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codeName="ThisWorkbook" defaultThemeVersion="124226"/>
  <bookViews>
    <workbookView xWindow="720" yWindow="420" windowWidth="19875" windowHeight="10515"/>
  </bookViews>
  <sheets>
    <sheet name="Data" sheetId="9" r:id="rId1"/>
    <sheet name="Trade Log" sheetId="10" state="hidden" r:id="rId2"/>
    <sheet name="MetaTrader Import" sheetId="1" r:id="rId3"/>
    <sheet name="Disclaimer" sheetId="12" r:id="rId4"/>
    <sheet name="Summary" sheetId="11" state="hidden" r:id="rId5"/>
    <sheet name="Params" sheetId="5" state="hidden" r:id="rId6"/>
  </sheets>
  <definedNames>
    <definedName name="_xlnm._FilterDatabase" localSheetId="1" hidden="1">'Trade Log'!$A$35:$AJ$5011</definedName>
    <definedName name="aRng" localSheetId="3">"$#REF!.$O$33"</definedName>
    <definedName name="DataPoints">Params!$B$2:$B$5</definedName>
    <definedName name="DataSource">Params!$D$2:$D$3</definedName>
    <definedName name="GridType">Params!$M$2:$M$5</definedName>
    <definedName name="hi_lo">Params!$I$2:$I$3</definedName>
    <definedName name="LotSize">Params!$G$2:$G$5</definedName>
    <definedName name="PipSize">Params!$F$2:$F$3</definedName>
    <definedName name="rClose">'Trade Log'!$AG$67:$AG$5087</definedName>
    <definedName name="rGridDown">'Trade Log'!$X$67:$X$5087</definedName>
    <definedName name="rGridUp">'Trade Log'!$W$67:$W$5087</definedName>
    <definedName name="rPriceData">'Trade Log'!$M$67:$N$5087</definedName>
    <definedName name="rRealized">'Trade Log'!$AH$35:$AH$5087</definedName>
    <definedName name="rTickData">'Trade Log'!$A$35:$AJ$5087</definedName>
    <definedName name="rTradeDetail">'Trade Log'!$W$67:$AD$5087</definedName>
    <definedName name="SpreadType">Params!$C$2:$C$3</definedName>
    <definedName name="Trend">Params!$H$2:$H$4</definedName>
    <definedName name="VolSetting">Params!$E$2:$E$4</definedName>
  </definedNames>
  <calcPr calcId="145621"/>
</workbook>
</file>

<file path=xl/calcChain.xml><?xml version="1.0" encoding="utf-8"?>
<calcChain xmlns="http://schemas.openxmlformats.org/spreadsheetml/2006/main">
  <c r="M9" i="9" l="1"/>
  <c r="M8" i="9"/>
  <c r="F27" i="10" l="1"/>
  <c r="F28" i="10"/>
  <c r="F26" i="10"/>
  <c r="K24" i="10"/>
  <c r="I24" i="10"/>
  <c r="H24" i="10"/>
  <c r="G24" i="10"/>
  <c r="E24" i="10"/>
  <c r="F24" i="10"/>
  <c r="P2" i="11" s="1"/>
  <c r="O7" i="11" s="1"/>
  <c r="O8" i="11" s="1"/>
  <c r="O9" i="11" s="1"/>
  <c r="O10" i="11" s="1"/>
  <c r="O11" i="11" s="1"/>
  <c r="O12" i="11" s="1"/>
  <c r="A36" i="9" s="1"/>
  <c r="A32" i="9" l="1"/>
  <c r="A33" i="9"/>
  <c r="A34" i="9"/>
  <c r="A35" i="9"/>
  <c r="A31" i="9"/>
  <c r="O13" i="11"/>
  <c r="A37" i="9" s="1"/>
  <c r="C18" i="10"/>
  <c r="C36" i="10"/>
  <c r="C37" i="10"/>
  <c r="D37" i="10" s="1"/>
  <c r="C38" i="10"/>
  <c r="D38" i="10" s="1"/>
  <c r="E38" i="10" s="1"/>
  <c r="C39" i="10"/>
  <c r="C40" i="10"/>
  <c r="D40" i="10" s="1"/>
  <c r="E40" i="10" s="1"/>
  <c r="C41" i="10"/>
  <c r="C42" i="10"/>
  <c r="D42" i="10" s="1"/>
  <c r="E42" i="10" s="1"/>
  <c r="C43" i="10"/>
  <c r="C44" i="10"/>
  <c r="D44" i="10" s="1"/>
  <c r="E44" i="10" s="1"/>
  <c r="C45" i="10"/>
  <c r="C46" i="10"/>
  <c r="D46" i="10" s="1"/>
  <c r="E46" i="10" s="1"/>
  <c r="C47" i="10"/>
  <c r="C48" i="10"/>
  <c r="D48" i="10" s="1"/>
  <c r="E48" i="10" s="1"/>
  <c r="C49" i="10"/>
  <c r="C50" i="10"/>
  <c r="D50" i="10" s="1"/>
  <c r="E50" i="10" s="1"/>
  <c r="C51" i="10"/>
  <c r="C31" i="10"/>
  <c r="O14" i="11" l="1"/>
  <c r="A38" i="9" s="1"/>
  <c r="E37" i="10"/>
  <c r="D36" i="10"/>
  <c r="E36" i="10" s="1"/>
  <c r="D51" i="10"/>
  <c r="E51" i="10" s="1"/>
  <c r="D49" i="10"/>
  <c r="E49" i="10" s="1"/>
  <c r="D47" i="10"/>
  <c r="E47" i="10" s="1"/>
  <c r="D45" i="10"/>
  <c r="E45" i="10" s="1"/>
  <c r="D43" i="10"/>
  <c r="E43" i="10" s="1"/>
  <c r="D41" i="10"/>
  <c r="E41" i="10" s="1"/>
  <c r="D39" i="10"/>
  <c r="E39" i="10" s="1"/>
  <c r="O15" i="11" l="1"/>
  <c r="A39" i="9" s="1"/>
  <c r="S16" i="9"/>
  <c r="C15" i="10"/>
  <c r="R2" i="9"/>
  <c r="N2" i="9"/>
  <c r="P2" i="9"/>
  <c r="L2" i="5"/>
  <c r="H1683" i="1"/>
  <c r="H1684" i="1"/>
  <c r="H1679" i="1"/>
  <c r="H1680" i="1"/>
  <c r="H1681" i="1"/>
  <c r="H1682" i="1"/>
  <c r="O16" i="11" l="1"/>
  <c r="A40" i="9" s="1"/>
  <c r="C13" i="10"/>
  <c r="G13" i="10"/>
  <c r="G37" i="10" l="1"/>
  <c r="H37" i="10" s="1"/>
  <c r="G41" i="10"/>
  <c r="H41" i="10" s="1"/>
  <c r="G45" i="10"/>
  <c r="H45" i="10" s="1"/>
  <c r="G49" i="10"/>
  <c r="G36" i="10"/>
  <c r="H36" i="10" s="1"/>
  <c r="G40" i="10"/>
  <c r="H40" i="10" s="1"/>
  <c r="G44" i="10"/>
  <c r="H44" i="10" s="1"/>
  <c r="G48" i="10"/>
  <c r="G52" i="10"/>
  <c r="G39" i="10"/>
  <c r="H39" i="10" s="1"/>
  <c r="G43" i="10"/>
  <c r="H43" i="10" s="1"/>
  <c r="G47" i="10"/>
  <c r="G51" i="10"/>
  <c r="H51" i="10" s="1"/>
  <c r="G38" i="10"/>
  <c r="H38" i="10" s="1"/>
  <c r="G42" i="10"/>
  <c r="H42" i="10" s="1"/>
  <c r="G46" i="10"/>
  <c r="H46" i="10" s="1"/>
  <c r="G50" i="10"/>
  <c r="H50" i="10" s="1"/>
  <c r="O17" i="11"/>
  <c r="A41" i="9" s="1"/>
  <c r="F38" i="10"/>
  <c r="F36" i="10"/>
  <c r="F37" i="10"/>
  <c r="H47" i="10"/>
  <c r="H48" i="10"/>
  <c r="H49" i="10"/>
  <c r="F40" i="10"/>
  <c r="F42" i="10"/>
  <c r="F46" i="10"/>
  <c r="F44" i="10"/>
  <c r="F48" i="10"/>
  <c r="F50" i="10"/>
  <c r="F39" i="10"/>
  <c r="F47" i="10"/>
  <c r="F51" i="10"/>
  <c r="F41" i="10"/>
  <c r="F43" i="10"/>
  <c r="F49" i="10"/>
  <c r="F45" i="10"/>
  <c r="G17" i="10"/>
  <c r="G16" i="10"/>
  <c r="H14" i="1"/>
  <c r="B42" i="10" s="1"/>
  <c r="H15" i="1"/>
  <c r="B45" i="10" s="1"/>
  <c r="H16" i="1"/>
  <c r="B48" i="10" s="1"/>
  <c r="H17" i="1"/>
  <c r="B51" i="10" s="1"/>
  <c r="H18" i="1"/>
  <c r="H19" i="1"/>
  <c r="H20" i="1"/>
  <c r="H21" i="1"/>
  <c r="H22" i="1"/>
  <c r="H23" i="1"/>
  <c r="H24" i="1"/>
  <c r="H25" i="1"/>
  <c r="H26" i="1"/>
  <c r="H27" i="1"/>
  <c r="H28" i="1"/>
  <c r="H29" i="1"/>
  <c r="H30" i="1"/>
  <c r="H31" i="1"/>
  <c r="H32" i="1"/>
  <c r="H33" i="1"/>
  <c r="H34" i="1"/>
  <c r="H35" i="1"/>
  <c r="H36" i="1"/>
  <c r="B36" i="10" s="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B8" i="1"/>
  <c r="O18" i="11" l="1"/>
  <c r="A42" i="9" s="1"/>
  <c r="G1684" i="1"/>
  <c r="G1683" i="1"/>
  <c r="G268" i="1"/>
  <c r="J268" i="1" s="1"/>
  <c r="G1679" i="1"/>
  <c r="G1680" i="1"/>
  <c r="G1681" i="1"/>
  <c r="G1682" i="1"/>
  <c r="G1648" i="1"/>
  <c r="I1648" i="1" s="1"/>
  <c r="I13" i="1"/>
  <c r="G1392" i="1"/>
  <c r="I1392" i="1" s="1"/>
  <c r="G1317" i="1"/>
  <c r="J1317" i="1" s="1"/>
  <c r="G270" i="1"/>
  <c r="J270" i="1" s="1"/>
  <c r="G1054" i="1"/>
  <c r="I1054" i="1" s="1"/>
  <c r="G1520" i="1"/>
  <c r="I1520" i="1" s="1"/>
  <c r="I14" i="1"/>
  <c r="B43" i="10" s="1"/>
  <c r="G731" i="1"/>
  <c r="J731" i="1" s="1"/>
  <c r="G1136" i="1"/>
  <c r="I1136" i="1" s="1"/>
  <c r="G1287" i="1"/>
  <c r="I1287" i="1" s="1"/>
  <c r="G1582" i="1"/>
  <c r="I1582" i="1" s="1"/>
  <c r="G1454" i="1"/>
  <c r="I1454" i="1" s="1"/>
  <c r="G773" i="1"/>
  <c r="I773" i="1" s="1"/>
  <c r="G526" i="1"/>
  <c r="J526" i="1" s="1"/>
  <c r="G1646" i="1"/>
  <c r="I1646" i="1" s="1"/>
  <c r="G1518" i="1"/>
  <c r="I1518" i="1" s="1"/>
  <c r="G1390" i="1"/>
  <c r="I1390" i="1" s="1"/>
  <c r="G972" i="1"/>
  <c r="J972" i="1" s="1"/>
  <c r="G965" i="1"/>
  <c r="J965" i="1" s="1"/>
  <c r="G524" i="1"/>
  <c r="I524" i="1" s="1"/>
  <c r="G1584" i="1"/>
  <c r="I1584" i="1" s="1"/>
  <c r="G1456" i="1"/>
  <c r="I1456" i="1" s="1"/>
  <c r="G1150" i="1"/>
  <c r="I1150" i="1" s="1"/>
  <c r="G787" i="1"/>
  <c r="J787" i="1" s="1"/>
  <c r="G753" i="1"/>
  <c r="I753" i="1" s="1"/>
  <c r="G667" i="1"/>
  <c r="I667" i="1" s="1"/>
  <c r="J46" i="1"/>
  <c r="J76" i="1"/>
  <c r="G204" i="1"/>
  <c r="I204" i="1" s="1"/>
  <c r="G332" i="1"/>
  <c r="I332" i="1" s="1"/>
  <c r="G460" i="1"/>
  <c r="I460" i="1" s="1"/>
  <c r="G556" i="1"/>
  <c r="I556" i="1" s="1"/>
  <c r="G620" i="1"/>
  <c r="J620" i="1" s="1"/>
  <c r="G817" i="1"/>
  <c r="J817" i="1" s="1"/>
  <c r="G930" i="1"/>
  <c r="G1004" i="1"/>
  <c r="J1004" i="1" s="1"/>
  <c r="G1023" i="1"/>
  <c r="J1023" i="1" s="1"/>
  <c r="G1089" i="1"/>
  <c r="J1089" i="1" s="1"/>
  <c r="G1104" i="1"/>
  <c r="I1104" i="1" s="1"/>
  <c r="G1168" i="1"/>
  <c r="I1168" i="1" s="1"/>
  <c r="G1255" i="1"/>
  <c r="I1255" i="1" s="1"/>
  <c r="G1319" i="1"/>
  <c r="I1319" i="1" s="1"/>
  <c r="G1374" i="1"/>
  <c r="I1374" i="1" s="1"/>
  <c r="G1406" i="1"/>
  <c r="I1406" i="1" s="1"/>
  <c r="G1438" i="1"/>
  <c r="I1438" i="1" s="1"/>
  <c r="G1470" i="1"/>
  <c r="I1470" i="1" s="1"/>
  <c r="G1502" i="1"/>
  <c r="G1534" i="1"/>
  <c r="G1566" i="1"/>
  <c r="I1566" i="1" s="1"/>
  <c r="G1598" i="1"/>
  <c r="I1598" i="1" s="1"/>
  <c r="G1630" i="1"/>
  <c r="I1630" i="1" s="1"/>
  <c r="G1662" i="1"/>
  <c r="I1662" i="1" s="1"/>
  <c r="I78" i="1"/>
  <c r="G206" i="1"/>
  <c r="I206" i="1" s="1"/>
  <c r="G334" i="1"/>
  <c r="J334" i="1" s="1"/>
  <c r="G462" i="1"/>
  <c r="J462" i="1" s="1"/>
  <c r="G558" i="1"/>
  <c r="J558" i="1" s="1"/>
  <c r="G622" i="1"/>
  <c r="J622" i="1" s="1"/>
  <c r="G843" i="1"/>
  <c r="J843" i="1" s="1"/>
  <c r="G936" i="1"/>
  <c r="G959" i="1"/>
  <c r="J959" i="1" s="1"/>
  <c r="G1025" i="1"/>
  <c r="J1025" i="1" s="1"/>
  <c r="G1036" i="1"/>
  <c r="J1036" i="1" s="1"/>
  <c r="G1118" i="1"/>
  <c r="G1182" i="1"/>
  <c r="I1182" i="1" s="1"/>
  <c r="G1285" i="1"/>
  <c r="J1285" i="1" s="1"/>
  <c r="G1345" i="1"/>
  <c r="I1345" i="1" s="1"/>
  <c r="G1376" i="1"/>
  <c r="G1408" i="1"/>
  <c r="I1408" i="1" s="1"/>
  <c r="G1440" i="1"/>
  <c r="I1440" i="1" s="1"/>
  <c r="G1472" i="1"/>
  <c r="I1472" i="1" s="1"/>
  <c r="G1504" i="1"/>
  <c r="I1504" i="1" s="1"/>
  <c r="G1536" i="1"/>
  <c r="I1536" i="1" s="1"/>
  <c r="G1568" i="1"/>
  <c r="I1568" i="1" s="1"/>
  <c r="G1600" i="1"/>
  <c r="I1600" i="1" s="1"/>
  <c r="G1632" i="1"/>
  <c r="G1664" i="1"/>
  <c r="I1664" i="1" s="1"/>
  <c r="G1616" i="1"/>
  <c r="G1552" i="1"/>
  <c r="I1552" i="1" s="1"/>
  <c r="G1488" i="1"/>
  <c r="I1488" i="1" s="1"/>
  <c r="G1424" i="1"/>
  <c r="I1424" i="1" s="1"/>
  <c r="G1360" i="1"/>
  <c r="I1360" i="1" s="1"/>
  <c r="G1253" i="1"/>
  <c r="J1253" i="1" s="1"/>
  <c r="G1214" i="1"/>
  <c r="I1214" i="1" s="1"/>
  <c r="G904" i="1"/>
  <c r="G901" i="1"/>
  <c r="J901" i="1" s="1"/>
  <c r="G898" i="1"/>
  <c r="J898" i="1" s="1"/>
  <c r="G590" i="1"/>
  <c r="J590" i="1" s="1"/>
  <c r="G398" i="1"/>
  <c r="J398" i="1" s="1"/>
  <c r="J142" i="1"/>
  <c r="G1678" i="1"/>
  <c r="I1678" i="1" s="1"/>
  <c r="G1614" i="1"/>
  <c r="G1550" i="1"/>
  <c r="I1550" i="1" s="1"/>
  <c r="G1486" i="1"/>
  <c r="I1486" i="1" s="1"/>
  <c r="G1422" i="1"/>
  <c r="I1422" i="1" s="1"/>
  <c r="G1358" i="1"/>
  <c r="G1347" i="1"/>
  <c r="G1200" i="1"/>
  <c r="I1200" i="1" s="1"/>
  <c r="G1083" i="1"/>
  <c r="J1083" i="1" s="1"/>
  <c r="G1068" i="1"/>
  <c r="G994" i="1"/>
  <c r="G896" i="1"/>
  <c r="J896" i="1" s="1"/>
  <c r="G865" i="1"/>
  <c r="J865" i="1" s="1"/>
  <c r="G588" i="1"/>
  <c r="J588" i="1" s="1"/>
  <c r="G396" i="1"/>
  <c r="I396" i="1" s="1"/>
  <c r="I140" i="1"/>
  <c r="G1672" i="1"/>
  <c r="G1656" i="1"/>
  <c r="I1656" i="1" s="1"/>
  <c r="G1640" i="1"/>
  <c r="I1640" i="1" s="1"/>
  <c r="G1624" i="1"/>
  <c r="I1624" i="1" s="1"/>
  <c r="G1608" i="1"/>
  <c r="I1608" i="1" s="1"/>
  <c r="G1592" i="1"/>
  <c r="I1592" i="1" s="1"/>
  <c r="G1576" i="1"/>
  <c r="I1576" i="1" s="1"/>
  <c r="G1560" i="1"/>
  <c r="I1560" i="1" s="1"/>
  <c r="G1544" i="1"/>
  <c r="G1528" i="1"/>
  <c r="I1528" i="1" s="1"/>
  <c r="G1512" i="1"/>
  <c r="I1512" i="1" s="1"/>
  <c r="G1496" i="1"/>
  <c r="I1496" i="1" s="1"/>
  <c r="G1480" i="1"/>
  <c r="I1480" i="1" s="1"/>
  <c r="G1464" i="1"/>
  <c r="I1464" i="1" s="1"/>
  <c r="G1448" i="1"/>
  <c r="I1448" i="1" s="1"/>
  <c r="G1432" i="1"/>
  <c r="I1432" i="1" s="1"/>
  <c r="G1416" i="1"/>
  <c r="I1416" i="1" s="1"/>
  <c r="G1400" i="1"/>
  <c r="I1400" i="1" s="1"/>
  <c r="G1384" i="1"/>
  <c r="I1384" i="1" s="1"/>
  <c r="G1368" i="1"/>
  <c r="I1368" i="1" s="1"/>
  <c r="G1335" i="1"/>
  <c r="I1335" i="1" s="1"/>
  <c r="G1303" i="1"/>
  <c r="I1303" i="1" s="1"/>
  <c r="G1271" i="1"/>
  <c r="I1271" i="1" s="1"/>
  <c r="G1239" i="1"/>
  <c r="I1239" i="1" s="1"/>
  <c r="G1225" i="1"/>
  <c r="J1225" i="1" s="1"/>
  <c r="G1198" i="1"/>
  <c r="J1198" i="1" s="1"/>
  <c r="G1166" i="1"/>
  <c r="I1166" i="1" s="1"/>
  <c r="G1134" i="1"/>
  <c r="I1134" i="1" s="1"/>
  <c r="G1102" i="1"/>
  <c r="J1102" i="1" s="1"/>
  <c r="G1052" i="1"/>
  <c r="J1052" i="1" s="1"/>
  <c r="G988" i="1"/>
  <c r="J988" i="1" s="1"/>
  <c r="G920" i="1"/>
  <c r="J920" i="1" s="1"/>
  <c r="G785" i="1"/>
  <c r="J785" i="1" s="1"/>
  <c r="G721" i="1"/>
  <c r="I721" i="1" s="1"/>
  <c r="G665" i="1"/>
  <c r="I665" i="1" s="1"/>
  <c r="G638" i="1"/>
  <c r="I638" i="1" s="1"/>
  <c r="G606" i="1"/>
  <c r="J606" i="1" s="1"/>
  <c r="G574" i="1"/>
  <c r="I574" i="1" s="1"/>
  <c r="G542" i="1"/>
  <c r="I542" i="1" s="1"/>
  <c r="G494" i="1"/>
  <c r="J494" i="1" s="1"/>
  <c r="G430" i="1"/>
  <c r="J430" i="1" s="1"/>
  <c r="G366" i="1"/>
  <c r="J366" i="1" s="1"/>
  <c r="G302" i="1"/>
  <c r="J302" i="1" s="1"/>
  <c r="G238" i="1"/>
  <c r="J238" i="1" s="1"/>
  <c r="I174" i="1"/>
  <c r="I110" i="1"/>
  <c r="G637" i="1"/>
  <c r="J637" i="1" s="1"/>
  <c r="G639" i="1"/>
  <c r="J639" i="1" s="1"/>
  <c r="G641" i="1"/>
  <c r="I641" i="1" s="1"/>
  <c r="G643" i="1"/>
  <c r="G650" i="1"/>
  <c r="G652" i="1"/>
  <c r="J652" i="1" s="1"/>
  <c r="G654" i="1"/>
  <c r="J654" i="1" s="1"/>
  <c r="G656" i="1"/>
  <c r="J656" i="1" s="1"/>
  <c r="G658" i="1"/>
  <c r="J658" i="1" s="1"/>
  <c r="G660" i="1"/>
  <c r="J660" i="1" s="1"/>
  <c r="G662" i="1"/>
  <c r="J662" i="1" s="1"/>
  <c r="G664" i="1"/>
  <c r="G666" i="1"/>
  <c r="J666" i="1" s="1"/>
  <c r="G668" i="1"/>
  <c r="J668" i="1" s="1"/>
  <c r="G670" i="1"/>
  <c r="J670" i="1" s="1"/>
  <c r="G672" i="1"/>
  <c r="J672" i="1" s="1"/>
  <c r="G674" i="1"/>
  <c r="J674" i="1" s="1"/>
  <c r="G676" i="1"/>
  <c r="J676" i="1" s="1"/>
  <c r="G678" i="1"/>
  <c r="J678" i="1" s="1"/>
  <c r="G680" i="1"/>
  <c r="G682" i="1"/>
  <c r="J682" i="1" s="1"/>
  <c r="G684" i="1"/>
  <c r="J684" i="1" s="1"/>
  <c r="G686" i="1"/>
  <c r="I686" i="1" s="1"/>
  <c r="G688" i="1"/>
  <c r="J688" i="1" s="1"/>
  <c r="G690" i="1"/>
  <c r="J690" i="1" s="1"/>
  <c r="G692" i="1"/>
  <c r="J692" i="1" s="1"/>
  <c r="G694" i="1"/>
  <c r="J694" i="1" s="1"/>
  <c r="G696" i="1"/>
  <c r="G701" i="1"/>
  <c r="J701" i="1" s="1"/>
  <c r="G703" i="1"/>
  <c r="J703" i="1" s="1"/>
  <c r="G705" i="1"/>
  <c r="I705" i="1" s="1"/>
  <c r="G707" i="1"/>
  <c r="G714" i="1"/>
  <c r="J714" i="1" s="1"/>
  <c r="G716" i="1"/>
  <c r="J716" i="1" s="1"/>
  <c r="G718" i="1"/>
  <c r="J718" i="1" s="1"/>
  <c r="G720" i="1"/>
  <c r="J720" i="1" s="1"/>
  <c r="G722" i="1"/>
  <c r="J722" i="1" s="1"/>
  <c r="G724" i="1"/>
  <c r="J724" i="1" s="1"/>
  <c r="G726" i="1"/>
  <c r="J726" i="1" s="1"/>
  <c r="G728" i="1"/>
  <c r="J728" i="1" s="1"/>
  <c r="G730" i="1"/>
  <c r="J730" i="1" s="1"/>
  <c r="G732" i="1"/>
  <c r="J732" i="1" s="1"/>
  <c r="G734" i="1"/>
  <c r="I734" i="1" s="1"/>
  <c r="G736" i="1"/>
  <c r="G738" i="1"/>
  <c r="J738" i="1" s="1"/>
  <c r="G740" i="1"/>
  <c r="J740" i="1" s="1"/>
  <c r="G742" i="1"/>
  <c r="J742" i="1" s="1"/>
  <c r="G744" i="1"/>
  <c r="J744" i="1" s="1"/>
  <c r="G746" i="1"/>
  <c r="J746" i="1" s="1"/>
  <c r="G748" i="1"/>
  <c r="J748" i="1" s="1"/>
  <c r="G750" i="1"/>
  <c r="J750" i="1" s="1"/>
  <c r="G752" i="1"/>
  <c r="J752" i="1" s="1"/>
  <c r="G754" i="1"/>
  <c r="J754" i="1" s="1"/>
  <c r="G756" i="1"/>
  <c r="J756" i="1" s="1"/>
  <c r="G758" i="1"/>
  <c r="J758" i="1" s="1"/>
  <c r="G760" i="1"/>
  <c r="G765" i="1"/>
  <c r="I765" i="1" s="1"/>
  <c r="G767" i="1"/>
  <c r="J767" i="1" s="1"/>
  <c r="G769" i="1"/>
  <c r="I769" i="1" s="1"/>
  <c r="G771" i="1"/>
  <c r="G778" i="1"/>
  <c r="G780" i="1"/>
  <c r="J780" i="1" s="1"/>
  <c r="G782" i="1"/>
  <c r="J782" i="1" s="1"/>
  <c r="G784" i="1"/>
  <c r="J784" i="1" s="1"/>
  <c r="G786" i="1"/>
  <c r="J786" i="1" s="1"/>
  <c r="G788" i="1"/>
  <c r="J788" i="1" s="1"/>
  <c r="G790" i="1"/>
  <c r="J790" i="1" s="1"/>
  <c r="G792" i="1"/>
  <c r="G794" i="1"/>
  <c r="J794" i="1" s="1"/>
  <c r="G796" i="1"/>
  <c r="J796" i="1" s="1"/>
  <c r="G798" i="1"/>
  <c r="G800" i="1"/>
  <c r="J800" i="1" s="1"/>
  <c r="G802" i="1"/>
  <c r="J802" i="1" s="1"/>
  <c r="G804" i="1"/>
  <c r="J804" i="1" s="1"/>
  <c r="G806" i="1"/>
  <c r="J806" i="1" s="1"/>
  <c r="G808" i="1"/>
  <c r="J808" i="1" s="1"/>
  <c r="G810" i="1"/>
  <c r="G812" i="1"/>
  <c r="J812" i="1" s="1"/>
  <c r="G814" i="1"/>
  <c r="I814" i="1" s="1"/>
  <c r="G816" i="1"/>
  <c r="J816" i="1" s="1"/>
  <c r="G818" i="1"/>
  <c r="J818" i="1" s="1"/>
  <c r="G820" i="1"/>
  <c r="J820" i="1" s="1"/>
  <c r="G822" i="1"/>
  <c r="G831" i="1"/>
  <c r="J831" i="1" s="1"/>
  <c r="G833" i="1"/>
  <c r="J833" i="1" s="1"/>
  <c r="G835" i="1"/>
  <c r="J835" i="1" s="1"/>
  <c r="G837" i="1"/>
  <c r="G840" i="1"/>
  <c r="J840" i="1" s="1"/>
  <c r="G842" i="1"/>
  <c r="G844" i="1"/>
  <c r="J844" i="1" s="1"/>
  <c r="G846" i="1"/>
  <c r="J846" i="1" s="1"/>
  <c r="G848" i="1"/>
  <c r="J848" i="1" s="1"/>
  <c r="G850" i="1"/>
  <c r="J850" i="1" s="1"/>
  <c r="G852" i="1"/>
  <c r="J852" i="1" s="1"/>
  <c r="G854" i="1"/>
  <c r="J854" i="1" s="1"/>
  <c r="G856" i="1"/>
  <c r="G858" i="1"/>
  <c r="J858" i="1" s="1"/>
  <c r="G860" i="1"/>
  <c r="J860" i="1" s="1"/>
  <c r="G862" i="1"/>
  <c r="I862" i="1" s="1"/>
  <c r="G864" i="1"/>
  <c r="J864" i="1" s="1"/>
  <c r="G866" i="1"/>
  <c r="J866" i="1" s="1"/>
  <c r="G868" i="1"/>
  <c r="J868" i="1" s="1"/>
  <c r="G870" i="1"/>
  <c r="J870" i="1" s="1"/>
  <c r="G872" i="1"/>
  <c r="J872" i="1" s="1"/>
  <c r="G874" i="1"/>
  <c r="G876" i="1"/>
  <c r="J876" i="1" s="1"/>
  <c r="G878" i="1"/>
  <c r="J878" i="1" s="1"/>
  <c r="G880" i="1"/>
  <c r="J880" i="1" s="1"/>
  <c r="G882" i="1"/>
  <c r="J882" i="1" s="1"/>
  <c r="G884" i="1"/>
  <c r="J884" i="1" s="1"/>
  <c r="G886" i="1"/>
  <c r="G895" i="1"/>
  <c r="J895" i="1" s="1"/>
  <c r="G897" i="1"/>
  <c r="J897" i="1" s="1"/>
  <c r="G899" i="1"/>
  <c r="J899" i="1" s="1"/>
  <c r="J15" i="1"/>
  <c r="B47" i="10" s="1"/>
  <c r="I17" i="1"/>
  <c r="B52" i="10" s="1"/>
  <c r="J19" i="1"/>
  <c r="I21" i="1"/>
  <c r="J23" i="1"/>
  <c r="I25" i="1"/>
  <c r="J27" i="1"/>
  <c r="I29" i="1"/>
  <c r="J31" i="1"/>
  <c r="I33" i="1"/>
  <c r="J35" i="1"/>
  <c r="I37" i="1"/>
  <c r="J39" i="1"/>
  <c r="I41" i="1"/>
  <c r="J43" i="1"/>
  <c r="I45" i="1"/>
  <c r="J47" i="1"/>
  <c r="I49" i="1"/>
  <c r="J51" i="1"/>
  <c r="I53" i="1"/>
  <c r="J55" i="1"/>
  <c r="I57" i="1"/>
  <c r="J59" i="1"/>
  <c r="I61" i="1"/>
  <c r="J63" i="1"/>
  <c r="I65" i="1"/>
  <c r="J67" i="1"/>
  <c r="I69" i="1"/>
  <c r="J71" i="1"/>
  <c r="I73" i="1"/>
  <c r="J75" i="1"/>
  <c r="I77" i="1"/>
  <c r="J79" i="1"/>
  <c r="I81" i="1"/>
  <c r="I83" i="1"/>
  <c r="I85" i="1"/>
  <c r="J87" i="1"/>
  <c r="I89" i="1"/>
  <c r="I91" i="1"/>
  <c r="I93" i="1"/>
  <c r="J95" i="1"/>
  <c r="I97" i="1"/>
  <c r="J99" i="1"/>
  <c r="I101" i="1"/>
  <c r="J103" i="1"/>
  <c r="I105" i="1"/>
  <c r="I107" i="1"/>
  <c r="I109" i="1"/>
  <c r="J111" i="1"/>
  <c r="I113" i="1"/>
  <c r="I115" i="1"/>
  <c r="I117" i="1"/>
  <c r="J119" i="1"/>
  <c r="I121" i="1"/>
  <c r="I123" i="1"/>
  <c r="I125" i="1"/>
  <c r="J127" i="1"/>
  <c r="I129" i="1"/>
  <c r="I131" i="1"/>
  <c r="I133" i="1"/>
  <c r="J135" i="1"/>
  <c r="I137" i="1"/>
  <c r="J139" i="1"/>
  <c r="I141" i="1"/>
  <c r="J143" i="1"/>
  <c r="I145" i="1"/>
  <c r="J147" i="1"/>
  <c r="I149" i="1"/>
  <c r="J151" i="1"/>
  <c r="I153" i="1"/>
  <c r="J155" i="1"/>
  <c r="I157" i="1"/>
  <c r="J159" i="1"/>
  <c r="I161" i="1"/>
  <c r="J163" i="1"/>
  <c r="I165" i="1"/>
  <c r="J167" i="1"/>
  <c r="I169" i="1"/>
  <c r="J171" i="1"/>
  <c r="I173" i="1"/>
  <c r="J175" i="1"/>
  <c r="G177" i="1"/>
  <c r="I177" i="1" s="1"/>
  <c r="G179" i="1"/>
  <c r="J179" i="1" s="1"/>
  <c r="G181" i="1"/>
  <c r="I181" i="1" s="1"/>
  <c r="G183" i="1"/>
  <c r="J183" i="1" s="1"/>
  <c r="G185" i="1"/>
  <c r="I185" i="1" s="1"/>
  <c r="G187" i="1"/>
  <c r="J187" i="1" s="1"/>
  <c r="G189" i="1"/>
  <c r="I189" i="1" s="1"/>
  <c r="G191" i="1"/>
  <c r="J191" i="1" s="1"/>
  <c r="G193" i="1"/>
  <c r="I193" i="1" s="1"/>
  <c r="G195" i="1"/>
  <c r="J195" i="1" s="1"/>
  <c r="G197" i="1"/>
  <c r="I197" i="1" s="1"/>
  <c r="G199" i="1"/>
  <c r="J199" i="1" s="1"/>
  <c r="G201" i="1"/>
  <c r="I201" i="1" s="1"/>
  <c r="G203" i="1"/>
  <c r="I203" i="1" s="1"/>
  <c r="G205" i="1"/>
  <c r="I205" i="1" s="1"/>
  <c r="G207" i="1"/>
  <c r="J207" i="1" s="1"/>
  <c r="G209" i="1"/>
  <c r="I209" i="1" s="1"/>
  <c r="G211" i="1"/>
  <c r="I211" i="1" s="1"/>
  <c r="G213" i="1"/>
  <c r="I213" i="1" s="1"/>
  <c r="G215" i="1"/>
  <c r="J215" i="1" s="1"/>
  <c r="G217" i="1"/>
  <c r="I217" i="1" s="1"/>
  <c r="G219" i="1"/>
  <c r="J219" i="1" s="1"/>
  <c r="G221" i="1"/>
  <c r="I221" i="1" s="1"/>
  <c r="G223" i="1"/>
  <c r="J223" i="1" s="1"/>
  <c r="G225" i="1"/>
  <c r="I225" i="1" s="1"/>
  <c r="G227" i="1"/>
  <c r="I227" i="1" s="1"/>
  <c r="G229" i="1"/>
  <c r="I229" i="1" s="1"/>
  <c r="G231" i="1"/>
  <c r="J231" i="1" s="1"/>
  <c r="G233" i="1"/>
  <c r="I233" i="1" s="1"/>
  <c r="G235" i="1"/>
  <c r="I235" i="1" s="1"/>
  <c r="G237" i="1"/>
  <c r="I237" i="1" s="1"/>
  <c r="G239" i="1"/>
  <c r="G241" i="1"/>
  <c r="I241" i="1" s="1"/>
  <c r="G243" i="1"/>
  <c r="I243" i="1" s="1"/>
  <c r="G245" i="1"/>
  <c r="I245" i="1" s="1"/>
  <c r="G247" i="1"/>
  <c r="J247" i="1" s="1"/>
  <c r="G249" i="1"/>
  <c r="I249" i="1" s="1"/>
  <c r="G251" i="1"/>
  <c r="I251" i="1" s="1"/>
  <c r="G253" i="1"/>
  <c r="I253" i="1" s="1"/>
  <c r="G255" i="1"/>
  <c r="G257" i="1"/>
  <c r="I257" i="1" s="1"/>
  <c r="G259" i="1"/>
  <c r="I259" i="1" s="1"/>
  <c r="G261" i="1"/>
  <c r="I261" i="1" s="1"/>
  <c r="G263" i="1"/>
  <c r="J263" i="1" s="1"/>
  <c r="G265" i="1"/>
  <c r="I265" i="1" s="1"/>
  <c r="G267" i="1"/>
  <c r="I267" i="1" s="1"/>
  <c r="G269" i="1"/>
  <c r="I269" i="1" s="1"/>
  <c r="G271" i="1"/>
  <c r="J271" i="1" s="1"/>
  <c r="G273" i="1"/>
  <c r="I273" i="1" s="1"/>
  <c r="G275" i="1"/>
  <c r="J275" i="1" s="1"/>
  <c r="G277" i="1"/>
  <c r="J277" i="1" s="1"/>
  <c r="G279" i="1"/>
  <c r="G281" i="1"/>
  <c r="G283" i="1"/>
  <c r="J283" i="1" s="1"/>
  <c r="G285" i="1"/>
  <c r="J285" i="1" s="1"/>
  <c r="G287" i="1"/>
  <c r="I287" i="1" s="1"/>
  <c r="G289" i="1"/>
  <c r="J289" i="1" s="1"/>
  <c r="G291" i="1"/>
  <c r="J291" i="1" s="1"/>
  <c r="G293" i="1"/>
  <c r="J293" i="1" s="1"/>
  <c r="G295" i="1"/>
  <c r="I295" i="1" s="1"/>
  <c r="G297" i="1"/>
  <c r="J297" i="1" s="1"/>
  <c r="G299" i="1"/>
  <c r="J299" i="1" s="1"/>
  <c r="G301" i="1"/>
  <c r="J301" i="1" s="1"/>
  <c r="G303" i="1"/>
  <c r="G305" i="1"/>
  <c r="J305" i="1" s="1"/>
  <c r="G307" i="1"/>
  <c r="J307" i="1" s="1"/>
  <c r="G309" i="1"/>
  <c r="J309" i="1" s="1"/>
  <c r="G311" i="1"/>
  <c r="G313" i="1"/>
  <c r="G315" i="1"/>
  <c r="J315" i="1" s="1"/>
  <c r="G317" i="1"/>
  <c r="J317" i="1" s="1"/>
  <c r="G319" i="1"/>
  <c r="I319" i="1" s="1"/>
  <c r="G321" i="1"/>
  <c r="J321" i="1" s="1"/>
  <c r="G323" i="1"/>
  <c r="J323" i="1" s="1"/>
  <c r="G325" i="1"/>
  <c r="J325" i="1" s="1"/>
  <c r="G327" i="1"/>
  <c r="I327" i="1" s="1"/>
  <c r="G329" i="1"/>
  <c r="J329" i="1" s="1"/>
  <c r="G331" i="1"/>
  <c r="I331" i="1" s="1"/>
  <c r="G333" i="1"/>
  <c r="J333" i="1" s="1"/>
  <c r="G335" i="1"/>
  <c r="I335" i="1" s="1"/>
  <c r="G337" i="1"/>
  <c r="J337" i="1" s="1"/>
  <c r="G339" i="1"/>
  <c r="J339" i="1" s="1"/>
  <c r="G341" i="1"/>
  <c r="J341" i="1" s="1"/>
  <c r="G343" i="1"/>
  <c r="G345" i="1"/>
  <c r="G347" i="1"/>
  <c r="J347" i="1" s="1"/>
  <c r="G349" i="1"/>
  <c r="J349" i="1" s="1"/>
  <c r="G351" i="1"/>
  <c r="J351" i="1" s="1"/>
  <c r="G353" i="1"/>
  <c r="J353" i="1" s="1"/>
  <c r="G355" i="1"/>
  <c r="J355" i="1" s="1"/>
  <c r="G357" i="1"/>
  <c r="J357" i="1" s="1"/>
  <c r="G359" i="1"/>
  <c r="J359" i="1" s="1"/>
  <c r="G361" i="1"/>
  <c r="J361" i="1" s="1"/>
  <c r="G363" i="1"/>
  <c r="I363" i="1" s="1"/>
  <c r="G365" i="1"/>
  <c r="J365" i="1" s="1"/>
  <c r="G367" i="1"/>
  <c r="J367" i="1" s="1"/>
  <c r="G369" i="1"/>
  <c r="J369" i="1" s="1"/>
  <c r="G371" i="1"/>
  <c r="I371" i="1" s="1"/>
  <c r="G373" i="1"/>
  <c r="J373" i="1" s="1"/>
  <c r="G375" i="1"/>
  <c r="G377" i="1"/>
  <c r="J377" i="1" s="1"/>
  <c r="G379" i="1"/>
  <c r="I379" i="1" s="1"/>
  <c r="G381" i="1"/>
  <c r="J381" i="1" s="1"/>
  <c r="G383" i="1"/>
  <c r="I383" i="1" s="1"/>
  <c r="G385" i="1"/>
  <c r="I385" i="1" s="1"/>
  <c r="G387" i="1"/>
  <c r="J387" i="1" s="1"/>
  <c r="G389" i="1"/>
  <c r="J389" i="1" s="1"/>
  <c r="G391" i="1"/>
  <c r="I391" i="1" s="1"/>
  <c r="G393" i="1"/>
  <c r="G395" i="1"/>
  <c r="J395" i="1" s="1"/>
  <c r="G397" i="1"/>
  <c r="J397" i="1" s="1"/>
  <c r="G399" i="1"/>
  <c r="I399" i="1" s="1"/>
  <c r="G401" i="1"/>
  <c r="I401" i="1" s="1"/>
  <c r="G403" i="1"/>
  <c r="J403" i="1" s="1"/>
  <c r="G405" i="1"/>
  <c r="J405" i="1" s="1"/>
  <c r="G407" i="1"/>
  <c r="I407" i="1" s="1"/>
  <c r="G409" i="1"/>
  <c r="I409" i="1" s="1"/>
  <c r="G411" i="1"/>
  <c r="J411" i="1" s="1"/>
  <c r="G413" i="1"/>
  <c r="J413" i="1" s="1"/>
  <c r="G415" i="1"/>
  <c r="I415" i="1" s="1"/>
  <c r="G417" i="1"/>
  <c r="I417" i="1" s="1"/>
  <c r="G419" i="1"/>
  <c r="J419" i="1" s="1"/>
  <c r="G421" i="1"/>
  <c r="J421" i="1" s="1"/>
  <c r="G423" i="1"/>
  <c r="I423" i="1" s="1"/>
  <c r="G425" i="1"/>
  <c r="G427" i="1"/>
  <c r="J427" i="1" s="1"/>
  <c r="G429" i="1"/>
  <c r="J429" i="1" s="1"/>
  <c r="G431" i="1"/>
  <c r="I431" i="1" s="1"/>
  <c r="G433" i="1"/>
  <c r="G435" i="1"/>
  <c r="I435" i="1" s="1"/>
  <c r="G437" i="1"/>
  <c r="J437" i="1" s="1"/>
  <c r="G439" i="1"/>
  <c r="I439" i="1" s="1"/>
  <c r="G441" i="1"/>
  <c r="I441" i="1" s="1"/>
  <c r="G443" i="1"/>
  <c r="J443" i="1" s="1"/>
  <c r="G445" i="1"/>
  <c r="J445" i="1" s="1"/>
  <c r="G447" i="1"/>
  <c r="I447" i="1" s="1"/>
  <c r="G449" i="1"/>
  <c r="I449" i="1" s="1"/>
  <c r="G451" i="1"/>
  <c r="J451" i="1" s="1"/>
  <c r="G453" i="1"/>
  <c r="J453" i="1" s="1"/>
  <c r="G455" i="1"/>
  <c r="J455" i="1" s="1"/>
  <c r="G457" i="1"/>
  <c r="I457" i="1" s="1"/>
  <c r="G459" i="1"/>
  <c r="I459" i="1" s="1"/>
  <c r="G461" i="1"/>
  <c r="J461" i="1" s="1"/>
  <c r="G463" i="1"/>
  <c r="J463" i="1" s="1"/>
  <c r="G465" i="1"/>
  <c r="I465" i="1" s="1"/>
  <c r="G467" i="1"/>
  <c r="J467" i="1" s="1"/>
  <c r="G469" i="1"/>
  <c r="J469" i="1" s="1"/>
  <c r="G471" i="1"/>
  <c r="G473" i="1"/>
  <c r="G475" i="1"/>
  <c r="I475" i="1" s="1"/>
  <c r="G477" i="1"/>
  <c r="J477" i="1" s="1"/>
  <c r="G479" i="1"/>
  <c r="J479" i="1" s="1"/>
  <c r="G481" i="1"/>
  <c r="I481" i="1" s="1"/>
  <c r="G483" i="1"/>
  <c r="J483" i="1" s="1"/>
  <c r="G485" i="1"/>
  <c r="J485" i="1" s="1"/>
  <c r="G487" i="1"/>
  <c r="J487" i="1" s="1"/>
  <c r="G489" i="1"/>
  <c r="I489" i="1" s="1"/>
  <c r="G491" i="1"/>
  <c r="I491" i="1" s="1"/>
  <c r="G493" i="1"/>
  <c r="J493" i="1" s="1"/>
  <c r="G495" i="1"/>
  <c r="J495" i="1" s="1"/>
  <c r="G497" i="1"/>
  <c r="I497" i="1" s="1"/>
  <c r="G499" i="1"/>
  <c r="I499" i="1" s="1"/>
  <c r="G501" i="1"/>
  <c r="J501" i="1" s="1"/>
  <c r="G503" i="1"/>
  <c r="G505" i="1"/>
  <c r="G507" i="1"/>
  <c r="I507" i="1" s="1"/>
  <c r="G509" i="1"/>
  <c r="J509" i="1" s="1"/>
  <c r="G511" i="1"/>
  <c r="I511" i="1" s="1"/>
  <c r="G513" i="1"/>
  <c r="J513" i="1" s="1"/>
  <c r="G515" i="1"/>
  <c r="I515" i="1" s="1"/>
  <c r="G517" i="1"/>
  <c r="J517" i="1" s="1"/>
  <c r="G519" i="1"/>
  <c r="G521" i="1"/>
  <c r="J521" i="1" s="1"/>
  <c r="G523" i="1"/>
  <c r="J523" i="1" s="1"/>
  <c r="G525" i="1"/>
  <c r="J525" i="1" s="1"/>
  <c r="I16" i="1"/>
  <c r="B49" i="10" s="1"/>
  <c r="I24" i="1"/>
  <c r="I32" i="1"/>
  <c r="I40" i="1"/>
  <c r="J48" i="1"/>
  <c r="I56" i="1"/>
  <c r="J64" i="1"/>
  <c r="I72" i="1"/>
  <c r="I80" i="1"/>
  <c r="I88" i="1"/>
  <c r="J96" i="1"/>
  <c r="J104" i="1"/>
  <c r="I112" i="1"/>
  <c r="J128" i="1"/>
  <c r="I136" i="1"/>
  <c r="J144" i="1"/>
  <c r="J160" i="1"/>
  <c r="J168" i="1"/>
  <c r="J176" i="1"/>
  <c r="G184" i="1"/>
  <c r="I184" i="1" s="1"/>
  <c r="G192" i="1"/>
  <c r="J192" i="1" s="1"/>
  <c r="G200" i="1"/>
  <c r="J200" i="1" s="1"/>
  <c r="G208" i="1"/>
  <c r="J208" i="1" s="1"/>
  <c r="G216" i="1"/>
  <c r="I216" i="1" s="1"/>
  <c r="G224" i="1"/>
  <c r="I224" i="1" s="1"/>
  <c r="G232" i="1"/>
  <c r="J232" i="1" s="1"/>
  <c r="G240" i="1"/>
  <c r="J240" i="1" s="1"/>
  <c r="G248" i="1"/>
  <c r="I248" i="1" s="1"/>
  <c r="G256" i="1"/>
  <c r="I256" i="1" s="1"/>
  <c r="G264" i="1"/>
  <c r="J264" i="1" s="1"/>
  <c r="G272" i="1"/>
  <c r="I272" i="1" s="1"/>
  <c r="G280" i="1"/>
  <c r="I280" i="1" s="1"/>
  <c r="G288" i="1"/>
  <c r="I288" i="1" s="1"/>
  <c r="G296" i="1"/>
  <c r="J296" i="1" s="1"/>
  <c r="G304" i="1"/>
  <c r="I304" i="1" s="1"/>
  <c r="G312" i="1"/>
  <c r="G320" i="1"/>
  <c r="I320" i="1" s="1"/>
  <c r="G328" i="1"/>
  <c r="J328" i="1" s="1"/>
  <c r="G336" i="1"/>
  <c r="I336" i="1" s="1"/>
  <c r="G344" i="1"/>
  <c r="I344" i="1" s="1"/>
  <c r="G352" i="1"/>
  <c r="I352" i="1" s="1"/>
  <c r="G360" i="1"/>
  <c r="J360" i="1" s="1"/>
  <c r="G368" i="1"/>
  <c r="I368" i="1" s="1"/>
  <c r="G376" i="1"/>
  <c r="I376" i="1" s="1"/>
  <c r="G384" i="1"/>
  <c r="I384" i="1" s="1"/>
  <c r="G392" i="1"/>
  <c r="J392" i="1" s="1"/>
  <c r="G400" i="1"/>
  <c r="I400" i="1" s="1"/>
  <c r="G408" i="1"/>
  <c r="I408" i="1" s="1"/>
  <c r="G416" i="1"/>
  <c r="I416" i="1" s="1"/>
  <c r="G424" i="1"/>
  <c r="I424" i="1" s="1"/>
  <c r="G432" i="1"/>
  <c r="I432" i="1" s="1"/>
  <c r="G440" i="1"/>
  <c r="G448" i="1"/>
  <c r="J448" i="1" s="1"/>
  <c r="G456" i="1"/>
  <c r="I456" i="1" s="1"/>
  <c r="G464" i="1"/>
  <c r="J464" i="1" s="1"/>
  <c r="G472" i="1"/>
  <c r="I472" i="1" s="1"/>
  <c r="G480" i="1"/>
  <c r="J480" i="1" s="1"/>
  <c r="G488" i="1"/>
  <c r="I488" i="1" s="1"/>
  <c r="G496" i="1"/>
  <c r="J496" i="1" s="1"/>
  <c r="G504" i="1"/>
  <c r="I504" i="1" s="1"/>
  <c r="G512" i="1"/>
  <c r="J512" i="1" s="1"/>
  <c r="G520" i="1"/>
  <c r="I520" i="1" s="1"/>
  <c r="G640" i="1"/>
  <c r="J640" i="1" s="1"/>
  <c r="G653" i="1"/>
  <c r="I653" i="1" s="1"/>
  <c r="G661" i="1"/>
  <c r="J661" i="1" s="1"/>
  <c r="G669" i="1"/>
  <c r="J669" i="1" s="1"/>
  <c r="G677" i="1"/>
  <c r="I677" i="1" s="1"/>
  <c r="G685" i="1"/>
  <c r="I685" i="1" s="1"/>
  <c r="G693" i="1"/>
  <c r="J693" i="1" s="1"/>
  <c r="G704" i="1"/>
  <c r="J704" i="1" s="1"/>
  <c r="G717" i="1"/>
  <c r="I717" i="1" s="1"/>
  <c r="G725" i="1"/>
  <c r="J725" i="1" s="1"/>
  <c r="G733" i="1"/>
  <c r="I733" i="1" s="1"/>
  <c r="G741" i="1"/>
  <c r="J741" i="1" s="1"/>
  <c r="G749" i="1"/>
  <c r="J749" i="1" s="1"/>
  <c r="G757" i="1"/>
  <c r="G768" i="1"/>
  <c r="J768" i="1" s="1"/>
  <c r="G781" i="1"/>
  <c r="J781" i="1" s="1"/>
  <c r="G789" i="1"/>
  <c r="J789" i="1" s="1"/>
  <c r="G797" i="1"/>
  <c r="G805" i="1"/>
  <c r="I805" i="1" s="1"/>
  <c r="G813" i="1"/>
  <c r="J813" i="1" s="1"/>
  <c r="G821" i="1"/>
  <c r="J821" i="1" s="1"/>
  <c r="G823" i="1"/>
  <c r="J823" i="1" s="1"/>
  <c r="G825" i="1"/>
  <c r="J825" i="1" s="1"/>
  <c r="G827" i="1"/>
  <c r="J827" i="1" s="1"/>
  <c r="G829" i="1"/>
  <c r="G836" i="1"/>
  <c r="G838" i="1"/>
  <c r="G845" i="1"/>
  <c r="J845" i="1" s="1"/>
  <c r="G853" i="1"/>
  <c r="J853" i="1" s="1"/>
  <c r="G861" i="1"/>
  <c r="I861" i="1" s="1"/>
  <c r="G869" i="1"/>
  <c r="J869" i="1" s="1"/>
  <c r="G877" i="1"/>
  <c r="G885" i="1"/>
  <c r="I885" i="1" s="1"/>
  <c r="G887" i="1"/>
  <c r="J887" i="1" s="1"/>
  <c r="G889" i="1"/>
  <c r="J889" i="1" s="1"/>
  <c r="G891" i="1"/>
  <c r="J891" i="1" s="1"/>
  <c r="G893" i="1"/>
  <c r="G900" i="1"/>
  <c r="G903" i="1"/>
  <c r="G905" i="1"/>
  <c r="J905" i="1" s="1"/>
  <c r="G907" i="1"/>
  <c r="J907" i="1" s="1"/>
  <c r="G909" i="1"/>
  <c r="I909" i="1" s="1"/>
  <c r="G911" i="1"/>
  <c r="J911" i="1" s="1"/>
  <c r="G913" i="1"/>
  <c r="J913" i="1" s="1"/>
  <c r="G915" i="1"/>
  <c r="J915" i="1" s="1"/>
  <c r="G917" i="1"/>
  <c r="J917" i="1" s="1"/>
  <c r="G919" i="1"/>
  <c r="J919" i="1" s="1"/>
  <c r="G921" i="1"/>
  <c r="J921" i="1" s="1"/>
  <c r="G923" i="1"/>
  <c r="J923" i="1" s="1"/>
  <c r="G925" i="1"/>
  <c r="G927" i="1"/>
  <c r="J927" i="1" s="1"/>
  <c r="G929" i="1"/>
  <c r="J929" i="1" s="1"/>
  <c r="G931" i="1"/>
  <c r="J931" i="1" s="1"/>
  <c r="G933" i="1"/>
  <c r="G935" i="1"/>
  <c r="G937" i="1"/>
  <c r="J937" i="1" s="1"/>
  <c r="G939" i="1"/>
  <c r="G941" i="1"/>
  <c r="J941" i="1" s="1"/>
  <c r="G943" i="1"/>
  <c r="J943" i="1" s="1"/>
  <c r="G945" i="1"/>
  <c r="J945" i="1" s="1"/>
  <c r="G947" i="1"/>
  <c r="J947" i="1" s="1"/>
  <c r="G949" i="1"/>
  <c r="J949" i="1" s="1"/>
  <c r="G958" i="1"/>
  <c r="G960" i="1"/>
  <c r="J960" i="1" s="1"/>
  <c r="G962" i="1"/>
  <c r="J962" i="1" s="1"/>
  <c r="G964" i="1"/>
  <c r="J964" i="1" s="1"/>
  <c r="G967" i="1"/>
  <c r="J967" i="1" s="1"/>
  <c r="G969" i="1"/>
  <c r="J969" i="1" s="1"/>
  <c r="G971" i="1"/>
  <c r="J971" i="1" s="1"/>
  <c r="G973" i="1"/>
  <c r="I973" i="1" s="1"/>
  <c r="G975" i="1"/>
  <c r="J975" i="1" s="1"/>
  <c r="G977" i="1"/>
  <c r="J977" i="1" s="1"/>
  <c r="G979" i="1"/>
  <c r="J979" i="1" s="1"/>
  <c r="G981" i="1"/>
  <c r="J981" i="1" s="1"/>
  <c r="G983" i="1"/>
  <c r="J983" i="1" s="1"/>
  <c r="G985" i="1"/>
  <c r="J985" i="1" s="1"/>
  <c r="G987" i="1"/>
  <c r="J987" i="1" s="1"/>
  <c r="G989" i="1"/>
  <c r="G991" i="1"/>
  <c r="G993" i="1"/>
  <c r="J993" i="1" s="1"/>
  <c r="G995" i="1"/>
  <c r="J995" i="1" s="1"/>
  <c r="G997" i="1"/>
  <c r="G999" i="1"/>
  <c r="J999" i="1" s="1"/>
  <c r="G1001" i="1"/>
  <c r="J1001" i="1" s="1"/>
  <c r="G1003" i="1"/>
  <c r="J1003" i="1" s="1"/>
  <c r="G1005" i="1"/>
  <c r="J1005" i="1" s="1"/>
  <c r="G1007" i="1"/>
  <c r="J1007" i="1" s="1"/>
  <c r="G1009" i="1"/>
  <c r="J1009" i="1" s="1"/>
  <c r="G1011" i="1"/>
  <c r="J1011" i="1" s="1"/>
  <c r="G1013" i="1"/>
  <c r="G1022" i="1"/>
  <c r="G1024" i="1"/>
  <c r="J1024" i="1" s="1"/>
  <c r="G1026" i="1"/>
  <c r="J1026" i="1" s="1"/>
  <c r="G1028" i="1"/>
  <c r="J1028" i="1" s="1"/>
  <c r="G1031" i="1"/>
  <c r="J1031" i="1" s="1"/>
  <c r="G1033" i="1"/>
  <c r="J1033" i="1" s="1"/>
  <c r="G1035" i="1"/>
  <c r="G1037" i="1"/>
  <c r="J1037" i="1" s="1"/>
  <c r="G1039" i="1"/>
  <c r="J1039" i="1" s="1"/>
  <c r="G1041" i="1"/>
  <c r="J1041" i="1" s="1"/>
  <c r="G1043" i="1"/>
  <c r="J1043" i="1" s="1"/>
  <c r="G1045" i="1"/>
  <c r="J1045" i="1" s="1"/>
  <c r="G1047" i="1"/>
  <c r="G1049" i="1"/>
  <c r="J1049" i="1" s="1"/>
  <c r="G1051" i="1"/>
  <c r="J1051" i="1" s="1"/>
  <c r="G1053" i="1"/>
  <c r="J1053" i="1" s="1"/>
  <c r="G1055" i="1"/>
  <c r="J1055" i="1" s="1"/>
  <c r="G1057" i="1"/>
  <c r="J1057" i="1" s="1"/>
  <c r="G1059" i="1"/>
  <c r="J1059" i="1" s="1"/>
  <c r="G1061" i="1"/>
  <c r="I1061" i="1" s="1"/>
  <c r="G1063" i="1"/>
  <c r="J1063" i="1" s="1"/>
  <c r="G1065" i="1"/>
  <c r="J1065" i="1" s="1"/>
  <c r="G1067" i="1"/>
  <c r="J1067" i="1" s="1"/>
  <c r="G1069" i="1"/>
  <c r="J1069" i="1" s="1"/>
  <c r="G1071" i="1"/>
  <c r="J1071" i="1" s="1"/>
  <c r="G1073" i="1"/>
  <c r="G1075" i="1"/>
  <c r="J1075" i="1" s="1"/>
  <c r="G1077" i="1"/>
  <c r="I1077" i="1" s="1"/>
  <c r="G1086" i="1"/>
  <c r="I1086" i="1" s="1"/>
  <c r="G1088" i="1"/>
  <c r="J1088" i="1" s="1"/>
  <c r="G1090" i="1"/>
  <c r="J1090" i="1" s="1"/>
  <c r="G1092" i="1"/>
  <c r="J1092" i="1" s="1"/>
  <c r="G1095" i="1"/>
  <c r="J1095" i="1" s="1"/>
  <c r="G1097" i="1"/>
  <c r="J1097" i="1" s="1"/>
  <c r="G1099" i="1"/>
  <c r="J1099" i="1" s="1"/>
  <c r="G1101" i="1"/>
  <c r="J1101" i="1" s="1"/>
  <c r="G1103" i="1"/>
  <c r="G1105" i="1"/>
  <c r="I1105" i="1" s="1"/>
  <c r="G1107" i="1"/>
  <c r="I1107" i="1" s="1"/>
  <c r="G1109" i="1"/>
  <c r="G1111" i="1"/>
  <c r="I1111" i="1" s="1"/>
  <c r="G1113" i="1"/>
  <c r="G1115" i="1"/>
  <c r="I1115" i="1" s="1"/>
  <c r="G1117" i="1"/>
  <c r="G1119" i="1"/>
  <c r="I1119" i="1" s="1"/>
  <c r="G1121" i="1"/>
  <c r="I1121" i="1" s="1"/>
  <c r="G1123" i="1"/>
  <c r="I1123" i="1" s="1"/>
  <c r="G1125" i="1"/>
  <c r="I1125" i="1" s="1"/>
  <c r="G1127" i="1"/>
  <c r="G1129" i="1"/>
  <c r="G1131" i="1"/>
  <c r="J1131" i="1" s="1"/>
  <c r="G1133" i="1"/>
  <c r="J1133" i="1" s="1"/>
  <c r="G1135" i="1"/>
  <c r="G1137" i="1"/>
  <c r="I1137" i="1" s="1"/>
  <c r="G1139" i="1"/>
  <c r="I1139" i="1" s="1"/>
  <c r="G1141" i="1"/>
  <c r="G1143" i="1"/>
  <c r="I1143" i="1" s="1"/>
  <c r="G1145" i="1"/>
  <c r="I1145" i="1" s="1"/>
  <c r="G1147" i="1"/>
  <c r="I1147" i="1" s="1"/>
  <c r="G1149" i="1"/>
  <c r="J1149" i="1" s="1"/>
  <c r="G1151" i="1"/>
  <c r="I1151" i="1" s="1"/>
  <c r="G1153" i="1"/>
  <c r="I1153" i="1" s="1"/>
  <c r="G1155" i="1"/>
  <c r="I1155" i="1" s="1"/>
  <c r="G1157" i="1"/>
  <c r="G1159" i="1"/>
  <c r="G1161" i="1"/>
  <c r="G1163" i="1"/>
  <c r="G1165" i="1"/>
  <c r="G1167" i="1"/>
  <c r="G1169" i="1"/>
  <c r="I1169" i="1" s="1"/>
  <c r="G1171" i="1"/>
  <c r="I1171" i="1" s="1"/>
  <c r="G1173" i="1"/>
  <c r="I1173" i="1" s="1"/>
  <c r="G1175" i="1"/>
  <c r="I1175" i="1" s="1"/>
  <c r="G1177" i="1"/>
  <c r="G1179" i="1"/>
  <c r="G1181" i="1"/>
  <c r="J1181" i="1" s="1"/>
  <c r="G1183" i="1"/>
  <c r="I1183" i="1" s="1"/>
  <c r="G1185" i="1"/>
  <c r="I1185" i="1" s="1"/>
  <c r="G1187" i="1"/>
  <c r="I1187" i="1" s="1"/>
  <c r="G1189" i="1"/>
  <c r="G1191" i="1"/>
  <c r="G1193" i="1"/>
  <c r="J1193" i="1" s="1"/>
  <c r="G1195" i="1"/>
  <c r="J1195" i="1" s="1"/>
  <c r="G1197" i="1"/>
  <c r="J1197" i="1" s="1"/>
  <c r="G1199" i="1"/>
  <c r="G1201" i="1"/>
  <c r="G1203" i="1"/>
  <c r="G1205" i="1"/>
  <c r="G1207" i="1"/>
  <c r="I1207" i="1" s="1"/>
  <c r="G1209" i="1"/>
  <c r="G1211" i="1"/>
  <c r="I1211" i="1" s="1"/>
  <c r="G1213" i="1"/>
  <c r="G1215" i="1"/>
  <c r="I1215" i="1" s="1"/>
  <c r="G1217" i="1"/>
  <c r="G1219" i="1"/>
  <c r="I1219" i="1" s="1"/>
  <c r="J18" i="1"/>
  <c r="J26" i="1"/>
  <c r="I34" i="1"/>
  <c r="J50" i="1"/>
  <c r="J58" i="1"/>
  <c r="I66" i="1"/>
  <c r="J82" i="1"/>
  <c r="I90" i="1"/>
  <c r="J98" i="1"/>
  <c r="J106" i="1"/>
  <c r="J114" i="1"/>
  <c r="J122" i="1"/>
  <c r="I130" i="1"/>
  <c r="J138" i="1"/>
  <c r="J146" i="1"/>
  <c r="I154" i="1"/>
  <c r="J162" i="1"/>
  <c r="J170" i="1"/>
  <c r="G178" i="1"/>
  <c r="J178" i="1" s="1"/>
  <c r="G186" i="1"/>
  <c r="J186" i="1" s="1"/>
  <c r="G194" i="1"/>
  <c r="J194" i="1" s="1"/>
  <c r="G202" i="1"/>
  <c r="G210" i="1"/>
  <c r="J210" i="1" s="1"/>
  <c r="G218" i="1"/>
  <c r="I218" i="1" s="1"/>
  <c r="G226" i="1"/>
  <c r="J226" i="1" s="1"/>
  <c r="G234" i="1"/>
  <c r="J234" i="1" s="1"/>
  <c r="G242" i="1"/>
  <c r="J242" i="1" s="1"/>
  <c r="G250" i="1"/>
  <c r="J250" i="1" s="1"/>
  <c r="G258" i="1"/>
  <c r="J258" i="1" s="1"/>
  <c r="G266" i="1"/>
  <c r="J266" i="1" s="1"/>
  <c r="G274" i="1"/>
  <c r="G282" i="1"/>
  <c r="J282" i="1" s="1"/>
  <c r="G290" i="1"/>
  <c r="J290" i="1" s="1"/>
  <c r="G298" i="1"/>
  <c r="J298" i="1" s="1"/>
  <c r="G306" i="1"/>
  <c r="J306" i="1" s="1"/>
  <c r="G314" i="1"/>
  <c r="I314" i="1" s="1"/>
  <c r="G322" i="1"/>
  <c r="J322" i="1" s="1"/>
  <c r="G330" i="1"/>
  <c r="J330" i="1" s="1"/>
  <c r="G338" i="1"/>
  <c r="J338" i="1" s="1"/>
  <c r="G346" i="1"/>
  <c r="J346" i="1" s="1"/>
  <c r="G354" i="1"/>
  <c r="J354" i="1" s="1"/>
  <c r="G362" i="1"/>
  <c r="J362" i="1" s="1"/>
  <c r="G370" i="1"/>
  <c r="J370" i="1" s="1"/>
  <c r="G378" i="1"/>
  <c r="J378" i="1" s="1"/>
  <c r="G386" i="1"/>
  <c r="J386" i="1" s="1"/>
  <c r="G394" i="1"/>
  <c r="J394" i="1" s="1"/>
  <c r="G402" i="1"/>
  <c r="G410" i="1"/>
  <c r="J410" i="1" s="1"/>
  <c r="G418" i="1"/>
  <c r="I418" i="1" s="1"/>
  <c r="G426" i="1"/>
  <c r="J426" i="1" s="1"/>
  <c r="G434" i="1"/>
  <c r="J434" i="1" s="1"/>
  <c r="G442" i="1"/>
  <c r="J442" i="1" s="1"/>
  <c r="G450" i="1"/>
  <c r="I450" i="1" s="1"/>
  <c r="G458" i="1"/>
  <c r="J458" i="1" s="1"/>
  <c r="G466" i="1"/>
  <c r="J466" i="1" s="1"/>
  <c r="G474" i="1"/>
  <c r="J474" i="1" s="1"/>
  <c r="G482" i="1"/>
  <c r="I482" i="1" s="1"/>
  <c r="G490" i="1"/>
  <c r="J490" i="1" s="1"/>
  <c r="G498" i="1"/>
  <c r="G506" i="1"/>
  <c r="J506" i="1" s="1"/>
  <c r="G514" i="1"/>
  <c r="I514" i="1" s="1"/>
  <c r="G522" i="1"/>
  <c r="G527" i="1"/>
  <c r="J527" i="1" s="1"/>
  <c r="G529" i="1"/>
  <c r="I529" i="1" s="1"/>
  <c r="G531" i="1"/>
  <c r="J531" i="1" s="1"/>
  <c r="G533" i="1"/>
  <c r="J533" i="1" s="1"/>
  <c r="G535" i="1"/>
  <c r="J535" i="1" s="1"/>
  <c r="G537" i="1"/>
  <c r="I537" i="1" s="1"/>
  <c r="G539" i="1"/>
  <c r="J539" i="1" s="1"/>
  <c r="G541" i="1"/>
  <c r="I541" i="1" s="1"/>
  <c r="G543" i="1"/>
  <c r="J543" i="1" s="1"/>
  <c r="G545" i="1"/>
  <c r="J545" i="1" s="1"/>
  <c r="G547" i="1"/>
  <c r="J547" i="1" s="1"/>
  <c r="G549" i="1"/>
  <c r="J549" i="1" s="1"/>
  <c r="G551" i="1"/>
  <c r="J551" i="1" s="1"/>
  <c r="G553" i="1"/>
  <c r="I553" i="1" s="1"/>
  <c r="G555" i="1"/>
  <c r="J555" i="1" s="1"/>
  <c r="G557" i="1"/>
  <c r="I557" i="1" s="1"/>
  <c r="G559" i="1"/>
  <c r="J559" i="1" s="1"/>
  <c r="G561" i="1"/>
  <c r="J561" i="1" s="1"/>
  <c r="G563" i="1"/>
  <c r="J563" i="1" s="1"/>
  <c r="G565" i="1"/>
  <c r="J565" i="1" s="1"/>
  <c r="G567" i="1"/>
  <c r="J567" i="1" s="1"/>
  <c r="G569" i="1"/>
  <c r="I569" i="1" s="1"/>
  <c r="G571" i="1"/>
  <c r="J571" i="1" s="1"/>
  <c r="G573" i="1"/>
  <c r="I573" i="1" s="1"/>
  <c r="G575" i="1"/>
  <c r="J575" i="1" s="1"/>
  <c r="G577" i="1"/>
  <c r="I577" i="1" s="1"/>
  <c r="G579" i="1"/>
  <c r="J579" i="1" s="1"/>
  <c r="G581" i="1"/>
  <c r="J581" i="1" s="1"/>
  <c r="G583" i="1"/>
  <c r="G585" i="1"/>
  <c r="I585" i="1" s="1"/>
  <c r="G587" i="1"/>
  <c r="J587" i="1" s="1"/>
  <c r="G589" i="1"/>
  <c r="I589" i="1" s="1"/>
  <c r="G591" i="1"/>
  <c r="J591" i="1" s="1"/>
  <c r="G593" i="1"/>
  <c r="I593" i="1" s="1"/>
  <c r="G595" i="1"/>
  <c r="J595" i="1" s="1"/>
  <c r="G597" i="1"/>
  <c r="J597" i="1" s="1"/>
  <c r="G599" i="1"/>
  <c r="J599" i="1" s="1"/>
  <c r="G601" i="1"/>
  <c r="I601" i="1" s="1"/>
  <c r="G603" i="1"/>
  <c r="J603" i="1" s="1"/>
  <c r="G605" i="1"/>
  <c r="I605" i="1" s="1"/>
  <c r="G607" i="1"/>
  <c r="J607" i="1" s="1"/>
  <c r="G609" i="1"/>
  <c r="J609" i="1" s="1"/>
  <c r="G611" i="1"/>
  <c r="J611" i="1" s="1"/>
  <c r="G613" i="1"/>
  <c r="J613" i="1" s="1"/>
  <c r="G615" i="1"/>
  <c r="J615" i="1" s="1"/>
  <c r="G617" i="1"/>
  <c r="I617" i="1" s="1"/>
  <c r="G619" i="1"/>
  <c r="J619" i="1" s="1"/>
  <c r="G621" i="1"/>
  <c r="I621" i="1" s="1"/>
  <c r="G623" i="1"/>
  <c r="J623" i="1" s="1"/>
  <c r="G625" i="1"/>
  <c r="J625" i="1" s="1"/>
  <c r="G627" i="1"/>
  <c r="J627" i="1" s="1"/>
  <c r="G629" i="1"/>
  <c r="J629" i="1" s="1"/>
  <c r="G631" i="1"/>
  <c r="J631" i="1" s="1"/>
  <c r="G633" i="1"/>
  <c r="I633" i="1" s="1"/>
  <c r="G635" i="1"/>
  <c r="G642" i="1"/>
  <c r="J642" i="1" s="1"/>
  <c r="G644" i="1"/>
  <c r="G646" i="1"/>
  <c r="J646" i="1" s="1"/>
  <c r="G648" i="1"/>
  <c r="G655" i="1"/>
  <c r="J655" i="1" s="1"/>
  <c r="G663" i="1"/>
  <c r="J663" i="1" s="1"/>
  <c r="G671" i="1"/>
  <c r="J671" i="1" s="1"/>
  <c r="G679" i="1"/>
  <c r="G687" i="1"/>
  <c r="J687" i="1" s="1"/>
  <c r="G695" i="1"/>
  <c r="J695" i="1" s="1"/>
  <c r="G697" i="1"/>
  <c r="J697" i="1" s="1"/>
  <c r="G699" i="1"/>
  <c r="G706" i="1"/>
  <c r="J706" i="1" s="1"/>
  <c r="G708" i="1"/>
  <c r="G710" i="1"/>
  <c r="J710" i="1" s="1"/>
  <c r="G712" i="1"/>
  <c r="G719" i="1"/>
  <c r="J719" i="1" s="1"/>
  <c r="G727" i="1"/>
  <c r="J727" i="1" s="1"/>
  <c r="G735" i="1"/>
  <c r="J735" i="1" s="1"/>
  <c r="G743" i="1"/>
  <c r="J743" i="1" s="1"/>
  <c r="G751" i="1"/>
  <c r="J751" i="1" s="1"/>
  <c r="G759" i="1"/>
  <c r="J759" i="1" s="1"/>
  <c r="G761" i="1"/>
  <c r="J761" i="1" s="1"/>
  <c r="G763" i="1"/>
  <c r="G770" i="1"/>
  <c r="J770" i="1" s="1"/>
  <c r="G772" i="1"/>
  <c r="J772" i="1" s="1"/>
  <c r="G774" i="1"/>
  <c r="J774" i="1" s="1"/>
  <c r="G776" i="1"/>
  <c r="G783" i="1"/>
  <c r="J783" i="1" s="1"/>
  <c r="G791" i="1"/>
  <c r="G799" i="1"/>
  <c r="J799" i="1" s="1"/>
  <c r="G807" i="1"/>
  <c r="J807" i="1" s="1"/>
  <c r="G815" i="1"/>
  <c r="J815" i="1" s="1"/>
  <c r="G830" i="1"/>
  <c r="G839" i="1"/>
  <c r="J839" i="1" s="1"/>
  <c r="G847" i="1"/>
  <c r="J847" i="1" s="1"/>
  <c r="G855" i="1"/>
  <c r="J855" i="1" s="1"/>
  <c r="G863" i="1"/>
  <c r="J863" i="1" s="1"/>
  <c r="G871" i="1"/>
  <c r="J871" i="1" s="1"/>
  <c r="G879" i="1"/>
  <c r="J879" i="1" s="1"/>
  <c r="G894" i="1"/>
  <c r="J894" i="1" s="1"/>
  <c r="G952" i="1"/>
  <c r="J952" i="1" s="1"/>
  <c r="G954" i="1"/>
  <c r="J954" i="1" s="1"/>
  <c r="G956" i="1"/>
  <c r="J956" i="1" s="1"/>
  <c r="G1016" i="1"/>
  <c r="J1016" i="1" s="1"/>
  <c r="G1018" i="1"/>
  <c r="J1018" i="1" s="1"/>
  <c r="G1020" i="1"/>
  <c r="J1020" i="1" s="1"/>
  <c r="G1080" i="1"/>
  <c r="J1080" i="1" s="1"/>
  <c r="G1082" i="1"/>
  <c r="J1082" i="1" s="1"/>
  <c r="G1084" i="1"/>
  <c r="J1084" i="1" s="1"/>
  <c r="G1230" i="1"/>
  <c r="I1230" i="1" s="1"/>
  <c r="G1232" i="1"/>
  <c r="I1232" i="1" s="1"/>
  <c r="G1234" i="1"/>
  <c r="J1234" i="1" s="1"/>
  <c r="G1236" i="1"/>
  <c r="G1238" i="1"/>
  <c r="I1238" i="1" s="1"/>
  <c r="G1240" i="1"/>
  <c r="I1240" i="1" s="1"/>
  <c r="G1242" i="1"/>
  <c r="I1242" i="1" s="1"/>
  <c r="G1244" i="1"/>
  <c r="I1244" i="1" s="1"/>
  <c r="G1246" i="1"/>
  <c r="J1246" i="1" s="1"/>
  <c r="G1248" i="1"/>
  <c r="G1250" i="1"/>
  <c r="I1250" i="1" s="1"/>
  <c r="G1252" i="1"/>
  <c r="I1252" i="1" s="1"/>
  <c r="G1254" i="1"/>
  <c r="I1254" i="1" s="1"/>
  <c r="G1256" i="1"/>
  <c r="G1258" i="1"/>
  <c r="G1260" i="1"/>
  <c r="I1260" i="1" s="1"/>
  <c r="G1262" i="1"/>
  <c r="I1262" i="1" s="1"/>
  <c r="G1264" i="1"/>
  <c r="I1264" i="1" s="1"/>
  <c r="G1266" i="1"/>
  <c r="J1266" i="1" s="1"/>
  <c r="G1268" i="1"/>
  <c r="I1268" i="1" s="1"/>
  <c r="G1270" i="1"/>
  <c r="I1270" i="1" s="1"/>
  <c r="G1272" i="1"/>
  <c r="I1272" i="1" s="1"/>
  <c r="G1274" i="1"/>
  <c r="I1274" i="1" s="1"/>
  <c r="G1276" i="1"/>
  <c r="I1276" i="1" s="1"/>
  <c r="G1278" i="1"/>
  <c r="J1278" i="1" s="1"/>
  <c r="G1280" i="1"/>
  <c r="G1282" i="1"/>
  <c r="I1282" i="1" s="1"/>
  <c r="G1284" i="1"/>
  <c r="G1286" i="1"/>
  <c r="I1286" i="1" s="1"/>
  <c r="G1288" i="1"/>
  <c r="G1290" i="1"/>
  <c r="G1292" i="1"/>
  <c r="G1294" i="1"/>
  <c r="I1294" i="1" s="1"/>
  <c r="G1296" i="1"/>
  <c r="I1296" i="1" s="1"/>
  <c r="G1298" i="1"/>
  <c r="J1298" i="1" s="1"/>
  <c r="G1300" i="1"/>
  <c r="G1302" i="1"/>
  <c r="I1302" i="1" s="1"/>
  <c r="G1304" i="1"/>
  <c r="I1304" i="1" s="1"/>
  <c r="G1306" i="1"/>
  <c r="I1306" i="1" s="1"/>
  <c r="G1308" i="1"/>
  <c r="I1308" i="1" s="1"/>
  <c r="G1310" i="1"/>
  <c r="J1310" i="1" s="1"/>
  <c r="G1312" i="1"/>
  <c r="G1314" i="1"/>
  <c r="J1314" i="1" s="1"/>
  <c r="G1316" i="1"/>
  <c r="I1316" i="1" s="1"/>
  <c r="G1318" i="1"/>
  <c r="I1318" i="1" s="1"/>
  <c r="G1320" i="1"/>
  <c r="G1322" i="1"/>
  <c r="I1322" i="1" s="1"/>
  <c r="G1324" i="1"/>
  <c r="J1324" i="1" s="1"/>
  <c r="G1326" i="1"/>
  <c r="I1326" i="1" s="1"/>
  <c r="G1328" i="1"/>
  <c r="I1328" i="1" s="1"/>
  <c r="G1330" i="1"/>
  <c r="I1330" i="1" s="1"/>
  <c r="G1332" i="1"/>
  <c r="G1334" i="1"/>
  <c r="G1336" i="1"/>
  <c r="G1338" i="1"/>
  <c r="I1338" i="1" s="1"/>
  <c r="G1340" i="1"/>
  <c r="I1340" i="1" s="1"/>
  <c r="J20" i="1"/>
  <c r="I36" i="1"/>
  <c r="I52" i="1"/>
  <c r="J84" i="1"/>
  <c r="J100" i="1"/>
  <c r="J116" i="1"/>
  <c r="I132" i="1"/>
  <c r="I148" i="1"/>
  <c r="J164" i="1"/>
  <c r="G180" i="1"/>
  <c r="I180" i="1" s="1"/>
  <c r="G196" i="1"/>
  <c r="G212" i="1"/>
  <c r="J212" i="1" s="1"/>
  <c r="G228" i="1"/>
  <c r="J228" i="1" s="1"/>
  <c r="G244" i="1"/>
  <c r="I244" i="1" s="1"/>
  <c r="G260" i="1"/>
  <c r="I260" i="1" s="1"/>
  <c r="G276" i="1"/>
  <c r="J276" i="1" s="1"/>
  <c r="G292" i="1"/>
  <c r="J292" i="1" s="1"/>
  <c r="G308" i="1"/>
  <c r="J308" i="1" s="1"/>
  <c r="G324" i="1"/>
  <c r="I324" i="1" s="1"/>
  <c r="G340" i="1"/>
  <c r="J340" i="1" s="1"/>
  <c r="G356" i="1"/>
  <c r="J356" i="1" s="1"/>
  <c r="G372" i="1"/>
  <c r="J372" i="1" s="1"/>
  <c r="G388" i="1"/>
  <c r="I388" i="1" s="1"/>
  <c r="G404" i="1"/>
  <c r="J404" i="1" s="1"/>
  <c r="G420" i="1"/>
  <c r="I420" i="1" s="1"/>
  <c r="G436" i="1"/>
  <c r="I436" i="1" s="1"/>
  <c r="G452" i="1"/>
  <c r="I452" i="1" s="1"/>
  <c r="G468" i="1"/>
  <c r="J468" i="1" s="1"/>
  <c r="G484" i="1"/>
  <c r="I484" i="1" s="1"/>
  <c r="G500" i="1"/>
  <c r="I500" i="1" s="1"/>
  <c r="G516" i="1"/>
  <c r="G528" i="1"/>
  <c r="J528" i="1" s="1"/>
  <c r="G536" i="1"/>
  <c r="I536" i="1" s="1"/>
  <c r="G544" i="1"/>
  <c r="I544" i="1" s="1"/>
  <c r="G552" i="1"/>
  <c r="I552" i="1" s="1"/>
  <c r="G560" i="1"/>
  <c r="J560" i="1" s="1"/>
  <c r="G568" i="1"/>
  <c r="I568" i="1" s="1"/>
  <c r="G576" i="1"/>
  <c r="I576" i="1" s="1"/>
  <c r="G584" i="1"/>
  <c r="I584" i="1" s="1"/>
  <c r="G592" i="1"/>
  <c r="I592" i="1" s="1"/>
  <c r="G600" i="1"/>
  <c r="I600" i="1" s="1"/>
  <c r="G608" i="1"/>
  <c r="I608" i="1" s="1"/>
  <c r="G616" i="1"/>
  <c r="J616" i="1" s="1"/>
  <c r="G624" i="1"/>
  <c r="J624" i="1" s="1"/>
  <c r="G632" i="1"/>
  <c r="I632" i="1" s="1"/>
  <c r="G657" i="1"/>
  <c r="I657" i="1" s="1"/>
  <c r="G673" i="1"/>
  <c r="I673" i="1" s="1"/>
  <c r="G689" i="1"/>
  <c r="I689" i="1" s="1"/>
  <c r="G698" i="1"/>
  <c r="J698" i="1" s="1"/>
  <c r="G700" i="1"/>
  <c r="J700" i="1" s="1"/>
  <c r="G709" i="1"/>
  <c r="I709" i="1" s="1"/>
  <c r="G723" i="1"/>
  <c r="J723" i="1" s="1"/>
  <c r="G739" i="1"/>
  <c r="G755" i="1"/>
  <c r="I755" i="1" s="1"/>
  <c r="G766" i="1"/>
  <c r="G775" i="1"/>
  <c r="J775" i="1" s="1"/>
  <c r="G777" i="1"/>
  <c r="J777" i="1" s="1"/>
  <c r="G793" i="1"/>
  <c r="J793" i="1" s="1"/>
  <c r="G809" i="1"/>
  <c r="J809" i="1" s="1"/>
  <c r="G851" i="1"/>
  <c r="J851" i="1" s="1"/>
  <c r="G867" i="1"/>
  <c r="J867" i="1" s="1"/>
  <c r="G883" i="1"/>
  <c r="J883" i="1" s="1"/>
  <c r="G892" i="1"/>
  <c r="J892" i="1" s="1"/>
  <c r="G908" i="1"/>
  <c r="J908" i="1" s="1"/>
  <c r="G916" i="1"/>
  <c r="J916" i="1" s="1"/>
  <c r="G924" i="1"/>
  <c r="J924" i="1" s="1"/>
  <c r="G932" i="1"/>
  <c r="J932" i="1" s="1"/>
  <c r="G940" i="1"/>
  <c r="J940" i="1" s="1"/>
  <c r="G948" i="1"/>
  <c r="J948" i="1" s="1"/>
  <c r="G953" i="1"/>
  <c r="J953" i="1" s="1"/>
  <c r="G961" i="1"/>
  <c r="J961" i="1" s="1"/>
  <c r="G966" i="1"/>
  <c r="G974" i="1"/>
  <c r="G982" i="1"/>
  <c r="J982" i="1" s="1"/>
  <c r="G990" i="1"/>
  <c r="I990" i="1" s="1"/>
  <c r="G998" i="1"/>
  <c r="G1006" i="1"/>
  <c r="I1006" i="1" s="1"/>
  <c r="G1014" i="1"/>
  <c r="G1019" i="1"/>
  <c r="G1027" i="1"/>
  <c r="J1027" i="1" s="1"/>
  <c r="G1032" i="1"/>
  <c r="J1032" i="1" s="1"/>
  <c r="G1040" i="1"/>
  <c r="J1040" i="1" s="1"/>
  <c r="G1048" i="1"/>
  <c r="J1048" i="1" s="1"/>
  <c r="G1056" i="1"/>
  <c r="G1064" i="1"/>
  <c r="J1064" i="1" s="1"/>
  <c r="G1072" i="1"/>
  <c r="J1072" i="1" s="1"/>
  <c r="G1085" i="1"/>
  <c r="G1093" i="1"/>
  <c r="G1098" i="1"/>
  <c r="G1106" i="1"/>
  <c r="J1106" i="1" s="1"/>
  <c r="G1114" i="1"/>
  <c r="I1114" i="1" s="1"/>
  <c r="G1122" i="1"/>
  <c r="I1122" i="1" s="1"/>
  <c r="G1130" i="1"/>
  <c r="G1138" i="1"/>
  <c r="I1138" i="1" s="1"/>
  <c r="G1146" i="1"/>
  <c r="G1154" i="1"/>
  <c r="J1154" i="1" s="1"/>
  <c r="G1162" i="1"/>
  <c r="I1162" i="1" s="1"/>
  <c r="G1170" i="1"/>
  <c r="I1170" i="1" s="1"/>
  <c r="G1178" i="1"/>
  <c r="I1178" i="1" s="1"/>
  <c r="G1186" i="1"/>
  <c r="I1186" i="1" s="1"/>
  <c r="G1194" i="1"/>
  <c r="J1194" i="1" s="1"/>
  <c r="G1202" i="1"/>
  <c r="J1202" i="1" s="1"/>
  <c r="G1210" i="1"/>
  <c r="G1218" i="1"/>
  <c r="I1218" i="1" s="1"/>
  <c r="G1233" i="1"/>
  <c r="G1241" i="1"/>
  <c r="J1241" i="1" s="1"/>
  <c r="G1249" i="1"/>
  <c r="G1257" i="1"/>
  <c r="J1257" i="1" s="1"/>
  <c r="G1265" i="1"/>
  <c r="I1265" i="1" s="1"/>
  <c r="G1273" i="1"/>
  <c r="I1273" i="1" s="1"/>
  <c r="G1281" i="1"/>
  <c r="G1289" i="1"/>
  <c r="J1289" i="1" s="1"/>
  <c r="G1297" i="1"/>
  <c r="G1305" i="1"/>
  <c r="J1305" i="1" s="1"/>
  <c r="G1313" i="1"/>
  <c r="J1313" i="1" s="1"/>
  <c r="G1321" i="1"/>
  <c r="J1321" i="1" s="1"/>
  <c r="G1329" i="1"/>
  <c r="G1337" i="1"/>
  <c r="I1337" i="1" s="1"/>
  <c r="G1342" i="1"/>
  <c r="I1342" i="1" s="1"/>
  <c r="G1344" i="1"/>
  <c r="I1344" i="1" s="1"/>
  <c r="G1346" i="1"/>
  <c r="I1346" i="1" s="1"/>
  <c r="G1348" i="1"/>
  <c r="I1348" i="1" s="1"/>
  <c r="G1350" i="1"/>
  <c r="I1350" i="1" s="1"/>
  <c r="G1352" i="1"/>
  <c r="I22" i="1"/>
  <c r="I38" i="1"/>
  <c r="J54" i="1"/>
  <c r="J70" i="1"/>
  <c r="J86" i="1"/>
  <c r="J102" i="1"/>
  <c r="J118" i="1"/>
  <c r="J134" i="1"/>
  <c r="J150" i="1"/>
  <c r="J166" i="1"/>
  <c r="G182" i="1"/>
  <c r="J182" i="1" s="1"/>
  <c r="G198" i="1"/>
  <c r="J198" i="1" s="1"/>
  <c r="G214" i="1"/>
  <c r="J214" i="1" s="1"/>
  <c r="G230" i="1"/>
  <c r="J230" i="1" s="1"/>
  <c r="G246" i="1"/>
  <c r="G262" i="1"/>
  <c r="G278" i="1"/>
  <c r="I278" i="1" s="1"/>
  <c r="G294" i="1"/>
  <c r="J294" i="1" s="1"/>
  <c r="G310" i="1"/>
  <c r="J310" i="1" s="1"/>
  <c r="G326" i="1"/>
  <c r="J326" i="1" s="1"/>
  <c r="G342" i="1"/>
  <c r="I342" i="1" s="1"/>
  <c r="G358" i="1"/>
  <c r="J358" i="1" s="1"/>
  <c r="G374" i="1"/>
  <c r="G390" i="1"/>
  <c r="G406" i="1"/>
  <c r="I406" i="1" s="1"/>
  <c r="G422" i="1"/>
  <c r="I422" i="1" s="1"/>
  <c r="G438" i="1"/>
  <c r="J438" i="1" s="1"/>
  <c r="G454" i="1"/>
  <c r="J454" i="1" s="1"/>
  <c r="G470" i="1"/>
  <c r="J470" i="1" s="1"/>
  <c r="G486" i="1"/>
  <c r="I486" i="1" s="1"/>
  <c r="G502" i="1"/>
  <c r="J502" i="1" s="1"/>
  <c r="G518" i="1"/>
  <c r="J518" i="1" s="1"/>
  <c r="G530" i="1"/>
  <c r="I530" i="1" s="1"/>
  <c r="G538" i="1"/>
  <c r="I538" i="1" s="1"/>
  <c r="G546" i="1"/>
  <c r="I546" i="1" s="1"/>
  <c r="G554" i="1"/>
  <c r="I554" i="1" s="1"/>
  <c r="G562" i="1"/>
  <c r="I562" i="1" s="1"/>
  <c r="G570" i="1"/>
  <c r="I570" i="1" s="1"/>
  <c r="G578" i="1"/>
  <c r="I578" i="1" s="1"/>
  <c r="G586" i="1"/>
  <c r="I586" i="1" s="1"/>
  <c r="G594" i="1"/>
  <c r="I594" i="1" s="1"/>
  <c r="G602" i="1"/>
  <c r="I602" i="1" s="1"/>
  <c r="G610" i="1"/>
  <c r="I610" i="1" s="1"/>
  <c r="G618" i="1"/>
  <c r="I618" i="1" s="1"/>
  <c r="G626" i="1"/>
  <c r="I626" i="1" s="1"/>
  <c r="G634" i="1"/>
  <c r="G636" i="1"/>
  <c r="J636" i="1" s="1"/>
  <c r="G645" i="1"/>
  <c r="G659" i="1"/>
  <c r="G675" i="1"/>
  <c r="G691" i="1"/>
  <c r="J691" i="1" s="1"/>
  <c r="G702" i="1"/>
  <c r="I702" i="1" s="1"/>
  <c r="G711" i="1"/>
  <c r="J711" i="1" s="1"/>
  <c r="G713" i="1"/>
  <c r="J713" i="1" s="1"/>
  <c r="G729" i="1"/>
  <c r="G745" i="1"/>
  <c r="I745" i="1" s="1"/>
  <c r="G779" i="1"/>
  <c r="I779" i="1" s="1"/>
  <c r="G795" i="1"/>
  <c r="J795" i="1" s="1"/>
  <c r="G811" i="1"/>
  <c r="J811" i="1" s="1"/>
  <c r="G824" i="1"/>
  <c r="G832" i="1"/>
  <c r="J832" i="1" s="1"/>
  <c r="G841" i="1"/>
  <c r="J841" i="1" s="1"/>
  <c r="G857" i="1"/>
  <c r="J857" i="1" s="1"/>
  <c r="G873" i="1"/>
  <c r="J873" i="1" s="1"/>
  <c r="G902" i="1"/>
  <c r="G910" i="1"/>
  <c r="J910" i="1" s="1"/>
  <c r="G918" i="1"/>
  <c r="J918" i="1" s="1"/>
  <c r="G926" i="1"/>
  <c r="J926" i="1" s="1"/>
  <c r="G934" i="1"/>
  <c r="J934" i="1" s="1"/>
  <c r="G942" i="1"/>
  <c r="J942" i="1" s="1"/>
  <c r="G950" i="1"/>
  <c r="G955" i="1"/>
  <c r="G963" i="1"/>
  <c r="G968" i="1"/>
  <c r="J968" i="1" s="1"/>
  <c r="G976" i="1"/>
  <c r="J976" i="1" s="1"/>
  <c r="G984" i="1"/>
  <c r="G992" i="1"/>
  <c r="J992" i="1" s="1"/>
  <c r="G1000" i="1"/>
  <c r="J1000" i="1" s="1"/>
  <c r="G1008" i="1"/>
  <c r="J1008" i="1" s="1"/>
  <c r="G1021" i="1"/>
  <c r="G1029" i="1"/>
  <c r="G1034" i="1"/>
  <c r="J1034" i="1" s="1"/>
  <c r="G1042" i="1"/>
  <c r="J1042" i="1" s="1"/>
  <c r="G1050" i="1"/>
  <c r="J1050" i="1" s="1"/>
  <c r="G1058" i="1"/>
  <c r="G1066" i="1"/>
  <c r="J1066" i="1" s="1"/>
  <c r="G1074" i="1"/>
  <c r="J1074" i="1" s="1"/>
  <c r="G1079" i="1"/>
  <c r="G1087" i="1"/>
  <c r="J1087" i="1" s="1"/>
  <c r="G1100" i="1"/>
  <c r="J1100" i="1" s="1"/>
  <c r="G1108" i="1"/>
  <c r="I1108" i="1" s="1"/>
  <c r="G1116" i="1"/>
  <c r="G1124" i="1"/>
  <c r="G1132" i="1"/>
  <c r="J1132" i="1" s="1"/>
  <c r="G1140" i="1"/>
  <c r="I1140" i="1" s="1"/>
  <c r="G1148" i="1"/>
  <c r="I1148" i="1" s="1"/>
  <c r="G1156" i="1"/>
  <c r="G1164" i="1"/>
  <c r="G1172" i="1"/>
  <c r="I1172" i="1" s="1"/>
  <c r="G1180" i="1"/>
  <c r="I1180" i="1" s="1"/>
  <c r="G1188" i="1"/>
  <c r="I1188" i="1" s="1"/>
  <c r="G1196" i="1"/>
  <c r="I1196" i="1" s="1"/>
  <c r="G1204" i="1"/>
  <c r="I1204" i="1" s="1"/>
  <c r="G1212" i="1"/>
  <c r="I1212" i="1" s="1"/>
  <c r="G1220" i="1"/>
  <c r="I1220" i="1" s="1"/>
  <c r="G1222" i="1"/>
  <c r="I1222" i="1" s="1"/>
  <c r="G1224" i="1"/>
  <c r="I1224" i="1" s="1"/>
  <c r="G1226" i="1"/>
  <c r="G1228" i="1"/>
  <c r="G1235" i="1"/>
  <c r="I1235" i="1" s="1"/>
  <c r="G1243" i="1"/>
  <c r="I1243" i="1" s="1"/>
  <c r="G1251" i="1"/>
  <c r="I1251" i="1" s="1"/>
  <c r="G1259" i="1"/>
  <c r="I1259" i="1" s="1"/>
  <c r="G1267" i="1"/>
  <c r="I1267" i="1" s="1"/>
  <c r="G1275" i="1"/>
  <c r="I1275" i="1" s="1"/>
  <c r="G1283" i="1"/>
  <c r="I1283" i="1" s="1"/>
  <c r="G1291" i="1"/>
  <c r="I1291" i="1" s="1"/>
  <c r="G1299" i="1"/>
  <c r="G1307" i="1"/>
  <c r="G1315" i="1"/>
  <c r="I1315" i="1" s="1"/>
  <c r="G1323" i="1"/>
  <c r="I1323" i="1" s="1"/>
  <c r="G1331" i="1"/>
  <c r="I1331" i="1" s="1"/>
  <c r="G1339" i="1"/>
  <c r="I1339" i="1" s="1"/>
  <c r="G1355" i="1"/>
  <c r="I1355" i="1" s="1"/>
  <c r="G1357" i="1"/>
  <c r="I1357" i="1" s="1"/>
  <c r="G1359" i="1"/>
  <c r="I1359" i="1" s="1"/>
  <c r="G1361" i="1"/>
  <c r="I1361" i="1" s="1"/>
  <c r="G1363" i="1"/>
  <c r="G1365" i="1"/>
  <c r="I1365" i="1" s="1"/>
  <c r="G1367" i="1"/>
  <c r="I1367" i="1" s="1"/>
  <c r="G1369" i="1"/>
  <c r="I1369" i="1" s="1"/>
  <c r="G1371" i="1"/>
  <c r="I1371" i="1" s="1"/>
  <c r="G1373" i="1"/>
  <c r="G1375" i="1"/>
  <c r="G1377" i="1"/>
  <c r="I1377" i="1" s="1"/>
  <c r="G1379" i="1"/>
  <c r="I1379" i="1" s="1"/>
  <c r="G1381" i="1"/>
  <c r="G1383" i="1"/>
  <c r="G1385" i="1"/>
  <c r="J1385" i="1" s="1"/>
  <c r="G1387" i="1"/>
  <c r="I1387" i="1" s="1"/>
  <c r="G1389" i="1"/>
  <c r="I1389" i="1" s="1"/>
  <c r="G1391" i="1"/>
  <c r="I1391" i="1" s="1"/>
  <c r="G1393" i="1"/>
  <c r="G1395" i="1"/>
  <c r="I1395" i="1" s="1"/>
  <c r="G1397" i="1"/>
  <c r="I1397" i="1" s="1"/>
  <c r="G1399" i="1"/>
  <c r="I1399" i="1" s="1"/>
  <c r="G1401" i="1"/>
  <c r="I1401" i="1" s="1"/>
  <c r="G1403" i="1"/>
  <c r="I1403" i="1" s="1"/>
  <c r="G1405" i="1"/>
  <c r="G1407" i="1"/>
  <c r="G1409" i="1"/>
  <c r="I1409" i="1" s="1"/>
  <c r="G1411" i="1"/>
  <c r="I1411" i="1" s="1"/>
  <c r="G1413" i="1"/>
  <c r="G1415" i="1"/>
  <c r="G1417" i="1"/>
  <c r="I1417" i="1" s="1"/>
  <c r="G1419" i="1"/>
  <c r="I1419" i="1" s="1"/>
  <c r="G1421" i="1"/>
  <c r="I1421" i="1" s="1"/>
  <c r="G1423" i="1"/>
  <c r="I1423" i="1" s="1"/>
  <c r="G1425" i="1"/>
  <c r="I1425" i="1" s="1"/>
  <c r="G1427" i="1"/>
  <c r="G1429" i="1"/>
  <c r="I1429" i="1" s="1"/>
  <c r="G1431" i="1"/>
  <c r="I1431" i="1" s="1"/>
  <c r="G1433" i="1"/>
  <c r="I1433" i="1" s="1"/>
  <c r="G1435" i="1"/>
  <c r="I1435" i="1" s="1"/>
  <c r="G1437" i="1"/>
  <c r="G1439" i="1"/>
  <c r="G1441" i="1"/>
  <c r="I1441" i="1" s="1"/>
  <c r="G1443" i="1"/>
  <c r="I1443" i="1" s="1"/>
  <c r="G1445" i="1"/>
  <c r="G1447" i="1"/>
  <c r="G1449" i="1"/>
  <c r="G1451" i="1"/>
  <c r="I1451" i="1" s="1"/>
  <c r="G1453" i="1"/>
  <c r="I1453" i="1" s="1"/>
  <c r="G1455" i="1"/>
  <c r="I1455" i="1" s="1"/>
  <c r="G1457" i="1"/>
  <c r="I1457" i="1" s="1"/>
  <c r="G1459" i="1"/>
  <c r="G1461" i="1"/>
  <c r="I1461" i="1" s="1"/>
  <c r="G1463" i="1"/>
  <c r="I1463" i="1" s="1"/>
  <c r="G1465" i="1"/>
  <c r="I1465" i="1" s="1"/>
  <c r="G1467" i="1"/>
  <c r="I1467" i="1" s="1"/>
  <c r="G1469" i="1"/>
  <c r="G1471" i="1"/>
  <c r="G1473" i="1"/>
  <c r="I1473" i="1" s="1"/>
  <c r="G1475" i="1"/>
  <c r="I1475" i="1" s="1"/>
  <c r="G1477" i="1"/>
  <c r="G1479" i="1"/>
  <c r="G1481" i="1"/>
  <c r="J1481" i="1" s="1"/>
  <c r="G1483" i="1"/>
  <c r="I1483" i="1" s="1"/>
  <c r="G1485" i="1"/>
  <c r="I1485" i="1" s="1"/>
  <c r="G1487" i="1"/>
  <c r="I1487" i="1" s="1"/>
  <c r="G1489" i="1"/>
  <c r="I1489" i="1" s="1"/>
  <c r="G1491" i="1"/>
  <c r="G1493" i="1"/>
  <c r="I1493" i="1" s="1"/>
  <c r="G1495" i="1"/>
  <c r="I1495" i="1" s="1"/>
  <c r="G1497" i="1"/>
  <c r="I1497" i="1" s="1"/>
  <c r="G1499" i="1"/>
  <c r="I1499" i="1" s="1"/>
  <c r="G1501" i="1"/>
  <c r="G1503" i="1"/>
  <c r="G1505" i="1"/>
  <c r="I1505" i="1" s="1"/>
  <c r="G1507" i="1"/>
  <c r="G1509" i="1"/>
  <c r="G1511" i="1"/>
  <c r="G1513" i="1"/>
  <c r="I1513" i="1" s="1"/>
  <c r="G1515" i="1"/>
  <c r="I1515" i="1" s="1"/>
  <c r="G1517" i="1"/>
  <c r="I1517" i="1" s="1"/>
  <c r="G1519" i="1"/>
  <c r="I1519" i="1" s="1"/>
  <c r="G1521" i="1"/>
  <c r="I1521" i="1" s="1"/>
  <c r="G1523" i="1"/>
  <c r="I1523" i="1" s="1"/>
  <c r="G1525" i="1"/>
  <c r="I1525" i="1" s="1"/>
  <c r="G1527" i="1"/>
  <c r="I1527" i="1" s="1"/>
  <c r="G1529" i="1"/>
  <c r="I1529" i="1" s="1"/>
  <c r="G1531" i="1"/>
  <c r="I1531" i="1" s="1"/>
  <c r="G1533" i="1"/>
  <c r="G1535" i="1"/>
  <c r="G1537" i="1"/>
  <c r="I1537" i="1" s="1"/>
  <c r="G1539" i="1"/>
  <c r="I1539" i="1" s="1"/>
  <c r="G1541" i="1"/>
  <c r="G1543" i="1"/>
  <c r="G1545" i="1"/>
  <c r="J1545" i="1" s="1"/>
  <c r="G1547" i="1"/>
  <c r="I1547" i="1" s="1"/>
  <c r="G1549" i="1"/>
  <c r="I1549" i="1" s="1"/>
  <c r="G1551" i="1"/>
  <c r="I1551" i="1" s="1"/>
  <c r="G1553" i="1"/>
  <c r="I1553" i="1" s="1"/>
  <c r="G1555" i="1"/>
  <c r="G1557" i="1"/>
  <c r="I1557" i="1" s="1"/>
  <c r="G1559" i="1"/>
  <c r="I1559" i="1" s="1"/>
  <c r="G1561" i="1"/>
  <c r="I1561" i="1" s="1"/>
  <c r="G1563" i="1"/>
  <c r="I1563" i="1" s="1"/>
  <c r="G1565" i="1"/>
  <c r="G1567" i="1"/>
  <c r="G1569" i="1"/>
  <c r="I1569" i="1" s="1"/>
  <c r="G1571" i="1"/>
  <c r="I1571" i="1" s="1"/>
  <c r="G1573" i="1"/>
  <c r="G1575" i="1"/>
  <c r="G1577" i="1"/>
  <c r="I1577" i="1" s="1"/>
  <c r="G1579" i="1"/>
  <c r="I1579" i="1" s="1"/>
  <c r="G1581" i="1"/>
  <c r="I1581" i="1" s="1"/>
  <c r="G1583" i="1"/>
  <c r="I1583" i="1" s="1"/>
  <c r="G1585" i="1"/>
  <c r="I1585" i="1" s="1"/>
  <c r="G1587" i="1"/>
  <c r="I1587" i="1" s="1"/>
  <c r="G1589" i="1"/>
  <c r="I1589" i="1" s="1"/>
  <c r="G1591" i="1"/>
  <c r="I1591" i="1" s="1"/>
  <c r="G1593" i="1"/>
  <c r="I1593" i="1" s="1"/>
  <c r="G1595" i="1"/>
  <c r="I1595" i="1" s="1"/>
  <c r="G1597" i="1"/>
  <c r="G1599" i="1"/>
  <c r="G1601" i="1"/>
  <c r="I1601" i="1" s="1"/>
  <c r="G1603" i="1"/>
  <c r="I1603" i="1" s="1"/>
  <c r="G1605" i="1"/>
  <c r="G1607" i="1"/>
  <c r="G1609" i="1"/>
  <c r="G1611" i="1"/>
  <c r="I1611" i="1" s="1"/>
  <c r="G1613" i="1"/>
  <c r="I1613" i="1" s="1"/>
  <c r="G1615" i="1"/>
  <c r="I1615" i="1" s="1"/>
  <c r="G1617" i="1"/>
  <c r="I1617" i="1" s="1"/>
  <c r="G1619" i="1"/>
  <c r="G1621" i="1"/>
  <c r="I1621" i="1" s="1"/>
  <c r="G1623" i="1"/>
  <c r="I1623" i="1" s="1"/>
  <c r="G1625" i="1"/>
  <c r="I1625" i="1" s="1"/>
  <c r="G1627" i="1"/>
  <c r="I1627" i="1" s="1"/>
  <c r="G1629" i="1"/>
  <c r="G1631" i="1"/>
  <c r="G1633" i="1"/>
  <c r="I1633" i="1" s="1"/>
  <c r="G1635" i="1"/>
  <c r="I1635" i="1" s="1"/>
  <c r="G1637" i="1"/>
  <c r="G1639" i="1"/>
  <c r="G1641" i="1"/>
  <c r="J1641" i="1" s="1"/>
  <c r="G1643" i="1"/>
  <c r="I1643" i="1" s="1"/>
  <c r="G1645" i="1"/>
  <c r="I1645" i="1" s="1"/>
  <c r="G1647" i="1"/>
  <c r="I1647" i="1" s="1"/>
  <c r="G1649" i="1"/>
  <c r="G1651" i="1"/>
  <c r="I1651" i="1" s="1"/>
  <c r="G1653" i="1"/>
  <c r="I1653" i="1" s="1"/>
  <c r="G1655" i="1"/>
  <c r="I1655" i="1" s="1"/>
  <c r="G1657" i="1"/>
  <c r="I1657" i="1" s="1"/>
  <c r="G1659" i="1"/>
  <c r="I1659" i="1" s="1"/>
  <c r="G1661" i="1"/>
  <c r="I1661" i="1" s="1"/>
  <c r="G1663" i="1"/>
  <c r="G1665" i="1"/>
  <c r="I1665" i="1" s="1"/>
  <c r="G1667" i="1"/>
  <c r="I1667" i="1" s="1"/>
  <c r="G1669" i="1"/>
  <c r="G1671" i="1"/>
  <c r="G1673" i="1"/>
  <c r="I1673" i="1" s="1"/>
  <c r="G1675" i="1"/>
  <c r="I1675" i="1" s="1"/>
  <c r="G1677" i="1"/>
  <c r="I28" i="1"/>
  <c r="I60" i="1"/>
  <c r="I92" i="1"/>
  <c r="I124" i="1"/>
  <c r="J156" i="1"/>
  <c r="G188" i="1"/>
  <c r="I188" i="1" s="1"/>
  <c r="G220" i="1"/>
  <c r="I220" i="1" s="1"/>
  <c r="G252" i="1"/>
  <c r="I252" i="1" s="1"/>
  <c r="G284" i="1"/>
  <c r="J284" i="1" s="1"/>
  <c r="G316" i="1"/>
  <c r="J316" i="1" s="1"/>
  <c r="G348" i="1"/>
  <c r="I348" i="1" s="1"/>
  <c r="G380" i="1"/>
  <c r="J380" i="1" s="1"/>
  <c r="G412" i="1"/>
  <c r="I412" i="1" s="1"/>
  <c r="G444" i="1"/>
  <c r="I444" i="1" s="1"/>
  <c r="G476" i="1"/>
  <c r="I476" i="1" s="1"/>
  <c r="G508" i="1"/>
  <c r="I508" i="1" s="1"/>
  <c r="G532" i="1"/>
  <c r="I532" i="1" s="1"/>
  <c r="G548" i="1"/>
  <c r="I548" i="1" s="1"/>
  <c r="G564" i="1"/>
  <c r="I564" i="1" s="1"/>
  <c r="G580" i="1"/>
  <c r="I580" i="1" s="1"/>
  <c r="G596" i="1"/>
  <c r="I596" i="1" s="1"/>
  <c r="G612" i="1"/>
  <c r="G628" i="1"/>
  <c r="I628" i="1" s="1"/>
  <c r="G647" i="1"/>
  <c r="J647" i="1" s="1"/>
  <c r="G649" i="1"/>
  <c r="J649" i="1" s="1"/>
  <c r="G681" i="1"/>
  <c r="I681" i="1" s="1"/>
  <c r="G737" i="1"/>
  <c r="I737" i="1" s="1"/>
  <c r="G762" i="1"/>
  <c r="J762" i="1" s="1"/>
  <c r="G801" i="1"/>
  <c r="J801" i="1" s="1"/>
  <c r="G828" i="1"/>
  <c r="J828" i="1" s="1"/>
  <c r="G849" i="1"/>
  <c r="J849" i="1" s="1"/>
  <c r="G881" i="1"/>
  <c r="G888" i="1"/>
  <c r="J888" i="1" s="1"/>
  <c r="G906" i="1"/>
  <c r="J906" i="1" s="1"/>
  <c r="G922" i="1"/>
  <c r="J922" i="1" s="1"/>
  <c r="G938" i="1"/>
  <c r="G951" i="1"/>
  <c r="J951" i="1" s="1"/>
  <c r="G980" i="1"/>
  <c r="J980" i="1" s="1"/>
  <c r="G996" i="1"/>
  <c r="J996" i="1" s="1"/>
  <c r="G1012" i="1"/>
  <c r="G1015" i="1"/>
  <c r="J1015" i="1" s="1"/>
  <c r="G1044" i="1"/>
  <c r="J1044" i="1" s="1"/>
  <c r="G1060" i="1"/>
  <c r="G1076" i="1"/>
  <c r="J1076" i="1" s="1"/>
  <c r="G1091" i="1"/>
  <c r="J1091" i="1" s="1"/>
  <c r="G1094" i="1"/>
  <c r="G1110" i="1"/>
  <c r="G1126" i="1"/>
  <c r="G1142" i="1"/>
  <c r="G1158" i="1"/>
  <c r="I1158" i="1" s="1"/>
  <c r="G1174" i="1"/>
  <c r="G1190" i="1"/>
  <c r="G1206" i="1"/>
  <c r="I1206" i="1" s="1"/>
  <c r="G1227" i="1"/>
  <c r="J1227" i="1" s="1"/>
  <c r="G1229" i="1"/>
  <c r="G1245" i="1"/>
  <c r="G1261" i="1"/>
  <c r="G1277" i="1"/>
  <c r="I1277" i="1" s="1"/>
  <c r="G1293" i="1"/>
  <c r="J1293" i="1" s="1"/>
  <c r="G1309" i="1"/>
  <c r="J1309" i="1" s="1"/>
  <c r="G1325" i="1"/>
  <c r="I1325" i="1" s="1"/>
  <c r="G1341" i="1"/>
  <c r="I1341" i="1" s="1"/>
  <c r="G1349" i="1"/>
  <c r="G1354" i="1"/>
  <c r="G1362" i="1"/>
  <c r="G1370" i="1"/>
  <c r="I1370" i="1" s="1"/>
  <c r="G1378" i="1"/>
  <c r="I1378" i="1" s="1"/>
  <c r="G1386" i="1"/>
  <c r="J1386" i="1" s="1"/>
  <c r="G1394" i="1"/>
  <c r="G1402" i="1"/>
  <c r="G1410" i="1"/>
  <c r="G1418" i="1"/>
  <c r="J1418" i="1" s="1"/>
  <c r="G1426" i="1"/>
  <c r="I1426" i="1" s="1"/>
  <c r="G1434" i="1"/>
  <c r="I1434" i="1" s="1"/>
  <c r="G1442" i="1"/>
  <c r="I1442" i="1" s="1"/>
  <c r="G1450" i="1"/>
  <c r="G1458" i="1"/>
  <c r="I1458" i="1" s="1"/>
  <c r="G1466" i="1"/>
  <c r="I1466" i="1" s="1"/>
  <c r="G1474" i="1"/>
  <c r="G1482" i="1"/>
  <c r="J1482" i="1" s="1"/>
  <c r="G1490" i="1"/>
  <c r="G1498" i="1"/>
  <c r="I1498" i="1" s="1"/>
  <c r="G1506" i="1"/>
  <c r="I1506" i="1" s="1"/>
  <c r="G1514" i="1"/>
  <c r="G1522" i="1"/>
  <c r="G1530" i="1"/>
  <c r="I1530" i="1" s="1"/>
  <c r="G1538" i="1"/>
  <c r="G1546" i="1"/>
  <c r="G1554" i="1"/>
  <c r="I1554" i="1" s="1"/>
  <c r="G1562" i="1"/>
  <c r="I1562" i="1" s="1"/>
  <c r="G1570" i="1"/>
  <c r="I1570" i="1" s="1"/>
  <c r="G1578" i="1"/>
  <c r="G1586" i="1"/>
  <c r="I1586" i="1" s="1"/>
  <c r="G1594" i="1"/>
  <c r="I1594" i="1" s="1"/>
  <c r="G1602" i="1"/>
  <c r="I1602" i="1" s="1"/>
  <c r="G1610" i="1"/>
  <c r="I1610" i="1" s="1"/>
  <c r="G1618" i="1"/>
  <c r="G1626" i="1"/>
  <c r="I1626" i="1" s="1"/>
  <c r="G1634" i="1"/>
  <c r="I1634" i="1" s="1"/>
  <c r="G1642" i="1"/>
  <c r="J1642" i="1" s="1"/>
  <c r="G1650" i="1"/>
  <c r="G1658" i="1"/>
  <c r="I1658" i="1" s="1"/>
  <c r="G1666" i="1"/>
  <c r="G1674" i="1"/>
  <c r="J30" i="1"/>
  <c r="I62" i="1"/>
  <c r="J94" i="1"/>
  <c r="J126" i="1"/>
  <c r="I158" i="1"/>
  <c r="G190" i="1"/>
  <c r="J190" i="1" s="1"/>
  <c r="G222" i="1"/>
  <c r="J222" i="1" s="1"/>
  <c r="G254" i="1"/>
  <c r="J254" i="1" s="1"/>
  <c r="G286" i="1"/>
  <c r="J286" i="1" s="1"/>
  <c r="G318" i="1"/>
  <c r="I318" i="1" s="1"/>
  <c r="G350" i="1"/>
  <c r="J350" i="1" s="1"/>
  <c r="G382" i="1"/>
  <c r="J382" i="1" s="1"/>
  <c r="G414" i="1"/>
  <c r="J414" i="1" s="1"/>
  <c r="G446" i="1"/>
  <c r="I446" i="1" s="1"/>
  <c r="G478" i="1"/>
  <c r="J478" i="1" s="1"/>
  <c r="G510" i="1"/>
  <c r="J510" i="1" s="1"/>
  <c r="G534" i="1"/>
  <c r="G550" i="1"/>
  <c r="I550" i="1" s="1"/>
  <c r="G566" i="1"/>
  <c r="I566" i="1" s="1"/>
  <c r="G582" i="1"/>
  <c r="I582" i="1" s="1"/>
  <c r="G598" i="1"/>
  <c r="G614" i="1"/>
  <c r="I614" i="1" s="1"/>
  <c r="G630" i="1"/>
  <c r="I630" i="1" s="1"/>
  <c r="G651" i="1"/>
  <c r="G683" i="1"/>
  <c r="J683" i="1" s="1"/>
  <c r="G715" i="1"/>
  <c r="I715" i="1" s="1"/>
  <c r="G747" i="1"/>
  <c r="J747" i="1" s="1"/>
  <c r="G764" i="1"/>
  <c r="J764" i="1" s="1"/>
  <c r="G803" i="1"/>
  <c r="J803" i="1" s="1"/>
  <c r="G834" i="1"/>
  <c r="G859" i="1"/>
  <c r="J859" i="1" s="1"/>
  <c r="G890" i="1"/>
  <c r="J890" i="1" s="1"/>
  <c r="G912" i="1"/>
  <c r="G928" i="1"/>
  <c r="J928" i="1" s="1"/>
  <c r="G944" i="1"/>
  <c r="J944" i="1" s="1"/>
  <c r="G957" i="1"/>
  <c r="G970" i="1"/>
  <c r="J970" i="1" s="1"/>
  <c r="G986" i="1"/>
  <c r="G1002" i="1"/>
  <c r="J1002" i="1" s="1"/>
  <c r="G1017" i="1"/>
  <c r="J1017" i="1" s="1"/>
  <c r="G1030" i="1"/>
  <c r="G1046" i="1"/>
  <c r="G1062" i="1"/>
  <c r="J1062" i="1" s="1"/>
  <c r="G1078" i="1"/>
  <c r="G1081" i="1"/>
  <c r="J1081" i="1" s="1"/>
  <c r="G1096" i="1"/>
  <c r="J1096" i="1" s="1"/>
  <c r="G1112" i="1"/>
  <c r="I1112" i="1" s="1"/>
  <c r="G1128" i="1"/>
  <c r="I1128" i="1" s="1"/>
  <c r="G1144" i="1"/>
  <c r="I1144" i="1" s="1"/>
  <c r="G1160" i="1"/>
  <c r="G1176" i="1"/>
  <c r="I1176" i="1" s="1"/>
  <c r="G1192" i="1"/>
  <c r="I1192" i="1" s="1"/>
  <c r="G1208" i="1"/>
  <c r="I1208" i="1" s="1"/>
  <c r="G1221" i="1"/>
  <c r="J1221" i="1" s="1"/>
  <c r="G1231" i="1"/>
  <c r="I1231" i="1" s="1"/>
  <c r="G1247" i="1"/>
  <c r="I1247" i="1" s="1"/>
  <c r="G1263" i="1"/>
  <c r="I1263" i="1" s="1"/>
  <c r="G1279" i="1"/>
  <c r="I1279" i="1" s="1"/>
  <c r="G1295" i="1"/>
  <c r="I1295" i="1" s="1"/>
  <c r="G1311" i="1"/>
  <c r="I1311" i="1" s="1"/>
  <c r="G1327" i="1"/>
  <c r="I1327" i="1" s="1"/>
  <c r="G1343" i="1"/>
  <c r="G1351" i="1"/>
  <c r="I1351" i="1" s="1"/>
  <c r="G1356" i="1"/>
  <c r="I1356" i="1" s="1"/>
  <c r="G1364" i="1"/>
  <c r="G1372" i="1"/>
  <c r="G1380" i="1"/>
  <c r="I1380" i="1" s="1"/>
  <c r="G1388" i="1"/>
  <c r="I1388" i="1" s="1"/>
  <c r="G1396" i="1"/>
  <c r="I1396" i="1" s="1"/>
  <c r="G1404" i="1"/>
  <c r="I1404" i="1" s="1"/>
  <c r="G1412" i="1"/>
  <c r="I1412" i="1" s="1"/>
  <c r="G1420" i="1"/>
  <c r="I1420" i="1" s="1"/>
  <c r="G1428" i="1"/>
  <c r="G1436" i="1"/>
  <c r="G1444" i="1"/>
  <c r="I1444" i="1" s="1"/>
  <c r="G1452" i="1"/>
  <c r="I1452" i="1" s="1"/>
  <c r="G1460" i="1"/>
  <c r="G1468" i="1"/>
  <c r="I1468" i="1" s="1"/>
  <c r="G1476" i="1"/>
  <c r="I1476" i="1" s="1"/>
  <c r="G1484" i="1"/>
  <c r="I1484" i="1" s="1"/>
  <c r="G1492" i="1"/>
  <c r="G1500" i="1"/>
  <c r="I1500" i="1" s="1"/>
  <c r="G1508" i="1"/>
  <c r="I1508" i="1" s="1"/>
  <c r="G1516" i="1"/>
  <c r="I1516" i="1" s="1"/>
  <c r="G1524" i="1"/>
  <c r="G1532" i="1"/>
  <c r="G1540" i="1"/>
  <c r="I1540" i="1" s="1"/>
  <c r="G1548" i="1"/>
  <c r="I1548" i="1" s="1"/>
  <c r="G1556" i="1"/>
  <c r="I1556" i="1" s="1"/>
  <c r="G1564" i="1"/>
  <c r="G1572" i="1"/>
  <c r="G1580" i="1"/>
  <c r="I1580" i="1" s="1"/>
  <c r="G1588" i="1"/>
  <c r="I1588" i="1" s="1"/>
  <c r="G1596" i="1"/>
  <c r="I1596" i="1" s="1"/>
  <c r="G1604" i="1"/>
  <c r="I1604" i="1" s="1"/>
  <c r="G1612" i="1"/>
  <c r="I1612" i="1" s="1"/>
  <c r="G1620" i="1"/>
  <c r="G1628" i="1"/>
  <c r="I1628" i="1" s="1"/>
  <c r="G1636" i="1"/>
  <c r="I1636" i="1" s="1"/>
  <c r="G1644" i="1"/>
  <c r="I1644" i="1" s="1"/>
  <c r="G1652" i="1"/>
  <c r="G1660" i="1"/>
  <c r="G1668" i="1"/>
  <c r="I1668" i="1" s="1"/>
  <c r="G1676" i="1"/>
  <c r="I1676" i="1" s="1"/>
  <c r="G1670" i="1"/>
  <c r="I1670" i="1" s="1"/>
  <c r="G1654" i="1"/>
  <c r="G1638" i="1"/>
  <c r="I1638" i="1" s="1"/>
  <c r="G1622" i="1"/>
  <c r="I1622" i="1" s="1"/>
  <c r="G1606" i="1"/>
  <c r="G1590" i="1"/>
  <c r="G1574" i="1"/>
  <c r="I1574" i="1" s="1"/>
  <c r="G1558" i="1"/>
  <c r="G1542" i="1"/>
  <c r="I1542" i="1" s="1"/>
  <c r="G1526" i="1"/>
  <c r="G1510" i="1"/>
  <c r="I1510" i="1" s="1"/>
  <c r="G1494" i="1"/>
  <c r="G1478" i="1"/>
  <c r="G1462" i="1"/>
  <c r="G1446" i="1"/>
  <c r="I1446" i="1" s="1"/>
  <c r="G1430" i="1"/>
  <c r="I1430" i="1" s="1"/>
  <c r="G1414" i="1"/>
  <c r="G1398" i="1"/>
  <c r="G1382" i="1"/>
  <c r="I1382" i="1" s="1"/>
  <c r="G1366" i="1"/>
  <c r="I1366" i="1" s="1"/>
  <c r="G1353" i="1"/>
  <c r="G1333" i="1"/>
  <c r="G1301" i="1"/>
  <c r="I1301" i="1" s="1"/>
  <c r="G1269" i="1"/>
  <c r="G1237" i="1"/>
  <c r="I1237" i="1" s="1"/>
  <c r="G1223" i="1"/>
  <c r="G1216" i="1"/>
  <c r="I1216" i="1" s="1"/>
  <c r="G1184" i="1"/>
  <c r="I1184" i="1" s="1"/>
  <c r="G1152" i="1"/>
  <c r="I1152" i="1" s="1"/>
  <c r="G1120" i="1"/>
  <c r="I1120" i="1" s="1"/>
  <c r="G1070" i="1"/>
  <c r="I1070" i="1" s="1"/>
  <c r="G1038" i="1"/>
  <c r="G1010" i="1"/>
  <c r="J1010" i="1" s="1"/>
  <c r="G978" i="1"/>
  <c r="G946" i="1"/>
  <c r="J946" i="1" s="1"/>
  <c r="G914" i="1"/>
  <c r="J914" i="1" s="1"/>
  <c r="G875" i="1"/>
  <c r="G826" i="1"/>
  <c r="G819" i="1"/>
  <c r="J819" i="1" s="1"/>
  <c r="G604" i="1"/>
  <c r="J604" i="1" s="1"/>
  <c r="G572" i="1"/>
  <c r="I572" i="1" s="1"/>
  <c r="G540" i="1"/>
  <c r="I540" i="1" s="1"/>
  <c r="G492" i="1"/>
  <c r="I492" i="1" s="1"/>
  <c r="G428" i="1"/>
  <c r="I428" i="1" s="1"/>
  <c r="G364" i="1"/>
  <c r="J364" i="1" s="1"/>
  <c r="G300" i="1"/>
  <c r="J300" i="1" s="1"/>
  <c r="G236" i="1"/>
  <c r="I236" i="1" s="1"/>
  <c r="I172" i="1"/>
  <c r="J108" i="1"/>
  <c r="O19" i="11" l="1"/>
  <c r="A43" i="9" s="1"/>
  <c r="B40" i="10"/>
  <c r="B37" i="10"/>
  <c r="J1684" i="1"/>
  <c r="I1684" i="1"/>
  <c r="J1683" i="1"/>
  <c r="I1683" i="1"/>
  <c r="I268" i="1"/>
  <c r="J1682" i="1"/>
  <c r="I1682" i="1"/>
  <c r="J1679" i="1"/>
  <c r="I1679" i="1"/>
  <c r="J1680" i="1"/>
  <c r="I1680" i="1"/>
  <c r="J1681" i="1"/>
  <c r="I1681" i="1"/>
  <c r="J1648" i="1"/>
  <c r="J14" i="1"/>
  <c r="B44" i="10" s="1"/>
  <c r="J1054" i="1"/>
  <c r="J1582" i="1"/>
  <c r="I526" i="1"/>
  <c r="J773" i="1"/>
  <c r="I270" i="1"/>
  <c r="J1287" i="1"/>
  <c r="J1136" i="1"/>
  <c r="I731" i="1"/>
  <c r="J1520" i="1"/>
  <c r="I1317" i="1"/>
  <c r="J1392" i="1"/>
  <c r="J1454" i="1"/>
  <c r="J332" i="1"/>
  <c r="J1456" i="1"/>
  <c r="J753" i="1"/>
  <c r="I965" i="1"/>
  <c r="J1150" i="1"/>
  <c r="I972" i="1"/>
  <c r="I787" i="1"/>
  <c r="I334" i="1"/>
  <c r="J667" i="1"/>
  <c r="J1472" i="1"/>
  <c r="J1390" i="1"/>
  <c r="J1598" i="1"/>
  <c r="J1600" i="1"/>
  <c r="J1319" i="1"/>
  <c r="J524" i="1"/>
  <c r="I1089" i="1"/>
  <c r="J1214" i="1"/>
  <c r="J1422" i="1"/>
  <c r="J1584" i="1"/>
  <c r="I1036" i="1"/>
  <c r="I843" i="1"/>
  <c r="I590" i="1"/>
  <c r="I817" i="1"/>
  <c r="J1488" i="1"/>
  <c r="J1470" i="1"/>
  <c r="J1646" i="1"/>
  <c r="J1345" i="1"/>
  <c r="I1083" i="1"/>
  <c r="I865" i="1"/>
  <c r="J1518" i="1"/>
  <c r="J1678" i="1"/>
  <c r="J140" i="1"/>
  <c r="J1568" i="1"/>
  <c r="I1285" i="1"/>
  <c r="J1438" i="1"/>
  <c r="J206" i="1"/>
  <c r="I622" i="1"/>
  <c r="I901" i="1"/>
  <c r="J110" i="1"/>
  <c r="I1023" i="1"/>
  <c r="J721" i="1"/>
  <c r="I1253" i="1"/>
  <c r="J204" i="1"/>
  <c r="I620" i="1"/>
  <c r="I1198" i="1"/>
  <c r="J1440" i="1"/>
  <c r="I1025" i="1"/>
  <c r="J1552" i="1"/>
  <c r="J1255" i="1"/>
  <c r="J1200" i="1"/>
  <c r="J1566" i="1"/>
  <c r="I896" i="1"/>
  <c r="I898" i="1"/>
  <c r="J1486" i="1"/>
  <c r="I445" i="1"/>
  <c r="J69" i="1"/>
  <c r="I76" i="1"/>
  <c r="I294" i="1"/>
  <c r="I603" i="1"/>
  <c r="J446" i="1"/>
  <c r="I293" i="1"/>
  <c r="J1583" i="1"/>
  <c r="J197" i="1"/>
  <c r="I104" i="1"/>
  <c r="I162" i="1"/>
  <c r="J602" i="1"/>
  <c r="I453" i="1"/>
  <c r="J165" i="1"/>
  <c r="J418" i="1"/>
  <c r="I413" i="1"/>
  <c r="I571" i="1"/>
  <c r="I1009" i="1"/>
  <c r="J40" i="1"/>
  <c r="I228" i="1"/>
  <c r="I386" i="1"/>
  <c r="I780" i="1"/>
  <c r="I539" i="1"/>
  <c r="I639" i="1"/>
  <c r="I929" i="1"/>
  <c r="J1006" i="1"/>
  <c r="J1121" i="1"/>
  <c r="I1193" i="1"/>
  <c r="J1325" i="1"/>
  <c r="J37" i="1"/>
  <c r="I264" i="1"/>
  <c r="I767" i="1"/>
  <c r="J1455" i="1"/>
  <c r="I1132" i="1"/>
  <c r="J133" i="1"/>
  <c r="J261" i="1"/>
  <c r="J520" i="1"/>
  <c r="I884" i="1"/>
  <c r="I381" i="1"/>
  <c r="J101" i="1"/>
  <c r="J229" i="1"/>
  <c r="J28" i="1"/>
  <c r="I190" i="1"/>
  <c r="I354" i="1"/>
  <c r="J484" i="1"/>
  <c r="I804" i="1"/>
  <c r="I325" i="1"/>
  <c r="I781" i="1"/>
  <c r="J556" i="1"/>
  <c r="I485" i="1"/>
  <c r="I649" i="1"/>
  <c r="I1065" i="1"/>
  <c r="J1182" i="1"/>
  <c r="J1536" i="1"/>
  <c r="J1596" i="1"/>
  <c r="J1162" i="1"/>
  <c r="J1240" i="1"/>
  <c r="J61" i="1"/>
  <c r="J125" i="1"/>
  <c r="J189" i="1"/>
  <c r="J253" i="1"/>
  <c r="J38" i="1"/>
  <c r="I102" i="1"/>
  <c r="J136" i="1"/>
  <c r="I168" i="1"/>
  <c r="I226" i="1"/>
  <c r="I258" i="1"/>
  <c r="I292" i="1"/>
  <c r="I328" i="1"/>
  <c r="I360" i="1"/>
  <c r="J424" i="1"/>
  <c r="J514" i="1"/>
  <c r="I868" i="1"/>
  <c r="I1024" i="1"/>
  <c r="I285" i="1"/>
  <c r="I405" i="1"/>
  <c r="I525" i="1"/>
  <c r="I827" i="1"/>
  <c r="J570" i="1"/>
  <c r="I373" i="1"/>
  <c r="I531" i="1"/>
  <c r="I595" i="1"/>
  <c r="I669" i="1"/>
  <c r="I913" i="1"/>
  <c r="I1049" i="1"/>
  <c r="J1551" i="1"/>
  <c r="J1105" i="1"/>
  <c r="I845" i="1"/>
  <c r="J85" i="1"/>
  <c r="J149" i="1"/>
  <c r="J66" i="1"/>
  <c r="I142" i="1"/>
  <c r="I200" i="1"/>
  <c r="I322" i="1"/>
  <c r="I358" i="1"/>
  <c r="J422" i="1"/>
  <c r="J488" i="1"/>
  <c r="I956" i="1"/>
  <c r="I277" i="1"/>
  <c r="I397" i="1"/>
  <c r="I684" i="1"/>
  <c r="I891" i="1"/>
  <c r="J568" i="1"/>
  <c r="I501" i="1"/>
  <c r="I619" i="1"/>
  <c r="I1097" i="1"/>
  <c r="J1391" i="1"/>
  <c r="J1647" i="1"/>
  <c r="I910" i="1"/>
  <c r="J1169" i="1"/>
  <c r="J1265" i="1"/>
  <c r="J1504" i="1"/>
  <c r="J1304" i="1"/>
  <c r="J1554" i="1"/>
  <c r="J1196" i="1"/>
  <c r="J29" i="1"/>
  <c r="J93" i="1"/>
  <c r="J157" i="1"/>
  <c r="J221" i="1"/>
  <c r="J72" i="1"/>
  <c r="I156" i="1"/>
  <c r="J412" i="1"/>
  <c r="J482" i="1"/>
  <c r="I788" i="1"/>
  <c r="I968" i="1"/>
  <c r="I741" i="1"/>
  <c r="I317" i="1"/>
  <c r="I349" i="1"/>
  <c r="I437" i="1"/>
  <c r="I732" i="1"/>
  <c r="I951" i="1"/>
  <c r="J538" i="1"/>
  <c r="J600" i="1"/>
  <c r="I477" i="1"/>
  <c r="I563" i="1"/>
  <c r="I627" i="1"/>
  <c r="I740" i="1"/>
  <c r="I993" i="1"/>
  <c r="I743" i="1"/>
  <c r="J1423" i="1"/>
  <c r="J1235" i="1"/>
  <c r="J21" i="1"/>
  <c r="J53" i="1"/>
  <c r="J117" i="1"/>
  <c r="J181" i="1"/>
  <c r="J213" i="1"/>
  <c r="J245" i="1"/>
  <c r="J36" i="1"/>
  <c r="I100" i="1"/>
  <c r="J130" i="1"/>
  <c r="I166" i="1"/>
  <c r="I232" i="1"/>
  <c r="I290" i="1"/>
  <c r="J396" i="1"/>
  <c r="J456" i="1"/>
  <c r="I852" i="1"/>
  <c r="I1004" i="1"/>
  <c r="I1096" i="1"/>
  <c r="I309" i="1"/>
  <c r="I341" i="1"/>
  <c r="I429" i="1"/>
  <c r="I517" i="1"/>
  <c r="I795" i="1"/>
  <c r="I1091" i="1"/>
  <c r="J536" i="1"/>
  <c r="J596" i="1"/>
  <c r="I365" i="1"/>
  <c r="I469" i="1"/>
  <c r="I555" i="1"/>
  <c r="I587" i="1"/>
  <c r="I777" i="1"/>
  <c r="I703" i="1"/>
  <c r="I977" i="1"/>
  <c r="I1033" i="1"/>
  <c r="J1519" i="1"/>
  <c r="J1145" i="1"/>
  <c r="J1206" i="1"/>
  <c r="J45" i="1"/>
  <c r="J77" i="1"/>
  <c r="J109" i="1"/>
  <c r="J141" i="1"/>
  <c r="J173" i="1"/>
  <c r="J205" i="1"/>
  <c r="J237" i="1"/>
  <c r="J269" i="1"/>
  <c r="J34" i="1"/>
  <c r="J62" i="1"/>
  <c r="I98" i="1"/>
  <c r="I164" i="1"/>
  <c r="I194" i="1"/>
  <c r="I230" i="1"/>
  <c r="I284" i="1"/>
  <c r="I296" i="1"/>
  <c r="I356" i="1"/>
  <c r="I392" i="1"/>
  <c r="J420" i="1"/>
  <c r="J450" i="1"/>
  <c r="J486" i="1"/>
  <c r="I820" i="1"/>
  <c r="I1000" i="1"/>
  <c r="I1080" i="1"/>
  <c r="I301" i="1"/>
  <c r="I333" i="1"/>
  <c r="I389" i="1"/>
  <c r="I421" i="1"/>
  <c r="I509" i="1"/>
  <c r="I652" i="1"/>
  <c r="I867" i="1"/>
  <c r="J532" i="1"/>
  <c r="I558" i="1"/>
  <c r="J632" i="1"/>
  <c r="I357" i="1"/>
  <c r="I461" i="1"/>
  <c r="I493" i="1"/>
  <c r="I547" i="1"/>
  <c r="I579" i="1"/>
  <c r="I611" i="1"/>
  <c r="I713" i="1"/>
  <c r="I676" i="1"/>
  <c r="I945" i="1"/>
  <c r="I1066" i="1"/>
  <c r="J1359" i="1"/>
  <c r="J1487" i="1"/>
  <c r="J1615" i="1"/>
  <c r="J1137" i="1"/>
  <c r="J1153" i="1"/>
  <c r="J1222" i="1"/>
  <c r="J1272" i="1"/>
  <c r="J1426" i="1"/>
  <c r="J826" i="1"/>
  <c r="I826" i="1"/>
  <c r="I1223" i="1"/>
  <c r="J1223" i="1"/>
  <c r="I1398" i="1"/>
  <c r="J1398" i="1"/>
  <c r="I1462" i="1"/>
  <c r="J1462" i="1"/>
  <c r="I1590" i="1"/>
  <c r="J1590" i="1"/>
  <c r="I1654" i="1"/>
  <c r="J1654" i="1"/>
  <c r="J540" i="1"/>
  <c r="I44" i="1"/>
  <c r="J44" i="1"/>
  <c r="J978" i="1"/>
  <c r="I978" i="1"/>
  <c r="I1333" i="1"/>
  <c r="J1333" i="1"/>
  <c r="I1526" i="1"/>
  <c r="J1526" i="1"/>
  <c r="I300" i="1"/>
  <c r="J1120" i="1"/>
  <c r="I1660" i="1"/>
  <c r="J1660" i="1"/>
  <c r="I1564" i="1"/>
  <c r="J1564" i="1"/>
  <c r="I1532" i="1"/>
  <c r="J1532" i="1"/>
  <c r="I1436" i="1"/>
  <c r="J1436" i="1"/>
  <c r="I1372" i="1"/>
  <c r="J1372" i="1"/>
  <c r="I1343" i="1"/>
  <c r="J1343" i="1"/>
  <c r="I1160" i="1"/>
  <c r="J1160" i="1"/>
  <c r="J986" i="1"/>
  <c r="I986" i="1"/>
  <c r="J834" i="1"/>
  <c r="I834" i="1"/>
  <c r="I1650" i="1"/>
  <c r="J1650" i="1"/>
  <c r="I1618" i="1"/>
  <c r="J1618" i="1"/>
  <c r="I1522" i="1"/>
  <c r="J1522" i="1"/>
  <c r="I1490" i="1"/>
  <c r="J1490" i="1"/>
  <c r="I1394" i="1"/>
  <c r="J1394" i="1"/>
  <c r="I1362" i="1"/>
  <c r="J1362" i="1"/>
  <c r="J1261" i="1"/>
  <c r="I1261" i="1"/>
  <c r="J1142" i="1"/>
  <c r="I1142" i="1"/>
  <c r="I1671" i="1"/>
  <c r="J1671" i="1"/>
  <c r="I1663" i="1"/>
  <c r="J1663" i="1"/>
  <c r="I1639" i="1"/>
  <c r="J1639" i="1"/>
  <c r="I1631" i="1"/>
  <c r="J1631" i="1"/>
  <c r="I1607" i="1"/>
  <c r="J1607" i="1"/>
  <c r="I1599" i="1"/>
  <c r="J1599" i="1"/>
  <c r="I1575" i="1"/>
  <c r="J1575" i="1"/>
  <c r="I1567" i="1"/>
  <c r="J1567" i="1"/>
  <c r="I1543" i="1"/>
  <c r="J1543" i="1"/>
  <c r="I1535" i="1"/>
  <c r="J1535" i="1"/>
  <c r="I1511" i="1"/>
  <c r="J1511" i="1"/>
  <c r="I1503" i="1"/>
  <c r="J1503" i="1"/>
  <c r="I1479" i="1"/>
  <c r="J1479" i="1"/>
  <c r="I1471" i="1"/>
  <c r="J1471" i="1"/>
  <c r="I1447" i="1"/>
  <c r="J1447" i="1"/>
  <c r="I1439" i="1"/>
  <c r="J1439" i="1"/>
  <c r="I1415" i="1"/>
  <c r="J1415" i="1"/>
  <c r="I1407" i="1"/>
  <c r="J1407" i="1"/>
  <c r="I1383" i="1"/>
  <c r="J1383" i="1"/>
  <c r="I1375" i="1"/>
  <c r="J1375" i="1"/>
  <c r="I1299" i="1"/>
  <c r="J1299" i="1"/>
  <c r="J1164" i="1"/>
  <c r="I1164" i="1"/>
  <c r="I675" i="1"/>
  <c r="J675" i="1"/>
  <c r="J634" i="1"/>
  <c r="I634" i="1"/>
  <c r="I1329" i="1"/>
  <c r="J1329" i="1"/>
  <c r="J1297" i="1"/>
  <c r="I1297" i="1"/>
  <c r="J1233" i="1"/>
  <c r="I1233" i="1"/>
  <c r="J1130" i="1"/>
  <c r="I1130" i="1"/>
  <c r="J1098" i="1"/>
  <c r="I1098" i="1"/>
  <c r="I974" i="1"/>
  <c r="J974" i="1"/>
  <c r="I739" i="1"/>
  <c r="J739" i="1"/>
  <c r="I1336" i="1"/>
  <c r="J1336" i="1"/>
  <c r="I1320" i="1"/>
  <c r="J1320" i="1"/>
  <c r="I1312" i="1"/>
  <c r="J1312" i="1"/>
  <c r="I1288" i="1"/>
  <c r="J1288" i="1"/>
  <c r="I1280" i="1"/>
  <c r="J1280" i="1"/>
  <c r="I1256" i="1"/>
  <c r="J1256" i="1"/>
  <c r="I1248" i="1"/>
  <c r="J1248" i="1"/>
  <c r="J679" i="1"/>
  <c r="I679" i="1"/>
  <c r="J1217" i="1"/>
  <c r="I1217" i="1"/>
  <c r="J1209" i="1"/>
  <c r="I1209" i="1"/>
  <c r="J1201" i="1"/>
  <c r="I1201" i="1"/>
  <c r="J1177" i="1"/>
  <c r="I1177" i="1"/>
  <c r="J1161" i="1"/>
  <c r="I1161" i="1"/>
  <c r="J1129" i="1"/>
  <c r="I1129" i="1"/>
  <c r="J1113" i="1"/>
  <c r="I1113" i="1"/>
  <c r="J1073" i="1"/>
  <c r="I1073" i="1"/>
  <c r="J877" i="1"/>
  <c r="I877" i="1"/>
  <c r="J994" i="1"/>
  <c r="I994" i="1"/>
  <c r="I1347" i="1"/>
  <c r="J1347" i="1"/>
  <c r="I1616" i="1"/>
  <c r="J1616" i="1"/>
  <c r="I1534" i="1"/>
  <c r="J1534" i="1"/>
  <c r="J318" i="1"/>
  <c r="I704" i="1"/>
  <c r="I812" i="1"/>
  <c r="I860" i="1"/>
  <c r="I888" i="1"/>
  <c r="I948" i="1"/>
  <c r="I1032" i="1"/>
  <c r="I1088" i="1"/>
  <c r="I716" i="1"/>
  <c r="I835" i="1"/>
  <c r="I879" i="1"/>
  <c r="I1015" i="1"/>
  <c r="I660" i="1"/>
  <c r="I724" i="1"/>
  <c r="I801" i="1"/>
  <c r="I905" i="1"/>
  <c r="I937" i="1"/>
  <c r="I985" i="1"/>
  <c r="I1057" i="1"/>
  <c r="I698" i="1"/>
  <c r="I1034" i="1"/>
  <c r="I942" i="1"/>
  <c r="J1367" i="1"/>
  <c r="J1431" i="1"/>
  <c r="J1495" i="1"/>
  <c r="J1559" i="1"/>
  <c r="J1623" i="1"/>
  <c r="I1221" i="1"/>
  <c r="J1404" i="1"/>
  <c r="I1194" i="1"/>
  <c r="J1279" i="1"/>
  <c r="I813" i="1"/>
  <c r="J1232" i="1"/>
  <c r="J1296" i="1"/>
  <c r="J1346" i="1"/>
  <c r="J1586" i="1"/>
  <c r="J1046" i="1"/>
  <c r="I1046" i="1"/>
  <c r="I928" i="1"/>
  <c r="J550" i="1"/>
  <c r="J614" i="1"/>
  <c r="J1468" i="1"/>
  <c r="J1628" i="1"/>
  <c r="I796" i="1"/>
  <c r="I844" i="1"/>
  <c r="I876" i="1"/>
  <c r="I916" i="1"/>
  <c r="I960" i="1"/>
  <c r="I1064" i="1"/>
  <c r="I1100" i="1"/>
  <c r="I668" i="1"/>
  <c r="I748" i="1"/>
  <c r="I807" i="1"/>
  <c r="I847" i="1"/>
  <c r="I899" i="1"/>
  <c r="I692" i="1"/>
  <c r="I756" i="1"/>
  <c r="I841" i="1"/>
  <c r="I921" i="1"/>
  <c r="I969" i="1"/>
  <c r="I1001" i="1"/>
  <c r="I1041" i="1"/>
  <c r="J1331" i="1"/>
  <c r="J1399" i="1"/>
  <c r="J1463" i="1"/>
  <c r="J1527" i="1"/>
  <c r="J1591" i="1"/>
  <c r="J1655" i="1"/>
  <c r="J1185" i="1"/>
  <c r="J1500" i="1"/>
  <c r="J715" i="1"/>
  <c r="J1264" i="1"/>
  <c r="J1328" i="1"/>
  <c r="J1267" i="1"/>
  <c r="J1458" i="1"/>
  <c r="J1464" i="1"/>
  <c r="I46" i="1"/>
  <c r="J78" i="1"/>
  <c r="I366" i="1"/>
  <c r="J460" i="1"/>
  <c r="J574" i="1"/>
  <c r="J1360" i="1"/>
  <c r="J1528" i="1"/>
  <c r="J1168" i="1"/>
  <c r="I1052" i="1"/>
  <c r="J1424" i="1"/>
  <c r="J1656" i="1"/>
  <c r="I398" i="1"/>
  <c r="J577" i="1"/>
  <c r="J1400" i="1"/>
  <c r="J1592" i="1"/>
  <c r="J1303" i="1"/>
  <c r="J1374" i="1"/>
  <c r="J1630" i="1"/>
  <c r="J1068" i="1"/>
  <c r="I1068" i="1"/>
  <c r="I1358" i="1"/>
  <c r="J1358" i="1"/>
  <c r="I1614" i="1"/>
  <c r="J1614" i="1"/>
  <c r="J904" i="1"/>
  <c r="I904" i="1"/>
  <c r="I1632" i="1"/>
  <c r="J1632" i="1"/>
  <c r="I1376" i="1"/>
  <c r="J1376" i="1"/>
  <c r="J1118" i="1"/>
  <c r="I1118" i="1"/>
  <c r="J936" i="1"/>
  <c r="I936" i="1"/>
  <c r="I1502" i="1"/>
  <c r="J1502" i="1"/>
  <c r="J930" i="1"/>
  <c r="I930" i="1"/>
  <c r="I588" i="1"/>
  <c r="I462" i="1"/>
  <c r="J1104" i="1"/>
  <c r="J1408" i="1"/>
  <c r="J1664" i="1"/>
  <c r="J1406" i="1"/>
  <c r="J1662" i="1"/>
  <c r="I959" i="1"/>
  <c r="J1550" i="1"/>
  <c r="I1055" i="1"/>
  <c r="J1323" i="1"/>
  <c r="I1154" i="1"/>
  <c r="J259" i="1"/>
  <c r="I646" i="1"/>
  <c r="I908" i="1"/>
  <c r="I940" i="1"/>
  <c r="J1152" i="1"/>
  <c r="J1208" i="1"/>
  <c r="I187" i="1"/>
  <c r="I470" i="1"/>
  <c r="J1493" i="1"/>
  <c r="I35" i="1"/>
  <c r="J252" i="1"/>
  <c r="J288" i="1"/>
  <c r="I661" i="1"/>
  <c r="J499" i="1"/>
  <c r="I697" i="1"/>
  <c r="I738" i="1"/>
  <c r="I1278" i="1"/>
  <c r="J22" i="1"/>
  <c r="J256" i="1"/>
  <c r="J689" i="1"/>
  <c r="J1262" i="1"/>
  <c r="J1610" i="1"/>
  <c r="I691" i="1"/>
  <c r="J1380" i="1"/>
  <c r="I1092" i="1"/>
  <c r="I670" i="1"/>
  <c r="I106" i="1"/>
  <c r="I918" i="1"/>
  <c r="J1158" i="1"/>
  <c r="J115" i="1"/>
  <c r="J90" i="1"/>
  <c r="I128" i="1"/>
  <c r="J174" i="1"/>
  <c r="I192" i="1"/>
  <c r="I430" i="1"/>
  <c r="J508" i="1"/>
  <c r="I983" i="1"/>
  <c r="I624" i="1"/>
  <c r="I275" i="1"/>
  <c r="I1102" i="1"/>
  <c r="I1225" i="1"/>
  <c r="J1263" i="1"/>
  <c r="I43" i="1"/>
  <c r="I20" i="1"/>
  <c r="I30" i="1"/>
  <c r="J148" i="1"/>
  <c r="I186" i="1"/>
  <c r="I212" i="1"/>
  <c r="I410" i="1"/>
  <c r="J553" i="1"/>
  <c r="I943" i="1"/>
  <c r="I970" i="1"/>
  <c r="I1010" i="1"/>
  <c r="J1335" i="1"/>
  <c r="J1143" i="1"/>
  <c r="I27" i="1"/>
  <c r="I179" i="1"/>
  <c r="J251" i="1"/>
  <c r="J218" i="1"/>
  <c r="I282" i="1"/>
  <c r="I346" i="1"/>
  <c r="I512" i="1"/>
  <c r="J371" i="1"/>
  <c r="J459" i="1"/>
  <c r="J593" i="1"/>
  <c r="I315" i="1"/>
  <c r="I419" i="1"/>
  <c r="I746" i="1"/>
  <c r="I882" i="1"/>
  <c r="J1122" i="1"/>
  <c r="J1183" i="1"/>
  <c r="J1259" i="1"/>
  <c r="I19" i="1"/>
  <c r="I51" i="1"/>
  <c r="J123" i="1"/>
  <c r="J224" i="1"/>
  <c r="I468" i="1"/>
  <c r="J379" i="1"/>
  <c r="I467" i="1"/>
  <c r="J537" i="1"/>
  <c r="I625" i="1"/>
  <c r="I871" i="1"/>
  <c r="I911" i="1"/>
  <c r="I975" i="1"/>
  <c r="I1039" i="1"/>
  <c r="I802" i="1"/>
  <c r="I1257" i="1"/>
  <c r="J1270" i="1"/>
  <c r="I1310" i="1"/>
  <c r="J1421" i="1"/>
  <c r="J1602" i="1"/>
  <c r="J73" i="1"/>
  <c r="J1549" i="1"/>
  <c r="J342" i="1"/>
  <c r="J406" i="1"/>
  <c r="I414" i="1"/>
  <c r="J1365" i="1"/>
  <c r="J1621" i="1"/>
  <c r="I67" i="1"/>
  <c r="J107" i="1"/>
  <c r="I139" i="1"/>
  <c r="I147" i="1"/>
  <c r="I155" i="1"/>
  <c r="I163" i="1"/>
  <c r="I171" i="1"/>
  <c r="J201" i="1"/>
  <c r="J243" i="1"/>
  <c r="I26" i="1"/>
  <c r="J32" i="1"/>
  <c r="I84" i="1"/>
  <c r="I122" i="1"/>
  <c r="I150" i="1"/>
  <c r="J158" i="1"/>
  <c r="J248" i="1"/>
  <c r="I276" i="1"/>
  <c r="J320" i="1"/>
  <c r="J352" i="1"/>
  <c r="I378" i="1"/>
  <c r="I480" i="1"/>
  <c r="I774" i="1"/>
  <c r="I355" i="1"/>
  <c r="I483" i="1"/>
  <c r="I561" i="1"/>
  <c r="J601" i="1"/>
  <c r="I690" i="1"/>
  <c r="I560" i="1"/>
  <c r="J592" i="1"/>
  <c r="I606" i="1"/>
  <c r="I291" i="1"/>
  <c r="J331" i="1"/>
  <c r="I395" i="1"/>
  <c r="J435" i="1"/>
  <c r="J507" i="1"/>
  <c r="I711" i="1"/>
  <c r="I762" i="1"/>
  <c r="J1294" i="1"/>
  <c r="J1318" i="1"/>
  <c r="J1086" i="1"/>
  <c r="I1309" i="1"/>
  <c r="J1344" i="1"/>
  <c r="J1556" i="1"/>
  <c r="J1588" i="1"/>
  <c r="J1608" i="1"/>
  <c r="I723" i="1"/>
  <c r="J1207" i="1"/>
  <c r="J1429" i="1"/>
  <c r="J1557" i="1"/>
  <c r="I1386" i="1"/>
  <c r="I559" i="1"/>
  <c r="J1173" i="1"/>
  <c r="I59" i="1"/>
  <c r="J131" i="1"/>
  <c r="I195" i="1"/>
  <c r="J235" i="1"/>
  <c r="J267" i="1"/>
  <c r="J56" i="1"/>
  <c r="I108" i="1"/>
  <c r="J124" i="1"/>
  <c r="J154" i="1"/>
  <c r="I160" i="1"/>
  <c r="J278" i="1"/>
  <c r="I286" i="1"/>
  <c r="J314" i="1"/>
  <c r="I340" i="1"/>
  <c r="I364" i="1"/>
  <c r="J384" i="1"/>
  <c r="J529" i="1"/>
  <c r="J617" i="1"/>
  <c r="J765" i="1"/>
  <c r="I658" i="1"/>
  <c r="I1087" i="1"/>
  <c r="J530" i="1"/>
  <c r="J594" i="1"/>
  <c r="I299" i="1"/>
  <c r="I339" i="1"/>
  <c r="I403" i="1"/>
  <c r="I443" i="1"/>
  <c r="J515" i="1"/>
  <c r="I615" i="1"/>
  <c r="I666" i="1"/>
  <c r="I714" i="1"/>
  <c r="I794" i="1"/>
  <c r="I850" i="1"/>
  <c r="I954" i="1"/>
  <c r="J1238" i="1"/>
  <c r="J1218" i="1"/>
  <c r="J1119" i="1"/>
  <c r="J1357" i="1"/>
  <c r="J1485" i="1"/>
  <c r="J1613" i="1"/>
  <c r="I683" i="1"/>
  <c r="J1144" i="1"/>
  <c r="J1670" i="1"/>
  <c r="I1642" i="1"/>
  <c r="J1291" i="1"/>
  <c r="I1300" i="1"/>
  <c r="J1300" i="1"/>
  <c r="I1189" i="1"/>
  <c r="J1189" i="1"/>
  <c r="I989" i="1"/>
  <c r="J989" i="1"/>
  <c r="I1478" i="1"/>
  <c r="J1478" i="1"/>
  <c r="I1652" i="1"/>
  <c r="J1652" i="1"/>
  <c r="I1524" i="1"/>
  <c r="J1524" i="1"/>
  <c r="I1492" i="1"/>
  <c r="J1492" i="1"/>
  <c r="I1428" i="1"/>
  <c r="J1428" i="1"/>
  <c r="I598" i="1"/>
  <c r="J598" i="1"/>
  <c r="I1674" i="1"/>
  <c r="J1674" i="1"/>
  <c r="I1546" i="1"/>
  <c r="J1546" i="1"/>
  <c r="I1245" i="1"/>
  <c r="J1245" i="1"/>
  <c r="I1629" i="1"/>
  <c r="J1629" i="1"/>
  <c r="I1605" i="1"/>
  <c r="J1605" i="1"/>
  <c r="I1573" i="1"/>
  <c r="J1573" i="1"/>
  <c r="I1541" i="1"/>
  <c r="J1541" i="1"/>
  <c r="I1509" i="1"/>
  <c r="J1509" i="1"/>
  <c r="I1477" i="1"/>
  <c r="J1477" i="1"/>
  <c r="I1445" i="1"/>
  <c r="J1445" i="1"/>
  <c r="I1413" i="1"/>
  <c r="J1413" i="1"/>
  <c r="I1381" i="1"/>
  <c r="J1381" i="1"/>
  <c r="I1373" i="1"/>
  <c r="J1373" i="1"/>
  <c r="I1124" i="1"/>
  <c r="J1124" i="1"/>
  <c r="J1058" i="1"/>
  <c r="I1058" i="1"/>
  <c r="J659" i="1"/>
  <c r="I659" i="1"/>
  <c r="I1352" i="1"/>
  <c r="J1352" i="1"/>
  <c r="J1056" i="1"/>
  <c r="I1056" i="1"/>
  <c r="J998" i="1"/>
  <c r="I998" i="1"/>
  <c r="I1334" i="1"/>
  <c r="J1334" i="1"/>
  <c r="I1199" i="1"/>
  <c r="J1199" i="1"/>
  <c r="I1167" i="1"/>
  <c r="J1167" i="1"/>
  <c r="I1135" i="1"/>
  <c r="J1135" i="1"/>
  <c r="I1103" i="1"/>
  <c r="J1103" i="1"/>
  <c r="J1022" i="1"/>
  <c r="I1022" i="1"/>
  <c r="J958" i="1"/>
  <c r="I958" i="1"/>
  <c r="J935" i="1"/>
  <c r="I935" i="1"/>
  <c r="J903" i="1"/>
  <c r="I903" i="1"/>
  <c r="J650" i="1"/>
  <c r="I650" i="1"/>
  <c r="J41" i="1"/>
  <c r="I382" i="1"/>
  <c r="I604" i="1"/>
  <c r="J628" i="1"/>
  <c r="J497" i="1"/>
  <c r="J83" i="1"/>
  <c r="J91" i="1"/>
  <c r="J137" i="1"/>
  <c r="J203" i="1"/>
  <c r="J211" i="1"/>
  <c r="J227" i="1"/>
  <c r="I75" i="1"/>
  <c r="I99" i="1"/>
  <c r="J105" i="1"/>
  <c r="I219" i="1"/>
  <c r="J233" i="1"/>
  <c r="I58" i="1"/>
  <c r="I64" i="1"/>
  <c r="I86" i="1"/>
  <c r="I96" i="1"/>
  <c r="I214" i="1"/>
  <c r="J220" i="1"/>
  <c r="I250" i="1"/>
  <c r="I254" i="1"/>
  <c r="I380" i="1"/>
  <c r="I404" i="1"/>
  <c r="I442" i="1"/>
  <c r="I448" i="1"/>
  <c r="I506" i="1"/>
  <c r="I710" i="1"/>
  <c r="I832" i="1"/>
  <c r="I920" i="1"/>
  <c r="I1020" i="1"/>
  <c r="I1048" i="1"/>
  <c r="I1076" i="1"/>
  <c r="I693" i="1"/>
  <c r="J363" i="1"/>
  <c r="J491" i="1"/>
  <c r="I545" i="1"/>
  <c r="J585" i="1"/>
  <c r="I609" i="1"/>
  <c r="J733" i="1"/>
  <c r="I674" i="1"/>
  <c r="I722" i="1"/>
  <c r="I754" i="1"/>
  <c r="I799" i="1"/>
  <c r="I851" i="1"/>
  <c r="I887" i="1"/>
  <c r="I919" i="1"/>
  <c r="I999" i="1"/>
  <c r="I1027" i="1"/>
  <c r="I1063" i="1"/>
  <c r="I528" i="1"/>
  <c r="J562" i="1"/>
  <c r="J580" i="1"/>
  <c r="I283" i="1"/>
  <c r="I323" i="1"/>
  <c r="I347" i="1"/>
  <c r="I387" i="1"/>
  <c r="I427" i="1"/>
  <c r="I451" i="1"/>
  <c r="I523" i="1"/>
  <c r="I551" i="1"/>
  <c r="I591" i="1"/>
  <c r="I761" i="1"/>
  <c r="I637" i="1"/>
  <c r="I701" i="1"/>
  <c r="I671" i="1"/>
  <c r="I825" i="1"/>
  <c r="I889" i="1"/>
  <c r="I682" i="1"/>
  <c r="I730" i="1"/>
  <c r="I775" i="1"/>
  <c r="I818" i="1"/>
  <c r="I858" i="1"/>
  <c r="I914" i="1"/>
  <c r="J805" i="1"/>
  <c r="J1230" i="1"/>
  <c r="I1246" i="1"/>
  <c r="J1286" i="1"/>
  <c r="I1321" i="1"/>
  <c r="J1186" i="1"/>
  <c r="J1237" i="1"/>
  <c r="I934" i="1"/>
  <c r="J1151" i="1"/>
  <c r="J1215" i="1"/>
  <c r="J1327" i="1"/>
  <c r="J1389" i="1"/>
  <c r="J1453" i="1"/>
  <c r="J1517" i="1"/>
  <c r="J1581" i="1"/>
  <c r="J1645" i="1"/>
  <c r="J1542" i="1"/>
  <c r="J1188" i="1"/>
  <c r="I1418" i="1"/>
  <c r="I1410" i="1"/>
  <c r="J1410" i="1"/>
  <c r="I1349" i="1"/>
  <c r="J1349" i="1"/>
  <c r="I1226" i="1"/>
  <c r="J1226" i="1"/>
  <c r="I1157" i="1"/>
  <c r="J1157" i="1"/>
  <c r="I1606" i="1"/>
  <c r="J1606" i="1"/>
  <c r="J912" i="1"/>
  <c r="I912" i="1"/>
  <c r="J534" i="1"/>
  <c r="I534" i="1"/>
  <c r="I1578" i="1"/>
  <c r="J1578" i="1"/>
  <c r="J1514" i="1"/>
  <c r="I1514" i="1"/>
  <c r="J1450" i="1"/>
  <c r="I1450" i="1"/>
  <c r="J1190" i="1"/>
  <c r="I1190" i="1"/>
  <c r="I1126" i="1"/>
  <c r="J1126" i="1"/>
  <c r="I1677" i="1"/>
  <c r="J1677" i="1"/>
  <c r="I1669" i="1"/>
  <c r="J1669" i="1"/>
  <c r="I1637" i="1"/>
  <c r="J1637" i="1"/>
  <c r="I1597" i="1"/>
  <c r="J1597" i="1"/>
  <c r="I1565" i="1"/>
  <c r="J1565" i="1"/>
  <c r="I1533" i="1"/>
  <c r="J1533" i="1"/>
  <c r="I1501" i="1"/>
  <c r="J1501" i="1"/>
  <c r="I1469" i="1"/>
  <c r="J1469" i="1"/>
  <c r="I1437" i="1"/>
  <c r="J1437" i="1"/>
  <c r="I1405" i="1"/>
  <c r="J1405" i="1"/>
  <c r="I1156" i="1"/>
  <c r="J1156" i="1"/>
  <c r="J963" i="1"/>
  <c r="I963" i="1"/>
  <c r="I1191" i="1"/>
  <c r="J1191" i="1"/>
  <c r="I1159" i="1"/>
  <c r="J1159" i="1"/>
  <c r="I1127" i="1"/>
  <c r="J1127" i="1"/>
  <c r="J1047" i="1"/>
  <c r="I1047" i="1"/>
  <c r="J991" i="1"/>
  <c r="I991" i="1"/>
  <c r="J874" i="1"/>
  <c r="I874" i="1"/>
  <c r="J842" i="1"/>
  <c r="I842" i="1"/>
  <c r="J810" i="1"/>
  <c r="I810" i="1"/>
  <c r="J778" i="1"/>
  <c r="I778" i="1"/>
  <c r="I1544" i="1"/>
  <c r="J1544" i="1"/>
  <c r="I1672" i="1"/>
  <c r="J1672" i="1"/>
  <c r="J169" i="1"/>
  <c r="J428" i="1"/>
  <c r="I949" i="1"/>
  <c r="I210" i="1"/>
  <c r="J416" i="1"/>
  <c r="I474" i="1"/>
  <c r="I768" i="1"/>
  <c r="I992" i="1"/>
  <c r="I289" i="1"/>
  <c r="J475" i="1"/>
  <c r="J569" i="1"/>
  <c r="J633" i="1"/>
  <c r="I803" i="1"/>
  <c r="I839" i="1"/>
  <c r="I927" i="1"/>
  <c r="I967" i="1"/>
  <c r="I1007" i="1"/>
  <c r="I1031" i="1"/>
  <c r="I1071" i="1"/>
  <c r="I1095" i="1"/>
  <c r="J552" i="1"/>
  <c r="J572" i="1"/>
  <c r="J626" i="1"/>
  <c r="I307" i="1"/>
  <c r="I411" i="1"/>
  <c r="I735" i="1"/>
  <c r="I785" i="1"/>
  <c r="I833" i="1"/>
  <c r="I897" i="1"/>
  <c r="I1081" i="1"/>
  <c r="I647" i="1"/>
  <c r="I786" i="1"/>
  <c r="I866" i="1"/>
  <c r="J1475" i="1"/>
  <c r="I869" i="1"/>
  <c r="J1254" i="1"/>
  <c r="I1289" i="1"/>
  <c r="J1302" i="1"/>
  <c r="J1326" i="1"/>
  <c r="J1396" i="1"/>
  <c r="J1416" i="1"/>
  <c r="J1480" i="1"/>
  <c r="J779" i="1"/>
  <c r="J1111" i="1"/>
  <c r="J1175" i="1"/>
  <c r="J1397" i="1"/>
  <c r="J1461" i="1"/>
  <c r="J1525" i="1"/>
  <c r="J1589" i="1"/>
  <c r="J1653" i="1"/>
  <c r="J1220" i="1"/>
  <c r="I1482" i="1"/>
  <c r="I729" i="1"/>
  <c r="J729" i="1"/>
  <c r="I1179" i="1"/>
  <c r="J1179" i="1"/>
  <c r="I1038" i="1"/>
  <c r="J1038" i="1"/>
  <c r="I1666" i="1"/>
  <c r="J1666" i="1"/>
  <c r="I1507" i="1"/>
  <c r="J1507" i="1"/>
  <c r="J984" i="1"/>
  <c r="I984" i="1"/>
  <c r="J824" i="1"/>
  <c r="I824" i="1"/>
  <c r="I645" i="1"/>
  <c r="J645" i="1"/>
  <c r="J766" i="1"/>
  <c r="I766" i="1"/>
  <c r="J644" i="1"/>
  <c r="I644" i="1"/>
  <c r="J1213" i="1"/>
  <c r="I1213" i="1"/>
  <c r="I1109" i="1"/>
  <c r="J1109" i="1"/>
  <c r="I433" i="1"/>
  <c r="J433" i="1"/>
  <c r="J680" i="1"/>
  <c r="I680" i="1"/>
  <c r="J875" i="1"/>
  <c r="I875" i="1"/>
  <c r="I1414" i="1"/>
  <c r="J1414" i="1"/>
  <c r="I1620" i="1"/>
  <c r="J1620" i="1"/>
  <c r="I1460" i="1"/>
  <c r="J1460" i="1"/>
  <c r="I1364" i="1"/>
  <c r="J1364" i="1"/>
  <c r="I1354" i="1"/>
  <c r="J1354" i="1"/>
  <c r="J1012" i="1"/>
  <c r="I1012" i="1"/>
  <c r="J938" i="1"/>
  <c r="I938" i="1"/>
  <c r="J881" i="1"/>
  <c r="I881" i="1"/>
  <c r="I31" i="1"/>
  <c r="I95" i="1"/>
  <c r="I159" i="1"/>
  <c r="I223" i="1"/>
  <c r="I263" i="1"/>
  <c r="I266" i="1"/>
  <c r="J1444" i="1"/>
  <c r="J217" i="1"/>
  <c r="J324" i="1"/>
  <c r="I394" i="1"/>
  <c r="J452" i="1"/>
  <c r="I495" i="1"/>
  <c r="J457" i="1"/>
  <c r="I623" i="1"/>
  <c r="J1274" i="1"/>
  <c r="I981" i="1"/>
  <c r="J1658" i="1"/>
  <c r="I1572" i="1"/>
  <c r="J1572" i="1"/>
  <c r="I303" i="1"/>
  <c r="J303" i="1"/>
  <c r="I1494" i="1"/>
  <c r="J1494" i="1"/>
  <c r="I1474" i="1"/>
  <c r="J1474" i="1"/>
  <c r="I1459" i="1"/>
  <c r="J1459" i="1"/>
  <c r="J955" i="1"/>
  <c r="I955" i="1"/>
  <c r="J1249" i="1"/>
  <c r="I1249" i="1"/>
  <c r="I1146" i="1"/>
  <c r="J1146" i="1"/>
  <c r="I1284" i="1"/>
  <c r="J1284" i="1"/>
  <c r="J583" i="1"/>
  <c r="I583" i="1"/>
  <c r="I1013" i="1"/>
  <c r="J1013" i="1"/>
  <c r="J925" i="1"/>
  <c r="I925" i="1"/>
  <c r="J797" i="1"/>
  <c r="I797" i="1"/>
  <c r="J757" i="1"/>
  <c r="I757" i="1"/>
  <c r="I505" i="1"/>
  <c r="J505" i="1"/>
  <c r="I473" i="1"/>
  <c r="J473" i="1"/>
  <c r="I63" i="1"/>
  <c r="I127" i="1"/>
  <c r="I191" i="1"/>
  <c r="J548" i="1"/>
  <c r="J327" i="1"/>
  <c r="J25" i="1"/>
  <c r="J57" i="1"/>
  <c r="J89" i="1"/>
  <c r="J121" i="1"/>
  <c r="J153" i="1"/>
  <c r="J185" i="1"/>
  <c r="J257" i="1"/>
  <c r="I18" i="1"/>
  <c r="I82" i="1"/>
  <c r="J132" i="1"/>
  <c r="J172" i="1"/>
  <c r="I234" i="1"/>
  <c r="J376" i="1"/>
  <c r="J504" i="1"/>
  <c r="I872" i="1"/>
  <c r="J709" i="1"/>
  <c r="I297" i="1"/>
  <c r="I367" i="1"/>
  <c r="J401" i="1"/>
  <c r="I823" i="1"/>
  <c r="I1067" i="1"/>
  <c r="I353" i="1"/>
  <c r="J481" i="1"/>
  <c r="I772" i="1"/>
  <c r="I873" i="1"/>
  <c r="J1411" i="1"/>
  <c r="J1523" i="1"/>
  <c r="J1667" i="1"/>
  <c r="J1077" i="1"/>
  <c r="I15" i="1"/>
  <c r="B46" i="10" s="1"/>
  <c r="I47" i="1"/>
  <c r="I79" i="1"/>
  <c r="I111" i="1"/>
  <c r="I143" i="1"/>
  <c r="I175" i="1"/>
  <c r="I207" i="1"/>
  <c r="J241" i="1"/>
  <c r="J92" i="1"/>
  <c r="I126" i="1"/>
  <c r="I138" i="1"/>
  <c r="J184" i="1"/>
  <c r="I330" i="1"/>
  <c r="I458" i="1"/>
  <c r="I321" i="1"/>
  <c r="J385" i="1"/>
  <c r="J409" i="1"/>
  <c r="I521" i="1"/>
  <c r="I361" i="1"/>
  <c r="J465" i="1"/>
  <c r="J489" i="1"/>
  <c r="I527" i="1"/>
  <c r="J1571" i="1"/>
  <c r="J861" i="1"/>
  <c r="J1508" i="1"/>
  <c r="J1636" i="1"/>
  <c r="J1125" i="1"/>
  <c r="J1342" i="1"/>
  <c r="J1251" i="1"/>
  <c r="J1172" i="1"/>
  <c r="J1148" i="1"/>
  <c r="J1260" i="1"/>
  <c r="I1545" i="1"/>
  <c r="J1661" i="1"/>
  <c r="I1402" i="1"/>
  <c r="J1402" i="1"/>
  <c r="I612" i="1"/>
  <c r="J612" i="1"/>
  <c r="I1649" i="1"/>
  <c r="J1649" i="1"/>
  <c r="I1393" i="1"/>
  <c r="J1393" i="1"/>
  <c r="J374" i="1"/>
  <c r="I374" i="1"/>
  <c r="J246" i="1"/>
  <c r="I246" i="1"/>
  <c r="I1290" i="1"/>
  <c r="J1290" i="1"/>
  <c r="I1258" i="1"/>
  <c r="J1258" i="1"/>
  <c r="J522" i="1"/>
  <c r="I522" i="1"/>
  <c r="J202" i="1"/>
  <c r="I202" i="1"/>
  <c r="J74" i="1"/>
  <c r="I74" i="1"/>
  <c r="I1203" i="1"/>
  <c r="J1203" i="1"/>
  <c r="J1035" i="1"/>
  <c r="I1035" i="1"/>
  <c r="J939" i="1"/>
  <c r="I939" i="1"/>
  <c r="I519" i="1"/>
  <c r="J519" i="1"/>
  <c r="J471" i="1"/>
  <c r="I471" i="1"/>
  <c r="I343" i="1"/>
  <c r="J343" i="1"/>
  <c r="I311" i="1"/>
  <c r="J311" i="1"/>
  <c r="I279" i="1"/>
  <c r="J279" i="1"/>
  <c r="I1269" i="1"/>
  <c r="J1269" i="1"/>
  <c r="I1558" i="1"/>
  <c r="J1558" i="1"/>
  <c r="I651" i="1"/>
  <c r="J651" i="1"/>
  <c r="I1174" i="1"/>
  <c r="J1174" i="1"/>
  <c r="J1060" i="1"/>
  <c r="I1060" i="1"/>
  <c r="I1491" i="1"/>
  <c r="J1491" i="1"/>
  <c r="I1427" i="1"/>
  <c r="J1427" i="1"/>
  <c r="I1363" i="1"/>
  <c r="J1363" i="1"/>
  <c r="J390" i="1"/>
  <c r="I390" i="1"/>
  <c r="J1281" i="1"/>
  <c r="I1281" i="1"/>
  <c r="I1210" i="1"/>
  <c r="J1210" i="1"/>
  <c r="I68" i="1"/>
  <c r="J68" i="1"/>
  <c r="I1332" i="1"/>
  <c r="J1332" i="1"/>
  <c r="I1236" i="1"/>
  <c r="J1236" i="1"/>
  <c r="J791" i="1"/>
  <c r="I791" i="1"/>
  <c r="J708" i="1"/>
  <c r="I708" i="1"/>
  <c r="J498" i="1"/>
  <c r="I498" i="1"/>
  <c r="J1165" i="1"/>
  <c r="I1165" i="1"/>
  <c r="J997" i="1"/>
  <c r="I997" i="1"/>
  <c r="I933" i="1"/>
  <c r="J933" i="1"/>
  <c r="J900" i="1"/>
  <c r="I900" i="1"/>
  <c r="I440" i="1"/>
  <c r="J440" i="1"/>
  <c r="I312" i="1"/>
  <c r="J312" i="1"/>
  <c r="I425" i="1"/>
  <c r="J425" i="1"/>
  <c r="I393" i="1"/>
  <c r="J393" i="1"/>
  <c r="J792" i="1"/>
  <c r="I792" i="1"/>
  <c r="J736" i="1"/>
  <c r="I736" i="1"/>
  <c r="I310" i="1"/>
  <c r="I438" i="1"/>
  <c r="I502" i="1"/>
  <c r="I640" i="1"/>
  <c r="I271" i="1"/>
  <c r="I749" i="1"/>
  <c r="I907" i="1"/>
  <c r="J544" i="1"/>
  <c r="J335" i="1"/>
  <c r="J1166" i="1"/>
  <c r="J1301" i="1"/>
  <c r="J1585" i="1"/>
  <c r="J1530" i="1"/>
  <c r="I1131" i="1"/>
  <c r="I1641" i="1"/>
  <c r="J1673" i="1"/>
  <c r="I23" i="1"/>
  <c r="I39" i="1"/>
  <c r="I55" i="1"/>
  <c r="I71" i="1"/>
  <c r="I87" i="1"/>
  <c r="I103" i="1"/>
  <c r="I119" i="1"/>
  <c r="I135" i="1"/>
  <c r="I151" i="1"/>
  <c r="I167" i="1"/>
  <c r="I183" i="1"/>
  <c r="I199" i="1"/>
  <c r="I215" i="1"/>
  <c r="I231" i="1"/>
  <c r="J249" i="1"/>
  <c r="I50" i="1"/>
  <c r="I118" i="1"/>
  <c r="I170" i="1"/>
  <c r="I178" i="1"/>
  <c r="I242" i="1"/>
  <c r="I298" i="1"/>
  <c r="I306" i="1"/>
  <c r="J344" i="1"/>
  <c r="I350" i="1"/>
  <c r="I370" i="1"/>
  <c r="I426" i="1"/>
  <c r="I434" i="1"/>
  <c r="J472" i="1"/>
  <c r="I478" i="1"/>
  <c r="I494" i="1"/>
  <c r="I518" i="1"/>
  <c r="I840" i="1"/>
  <c r="I932" i="1"/>
  <c r="I952" i="1"/>
  <c r="I996" i="1"/>
  <c r="I1016" i="1"/>
  <c r="I305" i="1"/>
  <c r="I329" i="1"/>
  <c r="I351" i="1"/>
  <c r="J417" i="1"/>
  <c r="J441" i="1"/>
  <c r="I455" i="1"/>
  <c r="I479" i="1"/>
  <c r="I811" i="1"/>
  <c r="I859" i="1"/>
  <c r="I923" i="1"/>
  <c r="I987" i="1"/>
  <c r="I1099" i="1"/>
  <c r="J576" i="1"/>
  <c r="J584" i="1"/>
  <c r="J608" i="1"/>
  <c r="J657" i="1"/>
  <c r="J287" i="1"/>
  <c r="I369" i="1"/>
  <c r="J511" i="1"/>
  <c r="I535" i="1"/>
  <c r="I567" i="1"/>
  <c r="I599" i="1"/>
  <c r="I631" i="1"/>
  <c r="I809" i="1"/>
  <c r="I961" i="1"/>
  <c r="I663" i="1"/>
  <c r="I695" i="1"/>
  <c r="I727" i="1"/>
  <c r="I759" i="1"/>
  <c r="I1074" i="1"/>
  <c r="J990" i="1"/>
  <c r="I878" i="1"/>
  <c r="J1379" i="1"/>
  <c r="J1539" i="1"/>
  <c r="J1587" i="1"/>
  <c r="J1635" i="1"/>
  <c r="I718" i="1"/>
  <c r="I846" i="1"/>
  <c r="J1061" i="1"/>
  <c r="I821" i="1"/>
  <c r="J909" i="1"/>
  <c r="I1037" i="1"/>
  <c r="J1114" i="1"/>
  <c r="I1181" i="1"/>
  <c r="J1306" i="1"/>
  <c r="J1348" i="1"/>
  <c r="J1412" i="1"/>
  <c r="J1476" i="1"/>
  <c r="J1540" i="1"/>
  <c r="J1604" i="1"/>
  <c r="J1668" i="1"/>
  <c r="J1295" i="1"/>
  <c r="J1184" i="1"/>
  <c r="J1366" i="1"/>
  <c r="J1315" i="1"/>
  <c r="J1521" i="1"/>
  <c r="J1561" i="1"/>
  <c r="J1276" i="1"/>
  <c r="J1417" i="1"/>
  <c r="I1609" i="1"/>
  <c r="J1609" i="1"/>
  <c r="I1449" i="1"/>
  <c r="J1449" i="1"/>
  <c r="I1307" i="1"/>
  <c r="J1307" i="1"/>
  <c r="J42" i="1"/>
  <c r="I42" i="1"/>
  <c r="I1163" i="1"/>
  <c r="J1163" i="1"/>
  <c r="J503" i="1"/>
  <c r="I503" i="1"/>
  <c r="J375" i="1"/>
  <c r="I375" i="1"/>
  <c r="J255" i="1"/>
  <c r="I255" i="1"/>
  <c r="J239" i="1"/>
  <c r="I239" i="1"/>
  <c r="J798" i="1"/>
  <c r="I798" i="1"/>
  <c r="I1538" i="1"/>
  <c r="J1538" i="1"/>
  <c r="J1229" i="1"/>
  <c r="I1229" i="1"/>
  <c r="I1110" i="1"/>
  <c r="J1110" i="1"/>
  <c r="I1619" i="1"/>
  <c r="J1619" i="1"/>
  <c r="I1555" i="1"/>
  <c r="J1555" i="1"/>
  <c r="I1116" i="1"/>
  <c r="J1116" i="1"/>
  <c r="J1079" i="1"/>
  <c r="I1079" i="1"/>
  <c r="J262" i="1"/>
  <c r="I262" i="1"/>
  <c r="J1019" i="1"/>
  <c r="I1019" i="1"/>
  <c r="I516" i="1"/>
  <c r="J516" i="1"/>
  <c r="I196" i="1"/>
  <c r="J196" i="1"/>
  <c r="J1292" i="1"/>
  <c r="I1292" i="1"/>
  <c r="J830" i="1"/>
  <c r="I830" i="1"/>
  <c r="J402" i="1"/>
  <c r="I402" i="1"/>
  <c r="J274" i="1"/>
  <c r="I274" i="1"/>
  <c r="I1205" i="1"/>
  <c r="J1205" i="1"/>
  <c r="I1141" i="1"/>
  <c r="J1141" i="1"/>
  <c r="J1117" i="1"/>
  <c r="I1117" i="1"/>
  <c r="J836" i="1"/>
  <c r="I836" i="1"/>
  <c r="I152" i="1"/>
  <c r="J152" i="1"/>
  <c r="I120" i="1"/>
  <c r="J120" i="1"/>
  <c r="J345" i="1"/>
  <c r="I345" i="1"/>
  <c r="J313" i="1"/>
  <c r="I313" i="1"/>
  <c r="J281" i="1"/>
  <c r="I281" i="1"/>
  <c r="J856" i="1"/>
  <c r="I856" i="1"/>
  <c r="J664" i="1"/>
  <c r="I664" i="1"/>
  <c r="I54" i="1"/>
  <c r="I182" i="1"/>
  <c r="I971" i="1"/>
  <c r="I946" i="1"/>
  <c r="I1042" i="1"/>
  <c r="J1242" i="1"/>
  <c r="J17" i="1"/>
  <c r="J33" i="1"/>
  <c r="J49" i="1"/>
  <c r="J65" i="1"/>
  <c r="J81" i="1"/>
  <c r="J97" i="1"/>
  <c r="J113" i="1"/>
  <c r="J129" i="1"/>
  <c r="J145" i="1"/>
  <c r="J161" i="1"/>
  <c r="J177" i="1"/>
  <c r="J193" i="1"/>
  <c r="J209" i="1"/>
  <c r="J225" i="1"/>
  <c r="I247" i="1"/>
  <c r="J265" i="1"/>
  <c r="J24" i="1"/>
  <c r="I70" i="1"/>
  <c r="J88" i="1"/>
  <c r="I94" i="1"/>
  <c r="I114" i="1"/>
  <c r="I134" i="1"/>
  <c r="I146" i="1"/>
  <c r="I198" i="1"/>
  <c r="J216" i="1"/>
  <c r="I222" i="1"/>
  <c r="I238" i="1"/>
  <c r="J260" i="1"/>
  <c r="J280" i="1"/>
  <c r="I302" i="1"/>
  <c r="I326" i="1"/>
  <c r="I338" i="1"/>
  <c r="J348" i="1"/>
  <c r="I362" i="1"/>
  <c r="J388" i="1"/>
  <c r="J408" i="1"/>
  <c r="I454" i="1"/>
  <c r="I466" i="1"/>
  <c r="J476" i="1"/>
  <c r="I490" i="1"/>
  <c r="I510" i="1"/>
  <c r="I672" i="1"/>
  <c r="I808" i="1"/>
  <c r="I964" i="1"/>
  <c r="I1028" i="1"/>
  <c r="I725" i="1"/>
  <c r="I337" i="1"/>
  <c r="I359" i="1"/>
  <c r="J449" i="1"/>
  <c r="I463" i="1"/>
  <c r="I487" i="1"/>
  <c r="I513" i="1"/>
  <c r="I1003" i="1"/>
  <c r="I1051" i="1"/>
  <c r="J564" i="1"/>
  <c r="I616" i="1"/>
  <c r="J273" i="1"/>
  <c r="J295" i="1"/>
  <c r="J319" i="1"/>
  <c r="I377" i="1"/>
  <c r="I543" i="1"/>
  <c r="I575" i="1"/>
  <c r="I607" i="1"/>
  <c r="J665" i="1"/>
  <c r="I926" i="1"/>
  <c r="I750" i="1"/>
  <c r="J1395" i="1"/>
  <c r="J1443" i="1"/>
  <c r="J1603" i="1"/>
  <c r="J1651" i="1"/>
  <c r="I1053" i="1"/>
  <c r="J1134" i="1"/>
  <c r="I1313" i="1"/>
  <c r="J702" i="1"/>
  <c r="I894" i="1"/>
  <c r="J973" i="1"/>
  <c r="I1101" i="1"/>
  <c r="I1133" i="1"/>
  <c r="J1178" i="1"/>
  <c r="I1293" i="1"/>
  <c r="J1322" i="1"/>
  <c r="J638" i="1"/>
  <c r="I1149" i="1"/>
  <c r="I1197" i="1"/>
  <c r="I853" i="1"/>
  <c r="J1231" i="1"/>
  <c r="I790" i="1"/>
  <c r="I1005" i="1"/>
  <c r="J1216" i="1"/>
  <c r="J1430" i="1"/>
  <c r="J1622" i="1"/>
  <c r="J1139" i="1"/>
  <c r="J1457" i="1"/>
  <c r="J1108" i="1"/>
  <c r="J1433" i="1"/>
  <c r="J1244" i="1"/>
  <c r="J950" i="1"/>
  <c r="I950" i="1"/>
  <c r="J893" i="1"/>
  <c r="I893" i="1"/>
  <c r="J886" i="1"/>
  <c r="I886" i="1"/>
  <c r="J822" i="1"/>
  <c r="I822" i="1"/>
  <c r="J1085" i="1"/>
  <c r="I1085" i="1"/>
  <c r="J771" i="1"/>
  <c r="I771" i="1"/>
  <c r="J696" i="1"/>
  <c r="I696" i="1"/>
  <c r="J643" i="1"/>
  <c r="I643" i="1"/>
  <c r="I1353" i="1"/>
  <c r="J1353" i="1"/>
  <c r="J1030" i="1"/>
  <c r="I1030" i="1"/>
  <c r="I1228" i="1"/>
  <c r="J1228" i="1"/>
  <c r="J1029" i="1"/>
  <c r="I1029" i="1"/>
  <c r="J902" i="1"/>
  <c r="I902" i="1"/>
  <c r="J1093" i="1"/>
  <c r="I1093" i="1"/>
  <c r="J966" i="1"/>
  <c r="I966" i="1"/>
  <c r="J838" i="1"/>
  <c r="I838" i="1"/>
  <c r="J16" i="1"/>
  <c r="B50" i="10" s="1"/>
  <c r="J52" i="1"/>
  <c r="J60" i="1"/>
  <c r="J80" i="1"/>
  <c r="J112" i="1"/>
  <c r="J180" i="1"/>
  <c r="J188" i="1"/>
  <c r="J236" i="1"/>
  <c r="J244" i="1"/>
  <c r="J272" i="1"/>
  <c r="J304" i="1"/>
  <c r="J336" i="1"/>
  <c r="J368" i="1"/>
  <c r="J400" i="1"/>
  <c r="J432" i="1"/>
  <c r="J436" i="1"/>
  <c r="J444" i="1"/>
  <c r="J492" i="1"/>
  <c r="J500" i="1"/>
  <c r="I694" i="1"/>
  <c r="I758" i="1"/>
  <c r="J677" i="1"/>
  <c r="J541" i="1"/>
  <c r="J557" i="1"/>
  <c r="J573" i="1"/>
  <c r="J589" i="1"/>
  <c r="J605" i="1"/>
  <c r="J621" i="1"/>
  <c r="J681" i="1"/>
  <c r="I855" i="1"/>
  <c r="I906" i="1"/>
  <c r="I1002" i="1"/>
  <c r="J734" i="1"/>
  <c r="J862" i="1"/>
  <c r="J686" i="1"/>
  <c r="J814" i="1"/>
  <c r="J1070" i="1"/>
  <c r="I1241" i="1"/>
  <c r="I1305" i="1"/>
  <c r="I1106" i="1"/>
  <c r="I1202" i="1"/>
  <c r="J755" i="1"/>
  <c r="J885" i="1"/>
  <c r="I1234" i="1"/>
  <c r="I1266" i="1"/>
  <c r="I1298" i="1"/>
  <c r="I1314" i="1"/>
  <c r="I806" i="1"/>
  <c r="I1062" i="1"/>
  <c r="I747" i="1"/>
  <c r="J1112" i="1"/>
  <c r="J1176" i="1"/>
  <c r="J1187" i="1"/>
  <c r="J1441" i="1"/>
  <c r="J1569" i="1"/>
  <c r="J1147" i="1"/>
  <c r="J1275" i="1"/>
  <c r="J1529" i="1"/>
  <c r="J1370" i="1"/>
  <c r="J1626" i="1"/>
  <c r="I1195" i="1"/>
  <c r="I1481" i="1"/>
  <c r="I48" i="1"/>
  <c r="I116" i="1"/>
  <c r="I144" i="1"/>
  <c r="I176" i="1"/>
  <c r="I208" i="1"/>
  <c r="I240" i="1"/>
  <c r="I308" i="1"/>
  <c r="I316" i="1"/>
  <c r="I372" i="1"/>
  <c r="I464" i="1"/>
  <c r="I496" i="1"/>
  <c r="I656" i="1"/>
  <c r="I688" i="1"/>
  <c r="I720" i="1"/>
  <c r="I752" i="1"/>
  <c r="I784" i="1"/>
  <c r="I800" i="1"/>
  <c r="I816" i="1"/>
  <c r="I848" i="1"/>
  <c r="I864" i="1"/>
  <c r="I880" i="1"/>
  <c r="I944" i="1"/>
  <c r="I976" i="1"/>
  <c r="I1008" i="1"/>
  <c r="I1040" i="1"/>
  <c r="I1072" i="1"/>
  <c r="I533" i="1"/>
  <c r="I549" i="1"/>
  <c r="I565" i="1"/>
  <c r="I581" i="1"/>
  <c r="I597" i="1"/>
  <c r="I613" i="1"/>
  <c r="I629" i="1"/>
  <c r="I636" i="1"/>
  <c r="I700" i="1"/>
  <c r="I764" i="1"/>
  <c r="I819" i="1"/>
  <c r="I883" i="1"/>
  <c r="I915" i="1"/>
  <c r="I931" i="1"/>
  <c r="I947" i="1"/>
  <c r="I979" i="1"/>
  <c r="I995" i="1"/>
  <c r="I1011" i="1"/>
  <c r="I1043" i="1"/>
  <c r="I1059" i="1"/>
  <c r="I1075" i="1"/>
  <c r="J542" i="1"/>
  <c r="J546" i="1"/>
  <c r="J554" i="1"/>
  <c r="J566" i="1"/>
  <c r="J578" i="1"/>
  <c r="J582" i="1"/>
  <c r="J586" i="1"/>
  <c r="J610" i="1"/>
  <c r="J618" i="1"/>
  <c r="J630" i="1"/>
  <c r="J641" i="1"/>
  <c r="J673" i="1"/>
  <c r="J705" i="1"/>
  <c r="J737" i="1"/>
  <c r="J769" i="1"/>
  <c r="J383" i="1"/>
  <c r="J391" i="1"/>
  <c r="J399" i="1"/>
  <c r="J407" i="1"/>
  <c r="J415" i="1"/>
  <c r="J423" i="1"/>
  <c r="J431" i="1"/>
  <c r="J439" i="1"/>
  <c r="J447" i="1"/>
  <c r="J745" i="1"/>
  <c r="J653" i="1"/>
  <c r="J685" i="1"/>
  <c r="J717" i="1"/>
  <c r="I793" i="1"/>
  <c r="I857" i="1"/>
  <c r="I953" i="1"/>
  <c r="I1017" i="1"/>
  <c r="I962" i="1"/>
  <c r="I1026" i="1"/>
  <c r="I1090" i="1"/>
  <c r="J1339" i="1"/>
  <c r="J1355" i="1"/>
  <c r="J1371" i="1"/>
  <c r="J1387" i="1"/>
  <c r="J1403" i="1"/>
  <c r="J1419" i="1"/>
  <c r="J1435" i="1"/>
  <c r="J1451" i="1"/>
  <c r="J1467" i="1"/>
  <c r="J1483" i="1"/>
  <c r="J1499" i="1"/>
  <c r="J1515" i="1"/>
  <c r="J1531" i="1"/>
  <c r="J1547" i="1"/>
  <c r="J1563" i="1"/>
  <c r="J1579" i="1"/>
  <c r="J1595" i="1"/>
  <c r="J1611" i="1"/>
  <c r="J1627" i="1"/>
  <c r="J1643" i="1"/>
  <c r="J1659" i="1"/>
  <c r="J1675" i="1"/>
  <c r="I654" i="1"/>
  <c r="I782" i="1"/>
  <c r="J1273" i="1"/>
  <c r="J1282" i="1"/>
  <c r="J1340" i="1"/>
  <c r="J1356" i="1"/>
  <c r="J1388" i="1"/>
  <c r="J1420" i="1"/>
  <c r="J1452" i="1"/>
  <c r="J1484" i="1"/>
  <c r="J1516" i="1"/>
  <c r="J1548" i="1"/>
  <c r="J1580" i="1"/>
  <c r="J1612" i="1"/>
  <c r="J1644" i="1"/>
  <c r="J1676" i="1"/>
  <c r="J1138" i="1"/>
  <c r="J1170" i="1"/>
  <c r="J1250" i="1"/>
  <c r="J1277" i="1"/>
  <c r="I789" i="1"/>
  <c r="I917" i="1"/>
  <c r="I1045" i="1"/>
  <c r="J1247" i="1"/>
  <c r="J1311" i="1"/>
  <c r="J1341" i="1"/>
  <c r="I728" i="1"/>
  <c r="I854" i="1"/>
  <c r="I982" i="1"/>
  <c r="J1107" i="1"/>
  <c r="J1171" i="1"/>
  <c r="J1361" i="1"/>
  <c r="J1425" i="1"/>
  <c r="J1489" i="1"/>
  <c r="J1553" i="1"/>
  <c r="J1617" i="1"/>
  <c r="J1140" i="1"/>
  <c r="J1204" i="1"/>
  <c r="J1268" i="1"/>
  <c r="J1330" i="1"/>
  <c r="J1115" i="1"/>
  <c r="J1243" i="1"/>
  <c r="J1369" i="1"/>
  <c r="J1497" i="1"/>
  <c r="J1625" i="1"/>
  <c r="J1212" i="1"/>
  <c r="J1338" i="1"/>
  <c r="J1466" i="1"/>
  <c r="J1594" i="1"/>
  <c r="I1324" i="1"/>
  <c r="I1385" i="1"/>
  <c r="J1513" i="1"/>
  <c r="I1227" i="1"/>
  <c r="J1094" i="1"/>
  <c r="I1094" i="1"/>
  <c r="J1014" i="1"/>
  <c r="I1014" i="1"/>
  <c r="J829" i="1"/>
  <c r="I829" i="1"/>
  <c r="J837" i="1"/>
  <c r="I837" i="1"/>
  <c r="J1078" i="1"/>
  <c r="I1078" i="1"/>
  <c r="J957" i="1"/>
  <c r="I957" i="1"/>
  <c r="J1021" i="1"/>
  <c r="I1021" i="1"/>
  <c r="J760" i="1"/>
  <c r="I760" i="1"/>
  <c r="J707" i="1"/>
  <c r="I707" i="1"/>
  <c r="J776" i="1"/>
  <c r="I776" i="1"/>
  <c r="J763" i="1"/>
  <c r="I763" i="1"/>
  <c r="J712" i="1"/>
  <c r="I712" i="1"/>
  <c r="J699" i="1"/>
  <c r="I699" i="1"/>
  <c r="J648" i="1"/>
  <c r="I648" i="1"/>
  <c r="J635" i="1"/>
  <c r="I635" i="1"/>
  <c r="I662" i="1"/>
  <c r="I726" i="1"/>
  <c r="I980" i="1"/>
  <c r="I1044" i="1"/>
  <c r="I642" i="1"/>
  <c r="I706" i="1"/>
  <c r="I770" i="1"/>
  <c r="J1123" i="1"/>
  <c r="J1377" i="1"/>
  <c r="J1505" i="1"/>
  <c r="J1633" i="1"/>
  <c r="J1401" i="1"/>
  <c r="J1657" i="1"/>
  <c r="J1498" i="1"/>
  <c r="I678" i="1"/>
  <c r="I742" i="1"/>
  <c r="I828" i="1"/>
  <c r="I892" i="1"/>
  <c r="I924" i="1"/>
  <c r="I988" i="1"/>
  <c r="I1084" i="1"/>
  <c r="I783" i="1"/>
  <c r="I815" i="1"/>
  <c r="I831" i="1"/>
  <c r="I863" i="1"/>
  <c r="I895" i="1"/>
  <c r="I655" i="1"/>
  <c r="I687" i="1"/>
  <c r="I719" i="1"/>
  <c r="I751" i="1"/>
  <c r="I849" i="1"/>
  <c r="I890" i="1"/>
  <c r="I922" i="1"/>
  <c r="I1018" i="1"/>
  <c r="I1050" i="1"/>
  <c r="I1082" i="1"/>
  <c r="J1351" i="1"/>
  <c r="J1368" i="1"/>
  <c r="J1384" i="1"/>
  <c r="J1432" i="1"/>
  <c r="J1448" i="1"/>
  <c r="J1496" i="1"/>
  <c r="J1512" i="1"/>
  <c r="J1560" i="1"/>
  <c r="J1576" i="1"/>
  <c r="J1624" i="1"/>
  <c r="J1640" i="1"/>
  <c r="I744" i="1"/>
  <c r="I870" i="1"/>
  <c r="J1239" i="1"/>
  <c r="J1271" i="1"/>
  <c r="I941" i="1"/>
  <c r="I1069" i="1"/>
  <c r="J1128" i="1"/>
  <c r="J1192" i="1"/>
  <c r="J1224" i="1"/>
  <c r="J1350" i="1"/>
  <c r="J1382" i="1"/>
  <c r="J1446" i="1"/>
  <c r="J1510" i="1"/>
  <c r="J1574" i="1"/>
  <c r="J1638" i="1"/>
  <c r="J1155" i="1"/>
  <c r="J1219" i="1"/>
  <c r="J1283" i="1"/>
  <c r="J1409" i="1"/>
  <c r="J1473" i="1"/>
  <c r="J1537" i="1"/>
  <c r="J1601" i="1"/>
  <c r="J1665" i="1"/>
  <c r="J1252" i="1"/>
  <c r="J1316" i="1"/>
  <c r="J1378" i="1"/>
  <c r="J1442" i="1"/>
  <c r="J1506" i="1"/>
  <c r="J1570" i="1"/>
  <c r="J1634" i="1"/>
  <c r="J1211" i="1"/>
  <c r="J1337" i="1"/>
  <c r="J1465" i="1"/>
  <c r="J1593" i="1"/>
  <c r="J1180" i="1"/>
  <c r="J1308" i="1"/>
  <c r="J1434" i="1"/>
  <c r="J1562" i="1"/>
  <c r="J1577" i="1"/>
  <c r="K38" i="9"/>
  <c r="K39" i="9" s="1"/>
  <c r="K40" i="9" s="1"/>
  <c r="K41" i="9" s="1"/>
  <c r="K42" i="9" s="1"/>
  <c r="K43" i="9" s="1"/>
  <c r="K44" i="9" s="1"/>
  <c r="K45" i="9" s="1"/>
  <c r="K46" i="9" s="1"/>
  <c r="K47" i="9" s="1"/>
  <c r="K48" i="9" s="1"/>
  <c r="K49" i="9" s="1"/>
  <c r="K50" i="9" s="1"/>
  <c r="K51" i="9" s="1"/>
  <c r="K52" i="9" s="1"/>
  <c r="K53" i="9" s="1"/>
  <c r="K54" i="9" s="1"/>
  <c r="K55" i="9" s="1"/>
  <c r="K56" i="9" s="1"/>
  <c r="D15" i="9"/>
  <c r="A7" i="11"/>
  <c r="A8" i="11" s="1"/>
  <c r="A9" i="11" s="1"/>
  <c r="A10" i="11" s="1"/>
  <c r="A11" i="11" s="1"/>
  <c r="A12" i="11" s="1"/>
  <c r="A13" i="11" s="1"/>
  <c r="A14" i="11" s="1"/>
  <c r="A15" i="11" s="1"/>
  <c r="A16" i="11" s="1"/>
  <c r="A17" i="11" s="1"/>
  <c r="A18" i="11" s="1"/>
  <c r="A19" i="11" s="1"/>
  <c r="A20" i="11" s="1"/>
  <c r="A21" i="11" s="1"/>
  <c r="A22" i="11" s="1"/>
  <c r="A23" i="11" s="1"/>
  <c r="A24" i="11" s="1"/>
  <c r="A25" i="11" s="1"/>
  <c r="A26" i="11" s="1"/>
  <c r="A27" i="11" s="1"/>
  <c r="A28" i="11" s="1"/>
  <c r="A29" i="11" s="1"/>
  <c r="A30" i="11" s="1"/>
  <c r="A31" i="11" s="1"/>
  <c r="A32" i="11" s="1"/>
  <c r="A33" i="11" s="1"/>
  <c r="A34" i="11" s="1"/>
  <c r="A35" i="11" s="1"/>
  <c r="A36" i="11" s="1"/>
  <c r="A37" i="11" s="1"/>
  <c r="A38" i="11" s="1"/>
  <c r="A39" i="11" s="1"/>
  <c r="A40" i="11" s="1"/>
  <c r="A41" i="11" s="1"/>
  <c r="A42" i="11" s="1"/>
  <c r="A43" i="11" s="1"/>
  <c r="A44" i="11" s="1"/>
  <c r="A45" i="11" s="1"/>
  <c r="A46" i="11" s="1"/>
  <c r="A47" i="11" s="1"/>
  <c r="A48" i="11" s="1"/>
  <c r="A49" i="11" s="1"/>
  <c r="A50" i="11" s="1"/>
  <c r="A51" i="11" s="1"/>
  <c r="A52" i="11" s="1"/>
  <c r="A53" i="11" s="1"/>
  <c r="A54" i="11" s="1"/>
  <c r="A55" i="11" s="1"/>
  <c r="A56" i="11" s="1"/>
  <c r="O20" i="11" l="1"/>
  <c r="A44" i="9" s="1"/>
  <c r="C19" i="10"/>
  <c r="C20" i="10" s="1"/>
  <c r="C11" i="10"/>
  <c r="C12" i="10"/>
  <c r="C14" i="10"/>
  <c r="C52" i="10"/>
  <c r="D52" i="10" s="1"/>
  <c r="E52" i="10" s="1"/>
  <c r="C53" i="10" s="1"/>
  <c r="A53" i="10"/>
  <c r="AJ66" i="10"/>
  <c r="I50" i="10" l="1"/>
  <c r="I45" i="10"/>
  <c r="I44" i="10"/>
  <c r="I43" i="10"/>
  <c r="I46" i="10"/>
  <c r="I41" i="10"/>
  <c r="I40" i="10"/>
  <c r="I39" i="10"/>
  <c r="I42" i="10"/>
  <c r="I37" i="10"/>
  <c r="I36" i="10"/>
  <c r="I52" i="10"/>
  <c r="I51" i="10"/>
  <c r="I38" i="10"/>
  <c r="I49" i="10"/>
  <c r="I48" i="10"/>
  <c r="I47" i="10"/>
  <c r="I53" i="10"/>
  <c r="B53" i="10"/>
  <c r="G53" i="10"/>
  <c r="O21" i="11"/>
  <c r="A45" i="9" s="1"/>
  <c r="K38" i="10"/>
  <c r="K37" i="10"/>
  <c r="K36" i="10"/>
  <c r="K47" i="10"/>
  <c r="K49" i="10"/>
  <c r="K39" i="10"/>
  <c r="K48" i="10"/>
  <c r="K50" i="10"/>
  <c r="K40" i="10"/>
  <c r="K51" i="10"/>
  <c r="K43" i="10"/>
  <c r="K45" i="10"/>
  <c r="K44" i="10"/>
  <c r="K42" i="10"/>
  <c r="K46" i="10"/>
  <c r="K41" i="10"/>
  <c r="A54" i="10"/>
  <c r="I54" i="10" s="1"/>
  <c r="G12" i="10"/>
  <c r="C32" i="10"/>
  <c r="A3" i="11"/>
  <c r="B3" i="11" s="1"/>
  <c r="B7" i="11" s="1"/>
  <c r="B8" i="11" s="1"/>
  <c r="B9" i="11" s="1"/>
  <c r="D53" i="10"/>
  <c r="E53" i="10" s="1"/>
  <c r="C54" i="10" s="1"/>
  <c r="F52" i="10"/>
  <c r="H52" i="10" s="1"/>
  <c r="K52" i="10" s="1"/>
  <c r="H13" i="1"/>
  <c r="B39" i="10" s="1"/>
  <c r="B54" i="10" l="1"/>
  <c r="G54" i="10"/>
  <c r="O22" i="11"/>
  <c r="A46" i="9" s="1"/>
  <c r="A55" i="10"/>
  <c r="I55" i="10" s="1"/>
  <c r="B10" i="11"/>
  <c r="D54" i="10"/>
  <c r="E54" i="10" s="1"/>
  <c r="F53" i="10"/>
  <c r="H53" i="10" s="1"/>
  <c r="K53" i="10" s="1"/>
  <c r="J13" i="1"/>
  <c r="B55" i="10" l="1"/>
  <c r="G55" i="10"/>
  <c r="O23" i="11"/>
  <c r="A47" i="9" s="1"/>
  <c r="B41" i="10"/>
  <c r="B38" i="10"/>
  <c r="A56" i="10"/>
  <c r="I56" i="10" s="1"/>
  <c r="B11" i="11"/>
  <c r="C55" i="10"/>
  <c r="F54" i="10"/>
  <c r="H54" i="10" s="1"/>
  <c r="K54" i="10" s="1"/>
  <c r="B56" i="10" l="1"/>
  <c r="G56" i="10"/>
  <c r="O24" i="11"/>
  <c r="A48" i="9" s="1"/>
  <c r="A57" i="10"/>
  <c r="I57" i="10" s="1"/>
  <c r="B12" i="11"/>
  <c r="D55" i="10"/>
  <c r="E55" i="10" s="1"/>
  <c r="B57" i="10" l="1"/>
  <c r="G57" i="10"/>
  <c r="O25" i="11"/>
  <c r="A49" i="9" s="1"/>
  <c r="A58" i="10"/>
  <c r="I58" i="10" s="1"/>
  <c r="B13" i="11"/>
  <c r="C56" i="10"/>
  <c r="F55" i="10"/>
  <c r="H55" i="10" s="1"/>
  <c r="K55" i="10" s="1"/>
  <c r="B58" i="10" l="1"/>
  <c r="G58" i="10"/>
  <c r="O26" i="11"/>
  <c r="A50" i="9" s="1"/>
  <c r="A59" i="10"/>
  <c r="I59" i="10" s="1"/>
  <c r="B14" i="11"/>
  <c r="D56" i="10"/>
  <c r="E56" i="10" s="1"/>
  <c r="B59" i="10" l="1"/>
  <c r="G59" i="10"/>
  <c r="O27" i="11"/>
  <c r="A51" i="9" s="1"/>
  <c r="A60" i="10"/>
  <c r="I60" i="10" s="1"/>
  <c r="B15" i="11"/>
  <c r="C57" i="10"/>
  <c r="F56" i="10"/>
  <c r="H56" i="10" s="1"/>
  <c r="K56" i="10" s="1"/>
  <c r="B60" i="10" l="1"/>
  <c r="G60" i="10"/>
  <c r="O28" i="11"/>
  <c r="A52" i="9" s="1"/>
  <c r="A61" i="10"/>
  <c r="I61" i="10" s="1"/>
  <c r="B16" i="11"/>
  <c r="D57" i="10"/>
  <c r="E57" i="10" s="1"/>
  <c r="B61" i="10" l="1"/>
  <c r="G61" i="10"/>
  <c r="D52" i="9"/>
  <c r="C52" i="9"/>
  <c r="G52" i="9"/>
  <c r="B52" i="9"/>
  <c r="F52" i="9"/>
  <c r="E52" i="9"/>
  <c r="O29" i="11"/>
  <c r="A53" i="9" s="1"/>
  <c r="P28" i="11"/>
  <c r="A62" i="10"/>
  <c r="I62" i="10" s="1"/>
  <c r="B17" i="11"/>
  <c r="C58" i="10"/>
  <c r="F57" i="10"/>
  <c r="H57" i="10" s="1"/>
  <c r="K57" i="10" s="1"/>
  <c r="B62" i="10" l="1"/>
  <c r="G62" i="10"/>
  <c r="B53" i="9"/>
  <c r="G53" i="9"/>
  <c r="E53" i="9"/>
  <c r="D53" i="9"/>
  <c r="C53" i="9"/>
  <c r="F53" i="9"/>
  <c r="S28" i="11"/>
  <c r="R28" i="11"/>
  <c r="V28" i="11"/>
  <c r="W28" i="11"/>
  <c r="T28" i="11"/>
  <c r="Q28" i="11"/>
  <c r="U28" i="11"/>
  <c r="O30" i="11"/>
  <c r="P29" i="11"/>
  <c r="A63" i="10"/>
  <c r="I63" i="10" s="1"/>
  <c r="B18" i="11"/>
  <c r="D58" i="10"/>
  <c r="E58" i="10" s="1"/>
  <c r="A64" i="10" l="1"/>
  <c r="I64" i="10" s="1"/>
  <c r="G64" i="10"/>
  <c r="B63" i="10"/>
  <c r="G63" i="10"/>
  <c r="R29" i="11"/>
  <c r="S29" i="11"/>
  <c r="U29" i="11"/>
  <c r="V29" i="11"/>
  <c r="W29" i="11"/>
  <c r="Q29" i="11"/>
  <c r="T29" i="11"/>
  <c r="X28" i="11"/>
  <c r="P30" i="11"/>
  <c r="O31" i="11"/>
  <c r="B19" i="11"/>
  <c r="C59" i="10"/>
  <c r="F58" i="10"/>
  <c r="H58" i="10" s="1"/>
  <c r="K58" i="10" s="1"/>
  <c r="A65" i="10"/>
  <c r="I65" i="10" s="1"/>
  <c r="B64" i="10" l="1"/>
  <c r="B65" i="10"/>
  <c r="G65" i="10"/>
  <c r="R30" i="11"/>
  <c r="S30" i="11"/>
  <c r="O32" i="11"/>
  <c r="P31" i="11"/>
  <c r="X29" i="11"/>
  <c r="V30" i="11"/>
  <c r="T30" i="11"/>
  <c r="U30" i="11"/>
  <c r="W30" i="11"/>
  <c r="Q30" i="11"/>
  <c r="B20" i="11"/>
  <c r="D59" i="10"/>
  <c r="E59" i="10" s="1"/>
  <c r="A66" i="10"/>
  <c r="B66" i="10" l="1"/>
  <c r="G66" i="10"/>
  <c r="S31" i="11"/>
  <c r="R31" i="11"/>
  <c r="U31" i="11"/>
  <c r="T31" i="11"/>
  <c r="W31" i="11"/>
  <c r="Q31" i="11"/>
  <c r="V31" i="11"/>
  <c r="P32" i="11"/>
  <c r="O33" i="11"/>
  <c r="X30" i="11"/>
  <c r="A67" i="10"/>
  <c r="I67" i="10" s="1"/>
  <c r="B21" i="11"/>
  <c r="C60" i="10"/>
  <c r="F59" i="10"/>
  <c r="H59" i="10" s="1"/>
  <c r="K59" i="10" s="1"/>
  <c r="R67" i="10" l="1"/>
  <c r="K67" i="10"/>
  <c r="G67" i="10"/>
  <c r="S32" i="11"/>
  <c r="R32" i="11"/>
  <c r="V32" i="11"/>
  <c r="U32" i="11"/>
  <c r="Q32" i="11"/>
  <c r="T32" i="11"/>
  <c r="W32" i="11"/>
  <c r="O34" i="11"/>
  <c r="P33" i="11"/>
  <c r="X31" i="11"/>
  <c r="B67" i="10"/>
  <c r="A68" i="10"/>
  <c r="I68" i="10" s="1"/>
  <c r="J66" i="10"/>
  <c r="B22" i="11"/>
  <c r="D60" i="10"/>
  <c r="E60" i="10" s="1"/>
  <c r="K68" i="10" l="1"/>
  <c r="G68" i="10"/>
  <c r="R33" i="11"/>
  <c r="S33" i="11"/>
  <c r="O35" i="11"/>
  <c r="P34" i="11"/>
  <c r="X32" i="11"/>
  <c r="Q33" i="11"/>
  <c r="V33" i="11"/>
  <c r="U33" i="11"/>
  <c r="T33" i="11"/>
  <c r="W33" i="11"/>
  <c r="L66" i="10"/>
  <c r="J65" i="10"/>
  <c r="B68" i="10"/>
  <c r="A69" i="10"/>
  <c r="I69" i="10" s="1"/>
  <c r="B23" i="11"/>
  <c r="C61" i="10"/>
  <c r="F60" i="10"/>
  <c r="H60" i="10" s="1"/>
  <c r="K60" i="10" s="1"/>
  <c r="K69" i="10" l="1"/>
  <c r="G69" i="10"/>
  <c r="S34" i="11"/>
  <c r="R34" i="11"/>
  <c r="X33" i="11"/>
  <c r="O36" i="11"/>
  <c r="P35" i="11"/>
  <c r="V34" i="11"/>
  <c r="T34" i="11"/>
  <c r="Q34" i="11"/>
  <c r="U34" i="11"/>
  <c r="W34" i="11"/>
  <c r="B69" i="10"/>
  <c r="L65" i="10"/>
  <c r="J64" i="10"/>
  <c r="A70" i="10"/>
  <c r="I70" i="10" s="1"/>
  <c r="C6" i="11"/>
  <c r="B24" i="11"/>
  <c r="D61" i="10"/>
  <c r="E61" i="10" s="1"/>
  <c r="K70" i="10" l="1"/>
  <c r="G70" i="10"/>
  <c r="S35" i="11"/>
  <c r="R35" i="11"/>
  <c r="O37" i="11"/>
  <c r="P36" i="11"/>
  <c r="W35" i="11"/>
  <c r="V35" i="11"/>
  <c r="T35" i="11"/>
  <c r="U35" i="11"/>
  <c r="Q35" i="11"/>
  <c r="X34" i="11"/>
  <c r="B70" i="10"/>
  <c r="L64" i="10"/>
  <c r="J63" i="10"/>
  <c r="A71" i="10"/>
  <c r="I71" i="10" s="1"/>
  <c r="B25" i="11"/>
  <c r="C62" i="10"/>
  <c r="F61" i="10"/>
  <c r="H61" i="10" s="1"/>
  <c r="K61" i="10" s="1"/>
  <c r="K71" i="10" l="1"/>
  <c r="G71" i="10"/>
  <c r="P37" i="11"/>
  <c r="V37" i="11" s="1"/>
  <c r="S36" i="11"/>
  <c r="R36" i="11"/>
  <c r="X35" i="11"/>
  <c r="V36" i="11"/>
  <c r="W36" i="11"/>
  <c r="T36" i="11"/>
  <c r="U36" i="11"/>
  <c r="Q36" i="11"/>
  <c r="B71" i="10"/>
  <c r="L63" i="10"/>
  <c r="J62" i="10"/>
  <c r="A72" i="10"/>
  <c r="I72" i="10" s="1"/>
  <c r="B26" i="11"/>
  <c r="D62" i="10"/>
  <c r="E62" i="10" s="1"/>
  <c r="K72" i="10" l="1"/>
  <c r="G72" i="10"/>
  <c r="R37" i="11"/>
  <c r="S37" i="11"/>
  <c r="U37" i="11"/>
  <c r="T37" i="11"/>
  <c r="Q37" i="11"/>
  <c r="W37" i="11"/>
  <c r="X36" i="11"/>
  <c r="B72" i="10"/>
  <c r="L62" i="10"/>
  <c r="J61" i="10"/>
  <c r="A73" i="10"/>
  <c r="I73" i="10" s="1"/>
  <c r="B27" i="11"/>
  <c r="C63" i="10"/>
  <c r="F62" i="10"/>
  <c r="H62" i="10" s="1"/>
  <c r="K62" i="10" s="1"/>
  <c r="K73" i="10" l="1"/>
  <c r="G73" i="10"/>
  <c r="X37" i="11"/>
  <c r="B73" i="10"/>
  <c r="L61" i="10"/>
  <c r="J60" i="10"/>
  <c r="A74" i="10"/>
  <c r="I74" i="10" s="1"/>
  <c r="B28" i="11"/>
  <c r="D63" i="10"/>
  <c r="E63" i="10" s="1"/>
  <c r="K74" i="10" l="1"/>
  <c r="G74" i="10"/>
  <c r="B74" i="10"/>
  <c r="L60" i="10"/>
  <c r="J59" i="10"/>
  <c r="A75" i="10"/>
  <c r="I75" i="10" s="1"/>
  <c r="B29" i="11"/>
  <c r="C64" i="10"/>
  <c r="F63" i="10"/>
  <c r="H63" i="10" s="1"/>
  <c r="K63" i="10" s="1"/>
  <c r="K75" i="10" l="1"/>
  <c r="G75" i="10"/>
  <c r="B75" i="10"/>
  <c r="L59" i="10"/>
  <c r="J58" i="10"/>
  <c r="A76" i="10"/>
  <c r="I76" i="10" s="1"/>
  <c r="B30" i="11"/>
  <c r="D64" i="10"/>
  <c r="E64" i="10" s="1"/>
  <c r="K76" i="10" l="1"/>
  <c r="G76" i="10"/>
  <c r="B76" i="10"/>
  <c r="A77" i="10"/>
  <c r="I77" i="10" s="1"/>
  <c r="L58" i="10"/>
  <c r="J57" i="10"/>
  <c r="B31" i="11"/>
  <c r="C65" i="10"/>
  <c r="F64" i="10"/>
  <c r="H64" i="10" s="1"/>
  <c r="K64" i="10" s="1"/>
  <c r="K77" i="10" l="1"/>
  <c r="G77" i="10"/>
  <c r="L57" i="10"/>
  <c r="J56" i="10"/>
  <c r="B77" i="10"/>
  <c r="A78" i="10"/>
  <c r="I78" i="10" s="1"/>
  <c r="B32" i="11"/>
  <c r="D65" i="10"/>
  <c r="E65" i="10" s="1"/>
  <c r="K78" i="10" l="1"/>
  <c r="G78" i="10"/>
  <c r="B78" i="10"/>
  <c r="L56" i="10"/>
  <c r="J55" i="10"/>
  <c r="A79" i="10"/>
  <c r="I79" i="10" s="1"/>
  <c r="B33" i="11"/>
  <c r="C66" i="10"/>
  <c r="F65" i="10"/>
  <c r="K79" i="10" l="1"/>
  <c r="G79" i="10"/>
  <c r="A80" i="10"/>
  <c r="I80" i="10" s="1"/>
  <c r="B79" i="10"/>
  <c r="L55" i="10"/>
  <c r="J54" i="10"/>
  <c r="B34" i="11"/>
  <c r="D66" i="10"/>
  <c r="E66" i="10" s="1"/>
  <c r="C67" i="10" s="1"/>
  <c r="H65" i="10"/>
  <c r="K65" i="10" s="1"/>
  <c r="K80" i="10" l="1"/>
  <c r="G80" i="10"/>
  <c r="A81" i="10"/>
  <c r="I81" i="10" s="1"/>
  <c r="B80" i="10"/>
  <c r="L54" i="10"/>
  <c r="J53" i="10"/>
  <c r="D67" i="10"/>
  <c r="E67" i="10" s="1"/>
  <c r="C68" i="10" s="1"/>
  <c r="B35" i="11"/>
  <c r="F66" i="10"/>
  <c r="H66" i="10" s="1"/>
  <c r="K66" i="10" s="1"/>
  <c r="K81" i="10" l="1"/>
  <c r="G81" i="10"/>
  <c r="A82" i="10"/>
  <c r="I82" i="10" s="1"/>
  <c r="B81" i="10"/>
  <c r="L53" i="10"/>
  <c r="J52" i="10"/>
  <c r="M66" i="10"/>
  <c r="N66" i="10"/>
  <c r="F67" i="10"/>
  <c r="J67" i="10" s="1"/>
  <c r="D68" i="10"/>
  <c r="E68" i="10" s="1"/>
  <c r="C69" i="10" s="1"/>
  <c r="B36" i="11"/>
  <c r="J68" i="10" l="1"/>
  <c r="J69" i="10" s="1"/>
  <c r="J70" i="10" s="1"/>
  <c r="J71" i="10" s="1"/>
  <c r="J72" i="10" s="1"/>
  <c r="J73" i="10" s="1"/>
  <c r="J74" i="10" s="1"/>
  <c r="J75" i="10" s="1"/>
  <c r="J76" i="10" s="1"/>
  <c r="J77" i="10" s="1"/>
  <c r="J78" i="10" s="1"/>
  <c r="J79" i="10" s="1"/>
  <c r="J80" i="10" s="1"/>
  <c r="J81" i="10" s="1"/>
  <c r="L67" i="10"/>
  <c r="B82" i="10"/>
  <c r="K82" i="10"/>
  <c r="G82" i="10"/>
  <c r="A83" i="10"/>
  <c r="I83" i="10" s="1"/>
  <c r="L52" i="10"/>
  <c r="J51" i="10"/>
  <c r="H67" i="10"/>
  <c r="F68" i="10"/>
  <c r="H68" i="10" s="1"/>
  <c r="B37" i="11"/>
  <c r="J82" i="10" l="1"/>
  <c r="K83" i="10"/>
  <c r="G83" i="10"/>
  <c r="A84" i="10"/>
  <c r="I84" i="10" s="1"/>
  <c r="B83" i="10"/>
  <c r="L51" i="10"/>
  <c r="J50" i="10"/>
  <c r="N67" i="10"/>
  <c r="M67" i="10"/>
  <c r="D69" i="10"/>
  <c r="E69" i="10" s="1"/>
  <c r="C70" i="10" s="1"/>
  <c r="B38" i="11"/>
  <c r="B84" i="10" l="1"/>
  <c r="J83" i="10"/>
  <c r="K84" i="10"/>
  <c r="G84" i="10"/>
  <c r="A85" i="10"/>
  <c r="I85" i="10" s="1"/>
  <c r="M51" i="10"/>
  <c r="N51" i="10"/>
  <c r="L50" i="10"/>
  <c r="J49" i="10"/>
  <c r="L68" i="10"/>
  <c r="F69" i="10"/>
  <c r="B39" i="11"/>
  <c r="J84" i="10" l="1"/>
  <c r="K85" i="10"/>
  <c r="G85" i="10"/>
  <c r="A86" i="10"/>
  <c r="I86" i="10" s="1"/>
  <c r="B85" i="10"/>
  <c r="N50" i="10"/>
  <c r="M50" i="10"/>
  <c r="L49" i="10"/>
  <c r="J48" i="10"/>
  <c r="M68" i="10"/>
  <c r="N68" i="10"/>
  <c r="L69" i="10"/>
  <c r="H69" i="10"/>
  <c r="D70" i="10"/>
  <c r="E70" i="10" s="1"/>
  <c r="C71" i="10" s="1"/>
  <c r="B40" i="11"/>
  <c r="J85" i="10" l="1"/>
  <c r="K86" i="10"/>
  <c r="G86" i="10"/>
  <c r="B86" i="10"/>
  <c r="A87" i="10"/>
  <c r="I87" i="10" s="1"/>
  <c r="N49" i="10"/>
  <c r="M49" i="10"/>
  <c r="L48" i="10"/>
  <c r="J47" i="10"/>
  <c r="N69" i="10"/>
  <c r="M69" i="10"/>
  <c r="F70" i="10"/>
  <c r="B41" i="11"/>
  <c r="J86" i="10" l="1"/>
  <c r="K87" i="10"/>
  <c r="G87" i="10"/>
  <c r="A88" i="10"/>
  <c r="I88" i="10" s="1"/>
  <c r="B87" i="10"/>
  <c r="L47" i="10"/>
  <c r="J46" i="10"/>
  <c r="M48" i="10"/>
  <c r="N48" i="10"/>
  <c r="L70" i="10"/>
  <c r="D71" i="10"/>
  <c r="E71" i="10" s="1"/>
  <c r="C72" i="10" s="1"/>
  <c r="H70" i="10"/>
  <c r="B42" i="11"/>
  <c r="J87" i="10" l="1"/>
  <c r="K88" i="10"/>
  <c r="G88" i="10"/>
  <c r="B88" i="10"/>
  <c r="A89" i="10"/>
  <c r="I89" i="10" s="1"/>
  <c r="L46" i="10"/>
  <c r="J45" i="10"/>
  <c r="M47" i="10"/>
  <c r="N47" i="10"/>
  <c r="M70" i="10"/>
  <c r="N70" i="10"/>
  <c r="F71" i="10"/>
  <c r="B43" i="11"/>
  <c r="J88" i="10" l="1"/>
  <c r="K89" i="10"/>
  <c r="G89" i="10"/>
  <c r="A90" i="10"/>
  <c r="I90" i="10" s="1"/>
  <c r="B89" i="10"/>
  <c r="L45" i="10"/>
  <c r="J44" i="10"/>
  <c r="N46" i="10"/>
  <c r="M46" i="10"/>
  <c r="L71" i="10"/>
  <c r="H71" i="10"/>
  <c r="D72" i="10"/>
  <c r="E72" i="10" s="1"/>
  <c r="C73" i="10" s="1"/>
  <c r="B44" i="11"/>
  <c r="B90" i="10" l="1"/>
  <c r="J89" i="10"/>
  <c r="K90" i="10"/>
  <c r="G90" i="10"/>
  <c r="A91" i="10"/>
  <c r="I91" i="10" s="1"/>
  <c r="M45" i="10"/>
  <c r="N45" i="10"/>
  <c r="L44" i="10"/>
  <c r="J43" i="10"/>
  <c r="N71" i="10"/>
  <c r="M71" i="10"/>
  <c r="F72" i="10"/>
  <c r="B45" i="11"/>
  <c r="J90" i="10" l="1"/>
  <c r="B91" i="10"/>
  <c r="K91" i="10"/>
  <c r="G91" i="10"/>
  <c r="A92" i="10"/>
  <c r="I92" i="10" s="1"/>
  <c r="L43" i="10"/>
  <c r="J42" i="10"/>
  <c r="M44" i="10"/>
  <c r="N44" i="10"/>
  <c r="L72" i="10"/>
  <c r="H72" i="10"/>
  <c r="D73" i="10"/>
  <c r="E73" i="10" s="1"/>
  <c r="C74" i="10" s="1"/>
  <c r="B46" i="11"/>
  <c r="J91" i="10" l="1"/>
  <c r="B92" i="10"/>
  <c r="A93" i="10"/>
  <c r="I93" i="10" s="1"/>
  <c r="K92" i="10"/>
  <c r="G92" i="10"/>
  <c r="L42" i="10"/>
  <c r="J41" i="10"/>
  <c r="N43" i="10"/>
  <c r="M43" i="10"/>
  <c r="M72" i="10"/>
  <c r="N72" i="10"/>
  <c r="F73" i="10"/>
  <c r="B47" i="11"/>
  <c r="J92" i="10" l="1"/>
  <c r="K93" i="10"/>
  <c r="G93" i="10"/>
  <c r="A94" i="10"/>
  <c r="B93" i="10"/>
  <c r="N42" i="10"/>
  <c r="M42" i="10"/>
  <c r="L41" i="10"/>
  <c r="J40" i="10"/>
  <c r="L73" i="10"/>
  <c r="H73" i="10"/>
  <c r="D74" i="10"/>
  <c r="E74" i="10" s="1"/>
  <c r="C75" i="10" s="1"/>
  <c r="B48" i="11"/>
  <c r="B94" i="10" l="1"/>
  <c r="I94" i="10"/>
  <c r="K94" i="10"/>
  <c r="A95" i="10"/>
  <c r="I95" i="10" s="1"/>
  <c r="J93" i="10"/>
  <c r="G94" i="10"/>
  <c r="L40" i="10"/>
  <c r="J39" i="10"/>
  <c r="N41" i="10"/>
  <c r="M41" i="10"/>
  <c r="N73" i="10"/>
  <c r="M73" i="10"/>
  <c r="F74" i="10"/>
  <c r="B49" i="11"/>
  <c r="B95" i="10" l="1"/>
  <c r="K95" i="10"/>
  <c r="A96" i="10"/>
  <c r="I96" i="10" s="1"/>
  <c r="G95" i="10"/>
  <c r="J94" i="10"/>
  <c r="L39" i="10"/>
  <c r="J38" i="10"/>
  <c r="M40" i="10"/>
  <c r="N40" i="10"/>
  <c r="L74" i="10"/>
  <c r="H74" i="10"/>
  <c r="D75" i="10"/>
  <c r="E75" i="10" s="1"/>
  <c r="C76" i="10" s="1"/>
  <c r="B50" i="11"/>
  <c r="J95" i="10" l="1"/>
  <c r="G96" i="10"/>
  <c r="A97" i="10"/>
  <c r="I97" i="10" s="1"/>
  <c r="B96" i="10"/>
  <c r="K96" i="10"/>
  <c r="N39" i="10"/>
  <c r="M39" i="10"/>
  <c r="L38" i="10"/>
  <c r="J37" i="10"/>
  <c r="N74" i="10"/>
  <c r="M74" i="10"/>
  <c r="F75" i="10"/>
  <c r="B51" i="11"/>
  <c r="J96" i="10" l="1"/>
  <c r="K97" i="10"/>
  <c r="B97" i="10"/>
  <c r="A98" i="10"/>
  <c r="I98" i="10" s="1"/>
  <c r="G97" i="10"/>
  <c r="L37" i="10"/>
  <c r="J36" i="10"/>
  <c r="L36" i="10" s="1"/>
  <c r="M38" i="10"/>
  <c r="N38" i="10"/>
  <c r="L75" i="10"/>
  <c r="H75" i="10"/>
  <c r="D76" i="10"/>
  <c r="E76" i="10" s="1"/>
  <c r="C77" i="10" s="1"/>
  <c r="B52" i="11"/>
  <c r="J97" i="10" l="1"/>
  <c r="G98" i="10"/>
  <c r="A99" i="10"/>
  <c r="I99" i="10" s="1"/>
  <c r="B98" i="10"/>
  <c r="K98" i="10"/>
  <c r="M37" i="10"/>
  <c r="N37" i="10"/>
  <c r="N36" i="10"/>
  <c r="M36" i="10"/>
  <c r="M75" i="10"/>
  <c r="N75" i="10"/>
  <c r="D6" i="11"/>
  <c r="E6" i="11"/>
  <c r="F76" i="10"/>
  <c r="B53" i="11"/>
  <c r="J98" i="10" l="1"/>
  <c r="K99" i="10"/>
  <c r="B99" i="10"/>
  <c r="G99" i="10"/>
  <c r="A100" i="10"/>
  <c r="I100" i="10" s="1"/>
  <c r="L76" i="10"/>
  <c r="H76" i="10"/>
  <c r="D77" i="10"/>
  <c r="E77" i="10" s="1"/>
  <c r="C78" i="10" s="1"/>
  <c r="B54" i="11"/>
  <c r="J99" i="10" l="1"/>
  <c r="G100" i="10"/>
  <c r="A101" i="10"/>
  <c r="I101" i="10" s="1"/>
  <c r="K100" i="10"/>
  <c r="B100" i="10"/>
  <c r="N76" i="10"/>
  <c r="M76" i="10"/>
  <c r="F77" i="10"/>
  <c r="B55" i="11"/>
  <c r="B56" i="11" s="1"/>
  <c r="J100" i="10" l="1"/>
  <c r="A102" i="10"/>
  <c r="I102" i="10" s="1"/>
  <c r="G101" i="10"/>
  <c r="B101" i="10"/>
  <c r="K101" i="10"/>
  <c r="K102" i="10"/>
  <c r="L77" i="10"/>
  <c r="H77" i="10"/>
  <c r="D78" i="10"/>
  <c r="E78" i="10" s="1"/>
  <c r="C79" i="10" s="1"/>
  <c r="J101" i="10" l="1"/>
  <c r="A103" i="10"/>
  <c r="I103" i="10" s="1"/>
  <c r="G102" i="10"/>
  <c r="B102" i="10"/>
  <c r="K103" i="10"/>
  <c r="N77" i="10"/>
  <c r="M77" i="10"/>
  <c r="F78" i="10"/>
  <c r="J102" i="10" l="1"/>
  <c r="A104" i="10"/>
  <c r="I104" i="10" s="1"/>
  <c r="G103" i="10"/>
  <c r="B103" i="10"/>
  <c r="L78" i="10"/>
  <c r="H78" i="10"/>
  <c r="D79" i="10"/>
  <c r="E79" i="10" s="1"/>
  <c r="C80" i="10" s="1"/>
  <c r="J103" i="10" l="1"/>
  <c r="K104" i="10"/>
  <c r="A105" i="10"/>
  <c r="I105" i="10" s="1"/>
  <c r="G104" i="10"/>
  <c r="B104" i="10"/>
  <c r="N78" i="10"/>
  <c r="M78" i="10"/>
  <c r="F79" i="10"/>
  <c r="J104" i="10" l="1"/>
  <c r="K105" i="10"/>
  <c r="A106" i="10"/>
  <c r="I106" i="10" s="1"/>
  <c r="G105" i="10"/>
  <c r="B105" i="10"/>
  <c r="L79" i="10"/>
  <c r="H79" i="10"/>
  <c r="D80" i="10"/>
  <c r="E80" i="10" s="1"/>
  <c r="C81" i="10" s="1"/>
  <c r="J105" i="10" l="1"/>
  <c r="K106" i="10"/>
  <c r="A107" i="10"/>
  <c r="I107" i="10" s="1"/>
  <c r="G106" i="10"/>
  <c r="B106" i="10"/>
  <c r="N79" i="10"/>
  <c r="M79" i="10"/>
  <c r="F80" i="10"/>
  <c r="J106" i="10" l="1"/>
  <c r="K107" i="10"/>
  <c r="A108" i="10"/>
  <c r="I108" i="10" s="1"/>
  <c r="G107" i="10"/>
  <c r="B107" i="10"/>
  <c r="L80" i="10"/>
  <c r="H80" i="10"/>
  <c r="D81" i="10"/>
  <c r="E81" i="10" s="1"/>
  <c r="C82" i="10" s="1"/>
  <c r="J107" i="10" l="1"/>
  <c r="K108" i="10"/>
  <c r="B108" i="10"/>
  <c r="A109" i="10"/>
  <c r="I109" i="10" s="1"/>
  <c r="G108" i="10"/>
  <c r="O80" i="10"/>
  <c r="P80" i="10"/>
  <c r="N80" i="10"/>
  <c r="M80" i="10"/>
  <c r="F81" i="10"/>
  <c r="G109" i="10" l="1"/>
  <c r="J108" i="10"/>
  <c r="B109" i="10"/>
  <c r="A110" i="10"/>
  <c r="I110" i="10" s="1"/>
  <c r="K109" i="10"/>
  <c r="P79" i="10"/>
  <c r="O79" i="10"/>
  <c r="M65" i="10"/>
  <c r="N65" i="10"/>
  <c r="L81" i="10"/>
  <c r="H81" i="10"/>
  <c r="D82" i="10"/>
  <c r="E82" i="10" s="1"/>
  <c r="C83" i="10" s="1"/>
  <c r="J109" i="10" l="1"/>
  <c r="G110" i="10"/>
  <c r="A111" i="10"/>
  <c r="I111" i="10" s="1"/>
  <c r="K110" i="10"/>
  <c r="B110" i="10"/>
  <c r="P78" i="10"/>
  <c r="O78" i="10"/>
  <c r="P81" i="10"/>
  <c r="O81" i="10"/>
  <c r="N81" i="10"/>
  <c r="M81" i="10"/>
  <c r="M64" i="10"/>
  <c r="N64" i="10"/>
  <c r="F82" i="10"/>
  <c r="G111" i="10" l="1"/>
  <c r="J110" i="10"/>
  <c r="K111" i="10"/>
  <c r="A112" i="10"/>
  <c r="I112" i="10" s="1"/>
  <c r="B111" i="10"/>
  <c r="O77" i="10"/>
  <c r="P77" i="10"/>
  <c r="M63" i="10"/>
  <c r="N63" i="10"/>
  <c r="H82" i="10"/>
  <c r="D83" i="10"/>
  <c r="E83" i="10" s="1"/>
  <c r="C84" i="10" s="1"/>
  <c r="G112" i="10" l="1"/>
  <c r="B112" i="10"/>
  <c r="J111" i="10"/>
  <c r="A113" i="10"/>
  <c r="I113" i="10" s="1"/>
  <c r="K112" i="10"/>
  <c r="P76" i="10"/>
  <c r="O76" i="10"/>
  <c r="M62" i="10"/>
  <c r="N62" i="10"/>
  <c r="L82" i="10"/>
  <c r="F83" i="10"/>
  <c r="A114" i="10" l="1"/>
  <c r="I114" i="10" s="1"/>
  <c r="J112" i="10"/>
  <c r="G113" i="10"/>
  <c r="B113" i="10"/>
  <c r="K113" i="10"/>
  <c r="K114" i="10"/>
  <c r="G114" i="10"/>
  <c r="B114" i="10"/>
  <c r="O82" i="10"/>
  <c r="P82" i="10"/>
  <c r="P75" i="10"/>
  <c r="O75" i="10"/>
  <c r="M82" i="10"/>
  <c r="N82" i="10"/>
  <c r="M61" i="10"/>
  <c r="N61" i="10"/>
  <c r="L83" i="10"/>
  <c r="H83" i="10"/>
  <c r="A115" i="10"/>
  <c r="I115" i="10" s="1"/>
  <c r="D84" i="10"/>
  <c r="E84" i="10" s="1"/>
  <c r="C85" i="10" s="1"/>
  <c r="J113" i="10" l="1"/>
  <c r="J114" i="10" s="1"/>
  <c r="K115" i="10"/>
  <c r="G115" i="10"/>
  <c r="B115" i="10"/>
  <c r="P74" i="10"/>
  <c r="O74" i="10"/>
  <c r="O83" i="10"/>
  <c r="P83" i="10"/>
  <c r="N83" i="10"/>
  <c r="M83" i="10"/>
  <c r="M60" i="10"/>
  <c r="N60" i="10"/>
  <c r="A116" i="10"/>
  <c r="I116" i="10" s="1"/>
  <c r="F84" i="10"/>
  <c r="J115" i="10" l="1"/>
  <c r="K116" i="10"/>
  <c r="G116" i="10"/>
  <c r="B116" i="10"/>
  <c r="O73" i="10"/>
  <c r="P73" i="10"/>
  <c r="M59" i="10"/>
  <c r="N59" i="10"/>
  <c r="L84" i="10"/>
  <c r="A117" i="10"/>
  <c r="I117" i="10" s="1"/>
  <c r="H84" i="10"/>
  <c r="D85" i="10"/>
  <c r="E85" i="10" s="1"/>
  <c r="C86" i="10" s="1"/>
  <c r="J116" i="10" l="1"/>
  <c r="K117" i="10"/>
  <c r="G117" i="10"/>
  <c r="B117" i="10"/>
  <c r="P84" i="10"/>
  <c r="O84" i="10"/>
  <c r="P72" i="10"/>
  <c r="O72" i="10"/>
  <c r="N84" i="10"/>
  <c r="M84" i="10"/>
  <c r="M58" i="10"/>
  <c r="N58" i="10"/>
  <c r="A118" i="10"/>
  <c r="I118" i="10" s="1"/>
  <c r="F85" i="10"/>
  <c r="J117" i="10" l="1"/>
  <c r="K118" i="10"/>
  <c r="G118" i="10"/>
  <c r="B118" i="10"/>
  <c r="P71" i="10"/>
  <c r="O71" i="10"/>
  <c r="M57" i="10"/>
  <c r="N57" i="10"/>
  <c r="L85" i="10"/>
  <c r="H85" i="10"/>
  <c r="A119" i="10"/>
  <c r="I119" i="10" s="1"/>
  <c r="D86" i="10"/>
  <c r="E86" i="10" s="1"/>
  <c r="C87" i="10" s="1"/>
  <c r="J118" i="10" l="1"/>
  <c r="K119" i="10"/>
  <c r="G119" i="10"/>
  <c r="B119" i="10"/>
  <c r="P85" i="10"/>
  <c r="Q85" i="10" s="1"/>
  <c r="O85" i="10"/>
  <c r="P70" i="10"/>
  <c r="Q84" i="10" s="1"/>
  <c r="O70" i="10"/>
  <c r="M85" i="10"/>
  <c r="N85" i="10"/>
  <c r="M56" i="10"/>
  <c r="N56" i="10"/>
  <c r="A120" i="10"/>
  <c r="I120" i="10" s="1"/>
  <c r="F86" i="10"/>
  <c r="J119" i="10" l="1"/>
  <c r="K120" i="10"/>
  <c r="G120" i="10"/>
  <c r="B120" i="10"/>
  <c r="O69" i="10"/>
  <c r="P69" i="10"/>
  <c r="Q83" i="10" s="1"/>
  <c r="M55" i="10"/>
  <c r="N55" i="10"/>
  <c r="L86" i="10"/>
  <c r="H86" i="10"/>
  <c r="A121" i="10"/>
  <c r="I121" i="10" s="1"/>
  <c r="D87" i="10"/>
  <c r="E87" i="10" s="1"/>
  <c r="C88" i="10" s="1"/>
  <c r="J120" i="10" l="1"/>
  <c r="K121" i="10"/>
  <c r="G121" i="10"/>
  <c r="B121" i="10"/>
  <c r="P68" i="10"/>
  <c r="Q82" i="10" s="1"/>
  <c r="O68" i="10"/>
  <c r="O86" i="10"/>
  <c r="P86" i="10"/>
  <c r="M86" i="10"/>
  <c r="N86" i="10"/>
  <c r="M54" i="10"/>
  <c r="N54" i="10"/>
  <c r="A122" i="10"/>
  <c r="I122" i="10" s="1"/>
  <c r="F87" i="10"/>
  <c r="J121" i="10" l="1"/>
  <c r="K122" i="10"/>
  <c r="G122" i="10"/>
  <c r="B122" i="10"/>
  <c r="Q86" i="10"/>
  <c r="O67" i="10"/>
  <c r="P67" i="10"/>
  <c r="Q81" i="10" s="1"/>
  <c r="P53" i="10"/>
  <c r="P55" i="10"/>
  <c r="P54" i="10"/>
  <c r="P60" i="10"/>
  <c r="P59" i="10"/>
  <c r="P63" i="10"/>
  <c r="P57" i="10"/>
  <c r="P65" i="10"/>
  <c r="P64" i="10"/>
  <c r="P58" i="10"/>
  <c r="P62" i="10"/>
  <c r="P56" i="10"/>
  <c r="P61" i="10"/>
  <c r="O66" i="10"/>
  <c r="P66" i="10"/>
  <c r="N53" i="10"/>
  <c r="M52" i="10"/>
  <c r="N52" i="10"/>
  <c r="M53" i="10"/>
  <c r="L87" i="10"/>
  <c r="H87" i="10"/>
  <c r="A123" i="10"/>
  <c r="I123" i="10" s="1"/>
  <c r="D88" i="10"/>
  <c r="E88" i="10" s="1"/>
  <c r="C89" i="10" s="1"/>
  <c r="J122" i="10" l="1"/>
  <c r="K123" i="10"/>
  <c r="G123" i="10"/>
  <c r="B123" i="10"/>
  <c r="Q80" i="10"/>
  <c r="Q75" i="10"/>
  <c r="Q78" i="10"/>
  <c r="Q73" i="10"/>
  <c r="Q72" i="10"/>
  <c r="Q77" i="10"/>
  <c r="Q69" i="10"/>
  <c r="P87" i="10"/>
  <c r="O87" i="10"/>
  <c r="Q76" i="10"/>
  <c r="Q71" i="10"/>
  <c r="Q68" i="10"/>
  <c r="Q70" i="10"/>
  <c r="Q79" i="10"/>
  <c r="Q74" i="10"/>
  <c r="Q67" i="10"/>
  <c r="S67" i="10" s="1"/>
  <c r="N87" i="10"/>
  <c r="M87" i="10"/>
  <c r="A124" i="10"/>
  <c r="I124" i="10" s="1"/>
  <c r="F88" i="10"/>
  <c r="T67" i="10" l="1"/>
  <c r="R68" i="10"/>
  <c r="J123" i="10"/>
  <c r="K124" i="10"/>
  <c r="G124" i="10"/>
  <c r="B124" i="10"/>
  <c r="Q87" i="10"/>
  <c r="L88" i="10"/>
  <c r="H88" i="10"/>
  <c r="A125" i="10"/>
  <c r="I125" i="10" s="1"/>
  <c r="D89" i="10"/>
  <c r="E89" i="10" s="1"/>
  <c r="C90" i="10" s="1"/>
  <c r="S68" i="10" l="1"/>
  <c r="J124" i="10"/>
  <c r="K125" i="10"/>
  <c r="G125" i="10"/>
  <c r="B125" i="10"/>
  <c r="O88" i="10"/>
  <c r="P88" i="10"/>
  <c r="M88" i="10"/>
  <c r="N88" i="10"/>
  <c r="A126" i="10"/>
  <c r="I126" i="10" s="1"/>
  <c r="F89" i="10"/>
  <c r="J125" i="10" l="1"/>
  <c r="K126" i="10"/>
  <c r="G126" i="10"/>
  <c r="B126" i="10"/>
  <c r="Q88" i="10"/>
  <c r="AI66" i="10"/>
  <c r="L89" i="10"/>
  <c r="A127" i="10"/>
  <c r="I127" i="10" s="1"/>
  <c r="H89" i="10"/>
  <c r="D90" i="10"/>
  <c r="E90" i="10" s="1"/>
  <c r="C91" i="10" s="1"/>
  <c r="J126" i="10" l="1"/>
  <c r="K127" i="10"/>
  <c r="G127" i="10"/>
  <c r="B127" i="10"/>
  <c r="O89" i="10"/>
  <c r="P89" i="10"/>
  <c r="M89" i="10"/>
  <c r="N89" i="10"/>
  <c r="A128" i="10"/>
  <c r="I128" i="10" s="1"/>
  <c r="F90" i="10"/>
  <c r="J127" i="10" l="1"/>
  <c r="K128" i="10"/>
  <c r="G128" i="10"/>
  <c r="B128" i="10"/>
  <c r="Q89" i="10"/>
  <c r="L90" i="10"/>
  <c r="H90" i="10"/>
  <c r="A129" i="10"/>
  <c r="I129" i="10" s="1"/>
  <c r="D91" i="10"/>
  <c r="E91" i="10" s="1"/>
  <c r="C92" i="10" s="1"/>
  <c r="J128" i="10" l="1"/>
  <c r="K129" i="10"/>
  <c r="G129" i="10"/>
  <c r="B129" i="10"/>
  <c r="P90" i="10"/>
  <c r="O90" i="10"/>
  <c r="N90" i="10"/>
  <c r="M90" i="10"/>
  <c r="A130" i="10"/>
  <c r="I130" i="10" s="1"/>
  <c r="F91" i="10"/>
  <c r="J129" i="10" l="1"/>
  <c r="K130" i="10"/>
  <c r="G130" i="10"/>
  <c r="B130" i="10"/>
  <c r="Q90" i="10"/>
  <c r="L91" i="10"/>
  <c r="H91" i="10"/>
  <c r="A131" i="10"/>
  <c r="I131" i="10" s="1"/>
  <c r="D92" i="10"/>
  <c r="E92" i="10" s="1"/>
  <c r="C93" i="10" s="1"/>
  <c r="J130" i="10" l="1"/>
  <c r="K131" i="10"/>
  <c r="G131" i="10"/>
  <c r="B131" i="10"/>
  <c r="P91" i="10"/>
  <c r="O91" i="10"/>
  <c r="M91" i="10"/>
  <c r="N91" i="10"/>
  <c r="A132" i="10"/>
  <c r="I132" i="10" s="1"/>
  <c r="F92" i="10"/>
  <c r="J131" i="10" l="1"/>
  <c r="K132" i="10"/>
  <c r="G132" i="10"/>
  <c r="B132" i="10"/>
  <c r="Q91" i="10"/>
  <c r="L92" i="10"/>
  <c r="A133" i="10"/>
  <c r="I133" i="10" s="1"/>
  <c r="H92" i="10"/>
  <c r="D93" i="10"/>
  <c r="E93" i="10" s="1"/>
  <c r="C94" i="10" s="1"/>
  <c r="J132" i="10" l="1"/>
  <c r="K133" i="10"/>
  <c r="G133" i="10"/>
  <c r="B133" i="10"/>
  <c r="O92" i="10"/>
  <c r="P92" i="10"/>
  <c r="N92" i="10"/>
  <c r="M92" i="10"/>
  <c r="A134" i="10"/>
  <c r="I134" i="10" s="1"/>
  <c r="F93" i="10"/>
  <c r="J133" i="10" l="1"/>
  <c r="K134" i="10"/>
  <c r="G134" i="10"/>
  <c r="B134" i="10"/>
  <c r="Q92" i="10"/>
  <c r="L93" i="10"/>
  <c r="H93" i="10"/>
  <c r="A135" i="10"/>
  <c r="I135" i="10" s="1"/>
  <c r="D94" i="10"/>
  <c r="E94" i="10" s="1"/>
  <c r="C95" i="10" s="1"/>
  <c r="J134" i="10" l="1"/>
  <c r="K135" i="10"/>
  <c r="G135" i="10"/>
  <c r="B135" i="10"/>
  <c r="P93" i="10"/>
  <c r="O93" i="10"/>
  <c r="M93" i="10"/>
  <c r="N93" i="10"/>
  <c r="A136" i="10"/>
  <c r="I136" i="10" s="1"/>
  <c r="F94" i="10"/>
  <c r="J135" i="10" l="1"/>
  <c r="K136" i="10"/>
  <c r="G136" i="10"/>
  <c r="B136" i="10"/>
  <c r="Q93" i="10"/>
  <c r="L94" i="10"/>
  <c r="A137" i="10"/>
  <c r="I137" i="10" s="1"/>
  <c r="H94" i="10"/>
  <c r="D95" i="10"/>
  <c r="E95" i="10" s="1"/>
  <c r="C96" i="10" s="1"/>
  <c r="J136" i="10" l="1"/>
  <c r="K137" i="10"/>
  <c r="G137" i="10"/>
  <c r="B137" i="10"/>
  <c r="O94" i="10"/>
  <c r="P94" i="10"/>
  <c r="N94" i="10"/>
  <c r="M94" i="10"/>
  <c r="A138" i="10"/>
  <c r="I138" i="10" s="1"/>
  <c r="F95" i="10"/>
  <c r="J137" i="10" l="1"/>
  <c r="K138" i="10"/>
  <c r="G138" i="10"/>
  <c r="B138" i="10"/>
  <c r="Q94" i="10"/>
  <c r="L95" i="10"/>
  <c r="H95" i="10"/>
  <c r="A139" i="10"/>
  <c r="I139" i="10" s="1"/>
  <c r="D96" i="10"/>
  <c r="E96" i="10" s="1"/>
  <c r="C97" i="10" s="1"/>
  <c r="J138" i="10" l="1"/>
  <c r="K139" i="10"/>
  <c r="G139" i="10"/>
  <c r="B139" i="10"/>
  <c r="O95" i="10"/>
  <c r="P95" i="10"/>
  <c r="N95" i="10"/>
  <c r="M95" i="10"/>
  <c r="A140" i="10"/>
  <c r="I140" i="10" s="1"/>
  <c r="F96" i="10"/>
  <c r="J139" i="10" l="1"/>
  <c r="K140" i="10"/>
  <c r="G140" i="10"/>
  <c r="B140" i="10"/>
  <c r="Q95" i="10"/>
  <c r="L96" i="10"/>
  <c r="H96" i="10"/>
  <c r="A141" i="10"/>
  <c r="I141" i="10" s="1"/>
  <c r="D97" i="10"/>
  <c r="E97" i="10" s="1"/>
  <c r="C98" i="10" s="1"/>
  <c r="J140" i="10" l="1"/>
  <c r="K141" i="10"/>
  <c r="G141" i="10"/>
  <c r="B141" i="10"/>
  <c r="P96" i="10"/>
  <c r="O96" i="10"/>
  <c r="N96" i="10"/>
  <c r="M96" i="10"/>
  <c r="A142" i="10"/>
  <c r="I142" i="10" s="1"/>
  <c r="F97" i="10"/>
  <c r="J141" i="10" l="1"/>
  <c r="K142" i="10"/>
  <c r="G142" i="10"/>
  <c r="B142" i="10"/>
  <c r="Q96" i="10"/>
  <c r="L97" i="10"/>
  <c r="A143" i="10"/>
  <c r="I143" i="10" s="1"/>
  <c r="D98" i="10"/>
  <c r="E98" i="10" s="1"/>
  <c r="C99" i="10" s="1"/>
  <c r="H97" i="10"/>
  <c r="J142" i="10" l="1"/>
  <c r="K143" i="10"/>
  <c r="G143" i="10"/>
  <c r="B143" i="10"/>
  <c r="O97" i="10"/>
  <c r="P97" i="10"/>
  <c r="N97" i="10"/>
  <c r="M97" i="10"/>
  <c r="A144" i="10"/>
  <c r="I144" i="10" s="1"/>
  <c r="F98" i="10"/>
  <c r="J143" i="10" l="1"/>
  <c r="K144" i="10"/>
  <c r="G144" i="10"/>
  <c r="B144" i="10"/>
  <c r="Q97" i="10"/>
  <c r="L98" i="10"/>
  <c r="H98" i="10"/>
  <c r="A145" i="10"/>
  <c r="I145" i="10" s="1"/>
  <c r="D99" i="10"/>
  <c r="E99" i="10" s="1"/>
  <c r="C100" i="10" s="1"/>
  <c r="J144" i="10" l="1"/>
  <c r="K145" i="10"/>
  <c r="G145" i="10"/>
  <c r="B145" i="10"/>
  <c r="O98" i="10"/>
  <c r="P98" i="10"/>
  <c r="N98" i="10"/>
  <c r="M98" i="10"/>
  <c r="A146" i="10"/>
  <c r="I146" i="10" s="1"/>
  <c r="F99" i="10"/>
  <c r="J145" i="10" l="1"/>
  <c r="K146" i="10"/>
  <c r="G146" i="10"/>
  <c r="B146" i="10"/>
  <c r="Q98" i="10"/>
  <c r="L99" i="10"/>
  <c r="H99" i="10"/>
  <c r="A147" i="10"/>
  <c r="I147" i="10" s="1"/>
  <c r="D100" i="10"/>
  <c r="E100" i="10" s="1"/>
  <c r="C101" i="10" s="1"/>
  <c r="J146" i="10" l="1"/>
  <c r="K147" i="10"/>
  <c r="G147" i="10"/>
  <c r="B147" i="10"/>
  <c r="O99" i="10"/>
  <c r="P99" i="10"/>
  <c r="N99" i="10"/>
  <c r="M99" i="10"/>
  <c r="A148" i="10"/>
  <c r="I148" i="10" s="1"/>
  <c r="F100" i="10"/>
  <c r="J147" i="10" l="1"/>
  <c r="K148" i="10"/>
  <c r="G148" i="10"/>
  <c r="B148" i="10"/>
  <c r="Q99" i="10"/>
  <c r="L100" i="10"/>
  <c r="H100" i="10"/>
  <c r="A149" i="10"/>
  <c r="I149" i="10" s="1"/>
  <c r="D101" i="10"/>
  <c r="E101" i="10" s="1"/>
  <c r="C102" i="10" s="1"/>
  <c r="J148" i="10" l="1"/>
  <c r="K149" i="10"/>
  <c r="G149" i="10"/>
  <c r="B149" i="10"/>
  <c r="P100" i="10"/>
  <c r="O100" i="10"/>
  <c r="M100" i="10"/>
  <c r="N100" i="10"/>
  <c r="A150" i="10"/>
  <c r="I150" i="10" s="1"/>
  <c r="F101" i="10"/>
  <c r="J149" i="10" l="1"/>
  <c r="K150" i="10"/>
  <c r="G150" i="10"/>
  <c r="B150" i="10"/>
  <c r="Q100" i="10"/>
  <c r="L101" i="10"/>
  <c r="A151" i="10"/>
  <c r="I151" i="10" s="1"/>
  <c r="H101" i="10"/>
  <c r="D102" i="10"/>
  <c r="E102" i="10" s="1"/>
  <c r="C103" i="10" s="1"/>
  <c r="J150" i="10" l="1"/>
  <c r="K151" i="10"/>
  <c r="G151" i="10"/>
  <c r="B151" i="10"/>
  <c r="P101" i="10"/>
  <c r="O101" i="10"/>
  <c r="N101" i="10"/>
  <c r="M101" i="10"/>
  <c r="A152" i="10"/>
  <c r="I152" i="10" s="1"/>
  <c r="F102" i="10"/>
  <c r="J151" i="10" l="1"/>
  <c r="K152" i="10"/>
  <c r="G152" i="10"/>
  <c r="B152" i="10"/>
  <c r="Q101" i="10"/>
  <c r="L102" i="10"/>
  <c r="H102" i="10"/>
  <c r="A153" i="10"/>
  <c r="I153" i="10" s="1"/>
  <c r="D103" i="10"/>
  <c r="E103" i="10" s="1"/>
  <c r="C104" i="10" s="1"/>
  <c r="J152" i="10" l="1"/>
  <c r="K153" i="10"/>
  <c r="G153" i="10"/>
  <c r="B153" i="10"/>
  <c r="O102" i="10"/>
  <c r="P102" i="10"/>
  <c r="M102" i="10"/>
  <c r="N102" i="10"/>
  <c r="A154" i="10"/>
  <c r="I154" i="10" s="1"/>
  <c r="F103" i="10"/>
  <c r="J153" i="10" l="1"/>
  <c r="K154" i="10"/>
  <c r="G154" i="10"/>
  <c r="B154" i="10"/>
  <c r="Q102" i="10"/>
  <c r="L103" i="10"/>
  <c r="A155" i="10"/>
  <c r="I155" i="10" s="1"/>
  <c r="H103" i="10"/>
  <c r="D104" i="10"/>
  <c r="E104" i="10" s="1"/>
  <c r="C105" i="10" s="1"/>
  <c r="J154" i="10" l="1"/>
  <c r="K155" i="10"/>
  <c r="G155" i="10"/>
  <c r="B155" i="10"/>
  <c r="O103" i="10"/>
  <c r="P103" i="10"/>
  <c r="N103" i="10"/>
  <c r="M103" i="10"/>
  <c r="A156" i="10"/>
  <c r="I156" i="10" s="1"/>
  <c r="F104" i="10"/>
  <c r="J155" i="10" l="1"/>
  <c r="K156" i="10"/>
  <c r="G156" i="10"/>
  <c r="B156" i="10"/>
  <c r="Q103" i="10"/>
  <c r="L104" i="10"/>
  <c r="H104" i="10"/>
  <c r="A157" i="10"/>
  <c r="I157" i="10" s="1"/>
  <c r="D105" i="10"/>
  <c r="E105" i="10" s="1"/>
  <c r="C106" i="10" s="1"/>
  <c r="J156" i="10" l="1"/>
  <c r="K157" i="10"/>
  <c r="G157" i="10"/>
  <c r="B157" i="10"/>
  <c r="O104" i="10"/>
  <c r="P104" i="10"/>
  <c r="N104" i="10"/>
  <c r="M104" i="10"/>
  <c r="A158" i="10"/>
  <c r="I158" i="10" s="1"/>
  <c r="F105" i="10"/>
  <c r="J157" i="10" l="1"/>
  <c r="K158" i="10"/>
  <c r="G158" i="10"/>
  <c r="B158" i="10"/>
  <c r="Q104" i="10"/>
  <c r="L105" i="10"/>
  <c r="H105" i="10"/>
  <c r="A159" i="10"/>
  <c r="I159" i="10" s="1"/>
  <c r="D106" i="10"/>
  <c r="E106" i="10" s="1"/>
  <c r="C107" i="10" s="1"/>
  <c r="J158" i="10" l="1"/>
  <c r="K159" i="10"/>
  <c r="G159" i="10"/>
  <c r="B159" i="10"/>
  <c r="P105" i="10"/>
  <c r="O105" i="10"/>
  <c r="M105" i="10"/>
  <c r="N105" i="10"/>
  <c r="A160" i="10"/>
  <c r="I160" i="10" s="1"/>
  <c r="F106" i="10"/>
  <c r="J159" i="10" l="1"/>
  <c r="K160" i="10"/>
  <c r="G160" i="10"/>
  <c r="B160" i="10"/>
  <c r="Q105" i="10"/>
  <c r="L106" i="10"/>
  <c r="A161" i="10"/>
  <c r="I161" i="10" s="1"/>
  <c r="H106" i="10"/>
  <c r="D107" i="10"/>
  <c r="E107" i="10" s="1"/>
  <c r="C108" i="10" s="1"/>
  <c r="J160" i="10" l="1"/>
  <c r="K161" i="10"/>
  <c r="G161" i="10"/>
  <c r="B161" i="10"/>
  <c r="O106" i="10"/>
  <c r="P106" i="10"/>
  <c r="N106" i="10"/>
  <c r="M106" i="10"/>
  <c r="A162" i="10"/>
  <c r="I162" i="10" s="1"/>
  <c r="F107" i="10"/>
  <c r="J161" i="10" l="1"/>
  <c r="K162" i="10"/>
  <c r="G162" i="10"/>
  <c r="B162" i="10"/>
  <c r="Q106" i="10"/>
  <c r="L107" i="10"/>
  <c r="H107" i="10"/>
  <c r="A163" i="10"/>
  <c r="I163" i="10" s="1"/>
  <c r="D108" i="10"/>
  <c r="E108" i="10" s="1"/>
  <c r="C109" i="10" s="1"/>
  <c r="J162" i="10" l="1"/>
  <c r="K163" i="10"/>
  <c r="G163" i="10"/>
  <c r="B163" i="10"/>
  <c r="P107" i="10"/>
  <c r="O107" i="10"/>
  <c r="N107" i="10"/>
  <c r="M107" i="10"/>
  <c r="A164" i="10"/>
  <c r="I164" i="10" s="1"/>
  <c r="F108" i="10"/>
  <c r="J163" i="10" l="1"/>
  <c r="K164" i="10"/>
  <c r="G164" i="10"/>
  <c r="B164" i="10"/>
  <c r="Q107" i="10"/>
  <c r="L108" i="10"/>
  <c r="A165" i="10"/>
  <c r="I165" i="10" s="1"/>
  <c r="H108" i="10"/>
  <c r="D109" i="10"/>
  <c r="E109" i="10" s="1"/>
  <c r="C110" i="10" s="1"/>
  <c r="J164" i="10" l="1"/>
  <c r="K165" i="10"/>
  <c r="G165" i="10"/>
  <c r="B165" i="10"/>
  <c r="O108" i="10"/>
  <c r="P108" i="10"/>
  <c r="N108" i="10"/>
  <c r="M108" i="10"/>
  <c r="A166" i="10"/>
  <c r="I166" i="10" s="1"/>
  <c r="F109" i="10"/>
  <c r="J165" i="10" l="1"/>
  <c r="K166" i="10"/>
  <c r="G166" i="10"/>
  <c r="B166" i="10"/>
  <c r="Q108" i="10"/>
  <c r="L109" i="10"/>
  <c r="H109" i="10"/>
  <c r="A167" i="10"/>
  <c r="I167" i="10" s="1"/>
  <c r="D110" i="10"/>
  <c r="E110" i="10" s="1"/>
  <c r="C111" i="10" s="1"/>
  <c r="J166" i="10" l="1"/>
  <c r="K167" i="10"/>
  <c r="G167" i="10"/>
  <c r="B167" i="10"/>
  <c r="O109" i="10"/>
  <c r="P109" i="10"/>
  <c r="N109" i="10"/>
  <c r="M109" i="10"/>
  <c r="A168" i="10"/>
  <c r="I168" i="10" s="1"/>
  <c r="F110" i="10"/>
  <c r="J167" i="10" l="1"/>
  <c r="K168" i="10"/>
  <c r="G168" i="10"/>
  <c r="B168" i="10"/>
  <c r="Q109" i="10"/>
  <c r="L110" i="10"/>
  <c r="A169" i="10"/>
  <c r="I169" i="10" s="1"/>
  <c r="D111" i="10"/>
  <c r="E111" i="10" s="1"/>
  <c r="C112" i="10" s="1"/>
  <c r="H110" i="10"/>
  <c r="J168" i="10" l="1"/>
  <c r="K169" i="10"/>
  <c r="G169" i="10"/>
  <c r="B169" i="10"/>
  <c r="O110" i="10"/>
  <c r="P110" i="10"/>
  <c r="N110" i="10"/>
  <c r="M110" i="10"/>
  <c r="A170" i="10"/>
  <c r="I170" i="10" s="1"/>
  <c r="F111" i="10"/>
  <c r="J169" i="10" l="1"/>
  <c r="K170" i="10"/>
  <c r="G170" i="10"/>
  <c r="B170" i="10"/>
  <c r="Q110" i="10"/>
  <c r="L111" i="10"/>
  <c r="H111" i="10"/>
  <c r="A171" i="10"/>
  <c r="I171" i="10" s="1"/>
  <c r="D112" i="10"/>
  <c r="E112" i="10" s="1"/>
  <c r="C113" i="10" s="1"/>
  <c r="J170" i="10" l="1"/>
  <c r="K171" i="10"/>
  <c r="G171" i="10"/>
  <c r="B171" i="10"/>
  <c r="O111" i="10"/>
  <c r="P111" i="10"/>
  <c r="M111" i="10"/>
  <c r="N111" i="10"/>
  <c r="A172" i="10"/>
  <c r="I172" i="10" s="1"/>
  <c r="F112" i="10"/>
  <c r="J171" i="10" l="1"/>
  <c r="K172" i="10"/>
  <c r="G172" i="10"/>
  <c r="B172" i="10"/>
  <c r="Q111" i="10"/>
  <c r="L112" i="10"/>
  <c r="H112" i="10"/>
  <c r="A173" i="10"/>
  <c r="I173" i="10" s="1"/>
  <c r="D113" i="10"/>
  <c r="E113" i="10" s="1"/>
  <c r="C114" i="10" s="1"/>
  <c r="J172" i="10" l="1"/>
  <c r="K173" i="10"/>
  <c r="G173" i="10"/>
  <c r="B173" i="10"/>
  <c r="O112" i="10"/>
  <c r="P112" i="10"/>
  <c r="N112" i="10"/>
  <c r="M112" i="10"/>
  <c r="A174" i="10"/>
  <c r="I174" i="10" s="1"/>
  <c r="F113" i="10"/>
  <c r="J173" i="10" l="1"/>
  <c r="K174" i="10"/>
  <c r="G174" i="10"/>
  <c r="B174" i="10"/>
  <c r="Q112" i="10"/>
  <c r="L113" i="10"/>
  <c r="H113" i="10"/>
  <c r="A175" i="10"/>
  <c r="I175" i="10" s="1"/>
  <c r="D114" i="10"/>
  <c r="E114" i="10" s="1"/>
  <c r="C115" i="10" s="1"/>
  <c r="J174" i="10" l="1"/>
  <c r="K175" i="10"/>
  <c r="G175" i="10"/>
  <c r="B175" i="10"/>
  <c r="P113" i="10"/>
  <c r="O113" i="10"/>
  <c r="M113" i="10"/>
  <c r="N113" i="10"/>
  <c r="A176" i="10"/>
  <c r="I176" i="10" s="1"/>
  <c r="F114" i="10"/>
  <c r="J175" i="10" l="1"/>
  <c r="K176" i="10"/>
  <c r="G176" i="10"/>
  <c r="B176" i="10"/>
  <c r="Q113" i="10"/>
  <c r="L114" i="10"/>
  <c r="H114" i="10"/>
  <c r="A177" i="10"/>
  <c r="I177" i="10" s="1"/>
  <c r="D115" i="10"/>
  <c r="E115" i="10" s="1"/>
  <c r="C116" i="10" s="1"/>
  <c r="J176" i="10" l="1"/>
  <c r="K177" i="10"/>
  <c r="G177" i="10"/>
  <c r="B177" i="10"/>
  <c r="O114" i="10"/>
  <c r="P114" i="10"/>
  <c r="N114" i="10"/>
  <c r="M114" i="10"/>
  <c r="A178" i="10"/>
  <c r="I178" i="10" s="1"/>
  <c r="F115" i="10"/>
  <c r="J177" i="10" l="1"/>
  <c r="K178" i="10"/>
  <c r="G178" i="10"/>
  <c r="B178" i="10"/>
  <c r="Q114" i="10"/>
  <c r="L115" i="10"/>
  <c r="H115" i="10"/>
  <c r="A179" i="10"/>
  <c r="I179" i="10" s="1"/>
  <c r="D116" i="10"/>
  <c r="E116" i="10" s="1"/>
  <c r="C117" i="10" s="1"/>
  <c r="J178" i="10" l="1"/>
  <c r="K179" i="10"/>
  <c r="G179" i="10"/>
  <c r="B179" i="10"/>
  <c r="P115" i="10"/>
  <c r="O115" i="10"/>
  <c r="M115" i="10"/>
  <c r="N115" i="10"/>
  <c r="A180" i="10"/>
  <c r="I180" i="10" s="1"/>
  <c r="F116" i="10"/>
  <c r="J179" i="10" l="1"/>
  <c r="K180" i="10"/>
  <c r="G180" i="10"/>
  <c r="B180" i="10"/>
  <c r="Q115" i="10"/>
  <c r="L116" i="10"/>
  <c r="H116" i="10"/>
  <c r="A181" i="10"/>
  <c r="I181" i="10" s="1"/>
  <c r="D117" i="10"/>
  <c r="E117" i="10" s="1"/>
  <c r="C118" i="10" s="1"/>
  <c r="J180" i="10" l="1"/>
  <c r="K181" i="10"/>
  <c r="G181" i="10"/>
  <c r="B181" i="10"/>
  <c r="O116" i="10"/>
  <c r="P116" i="10"/>
  <c r="M116" i="10"/>
  <c r="N116" i="10"/>
  <c r="A182" i="10"/>
  <c r="I182" i="10" s="1"/>
  <c r="F117" i="10"/>
  <c r="J181" i="10" l="1"/>
  <c r="K182" i="10"/>
  <c r="G182" i="10"/>
  <c r="B182" i="10"/>
  <c r="Q116" i="10"/>
  <c r="L117" i="10"/>
  <c r="A183" i="10"/>
  <c r="I183" i="10" s="1"/>
  <c r="H117" i="10"/>
  <c r="D118" i="10"/>
  <c r="E118" i="10" s="1"/>
  <c r="C119" i="10" s="1"/>
  <c r="J182" i="10" l="1"/>
  <c r="K183" i="10"/>
  <c r="G183" i="10"/>
  <c r="B183" i="10"/>
  <c r="O117" i="10"/>
  <c r="P117" i="10"/>
  <c r="M117" i="10"/>
  <c r="N117" i="10"/>
  <c r="A184" i="10"/>
  <c r="I184" i="10" s="1"/>
  <c r="F118" i="10"/>
  <c r="J183" i="10" l="1"/>
  <c r="K184" i="10"/>
  <c r="G184" i="10"/>
  <c r="B184" i="10"/>
  <c r="Q117" i="10"/>
  <c r="L118" i="10"/>
  <c r="H118" i="10"/>
  <c r="A185" i="10"/>
  <c r="I185" i="10" s="1"/>
  <c r="D119" i="10"/>
  <c r="E119" i="10" s="1"/>
  <c r="C120" i="10" s="1"/>
  <c r="J184" i="10" l="1"/>
  <c r="K185" i="10"/>
  <c r="G185" i="10"/>
  <c r="B185" i="10"/>
  <c r="O118" i="10"/>
  <c r="P118" i="10"/>
  <c r="N118" i="10"/>
  <c r="M118" i="10"/>
  <c r="A186" i="10"/>
  <c r="I186" i="10" s="1"/>
  <c r="F119" i="10"/>
  <c r="J185" i="10" l="1"/>
  <c r="K186" i="10"/>
  <c r="G186" i="10"/>
  <c r="B186" i="10"/>
  <c r="Q118" i="10"/>
  <c r="L119" i="10"/>
  <c r="H119" i="10"/>
  <c r="A187" i="10"/>
  <c r="I187" i="10" s="1"/>
  <c r="D120" i="10"/>
  <c r="E120" i="10" s="1"/>
  <c r="C121" i="10" s="1"/>
  <c r="J186" i="10" l="1"/>
  <c r="K187" i="10"/>
  <c r="G187" i="10"/>
  <c r="B187" i="10"/>
  <c r="O119" i="10"/>
  <c r="P119" i="10"/>
  <c r="M119" i="10"/>
  <c r="N119" i="10"/>
  <c r="A188" i="10"/>
  <c r="I188" i="10" s="1"/>
  <c r="F120" i="10"/>
  <c r="J187" i="10" l="1"/>
  <c r="K188" i="10"/>
  <c r="G188" i="10"/>
  <c r="B188" i="10"/>
  <c r="Q119" i="10"/>
  <c r="L120" i="10"/>
  <c r="H120" i="10"/>
  <c r="A189" i="10"/>
  <c r="I189" i="10" s="1"/>
  <c r="D121" i="10"/>
  <c r="E121" i="10" s="1"/>
  <c r="C122" i="10" s="1"/>
  <c r="J188" i="10" l="1"/>
  <c r="K189" i="10"/>
  <c r="G189" i="10"/>
  <c r="B189" i="10"/>
  <c r="P120" i="10"/>
  <c r="O120" i="10"/>
  <c r="N120" i="10"/>
  <c r="M120" i="10"/>
  <c r="A190" i="10"/>
  <c r="I190" i="10" s="1"/>
  <c r="F121" i="10"/>
  <c r="J189" i="10" l="1"/>
  <c r="K190" i="10"/>
  <c r="G190" i="10"/>
  <c r="B190" i="10"/>
  <c r="Q120" i="10"/>
  <c r="L121" i="10"/>
  <c r="A191" i="10"/>
  <c r="I191" i="10" s="1"/>
  <c r="H121" i="10"/>
  <c r="D122" i="10"/>
  <c r="E122" i="10" s="1"/>
  <c r="C123" i="10" s="1"/>
  <c r="J190" i="10" l="1"/>
  <c r="K191" i="10"/>
  <c r="G191" i="10"/>
  <c r="B191" i="10"/>
  <c r="O121" i="10"/>
  <c r="P121" i="10"/>
  <c r="M121" i="10"/>
  <c r="N121" i="10"/>
  <c r="A192" i="10"/>
  <c r="I192" i="10" s="1"/>
  <c r="F122" i="10"/>
  <c r="J191" i="10" l="1"/>
  <c r="K192" i="10"/>
  <c r="G192" i="10"/>
  <c r="B192" i="10"/>
  <c r="Q121" i="10"/>
  <c r="L122" i="10"/>
  <c r="H122" i="10"/>
  <c r="A193" i="10"/>
  <c r="I193" i="10" s="1"/>
  <c r="D123" i="10"/>
  <c r="E123" i="10" s="1"/>
  <c r="C124" i="10" s="1"/>
  <c r="J192" i="10" l="1"/>
  <c r="K193" i="10"/>
  <c r="G193" i="10"/>
  <c r="B193" i="10"/>
  <c r="O122" i="10"/>
  <c r="P122" i="10"/>
  <c r="M122" i="10"/>
  <c r="N122" i="10"/>
  <c r="A194" i="10"/>
  <c r="I194" i="10" s="1"/>
  <c r="F123" i="10"/>
  <c r="J193" i="10" l="1"/>
  <c r="K194" i="10"/>
  <c r="G194" i="10"/>
  <c r="B194" i="10"/>
  <c r="Q122" i="10"/>
  <c r="L123" i="10"/>
  <c r="H123" i="10"/>
  <c r="A195" i="10"/>
  <c r="I195" i="10" s="1"/>
  <c r="D124" i="10"/>
  <c r="E124" i="10" s="1"/>
  <c r="C125" i="10" s="1"/>
  <c r="J194" i="10" l="1"/>
  <c r="K195" i="10"/>
  <c r="G195" i="10"/>
  <c r="B195" i="10"/>
  <c r="O123" i="10"/>
  <c r="P123" i="10"/>
  <c r="M123" i="10"/>
  <c r="N123" i="10"/>
  <c r="A196" i="10"/>
  <c r="I196" i="10" s="1"/>
  <c r="F124" i="10"/>
  <c r="J195" i="10" l="1"/>
  <c r="K196" i="10"/>
  <c r="G196" i="10"/>
  <c r="B196" i="10"/>
  <c r="Q123" i="10"/>
  <c r="L124" i="10"/>
  <c r="H124" i="10"/>
  <c r="A197" i="10"/>
  <c r="I197" i="10" s="1"/>
  <c r="D125" i="10"/>
  <c r="E125" i="10" s="1"/>
  <c r="C126" i="10" s="1"/>
  <c r="J196" i="10" l="1"/>
  <c r="K197" i="10"/>
  <c r="G197" i="10"/>
  <c r="B197" i="10"/>
  <c r="P124" i="10"/>
  <c r="O124" i="10"/>
  <c r="M124" i="10"/>
  <c r="N124" i="10"/>
  <c r="A198" i="10"/>
  <c r="I198" i="10" s="1"/>
  <c r="F125" i="10"/>
  <c r="J197" i="10" l="1"/>
  <c r="K198" i="10"/>
  <c r="G198" i="10"/>
  <c r="B198" i="10"/>
  <c r="Q124" i="10"/>
  <c r="L125" i="10"/>
  <c r="H125" i="10"/>
  <c r="A199" i="10"/>
  <c r="I199" i="10" s="1"/>
  <c r="D126" i="10"/>
  <c r="E126" i="10" s="1"/>
  <c r="C127" i="10" s="1"/>
  <c r="J198" i="10" l="1"/>
  <c r="K199" i="10"/>
  <c r="G199" i="10"/>
  <c r="B199" i="10"/>
  <c r="P125" i="10"/>
  <c r="O125" i="10"/>
  <c r="N125" i="10"/>
  <c r="M125" i="10"/>
  <c r="A200" i="10"/>
  <c r="I200" i="10" s="1"/>
  <c r="F126" i="10"/>
  <c r="J199" i="10" l="1"/>
  <c r="K200" i="10"/>
  <c r="G200" i="10"/>
  <c r="B200" i="10"/>
  <c r="Q125" i="10"/>
  <c r="L126" i="10"/>
  <c r="A201" i="10"/>
  <c r="I201" i="10" s="1"/>
  <c r="H126" i="10"/>
  <c r="D127" i="10"/>
  <c r="E127" i="10" s="1"/>
  <c r="C128" i="10" s="1"/>
  <c r="J200" i="10" l="1"/>
  <c r="K201" i="10"/>
  <c r="G201" i="10"/>
  <c r="B201" i="10"/>
  <c r="P126" i="10"/>
  <c r="O126" i="10"/>
  <c r="M126" i="10"/>
  <c r="N126" i="10"/>
  <c r="A202" i="10"/>
  <c r="I202" i="10" s="1"/>
  <c r="F127" i="10"/>
  <c r="J201" i="10" l="1"/>
  <c r="K202" i="10"/>
  <c r="G202" i="10"/>
  <c r="B202" i="10"/>
  <c r="Q126" i="10"/>
  <c r="L127" i="10"/>
  <c r="H127" i="10"/>
  <c r="A203" i="10"/>
  <c r="I203" i="10" s="1"/>
  <c r="D128" i="10"/>
  <c r="E128" i="10" s="1"/>
  <c r="C129" i="10" s="1"/>
  <c r="J202" i="10" l="1"/>
  <c r="K203" i="10"/>
  <c r="G203" i="10"/>
  <c r="B203" i="10"/>
  <c r="P127" i="10"/>
  <c r="O127" i="10"/>
  <c r="N127" i="10"/>
  <c r="M127" i="10"/>
  <c r="A204" i="10"/>
  <c r="I204" i="10" s="1"/>
  <c r="F128" i="10"/>
  <c r="J203" i="10" l="1"/>
  <c r="K204" i="10"/>
  <c r="G204" i="10"/>
  <c r="B204" i="10"/>
  <c r="Q127" i="10"/>
  <c r="L128" i="10"/>
  <c r="H128" i="10"/>
  <c r="A205" i="10"/>
  <c r="I205" i="10" s="1"/>
  <c r="D129" i="10"/>
  <c r="E129" i="10" s="1"/>
  <c r="C130" i="10" s="1"/>
  <c r="J204" i="10" l="1"/>
  <c r="K205" i="10"/>
  <c r="G205" i="10"/>
  <c r="B205" i="10"/>
  <c r="P128" i="10"/>
  <c r="O128" i="10"/>
  <c r="N128" i="10"/>
  <c r="M128" i="10"/>
  <c r="A206" i="10"/>
  <c r="I206" i="10" s="1"/>
  <c r="F129" i="10"/>
  <c r="J205" i="10" l="1"/>
  <c r="K206" i="10"/>
  <c r="G206" i="10"/>
  <c r="B206" i="10"/>
  <c r="Q128" i="10"/>
  <c r="L129" i="10"/>
  <c r="H129" i="10"/>
  <c r="A207" i="10"/>
  <c r="I207" i="10" s="1"/>
  <c r="D130" i="10"/>
  <c r="E130" i="10" s="1"/>
  <c r="C131" i="10" s="1"/>
  <c r="J206" i="10" l="1"/>
  <c r="K207" i="10"/>
  <c r="G207" i="10"/>
  <c r="B207" i="10"/>
  <c r="P129" i="10"/>
  <c r="O129" i="10"/>
  <c r="M129" i="10"/>
  <c r="N129" i="10"/>
  <c r="A208" i="10"/>
  <c r="I208" i="10" s="1"/>
  <c r="F130" i="10"/>
  <c r="J207" i="10" l="1"/>
  <c r="K208" i="10"/>
  <c r="G208" i="10"/>
  <c r="B208" i="10"/>
  <c r="Q129" i="10"/>
  <c r="L130" i="10"/>
  <c r="A209" i="10"/>
  <c r="I209" i="10" s="1"/>
  <c r="D131" i="10"/>
  <c r="E131" i="10" s="1"/>
  <c r="C132" i="10" s="1"/>
  <c r="H130" i="10"/>
  <c r="J208" i="10" l="1"/>
  <c r="K209" i="10"/>
  <c r="G209" i="10"/>
  <c r="B209" i="10"/>
  <c r="O130" i="10"/>
  <c r="P130" i="10"/>
  <c r="N130" i="10"/>
  <c r="M130" i="10"/>
  <c r="A210" i="10"/>
  <c r="I210" i="10" s="1"/>
  <c r="F131" i="10"/>
  <c r="J209" i="10" l="1"/>
  <c r="K210" i="10"/>
  <c r="G210" i="10"/>
  <c r="B210" i="10"/>
  <c r="Q130" i="10"/>
  <c r="L131" i="10"/>
  <c r="H131" i="10"/>
  <c r="A211" i="10"/>
  <c r="I211" i="10" s="1"/>
  <c r="D132" i="10"/>
  <c r="E132" i="10" s="1"/>
  <c r="C133" i="10" s="1"/>
  <c r="J210" i="10" l="1"/>
  <c r="K211" i="10"/>
  <c r="G211" i="10"/>
  <c r="B211" i="10"/>
  <c r="O131" i="10"/>
  <c r="P131" i="10"/>
  <c r="N131" i="10"/>
  <c r="M131" i="10"/>
  <c r="A212" i="10"/>
  <c r="I212" i="10" s="1"/>
  <c r="F132" i="10"/>
  <c r="J211" i="10" l="1"/>
  <c r="K212" i="10"/>
  <c r="G212" i="10"/>
  <c r="B212" i="10"/>
  <c r="Q131" i="10"/>
  <c r="L132" i="10"/>
  <c r="H132" i="10"/>
  <c r="A213" i="10"/>
  <c r="I213" i="10" s="1"/>
  <c r="D133" i="10"/>
  <c r="E133" i="10" s="1"/>
  <c r="C134" i="10" s="1"/>
  <c r="J212" i="10" l="1"/>
  <c r="K213" i="10"/>
  <c r="G213" i="10"/>
  <c r="B213" i="10"/>
  <c r="P132" i="10"/>
  <c r="O132" i="10"/>
  <c r="N132" i="10"/>
  <c r="M132" i="10"/>
  <c r="A214" i="10"/>
  <c r="I214" i="10" s="1"/>
  <c r="F133" i="10"/>
  <c r="J213" i="10" l="1"/>
  <c r="K214" i="10"/>
  <c r="G214" i="10"/>
  <c r="B214" i="10"/>
  <c r="Q132" i="10"/>
  <c r="L133" i="10"/>
  <c r="H133" i="10"/>
  <c r="A215" i="10"/>
  <c r="I215" i="10" s="1"/>
  <c r="D134" i="10"/>
  <c r="E134" i="10" s="1"/>
  <c r="C135" i="10" s="1"/>
  <c r="J214" i="10" l="1"/>
  <c r="K215" i="10"/>
  <c r="G215" i="10"/>
  <c r="B215" i="10"/>
  <c r="P133" i="10"/>
  <c r="O133" i="10"/>
  <c r="N133" i="10"/>
  <c r="M133" i="10"/>
  <c r="A216" i="10"/>
  <c r="I216" i="10" s="1"/>
  <c r="F134" i="10"/>
  <c r="J215" i="10" l="1"/>
  <c r="K216" i="10"/>
  <c r="G216" i="10"/>
  <c r="B216" i="10"/>
  <c r="Q133" i="10"/>
  <c r="L134" i="10"/>
  <c r="A217" i="10"/>
  <c r="I217" i="10" s="1"/>
  <c r="H134" i="10"/>
  <c r="D135" i="10"/>
  <c r="E135" i="10" s="1"/>
  <c r="C136" i="10" s="1"/>
  <c r="J216" i="10" l="1"/>
  <c r="K217" i="10"/>
  <c r="G217" i="10"/>
  <c r="B217" i="10"/>
  <c r="P134" i="10"/>
  <c r="O134" i="10"/>
  <c r="M134" i="10"/>
  <c r="N134" i="10"/>
  <c r="A218" i="10"/>
  <c r="I218" i="10" s="1"/>
  <c r="F135" i="10"/>
  <c r="J217" i="10" l="1"/>
  <c r="K218" i="10"/>
  <c r="G218" i="10"/>
  <c r="B218" i="10"/>
  <c r="Q134" i="10"/>
  <c r="L135" i="10"/>
  <c r="H135" i="10"/>
  <c r="A219" i="10"/>
  <c r="I219" i="10" s="1"/>
  <c r="D136" i="10"/>
  <c r="E136" i="10" s="1"/>
  <c r="C137" i="10" s="1"/>
  <c r="J218" i="10" l="1"/>
  <c r="K219" i="10"/>
  <c r="G219" i="10"/>
  <c r="B219" i="10"/>
  <c r="O135" i="10"/>
  <c r="P135" i="10"/>
  <c r="M135" i="10"/>
  <c r="N135" i="10"/>
  <c r="A220" i="10"/>
  <c r="I220" i="10" s="1"/>
  <c r="F136" i="10"/>
  <c r="J219" i="10" l="1"/>
  <c r="K220" i="10"/>
  <c r="G220" i="10"/>
  <c r="B220" i="10"/>
  <c r="Q135" i="10"/>
  <c r="L136" i="10"/>
  <c r="H136" i="10"/>
  <c r="A221" i="10"/>
  <c r="I221" i="10" s="1"/>
  <c r="D137" i="10"/>
  <c r="E137" i="10" s="1"/>
  <c r="C138" i="10" s="1"/>
  <c r="J220" i="10" l="1"/>
  <c r="K221" i="10"/>
  <c r="G221" i="10"/>
  <c r="B221" i="10"/>
  <c r="P136" i="10"/>
  <c r="O136" i="10"/>
  <c r="M136" i="10"/>
  <c r="N136" i="10"/>
  <c r="A222" i="10"/>
  <c r="I222" i="10" s="1"/>
  <c r="F137" i="10"/>
  <c r="J221" i="10" l="1"/>
  <c r="K222" i="10"/>
  <c r="G222" i="10"/>
  <c r="B222" i="10"/>
  <c r="Q136" i="10"/>
  <c r="L137" i="10"/>
  <c r="H137" i="10"/>
  <c r="A223" i="10"/>
  <c r="I223" i="10" s="1"/>
  <c r="D138" i="10"/>
  <c r="E138" i="10" s="1"/>
  <c r="C139" i="10" s="1"/>
  <c r="J222" i="10" l="1"/>
  <c r="K223" i="10"/>
  <c r="G223" i="10"/>
  <c r="B223" i="10"/>
  <c r="P137" i="10"/>
  <c r="O137" i="10"/>
  <c r="M137" i="10"/>
  <c r="N137" i="10"/>
  <c r="A224" i="10"/>
  <c r="I224" i="10" s="1"/>
  <c r="F138" i="10"/>
  <c r="J223" i="10" l="1"/>
  <c r="K224" i="10"/>
  <c r="G224" i="10"/>
  <c r="B224" i="10"/>
  <c r="Q137" i="10"/>
  <c r="L138" i="10"/>
  <c r="A225" i="10"/>
  <c r="I225" i="10" s="1"/>
  <c r="D139" i="10"/>
  <c r="E139" i="10" s="1"/>
  <c r="C140" i="10" s="1"/>
  <c r="H138" i="10"/>
  <c r="J224" i="10" l="1"/>
  <c r="K225" i="10"/>
  <c r="G225" i="10"/>
  <c r="B225" i="10"/>
  <c r="O138" i="10"/>
  <c r="P138" i="10"/>
  <c r="N138" i="10"/>
  <c r="M138" i="10"/>
  <c r="A226" i="10"/>
  <c r="I226" i="10" s="1"/>
  <c r="F139" i="10"/>
  <c r="J225" i="10" l="1"/>
  <c r="K226" i="10"/>
  <c r="G226" i="10"/>
  <c r="B226" i="10"/>
  <c r="Q138" i="10"/>
  <c r="L139" i="10"/>
  <c r="H139" i="10"/>
  <c r="A227" i="10"/>
  <c r="I227" i="10" s="1"/>
  <c r="D140" i="10"/>
  <c r="E140" i="10" s="1"/>
  <c r="C141" i="10" s="1"/>
  <c r="J226" i="10" l="1"/>
  <c r="K227" i="10"/>
  <c r="G227" i="10"/>
  <c r="B227" i="10"/>
  <c r="P139" i="10"/>
  <c r="O139" i="10"/>
  <c r="M139" i="10"/>
  <c r="N139" i="10"/>
  <c r="A228" i="10"/>
  <c r="I228" i="10" s="1"/>
  <c r="F140" i="10"/>
  <c r="J227" i="10" l="1"/>
  <c r="K228" i="10"/>
  <c r="G228" i="10"/>
  <c r="B228" i="10"/>
  <c r="Q139" i="10"/>
  <c r="L140" i="10"/>
  <c r="H140" i="10"/>
  <c r="A229" i="10"/>
  <c r="I229" i="10" s="1"/>
  <c r="D141" i="10"/>
  <c r="E141" i="10" s="1"/>
  <c r="C142" i="10" s="1"/>
  <c r="J228" i="10" l="1"/>
  <c r="K229" i="10"/>
  <c r="G229" i="10"/>
  <c r="B229" i="10"/>
  <c r="O140" i="10"/>
  <c r="P140" i="10"/>
  <c r="M140" i="10"/>
  <c r="N140" i="10"/>
  <c r="A230" i="10"/>
  <c r="I230" i="10" s="1"/>
  <c r="F141" i="10"/>
  <c r="J229" i="10" l="1"/>
  <c r="K230" i="10"/>
  <c r="G230" i="10"/>
  <c r="B230" i="10"/>
  <c r="Q140" i="10"/>
  <c r="L141" i="10"/>
  <c r="H141" i="10"/>
  <c r="A231" i="10"/>
  <c r="I231" i="10" s="1"/>
  <c r="D142" i="10"/>
  <c r="E142" i="10" s="1"/>
  <c r="C143" i="10" s="1"/>
  <c r="J230" i="10" l="1"/>
  <c r="K231" i="10"/>
  <c r="G231" i="10"/>
  <c r="B231" i="10"/>
  <c r="P141" i="10"/>
  <c r="O141" i="10"/>
  <c r="M141" i="10"/>
  <c r="N141" i="10"/>
  <c r="A232" i="10"/>
  <c r="I232" i="10" s="1"/>
  <c r="F142" i="10"/>
  <c r="J231" i="10" l="1"/>
  <c r="K232" i="10"/>
  <c r="G232" i="10"/>
  <c r="B232" i="10"/>
  <c r="Q141" i="10"/>
  <c r="L142" i="10"/>
  <c r="A233" i="10"/>
  <c r="I233" i="10" s="1"/>
  <c r="H142" i="10"/>
  <c r="D143" i="10"/>
  <c r="E143" i="10" s="1"/>
  <c r="C144" i="10" s="1"/>
  <c r="J232" i="10" l="1"/>
  <c r="K233" i="10"/>
  <c r="G233" i="10"/>
  <c r="B233" i="10"/>
  <c r="P142" i="10"/>
  <c r="O142" i="10"/>
  <c r="M142" i="10"/>
  <c r="N142" i="10"/>
  <c r="A234" i="10"/>
  <c r="I234" i="10" s="1"/>
  <c r="F143" i="10"/>
  <c r="J233" i="10" l="1"/>
  <c r="K234" i="10"/>
  <c r="G234" i="10"/>
  <c r="B234" i="10"/>
  <c r="Q142" i="10"/>
  <c r="L143" i="10"/>
  <c r="H143" i="10"/>
  <c r="A235" i="10"/>
  <c r="I235" i="10" s="1"/>
  <c r="D144" i="10"/>
  <c r="E144" i="10" s="1"/>
  <c r="C145" i="10" s="1"/>
  <c r="J234" i="10" l="1"/>
  <c r="K235" i="10"/>
  <c r="G235" i="10"/>
  <c r="B235" i="10"/>
  <c r="P143" i="10"/>
  <c r="O143" i="10"/>
  <c r="M143" i="10"/>
  <c r="N143" i="10"/>
  <c r="A236" i="10"/>
  <c r="I236" i="10" s="1"/>
  <c r="F144" i="10"/>
  <c r="J235" i="10" l="1"/>
  <c r="K236" i="10"/>
  <c r="G236" i="10"/>
  <c r="B236" i="10"/>
  <c r="Q143" i="10"/>
  <c r="L144" i="10"/>
  <c r="H144" i="10"/>
  <c r="A237" i="10"/>
  <c r="I237" i="10" s="1"/>
  <c r="D145" i="10"/>
  <c r="E145" i="10" s="1"/>
  <c r="C146" i="10" s="1"/>
  <c r="J236" i="10" l="1"/>
  <c r="K237" i="10"/>
  <c r="G237" i="10"/>
  <c r="B237" i="10"/>
  <c r="O144" i="10"/>
  <c r="P144" i="10"/>
  <c r="M144" i="10"/>
  <c r="N144" i="10"/>
  <c r="A238" i="10"/>
  <c r="I238" i="10" s="1"/>
  <c r="F145" i="10"/>
  <c r="J237" i="10" l="1"/>
  <c r="K238" i="10"/>
  <c r="G238" i="10"/>
  <c r="B238" i="10"/>
  <c r="Q144" i="10"/>
  <c r="L145" i="10"/>
  <c r="H145" i="10"/>
  <c r="A239" i="10"/>
  <c r="I239" i="10" s="1"/>
  <c r="D146" i="10"/>
  <c r="E146" i="10" s="1"/>
  <c r="C147" i="10" s="1"/>
  <c r="J238" i="10" l="1"/>
  <c r="K239" i="10"/>
  <c r="G239" i="10"/>
  <c r="B239" i="10"/>
  <c r="P145" i="10"/>
  <c r="O145" i="10"/>
  <c r="N145" i="10"/>
  <c r="M145" i="10"/>
  <c r="A240" i="10"/>
  <c r="I240" i="10" s="1"/>
  <c r="F146" i="10"/>
  <c r="J239" i="10" l="1"/>
  <c r="K240" i="10"/>
  <c r="G240" i="10"/>
  <c r="B240" i="10"/>
  <c r="Q145" i="10"/>
  <c r="L146" i="10"/>
  <c r="H146" i="10"/>
  <c r="A241" i="10"/>
  <c r="I241" i="10" s="1"/>
  <c r="D147" i="10"/>
  <c r="E147" i="10" s="1"/>
  <c r="C148" i="10" s="1"/>
  <c r="J240" i="10" l="1"/>
  <c r="K241" i="10"/>
  <c r="G241" i="10"/>
  <c r="B241" i="10"/>
  <c r="O146" i="10"/>
  <c r="P146" i="10"/>
  <c r="M146" i="10"/>
  <c r="N146" i="10"/>
  <c r="A242" i="10"/>
  <c r="I242" i="10" s="1"/>
  <c r="F147" i="10"/>
  <c r="J241" i="10" l="1"/>
  <c r="K242" i="10"/>
  <c r="G242" i="10"/>
  <c r="B242" i="10"/>
  <c r="Q146" i="10"/>
  <c r="L147" i="10"/>
  <c r="A243" i="10"/>
  <c r="I243" i="10" s="1"/>
  <c r="D148" i="10"/>
  <c r="E148" i="10" s="1"/>
  <c r="C149" i="10" s="1"/>
  <c r="H147" i="10"/>
  <c r="J242" i="10" l="1"/>
  <c r="K243" i="10"/>
  <c r="G243" i="10"/>
  <c r="B243" i="10"/>
  <c r="P147" i="10"/>
  <c r="O147" i="10"/>
  <c r="N147" i="10"/>
  <c r="M147" i="10"/>
  <c r="A244" i="10"/>
  <c r="I244" i="10" s="1"/>
  <c r="F148" i="10"/>
  <c r="J243" i="10" l="1"/>
  <c r="K244" i="10"/>
  <c r="G244" i="10"/>
  <c r="B244" i="10"/>
  <c r="Q147" i="10"/>
  <c r="L148" i="10"/>
  <c r="H148" i="10"/>
  <c r="A245" i="10"/>
  <c r="I245" i="10" s="1"/>
  <c r="D149" i="10"/>
  <c r="E149" i="10" s="1"/>
  <c r="C150" i="10" s="1"/>
  <c r="J244" i="10" l="1"/>
  <c r="K245" i="10"/>
  <c r="G245" i="10"/>
  <c r="B245" i="10"/>
  <c r="P148" i="10"/>
  <c r="O148" i="10"/>
  <c r="N148" i="10"/>
  <c r="M148" i="10"/>
  <c r="A246" i="10"/>
  <c r="I246" i="10" s="1"/>
  <c r="F149" i="10"/>
  <c r="J245" i="10" l="1"/>
  <c r="K246" i="10"/>
  <c r="G246" i="10"/>
  <c r="B246" i="10"/>
  <c r="Q148" i="10"/>
  <c r="L149" i="10"/>
  <c r="A247" i="10"/>
  <c r="I247" i="10" s="1"/>
  <c r="H149" i="10"/>
  <c r="D150" i="10"/>
  <c r="E150" i="10" s="1"/>
  <c r="C151" i="10" s="1"/>
  <c r="J246" i="10" l="1"/>
  <c r="K247" i="10"/>
  <c r="G247" i="10"/>
  <c r="B247" i="10"/>
  <c r="P149" i="10"/>
  <c r="O149" i="10"/>
  <c r="N149" i="10"/>
  <c r="M149" i="10"/>
  <c r="A248" i="10"/>
  <c r="I248" i="10" s="1"/>
  <c r="F150" i="10"/>
  <c r="J247" i="10" l="1"/>
  <c r="K248" i="10"/>
  <c r="G248" i="10"/>
  <c r="B248" i="10"/>
  <c r="Q149" i="10"/>
  <c r="L150" i="10"/>
  <c r="H150" i="10"/>
  <c r="A249" i="10"/>
  <c r="I249" i="10" s="1"/>
  <c r="D151" i="10"/>
  <c r="E151" i="10" s="1"/>
  <c r="C152" i="10" s="1"/>
  <c r="J248" i="10" l="1"/>
  <c r="K249" i="10"/>
  <c r="G249" i="10"/>
  <c r="B249" i="10"/>
  <c r="P150" i="10"/>
  <c r="O150" i="10"/>
  <c r="M150" i="10"/>
  <c r="N150" i="10"/>
  <c r="A250" i="10"/>
  <c r="I250" i="10" s="1"/>
  <c r="F151" i="10"/>
  <c r="J249" i="10" l="1"/>
  <c r="K250" i="10"/>
  <c r="G250" i="10"/>
  <c r="B250" i="10"/>
  <c r="Q150" i="10"/>
  <c r="L151" i="10"/>
  <c r="H151" i="10"/>
  <c r="A251" i="10"/>
  <c r="I251" i="10" s="1"/>
  <c r="D152" i="10"/>
  <c r="E152" i="10" s="1"/>
  <c r="C153" i="10" s="1"/>
  <c r="J250" i="10" l="1"/>
  <c r="K251" i="10"/>
  <c r="G251" i="10"/>
  <c r="B251" i="10"/>
  <c r="O151" i="10"/>
  <c r="P151" i="10"/>
  <c r="N151" i="10"/>
  <c r="M151" i="10"/>
  <c r="A252" i="10"/>
  <c r="I252" i="10" s="1"/>
  <c r="F152" i="10"/>
  <c r="J251" i="10" l="1"/>
  <c r="K252" i="10"/>
  <c r="G252" i="10"/>
  <c r="B252" i="10"/>
  <c r="Q151" i="10"/>
  <c r="L152" i="10"/>
  <c r="H152" i="10"/>
  <c r="A253" i="10"/>
  <c r="I253" i="10" s="1"/>
  <c r="D153" i="10"/>
  <c r="E153" i="10" s="1"/>
  <c r="C154" i="10" s="1"/>
  <c r="J252" i="10" l="1"/>
  <c r="K253" i="10"/>
  <c r="G253" i="10"/>
  <c r="B253" i="10"/>
  <c r="P152" i="10"/>
  <c r="O152" i="10"/>
  <c r="N152" i="10"/>
  <c r="M152" i="10"/>
  <c r="A254" i="10"/>
  <c r="I254" i="10" s="1"/>
  <c r="F153" i="10"/>
  <c r="J253" i="10" l="1"/>
  <c r="K254" i="10"/>
  <c r="G254" i="10"/>
  <c r="B254" i="10"/>
  <c r="Q152" i="10"/>
  <c r="L153" i="10"/>
  <c r="A255" i="10"/>
  <c r="I255" i="10" s="1"/>
  <c r="H153" i="10"/>
  <c r="D154" i="10"/>
  <c r="E154" i="10" s="1"/>
  <c r="C155" i="10" s="1"/>
  <c r="J254" i="10" l="1"/>
  <c r="K255" i="10"/>
  <c r="G255" i="10"/>
  <c r="B255" i="10"/>
  <c r="P153" i="10"/>
  <c r="O153" i="10"/>
  <c r="N153" i="10"/>
  <c r="M153" i="10"/>
  <c r="A256" i="10"/>
  <c r="I256" i="10" s="1"/>
  <c r="F154" i="10"/>
  <c r="J255" i="10" l="1"/>
  <c r="K256" i="10"/>
  <c r="G256" i="10"/>
  <c r="B256" i="10"/>
  <c r="Q153" i="10"/>
  <c r="L154" i="10"/>
  <c r="H154" i="10"/>
  <c r="A257" i="10"/>
  <c r="I257" i="10" s="1"/>
  <c r="D155" i="10"/>
  <c r="E155" i="10" s="1"/>
  <c r="C156" i="10" s="1"/>
  <c r="J256" i="10" l="1"/>
  <c r="K257" i="10"/>
  <c r="G257" i="10"/>
  <c r="B257" i="10"/>
  <c r="O154" i="10"/>
  <c r="P154" i="10"/>
  <c r="N154" i="10"/>
  <c r="M154" i="10"/>
  <c r="A258" i="10"/>
  <c r="I258" i="10" s="1"/>
  <c r="F155" i="10"/>
  <c r="J257" i="10" l="1"/>
  <c r="K258" i="10"/>
  <c r="G258" i="10"/>
  <c r="B258" i="10"/>
  <c r="Q154" i="10"/>
  <c r="L155" i="10"/>
  <c r="H155" i="10"/>
  <c r="A259" i="10"/>
  <c r="I259" i="10" s="1"/>
  <c r="D156" i="10"/>
  <c r="E156" i="10" s="1"/>
  <c r="C157" i="10" s="1"/>
  <c r="J258" i="10" l="1"/>
  <c r="K259" i="10"/>
  <c r="G259" i="10"/>
  <c r="B259" i="10"/>
  <c r="O155" i="10"/>
  <c r="P155" i="10"/>
  <c r="N155" i="10"/>
  <c r="M155" i="10"/>
  <c r="A260" i="10"/>
  <c r="I260" i="10" s="1"/>
  <c r="F156" i="10"/>
  <c r="J259" i="10" l="1"/>
  <c r="K260" i="10"/>
  <c r="G260" i="10"/>
  <c r="B260" i="10"/>
  <c r="Q155" i="10"/>
  <c r="L156" i="10"/>
  <c r="H156" i="10"/>
  <c r="A261" i="10"/>
  <c r="I261" i="10" s="1"/>
  <c r="D157" i="10"/>
  <c r="E157" i="10" s="1"/>
  <c r="C158" i="10" s="1"/>
  <c r="J260" i="10" l="1"/>
  <c r="K261" i="10"/>
  <c r="G261" i="10"/>
  <c r="B261" i="10"/>
  <c r="P156" i="10"/>
  <c r="O156" i="10"/>
  <c r="N156" i="10"/>
  <c r="M156" i="10"/>
  <c r="A262" i="10"/>
  <c r="I262" i="10" s="1"/>
  <c r="F157" i="10"/>
  <c r="J261" i="10" l="1"/>
  <c r="K262" i="10"/>
  <c r="G262" i="10"/>
  <c r="B262" i="10"/>
  <c r="Q156" i="10"/>
  <c r="L157" i="10"/>
  <c r="H157" i="10"/>
  <c r="A263" i="10"/>
  <c r="I263" i="10" s="1"/>
  <c r="D158" i="10"/>
  <c r="E158" i="10" s="1"/>
  <c r="C159" i="10" s="1"/>
  <c r="J262" i="10" l="1"/>
  <c r="K263" i="10"/>
  <c r="G263" i="10"/>
  <c r="B263" i="10"/>
  <c r="O157" i="10"/>
  <c r="P157" i="10"/>
  <c r="M157" i="10"/>
  <c r="N157" i="10"/>
  <c r="A264" i="10"/>
  <c r="I264" i="10" s="1"/>
  <c r="F158" i="10"/>
  <c r="J263" i="10" l="1"/>
  <c r="K264" i="10"/>
  <c r="G264" i="10"/>
  <c r="B264" i="10"/>
  <c r="Q157" i="10"/>
  <c r="L158" i="10"/>
  <c r="H158" i="10"/>
  <c r="A265" i="10"/>
  <c r="I265" i="10" s="1"/>
  <c r="D159" i="10"/>
  <c r="E159" i="10" s="1"/>
  <c r="C160" i="10" s="1"/>
  <c r="J264" i="10" l="1"/>
  <c r="K265" i="10"/>
  <c r="G265" i="10"/>
  <c r="B265" i="10"/>
  <c r="P158" i="10"/>
  <c r="O158" i="10"/>
  <c r="M158" i="10"/>
  <c r="N158" i="10"/>
  <c r="A266" i="10"/>
  <c r="I266" i="10" s="1"/>
  <c r="F159" i="10"/>
  <c r="J265" i="10" l="1"/>
  <c r="K266" i="10"/>
  <c r="G266" i="10"/>
  <c r="B266" i="10"/>
  <c r="Q158" i="10"/>
  <c r="L159" i="10"/>
  <c r="A267" i="10"/>
  <c r="I267" i="10" s="1"/>
  <c r="H159" i="10"/>
  <c r="D160" i="10"/>
  <c r="E160" i="10" s="1"/>
  <c r="C161" i="10" s="1"/>
  <c r="J266" i="10" l="1"/>
  <c r="K267" i="10"/>
  <c r="G267" i="10"/>
  <c r="B267" i="10"/>
  <c r="P159" i="10"/>
  <c r="O159" i="10"/>
  <c r="N159" i="10"/>
  <c r="M159" i="10"/>
  <c r="A268" i="10"/>
  <c r="I268" i="10" s="1"/>
  <c r="F160" i="10"/>
  <c r="J267" i="10" l="1"/>
  <c r="K268" i="10"/>
  <c r="G268" i="10"/>
  <c r="B268" i="10"/>
  <c r="Q159" i="10"/>
  <c r="L160" i="10"/>
  <c r="H160" i="10"/>
  <c r="A269" i="10"/>
  <c r="I269" i="10" s="1"/>
  <c r="D161" i="10"/>
  <c r="E161" i="10" s="1"/>
  <c r="C162" i="10" s="1"/>
  <c r="J268" i="10" l="1"/>
  <c r="K269" i="10"/>
  <c r="G269" i="10"/>
  <c r="B269" i="10"/>
  <c r="P160" i="10"/>
  <c r="O160" i="10"/>
  <c r="N160" i="10"/>
  <c r="M160" i="10"/>
  <c r="A270" i="10"/>
  <c r="I270" i="10" s="1"/>
  <c r="F161" i="10"/>
  <c r="J269" i="10" l="1"/>
  <c r="K270" i="10"/>
  <c r="G270" i="10"/>
  <c r="B270" i="10"/>
  <c r="Q160" i="10"/>
  <c r="L161" i="10"/>
  <c r="H161" i="10"/>
  <c r="A271" i="10"/>
  <c r="I271" i="10" s="1"/>
  <c r="D162" i="10"/>
  <c r="E162" i="10" s="1"/>
  <c r="C163" i="10" s="1"/>
  <c r="J270" i="10" l="1"/>
  <c r="K271" i="10"/>
  <c r="G271" i="10"/>
  <c r="B271" i="10"/>
  <c r="P161" i="10"/>
  <c r="O161" i="10"/>
  <c r="N161" i="10"/>
  <c r="M161" i="10"/>
  <c r="A272" i="10"/>
  <c r="I272" i="10" s="1"/>
  <c r="F162" i="10"/>
  <c r="J271" i="10" l="1"/>
  <c r="K272" i="10"/>
  <c r="G272" i="10"/>
  <c r="B272" i="10"/>
  <c r="Q161" i="10"/>
  <c r="L162" i="10"/>
  <c r="A273" i="10"/>
  <c r="I273" i="10" s="1"/>
  <c r="H162" i="10"/>
  <c r="D163" i="10"/>
  <c r="E163" i="10" s="1"/>
  <c r="C164" i="10" s="1"/>
  <c r="J272" i="10" l="1"/>
  <c r="K273" i="10"/>
  <c r="G273" i="10"/>
  <c r="B273" i="10"/>
  <c r="O162" i="10"/>
  <c r="P162" i="10"/>
  <c r="M162" i="10"/>
  <c r="N162" i="10"/>
  <c r="A274" i="10"/>
  <c r="I274" i="10" s="1"/>
  <c r="F163" i="10"/>
  <c r="J273" i="10" l="1"/>
  <c r="K274" i="10"/>
  <c r="G274" i="10"/>
  <c r="B274" i="10"/>
  <c r="Q162" i="10"/>
  <c r="L163" i="10"/>
  <c r="H163" i="10"/>
  <c r="A275" i="10"/>
  <c r="I275" i="10" s="1"/>
  <c r="D164" i="10"/>
  <c r="E164" i="10" s="1"/>
  <c r="C165" i="10" s="1"/>
  <c r="J274" i="10" l="1"/>
  <c r="K275" i="10"/>
  <c r="G275" i="10"/>
  <c r="B275" i="10"/>
  <c r="O163" i="10"/>
  <c r="P163" i="10"/>
  <c r="M163" i="10"/>
  <c r="N163" i="10"/>
  <c r="A276" i="10"/>
  <c r="I276" i="10" s="1"/>
  <c r="F164" i="10"/>
  <c r="J275" i="10" l="1"/>
  <c r="K276" i="10"/>
  <c r="G276" i="10"/>
  <c r="B276" i="10"/>
  <c r="Q163" i="10"/>
  <c r="L164" i="10"/>
  <c r="H164" i="10"/>
  <c r="A277" i="10"/>
  <c r="I277" i="10" s="1"/>
  <c r="D165" i="10"/>
  <c r="E165" i="10" s="1"/>
  <c r="C166" i="10" s="1"/>
  <c r="J276" i="10" l="1"/>
  <c r="K277" i="10"/>
  <c r="G277" i="10"/>
  <c r="B277" i="10"/>
  <c r="O164" i="10"/>
  <c r="P164" i="10"/>
  <c r="M164" i="10"/>
  <c r="N164" i="10"/>
  <c r="A278" i="10"/>
  <c r="I278" i="10" s="1"/>
  <c r="F165" i="10"/>
  <c r="J277" i="10" l="1"/>
  <c r="K278" i="10"/>
  <c r="G278" i="10"/>
  <c r="B278" i="10"/>
  <c r="Q164" i="10"/>
  <c r="L165" i="10"/>
  <c r="H165" i="10"/>
  <c r="A279" i="10"/>
  <c r="I279" i="10" s="1"/>
  <c r="D166" i="10"/>
  <c r="E166" i="10" s="1"/>
  <c r="C167" i="10" s="1"/>
  <c r="J278" i="10" l="1"/>
  <c r="K279" i="10"/>
  <c r="G279" i="10"/>
  <c r="B279" i="10"/>
  <c r="O165" i="10"/>
  <c r="P165" i="10"/>
  <c r="M165" i="10"/>
  <c r="N165" i="10"/>
  <c r="F6" i="11"/>
  <c r="C7" i="11"/>
  <c r="A280" i="10"/>
  <c r="I280" i="10" s="1"/>
  <c r="F166" i="10"/>
  <c r="J279" i="10" l="1"/>
  <c r="K280" i="10"/>
  <c r="G280" i="10"/>
  <c r="B280" i="10"/>
  <c r="Q165" i="10"/>
  <c r="L166" i="10"/>
  <c r="A281" i="10"/>
  <c r="I281" i="10" s="1"/>
  <c r="D167" i="10"/>
  <c r="E167" i="10" s="1"/>
  <c r="C168" i="10" s="1"/>
  <c r="H166" i="10"/>
  <c r="J280" i="10" l="1"/>
  <c r="K281" i="10"/>
  <c r="G281" i="10"/>
  <c r="B281" i="10"/>
  <c r="O166" i="10"/>
  <c r="P166" i="10"/>
  <c r="M166" i="10"/>
  <c r="N166" i="10"/>
  <c r="A282" i="10"/>
  <c r="I282" i="10" s="1"/>
  <c r="F167" i="10"/>
  <c r="J281" i="10" l="1"/>
  <c r="K282" i="10"/>
  <c r="G282" i="10"/>
  <c r="B282" i="10"/>
  <c r="Q166" i="10"/>
  <c r="L167" i="10"/>
  <c r="H167" i="10"/>
  <c r="A283" i="10"/>
  <c r="I283" i="10" s="1"/>
  <c r="D168" i="10"/>
  <c r="E168" i="10" s="1"/>
  <c r="C169" i="10" s="1"/>
  <c r="J282" i="10" l="1"/>
  <c r="K283" i="10"/>
  <c r="G283" i="10"/>
  <c r="B283" i="10"/>
  <c r="O167" i="10"/>
  <c r="P167" i="10"/>
  <c r="M167" i="10"/>
  <c r="N167" i="10"/>
  <c r="A284" i="10"/>
  <c r="I284" i="10" s="1"/>
  <c r="F168" i="10"/>
  <c r="J283" i="10" l="1"/>
  <c r="K284" i="10"/>
  <c r="G284" i="10"/>
  <c r="B284" i="10"/>
  <c r="Q167" i="10"/>
  <c r="L168" i="10"/>
  <c r="H168" i="10"/>
  <c r="A285" i="10"/>
  <c r="I285" i="10" s="1"/>
  <c r="D169" i="10"/>
  <c r="E169" i="10" s="1"/>
  <c r="C170" i="10" s="1"/>
  <c r="J284" i="10" l="1"/>
  <c r="K285" i="10"/>
  <c r="G285" i="10"/>
  <c r="B285" i="10"/>
  <c r="O168" i="10"/>
  <c r="P168" i="10"/>
  <c r="N168" i="10"/>
  <c r="M168" i="10"/>
  <c r="A286" i="10"/>
  <c r="I286" i="10" s="1"/>
  <c r="F169" i="10"/>
  <c r="J285" i="10" l="1"/>
  <c r="K286" i="10"/>
  <c r="G286" i="10"/>
  <c r="B286" i="10"/>
  <c r="Q168" i="10"/>
  <c r="L169" i="10"/>
  <c r="A287" i="10"/>
  <c r="I287" i="10" s="1"/>
  <c r="H169" i="10"/>
  <c r="D170" i="10"/>
  <c r="E170" i="10" s="1"/>
  <c r="C171" i="10" s="1"/>
  <c r="J286" i="10" l="1"/>
  <c r="K287" i="10"/>
  <c r="G287" i="10"/>
  <c r="B287" i="10"/>
  <c r="P169" i="10"/>
  <c r="O169" i="10"/>
  <c r="N169" i="10"/>
  <c r="M169" i="10"/>
  <c r="A288" i="10"/>
  <c r="I288" i="10" s="1"/>
  <c r="F170" i="10"/>
  <c r="J287" i="10" l="1"/>
  <c r="K288" i="10"/>
  <c r="G288" i="10"/>
  <c r="B288" i="10"/>
  <c r="Q169" i="10"/>
  <c r="L170" i="10"/>
  <c r="H170" i="10"/>
  <c r="A289" i="10"/>
  <c r="I289" i="10" s="1"/>
  <c r="D171" i="10"/>
  <c r="E171" i="10" s="1"/>
  <c r="C172" i="10" s="1"/>
  <c r="J288" i="10" l="1"/>
  <c r="K289" i="10"/>
  <c r="G289" i="10"/>
  <c r="B289" i="10"/>
  <c r="P170" i="10"/>
  <c r="O170" i="10"/>
  <c r="M170" i="10"/>
  <c r="N170" i="10"/>
  <c r="A290" i="10"/>
  <c r="I290" i="10" s="1"/>
  <c r="F171" i="10"/>
  <c r="J289" i="10" l="1"/>
  <c r="K290" i="10"/>
  <c r="G290" i="10"/>
  <c r="B290" i="10"/>
  <c r="Q170" i="10"/>
  <c r="L171" i="10"/>
  <c r="H171" i="10"/>
  <c r="A291" i="10"/>
  <c r="I291" i="10" s="1"/>
  <c r="D172" i="10"/>
  <c r="E172" i="10" s="1"/>
  <c r="C173" i="10" s="1"/>
  <c r="J290" i="10" l="1"/>
  <c r="K291" i="10"/>
  <c r="G291" i="10"/>
  <c r="B291" i="10"/>
  <c r="P171" i="10"/>
  <c r="O171" i="10"/>
  <c r="N171" i="10"/>
  <c r="M171" i="10"/>
  <c r="A292" i="10"/>
  <c r="I292" i="10" s="1"/>
  <c r="F172" i="10"/>
  <c r="J291" i="10" l="1"/>
  <c r="K292" i="10"/>
  <c r="G292" i="10"/>
  <c r="B292" i="10"/>
  <c r="Q171" i="10"/>
  <c r="L172" i="10"/>
  <c r="A293" i="10"/>
  <c r="I293" i="10" s="1"/>
  <c r="D173" i="10"/>
  <c r="E173" i="10" s="1"/>
  <c r="C174" i="10" s="1"/>
  <c r="H172" i="10"/>
  <c r="J292" i="10" l="1"/>
  <c r="K293" i="10"/>
  <c r="G293" i="10"/>
  <c r="B293" i="10"/>
  <c r="P172" i="10"/>
  <c r="O172" i="10"/>
  <c r="M172" i="10"/>
  <c r="N172" i="10"/>
  <c r="A294" i="10"/>
  <c r="I294" i="10" s="1"/>
  <c r="F173" i="10"/>
  <c r="J293" i="10" l="1"/>
  <c r="K294" i="10"/>
  <c r="G294" i="10"/>
  <c r="B294" i="10"/>
  <c r="Q172" i="10"/>
  <c r="L173" i="10"/>
  <c r="H173" i="10"/>
  <c r="A295" i="10"/>
  <c r="I295" i="10" s="1"/>
  <c r="D174" i="10"/>
  <c r="E174" i="10" s="1"/>
  <c r="C175" i="10" s="1"/>
  <c r="J294" i="10" l="1"/>
  <c r="K295" i="10"/>
  <c r="G295" i="10"/>
  <c r="B295" i="10"/>
  <c r="O173" i="10"/>
  <c r="P173" i="10"/>
  <c r="N173" i="10"/>
  <c r="M173" i="10"/>
  <c r="A296" i="10"/>
  <c r="I296" i="10" s="1"/>
  <c r="F174" i="10"/>
  <c r="J295" i="10" l="1"/>
  <c r="K296" i="10"/>
  <c r="G296" i="10"/>
  <c r="B296" i="10"/>
  <c r="Q173" i="10"/>
  <c r="L174" i="10"/>
  <c r="A297" i="10"/>
  <c r="I297" i="10" s="1"/>
  <c r="H174" i="10"/>
  <c r="D175" i="10"/>
  <c r="E175" i="10" s="1"/>
  <c r="C176" i="10" s="1"/>
  <c r="J296" i="10" l="1"/>
  <c r="K297" i="10"/>
  <c r="G297" i="10"/>
  <c r="B297" i="10"/>
  <c r="P174" i="10"/>
  <c r="O174" i="10"/>
  <c r="M174" i="10"/>
  <c r="N174" i="10"/>
  <c r="D7" i="11"/>
  <c r="E7" i="11"/>
  <c r="A298" i="10"/>
  <c r="I298" i="10" s="1"/>
  <c r="F175" i="10"/>
  <c r="J297" i="10" l="1"/>
  <c r="K298" i="10"/>
  <c r="G298" i="10"/>
  <c r="B298" i="10"/>
  <c r="Q174" i="10"/>
  <c r="L175" i="10"/>
  <c r="H175" i="10"/>
  <c r="A299" i="10"/>
  <c r="I299" i="10" s="1"/>
  <c r="D176" i="10"/>
  <c r="E176" i="10" s="1"/>
  <c r="C177" i="10" s="1"/>
  <c r="J298" i="10" l="1"/>
  <c r="K299" i="10"/>
  <c r="G299" i="10"/>
  <c r="B299" i="10"/>
  <c r="O175" i="10"/>
  <c r="P175" i="10"/>
  <c r="N175" i="10"/>
  <c r="M175" i="10"/>
  <c r="A300" i="10"/>
  <c r="I300" i="10" s="1"/>
  <c r="F176" i="10"/>
  <c r="J299" i="10" l="1"/>
  <c r="K300" i="10"/>
  <c r="G300" i="10"/>
  <c r="B300" i="10"/>
  <c r="Q175" i="10"/>
  <c r="L176" i="10"/>
  <c r="A301" i="10"/>
  <c r="I301" i="10" s="1"/>
  <c r="H176" i="10"/>
  <c r="D177" i="10"/>
  <c r="E177" i="10" s="1"/>
  <c r="C178" i="10" s="1"/>
  <c r="J300" i="10" l="1"/>
  <c r="K301" i="10"/>
  <c r="G301" i="10"/>
  <c r="B301" i="10"/>
  <c r="P176" i="10"/>
  <c r="O176" i="10"/>
  <c r="N176" i="10"/>
  <c r="M176" i="10"/>
  <c r="A302" i="10"/>
  <c r="I302" i="10" s="1"/>
  <c r="F177" i="10"/>
  <c r="J301" i="10" l="1"/>
  <c r="K302" i="10"/>
  <c r="G302" i="10"/>
  <c r="B302" i="10"/>
  <c r="Q176" i="10"/>
  <c r="L177" i="10"/>
  <c r="H177" i="10"/>
  <c r="A303" i="10"/>
  <c r="I303" i="10" s="1"/>
  <c r="D178" i="10"/>
  <c r="E178" i="10" s="1"/>
  <c r="C179" i="10" s="1"/>
  <c r="J302" i="10" l="1"/>
  <c r="K303" i="10"/>
  <c r="G303" i="10"/>
  <c r="B303" i="10"/>
  <c r="P177" i="10"/>
  <c r="O177" i="10"/>
  <c r="M177" i="10"/>
  <c r="N177" i="10"/>
  <c r="A304" i="10"/>
  <c r="I304" i="10" s="1"/>
  <c r="F178" i="10"/>
  <c r="J303" i="10" l="1"/>
  <c r="K304" i="10"/>
  <c r="G304" i="10"/>
  <c r="B304" i="10"/>
  <c r="Q177" i="10"/>
  <c r="L178" i="10"/>
  <c r="H178" i="10"/>
  <c r="A305" i="10"/>
  <c r="I305" i="10" s="1"/>
  <c r="D179" i="10"/>
  <c r="E179" i="10" s="1"/>
  <c r="C180" i="10" s="1"/>
  <c r="J304" i="10" l="1"/>
  <c r="K305" i="10"/>
  <c r="G305" i="10"/>
  <c r="B305" i="10"/>
  <c r="O178" i="10"/>
  <c r="P178" i="10"/>
  <c r="M178" i="10"/>
  <c r="N178" i="10"/>
  <c r="A306" i="10"/>
  <c r="I306" i="10" s="1"/>
  <c r="F179" i="10"/>
  <c r="J305" i="10" l="1"/>
  <c r="K306" i="10"/>
  <c r="G306" i="10"/>
  <c r="B306" i="10"/>
  <c r="Q178" i="10"/>
  <c r="L179" i="10"/>
  <c r="A307" i="10"/>
  <c r="I307" i="10" s="1"/>
  <c r="H179" i="10"/>
  <c r="D180" i="10"/>
  <c r="E180" i="10" s="1"/>
  <c r="C181" i="10" s="1"/>
  <c r="J306" i="10" l="1"/>
  <c r="K307" i="10"/>
  <c r="G307" i="10"/>
  <c r="B307" i="10"/>
  <c r="P179" i="10"/>
  <c r="O179" i="10"/>
  <c r="N179" i="10"/>
  <c r="M179" i="10"/>
  <c r="A308" i="10"/>
  <c r="I308" i="10" s="1"/>
  <c r="F180" i="10"/>
  <c r="J307" i="10" l="1"/>
  <c r="K308" i="10"/>
  <c r="G308" i="10"/>
  <c r="B308" i="10"/>
  <c r="Q179" i="10"/>
  <c r="L180" i="10"/>
  <c r="H180" i="10"/>
  <c r="A309" i="10"/>
  <c r="I309" i="10" s="1"/>
  <c r="D181" i="10"/>
  <c r="E181" i="10" s="1"/>
  <c r="C182" i="10" s="1"/>
  <c r="J308" i="10" l="1"/>
  <c r="K309" i="10"/>
  <c r="G309" i="10"/>
  <c r="B309" i="10"/>
  <c r="P180" i="10"/>
  <c r="O180" i="10"/>
  <c r="M180" i="10"/>
  <c r="N180" i="10"/>
  <c r="A310" i="10"/>
  <c r="I310" i="10" s="1"/>
  <c r="F181" i="10"/>
  <c r="J309" i="10" l="1"/>
  <c r="K310" i="10"/>
  <c r="G310" i="10"/>
  <c r="B310" i="10"/>
  <c r="Q180" i="10"/>
  <c r="L181" i="10"/>
  <c r="A311" i="10"/>
  <c r="I311" i="10" s="1"/>
  <c r="H181" i="10"/>
  <c r="D182" i="10"/>
  <c r="E182" i="10" s="1"/>
  <c r="C183" i="10" s="1"/>
  <c r="J310" i="10" l="1"/>
  <c r="K311" i="10"/>
  <c r="G311" i="10"/>
  <c r="B311" i="10"/>
  <c r="O181" i="10"/>
  <c r="P181" i="10"/>
  <c r="N181" i="10"/>
  <c r="M181" i="10"/>
  <c r="A312" i="10"/>
  <c r="I312" i="10" s="1"/>
  <c r="F182" i="10"/>
  <c r="J311" i="10" l="1"/>
  <c r="K312" i="10"/>
  <c r="G312" i="10"/>
  <c r="B312" i="10"/>
  <c r="Q181" i="10"/>
  <c r="L182" i="10"/>
  <c r="H182" i="10"/>
  <c r="A313" i="10"/>
  <c r="I313" i="10" s="1"/>
  <c r="D183" i="10"/>
  <c r="E183" i="10" s="1"/>
  <c r="C184" i="10" s="1"/>
  <c r="J312" i="10" l="1"/>
  <c r="K313" i="10"/>
  <c r="G313" i="10"/>
  <c r="B313" i="10"/>
  <c r="P182" i="10"/>
  <c r="O182" i="10"/>
  <c r="M182" i="10"/>
  <c r="N182" i="10"/>
  <c r="A314" i="10"/>
  <c r="I314" i="10" s="1"/>
  <c r="F183" i="10"/>
  <c r="J313" i="10" l="1"/>
  <c r="K314" i="10"/>
  <c r="G314" i="10"/>
  <c r="B314" i="10"/>
  <c r="Q182" i="10"/>
  <c r="L183" i="10"/>
  <c r="H183" i="10"/>
  <c r="A315" i="10"/>
  <c r="I315" i="10" s="1"/>
  <c r="D184" i="10"/>
  <c r="E184" i="10" s="1"/>
  <c r="C185" i="10" s="1"/>
  <c r="J314" i="10" l="1"/>
  <c r="K315" i="10"/>
  <c r="G315" i="10"/>
  <c r="B315" i="10"/>
  <c r="P183" i="10"/>
  <c r="O183" i="10"/>
  <c r="N183" i="10"/>
  <c r="M183" i="10"/>
  <c r="A316" i="10"/>
  <c r="I316" i="10" s="1"/>
  <c r="F184" i="10"/>
  <c r="J315" i="10" l="1"/>
  <c r="K316" i="10"/>
  <c r="G316" i="10"/>
  <c r="B316" i="10"/>
  <c r="Q183" i="10"/>
  <c r="L184" i="10"/>
  <c r="A317" i="10"/>
  <c r="I317" i="10" s="1"/>
  <c r="H184" i="10"/>
  <c r="D185" i="10"/>
  <c r="E185" i="10" s="1"/>
  <c r="C186" i="10" s="1"/>
  <c r="J316" i="10" l="1"/>
  <c r="K317" i="10"/>
  <c r="G317" i="10"/>
  <c r="B317" i="10"/>
  <c r="O184" i="10"/>
  <c r="P184" i="10"/>
  <c r="N184" i="10"/>
  <c r="M184" i="10"/>
  <c r="A318" i="10"/>
  <c r="I318" i="10" s="1"/>
  <c r="F185" i="10"/>
  <c r="J317" i="10" l="1"/>
  <c r="K318" i="10"/>
  <c r="G318" i="10"/>
  <c r="B318" i="10"/>
  <c r="Q184" i="10"/>
  <c r="L185" i="10"/>
  <c r="H185" i="10"/>
  <c r="A319" i="10"/>
  <c r="I319" i="10" s="1"/>
  <c r="D186" i="10"/>
  <c r="E186" i="10" s="1"/>
  <c r="C187" i="10" s="1"/>
  <c r="J318" i="10" l="1"/>
  <c r="K319" i="10"/>
  <c r="G319" i="10"/>
  <c r="B319" i="10"/>
  <c r="P185" i="10"/>
  <c r="O185" i="10"/>
  <c r="N185" i="10"/>
  <c r="M185" i="10"/>
  <c r="A320" i="10"/>
  <c r="I320" i="10" s="1"/>
  <c r="F186" i="10"/>
  <c r="J319" i="10" l="1"/>
  <c r="K320" i="10"/>
  <c r="G320" i="10"/>
  <c r="B320" i="10"/>
  <c r="Q185" i="10"/>
  <c r="L186" i="10"/>
  <c r="H186" i="10"/>
  <c r="A321" i="10"/>
  <c r="I321" i="10" s="1"/>
  <c r="D187" i="10"/>
  <c r="E187" i="10" s="1"/>
  <c r="C188" i="10" s="1"/>
  <c r="J320" i="10" l="1"/>
  <c r="K321" i="10"/>
  <c r="G321" i="10"/>
  <c r="B321" i="10"/>
  <c r="O186" i="10"/>
  <c r="P186" i="10"/>
  <c r="M186" i="10"/>
  <c r="N186" i="10"/>
  <c r="A322" i="10"/>
  <c r="I322" i="10" s="1"/>
  <c r="F187" i="10"/>
  <c r="J321" i="10" l="1"/>
  <c r="K322" i="10"/>
  <c r="G322" i="10"/>
  <c r="B322" i="10"/>
  <c r="Q186" i="10"/>
  <c r="L187" i="10"/>
  <c r="A323" i="10"/>
  <c r="I323" i="10" s="1"/>
  <c r="H187" i="10"/>
  <c r="D188" i="10"/>
  <c r="E188" i="10" s="1"/>
  <c r="C189" i="10" s="1"/>
  <c r="J322" i="10" l="1"/>
  <c r="K323" i="10"/>
  <c r="G323" i="10"/>
  <c r="B323" i="10"/>
  <c r="P187" i="10"/>
  <c r="O187" i="10"/>
  <c r="M187" i="10"/>
  <c r="N187" i="10"/>
  <c r="A324" i="10"/>
  <c r="I324" i="10" s="1"/>
  <c r="F188" i="10"/>
  <c r="J323" i="10" l="1"/>
  <c r="K324" i="10"/>
  <c r="G324" i="10"/>
  <c r="B324" i="10"/>
  <c r="Q187" i="10"/>
  <c r="L188" i="10"/>
  <c r="H188" i="10"/>
  <c r="A325" i="10"/>
  <c r="I325" i="10" s="1"/>
  <c r="D189" i="10"/>
  <c r="E189" i="10" s="1"/>
  <c r="C190" i="10" s="1"/>
  <c r="J324" i="10" l="1"/>
  <c r="K325" i="10"/>
  <c r="G325" i="10"/>
  <c r="B325" i="10"/>
  <c r="P188" i="10"/>
  <c r="O188" i="10"/>
  <c r="M188" i="10"/>
  <c r="N188" i="10"/>
  <c r="A326" i="10"/>
  <c r="I326" i="10" s="1"/>
  <c r="F189" i="10"/>
  <c r="J325" i="10" l="1"/>
  <c r="K326" i="10"/>
  <c r="G326" i="10"/>
  <c r="B326" i="10"/>
  <c r="Q188" i="10"/>
  <c r="L189" i="10"/>
  <c r="A327" i="10"/>
  <c r="I327" i="10" s="1"/>
  <c r="H189" i="10"/>
  <c r="D190" i="10"/>
  <c r="E190" i="10" s="1"/>
  <c r="C191" i="10" s="1"/>
  <c r="J326" i="10" l="1"/>
  <c r="K327" i="10"/>
  <c r="G327" i="10"/>
  <c r="B327" i="10"/>
  <c r="O189" i="10"/>
  <c r="P189" i="10"/>
  <c r="M189" i="10"/>
  <c r="N189" i="10"/>
  <c r="A328" i="10"/>
  <c r="I328" i="10" s="1"/>
  <c r="F190" i="10"/>
  <c r="J327" i="10" l="1"/>
  <c r="K328" i="10"/>
  <c r="G328" i="10"/>
  <c r="B328" i="10"/>
  <c r="Q189" i="10"/>
  <c r="L190" i="10"/>
  <c r="H190" i="10"/>
  <c r="A329" i="10"/>
  <c r="I329" i="10" s="1"/>
  <c r="D191" i="10"/>
  <c r="E191" i="10" s="1"/>
  <c r="C192" i="10" s="1"/>
  <c r="J328" i="10" l="1"/>
  <c r="K329" i="10"/>
  <c r="G329" i="10"/>
  <c r="B329" i="10"/>
  <c r="O190" i="10"/>
  <c r="P190" i="10"/>
  <c r="N190" i="10"/>
  <c r="M190" i="10"/>
  <c r="A330" i="10"/>
  <c r="I330" i="10" s="1"/>
  <c r="F191" i="10"/>
  <c r="J329" i="10" l="1"/>
  <c r="K330" i="10"/>
  <c r="G330" i="10"/>
  <c r="B330" i="10"/>
  <c r="Q190" i="10"/>
  <c r="L191" i="10"/>
  <c r="H191" i="10"/>
  <c r="A331" i="10"/>
  <c r="I331" i="10" s="1"/>
  <c r="D192" i="10"/>
  <c r="E192" i="10" s="1"/>
  <c r="C193" i="10" s="1"/>
  <c r="J330" i="10" l="1"/>
  <c r="K331" i="10"/>
  <c r="G331" i="10"/>
  <c r="B331" i="10"/>
  <c r="P191" i="10"/>
  <c r="O191" i="10"/>
  <c r="M191" i="10"/>
  <c r="N191" i="10"/>
  <c r="A332" i="10"/>
  <c r="I332" i="10" s="1"/>
  <c r="F192" i="10"/>
  <c r="J331" i="10" l="1"/>
  <c r="K332" i="10"/>
  <c r="G332" i="10"/>
  <c r="B332" i="10"/>
  <c r="Q191" i="10"/>
  <c r="L192" i="10"/>
  <c r="A333" i="10"/>
  <c r="I333" i="10" s="1"/>
  <c r="H192" i="10"/>
  <c r="D193" i="10"/>
  <c r="E193" i="10" s="1"/>
  <c r="C194" i="10" s="1"/>
  <c r="J332" i="10" l="1"/>
  <c r="K333" i="10"/>
  <c r="G333" i="10"/>
  <c r="B333" i="10"/>
  <c r="P192" i="10"/>
  <c r="O192" i="10"/>
  <c r="N192" i="10"/>
  <c r="M192" i="10"/>
  <c r="A334" i="10"/>
  <c r="I334" i="10" s="1"/>
  <c r="F193" i="10"/>
  <c r="J333" i="10" l="1"/>
  <c r="K334" i="10"/>
  <c r="G334" i="10"/>
  <c r="B334" i="10"/>
  <c r="Q192" i="10"/>
  <c r="L193" i="10"/>
  <c r="H193" i="10"/>
  <c r="A335" i="10"/>
  <c r="I335" i="10" s="1"/>
  <c r="D194" i="10"/>
  <c r="E194" i="10" s="1"/>
  <c r="C195" i="10" s="1"/>
  <c r="J334" i="10" l="1"/>
  <c r="K335" i="10"/>
  <c r="G335" i="10"/>
  <c r="B335" i="10"/>
  <c r="P193" i="10"/>
  <c r="O193" i="10"/>
  <c r="N193" i="10"/>
  <c r="M193" i="10"/>
  <c r="A336" i="10"/>
  <c r="I336" i="10" s="1"/>
  <c r="F194" i="10"/>
  <c r="J335" i="10" l="1"/>
  <c r="K336" i="10"/>
  <c r="G336" i="10"/>
  <c r="B336" i="10"/>
  <c r="Q193" i="10"/>
  <c r="L194" i="10"/>
  <c r="A337" i="10"/>
  <c r="I337" i="10" s="1"/>
  <c r="H194" i="10"/>
  <c r="D195" i="10"/>
  <c r="E195" i="10" s="1"/>
  <c r="C196" i="10" s="1"/>
  <c r="J336" i="10" l="1"/>
  <c r="K337" i="10"/>
  <c r="G337" i="10"/>
  <c r="B337" i="10"/>
  <c r="O194" i="10"/>
  <c r="P194" i="10"/>
  <c r="M194" i="10"/>
  <c r="N194" i="10"/>
  <c r="A338" i="10"/>
  <c r="I338" i="10" s="1"/>
  <c r="F195" i="10"/>
  <c r="J337" i="10" l="1"/>
  <c r="K338" i="10"/>
  <c r="G338" i="10"/>
  <c r="B338" i="10"/>
  <c r="Q194" i="10"/>
  <c r="L195" i="10"/>
  <c r="H195" i="10"/>
  <c r="A339" i="10"/>
  <c r="I339" i="10" s="1"/>
  <c r="D196" i="10"/>
  <c r="E196" i="10" s="1"/>
  <c r="C197" i="10" s="1"/>
  <c r="J338" i="10" l="1"/>
  <c r="K339" i="10"/>
  <c r="G339" i="10"/>
  <c r="B339" i="10"/>
  <c r="O195" i="10"/>
  <c r="P195" i="10"/>
  <c r="M195" i="10"/>
  <c r="N195" i="10"/>
  <c r="A340" i="10"/>
  <c r="I340" i="10" s="1"/>
  <c r="F196" i="10"/>
  <c r="J339" i="10" l="1"/>
  <c r="K340" i="10"/>
  <c r="G340" i="10"/>
  <c r="B340" i="10"/>
  <c r="Q195" i="10"/>
  <c r="L196" i="10"/>
  <c r="A341" i="10"/>
  <c r="I341" i="10" s="1"/>
  <c r="H196" i="10"/>
  <c r="D197" i="10"/>
  <c r="E197" i="10" s="1"/>
  <c r="C198" i="10" s="1"/>
  <c r="J340" i="10" l="1"/>
  <c r="K341" i="10"/>
  <c r="G341" i="10"/>
  <c r="B341" i="10"/>
  <c r="P196" i="10"/>
  <c r="O196" i="10"/>
  <c r="N196" i="10"/>
  <c r="M196" i="10"/>
  <c r="A342" i="10"/>
  <c r="I342" i="10" s="1"/>
  <c r="F197" i="10"/>
  <c r="J341" i="10" l="1"/>
  <c r="K342" i="10"/>
  <c r="G342" i="10"/>
  <c r="B342" i="10"/>
  <c r="Q196" i="10"/>
  <c r="L197" i="10"/>
  <c r="H197" i="10"/>
  <c r="A343" i="10"/>
  <c r="I343" i="10" s="1"/>
  <c r="D198" i="10"/>
  <c r="E198" i="10" s="1"/>
  <c r="C199" i="10" s="1"/>
  <c r="J342" i="10" l="1"/>
  <c r="K343" i="10"/>
  <c r="G343" i="10"/>
  <c r="B343" i="10"/>
  <c r="O197" i="10"/>
  <c r="P197" i="10"/>
  <c r="N197" i="10"/>
  <c r="M197" i="10"/>
  <c r="A344" i="10"/>
  <c r="I344" i="10" s="1"/>
  <c r="F198" i="10"/>
  <c r="J343" i="10" l="1"/>
  <c r="K344" i="10"/>
  <c r="G344" i="10"/>
  <c r="B344" i="10"/>
  <c r="Q197" i="10"/>
  <c r="L198" i="10"/>
  <c r="H198" i="10"/>
  <c r="A345" i="10"/>
  <c r="I345" i="10" s="1"/>
  <c r="D199" i="10"/>
  <c r="E199" i="10" s="1"/>
  <c r="C200" i="10" s="1"/>
  <c r="J344" i="10" l="1"/>
  <c r="K345" i="10"/>
  <c r="G345" i="10"/>
  <c r="B345" i="10"/>
  <c r="O198" i="10"/>
  <c r="P198" i="10"/>
  <c r="M198" i="10"/>
  <c r="N198" i="10"/>
  <c r="A346" i="10"/>
  <c r="I346" i="10" s="1"/>
  <c r="F199" i="10"/>
  <c r="J345" i="10" l="1"/>
  <c r="K346" i="10"/>
  <c r="G346" i="10"/>
  <c r="B346" i="10"/>
  <c r="Q198" i="10"/>
  <c r="L199" i="10"/>
  <c r="H199" i="10"/>
  <c r="A347" i="10"/>
  <c r="I347" i="10" s="1"/>
  <c r="D200" i="10"/>
  <c r="E200" i="10" s="1"/>
  <c r="C201" i="10" s="1"/>
  <c r="J346" i="10" l="1"/>
  <c r="K347" i="10"/>
  <c r="G347" i="10"/>
  <c r="B347" i="10"/>
  <c r="O199" i="10"/>
  <c r="P199" i="10"/>
  <c r="N199" i="10"/>
  <c r="M199" i="10"/>
  <c r="A348" i="10"/>
  <c r="I348" i="10" s="1"/>
  <c r="F200" i="10"/>
  <c r="J347" i="10" l="1"/>
  <c r="K348" i="10"/>
  <c r="G348" i="10"/>
  <c r="B348" i="10"/>
  <c r="Q199" i="10"/>
  <c r="L200" i="10"/>
  <c r="H200" i="10"/>
  <c r="A349" i="10"/>
  <c r="I349" i="10" s="1"/>
  <c r="D201" i="10"/>
  <c r="E201" i="10" s="1"/>
  <c r="C202" i="10" s="1"/>
  <c r="J348" i="10" l="1"/>
  <c r="K349" i="10"/>
  <c r="G349" i="10"/>
  <c r="B349" i="10"/>
  <c r="O200" i="10"/>
  <c r="P200" i="10"/>
  <c r="M200" i="10"/>
  <c r="N200" i="10"/>
  <c r="A350" i="10"/>
  <c r="I350" i="10" s="1"/>
  <c r="F201" i="10"/>
  <c r="J349" i="10" l="1"/>
  <c r="K350" i="10"/>
  <c r="G350" i="10"/>
  <c r="B350" i="10"/>
  <c r="Q200" i="10"/>
  <c r="L201" i="10"/>
  <c r="H201" i="10"/>
  <c r="A351" i="10"/>
  <c r="I351" i="10" s="1"/>
  <c r="D202" i="10"/>
  <c r="E202" i="10" s="1"/>
  <c r="C203" i="10" s="1"/>
  <c r="J350" i="10" l="1"/>
  <c r="K351" i="10"/>
  <c r="G351" i="10"/>
  <c r="B351" i="10"/>
  <c r="O201" i="10"/>
  <c r="P201" i="10"/>
  <c r="M201" i="10"/>
  <c r="N201" i="10"/>
  <c r="A352" i="10"/>
  <c r="I352" i="10" s="1"/>
  <c r="F202" i="10"/>
  <c r="J351" i="10" l="1"/>
  <c r="K352" i="10"/>
  <c r="G352" i="10"/>
  <c r="B352" i="10"/>
  <c r="Q201" i="10"/>
  <c r="L202" i="10"/>
  <c r="A353" i="10"/>
  <c r="I353" i="10" s="1"/>
  <c r="H202" i="10"/>
  <c r="D203" i="10"/>
  <c r="E203" i="10" s="1"/>
  <c r="C204" i="10" s="1"/>
  <c r="J352" i="10" l="1"/>
  <c r="K353" i="10"/>
  <c r="G353" i="10"/>
  <c r="B353" i="10"/>
  <c r="P202" i="10"/>
  <c r="O202" i="10"/>
  <c r="N202" i="10"/>
  <c r="M202" i="10"/>
  <c r="A354" i="10"/>
  <c r="I354" i="10" s="1"/>
  <c r="F203" i="10"/>
  <c r="J353" i="10" l="1"/>
  <c r="K354" i="10"/>
  <c r="G354" i="10"/>
  <c r="B354" i="10"/>
  <c r="Q202" i="10"/>
  <c r="L203" i="10"/>
  <c r="H203" i="10"/>
  <c r="A355" i="10"/>
  <c r="I355" i="10" s="1"/>
  <c r="D204" i="10"/>
  <c r="E204" i="10" s="1"/>
  <c r="C205" i="10" s="1"/>
  <c r="J354" i="10" l="1"/>
  <c r="K355" i="10"/>
  <c r="G355" i="10"/>
  <c r="B355" i="10"/>
  <c r="P203" i="10"/>
  <c r="O203" i="10"/>
  <c r="N203" i="10"/>
  <c r="M203" i="10"/>
  <c r="A356" i="10"/>
  <c r="I356" i="10" s="1"/>
  <c r="F204" i="10"/>
  <c r="J355" i="10" l="1"/>
  <c r="K356" i="10"/>
  <c r="G356" i="10"/>
  <c r="B356" i="10"/>
  <c r="Q203" i="10"/>
  <c r="L204" i="10"/>
  <c r="H204" i="10"/>
  <c r="A357" i="10"/>
  <c r="I357" i="10" s="1"/>
  <c r="D205" i="10"/>
  <c r="E205" i="10" s="1"/>
  <c r="C206" i="10" s="1"/>
  <c r="J356" i="10" l="1"/>
  <c r="K357" i="10"/>
  <c r="G357" i="10"/>
  <c r="B357" i="10"/>
  <c r="O204" i="10"/>
  <c r="P204" i="10"/>
  <c r="N204" i="10"/>
  <c r="M204" i="10"/>
  <c r="A358" i="10"/>
  <c r="I358" i="10" s="1"/>
  <c r="F205" i="10"/>
  <c r="J357" i="10" l="1"/>
  <c r="K358" i="10"/>
  <c r="G358" i="10"/>
  <c r="B358" i="10"/>
  <c r="Q204" i="10"/>
  <c r="L205" i="10"/>
  <c r="A359" i="10"/>
  <c r="I359" i="10" s="1"/>
  <c r="D206" i="10"/>
  <c r="E206" i="10" s="1"/>
  <c r="C207" i="10" s="1"/>
  <c r="H205" i="10"/>
  <c r="J358" i="10" l="1"/>
  <c r="K359" i="10"/>
  <c r="G359" i="10"/>
  <c r="B359" i="10"/>
  <c r="P205" i="10"/>
  <c r="O205" i="10"/>
  <c r="N205" i="10"/>
  <c r="M205" i="10"/>
  <c r="A360" i="10"/>
  <c r="I360" i="10" s="1"/>
  <c r="F206" i="10"/>
  <c r="J359" i="10" l="1"/>
  <c r="K360" i="10"/>
  <c r="G360" i="10"/>
  <c r="B360" i="10"/>
  <c r="Q205" i="10"/>
  <c r="L206" i="10"/>
  <c r="H206" i="10"/>
  <c r="A361" i="10"/>
  <c r="I361" i="10" s="1"/>
  <c r="D207" i="10"/>
  <c r="E207" i="10" s="1"/>
  <c r="C208" i="10" s="1"/>
  <c r="J360" i="10" l="1"/>
  <c r="K361" i="10"/>
  <c r="G361" i="10"/>
  <c r="B361" i="10"/>
  <c r="P206" i="10"/>
  <c r="O206" i="10"/>
  <c r="N206" i="10"/>
  <c r="M206" i="10"/>
  <c r="A362" i="10"/>
  <c r="I362" i="10" s="1"/>
  <c r="F207" i="10"/>
  <c r="J361" i="10" l="1"/>
  <c r="K362" i="10"/>
  <c r="G362" i="10"/>
  <c r="B362" i="10"/>
  <c r="Q206" i="10"/>
  <c r="L207" i="10"/>
  <c r="H207" i="10"/>
  <c r="A363" i="10"/>
  <c r="I363" i="10" s="1"/>
  <c r="D208" i="10"/>
  <c r="E208" i="10" s="1"/>
  <c r="C209" i="10" s="1"/>
  <c r="J362" i="10" l="1"/>
  <c r="K363" i="10"/>
  <c r="G363" i="10"/>
  <c r="B363" i="10"/>
  <c r="O207" i="10"/>
  <c r="P207" i="10"/>
  <c r="M207" i="10"/>
  <c r="N207" i="10"/>
  <c r="A364" i="10"/>
  <c r="I364" i="10" s="1"/>
  <c r="F208" i="10"/>
  <c r="J363" i="10" l="1"/>
  <c r="K364" i="10"/>
  <c r="G364" i="10"/>
  <c r="B364" i="10"/>
  <c r="Q207" i="10"/>
  <c r="L208" i="10"/>
  <c r="A365" i="10"/>
  <c r="I365" i="10" s="1"/>
  <c r="H208" i="10"/>
  <c r="D209" i="10"/>
  <c r="E209" i="10" s="1"/>
  <c r="C210" i="10" s="1"/>
  <c r="J364" i="10" l="1"/>
  <c r="K365" i="10"/>
  <c r="G365" i="10"/>
  <c r="B365" i="10"/>
  <c r="P208" i="10"/>
  <c r="O208" i="10"/>
  <c r="M208" i="10"/>
  <c r="N208" i="10"/>
  <c r="A366" i="10"/>
  <c r="I366" i="10" s="1"/>
  <c r="F209" i="10"/>
  <c r="J365" i="10" l="1"/>
  <c r="K366" i="10"/>
  <c r="G366" i="10"/>
  <c r="B366" i="10"/>
  <c r="Q208" i="10"/>
  <c r="L209" i="10"/>
  <c r="H209" i="10"/>
  <c r="A367" i="10"/>
  <c r="I367" i="10" s="1"/>
  <c r="D210" i="10"/>
  <c r="E210" i="10" s="1"/>
  <c r="C211" i="10" s="1"/>
  <c r="J366" i="10" l="1"/>
  <c r="K367" i="10"/>
  <c r="G367" i="10"/>
  <c r="B367" i="10"/>
  <c r="P209" i="10"/>
  <c r="O209" i="10"/>
  <c r="N209" i="10"/>
  <c r="M209" i="10"/>
  <c r="A368" i="10"/>
  <c r="I368" i="10" s="1"/>
  <c r="F210" i="10"/>
  <c r="J367" i="10" l="1"/>
  <c r="K368" i="10"/>
  <c r="G368" i="10"/>
  <c r="B368" i="10"/>
  <c r="Q209" i="10"/>
  <c r="L210" i="10"/>
  <c r="H210" i="10"/>
  <c r="A369" i="10"/>
  <c r="I369" i="10" s="1"/>
  <c r="D211" i="10"/>
  <c r="E211" i="10" s="1"/>
  <c r="C212" i="10" s="1"/>
  <c r="J368" i="10" l="1"/>
  <c r="K369" i="10"/>
  <c r="G369" i="10"/>
  <c r="B369" i="10"/>
  <c r="O210" i="10"/>
  <c r="P210" i="10"/>
  <c r="N210" i="10"/>
  <c r="M210" i="10"/>
  <c r="A370" i="10"/>
  <c r="I370" i="10" s="1"/>
  <c r="F211" i="10"/>
  <c r="J369" i="10" l="1"/>
  <c r="K370" i="10"/>
  <c r="G370" i="10"/>
  <c r="B370" i="10"/>
  <c r="Q210" i="10"/>
  <c r="L211" i="10"/>
  <c r="A371" i="10"/>
  <c r="I371" i="10" s="1"/>
  <c r="H211" i="10"/>
  <c r="D212" i="10"/>
  <c r="E212" i="10" s="1"/>
  <c r="C213" i="10" s="1"/>
  <c r="J370" i="10" l="1"/>
  <c r="K371" i="10"/>
  <c r="G371" i="10"/>
  <c r="B371" i="10"/>
  <c r="P211" i="10"/>
  <c r="O211" i="10"/>
  <c r="N211" i="10"/>
  <c r="M211" i="10"/>
  <c r="A372" i="10"/>
  <c r="I372" i="10" s="1"/>
  <c r="F212" i="10"/>
  <c r="J371" i="10" l="1"/>
  <c r="K372" i="10"/>
  <c r="G372" i="10"/>
  <c r="B372" i="10"/>
  <c r="Q211" i="10"/>
  <c r="L212" i="10"/>
  <c r="H212" i="10"/>
  <c r="A373" i="10"/>
  <c r="I373" i="10" s="1"/>
  <c r="D213" i="10"/>
  <c r="E213" i="10" s="1"/>
  <c r="C214" i="10" s="1"/>
  <c r="J372" i="10" l="1"/>
  <c r="K373" i="10"/>
  <c r="G373" i="10"/>
  <c r="B373" i="10"/>
  <c r="P212" i="10"/>
  <c r="O212" i="10"/>
  <c r="N212" i="10"/>
  <c r="M212" i="10"/>
  <c r="A374" i="10"/>
  <c r="I374" i="10" s="1"/>
  <c r="F213" i="10"/>
  <c r="J373" i="10" l="1"/>
  <c r="K374" i="10"/>
  <c r="G374" i="10"/>
  <c r="B374" i="10"/>
  <c r="Q212" i="10"/>
  <c r="L213" i="10"/>
  <c r="A375" i="10"/>
  <c r="I375" i="10" s="1"/>
  <c r="H213" i="10"/>
  <c r="D214" i="10"/>
  <c r="E214" i="10" s="1"/>
  <c r="C215" i="10" s="1"/>
  <c r="J374" i="10" l="1"/>
  <c r="K375" i="10"/>
  <c r="G375" i="10"/>
  <c r="B375" i="10"/>
  <c r="O213" i="10"/>
  <c r="P213" i="10"/>
  <c r="N213" i="10"/>
  <c r="M213" i="10"/>
  <c r="A376" i="10"/>
  <c r="I376" i="10" s="1"/>
  <c r="F214" i="10"/>
  <c r="J375" i="10" l="1"/>
  <c r="K376" i="10"/>
  <c r="G376" i="10"/>
  <c r="B376" i="10"/>
  <c r="Q213" i="10"/>
  <c r="L214" i="10"/>
  <c r="H214" i="10"/>
  <c r="A377" i="10"/>
  <c r="I377" i="10" s="1"/>
  <c r="D215" i="10"/>
  <c r="E215" i="10" s="1"/>
  <c r="C216" i="10" s="1"/>
  <c r="J376" i="10" l="1"/>
  <c r="K377" i="10"/>
  <c r="G377" i="10"/>
  <c r="B377" i="10"/>
  <c r="O214" i="10"/>
  <c r="P214" i="10"/>
  <c r="N214" i="10"/>
  <c r="M214" i="10"/>
  <c r="A378" i="10"/>
  <c r="I378" i="10" s="1"/>
  <c r="F215" i="10"/>
  <c r="J377" i="10" l="1"/>
  <c r="K378" i="10"/>
  <c r="G378" i="10"/>
  <c r="B378" i="10"/>
  <c r="Q214" i="10"/>
  <c r="L215" i="10"/>
  <c r="H215" i="10"/>
  <c r="A379" i="10"/>
  <c r="I379" i="10" s="1"/>
  <c r="D216" i="10"/>
  <c r="E216" i="10" s="1"/>
  <c r="C217" i="10" s="1"/>
  <c r="J378" i="10" l="1"/>
  <c r="K379" i="10"/>
  <c r="G379" i="10"/>
  <c r="B379" i="10"/>
  <c r="P215" i="10"/>
  <c r="O215" i="10"/>
  <c r="N215" i="10"/>
  <c r="M215" i="10"/>
  <c r="A380" i="10"/>
  <c r="I380" i="10" s="1"/>
  <c r="F216" i="10"/>
  <c r="J379" i="10" l="1"/>
  <c r="K380" i="10"/>
  <c r="G380" i="10"/>
  <c r="B380" i="10"/>
  <c r="Q215" i="10"/>
  <c r="L216" i="10"/>
  <c r="H216" i="10"/>
  <c r="A381" i="10"/>
  <c r="I381" i="10" s="1"/>
  <c r="D217" i="10"/>
  <c r="E217" i="10" s="1"/>
  <c r="C218" i="10" s="1"/>
  <c r="J380" i="10" l="1"/>
  <c r="K381" i="10"/>
  <c r="G381" i="10"/>
  <c r="B381" i="10"/>
  <c r="O216" i="10"/>
  <c r="P216" i="10"/>
  <c r="M216" i="10"/>
  <c r="N216" i="10"/>
  <c r="A382" i="10"/>
  <c r="I382" i="10" s="1"/>
  <c r="F217" i="10"/>
  <c r="J381" i="10" l="1"/>
  <c r="K382" i="10"/>
  <c r="G382" i="10"/>
  <c r="B382" i="10"/>
  <c r="Q216" i="10"/>
  <c r="L217" i="10"/>
  <c r="A383" i="10"/>
  <c r="I383" i="10" s="1"/>
  <c r="H217" i="10"/>
  <c r="D218" i="10"/>
  <c r="E218" i="10" s="1"/>
  <c r="C219" i="10" s="1"/>
  <c r="J382" i="10" l="1"/>
  <c r="K383" i="10"/>
  <c r="G383" i="10"/>
  <c r="B383" i="10"/>
  <c r="O217" i="10"/>
  <c r="P217" i="10"/>
  <c r="N217" i="10"/>
  <c r="M217" i="10"/>
  <c r="A384" i="10"/>
  <c r="I384" i="10" s="1"/>
  <c r="F218" i="10"/>
  <c r="J383" i="10" l="1"/>
  <c r="K384" i="10"/>
  <c r="G384" i="10"/>
  <c r="B384" i="10"/>
  <c r="Q217" i="10"/>
  <c r="L218" i="10"/>
  <c r="H218" i="10"/>
  <c r="A385" i="10"/>
  <c r="I385" i="10" s="1"/>
  <c r="D219" i="10"/>
  <c r="E219" i="10" s="1"/>
  <c r="C220" i="10" s="1"/>
  <c r="J384" i="10" l="1"/>
  <c r="K385" i="10"/>
  <c r="G385" i="10"/>
  <c r="B385" i="10"/>
  <c r="P218" i="10"/>
  <c r="O218" i="10"/>
  <c r="M218" i="10"/>
  <c r="N218" i="10"/>
  <c r="A386" i="10"/>
  <c r="I386" i="10" s="1"/>
  <c r="F219" i="10"/>
  <c r="J385" i="10" l="1"/>
  <c r="K386" i="10"/>
  <c r="G386" i="10"/>
  <c r="B386" i="10"/>
  <c r="Q218" i="10"/>
  <c r="L219" i="10"/>
  <c r="A387" i="10"/>
  <c r="I387" i="10" s="1"/>
  <c r="H219" i="10"/>
  <c r="D220" i="10"/>
  <c r="E220" i="10" s="1"/>
  <c r="C221" i="10" s="1"/>
  <c r="J386" i="10" l="1"/>
  <c r="K387" i="10"/>
  <c r="G387" i="10"/>
  <c r="B387" i="10"/>
  <c r="O219" i="10"/>
  <c r="P219" i="10"/>
  <c r="N219" i="10"/>
  <c r="M219" i="10"/>
  <c r="A388" i="10"/>
  <c r="I388" i="10" s="1"/>
  <c r="F220" i="10"/>
  <c r="J387" i="10" l="1"/>
  <c r="K388" i="10"/>
  <c r="G388" i="10"/>
  <c r="B388" i="10"/>
  <c r="Q219" i="10"/>
  <c r="L220" i="10"/>
  <c r="H220" i="10"/>
  <c r="A389" i="10"/>
  <c r="I389" i="10" s="1"/>
  <c r="D221" i="10"/>
  <c r="E221" i="10" s="1"/>
  <c r="C222" i="10" s="1"/>
  <c r="J388" i="10" l="1"/>
  <c r="K389" i="10"/>
  <c r="G389" i="10"/>
  <c r="B389" i="10"/>
  <c r="O220" i="10"/>
  <c r="P220" i="10"/>
  <c r="N220" i="10"/>
  <c r="M220" i="10"/>
  <c r="A390" i="10"/>
  <c r="I390" i="10" s="1"/>
  <c r="F221" i="10"/>
  <c r="J389" i="10" l="1"/>
  <c r="K390" i="10"/>
  <c r="G390" i="10"/>
  <c r="B390" i="10"/>
  <c r="Q220" i="10"/>
  <c r="L221" i="10"/>
  <c r="H221" i="10"/>
  <c r="A391" i="10"/>
  <c r="I391" i="10" s="1"/>
  <c r="D222" i="10"/>
  <c r="E222" i="10" s="1"/>
  <c r="C223" i="10" s="1"/>
  <c r="J390" i="10" l="1"/>
  <c r="K391" i="10"/>
  <c r="G391" i="10"/>
  <c r="B391" i="10"/>
  <c r="O221" i="10"/>
  <c r="P221" i="10"/>
  <c r="N221" i="10"/>
  <c r="M221" i="10"/>
  <c r="A392" i="10"/>
  <c r="I392" i="10" s="1"/>
  <c r="F222" i="10"/>
  <c r="J391" i="10" l="1"/>
  <c r="K392" i="10"/>
  <c r="G392" i="10"/>
  <c r="B392" i="10"/>
  <c r="Q221" i="10"/>
  <c r="L222" i="10"/>
  <c r="A393" i="10"/>
  <c r="I393" i="10" s="1"/>
  <c r="H222" i="10"/>
  <c r="D223" i="10"/>
  <c r="E223" i="10" s="1"/>
  <c r="C224" i="10" s="1"/>
  <c r="J392" i="10" l="1"/>
  <c r="K393" i="10"/>
  <c r="G393" i="10"/>
  <c r="B393" i="10"/>
  <c r="O222" i="10"/>
  <c r="P222" i="10"/>
  <c r="N222" i="10"/>
  <c r="M222" i="10"/>
  <c r="A394" i="10"/>
  <c r="I394" i="10" s="1"/>
  <c r="F223" i="10"/>
  <c r="J393" i="10" l="1"/>
  <c r="K394" i="10"/>
  <c r="G394" i="10"/>
  <c r="B394" i="10"/>
  <c r="Q222" i="10"/>
  <c r="L223" i="10"/>
  <c r="H223" i="10"/>
  <c r="A395" i="10"/>
  <c r="I395" i="10" s="1"/>
  <c r="D224" i="10"/>
  <c r="E224" i="10" s="1"/>
  <c r="C225" i="10" s="1"/>
  <c r="J394" i="10" l="1"/>
  <c r="K395" i="10"/>
  <c r="G395" i="10"/>
  <c r="B395" i="10"/>
  <c r="P223" i="10"/>
  <c r="O223" i="10"/>
  <c r="M223" i="10"/>
  <c r="N223" i="10"/>
  <c r="A396" i="10"/>
  <c r="I396" i="10" s="1"/>
  <c r="F224" i="10"/>
  <c r="J395" i="10" l="1"/>
  <c r="K396" i="10"/>
  <c r="G396" i="10"/>
  <c r="B396" i="10"/>
  <c r="Q223" i="10"/>
  <c r="L224" i="10"/>
  <c r="A397" i="10"/>
  <c r="I397" i="10" s="1"/>
  <c r="H224" i="10"/>
  <c r="D225" i="10"/>
  <c r="E225" i="10" s="1"/>
  <c r="C226" i="10" s="1"/>
  <c r="J396" i="10" l="1"/>
  <c r="K397" i="10"/>
  <c r="G397" i="10"/>
  <c r="B397" i="10"/>
  <c r="P224" i="10"/>
  <c r="O224" i="10"/>
  <c r="N224" i="10"/>
  <c r="M224" i="10"/>
  <c r="A398" i="10"/>
  <c r="I398" i="10" s="1"/>
  <c r="F225" i="10"/>
  <c r="J397" i="10" l="1"/>
  <c r="K398" i="10"/>
  <c r="G398" i="10"/>
  <c r="B398" i="10"/>
  <c r="Q224" i="10"/>
  <c r="L225" i="10"/>
  <c r="H225" i="10"/>
  <c r="A399" i="10"/>
  <c r="I399" i="10" s="1"/>
  <c r="D226" i="10"/>
  <c r="E226" i="10" s="1"/>
  <c r="C227" i="10" s="1"/>
  <c r="J398" i="10" l="1"/>
  <c r="K399" i="10"/>
  <c r="G399" i="10"/>
  <c r="B399" i="10"/>
  <c r="O225" i="10"/>
  <c r="P225" i="10"/>
  <c r="M225" i="10"/>
  <c r="N225" i="10"/>
  <c r="A400" i="10"/>
  <c r="I400" i="10" s="1"/>
  <c r="F226" i="10"/>
  <c r="J399" i="10" l="1"/>
  <c r="K400" i="10"/>
  <c r="G400" i="10"/>
  <c r="B400" i="10"/>
  <c r="Q225" i="10"/>
  <c r="L226" i="10"/>
  <c r="H226" i="10"/>
  <c r="A401" i="10"/>
  <c r="I401" i="10" s="1"/>
  <c r="D227" i="10"/>
  <c r="E227" i="10" s="1"/>
  <c r="C228" i="10" s="1"/>
  <c r="J400" i="10" l="1"/>
  <c r="K401" i="10"/>
  <c r="G401" i="10"/>
  <c r="B401" i="10"/>
  <c r="O226" i="10"/>
  <c r="P226" i="10"/>
  <c r="N226" i="10"/>
  <c r="M226" i="10"/>
  <c r="A402" i="10"/>
  <c r="I402" i="10" s="1"/>
  <c r="F227" i="10"/>
  <c r="J401" i="10" l="1"/>
  <c r="K402" i="10"/>
  <c r="G402" i="10"/>
  <c r="B402" i="10"/>
  <c r="Q226" i="10"/>
  <c r="L227" i="10"/>
  <c r="H227" i="10"/>
  <c r="A403" i="10"/>
  <c r="I403" i="10" s="1"/>
  <c r="D228" i="10"/>
  <c r="E228" i="10" s="1"/>
  <c r="C229" i="10" s="1"/>
  <c r="J402" i="10" l="1"/>
  <c r="K403" i="10"/>
  <c r="G403" i="10"/>
  <c r="B403" i="10"/>
  <c r="P227" i="10"/>
  <c r="O227" i="10"/>
  <c r="N227" i="10"/>
  <c r="M227" i="10"/>
  <c r="A404" i="10"/>
  <c r="I404" i="10" s="1"/>
  <c r="F228" i="10"/>
  <c r="J403" i="10" l="1"/>
  <c r="K404" i="10"/>
  <c r="G404" i="10"/>
  <c r="B404" i="10"/>
  <c r="Q227" i="10"/>
  <c r="L228" i="10"/>
  <c r="A405" i="10"/>
  <c r="I405" i="10" s="1"/>
  <c r="H228" i="10"/>
  <c r="D229" i="10"/>
  <c r="E229" i="10" s="1"/>
  <c r="C230" i="10" s="1"/>
  <c r="J404" i="10" l="1"/>
  <c r="K405" i="10"/>
  <c r="G405" i="10"/>
  <c r="B405" i="10"/>
  <c r="O228" i="10"/>
  <c r="P228" i="10"/>
  <c r="N228" i="10"/>
  <c r="M228" i="10"/>
  <c r="A406" i="10"/>
  <c r="I406" i="10" s="1"/>
  <c r="F229" i="10"/>
  <c r="J405" i="10" l="1"/>
  <c r="K406" i="10"/>
  <c r="G406" i="10"/>
  <c r="B406" i="10"/>
  <c r="Q228" i="10"/>
  <c r="L229" i="10"/>
  <c r="H229" i="10"/>
  <c r="A407" i="10"/>
  <c r="I407" i="10" s="1"/>
  <c r="D230" i="10"/>
  <c r="E230" i="10" s="1"/>
  <c r="C231" i="10" s="1"/>
  <c r="J406" i="10" l="1"/>
  <c r="K407" i="10"/>
  <c r="G407" i="10"/>
  <c r="B407" i="10"/>
  <c r="O229" i="10"/>
  <c r="P229" i="10"/>
  <c r="N229" i="10"/>
  <c r="M229" i="10"/>
  <c r="A408" i="10"/>
  <c r="I408" i="10" s="1"/>
  <c r="F230" i="10"/>
  <c r="J407" i="10" l="1"/>
  <c r="K408" i="10"/>
  <c r="G408" i="10"/>
  <c r="B408" i="10"/>
  <c r="Q229" i="10"/>
  <c r="L230" i="10"/>
  <c r="H230" i="10"/>
  <c r="A409" i="10"/>
  <c r="I409" i="10" s="1"/>
  <c r="D231" i="10"/>
  <c r="E231" i="10" s="1"/>
  <c r="C232" i="10" s="1"/>
  <c r="J408" i="10" l="1"/>
  <c r="K409" i="10"/>
  <c r="G409" i="10"/>
  <c r="B409" i="10"/>
  <c r="O230" i="10"/>
  <c r="P230" i="10"/>
  <c r="M230" i="10"/>
  <c r="N230" i="10"/>
  <c r="A410" i="10"/>
  <c r="I410" i="10" s="1"/>
  <c r="F231" i="10"/>
  <c r="J409" i="10" l="1"/>
  <c r="K410" i="10"/>
  <c r="G410" i="10"/>
  <c r="B410" i="10"/>
  <c r="Q230" i="10"/>
  <c r="L231" i="10"/>
  <c r="H231" i="10"/>
  <c r="A411" i="10"/>
  <c r="I411" i="10" s="1"/>
  <c r="D232" i="10"/>
  <c r="E232" i="10" s="1"/>
  <c r="C233" i="10" s="1"/>
  <c r="J410" i="10" l="1"/>
  <c r="K411" i="10"/>
  <c r="G411" i="10"/>
  <c r="B411" i="10"/>
  <c r="O231" i="10"/>
  <c r="P231" i="10"/>
  <c r="M231" i="10"/>
  <c r="N231" i="10"/>
  <c r="A412" i="10"/>
  <c r="I412" i="10" s="1"/>
  <c r="F232" i="10"/>
  <c r="J411" i="10" l="1"/>
  <c r="K412" i="10"/>
  <c r="G412" i="10"/>
  <c r="B412" i="10"/>
  <c r="Q231" i="10"/>
  <c r="L232" i="10"/>
  <c r="H232" i="10"/>
  <c r="A413" i="10"/>
  <c r="I413" i="10" s="1"/>
  <c r="D233" i="10"/>
  <c r="E233" i="10" s="1"/>
  <c r="C234" i="10" s="1"/>
  <c r="J412" i="10" l="1"/>
  <c r="K413" i="10"/>
  <c r="G413" i="10"/>
  <c r="B413" i="10"/>
  <c r="P232" i="10"/>
  <c r="O232" i="10"/>
  <c r="M232" i="10"/>
  <c r="N232" i="10"/>
  <c r="A414" i="10"/>
  <c r="I414" i="10" s="1"/>
  <c r="F233" i="10"/>
  <c r="J413" i="10" l="1"/>
  <c r="K414" i="10"/>
  <c r="G414" i="10"/>
  <c r="B414" i="10"/>
  <c r="Q232" i="10"/>
  <c r="L233" i="10"/>
  <c r="A415" i="10"/>
  <c r="I415" i="10" s="1"/>
  <c r="D234" i="10"/>
  <c r="E234" i="10" s="1"/>
  <c r="C235" i="10" s="1"/>
  <c r="H233" i="10"/>
  <c r="J414" i="10" l="1"/>
  <c r="K415" i="10"/>
  <c r="G415" i="10"/>
  <c r="B415" i="10"/>
  <c r="P233" i="10"/>
  <c r="O233" i="10"/>
  <c r="N233" i="10"/>
  <c r="M233" i="10"/>
  <c r="A416" i="10"/>
  <c r="I416" i="10" s="1"/>
  <c r="F234" i="10"/>
  <c r="J415" i="10" l="1"/>
  <c r="K416" i="10"/>
  <c r="G416" i="10"/>
  <c r="B416" i="10"/>
  <c r="Q233" i="10"/>
  <c r="L234" i="10"/>
  <c r="H234" i="10"/>
  <c r="A417" i="10"/>
  <c r="I417" i="10" s="1"/>
  <c r="D235" i="10"/>
  <c r="E235" i="10" s="1"/>
  <c r="C236" i="10" s="1"/>
  <c r="J416" i="10" l="1"/>
  <c r="K417" i="10"/>
  <c r="G417" i="10"/>
  <c r="B417" i="10"/>
  <c r="P234" i="10"/>
  <c r="O234" i="10"/>
  <c r="N234" i="10"/>
  <c r="M234" i="10"/>
  <c r="A418" i="10"/>
  <c r="I418" i="10" s="1"/>
  <c r="F235" i="10"/>
  <c r="J417" i="10" l="1"/>
  <c r="K418" i="10"/>
  <c r="G418" i="10"/>
  <c r="B418" i="10"/>
  <c r="Q234" i="10"/>
  <c r="L235" i="10"/>
  <c r="H235" i="10"/>
  <c r="A419" i="10"/>
  <c r="I419" i="10" s="1"/>
  <c r="D236" i="10"/>
  <c r="E236" i="10" s="1"/>
  <c r="C237" i="10" s="1"/>
  <c r="J418" i="10" l="1"/>
  <c r="K419" i="10"/>
  <c r="G419" i="10"/>
  <c r="B419" i="10"/>
  <c r="O235" i="10"/>
  <c r="P235" i="10"/>
  <c r="M235" i="10"/>
  <c r="N235" i="10"/>
  <c r="A420" i="10"/>
  <c r="I420" i="10" s="1"/>
  <c r="F236" i="10"/>
  <c r="J419" i="10" l="1"/>
  <c r="K420" i="10"/>
  <c r="G420" i="10"/>
  <c r="B420" i="10"/>
  <c r="Q235" i="10"/>
  <c r="L236" i="10"/>
  <c r="H236" i="10"/>
  <c r="A421" i="10"/>
  <c r="I421" i="10" s="1"/>
  <c r="D237" i="10"/>
  <c r="E237" i="10" s="1"/>
  <c r="C238" i="10" s="1"/>
  <c r="J420" i="10" l="1"/>
  <c r="K421" i="10"/>
  <c r="G421" i="10"/>
  <c r="B421" i="10"/>
  <c r="P236" i="10"/>
  <c r="O236" i="10"/>
  <c r="M236" i="10"/>
  <c r="N236" i="10"/>
  <c r="A422" i="10"/>
  <c r="I422" i="10" s="1"/>
  <c r="F237" i="10"/>
  <c r="J421" i="10" l="1"/>
  <c r="K422" i="10"/>
  <c r="G422" i="10"/>
  <c r="B422" i="10"/>
  <c r="Q236" i="10"/>
  <c r="L237" i="10"/>
  <c r="A423" i="10"/>
  <c r="I423" i="10" s="1"/>
  <c r="H237" i="10"/>
  <c r="D238" i="10"/>
  <c r="E238" i="10" s="1"/>
  <c r="C239" i="10" s="1"/>
  <c r="J422" i="10" l="1"/>
  <c r="K423" i="10"/>
  <c r="G423" i="10"/>
  <c r="B423" i="10"/>
  <c r="O237" i="10"/>
  <c r="P237" i="10"/>
  <c r="N237" i="10"/>
  <c r="M237" i="10"/>
  <c r="A424" i="10"/>
  <c r="I424" i="10" s="1"/>
  <c r="F238" i="10"/>
  <c r="J423" i="10" l="1"/>
  <c r="K424" i="10"/>
  <c r="G424" i="10"/>
  <c r="B424" i="10"/>
  <c r="Q237" i="10"/>
  <c r="L238" i="10"/>
  <c r="H238" i="10"/>
  <c r="A425" i="10"/>
  <c r="I425" i="10" s="1"/>
  <c r="D239" i="10"/>
  <c r="E239" i="10" s="1"/>
  <c r="C240" i="10" s="1"/>
  <c r="J424" i="10" l="1"/>
  <c r="K425" i="10"/>
  <c r="G425" i="10"/>
  <c r="B425" i="10"/>
  <c r="O238" i="10"/>
  <c r="P238" i="10"/>
  <c r="M238" i="10"/>
  <c r="N238" i="10"/>
  <c r="A426" i="10"/>
  <c r="I426" i="10" s="1"/>
  <c r="F239" i="10"/>
  <c r="J425" i="10" l="1"/>
  <c r="K426" i="10"/>
  <c r="G426" i="10"/>
  <c r="B426" i="10"/>
  <c r="Q238" i="10"/>
  <c r="L239" i="10"/>
  <c r="A427" i="10"/>
  <c r="I427" i="10" s="1"/>
  <c r="D240" i="10"/>
  <c r="E240" i="10" s="1"/>
  <c r="C241" i="10" s="1"/>
  <c r="H239" i="10"/>
  <c r="J426" i="10" l="1"/>
  <c r="K427" i="10"/>
  <c r="G427" i="10"/>
  <c r="B427" i="10"/>
  <c r="P239" i="10"/>
  <c r="O239" i="10"/>
  <c r="M239" i="10"/>
  <c r="N239" i="10"/>
  <c r="A428" i="10"/>
  <c r="I428" i="10" s="1"/>
  <c r="F240" i="10"/>
  <c r="J427" i="10" l="1"/>
  <c r="K428" i="10"/>
  <c r="G428" i="10"/>
  <c r="B428" i="10"/>
  <c r="Q239" i="10"/>
  <c r="L240" i="10"/>
  <c r="H240" i="10"/>
  <c r="A429" i="10"/>
  <c r="I429" i="10" s="1"/>
  <c r="D241" i="10"/>
  <c r="E241" i="10" s="1"/>
  <c r="C242" i="10" s="1"/>
  <c r="J428" i="10" l="1"/>
  <c r="K429" i="10"/>
  <c r="G429" i="10"/>
  <c r="B429" i="10"/>
  <c r="P240" i="10"/>
  <c r="O240" i="10"/>
  <c r="N240" i="10"/>
  <c r="M240" i="10"/>
  <c r="A430" i="10"/>
  <c r="I430" i="10" s="1"/>
  <c r="F241" i="10"/>
  <c r="J429" i="10" l="1"/>
  <c r="K430" i="10"/>
  <c r="G430" i="10"/>
  <c r="B430" i="10"/>
  <c r="Q240" i="10"/>
  <c r="L241" i="10"/>
  <c r="A431" i="10"/>
  <c r="I431" i="10" s="1"/>
  <c r="H241" i="10"/>
  <c r="D242" i="10"/>
  <c r="E242" i="10" s="1"/>
  <c r="C243" i="10" s="1"/>
  <c r="J430" i="10" l="1"/>
  <c r="K431" i="10"/>
  <c r="G431" i="10"/>
  <c r="B431" i="10"/>
  <c r="P241" i="10"/>
  <c r="O241" i="10"/>
  <c r="N241" i="10"/>
  <c r="M241" i="10"/>
  <c r="A432" i="10"/>
  <c r="I432" i="10" s="1"/>
  <c r="F242" i="10"/>
  <c r="J431" i="10" l="1"/>
  <c r="K432" i="10"/>
  <c r="G432" i="10"/>
  <c r="B432" i="10"/>
  <c r="Q241" i="10"/>
  <c r="L242" i="10"/>
  <c r="H242" i="10"/>
  <c r="A433" i="10"/>
  <c r="I433" i="10" s="1"/>
  <c r="D243" i="10"/>
  <c r="E243" i="10" s="1"/>
  <c r="C244" i="10" s="1"/>
  <c r="J432" i="10" l="1"/>
  <c r="K433" i="10"/>
  <c r="G433" i="10"/>
  <c r="B433" i="10"/>
  <c r="O242" i="10"/>
  <c r="P242" i="10"/>
  <c r="M242" i="10"/>
  <c r="N242" i="10"/>
  <c r="A434" i="10"/>
  <c r="I434" i="10" s="1"/>
  <c r="F243" i="10"/>
  <c r="J433" i="10" l="1"/>
  <c r="K434" i="10"/>
  <c r="G434" i="10"/>
  <c r="B434" i="10"/>
  <c r="Q242" i="10"/>
  <c r="L243" i="10"/>
  <c r="A435" i="10"/>
  <c r="I435" i="10" s="1"/>
  <c r="H243" i="10"/>
  <c r="D244" i="10"/>
  <c r="E244" i="10" s="1"/>
  <c r="C245" i="10" s="1"/>
  <c r="J434" i="10" l="1"/>
  <c r="K435" i="10"/>
  <c r="G435" i="10"/>
  <c r="B435" i="10"/>
  <c r="P243" i="10"/>
  <c r="O243" i="10"/>
  <c r="N243" i="10"/>
  <c r="M243" i="10"/>
  <c r="A436" i="10"/>
  <c r="I436" i="10" s="1"/>
  <c r="F244" i="10"/>
  <c r="J435" i="10" l="1"/>
  <c r="K436" i="10"/>
  <c r="G436" i="10"/>
  <c r="B436" i="10"/>
  <c r="Q243" i="10"/>
  <c r="L244" i="10"/>
  <c r="H244" i="10"/>
  <c r="A437" i="10"/>
  <c r="I437" i="10" s="1"/>
  <c r="D245" i="10"/>
  <c r="E245" i="10" s="1"/>
  <c r="C246" i="10" s="1"/>
  <c r="J436" i="10" l="1"/>
  <c r="K437" i="10"/>
  <c r="G437" i="10"/>
  <c r="B437" i="10"/>
  <c r="P244" i="10"/>
  <c r="O244" i="10"/>
  <c r="M244" i="10"/>
  <c r="N244" i="10"/>
  <c r="A438" i="10"/>
  <c r="I438" i="10" s="1"/>
  <c r="F245" i="10"/>
  <c r="J437" i="10" l="1"/>
  <c r="K438" i="10"/>
  <c r="G438" i="10"/>
  <c r="B438" i="10"/>
  <c r="Q244" i="10"/>
  <c r="L245" i="10"/>
  <c r="H245" i="10"/>
  <c r="A439" i="10"/>
  <c r="I439" i="10" s="1"/>
  <c r="D246" i="10"/>
  <c r="E246" i="10" s="1"/>
  <c r="C247" i="10" s="1"/>
  <c r="J438" i="10" l="1"/>
  <c r="K439" i="10"/>
  <c r="G439" i="10"/>
  <c r="B439" i="10"/>
  <c r="P245" i="10"/>
  <c r="O245" i="10"/>
  <c r="M245" i="10"/>
  <c r="N245" i="10"/>
  <c r="A440" i="10"/>
  <c r="I440" i="10" s="1"/>
  <c r="F246" i="10"/>
  <c r="J439" i="10" l="1"/>
  <c r="K440" i="10"/>
  <c r="G440" i="10"/>
  <c r="B440" i="10"/>
  <c r="Q245" i="10"/>
  <c r="L246" i="10"/>
  <c r="A441" i="10"/>
  <c r="I441" i="10" s="1"/>
  <c r="H246" i="10"/>
  <c r="D247" i="10"/>
  <c r="E247" i="10" s="1"/>
  <c r="C248" i="10" s="1"/>
  <c r="J440" i="10" l="1"/>
  <c r="K441" i="10"/>
  <c r="G441" i="10"/>
  <c r="B441" i="10"/>
  <c r="P246" i="10"/>
  <c r="O246" i="10"/>
  <c r="N246" i="10"/>
  <c r="M246" i="10"/>
  <c r="A442" i="10"/>
  <c r="I442" i="10" s="1"/>
  <c r="F247" i="10"/>
  <c r="J441" i="10" l="1"/>
  <c r="K442" i="10"/>
  <c r="G442" i="10"/>
  <c r="B442" i="10"/>
  <c r="Q246" i="10"/>
  <c r="L247" i="10"/>
  <c r="H247" i="10"/>
  <c r="A443" i="10"/>
  <c r="I443" i="10" s="1"/>
  <c r="D248" i="10"/>
  <c r="E248" i="10" s="1"/>
  <c r="C249" i="10" s="1"/>
  <c r="J442" i="10" l="1"/>
  <c r="K443" i="10"/>
  <c r="G443" i="10"/>
  <c r="B443" i="10"/>
  <c r="P247" i="10"/>
  <c r="O247" i="10"/>
  <c r="N247" i="10"/>
  <c r="M247" i="10"/>
  <c r="A444" i="10"/>
  <c r="I444" i="10" s="1"/>
  <c r="F248" i="10"/>
  <c r="J443" i="10" l="1"/>
  <c r="K444" i="10"/>
  <c r="G444" i="10"/>
  <c r="B444" i="10"/>
  <c r="Q247" i="10"/>
  <c r="L248" i="10"/>
  <c r="H248" i="10"/>
  <c r="A445" i="10"/>
  <c r="I445" i="10" s="1"/>
  <c r="D249" i="10"/>
  <c r="E249" i="10" s="1"/>
  <c r="C250" i="10" s="1"/>
  <c r="J444" i="10" l="1"/>
  <c r="K445" i="10"/>
  <c r="G445" i="10"/>
  <c r="B445" i="10"/>
  <c r="P248" i="10"/>
  <c r="O248" i="10"/>
  <c r="N248" i="10"/>
  <c r="M248" i="10"/>
  <c r="A446" i="10"/>
  <c r="I446" i="10" s="1"/>
  <c r="F249" i="10"/>
  <c r="J445" i="10" l="1"/>
  <c r="K446" i="10"/>
  <c r="G446" i="10"/>
  <c r="B446" i="10"/>
  <c r="Q248" i="10"/>
  <c r="L249" i="10"/>
  <c r="A447" i="10"/>
  <c r="I447" i="10" s="1"/>
  <c r="H249" i="10"/>
  <c r="D250" i="10"/>
  <c r="E250" i="10" s="1"/>
  <c r="C251" i="10" s="1"/>
  <c r="J446" i="10" l="1"/>
  <c r="K447" i="10"/>
  <c r="G447" i="10"/>
  <c r="B447" i="10"/>
  <c r="P249" i="10"/>
  <c r="O249" i="10"/>
  <c r="N249" i="10"/>
  <c r="M249" i="10"/>
  <c r="A448" i="10"/>
  <c r="I448" i="10" s="1"/>
  <c r="F250" i="10"/>
  <c r="J447" i="10" l="1"/>
  <c r="K448" i="10"/>
  <c r="G448" i="10"/>
  <c r="B448" i="10"/>
  <c r="Q249" i="10"/>
  <c r="L250" i="10"/>
  <c r="H250" i="10"/>
  <c r="A449" i="10"/>
  <c r="I449" i="10" s="1"/>
  <c r="D251" i="10"/>
  <c r="E251" i="10" s="1"/>
  <c r="C252" i="10" s="1"/>
  <c r="J448" i="10" l="1"/>
  <c r="K449" i="10"/>
  <c r="G449" i="10"/>
  <c r="B449" i="10"/>
  <c r="P250" i="10"/>
  <c r="O250" i="10"/>
  <c r="M250" i="10"/>
  <c r="N250" i="10"/>
  <c r="A450" i="10"/>
  <c r="I450" i="10" s="1"/>
  <c r="F251" i="10"/>
  <c r="J449" i="10" l="1"/>
  <c r="K450" i="10"/>
  <c r="G450" i="10"/>
  <c r="B450" i="10"/>
  <c r="Q250" i="10"/>
  <c r="L251" i="10"/>
  <c r="H251" i="10"/>
  <c r="A451" i="10"/>
  <c r="I451" i="10" s="1"/>
  <c r="D252" i="10"/>
  <c r="E252" i="10" s="1"/>
  <c r="C253" i="10" s="1"/>
  <c r="J450" i="10" l="1"/>
  <c r="K451" i="10"/>
  <c r="G451" i="10"/>
  <c r="B451" i="10"/>
  <c r="P251" i="10"/>
  <c r="O251" i="10"/>
  <c r="N251" i="10"/>
  <c r="M251" i="10"/>
  <c r="A452" i="10"/>
  <c r="I452" i="10" s="1"/>
  <c r="F252" i="10"/>
  <c r="J451" i="10" l="1"/>
  <c r="K452" i="10"/>
  <c r="G452" i="10"/>
  <c r="B452" i="10"/>
  <c r="Q251" i="10"/>
  <c r="L252" i="10"/>
  <c r="H252" i="10"/>
  <c r="A453" i="10"/>
  <c r="I453" i="10" s="1"/>
  <c r="D253" i="10"/>
  <c r="E253" i="10" s="1"/>
  <c r="C254" i="10" s="1"/>
  <c r="J452" i="10" l="1"/>
  <c r="K453" i="10"/>
  <c r="G453" i="10"/>
  <c r="B453" i="10"/>
  <c r="P252" i="10"/>
  <c r="O252" i="10"/>
  <c r="M252" i="10"/>
  <c r="N252" i="10"/>
  <c r="A454" i="10"/>
  <c r="I454" i="10" s="1"/>
  <c r="F253" i="10"/>
  <c r="J453" i="10" l="1"/>
  <c r="K454" i="10"/>
  <c r="G454" i="10"/>
  <c r="B454" i="10"/>
  <c r="Q252" i="10"/>
  <c r="L253" i="10"/>
  <c r="H253" i="10"/>
  <c r="A455" i="10"/>
  <c r="I455" i="10" s="1"/>
  <c r="D254" i="10"/>
  <c r="E254" i="10" s="1"/>
  <c r="C255" i="10" s="1"/>
  <c r="J454" i="10" l="1"/>
  <c r="K455" i="10"/>
  <c r="G455" i="10"/>
  <c r="B455" i="10"/>
  <c r="O253" i="10"/>
  <c r="P253" i="10"/>
  <c r="M253" i="10"/>
  <c r="N253" i="10"/>
  <c r="A456" i="10"/>
  <c r="I456" i="10" s="1"/>
  <c r="F254" i="10"/>
  <c r="J455" i="10" l="1"/>
  <c r="K456" i="10"/>
  <c r="G456" i="10"/>
  <c r="B456" i="10"/>
  <c r="Q253" i="10"/>
  <c r="L254" i="10"/>
  <c r="H254" i="10"/>
  <c r="A457" i="10"/>
  <c r="I457" i="10" s="1"/>
  <c r="D255" i="10"/>
  <c r="E255" i="10" s="1"/>
  <c r="C256" i="10" s="1"/>
  <c r="J456" i="10" l="1"/>
  <c r="K457" i="10"/>
  <c r="G457" i="10"/>
  <c r="B457" i="10"/>
  <c r="O254" i="10"/>
  <c r="P254" i="10"/>
  <c r="M254" i="10"/>
  <c r="N254" i="10"/>
  <c r="A458" i="10"/>
  <c r="I458" i="10" s="1"/>
  <c r="F255" i="10"/>
  <c r="J457" i="10" l="1"/>
  <c r="K458" i="10"/>
  <c r="G458" i="10"/>
  <c r="B458" i="10"/>
  <c r="Q254" i="10"/>
  <c r="L255" i="10"/>
  <c r="H255" i="10"/>
  <c r="A459" i="10"/>
  <c r="I459" i="10" s="1"/>
  <c r="D256" i="10"/>
  <c r="E256" i="10" s="1"/>
  <c r="C257" i="10" s="1"/>
  <c r="J458" i="10" l="1"/>
  <c r="K459" i="10"/>
  <c r="G459" i="10"/>
  <c r="B459" i="10"/>
  <c r="O255" i="10"/>
  <c r="P255" i="10"/>
  <c r="M255" i="10"/>
  <c r="N255" i="10"/>
  <c r="A460" i="10"/>
  <c r="I460" i="10" s="1"/>
  <c r="F256" i="10"/>
  <c r="J459" i="10" l="1"/>
  <c r="K460" i="10"/>
  <c r="G460" i="10"/>
  <c r="B460" i="10"/>
  <c r="Q255" i="10"/>
  <c r="L256" i="10"/>
  <c r="H256" i="10"/>
  <c r="A461" i="10"/>
  <c r="I461" i="10" s="1"/>
  <c r="D257" i="10"/>
  <c r="E257" i="10" s="1"/>
  <c r="C258" i="10" s="1"/>
  <c r="J460" i="10" l="1"/>
  <c r="K461" i="10"/>
  <c r="G461" i="10"/>
  <c r="B461" i="10"/>
  <c r="P256" i="10"/>
  <c r="O256" i="10"/>
  <c r="M256" i="10"/>
  <c r="N256" i="10"/>
  <c r="A462" i="10"/>
  <c r="I462" i="10" s="1"/>
  <c r="F257" i="10"/>
  <c r="J461" i="10" l="1"/>
  <c r="K462" i="10"/>
  <c r="G462" i="10"/>
  <c r="B462" i="10"/>
  <c r="Q256" i="10"/>
  <c r="L257" i="10"/>
  <c r="H257" i="10"/>
  <c r="A463" i="10"/>
  <c r="I463" i="10" s="1"/>
  <c r="D258" i="10"/>
  <c r="E258" i="10" s="1"/>
  <c r="C259" i="10" s="1"/>
  <c r="J462" i="10" l="1"/>
  <c r="K463" i="10"/>
  <c r="G463" i="10"/>
  <c r="B463" i="10"/>
  <c r="P257" i="10"/>
  <c r="O257" i="10"/>
  <c r="M257" i="10"/>
  <c r="N257" i="10"/>
  <c r="A464" i="10"/>
  <c r="I464" i="10" s="1"/>
  <c r="F258" i="10"/>
  <c r="J463" i="10" l="1"/>
  <c r="K464" i="10"/>
  <c r="G464" i="10"/>
  <c r="B464" i="10"/>
  <c r="Q257" i="10"/>
  <c r="L258" i="10"/>
  <c r="A465" i="10"/>
  <c r="I465" i="10" s="1"/>
  <c r="D259" i="10"/>
  <c r="E259" i="10" s="1"/>
  <c r="C260" i="10" s="1"/>
  <c r="H258" i="10"/>
  <c r="J464" i="10" l="1"/>
  <c r="K465" i="10"/>
  <c r="G465" i="10"/>
  <c r="B465" i="10"/>
  <c r="O258" i="10"/>
  <c r="P258" i="10"/>
  <c r="N258" i="10"/>
  <c r="M258" i="10"/>
  <c r="A466" i="10"/>
  <c r="I466" i="10" s="1"/>
  <c r="F259" i="10"/>
  <c r="J465" i="10" l="1"/>
  <c r="K466" i="10"/>
  <c r="G466" i="10"/>
  <c r="B466" i="10"/>
  <c r="Q258" i="10"/>
  <c r="L259" i="10"/>
  <c r="H259" i="10"/>
  <c r="A467" i="10"/>
  <c r="I467" i="10" s="1"/>
  <c r="D260" i="10"/>
  <c r="E260" i="10" s="1"/>
  <c r="C261" i="10" s="1"/>
  <c r="J466" i="10" l="1"/>
  <c r="K467" i="10"/>
  <c r="G467" i="10"/>
  <c r="B467" i="10"/>
  <c r="P259" i="10"/>
  <c r="O259" i="10"/>
  <c r="M259" i="10"/>
  <c r="N259" i="10"/>
  <c r="A468" i="10"/>
  <c r="I468" i="10" s="1"/>
  <c r="F260" i="10"/>
  <c r="J467" i="10" l="1"/>
  <c r="K468" i="10"/>
  <c r="G468" i="10"/>
  <c r="B468" i="10"/>
  <c r="Q259" i="10"/>
  <c r="L260" i="10"/>
  <c r="A469" i="10"/>
  <c r="I469" i="10" s="1"/>
  <c r="D261" i="10"/>
  <c r="E261" i="10" s="1"/>
  <c r="C262" i="10" s="1"/>
  <c r="H260" i="10"/>
  <c r="J468" i="10" l="1"/>
  <c r="K469" i="10"/>
  <c r="G469" i="10"/>
  <c r="B469" i="10"/>
  <c r="P260" i="10"/>
  <c r="O260" i="10"/>
  <c r="N260" i="10"/>
  <c r="M260" i="10"/>
  <c r="A470" i="10"/>
  <c r="I470" i="10" s="1"/>
  <c r="F261" i="10"/>
  <c r="J469" i="10" l="1"/>
  <c r="K470" i="10"/>
  <c r="G470" i="10"/>
  <c r="B470" i="10"/>
  <c r="Q260" i="10"/>
  <c r="L261" i="10"/>
  <c r="H261" i="10"/>
  <c r="A471" i="10"/>
  <c r="I471" i="10" s="1"/>
  <c r="D262" i="10"/>
  <c r="E262" i="10" s="1"/>
  <c r="C263" i="10" s="1"/>
  <c r="J470" i="10" l="1"/>
  <c r="K471" i="10"/>
  <c r="G471" i="10"/>
  <c r="B471" i="10"/>
  <c r="O261" i="10"/>
  <c r="P261" i="10"/>
  <c r="N261" i="10"/>
  <c r="M261" i="10"/>
  <c r="A472" i="10"/>
  <c r="I472" i="10" s="1"/>
  <c r="F262" i="10"/>
  <c r="J471" i="10" l="1"/>
  <c r="K472" i="10"/>
  <c r="G472" i="10"/>
  <c r="B472" i="10"/>
  <c r="Q261" i="10"/>
  <c r="L262" i="10"/>
  <c r="H262" i="10"/>
  <c r="A473" i="10"/>
  <c r="I473" i="10" s="1"/>
  <c r="D263" i="10"/>
  <c r="E263" i="10" s="1"/>
  <c r="C264" i="10" s="1"/>
  <c r="J472" i="10" l="1"/>
  <c r="K473" i="10"/>
  <c r="G473" i="10"/>
  <c r="B473" i="10"/>
  <c r="P262" i="10"/>
  <c r="O262" i="10"/>
  <c r="M262" i="10"/>
  <c r="N262" i="10"/>
  <c r="A474" i="10"/>
  <c r="I474" i="10" s="1"/>
  <c r="F263" i="10"/>
  <c r="J473" i="10" l="1"/>
  <c r="K474" i="10"/>
  <c r="G474" i="10"/>
  <c r="B474" i="10"/>
  <c r="Q262" i="10"/>
  <c r="L263" i="10"/>
  <c r="A475" i="10"/>
  <c r="I475" i="10" s="1"/>
  <c r="H263" i="10"/>
  <c r="D264" i="10"/>
  <c r="E264" i="10" s="1"/>
  <c r="C265" i="10" s="1"/>
  <c r="J474" i="10" l="1"/>
  <c r="K475" i="10"/>
  <c r="G475" i="10"/>
  <c r="B475" i="10"/>
  <c r="P263" i="10"/>
  <c r="O263" i="10"/>
  <c r="N263" i="10"/>
  <c r="M263" i="10"/>
  <c r="A476" i="10"/>
  <c r="I476" i="10" s="1"/>
  <c r="F264" i="10"/>
  <c r="J475" i="10" l="1"/>
  <c r="K476" i="10"/>
  <c r="G476" i="10"/>
  <c r="B476" i="10"/>
  <c r="Q263" i="10"/>
  <c r="L264" i="10"/>
  <c r="H264" i="10"/>
  <c r="A477" i="10"/>
  <c r="I477" i="10" s="1"/>
  <c r="D265" i="10"/>
  <c r="E265" i="10" s="1"/>
  <c r="C266" i="10" s="1"/>
  <c r="J476" i="10" l="1"/>
  <c r="K477" i="10"/>
  <c r="G477" i="10"/>
  <c r="B477" i="10"/>
  <c r="O264" i="10"/>
  <c r="P264" i="10"/>
  <c r="M264" i="10"/>
  <c r="N264" i="10"/>
  <c r="A478" i="10"/>
  <c r="I478" i="10" s="1"/>
  <c r="F265" i="10"/>
  <c r="J477" i="10" l="1"/>
  <c r="K478" i="10"/>
  <c r="G478" i="10"/>
  <c r="B478" i="10"/>
  <c r="Q264" i="10"/>
  <c r="L265" i="10"/>
  <c r="H265" i="10"/>
  <c r="A479" i="10"/>
  <c r="I479" i="10" s="1"/>
  <c r="D266" i="10"/>
  <c r="E266" i="10" s="1"/>
  <c r="C267" i="10" s="1"/>
  <c r="J478" i="10" l="1"/>
  <c r="K479" i="10"/>
  <c r="G479" i="10"/>
  <c r="B479" i="10"/>
  <c r="O265" i="10"/>
  <c r="P265" i="10"/>
  <c r="M265" i="10"/>
  <c r="N265" i="10"/>
  <c r="F7" i="11"/>
  <c r="C8" i="11"/>
  <c r="A480" i="10"/>
  <c r="I480" i="10" s="1"/>
  <c r="F266" i="10"/>
  <c r="J479" i="10" l="1"/>
  <c r="K480" i="10"/>
  <c r="G480" i="10"/>
  <c r="B480" i="10"/>
  <c r="Q265" i="10"/>
  <c r="L266" i="10"/>
  <c r="H266" i="10"/>
  <c r="A481" i="10"/>
  <c r="I481" i="10" s="1"/>
  <c r="D267" i="10"/>
  <c r="E267" i="10" s="1"/>
  <c r="C268" i="10" s="1"/>
  <c r="J480" i="10" l="1"/>
  <c r="K481" i="10"/>
  <c r="G481" i="10"/>
  <c r="B481" i="10"/>
  <c r="O266" i="10"/>
  <c r="P266" i="10"/>
  <c r="N266" i="10"/>
  <c r="M266" i="10"/>
  <c r="A482" i="10"/>
  <c r="I482" i="10" s="1"/>
  <c r="F267" i="10"/>
  <c r="J481" i="10" l="1"/>
  <c r="K482" i="10"/>
  <c r="G482" i="10"/>
  <c r="B482" i="10"/>
  <c r="Q266" i="10"/>
  <c r="H267" i="10"/>
  <c r="A483" i="10"/>
  <c r="I483" i="10" s="1"/>
  <c r="D268" i="10"/>
  <c r="E268" i="10" s="1"/>
  <c r="C269" i="10" s="1"/>
  <c r="J482" i="10" l="1"/>
  <c r="K483" i="10"/>
  <c r="G483" i="10"/>
  <c r="B483" i="10"/>
  <c r="L267" i="10"/>
  <c r="A484" i="10"/>
  <c r="I484" i="10" s="1"/>
  <c r="F268" i="10"/>
  <c r="J483" i="10" l="1"/>
  <c r="K484" i="10"/>
  <c r="G484" i="10"/>
  <c r="B484" i="10"/>
  <c r="P267" i="10"/>
  <c r="O267" i="10"/>
  <c r="M267" i="10"/>
  <c r="N267" i="10"/>
  <c r="L268" i="10"/>
  <c r="A485" i="10"/>
  <c r="I485" i="10" s="1"/>
  <c r="D269" i="10"/>
  <c r="E269" i="10" s="1"/>
  <c r="C270" i="10" s="1"/>
  <c r="H268" i="10"/>
  <c r="J484" i="10" l="1"/>
  <c r="K485" i="10"/>
  <c r="G485" i="10"/>
  <c r="B485" i="10"/>
  <c r="Q267" i="10"/>
  <c r="O268" i="10"/>
  <c r="P268" i="10"/>
  <c r="N268" i="10"/>
  <c r="M268" i="10"/>
  <c r="A486" i="10"/>
  <c r="I486" i="10" s="1"/>
  <c r="F269" i="10"/>
  <c r="J485" i="10" l="1"/>
  <c r="K486" i="10"/>
  <c r="G486" i="10"/>
  <c r="B486" i="10"/>
  <c r="Q268" i="10"/>
  <c r="H269" i="10"/>
  <c r="A487" i="10"/>
  <c r="I487" i="10" s="1"/>
  <c r="D270" i="10"/>
  <c r="E270" i="10" s="1"/>
  <c r="C271" i="10" s="1"/>
  <c r="J486" i="10" l="1"/>
  <c r="K487" i="10"/>
  <c r="G487" i="10"/>
  <c r="B487" i="10"/>
  <c r="L269" i="10"/>
  <c r="A488" i="10"/>
  <c r="I488" i="10" s="1"/>
  <c r="F270" i="10"/>
  <c r="H270" i="10" s="1"/>
  <c r="J487" i="10" l="1"/>
  <c r="K488" i="10"/>
  <c r="G488" i="10"/>
  <c r="B488" i="10"/>
  <c r="P269" i="10"/>
  <c r="O269" i="10"/>
  <c r="M269" i="10"/>
  <c r="N269" i="10"/>
  <c r="L270" i="10"/>
  <c r="A489" i="10"/>
  <c r="I489" i="10" s="1"/>
  <c r="D271" i="10"/>
  <c r="E271" i="10" s="1"/>
  <c r="C272" i="10" s="1"/>
  <c r="J488" i="10" l="1"/>
  <c r="K489" i="10"/>
  <c r="G489" i="10"/>
  <c r="B489" i="10"/>
  <c r="P270" i="10"/>
  <c r="O270" i="10"/>
  <c r="Q269" i="10"/>
  <c r="M270" i="10"/>
  <c r="N270" i="10"/>
  <c r="A490" i="10"/>
  <c r="I490" i="10" s="1"/>
  <c r="F271" i="10"/>
  <c r="J489" i="10" l="1"/>
  <c r="K490" i="10"/>
  <c r="G490" i="10"/>
  <c r="B490" i="10"/>
  <c r="Q270" i="10"/>
  <c r="L271" i="10"/>
  <c r="A491" i="10"/>
  <c r="I491" i="10" s="1"/>
  <c r="H271" i="10"/>
  <c r="D272" i="10"/>
  <c r="E272" i="10" s="1"/>
  <c r="C273" i="10" s="1"/>
  <c r="J490" i="10" l="1"/>
  <c r="K491" i="10"/>
  <c r="G491" i="10"/>
  <c r="B491" i="10"/>
  <c r="O271" i="10"/>
  <c r="P271" i="10"/>
  <c r="N271" i="10"/>
  <c r="M271" i="10"/>
  <c r="A492" i="10"/>
  <c r="I492" i="10" s="1"/>
  <c r="F272" i="10"/>
  <c r="J491" i="10" l="1"/>
  <c r="K492" i="10"/>
  <c r="G492" i="10"/>
  <c r="B492" i="10"/>
  <c r="Q271" i="10"/>
  <c r="H272" i="10"/>
  <c r="A493" i="10"/>
  <c r="I493" i="10" s="1"/>
  <c r="D273" i="10"/>
  <c r="E273" i="10" s="1"/>
  <c r="C274" i="10" s="1"/>
  <c r="J492" i="10" l="1"/>
  <c r="K493" i="10"/>
  <c r="G493" i="10"/>
  <c r="B493" i="10"/>
  <c r="L272" i="10"/>
  <c r="A494" i="10"/>
  <c r="I494" i="10" s="1"/>
  <c r="F273" i="10"/>
  <c r="H273" i="10" s="1"/>
  <c r="J493" i="10" l="1"/>
  <c r="K494" i="10"/>
  <c r="G494" i="10"/>
  <c r="B494" i="10"/>
  <c r="P272" i="10"/>
  <c r="O272" i="10"/>
  <c r="M272" i="10"/>
  <c r="N272" i="10"/>
  <c r="L273" i="10"/>
  <c r="A495" i="10"/>
  <c r="I495" i="10" s="1"/>
  <c r="D274" i="10"/>
  <c r="E274" i="10" s="1"/>
  <c r="C275" i="10" s="1"/>
  <c r="J494" i="10" l="1"/>
  <c r="K495" i="10"/>
  <c r="G495" i="10"/>
  <c r="B495" i="10"/>
  <c r="P273" i="10"/>
  <c r="O273" i="10"/>
  <c r="Q272" i="10"/>
  <c r="M273" i="10"/>
  <c r="N273" i="10"/>
  <c r="A496" i="10"/>
  <c r="I496" i="10" s="1"/>
  <c r="F274" i="10"/>
  <c r="J495" i="10" l="1"/>
  <c r="K496" i="10"/>
  <c r="G496" i="10"/>
  <c r="B496" i="10"/>
  <c r="Q273" i="10"/>
  <c r="H274" i="10"/>
  <c r="A497" i="10"/>
  <c r="I497" i="10" s="1"/>
  <c r="D275" i="10"/>
  <c r="E275" i="10" s="1"/>
  <c r="C276" i="10" s="1"/>
  <c r="J496" i="10" l="1"/>
  <c r="K497" i="10"/>
  <c r="G497" i="10"/>
  <c r="B497" i="10"/>
  <c r="L274" i="10"/>
  <c r="A498" i="10"/>
  <c r="I498" i="10" s="1"/>
  <c r="F275" i="10"/>
  <c r="J497" i="10" l="1"/>
  <c r="K498" i="10"/>
  <c r="G498" i="10"/>
  <c r="B498" i="10"/>
  <c r="O274" i="10"/>
  <c r="P274" i="10"/>
  <c r="M274" i="10"/>
  <c r="N274" i="10"/>
  <c r="D8" i="11"/>
  <c r="E8" i="11"/>
  <c r="L275" i="10"/>
  <c r="A499" i="10"/>
  <c r="I499" i="10" s="1"/>
  <c r="H275" i="10"/>
  <c r="D276" i="10"/>
  <c r="E276" i="10" s="1"/>
  <c r="C277" i="10" s="1"/>
  <c r="J498" i="10" l="1"/>
  <c r="K499" i="10"/>
  <c r="G499" i="10"/>
  <c r="B499" i="10"/>
  <c r="O275" i="10"/>
  <c r="P275" i="10"/>
  <c r="Q274" i="10"/>
  <c r="N275" i="10"/>
  <c r="M275" i="10"/>
  <c r="A500" i="10"/>
  <c r="I500" i="10" s="1"/>
  <c r="F276" i="10"/>
  <c r="J499" i="10" l="1"/>
  <c r="K500" i="10"/>
  <c r="G500" i="10"/>
  <c r="B500" i="10"/>
  <c r="Q275" i="10"/>
  <c r="H276" i="10"/>
  <c r="A501" i="10"/>
  <c r="I501" i="10" s="1"/>
  <c r="D277" i="10"/>
  <c r="E277" i="10" s="1"/>
  <c r="C278" i="10" s="1"/>
  <c r="J500" i="10" l="1"/>
  <c r="K501" i="10"/>
  <c r="G501" i="10"/>
  <c r="B501" i="10"/>
  <c r="L276" i="10"/>
  <c r="A502" i="10"/>
  <c r="I502" i="10" s="1"/>
  <c r="F277" i="10"/>
  <c r="J501" i="10" l="1"/>
  <c r="K502" i="10"/>
  <c r="G502" i="10"/>
  <c r="B502" i="10"/>
  <c r="O276" i="10"/>
  <c r="P276" i="10"/>
  <c r="N276" i="10"/>
  <c r="M276" i="10"/>
  <c r="L277" i="10"/>
  <c r="A503" i="10"/>
  <c r="I503" i="10" s="1"/>
  <c r="H277" i="10"/>
  <c r="D278" i="10"/>
  <c r="E278" i="10" s="1"/>
  <c r="C279" i="10" s="1"/>
  <c r="J502" i="10" l="1"/>
  <c r="K503" i="10"/>
  <c r="G503" i="10"/>
  <c r="B503" i="10"/>
  <c r="O277" i="10"/>
  <c r="P277" i="10"/>
  <c r="Q276" i="10"/>
  <c r="N277" i="10"/>
  <c r="M277" i="10"/>
  <c r="A504" i="10"/>
  <c r="I504" i="10" s="1"/>
  <c r="F278" i="10"/>
  <c r="J503" i="10" l="1"/>
  <c r="K504" i="10"/>
  <c r="G504" i="10"/>
  <c r="B504" i="10"/>
  <c r="Q277" i="10"/>
  <c r="H278" i="10"/>
  <c r="A505" i="10"/>
  <c r="I505" i="10" s="1"/>
  <c r="D279" i="10"/>
  <c r="E279" i="10" s="1"/>
  <c r="C280" i="10" s="1"/>
  <c r="J504" i="10" l="1"/>
  <c r="K505" i="10"/>
  <c r="G505" i="10"/>
  <c r="B505" i="10"/>
  <c r="L278" i="10"/>
  <c r="A506" i="10"/>
  <c r="I506" i="10" s="1"/>
  <c r="F279" i="10"/>
  <c r="H279" i="10" s="1"/>
  <c r="J505" i="10" l="1"/>
  <c r="K506" i="10"/>
  <c r="G506" i="10"/>
  <c r="B506" i="10"/>
  <c r="P278" i="10"/>
  <c r="O278" i="10"/>
  <c r="M278" i="10"/>
  <c r="N278" i="10"/>
  <c r="L279" i="10"/>
  <c r="A507" i="10"/>
  <c r="I507" i="10" s="1"/>
  <c r="D280" i="10"/>
  <c r="E280" i="10" s="1"/>
  <c r="C281" i="10" s="1"/>
  <c r="J506" i="10" l="1"/>
  <c r="K507" i="10"/>
  <c r="G507" i="10"/>
  <c r="B507" i="10"/>
  <c r="P279" i="10"/>
  <c r="O279" i="10"/>
  <c r="Q278" i="10"/>
  <c r="M279" i="10"/>
  <c r="N279" i="10"/>
  <c r="A508" i="10"/>
  <c r="I508" i="10" s="1"/>
  <c r="F280" i="10"/>
  <c r="J507" i="10" l="1"/>
  <c r="K508" i="10"/>
  <c r="G508" i="10"/>
  <c r="B508" i="10"/>
  <c r="Q279" i="10"/>
  <c r="H280" i="10"/>
  <c r="A509" i="10"/>
  <c r="I509" i="10" s="1"/>
  <c r="D281" i="10"/>
  <c r="E281" i="10" s="1"/>
  <c r="C282" i="10" s="1"/>
  <c r="J508" i="10" l="1"/>
  <c r="K509" i="10"/>
  <c r="G509" i="10"/>
  <c r="B509" i="10"/>
  <c r="L280" i="10"/>
  <c r="A510" i="10"/>
  <c r="I510" i="10" s="1"/>
  <c r="F281" i="10"/>
  <c r="J509" i="10" l="1"/>
  <c r="K510" i="10"/>
  <c r="G510" i="10"/>
  <c r="B510" i="10"/>
  <c r="O280" i="10"/>
  <c r="P280" i="10"/>
  <c r="N280" i="10"/>
  <c r="M280" i="10"/>
  <c r="L281" i="10"/>
  <c r="A511" i="10"/>
  <c r="I511" i="10" s="1"/>
  <c r="H281" i="10"/>
  <c r="D282" i="10"/>
  <c r="E282" i="10" s="1"/>
  <c r="C283" i="10" s="1"/>
  <c r="J510" i="10" l="1"/>
  <c r="K511" i="10"/>
  <c r="G511" i="10"/>
  <c r="B511" i="10"/>
  <c r="P281" i="10"/>
  <c r="O281" i="10"/>
  <c r="Q280" i="10"/>
  <c r="N281" i="10"/>
  <c r="M281" i="10"/>
  <c r="A512" i="10"/>
  <c r="I512" i="10" s="1"/>
  <c r="F282" i="10"/>
  <c r="J511" i="10" l="1"/>
  <c r="K512" i="10"/>
  <c r="G512" i="10"/>
  <c r="B512" i="10"/>
  <c r="Q281" i="10"/>
  <c r="H282" i="10"/>
  <c r="A513" i="10"/>
  <c r="I513" i="10" s="1"/>
  <c r="D283" i="10"/>
  <c r="E283" i="10" s="1"/>
  <c r="C284" i="10" s="1"/>
  <c r="J512" i="10" l="1"/>
  <c r="K513" i="10"/>
  <c r="G513" i="10"/>
  <c r="B513" i="10"/>
  <c r="L282" i="10"/>
  <c r="A514" i="10"/>
  <c r="I514" i="10" s="1"/>
  <c r="F283" i="10"/>
  <c r="H283" i="10" s="1"/>
  <c r="J513" i="10" l="1"/>
  <c r="K514" i="10"/>
  <c r="G514" i="10"/>
  <c r="B514" i="10"/>
  <c r="P282" i="10"/>
  <c r="O282" i="10"/>
  <c r="M282" i="10"/>
  <c r="N282" i="10"/>
  <c r="A515" i="10"/>
  <c r="I515" i="10" s="1"/>
  <c r="D284" i="10"/>
  <c r="E284" i="10" s="1"/>
  <c r="C285" i="10" s="1"/>
  <c r="J514" i="10" l="1"/>
  <c r="K515" i="10"/>
  <c r="G515" i="10"/>
  <c r="B515" i="10"/>
  <c r="Q282" i="10"/>
  <c r="L283" i="10"/>
  <c r="A516" i="10"/>
  <c r="I516" i="10" s="1"/>
  <c r="F284" i="10"/>
  <c r="H284" i="10" s="1"/>
  <c r="J515" i="10" l="1"/>
  <c r="K516" i="10"/>
  <c r="G516" i="10"/>
  <c r="B516" i="10"/>
  <c r="O283" i="10"/>
  <c r="P283" i="10"/>
  <c r="M283" i="10"/>
  <c r="N283" i="10"/>
  <c r="L284" i="10"/>
  <c r="A517" i="10"/>
  <c r="I517" i="10" s="1"/>
  <c r="D285" i="10"/>
  <c r="E285" i="10" s="1"/>
  <c r="C286" i="10" s="1"/>
  <c r="J516" i="10" l="1"/>
  <c r="K517" i="10"/>
  <c r="G517" i="10"/>
  <c r="B517" i="10"/>
  <c r="O284" i="10"/>
  <c r="P284" i="10"/>
  <c r="Q283" i="10"/>
  <c r="M284" i="10"/>
  <c r="N284" i="10"/>
  <c r="A518" i="10"/>
  <c r="I518" i="10" s="1"/>
  <c r="F285" i="10"/>
  <c r="J517" i="10" l="1"/>
  <c r="K518" i="10"/>
  <c r="G518" i="10"/>
  <c r="B518" i="10"/>
  <c r="Q284" i="10"/>
  <c r="H285" i="10"/>
  <c r="A519" i="10"/>
  <c r="I519" i="10" s="1"/>
  <c r="D286" i="10"/>
  <c r="E286" i="10" s="1"/>
  <c r="C287" i="10" s="1"/>
  <c r="J518" i="10" l="1"/>
  <c r="K519" i="10"/>
  <c r="G519" i="10"/>
  <c r="B519" i="10"/>
  <c r="L285" i="10"/>
  <c r="A520" i="10"/>
  <c r="I520" i="10" s="1"/>
  <c r="F286" i="10"/>
  <c r="J519" i="10" l="1"/>
  <c r="K520" i="10"/>
  <c r="G520" i="10"/>
  <c r="B520" i="10"/>
  <c r="O285" i="10"/>
  <c r="P285" i="10"/>
  <c r="N285" i="10"/>
  <c r="M285" i="10"/>
  <c r="L286" i="10"/>
  <c r="A521" i="10"/>
  <c r="I521" i="10" s="1"/>
  <c r="D287" i="10"/>
  <c r="E287" i="10" s="1"/>
  <c r="C288" i="10" s="1"/>
  <c r="H286" i="10"/>
  <c r="J520" i="10" l="1"/>
  <c r="K521" i="10"/>
  <c r="G521" i="10"/>
  <c r="B521" i="10"/>
  <c r="O286" i="10"/>
  <c r="P286" i="10"/>
  <c r="Q285" i="10"/>
  <c r="M286" i="10"/>
  <c r="N286" i="10"/>
  <c r="A522" i="10"/>
  <c r="I522" i="10" s="1"/>
  <c r="F287" i="10"/>
  <c r="J521" i="10" l="1"/>
  <c r="K522" i="10"/>
  <c r="G522" i="10"/>
  <c r="B522" i="10"/>
  <c r="Q286" i="10"/>
  <c r="H287" i="10"/>
  <c r="A523" i="10"/>
  <c r="I523" i="10" s="1"/>
  <c r="D288" i="10"/>
  <c r="E288" i="10" s="1"/>
  <c r="C289" i="10" s="1"/>
  <c r="J522" i="10" l="1"/>
  <c r="K523" i="10"/>
  <c r="G523" i="10"/>
  <c r="B523" i="10"/>
  <c r="L287" i="10"/>
  <c r="A524" i="10"/>
  <c r="I524" i="10" s="1"/>
  <c r="F288" i="10"/>
  <c r="J523" i="10" l="1"/>
  <c r="K524" i="10"/>
  <c r="G524" i="10"/>
  <c r="B524" i="10"/>
  <c r="P287" i="10"/>
  <c r="O287" i="10"/>
  <c r="N287" i="10"/>
  <c r="M287" i="10"/>
  <c r="L288" i="10"/>
  <c r="A525" i="10"/>
  <c r="I525" i="10" s="1"/>
  <c r="H288" i="10"/>
  <c r="D289" i="10"/>
  <c r="E289" i="10" s="1"/>
  <c r="C290" i="10" s="1"/>
  <c r="J524" i="10" l="1"/>
  <c r="K525" i="10"/>
  <c r="G525" i="10"/>
  <c r="B525" i="10"/>
  <c r="O288" i="10"/>
  <c r="P288" i="10"/>
  <c r="Q287" i="10"/>
  <c r="N288" i="10"/>
  <c r="M288" i="10"/>
  <c r="A526" i="10"/>
  <c r="I526" i="10" s="1"/>
  <c r="F289" i="10"/>
  <c r="J525" i="10" l="1"/>
  <c r="K526" i="10"/>
  <c r="G526" i="10"/>
  <c r="B526" i="10"/>
  <c r="Q288" i="10"/>
  <c r="H289" i="10"/>
  <c r="A527" i="10"/>
  <c r="I527" i="10" s="1"/>
  <c r="D290" i="10"/>
  <c r="E290" i="10" s="1"/>
  <c r="C291" i="10" s="1"/>
  <c r="J526" i="10" l="1"/>
  <c r="K527" i="10"/>
  <c r="G527" i="10"/>
  <c r="B527" i="10"/>
  <c r="L289" i="10"/>
  <c r="A528" i="10"/>
  <c r="I528" i="10" s="1"/>
  <c r="F290" i="10"/>
  <c r="J527" i="10" l="1"/>
  <c r="K528" i="10"/>
  <c r="G528" i="10"/>
  <c r="B528" i="10"/>
  <c r="O289" i="10"/>
  <c r="P289" i="10"/>
  <c r="N289" i="10"/>
  <c r="M289" i="10"/>
  <c r="L290" i="10"/>
  <c r="A529" i="10"/>
  <c r="I529" i="10" s="1"/>
  <c r="H290" i="10"/>
  <c r="D291" i="10"/>
  <c r="E291" i="10" s="1"/>
  <c r="C292" i="10" s="1"/>
  <c r="J528" i="10" l="1"/>
  <c r="K529" i="10"/>
  <c r="G529" i="10"/>
  <c r="B529" i="10"/>
  <c r="O290" i="10"/>
  <c r="P290" i="10"/>
  <c r="Q289" i="10"/>
  <c r="N290" i="10"/>
  <c r="M290" i="10"/>
  <c r="A530" i="10"/>
  <c r="I530" i="10" s="1"/>
  <c r="F291" i="10"/>
  <c r="J529" i="10" l="1"/>
  <c r="K530" i="10"/>
  <c r="G530" i="10"/>
  <c r="B530" i="10"/>
  <c r="Q290" i="10"/>
  <c r="H291" i="10"/>
  <c r="A531" i="10"/>
  <c r="I531" i="10" s="1"/>
  <c r="D292" i="10"/>
  <c r="E292" i="10" s="1"/>
  <c r="C293" i="10" s="1"/>
  <c r="J530" i="10" l="1"/>
  <c r="K531" i="10"/>
  <c r="G531" i="10"/>
  <c r="B531" i="10"/>
  <c r="L291" i="10"/>
  <c r="A532" i="10"/>
  <c r="I532" i="10" s="1"/>
  <c r="F292" i="10"/>
  <c r="J531" i="10" l="1"/>
  <c r="K532" i="10"/>
  <c r="G532" i="10"/>
  <c r="B532" i="10"/>
  <c r="P291" i="10"/>
  <c r="O291" i="10"/>
  <c r="M291" i="10"/>
  <c r="N291" i="10"/>
  <c r="L292" i="10"/>
  <c r="A533" i="10"/>
  <c r="I533" i="10" s="1"/>
  <c r="H292" i="10"/>
  <c r="D293" i="10"/>
  <c r="E293" i="10" s="1"/>
  <c r="C294" i="10" s="1"/>
  <c r="J532" i="10" l="1"/>
  <c r="K533" i="10"/>
  <c r="G533" i="10"/>
  <c r="B533" i="10"/>
  <c r="Q291" i="10"/>
  <c r="O292" i="10"/>
  <c r="P292" i="10"/>
  <c r="N292" i="10"/>
  <c r="M292" i="10"/>
  <c r="A534" i="10"/>
  <c r="I534" i="10" s="1"/>
  <c r="F293" i="10"/>
  <c r="J533" i="10" l="1"/>
  <c r="K534" i="10"/>
  <c r="G534" i="10"/>
  <c r="B534" i="10"/>
  <c r="Q292" i="10"/>
  <c r="H293" i="10"/>
  <c r="A535" i="10"/>
  <c r="I535" i="10" s="1"/>
  <c r="D294" i="10"/>
  <c r="E294" i="10" s="1"/>
  <c r="C295" i="10" s="1"/>
  <c r="J534" i="10" l="1"/>
  <c r="K535" i="10"/>
  <c r="G535" i="10"/>
  <c r="B535" i="10"/>
  <c r="L293" i="10"/>
  <c r="A536" i="10"/>
  <c r="I536" i="10" s="1"/>
  <c r="F294" i="10"/>
  <c r="J535" i="10" l="1"/>
  <c r="K536" i="10"/>
  <c r="G536" i="10"/>
  <c r="B536" i="10"/>
  <c r="P293" i="10"/>
  <c r="O293" i="10"/>
  <c r="M293" i="10"/>
  <c r="N293" i="10"/>
  <c r="L294" i="10"/>
  <c r="A537" i="10"/>
  <c r="I537" i="10" s="1"/>
  <c r="D295" i="10"/>
  <c r="E295" i="10" s="1"/>
  <c r="C296" i="10" s="1"/>
  <c r="H294" i="10"/>
  <c r="J536" i="10" l="1"/>
  <c r="K537" i="10"/>
  <c r="G537" i="10"/>
  <c r="B537" i="10"/>
  <c r="Q293" i="10"/>
  <c r="O294" i="10"/>
  <c r="P294" i="10"/>
  <c r="N294" i="10"/>
  <c r="M294" i="10"/>
  <c r="A538" i="10"/>
  <c r="I538" i="10" s="1"/>
  <c r="F295" i="10"/>
  <c r="J537" i="10" l="1"/>
  <c r="K538" i="10"/>
  <c r="G538" i="10"/>
  <c r="B538" i="10"/>
  <c r="Q294" i="10"/>
  <c r="H295" i="10"/>
  <c r="A539" i="10"/>
  <c r="I539" i="10" s="1"/>
  <c r="D296" i="10"/>
  <c r="E296" i="10" s="1"/>
  <c r="C297" i="10" s="1"/>
  <c r="J538" i="10" l="1"/>
  <c r="K539" i="10"/>
  <c r="G539" i="10"/>
  <c r="B539" i="10"/>
  <c r="L295" i="10"/>
  <c r="A540" i="10"/>
  <c r="I540" i="10" s="1"/>
  <c r="F296" i="10"/>
  <c r="H296" i="10" s="1"/>
  <c r="J539" i="10" l="1"/>
  <c r="K540" i="10"/>
  <c r="G540" i="10"/>
  <c r="B540" i="10"/>
  <c r="P295" i="10"/>
  <c r="O295" i="10"/>
  <c r="M295" i="10"/>
  <c r="N295" i="10"/>
  <c r="A541" i="10"/>
  <c r="I541" i="10" s="1"/>
  <c r="D297" i="10"/>
  <c r="E297" i="10" s="1"/>
  <c r="C298" i="10" s="1"/>
  <c r="J540" i="10" l="1"/>
  <c r="K541" i="10"/>
  <c r="G541" i="10"/>
  <c r="B541" i="10"/>
  <c r="Q295" i="10"/>
  <c r="L296" i="10"/>
  <c r="A542" i="10"/>
  <c r="I542" i="10" s="1"/>
  <c r="F297" i="10"/>
  <c r="H297" i="10" s="1"/>
  <c r="J541" i="10" l="1"/>
  <c r="K542" i="10"/>
  <c r="G542" i="10"/>
  <c r="B542" i="10"/>
  <c r="O296" i="10"/>
  <c r="P296" i="10"/>
  <c r="M296" i="10"/>
  <c r="N296" i="10"/>
  <c r="L297" i="10"/>
  <c r="A543" i="10"/>
  <c r="I543" i="10" s="1"/>
  <c r="D298" i="10"/>
  <c r="E298" i="10" s="1"/>
  <c r="C299" i="10" s="1"/>
  <c r="J542" i="10" l="1"/>
  <c r="K543" i="10"/>
  <c r="G543" i="10"/>
  <c r="B543" i="10"/>
  <c r="P297" i="10"/>
  <c r="O297" i="10"/>
  <c r="Q296" i="10"/>
  <c r="M297" i="10"/>
  <c r="N297" i="10"/>
  <c r="A544" i="10"/>
  <c r="I544" i="10" s="1"/>
  <c r="F298" i="10"/>
  <c r="J543" i="10" l="1"/>
  <c r="K544" i="10"/>
  <c r="G544" i="10"/>
  <c r="B544" i="10"/>
  <c r="Q297" i="10"/>
  <c r="H298" i="10"/>
  <c r="A545" i="10"/>
  <c r="I545" i="10" s="1"/>
  <c r="D299" i="10"/>
  <c r="E299" i="10" s="1"/>
  <c r="C300" i="10" s="1"/>
  <c r="J544" i="10" l="1"/>
  <c r="K545" i="10"/>
  <c r="G545" i="10"/>
  <c r="B545" i="10"/>
  <c r="L298" i="10"/>
  <c r="A546" i="10"/>
  <c r="I546" i="10" s="1"/>
  <c r="F299" i="10"/>
  <c r="J545" i="10" l="1"/>
  <c r="K546" i="10"/>
  <c r="G546" i="10"/>
  <c r="B546" i="10"/>
  <c r="P298" i="10"/>
  <c r="O298" i="10"/>
  <c r="N298" i="10"/>
  <c r="M298" i="10"/>
  <c r="L299" i="10"/>
  <c r="A547" i="10"/>
  <c r="I547" i="10" s="1"/>
  <c r="H299" i="10"/>
  <c r="D300" i="10"/>
  <c r="E300" i="10" s="1"/>
  <c r="C301" i="10" s="1"/>
  <c r="J546" i="10" l="1"/>
  <c r="K547" i="10"/>
  <c r="G547" i="10"/>
  <c r="B547" i="10"/>
  <c r="O299" i="10"/>
  <c r="P299" i="10"/>
  <c r="Q298" i="10"/>
  <c r="N299" i="10"/>
  <c r="M299" i="10"/>
  <c r="A548" i="10"/>
  <c r="I548" i="10" s="1"/>
  <c r="F300" i="10"/>
  <c r="J547" i="10" l="1"/>
  <c r="K548" i="10"/>
  <c r="G548" i="10"/>
  <c r="B548" i="10"/>
  <c r="Q299" i="10"/>
  <c r="H300" i="10"/>
  <c r="A549" i="10"/>
  <c r="I549" i="10" s="1"/>
  <c r="D301" i="10"/>
  <c r="E301" i="10" s="1"/>
  <c r="C302" i="10" s="1"/>
  <c r="J548" i="10" l="1"/>
  <c r="K549" i="10"/>
  <c r="G549" i="10"/>
  <c r="B549" i="10"/>
  <c r="L300" i="10"/>
  <c r="A550" i="10"/>
  <c r="I550" i="10" s="1"/>
  <c r="F301" i="10"/>
  <c r="H301" i="10" s="1"/>
  <c r="J549" i="10" l="1"/>
  <c r="K550" i="10"/>
  <c r="G550" i="10"/>
  <c r="B550" i="10"/>
  <c r="O300" i="10"/>
  <c r="P300" i="10"/>
  <c r="M300" i="10"/>
  <c r="N300" i="10"/>
  <c r="A551" i="10"/>
  <c r="I551" i="10" s="1"/>
  <c r="D302" i="10"/>
  <c r="E302" i="10" s="1"/>
  <c r="C303" i="10" s="1"/>
  <c r="J550" i="10" l="1"/>
  <c r="K551" i="10"/>
  <c r="G551" i="10"/>
  <c r="B551" i="10"/>
  <c r="Q300" i="10"/>
  <c r="L301" i="10"/>
  <c r="A552" i="10"/>
  <c r="I552" i="10" s="1"/>
  <c r="F302" i="10"/>
  <c r="J551" i="10" l="1"/>
  <c r="K552" i="10"/>
  <c r="G552" i="10"/>
  <c r="B552" i="10"/>
  <c r="P301" i="10"/>
  <c r="O301" i="10"/>
  <c r="M301" i="10"/>
  <c r="N301" i="10"/>
  <c r="L302" i="10"/>
  <c r="A553" i="10"/>
  <c r="I553" i="10" s="1"/>
  <c r="H302" i="10"/>
  <c r="D303" i="10"/>
  <c r="E303" i="10" s="1"/>
  <c r="C304" i="10" s="1"/>
  <c r="J552" i="10" l="1"/>
  <c r="K553" i="10"/>
  <c r="G553" i="10"/>
  <c r="B553" i="10"/>
  <c r="Q301" i="10"/>
  <c r="O302" i="10"/>
  <c r="P302" i="10"/>
  <c r="N302" i="10"/>
  <c r="M302" i="10"/>
  <c r="A554" i="10"/>
  <c r="I554" i="10" s="1"/>
  <c r="F303" i="10"/>
  <c r="J553" i="10" l="1"/>
  <c r="K554" i="10"/>
  <c r="G554" i="10"/>
  <c r="B554" i="10"/>
  <c r="Q302" i="10"/>
  <c r="H303" i="10"/>
  <c r="A555" i="10"/>
  <c r="I555" i="10" s="1"/>
  <c r="D304" i="10"/>
  <c r="E304" i="10" s="1"/>
  <c r="C305" i="10" s="1"/>
  <c r="J554" i="10" l="1"/>
  <c r="K555" i="10"/>
  <c r="G555" i="10"/>
  <c r="B555" i="10"/>
  <c r="L303" i="10"/>
  <c r="A556" i="10"/>
  <c r="I556" i="10" s="1"/>
  <c r="F304" i="10"/>
  <c r="H304" i="10" s="1"/>
  <c r="J555" i="10" l="1"/>
  <c r="K556" i="10"/>
  <c r="G556" i="10"/>
  <c r="B556" i="10"/>
  <c r="O303" i="10"/>
  <c r="P303" i="10"/>
  <c r="M303" i="10"/>
  <c r="N303" i="10"/>
  <c r="L304" i="10"/>
  <c r="A557" i="10"/>
  <c r="I557" i="10" s="1"/>
  <c r="D305" i="10"/>
  <c r="E305" i="10" s="1"/>
  <c r="C306" i="10" s="1"/>
  <c r="J556" i="10" l="1"/>
  <c r="K557" i="10"/>
  <c r="G557" i="10"/>
  <c r="B557" i="10"/>
  <c r="P304" i="10"/>
  <c r="O304" i="10"/>
  <c r="Q303" i="10"/>
  <c r="M304" i="10"/>
  <c r="N304" i="10"/>
  <c r="A558" i="10"/>
  <c r="I558" i="10" s="1"/>
  <c r="F305" i="10"/>
  <c r="J557" i="10" l="1"/>
  <c r="K558" i="10"/>
  <c r="G558" i="10"/>
  <c r="B558" i="10"/>
  <c r="Q304" i="10"/>
  <c r="L305" i="10"/>
  <c r="A559" i="10"/>
  <c r="I559" i="10" s="1"/>
  <c r="D306" i="10"/>
  <c r="E306" i="10" s="1"/>
  <c r="C307" i="10" s="1"/>
  <c r="H305" i="10"/>
  <c r="J558" i="10" l="1"/>
  <c r="K559" i="10"/>
  <c r="G559" i="10"/>
  <c r="B559" i="10"/>
  <c r="O305" i="10"/>
  <c r="P305" i="10"/>
  <c r="M305" i="10"/>
  <c r="N305" i="10"/>
  <c r="A560" i="10"/>
  <c r="I560" i="10" s="1"/>
  <c r="F306" i="10"/>
  <c r="J559" i="10" l="1"/>
  <c r="K560" i="10"/>
  <c r="G560" i="10"/>
  <c r="B560" i="10"/>
  <c r="Q305" i="10"/>
  <c r="H306" i="10"/>
  <c r="A561" i="10"/>
  <c r="I561" i="10" s="1"/>
  <c r="D307" i="10"/>
  <c r="E307" i="10" s="1"/>
  <c r="C308" i="10" s="1"/>
  <c r="J560" i="10" l="1"/>
  <c r="K561" i="10"/>
  <c r="G561" i="10"/>
  <c r="B561" i="10"/>
  <c r="L306" i="10"/>
  <c r="A562" i="10"/>
  <c r="I562" i="10" s="1"/>
  <c r="F307" i="10"/>
  <c r="J561" i="10" l="1"/>
  <c r="K562" i="10"/>
  <c r="G562" i="10"/>
  <c r="B562" i="10"/>
  <c r="P306" i="10"/>
  <c r="O306" i="10"/>
  <c r="M306" i="10"/>
  <c r="N306" i="10"/>
  <c r="L307" i="10"/>
  <c r="A563" i="10"/>
  <c r="I563" i="10" s="1"/>
  <c r="H307" i="10"/>
  <c r="D308" i="10"/>
  <c r="E308" i="10" s="1"/>
  <c r="C309" i="10" s="1"/>
  <c r="J562" i="10" l="1"/>
  <c r="K563" i="10"/>
  <c r="G563" i="10"/>
  <c r="B563" i="10"/>
  <c r="O307" i="10"/>
  <c r="P307" i="10"/>
  <c r="Q306" i="10"/>
  <c r="N307" i="10"/>
  <c r="M307" i="10"/>
  <c r="A564" i="10"/>
  <c r="I564" i="10" s="1"/>
  <c r="F308" i="10"/>
  <c r="J563" i="10" l="1"/>
  <c r="K564" i="10"/>
  <c r="G564" i="10"/>
  <c r="B564" i="10"/>
  <c r="Q307" i="10"/>
  <c r="H308" i="10"/>
  <c r="A565" i="10"/>
  <c r="I565" i="10" s="1"/>
  <c r="D309" i="10"/>
  <c r="E309" i="10" s="1"/>
  <c r="C310" i="10" s="1"/>
  <c r="J564" i="10" l="1"/>
  <c r="K565" i="10"/>
  <c r="G565" i="10"/>
  <c r="B565" i="10"/>
  <c r="L308" i="10"/>
  <c r="A566" i="10"/>
  <c r="I566" i="10" s="1"/>
  <c r="F309" i="10"/>
  <c r="J565" i="10" l="1"/>
  <c r="K566" i="10"/>
  <c r="G566" i="10"/>
  <c r="B566" i="10"/>
  <c r="P308" i="10"/>
  <c r="O308" i="10"/>
  <c r="M308" i="10"/>
  <c r="N308" i="10"/>
  <c r="L309" i="10"/>
  <c r="A567" i="10"/>
  <c r="I567" i="10" s="1"/>
  <c r="H309" i="10"/>
  <c r="D310" i="10"/>
  <c r="E310" i="10" s="1"/>
  <c r="C311" i="10" s="1"/>
  <c r="J566" i="10" l="1"/>
  <c r="K567" i="10"/>
  <c r="G567" i="10"/>
  <c r="B567" i="10"/>
  <c r="P309" i="10"/>
  <c r="O309" i="10"/>
  <c r="Q308" i="10"/>
  <c r="N309" i="10"/>
  <c r="M309" i="10"/>
  <c r="A568" i="10"/>
  <c r="I568" i="10" s="1"/>
  <c r="F310" i="10"/>
  <c r="J567" i="10" l="1"/>
  <c r="K568" i="10"/>
  <c r="G568" i="10"/>
  <c r="B568" i="10"/>
  <c r="Q309" i="10"/>
  <c r="H310" i="10"/>
  <c r="A569" i="10"/>
  <c r="I569" i="10" s="1"/>
  <c r="D311" i="10"/>
  <c r="E311" i="10" s="1"/>
  <c r="C312" i="10" s="1"/>
  <c r="J568" i="10" l="1"/>
  <c r="K569" i="10"/>
  <c r="G569" i="10"/>
  <c r="B569" i="10"/>
  <c r="L310" i="10"/>
  <c r="A570" i="10"/>
  <c r="I570" i="10" s="1"/>
  <c r="F311" i="10"/>
  <c r="H311" i="10" s="1"/>
  <c r="J569" i="10" l="1"/>
  <c r="K570" i="10"/>
  <c r="G570" i="10"/>
  <c r="B570" i="10"/>
  <c r="P310" i="10"/>
  <c r="O310" i="10"/>
  <c r="M310" i="10"/>
  <c r="N310" i="10"/>
  <c r="A571" i="10"/>
  <c r="I571" i="10" s="1"/>
  <c r="D312" i="10"/>
  <c r="E312" i="10" s="1"/>
  <c r="C313" i="10" s="1"/>
  <c r="J570" i="10" l="1"/>
  <c r="K571" i="10"/>
  <c r="G571" i="10"/>
  <c r="B571" i="10"/>
  <c r="Q310" i="10"/>
  <c r="L311" i="10"/>
  <c r="A572" i="10"/>
  <c r="I572" i="10" s="1"/>
  <c r="F312" i="10"/>
  <c r="H312" i="10" s="1"/>
  <c r="J571" i="10" l="1"/>
  <c r="K572" i="10"/>
  <c r="G572" i="10"/>
  <c r="B572" i="10"/>
  <c r="P311" i="10"/>
  <c r="O311" i="10"/>
  <c r="M311" i="10"/>
  <c r="N311" i="10"/>
  <c r="A573" i="10"/>
  <c r="I573" i="10" s="1"/>
  <c r="D313" i="10"/>
  <c r="E313" i="10" s="1"/>
  <c r="C314" i="10" s="1"/>
  <c r="J572" i="10" l="1"/>
  <c r="K573" i="10"/>
  <c r="G573" i="10"/>
  <c r="B573" i="10"/>
  <c r="Q311" i="10"/>
  <c r="L312" i="10"/>
  <c r="A574" i="10"/>
  <c r="I574" i="10" s="1"/>
  <c r="F313" i="10"/>
  <c r="H313" i="10" s="1"/>
  <c r="J573" i="10" l="1"/>
  <c r="K574" i="10"/>
  <c r="G574" i="10"/>
  <c r="B574" i="10"/>
  <c r="O312" i="10"/>
  <c r="P312" i="10"/>
  <c r="M312" i="10"/>
  <c r="N312" i="10"/>
  <c r="A575" i="10"/>
  <c r="I575" i="10" s="1"/>
  <c r="D314" i="10"/>
  <c r="E314" i="10" s="1"/>
  <c r="C315" i="10" s="1"/>
  <c r="J574" i="10" l="1"/>
  <c r="K575" i="10"/>
  <c r="G575" i="10"/>
  <c r="B575" i="10"/>
  <c r="Q312" i="10"/>
  <c r="L313" i="10"/>
  <c r="A576" i="10"/>
  <c r="I576" i="10" s="1"/>
  <c r="F314" i="10"/>
  <c r="H314" i="10" s="1"/>
  <c r="J575" i="10" l="1"/>
  <c r="K576" i="10"/>
  <c r="G576" i="10"/>
  <c r="B576" i="10"/>
  <c r="O313" i="10"/>
  <c r="P313" i="10"/>
  <c r="M313" i="10"/>
  <c r="N313" i="10"/>
  <c r="A577" i="10"/>
  <c r="I577" i="10" s="1"/>
  <c r="D315" i="10"/>
  <c r="E315" i="10" s="1"/>
  <c r="C316" i="10" s="1"/>
  <c r="J576" i="10" l="1"/>
  <c r="K577" i="10"/>
  <c r="G577" i="10"/>
  <c r="B577" i="10"/>
  <c r="Q313" i="10"/>
  <c r="L314" i="10"/>
  <c r="A578" i="10"/>
  <c r="I578" i="10" s="1"/>
  <c r="F315" i="10"/>
  <c r="H315" i="10" s="1"/>
  <c r="J577" i="10" l="1"/>
  <c r="K578" i="10"/>
  <c r="G578" i="10"/>
  <c r="B578" i="10"/>
  <c r="P314" i="10"/>
  <c r="O314" i="10"/>
  <c r="M314" i="10"/>
  <c r="N314" i="10"/>
  <c r="L315" i="10"/>
  <c r="A579" i="10"/>
  <c r="I579" i="10" s="1"/>
  <c r="D316" i="10"/>
  <c r="E316" i="10" s="1"/>
  <c r="C317" i="10" s="1"/>
  <c r="J578" i="10" l="1"/>
  <c r="K579" i="10"/>
  <c r="G579" i="10"/>
  <c r="B579" i="10"/>
  <c r="Q314" i="10"/>
  <c r="O315" i="10"/>
  <c r="P315" i="10"/>
  <c r="M315" i="10"/>
  <c r="N315" i="10"/>
  <c r="A580" i="10"/>
  <c r="I580" i="10" s="1"/>
  <c r="F316" i="10"/>
  <c r="J579" i="10" l="1"/>
  <c r="K580" i="10"/>
  <c r="G580" i="10"/>
  <c r="B580" i="10"/>
  <c r="Q315" i="10"/>
  <c r="H316" i="10"/>
  <c r="A581" i="10"/>
  <c r="I581" i="10" s="1"/>
  <c r="D317" i="10"/>
  <c r="E317" i="10" s="1"/>
  <c r="C318" i="10" s="1"/>
  <c r="J580" i="10" l="1"/>
  <c r="K581" i="10"/>
  <c r="G581" i="10"/>
  <c r="B581" i="10"/>
  <c r="L316" i="10"/>
  <c r="A582" i="10"/>
  <c r="I582" i="10" s="1"/>
  <c r="F317" i="10"/>
  <c r="J581" i="10" l="1"/>
  <c r="K582" i="10"/>
  <c r="G582" i="10"/>
  <c r="B582" i="10"/>
  <c r="P316" i="10"/>
  <c r="O316" i="10"/>
  <c r="N316" i="10"/>
  <c r="M316" i="10"/>
  <c r="L317" i="10"/>
  <c r="A583" i="10"/>
  <c r="I583" i="10" s="1"/>
  <c r="H317" i="10"/>
  <c r="D318" i="10"/>
  <c r="E318" i="10" s="1"/>
  <c r="C319" i="10" s="1"/>
  <c r="J582" i="10" l="1"/>
  <c r="K583" i="10"/>
  <c r="G583" i="10"/>
  <c r="B583" i="10"/>
  <c r="Q316" i="10"/>
  <c r="P317" i="10"/>
  <c r="O317" i="10"/>
  <c r="N317" i="10"/>
  <c r="M317" i="10"/>
  <c r="A584" i="10"/>
  <c r="I584" i="10" s="1"/>
  <c r="F318" i="10"/>
  <c r="J583" i="10" l="1"/>
  <c r="K584" i="10"/>
  <c r="G584" i="10"/>
  <c r="B584" i="10"/>
  <c r="Q317" i="10"/>
  <c r="H318" i="10"/>
  <c r="A585" i="10"/>
  <c r="I585" i="10" s="1"/>
  <c r="D319" i="10"/>
  <c r="E319" i="10" s="1"/>
  <c r="C320" i="10" s="1"/>
  <c r="J584" i="10" l="1"/>
  <c r="K585" i="10"/>
  <c r="G585" i="10"/>
  <c r="B585" i="10"/>
  <c r="L318" i="10"/>
  <c r="A586" i="10"/>
  <c r="I586" i="10" s="1"/>
  <c r="F319" i="10"/>
  <c r="J585" i="10" l="1"/>
  <c r="K586" i="10"/>
  <c r="G586" i="10"/>
  <c r="B586" i="10"/>
  <c r="O318" i="10"/>
  <c r="P318" i="10"/>
  <c r="M318" i="10"/>
  <c r="N318" i="10"/>
  <c r="L319" i="10"/>
  <c r="A587" i="10"/>
  <c r="I587" i="10" s="1"/>
  <c r="H319" i="10"/>
  <c r="D320" i="10"/>
  <c r="E320" i="10" s="1"/>
  <c r="C321" i="10" s="1"/>
  <c r="J586" i="10" l="1"/>
  <c r="K587" i="10"/>
  <c r="G587" i="10"/>
  <c r="B587" i="10"/>
  <c r="O319" i="10"/>
  <c r="P319" i="10"/>
  <c r="Q318" i="10"/>
  <c r="N319" i="10"/>
  <c r="M319" i="10"/>
  <c r="A588" i="10"/>
  <c r="I588" i="10" s="1"/>
  <c r="F320" i="10"/>
  <c r="J587" i="10" l="1"/>
  <c r="K588" i="10"/>
  <c r="G588" i="10"/>
  <c r="B588" i="10"/>
  <c r="Q319" i="10"/>
  <c r="H320" i="10"/>
  <c r="A589" i="10"/>
  <c r="I589" i="10" s="1"/>
  <c r="D321" i="10"/>
  <c r="E321" i="10" s="1"/>
  <c r="C322" i="10" s="1"/>
  <c r="J588" i="10" l="1"/>
  <c r="K589" i="10"/>
  <c r="G589" i="10"/>
  <c r="B589" i="10"/>
  <c r="L320" i="10"/>
  <c r="A590" i="10"/>
  <c r="I590" i="10" s="1"/>
  <c r="F321" i="10"/>
  <c r="J589" i="10" l="1"/>
  <c r="K590" i="10"/>
  <c r="G590" i="10"/>
  <c r="B590" i="10"/>
  <c r="P320" i="10"/>
  <c r="O320" i="10"/>
  <c r="N320" i="10"/>
  <c r="M320" i="10"/>
  <c r="L321" i="10"/>
  <c r="A591" i="10"/>
  <c r="I591" i="10" s="1"/>
  <c r="H321" i="10"/>
  <c r="D322" i="10"/>
  <c r="E322" i="10" s="1"/>
  <c r="C323" i="10" s="1"/>
  <c r="J590" i="10" l="1"/>
  <c r="K591" i="10"/>
  <c r="G591" i="10"/>
  <c r="B591" i="10"/>
  <c r="Q320" i="10"/>
  <c r="P321" i="10"/>
  <c r="O321" i="10"/>
  <c r="N321" i="10"/>
  <c r="M321" i="10"/>
  <c r="A592" i="10"/>
  <c r="I592" i="10" s="1"/>
  <c r="F322" i="10"/>
  <c r="J591" i="10" l="1"/>
  <c r="K592" i="10"/>
  <c r="G592" i="10"/>
  <c r="B592" i="10"/>
  <c r="Q321" i="10"/>
  <c r="H322" i="10"/>
  <c r="A593" i="10"/>
  <c r="I593" i="10" s="1"/>
  <c r="D323" i="10"/>
  <c r="E323" i="10" s="1"/>
  <c r="C324" i="10" s="1"/>
  <c r="J592" i="10" l="1"/>
  <c r="K593" i="10"/>
  <c r="G593" i="10"/>
  <c r="B593" i="10"/>
  <c r="L322" i="10"/>
  <c r="A594" i="10"/>
  <c r="I594" i="10" s="1"/>
  <c r="F323" i="10"/>
  <c r="H323" i="10" s="1"/>
  <c r="J593" i="10" l="1"/>
  <c r="K594" i="10"/>
  <c r="G594" i="10"/>
  <c r="B594" i="10"/>
  <c r="O322" i="10"/>
  <c r="P322" i="10"/>
  <c r="M322" i="10"/>
  <c r="N322" i="10"/>
  <c r="A595" i="10"/>
  <c r="I595" i="10" s="1"/>
  <c r="D324" i="10"/>
  <c r="E324" i="10" s="1"/>
  <c r="C325" i="10" s="1"/>
  <c r="J594" i="10" l="1"/>
  <c r="K595" i="10"/>
  <c r="G595" i="10"/>
  <c r="B595" i="10"/>
  <c r="Q322" i="10"/>
  <c r="L323" i="10"/>
  <c r="A596" i="10"/>
  <c r="I596" i="10" s="1"/>
  <c r="F324" i="10"/>
  <c r="J595" i="10" l="1"/>
  <c r="K596" i="10"/>
  <c r="G596" i="10"/>
  <c r="B596" i="10"/>
  <c r="P323" i="10"/>
  <c r="O323" i="10"/>
  <c r="N323" i="10"/>
  <c r="M323" i="10"/>
  <c r="L324" i="10"/>
  <c r="A597" i="10"/>
  <c r="I597" i="10" s="1"/>
  <c r="H324" i="10"/>
  <c r="D325" i="10"/>
  <c r="E325" i="10" s="1"/>
  <c r="C326" i="10" s="1"/>
  <c r="J596" i="10" l="1"/>
  <c r="K597" i="10"/>
  <c r="G597" i="10"/>
  <c r="B597" i="10"/>
  <c r="Q323" i="10"/>
  <c r="P324" i="10"/>
  <c r="O324" i="10"/>
  <c r="N324" i="10"/>
  <c r="M324" i="10"/>
  <c r="A598" i="10"/>
  <c r="I598" i="10" s="1"/>
  <c r="F325" i="10"/>
  <c r="J597" i="10" l="1"/>
  <c r="K598" i="10"/>
  <c r="G598" i="10"/>
  <c r="B598" i="10"/>
  <c r="Q324" i="10"/>
  <c r="H325" i="10"/>
  <c r="A599" i="10"/>
  <c r="I599" i="10" s="1"/>
  <c r="D326" i="10"/>
  <c r="E326" i="10" s="1"/>
  <c r="C327" i="10" s="1"/>
  <c r="J598" i="10" l="1"/>
  <c r="K599" i="10"/>
  <c r="G599" i="10"/>
  <c r="B599" i="10"/>
  <c r="L325" i="10"/>
  <c r="A600" i="10"/>
  <c r="I600" i="10" s="1"/>
  <c r="F326" i="10"/>
  <c r="J599" i="10" l="1"/>
  <c r="K600" i="10"/>
  <c r="G600" i="10"/>
  <c r="B600" i="10"/>
  <c r="O325" i="10"/>
  <c r="P325" i="10"/>
  <c r="M325" i="10"/>
  <c r="N325" i="10"/>
  <c r="L326" i="10"/>
  <c r="A601" i="10"/>
  <c r="I601" i="10" s="1"/>
  <c r="D327" i="10"/>
  <c r="E327" i="10" s="1"/>
  <c r="C328" i="10" s="1"/>
  <c r="H326" i="10"/>
  <c r="J600" i="10" l="1"/>
  <c r="K601" i="10"/>
  <c r="G601" i="10"/>
  <c r="B601" i="10"/>
  <c r="P326" i="10"/>
  <c r="O326" i="10"/>
  <c r="Q325" i="10"/>
  <c r="M326" i="10"/>
  <c r="N326" i="10"/>
  <c r="A602" i="10"/>
  <c r="I602" i="10" s="1"/>
  <c r="F327" i="10"/>
  <c r="J601" i="10" l="1"/>
  <c r="K602" i="10"/>
  <c r="G602" i="10"/>
  <c r="B602" i="10"/>
  <c r="Q326" i="10"/>
  <c r="H327" i="10"/>
  <c r="A603" i="10"/>
  <c r="I603" i="10" s="1"/>
  <c r="D328" i="10"/>
  <c r="E328" i="10" s="1"/>
  <c r="C329" i="10" s="1"/>
  <c r="J602" i="10" l="1"/>
  <c r="K603" i="10"/>
  <c r="G603" i="10"/>
  <c r="B603" i="10"/>
  <c r="L327" i="10"/>
  <c r="A604" i="10"/>
  <c r="I604" i="10" s="1"/>
  <c r="F328" i="10"/>
  <c r="H328" i="10" s="1"/>
  <c r="J603" i="10" l="1"/>
  <c r="K604" i="10"/>
  <c r="G604" i="10"/>
  <c r="B604" i="10"/>
  <c r="P327" i="10"/>
  <c r="O327" i="10"/>
  <c r="M327" i="10"/>
  <c r="N327" i="10"/>
  <c r="A605" i="10"/>
  <c r="I605" i="10" s="1"/>
  <c r="D329" i="10"/>
  <c r="E329" i="10" s="1"/>
  <c r="C330" i="10" s="1"/>
  <c r="J604" i="10" l="1"/>
  <c r="K605" i="10"/>
  <c r="G605" i="10"/>
  <c r="B605" i="10"/>
  <c r="Q327" i="10"/>
  <c r="L328" i="10"/>
  <c r="A606" i="10"/>
  <c r="I606" i="10" s="1"/>
  <c r="F329" i="10"/>
  <c r="J605" i="10" l="1"/>
  <c r="K606" i="10"/>
  <c r="G606" i="10"/>
  <c r="B606" i="10"/>
  <c r="O328" i="10"/>
  <c r="P328" i="10"/>
  <c r="N328" i="10"/>
  <c r="M328" i="10"/>
  <c r="L329" i="10"/>
  <c r="A607" i="10"/>
  <c r="I607" i="10" s="1"/>
  <c r="H329" i="10"/>
  <c r="D330" i="10"/>
  <c r="E330" i="10" s="1"/>
  <c r="C331" i="10" s="1"/>
  <c r="J606" i="10" l="1"/>
  <c r="K607" i="10"/>
  <c r="G607" i="10"/>
  <c r="B607" i="10"/>
  <c r="O329" i="10"/>
  <c r="P329" i="10"/>
  <c r="Q328" i="10"/>
  <c r="N329" i="10"/>
  <c r="M329" i="10"/>
  <c r="A608" i="10"/>
  <c r="I608" i="10" s="1"/>
  <c r="F330" i="10"/>
  <c r="J607" i="10" l="1"/>
  <c r="K608" i="10"/>
  <c r="G608" i="10"/>
  <c r="B608" i="10"/>
  <c r="Q329" i="10"/>
  <c r="H330" i="10"/>
  <c r="A609" i="10"/>
  <c r="I609" i="10" s="1"/>
  <c r="D331" i="10"/>
  <c r="E331" i="10" s="1"/>
  <c r="C332" i="10" s="1"/>
  <c r="J608" i="10" l="1"/>
  <c r="K609" i="10"/>
  <c r="G609" i="10"/>
  <c r="B609" i="10"/>
  <c r="L330" i="10"/>
  <c r="A610" i="10"/>
  <c r="I610" i="10" s="1"/>
  <c r="F331" i="10"/>
  <c r="J609" i="10" l="1"/>
  <c r="K610" i="10"/>
  <c r="G610" i="10"/>
  <c r="B610" i="10"/>
  <c r="O330" i="10"/>
  <c r="P330" i="10"/>
  <c r="M330" i="10"/>
  <c r="N330" i="10"/>
  <c r="L331" i="10"/>
  <c r="A611" i="10"/>
  <c r="I611" i="10" s="1"/>
  <c r="H331" i="10"/>
  <c r="D332" i="10"/>
  <c r="E332" i="10" s="1"/>
  <c r="C333" i="10" s="1"/>
  <c r="J610" i="10" l="1"/>
  <c r="K611" i="10"/>
  <c r="G611" i="10"/>
  <c r="B611" i="10"/>
  <c r="P331" i="10"/>
  <c r="O331" i="10"/>
  <c r="Q330" i="10"/>
  <c r="N331" i="10"/>
  <c r="M331" i="10"/>
  <c r="A612" i="10"/>
  <c r="I612" i="10" s="1"/>
  <c r="F332" i="10"/>
  <c r="J611" i="10" l="1"/>
  <c r="K612" i="10"/>
  <c r="G612" i="10"/>
  <c r="B612" i="10"/>
  <c r="Q331" i="10"/>
  <c r="H332" i="10"/>
  <c r="A613" i="10"/>
  <c r="I613" i="10" s="1"/>
  <c r="D333" i="10"/>
  <c r="E333" i="10" s="1"/>
  <c r="C334" i="10" s="1"/>
  <c r="J612" i="10" l="1"/>
  <c r="K613" i="10"/>
  <c r="G613" i="10"/>
  <c r="B613" i="10"/>
  <c r="L332" i="10"/>
  <c r="A614" i="10"/>
  <c r="I614" i="10" s="1"/>
  <c r="F333" i="10"/>
  <c r="J613" i="10" l="1"/>
  <c r="K614" i="10"/>
  <c r="G614" i="10"/>
  <c r="B614" i="10"/>
  <c r="P332" i="10"/>
  <c r="O332" i="10"/>
  <c r="N332" i="10"/>
  <c r="M332" i="10"/>
  <c r="L333" i="10"/>
  <c r="A615" i="10"/>
  <c r="I615" i="10" s="1"/>
  <c r="H333" i="10"/>
  <c r="D334" i="10"/>
  <c r="E334" i="10" s="1"/>
  <c r="C335" i="10" s="1"/>
  <c r="J614" i="10" l="1"/>
  <c r="K615" i="10"/>
  <c r="G615" i="10"/>
  <c r="B615" i="10"/>
  <c r="Q332" i="10"/>
  <c r="O333" i="10"/>
  <c r="P333" i="10"/>
  <c r="N333" i="10"/>
  <c r="M333" i="10"/>
  <c r="A616" i="10"/>
  <c r="I616" i="10" s="1"/>
  <c r="F334" i="10"/>
  <c r="J615" i="10" l="1"/>
  <c r="K616" i="10"/>
  <c r="G616" i="10"/>
  <c r="B616" i="10"/>
  <c r="Q333" i="10"/>
  <c r="H334" i="10"/>
  <c r="A617" i="10"/>
  <c r="I617" i="10" s="1"/>
  <c r="D335" i="10"/>
  <c r="E335" i="10" s="1"/>
  <c r="C336" i="10" s="1"/>
  <c r="J616" i="10" l="1"/>
  <c r="K617" i="10"/>
  <c r="G617" i="10"/>
  <c r="B617" i="10"/>
  <c r="L334" i="10"/>
  <c r="A618" i="10"/>
  <c r="I618" i="10" s="1"/>
  <c r="F335" i="10"/>
  <c r="H335" i="10" s="1"/>
  <c r="J617" i="10" l="1"/>
  <c r="K618" i="10"/>
  <c r="G618" i="10"/>
  <c r="B618" i="10"/>
  <c r="P334" i="10"/>
  <c r="O334" i="10"/>
  <c r="M334" i="10"/>
  <c r="N334" i="10"/>
  <c r="A619" i="10"/>
  <c r="I619" i="10" s="1"/>
  <c r="D336" i="10"/>
  <c r="E336" i="10" s="1"/>
  <c r="C337" i="10" s="1"/>
  <c r="J618" i="10" l="1"/>
  <c r="K619" i="10"/>
  <c r="G619" i="10"/>
  <c r="B619" i="10"/>
  <c r="Q334" i="10"/>
  <c r="L335" i="10"/>
  <c r="A620" i="10"/>
  <c r="I620" i="10" s="1"/>
  <c r="F336" i="10"/>
  <c r="J619" i="10" l="1"/>
  <c r="K620" i="10"/>
  <c r="G620" i="10"/>
  <c r="B620" i="10"/>
  <c r="O335" i="10"/>
  <c r="P335" i="10"/>
  <c r="N335" i="10"/>
  <c r="M335" i="10"/>
  <c r="L336" i="10"/>
  <c r="A621" i="10"/>
  <c r="I621" i="10" s="1"/>
  <c r="H336" i="10"/>
  <c r="D337" i="10"/>
  <c r="E337" i="10" s="1"/>
  <c r="C338" i="10" s="1"/>
  <c r="J620" i="10" l="1"/>
  <c r="K621" i="10"/>
  <c r="G621" i="10"/>
  <c r="B621" i="10"/>
  <c r="O336" i="10"/>
  <c r="P336" i="10"/>
  <c r="Q335" i="10"/>
  <c r="N336" i="10"/>
  <c r="M336" i="10"/>
  <c r="A622" i="10"/>
  <c r="I622" i="10" s="1"/>
  <c r="F337" i="10"/>
  <c r="J621" i="10" l="1"/>
  <c r="K622" i="10"/>
  <c r="G622" i="10"/>
  <c r="B622" i="10"/>
  <c r="Q336" i="10"/>
  <c r="H337" i="10"/>
  <c r="A623" i="10"/>
  <c r="I623" i="10" s="1"/>
  <c r="D338" i="10"/>
  <c r="E338" i="10" s="1"/>
  <c r="C339" i="10" s="1"/>
  <c r="J622" i="10" l="1"/>
  <c r="K623" i="10"/>
  <c r="G623" i="10"/>
  <c r="B623" i="10"/>
  <c r="L337" i="10"/>
  <c r="A624" i="10"/>
  <c r="I624" i="10" s="1"/>
  <c r="F338" i="10"/>
  <c r="H338" i="10" s="1"/>
  <c r="J623" i="10" l="1"/>
  <c r="K624" i="10"/>
  <c r="G624" i="10"/>
  <c r="B624" i="10"/>
  <c r="O337" i="10"/>
  <c r="P337" i="10"/>
  <c r="M337" i="10"/>
  <c r="N337" i="10"/>
  <c r="L338" i="10"/>
  <c r="A625" i="10"/>
  <c r="I625" i="10" s="1"/>
  <c r="D339" i="10"/>
  <c r="E339" i="10" s="1"/>
  <c r="C340" i="10" s="1"/>
  <c r="J624" i="10" l="1"/>
  <c r="K625" i="10"/>
  <c r="G625" i="10"/>
  <c r="B625" i="10"/>
  <c r="O338" i="10"/>
  <c r="P338" i="10"/>
  <c r="Q337" i="10"/>
  <c r="M338" i="10"/>
  <c r="N338" i="10"/>
  <c r="A626" i="10"/>
  <c r="I626" i="10" s="1"/>
  <c r="F339" i="10"/>
  <c r="J625" i="10" l="1"/>
  <c r="K626" i="10"/>
  <c r="G626" i="10"/>
  <c r="B626" i="10"/>
  <c r="Q338" i="10"/>
  <c r="H339" i="10"/>
  <c r="A627" i="10"/>
  <c r="I627" i="10" s="1"/>
  <c r="D340" i="10"/>
  <c r="E340" i="10" s="1"/>
  <c r="C341" i="10" s="1"/>
  <c r="J626" i="10" l="1"/>
  <c r="K627" i="10"/>
  <c r="G627" i="10"/>
  <c r="B627" i="10"/>
  <c r="L339" i="10"/>
  <c r="A628" i="10"/>
  <c r="I628" i="10" s="1"/>
  <c r="F340" i="10"/>
  <c r="H340" i="10" s="1"/>
  <c r="J627" i="10" l="1"/>
  <c r="K628" i="10"/>
  <c r="G628" i="10"/>
  <c r="B628" i="10"/>
  <c r="P339" i="10"/>
  <c r="O339" i="10"/>
  <c r="M339" i="10"/>
  <c r="N339" i="10"/>
  <c r="L340" i="10"/>
  <c r="A629" i="10"/>
  <c r="I629" i="10" s="1"/>
  <c r="D341" i="10"/>
  <c r="E341" i="10" s="1"/>
  <c r="C342" i="10" s="1"/>
  <c r="J628" i="10" l="1"/>
  <c r="K629" i="10"/>
  <c r="G629" i="10"/>
  <c r="B629" i="10"/>
  <c r="O340" i="10"/>
  <c r="P340" i="10"/>
  <c r="Q339" i="10"/>
  <c r="M340" i="10"/>
  <c r="N340" i="10"/>
  <c r="A630" i="10"/>
  <c r="I630" i="10" s="1"/>
  <c r="F341" i="10"/>
  <c r="J629" i="10" l="1"/>
  <c r="K630" i="10"/>
  <c r="G630" i="10"/>
  <c r="B630" i="10"/>
  <c r="Q340" i="10"/>
  <c r="H341" i="10"/>
  <c r="A631" i="10"/>
  <c r="I631" i="10" s="1"/>
  <c r="D342" i="10"/>
  <c r="E342" i="10" s="1"/>
  <c r="C343" i="10" s="1"/>
  <c r="J630" i="10" l="1"/>
  <c r="K631" i="10"/>
  <c r="G631" i="10"/>
  <c r="B631" i="10"/>
  <c r="L341" i="10"/>
  <c r="A632" i="10"/>
  <c r="I632" i="10" s="1"/>
  <c r="F342" i="10"/>
  <c r="J631" i="10" l="1"/>
  <c r="K632" i="10"/>
  <c r="G632" i="10"/>
  <c r="B632" i="10"/>
  <c r="O341" i="10"/>
  <c r="P341" i="10"/>
  <c r="N341" i="10"/>
  <c r="M341" i="10"/>
  <c r="L342" i="10"/>
  <c r="A633" i="10"/>
  <c r="I633" i="10" s="1"/>
  <c r="D343" i="10"/>
  <c r="E343" i="10" s="1"/>
  <c r="C344" i="10" s="1"/>
  <c r="H342" i="10"/>
  <c r="J632" i="10" l="1"/>
  <c r="K633" i="10"/>
  <c r="G633" i="10"/>
  <c r="B633" i="10"/>
  <c r="O342" i="10"/>
  <c r="P342" i="10"/>
  <c r="Q341" i="10"/>
  <c r="N342" i="10"/>
  <c r="M342" i="10"/>
  <c r="A634" i="10"/>
  <c r="I634" i="10" s="1"/>
  <c r="F343" i="10"/>
  <c r="J633" i="10" l="1"/>
  <c r="K634" i="10"/>
  <c r="G634" i="10"/>
  <c r="B634" i="10"/>
  <c r="Q342" i="10"/>
  <c r="H343" i="10"/>
  <c r="A635" i="10"/>
  <c r="I635" i="10" s="1"/>
  <c r="D344" i="10"/>
  <c r="E344" i="10" s="1"/>
  <c r="C345" i="10" s="1"/>
  <c r="J634" i="10" l="1"/>
  <c r="K635" i="10"/>
  <c r="G635" i="10"/>
  <c r="B635" i="10"/>
  <c r="L343" i="10"/>
  <c r="A636" i="10"/>
  <c r="I636" i="10" s="1"/>
  <c r="F344" i="10"/>
  <c r="H344" i="10" s="1"/>
  <c r="J635" i="10" l="1"/>
  <c r="K636" i="10"/>
  <c r="G636" i="10"/>
  <c r="B636" i="10"/>
  <c r="O343" i="10"/>
  <c r="P343" i="10"/>
  <c r="M343" i="10"/>
  <c r="N343" i="10"/>
  <c r="A637" i="10"/>
  <c r="I637" i="10" s="1"/>
  <c r="D345" i="10"/>
  <c r="E345" i="10" s="1"/>
  <c r="C346" i="10" s="1"/>
  <c r="J636" i="10" l="1"/>
  <c r="K637" i="10"/>
  <c r="G637" i="10"/>
  <c r="B637" i="10"/>
  <c r="Q343" i="10"/>
  <c r="L344" i="10"/>
  <c r="A638" i="10"/>
  <c r="I638" i="10" s="1"/>
  <c r="F345" i="10"/>
  <c r="H345" i="10" s="1"/>
  <c r="J637" i="10" l="1"/>
  <c r="K638" i="10"/>
  <c r="G638" i="10"/>
  <c r="B638" i="10"/>
  <c r="O344" i="10"/>
  <c r="P344" i="10"/>
  <c r="M344" i="10"/>
  <c r="N344" i="10"/>
  <c r="A639" i="10"/>
  <c r="I639" i="10" s="1"/>
  <c r="D346" i="10"/>
  <c r="E346" i="10" s="1"/>
  <c r="C347" i="10" s="1"/>
  <c r="J638" i="10" l="1"/>
  <c r="K639" i="10"/>
  <c r="G639" i="10"/>
  <c r="B639" i="10"/>
  <c r="Q344" i="10"/>
  <c r="L345" i="10"/>
  <c r="A640" i="10"/>
  <c r="I640" i="10" s="1"/>
  <c r="F346" i="10"/>
  <c r="H346" i="10" s="1"/>
  <c r="J639" i="10" l="1"/>
  <c r="K640" i="10"/>
  <c r="G640" i="10"/>
  <c r="B640" i="10"/>
  <c r="P345" i="10"/>
  <c r="O345" i="10"/>
  <c r="M345" i="10"/>
  <c r="N345" i="10"/>
  <c r="A641" i="10"/>
  <c r="I641" i="10" s="1"/>
  <c r="D347" i="10"/>
  <c r="E347" i="10" s="1"/>
  <c r="C348" i="10" s="1"/>
  <c r="J640" i="10" l="1"/>
  <c r="K641" i="10"/>
  <c r="G641" i="10"/>
  <c r="B641" i="10"/>
  <c r="Q345" i="10"/>
  <c r="L346" i="10"/>
  <c r="A642" i="10"/>
  <c r="I642" i="10" s="1"/>
  <c r="F347" i="10"/>
  <c r="J641" i="10" l="1"/>
  <c r="K642" i="10"/>
  <c r="G642" i="10"/>
  <c r="B642" i="10"/>
  <c r="O346" i="10"/>
  <c r="P346" i="10"/>
  <c r="N346" i="10"/>
  <c r="M346" i="10"/>
  <c r="L347" i="10"/>
  <c r="A643" i="10"/>
  <c r="I643" i="10" s="1"/>
  <c r="D348" i="10"/>
  <c r="E348" i="10" s="1"/>
  <c r="C349" i="10" s="1"/>
  <c r="H347" i="10"/>
  <c r="J642" i="10" l="1"/>
  <c r="K643" i="10"/>
  <c r="G643" i="10"/>
  <c r="B643" i="10"/>
  <c r="P347" i="10"/>
  <c r="O347" i="10"/>
  <c r="Q346" i="10"/>
  <c r="M347" i="10"/>
  <c r="N347" i="10"/>
  <c r="A644" i="10"/>
  <c r="I644" i="10" s="1"/>
  <c r="F348" i="10"/>
  <c r="J643" i="10" l="1"/>
  <c r="K644" i="10"/>
  <c r="G644" i="10"/>
  <c r="B644" i="10"/>
  <c r="Q347" i="10"/>
  <c r="H348" i="10"/>
  <c r="A645" i="10"/>
  <c r="I645" i="10" s="1"/>
  <c r="D349" i="10"/>
  <c r="E349" i="10" s="1"/>
  <c r="C350" i="10" s="1"/>
  <c r="J644" i="10" l="1"/>
  <c r="K645" i="10"/>
  <c r="G645" i="10"/>
  <c r="B645" i="10"/>
  <c r="L348" i="10"/>
  <c r="A646" i="10"/>
  <c r="I646" i="10" s="1"/>
  <c r="F349" i="10"/>
  <c r="H349" i="10" s="1"/>
  <c r="J645" i="10" l="1"/>
  <c r="K646" i="10"/>
  <c r="G646" i="10"/>
  <c r="B646" i="10"/>
  <c r="O348" i="10"/>
  <c r="P348" i="10"/>
  <c r="M348" i="10"/>
  <c r="N348" i="10"/>
  <c r="A647" i="10"/>
  <c r="I647" i="10" s="1"/>
  <c r="D350" i="10"/>
  <c r="E350" i="10" s="1"/>
  <c r="C351" i="10" s="1"/>
  <c r="J646" i="10" l="1"/>
  <c r="K647" i="10"/>
  <c r="G647" i="10"/>
  <c r="B647" i="10"/>
  <c r="Q348" i="10"/>
  <c r="L349" i="10"/>
  <c r="A648" i="10"/>
  <c r="I648" i="10" s="1"/>
  <c r="F350" i="10"/>
  <c r="H350" i="10" s="1"/>
  <c r="J647" i="10" l="1"/>
  <c r="K648" i="10"/>
  <c r="G648" i="10"/>
  <c r="B648" i="10"/>
  <c r="P349" i="10"/>
  <c r="O349" i="10"/>
  <c r="M349" i="10"/>
  <c r="N349" i="10"/>
  <c r="L350" i="10"/>
  <c r="A649" i="10"/>
  <c r="I649" i="10" s="1"/>
  <c r="D351" i="10"/>
  <c r="E351" i="10" s="1"/>
  <c r="C352" i="10" s="1"/>
  <c r="J648" i="10" l="1"/>
  <c r="K649" i="10"/>
  <c r="G649" i="10"/>
  <c r="B649" i="10"/>
  <c r="O350" i="10"/>
  <c r="P350" i="10"/>
  <c r="Q349" i="10"/>
  <c r="M350" i="10"/>
  <c r="N350" i="10"/>
  <c r="A650" i="10"/>
  <c r="I650" i="10" s="1"/>
  <c r="F351" i="10"/>
  <c r="J649" i="10" l="1"/>
  <c r="K650" i="10"/>
  <c r="G650" i="10"/>
  <c r="B650" i="10"/>
  <c r="Q350" i="10"/>
  <c r="H351" i="10"/>
  <c r="A651" i="10"/>
  <c r="I651" i="10" s="1"/>
  <c r="D352" i="10"/>
  <c r="E352" i="10" s="1"/>
  <c r="C353" i="10" s="1"/>
  <c r="J650" i="10" l="1"/>
  <c r="K651" i="10"/>
  <c r="G651" i="10"/>
  <c r="B651" i="10"/>
  <c r="L351" i="10"/>
  <c r="A652" i="10"/>
  <c r="I652" i="10" s="1"/>
  <c r="F352" i="10"/>
  <c r="H352" i="10" s="1"/>
  <c r="J651" i="10" l="1"/>
  <c r="K652" i="10"/>
  <c r="G652" i="10"/>
  <c r="B652" i="10"/>
  <c r="O351" i="10"/>
  <c r="P351" i="10"/>
  <c r="M351" i="10"/>
  <c r="N351" i="10"/>
  <c r="A653" i="10"/>
  <c r="I653" i="10" s="1"/>
  <c r="D353" i="10"/>
  <c r="E353" i="10" s="1"/>
  <c r="C354" i="10" s="1"/>
  <c r="J652" i="10" l="1"/>
  <c r="K653" i="10"/>
  <c r="G653" i="10"/>
  <c r="B653" i="10"/>
  <c r="Q351" i="10"/>
  <c r="L352" i="10"/>
  <c r="A654" i="10"/>
  <c r="I654" i="10" s="1"/>
  <c r="F353" i="10"/>
  <c r="H353" i="10" s="1"/>
  <c r="J653" i="10" l="1"/>
  <c r="K654" i="10"/>
  <c r="G654" i="10"/>
  <c r="B654" i="10"/>
  <c r="P352" i="10"/>
  <c r="O352" i="10"/>
  <c r="M352" i="10"/>
  <c r="N352" i="10"/>
  <c r="A655" i="10"/>
  <c r="I655" i="10" s="1"/>
  <c r="D354" i="10"/>
  <c r="E354" i="10" s="1"/>
  <c r="C355" i="10" s="1"/>
  <c r="J654" i="10" l="1"/>
  <c r="K655" i="10"/>
  <c r="G655" i="10"/>
  <c r="B655" i="10"/>
  <c r="Q352" i="10"/>
  <c r="L353" i="10"/>
  <c r="A656" i="10"/>
  <c r="I656" i="10" s="1"/>
  <c r="F354" i="10"/>
  <c r="H354" i="10" s="1"/>
  <c r="J655" i="10" l="1"/>
  <c r="K656" i="10"/>
  <c r="G656" i="10"/>
  <c r="B656" i="10"/>
  <c r="P353" i="10"/>
  <c r="O353" i="10"/>
  <c r="M353" i="10"/>
  <c r="N353" i="10"/>
  <c r="A657" i="10"/>
  <c r="I657" i="10" s="1"/>
  <c r="D355" i="10"/>
  <c r="E355" i="10" s="1"/>
  <c r="C356" i="10" s="1"/>
  <c r="J656" i="10" l="1"/>
  <c r="K657" i="10"/>
  <c r="G657" i="10"/>
  <c r="B657" i="10"/>
  <c r="Q353" i="10"/>
  <c r="L354" i="10"/>
  <c r="A658" i="10"/>
  <c r="I658" i="10" s="1"/>
  <c r="F355" i="10"/>
  <c r="H355" i="10" s="1"/>
  <c r="J657" i="10" l="1"/>
  <c r="K658" i="10"/>
  <c r="G658" i="10"/>
  <c r="B658" i="10"/>
  <c r="P354" i="10"/>
  <c r="O354" i="10"/>
  <c r="M354" i="10"/>
  <c r="N354" i="10"/>
  <c r="A659" i="10"/>
  <c r="I659" i="10" s="1"/>
  <c r="D356" i="10"/>
  <c r="E356" i="10" s="1"/>
  <c r="C357" i="10" s="1"/>
  <c r="J658" i="10" l="1"/>
  <c r="K659" i="10"/>
  <c r="G659" i="10"/>
  <c r="B659" i="10"/>
  <c r="Q354" i="10"/>
  <c r="L355" i="10"/>
  <c r="A660" i="10"/>
  <c r="I660" i="10" s="1"/>
  <c r="F356" i="10"/>
  <c r="J659" i="10" l="1"/>
  <c r="K660" i="10"/>
  <c r="G660" i="10"/>
  <c r="B660" i="10"/>
  <c r="O355" i="10"/>
  <c r="P355" i="10"/>
  <c r="N355" i="10"/>
  <c r="M355" i="10"/>
  <c r="L356" i="10"/>
  <c r="A661" i="10"/>
  <c r="I661" i="10" s="1"/>
  <c r="H356" i="10"/>
  <c r="D357" i="10"/>
  <c r="E357" i="10" s="1"/>
  <c r="C358" i="10" s="1"/>
  <c r="J660" i="10" l="1"/>
  <c r="K661" i="10"/>
  <c r="G661" i="10"/>
  <c r="B661" i="10"/>
  <c r="P356" i="10"/>
  <c r="O356" i="10"/>
  <c r="Q355" i="10"/>
  <c r="M356" i="10"/>
  <c r="N356" i="10"/>
  <c r="A662" i="10"/>
  <c r="I662" i="10" s="1"/>
  <c r="F357" i="10"/>
  <c r="J661" i="10" l="1"/>
  <c r="K662" i="10"/>
  <c r="G662" i="10"/>
  <c r="B662" i="10"/>
  <c r="Q356" i="10"/>
  <c r="H357" i="10"/>
  <c r="A663" i="10"/>
  <c r="I663" i="10" s="1"/>
  <c r="D358" i="10"/>
  <c r="E358" i="10" s="1"/>
  <c r="C359" i="10" s="1"/>
  <c r="J662" i="10" l="1"/>
  <c r="K663" i="10"/>
  <c r="G663" i="10"/>
  <c r="B663" i="10"/>
  <c r="L357" i="10"/>
  <c r="A664" i="10"/>
  <c r="I664" i="10" s="1"/>
  <c r="F358" i="10"/>
  <c r="H358" i="10" s="1"/>
  <c r="J663" i="10" l="1"/>
  <c r="K664" i="10"/>
  <c r="G664" i="10"/>
  <c r="B664" i="10"/>
  <c r="O357" i="10"/>
  <c r="P357" i="10"/>
  <c r="M357" i="10"/>
  <c r="N357" i="10"/>
  <c r="A665" i="10"/>
  <c r="I665" i="10" s="1"/>
  <c r="D359" i="10"/>
  <c r="E359" i="10" s="1"/>
  <c r="C360" i="10" s="1"/>
  <c r="J664" i="10" l="1"/>
  <c r="K665" i="10"/>
  <c r="G665" i="10"/>
  <c r="B665" i="10"/>
  <c r="Q357" i="10"/>
  <c r="L358" i="10"/>
  <c r="A666" i="10"/>
  <c r="I666" i="10" s="1"/>
  <c r="F359" i="10"/>
  <c r="H359" i="10" s="1"/>
  <c r="J665" i="10" l="1"/>
  <c r="K666" i="10"/>
  <c r="G666" i="10"/>
  <c r="B666" i="10"/>
  <c r="O358" i="10"/>
  <c r="P358" i="10"/>
  <c r="M358" i="10"/>
  <c r="N358" i="10"/>
  <c r="A667" i="10"/>
  <c r="I667" i="10" s="1"/>
  <c r="D360" i="10"/>
  <c r="E360" i="10" s="1"/>
  <c r="C361" i="10" s="1"/>
  <c r="J666" i="10" l="1"/>
  <c r="K667" i="10"/>
  <c r="G667" i="10"/>
  <c r="B667" i="10"/>
  <c r="Q358" i="10"/>
  <c r="L359" i="10"/>
  <c r="A668" i="10"/>
  <c r="I668" i="10" s="1"/>
  <c r="F360" i="10"/>
  <c r="J667" i="10" l="1"/>
  <c r="K668" i="10"/>
  <c r="G668" i="10"/>
  <c r="B668" i="10"/>
  <c r="P359" i="10"/>
  <c r="O359" i="10"/>
  <c r="N359" i="10"/>
  <c r="M359" i="10"/>
  <c r="L360" i="10"/>
  <c r="A669" i="10"/>
  <c r="I669" i="10" s="1"/>
  <c r="H360" i="10"/>
  <c r="D361" i="10"/>
  <c r="E361" i="10" s="1"/>
  <c r="C362" i="10" s="1"/>
  <c r="J668" i="10" l="1"/>
  <c r="K669" i="10"/>
  <c r="G669" i="10"/>
  <c r="B669" i="10"/>
  <c r="Q359" i="10"/>
  <c r="O360" i="10"/>
  <c r="P360" i="10"/>
  <c r="N360" i="10"/>
  <c r="M360" i="10"/>
  <c r="A670" i="10"/>
  <c r="I670" i="10" s="1"/>
  <c r="F361" i="10"/>
  <c r="J669" i="10" l="1"/>
  <c r="K670" i="10"/>
  <c r="G670" i="10"/>
  <c r="B670" i="10"/>
  <c r="Q360" i="10"/>
  <c r="H361" i="10"/>
  <c r="A671" i="10"/>
  <c r="I671" i="10" s="1"/>
  <c r="D362" i="10"/>
  <c r="E362" i="10" s="1"/>
  <c r="C363" i="10" s="1"/>
  <c r="J670" i="10" l="1"/>
  <c r="K671" i="10"/>
  <c r="G671" i="10"/>
  <c r="B671" i="10"/>
  <c r="L361" i="10"/>
  <c r="A672" i="10"/>
  <c r="I672" i="10" s="1"/>
  <c r="F362" i="10"/>
  <c r="H362" i="10" s="1"/>
  <c r="J671" i="10" l="1"/>
  <c r="K672" i="10"/>
  <c r="G672" i="10"/>
  <c r="B672" i="10"/>
  <c r="O361" i="10"/>
  <c r="P361" i="10"/>
  <c r="M361" i="10"/>
  <c r="N361" i="10"/>
  <c r="A673" i="10"/>
  <c r="I673" i="10" s="1"/>
  <c r="D363" i="10"/>
  <c r="E363" i="10" s="1"/>
  <c r="C364" i="10" s="1"/>
  <c r="J672" i="10" l="1"/>
  <c r="K673" i="10"/>
  <c r="G673" i="10"/>
  <c r="B673" i="10"/>
  <c r="Q361" i="10"/>
  <c r="L362" i="10"/>
  <c r="A674" i="10"/>
  <c r="I674" i="10" s="1"/>
  <c r="F363" i="10"/>
  <c r="H363" i="10" s="1"/>
  <c r="J673" i="10" l="1"/>
  <c r="K674" i="10"/>
  <c r="G674" i="10"/>
  <c r="B674" i="10"/>
  <c r="P362" i="10"/>
  <c r="O362" i="10"/>
  <c r="M362" i="10"/>
  <c r="N362" i="10"/>
  <c r="L363" i="10"/>
  <c r="A675" i="10"/>
  <c r="I675" i="10" s="1"/>
  <c r="D364" i="10"/>
  <c r="E364" i="10" s="1"/>
  <c r="C365" i="10" s="1"/>
  <c r="J674" i="10" l="1"/>
  <c r="K675" i="10"/>
  <c r="G675" i="10"/>
  <c r="B675" i="10"/>
  <c r="Q362" i="10"/>
  <c r="O363" i="10"/>
  <c r="P363" i="10"/>
  <c r="M363" i="10"/>
  <c r="N363" i="10"/>
  <c r="A676" i="10"/>
  <c r="I676" i="10" s="1"/>
  <c r="F364" i="10"/>
  <c r="J675" i="10" l="1"/>
  <c r="K676" i="10"/>
  <c r="G676" i="10"/>
  <c r="B676" i="10"/>
  <c r="Q363" i="10"/>
  <c r="H364" i="10"/>
  <c r="A677" i="10"/>
  <c r="I677" i="10" s="1"/>
  <c r="D365" i="10"/>
  <c r="E365" i="10" s="1"/>
  <c r="C366" i="10" s="1"/>
  <c r="J676" i="10" l="1"/>
  <c r="K677" i="10"/>
  <c r="G677" i="10"/>
  <c r="B677" i="10"/>
  <c r="L364" i="10"/>
  <c r="A678" i="10"/>
  <c r="I678" i="10" s="1"/>
  <c r="F365" i="10"/>
  <c r="H365" i="10" s="1"/>
  <c r="J677" i="10" l="1"/>
  <c r="K678" i="10"/>
  <c r="G678" i="10"/>
  <c r="B678" i="10"/>
  <c r="O364" i="10"/>
  <c r="P364" i="10"/>
  <c r="M364" i="10"/>
  <c r="N364" i="10"/>
  <c r="L365" i="10"/>
  <c r="A679" i="10"/>
  <c r="I679" i="10" s="1"/>
  <c r="D366" i="10"/>
  <c r="E366" i="10" s="1"/>
  <c r="C367" i="10" s="1"/>
  <c r="J678" i="10" l="1"/>
  <c r="K679" i="10"/>
  <c r="G679" i="10"/>
  <c r="B679" i="10"/>
  <c r="P365" i="10"/>
  <c r="O365" i="10"/>
  <c r="Q364" i="10"/>
  <c r="M365" i="10"/>
  <c r="N365" i="10"/>
  <c r="F8" i="11"/>
  <c r="C9" i="11"/>
  <c r="A680" i="10"/>
  <c r="I680" i="10" s="1"/>
  <c r="F366" i="10"/>
  <c r="J679" i="10" l="1"/>
  <c r="K680" i="10"/>
  <c r="G680" i="10"/>
  <c r="B680" i="10"/>
  <c r="Q365" i="10"/>
  <c r="H366" i="10"/>
  <c r="A681" i="10"/>
  <c r="I681" i="10" s="1"/>
  <c r="D367" i="10"/>
  <c r="E367" i="10" s="1"/>
  <c r="C368" i="10" s="1"/>
  <c r="J680" i="10" l="1"/>
  <c r="K681" i="10"/>
  <c r="G681" i="10"/>
  <c r="B681" i="10"/>
  <c r="L366" i="10"/>
  <c r="A682" i="10"/>
  <c r="I682" i="10" s="1"/>
  <c r="F367" i="10"/>
  <c r="H367" i="10" s="1"/>
  <c r="J681" i="10" l="1"/>
  <c r="K682" i="10"/>
  <c r="G682" i="10"/>
  <c r="B682" i="10"/>
  <c r="P366" i="10"/>
  <c r="O366" i="10"/>
  <c r="M366" i="10"/>
  <c r="N366" i="10"/>
  <c r="A683" i="10"/>
  <c r="I683" i="10" s="1"/>
  <c r="D368" i="10"/>
  <c r="E368" i="10" s="1"/>
  <c r="C369" i="10" s="1"/>
  <c r="J682" i="10" l="1"/>
  <c r="K683" i="10"/>
  <c r="G683" i="10"/>
  <c r="B683" i="10"/>
  <c r="Q366" i="10"/>
  <c r="L367" i="10"/>
  <c r="A684" i="10"/>
  <c r="I684" i="10" s="1"/>
  <c r="F368" i="10"/>
  <c r="H368" i="10" s="1"/>
  <c r="J683" i="10" l="1"/>
  <c r="K684" i="10"/>
  <c r="G684" i="10"/>
  <c r="B684" i="10"/>
  <c r="P367" i="10"/>
  <c r="O367" i="10"/>
  <c r="M367" i="10"/>
  <c r="N367" i="10"/>
  <c r="L368" i="10"/>
  <c r="A685" i="10"/>
  <c r="I685" i="10" s="1"/>
  <c r="D369" i="10"/>
  <c r="E369" i="10" s="1"/>
  <c r="C370" i="10" s="1"/>
  <c r="J684" i="10" l="1"/>
  <c r="K685" i="10"/>
  <c r="G685" i="10"/>
  <c r="B685" i="10"/>
  <c r="O368" i="10"/>
  <c r="P368" i="10"/>
  <c r="Q367" i="10"/>
  <c r="M368" i="10"/>
  <c r="N368" i="10"/>
  <c r="A686" i="10"/>
  <c r="I686" i="10" s="1"/>
  <c r="F369" i="10"/>
  <c r="J685" i="10" l="1"/>
  <c r="K686" i="10"/>
  <c r="G686" i="10"/>
  <c r="B686" i="10"/>
  <c r="Q368" i="10"/>
  <c r="L369" i="10"/>
  <c r="A687" i="10"/>
  <c r="I687" i="10" s="1"/>
  <c r="D370" i="10"/>
  <c r="E370" i="10" s="1"/>
  <c r="C371" i="10" s="1"/>
  <c r="H369" i="10"/>
  <c r="J686" i="10" l="1"/>
  <c r="K687" i="10"/>
  <c r="G687" i="10"/>
  <c r="B687" i="10"/>
  <c r="O369" i="10"/>
  <c r="P369" i="10"/>
  <c r="N369" i="10"/>
  <c r="M369" i="10"/>
  <c r="A688" i="10"/>
  <c r="I688" i="10" s="1"/>
  <c r="F370" i="10"/>
  <c r="J687" i="10" l="1"/>
  <c r="K688" i="10"/>
  <c r="G688" i="10"/>
  <c r="B688" i="10"/>
  <c r="Q369" i="10"/>
  <c r="H370" i="10"/>
  <c r="A689" i="10"/>
  <c r="I689" i="10" s="1"/>
  <c r="D371" i="10"/>
  <c r="E371" i="10" s="1"/>
  <c r="C372" i="10" s="1"/>
  <c r="J688" i="10" l="1"/>
  <c r="K689" i="10"/>
  <c r="G689" i="10"/>
  <c r="B689" i="10"/>
  <c r="L370" i="10"/>
  <c r="A690" i="10"/>
  <c r="I690" i="10" s="1"/>
  <c r="F371" i="10"/>
  <c r="H371" i="10" s="1"/>
  <c r="J689" i="10" l="1"/>
  <c r="K690" i="10"/>
  <c r="G690" i="10"/>
  <c r="B690" i="10"/>
  <c r="P370" i="10"/>
  <c r="O370" i="10"/>
  <c r="M370" i="10"/>
  <c r="N370" i="10"/>
  <c r="L371" i="10"/>
  <c r="A691" i="10"/>
  <c r="I691" i="10" s="1"/>
  <c r="D372" i="10"/>
  <c r="E372" i="10" s="1"/>
  <c r="C373" i="10" s="1"/>
  <c r="J690" i="10" l="1"/>
  <c r="K691" i="10"/>
  <c r="G691" i="10"/>
  <c r="B691" i="10"/>
  <c r="Q370" i="10"/>
  <c r="O371" i="10"/>
  <c r="P371" i="10"/>
  <c r="M371" i="10"/>
  <c r="N371" i="10"/>
  <c r="A692" i="10"/>
  <c r="I692" i="10" s="1"/>
  <c r="F372" i="10"/>
  <c r="J691" i="10" l="1"/>
  <c r="K692" i="10"/>
  <c r="G692" i="10"/>
  <c r="B692" i="10"/>
  <c r="Q371" i="10"/>
  <c r="H372" i="10"/>
  <c r="A693" i="10"/>
  <c r="I693" i="10" s="1"/>
  <c r="D373" i="10"/>
  <c r="E373" i="10" s="1"/>
  <c r="C374" i="10" s="1"/>
  <c r="J692" i="10" l="1"/>
  <c r="K693" i="10"/>
  <c r="G693" i="10"/>
  <c r="B693" i="10"/>
  <c r="L372" i="10"/>
  <c r="A694" i="10"/>
  <c r="I694" i="10" s="1"/>
  <c r="F373" i="10"/>
  <c r="J693" i="10" l="1"/>
  <c r="K694" i="10"/>
  <c r="G694" i="10"/>
  <c r="B694" i="10"/>
  <c r="P372" i="10"/>
  <c r="O372" i="10"/>
  <c r="M372" i="10"/>
  <c r="N372" i="10"/>
  <c r="L373" i="10"/>
  <c r="A695" i="10"/>
  <c r="I695" i="10" s="1"/>
  <c r="H373" i="10"/>
  <c r="D374" i="10"/>
  <c r="E374" i="10" s="1"/>
  <c r="C375" i="10" s="1"/>
  <c r="J694" i="10" l="1"/>
  <c r="K695" i="10"/>
  <c r="G695" i="10"/>
  <c r="B695" i="10"/>
  <c r="P373" i="10"/>
  <c r="O373" i="10"/>
  <c r="Q372" i="10"/>
  <c r="N373" i="10"/>
  <c r="M373" i="10"/>
  <c r="A696" i="10"/>
  <c r="I696" i="10" s="1"/>
  <c r="F374" i="10"/>
  <c r="J695" i="10" l="1"/>
  <c r="K696" i="10"/>
  <c r="G696" i="10"/>
  <c r="B696" i="10"/>
  <c r="Q373" i="10"/>
  <c r="H374" i="10"/>
  <c r="A697" i="10"/>
  <c r="I697" i="10" s="1"/>
  <c r="D375" i="10"/>
  <c r="E375" i="10" s="1"/>
  <c r="C376" i="10" s="1"/>
  <c r="J696" i="10" l="1"/>
  <c r="K697" i="10"/>
  <c r="G697" i="10"/>
  <c r="B697" i="10"/>
  <c r="L374" i="10"/>
  <c r="A698" i="10"/>
  <c r="I698" i="10" s="1"/>
  <c r="F375" i="10"/>
  <c r="H375" i="10" s="1"/>
  <c r="J697" i="10" l="1"/>
  <c r="K698" i="10"/>
  <c r="G698" i="10"/>
  <c r="B698" i="10"/>
  <c r="P374" i="10"/>
  <c r="O374" i="10"/>
  <c r="M374" i="10"/>
  <c r="N374" i="10"/>
  <c r="E9" i="11"/>
  <c r="D9" i="11"/>
  <c r="A699" i="10"/>
  <c r="I699" i="10" s="1"/>
  <c r="D376" i="10"/>
  <c r="E376" i="10" s="1"/>
  <c r="C377" i="10" s="1"/>
  <c r="J698" i="10" l="1"/>
  <c r="K699" i="10"/>
  <c r="G699" i="10"/>
  <c r="B699" i="10"/>
  <c r="Q374" i="10"/>
  <c r="L375" i="10"/>
  <c r="A700" i="10"/>
  <c r="I700" i="10" s="1"/>
  <c r="F376" i="10"/>
  <c r="H376" i="10" s="1"/>
  <c r="J699" i="10" l="1"/>
  <c r="K700" i="10"/>
  <c r="G700" i="10"/>
  <c r="B700" i="10"/>
  <c r="P375" i="10"/>
  <c r="O375" i="10"/>
  <c r="M375" i="10"/>
  <c r="N375" i="10"/>
  <c r="L376" i="10"/>
  <c r="A701" i="10"/>
  <c r="I701" i="10" s="1"/>
  <c r="D377" i="10"/>
  <c r="E377" i="10" s="1"/>
  <c r="C378" i="10" s="1"/>
  <c r="J700" i="10" l="1"/>
  <c r="K701" i="10"/>
  <c r="G701" i="10"/>
  <c r="B701" i="10"/>
  <c r="O376" i="10"/>
  <c r="P376" i="10"/>
  <c r="Q375" i="10"/>
  <c r="M376" i="10"/>
  <c r="N376" i="10"/>
  <c r="A702" i="10"/>
  <c r="I702" i="10" s="1"/>
  <c r="F377" i="10"/>
  <c r="J701" i="10" l="1"/>
  <c r="K702" i="10"/>
  <c r="G702" i="10"/>
  <c r="B702" i="10"/>
  <c r="Q376" i="10"/>
  <c r="H377" i="10"/>
  <c r="A703" i="10"/>
  <c r="I703" i="10" s="1"/>
  <c r="D378" i="10"/>
  <c r="E378" i="10" s="1"/>
  <c r="C379" i="10" s="1"/>
  <c r="J702" i="10" l="1"/>
  <c r="K703" i="10"/>
  <c r="G703" i="10"/>
  <c r="B703" i="10"/>
  <c r="L377" i="10"/>
  <c r="A704" i="10"/>
  <c r="I704" i="10" s="1"/>
  <c r="F378" i="10"/>
  <c r="H378" i="10" s="1"/>
  <c r="J703" i="10" l="1"/>
  <c r="K704" i="10"/>
  <c r="G704" i="10"/>
  <c r="B704" i="10"/>
  <c r="P377" i="10"/>
  <c r="O377" i="10"/>
  <c r="M377" i="10"/>
  <c r="N377" i="10"/>
  <c r="A705" i="10"/>
  <c r="I705" i="10" s="1"/>
  <c r="D379" i="10"/>
  <c r="E379" i="10" s="1"/>
  <c r="C380" i="10" s="1"/>
  <c r="J704" i="10" l="1"/>
  <c r="K705" i="10"/>
  <c r="G705" i="10"/>
  <c r="B705" i="10"/>
  <c r="Q377" i="10"/>
  <c r="L378" i="10"/>
  <c r="A706" i="10"/>
  <c r="I706" i="10" s="1"/>
  <c r="F379" i="10"/>
  <c r="J705" i="10" l="1"/>
  <c r="K706" i="10"/>
  <c r="G706" i="10"/>
  <c r="B706" i="10"/>
  <c r="P378" i="10"/>
  <c r="O378" i="10"/>
  <c r="M378" i="10"/>
  <c r="N378" i="10"/>
  <c r="L379" i="10"/>
  <c r="A707" i="10"/>
  <c r="I707" i="10" s="1"/>
  <c r="H379" i="10"/>
  <c r="D380" i="10"/>
  <c r="E380" i="10" s="1"/>
  <c r="C381" i="10" s="1"/>
  <c r="J706" i="10" l="1"/>
  <c r="K707" i="10"/>
  <c r="G707" i="10"/>
  <c r="B707" i="10"/>
  <c r="P379" i="10"/>
  <c r="O379" i="10"/>
  <c r="Q378" i="10"/>
  <c r="N379" i="10"/>
  <c r="M379" i="10"/>
  <c r="A708" i="10"/>
  <c r="I708" i="10" s="1"/>
  <c r="F380" i="10"/>
  <c r="J707" i="10" l="1"/>
  <c r="K708" i="10"/>
  <c r="G708" i="10"/>
  <c r="B708" i="10"/>
  <c r="Q379" i="10"/>
  <c r="H380" i="10"/>
  <c r="A709" i="10"/>
  <c r="I709" i="10" s="1"/>
  <c r="D381" i="10"/>
  <c r="E381" i="10" s="1"/>
  <c r="C382" i="10" s="1"/>
  <c r="J708" i="10" l="1"/>
  <c r="K709" i="10"/>
  <c r="G709" i="10"/>
  <c r="B709" i="10"/>
  <c r="L380" i="10"/>
  <c r="A710" i="10"/>
  <c r="I710" i="10" s="1"/>
  <c r="F381" i="10"/>
  <c r="H381" i="10" s="1"/>
  <c r="J709" i="10" l="1"/>
  <c r="K710" i="10"/>
  <c r="G710" i="10"/>
  <c r="B710" i="10"/>
  <c r="P380" i="10"/>
  <c r="O380" i="10"/>
  <c r="M380" i="10"/>
  <c r="N380" i="10"/>
  <c r="L381" i="10"/>
  <c r="A711" i="10"/>
  <c r="I711" i="10" s="1"/>
  <c r="D382" i="10"/>
  <c r="E382" i="10" s="1"/>
  <c r="C383" i="10" s="1"/>
  <c r="J710" i="10" l="1"/>
  <c r="K711" i="10"/>
  <c r="G711" i="10"/>
  <c r="B711" i="10"/>
  <c r="Q380" i="10"/>
  <c r="O381" i="10"/>
  <c r="P381" i="10"/>
  <c r="M381" i="10"/>
  <c r="N381" i="10"/>
  <c r="A712" i="10"/>
  <c r="I712" i="10" s="1"/>
  <c r="F382" i="10"/>
  <c r="J711" i="10" l="1"/>
  <c r="K712" i="10"/>
  <c r="G712" i="10"/>
  <c r="B712" i="10"/>
  <c r="Q381" i="10"/>
  <c r="H382" i="10"/>
  <c r="A713" i="10"/>
  <c r="I713" i="10" s="1"/>
  <c r="D383" i="10"/>
  <c r="E383" i="10" s="1"/>
  <c r="C384" i="10" s="1"/>
  <c r="J712" i="10" l="1"/>
  <c r="K713" i="10"/>
  <c r="G713" i="10"/>
  <c r="B713" i="10"/>
  <c r="L382" i="10"/>
  <c r="A714" i="10"/>
  <c r="I714" i="10" s="1"/>
  <c r="F383" i="10"/>
  <c r="J713" i="10" l="1"/>
  <c r="K714" i="10"/>
  <c r="G714" i="10"/>
  <c r="B714" i="10"/>
  <c r="P382" i="10"/>
  <c r="O382" i="10"/>
  <c r="N382" i="10"/>
  <c r="M382" i="10"/>
  <c r="L383" i="10"/>
  <c r="A715" i="10"/>
  <c r="I715" i="10" s="1"/>
  <c r="H383" i="10"/>
  <c r="D384" i="10"/>
  <c r="E384" i="10" s="1"/>
  <c r="C385" i="10" s="1"/>
  <c r="J714" i="10" l="1"/>
  <c r="K715" i="10"/>
  <c r="G715" i="10"/>
  <c r="B715" i="10"/>
  <c r="Q382" i="10"/>
  <c r="P383" i="10"/>
  <c r="O383" i="10"/>
  <c r="M383" i="10"/>
  <c r="N383" i="10"/>
  <c r="A716" i="10"/>
  <c r="I716" i="10" s="1"/>
  <c r="F384" i="10"/>
  <c r="J715" i="10" l="1"/>
  <c r="K716" i="10"/>
  <c r="G716" i="10"/>
  <c r="B716" i="10"/>
  <c r="Q383" i="10"/>
  <c r="H384" i="10"/>
  <c r="A717" i="10"/>
  <c r="I717" i="10" s="1"/>
  <c r="D385" i="10"/>
  <c r="E385" i="10" s="1"/>
  <c r="C386" i="10" s="1"/>
  <c r="J716" i="10" l="1"/>
  <c r="K717" i="10"/>
  <c r="G717" i="10"/>
  <c r="B717" i="10"/>
  <c r="L384" i="10"/>
  <c r="A718" i="10"/>
  <c r="I718" i="10" s="1"/>
  <c r="F385" i="10"/>
  <c r="J717" i="10" l="1"/>
  <c r="K718" i="10"/>
  <c r="G718" i="10"/>
  <c r="B718" i="10"/>
  <c r="O384" i="10"/>
  <c r="P384" i="10"/>
  <c r="N384" i="10"/>
  <c r="M384" i="10"/>
  <c r="L385" i="10"/>
  <c r="A719" i="10"/>
  <c r="I719" i="10" s="1"/>
  <c r="H385" i="10"/>
  <c r="D386" i="10"/>
  <c r="E386" i="10" s="1"/>
  <c r="C387" i="10" s="1"/>
  <c r="J718" i="10" l="1"/>
  <c r="K719" i="10"/>
  <c r="G719" i="10"/>
  <c r="B719" i="10"/>
  <c r="O385" i="10"/>
  <c r="P385" i="10"/>
  <c r="Q384" i="10"/>
  <c r="M385" i="10"/>
  <c r="N385" i="10"/>
  <c r="A720" i="10"/>
  <c r="I720" i="10" s="1"/>
  <c r="F386" i="10"/>
  <c r="J719" i="10" l="1"/>
  <c r="K720" i="10"/>
  <c r="G720" i="10"/>
  <c r="B720" i="10"/>
  <c r="Q385" i="10"/>
  <c r="H386" i="10"/>
  <c r="A721" i="10"/>
  <c r="I721" i="10" s="1"/>
  <c r="D387" i="10"/>
  <c r="E387" i="10" s="1"/>
  <c r="C388" i="10" s="1"/>
  <c r="J720" i="10" l="1"/>
  <c r="K721" i="10"/>
  <c r="G721" i="10"/>
  <c r="B721" i="10"/>
  <c r="L386" i="10"/>
  <c r="A722" i="10"/>
  <c r="I722" i="10" s="1"/>
  <c r="F387" i="10"/>
  <c r="H387" i="10" s="1"/>
  <c r="J721" i="10" l="1"/>
  <c r="K722" i="10"/>
  <c r="G722" i="10"/>
  <c r="B722" i="10"/>
  <c r="O386" i="10"/>
  <c r="P386" i="10"/>
  <c r="M386" i="10"/>
  <c r="N386" i="10"/>
  <c r="L387" i="10"/>
  <c r="A723" i="10"/>
  <c r="I723" i="10" s="1"/>
  <c r="D388" i="10"/>
  <c r="E388" i="10" s="1"/>
  <c r="C389" i="10" s="1"/>
  <c r="J722" i="10" l="1"/>
  <c r="K723" i="10"/>
  <c r="G723" i="10"/>
  <c r="B723" i="10"/>
  <c r="P387" i="10"/>
  <c r="O387" i="10"/>
  <c r="Q386" i="10"/>
  <c r="M387" i="10"/>
  <c r="N387" i="10"/>
  <c r="A724" i="10"/>
  <c r="I724" i="10" s="1"/>
  <c r="F388" i="10"/>
  <c r="J723" i="10" l="1"/>
  <c r="K724" i="10"/>
  <c r="G724" i="10"/>
  <c r="B724" i="10"/>
  <c r="Q387" i="10"/>
  <c r="H388" i="10"/>
  <c r="A725" i="10"/>
  <c r="I725" i="10" s="1"/>
  <c r="D389" i="10"/>
  <c r="E389" i="10" s="1"/>
  <c r="C390" i="10" s="1"/>
  <c r="J724" i="10" l="1"/>
  <c r="K725" i="10"/>
  <c r="G725" i="10"/>
  <c r="B725" i="10"/>
  <c r="L388" i="10"/>
  <c r="A726" i="10"/>
  <c r="I726" i="10" s="1"/>
  <c r="F389" i="10"/>
  <c r="H389" i="10" s="1"/>
  <c r="J725" i="10" l="1"/>
  <c r="K726" i="10"/>
  <c r="G726" i="10"/>
  <c r="B726" i="10"/>
  <c r="O388" i="10"/>
  <c r="P388" i="10"/>
  <c r="M388" i="10"/>
  <c r="N388" i="10"/>
  <c r="L389" i="10"/>
  <c r="A727" i="10"/>
  <c r="I727" i="10" s="1"/>
  <c r="D390" i="10"/>
  <c r="E390" i="10" s="1"/>
  <c r="C391" i="10" s="1"/>
  <c r="J726" i="10" l="1"/>
  <c r="K727" i="10"/>
  <c r="G727" i="10"/>
  <c r="B727" i="10"/>
  <c r="P389" i="10"/>
  <c r="O389" i="10"/>
  <c r="Q388" i="10"/>
  <c r="M389" i="10"/>
  <c r="N389" i="10"/>
  <c r="A728" i="10"/>
  <c r="I728" i="10" s="1"/>
  <c r="F390" i="10"/>
  <c r="J727" i="10" l="1"/>
  <c r="K728" i="10"/>
  <c r="G728" i="10"/>
  <c r="B728" i="10"/>
  <c r="Q389" i="10"/>
  <c r="L390" i="10"/>
  <c r="A729" i="10"/>
  <c r="I729" i="10" s="1"/>
  <c r="D391" i="10"/>
  <c r="E391" i="10" s="1"/>
  <c r="C392" i="10" s="1"/>
  <c r="H390" i="10"/>
  <c r="J728" i="10" l="1"/>
  <c r="K729" i="10"/>
  <c r="G729" i="10"/>
  <c r="B729" i="10"/>
  <c r="O390" i="10"/>
  <c r="P390" i="10"/>
  <c r="N390" i="10"/>
  <c r="M390" i="10"/>
  <c r="A730" i="10"/>
  <c r="I730" i="10" s="1"/>
  <c r="F391" i="10"/>
  <c r="J729" i="10" l="1"/>
  <c r="K730" i="10"/>
  <c r="G730" i="10"/>
  <c r="B730" i="10"/>
  <c r="Q390" i="10"/>
  <c r="H391" i="10"/>
  <c r="A731" i="10"/>
  <c r="I731" i="10" s="1"/>
  <c r="D392" i="10"/>
  <c r="E392" i="10" s="1"/>
  <c r="C393" i="10" s="1"/>
  <c r="J730" i="10" l="1"/>
  <c r="K731" i="10"/>
  <c r="G731" i="10"/>
  <c r="B731" i="10"/>
  <c r="L391" i="10"/>
  <c r="A732" i="10"/>
  <c r="I732" i="10" s="1"/>
  <c r="F392" i="10"/>
  <c r="H392" i="10" s="1"/>
  <c r="J731" i="10" l="1"/>
  <c r="K732" i="10"/>
  <c r="G732" i="10"/>
  <c r="B732" i="10"/>
  <c r="P391" i="10"/>
  <c r="O391" i="10"/>
  <c r="M391" i="10"/>
  <c r="N391" i="10"/>
  <c r="L392" i="10"/>
  <c r="A733" i="10"/>
  <c r="I733" i="10" s="1"/>
  <c r="D393" i="10"/>
  <c r="E393" i="10" s="1"/>
  <c r="C394" i="10" s="1"/>
  <c r="J732" i="10" l="1"/>
  <c r="K733" i="10"/>
  <c r="G733" i="10"/>
  <c r="B733" i="10"/>
  <c r="Q391" i="10"/>
  <c r="O392" i="10"/>
  <c r="P392" i="10"/>
  <c r="M392" i="10"/>
  <c r="N392" i="10"/>
  <c r="A734" i="10"/>
  <c r="I734" i="10" s="1"/>
  <c r="F393" i="10"/>
  <c r="J733" i="10" l="1"/>
  <c r="K734" i="10"/>
  <c r="G734" i="10"/>
  <c r="B734" i="10"/>
  <c r="Q392" i="10"/>
  <c r="H393" i="10"/>
  <c r="A735" i="10"/>
  <c r="I735" i="10" s="1"/>
  <c r="D394" i="10"/>
  <c r="E394" i="10" s="1"/>
  <c r="C395" i="10" s="1"/>
  <c r="J734" i="10" l="1"/>
  <c r="K735" i="10"/>
  <c r="G735" i="10"/>
  <c r="B735" i="10"/>
  <c r="L393" i="10"/>
  <c r="A736" i="10"/>
  <c r="I736" i="10" s="1"/>
  <c r="F394" i="10"/>
  <c r="J735" i="10" l="1"/>
  <c r="K736" i="10"/>
  <c r="G736" i="10"/>
  <c r="B736" i="10"/>
  <c r="O393" i="10"/>
  <c r="P393" i="10"/>
  <c r="N393" i="10"/>
  <c r="M393" i="10"/>
  <c r="L394" i="10"/>
  <c r="A737" i="10"/>
  <c r="I737" i="10" s="1"/>
  <c r="D395" i="10"/>
  <c r="E395" i="10" s="1"/>
  <c r="C396" i="10" s="1"/>
  <c r="H394" i="10"/>
  <c r="J736" i="10" l="1"/>
  <c r="K737" i="10"/>
  <c r="G737" i="10"/>
  <c r="B737" i="10"/>
  <c r="O394" i="10"/>
  <c r="P394" i="10"/>
  <c r="Q393" i="10"/>
  <c r="M394" i="10"/>
  <c r="N394" i="10"/>
  <c r="A738" i="10"/>
  <c r="I738" i="10" s="1"/>
  <c r="F395" i="10"/>
  <c r="J737" i="10" l="1"/>
  <c r="K738" i="10"/>
  <c r="G738" i="10"/>
  <c r="B738" i="10"/>
  <c r="Q394" i="10"/>
  <c r="H395" i="10"/>
  <c r="A739" i="10"/>
  <c r="I739" i="10" s="1"/>
  <c r="D396" i="10"/>
  <c r="E396" i="10" s="1"/>
  <c r="C397" i="10" s="1"/>
  <c r="J738" i="10" l="1"/>
  <c r="K739" i="10"/>
  <c r="G739" i="10"/>
  <c r="B739" i="10"/>
  <c r="L395" i="10"/>
  <c r="A740" i="10"/>
  <c r="I740" i="10" s="1"/>
  <c r="F396" i="10"/>
  <c r="H396" i="10" s="1"/>
  <c r="J739" i="10" l="1"/>
  <c r="K740" i="10"/>
  <c r="G740" i="10"/>
  <c r="B740" i="10"/>
  <c r="P395" i="10"/>
  <c r="O395" i="10"/>
  <c r="M395" i="10"/>
  <c r="N395" i="10"/>
  <c r="L396" i="10"/>
  <c r="A741" i="10"/>
  <c r="I741" i="10" s="1"/>
  <c r="D397" i="10"/>
  <c r="E397" i="10" s="1"/>
  <c r="C398" i="10" s="1"/>
  <c r="J740" i="10" l="1"/>
  <c r="K741" i="10"/>
  <c r="G741" i="10"/>
  <c r="B741" i="10"/>
  <c r="O396" i="10"/>
  <c r="P396" i="10"/>
  <c r="Q395" i="10"/>
  <c r="M396" i="10"/>
  <c r="N396" i="10"/>
  <c r="A742" i="10"/>
  <c r="I742" i="10" s="1"/>
  <c r="F397" i="10"/>
  <c r="J741" i="10" l="1"/>
  <c r="K742" i="10"/>
  <c r="G742" i="10"/>
  <c r="B742" i="10"/>
  <c r="Q396" i="10"/>
  <c r="L397" i="10"/>
  <c r="A743" i="10"/>
  <c r="I743" i="10" s="1"/>
  <c r="D398" i="10"/>
  <c r="E398" i="10" s="1"/>
  <c r="C399" i="10" s="1"/>
  <c r="H397" i="10"/>
  <c r="J742" i="10" l="1"/>
  <c r="K743" i="10"/>
  <c r="G743" i="10"/>
  <c r="B743" i="10"/>
  <c r="P397" i="10"/>
  <c r="O397" i="10"/>
  <c r="N397" i="10"/>
  <c r="M397" i="10"/>
  <c r="A744" i="10"/>
  <c r="I744" i="10" s="1"/>
  <c r="F398" i="10"/>
  <c r="J743" i="10" l="1"/>
  <c r="K744" i="10"/>
  <c r="G744" i="10"/>
  <c r="B744" i="10"/>
  <c r="Q397" i="10"/>
  <c r="H398" i="10"/>
  <c r="A745" i="10"/>
  <c r="I745" i="10" s="1"/>
  <c r="D399" i="10"/>
  <c r="E399" i="10" s="1"/>
  <c r="C400" i="10" s="1"/>
  <c r="J744" i="10" l="1"/>
  <c r="K745" i="10"/>
  <c r="G745" i="10"/>
  <c r="B745" i="10"/>
  <c r="L398" i="10"/>
  <c r="A746" i="10"/>
  <c r="I746" i="10" s="1"/>
  <c r="F399" i="10"/>
  <c r="J745" i="10" l="1"/>
  <c r="K746" i="10"/>
  <c r="G746" i="10"/>
  <c r="B746" i="10"/>
  <c r="P398" i="10"/>
  <c r="O398" i="10"/>
  <c r="M398" i="10"/>
  <c r="N398" i="10"/>
  <c r="L399" i="10"/>
  <c r="A747" i="10"/>
  <c r="I747" i="10" s="1"/>
  <c r="H399" i="10"/>
  <c r="D400" i="10"/>
  <c r="E400" i="10" s="1"/>
  <c r="C401" i="10" s="1"/>
  <c r="J746" i="10" l="1"/>
  <c r="K747" i="10"/>
  <c r="G747" i="10"/>
  <c r="B747" i="10"/>
  <c r="O399" i="10"/>
  <c r="P399" i="10"/>
  <c r="Q398" i="10"/>
  <c r="N399" i="10"/>
  <c r="M399" i="10"/>
  <c r="A748" i="10"/>
  <c r="I748" i="10" s="1"/>
  <c r="F400" i="10"/>
  <c r="J747" i="10" l="1"/>
  <c r="K748" i="10"/>
  <c r="G748" i="10"/>
  <c r="B748" i="10"/>
  <c r="Q399" i="10"/>
  <c r="H400" i="10"/>
  <c r="A749" i="10"/>
  <c r="I749" i="10" s="1"/>
  <c r="D401" i="10"/>
  <c r="E401" i="10" s="1"/>
  <c r="C402" i="10" s="1"/>
  <c r="J748" i="10" l="1"/>
  <c r="K749" i="10"/>
  <c r="G749" i="10"/>
  <c r="B749" i="10"/>
  <c r="L400" i="10"/>
  <c r="A750" i="10"/>
  <c r="I750" i="10" s="1"/>
  <c r="F401" i="10"/>
  <c r="H401" i="10" s="1"/>
  <c r="J749" i="10" l="1"/>
  <c r="K750" i="10"/>
  <c r="G750" i="10"/>
  <c r="B750" i="10"/>
  <c r="O400" i="10"/>
  <c r="P400" i="10"/>
  <c r="M400" i="10"/>
  <c r="N400" i="10"/>
  <c r="L401" i="10"/>
  <c r="A751" i="10"/>
  <c r="I751" i="10" s="1"/>
  <c r="D402" i="10"/>
  <c r="E402" i="10" s="1"/>
  <c r="C403" i="10" s="1"/>
  <c r="J750" i="10" l="1"/>
  <c r="K751" i="10"/>
  <c r="G751" i="10"/>
  <c r="B751" i="10"/>
  <c r="O401" i="10"/>
  <c r="P401" i="10"/>
  <c r="Q400" i="10"/>
  <c r="M401" i="10"/>
  <c r="N401" i="10"/>
  <c r="A752" i="10"/>
  <c r="I752" i="10" s="1"/>
  <c r="F402" i="10"/>
  <c r="J751" i="10" l="1"/>
  <c r="K752" i="10"/>
  <c r="G752" i="10"/>
  <c r="B752" i="10"/>
  <c r="Q401" i="10"/>
  <c r="L402" i="10"/>
  <c r="A753" i="10"/>
  <c r="I753" i="10" s="1"/>
  <c r="H402" i="10"/>
  <c r="D403" i="10"/>
  <c r="E403" i="10" s="1"/>
  <c r="C404" i="10" s="1"/>
  <c r="J752" i="10" l="1"/>
  <c r="K753" i="10"/>
  <c r="G753" i="10"/>
  <c r="B753" i="10"/>
  <c r="O402" i="10"/>
  <c r="P402" i="10"/>
  <c r="N402" i="10"/>
  <c r="M402" i="10"/>
  <c r="A754" i="10"/>
  <c r="I754" i="10" s="1"/>
  <c r="F403" i="10"/>
  <c r="J753" i="10" l="1"/>
  <c r="K754" i="10"/>
  <c r="G754" i="10"/>
  <c r="B754" i="10"/>
  <c r="Q402" i="10"/>
  <c r="H403" i="10"/>
  <c r="A755" i="10"/>
  <c r="I755" i="10" s="1"/>
  <c r="D404" i="10"/>
  <c r="E404" i="10" s="1"/>
  <c r="C405" i="10" s="1"/>
  <c r="J754" i="10" l="1"/>
  <c r="K755" i="10"/>
  <c r="G755" i="10"/>
  <c r="B755" i="10"/>
  <c r="L403" i="10"/>
  <c r="A756" i="10"/>
  <c r="I756" i="10" s="1"/>
  <c r="F404" i="10"/>
  <c r="H404" i="10" s="1"/>
  <c r="J755" i="10" l="1"/>
  <c r="K756" i="10"/>
  <c r="G756" i="10"/>
  <c r="B756" i="10"/>
  <c r="O403" i="10"/>
  <c r="P403" i="10"/>
  <c r="M403" i="10"/>
  <c r="N403" i="10"/>
  <c r="L404" i="10"/>
  <c r="A757" i="10"/>
  <c r="I757" i="10" s="1"/>
  <c r="D405" i="10"/>
  <c r="E405" i="10" s="1"/>
  <c r="C406" i="10" s="1"/>
  <c r="J756" i="10" l="1"/>
  <c r="K757" i="10"/>
  <c r="G757" i="10"/>
  <c r="B757" i="10"/>
  <c r="P404" i="10"/>
  <c r="O404" i="10"/>
  <c r="Q403" i="10"/>
  <c r="M404" i="10"/>
  <c r="N404" i="10"/>
  <c r="A758" i="10"/>
  <c r="I758" i="10" s="1"/>
  <c r="F405" i="10"/>
  <c r="J757" i="10" l="1"/>
  <c r="K758" i="10"/>
  <c r="G758" i="10"/>
  <c r="B758" i="10"/>
  <c r="Q404" i="10"/>
  <c r="L405" i="10"/>
  <c r="A759" i="10"/>
  <c r="I759" i="10" s="1"/>
  <c r="H405" i="10"/>
  <c r="D406" i="10"/>
  <c r="E406" i="10" s="1"/>
  <c r="C407" i="10" s="1"/>
  <c r="J758" i="10" l="1"/>
  <c r="K759" i="10"/>
  <c r="G759" i="10"/>
  <c r="B759" i="10"/>
  <c r="P405" i="10"/>
  <c r="O405" i="10"/>
  <c r="N405" i="10"/>
  <c r="M405" i="10"/>
  <c r="A760" i="10"/>
  <c r="I760" i="10" s="1"/>
  <c r="F406" i="10"/>
  <c r="J759" i="10" l="1"/>
  <c r="K760" i="10"/>
  <c r="G760" i="10"/>
  <c r="B760" i="10"/>
  <c r="Q405" i="10"/>
  <c r="H406" i="10"/>
  <c r="A761" i="10"/>
  <c r="I761" i="10" s="1"/>
  <c r="D407" i="10"/>
  <c r="E407" i="10" s="1"/>
  <c r="C408" i="10" s="1"/>
  <c r="J760" i="10" l="1"/>
  <c r="K761" i="10"/>
  <c r="G761" i="10"/>
  <c r="B761" i="10"/>
  <c r="L406" i="10"/>
  <c r="A762" i="10"/>
  <c r="I762" i="10" s="1"/>
  <c r="F407" i="10"/>
  <c r="H407" i="10" s="1"/>
  <c r="J761" i="10" l="1"/>
  <c r="K762" i="10"/>
  <c r="G762" i="10"/>
  <c r="B762" i="10"/>
  <c r="P406" i="10"/>
  <c r="O406" i="10"/>
  <c r="M406" i="10"/>
  <c r="N406" i="10"/>
  <c r="A763" i="10"/>
  <c r="I763" i="10" s="1"/>
  <c r="D408" i="10"/>
  <c r="E408" i="10" s="1"/>
  <c r="C409" i="10" s="1"/>
  <c r="J762" i="10" l="1"/>
  <c r="K763" i="10"/>
  <c r="G763" i="10"/>
  <c r="B763" i="10"/>
  <c r="Q406" i="10"/>
  <c r="L407" i="10"/>
  <c r="A764" i="10"/>
  <c r="I764" i="10" s="1"/>
  <c r="F408" i="10"/>
  <c r="H408" i="10" s="1"/>
  <c r="J763" i="10" l="1"/>
  <c r="K764" i="10"/>
  <c r="G764" i="10"/>
  <c r="B764" i="10"/>
  <c r="O407" i="10"/>
  <c r="P407" i="10"/>
  <c r="M407" i="10"/>
  <c r="N407" i="10"/>
  <c r="A765" i="10"/>
  <c r="I765" i="10" s="1"/>
  <c r="D409" i="10"/>
  <c r="E409" i="10" s="1"/>
  <c r="C410" i="10" s="1"/>
  <c r="J764" i="10" l="1"/>
  <c r="K765" i="10"/>
  <c r="G765" i="10"/>
  <c r="B765" i="10"/>
  <c r="Q407" i="10"/>
  <c r="L408" i="10"/>
  <c r="A766" i="10"/>
  <c r="I766" i="10" s="1"/>
  <c r="F409" i="10"/>
  <c r="J765" i="10" l="1"/>
  <c r="K766" i="10"/>
  <c r="G766" i="10"/>
  <c r="B766" i="10"/>
  <c r="O408" i="10"/>
  <c r="P408" i="10"/>
  <c r="N408" i="10"/>
  <c r="M408" i="10"/>
  <c r="L409" i="10"/>
  <c r="A767" i="10"/>
  <c r="I767" i="10" s="1"/>
  <c r="H409" i="10"/>
  <c r="D410" i="10"/>
  <c r="E410" i="10" s="1"/>
  <c r="C411" i="10" s="1"/>
  <c r="J766" i="10" l="1"/>
  <c r="K767" i="10"/>
  <c r="G767" i="10"/>
  <c r="B767" i="10"/>
  <c r="P409" i="10"/>
  <c r="O409" i="10"/>
  <c r="Q408" i="10"/>
  <c r="N409" i="10"/>
  <c r="M409" i="10"/>
  <c r="A768" i="10"/>
  <c r="I768" i="10" s="1"/>
  <c r="F410" i="10"/>
  <c r="J767" i="10" l="1"/>
  <c r="K768" i="10"/>
  <c r="G768" i="10"/>
  <c r="B768" i="10"/>
  <c r="Q409" i="10"/>
  <c r="H410" i="10"/>
  <c r="A769" i="10"/>
  <c r="I769" i="10" s="1"/>
  <c r="D411" i="10"/>
  <c r="E411" i="10" s="1"/>
  <c r="C412" i="10" s="1"/>
  <c r="J768" i="10" l="1"/>
  <c r="K769" i="10"/>
  <c r="G769" i="10"/>
  <c r="B769" i="10"/>
  <c r="L410" i="10"/>
  <c r="A770" i="10"/>
  <c r="I770" i="10" s="1"/>
  <c r="F411" i="10"/>
  <c r="H411" i="10" s="1"/>
  <c r="J769" i="10" l="1"/>
  <c r="K770" i="10"/>
  <c r="G770" i="10"/>
  <c r="B770" i="10"/>
  <c r="O410" i="10"/>
  <c r="P410" i="10"/>
  <c r="M410" i="10"/>
  <c r="N410" i="10"/>
  <c r="A771" i="10"/>
  <c r="I771" i="10" s="1"/>
  <c r="D412" i="10"/>
  <c r="E412" i="10" s="1"/>
  <c r="C413" i="10" s="1"/>
  <c r="J770" i="10" l="1"/>
  <c r="K771" i="10"/>
  <c r="G771" i="10"/>
  <c r="B771" i="10"/>
  <c r="Q410" i="10"/>
  <c r="L411" i="10"/>
  <c r="A772" i="10"/>
  <c r="I772" i="10" s="1"/>
  <c r="F412" i="10"/>
  <c r="J771" i="10" l="1"/>
  <c r="K772" i="10"/>
  <c r="G772" i="10"/>
  <c r="B772" i="10"/>
  <c r="O411" i="10"/>
  <c r="P411" i="10"/>
  <c r="M411" i="10"/>
  <c r="N411" i="10"/>
  <c r="L412" i="10"/>
  <c r="A773" i="10"/>
  <c r="I773" i="10" s="1"/>
  <c r="H412" i="10"/>
  <c r="D413" i="10"/>
  <c r="E413" i="10" s="1"/>
  <c r="C414" i="10" s="1"/>
  <c r="J772" i="10" l="1"/>
  <c r="K773" i="10"/>
  <c r="G773" i="10"/>
  <c r="B773" i="10"/>
  <c r="P412" i="10"/>
  <c r="O412" i="10"/>
  <c r="Q411" i="10"/>
  <c r="N412" i="10"/>
  <c r="M412" i="10"/>
  <c r="A774" i="10"/>
  <c r="I774" i="10" s="1"/>
  <c r="F413" i="10"/>
  <c r="J773" i="10" l="1"/>
  <c r="K774" i="10"/>
  <c r="G774" i="10"/>
  <c r="B774" i="10"/>
  <c r="Q412" i="10"/>
  <c r="H413" i="10"/>
  <c r="A775" i="10"/>
  <c r="I775" i="10" s="1"/>
  <c r="D414" i="10"/>
  <c r="E414" i="10" s="1"/>
  <c r="C415" i="10" s="1"/>
  <c r="J774" i="10" l="1"/>
  <c r="K775" i="10"/>
  <c r="G775" i="10"/>
  <c r="B775" i="10"/>
  <c r="L413" i="10"/>
  <c r="A776" i="10"/>
  <c r="I776" i="10" s="1"/>
  <c r="F414" i="10"/>
  <c r="J775" i="10" l="1"/>
  <c r="K776" i="10"/>
  <c r="G776" i="10"/>
  <c r="B776" i="10"/>
  <c r="O413" i="10"/>
  <c r="P413" i="10"/>
  <c r="M413" i="10"/>
  <c r="N413" i="10"/>
  <c r="L414" i="10"/>
  <c r="A777" i="10"/>
  <c r="I777" i="10" s="1"/>
  <c r="H414" i="10"/>
  <c r="D415" i="10"/>
  <c r="E415" i="10" s="1"/>
  <c r="C416" i="10" s="1"/>
  <c r="J776" i="10" l="1"/>
  <c r="K777" i="10"/>
  <c r="G777" i="10"/>
  <c r="B777" i="10"/>
  <c r="O414" i="10"/>
  <c r="P414" i="10"/>
  <c r="Q413" i="10"/>
  <c r="N414" i="10"/>
  <c r="M414" i="10"/>
  <c r="A778" i="10"/>
  <c r="I778" i="10" s="1"/>
  <c r="F415" i="10"/>
  <c r="J777" i="10" l="1"/>
  <c r="K778" i="10"/>
  <c r="G778" i="10"/>
  <c r="B778" i="10"/>
  <c r="Q414" i="10"/>
  <c r="H415" i="10"/>
  <c r="A779" i="10"/>
  <c r="I779" i="10" s="1"/>
  <c r="D416" i="10"/>
  <c r="E416" i="10" s="1"/>
  <c r="C417" i="10" s="1"/>
  <c r="J778" i="10" l="1"/>
  <c r="K779" i="10"/>
  <c r="G779" i="10"/>
  <c r="B779" i="10"/>
  <c r="L415" i="10"/>
  <c r="A780" i="10"/>
  <c r="I780" i="10" s="1"/>
  <c r="F416" i="10"/>
  <c r="J779" i="10" l="1"/>
  <c r="K780" i="10"/>
  <c r="G780" i="10"/>
  <c r="B780" i="10"/>
  <c r="P415" i="10"/>
  <c r="O415" i="10"/>
  <c r="N415" i="10"/>
  <c r="M415" i="10"/>
  <c r="L416" i="10"/>
  <c r="A781" i="10"/>
  <c r="I781" i="10" s="1"/>
  <c r="H416" i="10"/>
  <c r="D417" i="10"/>
  <c r="E417" i="10" s="1"/>
  <c r="C418" i="10" s="1"/>
  <c r="J780" i="10" l="1"/>
  <c r="K781" i="10"/>
  <c r="G781" i="10"/>
  <c r="B781" i="10"/>
  <c r="Q415" i="10"/>
  <c r="O416" i="10"/>
  <c r="P416" i="10"/>
  <c r="N416" i="10"/>
  <c r="M416" i="10"/>
  <c r="A782" i="10"/>
  <c r="I782" i="10" s="1"/>
  <c r="F417" i="10"/>
  <c r="J781" i="10" l="1"/>
  <c r="K782" i="10"/>
  <c r="G782" i="10"/>
  <c r="B782" i="10"/>
  <c r="Q416" i="10"/>
  <c r="H417" i="10"/>
  <c r="A783" i="10"/>
  <c r="I783" i="10" s="1"/>
  <c r="D418" i="10"/>
  <c r="E418" i="10" s="1"/>
  <c r="C419" i="10" s="1"/>
  <c r="J782" i="10" l="1"/>
  <c r="K783" i="10"/>
  <c r="G783" i="10"/>
  <c r="B783" i="10"/>
  <c r="L417" i="10"/>
  <c r="A784" i="10"/>
  <c r="I784" i="10" s="1"/>
  <c r="F418" i="10"/>
  <c r="H418" i="10" s="1"/>
  <c r="J783" i="10" l="1"/>
  <c r="K784" i="10"/>
  <c r="G784" i="10"/>
  <c r="B784" i="10"/>
  <c r="O417" i="10"/>
  <c r="P417" i="10"/>
  <c r="M417" i="10"/>
  <c r="N417" i="10"/>
  <c r="L418" i="10"/>
  <c r="A785" i="10"/>
  <c r="I785" i="10" s="1"/>
  <c r="D419" i="10"/>
  <c r="E419" i="10" s="1"/>
  <c r="C420" i="10" s="1"/>
  <c r="J784" i="10" l="1"/>
  <c r="K785" i="10"/>
  <c r="G785" i="10"/>
  <c r="B785" i="10"/>
  <c r="O418" i="10"/>
  <c r="P418" i="10"/>
  <c r="Q417" i="10"/>
  <c r="M418" i="10"/>
  <c r="N418" i="10"/>
  <c r="A786" i="10"/>
  <c r="I786" i="10" s="1"/>
  <c r="F419" i="10"/>
  <c r="J785" i="10" l="1"/>
  <c r="K786" i="10"/>
  <c r="G786" i="10"/>
  <c r="B786" i="10"/>
  <c r="Q418" i="10"/>
  <c r="L419" i="10"/>
  <c r="A787" i="10"/>
  <c r="I787" i="10" s="1"/>
  <c r="H419" i="10"/>
  <c r="D420" i="10"/>
  <c r="E420" i="10" s="1"/>
  <c r="C421" i="10" s="1"/>
  <c r="J786" i="10" l="1"/>
  <c r="K787" i="10"/>
  <c r="G787" i="10"/>
  <c r="B787" i="10"/>
  <c r="O419" i="10"/>
  <c r="P419" i="10"/>
  <c r="N419" i="10"/>
  <c r="M419" i="10"/>
  <c r="A788" i="10"/>
  <c r="I788" i="10" s="1"/>
  <c r="F420" i="10"/>
  <c r="J787" i="10" l="1"/>
  <c r="K788" i="10"/>
  <c r="G788" i="10"/>
  <c r="B788" i="10"/>
  <c r="Q419" i="10"/>
  <c r="H420" i="10"/>
  <c r="A789" i="10"/>
  <c r="I789" i="10" s="1"/>
  <c r="D421" i="10"/>
  <c r="E421" i="10" s="1"/>
  <c r="C422" i="10" s="1"/>
  <c r="J788" i="10" l="1"/>
  <c r="K789" i="10"/>
  <c r="G789" i="10"/>
  <c r="B789" i="10"/>
  <c r="L420" i="10"/>
  <c r="A790" i="10"/>
  <c r="I790" i="10" s="1"/>
  <c r="F421" i="10"/>
  <c r="H421" i="10" s="1"/>
  <c r="J789" i="10" l="1"/>
  <c r="K790" i="10"/>
  <c r="G790" i="10"/>
  <c r="B790" i="10"/>
  <c r="P420" i="10"/>
  <c r="O420" i="10"/>
  <c r="M420" i="10"/>
  <c r="N420" i="10"/>
  <c r="L421" i="10"/>
  <c r="A791" i="10"/>
  <c r="I791" i="10" s="1"/>
  <c r="D422" i="10"/>
  <c r="E422" i="10" s="1"/>
  <c r="C423" i="10" s="1"/>
  <c r="J790" i="10" l="1"/>
  <c r="K791" i="10"/>
  <c r="G791" i="10"/>
  <c r="B791" i="10"/>
  <c r="Q420" i="10"/>
  <c r="P421" i="10"/>
  <c r="O421" i="10"/>
  <c r="M421" i="10"/>
  <c r="N421" i="10"/>
  <c r="A792" i="10"/>
  <c r="I792" i="10" s="1"/>
  <c r="F422" i="10"/>
  <c r="J791" i="10" l="1"/>
  <c r="K792" i="10"/>
  <c r="G792" i="10"/>
  <c r="B792" i="10"/>
  <c r="Q421" i="10"/>
  <c r="L422" i="10"/>
  <c r="A793" i="10"/>
  <c r="I793" i="10" s="1"/>
  <c r="H422" i="10"/>
  <c r="D423" i="10"/>
  <c r="E423" i="10" s="1"/>
  <c r="C424" i="10" s="1"/>
  <c r="J792" i="10" l="1"/>
  <c r="K793" i="10"/>
  <c r="G793" i="10"/>
  <c r="B793" i="10"/>
  <c r="O422" i="10"/>
  <c r="P422" i="10"/>
  <c r="N422" i="10"/>
  <c r="M422" i="10"/>
  <c r="A794" i="10"/>
  <c r="I794" i="10" s="1"/>
  <c r="F423" i="10"/>
  <c r="J793" i="10" l="1"/>
  <c r="K794" i="10"/>
  <c r="G794" i="10"/>
  <c r="B794" i="10"/>
  <c r="Q422" i="10"/>
  <c r="H423" i="10"/>
  <c r="A795" i="10"/>
  <c r="I795" i="10" s="1"/>
  <c r="D424" i="10"/>
  <c r="E424" i="10" s="1"/>
  <c r="C425" i="10" s="1"/>
  <c r="J794" i="10" l="1"/>
  <c r="K795" i="10"/>
  <c r="G795" i="10"/>
  <c r="B795" i="10"/>
  <c r="L423" i="10"/>
  <c r="A796" i="10"/>
  <c r="I796" i="10" s="1"/>
  <c r="F424" i="10"/>
  <c r="H424" i="10" s="1"/>
  <c r="J795" i="10" l="1"/>
  <c r="K796" i="10"/>
  <c r="G796" i="10"/>
  <c r="B796" i="10"/>
  <c r="P423" i="10"/>
  <c r="O423" i="10"/>
  <c r="M423" i="10"/>
  <c r="N423" i="10"/>
  <c r="L424" i="10"/>
  <c r="A797" i="10"/>
  <c r="I797" i="10" s="1"/>
  <c r="D425" i="10"/>
  <c r="E425" i="10" s="1"/>
  <c r="C426" i="10" s="1"/>
  <c r="J796" i="10" l="1"/>
  <c r="K797" i="10"/>
  <c r="G797" i="10"/>
  <c r="B797" i="10"/>
  <c r="Q423" i="10"/>
  <c r="O424" i="10"/>
  <c r="P424" i="10"/>
  <c r="M424" i="10"/>
  <c r="N424" i="10"/>
  <c r="A798" i="10"/>
  <c r="I798" i="10" s="1"/>
  <c r="F425" i="10"/>
  <c r="J797" i="10" l="1"/>
  <c r="K798" i="10"/>
  <c r="G798" i="10"/>
  <c r="B798" i="10"/>
  <c r="Q424" i="10"/>
  <c r="H425" i="10"/>
  <c r="A799" i="10"/>
  <c r="I799" i="10" s="1"/>
  <c r="D426" i="10"/>
  <c r="E426" i="10" s="1"/>
  <c r="C427" i="10" s="1"/>
  <c r="J798" i="10" l="1"/>
  <c r="K799" i="10"/>
  <c r="G799" i="10"/>
  <c r="B799" i="10"/>
  <c r="L425" i="10"/>
  <c r="A800" i="10"/>
  <c r="I800" i="10" s="1"/>
  <c r="F426" i="10"/>
  <c r="H426" i="10" s="1"/>
  <c r="J799" i="10" l="1"/>
  <c r="K800" i="10"/>
  <c r="G800" i="10"/>
  <c r="B800" i="10"/>
  <c r="O425" i="10"/>
  <c r="P425" i="10"/>
  <c r="M425" i="10"/>
  <c r="N425" i="10"/>
  <c r="L426" i="10"/>
  <c r="A801" i="10"/>
  <c r="I801" i="10" s="1"/>
  <c r="D427" i="10"/>
  <c r="E427" i="10" s="1"/>
  <c r="C428" i="10" s="1"/>
  <c r="J800" i="10" l="1"/>
  <c r="K801" i="10"/>
  <c r="G801" i="10"/>
  <c r="B801" i="10"/>
  <c r="O426" i="10"/>
  <c r="P426" i="10"/>
  <c r="Q425" i="10"/>
  <c r="M426" i="10"/>
  <c r="N426" i="10"/>
  <c r="A802" i="10"/>
  <c r="I802" i="10" s="1"/>
  <c r="F427" i="10"/>
  <c r="J801" i="10" l="1"/>
  <c r="K802" i="10"/>
  <c r="G802" i="10"/>
  <c r="B802" i="10"/>
  <c r="Q426" i="10"/>
  <c r="L427" i="10"/>
  <c r="A803" i="10"/>
  <c r="I803" i="10" s="1"/>
  <c r="H427" i="10"/>
  <c r="D428" i="10"/>
  <c r="E428" i="10" s="1"/>
  <c r="C429" i="10" s="1"/>
  <c r="J802" i="10" l="1"/>
  <c r="K803" i="10"/>
  <c r="G803" i="10"/>
  <c r="B803" i="10"/>
  <c r="P427" i="10"/>
  <c r="O427" i="10"/>
  <c r="N427" i="10"/>
  <c r="M427" i="10"/>
  <c r="A804" i="10"/>
  <c r="I804" i="10" s="1"/>
  <c r="F428" i="10"/>
  <c r="J803" i="10" l="1"/>
  <c r="K804" i="10"/>
  <c r="G804" i="10"/>
  <c r="B804" i="10"/>
  <c r="Q427" i="10"/>
  <c r="H428" i="10"/>
  <c r="A805" i="10"/>
  <c r="I805" i="10" s="1"/>
  <c r="D429" i="10"/>
  <c r="E429" i="10" s="1"/>
  <c r="C430" i="10" s="1"/>
  <c r="J804" i="10" l="1"/>
  <c r="K805" i="10"/>
  <c r="G805" i="10"/>
  <c r="B805" i="10"/>
  <c r="L428" i="10"/>
  <c r="A806" i="10"/>
  <c r="I806" i="10" s="1"/>
  <c r="F429" i="10"/>
  <c r="H429" i="10" s="1"/>
  <c r="J805" i="10" l="1"/>
  <c r="K806" i="10"/>
  <c r="G806" i="10"/>
  <c r="B806" i="10"/>
  <c r="P428" i="10"/>
  <c r="O428" i="10"/>
  <c r="M428" i="10"/>
  <c r="N428" i="10"/>
  <c r="L429" i="10"/>
  <c r="A807" i="10"/>
  <c r="I807" i="10" s="1"/>
  <c r="D430" i="10"/>
  <c r="E430" i="10" s="1"/>
  <c r="C431" i="10" s="1"/>
  <c r="J806" i="10" l="1"/>
  <c r="K807" i="10"/>
  <c r="G807" i="10"/>
  <c r="B807" i="10"/>
  <c r="P429" i="10"/>
  <c r="O429" i="10"/>
  <c r="Q428" i="10"/>
  <c r="M429" i="10"/>
  <c r="N429" i="10"/>
  <c r="A808" i="10"/>
  <c r="I808" i="10" s="1"/>
  <c r="F430" i="10"/>
  <c r="J807" i="10" l="1"/>
  <c r="K808" i="10"/>
  <c r="G808" i="10"/>
  <c r="B808" i="10"/>
  <c r="Q429" i="10"/>
  <c r="H430" i="10"/>
  <c r="A809" i="10"/>
  <c r="I809" i="10" s="1"/>
  <c r="D431" i="10"/>
  <c r="E431" i="10" s="1"/>
  <c r="C432" i="10" s="1"/>
  <c r="J808" i="10" l="1"/>
  <c r="K809" i="10"/>
  <c r="G809" i="10"/>
  <c r="B809" i="10"/>
  <c r="L430" i="10"/>
  <c r="A810" i="10"/>
  <c r="I810" i="10" s="1"/>
  <c r="F431" i="10"/>
  <c r="H431" i="10" s="1"/>
  <c r="J809" i="10" l="1"/>
  <c r="K810" i="10"/>
  <c r="G810" i="10"/>
  <c r="B810" i="10"/>
  <c r="P430" i="10"/>
  <c r="O430" i="10"/>
  <c r="M430" i="10"/>
  <c r="N430" i="10"/>
  <c r="L431" i="10"/>
  <c r="A811" i="10"/>
  <c r="I811" i="10" s="1"/>
  <c r="D432" i="10"/>
  <c r="E432" i="10" s="1"/>
  <c r="C433" i="10" s="1"/>
  <c r="J810" i="10" l="1"/>
  <c r="K811" i="10"/>
  <c r="G811" i="10"/>
  <c r="B811" i="10"/>
  <c r="O431" i="10"/>
  <c r="P431" i="10"/>
  <c r="Q430" i="10"/>
  <c r="M431" i="10"/>
  <c r="N431" i="10"/>
  <c r="A812" i="10"/>
  <c r="I812" i="10" s="1"/>
  <c r="F432" i="10"/>
  <c r="J811" i="10" l="1"/>
  <c r="K812" i="10"/>
  <c r="G812" i="10"/>
  <c r="B812" i="10"/>
  <c r="Q431" i="10"/>
  <c r="L432" i="10"/>
  <c r="A813" i="10"/>
  <c r="I813" i="10" s="1"/>
  <c r="D433" i="10"/>
  <c r="E433" i="10" s="1"/>
  <c r="C434" i="10" s="1"/>
  <c r="H432" i="10"/>
  <c r="J812" i="10" l="1"/>
  <c r="K813" i="10"/>
  <c r="G813" i="10"/>
  <c r="B813" i="10"/>
  <c r="P432" i="10"/>
  <c r="O432" i="10"/>
  <c r="N432" i="10"/>
  <c r="M432" i="10"/>
  <c r="A814" i="10"/>
  <c r="I814" i="10" s="1"/>
  <c r="F433" i="10"/>
  <c r="J813" i="10" l="1"/>
  <c r="K814" i="10"/>
  <c r="G814" i="10"/>
  <c r="B814" i="10"/>
  <c r="Q432" i="10"/>
  <c r="H433" i="10"/>
  <c r="A815" i="10"/>
  <c r="I815" i="10" s="1"/>
  <c r="D434" i="10"/>
  <c r="E434" i="10" s="1"/>
  <c r="C435" i="10" s="1"/>
  <c r="J814" i="10" l="1"/>
  <c r="K815" i="10"/>
  <c r="G815" i="10"/>
  <c r="B815" i="10"/>
  <c r="L433" i="10"/>
  <c r="A816" i="10"/>
  <c r="I816" i="10" s="1"/>
  <c r="F434" i="10"/>
  <c r="J815" i="10" l="1"/>
  <c r="K816" i="10"/>
  <c r="G816" i="10"/>
  <c r="B816" i="10"/>
  <c r="O433" i="10"/>
  <c r="P433" i="10"/>
  <c r="M433" i="10"/>
  <c r="N433" i="10"/>
  <c r="L434" i="10"/>
  <c r="A817" i="10"/>
  <c r="I817" i="10" s="1"/>
  <c r="H434" i="10"/>
  <c r="D435" i="10"/>
  <c r="E435" i="10" s="1"/>
  <c r="C436" i="10" s="1"/>
  <c r="J816" i="10" l="1"/>
  <c r="K817" i="10"/>
  <c r="G817" i="10"/>
  <c r="B817" i="10"/>
  <c r="P434" i="10"/>
  <c r="O434" i="10"/>
  <c r="Q433" i="10"/>
  <c r="N434" i="10"/>
  <c r="M434" i="10"/>
  <c r="A818" i="10"/>
  <c r="I818" i="10" s="1"/>
  <c r="F435" i="10"/>
  <c r="J817" i="10" l="1"/>
  <c r="K818" i="10"/>
  <c r="G818" i="10"/>
  <c r="B818" i="10"/>
  <c r="Q434" i="10"/>
  <c r="H435" i="10"/>
  <c r="A819" i="10"/>
  <c r="I819" i="10" s="1"/>
  <c r="D436" i="10"/>
  <c r="E436" i="10" s="1"/>
  <c r="C437" i="10" s="1"/>
  <c r="J818" i="10" l="1"/>
  <c r="K819" i="10"/>
  <c r="G819" i="10"/>
  <c r="B819" i="10"/>
  <c r="L435" i="10"/>
  <c r="A820" i="10"/>
  <c r="I820" i="10" s="1"/>
  <c r="F436" i="10"/>
  <c r="H436" i="10" s="1"/>
  <c r="J819" i="10" l="1"/>
  <c r="K820" i="10"/>
  <c r="G820" i="10"/>
  <c r="B820" i="10"/>
  <c r="O435" i="10"/>
  <c r="P435" i="10"/>
  <c r="M435" i="10"/>
  <c r="N435" i="10"/>
  <c r="A821" i="10"/>
  <c r="I821" i="10" s="1"/>
  <c r="D437" i="10"/>
  <c r="E437" i="10" s="1"/>
  <c r="C438" i="10" s="1"/>
  <c r="J820" i="10" l="1"/>
  <c r="K821" i="10"/>
  <c r="G821" i="10"/>
  <c r="B821" i="10"/>
  <c r="Q435" i="10"/>
  <c r="L436" i="10"/>
  <c r="A822" i="10"/>
  <c r="I822" i="10" s="1"/>
  <c r="F437" i="10"/>
  <c r="H437" i="10" s="1"/>
  <c r="J821" i="10" l="1"/>
  <c r="K822" i="10"/>
  <c r="G822" i="10"/>
  <c r="B822" i="10"/>
  <c r="P436" i="10"/>
  <c r="O436" i="10"/>
  <c r="M436" i="10"/>
  <c r="N436" i="10"/>
  <c r="L437" i="10"/>
  <c r="A823" i="10"/>
  <c r="I823" i="10" s="1"/>
  <c r="D438" i="10"/>
  <c r="E438" i="10" s="1"/>
  <c r="C439" i="10" s="1"/>
  <c r="J822" i="10" l="1"/>
  <c r="K823" i="10"/>
  <c r="G823" i="10"/>
  <c r="B823" i="10"/>
  <c r="P437" i="10"/>
  <c r="O437" i="10"/>
  <c r="Q436" i="10"/>
  <c r="M437" i="10"/>
  <c r="N437" i="10"/>
  <c r="A824" i="10"/>
  <c r="I824" i="10" s="1"/>
  <c r="F438" i="10"/>
  <c r="J823" i="10" l="1"/>
  <c r="K824" i="10"/>
  <c r="G824" i="10"/>
  <c r="B824" i="10"/>
  <c r="Q437" i="10"/>
  <c r="L438" i="10"/>
  <c r="A825" i="10"/>
  <c r="I825" i="10" s="1"/>
  <c r="H438" i="10"/>
  <c r="D439" i="10"/>
  <c r="E439" i="10" s="1"/>
  <c r="C440" i="10" s="1"/>
  <c r="J824" i="10" l="1"/>
  <c r="K825" i="10"/>
  <c r="G825" i="10"/>
  <c r="B825" i="10"/>
  <c r="O438" i="10"/>
  <c r="P438" i="10"/>
  <c r="M438" i="10"/>
  <c r="N438" i="10"/>
  <c r="A826" i="10"/>
  <c r="I826" i="10" s="1"/>
  <c r="F439" i="10"/>
  <c r="J825" i="10" l="1"/>
  <c r="K826" i="10"/>
  <c r="G826" i="10"/>
  <c r="B826" i="10"/>
  <c r="Q438" i="10"/>
  <c r="H439" i="10"/>
  <c r="A827" i="10"/>
  <c r="I827" i="10" s="1"/>
  <c r="D440" i="10"/>
  <c r="E440" i="10" s="1"/>
  <c r="C441" i="10" s="1"/>
  <c r="J826" i="10" l="1"/>
  <c r="K827" i="10"/>
  <c r="G827" i="10"/>
  <c r="B827" i="10"/>
  <c r="L439" i="10"/>
  <c r="A828" i="10"/>
  <c r="I828" i="10" s="1"/>
  <c r="F440" i="10"/>
  <c r="J827" i="10" l="1"/>
  <c r="K828" i="10"/>
  <c r="G828" i="10"/>
  <c r="B828" i="10"/>
  <c r="O439" i="10"/>
  <c r="P439" i="10"/>
  <c r="N439" i="10"/>
  <c r="M439" i="10"/>
  <c r="L440" i="10"/>
  <c r="A829" i="10"/>
  <c r="I829" i="10" s="1"/>
  <c r="H440" i="10"/>
  <c r="D441" i="10"/>
  <c r="E441" i="10" s="1"/>
  <c r="C442" i="10" s="1"/>
  <c r="J828" i="10" l="1"/>
  <c r="K829" i="10"/>
  <c r="G829" i="10"/>
  <c r="B829" i="10"/>
  <c r="P440" i="10"/>
  <c r="O440" i="10"/>
  <c r="Q439" i="10"/>
  <c r="N440" i="10"/>
  <c r="M440" i="10"/>
  <c r="A830" i="10"/>
  <c r="I830" i="10" s="1"/>
  <c r="F441" i="10"/>
  <c r="J829" i="10" l="1"/>
  <c r="K830" i="10"/>
  <c r="G830" i="10"/>
  <c r="B830" i="10"/>
  <c r="Q440" i="10"/>
  <c r="H441" i="10"/>
  <c r="A831" i="10"/>
  <c r="I831" i="10" s="1"/>
  <c r="D442" i="10"/>
  <c r="E442" i="10" s="1"/>
  <c r="C443" i="10" s="1"/>
  <c r="J830" i="10" l="1"/>
  <c r="K831" i="10"/>
  <c r="G831" i="10"/>
  <c r="B831" i="10"/>
  <c r="L441" i="10"/>
  <c r="A832" i="10"/>
  <c r="I832" i="10" s="1"/>
  <c r="F442" i="10"/>
  <c r="H442" i="10" s="1"/>
  <c r="J831" i="10" l="1"/>
  <c r="K832" i="10"/>
  <c r="G832" i="10"/>
  <c r="B832" i="10"/>
  <c r="O441" i="10"/>
  <c r="P441" i="10"/>
  <c r="M441" i="10"/>
  <c r="N441" i="10"/>
  <c r="A833" i="10"/>
  <c r="I833" i="10" s="1"/>
  <c r="D443" i="10"/>
  <c r="E443" i="10" s="1"/>
  <c r="C444" i="10" s="1"/>
  <c r="J832" i="10" l="1"/>
  <c r="K833" i="10"/>
  <c r="G833" i="10"/>
  <c r="B833" i="10"/>
  <c r="Q441" i="10"/>
  <c r="L442" i="10"/>
  <c r="A834" i="10"/>
  <c r="I834" i="10" s="1"/>
  <c r="F443" i="10"/>
  <c r="J833" i="10" l="1"/>
  <c r="K834" i="10"/>
  <c r="G834" i="10"/>
  <c r="B834" i="10"/>
  <c r="O442" i="10"/>
  <c r="P442" i="10"/>
  <c r="N442" i="10"/>
  <c r="M442" i="10"/>
  <c r="L443" i="10"/>
  <c r="A835" i="10"/>
  <c r="I835" i="10" s="1"/>
  <c r="H443" i="10"/>
  <c r="D444" i="10"/>
  <c r="E444" i="10" s="1"/>
  <c r="C445" i="10" s="1"/>
  <c r="J834" i="10" l="1"/>
  <c r="K835" i="10"/>
  <c r="G835" i="10"/>
  <c r="B835" i="10"/>
  <c r="P443" i="10"/>
  <c r="O443" i="10"/>
  <c r="Q442" i="10"/>
  <c r="N443" i="10"/>
  <c r="M443" i="10"/>
  <c r="A836" i="10"/>
  <c r="I836" i="10" s="1"/>
  <c r="F444" i="10"/>
  <c r="J835" i="10" l="1"/>
  <c r="K836" i="10"/>
  <c r="G836" i="10"/>
  <c r="B836" i="10"/>
  <c r="Q443" i="10"/>
  <c r="H444" i="10"/>
  <c r="A837" i="10"/>
  <c r="I837" i="10" s="1"/>
  <c r="D445" i="10"/>
  <c r="E445" i="10" s="1"/>
  <c r="C446" i="10" s="1"/>
  <c r="J836" i="10" l="1"/>
  <c r="K837" i="10"/>
  <c r="G837" i="10"/>
  <c r="B837" i="10"/>
  <c r="L444" i="10"/>
  <c r="A838" i="10"/>
  <c r="I838" i="10" s="1"/>
  <c r="F445" i="10"/>
  <c r="H445" i="10" s="1"/>
  <c r="J837" i="10" l="1"/>
  <c r="K838" i="10"/>
  <c r="G838" i="10"/>
  <c r="B838" i="10"/>
  <c r="O444" i="10"/>
  <c r="P444" i="10"/>
  <c r="M444" i="10"/>
  <c r="N444" i="10"/>
  <c r="L445" i="10"/>
  <c r="A839" i="10"/>
  <c r="I839" i="10" s="1"/>
  <c r="D446" i="10"/>
  <c r="E446" i="10" s="1"/>
  <c r="C447" i="10" s="1"/>
  <c r="J838" i="10" l="1"/>
  <c r="K839" i="10"/>
  <c r="G839" i="10"/>
  <c r="B839" i="10"/>
  <c r="P445" i="10"/>
  <c r="O445" i="10"/>
  <c r="Q444" i="10"/>
  <c r="M445" i="10"/>
  <c r="N445" i="10"/>
  <c r="A840" i="10"/>
  <c r="I840" i="10" s="1"/>
  <c r="F446" i="10"/>
  <c r="J839" i="10" l="1"/>
  <c r="K840" i="10"/>
  <c r="G840" i="10"/>
  <c r="B840" i="10"/>
  <c r="Q445" i="10"/>
  <c r="H446" i="10"/>
  <c r="A841" i="10"/>
  <c r="I841" i="10" s="1"/>
  <c r="D447" i="10"/>
  <c r="E447" i="10" s="1"/>
  <c r="C448" i="10" s="1"/>
  <c r="J840" i="10" l="1"/>
  <c r="K841" i="10"/>
  <c r="G841" i="10"/>
  <c r="B841" i="10"/>
  <c r="L446" i="10"/>
  <c r="A842" i="10"/>
  <c r="I842" i="10" s="1"/>
  <c r="F447" i="10"/>
  <c r="H447" i="10" s="1"/>
  <c r="J841" i="10" l="1"/>
  <c r="K842" i="10"/>
  <c r="G842" i="10"/>
  <c r="B842" i="10"/>
  <c r="O446" i="10"/>
  <c r="P446" i="10"/>
  <c r="M446" i="10"/>
  <c r="N446" i="10"/>
  <c r="L447" i="10"/>
  <c r="A843" i="10"/>
  <c r="I843" i="10" s="1"/>
  <c r="D448" i="10"/>
  <c r="E448" i="10" s="1"/>
  <c r="C449" i="10" s="1"/>
  <c r="J842" i="10" l="1"/>
  <c r="K843" i="10"/>
  <c r="G843" i="10"/>
  <c r="B843" i="10"/>
  <c r="O447" i="10"/>
  <c r="P447" i="10"/>
  <c r="Q446" i="10"/>
  <c r="M447" i="10"/>
  <c r="N447" i="10"/>
  <c r="A844" i="10"/>
  <c r="I844" i="10" s="1"/>
  <c r="F448" i="10"/>
  <c r="J843" i="10" l="1"/>
  <c r="K844" i="10"/>
  <c r="G844" i="10"/>
  <c r="B844" i="10"/>
  <c r="Q447" i="10"/>
  <c r="L448" i="10"/>
  <c r="A845" i="10"/>
  <c r="I845" i="10" s="1"/>
  <c r="H448" i="10"/>
  <c r="D449" i="10"/>
  <c r="E449" i="10" s="1"/>
  <c r="C450" i="10" s="1"/>
  <c r="J844" i="10" l="1"/>
  <c r="K845" i="10"/>
  <c r="G845" i="10"/>
  <c r="B845" i="10"/>
  <c r="P448" i="10"/>
  <c r="O448" i="10"/>
  <c r="M448" i="10"/>
  <c r="N448" i="10"/>
  <c r="A846" i="10"/>
  <c r="I846" i="10" s="1"/>
  <c r="F449" i="10"/>
  <c r="J845" i="10" l="1"/>
  <c r="K846" i="10"/>
  <c r="G846" i="10"/>
  <c r="B846" i="10"/>
  <c r="Q448" i="10"/>
  <c r="H449" i="10"/>
  <c r="A847" i="10"/>
  <c r="I847" i="10" s="1"/>
  <c r="D450" i="10"/>
  <c r="E450" i="10" s="1"/>
  <c r="C451" i="10" s="1"/>
  <c r="J846" i="10" l="1"/>
  <c r="K847" i="10"/>
  <c r="G847" i="10"/>
  <c r="B847" i="10"/>
  <c r="L449" i="10"/>
  <c r="A848" i="10"/>
  <c r="I848" i="10" s="1"/>
  <c r="F450" i="10"/>
  <c r="J847" i="10" l="1"/>
  <c r="K848" i="10"/>
  <c r="G848" i="10"/>
  <c r="B848" i="10"/>
  <c r="O449" i="10"/>
  <c r="P449" i="10"/>
  <c r="N449" i="10"/>
  <c r="M449" i="10"/>
  <c r="L450" i="10"/>
  <c r="A849" i="10"/>
  <c r="I849" i="10" s="1"/>
  <c r="H450" i="10"/>
  <c r="D451" i="10"/>
  <c r="E451" i="10" s="1"/>
  <c r="C452" i="10" s="1"/>
  <c r="J848" i="10" l="1"/>
  <c r="K849" i="10"/>
  <c r="G849" i="10"/>
  <c r="B849" i="10"/>
  <c r="O450" i="10"/>
  <c r="P450" i="10"/>
  <c r="Q449" i="10"/>
  <c r="N450" i="10"/>
  <c r="M450" i="10"/>
  <c r="A850" i="10"/>
  <c r="I850" i="10" s="1"/>
  <c r="F451" i="10"/>
  <c r="J849" i="10" l="1"/>
  <c r="K850" i="10"/>
  <c r="G850" i="10"/>
  <c r="B850" i="10"/>
  <c r="Q450" i="10"/>
  <c r="H451" i="10"/>
  <c r="A851" i="10"/>
  <c r="I851" i="10" s="1"/>
  <c r="D452" i="10"/>
  <c r="E452" i="10" s="1"/>
  <c r="C453" i="10" s="1"/>
  <c r="J850" i="10" l="1"/>
  <c r="K851" i="10"/>
  <c r="G851" i="10"/>
  <c r="B851" i="10"/>
  <c r="L451" i="10"/>
  <c r="A852" i="10"/>
  <c r="I852" i="10" s="1"/>
  <c r="F452" i="10"/>
  <c r="J851" i="10" l="1"/>
  <c r="K852" i="10"/>
  <c r="G852" i="10"/>
  <c r="B852" i="10"/>
  <c r="P451" i="10"/>
  <c r="O451" i="10"/>
  <c r="N451" i="10"/>
  <c r="M451" i="10"/>
  <c r="L452" i="10"/>
  <c r="A853" i="10"/>
  <c r="I853" i="10" s="1"/>
  <c r="D453" i="10"/>
  <c r="E453" i="10" s="1"/>
  <c r="C454" i="10" s="1"/>
  <c r="H452" i="10"/>
  <c r="J852" i="10" l="1"/>
  <c r="K853" i="10"/>
  <c r="G853" i="10"/>
  <c r="B853" i="10"/>
  <c r="P452" i="10"/>
  <c r="O452" i="10"/>
  <c r="Q451" i="10"/>
  <c r="N452" i="10"/>
  <c r="M452" i="10"/>
  <c r="A854" i="10"/>
  <c r="I854" i="10" s="1"/>
  <c r="F453" i="10"/>
  <c r="J853" i="10" l="1"/>
  <c r="K854" i="10"/>
  <c r="G854" i="10"/>
  <c r="B854" i="10"/>
  <c r="Q452" i="10"/>
  <c r="H453" i="10"/>
  <c r="A855" i="10"/>
  <c r="I855" i="10" s="1"/>
  <c r="D454" i="10"/>
  <c r="E454" i="10" s="1"/>
  <c r="C455" i="10" s="1"/>
  <c r="J854" i="10" l="1"/>
  <c r="K855" i="10"/>
  <c r="G855" i="10"/>
  <c r="B855" i="10"/>
  <c r="L453" i="10"/>
  <c r="A856" i="10"/>
  <c r="I856" i="10" s="1"/>
  <c r="F454" i="10"/>
  <c r="H454" i="10" s="1"/>
  <c r="J855" i="10" l="1"/>
  <c r="K856" i="10"/>
  <c r="G856" i="10"/>
  <c r="B856" i="10"/>
  <c r="P453" i="10"/>
  <c r="O453" i="10"/>
  <c r="M453" i="10"/>
  <c r="N453" i="10"/>
  <c r="L454" i="10"/>
  <c r="A857" i="10"/>
  <c r="I857" i="10" s="1"/>
  <c r="D455" i="10"/>
  <c r="E455" i="10" s="1"/>
  <c r="C456" i="10" s="1"/>
  <c r="J856" i="10" l="1"/>
  <c r="K857" i="10"/>
  <c r="G857" i="10"/>
  <c r="B857" i="10"/>
  <c r="Q453" i="10"/>
  <c r="O454" i="10"/>
  <c r="P454" i="10"/>
  <c r="M454" i="10"/>
  <c r="N454" i="10"/>
  <c r="A858" i="10"/>
  <c r="I858" i="10" s="1"/>
  <c r="F455" i="10"/>
  <c r="J857" i="10" l="1"/>
  <c r="K858" i="10"/>
  <c r="G858" i="10"/>
  <c r="B858" i="10"/>
  <c r="Q454" i="10"/>
  <c r="H455" i="10"/>
  <c r="A859" i="10"/>
  <c r="I859" i="10" s="1"/>
  <c r="D456" i="10"/>
  <c r="E456" i="10" s="1"/>
  <c r="C457" i="10" s="1"/>
  <c r="J858" i="10" l="1"/>
  <c r="K859" i="10"/>
  <c r="G859" i="10"/>
  <c r="B859" i="10"/>
  <c r="L455" i="10"/>
  <c r="A860" i="10"/>
  <c r="I860" i="10" s="1"/>
  <c r="F456" i="10"/>
  <c r="J859" i="10" l="1"/>
  <c r="K860" i="10"/>
  <c r="G860" i="10"/>
  <c r="B860" i="10"/>
  <c r="P455" i="10"/>
  <c r="O455" i="10"/>
  <c r="M455" i="10"/>
  <c r="N455" i="10"/>
  <c r="L456" i="10"/>
  <c r="A861" i="10"/>
  <c r="I861" i="10" s="1"/>
  <c r="H456" i="10"/>
  <c r="D457" i="10"/>
  <c r="E457" i="10" s="1"/>
  <c r="C458" i="10" s="1"/>
  <c r="J860" i="10" l="1"/>
  <c r="K861" i="10"/>
  <c r="G861" i="10"/>
  <c r="B861" i="10"/>
  <c r="O456" i="10"/>
  <c r="P456" i="10"/>
  <c r="Q455" i="10"/>
  <c r="N456" i="10"/>
  <c r="M456" i="10"/>
  <c r="A862" i="10"/>
  <c r="I862" i="10" s="1"/>
  <c r="F457" i="10"/>
  <c r="J861" i="10" l="1"/>
  <c r="K862" i="10"/>
  <c r="G862" i="10"/>
  <c r="B862" i="10"/>
  <c r="Q456" i="10"/>
  <c r="H457" i="10"/>
  <c r="A863" i="10"/>
  <c r="I863" i="10" s="1"/>
  <c r="D458" i="10"/>
  <c r="E458" i="10" s="1"/>
  <c r="C459" i="10" s="1"/>
  <c r="J862" i="10" l="1"/>
  <c r="K863" i="10"/>
  <c r="G863" i="10"/>
  <c r="B863" i="10"/>
  <c r="L457" i="10"/>
  <c r="A864" i="10"/>
  <c r="I864" i="10" s="1"/>
  <c r="F458" i="10"/>
  <c r="H458" i="10" s="1"/>
  <c r="J863" i="10" l="1"/>
  <c r="K864" i="10"/>
  <c r="G864" i="10"/>
  <c r="B864" i="10"/>
  <c r="P457" i="10"/>
  <c r="O457" i="10"/>
  <c r="M457" i="10"/>
  <c r="N457" i="10"/>
  <c r="L458" i="10"/>
  <c r="A865" i="10"/>
  <c r="I865" i="10" s="1"/>
  <c r="D459" i="10"/>
  <c r="E459" i="10" s="1"/>
  <c r="C460" i="10" s="1"/>
  <c r="J864" i="10" l="1"/>
  <c r="K865" i="10"/>
  <c r="G865" i="10"/>
  <c r="B865" i="10"/>
  <c r="O458" i="10"/>
  <c r="P458" i="10"/>
  <c r="Q457" i="10"/>
  <c r="M458" i="10"/>
  <c r="N458" i="10"/>
  <c r="A866" i="10"/>
  <c r="I866" i="10" s="1"/>
  <c r="F459" i="10"/>
  <c r="J865" i="10" l="1"/>
  <c r="K866" i="10"/>
  <c r="G866" i="10"/>
  <c r="B866" i="10"/>
  <c r="Q458" i="10"/>
  <c r="H459" i="10"/>
  <c r="A867" i="10"/>
  <c r="I867" i="10" s="1"/>
  <c r="D460" i="10"/>
  <c r="E460" i="10" s="1"/>
  <c r="C461" i="10" s="1"/>
  <c r="J866" i="10" l="1"/>
  <c r="K867" i="10"/>
  <c r="G867" i="10"/>
  <c r="B867" i="10"/>
  <c r="L459" i="10"/>
  <c r="A868" i="10"/>
  <c r="I868" i="10" s="1"/>
  <c r="F460" i="10"/>
  <c r="J867" i="10" l="1"/>
  <c r="K868" i="10"/>
  <c r="G868" i="10"/>
  <c r="B868" i="10"/>
  <c r="P459" i="10"/>
  <c r="O459" i="10"/>
  <c r="N459" i="10"/>
  <c r="M459" i="10"/>
  <c r="L460" i="10"/>
  <c r="A869" i="10"/>
  <c r="I869" i="10" s="1"/>
  <c r="H460" i="10"/>
  <c r="D461" i="10"/>
  <c r="E461" i="10" s="1"/>
  <c r="C462" i="10" s="1"/>
  <c r="J868" i="10" l="1"/>
  <c r="K869" i="10"/>
  <c r="G869" i="10"/>
  <c r="B869" i="10"/>
  <c r="O460" i="10"/>
  <c r="P460" i="10"/>
  <c r="Q459" i="10"/>
  <c r="M460" i="10"/>
  <c r="N460" i="10"/>
  <c r="A870" i="10"/>
  <c r="I870" i="10" s="1"/>
  <c r="F461" i="10"/>
  <c r="J869" i="10" l="1"/>
  <c r="K870" i="10"/>
  <c r="G870" i="10"/>
  <c r="B870" i="10"/>
  <c r="Q460" i="10"/>
  <c r="H461" i="10"/>
  <c r="A871" i="10"/>
  <c r="I871" i="10" s="1"/>
  <c r="D462" i="10"/>
  <c r="E462" i="10" s="1"/>
  <c r="C463" i="10" s="1"/>
  <c r="J870" i="10" l="1"/>
  <c r="K871" i="10"/>
  <c r="G871" i="10"/>
  <c r="B871" i="10"/>
  <c r="L461" i="10"/>
  <c r="A872" i="10"/>
  <c r="I872" i="10" s="1"/>
  <c r="F462" i="10"/>
  <c r="J871" i="10" l="1"/>
  <c r="K872" i="10"/>
  <c r="G872" i="10"/>
  <c r="B872" i="10"/>
  <c r="O461" i="10"/>
  <c r="P461" i="10"/>
  <c r="N461" i="10"/>
  <c r="M461" i="10"/>
  <c r="L462" i="10"/>
  <c r="A873" i="10"/>
  <c r="I873" i="10" s="1"/>
  <c r="H462" i="10"/>
  <c r="D463" i="10"/>
  <c r="E463" i="10" s="1"/>
  <c r="C464" i="10" s="1"/>
  <c r="J872" i="10" l="1"/>
  <c r="K873" i="10"/>
  <c r="G873" i="10"/>
  <c r="B873" i="10"/>
  <c r="P462" i="10"/>
  <c r="O462" i="10"/>
  <c r="Q461" i="10"/>
  <c r="N462" i="10"/>
  <c r="M462" i="10"/>
  <c r="A874" i="10"/>
  <c r="I874" i="10" s="1"/>
  <c r="F463" i="10"/>
  <c r="J873" i="10" l="1"/>
  <c r="K874" i="10"/>
  <c r="G874" i="10"/>
  <c r="B874" i="10"/>
  <c r="Q462" i="10"/>
  <c r="H463" i="10"/>
  <c r="A875" i="10"/>
  <c r="I875" i="10" s="1"/>
  <c r="D464" i="10"/>
  <c r="E464" i="10" s="1"/>
  <c r="C465" i="10" s="1"/>
  <c r="J874" i="10" l="1"/>
  <c r="K875" i="10"/>
  <c r="G875" i="10"/>
  <c r="B875" i="10"/>
  <c r="L463" i="10"/>
  <c r="A876" i="10"/>
  <c r="I876" i="10" s="1"/>
  <c r="F464" i="10"/>
  <c r="H464" i="10" s="1"/>
  <c r="J875" i="10" l="1"/>
  <c r="K876" i="10"/>
  <c r="G876" i="10"/>
  <c r="B876" i="10"/>
  <c r="O463" i="10"/>
  <c r="P463" i="10"/>
  <c r="M463" i="10"/>
  <c r="N463" i="10"/>
  <c r="L464" i="10"/>
  <c r="A877" i="10"/>
  <c r="I877" i="10" s="1"/>
  <c r="D465" i="10"/>
  <c r="E465" i="10" s="1"/>
  <c r="C466" i="10" s="1"/>
  <c r="J876" i="10" l="1"/>
  <c r="K877" i="10"/>
  <c r="G877" i="10"/>
  <c r="B877" i="10"/>
  <c r="O464" i="10"/>
  <c r="P464" i="10"/>
  <c r="Q463" i="10"/>
  <c r="M464" i="10"/>
  <c r="N464" i="10"/>
  <c r="A878" i="10"/>
  <c r="I878" i="10" s="1"/>
  <c r="F465" i="10"/>
  <c r="J877" i="10" l="1"/>
  <c r="K878" i="10"/>
  <c r="G878" i="10"/>
  <c r="B878" i="10"/>
  <c r="Q464" i="10"/>
  <c r="H465" i="10"/>
  <c r="A879" i="10"/>
  <c r="I879" i="10" s="1"/>
  <c r="D466" i="10"/>
  <c r="E466" i="10" s="1"/>
  <c r="C467" i="10" s="1"/>
  <c r="J878" i="10" l="1"/>
  <c r="K879" i="10"/>
  <c r="G879" i="10"/>
  <c r="B879" i="10"/>
  <c r="L465" i="10"/>
  <c r="A880" i="10"/>
  <c r="I880" i="10" s="1"/>
  <c r="F466" i="10"/>
  <c r="J879" i="10" l="1"/>
  <c r="K880" i="10"/>
  <c r="G880" i="10"/>
  <c r="B880" i="10"/>
  <c r="P465" i="10"/>
  <c r="O465" i="10"/>
  <c r="M465" i="10"/>
  <c r="N465" i="10"/>
  <c r="F9" i="11"/>
  <c r="C10" i="11"/>
  <c r="L466" i="10"/>
  <c r="A881" i="10"/>
  <c r="I881" i="10" s="1"/>
  <c r="H466" i="10"/>
  <c r="D467" i="10"/>
  <c r="E467" i="10" s="1"/>
  <c r="C468" i="10" s="1"/>
  <c r="J880" i="10" l="1"/>
  <c r="K881" i="10"/>
  <c r="G881" i="10"/>
  <c r="B881" i="10"/>
  <c r="P466" i="10"/>
  <c r="O466" i="10"/>
  <c r="Q465" i="10"/>
  <c r="M466" i="10"/>
  <c r="N466" i="10"/>
  <c r="A882" i="10"/>
  <c r="I882" i="10" s="1"/>
  <c r="F467" i="10"/>
  <c r="J881" i="10" l="1"/>
  <c r="K882" i="10"/>
  <c r="G882" i="10"/>
  <c r="B882" i="10"/>
  <c r="Q466" i="10"/>
  <c r="H467" i="10"/>
  <c r="A883" i="10"/>
  <c r="I883" i="10" s="1"/>
  <c r="D468" i="10"/>
  <c r="E468" i="10" s="1"/>
  <c r="C469" i="10" s="1"/>
  <c r="J882" i="10" l="1"/>
  <c r="K883" i="10"/>
  <c r="G883" i="10"/>
  <c r="B883" i="10"/>
  <c r="L467" i="10"/>
  <c r="A884" i="10"/>
  <c r="I884" i="10" s="1"/>
  <c r="F468" i="10"/>
  <c r="H468" i="10" s="1"/>
  <c r="J883" i="10" l="1"/>
  <c r="K884" i="10"/>
  <c r="G884" i="10"/>
  <c r="B884" i="10"/>
  <c r="O467" i="10"/>
  <c r="P467" i="10"/>
  <c r="M467" i="10"/>
  <c r="N467" i="10"/>
  <c r="L468" i="10"/>
  <c r="A885" i="10"/>
  <c r="I885" i="10" s="1"/>
  <c r="D469" i="10"/>
  <c r="E469" i="10" s="1"/>
  <c r="C470" i="10" s="1"/>
  <c r="J884" i="10" l="1"/>
  <c r="K885" i="10"/>
  <c r="G885" i="10"/>
  <c r="B885" i="10"/>
  <c r="P468" i="10"/>
  <c r="O468" i="10"/>
  <c r="Q467" i="10"/>
  <c r="M468" i="10"/>
  <c r="N468" i="10"/>
  <c r="A886" i="10"/>
  <c r="I886" i="10" s="1"/>
  <c r="F469" i="10"/>
  <c r="J885" i="10" l="1"/>
  <c r="K886" i="10"/>
  <c r="G886" i="10"/>
  <c r="B886" i="10"/>
  <c r="Q468" i="10"/>
  <c r="L469" i="10"/>
  <c r="A887" i="10"/>
  <c r="I887" i="10" s="1"/>
  <c r="D470" i="10"/>
  <c r="E470" i="10" s="1"/>
  <c r="C471" i="10" s="1"/>
  <c r="H469" i="10"/>
  <c r="J886" i="10" l="1"/>
  <c r="K887" i="10"/>
  <c r="G887" i="10"/>
  <c r="B887" i="10"/>
  <c r="P469" i="10"/>
  <c r="O469" i="10"/>
  <c r="M469" i="10"/>
  <c r="N469" i="10"/>
  <c r="A888" i="10"/>
  <c r="I888" i="10" s="1"/>
  <c r="F470" i="10"/>
  <c r="J887" i="10" l="1"/>
  <c r="K888" i="10"/>
  <c r="G888" i="10"/>
  <c r="B888" i="10"/>
  <c r="Q469" i="10"/>
  <c r="H470" i="10"/>
  <c r="A889" i="10"/>
  <c r="I889" i="10" s="1"/>
  <c r="D471" i="10"/>
  <c r="E471" i="10" s="1"/>
  <c r="C472" i="10" s="1"/>
  <c r="J888" i="10" l="1"/>
  <c r="K889" i="10"/>
  <c r="G889" i="10"/>
  <c r="B889" i="10"/>
  <c r="L470" i="10"/>
  <c r="A890" i="10"/>
  <c r="I890" i="10" s="1"/>
  <c r="F471" i="10"/>
  <c r="J889" i="10" l="1"/>
  <c r="K890" i="10"/>
  <c r="G890" i="10"/>
  <c r="B890" i="10"/>
  <c r="O470" i="10"/>
  <c r="P470" i="10"/>
  <c r="N470" i="10"/>
  <c r="M470" i="10"/>
  <c r="L471" i="10"/>
  <c r="A891" i="10"/>
  <c r="I891" i="10" s="1"/>
  <c r="H471" i="10"/>
  <c r="D472" i="10"/>
  <c r="E472" i="10" s="1"/>
  <c r="C473" i="10" s="1"/>
  <c r="J890" i="10" l="1"/>
  <c r="K891" i="10"/>
  <c r="G891" i="10"/>
  <c r="B891" i="10"/>
  <c r="P471" i="10"/>
  <c r="O471" i="10"/>
  <c r="Q470" i="10"/>
  <c r="N471" i="10"/>
  <c r="M471" i="10"/>
  <c r="A892" i="10"/>
  <c r="I892" i="10" s="1"/>
  <c r="F472" i="10"/>
  <c r="J891" i="10" l="1"/>
  <c r="K892" i="10"/>
  <c r="G892" i="10"/>
  <c r="B892" i="10"/>
  <c r="Q471" i="10"/>
  <c r="H472" i="10"/>
  <c r="A893" i="10"/>
  <c r="I893" i="10" s="1"/>
  <c r="D473" i="10"/>
  <c r="E473" i="10" s="1"/>
  <c r="C474" i="10" s="1"/>
  <c r="J892" i="10" l="1"/>
  <c r="K893" i="10"/>
  <c r="G893" i="10"/>
  <c r="B893" i="10"/>
  <c r="L472" i="10"/>
  <c r="A894" i="10"/>
  <c r="I894" i="10" s="1"/>
  <c r="F473" i="10"/>
  <c r="J893" i="10" l="1"/>
  <c r="K894" i="10"/>
  <c r="G894" i="10"/>
  <c r="B894" i="10"/>
  <c r="O472" i="10"/>
  <c r="P472" i="10"/>
  <c r="N472" i="10"/>
  <c r="M472" i="10"/>
  <c r="L473" i="10"/>
  <c r="A895" i="10"/>
  <c r="I895" i="10" s="1"/>
  <c r="H473" i="10"/>
  <c r="D474" i="10"/>
  <c r="E474" i="10" s="1"/>
  <c r="C475" i="10" s="1"/>
  <c r="J894" i="10" l="1"/>
  <c r="K895" i="10"/>
  <c r="G895" i="10"/>
  <c r="B895" i="10"/>
  <c r="P473" i="10"/>
  <c r="O473" i="10"/>
  <c r="Q472" i="10"/>
  <c r="M473" i="10"/>
  <c r="N473" i="10"/>
  <c r="A896" i="10"/>
  <c r="I896" i="10" s="1"/>
  <c r="F474" i="10"/>
  <c r="J895" i="10" l="1"/>
  <c r="K896" i="10"/>
  <c r="G896" i="10"/>
  <c r="B896" i="10"/>
  <c r="Q473" i="10"/>
  <c r="H474" i="10"/>
  <c r="A897" i="10"/>
  <c r="I897" i="10" s="1"/>
  <c r="D475" i="10"/>
  <c r="E475" i="10" s="1"/>
  <c r="C476" i="10" s="1"/>
  <c r="J896" i="10" l="1"/>
  <c r="K897" i="10"/>
  <c r="G897" i="10"/>
  <c r="B897" i="10"/>
  <c r="L474" i="10"/>
  <c r="A898" i="10"/>
  <c r="I898" i="10" s="1"/>
  <c r="F475" i="10"/>
  <c r="J897" i="10" l="1"/>
  <c r="K898" i="10"/>
  <c r="G898" i="10"/>
  <c r="B898" i="10"/>
  <c r="P474" i="10"/>
  <c r="O474" i="10"/>
  <c r="N474" i="10"/>
  <c r="M474" i="10"/>
  <c r="E10" i="11"/>
  <c r="D10" i="11"/>
  <c r="L475" i="10"/>
  <c r="A899" i="10"/>
  <c r="I899" i="10" s="1"/>
  <c r="H475" i="10"/>
  <c r="D476" i="10"/>
  <c r="E476" i="10" s="1"/>
  <c r="C477" i="10" s="1"/>
  <c r="J898" i="10" l="1"/>
  <c r="K899" i="10"/>
  <c r="G899" i="10"/>
  <c r="B899" i="10"/>
  <c r="Q474" i="10"/>
  <c r="O475" i="10"/>
  <c r="P475" i="10"/>
  <c r="N475" i="10"/>
  <c r="M475" i="10"/>
  <c r="A900" i="10"/>
  <c r="I900" i="10" s="1"/>
  <c r="F476" i="10"/>
  <c r="J899" i="10" l="1"/>
  <c r="K900" i="10"/>
  <c r="G900" i="10"/>
  <c r="B900" i="10"/>
  <c r="Q475" i="10"/>
  <c r="H476" i="10"/>
  <c r="A901" i="10"/>
  <c r="I901" i="10" s="1"/>
  <c r="D477" i="10"/>
  <c r="E477" i="10" s="1"/>
  <c r="C478" i="10" s="1"/>
  <c r="J900" i="10" l="1"/>
  <c r="K901" i="10"/>
  <c r="G901" i="10"/>
  <c r="B901" i="10"/>
  <c r="L476" i="10"/>
  <c r="A902" i="10"/>
  <c r="I902" i="10" s="1"/>
  <c r="F477" i="10"/>
  <c r="J901" i="10" l="1"/>
  <c r="K902" i="10"/>
  <c r="G902" i="10"/>
  <c r="B902" i="10"/>
  <c r="P476" i="10"/>
  <c r="O476" i="10"/>
  <c r="N476" i="10"/>
  <c r="M476" i="10"/>
  <c r="L477" i="10"/>
  <c r="A903" i="10"/>
  <c r="I903" i="10" s="1"/>
  <c r="H477" i="10"/>
  <c r="D478" i="10"/>
  <c r="E478" i="10" s="1"/>
  <c r="C479" i="10" s="1"/>
  <c r="J902" i="10" l="1"/>
  <c r="K903" i="10"/>
  <c r="G903" i="10"/>
  <c r="B903" i="10"/>
  <c r="P477" i="10"/>
  <c r="O477" i="10"/>
  <c r="Q476" i="10"/>
  <c r="M477" i="10"/>
  <c r="N477" i="10"/>
  <c r="A904" i="10"/>
  <c r="I904" i="10" s="1"/>
  <c r="F478" i="10"/>
  <c r="J903" i="10" l="1"/>
  <c r="K904" i="10"/>
  <c r="G904" i="10"/>
  <c r="B904" i="10"/>
  <c r="Q477" i="10"/>
  <c r="H478" i="10"/>
  <c r="A905" i="10"/>
  <c r="I905" i="10" s="1"/>
  <c r="D479" i="10"/>
  <c r="E479" i="10" s="1"/>
  <c r="C480" i="10" s="1"/>
  <c r="J904" i="10" l="1"/>
  <c r="K905" i="10"/>
  <c r="G905" i="10"/>
  <c r="B905" i="10"/>
  <c r="L478" i="10"/>
  <c r="A906" i="10"/>
  <c r="I906" i="10" s="1"/>
  <c r="F479" i="10"/>
  <c r="H479" i="10" s="1"/>
  <c r="J905" i="10" l="1"/>
  <c r="K906" i="10"/>
  <c r="G906" i="10"/>
  <c r="B906" i="10"/>
  <c r="O478" i="10"/>
  <c r="P478" i="10"/>
  <c r="M478" i="10"/>
  <c r="N478" i="10"/>
  <c r="A907" i="10"/>
  <c r="I907" i="10" s="1"/>
  <c r="D480" i="10"/>
  <c r="E480" i="10" s="1"/>
  <c r="C481" i="10" s="1"/>
  <c r="J906" i="10" l="1"/>
  <c r="K907" i="10"/>
  <c r="G907" i="10"/>
  <c r="B907" i="10"/>
  <c r="Q478" i="10"/>
  <c r="L479" i="10"/>
  <c r="A908" i="10"/>
  <c r="I908" i="10" s="1"/>
  <c r="F480" i="10"/>
  <c r="H480" i="10" s="1"/>
  <c r="J907" i="10" l="1"/>
  <c r="K908" i="10"/>
  <c r="G908" i="10"/>
  <c r="B908" i="10"/>
  <c r="O479" i="10"/>
  <c r="P479" i="10"/>
  <c r="M479" i="10"/>
  <c r="N479" i="10"/>
  <c r="L480" i="10"/>
  <c r="A909" i="10"/>
  <c r="I909" i="10" s="1"/>
  <c r="D481" i="10"/>
  <c r="E481" i="10" s="1"/>
  <c r="C482" i="10" s="1"/>
  <c r="J908" i="10" l="1"/>
  <c r="K909" i="10"/>
  <c r="G909" i="10"/>
  <c r="B909" i="10"/>
  <c r="O480" i="10"/>
  <c r="P480" i="10"/>
  <c r="Q479" i="10"/>
  <c r="M480" i="10"/>
  <c r="N480" i="10"/>
  <c r="A910" i="10"/>
  <c r="I910" i="10" s="1"/>
  <c r="F481" i="10"/>
  <c r="J909" i="10" l="1"/>
  <c r="K910" i="10"/>
  <c r="G910" i="10"/>
  <c r="B910" i="10"/>
  <c r="Q480" i="10"/>
  <c r="L481" i="10"/>
  <c r="A911" i="10"/>
  <c r="I911" i="10" s="1"/>
  <c r="H481" i="10"/>
  <c r="D482" i="10"/>
  <c r="E482" i="10" s="1"/>
  <c r="C483" i="10" s="1"/>
  <c r="J910" i="10" l="1"/>
  <c r="K911" i="10"/>
  <c r="G911" i="10"/>
  <c r="B911" i="10"/>
  <c r="P481" i="10"/>
  <c r="O481" i="10"/>
  <c r="M481" i="10"/>
  <c r="N481" i="10"/>
  <c r="A912" i="10"/>
  <c r="I912" i="10" s="1"/>
  <c r="F482" i="10"/>
  <c r="J911" i="10" l="1"/>
  <c r="K912" i="10"/>
  <c r="G912" i="10"/>
  <c r="B912" i="10"/>
  <c r="Q481" i="10"/>
  <c r="H482" i="10"/>
  <c r="A913" i="10"/>
  <c r="I913" i="10" s="1"/>
  <c r="D483" i="10"/>
  <c r="E483" i="10" s="1"/>
  <c r="C484" i="10" s="1"/>
  <c r="J912" i="10" l="1"/>
  <c r="K913" i="10"/>
  <c r="G913" i="10"/>
  <c r="B913" i="10"/>
  <c r="L482" i="10"/>
  <c r="A914" i="10"/>
  <c r="I914" i="10" s="1"/>
  <c r="F483" i="10"/>
  <c r="J913" i="10" l="1"/>
  <c r="K914" i="10"/>
  <c r="G914" i="10"/>
  <c r="B914" i="10"/>
  <c r="P482" i="10"/>
  <c r="O482" i="10"/>
  <c r="M482" i="10"/>
  <c r="N482" i="10"/>
  <c r="L483" i="10"/>
  <c r="A915" i="10"/>
  <c r="I915" i="10" s="1"/>
  <c r="H483" i="10"/>
  <c r="D484" i="10"/>
  <c r="E484" i="10" s="1"/>
  <c r="C485" i="10" s="1"/>
  <c r="J914" i="10" l="1"/>
  <c r="K915" i="10"/>
  <c r="G915" i="10"/>
  <c r="B915" i="10"/>
  <c r="Q482" i="10"/>
  <c r="O483" i="10"/>
  <c r="P483" i="10"/>
  <c r="N483" i="10"/>
  <c r="M483" i="10"/>
  <c r="A916" i="10"/>
  <c r="I916" i="10" s="1"/>
  <c r="F484" i="10"/>
  <c r="J915" i="10" l="1"/>
  <c r="K916" i="10"/>
  <c r="G916" i="10"/>
  <c r="B916" i="10"/>
  <c r="Q483" i="10"/>
  <c r="H484" i="10"/>
  <c r="A917" i="10"/>
  <c r="I917" i="10" s="1"/>
  <c r="D485" i="10"/>
  <c r="E485" i="10" s="1"/>
  <c r="C486" i="10" s="1"/>
  <c r="J916" i="10" l="1"/>
  <c r="K917" i="10"/>
  <c r="G917" i="10"/>
  <c r="B917" i="10"/>
  <c r="L484" i="10"/>
  <c r="A918" i="10"/>
  <c r="I918" i="10" s="1"/>
  <c r="F485" i="10"/>
  <c r="H485" i="10" s="1"/>
  <c r="J917" i="10" l="1"/>
  <c r="K918" i="10"/>
  <c r="G918" i="10"/>
  <c r="B918" i="10"/>
  <c r="P484" i="10"/>
  <c r="O484" i="10"/>
  <c r="M484" i="10"/>
  <c r="N484" i="10"/>
  <c r="A919" i="10"/>
  <c r="I919" i="10" s="1"/>
  <c r="D486" i="10"/>
  <c r="E486" i="10" s="1"/>
  <c r="C487" i="10" s="1"/>
  <c r="J918" i="10" l="1"/>
  <c r="K919" i="10"/>
  <c r="G919" i="10"/>
  <c r="B919" i="10"/>
  <c r="Q484" i="10"/>
  <c r="L485" i="10"/>
  <c r="A920" i="10"/>
  <c r="I920" i="10" s="1"/>
  <c r="F486" i="10"/>
  <c r="H486" i="10" s="1"/>
  <c r="J919" i="10" l="1"/>
  <c r="K920" i="10"/>
  <c r="G920" i="10"/>
  <c r="B920" i="10"/>
  <c r="O485" i="10"/>
  <c r="P485" i="10"/>
  <c r="M485" i="10"/>
  <c r="N485" i="10"/>
  <c r="L486" i="10"/>
  <c r="A921" i="10"/>
  <c r="I921" i="10" s="1"/>
  <c r="D487" i="10"/>
  <c r="E487" i="10" s="1"/>
  <c r="C488" i="10" s="1"/>
  <c r="J920" i="10" l="1"/>
  <c r="K921" i="10"/>
  <c r="G921" i="10"/>
  <c r="B921" i="10"/>
  <c r="O486" i="10"/>
  <c r="P486" i="10"/>
  <c r="Q485" i="10"/>
  <c r="M486" i="10"/>
  <c r="N486" i="10"/>
  <c r="A922" i="10"/>
  <c r="I922" i="10" s="1"/>
  <c r="F487" i="10"/>
  <c r="J921" i="10" l="1"/>
  <c r="K922" i="10"/>
  <c r="G922" i="10"/>
  <c r="B922" i="10"/>
  <c r="Q486" i="10"/>
  <c r="L487" i="10"/>
  <c r="A923" i="10"/>
  <c r="I923" i="10" s="1"/>
  <c r="H487" i="10"/>
  <c r="D488" i="10"/>
  <c r="E488" i="10" s="1"/>
  <c r="C489" i="10" s="1"/>
  <c r="J922" i="10" l="1"/>
  <c r="K923" i="10"/>
  <c r="G923" i="10"/>
  <c r="B923" i="10"/>
  <c r="O487" i="10"/>
  <c r="P487" i="10"/>
  <c r="M487" i="10"/>
  <c r="N487" i="10"/>
  <c r="A924" i="10"/>
  <c r="I924" i="10" s="1"/>
  <c r="F488" i="10"/>
  <c r="J923" i="10" l="1"/>
  <c r="K924" i="10"/>
  <c r="G924" i="10"/>
  <c r="B924" i="10"/>
  <c r="Q487" i="10"/>
  <c r="H488" i="10"/>
  <c r="A925" i="10"/>
  <c r="I925" i="10" s="1"/>
  <c r="D489" i="10"/>
  <c r="E489" i="10" s="1"/>
  <c r="C490" i="10" s="1"/>
  <c r="J924" i="10" l="1"/>
  <c r="K925" i="10"/>
  <c r="G925" i="10"/>
  <c r="B925" i="10"/>
  <c r="L488" i="10"/>
  <c r="A926" i="10"/>
  <c r="I926" i="10" s="1"/>
  <c r="F489" i="10"/>
  <c r="H489" i="10" s="1"/>
  <c r="J925" i="10" l="1"/>
  <c r="K926" i="10"/>
  <c r="G926" i="10"/>
  <c r="B926" i="10"/>
  <c r="O488" i="10"/>
  <c r="P488" i="10"/>
  <c r="M488" i="10"/>
  <c r="N488" i="10"/>
  <c r="L489" i="10"/>
  <c r="A927" i="10"/>
  <c r="I927" i="10" s="1"/>
  <c r="D490" i="10"/>
  <c r="E490" i="10" s="1"/>
  <c r="C491" i="10" s="1"/>
  <c r="J926" i="10" l="1"/>
  <c r="K927" i="10"/>
  <c r="G927" i="10"/>
  <c r="B927" i="10"/>
  <c r="O489" i="10"/>
  <c r="P489" i="10"/>
  <c r="Q488" i="10"/>
  <c r="M489" i="10"/>
  <c r="N489" i="10"/>
  <c r="A928" i="10"/>
  <c r="I928" i="10" s="1"/>
  <c r="F490" i="10"/>
  <c r="J927" i="10" l="1"/>
  <c r="K928" i="10"/>
  <c r="G928" i="10"/>
  <c r="B928" i="10"/>
  <c r="Q489" i="10"/>
  <c r="H490" i="10"/>
  <c r="A929" i="10"/>
  <c r="I929" i="10" s="1"/>
  <c r="D491" i="10"/>
  <c r="E491" i="10" s="1"/>
  <c r="C492" i="10" s="1"/>
  <c r="J928" i="10" l="1"/>
  <c r="K929" i="10"/>
  <c r="G929" i="10"/>
  <c r="B929" i="10"/>
  <c r="L490" i="10"/>
  <c r="A930" i="10"/>
  <c r="I930" i="10" s="1"/>
  <c r="F491" i="10"/>
  <c r="H491" i="10" s="1"/>
  <c r="J929" i="10" l="1"/>
  <c r="K930" i="10"/>
  <c r="G930" i="10"/>
  <c r="B930" i="10"/>
  <c r="O490" i="10"/>
  <c r="P490" i="10"/>
  <c r="M490" i="10"/>
  <c r="N490" i="10"/>
  <c r="L491" i="10"/>
  <c r="A931" i="10"/>
  <c r="I931" i="10" s="1"/>
  <c r="D492" i="10"/>
  <c r="E492" i="10" s="1"/>
  <c r="C493" i="10" s="1"/>
  <c r="J930" i="10" l="1"/>
  <c r="K931" i="10"/>
  <c r="G931" i="10"/>
  <c r="B931" i="10"/>
  <c r="P491" i="10"/>
  <c r="O491" i="10"/>
  <c r="Q490" i="10"/>
  <c r="M491" i="10"/>
  <c r="N491" i="10"/>
  <c r="A932" i="10"/>
  <c r="I932" i="10" s="1"/>
  <c r="F492" i="10"/>
  <c r="J931" i="10" l="1"/>
  <c r="K932" i="10"/>
  <c r="G932" i="10"/>
  <c r="B932" i="10"/>
  <c r="Q491" i="10"/>
  <c r="H492" i="10"/>
  <c r="A933" i="10"/>
  <c r="I933" i="10" s="1"/>
  <c r="D493" i="10"/>
  <c r="E493" i="10" s="1"/>
  <c r="C494" i="10" s="1"/>
  <c r="J932" i="10" l="1"/>
  <c r="K933" i="10"/>
  <c r="G933" i="10"/>
  <c r="B933" i="10"/>
  <c r="L492" i="10"/>
  <c r="A934" i="10"/>
  <c r="I934" i="10" s="1"/>
  <c r="F493" i="10"/>
  <c r="J933" i="10" l="1"/>
  <c r="K934" i="10"/>
  <c r="G934" i="10"/>
  <c r="B934" i="10"/>
  <c r="P492" i="10"/>
  <c r="O492" i="10"/>
  <c r="N492" i="10"/>
  <c r="M492" i="10"/>
  <c r="L493" i="10"/>
  <c r="A935" i="10"/>
  <c r="I935" i="10" s="1"/>
  <c r="H493" i="10"/>
  <c r="D494" i="10"/>
  <c r="E494" i="10" s="1"/>
  <c r="C495" i="10" s="1"/>
  <c r="J934" i="10" l="1"/>
  <c r="K935" i="10"/>
  <c r="G935" i="10"/>
  <c r="B935" i="10"/>
  <c r="Q492" i="10"/>
  <c r="P493" i="10"/>
  <c r="O493" i="10"/>
  <c r="M493" i="10"/>
  <c r="N493" i="10"/>
  <c r="A936" i="10"/>
  <c r="I936" i="10" s="1"/>
  <c r="F494" i="10"/>
  <c r="J935" i="10" l="1"/>
  <c r="K936" i="10"/>
  <c r="G936" i="10"/>
  <c r="B936" i="10"/>
  <c r="Q493" i="10"/>
  <c r="H494" i="10"/>
  <c r="A937" i="10"/>
  <c r="I937" i="10" s="1"/>
  <c r="D495" i="10"/>
  <c r="E495" i="10" s="1"/>
  <c r="C496" i="10" s="1"/>
  <c r="J936" i="10" l="1"/>
  <c r="K937" i="10"/>
  <c r="G937" i="10"/>
  <c r="B937" i="10"/>
  <c r="L494" i="10"/>
  <c r="A938" i="10"/>
  <c r="I938" i="10" s="1"/>
  <c r="F495" i="10"/>
  <c r="H495" i="10" s="1"/>
  <c r="J937" i="10" l="1"/>
  <c r="K938" i="10"/>
  <c r="G938" i="10"/>
  <c r="B938" i="10"/>
  <c r="P494" i="10"/>
  <c r="O494" i="10"/>
  <c r="M494" i="10"/>
  <c r="N494" i="10"/>
  <c r="A939" i="10"/>
  <c r="I939" i="10" s="1"/>
  <c r="D496" i="10"/>
  <c r="E496" i="10" s="1"/>
  <c r="C497" i="10" s="1"/>
  <c r="J938" i="10" l="1"/>
  <c r="K939" i="10"/>
  <c r="G939" i="10"/>
  <c r="B939" i="10"/>
  <c r="Q494" i="10"/>
  <c r="L495" i="10"/>
  <c r="A940" i="10"/>
  <c r="I940" i="10" s="1"/>
  <c r="F496" i="10"/>
  <c r="H496" i="10" s="1"/>
  <c r="J939" i="10" l="1"/>
  <c r="K940" i="10"/>
  <c r="G940" i="10"/>
  <c r="B940" i="10"/>
  <c r="P495" i="10"/>
  <c r="O495" i="10"/>
  <c r="M495" i="10"/>
  <c r="N495" i="10"/>
  <c r="L496" i="10"/>
  <c r="A941" i="10"/>
  <c r="I941" i="10" s="1"/>
  <c r="D497" i="10"/>
  <c r="E497" i="10" s="1"/>
  <c r="C498" i="10" s="1"/>
  <c r="J940" i="10" l="1"/>
  <c r="K941" i="10"/>
  <c r="G941" i="10"/>
  <c r="B941" i="10"/>
  <c r="O496" i="10"/>
  <c r="P496" i="10"/>
  <c r="Q495" i="10"/>
  <c r="M496" i="10"/>
  <c r="N496" i="10"/>
  <c r="A942" i="10"/>
  <c r="I942" i="10" s="1"/>
  <c r="F497" i="10"/>
  <c r="J941" i="10" l="1"/>
  <c r="K942" i="10"/>
  <c r="G942" i="10"/>
  <c r="B942" i="10"/>
  <c r="Q496" i="10"/>
  <c r="H497" i="10"/>
  <c r="A943" i="10"/>
  <c r="I943" i="10" s="1"/>
  <c r="D498" i="10"/>
  <c r="E498" i="10" s="1"/>
  <c r="C499" i="10" s="1"/>
  <c r="J942" i="10" l="1"/>
  <c r="K943" i="10"/>
  <c r="G943" i="10"/>
  <c r="B943" i="10"/>
  <c r="L497" i="10"/>
  <c r="A944" i="10"/>
  <c r="I944" i="10" s="1"/>
  <c r="F498" i="10"/>
  <c r="H498" i="10" s="1"/>
  <c r="J943" i="10" l="1"/>
  <c r="K944" i="10"/>
  <c r="G944" i="10"/>
  <c r="B944" i="10"/>
  <c r="P497" i="10"/>
  <c r="O497" i="10"/>
  <c r="M497" i="10"/>
  <c r="N497" i="10"/>
  <c r="A945" i="10"/>
  <c r="I945" i="10" s="1"/>
  <c r="D499" i="10"/>
  <c r="E499" i="10" s="1"/>
  <c r="C500" i="10" s="1"/>
  <c r="J944" i="10" l="1"/>
  <c r="K945" i="10"/>
  <c r="G945" i="10"/>
  <c r="B945" i="10"/>
  <c r="Q497" i="10"/>
  <c r="L498" i="10"/>
  <c r="A946" i="10"/>
  <c r="I946" i="10" s="1"/>
  <c r="F499" i="10"/>
  <c r="J945" i="10" l="1"/>
  <c r="K946" i="10"/>
  <c r="G946" i="10"/>
  <c r="B946" i="10"/>
  <c r="O498" i="10"/>
  <c r="P498" i="10"/>
  <c r="N498" i="10"/>
  <c r="M498" i="10"/>
  <c r="L499" i="10"/>
  <c r="A947" i="10"/>
  <c r="I947" i="10" s="1"/>
  <c r="H499" i="10"/>
  <c r="D500" i="10"/>
  <c r="E500" i="10" s="1"/>
  <c r="C501" i="10" s="1"/>
  <c r="J946" i="10" l="1"/>
  <c r="K947" i="10"/>
  <c r="G947" i="10"/>
  <c r="B947" i="10"/>
  <c r="O499" i="10"/>
  <c r="P499" i="10"/>
  <c r="Q498" i="10"/>
  <c r="M499" i="10"/>
  <c r="N499" i="10"/>
  <c r="A948" i="10"/>
  <c r="I948" i="10" s="1"/>
  <c r="F500" i="10"/>
  <c r="J947" i="10" l="1"/>
  <c r="K948" i="10"/>
  <c r="G948" i="10"/>
  <c r="B948" i="10"/>
  <c r="Q499" i="10"/>
  <c r="H500" i="10"/>
  <c r="A949" i="10"/>
  <c r="I949" i="10" s="1"/>
  <c r="D501" i="10"/>
  <c r="E501" i="10" s="1"/>
  <c r="C502" i="10" s="1"/>
  <c r="J948" i="10" l="1"/>
  <c r="K949" i="10"/>
  <c r="G949" i="10"/>
  <c r="B949" i="10"/>
  <c r="L500" i="10"/>
  <c r="A950" i="10"/>
  <c r="I950" i="10" s="1"/>
  <c r="F501" i="10"/>
  <c r="H501" i="10" s="1"/>
  <c r="J949" i="10" l="1"/>
  <c r="K950" i="10"/>
  <c r="G950" i="10"/>
  <c r="B950" i="10"/>
  <c r="P500" i="10"/>
  <c r="O500" i="10"/>
  <c r="M500" i="10"/>
  <c r="N500" i="10"/>
  <c r="L501" i="10"/>
  <c r="A951" i="10"/>
  <c r="I951" i="10" s="1"/>
  <c r="D502" i="10"/>
  <c r="E502" i="10" s="1"/>
  <c r="C503" i="10" s="1"/>
  <c r="J950" i="10" l="1"/>
  <c r="K951" i="10"/>
  <c r="G951" i="10"/>
  <c r="B951" i="10"/>
  <c r="O501" i="10"/>
  <c r="P501" i="10"/>
  <c r="Q500" i="10"/>
  <c r="M501" i="10"/>
  <c r="N501" i="10"/>
  <c r="A952" i="10"/>
  <c r="I952" i="10" s="1"/>
  <c r="F502" i="10"/>
  <c r="J951" i="10" l="1"/>
  <c r="K952" i="10"/>
  <c r="G952" i="10"/>
  <c r="B952" i="10"/>
  <c r="Q501" i="10"/>
  <c r="L502" i="10"/>
  <c r="A953" i="10"/>
  <c r="I953" i="10" s="1"/>
  <c r="D503" i="10"/>
  <c r="E503" i="10" s="1"/>
  <c r="C504" i="10" s="1"/>
  <c r="H502" i="10"/>
  <c r="J952" i="10" l="1"/>
  <c r="K953" i="10"/>
  <c r="G953" i="10"/>
  <c r="B953" i="10"/>
  <c r="O502" i="10"/>
  <c r="P502" i="10"/>
  <c r="N502" i="10"/>
  <c r="M502" i="10"/>
  <c r="A954" i="10"/>
  <c r="I954" i="10" s="1"/>
  <c r="F503" i="10"/>
  <c r="J953" i="10" l="1"/>
  <c r="K954" i="10"/>
  <c r="G954" i="10"/>
  <c r="B954" i="10"/>
  <c r="Q502" i="10"/>
  <c r="H503" i="10"/>
  <c r="A955" i="10"/>
  <c r="I955" i="10" s="1"/>
  <c r="D504" i="10"/>
  <c r="E504" i="10" s="1"/>
  <c r="C505" i="10" s="1"/>
  <c r="J954" i="10" l="1"/>
  <c r="K955" i="10"/>
  <c r="G955" i="10"/>
  <c r="B955" i="10"/>
  <c r="L503" i="10"/>
  <c r="A956" i="10"/>
  <c r="I956" i="10" s="1"/>
  <c r="F504" i="10"/>
  <c r="H504" i="10" s="1"/>
  <c r="J955" i="10" l="1"/>
  <c r="K956" i="10"/>
  <c r="G956" i="10"/>
  <c r="B956" i="10"/>
  <c r="P503" i="10"/>
  <c r="O503" i="10"/>
  <c r="M503" i="10"/>
  <c r="N503" i="10"/>
  <c r="L504" i="10"/>
  <c r="A957" i="10"/>
  <c r="I957" i="10" s="1"/>
  <c r="D505" i="10"/>
  <c r="E505" i="10" s="1"/>
  <c r="C506" i="10" s="1"/>
  <c r="J956" i="10" l="1"/>
  <c r="K957" i="10"/>
  <c r="G957" i="10"/>
  <c r="B957" i="10"/>
  <c r="O504" i="10"/>
  <c r="P504" i="10"/>
  <c r="Q503" i="10"/>
  <c r="M504" i="10"/>
  <c r="N504" i="10"/>
  <c r="A958" i="10"/>
  <c r="I958" i="10" s="1"/>
  <c r="F505" i="10"/>
  <c r="J957" i="10" l="1"/>
  <c r="K958" i="10"/>
  <c r="G958" i="10"/>
  <c r="B958" i="10"/>
  <c r="Q504" i="10"/>
  <c r="H505" i="10"/>
  <c r="A959" i="10"/>
  <c r="I959" i="10" s="1"/>
  <c r="D506" i="10"/>
  <c r="E506" i="10" s="1"/>
  <c r="C507" i="10" s="1"/>
  <c r="J958" i="10" l="1"/>
  <c r="K959" i="10"/>
  <c r="G959" i="10"/>
  <c r="B959" i="10"/>
  <c r="L505" i="10"/>
  <c r="A960" i="10"/>
  <c r="I960" i="10" s="1"/>
  <c r="F506" i="10"/>
  <c r="J959" i="10" l="1"/>
  <c r="K960" i="10"/>
  <c r="G960" i="10"/>
  <c r="B960" i="10"/>
  <c r="P505" i="10"/>
  <c r="O505" i="10"/>
  <c r="M505" i="10"/>
  <c r="N505" i="10"/>
  <c r="L506" i="10"/>
  <c r="A961" i="10"/>
  <c r="I961" i="10" s="1"/>
  <c r="D507" i="10"/>
  <c r="E507" i="10" s="1"/>
  <c r="C508" i="10" s="1"/>
  <c r="H506" i="10"/>
  <c r="J960" i="10" l="1"/>
  <c r="K961" i="10"/>
  <c r="G961" i="10"/>
  <c r="B961" i="10"/>
  <c r="Q505" i="10"/>
  <c r="P506" i="10"/>
  <c r="O506" i="10"/>
  <c r="N506" i="10"/>
  <c r="M506" i="10"/>
  <c r="A962" i="10"/>
  <c r="I962" i="10" s="1"/>
  <c r="F507" i="10"/>
  <c r="J961" i="10" l="1"/>
  <c r="K962" i="10"/>
  <c r="G962" i="10"/>
  <c r="B962" i="10"/>
  <c r="Q506" i="10"/>
  <c r="H507" i="10"/>
  <c r="A963" i="10"/>
  <c r="I963" i="10" s="1"/>
  <c r="D508" i="10"/>
  <c r="E508" i="10" s="1"/>
  <c r="C509" i="10" s="1"/>
  <c r="J962" i="10" l="1"/>
  <c r="K963" i="10"/>
  <c r="G963" i="10"/>
  <c r="B963" i="10"/>
  <c r="L507" i="10"/>
  <c r="A964" i="10"/>
  <c r="I964" i="10" s="1"/>
  <c r="F508" i="10"/>
  <c r="J963" i="10" l="1"/>
  <c r="K964" i="10"/>
  <c r="G964" i="10"/>
  <c r="B964" i="10"/>
  <c r="P507" i="10"/>
  <c r="O507" i="10"/>
  <c r="N507" i="10"/>
  <c r="M507" i="10"/>
  <c r="L508" i="10"/>
  <c r="A965" i="10"/>
  <c r="I965" i="10" s="1"/>
  <c r="H508" i="10"/>
  <c r="D509" i="10"/>
  <c r="E509" i="10" s="1"/>
  <c r="C510" i="10" s="1"/>
  <c r="J964" i="10" l="1"/>
  <c r="K965" i="10"/>
  <c r="G965" i="10"/>
  <c r="B965" i="10"/>
  <c r="Q507" i="10"/>
  <c r="P508" i="10"/>
  <c r="O508" i="10"/>
  <c r="N508" i="10"/>
  <c r="M508" i="10"/>
  <c r="A966" i="10"/>
  <c r="I966" i="10" s="1"/>
  <c r="F509" i="10"/>
  <c r="J965" i="10" l="1"/>
  <c r="K966" i="10"/>
  <c r="G966" i="10"/>
  <c r="B966" i="10"/>
  <c r="Q508" i="10"/>
  <c r="H509" i="10"/>
  <c r="A967" i="10"/>
  <c r="I967" i="10" s="1"/>
  <c r="D510" i="10"/>
  <c r="E510" i="10" s="1"/>
  <c r="C511" i="10" s="1"/>
  <c r="J966" i="10" l="1"/>
  <c r="K967" i="10"/>
  <c r="G967" i="10"/>
  <c r="B967" i="10"/>
  <c r="L509" i="10"/>
  <c r="A968" i="10"/>
  <c r="I968" i="10" s="1"/>
  <c r="F510" i="10"/>
  <c r="H510" i="10" s="1"/>
  <c r="J967" i="10" l="1"/>
  <c r="K968" i="10"/>
  <c r="G968" i="10"/>
  <c r="B968" i="10"/>
  <c r="P509" i="10"/>
  <c r="O509" i="10"/>
  <c r="M509" i="10"/>
  <c r="N509" i="10"/>
  <c r="L510" i="10"/>
  <c r="A969" i="10"/>
  <c r="I969" i="10" s="1"/>
  <c r="D511" i="10"/>
  <c r="E511" i="10" s="1"/>
  <c r="C512" i="10" s="1"/>
  <c r="J968" i="10" l="1"/>
  <c r="K969" i="10"/>
  <c r="G969" i="10"/>
  <c r="B969" i="10"/>
  <c r="P510" i="10"/>
  <c r="O510" i="10"/>
  <c r="Q509" i="10"/>
  <c r="M510" i="10"/>
  <c r="N510" i="10"/>
  <c r="A970" i="10"/>
  <c r="I970" i="10" s="1"/>
  <c r="F511" i="10"/>
  <c r="J969" i="10" l="1"/>
  <c r="K970" i="10"/>
  <c r="G970" i="10"/>
  <c r="B970" i="10"/>
  <c r="Q510" i="10"/>
  <c r="H511" i="10"/>
  <c r="A971" i="10"/>
  <c r="I971" i="10" s="1"/>
  <c r="D512" i="10"/>
  <c r="E512" i="10" s="1"/>
  <c r="C513" i="10" s="1"/>
  <c r="J970" i="10" l="1"/>
  <c r="K971" i="10"/>
  <c r="G971" i="10"/>
  <c r="B971" i="10"/>
  <c r="L511" i="10"/>
  <c r="A972" i="10"/>
  <c r="I972" i="10" s="1"/>
  <c r="F512" i="10"/>
  <c r="H512" i="10" s="1"/>
  <c r="J971" i="10" l="1"/>
  <c r="K972" i="10"/>
  <c r="G972" i="10"/>
  <c r="B972" i="10"/>
  <c r="O511" i="10"/>
  <c r="P511" i="10"/>
  <c r="M511" i="10"/>
  <c r="N511" i="10"/>
  <c r="A973" i="10"/>
  <c r="I973" i="10" s="1"/>
  <c r="D513" i="10"/>
  <c r="E513" i="10" s="1"/>
  <c r="C514" i="10" s="1"/>
  <c r="J972" i="10" l="1"/>
  <c r="K973" i="10"/>
  <c r="G973" i="10"/>
  <c r="B973" i="10"/>
  <c r="Q511" i="10"/>
  <c r="L512" i="10"/>
  <c r="A974" i="10"/>
  <c r="I974" i="10" s="1"/>
  <c r="F513" i="10"/>
  <c r="H513" i="10" s="1"/>
  <c r="J973" i="10" l="1"/>
  <c r="K974" i="10"/>
  <c r="G974" i="10"/>
  <c r="B974" i="10"/>
  <c r="O512" i="10"/>
  <c r="P512" i="10"/>
  <c r="M512" i="10"/>
  <c r="N512" i="10"/>
  <c r="L513" i="10"/>
  <c r="A975" i="10"/>
  <c r="I975" i="10" s="1"/>
  <c r="D514" i="10"/>
  <c r="E514" i="10" s="1"/>
  <c r="C515" i="10" s="1"/>
  <c r="J974" i="10" l="1"/>
  <c r="K975" i="10"/>
  <c r="G975" i="10"/>
  <c r="B975" i="10"/>
  <c r="O513" i="10"/>
  <c r="P513" i="10"/>
  <c r="Q512" i="10"/>
  <c r="M513" i="10"/>
  <c r="N513" i="10"/>
  <c r="A976" i="10"/>
  <c r="I976" i="10" s="1"/>
  <c r="F514" i="10"/>
  <c r="J975" i="10" l="1"/>
  <c r="K976" i="10"/>
  <c r="G976" i="10"/>
  <c r="B976" i="10"/>
  <c r="Q513" i="10"/>
  <c r="H514" i="10"/>
  <c r="A977" i="10"/>
  <c r="I977" i="10" s="1"/>
  <c r="D515" i="10"/>
  <c r="E515" i="10" s="1"/>
  <c r="C516" i="10" s="1"/>
  <c r="J976" i="10" l="1"/>
  <c r="K977" i="10"/>
  <c r="G977" i="10"/>
  <c r="B977" i="10"/>
  <c r="L514" i="10"/>
  <c r="A978" i="10"/>
  <c r="I978" i="10" s="1"/>
  <c r="F515" i="10"/>
  <c r="J977" i="10" l="1"/>
  <c r="K978" i="10"/>
  <c r="G978" i="10"/>
  <c r="B978" i="10"/>
  <c r="O514" i="10"/>
  <c r="P514" i="10"/>
  <c r="N514" i="10"/>
  <c r="M514" i="10"/>
  <c r="L515" i="10"/>
  <c r="A979" i="10"/>
  <c r="I979" i="10" s="1"/>
  <c r="H515" i="10"/>
  <c r="D516" i="10"/>
  <c r="E516" i="10" s="1"/>
  <c r="C517" i="10" s="1"/>
  <c r="J978" i="10" l="1"/>
  <c r="K979" i="10"/>
  <c r="G979" i="10"/>
  <c r="B979" i="10"/>
  <c r="O515" i="10"/>
  <c r="P515" i="10"/>
  <c r="Q514" i="10"/>
  <c r="M515" i="10"/>
  <c r="N515" i="10"/>
  <c r="A980" i="10"/>
  <c r="I980" i="10" s="1"/>
  <c r="F516" i="10"/>
  <c r="J979" i="10" l="1"/>
  <c r="K980" i="10"/>
  <c r="G980" i="10"/>
  <c r="B980" i="10"/>
  <c r="Q515" i="10"/>
  <c r="H516" i="10"/>
  <c r="A981" i="10"/>
  <c r="I981" i="10" s="1"/>
  <c r="D517" i="10"/>
  <c r="E517" i="10" s="1"/>
  <c r="C518" i="10" s="1"/>
  <c r="J980" i="10" l="1"/>
  <c r="K981" i="10"/>
  <c r="G981" i="10"/>
  <c r="B981" i="10"/>
  <c r="L516" i="10"/>
  <c r="A982" i="10"/>
  <c r="I982" i="10" s="1"/>
  <c r="F517" i="10"/>
  <c r="J981" i="10" l="1"/>
  <c r="K982" i="10"/>
  <c r="G982" i="10"/>
  <c r="B982" i="10"/>
  <c r="O516" i="10"/>
  <c r="P516" i="10"/>
  <c r="M516" i="10"/>
  <c r="N516" i="10"/>
  <c r="L517" i="10"/>
  <c r="A983" i="10"/>
  <c r="I983" i="10" s="1"/>
  <c r="H517" i="10"/>
  <c r="D518" i="10"/>
  <c r="E518" i="10" s="1"/>
  <c r="C519" i="10" s="1"/>
  <c r="J982" i="10" l="1"/>
  <c r="K983" i="10"/>
  <c r="G983" i="10"/>
  <c r="B983" i="10"/>
  <c r="P517" i="10"/>
  <c r="O517" i="10"/>
  <c r="Q516" i="10"/>
  <c r="N517" i="10"/>
  <c r="M517" i="10"/>
  <c r="A984" i="10"/>
  <c r="I984" i="10" s="1"/>
  <c r="F518" i="10"/>
  <c r="J983" i="10" l="1"/>
  <c r="K984" i="10"/>
  <c r="G984" i="10"/>
  <c r="B984" i="10"/>
  <c r="Q517" i="10"/>
  <c r="H518" i="10"/>
  <c r="A985" i="10"/>
  <c r="I985" i="10" s="1"/>
  <c r="D519" i="10"/>
  <c r="E519" i="10" s="1"/>
  <c r="C520" i="10" s="1"/>
  <c r="J984" i="10" l="1"/>
  <c r="K985" i="10"/>
  <c r="G985" i="10"/>
  <c r="B985" i="10"/>
  <c r="L518" i="10"/>
  <c r="A986" i="10"/>
  <c r="I986" i="10" s="1"/>
  <c r="F519" i="10"/>
  <c r="J985" i="10" l="1"/>
  <c r="K986" i="10"/>
  <c r="G986" i="10"/>
  <c r="B986" i="10"/>
  <c r="O518" i="10"/>
  <c r="P518" i="10"/>
  <c r="N518" i="10"/>
  <c r="M518" i="10"/>
  <c r="L519" i="10"/>
  <c r="A987" i="10"/>
  <c r="I987" i="10" s="1"/>
  <c r="H519" i="10"/>
  <c r="D520" i="10"/>
  <c r="E520" i="10" s="1"/>
  <c r="C521" i="10" s="1"/>
  <c r="J986" i="10" l="1"/>
  <c r="K987" i="10"/>
  <c r="G987" i="10"/>
  <c r="B987" i="10"/>
  <c r="O519" i="10"/>
  <c r="P519" i="10"/>
  <c r="Q518" i="10"/>
  <c r="N519" i="10"/>
  <c r="M519" i="10"/>
  <c r="A988" i="10"/>
  <c r="I988" i="10" s="1"/>
  <c r="F520" i="10"/>
  <c r="J987" i="10" l="1"/>
  <c r="K988" i="10"/>
  <c r="G988" i="10"/>
  <c r="B988" i="10"/>
  <c r="Q519" i="10"/>
  <c r="H520" i="10"/>
  <c r="A989" i="10"/>
  <c r="I989" i="10" s="1"/>
  <c r="D521" i="10"/>
  <c r="E521" i="10" s="1"/>
  <c r="C522" i="10" s="1"/>
  <c r="J988" i="10" l="1"/>
  <c r="K989" i="10"/>
  <c r="G989" i="10"/>
  <c r="B989" i="10"/>
  <c r="L520" i="10"/>
  <c r="A990" i="10"/>
  <c r="I990" i="10" s="1"/>
  <c r="F521" i="10"/>
  <c r="H521" i="10" s="1"/>
  <c r="J989" i="10" l="1"/>
  <c r="K990" i="10"/>
  <c r="G990" i="10"/>
  <c r="B990" i="10"/>
  <c r="O520" i="10"/>
  <c r="P520" i="10"/>
  <c r="M520" i="10"/>
  <c r="N520" i="10"/>
  <c r="L521" i="10"/>
  <c r="A991" i="10"/>
  <c r="I991" i="10" s="1"/>
  <c r="D522" i="10"/>
  <c r="E522" i="10" s="1"/>
  <c r="C523" i="10" s="1"/>
  <c r="J990" i="10" l="1"/>
  <c r="K991" i="10"/>
  <c r="G991" i="10"/>
  <c r="B991" i="10"/>
  <c r="P521" i="10"/>
  <c r="O521" i="10"/>
  <c r="Q520" i="10"/>
  <c r="M521" i="10"/>
  <c r="N521" i="10"/>
  <c r="A992" i="10"/>
  <c r="I992" i="10" s="1"/>
  <c r="F522" i="10"/>
  <c r="J991" i="10" l="1"/>
  <c r="K992" i="10"/>
  <c r="G992" i="10"/>
  <c r="B992" i="10"/>
  <c r="Q521" i="10"/>
  <c r="H522" i="10"/>
  <c r="A993" i="10"/>
  <c r="I993" i="10" s="1"/>
  <c r="D523" i="10"/>
  <c r="E523" i="10" s="1"/>
  <c r="C524" i="10" s="1"/>
  <c r="J992" i="10" l="1"/>
  <c r="K993" i="10"/>
  <c r="G993" i="10"/>
  <c r="B993" i="10"/>
  <c r="L522" i="10"/>
  <c r="A994" i="10"/>
  <c r="I994" i="10" s="1"/>
  <c r="F523" i="10"/>
  <c r="H523" i="10" s="1"/>
  <c r="J993" i="10" l="1"/>
  <c r="K994" i="10"/>
  <c r="G994" i="10"/>
  <c r="B994" i="10"/>
  <c r="P522" i="10"/>
  <c r="O522" i="10"/>
  <c r="M522" i="10"/>
  <c r="N522" i="10"/>
  <c r="L523" i="10"/>
  <c r="A995" i="10"/>
  <c r="I995" i="10" s="1"/>
  <c r="D524" i="10"/>
  <c r="E524" i="10" s="1"/>
  <c r="C525" i="10" s="1"/>
  <c r="J994" i="10" l="1"/>
  <c r="K995" i="10"/>
  <c r="G995" i="10"/>
  <c r="B995" i="10"/>
  <c r="O523" i="10"/>
  <c r="P523" i="10"/>
  <c r="Q522" i="10"/>
  <c r="M523" i="10"/>
  <c r="N523" i="10"/>
  <c r="A996" i="10"/>
  <c r="I996" i="10" s="1"/>
  <c r="F524" i="10"/>
  <c r="J995" i="10" l="1"/>
  <c r="K996" i="10"/>
  <c r="G996" i="10"/>
  <c r="B996" i="10"/>
  <c r="Q523" i="10"/>
  <c r="L524" i="10"/>
  <c r="A997" i="10"/>
  <c r="I997" i="10" s="1"/>
  <c r="H524" i="10"/>
  <c r="D525" i="10"/>
  <c r="E525" i="10" s="1"/>
  <c r="C526" i="10" s="1"/>
  <c r="J996" i="10" l="1"/>
  <c r="K997" i="10"/>
  <c r="G997" i="10"/>
  <c r="B997" i="10"/>
  <c r="P524" i="10"/>
  <c r="O524" i="10"/>
  <c r="N524" i="10"/>
  <c r="M524" i="10"/>
  <c r="A998" i="10"/>
  <c r="I998" i="10" s="1"/>
  <c r="F525" i="10"/>
  <c r="J997" i="10" l="1"/>
  <c r="K998" i="10"/>
  <c r="G998" i="10"/>
  <c r="B998" i="10"/>
  <c r="Q524" i="10"/>
  <c r="H525" i="10"/>
  <c r="A999" i="10"/>
  <c r="I999" i="10" s="1"/>
  <c r="D526" i="10"/>
  <c r="E526" i="10" s="1"/>
  <c r="C527" i="10" s="1"/>
  <c r="J998" i="10" l="1"/>
  <c r="K999" i="10"/>
  <c r="G999" i="10"/>
  <c r="B999" i="10"/>
  <c r="L525" i="10"/>
  <c r="A1000" i="10"/>
  <c r="I1000" i="10" s="1"/>
  <c r="F526" i="10"/>
  <c r="J999" i="10" l="1"/>
  <c r="K1000" i="10"/>
  <c r="G1000" i="10"/>
  <c r="B1000" i="10"/>
  <c r="O525" i="10"/>
  <c r="P525" i="10"/>
  <c r="M525" i="10"/>
  <c r="N525" i="10"/>
  <c r="L526" i="10"/>
  <c r="A1001" i="10"/>
  <c r="I1001" i="10" s="1"/>
  <c r="H526" i="10"/>
  <c r="D527" i="10"/>
  <c r="E527" i="10" s="1"/>
  <c r="C528" i="10" s="1"/>
  <c r="J1000" i="10" l="1"/>
  <c r="K1001" i="10"/>
  <c r="G1001" i="10"/>
  <c r="B1001" i="10"/>
  <c r="O526" i="10"/>
  <c r="P526" i="10"/>
  <c r="Q525" i="10"/>
  <c r="N526" i="10"/>
  <c r="M526" i="10"/>
  <c r="A1002" i="10"/>
  <c r="I1002" i="10" s="1"/>
  <c r="F527" i="10"/>
  <c r="J1001" i="10" l="1"/>
  <c r="K1002" i="10"/>
  <c r="G1002" i="10"/>
  <c r="B1002" i="10"/>
  <c r="Q526" i="10"/>
  <c r="H527" i="10"/>
  <c r="A1003" i="10"/>
  <c r="I1003" i="10" s="1"/>
  <c r="D528" i="10"/>
  <c r="E528" i="10" s="1"/>
  <c r="C529" i="10" s="1"/>
  <c r="J1002" i="10" l="1"/>
  <c r="K1003" i="10"/>
  <c r="G1003" i="10"/>
  <c r="B1003" i="10"/>
  <c r="L527" i="10"/>
  <c r="A1004" i="10"/>
  <c r="I1004" i="10" s="1"/>
  <c r="F528" i="10"/>
  <c r="H528" i="10" s="1"/>
  <c r="J1003" i="10" l="1"/>
  <c r="K1004" i="10"/>
  <c r="G1004" i="10"/>
  <c r="B1004" i="10"/>
  <c r="P527" i="10"/>
  <c r="O527" i="10"/>
  <c r="M527" i="10"/>
  <c r="N527" i="10"/>
  <c r="L528" i="10"/>
  <c r="A1005" i="10"/>
  <c r="I1005" i="10" s="1"/>
  <c r="D529" i="10"/>
  <c r="E529" i="10" s="1"/>
  <c r="C530" i="10" s="1"/>
  <c r="J1004" i="10" l="1"/>
  <c r="K1005" i="10"/>
  <c r="G1005" i="10"/>
  <c r="B1005" i="10"/>
  <c r="O528" i="10"/>
  <c r="P528" i="10"/>
  <c r="Q527" i="10"/>
  <c r="M528" i="10"/>
  <c r="N528" i="10"/>
  <c r="A1006" i="10"/>
  <c r="I1006" i="10" s="1"/>
  <c r="F529" i="10"/>
  <c r="J1005" i="10" l="1"/>
  <c r="K1006" i="10"/>
  <c r="G1006" i="10"/>
  <c r="B1006" i="10"/>
  <c r="Q528" i="10"/>
  <c r="H529" i="10"/>
  <c r="A1007" i="10"/>
  <c r="I1007" i="10" s="1"/>
  <c r="D530" i="10"/>
  <c r="E530" i="10" s="1"/>
  <c r="C531" i="10" s="1"/>
  <c r="J1006" i="10" l="1"/>
  <c r="K1007" i="10"/>
  <c r="G1007" i="10"/>
  <c r="B1007" i="10"/>
  <c r="L529" i="10"/>
  <c r="A1008" i="10"/>
  <c r="I1008" i="10" s="1"/>
  <c r="F530" i="10"/>
  <c r="H530" i="10" s="1"/>
  <c r="J1007" i="10" l="1"/>
  <c r="K1008" i="10"/>
  <c r="G1008" i="10"/>
  <c r="B1008" i="10"/>
  <c r="P529" i="10"/>
  <c r="O529" i="10"/>
  <c r="M529" i="10"/>
  <c r="N529" i="10"/>
  <c r="L530" i="10"/>
  <c r="A1009" i="10"/>
  <c r="I1009" i="10" s="1"/>
  <c r="D531" i="10"/>
  <c r="E531" i="10" s="1"/>
  <c r="C532" i="10" s="1"/>
  <c r="J1008" i="10" l="1"/>
  <c r="K1009" i="10"/>
  <c r="G1009" i="10"/>
  <c r="B1009" i="10"/>
  <c r="Q529" i="10"/>
  <c r="P530" i="10"/>
  <c r="O530" i="10"/>
  <c r="M530" i="10"/>
  <c r="N530" i="10"/>
  <c r="A1010" i="10"/>
  <c r="I1010" i="10" s="1"/>
  <c r="F531" i="10"/>
  <c r="J1009" i="10" l="1"/>
  <c r="K1010" i="10"/>
  <c r="G1010" i="10"/>
  <c r="B1010" i="10"/>
  <c r="Q530" i="10"/>
  <c r="L531" i="10"/>
  <c r="A1011" i="10"/>
  <c r="I1011" i="10" s="1"/>
  <c r="H531" i="10"/>
  <c r="D532" i="10"/>
  <c r="E532" i="10" s="1"/>
  <c r="C533" i="10" s="1"/>
  <c r="J1010" i="10" l="1"/>
  <c r="K1011" i="10"/>
  <c r="G1011" i="10"/>
  <c r="B1011" i="10"/>
  <c r="P531" i="10"/>
  <c r="O531" i="10"/>
  <c r="N531" i="10"/>
  <c r="M531" i="10"/>
  <c r="A1012" i="10"/>
  <c r="I1012" i="10" s="1"/>
  <c r="F532" i="10"/>
  <c r="J1011" i="10" l="1"/>
  <c r="K1012" i="10"/>
  <c r="G1012" i="10"/>
  <c r="B1012" i="10"/>
  <c r="Q531" i="10"/>
  <c r="H532" i="10"/>
  <c r="A1013" i="10"/>
  <c r="I1013" i="10" s="1"/>
  <c r="D533" i="10"/>
  <c r="E533" i="10" s="1"/>
  <c r="C534" i="10" s="1"/>
  <c r="J1012" i="10" l="1"/>
  <c r="K1013" i="10"/>
  <c r="G1013" i="10"/>
  <c r="B1013" i="10"/>
  <c r="L532" i="10"/>
  <c r="A1014" i="10"/>
  <c r="I1014" i="10" s="1"/>
  <c r="F533" i="10"/>
  <c r="J1013" i="10" l="1"/>
  <c r="K1014" i="10"/>
  <c r="G1014" i="10"/>
  <c r="B1014" i="10"/>
  <c r="O532" i="10"/>
  <c r="P532" i="10"/>
  <c r="N532" i="10"/>
  <c r="M532" i="10"/>
  <c r="L533" i="10"/>
  <c r="A1015" i="10"/>
  <c r="I1015" i="10" s="1"/>
  <c r="H533" i="10"/>
  <c r="D534" i="10"/>
  <c r="E534" i="10" s="1"/>
  <c r="C535" i="10" s="1"/>
  <c r="J1014" i="10" l="1"/>
  <c r="K1015" i="10"/>
  <c r="G1015" i="10"/>
  <c r="B1015" i="10"/>
  <c r="P533" i="10"/>
  <c r="O533" i="10"/>
  <c r="Q532" i="10"/>
  <c r="N533" i="10"/>
  <c r="M533" i="10"/>
  <c r="A1016" i="10"/>
  <c r="I1016" i="10" s="1"/>
  <c r="F534" i="10"/>
  <c r="J1015" i="10" l="1"/>
  <c r="K1016" i="10"/>
  <c r="G1016" i="10"/>
  <c r="B1016" i="10"/>
  <c r="Q533" i="10"/>
  <c r="H534" i="10"/>
  <c r="A1017" i="10"/>
  <c r="I1017" i="10" s="1"/>
  <c r="D535" i="10"/>
  <c r="E535" i="10" s="1"/>
  <c r="C536" i="10" s="1"/>
  <c r="J1016" i="10" l="1"/>
  <c r="K1017" i="10"/>
  <c r="G1017" i="10"/>
  <c r="B1017" i="10"/>
  <c r="L534" i="10"/>
  <c r="A1018" i="10"/>
  <c r="I1018" i="10" s="1"/>
  <c r="F535" i="10"/>
  <c r="H535" i="10" s="1"/>
  <c r="J1017" i="10" l="1"/>
  <c r="K1018" i="10"/>
  <c r="G1018" i="10"/>
  <c r="B1018" i="10"/>
  <c r="O534" i="10"/>
  <c r="P534" i="10"/>
  <c r="M534" i="10"/>
  <c r="N534" i="10"/>
  <c r="A1019" i="10"/>
  <c r="I1019" i="10" s="1"/>
  <c r="D536" i="10"/>
  <c r="E536" i="10" s="1"/>
  <c r="C537" i="10" s="1"/>
  <c r="J1018" i="10" l="1"/>
  <c r="K1019" i="10"/>
  <c r="G1019" i="10"/>
  <c r="B1019" i="10"/>
  <c r="Q534" i="10"/>
  <c r="L535" i="10"/>
  <c r="A1020" i="10"/>
  <c r="I1020" i="10" s="1"/>
  <c r="F536" i="10"/>
  <c r="H536" i="10" s="1"/>
  <c r="J1019" i="10" l="1"/>
  <c r="K1020" i="10"/>
  <c r="G1020" i="10"/>
  <c r="B1020" i="10"/>
  <c r="P535" i="10"/>
  <c r="O535" i="10"/>
  <c r="M535" i="10"/>
  <c r="N535" i="10"/>
  <c r="A1021" i="10"/>
  <c r="I1021" i="10" s="1"/>
  <c r="D537" i="10"/>
  <c r="E537" i="10" s="1"/>
  <c r="C538" i="10" s="1"/>
  <c r="J1020" i="10" l="1"/>
  <c r="K1021" i="10"/>
  <c r="G1021" i="10"/>
  <c r="B1021" i="10"/>
  <c r="Q535" i="10"/>
  <c r="L536" i="10"/>
  <c r="A1022" i="10"/>
  <c r="I1022" i="10" s="1"/>
  <c r="F537" i="10"/>
  <c r="H537" i="10" s="1"/>
  <c r="J1021" i="10" l="1"/>
  <c r="K1022" i="10"/>
  <c r="G1022" i="10"/>
  <c r="B1022" i="10"/>
  <c r="O536" i="10"/>
  <c r="P536" i="10"/>
  <c r="M536" i="10"/>
  <c r="N536" i="10"/>
  <c r="A1023" i="10"/>
  <c r="I1023" i="10" s="1"/>
  <c r="D538" i="10"/>
  <c r="E538" i="10" s="1"/>
  <c r="C539" i="10" s="1"/>
  <c r="J1022" i="10" l="1"/>
  <c r="K1023" i="10"/>
  <c r="G1023" i="10"/>
  <c r="B1023" i="10"/>
  <c r="Q536" i="10"/>
  <c r="L537" i="10"/>
  <c r="A1024" i="10"/>
  <c r="I1024" i="10" s="1"/>
  <c r="F538" i="10"/>
  <c r="H538" i="10" s="1"/>
  <c r="J1023" i="10" l="1"/>
  <c r="K1024" i="10"/>
  <c r="G1024" i="10"/>
  <c r="B1024" i="10"/>
  <c r="O537" i="10"/>
  <c r="P537" i="10"/>
  <c r="M537" i="10"/>
  <c r="N537" i="10"/>
  <c r="L538" i="10"/>
  <c r="A1025" i="10"/>
  <c r="I1025" i="10" s="1"/>
  <c r="D539" i="10"/>
  <c r="E539" i="10" s="1"/>
  <c r="C540" i="10" s="1"/>
  <c r="J1024" i="10" l="1"/>
  <c r="K1025" i="10"/>
  <c r="G1025" i="10"/>
  <c r="B1025" i="10"/>
  <c r="O538" i="10"/>
  <c r="P538" i="10"/>
  <c r="Q537" i="10"/>
  <c r="M538" i="10"/>
  <c r="N538" i="10"/>
  <c r="A1026" i="10"/>
  <c r="I1026" i="10" s="1"/>
  <c r="F539" i="10"/>
  <c r="J1025" i="10" l="1"/>
  <c r="K1026" i="10"/>
  <c r="G1026" i="10"/>
  <c r="B1026" i="10"/>
  <c r="Q538" i="10"/>
  <c r="L539" i="10"/>
  <c r="A1027" i="10"/>
  <c r="I1027" i="10" s="1"/>
  <c r="H539" i="10"/>
  <c r="D540" i="10"/>
  <c r="E540" i="10" s="1"/>
  <c r="C541" i="10" s="1"/>
  <c r="J1026" i="10" l="1"/>
  <c r="K1027" i="10"/>
  <c r="G1027" i="10"/>
  <c r="B1027" i="10"/>
  <c r="O539" i="10"/>
  <c r="P539" i="10"/>
  <c r="N539" i="10"/>
  <c r="M539" i="10"/>
  <c r="A1028" i="10"/>
  <c r="I1028" i="10" s="1"/>
  <c r="F540" i="10"/>
  <c r="J1027" i="10" l="1"/>
  <c r="K1028" i="10"/>
  <c r="G1028" i="10"/>
  <c r="B1028" i="10"/>
  <c r="Q539" i="10"/>
  <c r="H540" i="10"/>
  <c r="A1029" i="10"/>
  <c r="I1029" i="10" s="1"/>
  <c r="D541" i="10"/>
  <c r="E541" i="10" s="1"/>
  <c r="C542" i="10" s="1"/>
  <c r="J1028" i="10" l="1"/>
  <c r="K1029" i="10"/>
  <c r="G1029" i="10"/>
  <c r="B1029" i="10"/>
  <c r="L540" i="10"/>
  <c r="A1030" i="10"/>
  <c r="I1030" i="10" s="1"/>
  <c r="F541" i="10"/>
  <c r="J1029" i="10" l="1"/>
  <c r="K1030" i="10"/>
  <c r="G1030" i="10"/>
  <c r="B1030" i="10"/>
  <c r="P540" i="10"/>
  <c r="O540" i="10"/>
  <c r="M540" i="10"/>
  <c r="N540" i="10"/>
  <c r="L541" i="10"/>
  <c r="A1031" i="10"/>
  <c r="I1031" i="10" s="1"/>
  <c r="H541" i="10"/>
  <c r="D542" i="10"/>
  <c r="E542" i="10" s="1"/>
  <c r="C543" i="10" s="1"/>
  <c r="J1030" i="10" l="1"/>
  <c r="K1031" i="10"/>
  <c r="G1031" i="10"/>
  <c r="B1031" i="10"/>
  <c r="Q540" i="10"/>
  <c r="P541" i="10"/>
  <c r="O541" i="10"/>
  <c r="N541" i="10"/>
  <c r="M541" i="10"/>
  <c r="A1032" i="10"/>
  <c r="I1032" i="10" s="1"/>
  <c r="F542" i="10"/>
  <c r="J1031" i="10" l="1"/>
  <c r="K1032" i="10"/>
  <c r="G1032" i="10"/>
  <c r="B1032" i="10"/>
  <c r="Q541" i="10"/>
  <c r="H542" i="10"/>
  <c r="A1033" i="10"/>
  <c r="I1033" i="10" s="1"/>
  <c r="D543" i="10"/>
  <c r="E543" i="10" s="1"/>
  <c r="C544" i="10" s="1"/>
  <c r="J1032" i="10" l="1"/>
  <c r="K1033" i="10"/>
  <c r="G1033" i="10"/>
  <c r="B1033" i="10"/>
  <c r="L542" i="10"/>
  <c r="A1034" i="10"/>
  <c r="I1034" i="10" s="1"/>
  <c r="F543" i="10"/>
  <c r="H543" i="10" s="1"/>
  <c r="J1033" i="10" l="1"/>
  <c r="K1034" i="10"/>
  <c r="G1034" i="10"/>
  <c r="B1034" i="10"/>
  <c r="O542" i="10"/>
  <c r="P542" i="10"/>
  <c r="M542" i="10"/>
  <c r="N542" i="10"/>
  <c r="L543" i="10"/>
  <c r="A1035" i="10"/>
  <c r="I1035" i="10" s="1"/>
  <c r="D544" i="10"/>
  <c r="E544" i="10" s="1"/>
  <c r="C545" i="10" s="1"/>
  <c r="J1034" i="10" l="1"/>
  <c r="K1035" i="10"/>
  <c r="G1035" i="10"/>
  <c r="B1035" i="10"/>
  <c r="O543" i="10"/>
  <c r="P543" i="10"/>
  <c r="Q542" i="10"/>
  <c r="M543" i="10"/>
  <c r="N543" i="10"/>
  <c r="A1036" i="10"/>
  <c r="I1036" i="10" s="1"/>
  <c r="F544" i="10"/>
  <c r="J1035" i="10" l="1"/>
  <c r="K1036" i="10"/>
  <c r="G1036" i="10"/>
  <c r="B1036" i="10"/>
  <c r="Q543" i="10"/>
  <c r="L544" i="10"/>
  <c r="A1037" i="10"/>
  <c r="I1037" i="10" s="1"/>
  <c r="H544" i="10"/>
  <c r="D545" i="10"/>
  <c r="E545" i="10" s="1"/>
  <c r="C546" i="10" s="1"/>
  <c r="J1036" i="10" l="1"/>
  <c r="K1037" i="10"/>
  <c r="G1037" i="10"/>
  <c r="B1037" i="10"/>
  <c r="O544" i="10"/>
  <c r="P544" i="10"/>
  <c r="N544" i="10"/>
  <c r="M544" i="10"/>
  <c r="A1038" i="10"/>
  <c r="I1038" i="10" s="1"/>
  <c r="F545" i="10"/>
  <c r="J1037" i="10" l="1"/>
  <c r="K1038" i="10"/>
  <c r="G1038" i="10"/>
  <c r="B1038" i="10"/>
  <c r="Q544" i="10"/>
  <c r="H545" i="10"/>
  <c r="A1039" i="10"/>
  <c r="I1039" i="10" s="1"/>
  <c r="D546" i="10"/>
  <c r="E546" i="10" s="1"/>
  <c r="C547" i="10" s="1"/>
  <c r="J1038" i="10" l="1"/>
  <c r="K1039" i="10"/>
  <c r="G1039" i="10"/>
  <c r="B1039" i="10"/>
  <c r="L545" i="10"/>
  <c r="A1040" i="10"/>
  <c r="I1040" i="10" s="1"/>
  <c r="F546" i="10"/>
  <c r="H546" i="10" s="1"/>
  <c r="J1039" i="10" l="1"/>
  <c r="K1040" i="10"/>
  <c r="G1040" i="10"/>
  <c r="B1040" i="10"/>
  <c r="P545" i="10"/>
  <c r="O545" i="10"/>
  <c r="M545" i="10"/>
  <c r="N545" i="10"/>
  <c r="A1041" i="10"/>
  <c r="I1041" i="10" s="1"/>
  <c r="D547" i="10"/>
  <c r="E547" i="10" s="1"/>
  <c r="C548" i="10" s="1"/>
  <c r="J1040" i="10" l="1"/>
  <c r="K1041" i="10"/>
  <c r="G1041" i="10"/>
  <c r="B1041" i="10"/>
  <c r="Q545" i="10"/>
  <c r="L546" i="10"/>
  <c r="A1042" i="10"/>
  <c r="I1042" i="10" s="1"/>
  <c r="F547" i="10"/>
  <c r="J1041" i="10" l="1"/>
  <c r="K1042" i="10"/>
  <c r="G1042" i="10"/>
  <c r="B1042" i="10"/>
  <c r="O546" i="10"/>
  <c r="P546" i="10"/>
  <c r="N546" i="10"/>
  <c r="M546" i="10"/>
  <c r="L547" i="10"/>
  <c r="A1043" i="10"/>
  <c r="I1043" i="10" s="1"/>
  <c r="H547" i="10"/>
  <c r="D548" i="10"/>
  <c r="E548" i="10" s="1"/>
  <c r="C549" i="10" s="1"/>
  <c r="J1042" i="10" l="1"/>
  <c r="K1043" i="10"/>
  <c r="G1043" i="10"/>
  <c r="B1043" i="10"/>
  <c r="O547" i="10"/>
  <c r="P547" i="10"/>
  <c r="Q546" i="10"/>
  <c r="N547" i="10"/>
  <c r="M547" i="10"/>
  <c r="A1044" i="10"/>
  <c r="I1044" i="10" s="1"/>
  <c r="F548" i="10"/>
  <c r="J1043" i="10" l="1"/>
  <c r="K1044" i="10"/>
  <c r="G1044" i="10"/>
  <c r="B1044" i="10"/>
  <c r="Q547" i="10"/>
  <c r="H548" i="10"/>
  <c r="A1045" i="10"/>
  <c r="I1045" i="10" s="1"/>
  <c r="D549" i="10"/>
  <c r="E549" i="10" s="1"/>
  <c r="C550" i="10" s="1"/>
  <c r="J1044" i="10" l="1"/>
  <c r="K1045" i="10"/>
  <c r="G1045" i="10"/>
  <c r="B1045" i="10"/>
  <c r="L548" i="10"/>
  <c r="A1046" i="10"/>
  <c r="I1046" i="10" s="1"/>
  <c r="F549" i="10"/>
  <c r="H549" i="10" s="1"/>
  <c r="J1045" i="10" l="1"/>
  <c r="K1046" i="10"/>
  <c r="G1046" i="10"/>
  <c r="B1046" i="10"/>
  <c r="P548" i="10"/>
  <c r="O548" i="10"/>
  <c r="M548" i="10"/>
  <c r="N548" i="10"/>
  <c r="L549" i="10"/>
  <c r="A1047" i="10"/>
  <c r="I1047" i="10" s="1"/>
  <c r="D550" i="10"/>
  <c r="E550" i="10" s="1"/>
  <c r="C551" i="10" s="1"/>
  <c r="J1046" i="10" l="1"/>
  <c r="K1047" i="10"/>
  <c r="G1047" i="10"/>
  <c r="B1047" i="10"/>
  <c r="O549" i="10"/>
  <c r="P549" i="10"/>
  <c r="Q548" i="10"/>
  <c r="M549" i="10"/>
  <c r="N549" i="10"/>
  <c r="A1048" i="10"/>
  <c r="I1048" i="10" s="1"/>
  <c r="F550" i="10"/>
  <c r="J1047" i="10" l="1"/>
  <c r="K1048" i="10"/>
  <c r="G1048" i="10"/>
  <c r="B1048" i="10"/>
  <c r="Q549" i="10"/>
  <c r="L550" i="10"/>
  <c r="A1049" i="10"/>
  <c r="I1049" i="10" s="1"/>
  <c r="H550" i="10"/>
  <c r="D551" i="10"/>
  <c r="E551" i="10" s="1"/>
  <c r="C552" i="10" s="1"/>
  <c r="J1048" i="10" l="1"/>
  <c r="K1049" i="10"/>
  <c r="G1049" i="10"/>
  <c r="B1049" i="10"/>
  <c r="P550" i="10"/>
  <c r="O550" i="10"/>
  <c r="M550" i="10"/>
  <c r="N550" i="10"/>
  <c r="A1050" i="10"/>
  <c r="I1050" i="10" s="1"/>
  <c r="F551" i="10"/>
  <c r="J1049" i="10" l="1"/>
  <c r="K1050" i="10"/>
  <c r="G1050" i="10"/>
  <c r="B1050" i="10"/>
  <c r="Q550" i="10"/>
  <c r="H551" i="10"/>
  <c r="A1051" i="10"/>
  <c r="I1051" i="10" s="1"/>
  <c r="D552" i="10"/>
  <c r="E552" i="10" s="1"/>
  <c r="C553" i="10" s="1"/>
  <c r="J1050" i="10" l="1"/>
  <c r="K1051" i="10"/>
  <c r="G1051" i="10"/>
  <c r="B1051" i="10"/>
  <c r="L551" i="10"/>
  <c r="A1052" i="10"/>
  <c r="I1052" i="10" s="1"/>
  <c r="F552" i="10"/>
  <c r="H552" i="10" s="1"/>
  <c r="J1051" i="10" l="1"/>
  <c r="K1052" i="10"/>
  <c r="G1052" i="10"/>
  <c r="B1052" i="10"/>
  <c r="O551" i="10"/>
  <c r="P551" i="10"/>
  <c r="M551" i="10"/>
  <c r="N551" i="10"/>
  <c r="A1053" i="10"/>
  <c r="I1053" i="10" s="1"/>
  <c r="D553" i="10"/>
  <c r="E553" i="10" s="1"/>
  <c r="C554" i="10" s="1"/>
  <c r="J1052" i="10" l="1"/>
  <c r="K1053" i="10"/>
  <c r="G1053" i="10"/>
  <c r="B1053" i="10"/>
  <c r="Q551" i="10"/>
  <c r="L552" i="10"/>
  <c r="A1054" i="10"/>
  <c r="I1054" i="10" s="1"/>
  <c r="F553" i="10"/>
  <c r="H553" i="10" s="1"/>
  <c r="J1053" i="10" l="1"/>
  <c r="K1054" i="10"/>
  <c r="G1054" i="10"/>
  <c r="B1054" i="10"/>
  <c r="O552" i="10"/>
  <c r="P552" i="10"/>
  <c r="M552" i="10"/>
  <c r="N552" i="10"/>
  <c r="A1055" i="10"/>
  <c r="I1055" i="10" s="1"/>
  <c r="D554" i="10"/>
  <c r="E554" i="10" s="1"/>
  <c r="C555" i="10" s="1"/>
  <c r="J1054" i="10" l="1"/>
  <c r="K1055" i="10"/>
  <c r="G1055" i="10"/>
  <c r="B1055" i="10"/>
  <c r="Q552" i="10"/>
  <c r="L553" i="10"/>
  <c r="A1056" i="10"/>
  <c r="I1056" i="10" s="1"/>
  <c r="F554" i="10"/>
  <c r="J1055" i="10" l="1"/>
  <c r="K1056" i="10"/>
  <c r="G1056" i="10"/>
  <c r="B1056" i="10"/>
  <c r="P553" i="10"/>
  <c r="O553" i="10"/>
  <c r="N553" i="10"/>
  <c r="M553" i="10"/>
  <c r="L554" i="10"/>
  <c r="A1057" i="10"/>
  <c r="I1057" i="10" s="1"/>
  <c r="H554" i="10"/>
  <c r="D555" i="10"/>
  <c r="E555" i="10" s="1"/>
  <c r="C556" i="10" s="1"/>
  <c r="J1056" i="10" l="1"/>
  <c r="K1057" i="10"/>
  <c r="G1057" i="10"/>
  <c r="B1057" i="10"/>
  <c r="Q553" i="10"/>
  <c r="O554" i="10"/>
  <c r="P554" i="10"/>
  <c r="N554" i="10"/>
  <c r="M554" i="10"/>
  <c r="A1058" i="10"/>
  <c r="I1058" i="10" s="1"/>
  <c r="F555" i="10"/>
  <c r="J1057" i="10" l="1"/>
  <c r="K1058" i="10"/>
  <c r="G1058" i="10"/>
  <c r="B1058" i="10"/>
  <c r="Q554" i="10"/>
  <c r="H555" i="10"/>
  <c r="A1059" i="10"/>
  <c r="I1059" i="10" s="1"/>
  <c r="D556" i="10"/>
  <c r="E556" i="10" s="1"/>
  <c r="C557" i="10" s="1"/>
  <c r="J1058" i="10" l="1"/>
  <c r="K1059" i="10"/>
  <c r="G1059" i="10"/>
  <c r="B1059" i="10"/>
  <c r="L555" i="10"/>
  <c r="A1060" i="10"/>
  <c r="I1060" i="10" s="1"/>
  <c r="F556" i="10"/>
  <c r="J1059" i="10" l="1"/>
  <c r="K1060" i="10"/>
  <c r="G1060" i="10"/>
  <c r="B1060" i="10"/>
  <c r="O555" i="10"/>
  <c r="P555" i="10"/>
  <c r="M555" i="10"/>
  <c r="N555" i="10"/>
  <c r="L556" i="10"/>
  <c r="A1061" i="10"/>
  <c r="I1061" i="10" s="1"/>
  <c r="D557" i="10"/>
  <c r="E557" i="10" s="1"/>
  <c r="C558" i="10" s="1"/>
  <c r="H556" i="10"/>
  <c r="J1060" i="10" l="1"/>
  <c r="K1061" i="10"/>
  <c r="G1061" i="10"/>
  <c r="B1061" i="10"/>
  <c r="O556" i="10"/>
  <c r="P556" i="10"/>
  <c r="Q555" i="10"/>
  <c r="N556" i="10"/>
  <c r="M556" i="10"/>
  <c r="A1062" i="10"/>
  <c r="I1062" i="10" s="1"/>
  <c r="F557" i="10"/>
  <c r="J1061" i="10" l="1"/>
  <c r="K1062" i="10"/>
  <c r="G1062" i="10"/>
  <c r="B1062" i="10"/>
  <c r="Q556" i="10"/>
  <c r="H557" i="10"/>
  <c r="A1063" i="10"/>
  <c r="I1063" i="10" s="1"/>
  <c r="D558" i="10"/>
  <c r="E558" i="10" s="1"/>
  <c r="C559" i="10" s="1"/>
  <c r="J1062" i="10" l="1"/>
  <c r="K1063" i="10"/>
  <c r="G1063" i="10"/>
  <c r="B1063" i="10"/>
  <c r="L557" i="10"/>
  <c r="A1064" i="10"/>
  <c r="I1064" i="10" s="1"/>
  <c r="F558" i="10"/>
  <c r="H558" i="10" s="1"/>
  <c r="J1063" i="10" l="1"/>
  <c r="K1064" i="10"/>
  <c r="G1064" i="10"/>
  <c r="B1064" i="10"/>
  <c r="O557" i="10"/>
  <c r="P557" i="10"/>
  <c r="M557" i="10"/>
  <c r="N557" i="10"/>
  <c r="A1065" i="10"/>
  <c r="I1065" i="10" s="1"/>
  <c r="D559" i="10"/>
  <c r="E559" i="10" s="1"/>
  <c r="C560" i="10" s="1"/>
  <c r="J1064" i="10" l="1"/>
  <c r="K1065" i="10"/>
  <c r="G1065" i="10"/>
  <c r="B1065" i="10"/>
  <c r="Q557" i="10"/>
  <c r="L558" i="10"/>
  <c r="A1066" i="10"/>
  <c r="I1066" i="10" s="1"/>
  <c r="F559" i="10"/>
  <c r="H559" i="10" s="1"/>
  <c r="J1065" i="10" l="1"/>
  <c r="K1066" i="10"/>
  <c r="G1066" i="10"/>
  <c r="B1066" i="10"/>
  <c r="P558" i="10"/>
  <c r="O558" i="10"/>
  <c r="M558" i="10"/>
  <c r="N558" i="10"/>
  <c r="L559" i="10"/>
  <c r="A1067" i="10"/>
  <c r="I1067" i="10" s="1"/>
  <c r="D560" i="10"/>
  <c r="E560" i="10" s="1"/>
  <c r="C561" i="10" s="1"/>
  <c r="J1066" i="10" l="1"/>
  <c r="K1067" i="10"/>
  <c r="G1067" i="10"/>
  <c r="B1067" i="10"/>
  <c r="P559" i="10"/>
  <c r="O559" i="10"/>
  <c r="Q558" i="10"/>
  <c r="M559" i="10"/>
  <c r="N559" i="10"/>
  <c r="A1068" i="10"/>
  <c r="I1068" i="10" s="1"/>
  <c r="F560" i="10"/>
  <c r="J1067" i="10" l="1"/>
  <c r="K1068" i="10"/>
  <c r="G1068" i="10"/>
  <c r="B1068" i="10"/>
  <c r="Q559" i="10"/>
  <c r="H560" i="10"/>
  <c r="A1069" i="10"/>
  <c r="I1069" i="10" s="1"/>
  <c r="D561" i="10"/>
  <c r="E561" i="10" s="1"/>
  <c r="C562" i="10" s="1"/>
  <c r="J1068" i="10" l="1"/>
  <c r="K1069" i="10"/>
  <c r="G1069" i="10"/>
  <c r="B1069" i="10"/>
  <c r="L560" i="10"/>
  <c r="A1070" i="10"/>
  <c r="I1070" i="10" s="1"/>
  <c r="F561" i="10"/>
  <c r="J1069" i="10" l="1"/>
  <c r="K1070" i="10"/>
  <c r="G1070" i="10"/>
  <c r="B1070" i="10"/>
  <c r="O560" i="10"/>
  <c r="P560" i="10"/>
  <c r="N560" i="10"/>
  <c r="M560" i="10"/>
  <c r="L561" i="10"/>
  <c r="A1071" i="10"/>
  <c r="I1071" i="10" s="1"/>
  <c r="H561" i="10"/>
  <c r="D562" i="10"/>
  <c r="E562" i="10" s="1"/>
  <c r="C563" i="10" s="1"/>
  <c r="J1070" i="10" l="1"/>
  <c r="K1071" i="10"/>
  <c r="G1071" i="10"/>
  <c r="B1071" i="10"/>
  <c r="O561" i="10"/>
  <c r="P561" i="10"/>
  <c r="Q560" i="10"/>
  <c r="N561" i="10"/>
  <c r="M561" i="10"/>
  <c r="A1072" i="10"/>
  <c r="I1072" i="10" s="1"/>
  <c r="F562" i="10"/>
  <c r="J1071" i="10" l="1"/>
  <c r="K1072" i="10"/>
  <c r="G1072" i="10"/>
  <c r="B1072" i="10"/>
  <c r="Q561" i="10"/>
  <c r="H562" i="10"/>
  <c r="A1073" i="10"/>
  <c r="I1073" i="10" s="1"/>
  <c r="D563" i="10"/>
  <c r="E563" i="10" s="1"/>
  <c r="C564" i="10" s="1"/>
  <c r="J1072" i="10" l="1"/>
  <c r="K1073" i="10"/>
  <c r="G1073" i="10"/>
  <c r="B1073" i="10"/>
  <c r="L562" i="10"/>
  <c r="A1074" i="10"/>
  <c r="I1074" i="10" s="1"/>
  <c r="F563" i="10"/>
  <c r="J1073" i="10" l="1"/>
  <c r="K1074" i="10"/>
  <c r="G1074" i="10"/>
  <c r="B1074" i="10"/>
  <c r="O562" i="10"/>
  <c r="P562" i="10"/>
  <c r="M562" i="10"/>
  <c r="N562" i="10"/>
  <c r="L563" i="10"/>
  <c r="A1075" i="10"/>
  <c r="I1075" i="10" s="1"/>
  <c r="D564" i="10"/>
  <c r="E564" i="10" s="1"/>
  <c r="C565" i="10" s="1"/>
  <c r="H563" i="10"/>
  <c r="J1074" i="10" l="1"/>
  <c r="K1075" i="10"/>
  <c r="G1075" i="10"/>
  <c r="B1075" i="10"/>
  <c r="O563" i="10"/>
  <c r="P563" i="10"/>
  <c r="Q562" i="10"/>
  <c r="N563" i="10"/>
  <c r="M563" i="10"/>
  <c r="A1076" i="10"/>
  <c r="I1076" i="10" s="1"/>
  <c r="F564" i="10"/>
  <c r="J1075" i="10" l="1"/>
  <c r="K1076" i="10"/>
  <c r="G1076" i="10"/>
  <c r="B1076" i="10"/>
  <c r="Q563" i="10"/>
  <c r="H564" i="10"/>
  <c r="A1077" i="10"/>
  <c r="I1077" i="10" s="1"/>
  <c r="D565" i="10"/>
  <c r="E565" i="10" s="1"/>
  <c r="C566" i="10" s="1"/>
  <c r="J1076" i="10" l="1"/>
  <c r="K1077" i="10"/>
  <c r="G1077" i="10"/>
  <c r="B1077" i="10"/>
  <c r="L564" i="10"/>
  <c r="A1078" i="10"/>
  <c r="I1078" i="10" s="1"/>
  <c r="F565" i="10"/>
  <c r="H565" i="10" s="1"/>
  <c r="J1077" i="10" l="1"/>
  <c r="K1078" i="10"/>
  <c r="G1078" i="10"/>
  <c r="B1078" i="10"/>
  <c r="P564" i="10"/>
  <c r="O564" i="10"/>
  <c r="M564" i="10"/>
  <c r="N564" i="10"/>
  <c r="A1079" i="10"/>
  <c r="I1079" i="10" s="1"/>
  <c r="D566" i="10"/>
  <c r="E566" i="10" s="1"/>
  <c r="C567" i="10" s="1"/>
  <c r="J1078" i="10" l="1"/>
  <c r="K1079" i="10"/>
  <c r="G1079" i="10"/>
  <c r="B1079" i="10"/>
  <c r="Q564" i="10"/>
  <c r="L565" i="10"/>
  <c r="A1080" i="10"/>
  <c r="I1080" i="10" s="1"/>
  <c r="F566" i="10"/>
  <c r="J1079" i="10" l="1"/>
  <c r="K1080" i="10"/>
  <c r="G1080" i="10"/>
  <c r="B1080" i="10"/>
  <c r="O565" i="10"/>
  <c r="P565" i="10"/>
  <c r="M565" i="10"/>
  <c r="N565" i="10"/>
  <c r="F10" i="11"/>
  <c r="C11" i="11"/>
  <c r="L566" i="10"/>
  <c r="A1081" i="10"/>
  <c r="I1081" i="10" s="1"/>
  <c r="H566" i="10"/>
  <c r="D567" i="10"/>
  <c r="E567" i="10" s="1"/>
  <c r="C568" i="10" s="1"/>
  <c r="J1080" i="10" l="1"/>
  <c r="K1081" i="10"/>
  <c r="G1081" i="10"/>
  <c r="B1081" i="10"/>
  <c r="P566" i="10"/>
  <c r="O566" i="10"/>
  <c r="Q565" i="10"/>
  <c r="M566" i="10"/>
  <c r="N566" i="10"/>
  <c r="A1082" i="10"/>
  <c r="I1082" i="10" s="1"/>
  <c r="F567" i="10"/>
  <c r="J1081" i="10" l="1"/>
  <c r="K1082" i="10"/>
  <c r="G1082" i="10"/>
  <c r="B1082" i="10"/>
  <c r="Q566" i="10"/>
  <c r="H567" i="10"/>
  <c r="A1083" i="10"/>
  <c r="I1083" i="10" s="1"/>
  <c r="D568" i="10"/>
  <c r="E568" i="10" s="1"/>
  <c r="C569" i="10" s="1"/>
  <c r="J1082" i="10" l="1"/>
  <c r="K1083" i="10"/>
  <c r="G1083" i="10"/>
  <c r="B1083" i="10"/>
  <c r="L567" i="10"/>
  <c r="A1084" i="10"/>
  <c r="I1084" i="10" s="1"/>
  <c r="F568" i="10"/>
  <c r="H568" i="10" s="1"/>
  <c r="J1083" i="10" l="1"/>
  <c r="K1084" i="10"/>
  <c r="G1084" i="10"/>
  <c r="B1084" i="10"/>
  <c r="P567" i="10"/>
  <c r="O567" i="10"/>
  <c r="M567" i="10"/>
  <c r="N567" i="10"/>
  <c r="A1085" i="10"/>
  <c r="I1085" i="10" s="1"/>
  <c r="D569" i="10"/>
  <c r="E569" i="10" s="1"/>
  <c r="C570" i="10" s="1"/>
  <c r="J1084" i="10" l="1"/>
  <c r="K1085" i="10"/>
  <c r="G1085" i="10"/>
  <c r="B1085" i="10"/>
  <c r="Q567" i="10"/>
  <c r="L568" i="10"/>
  <c r="A1086" i="10"/>
  <c r="I1086" i="10" s="1"/>
  <c r="F569" i="10"/>
  <c r="H569" i="10" s="1"/>
  <c r="J1085" i="10" l="1"/>
  <c r="K1086" i="10"/>
  <c r="G1086" i="10"/>
  <c r="B1086" i="10"/>
  <c r="P568" i="10"/>
  <c r="O568" i="10"/>
  <c r="M568" i="10"/>
  <c r="N568" i="10"/>
  <c r="A1087" i="10"/>
  <c r="I1087" i="10" s="1"/>
  <c r="D570" i="10"/>
  <c r="E570" i="10" s="1"/>
  <c r="C571" i="10" s="1"/>
  <c r="J1086" i="10" l="1"/>
  <c r="K1087" i="10"/>
  <c r="G1087" i="10"/>
  <c r="B1087" i="10"/>
  <c r="Q568" i="10"/>
  <c r="L569" i="10"/>
  <c r="A1088" i="10"/>
  <c r="I1088" i="10" s="1"/>
  <c r="F570" i="10"/>
  <c r="J1087" i="10" l="1"/>
  <c r="K1088" i="10"/>
  <c r="G1088" i="10"/>
  <c r="B1088" i="10"/>
  <c r="P569" i="10"/>
  <c r="O569" i="10"/>
  <c r="M569" i="10"/>
  <c r="N569" i="10"/>
  <c r="L570" i="10"/>
  <c r="A1089" i="10"/>
  <c r="I1089" i="10" s="1"/>
  <c r="H570" i="10"/>
  <c r="D571" i="10"/>
  <c r="E571" i="10" s="1"/>
  <c r="C572" i="10" s="1"/>
  <c r="J1088" i="10" l="1"/>
  <c r="K1089" i="10"/>
  <c r="G1089" i="10"/>
  <c r="B1089" i="10"/>
  <c r="O570" i="10"/>
  <c r="P570" i="10"/>
  <c r="Q569" i="10"/>
  <c r="N570" i="10"/>
  <c r="M570" i="10"/>
  <c r="A1090" i="10"/>
  <c r="I1090" i="10" s="1"/>
  <c r="F571" i="10"/>
  <c r="J1089" i="10" l="1"/>
  <c r="K1090" i="10"/>
  <c r="G1090" i="10"/>
  <c r="B1090" i="10"/>
  <c r="Q570" i="10"/>
  <c r="H571" i="10"/>
  <c r="A1091" i="10"/>
  <c r="I1091" i="10" s="1"/>
  <c r="D572" i="10"/>
  <c r="E572" i="10" s="1"/>
  <c r="C573" i="10" s="1"/>
  <c r="J1090" i="10" l="1"/>
  <c r="K1091" i="10"/>
  <c r="G1091" i="10"/>
  <c r="B1091" i="10"/>
  <c r="L571" i="10"/>
  <c r="A1092" i="10"/>
  <c r="I1092" i="10" s="1"/>
  <c r="F572" i="10"/>
  <c r="H572" i="10" s="1"/>
  <c r="J1091" i="10" l="1"/>
  <c r="K1092" i="10"/>
  <c r="G1092" i="10"/>
  <c r="B1092" i="10"/>
  <c r="P571" i="10"/>
  <c r="O571" i="10"/>
  <c r="M571" i="10"/>
  <c r="N571" i="10"/>
  <c r="L572" i="10"/>
  <c r="A1093" i="10"/>
  <c r="I1093" i="10" s="1"/>
  <c r="D573" i="10"/>
  <c r="E573" i="10" s="1"/>
  <c r="C574" i="10" s="1"/>
  <c r="J1092" i="10" l="1"/>
  <c r="K1093" i="10"/>
  <c r="G1093" i="10"/>
  <c r="B1093" i="10"/>
  <c r="O572" i="10"/>
  <c r="P572" i="10"/>
  <c r="Q571" i="10"/>
  <c r="M572" i="10"/>
  <c r="N572" i="10"/>
  <c r="A1094" i="10"/>
  <c r="I1094" i="10" s="1"/>
  <c r="F573" i="10"/>
  <c r="J1093" i="10" l="1"/>
  <c r="K1094" i="10"/>
  <c r="G1094" i="10"/>
  <c r="B1094" i="10"/>
  <c r="Q572" i="10"/>
  <c r="H573" i="10"/>
  <c r="A1095" i="10"/>
  <c r="I1095" i="10" s="1"/>
  <c r="D574" i="10"/>
  <c r="E574" i="10" s="1"/>
  <c r="C575" i="10" s="1"/>
  <c r="J1094" i="10" l="1"/>
  <c r="K1095" i="10"/>
  <c r="G1095" i="10"/>
  <c r="B1095" i="10"/>
  <c r="L573" i="10"/>
  <c r="A1096" i="10"/>
  <c r="I1096" i="10" s="1"/>
  <c r="F574" i="10"/>
  <c r="J1095" i="10" l="1"/>
  <c r="K1096" i="10"/>
  <c r="G1096" i="10"/>
  <c r="B1096" i="10"/>
  <c r="P573" i="10"/>
  <c r="O573" i="10"/>
  <c r="N573" i="10"/>
  <c r="M573" i="10"/>
  <c r="L574" i="10"/>
  <c r="A1097" i="10"/>
  <c r="I1097" i="10" s="1"/>
  <c r="D575" i="10"/>
  <c r="E575" i="10" s="1"/>
  <c r="C576" i="10" s="1"/>
  <c r="H574" i="10"/>
  <c r="J1096" i="10" l="1"/>
  <c r="K1097" i="10"/>
  <c r="G1097" i="10"/>
  <c r="B1097" i="10"/>
  <c r="O574" i="10"/>
  <c r="P574" i="10"/>
  <c r="Q573" i="10"/>
  <c r="M574" i="10"/>
  <c r="N574" i="10"/>
  <c r="E11" i="11"/>
  <c r="D11" i="11"/>
  <c r="A1098" i="10"/>
  <c r="I1098" i="10" s="1"/>
  <c r="F575" i="10"/>
  <c r="J1097" i="10" l="1"/>
  <c r="K1098" i="10"/>
  <c r="G1098" i="10"/>
  <c r="B1098" i="10"/>
  <c r="Q574" i="10"/>
  <c r="H575" i="10"/>
  <c r="A1099" i="10"/>
  <c r="I1099" i="10" s="1"/>
  <c r="D576" i="10"/>
  <c r="E576" i="10" s="1"/>
  <c r="C577" i="10" s="1"/>
  <c r="J1098" i="10" l="1"/>
  <c r="K1099" i="10"/>
  <c r="G1099" i="10"/>
  <c r="B1099" i="10"/>
  <c r="L575" i="10"/>
  <c r="A1100" i="10"/>
  <c r="I1100" i="10" s="1"/>
  <c r="F576" i="10"/>
  <c r="H576" i="10" s="1"/>
  <c r="J1099" i="10" l="1"/>
  <c r="K1100" i="10"/>
  <c r="G1100" i="10"/>
  <c r="B1100" i="10"/>
  <c r="O575" i="10"/>
  <c r="P575" i="10"/>
  <c r="M575" i="10"/>
  <c r="N575" i="10"/>
  <c r="L576" i="10"/>
  <c r="A1101" i="10"/>
  <c r="I1101" i="10" s="1"/>
  <c r="D577" i="10"/>
  <c r="E577" i="10" s="1"/>
  <c r="C578" i="10" s="1"/>
  <c r="J1100" i="10" l="1"/>
  <c r="K1101" i="10"/>
  <c r="G1101" i="10"/>
  <c r="B1101" i="10"/>
  <c r="O576" i="10"/>
  <c r="P576" i="10"/>
  <c r="Q575" i="10"/>
  <c r="M576" i="10"/>
  <c r="N576" i="10"/>
  <c r="A1102" i="10"/>
  <c r="I1102" i="10" s="1"/>
  <c r="F577" i="10"/>
  <c r="J1101" i="10" l="1"/>
  <c r="K1102" i="10"/>
  <c r="G1102" i="10"/>
  <c r="B1102" i="10"/>
  <c r="Q576" i="10"/>
  <c r="H577" i="10"/>
  <c r="A1103" i="10"/>
  <c r="I1103" i="10" s="1"/>
  <c r="D578" i="10"/>
  <c r="E578" i="10" s="1"/>
  <c r="C579" i="10" s="1"/>
  <c r="J1102" i="10" l="1"/>
  <c r="K1103" i="10"/>
  <c r="G1103" i="10"/>
  <c r="B1103" i="10"/>
  <c r="L577" i="10"/>
  <c r="A1104" i="10"/>
  <c r="I1104" i="10" s="1"/>
  <c r="F578" i="10"/>
  <c r="H578" i="10" s="1"/>
  <c r="J1103" i="10" l="1"/>
  <c r="J1104" i="10" s="1"/>
  <c r="K1104" i="10"/>
  <c r="G1104" i="10"/>
  <c r="B1104" i="10"/>
  <c r="P577" i="10"/>
  <c r="O577" i="10"/>
  <c r="M577" i="10"/>
  <c r="N577" i="10"/>
  <c r="L578" i="10"/>
  <c r="A1105" i="10"/>
  <c r="I1105" i="10" s="1"/>
  <c r="D579" i="10"/>
  <c r="E579" i="10" s="1"/>
  <c r="C580" i="10" s="1"/>
  <c r="K1105" i="10" l="1"/>
  <c r="G1105" i="10"/>
  <c r="B1105" i="10"/>
  <c r="Q577" i="10"/>
  <c r="P578" i="10"/>
  <c r="O578" i="10"/>
  <c r="M578" i="10"/>
  <c r="N578" i="10"/>
  <c r="A1106" i="10"/>
  <c r="I1106" i="10" s="1"/>
  <c r="F579" i="10"/>
  <c r="J1105" i="10" l="1"/>
  <c r="K1106" i="10"/>
  <c r="G1106" i="10"/>
  <c r="B1106" i="10"/>
  <c r="Q578" i="10"/>
  <c r="L579" i="10"/>
  <c r="A1107" i="10"/>
  <c r="I1107" i="10" s="1"/>
  <c r="H579" i="10"/>
  <c r="D580" i="10"/>
  <c r="E580" i="10" s="1"/>
  <c r="C581" i="10" s="1"/>
  <c r="J1106" i="10" l="1"/>
  <c r="K1107" i="10"/>
  <c r="G1107" i="10"/>
  <c r="B1107" i="10"/>
  <c r="O579" i="10"/>
  <c r="P579" i="10"/>
  <c r="M579" i="10"/>
  <c r="N579" i="10"/>
  <c r="A1108" i="10"/>
  <c r="I1108" i="10" s="1"/>
  <c r="F580" i="10"/>
  <c r="J1107" i="10" l="1"/>
  <c r="K1108" i="10"/>
  <c r="G1108" i="10"/>
  <c r="B1108" i="10"/>
  <c r="Q579" i="10"/>
  <c r="H580" i="10"/>
  <c r="A1109" i="10"/>
  <c r="I1109" i="10" s="1"/>
  <c r="D581" i="10"/>
  <c r="E581" i="10" s="1"/>
  <c r="C582" i="10" s="1"/>
  <c r="J1108" i="10" l="1"/>
  <c r="K1109" i="10"/>
  <c r="G1109" i="10"/>
  <c r="B1109" i="10"/>
  <c r="L580" i="10"/>
  <c r="A1110" i="10"/>
  <c r="I1110" i="10" s="1"/>
  <c r="F581" i="10"/>
  <c r="H581" i="10" s="1"/>
  <c r="J1109" i="10" l="1"/>
  <c r="K1110" i="10"/>
  <c r="G1110" i="10"/>
  <c r="B1110" i="10"/>
  <c r="O580" i="10"/>
  <c r="P580" i="10"/>
  <c r="M580" i="10"/>
  <c r="N580" i="10"/>
  <c r="L581" i="10"/>
  <c r="A1111" i="10"/>
  <c r="I1111" i="10" s="1"/>
  <c r="D582" i="10"/>
  <c r="E582" i="10" s="1"/>
  <c r="C583" i="10" s="1"/>
  <c r="J1110" i="10" l="1"/>
  <c r="K1111" i="10"/>
  <c r="G1111" i="10"/>
  <c r="B1111" i="10"/>
  <c r="P581" i="10"/>
  <c r="O581" i="10"/>
  <c r="Q580" i="10"/>
  <c r="M581" i="10"/>
  <c r="N581" i="10"/>
  <c r="A1112" i="10"/>
  <c r="I1112" i="10" s="1"/>
  <c r="F582" i="10"/>
  <c r="J1111" i="10" l="1"/>
  <c r="K1112" i="10"/>
  <c r="G1112" i="10"/>
  <c r="B1112" i="10"/>
  <c r="Q581" i="10"/>
  <c r="H582" i="10"/>
  <c r="A1113" i="10"/>
  <c r="I1113" i="10" s="1"/>
  <c r="D583" i="10"/>
  <c r="E583" i="10" s="1"/>
  <c r="C584" i="10" s="1"/>
  <c r="J1112" i="10" l="1"/>
  <c r="K1113" i="10"/>
  <c r="G1113" i="10"/>
  <c r="B1113" i="10"/>
  <c r="L582" i="10"/>
  <c r="A1114" i="10"/>
  <c r="I1114" i="10" s="1"/>
  <c r="F583" i="10"/>
  <c r="H583" i="10" s="1"/>
  <c r="J1113" i="10" l="1"/>
  <c r="K1114" i="10"/>
  <c r="G1114" i="10"/>
  <c r="B1114" i="10"/>
  <c r="O582" i="10"/>
  <c r="P582" i="10"/>
  <c r="M582" i="10"/>
  <c r="N582" i="10"/>
  <c r="L583" i="10"/>
  <c r="A1115" i="10"/>
  <c r="I1115" i="10" s="1"/>
  <c r="D584" i="10"/>
  <c r="E584" i="10" s="1"/>
  <c r="C585" i="10" s="1"/>
  <c r="J1114" i="10" l="1"/>
  <c r="K1115" i="10"/>
  <c r="G1115" i="10"/>
  <c r="B1115" i="10"/>
  <c r="O583" i="10"/>
  <c r="P583" i="10"/>
  <c r="Q582" i="10"/>
  <c r="M583" i="10"/>
  <c r="N583" i="10"/>
  <c r="A1116" i="10"/>
  <c r="I1116" i="10" s="1"/>
  <c r="F584" i="10"/>
  <c r="J1115" i="10" l="1"/>
  <c r="K1116" i="10"/>
  <c r="G1116" i="10"/>
  <c r="B1116" i="10"/>
  <c r="Q583" i="10"/>
  <c r="H584" i="10"/>
  <c r="A1117" i="10"/>
  <c r="I1117" i="10" s="1"/>
  <c r="D585" i="10"/>
  <c r="E585" i="10" s="1"/>
  <c r="C586" i="10" s="1"/>
  <c r="J1116" i="10" l="1"/>
  <c r="K1117" i="10"/>
  <c r="G1117" i="10"/>
  <c r="B1117" i="10"/>
  <c r="L584" i="10"/>
  <c r="A1118" i="10"/>
  <c r="I1118" i="10" s="1"/>
  <c r="F585" i="10"/>
  <c r="J1117" i="10" l="1"/>
  <c r="K1118" i="10"/>
  <c r="G1118" i="10"/>
  <c r="B1118" i="10"/>
  <c r="O584" i="10"/>
  <c r="P584" i="10"/>
  <c r="N584" i="10"/>
  <c r="M584" i="10"/>
  <c r="L585" i="10"/>
  <c r="A1119" i="10"/>
  <c r="I1119" i="10" s="1"/>
  <c r="H585" i="10"/>
  <c r="D586" i="10"/>
  <c r="E586" i="10" s="1"/>
  <c r="C587" i="10" s="1"/>
  <c r="J1118" i="10" l="1"/>
  <c r="K1119" i="10"/>
  <c r="G1119" i="10"/>
  <c r="B1119" i="10"/>
  <c r="P585" i="10"/>
  <c r="O585" i="10"/>
  <c r="Q584" i="10"/>
  <c r="M585" i="10"/>
  <c r="N585" i="10"/>
  <c r="A1120" i="10"/>
  <c r="I1120" i="10" s="1"/>
  <c r="F586" i="10"/>
  <c r="J1119" i="10" l="1"/>
  <c r="K1120" i="10"/>
  <c r="G1120" i="10"/>
  <c r="B1120" i="10"/>
  <c r="Q585" i="10"/>
  <c r="H586" i="10"/>
  <c r="A1121" i="10"/>
  <c r="I1121" i="10" s="1"/>
  <c r="D587" i="10"/>
  <c r="E587" i="10" s="1"/>
  <c r="C588" i="10" s="1"/>
  <c r="J1120" i="10" l="1"/>
  <c r="K1121" i="10"/>
  <c r="G1121" i="10"/>
  <c r="B1121" i="10"/>
  <c r="L586" i="10"/>
  <c r="A1122" i="10"/>
  <c r="I1122" i="10" s="1"/>
  <c r="F587" i="10"/>
  <c r="H587" i="10" s="1"/>
  <c r="J1121" i="10" l="1"/>
  <c r="K1122" i="10"/>
  <c r="G1122" i="10"/>
  <c r="B1122" i="10"/>
  <c r="O586" i="10"/>
  <c r="P586" i="10"/>
  <c r="M586" i="10"/>
  <c r="N586" i="10"/>
  <c r="L587" i="10"/>
  <c r="A1123" i="10"/>
  <c r="I1123" i="10" s="1"/>
  <c r="D588" i="10"/>
  <c r="E588" i="10" s="1"/>
  <c r="C589" i="10" s="1"/>
  <c r="J1122" i="10" l="1"/>
  <c r="K1123" i="10"/>
  <c r="G1123" i="10"/>
  <c r="B1123" i="10"/>
  <c r="O587" i="10"/>
  <c r="P587" i="10"/>
  <c r="Q586" i="10"/>
  <c r="M587" i="10"/>
  <c r="N587" i="10"/>
  <c r="A1124" i="10"/>
  <c r="I1124" i="10" s="1"/>
  <c r="F588" i="10"/>
  <c r="J1123" i="10" l="1"/>
  <c r="K1124" i="10"/>
  <c r="G1124" i="10"/>
  <c r="B1124" i="10"/>
  <c r="Q587" i="10"/>
  <c r="L588" i="10"/>
  <c r="A1125" i="10"/>
  <c r="I1125" i="10" s="1"/>
  <c r="D589" i="10"/>
  <c r="E589" i="10" s="1"/>
  <c r="C590" i="10" s="1"/>
  <c r="H588" i="10"/>
  <c r="J1124" i="10" l="1"/>
  <c r="K1125" i="10"/>
  <c r="G1125" i="10"/>
  <c r="B1125" i="10"/>
  <c r="O588" i="10"/>
  <c r="P588" i="10"/>
  <c r="N588" i="10"/>
  <c r="M588" i="10"/>
  <c r="A1126" i="10"/>
  <c r="I1126" i="10" s="1"/>
  <c r="F589" i="10"/>
  <c r="J1125" i="10" l="1"/>
  <c r="K1126" i="10"/>
  <c r="G1126" i="10"/>
  <c r="B1126" i="10"/>
  <c r="Q588" i="10"/>
  <c r="H589" i="10"/>
  <c r="A1127" i="10"/>
  <c r="I1127" i="10" s="1"/>
  <c r="D590" i="10"/>
  <c r="E590" i="10" s="1"/>
  <c r="C591" i="10" s="1"/>
  <c r="J1126" i="10" l="1"/>
  <c r="K1127" i="10"/>
  <c r="G1127" i="10"/>
  <c r="B1127" i="10"/>
  <c r="L589" i="10"/>
  <c r="A1128" i="10"/>
  <c r="I1128" i="10" s="1"/>
  <c r="F590" i="10"/>
  <c r="H590" i="10" s="1"/>
  <c r="J1127" i="10" l="1"/>
  <c r="K1128" i="10"/>
  <c r="G1128" i="10"/>
  <c r="B1128" i="10"/>
  <c r="P589" i="10"/>
  <c r="O589" i="10"/>
  <c r="M589" i="10"/>
  <c r="N589" i="10"/>
  <c r="A1129" i="10"/>
  <c r="I1129" i="10" s="1"/>
  <c r="D591" i="10"/>
  <c r="E591" i="10" s="1"/>
  <c r="C592" i="10" s="1"/>
  <c r="J1128" i="10" l="1"/>
  <c r="K1129" i="10"/>
  <c r="G1129" i="10"/>
  <c r="B1129" i="10"/>
  <c r="Q589" i="10"/>
  <c r="L590" i="10"/>
  <c r="A1130" i="10"/>
  <c r="I1130" i="10" s="1"/>
  <c r="F591" i="10"/>
  <c r="H591" i="10" s="1"/>
  <c r="J1129" i="10" l="1"/>
  <c r="K1130" i="10"/>
  <c r="G1130" i="10"/>
  <c r="B1130" i="10"/>
  <c r="P590" i="10"/>
  <c r="O590" i="10"/>
  <c r="M590" i="10"/>
  <c r="N590" i="10"/>
  <c r="A1131" i="10"/>
  <c r="I1131" i="10" s="1"/>
  <c r="D592" i="10"/>
  <c r="E592" i="10" s="1"/>
  <c r="C593" i="10" s="1"/>
  <c r="J1130" i="10" l="1"/>
  <c r="K1131" i="10"/>
  <c r="G1131" i="10"/>
  <c r="B1131" i="10"/>
  <c r="Q590" i="10"/>
  <c r="L591" i="10"/>
  <c r="A1132" i="10"/>
  <c r="I1132" i="10" s="1"/>
  <c r="F592" i="10"/>
  <c r="J1131" i="10" l="1"/>
  <c r="K1132" i="10"/>
  <c r="G1132" i="10"/>
  <c r="B1132" i="10"/>
  <c r="O591" i="10"/>
  <c r="P591" i="10"/>
  <c r="N591" i="10"/>
  <c r="M591" i="10"/>
  <c r="L592" i="10"/>
  <c r="A1133" i="10"/>
  <c r="I1133" i="10" s="1"/>
  <c r="D593" i="10"/>
  <c r="E593" i="10" s="1"/>
  <c r="C594" i="10" s="1"/>
  <c r="H592" i="10"/>
  <c r="J1132" i="10" l="1"/>
  <c r="K1133" i="10"/>
  <c r="G1133" i="10"/>
  <c r="B1133" i="10"/>
  <c r="O592" i="10"/>
  <c r="P592" i="10"/>
  <c r="Q591" i="10"/>
  <c r="M592" i="10"/>
  <c r="N592" i="10"/>
  <c r="A1134" i="10"/>
  <c r="I1134" i="10" s="1"/>
  <c r="F593" i="10"/>
  <c r="J1133" i="10" l="1"/>
  <c r="K1134" i="10"/>
  <c r="G1134" i="10"/>
  <c r="B1134" i="10"/>
  <c r="Q592" i="10"/>
  <c r="H593" i="10"/>
  <c r="A1135" i="10"/>
  <c r="I1135" i="10" s="1"/>
  <c r="D594" i="10"/>
  <c r="E594" i="10" s="1"/>
  <c r="C595" i="10" s="1"/>
  <c r="J1134" i="10" l="1"/>
  <c r="K1135" i="10"/>
  <c r="G1135" i="10"/>
  <c r="B1135" i="10"/>
  <c r="L593" i="10"/>
  <c r="A1136" i="10"/>
  <c r="I1136" i="10" s="1"/>
  <c r="F594" i="10"/>
  <c r="J1135" i="10" l="1"/>
  <c r="K1136" i="10"/>
  <c r="G1136" i="10"/>
  <c r="B1136" i="10"/>
  <c r="O593" i="10"/>
  <c r="P593" i="10"/>
  <c r="M593" i="10"/>
  <c r="N593" i="10"/>
  <c r="L594" i="10"/>
  <c r="A1137" i="10"/>
  <c r="I1137" i="10" s="1"/>
  <c r="D595" i="10"/>
  <c r="E595" i="10" s="1"/>
  <c r="C596" i="10" s="1"/>
  <c r="H594" i="10"/>
  <c r="J1136" i="10" l="1"/>
  <c r="K1137" i="10"/>
  <c r="G1137" i="10"/>
  <c r="B1137" i="10"/>
  <c r="O594" i="10"/>
  <c r="P594" i="10"/>
  <c r="Q593" i="10"/>
  <c r="N594" i="10"/>
  <c r="M594" i="10"/>
  <c r="A1138" i="10"/>
  <c r="I1138" i="10" s="1"/>
  <c r="F595" i="10"/>
  <c r="J1137" i="10" l="1"/>
  <c r="K1138" i="10"/>
  <c r="G1138" i="10"/>
  <c r="B1138" i="10"/>
  <c r="Q594" i="10"/>
  <c r="H595" i="10"/>
  <c r="A1139" i="10"/>
  <c r="I1139" i="10" s="1"/>
  <c r="D596" i="10"/>
  <c r="E596" i="10" s="1"/>
  <c r="C597" i="10" s="1"/>
  <c r="J1138" i="10" l="1"/>
  <c r="K1139" i="10"/>
  <c r="G1139" i="10"/>
  <c r="B1139" i="10"/>
  <c r="L595" i="10"/>
  <c r="A1140" i="10"/>
  <c r="I1140" i="10" s="1"/>
  <c r="F596" i="10"/>
  <c r="J1139" i="10" l="1"/>
  <c r="K1140" i="10"/>
  <c r="G1140" i="10"/>
  <c r="B1140" i="10"/>
  <c r="P595" i="10"/>
  <c r="O595" i="10"/>
  <c r="N595" i="10"/>
  <c r="M595" i="10"/>
  <c r="L596" i="10"/>
  <c r="A1141" i="10"/>
  <c r="I1141" i="10" s="1"/>
  <c r="H596" i="10"/>
  <c r="D597" i="10"/>
  <c r="E597" i="10" s="1"/>
  <c r="C598" i="10" s="1"/>
  <c r="J1140" i="10" l="1"/>
  <c r="K1141" i="10"/>
  <c r="G1141" i="10"/>
  <c r="B1141" i="10"/>
  <c r="P596" i="10"/>
  <c r="O596" i="10"/>
  <c r="Q595" i="10"/>
  <c r="N596" i="10"/>
  <c r="M596" i="10"/>
  <c r="A1142" i="10"/>
  <c r="I1142" i="10" s="1"/>
  <c r="F597" i="10"/>
  <c r="J1141" i="10" l="1"/>
  <c r="K1142" i="10"/>
  <c r="G1142" i="10"/>
  <c r="B1142" i="10"/>
  <c r="Q596" i="10"/>
  <c r="H597" i="10"/>
  <c r="A1143" i="10"/>
  <c r="I1143" i="10" s="1"/>
  <c r="D598" i="10"/>
  <c r="E598" i="10" s="1"/>
  <c r="C599" i="10" s="1"/>
  <c r="J1142" i="10" l="1"/>
  <c r="K1143" i="10"/>
  <c r="G1143" i="10"/>
  <c r="B1143" i="10"/>
  <c r="L597" i="10"/>
  <c r="A1144" i="10"/>
  <c r="I1144" i="10" s="1"/>
  <c r="F598" i="10"/>
  <c r="J1143" i="10" l="1"/>
  <c r="K1144" i="10"/>
  <c r="G1144" i="10"/>
  <c r="B1144" i="10"/>
  <c r="P597" i="10"/>
  <c r="O597" i="10"/>
  <c r="M597" i="10"/>
  <c r="N597" i="10"/>
  <c r="L598" i="10"/>
  <c r="A1145" i="10"/>
  <c r="I1145" i="10" s="1"/>
  <c r="H598" i="10"/>
  <c r="D599" i="10"/>
  <c r="E599" i="10" s="1"/>
  <c r="C600" i="10" s="1"/>
  <c r="J1144" i="10" l="1"/>
  <c r="K1145" i="10"/>
  <c r="G1145" i="10"/>
  <c r="B1145" i="10"/>
  <c r="Q597" i="10"/>
  <c r="O598" i="10"/>
  <c r="P598" i="10"/>
  <c r="N598" i="10"/>
  <c r="M598" i="10"/>
  <c r="A1146" i="10"/>
  <c r="I1146" i="10" s="1"/>
  <c r="F599" i="10"/>
  <c r="J1145" i="10" l="1"/>
  <c r="K1146" i="10"/>
  <c r="G1146" i="10"/>
  <c r="B1146" i="10"/>
  <c r="Q598" i="10"/>
  <c r="H599" i="10"/>
  <c r="A1147" i="10"/>
  <c r="I1147" i="10" s="1"/>
  <c r="D600" i="10"/>
  <c r="E600" i="10" s="1"/>
  <c r="C601" i="10" s="1"/>
  <c r="J1146" i="10" l="1"/>
  <c r="K1147" i="10"/>
  <c r="G1147" i="10"/>
  <c r="B1147" i="10"/>
  <c r="L599" i="10"/>
  <c r="A1148" i="10"/>
  <c r="I1148" i="10" s="1"/>
  <c r="F600" i="10"/>
  <c r="J1147" i="10" l="1"/>
  <c r="K1148" i="10"/>
  <c r="G1148" i="10"/>
  <c r="B1148" i="10"/>
  <c r="P599" i="10"/>
  <c r="O599" i="10"/>
  <c r="M599" i="10"/>
  <c r="N599" i="10"/>
  <c r="L600" i="10"/>
  <c r="A1149" i="10"/>
  <c r="I1149" i="10" s="1"/>
  <c r="H600" i="10"/>
  <c r="D601" i="10"/>
  <c r="E601" i="10" s="1"/>
  <c r="C602" i="10" s="1"/>
  <c r="J1148" i="10" l="1"/>
  <c r="K1149" i="10"/>
  <c r="G1149" i="10"/>
  <c r="B1149" i="10"/>
  <c r="O600" i="10"/>
  <c r="P600" i="10"/>
  <c r="Q599" i="10"/>
  <c r="N600" i="10"/>
  <c r="M600" i="10"/>
  <c r="A1150" i="10"/>
  <c r="I1150" i="10" s="1"/>
  <c r="F601" i="10"/>
  <c r="J1149" i="10" l="1"/>
  <c r="K1150" i="10"/>
  <c r="G1150" i="10"/>
  <c r="B1150" i="10"/>
  <c r="Q600" i="10"/>
  <c r="H601" i="10"/>
  <c r="A1151" i="10"/>
  <c r="I1151" i="10" s="1"/>
  <c r="D602" i="10"/>
  <c r="E602" i="10" s="1"/>
  <c r="C603" i="10" s="1"/>
  <c r="J1150" i="10" l="1"/>
  <c r="K1151" i="10"/>
  <c r="G1151" i="10"/>
  <c r="B1151" i="10"/>
  <c r="L601" i="10"/>
  <c r="A1152" i="10"/>
  <c r="I1152" i="10" s="1"/>
  <c r="F602" i="10"/>
  <c r="J1151" i="10" l="1"/>
  <c r="K1152" i="10"/>
  <c r="G1152" i="10"/>
  <c r="B1152" i="10"/>
  <c r="P601" i="10"/>
  <c r="O601" i="10"/>
  <c r="N601" i="10"/>
  <c r="M601" i="10"/>
  <c r="L602" i="10"/>
  <c r="A1153" i="10"/>
  <c r="I1153" i="10" s="1"/>
  <c r="H602" i="10"/>
  <c r="D603" i="10"/>
  <c r="E603" i="10" s="1"/>
  <c r="C604" i="10" s="1"/>
  <c r="J1152" i="10" l="1"/>
  <c r="K1153" i="10"/>
  <c r="G1153" i="10"/>
  <c r="B1153" i="10"/>
  <c r="Q601" i="10"/>
  <c r="O602" i="10"/>
  <c r="P602" i="10"/>
  <c r="N602" i="10"/>
  <c r="M602" i="10"/>
  <c r="A1154" i="10"/>
  <c r="I1154" i="10" s="1"/>
  <c r="F603" i="10"/>
  <c r="J1153" i="10" l="1"/>
  <c r="K1154" i="10"/>
  <c r="G1154" i="10"/>
  <c r="B1154" i="10"/>
  <c r="Q602" i="10"/>
  <c r="H603" i="10"/>
  <c r="A1155" i="10"/>
  <c r="I1155" i="10" s="1"/>
  <c r="D604" i="10"/>
  <c r="E604" i="10" s="1"/>
  <c r="C605" i="10" s="1"/>
  <c r="J1154" i="10" l="1"/>
  <c r="K1155" i="10"/>
  <c r="G1155" i="10"/>
  <c r="B1155" i="10"/>
  <c r="L603" i="10"/>
  <c r="A1156" i="10"/>
  <c r="I1156" i="10" s="1"/>
  <c r="F604" i="10"/>
  <c r="J1155" i="10" l="1"/>
  <c r="K1156" i="10"/>
  <c r="G1156" i="10"/>
  <c r="B1156" i="10"/>
  <c r="O603" i="10"/>
  <c r="P603" i="10"/>
  <c r="M603" i="10"/>
  <c r="N603" i="10"/>
  <c r="L604" i="10"/>
  <c r="A1157" i="10"/>
  <c r="I1157" i="10" s="1"/>
  <c r="H604" i="10"/>
  <c r="D605" i="10"/>
  <c r="E605" i="10" s="1"/>
  <c r="C606" i="10" s="1"/>
  <c r="J1156" i="10" l="1"/>
  <c r="K1157" i="10"/>
  <c r="G1157" i="10"/>
  <c r="B1157" i="10"/>
  <c r="O604" i="10"/>
  <c r="P604" i="10"/>
  <c r="Q603" i="10"/>
  <c r="N604" i="10"/>
  <c r="M604" i="10"/>
  <c r="A1158" i="10"/>
  <c r="I1158" i="10" s="1"/>
  <c r="F605" i="10"/>
  <c r="J1157" i="10" l="1"/>
  <c r="K1158" i="10"/>
  <c r="G1158" i="10"/>
  <c r="B1158" i="10"/>
  <c r="Q604" i="10"/>
  <c r="H605" i="10"/>
  <c r="A1159" i="10"/>
  <c r="I1159" i="10" s="1"/>
  <c r="D606" i="10"/>
  <c r="E606" i="10" s="1"/>
  <c r="C607" i="10" s="1"/>
  <c r="J1158" i="10" l="1"/>
  <c r="K1159" i="10"/>
  <c r="G1159" i="10"/>
  <c r="B1159" i="10"/>
  <c r="L605" i="10"/>
  <c r="A1160" i="10"/>
  <c r="I1160" i="10" s="1"/>
  <c r="F606" i="10"/>
  <c r="H606" i="10" s="1"/>
  <c r="J1159" i="10" l="1"/>
  <c r="K1160" i="10"/>
  <c r="G1160" i="10"/>
  <c r="B1160" i="10"/>
  <c r="P605" i="10"/>
  <c r="O605" i="10"/>
  <c r="M605" i="10"/>
  <c r="N605" i="10"/>
  <c r="L606" i="10"/>
  <c r="A1161" i="10"/>
  <c r="I1161" i="10" s="1"/>
  <c r="D607" i="10"/>
  <c r="E607" i="10" s="1"/>
  <c r="C608" i="10" s="1"/>
  <c r="J1160" i="10" l="1"/>
  <c r="K1161" i="10"/>
  <c r="G1161" i="10"/>
  <c r="B1161" i="10"/>
  <c r="P606" i="10"/>
  <c r="O606" i="10"/>
  <c r="Q605" i="10"/>
  <c r="M606" i="10"/>
  <c r="N606" i="10"/>
  <c r="A1162" i="10"/>
  <c r="I1162" i="10" s="1"/>
  <c r="F607" i="10"/>
  <c r="J1161" i="10" l="1"/>
  <c r="K1162" i="10"/>
  <c r="G1162" i="10"/>
  <c r="B1162" i="10"/>
  <c r="Q606" i="10"/>
  <c r="L607" i="10"/>
  <c r="A1163" i="10"/>
  <c r="I1163" i="10" s="1"/>
  <c r="D608" i="10"/>
  <c r="E608" i="10" s="1"/>
  <c r="C609" i="10" s="1"/>
  <c r="H607" i="10"/>
  <c r="J1162" i="10" l="1"/>
  <c r="K1163" i="10"/>
  <c r="G1163" i="10"/>
  <c r="B1163" i="10"/>
  <c r="O607" i="10"/>
  <c r="P607" i="10"/>
  <c r="M607" i="10"/>
  <c r="N607" i="10"/>
  <c r="A1164" i="10"/>
  <c r="I1164" i="10" s="1"/>
  <c r="F608" i="10"/>
  <c r="J1163" i="10" l="1"/>
  <c r="K1164" i="10"/>
  <c r="G1164" i="10"/>
  <c r="B1164" i="10"/>
  <c r="Q607" i="10"/>
  <c r="H608" i="10"/>
  <c r="A1165" i="10"/>
  <c r="I1165" i="10" s="1"/>
  <c r="D609" i="10"/>
  <c r="E609" i="10" s="1"/>
  <c r="C610" i="10" s="1"/>
  <c r="J1164" i="10" l="1"/>
  <c r="K1165" i="10"/>
  <c r="G1165" i="10"/>
  <c r="B1165" i="10"/>
  <c r="L608" i="10"/>
  <c r="A1166" i="10"/>
  <c r="I1166" i="10" s="1"/>
  <c r="F609" i="10"/>
  <c r="H609" i="10" s="1"/>
  <c r="J1165" i="10" l="1"/>
  <c r="K1166" i="10"/>
  <c r="G1166" i="10"/>
  <c r="B1166" i="10"/>
  <c r="O608" i="10"/>
  <c r="P608" i="10"/>
  <c r="M608" i="10"/>
  <c r="N608" i="10"/>
  <c r="L609" i="10"/>
  <c r="A1167" i="10"/>
  <c r="I1167" i="10" s="1"/>
  <c r="D610" i="10"/>
  <c r="E610" i="10" s="1"/>
  <c r="C611" i="10" s="1"/>
  <c r="J1166" i="10" l="1"/>
  <c r="K1167" i="10"/>
  <c r="G1167" i="10"/>
  <c r="B1167" i="10"/>
  <c r="O609" i="10"/>
  <c r="P609" i="10"/>
  <c r="Q608" i="10"/>
  <c r="M609" i="10"/>
  <c r="N609" i="10"/>
  <c r="A1168" i="10"/>
  <c r="I1168" i="10" s="1"/>
  <c r="F610" i="10"/>
  <c r="J1167" i="10" l="1"/>
  <c r="K1168" i="10"/>
  <c r="G1168" i="10"/>
  <c r="B1168" i="10"/>
  <c r="Q609" i="10"/>
  <c r="H610" i="10"/>
  <c r="A1169" i="10"/>
  <c r="I1169" i="10" s="1"/>
  <c r="D611" i="10"/>
  <c r="E611" i="10" s="1"/>
  <c r="C612" i="10" s="1"/>
  <c r="J1168" i="10" l="1"/>
  <c r="K1169" i="10"/>
  <c r="G1169" i="10"/>
  <c r="B1169" i="10"/>
  <c r="L610" i="10"/>
  <c r="A1170" i="10"/>
  <c r="I1170" i="10" s="1"/>
  <c r="F611" i="10"/>
  <c r="H611" i="10" s="1"/>
  <c r="J1169" i="10" l="1"/>
  <c r="K1170" i="10"/>
  <c r="G1170" i="10"/>
  <c r="B1170" i="10"/>
  <c r="O610" i="10"/>
  <c r="P610" i="10"/>
  <c r="M610" i="10"/>
  <c r="N610" i="10"/>
  <c r="A1171" i="10"/>
  <c r="I1171" i="10" s="1"/>
  <c r="D612" i="10"/>
  <c r="E612" i="10" s="1"/>
  <c r="C613" i="10" s="1"/>
  <c r="J1170" i="10" l="1"/>
  <c r="K1171" i="10"/>
  <c r="G1171" i="10"/>
  <c r="B1171" i="10"/>
  <c r="Q610" i="10"/>
  <c r="L611" i="10"/>
  <c r="A1172" i="10"/>
  <c r="I1172" i="10" s="1"/>
  <c r="F612" i="10"/>
  <c r="H612" i="10" s="1"/>
  <c r="J1171" i="10" l="1"/>
  <c r="K1172" i="10"/>
  <c r="G1172" i="10"/>
  <c r="B1172" i="10"/>
  <c r="P611" i="10"/>
  <c r="O611" i="10"/>
  <c r="M611" i="10"/>
  <c r="N611" i="10"/>
  <c r="L612" i="10"/>
  <c r="A1173" i="10"/>
  <c r="I1173" i="10" s="1"/>
  <c r="D613" i="10"/>
  <c r="E613" i="10" s="1"/>
  <c r="C614" i="10" s="1"/>
  <c r="J1172" i="10" l="1"/>
  <c r="K1173" i="10"/>
  <c r="G1173" i="10"/>
  <c r="B1173" i="10"/>
  <c r="O612" i="10"/>
  <c r="P612" i="10"/>
  <c r="Q611" i="10"/>
  <c r="M612" i="10"/>
  <c r="N612" i="10"/>
  <c r="A1174" i="10"/>
  <c r="I1174" i="10" s="1"/>
  <c r="F613" i="10"/>
  <c r="J1173" i="10" l="1"/>
  <c r="K1174" i="10"/>
  <c r="G1174" i="10"/>
  <c r="B1174" i="10"/>
  <c r="Q612" i="10"/>
  <c r="H613" i="10"/>
  <c r="A1175" i="10"/>
  <c r="I1175" i="10" s="1"/>
  <c r="D614" i="10"/>
  <c r="E614" i="10" s="1"/>
  <c r="C615" i="10" s="1"/>
  <c r="J1174" i="10" l="1"/>
  <c r="K1175" i="10"/>
  <c r="G1175" i="10"/>
  <c r="B1175" i="10"/>
  <c r="L613" i="10"/>
  <c r="A1176" i="10"/>
  <c r="I1176" i="10" s="1"/>
  <c r="F614" i="10"/>
  <c r="H614" i="10" s="1"/>
  <c r="J1175" i="10" l="1"/>
  <c r="K1176" i="10"/>
  <c r="G1176" i="10"/>
  <c r="B1176" i="10"/>
  <c r="P613" i="10"/>
  <c r="O613" i="10"/>
  <c r="M613" i="10"/>
  <c r="N613" i="10"/>
  <c r="L614" i="10"/>
  <c r="A1177" i="10"/>
  <c r="I1177" i="10" s="1"/>
  <c r="D615" i="10"/>
  <c r="E615" i="10" s="1"/>
  <c r="C616" i="10" s="1"/>
  <c r="J1176" i="10" l="1"/>
  <c r="K1177" i="10"/>
  <c r="G1177" i="10"/>
  <c r="B1177" i="10"/>
  <c r="Q613" i="10"/>
  <c r="O614" i="10"/>
  <c r="P614" i="10"/>
  <c r="M614" i="10"/>
  <c r="N614" i="10"/>
  <c r="A1178" i="10"/>
  <c r="I1178" i="10" s="1"/>
  <c r="F615" i="10"/>
  <c r="J1177" i="10" l="1"/>
  <c r="K1178" i="10"/>
  <c r="G1178" i="10"/>
  <c r="B1178" i="10"/>
  <c r="Q614" i="10"/>
  <c r="H615" i="10"/>
  <c r="A1179" i="10"/>
  <c r="I1179" i="10" s="1"/>
  <c r="D616" i="10"/>
  <c r="E616" i="10" s="1"/>
  <c r="C617" i="10" s="1"/>
  <c r="J1178" i="10" l="1"/>
  <c r="K1179" i="10"/>
  <c r="G1179" i="10"/>
  <c r="B1179" i="10"/>
  <c r="L615" i="10"/>
  <c r="A1180" i="10"/>
  <c r="I1180" i="10" s="1"/>
  <c r="F616" i="10"/>
  <c r="H616" i="10" s="1"/>
  <c r="J1179" i="10" l="1"/>
  <c r="K1180" i="10"/>
  <c r="G1180" i="10"/>
  <c r="B1180" i="10"/>
  <c r="P615" i="10"/>
  <c r="O615" i="10"/>
  <c r="M615" i="10"/>
  <c r="N615" i="10"/>
  <c r="L616" i="10"/>
  <c r="A1181" i="10"/>
  <c r="I1181" i="10" s="1"/>
  <c r="D617" i="10"/>
  <c r="E617" i="10" s="1"/>
  <c r="C618" i="10" s="1"/>
  <c r="J1180" i="10" l="1"/>
  <c r="K1181" i="10"/>
  <c r="G1181" i="10"/>
  <c r="B1181" i="10"/>
  <c r="Q615" i="10"/>
  <c r="P616" i="10"/>
  <c r="O616" i="10"/>
  <c r="M616" i="10"/>
  <c r="N616" i="10"/>
  <c r="A1182" i="10"/>
  <c r="I1182" i="10" s="1"/>
  <c r="F617" i="10"/>
  <c r="J1181" i="10" l="1"/>
  <c r="K1182" i="10"/>
  <c r="G1182" i="10"/>
  <c r="B1182" i="10"/>
  <c r="Q616" i="10"/>
  <c r="H617" i="10"/>
  <c r="A1183" i="10"/>
  <c r="I1183" i="10" s="1"/>
  <c r="D618" i="10"/>
  <c r="E618" i="10" s="1"/>
  <c r="C619" i="10" s="1"/>
  <c r="J1182" i="10" l="1"/>
  <c r="K1183" i="10"/>
  <c r="G1183" i="10"/>
  <c r="B1183" i="10"/>
  <c r="L617" i="10"/>
  <c r="A1184" i="10"/>
  <c r="I1184" i="10" s="1"/>
  <c r="F618" i="10"/>
  <c r="J1183" i="10" l="1"/>
  <c r="K1184" i="10"/>
  <c r="G1184" i="10"/>
  <c r="B1184" i="10"/>
  <c r="P617" i="10"/>
  <c r="O617" i="10"/>
  <c r="N617" i="10"/>
  <c r="M617" i="10"/>
  <c r="L618" i="10"/>
  <c r="A1185" i="10"/>
  <c r="I1185" i="10" s="1"/>
  <c r="H618" i="10"/>
  <c r="D619" i="10"/>
  <c r="E619" i="10" s="1"/>
  <c r="C620" i="10" s="1"/>
  <c r="J1184" i="10" l="1"/>
  <c r="K1185" i="10"/>
  <c r="G1185" i="10"/>
  <c r="B1185" i="10"/>
  <c r="P618" i="10"/>
  <c r="O618" i="10"/>
  <c r="Q617" i="10"/>
  <c r="N618" i="10"/>
  <c r="M618" i="10"/>
  <c r="A1186" i="10"/>
  <c r="I1186" i="10" s="1"/>
  <c r="F619" i="10"/>
  <c r="J1185" i="10" l="1"/>
  <c r="K1186" i="10"/>
  <c r="G1186" i="10"/>
  <c r="B1186" i="10"/>
  <c r="Q618" i="10"/>
  <c r="H619" i="10"/>
  <c r="A1187" i="10"/>
  <c r="I1187" i="10" s="1"/>
  <c r="D620" i="10"/>
  <c r="E620" i="10" s="1"/>
  <c r="C621" i="10" s="1"/>
  <c r="J1186" i="10" l="1"/>
  <c r="K1187" i="10"/>
  <c r="G1187" i="10"/>
  <c r="B1187" i="10"/>
  <c r="L619" i="10"/>
  <c r="A1188" i="10"/>
  <c r="I1188" i="10" s="1"/>
  <c r="F620" i="10"/>
  <c r="J1187" i="10" l="1"/>
  <c r="K1188" i="10"/>
  <c r="G1188" i="10"/>
  <c r="B1188" i="10"/>
  <c r="O619" i="10"/>
  <c r="P619" i="10"/>
  <c r="N619" i="10"/>
  <c r="M619" i="10"/>
  <c r="L620" i="10"/>
  <c r="A1189" i="10"/>
  <c r="I1189" i="10" s="1"/>
  <c r="H620" i="10"/>
  <c r="D621" i="10"/>
  <c r="E621" i="10" s="1"/>
  <c r="C622" i="10" s="1"/>
  <c r="J1188" i="10" l="1"/>
  <c r="K1189" i="10"/>
  <c r="G1189" i="10"/>
  <c r="B1189" i="10"/>
  <c r="P620" i="10"/>
  <c r="O620" i="10"/>
  <c r="Q619" i="10"/>
  <c r="N620" i="10"/>
  <c r="M620" i="10"/>
  <c r="A1190" i="10"/>
  <c r="I1190" i="10" s="1"/>
  <c r="F621" i="10"/>
  <c r="J1189" i="10" l="1"/>
  <c r="K1190" i="10"/>
  <c r="G1190" i="10"/>
  <c r="B1190" i="10"/>
  <c r="Q620" i="10"/>
  <c r="H621" i="10"/>
  <c r="A1191" i="10"/>
  <c r="I1191" i="10" s="1"/>
  <c r="D622" i="10"/>
  <c r="E622" i="10" s="1"/>
  <c r="C623" i="10" s="1"/>
  <c r="J1190" i="10" l="1"/>
  <c r="K1191" i="10"/>
  <c r="G1191" i="10"/>
  <c r="B1191" i="10"/>
  <c r="L621" i="10"/>
  <c r="A1192" i="10"/>
  <c r="I1192" i="10" s="1"/>
  <c r="F622" i="10"/>
  <c r="J1191" i="10" l="1"/>
  <c r="K1192" i="10"/>
  <c r="G1192" i="10"/>
  <c r="B1192" i="10"/>
  <c r="O621" i="10"/>
  <c r="P621" i="10"/>
  <c r="N621" i="10"/>
  <c r="M621" i="10"/>
  <c r="L622" i="10"/>
  <c r="A1193" i="10"/>
  <c r="I1193" i="10" s="1"/>
  <c r="H622" i="10"/>
  <c r="D623" i="10"/>
  <c r="E623" i="10" s="1"/>
  <c r="C624" i="10" s="1"/>
  <c r="J1192" i="10" l="1"/>
  <c r="K1193" i="10"/>
  <c r="G1193" i="10"/>
  <c r="B1193" i="10"/>
  <c r="O622" i="10"/>
  <c r="P622" i="10"/>
  <c r="Q621" i="10"/>
  <c r="M622" i="10"/>
  <c r="N622" i="10"/>
  <c r="A1194" i="10"/>
  <c r="I1194" i="10" s="1"/>
  <c r="F623" i="10"/>
  <c r="J1193" i="10" l="1"/>
  <c r="K1194" i="10"/>
  <c r="G1194" i="10"/>
  <c r="B1194" i="10"/>
  <c r="Q622" i="10"/>
  <c r="H623" i="10"/>
  <c r="A1195" i="10"/>
  <c r="I1195" i="10" s="1"/>
  <c r="D624" i="10"/>
  <c r="E624" i="10" s="1"/>
  <c r="C625" i="10" s="1"/>
  <c r="J1194" i="10" l="1"/>
  <c r="K1195" i="10"/>
  <c r="G1195" i="10"/>
  <c r="B1195" i="10"/>
  <c r="L623" i="10"/>
  <c r="A1196" i="10"/>
  <c r="I1196" i="10" s="1"/>
  <c r="F624" i="10"/>
  <c r="H624" i="10" s="1"/>
  <c r="J1195" i="10" l="1"/>
  <c r="K1196" i="10"/>
  <c r="G1196" i="10"/>
  <c r="B1196" i="10"/>
  <c r="P623" i="10"/>
  <c r="O623" i="10"/>
  <c r="M623" i="10"/>
  <c r="N623" i="10"/>
  <c r="L624" i="10"/>
  <c r="A1197" i="10"/>
  <c r="I1197" i="10" s="1"/>
  <c r="D625" i="10"/>
  <c r="E625" i="10" s="1"/>
  <c r="C626" i="10" s="1"/>
  <c r="J1196" i="10" l="1"/>
  <c r="K1197" i="10"/>
  <c r="G1197" i="10"/>
  <c r="B1197" i="10"/>
  <c r="O624" i="10"/>
  <c r="P624" i="10"/>
  <c r="Q623" i="10"/>
  <c r="M624" i="10"/>
  <c r="N624" i="10"/>
  <c r="A1198" i="10"/>
  <c r="I1198" i="10" s="1"/>
  <c r="F625" i="10"/>
  <c r="J1197" i="10" l="1"/>
  <c r="K1198" i="10"/>
  <c r="G1198" i="10"/>
  <c r="B1198" i="10"/>
  <c r="Q624" i="10"/>
  <c r="H625" i="10"/>
  <c r="A1199" i="10"/>
  <c r="I1199" i="10" s="1"/>
  <c r="D626" i="10"/>
  <c r="E626" i="10" s="1"/>
  <c r="C627" i="10" s="1"/>
  <c r="J1198" i="10" l="1"/>
  <c r="K1199" i="10"/>
  <c r="G1199" i="10"/>
  <c r="B1199" i="10"/>
  <c r="L625" i="10"/>
  <c r="A1200" i="10"/>
  <c r="I1200" i="10" s="1"/>
  <c r="F626" i="10"/>
  <c r="H626" i="10" s="1"/>
  <c r="J1199" i="10" l="1"/>
  <c r="K1200" i="10"/>
  <c r="G1200" i="10"/>
  <c r="B1200" i="10"/>
  <c r="P625" i="10"/>
  <c r="O625" i="10"/>
  <c r="M625" i="10"/>
  <c r="N625" i="10"/>
  <c r="L626" i="10"/>
  <c r="A1201" i="10"/>
  <c r="I1201" i="10" s="1"/>
  <c r="D627" i="10"/>
  <c r="E627" i="10" s="1"/>
  <c r="C628" i="10" s="1"/>
  <c r="J1200" i="10" l="1"/>
  <c r="K1201" i="10"/>
  <c r="G1201" i="10"/>
  <c r="B1201" i="10"/>
  <c r="Q625" i="10"/>
  <c r="O626" i="10"/>
  <c r="P626" i="10"/>
  <c r="M626" i="10"/>
  <c r="N626" i="10"/>
  <c r="A1202" i="10"/>
  <c r="I1202" i="10" s="1"/>
  <c r="F627" i="10"/>
  <c r="J1201" i="10" l="1"/>
  <c r="K1202" i="10"/>
  <c r="G1202" i="10"/>
  <c r="B1202" i="10"/>
  <c r="Q626" i="10"/>
  <c r="H627" i="10"/>
  <c r="A1203" i="10"/>
  <c r="I1203" i="10" s="1"/>
  <c r="D628" i="10"/>
  <c r="E628" i="10" s="1"/>
  <c r="C629" i="10" s="1"/>
  <c r="J1202" i="10" l="1"/>
  <c r="K1203" i="10"/>
  <c r="G1203" i="10"/>
  <c r="B1203" i="10"/>
  <c r="L627" i="10"/>
  <c r="A1204" i="10"/>
  <c r="I1204" i="10" s="1"/>
  <c r="F628" i="10"/>
  <c r="H628" i="10" s="1"/>
  <c r="J1203" i="10" l="1"/>
  <c r="K1204" i="10"/>
  <c r="G1204" i="10"/>
  <c r="B1204" i="10"/>
  <c r="O627" i="10"/>
  <c r="P627" i="10"/>
  <c r="M627" i="10"/>
  <c r="N627" i="10"/>
  <c r="L628" i="10"/>
  <c r="A1205" i="10"/>
  <c r="I1205" i="10" s="1"/>
  <c r="D629" i="10"/>
  <c r="E629" i="10" s="1"/>
  <c r="C630" i="10" s="1"/>
  <c r="J1204" i="10" l="1"/>
  <c r="K1205" i="10"/>
  <c r="G1205" i="10"/>
  <c r="B1205" i="10"/>
  <c r="O628" i="10"/>
  <c r="P628" i="10"/>
  <c r="Q627" i="10"/>
  <c r="M628" i="10"/>
  <c r="N628" i="10"/>
  <c r="A1206" i="10"/>
  <c r="I1206" i="10" s="1"/>
  <c r="F629" i="10"/>
  <c r="J1205" i="10" l="1"/>
  <c r="K1206" i="10"/>
  <c r="G1206" i="10"/>
  <c r="B1206" i="10"/>
  <c r="Q628" i="10"/>
  <c r="L629" i="10"/>
  <c r="A1207" i="10"/>
  <c r="I1207" i="10" s="1"/>
  <c r="H629" i="10"/>
  <c r="D630" i="10"/>
  <c r="E630" i="10" s="1"/>
  <c r="C631" i="10" s="1"/>
  <c r="J1206" i="10" l="1"/>
  <c r="K1207" i="10"/>
  <c r="G1207" i="10"/>
  <c r="B1207" i="10"/>
  <c r="O629" i="10"/>
  <c r="P629" i="10"/>
  <c r="N629" i="10"/>
  <c r="M629" i="10"/>
  <c r="A1208" i="10"/>
  <c r="I1208" i="10" s="1"/>
  <c r="F630" i="10"/>
  <c r="J1207" i="10" l="1"/>
  <c r="K1208" i="10"/>
  <c r="G1208" i="10"/>
  <c r="B1208" i="10"/>
  <c r="Q629" i="10"/>
  <c r="H630" i="10"/>
  <c r="A1209" i="10"/>
  <c r="I1209" i="10" s="1"/>
  <c r="D631" i="10"/>
  <c r="E631" i="10" s="1"/>
  <c r="C632" i="10" s="1"/>
  <c r="J1208" i="10" l="1"/>
  <c r="K1209" i="10"/>
  <c r="G1209" i="10"/>
  <c r="B1209" i="10"/>
  <c r="L630" i="10"/>
  <c r="A1210" i="10"/>
  <c r="I1210" i="10" s="1"/>
  <c r="F631" i="10"/>
  <c r="H631" i="10" s="1"/>
  <c r="J1209" i="10" l="1"/>
  <c r="K1210" i="10"/>
  <c r="G1210" i="10"/>
  <c r="B1210" i="10"/>
  <c r="P630" i="10"/>
  <c r="O630" i="10"/>
  <c r="M630" i="10"/>
  <c r="N630" i="10"/>
  <c r="L631" i="10"/>
  <c r="A1211" i="10"/>
  <c r="I1211" i="10" s="1"/>
  <c r="D632" i="10"/>
  <c r="E632" i="10" s="1"/>
  <c r="C633" i="10" s="1"/>
  <c r="J1210" i="10" l="1"/>
  <c r="K1211" i="10"/>
  <c r="G1211" i="10"/>
  <c r="B1211" i="10"/>
  <c r="P631" i="10"/>
  <c r="O631" i="10"/>
  <c r="Q630" i="10"/>
  <c r="M631" i="10"/>
  <c r="N631" i="10"/>
  <c r="A1212" i="10"/>
  <c r="I1212" i="10" s="1"/>
  <c r="F632" i="10"/>
  <c r="J1211" i="10" l="1"/>
  <c r="K1212" i="10"/>
  <c r="G1212" i="10"/>
  <c r="B1212" i="10"/>
  <c r="Q631" i="10"/>
  <c r="L632" i="10"/>
  <c r="A1213" i="10"/>
  <c r="I1213" i="10" s="1"/>
  <c r="H632" i="10"/>
  <c r="D633" i="10"/>
  <c r="E633" i="10" s="1"/>
  <c r="C634" i="10" s="1"/>
  <c r="J1212" i="10" l="1"/>
  <c r="K1213" i="10"/>
  <c r="G1213" i="10"/>
  <c r="B1213" i="10"/>
  <c r="P632" i="10"/>
  <c r="O632" i="10"/>
  <c r="N632" i="10"/>
  <c r="M632" i="10"/>
  <c r="A1214" i="10"/>
  <c r="I1214" i="10" s="1"/>
  <c r="F633" i="10"/>
  <c r="J1213" i="10" l="1"/>
  <c r="K1214" i="10"/>
  <c r="G1214" i="10"/>
  <c r="B1214" i="10"/>
  <c r="Q632" i="10"/>
  <c r="H633" i="10"/>
  <c r="A1215" i="10"/>
  <c r="I1215" i="10" s="1"/>
  <c r="D634" i="10"/>
  <c r="E634" i="10" s="1"/>
  <c r="C635" i="10" s="1"/>
  <c r="J1214" i="10" l="1"/>
  <c r="K1215" i="10"/>
  <c r="G1215" i="10"/>
  <c r="B1215" i="10"/>
  <c r="L633" i="10"/>
  <c r="A1216" i="10"/>
  <c r="I1216" i="10" s="1"/>
  <c r="F634" i="10"/>
  <c r="H634" i="10" s="1"/>
  <c r="J1215" i="10" l="1"/>
  <c r="K1216" i="10"/>
  <c r="G1216" i="10"/>
  <c r="B1216" i="10"/>
  <c r="P633" i="10"/>
  <c r="O633" i="10"/>
  <c r="M633" i="10"/>
  <c r="N633" i="10"/>
  <c r="A1217" i="10"/>
  <c r="I1217" i="10" s="1"/>
  <c r="D635" i="10"/>
  <c r="E635" i="10" s="1"/>
  <c r="C636" i="10" s="1"/>
  <c r="J1216" i="10" l="1"/>
  <c r="K1217" i="10"/>
  <c r="G1217" i="10"/>
  <c r="B1217" i="10"/>
  <c r="Q633" i="10"/>
  <c r="L634" i="10"/>
  <c r="A1218" i="10"/>
  <c r="I1218" i="10" s="1"/>
  <c r="F635" i="10"/>
  <c r="H635" i="10" s="1"/>
  <c r="J1217" i="10" l="1"/>
  <c r="K1218" i="10"/>
  <c r="G1218" i="10"/>
  <c r="B1218" i="10"/>
  <c r="P634" i="10"/>
  <c r="O634" i="10"/>
  <c r="M634" i="10"/>
  <c r="N634" i="10"/>
  <c r="L635" i="10"/>
  <c r="A1219" i="10"/>
  <c r="I1219" i="10" s="1"/>
  <c r="D636" i="10"/>
  <c r="E636" i="10" s="1"/>
  <c r="C637" i="10" s="1"/>
  <c r="J1218" i="10" l="1"/>
  <c r="K1219" i="10"/>
  <c r="G1219" i="10"/>
  <c r="B1219" i="10"/>
  <c r="Q634" i="10"/>
  <c r="O635" i="10"/>
  <c r="P635" i="10"/>
  <c r="M635" i="10"/>
  <c r="N635" i="10"/>
  <c r="A1220" i="10"/>
  <c r="I1220" i="10" s="1"/>
  <c r="F636" i="10"/>
  <c r="J1219" i="10" l="1"/>
  <c r="K1220" i="10"/>
  <c r="G1220" i="10"/>
  <c r="B1220" i="10"/>
  <c r="Q635" i="10"/>
  <c r="H636" i="10"/>
  <c r="A1221" i="10"/>
  <c r="I1221" i="10" s="1"/>
  <c r="D637" i="10"/>
  <c r="E637" i="10" s="1"/>
  <c r="C638" i="10" s="1"/>
  <c r="J1220" i="10" l="1"/>
  <c r="K1221" i="10"/>
  <c r="G1221" i="10"/>
  <c r="B1221" i="10"/>
  <c r="L636" i="10"/>
  <c r="A1222" i="10"/>
  <c r="I1222" i="10" s="1"/>
  <c r="F637" i="10"/>
  <c r="H637" i="10" s="1"/>
  <c r="J1221" i="10" l="1"/>
  <c r="K1222" i="10"/>
  <c r="G1222" i="10"/>
  <c r="B1222" i="10"/>
  <c r="P636" i="10"/>
  <c r="O636" i="10"/>
  <c r="M636" i="10"/>
  <c r="N636" i="10"/>
  <c r="A1223" i="10"/>
  <c r="I1223" i="10" s="1"/>
  <c r="D638" i="10"/>
  <c r="E638" i="10" s="1"/>
  <c r="C639" i="10" s="1"/>
  <c r="J1222" i="10" l="1"/>
  <c r="K1223" i="10"/>
  <c r="G1223" i="10"/>
  <c r="B1223" i="10"/>
  <c r="Q636" i="10"/>
  <c r="L637" i="10"/>
  <c r="A1224" i="10"/>
  <c r="I1224" i="10" s="1"/>
  <c r="F638" i="10"/>
  <c r="H638" i="10" s="1"/>
  <c r="J1223" i="10" l="1"/>
  <c r="K1224" i="10"/>
  <c r="G1224" i="10"/>
  <c r="B1224" i="10"/>
  <c r="P637" i="10"/>
  <c r="O637" i="10"/>
  <c r="M637" i="10"/>
  <c r="N637" i="10"/>
  <c r="L638" i="10"/>
  <c r="A1225" i="10"/>
  <c r="I1225" i="10" s="1"/>
  <c r="D639" i="10"/>
  <c r="E639" i="10" s="1"/>
  <c r="C640" i="10" s="1"/>
  <c r="J1224" i="10" l="1"/>
  <c r="K1225" i="10"/>
  <c r="G1225" i="10"/>
  <c r="B1225" i="10"/>
  <c r="Q637" i="10"/>
  <c r="P638" i="10"/>
  <c r="O638" i="10"/>
  <c r="M638" i="10"/>
  <c r="N638" i="10"/>
  <c r="A1226" i="10"/>
  <c r="I1226" i="10" s="1"/>
  <c r="F639" i="10"/>
  <c r="J1225" i="10" l="1"/>
  <c r="K1226" i="10"/>
  <c r="G1226" i="10"/>
  <c r="B1226" i="10"/>
  <c r="Q638" i="10"/>
  <c r="L639" i="10"/>
  <c r="A1227" i="10"/>
  <c r="I1227" i="10" s="1"/>
  <c r="D640" i="10"/>
  <c r="E640" i="10" s="1"/>
  <c r="C641" i="10" s="1"/>
  <c r="H639" i="10"/>
  <c r="J1226" i="10" l="1"/>
  <c r="K1227" i="10"/>
  <c r="G1227" i="10"/>
  <c r="B1227" i="10"/>
  <c r="O639" i="10"/>
  <c r="P639" i="10"/>
  <c r="N639" i="10"/>
  <c r="M639" i="10"/>
  <c r="A1228" i="10"/>
  <c r="I1228" i="10" s="1"/>
  <c r="F640" i="10"/>
  <c r="J1227" i="10" l="1"/>
  <c r="K1228" i="10"/>
  <c r="G1228" i="10"/>
  <c r="B1228" i="10"/>
  <c r="Q639" i="10"/>
  <c r="H640" i="10"/>
  <c r="A1229" i="10"/>
  <c r="I1229" i="10" s="1"/>
  <c r="D641" i="10"/>
  <c r="E641" i="10" s="1"/>
  <c r="C642" i="10" s="1"/>
  <c r="J1228" i="10" l="1"/>
  <c r="K1229" i="10"/>
  <c r="G1229" i="10"/>
  <c r="B1229" i="10"/>
  <c r="L640" i="10"/>
  <c r="A1230" i="10"/>
  <c r="I1230" i="10" s="1"/>
  <c r="F641" i="10"/>
  <c r="J1229" i="10" l="1"/>
  <c r="K1230" i="10"/>
  <c r="G1230" i="10"/>
  <c r="B1230" i="10"/>
  <c r="O640" i="10"/>
  <c r="P640" i="10"/>
  <c r="N640" i="10"/>
  <c r="M640" i="10"/>
  <c r="L641" i="10"/>
  <c r="A1231" i="10"/>
  <c r="I1231" i="10" s="1"/>
  <c r="H641" i="10"/>
  <c r="D642" i="10"/>
  <c r="E642" i="10" s="1"/>
  <c r="C643" i="10" s="1"/>
  <c r="J1230" i="10" l="1"/>
  <c r="K1231" i="10"/>
  <c r="G1231" i="10"/>
  <c r="B1231" i="10"/>
  <c r="P641" i="10"/>
  <c r="O641" i="10"/>
  <c r="Q640" i="10"/>
  <c r="M641" i="10"/>
  <c r="N641" i="10"/>
  <c r="A1232" i="10"/>
  <c r="I1232" i="10" s="1"/>
  <c r="F642" i="10"/>
  <c r="J1231" i="10" l="1"/>
  <c r="K1232" i="10"/>
  <c r="G1232" i="10"/>
  <c r="B1232" i="10"/>
  <c r="Q641" i="10"/>
  <c r="H642" i="10"/>
  <c r="A1233" i="10"/>
  <c r="I1233" i="10" s="1"/>
  <c r="D643" i="10"/>
  <c r="E643" i="10" s="1"/>
  <c r="C644" i="10" s="1"/>
  <c r="J1232" i="10" l="1"/>
  <c r="K1233" i="10"/>
  <c r="G1233" i="10"/>
  <c r="B1233" i="10"/>
  <c r="L642" i="10"/>
  <c r="A1234" i="10"/>
  <c r="I1234" i="10" s="1"/>
  <c r="F643" i="10"/>
  <c r="H643" i="10" s="1"/>
  <c r="J1233" i="10" l="1"/>
  <c r="K1234" i="10"/>
  <c r="G1234" i="10"/>
  <c r="B1234" i="10"/>
  <c r="P642" i="10"/>
  <c r="O642" i="10"/>
  <c r="M642" i="10"/>
  <c r="N642" i="10"/>
  <c r="L643" i="10"/>
  <c r="A1235" i="10"/>
  <c r="I1235" i="10" s="1"/>
  <c r="D644" i="10"/>
  <c r="E644" i="10" s="1"/>
  <c r="C645" i="10" s="1"/>
  <c r="J1234" i="10" l="1"/>
  <c r="K1235" i="10"/>
  <c r="G1235" i="10"/>
  <c r="B1235" i="10"/>
  <c r="Q642" i="10"/>
  <c r="O643" i="10"/>
  <c r="P643" i="10"/>
  <c r="M643" i="10"/>
  <c r="N643" i="10"/>
  <c r="A1236" i="10"/>
  <c r="I1236" i="10" s="1"/>
  <c r="F644" i="10"/>
  <c r="J1235" i="10" l="1"/>
  <c r="K1236" i="10"/>
  <c r="G1236" i="10"/>
  <c r="B1236" i="10"/>
  <c r="Q643" i="10"/>
  <c r="H644" i="10"/>
  <c r="A1237" i="10"/>
  <c r="I1237" i="10" s="1"/>
  <c r="D645" i="10"/>
  <c r="E645" i="10" s="1"/>
  <c r="C646" i="10" s="1"/>
  <c r="J1236" i="10" l="1"/>
  <c r="K1237" i="10"/>
  <c r="G1237" i="10"/>
  <c r="B1237" i="10"/>
  <c r="L644" i="10"/>
  <c r="A1238" i="10"/>
  <c r="I1238" i="10" s="1"/>
  <c r="F645" i="10"/>
  <c r="H645" i="10" s="1"/>
  <c r="J1237" i="10" l="1"/>
  <c r="K1238" i="10"/>
  <c r="G1238" i="10"/>
  <c r="B1238" i="10"/>
  <c r="P644" i="10"/>
  <c r="O644" i="10"/>
  <c r="M644" i="10"/>
  <c r="N644" i="10"/>
  <c r="L645" i="10"/>
  <c r="A1239" i="10"/>
  <c r="I1239" i="10" s="1"/>
  <c r="D646" i="10"/>
  <c r="E646" i="10" s="1"/>
  <c r="C647" i="10" s="1"/>
  <c r="J1238" i="10" l="1"/>
  <c r="K1239" i="10"/>
  <c r="G1239" i="10"/>
  <c r="B1239" i="10"/>
  <c r="Q644" i="10"/>
  <c r="P645" i="10"/>
  <c r="O645" i="10"/>
  <c r="M645" i="10"/>
  <c r="N645" i="10"/>
  <c r="A1240" i="10"/>
  <c r="I1240" i="10" s="1"/>
  <c r="F646" i="10"/>
  <c r="J1239" i="10" l="1"/>
  <c r="K1240" i="10"/>
  <c r="G1240" i="10"/>
  <c r="B1240" i="10"/>
  <c r="Q645" i="10"/>
  <c r="H646" i="10"/>
  <c r="A1241" i="10"/>
  <c r="I1241" i="10" s="1"/>
  <c r="D647" i="10"/>
  <c r="E647" i="10" s="1"/>
  <c r="C648" i="10" s="1"/>
  <c r="J1240" i="10" l="1"/>
  <c r="K1241" i="10"/>
  <c r="G1241" i="10"/>
  <c r="B1241" i="10"/>
  <c r="L646" i="10"/>
  <c r="A1242" i="10"/>
  <c r="I1242" i="10" s="1"/>
  <c r="F647" i="10"/>
  <c r="H647" i="10" s="1"/>
  <c r="J1241" i="10" l="1"/>
  <c r="K1242" i="10"/>
  <c r="G1242" i="10"/>
  <c r="B1242" i="10"/>
  <c r="O646" i="10"/>
  <c r="P646" i="10"/>
  <c r="M646" i="10"/>
  <c r="N646" i="10"/>
  <c r="L647" i="10"/>
  <c r="A1243" i="10"/>
  <c r="I1243" i="10" s="1"/>
  <c r="D648" i="10"/>
  <c r="E648" i="10" s="1"/>
  <c r="C649" i="10" s="1"/>
  <c r="J1242" i="10" l="1"/>
  <c r="K1243" i="10"/>
  <c r="G1243" i="10"/>
  <c r="B1243" i="10"/>
  <c r="P647" i="10"/>
  <c r="O647" i="10"/>
  <c r="Q646" i="10"/>
  <c r="M647" i="10"/>
  <c r="N647" i="10"/>
  <c r="A1244" i="10"/>
  <c r="I1244" i="10" s="1"/>
  <c r="F648" i="10"/>
  <c r="J1243" i="10" l="1"/>
  <c r="K1244" i="10"/>
  <c r="G1244" i="10"/>
  <c r="B1244" i="10"/>
  <c r="Q647" i="10"/>
  <c r="H648" i="10"/>
  <c r="A1245" i="10"/>
  <c r="I1245" i="10" s="1"/>
  <c r="D649" i="10"/>
  <c r="E649" i="10" s="1"/>
  <c r="C650" i="10" s="1"/>
  <c r="J1244" i="10" l="1"/>
  <c r="K1245" i="10"/>
  <c r="G1245" i="10"/>
  <c r="B1245" i="10"/>
  <c r="L648" i="10"/>
  <c r="A1246" i="10"/>
  <c r="I1246" i="10" s="1"/>
  <c r="F649" i="10"/>
  <c r="H649" i="10" s="1"/>
  <c r="J1245" i="10" l="1"/>
  <c r="K1246" i="10"/>
  <c r="G1246" i="10"/>
  <c r="B1246" i="10"/>
  <c r="P648" i="10"/>
  <c r="O648" i="10"/>
  <c r="M648" i="10"/>
  <c r="N648" i="10"/>
  <c r="L649" i="10"/>
  <c r="A1247" i="10"/>
  <c r="I1247" i="10" s="1"/>
  <c r="D650" i="10"/>
  <c r="E650" i="10" s="1"/>
  <c r="C651" i="10" s="1"/>
  <c r="J1246" i="10" l="1"/>
  <c r="K1247" i="10"/>
  <c r="G1247" i="10"/>
  <c r="B1247" i="10"/>
  <c r="P649" i="10"/>
  <c r="O649" i="10"/>
  <c r="Q648" i="10"/>
  <c r="M649" i="10"/>
  <c r="N649" i="10"/>
  <c r="A1248" i="10"/>
  <c r="I1248" i="10" s="1"/>
  <c r="F650" i="10"/>
  <c r="J1247" i="10" l="1"/>
  <c r="K1248" i="10"/>
  <c r="G1248" i="10"/>
  <c r="B1248" i="10"/>
  <c r="Q649" i="10"/>
  <c r="H650" i="10"/>
  <c r="A1249" i="10"/>
  <c r="I1249" i="10" s="1"/>
  <c r="D651" i="10"/>
  <c r="E651" i="10" s="1"/>
  <c r="C652" i="10" s="1"/>
  <c r="J1248" i="10" l="1"/>
  <c r="K1249" i="10"/>
  <c r="G1249" i="10"/>
  <c r="B1249" i="10"/>
  <c r="L650" i="10"/>
  <c r="A1250" i="10"/>
  <c r="I1250" i="10" s="1"/>
  <c r="F651" i="10"/>
  <c r="J1249" i="10" l="1"/>
  <c r="K1250" i="10"/>
  <c r="G1250" i="10"/>
  <c r="B1250" i="10"/>
  <c r="P650" i="10"/>
  <c r="O650" i="10"/>
  <c r="M650" i="10"/>
  <c r="N650" i="10"/>
  <c r="L651" i="10"/>
  <c r="A1251" i="10"/>
  <c r="I1251" i="10" s="1"/>
  <c r="H651" i="10"/>
  <c r="D652" i="10"/>
  <c r="E652" i="10" s="1"/>
  <c r="C653" i="10" s="1"/>
  <c r="J1250" i="10" l="1"/>
  <c r="K1251" i="10"/>
  <c r="G1251" i="10"/>
  <c r="B1251" i="10"/>
  <c r="Q650" i="10"/>
  <c r="O651" i="10"/>
  <c r="P651" i="10"/>
  <c r="N651" i="10"/>
  <c r="M651" i="10"/>
  <c r="A1252" i="10"/>
  <c r="I1252" i="10" s="1"/>
  <c r="F652" i="10"/>
  <c r="J1251" i="10" l="1"/>
  <c r="K1252" i="10"/>
  <c r="G1252" i="10"/>
  <c r="B1252" i="10"/>
  <c r="Q651" i="10"/>
  <c r="H652" i="10"/>
  <c r="A1253" i="10"/>
  <c r="I1253" i="10" s="1"/>
  <c r="D653" i="10"/>
  <c r="E653" i="10" s="1"/>
  <c r="C654" i="10" s="1"/>
  <c r="J1252" i="10" l="1"/>
  <c r="K1253" i="10"/>
  <c r="G1253" i="10"/>
  <c r="B1253" i="10"/>
  <c r="L652" i="10"/>
  <c r="A1254" i="10"/>
  <c r="I1254" i="10" s="1"/>
  <c r="F653" i="10"/>
  <c r="H653" i="10" s="1"/>
  <c r="J1253" i="10" l="1"/>
  <c r="K1254" i="10"/>
  <c r="G1254" i="10"/>
  <c r="B1254" i="10"/>
  <c r="P652" i="10"/>
  <c r="O652" i="10"/>
  <c r="M652" i="10"/>
  <c r="N652" i="10"/>
  <c r="A1255" i="10"/>
  <c r="I1255" i="10" s="1"/>
  <c r="D654" i="10"/>
  <c r="E654" i="10" s="1"/>
  <c r="C655" i="10" s="1"/>
  <c r="J1254" i="10" l="1"/>
  <c r="K1255" i="10"/>
  <c r="G1255" i="10"/>
  <c r="B1255" i="10"/>
  <c r="Q652" i="10"/>
  <c r="L653" i="10"/>
  <c r="A1256" i="10"/>
  <c r="I1256" i="10" s="1"/>
  <c r="F654" i="10"/>
  <c r="H654" i="10" s="1"/>
  <c r="J1255" i="10" l="1"/>
  <c r="K1256" i="10"/>
  <c r="G1256" i="10"/>
  <c r="B1256" i="10"/>
  <c r="P653" i="10"/>
  <c r="O653" i="10"/>
  <c r="M653" i="10"/>
  <c r="N653" i="10"/>
  <c r="L654" i="10"/>
  <c r="A1257" i="10"/>
  <c r="I1257" i="10" s="1"/>
  <c r="D655" i="10"/>
  <c r="E655" i="10" s="1"/>
  <c r="C656" i="10" s="1"/>
  <c r="J1256" i="10" l="1"/>
  <c r="K1257" i="10"/>
  <c r="G1257" i="10"/>
  <c r="B1257" i="10"/>
  <c r="O654" i="10"/>
  <c r="P654" i="10"/>
  <c r="Q653" i="10"/>
  <c r="M654" i="10"/>
  <c r="N654" i="10"/>
  <c r="A1258" i="10"/>
  <c r="I1258" i="10" s="1"/>
  <c r="F655" i="10"/>
  <c r="J1257" i="10" l="1"/>
  <c r="K1258" i="10"/>
  <c r="G1258" i="10"/>
  <c r="B1258" i="10"/>
  <c r="Q654" i="10"/>
  <c r="L655" i="10"/>
  <c r="A1259" i="10"/>
  <c r="I1259" i="10" s="1"/>
  <c r="D656" i="10"/>
  <c r="E656" i="10" s="1"/>
  <c r="C657" i="10" s="1"/>
  <c r="H655" i="10"/>
  <c r="J1258" i="10" l="1"/>
  <c r="K1259" i="10"/>
  <c r="G1259" i="10"/>
  <c r="B1259" i="10"/>
  <c r="P655" i="10"/>
  <c r="O655" i="10"/>
  <c r="N655" i="10"/>
  <c r="M655" i="10"/>
  <c r="A1260" i="10"/>
  <c r="I1260" i="10" s="1"/>
  <c r="F656" i="10"/>
  <c r="J1259" i="10" l="1"/>
  <c r="K1260" i="10"/>
  <c r="G1260" i="10"/>
  <c r="B1260" i="10"/>
  <c r="Q655" i="10"/>
  <c r="H656" i="10"/>
  <c r="A1261" i="10"/>
  <c r="I1261" i="10" s="1"/>
  <c r="D657" i="10"/>
  <c r="E657" i="10" s="1"/>
  <c r="C658" i="10" s="1"/>
  <c r="J1260" i="10" l="1"/>
  <c r="K1261" i="10"/>
  <c r="G1261" i="10"/>
  <c r="B1261" i="10"/>
  <c r="L656" i="10"/>
  <c r="A1262" i="10"/>
  <c r="I1262" i="10" s="1"/>
  <c r="F657" i="10"/>
  <c r="H657" i="10" s="1"/>
  <c r="J1261" i="10" l="1"/>
  <c r="K1262" i="10"/>
  <c r="G1262" i="10"/>
  <c r="B1262" i="10"/>
  <c r="O656" i="10"/>
  <c r="P656" i="10"/>
  <c r="M656" i="10"/>
  <c r="N656" i="10"/>
  <c r="A1263" i="10"/>
  <c r="I1263" i="10" s="1"/>
  <c r="D658" i="10"/>
  <c r="E658" i="10" s="1"/>
  <c r="C659" i="10" s="1"/>
  <c r="J1262" i="10" l="1"/>
  <c r="K1263" i="10"/>
  <c r="G1263" i="10"/>
  <c r="B1263" i="10"/>
  <c r="Q656" i="10"/>
  <c r="L657" i="10"/>
  <c r="A1264" i="10"/>
  <c r="I1264" i="10" s="1"/>
  <c r="F658" i="10"/>
  <c r="J1263" i="10" l="1"/>
  <c r="K1264" i="10"/>
  <c r="G1264" i="10"/>
  <c r="B1264" i="10"/>
  <c r="P657" i="10"/>
  <c r="O657" i="10"/>
  <c r="M657" i="10"/>
  <c r="N657" i="10"/>
  <c r="L658" i="10"/>
  <c r="A1265" i="10"/>
  <c r="I1265" i="10" s="1"/>
  <c r="H658" i="10"/>
  <c r="D659" i="10"/>
  <c r="E659" i="10" s="1"/>
  <c r="C660" i="10" s="1"/>
  <c r="J1264" i="10" l="1"/>
  <c r="K1265" i="10"/>
  <c r="G1265" i="10"/>
  <c r="B1265" i="10"/>
  <c r="Q657" i="10"/>
  <c r="P658" i="10"/>
  <c r="O658" i="10"/>
  <c r="N658" i="10"/>
  <c r="M658" i="10"/>
  <c r="A1266" i="10"/>
  <c r="I1266" i="10" s="1"/>
  <c r="F659" i="10"/>
  <c r="J1265" i="10" l="1"/>
  <c r="K1266" i="10"/>
  <c r="G1266" i="10"/>
  <c r="B1266" i="10"/>
  <c r="Q658" i="10"/>
  <c r="H659" i="10"/>
  <c r="A1267" i="10"/>
  <c r="I1267" i="10" s="1"/>
  <c r="D660" i="10"/>
  <c r="E660" i="10" s="1"/>
  <c r="C661" i="10" s="1"/>
  <c r="J1266" i="10" l="1"/>
  <c r="K1267" i="10"/>
  <c r="G1267" i="10"/>
  <c r="B1267" i="10"/>
  <c r="L659" i="10"/>
  <c r="A1268" i="10"/>
  <c r="I1268" i="10" s="1"/>
  <c r="F660" i="10"/>
  <c r="H660" i="10" s="1"/>
  <c r="J1267" i="10" l="1"/>
  <c r="K1268" i="10"/>
  <c r="G1268" i="10"/>
  <c r="B1268" i="10"/>
  <c r="P659" i="10"/>
  <c r="O659" i="10"/>
  <c r="M659" i="10"/>
  <c r="N659" i="10"/>
  <c r="L660" i="10"/>
  <c r="A1269" i="10"/>
  <c r="I1269" i="10" s="1"/>
  <c r="D661" i="10"/>
  <c r="E661" i="10" s="1"/>
  <c r="C662" i="10" s="1"/>
  <c r="J1268" i="10" l="1"/>
  <c r="K1269" i="10"/>
  <c r="G1269" i="10"/>
  <c r="B1269" i="10"/>
  <c r="Q659" i="10"/>
  <c r="P660" i="10"/>
  <c r="O660" i="10"/>
  <c r="M660" i="10"/>
  <c r="N660" i="10"/>
  <c r="A1270" i="10"/>
  <c r="I1270" i="10" s="1"/>
  <c r="F661" i="10"/>
  <c r="J1269" i="10" l="1"/>
  <c r="K1270" i="10"/>
  <c r="G1270" i="10"/>
  <c r="B1270" i="10"/>
  <c r="Q660" i="10"/>
  <c r="H661" i="10"/>
  <c r="A1271" i="10"/>
  <c r="I1271" i="10" s="1"/>
  <c r="D662" i="10"/>
  <c r="E662" i="10" s="1"/>
  <c r="C663" i="10" s="1"/>
  <c r="J1270" i="10" l="1"/>
  <c r="K1271" i="10"/>
  <c r="G1271" i="10"/>
  <c r="B1271" i="10"/>
  <c r="L661" i="10"/>
  <c r="A1272" i="10"/>
  <c r="I1272" i="10" s="1"/>
  <c r="F662" i="10"/>
  <c r="H662" i="10" s="1"/>
  <c r="J1271" i="10" l="1"/>
  <c r="K1272" i="10"/>
  <c r="G1272" i="10"/>
  <c r="B1272" i="10"/>
  <c r="O661" i="10"/>
  <c r="P661" i="10"/>
  <c r="M661" i="10"/>
  <c r="N661" i="10"/>
  <c r="L662" i="10"/>
  <c r="A1273" i="10"/>
  <c r="I1273" i="10" s="1"/>
  <c r="D663" i="10"/>
  <c r="E663" i="10" s="1"/>
  <c r="C664" i="10" s="1"/>
  <c r="J1272" i="10" l="1"/>
  <c r="K1273" i="10"/>
  <c r="G1273" i="10"/>
  <c r="B1273" i="10"/>
  <c r="P662" i="10"/>
  <c r="O662" i="10"/>
  <c r="Q661" i="10"/>
  <c r="M662" i="10"/>
  <c r="N662" i="10"/>
  <c r="A1274" i="10"/>
  <c r="I1274" i="10" s="1"/>
  <c r="F663" i="10"/>
  <c r="J1273" i="10" l="1"/>
  <c r="K1274" i="10"/>
  <c r="G1274" i="10"/>
  <c r="B1274" i="10"/>
  <c r="Q662" i="10"/>
  <c r="H663" i="10"/>
  <c r="A1275" i="10"/>
  <c r="I1275" i="10" s="1"/>
  <c r="D664" i="10"/>
  <c r="E664" i="10" s="1"/>
  <c r="C665" i="10" s="1"/>
  <c r="J1274" i="10" l="1"/>
  <c r="K1275" i="10"/>
  <c r="G1275" i="10"/>
  <c r="B1275" i="10"/>
  <c r="L663" i="10"/>
  <c r="A1276" i="10"/>
  <c r="I1276" i="10" s="1"/>
  <c r="F664" i="10"/>
  <c r="H664" i="10" s="1"/>
  <c r="J1275" i="10" l="1"/>
  <c r="K1276" i="10"/>
  <c r="G1276" i="10"/>
  <c r="B1276" i="10"/>
  <c r="P663" i="10"/>
  <c r="O663" i="10"/>
  <c r="M663" i="10"/>
  <c r="N663" i="10"/>
  <c r="A1277" i="10"/>
  <c r="I1277" i="10" s="1"/>
  <c r="D665" i="10"/>
  <c r="E665" i="10" s="1"/>
  <c r="C666" i="10" s="1"/>
  <c r="J1276" i="10" l="1"/>
  <c r="K1277" i="10"/>
  <c r="G1277" i="10"/>
  <c r="B1277" i="10"/>
  <c r="Q663" i="10"/>
  <c r="L664" i="10"/>
  <c r="A1278" i="10"/>
  <c r="I1278" i="10" s="1"/>
  <c r="F665" i="10"/>
  <c r="H665" i="10" s="1"/>
  <c r="J1277" i="10" l="1"/>
  <c r="K1278" i="10"/>
  <c r="G1278" i="10"/>
  <c r="B1278" i="10"/>
  <c r="O664" i="10"/>
  <c r="P664" i="10"/>
  <c r="M664" i="10"/>
  <c r="N664" i="10"/>
  <c r="A1279" i="10"/>
  <c r="I1279" i="10" s="1"/>
  <c r="D666" i="10"/>
  <c r="E666" i="10" s="1"/>
  <c r="C667" i="10" s="1"/>
  <c r="J1278" i="10" l="1"/>
  <c r="K1279" i="10"/>
  <c r="G1279" i="10"/>
  <c r="B1279" i="10"/>
  <c r="Q664" i="10"/>
  <c r="L665" i="10"/>
  <c r="A1280" i="10"/>
  <c r="I1280" i="10" s="1"/>
  <c r="F666" i="10"/>
  <c r="H666" i="10" s="1"/>
  <c r="J1279" i="10" l="1"/>
  <c r="K1280" i="10"/>
  <c r="G1280" i="10"/>
  <c r="B1280" i="10"/>
  <c r="O665" i="10"/>
  <c r="P665" i="10"/>
  <c r="M665" i="10"/>
  <c r="N665" i="10"/>
  <c r="L666" i="10"/>
  <c r="F11" i="11"/>
  <c r="C12" i="11"/>
  <c r="A1281" i="10"/>
  <c r="I1281" i="10" s="1"/>
  <c r="D667" i="10"/>
  <c r="E667" i="10" s="1"/>
  <c r="C668" i="10" s="1"/>
  <c r="J1280" i="10" l="1"/>
  <c r="K1281" i="10"/>
  <c r="G1281" i="10"/>
  <c r="B1281" i="10"/>
  <c r="P666" i="10"/>
  <c r="O666" i="10"/>
  <c r="Q665" i="10"/>
  <c r="M666" i="10"/>
  <c r="N666" i="10"/>
  <c r="A1282" i="10"/>
  <c r="I1282" i="10" s="1"/>
  <c r="F667" i="10"/>
  <c r="J1281" i="10" l="1"/>
  <c r="K1282" i="10"/>
  <c r="G1282" i="10"/>
  <c r="B1282" i="10"/>
  <c r="Q666" i="10"/>
  <c r="H667" i="10"/>
  <c r="A1283" i="10"/>
  <c r="I1283" i="10" s="1"/>
  <c r="D668" i="10"/>
  <c r="E668" i="10" s="1"/>
  <c r="C669" i="10" s="1"/>
  <c r="J1282" i="10" l="1"/>
  <c r="K1283" i="10"/>
  <c r="G1283" i="10"/>
  <c r="B1283" i="10"/>
  <c r="L667" i="10"/>
  <c r="A1284" i="10"/>
  <c r="I1284" i="10" s="1"/>
  <c r="F668" i="10"/>
  <c r="H668" i="10" s="1"/>
  <c r="J1283" i="10" l="1"/>
  <c r="K1284" i="10"/>
  <c r="G1284" i="10"/>
  <c r="B1284" i="10"/>
  <c r="O667" i="10"/>
  <c r="P667" i="10"/>
  <c r="M667" i="10"/>
  <c r="N667" i="10"/>
  <c r="A1285" i="10"/>
  <c r="I1285" i="10" s="1"/>
  <c r="D669" i="10"/>
  <c r="E669" i="10" s="1"/>
  <c r="C670" i="10" s="1"/>
  <c r="J1284" i="10" l="1"/>
  <c r="K1285" i="10"/>
  <c r="G1285" i="10"/>
  <c r="B1285" i="10"/>
  <c r="Q667" i="10"/>
  <c r="L668" i="10"/>
  <c r="A1286" i="10"/>
  <c r="I1286" i="10" s="1"/>
  <c r="F669" i="10"/>
  <c r="H669" i="10" s="1"/>
  <c r="J1285" i="10" l="1"/>
  <c r="K1286" i="10"/>
  <c r="G1286" i="10"/>
  <c r="B1286" i="10"/>
  <c r="O668" i="10"/>
  <c r="P668" i="10"/>
  <c r="M668" i="10"/>
  <c r="N668" i="10"/>
  <c r="L669" i="10"/>
  <c r="A1287" i="10"/>
  <c r="I1287" i="10" s="1"/>
  <c r="D670" i="10"/>
  <c r="E670" i="10" s="1"/>
  <c r="C671" i="10" s="1"/>
  <c r="J1286" i="10" l="1"/>
  <c r="K1287" i="10"/>
  <c r="G1287" i="10"/>
  <c r="B1287" i="10"/>
  <c r="P669" i="10"/>
  <c r="O669" i="10"/>
  <c r="Q668" i="10"/>
  <c r="M669" i="10"/>
  <c r="N669" i="10"/>
  <c r="A1288" i="10"/>
  <c r="I1288" i="10" s="1"/>
  <c r="F670" i="10"/>
  <c r="J1287" i="10" l="1"/>
  <c r="K1288" i="10"/>
  <c r="G1288" i="10"/>
  <c r="B1288" i="10"/>
  <c r="Q669" i="10"/>
  <c r="H670" i="10"/>
  <c r="A1289" i="10"/>
  <c r="I1289" i="10" s="1"/>
  <c r="D671" i="10"/>
  <c r="E671" i="10" s="1"/>
  <c r="C672" i="10" s="1"/>
  <c r="J1288" i="10" l="1"/>
  <c r="K1289" i="10"/>
  <c r="G1289" i="10"/>
  <c r="B1289" i="10"/>
  <c r="L670" i="10"/>
  <c r="A1290" i="10"/>
  <c r="I1290" i="10" s="1"/>
  <c r="F671" i="10"/>
  <c r="H671" i="10" s="1"/>
  <c r="J1289" i="10" l="1"/>
  <c r="K1290" i="10"/>
  <c r="G1290" i="10"/>
  <c r="B1290" i="10"/>
  <c r="P670" i="10"/>
  <c r="O670" i="10"/>
  <c r="M670" i="10"/>
  <c r="N670" i="10"/>
  <c r="A1291" i="10"/>
  <c r="I1291" i="10" s="1"/>
  <c r="D672" i="10"/>
  <c r="E672" i="10" s="1"/>
  <c r="C673" i="10" s="1"/>
  <c r="J1290" i="10" l="1"/>
  <c r="K1291" i="10"/>
  <c r="G1291" i="10"/>
  <c r="B1291" i="10"/>
  <c r="Q670" i="10"/>
  <c r="L671" i="10"/>
  <c r="A1292" i="10"/>
  <c r="I1292" i="10" s="1"/>
  <c r="F672" i="10"/>
  <c r="J1291" i="10" l="1"/>
  <c r="K1292" i="10"/>
  <c r="G1292" i="10"/>
  <c r="B1292" i="10"/>
  <c r="P671" i="10"/>
  <c r="O671" i="10"/>
  <c r="M671" i="10"/>
  <c r="N671" i="10"/>
  <c r="L672" i="10"/>
  <c r="A1293" i="10"/>
  <c r="I1293" i="10" s="1"/>
  <c r="H672" i="10"/>
  <c r="D673" i="10"/>
  <c r="E673" i="10" s="1"/>
  <c r="C674" i="10" s="1"/>
  <c r="J1292" i="10" l="1"/>
  <c r="K1293" i="10"/>
  <c r="G1293" i="10"/>
  <c r="B1293" i="10"/>
  <c r="Q671" i="10"/>
  <c r="P672" i="10"/>
  <c r="O672" i="10"/>
  <c r="N672" i="10"/>
  <c r="M672" i="10"/>
  <c r="A1294" i="10"/>
  <c r="I1294" i="10" s="1"/>
  <c r="F673" i="10"/>
  <c r="J1293" i="10" l="1"/>
  <c r="K1294" i="10"/>
  <c r="G1294" i="10"/>
  <c r="B1294" i="10"/>
  <c r="Q672" i="10"/>
  <c r="H673" i="10"/>
  <c r="A1295" i="10"/>
  <c r="I1295" i="10" s="1"/>
  <c r="D674" i="10"/>
  <c r="E674" i="10" s="1"/>
  <c r="C675" i="10" s="1"/>
  <c r="J1294" i="10" l="1"/>
  <c r="K1295" i="10"/>
  <c r="G1295" i="10"/>
  <c r="B1295" i="10"/>
  <c r="L673" i="10"/>
  <c r="A1296" i="10"/>
  <c r="I1296" i="10" s="1"/>
  <c r="F674" i="10"/>
  <c r="H674" i="10" s="1"/>
  <c r="J1295" i="10" l="1"/>
  <c r="K1296" i="10"/>
  <c r="G1296" i="10"/>
  <c r="B1296" i="10"/>
  <c r="P673" i="10"/>
  <c r="O673" i="10"/>
  <c r="M673" i="10"/>
  <c r="N673" i="10"/>
  <c r="A1297" i="10"/>
  <c r="I1297" i="10" s="1"/>
  <c r="D675" i="10"/>
  <c r="E675" i="10" s="1"/>
  <c r="C676" i="10" s="1"/>
  <c r="J1296" i="10" l="1"/>
  <c r="K1297" i="10"/>
  <c r="G1297" i="10"/>
  <c r="B1297" i="10"/>
  <c r="Q673" i="10"/>
  <c r="L674" i="10"/>
  <c r="A1298" i="10"/>
  <c r="I1298" i="10" s="1"/>
  <c r="F675" i="10"/>
  <c r="H675" i="10" s="1"/>
  <c r="J1297" i="10" l="1"/>
  <c r="K1298" i="10"/>
  <c r="G1298" i="10"/>
  <c r="B1298" i="10"/>
  <c r="P674" i="10"/>
  <c r="O674" i="10"/>
  <c r="M674" i="10"/>
  <c r="N674" i="10"/>
  <c r="E12" i="11"/>
  <c r="D12" i="11"/>
  <c r="L675" i="10"/>
  <c r="A1299" i="10"/>
  <c r="I1299" i="10" s="1"/>
  <c r="D676" i="10"/>
  <c r="E676" i="10" s="1"/>
  <c r="C677" i="10" s="1"/>
  <c r="J1298" i="10" l="1"/>
  <c r="K1299" i="10"/>
  <c r="G1299" i="10"/>
  <c r="B1299" i="10"/>
  <c r="P675" i="10"/>
  <c r="O675" i="10"/>
  <c r="Q674" i="10"/>
  <c r="M675" i="10"/>
  <c r="N675" i="10"/>
  <c r="A1300" i="10"/>
  <c r="I1300" i="10" s="1"/>
  <c r="F676" i="10"/>
  <c r="J1299" i="10" l="1"/>
  <c r="K1300" i="10"/>
  <c r="G1300" i="10"/>
  <c r="B1300" i="10"/>
  <c r="Q675" i="10"/>
  <c r="H676" i="10"/>
  <c r="A1301" i="10"/>
  <c r="I1301" i="10" s="1"/>
  <c r="D677" i="10"/>
  <c r="E677" i="10" s="1"/>
  <c r="C678" i="10" s="1"/>
  <c r="J1300" i="10" l="1"/>
  <c r="K1301" i="10"/>
  <c r="G1301" i="10"/>
  <c r="B1301" i="10"/>
  <c r="L676" i="10"/>
  <c r="A1302" i="10"/>
  <c r="I1302" i="10" s="1"/>
  <c r="F677" i="10"/>
  <c r="H677" i="10" s="1"/>
  <c r="J1301" i="10" l="1"/>
  <c r="K1302" i="10"/>
  <c r="G1302" i="10"/>
  <c r="B1302" i="10"/>
  <c r="P676" i="10"/>
  <c r="O676" i="10"/>
  <c r="M676" i="10"/>
  <c r="N676" i="10"/>
  <c r="L677" i="10"/>
  <c r="A1303" i="10"/>
  <c r="I1303" i="10" s="1"/>
  <c r="D678" i="10"/>
  <c r="E678" i="10" s="1"/>
  <c r="C679" i="10" s="1"/>
  <c r="J1302" i="10" l="1"/>
  <c r="K1303" i="10"/>
  <c r="G1303" i="10"/>
  <c r="B1303" i="10"/>
  <c r="Q676" i="10"/>
  <c r="O677" i="10"/>
  <c r="P677" i="10"/>
  <c r="M677" i="10"/>
  <c r="N677" i="10"/>
  <c r="A1304" i="10"/>
  <c r="I1304" i="10" s="1"/>
  <c r="F678" i="10"/>
  <c r="J1303" i="10" l="1"/>
  <c r="K1304" i="10"/>
  <c r="G1304" i="10"/>
  <c r="B1304" i="10"/>
  <c r="Q677" i="10"/>
  <c r="H678" i="10"/>
  <c r="A1305" i="10"/>
  <c r="I1305" i="10" s="1"/>
  <c r="D679" i="10"/>
  <c r="E679" i="10" s="1"/>
  <c r="C680" i="10" s="1"/>
  <c r="J1304" i="10" l="1"/>
  <c r="K1305" i="10"/>
  <c r="G1305" i="10"/>
  <c r="B1305" i="10"/>
  <c r="L678" i="10"/>
  <c r="A1306" i="10"/>
  <c r="I1306" i="10" s="1"/>
  <c r="F679" i="10"/>
  <c r="H679" i="10" s="1"/>
  <c r="J1305" i="10" l="1"/>
  <c r="K1306" i="10"/>
  <c r="G1306" i="10"/>
  <c r="B1306" i="10"/>
  <c r="O678" i="10"/>
  <c r="P678" i="10"/>
  <c r="M678" i="10"/>
  <c r="N678" i="10"/>
  <c r="L679" i="10"/>
  <c r="A1307" i="10"/>
  <c r="I1307" i="10" s="1"/>
  <c r="D680" i="10"/>
  <c r="E680" i="10" s="1"/>
  <c r="C681" i="10" s="1"/>
  <c r="J1306" i="10" l="1"/>
  <c r="K1307" i="10"/>
  <c r="G1307" i="10"/>
  <c r="B1307" i="10"/>
  <c r="O679" i="10"/>
  <c r="P679" i="10"/>
  <c r="Q678" i="10"/>
  <c r="M679" i="10"/>
  <c r="N679" i="10"/>
  <c r="A1308" i="10"/>
  <c r="I1308" i="10" s="1"/>
  <c r="F680" i="10"/>
  <c r="J1307" i="10" l="1"/>
  <c r="K1308" i="10"/>
  <c r="G1308" i="10"/>
  <c r="B1308" i="10"/>
  <c r="Q679" i="10"/>
  <c r="H680" i="10"/>
  <c r="A1309" i="10"/>
  <c r="I1309" i="10" s="1"/>
  <c r="D681" i="10"/>
  <c r="E681" i="10" s="1"/>
  <c r="C682" i="10" s="1"/>
  <c r="J1308" i="10" l="1"/>
  <c r="K1309" i="10"/>
  <c r="G1309" i="10"/>
  <c r="B1309" i="10"/>
  <c r="L680" i="10"/>
  <c r="A1310" i="10"/>
  <c r="I1310" i="10" s="1"/>
  <c r="F681" i="10"/>
  <c r="J1309" i="10" l="1"/>
  <c r="K1310" i="10"/>
  <c r="G1310" i="10"/>
  <c r="B1310" i="10"/>
  <c r="P680" i="10"/>
  <c r="O680" i="10"/>
  <c r="N680" i="10"/>
  <c r="M680" i="10"/>
  <c r="L681" i="10"/>
  <c r="A1311" i="10"/>
  <c r="I1311" i="10" s="1"/>
  <c r="H681" i="10"/>
  <c r="D682" i="10"/>
  <c r="E682" i="10" s="1"/>
  <c r="C683" i="10" s="1"/>
  <c r="J1310" i="10" l="1"/>
  <c r="K1311" i="10"/>
  <c r="G1311" i="10"/>
  <c r="B1311" i="10"/>
  <c r="O681" i="10"/>
  <c r="P681" i="10"/>
  <c r="Q680" i="10"/>
  <c r="N681" i="10"/>
  <c r="M681" i="10"/>
  <c r="A1312" i="10"/>
  <c r="I1312" i="10" s="1"/>
  <c r="F682" i="10"/>
  <c r="J1311" i="10" l="1"/>
  <c r="K1312" i="10"/>
  <c r="G1312" i="10"/>
  <c r="B1312" i="10"/>
  <c r="Q681" i="10"/>
  <c r="H682" i="10"/>
  <c r="A1313" i="10"/>
  <c r="I1313" i="10" s="1"/>
  <c r="D683" i="10"/>
  <c r="E683" i="10" s="1"/>
  <c r="C684" i="10" s="1"/>
  <c r="J1312" i="10" l="1"/>
  <c r="K1313" i="10"/>
  <c r="G1313" i="10"/>
  <c r="B1313" i="10"/>
  <c r="L682" i="10"/>
  <c r="A1314" i="10"/>
  <c r="I1314" i="10" s="1"/>
  <c r="F683" i="10"/>
  <c r="H683" i="10" s="1"/>
  <c r="J1313" i="10" l="1"/>
  <c r="K1314" i="10"/>
  <c r="G1314" i="10"/>
  <c r="B1314" i="10"/>
  <c r="P682" i="10"/>
  <c r="O682" i="10"/>
  <c r="M682" i="10"/>
  <c r="N682" i="10"/>
  <c r="L683" i="10"/>
  <c r="A1315" i="10"/>
  <c r="I1315" i="10" s="1"/>
  <c r="D684" i="10"/>
  <c r="E684" i="10" s="1"/>
  <c r="C685" i="10" s="1"/>
  <c r="J1314" i="10" l="1"/>
  <c r="K1315" i="10"/>
  <c r="G1315" i="10"/>
  <c r="B1315" i="10"/>
  <c r="O683" i="10"/>
  <c r="P683" i="10"/>
  <c r="Q682" i="10"/>
  <c r="M683" i="10"/>
  <c r="N683" i="10"/>
  <c r="A1316" i="10"/>
  <c r="I1316" i="10" s="1"/>
  <c r="F684" i="10"/>
  <c r="J1315" i="10" l="1"/>
  <c r="K1316" i="10"/>
  <c r="G1316" i="10"/>
  <c r="B1316" i="10"/>
  <c r="Q683" i="10"/>
  <c r="H684" i="10"/>
  <c r="A1317" i="10"/>
  <c r="I1317" i="10" s="1"/>
  <c r="D685" i="10"/>
  <c r="E685" i="10" s="1"/>
  <c r="C686" i="10" s="1"/>
  <c r="J1316" i="10" l="1"/>
  <c r="K1317" i="10"/>
  <c r="G1317" i="10"/>
  <c r="B1317" i="10"/>
  <c r="L684" i="10"/>
  <c r="A1318" i="10"/>
  <c r="I1318" i="10" s="1"/>
  <c r="F685" i="10"/>
  <c r="H685" i="10" s="1"/>
  <c r="J1317" i="10" l="1"/>
  <c r="K1318" i="10"/>
  <c r="G1318" i="10"/>
  <c r="B1318" i="10"/>
  <c r="P684" i="10"/>
  <c r="O684" i="10"/>
  <c r="M684" i="10"/>
  <c r="N684" i="10"/>
  <c r="L685" i="10"/>
  <c r="A1319" i="10"/>
  <c r="I1319" i="10" s="1"/>
  <c r="D686" i="10"/>
  <c r="E686" i="10" s="1"/>
  <c r="C687" i="10" s="1"/>
  <c r="J1318" i="10" l="1"/>
  <c r="K1319" i="10"/>
  <c r="G1319" i="10"/>
  <c r="B1319" i="10"/>
  <c r="Q684" i="10"/>
  <c r="P685" i="10"/>
  <c r="O685" i="10"/>
  <c r="M685" i="10"/>
  <c r="N685" i="10"/>
  <c r="A1320" i="10"/>
  <c r="I1320" i="10" s="1"/>
  <c r="F686" i="10"/>
  <c r="J1319" i="10" l="1"/>
  <c r="K1320" i="10"/>
  <c r="G1320" i="10"/>
  <c r="B1320" i="10"/>
  <c r="Q685" i="10"/>
  <c r="H686" i="10"/>
  <c r="A1321" i="10"/>
  <c r="I1321" i="10" s="1"/>
  <c r="D687" i="10"/>
  <c r="E687" i="10" s="1"/>
  <c r="C688" i="10" s="1"/>
  <c r="J1320" i="10" l="1"/>
  <c r="K1321" i="10"/>
  <c r="G1321" i="10"/>
  <c r="B1321" i="10"/>
  <c r="L686" i="10"/>
  <c r="A1322" i="10"/>
  <c r="I1322" i="10" s="1"/>
  <c r="F687" i="10"/>
  <c r="H687" i="10" s="1"/>
  <c r="J1321" i="10" l="1"/>
  <c r="K1322" i="10"/>
  <c r="G1322" i="10"/>
  <c r="B1322" i="10"/>
  <c r="O686" i="10"/>
  <c r="P686" i="10"/>
  <c r="M686" i="10"/>
  <c r="N686" i="10"/>
  <c r="L687" i="10"/>
  <c r="A1323" i="10"/>
  <c r="I1323" i="10" s="1"/>
  <c r="D688" i="10"/>
  <c r="E688" i="10" s="1"/>
  <c r="C689" i="10" s="1"/>
  <c r="J1322" i="10" l="1"/>
  <c r="K1323" i="10"/>
  <c r="G1323" i="10"/>
  <c r="B1323" i="10"/>
  <c r="P687" i="10"/>
  <c r="O687" i="10"/>
  <c r="Q686" i="10"/>
  <c r="M687" i="10"/>
  <c r="N687" i="10"/>
  <c r="A1324" i="10"/>
  <c r="I1324" i="10" s="1"/>
  <c r="F688" i="10"/>
  <c r="J1323" i="10" l="1"/>
  <c r="K1324" i="10"/>
  <c r="G1324" i="10"/>
  <c r="B1324" i="10"/>
  <c r="Q687" i="10"/>
  <c r="L688" i="10"/>
  <c r="A1325" i="10"/>
  <c r="I1325" i="10" s="1"/>
  <c r="H688" i="10"/>
  <c r="D689" i="10"/>
  <c r="E689" i="10" s="1"/>
  <c r="C690" i="10" s="1"/>
  <c r="J1324" i="10" l="1"/>
  <c r="K1325" i="10"/>
  <c r="G1325" i="10"/>
  <c r="B1325" i="10"/>
  <c r="O688" i="10"/>
  <c r="P688" i="10"/>
  <c r="N688" i="10"/>
  <c r="M688" i="10"/>
  <c r="A1326" i="10"/>
  <c r="I1326" i="10" s="1"/>
  <c r="F689" i="10"/>
  <c r="J1325" i="10" l="1"/>
  <c r="K1326" i="10"/>
  <c r="G1326" i="10"/>
  <c r="B1326" i="10"/>
  <c r="Q688" i="10"/>
  <c r="H689" i="10"/>
  <c r="A1327" i="10"/>
  <c r="I1327" i="10" s="1"/>
  <c r="D690" i="10"/>
  <c r="E690" i="10" s="1"/>
  <c r="C691" i="10" s="1"/>
  <c r="J1326" i="10" l="1"/>
  <c r="K1327" i="10"/>
  <c r="G1327" i="10"/>
  <c r="B1327" i="10"/>
  <c r="L689" i="10"/>
  <c r="A1328" i="10"/>
  <c r="I1328" i="10" s="1"/>
  <c r="F690" i="10"/>
  <c r="J1327" i="10" l="1"/>
  <c r="K1328" i="10"/>
  <c r="G1328" i="10"/>
  <c r="B1328" i="10"/>
  <c r="O689" i="10"/>
  <c r="P689" i="10"/>
  <c r="N689" i="10"/>
  <c r="M689" i="10"/>
  <c r="L690" i="10"/>
  <c r="A1329" i="10"/>
  <c r="I1329" i="10" s="1"/>
  <c r="H690" i="10"/>
  <c r="D691" i="10"/>
  <c r="E691" i="10" s="1"/>
  <c r="C692" i="10" s="1"/>
  <c r="J1328" i="10" l="1"/>
  <c r="K1329" i="10"/>
  <c r="G1329" i="10"/>
  <c r="B1329" i="10"/>
  <c r="O690" i="10"/>
  <c r="P690" i="10"/>
  <c r="Q689" i="10"/>
  <c r="N690" i="10"/>
  <c r="M690" i="10"/>
  <c r="A1330" i="10"/>
  <c r="I1330" i="10" s="1"/>
  <c r="F691" i="10"/>
  <c r="J1329" i="10" l="1"/>
  <c r="K1330" i="10"/>
  <c r="G1330" i="10"/>
  <c r="B1330" i="10"/>
  <c r="Q690" i="10"/>
  <c r="H691" i="10"/>
  <c r="A1331" i="10"/>
  <c r="I1331" i="10" s="1"/>
  <c r="D692" i="10"/>
  <c r="E692" i="10" s="1"/>
  <c r="C693" i="10" s="1"/>
  <c r="J1330" i="10" l="1"/>
  <c r="K1331" i="10"/>
  <c r="G1331" i="10"/>
  <c r="B1331" i="10"/>
  <c r="L691" i="10"/>
  <c r="A1332" i="10"/>
  <c r="I1332" i="10" s="1"/>
  <c r="F692" i="10"/>
  <c r="H692" i="10" s="1"/>
  <c r="J1331" i="10" l="1"/>
  <c r="K1332" i="10"/>
  <c r="G1332" i="10"/>
  <c r="B1332" i="10"/>
  <c r="P691" i="10"/>
  <c r="O691" i="10"/>
  <c r="M691" i="10"/>
  <c r="N691" i="10"/>
  <c r="A1333" i="10"/>
  <c r="I1333" i="10" s="1"/>
  <c r="D693" i="10"/>
  <c r="E693" i="10" s="1"/>
  <c r="C694" i="10" s="1"/>
  <c r="J1332" i="10" l="1"/>
  <c r="K1333" i="10"/>
  <c r="G1333" i="10"/>
  <c r="B1333" i="10"/>
  <c r="Q691" i="10"/>
  <c r="L692" i="10"/>
  <c r="A1334" i="10"/>
  <c r="I1334" i="10" s="1"/>
  <c r="F693" i="10"/>
  <c r="H693" i="10" s="1"/>
  <c r="J1333" i="10" l="1"/>
  <c r="K1334" i="10"/>
  <c r="G1334" i="10"/>
  <c r="B1334" i="10"/>
  <c r="O692" i="10"/>
  <c r="P692" i="10"/>
  <c r="M692" i="10"/>
  <c r="N692" i="10"/>
  <c r="A1335" i="10"/>
  <c r="I1335" i="10" s="1"/>
  <c r="D694" i="10"/>
  <c r="E694" i="10" s="1"/>
  <c r="C695" i="10" s="1"/>
  <c r="J1334" i="10" l="1"/>
  <c r="K1335" i="10"/>
  <c r="G1335" i="10"/>
  <c r="B1335" i="10"/>
  <c r="Q692" i="10"/>
  <c r="L693" i="10"/>
  <c r="A1336" i="10"/>
  <c r="I1336" i="10" s="1"/>
  <c r="F694" i="10"/>
  <c r="H694" i="10" s="1"/>
  <c r="J1335" i="10" l="1"/>
  <c r="K1336" i="10"/>
  <c r="G1336" i="10"/>
  <c r="B1336" i="10"/>
  <c r="O693" i="10"/>
  <c r="P693" i="10"/>
  <c r="M693" i="10"/>
  <c r="N693" i="10"/>
  <c r="A1337" i="10"/>
  <c r="I1337" i="10" s="1"/>
  <c r="D695" i="10"/>
  <c r="E695" i="10" s="1"/>
  <c r="C696" i="10" s="1"/>
  <c r="J1336" i="10" l="1"/>
  <c r="K1337" i="10"/>
  <c r="G1337" i="10"/>
  <c r="B1337" i="10"/>
  <c r="Q693" i="10"/>
  <c r="L694" i="10"/>
  <c r="A1338" i="10"/>
  <c r="I1338" i="10" s="1"/>
  <c r="F695" i="10"/>
  <c r="H695" i="10" s="1"/>
  <c r="J1337" i="10" l="1"/>
  <c r="K1338" i="10"/>
  <c r="G1338" i="10"/>
  <c r="B1338" i="10"/>
  <c r="O694" i="10"/>
  <c r="P694" i="10"/>
  <c r="M694" i="10"/>
  <c r="N694" i="10"/>
  <c r="L695" i="10"/>
  <c r="A1339" i="10"/>
  <c r="I1339" i="10" s="1"/>
  <c r="D696" i="10"/>
  <c r="E696" i="10" s="1"/>
  <c r="C697" i="10" s="1"/>
  <c r="J1338" i="10" l="1"/>
  <c r="K1339" i="10"/>
  <c r="G1339" i="10"/>
  <c r="B1339" i="10"/>
  <c r="O695" i="10"/>
  <c r="P695" i="10"/>
  <c r="Q694" i="10"/>
  <c r="M695" i="10"/>
  <c r="N695" i="10"/>
  <c r="A1340" i="10"/>
  <c r="I1340" i="10" s="1"/>
  <c r="F696" i="10"/>
  <c r="J1339" i="10" l="1"/>
  <c r="K1340" i="10"/>
  <c r="G1340" i="10"/>
  <c r="B1340" i="10"/>
  <c r="Q695" i="10"/>
  <c r="H696" i="10"/>
  <c r="A1341" i="10"/>
  <c r="I1341" i="10" s="1"/>
  <c r="D697" i="10"/>
  <c r="E697" i="10" s="1"/>
  <c r="C698" i="10" s="1"/>
  <c r="J1340" i="10" l="1"/>
  <c r="K1341" i="10"/>
  <c r="G1341" i="10"/>
  <c r="B1341" i="10"/>
  <c r="L696" i="10"/>
  <c r="A1342" i="10"/>
  <c r="I1342" i="10" s="1"/>
  <c r="F697" i="10"/>
  <c r="H697" i="10" s="1"/>
  <c r="J1341" i="10" l="1"/>
  <c r="K1342" i="10"/>
  <c r="G1342" i="10"/>
  <c r="B1342" i="10"/>
  <c r="O696" i="10"/>
  <c r="P696" i="10"/>
  <c r="M696" i="10"/>
  <c r="N696" i="10"/>
  <c r="L697" i="10"/>
  <c r="A1343" i="10"/>
  <c r="I1343" i="10" s="1"/>
  <c r="D698" i="10"/>
  <c r="E698" i="10" s="1"/>
  <c r="C699" i="10" s="1"/>
  <c r="J1342" i="10" l="1"/>
  <c r="K1343" i="10"/>
  <c r="G1343" i="10"/>
  <c r="B1343" i="10"/>
  <c r="O697" i="10"/>
  <c r="P697" i="10"/>
  <c r="Q696" i="10"/>
  <c r="M697" i="10"/>
  <c r="N697" i="10"/>
  <c r="A1344" i="10"/>
  <c r="I1344" i="10" s="1"/>
  <c r="F698" i="10"/>
  <c r="J1343" i="10" l="1"/>
  <c r="K1344" i="10"/>
  <c r="G1344" i="10"/>
  <c r="B1344" i="10"/>
  <c r="Q697" i="10"/>
  <c r="H698" i="10"/>
  <c r="A1345" i="10"/>
  <c r="I1345" i="10" s="1"/>
  <c r="D699" i="10"/>
  <c r="E699" i="10" s="1"/>
  <c r="C700" i="10" s="1"/>
  <c r="J1344" i="10" l="1"/>
  <c r="K1345" i="10"/>
  <c r="G1345" i="10"/>
  <c r="B1345" i="10"/>
  <c r="L698" i="10"/>
  <c r="A1346" i="10"/>
  <c r="I1346" i="10" s="1"/>
  <c r="F699" i="10"/>
  <c r="H699" i="10" s="1"/>
  <c r="J1345" i="10" l="1"/>
  <c r="K1346" i="10"/>
  <c r="G1346" i="10"/>
  <c r="B1346" i="10"/>
  <c r="P698" i="10"/>
  <c r="O698" i="10"/>
  <c r="M698" i="10"/>
  <c r="N698" i="10"/>
  <c r="A1347" i="10"/>
  <c r="I1347" i="10" s="1"/>
  <c r="D700" i="10"/>
  <c r="E700" i="10" s="1"/>
  <c r="C701" i="10" s="1"/>
  <c r="J1346" i="10" l="1"/>
  <c r="K1347" i="10"/>
  <c r="G1347" i="10"/>
  <c r="B1347" i="10"/>
  <c r="Q698" i="10"/>
  <c r="L699" i="10"/>
  <c r="A1348" i="10"/>
  <c r="I1348" i="10" s="1"/>
  <c r="F700" i="10"/>
  <c r="H700" i="10" s="1"/>
  <c r="J1347" i="10" l="1"/>
  <c r="K1348" i="10"/>
  <c r="G1348" i="10"/>
  <c r="B1348" i="10"/>
  <c r="P699" i="10"/>
  <c r="O699" i="10"/>
  <c r="M699" i="10"/>
  <c r="N699" i="10"/>
  <c r="A1349" i="10"/>
  <c r="I1349" i="10" s="1"/>
  <c r="D701" i="10"/>
  <c r="E701" i="10" s="1"/>
  <c r="C702" i="10" s="1"/>
  <c r="J1348" i="10" l="1"/>
  <c r="K1349" i="10"/>
  <c r="G1349" i="10"/>
  <c r="B1349" i="10"/>
  <c r="Q699" i="10"/>
  <c r="L700" i="10"/>
  <c r="A1350" i="10"/>
  <c r="I1350" i="10" s="1"/>
  <c r="F701" i="10"/>
  <c r="H701" i="10" s="1"/>
  <c r="J1349" i="10" l="1"/>
  <c r="K1350" i="10"/>
  <c r="G1350" i="10"/>
  <c r="B1350" i="10"/>
  <c r="O700" i="10"/>
  <c r="P700" i="10"/>
  <c r="M700" i="10"/>
  <c r="N700" i="10"/>
  <c r="L701" i="10"/>
  <c r="A1351" i="10"/>
  <c r="I1351" i="10" s="1"/>
  <c r="D702" i="10"/>
  <c r="E702" i="10" s="1"/>
  <c r="C703" i="10" s="1"/>
  <c r="J1350" i="10" l="1"/>
  <c r="K1351" i="10"/>
  <c r="G1351" i="10"/>
  <c r="B1351" i="10"/>
  <c r="O701" i="10"/>
  <c r="P701" i="10"/>
  <c r="Q700" i="10"/>
  <c r="M701" i="10"/>
  <c r="N701" i="10"/>
  <c r="A1352" i="10"/>
  <c r="I1352" i="10" s="1"/>
  <c r="F702" i="10"/>
  <c r="J1351" i="10" l="1"/>
  <c r="K1352" i="10"/>
  <c r="G1352" i="10"/>
  <c r="B1352" i="10"/>
  <c r="Q701" i="10"/>
  <c r="H702" i="10"/>
  <c r="A1353" i="10"/>
  <c r="I1353" i="10" s="1"/>
  <c r="D703" i="10"/>
  <c r="E703" i="10" s="1"/>
  <c r="C704" i="10" s="1"/>
  <c r="J1352" i="10" l="1"/>
  <c r="K1353" i="10"/>
  <c r="G1353" i="10"/>
  <c r="B1353" i="10"/>
  <c r="L702" i="10"/>
  <c r="A1354" i="10"/>
  <c r="I1354" i="10" s="1"/>
  <c r="F703" i="10"/>
  <c r="J1353" i="10" l="1"/>
  <c r="K1354" i="10"/>
  <c r="G1354" i="10"/>
  <c r="B1354" i="10"/>
  <c r="O702" i="10"/>
  <c r="P702" i="10"/>
  <c r="N702" i="10"/>
  <c r="M702" i="10"/>
  <c r="L703" i="10"/>
  <c r="A1355" i="10"/>
  <c r="I1355" i="10" s="1"/>
  <c r="H703" i="10"/>
  <c r="D704" i="10"/>
  <c r="E704" i="10" s="1"/>
  <c r="C705" i="10" s="1"/>
  <c r="J1354" i="10" l="1"/>
  <c r="K1355" i="10"/>
  <c r="G1355" i="10"/>
  <c r="B1355" i="10"/>
  <c r="O703" i="10"/>
  <c r="P703" i="10"/>
  <c r="Q702" i="10"/>
  <c r="N703" i="10"/>
  <c r="M703" i="10"/>
  <c r="A1356" i="10"/>
  <c r="I1356" i="10" s="1"/>
  <c r="F704" i="10"/>
  <c r="J1355" i="10" l="1"/>
  <c r="K1356" i="10"/>
  <c r="G1356" i="10"/>
  <c r="B1356" i="10"/>
  <c r="Q703" i="10"/>
  <c r="H704" i="10"/>
  <c r="A1357" i="10"/>
  <c r="I1357" i="10" s="1"/>
  <c r="D705" i="10"/>
  <c r="E705" i="10" s="1"/>
  <c r="C706" i="10" s="1"/>
  <c r="J1356" i="10" l="1"/>
  <c r="K1357" i="10"/>
  <c r="G1357" i="10"/>
  <c r="B1357" i="10"/>
  <c r="L704" i="10"/>
  <c r="A1358" i="10"/>
  <c r="I1358" i="10" s="1"/>
  <c r="F705" i="10"/>
  <c r="J1357" i="10" l="1"/>
  <c r="K1358" i="10"/>
  <c r="G1358" i="10"/>
  <c r="B1358" i="10"/>
  <c r="O704" i="10"/>
  <c r="P704" i="10"/>
  <c r="N704" i="10"/>
  <c r="M704" i="10"/>
  <c r="L705" i="10"/>
  <c r="A1359" i="10"/>
  <c r="I1359" i="10" s="1"/>
  <c r="H705" i="10"/>
  <c r="D706" i="10"/>
  <c r="E706" i="10" s="1"/>
  <c r="C707" i="10" s="1"/>
  <c r="J1358" i="10" l="1"/>
  <c r="K1359" i="10"/>
  <c r="G1359" i="10"/>
  <c r="B1359" i="10"/>
  <c r="P705" i="10"/>
  <c r="O705" i="10"/>
  <c r="Q704" i="10"/>
  <c r="N705" i="10"/>
  <c r="M705" i="10"/>
  <c r="A1360" i="10"/>
  <c r="I1360" i="10" s="1"/>
  <c r="F706" i="10"/>
  <c r="J1359" i="10" l="1"/>
  <c r="K1360" i="10"/>
  <c r="G1360" i="10"/>
  <c r="B1360" i="10"/>
  <c r="Q705" i="10"/>
  <c r="H706" i="10"/>
  <c r="A1361" i="10"/>
  <c r="I1361" i="10" s="1"/>
  <c r="D707" i="10"/>
  <c r="E707" i="10" s="1"/>
  <c r="C708" i="10" s="1"/>
  <c r="J1360" i="10" l="1"/>
  <c r="K1361" i="10"/>
  <c r="G1361" i="10"/>
  <c r="B1361" i="10"/>
  <c r="L706" i="10"/>
  <c r="A1362" i="10"/>
  <c r="I1362" i="10" s="1"/>
  <c r="F707" i="10"/>
  <c r="H707" i="10" s="1"/>
  <c r="J1361" i="10" l="1"/>
  <c r="K1362" i="10"/>
  <c r="G1362" i="10"/>
  <c r="B1362" i="10"/>
  <c r="P706" i="10"/>
  <c r="O706" i="10"/>
  <c r="M706" i="10"/>
  <c r="N706" i="10"/>
  <c r="A1363" i="10"/>
  <c r="I1363" i="10" s="1"/>
  <c r="D708" i="10"/>
  <c r="E708" i="10" s="1"/>
  <c r="C709" i="10" s="1"/>
  <c r="J1362" i="10" l="1"/>
  <c r="K1363" i="10"/>
  <c r="G1363" i="10"/>
  <c r="B1363" i="10"/>
  <c r="Q706" i="10"/>
  <c r="L707" i="10"/>
  <c r="A1364" i="10"/>
  <c r="I1364" i="10" s="1"/>
  <c r="F708" i="10"/>
  <c r="J1363" i="10" l="1"/>
  <c r="K1364" i="10"/>
  <c r="G1364" i="10"/>
  <c r="B1364" i="10"/>
  <c r="P707" i="10"/>
  <c r="O707" i="10"/>
  <c r="M707" i="10"/>
  <c r="N707" i="10"/>
  <c r="L708" i="10"/>
  <c r="A1365" i="10"/>
  <c r="I1365" i="10" s="1"/>
  <c r="D709" i="10"/>
  <c r="E709" i="10" s="1"/>
  <c r="C710" i="10" s="1"/>
  <c r="H708" i="10"/>
  <c r="J1364" i="10" l="1"/>
  <c r="K1365" i="10"/>
  <c r="G1365" i="10"/>
  <c r="B1365" i="10"/>
  <c r="P708" i="10"/>
  <c r="O708" i="10"/>
  <c r="Q707" i="10"/>
  <c r="M708" i="10"/>
  <c r="N708" i="10"/>
  <c r="A1366" i="10"/>
  <c r="I1366" i="10" s="1"/>
  <c r="F709" i="10"/>
  <c r="J1365" i="10" l="1"/>
  <c r="K1366" i="10"/>
  <c r="G1366" i="10"/>
  <c r="B1366" i="10"/>
  <c r="Q708" i="10"/>
  <c r="H709" i="10"/>
  <c r="A1367" i="10"/>
  <c r="I1367" i="10" s="1"/>
  <c r="D710" i="10"/>
  <c r="E710" i="10" s="1"/>
  <c r="C711" i="10" s="1"/>
  <c r="J1366" i="10" l="1"/>
  <c r="K1367" i="10"/>
  <c r="G1367" i="10"/>
  <c r="B1367" i="10"/>
  <c r="L709" i="10"/>
  <c r="A1368" i="10"/>
  <c r="I1368" i="10" s="1"/>
  <c r="F710" i="10"/>
  <c r="H710" i="10" s="1"/>
  <c r="J1367" i="10" l="1"/>
  <c r="K1368" i="10"/>
  <c r="G1368" i="10"/>
  <c r="B1368" i="10"/>
  <c r="P709" i="10"/>
  <c r="O709" i="10"/>
  <c r="M709" i="10"/>
  <c r="N709" i="10"/>
  <c r="L710" i="10"/>
  <c r="A1369" i="10"/>
  <c r="I1369" i="10" s="1"/>
  <c r="D711" i="10"/>
  <c r="E711" i="10" s="1"/>
  <c r="C712" i="10" s="1"/>
  <c r="J1368" i="10" l="1"/>
  <c r="K1369" i="10"/>
  <c r="G1369" i="10"/>
  <c r="B1369" i="10"/>
  <c r="O710" i="10"/>
  <c r="P710" i="10"/>
  <c r="Q709" i="10"/>
  <c r="M710" i="10"/>
  <c r="N710" i="10"/>
  <c r="A1370" i="10"/>
  <c r="I1370" i="10" s="1"/>
  <c r="F711" i="10"/>
  <c r="J1369" i="10" l="1"/>
  <c r="K1370" i="10"/>
  <c r="G1370" i="10"/>
  <c r="B1370" i="10"/>
  <c r="Q710" i="10"/>
  <c r="L711" i="10"/>
  <c r="A1371" i="10"/>
  <c r="I1371" i="10" s="1"/>
  <c r="D712" i="10"/>
  <c r="E712" i="10" s="1"/>
  <c r="C713" i="10" s="1"/>
  <c r="H711" i="10"/>
  <c r="J1370" i="10" l="1"/>
  <c r="K1371" i="10"/>
  <c r="G1371" i="10"/>
  <c r="B1371" i="10"/>
  <c r="P711" i="10"/>
  <c r="O711" i="10"/>
  <c r="M711" i="10"/>
  <c r="N711" i="10"/>
  <c r="A1372" i="10"/>
  <c r="I1372" i="10" s="1"/>
  <c r="F712" i="10"/>
  <c r="J1371" i="10" l="1"/>
  <c r="K1372" i="10"/>
  <c r="G1372" i="10"/>
  <c r="B1372" i="10"/>
  <c r="Q711" i="10"/>
  <c r="H712" i="10"/>
  <c r="A1373" i="10"/>
  <c r="I1373" i="10" s="1"/>
  <c r="D713" i="10"/>
  <c r="E713" i="10" s="1"/>
  <c r="C714" i="10" s="1"/>
  <c r="J1372" i="10" l="1"/>
  <c r="K1373" i="10"/>
  <c r="G1373" i="10"/>
  <c r="B1373" i="10"/>
  <c r="L712" i="10"/>
  <c r="A1374" i="10"/>
  <c r="I1374" i="10" s="1"/>
  <c r="F713" i="10"/>
  <c r="H713" i="10" s="1"/>
  <c r="J1373" i="10" l="1"/>
  <c r="K1374" i="10"/>
  <c r="G1374" i="10"/>
  <c r="B1374" i="10"/>
  <c r="P712" i="10"/>
  <c r="O712" i="10"/>
  <c r="M712" i="10"/>
  <c r="N712" i="10"/>
  <c r="L713" i="10"/>
  <c r="A1375" i="10"/>
  <c r="I1375" i="10" s="1"/>
  <c r="D714" i="10"/>
  <c r="E714" i="10" s="1"/>
  <c r="C715" i="10" s="1"/>
  <c r="J1374" i="10" l="1"/>
  <c r="K1375" i="10"/>
  <c r="G1375" i="10"/>
  <c r="B1375" i="10"/>
  <c r="Q712" i="10"/>
  <c r="O713" i="10"/>
  <c r="P713" i="10"/>
  <c r="M713" i="10"/>
  <c r="N713" i="10"/>
  <c r="A1376" i="10"/>
  <c r="I1376" i="10" s="1"/>
  <c r="F714" i="10"/>
  <c r="J1375" i="10" l="1"/>
  <c r="K1376" i="10"/>
  <c r="G1376" i="10"/>
  <c r="B1376" i="10"/>
  <c r="Q713" i="10"/>
  <c r="L714" i="10"/>
  <c r="A1377" i="10"/>
  <c r="I1377" i="10" s="1"/>
  <c r="D715" i="10"/>
  <c r="E715" i="10" s="1"/>
  <c r="C716" i="10" s="1"/>
  <c r="H714" i="10"/>
  <c r="J1376" i="10" l="1"/>
  <c r="K1377" i="10"/>
  <c r="G1377" i="10"/>
  <c r="B1377" i="10"/>
  <c r="O714" i="10"/>
  <c r="P714" i="10"/>
  <c r="M714" i="10"/>
  <c r="N714" i="10"/>
  <c r="A1378" i="10"/>
  <c r="I1378" i="10" s="1"/>
  <c r="F715" i="10"/>
  <c r="J1377" i="10" l="1"/>
  <c r="K1378" i="10"/>
  <c r="G1378" i="10"/>
  <c r="B1378" i="10"/>
  <c r="Q714" i="10"/>
  <c r="H715" i="10"/>
  <c r="A1379" i="10"/>
  <c r="I1379" i="10" s="1"/>
  <c r="D716" i="10"/>
  <c r="E716" i="10" s="1"/>
  <c r="C717" i="10" s="1"/>
  <c r="J1378" i="10" l="1"/>
  <c r="K1379" i="10"/>
  <c r="G1379" i="10"/>
  <c r="B1379" i="10"/>
  <c r="L715" i="10"/>
  <c r="A1380" i="10"/>
  <c r="I1380" i="10" s="1"/>
  <c r="F716" i="10"/>
  <c r="H716" i="10" s="1"/>
  <c r="J1379" i="10" l="1"/>
  <c r="K1380" i="10"/>
  <c r="G1380" i="10"/>
  <c r="B1380" i="10"/>
  <c r="P715" i="10"/>
  <c r="O715" i="10"/>
  <c r="M715" i="10"/>
  <c r="N715" i="10"/>
  <c r="A1381" i="10"/>
  <c r="I1381" i="10" s="1"/>
  <c r="D717" i="10"/>
  <c r="E717" i="10" s="1"/>
  <c r="C718" i="10" s="1"/>
  <c r="J1380" i="10" l="1"/>
  <c r="K1381" i="10"/>
  <c r="G1381" i="10"/>
  <c r="B1381" i="10"/>
  <c r="Q715" i="10"/>
  <c r="L716" i="10"/>
  <c r="A1382" i="10"/>
  <c r="I1382" i="10" s="1"/>
  <c r="F717" i="10"/>
  <c r="H717" i="10" s="1"/>
  <c r="J1381" i="10" l="1"/>
  <c r="K1382" i="10"/>
  <c r="G1382" i="10"/>
  <c r="B1382" i="10"/>
  <c r="O716" i="10"/>
  <c r="P716" i="10"/>
  <c r="M716" i="10"/>
  <c r="N716" i="10"/>
  <c r="A1383" i="10"/>
  <c r="I1383" i="10" s="1"/>
  <c r="D718" i="10"/>
  <c r="E718" i="10" s="1"/>
  <c r="C719" i="10" s="1"/>
  <c r="J1382" i="10" l="1"/>
  <c r="K1383" i="10"/>
  <c r="G1383" i="10"/>
  <c r="B1383" i="10"/>
  <c r="Q716" i="10"/>
  <c r="L717" i="10"/>
  <c r="A1384" i="10"/>
  <c r="I1384" i="10" s="1"/>
  <c r="F718" i="10"/>
  <c r="H718" i="10" s="1"/>
  <c r="J1383" i="10" l="1"/>
  <c r="K1384" i="10"/>
  <c r="G1384" i="10"/>
  <c r="B1384" i="10"/>
  <c r="P717" i="10"/>
  <c r="O717" i="10"/>
  <c r="M717" i="10"/>
  <c r="N717" i="10"/>
  <c r="L718" i="10"/>
  <c r="A1385" i="10"/>
  <c r="I1385" i="10" s="1"/>
  <c r="D719" i="10"/>
  <c r="E719" i="10" s="1"/>
  <c r="C720" i="10" s="1"/>
  <c r="J1384" i="10" l="1"/>
  <c r="K1385" i="10"/>
  <c r="G1385" i="10"/>
  <c r="B1385" i="10"/>
  <c r="Q717" i="10"/>
  <c r="O718" i="10"/>
  <c r="P718" i="10"/>
  <c r="M718" i="10"/>
  <c r="N718" i="10"/>
  <c r="A1386" i="10"/>
  <c r="I1386" i="10" s="1"/>
  <c r="F719" i="10"/>
  <c r="J1385" i="10" l="1"/>
  <c r="K1386" i="10"/>
  <c r="G1386" i="10"/>
  <c r="B1386" i="10"/>
  <c r="Q718" i="10"/>
  <c r="H719" i="10"/>
  <c r="A1387" i="10"/>
  <c r="I1387" i="10" s="1"/>
  <c r="D720" i="10"/>
  <c r="E720" i="10" s="1"/>
  <c r="C721" i="10" s="1"/>
  <c r="J1386" i="10" l="1"/>
  <c r="K1387" i="10"/>
  <c r="G1387" i="10"/>
  <c r="B1387" i="10"/>
  <c r="L719" i="10"/>
  <c r="A1388" i="10"/>
  <c r="I1388" i="10" s="1"/>
  <c r="F720" i="10"/>
  <c r="H720" i="10" s="1"/>
  <c r="J1387" i="10" l="1"/>
  <c r="K1388" i="10"/>
  <c r="G1388" i="10"/>
  <c r="B1388" i="10"/>
  <c r="P719" i="10"/>
  <c r="O719" i="10"/>
  <c r="M719" i="10"/>
  <c r="N719" i="10"/>
  <c r="L720" i="10"/>
  <c r="A1389" i="10"/>
  <c r="I1389" i="10" s="1"/>
  <c r="D721" i="10"/>
  <c r="E721" i="10" s="1"/>
  <c r="C722" i="10" s="1"/>
  <c r="J1388" i="10" l="1"/>
  <c r="K1389" i="10"/>
  <c r="G1389" i="10"/>
  <c r="B1389" i="10"/>
  <c r="O720" i="10"/>
  <c r="P720" i="10"/>
  <c r="Q719" i="10"/>
  <c r="M720" i="10"/>
  <c r="N720" i="10"/>
  <c r="A1390" i="10"/>
  <c r="I1390" i="10" s="1"/>
  <c r="F721" i="10"/>
  <c r="J1389" i="10" l="1"/>
  <c r="K1390" i="10"/>
  <c r="G1390" i="10"/>
  <c r="B1390" i="10"/>
  <c r="Q720" i="10"/>
  <c r="L721" i="10"/>
  <c r="A1391" i="10"/>
  <c r="I1391" i="10" s="1"/>
  <c r="D722" i="10"/>
  <c r="E722" i="10" s="1"/>
  <c r="C723" i="10" s="1"/>
  <c r="H721" i="10"/>
  <c r="J1390" i="10" l="1"/>
  <c r="K1391" i="10"/>
  <c r="G1391" i="10"/>
  <c r="B1391" i="10"/>
  <c r="P721" i="10"/>
  <c r="O721" i="10"/>
  <c r="M721" i="10"/>
  <c r="N721" i="10"/>
  <c r="A1392" i="10"/>
  <c r="I1392" i="10" s="1"/>
  <c r="F722" i="10"/>
  <c r="J1391" i="10" l="1"/>
  <c r="K1392" i="10"/>
  <c r="G1392" i="10"/>
  <c r="B1392" i="10"/>
  <c r="Q721" i="10"/>
  <c r="H722" i="10"/>
  <c r="A1393" i="10"/>
  <c r="I1393" i="10" s="1"/>
  <c r="D723" i="10"/>
  <c r="E723" i="10" s="1"/>
  <c r="C724" i="10" s="1"/>
  <c r="J1392" i="10" l="1"/>
  <c r="K1393" i="10"/>
  <c r="G1393" i="10"/>
  <c r="B1393" i="10"/>
  <c r="L722" i="10"/>
  <c r="A1394" i="10"/>
  <c r="I1394" i="10" s="1"/>
  <c r="F723" i="10"/>
  <c r="H723" i="10" s="1"/>
  <c r="J1393" i="10" l="1"/>
  <c r="K1394" i="10"/>
  <c r="G1394" i="10"/>
  <c r="B1394" i="10"/>
  <c r="O722" i="10"/>
  <c r="P722" i="10"/>
  <c r="M722" i="10"/>
  <c r="N722" i="10"/>
  <c r="L723" i="10"/>
  <c r="A1395" i="10"/>
  <c r="I1395" i="10" s="1"/>
  <c r="D724" i="10"/>
  <c r="E724" i="10" s="1"/>
  <c r="C725" i="10" s="1"/>
  <c r="J1394" i="10" l="1"/>
  <c r="K1395" i="10"/>
  <c r="G1395" i="10"/>
  <c r="B1395" i="10"/>
  <c r="O723" i="10"/>
  <c r="P723" i="10"/>
  <c r="Q722" i="10"/>
  <c r="M723" i="10"/>
  <c r="N723" i="10"/>
  <c r="A1396" i="10"/>
  <c r="I1396" i="10" s="1"/>
  <c r="F724" i="10"/>
  <c r="J1395" i="10" l="1"/>
  <c r="K1396" i="10"/>
  <c r="G1396" i="10"/>
  <c r="B1396" i="10"/>
  <c r="Q723" i="10"/>
  <c r="H724" i="10"/>
  <c r="A1397" i="10"/>
  <c r="I1397" i="10" s="1"/>
  <c r="D725" i="10"/>
  <c r="E725" i="10" s="1"/>
  <c r="C726" i="10" s="1"/>
  <c r="J1396" i="10" l="1"/>
  <c r="K1397" i="10"/>
  <c r="G1397" i="10"/>
  <c r="B1397" i="10"/>
  <c r="L724" i="10"/>
  <c r="A1398" i="10"/>
  <c r="I1398" i="10" s="1"/>
  <c r="F725" i="10"/>
  <c r="H725" i="10" s="1"/>
  <c r="J1397" i="10" l="1"/>
  <c r="K1398" i="10"/>
  <c r="G1398" i="10"/>
  <c r="B1398" i="10"/>
  <c r="P724" i="10"/>
  <c r="O724" i="10"/>
  <c r="M724" i="10"/>
  <c r="N724" i="10"/>
  <c r="L725" i="10"/>
  <c r="A1399" i="10"/>
  <c r="I1399" i="10" s="1"/>
  <c r="D726" i="10"/>
  <c r="E726" i="10" s="1"/>
  <c r="C727" i="10" s="1"/>
  <c r="J1398" i="10" l="1"/>
  <c r="K1399" i="10"/>
  <c r="G1399" i="10"/>
  <c r="B1399" i="10"/>
  <c r="Q724" i="10"/>
  <c r="O725" i="10"/>
  <c r="P725" i="10"/>
  <c r="M725" i="10"/>
  <c r="N725" i="10"/>
  <c r="A1400" i="10"/>
  <c r="I1400" i="10" s="1"/>
  <c r="F726" i="10"/>
  <c r="J1399" i="10" l="1"/>
  <c r="K1400" i="10"/>
  <c r="G1400" i="10"/>
  <c r="B1400" i="10"/>
  <c r="Q725" i="10"/>
  <c r="H726" i="10"/>
  <c r="A1401" i="10"/>
  <c r="I1401" i="10" s="1"/>
  <c r="D727" i="10"/>
  <c r="E727" i="10" s="1"/>
  <c r="C728" i="10" s="1"/>
  <c r="J1400" i="10" l="1"/>
  <c r="K1401" i="10"/>
  <c r="G1401" i="10"/>
  <c r="B1401" i="10"/>
  <c r="L726" i="10"/>
  <c r="A1402" i="10"/>
  <c r="I1402" i="10" s="1"/>
  <c r="F727" i="10"/>
  <c r="J1401" i="10" l="1"/>
  <c r="K1402" i="10"/>
  <c r="G1402" i="10"/>
  <c r="B1402" i="10"/>
  <c r="P726" i="10"/>
  <c r="O726" i="10"/>
  <c r="N726" i="10"/>
  <c r="M726" i="10"/>
  <c r="L727" i="10"/>
  <c r="A1403" i="10"/>
  <c r="I1403" i="10" s="1"/>
  <c r="H727" i="10"/>
  <c r="D728" i="10"/>
  <c r="E728" i="10" s="1"/>
  <c r="C729" i="10" s="1"/>
  <c r="J1402" i="10" l="1"/>
  <c r="K1403" i="10"/>
  <c r="G1403" i="10"/>
  <c r="B1403" i="10"/>
  <c r="P727" i="10"/>
  <c r="O727" i="10"/>
  <c r="Q726" i="10"/>
  <c r="N727" i="10"/>
  <c r="M727" i="10"/>
  <c r="A1404" i="10"/>
  <c r="I1404" i="10" s="1"/>
  <c r="F728" i="10"/>
  <c r="J1403" i="10" l="1"/>
  <c r="K1404" i="10"/>
  <c r="G1404" i="10"/>
  <c r="B1404" i="10"/>
  <c r="Q727" i="10"/>
  <c r="H728" i="10"/>
  <c r="A1405" i="10"/>
  <c r="I1405" i="10" s="1"/>
  <c r="D729" i="10"/>
  <c r="E729" i="10" s="1"/>
  <c r="C730" i="10" s="1"/>
  <c r="J1404" i="10" l="1"/>
  <c r="K1405" i="10"/>
  <c r="G1405" i="10"/>
  <c r="B1405" i="10"/>
  <c r="L728" i="10"/>
  <c r="A1406" i="10"/>
  <c r="I1406" i="10" s="1"/>
  <c r="F729" i="10"/>
  <c r="H729" i="10" s="1"/>
  <c r="J1405" i="10" l="1"/>
  <c r="K1406" i="10"/>
  <c r="G1406" i="10"/>
  <c r="B1406" i="10"/>
  <c r="P728" i="10"/>
  <c r="O728" i="10"/>
  <c r="M728" i="10"/>
  <c r="N728" i="10"/>
  <c r="L729" i="10"/>
  <c r="A1407" i="10"/>
  <c r="I1407" i="10" s="1"/>
  <c r="D730" i="10"/>
  <c r="E730" i="10" s="1"/>
  <c r="C731" i="10" s="1"/>
  <c r="J1406" i="10" l="1"/>
  <c r="K1407" i="10"/>
  <c r="G1407" i="10"/>
  <c r="B1407" i="10"/>
  <c r="O729" i="10"/>
  <c r="P729" i="10"/>
  <c r="Q728" i="10"/>
  <c r="M729" i="10"/>
  <c r="N729" i="10"/>
  <c r="A1408" i="10"/>
  <c r="I1408" i="10" s="1"/>
  <c r="F730" i="10"/>
  <c r="J1407" i="10" l="1"/>
  <c r="K1408" i="10"/>
  <c r="G1408" i="10"/>
  <c r="B1408" i="10"/>
  <c r="Q729" i="10"/>
  <c r="H730" i="10"/>
  <c r="A1409" i="10"/>
  <c r="I1409" i="10" s="1"/>
  <c r="D731" i="10"/>
  <c r="E731" i="10" s="1"/>
  <c r="C732" i="10" s="1"/>
  <c r="J1408" i="10" l="1"/>
  <c r="K1409" i="10"/>
  <c r="G1409" i="10"/>
  <c r="B1409" i="10"/>
  <c r="L730" i="10"/>
  <c r="A1410" i="10"/>
  <c r="I1410" i="10" s="1"/>
  <c r="F731" i="10"/>
  <c r="H731" i="10" s="1"/>
  <c r="J1409" i="10" l="1"/>
  <c r="K1410" i="10"/>
  <c r="G1410" i="10"/>
  <c r="B1410" i="10"/>
  <c r="P730" i="10"/>
  <c r="O730" i="10"/>
  <c r="M730" i="10"/>
  <c r="N730" i="10"/>
  <c r="A1411" i="10"/>
  <c r="I1411" i="10" s="1"/>
  <c r="D732" i="10"/>
  <c r="E732" i="10" s="1"/>
  <c r="C733" i="10" s="1"/>
  <c r="J1410" i="10" l="1"/>
  <c r="K1411" i="10"/>
  <c r="G1411" i="10"/>
  <c r="B1411" i="10"/>
  <c r="Q730" i="10"/>
  <c r="L731" i="10"/>
  <c r="A1412" i="10"/>
  <c r="I1412" i="10" s="1"/>
  <c r="F732" i="10"/>
  <c r="H732" i="10" s="1"/>
  <c r="J1411" i="10" l="1"/>
  <c r="K1412" i="10"/>
  <c r="G1412" i="10"/>
  <c r="B1412" i="10"/>
  <c r="O731" i="10"/>
  <c r="P731" i="10"/>
  <c r="M731" i="10"/>
  <c r="N731" i="10"/>
  <c r="A1413" i="10"/>
  <c r="I1413" i="10" s="1"/>
  <c r="D733" i="10"/>
  <c r="E733" i="10" s="1"/>
  <c r="C734" i="10" s="1"/>
  <c r="J1412" i="10" l="1"/>
  <c r="K1413" i="10"/>
  <c r="G1413" i="10"/>
  <c r="B1413" i="10"/>
  <c r="Q731" i="10"/>
  <c r="L732" i="10"/>
  <c r="A1414" i="10"/>
  <c r="I1414" i="10" s="1"/>
  <c r="F733" i="10"/>
  <c r="H733" i="10" s="1"/>
  <c r="J1413" i="10" l="1"/>
  <c r="K1414" i="10"/>
  <c r="G1414" i="10"/>
  <c r="B1414" i="10"/>
  <c r="O732" i="10"/>
  <c r="P732" i="10"/>
  <c r="M732" i="10"/>
  <c r="N732" i="10"/>
  <c r="A1415" i="10"/>
  <c r="I1415" i="10" s="1"/>
  <c r="D734" i="10"/>
  <c r="E734" i="10" s="1"/>
  <c r="C735" i="10" s="1"/>
  <c r="J1414" i="10" l="1"/>
  <c r="K1415" i="10"/>
  <c r="G1415" i="10"/>
  <c r="B1415" i="10"/>
  <c r="Q732" i="10"/>
  <c r="L733" i="10"/>
  <c r="A1416" i="10"/>
  <c r="I1416" i="10" s="1"/>
  <c r="F734" i="10"/>
  <c r="H734" i="10" s="1"/>
  <c r="J1415" i="10" l="1"/>
  <c r="K1416" i="10"/>
  <c r="G1416" i="10"/>
  <c r="B1416" i="10"/>
  <c r="P733" i="10"/>
  <c r="O733" i="10"/>
  <c r="M733" i="10"/>
  <c r="N733" i="10"/>
  <c r="L734" i="10"/>
  <c r="A1417" i="10"/>
  <c r="I1417" i="10" s="1"/>
  <c r="D735" i="10"/>
  <c r="E735" i="10" s="1"/>
  <c r="C736" i="10" s="1"/>
  <c r="J1416" i="10" l="1"/>
  <c r="K1417" i="10"/>
  <c r="G1417" i="10"/>
  <c r="B1417" i="10"/>
  <c r="Q733" i="10"/>
  <c r="O734" i="10"/>
  <c r="P734" i="10"/>
  <c r="M734" i="10"/>
  <c r="N734" i="10"/>
  <c r="A1418" i="10"/>
  <c r="I1418" i="10" s="1"/>
  <c r="F735" i="10"/>
  <c r="J1417" i="10" l="1"/>
  <c r="K1418" i="10"/>
  <c r="G1418" i="10"/>
  <c r="B1418" i="10"/>
  <c r="Q734" i="10"/>
  <c r="L735" i="10"/>
  <c r="A1419" i="10"/>
  <c r="I1419" i="10" s="1"/>
  <c r="D736" i="10"/>
  <c r="E736" i="10" s="1"/>
  <c r="C737" i="10" s="1"/>
  <c r="H735" i="10"/>
  <c r="J1418" i="10" l="1"/>
  <c r="K1419" i="10"/>
  <c r="G1419" i="10"/>
  <c r="B1419" i="10"/>
  <c r="O735" i="10"/>
  <c r="P735" i="10"/>
  <c r="M735" i="10"/>
  <c r="N735" i="10"/>
  <c r="A1420" i="10"/>
  <c r="I1420" i="10" s="1"/>
  <c r="F736" i="10"/>
  <c r="J1419" i="10" l="1"/>
  <c r="K1420" i="10"/>
  <c r="G1420" i="10"/>
  <c r="B1420" i="10"/>
  <c r="Q735" i="10"/>
  <c r="H736" i="10"/>
  <c r="A1421" i="10"/>
  <c r="I1421" i="10" s="1"/>
  <c r="D737" i="10"/>
  <c r="E737" i="10" s="1"/>
  <c r="C738" i="10" s="1"/>
  <c r="J1420" i="10" l="1"/>
  <c r="K1421" i="10"/>
  <c r="G1421" i="10"/>
  <c r="B1421" i="10"/>
  <c r="L736" i="10"/>
  <c r="A1422" i="10"/>
  <c r="I1422" i="10" s="1"/>
  <c r="F737" i="10"/>
  <c r="H737" i="10" s="1"/>
  <c r="J1421" i="10" l="1"/>
  <c r="K1422" i="10"/>
  <c r="G1422" i="10"/>
  <c r="B1422" i="10"/>
  <c r="O736" i="10"/>
  <c r="P736" i="10"/>
  <c r="M736" i="10"/>
  <c r="N736" i="10"/>
  <c r="A1423" i="10"/>
  <c r="I1423" i="10" s="1"/>
  <c r="D738" i="10"/>
  <c r="E738" i="10" s="1"/>
  <c r="C739" i="10" s="1"/>
  <c r="J1422" i="10" l="1"/>
  <c r="K1423" i="10"/>
  <c r="G1423" i="10"/>
  <c r="B1423" i="10"/>
  <c r="Q736" i="10"/>
  <c r="L737" i="10"/>
  <c r="A1424" i="10"/>
  <c r="I1424" i="10" s="1"/>
  <c r="F738" i="10"/>
  <c r="H738" i="10" s="1"/>
  <c r="J1423" i="10" l="1"/>
  <c r="K1424" i="10"/>
  <c r="G1424" i="10"/>
  <c r="B1424" i="10"/>
  <c r="O737" i="10"/>
  <c r="P737" i="10"/>
  <c r="M737" i="10"/>
  <c r="N737" i="10"/>
  <c r="A1425" i="10"/>
  <c r="I1425" i="10" s="1"/>
  <c r="D739" i="10"/>
  <c r="E739" i="10" s="1"/>
  <c r="C740" i="10" s="1"/>
  <c r="J1424" i="10" l="1"/>
  <c r="K1425" i="10"/>
  <c r="G1425" i="10"/>
  <c r="B1425" i="10"/>
  <c r="Q737" i="10"/>
  <c r="L738" i="10"/>
  <c r="A1426" i="10"/>
  <c r="I1426" i="10" s="1"/>
  <c r="F739" i="10"/>
  <c r="H739" i="10" s="1"/>
  <c r="J1425" i="10" l="1"/>
  <c r="K1426" i="10"/>
  <c r="G1426" i="10"/>
  <c r="B1426" i="10"/>
  <c r="O738" i="10"/>
  <c r="P738" i="10"/>
  <c r="M738" i="10"/>
  <c r="N738" i="10"/>
  <c r="A1427" i="10"/>
  <c r="I1427" i="10" s="1"/>
  <c r="D740" i="10"/>
  <c r="E740" i="10" s="1"/>
  <c r="C741" i="10" s="1"/>
  <c r="J1426" i="10" l="1"/>
  <c r="K1427" i="10"/>
  <c r="G1427" i="10"/>
  <c r="B1427" i="10"/>
  <c r="Q738" i="10"/>
  <c r="L739" i="10"/>
  <c r="A1428" i="10"/>
  <c r="I1428" i="10" s="1"/>
  <c r="F740" i="10"/>
  <c r="H740" i="10" s="1"/>
  <c r="J1427" i="10" l="1"/>
  <c r="K1428" i="10"/>
  <c r="G1428" i="10"/>
  <c r="B1428" i="10"/>
  <c r="P739" i="10"/>
  <c r="O739" i="10"/>
  <c r="M739" i="10"/>
  <c r="N739" i="10"/>
  <c r="L740" i="10"/>
  <c r="A1429" i="10"/>
  <c r="I1429" i="10" s="1"/>
  <c r="D741" i="10"/>
  <c r="E741" i="10" s="1"/>
  <c r="C742" i="10" s="1"/>
  <c r="J1428" i="10" l="1"/>
  <c r="K1429" i="10"/>
  <c r="G1429" i="10"/>
  <c r="B1429" i="10"/>
  <c r="Q739" i="10"/>
  <c r="P740" i="10"/>
  <c r="O740" i="10"/>
  <c r="M740" i="10"/>
  <c r="N740" i="10"/>
  <c r="A1430" i="10"/>
  <c r="I1430" i="10" s="1"/>
  <c r="F741" i="10"/>
  <c r="J1429" i="10" l="1"/>
  <c r="K1430" i="10"/>
  <c r="G1430" i="10"/>
  <c r="B1430" i="10"/>
  <c r="Q740" i="10"/>
  <c r="H741" i="10"/>
  <c r="A1431" i="10"/>
  <c r="I1431" i="10" s="1"/>
  <c r="D742" i="10"/>
  <c r="E742" i="10" s="1"/>
  <c r="C743" i="10" s="1"/>
  <c r="J1430" i="10" l="1"/>
  <c r="K1431" i="10"/>
  <c r="G1431" i="10"/>
  <c r="B1431" i="10"/>
  <c r="L741" i="10"/>
  <c r="A1432" i="10"/>
  <c r="I1432" i="10" s="1"/>
  <c r="F742" i="10"/>
  <c r="H742" i="10" s="1"/>
  <c r="J1431" i="10" l="1"/>
  <c r="K1432" i="10"/>
  <c r="G1432" i="10"/>
  <c r="B1432" i="10"/>
  <c r="O741" i="10"/>
  <c r="P741" i="10"/>
  <c r="M741" i="10"/>
  <c r="N741" i="10"/>
  <c r="A1433" i="10"/>
  <c r="I1433" i="10" s="1"/>
  <c r="D743" i="10"/>
  <c r="E743" i="10" s="1"/>
  <c r="C744" i="10" s="1"/>
  <c r="J1432" i="10" l="1"/>
  <c r="K1433" i="10"/>
  <c r="G1433" i="10"/>
  <c r="B1433" i="10"/>
  <c r="Q741" i="10"/>
  <c r="L742" i="10"/>
  <c r="A1434" i="10"/>
  <c r="I1434" i="10" s="1"/>
  <c r="F743" i="10"/>
  <c r="H743" i="10" s="1"/>
  <c r="J1433" i="10" l="1"/>
  <c r="K1434" i="10"/>
  <c r="G1434" i="10"/>
  <c r="B1434" i="10"/>
  <c r="O742" i="10"/>
  <c r="P742" i="10"/>
  <c r="M742" i="10"/>
  <c r="N742" i="10"/>
  <c r="L743" i="10"/>
  <c r="A1435" i="10"/>
  <c r="I1435" i="10" s="1"/>
  <c r="D744" i="10"/>
  <c r="E744" i="10" s="1"/>
  <c r="C745" i="10" s="1"/>
  <c r="J1434" i="10" l="1"/>
  <c r="K1435" i="10"/>
  <c r="G1435" i="10"/>
  <c r="B1435" i="10"/>
  <c r="O743" i="10"/>
  <c r="P743" i="10"/>
  <c r="Q742" i="10"/>
  <c r="M743" i="10"/>
  <c r="N743" i="10"/>
  <c r="A1436" i="10"/>
  <c r="I1436" i="10" s="1"/>
  <c r="F744" i="10"/>
  <c r="J1435" i="10" l="1"/>
  <c r="K1436" i="10"/>
  <c r="G1436" i="10"/>
  <c r="B1436" i="10"/>
  <c r="Q743" i="10"/>
  <c r="H744" i="10"/>
  <c r="A1437" i="10"/>
  <c r="I1437" i="10" s="1"/>
  <c r="D745" i="10"/>
  <c r="E745" i="10" s="1"/>
  <c r="C746" i="10" s="1"/>
  <c r="J1436" i="10" l="1"/>
  <c r="K1437" i="10"/>
  <c r="G1437" i="10"/>
  <c r="B1437" i="10"/>
  <c r="L744" i="10"/>
  <c r="A1438" i="10"/>
  <c r="I1438" i="10" s="1"/>
  <c r="F745" i="10"/>
  <c r="J1437" i="10" l="1"/>
  <c r="K1438" i="10"/>
  <c r="G1438" i="10"/>
  <c r="B1438" i="10"/>
  <c r="P744" i="10"/>
  <c r="O744" i="10"/>
  <c r="N744" i="10"/>
  <c r="M744" i="10"/>
  <c r="L745" i="10"/>
  <c r="A1439" i="10"/>
  <c r="I1439" i="10" s="1"/>
  <c r="H745" i="10"/>
  <c r="D746" i="10"/>
  <c r="E746" i="10" s="1"/>
  <c r="C747" i="10" s="1"/>
  <c r="J1438" i="10" l="1"/>
  <c r="K1439" i="10"/>
  <c r="G1439" i="10"/>
  <c r="B1439" i="10"/>
  <c r="O745" i="10"/>
  <c r="P745" i="10"/>
  <c r="Q744" i="10"/>
  <c r="N745" i="10"/>
  <c r="M745" i="10"/>
  <c r="A1440" i="10"/>
  <c r="I1440" i="10" s="1"/>
  <c r="F746" i="10"/>
  <c r="J1439" i="10" l="1"/>
  <c r="K1440" i="10"/>
  <c r="G1440" i="10"/>
  <c r="B1440" i="10"/>
  <c r="Q745" i="10"/>
  <c r="H746" i="10"/>
  <c r="A1441" i="10"/>
  <c r="I1441" i="10" s="1"/>
  <c r="D747" i="10"/>
  <c r="E747" i="10" s="1"/>
  <c r="C748" i="10" s="1"/>
  <c r="J1440" i="10" l="1"/>
  <c r="K1441" i="10"/>
  <c r="G1441" i="10"/>
  <c r="B1441" i="10"/>
  <c r="L746" i="10"/>
  <c r="A1442" i="10"/>
  <c r="I1442" i="10" s="1"/>
  <c r="F747" i="10"/>
  <c r="H747" i="10" s="1"/>
  <c r="J1441" i="10" l="1"/>
  <c r="K1442" i="10"/>
  <c r="G1442" i="10"/>
  <c r="B1442" i="10"/>
  <c r="O746" i="10"/>
  <c r="P746" i="10"/>
  <c r="M746" i="10"/>
  <c r="N746" i="10"/>
  <c r="A1443" i="10"/>
  <c r="I1443" i="10" s="1"/>
  <c r="D748" i="10"/>
  <c r="E748" i="10" s="1"/>
  <c r="C749" i="10" s="1"/>
  <c r="J1442" i="10" l="1"/>
  <c r="K1443" i="10"/>
  <c r="G1443" i="10"/>
  <c r="B1443" i="10"/>
  <c r="Q746" i="10"/>
  <c r="L747" i="10"/>
  <c r="A1444" i="10"/>
  <c r="I1444" i="10" s="1"/>
  <c r="F748" i="10"/>
  <c r="H748" i="10" s="1"/>
  <c r="J1443" i="10" l="1"/>
  <c r="K1444" i="10"/>
  <c r="G1444" i="10"/>
  <c r="B1444" i="10"/>
  <c r="P747" i="10"/>
  <c r="O747" i="10"/>
  <c r="M747" i="10"/>
  <c r="N747" i="10"/>
  <c r="A1445" i="10"/>
  <c r="I1445" i="10" s="1"/>
  <c r="D749" i="10"/>
  <c r="E749" i="10" s="1"/>
  <c r="C750" i="10" s="1"/>
  <c r="J1444" i="10" l="1"/>
  <c r="K1445" i="10"/>
  <c r="G1445" i="10"/>
  <c r="B1445" i="10"/>
  <c r="Q747" i="10"/>
  <c r="L748" i="10"/>
  <c r="A1446" i="10"/>
  <c r="I1446" i="10" s="1"/>
  <c r="F749" i="10"/>
  <c r="H749" i="10" s="1"/>
  <c r="J1445" i="10" l="1"/>
  <c r="K1446" i="10"/>
  <c r="G1446" i="10"/>
  <c r="B1446" i="10"/>
  <c r="O748" i="10"/>
  <c r="P748" i="10"/>
  <c r="M748" i="10"/>
  <c r="N748" i="10"/>
  <c r="L749" i="10"/>
  <c r="A1447" i="10"/>
  <c r="I1447" i="10" s="1"/>
  <c r="D750" i="10"/>
  <c r="E750" i="10" s="1"/>
  <c r="C751" i="10" s="1"/>
  <c r="J1446" i="10" l="1"/>
  <c r="K1447" i="10"/>
  <c r="G1447" i="10"/>
  <c r="B1447" i="10"/>
  <c r="O749" i="10"/>
  <c r="P749" i="10"/>
  <c r="Q748" i="10"/>
  <c r="M749" i="10"/>
  <c r="N749" i="10"/>
  <c r="A1448" i="10"/>
  <c r="I1448" i="10" s="1"/>
  <c r="F750" i="10"/>
  <c r="J1447" i="10" l="1"/>
  <c r="K1448" i="10"/>
  <c r="G1448" i="10"/>
  <c r="B1448" i="10"/>
  <c r="Q749" i="10"/>
  <c r="H750" i="10"/>
  <c r="A1449" i="10"/>
  <c r="I1449" i="10" s="1"/>
  <c r="D751" i="10"/>
  <c r="E751" i="10" s="1"/>
  <c r="C752" i="10" s="1"/>
  <c r="J1448" i="10" l="1"/>
  <c r="K1449" i="10"/>
  <c r="G1449" i="10"/>
  <c r="B1449" i="10"/>
  <c r="L750" i="10"/>
  <c r="A1450" i="10"/>
  <c r="I1450" i="10" s="1"/>
  <c r="F751" i="10"/>
  <c r="H751" i="10" s="1"/>
  <c r="J1449" i="10" l="1"/>
  <c r="K1450" i="10"/>
  <c r="G1450" i="10"/>
  <c r="B1450" i="10"/>
  <c r="O750" i="10"/>
  <c r="P750" i="10"/>
  <c r="M750" i="10"/>
  <c r="N750" i="10"/>
  <c r="A1451" i="10"/>
  <c r="I1451" i="10" s="1"/>
  <c r="D752" i="10"/>
  <c r="E752" i="10" s="1"/>
  <c r="C753" i="10" s="1"/>
  <c r="J1450" i="10" l="1"/>
  <c r="K1451" i="10"/>
  <c r="G1451" i="10"/>
  <c r="B1451" i="10"/>
  <c r="Q750" i="10"/>
  <c r="L751" i="10"/>
  <c r="A1452" i="10"/>
  <c r="I1452" i="10" s="1"/>
  <c r="F752" i="10"/>
  <c r="J1451" i="10" l="1"/>
  <c r="K1452" i="10"/>
  <c r="G1452" i="10"/>
  <c r="B1452" i="10"/>
  <c r="O751" i="10"/>
  <c r="P751" i="10"/>
  <c r="N751" i="10"/>
  <c r="M751" i="10"/>
  <c r="L752" i="10"/>
  <c r="A1453" i="10"/>
  <c r="I1453" i="10" s="1"/>
  <c r="H752" i="10"/>
  <c r="D753" i="10"/>
  <c r="E753" i="10" s="1"/>
  <c r="C754" i="10" s="1"/>
  <c r="J1452" i="10" l="1"/>
  <c r="K1453" i="10"/>
  <c r="G1453" i="10"/>
  <c r="B1453" i="10"/>
  <c r="P752" i="10"/>
  <c r="O752" i="10"/>
  <c r="Q751" i="10"/>
  <c r="N752" i="10"/>
  <c r="M752" i="10"/>
  <c r="A1454" i="10"/>
  <c r="I1454" i="10" s="1"/>
  <c r="F753" i="10"/>
  <c r="J1453" i="10" l="1"/>
  <c r="K1454" i="10"/>
  <c r="G1454" i="10"/>
  <c r="B1454" i="10"/>
  <c r="Q752" i="10"/>
  <c r="H753" i="10"/>
  <c r="A1455" i="10"/>
  <c r="I1455" i="10" s="1"/>
  <c r="D754" i="10"/>
  <c r="E754" i="10" s="1"/>
  <c r="C755" i="10" s="1"/>
  <c r="J1454" i="10" l="1"/>
  <c r="K1455" i="10"/>
  <c r="G1455" i="10"/>
  <c r="B1455" i="10"/>
  <c r="L753" i="10"/>
  <c r="A1456" i="10"/>
  <c r="I1456" i="10" s="1"/>
  <c r="F754" i="10"/>
  <c r="J1455" i="10" l="1"/>
  <c r="K1456" i="10"/>
  <c r="G1456" i="10"/>
  <c r="B1456" i="10"/>
  <c r="P753" i="10"/>
  <c r="O753" i="10"/>
  <c r="N753" i="10"/>
  <c r="M753" i="10"/>
  <c r="L754" i="10"/>
  <c r="A1457" i="10"/>
  <c r="I1457" i="10" s="1"/>
  <c r="H754" i="10"/>
  <c r="D755" i="10"/>
  <c r="E755" i="10" s="1"/>
  <c r="C756" i="10" s="1"/>
  <c r="J1456" i="10" l="1"/>
  <c r="K1457" i="10"/>
  <c r="G1457" i="10"/>
  <c r="B1457" i="10"/>
  <c r="P754" i="10"/>
  <c r="O754" i="10"/>
  <c r="Q753" i="10"/>
  <c r="N754" i="10"/>
  <c r="M754" i="10"/>
  <c r="A1458" i="10"/>
  <c r="I1458" i="10" s="1"/>
  <c r="F755" i="10"/>
  <c r="J1457" i="10" l="1"/>
  <c r="K1458" i="10"/>
  <c r="G1458" i="10"/>
  <c r="B1458" i="10"/>
  <c r="Q754" i="10"/>
  <c r="H755" i="10"/>
  <c r="A1459" i="10"/>
  <c r="I1459" i="10" s="1"/>
  <c r="D756" i="10"/>
  <c r="E756" i="10" s="1"/>
  <c r="C757" i="10" s="1"/>
  <c r="J1458" i="10" l="1"/>
  <c r="K1459" i="10"/>
  <c r="G1459" i="10"/>
  <c r="B1459" i="10"/>
  <c r="L755" i="10"/>
  <c r="A1460" i="10"/>
  <c r="I1460" i="10" s="1"/>
  <c r="F756" i="10"/>
  <c r="J1459" i="10" l="1"/>
  <c r="K1460" i="10"/>
  <c r="G1460" i="10"/>
  <c r="B1460" i="10"/>
  <c r="O755" i="10"/>
  <c r="P755" i="10"/>
  <c r="M755" i="10"/>
  <c r="N755" i="10"/>
  <c r="L756" i="10"/>
  <c r="A1461" i="10"/>
  <c r="I1461" i="10" s="1"/>
  <c r="H756" i="10"/>
  <c r="D757" i="10"/>
  <c r="E757" i="10" s="1"/>
  <c r="C758" i="10" s="1"/>
  <c r="J1460" i="10" l="1"/>
  <c r="K1461" i="10"/>
  <c r="G1461" i="10"/>
  <c r="B1461" i="10"/>
  <c r="O756" i="10"/>
  <c r="P756" i="10"/>
  <c r="Q755" i="10"/>
  <c r="N756" i="10"/>
  <c r="M756" i="10"/>
  <c r="A1462" i="10"/>
  <c r="I1462" i="10" s="1"/>
  <c r="F757" i="10"/>
  <c r="J1461" i="10" l="1"/>
  <c r="K1462" i="10"/>
  <c r="G1462" i="10"/>
  <c r="B1462" i="10"/>
  <c r="Q756" i="10"/>
  <c r="H757" i="10"/>
  <c r="A1463" i="10"/>
  <c r="I1463" i="10" s="1"/>
  <c r="D758" i="10"/>
  <c r="E758" i="10" s="1"/>
  <c r="C759" i="10" s="1"/>
  <c r="J1462" i="10" l="1"/>
  <c r="K1463" i="10"/>
  <c r="G1463" i="10"/>
  <c r="B1463" i="10"/>
  <c r="L757" i="10"/>
  <c r="A1464" i="10"/>
  <c r="I1464" i="10" s="1"/>
  <c r="F758" i="10"/>
  <c r="J1463" i="10" l="1"/>
  <c r="K1464" i="10"/>
  <c r="G1464" i="10"/>
  <c r="B1464" i="10"/>
  <c r="P757" i="10"/>
  <c r="O757" i="10"/>
  <c r="M757" i="10"/>
  <c r="N757" i="10"/>
  <c r="L758" i="10"/>
  <c r="A1465" i="10"/>
  <c r="I1465" i="10" s="1"/>
  <c r="D759" i="10"/>
  <c r="E759" i="10" s="1"/>
  <c r="C760" i="10" s="1"/>
  <c r="H758" i="10"/>
  <c r="J1464" i="10" l="1"/>
  <c r="K1465" i="10"/>
  <c r="G1465" i="10"/>
  <c r="B1465" i="10"/>
  <c r="Q757" i="10"/>
  <c r="O758" i="10"/>
  <c r="P758" i="10"/>
  <c r="N758" i="10"/>
  <c r="M758" i="10"/>
  <c r="A1466" i="10"/>
  <c r="I1466" i="10" s="1"/>
  <c r="F759" i="10"/>
  <c r="J1465" i="10" l="1"/>
  <c r="K1466" i="10"/>
  <c r="G1466" i="10"/>
  <c r="B1466" i="10"/>
  <c r="Q758" i="10"/>
  <c r="H759" i="10"/>
  <c r="A1467" i="10"/>
  <c r="I1467" i="10" s="1"/>
  <c r="D760" i="10"/>
  <c r="E760" i="10" s="1"/>
  <c r="C761" i="10" s="1"/>
  <c r="J1466" i="10" l="1"/>
  <c r="K1467" i="10"/>
  <c r="G1467" i="10"/>
  <c r="B1467" i="10"/>
  <c r="L759" i="10"/>
  <c r="A1468" i="10"/>
  <c r="I1468" i="10" s="1"/>
  <c r="F760" i="10"/>
  <c r="H760" i="10" s="1"/>
  <c r="J1467" i="10" l="1"/>
  <c r="K1468" i="10"/>
  <c r="G1468" i="10"/>
  <c r="B1468" i="10"/>
  <c r="O759" i="10"/>
  <c r="P759" i="10"/>
  <c r="M759" i="10"/>
  <c r="N759" i="10"/>
  <c r="L760" i="10"/>
  <c r="A1469" i="10"/>
  <c r="I1469" i="10" s="1"/>
  <c r="D761" i="10"/>
  <c r="E761" i="10" s="1"/>
  <c r="C762" i="10" s="1"/>
  <c r="J1468" i="10" l="1"/>
  <c r="K1469" i="10"/>
  <c r="G1469" i="10"/>
  <c r="B1469" i="10"/>
  <c r="O760" i="10"/>
  <c r="P760" i="10"/>
  <c r="Q759" i="10"/>
  <c r="M760" i="10"/>
  <c r="N760" i="10"/>
  <c r="A1470" i="10"/>
  <c r="I1470" i="10" s="1"/>
  <c r="F761" i="10"/>
  <c r="J1469" i="10" l="1"/>
  <c r="K1470" i="10"/>
  <c r="G1470" i="10"/>
  <c r="B1470" i="10"/>
  <c r="Q760" i="10"/>
  <c r="L761" i="10"/>
  <c r="A1471" i="10"/>
  <c r="I1471" i="10" s="1"/>
  <c r="H761" i="10"/>
  <c r="D762" i="10"/>
  <c r="E762" i="10" s="1"/>
  <c r="C763" i="10" s="1"/>
  <c r="J1470" i="10" l="1"/>
  <c r="K1471" i="10"/>
  <c r="G1471" i="10"/>
  <c r="B1471" i="10"/>
  <c r="P761" i="10"/>
  <c r="O761" i="10"/>
  <c r="N761" i="10"/>
  <c r="M761" i="10"/>
  <c r="A1472" i="10"/>
  <c r="I1472" i="10" s="1"/>
  <c r="F762" i="10"/>
  <c r="J1471" i="10" l="1"/>
  <c r="K1472" i="10"/>
  <c r="G1472" i="10"/>
  <c r="B1472" i="10"/>
  <c r="Q761" i="10"/>
  <c r="H762" i="10"/>
  <c r="A1473" i="10"/>
  <c r="I1473" i="10" s="1"/>
  <c r="D763" i="10"/>
  <c r="E763" i="10" s="1"/>
  <c r="C764" i="10" s="1"/>
  <c r="J1472" i="10" l="1"/>
  <c r="K1473" i="10"/>
  <c r="G1473" i="10"/>
  <c r="B1473" i="10"/>
  <c r="L762" i="10"/>
  <c r="A1474" i="10"/>
  <c r="I1474" i="10" s="1"/>
  <c r="F763" i="10"/>
  <c r="J1473" i="10" l="1"/>
  <c r="K1474" i="10"/>
  <c r="G1474" i="10"/>
  <c r="B1474" i="10"/>
  <c r="O762" i="10"/>
  <c r="P762" i="10"/>
  <c r="M762" i="10"/>
  <c r="N762" i="10"/>
  <c r="L763" i="10"/>
  <c r="A1475" i="10"/>
  <c r="I1475" i="10" s="1"/>
  <c r="H763" i="10"/>
  <c r="D764" i="10"/>
  <c r="E764" i="10" s="1"/>
  <c r="C765" i="10" s="1"/>
  <c r="J1474" i="10" l="1"/>
  <c r="K1475" i="10"/>
  <c r="G1475" i="10"/>
  <c r="B1475" i="10"/>
  <c r="O763" i="10"/>
  <c r="P763" i="10"/>
  <c r="Q762" i="10"/>
  <c r="N763" i="10"/>
  <c r="M763" i="10"/>
  <c r="A1476" i="10"/>
  <c r="I1476" i="10" s="1"/>
  <c r="F764" i="10"/>
  <c r="J1475" i="10" l="1"/>
  <c r="K1476" i="10"/>
  <c r="G1476" i="10"/>
  <c r="B1476" i="10"/>
  <c r="Q763" i="10"/>
  <c r="H764" i="10"/>
  <c r="A1477" i="10"/>
  <c r="I1477" i="10" s="1"/>
  <c r="D765" i="10"/>
  <c r="E765" i="10" s="1"/>
  <c r="C766" i="10" s="1"/>
  <c r="J1476" i="10" l="1"/>
  <c r="K1477" i="10"/>
  <c r="G1477" i="10"/>
  <c r="B1477" i="10"/>
  <c r="L764" i="10"/>
  <c r="A1478" i="10"/>
  <c r="I1478" i="10" s="1"/>
  <c r="F765" i="10"/>
  <c r="H765" i="10" s="1"/>
  <c r="J1477" i="10" l="1"/>
  <c r="K1478" i="10"/>
  <c r="G1478" i="10"/>
  <c r="B1478" i="10"/>
  <c r="O764" i="10"/>
  <c r="P764" i="10"/>
  <c r="M764" i="10"/>
  <c r="N764" i="10"/>
  <c r="L765" i="10"/>
  <c r="A1479" i="10"/>
  <c r="I1479" i="10" s="1"/>
  <c r="D766" i="10"/>
  <c r="E766" i="10" s="1"/>
  <c r="C767" i="10" s="1"/>
  <c r="J1478" i="10" l="1"/>
  <c r="K1479" i="10"/>
  <c r="G1479" i="10"/>
  <c r="B1479" i="10"/>
  <c r="O765" i="10"/>
  <c r="P765" i="10"/>
  <c r="Q764" i="10"/>
  <c r="M765" i="10"/>
  <c r="N765" i="10"/>
  <c r="F12" i="11"/>
  <c r="C13" i="11"/>
  <c r="A1480" i="10"/>
  <c r="I1480" i="10" s="1"/>
  <c r="F766" i="10"/>
  <c r="J1479" i="10" l="1"/>
  <c r="K1480" i="10"/>
  <c r="G1480" i="10"/>
  <c r="B1480" i="10"/>
  <c r="Q765" i="10"/>
  <c r="H766" i="10"/>
  <c r="A1481" i="10"/>
  <c r="I1481" i="10" s="1"/>
  <c r="D767" i="10"/>
  <c r="E767" i="10" s="1"/>
  <c r="C768" i="10" s="1"/>
  <c r="J1480" i="10" l="1"/>
  <c r="K1481" i="10"/>
  <c r="G1481" i="10"/>
  <c r="B1481" i="10"/>
  <c r="L766" i="10"/>
  <c r="A1482" i="10"/>
  <c r="I1482" i="10" s="1"/>
  <c r="F767" i="10"/>
  <c r="H767" i="10" s="1"/>
  <c r="J1481" i="10" l="1"/>
  <c r="K1482" i="10"/>
  <c r="G1482" i="10"/>
  <c r="B1482" i="10"/>
  <c r="P766" i="10"/>
  <c r="O766" i="10"/>
  <c r="M766" i="10"/>
  <c r="N766" i="10"/>
  <c r="A1483" i="10"/>
  <c r="I1483" i="10" s="1"/>
  <c r="D768" i="10"/>
  <c r="E768" i="10" s="1"/>
  <c r="C769" i="10" s="1"/>
  <c r="J1482" i="10" l="1"/>
  <c r="K1483" i="10"/>
  <c r="G1483" i="10"/>
  <c r="B1483" i="10"/>
  <c r="Q766" i="10"/>
  <c r="L767" i="10"/>
  <c r="A1484" i="10"/>
  <c r="I1484" i="10" s="1"/>
  <c r="F768" i="10"/>
  <c r="J1483" i="10" l="1"/>
  <c r="K1484" i="10"/>
  <c r="G1484" i="10"/>
  <c r="B1484" i="10"/>
  <c r="P767" i="10"/>
  <c r="O767" i="10"/>
  <c r="N767" i="10"/>
  <c r="M767" i="10"/>
  <c r="L768" i="10"/>
  <c r="A1485" i="10"/>
  <c r="I1485" i="10" s="1"/>
  <c r="H768" i="10"/>
  <c r="D769" i="10"/>
  <c r="E769" i="10" s="1"/>
  <c r="C770" i="10" s="1"/>
  <c r="J1484" i="10" l="1"/>
  <c r="K1485" i="10"/>
  <c r="G1485" i="10"/>
  <c r="B1485" i="10"/>
  <c r="O768" i="10"/>
  <c r="P768" i="10"/>
  <c r="Q767" i="10"/>
  <c r="N768" i="10"/>
  <c r="M768" i="10"/>
  <c r="A1486" i="10"/>
  <c r="I1486" i="10" s="1"/>
  <c r="F769" i="10"/>
  <c r="J1485" i="10" l="1"/>
  <c r="K1486" i="10"/>
  <c r="G1486" i="10"/>
  <c r="B1486" i="10"/>
  <c r="Q768" i="10"/>
  <c r="H769" i="10"/>
  <c r="A1487" i="10"/>
  <c r="I1487" i="10" s="1"/>
  <c r="D770" i="10"/>
  <c r="E770" i="10" s="1"/>
  <c r="C771" i="10" s="1"/>
  <c r="J1486" i="10" l="1"/>
  <c r="K1487" i="10"/>
  <c r="G1487" i="10"/>
  <c r="B1487" i="10"/>
  <c r="L769" i="10"/>
  <c r="A1488" i="10"/>
  <c r="I1488" i="10" s="1"/>
  <c r="F770" i="10"/>
  <c r="J1487" i="10" l="1"/>
  <c r="K1488" i="10"/>
  <c r="G1488" i="10"/>
  <c r="B1488" i="10"/>
  <c r="P769" i="10"/>
  <c r="O769" i="10"/>
  <c r="N769" i="10"/>
  <c r="M769" i="10"/>
  <c r="L770" i="10"/>
  <c r="A1489" i="10"/>
  <c r="I1489" i="10" s="1"/>
  <c r="H770" i="10"/>
  <c r="D771" i="10"/>
  <c r="E771" i="10" s="1"/>
  <c r="C772" i="10" s="1"/>
  <c r="J1488" i="10" l="1"/>
  <c r="K1489" i="10"/>
  <c r="G1489" i="10"/>
  <c r="B1489" i="10"/>
  <c r="O770" i="10"/>
  <c r="P770" i="10"/>
  <c r="Q769" i="10"/>
  <c r="N770" i="10"/>
  <c r="M770" i="10"/>
  <c r="A1490" i="10"/>
  <c r="I1490" i="10" s="1"/>
  <c r="F771" i="10"/>
  <c r="J1489" i="10" l="1"/>
  <c r="K1490" i="10"/>
  <c r="G1490" i="10"/>
  <c r="B1490" i="10"/>
  <c r="Q770" i="10"/>
  <c r="H771" i="10"/>
  <c r="A1491" i="10"/>
  <c r="I1491" i="10" s="1"/>
  <c r="D772" i="10"/>
  <c r="E772" i="10" s="1"/>
  <c r="C773" i="10" s="1"/>
  <c r="J1490" i="10" l="1"/>
  <c r="K1491" i="10"/>
  <c r="G1491" i="10"/>
  <c r="B1491" i="10"/>
  <c r="L771" i="10"/>
  <c r="A1492" i="10"/>
  <c r="I1492" i="10" s="1"/>
  <c r="F772" i="10"/>
  <c r="H772" i="10" s="1"/>
  <c r="J1491" i="10" l="1"/>
  <c r="K1492" i="10"/>
  <c r="G1492" i="10"/>
  <c r="B1492" i="10"/>
  <c r="O771" i="10"/>
  <c r="P771" i="10"/>
  <c r="M771" i="10"/>
  <c r="N771" i="10"/>
  <c r="A1493" i="10"/>
  <c r="I1493" i="10" s="1"/>
  <c r="D773" i="10"/>
  <c r="E773" i="10" s="1"/>
  <c r="C774" i="10" s="1"/>
  <c r="J1492" i="10" l="1"/>
  <c r="K1493" i="10"/>
  <c r="G1493" i="10"/>
  <c r="B1493" i="10"/>
  <c r="Q771" i="10"/>
  <c r="L772" i="10"/>
  <c r="A1494" i="10"/>
  <c r="I1494" i="10" s="1"/>
  <c r="F773" i="10"/>
  <c r="H773" i="10" s="1"/>
  <c r="J1493" i="10" l="1"/>
  <c r="K1494" i="10"/>
  <c r="G1494" i="10"/>
  <c r="B1494" i="10"/>
  <c r="O772" i="10"/>
  <c r="P772" i="10"/>
  <c r="M772" i="10"/>
  <c r="N772" i="10"/>
  <c r="L773" i="10"/>
  <c r="A1495" i="10"/>
  <c r="I1495" i="10" s="1"/>
  <c r="D774" i="10"/>
  <c r="E774" i="10" s="1"/>
  <c r="C775" i="10" s="1"/>
  <c r="J1494" i="10" l="1"/>
  <c r="K1495" i="10"/>
  <c r="G1495" i="10"/>
  <c r="B1495" i="10"/>
  <c r="P773" i="10"/>
  <c r="O773" i="10"/>
  <c r="Q772" i="10"/>
  <c r="M773" i="10"/>
  <c r="N773" i="10"/>
  <c r="A1496" i="10"/>
  <c r="I1496" i="10" s="1"/>
  <c r="F774" i="10"/>
  <c r="J1495" i="10" l="1"/>
  <c r="K1496" i="10"/>
  <c r="G1496" i="10"/>
  <c r="B1496" i="10"/>
  <c r="Q773" i="10"/>
  <c r="L774" i="10"/>
  <c r="A1497" i="10"/>
  <c r="I1497" i="10" s="1"/>
  <c r="D775" i="10"/>
  <c r="E775" i="10" s="1"/>
  <c r="C776" i="10" s="1"/>
  <c r="H774" i="10"/>
  <c r="J1496" i="10" l="1"/>
  <c r="K1497" i="10"/>
  <c r="G1497" i="10"/>
  <c r="B1497" i="10"/>
  <c r="P774" i="10"/>
  <c r="O774" i="10"/>
  <c r="N774" i="10"/>
  <c r="M774" i="10"/>
  <c r="E13" i="11"/>
  <c r="D13" i="11"/>
  <c r="A1498" i="10"/>
  <c r="I1498" i="10" s="1"/>
  <c r="F775" i="10"/>
  <c r="J1497" i="10" l="1"/>
  <c r="K1498" i="10"/>
  <c r="G1498" i="10"/>
  <c r="B1498" i="10"/>
  <c r="Q774" i="10"/>
  <c r="H775" i="10"/>
  <c r="A1499" i="10"/>
  <c r="I1499" i="10" s="1"/>
  <c r="D776" i="10"/>
  <c r="E776" i="10" s="1"/>
  <c r="C777" i="10" s="1"/>
  <c r="J1498" i="10" l="1"/>
  <c r="K1499" i="10"/>
  <c r="G1499" i="10"/>
  <c r="B1499" i="10"/>
  <c r="L775" i="10"/>
  <c r="A1500" i="10"/>
  <c r="I1500" i="10" s="1"/>
  <c r="F776" i="10"/>
  <c r="J1499" i="10" l="1"/>
  <c r="K1500" i="10"/>
  <c r="G1500" i="10"/>
  <c r="B1500" i="10"/>
  <c r="P775" i="10"/>
  <c r="O775" i="10"/>
  <c r="M775" i="10"/>
  <c r="N775" i="10"/>
  <c r="L776" i="10"/>
  <c r="A1501" i="10"/>
  <c r="I1501" i="10" s="1"/>
  <c r="H776" i="10"/>
  <c r="D777" i="10"/>
  <c r="E777" i="10" s="1"/>
  <c r="C778" i="10" s="1"/>
  <c r="J1500" i="10" l="1"/>
  <c r="K1501" i="10"/>
  <c r="G1501" i="10"/>
  <c r="B1501" i="10"/>
  <c r="Q775" i="10"/>
  <c r="O776" i="10"/>
  <c r="P776" i="10"/>
  <c r="N776" i="10"/>
  <c r="M776" i="10"/>
  <c r="A1502" i="10"/>
  <c r="I1502" i="10" s="1"/>
  <c r="F777" i="10"/>
  <c r="J1501" i="10" l="1"/>
  <c r="K1502" i="10"/>
  <c r="G1502" i="10"/>
  <c r="B1502" i="10"/>
  <c r="Q776" i="10"/>
  <c r="H777" i="10"/>
  <c r="A1503" i="10"/>
  <c r="I1503" i="10" s="1"/>
  <c r="D778" i="10"/>
  <c r="E778" i="10" s="1"/>
  <c r="C779" i="10" s="1"/>
  <c r="J1502" i="10" l="1"/>
  <c r="K1503" i="10"/>
  <c r="G1503" i="10"/>
  <c r="B1503" i="10"/>
  <c r="L777" i="10"/>
  <c r="A1504" i="10"/>
  <c r="I1504" i="10" s="1"/>
  <c r="F778" i="10"/>
  <c r="H778" i="10" s="1"/>
  <c r="J1503" i="10" l="1"/>
  <c r="K1504" i="10"/>
  <c r="G1504" i="10"/>
  <c r="B1504" i="10"/>
  <c r="P777" i="10"/>
  <c r="O777" i="10"/>
  <c r="M777" i="10"/>
  <c r="N777" i="10"/>
  <c r="L778" i="10"/>
  <c r="A1505" i="10"/>
  <c r="I1505" i="10" s="1"/>
  <c r="D779" i="10"/>
  <c r="E779" i="10" s="1"/>
  <c r="C780" i="10" s="1"/>
  <c r="J1504" i="10" l="1"/>
  <c r="K1505" i="10"/>
  <c r="G1505" i="10"/>
  <c r="B1505" i="10"/>
  <c r="Q777" i="10"/>
  <c r="O778" i="10"/>
  <c r="P778" i="10"/>
  <c r="M778" i="10"/>
  <c r="N778" i="10"/>
  <c r="A1506" i="10"/>
  <c r="I1506" i="10" s="1"/>
  <c r="F779" i="10"/>
  <c r="J1505" i="10" l="1"/>
  <c r="K1506" i="10"/>
  <c r="G1506" i="10"/>
  <c r="B1506" i="10"/>
  <c r="Q778" i="10"/>
  <c r="H779" i="10"/>
  <c r="A1507" i="10"/>
  <c r="I1507" i="10" s="1"/>
  <c r="D780" i="10"/>
  <c r="E780" i="10" s="1"/>
  <c r="C781" i="10" s="1"/>
  <c r="J1506" i="10" l="1"/>
  <c r="K1507" i="10"/>
  <c r="G1507" i="10"/>
  <c r="B1507" i="10"/>
  <c r="L779" i="10"/>
  <c r="A1508" i="10"/>
  <c r="I1508" i="10" s="1"/>
  <c r="F780" i="10"/>
  <c r="J1507" i="10" l="1"/>
  <c r="K1508" i="10"/>
  <c r="G1508" i="10"/>
  <c r="B1508" i="10"/>
  <c r="P779" i="10"/>
  <c r="O779" i="10"/>
  <c r="M779" i="10"/>
  <c r="N779" i="10"/>
  <c r="L780" i="10"/>
  <c r="A1509" i="10"/>
  <c r="I1509" i="10" s="1"/>
  <c r="D781" i="10"/>
  <c r="E781" i="10" s="1"/>
  <c r="C782" i="10" s="1"/>
  <c r="H780" i="10"/>
  <c r="J1508" i="10" l="1"/>
  <c r="K1509" i="10"/>
  <c r="G1509" i="10"/>
  <c r="B1509" i="10"/>
  <c r="P780" i="10"/>
  <c r="O780" i="10"/>
  <c r="Q779" i="10"/>
  <c r="N780" i="10"/>
  <c r="M780" i="10"/>
  <c r="A1510" i="10"/>
  <c r="I1510" i="10" s="1"/>
  <c r="F781" i="10"/>
  <c r="J1509" i="10" l="1"/>
  <c r="K1510" i="10"/>
  <c r="G1510" i="10"/>
  <c r="B1510" i="10"/>
  <c r="Q780" i="10"/>
  <c r="H781" i="10"/>
  <c r="A1511" i="10"/>
  <c r="I1511" i="10" s="1"/>
  <c r="D782" i="10"/>
  <c r="E782" i="10" s="1"/>
  <c r="C783" i="10" s="1"/>
  <c r="J1510" i="10" l="1"/>
  <c r="K1511" i="10"/>
  <c r="G1511" i="10"/>
  <c r="B1511" i="10"/>
  <c r="L781" i="10"/>
  <c r="A1512" i="10"/>
  <c r="I1512" i="10" s="1"/>
  <c r="F782" i="10"/>
  <c r="J1511" i="10" l="1"/>
  <c r="K1512" i="10"/>
  <c r="G1512" i="10"/>
  <c r="B1512" i="10"/>
  <c r="P781" i="10"/>
  <c r="O781" i="10"/>
  <c r="M781" i="10"/>
  <c r="N781" i="10"/>
  <c r="L782" i="10"/>
  <c r="A1513" i="10"/>
  <c r="I1513" i="10" s="1"/>
  <c r="H782" i="10"/>
  <c r="D783" i="10"/>
  <c r="E783" i="10" s="1"/>
  <c r="C784" i="10" s="1"/>
  <c r="J1512" i="10" l="1"/>
  <c r="K1513" i="10"/>
  <c r="G1513" i="10"/>
  <c r="B1513" i="10"/>
  <c r="Q781" i="10"/>
  <c r="O782" i="10"/>
  <c r="P782" i="10"/>
  <c r="N782" i="10"/>
  <c r="M782" i="10"/>
  <c r="A1514" i="10"/>
  <c r="I1514" i="10" s="1"/>
  <c r="F783" i="10"/>
  <c r="J1513" i="10" l="1"/>
  <c r="K1514" i="10"/>
  <c r="G1514" i="10"/>
  <c r="B1514" i="10"/>
  <c r="Q782" i="10"/>
  <c r="H783" i="10"/>
  <c r="A1515" i="10"/>
  <c r="I1515" i="10" s="1"/>
  <c r="D784" i="10"/>
  <c r="E784" i="10" s="1"/>
  <c r="C785" i="10" s="1"/>
  <c r="J1514" i="10" l="1"/>
  <c r="K1515" i="10"/>
  <c r="G1515" i="10"/>
  <c r="B1515" i="10"/>
  <c r="L783" i="10"/>
  <c r="A1516" i="10"/>
  <c r="I1516" i="10" s="1"/>
  <c r="F784" i="10"/>
  <c r="J1515" i="10" l="1"/>
  <c r="K1516" i="10"/>
  <c r="G1516" i="10"/>
  <c r="B1516" i="10"/>
  <c r="O783" i="10"/>
  <c r="P783" i="10"/>
  <c r="N783" i="10"/>
  <c r="M783" i="10"/>
  <c r="L784" i="10"/>
  <c r="A1517" i="10"/>
  <c r="I1517" i="10" s="1"/>
  <c r="H784" i="10"/>
  <c r="D785" i="10"/>
  <c r="E785" i="10" s="1"/>
  <c r="C786" i="10" s="1"/>
  <c r="J1516" i="10" l="1"/>
  <c r="K1517" i="10"/>
  <c r="G1517" i="10"/>
  <c r="B1517" i="10"/>
  <c r="O784" i="10"/>
  <c r="P784" i="10"/>
  <c r="Q783" i="10"/>
  <c r="M784" i="10"/>
  <c r="N784" i="10"/>
  <c r="A1518" i="10"/>
  <c r="I1518" i="10" s="1"/>
  <c r="F785" i="10"/>
  <c r="J1517" i="10" l="1"/>
  <c r="K1518" i="10"/>
  <c r="G1518" i="10"/>
  <c r="B1518" i="10"/>
  <c r="Q784" i="10"/>
  <c r="H785" i="10"/>
  <c r="A1519" i="10"/>
  <c r="I1519" i="10" s="1"/>
  <c r="D786" i="10"/>
  <c r="E786" i="10" s="1"/>
  <c r="C787" i="10" s="1"/>
  <c r="J1518" i="10" l="1"/>
  <c r="K1519" i="10"/>
  <c r="G1519" i="10"/>
  <c r="B1519" i="10"/>
  <c r="L785" i="10"/>
  <c r="A1520" i="10"/>
  <c r="I1520" i="10" s="1"/>
  <c r="F786" i="10"/>
  <c r="H786" i="10" s="1"/>
  <c r="J1519" i="10" l="1"/>
  <c r="K1520" i="10"/>
  <c r="G1520" i="10"/>
  <c r="B1520" i="10"/>
  <c r="P785" i="10"/>
  <c r="O785" i="10"/>
  <c r="M785" i="10"/>
  <c r="N785" i="10"/>
  <c r="L786" i="10"/>
  <c r="A1521" i="10"/>
  <c r="I1521" i="10" s="1"/>
  <c r="D787" i="10"/>
  <c r="E787" i="10" s="1"/>
  <c r="C788" i="10" s="1"/>
  <c r="J1520" i="10" l="1"/>
  <c r="K1521" i="10"/>
  <c r="G1521" i="10"/>
  <c r="B1521" i="10"/>
  <c r="Q785" i="10"/>
  <c r="P786" i="10"/>
  <c r="O786" i="10"/>
  <c r="M786" i="10"/>
  <c r="N786" i="10"/>
  <c r="A1522" i="10"/>
  <c r="I1522" i="10" s="1"/>
  <c r="F787" i="10"/>
  <c r="J1521" i="10" l="1"/>
  <c r="K1522" i="10"/>
  <c r="G1522" i="10"/>
  <c r="B1522" i="10"/>
  <c r="Q786" i="10"/>
  <c r="H787" i="10"/>
  <c r="A1523" i="10"/>
  <c r="I1523" i="10" s="1"/>
  <c r="D788" i="10"/>
  <c r="E788" i="10" s="1"/>
  <c r="C789" i="10" s="1"/>
  <c r="J1522" i="10" l="1"/>
  <c r="K1523" i="10"/>
  <c r="G1523" i="10"/>
  <c r="B1523" i="10"/>
  <c r="L787" i="10"/>
  <c r="A1524" i="10"/>
  <c r="I1524" i="10" s="1"/>
  <c r="F788" i="10"/>
  <c r="H788" i="10" s="1"/>
  <c r="J1523" i="10" l="1"/>
  <c r="K1524" i="10"/>
  <c r="G1524" i="10"/>
  <c r="B1524" i="10"/>
  <c r="O787" i="10"/>
  <c r="P787" i="10"/>
  <c r="M787" i="10"/>
  <c r="N787" i="10"/>
  <c r="A1525" i="10"/>
  <c r="I1525" i="10" s="1"/>
  <c r="D789" i="10"/>
  <c r="E789" i="10" s="1"/>
  <c r="C790" i="10" s="1"/>
  <c r="J1524" i="10" l="1"/>
  <c r="K1525" i="10"/>
  <c r="G1525" i="10"/>
  <c r="B1525" i="10"/>
  <c r="Q787" i="10"/>
  <c r="L788" i="10"/>
  <c r="A1526" i="10"/>
  <c r="I1526" i="10" s="1"/>
  <c r="F789" i="10"/>
  <c r="H789" i="10" s="1"/>
  <c r="J1525" i="10" l="1"/>
  <c r="K1526" i="10"/>
  <c r="G1526" i="10"/>
  <c r="B1526" i="10"/>
  <c r="O788" i="10"/>
  <c r="P788" i="10"/>
  <c r="M788" i="10"/>
  <c r="N788" i="10"/>
  <c r="L789" i="10"/>
  <c r="A1527" i="10"/>
  <c r="I1527" i="10" s="1"/>
  <c r="D790" i="10"/>
  <c r="E790" i="10" s="1"/>
  <c r="C791" i="10" s="1"/>
  <c r="J1526" i="10" l="1"/>
  <c r="K1527" i="10"/>
  <c r="G1527" i="10"/>
  <c r="B1527" i="10"/>
  <c r="O789" i="10"/>
  <c r="P789" i="10"/>
  <c r="Q788" i="10"/>
  <c r="M789" i="10"/>
  <c r="N789" i="10"/>
  <c r="A1528" i="10"/>
  <c r="I1528" i="10" s="1"/>
  <c r="F790" i="10"/>
  <c r="J1527" i="10" l="1"/>
  <c r="K1528" i="10"/>
  <c r="G1528" i="10"/>
  <c r="B1528" i="10"/>
  <c r="Q789" i="10"/>
  <c r="L790" i="10"/>
  <c r="A1529" i="10"/>
  <c r="I1529" i="10" s="1"/>
  <c r="D791" i="10"/>
  <c r="E791" i="10" s="1"/>
  <c r="C792" i="10" s="1"/>
  <c r="H790" i="10"/>
  <c r="J1528" i="10" l="1"/>
  <c r="K1529" i="10"/>
  <c r="G1529" i="10"/>
  <c r="B1529" i="10"/>
  <c r="O790" i="10"/>
  <c r="P790" i="10"/>
  <c r="N790" i="10"/>
  <c r="M790" i="10"/>
  <c r="A1530" i="10"/>
  <c r="I1530" i="10" s="1"/>
  <c r="F791" i="10"/>
  <c r="J1529" i="10" l="1"/>
  <c r="K1530" i="10"/>
  <c r="G1530" i="10"/>
  <c r="B1530" i="10"/>
  <c r="Q790" i="10"/>
  <c r="H791" i="10"/>
  <c r="A1531" i="10"/>
  <c r="I1531" i="10" s="1"/>
  <c r="D792" i="10"/>
  <c r="E792" i="10" s="1"/>
  <c r="C793" i="10" s="1"/>
  <c r="J1530" i="10" l="1"/>
  <c r="K1531" i="10"/>
  <c r="G1531" i="10"/>
  <c r="B1531" i="10"/>
  <c r="L791" i="10"/>
  <c r="A1532" i="10"/>
  <c r="I1532" i="10" s="1"/>
  <c r="F792" i="10"/>
  <c r="H792" i="10" s="1"/>
  <c r="J1531" i="10" l="1"/>
  <c r="K1532" i="10"/>
  <c r="G1532" i="10"/>
  <c r="B1532" i="10"/>
  <c r="O791" i="10"/>
  <c r="P791" i="10"/>
  <c r="M791" i="10"/>
  <c r="N791" i="10"/>
  <c r="L792" i="10"/>
  <c r="A1533" i="10"/>
  <c r="I1533" i="10" s="1"/>
  <c r="D793" i="10"/>
  <c r="E793" i="10" s="1"/>
  <c r="C794" i="10" s="1"/>
  <c r="J1532" i="10" l="1"/>
  <c r="K1533" i="10"/>
  <c r="G1533" i="10"/>
  <c r="B1533" i="10"/>
  <c r="P792" i="10"/>
  <c r="O792" i="10"/>
  <c r="Q791" i="10"/>
  <c r="M792" i="10"/>
  <c r="N792" i="10"/>
  <c r="A1534" i="10"/>
  <c r="I1534" i="10" s="1"/>
  <c r="F793" i="10"/>
  <c r="J1533" i="10" l="1"/>
  <c r="K1534" i="10"/>
  <c r="G1534" i="10"/>
  <c r="B1534" i="10"/>
  <c r="Q792" i="10"/>
  <c r="H793" i="10"/>
  <c r="A1535" i="10"/>
  <c r="I1535" i="10" s="1"/>
  <c r="D794" i="10"/>
  <c r="E794" i="10" s="1"/>
  <c r="C795" i="10" s="1"/>
  <c r="J1534" i="10" l="1"/>
  <c r="K1535" i="10"/>
  <c r="G1535" i="10"/>
  <c r="B1535" i="10"/>
  <c r="L793" i="10"/>
  <c r="A1536" i="10"/>
  <c r="I1536" i="10" s="1"/>
  <c r="F794" i="10"/>
  <c r="J1535" i="10" l="1"/>
  <c r="K1536" i="10"/>
  <c r="G1536" i="10"/>
  <c r="B1536" i="10"/>
  <c r="P793" i="10"/>
  <c r="O793" i="10"/>
  <c r="M793" i="10"/>
  <c r="N793" i="10"/>
  <c r="L794" i="10"/>
  <c r="A1537" i="10"/>
  <c r="I1537" i="10" s="1"/>
  <c r="D795" i="10"/>
  <c r="E795" i="10" s="1"/>
  <c r="C796" i="10" s="1"/>
  <c r="H794" i="10"/>
  <c r="J1536" i="10" l="1"/>
  <c r="K1537" i="10"/>
  <c r="G1537" i="10"/>
  <c r="B1537" i="10"/>
  <c r="P794" i="10"/>
  <c r="O794" i="10"/>
  <c r="Q793" i="10"/>
  <c r="N794" i="10"/>
  <c r="M794" i="10"/>
  <c r="A1538" i="10"/>
  <c r="I1538" i="10" s="1"/>
  <c r="F795" i="10"/>
  <c r="J1537" i="10" l="1"/>
  <c r="K1538" i="10"/>
  <c r="G1538" i="10"/>
  <c r="B1538" i="10"/>
  <c r="Q794" i="10"/>
  <c r="H795" i="10"/>
  <c r="A1539" i="10"/>
  <c r="I1539" i="10" s="1"/>
  <c r="D796" i="10"/>
  <c r="E796" i="10" s="1"/>
  <c r="C797" i="10" s="1"/>
  <c r="J1538" i="10" l="1"/>
  <c r="K1539" i="10"/>
  <c r="G1539" i="10"/>
  <c r="B1539" i="10"/>
  <c r="L795" i="10"/>
  <c r="A1540" i="10"/>
  <c r="I1540" i="10" s="1"/>
  <c r="F796" i="10"/>
  <c r="J1539" i="10" l="1"/>
  <c r="K1540" i="10"/>
  <c r="G1540" i="10"/>
  <c r="B1540" i="10"/>
  <c r="O795" i="10"/>
  <c r="P795" i="10"/>
  <c r="N795" i="10"/>
  <c r="M795" i="10"/>
  <c r="L796" i="10"/>
  <c r="A1541" i="10"/>
  <c r="I1541" i="10" s="1"/>
  <c r="D797" i="10"/>
  <c r="E797" i="10" s="1"/>
  <c r="C798" i="10" s="1"/>
  <c r="H796" i="10"/>
  <c r="J1540" i="10" l="1"/>
  <c r="K1541" i="10"/>
  <c r="G1541" i="10"/>
  <c r="B1541" i="10"/>
  <c r="O796" i="10"/>
  <c r="P796" i="10"/>
  <c r="Q795" i="10"/>
  <c r="N796" i="10"/>
  <c r="M796" i="10"/>
  <c r="A1542" i="10"/>
  <c r="I1542" i="10" s="1"/>
  <c r="F797" i="10"/>
  <c r="J1541" i="10" l="1"/>
  <c r="K1542" i="10"/>
  <c r="G1542" i="10"/>
  <c r="B1542" i="10"/>
  <c r="Q796" i="10"/>
  <c r="H797" i="10"/>
  <c r="A1543" i="10"/>
  <c r="I1543" i="10" s="1"/>
  <c r="D798" i="10"/>
  <c r="E798" i="10" s="1"/>
  <c r="C799" i="10" s="1"/>
  <c r="J1542" i="10" l="1"/>
  <c r="K1543" i="10"/>
  <c r="G1543" i="10"/>
  <c r="B1543" i="10"/>
  <c r="L797" i="10"/>
  <c r="A1544" i="10"/>
  <c r="I1544" i="10" s="1"/>
  <c r="F798" i="10"/>
  <c r="H798" i="10" s="1"/>
  <c r="J1543" i="10" l="1"/>
  <c r="K1544" i="10"/>
  <c r="G1544" i="10"/>
  <c r="B1544" i="10"/>
  <c r="P797" i="10"/>
  <c r="O797" i="10"/>
  <c r="M797" i="10"/>
  <c r="N797" i="10"/>
  <c r="A1545" i="10"/>
  <c r="I1545" i="10" s="1"/>
  <c r="D799" i="10"/>
  <c r="E799" i="10" s="1"/>
  <c r="C800" i="10" s="1"/>
  <c r="J1544" i="10" l="1"/>
  <c r="K1545" i="10"/>
  <c r="G1545" i="10"/>
  <c r="B1545" i="10"/>
  <c r="Q797" i="10"/>
  <c r="L798" i="10"/>
  <c r="A1546" i="10"/>
  <c r="I1546" i="10" s="1"/>
  <c r="F799" i="10"/>
  <c r="H799" i="10" s="1"/>
  <c r="J1545" i="10" l="1"/>
  <c r="K1546" i="10"/>
  <c r="G1546" i="10"/>
  <c r="B1546" i="10"/>
  <c r="O798" i="10"/>
  <c r="P798" i="10"/>
  <c r="M798" i="10"/>
  <c r="N798" i="10"/>
  <c r="A1547" i="10"/>
  <c r="I1547" i="10" s="1"/>
  <c r="D800" i="10"/>
  <c r="E800" i="10" s="1"/>
  <c r="C801" i="10" s="1"/>
  <c r="J1546" i="10" l="1"/>
  <c r="K1547" i="10"/>
  <c r="G1547" i="10"/>
  <c r="B1547" i="10"/>
  <c r="Q798" i="10"/>
  <c r="L799" i="10"/>
  <c r="A1548" i="10"/>
  <c r="I1548" i="10" s="1"/>
  <c r="F800" i="10"/>
  <c r="H800" i="10" s="1"/>
  <c r="J1547" i="10" l="1"/>
  <c r="K1548" i="10"/>
  <c r="G1548" i="10"/>
  <c r="B1548" i="10"/>
  <c r="P799" i="10"/>
  <c r="O799" i="10"/>
  <c r="M799" i="10"/>
  <c r="N799" i="10"/>
  <c r="L800" i="10"/>
  <c r="A1549" i="10"/>
  <c r="I1549" i="10" s="1"/>
  <c r="D801" i="10"/>
  <c r="E801" i="10" s="1"/>
  <c r="C802" i="10" s="1"/>
  <c r="J1548" i="10" l="1"/>
  <c r="K1549" i="10"/>
  <c r="G1549" i="10"/>
  <c r="B1549" i="10"/>
  <c r="P800" i="10"/>
  <c r="O800" i="10"/>
  <c r="Q799" i="10"/>
  <c r="M800" i="10"/>
  <c r="N800" i="10"/>
  <c r="A1550" i="10"/>
  <c r="I1550" i="10" s="1"/>
  <c r="F801" i="10"/>
  <c r="J1549" i="10" l="1"/>
  <c r="K1550" i="10"/>
  <c r="G1550" i="10"/>
  <c r="B1550" i="10"/>
  <c r="Q800" i="10"/>
  <c r="L801" i="10"/>
  <c r="A1551" i="10"/>
  <c r="I1551" i="10" s="1"/>
  <c r="H801" i="10"/>
  <c r="D802" i="10"/>
  <c r="E802" i="10" s="1"/>
  <c r="C803" i="10" s="1"/>
  <c r="J1550" i="10" l="1"/>
  <c r="K1551" i="10"/>
  <c r="G1551" i="10"/>
  <c r="B1551" i="10"/>
  <c r="O801" i="10"/>
  <c r="P801" i="10"/>
  <c r="N801" i="10"/>
  <c r="M801" i="10"/>
  <c r="A1552" i="10"/>
  <c r="I1552" i="10" s="1"/>
  <c r="F802" i="10"/>
  <c r="J1551" i="10" l="1"/>
  <c r="K1552" i="10"/>
  <c r="G1552" i="10"/>
  <c r="B1552" i="10"/>
  <c r="Q801" i="10"/>
  <c r="H802" i="10"/>
  <c r="A1553" i="10"/>
  <c r="I1553" i="10" s="1"/>
  <c r="D803" i="10"/>
  <c r="E803" i="10" s="1"/>
  <c r="C804" i="10" s="1"/>
  <c r="J1552" i="10" l="1"/>
  <c r="K1553" i="10"/>
  <c r="G1553" i="10"/>
  <c r="B1553" i="10"/>
  <c r="L802" i="10"/>
  <c r="A1554" i="10"/>
  <c r="I1554" i="10" s="1"/>
  <c r="F803" i="10"/>
  <c r="J1553" i="10" l="1"/>
  <c r="K1554" i="10"/>
  <c r="G1554" i="10"/>
  <c r="B1554" i="10"/>
  <c r="P802" i="10"/>
  <c r="O802" i="10"/>
  <c r="N802" i="10"/>
  <c r="M802" i="10"/>
  <c r="L803" i="10"/>
  <c r="A1555" i="10"/>
  <c r="I1555" i="10" s="1"/>
  <c r="D804" i="10"/>
  <c r="E804" i="10" s="1"/>
  <c r="C805" i="10" s="1"/>
  <c r="H803" i="10"/>
  <c r="J1554" i="10" l="1"/>
  <c r="K1555" i="10"/>
  <c r="G1555" i="10"/>
  <c r="B1555" i="10"/>
  <c r="O803" i="10"/>
  <c r="P803" i="10"/>
  <c r="Q802" i="10"/>
  <c r="N803" i="10"/>
  <c r="M803" i="10"/>
  <c r="A1556" i="10"/>
  <c r="I1556" i="10" s="1"/>
  <c r="F804" i="10"/>
  <c r="J1555" i="10" l="1"/>
  <c r="K1556" i="10"/>
  <c r="G1556" i="10"/>
  <c r="B1556" i="10"/>
  <c r="Q803" i="10"/>
  <c r="H804" i="10"/>
  <c r="A1557" i="10"/>
  <c r="I1557" i="10" s="1"/>
  <c r="D805" i="10"/>
  <c r="E805" i="10" s="1"/>
  <c r="C806" i="10" s="1"/>
  <c r="J1556" i="10" l="1"/>
  <c r="K1557" i="10"/>
  <c r="G1557" i="10"/>
  <c r="B1557" i="10"/>
  <c r="L804" i="10"/>
  <c r="A1558" i="10"/>
  <c r="I1558" i="10" s="1"/>
  <c r="F805" i="10"/>
  <c r="J1557" i="10" l="1"/>
  <c r="K1558" i="10"/>
  <c r="G1558" i="10"/>
  <c r="B1558" i="10"/>
  <c r="O804" i="10"/>
  <c r="P804" i="10"/>
  <c r="N804" i="10"/>
  <c r="M804" i="10"/>
  <c r="L805" i="10"/>
  <c r="A1559" i="10"/>
  <c r="I1559" i="10" s="1"/>
  <c r="H805" i="10"/>
  <c r="D806" i="10"/>
  <c r="E806" i="10" s="1"/>
  <c r="C807" i="10" s="1"/>
  <c r="J1558" i="10" l="1"/>
  <c r="K1559" i="10"/>
  <c r="G1559" i="10"/>
  <c r="B1559" i="10"/>
  <c r="O805" i="10"/>
  <c r="P805" i="10"/>
  <c r="Q804" i="10"/>
  <c r="N805" i="10"/>
  <c r="M805" i="10"/>
  <c r="A1560" i="10"/>
  <c r="I1560" i="10" s="1"/>
  <c r="F806" i="10"/>
  <c r="J1559" i="10" l="1"/>
  <c r="K1560" i="10"/>
  <c r="G1560" i="10"/>
  <c r="B1560" i="10"/>
  <c r="Q805" i="10"/>
  <c r="H806" i="10"/>
  <c r="A1561" i="10"/>
  <c r="I1561" i="10" s="1"/>
  <c r="D807" i="10"/>
  <c r="E807" i="10" s="1"/>
  <c r="C808" i="10" s="1"/>
  <c r="J1560" i="10" l="1"/>
  <c r="K1561" i="10"/>
  <c r="G1561" i="10"/>
  <c r="B1561" i="10"/>
  <c r="L806" i="10"/>
  <c r="A1562" i="10"/>
  <c r="I1562" i="10" s="1"/>
  <c r="F807" i="10"/>
  <c r="H807" i="10" s="1"/>
  <c r="J1561" i="10" l="1"/>
  <c r="K1562" i="10"/>
  <c r="G1562" i="10"/>
  <c r="B1562" i="10"/>
  <c r="O806" i="10"/>
  <c r="P806" i="10"/>
  <c r="M806" i="10"/>
  <c r="N806" i="10"/>
  <c r="L807" i="10"/>
  <c r="A1563" i="10"/>
  <c r="I1563" i="10" s="1"/>
  <c r="D808" i="10"/>
  <c r="E808" i="10" s="1"/>
  <c r="C809" i="10" s="1"/>
  <c r="J1562" i="10" l="1"/>
  <c r="K1563" i="10"/>
  <c r="G1563" i="10"/>
  <c r="B1563" i="10"/>
  <c r="O807" i="10"/>
  <c r="P807" i="10"/>
  <c r="Q806" i="10"/>
  <c r="M807" i="10"/>
  <c r="N807" i="10"/>
  <c r="A1564" i="10"/>
  <c r="I1564" i="10" s="1"/>
  <c r="F808" i="10"/>
  <c r="J1563" i="10" l="1"/>
  <c r="K1564" i="10"/>
  <c r="G1564" i="10"/>
  <c r="B1564" i="10"/>
  <c r="Q807" i="10"/>
  <c r="H808" i="10"/>
  <c r="A1565" i="10"/>
  <c r="I1565" i="10" s="1"/>
  <c r="D809" i="10"/>
  <c r="E809" i="10" s="1"/>
  <c r="C810" i="10" s="1"/>
  <c r="J1564" i="10" l="1"/>
  <c r="K1565" i="10"/>
  <c r="G1565" i="10"/>
  <c r="B1565" i="10"/>
  <c r="L808" i="10"/>
  <c r="A1566" i="10"/>
  <c r="I1566" i="10" s="1"/>
  <c r="F809" i="10"/>
  <c r="J1565" i="10" l="1"/>
  <c r="K1566" i="10"/>
  <c r="G1566" i="10"/>
  <c r="B1566" i="10"/>
  <c r="P808" i="10"/>
  <c r="O808" i="10"/>
  <c r="N808" i="10"/>
  <c r="M808" i="10"/>
  <c r="L809" i="10"/>
  <c r="A1567" i="10"/>
  <c r="I1567" i="10" s="1"/>
  <c r="H809" i="10"/>
  <c r="D810" i="10"/>
  <c r="E810" i="10" s="1"/>
  <c r="C811" i="10" s="1"/>
  <c r="J1566" i="10" l="1"/>
  <c r="K1567" i="10"/>
  <c r="G1567" i="10"/>
  <c r="B1567" i="10"/>
  <c r="P809" i="10"/>
  <c r="O809" i="10"/>
  <c r="Q808" i="10"/>
  <c r="N809" i="10"/>
  <c r="M809" i="10"/>
  <c r="A1568" i="10"/>
  <c r="I1568" i="10" s="1"/>
  <c r="F810" i="10"/>
  <c r="J1567" i="10" l="1"/>
  <c r="K1568" i="10"/>
  <c r="G1568" i="10"/>
  <c r="B1568" i="10"/>
  <c r="Q809" i="10"/>
  <c r="H810" i="10"/>
  <c r="A1569" i="10"/>
  <c r="I1569" i="10" s="1"/>
  <c r="D811" i="10"/>
  <c r="E811" i="10" s="1"/>
  <c r="C812" i="10" s="1"/>
  <c r="J1568" i="10" l="1"/>
  <c r="K1569" i="10"/>
  <c r="G1569" i="10"/>
  <c r="B1569" i="10"/>
  <c r="L810" i="10"/>
  <c r="A1570" i="10"/>
  <c r="I1570" i="10" s="1"/>
  <c r="F811" i="10"/>
  <c r="H811" i="10" s="1"/>
  <c r="J1569" i="10" l="1"/>
  <c r="K1570" i="10"/>
  <c r="G1570" i="10"/>
  <c r="B1570" i="10"/>
  <c r="P810" i="10"/>
  <c r="O810" i="10"/>
  <c r="M810" i="10"/>
  <c r="N810" i="10"/>
  <c r="A1571" i="10"/>
  <c r="I1571" i="10" s="1"/>
  <c r="D812" i="10"/>
  <c r="E812" i="10" s="1"/>
  <c r="C813" i="10" s="1"/>
  <c r="J1570" i="10" l="1"/>
  <c r="K1571" i="10"/>
  <c r="G1571" i="10"/>
  <c r="B1571" i="10"/>
  <c r="Q810" i="10"/>
  <c r="L811" i="10"/>
  <c r="A1572" i="10"/>
  <c r="I1572" i="10" s="1"/>
  <c r="F812" i="10"/>
  <c r="H812" i="10" s="1"/>
  <c r="J1571" i="10" l="1"/>
  <c r="K1572" i="10"/>
  <c r="G1572" i="10"/>
  <c r="B1572" i="10"/>
  <c r="O811" i="10"/>
  <c r="P811" i="10"/>
  <c r="M811" i="10"/>
  <c r="N811" i="10"/>
  <c r="L812" i="10"/>
  <c r="A1573" i="10"/>
  <c r="I1573" i="10" s="1"/>
  <c r="D813" i="10"/>
  <c r="E813" i="10" s="1"/>
  <c r="C814" i="10" s="1"/>
  <c r="J1572" i="10" l="1"/>
  <c r="K1573" i="10"/>
  <c r="G1573" i="10"/>
  <c r="B1573" i="10"/>
  <c r="O812" i="10"/>
  <c r="P812" i="10"/>
  <c r="Q811" i="10"/>
  <c r="M812" i="10"/>
  <c r="N812" i="10"/>
  <c r="A1574" i="10"/>
  <c r="I1574" i="10" s="1"/>
  <c r="F813" i="10"/>
  <c r="J1573" i="10" l="1"/>
  <c r="K1574" i="10"/>
  <c r="G1574" i="10"/>
  <c r="B1574" i="10"/>
  <c r="Q812" i="10"/>
  <c r="L813" i="10"/>
  <c r="A1575" i="10"/>
  <c r="I1575" i="10" s="1"/>
  <c r="H813" i="10"/>
  <c r="D814" i="10"/>
  <c r="E814" i="10" s="1"/>
  <c r="C815" i="10" s="1"/>
  <c r="J1574" i="10" l="1"/>
  <c r="K1575" i="10"/>
  <c r="G1575" i="10"/>
  <c r="B1575" i="10"/>
  <c r="P813" i="10"/>
  <c r="O813" i="10"/>
  <c r="N813" i="10"/>
  <c r="M813" i="10"/>
  <c r="A1576" i="10"/>
  <c r="I1576" i="10" s="1"/>
  <c r="F814" i="10"/>
  <c r="J1575" i="10" l="1"/>
  <c r="K1576" i="10"/>
  <c r="G1576" i="10"/>
  <c r="B1576" i="10"/>
  <c r="Q813" i="10"/>
  <c r="H814" i="10"/>
  <c r="A1577" i="10"/>
  <c r="I1577" i="10" s="1"/>
  <c r="D815" i="10"/>
  <c r="E815" i="10" s="1"/>
  <c r="C816" i="10" s="1"/>
  <c r="J1576" i="10" l="1"/>
  <c r="K1577" i="10"/>
  <c r="G1577" i="10"/>
  <c r="B1577" i="10"/>
  <c r="L814" i="10"/>
  <c r="A1578" i="10"/>
  <c r="I1578" i="10" s="1"/>
  <c r="F815" i="10"/>
  <c r="H815" i="10" s="1"/>
  <c r="J1577" i="10" l="1"/>
  <c r="K1578" i="10"/>
  <c r="G1578" i="10"/>
  <c r="B1578" i="10"/>
  <c r="P814" i="10"/>
  <c r="O814" i="10"/>
  <c r="M814" i="10"/>
  <c r="N814" i="10"/>
  <c r="L815" i="10"/>
  <c r="A1579" i="10"/>
  <c r="I1579" i="10" s="1"/>
  <c r="D816" i="10"/>
  <c r="E816" i="10" s="1"/>
  <c r="C817" i="10" s="1"/>
  <c r="J1578" i="10" l="1"/>
  <c r="K1579" i="10"/>
  <c r="G1579" i="10"/>
  <c r="B1579" i="10"/>
  <c r="P815" i="10"/>
  <c r="O815" i="10"/>
  <c r="Q814" i="10"/>
  <c r="M815" i="10"/>
  <c r="N815" i="10"/>
  <c r="A1580" i="10"/>
  <c r="I1580" i="10" s="1"/>
  <c r="F816" i="10"/>
  <c r="J1579" i="10" l="1"/>
  <c r="K1580" i="10"/>
  <c r="G1580" i="10"/>
  <c r="B1580" i="10"/>
  <c r="Q815" i="10"/>
  <c r="H816" i="10"/>
  <c r="A1581" i="10"/>
  <c r="I1581" i="10" s="1"/>
  <c r="D817" i="10"/>
  <c r="E817" i="10" s="1"/>
  <c r="C818" i="10" s="1"/>
  <c r="J1580" i="10" l="1"/>
  <c r="K1581" i="10"/>
  <c r="G1581" i="10"/>
  <c r="B1581" i="10"/>
  <c r="L816" i="10"/>
  <c r="A1582" i="10"/>
  <c r="I1582" i="10" s="1"/>
  <c r="F817" i="10"/>
  <c r="J1581" i="10" l="1"/>
  <c r="K1582" i="10"/>
  <c r="G1582" i="10"/>
  <c r="B1582" i="10"/>
  <c r="O816" i="10"/>
  <c r="P816" i="10"/>
  <c r="N816" i="10"/>
  <c r="M816" i="10"/>
  <c r="L817" i="10"/>
  <c r="A1583" i="10"/>
  <c r="I1583" i="10" s="1"/>
  <c r="D818" i="10"/>
  <c r="E818" i="10" s="1"/>
  <c r="C819" i="10" s="1"/>
  <c r="H817" i="10"/>
  <c r="J1582" i="10" l="1"/>
  <c r="K1583" i="10"/>
  <c r="G1583" i="10"/>
  <c r="B1583" i="10"/>
  <c r="O817" i="10"/>
  <c r="P817" i="10"/>
  <c r="Q816" i="10"/>
  <c r="N817" i="10"/>
  <c r="M817" i="10"/>
  <c r="A1584" i="10"/>
  <c r="I1584" i="10" s="1"/>
  <c r="F818" i="10"/>
  <c r="J1583" i="10" l="1"/>
  <c r="K1584" i="10"/>
  <c r="G1584" i="10"/>
  <c r="B1584" i="10"/>
  <c r="Q817" i="10"/>
  <c r="H818" i="10"/>
  <c r="A1585" i="10"/>
  <c r="I1585" i="10" s="1"/>
  <c r="D819" i="10"/>
  <c r="E819" i="10" s="1"/>
  <c r="C820" i="10" s="1"/>
  <c r="J1584" i="10" l="1"/>
  <c r="K1585" i="10"/>
  <c r="G1585" i="10"/>
  <c r="B1585" i="10"/>
  <c r="L818" i="10"/>
  <c r="A1586" i="10"/>
  <c r="I1586" i="10" s="1"/>
  <c r="F819" i="10"/>
  <c r="H819" i="10" s="1"/>
  <c r="J1585" i="10" l="1"/>
  <c r="K1586" i="10"/>
  <c r="G1586" i="10"/>
  <c r="B1586" i="10"/>
  <c r="O818" i="10"/>
  <c r="P818" i="10"/>
  <c r="M818" i="10"/>
  <c r="N818" i="10"/>
  <c r="A1587" i="10"/>
  <c r="I1587" i="10" s="1"/>
  <c r="D820" i="10"/>
  <c r="E820" i="10" s="1"/>
  <c r="C821" i="10" s="1"/>
  <c r="J1586" i="10" l="1"/>
  <c r="K1587" i="10"/>
  <c r="G1587" i="10"/>
  <c r="B1587" i="10"/>
  <c r="Q818" i="10"/>
  <c r="L819" i="10"/>
  <c r="A1588" i="10"/>
  <c r="I1588" i="10" s="1"/>
  <c r="F820" i="10"/>
  <c r="H820" i="10" s="1"/>
  <c r="J1587" i="10" l="1"/>
  <c r="K1588" i="10"/>
  <c r="G1588" i="10"/>
  <c r="B1588" i="10"/>
  <c r="P819" i="10"/>
  <c r="O819" i="10"/>
  <c r="M819" i="10"/>
  <c r="N819" i="10"/>
  <c r="L820" i="10"/>
  <c r="A1589" i="10"/>
  <c r="I1589" i="10" s="1"/>
  <c r="D821" i="10"/>
  <c r="E821" i="10" s="1"/>
  <c r="C822" i="10" s="1"/>
  <c r="J1588" i="10" l="1"/>
  <c r="K1589" i="10"/>
  <c r="G1589" i="10"/>
  <c r="B1589" i="10"/>
  <c r="O820" i="10"/>
  <c r="P820" i="10"/>
  <c r="Q819" i="10"/>
  <c r="M820" i="10"/>
  <c r="N820" i="10"/>
  <c r="A1590" i="10"/>
  <c r="I1590" i="10" s="1"/>
  <c r="F821" i="10"/>
  <c r="J1589" i="10" l="1"/>
  <c r="K1590" i="10"/>
  <c r="G1590" i="10"/>
  <c r="B1590" i="10"/>
  <c r="Q820" i="10"/>
  <c r="H821" i="10"/>
  <c r="A1591" i="10"/>
  <c r="I1591" i="10" s="1"/>
  <c r="D822" i="10"/>
  <c r="E822" i="10" s="1"/>
  <c r="C823" i="10" s="1"/>
  <c r="J1590" i="10" l="1"/>
  <c r="K1591" i="10"/>
  <c r="G1591" i="10"/>
  <c r="B1591" i="10"/>
  <c r="L821" i="10"/>
  <c r="A1592" i="10"/>
  <c r="I1592" i="10" s="1"/>
  <c r="F822" i="10"/>
  <c r="H822" i="10" s="1"/>
  <c r="J1591" i="10" l="1"/>
  <c r="K1592" i="10"/>
  <c r="G1592" i="10"/>
  <c r="B1592" i="10"/>
  <c r="O821" i="10"/>
  <c r="P821" i="10"/>
  <c r="M821" i="10"/>
  <c r="N821" i="10"/>
  <c r="L822" i="10"/>
  <c r="A1593" i="10"/>
  <c r="I1593" i="10" s="1"/>
  <c r="D823" i="10"/>
  <c r="E823" i="10" s="1"/>
  <c r="C824" i="10" s="1"/>
  <c r="J1592" i="10" l="1"/>
  <c r="K1593" i="10"/>
  <c r="G1593" i="10"/>
  <c r="B1593" i="10"/>
  <c r="O822" i="10"/>
  <c r="P822" i="10"/>
  <c r="Q821" i="10"/>
  <c r="M822" i="10"/>
  <c r="N822" i="10"/>
  <c r="A1594" i="10"/>
  <c r="I1594" i="10" s="1"/>
  <c r="F823" i="10"/>
  <c r="J1593" i="10" l="1"/>
  <c r="K1594" i="10"/>
  <c r="G1594" i="10"/>
  <c r="B1594" i="10"/>
  <c r="Q822" i="10"/>
  <c r="H823" i="10"/>
  <c r="A1595" i="10"/>
  <c r="I1595" i="10" s="1"/>
  <c r="D824" i="10"/>
  <c r="E824" i="10" s="1"/>
  <c r="C825" i="10" s="1"/>
  <c r="J1594" i="10" l="1"/>
  <c r="K1595" i="10"/>
  <c r="G1595" i="10"/>
  <c r="B1595" i="10"/>
  <c r="L823" i="10"/>
  <c r="A1596" i="10"/>
  <c r="I1596" i="10" s="1"/>
  <c r="F824" i="10"/>
  <c r="H824" i="10" s="1"/>
  <c r="J1595" i="10" l="1"/>
  <c r="K1596" i="10"/>
  <c r="G1596" i="10"/>
  <c r="B1596" i="10"/>
  <c r="P823" i="10"/>
  <c r="O823" i="10"/>
  <c r="M823" i="10"/>
  <c r="N823" i="10"/>
  <c r="L824" i="10"/>
  <c r="A1597" i="10"/>
  <c r="I1597" i="10" s="1"/>
  <c r="D825" i="10"/>
  <c r="E825" i="10" s="1"/>
  <c r="C826" i="10" s="1"/>
  <c r="J1596" i="10" l="1"/>
  <c r="K1597" i="10"/>
  <c r="G1597" i="10"/>
  <c r="B1597" i="10"/>
  <c r="O824" i="10"/>
  <c r="P824" i="10"/>
  <c r="Q823" i="10"/>
  <c r="M824" i="10"/>
  <c r="N824" i="10"/>
  <c r="A1598" i="10"/>
  <c r="I1598" i="10" s="1"/>
  <c r="F825" i="10"/>
  <c r="J1597" i="10" l="1"/>
  <c r="K1598" i="10"/>
  <c r="G1598" i="10"/>
  <c r="B1598" i="10"/>
  <c r="Q824" i="10"/>
  <c r="H825" i="10"/>
  <c r="A1599" i="10"/>
  <c r="I1599" i="10" s="1"/>
  <c r="D826" i="10"/>
  <c r="E826" i="10" s="1"/>
  <c r="C827" i="10" s="1"/>
  <c r="J1598" i="10" l="1"/>
  <c r="K1599" i="10"/>
  <c r="G1599" i="10"/>
  <c r="B1599" i="10"/>
  <c r="L825" i="10"/>
  <c r="A1600" i="10"/>
  <c r="I1600" i="10" s="1"/>
  <c r="F826" i="10"/>
  <c r="H826" i="10" s="1"/>
  <c r="J1599" i="10" l="1"/>
  <c r="K1600" i="10"/>
  <c r="G1600" i="10"/>
  <c r="B1600" i="10"/>
  <c r="P825" i="10"/>
  <c r="O825" i="10"/>
  <c r="M825" i="10"/>
  <c r="N825" i="10"/>
  <c r="L826" i="10"/>
  <c r="A1601" i="10"/>
  <c r="I1601" i="10" s="1"/>
  <c r="D827" i="10"/>
  <c r="E827" i="10" s="1"/>
  <c r="C828" i="10" s="1"/>
  <c r="J1600" i="10" l="1"/>
  <c r="K1601" i="10"/>
  <c r="G1601" i="10"/>
  <c r="B1601" i="10"/>
  <c r="P826" i="10"/>
  <c r="O826" i="10"/>
  <c r="Q825" i="10"/>
  <c r="M826" i="10"/>
  <c r="N826" i="10"/>
  <c r="A1602" i="10"/>
  <c r="I1602" i="10" s="1"/>
  <c r="F827" i="10"/>
  <c r="J1601" i="10" l="1"/>
  <c r="K1602" i="10"/>
  <c r="G1602" i="10"/>
  <c r="B1602" i="10"/>
  <c r="Q826" i="10"/>
  <c r="H827" i="10"/>
  <c r="A1603" i="10"/>
  <c r="I1603" i="10" s="1"/>
  <c r="D828" i="10"/>
  <c r="E828" i="10" s="1"/>
  <c r="C829" i="10" s="1"/>
  <c r="J1602" i="10" l="1"/>
  <c r="K1603" i="10"/>
  <c r="G1603" i="10"/>
  <c r="B1603" i="10"/>
  <c r="L827" i="10"/>
  <c r="A1604" i="10"/>
  <c r="I1604" i="10" s="1"/>
  <c r="F828" i="10"/>
  <c r="H828" i="10" s="1"/>
  <c r="J1603" i="10" l="1"/>
  <c r="K1604" i="10"/>
  <c r="G1604" i="10"/>
  <c r="B1604" i="10"/>
  <c r="P827" i="10"/>
  <c r="O827" i="10"/>
  <c r="M827" i="10"/>
  <c r="N827" i="10"/>
  <c r="A1605" i="10"/>
  <c r="I1605" i="10" s="1"/>
  <c r="D829" i="10"/>
  <c r="E829" i="10" s="1"/>
  <c r="C830" i="10" s="1"/>
  <c r="J1604" i="10" l="1"/>
  <c r="K1605" i="10"/>
  <c r="G1605" i="10"/>
  <c r="B1605" i="10"/>
  <c r="Q827" i="10"/>
  <c r="L828" i="10"/>
  <c r="A1606" i="10"/>
  <c r="I1606" i="10" s="1"/>
  <c r="F829" i="10"/>
  <c r="H829" i="10" s="1"/>
  <c r="J1605" i="10" l="1"/>
  <c r="K1606" i="10"/>
  <c r="G1606" i="10"/>
  <c r="B1606" i="10"/>
  <c r="O828" i="10"/>
  <c r="P828" i="10"/>
  <c r="M828" i="10"/>
  <c r="N828" i="10"/>
  <c r="L829" i="10"/>
  <c r="A1607" i="10"/>
  <c r="I1607" i="10" s="1"/>
  <c r="D830" i="10"/>
  <c r="E830" i="10" s="1"/>
  <c r="C831" i="10" s="1"/>
  <c r="J1606" i="10" l="1"/>
  <c r="K1607" i="10"/>
  <c r="G1607" i="10"/>
  <c r="B1607" i="10"/>
  <c r="P829" i="10"/>
  <c r="O829" i="10"/>
  <c r="Q828" i="10"/>
  <c r="M829" i="10"/>
  <c r="N829" i="10"/>
  <c r="A1608" i="10"/>
  <c r="I1608" i="10" s="1"/>
  <c r="F830" i="10"/>
  <c r="J1607" i="10" l="1"/>
  <c r="K1608" i="10"/>
  <c r="G1608" i="10"/>
  <c r="B1608" i="10"/>
  <c r="Q829" i="10"/>
  <c r="H830" i="10"/>
  <c r="A1609" i="10"/>
  <c r="I1609" i="10" s="1"/>
  <c r="D831" i="10"/>
  <c r="E831" i="10" s="1"/>
  <c r="C832" i="10" s="1"/>
  <c r="J1608" i="10" l="1"/>
  <c r="K1609" i="10"/>
  <c r="G1609" i="10"/>
  <c r="B1609" i="10"/>
  <c r="L830" i="10"/>
  <c r="A1610" i="10"/>
  <c r="I1610" i="10" s="1"/>
  <c r="F831" i="10"/>
  <c r="H831" i="10" s="1"/>
  <c r="J1609" i="10" l="1"/>
  <c r="K1610" i="10"/>
  <c r="G1610" i="10"/>
  <c r="B1610" i="10"/>
  <c r="O830" i="10"/>
  <c r="P830" i="10"/>
  <c r="M830" i="10"/>
  <c r="N830" i="10"/>
  <c r="L831" i="10"/>
  <c r="A1611" i="10"/>
  <c r="I1611" i="10" s="1"/>
  <c r="D832" i="10"/>
  <c r="E832" i="10" s="1"/>
  <c r="C833" i="10" s="1"/>
  <c r="J1610" i="10" l="1"/>
  <c r="K1611" i="10"/>
  <c r="G1611" i="10"/>
  <c r="B1611" i="10"/>
  <c r="P831" i="10"/>
  <c r="O831" i="10"/>
  <c r="Q830" i="10"/>
  <c r="M831" i="10"/>
  <c r="N831" i="10"/>
  <c r="A1612" i="10"/>
  <c r="I1612" i="10" s="1"/>
  <c r="F832" i="10"/>
  <c r="J1611" i="10" l="1"/>
  <c r="K1612" i="10"/>
  <c r="G1612" i="10"/>
  <c r="B1612" i="10"/>
  <c r="Q831" i="10"/>
  <c r="H832" i="10"/>
  <c r="A1613" i="10"/>
  <c r="I1613" i="10" s="1"/>
  <c r="D833" i="10"/>
  <c r="E833" i="10" s="1"/>
  <c r="C834" i="10" s="1"/>
  <c r="J1612" i="10" l="1"/>
  <c r="K1613" i="10"/>
  <c r="G1613" i="10"/>
  <c r="B1613" i="10"/>
  <c r="L832" i="10"/>
  <c r="A1614" i="10"/>
  <c r="I1614" i="10" s="1"/>
  <c r="F833" i="10"/>
  <c r="H833" i="10" s="1"/>
  <c r="J1613" i="10" l="1"/>
  <c r="K1614" i="10"/>
  <c r="G1614" i="10"/>
  <c r="B1614" i="10"/>
  <c r="P832" i="10"/>
  <c r="O832" i="10"/>
  <c r="M832" i="10"/>
  <c r="N832" i="10"/>
  <c r="A1615" i="10"/>
  <c r="I1615" i="10" s="1"/>
  <c r="D834" i="10"/>
  <c r="E834" i="10" s="1"/>
  <c r="C835" i="10" s="1"/>
  <c r="J1614" i="10" l="1"/>
  <c r="K1615" i="10"/>
  <c r="G1615" i="10"/>
  <c r="B1615" i="10"/>
  <c r="Q832" i="10"/>
  <c r="L833" i="10"/>
  <c r="A1616" i="10"/>
  <c r="I1616" i="10" s="1"/>
  <c r="F834" i="10"/>
  <c r="H834" i="10" s="1"/>
  <c r="J1615" i="10" l="1"/>
  <c r="K1616" i="10"/>
  <c r="G1616" i="10"/>
  <c r="B1616" i="10"/>
  <c r="O833" i="10"/>
  <c r="P833" i="10"/>
  <c r="M833" i="10"/>
  <c r="N833" i="10"/>
  <c r="L834" i="10"/>
  <c r="A1617" i="10"/>
  <c r="I1617" i="10" s="1"/>
  <c r="D835" i="10"/>
  <c r="E835" i="10" s="1"/>
  <c r="C836" i="10" s="1"/>
  <c r="J1616" i="10" l="1"/>
  <c r="K1617" i="10"/>
  <c r="G1617" i="10"/>
  <c r="B1617" i="10"/>
  <c r="O834" i="10"/>
  <c r="P834" i="10"/>
  <c r="Q833" i="10"/>
  <c r="M834" i="10"/>
  <c r="N834" i="10"/>
  <c r="A1618" i="10"/>
  <c r="I1618" i="10" s="1"/>
  <c r="F835" i="10"/>
  <c r="J1617" i="10" l="1"/>
  <c r="K1618" i="10"/>
  <c r="G1618" i="10"/>
  <c r="B1618" i="10"/>
  <c r="Q834" i="10"/>
  <c r="H835" i="10"/>
  <c r="A1619" i="10"/>
  <c r="I1619" i="10" s="1"/>
  <c r="D836" i="10"/>
  <c r="E836" i="10" s="1"/>
  <c r="C837" i="10" s="1"/>
  <c r="J1618" i="10" l="1"/>
  <c r="K1619" i="10"/>
  <c r="G1619" i="10"/>
  <c r="B1619" i="10"/>
  <c r="L835" i="10"/>
  <c r="A1620" i="10"/>
  <c r="I1620" i="10" s="1"/>
  <c r="F836" i="10"/>
  <c r="H836" i="10" s="1"/>
  <c r="J1619" i="10" l="1"/>
  <c r="K1620" i="10"/>
  <c r="G1620" i="10"/>
  <c r="B1620" i="10"/>
  <c r="O835" i="10"/>
  <c r="P835" i="10"/>
  <c r="M835" i="10"/>
  <c r="N835" i="10"/>
  <c r="L836" i="10"/>
  <c r="A1621" i="10"/>
  <c r="I1621" i="10" s="1"/>
  <c r="D837" i="10"/>
  <c r="E837" i="10" s="1"/>
  <c r="C838" i="10" s="1"/>
  <c r="J1620" i="10" l="1"/>
  <c r="K1621" i="10"/>
  <c r="G1621" i="10"/>
  <c r="B1621" i="10"/>
  <c r="O836" i="10"/>
  <c r="P836" i="10"/>
  <c r="Q835" i="10"/>
  <c r="M836" i="10"/>
  <c r="N836" i="10"/>
  <c r="A1622" i="10"/>
  <c r="I1622" i="10" s="1"/>
  <c r="F837" i="10"/>
  <c r="J1621" i="10" l="1"/>
  <c r="K1622" i="10"/>
  <c r="G1622" i="10"/>
  <c r="B1622" i="10"/>
  <c r="Q836" i="10"/>
  <c r="H837" i="10"/>
  <c r="A1623" i="10"/>
  <c r="I1623" i="10" s="1"/>
  <c r="D838" i="10"/>
  <c r="E838" i="10" s="1"/>
  <c r="C839" i="10" s="1"/>
  <c r="J1622" i="10" l="1"/>
  <c r="K1623" i="10"/>
  <c r="G1623" i="10"/>
  <c r="B1623" i="10"/>
  <c r="L837" i="10"/>
  <c r="A1624" i="10"/>
  <c r="I1624" i="10" s="1"/>
  <c r="F838" i="10"/>
  <c r="H838" i="10" s="1"/>
  <c r="J1623" i="10" l="1"/>
  <c r="K1624" i="10"/>
  <c r="G1624" i="10"/>
  <c r="B1624" i="10"/>
  <c r="O837" i="10"/>
  <c r="P837" i="10"/>
  <c r="M837" i="10"/>
  <c r="N837" i="10"/>
  <c r="A1625" i="10"/>
  <c r="I1625" i="10" s="1"/>
  <c r="D839" i="10"/>
  <c r="E839" i="10" s="1"/>
  <c r="C840" i="10" s="1"/>
  <c r="J1624" i="10" l="1"/>
  <c r="K1625" i="10"/>
  <c r="G1625" i="10"/>
  <c r="B1625" i="10"/>
  <c r="Q837" i="10"/>
  <c r="L838" i="10"/>
  <c r="A1626" i="10"/>
  <c r="I1626" i="10" s="1"/>
  <c r="F839" i="10"/>
  <c r="H839" i="10" s="1"/>
  <c r="J1625" i="10" l="1"/>
  <c r="K1626" i="10"/>
  <c r="G1626" i="10"/>
  <c r="B1626" i="10"/>
  <c r="O838" i="10"/>
  <c r="P838" i="10"/>
  <c r="M838" i="10"/>
  <c r="N838" i="10"/>
  <c r="L839" i="10"/>
  <c r="A1627" i="10"/>
  <c r="I1627" i="10" s="1"/>
  <c r="D840" i="10"/>
  <c r="E840" i="10" s="1"/>
  <c r="C841" i="10" s="1"/>
  <c r="J1626" i="10" l="1"/>
  <c r="K1627" i="10"/>
  <c r="G1627" i="10"/>
  <c r="B1627" i="10"/>
  <c r="P839" i="10"/>
  <c r="O839" i="10"/>
  <c r="Q838" i="10"/>
  <c r="M839" i="10"/>
  <c r="N839" i="10"/>
  <c r="A1628" i="10"/>
  <c r="I1628" i="10" s="1"/>
  <c r="F840" i="10"/>
  <c r="J1627" i="10" l="1"/>
  <c r="K1628" i="10"/>
  <c r="G1628" i="10"/>
  <c r="B1628" i="10"/>
  <c r="Q839" i="10"/>
  <c r="H840" i="10"/>
  <c r="A1629" i="10"/>
  <c r="I1629" i="10" s="1"/>
  <c r="D841" i="10"/>
  <c r="E841" i="10" s="1"/>
  <c r="C842" i="10" s="1"/>
  <c r="J1628" i="10" l="1"/>
  <c r="K1629" i="10"/>
  <c r="G1629" i="10"/>
  <c r="B1629" i="10"/>
  <c r="L840" i="10"/>
  <c r="A1630" i="10"/>
  <c r="I1630" i="10" s="1"/>
  <c r="F841" i="10"/>
  <c r="H841" i="10" s="1"/>
  <c r="J1629" i="10" l="1"/>
  <c r="K1630" i="10"/>
  <c r="G1630" i="10"/>
  <c r="B1630" i="10"/>
  <c r="O840" i="10"/>
  <c r="P840" i="10"/>
  <c r="M840" i="10"/>
  <c r="N840" i="10"/>
  <c r="L841" i="10"/>
  <c r="A1631" i="10"/>
  <c r="I1631" i="10" s="1"/>
  <c r="D842" i="10"/>
  <c r="E842" i="10" s="1"/>
  <c r="C843" i="10" s="1"/>
  <c r="J1630" i="10" l="1"/>
  <c r="K1631" i="10"/>
  <c r="G1631" i="10"/>
  <c r="B1631" i="10"/>
  <c r="P841" i="10"/>
  <c r="O841" i="10"/>
  <c r="Q840" i="10"/>
  <c r="M841" i="10"/>
  <c r="N841" i="10"/>
  <c r="A1632" i="10"/>
  <c r="I1632" i="10" s="1"/>
  <c r="F842" i="10"/>
  <c r="J1631" i="10" l="1"/>
  <c r="K1632" i="10"/>
  <c r="G1632" i="10"/>
  <c r="B1632" i="10"/>
  <c r="Q841" i="10"/>
  <c r="H842" i="10"/>
  <c r="A1633" i="10"/>
  <c r="I1633" i="10" s="1"/>
  <c r="D843" i="10"/>
  <c r="E843" i="10" s="1"/>
  <c r="C844" i="10" s="1"/>
  <c r="J1632" i="10" l="1"/>
  <c r="K1633" i="10"/>
  <c r="G1633" i="10"/>
  <c r="B1633" i="10"/>
  <c r="L842" i="10"/>
  <c r="A1634" i="10"/>
  <c r="I1634" i="10" s="1"/>
  <c r="F843" i="10"/>
  <c r="H843" i="10" s="1"/>
  <c r="J1633" i="10" l="1"/>
  <c r="K1634" i="10"/>
  <c r="G1634" i="10"/>
  <c r="B1634" i="10"/>
  <c r="O842" i="10"/>
  <c r="P842" i="10"/>
  <c r="M842" i="10"/>
  <c r="N842" i="10"/>
  <c r="A1635" i="10"/>
  <c r="I1635" i="10" s="1"/>
  <c r="D844" i="10"/>
  <c r="E844" i="10" s="1"/>
  <c r="C845" i="10" s="1"/>
  <c r="J1634" i="10" l="1"/>
  <c r="K1635" i="10"/>
  <c r="G1635" i="10"/>
  <c r="B1635" i="10"/>
  <c r="Q842" i="10"/>
  <c r="L843" i="10"/>
  <c r="A1636" i="10"/>
  <c r="I1636" i="10" s="1"/>
  <c r="F844" i="10"/>
  <c r="J1635" i="10" l="1"/>
  <c r="K1636" i="10"/>
  <c r="G1636" i="10"/>
  <c r="B1636" i="10"/>
  <c r="P843" i="10"/>
  <c r="O843" i="10"/>
  <c r="N843" i="10"/>
  <c r="M843" i="10"/>
  <c r="L844" i="10"/>
  <c r="A1637" i="10"/>
  <c r="I1637" i="10" s="1"/>
  <c r="D845" i="10"/>
  <c r="E845" i="10" s="1"/>
  <c r="C846" i="10" s="1"/>
  <c r="H844" i="10"/>
  <c r="J1636" i="10" l="1"/>
  <c r="K1637" i="10"/>
  <c r="G1637" i="10"/>
  <c r="B1637" i="10"/>
  <c r="O844" i="10"/>
  <c r="P844" i="10"/>
  <c r="Q843" i="10"/>
  <c r="N844" i="10"/>
  <c r="M844" i="10"/>
  <c r="A1638" i="10"/>
  <c r="I1638" i="10" s="1"/>
  <c r="F845" i="10"/>
  <c r="J1637" i="10" l="1"/>
  <c r="K1638" i="10"/>
  <c r="G1638" i="10"/>
  <c r="B1638" i="10"/>
  <c r="Q844" i="10"/>
  <c r="H845" i="10"/>
  <c r="A1639" i="10"/>
  <c r="I1639" i="10" s="1"/>
  <c r="D846" i="10"/>
  <c r="E846" i="10" s="1"/>
  <c r="C847" i="10" s="1"/>
  <c r="J1638" i="10" l="1"/>
  <c r="K1639" i="10"/>
  <c r="G1639" i="10"/>
  <c r="B1639" i="10"/>
  <c r="L845" i="10"/>
  <c r="A1640" i="10"/>
  <c r="I1640" i="10" s="1"/>
  <c r="F846" i="10"/>
  <c r="H846" i="10" s="1"/>
  <c r="J1639" i="10" l="1"/>
  <c r="K1640" i="10"/>
  <c r="G1640" i="10"/>
  <c r="B1640" i="10"/>
  <c r="O845" i="10"/>
  <c r="P845" i="10"/>
  <c r="M845" i="10"/>
  <c r="N845" i="10"/>
  <c r="L846" i="10"/>
  <c r="A1641" i="10"/>
  <c r="I1641" i="10" s="1"/>
  <c r="D847" i="10"/>
  <c r="E847" i="10" s="1"/>
  <c r="C848" i="10" s="1"/>
  <c r="J1640" i="10" l="1"/>
  <c r="K1641" i="10"/>
  <c r="G1641" i="10"/>
  <c r="B1641" i="10"/>
  <c r="P846" i="10"/>
  <c r="O846" i="10"/>
  <c r="Q845" i="10"/>
  <c r="M846" i="10"/>
  <c r="N846" i="10"/>
  <c r="A1642" i="10"/>
  <c r="I1642" i="10" s="1"/>
  <c r="F847" i="10"/>
  <c r="J1641" i="10" l="1"/>
  <c r="K1642" i="10"/>
  <c r="G1642" i="10"/>
  <c r="B1642" i="10"/>
  <c r="Q846" i="10"/>
  <c r="H847" i="10"/>
  <c r="A1643" i="10"/>
  <c r="I1643" i="10" s="1"/>
  <c r="D848" i="10"/>
  <c r="E848" i="10" s="1"/>
  <c r="C849" i="10" s="1"/>
  <c r="J1642" i="10" l="1"/>
  <c r="K1643" i="10"/>
  <c r="G1643" i="10"/>
  <c r="B1643" i="10"/>
  <c r="L847" i="10"/>
  <c r="A1644" i="10"/>
  <c r="I1644" i="10" s="1"/>
  <c r="F848" i="10"/>
  <c r="H848" i="10" s="1"/>
  <c r="J1643" i="10" l="1"/>
  <c r="K1644" i="10"/>
  <c r="G1644" i="10"/>
  <c r="B1644" i="10"/>
  <c r="O847" i="10"/>
  <c r="P847" i="10"/>
  <c r="M847" i="10"/>
  <c r="N847" i="10"/>
  <c r="A1645" i="10"/>
  <c r="I1645" i="10" s="1"/>
  <c r="D849" i="10"/>
  <c r="E849" i="10" s="1"/>
  <c r="C850" i="10" s="1"/>
  <c r="J1644" i="10" l="1"/>
  <c r="K1645" i="10"/>
  <c r="G1645" i="10"/>
  <c r="B1645" i="10"/>
  <c r="Q847" i="10"/>
  <c r="L848" i="10"/>
  <c r="A1646" i="10"/>
  <c r="I1646" i="10" s="1"/>
  <c r="F849" i="10"/>
  <c r="H849" i="10" s="1"/>
  <c r="J1645" i="10" l="1"/>
  <c r="K1646" i="10"/>
  <c r="G1646" i="10"/>
  <c r="B1646" i="10"/>
  <c r="P848" i="10"/>
  <c r="O848" i="10"/>
  <c r="M848" i="10"/>
  <c r="N848" i="10"/>
  <c r="L849" i="10"/>
  <c r="A1647" i="10"/>
  <c r="I1647" i="10" s="1"/>
  <c r="D850" i="10"/>
  <c r="E850" i="10" s="1"/>
  <c r="C851" i="10" s="1"/>
  <c r="J1646" i="10" l="1"/>
  <c r="K1647" i="10"/>
  <c r="G1647" i="10"/>
  <c r="B1647" i="10"/>
  <c r="Q848" i="10"/>
  <c r="P849" i="10"/>
  <c r="O849" i="10"/>
  <c r="M849" i="10"/>
  <c r="N849" i="10"/>
  <c r="A1648" i="10"/>
  <c r="I1648" i="10" s="1"/>
  <c r="F850" i="10"/>
  <c r="J1647" i="10" l="1"/>
  <c r="K1648" i="10"/>
  <c r="G1648" i="10"/>
  <c r="B1648" i="10"/>
  <c r="Q849" i="10"/>
  <c r="H850" i="10"/>
  <c r="A1649" i="10"/>
  <c r="I1649" i="10" s="1"/>
  <c r="D851" i="10"/>
  <c r="E851" i="10" s="1"/>
  <c r="C852" i="10" s="1"/>
  <c r="J1648" i="10" l="1"/>
  <c r="K1649" i="10"/>
  <c r="G1649" i="10"/>
  <c r="B1649" i="10"/>
  <c r="L850" i="10"/>
  <c r="A1650" i="10"/>
  <c r="I1650" i="10" s="1"/>
  <c r="F851" i="10"/>
  <c r="H851" i="10" s="1"/>
  <c r="J1649" i="10" l="1"/>
  <c r="K1650" i="10"/>
  <c r="G1650" i="10"/>
  <c r="B1650" i="10"/>
  <c r="O850" i="10"/>
  <c r="P850" i="10"/>
  <c r="M850" i="10"/>
  <c r="N850" i="10"/>
  <c r="L851" i="10"/>
  <c r="A1651" i="10"/>
  <c r="I1651" i="10" s="1"/>
  <c r="D852" i="10"/>
  <c r="E852" i="10" s="1"/>
  <c r="C853" i="10" s="1"/>
  <c r="J1650" i="10" l="1"/>
  <c r="K1651" i="10"/>
  <c r="G1651" i="10"/>
  <c r="B1651" i="10"/>
  <c r="P851" i="10"/>
  <c r="O851" i="10"/>
  <c r="Q850" i="10"/>
  <c r="M851" i="10"/>
  <c r="N851" i="10"/>
  <c r="A1652" i="10"/>
  <c r="I1652" i="10" s="1"/>
  <c r="F852" i="10"/>
  <c r="J1651" i="10" l="1"/>
  <c r="K1652" i="10"/>
  <c r="G1652" i="10"/>
  <c r="B1652" i="10"/>
  <c r="Q851" i="10"/>
  <c r="H852" i="10"/>
  <c r="A1653" i="10"/>
  <c r="I1653" i="10" s="1"/>
  <c r="D853" i="10"/>
  <c r="E853" i="10" s="1"/>
  <c r="C854" i="10" s="1"/>
  <c r="J1652" i="10" l="1"/>
  <c r="K1653" i="10"/>
  <c r="G1653" i="10"/>
  <c r="B1653" i="10"/>
  <c r="L852" i="10"/>
  <c r="A1654" i="10"/>
  <c r="I1654" i="10" s="1"/>
  <c r="F853" i="10"/>
  <c r="J1653" i="10" l="1"/>
  <c r="K1654" i="10"/>
  <c r="G1654" i="10"/>
  <c r="B1654" i="10"/>
  <c r="O852" i="10"/>
  <c r="P852" i="10"/>
  <c r="N852" i="10"/>
  <c r="M852" i="10"/>
  <c r="L853" i="10"/>
  <c r="A1655" i="10"/>
  <c r="I1655" i="10" s="1"/>
  <c r="H853" i="10"/>
  <c r="D854" i="10"/>
  <c r="E854" i="10" s="1"/>
  <c r="C855" i="10" s="1"/>
  <c r="J1654" i="10" l="1"/>
  <c r="K1655" i="10"/>
  <c r="G1655" i="10"/>
  <c r="B1655" i="10"/>
  <c r="P853" i="10"/>
  <c r="O853" i="10"/>
  <c r="Q852" i="10"/>
  <c r="M853" i="10"/>
  <c r="N853" i="10"/>
  <c r="A1656" i="10"/>
  <c r="I1656" i="10" s="1"/>
  <c r="F854" i="10"/>
  <c r="J1655" i="10" l="1"/>
  <c r="K1656" i="10"/>
  <c r="G1656" i="10"/>
  <c r="B1656" i="10"/>
  <c r="Q853" i="10"/>
  <c r="H854" i="10"/>
  <c r="A1657" i="10"/>
  <c r="I1657" i="10" s="1"/>
  <c r="D855" i="10"/>
  <c r="E855" i="10" s="1"/>
  <c r="C856" i="10" s="1"/>
  <c r="J1656" i="10" l="1"/>
  <c r="K1657" i="10"/>
  <c r="G1657" i="10"/>
  <c r="B1657" i="10"/>
  <c r="L854" i="10"/>
  <c r="A1658" i="10"/>
  <c r="I1658" i="10" s="1"/>
  <c r="F855" i="10"/>
  <c r="J1657" i="10" l="1"/>
  <c r="K1658" i="10"/>
  <c r="G1658" i="10"/>
  <c r="B1658" i="10"/>
  <c r="O854" i="10"/>
  <c r="P854" i="10"/>
  <c r="N854" i="10"/>
  <c r="M854" i="10"/>
  <c r="L855" i="10"/>
  <c r="A1659" i="10"/>
  <c r="I1659" i="10" s="1"/>
  <c r="H855" i="10"/>
  <c r="D856" i="10"/>
  <c r="E856" i="10" s="1"/>
  <c r="C857" i="10" s="1"/>
  <c r="J1658" i="10" l="1"/>
  <c r="K1659" i="10"/>
  <c r="G1659" i="10"/>
  <c r="B1659" i="10"/>
  <c r="P855" i="10"/>
  <c r="O855" i="10"/>
  <c r="Q854" i="10"/>
  <c r="N855" i="10"/>
  <c r="M855" i="10"/>
  <c r="A1660" i="10"/>
  <c r="I1660" i="10" s="1"/>
  <c r="F856" i="10"/>
  <c r="J1659" i="10" l="1"/>
  <c r="K1660" i="10"/>
  <c r="G1660" i="10"/>
  <c r="B1660" i="10"/>
  <c r="Q855" i="10"/>
  <c r="H856" i="10"/>
  <c r="A1661" i="10"/>
  <c r="I1661" i="10" s="1"/>
  <c r="D857" i="10"/>
  <c r="E857" i="10" s="1"/>
  <c r="C858" i="10" s="1"/>
  <c r="J1660" i="10" l="1"/>
  <c r="K1661" i="10"/>
  <c r="G1661" i="10"/>
  <c r="B1661" i="10"/>
  <c r="L856" i="10"/>
  <c r="A1662" i="10"/>
  <c r="I1662" i="10" s="1"/>
  <c r="F857" i="10"/>
  <c r="H857" i="10" s="1"/>
  <c r="J1661" i="10" l="1"/>
  <c r="K1662" i="10"/>
  <c r="G1662" i="10"/>
  <c r="B1662" i="10"/>
  <c r="O856" i="10"/>
  <c r="P856" i="10"/>
  <c r="M856" i="10"/>
  <c r="N856" i="10"/>
  <c r="L857" i="10"/>
  <c r="A1663" i="10"/>
  <c r="I1663" i="10" s="1"/>
  <c r="D858" i="10"/>
  <c r="E858" i="10" s="1"/>
  <c r="C859" i="10" s="1"/>
  <c r="J1662" i="10" l="1"/>
  <c r="K1663" i="10"/>
  <c r="G1663" i="10"/>
  <c r="B1663" i="10"/>
  <c r="P857" i="10"/>
  <c r="O857" i="10"/>
  <c r="Q856" i="10"/>
  <c r="M857" i="10"/>
  <c r="N857" i="10"/>
  <c r="A1664" i="10"/>
  <c r="I1664" i="10" s="1"/>
  <c r="F858" i="10"/>
  <c r="J1663" i="10" l="1"/>
  <c r="K1664" i="10"/>
  <c r="G1664" i="10"/>
  <c r="B1664" i="10"/>
  <c r="Q857" i="10"/>
  <c r="H858" i="10"/>
  <c r="A1665" i="10"/>
  <c r="I1665" i="10" s="1"/>
  <c r="D859" i="10"/>
  <c r="E859" i="10" s="1"/>
  <c r="C860" i="10" s="1"/>
  <c r="J1664" i="10" l="1"/>
  <c r="K1665" i="10"/>
  <c r="G1665" i="10"/>
  <c r="B1665" i="10"/>
  <c r="L858" i="10"/>
  <c r="A1666" i="10"/>
  <c r="I1666" i="10" s="1"/>
  <c r="F859" i="10"/>
  <c r="H859" i="10" s="1"/>
  <c r="J1665" i="10" l="1"/>
  <c r="K1666" i="10"/>
  <c r="G1666" i="10"/>
  <c r="B1666" i="10"/>
  <c r="O858" i="10"/>
  <c r="P858" i="10"/>
  <c r="M858" i="10"/>
  <c r="N858" i="10"/>
  <c r="L859" i="10"/>
  <c r="A1667" i="10"/>
  <c r="I1667" i="10" s="1"/>
  <c r="D860" i="10"/>
  <c r="E860" i="10" s="1"/>
  <c r="C861" i="10" s="1"/>
  <c r="J1666" i="10" l="1"/>
  <c r="K1667" i="10"/>
  <c r="G1667" i="10"/>
  <c r="B1667" i="10"/>
  <c r="O859" i="10"/>
  <c r="P859" i="10"/>
  <c r="Q858" i="10"/>
  <c r="M859" i="10"/>
  <c r="N859" i="10"/>
  <c r="A1668" i="10"/>
  <c r="I1668" i="10" s="1"/>
  <c r="F860" i="10"/>
  <c r="J1667" i="10" l="1"/>
  <c r="K1668" i="10"/>
  <c r="G1668" i="10"/>
  <c r="B1668" i="10"/>
  <c r="Q859" i="10"/>
  <c r="H860" i="10"/>
  <c r="A1669" i="10"/>
  <c r="I1669" i="10" s="1"/>
  <c r="D861" i="10"/>
  <c r="E861" i="10" s="1"/>
  <c r="C862" i="10" s="1"/>
  <c r="J1668" i="10" l="1"/>
  <c r="K1669" i="10"/>
  <c r="G1669" i="10"/>
  <c r="B1669" i="10"/>
  <c r="L860" i="10"/>
  <c r="A1670" i="10"/>
  <c r="I1670" i="10" s="1"/>
  <c r="F861" i="10"/>
  <c r="H861" i="10" s="1"/>
  <c r="J1669" i="10" l="1"/>
  <c r="K1670" i="10"/>
  <c r="G1670" i="10"/>
  <c r="B1670" i="10"/>
  <c r="P860" i="10"/>
  <c r="O860" i="10"/>
  <c r="M860" i="10"/>
  <c r="N860" i="10"/>
  <c r="L861" i="10"/>
  <c r="A1671" i="10"/>
  <c r="I1671" i="10" s="1"/>
  <c r="D862" i="10"/>
  <c r="E862" i="10" s="1"/>
  <c r="C863" i="10" s="1"/>
  <c r="J1670" i="10" l="1"/>
  <c r="K1671" i="10"/>
  <c r="G1671" i="10"/>
  <c r="B1671" i="10"/>
  <c r="Q860" i="10"/>
  <c r="O861" i="10"/>
  <c r="P861" i="10"/>
  <c r="M861" i="10"/>
  <c r="N861" i="10"/>
  <c r="A1672" i="10"/>
  <c r="I1672" i="10" s="1"/>
  <c r="F862" i="10"/>
  <c r="J1671" i="10" l="1"/>
  <c r="K1672" i="10"/>
  <c r="G1672" i="10"/>
  <c r="B1672" i="10"/>
  <c r="Q861" i="10"/>
  <c r="H862" i="10"/>
  <c r="A1673" i="10"/>
  <c r="I1673" i="10" s="1"/>
  <c r="D863" i="10"/>
  <c r="E863" i="10" s="1"/>
  <c r="C864" i="10" s="1"/>
  <c r="J1672" i="10" l="1"/>
  <c r="K1673" i="10"/>
  <c r="G1673" i="10"/>
  <c r="B1673" i="10"/>
  <c r="L862" i="10"/>
  <c r="A1674" i="10"/>
  <c r="I1674" i="10" s="1"/>
  <c r="F863" i="10"/>
  <c r="H863" i="10" s="1"/>
  <c r="J1673" i="10" l="1"/>
  <c r="K1674" i="10"/>
  <c r="G1674" i="10"/>
  <c r="B1674" i="10"/>
  <c r="O862" i="10"/>
  <c r="P862" i="10"/>
  <c r="M862" i="10"/>
  <c r="N862" i="10"/>
  <c r="A1675" i="10"/>
  <c r="I1675" i="10" s="1"/>
  <c r="D864" i="10"/>
  <c r="E864" i="10" s="1"/>
  <c r="C865" i="10" s="1"/>
  <c r="J1674" i="10" l="1"/>
  <c r="K1675" i="10"/>
  <c r="G1675" i="10"/>
  <c r="B1675" i="10"/>
  <c r="Q862" i="10"/>
  <c r="L863" i="10"/>
  <c r="A1676" i="10"/>
  <c r="I1676" i="10" s="1"/>
  <c r="F864" i="10"/>
  <c r="H864" i="10" s="1"/>
  <c r="J1675" i="10" l="1"/>
  <c r="K1676" i="10"/>
  <c r="G1676" i="10"/>
  <c r="B1676" i="10"/>
  <c r="O863" i="10"/>
  <c r="P863" i="10"/>
  <c r="M863" i="10"/>
  <c r="N863" i="10"/>
  <c r="L864" i="10"/>
  <c r="A1677" i="10"/>
  <c r="I1677" i="10" s="1"/>
  <c r="D865" i="10"/>
  <c r="E865" i="10" s="1"/>
  <c r="C866" i="10" s="1"/>
  <c r="J1676" i="10" l="1"/>
  <c r="K1677" i="10"/>
  <c r="G1677" i="10"/>
  <c r="B1677" i="10"/>
  <c r="O864" i="10"/>
  <c r="P864" i="10"/>
  <c r="Q863" i="10"/>
  <c r="M864" i="10"/>
  <c r="N864" i="10"/>
  <c r="A1678" i="10"/>
  <c r="I1678" i="10" s="1"/>
  <c r="F865" i="10"/>
  <c r="J1677" i="10" l="1"/>
  <c r="K1678" i="10"/>
  <c r="G1678" i="10"/>
  <c r="B1678" i="10"/>
  <c r="Q864" i="10"/>
  <c r="H865" i="10"/>
  <c r="A1679" i="10"/>
  <c r="I1679" i="10" s="1"/>
  <c r="D866" i="10"/>
  <c r="E866" i="10" s="1"/>
  <c r="C867" i="10" s="1"/>
  <c r="J1678" i="10" l="1"/>
  <c r="K1679" i="10"/>
  <c r="G1679" i="10"/>
  <c r="B1679" i="10"/>
  <c r="L865" i="10"/>
  <c r="A1680" i="10"/>
  <c r="I1680" i="10" s="1"/>
  <c r="F866" i="10"/>
  <c r="H866" i="10" s="1"/>
  <c r="J1679" i="10" l="1"/>
  <c r="K1680" i="10"/>
  <c r="G1680" i="10"/>
  <c r="B1680" i="10"/>
  <c r="P865" i="10"/>
  <c r="O865" i="10"/>
  <c r="M865" i="10"/>
  <c r="N865" i="10"/>
  <c r="F13" i="11"/>
  <c r="C14" i="11"/>
  <c r="A1681" i="10"/>
  <c r="I1681" i="10" s="1"/>
  <c r="D867" i="10"/>
  <c r="E867" i="10" s="1"/>
  <c r="C868" i="10" s="1"/>
  <c r="J1680" i="10" l="1"/>
  <c r="K1681" i="10"/>
  <c r="G1681" i="10"/>
  <c r="B1681" i="10"/>
  <c r="Q865" i="10"/>
  <c r="L866" i="10"/>
  <c r="A1682" i="10"/>
  <c r="I1682" i="10" s="1"/>
  <c r="F867" i="10"/>
  <c r="H867" i="10" s="1"/>
  <c r="J1681" i="10" l="1"/>
  <c r="K1682" i="10"/>
  <c r="G1682" i="10"/>
  <c r="B1682" i="10"/>
  <c r="O866" i="10"/>
  <c r="P866" i="10"/>
  <c r="M866" i="10"/>
  <c r="N866" i="10"/>
  <c r="A1683" i="10"/>
  <c r="I1683" i="10" s="1"/>
  <c r="D868" i="10"/>
  <c r="E868" i="10" s="1"/>
  <c r="C869" i="10" s="1"/>
  <c r="J1682" i="10" l="1"/>
  <c r="K1683" i="10"/>
  <c r="G1683" i="10"/>
  <c r="B1683" i="10"/>
  <c r="Q866" i="10"/>
  <c r="L867" i="10"/>
  <c r="A1684" i="10"/>
  <c r="I1684" i="10" s="1"/>
  <c r="F868" i="10"/>
  <c r="H868" i="10" s="1"/>
  <c r="J1683" i="10" l="1"/>
  <c r="K1684" i="10"/>
  <c r="G1684" i="10"/>
  <c r="B1684" i="10"/>
  <c r="O867" i="10"/>
  <c r="P867" i="10"/>
  <c r="M867" i="10"/>
  <c r="N867" i="10"/>
  <c r="L868" i="10"/>
  <c r="A1685" i="10"/>
  <c r="I1685" i="10" s="1"/>
  <c r="D869" i="10"/>
  <c r="E869" i="10" s="1"/>
  <c r="C870" i="10" s="1"/>
  <c r="J1684" i="10" l="1"/>
  <c r="K1685" i="10"/>
  <c r="G1685" i="10"/>
  <c r="B1685" i="10"/>
  <c r="P868" i="10"/>
  <c r="O868" i="10"/>
  <c r="Q867" i="10"/>
  <c r="M868" i="10"/>
  <c r="N868" i="10"/>
  <c r="A1686" i="10"/>
  <c r="I1686" i="10" s="1"/>
  <c r="F869" i="10"/>
  <c r="J1685" i="10" l="1"/>
  <c r="K1686" i="10"/>
  <c r="G1686" i="10"/>
  <c r="B1686" i="10"/>
  <c r="Q868" i="10"/>
  <c r="H869" i="10"/>
  <c r="A1687" i="10"/>
  <c r="I1687" i="10" s="1"/>
  <c r="D870" i="10"/>
  <c r="E870" i="10" s="1"/>
  <c r="C871" i="10" s="1"/>
  <c r="J1686" i="10" l="1"/>
  <c r="K1687" i="10"/>
  <c r="G1687" i="10"/>
  <c r="B1687" i="10"/>
  <c r="L869" i="10"/>
  <c r="A1688" i="10"/>
  <c r="I1688" i="10" s="1"/>
  <c r="F870" i="10"/>
  <c r="H870" i="10" s="1"/>
  <c r="J1687" i="10" l="1"/>
  <c r="K1688" i="10"/>
  <c r="G1688" i="10"/>
  <c r="B1688" i="10"/>
  <c r="O869" i="10"/>
  <c r="P869" i="10"/>
  <c r="M869" i="10"/>
  <c r="N869" i="10"/>
  <c r="L870" i="10"/>
  <c r="A1689" i="10"/>
  <c r="I1689" i="10" s="1"/>
  <c r="D871" i="10"/>
  <c r="E871" i="10" s="1"/>
  <c r="C872" i="10" s="1"/>
  <c r="J1688" i="10" l="1"/>
  <c r="K1689" i="10"/>
  <c r="G1689" i="10"/>
  <c r="B1689" i="10"/>
  <c r="O870" i="10"/>
  <c r="P870" i="10"/>
  <c r="Q869" i="10"/>
  <c r="M870" i="10"/>
  <c r="N870" i="10"/>
  <c r="A1690" i="10"/>
  <c r="I1690" i="10" s="1"/>
  <c r="F871" i="10"/>
  <c r="J1689" i="10" l="1"/>
  <c r="K1690" i="10"/>
  <c r="G1690" i="10"/>
  <c r="B1690" i="10"/>
  <c r="Q870" i="10"/>
  <c r="H871" i="10"/>
  <c r="A1691" i="10"/>
  <c r="I1691" i="10" s="1"/>
  <c r="D872" i="10"/>
  <c r="E872" i="10" s="1"/>
  <c r="C873" i="10" s="1"/>
  <c r="J1690" i="10" l="1"/>
  <c r="K1691" i="10"/>
  <c r="G1691" i="10"/>
  <c r="B1691" i="10"/>
  <c r="L871" i="10"/>
  <c r="A1692" i="10"/>
  <c r="I1692" i="10" s="1"/>
  <c r="F872" i="10"/>
  <c r="H872" i="10" s="1"/>
  <c r="J1691" i="10" l="1"/>
  <c r="K1692" i="10"/>
  <c r="G1692" i="10"/>
  <c r="B1692" i="10"/>
  <c r="O871" i="10"/>
  <c r="P871" i="10"/>
  <c r="M871" i="10"/>
  <c r="N871" i="10"/>
  <c r="A1693" i="10"/>
  <c r="I1693" i="10" s="1"/>
  <c r="D873" i="10"/>
  <c r="E873" i="10" s="1"/>
  <c r="C874" i="10" s="1"/>
  <c r="J1692" i="10" l="1"/>
  <c r="K1693" i="10"/>
  <c r="G1693" i="10"/>
  <c r="B1693" i="10"/>
  <c r="Q871" i="10"/>
  <c r="L872" i="10"/>
  <c r="A1694" i="10"/>
  <c r="I1694" i="10" s="1"/>
  <c r="F873" i="10"/>
  <c r="H873" i="10" s="1"/>
  <c r="J1693" i="10" l="1"/>
  <c r="K1694" i="10"/>
  <c r="G1694" i="10"/>
  <c r="B1694" i="10"/>
  <c r="O872" i="10"/>
  <c r="P872" i="10"/>
  <c r="M872" i="10"/>
  <c r="N872" i="10"/>
  <c r="L873" i="10"/>
  <c r="A1695" i="10"/>
  <c r="I1695" i="10" s="1"/>
  <c r="D874" i="10"/>
  <c r="E874" i="10" s="1"/>
  <c r="C875" i="10" s="1"/>
  <c r="J1694" i="10" l="1"/>
  <c r="K1695" i="10"/>
  <c r="G1695" i="10"/>
  <c r="B1695" i="10"/>
  <c r="O873" i="10"/>
  <c r="P873" i="10"/>
  <c r="Q872" i="10"/>
  <c r="M873" i="10"/>
  <c r="N873" i="10"/>
  <c r="A1696" i="10"/>
  <c r="I1696" i="10" s="1"/>
  <c r="F874" i="10"/>
  <c r="J1695" i="10" l="1"/>
  <c r="K1696" i="10"/>
  <c r="G1696" i="10"/>
  <c r="B1696" i="10"/>
  <c r="Q873" i="10"/>
  <c r="H874" i="10"/>
  <c r="A1697" i="10"/>
  <c r="I1697" i="10" s="1"/>
  <c r="D875" i="10"/>
  <c r="E875" i="10" s="1"/>
  <c r="C876" i="10" s="1"/>
  <c r="J1696" i="10" l="1"/>
  <c r="K1697" i="10"/>
  <c r="G1697" i="10"/>
  <c r="B1697" i="10"/>
  <c r="L874" i="10"/>
  <c r="A1698" i="10"/>
  <c r="I1698" i="10" s="1"/>
  <c r="F875" i="10"/>
  <c r="J1697" i="10" l="1"/>
  <c r="K1698" i="10"/>
  <c r="G1698" i="10"/>
  <c r="B1698" i="10"/>
  <c r="O874" i="10"/>
  <c r="P874" i="10"/>
  <c r="N874" i="10"/>
  <c r="M874" i="10"/>
  <c r="D14" i="11"/>
  <c r="E14" i="11"/>
  <c r="L875" i="10"/>
  <c r="A1699" i="10"/>
  <c r="I1699" i="10" s="1"/>
  <c r="H875" i="10"/>
  <c r="D876" i="10"/>
  <c r="E876" i="10" s="1"/>
  <c r="C877" i="10" s="1"/>
  <c r="J1698" i="10" l="1"/>
  <c r="K1699" i="10"/>
  <c r="G1699" i="10"/>
  <c r="B1699" i="10"/>
  <c r="O875" i="10"/>
  <c r="P875" i="10"/>
  <c r="Q874" i="10"/>
  <c r="N875" i="10"/>
  <c r="M875" i="10"/>
  <c r="A1700" i="10"/>
  <c r="I1700" i="10" s="1"/>
  <c r="F876" i="10"/>
  <c r="J1699" i="10" l="1"/>
  <c r="K1700" i="10"/>
  <c r="G1700" i="10"/>
  <c r="B1700" i="10"/>
  <c r="Q875" i="10"/>
  <c r="H876" i="10"/>
  <c r="A1701" i="10"/>
  <c r="I1701" i="10" s="1"/>
  <c r="D877" i="10"/>
  <c r="E877" i="10" s="1"/>
  <c r="C878" i="10" s="1"/>
  <c r="J1700" i="10" l="1"/>
  <c r="K1701" i="10"/>
  <c r="G1701" i="10"/>
  <c r="B1701" i="10"/>
  <c r="L876" i="10"/>
  <c r="A1702" i="10"/>
  <c r="I1702" i="10" s="1"/>
  <c r="F877" i="10"/>
  <c r="J1701" i="10" l="1"/>
  <c r="K1702" i="10"/>
  <c r="G1702" i="10"/>
  <c r="B1702" i="10"/>
  <c r="O876" i="10"/>
  <c r="P876" i="10"/>
  <c r="N876" i="10"/>
  <c r="M876" i="10"/>
  <c r="L877" i="10"/>
  <c r="A1703" i="10"/>
  <c r="I1703" i="10" s="1"/>
  <c r="H877" i="10"/>
  <c r="D878" i="10"/>
  <c r="E878" i="10" s="1"/>
  <c r="C879" i="10" s="1"/>
  <c r="J1702" i="10" l="1"/>
  <c r="K1703" i="10"/>
  <c r="G1703" i="10"/>
  <c r="B1703" i="10"/>
  <c r="P877" i="10"/>
  <c r="O877" i="10"/>
  <c r="Q876" i="10"/>
  <c r="N877" i="10"/>
  <c r="M877" i="10"/>
  <c r="A1704" i="10"/>
  <c r="I1704" i="10" s="1"/>
  <c r="F878" i="10"/>
  <c r="J1703" i="10" l="1"/>
  <c r="K1704" i="10"/>
  <c r="G1704" i="10"/>
  <c r="B1704" i="10"/>
  <c r="Q877" i="10"/>
  <c r="H878" i="10"/>
  <c r="A1705" i="10"/>
  <c r="I1705" i="10" s="1"/>
  <c r="D879" i="10"/>
  <c r="E879" i="10" s="1"/>
  <c r="C880" i="10" s="1"/>
  <c r="J1704" i="10" l="1"/>
  <c r="K1705" i="10"/>
  <c r="G1705" i="10"/>
  <c r="B1705" i="10"/>
  <c r="L878" i="10"/>
  <c r="A1706" i="10"/>
  <c r="I1706" i="10" s="1"/>
  <c r="F879" i="10"/>
  <c r="H879" i="10" s="1"/>
  <c r="J1705" i="10" l="1"/>
  <c r="K1706" i="10"/>
  <c r="G1706" i="10"/>
  <c r="B1706" i="10"/>
  <c r="P878" i="10"/>
  <c r="O878" i="10"/>
  <c r="M878" i="10"/>
  <c r="N878" i="10"/>
  <c r="L879" i="10"/>
  <c r="A1707" i="10"/>
  <c r="I1707" i="10" s="1"/>
  <c r="D880" i="10"/>
  <c r="E880" i="10" s="1"/>
  <c r="C881" i="10" s="1"/>
  <c r="J1706" i="10" l="1"/>
  <c r="K1707" i="10"/>
  <c r="G1707" i="10"/>
  <c r="B1707" i="10"/>
  <c r="P879" i="10"/>
  <c r="O879" i="10"/>
  <c r="Q878" i="10"/>
  <c r="M879" i="10"/>
  <c r="N879" i="10"/>
  <c r="A1708" i="10"/>
  <c r="I1708" i="10" s="1"/>
  <c r="F880" i="10"/>
  <c r="J1707" i="10" l="1"/>
  <c r="K1708" i="10"/>
  <c r="G1708" i="10"/>
  <c r="B1708" i="10"/>
  <c r="Q879" i="10"/>
  <c r="H880" i="10"/>
  <c r="A1709" i="10"/>
  <c r="I1709" i="10" s="1"/>
  <c r="D881" i="10"/>
  <c r="E881" i="10" s="1"/>
  <c r="C882" i="10" s="1"/>
  <c r="J1708" i="10" l="1"/>
  <c r="K1709" i="10"/>
  <c r="G1709" i="10"/>
  <c r="B1709" i="10"/>
  <c r="L880" i="10"/>
  <c r="A1710" i="10"/>
  <c r="I1710" i="10" s="1"/>
  <c r="F881" i="10"/>
  <c r="H881" i="10" s="1"/>
  <c r="J1709" i="10" l="1"/>
  <c r="K1710" i="10"/>
  <c r="G1710" i="10"/>
  <c r="B1710" i="10"/>
  <c r="P880" i="10"/>
  <c r="O880" i="10"/>
  <c r="M880" i="10"/>
  <c r="N880" i="10"/>
  <c r="A1711" i="10"/>
  <c r="I1711" i="10" s="1"/>
  <c r="D882" i="10"/>
  <c r="E882" i="10" s="1"/>
  <c r="C883" i="10" s="1"/>
  <c r="J1710" i="10" l="1"/>
  <c r="K1711" i="10"/>
  <c r="G1711" i="10"/>
  <c r="B1711" i="10"/>
  <c r="Q880" i="10"/>
  <c r="L881" i="10"/>
  <c r="A1712" i="10"/>
  <c r="I1712" i="10" s="1"/>
  <c r="F882" i="10"/>
  <c r="J1711" i="10" l="1"/>
  <c r="K1712" i="10"/>
  <c r="G1712" i="10"/>
  <c r="B1712" i="10"/>
  <c r="O881" i="10"/>
  <c r="P881" i="10"/>
  <c r="N881" i="10"/>
  <c r="M881" i="10"/>
  <c r="L882" i="10"/>
  <c r="A1713" i="10"/>
  <c r="I1713" i="10" s="1"/>
  <c r="H882" i="10"/>
  <c r="D883" i="10"/>
  <c r="E883" i="10" s="1"/>
  <c r="C884" i="10" s="1"/>
  <c r="J1712" i="10" l="1"/>
  <c r="K1713" i="10"/>
  <c r="G1713" i="10"/>
  <c r="B1713" i="10"/>
  <c r="P882" i="10"/>
  <c r="O882" i="10"/>
  <c r="Q881" i="10"/>
  <c r="M882" i="10"/>
  <c r="N882" i="10"/>
  <c r="A1714" i="10"/>
  <c r="I1714" i="10" s="1"/>
  <c r="F883" i="10"/>
  <c r="J1713" i="10" l="1"/>
  <c r="K1714" i="10"/>
  <c r="G1714" i="10"/>
  <c r="B1714" i="10"/>
  <c r="Q882" i="10"/>
  <c r="H883" i="10"/>
  <c r="A1715" i="10"/>
  <c r="I1715" i="10" s="1"/>
  <c r="D884" i="10"/>
  <c r="E884" i="10" s="1"/>
  <c r="C885" i="10" s="1"/>
  <c r="J1714" i="10" l="1"/>
  <c r="K1715" i="10"/>
  <c r="G1715" i="10"/>
  <c r="B1715" i="10"/>
  <c r="L883" i="10"/>
  <c r="A1716" i="10"/>
  <c r="I1716" i="10" s="1"/>
  <c r="F884" i="10"/>
  <c r="J1715" i="10" l="1"/>
  <c r="K1716" i="10"/>
  <c r="G1716" i="10"/>
  <c r="B1716" i="10"/>
  <c r="O883" i="10"/>
  <c r="P883" i="10"/>
  <c r="N883" i="10"/>
  <c r="M883" i="10"/>
  <c r="L884" i="10"/>
  <c r="A1717" i="10"/>
  <c r="I1717" i="10" s="1"/>
  <c r="H884" i="10"/>
  <c r="D885" i="10"/>
  <c r="E885" i="10" s="1"/>
  <c r="C886" i="10" s="1"/>
  <c r="J1716" i="10" l="1"/>
  <c r="K1717" i="10"/>
  <c r="G1717" i="10"/>
  <c r="B1717" i="10"/>
  <c r="O884" i="10"/>
  <c r="P884" i="10"/>
  <c r="Q883" i="10"/>
  <c r="M884" i="10"/>
  <c r="N884" i="10"/>
  <c r="A1718" i="10"/>
  <c r="I1718" i="10" s="1"/>
  <c r="F885" i="10"/>
  <c r="J1717" i="10" l="1"/>
  <c r="K1718" i="10"/>
  <c r="G1718" i="10"/>
  <c r="B1718" i="10"/>
  <c r="Q884" i="10"/>
  <c r="H885" i="10"/>
  <c r="A1719" i="10"/>
  <c r="I1719" i="10" s="1"/>
  <c r="D886" i="10"/>
  <c r="E886" i="10" s="1"/>
  <c r="C887" i="10" s="1"/>
  <c r="J1718" i="10" l="1"/>
  <c r="K1719" i="10"/>
  <c r="G1719" i="10"/>
  <c r="B1719" i="10"/>
  <c r="L885" i="10"/>
  <c r="A1720" i="10"/>
  <c r="I1720" i="10" s="1"/>
  <c r="F886" i="10"/>
  <c r="H886" i="10" s="1"/>
  <c r="J1719" i="10" l="1"/>
  <c r="K1720" i="10"/>
  <c r="G1720" i="10"/>
  <c r="B1720" i="10"/>
  <c r="P885" i="10"/>
  <c r="O885" i="10"/>
  <c r="M885" i="10"/>
  <c r="N885" i="10"/>
  <c r="A1721" i="10"/>
  <c r="I1721" i="10" s="1"/>
  <c r="D887" i="10"/>
  <c r="E887" i="10" s="1"/>
  <c r="C888" i="10" s="1"/>
  <c r="J1720" i="10" l="1"/>
  <c r="K1721" i="10"/>
  <c r="G1721" i="10"/>
  <c r="B1721" i="10"/>
  <c r="Q885" i="10"/>
  <c r="L886" i="10"/>
  <c r="A1722" i="10"/>
  <c r="I1722" i="10" s="1"/>
  <c r="F887" i="10"/>
  <c r="H887" i="10" s="1"/>
  <c r="J1721" i="10" l="1"/>
  <c r="K1722" i="10"/>
  <c r="G1722" i="10"/>
  <c r="B1722" i="10"/>
  <c r="O886" i="10"/>
  <c r="P886" i="10"/>
  <c r="M886" i="10"/>
  <c r="N886" i="10"/>
  <c r="A1723" i="10"/>
  <c r="I1723" i="10" s="1"/>
  <c r="D888" i="10"/>
  <c r="E888" i="10" s="1"/>
  <c r="C889" i="10" s="1"/>
  <c r="J1722" i="10" l="1"/>
  <c r="K1723" i="10"/>
  <c r="G1723" i="10"/>
  <c r="B1723" i="10"/>
  <c r="Q886" i="10"/>
  <c r="L887" i="10"/>
  <c r="A1724" i="10"/>
  <c r="I1724" i="10" s="1"/>
  <c r="F888" i="10"/>
  <c r="J1723" i="10" l="1"/>
  <c r="K1724" i="10"/>
  <c r="G1724" i="10"/>
  <c r="B1724" i="10"/>
  <c r="O887" i="10"/>
  <c r="P887" i="10"/>
  <c r="N887" i="10"/>
  <c r="M887" i="10"/>
  <c r="L888" i="10"/>
  <c r="A1725" i="10"/>
  <c r="I1725" i="10" s="1"/>
  <c r="H888" i="10"/>
  <c r="D889" i="10"/>
  <c r="E889" i="10" s="1"/>
  <c r="C890" i="10" s="1"/>
  <c r="J1724" i="10" l="1"/>
  <c r="K1725" i="10"/>
  <c r="G1725" i="10"/>
  <c r="B1725" i="10"/>
  <c r="O888" i="10"/>
  <c r="P888" i="10"/>
  <c r="Q887" i="10"/>
  <c r="N888" i="10"/>
  <c r="M888" i="10"/>
  <c r="A1726" i="10"/>
  <c r="F889" i="10"/>
  <c r="I1726" i="10" l="1"/>
  <c r="J1725" i="10"/>
  <c r="K1726" i="10"/>
  <c r="G1726" i="10"/>
  <c r="B1726" i="10"/>
  <c r="Q888" i="10"/>
  <c r="H889" i="10"/>
  <c r="A1727" i="10"/>
  <c r="D890" i="10"/>
  <c r="E890" i="10" s="1"/>
  <c r="C891" i="10" s="1"/>
  <c r="I1727" i="10" l="1"/>
  <c r="J1726" i="10"/>
  <c r="K1727" i="10"/>
  <c r="G1727" i="10"/>
  <c r="B1727" i="10"/>
  <c r="L889" i="10"/>
  <c r="A1728" i="10"/>
  <c r="F890" i="10"/>
  <c r="H890" i="10" s="1"/>
  <c r="I1728" i="10" l="1"/>
  <c r="J1727" i="10"/>
  <c r="K1728" i="10"/>
  <c r="G1728" i="10"/>
  <c r="B1728" i="10"/>
  <c r="P889" i="10"/>
  <c r="O889" i="10"/>
  <c r="M889" i="10"/>
  <c r="N889" i="10"/>
  <c r="L890" i="10"/>
  <c r="A1729" i="10"/>
  <c r="D891" i="10"/>
  <c r="E891" i="10" s="1"/>
  <c r="C892" i="10" s="1"/>
  <c r="I1729" i="10" l="1"/>
  <c r="J1728" i="10"/>
  <c r="K1729" i="10"/>
  <c r="G1729" i="10"/>
  <c r="B1729" i="10"/>
  <c r="Q889" i="10"/>
  <c r="O890" i="10"/>
  <c r="P890" i="10"/>
  <c r="M890" i="10"/>
  <c r="N890" i="10"/>
  <c r="A1730" i="10"/>
  <c r="F891" i="10"/>
  <c r="I1730" i="10" l="1"/>
  <c r="J1729" i="10"/>
  <c r="K1730" i="10"/>
  <c r="G1730" i="10"/>
  <c r="B1730" i="10"/>
  <c r="Q890" i="10"/>
  <c r="H891" i="10"/>
  <c r="A1731" i="10"/>
  <c r="D892" i="10"/>
  <c r="E892" i="10" s="1"/>
  <c r="C893" i="10" s="1"/>
  <c r="I1731" i="10" l="1"/>
  <c r="J1730" i="10"/>
  <c r="K1731" i="10"/>
  <c r="G1731" i="10"/>
  <c r="B1731" i="10"/>
  <c r="L891" i="10"/>
  <c r="A1732" i="10"/>
  <c r="F892" i="10"/>
  <c r="I1732" i="10" l="1"/>
  <c r="J1731" i="10"/>
  <c r="K1732" i="10"/>
  <c r="G1732" i="10"/>
  <c r="B1732" i="10"/>
  <c r="O891" i="10"/>
  <c r="P891" i="10"/>
  <c r="M891" i="10"/>
  <c r="N891" i="10"/>
  <c r="L892" i="10"/>
  <c r="A1733" i="10"/>
  <c r="D893" i="10"/>
  <c r="E893" i="10" s="1"/>
  <c r="C894" i="10" s="1"/>
  <c r="H892" i="10"/>
  <c r="I1733" i="10" l="1"/>
  <c r="J1732" i="10"/>
  <c r="K1733" i="10"/>
  <c r="G1733" i="10"/>
  <c r="B1733" i="10"/>
  <c r="O892" i="10"/>
  <c r="P892" i="10"/>
  <c r="Q891" i="10"/>
  <c r="N892" i="10"/>
  <c r="M892" i="10"/>
  <c r="A1734" i="10"/>
  <c r="F893" i="10"/>
  <c r="I1734" i="10" l="1"/>
  <c r="J1733" i="10"/>
  <c r="K1734" i="10"/>
  <c r="G1734" i="10"/>
  <c r="B1734" i="10"/>
  <c r="Q892" i="10"/>
  <c r="H893" i="10"/>
  <c r="A1735" i="10"/>
  <c r="D894" i="10"/>
  <c r="E894" i="10" s="1"/>
  <c r="C895" i="10" s="1"/>
  <c r="I1735" i="10" l="1"/>
  <c r="J1734" i="10"/>
  <c r="K1735" i="10"/>
  <c r="G1735" i="10"/>
  <c r="B1735" i="10"/>
  <c r="L893" i="10"/>
  <c r="A1736" i="10"/>
  <c r="F894" i="10"/>
  <c r="I1736" i="10" l="1"/>
  <c r="J1735" i="10"/>
  <c r="K1736" i="10"/>
  <c r="G1736" i="10"/>
  <c r="B1736" i="10"/>
  <c r="P893" i="10"/>
  <c r="O893" i="10"/>
  <c r="N893" i="10"/>
  <c r="M893" i="10"/>
  <c r="L894" i="10"/>
  <c r="A1737" i="10"/>
  <c r="D895" i="10"/>
  <c r="E895" i="10" s="1"/>
  <c r="C896" i="10" s="1"/>
  <c r="H894" i="10"/>
  <c r="I1737" i="10" l="1"/>
  <c r="J1736" i="10"/>
  <c r="K1737" i="10"/>
  <c r="G1737" i="10"/>
  <c r="B1737" i="10"/>
  <c r="Q893" i="10"/>
  <c r="O894" i="10"/>
  <c r="P894" i="10"/>
  <c r="N894" i="10"/>
  <c r="M894" i="10"/>
  <c r="A1738" i="10"/>
  <c r="F895" i="10"/>
  <c r="I1738" i="10" l="1"/>
  <c r="J1737" i="10"/>
  <c r="K1738" i="10"/>
  <c r="G1738" i="10"/>
  <c r="B1738" i="10"/>
  <c r="Q894" i="10"/>
  <c r="H895" i="10"/>
  <c r="A1739" i="10"/>
  <c r="D896" i="10"/>
  <c r="E896" i="10" s="1"/>
  <c r="C897" i="10" s="1"/>
  <c r="I1739" i="10" l="1"/>
  <c r="J1738" i="10"/>
  <c r="K1739" i="10"/>
  <c r="G1739" i="10"/>
  <c r="B1739" i="10"/>
  <c r="L895" i="10"/>
  <c r="A1740" i="10"/>
  <c r="F896" i="10"/>
  <c r="I1740" i="10" l="1"/>
  <c r="J1739" i="10"/>
  <c r="K1740" i="10"/>
  <c r="G1740" i="10"/>
  <c r="B1740" i="10"/>
  <c r="P895" i="10"/>
  <c r="O895" i="10"/>
  <c r="M895" i="10"/>
  <c r="N895" i="10"/>
  <c r="L896" i="10"/>
  <c r="A1741" i="10"/>
  <c r="H896" i="10"/>
  <c r="D897" i="10"/>
  <c r="E897" i="10" s="1"/>
  <c r="C898" i="10" s="1"/>
  <c r="I1741" i="10" l="1"/>
  <c r="J1740" i="10"/>
  <c r="K1741" i="10"/>
  <c r="G1741" i="10"/>
  <c r="B1741" i="10"/>
  <c r="Q895" i="10"/>
  <c r="P896" i="10"/>
  <c r="O896" i="10"/>
  <c r="N896" i="10"/>
  <c r="M896" i="10"/>
  <c r="A1742" i="10"/>
  <c r="F897" i="10"/>
  <c r="I1742" i="10" l="1"/>
  <c r="J1741" i="10"/>
  <c r="K1742" i="10"/>
  <c r="G1742" i="10"/>
  <c r="B1742" i="10"/>
  <c r="Q896" i="10"/>
  <c r="H897" i="10"/>
  <c r="A1743" i="10"/>
  <c r="D898" i="10"/>
  <c r="E898" i="10" s="1"/>
  <c r="C899" i="10" s="1"/>
  <c r="I1743" i="10" l="1"/>
  <c r="J1742" i="10"/>
  <c r="K1743" i="10"/>
  <c r="G1743" i="10"/>
  <c r="B1743" i="10"/>
  <c r="L897" i="10"/>
  <c r="A1744" i="10"/>
  <c r="F898" i="10"/>
  <c r="H898" i="10" s="1"/>
  <c r="I1744" i="10" l="1"/>
  <c r="J1743" i="10"/>
  <c r="K1744" i="10"/>
  <c r="G1744" i="10"/>
  <c r="B1744" i="10"/>
  <c r="P897" i="10"/>
  <c r="O897" i="10"/>
  <c r="M897" i="10"/>
  <c r="N897" i="10"/>
  <c r="A1745" i="10"/>
  <c r="D899" i="10"/>
  <c r="E899" i="10" s="1"/>
  <c r="C900" i="10" s="1"/>
  <c r="I1745" i="10" l="1"/>
  <c r="J1744" i="10"/>
  <c r="K1745" i="10"/>
  <c r="G1745" i="10"/>
  <c r="B1745" i="10"/>
  <c r="Q897" i="10"/>
  <c r="L898" i="10"/>
  <c r="A1746" i="10"/>
  <c r="F899" i="10"/>
  <c r="I1746" i="10" l="1"/>
  <c r="J1745" i="10"/>
  <c r="K1746" i="10"/>
  <c r="G1746" i="10"/>
  <c r="B1746" i="10"/>
  <c r="P898" i="10"/>
  <c r="O898" i="10"/>
  <c r="N898" i="10"/>
  <c r="M898" i="10"/>
  <c r="L899" i="10"/>
  <c r="A1747" i="10"/>
  <c r="H899" i="10"/>
  <c r="D900" i="10"/>
  <c r="E900" i="10" s="1"/>
  <c r="C901" i="10" s="1"/>
  <c r="I1747" i="10" l="1"/>
  <c r="J1746" i="10"/>
  <c r="K1747" i="10"/>
  <c r="G1747" i="10"/>
  <c r="B1747" i="10"/>
  <c r="Q898" i="10"/>
  <c r="P899" i="10"/>
  <c r="O899" i="10"/>
  <c r="M899" i="10"/>
  <c r="N899" i="10"/>
  <c r="A1748" i="10"/>
  <c r="F900" i="10"/>
  <c r="I1748" i="10" l="1"/>
  <c r="J1747" i="10"/>
  <c r="K1748" i="10"/>
  <c r="G1748" i="10"/>
  <c r="B1748" i="10"/>
  <c r="Q899" i="10"/>
  <c r="H900" i="10"/>
  <c r="A1749" i="10"/>
  <c r="D901" i="10"/>
  <c r="E901" i="10" s="1"/>
  <c r="C902" i="10" s="1"/>
  <c r="I1749" i="10" l="1"/>
  <c r="J1748" i="10"/>
  <c r="K1749" i="10"/>
  <c r="G1749" i="10"/>
  <c r="B1749" i="10"/>
  <c r="L900" i="10"/>
  <c r="A1750" i="10"/>
  <c r="F901" i="10"/>
  <c r="H901" i="10" s="1"/>
  <c r="I1750" i="10" l="1"/>
  <c r="J1749" i="10"/>
  <c r="K1750" i="10"/>
  <c r="G1750" i="10"/>
  <c r="B1750" i="10"/>
  <c r="P900" i="10"/>
  <c r="O900" i="10"/>
  <c r="M900" i="10"/>
  <c r="N900" i="10"/>
  <c r="L901" i="10"/>
  <c r="A1751" i="10"/>
  <c r="D902" i="10"/>
  <c r="E902" i="10" s="1"/>
  <c r="C903" i="10" s="1"/>
  <c r="I1751" i="10" l="1"/>
  <c r="J1750" i="10"/>
  <c r="K1751" i="10"/>
  <c r="G1751" i="10"/>
  <c r="B1751" i="10"/>
  <c r="Q900" i="10"/>
  <c r="P901" i="10"/>
  <c r="O901" i="10"/>
  <c r="M901" i="10"/>
  <c r="N901" i="10"/>
  <c r="A1752" i="10"/>
  <c r="F902" i="10"/>
  <c r="I1752" i="10" l="1"/>
  <c r="J1751" i="10"/>
  <c r="K1752" i="10"/>
  <c r="G1752" i="10"/>
  <c r="B1752" i="10"/>
  <c r="Q901" i="10"/>
  <c r="H902" i="10"/>
  <c r="A1753" i="10"/>
  <c r="D903" i="10"/>
  <c r="E903" i="10" s="1"/>
  <c r="C904" i="10" s="1"/>
  <c r="I1753" i="10" l="1"/>
  <c r="J1752" i="10"/>
  <c r="K1753" i="10"/>
  <c r="G1753" i="10"/>
  <c r="B1753" i="10"/>
  <c r="L902" i="10"/>
  <c r="A1754" i="10"/>
  <c r="F903" i="10"/>
  <c r="H903" i="10" s="1"/>
  <c r="I1754" i="10" l="1"/>
  <c r="J1753" i="10"/>
  <c r="K1754" i="10"/>
  <c r="G1754" i="10"/>
  <c r="B1754" i="10"/>
  <c r="P902" i="10"/>
  <c r="O902" i="10"/>
  <c r="M902" i="10"/>
  <c r="N902" i="10"/>
  <c r="L903" i="10"/>
  <c r="A1755" i="10"/>
  <c r="D904" i="10"/>
  <c r="E904" i="10" s="1"/>
  <c r="C905" i="10" s="1"/>
  <c r="I1755" i="10" l="1"/>
  <c r="J1754" i="10"/>
  <c r="K1755" i="10"/>
  <c r="G1755" i="10"/>
  <c r="B1755" i="10"/>
  <c r="O903" i="10"/>
  <c r="P903" i="10"/>
  <c r="Q902" i="10"/>
  <c r="M903" i="10"/>
  <c r="N903" i="10"/>
  <c r="A1756" i="10"/>
  <c r="F904" i="10"/>
  <c r="I1756" i="10" l="1"/>
  <c r="J1755" i="10"/>
  <c r="K1756" i="10"/>
  <c r="G1756" i="10"/>
  <c r="B1756" i="10"/>
  <c r="Q903" i="10"/>
  <c r="H904" i="10"/>
  <c r="A1757" i="10"/>
  <c r="D905" i="10"/>
  <c r="E905" i="10" s="1"/>
  <c r="C906" i="10" s="1"/>
  <c r="I1757" i="10" l="1"/>
  <c r="J1756" i="10"/>
  <c r="K1757" i="10"/>
  <c r="G1757" i="10"/>
  <c r="B1757" i="10"/>
  <c r="L904" i="10"/>
  <c r="A1758" i="10"/>
  <c r="F905" i="10"/>
  <c r="H905" i="10" s="1"/>
  <c r="I1758" i="10" l="1"/>
  <c r="J1757" i="10"/>
  <c r="K1758" i="10"/>
  <c r="G1758" i="10"/>
  <c r="B1758" i="10"/>
  <c r="P904" i="10"/>
  <c r="O904" i="10"/>
  <c r="M904" i="10"/>
  <c r="N904" i="10"/>
  <c r="A1759" i="10"/>
  <c r="D906" i="10"/>
  <c r="E906" i="10" s="1"/>
  <c r="C907" i="10" s="1"/>
  <c r="I1759" i="10" l="1"/>
  <c r="J1758" i="10"/>
  <c r="K1759" i="10"/>
  <c r="G1759" i="10"/>
  <c r="B1759" i="10"/>
  <c r="Q904" i="10"/>
  <c r="L905" i="10"/>
  <c r="A1760" i="10"/>
  <c r="F906" i="10"/>
  <c r="I1760" i="10" l="1"/>
  <c r="J1759" i="10"/>
  <c r="K1760" i="10"/>
  <c r="G1760" i="10"/>
  <c r="B1760" i="10"/>
  <c r="P905" i="10"/>
  <c r="O905" i="10"/>
  <c r="M905" i="10"/>
  <c r="N905" i="10"/>
  <c r="L906" i="10"/>
  <c r="A1761" i="10"/>
  <c r="D907" i="10"/>
  <c r="E907" i="10" s="1"/>
  <c r="C908" i="10" s="1"/>
  <c r="H906" i="10"/>
  <c r="I1761" i="10" l="1"/>
  <c r="J1760" i="10"/>
  <c r="K1761" i="10"/>
  <c r="G1761" i="10"/>
  <c r="B1761" i="10"/>
  <c r="O906" i="10"/>
  <c r="P906" i="10"/>
  <c r="Q905" i="10"/>
  <c r="N906" i="10"/>
  <c r="M906" i="10"/>
  <c r="A1762" i="10"/>
  <c r="F907" i="10"/>
  <c r="I1762" i="10" l="1"/>
  <c r="J1761" i="10"/>
  <c r="K1762" i="10"/>
  <c r="G1762" i="10"/>
  <c r="B1762" i="10"/>
  <c r="Q906" i="10"/>
  <c r="H907" i="10"/>
  <c r="A1763" i="10"/>
  <c r="D908" i="10"/>
  <c r="E908" i="10" s="1"/>
  <c r="C909" i="10" s="1"/>
  <c r="I1763" i="10" l="1"/>
  <c r="J1762" i="10"/>
  <c r="K1763" i="10"/>
  <c r="G1763" i="10"/>
  <c r="B1763" i="10"/>
  <c r="L907" i="10"/>
  <c r="A1764" i="10"/>
  <c r="F908" i="10"/>
  <c r="H908" i="10" s="1"/>
  <c r="I1764" i="10" l="1"/>
  <c r="J1763" i="10"/>
  <c r="K1764" i="10"/>
  <c r="G1764" i="10"/>
  <c r="B1764" i="10"/>
  <c r="P907" i="10"/>
  <c r="O907" i="10"/>
  <c r="M907" i="10"/>
  <c r="N907" i="10"/>
  <c r="A1765" i="10"/>
  <c r="D909" i="10"/>
  <c r="E909" i="10" s="1"/>
  <c r="C910" i="10" s="1"/>
  <c r="I1765" i="10" l="1"/>
  <c r="J1764" i="10"/>
  <c r="K1765" i="10"/>
  <c r="G1765" i="10"/>
  <c r="B1765" i="10"/>
  <c r="Q907" i="10"/>
  <c r="L908" i="10"/>
  <c r="A1766" i="10"/>
  <c r="F909" i="10"/>
  <c r="H909" i="10" s="1"/>
  <c r="I1766" i="10" l="1"/>
  <c r="J1765" i="10"/>
  <c r="K1766" i="10"/>
  <c r="G1766" i="10"/>
  <c r="B1766" i="10"/>
  <c r="O908" i="10"/>
  <c r="P908" i="10"/>
  <c r="M908" i="10"/>
  <c r="N908" i="10"/>
  <c r="A1767" i="10"/>
  <c r="D910" i="10"/>
  <c r="E910" i="10" s="1"/>
  <c r="C911" i="10" s="1"/>
  <c r="I1767" i="10" l="1"/>
  <c r="J1766" i="10"/>
  <c r="K1767" i="10"/>
  <c r="G1767" i="10"/>
  <c r="B1767" i="10"/>
  <c r="Q908" i="10"/>
  <c r="L909" i="10"/>
  <c r="A1768" i="10"/>
  <c r="F910" i="10"/>
  <c r="I1768" i="10" l="1"/>
  <c r="J1767" i="10"/>
  <c r="K1768" i="10"/>
  <c r="G1768" i="10"/>
  <c r="B1768" i="10"/>
  <c r="O909" i="10"/>
  <c r="P909" i="10"/>
  <c r="M909" i="10"/>
  <c r="N909" i="10"/>
  <c r="L910" i="10"/>
  <c r="A1769" i="10"/>
  <c r="H910" i="10"/>
  <c r="D911" i="10"/>
  <c r="E911" i="10" s="1"/>
  <c r="C912" i="10" s="1"/>
  <c r="I1769" i="10" l="1"/>
  <c r="J1768" i="10"/>
  <c r="K1769" i="10"/>
  <c r="G1769" i="10"/>
  <c r="B1769" i="10"/>
  <c r="O910" i="10"/>
  <c r="P910" i="10"/>
  <c r="Q909" i="10"/>
  <c r="N910" i="10"/>
  <c r="M910" i="10"/>
  <c r="A1770" i="10"/>
  <c r="F911" i="10"/>
  <c r="I1770" i="10" l="1"/>
  <c r="J1769" i="10"/>
  <c r="K1770" i="10"/>
  <c r="G1770" i="10"/>
  <c r="B1770" i="10"/>
  <c r="Q910" i="10"/>
  <c r="H911" i="10"/>
  <c r="A1771" i="10"/>
  <c r="D912" i="10"/>
  <c r="E912" i="10" s="1"/>
  <c r="C913" i="10" s="1"/>
  <c r="I1771" i="10" l="1"/>
  <c r="J1770" i="10"/>
  <c r="K1771" i="10"/>
  <c r="G1771" i="10"/>
  <c r="B1771" i="10"/>
  <c r="L911" i="10"/>
  <c r="A1772" i="10"/>
  <c r="F912" i="10"/>
  <c r="H912" i="10" s="1"/>
  <c r="I1772" i="10" l="1"/>
  <c r="J1771" i="10"/>
  <c r="K1772" i="10"/>
  <c r="G1772" i="10"/>
  <c r="B1772" i="10"/>
  <c r="P911" i="10"/>
  <c r="O911" i="10"/>
  <c r="M911" i="10"/>
  <c r="N911" i="10"/>
  <c r="L912" i="10"/>
  <c r="A1773" i="10"/>
  <c r="D913" i="10"/>
  <c r="E913" i="10" s="1"/>
  <c r="C914" i="10" s="1"/>
  <c r="I1773" i="10" l="1"/>
  <c r="J1772" i="10"/>
  <c r="K1773" i="10"/>
  <c r="G1773" i="10"/>
  <c r="B1773" i="10"/>
  <c r="Q911" i="10"/>
  <c r="O912" i="10"/>
  <c r="P912" i="10"/>
  <c r="M912" i="10"/>
  <c r="N912" i="10"/>
  <c r="A1774" i="10"/>
  <c r="F913" i="10"/>
  <c r="I1774" i="10" l="1"/>
  <c r="J1773" i="10"/>
  <c r="K1774" i="10"/>
  <c r="G1774" i="10"/>
  <c r="B1774" i="10"/>
  <c r="Q912" i="10"/>
  <c r="L913" i="10"/>
  <c r="A1775" i="10"/>
  <c r="D914" i="10"/>
  <c r="E914" i="10" s="1"/>
  <c r="C915" i="10" s="1"/>
  <c r="H913" i="10"/>
  <c r="I1775" i="10" l="1"/>
  <c r="J1774" i="10"/>
  <c r="K1775" i="10"/>
  <c r="G1775" i="10"/>
  <c r="B1775" i="10"/>
  <c r="O913" i="10"/>
  <c r="P913" i="10"/>
  <c r="N913" i="10"/>
  <c r="M913" i="10"/>
  <c r="A1776" i="10"/>
  <c r="F914" i="10"/>
  <c r="I1776" i="10" l="1"/>
  <c r="J1775" i="10"/>
  <c r="K1776" i="10"/>
  <c r="G1776" i="10"/>
  <c r="B1776" i="10"/>
  <c r="Q913" i="10"/>
  <c r="H914" i="10"/>
  <c r="A1777" i="10"/>
  <c r="D915" i="10"/>
  <c r="E915" i="10" s="1"/>
  <c r="C916" i="10" s="1"/>
  <c r="I1777" i="10" l="1"/>
  <c r="J1776" i="10"/>
  <c r="K1777" i="10"/>
  <c r="G1777" i="10"/>
  <c r="B1777" i="10"/>
  <c r="L914" i="10"/>
  <c r="A1778" i="10"/>
  <c r="F915" i="10"/>
  <c r="H915" i="10" s="1"/>
  <c r="I1778" i="10" l="1"/>
  <c r="J1777" i="10"/>
  <c r="K1778" i="10"/>
  <c r="G1778" i="10"/>
  <c r="B1778" i="10"/>
  <c r="O914" i="10"/>
  <c r="P914" i="10"/>
  <c r="M914" i="10"/>
  <c r="N914" i="10"/>
  <c r="A1779" i="10"/>
  <c r="D916" i="10"/>
  <c r="E916" i="10" s="1"/>
  <c r="C917" i="10" s="1"/>
  <c r="I1779" i="10" l="1"/>
  <c r="J1778" i="10"/>
  <c r="K1779" i="10"/>
  <c r="G1779" i="10"/>
  <c r="B1779" i="10"/>
  <c r="Q914" i="10"/>
  <c r="L915" i="10"/>
  <c r="A1780" i="10"/>
  <c r="F916" i="10"/>
  <c r="H916" i="10" s="1"/>
  <c r="I1780" i="10" l="1"/>
  <c r="J1779" i="10"/>
  <c r="K1780" i="10"/>
  <c r="G1780" i="10"/>
  <c r="B1780" i="10"/>
  <c r="O915" i="10"/>
  <c r="P915" i="10"/>
  <c r="M915" i="10"/>
  <c r="N915" i="10"/>
  <c r="A1781" i="10"/>
  <c r="D917" i="10"/>
  <c r="E917" i="10" s="1"/>
  <c r="C918" i="10" s="1"/>
  <c r="I1781" i="10" l="1"/>
  <c r="J1780" i="10"/>
  <c r="K1781" i="10"/>
  <c r="G1781" i="10"/>
  <c r="B1781" i="10"/>
  <c r="Q915" i="10"/>
  <c r="L916" i="10"/>
  <c r="A1782" i="10"/>
  <c r="F917" i="10"/>
  <c r="H917" i="10" s="1"/>
  <c r="I1782" i="10" l="1"/>
  <c r="J1781" i="10"/>
  <c r="K1782" i="10"/>
  <c r="G1782" i="10"/>
  <c r="B1782" i="10"/>
  <c r="O916" i="10"/>
  <c r="P916" i="10"/>
  <c r="M916" i="10"/>
  <c r="N916" i="10"/>
  <c r="A1783" i="10"/>
  <c r="D918" i="10"/>
  <c r="E918" i="10" s="1"/>
  <c r="C919" i="10" s="1"/>
  <c r="I1783" i="10" l="1"/>
  <c r="J1782" i="10"/>
  <c r="K1783" i="10"/>
  <c r="G1783" i="10"/>
  <c r="B1783" i="10"/>
  <c r="Q916" i="10"/>
  <c r="L917" i="10"/>
  <c r="A1784" i="10"/>
  <c r="F918" i="10"/>
  <c r="I1784" i="10" l="1"/>
  <c r="J1783" i="10"/>
  <c r="K1784" i="10"/>
  <c r="G1784" i="10"/>
  <c r="B1784" i="10"/>
  <c r="O917" i="10"/>
  <c r="P917" i="10"/>
  <c r="N917" i="10"/>
  <c r="M917" i="10"/>
  <c r="L918" i="10"/>
  <c r="A1785" i="10"/>
  <c r="D919" i="10"/>
  <c r="E919" i="10" s="1"/>
  <c r="C920" i="10" s="1"/>
  <c r="H918" i="10"/>
  <c r="I1785" i="10" l="1"/>
  <c r="J1784" i="10"/>
  <c r="K1785" i="10"/>
  <c r="G1785" i="10"/>
  <c r="B1785" i="10"/>
  <c r="O918" i="10"/>
  <c r="P918" i="10"/>
  <c r="Q917" i="10"/>
  <c r="N918" i="10"/>
  <c r="M918" i="10"/>
  <c r="A1786" i="10"/>
  <c r="F919" i="10"/>
  <c r="I1786" i="10" l="1"/>
  <c r="J1785" i="10"/>
  <c r="K1786" i="10"/>
  <c r="G1786" i="10"/>
  <c r="B1786" i="10"/>
  <c r="Q918" i="10"/>
  <c r="H919" i="10"/>
  <c r="A1787" i="10"/>
  <c r="D920" i="10"/>
  <c r="E920" i="10" s="1"/>
  <c r="C921" i="10" s="1"/>
  <c r="I1787" i="10" l="1"/>
  <c r="J1786" i="10"/>
  <c r="K1787" i="10"/>
  <c r="G1787" i="10"/>
  <c r="B1787" i="10"/>
  <c r="L919" i="10"/>
  <c r="A1788" i="10"/>
  <c r="F920" i="10"/>
  <c r="I1788" i="10" l="1"/>
  <c r="J1787" i="10"/>
  <c r="K1788" i="10"/>
  <c r="G1788" i="10"/>
  <c r="B1788" i="10"/>
  <c r="O919" i="10"/>
  <c r="P919" i="10"/>
  <c r="M919" i="10"/>
  <c r="N919" i="10"/>
  <c r="L920" i="10"/>
  <c r="A1789" i="10"/>
  <c r="H920" i="10"/>
  <c r="D921" i="10"/>
  <c r="E921" i="10" s="1"/>
  <c r="C922" i="10" s="1"/>
  <c r="I1789" i="10" l="1"/>
  <c r="J1788" i="10"/>
  <c r="K1789" i="10"/>
  <c r="G1789" i="10"/>
  <c r="B1789" i="10"/>
  <c r="P920" i="10"/>
  <c r="O920" i="10"/>
  <c r="Q919" i="10"/>
  <c r="N920" i="10"/>
  <c r="M920" i="10"/>
  <c r="A1790" i="10"/>
  <c r="F921" i="10"/>
  <c r="I1790" i="10" l="1"/>
  <c r="J1789" i="10"/>
  <c r="K1790" i="10"/>
  <c r="G1790" i="10"/>
  <c r="B1790" i="10"/>
  <c r="Q920" i="10"/>
  <c r="H921" i="10"/>
  <c r="A1791" i="10"/>
  <c r="D922" i="10"/>
  <c r="E922" i="10" s="1"/>
  <c r="C923" i="10" s="1"/>
  <c r="I1791" i="10" l="1"/>
  <c r="J1790" i="10"/>
  <c r="K1791" i="10"/>
  <c r="G1791" i="10"/>
  <c r="B1791" i="10"/>
  <c r="L921" i="10"/>
  <c r="A1792" i="10"/>
  <c r="F922" i="10"/>
  <c r="I1792" i="10" l="1"/>
  <c r="J1791" i="10"/>
  <c r="K1792" i="10"/>
  <c r="G1792" i="10"/>
  <c r="B1792" i="10"/>
  <c r="O921" i="10"/>
  <c r="P921" i="10"/>
  <c r="M921" i="10"/>
  <c r="N921" i="10"/>
  <c r="L922" i="10"/>
  <c r="A1793" i="10"/>
  <c r="H922" i="10"/>
  <c r="D923" i="10"/>
  <c r="E923" i="10" s="1"/>
  <c r="C924" i="10" s="1"/>
  <c r="I1793" i="10" l="1"/>
  <c r="J1792" i="10"/>
  <c r="K1793" i="10"/>
  <c r="G1793" i="10"/>
  <c r="B1793" i="10"/>
  <c r="O922" i="10"/>
  <c r="P922" i="10"/>
  <c r="Q921" i="10"/>
  <c r="N922" i="10"/>
  <c r="M922" i="10"/>
  <c r="A1794" i="10"/>
  <c r="F923" i="10"/>
  <c r="I1794" i="10" l="1"/>
  <c r="J1793" i="10"/>
  <c r="K1794" i="10"/>
  <c r="G1794" i="10"/>
  <c r="B1794" i="10"/>
  <c r="Q922" i="10"/>
  <c r="H923" i="10"/>
  <c r="A1795" i="10"/>
  <c r="D924" i="10"/>
  <c r="E924" i="10" s="1"/>
  <c r="C925" i="10" s="1"/>
  <c r="I1795" i="10" l="1"/>
  <c r="J1794" i="10"/>
  <c r="K1795" i="10"/>
  <c r="G1795" i="10"/>
  <c r="B1795" i="10"/>
  <c r="L923" i="10"/>
  <c r="A1796" i="10"/>
  <c r="F924" i="10"/>
  <c r="H924" i="10" s="1"/>
  <c r="I1796" i="10" l="1"/>
  <c r="J1795" i="10"/>
  <c r="K1796" i="10"/>
  <c r="G1796" i="10"/>
  <c r="B1796" i="10"/>
  <c r="P923" i="10"/>
  <c r="O923" i="10"/>
  <c r="M923" i="10"/>
  <c r="N923" i="10"/>
  <c r="A1797" i="10"/>
  <c r="D925" i="10"/>
  <c r="E925" i="10" s="1"/>
  <c r="C926" i="10" s="1"/>
  <c r="I1797" i="10" l="1"/>
  <c r="J1796" i="10"/>
  <c r="K1797" i="10"/>
  <c r="G1797" i="10"/>
  <c r="B1797" i="10"/>
  <c r="Q923" i="10"/>
  <c r="L924" i="10"/>
  <c r="A1798" i="10"/>
  <c r="F925" i="10"/>
  <c r="H925" i="10" s="1"/>
  <c r="I1798" i="10" l="1"/>
  <c r="J1797" i="10"/>
  <c r="K1798" i="10"/>
  <c r="G1798" i="10"/>
  <c r="B1798" i="10"/>
  <c r="O924" i="10"/>
  <c r="P924" i="10"/>
  <c r="M924" i="10"/>
  <c r="N924" i="10"/>
  <c r="A1799" i="10"/>
  <c r="D926" i="10"/>
  <c r="E926" i="10" s="1"/>
  <c r="C927" i="10" s="1"/>
  <c r="I1799" i="10" l="1"/>
  <c r="J1798" i="10"/>
  <c r="K1799" i="10"/>
  <c r="G1799" i="10"/>
  <c r="B1799" i="10"/>
  <c r="Q924" i="10"/>
  <c r="L925" i="10"/>
  <c r="A1800" i="10"/>
  <c r="F926" i="10"/>
  <c r="H926" i="10" s="1"/>
  <c r="I1800" i="10" l="1"/>
  <c r="J1799" i="10"/>
  <c r="K1800" i="10"/>
  <c r="G1800" i="10"/>
  <c r="B1800" i="10"/>
  <c r="P925" i="10"/>
  <c r="O925" i="10"/>
  <c r="M925" i="10"/>
  <c r="N925" i="10"/>
  <c r="A1801" i="10"/>
  <c r="D927" i="10"/>
  <c r="E927" i="10" s="1"/>
  <c r="C928" i="10" s="1"/>
  <c r="I1801" i="10" l="1"/>
  <c r="J1800" i="10"/>
  <c r="K1801" i="10"/>
  <c r="G1801" i="10"/>
  <c r="B1801" i="10"/>
  <c r="Q925" i="10"/>
  <c r="L926" i="10"/>
  <c r="A1802" i="10"/>
  <c r="F927" i="10"/>
  <c r="H927" i="10" s="1"/>
  <c r="I1802" i="10" l="1"/>
  <c r="J1801" i="10"/>
  <c r="K1802" i="10"/>
  <c r="G1802" i="10"/>
  <c r="B1802" i="10"/>
  <c r="O926" i="10"/>
  <c r="P926" i="10"/>
  <c r="M926" i="10"/>
  <c r="N926" i="10"/>
  <c r="L927" i="10"/>
  <c r="A1803" i="10"/>
  <c r="D928" i="10"/>
  <c r="E928" i="10" s="1"/>
  <c r="C929" i="10" s="1"/>
  <c r="I1803" i="10" l="1"/>
  <c r="J1802" i="10"/>
  <c r="K1803" i="10"/>
  <c r="G1803" i="10"/>
  <c r="B1803" i="10"/>
  <c r="P927" i="10"/>
  <c r="O927" i="10"/>
  <c r="Q926" i="10"/>
  <c r="M927" i="10"/>
  <c r="N927" i="10"/>
  <c r="A1804" i="10"/>
  <c r="F928" i="10"/>
  <c r="I1804" i="10" l="1"/>
  <c r="J1803" i="10"/>
  <c r="K1804" i="10"/>
  <c r="G1804" i="10"/>
  <c r="B1804" i="10"/>
  <c r="Q927" i="10"/>
  <c r="H928" i="10"/>
  <c r="A1805" i="10"/>
  <c r="D929" i="10"/>
  <c r="E929" i="10" s="1"/>
  <c r="C930" i="10" s="1"/>
  <c r="I1805" i="10" l="1"/>
  <c r="J1804" i="10"/>
  <c r="K1805" i="10"/>
  <c r="G1805" i="10"/>
  <c r="B1805" i="10"/>
  <c r="L928" i="10"/>
  <c r="A1806" i="10"/>
  <c r="F929" i="10"/>
  <c r="I1806" i="10" l="1"/>
  <c r="J1805" i="10"/>
  <c r="K1806" i="10"/>
  <c r="G1806" i="10"/>
  <c r="B1806" i="10"/>
  <c r="O928" i="10"/>
  <c r="P928" i="10"/>
  <c r="N928" i="10"/>
  <c r="M928" i="10"/>
  <c r="L929" i="10"/>
  <c r="A1807" i="10"/>
  <c r="H929" i="10"/>
  <c r="D930" i="10"/>
  <c r="E930" i="10" s="1"/>
  <c r="C931" i="10" s="1"/>
  <c r="I1807" i="10" l="1"/>
  <c r="J1806" i="10"/>
  <c r="K1807" i="10"/>
  <c r="G1807" i="10"/>
  <c r="B1807" i="10"/>
  <c r="O929" i="10"/>
  <c r="P929" i="10"/>
  <c r="Q928" i="10"/>
  <c r="N929" i="10"/>
  <c r="M929" i="10"/>
  <c r="A1808" i="10"/>
  <c r="F930" i="10"/>
  <c r="I1808" i="10" l="1"/>
  <c r="J1807" i="10"/>
  <c r="K1808" i="10"/>
  <c r="G1808" i="10"/>
  <c r="B1808" i="10"/>
  <c r="Q929" i="10"/>
  <c r="H930" i="10"/>
  <c r="A1809" i="10"/>
  <c r="D931" i="10"/>
  <c r="E931" i="10" s="1"/>
  <c r="C932" i="10" s="1"/>
  <c r="I1809" i="10" l="1"/>
  <c r="J1808" i="10"/>
  <c r="K1809" i="10"/>
  <c r="G1809" i="10"/>
  <c r="B1809" i="10"/>
  <c r="L930" i="10"/>
  <c r="A1810" i="10"/>
  <c r="F931" i="10"/>
  <c r="H931" i="10" s="1"/>
  <c r="I1810" i="10" l="1"/>
  <c r="J1809" i="10"/>
  <c r="K1810" i="10"/>
  <c r="G1810" i="10"/>
  <c r="B1810" i="10"/>
  <c r="P930" i="10"/>
  <c r="O930" i="10"/>
  <c r="M930" i="10"/>
  <c r="N930" i="10"/>
  <c r="L931" i="10"/>
  <c r="A1811" i="10"/>
  <c r="D932" i="10"/>
  <c r="E932" i="10" s="1"/>
  <c r="C933" i="10" s="1"/>
  <c r="I1811" i="10" l="1"/>
  <c r="J1810" i="10"/>
  <c r="K1811" i="10"/>
  <c r="G1811" i="10"/>
  <c r="B1811" i="10"/>
  <c r="O931" i="10"/>
  <c r="P931" i="10"/>
  <c r="Q930" i="10"/>
  <c r="M931" i="10"/>
  <c r="N931" i="10"/>
  <c r="A1812" i="10"/>
  <c r="F932" i="10"/>
  <c r="I1812" i="10" l="1"/>
  <c r="J1811" i="10"/>
  <c r="K1812" i="10"/>
  <c r="G1812" i="10"/>
  <c r="B1812" i="10"/>
  <c r="Q931" i="10"/>
  <c r="H932" i="10"/>
  <c r="A1813" i="10"/>
  <c r="D933" i="10"/>
  <c r="E933" i="10" s="1"/>
  <c r="C934" i="10" s="1"/>
  <c r="I1813" i="10" l="1"/>
  <c r="J1812" i="10"/>
  <c r="K1813" i="10"/>
  <c r="G1813" i="10"/>
  <c r="B1813" i="10"/>
  <c r="L932" i="10"/>
  <c r="A1814" i="10"/>
  <c r="F933" i="10"/>
  <c r="H933" i="10" s="1"/>
  <c r="I1814" i="10" l="1"/>
  <c r="J1813" i="10"/>
  <c r="K1814" i="10"/>
  <c r="G1814" i="10"/>
  <c r="B1814" i="10"/>
  <c r="P932" i="10"/>
  <c r="O932" i="10"/>
  <c r="M932" i="10"/>
  <c r="N932" i="10"/>
  <c r="L933" i="10"/>
  <c r="A1815" i="10"/>
  <c r="D934" i="10"/>
  <c r="E934" i="10" s="1"/>
  <c r="C935" i="10" s="1"/>
  <c r="I1815" i="10" l="1"/>
  <c r="J1814" i="10"/>
  <c r="K1815" i="10"/>
  <c r="G1815" i="10"/>
  <c r="B1815" i="10"/>
  <c r="Q932" i="10"/>
  <c r="O933" i="10"/>
  <c r="P933" i="10"/>
  <c r="M933" i="10"/>
  <c r="N933" i="10"/>
  <c r="A1816" i="10"/>
  <c r="F934" i="10"/>
  <c r="I1816" i="10" l="1"/>
  <c r="J1815" i="10"/>
  <c r="K1816" i="10"/>
  <c r="G1816" i="10"/>
  <c r="B1816" i="10"/>
  <c r="Q933" i="10"/>
  <c r="H934" i="10"/>
  <c r="A1817" i="10"/>
  <c r="D935" i="10"/>
  <c r="E935" i="10" s="1"/>
  <c r="C936" i="10" s="1"/>
  <c r="I1817" i="10" l="1"/>
  <c r="J1816" i="10"/>
  <c r="K1817" i="10"/>
  <c r="G1817" i="10"/>
  <c r="B1817" i="10"/>
  <c r="L934" i="10"/>
  <c r="A1818" i="10"/>
  <c r="F935" i="10"/>
  <c r="H935" i="10" s="1"/>
  <c r="I1818" i="10" l="1"/>
  <c r="J1817" i="10"/>
  <c r="K1818" i="10"/>
  <c r="G1818" i="10"/>
  <c r="B1818" i="10"/>
  <c r="O934" i="10"/>
  <c r="P934" i="10"/>
  <c r="M934" i="10"/>
  <c r="N934" i="10"/>
  <c r="A1819" i="10"/>
  <c r="D936" i="10"/>
  <c r="E936" i="10" s="1"/>
  <c r="C937" i="10" s="1"/>
  <c r="I1819" i="10" l="1"/>
  <c r="J1818" i="10"/>
  <c r="K1819" i="10"/>
  <c r="G1819" i="10"/>
  <c r="B1819" i="10"/>
  <c r="Q934" i="10"/>
  <c r="L935" i="10"/>
  <c r="A1820" i="10"/>
  <c r="F936" i="10"/>
  <c r="H936" i="10" s="1"/>
  <c r="I1820" i="10" l="1"/>
  <c r="J1819" i="10"/>
  <c r="K1820" i="10"/>
  <c r="G1820" i="10"/>
  <c r="B1820" i="10"/>
  <c r="O935" i="10"/>
  <c r="P935" i="10"/>
  <c r="M935" i="10"/>
  <c r="N935" i="10"/>
  <c r="A1821" i="10"/>
  <c r="D937" i="10"/>
  <c r="E937" i="10" s="1"/>
  <c r="C938" i="10" s="1"/>
  <c r="I1821" i="10" l="1"/>
  <c r="J1820" i="10"/>
  <c r="K1821" i="10"/>
  <c r="G1821" i="10"/>
  <c r="B1821" i="10"/>
  <c r="Q935" i="10"/>
  <c r="L936" i="10"/>
  <c r="A1822" i="10"/>
  <c r="F937" i="10"/>
  <c r="H937" i="10" s="1"/>
  <c r="I1822" i="10" l="1"/>
  <c r="J1821" i="10"/>
  <c r="K1822" i="10"/>
  <c r="G1822" i="10"/>
  <c r="B1822" i="10"/>
  <c r="P936" i="10"/>
  <c r="O936" i="10"/>
  <c r="M936" i="10"/>
  <c r="N936" i="10"/>
  <c r="L937" i="10"/>
  <c r="A1823" i="10"/>
  <c r="D938" i="10"/>
  <c r="E938" i="10" s="1"/>
  <c r="C939" i="10" s="1"/>
  <c r="I1823" i="10" l="1"/>
  <c r="J1822" i="10"/>
  <c r="K1823" i="10"/>
  <c r="G1823" i="10"/>
  <c r="B1823" i="10"/>
  <c r="O937" i="10"/>
  <c r="P937" i="10"/>
  <c r="Q936" i="10"/>
  <c r="M937" i="10"/>
  <c r="N937" i="10"/>
  <c r="A1824" i="10"/>
  <c r="F938" i="10"/>
  <c r="I1824" i="10" l="1"/>
  <c r="J1823" i="10"/>
  <c r="K1824" i="10"/>
  <c r="G1824" i="10"/>
  <c r="B1824" i="10"/>
  <c r="Q937" i="10"/>
  <c r="H938" i="10"/>
  <c r="A1825" i="10"/>
  <c r="D939" i="10"/>
  <c r="E939" i="10" s="1"/>
  <c r="C940" i="10" s="1"/>
  <c r="I1825" i="10" l="1"/>
  <c r="J1824" i="10"/>
  <c r="K1825" i="10"/>
  <c r="G1825" i="10"/>
  <c r="B1825" i="10"/>
  <c r="L938" i="10"/>
  <c r="A1826" i="10"/>
  <c r="F939" i="10"/>
  <c r="I1826" i="10" l="1"/>
  <c r="J1825" i="10"/>
  <c r="K1826" i="10"/>
  <c r="G1826" i="10"/>
  <c r="B1826" i="10"/>
  <c r="P938" i="10"/>
  <c r="O938" i="10"/>
  <c r="N938" i="10"/>
  <c r="M938" i="10"/>
  <c r="L939" i="10"/>
  <c r="A1827" i="10"/>
  <c r="H939" i="10"/>
  <c r="D940" i="10"/>
  <c r="E940" i="10" s="1"/>
  <c r="C941" i="10" s="1"/>
  <c r="I1827" i="10" l="1"/>
  <c r="J1826" i="10"/>
  <c r="K1827" i="10"/>
  <c r="G1827" i="10"/>
  <c r="B1827" i="10"/>
  <c r="P939" i="10"/>
  <c r="O939" i="10"/>
  <c r="Q938" i="10"/>
  <c r="N939" i="10"/>
  <c r="M939" i="10"/>
  <c r="A1828" i="10"/>
  <c r="F940" i="10"/>
  <c r="I1828" i="10" l="1"/>
  <c r="J1827" i="10"/>
  <c r="K1828" i="10"/>
  <c r="G1828" i="10"/>
  <c r="B1828" i="10"/>
  <c r="Q939" i="10"/>
  <c r="H940" i="10"/>
  <c r="A1829" i="10"/>
  <c r="D941" i="10"/>
  <c r="E941" i="10" s="1"/>
  <c r="C942" i="10" s="1"/>
  <c r="I1829" i="10" l="1"/>
  <c r="J1828" i="10"/>
  <c r="K1829" i="10"/>
  <c r="G1829" i="10"/>
  <c r="B1829" i="10"/>
  <c r="L940" i="10"/>
  <c r="A1830" i="10"/>
  <c r="F941" i="10"/>
  <c r="H941" i="10" s="1"/>
  <c r="I1830" i="10" l="1"/>
  <c r="J1829" i="10"/>
  <c r="K1830" i="10"/>
  <c r="G1830" i="10"/>
  <c r="B1830" i="10"/>
  <c r="P940" i="10"/>
  <c r="O940" i="10"/>
  <c r="M940" i="10"/>
  <c r="N940" i="10"/>
  <c r="L941" i="10"/>
  <c r="A1831" i="10"/>
  <c r="D942" i="10"/>
  <c r="E942" i="10" s="1"/>
  <c r="C943" i="10" s="1"/>
  <c r="I1831" i="10" l="1"/>
  <c r="J1830" i="10"/>
  <c r="K1831" i="10"/>
  <c r="G1831" i="10"/>
  <c r="B1831" i="10"/>
  <c r="Q940" i="10"/>
  <c r="P941" i="10"/>
  <c r="O941" i="10"/>
  <c r="M941" i="10"/>
  <c r="N941" i="10"/>
  <c r="A1832" i="10"/>
  <c r="F942" i="10"/>
  <c r="I1832" i="10" l="1"/>
  <c r="J1831" i="10"/>
  <c r="K1832" i="10"/>
  <c r="G1832" i="10"/>
  <c r="B1832" i="10"/>
  <c r="Q941" i="10"/>
  <c r="L942" i="10"/>
  <c r="A1833" i="10"/>
  <c r="H942" i="10"/>
  <c r="D943" i="10"/>
  <c r="E943" i="10" s="1"/>
  <c r="C944" i="10" s="1"/>
  <c r="I1833" i="10" l="1"/>
  <c r="J1832" i="10"/>
  <c r="K1833" i="10"/>
  <c r="G1833" i="10"/>
  <c r="B1833" i="10"/>
  <c r="O942" i="10"/>
  <c r="P942" i="10"/>
  <c r="N942" i="10"/>
  <c r="M942" i="10"/>
  <c r="A1834" i="10"/>
  <c r="F943" i="10"/>
  <c r="I1834" i="10" l="1"/>
  <c r="J1833" i="10"/>
  <c r="K1834" i="10"/>
  <c r="G1834" i="10"/>
  <c r="B1834" i="10"/>
  <c r="Q942" i="10"/>
  <c r="H943" i="10"/>
  <c r="A1835" i="10"/>
  <c r="D944" i="10"/>
  <c r="E944" i="10" s="1"/>
  <c r="C945" i="10" s="1"/>
  <c r="I1835" i="10" l="1"/>
  <c r="J1834" i="10"/>
  <c r="K1835" i="10"/>
  <c r="G1835" i="10"/>
  <c r="B1835" i="10"/>
  <c r="L943" i="10"/>
  <c r="A1836" i="10"/>
  <c r="F944" i="10"/>
  <c r="I1836" i="10" l="1"/>
  <c r="J1835" i="10"/>
  <c r="K1836" i="10"/>
  <c r="G1836" i="10"/>
  <c r="B1836" i="10"/>
  <c r="P943" i="10"/>
  <c r="O943" i="10"/>
  <c r="N943" i="10"/>
  <c r="M943" i="10"/>
  <c r="L944" i="10"/>
  <c r="A1837" i="10"/>
  <c r="H944" i="10"/>
  <c r="D945" i="10"/>
  <c r="E945" i="10" s="1"/>
  <c r="C946" i="10" s="1"/>
  <c r="I1837" i="10" l="1"/>
  <c r="J1836" i="10"/>
  <c r="K1837" i="10"/>
  <c r="G1837" i="10"/>
  <c r="B1837" i="10"/>
  <c r="P944" i="10"/>
  <c r="O944" i="10"/>
  <c r="Q943" i="10"/>
  <c r="M944" i="10"/>
  <c r="N944" i="10"/>
  <c r="A1838" i="10"/>
  <c r="F945" i="10"/>
  <c r="I1838" i="10" l="1"/>
  <c r="J1837" i="10"/>
  <c r="K1838" i="10"/>
  <c r="G1838" i="10"/>
  <c r="B1838" i="10"/>
  <c r="Q944" i="10"/>
  <c r="H945" i="10"/>
  <c r="A1839" i="10"/>
  <c r="D946" i="10"/>
  <c r="E946" i="10" s="1"/>
  <c r="C947" i="10" s="1"/>
  <c r="I1839" i="10" l="1"/>
  <c r="J1838" i="10"/>
  <c r="K1839" i="10"/>
  <c r="G1839" i="10"/>
  <c r="B1839" i="10"/>
  <c r="L945" i="10"/>
  <c r="A1840" i="10"/>
  <c r="F946" i="10"/>
  <c r="H946" i="10" s="1"/>
  <c r="I1840" i="10" l="1"/>
  <c r="J1839" i="10"/>
  <c r="K1840" i="10"/>
  <c r="G1840" i="10"/>
  <c r="B1840" i="10"/>
  <c r="O945" i="10"/>
  <c r="P945" i="10"/>
  <c r="M945" i="10"/>
  <c r="N945" i="10"/>
  <c r="L946" i="10"/>
  <c r="A1841" i="10"/>
  <c r="D947" i="10"/>
  <c r="E947" i="10" s="1"/>
  <c r="C948" i="10" s="1"/>
  <c r="I1841" i="10" l="1"/>
  <c r="J1840" i="10"/>
  <c r="K1841" i="10"/>
  <c r="G1841" i="10"/>
  <c r="B1841" i="10"/>
  <c r="P946" i="10"/>
  <c r="O946" i="10"/>
  <c r="Q945" i="10"/>
  <c r="M946" i="10"/>
  <c r="N946" i="10"/>
  <c r="A1842" i="10"/>
  <c r="F947" i="10"/>
  <c r="I1842" i="10" l="1"/>
  <c r="J1841" i="10"/>
  <c r="K1842" i="10"/>
  <c r="G1842" i="10"/>
  <c r="B1842" i="10"/>
  <c r="Q946" i="10"/>
  <c r="H947" i="10"/>
  <c r="A1843" i="10"/>
  <c r="D948" i="10"/>
  <c r="E948" i="10" s="1"/>
  <c r="C949" i="10" s="1"/>
  <c r="I1843" i="10" l="1"/>
  <c r="J1842" i="10"/>
  <c r="K1843" i="10"/>
  <c r="G1843" i="10"/>
  <c r="B1843" i="10"/>
  <c r="L947" i="10"/>
  <c r="A1844" i="10"/>
  <c r="F948" i="10"/>
  <c r="H948" i="10" s="1"/>
  <c r="I1844" i="10" l="1"/>
  <c r="J1843" i="10"/>
  <c r="K1844" i="10"/>
  <c r="G1844" i="10"/>
  <c r="B1844" i="10"/>
  <c r="O947" i="10"/>
  <c r="P947" i="10"/>
  <c r="M947" i="10"/>
  <c r="N947" i="10"/>
  <c r="L948" i="10"/>
  <c r="A1845" i="10"/>
  <c r="D949" i="10"/>
  <c r="E949" i="10" s="1"/>
  <c r="C950" i="10" s="1"/>
  <c r="I1845" i="10" l="1"/>
  <c r="J1844" i="10"/>
  <c r="K1845" i="10"/>
  <c r="G1845" i="10"/>
  <c r="B1845" i="10"/>
  <c r="O948" i="10"/>
  <c r="P948" i="10"/>
  <c r="Q947" i="10"/>
  <c r="M948" i="10"/>
  <c r="N948" i="10"/>
  <c r="A1846" i="10"/>
  <c r="F949" i="10"/>
  <c r="I1846" i="10" l="1"/>
  <c r="J1845" i="10"/>
  <c r="K1846" i="10"/>
  <c r="G1846" i="10"/>
  <c r="B1846" i="10"/>
  <c r="Q948" i="10"/>
  <c r="L949" i="10"/>
  <c r="A1847" i="10"/>
  <c r="H949" i="10"/>
  <c r="D950" i="10"/>
  <c r="E950" i="10" s="1"/>
  <c r="C951" i="10" s="1"/>
  <c r="I1847" i="10" l="1"/>
  <c r="J1846" i="10"/>
  <c r="K1847" i="10"/>
  <c r="G1847" i="10"/>
  <c r="B1847" i="10"/>
  <c r="O949" i="10"/>
  <c r="P949" i="10"/>
  <c r="N949" i="10"/>
  <c r="M949" i="10"/>
  <c r="A1848" i="10"/>
  <c r="F950" i="10"/>
  <c r="I1848" i="10" l="1"/>
  <c r="J1847" i="10"/>
  <c r="K1848" i="10"/>
  <c r="G1848" i="10"/>
  <c r="B1848" i="10"/>
  <c r="Q949" i="10"/>
  <c r="H950" i="10"/>
  <c r="A1849" i="10"/>
  <c r="D951" i="10"/>
  <c r="E951" i="10" s="1"/>
  <c r="C952" i="10" s="1"/>
  <c r="I1849" i="10" l="1"/>
  <c r="J1848" i="10"/>
  <c r="K1849" i="10"/>
  <c r="G1849" i="10"/>
  <c r="B1849" i="10"/>
  <c r="L950" i="10"/>
  <c r="A1850" i="10"/>
  <c r="F951" i="10"/>
  <c r="H951" i="10" s="1"/>
  <c r="I1850" i="10" l="1"/>
  <c r="J1849" i="10"/>
  <c r="K1850" i="10"/>
  <c r="G1850" i="10"/>
  <c r="B1850" i="10"/>
  <c r="P950" i="10"/>
  <c r="O950" i="10"/>
  <c r="M950" i="10"/>
  <c r="N950" i="10"/>
  <c r="A1851" i="10"/>
  <c r="D952" i="10"/>
  <c r="E952" i="10" s="1"/>
  <c r="C953" i="10" s="1"/>
  <c r="I1851" i="10" l="1"/>
  <c r="J1850" i="10"/>
  <c r="K1851" i="10"/>
  <c r="G1851" i="10"/>
  <c r="B1851" i="10"/>
  <c r="Q950" i="10"/>
  <c r="L951" i="10"/>
  <c r="A1852" i="10"/>
  <c r="F952" i="10"/>
  <c r="I1852" i="10" l="1"/>
  <c r="J1851" i="10"/>
  <c r="K1852" i="10"/>
  <c r="G1852" i="10"/>
  <c r="B1852" i="10"/>
  <c r="P951" i="10"/>
  <c r="O951" i="10"/>
  <c r="N951" i="10"/>
  <c r="M951" i="10"/>
  <c r="L952" i="10"/>
  <c r="A1853" i="10"/>
  <c r="H952" i="10"/>
  <c r="D953" i="10"/>
  <c r="E953" i="10" s="1"/>
  <c r="C954" i="10" s="1"/>
  <c r="I1853" i="10" l="1"/>
  <c r="J1852" i="10"/>
  <c r="K1853" i="10"/>
  <c r="G1853" i="10"/>
  <c r="B1853" i="10"/>
  <c r="O952" i="10"/>
  <c r="P952" i="10"/>
  <c r="Q951" i="10"/>
  <c r="M952" i="10"/>
  <c r="N952" i="10"/>
  <c r="A1854" i="10"/>
  <c r="F953" i="10"/>
  <c r="I1854" i="10" l="1"/>
  <c r="J1853" i="10"/>
  <c r="K1854" i="10"/>
  <c r="G1854" i="10"/>
  <c r="B1854" i="10"/>
  <c r="Q952" i="10"/>
  <c r="H953" i="10"/>
  <c r="A1855" i="10"/>
  <c r="D954" i="10"/>
  <c r="E954" i="10" s="1"/>
  <c r="C955" i="10" s="1"/>
  <c r="I1855" i="10" l="1"/>
  <c r="J1854" i="10"/>
  <c r="K1855" i="10"/>
  <c r="G1855" i="10"/>
  <c r="B1855" i="10"/>
  <c r="L953" i="10"/>
  <c r="A1856" i="10"/>
  <c r="F954" i="10"/>
  <c r="H954" i="10" s="1"/>
  <c r="I1856" i="10" l="1"/>
  <c r="J1855" i="10"/>
  <c r="K1856" i="10"/>
  <c r="G1856" i="10"/>
  <c r="B1856" i="10"/>
  <c r="P953" i="10"/>
  <c r="O953" i="10"/>
  <c r="M953" i="10"/>
  <c r="N953" i="10"/>
  <c r="A1857" i="10"/>
  <c r="D955" i="10"/>
  <c r="E955" i="10" s="1"/>
  <c r="C956" i="10" s="1"/>
  <c r="I1857" i="10" l="1"/>
  <c r="J1856" i="10"/>
  <c r="K1857" i="10"/>
  <c r="G1857" i="10"/>
  <c r="B1857" i="10"/>
  <c r="Q953" i="10"/>
  <c r="L954" i="10"/>
  <c r="A1858" i="10"/>
  <c r="F955" i="10"/>
  <c r="I1858" i="10" l="1"/>
  <c r="J1857" i="10"/>
  <c r="K1858" i="10"/>
  <c r="G1858" i="10"/>
  <c r="B1858" i="10"/>
  <c r="P954" i="10"/>
  <c r="O954" i="10"/>
  <c r="N954" i="10"/>
  <c r="M954" i="10"/>
  <c r="L955" i="10"/>
  <c r="A1859" i="10"/>
  <c r="D956" i="10"/>
  <c r="E956" i="10" s="1"/>
  <c r="C957" i="10" s="1"/>
  <c r="H955" i="10"/>
  <c r="I1859" i="10" l="1"/>
  <c r="J1858" i="10"/>
  <c r="K1859" i="10"/>
  <c r="G1859" i="10"/>
  <c r="B1859" i="10"/>
  <c r="Q954" i="10"/>
  <c r="O955" i="10"/>
  <c r="P955" i="10"/>
  <c r="N955" i="10"/>
  <c r="M955" i="10"/>
  <c r="A1860" i="10"/>
  <c r="F956" i="10"/>
  <c r="I1860" i="10" l="1"/>
  <c r="J1859" i="10"/>
  <c r="K1860" i="10"/>
  <c r="G1860" i="10"/>
  <c r="B1860" i="10"/>
  <c r="Q955" i="10"/>
  <c r="H956" i="10"/>
  <c r="A1861" i="10"/>
  <c r="D957" i="10"/>
  <c r="E957" i="10" s="1"/>
  <c r="C958" i="10" s="1"/>
  <c r="I1861" i="10" l="1"/>
  <c r="J1860" i="10"/>
  <c r="K1861" i="10"/>
  <c r="G1861" i="10"/>
  <c r="B1861" i="10"/>
  <c r="L956" i="10"/>
  <c r="A1862" i="10"/>
  <c r="F957" i="10"/>
  <c r="H957" i="10" s="1"/>
  <c r="I1862" i="10" l="1"/>
  <c r="J1861" i="10"/>
  <c r="K1862" i="10"/>
  <c r="G1862" i="10"/>
  <c r="B1862" i="10"/>
  <c r="P956" i="10"/>
  <c r="O956" i="10"/>
  <c r="M956" i="10"/>
  <c r="N956" i="10"/>
  <c r="A1863" i="10"/>
  <c r="D958" i="10"/>
  <c r="E958" i="10" s="1"/>
  <c r="C959" i="10" s="1"/>
  <c r="I1863" i="10" l="1"/>
  <c r="J1862" i="10"/>
  <c r="K1863" i="10"/>
  <c r="G1863" i="10"/>
  <c r="B1863" i="10"/>
  <c r="Q956" i="10"/>
  <c r="L957" i="10"/>
  <c r="A1864" i="10"/>
  <c r="F958" i="10"/>
  <c r="H958" i="10" s="1"/>
  <c r="I1864" i="10" l="1"/>
  <c r="J1863" i="10"/>
  <c r="K1864" i="10"/>
  <c r="G1864" i="10"/>
  <c r="B1864" i="10"/>
  <c r="P957" i="10"/>
  <c r="O957" i="10"/>
  <c r="M957" i="10"/>
  <c r="N957" i="10"/>
  <c r="L958" i="10"/>
  <c r="A1865" i="10"/>
  <c r="D959" i="10"/>
  <c r="E959" i="10" s="1"/>
  <c r="C960" i="10" s="1"/>
  <c r="I1865" i="10" l="1"/>
  <c r="J1864" i="10"/>
  <c r="K1865" i="10"/>
  <c r="G1865" i="10"/>
  <c r="B1865" i="10"/>
  <c r="Q957" i="10"/>
  <c r="P958" i="10"/>
  <c r="O958" i="10"/>
  <c r="M958" i="10"/>
  <c r="N958" i="10"/>
  <c r="A1866" i="10"/>
  <c r="F959" i="10"/>
  <c r="I1866" i="10" l="1"/>
  <c r="J1865" i="10"/>
  <c r="K1866" i="10"/>
  <c r="G1866" i="10"/>
  <c r="B1866" i="10"/>
  <c r="Q958" i="10"/>
  <c r="H959" i="10"/>
  <c r="A1867" i="10"/>
  <c r="D960" i="10"/>
  <c r="E960" i="10" s="1"/>
  <c r="C961" i="10" s="1"/>
  <c r="I1867" i="10" l="1"/>
  <c r="J1866" i="10"/>
  <c r="K1867" i="10"/>
  <c r="G1867" i="10"/>
  <c r="B1867" i="10"/>
  <c r="L959" i="10"/>
  <c r="A1868" i="10"/>
  <c r="F960" i="10"/>
  <c r="H960" i="10" s="1"/>
  <c r="I1868" i="10" l="1"/>
  <c r="J1867" i="10"/>
  <c r="K1868" i="10"/>
  <c r="G1868" i="10"/>
  <c r="B1868" i="10"/>
  <c r="O959" i="10"/>
  <c r="P959" i="10"/>
  <c r="M959" i="10"/>
  <c r="N959" i="10"/>
  <c r="A1869" i="10"/>
  <c r="D961" i="10"/>
  <c r="E961" i="10" s="1"/>
  <c r="C962" i="10" s="1"/>
  <c r="I1869" i="10" l="1"/>
  <c r="J1868" i="10"/>
  <c r="K1869" i="10"/>
  <c r="G1869" i="10"/>
  <c r="B1869" i="10"/>
  <c r="Q959" i="10"/>
  <c r="L960" i="10"/>
  <c r="A1870" i="10"/>
  <c r="F961" i="10"/>
  <c r="I1870" i="10" l="1"/>
  <c r="J1869" i="10"/>
  <c r="K1870" i="10"/>
  <c r="G1870" i="10"/>
  <c r="B1870" i="10"/>
  <c r="P960" i="10"/>
  <c r="O960" i="10"/>
  <c r="M960" i="10"/>
  <c r="N960" i="10"/>
  <c r="L961" i="10"/>
  <c r="A1871" i="10"/>
  <c r="H961" i="10"/>
  <c r="D962" i="10"/>
  <c r="E962" i="10" s="1"/>
  <c r="C963" i="10" s="1"/>
  <c r="I1871" i="10" l="1"/>
  <c r="J1870" i="10"/>
  <c r="K1871" i="10"/>
  <c r="G1871" i="10"/>
  <c r="B1871" i="10"/>
  <c r="Q960" i="10"/>
  <c r="P961" i="10"/>
  <c r="O961" i="10"/>
  <c r="N961" i="10"/>
  <c r="M961" i="10"/>
  <c r="A1872" i="10"/>
  <c r="F962" i="10"/>
  <c r="I1872" i="10" l="1"/>
  <c r="J1871" i="10"/>
  <c r="K1872" i="10"/>
  <c r="G1872" i="10"/>
  <c r="B1872" i="10"/>
  <c r="Q961" i="10"/>
  <c r="H962" i="10"/>
  <c r="A1873" i="10"/>
  <c r="D963" i="10"/>
  <c r="E963" i="10" s="1"/>
  <c r="C964" i="10" s="1"/>
  <c r="I1873" i="10" l="1"/>
  <c r="J1872" i="10"/>
  <c r="K1873" i="10"/>
  <c r="G1873" i="10"/>
  <c r="B1873" i="10"/>
  <c r="L962" i="10"/>
  <c r="A1874" i="10"/>
  <c r="F963" i="10"/>
  <c r="H963" i="10" s="1"/>
  <c r="I1874" i="10" l="1"/>
  <c r="J1873" i="10"/>
  <c r="K1874" i="10"/>
  <c r="G1874" i="10"/>
  <c r="B1874" i="10"/>
  <c r="O962" i="10"/>
  <c r="P962" i="10"/>
  <c r="M962" i="10"/>
  <c r="N962" i="10"/>
  <c r="L963" i="10"/>
  <c r="A1875" i="10"/>
  <c r="D964" i="10"/>
  <c r="E964" i="10" s="1"/>
  <c r="C965" i="10" s="1"/>
  <c r="I1875" i="10" l="1"/>
  <c r="J1874" i="10"/>
  <c r="K1875" i="10"/>
  <c r="G1875" i="10"/>
  <c r="B1875" i="10"/>
  <c r="O963" i="10"/>
  <c r="P963" i="10"/>
  <c r="Q962" i="10"/>
  <c r="M963" i="10"/>
  <c r="N963" i="10"/>
  <c r="A1876" i="10"/>
  <c r="F964" i="10"/>
  <c r="I1876" i="10" l="1"/>
  <c r="J1875" i="10"/>
  <c r="K1876" i="10"/>
  <c r="G1876" i="10"/>
  <c r="B1876" i="10"/>
  <c r="Q963" i="10"/>
  <c r="L964" i="10"/>
  <c r="A1877" i="10"/>
  <c r="D965" i="10"/>
  <c r="E965" i="10" s="1"/>
  <c r="C966" i="10" s="1"/>
  <c r="H964" i="10"/>
  <c r="I1877" i="10" l="1"/>
  <c r="J1876" i="10"/>
  <c r="K1877" i="10"/>
  <c r="G1877" i="10"/>
  <c r="B1877" i="10"/>
  <c r="O964" i="10"/>
  <c r="P964" i="10"/>
  <c r="N964" i="10"/>
  <c r="M964" i="10"/>
  <c r="A1878" i="10"/>
  <c r="F965" i="10"/>
  <c r="I1878" i="10" l="1"/>
  <c r="J1877" i="10"/>
  <c r="K1878" i="10"/>
  <c r="G1878" i="10"/>
  <c r="B1878" i="10"/>
  <c r="Q964" i="10"/>
  <c r="H965" i="10"/>
  <c r="A1879" i="10"/>
  <c r="D966" i="10"/>
  <c r="E966" i="10" s="1"/>
  <c r="C967" i="10" s="1"/>
  <c r="I1879" i="10" l="1"/>
  <c r="J1878" i="10"/>
  <c r="K1879" i="10"/>
  <c r="G1879" i="10"/>
  <c r="B1879" i="10"/>
  <c r="L965" i="10"/>
  <c r="A1880" i="10"/>
  <c r="F966" i="10"/>
  <c r="H966" i="10" s="1"/>
  <c r="I1880" i="10" l="1"/>
  <c r="J1879" i="10"/>
  <c r="K1880" i="10"/>
  <c r="G1880" i="10"/>
  <c r="B1880" i="10"/>
  <c r="P965" i="10"/>
  <c r="O965" i="10"/>
  <c r="M965" i="10"/>
  <c r="N965" i="10"/>
  <c r="F14" i="11"/>
  <c r="C15" i="11"/>
  <c r="L966" i="10"/>
  <c r="A1881" i="10"/>
  <c r="D967" i="10"/>
  <c r="E967" i="10" s="1"/>
  <c r="C968" i="10" s="1"/>
  <c r="I1881" i="10" l="1"/>
  <c r="J1880" i="10"/>
  <c r="K1881" i="10"/>
  <c r="G1881" i="10"/>
  <c r="B1881" i="10"/>
  <c r="P966" i="10"/>
  <c r="O966" i="10"/>
  <c r="Q965" i="10"/>
  <c r="M966" i="10"/>
  <c r="N966" i="10"/>
  <c r="A1882" i="10"/>
  <c r="F967" i="10"/>
  <c r="I1882" i="10" l="1"/>
  <c r="J1881" i="10"/>
  <c r="K1882" i="10"/>
  <c r="G1882" i="10"/>
  <c r="B1882" i="10"/>
  <c r="Q966" i="10"/>
  <c r="L967" i="10"/>
  <c r="A1883" i="10"/>
  <c r="H967" i="10"/>
  <c r="D968" i="10"/>
  <c r="E968" i="10" s="1"/>
  <c r="C969" i="10" s="1"/>
  <c r="I1883" i="10" l="1"/>
  <c r="J1882" i="10"/>
  <c r="K1883" i="10"/>
  <c r="G1883" i="10"/>
  <c r="B1883" i="10"/>
  <c r="O967" i="10"/>
  <c r="P967" i="10"/>
  <c r="N967" i="10"/>
  <c r="M967" i="10"/>
  <c r="A1884" i="10"/>
  <c r="F968" i="10"/>
  <c r="I1884" i="10" l="1"/>
  <c r="J1883" i="10"/>
  <c r="K1884" i="10"/>
  <c r="G1884" i="10"/>
  <c r="B1884" i="10"/>
  <c r="Q967" i="10"/>
  <c r="H968" i="10"/>
  <c r="A1885" i="10"/>
  <c r="D969" i="10"/>
  <c r="E969" i="10" s="1"/>
  <c r="C970" i="10" s="1"/>
  <c r="I1885" i="10" l="1"/>
  <c r="J1884" i="10"/>
  <c r="K1885" i="10"/>
  <c r="G1885" i="10"/>
  <c r="B1885" i="10"/>
  <c r="L968" i="10"/>
  <c r="A1886" i="10"/>
  <c r="F969" i="10"/>
  <c r="H969" i="10" s="1"/>
  <c r="I1886" i="10" l="1"/>
  <c r="J1885" i="10"/>
  <c r="K1886" i="10"/>
  <c r="G1886" i="10"/>
  <c r="B1886" i="10"/>
  <c r="O968" i="10"/>
  <c r="P968" i="10"/>
  <c r="M968" i="10"/>
  <c r="N968" i="10"/>
  <c r="L969" i="10"/>
  <c r="A1887" i="10"/>
  <c r="D970" i="10"/>
  <c r="E970" i="10" s="1"/>
  <c r="C971" i="10" s="1"/>
  <c r="I1887" i="10" l="1"/>
  <c r="J1886" i="10"/>
  <c r="K1887" i="10"/>
  <c r="G1887" i="10"/>
  <c r="B1887" i="10"/>
  <c r="O969" i="10"/>
  <c r="P969" i="10"/>
  <c r="Q968" i="10"/>
  <c r="M969" i="10"/>
  <c r="N969" i="10"/>
  <c r="A1888" i="10"/>
  <c r="F970" i="10"/>
  <c r="I1888" i="10" l="1"/>
  <c r="J1887" i="10"/>
  <c r="K1888" i="10"/>
  <c r="G1888" i="10"/>
  <c r="B1888" i="10"/>
  <c r="Q969" i="10"/>
  <c r="H970" i="10"/>
  <c r="A1889" i="10"/>
  <c r="D971" i="10"/>
  <c r="E971" i="10" s="1"/>
  <c r="C972" i="10" s="1"/>
  <c r="I1889" i="10" l="1"/>
  <c r="J1888" i="10"/>
  <c r="K1889" i="10"/>
  <c r="G1889" i="10"/>
  <c r="B1889" i="10"/>
  <c r="L970" i="10"/>
  <c r="A1890" i="10"/>
  <c r="F971" i="10"/>
  <c r="H971" i="10" s="1"/>
  <c r="I1890" i="10" l="1"/>
  <c r="J1889" i="10"/>
  <c r="K1890" i="10"/>
  <c r="G1890" i="10"/>
  <c r="B1890" i="10"/>
  <c r="P970" i="10"/>
  <c r="O970" i="10"/>
  <c r="M970" i="10"/>
  <c r="N970" i="10"/>
  <c r="A1891" i="10"/>
  <c r="D972" i="10"/>
  <c r="E972" i="10" s="1"/>
  <c r="C973" i="10" s="1"/>
  <c r="I1891" i="10" l="1"/>
  <c r="J1890" i="10"/>
  <c r="K1891" i="10"/>
  <c r="G1891" i="10"/>
  <c r="B1891" i="10"/>
  <c r="Q970" i="10"/>
  <c r="L971" i="10"/>
  <c r="A1892" i="10"/>
  <c r="F972" i="10"/>
  <c r="H972" i="10" s="1"/>
  <c r="I1892" i="10" l="1"/>
  <c r="J1891" i="10"/>
  <c r="K1892" i="10"/>
  <c r="G1892" i="10"/>
  <c r="B1892" i="10"/>
  <c r="O971" i="10"/>
  <c r="P971" i="10"/>
  <c r="M971" i="10"/>
  <c r="N971" i="10"/>
  <c r="L972" i="10"/>
  <c r="A1893" i="10"/>
  <c r="D973" i="10"/>
  <c r="E973" i="10" s="1"/>
  <c r="C974" i="10" s="1"/>
  <c r="I1893" i="10" l="1"/>
  <c r="J1892" i="10"/>
  <c r="K1893" i="10"/>
  <c r="G1893" i="10"/>
  <c r="B1893" i="10"/>
  <c r="O972" i="10"/>
  <c r="P972" i="10"/>
  <c r="Q971" i="10"/>
  <c r="M972" i="10"/>
  <c r="N972" i="10"/>
  <c r="A1894" i="10"/>
  <c r="F973" i="10"/>
  <c r="I1894" i="10" l="1"/>
  <c r="J1893" i="10"/>
  <c r="K1894" i="10"/>
  <c r="G1894" i="10"/>
  <c r="B1894" i="10"/>
  <c r="Q972" i="10"/>
  <c r="H973" i="10"/>
  <c r="A1895" i="10"/>
  <c r="D974" i="10"/>
  <c r="E974" i="10" s="1"/>
  <c r="C975" i="10" s="1"/>
  <c r="I1895" i="10" l="1"/>
  <c r="J1894" i="10"/>
  <c r="K1895" i="10"/>
  <c r="G1895" i="10"/>
  <c r="B1895" i="10"/>
  <c r="L973" i="10"/>
  <c r="A1896" i="10"/>
  <c r="F974" i="10"/>
  <c r="H974" i="10" s="1"/>
  <c r="I1896" i="10" l="1"/>
  <c r="J1895" i="10"/>
  <c r="K1896" i="10"/>
  <c r="G1896" i="10"/>
  <c r="B1896" i="10"/>
  <c r="P973" i="10"/>
  <c r="O973" i="10"/>
  <c r="M973" i="10"/>
  <c r="N973" i="10"/>
  <c r="A1897" i="10"/>
  <c r="D975" i="10"/>
  <c r="E975" i="10" s="1"/>
  <c r="C976" i="10" s="1"/>
  <c r="I1897" i="10" l="1"/>
  <c r="J1896" i="10"/>
  <c r="K1897" i="10"/>
  <c r="G1897" i="10"/>
  <c r="B1897" i="10"/>
  <c r="Q973" i="10"/>
  <c r="L974" i="10"/>
  <c r="A1898" i="10"/>
  <c r="F975" i="10"/>
  <c r="H975" i="10" s="1"/>
  <c r="I1898" i="10" l="1"/>
  <c r="J1897" i="10"/>
  <c r="K1898" i="10"/>
  <c r="G1898" i="10"/>
  <c r="B1898" i="10"/>
  <c r="P974" i="10"/>
  <c r="O974" i="10"/>
  <c r="M974" i="10"/>
  <c r="N974" i="10"/>
  <c r="E15" i="11"/>
  <c r="D15" i="11"/>
  <c r="L975" i="10"/>
  <c r="A1899" i="10"/>
  <c r="D976" i="10"/>
  <c r="E976" i="10" s="1"/>
  <c r="C977" i="10" s="1"/>
  <c r="I1899" i="10" l="1"/>
  <c r="J1898" i="10"/>
  <c r="K1899" i="10"/>
  <c r="G1899" i="10"/>
  <c r="B1899" i="10"/>
  <c r="P975" i="10"/>
  <c r="O975" i="10"/>
  <c r="Q974" i="10"/>
  <c r="M975" i="10"/>
  <c r="N975" i="10"/>
  <c r="A1900" i="10"/>
  <c r="F976" i="10"/>
  <c r="I1900" i="10" l="1"/>
  <c r="J1899" i="10"/>
  <c r="K1900" i="10"/>
  <c r="G1900" i="10"/>
  <c r="B1900" i="10"/>
  <c r="Q975" i="10"/>
  <c r="H976" i="10"/>
  <c r="A1901" i="10"/>
  <c r="D977" i="10"/>
  <c r="E977" i="10" s="1"/>
  <c r="C978" i="10" s="1"/>
  <c r="I1901" i="10" l="1"/>
  <c r="J1900" i="10"/>
  <c r="K1901" i="10"/>
  <c r="G1901" i="10"/>
  <c r="B1901" i="10"/>
  <c r="L976" i="10"/>
  <c r="A1902" i="10"/>
  <c r="F977" i="10"/>
  <c r="H977" i="10" s="1"/>
  <c r="I1902" i="10" l="1"/>
  <c r="J1901" i="10"/>
  <c r="K1902" i="10"/>
  <c r="G1902" i="10"/>
  <c r="B1902" i="10"/>
  <c r="O976" i="10"/>
  <c r="P976" i="10"/>
  <c r="M976" i="10"/>
  <c r="N976" i="10"/>
  <c r="A1903" i="10"/>
  <c r="D978" i="10"/>
  <c r="E978" i="10" s="1"/>
  <c r="C979" i="10" s="1"/>
  <c r="I1903" i="10" l="1"/>
  <c r="J1902" i="10"/>
  <c r="K1903" i="10"/>
  <c r="G1903" i="10"/>
  <c r="B1903" i="10"/>
  <c r="Q976" i="10"/>
  <c r="L977" i="10"/>
  <c r="A1904" i="10"/>
  <c r="F978" i="10"/>
  <c r="H978" i="10" s="1"/>
  <c r="I1904" i="10" l="1"/>
  <c r="J1903" i="10"/>
  <c r="K1904" i="10"/>
  <c r="G1904" i="10"/>
  <c r="B1904" i="10"/>
  <c r="P977" i="10"/>
  <c r="O977" i="10"/>
  <c r="M977" i="10"/>
  <c r="N977" i="10"/>
  <c r="L978" i="10"/>
  <c r="A1905" i="10"/>
  <c r="D979" i="10"/>
  <c r="E979" i="10" s="1"/>
  <c r="C980" i="10" s="1"/>
  <c r="I1905" i="10" l="1"/>
  <c r="J1904" i="10"/>
  <c r="K1905" i="10"/>
  <c r="G1905" i="10"/>
  <c r="B1905" i="10"/>
  <c r="P978" i="10"/>
  <c r="O978" i="10"/>
  <c r="Q977" i="10"/>
  <c r="M978" i="10"/>
  <c r="N978" i="10"/>
  <c r="A1906" i="10"/>
  <c r="F979" i="10"/>
  <c r="I1906" i="10" l="1"/>
  <c r="J1905" i="10"/>
  <c r="K1906" i="10"/>
  <c r="G1906" i="10"/>
  <c r="B1906" i="10"/>
  <c r="Q978" i="10"/>
  <c r="H979" i="10"/>
  <c r="A1907" i="10"/>
  <c r="D980" i="10"/>
  <c r="E980" i="10" s="1"/>
  <c r="C981" i="10" s="1"/>
  <c r="I1907" i="10" l="1"/>
  <c r="J1906" i="10"/>
  <c r="K1907" i="10"/>
  <c r="G1907" i="10"/>
  <c r="B1907" i="10"/>
  <c r="L979" i="10"/>
  <c r="A1908" i="10"/>
  <c r="F980" i="10"/>
  <c r="H980" i="10" s="1"/>
  <c r="I1908" i="10" l="1"/>
  <c r="J1907" i="10"/>
  <c r="K1908" i="10"/>
  <c r="G1908" i="10"/>
  <c r="B1908" i="10"/>
  <c r="P979" i="10"/>
  <c r="O979" i="10"/>
  <c r="M979" i="10"/>
  <c r="N979" i="10"/>
  <c r="L980" i="10"/>
  <c r="A1909" i="10"/>
  <c r="D981" i="10"/>
  <c r="E981" i="10" s="1"/>
  <c r="C982" i="10" s="1"/>
  <c r="I1909" i="10" l="1"/>
  <c r="J1908" i="10"/>
  <c r="K1909" i="10"/>
  <c r="G1909" i="10"/>
  <c r="B1909" i="10"/>
  <c r="O980" i="10"/>
  <c r="P980" i="10"/>
  <c r="Q979" i="10"/>
  <c r="M980" i="10"/>
  <c r="N980" i="10"/>
  <c r="A1910" i="10"/>
  <c r="F981" i="10"/>
  <c r="I1910" i="10" l="1"/>
  <c r="J1909" i="10"/>
  <c r="K1910" i="10"/>
  <c r="G1910" i="10"/>
  <c r="B1910" i="10"/>
  <c r="Q980" i="10"/>
  <c r="H981" i="10"/>
  <c r="A1911" i="10"/>
  <c r="D982" i="10"/>
  <c r="E982" i="10" s="1"/>
  <c r="C983" i="10" s="1"/>
  <c r="I1911" i="10" l="1"/>
  <c r="J1910" i="10"/>
  <c r="K1911" i="10"/>
  <c r="G1911" i="10"/>
  <c r="B1911" i="10"/>
  <c r="L981" i="10"/>
  <c r="A1912" i="10"/>
  <c r="F982" i="10"/>
  <c r="H982" i="10" s="1"/>
  <c r="I1912" i="10" l="1"/>
  <c r="J1911" i="10"/>
  <c r="K1912" i="10"/>
  <c r="G1912" i="10"/>
  <c r="B1912" i="10"/>
  <c r="P981" i="10"/>
  <c r="O981" i="10"/>
  <c r="M981" i="10"/>
  <c r="N981" i="10"/>
  <c r="A1913" i="10"/>
  <c r="D983" i="10"/>
  <c r="E983" i="10" s="1"/>
  <c r="C984" i="10" s="1"/>
  <c r="I1913" i="10" l="1"/>
  <c r="J1912" i="10"/>
  <c r="K1913" i="10"/>
  <c r="G1913" i="10"/>
  <c r="B1913" i="10"/>
  <c r="Q981" i="10"/>
  <c r="L982" i="10"/>
  <c r="A1914" i="10"/>
  <c r="F983" i="10"/>
  <c r="H983" i="10" s="1"/>
  <c r="I1914" i="10" l="1"/>
  <c r="J1913" i="10"/>
  <c r="K1914" i="10"/>
  <c r="G1914" i="10"/>
  <c r="B1914" i="10"/>
  <c r="P982" i="10"/>
  <c r="O982" i="10"/>
  <c r="M982" i="10"/>
  <c r="N982" i="10"/>
  <c r="L983" i="10"/>
  <c r="A1915" i="10"/>
  <c r="D984" i="10"/>
  <c r="E984" i="10" s="1"/>
  <c r="C985" i="10" s="1"/>
  <c r="I1915" i="10" l="1"/>
  <c r="J1914" i="10"/>
  <c r="K1915" i="10"/>
  <c r="G1915" i="10"/>
  <c r="B1915" i="10"/>
  <c r="Q982" i="10"/>
  <c r="P983" i="10"/>
  <c r="O983" i="10"/>
  <c r="M983" i="10"/>
  <c r="N983" i="10"/>
  <c r="A1916" i="10"/>
  <c r="F984" i="10"/>
  <c r="I1916" i="10" l="1"/>
  <c r="J1915" i="10"/>
  <c r="K1916" i="10"/>
  <c r="G1916" i="10"/>
  <c r="B1916" i="10"/>
  <c r="Q983" i="10"/>
  <c r="H984" i="10"/>
  <c r="A1917" i="10"/>
  <c r="D985" i="10"/>
  <c r="E985" i="10" s="1"/>
  <c r="C986" i="10" s="1"/>
  <c r="I1917" i="10" l="1"/>
  <c r="J1916" i="10"/>
  <c r="K1917" i="10"/>
  <c r="G1917" i="10"/>
  <c r="B1917" i="10"/>
  <c r="L984" i="10"/>
  <c r="A1918" i="10"/>
  <c r="F985" i="10"/>
  <c r="I1918" i="10" l="1"/>
  <c r="J1917" i="10"/>
  <c r="K1918" i="10"/>
  <c r="G1918" i="10"/>
  <c r="B1918" i="10"/>
  <c r="P984" i="10"/>
  <c r="O984" i="10"/>
  <c r="M984" i="10"/>
  <c r="N984" i="10"/>
  <c r="L985" i="10"/>
  <c r="A1919" i="10"/>
  <c r="H985" i="10"/>
  <c r="D986" i="10"/>
  <c r="E986" i="10" s="1"/>
  <c r="C987" i="10" s="1"/>
  <c r="I1919" i="10" l="1"/>
  <c r="J1918" i="10"/>
  <c r="K1919" i="10"/>
  <c r="G1919" i="10"/>
  <c r="B1919" i="10"/>
  <c r="O985" i="10"/>
  <c r="P985" i="10"/>
  <c r="Q984" i="10"/>
  <c r="N985" i="10"/>
  <c r="M985" i="10"/>
  <c r="A1920" i="10"/>
  <c r="F986" i="10"/>
  <c r="I1920" i="10" l="1"/>
  <c r="J1919" i="10"/>
  <c r="K1920" i="10"/>
  <c r="G1920" i="10"/>
  <c r="B1920" i="10"/>
  <c r="Q985" i="10"/>
  <c r="H986" i="10"/>
  <c r="A1921" i="10"/>
  <c r="D987" i="10"/>
  <c r="E987" i="10" s="1"/>
  <c r="C988" i="10" s="1"/>
  <c r="I1921" i="10" l="1"/>
  <c r="J1920" i="10"/>
  <c r="K1921" i="10"/>
  <c r="G1921" i="10"/>
  <c r="B1921" i="10"/>
  <c r="L986" i="10"/>
  <c r="A1922" i="10"/>
  <c r="F987" i="10"/>
  <c r="H987" i="10" s="1"/>
  <c r="I1922" i="10" l="1"/>
  <c r="J1921" i="10"/>
  <c r="K1922" i="10"/>
  <c r="G1922" i="10"/>
  <c r="B1922" i="10"/>
  <c r="O986" i="10"/>
  <c r="P986" i="10"/>
  <c r="M986" i="10"/>
  <c r="N986" i="10"/>
  <c r="A1923" i="10"/>
  <c r="D988" i="10"/>
  <c r="E988" i="10" s="1"/>
  <c r="C989" i="10" s="1"/>
  <c r="I1923" i="10" l="1"/>
  <c r="J1922" i="10"/>
  <c r="K1923" i="10"/>
  <c r="G1923" i="10"/>
  <c r="B1923" i="10"/>
  <c r="Q986" i="10"/>
  <c r="L987" i="10"/>
  <c r="A1924" i="10"/>
  <c r="F988" i="10"/>
  <c r="H988" i="10" s="1"/>
  <c r="I1924" i="10" l="1"/>
  <c r="J1923" i="10"/>
  <c r="K1924" i="10"/>
  <c r="G1924" i="10"/>
  <c r="B1924" i="10"/>
  <c r="O987" i="10"/>
  <c r="P987" i="10"/>
  <c r="M987" i="10"/>
  <c r="N987" i="10"/>
  <c r="L988" i="10"/>
  <c r="A1925" i="10"/>
  <c r="D989" i="10"/>
  <c r="E989" i="10" s="1"/>
  <c r="C990" i="10" s="1"/>
  <c r="I1925" i="10" l="1"/>
  <c r="J1924" i="10"/>
  <c r="K1925" i="10"/>
  <c r="G1925" i="10"/>
  <c r="B1925" i="10"/>
  <c r="O988" i="10"/>
  <c r="P988" i="10"/>
  <c r="Q987" i="10"/>
  <c r="M988" i="10"/>
  <c r="N988" i="10"/>
  <c r="A1926" i="10"/>
  <c r="F989" i="10"/>
  <c r="I1926" i="10" l="1"/>
  <c r="J1925" i="10"/>
  <c r="K1926" i="10"/>
  <c r="G1926" i="10"/>
  <c r="B1926" i="10"/>
  <c r="Q988" i="10"/>
  <c r="H989" i="10"/>
  <c r="A1927" i="10"/>
  <c r="D990" i="10"/>
  <c r="E990" i="10" s="1"/>
  <c r="C991" i="10" s="1"/>
  <c r="I1927" i="10" l="1"/>
  <c r="J1926" i="10"/>
  <c r="K1927" i="10"/>
  <c r="G1927" i="10"/>
  <c r="B1927" i="10"/>
  <c r="L989" i="10"/>
  <c r="A1928" i="10"/>
  <c r="F990" i="10"/>
  <c r="H990" i="10" s="1"/>
  <c r="I1928" i="10" l="1"/>
  <c r="J1927" i="10"/>
  <c r="K1928" i="10"/>
  <c r="G1928" i="10"/>
  <c r="B1928" i="10"/>
  <c r="P989" i="10"/>
  <c r="O989" i="10"/>
  <c r="M989" i="10"/>
  <c r="N989" i="10"/>
  <c r="A1929" i="10"/>
  <c r="D991" i="10"/>
  <c r="E991" i="10" s="1"/>
  <c r="C992" i="10" s="1"/>
  <c r="I1929" i="10" l="1"/>
  <c r="J1928" i="10"/>
  <c r="K1929" i="10"/>
  <c r="G1929" i="10"/>
  <c r="B1929" i="10"/>
  <c r="Q989" i="10"/>
  <c r="L990" i="10"/>
  <c r="A1930" i="10"/>
  <c r="F991" i="10"/>
  <c r="I1930" i="10" l="1"/>
  <c r="J1929" i="10"/>
  <c r="K1930" i="10"/>
  <c r="G1930" i="10"/>
  <c r="B1930" i="10"/>
  <c r="P990" i="10"/>
  <c r="O990" i="10"/>
  <c r="M990" i="10"/>
  <c r="N990" i="10"/>
  <c r="L991" i="10"/>
  <c r="A1931" i="10"/>
  <c r="H991" i="10"/>
  <c r="D992" i="10"/>
  <c r="E992" i="10" s="1"/>
  <c r="C993" i="10" s="1"/>
  <c r="I1931" i="10" l="1"/>
  <c r="J1930" i="10"/>
  <c r="K1931" i="10"/>
  <c r="G1931" i="10"/>
  <c r="B1931" i="10"/>
  <c r="P991" i="10"/>
  <c r="O991" i="10"/>
  <c r="Q990" i="10"/>
  <c r="N991" i="10"/>
  <c r="M991" i="10"/>
  <c r="A1932" i="10"/>
  <c r="F992" i="10"/>
  <c r="I1932" i="10" l="1"/>
  <c r="J1931" i="10"/>
  <c r="K1932" i="10"/>
  <c r="G1932" i="10"/>
  <c r="B1932" i="10"/>
  <c r="Q991" i="10"/>
  <c r="H992" i="10"/>
  <c r="A1933" i="10"/>
  <c r="D993" i="10"/>
  <c r="E993" i="10" s="1"/>
  <c r="C994" i="10" s="1"/>
  <c r="I1933" i="10" l="1"/>
  <c r="J1932" i="10"/>
  <c r="K1933" i="10"/>
  <c r="G1933" i="10"/>
  <c r="B1933" i="10"/>
  <c r="L992" i="10"/>
  <c r="A1934" i="10"/>
  <c r="F993" i="10"/>
  <c r="H993" i="10" s="1"/>
  <c r="I1934" i="10" l="1"/>
  <c r="J1933" i="10"/>
  <c r="K1934" i="10"/>
  <c r="G1934" i="10"/>
  <c r="B1934" i="10"/>
  <c r="P992" i="10"/>
  <c r="O992" i="10"/>
  <c r="M992" i="10"/>
  <c r="N992" i="10"/>
  <c r="A1935" i="10"/>
  <c r="D994" i="10"/>
  <c r="E994" i="10" s="1"/>
  <c r="C995" i="10" s="1"/>
  <c r="I1935" i="10" l="1"/>
  <c r="J1934" i="10"/>
  <c r="K1935" i="10"/>
  <c r="G1935" i="10"/>
  <c r="B1935" i="10"/>
  <c r="Q992" i="10"/>
  <c r="L993" i="10"/>
  <c r="A1936" i="10"/>
  <c r="F994" i="10"/>
  <c r="H994" i="10" s="1"/>
  <c r="I1936" i="10" l="1"/>
  <c r="J1935" i="10"/>
  <c r="K1936" i="10"/>
  <c r="G1936" i="10"/>
  <c r="B1936" i="10"/>
  <c r="O993" i="10"/>
  <c r="P993" i="10"/>
  <c r="M993" i="10"/>
  <c r="N993" i="10"/>
  <c r="L994" i="10"/>
  <c r="A1937" i="10"/>
  <c r="D995" i="10"/>
  <c r="E995" i="10" s="1"/>
  <c r="C996" i="10" s="1"/>
  <c r="I1937" i="10" l="1"/>
  <c r="J1936" i="10"/>
  <c r="K1937" i="10"/>
  <c r="G1937" i="10"/>
  <c r="B1937" i="10"/>
  <c r="P994" i="10"/>
  <c r="O994" i="10"/>
  <c r="Q993" i="10"/>
  <c r="M994" i="10"/>
  <c r="N994" i="10"/>
  <c r="A1938" i="10"/>
  <c r="F995" i="10"/>
  <c r="I1938" i="10" l="1"/>
  <c r="J1937" i="10"/>
  <c r="K1938" i="10"/>
  <c r="G1938" i="10"/>
  <c r="B1938" i="10"/>
  <c r="Q994" i="10"/>
  <c r="H995" i="10"/>
  <c r="A1939" i="10"/>
  <c r="D996" i="10"/>
  <c r="E996" i="10" s="1"/>
  <c r="C997" i="10" s="1"/>
  <c r="I1939" i="10" l="1"/>
  <c r="J1938" i="10"/>
  <c r="K1939" i="10"/>
  <c r="G1939" i="10"/>
  <c r="B1939" i="10"/>
  <c r="L995" i="10"/>
  <c r="A1940" i="10"/>
  <c r="F996" i="10"/>
  <c r="I1940" i="10" l="1"/>
  <c r="J1939" i="10"/>
  <c r="K1940" i="10"/>
  <c r="G1940" i="10"/>
  <c r="B1940" i="10"/>
  <c r="O995" i="10"/>
  <c r="P995" i="10"/>
  <c r="N995" i="10"/>
  <c r="M995" i="10"/>
  <c r="L996" i="10"/>
  <c r="A1941" i="10"/>
  <c r="H996" i="10"/>
  <c r="D997" i="10"/>
  <c r="E997" i="10" s="1"/>
  <c r="C998" i="10" s="1"/>
  <c r="I1941" i="10" l="1"/>
  <c r="J1940" i="10"/>
  <c r="K1941" i="10"/>
  <c r="G1941" i="10"/>
  <c r="B1941" i="10"/>
  <c r="O996" i="10"/>
  <c r="P996" i="10"/>
  <c r="Q995" i="10"/>
  <c r="N996" i="10"/>
  <c r="M996" i="10"/>
  <c r="A1942" i="10"/>
  <c r="F997" i="10"/>
  <c r="I1942" i="10" l="1"/>
  <c r="J1941" i="10"/>
  <c r="K1942" i="10"/>
  <c r="G1942" i="10"/>
  <c r="B1942" i="10"/>
  <c r="Q996" i="10"/>
  <c r="H997" i="10"/>
  <c r="A1943" i="10"/>
  <c r="D998" i="10"/>
  <c r="E998" i="10" s="1"/>
  <c r="C999" i="10" s="1"/>
  <c r="I1943" i="10" l="1"/>
  <c r="J1942" i="10"/>
  <c r="K1943" i="10"/>
  <c r="G1943" i="10"/>
  <c r="B1943" i="10"/>
  <c r="L997" i="10"/>
  <c r="A1944" i="10"/>
  <c r="F998" i="10"/>
  <c r="H998" i="10" s="1"/>
  <c r="I1944" i="10" l="1"/>
  <c r="J1943" i="10"/>
  <c r="K1944" i="10"/>
  <c r="G1944" i="10"/>
  <c r="B1944" i="10"/>
  <c r="P997" i="10"/>
  <c r="O997" i="10"/>
  <c r="M997" i="10"/>
  <c r="N997" i="10"/>
  <c r="L998" i="10"/>
  <c r="A1945" i="10"/>
  <c r="D999" i="10"/>
  <c r="E999" i="10" s="1"/>
  <c r="C1000" i="10" s="1"/>
  <c r="I1945" i="10" l="1"/>
  <c r="J1944" i="10"/>
  <c r="K1945" i="10"/>
  <c r="G1945" i="10"/>
  <c r="B1945" i="10"/>
  <c r="O998" i="10"/>
  <c r="P998" i="10"/>
  <c r="Q997" i="10"/>
  <c r="M998" i="10"/>
  <c r="N998" i="10"/>
  <c r="A1946" i="10"/>
  <c r="F999" i="10"/>
  <c r="I1946" i="10" l="1"/>
  <c r="J1945" i="10"/>
  <c r="K1946" i="10"/>
  <c r="G1946" i="10"/>
  <c r="B1946" i="10"/>
  <c r="Q998" i="10"/>
  <c r="H999" i="10"/>
  <c r="A1947" i="10"/>
  <c r="D1000" i="10"/>
  <c r="E1000" i="10" s="1"/>
  <c r="C1001" i="10" s="1"/>
  <c r="I1947" i="10" l="1"/>
  <c r="J1946" i="10"/>
  <c r="K1947" i="10"/>
  <c r="G1947" i="10"/>
  <c r="B1947" i="10"/>
  <c r="L999" i="10"/>
  <c r="A1948" i="10"/>
  <c r="F1000" i="10"/>
  <c r="H1000" i="10" s="1"/>
  <c r="I1948" i="10" l="1"/>
  <c r="J1947" i="10"/>
  <c r="K1948" i="10"/>
  <c r="G1948" i="10"/>
  <c r="B1948" i="10"/>
  <c r="O999" i="10"/>
  <c r="P999" i="10"/>
  <c r="M999" i="10"/>
  <c r="N999" i="10"/>
  <c r="A1949" i="10"/>
  <c r="D1001" i="10"/>
  <c r="E1001" i="10" s="1"/>
  <c r="C1002" i="10" s="1"/>
  <c r="I1949" i="10" l="1"/>
  <c r="J1948" i="10"/>
  <c r="K1949" i="10"/>
  <c r="G1949" i="10"/>
  <c r="B1949" i="10"/>
  <c r="Q999" i="10"/>
  <c r="L1000" i="10"/>
  <c r="A1950" i="10"/>
  <c r="F1001" i="10"/>
  <c r="H1001" i="10" s="1"/>
  <c r="I1950" i="10" l="1"/>
  <c r="J1949" i="10"/>
  <c r="K1950" i="10"/>
  <c r="G1950" i="10"/>
  <c r="B1950" i="10"/>
  <c r="O1000" i="10"/>
  <c r="P1000" i="10"/>
  <c r="M1000" i="10"/>
  <c r="N1000" i="10"/>
  <c r="L1001" i="10"/>
  <c r="A1951" i="10"/>
  <c r="D1002" i="10"/>
  <c r="E1002" i="10" s="1"/>
  <c r="C1003" i="10" s="1"/>
  <c r="I1951" i="10" l="1"/>
  <c r="J1950" i="10"/>
  <c r="K1951" i="10"/>
  <c r="G1951" i="10"/>
  <c r="B1951" i="10"/>
  <c r="P1001" i="10"/>
  <c r="O1001" i="10"/>
  <c r="Q1000" i="10"/>
  <c r="M1001" i="10"/>
  <c r="N1001" i="10"/>
  <c r="A1952" i="10"/>
  <c r="F1002" i="10"/>
  <c r="I1952" i="10" l="1"/>
  <c r="J1951" i="10"/>
  <c r="K1952" i="10"/>
  <c r="G1952" i="10"/>
  <c r="B1952" i="10"/>
  <c r="Q1001" i="10"/>
  <c r="H1002" i="10"/>
  <c r="A1953" i="10"/>
  <c r="D1003" i="10"/>
  <c r="E1003" i="10" s="1"/>
  <c r="C1004" i="10" s="1"/>
  <c r="I1953" i="10" l="1"/>
  <c r="J1952" i="10"/>
  <c r="K1953" i="10"/>
  <c r="G1953" i="10"/>
  <c r="B1953" i="10"/>
  <c r="L1002" i="10"/>
  <c r="A1954" i="10"/>
  <c r="F1003" i="10"/>
  <c r="I1954" i="10" l="1"/>
  <c r="J1953" i="10"/>
  <c r="K1954" i="10"/>
  <c r="G1954" i="10"/>
  <c r="B1954" i="10"/>
  <c r="P1002" i="10"/>
  <c r="O1002" i="10"/>
  <c r="N1002" i="10"/>
  <c r="M1002" i="10"/>
  <c r="L1003" i="10"/>
  <c r="A1955" i="10"/>
  <c r="H1003" i="10"/>
  <c r="D1004" i="10"/>
  <c r="E1004" i="10" s="1"/>
  <c r="C1005" i="10" s="1"/>
  <c r="I1955" i="10" l="1"/>
  <c r="J1954" i="10"/>
  <c r="K1955" i="10"/>
  <c r="G1955" i="10"/>
  <c r="B1955" i="10"/>
  <c r="Q1002" i="10"/>
  <c r="O1003" i="10"/>
  <c r="P1003" i="10"/>
  <c r="N1003" i="10"/>
  <c r="M1003" i="10"/>
  <c r="A1956" i="10"/>
  <c r="F1004" i="10"/>
  <c r="I1956" i="10" l="1"/>
  <c r="J1955" i="10"/>
  <c r="K1956" i="10"/>
  <c r="G1956" i="10"/>
  <c r="B1956" i="10"/>
  <c r="Q1003" i="10"/>
  <c r="H1004" i="10"/>
  <c r="A1957" i="10"/>
  <c r="D1005" i="10"/>
  <c r="E1005" i="10" s="1"/>
  <c r="C1006" i="10" s="1"/>
  <c r="I1957" i="10" l="1"/>
  <c r="J1956" i="10"/>
  <c r="K1957" i="10"/>
  <c r="G1957" i="10"/>
  <c r="B1957" i="10"/>
  <c r="L1004" i="10"/>
  <c r="A1958" i="10"/>
  <c r="F1005" i="10"/>
  <c r="H1005" i="10" s="1"/>
  <c r="I1958" i="10" l="1"/>
  <c r="J1957" i="10"/>
  <c r="K1958" i="10"/>
  <c r="G1958" i="10"/>
  <c r="B1958" i="10"/>
  <c r="O1004" i="10"/>
  <c r="P1004" i="10"/>
  <c r="M1004" i="10"/>
  <c r="N1004" i="10"/>
  <c r="L1005" i="10"/>
  <c r="A1959" i="10"/>
  <c r="D1006" i="10"/>
  <c r="E1006" i="10" s="1"/>
  <c r="C1007" i="10" s="1"/>
  <c r="I1959" i="10" l="1"/>
  <c r="J1958" i="10"/>
  <c r="K1959" i="10"/>
  <c r="G1959" i="10"/>
  <c r="B1959" i="10"/>
  <c r="O1005" i="10"/>
  <c r="P1005" i="10"/>
  <c r="Q1004" i="10"/>
  <c r="M1005" i="10"/>
  <c r="N1005" i="10"/>
  <c r="A1960" i="10"/>
  <c r="F1006" i="10"/>
  <c r="I1960" i="10" l="1"/>
  <c r="J1959" i="10"/>
  <c r="K1960" i="10"/>
  <c r="G1960" i="10"/>
  <c r="B1960" i="10"/>
  <c r="Q1005" i="10"/>
  <c r="L1006" i="10"/>
  <c r="A1961" i="10"/>
  <c r="D1007" i="10"/>
  <c r="E1007" i="10" s="1"/>
  <c r="C1008" i="10" s="1"/>
  <c r="H1006" i="10"/>
  <c r="I1961" i="10" l="1"/>
  <c r="J1960" i="10"/>
  <c r="K1961" i="10"/>
  <c r="G1961" i="10"/>
  <c r="B1961" i="10"/>
  <c r="P1006" i="10"/>
  <c r="O1006" i="10"/>
  <c r="N1006" i="10"/>
  <c r="M1006" i="10"/>
  <c r="A1962" i="10"/>
  <c r="F1007" i="10"/>
  <c r="I1962" i="10" l="1"/>
  <c r="J1961" i="10"/>
  <c r="K1962" i="10"/>
  <c r="G1962" i="10"/>
  <c r="B1962" i="10"/>
  <c r="Q1006" i="10"/>
  <c r="H1007" i="10"/>
  <c r="A1963" i="10"/>
  <c r="D1008" i="10"/>
  <c r="E1008" i="10" s="1"/>
  <c r="C1009" i="10" s="1"/>
  <c r="I1963" i="10" l="1"/>
  <c r="J1962" i="10"/>
  <c r="K1963" i="10"/>
  <c r="G1963" i="10"/>
  <c r="B1963" i="10"/>
  <c r="L1007" i="10"/>
  <c r="A1964" i="10"/>
  <c r="F1008" i="10"/>
  <c r="H1008" i="10" s="1"/>
  <c r="I1964" i="10" l="1"/>
  <c r="J1963" i="10"/>
  <c r="K1964" i="10"/>
  <c r="G1964" i="10"/>
  <c r="B1964" i="10"/>
  <c r="O1007" i="10"/>
  <c r="P1007" i="10"/>
  <c r="M1007" i="10"/>
  <c r="N1007" i="10"/>
  <c r="A1965" i="10"/>
  <c r="D1009" i="10"/>
  <c r="E1009" i="10" s="1"/>
  <c r="C1010" i="10" s="1"/>
  <c r="I1965" i="10" l="1"/>
  <c r="J1964" i="10"/>
  <c r="K1965" i="10"/>
  <c r="G1965" i="10"/>
  <c r="B1965" i="10"/>
  <c r="Q1007" i="10"/>
  <c r="L1008" i="10"/>
  <c r="A1966" i="10"/>
  <c r="F1009" i="10"/>
  <c r="I1966" i="10" l="1"/>
  <c r="J1965" i="10"/>
  <c r="K1966" i="10"/>
  <c r="G1966" i="10"/>
  <c r="B1966" i="10"/>
  <c r="O1008" i="10"/>
  <c r="P1008" i="10"/>
  <c r="N1008" i="10"/>
  <c r="M1008" i="10"/>
  <c r="L1009" i="10"/>
  <c r="A1967" i="10"/>
  <c r="H1009" i="10"/>
  <c r="D1010" i="10"/>
  <c r="E1010" i="10" s="1"/>
  <c r="C1011" i="10" s="1"/>
  <c r="I1967" i="10" l="1"/>
  <c r="J1966" i="10"/>
  <c r="K1967" i="10"/>
  <c r="G1967" i="10"/>
  <c r="B1967" i="10"/>
  <c r="O1009" i="10"/>
  <c r="P1009" i="10"/>
  <c r="Q1008" i="10"/>
  <c r="M1009" i="10"/>
  <c r="N1009" i="10"/>
  <c r="A1968" i="10"/>
  <c r="F1010" i="10"/>
  <c r="I1968" i="10" l="1"/>
  <c r="J1967" i="10"/>
  <c r="K1968" i="10"/>
  <c r="G1968" i="10"/>
  <c r="B1968" i="10"/>
  <c r="Q1009" i="10"/>
  <c r="H1010" i="10"/>
  <c r="A1969" i="10"/>
  <c r="D1011" i="10"/>
  <c r="E1011" i="10" s="1"/>
  <c r="C1012" i="10" s="1"/>
  <c r="I1969" i="10" l="1"/>
  <c r="J1968" i="10"/>
  <c r="K1969" i="10"/>
  <c r="G1969" i="10"/>
  <c r="B1969" i="10"/>
  <c r="L1010" i="10"/>
  <c r="A1970" i="10"/>
  <c r="F1011" i="10"/>
  <c r="H1011" i="10" s="1"/>
  <c r="I1970" i="10" l="1"/>
  <c r="J1969" i="10"/>
  <c r="K1970" i="10"/>
  <c r="G1970" i="10"/>
  <c r="B1970" i="10"/>
  <c r="P1010" i="10"/>
  <c r="O1010" i="10"/>
  <c r="M1010" i="10"/>
  <c r="N1010" i="10"/>
  <c r="L1011" i="10"/>
  <c r="A1971" i="10"/>
  <c r="D1012" i="10"/>
  <c r="E1012" i="10" s="1"/>
  <c r="C1013" i="10" s="1"/>
  <c r="I1971" i="10" l="1"/>
  <c r="J1970" i="10"/>
  <c r="K1971" i="10"/>
  <c r="G1971" i="10"/>
  <c r="B1971" i="10"/>
  <c r="Q1010" i="10"/>
  <c r="O1011" i="10"/>
  <c r="P1011" i="10"/>
  <c r="M1011" i="10"/>
  <c r="N1011" i="10"/>
  <c r="A1972" i="10"/>
  <c r="F1012" i="10"/>
  <c r="I1972" i="10" l="1"/>
  <c r="J1971" i="10"/>
  <c r="K1972" i="10"/>
  <c r="G1972" i="10"/>
  <c r="B1972" i="10"/>
  <c r="Q1011" i="10"/>
  <c r="L1012" i="10"/>
  <c r="A1973" i="10"/>
  <c r="H1012" i="10"/>
  <c r="D1013" i="10"/>
  <c r="E1013" i="10" s="1"/>
  <c r="C1014" i="10" s="1"/>
  <c r="I1973" i="10" l="1"/>
  <c r="J1972" i="10"/>
  <c r="K1973" i="10"/>
  <c r="G1973" i="10"/>
  <c r="B1973" i="10"/>
  <c r="P1012" i="10"/>
  <c r="O1012" i="10"/>
  <c r="N1012" i="10"/>
  <c r="M1012" i="10"/>
  <c r="A1974" i="10"/>
  <c r="F1013" i="10"/>
  <c r="I1974" i="10" l="1"/>
  <c r="J1973" i="10"/>
  <c r="K1974" i="10"/>
  <c r="G1974" i="10"/>
  <c r="B1974" i="10"/>
  <c r="Q1012" i="10"/>
  <c r="H1013" i="10"/>
  <c r="A1975" i="10"/>
  <c r="D1014" i="10"/>
  <c r="E1014" i="10" s="1"/>
  <c r="C1015" i="10" s="1"/>
  <c r="I1975" i="10" l="1"/>
  <c r="J1974" i="10"/>
  <c r="K1975" i="10"/>
  <c r="G1975" i="10"/>
  <c r="B1975" i="10"/>
  <c r="L1013" i="10"/>
  <c r="A1976" i="10"/>
  <c r="F1014" i="10"/>
  <c r="H1014" i="10" s="1"/>
  <c r="I1976" i="10" l="1"/>
  <c r="J1975" i="10"/>
  <c r="K1976" i="10"/>
  <c r="G1976" i="10"/>
  <c r="B1976" i="10"/>
  <c r="O1013" i="10"/>
  <c r="P1013" i="10"/>
  <c r="M1013" i="10"/>
  <c r="N1013" i="10"/>
  <c r="L1014" i="10"/>
  <c r="A1977" i="10"/>
  <c r="D1015" i="10"/>
  <c r="E1015" i="10" s="1"/>
  <c r="C1016" i="10" s="1"/>
  <c r="I1977" i="10" l="1"/>
  <c r="J1976" i="10"/>
  <c r="K1977" i="10"/>
  <c r="G1977" i="10"/>
  <c r="B1977" i="10"/>
  <c r="P1014" i="10"/>
  <c r="O1014" i="10"/>
  <c r="Q1013" i="10"/>
  <c r="M1014" i="10"/>
  <c r="N1014" i="10"/>
  <c r="A1978" i="10"/>
  <c r="F1015" i="10"/>
  <c r="I1978" i="10" l="1"/>
  <c r="J1977" i="10"/>
  <c r="K1978" i="10"/>
  <c r="G1978" i="10"/>
  <c r="B1978" i="10"/>
  <c r="Q1014" i="10"/>
  <c r="H1015" i="10"/>
  <c r="A1979" i="10"/>
  <c r="D1016" i="10"/>
  <c r="E1016" i="10" s="1"/>
  <c r="C1017" i="10" s="1"/>
  <c r="I1979" i="10" l="1"/>
  <c r="J1978" i="10"/>
  <c r="K1979" i="10"/>
  <c r="G1979" i="10"/>
  <c r="B1979" i="10"/>
  <c r="L1015" i="10"/>
  <c r="A1980" i="10"/>
  <c r="F1016" i="10"/>
  <c r="H1016" i="10" s="1"/>
  <c r="I1980" i="10" l="1"/>
  <c r="J1979" i="10"/>
  <c r="K1980" i="10"/>
  <c r="G1980" i="10"/>
  <c r="B1980" i="10"/>
  <c r="O1015" i="10"/>
  <c r="P1015" i="10"/>
  <c r="M1015" i="10"/>
  <c r="N1015" i="10"/>
  <c r="L1016" i="10"/>
  <c r="A1981" i="10"/>
  <c r="D1017" i="10"/>
  <c r="E1017" i="10" s="1"/>
  <c r="C1018" i="10" s="1"/>
  <c r="I1981" i="10" l="1"/>
  <c r="J1980" i="10"/>
  <c r="K1981" i="10"/>
  <c r="G1981" i="10"/>
  <c r="B1981" i="10"/>
  <c r="P1016" i="10"/>
  <c r="O1016" i="10"/>
  <c r="Q1015" i="10"/>
  <c r="M1016" i="10"/>
  <c r="N1016" i="10"/>
  <c r="A1982" i="10"/>
  <c r="F1017" i="10"/>
  <c r="I1982" i="10" l="1"/>
  <c r="J1981" i="10"/>
  <c r="K1982" i="10"/>
  <c r="G1982" i="10"/>
  <c r="B1982" i="10"/>
  <c r="Q1016" i="10"/>
  <c r="L1017" i="10"/>
  <c r="A1983" i="10"/>
  <c r="H1017" i="10"/>
  <c r="D1018" i="10"/>
  <c r="E1018" i="10" s="1"/>
  <c r="C1019" i="10" s="1"/>
  <c r="I1983" i="10" l="1"/>
  <c r="J1982" i="10"/>
  <c r="K1983" i="10"/>
  <c r="G1983" i="10"/>
  <c r="B1983" i="10"/>
  <c r="O1017" i="10"/>
  <c r="P1017" i="10"/>
  <c r="M1017" i="10"/>
  <c r="N1017" i="10"/>
  <c r="A1984" i="10"/>
  <c r="F1018" i="10"/>
  <c r="I1984" i="10" l="1"/>
  <c r="J1983" i="10"/>
  <c r="K1984" i="10"/>
  <c r="G1984" i="10"/>
  <c r="B1984" i="10"/>
  <c r="Q1017" i="10"/>
  <c r="H1018" i="10"/>
  <c r="A1985" i="10"/>
  <c r="D1019" i="10"/>
  <c r="E1019" i="10" s="1"/>
  <c r="C1020" i="10" s="1"/>
  <c r="I1985" i="10" l="1"/>
  <c r="J1984" i="10"/>
  <c r="K1985" i="10"/>
  <c r="G1985" i="10"/>
  <c r="B1985" i="10"/>
  <c r="L1018" i="10"/>
  <c r="A1986" i="10"/>
  <c r="F1019" i="10"/>
  <c r="H1019" i="10" s="1"/>
  <c r="I1986" i="10" l="1"/>
  <c r="J1985" i="10"/>
  <c r="K1986" i="10"/>
  <c r="G1986" i="10"/>
  <c r="B1986" i="10"/>
  <c r="O1018" i="10"/>
  <c r="P1018" i="10"/>
  <c r="M1018" i="10"/>
  <c r="N1018" i="10"/>
  <c r="L1019" i="10"/>
  <c r="A1987" i="10"/>
  <c r="D1020" i="10"/>
  <c r="E1020" i="10" s="1"/>
  <c r="C1021" i="10" s="1"/>
  <c r="I1987" i="10" l="1"/>
  <c r="J1986" i="10"/>
  <c r="K1987" i="10"/>
  <c r="G1987" i="10"/>
  <c r="B1987" i="10"/>
  <c r="O1019" i="10"/>
  <c r="P1019" i="10"/>
  <c r="Q1018" i="10"/>
  <c r="M1019" i="10"/>
  <c r="N1019" i="10"/>
  <c r="A1988" i="10"/>
  <c r="F1020" i="10"/>
  <c r="I1988" i="10" l="1"/>
  <c r="J1987" i="10"/>
  <c r="K1988" i="10"/>
  <c r="G1988" i="10"/>
  <c r="B1988" i="10"/>
  <c r="Q1019" i="10"/>
  <c r="H1020" i="10"/>
  <c r="A1989" i="10"/>
  <c r="D1021" i="10"/>
  <c r="E1021" i="10" s="1"/>
  <c r="C1022" i="10" s="1"/>
  <c r="I1989" i="10" l="1"/>
  <c r="J1988" i="10"/>
  <c r="K1989" i="10"/>
  <c r="G1989" i="10"/>
  <c r="B1989" i="10"/>
  <c r="L1020" i="10"/>
  <c r="A1990" i="10"/>
  <c r="F1021" i="10"/>
  <c r="H1021" i="10" s="1"/>
  <c r="I1990" i="10" l="1"/>
  <c r="J1989" i="10"/>
  <c r="K1990" i="10"/>
  <c r="G1990" i="10"/>
  <c r="B1990" i="10"/>
  <c r="P1020" i="10"/>
  <c r="O1020" i="10"/>
  <c r="M1020" i="10"/>
  <c r="N1020" i="10"/>
  <c r="A1991" i="10"/>
  <c r="D1022" i="10"/>
  <c r="E1022" i="10" s="1"/>
  <c r="C1023" i="10" s="1"/>
  <c r="I1991" i="10" l="1"/>
  <c r="J1990" i="10"/>
  <c r="K1991" i="10"/>
  <c r="G1991" i="10"/>
  <c r="B1991" i="10"/>
  <c r="Q1020" i="10"/>
  <c r="L1021" i="10"/>
  <c r="A1992" i="10"/>
  <c r="F1022" i="10"/>
  <c r="H1022" i="10" s="1"/>
  <c r="I1992" i="10" l="1"/>
  <c r="J1991" i="10"/>
  <c r="K1992" i="10"/>
  <c r="G1992" i="10"/>
  <c r="B1992" i="10"/>
  <c r="P1021" i="10"/>
  <c r="O1021" i="10"/>
  <c r="M1021" i="10"/>
  <c r="N1021" i="10"/>
  <c r="A1993" i="10"/>
  <c r="D1023" i="10"/>
  <c r="E1023" i="10" s="1"/>
  <c r="C1024" i="10" s="1"/>
  <c r="I1993" i="10" l="1"/>
  <c r="J1992" i="10"/>
  <c r="K1993" i="10"/>
  <c r="G1993" i="10"/>
  <c r="B1993" i="10"/>
  <c r="Q1021" i="10"/>
  <c r="L1022" i="10"/>
  <c r="A1994" i="10"/>
  <c r="F1023" i="10"/>
  <c r="H1023" i="10" s="1"/>
  <c r="I1994" i="10" l="1"/>
  <c r="J1993" i="10"/>
  <c r="K1994" i="10"/>
  <c r="G1994" i="10"/>
  <c r="B1994" i="10"/>
  <c r="P1022" i="10"/>
  <c r="O1022" i="10"/>
  <c r="M1022" i="10"/>
  <c r="N1022" i="10"/>
  <c r="L1023" i="10"/>
  <c r="A1995" i="10"/>
  <c r="D1024" i="10"/>
  <c r="E1024" i="10" s="1"/>
  <c r="C1025" i="10" s="1"/>
  <c r="I1995" i="10" l="1"/>
  <c r="J1994" i="10"/>
  <c r="K1995" i="10"/>
  <c r="G1995" i="10"/>
  <c r="B1995" i="10"/>
  <c r="Q1022" i="10"/>
  <c r="O1023" i="10"/>
  <c r="P1023" i="10"/>
  <c r="M1023" i="10"/>
  <c r="N1023" i="10"/>
  <c r="A1996" i="10"/>
  <c r="F1024" i="10"/>
  <c r="I1996" i="10" l="1"/>
  <c r="J1995" i="10"/>
  <c r="K1996" i="10"/>
  <c r="G1996" i="10"/>
  <c r="B1996" i="10"/>
  <c r="Q1023" i="10"/>
  <c r="H1024" i="10"/>
  <c r="A1997" i="10"/>
  <c r="D1025" i="10"/>
  <c r="E1025" i="10" s="1"/>
  <c r="C1026" i="10" s="1"/>
  <c r="I1997" i="10" l="1"/>
  <c r="J1996" i="10"/>
  <c r="K1997" i="10"/>
  <c r="G1997" i="10"/>
  <c r="B1997" i="10"/>
  <c r="L1024" i="10"/>
  <c r="A1998" i="10"/>
  <c r="F1025" i="10"/>
  <c r="I1998" i="10" l="1"/>
  <c r="J1997" i="10"/>
  <c r="K1998" i="10"/>
  <c r="G1998" i="10"/>
  <c r="B1998" i="10"/>
  <c r="P1024" i="10"/>
  <c r="O1024" i="10"/>
  <c r="M1024" i="10"/>
  <c r="N1024" i="10"/>
  <c r="L1025" i="10"/>
  <c r="A1999" i="10"/>
  <c r="H1025" i="10"/>
  <c r="D1026" i="10"/>
  <c r="E1026" i="10" s="1"/>
  <c r="C1027" i="10" s="1"/>
  <c r="I1999" i="10" l="1"/>
  <c r="J1998" i="10"/>
  <c r="K1999" i="10"/>
  <c r="G1999" i="10"/>
  <c r="B1999" i="10"/>
  <c r="P1025" i="10"/>
  <c r="O1025" i="10"/>
  <c r="Q1024" i="10"/>
  <c r="N1025" i="10"/>
  <c r="M1025" i="10"/>
  <c r="A2000" i="10"/>
  <c r="F1026" i="10"/>
  <c r="I2000" i="10" l="1"/>
  <c r="J1999" i="10"/>
  <c r="K2000" i="10"/>
  <c r="G2000" i="10"/>
  <c r="B2000" i="10"/>
  <c r="Q1025" i="10"/>
  <c r="H1026" i="10"/>
  <c r="A2001" i="10"/>
  <c r="D1027" i="10"/>
  <c r="E1027" i="10" s="1"/>
  <c r="C1028" i="10" s="1"/>
  <c r="I2001" i="10" l="1"/>
  <c r="J2000" i="10"/>
  <c r="K2001" i="10"/>
  <c r="G2001" i="10"/>
  <c r="B2001" i="10"/>
  <c r="L1026" i="10"/>
  <c r="A2002" i="10"/>
  <c r="F1027" i="10"/>
  <c r="H1027" i="10" s="1"/>
  <c r="I2002" i="10" l="1"/>
  <c r="J2001" i="10"/>
  <c r="K2002" i="10"/>
  <c r="G2002" i="10"/>
  <c r="B2002" i="10"/>
  <c r="O1026" i="10"/>
  <c r="P1026" i="10"/>
  <c r="M1026" i="10"/>
  <c r="N1026" i="10"/>
  <c r="A2003" i="10"/>
  <c r="D1028" i="10"/>
  <c r="E1028" i="10" s="1"/>
  <c r="C1029" i="10" s="1"/>
  <c r="I2003" i="10" l="1"/>
  <c r="J2002" i="10"/>
  <c r="K2003" i="10"/>
  <c r="G2003" i="10"/>
  <c r="B2003" i="10"/>
  <c r="Q1026" i="10"/>
  <c r="L1027" i="10"/>
  <c r="A2004" i="10"/>
  <c r="F1028" i="10"/>
  <c r="H1028" i="10" s="1"/>
  <c r="I2004" i="10" l="1"/>
  <c r="J2003" i="10"/>
  <c r="K2004" i="10"/>
  <c r="G2004" i="10"/>
  <c r="B2004" i="10"/>
  <c r="O1027" i="10"/>
  <c r="P1027" i="10"/>
  <c r="M1027" i="10"/>
  <c r="N1027" i="10"/>
  <c r="A2005" i="10"/>
  <c r="D1029" i="10"/>
  <c r="E1029" i="10" s="1"/>
  <c r="C1030" i="10" s="1"/>
  <c r="I2005" i="10" l="1"/>
  <c r="J2004" i="10"/>
  <c r="K2005" i="10"/>
  <c r="G2005" i="10"/>
  <c r="B2005" i="10"/>
  <c r="Q1027" i="10"/>
  <c r="L1028" i="10"/>
  <c r="A2006" i="10"/>
  <c r="F1029" i="10"/>
  <c r="I2006" i="10" l="1"/>
  <c r="J2005" i="10"/>
  <c r="K2006" i="10"/>
  <c r="G2006" i="10"/>
  <c r="B2006" i="10"/>
  <c r="P1028" i="10"/>
  <c r="O1028" i="10"/>
  <c r="N1028" i="10"/>
  <c r="M1028" i="10"/>
  <c r="L1029" i="10"/>
  <c r="A2007" i="10"/>
  <c r="H1029" i="10"/>
  <c r="D1030" i="10"/>
  <c r="E1030" i="10" s="1"/>
  <c r="C1031" i="10" s="1"/>
  <c r="I2007" i="10" l="1"/>
  <c r="J2006" i="10"/>
  <c r="K2007" i="10"/>
  <c r="G2007" i="10"/>
  <c r="B2007" i="10"/>
  <c r="P1029" i="10"/>
  <c r="O1029" i="10"/>
  <c r="Q1028" i="10"/>
  <c r="N1029" i="10"/>
  <c r="M1029" i="10"/>
  <c r="A2008" i="10"/>
  <c r="F1030" i="10"/>
  <c r="I2008" i="10" l="1"/>
  <c r="J2007" i="10"/>
  <c r="K2008" i="10"/>
  <c r="G2008" i="10"/>
  <c r="B2008" i="10"/>
  <c r="Q1029" i="10"/>
  <c r="H1030" i="10"/>
  <c r="A2009" i="10"/>
  <c r="D1031" i="10"/>
  <c r="E1031" i="10" s="1"/>
  <c r="C1032" i="10" s="1"/>
  <c r="I2009" i="10" l="1"/>
  <c r="J2008" i="10"/>
  <c r="K2009" i="10"/>
  <c r="G2009" i="10"/>
  <c r="B2009" i="10"/>
  <c r="L1030" i="10"/>
  <c r="A2010" i="10"/>
  <c r="F1031" i="10"/>
  <c r="I2010" i="10" l="1"/>
  <c r="J2009" i="10"/>
  <c r="K2010" i="10"/>
  <c r="G2010" i="10"/>
  <c r="B2010" i="10"/>
  <c r="P1030" i="10"/>
  <c r="O1030" i="10"/>
  <c r="N1030" i="10"/>
  <c r="M1030" i="10"/>
  <c r="L1031" i="10"/>
  <c r="A2011" i="10"/>
  <c r="H1031" i="10"/>
  <c r="D1032" i="10"/>
  <c r="E1032" i="10" s="1"/>
  <c r="C1033" i="10" s="1"/>
  <c r="I2011" i="10" l="1"/>
  <c r="J2010" i="10"/>
  <c r="K2011" i="10"/>
  <c r="G2011" i="10"/>
  <c r="B2011" i="10"/>
  <c r="Q1030" i="10"/>
  <c r="P1031" i="10"/>
  <c r="O1031" i="10"/>
  <c r="N1031" i="10"/>
  <c r="M1031" i="10"/>
  <c r="A2012" i="10"/>
  <c r="F1032" i="10"/>
  <c r="I2012" i="10" l="1"/>
  <c r="J2011" i="10"/>
  <c r="K2012" i="10"/>
  <c r="G2012" i="10"/>
  <c r="B2012" i="10"/>
  <c r="Q1031" i="10"/>
  <c r="H1032" i="10"/>
  <c r="A2013" i="10"/>
  <c r="D1033" i="10"/>
  <c r="E1033" i="10" s="1"/>
  <c r="C1034" i="10" s="1"/>
  <c r="I2013" i="10" l="1"/>
  <c r="J2012" i="10"/>
  <c r="K2013" i="10"/>
  <c r="G2013" i="10"/>
  <c r="B2013" i="10"/>
  <c r="L1032" i="10"/>
  <c r="A2014" i="10"/>
  <c r="F1033" i="10"/>
  <c r="I2014" i="10" l="1"/>
  <c r="J2013" i="10"/>
  <c r="K2014" i="10"/>
  <c r="G2014" i="10"/>
  <c r="B2014" i="10"/>
  <c r="P1032" i="10"/>
  <c r="O1032" i="10"/>
  <c r="N1032" i="10"/>
  <c r="M1032" i="10"/>
  <c r="L1033" i="10"/>
  <c r="A2015" i="10"/>
  <c r="H1033" i="10"/>
  <c r="D1034" i="10"/>
  <c r="E1034" i="10" s="1"/>
  <c r="C1035" i="10" s="1"/>
  <c r="I2015" i="10" l="1"/>
  <c r="J2014" i="10"/>
  <c r="K2015" i="10"/>
  <c r="G2015" i="10"/>
  <c r="B2015" i="10"/>
  <c r="P1033" i="10"/>
  <c r="O1033" i="10"/>
  <c r="Q1032" i="10"/>
  <c r="N1033" i="10"/>
  <c r="M1033" i="10"/>
  <c r="A2016" i="10"/>
  <c r="F1034" i="10"/>
  <c r="I2016" i="10" l="1"/>
  <c r="J2015" i="10"/>
  <c r="K2016" i="10"/>
  <c r="G2016" i="10"/>
  <c r="B2016" i="10"/>
  <c r="Q1033" i="10"/>
  <c r="H1034" i="10"/>
  <c r="A2017" i="10"/>
  <c r="D1035" i="10"/>
  <c r="E1035" i="10" s="1"/>
  <c r="C1036" i="10" s="1"/>
  <c r="I2017" i="10" l="1"/>
  <c r="J2016" i="10"/>
  <c r="K2017" i="10"/>
  <c r="G2017" i="10"/>
  <c r="B2017" i="10"/>
  <c r="L1034" i="10"/>
  <c r="A2018" i="10"/>
  <c r="F1035" i="10"/>
  <c r="H1035" i="10" s="1"/>
  <c r="I2018" i="10" l="1"/>
  <c r="J2017" i="10"/>
  <c r="K2018" i="10"/>
  <c r="G2018" i="10"/>
  <c r="B2018" i="10"/>
  <c r="O1034" i="10"/>
  <c r="P1034" i="10"/>
  <c r="M1034" i="10"/>
  <c r="N1034" i="10"/>
  <c r="L1035" i="10"/>
  <c r="A2019" i="10"/>
  <c r="D1036" i="10"/>
  <c r="E1036" i="10" s="1"/>
  <c r="C1037" i="10" s="1"/>
  <c r="I2019" i="10" l="1"/>
  <c r="J2018" i="10"/>
  <c r="K2019" i="10"/>
  <c r="G2019" i="10"/>
  <c r="B2019" i="10"/>
  <c r="O1035" i="10"/>
  <c r="P1035" i="10"/>
  <c r="Q1034" i="10"/>
  <c r="M1035" i="10"/>
  <c r="N1035" i="10"/>
  <c r="A2020" i="10"/>
  <c r="F1036" i="10"/>
  <c r="I2020" i="10" l="1"/>
  <c r="J2019" i="10"/>
  <c r="K2020" i="10"/>
  <c r="G2020" i="10"/>
  <c r="B2020" i="10"/>
  <c r="Q1035" i="10"/>
  <c r="H1036" i="10"/>
  <c r="A2021" i="10"/>
  <c r="D1037" i="10"/>
  <c r="E1037" i="10" s="1"/>
  <c r="C1038" i="10" s="1"/>
  <c r="I2021" i="10" l="1"/>
  <c r="J2020" i="10"/>
  <c r="K2021" i="10"/>
  <c r="G2021" i="10"/>
  <c r="B2021" i="10"/>
  <c r="L1036" i="10"/>
  <c r="A2022" i="10"/>
  <c r="F1037" i="10"/>
  <c r="H1037" i="10" s="1"/>
  <c r="I2022" i="10" l="1"/>
  <c r="J2021" i="10"/>
  <c r="K2022" i="10"/>
  <c r="G2022" i="10"/>
  <c r="B2022" i="10"/>
  <c r="P1036" i="10"/>
  <c r="O1036" i="10"/>
  <c r="M1036" i="10"/>
  <c r="N1036" i="10"/>
  <c r="L1037" i="10"/>
  <c r="A2023" i="10"/>
  <c r="D1038" i="10"/>
  <c r="E1038" i="10" s="1"/>
  <c r="C1039" i="10" s="1"/>
  <c r="I2023" i="10" l="1"/>
  <c r="J2022" i="10"/>
  <c r="K2023" i="10"/>
  <c r="G2023" i="10"/>
  <c r="B2023" i="10"/>
  <c r="P1037" i="10"/>
  <c r="O1037" i="10"/>
  <c r="Q1036" i="10"/>
  <c r="M1037" i="10"/>
  <c r="N1037" i="10"/>
  <c r="A2024" i="10"/>
  <c r="F1038" i="10"/>
  <c r="I2024" i="10" l="1"/>
  <c r="J2023" i="10"/>
  <c r="K2024" i="10"/>
  <c r="G2024" i="10"/>
  <c r="B2024" i="10"/>
  <c r="Q1037" i="10"/>
  <c r="H1038" i="10"/>
  <c r="A2025" i="10"/>
  <c r="D1039" i="10"/>
  <c r="E1039" i="10" s="1"/>
  <c r="C1040" i="10" s="1"/>
  <c r="I2025" i="10" l="1"/>
  <c r="J2024" i="10"/>
  <c r="K2025" i="10"/>
  <c r="G2025" i="10"/>
  <c r="B2025" i="10"/>
  <c r="L1038" i="10"/>
  <c r="A2026" i="10"/>
  <c r="F1039" i="10"/>
  <c r="H1039" i="10" s="1"/>
  <c r="I2026" i="10" l="1"/>
  <c r="J2025" i="10"/>
  <c r="K2026" i="10"/>
  <c r="G2026" i="10"/>
  <c r="B2026" i="10"/>
  <c r="O1038" i="10"/>
  <c r="P1038" i="10"/>
  <c r="M1038" i="10"/>
  <c r="N1038" i="10"/>
  <c r="L1039" i="10"/>
  <c r="A2027" i="10"/>
  <c r="D1040" i="10"/>
  <c r="E1040" i="10" s="1"/>
  <c r="C1041" i="10" s="1"/>
  <c r="I2027" i="10" l="1"/>
  <c r="J2026" i="10"/>
  <c r="K2027" i="10"/>
  <c r="G2027" i="10"/>
  <c r="B2027" i="10"/>
  <c r="O1039" i="10"/>
  <c r="P1039" i="10"/>
  <c r="Q1038" i="10"/>
  <c r="M1039" i="10"/>
  <c r="N1039" i="10"/>
  <c r="A2028" i="10"/>
  <c r="F1040" i="10"/>
  <c r="I2028" i="10" l="1"/>
  <c r="J2027" i="10"/>
  <c r="K2028" i="10"/>
  <c r="G2028" i="10"/>
  <c r="B2028" i="10"/>
  <c r="Q1039" i="10"/>
  <c r="H1040" i="10"/>
  <c r="A2029" i="10"/>
  <c r="D1041" i="10"/>
  <c r="E1041" i="10" s="1"/>
  <c r="C1042" i="10" s="1"/>
  <c r="I2029" i="10" l="1"/>
  <c r="J2028" i="10"/>
  <c r="K2029" i="10"/>
  <c r="G2029" i="10"/>
  <c r="B2029" i="10"/>
  <c r="L1040" i="10"/>
  <c r="A2030" i="10"/>
  <c r="F1041" i="10"/>
  <c r="I2030" i="10" l="1"/>
  <c r="J2029" i="10"/>
  <c r="K2030" i="10"/>
  <c r="G2030" i="10"/>
  <c r="B2030" i="10"/>
  <c r="P1040" i="10"/>
  <c r="O1040" i="10"/>
  <c r="M1040" i="10"/>
  <c r="N1040" i="10"/>
  <c r="L1041" i="10"/>
  <c r="A2031" i="10"/>
  <c r="H1041" i="10"/>
  <c r="D1042" i="10"/>
  <c r="E1042" i="10" s="1"/>
  <c r="C1043" i="10" s="1"/>
  <c r="I2031" i="10" l="1"/>
  <c r="J2030" i="10"/>
  <c r="K2031" i="10"/>
  <c r="G2031" i="10"/>
  <c r="B2031" i="10"/>
  <c r="O1041" i="10"/>
  <c r="P1041" i="10"/>
  <c r="Q1040" i="10"/>
  <c r="N1041" i="10"/>
  <c r="M1041" i="10"/>
  <c r="A2032" i="10"/>
  <c r="F1042" i="10"/>
  <c r="I2032" i="10" l="1"/>
  <c r="J2031" i="10"/>
  <c r="K2032" i="10"/>
  <c r="G2032" i="10"/>
  <c r="B2032" i="10"/>
  <c r="Q1041" i="10"/>
  <c r="H1042" i="10"/>
  <c r="A2033" i="10"/>
  <c r="D1043" i="10"/>
  <c r="E1043" i="10" s="1"/>
  <c r="C1044" i="10" s="1"/>
  <c r="I2033" i="10" l="1"/>
  <c r="J2032" i="10"/>
  <c r="K2033" i="10"/>
  <c r="G2033" i="10"/>
  <c r="B2033" i="10"/>
  <c r="L1042" i="10"/>
  <c r="A2034" i="10"/>
  <c r="F1043" i="10"/>
  <c r="H1043" i="10" s="1"/>
  <c r="I2034" i="10" l="1"/>
  <c r="J2033" i="10"/>
  <c r="K2034" i="10"/>
  <c r="G2034" i="10"/>
  <c r="B2034" i="10"/>
  <c r="O1042" i="10"/>
  <c r="P1042" i="10"/>
  <c r="M1042" i="10"/>
  <c r="N1042" i="10"/>
  <c r="L1043" i="10"/>
  <c r="A2035" i="10"/>
  <c r="D1044" i="10"/>
  <c r="E1044" i="10" s="1"/>
  <c r="C1045" i="10" s="1"/>
  <c r="I2035" i="10" l="1"/>
  <c r="J2034" i="10"/>
  <c r="K2035" i="10"/>
  <c r="G2035" i="10"/>
  <c r="B2035" i="10"/>
  <c r="P1043" i="10"/>
  <c r="O1043" i="10"/>
  <c r="Q1042" i="10"/>
  <c r="M1043" i="10"/>
  <c r="N1043" i="10"/>
  <c r="A2036" i="10"/>
  <c r="F1044" i="10"/>
  <c r="I2036" i="10" l="1"/>
  <c r="J2035" i="10"/>
  <c r="K2036" i="10"/>
  <c r="G2036" i="10"/>
  <c r="B2036" i="10"/>
  <c r="Q1043" i="10"/>
  <c r="L1044" i="10"/>
  <c r="A2037" i="10"/>
  <c r="H1044" i="10"/>
  <c r="D1045" i="10"/>
  <c r="E1045" i="10" s="1"/>
  <c r="C1046" i="10" s="1"/>
  <c r="I2037" i="10" l="1"/>
  <c r="J2036" i="10"/>
  <c r="K2037" i="10"/>
  <c r="G2037" i="10"/>
  <c r="B2037" i="10"/>
  <c r="P1044" i="10"/>
  <c r="O1044" i="10"/>
  <c r="N1044" i="10"/>
  <c r="M1044" i="10"/>
  <c r="A2038" i="10"/>
  <c r="F1045" i="10"/>
  <c r="I2038" i="10" l="1"/>
  <c r="J2037" i="10"/>
  <c r="K2038" i="10"/>
  <c r="G2038" i="10"/>
  <c r="B2038" i="10"/>
  <c r="Q1044" i="10"/>
  <c r="H1045" i="10"/>
  <c r="A2039" i="10"/>
  <c r="D1046" i="10"/>
  <c r="E1046" i="10" s="1"/>
  <c r="C1047" i="10" s="1"/>
  <c r="I2039" i="10" l="1"/>
  <c r="J2038" i="10"/>
  <c r="K2039" i="10"/>
  <c r="G2039" i="10"/>
  <c r="B2039" i="10"/>
  <c r="L1045" i="10"/>
  <c r="A2040" i="10"/>
  <c r="F1046" i="10"/>
  <c r="H1046" i="10" s="1"/>
  <c r="I2040" i="10" l="1"/>
  <c r="J2039" i="10"/>
  <c r="K2040" i="10"/>
  <c r="G2040" i="10"/>
  <c r="B2040" i="10"/>
  <c r="O1045" i="10"/>
  <c r="P1045" i="10"/>
  <c r="M1045" i="10"/>
  <c r="N1045" i="10"/>
  <c r="A2041" i="10"/>
  <c r="D1047" i="10"/>
  <c r="E1047" i="10" s="1"/>
  <c r="C1048" i="10" s="1"/>
  <c r="I2041" i="10" l="1"/>
  <c r="J2040" i="10"/>
  <c r="K2041" i="10"/>
  <c r="G2041" i="10"/>
  <c r="B2041" i="10"/>
  <c r="Q1045" i="10"/>
  <c r="L1046" i="10"/>
  <c r="A2042" i="10"/>
  <c r="F1047" i="10"/>
  <c r="I2042" i="10" l="1"/>
  <c r="J2041" i="10"/>
  <c r="K2042" i="10"/>
  <c r="G2042" i="10"/>
  <c r="B2042" i="10"/>
  <c r="O1046" i="10"/>
  <c r="P1046" i="10"/>
  <c r="M1046" i="10"/>
  <c r="N1046" i="10"/>
  <c r="L1047" i="10"/>
  <c r="A2043" i="10"/>
  <c r="H1047" i="10"/>
  <c r="D1048" i="10"/>
  <c r="E1048" i="10" s="1"/>
  <c r="C1049" i="10" s="1"/>
  <c r="I2043" i="10" l="1"/>
  <c r="J2042" i="10"/>
  <c r="K2043" i="10"/>
  <c r="G2043" i="10"/>
  <c r="B2043" i="10"/>
  <c r="O1047" i="10"/>
  <c r="P1047" i="10"/>
  <c r="Q1046" i="10"/>
  <c r="N1047" i="10"/>
  <c r="M1047" i="10"/>
  <c r="A2044" i="10"/>
  <c r="F1048" i="10"/>
  <c r="I2044" i="10" l="1"/>
  <c r="J2043" i="10"/>
  <c r="K2044" i="10"/>
  <c r="G2044" i="10"/>
  <c r="B2044" i="10"/>
  <c r="Q1047" i="10"/>
  <c r="H1048" i="10"/>
  <c r="A2045" i="10"/>
  <c r="D1049" i="10"/>
  <c r="E1049" i="10" s="1"/>
  <c r="C1050" i="10" s="1"/>
  <c r="I2045" i="10" l="1"/>
  <c r="J2044" i="10"/>
  <c r="K2045" i="10"/>
  <c r="G2045" i="10"/>
  <c r="B2045" i="10"/>
  <c r="L1048" i="10"/>
  <c r="A2046" i="10"/>
  <c r="F1049" i="10"/>
  <c r="H1049" i="10" s="1"/>
  <c r="I2046" i="10" l="1"/>
  <c r="J2045" i="10"/>
  <c r="K2046" i="10"/>
  <c r="G2046" i="10"/>
  <c r="B2046" i="10"/>
  <c r="O1048" i="10"/>
  <c r="P1048" i="10"/>
  <c r="M1048" i="10"/>
  <c r="N1048" i="10"/>
  <c r="A2047" i="10"/>
  <c r="D1050" i="10"/>
  <c r="E1050" i="10" s="1"/>
  <c r="C1051" i="10" s="1"/>
  <c r="I2047" i="10" l="1"/>
  <c r="J2046" i="10"/>
  <c r="K2047" i="10"/>
  <c r="G2047" i="10"/>
  <c r="B2047" i="10"/>
  <c r="Q1048" i="10"/>
  <c r="L1049" i="10"/>
  <c r="A2048" i="10"/>
  <c r="F1050" i="10"/>
  <c r="H1050" i="10" s="1"/>
  <c r="I2048" i="10" l="1"/>
  <c r="J2047" i="10"/>
  <c r="K2048" i="10"/>
  <c r="G2048" i="10"/>
  <c r="B2048" i="10"/>
  <c r="P1049" i="10"/>
  <c r="O1049" i="10"/>
  <c r="M1049" i="10"/>
  <c r="N1049" i="10"/>
  <c r="A2049" i="10"/>
  <c r="D1051" i="10"/>
  <c r="E1051" i="10" s="1"/>
  <c r="C1052" i="10" s="1"/>
  <c r="I2049" i="10" l="1"/>
  <c r="J2048" i="10"/>
  <c r="K2049" i="10"/>
  <c r="G2049" i="10"/>
  <c r="B2049" i="10"/>
  <c r="Q1049" i="10"/>
  <c r="L1050" i="10"/>
  <c r="A2050" i="10"/>
  <c r="F1051" i="10"/>
  <c r="H1051" i="10" s="1"/>
  <c r="I2050" i="10" l="1"/>
  <c r="J2049" i="10"/>
  <c r="K2050" i="10"/>
  <c r="G2050" i="10"/>
  <c r="B2050" i="10"/>
  <c r="O1050" i="10"/>
  <c r="P1050" i="10"/>
  <c r="M1050" i="10"/>
  <c r="N1050" i="10"/>
  <c r="A2051" i="10"/>
  <c r="D1052" i="10"/>
  <c r="E1052" i="10" s="1"/>
  <c r="C1053" i="10" s="1"/>
  <c r="I2051" i="10" l="1"/>
  <c r="J2050" i="10"/>
  <c r="K2051" i="10"/>
  <c r="G2051" i="10"/>
  <c r="B2051" i="10"/>
  <c r="Q1050" i="10"/>
  <c r="L1051" i="10"/>
  <c r="A2052" i="10"/>
  <c r="F1052" i="10"/>
  <c r="H1052" i="10" s="1"/>
  <c r="I2052" i="10" l="1"/>
  <c r="J2051" i="10"/>
  <c r="K2052" i="10"/>
  <c r="G2052" i="10"/>
  <c r="B2052" i="10"/>
  <c r="P1051" i="10"/>
  <c r="O1051" i="10"/>
  <c r="M1051" i="10"/>
  <c r="N1051" i="10"/>
  <c r="L1052" i="10"/>
  <c r="A2053" i="10"/>
  <c r="D1053" i="10"/>
  <c r="E1053" i="10" s="1"/>
  <c r="C1054" i="10" s="1"/>
  <c r="I2053" i="10" l="1"/>
  <c r="J2052" i="10"/>
  <c r="K2053" i="10"/>
  <c r="G2053" i="10"/>
  <c r="B2053" i="10"/>
  <c r="Q1051" i="10"/>
  <c r="P1052" i="10"/>
  <c r="O1052" i="10"/>
  <c r="M1052" i="10"/>
  <c r="N1052" i="10"/>
  <c r="A2054" i="10"/>
  <c r="F1053" i="10"/>
  <c r="I2054" i="10" l="1"/>
  <c r="J2053" i="10"/>
  <c r="K2054" i="10"/>
  <c r="G2054" i="10"/>
  <c r="B2054" i="10"/>
  <c r="Q1052" i="10"/>
  <c r="H1053" i="10"/>
  <c r="A2055" i="10"/>
  <c r="D1054" i="10"/>
  <c r="E1054" i="10" s="1"/>
  <c r="C1055" i="10" s="1"/>
  <c r="I2055" i="10" l="1"/>
  <c r="J2054" i="10"/>
  <c r="K2055" i="10"/>
  <c r="G2055" i="10"/>
  <c r="B2055" i="10"/>
  <c r="L1053" i="10"/>
  <c r="A2056" i="10"/>
  <c r="F1054" i="10"/>
  <c r="H1054" i="10" s="1"/>
  <c r="I2056" i="10" l="1"/>
  <c r="J2055" i="10"/>
  <c r="K2056" i="10"/>
  <c r="G2056" i="10"/>
  <c r="B2056" i="10"/>
  <c r="P1053" i="10"/>
  <c r="O1053" i="10"/>
  <c r="M1053" i="10"/>
  <c r="N1053" i="10"/>
  <c r="A2057" i="10"/>
  <c r="D1055" i="10"/>
  <c r="E1055" i="10" s="1"/>
  <c r="C1056" i="10" s="1"/>
  <c r="I2057" i="10" l="1"/>
  <c r="J2056" i="10"/>
  <c r="K2057" i="10"/>
  <c r="G2057" i="10"/>
  <c r="B2057" i="10"/>
  <c r="Q1053" i="10"/>
  <c r="L1054" i="10"/>
  <c r="A2058" i="10"/>
  <c r="F1055" i="10"/>
  <c r="I2058" i="10" l="1"/>
  <c r="J2057" i="10"/>
  <c r="K2058" i="10"/>
  <c r="G2058" i="10"/>
  <c r="B2058" i="10"/>
  <c r="O1054" i="10"/>
  <c r="P1054" i="10"/>
  <c r="N1054" i="10"/>
  <c r="M1054" i="10"/>
  <c r="L1055" i="10"/>
  <c r="A2059" i="10"/>
  <c r="H1055" i="10"/>
  <c r="D1056" i="10"/>
  <c r="E1056" i="10" s="1"/>
  <c r="C1057" i="10" s="1"/>
  <c r="I2059" i="10" l="1"/>
  <c r="J2058" i="10"/>
  <c r="K2059" i="10"/>
  <c r="G2059" i="10"/>
  <c r="B2059" i="10"/>
  <c r="O1055" i="10"/>
  <c r="P1055" i="10"/>
  <c r="Q1054" i="10"/>
  <c r="M1055" i="10"/>
  <c r="N1055" i="10"/>
  <c r="A2060" i="10"/>
  <c r="F1056" i="10"/>
  <c r="I2060" i="10" l="1"/>
  <c r="J2059" i="10"/>
  <c r="K2060" i="10"/>
  <c r="G2060" i="10"/>
  <c r="B2060" i="10"/>
  <c r="Q1055" i="10"/>
  <c r="H1056" i="10"/>
  <c r="A2061" i="10"/>
  <c r="D1057" i="10"/>
  <c r="E1057" i="10" s="1"/>
  <c r="C1058" i="10" s="1"/>
  <c r="I2061" i="10" l="1"/>
  <c r="J2060" i="10"/>
  <c r="K2061" i="10"/>
  <c r="G2061" i="10"/>
  <c r="B2061" i="10"/>
  <c r="L1056" i="10"/>
  <c r="A2062" i="10"/>
  <c r="F1057" i="10"/>
  <c r="H1057" i="10" s="1"/>
  <c r="I2062" i="10" l="1"/>
  <c r="J2061" i="10"/>
  <c r="K2062" i="10"/>
  <c r="G2062" i="10"/>
  <c r="B2062" i="10"/>
  <c r="O1056" i="10"/>
  <c r="P1056" i="10"/>
  <c r="M1056" i="10"/>
  <c r="N1056" i="10"/>
  <c r="L1057" i="10"/>
  <c r="A2063" i="10"/>
  <c r="D1058" i="10"/>
  <c r="E1058" i="10" s="1"/>
  <c r="C1059" i="10" s="1"/>
  <c r="I2063" i="10" l="1"/>
  <c r="J2062" i="10"/>
  <c r="K2063" i="10"/>
  <c r="G2063" i="10"/>
  <c r="B2063" i="10"/>
  <c r="P1057" i="10"/>
  <c r="O1057" i="10"/>
  <c r="Q1056" i="10"/>
  <c r="M1057" i="10"/>
  <c r="N1057" i="10"/>
  <c r="A2064" i="10"/>
  <c r="F1058" i="10"/>
  <c r="I2064" i="10" l="1"/>
  <c r="J2063" i="10"/>
  <c r="K2064" i="10"/>
  <c r="G2064" i="10"/>
  <c r="B2064" i="10"/>
  <c r="Q1057" i="10"/>
  <c r="H1058" i="10"/>
  <c r="A2065" i="10"/>
  <c r="D1059" i="10"/>
  <c r="E1059" i="10" s="1"/>
  <c r="C1060" i="10" s="1"/>
  <c r="I2065" i="10" l="1"/>
  <c r="J2064" i="10"/>
  <c r="K2065" i="10"/>
  <c r="G2065" i="10"/>
  <c r="B2065" i="10"/>
  <c r="L1058" i="10"/>
  <c r="A2066" i="10"/>
  <c r="F1059" i="10"/>
  <c r="H1059" i="10" s="1"/>
  <c r="I2066" i="10" l="1"/>
  <c r="J2065" i="10"/>
  <c r="K2066" i="10"/>
  <c r="G2066" i="10"/>
  <c r="B2066" i="10"/>
  <c r="P1058" i="10"/>
  <c r="O1058" i="10"/>
  <c r="M1058" i="10"/>
  <c r="N1058" i="10"/>
  <c r="A2067" i="10"/>
  <c r="D1060" i="10"/>
  <c r="E1060" i="10" s="1"/>
  <c r="C1061" i="10" s="1"/>
  <c r="I2067" i="10" l="1"/>
  <c r="J2066" i="10"/>
  <c r="K2067" i="10"/>
  <c r="G2067" i="10"/>
  <c r="B2067" i="10"/>
  <c r="Q1058" i="10"/>
  <c r="L1059" i="10"/>
  <c r="A2068" i="10"/>
  <c r="F1060" i="10"/>
  <c r="I2068" i="10" l="1"/>
  <c r="J2067" i="10"/>
  <c r="K2068" i="10"/>
  <c r="G2068" i="10"/>
  <c r="B2068" i="10"/>
  <c r="O1059" i="10"/>
  <c r="P1059" i="10"/>
  <c r="M1059" i="10"/>
  <c r="N1059" i="10"/>
  <c r="L1060" i="10"/>
  <c r="A2069" i="10"/>
  <c r="D1061" i="10"/>
  <c r="E1061" i="10" s="1"/>
  <c r="C1062" i="10" s="1"/>
  <c r="H1060" i="10"/>
  <c r="I2069" i="10" l="1"/>
  <c r="J2068" i="10"/>
  <c r="K2069" i="10"/>
  <c r="G2069" i="10"/>
  <c r="B2069" i="10"/>
  <c r="P1060" i="10"/>
  <c r="O1060" i="10"/>
  <c r="Q1059" i="10"/>
  <c r="N1060" i="10"/>
  <c r="M1060" i="10"/>
  <c r="A2070" i="10"/>
  <c r="F1061" i="10"/>
  <c r="I2070" i="10" l="1"/>
  <c r="J2069" i="10"/>
  <c r="K2070" i="10"/>
  <c r="G2070" i="10"/>
  <c r="B2070" i="10"/>
  <c r="Q1060" i="10"/>
  <c r="H1061" i="10"/>
  <c r="A2071" i="10"/>
  <c r="D1062" i="10"/>
  <c r="E1062" i="10" s="1"/>
  <c r="C1063" i="10" s="1"/>
  <c r="I2071" i="10" l="1"/>
  <c r="J2070" i="10"/>
  <c r="K2071" i="10"/>
  <c r="G2071" i="10"/>
  <c r="B2071" i="10"/>
  <c r="L1061" i="10"/>
  <c r="A2072" i="10"/>
  <c r="F1062" i="10"/>
  <c r="H1062" i="10" s="1"/>
  <c r="I2072" i="10" l="1"/>
  <c r="J2071" i="10"/>
  <c r="K2072" i="10"/>
  <c r="G2072" i="10"/>
  <c r="B2072" i="10"/>
  <c r="P1061" i="10"/>
  <c r="O1061" i="10"/>
  <c r="M1061" i="10"/>
  <c r="N1061" i="10"/>
  <c r="A2073" i="10"/>
  <c r="D1063" i="10"/>
  <c r="E1063" i="10" s="1"/>
  <c r="C1064" i="10" s="1"/>
  <c r="I2073" i="10" l="1"/>
  <c r="J2072" i="10"/>
  <c r="K2073" i="10"/>
  <c r="G2073" i="10"/>
  <c r="B2073" i="10"/>
  <c r="Q1061" i="10"/>
  <c r="L1062" i="10"/>
  <c r="A2074" i="10"/>
  <c r="F1063" i="10"/>
  <c r="I2074" i="10" l="1"/>
  <c r="J2073" i="10"/>
  <c r="K2074" i="10"/>
  <c r="G2074" i="10"/>
  <c r="B2074" i="10"/>
  <c r="O1062" i="10"/>
  <c r="P1062" i="10"/>
  <c r="N1062" i="10"/>
  <c r="M1062" i="10"/>
  <c r="L1063" i="10"/>
  <c r="A2075" i="10"/>
  <c r="D1064" i="10"/>
  <c r="E1064" i="10" s="1"/>
  <c r="C1065" i="10" s="1"/>
  <c r="H1063" i="10"/>
  <c r="I2075" i="10" l="1"/>
  <c r="J2074" i="10"/>
  <c r="K2075" i="10"/>
  <c r="G2075" i="10"/>
  <c r="B2075" i="10"/>
  <c r="O1063" i="10"/>
  <c r="P1063" i="10"/>
  <c r="Q1062" i="10"/>
  <c r="M1063" i="10"/>
  <c r="N1063" i="10"/>
  <c r="A2076" i="10"/>
  <c r="F1064" i="10"/>
  <c r="I2076" i="10" l="1"/>
  <c r="J2075" i="10"/>
  <c r="K2076" i="10"/>
  <c r="G2076" i="10"/>
  <c r="B2076" i="10"/>
  <c r="Q1063" i="10"/>
  <c r="H1064" i="10"/>
  <c r="A2077" i="10"/>
  <c r="D1065" i="10"/>
  <c r="E1065" i="10" s="1"/>
  <c r="C1066" i="10" s="1"/>
  <c r="I2077" i="10" l="1"/>
  <c r="J2076" i="10"/>
  <c r="K2077" i="10"/>
  <c r="G2077" i="10"/>
  <c r="B2077" i="10"/>
  <c r="L1064" i="10"/>
  <c r="A2078" i="10"/>
  <c r="F1065" i="10"/>
  <c r="H1065" i="10" s="1"/>
  <c r="I2078" i="10" l="1"/>
  <c r="J2077" i="10"/>
  <c r="K2078" i="10"/>
  <c r="G2078" i="10"/>
  <c r="B2078" i="10"/>
  <c r="P1064" i="10"/>
  <c r="O1064" i="10"/>
  <c r="M1064" i="10"/>
  <c r="N1064" i="10"/>
  <c r="L1065" i="10"/>
  <c r="A2079" i="10"/>
  <c r="D1066" i="10"/>
  <c r="E1066" i="10" s="1"/>
  <c r="C1067" i="10" s="1"/>
  <c r="I2079" i="10" l="1"/>
  <c r="J2078" i="10"/>
  <c r="K2079" i="10"/>
  <c r="G2079" i="10"/>
  <c r="B2079" i="10"/>
  <c r="P1065" i="10"/>
  <c r="O1065" i="10"/>
  <c r="Q1064" i="10"/>
  <c r="M1065" i="10"/>
  <c r="N1065" i="10"/>
  <c r="F15" i="11"/>
  <c r="C16" i="11"/>
  <c r="F1066" i="10"/>
  <c r="A2080" i="10"/>
  <c r="I2080" i="10" l="1"/>
  <c r="J2079" i="10"/>
  <c r="K2080" i="10"/>
  <c r="G2080" i="10"/>
  <c r="B2080" i="10"/>
  <c r="Q1065" i="10"/>
  <c r="H1066" i="10"/>
  <c r="D1067" i="10"/>
  <c r="E1067" i="10" s="1"/>
  <c r="C1068" i="10" s="1"/>
  <c r="A2081" i="10"/>
  <c r="I2081" i="10" l="1"/>
  <c r="J2080" i="10"/>
  <c r="K2081" i="10"/>
  <c r="G2081" i="10"/>
  <c r="B2081" i="10"/>
  <c r="L1066" i="10"/>
  <c r="F1067" i="10"/>
  <c r="A2082" i="10"/>
  <c r="I2082" i="10" l="1"/>
  <c r="J2081" i="10"/>
  <c r="K2082" i="10"/>
  <c r="G2082" i="10"/>
  <c r="B2082" i="10"/>
  <c r="P1066" i="10"/>
  <c r="O1066" i="10"/>
  <c r="M1066" i="10"/>
  <c r="N1066" i="10"/>
  <c r="L1067" i="10"/>
  <c r="H1067" i="10"/>
  <c r="D1068" i="10"/>
  <c r="E1068" i="10" s="1"/>
  <c r="C1069" i="10" s="1"/>
  <c r="A2083" i="10"/>
  <c r="I2083" i="10" l="1"/>
  <c r="J2082" i="10"/>
  <c r="K2083" i="10"/>
  <c r="G2083" i="10"/>
  <c r="B2083" i="10"/>
  <c r="Q1066" i="10"/>
  <c r="O1067" i="10"/>
  <c r="P1067" i="10"/>
  <c r="N1067" i="10"/>
  <c r="M1067" i="10"/>
  <c r="F1068" i="10"/>
  <c r="D1069" i="10"/>
  <c r="E1069" i="10" s="1"/>
  <c r="C1070" i="10" s="1"/>
  <c r="A2084" i="10"/>
  <c r="I2084" i="10" l="1"/>
  <c r="J2083" i="10"/>
  <c r="K2084" i="10"/>
  <c r="G2084" i="10"/>
  <c r="B2084" i="10"/>
  <c r="Q1067" i="10"/>
  <c r="H1068" i="10"/>
  <c r="F1069" i="10"/>
  <c r="H1069" i="10" s="1"/>
  <c r="D1070" i="10"/>
  <c r="E1070" i="10" s="1"/>
  <c r="C1071" i="10" s="1"/>
  <c r="A2085" i="10"/>
  <c r="I2085" i="10" l="1"/>
  <c r="J2084" i="10"/>
  <c r="K2085" i="10"/>
  <c r="G2085" i="10"/>
  <c r="B2085" i="10"/>
  <c r="L1068" i="10"/>
  <c r="F1070" i="10"/>
  <c r="H1070" i="10" s="1"/>
  <c r="D1071" i="10"/>
  <c r="E1071" i="10" s="1"/>
  <c r="C1072" i="10" s="1"/>
  <c r="A2086" i="10"/>
  <c r="I2086" i="10" l="1"/>
  <c r="J2085" i="10"/>
  <c r="K2086" i="10"/>
  <c r="G2086" i="10"/>
  <c r="B2086" i="10"/>
  <c r="O1068" i="10"/>
  <c r="P1068" i="10"/>
  <c r="N1068" i="10"/>
  <c r="M1068" i="10"/>
  <c r="L1069" i="10"/>
  <c r="F1071" i="10"/>
  <c r="H1071" i="10" s="1"/>
  <c r="D1072" i="10"/>
  <c r="E1072" i="10" s="1"/>
  <c r="C1073" i="10" s="1"/>
  <c r="A2087" i="10"/>
  <c r="I2087" i="10" l="1"/>
  <c r="J2086" i="10"/>
  <c r="K2087" i="10"/>
  <c r="G2087" i="10"/>
  <c r="B2087" i="10"/>
  <c r="P1069" i="10"/>
  <c r="O1069" i="10"/>
  <c r="Q1068" i="10"/>
  <c r="M1069" i="10"/>
  <c r="N1069" i="10"/>
  <c r="L1070" i="10"/>
  <c r="F1072" i="10"/>
  <c r="H1072" i="10" s="1"/>
  <c r="D1073" i="10"/>
  <c r="E1073" i="10" s="1"/>
  <c r="C1074" i="10" s="1"/>
  <c r="A2088" i="10"/>
  <c r="I2088" i="10" l="1"/>
  <c r="J2087" i="10"/>
  <c r="K2088" i="10"/>
  <c r="G2088" i="10"/>
  <c r="B2088" i="10"/>
  <c r="O1070" i="10"/>
  <c r="P1070" i="10"/>
  <c r="Q1069" i="10"/>
  <c r="M1070" i="10"/>
  <c r="N1070" i="10"/>
  <c r="L1071" i="10"/>
  <c r="F1073" i="10"/>
  <c r="H1073" i="10" s="1"/>
  <c r="D1074" i="10"/>
  <c r="E1074" i="10" s="1"/>
  <c r="C1075" i="10" s="1"/>
  <c r="A2089" i="10"/>
  <c r="I2089" i="10" l="1"/>
  <c r="J2088" i="10"/>
  <c r="K2089" i="10"/>
  <c r="G2089" i="10"/>
  <c r="B2089" i="10"/>
  <c r="O1071" i="10"/>
  <c r="P1071" i="10"/>
  <c r="Q1070" i="10"/>
  <c r="N1071" i="10"/>
  <c r="M1071" i="10"/>
  <c r="L1072" i="10"/>
  <c r="F1074" i="10"/>
  <c r="H1074" i="10" s="1"/>
  <c r="D1075" i="10"/>
  <c r="E1075" i="10" s="1"/>
  <c r="C1076" i="10" s="1"/>
  <c r="A2090" i="10"/>
  <c r="I2090" i="10" l="1"/>
  <c r="J2089" i="10"/>
  <c r="K2090" i="10"/>
  <c r="G2090" i="10"/>
  <c r="B2090" i="10"/>
  <c r="P1072" i="10"/>
  <c r="O1072" i="10"/>
  <c r="Q1071" i="10"/>
  <c r="M1072" i="10"/>
  <c r="N1072" i="10"/>
  <c r="L1073" i="10"/>
  <c r="F1075" i="10"/>
  <c r="H1075" i="10" s="1"/>
  <c r="D1076" i="10"/>
  <c r="E1076" i="10" s="1"/>
  <c r="C1077" i="10" s="1"/>
  <c r="A2091" i="10"/>
  <c r="I2091" i="10" l="1"/>
  <c r="J2090" i="10"/>
  <c r="K2091" i="10"/>
  <c r="G2091" i="10"/>
  <c r="B2091" i="10"/>
  <c r="P1073" i="10"/>
  <c r="O1073" i="10"/>
  <c r="Q1072" i="10"/>
  <c r="M1073" i="10"/>
  <c r="N1073" i="10"/>
  <c r="L1074" i="10"/>
  <c r="F1076" i="10"/>
  <c r="H1076" i="10" s="1"/>
  <c r="D1077" i="10"/>
  <c r="E1077" i="10" s="1"/>
  <c r="C1078" i="10" s="1"/>
  <c r="A2092" i="10"/>
  <c r="I2092" i="10" l="1"/>
  <c r="J2091" i="10"/>
  <c r="K2092" i="10"/>
  <c r="G2092" i="10"/>
  <c r="B2092" i="10"/>
  <c r="O1074" i="10"/>
  <c r="P1074" i="10"/>
  <c r="Q1073" i="10"/>
  <c r="M1074" i="10"/>
  <c r="N1074" i="10"/>
  <c r="D16" i="11"/>
  <c r="E16" i="11"/>
  <c r="L1075" i="10"/>
  <c r="F1077" i="10"/>
  <c r="H1077" i="10" s="1"/>
  <c r="D1078" i="10"/>
  <c r="E1078" i="10" s="1"/>
  <c r="C1079" i="10" s="1"/>
  <c r="A2093" i="10"/>
  <c r="I2093" i="10" l="1"/>
  <c r="J2092" i="10"/>
  <c r="K2093" i="10"/>
  <c r="G2093" i="10"/>
  <c r="B2093" i="10"/>
  <c r="P1075" i="10"/>
  <c r="O1075" i="10"/>
  <c r="Q1074" i="10"/>
  <c r="M1075" i="10"/>
  <c r="N1075" i="10"/>
  <c r="L1076" i="10"/>
  <c r="F1078" i="10"/>
  <c r="H1078" i="10" s="1"/>
  <c r="D1079" i="10"/>
  <c r="E1079" i="10" s="1"/>
  <c r="C1080" i="10" s="1"/>
  <c r="A2094" i="10"/>
  <c r="I2094" i="10" l="1"/>
  <c r="J2093" i="10"/>
  <c r="K2094" i="10"/>
  <c r="G2094" i="10"/>
  <c r="B2094" i="10"/>
  <c r="P1076" i="10"/>
  <c r="O1076" i="10"/>
  <c r="Q1075" i="10"/>
  <c r="M1076" i="10"/>
  <c r="N1076" i="10"/>
  <c r="L1077" i="10"/>
  <c r="F1079" i="10"/>
  <c r="H1079" i="10" s="1"/>
  <c r="D1080" i="10"/>
  <c r="E1080" i="10" s="1"/>
  <c r="C1081" i="10" s="1"/>
  <c r="A2095" i="10"/>
  <c r="I2095" i="10" l="1"/>
  <c r="J2094" i="10"/>
  <c r="K2095" i="10"/>
  <c r="G2095" i="10"/>
  <c r="B2095" i="10"/>
  <c r="Q1076" i="10"/>
  <c r="P1077" i="10"/>
  <c r="O1077" i="10"/>
  <c r="M1077" i="10"/>
  <c r="N1077" i="10"/>
  <c r="L1078" i="10"/>
  <c r="F1080" i="10"/>
  <c r="H1080" i="10" s="1"/>
  <c r="D1081" i="10"/>
  <c r="E1081" i="10" s="1"/>
  <c r="C1082" i="10" s="1"/>
  <c r="A2096" i="10"/>
  <c r="I2096" i="10" l="1"/>
  <c r="J2095" i="10"/>
  <c r="K2096" i="10"/>
  <c r="G2096" i="10"/>
  <c r="B2096" i="10"/>
  <c r="Q1077" i="10"/>
  <c r="O1078" i="10"/>
  <c r="P1078" i="10"/>
  <c r="M1078" i="10"/>
  <c r="N1078" i="10"/>
  <c r="L1079" i="10"/>
  <c r="F1081" i="10"/>
  <c r="H1081" i="10" s="1"/>
  <c r="D1082" i="10"/>
  <c r="E1082" i="10" s="1"/>
  <c r="C1083" i="10" s="1"/>
  <c r="A2097" i="10"/>
  <c r="I2097" i="10" l="1"/>
  <c r="J2096" i="10"/>
  <c r="K2097" i="10"/>
  <c r="G2097" i="10"/>
  <c r="B2097" i="10"/>
  <c r="P1079" i="10"/>
  <c r="O1079" i="10"/>
  <c r="Q1078" i="10"/>
  <c r="M1079" i="10"/>
  <c r="N1079" i="10"/>
  <c r="L1080" i="10"/>
  <c r="F1082" i="10"/>
  <c r="H1082" i="10" s="1"/>
  <c r="D1083" i="10"/>
  <c r="E1083" i="10" s="1"/>
  <c r="C1084" i="10" s="1"/>
  <c r="A2098" i="10"/>
  <c r="I2098" i="10" l="1"/>
  <c r="J2097" i="10"/>
  <c r="K2098" i="10"/>
  <c r="G2098" i="10"/>
  <c r="B2098" i="10"/>
  <c r="Q1079" i="10"/>
  <c r="P1080" i="10"/>
  <c r="O1080" i="10"/>
  <c r="M1080" i="10"/>
  <c r="N1080" i="10"/>
  <c r="L1081" i="10"/>
  <c r="F1083" i="10"/>
  <c r="H1083" i="10" s="1"/>
  <c r="D1084" i="10"/>
  <c r="E1084" i="10" s="1"/>
  <c r="C1085" i="10" s="1"/>
  <c r="A2099" i="10"/>
  <c r="I2099" i="10" l="1"/>
  <c r="J2098" i="10"/>
  <c r="K2099" i="10"/>
  <c r="G2099" i="10"/>
  <c r="B2099" i="10"/>
  <c r="O1081" i="10"/>
  <c r="P1081" i="10"/>
  <c r="Q1080" i="10"/>
  <c r="M1081" i="10"/>
  <c r="N1081" i="10"/>
  <c r="L1082" i="10"/>
  <c r="F1084" i="10"/>
  <c r="H1084" i="10" s="1"/>
  <c r="D1085" i="10"/>
  <c r="E1085" i="10" s="1"/>
  <c r="C1086" i="10" s="1"/>
  <c r="A2100" i="10"/>
  <c r="I2100" i="10" l="1"/>
  <c r="J2099" i="10"/>
  <c r="K2100" i="10"/>
  <c r="G2100" i="10"/>
  <c r="B2100" i="10"/>
  <c r="P1082" i="10"/>
  <c r="O1082" i="10"/>
  <c r="Q1081" i="10"/>
  <c r="M1082" i="10"/>
  <c r="N1082" i="10"/>
  <c r="L1083" i="10"/>
  <c r="F1085" i="10"/>
  <c r="H1085" i="10" s="1"/>
  <c r="D1086" i="10"/>
  <c r="E1086" i="10" s="1"/>
  <c r="C1087" i="10" s="1"/>
  <c r="A2101" i="10"/>
  <c r="I2101" i="10" l="1"/>
  <c r="J2100" i="10"/>
  <c r="K2101" i="10"/>
  <c r="G2101" i="10"/>
  <c r="B2101" i="10"/>
  <c r="Q1082" i="10"/>
  <c r="P1083" i="10"/>
  <c r="O1083" i="10"/>
  <c r="M1083" i="10"/>
  <c r="N1083" i="10"/>
  <c r="L1084" i="10"/>
  <c r="F1086" i="10"/>
  <c r="H1086" i="10" s="1"/>
  <c r="D1087" i="10"/>
  <c r="E1087" i="10" s="1"/>
  <c r="C1088" i="10" s="1"/>
  <c r="A2102" i="10"/>
  <c r="I2102" i="10" l="1"/>
  <c r="J2101" i="10"/>
  <c r="K2102" i="10"/>
  <c r="G2102" i="10"/>
  <c r="B2102" i="10"/>
  <c r="P1084" i="10"/>
  <c r="O1084" i="10"/>
  <c r="Q1083" i="10"/>
  <c r="M1084" i="10"/>
  <c r="N1084" i="10"/>
  <c r="L1085" i="10"/>
  <c r="F1087" i="10"/>
  <c r="H1087" i="10" s="1"/>
  <c r="D1088" i="10"/>
  <c r="E1088" i="10" s="1"/>
  <c r="C1089" i="10" s="1"/>
  <c r="A2103" i="10"/>
  <c r="I2103" i="10" l="1"/>
  <c r="J2102" i="10"/>
  <c r="K2103" i="10"/>
  <c r="G2103" i="10"/>
  <c r="B2103" i="10"/>
  <c r="O1085" i="10"/>
  <c r="P1085" i="10"/>
  <c r="Q1084" i="10"/>
  <c r="M1085" i="10"/>
  <c r="N1085" i="10"/>
  <c r="L1086" i="10"/>
  <c r="F1088" i="10"/>
  <c r="H1088" i="10" s="1"/>
  <c r="D1089" i="10"/>
  <c r="E1089" i="10" s="1"/>
  <c r="C1090" i="10" s="1"/>
  <c r="A2104" i="10"/>
  <c r="I2104" i="10" l="1"/>
  <c r="J2103" i="10"/>
  <c r="K2104" i="10"/>
  <c r="G2104" i="10"/>
  <c r="B2104" i="10"/>
  <c r="Q1085" i="10"/>
  <c r="P1086" i="10"/>
  <c r="O1086" i="10"/>
  <c r="M1086" i="10"/>
  <c r="N1086" i="10"/>
  <c r="L1087" i="10"/>
  <c r="F1089" i="10"/>
  <c r="H1089" i="10" s="1"/>
  <c r="D1090" i="10"/>
  <c r="E1090" i="10" s="1"/>
  <c r="C1091" i="10" s="1"/>
  <c r="A2105" i="10"/>
  <c r="I2105" i="10" l="1"/>
  <c r="J2104" i="10"/>
  <c r="K2105" i="10"/>
  <c r="G2105" i="10"/>
  <c r="B2105" i="10"/>
  <c r="Q1086" i="10"/>
  <c r="O1087" i="10"/>
  <c r="P1087" i="10"/>
  <c r="M1087" i="10"/>
  <c r="N1087" i="10"/>
  <c r="L1088" i="10"/>
  <c r="F1090" i="10"/>
  <c r="H1090" i="10" s="1"/>
  <c r="D1091" i="10"/>
  <c r="E1091" i="10" s="1"/>
  <c r="C1092" i="10" s="1"/>
  <c r="A2106" i="10"/>
  <c r="I2106" i="10" l="1"/>
  <c r="J2105" i="10"/>
  <c r="K2106" i="10"/>
  <c r="G2106" i="10"/>
  <c r="B2106" i="10"/>
  <c r="O1088" i="10"/>
  <c r="P1088" i="10"/>
  <c r="Q1087" i="10"/>
  <c r="M1088" i="10"/>
  <c r="N1088" i="10"/>
  <c r="L1089" i="10"/>
  <c r="F1091" i="10"/>
  <c r="H1091" i="10" s="1"/>
  <c r="D1092" i="10"/>
  <c r="E1092" i="10" s="1"/>
  <c r="C1093" i="10" s="1"/>
  <c r="A2107" i="10"/>
  <c r="I2107" i="10" l="1"/>
  <c r="J2106" i="10"/>
  <c r="K2107" i="10"/>
  <c r="G2107" i="10"/>
  <c r="B2107" i="10"/>
  <c r="Q1088" i="10"/>
  <c r="P1089" i="10"/>
  <c r="O1089" i="10"/>
  <c r="M1089" i="10"/>
  <c r="N1089" i="10"/>
  <c r="L1090" i="10"/>
  <c r="F1092" i="10"/>
  <c r="H1092" i="10" s="1"/>
  <c r="D1093" i="10"/>
  <c r="E1093" i="10" s="1"/>
  <c r="C1094" i="10" s="1"/>
  <c r="A2108" i="10"/>
  <c r="I2108" i="10" l="1"/>
  <c r="J2107" i="10"/>
  <c r="K2108" i="10"/>
  <c r="G2108" i="10"/>
  <c r="B2108" i="10"/>
  <c r="P1090" i="10"/>
  <c r="O1090" i="10"/>
  <c r="Q1089" i="10"/>
  <c r="M1090" i="10"/>
  <c r="N1090" i="10"/>
  <c r="L1091" i="10"/>
  <c r="F1093" i="10"/>
  <c r="H1093" i="10" s="1"/>
  <c r="D1094" i="10"/>
  <c r="E1094" i="10" s="1"/>
  <c r="C1095" i="10" s="1"/>
  <c r="A2109" i="10"/>
  <c r="I2109" i="10" l="1"/>
  <c r="J2108" i="10"/>
  <c r="K2109" i="10"/>
  <c r="G2109" i="10"/>
  <c r="B2109" i="10"/>
  <c r="Q1090" i="10"/>
  <c r="O1091" i="10"/>
  <c r="P1091" i="10"/>
  <c r="M1091" i="10"/>
  <c r="N1091" i="10"/>
  <c r="L1092" i="10"/>
  <c r="F1094" i="10"/>
  <c r="H1094" i="10" s="1"/>
  <c r="D1095" i="10"/>
  <c r="E1095" i="10" s="1"/>
  <c r="C1096" i="10" s="1"/>
  <c r="A2110" i="10"/>
  <c r="I2110" i="10" l="1"/>
  <c r="J2109" i="10"/>
  <c r="K2110" i="10"/>
  <c r="G2110" i="10"/>
  <c r="B2110" i="10"/>
  <c r="P1092" i="10"/>
  <c r="O1092" i="10"/>
  <c r="Q1091" i="10"/>
  <c r="M1092" i="10"/>
  <c r="N1092" i="10"/>
  <c r="L1093" i="10"/>
  <c r="F1095" i="10"/>
  <c r="H1095" i="10" s="1"/>
  <c r="D1096" i="10"/>
  <c r="E1096" i="10" s="1"/>
  <c r="C1097" i="10" s="1"/>
  <c r="A2111" i="10"/>
  <c r="I2111" i="10" l="1"/>
  <c r="J2110" i="10"/>
  <c r="K2111" i="10"/>
  <c r="G2111" i="10"/>
  <c r="B2111" i="10"/>
  <c r="P1093" i="10"/>
  <c r="O1093" i="10"/>
  <c r="Q1092" i="10"/>
  <c r="M1093" i="10"/>
  <c r="N1093" i="10"/>
  <c r="L1094" i="10"/>
  <c r="F1096" i="10"/>
  <c r="H1096" i="10" s="1"/>
  <c r="D1097" i="10"/>
  <c r="E1097" i="10" s="1"/>
  <c r="C1098" i="10" s="1"/>
  <c r="A2112" i="10"/>
  <c r="I2112" i="10" l="1"/>
  <c r="J2111" i="10"/>
  <c r="K2112" i="10"/>
  <c r="G2112" i="10"/>
  <c r="B2112" i="10"/>
  <c r="O1094" i="10"/>
  <c r="P1094" i="10"/>
  <c r="Q1093" i="10"/>
  <c r="M1094" i="10"/>
  <c r="N1094" i="10"/>
  <c r="L1095" i="10"/>
  <c r="F1097" i="10"/>
  <c r="H1097" i="10" s="1"/>
  <c r="D1098" i="10"/>
  <c r="E1098" i="10" s="1"/>
  <c r="C1099" i="10" s="1"/>
  <c r="A2113" i="10"/>
  <c r="I2113" i="10" l="1"/>
  <c r="J2112" i="10"/>
  <c r="K2113" i="10"/>
  <c r="G2113" i="10"/>
  <c r="B2113" i="10"/>
  <c r="P1095" i="10"/>
  <c r="O1095" i="10"/>
  <c r="Q1094" i="10"/>
  <c r="M1095" i="10"/>
  <c r="N1095" i="10"/>
  <c r="L1096" i="10"/>
  <c r="F1098" i="10"/>
  <c r="H1098" i="10" s="1"/>
  <c r="D1099" i="10"/>
  <c r="E1099" i="10" s="1"/>
  <c r="C1100" i="10" s="1"/>
  <c r="A2114" i="10"/>
  <c r="I2114" i="10" l="1"/>
  <c r="J2113" i="10"/>
  <c r="K2114" i="10"/>
  <c r="G2114" i="10"/>
  <c r="B2114" i="10"/>
  <c r="O1096" i="10"/>
  <c r="P1096" i="10"/>
  <c r="Q1095" i="10"/>
  <c r="M1096" i="10"/>
  <c r="N1096" i="10"/>
  <c r="L1097" i="10"/>
  <c r="F1099" i="10"/>
  <c r="H1099" i="10" s="1"/>
  <c r="D1100" i="10"/>
  <c r="E1100" i="10" s="1"/>
  <c r="C1101" i="10" s="1"/>
  <c r="A2115" i="10"/>
  <c r="I2115" i="10" l="1"/>
  <c r="J2114" i="10"/>
  <c r="K2115" i="10"/>
  <c r="G2115" i="10"/>
  <c r="B2115" i="10"/>
  <c r="Q1096" i="10"/>
  <c r="P1097" i="10"/>
  <c r="O1097" i="10"/>
  <c r="M1097" i="10"/>
  <c r="N1097" i="10"/>
  <c r="L1098" i="10"/>
  <c r="F1100" i="10"/>
  <c r="H1100" i="10" s="1"/>
  <c r="D1101" i="10"/>
  <c r="E1101" i="10" s="1"/>
  <c r="C1102" i="10" s="1"/>
  <c r="A2116" i="10"/>
  <c r="I2116" i="10" l="1"/>
  <c r="J2115" i="10"/>
  <c r="K2116" i="10"/>
  <c r="G2116" i="10"/>
  <c r="B2116" i="10"/>
  <c r="O1098" i="10"/>
  <c r="P1098" i="10"/>
  <c r="Q1097" i="10"/>
  <c r="M1098" i="10"/>
  <c r="N1098" i="10"/>
  <c r="L1099" i="10"/>
  <c r="F1101" i="10"/>
  <c r="H1101" i="10" s="1"/>
  <c r="D1102" i="10"/>
  <c r="E1102" i="10" s="1"/>
  <c r="C1103" i="10" s="1"/>
  <c r="A2117" i="10"/>
  <c r="I2117" i="10" l="1"/>
  <c r="J2116" i="10"/>
  <c r="K2117" i="10"/>
  <c r="G2117" i="10"/>
  <c r="B2117" i="10"/>
  <c r="O1099" i="10"/>
  <c r="P1099" i="10"/>
  <c r="Q1098" i="10"/>
  <c r="M1099" i="10"/>
  <c r="N1099" i="10"/>
  <c r="L1100" i="10"/>
  <c r="F1102" i="10"/>
  <c r="H1102" i="10" s="1"/>
  <c r="D1103" i="10"/>
  <c r="E1103" i="10" s="1"/>
  <c r="C1104" i="10" s="1"/>
  <c r="A2118" i="10"/>
  <c r="I2118" i="10" l="1"/>
  <c r="J2117" i="10"/>
  <c r="K2118" i="10"/>
  <c r="G2118" i="10"/>
  <c r="B2118" i="10"/>
  <c r="O1100" i="10"/>
  <c r="P1100" i="10"/>
  <c r="Q1099" i="10"/>
  <c r="M1100" i="10"/>
  <c r="N1100" i="10"/>
  <c r="L1101" i="10"/>
  <c r="F1103" i="10"/>
  <c r="H1103" i="10" s="1"/>
  <c r="D1104" i="10"/>
  <c r="E1104" i="10" s="1"/>
  <c r="C1105" i="10" s="1"/>
  <c r="A2119" i="10"/>
  <c r="I2119" i="10" l="1"/>
  <c r="J2118" i="10"/>
  <c r="K2119" i="10"/>
  <c r="G2119" i="10"/>
  <c r="B2119" i="10"/>
  <c r="Q1100" i="10"/>
  <c r="P1101" i="10"/>
  <c r="O1101" i="10"/>
  <c r="M1101" i="10"/>
  <c r="N1101" i="10"/>
  <c r="L1102" i="10"/>
  <c r="F1104" i="10"/>
  <c r="H1104" i="10" s="1"/>
  <c r="D1105" i="10"/>
  <c r="E1105" i="10" s="1"/>
  <c r="C1106" i="10" s="1"/>
  <c r="A2120" i="10"/>
  <c r="I2120" i="10" l="1"/>
  <c r="J2119" i="10"/>
  <c r="K2120" i="10"/>
  <c r="G2120" i="10"/>
  <c r="B2120" i="10"/>
  <c r="Q1101" i="10"/>
  <c r="P1102" i="10"/>
  <c r="O1102" i="10"/>
  <c r="M1102" i="10"/>
  <c r="N1102" i="10"/>
  <c r="L1103" i="10"/>
  <c r="F1105" i="10"/>
  <c r="H1105" i="10" s="1"/>
  <c r="D1106" i="10"/>
  <c r="E1106" i="10" s="1"/>
  <c r="C1107" i="10" s="1"/>
  <c r="A2121" i="10"/>
  <c r="I2121" i="10" l="1"/>
  <c r="J2120" i="10"/>
  <c r="K2121" i="10"/>
  <c r="G2121" i="10"/>
  <c r="B2121" i="10"/>
  <c r="P1103" i="10"/>
  <c r="O1103" i="10"/>
  <c r="Q1102" i="10"/>
  <c r="M1103" i="10"/>
  <c r="N1103" i="10"/>
  <c r="L1104" i="10"/>
  <c r="F1106" i="10"/>
  <c r="H1106" i="10" s="1"/>
  <c r="D1107" i="10"/>
  <c r="E1107" i="10" s="1"/>
  <c r="C1108" i="10" s="1"/>
  <c r="A2122" i="10"/>
  <c r="I2122" i="10" l="1"/>
  <c r="J2121" i="10"/>
  <c r="K2122" i="10"/>
  <c r="G2122" i="10"/>
  <c r="B2122" i="10"/>
  <c r="O1104" i="10"/>
  <c r="P1104" i="10"/>
  <c r="Q1103" i="10"/>
  <c r="M1104" i="10"/>
  <c r="N1104" i="10"/>
  <c r="L1105" i="10"/>
  <c r="F1107" i="10"/>
  <c r="H1107" i="10" s="1"/>
  <c r="D1108" i="10"/>
  <c r="E1108" i="10" s="1"/>
  <c r="C1109" i="10" s="1"/>
  <c r="A2123" i="10"/>
  <c r="I2123" i="10" l="1"/>
  <c r="J2122" i="10"/>
  <c r="K2123" i="10"/>
  <c r="G2123" i="10"/>
  <c r="B2123" i="10"/>
  <c r="P1105" i="10"/>
  <c r="O1105" i="10"/>
  <c r="Q1104" i="10"/>
  <c r="M1105" i="10"/>
  <c r="N1105" i="10"/>
  <c r="L1106" i="10"/>
  <c r="F1108" i="10"/>
  <c r="H1108" i="10" s="1"/>
  <c r="D1109" i="10"/>
  <c r="E1109" i="10" s="1"/>
  <c r="C1110" i="10" s="1"/>
  <c r="A2124" i="10"/>
  <c r="I2124" i="10" l="1"/>
  <c r="J2123" i="10"/>
  <c r="K2124" i="10"/>
  <c r="G2124" i="10"/>
  <c r="B2124" i="10"/>
  <c r="P1106" i="10"/>
  <c r="O1106" i="10"/>
  <c r="Q1105" i="10"/>
  <c r="M1106" i="10"/>
  <c r="N1106" i="10"/>
  <c r="L1107" i="10"/>
  <c r="F1109" i="10"/>
  <c r="H1109" i="10" s="1"/>
  <c r="D1110" i="10"/>
  <c r="E1110" i="10" s="1"/>
  <c r="C1111" i="10" s="1"/>
  <c r="A2125" i="10"/>
  <c r="I2125" i="10" l="1"/>
  <c r="J2124" i="10"/>
  <c r="K2125" i="10"/>
  <c r="G2125" i="10"/>
  <c r="B2125" i="10"/>
  <c r="O1107" i="10"/>
  <c r="P1107" i="10"/>
  <c r="Q1106" i="10"/>
  <c r="M1107" i="10"/>
  <c r="N1107" i="10"/>
  <c r="L1108" i="10"/>
  <c r="F1110" i="10"/>
  <c r="H1110" i="10" s="1"/>
  <c r="D1111" i="10"/>
  <c r="E1111" i="10" s="1"/>
  <c r="C1112" i="10" s="1"/>
  <c r="A2126" i="10"/>
  <c r="I2126" i="10" l="1"/>
  <c r="J2125" i="10"/>
  <c r="K2126" i="10"/>
  <c r="G2126" i="10"/>
  <c r="B2126" i="10"/>
  <c r="Q1107" i="10"/>
  <c r="O1108" i="10"/>
  <c r="P1108" i="10"/>
  <c r="M1108" i="10"/>
  <c r="N1108" i="10"/>
  <c r="L1109" i="10"/>
  <c r="F1111" i="10"/>
  <c r="H1111" i="10" s="1"/>
  <c r="D1112" i="10"/>
  <c r="E1112" i="10" s="1"/>
  <c r="C1113" i="10" s="1"/>
  <c r="A2127" i="10"/>
  <c r="I2127" i="10" l="1"/>
  <c r="J2126" i="10"/>
  <c r="K2127" i="10"/>
  <c r="G2127" i="10"/>
  <c r="B2127" i="10"/>
  <c r="Q1108" i="10"/>
  <c r="P1109" i="10"/>
  <c r="O1109" i="10"/>
  <c r="M1109" i="10"/>
  <c r="N1109" i="10"/>
  <c r="L1110" i="10"/>
  <c r="F1112" i="10"/>
  <c r="H1112" i="10" s="1"/>
  <c r="D1113" i="10"/>
  <c r="E1113" i="10" s="1"/>
  <c r="C1114" i="10" s="1"/>
  <c r="A2128" i="10"/>
  <c r="I2128" i="10" l="1"/>
  <c r="J2127" i="10"/>
  <c r="K2128" i="10"/>
  <c r="G2128" i="10"/>
  <c r="B2128" i="10"/>
  <c r="Q1109" i="10"/>
  <c r="O1110" i="10"/>
  <c r="P1110" i="10"/>
  <c r="M1110" i="10"/>
  <c r="N1110" i="10"/>
  <c r="L1111" i="10"/>
  <c r="F1113" i="10"/>
  <c r="H1113" i="10" s="1"/>
  <c r="D1114" i="10"/>
  <c r="E1114" i="10" s="1"/>
  <c r="C1115" i="10" s="1"/>
  <c r="A2129" i="10"/>
  <c r="I2129" i="10" l="1"/>
  <c r="J2128" i="10"/>
  <c r="K2129" i="10"/>
  <c r="G2129" i="10"/>
  <c r="B2129" i="10"/>
  <c r="O1111" i="10"/>
  <c r="P1111" i="10"/>
  <c r="Q1110" i="10"/>
  <c r="M1111" i="10"/>
  <c r="N1111" i="10"/>
  <c r="L1112" i="10"/>
  <c r="F1114" i="10"/>
  <c r="H1114" i="10" s="1"/>
  <c r="D1115" i="10"/>
  <c r="E1115" i="10" s="1"/>
  <c r="C1116" i="10" s="1"/>
  <c r="A2130" i="10"/>
  <c r="I2130" i="10" l="1"/>
  <c r="J2129" i="10"/>
  <c r="K2130" i="10"/>
  <c r="G2130" i="10"/>
  <c r="B2130" i="10"/>
  <c r="O1112" i="10"/>
  <c r="P1112" i="10"/>
  <c r="Q1111" i="10"/>
  <c r="M1112" i="10"/>
  <c r="N1112" i="10"/>
  <c r="L1113" i="10"/>
  <c r="F1115" i="10"/>
  <c r="H1115" i="10" s="1"/>
  <c r="D1116" i="10"/>
  <c r="E1116" i="10" s="1"/>
  <c r="C1117" i="10" s="1"/>
  <c r="A2131" i="10"/>
  <c r="I2131" i="10" l="1"/>
  <c r="J2130" i="10"/>
  <c r="K2131" i="10"/>
  <c r="G2131" i="10"/>
  <c r="B2131" i="10"/>
  <c r="P1113" i="10"/>
  <c r="O1113" i="10"/>
  <c r="Q1112" i="10"/>
  <c r="M1113" i="10"/>
  <c r="N1113" i="10"/>
  <c r="L1114" i="10"/>
  <c r="F1116" i="10"/>
  <c r="H1116" i="10" s="1"/>
  <c r="D1117" i="10"/>
  <c r="E1117" i="10" s="1"/>
  <c r="C1118" i="10" s="1"/>
  <c r="A2132" i="10"/>
  <c r="I2132" i="10" l="1"/>
  <c r="J2131" i="10"/>
  <c r="K2132" i="10"/>
  <c r="G2132" i="10"/>
  <c r="B2132" i="10"/>
  <c r="P1114" i="10"/>
  <c r="O1114" i="10"/>
  <c r="Q1113" i="10"/>
  <c r="M1114" i="10"/>
  <c r="N1114" i="10"/>
  <c r="L1115" i="10"/>
  <c r="F1117" i="10"/>
  <c r="H1117" i="10" s="1"/>
  <c r="D1118" i="10"/>
  <c r="E1118" i="10" s="1"/>
  <c r="C1119" i="10" s="1"/>
  <c r="A2133" i="10"/>
  <c r="I2133" i="10" l="1"/>
  <c r="J2132" i="10"/>
  <c r="K2133" i="10"/>
  <c r="G2133" i="10"/>
  <c r="B2133" i="10"/>
  <c r="O1115" i="10"/>
  <c r="P1115" i="10"/>
  <c r="Q1114" i="10"/>
  <c r="M1115" i="10"/>
  <c r="N1115" i="10"/>
  <c r="L1116" i="10"/>
  <c r="F1118" i="10"/>
  <c r="H1118" i="10" s="1"/>
  <c r="D1119" i="10"/>
  <c r="E1119" i="10" s="1"/>
  <c r="C1120" i="10" s="1"/>
  <c r="A2134" i="10"/>
  <c r="I2134" i="10" l="1"/>
  <c r="J2133" i="10"/>
  <c r="K2134" i="10"/>
  <c r="G2134" i="10"/>
  <c r="B2134" i="10"/>
  <c r="P1116" i="10"/>
  <c r="O1116" i="10"/>
  <c r="Q1115" i="10"/>
  <c r="M1116" i="10"/>
  <c r="N1116" i="10"/>
  <c r="L1117" i="10"/>
  <c r="F1119" i="10"/>
  <c r="H1119" i="10" s="1"/>
  <c r="D1120" i="10"/>
  <c r="E1120" i="10" s="1"/>
  <c r="C1121" i="10" s="1"/>
  <c r="A2135" i="10"/>
  <c r="I2135" i="10" l="1"/>
  <c r="J2134" i="10"/>
  <c r="K2135" i="10"/>
  <c r="G2135" i="10"/>
  <c r="B2135" i="10"/>
  <c r="O1117" i="10"/>
  <c r="P1117" i="10"/>
  <c r="Q1116" i="10"/>
  <c r="M1117" i="10"/>
  <c r="N1117" i="10"/>
  <c r="L1118" i="10"/>
  <c r="F1120" i="10"/>
  <c r="H1120" i="10" s="1"/>
  <c r="D1121" i="10"/>
  <c r="E1121" i="10" s="1"/>
  <c r="C1122" i="10" s="1"/>
  <c r="A2136" i="10"/>
  <c r="I2136" i="10" l="1"/>
  <c r="J2135" i="10"/>
  <c r="K2136" i="10"/>
  <c r="G2136" i="10"/>
  <c r="B2136" i="10"/>
  <c r="O1118" i="10"/>
  <c r="P1118" i="10"/>
  <c r="Q1117" i="10"/>
  <c r="M1118" i="10"/>
  <c r="N1118" i="10"/>
  <c r="L1119" i="10"/>
  <c r="F1121" i="10"/>
  <c r="H1121" i="10" s="1"/>
  <c r="D1122" i="10"/>
  <c r="E1122" i="10" s="1"/>
  <c r="C1123" i="10" s="1"/>
  <c r="A2137" i="10"/>
  <c r="I2137" i="10" l="1"/>
  <c r="J2136" i="10"/>
  <c r="K2137" i="10"/>
  <c r="G2137" i="10"/>
  <c r="B2137" i="10"/>
  <c r="Q1118" i="10"/>
  <c r="P1119" i="10"/>
  <c r="O1119" i="10"/>
  <c r="M1119" i="10"/>
  <c r="N1119" i="10"/>
  <c r="L1120" i="10"/>
  <c r="F1122" i="10"/>
  <c r="H1122" i="10" s="1"/>
  <c r="D1123" i="10"/>
  <c r="E1123" i="10" s="1"/>
  <c r="C1124" i="10" s="1"/>
  <c r="A2138" i="10"/>
  <c r="I2138" i="10" l="1"/>
  <c r="J2137" i="10"/>
  <c r="K2138" i="10"/>
  <c r="G2138" i="10"/>
  <c r="B2138" i="10"/>
  <c r="Q1119" i="10"/>
  <c r="P1120" i="10"/>
  <c r="O1120" i="10"/>
  <c r="M1120" i="10"/>
  <c r="N1120" i="10"/>
  <c r="L1121" i="10"/>
  <c r="F1123" i="10"/>
  <c r="H1123" i="10" s="1"/>
  <c r="D1124" i="10"/>
  <c r="E1124" i="10" s="1"/>
  <c r="C1125" i="10" s="1"/>
  <c r="A2139" i="10"/>
  <c r="I2139" i="10" l="1"/>
  <c r="J2138" i="10"/>
  <c r="K2139" i="10"/>
  <c r="G2139" i="10"/>
  <c r="B2139" i="10"/>
  <c r="O1121" i="10"/>
  <c r="P1121" i="10"/>
  <c r="Q1120" i="10"/>
  <c r="M1121" i="10"/>
  <c r="N1121" i="10"/>
  <c r="L1122" i="10"/>
  <c r="F1124" i="10"/>
  <c r="H1124" i="10" s="1"/>
  <c r="D1125" i="10"/>
  <c r="E1125" i="10" s="1"/>
  <c r="C1126" i="10" s="1"/>
  <c r="A2140" i="10"/>
  <c r="I2140" i="10" l="1"/>
  <c r="J2139" i="10"/>
  <c r="K2140" i="10"/>
  <c r="G2140" i="10"/>
  <c r="B2140" i="10"/>
  <c r="Q1121" i="10"/>
  <c r="P1122" i="10"/>
  <c r="O1122" i="10"/>
  <c r="M1122" i="10"/>
  <c r="N1122" i="10"/>
  <c r="L1123" i="10"/>
  <c r="F1125" i="10"/>
  <c r="H1125" i="10" s="1"/>
  <c r="D1126" i="10"/>
  <c r="E1126" i="10" s="1"/>
  <c r="C1127" i="10" s="1"/>
  <c r="A2141" i="10"/>
  <c r="I2141" i="10" l="1"/>
  <c r="J2140" i="10"/>
  <c r="K2141" i="10"/>
  <c r="G2141" i="10"/>
  <c r="B2141" i="10"/>
  <c r="Q1122" i="10"/>
  <c r="O1123" i="10"/>
  <c r="P1123" i="10"/>
  <c r="M1123" i="10"/>
  <c r="N1123" i="10"/>
  <c r="L1124" i="10"/>
  <c r="F1126" i="10"/>
  <c r="H1126" i="10" s="1"/>
  <c r="D1127" i="10"/>
  <c r="E1127" i="10" s="1"/>
  <c r="C1128" i="10" s="1"/>
  <c r="A2142" i="10"/>
  <c r="I2142" i="10" l="1"/>
  <c r="J2141" i="10"/>
  <c r="K2142" i="10"/>
  <c r="G2142" i="10"/>
  <c r="B2142" i="10"/>
  <c r="P1124" i="10"/>
  <c r="O1124" i="10"/>
  <c r="Q1123" i="10"/>
  <c r="M1124" i="10"/>
  <c r="N1124" i="10"/>
  <c r="L1125" i="10"/>
  <c r="F1127" i="10"/>
  <c r="H1127" i="10" s="1"/>
  <c r="D1128" i="10"/>
  <c r="E1128" i="10" s="1"/>
  <c r="C1129" i="10" s="1"/>
  <c r="A2143" i="10"/>
  <c r="I2143" i="10" l="1"/>
  <c r="J2142" i="10"/>
  <c r="K2143" i="10"/>
  <c r="G2143" i="10"/>
  <c r="B2143" i="10"/>
  <c r="Q1124" i="10"/>
  <c r="P1125" i="10"/>
  <c r="O1125" i="10"/>
  <c r="M1125" i="10"/>
  <c r="N1125" i="10"/>
  <c r="L1126" i="10"/>
  <c r="F1128" i="10"/>
  <c r="H1128" i="10" s="1"/>
  <c r="D1129" i="10"/>
  <c r="E1129" i="10" s="1"/>
  <c r="C1130" i="10" s="1"/>
  <c r="A2144" i="10"/>
  <c r="I2144" i="10" l="1"/>
  <c r="J2143" i="10"/>
  <c r="K2144" i="10"/>
  <c r="G2144" i="10"/>
  <c r="B2144" i="10"/>
  <c r="P1126" i="10"/>
  <c r="O1126" i="10"/>
  <c r="Q1125" i="10"/>
  <c r="M1126" i="10"/>
  <c r="N1126" i="10"/>
  <c r="L1127" i="10"/>
  <c r="F1129" i="10"/>
  <c r="H1129" i="10" s="1"/>
  <c r="D1130" i="10"/>
  <c r="E1130" i="10" s="1"/>
  <c r="C1131" i="10" s="1"/>
  <c r="A2145" i="10"/>
  <c r="I2145" i="10" l="1"/>
  <c r="J2144" i="10"/>
  <c r="K2145" i="10"/>
  <c r="G2145" i="10"/>
  <c r="B2145" i="10"/>
  <c r="P1127" i="10"/>
  <c r="O1127" i="10"/>
  <c r="Q1126" i="10"/>
  <c r="M1127" i="10"/>
  <c r="N1127" i="10"/>
  <c r="L1128" i="10"/>
  <c r="F1130" i="10"/>
  <c r="H1130" i="10" s="1"/>
  <c r="D1131" i="10"/>
  <c r="E1131" i="10" s="1"/>
  <c r="C1132" i="10" s="1"/>
  <c r="A2146" i="10"/>
  <c r="I2146" i="10" l="1"/>
  <c r="J2145" i="10"/>
  <c r="K2146" i="10"/>
  <c r="G2146" i="10"/>
  <c r="B2146" i="10"/>
  <c r="P1128" i="10"/>
  <c r="O1128" i="10"/>
  <c r="Q1127" i="10"/>
  <c r="M1128" i="10"/>
  <c r="N1128" i="10"/>
  <c r="L1129" i="10"/>
  <c r="F1131" i="10"/>
  <c r="H1131" i="10" s="1"/>
  <c r="D1132" i="10"/>
  <c r="E1132" i="10" s="1"/>
  <c r="C1133" i="10" s="1"/>
  <c r="A2147" i="10"/>
  <c r="I2147" i="10" l="1"/>
  <c r="J2146" i="10"/>
  <c r="K2147" i="10"/>
  <c r="G2147" i="10"/>
  <c r="B2147" i="10"/>
  <c r="P1129" i="10"/>
  <c r="O1129" i="10"/>
  <c r="Q1128" i="10"/>
  <c r="M1129" i="10"/>
  <c r="N1129" i="10"/>
  <c r="L1130" i="10"/>
  <c r="F1132" i="10"/>
  <c r="H1132" i="10" s="1"/>
  <c r="D1133" i="10"/>
  <c r="E1133" i="10" s="1"/>
  <c r="C1134" i="10" s="1"/>
  <c r="A2148" i="10"/>
  <c r="I2148" i="10" l="1"/>
  <c r="J2147" i="10"/>
  <c r="K2148" i="10"/>
  <c r="G2148" i="10"/>
  <c r="B2148" i="10"/>
  <c r="P1130" i="10"/>
  <c r="O1130" i="10"/>
  <c r="Q1129" i="10"/>
  <c r="M1130" i="10"/>
  <c r="N1130" i="10"/>
  <c r="L1131" i="10"/>
  <c r="F1133" i="10"/>
  <c r="H1133" i="10" s="1"/>
  <c r="D1134" i="10"/>
  <c r="E1134" i="10" s="1"/>
  <c r="C1135" i="10" s="1"/>
  <c r="A2149" i="10"/>
  <c r="I2149" i="10" l="1"/>
  <c r="J2148" i="10"/>
  <c r="K2149" i="10"/>
  <c r="G2149" i="10"/>
  <c r="B2149" i="10"/>
  <c r="Q1130" i="10"/>
  <c r="O1131" i="10"/>
  <c r="P1131" i="10"/>
  <c r="M1131" i="10"/>
  <c r="N1131" i="10"/>
  <c r="L1132" i="10"/>
  <c r="F1134" i="10"/>
  <c r="H1134" i="10" s="1"/>
  <c r="D1135" i="10"/>
  <c r="E1135" i="10" s="1"/>
  <c r="C1136" i="10" s="1"/>
  <c r="A2150" i="10"/>
  <c r="I2150" i="10" l="1"/>
  <c r="J2149" i="10"/>
  <c r="K2150" i="10"/>
  <c r="G2150" i="10"/>
  <c r="B2150" i="10"/>
  <c r="Q1131" i="10"/>
  <c r="O1132" i="10"/>
  <c r="P1132" i="10"/>
  <c r="M1132" i="10"/>
  <c r="N1132" i="10"/>
  <c r="L1133" i="10"/>
  <c r="F1135" i="10"/>
  <c r="H1135" i="10" s="1"/>
  <c r="D1136" i="10"/>
  <c r="E1136" i="10" s="1"/>
  <c r="C1137" i="10" s="1"/>
  <c r="A2151" i="10"/>
  <c r="I2151" i="10" l="1"/>
  <c r="J2150" i="10"/>
  <c r="K2151" i="10"/>
  <c r="G2151" i="10"/>
  <c r="B2151" i="10"/>
  <c r="Q1132" i="10"/>
  <c r="P1133" i="10"/>
  <c r="O1133" i="10"/>
  <c r="M1133" i="10"/>
  <c r="N1133" i="10"/>
  <c r="L1134" i="10"/>
  <c r="F1136" i="10"/>
  <c r="H1136" i="10" s="1"/>
  <c r="D1137" i="10"/>
  <c r="E1137" i="10" s="1"/>
  <c r="C1138" i="10" s="1"/>
  <c r="A2152" i="10"/>
  <c r="I2152" i="10" l="1"/>
  <c r="J2151" i="10"/>
  <c r="K2152" i="10"/>
  <c r="G2152" i="10"/>
  <c r="B2152" i="10"/>
  <c r="P1134" i="10"/>
  <c r="O1134" i="10"/>
  <c r="Q1133" i="10"/>
  <c r="M1134" i="10"/>
  <c r="N1134" i="10"/>
  <c r="L1135" i="10"/>
  <c r="F1137" i="10"/>
  <c r="H1137" i="10" s="1"/>
  <c r="D1138" i="10"/>
  <c r="E1138" i="10" s="1"/>
  <c r="C1139" i="10" s="1"/>
  <c r="A2153" i="10"/>
  <c r="I2153" i="10" l="1"/>
  <c r="J2152" i="10"/>
  <c r="K2153" i="10"/>
  <c r="G2153" i="10"/>
  <c r="B2153" i="10"/>
  <c r="O1135" i="10"/>
  <c r="P1135" i="10"/>
  <c r="Q1134" i="10"/>
  <c r="M1135" i="10"/>
  <c r="N1135" i="10"/>
  <c r="L1136" i="10"/>
  <c r="F1138" i="10"/>
  <c r="H1138" i="10" s="1"/>
  <c r="D1139" i="10"/>
  <c r="E1139" i="10" s="1"/>
  <c r="C1140" i="10" s="1"/>
  <c r="A2154" i="10"/>
  <c r="I2154" i="10" l="1"/>
  <c r="J2153" i="10"/>
  <c r="K2154" i="10"/>
  <c r="G2154" i="10"/>
  <c r="B2154" i="10"/>
  <c r="O1136" i="10"/>
  <c r="P1136" i="10"/>
  <c r="Q1135" i="10"/>
  <c r="M1136" i="10"/>
  <c r="N1136" i="10"/>
  <c r="L1137" i="10"/>
  <c r="F1139" i="10"/>
  <c r="H1139" i="10" s="1"/>
  <c r="D1140" i="10"/>
  <c r="E1140" i="10" s="1"/>
  <c r="C1141" i="10" s="1"/>
  <c r="A2155" i="10"/>
  <c r="I2155" i="10" l="1"/>
  <c r="J2154" i="10"/>
  <c r="K2155" i="10"/>
  <c r="G2155" i="10"/>
  <c r="B2155" i="10"/>
  <c r="O1137" i="10"/>
  <c r="P1137" i="10"/>
  <c r="Q1136" i="10"/>
  <c r="M1137" i="10"/>
  <c r="N1137" i="10"/>
  <c r="L1138" i="10"/>
  <c r="F1140" i="10"/>
  <c r="H1140" i="10" s="1"/>
  <c r="D1141" i="10"/>
  <c r="E1141" i="10" s="1"/>
  <c r="C1142" i="10" s="1"/>
  <c r="A2156" i="10"/>
  <c r="I2156" i="10" l="1"/>
  <c r="J2155" i="10"/>
  <c r="K2156" i="10"/>
  <c r="G2156" i="10"/>
  <c r="B2156" i="10"/>
  <c r="Q1137" i="10"/>
  <c r="P1138" i="10"/>
  <c r="O1138" i="10"/>
  <c r="M1138" i="10"/>
  <c r="N1138" i="10"/>
  <c r="L1139" i="10"/>
  <c r="F1141" i="10"/>
  <c r="H1141" i="10" s="1"/>
  <c r="D1142" i="10"/>
  <c r="E1142" i="10" s="1"/>
  <c r="C1143" i="10" s="1"/>
  <c r="A2157" i="10"/>
  <c r="I2157" i="10" l="1"/>
  <c r="J2156" i="10"/>
  <c r="K2157" i="10"/>
  <c r="G2157" i="10"/>
  <c r="B2157" i="10"/>
  <c r="P1139" i="10"/>
  <c r="O1139" i="10"/>
  <c r="Q1138" i="10"/>
  <c r="M1139" i="10"/>
  <c r="N1139" i="10"/>
  <c r="L1140" i="10"/>
  <c r="F1142" i="10"/>
  <c r="H1142" i="10" s="1"/>
  <c r="D1143" i="10"/>
  <c r="E1143" i="10" s="1"/>
  <c r="C1144" i="10" s="1"/>
  <c r="A2158" i="10"/>
  <c r="I2158" i="10" l="1"/>
  <c r="J2157" i="10"/>
  <c r="K2158" i="10"/>
  <c r="G2158" i="10"/>
  <c r="B2158" i="10"/>
  <c r="P1140" i="10"/>
  <c r="O1140" i="10"/>
  <c r="Q1139" i="10"/>
  <c r="M1140" i="10"/>
  <c r="N1140" i="10"/>
  <c r="L1141" i="10"/>
  <c r="F1143" i="10"/>
  <c r="H1143" i="10" s="1"/>
  <c r="D1144" i="10"/>
  <c r="E1144" i="10" s="1"/>
  <c r="C1145" i="10" s="1"/>
  <c r="A2159" i="10"/>
  <c r="I2159" i="10" l="1"/>
  <c r="J2158" i="10"/>
  <c r="K2159" i="10"/>
  <c r="G2159" i="10"/>
  <c r="B2159" i="10"/>
  <c r="Q1140" i="10"/>
  <c r="O1141" i="10"/>
  <c r="P1141" i="10"/>
  <c r="M1141" i="10"/>
  <c r="N1141" i="10"/>
  <c r="L1142" i="10"/>
  <c r="F1144" i="10"/>
  <c r="H1144" i="10" s="1"/>
  <c r="D1145" i="10"/>
  <c r="E1145" i="10" s="1"/>
  <c r="C1146" i="10" s="1"/>
  <c r="A2160" i="10"/>
  <c r="I2160" i="10" l="1"/>
  <c r="J2159" i="10"/>
  <c r="K2160" i="10"/>
  <c r="G2160" i="10"/>
  <c r="B2160" i="10"/>
  <c r="O1142" i="10"/>
  <c r="P1142" i="10"/>
  <c r="Q1141" i="10"/>
  <c r="M1142" i="10"/>
  <c r="N1142" i="10"/>
  <c r="L1143" i="10"/>
  <c r="F1145" i="10"/>
  <c r="H1145" i="10" s="1"/>
  <c r="D1146" i="10"/>
  <c r="E1146" i="10" s="1"/>
  <c r="C1147" i="10" s="1"/>
  <c r="A2161" i="10"/>
  <c r="I2161" i="10" l="1"/>
  <c r="J2160" i="10"/>
  <c r="K2161" i="10"/>
  <c r="G2161" i="10"/>
  <c r="B2161" i="10"/>
  <c r="Q1142" i="10"/>
  <c r="O1143" i="10"/>
  <c r="P1143" i="10"/>
  <c r="M1143" i="10"/>
  <c r="N1143" i="10"/>
  <c r="L1144" i="10"/>
  <c r="F1146" i="10"/>
  <c r="H1146" i="10" s="1"/>
  <c r="D1147" i="10"/>
  <c r="E1147" i="10" s="1"/>
  <c r="C1148" i="10" s="1"/>
  <c r="A2162" i="10"/>
  <c r="I2162" i="10" l="1"/>
  <c r="J2161" i="10"/>
  <c r="K2162" i="10"/>
  <c r="G2162" i="10"/>
  <c r="B2162" i="10"/>
  <c r="Q1143" i="10"/>
  <c r="P1144" i="10"/>
  <c r="O1144" i="10"/>
  <c r="M1144" i="10"/>
  <c r="N1144" i="10"/>
  <c r="L1145" i="10"/>
  <c r="F1147" i="10"/>
  <c r="H1147" i="10" s="1"/>
  <c r="D1148" i="10"/>
  <c r="E1148" i="10" s="1"/>
  <c r="C1149" i="10" s="1"/>
  <c r="A2163" i="10"/>
  <c r="I2163" i="10" l="1"/>
  <c r="J2162" i="10"/>
  <c r="K2163" i="10"/>
  <c r="G2163" i="10"/>
  <c r="B2163" i="10"/>
  <c r="P1145" i="10"/>
  <c r="O1145" i="10"/>
  <c r="Q1144" i="10"/>
  <c r="M1145" i="10"/>
  <c r="N1145" i="10"/>
  <c r="L1146" i="10"/>
  <c r="F1148" i="10"/>
  <c r="H1148" i="10" s="1"/>
  <c r="D1149" i="10"/>
  <c r="E1149" i="10" s="1"/>
  <c r="C1150" i="10" s="1"/>
  <c r="A2164" i="10"/>
  <c r="I2164" i="10" l="1"/>
  <c r="J2163" i="10"/>
  <c r="K2164" i="10"/>
  <c r="G2164" i="10"/>
  <c r="B2164" i="10"/>
  <c r="P1146" i="10"/>
  <c r="O1146" i="10"/>
  <c r="Q1145" i="10"/>
  <c r="M1146" i="10"/>
  <c r="N1146" i="10"/>
  <c r="L1147" i="10"/>
  <c r="F1149" i="10"/>
  <c r="H1149" i="10" s="1"/>
  <c r="D1150" i="10"/>
  <c r="E1150" i="10" s="1"/>
  <c r="C1151" i="10" s="1"/>
  <c r="A2165" i="10"/>
  <c r="I2165" i="10" l="1"/>
  <c r="J2164" i="10"/>
  <c r="K2165" i="10"/>
  <c r="G2165" i="10"/>
  <c r="B2165" i="10"/>
  <c r="P1147" i="10"/>
  <c r="O1147" i="10"/>
  <c r="Q1146" i="10"/>
  <c r="M1147" i="10"/>
  <c r="N1147" i="10"/>
  <c r="L1148" i="10"/>
  <c r="F1150" i="10"/>
  <c r="H1150" i="10" s="1"/>
  <c r="D1151" i="10"/>
  <c r="E1151" i="10" s="1"/>
  <c r="C1152" i="10" s="1"/>
  <c r="A2166" i="10"/>
  <c r="I2166" i="10" l="1"/>
  <c r="J2165" i="10"/>
  <c r="K2166" i="10"/>
  <c r="G2166" i="10"/>
  <c r="B2166" i="10"/>
  <c r="Q1147" i="10"/>
  <c r="P1148" i="10"/>
  <c r="O1148" i="10"/>
  <c r="M1148" i="10"/>
  <c r="N1148" i="10"/>
  <c r="L1149" i="10"/>
  <c r="F1151" i="10"/>
  <c r="H1151" i="10" s="1"/>
  <c r="D1152" i="10"/>
  <c r="E1152" i="10" s="1"/>
  <c r="C1153" i="10" s="1"/>
  <c r="A2167" i="10"/>
  <c r="I2167" i="10" l="1"/>
  <c r="J2166" i="10"/>
  <c r="K2167" i="10"/>
  <c r="G2167" i="10"/>
  <c r="B2167" i="10"/>
  <c r="P1149" i="10"/>
  <c r="O1149" i="10"/>
  <c r="Q1148" i="10"/>
  <c r="M1149" i="10"/>
  <c r="N1149" i="10"/>
  <c r="L1150" i="10"/>
  <c r="F1152" i="10"/>
  <c r="H1152" i="10" s="1"/>
  <c r="D1153" i="10"/>
  <c r="E1153" i="10" s="1"/>
  <c r="C1154" i="10" s="1"/>
  <c r="A2168" i="10"/>
  <c r="I2168" i="10" l="1"/>
  <c r="J2167" i="10"/>
  <c r="K2168" i="10"/>
  <c r="G2168" i="10"/>
  <c r="B2168" i="10"/>
  <c r="Q1149" i="10"/>
  <c r="O1150" i="10"/>
  <c r="P1150" i="10"/>
  <c r="M1150" i="10"/>
  <c r="N1150" i="10"/>
  <c r="L1151" i="10"/>
  <c r="F1153" i="10"/>
  <c r="H1153" i="10" s="1"/>
  <c r="D1154" i="10"/>
  <c r="E1154" i="10" s="1"/>
  <c r="C1155" i="10" s="1"/>
  <c r="A2169" i="10"/>
  <c r="I2169" i="10" l="1"/>
  <c r="J2168" i="10"/>
  <c r="K2169" i="10"/>
  <c r="G2169" i="10"/>
  <c r="B2169" i="10"/>
  <c r="Q1150" i="10"/>
  <c r="P1151" i="10"/>
  <c r="O1151" i="10"/>
  <c r="M1151" i="10"/>
  <c r="N1151" i="10"/>
  <c r="L1152" i="10"/>
  <c r="F1154" i="10"/>
  <c r="H1154" i="10" s="1"/>
  <c r="D1155" i="10"/>
  <c r="E1155" i="10" s="1"/>
  <c r="C1156" i="10" s="1"/>
  <c r="A2170" i="10"/>
  <c r="I2170" i="10" l="1"/>
  <c r="J2169" i="10"/>
  <c r="K2170" i="10"/>
  <c r="G2170" i="10"/>
  <c r="B2170" i="10"/>
  <c r="O1152" i="10"/>
  <c r="P1152" i="10"/>
  <c r="Q1151" i="10"/>
  <c r="M1152" i="10"/>
  <c r="N1152" i="10"/>
  <c r="L1153" i="10"/>
  <c r="F1155" i="10"/>
  <c r="H1155" i="10" s="1"/>
  <c r="D1156" i="10"/>
  <c r="E1156" i="10" s="1"/>
  <c r="C1157" i="10" s="1"/>
  <c r="A2171" i="10"/>
  <c r="I2171" i="10" l="1"/>
  <c r="J2170" i="10"/>
  <c r="K2171" i="10"/>
  <c r="G2171" i="10"/>
  <c r="B2171" i="10"/>
  <c r="Q1152" i="10"/>
  <c r="P1153" i="10"/>
  <c r="O1153" i="10"/>
  <c r="M1153" i="10"/>
  <c r="N1153" i="10"/>
  <c r="L1154" i="10"/>
  <c r="F1156" i="10"/>
  <c r="H1156" i="10" s="1"/>
  <c r="D1157" i="10"/>
  <c r="E1157" i="10" s="1"/>
  <c r="C1158" i="10" s="1"/>
  <c r="A2172" i="10"/>
  <c r="I2172" i="10" l="1"/>
  <c r="J2171" i="10"/>
  <c r="K2172" i="10"/>
  <c r="G2172" i="10"/>
  <c r="B2172" i="10"/>
  <c r="O1154" i="10"/>
  <c r="P1154" i="10"/>
  <c r="Q1153" i="10"/>
  <c r="M1154" i="10"/>
  <c r="N1154" i="10"/>
  <c r="L1155" i="10"/>
  <c r="F1157" i="10"/>
  <c r="H1157" i="10" s="1"/>
  <c r="D1158" i="10"/>
  <c r="E1158" i="10" s="1"/>
  <c r="C1159" i="10" s="1"/>
  <c r="A2173" i="10"/>
  <c r="I2173" i="10" l="1"/>
  <c r="J2172" i="10"/>
  <c r="K2173" i="10"/>
  <c r="G2173" i="10"/>
  <c r="B2173" i="10"/>
  <c r="Q1154" i="10"/>
  <c r="O1155" i="10"/>
  <c r="P1155" i="10"/>
  <c r="M1155" i="10"/>
  <c r="N1155" i="10"/>
  <c r="L1156" i="10"/>
  <c r="F1158" i="10"/>
  <c r="H1158" i="10" s="1"/>
  <c r="D1159" i="10"/>
  <c r="E1159" i="10" s="1"/>
  <c r="C1160" i="10" s="1"/>
  <c r="A2174" i="10"/>
  <c r="I2174" i="10" l="1"/>
  <c r="J2173" i="10"/>
  <c r="K2174" i="10"/>
  <c r="G2174" i="10"/>
  <c r="B2174" i="10"/>
  <c r="P1156" i="10"/>
  <c r="O1156" i="10"/>
  <c r="Q1155" i="10"/>
  <c r="M1156" i="10"/>
  <c r="N1156" i="10"/>
  <c r="L1157" i="10"/>
  <c r="F1159" i="10"/>
  <c r="H1159" i="10" s="1"/>
  <c r="D1160" i="10"/>
  <c r="E1160" i="10" s="1"/>
  <c r="C1161" i="10" s="1"/>
  <c r="A2175" i="10"/>
  <c r="I2175" i="10" l="1"/>
  <c r="J2174" i="10"/>
  <c r="K2175" i="10"/>
  <c r="G2175" i="10"/>
  <c r="B2175" i="10"/>
  <c r="O1157" i="10"/>
  <c r="P1157" i="10"/>
  <c r="Q1156" i="10"/>
  <c r="M1157" i="10"/>
  <c r="N1157" i="10"/>
  <c r="L1158" i="10"/>
  <c r="F1160" i="10"/>
  <c r="H1160" i="10" s="1"/>
  <c r="D1161" i="10"/>
  <c r="E1161" i="10" s="1"/>
  <c r="C1162" i="10" s="1"/>
  <c r="A2176" i="10"/>
  <c r="I2176" i="10" l="1"/>
  <c r="J2175" i="10"/>
  <c r="K2176" i="10"/>
  <c r="G2176" i="10"/>
  <c r="B2176" i="10"/>
  <c r="Q1157" i="10"/>
  <c r="P1158" i="10"/>
  <c r="O1158" i="10"/>
  <c r="M1158" i="10"/>
  <c r="N1158" i="10"/>
  <c r="L1159" i="10"/>
  <c r="F1161" i="10"/>
  <c r="H1161" i="10" s="1"/>
  <c r="D1162" i="10"/>
  <c r="E1162" i="10" s="1"/>
  <c r="C1163" i="10" s="1"/>
  <c r="A2177" i="10"/>
  <c r="I2177" i="10" l="1"/>
  <c r="J2176" i="10"/>
  <c r="K2177" i="10"/>
  <c r="G2177" i="10"/>
  <c r="B2177" i="10"/>
  <c r="P1159" i="10"/>
  <c r="O1159" i="10"/>
  <c r="Q1158" i="10"/>
  <c r="M1159" i="10"/>
  <c r="N1159" i="10"/>
  <c r="L1160" i="10"/>
  <c r="F1162" i="10"/>
  <c r="H1162" i="10" s="1"/>
  <c r="D1163" i="10"/>
  <c r="E1163" i="10" s="1"/>
  <c r="C1164" i="10" s="1"/>
  <c r="A2178" i="10"/>
  <c r="I2178" i="10" l="1"/>
  <c r="J2177" i="10"/>
  <c r="K2178" i="10"/>
  <c r="G2178" i="10"/>
  <c r="B2178" i="10"/>
  <c r="Q1159" i="10"/>
  <c r="P1160" i="10"/>
  <c r="O1160" i="10"/>
  <c r="M1160" i="10"/>
  <c r="N1160" i="10"/>
  <c r="L1161" i="10"/>
  <c r="F1163" i="10"/>
  <c r="H1163" i="10" s="1"/>
  <c r="D1164" i="10"/>
  <c r="E1164" i="10" s="1"/>
  <c r="C1165" i="10" s="1"/>
  <c r="A2179" i="10"/>
  <c r="I2179" i="10" l="1"/>
  <c r="J2178" i="10"/>
  <c r="K2179" i="10"/>
  <c r="G2179" i="10"/>
  <c r="B2179" i="10"/>
  <c r="Q1160" i="10"/>
  <c r="P1161" i="10"/>
  <c r="O1161" i="10"/>
  <c r="M1161" i="10"/>
  <c r="N1161" i="10"/>
  <c r="L1162" i="10"/>
  <c r="F1164" i="10"/>
  <c r="H1164" i="10" s="1"/>
  <c r="D1165" i="10"/>
  <c r="E1165" i="10" s="1"/>
  <c r="C1166" i="10" s="1"/>
  <c r="A2180" i="10"/>
  <c r="I2180" i="10" l="1"/>
  <c r="J2179" i="10"/>
  <c r="K2180" i="10"/>
  <c r="G2180" i="10"/>
  <c r="B2180" i="10"/>
  <c r="P1162" i="10"/>
  <c r="O1162" i="10"/>
  <c r="Q1161" i="10"/>
  <c r="M1162" i="10"/>
  <c r="N1162" i="10"/>
  <c r="L1163" i="10"/>
  <c r="F1165" i="10"/>
  <c r="H1165" i="10" s="1"/>
  <c r="D1166" i="10"/>
  <c r="E1166" i="10" s="1"/>
  <c r="C1167" i="10" s="1"/>
  <c r="A2181" i="10"/>
  <c r="I2181" i="10" l="1"/>
  <c r="J2180" i="10"/>
  <c r="K2181" i="10"/>
  <c r="G2181" i="10"/>
  <c r="B2181" i="10"/>
  <c r="Q1162" i="10"/>
  <c r="O1163" i="10"/>
  <c r="P1163" i="10"/>
  <c r="M1163" i="10"/>
  <c r="N1163" i="10"/>
  <c r="L1164" i="10"/>
  <c r="F1166" i="10"/>
  <c r="H1166" i="10" s="1"/>
  <c r="D1167" i="10"/>
  <c r="E1167" i="10" s="1"/>
  <c r="C1168" i="10" s="1"/>
  <c r="A2182" i="10"/>
  <c r="I2182" i="10" l="1"/>
  <c r="J2181" i="10"/>
  <c r="K2182" i="10"/>
  <c r="G2182" i="10"/>
  <c r="B2182" i="10"/>
  <c r="Q1163" i="10"/>
  <c r="P1164" i="10"/>
  <c r="O1164" i="10"/>
  <c r="M1164" i="10"/>
  <c r="N1164" i="10"/>
  <c r="L1165" i="10"/>
  <c r="F1167" i="10"/>
  <c r="H1167" i="10" s="1"/>
  <c r="D1168" i="10"/>
  <c r="E1168" i="10" s="1"/>
  <c r="C1169" i="10" s="1"/>
  <c r="A2183" i="10"/>
  <c r="I2183" i="10" l="1"/>
  <c r="J2182" i="10"/>
  <c r="K2183" i="10"/>
  <c r="G2183" i="10"/>
  <c r="B2183" i="10"/>
  <c r="P1165" i="10"/>
  <c r="O1165" i="10"/>
  <c r="Q1164" i="10"/>
  <c r="M1165" i="10"/>
  <c r="N1165" i="10"/>
  <c r="F16" i="11"/>
  <c r="C17" i="11"/>
  <c r="L1166" i="10"/>
  <c r="F1168" i="10"/>
  <c r="H1168" i="10" s="1"/>
  <c r="D1169" i="10"/>
  <c r="E1169" i="10" s="1"/>
  <c r="C1170" i="10" s="1"/>
  <c r="A2184" i="10"/>
  <c r="I2184" i="10" l="1"/>
  <c r="J2183" i="10"/>
  <c r="K2184" i="10"/>
  <c r="G2184" i="10"/>
  <c r="B2184" i="10"/>
  <c r="O1166" i="10"/>
  <c r="P1166" i="10"/>
  <c r="Q1165" i="10"/>
  <c r="M1166" i="10"/>
  <c r="N1166" i="10"/>
  <c r="L1167" i="10"/>
  <c r="F1169" i="10"/>
  <c r="H1169" i="10" s="1"/>
  <c r="D1170" i="10"/>
  <c r="E1170" i="10" s="1"/>
  <c r="C1171" i="10" s="1"/>
  <c r="A2185" i="10"/>
  <c r="I2185" i="10" l="1"/>
  <c r="J2184" i="10"/>
  <c r="K2185" i="10"/>
  <c r="G2185" i="10"/>
  <c r="B2185" i="10"/>
  <c r="Q1166" i="10"/>
  <c r="P1167" i="10"/>
  <c r="O1167" i="10"/>
  <c r="M1167" i="10"/>
  <c r="N1167" i="10"/>
  <c r="L1168" i="10"/>
  <c r="F1170" i="10"/>
  <c r="H1170" i="10" s="1"/>
  <c r="D1171" i="10"/>
  <c r="E1171" i="10" s="1"/>
  <c r="C1172" i="10" s="1"/>
  <c r="A2186" i="10"/>
  <c r="I2186" i="10" l="1"/>
  <c r="J2185" i="10"/>
  <c r="K2186" i="10"/>
  <c r="G2186" i="10"/>
  <c r="B2186" i="10"/>
  <c r="P1168" i="10"/>
  <c r="O1168" i="10"/>
  <c r="Q1167" i="10"/>
  <c r="M1168" i="10"/>
  <c r="N1168" i="10"/>
  <c r="L1169" i="10"/>
  <c r="F1171" i="10"/>
  <c r="H1171" i="10" s="1"/>
  <c r="D1172" i="10"/>
  <c r="E1172" i="10" s="1"/>
  <c r="C1173" i="10" s="1"/>
  <c r="A2187" i="10"/>
  <c r="I2187" i="10" l="1"/>
  <c r="J2186" i="10"/>
  <c r="K2187" i="10"/>
  <c r="G2187" i="10"/>
  <c r="B2187" i="10"/>
  <c r="P1169" i="10"/>
  <c r="O1169" i="10"/>
  <c r="Q1168" i="10"/>
  <c r="M1169" i="10"/>
  <c r="N1169" i="10"/>
  <c r="L1170" i="10"/>
  <c r="F1172" i="10"/>
  <c r="H1172" i="10" s="1"/>
  <c r="D1173" i="10"/>
  <c r="E1173" i="10" s="1"/>
  <c r="C1174" i="10" s="1"/>
  <c r="A2188" i="10"/>
  <c r="I2188" i="10" l="1"/>
  <c r="J2187" i="10"/>
  <c r="K2188" i="10"/>
  <c r="G2188" i="10"/>
  <c r="B2188" i="10"/>
  <c r="Q1169" i="10"/>
  <c r="O1170" i="10"/>
  <c r="P1170" i="10"/>
  <c r="M1170" i="10"/>
  <c r="N1170" i="10"/>
  <c r="L1171" i="10"/>
  <c r="F1173" i="10"/>
  <c r="H1173" i="10" s="1"/>
  <c r="D1174" i="10"/>
  <c r="E1174" i="10" s="1"/>
  <c r="C1175" i="10" s="1"/>
  <c r="A2189" i="10"/>
  <c r="I2189" i="10" l="1"/>
  <c r="J2188" i="10"/>
  <c r="K2189" i="10"/>
  <c r="G2189" i="10"/>
  <c r="B2189" i="10"/>
  <c r="O1171" i="10"/>
  <c r="P1171" i="10"/>
  <c r="Q1170" i="10"/>
  <c r="M1171" i="10"/>
  <c r="N1171" i="10"/>
  <c r="L1172" i="10"/>
  <c r="F1174" i="10"/>
  <c r="H1174" i="10" s="1"/>
  <c r="D1175" i="10"/>
  <c r="E1175" i="10" s="1"/>
  <c r="C1176" i="10" s="1"/>
  <c r="A2190" i="10"/>
  <c r="I2190" i="10" l="1"/>
  <c r="J2189" i="10"/>
  <c r="K2190" i="10"/>
  <c r="G2190" i="10"/>
  <c r="B2190" i="10"/>
  <c r="P1172" i="10"/>
  <c r="O1172" i="10"/>
  <c r="Q1171" i="10"/>
  <c r="M1172" i="10"/>
  <c r="N1172" i="10"/>
  <c r="L1173" i="10"/>
  <c r="F1175" i="10"/>
  <c r="H1175" i="10" s="1"/>
  <c r="D1176" i="10"/>
  <c r="E1176" i="10" s="1"/>
  <c r="C1177" i="10" s="1"/>
  <c r="A2191" i="10"/>
  <c r="I2191" i="10" l="1"/>
  <c r="J2190" i="10"/>
  <c r="K2191" i="10"/>
  <c r="G2191" i="10"/>
  <c r="B2191" i="10"/>
  <c r="O1173" i="10"/>
  <c r="P1173" i="10"/>
  <c r="Q1172" i="10"/>
  <c r="M1173" i="10"/>
  <c r="N1173" i="10"/>
  <c r="L1174" i="10"/>
  <c r="F1176" i="10"/>
  <c r="H1176" i="10" s="1"/>
  <c r="D1177" i="10"/>
  <c r="E1177" i="10" s="1"/>
  <c r="C1178" i="10" s="1"/>
  <c r="A2192" i="10"/>
  <c r="I2192" i="10" l="1"/>
  <c r="J2191" i="10"/>
  <c r="K2192" i="10"/>
  <c r="G2192" i="10"/>
  <c r="B2192" i="10"/>
  <c r="Q1173" i="10"/>
  <c r="P1174" i="10"/>
  <c r="O1174" i="10"/>
  <c r="M1174" i="10"/>
  <c r="N1174" i="10"/>
  <c r="E17" i="11"/>
  <c r="D17" i="11"/>
  <c r="L1175" i="10"/>
  <c r="F1177" i="10"/>
  <c r="H1177" i="10" s="1"/>
  <c r="D1178" i="10"/>
  <c r="E1178" i="10" s="1"/>
  <c r="C1179" i="10" s="1"/>
  <c r="A2193" i="10"/>
  <c r="I2193" i="10" l="1"/>
  <c r="J2192" i="10"/>
  <c r="K2193" i="10"/>
  <c r="G2193" i="10"/>
  <c r="B2193" i="10"/>
  <c r="O1175" i="10"/>
  <c r="P1175" i="10"/>
  <c r="Q1174" i="10"/>
  <c r="M1175" i="10"/>
  <c r="N1175" i="10"/>
  <c r="L1176" i="10"/>
  <c r="F1178" i="10"/>
  <c r="H1178" i="10" s="1"/>
  <c r="D1179" i="10"/>
  <c r="E1179" i="10" s="1"/>
  <c r="C1180" i="10" s="1"/>
  <c r="A2194" i="10"/>
  <c r="I2194" i="10" l="1"/>
  <c r="J2193" i="10"/>
  <c r="K2194" i="10"/>
  <c r="G2194" i="10"/>
  <c r="B2194" i="10"/>
  <c r="Q1175" i="10"/>
  <c r="O1176" i="10"/>
  <c r="P1176" i="10"/>
  <c r="M1176" i="10"/>
  <c r="N1176" i="10"/>
  <c r="L1177" i="10"/>
  <c r="F1179" i="10"/>
  <c r="H1179" i="10" s="1"/>
  <c r="D1180" i="10"/>
  <c r="E1180" i="10" s="1"/>
  <c r="C1181" i="10" s="1"/>
  <c r="A2195" i="10"/>
  <c r="I2195" i="10" l="1"/>
  <c r="J2194" i="10"/>
  <c r="K2195" i="10"/>
  <c r="G2195" i="10"/>
  <c r="B2195" i="10"/>
  <c r="P1177" i="10"/>
  <c r="O1177" i="10"/>
  <c r="Q1176" i="10"/>
  <c r="M1177" i="10"/>
  <c r="N1177" i="10"/>
  <c r="L1178" i="10"/>
  <c r="F1180" i="10"/>
  <c r="H1180" i="10" s="1"/>
  <c r="D1181" i="10"/>
  <c r="E1181" i="10" s="1"/>
  <c r="C1182" i="10" s="1"/>
  <c r="A2196" i="10"/>
  <c r="I2196" i="10" l="1"/>
  <c r="J2195" i="10"/>
  <c r="K2196" i="10"/>
  <c r="G2196" i="10"/>
  <c r="B2196" i="10"/>
  <c r="P1178" i="10"/>
  <c r="O1178" i="10"/>
  <c r="Q1177" i="10"/>
  <c r="M1178" i="10"/>
  <c r="N1178" i="10"/>
  <c r="L1179" i="10"/>
  <c r="F1181" i="10"/>
  <c r="H1181" i="10" s="1"/>
  <c r="D1182" i="10"/>
  <c r="E1182" i="10" s="1"/>
  <c r="C1183" i="10" s="1"/>
  <c r="A2197" i="10"/>
  <c r="I2197" i="10" l="1"/>
  <c r="J2196" i="10"/>
  <c r="K2197" i="10"/>
  <c r="G2197" i="10"/>
  <c r="B2197" i="10"/>
  <c r="P1179" i="10"/>
  <c r="O1179" i="10"/>
  <c r="Q1178" i="10"/>
  <c r="M1179" i="10"/>
  <c r="N1179" i="10"/>
  <c r="L1180" i="10"/>
  <c r="F1182" i="10"/>
  <c r="H1182" i="10" s="1"/>
  <c r="D1183" i="10"/>
  <c r="E1183" i="10" s="1"/>
  <c r="C1184" i="10" s="1"/>
  <c r="A2198" i="10"/>
  <c r="I2198" i="10" l="1"/>
  <c r="J2197" i="10"/>
  <c r="K2198" i="10"/>
  <c r="G2198" i="10"/>
  <c r="B2198" i="10"/>
  <c r="Q1179" i="10"/>
  <c r="O1180" i="10"/>
  <c r="P1180" i="10"/>
  <c r="M1180" i="10"/>
  <c r="N1180" i="10"/>
  <c r="L1181" i="10"/>
  <c r="F1183" i="10"/>
  <c r="H1183" i="10" s="1"/>
  <c r="D1184" i="10"/>
  <c r="E1184" i="10" s="1"/>
  <c r="C1185" i="10" s="1"/>
  <c r="A2199" i="10"/>
  <c r="I2199" i="10" l="1"/>
  <c r="J2198" i="10"/>
  <c r="K2199" i="10"/>
  <c r="G2199" i="10"/>
  <c r="B2199" i="10"/>
  <c r="Q1180" i="10"/>
  <c r="O1181" i="10"/>
  <c r="P1181" i="10"/>
  <c r="M1181" i="10"/>
  <c r="N1181" i="10"/>
  <c r="L1182" i="10"/>
  <c r="F1184" i="10"/>
  <c r="H1184" i="10" s="1"/>
  <c r="D1185" i="10"/>
  <c r="E1185" i="10" s="1"/>
  <c r="C1186" i="10" s="1"/>
  <c r="A2200" i="10"/>
  <c r="I2200" i="10" l="1"/>
  <c r="J2199" i="10"/>
  <c r="K2200" i="10"/>
  <c r="G2200" i="10"/>
  <c r="B2200" i="10"/>
  <c r="Q1181" i="10"/>
  <c r="O1182" i="10"/>
  <c r="P1182" i="10"/>
  <c r="M1182" i="10"/>
  <c r="N1182" i="10"/>
  <c r="L1183" i="10"/>
  <c r="F1185" i="10"/>
  <c r="H1185" i="10" s="1"/>
  <c r="D1186" i="10"/>
  <c r="E1186" i="10" s="1"/>
  <c r="C1187" i="10" s="1"/>
  <c r="A2201" i="10"/>
  <c r="I2201" i="10" l="1"/>
  <c r="J2200" i="10"/>
  <c r="K2201" i="10"/>
  <c r="G2201" i="10"/>
  <c r="B2201" i="10"/>
  <c r="Q1182" i="10"/>
  <c r="O1183" i="10"/>
  <c r="P1183" i="10"/>
  <c r="M1183" i="10"/>
  <c r="N1183" i="10"/>
  <c r="L1184" i="10"/>
  <c r="F1186" i="10"/>
  <c r="H1186" i="10" s="1"/>
  <c r="D1187" i="10"/>
  <c r="E1187" i="10" s="1"/>
  <c r="C1188" i="10" s="1"/>
  <c r="A2202" i="10"/>
  <c r="I2202" i="10" l="1"/>
  <c r="J2201" i="10"/>
  <c r="K2202" i="10"/>
  <c r="G2202" i="10"/>
  <c r="B2202" i="10"/>
  <c r="P1184" i="10"/>
  <c r="O1184" i="10"/>
  <c r="Q1183" i="10"/>
  <c r="M1184" i="10"/>
  <c r="N1184" i="10"/>
  <c r="L1185" i="10"/>
  <c r="F1187" i="10"/>
  <c r="H1187" i="10" s="1"/>
  <c r="D1188" i="10"/>
  <c r="E1188" i="10" s="1"/>
  <c r="C1189" i="10" s="1"/>
  <c r="A2203" i="10"/>
  <c r="I2203" i="10" l="1"/>
  <c r="J2202" i="10"/>
  <c r="K2203" i="10"/>
  <c r="G2203" i="10"/>
  <c r="B2203" i="10"/>
  <c r="O1185" i="10"/>
  <c r="P1185" i="10"/>
  <c r="Q1184" i="10"/>
  <c r="M1185" i="10"/>
  <c r="N1185" i="10"/>
  <c r="L1186" i="10"/>
  <c r="F1188" i="10"/>
  <c r="H1188" i="10" s="1"/>
  <c r="D1189" i="10"/>
  <c r="E1189" i="10" s="1"/>
  <c r="C1190" i="10" s="1"/>
  <c r="A2204" i="10"/>
  <c r="I2204" i="10" l="1"/>
  <c r="J2203" i="10"/>
  <c r="K2204" i="10"/>
  <c r="G2204" i="10"/>
  <c r="B2204" i="10"/>
  <c r="O1186" i="10"/>
  <c r="P1186" i="10"/>
  <c r="Q1185" i="10"/>
  <c r="M1186" i="10"/>
  <c r="N1186" i="10"/>
  <c r="L1187" i="10"/>
  <c r="F1189" i="10"/>
  <c r="H1189" i="10" s="1"/>
  <c r="D1190" i="10"/>
  <c r="E1190" i="10" s="1"/>
  <c r="C1191" i="10" s="1"/>
  <c r="A2205" i="10"/>
  <c r="I2205" i="10" l="1"/>
  <c r="J2204" i="10"/>
  <c r="K2205" i="10"/>
  <c r="G2205" i="10"/>
  <c r="B2205" i="10"/>
  <c r="Q1186" i="10"/>
  <c r="P1187" i="10"/>
  <c r="O1187" i="10"/>
  <c r="M1187" i="10"/>
  <c r="N1187" i="10"/>
  <c r="L1188" i="10"/>
  <c r="F1190" i="10"/>
  <c r="H1190" i="10" s="1"/>
  <c r="D1191" i="10"/>
  <c r="E1191" i="10" s="1"/>
  <c r="C1192" i="10" s="1"/>
  <c r="A2206" i="10"/>
  <c r="I2206" i="10" l="1"/>
  <c r="J2205" i="10"/>
  <c r="K2206" i="10"/>
  <c r="G2206" i="10"/>
  <c r="B2206" i="10"/>
  <c r="P1188" i="10"/>
  <c r="O1188" i="10"/>
  <c r="Q1187" i="10"/>
  <c r="M1188" i="10"/>
  <c r="N1188" i="10"/>
  <c r="L1189" i="10"/>
  <c r="F1191" i="10"/>
  <c r="H1191" i="10" s="1"/>
  <c r="D1192" i="10"/>
  <c r="E1192" i="10" s="1"/>
  <c r="C1193" i="10" s="1"/>
  <c r="A2207" i="10"/>
  <c r="I2207" i="10" l="1"/>
  <c r="J2206" i="10"/>
  <c r="K2207" i="10"/>
  <c r="G2207" i="10"/>
  <c r="B2207" i="10"/>
  <c r="P1189" i="10"/>
  <c r="O1189" i="10"/>
  <c r="Q1188" i="10"/>
  <c r="M1189" i="10"/>
  <c r="N1189" i="10"/>
  <c r="L1190" i="10"/>
  <c r="F1192" i="10"/>
  <c r="H1192" i="10" s="1"/>
  <c r="D1193" i="10"/>
  <c r="E1193" i="10" s="1"/>
  <c r="C1194" i="10" s="1"/>
  <c r="A2208" i="10"/>
  <c r="I2208" i="10" l="1"/>
  <c r="J2207" i="10"/>
  <c r="K2208" i="10"/>
  <c r="G2208" i="10"/>
  <c r="B2208" i="10"/>
  <c r="O1190" i="10"/>
  <c r="P1190" i="10"/>
  <c r="Q1189" i="10"/>
  <c r="M1190" i="10"/>
  <c r="N1190" i="10"/>
  <c r="L1191" i="10"/>
  <c r="F1193" i="10"/>
  <c r="H1193" i="10" s="1"/>
  <c r="D1194" i="10"/>
  <c r="E1194" i="10" s="1"/>
  <c r="C1195" i="10" s="1"/>
  <c r="A2209" i="10"/>
  <c r="I2209" i="10" l="1"/>
  <c r="J2208" i="10"/>
  <c r="K2209" i="10"/>
  <c r="G2209" i="10"/>
  <c r="B2209" i="10"/>
  <c r="P1191" i="10"/>
  <c r="O1191" i="10"/>
  <c r="Q1190" i="10"/>
  <c r="M1191" i="10"/>
  <c r="N1191" i="10"/>
  <c r="L1192" i="10"/>
  <c r="F1194" i="10"/>
  <c r="H1194" i="10" s="1"/>
  <c r="D1195" i="10"/>
  <c r="E1195" i="10" s="1"/>
  <c r="C1196" i="10" s="1"/>
  <c r="A2210" i="10"/>
  <c r="I2210" i="10" l="1"/>
  <c r="J2209" i="10"/>
  <c r="K2210" i="10"/>
  <c r="G2210" i="10"/>
  <c r="B2210" i="10"/>
  <c r="Q1191" i="10"/>
  <c r="O1192" i="10"/>
  <c r="P1192" i="10"/>
  <c r="M1192" i="10"/>
  <c r="N1192" i="10"/>
  <c r="L1193" i="10"/>
  <c r="F1195" i="10"/>
  <c r="H1195" i="10" s="1"/>
  <c r="D1196" i="10"/>
  <c r="E1196" i="10" s="1"/>
  <c r="C1197" i="10" s="1"/>
  <c r="A2211" i="10"/>
  <c r="I2211" i="10" l="1"/>
  <c r="J2210" i="10"/>
  <c r="K2211" i="10"/>
  <c r="G2211" i="10"/>
  <c r="B2211" i="10"/>
  <c r="Q1192" i="10"/>
  <c r="O1193" i="10"/>
  <c r="P1193" i="10"/>
  <c r="M1193" i="10"/>
  <c r="N1193" i="10"/>
  <c r="L1194" i="10"/>
  <c r="F1196" i="10"/>
  <c r="H1196" i="10" s="1"/>
  <c r="D1197" i="10"/>
  <c r="E1197" i="10" s="1"/>
  <c r="C1198" i="10" s="1"/>
  <c r="A2212" i="10"/>
  <c r="I2212" i="10" l="1"/>
  <c r="J2211" i="10"/>
  <c r="K2212" i="10"/>
  <c r="G2212" i="10"/>
  <c r="B2212" i="10"/>
  <c r="P1194" i="10"/>
  <c r="O1194" i="10"/>
  <c r="Q1193" i="10"/>
  <c r="M1194" i="10"/>
  <c r="N1194" i="10"/>
  <c r="L1195" i="10"/>
  <c r="F1197" i="10"/>
  <c r="H1197" i="10" s="1"/>
  <c r="D1198" i="10"/>
  <c r="E1198" i="10" s="1"/>
  <c r="C1199" i="10" s="1"/>
  <c r="A2213" i="10"/>
  <c r="I2213" i="10" l="1"/>
  <c r="J2212" i="10"/>
  <c r="K2213" i="10"/>
  <c r="G2213" i="10"/>
  <c r="B2213" i="10"/>
  <c r="Q1194" i="10"/>
  <c r="P1195" i="10"/>
  <c r="O1195" i="10"/>
  <c r="M1195" i="10"/>
  <c r="N1195" i="10"/>
  <c r="L1196" i="10"/>
  <c r="F1198" i="10"/>
  <c r="H1198" i="10" s="1"/>
  <c r="D1199" i="10"/>
  <c r="E1199" i="10" s="1"/>
  <c r="C1200" i="10" s="1"/>
  <c r="A2214" i="10"/>
  <c r="I2214" i="10" l="1"/>
  <c r="J2213" i="10"/>
  <c r="K2214" i="10"/>
  <c r="G2214" i="10"/>
  <c r="B2214" i="10"/>
  <c r="Q1195" i="10"/>
  <c r="O1196" i="10"/>
  <c r="P1196" i="10"/>
  <c r="M1196" i="10"/>
  <c r="N1196" i="10"/>
  <c r="L1197" i="10"/>
  <c r="F1199" i="10"/>
  <c r="H1199" i="10" s="1"/>
  <c r="D1200" i="10"/>
  <c r="E1200" i="10" s="1"/>
  <c r="C1201" i="10" s="1"/>
  <c r="A2215" i="10"/>
  <c r="I2215" i="10" l="1"/>
  <c r="J2214" i="10"/>
  <c r="K2215" i="10"/>
  <c r="G2215" i="10"/>
  <c r="B2215" i="10"/>
  <c r="Q1196" i="10"/>
  <c r="O1197" i="10"/>
  <c r="P1197" i="10"/>
  <c r="M1197" i="10"/>
  <c r="N1197" i="10"/>
  <c r="L1198" i="10"/>
  <c r="F1200" i="10"/>
  <c r="H1200" i="10" s="1"/>
  <c r="D1201" i="10"/>
  <c r="E1201" i="10" s="1"/>
  <c r="C1202" i="10" s="1"/>
  <c r="A2216" i="10"/>
  <c r="I2216" i="10" l="1"/>
  <c r="J2215" i="10"/>
  <c r="K2216" i="10"/>
  <c r="G2216" i="10"/>
  <c r="B2216" i="10"/>
  <c r="Q1197" i="10"/>
  <c r="O1198" i="10"/>
  <c r="P1198" i="10"/>
  <c r="M1198" i="10"/>
  <c r="N1198" i="10"/>
  <c r="L1199" i="10"/>
  <c r="F1201" i="10"/>
  <c r="H1201" i="10" s="1"/>
  <c r="D1202" i="10"/>
  <c r="E1202" i="10" s="1"/>
  <c r="C1203" i="10" s="1"/>
  <c r="A2217" i="10"/>
  <c r="I2217" i="10" l="1"/>
  <c r="J2216" i="10"/>
  <c r="K2217" i="10"/>
  <c r="G2217" i="10"/>
  <c r="B2217" i="10"/>
  <c r="O1199" i="10"/>
  <c r="P1199" i="10"/>
  <c r="Q1198" i="10"/>
  <c r="M1199" i="10"/>
  <c r="N1199" i="10"/>
  <c r="L1200" i="10"/>
  <c r="F1202" i="10"/>
  <c r="H1202" i="10" s="1"/>
  <c r="D1203" i="10"/>
  <c r="E1203" i="10" s="1"/>
  <c r="C1204" i="10" s="1"/>
  <c r="A2218" i="10"/>
  <c r="I2218" i="10" l="1"/>
  <c r="J2217" i="10"/>
  <c r="K2218" i="10"/>
  <c r="G2218" i="10"/>
  <c r="B2218" i="10"/>
  <c r="Q1199" i="10"/>
  <c r="O1200" i="10"/>
  <c r="P1200" i="10"/>
  <c r="M1200" i="10"/>
  <c r="N1200" i="10"/>
  <c r="L1201" i="10"/>
  <c r="F1203" i="10"/>
  <c r="H1203" i="10" s="1"/>
  <c r="D1204" i="10"/>
  <c r="E1204" i="10" s="1"/>
  <c r="C1205" i="10" s="1"/>
  <c r="A2219" i="10"/>
  <c r="I2219" i="10" l="1"/>
  <c r="J2218" i="10"/>
  <c r="K2219" i="10"/>
  <c r="G2219" i="10"/>
  <c r="B2219" i="10"/>
  <c r="O1201" i="10"/>
  <c r="P1201" i="10"/>
  <c r="Q1200" i="10"/>
  <c r="M1201" i="10"/>
  <c r="N1201" i="10"/>
  <c r="L1202" i="10"/>
  <c r="F1204" i="10"/>
  <c r="H1204" i="10" s="1"/>
  <c r="D1205" i="10"/>
  <c r="E1205" i="10" s="1"/>
  <c r="C1206" i="10" s="1"/>
  <c r="A2220" i="10"/>
  <c r="I2220" i="10" l="1"/>
  <c r="J2219" i="10"/>
  <c r="K2220" i="10"/>
  <c r="G2220" i="10"/>
  <c r="B2220" i="10"/>
  <c r="P1202" i="10"/>
  <c r="O1202" i="10"/>
  <c r="Q1201" i="10"/>
  <c r="M1202" i="10"/>
  <c r="N1202" i="10"/>
  <c r="L1203" i="10"/>
  <c r="F1205" i="10"/>
  <c r="H1205" i="10" s="1"/>
  <c r="D1206" i="10"/>
  <c r="E1206" i="10" s="1"/>
  <c r="C1207" i="10" s="1"/>
  <c r="A2221" i="10"/>
  <c r="I2221" i="10" l="1"/>
  <c r="J2220" i="10"/>
  <c r="K2221" i="10"/>
  <c r="G2221" i="10"/>
  <c r="B2221" i="10"/>
  <c r="O1203" i="10"/>
  <c r="P1203" i="10"/>
  <c r="Q1202" i="10"/>
  <c r="M1203" i="10"/>
  <c r="N1203" i="10"/>
  <c r="L1204" i="10"/>
  <c r="F1206" i="10"/>
  <c r="H1206" i="10" s="1"/>
  <c r="D1207" i="10"/>
  <c r="E1207" i="10" s="1"/>
  <c r="C1208" i="10" s="1"/>
  <c r="A2222" i="10"/>
  <c r="I2222" i="10" l="1"/>
  <c r="J2221" i="10"/>
  <c r="K2222" i="10"/>
  <c r="G2222" i="10"/>
  <c r="B2222" i="10"/>
  <c r="O1204" i="10"/>
  <c r="P1204" i="10"/>
  <c r="Q1203" i="10"/>
  <c r="M1204" i="10"/>
  <c r="N1204" i="10"/>
  <c r="L1205" i="10"/>
  <c r="F1207" i="10"/>
  <c r="H1207" i="10" s="1"/>
  <c r="D1208" i="10"/>
  <c r="E1208" i="10" s="1"/>
  <c r="C1209" i="10" s="1"/>
  <c r="A2223" i="10"/>
  <c r="I2223" i="10" l="1"/>
  <c r="J2222" i="10"/>
  <c r="K2223" i="10"/>
  <c r="G2223" i="10"/>
  <c r="B2223" i="10"/>
  <c r="P1205" i="10"/>
  <c r="O1205" i="10"/>
  <c r="Q1204" i="10"/>
  <c r="M1205" i="10"/>
  <c r="N1205" i="10"/>
  <c r="L1206" i="10"/>
  <c r="F1208" i="10"/>
  <c r="H1208" i="10" s="1"/>
  <c r="D1209" i="10"/>
  <c r="E1209" i="10" s="1"/>
  <c r="C1210" i="10" s="1"/>
  <c r="A2224" i="10"/>
  <c r="I2224" i="10" l="1"/>
  <c r="J2223" i="10"/>
  <c r="K2224" i="10"/>
  <c r="G2224" i="10"/>
  <c r="B2224" i="10"/>
  <c r="Q1205" i="10"/>
  <c r="O1206" i="10"/>
  <c r="P1206" i="10"/>
  <c r="M1206" i="10"/>
  <c r="N1206" i="10"/>
  <c r="L1207" i="10"/>
  <c r="F1209" i="10"/>
  <c r="H1209" i="10" s="1"/>
  <c r="D1210" i="10"/>
  <c r="E1210" i="10" s="1"/>
  <c r="C1211" i="10" s="1"/>
  <c r="A2225" i="10"/>
  <c r="I2225" i="10" l="1"/>
  <c r="J2224" i="10"/>
  <c r="K2225" i="10"/>
  <c r="G2225" i="10"/>
  <c r="B2225" i="10"/>
  <c r="Q1206" i="10"/>
  <c r="O1207" i="10"/>
  <c r="P1207" i="10"/>
  <c r="M1207" i="10"/>
  <c r="N1207" i="10"/>
  <c r="L1208" i="10"/>
  <c r="F1210" i="10"/>
  <c r="H1210" i="10" s="1"/>
  <c r="D1211" i="10"/>
  <c r="E1211" i="10" s="1"/>
  <c r="C1212" i="10" s="1"/>
  <c r="A2226" i="10"/>
  <c r="I2226" i="10" l="1"/>
  <c r="J2225" i="10"/>
  <c r="K2226" i="10"/>
  <c r="G2226" i="10"/>
  <c r="B2226" i="10"/>
  <c r="Q1207" i="10"/>
  <c r="O1208" i="10"/>
  <c r="P1208" i="10"/>
  <c r="M1208" i="10"/>
  <c r="N1208" i="10"/>
  <c r="L1209" i="10"/>
  <c r="F1211" i="10"/>
  <c r="H1211" i="10" s="1"/>
  <c r="D1212" i="10"/>
  <c r="E1212" i="10" s="1"/>
  <c r="C1213" i="10" s="1"/>
  <c r="A2227" i="10"/>
  <c r="I2227" i="10" l="1"/>
  <c r="J2226" i="10"/>
  <c r="K2227" i="10"/>
  <c r="G2227" i="10"/>
  <c r="B2227" i="10"/>
  <c r="O1209" i="10"/>
  <c r="P1209" i="10"/>
  <c r="Q1208" i="10"/>
  <c r="M1209" i="10"/>
  <c r="N1209" i="10"/>
  <c r="L1210" i="10"/>
  <c r="F1212" i="10"/>
  <c r="H1212" i="10" s="1"/>
  <c r="D1213" i="10"/>
  <c r="E1213" i="10" s="1"/>
  <c r="C1214" i="10" s="1"/>
  <c r="A2228" i="10"/>
  <c r="I2228" i="10" l="1"/>
  <c r="J2227" i="10"/>
  <c r="K2228" i="10"/>
  <c r="G2228" i="10"/>
  <c r="B2228" i="10"/>
  <c r="P1210" i="10"/>
  <c r="O1210" i="10"/>
  <c r="Q1209" i="10"/>
  <c r="M1210" i="10"/>
  <c r="N1210" i="10"/>
  <c r="L1211" i="10"/>
  <c r="F1213" i="10"/>
  <c r="H1213" i="10" s="1"/>
  <c r="D1214" i="10"/>
  <c r="E1214" i="10" s="1"/>
  <c r="C1215" i="10" s="1"/>
  <c r="A2229" i="10"/>
  <c r="I2229" i="10" l="1"/>
  <c r="J2228" i="10"/>
  <c r="K2229" i="10"/>
  <c r="G2229" i="10"/>
  <c r="B2229" i="10"/>
  <c r="P1211" i="10"/>
  <c r="O1211" i="10"/>
  <c r="Q1210" i="10"/>
  <c r="M1211" i="10"/>
  <c r="N1211" i="10"/>
  <c r="L1212" i="10"/>
  <c r="F1214" i="10"/>
  <c r="H1214" i="10" s="1"/>
  <c r="D1215" i="10"/>
  <c r="E1215" i="10" s="1"/>
  <c r="C1216" i="10" s="1"/>
  <c r="A2230" i="10"/>
  <c r="I2230" i="10" l="1"/>
  <c r="J2229" i="10"/>
  <c r="K2230" i="10"/>
  <c r="G2230" i="10"/>
  <c r="B2230" i="10"/>
  <c r="Q1211" i="10"/>
  <c r="P1212" i="10"/>
  <c r="O1212" i="10"/>
  <c r="M1212" i="10"/>
  <c r="N1212" i="10"/>
  <c r="L1213" i="10"/>
  <c r="F1215" i="10"/>
  <c r="H1215" i="10" s="1"/>
  <c r="D1216" i="10"/>
  <c r="E1216" i="10" s="1"/>
  <c r="C1217" i="10" s="1"/>
  <c r="A2231" i="10"/>
  <c r="I2231" i="10" l="1"/>
  <c r="J2230" i="10"/>
  <c r="K2231" i="10"/>
  <c r="G2231" i="10"/>
  <c r="B2231" i="10"/>
  <c r="P1213" i="10"/>
  <c r="O1213" i="10"/>
  <c r="Q1212" i="10"/>
  <c r="M1213" i="10"/>
  <c r="N1213" i="10"/>
  <c r="L1214" i="10"/>
  <c r="F1216" i="10"/>
  <c r="H1216" i="10" s="1"/>
  <c r="D1217" i="10"/>
  <c r="E1217" i="10" s="1"/>
  <c r="C1218" i="10" s="1"/>
  <c r="A2232" i="10"/>
  <c r="I2232" i="10" l="1"/>
  <c r="J2231" i="10"/>
  <c r="K2232" i="10"/>
  <c r="G2232" i="10"/>
  <c r="B2232" i="10"/>
  <c r="P1214" i="10"/>
  <c r="O1214" i="10"/>
  <c r="Q1213" i="10"/>
  <c r="M1214" i="10"/>
  <c r="N1214" i="10"/>
  <c r="L1215" i="10"/>
  <c r="F1217" i="10"/>
  <c r="H1217" i="10" s="1"/>
  <c r="D1218" i="10"/>
  <c r="E1218" i="10" s="1"/>
  <c r="C1219" i="10" s="1"/>
  <c r="A2233" i="10"/>
  <c r="I2233" i="10" l="1"/>
  <c r="J2232" i="10"/>
  <c r="K2233" i="10"/>
  <c r="G2233" i="10"/>
  <c r="B2233" i="10"/>
  <c r="Q1214" i="10"/>
  <c r="O1215" i="10"/>
  <c r="P1215" i="10"/>
  <c r="M1215" i="10"/>
  <c r="N1215" i="10"/>
  <c r="L1216" i="10"/>
  <c r="F1218" i="10"/>
  <c r="H1218" i="10" s="1"/>
  <c r="D1219" i="10"/>
  <c r="E1219" i="10" s="1"/>
  <c r="C1220" i="10" s="1"/>
  <c r="A2234" i="10"/>
  <c r="I2234" i="10" l="1"/>
  <c r="J2233" i="10"/>
  <c r="K2234" i="10"/>
  <c r="G2234" i="10"/>
  <c r="B2234" i="10"/>
  <c r="P1216" i="10"/>
  <c r="O1216" i="10"/>
  <c r="Q1215" i="10"/>
  <c r="M1216" i="10"/>
  <c r="N1216" i="10"/>
  <c r="L1217" i="10"/>
  <c r="F1219" i="10"/>
  <c r="H1219" i="10" s="1"/>
  <c r="D1220" i="10"/>
  <c r="E1220" i="10" s="1"/>
  <c r="C1221" i="10" s="1"/>
  <c r="A2235" i="10"/>
  <c r="I2235" i="10" l="1"/>
  <c r="J2234" i="10"/>
  <c r="K2235" i="10"/>
  <c r="G2235" i="10"/>
  <c r="B2235" i="10"/>
  <c r="P1217" i="10"/>
  <c r="O1217" i="10"/>
  <c r="Q1216" i="10"/>
  <c r="M1217" i="10"/>
  <c r="N1217" i="10"/>
  <c r="L1218" i="10"/>
  <c r="F1220" i="10"/>
  <c r="H1220" i="10" s="1"/>
  <c r="D1221" i="10"/>
  <c r="E1221" i="10" s="1"/>
  <c r="C1222" i="10" s="1"/>
  <c r="A2236" i="10"/>
  <c r="I2236" i="10" l="1"/>
  <c r="J2235" i="10"/>
  <c r="K2236" i="10"/>
  <c r="G2236" i="10"/>
  <c r="B2236" i="10"/>
  <c r="Q1217" i="10"/>
  <c r="P1218" i="10"/>
  <c r="O1218" i="10"/>
  <c r="M1218" i="10"/>
  <c r="N1218" i="10"/>
  <c r="L1219" i="10"/>
  <c r="F1221" i="10"/>
  <c r="H1221" i="10" s="1"/>
  <c r="D1222" i="10"/>
  <c r="E1222" i="10" s="1"/>
  <c r="C1223" i="10" s="1"/>
  <c r="A2237" i="10"/>
  <c r="I2237" i="10" l="1"/>
  <c r="J2236" i="10"/>
  <c r="K2237" i="10"/>
  <c r="G2237" i="10"/>
  <c r="B2237" i="10"/>
  <c r="O1219" i="10"/>
  <c r="P1219" i="10"/>
  <c r="Q1218" i="10"/>
  <c r="M1219" i="10"/>
  <c r="N1219" i="10"/>
  <c r="L1220" i="10"/>
  <c r="F1222" i="10"/>
  <c r="H1222" i="10" s="1"/>
  <c r="D1223" i="10"/>
  <c r="E1223" i="10" s="1"/>
  <c r="C1224" i="10" s="1"/>
  <c r="A2238" i="10"/>
  <c r="I2238" i="10" l="1"/>
  <c r="J2237" i="10"/>
  <c r="K2238" i="10"/>
  <c r="G2238" i="10"/>
  <c r="B2238" i="10"/>
  <c r="O1220" i="10"/>
  <c r="P1220" i="10"/>
  <c r="Q1219" i="10"/>
  <c r="M1220" i="10"/>
  <c r="N1220" i="10"/>
  <c r="L1221" i="10"/>
  <c r="F1223" i="10"/>
  <c r="H1223" i="10" s="1"/>
  <c r="D1224" i="10"/>
  <c r="E1224" i="10" s="1"/>
  <c r="C1225" i="10" s="1"/>
  <c r="A2239" i="10"/>
  <c r="I2239" i="10" l="1"/>
  <c r="J2238" i="10"/>
  <c r="K2239" i="10"/>
  <c r="G2239" i="10"/>
  <c r="B2239" i="10"/>
  <c r="Q1220" i="10"/>
  <c r="O1221" i="10"/>
  <c r="P1221" i="10"/>
  <c r="M1221" i="10"/>
  <c r="N1221" i="10"/>
  <c r="L1222" i="10"/>
  <c r="F1224" i="10"/>
  <c r="H1224" i="10" s="1"/>
  <c r="D1225" i="10"/>
  <c r="E1225" i="10" s="1"/>
  <c r="C1226" i="10" s="1"/>
  <c r="A2240" i="10"/>
  <c r="I2240" i="10" l="1"/>
  <c r="J2239" i="10"/>
  <c r="K2240" i="10"/>
  <c r="G2240" i="10"/>
  <c r="B2240" i="10"/>
  <c r="O1222" i="10"/>
  <c r="P1222" i="10"/>
  <c r="Q1221" i="10"/>
  <c r="M1222" i="10"/>
  <c r="N1222" i="10"/>
  <c r="L1223" i="10"/>
  <c r="F1225" i="10"/>
  <c r="H1225" i="10" s="1"/>
  <c r="D1226" i="10"/>
  <c r="E1226" i="10" s="1"/>
  <c r="C1227" i="10" s="1"/>
  <c r="A2241" i="10"/>
  <c r="I2241" i="10" l="1"/>
  <c r="J2240" i="10"/>
  <c r="K2241" i="10"/>
  <c r="G2241" i="10"/>
  <c r="B2241" i="10"/>
  <c r="P1223" i="10"/>
  <c r="O1223" i="10"/>
  <c r="Q1222" i="10"/>
  <c r="M1223" i="10"/>
  <c r="N1223" i="10"/>
  <c r="L1224" i="10"/>
  <c r="F1226" i="10"/>
  <c r="H1226" i="10" s="1"/>
  <c r="D1227" i="10"/>
  <c r="E1227" i="10" s="1"/>
  <c r="C1228" i="10" s="1"/>
  <c r="A2242" i="10"/>
  <c r="I2242" i="10" l="1"/>
  <c r="J2241" i="10"/>
  <c r="K2242" i="10"/>
  <c r="G2242" i="10"/>
  <c r="B2242" i="10"/>
  <c r="P1224" i="10"/>
  <c r="O1224" i="10"/>
  <c r="Q1223" i="10"/>
  <c r="M1224" i="10"/>
  <c r="N1224" i="10"/>
  <c r="L1225" i="10"/>
  <c r="F1227" i="10"/>
  <c r="H1227" i="10" s="1"/>
  <c r="D1228" i="10"/>
  <c r="E1228" i="10" s="1"/>
  <c r="C1229" i="10" s="1"/>
  <c r="A2243" i="10"/>
  <c r="I2243" i="10" l="1"/>
  <c r="J2242" i="10"/>
  <c r="K2243" i="10"/>
  <c r="G2243" i="10"/>
  <c r="B2243" i="10"/>
  <c r="Q1224" i="10"/>
  <c r="O1225" i="10"/>
  <c r="P1225" i="10"/>
  <c r="M1225" i="10"/>
  <c r="N1225" i="10"/>
  <c r="L1226" i="10"/>
  <c r="F1228" i="10"/>
  <c r="H1228" i="10" s="1"/>
  <c r="D1229" i="10"/>
  <c r="E1229" i="10" s="1"/>
  <c r="C1230" i="10" s="1"/>
  <c r="A2244" i="10"/>
  <c r="I2244" i="10" l="1"/>
  <c r="J2243" i="10"/>
  <c r="K2244" i="10"/>
  <c r="G2244" i="10"/>
  <c r="B2244" i="10"/>
  <c r="P1226" i="10"/>
  <c r="O1226" i="10"/>
  <c r="Q1225" i="10"/>
  <c r="M1226" i="10"/>
  <c r="N1226" i="10"/>
  <c r="L1227" i="10"/>
  <c r="F1229" i="10"/>
  <c r="H1229" i="10" s="1"/>
  <c r="D1230" i="10"/>
  <c r="E1230" i="10" s="1"/>
  <c r="C1231" i="10" s="1"/>
  <c r="A2245" i="10"/>
  <c r="I2245" i="10" l="1"/>
  <c r="J2244" i="10"/>
  <c r="K2245" i="10"/>
  <c r="G2245" i="10"/>
  <c r="B2245" i="10"/>
  <c r="Q1226" i="10"/>
  <c r="O1227" i="10"/>
  <c r="P1227" i="10"/>
  <c r="M1227" i="10"/>
  <c r="N1227" i="10"/>
  <c r="L1228" i="10"/>
  <c r="F1230" i="10"/>
  <c r="H1230" i="10" s="1"/>
  <c r="D1231" i="10"/>
  <c r="E1231" i="10" s="1"/>
  <c r="C1232" i="10" s="1"/>
  <c r="A2246" i="10"/>
  <c r="I2246" i="10" l="1"/>
  <c r="J2245" i="10"/>
  <c r="K2246" i="10"/>
  <c r="G2246" i="10"/>
  <c r="B2246" i="10"/>
  <c r="O1228" i="10"/>
  <c r="P1228" i="10"/>
  <c r="Q1227" i="10"/>
  <c r="M1228" i="10"/>
  <c r="N1228" i="10"/>
  <c r="L1229" i="10"/>
  <c r="F1231" i="10"/>
  <c r="H1231" i="10" s="1"/>
  <c r="D1232" i="10"/>
  <c r="E1232" i="10" s="1"/>
  <c r="C1233" i="10" s="1"/>
  <c r="A2247" i="10"/>
  <c r="I2247" i="10" l="1"/>
  <c r="J2246" i="10"/>
  <c r="K2247" i="10"/>
  <c r="G2247" i="10"/>
  <c r="B2247" i="10"/>
  <c r="P1229" i="10"/>
  <c r="O1229" i="10"/>
  <c r="Q1228" i="10"/>
  <c r="M1229" i="10"/>
  <c r="N1229" i="10"/>
  <c r="L1230" i="10"/>
  <c r="F1232" i="10"/>
  <c r="H1232" i="10" s="1"/>
  <c r="D1233" i="10"/>
  <c r="E1233" i="10" s="1"/>
  <c r="C1234" i="10" s="1"/>
  <c r="A2248" i="10"/>
  <c r="I2248" i="10" l="1"/>
  <c r="J2247" i="10"/>
  <c r="K2248" i="10"/>
  <c r="G2248" i="10"/>
  <c r="B2248" i="10"/>
  <c r="Q1229" i="10"/>
  <c r="O1230" i="10"/>
  <c r="P1230" i="10"/>
  <c r="M1230" i="10"/>
  <c r="N1230" i="10"/>
  <c r="L1231" i="10"/>
  <c r="F1233" i="10"/>
  <c r="H1233" i="10" s="1"/>
  <c r="D1234" i="10"/>
  <c r="E1234" i="10" s="1"/>
  <c r="C1235" i="10" s="1"/>
  <c r="A2249" i="10"/>
  <c r="I2249" i="10" l="1"/>
  <c r="J2248" i="10"/>
  <c r="K2249" i="10"/>
  <c r="G2249" i="10"/>
  <c r="B2249" i="10"/>
  <c r="P1231" i="10"/>
  <c r="O1231" i="10"/>
  <c r="Q1230" i="10"/>
  <c r="M1231" i="10"/>
  <c r="N1231" i="10"/>
  <c r="L1232" i="10"/>
  <c r="F1234" i="10"/>
  <c r="H1234" i="10" s="1"/>
  <c r="D1235" i="10"/>
  <c r="E1235" i="10" s="1"/>
  <c r="C1236" i="10" s="1"/>
  <c r="A2250" i="10"/>
  <c r="I2250" i="10" l="1"/>
  <c r="J2249" i="10"/>
  <c r="K2250" i="10"/>
  <c r="G2250" i="10"/>
  <c r="B2250" i="10"/>
  <c r="Q1231" i="10"/>
  <c r="P1232" i="10"/>
  <c r="O1232" i="10"/>
  <c r="M1232" i="10"/>
  <c r="N1232" i="10"/>
  <c r="L1233" i="10"/>
  <c r="F1235" i="10"/>
  <c r="H1235" i="10" s="1"/>
  <c r="D1236" i="10"/>
  <c r="E1236" i="10" s="1"/>
  <c r="C1237" i="10" s="1"/>
  <c r="A2251" i="10"/>
  <c r="I2251" i="10" l="1"/>
  <c r="J2250" i="10"/>
  <c r="K2251" i="10"/>
  <c r="G2251" i="10"/>
  <c r="B2251" i="10"/>
  <c r="O1233" i="10"/>
  <c r="P1233" i="10"/>
  <c r="Q1232" i="10"/>
  <c r="M1233" i="10"/>
  <c r="N1233" i="10"/>
  <c r="L1234" i="10"/>
  <c r="F1236" i="10"/>
  <c r="H1236" i="10" s="1"/>
  <c r="D1237" i="10"/>
  <c r="E1237" i="10" s="1"/>
  <c r="C1238" i="10" s="1"/>
  <c r="A2252" i="10"/>
  <c r="I2252" i="10" l="1"/>
  <c r="J2251" i="10"/>
  <c r="K2252" i="10"/>
  <c r="G2252" i="10"/>
  <c r="B2252" i="10"/>
  <c r="P1234" i="10"/>
  <c r="O1234" i="10"/>
  <c r="Q1233" i="10"/>
  <c r="M1234" i="10"/>
  <c r="N1234" i="10"/>
  <c r="L1235" i="10"/>
  <c r="F1237" i="10"/>
  <c r="H1237" i="10" s="1"/>
  <c r="D1238" i="10"/>
  <c r="E1238" i="10" s="1"/>
  <c r="C1239" i="10" s="1"/>
  <c r="A2253" i="10"/>
  <c r="I2253" i="10" l="1"/>
  <c r="J2252" i="10"/>
  <c r="K2253" i="10"/>
  <c r="G2253" i="10"/>
  <c r="B2253" i="10"/>
  <c r="O1235" i="10"/>
  <c r="P1235" i="10"/>
  <c r="Q1234" i="10"/>
  <c r="M1235" i="10"/>
  <c r="N1235" i="10"/>
  <c r="L1236" i="10"/>
  <c r="F1238" i="10"/>
  <c r="H1238" i="10" s="1"/>
  <c r="D1239" i="10"/>
  <c r="E1239" i="10" s="1"/>
  <c r="C1240" i="10" s="1"/>
  <c r="A2254" i="10"/>
  <c r="I2254" i="10" l="1"/>
  <c r="J2253" i="10"/>
  <c r="K2254" i="10"/>
  <c r="G2254" i="10"/>
  <c r="B2254" i="10"/>
  <c r="O1236" i="10"/>
  <c r="P1236" i="10"/>
  <c r="Q1235" i="10"/>
  <c r="M1236" i="10"/>
  <c r="N1236" i="10"/>
  <c r="L1237" i="10"/>
  <c r="F1239" i="10"/>
  <c r="H1239" i="10" s="1"/>
  <c r="D1240" i="10"/>
  <c r="E1240" i="10" s="1"/>
  <c r="C1241" i="10" s="1"/>
  <c r="A2255" i="10"/>
  <c r="I2255" i="10" l="1"/>
  <c r="J2254" i="10"/>
  <c r="K2255" i="10"/>
  <c r="G2255" i="10"/>
  <c r="B2255" i="10"/>
  <c r="Q1236" i="10"/>
  <c r="P1237" i="10"/>
  <c r="O1237" i="10"/>
  <c r="M1237" i="10"/>
  <c r="N1237" i="10"/>
  <c r="L1238" i="10"/>
  <c r="F1240" i="10"/>
  <c r="H1240" i="10" s="1"/>
  <c r="D1241" i="10"/>
  <c r="E1241" i="10" s="1"/>
  <c r="C1242" i="10" s="1"/>
  <c r="A2256" i="10"/>
  <c r="I2256" i="10" l="1"/>
  <c r="J2255" i="10"/>
  <c r="K2256" i="10"/>
  <c r="G2256" i="10"/>
  <c r="B2256" i="10"/>
  <c r="P1238" i="10"/>
  <c r="O1238" i="10"/>
  <c r="Q1237" i="10"/>
  <c r="M1238" i="10"/>
  <c r="N1238" i="10"/>
  <c r="L1239" i="10"/>
  <c r="F1241" i="10"/>
  <c r="H1241" i="10" s="1"/>
  <c r="D1242" i="10"/>
  <c r="E1242" i="10" s="1"/>
  <c r="C1243" i="10" s="1"/>
  <c r="A2257" i="10"/>
  <c r="I2257" i="10" l="1"/>
  <c r="J2256" i="10"/>
  <c r="K2257" i="10"/>
  <c r="G2257" i="10"/>
  <c r="B2257" i="10"/>
  <c r="O1239" i="10"/>
  <c r="P1239" i="10"/>
  <c r="Q1238" i="10"/>
  <c r="M1239" i="10"/>
  <c r="N1239" i="10"/>
  <c r="L1240" i="10"/>
  <c r="F1242" i="10"/>
  <c r="H1242" i="10" s="1"/>
  <c r="D1243" i="10"/>
  <c r="E1243" i="10" s="1"/>
  <c r="C1244" i="10" s="1"/>
  <c r="A2258" i="10"/>
  <c r="I2258" i="10" l="1"/>
  <c r="J2257" i="10"/>
  <c r="K2258" i="10"/>
  <c r="G2258" i="10"/>
  <c r="B2258" i="10"/>
  <c r="P1240" i="10"/>
  <c r="O1240" i="10"/>
  <c r="Q1239" i="10"/>
  <c r="M1240" i="10"/>
  <c r="N1240" i="10"/>
  <c r="L1241" i="10"/>
  <c r="F1243" i="10"/>
  <c r="H1243" i="10" s="1"/>
  <c r="D1244" i="10"/>
  <c r="E1244" i="10" s="1"/>
  <c r="C1245" i="10" s="1"/>
  <c r="A2259" i="10"/>
  <c r="I2259" i="10" l="1"/>
  <c r="J2258" i="10"/>
  <c r="K2259" i="10"/>
  <c r="G2259" i="10"/>
  <c r="B2259" i="10"/>
  <c r="P1241" i="10"/>
  <c r="O1241" i="10"/>
  <c r="Q1240" i="10"/>
  <c r="M1241" i="10"/>
  <c r="N1241" i="10"/>
  <c r="L1242" i="10"/>
  <c r="F1244" i="10"/>
  <c r="H1244" i="10" s="1"/>
  <c r="D1245" i="10"/>
  <c r="E1245" i="10" s="1"/>
  <c r="C1246" i="10" s="1"/>
  <c r="A2260" i="10"/>
  <c r="I2260" i="10" l="1"/>
  <c r="J2259" i="10"/>
  <c r="K2260" i="10"/>
  <c r="G2260" i="10"/>
  <c r="B2260" i="10"/>
  <c r="Q1241" i="10"/>
  <c r="O1242" i="10"/>
  <c r="P1242" i="10"/>
  <c r="M1242" i="10"/>
  <c r="N1242" i="10"/>
  <c r="L1243" i="10"/>
  <c r="F1245" i="10"/>
  <c r="H1245" i="10" s="1"/>
  <c r="D1246" i="10"/>
  <c r="E1246" i="10" s="1"/>
  <c r="C1247" i="10" s="1"/>
  <c r="A2261" i="10"/>
  <c r="I2261" i="10" l="1"/>
  <c r="J2260" i="10"/>
  <c r="K2261" i="10"/>
  <c r="G2261" i="10"/>
  <c r="B2261" i="10"/>
  <c r="O1243" i="10"/>
  <c r="P1243" i="10"/>
  <c r="Q1242" i="10"/>
  <c r="M1243" i="10"/>
  <c r="N1243" i="10"/>
  <c r="L1244" i="10"/>
  <c r="F1246" i="10"/>
  <c r="H1246" i="10" s="1"/>
  <c r="D1247" i="10"/>
  <c r="E1247" i="10" s="1"/>
  <c r="C1248" i="10" s="1"/>
  <c r="A2262" i="10"/>
  <c r="I2262" i="10" l="1"/>
  <c r="J2261" i="10"/>
  <c r="K2262" i="10"/>
  <c r="G2262" i="10"/>
  <c r="B2262" i="10"/>
  <c r="O1244" i="10"/>
  <c r="P1244" i="10"/>
  <c r="Q1243" i="10"/>
  <c r="M1244" i="10"/>
  <c r="N1244" i="10"/>
  <c r="L1245" i="10"/>
  <c r="F1247" i="10"/>
  <c r="H1247" i="10" s="1"/>
  <c r="D1248" i="10"/>
  <c r="E1248" i="10" s="1"/>
  <c r="C1249" i="10" s="1"/>
  <c r="A2263" i="10"/>
  <c r="I2263" i="10" l="1"/>
  <c r="J2262" i="10"/>
  <c r="K2263" i="10"/>
  <c r="G2263" i="10"/>
  <c r="B2263" i="10"/>
  <c r="P1245" i="10"/>
  <c r="O1245" i="10"/>
  <c r="Q1244" i="10"/>
  <c r="M1245" i="10"/>
  <c r="N1245" i="10"/>
  <c r="L1246" i="10"/>
  <c r="F1248" i="10"/>
  <c r="H1248" i="10" s="1"/>
  <c r="D1249" i="10"/>
  <c r="E1249" i="10" s="1"/>
  <c r="C1250" i="10" s="1"/>
  <c r="A2264" i="10"/>
  <c r="I2264" i="10" l="1"/>
  <c r="J2263" i="10"/>
  <c r="K2264" i="10"/>
  <c r="G2264" i="10"/>
  <c r="B2264" i="10"/>
  <c r="Q1245" i="10"/>
  <c r="O1246" i="10"/>
  <c r="P1246" i="10"/>
  <c r="M1246" i="10"/>
  <c r="N1246" i="10"/>
  <c r="L1247" i="10"/>
  <c r="F1249" i="10"/>
  <c r="H1249" i="10" s="1"/>
  <c r="D1250" i="10"/>
  <c r="E1250" i="10" s="1"/>
  <c r="C1251" i="10" s="1"/>
  <c r="A2265" i="10"/>
  <c r="I2265" i="10" l="1"/>
  <c r="J2264" i="10"/>
  <c r="K2265" i="10"/>
  <c r="G2265" i="10"/>
  <c r="B2265" i="10"/>
  <c r="Q1246" i="10"/>
  <c r="P1247" i="10"/>
  <c r="O1247" i="10"/>
  <c r="M1247" i="10"/>
  <c r="N1247" i="10"/>
  <c r="L1248" i="10"/>
  <c r="F1250" i="10"/>
  <c r="H1250" i="10" s="1"/>
  <c r="D1251" i="10"/>
  <c r="E1251" i="10" s="1"/>
  <c r="C1252" i="10" s="1"/>
  <c r="A2266" i="10"/>
  <c r="I2266" i="10" l="1"/>
  <c r="J2265" i="10"/>
  <c r="K2266" i="10"/>
  <c r="G2266" i="10"/>
  <c r="B2266" i="10"/>
  <c r="O1248" i="10"/>
  <c r="P1248" i="10"/>
  <c r="Q1247" i="10"/>
  <c r="M1248" i="10"/>
  <c r="N1248" i="10"/>
  <c r="L1249" i="10"/>
  <c r="F1251" i="10"/>
  <c r="H1251" i="10" s="1"/>
  <c r="D1252" i="10"/>
  <c r="E1252" i="10" s="1"/>
  <c r="C1253" i="10" s="1"/>
  <c r="A2267" i="10"/>
  <c r="I2267" i="10" l="1"/>
  <c r="J2266" i="10"/>
  <c r="K2267" i="10"/>
  <c r="G2267" i="10"/>
  <c r="B2267" i="10"/>
  <c r="P1249" i="10"/>
  <c r="O1249" i="10"/>
  <c r="Q1248" i="10"/>
  <c r="M1249" i="10"/>
  <c r="N1249" i="10"/>
  <c r="L1250" i="10"/>
  <c r="F1252" i="10"/>
  <c r="H1252" i="10" s="1"/>
  <c r="D1253" i="10"/>
  <c r="E1253" i="10" s="1"/>
  <c r="C1254" i="10" s="1"/>
  <c r="A2268" i="10"/>
  <c r="I2268" i="10" l="1"/>
  <c r="J2267" i="10"/>
  <c r="K2268" i="10"/>
  <c r="G2268" i="10"/>
  <c r="B2268" i="10"/>
  <c r="O1250" i="10"/>
  <c r="P1250" i="10"/>
  <c r="Q1249" i="10"/>
  <c r="M1250" i="10"/>
  <c r="N1250" i="10"/>
  <c r="L1251" i="10"/>
  <c r="F1253" i="10"/>
  <c r="H1253" i="10" s="1"/>
  <c r="D1254" i="10"/>
  <c r="E1254" i="10" s="1"/>
  <c r="C1255" i="10" s="1"/>
  <c r="A2269" i="10"/>
  <c r="I2269" i="10" l="1"/>
  <c r="J2268" i="10"/>
  <c r="K2269" i="10"/>
  <c r="G2269" i="10"/>
  <c r="B2269" i="10"/>
  <c r="O1251" i="10"/>
  <c r="P1251" i="10"/>
  <c r="Q1250" i="10"/>
  <c r="M1251" i="10"/>
  <c r="N1251" i="10"/>
  <c r="L1252" i="10"/>
  <c r="F1254" i="10"/>
  <c r="H1254" i="10" s="1"/>
  <c r="D1255" i="10"/>
  <c r="E1255" i="10" s="1"/>
  <c r="C1256" i="10" s="1"/>
  <c r="A2270" i="10"/>
  <c r="I2270" i="10" l="1"/>
  <c r="J2269" i="10"/>
  <c r="K2270" i="10"/>
  <c r="G2270" i="10"/>
  <c r="B2270" i="10"/>
  <c r="Q1251" i="10"/>
  <c r="P1252" i="10"/>
  <c r="O1252" i="10"/>
  <c r="M1252" i="10"/>
  <c r="N1252" i="10"/>
  <c r="L1253" i="10"/>
  <c r="F1255" i="10"/>
  <c r="H1255" i="10" s="1"/>
  <c r="D1256" i="10"/>
  <c r="E1256" i="10" s="1"/>
  <c r="C1257" i="10" s="1"/>
  <c r="A2271" i="10"/>
  <c r="I2271" i="10" l="1"/>
  <c r="J2270" i="10"/>
  <c r="K2271" i="10"/>
  <c r="G2271" i="10"/>
  <c r="B2271" i="10"/>
  <c r="O1253" i="10"/>
  <c r="P1253" i="10"/>
  <c r="Q1252" i="10"/>
  <c r="M1253" i="10"/>
  <c r="N1253" i="10"/>
  <c r="L1254" i="10"/>
  <c r="F1256" i="10"/>
  <c r="H1256" i="10" s="1"/>
  <c r="D1257" i="10"/>
  <c r="E1257" i="10" s="1"/>
  <c r="C1258" i="10" s="1"/>
  <c r="A2272" i="10"/>
  <c r="I2272" i="10" l="1"/>
  <c r="J2271" i="10"/>
  <c r="K2272" i="10"/>
  <c r="G2272" i="10"/>
  <c r="B2272" i="10"/>
  <c r="Q1253" i="10"/>
  <c r="P1254" i="10"/>
  <c r="O1254" i="10"/>
  <c r="M1254" i="10"/>
  <c r="N1254" i="10"/>
  <c r="L1255" i="10"/>
  <c r="F1257" i="10"/>
  <c r="H1257" i="10" s="1"/>
  <c r="D1258" i="10"/>
  <c r="E1258" i="10" s="1"/>
  <c r="C1259" i="10" s="1"/>
  <c r="A2273" i="10"/>
  <c r="I2273" i="10" l="1"/>
  <c r="J2272" i="10"/>
  <c r="K2273" i="10"/>
  <c r="G2273" i="10"/>
  <c r="B2273" i="10"/>
  <c r="Q1254" i="10"/>
  <c r="O1255" i="10"/>
  <c r="P1255" i="10"/>
  <c r="M1255" i="10"/>
  <c r="N1255" i="10"/>
  <c r="L1256" i="10"/>
  <c r="F1258" i="10"/>
  <c r="H1258" i="10" s="1"/>
  <c r="D1259" i="10"/>
  <c r="E1259" i="10" s="1"/>
  <c r="C1260" i="10" s="1"/>
  <c r="A2274" i="10"/>
  <c r="I2274" i="10" l="1"/>
  <c r="J2273" i="10"/>
  <c r="K2274" i="10"/>
  <c r="G2274" i="10"/>
  <c r="B2274" i="10"/>
  <c r="Q1255" i="10"/>
  <c r="O1256" i="10"/>
  <c r="P1256" i="10"/>
  <c r="M1256" i="10"/>
  <c r="N1256" i="10"/>
  <c r="L1257" i="10"/>
  <c r="F1259" i="10"/>
  <c r="H1259" i="10" s="1"/>
  <c r="D1260" i="10"/>
  <c r="E1260" i="10" s="1"/>
  <c r="C1261" i="10" s="1"/>
  <c r="A2275" i="10"/>
  <c r="I2275" i="10" l="1"/>
  <c r="J2274" i="10"/>
  <c r="K2275" i="10"/>
  <c r="G2275" i="10"/>
  <c r="B2275" i="10"/>
  <c r="P1257" i="10"/>
  <c r="O1257" i="10"/>
  <c r="Q1256" i="10"/>
  <c r="M1257" i="10"/>
  <c r="N1257" i="10"/>
  <c r="L1258" i="10"/>
  <c r="F1260" i="10"/>
  <c r="H1260" i="10" s="1"/>
  <c r="D1261" i="10"/>
  <c r="E1261" i="10" s="1"/>
  <c r="C1262" i="10" s="1"/>
  <c r="A2276" i="10"/>
  <c r="I2276" i="10" l="1"/>
  <c r="J2275" i="10"/>
  <c r="K2276" i="10"/>
  <c r="G2276" i="10"/>
  <c r="B2276" i="10"/>
  <c r="O1258" i="10"/>
  <c r="P1258" i="10"/>
  <c r="Q1257" i="10"/>
  <c r="M1258" i="10"/>
  <c r="N1258" i="10"/>
  <c r="L1259" i="10"/>
  <c r="F1261" i="10"/>
  <c r="H1261" i="10" s="1"/>
  <c r="D1262" i="10"/>
  <c r="E1262" i="10" s="1"/>
  <c r="C1263" i="10" s="1"/>
  <c r="A2277" i="10"/>
  <c r="I2277" i="10" l="1"/>
  <c r="J2276" i="10"/>
  <c r="K2277" i="10"/>
  <c r="G2277" i="10"/>
  <c r="B2277" i="10"/>
  <c r="Q1258" i="10"/>
  <c r="P1259" i="10"/>
  <c r="O1259" i="10"/>
  <c r="M1259" i="10"/>
  <c r="N1259" i="10"/>
  <c r="L1260" i="10"/>
  <c r="F1262" i="10"/>
  <c r="H1262" i="10" s="1"/>
  <c r="D1263" i="10"/>
  <c r="E1263" i="10" s="1"/>
  <c r="C1264" i="10" s="1"/>
  <c r="A2278" i="10"/>
  <c r="I2278" i="10" l="1"/>
  <c r="J2277" i="10"/>
  <c r="K2278" i="10"/>
  <c r="G2278" i="10"/>
  <c r="B2278" i="10"/>
  <c r="Q1259" i="10"/>
  <c r="O1260" i="10"/>
  <c r="P1260" i="10"/>
  <c r="M1260" i="10"/>
  <c r="N1260" i="10"/>
  <c r="L1261" i="10"/>
  <c r="F1263" i="10"/>
  <c r="H1263" i="10" s="1"/>
  <c r="D1264" i="10"/>
  <c r="E1264" i="10" s="1"/>
  <c r="C1265" i="10" s="1"/>
  <c r="A2279" i="10"/>
  <c r="I2279" i="10" l="1"/>
  <c r="J2278" i="10"/>
  <c r="K2279" i="10"/>
  <c r="G2279" i="10"/>
  <c r="B2279" i="10"/>
  <c r="O1261" i="10"/>
  <c r="P1261" i="10"/>
  <c r="Q1260" i="10"/>
  <c r="M1261" i="10"/>
  <c r="N1261" i="10"/>
  <c r="L1262" i="10"/>
  <c r="F1264" i="10"/>
  <c r="H1264" i="10" s="1"/>
  <c r="D1265" i="10"/>
  <c r="E1265" i="10" s="1"/>
  <c r="C1266" i="10" s="1"/>
  <c r="A2280" i="10"/>
  <c r="I2280" i="10" l="1"/>
  <c r="J2279" i="10"/>
  <c r="K2280" i="10"/>
  <c r="G2280" i="10"/>
  <c r="B2280" i="10"/>
  <c r="O1262" i="10"/>
  <c r="P1262" i="10"/>
  <c r="Q1261" i="10"/>
  <c r="M1262" i="10"/>
  <c r="N1262" i="10"/>
  <c r="L1263" i="10"/>
  <c r="F1265" i="10"/>
  <c r="H1265" i="10" s="1"/>
  <c r="D1266" i="10"/>
  <c r="E1266" i="10" s="1"/>
  <c r="C1267" i="10" s="1"/>
  <c r="A2281" i="10"/>
  <c r="I2281" i="10" l="1"/>
  <c r="J2280" i="10"/>
  <c r="K2281" i="10"/>
  <c r="G2281" i="10"/>
  <c r="B2281" i="10"/>
  <c r="Q1262" i="10"/>
  <c r="P1263" i="10"/>
  <c r="O1263" i="10"/>
  <c r="M1263" i="10"/>
  <c r="N1263" i="10"/>
  <c r="L1264" i="10"/>
  <c r="F1266" i="10"/>
  <c r="H1266" i="10" s="1"/>
  <c r="D1267" i="10"/>
  <c r="E1267" i="10" s="1"/>
  <c r="C1268" i="10" s="1"/>
  <c r="A2282" i="10"/>
  <c r="I2282" i="10" l="1"/>
  <c r="J2281" i="10"/>
  <c r="K2282" i="10"/>
  <c r="G2282" i="10"/>
  <c r="B2282" i="10"/>
  <c r="Q1263" i="10"/>
  <c r="O1264" i="10"/>
  <c r="P1264" i="10"/>
  <c r="M1264" i="10"/>
  <c r="N1264" i="10"/>
  <c r="L1265" i="10"/>
  <c r="F1267" i="10"/>
  <c r="H1267" i="10" s="1"/>
  <c r="D1268" i="10"/>
  <c r="E1268" i="10" s="1"/>
  <c r="C1269" i="10" s="1"/>
  <c r="A2283" i="10"/>
  <c r="I2283" i="10" l="1"/>
  <c r="J2282" i="10"/>
  <c r="K2283" i="10"/>
  <c r="G2283" i="10"/>
  <c r="B2283" i="10"/>
  <c r="P1265" i="10"/>
  <c r="O1265" i="10"/>
  <c r="Q1264" i="10"/>
  <c r="M1265" i="10"/>
  <c r="N1265" i="10"/>
  <c r="F17" i="11"/>
  <c r="C18" i="11"/>
  <c r="L1266" i="10"/>
  <c r="F1268" i="10"/>
  <c r="H1268" i="10" s="1"/>
  <c r="D1269" i="10"/>
  <c r="E1269" i="10" s="1"/>
  <c r="C1270" i="10" s="1"/>
  <c r="A2284" i="10"/>
  <c r="I2284" i="10" l="1"/>
  <c r="J2283" i="10"/>
  <c r="K2284" i="10"/>
  <c r="G2284" i="10"/>
  <c r="B2284" i="10"/>
  <c r="P1266" i="10"/>
  <c r="O1266" i="10"/>
  <c r="Q1265" i="10"/>
  <c r="M1266" i="10"/>
  <c r="N1266" i="10"/>
  <c r="L1267" i="10"/>
  <c r="F1269" i="10"/>
  <c r="H1269" i="10" s="1"/>
  <c r="D1270" i="10"/>
  <c r="E1270" i="10" s="1"/>
  <c r="C1271" i="10" s="1"/>
  <c r="A2285" i="10"/>
  <c r="I2285" i="10" l="1"/>
  <c r="J2284" i="10"/>
  <c r="K2285" i="10"/>
  <c r="G2285" i="10"/>
  <c r="B2285" i="10"/>
  <c r="Q1266" i="10"/>
  <c r="O1267" i="10"/>
  <c r="P1267" i="10"/>
  <c r="M1267" i="10"/>
  <c r="N1267" i="10"/>
  <c r="L1268" i="10"/>
  <c r="F1270" i="10"/>
  <c r="H1270" i="10" s="1"/>
  <c r="D1271" i="10"/>
  <c r="E1271" i="10" s="1"/>
  <c r="C1272" i="10" s="1"/>
  <c r="A2286" i="10"/>
  <c r="I2286" i="10" l="1"/>
  <c r="J2285" i="10"/>
  <c r="K2286" i="10"/>
  <c r="G2286" i="10"/>
  <c r="B2286" i="10"/>
  <c r="O1268" i="10"/>
  <c r="P1268" i="10"/>
  <c r="Q1267" i="10"/>
  <c r="M1268" i="10"/>
  <c r="N1268" i="10"/>
  <c r="L1269" i="10"/>
  <c r="F1271" i="10"/>
  <c r="H1271" i="10" s="1"/>
  <c r="D1272" i="10"/>
  <c r="E1272" i="10" s="1"/>
  <c r="C1273" i="10" s="1"/>
  <c r="A2287" i="10"/>
  <c r="I2287" i="10" l="1"/>
  <c r="J2286" i="10"/>
  <c r="K2287" i="10"/>
  <c r="G2287" i="10"/>
  <c r="B2287" i="10"/>
  <c r="Q1268" i="10"/>
  <c r="P1269" i="10"/>
  <c r="O1269" i="10"/>
  <c r="M1269" i="10"/>
  <c r="N1269" i="10"/>
  <c r="L1270" i="10"/>
  <c r="F1272" i="10"/>
  <c r="H1272" i="10" s="1"/>
  <c r="D1273" i="10"/>
  <c r="E1273" i="10" s="1"/>
  <c r="C1274" i="10" s="1"/>
  <c r="A2288" i="10"/>
  <c r="I2288" i="10" l="1"/>
  <c r="J2287" i="10"/>
  <c r="K2288" i="10"/>
  <c r="G2288" i="10"/>
  <c r="B2288" i="10"/>
  <c r="O1270" i="10"/>
  <c r="P1270" i="10"/>
  <c r="Q1269" i="10"/>
  <c r="M1270" i="10"/>
  <c r="N1270" i="10"/>
  <c r="L1271" i="10"/>
  <c r="F1273" i="10"/>
  <c r="H1273" i="10" s="1"/>
  <c r="D1274" i="10"/>
  <c r="E1274" i="10" s="1"/>
  <c r="C1275" i="10" s="1"/>
  <c r="A2289" i="10"/>
  <c r="I2289" i="10" l="1"/>
  <c r="J2288" i="10"/>
  <c r="K2289" i="10"/>
  <c r="G2289" i="10"/>
  <c r="B2289" i="10"/>
  <c r="Q1270" i="10"/>
  <c r="P1271" i="10"/>
  <c r="O1271" i="10"/>
  <c r="M1271" i="10"/>
  <c r="N1271" i="10"/>
  <c r="L1272" i="10"/>
  <c r="F1274" i="10"/>
  <c r="H1274" i="10" s="1"/>
  <c r="D1275" i="10"/>
  <c r="E1275" i="10" s="1"/>
  <c r="C1276" i="10" s="1"/>
  <c r="A2290" i="10"/>
  <c r="I2290" i="10" l="1"/>
  <c r="J2289" i="10"/>
  <c r="K2290" i="10"/>
  <c r="G2290" i="10"/>
  <c r="B2290" i="10"/>
  <c r="O1272" i="10"/>
  <c r="P1272" i="10"/>
  <c r="Q1271" i="10"/>
  <c r="M1272" i="10"/>
  <c r="N1272" i="10"/>
  <c r="L1273" i="10"/>
  <c r="F1275" i="10"/>
  <c r="H1275" i="10" s="1"/>
  <c r="D1276" i="10"/>
  <c r="E1276" i="10" s="1"/>
  <c r="C1277" i="10" s="1"/>
  <c r="A2291" i="10"/>
  <c r="I2291" i="10" l="1"/>
  <c r="J2290" i="10"/>
  <c r="K2291" i="10"/>
  <c r="G2291" i="10"/>
  <c r="B2291" i="10"/>
  <c r="O1273" i="10"/>
  <c r="P1273" i="10"/>
  <c r="Q1272" i="10"/>
  <c r="M1273" i="10"/>
  <c r="N1273" i="10"/>
  <c r="L1274" i="10"/>
  <c r="F1276" i="10"/>
  <c r="H1276" i="10" s="1"/>
  <c r="D1277" i="10"/>
  <c r="E1277" i="10" s="1"/>
  <c r="C1278" i="10" s="1"/>
  <c r="A2292" i="10"/>
  <c r="I2292" i="10" l="1"/>
  <c r="J2291" i="10"/>
  <c r="K2292" i="10"/>
  <c r="G2292" i="10"/>
  <c r="B2292" i="10"/>
  <c r="P1274" i="10"/>
  <c r="O1274" i="10"/>
  <c r="Q1273" i="10"/>
  <c r="M1274" i="10"/>
  <c r="N1274" i="10"/>
  <c r="E18" i="11"/>
  <c r="D18" i="11"/>
  <c r="L1275" i="10"/>
  <c r="F1277" i="10"/>
  <c r="H1277" i="10" s="1"/>
  <c r="D1278" i="10"/>
  <c r="E1278" i="10" s="1"/>
  <c r="C1279" i="10" s="1"/>
  <c r="A2293" i="10"/>
  <c r="I2293" i="10" l="1"/>
  <c r="J2292" i="10"/>
  <c r="K2293" i="10"/>
  <c r="G2293" i="10"/>
  <c r="B2293" i="10"/>
  <c r="O1275" i="10"/>
  <c r="P1275" i="10"/>
  <c r="Q1274" i="10"/>
  <c r="M1275" i="10"/>
  <c r="N1275" i="10"/>
  <c r="L1276" i="10"/>
  <c r="F1278" i="10"/>
  <c r="H1278" i="10" s="1"/>
  <c r="D1279" i="10"/>
  <c r="E1279" i="10" s="1"/>
  <c r="C1280" i="10" s="1"/>
  <c r="A2294" i="10"/>
  <c r="I2294" i="10" l="1"/>
  <c r="J2293" i="10"/>
  <c r="K2294" i="10"/>
  <c r="G2294" i="10"/>
  <c r="B2294" i="10"/>
  <c r="Q1275" i="10"/>
  <c r="P1276" i="10"/>
  <c r="O1276" i="10"/>
  <c r="M1276" i="10"/>
  <c r="N1276" i="10"/>
  <c r="L1277" i="10"/>
  <c r="F1279" i="10"/>
  <c r="H1279" i="10" s="1"/>
  <c r="D1280" i="10"/>
  <c r="E1280" i="10" s="1"/>
  <c r="C1281" i="10" s="1"/>
  <c r="A2295" i="10"/>
  <c r="I2295" i="10" l="1"/>
  <c r="J2294" i="10"/>
  <c r="K2295" i="10"/>
  <c r="G2295" i="10"/>
  <c r="B2295" i="10"/>
  <c r="Q1276" i="10"/>
  <c r="P1277" i="10"/>
  <c r="O1277" i="10"/>
  <c r="M1277" i="10"/>
  <c r="N1277" i="10"/>
  <c r="L1278" i="10"/>
  <c r="F1280" i="10"/>
  <c r="H1280" i="10" s="1"/>
  <c r="D1281" i="10"/>
  <c r="E1281" i="10" s="1"/>
  <c r="C1282" i="10" s="1"/>
  <c r="A2296" i="10"/>
  <c r="I2296" i="10" l="1"/>
  <c r="J2295" i="10"/>
  <c r="K2296" i="10"/>
  <c r="G2296" i="10"/>
  <c r="B2296" i="10"/>
  <c r="O1278" i="10"/>
  <c r="P1278" i="10"/>
  <c r="Q1277" i="10"/>
  <c r="M1278" i="10"/>
  <c r="N1278" i="10"/>
  <c r="L1279" i="10"/>
  <c r="F1281" i="10"/>
  <c r="H1281" i="10" s="1"/>
  <c r="D1282" i="10"/>
  <c r="E1282" i="10" s="1"/>
  <c r="C1283" i="10" s="1"/>
  <c r="A2297" i="10"/>
  <c r="I2297" i="10" l="1"/>
  <c r="J2296" i="10"/>
  <c r="K2297" i="10"/>
  <c r="G2297" i="10"/>
  <c r="B2297" i="10"/>
  <c r="O1279" i="10"/>
  <c r="P1279" i="10"/>
  <c r="Q1278" i="10"/>
  <c r="M1279" i="10"/>
  <c r="N1279" i="10"/>
  <c r="L1280" i="10"/>
  <c r="F1282" i="10"/>
  <c r="H1282" i="10" s="1"/>
  <c r="D1283" i="10"/>
  <c r="E1283" i="10" s="1"/>
  <c r="C1284" i="10" s="1"/>
  <c r="A2298" i="10"/>
  <c r="I2298" i="10" l="1"/>
  <c r="J2297" i="10"/>
  <c r="K2298" i="10"/>
  <c r="G2298" i="10"/>
  <c r="B2298" i="10"/>
  <c r="P1280" i="10"/>
  <c r="O1280" i="10"/>
  <c r="Q1279" i="10"/>
  <c r="M1280" i="10"/>
  <c r="N1280" i="10"/>
  <c r="L1281" i="10"/>
  <c r="F1283" i="10"/>
  <c r="H1283" i="10" s="1"/>
  <c r="D1284" i="10"/>
  <c r="E1284" i="10" s="1"/>
  <c r="C1285" i="10" s="1"/>
  <c r="A2299" i="10"/>
  <c r="I2299" i="10" l="1"/>
  <c r="J2298" i="10"/>
  <c r="K2299" i="10"/>
  <c r="G2299" i="10"/>
  <c r="B2299" i="10"/>
  <c r="Q1280" i="10"/>
  <c r="O1281" i="10"/>
  <c r="P1281" i="10"/>
  <c r="M1281" i="10"/>
  <c r="N1281" i="10"/>
  <c r="L1282" i="10"/>
  <c r="F1284" i="10"/>
  <c r="H1284" i="10" s="1"/>
  <c r="D1285" i="10"/>
  <c r="E1285" i="10" s="1"/>
  <c r="C1286" i="10" s="1"/>
  <c r="A2300" i="10"/>
  <c r="I2300" i="10" l="1"/>
  <c r="J2299" i="10"/>
  <c r="K2300" i="10"/>
  <c r="G2300" i="10"/>
  <c r="B2300" i="10"/>
  <c r="O1282" i="10"/>
  <c r="P1282" i="10"/>
  <c r="Q1281" i="10"/>
  <c r="M1282" i="10"/>
  <c r="N1282" i="10"/>
  <c r="L1283" i="10"/>
  <c r="F1285" i="10"/>
  <c r="H1285" i="10" s="1"/>
  <c r="D1286" i="10"/>
  <c r="E1286" i="10" s="1"/>
  <c r="C1287" i="10" s="1"/>
  <c r="A2301" i="10"/>
  <c r="I2301" i="10" l="1"/>
  <c r="J2300" i="10"/>
  <c r="K2301" i="10"/>
  <c r="G2301" i="10"/>
  <c r="B2301" i="10"/>
  <c r="Q1282" i="10"/>
  <c r="P1283" i="10"/>
  <c r="O1283" i="10"/>
  <c r="M1283" i="10"/>
  <c r="N1283" i="10"/>
  <c r="L1284" i="10"/>
  <c r="F1286" i="10"/>
  <c r="H1286" i="10" s="1"/>
  <c r="D1287" i="10"/>
  <c r="E1287" i="10" s="1"/>
  <c r="C1288" i="10" s="1"/>
  <c r="A2302" i="10"/>
  <c r="I2302" i="10" l="1"/>
  <c r="J2301" i="10"/>
  <c r="K2302" i="10"/>
  <c r="G2302" i="10"/>
  <c r="B2302" i="10"/>
  <c r="Q1283" i="10"/>
  <c r="O1284" i="10"/>
  <c r="P1284" i="10"/>
  <c r="M1284" i="10"/>
  <c r="N1284" i="10"/>
  <c r="L1285" i="10"/>
  <c r="F1287" i="10"/>
  <c r="H1287" i="10" s="1"/>
  <c r="D1288" i="10"/>
  <c r="E1288" i="10" s="1"/>
  <c r="C1289" i="10" s="1"/>
  <c r="A2303" i="10"/>
  <c r="I2303" i="10" l="1"/>
  <c r="J2302" i="10"/>
  <c r="K2303" i="10"/>
  <c r="G2303" i="10"/>
  <c r="B2303" i="10"/>
  <c r="Q1284" i="10"/>
  <c r="P1285" i="10"/>
  <c r="O1285" i="10"/>
  <c r="M1285" i="10"/>
  <c r="N1285" i="10"/>
  <c r="L1286" i="10"/>
  <c r="F1288" i="10"/>
  <c r="H1288" i="10" s="1"/>
  <c r="D1289" i="10"/>
  <c r="E1289" i="10" s="1"/>
  <c r="C1290" i="10" s="1"/>
  <c r="A2304" i="10"/>
  <c r="I2304" i="10" l="1"/>
  <c r="J2303" i="10"/>
  <c r="K2304" i="10"/>
  <c r="G2304" i="10"/>
  <c r="B2304" i="10"/>
  <c r="Q1285" i="10"/>
  <c r="O1286" i="10"/>
  <c r="P1286" i="10"/>
  <c r="M1286" i="10"/>
  <c r="N1286" i="10"/>
  <c r="L1287" i="10"/>
  <c r="F1289" i="10"/>
  <c r="H1289" i="10" s="1"/>
  <c r="D1290" i="10"/>
  <c r="E1290" i="10" s="1"/>
  <c r="C1291" i="10" s="1"/>
  <c r="A2305" i="10"/>
  <c r="I2305" i="10" l="1"/>
  <c r="J2304" i="10"/>
  <c r="K2305" i="10"/>
  <c r="G2305" i="10"/>
  <c r="B2305" i="10"/>
  <c r="O1287" i="10"/>
  <c r="P1287" i="10"/>
  <c r="Q1286" i="10"/>
  <c r="M1287" i="10"/>
  <c r="N1287" i="10"/>
  <c r="L1288" i="10"/>
  <c r="F1290" i="10"/>
  <c r="H1290" i="10" s="1"/>
  <c r="D1291" i="10"/>
  <c r="E1291" i="10" s="1"/>
  <c r="C1292" i="10" s="1"/>
  <c r="A2306" i="10"/>
  <c r="I2306" i="10" l="1"/>
  <c r="J2305" i="10"/>
  <c r="K2306" i="10"/>
  <c r="G2306" i="10"/>
  <c r="B2306" i="10"/>
  <c r="Q1287" i="10"/>
  <c r="O1288" i="10"/>
  <c r="P1288" i="10"/>
  <c r="M1288" i="10"/>
  <c r="N1288" i="10"/>
  <c r="L1289" i="10"/>
  <c r="F1291" i="10"/>
  <c r="H1291" i="10" s="1"/>
  <c r="D1292" i="10"/>
  <c r="E1292" i="10" s="1"/>
  <c r="C1293" i="10" s="1"/>
  <c r="A2307" i="10"/>
  <c r="I2307" i="10" l="1"/>
  <c r="J2306" i="10"/>
  <c r="K2307" i="10"/>
  <c r="G2307" i="10"/>
  <c r="B2307" i="10"/>
  <c r="O1289" i="10"/>
  <c r="P1289" i="10"/>
  <c r="Q1288" i="10"/>
  <c r="M1289" i="10"/>
  <c r="N1289" i="10"/>
  <c r="L1290" i="10"/>
  <c r="F1292" i="10"/>
  <c r="H1292" i="10" s="1"/>
  <c r="D1293" i="10"/>
  <c r="E1293" i="10" s="1"/>
  <c r="C1294" i="10" s="1"/>
  <c r="A2308" i="10"/>
  <c r="I2308" i="10" l="1"/>
  <c r="J2307" i="10"/>
  <c r="K2308" i="10"/>
  <c r="G2308" i="10"/>
  <c r="B2308" i="10"/>
  <c r="Q1289" i="10"/>
  <c r="P1290" i="10"/>
  <c r="O1290" i="10"/>
  <c r="M1290" i="10"/>
  <c r="N1290" i="10"/>
  <c r="L1291" i="10"/>
  <c r="F1293" i="10"/>
  <c r="H1293" i="10" s="1"/>
  <c r="D1294" i="10"/>
  <c r="E1294" i="10" s="1"/>
  <c r="C1295" i="10" s="1"/>
  <c r="A2309" i="10"/>
  <c r="I2309" i="10" l="1"/>
  <c r="J2308" i="10"/>
  <c r="K2309" i="10"/>
  <c r="G2309" i="10"/>
  <c r="B2309" i="10"/>
  <c r="Q1290" i="10"/>
  <c r="O1291" i="10"/>
  <c r="P1291" i="10"/>
  <c r="M1291" i="10"/>
  <c r="N1291" i="10"/>
  <c r="L1292" i="10"/>
  <c r="F1294" i="10"/>
  <c r="H1294" i="10" s="1"/>
  <c r="D1295" i="10"/>
  <c r="E1295" i="10" s="1"/>
  <c r="C1296" i="10" s="1"/>
  <c r="A2310" i="10"/>
  <c r="I2310" i="10" l="1"/>
  <c r="J2309" i="10"/>
  <c r="K2310" i="10"/>
  <c r="G2310" i="10"/>
  <c r="B2310" i="10"/>
  <c r="O1292" i="10"/>
  <c r="P1292" i="10"/>
  <c r="Q1291" i="10"/>
  <c r="M1292" i="10"/>
  <c r="N1292" i="10"/>
  <c r="L1293" i="10"/>
  <c r="F1295" i="10"/>
  <c r="H1295" i="10" s="1"/>
  <c r="D1296" i="10"/>
  <c r="E1296" i="10" s="1"/>
  <c r="C1297" i="10" s="1"/>
  <c r="A2311" i="10"/>
  <c r="I2311" i="10" l="1"/>
  <c r="J2310" i="10"/>
  <c r="K2311" i="10"/>
  <c r="G2311" i="10"/>
  <c r="B2311" i="10"/>
  <c r="O1293" i="10"/>
  <c r="P1293" i="10"/>
  <c r="Q1292" i="10"/>
  <c r="M1293" i="10"/>
  <c r="N1293" i="10"/>
  <c r="L1294" i="10"/>
  <c r="F1296" i="10"/>
  <c r="H1296" i="10" s="1"/>
  <c r="D1297" i="10"/>
  <c r="E1297" i="10" s="1"/>
  <c r="C1298" i="10" s="1"/>
  <c r="A2312" i="10"/>
  <c r="I2312" i="10" l="1"/>
  <c r="J2311" i="10"/>
  <c r="K2312" i="10"/>
  <c r="G2312" i="10"/>
  <c r="B2312" i="10"/>
  <c r="Q1293" i="10"/>
  <c r="P1294" i="10"/>
  <c r="O1294" i="10"/>
  <c r="M1294" i="10"/>
  <c r="N1294" i="10"/>
  <c r="L1295" i="10"/>
  <c r="F1297" i="10"/>
  <c r="H1297" i="10" s="1"/>
  <c r="D1298" i="10"/>
  <c r="E1298" i="10" s="1"/>
  <c r="C1299" i="10" s="1"/>
  <c r="A2313" i="10"/>
  <c r="I2313" i="10" l="1"/>
  <c r="J2312" i="10"/>
  <c r="K2313" i="10"/>
  <c r="G2313" i="10"/>
  <c r="B2313" i="10"/>
  <c r="P1295" i="10"/>
  <c r="O1295" i="10"/>
  <c r="Q1294" i="10"/>
  <c r="M1295" i="10"/>
  <c r="N1295" i="10"/>
  <c r="L1296" i="10"/>
  <c r="F1298" i="10"/>
  <c r="H1298" i="10" s="1"/>
  <c r="D1299" i="10"/>
  <c r="E1299" i="10" s="1"/>
  <c r="C1300" i="10" s="1"/>
  <c r="A2314" i="10"/>
  <c r="I2314" i="10" l="1"/>
  <c r="J2313" i="10"/>
  <c r="K2314" i="10"/>
  <c r="G2314" i="10"/>
  <c r="B2314" i="10"/>
  <c r="O1296" i="10"/>
  <c r="P1296" i="10"/>
  <c r="Q1295" i="10"/>
  <c r="M1296" i="10"/>
  <c r="N1296" i="10"/>
  <c r="L1297" i="10"/>
  <c r="F1299" i="10"/>
  <c r="H1299" i="10" s="1"/>
  <c r="D1300" i="10"/>
  <c r="E1300" i="10" s="1"/>
  <c r="C1301" i="10" s="1"/>
  <c r="A2315" i="10"/>
  <c r="I2315" i="10" l="1"/>
  <c r="J2314" i="10"/>
  <c r="K2315" i="10"/>
  <c r="G2315" i="10"/>
  <c r="B2315" i="10"/>
  <c r="O1297" i="10"/>
  <c r="P1297" i="10"/>
  <c r="Q1296" i="10"/>
  <c r="M1297" i="10"/>
  <c r="N1297" i="10"/>
  <c r="L1298" i="10"/>
  <c r="F1300" i="10"/>
  <c r="H1300" i="10" s="1"/>
  <c r="D1301" i="10"/>
  <c r="E1301" i="10" s="1"/>
  <c r="C1302" i="10" s="1"/>
  <c r="A2316" i="10"/>
  <c r="I2316" i="10" l="1"/>
  <c r="J2315" i="10"/>
  <c r="K2316" i="10"/>
  <c r="G2316" i="10"/>
  <c r="B2316" i="10"/>
  <c r="Q1297" i="10"/>
  <c r="P1298" i="10"/>
  <c r="O1298" i="10"/>
  <c r="M1298" i="10"/>
  <c r="N1298" i="10"/>
  <c r="L1299" i="10"/>
  <c r="F1301" i="10"/>
  <c r="H1301" i="10" s="1"/>
  <c r="D1302" i="10"/>
  <c r="E1302" i="10" s="1"/>
  <c r="C1303" i="10" s="1"/>
  <c r="A2317" i="10"/>
  <c r="I2317" i="10" l="1"/>
  <c r="J2316" i="10"/>
  <c r="K2317" i="10"/>
  <c r="G2317" i="10"/>
  <c r="B2317" i="10"/>
  <c r="Q1298" i="10"/>
  <c r="O1299" i="10"/>
  <c r="P1299" i="10"/>
  <c r="M1299" i="10"/>
  <c r="N1299" i="10"/>
  <c r="L1300" i="10"/>
  <c r="F1302" i="10"/>
  <c r="H1302" i="10" s="1"/>
  <c r="D1303" i="10"/>
  <c r="E1303" i="10" s="1"/>
  <c r="C1304" i="10" s="1"/>
  <c r="A2318" i="10"/>
  <c r="I2318" i="10" l="1"/>
  <c r="J2317" i="10"/>
  <c r="K2318" i="10"/>
  <c r="G2318" i="10"/>
  <c r="B2318" i="10"/>
  <c r="P1300" i="10"/>
  <c r="O1300" i="10"/>
  <c r="Q1299" i="10"/>
  <c r="M1300" i="10"/>
  <c r="N1300" i="10"/>
  <c r="L1301" i="10"/>
  <c r="F1303" i="10"/>
  <c r="H1303" i="10" s="1"/>
  <c r="D1304" i="10"/>
  <c r="E1304" i="10" s="1"/>
  <c r="C1305" i="10" s="1"/>
  <c r="A2319" i="10"/>
  <c r="I2319" i="10" l="1"/>
  <c r="J2318" i="10"/>
  <c r="K2319" i="10"/>
  <c r="G2319" i="10"/>
  <c r="B2319" i="10"/>
  <c r="Q1300" i="10"/>
  <c r="O1301" i="10"/>
  <c r="P1301" i="10"/>
  <c r="M1301" i="10"/>
  <c r="N1301" i="10"/>
  <c r="L1302" i="10"/>
  <c r="F1304" i="10"/>
  <c r="H1304" i="10" s="1"/>
  <c r="D1305" i="10"/>
  <c r="E1305" i="10" s="1"/>
  <c r="C1306" i="10" s="1"/>
  <c r="A2320" i="10"/>
  <c r="I2320" i="10" l="1"/>
  <c r="J2319" i="10"/>
  <c r="K2320" i="10"/>
  <c r="G2320" i="10"/>
  <c r="B2320" i="10"/>
  <c r="O1302" i="10"/>
  <c r="P1302" i="10"/>
  <c r="Q1301" i="10"/>
  <c r="M1302" i="10"/>
  <c r="N1302" i="10"/>
  <c r="L1303" i="10"/>
  <c r="F1305" i="10"/>
  <c r="H1305" i="10" s="1"/>
  <c r="D1306" i="10"/>
  <c r="E1306" i="10" s="1"/>
  <c r="C1307" i="10" s="1"/>
  <c r="A2321" i="10"/>
  <c r="I2321" i="10" l="1"/>
  <c r="J2320" i="10"/>
  <c r="K2321" i="10"/>
  <c r="G2321" i="10"/>
  <c r="B2321" i="10"/>
  <c r="Q1302" i="10"/>
  <c r="P1303" i="10"/>
  <c r="O1303" i="10"/>
  <c r="M1303" i="10"/>
  <c r="N1303" i="10"/>
  <c r="L1304" i="10"/>
  <c r="F1306" i="10"/>
  <c r="H1306" i="10" s="1"/>
  <c r="D1307" i="10"/>
  <c r="E1307" i="10" s="1"/>
  <c r="C1308" i="10" s="1"/>
  <c r="A2322" i="10"/>
  <c r="I2322" i="10" l="1"/>
  <c r="J2321" i="10"/>
  <c r="K2322" i="10"/>
  <c r="G2322" i="10"/>
  <c r="B2322" i="10"/>
  <c r="O1304" i="10"/>
  <c r="P1304" i="10"/>
  <c r="Q1303" i="10"/>
  <c r="M1304" i="10"/>
  <c r="N1304" i="10"/>
  <c r="L1305" i="10"/>
  <c r="F1307" i="10"/>
  <c r="H1307" i="10" s="1"/>
  <c r="D1308" i="10"/>
  <c r="E1308" i="10" s="1"/>
  <c r="C1309" i="10" s="1"/>
  <c r="A2323" i="10"/>
  <c r="I2323" i="10" l="1"/>
  <c r="J2322" i="10"/>
  <c r="K2323" i="10"/>
  <c r="G2323" i="10"/>
  <c r="B2323" i="10"/>
  <c r="P1305" i="10"/>
  <c r="O1305" i="10"/>
  <c r="Q1304" i="10"/>
  <c r="M1305" i="10"/>
  <c r="N1305" i="10"/>
  <c r="L1306" i="10"/>
  <c r="F1308" i="10"/>
  <c r="H1308" i="10" s="1"/>
  <c r="D1309" i="10"/>
  <c r="E1309" i="10" s="1"/>
  <c r="C1310" i="10" s="1"/>
  <c r="A2324" i="10"/>
  <c r="I2324" i="10" l="1"/>
  <c r="J2323" i="10"/>
  <c r="K2324" i="10"/>
  <c r="G2324" i="10"/>
  <c r="B2324" i="10"/>
  <c r="O1306" i="10"/>
  <c r="P1306" i="10"/>
  <c r="Q1305" i="10"/>
  <c r="M1306" i="10"/>
  <c r="N1306" i="10"/>
  <c r="L1307" i="10"/>
  <c r="F1309" i="10"/>
  <c r="H1309" i="10" s="1"/>
  <c r="D1310" i="10"/>
  <c r="E1310" i="10" s="1"/>
  <c r="C1311" i="10" s="1"/>
  <c r="A2325" i="10"/>
  <c r="I2325" i="10" l="1"/>
  <c r="J2324" i="10"/>
  <c r="K2325" i="10"/>
  <c r="G2325" i="10"/>
  <c r="B2325" i="10"/>
  <c r="P1307" i="10"/>
  <c r="O1307" i="10"/>
  <c r="Q1306" i="10"/>
  <c r="M1307" i="10"/>
  <c r="N1307" i="10"/>
  <c r="L1308" i="10"/>
  <c r="F1310" i="10"/>
  <c r="H1310" i="10" s="1"/>
  <c r="D1311" i="10"/>
  <c r="E1311" i="10" s="1"/>
  <c r="C1312" i="10" s="1"/>
  <c r="A2326" i="10"/>
  <c r="I2326" i="10" l="1"/>
  <c r="J2325" i="10"/>
  <c r="K2326" i="10"/>
  <c r="G2326" i="10"/>
  <c r="B2326" i="10"/>
  <c r="P1308" i="10"/>
  <c r="O1308" i="10"/>
  <c r="Q1307" i="10"/>
  <c r="M1308" i="10"/>
  <c r="N1308" i="10"/>
  <c r="L1309" i="10"/>
  <c r="F1311" i="10"/>
  <c r="H1311" i="10" s="1"/>
  <c r="D1312" i="10"/>
  <c r="E1312" i="10" s="1"/>
  <c r="C1313" i="10" s="1"/>
  <c r="A2327" i="10"/>
  <c r="I2327" i="10" l="1"/>
  <c r="J2326" i="10"/>
  <c r="K2327" i="10"/>
  <c r="G2327" i="10"/>
  <c r="B2327" i="10"/>
  <c r="P1309" i="10"/>
  <c r="O1309" i="10"/>
  <c r="Q1308" i="10"/>
  <c r="M1309" i="10"/>
  <c r="N1309" i="10"/>
  <c r="L1310" i="10"/>
  <c r="F1312" i="10"/>
  <c r="H1312" i="10" s="1"/>
  <c r="D1313" i="10"/>
  <c r="E1313" i="10" s="1"/>
  <c r="C1314" i="10" s="1"/>
  <c r="A2328" i="10"/>
  <c r="I2328" i="10" l="1"/>
  <c r="J2327" i="10"/>
  <c r="K2328" i="10"/>
  <c r="G2328" i="10"/>
  <c r="B2328" i="10"/>
  <c r="O1310" i="10"/>
  <c r="P1310" i="10"/>
  <c r="Q1309" i="10"/>
  <c r="M1310" i="10"/>
  <c r="N1310" i="10"/>
  <c r="L1311" i="10"/>
  <c r="F1313" i="10"/>
  <c r="H1313" i="10" s="1"/>
  <c r="D1314" i="10"/>
  <c r="E1314" i="10" s="1"/>
  <c r="C1315" i="10" s="1"/>
  <c r="A2329" i="10"/>
  <c r="I2329" i="10" l="1"/>
  <c r="J2328" i="10"/>
  <c r="K2329" i="10"/>
  <c r="G2329" i="10"/>
  <c r="B2329" i="10"/>
  <c r="P1311" i="10"/>
  <c r="O1311" i="10"/>
  <c r="Q1310" i="10"/>
  <c r="M1311" i="10"/>
  <c r="N1311" i="10"/>
  <c r="L1312" i="10"/>
  <c r="F1314" i="10"/>
  <c r="H1314" i="10" s="1"/>
  <c r="D1315" i="10"/>
  <c r="E1315" i="10" s="1"/>
  <c r="C1316" i="10" s="1"/>
  <c r="A2330" i="10"/>
  <c r="I2330" i="10" l="1"/>
  <c r="J2329" i="10"/>
  <c r="K2330" i="10"/>
  <c r="G2330" i="10"/>
  <c r="B2330" i="10"/>
  <c r="P1312" i="10"/>
  <c r="O1312" i="10"/>
  <c r="Q1311" i="10"/>
  <c r="M1312" i="10"/>
  <c r="N1312" i="10"/>
  <c r="L1313" i="10"/>
  <c r="F1315" i="10"/>
  <c r="H1315" i="10" s="1"/>
  <c r="D1316" i="10"/>
  <c r="E1316" i="10" s="1"/>
  <c r="C1317" i="10" s="1"/>
  <c r="A2331" i="10"/>
  <c r="I2331" i="10" l="1"/>
  <c r="J2330" i="10"/>
  <c r="K2331" i="10"/>
  <c r="G2331" i="10"/>
  <c r="B2331" i="10"/>
  <c r="Q1312" i="10"/>
  <c r="P1313" i="10"/>
  <c r="O1313" i="10"/>
  <c r="M1313" i="10"/>
  <c r="N1313" i="10"/>
  <c r="L1314" i="10"/>
  <c r="F1316" i="10"/>
  <c r="H1316" i="10" s="1"/>
  <c r="D1317" i="10"/>
  <c r="E1317" i="10" s="1"/>
  <c r="C1318" i="10" s="1"/>
  <c r="A2332" i="10"/>
  <c r="I2332" i="10" l="1"/>
  <c r="J2331" i="10"/>
  <c r="K2332" i="10"/>
  <c r="G2332" i="10"/>
  <c r="B2332" i="10"/>
  <c r="O1314" i="10"/>
  <c r="P1314" i="10"/>
  <c r="Q1313" i="10"/>
  <c r="M1314" i="10"/>
  <c r="N1314" i="10"/>
  <c r="L1315" i="10"/>
  <c r="F1317" i="10"/>
  <c r="H1317" i="10" s="1"/>
  <c r="D1318" i="10"/>
  <c r="E1318" i="10" s="1"/>
  <c r="C1319" i="10" s="1"/>
  <c r="A2333" i="10"/>
  <c r="I2333" i="10" l="1"/>
  <c r="J2332" i="10"/>
  <c r="K2333" i="10"/>
  <c r="G2333" i="10"/>
  <c r="B2333" i="10"/>
  <c r="Q1314" i="10"/>
  <c r="P1315" i="10"/>
  <c r="O1315" i="10"/>
  <c r="M1315" i="10"/>
  <c r="N1315" i="10"/>
  <c r="L1316" i="10"/>
  <c r="F1318" i="10"/>
  <c r="H1318" i="10" s="1"/>
  <c r="D1319" i="10"/>
  <c r="E1319" i="10" s="1"/>
  <c r="C1320" i="10" s="1"/>
  <c r="A2334" i="10"/>
  <c r="I2334" i="10" l="1"/>
  <c r="J2333" i="10"/>
  <c r="K2334" i="10"/>
  <c r="G2334" i="10"/>
  <c r="B2334" i="10"/>
  <c r="O1316" i="10"/>
  <c r="P1316" i="10"/>
  <c r="Q1315" i="10"/>
  <c r="M1316" i="10"/>
  <c r="N1316" i="10"/>
  <c r="L1317" i="10"/>
  <c r="F1319" i="10"/>
  <c r="H1319" i="10" s="1"/>
  <c r="D1320" i="10"/>
  <c r="E1320" i="10" s="1"/>
  <c r="C1321" i="10" s="1"/>
  <c r="A2335" i="10"/>
  <c r="I2335" i="10" l="1"/>
  <c r="J2334" i="10"/>
  <c r="K2335" i="10"/>
  <c r="G2335" i="10"/>
  <c r="B2335" i="10"/>
  <c r="O1317" i="10"/>
  <c r="P1317" i="10"/>
  <c r="Q1316" i="10"/>
  <c r="M1317" i="10"/>
  <c r="N1317" i="10"/>
  <c r="L1318" i="10"/>
  <c r="F1320" i="10"/>
  <c r="H1320" i="10" s="1"/>
  <c r="D1321" i="10"/>
  <c r="E1321" i="10" s="1"/>
  <c r="C1322" i="10" s="1"/>
  <c r="A2336" i="10"/>
  <c r="I2336" i="10" l="1"/>
  <c r="J2335" i="10"/>
  <c r="K2336" i="10"/>
  <c r="G2336" i="10"/>
  <c r="B2336" i="10"/>
  <c r="P1318" i="10"/>
  <c r="O1318" i="10"/>
  <c r="Q1317" i="10"/>
  <c r="M1318" i="10"/>
  <c r="N1318" i="10"/>
  <c r="L1319" i="10"/>
  <c r="F1321" i="10"/>
  <c r="H1321" i="10" s="1"/>
  <c r="D1322" i="10"/>
  <c r="E1322" i="10" s="1"/>
  <c r="C1323" i="10" s="1"/>
  <c r="A2337" i="10"/>
  <c r="I2337" i="10" l="1"/>
  <c r="J2336" i="10"/>
  <c r="K2337" i="10"/>
  <c r="G2337" i="10"/>
  <c r="B2337" i="10"/>
  <c r="Q1318" i="10"/>
  <c r="O1319" i="10"/>
  <c r="P1319" i="10"/>
  <c r="M1319" i="10"/>
  <c r="N1319" i="10"/>
  <c r="L1320" i="10"/>
  <c r="F1322" i="10"/>
  <c r="H1322" i="10" s="1"/>
  <c r="D1323" i="10"/>
  <c r="E1323" i="10" s="1"/>
  <c r="C1324" i="10" s="1"/>
  <c r="A2338" i="10"/>
  <c r="I2338" i="10" l="1"/>
  <c r="J2337" i="10"/>
  <c r="K2338" i="10"/>
  <c r="G2338" i="10"/>
  <c r="B2338" i="10"/>
  <c r="O1320" i="10"/>
  <c r="P1320" i="10"/>
  <c r="Q1319" i="10"/>
  <c r="M1320" i="10"/>
  <c r="N1320" i="10"/>
  <c r="L1321" i="10"/>
  <c r="F1323" i="10"/>
  <c r="H1323" i="10" s="1"/>
  <c r="D1324" i="10"/>
  <c r="E1324" i="10" s="1"/>
  <c r="C1325" i="10" s="1"/>
  <c r="A2339" i="10"/>
  <c r="I2339" i="10" l="1"/>
  <c r="J2338" i="10"/>
  <c r="K2339" i="10"/>
  <c r="G2339" i="10"/>
  <c r="B2339" i="10"/>
  <c r="Q1320" i="10"/>
  <c r="O1321" i="10"/>
  <c r="P1321" i="10"/>
  <c r="M1321" i="10"/>
  <c r="N1321" i="10"/>
  <c r="L1322" i="10"/>
  <c r="F1324" i="10"/>
  <c r="H1324" i="10" s="1"/>
  <c r="D1325" i="10"/>
  <c r="E1325" i="10" s="1"/>
  <c r="C1326" i="10" s="1"/>
  <c r="A2340" i="10"/>
  <c r="I2340" i="10" l="1"/>
  <c r="J2339" i="10"/>
  <c r="K2340" i="10"/>
  <c r="G2340" i="10"/>
  <c r="B2340" i="10"/>
  <c r="Q1321" i="10"/>
  <c r="P1322" i="10"/>
  <c r="O1322" i="10"/>
  <c r="M1322" i="10"/>
  <c r="N1322" i="10"/>
  <c r="L1323" i="10"/>
  <c r="F1325" i="10"/>
  <c r="H1325" i="10" s="1"/>
  <c r="D1326" i="10"/>
  <c r="E1326" i="10" s="1"/>
  <c r="C1327" i="10" s="1"/>
  <c r="A2341" i="10"/>
  <c r="I2341" i="10" l="1"/>
  <c r="J2340" i="10"/>
  <c r="K2341" i="10"/>
  <c r="G2341" i="10"/>
  <c r="B2341" i="10"/>
  <c r="O1323" i="10"/>
  <c r="P1323" i="10"/>
  <c r="Q1322" i="10"/>
  <c r="M1323" i="10"/>
  <c r="N1323" i="10"/>
  <c r="L1324" i="10"/>
  <c r="F1326" i="10"/>
  <c r="H1326" i="10" s="1"/>
  <c r="D1327" i="10"/>
  <c r="E1327" i="10" s="1"/>
  <c r="C1328" i="10" s="1"/>
  <c r="A2342" i="10"/>
  <c r="I2342" i="10" l="1"/>
  <c r="J2341" i="10"/>
  <c r="K2342" i="10"/>
  <c r="G2342" i="10"/>
  <c r="B2342" i="10"/>
  <c r="Q1323" i="10"/>
  <c r="O1324" i="10"/>
  <c r="P1324" i="10"/>
  <c r="M1324" i="10"/>
  <c r="N1324" i="10"/>
  <c r="L1325" i="10"/>
  <c r="F1327" i="10"/>
  <c r="H1327" i="10" s="1"/>
  <c r="D1328" i="10"/>
  <c r="E1328" i="10" s="1"/>
  <c r="C1329" i="10" s="1"/>
  <c r="A2343" i="10"/>
  <c r="I2343" i="10" l="1"/>
  <c r="J2342" i="10"/>
  <c r="K2343" i="10"/>
  <c r="G2343" i="10"/>
  <c r="B2343" i="10"/>
  <c r="P1325" i="10"/>
  <c r="O1325" i="10"/>
  <c r="Q1324" i="10"/>
  <c r="M1325" i="10"/>
  <c r="N1325" i="10"/>
  <c r="L1326" i="10"/>
  <c r="F1328" i="10"/>
  <c r="H1328" i="10" s="1"/>
  <c r="D1329" i="10"/>
  <c r="E1329" i="10" s="1"/>
  <c r="C1330" i="10" s="1"/>
  <c r="A2344" i="10"/>
  <c r="I2344" i="10" l="1"/>
  <c r="J2343" i="10"/>
  <c r="K2344" i="10"/>
  <c r="G2344" i="10"/>
  <c r="B2344" i="10"/>
  <c r="O1326" i="10"/>
  <c r="P1326" i="10"/>
  <c r="Q1325" i="10"/>
  <c r="M1326" i="10"/>
  <c r="N1326" i="10"/>
  <c r="L1327" i="10"/>
  <c r="F1329" i="10"/>
  <c r="H1329" i="10" s="1"/>
  <c r="D1330" i="10"/>
  <c r="E1330" i="10" s="1"/>
  <c r="C1331" i="10" s="1"/>
  <c r="A2345" i="10"/>
  <c r="I2345" i="10" l="1"/>
  <c r="J2344" i="10"/>
  <c r="K2345" i="10"/>
  <c r="G2345" i="10"/>
  <c r="B2345" i="10"/>
  <c r="O1327" i="10"/>
  <c r="P1327" i="10"/>
  <c r="Q1326" i="10"/>
  <c r="M1327" i="10"/>
  <c r="N1327" i="10"/>
  <c r="L1328" i="10"/>
  <c r="F1330" i="10"/>
  <c r="H1330" i="10" s="1"/>
  <c r="D1331" i="10"/>
  <c r="E1331" i="10" s="1"/>
  <c r="C1332" i="10" s="1"/>
  <c r="A2346" i="10"/>
  <c r="I2346" i="10" l="1"/>
  <c r="J2345" i="10"/>
  <c r="K2346" i="10"/>
  <c r="G2346" i="10"/>
  <c r="B2346" i="10"/>
  <c r="O1328" i="10"/>
  <c r="P1328" i="10"/>
  <c r="Q1327" i="10"/>
  <c r="M1328" i="10"/>
  <c r="N1328" i="10"/>
  <c r="L1329" i="10"/>
  <c r="F1331" i="10"/>
  <c r="H1331" i="10" s="1"/>
  <c r="D1332" i="10"/>
  <c r="E1332" i="10" s="1"/>
  <c r="C1333" i="10" s="1"/>
  <c r="A2347" i="10"/>
  <c r="I2347" i="10" l="1"/>
  <c r="J2346" i="10"/>
  <c r="K2347" i="10"/>
  <c r="G2347" i="10"/>
  <c r="B2347" i="10"/>
  <c r="P1329" i="10"/>
  <c r="O1329" i="10"/>
  <c r="Q1328" i="10"/>
  <c r="M1329" i="10"/>
  <c r="N1329" i="10"/>
  <c r="L1330" i="10"/>
  <c r="F1332" i="10"/>
  <c r="H1332" i="10" s="1"/>
  <c r="D1333" i="10"/>
  <c r="E1333" i="10" s="1"/>
  <c r="C1334" i="10" s="1"/>
  <c r="A2348" i="10"/>
  <c r="I2348" i="10" l="1"/>
  <c r="J2347" i="10"/>
  <c r="K2348" i="10"/>
  <c r="G2348" i="10"/>
  <c r="B2348" i="10"/>
  <c r="P1330" i="10"/>
  <c r="O1330" i="10"/>
  <c r="Q1329" i="10"/>
  <c r="M1330" i="10"/>
  <c r="N1330" i="10"/>
  <c r="L1331" i="10"/>
  <c r="F1333" i="10"/>
  <c r="H1333" i="10" s="1"/>
  <c r="D1334" i="10"/>
  <c r="E1334" i="10" s="1"/>
  <c r="C1335" i="10" s="1"/>
  <c r="A2349" i="10"/>
  <c r="I2349" i="10" l="1"/>
  <c r="J2348" i="10"/>
  <c r="K2349" i="10"/>
  <c r="G2349" i="10"/>
  <c r="B2349" i="10"/>
  <c r="Q1330" i="10"/>
  <c r="O1331" i="10"/>
  <c r="P1331" i="10"/>
  <c r="M1331" i="10"/>
  <c r="N1331" i="10"/>
  <c r="L1332" i="10"/>
  <c r="F1334" i="10"/>
  <c r="H1334" i="10" s="1"/>
  <c r="D1335" i="10"/>
  <c r="E1335" i="10" s="1"/>
  <c r="C1336" i="10" s="1"/>
  <c r="A2350" i="10"/>
  <c r="I2350" i="10" l="1"/>
  <c r="J2349" i="10"/>
  <c r="K2350" i="10"/>
  <c r="G2350" i="10"/>
  <c r="B2350" i="10"/>
  <c r="O1332" i="10"/>
  <c r="P1332" i="10"/>
  <c r="Q1331" i="10"/>
  <c r="M1332" i="10"/>
  <c r="N1332" i="10"/>
  <c r="L1333" i="10"/>
  <c r="F1335" i="10"/>
  <c r="H1335" i="10" s="1"/>
  <c r="D1336" i="10"/>
  <c r="E1336" i="10" s="1"/>
  <c r="C1337" i="10" s="1"/>
  <c r="A2351" i="10"/>
  <c r="I2351" i="10" l="1"/>
  <c r="J2350" i="10"/>
  <c r="K2351" i="10"/>
  <c r="G2351" i="10"/>
  <c r="B2351" i="10"/>
  <c r="P1333" i="10"/>
  <c r="O1333" i="10"/>
  <c r="Q1332" i="10"/>
  <c r="M1333" i="10"/>
  <c r="N1333" i="10"/>
  <c r="L1334" i="10"/>
  <c r="F1336" i="10"/>
  <c r="H1336" i="10" s="1"/>
  <c r="D1337" i="10"/>
  <c r="E1337" i="10" s="1"/>
  <c r="C1338" i="10" s="1"/>
  <c r="A2352" i="10"/>
  <c r="I2352" i="10" l="1"/>
  <c r="J2351" i="10"/>
  <c r="K2352" i="10"/>
  <c r="G2352" i="10"/>
  <c r="B2352" i="10"/>
  <c r="P1334" i="10"/>
  <c r="O1334" i="10"/>
  <c r="Q1333" i="10"/>
  <c r="M1334" i="10"/>
  <c r="N1334" i="10"/>
  <c r="L1335" i="10"/>
  <c r="F1337" i="10"/>
  <c r="H1337" i="10" s="1"/>
  <c r="D1338" i="10"/>
  <c r="E1338" i="10" s="1"/>
  <c r="C1339" i="10" s="1"/>
  <c r="A2353" i="10"/>
  <c r="I2353" i="10" l="1"/>
  <c r="J2352" i="10"/>
  <c r="K2353" i="10"/>
  <c r="G2353" i="10"/>
  <c r="B2353" i="10"/>
  <c r="P1335" i="10"/>
  <c r="O1335" i="10"/>
  <c r="Q1334" i="10"/>
  <c r="M1335" i="10"/>
  <c r="N1335" i="10"/>
  <c r="L1336" i="10"/>
  <c r="F1338" i="10"/>
  <c r="H1338" i="10" s="1"/>
  <c r="D1339" i="10"/>
  <c r="E1339" i="10" s="1"/>
  <c r="C1340" i="10" s="1"/>
  <c r="A2354" i="10"/>
  <c r="I2354" i="10" l="1"/>
  <c r="J2353" i="10"/>
  <c r="K2354" i="10"/>
  <c r="G2354" i="10"/>
  <c r="B2354" i="10"/>
  <c r="Q1335" i="10"/>
  <c r="P1336" i="10"/>
  <c r="O1336" i="10"/>
  <c r="M1336" i="10"/>
  <c r="N1336" i="10"/>
  <c r="L1337" i="10"/>
  <c r="F1339" i="10"/>
  <c r="H1339" i="10" s="1"/>
  <c r="D1340" i="10"/>
  <c r="E1340" i="10" s="1"/>
  <c r="C1341" i="10" s="1"/>
  <c r="A2355" i="10"/>
  <c r="I2355" i="10" l="1"/>
  <c r="J2354" i="10"/>
  <c r="K2355" i="10"/>
  <c r="G2355" i="10"/>
  <c r="B2355" i="10"/>
  <c r="P1337" i="10"/>
  <c r="O1337" i="10"/>
  <c r="Q1336" i="10"/>
  <c r="M1337" i="10"/>
  <c r="N1337" i="10"/>
  <c r="L1338" i="10"/>
  <c r="F1340" i="10"/>
  <c r="H1340" i="10" s="1"/>
  <c r="D1341" i="10"/>
  <c r="E1341" i="10" s="1"/>
  <c r="C1342" i="10" s="1"/>
  <c r="A2356" i="10"/>
  <c r="I2356" i="10" l="1"/>
  <c r="J2355" i="10"/>
  <c r="K2356" i="10"/>
  <c r="G2356" i="10"/>
  <c r="B2356" i="10"/>
  <c r="P1338" i="10"/>
  <c r="O1338" i="10"/>
  <c r="Q1337" i="10"/>
  <c r="M1338" i="10"/>
  <c r="N1338" i="10"/>
  <c r="L1339" i="10"/>
  <c r="F1341" i="10"/>
  <c r="H1341" i="10" s="1"/>
  <c r="D1342" i="10"/>
  <c r="E1342" i="10" s="1"/>
  <c r="C1343" i="10" s="1"/>
  <c r="A2357" i="10"/>
  <c r="I2357" i="10" l="1"/>
  <c r="J2356" i="10"/>
  <c r="K2357" i="10"/>
  <c r="G2357" i="10"/>
  <c r="B2357" i="10"/>
  <c r="O1339" i="10"/>
  <c r="P1339" i="10"/>
  <c r="Q1338" i="10"/>
  <c r="M1339" i="10"/>
  <c r="N1339" i="10"/>
  <c r="L1340" i="10"/>
  <c r="F1342" i="10"/>
  <c r="H1342" i="10" s="1"/>
  <c r="D1343" i="10"/>
  <c r="E1343" i="10" s="1"/>
  <c r="C1344" i="10" s="1"/>
  <c r="A2358" i="10"/>
  <c r="I2358" i="10" l="1"/>
  <c r="J2357" i="10"/>
  <c r="K2358" i="10"/>
  <c r="G2358" i="10"/>
  <c r="B2358" i="10"/>
  <c r="P1340" i="10"/>
  <c r="O1340" i="10"/>
  <c r="Q1339" i="10"/>
  <c r="M1340" i="10"/>
  <c r="N1340" i="10"/>
  <c r="L1341" i="10"/>
  <c r="F1343" i="10"/>
  <c r="H1343" i="10" s="1"/>
  <c r="D1344" i="10"/>
  <c r="E1344" i="10" s="1"/>
  <c r="C1345" i="10" s="1"/>
  <c r="A2359" i="10"/>
  <c r="I2359" i="10" l="1"/>
  <c r="J2358" i="10"/>
  <c r="K2359" i="10"/>
  <c r="G2359" i="10"/>
  <c r="B2359" i="10"/>
  <c r="O1341" i="10"/>
  <c r="P1341" i="10"/>
  <c r="Q1340" i="10"/>
  <c r="M1341" i="10"/>
  <c r="N1341" i="10"/>
  <c r="L1342" i="10"/>
  <c r="F1344" i="10"/>
  <c r="H1344" i="10" s="1"/>
  <c r="D1345" i="10"/>
  <c r="E1345" i="10" s="1"/>
  <c r="C1346" i="10" s="1"/>
  <c r="A2360" i="10"/>
  <c r="I2360" i="10" l="1"/>
  <c r="J2359" i="10"/>
  <c r="K2360" i="10"/>
  <c r="G2360" i="10"/>
  <c r="B2360" i="10"/>
  <c r="P1342" i="10"/>
  <c r="O1342" i="10"/>
  <c r="Q1341" i="10"/>
  <c r="M1342" i="10"/>
  <c r="N1342" i="10"/>
  <c r="L1343" i="10"/>
  <c r="F1345" i="10"/>
  <c r="H1345" i="10" s="1"/>
  <c r="D1346" i="10"/>
  <c r="E1346" i="10" s="1"/>
  <c r="C1347" i="10" s="1"/>
  <c r="A2361" i="10"/>
  <c r="I2361" i="10" l="1"/>
  <c r="J2360" i="10"/>
  <c r="K2361" i="10"/>
  <c r="G2361" i="10"/>
  <c r="B2361" i="10"/>
  <c r="P1343" i="10"/>
  <c r="O1343" i="10"/>
  <c r="Q1342" i="10"/>
  <c r="M1343" i="10"/>
  <c r="N1343" i="10"/>
  <c r="L1344" i="10"/>
  <c r="F1346" i="10"/>
  <c r="H1346" i="10" s="1"/>
  <c r="D1347" i="10"/>
  <c r="E1347" i="10" s="1"/>
  <c r="C1348" i="10" s="1"/>
  <c r="A2362" i="10"/>
  <c r="I2362" i="10" l="1"/>
  <c r="J2361" i="10"/>
  <c r="K2362" i="10"/>
  <c r="G2362" i="10"/>
  <c r="B2362" i="10"/>
  <c r="Q1343" i="10"/>
  <c r="O1344" i="10"/>
  <c r="P1344" i="10"/>
  <c r="M1344" i="10"/>
  <c r="N1344" i="10"/>
  <c r="L1345" i="10"/>
  <c r="F1347" i="10"/>
  <c r="H1347" i="10" s="1"/>
  <c r="D1348" i="10"/>
  <c r="E1348" i="10" s="1"/>
  <c r="C1349" i="10" s="1"/>
  <c r="A2363" i="10"/>
  <c r="I2363" i="10" l="1"/>
  <c r="J2362" i="10"/>
  <c r="K2363" i="10"/>
  <c r="G2363" i="10"/>
  <c r="B2363" i="10"/>
  <c r="Q1344" i="10"/>
  <c r="P1345" i="10"/>
  <c r="O1345" i="10"/>
  <c r="M1345" i="10"/>
  <c r="N1345" i="10"/>
  <c r="L1346" i="10"/>
  <c r="F1348" i="10"/>
  <c r="H1348" i="10" s="1"/>
  <c r="D1349" i="10"/>
  <c r="E1349" i="10" s="1"/>
  <c r="C1350" i="10" s="1"/>
  <c r="A2364" i="10"/>
  <c r="I2364" i="10" l="1"/>
  <c r="J2363" i="10"/>
  <c r="K2364" i="10"/>
  <c r="G2364" i="10"/>
  <c r="B2364" i="10"/>
  <c r="P1346" i="10"/>
  <c r="O1346" i="10"/>
  <c r="Q1345" i="10"/>
  <c r="M1346" i="10"/>
  <c r="N1346" i="10"/>
  <c r="L1347" i="10"/>
  <c r="F1349" i="10"/>
  <c r="H1349" i="10" s="1"/>
  <c r="D1350" i="10"/>
  <c r="E1350" i="10" s="1"/>
  <c r="C1351" i="10" s="1"/>
  <c r="A2365" i="10"/>
  <c r="I2365" i="10" l="1"/>
  <c r="J2364" i="10"/>
  <c r="K2365" i="10"/>
  <c r="G2365" i="10"/>
  <c r="B2365" i="10"/>
  <c r="O1347" i="10"/>
  <c r="P1347" i="10"/>
  <c r="Q1346" i="10"/>
  <c r="M1347" i="10"/>
  <c r="N1347" i="10"/>
  <c r="L1348" i="10"/>
  <c r="F1350" i="10"/>
  <c r="H1350" i="10" s="1"/>
  <c r="D1351" i="10"/>
  <c r="E1351" i="10" s="1"/>
  <c r="C1352" i="10" s="1"/>
  <c r="A2366" i="10"/>
  <c r="I2366" i="10" l="1"/>
  <c r="J2365" i="10"/>
  <c r="K2366" i="10"/>
  <c r="G2366" i="10"/>
  <c r="B2366" i="10"/>
  <c r="P1348" i="10"/>
  <c r="O1348" i="10"/>
  <c r="Q1347" i="10"/>
  <c r="M1348" i="10"/>
  <c r="N1348" i="10"/>
  <c r="L1349" i="10"/>
  <c r="F1351" i="10"/>
  <c r="H1351" i="10" s="1"/>
  <c r="D1352" i="10"/>
  <c r="E1352" i="10" s="1"/>
  <c r="C1353" i="10" s="1"/>
  <c r="A2367" i="10"/>
  <c r="I2367" i="10" l="1"/>
  <c r="J2366" i="10"/>
  <c r="K2367" i="10"/>
  <c r="G2367" i="10"/>
  <c r="B2367" i="10"/>
  <c r="Q1348" i="10"/>
  <c r="O1349" i="10"/>
  <c r="P1349" i="10"/>
  <c r="M1349" i="10"/>
  <c r="N1349" i="10"/>
  <c r="L1350" i="10"/>
  <c r="F1352" i="10"/>
  <c r="H1352" i="10" s="1"/>
  <c r="D1353" i="10"/>
  <c r="E1353" i="10" s="1"/>
  <c r="C1354" i="10" s="1"/>
  <c r="A2368" i="10"/>
  <c r="I2368" i="10" l="1"/>
  <c r="J2367" i="10"/>
  <c r="K2368" i="10"/>
  <c r="G2368" i="10"/>
  <c r="B2368" i="10"/>
  <c r="Q1349" i="10"/>
  <c r="O1350" i="10"/>
  <c r="P1350" i="10"/>
  <c r="M1350" i="10"/>
  <c r="N1350" i="10"/>
  <c r="L1351" i="10"/>
  <c r="F1353" i="10"/>
  <c r="H1353" i="10" s="1"/>
  <c r="D1354" i="10"/>
  <c r="E1354" i="10" s="1"/>
  <c r="C1355" i="10" s="1"/>
  <c r="A2369" i="10"/>
  <c r="I2369" i="10" l="1"/>
  <c r="J2368" i="10"/>
  <c r="K2369" i="10"/>
  <c r="G2369" i="10"/>
  <c r="B2369" i="10"/>
  <c r="O1351" i="10"/>
  <c r="P1351" i="10"/>
  <c r="Q1350" i="10"/>
  <c r="M1351" i="10"/>
  <c r="N1351" i="10"/>
  <c r="L1352" i="10"/>
  <c r="F1354" i="10"/>
  <c r="H1354" i="10" s="1"/>
  <c r="D1355" i="10"/>
  <c r="E1355" i="10" s="1"/>
  <c r="C1356" i="10" s="1"/>
  <c r="A2370" i="10"/>
  <c r="I2370" i="10" l="1"/>
  <c r="J2369" i="10"/>
  <c r="K2370" i="10"/>
  <c r="G2370" i="10"/>
  <c r="B2370" i="10"/>
  <c r="Q1351" i="10"/>
  <c r="O1352" i="10"/>
  <c r="P1352" i="10"/>
  <c r="M1352" i="10"/>
  <c r="N1352" i="10"/>
  <c r="L1353" i="10"/>
  <c r="F1355" i="10"/>
  <c r="H1355" i="10" s="1"/>
  <c r="D1356" i="10"/>
  <c r="E1356" i="10" s="1"/>
  <c r="C1357" i="10" s="1"/>
  <c r="A2371" i="10"/>
  <c r="I2371" i="10" l="1"/>
  <c r="J2370" i="10"/>
  <c r="K2371" i="10"/>
  <c r="G2371" i="10"/>
  <c r="B2371" i="10"/>
  <c r="Q1352" i="10"/>
  <c r="O1353" i="10"/>
  <c r="P1353" i="10"/>
  <c r="M1353" i="10"/>
  <c r="N1353" i="10"/>
  <c r="L1354" i="10"/>
  <c r="F1356" i="10"/>
  <c r="H1356" i="10" s="1"/>
  <c r="D1357" i="10"/>
  <c r="E1357" i="10" s="1"/>
  <c r="C1358" i="10" s="1"/>
  <c r="A2372" i="10"/>
  <c r="I2372" i="10" l="1"/>
  <c r="J2371" i="10"/>
  <c r="K2372" i="10"/>
  <c r="G2372" i="10"/>
  <c r="B2372" i="10"/>
  <c r="O1354" i="10"/>
  <c r="P1354" i="10"/>
  <c r="Q1353" i="10"/>
  <c r="M1354" i="10"/>
  <c r="N1354" i="10"/>
  <c r="L1355" i="10"/>
  <c r="F1357" i="10"/>
  <c r="H1357" i="10" s="1"/>
  <c r="D1358" i="10"/>
  <c r="E1358" i="10" s="1"/>
  <c r="C1359" i="10" s="1"/>
  <c r="A2373" i="10"/>
  <c r="I2373" i="10" l="1"/>
  <c r="J2372" i="10"/>
  <c r="K2373" i="10"/>
  <c r="G2373" i="10"/>
  <c r="B2373" i="10"/>
  <c r="Q1354" i="10"/>
  <c r="O1355" i="10"/>
  <c r="P1355" i="10"/>
  <c r="M1355" i="10"/>
  <c r="N1355" i="10"/>
  <c r="L1356" i="10"/>
  <c r="F1358" i="10"/>
  <c r="H1358" i="10" s="1"/>
  <c r="D1359" i="10"/>
  <c r="E1359" i="10" s="1"/>
  <c r="C1360" i="10" s="1"/>
  <c r="A2374" i="10"/>
  <c r="I2374" i="10" l="1"/>
  <c r="J2373" i="10"/>
  <c r="K2374" i="10"/>
  <c r="G2374" i="10"/>
  <c r="B2374" i="10"/>
  <c r="P1356" i="10"/>
  <c r="O1356" i="10"/>
  <c r="Q1355" i="10"/>
  <c r="M1356" i="10"/>
  <c r="N1356" i="10"/>
  <c r="L1357" i="10"/>
  <c r="F1359" i="10"/>
  <c r="H1359" i="10" s="1"/>
  <c r="D1360" i="10"/>
  <c r="E1360" i="10" s="1"/>
  <c r="C1361" i="10" s="1"/>
  <c r="A2375" i="10"/>
  <c r="I2375" i="10" l="1"/>
  <c r="J2374" i="10"/>
  <c r="K2375" i="10"/>
  <c r="G2375" i="10"/>
  <c r="B2375" i="10"/>
  <c r="O1357" i="10"/>
  <c r="P1357" i="10"/>
  <c r="Q1356" i="10"/>
  <c r="M1357" i="10"/>
  <c r="N1357" i="10"/>
  <c r="L1358" i="10"/>
  <c r="F1360" i="10"/>
  <c r="H1360" i="10" s="1"/>
  <c r="D1361" i="10"/>
  <c r="E1361" i="10" s="1"/>
  <c r="C1362" i="10" s="1"/>
  <c r="A2376" i="10"/>
  <c r="I2376" i="10" l="1"/>
  <c r="J2375" i="10"/>
  <c r="K2376" i="10"/>
  <c r="G2376" i="10"/>
  <c r="B2376" i="10"/>
  <c r="O1358" i="10"/>
  <c r="P1358" i="10"/>
  <c r="Q1357" i="10"/>
  <c r="M1358" i="10"/>
  <c r="N1358" i="10"/>
  <c r="L1359" i="10"/>
  <c r="F1361" i="10"/>
  <c r="H1361" i="10" s="1"/>
  <c r="D1362" i="10"/>
  <c r="E1362" i="10" s="1"/>
  <c r="C1363" i="10" s="1"/>
  <c r="A2377" i="10"/>
  <c r="I2377" i="10" l="1"/>
  <c r="J2376" i="10"/>
  <c r="K2377" i="10"/>
  <c r="G2377" i="10"/>
  <c r="B2377" i="10"/>
  <c r="O1359" i="10"/>
  <c r="P1359" i="10"/>
  <c r="Q1358" i="10"/>
  <c r="M1359" i="10"/>
  <c r="N1359" i="10"/>
  <c r="L1360" i="10"/>
  <c r="F1362" i="10"/>
  <c r="H1362" i="10" s="1"/>
  <c r="D1363" i="10"/>
  <c r="E1363" i="10" s="1"/>
  <c r="C1364" i="10" s="1"/>
  <c r="A2378" i="10"/>
  <c r="I2378" i="10" l="1"/>
  <c r="J2377" i="10"/>
  <c r="K2378" i="10"/>
  <c r="G2378" i="10"/>
  <c r="B2378" i="10"/>
  <c r="P1360" i="10"/>
  <c r="O1360" i="10"/>
  <c r="Q1359" i="10"/>
  <c r="M1360" i="10"/>
  <c r="N1360" i="10"/>
  <c r="L1361" i="10"/>
  <c r="F1363" i="10"/>
  <c r="H1363" i="10" s="1"/>
  <c r="D1364" i="10"/>
  <c r="E1364" i="10" s="1"/>
  <c r="C1365" i="10" s="1"/>
  <c r="A2379" i="10"/>
  <c r="I2379" i="10" l="1"/>
  <c r="J2378" i="10"/>
  <c r="K2379" i="10"/>
  <c r="G2379" i="10"/>
  <c r="B2379" i="10"/>
  <c r="Q1360" i="10"/>
  <c r="O1361" i="10"/>
  <c r="P1361" i="10"/>
  <c r="M1361" i="10"/>
  <c r="N1361" i="10"/>
  <c r="L1362" i="10"/>
  <c r="F1364" i="10"/>
  <c r="H1364" i="10" s="1"/>
  <c r="D1365" i="10"/>
  <c r="E1365" i="10" s="1"/>
  <c r="C1366" i="10" s="1"/>
  <c r="A2380" i="10"/>
  <c r="I2380" i="10" l="1"/>
  <c r="J2379" i="10"/>
  <c r="K2380" i="10"/>
  <c r="G2380" i="10"/>
  <c r="B2380" i="10"/>
  <c r="Q1361" i="10"/>
  <c r="P1362" i="10"/>
  <c r="O1362" i="10"/>
  <c r="M1362" i="10"/>
  <c r="N1362" i="10"/>
  <c r="L1363" i="10"/>
  <c r="F1365" i="10"/>
  <c r="H1365" i="10" s="1"/>
  <c r="D1366" i="10"/>
  <c r="E1366" i="10" s="1"/>
  <c r="C1367" i="10" s="1"/>
  <c r="A2381" i="10"/>
  <c r="I2381" i="10" l="1"/>
  <c r="J2380" i="10"/>
  <c r="K2381" i="10"/>
  <c r="G2381" i="10"/>
  <c r="B2381" i="10"/>
  <c r="P1363" i="10"/>
  <c r="O1363" i="10"/>
  <c r="Q1362" i="10"/>
  <c r="M1363" i="10"/>
  <c r="N1363" i="10"/>
  <c r="L1364" i="10"/>
  <c r="F1366" i="10"/>
  <c r="H1366" i="10" s="1"/>
  <c r="D1367" i="10"/>
  <c r="E1367" i="10" s="1"/>
  <c r="C1368" i="10" s="1"/>
  <c r="A2382" i="10"/>
  <c r="I2382" i="10" l="1"/>
  <c r="J2381" i="10"/>
  <c r="K2382" i="10"/>
  <c r="G2382" i="10"/>
  <c r="B2382" i="10"/>
  <c r="P1364" i="10"/>
  <c r="O1364" i="10"/>
  <c r="Q1363" i="10"/>
  <c r="M1364" i="10"/>
  <c r="N1364" i="10"/>
  <c r="L1365" i="10"/>
  <c r="F1367" i="10"/>
  <c r="H1367" i="10" s="1"/>
  <c r="D1368" i="10"/>
  <c r="E1368" i="10" s="1"/>
  <c r="C1369" i="10" s="1"/>
  <c r="A2383" i="10"/>
  <c r="I2383" i="10" l="1"/>
  <c r="J2382" i="10"/>
  <c r="K2383" i="10"/>
  <c r="G2383" i="10"/>
  <c r="B2383" i="10"/>
  <c r="Q1364" i="10"/>
  <c r="P1365" i="10"/>
  <c r="O1365" i="10"/>
  <c r="M1365" i="10"/>
  <c r="N1365" i="10"/>
  <c r="F18" i="11"/>
  <c r="C19" i="11"/>
  <c r="L1366" i="10"/>
  <c r="F1368" i="10"/>
  <c r="H1368" i="10" s="1"/>
  <c r="D1369" i="10"/>
  <c r="E1369" i="10" s="1"/>
  <c r="C1370" i="10" s="1"/>
  <c r="A2384" i="10"/>
  <c r="I2384" i="10" l="1"/>
  <c r="J2383" i="10"/>
  <c r="K2384" i="10"/>
  <c r="G2384" i="10"/>
  <c r="B2384" i="10"/>
  <c r="Q1365" i="10"/>
  <c r="P1366" i="10"/>
  <c r="O1366" i="10"/>
  <c r="M1366" i="10"/>
  <c r="N1366" i="10"/>
  <c r="L1367" i="10"/>
  <c r="F1369" i="10"/>
  <c r="H1369" i="10" s="1"/>
  <c r="D1370" i="10"/>
  <c r="E1370" i="10" s="1"/>
  <c r="C1371" i="10" s="1"/>
  <c r="A2385" i="10"/>
  <c r="I2385" i="10" l="1"/>
  <c r="J2384" i="10"/>
  <c r="K2385" i="10"/>
  <c r="G2385" i="10"/>
  <c r="B2385" i="10"/>
  <c r="Q1366" i="10"/>
  <c r="O1367" i="10"/>
  <c r="P1367" i="10"/>
  <c r="M1367" i="10"/>
  <c r="N1367" i="10"/>
  <c r="L1368" i="10"/>
  <c r="F1370" i="10"/>
  <c r="H1370" i="10" s="1"/>
  <c r="D1371" i="10"/>
  <c r="E1371" i="10" s="1"/>
  <c r="C1372" i="10" s="1"/>
  <c r="A2386" i="10"/>
  <c r="I2386" i="10" l="1"/>
  <c r="J2385" i="10"/>
  <c r="K2386" i="10"/>
  <c r="G2386" i="10"/>
  <c r="B2386" i="10"/>
  <c r="Q1367" i="10"/>
  <c r="O1368" i="10"/>
  <c r="P1368" i="10"/>
  <c r="M1368" i="10"/>
  <c r="N1368" i="10"/>
  <c r="L1369" i="10"/>
  <c r="F1371" i="10"/>
  <c r="H1371" i="10" s="1"/>
  <c r="D1372" i="10"/>
  <c r="E1372" i="10" s="1"/>
  <c r="C1373" i="10" s="1"/>
  <c r="A2387" i="10"/>
  <c r="I2387" i="10" l="1"/>
  <c r="J2386" i="10"/>
  <c r="K2387" i="10"/>
  <c r="G2387" i="10"/>
  <c r="B2387" i="10"/>
  <c r="Q1368" i="10"/>
  <c r="P1369" i="10"/>
  <c r="O1369" i="10"/>
  <c r="M1369" i="10"/>
  <c r="N1369" i="10"/>
  <c r="L1370" i="10"/>
  <c r="F1372" i="10"/>
  <c r="H1372" i="10" s="1"/>
  <c r="D1373" i="10"/>
  <c r="E1373" i="10" s="1"/>
  <c r="C1374" i="10" s="1"/>
  <c r="A2388" i="10"/>
  <c r="I2388" i="10" l="1"/>
  <c r="J2387" i="10"/>
  <c r="K2388" i="10"/>
  <c r="G2388" i="10"/>
  <c r="B2388" i="10"/>
  <c r="Q1369" i="10"/>
  <c r="P1370" i="10"/>
  <c r="O1370" i="10"/>
  <c r="M1370" i="10"/>
  <c r="N1370" i="10"/>
  <c r="L1371" i="10"/>
  <c r="F1373" i="10"/>
  <c r="H1373" i="10" s="1"/>
  <c r="D1374" i="10"/>
  <c r="E1374" i="10" s="1"/>
  <c r="C1375" i="10" s="1"/>
  <c r="A2389" i="10"/>
  <c r="I2389" i="10" l="1"/>
  <c r="J2388" i="10"/>
  <c r="K2389" i="10"/>
  <c r="G2389" i="10"/>
  <c r="B2389" i="10"/>
  <c r="Q1370" i="10"/>
  <c r="P1371" i="10"/>
  <c r="O1371" i="10"/>
  <c r="M1371" i="10"/>
  <c r="N1371" i="10"/>
  <c r="L1372" i="10"/>
  <c r="F1374" i="10"/>
  <c r="H1374" i="10" s="1"/>
  <c r="D1375" i="10"/>
  <c r="E1375" i="10" s="1"/>
  <c r="C1376" i="10" s="1"/>
  <c r="A2390" i="10"/>
  <c r="I2390" i="10" l="1"/>
  <c r="J2389" i="10"/>
  <c r="K2390" i="10"/>
  <c r="G2390" i="10"/>
  <c r="B2390" i="10"/>
  <c r="Q1371" i="10"/>
  <c r="P1372" i="10"/>
  <c r="O1372" i="10"/>
  <c r="M1372" i="10"/>
  <c r="N1372" i="10"/>
  <c r="L1373" i="10"/>
  <c r="F1375" i="10"/>
  <c r="H1375" i="10" s="1"/>
  <c r="D1376" i="10"/>
  <c r="E1376" i="10" s="1"/>
  <c r="C1377" i="10" s="1"/>
  <c r="A2391" i="10"/>
  <c r="I2391" i="10" l="1"/>
  <c r="J2390" i="10"/>
  <c r="K2391" i="10"/>
  <c r="G2391" i="10"/>
  <c r="B2391" i="10"/>
  <c r="Q1372" i="10"/>
  <c r="P1373" i="10"/>
  <c r="O1373" i="10"/>
  <c r="M1373" i="10"/>
  <c r="N1373" i="10"/>
  <c r="L1374" i="10"/>
  <c r="F1376" i="10"/>
  <c r="H1376" i="10" s="1"/>
  <c r="D1377" i="10"/>
  <c r="E1377" i="10" s="1"/>
  <c r="C1378" i="10" s="1"/>
  <c r="A2392" i="10"/>
  <c r="I2392" i="10" l="1"/>
  <c r="J2391" i="10"/>
  <c r="K2392" i="10"/>
  <c r="G2392" i="10"/>
  <c r="B2392" i="10"/>
  <c r="O1374" i="10"/>
  <c r="P1374" i="10"/>
  <c r="Q1373" i="10"/>
  <c r="M1374" i="10"/>
  <c r="N1374" i="10"/>
  <c r="E19" i="11"/>
  <c r="D19" i="11"/>
  <c r="L1375" i="10"/>
  <c r="F1377" i="10"/>
  <c r="H1377" i="10" s="1"/>
  <c r="D1378" i="10"/>
  <c r="E1378" i="10" s="1"/>
  <c r="C1379" i="10" s="1"/>
  <c r="A2393" i="10"/>
  <c r="I2393" i="10" l="1"/>
  <c r="J2392" i="10"/>
  <c r="K2393" i="10"/>
  <c r="G2393" i="10"/>
  <c r="B2393" i="10"/>
  <c r="P1375" i="10"/>
  <c r="O1375" i="10"/>
  <c r="Q1374" i="10"/>
  <c r="M1375" i="10"/>
  <c r="N1375" i="10"/>
  <c r="L1376" i="10"/>
  <c r="F1378" i="10"/>
  <c r="H1378" i="10" s="1"/>
  <c r="D1379" i="10"/>
  <c r="E1379" i="10" s="1"/>
  <c r="C1380" i="10" s="1"/>
  <c r="A2394" i="10"/>
  <c r="I2394" i="10" l="1"/>
  <c r="J2393" i="10"/>
  <c r="K2394" i="10"/>
  <c r="G2394" i="10"/>
  <c r="B2394" i="10"/>
  <c r="P1376" i="10"/>
  <c r="O1376" i="10"/>
  <c r="Q1375" i="10"/>
  <c r="M1376" i="10"/>
  <c r="N1376" i="10"/>
  <c r="L1377" i="10"/>
  <c r="F1379" i="10"/>
  <c r="H1379" i="10" s="1"/>
  <c r="D1380" i="10"/>
  <c r="E1380" i="10" s="1"/>
  <c r="C1381" i="10" s="1"/>
  <c r="A2395" i="10"/>
  <c r="I2395" i="10" l="1"/>
  <c r="J2394" i="10"/>
  <c r="K2395" i="10"/>
  <c r="G2395" i="10"/>
  <c r="B2395" i="10"/>
  <c r="Q1376" i="10"/>
  <c r="O1377" i="10"/>
  <c r="P1377" i="10"/>
  <c r="M1377" i="10"/>
  <c r="N1377" i="10"/>
  <c r="L1378" i="10"/>
  <c r="F1380" i="10"/>
  <c r="H1380" i="10" s="1"/>
  <c r="D1381" i="10"/>
  <c r="E1381" i="10" s="1"/>
  <c r="C1382" i="10" s="1"/>
  <c r="A2396" i="10"/>
  <c r="I2396" i="10" l="1"/>
  <c r="J2395" i="10"/>
  <c r="K2396" i="10"/>
  <c r="G2396" i="10"/>
  <c r="B2396" i="10"/>
  <c r="P1378" i="10"/>
  <c r="O1378" i="10"/>
  <c r="Q1377" i="10"/>
  <c r="M1378" i="10"/>
  <c r="N1378" i="10"/>
  <c r="L1379" i="10"/>
  <c r="F1381" i="10"/>
  <c r="H1381" i="10" s="1"/>
  <c r="D1382" i="10"/>
  <c r="E1382" i="10" s="1"/>
  <c r="C1383" i="10" s="1"/>
  <c r="A2397" i="10"/>
  <c r="I2397" i="10" l="1"/>
  <c r="J2396" i="10"/>
  <c r="K2397" i="10"/>
  <c r="G2397" i="10"/>
  <c r="B2397" i="10"/>
  <c r="O1379" i="10"/>
  <c r="P1379" i="10"/>
  <c r="Q1378" i="10"/>
  <c r="M1379" i="10"/>
  <c r="N1379" i="10"/>
  <c r="L1380" i="10"/>
  <c r="F1382" i="10"/>
  <c r="H1382" i="10" s="1"/>
  <c r="D1383" i="10"/>
  <c r="E1383" i="10" s="1"/>
  <c r="C1384" i="10" s="1"/>
  <c r="A2398" i="10"/>
  <c r="I2398" i="10" l="1"/>
  <c r="J2397" i="10"/>
  <c r="K2398" i="10"/>
  <c r="G2398" i="10"/>
  <c r="B2398" i="10"/>
  <c r="O1380" i="10"/>
  <c r="P1380" i="10"/>
  <c r="Q1379" i="10"/>
  <c r="M1380" i="10"/>
  <c r="N1380" i="10"/>
  <c r="L1381" i="10"/>
  <c r="F1383" i="10"/>
  <c r="H1383" i="10" s="1"/>
  <c r="D1384" i="10"/>
  <c r="E1384" i="10" s="1"/>
  <c r="C1385" i="10" s="1"/>
  <c r="A2399" i="10"/>
  <c r="I2399" i="10" l="1"/>
  <c r="J2398" i="10"/>
  <c r="K2399" i="10"/>
  <c r="G2399" i="10"/>
  <c r="B2399" i="10"/>
  <c r="P1381" i="10"/>
  <c r="O1381" i="10"/>
  <c r="Q1380" i="10"/>
  <c r="M1381" i="10"/>
  <c r="N1381" i="10"/>
  <c r="L1382" i="10"/>
  <c r="F1384" i="10"/>
  <c r="H1384" i="10" s="1"/>
  <c r="D1385" i="10"/>
  <c r="E1385" i="10" s="1"/>
  <c r="C1386" i="10" s="1"/>
  <c r="A2400" i="10"/>
  <c r="I2400" i="10" l="1"/>
  <c r="J2399" i="10"/>
  <c r="K2400" i="10"/>
  <c r="G2400" i="10"/>
  <c r="B2400" i="10"/>
  <c r="O1382" i="10"/>
  <c r="P1382" i="10"/>
  <c r="Q1381" i="10"/>
  <c r="M1382" i="10"/>
  <c r="N1382" i="10"/>
  <c r="L1383" i="10"/>
  <c r="F1385" i="10"/>
  <c r="H1385" i="10" s="1"/>
  <c r="D1386" i="10"/>
  <c r="E1386" i="10" s="1"/>
  <c r="C1387" i="10" s="1"/>
  <c r="A2401" i="10"/>
  <c r="I2401" i="10" l="1"/>
  <c r="J2400" i="10"/>
  <c r="K2401" i="10"/>
  <c r="G2401" i="10"/>
  <c r="B2401" i="10"/>
  <c r="O1383" i="10"/>
  <c r="P1383" i="10"/>
  <c r="Q1382" i="10"/>
  <c r="M1383" i="10"/>
  <c r="N1383" i="10"/>
  <c r="L1384" i="10"/>
  <c r="F1386" i="10"/>
  <c r="H1386" i="10" s="1"/>
  <c r="D1387" i="10"/>
  <c r="E1387" i="10" s="1"/>
  <c r="C1388" i="10" s="1"/>
  <c r="A2402" i="10"/>
  <c r="I2402" i="10" l="1"/>
  <c r="J2401" i="10"/>
  <c r="K2402" i="10"/>
  <c r="G2402" i="10"/>
  <c r="B2402" i="10"/>
  <c r="O1384" i="10"/>
  <c r="P1384" i="10"/>
  <c r="Q1383" i="10"/>
  <c r="M1384" i="10"/>
  <c r="N1384" i="10"/>
  <c r="L1385" i="10"/>
  <c r="F1387" i="10"/>
  <c r="H1387" i="10" s="1"/>
  <c r="D1388" i="10"/>
  <c r="E1388" i="10" s="1"/>
  <c r="C1389" i="10" s="1"/>
  <c r="A2403" i="10"/>
  <c r="I2403" i="10" l="1"/>
  <c r="J2402" i="10"/>
  <c r="K2403" i="10"/>
  <c r="G2403" i="10"/>
  <c r="B2403" i="10"/>
  <c r="P1385" i="10"/>
  <c r="O1385" i="10"/>
  <c r="Q1384" i="10"/>
  <c r="M1385" i="10"/>
  <c r="N1385" i="10"/>
  <c r="L1386" i="10"/>
  <c r="F1388" i="10"/>
  <c r="H1388" i="10" s="1"/>
  <c r="D1389" i="10"/>
  <c r="E1389" i="10" s="1"/>
  <c r="C1390" i="10" s="1"/>
  <c r="A2404" i="10"/>
  <c r="I2404" i="10" l="1"/>
  <c r="J2403" i="10"/>
  <c r="K2404" i="10"/>
  <c r="G2404" i="10"/>
  <c r="B2404" i="10"/>
  <c r="P1386" i="10"/>
  <c r="O1386" i="10"/>
  <c r="Q1385" i="10"/>
  <c r="M1386" i="10"/>
  <c r="N1386" i="10"/>
  <c r="L1387" i="10"/>
  <c r="F1389" i="10"/>
  <c r="H1389" i="10" s="1"/>
  <c r="D1390" i="10"/>
  <c r="E1390" i="10" s="1"/>
  <c r="C1391" i="10" s="1"/>
  <c r="A2405" i="10"/>
  <c r="I2405" i="10" l="1"/>
  <c r="J2404" i="10"/>
  <c r="K2405" i="10"/>
  <c r="G2405" i="10"/>
  <c r="B2405" i="10"/>
  <c r="Q1386" i="10"/>
  <c r="P1387" i="10"/>
  <c r="O1387" i="10"/>
  <c r="M1387" i="10"/>
  <c r="N1387" i="10"/>
  <c r="L1388" i="10"/>
  <c r="F1390" i="10"/>
  <c r="H1390" i="10" s="1"/>
  <c r="D1391" i="10"/>
  <c r="E1391" i="10" s="1"/>
  <c r="C1392" i="10" s="1"/>
  <c r="A2406" i="10"/>
  <c r="I2406" i="10" l="1"/>
  <c r="J2405" i="10"/>
  <c r="K2406" i="10"/>
  <c r="G2406" i="10"/>
  <c r="B2406" i="10"/>
  <c r="P1388" i="10"/>
  <c r="O1388" i="10"/>
  <c r="Q1387" i="10"/>
  <c r="M1388" i="10"/>
  <c r="N1388" i="10"/>
  <c r="L1389" i="10"/>
  <c r="F1391" i="10"/>
  <c r="H1391" i="10" s="1"/>
  <c r="D1392" i="10"/>
  <c r="E1392" i="10" s="1"/>
  <c r="C1393" i="10" s="1"/>
  <c r="A2407" i="10"/>
  <c r="I2407" i="10" l="1"/>
  <c r="J2406" i="10"/>
  <c r="K2407" i="10"/>
  <c r="G2407" i="10"/>
  <c r="B2407" i="10"/>
  <c r="O1389" i="10"/>
  <c r="P1389" i="10"/>
  <c r="Q1388" i="10"/>
  <c r="M1389" i="10"/>
  <c r="N1389" i="10"/>
  <c r="L1390" i="10"/>
  <c r="F1392" i="10"/>
  <c r="H1392" i="10" s="1"/>
  <c r="D1393" i="10"/>
  <c r="E1393" i="10" s="1"/>
  <c r="C1394" i="10" s="1"/>
  <c r="A2408" i="10"/>
  <c r="I2408" i="10" l="1"/>
  <c r="J2407" i="10"/>
  <c r="K2408" i="10"/>
  <c r="G2408" i="10"/>
  <c r="B2408" i="10"/>
  <c r="Q1389" i="10"/>
  <c r="O1390" i="10"/>
  <c r="P1390" i="10"/>
  <c r="M1390" i="10"/>
  <c r="N1390" i="10"/>
  <c r="L1391" i="10"/>
  <c r="F1393" i="10"/>
  <c r="H1393" i="10" s="1"/>
  <c r="D1394" i="10"/>
  <c r="E1394" i="10" s="1"/>
  <c r="C1395" i="10" s="1"/>
  <c r="A2409" i="10"/>
  <c r="I2409" i="10" l="1"/>
  <c r="J2408" i="10"/>
  <c r="K2409" i="10"/>
  <c r="G2409" i="10"/>
  <c r="B2409" i="10"/>
  <c r="Q1390" i="10"/>
  <c r="O1391" i="10"/>
  <c r="P1391" i="10"/>
  <c r="M1391" i="10"/>
  <c r="N1391" i="10"/>
  <c r="L1392" i="10"/>
  <c r="F1394" i="10"/>
  <c r="H1394" i="10" s="1"/>
  <c r="D1395" i="10"/>
  <c r="E1395" i="10" s="1"/>
  <c r="C1396" i="10" s="1"/>
  <c r="A2410" i="10"/>
  <c r="I2410" i="10" l="1"/>
  <c r="J2409" i="10"/>
  <c r="K2410" i="10"/>
  <c r="G2410" i="10"/>
  <c r="B2410" i="10"/>
  <c r="Q1391" i="10"/>
  <c r="P1392" i="10"/>
  <c r="O1392" i="10"/>
  <c r="M1392" i="10"/>
  <c r="N1392" i="10"/>
  <c r="L1393" i="10"/>
  <c r="F1395" i="10"/>
  <c r="H1395" i="10" s="1"/>
  <c r="D1396" i="10"/>
  <c r="E1396" i="10" s="1"/>
  <c r="C1397" i="10" s="1"/>
  <c r="A2411" i="10"/>
  <c r="I2411" i="10" l="1"/>
  <c r="J2410" i="10"/>
  <c r="K2411" i="10"/>
  <c r="G2411" i="10"/>
  <c r="B2411" i="10"/>
  <c r="Q1392" i="10"/>
  <c r="O1393" i="10"/>
  <c r="P1393" i="10"/>
  <c r="M1393" i="10"/>
  <c r="N1393" i="10"/>
  <c r="L1394" i="10"/>
  <c r="F1396" i="10"/>
  <c r="H1396" i="10" s="1"/>
  <c r="D1397" i="10"/>
  <c r="E1397" i="10" s="1"/>
  <c r="C1398" i="10" s="1"/>
  <c r="A2412" i="10"/>
  <c r="I2412" i="10" l="1"/>
  <c r="J2411" i="10"/>
  <c r="K2412" i="10"/>
  <c r="G2412" i="10"/>
  <c r="B2412" i="10"/>
  <c r="P1394" i="10"/>
  <c r="O1394" i="10"/>
  <c r="Q1393" i="10"/>
  <c r="M1394" i="10"/>
  <c r="N1394" i="10"/>
  <c r="L1395" i="10"/>
  <c r="F1397" i="10"/>
  <c r="H1397" i="10" s="1"/>
  <c r="D1398" i="10"/>
  <c r="E1398" i="10" s="1"/>
  <c r="C1399" i="10" s="1"/>
  <c r="A2413" i="10"/>
  <c r="I2413" i="10" l="1"/>
  <c r="J2412" i="10"/>
  <c r="K2413" i="10"/>
  <c r="G2413" i="10"/>
  <c r="B2413" i="10"/>
  <c r="P1395" i="10"/>
  <c r="O1395" i="10"/>
  <c r="Q1394" i="10"/>
  <c r="M1395" i="10"/>
  <c r="N1395" i="10"/>
  <c r="L1396" i="10"/>
  <c r="F1398" i="10"/>
  <c r="H1398" i="10" s="1"/>
  <c r="D1399" i="10"/>
  <c r="E1399" i="10" s="1"/>
  <c r="C1400" i="10" s="1"/>
  <c r="A2414" i="10"/>
  <c r="I2414" i="10" l="1"/>
  <c r="J2413" i="10"/>
  <c r="K2414" i="10"/>
  <c r="G2414" i="10"/>
  <c r="B2414" i="10"/>
  <c r="O1396" i="10"/>
  <c r="P1396" i="10"/>
  <c r="Q1395" i="10"/>
  <c r="M1396" i="10"/>
  <c r="N1396" i="10"/>
  <c r="L1397" i="10"/>
  <c r="F1399" i="10"/>
  <c r="H1399" i="10" s="1"/>
  <c r="D1400" i="10"/>
  <c r="E1400" i="10" s="1"/>
  <c r="C1401" i="10" s="1"/>
  <c r="A2415" i="10"/>
  <c r="I2415" i="10" l="1"/>
  <c r="J2414" i="10"/>
  <c r="K2415" i="10"/>
  <c r="G2415" i="10"/>
  <c r="B2415" i="10"/>
  <c r="Q1396" i="10"/>
  <c r="P1397" i="10"/>
  <c r="O1397" i="10"/>
  <c r="M1397" i="10"/>
  <c r="N1397" i="10"/>
  <c r="L1398" i="10"/>
  <c r="F1400" i="10"/>
  <c r="H1400" i="10" s="1"/>
  <c r="D1401" i="10"/>
  <c r="E1401" i="10" s="1"/>
  <c r="C1402" i="10" s="1"/>
  <c r="A2416" i="10"/>
  <c r="I2416" i="10" l="1"/>
  <c r="J2415" i="10"/>
  <c r="K2416" i="10"/>
  <c r="G2416" i="10"/>
  <c r="B2416" i="10"/>
  <c r="P1398" i="10"/>
  <c r="O1398" i="10"/>
  <c r="Q1397" i="10"/>
  <c r="M1398" i="10"/>
  <c r="N1398" i="10"/>
  <c r="L1399" i="10"/>
  <c r="F1401" i="10"/>
  <c r="H1401" i="10" s="1"/>
  <c r="D1402" i="10"/>
  <c r="E1402" i="10" s="1"/>
  <c r="C1403" i="10" s="1"/>
  <c r="A2417" i="10"/>
  <c r="I2417" i="10" l="1"/>
  <c r="J2416" i="10"/>
  <c r="K2417" i="10"/>
  <c r="G2417" i="10"/>
  <c r="B2417" i="10"/>
  <c r="Q1398" i="10"/>
  <c r="P1399" i="10"/>
  <c r="O1399" i="10"/>
  <c r="M1399" i="10"/>
  <c r="N1399" i="10"/>
  <c r="L1400" i="10"/>
  <c r="F1402" i="10"/>
  <c r="H1402" i="10" s="1"/>
  <c r="D1403" i="10"/>
  <c r="E1403" i="10" s="1"/>
  <c r="C1404" i="10" s="1"/>
  <c r="A2418" i="10"/>
  <c r="I2418" i="10" l="1"/>
  <c r="J2417" i="10"/>
  <c r="K2418" i="10"/>
  <c r="G2418" i="10"/>
  <c r="B2418" i="10"/>
  <c r="P1400" i="10"/>
  <c r="O1400" i="10"/>
  <c r="Q1399" i="10"/>
  <c r="M1400" i="10"/>
  <c r="N1400" i="10"/>
  <c r="L1401" i="10"/>
  <c r="F1403" i="10"/>
  <c r="H1403" i="10" s="1"/>
  <c r="D1404" i="10"/>
  <c r="E1404" i="10" s="1"/>
  <c r="C1405" i="10" s="1"/>
  <c r="A2419" i="10"/>
  <c r="I2419" i="10" l="1"/>
  <c r="J2418" i="10"/>
  <c r="K2419" i="10"/>
  <c r="G2419" i="10"/>
  <c r="B2419" i="10"/>
  <c r="O1401" i="10"/>
  <c r="P1401" i="10"/>
  <c r="Q1400" i="10"/>
  <c r="M1401" i="10"/>
  <c r="N1401" i="10"/>
  <c r="L1402" i="10"/>
  <c r="F1404" i="10"/>
  <c r="H1404" i="10" s="1"/>
  <c r="D1405" i="10"/>
  <c r="E1405" i="10" s="1"/>
  <c r="C1406" i="10" s="1"/>
  <c r="A2420" i="10"/>
  <c r="I2420" i="10" l="1"/>
  <c r="J2419" i="10"/>
  <c r="K2420" i="10"/>
  <c r="G2420" i="10"/>
  <c r="B2420" i="10"/>
  <c r="Q1401" i="10"/>
  <c r="P1402" i="10"/>
  <c r="O1402" i="10"/>
  <c r="M1402" i="10"/>
  <c r="N1402" i="10"/>
  <c r="L1403" i="10"/>
  <c r="F1405" i="10"/>
  <c r="H1405" i="10" s="1"/>
  <c r="D1406" i="10"/>
  <c r="E1406" i="10" s="1"/>
  <c r="C1407" i="10" s="1"/>
  <c r="A2421" i="10"/>
  <c r="I2421" i="10" l="1"/>
  <c r="J2420" i="10"/>
  <c r="K2421" i="10"/>
  <c r="G2421" i="10"/>
  <c r="B2421" i="10"/>
  <c r="P1403" i="10"/>
  <c r="O1403" i="10"/>
  <c r="Q1402" i="10"/>
  <c r="M1403" i="10"/>
  <c r="N1403" i="10"/>
  <c r="L1404" i="10"/>
  <c r="F1406" i="10"/>
  <c r="H1406" i="10" s="1"/>
  <c r="D1407" i="10"/>
  <c r="E1407" i="10" s="1"/>
  <c r="C1408" i="10" s="1"/>
  <c r="A2422" i="10"/>
  <c r="I2422" i="10" l="1"/>
  <c r="J2421" i="10"/>
  <c r="K2422" i="10"/>
  <c r="G2422" i="10"/>
  <c r="B2422" i="10"/>
  <c r="P1404" i="10"/>
  <c r="O1404" i="10"/>
  <c r="Q1403" i="10"/>
  <c r="M1404" i="10"/>
  <c r="N1404" i="10"/>
  <c r="L1405" i="10"/>
  <c r="F1407" i="10"/>
  <c r="H1407" i="10" s="1"/>
  <c r="D1408" i="10"/>
  <c r="E1408" i="10" s="1"/>
  <c r="C1409" i="10" s="1"/>
  <c r="A2423" i="10"/>
  <c r="I2423" i="10" l="1"/>
  <c r="J2422" i="10"/>
  <c r="K2423" i="10"/>
  <c r="G2423" i="10"/>
  <c r="B2423" i="10"/>
  <c r="Q1404" i="10"/>
  <c r="O1405" i="10"/>
  <c r="P1405" i="10"/>
  <c r="M1405" i="10"/>
  <c r="N1405" i="10"/>
  <c r="L1406" i="10"/>
  <c r="F1408" i="10"/>
  <c r="H1408" i="10" s="1"/>
  <c r="D1409" i="10"/>
  <c r="E1409" i="10" s="1"/>
  <c r="C1410" i="10" s="1"/>
  <c r="A2424" i="10"/>
  <c r="I2424" i="10" l="1"/>
  <c r="J2423" i="10"/>
  <c r="K2424" i="10"/>
  <c r="G2424" i="10"/>
  <c r="B2424" i="10"/>
  <c r="P1406" i="10"/>
  <c r="O1406" i="10"/>
  <c r="Q1405" i="10"/>
  <c r="M1406" i="10"/>
  <c r="N1406" i="10"/>
  <c r="L1407" i="10"/>
  <c r="F1409" i="10"/>
  <c r="H1409" i="10" s="1"/>
  <c r="D1410" i="10"/>
  <c r="E1410" i="10" s="1"/>
  <c r="C1411" i="10" s="1"/>
  <c r="A2425" i="10"/>
  <c r="I2425" i="10" l="1"/>
  <c r="J2424" i="10"/>
  <c r="K2425" i="10"/>
  <c r="G2425" i="10"/>
  <c r="B2425" i="10"/>
  <c r="P1407" i="10"/>
  <c r="O1407" i="10"/>
  <c r="Q1406" i="10"/>
  <c r="M1407" i="10"/>
  <c r="N1407" i="10"/>
  <c r="L1408" i="10"/>
  <c r="F1410" i="10"/>
  <c r="H1410" i="10" s="1"/>
  <c r="D1411" i="10"/>
  <c r="E1411" i="10" s="1"/>
  <c r="C1412" i="10" s="1"/>
  <c r="A2426" i="10"/>
  <c r="I2426" i="10" l="1"/>
  <c r="J2425" i="10"/>
  <c r="K2426" i="10"/>
  <c r="G2426" i="10"/>
  <c r="B2426" i="10"/>
  <c r="O1408" i="10"/>
  <c r="P1408" i="10"/>
  <c r="Q1407" i="10"/>
  <c r="M1408" i="10"/>
  <c r="N1408" i="10"/>
  <c r="L1409" i="10"/>
  <c r="F1411" i="10"/>
  <c r="H1411" i="10" s="1"/>
  <c r="D1412" i="10"/>
  <c r="E1412" i="10" s="1"/>
  <c r="C1413" i="10" s="1"/>
  <c r="A2427" i="10"/>
  <c r="I2427" i="10" l="1"/>
  <c r="J2426" i="10"/>
  <c r="K2427" i="10"/>
  <c r="G2427" i="10"/>
  <c r="B2427" i="10"/>
  <c r="P1409" i="10"/>
  <c r="O1409" i="10"/>
  <c r="Q1408" i="10"/>
  <c r="M1409" i="10"/>
  <c r="N1409" i="10"/>
  <c r="L1410" i="10"/>
  <c r="F1412" i="10"/>
  <c r="H1412" i="10" s="1"/>
  <c r="D1413" i="10"/>
  <c r="E1413" i="10" s="1"/>
  <c r="C1414" i="10" s="1"/>
  <c r="A2428" i="10"/>
  <c r="I2428" i="10" l="1"/>
  <c r="J2427" i="10"/>
  <c r="K2428" i="10"/>
  <c r="G2428" i="10"/>
  <c r="B2428" i="10"/>
  <c r="Q1409" i="10"/>
  <c r="P1410" i="10"/>
  <c r="O1410" i="10"/>
  <c r="M1410" i="10"/>
  <c r="N1410" i="10"/>
  <c r="L1411" i="10"/>
  <c r="F1413" i="10"/>
  <c r="H1413" i="10" s="1"/>
  <c r="D1414" i="10"/>
  <c r="E1414" i="10" s="1"/>
  <c r="C1415" i="10" s="1"/>
  <c r="A2429" i="10"/>
  <c r="I2429" i="10" l="1"/>
  <c r="J2428" i="10"/>
  <c r="K2429" i="10"/>
  <c r="G2429" i="10"/>
  <c r="B2429" i="10"/>
  <c r="Q1410" i="10"/>
  <c r="O1411" i="10"/>
  <c r="P1411" i="10"/>
  <c r="M1411" i="10"/>
  <c r="N1411" i="10"/>
  <c r="L1412" i="10"/>
  <c r="F1414" i="10"/>
  <c r="H1414" i="10" s="1"/>
  <c r="D1415" i="10"/>
  <c r="E1415" i="10" s="1"/>
  <c r="C1416" i="10" s="1"/>
  <c r="A2430" i="10"/>
  <c r="I2430" i="10" l="1"/>
  <c r="J2429" i="10"/>
  <c r="K2430" i="10"/>
  <c r="G2430" i="10"/>
  <c r="B2430" i="10"/>
  <c r="O1412" i="10"/>
  <c r="P1412" i="10"/>
  <c r="Q1411" i="10"/>
  <c r="M1412" i="10"/>
  <c r="N1412" i="10"/>
  <c r="L1413" i="10"/>
  <c r="F1415" i="10"/>
  <c r="H1415" i="10" s="1"/>
  <c r="D1416" i="10"/>
  <c r="E1416" i="10" s="1"/>
  <c r="C1417" i="10" s="1"/>
  <c r="A2431" i="10"/>
  <c r="I2431" i="10" l="1"/>
  <c r="J2430" i="10"/>
  <c r="K2431" i="10"/>
  <c r="G2431" i="10"/>
  <c r="B2431" i="10"/>
  <c r="Q1412" i="10"/>
  <c r="P1413" i="10"/>
  <c r="O1413" i="10"/>
  <c r="M1413" i="10"/>
  <c r="N1413" i="10"/>
  <c r="L1414" i="10"/>
  <c r="F1416" i="10"/>
  <c r="H1416" i="10" s="1"/>
  <c r="D1417" i="10"/>
  <c r="E1417" i="10" s="1"/>
  <c r="C1418" i="10" s="1"/>
  <c r="A2432" i="10"/>
  <c r="I2432" i="10" l="1"/>
  <c r="J2431" i="10"/>
  <c r="K2432" i="10"/>
  <c r="G2432" i="10"/>
  <c r="B2432" i="10"/>
  <c r="O1414" i="10"/>
  <c r="P1414" i="10"/>
  <c r="Q1413" i="10"/>
  <c r="M1414" i="10"/>
  <c r="N1414" i="10"/>
  <c r="L1415" i="10"/>
  <c r="F1417" i="10"/>
  <c r="H1417" i="10" s="1"/>
  <c r="D1418" i="10"/>
  <c r="E1418" i="10" s="1"/>
  <c r="C1419" i="10" s="1"/>
  <c r="A2433" i="10"/>
  <c r="I2433" i="10" l="1"/>
  <c r="J2432" i="10"/>
  <c r="K2433" i="10"/>
  <c r="G2433" i="10"/>
  <c r="B2433" i="10"/>
  <c r="Q1414" i="10"/>
  <c r="O1415" i="10"/>
  <c r="P1415" i="10"/>
  <c r="M1415" i="10"/>
  <c r="N1415" i="10"/>
  <c r="L1416" i="10"/>
  <c r="F1418" i="10"/>
  <c r="H1418" i="10" s="1"/>
  <c r="D1419" i="10"/>
  <c r="E1419" i="10" s="1"/>
  <c r="C1420" i="10" s="1"/>
  <c r="A2434" i="10"/>
  <c r="I2434" i="10" l="1"/>
  <c r="J2433" i="10"/>
  <c r="K2434" i="10"/>
  <c r="G2434" i="10"/>
  <c r="B2434" i="10"/>
  <c r="Q1415" i="10"/>
  <c r="O1416" i="10"/>
  <c r="P1416" i="10"/>
  <c r="M1416" i="10"/>
  <c r="N1416" i="10"/>
  <c r="L1417" i="10"/>
  <c r="F1419" i="10"/>
  <c r="H1419" i="10" s="1"/>
  <c r="D1420" i="10"/>
  <c r="E1420" i="10" s="1"/>
  <c r="C1421" i="10" s="1"/>
  <c r="A2435" i="10"/>
  <c r="I2435" i="10" l="1"/>
  <c r="J2434" i="10"/>
  <c r="K2435" i="10"/>
  <c r="G2435" i="10"/>
  <c r="B2435" i="10"/>
  <c r="Q1416" i="10"/>
  <c r="O1417" i="10"/>
  <c r="P1417" i="10"/>
  <c r="M1417" i="10"/>
  <c r="N1417" i="10"/>
  <c r="L1418" i="10"/>
  <c r="F1420" i="10"/>
  <c r="H1420" i="10" s="1"/>
  <c r="D1421" i="10"/>
  <c r="E1421" i="10" s="1"/>
  <c r="C1422" i="10" s="1"/>
  <c r="A2436" i="10"/>
  <c r="I2436" i="10" l="1"/>
  <c r="J2435" i="10"/>
  <c r="K2436" i="10"/>
  <c r="G2436" i="10"/>
  <c r="B2436" i="10"/>
  <c r="Q1417" i="10"/>
  <c r="O1418" i="10"/>
  <c r="P1418" i="10"/>
  <c r="M1418" i="10"/>
  <c r="N1418" i="10"/>
  <c r="L1419" i="10"/>
  <c r="F1421" i="10"/>
  <c r="H1421" i="10" s="1"/>
  <c r="D1422" i="10"/>
  <c r="E1422" i="10" s="1"/>
  <c r="C1423" i="10" s="1"/>
  <c r="A2437" i="10"/>
  <c r="I2437" i="10" l="1"/>
  <c r="J2436" i="10"/>
  <c r="K2437" i="10"/>
  <c r="G2437" i="10"/>
  <c r="B2437" i="10"/>
  <c r="P1419" i="10"/>
  <c r="O1419" i="10"/>
  <c r="Q1418" i="10"/>
  <c r="M1419" i="10"/>
  <c r="N1419" i="10"/>
  <c r="L1420" i="10"/>
  <c r="F1422" i="10"/>
  <c r="H1422" i="10" s="1"/>
  <c r="D1423" i="10"/>
  <c r="E1423" i="10" s="1"/>
  <c r="C1424" i="10" s="1"/>
  <c r="A2438" i="10"/>
  <c r="I2438" i="10" l="1"/>
  <c r="J2437" i="10"/>
  <c r="K2438" i="10"/>
  <c r="G2438" i="10"/>
  <c r="B2438" i="10"/>
  <c r="P1420" i="10"/>
  <c r="O1420" i="10"/>
  <c r="Q1419" i="10"/>
  <c r="M1420" i="10"/>
  <c r="N1420" i="10"/>
  <c r="L1421" i="10"/>
  <c r="F1423" i="10"/>
  <c r="H1423" i="10" s="1"/>
  <c r="D1424" i="10"/>
  <c r="E1424" i="10" s="1"/>
  <c r="C1425" i="10" s="1"/>
  <c r="A2439" i="10"/>
  <c r="I2439" i="10" l="1"/>
  <c r="J2438" i="10"/>
  <c r="K2439" i="10"/>
  <c r="G2439" i="10"/>
  <c r="B2439" i="10"/>
  <c r="Q1420" i="10"/>
  <c r="P1421" i="10"/>
  <c r="O1421" i="10"/>
  <c r="M1421" i="10"/>
  <c r="N1421" i="10"/>
  <c r="L1422" i="10"/>
  <c r="F1424" i="10"/>
  <c r="H1424" i="10" s="1"/>
  <c r="D1425" i="10"/>
  <c r="E1425" i="10" s="1"/>
  <c r="C1426" i="10" s="1"/>
  <c r="A2440" i="10"/>
  <c r="I2440" i="10" l="1"/>
  <c r="J2439" i="10"/>
  <c r="K2440" i="10"/>
  <c r="G2440" i="10"/>
  <c r="B2440" i="10"/>
  <c r="O1422" i="10"/>
  <c r="P1422" i="10"/>
  <c r="Q1421" i="10"/>
  <c r="M1422" i="10"/>
  <c r="N1422" i="10"/>
  <c r="L1423" i="10"/>
  <c r="F1425" i="10"/>
  <c r="H1425" i="10" s="1"/>
  <c r="D1426" i="10"/>
  <c r="E1426" i="10" s="1"/>
  <c r="C1427" i="10" s="1"/>
  <c r="A2441" i="10"/>
  <c r="I2441" i="10" l="1"/>
  <c r="J2440" i="10"/>
  <c r="K2441" i="10"/>
  <c r="G2441" i="10"/>
  <c r="B2441" i="10"/>
  <c r="O1423" i="10"/>
  <c r="P1423" i="10"/>
  <c r="Q1422" i="10"/>
  <c r="M1423" i="10"/>
  <c r="N1423" i="10"/>
  <c r="L1424" i="10"/>
  <c r="F1426" i="10"/>
  <c r="H1426" i="10" s="1"/>
  <c r="D1427" i="10"/>
  <c r="E1427" i="10" s="1"/>
  <c r="C1428" i="10" s="1"/>
  <c r="A2442" i="10"/>
  <c r="I2442" i="10" l="1"/>
  <c r="J2441" i="10"/>
  <c r="K2442" i="10"/>
  <c r="G2442" i="10"/>
  <c r="B2442" i="10"/>
  <c r="Q1423" i="10"/>
  <c r="O1424" i="10"/>
  <c r="P1424" i="10"/>
  <c r="M1424" i="10"/>
  <c r="N1424" i="10"/>
  <c r="L1425" i="10"/>
  <c r="F1427" i="10"/>
  <c r="H1427" i="10" s="1"/>
  <c r="D1428" i="10"/>
  <c r="E1428" i="10" s="1"/>
  <c r="C1429" i="10" s="1"/>
  <c r="A2443" i="10"/>
  <c r="I2443" i="10" l="1"/>
  <c r="J2442" i="10"/>
  <c r="K2443" i="10"/>
  <c r="G2443" i="10"/>
  <c r="B2443" i="10"/>
  <c r="P1425" i="10"/>
  <c r="O1425" i="10"/>
  <c r="Q1424" i="10"/>
  <c r="M1425" i="10"/>
  <c r="N1425" i="10"/>
  <c r="L1426" i="10"/>
  <c r="F1428" i="10"/>
  <c r="H1428" i="10" s="1"/>
  <c r="D1429" i="10"/>
  <c r="E1429" i="10" s="1"/>
  <c r="C1430" i="10" s="1"/>
  <c r="A2444" i="10"/>
  <c r="I2444" i="10" l="1"/>
  <c r="J2443" i="10"/>
  <c r="K2444" i="10"/>
  <c r="G2444" i="10"/>
  <c r="B2444" i="10"/>
  <c r="Q1425" i="10"/>
  <c r="O1426" i="10"/>
  <c r="P1426" i="10"/>
  <c r="M1426" i="10"/>
  <c r="N1426" i="10"/>
  <c r="L1427" i="10"/>
  <c r="F1429" i="10"/>
  <c r="H1429" i="10" s="1"/>
  <c r="D1430" i="10"/>
  <c r="E1430" i="10" s="1"/>
  <c r="C1431" i="10" s="1"/>
  <c r="A2445" i="10"/>
  <c r="I2445" i="10" l="1"/>
  <c r="J2444" i="10"/>
  <c r="K2445" i="10"/>
  <c r="G2445" i="10"/>
  <c r="B2445" i="10"/>
  <c r="Q1426" i="10"/>
  <c r="O1427" i="10"/>
  <c r="P1427" i="10"/>
  <c r="M1427" i="10"/>
  <c r="N1427" i="10"/>
  <c r="L1428" i="10"/>
  <c r="F1430" i="10"/>
  <c r="H1430" i="10" s="1"/>
  <c r="D1431" i="10"/>
  <c r="E1431" i="10" s="1"/>
  <c r="C1432" i="10" s="1"/>
  <c r="A2446" i="10"/>
  <c r="I2446" i="10" l="1"/>
  <c r="J2445" i="10"/>
  <c r="K2446" i="10"/>
  <c r="G2446" i="10"/>
  <c r="B2446" i="10"/>
  <c r="O1428" i="10"/>
  <c r="P1428" i="10"/>
  <c r="Q1427" i="10"/>
  <c r="M1428" i="10"/>
  <c r="N1428" i="10"/>
  <c r="L1429" i="10"/>
  <c r="F1431" i="10"/>
  <c r="H1431" i="10" s="1"/>
  <c r="D1432" i="10"/>
  <c r="E1432" i="10" s="1"/>
  <c r="C1433" i="10" s="1"/>
  <c r="A2447" i="10"/>
  <c r="I2447" i="10" l="1"/>
  <c r="J2446" i="10"/>
  <c r="K2447" i="10"/>
  <c r="G2447" i="10"/>
  <c r="B2447" i="10"/>
  <c r="P1429" i="10"/>
  <c r="O1429" i="10"/>
  <c r="Q1428" i="10"/>
  <c r="M1429" i="10"/>
  <c r="N1429" i="10"/>
  <c r="L1430" i="10"/>
  <c r="F1432" i="10"/>
  <c r="H1432" i="10" s="1"/>
  <c r="D1433" i="10"/>
  <c r="E1433" i="10" s="1"/>
  <c r="C1434" i="10" s="1"/>
  <c r="A2448" i="10"/>
  <c r="I2448" i="10" l="1"/>
  <c r="J2447" i="10"/>
  <c r="K2448" i="10"/>
  <c r="G2448" i="10"/>
  <c r="B2448" i="10"/>
  <c r="Q1429" i="10"/>
  <c r="P1430" i="10"/>
  <c r="O1430" i="10"/>
  <c r="M1430" i="10"/>
  <c r="N1430" i="10"/>
  <c r="L1431" i="10"/>
  <c r="F1433" i="10"/>
  <c r="H1433" i="10" s="1"/>
  <c r="D1434" i="10"/>
  <c r="E1434" i="10" s="1"/>
  <c r="C1435" i="10" s="1"/>
  <c r="A2449" i="10"/>
  <c r="I2449" i="10" l="1"/>
  <c r="J2448" i="10"/>
  <c r="K2449" i="10"/>
  <c r="G2449" i="10"/>
  <c r="B2449" i="10"/>
  <c r="P1431" i="10"/>
  <c r="O1431" i="10"/>
  <c r="Q1430" i="10"/>
  <c r="M1431" i="10"/>
  <c r="N1431" i="10"/>
  <c r="L1432" i="10"/>
  <c r="F1434" i="10"/>
  <c r="H1434" i="10" s="1"/>
  <c r="D1435" i="10"/>
  <c r="E1435" i="10" s="1"/>
  <c r="C1436" i="10" s="1"/>
  <c r="A2450" i="10"/>
  <c r="I2450" i="10" l="1"/>
  <c r="J2449" i="10"/>
  <c r="K2450" i="10"/>
  <c r="G2450" i="10"/>
  <c r="B2450" i="10"/>
  <c r="Q1431" i="10"/>
  <c r="P1432" i="10"/>
  <c r="O1432" i="10"/>
  <c r="M1432" i="10"/>
  <c r="N1432" i="10"/>
  <c r="L1433" i="10"/>
  <c r="F1435" i="10"/>
  <c r="H1435" i="10" s="1"/>
  <c r="D1436" i="10"/>
  <c r="E1436" i="10" s="1"/>
  <c r="C1437" i="10" s="1"/>
  <c r="A2451" i="10"/>
  <c r="I2451" i="10" l="1"/>
  <c r="J2450" i="10"/>
  <c r="K2451" i="10"/>
  <c r="G2451" i="10"/>
  <c r="B2451" i="10"/>
  <c r="O1433" i="10"/>
  <c r="P1433" i="10"/>
  <c r="Q1432" i="10"/>
  <c r="M1433" i="10"/>
  <c r="N1433" i="10"/>
  <c r="L1434" i="10"/>
  <c r="F1436" i="10"/>
  <c r="H1436" i="10" s="1"/>
  <c r="D1437" i="10"/>
  <c r="E1437" i="10" s="1"/>
  <c r="C1438" i="10" s="1"/>
  <c r="A2452" i="10"/>
  <c r="I2452" i="10" l="1"/>
  <c r="J2451" i="10"/>
  <c r="K2452" i="10"/>
  <c r="G2452" i="10"/>
  <c r="B2452" i="10"/>
  <c r="O1434" i="10"/>
  <c r="P1434" i="10"/>
  <c r="Q1433" i="10"/>
  <c r="M1434" i="10"/>
  <c r="N1434" i="10"/>
  <c r="L1435" i="10"/>
  <c r="F1437" i="10"/>
  <c r="H1437" i="10" s="1"/>
  <c r="D1438" i="10"/>
  <c r="E1438" i="10" s="1"/>
  <c r="C1439" i="10" s="1"/>
  <c r="A2453" i="10"/>
  <c r="I2453" i="10" l="1"/>
  <c r="J2452" i="10"/>
  <c r="K2453" i="10"/>
  <c r="G2453" i="10"/>
  <c r="B2453" i="10"/>
  <c r="Q1434" i="10"/>
  <c r="O1435" i="10"/>
  <c r="P1435" i="10"/>
  <c r="M1435" i="10"/>
  <c r="N1435" i="10"/>
  <c r="L1436" i="10"/>
  <c r="F1438" i="10"/>
  <c r="H1438" i="10" s="1"/>
  <c r="D1439" i="10"/>
  <c r="E1439" i="10" s="1"/>
  <c r="C1440" i="10" s="1"/>
  <c r="A2454" i="10"/>
  <c r="I2454" i="10" l="1"/>
  <c r="J2453" i="10"/>
  <c r="K2454" i="10"/>
  <c r="G2454" i="10"/>
  <c r="B2454" i="10"/>
  <c r="Q1435" i="10"/>
  <c r="O1436" i="10"/>
  <c r="P1436" i="10"/>
  <c r="M1436" i="10"/>
  <c r="N1436" i="10"/>
  <c r="L1437" i="10"/>
  <c r="F1439" i="10"/>
  <c r="H1439" i="10" s="1"/>
  <c r="D1440" i="10"/>
  <c r="E1440" i="10" s="1"/>
  <c r="C1441" i="10" s="1"/>
  <c r="A2455" i="10"/>
  <c r="I2455" i="10" l="1"/>
  <c r="J2454" i="10"/>
  <c r="K2455" i="10"/>
  <c r="G2455" i="10"/>
  <c r="B2455" i="10"/>
  <c r="Q1436" i="10"/>
  <c r="O1437" i="10"/>
  <c r="P1437" i="10"/>
  <c r="M1437" i="10"/>
  <c r="N1437" i="10"/>
  <c r="L1438" i="10"/>
  <c r="F1440" i="10"/>
  <c r="H1440" i="10" s="1"/>
  <c r="D1441" i="10"/>
  <c r="E1441" i="10" s="1"/>
  <c r="C1442" i="10" s="1"/>
  <c r="A2456" i="10"/>
  <c r="I2456" i="10" l="1"/>
  <c r="J2455" i="10"/>
  <c r="K2456" i="10"/>
  <c r="G2456" i="10"/>
  <c r="B2456" i="10"/>
  <c r="Q1437" i="10"/>
  <c r="O1438" i="10"/>
  <c r="P1438" i="10"/>
  <c r="M1438" i="10"/>
  <c r="N1438" i="10"/>
  <c r="L1439" i="10"/>
  <c r="F1441" i="10"/>
  <c r="H1441" i="10" s="1"/>
  <c r="D1442" i="10"/>
  <c r="E1442" i="10" s="1"/>
  <c r="C1443" i="10" s="1"/>
  <c r="A2457" i="10"/>
  <c r="I2457" i="10" l="1"/>
  <c r="J2456" i="10"/>
  <c r="K2457" i="10"/>
  <c r="G2457" i="10"/>
  <c r="B2457" i="10"/>
  <c r="O1439" i="10"/>
  <c r="P1439" i="10"/>
  <c r="Q1438" i="10"/>
  <c r="M1439" i="10"/>
  <c r="N1439" i="10"/>
  <c r="L1440" i="10"/>
  <c r="F1442" i="10"/>
  <c r="H1442" i="10" s="1"/>
  <c r="D1443" i="10"/>
  <c r="E1443" i="10" s="1"/>
  <c r="C1444" i="10" s="1"/>
  <c r="A2458" i="10"/>
  <c r="I2458" i="10" l="1"/>
  <c r="J2457" i="10"/>
  <c r="K2458" i="10"/>
  <c r="G2458" i="10"/>
  <c r="B2458" i="10"/>
  <c r="O1440" i="10"/>
  <c r="P1440" i="10"/>
  <c r="Q1439" i="10"/>
  <c r="M1440" i="10"/>
  <c r="N1440" i="10"/>
  <c r="L1441" i="10"/>
  <c r="F1443" i="10"/>
  <c r="H1443" i="10" s="1"/>
  <c r="D1444" i="10"/>
  <c r="E1444" i="10" s="1"/>
  <c r="C1445" i="10" s="1"/>
  <c r="A2459" i="10"/>
  <c r="I2459" i="10" l="1"/>
  <c r="J2458" i="10"/>
  <c r="K2459" i="10"/>
  <c r="G2459" i="10"/>
  <c r="B2459" i="10"/>
  <c r="O1441" i="10"/>
  <c r="P1441" i="10"/>
  <c r="Q1440" i="10"/>
  <c r="M1441" i="10"/>
  <c r="N1441" i="10"/>
  <c r="L1442" i="10"/>
  <c r="F1444" i="10"/>
  <c r="H1444" i="10" s="1"/>
  <c r="D1445" i="10"/>
  <c r="E1445" i="10" s="1"/>
  <c r="C1446" i="10" s="1"/>
  <c r="A2460" i="10"/>
  <c r="I2460" i="10" l="1"/>
  <c r="J2459" i="10"/>
  <c r="K2460" i="10"/>
  <c r="G2460" i="10"/>
  <c r="B2460" i="10"/>
  <c r="O1442" i="10"/>
  <c r="P1442" i="10"/>
  <c r="Q1441" i="10"/>
  <c r="M1442" i="10"/>
  <c r="N1442" i="10"/>
  <c r="L1443" i="10"/>
  <c r="F1445" i="10"/>
  <c r="H1445" i="10" s="1"/>
  <c r="D1446" i="10"/>
  <c r="E1446" i="10" s="1"/>
  <c r="C1447" i="10" s="1"/>
  <c r="A2461" i="10"/>
  <c r="I2461" i="10" l="1"/>
  <c r="J2460" i="10"/>
  <c r="K2461" i="10"/>
  <c r="G2461" i="10"/>
  <c r="B2461" i="10"/>
  <c r="P1443" i="10"/>
  <c r="O1443" i="10"/>
  <c r="Q1442" i="10"/>
  <c r="M1443" i="10"/>
  <c r="N1443" i="10"/>
  <c r="L1444" i="10"/>
  <c r="F1446" i="10"/>
  <c r="H1446" i="10" s="1"/>
  <c r="D1447" i="10"/>
  <c r="E1447" i="10" s="1"/>
  <c r="C1448" i="10" s="1"/>
  <c r="A2462" i="10"/>
  <c r="I2462" i="10" l="1"/>
  <c r="J2461" i="10"/>
  <c r="K2462" i="10"/>
  <c r="G2462" i="10"/>
  <c r="B2462" i="10"/>
  <c r="P1444" i="10"/>
  <c r="O1444" i="10"/>
  <c r="Q1443" i="10"/>
  <c r="M1444" i="10"/>
  <c r="N1444" i="10"/>
  <c r="L1445" i="10"/>
  <c r="F1447" i="10"/>
  <c r="H1447" i="10" s="1"/>
  <c r="D1448" i="10"/>
  <c r="E1448" i="10" s="1"/>
  <c r="C1449" i="10" s="1"/>
  <c r="A2463" i="10"/>
  <c r="I2463" i="10" l="1"/>
  <c r="J2462" i="10"/>
  <c r="K2463" i="10"/>
  <c r="G2463" i="10"/>
  <c r="B2463" i="10"/>
  <c r="P1445" i="10"/>
  <c r="O1445" i="10"/>
  <c r="Q1444" i="10"/>
  <c r="M1445" i="10"/>
  <c r="N1445" i="10"/>
  <c r="L1446" i="10"/>
  <c r="F1448" i="10"/>
  <c r="H1448" i="10" s="1"/>
  <c r="D1449" i="10"/>
  <c r="E1449" i="10" s="1"/>
  <c r="C1450" i="10" s="1"/>
  <c r="A2464" i="10"/>
  <c r="I2464" i="10" l="1"/>
  <c r="J2463" i="10"/>
  <c r="K2464" i="10"/>
  <c r="G2464" i="10"/>
  <c r="B2464" i="10"/>
  <c r="Q1445" i="10"/>
  <c r="O1446" i="10"/>
  <c r="P1446" i="10"/>
  <c r="M1446" i="10"/>
  <c r="N1446" i="10"/>
  <c r="L1447" i="10"/>
  <c r="F1449" i="10"/>
  <c r="H1449" i="10" s="1"/>
  <c r="D1450" i="10"/>
  <c r="E1450" i="10" s="1"/>
  <c r="C1451" i="10" s="1"/>
  <c r="A2465" i="10"/>
  <c r="I2465" i="10" l="1"/>
  <c r="J2464" i="10"/>
  <c r="K2465" i="10"/>
  <c r="G2465" i="10"/>
  <c r="B2465" i="10"/>
  <c r="Q1446" i="10"/>
  <c r="O1447" i="10"/>
  <c r="P1447" i="10"/>
  <c r="M1447" i="10"/>
  <c r="N1447" i="10"/>
  <c r="L1448" i="10"/>
  <c r="F1450" i="10"/>
  <c r="H1450" i="10" s="1"/>
  <c r="D1451" i="10"/>
  <c r="E1451" i="10" s="1"/>
  <c r="C1452" i="10" s="1"/>
  <c r="A2466" i="10"/>
  <c r="I2466" i="10" l="1"/>
  <c r="J2465" i="10"/>
  <c r="K2466" i="10"/>
  <c r="G2466" i="10"/>
  <c r="B2466" i="10"/>
  <c r="P1448" i="10"/>
  <c r="O1448" i="10"/>
  <c r="Q1447" i="10"/>
  <c r="M1448" i="10"/>
  <c r="N1448" i="10"/>
  <c r="L1449" i="10"/>
  <c r="F1451" i="10"/>
  <c r="H1451" i="10" s="1"/>
  <c r="D1452" i="10"/>
  <c r="E1452" i="10" s="1"/>
  <c r="C1453" i="10" s="1"/>
  <c r="A2467" i="10"/>
  <c r="I2467" i="10" l="1"/>
  <c r="J2466" i="10"/>
  <c r="K2467" i="10"/>
  <c r="G2467" i="10"/>
  <c r="B2467" i="10"/>
  <c r="Q1448" i="10"/>
  <c r="P1449" i="10"/>
  <c r="O1449" i="10"/>
  <c r="M1449" i="10"/>
  <c r="N1449" i="10"/>
  <c r="L1450" i="10"/>
  <c r="F1452" i="10"/>
  <c r="H1452" i="10" s="1"/>
  <c r="D1453" i="10"/>
  <c r="E1453" i="10" s="1"/>
  <c r="C1454" i="10" s="1"/>
  <c r="A2468" i="10"/>
  <c r="I2468" i="10" l="1"/>
  <c r="J2467" i="10"/>
  <c r="K2468" i="10"/>
  <c r="G2468" i="10"/>
  <c r="B2468" i="10"/>
  <c r="Q1449" i="10"/>
  <c r="P1450" i="10"/>
  <c r="O1450" i="10"/>
  <c r="M1450" i="10"/>
  <c r="N1450" i="10"/>
  <c r="L1451" i="10"/>
  <c r="F1453" i="10"/>
  <c r="H1453" i="10" s="1"/>
  <c r="D1454" i="10"/>
  <c r="E1454" i="10" s="1"/>
  <c r="C1455" i="10" s="1"/>
  <c r="A2469" i="10"/>
  <c r="I2469" i="10" l="1"/>
  <c r="J2468" i="10"/>
  <c r="K2469" i="10"/>
  <c r="G2469" i="10"/>
  <c r="B2469" i="10"/>
  <c r="O1451" i="10"/>
  <c r="P1451" i="10"/>
  <c r="Q1450" i="10"/>
  <c r="M1451" i="10"/>
  <c r="N1451" i="10"/>
  <c r="L1452" i="10"/>
  <c r="F1454" i="10"/>
  <c r="H1454" i="10" s="1"/>
  <c r="D1455" i="10"/>
  <c r="E1455" i="10" s="1"/>
  <c r="C1456" i="10" s="1"/>
  <c r="A2470" i="10"/>
  <c r="I2470" i="10" l="1"/>
  <c r="J2469" i="10"/>
  <c r="K2470" i="10"/>
  <c r="G2470" i="10"/>
  <c r="B2470" i="10"/>
  <c r="Q1451" i="10"/>
  <c r="P1452" i="10"/>
  <c r="O1452" i="10"/>
  <c r="M1452" i="10"/>
  <c r="N1452" i="10"/>
  <c r="L1453" i="10"/>
  <c r="F1455" i="10"/>
  <c r="H1455" i="10" s="1"/>
  <c r="D1456" i="10"/>
  <c r="E1456" i="10" s="1"/>
  <c r="C1457" i="10" s="1"/>
  <c r="A2471" i="10"/>
  <c r="I2471" i="10" l="1"/>
  <c r="J2470" i="10"/>
  <c r="K2471" i="10"/>
  <c r="G2471" i="10"/>
  <c r="B2471" i="10"/>
  <c r="P1453" i="10"/>
  <c r="O1453" i="10"/>
  <c r="Q1452" i="10"/>
  <c r="M1453" i="10"/>
  <c r="N1453" i="10"/>
  <c r="L1454" i="10"/>
  <c r="F1456" i="10"/>
  <c r="H1456" i="10" s="1"/>
  <c r="D1457" i="10"/>
  <c r="E1457" i="10" s="1"/>
  <c r="C1458" i="10" s="1"/>
  <c r="A2472" i="10"/>
  <c r="I2472" i="10" l="1"/>
  <c r="J2471" i="10"/>
  <c r="K2472" i="10"/>
  <c r="G2472" i="10"/>
  <c r="B2472" i="10"/>
  <c r="Q1453" i="10"/>
  <c r="P1454" i="10"/>
  <c r="O1454" i="10"/>
  <c r="M1454" i="10"/>
  <c r="N1454" i="10"/>
  <c r="L1455" i="10"/>
  <c r="F1457" i="10"/>
  <c r="H1457" i="10" s="1"/>
  <c r="D1458" i="10"/>
  <c r="E1458" i="10" s="1"/>
  <c r="C1459" i="10" s="1"/>
  <c r="A2473" i="10"/>
  <c r="I2473" i="10" l="1"/>
  <c r="J2472" i="10"/>
  <c r="K2473" i="10"/>
  <c r="G2473" i="10"/>
  <c r="B2473" i="10"/>
  <c r="P1455" i="10"/>
  <c r="O1455" i="10"/>
  <c r="Q1454" i="10"/>
  <c r="M1455" i="10"/>
  <c r="N1455" i="10"/>
  <c r="L1456" i="10"/>
  <c r="F1458" i="10"/>
  <c r="H1458" i="10" s="1"/>
  <c r="D1459" i="10"/>
  <c r="E1459" i="10" s="1"/>
  <c r="C1460" i="10" s="1"/>
  <c r="A2474" i="10"/>
  <c r="I2474" i="10" l="1"/>
  <c r="J2473" i="10"/>
  <c r="K2474" i="10"/>
  <c r="G2474" i="10"/>
  <c r="B2474" i="10"/>
  <c r="P1456" i="10"/>
  <c r="O1456" i="10"/>
  <c r="Q1455" i="10"/>
  <c r="M1456" i="10"/>
  <c r="N1456" i="10"/>
  <c r="L1457" i="10"/>
  <c r="F1459" i="10"/>
  <c r="H1459" i="10" s="1"/>
  <c r="D1460" i="10"/>
  <c r="E1460" i="10" s="1"/>
  <c r="C1461" i="10" s="1"/>
  <c r="A2475" i="10"/>
  <c r="I2475" i="10" l="1"/>
  <c r="J2474" i="10"/>
  <c r="K2475" i="10"/>
  <c r="G2475" i="10"/>
  <c r="B2475" i="10"/>
  <c r="O1457" i="10"/>
  <c r="P1457" i="10"/>
  <c r="Q1456" i="10"/>
  <c r="M1457" i="10"/>
  <c r="N1457" i="10"/>
  <c r="L1458" i="10"/>
  <c r="F1460" i="10"/>
  <c r="H1460" i="10" s="1"/>
  <c r="D1461" i="10"/>
  <c r="E1461" i="10" s="1"/>
  <c r="C1462" i="10" s="1"/>
  <c r="A2476" i="10"/>
  <c r="I2476" i="10" l="1"/>
  <c r="J2475" i="10"/>
  <c r="K2476" i="10"/>
  <c r="G2476" i="10"/>
  <c r="B2476" i="10"/>
  <c r="O1458" i="10"/>
  <c r="P1458" i="10"/>
  <c r="Q1457" i="10"/>
  <c r="M1458" i="10"/>
  <c r="N1458" i="10"/>
  <c r="L1459" i="10"/>
  <c r="F1461" i="10"/>
  <c r="H1461" i="10" s="1"/>
  <c r="D1462" i="10"/>
  <c r="E1462" i="10" s="1"/>
  <c r="C1463" i="10" s="1"/>
  <c r="A2477" i="10"/>
  <c r="I2477" i="10" l="1"/>
  <c r="J2476" i="10"/>
  <c r="K2477" i="10"/>
  <c r="G2477" i="10"/>
  <c r="B2477" i="10"/>
  <c r="Q1458" i="10"/>
  <c r="O1459" i="10"/>
  <c r="P1459" i="10"/>
  <c r="M1459" i="10"/>
  <c r="N1459" i="10"/>
  <c r="L1460" i="10"/>
  <c r="F1462" i="10"/>
  <c r="H1462" i="10" s="1"/>
  <c r="D1463" i="10"/>
  <c r="E1463" i="10" s="1"/>
  <c r="C1464" i="10" s="1"/>
  <c r="A2478" i="10"/>
  <c r="I2478" i="10" l="1"/>
  <c r="J2477" i="10"/>
  <c r="K2478" i="10"/>
  <c r="G2478" i="10"/>
  <c r="B2478" i="10"/>
  <c r="Q1459" i="10"/>
  <c r="O1460" i="10"/>
  <c r="P1460" i="10"/>
  <c r="M1460" i="10"/>
  <c r="N1460" i="10"/>
  <c r="L1461" i="10"/>
  <c r="F1463" i="10"/>
  <c r="H1463" i="10" s="1"/>
  <c r="D1464" i="10"/>
  <c r="E1464" i="10" s="1"/>
  <c r="C1465" i="10" s="1"/>
  <c r="A2479" i="10"/>
  <c r="I2479" i="10" l="1"/>
  <c r="J2478" i="10"/>
  <c r="K2479" i="10"/>
  <c r="G2479" i="10"/>
  <c r="B2479" i="10"/>
  <c r="O1461" i="10"/>
  <c r="P1461" i="10"/>
  <c r="Q1460" i="10"/>
  <c r="M1461" i="10"/>
  <c r="N1461" i="10"/>
  <c r="L1462" i="10"/>
  <c r="F1464" i="10"/>
  <c r="H1464" i="10" s="1"/>
  <c r="D1465" i="10"/>
  <c r="E1465" i="10" s="1"/>
  <c r="C1466" i="10" s="1"/>
  <c r="A2480" i="10"/>
  <c r="I2480" i="10" l="1"/>
  <c r="J2479" i="10"/>
  <c r="K2480" i="10"/>
  <c r="G2480" i="10"/>
  <c r="B2480" i="10"/>
  <c r="Q1461" i="10"/>
  <c r="O1462" i="10"/>
  <c r="P1462" i="10"/>
  <c r="M1462" i="10"/>
  <c r="N1462" i="10"/>
  <c r="L1463" i="10"/>
  <c r="F1465" i="10"/>
  <c r="H1465" i="10" s="1"/>
  <c r="D1466" i="10"/>
  <c r="E1466" i="10" s="1"/>
  <c r="C1467" i="10" s="1"/>
  <c r="A2481" i="10"/>
  <c r="I2481" i="10" l="1"/>
  <c r="J2480" i="10"/>
  <c r="K2481" i="10"/>
  <c r="G2481" i="10"/>
  <c r="B2481" i="10"/>
  <c r="Q1462" i="10"/>
  <c r="O1463" i="10"/>
  <c r="P1463" i="10"/>
  <c r="M1463" i="10"/>
  <c r="N1463" i="10"/>
  <c r="L1464" i="10"/>
  <c r="F1466" i="10"/>
  <c r="H1466" i="10" s="1"/>
  <c r="D1467" i="10"/>
  <c r="E1467" i="10" s="1"/>
  <c r="C1468" i="10" s="1"/>
  <c r="A2482" i="10"/>
  <c r="I2482" i="10" l="1"/>
  <c r="J2481" i="10"/>
  <c r="K2482" i="10"/>
  <c r="G2482" i="10"/>
  <c r="B2482" i="10"/>
  <c r="O1464" i="10"/>
  <c r="P1464" i="10"/>
  <c r="Q1463" i="10"/>
  <c r="M1464" i="10"/>
  <c r="N1464" i="10"/>
  <c r="L1465" i="10"/>
  <c r="F1467" i="10"/>
  <c r="H1467" i="10" s="1"/>
  <c r="D1468" i="10"/>
  <c r="E1468" i="10" s="1"/>
  <c r="C1469" i="10" s="1"/>
  <c r="A2483" i="10"/>
  <c r="I2483" i="10" l="1"/>
  <c r="J2482" i="10"/>
  <c r="K2483" i="10"/>
  <c r="G2483" i="10"/>
  <c r="B2483" i="10"/>
  <c r="O1465" i="10"/>
  <c r="P1465" i="10"/>
  <c r="Q1464" i="10"/>
  <c r="M1465" i="10"/>
  <c r="N1465" i="10"/>
  <c r="F19" i="11"/>
  <c r="C20" i="11"/>
  <c r="L1466" i="10"/>
  <c r="F1468" i="10"/>
  <c r="H1468" i="10" s="1"/>
  <c r="D1469" i="10"/>
  <c r="E1469" i="10" s="1"/>
  <c r="C1470" i="10" s="1"/>
  <c r="A2484" i="10"/>
  <c r="I2484" i="10" l="1"/>
  <c r="J2483" i="10"/>
  <c r="K2484" i="10"/>
  <c r="G2484" i="10"/>
  <c r="B2484" i="10"/>
  <c r="P1466" i="10"/>
  <c r="O1466" i="10"/>
  <c r="Q1465" i="10"/>
  <c r="M1466" i="10"/>
  <c r="N1466" i="10"/>
  <c r="L1467" i="10"/>
  <c r="F1469" i="10"/>
  <c r="H1469" i="10" s="1"/>
  <c r="D1470" i="10"/>
  <c r="E1470" i="10" s="1"/>
  <c r="C1471" i="10" s="1"/>
  <c r="A2485" i="10"/>
  <c r="I2485" i="10" l="1"/>
  <c r="J2484" i="10"/>
  <c r="K2485" i="10"/>
  <c r="G2485" i="10"/>
  <c r="B2485" i="10"/>
  <c r="O1467" i="10"/>
  <c r="P1467" i="10"/>
  <c r="Q1466" i="10"/>
  <c r="M1467" i="10"/>
  <c r="N1467" i="10"/>
  <c r="L1468" i="10"/>
  <c r="F1470" i="10"/>
  <c r="H1470" i="10" s="1"/>
  <c r="D1471" i="10"/>
  <c r="E1471" i="10" s="1"/>
  <c r="C1472" i="10" s="1"/>
  <c r="A2486" i="10"/>
  <c r="I2486" i="10" l="1"/>
  <c r="J2485" i="10"/>
  <c r="K2486" i="10"/>
  <c r="G2486" i="10"/>
  <c r="B2486" i="10"/>
  <c r="Q1467" i="10"/>
  <c r="O1468" i="10"/>
  <c r="P1468" i="10"/>
  <c r="M1468" i="10"/>
  <c r="N1468" i="10"/>
  <c r="L1469" i="10"/>
  <c r="F1471" i="10"/>
  <c r="H1471" i="10" s="1"/>
  <c r="D1472" i="10"/>
  <c r="E1472" i="10" s="1"/>
  <c r="C1473" i="10" s="1"/>
  <c r="A2487" i="10"/>
  <c r="I2487" i="10" l="1"/>
  <c r="J2486" i="10"/>
  <c r="K2487" i="10"/>
  <c r="G2487" i="10"/>
  <c r="B2487" i="10"/>
  <c r="Q1468" i="10"/>
  <c r="P1469" i="10"/>
  <c r="O1469" i="10"/>
  <c r="M1469" i="10"/>
  <c r="N1469" i="10"/>
  <c r="L1470" i="10"/>
  <c r="F1472" i="10"/>
  <c r="H1472" i="10" s="1"/>
  <c r="D1473" i="10"/>
  <c r="E1473" i="10" s="1"/>
  <c r="C1474" i="10" s="1"/>
  <c r="A2488" i="10"/>
  <c r="I2488" i="10" l="1"/>
  <c r="J2487" i="10"/>
  <c r="K2488" i="10"/>
  <c r="G2488" i="10"/>
  <c r="B2488" i="10"/>
  <c r="O1470" i="10"/>
  <c r="P1470" i="10"/>
  <c r="Q1469" i="10"/>
  <c r="M1470" i="10"/>
  <c r="N1470" i="10"/>
  <c r="L1471" i="10"/>
  <c r="F1473" i="10"/>
  <c r="H1473" i="10" s="1"/>
  <c r="D1474" i="10"/>
  <c r="E1474" i="10" s="1"/>
  <c r="C1475" i="10" s="1"/>
  <c r="A2489" i="10"/>
  <c r="I2489" i="10" l="1"/>
  <c r="J2488" i="10"/>
  <c r="K2489" i="10"/>
  <c r="G2489" i="10"/>
  <c r="B2489" i="10"/>
  <c r="Q1470" i="10"/>
  <c r="P1471" i="10"/>
  <c r="O1471" i="10"/>
  <c r="M1471" i="10"/>
  <c r="N1471" i="10"/>
  <c r="L1472" i="10"/>
  <c r="F1474" i="10"/>
  <c r="H1474" i="10" s="1"/>
  <c r="D1475" i="10"/>
  <c r="E1475" i="10" s="1"/>
  <c r="C1476" i="10" s="1"/>
  <c r="A2490" i="10"/>
  <c r="I2490" i="10" l="1"/>
  <c r="J2489" i="10"/>
  <c r="K2490" i="10"/>
  <c r="G2490" i="10"/>
  <c r="B2490" i="10"/>
  <c r="Q1471" i="10"/>
  <c r="P1472" i="10"/>
  <c r="O1472" i="10"/>
  <c r="M1472" i="10"/>
  <c r="N1472" i="10"/>
  <c r="L1473" i="10"/>
  <c r="F1475" i="10"/>
  <c r="H1475" i="10" s="1"/>
  <c r="D1476" i="10"/>
  <c r="E1476" i="10" s="1"/>
  <c r="C1477" i="10" s="1"/>
  <c r="A2491" i="10"/>
  <c r="I2491" i="10" l="1"/>
  <c r="J2490" i="10"/>
  <c r="K2491" i="10"/>
  <c r="G2491" i="10"/>
  <c r="B2491" i="10"/>
  <c r="P1473" i="10"/>
  <c r="O1473" i="10"/>
  <c r="Q1472" i="10"/>
  <c r="M1473" i="10"/>
  <c r="N1473" i="10"/>
  <c r="L1474" i="10"/>
  <c r="F1476" i="10"/>
  <c r="H1476" i="10" s="1"/>
  <c r="D1477" i="10"/>
  <c r="E1477" i="10" s="1"/>
  <c r="C1478" i="10" s="1"/>
  <c r="A2492" i="10"/>
  <c r="I2492" i="10" l="1"/>
  <c r="J2491" i="10"/>
  <c r="K2492" i="10"/>
  <c r="G2492" i="10"/>
  <c r="B2492" i="10"/>
  <c r="P1474" i="10"/>
  <c r="O1474" i="10"/>
  <c r="Q1473" i="10"/>
  <c r="M1474" i="10"/>
  <c r="N1474" i="10"/>
  <c r="E20" i="11"/>
  <c r="D20" i="11"/>
  <c r="L1475" i="10"/>
  <c r="F1477" i="10"/>
  <c r="H1477" i="10" s="1"/>
  <c r="D1478" i="10"/>
  <c r="E1478" i="10" s="1"/>
  <c r="C1479" i="10" s="1"/>
  <c r="A2493" i="10"/>
  <c r="I2493" i="10" l="1"/>
  <c r="J2492" i="10"/>
  <c r="K2493" i="10"/>
  <c r="G2493" i="10"/>
  <c r="B2493" i="10"/>
  <c r="Q1474" i="10"/>
  <c r="O1475" i="10"/>
  <c r="P1475" i="10"/>
  <c r="M1475" i="10"/>
  <c r="N1475" i="10"/>
  <c r="L1476" i="10"/>
  <c r="F1478" i="10"/>
  <c r="H1478" i="10" s="1"/>
  <c r="D1479" i="10"/>
  <c r="E1479" i="10" s="1"/>
  <c r="C1480" i="10" s="1"/>
  <c r="A2494" i="10"/>
  <c r="I2494" i="10" l="1"/>
  <c r="J2493" i="10"/>
  <c r="K2494" i="10"/>
  <c r="G2494" i="10"/>
  <c r="B2494" i="10"/>
  <c r="Q1475" i="10"/>
  <c r="O1476" i="10"/>
  <c r="P1476" i="10"/>
  <c r="M1476" i="10"/>
  <c r="N1476" i="10"/>
  <c r="L1477" i="10"/>
  <c r="F1479" i="10"/>
  <c r="H1479" i="10" s="1"/>
  <c r="D1480" i="10"/>
  <c r="E1480" i="10" s="1"/>
  <c r="C1481" i="10" s="1"/>
  <c r="A2495" i="10"/>
  <c r="I2495" i="10" l="1"/>
  <c r="J2494" i="10"/>
  <c r="K2495" i="10"/>
  <c r="G2495" i="10"/>
  <c r="B2495" i="10"/>
  <c r="Q1476" i="10"/>
  <c r="O1477" i="10"/>
  <c r="P1477" i="10"/>
  <c r="M1477" i="10"/>
  <c r="N1477" i="10"/>
  <c r="L1478" i="10"/>
  <c r="F1480" i="10"/>
  <c r="H1480" i="10" s="1"/>
  <c r="D1481" i="10"/>
  <c r="E1481" i="10" s="1"/>
  <c r="C1482" i="10" s="1"/>
  <c r="A2496" i="10"/>
  <c r="I2496" i="10" l="1"/>
  <c r="J2495" i="10"/>
  <c r="K2496" i="10"/>
  <c r="G2496" i="10"/>
  <c r="B2496" i="10"/>
  <c r="Q1477" i="10"/>
  <c r="P1478" i="10"/>
  <c r="O1478" i="10"/>
  <c r="M1478" i="10"/>
  <c r="N1478" i="10"/>
  <c r="L1479" i="10"/>
  <c r="F1481" i="10"/>
  <c r="H1481" i="10" s="1"/>
  <c r="D1482" i="10"/>
  <c r="E1482" i="10" s="1"/>
  <c r="C1483" i="10" s="1"/>
  <c r="A2497" i="10"/>
  <c r="I2497" i="10" l="1"/>
  <c r="J2496" i="10"/>
  <c r="K2497" i="10"/>
  <c r="G2497" i="10"/>
  <c r="B2497" i="10"/>
  <c r="P1479" i="10"/>
  <c r="O1479" i="10"/>
  <c r="Q1478" i="10"/>
  <c r="M1479" i="10"/>
  <c r="N1479" i="10"/>
  <c r="L1480" i="10"/>
  <c r="F1482" i="10"/>
  <c r="H1482" i="10" s="1"/>
  <c r="D1483" i="10"/>
  <c r="E1483" i="10" s="1"/>
  <c r="C1484" i="10" s="1"/>
  <c r="A2498" i="10"/>
  <c r="I2498" i="10" l="1"/>
  <c r="J2497" i="10"/>
  <c r="K2498" i="10"/>
  <c r="G2498" i="10"/>
  <c r="B2498" i="10"/>
  <c r="P1480" i="10"/>
  <c r="O1480" i="10"/>
  <c r="Q1479" i="10"/>
  <c r="M1480" i="10"/>
  <c r="N1480" i="10"/>
  <c r="L1481" i="10"/>
  <c r="F1483" i="10"/>
  <c r="H1483" i="10" s="1"/>
  <c r="D1484" i="10"/>
  <c r="E1484" i="10" s="1"/>
  <c r="C1485" i="10" s="1"/>
  <c r="A2499" i="10"/>
  <c r="I2499" i="10" l="1"/>
  <c r="J2498" i="10"/>
  <c r="K2499" i="10"/>
  <c r="G2499" i="10"/>
  <c r="B2499" i="10"/>
  <c r="P1481" i="10"/>
  <c r="O1481" i="10"/>
  <c r="Q1480" i="10"/>
  <c r="M1481" i="10"/>
  <c r="N1481" i="10"/>
  <c r="L1482" i="10"/>
  <c r="F1484" i="10"/>
  <c r="H1484" i="10" s="1"/>
  <c r="D1485" i="10"/>
  <c r="E1485" i="10" s="1"/>
  <c r="C1486" i="10" s="1"/>
  <c r="A2500" i="10"/>
  <c r="I2500" i="10" l="1"/>
  <c r="J2499" i="10"/>
  <c r="K2500" i="10"/>
  <c r="G2500" i="10"/>
  <c r="B2500" i="10"/>
  <c r="P1482" i="10"/>
  <c r="O1482" i="10"/>
  <c r="Q1481" i="10"/>
  <c r="M1482" i="10"/>
  <c r="N1482" i="10"/>
  <c r="L1483" i="10"/>
  <c r="F1485" i="10"/>
  <c r="H1485" i="10" s="1"/>
  <c r="D1486" i="10"/>
  <c r="E1486" i="10" s="1"/>
  <c r="C1487" i="10" s="1"/>
  <c r="A2501" i="10"/>
  <c r="I2501" i="10" l="1"/>
  <c r="J2500" i="10"/>
  <c r="K2501" i="10"/>
  <c r="G2501" i="10"/>
  <c r="B2501" i="10"/>
  <c r="Q1482" i="10"/>
  <c r="P1483" i="10"/>
  <c r="O1483" i="10"/>
  <c r="M1483" i="10"/>
  <c r="N1483" i="10"/>
  <c r="L1484" i="10"/>
  <c r="F1486" i="10"/>
  <c r="H1486" i="10" s="1"/>
  <c r="D1487" i="10"/>
  <c r="E1487" i="10" s="1"/>
  <c r="C1488" i="10" s="1"/>
  <c r="A2502" i="10"/>
  <c r="I2502" i="10" l="1"/>
  <c r="J2501" i="10"/>
  <c r="K2502" i="10"/>
  <c r="G2502" i="10"/>
  <c r="B2502" i="10"/>
  <c r="O1484" i="10"/>
  <c r="P1484" i="10"/>
  <c r="Q1483" i="10"/>
  <c r="M1484" i="10"/>
  <c r="N1484" i="10"/>
  <c r="L1485" i="10"/>
  <c r="F1487" i="10"/>
  <c r="H1487" i="10" s="1"/>
  <c r="D1488" i="10"/>
  <c r="E1488" i="10" s="1"/>
  <c r="C1489" i="10" s="1"/>
  <c r="A2503" i="10"/>
  <c r="I2503" i="10" l="1"/>
  <c r="J2502" i="10"/>
  <c r="K2503" i="10"/>
  <c r="G2503" i="10"/>
  <c r="B2503" i="10"/>
  <c r="P1485" i="10"/>
  <c r="O1485" i="10"/>
  <c r="Q1484" i="10"/>
  <c r="M1485" i="10"/>
  <c r="N1485" i="10"/>
  <c r="L1486" i="10"/>
  <c r="F1488" i="10"/>
  <c r="H1488" i="10" s="1"/>
  <c r="D1489" i="10"/>
  <c r="E1489" i="10" s="1"/>
  <c r="C1490" i="10" s="1"/>
  <c r="A2504" i="10"/>
  <c r="I2504" i="10" l="1"/>
  <c r="J2503" i="10"/>
  <c r="K2504" i="10"/>
  <c r="G2504" i="10"/>
  <c r="B2504" i="10"/>
  <c r="O1486" i="10"/>
  <c r="P1486" i="10"/>
  <c r="Q1485" i="10"/>
  <c r="M1486" i="10"/>
  <c r="N1486" i="10"/>
  <c r="L1487" i="10"/>
  <c r="F1489" i="10"/>
  <c r="H1489" i="10" s="1"/>
  <c r="D1490" i="10"/>
  <c r="E1490" i="10" s="1"/>
  <c r="C1491" i="10" s="1"/>
  <c r="A2505" i="10"/>
  <c r="I2505" i="10" l="1"/>
  <c r="J2504" i="10"/>
  <c r="K2505" i="10"/>
  <c r="G2505" i="10"/>
  <c r="B2505" i="10"/>
  <c r="Q1486" i="10"/>
  <c r="O1487" i="10"/>
  <c r="P1487" i="10"/>
  <c r="M1487" i="10"/>
  <c r="N1487" i="10"/>
  <c r="L1488" i="10"/>
  <c r="F1490" i="10"/>
  <c r="H1490" i="10" s="1"/>
  <c r="D1491" i="10"/>
  <c r="E1491" i="10" s="1"/>
  <c r="C1492" i="10" s="1"/>
  <c r="A2506" i="10"/>
  <c r="I2506" i="10" l="1"/>
  <c r="J2505" i="10"/>
  <c r="K2506" i="10"/>
  <c r="G2506" i="10"/>
  <c r="B2506" i="10"/>
  <c r="P1488" i="10"/>
  <c r="O1488" i="10"/>
  <c r="Q1487" i="10"/>
  <c r="M1488" i="10"/>
  <c r="N1488" i="10"/>
  <c r="L1489" i="10"/>
  <c r="F1491" i="10"/>
  <c r="H1491" i="10" s="1"/>
  <c r="D1492" i="10"/>
  <c r="E1492" i="10" s="1"/>
  <c r="C1493" i="10" s="1"/>
  <c r="A2507" i="10"/>
  <c r="I2507" i="10" l="1"/>
  <c r="J2506" i="10"/>
  <c r="K2507" i="10"/>
  <c r="G2507" i="10"/>
  <c r="B2507" i="10"/>
  <c r="Q1488" i="10"/>
  <c r="O1489" i="10"/>
  <c r="P1489" i="10"/>
  <c r="M1489" i="10"/>
  <c r="N1489" i="10"/>
  <c r="L1490" i="10"/>
  <c r="F1492" i="10"/>
  <c r="H1492" i="10" s="1"/>
  <c r="D1493" i="10"/>
  <c r="E1493" i="10" s="1"/>
  <c r="C1494" i="10" s="1"/>
  <c r="A2508" i="10"/>
  <c r="I2508" i="10" l="1"/>
  <c r="J2507" i="10"/>
  <c r="K2508" i="10"/>
  <c r="G2508" i="10"/>
  <c r="B2508" i="10"/>
  <c r="P1490" i="10"/>
  <c r="O1490" i="10"/>
  <c r="Q1489" i="10"/>
  <c r="M1490" i="10"/>
  <c r="N1490" i="10"/>
  <c r="L1491" i="10"/>
  <c r="F1493" i="10"/>
  <c r="H1493" i="10" s="1"/>
  <c r="D1494" i="10"/>
  <c r="E1494" i="10" s="1"/>
  <c r="C1495" i="10" s="1"/>
  <c r="A2509" i="10"/>
  <c r="I2509" i="10" l="1"/>
  <c r="J2508" i="10"/>
  <c r="K2509" i="10"/>
  <c r="G2509" i="10"/>
  <c r="B2509" i="10"/>
  <c r="P1491" i="10"/>
  <c r="O1491" i="10"/>
  <c r="Q1490" i="10"/>
  <c r="M1491" i="10"/>
  <c r="N1491" i="10"/>
  <c r="L1492" i="10"/>
  <c r="F1494" i="10"/>
  <c r="H1494" i="10" s="1"/>
  <c r="D1495" i="10"/>
  <c r="E1495" i="10" s="1"/>
  <c r="C1496" i="10" s="1"/>
  <c r="A2510" i="10"/>
  <c r="I2510" i="10" l="1"/>
  <c r="J2509" i="10"/>
  <c r="K2510" i="10"/>
  <c r="G2510" i="10"/>
  <c r="B2510" i="10"/>
  <c r="P1492" i="10"/>
  <c r="O1492" i="10"/>
  <c r="Q1491" i="10"/>
  <c r="M1492" i="10"/>
  <c r="N1492" i="10"/>
  <c r="L1493" i="10"/>
  <c r="F1495" i="10"/>
  <c r="H1495" i="10" s="1"/>
  <c r="D1496" i="10"/>
  <c r="E1496" i="10" s="1"/>
  <c r="C1497" i="10" s="1"/>
  <c r="A2511" i="10"/>
  <c r="I2511" i="10" l="1"/>
  <c r="J2510" i="10"/>
  <c r="K2511" i="10"/>
  <c r="G2511" i="10"/>
  <c r="B2511" i="10"/>
  <c r="Q1492" i="10"/>
  <c r="O1493" i="10"/>
  <c r="P1493" i="10"/>
  <c r="M1493" i="10"/>
  <c r="N1493" i="10"/>
  <c r="L1494" i="10"/>
  <c r="F1496" i="10"/>
  <c r="H1496" i="10" s="1"/>
  <c r="D1497" i="10"/>
  <c r="E1497" i="10" s="1"/>
  <c r="C1498" i="10" s="1"/>
  <c r="A2512" i="10"/>
  <c r="I2512" i="10" l="1"/>
  <c r="J2511" i="10"/>
  <c r="K2512" i="10"/>
  <c r="G2512" i="10"/>
  <c r="B2512" i="10"/>
  <c r="Q1493" i="10"/>
  <c r="P1494" i="10"/>
  <c r="O1494" i="10"/>
  <c r="M1494" i="10"/>
  <c r="N1494" i="10"/>
  <c r="L1495" i="10"/>
  <c r="F1497" i="10"/>
  <c r="H1497" i="10" s="1"/>
  <c r="D1498" i="10"/>
  <c r="E1498" i="10" s="1"/>
  <c r="C1499" i="10" s="1"/>
  <c r="A2513" i="10"/>
  <c r="I2513" i="10" l="1"/>
  <c r="J2512" i="10"/>
  <c r="K2513" i="10"/>
  <c r="G2513" i="10"/>
  <c r="B2513" i="10"/>
  <c r="O1495" i="10"/>
  <c r="P1495" i="10"/>
  <c r="Q1494" i="10"/>
  <c r="M1495" i="10"/>
  <c r="N1495" i="10"/>
  <c r="L1496" i="10"/>
  <c r="F1498" i="10"/>
  <c r="H1498" i="10" s="1"/>
  <c r="D1499" i="10"/>
  <c r="E1499" i="10" s="1"/>
  <c r="C1500" i="10" s="1"/>
  <c r="A2514" i="10"/>
  <c r="I2514" i="10" l="1"/>
  <c r="J2513" i="10"/>
  <c r="K2514" i="10"/>
  <c r="G2514" i="10"/>
  <c r="B2514" i="10"/>
  <c r="Q1495" i="10"/>
  <c r="P1496" i="10"/>
  <c r="O1496" i="10"/>
  <c r="M1496" i="10"/>
  <c r="N1496" i="10"/>
  <c r="L1497" i="10"/>
  <c r="F1499" i="10"/>
  <c r="H1499" i="10" s="1"/>
  <c r="D1500" i="10"/>
  <c r="E1500" i="10" s="1"/>
  <c r="C1501" i="10" s="1"/>
  <c r="A2515" i="10"/>
  <c r="I2515" i="10" l="1"/>
  <c r="J2514" i="10"/>
  <c r="K2515" i="10"/>
  <c r="G2515" i="10"/>
  <c r="B2515" i="10"/>
  <c r="P1497" i="10"/>
  <c r="O1497" i="10"/>
  <c r="Q1496" i="10"/>
  <c r="M1497" i="10"/>
  <c r="N1497" i="10"/>
  <c r="L1498" i="10"/>
  <c r="F1500" i="10"/>
  <c r="H1500" i="10" s="1"/>
  <c r="D1501" i="10"/>
  <c r="E1501" i="10" s="1"/>
  <c r="C1502" i="10" s="1"/>
  <c r="A2516" i="10"/>
  <c r="I2516" i="10" l="1"/>
  <c r="J2515" i="10"/>
  <c r="K2516" i="10"/>
  <c r="G2516" i="10"/>
  <c r="B2516" i="10"/>
  <c r="P1498" i="10"/>
  <c r="O1498" i="10"/>
  <c r="Q1497" i="10"/>
  <c r="M1498" i="10"/>
  <c r="N1498" i="10"/>
  <c r="L1499" i="10"/>
  <c r="F1501" i="10"/>
  <c r="H1501" i="10" s="1"/>
  <c r="D1502" i="10"/>
  <c r="E1502" i="10" s="1"/>
  <c r="C1503" i="10" s="1"/>
  <c r="A2517" i="10"/>
  <c r="I2517" i="10" l="1"/>
  <c r="J2516" i="10"/>
  <c r="K2517" i="10"/>
  <c r="G2517" i="10"/>
  <c r="B2517" i="10"/>
  <c r="O1499" i="10"/>
  <c r="P1499" i="10"/>
  <c r="Q1498" i="10"/>
  <c r="M1499" i="10"/>
  <c r="N1499" i="10"/>
  <c r="L1500" i="10"/>
  <c r="F1502" i="10"/>
  <c r="H1502" i="10" s="1"/>
  <c r="D1503" i="10"/>
  <c r="E1503" i="10" s="1"/>
  <c r="C1504" i="10" s="1"/>
  <c r="A2518" i="10"/>
  <c r="I2518" i="10" l="1"/>
  <c r="J2517" i="10"/>
  <c r="K2518" i="10"/>
  <c r="G2518" i="10"/>
  <c r="B2518" i="10"/>
  <c r="O1500" i="10"/>
  <c r="P1500" i="10"/>
  <c r="Q1499" i="10"/>
  <c r="M1500" i="10"/>
  <c r="N1500" i="10"/>
  <c r="L1501" i="10"/>
  <c r="F1503" i="10"/>
  <c r="H1503" i="10" s="1"/>
  <c r="D1504" i="10"/>
  <c r="E1504" i="10" s="1"/>
  <c r="C1505" i="10" s="1"/>
  <c r="A2519" i="10"/>
  <c r="I2519" i="10" l="1"/>
  <c r="J2518" i="10"/>
  <c r="K2519" i="10"/>
  <c r="G2519" i="10"/>
  <c r="B2519" i="10"/>
  <c r="P1501" i="10"/>
  <c r="O1501" i="10"/>
  <c r="Q1500" i="10"/>
  <c r="M1501" i="10"/>
  <c r="N1501" i="10"/>
  <c r="L1502" i="10"/>
  <c r="F1504" i="10"/>
  <c r="H1504" i="10" s="1"/>
  <c r="D1505" i="10"/>
  <c r="E1505" i="10" s="1"/>
  <c r="C1506" i="10" s="1"/>
  <c r="A2520" i="10"/>
  <c r="I2520" i="10" l="1"/>
  <c r="J2519" i="10"/>
  <c r="K2520" i="10"/>
  <c r="G2520" i="10"/>
  <c r="B2520" i="10"/>
  <c r="Q1501" i="10"/>
  <c r="O1502" i="10"/>
  <c r="P1502" i="10"/>
  <c r="M1502" i="10"/>
  <c r="N1502" i="10"/>
  <c r="L1503" i="10"/>
  <c r="F1505" i="10"/>
  <c r="H1505" i="10" s="1"/>
  <c r="D1506" i="10"/>
  <c r="E1506" i="10" s="1"/>
  <c r="C1507" i="10" s="1"/>
  <c r="A2521" i="10"/>
  <c r="I2521" i="10" l="1"/>
  <c r="J2520" i="10"/>
  <c r="K2521" i="10"/>
  <c r="G2521" i="10"/>
  <c r="B2521" i="10"/>
  <c r="O1503" i="10"/>
  <c r="P1503" i="10"/>
  <c r="Q1502" i="10"/>
  <c r="M1503" i="10"/>
  <c r="N1503" i="10"/>
  <c r="L1504" i="10"/>
  <c r="F1506" i="10"/>
  <c r="H1506" i="10" s="1"/>
  <c r="D1507" i="10"/>
  <c r="E1507" i="10" s="1"/>
  <c r="C1508" i="10" s="1"/>
  <c r="A2522" i="10"/>
  <c r="I2522" i="10" l="1"/>
  <c r="J2521" i="10"/>
  <c r="K2522" i="10"/>
  <c r="G2522" i="10"/>
  <c r="B2522" i="10"/>
  <c r="P1504" i="10"/>
  <c r="O1504" i="10"/>
  <c r="Q1503" i="10"/>
  <c r="M1504" i="10"/>
  <c r="N1504" i="10"/>
  <c r="L1505" i="10"/>
  <c r="F1507" i="10"/>
  <c r="H1507" i="10" s="1"/>
  <c r="D1508" i="10"/>
  <c r="E1508" i="10" s="1"/>
  <c r="C1509" i="10" s="1"/>
  <c r="A2523" i="10"/>
  <c r="I2523" i="10" l="1"/>
  <c r="J2522" i="10"/>
  <c r="K2523" i="10"/>
  <c r="G2523" i="10"/>
  <c r="B2523" i="10"/>
  <c r="Q1504" i="10"/>
  <c r="P1505" i="10"/>
  <c r="O1505" i="10"/>
  <c r="M1505" i="10"/>
  <c r="N1505" i="10"/>
  <c r="L1506" i="10"/>
  <c r="F1508" i="10"/>
  <c r="H1508" i="10" s="1"/>
  <c r="D1509" i="10"/>
  <c r="E1509" i="10" s="1"/>
  <c r="C1510" i="10" s="1"/>
  <c r="A2524" i="10"/>
  <c r="I2524" i="10" l="1"/>
  <c r="J2523" i="10"/>
  <c r="K2524" i="10"/>
  <c r="G2524" i="10"/>
  <c r="B2524" i="10"/>
  <c r="O1506" i="10"/>
  <c r="P1506" i="10"/>
  <c r="Q1505" i="10"/>
  <c r="M1506" i="10"/>
  <c r="N1506" i="10"/>
  <c r="L1507" i="10"/>
  <c r="F1509" i="10"/>
  <c r="H1509" i="10" s="1"/>
  <c r="D1510" i="10"/>
  <c r="E1510" i="10" s="1"/>
  <c r="C1511" i="10" s="1"/>
  <c r="A2525" i="10"/>
  <c r="I2525" i="10" l="1"/>
  <c r="J2524" i="10"/>
  <c r="K2525" i="10"/>
  <c r="G2525" i="10"/>
  <c r="B2525" i="10"/>
  <c r="Q1506" i="10"/>
  <c r="P1507" i="10"/>
  <c r="O1507" i="10"/>
  <c r="M1507" i="10"/>
  <c r="N1507" i="10"/>
  <c r="L1508" i="10"/>
  <c r="F1510" i="10"/>
  <c r="H1510" i="10" s="1"/>
  <c r="D1511" i="10"/>
  <c r="E1511" i="10" s="1"/>
  <c r="C1512" i="10" s="1"/>
  <c r="A2526" i="10"/>
  <c r="I2526" i="10" l="1"/>
  <c r="J2525" i="10"/>
  <c r="K2526" i="10"/>
  <c r="G2526" i="10"/>
  <c r="B2526" i="10"/>
  <c r="Q1507" i="10"/>
  <c r="P1508" i="10"/>
  <c r="O1508" i="10"/>
  <c r="M1508" i="10"/>
  <c r="N1508" i="10"/>
  <c r="L1509" i="10"/>
  <c r="F1511" i="10"/>
  <c r="H1511" i="10" s="1"/>
  <c r="D1512" i="10"/>
  <c r="E1512" i="10" s="1"/>
  <c r="C1513" i="10" s="1"/>
  <c r="A2527" i="10"/>
  <c r="I2527" i="10" l="1"/>
  <c r="J2526" i="10"/>
  <c r="K2527" i="10"/>
  <c r="G2527" i="10"/>
  <c r="B2527" i="10"/>
  <c r="O1509" i="10"/>
  <c r="P1509" i="10"/>
  <c r="Q1508" i="10"/>
  <c r="M1509" i="10"/>
  <c r="N1509" i="10"/>
  <c r="L1510" i="10"/>
  <c r="F1512" i="10"/>
  <c r="H1512" i="10" s="1"/>
  <c r="D1513" i="10"/>
  <c r="E1513" i="10" s="1"/>
  <c r="C1514" i="10" s="1"/>
  <c r="A2528" i="10"/>
  <c r="I2528" i="10" l="1"/>
  <c r="J2527" i="10"/>
  <c r="K2528" i="10"/>
  <c r="G2528" i="10"/>
  <c r="B2528" i="10"/>
  <c r="P1510" i="10"/>
  <c r="O1510" i="10"/>
  <c r="Q1509" i="10"/>
  <c r="M1510" i="10"/>
  <c r="N1510" i="10"/>
  <c r="L1511" i="10"/>
  <c r="F1513" i="10"/>
  <c r="H1513" i="10" s="1"/>
  <c r="D1514" i="10"/>
  <c r="E1514" i="10" s="1"/>
  <c r="C1515" i="10" s="1"/>
  <c r="A2529" i="10"/>
  <c r="I2529" i="10" l="1"/>
  <c r="J2528" i="10"/>
  <c r="K2529" i="10"/>
  <c r="G2529" i="10"/>
  <c r="B2529" i="10"/>
  <c r="P1511" i="10"/>
  <c r="O1511" i="10"/>
  <c r="Q1510" i="10"/>
  <c r="M1511" i="10"/>
  <c r="N1511" i="10"/>
  <c r="L1512" i="10"/>
  <c r="F1514" i="10"/>
  <c r="H1514" i="10" s="1"/>
  <c r="D1515" i="10"/>
  <c r="E1515" i="10" s="1"/>
  <c r="C1516" i="10" s="1"/>
  <c r="A2530" i="10"/>
  <c r="I2530" i="10" l="1"/>
  <c r="J2529" i="10"/>
  <c r="K2530" i="10"/>
  <c r="G2530" i="10"/>
  <c r="B2530" i="10"/>
  <c r="P1512" i="10"/>
  <c r="O1512" i="10"/>
  <c r="Q1511" i="10"/>
  <c r="M1512" i="10"/>
  <c r="N1512" i="10"/>
  <c r="L1513" i="10"/>
  <c r="F1515" i="10"/>
  <c r="H1515" i="10" s="1"/>
  <c r="D1516" i="10"/>
  <c r="E1516" i="10" s="1"/>
  <c r="C1517" i="10" s="1"/>
  <c r="A2531" i="10"/>
  <c r="I2531" i="10" l="1"/>
  <c r="J2530" i="10"/>
  <c r="K2531" i="10"/>
  <c r="G2531" i="10"/>
  <c r="B2531" i="10"/>
  <c r="P1513" i="10"/>
  <c r="O1513" i="10"/>
  <c r="Q1512" i="10"/>
  <c r="M1513" i="10"/>
  <c r="N1513" i="10"/>
  <c r="L1514" i="10"/>
  <c r="F1516" i="10"/>
  <c r="H1516" i="10" s="1"/>
  <c r="D1517" i="10"/>
  <c r="E1517" i="10" s="1"/>
  <c r="C1518" i="10" s="1"/>
  <c r="A2532" i="10"/>
  <c r="I2532" i="10" l="1"/>
  <c r="J2531" i="10"/>
  <c r="K2532" i="10"/>
  <c r="G2532" i="10"/>
  <c r="B2532" i="10"/>
  <c r="P1514" i="10"/>
  <c r="O1514" i="10"/>
  <c r="Q1513" i="10"/>
  <c r="M1514" i="10"/>
  <c r="N1514" i="10"/>
  <c r="L1515" i="10"/>
  <c r="F1517" i="10"/>
  <c r="H1517" i="10" s="1"/>
  <c r="D1518" i="10"/>
  <c r="E1518" i="10" s="1"/>
  <c r="C1519" i="10" s="1"/>
  <c r="A2533" i="10"/>
  <c r="I2533" i="10" l="1"/>
  <c r="J2532" i="10"/>
  <c r="K2533" i="10"/>
  <c r="G2533" i="10"/>
  <c r="B2533" i="10"/>
  <c r="P1515" i="10"/>
  <c r="O1515" i="10"/>
  <c r="Q1514" i="10"/>
  <c r="M1515" i="10"/>
  <c r="N1515" i="10"/>
  <c r="L1516" i="10"/>
  <c r="F1518" i="10"/>
  <c r="H1518" i="10" s="1"/>
  <c r="D1519" i="10"/>
  <c r="E1519" i="10" s="1"/>
  <c r="C1520" i="10" s="1"/>
  <c r="A2534" i="10"/>
  <c r="I2534" i="10" l="1"/>
  <c r="J2533" i="10"/>
  <c r="K2534" i="10"/>
  <c r="G2534" i="10"/>
  <c r="B2534" i="10"/>
  <c r="O1516" i="10"/>
  <c r="P1516" i="10"/>
  <c r="Q1515" i="10"/>
  <c r="M1516" i="10"/>
  <c r="N1516" i="10"/>
  <c r="L1517" i="10"/>
  <c r="F1519" i="10"/>
  <c r="H1519" i="10" s="1"/>
  <c r="D1520" i="10"/>
  <c r="E1520" i="10" s="1"/>
  <c r="C1521" i="10" s="1"/>
  <c r="A2535" i="10"/>
  <c r="I2535" i="10" l="1"/>
  <c r="J2534" i="10"/>
  <c r="K2535" i="10"/>
  <c r="G2535" i="10"/>
  <c r="B2535" i="10"/>
  <c r="O1517" i="10"/>
  <c r="P1517" i="10"/>
  <c r="Q1516" i="10"/>
  <c r="M1517" i="10"/>
  <c r="N1517" i="10"/>
  <c r="L1518" i="10"/>
  <c r="F1520" i="10"/>
  <c r="H1520" i="10" s="1"/>
  <c r="D1521" i="10"/>
  <c r="E1521" i="10" s="1"/>
  <c r="C1522" i="10" s="1"/>
  <c r="A2536" i="10"/>
  <c r="I2536" i="10" l="1"/>
  <c r="J2535" i="10"/>
  <c r="K2536" i="10"/>
  <c r="G2536" i="10"/>
  <c r="B2536" i="10"/>
  <c r="P1518" i="10"/>
  <c r="O1518" i="10"/>
  <c r="Q1517" i="10"/>
  <c r="M1518" i="10"/>
  <c r="N1518" i="10"/>
  <c r="L1519" i="10"/>
  <c r="F1521" i="10"/>
  <c r="H1521" i="10" s="1"/>
  <c r="D1522" i="10"/>
  <c r="E1522" i="10" s="1"/>
  <c r="C1523" i="10" s="1"/>
  <c r="A2537" i="10"/>
  <c r="I2537" i="10" l="1"/>
  <c r="J2536" i="10"/>
  <c r="K2537" i="10"/>
  <c r="G2537" i="10"/>
  <c r="B2537" i="10"/>
  <c r="P1519" i="10"/>
  <c r="O1519" i="10"/>
  <c r="Q1518" i="10"/>
  <c r="M1519" i="10"/>
  <c r="N1519" i="10"/>
  <c r="L1520" i="10"/>
  <c r="F1522" i="10"/>
  <c r="H1522" i="10" s="1"/>
  <c r="D1523" i="10"/>
  <c r="E1523" i="10" s="1"/>
  <c r="C1524" i="10" s="1"/>
  <c r="A2538" i="10"/>
  <c r="I2538" i="10" l="1"/>
  <c r="J2537" i="10"/>
  <c r="K2538" i="10"/>
  <c r="G2538" i="10"/>
  <c r="B2538" i="10"/>
  <c r="P1520" i="10"/>
  <c r="O1520" i="10"/>
  <c r="Q1519" i="10"/>
  <c r="M1520" i="10"/>
  <c r="N1520" i="10"/>
  <c r="L1521" i="10"/>
  <c r="F1523" i="10"/>
  <c r="H1523" i="10" s="1"/>
  <c r="D1524" i="10"/>
  <c r="E1524" i="10" s="1"/>
  <c r="C1525" i="10" s="1"/>
  <c r="A2539" i="10"/>
  <c r="I2539" i="10" l="1"/>
  <c r="J2538" i="10"/>
  <c r="K2539" i="10"/>
  <c r="G2539" i="10"/>
  <c r="B2539" i="10"/>
  <c r="O1521" i="10"/>
  <c r="P1521" i="10"/>
  <c r="Q1520" i="10"/>
  <c r="M1521" i="10"/>
  <c r="N1521" i="10"/>
  <c r="L1522" i="10"/>
  <c r="F1524" i="10"/>
  <c r="H1524" i="10" s="1"/>
  <c r="D1525" i="10"/>
  <c r="E1525" i="10" s="1"/>
  <c r="C1526" i="10" s="1"/>
  <c r="A2540" i="10"/>
  <c r="I2540" i="10" l="1"/>
  <c r="J2539" i="10"/>
  <c r="K2540" i="10"/>
  <c r="G2540" i="10"/>
  <c r="B2540" i="10"/>
  <c r="Q1521" i="10"/>
  <c r="P1522" i="10"/>
  <c r="O1522" i="10"/>
  <c r="M1522" i="10"/>
  <c r="N1522" i="10"/>
  <c r="L1523" i="10"/>
  <c r="F1525" i="10"/>
  <c r="H1525" i="10" s="1"/>
  <c r="D1526" i="10"/>
  <c r="E1526" i="10" s="1"/>
  <c r="C1527" i="10" s="1"/>
  <c r="A2541" i="10"/>
  <c r="I2541" i="10" l="1"/>
  <c r="J2540" i="10"/>
  <c r="K2541" i="10"/>
  <c r="G2541" i="10"/>
  <c r="B2541" i="10"/>
  <c r="O1523" i="10"/>
  <c r="P1523" i="10"/>
  <c r="Q1522" i="10"/>
  <c r="M1523" i="10"/>
  <c r="N1523" i="10"/>
  <c r="L1524" i="10"/>
  <c r="F1526" i="10"/>
  <c r="H1526" i="10" s="1"/>
  <c r="D1527" i="10"/>
  <c r="E1527" i="10" s="1"/>
  <c r="C1528" i="10" s="1"/>
  <c r="A2542" i="10"/>
  <c r="I2542" i="10" l="1"/>
  <c r="J2541" i="10"/>
  <c r="K2542" i="10"/>
  <c r="G2542" i="10"/>
  <c r="B2542" i="10"/>
  <c r="O1524" i="10"/>
  <c r="P1524" i="10"/>
  <c r="Q1523" i="10"/>
  <c r="M1524" i="10"/>
  <c r="N1524" i="10"/>
  <c r="L1525" i="10"/>
  <c r="F1527" i="10"/>
  <c r="H1527" i="10" s="1"/>
  <c r="D1528" i="10"/>
  <c r="E1528" i="10" s="1"/>
  <c r="C1529" i="10" s="1"/>
  <c r="A2543" i="10"/>
  <c r="I2543" i="10" l="1"/>
  <c r="J2542" i="10"/>
  <c r="K2543" i="10"/>
  <c r="G2543" i="10"/>
  <c r="B2543" i="10"/>
  <c r="Q1524" i="10"/>
  <c r="O1525" i="10"/>
  <c r="P1525" i="10"/>
  <c r="M1525" i="10"/>
  <c r="N1525" i="10"/>
  <c r="L1526" i="10"/>
  <c r="F1528" i="10"/>
  <c r="H1528" i="10" s="1"/>
  <c r="D1529" i="10"/>
  <c r="E1529" i="10" s="1"/>
  <c r="C1530" i="10" s="1"/>
  <c r="A2544" i="10"/>
  <c r="I2544" i="10" l="1"/>
  <c r="J2543" i="10"/>
  <c r="K2544" i="10"/>
  <c r="G2544" i="10"/>
  <c r="B2544" i="10"/>
  <c r="Q1525" i="10"/>
  <c r="P1526" i="10"/>
  <c r="O1526" i="10"/>
  <c r="M1526" i="10"/>
  <c r="N1526" i="10"/>
  <c r="L1527" i="10"/>
  <c r="F1529" i="10"/>
  <c r="H1529" i="10" s="1"/>
  <c r="D1530" i="10"/>
  <c r="E1530" i="10" s="1"/>
  <c r="C1531" i="10" s="1"/>
  <c r="A2545" i="10"/>
  <c r="I2545" i="10" l="1"/>
  <c r="J2544" i="10"/>
  <c r="K2545" i="10"/>
  <c r="G2545" i="10"/>
  <c r="B2545" i="10"/>
  <c r="Q1526" i="10"/>
  <c r="O1527" i="10"/>
  <c r="P1527" i="10"/>
  <c r="M1527" i="10"/>
  <c r="N1527" i="10"/>
  <c r="L1528" i="10"/>
  <c r="F1530" i="10"/>
  <c r="H1530" i="10" s="1"/>
  <c r="D1531" i="10"/>
  <c r="E1531" i="10" s="1"/>
  <c r="C1532" i="10" s="1"/>
  <c r="A2546" i="10"/>
  <c r="I2546" i="10" l="1"/>
  <c r="J2545" i="10"/>
  <c r="K2546" i="10"/>
  <c r="G2546" i="10"/>
  <c r="B2546" i="10"/>
  <c r="Q1527" i="10"/>
  <c r="P1528" i="10"/>
  <c r="O1528" i="10"/>
  <c r="M1528" i="10"/>
  <c r="N1528" i="10"/>
  <c r="L1529" i="10"/>
  <c r="F1531" i="10"/>
  <c r="H1531" i="10" s="1"/>
  <c r="D1532" i="10"/>
  <c r="E1532" i="10" s="1"/>
  <c r="C1533" i="10" s="1"/>
  <c r="A2547" i="10"/>
  <c r="I2547" i="10" l="1"/>
  <c r="J2546" i="10"/>
  <c r="K2547" i="10"/>
  <c r="G2547" i="10"/>
  <c r="B2547" i="10"/>
  <c r="P1529" i="10"/>
  <c r="O1529" i="10"/>
  <c r="Q1528" i="10"/>
  <c r="M1529" i="10"/>
  <c r="N1529" i="10"/>
  <c r="L1530" i="10"/>
  <c r="F1532" i="10"/>
  <c r="H1532" i="10" s="1"/>
  <c r="D1533" i="10"/>
  <c r="E1533" i="10" s="1"/>
  <c r="C1534" i="10" s="1"/>
  <c r="A2548" i="10"/>
  <c r="I2548" i="10" l="1"/>
  <c r="J2547" i="10"/>
  <c r="K2548" i="10"/>
  <c r="G2548" i="10"/>
  <c r="B2548" i="10"/>
  <c r="P1530" i="10"/>
  <c r="O1530" i="10"/>
  <c r="Q1529" i="10"/>
  <c r="M1530" i="10"/>
  <c r="N1530" i="10"/>
  <c r="L1531" i="10"/>
  <c r="F1533" i="10"/>
  <c r="H1533" i="10" s="1"/>
  <c r="D1534" i="10"/>
  <c r="E1534" i="10" s="1"/>
  <c r="C1535" i="10" s="1"/>
  <c r="A2549" i="10"/>
  <c r="I2549" i="10" l="1"/>
  <c r="J2548" i="10"/>
  <c r="K2549" i="10"/>
  <c r="G2549" i="10"/>
  <c r="B2549" i="10"/>
  <c r="P1531" i="10"/>
  <c r="O1531" i="10"/>
  <c r="Q1530" i="10"/>
  <c r="M1531" i="10"/>
  <c r="N1531" i="10"/>
  <c r="L1532" i="10"/>
  <c r="F1534" i="10"/>
  <c r="H1534" i="10" s="1"/>
  <c r="D1535" i="10"/>
  <c r="E1535" i="10" s="1"/>
  <c r="C1536" i="10" s="1"/>
  <c r="A2550" i="10"/>
  <c r="I2550" i="10" l="1"/>
  <c r="J2549" i="10"/>
  <c r="K2550" i="10"/>
  <c r="G2550" i="10"/>
  <c r="B2550" i="10"/>
  <c r="Q1531" i="10"/>
  <c r="P1532" i="10"/>
  <c r="O1532" i="10"/>
  <c r="M1532" i="10"/>
  <c r="N1532" i="10"/>
  <c r="L1533" i="10"/>
  <c r="F1535" i="10"/>
  <c r="H1535" i="10" s="1"/>
  <c r="D1536" i="10"/>
  <c r="E1536" i="10" s="1"/>
  <c r="C1537" i="10" s="1"/>
  <c r="A2551" i="10"/>
  <c r="I2551" i="10" l="1"/>
  <c r="J2550" i="10"/>
  <c r="K2551" i="10"/>
  <c r="G2551" i="10"/>
  <c r="B2551" i="10"/>
  <c r="P1533" i="10"/>
  <c r="O1533" i="10"/>
  <c r="Q1532" i="10"/>
  <c r="M1533" i="10"/>
  <c r="N1533" i="10"/>
  <c r="L1534" i="10"/>
  <c r="F1536" i="10"/>
  <c r="H1536" i="10" s="1"/>
  <c r="D1537" i="10"/>
  <c r="E1537" i="10" s="1"/>
  <c r="C1538" i="10" s="1"/>
  <c r="A2552" i="10"/>
  <c r="I2552" i="10" l="1"/>
  <c r="J2551" i="10"/>
  <c r="K2552" i="10"/>
  <c r="G2552" i="10"/>
  <c r="B2552" i="10"/>
  <c r="O1534" i="10"/>
  <c r="P1534" i="10"/>
  <c r="Q1533" i="10"/>
  <c r="M1534" i="10"/>
  <c r="N1534" i="10"/>
  <c r="L1535" i="10"/>
  <c r="F1537" i="10"/>
  <c r="H1537" i="10" s="1"/>
  <c r="D1538" i="10"/>
  <c r="E1538" i="10" s="1"/>
  <c r="C1539" i="10" s="1"/>
  <c r="A2553" i="10"/>
  <c r="I2553" i="10" l="1"/>
  <c r="J2552" i="10"/>
  <c r="K2553" i="10"/>
  <c r="G2553" i="10"/>
  <c r="B2553" i="10"/>
  <c r="P1535" i="10"/>
  <c r="O1535" i="10"/>
  <c r="Q1534" i="10"/>
  <c r="M1535" i="10"/>
  <c r="N1535" i="10"/>
  <c r="L1536" i="10"/>
  <c r="F1538" i="10"/>
  <c r="H1538" i="10" s="1"/>
  <c r="D1539" i="10"/>
  <c r="E1539" i="10" s="1"/>
  <c r="C1540" i="10" s="1"/>
  <c r="A2554" i="10"/>
  <c r="I2554" i="10" l="1"/>
  <c r="J2553" i="10"/>
  <c r="K2554" i="10"/>
  <c r="G2554" i="10"/>
  <c r="B2554" i="10"/>
  <c r="Q1535" i="10"/>
  <c r="O1536" i="10"/>
  <c r="P1536" i="10"/>
  <c r="M1536" i="10"/>
  <c r="N1536" i="10"/>
  <c r="L1537" i="10"/>
  <c r="F1539" i="10"/>
  <c r="H1539" i="10" s="1"/>
  <c r="D1540" i="10"/>
  <c r="E1540" i="10" s="1"/>
  <c r="C1541" i="10" s="1"/>
  <c r="A2555" i="10"/>
  <c r="I2555" i="10" l="1"/>
  <c r="J2554" i="10"/>
  <c r="K2555" i="10"/>
  <c r="G2555" i="10"/>
  <c r="B2555" i="10"/>
  <c r="Q1536" i="10"/>
  <c r="P1537" i="10"/>
  <c r="O1537" i="10"/>
  <c r="M1537" i="10"/>
  <c r="N1537" i="10"/>
  <c r="L1538" i="10"/>
  <c r="F1540" i="10"/>
  <c r="H1540" i="10" s="1"/>
  <c r="D1541" i="10"/>
  <c r="E1541" i="10" s="1"/>
  <c r="C1542" i="10" s="1"/>
  <c r="A2556" i="10"/>
  <c r="I2556" i="10" l="1"/>
  <c r="J2555" i="10"/>
  <c r="K2556" i="10"/>
  <c r="G2556" i="10"/>
  <c r="B2556" i="10"/>
  <c r="P1538" i="10"/>
  <c r="O1538" i="10"/>
  <c r="Q1537" i="10"/>
  <c r="M1538" i="10"/>
  <c r="N1538" i="10"/>
  <c r="L1539" i="10"/>
  <c r="F1541" i="10"/>
  <c r="H1541" i="10" s="1"/>
  <c r="D1542" i="10"/>
  <c r="E1542" i="10" s="1"/>
  <c r="C1543" i="10" s="1"/>
  <c r="A2557" i="10"/>
  <c r="I2557" i="10" l="1"/>
  <c r="J2556" i="10"/>
  <c r="K2557" i="10"/>
  <c r="G2557" i="10"/>
  <c r="B2557" i="10"/>
  <c r="Q1538" i="10"/>
  <c r="P1539" i="10"/>
  <c r="O1539" i="10"/>
  <c r="M1539" i="10"/>
  <c r="N1539" i="10"/>
  <c r="L1540" i="10"/>
  <c r="F1542" i="10"/>
  <c r="H1542" i="10" s="1"/>
  <c r="D1543" i="10"/>
  <c r="E1543" i="10" s="1"/>
  <c r="C1544" i="10" s="1"/>
  <c r="A2558" i="10"/>
  <c r="I2558" i="10" l="1"/>
  <c r="J2557" i="10"/>
  <c r="K2558" i="10"/>
  <c r="G2558" i="10"/>
  <c r="B2558" i="10"/>
  <c r="P1540" i="10"/>
  <c r="O1540" i="10"/>
  <c r="Q1539" i="10"/>
  <c r="M1540" i="10"/>
  <c r="N1540" i="10"/>
  <c r="L1541" i="10"/>
  <c r="F1543" i="10"/>
  <c r="H1543" i="10" s="1"/>
  <c r="D1544" i="10"/>
  <c r="E1544" i="10" s="1"/>
  <c r="C1545" i="10" s="1"/>
  <c r="A2559" i="10"/>
  <c r="I2559" i="10" l="1"/>
  <c r="J2558" i="10"/>
  <c r="K2559" i="10"/>
  <c r="G2559" i="10"/>
  <c r="B2559" i="10"/>
  <c r="Q1540" i="10"/>
  <c r="P1541" i="10"/>
  <c r="O1541" i="10"/>
  <c r="M1541" i="10"/>
  <c r="N1541" i="10"/>
  <c r="L1542" i="10"/>
  <c r="F1544" i="10"/>
  <c r="H1544" i="10" s="1"/>
  <c r="D1545" i="10"/>
  <c r="E1545" i="10" s="1"/>
  <c r="C1546" i="10" s="1"/>
  <c r="A2560" i="10"/>
  <c r="I2560" i="10" l="1"/>
  <c r="J2559" i="10"/>
  <c r="K2560" i="10"/>
  <c r="G2560" i="10"/>
  <c r="B2560" i="10"/>
  <c r="Q1541" i="10"/>
  <c r="P1542" i="10"/>
  <c r="O1542" i="10"/>
  <c r="M1542" i="10"/>
  <c r="N1542" i="10"/>
  <c r="L1543" i="10"/>
  <c r="F1545" i="10"/>
  <c r="H1545" i="10" s="1"/>
  <c r="D1546" i="10"/>
  <c r="E1546" i="10" s="1"/>
  <c r="C1547" i="10" s="1"/>
  <c r="A2561" i="10"/>
  <c r="I2561" i="10" l="1"/>
  <c r="J2560" i="10"/>
  <c r="K2561" i="10"/>
  <c r="G2561" i="10"/>
  <c r="B2561" i="10"/>
  <c r="O1543" i="10"/>
  <c r="P1543" i="10"/>
  <c r="Q1542" i="10"/>
  <c r="M1543" i="10"/>
  <c r="N1543" i="10"/>
  <c r="L1544" i="10"/>
  <c r="F1546" i="10"/>
  <c r="H1546" i="10" s="1"/>
  <c r="D1547" i="10"/>
  <c r="E1547" i="10" s="1"/>
  <c r="C1548" i="10" s="1"/>
  <c r="A2562" i="10"/>
  <c r="I2562" i="10" l="1"/>
  <c r="J2561" i="10"/>
  <c r="K2562" i="10"/>
  <c r="G2562" i="10"/>
  <c r="B2562" i="10"/>
  <c r="P1544" i="10"/>
  <c r="O1544" i="10"/>
  <c r="Q1543" i="10"/>
  <c r="M1544" i="10"/>
  <c r="N1544" i="10"/>
  <c r="L1545" i="10"/>
  <c r="F1547" i="10"/>
  <c r="H1547" i="10" s="1"/>
  <c r="D1548" i="10"/>
  <c r="E1548" i="10" s="1"/>
  <c r="C1549" i="10" s="1"/>
  <c r="A2563" i="10"/>
  <c r="I2563" i="10" l="1"/>
  <c r="J2562" i="10"/>
  <c r="K2563" i="10"/>
  <c r="G2563" i="10"/>
  <c r="B2563" i="10"/>
  <c r="P1545" i="10"/>
  <c r="O1545" i="10"/>
  <c r="Q1544" i="10"/>
  <c r="M1545" i="10"/>
  <c r="N1545" i="10"/>
  <c r="L1546" i="10"/>
  <c r="F1548" i="10"/>
  <c r="H1548" i="10" s="1"/>
  <c r="D1549" i="10"/>
  <c r="E1549" i="10" s="1"/>
  <c r="C1550" i="10" s="1"/>
  <c r="A2564" i="10"/>
  <c r="I2564" i="10" l="1"/>
  <c r="J2563" i="10"/>
  <c r="K2564" i="10"/>
  <c r="G2564" i="10"/>
  <c r="B2564" i="10"/>
  <c r="O1546" i="10"/>
  <c r="P1546" i="10"/>
  <c r="Q1545" i="10"/>
  <c r="M1546" i="10"/>
  <c r="N1546" i="10"/>
  <c r="L1547" i="10"/>
  <c r="F1549" i="10"/>
  <c r="H1549" i="10" s="1"/>
  <c r="D1550" i="10"/>
  <c r="E1550" i="10" s="1"/>
  <c r="C1551" i="10" s="1"/>
  <c r="A2565" i="10"/>
  <c r="I2565" i="10" l="1"/>
  <c r="J2564" i="10"/>
  <c r="K2565" i="10"/>
  <c r="G2565" i="10"/>
  <c r="B2565" i="10"/>
  <c r="Q1546" i="10"/>
  <c r="O1547" i="10"/>
  <c r="P1547" i="10"/>
  <c r="M1547" i="10"/>
  <c r="N1547" i="10"/>
  <c r="L1548" i="10"/>
  <c r="F1550" i="10"/>
  <c r="H1550" i="10" s="1"/>
  <c r="D1551" i="10"/>
  <c r="E1551" i="10" s="1"/>
  <c r="C1552" i="10" s="1"/>
  <c r="A2566" i="10"/>
  <c r="I2566" i="10" l="1"/>
  <c r="J2565" i="10"/>
  <c r="K2566" i="10"/>
  <c r="G2566" i="10"/>
  <c r="B2566" i="10"/>
  <c r="Q1547" i="10"/>
  <c r="P1548" i="10"/>
  <c r="O1548" i="10"/>
  <c r="M1548" i="10"/>
  <c r="N1548" i="10"/>
  <c r="L1549" i="10"/>
  <c r="F1551" i="10"/>
  <c r="H1551" i="10" s="1"/>
  <c r="D1552" i="10"/>
  <c r="E1552" i="10" s="1"/>
  <c r="C1553" i="10" s="1"/>
  <c r="A2567" i="10"/>
  <c r="I2567" i="10" l="1"/>
  <c r="J2566" i="10"/>
  <c r="K2567" i="10"/>
  <c r="G2567" i="10"/>
  <c r="B2567" i="10"/>
  <c r="O1549" i="10"/>
  <c r="P1549" i="10"/>
  <c r="Q1548" i="10"/>
  <c r="M1549" i="10"/>
  <c r="N1549" i="10"/>
  <c r="L1550" i="10"/>
  <c r="F1552" i="10"/>
  <c r="H1552" i="10" s="1"/>
  <c r="D1553" i="10"/>
  <c r="E1553" i="10" s="1"/>
  <c r="C1554" i="10" s="1"/>
  <c r="A2568" i="10"/>
  <c r="I2568" i="10" l="1"/>
  <c r="J2567" i="10"/>
  <c r="K2568" i="10"/>
  <c r="G2568" i="10"/>
  <c r="B2568" i="10"/>
  <c r="P1550" i="10"/>
  <c r="O1550" i="10"/>
  <c r="Q1549" i="10"/>
  <c r="M1550" i="10"/>
  <c r="N1550" i="10"/>
  <c r="L1551" i="10"/>
  <c r="F1553" i="10"/>
  <c r="H1553" i="10" s="1"/>
  <c r="D1554" i="10"/>
  <c r="E1554" i="10" s="1"/>
  <c r="C1555" i="10" s="1"/>
  <c r="A2569" i="10"/>
  <c r="I2569" i="10" l="1"/>
  <c r="J2568" i="10"/>
  <c r="K2569" i="10"/>
  <c r="G2569" i="10"/>
  <c r="B2569" i="10"/>
  <c r="O1551" i="10"/>
  <c r="P1551" i="10"/>
  <c r="Q1550" i="10"/>
  <c r="M1551" i="10"/>
  <c r="N1551" i="10"/>
  <c r="L1552" i="10"/>
  <c r="F1554" i="10"/>
  <c r="H1554" i="10" s="1"/>
  <c r="D1555" i="10"/>
  <c r="E1555" i="10" s="1"/>
  <c r="C1556" i="10" s="1"/>
  <c r="A2570" i="10"/>
  <c r="I2570" i="10" l="1"/>
  <c r="J2569" i="10"/>
  <c r="K2570" i="10"/>
  <c r="G2570" i="10"/>
  <c r="B2570" i="10"/>
  <c r="P1552" i="10"/>
  <c r="O1552" i="10"/>
  <c r="Q1551" i="10"/>
  <c r="M1552" i="10"/>
  <c r="N1552" i="10"/>
  <c r="L1553" i="10"/>
  <c r="F1555" i="10"/>
  <c r="H1555" i="10" s="1"/>
  <c r="D1556" i="10"/>
  <c r="E1556" i="10" s="1"/>
  <c r="C1557" i="10" s="1"/>
  <c r="A2571" i="10"/>
  <c r="I2571" i="10" l="1"/>
  <c r="J2570" i="10"/>
  <c r="K2571" i="10"/>
  <c r="G2571" i="10"/>
  <c r="B2571" i="10"/>
  <c r="O1553" i="10"/>
  <c r="P1553" i="10"/>
  <c r="Q1552" i="10"/>
  <c r="M1553" i="10"/>
  <c r="N1553" i="10"/>
  <c r="L1554" i="10"/>
  <c r="F1556" i="10"/>
  <c r="H1556" i="10" s="1"/>
  <c r="D1557" i="10"/>
  <c r="E1557" i="10" s="1"/>
  <c r="C1558" i="10" s="1"/>
  <c r="A2572" i="10"/>
  <c r="I2572" i="10" l="1"/>
  <c r="J2571" i="10"/>
  <c r="K2572" i="10"/>
  <c r="G2572" i="10"/>
  <c r="B2572" i="10"/>
  <c r="Q1553" i="10"/>
  <c r="O1554" i="10"/>
  <c r="P1554" i="10"/>
  <c r="M1554" i="10"/>
  <c r="N1554" i="10"/>
  <c r="L1555" i="10"/>
  <c r="F1557" i="10"/>
  <c r="H1557" i="10" s="1"/>
  <c r="D1558" i="10"/>
  <c r="E1558" i="10" s="1"/>
  <c r="C1559" i="10" s="1"/>
  <c r="A2573" i="10"/>
  <c r="I2573" i="10" l="1"/>
  <c r="J2572" i="10"/>
  <c r="K2573" i="10"/>
  <c r="G2573" i="10"/>
  <c r="B2573" i="10"/>
  <c r="P1555" i="10"/>
  <c r="O1555" i="10"/>
  <c r="Q1554" i="10"/>
  <c r="M1555" i="10"/>
  <c r="N1555" i="10"/>
  <c r="L1556" i="10"/>
  <c r="F1558" i="10"/>
  <c r="H1558" i="10" s="1"/>
  <c r="D1559" i="10"/>
  <c r="E1559" i="10" s="1"/>
  <c r="C1560" i="10" s="1"/>
  <c r="A2574" i="10"/>
  <c r="I2574" i="10" l="1"/>
  <c r="J2573" i="10"/>
  <c r="K2574" i="10"/>
  <c r="G2574" i="10"/>
  <c r="B2574" i="10"/>
  <c r="Q1555" i="10"/>
  <c r="P1556" i="10"/>
  <c r="O1556" i="10"/>
  <c r="M1556" i="10"/>
  <c r="N1556" i="10"/>
  <c r="L1557" i="10"/>
  <c r="F1559" i="10"/>
  <c r="H1559" i="10" s="1"/>
  <c r="D1560" i="10"/>
  <c r="E1560" i="10" s="1"/>
  <c r="C1561" i="10" s="1"/>
  <c r="A2575" i="10"/>
  <c r="I2575" i="10" l="1"/>
  <c r="J2574" i="10"/>
  <c r="K2575" i="10"/>
  <c r="G2575" i="10"/>
  <c r="B2575" i="10"/>
  <c r="Q1556" i="10"/>
  <c r="O1557" i="10"/>
  <c r="P1557" i="10"/>
  <c r="M1557" i="10"/>
  <c r="N1557" i="10"/>
  <c r="L1558" i="10"/>
  <c r="F1560" i="10"/>
  <c r="H1560" i="10" s="1"/>
  <c r="D1561" i="10"/>
  <c r="E1561" i="10" s="1"/>
  <c r="C1562" i="10" s="1"/>
  <c r="A2576" i="10"/>
  <c r="I2576" i="10" l="1"/>
  <c r="J2575" i="10"/>
  <c r="K2576" i="10"/>
  <c r="G2576" i="10"/>
  <c r="B2576" i="10"/>
  <c r="Q1557" i="10"/>
  <c r="O1558" i="10"/>
  <c r="P1558" i="10"/>
  <c r="M1558" i="10"/>
  <c r="N1558" i="10"/>
  <c r="L1559" i="10"/>
  <c r="F1561" i="10"/>
  <c r="H1561" i="10" s="1"/>
  <c r="D1562" i="10"/>
  <c r="E1562" i="10" s="1"/>
  <c r="C1563" i="10" s="1"/>
  <c r="A2577" i="10"/>
  <c r="I2577" i="10" l="1"/>
  <c r="J2576" i="10"/>
  <c r="K2577" i="10"/>
  <c r="G2577" i="10"/>
  <c r="B2577" i="10"/>
  <c r="Q1558" i="10"/>
  <c r="O1559" i="10"/>
  <c r="P1559" i="10"/>
  <c r="M1559" i="10"/>
  <c r="N1559" i="10"/>
  <c r="L1560" i="10"/>
  <c r="F1562" i="10"/>
  <c r="H1562" i="10" s="1"/>
  <c r="D1563" i="10"/>
  <c r="E1563" i="10" s="1"/>
  <c r="C1564" i="10" s="1"/>
  <c r="A2578" i="10"/>
  <c r="I2578" i="10" l="1"/>
  <c r="J2577" i="10"/>
  <c r="K2578" i="10"/>
  <c r="G2578" i="10"/>
  <c r="B2578" i="10"/>
  <c r="O1560" i="10"/>
  <c r="P1560" i="10"/>
  <c r="Q1559" i="10"/>
  <c r="M1560" i="10"/>
  <c r="N1560" i="10"/>
  <c r="L1561" i="10"/>
  <c r="F1563" i="10"/>
  <c r="H1563" i="10" s="1"/>
  <c r="D1564" i="10"/>
  <c r="E1564" i="10" s="1"/>
  <c r="C1565" i="10" s="1"/>
  <c r="A2579" i="10"/>
  <c r="I2579" i="10" l="1"/>
  <c r="J2578" i="10"/>
  <c r="K2579" i="10"/>
  <c r="G2579" i="10"/>
  <c r="B2579" i="10"/>
  <c r="Q1560" i="10"/>
  <c r="O1561" i="10"/>
  <c r="P1561" i="10"/>
  <c r="M1561" i="10"/>
  <c r="N1561" i="10"/>
  <c r="L1562" i="10"/>
  <c r="F1564" i="10"/>
  <c r="H1564" i="10" s="1"/>
  <c r="D1565" i="10"/>
  <c r="E1565" i="10" s="1"/>
  <c r="C1566" i="10" s="1"/>
  <c r="A2580" i="10"/>
  <c r="I2580" i="10" l="1"/>
  <c r="J2579" i="10"/>
  <c r="K2580" i="10"/>
  <c r="G2580" i="10"/>
  <c r="B2580" i="10"/>
  <c r="O1562" i="10"/>
  <c r="P1562" i="10"/>
  <c r="Q1561" i="10"/>
  <c r="M1562" i="10"/>
  <c r="N1562" i="10"/>
  <c r="L1563" i="10"/>
  <c r="F1565" i="10"/>
  <c r="H1565" i="10" s="1"/>
  <c r="D1566" i="10"/>
  <c r="E1566" i="10" s="1"/>
  <c r="C1567" i="10" s="1"/>
  <c r="A2581" i="10"/>
  <c r="I2581" i="10" l="1"/>
  <c r="J2580" i="10"/>
  <c r="K2581" i="10"/>
  <c r="G2581" i="10"/>
  <c r="B2581" i="10"/>
  <c r="Q1562" i="10"/>
  <c r="O1563" i="10"/>
  <c r="P1563" i="10"/>
  <c r="M1563" i="10"/>
  <c r="N1563" i="10"/>
  <c r="L1564" i="10"/>
  <c r="F1566" i="10"/>
  <c r="H1566" i="10" s="1"/>
  <c r="D1567" i="10"/>
  <c r="E1567" i="10" s="1"/>
  <c r="C1568" i="10" s="1"/>
  <c r="A2582" i="10"/>
  <c r="I2582" i="10" l="1"/>
  <c r="J2581" i="10"/>
  <c r="K2582" i="10"/>
  <c r="G2582" i="10"/>
  <c r="B2582" i="10"/>
  <c r="P1564" i="10"/>
  <c r="O1564" i="10"/>
  <c r="Q1563" i="10"/>
  <c r="M1564" i="10"/>
  <c r="N1564" i="10"/>
  <c r="L1565" i="10"/>
  <c r="F1567" i="10"/>
  <c r="H1567" i="10" s="1"/>
  <c r="D1568" i="10"/>
  <c r="E1568" i="10" s="1"/>
  <c r="C1569" i="10" s="1"/>
  <c r="A2583" i="10"/>
  <c r="I2583" i="10" l="1"/>
  <c r="J2582" i="10"/>
  <c r="K2583" i="10"/>
  <c r="G2583" i="10"/>
  <c r="B2583" i="10"/>
  <c r="Q1564" i="10"/>
  <c r="O1565" i="10"/>
  <c r="P1565" i="10"/>
  <c r="M1565" i="10"/>
  <c r="N1565" i="10"/>
  <c r="F20" i="11"/>
  <c r="C21" i="11"/>
  <c r="L1566" i="10"/>
  <c r="F1568" i="10"/>
  <c r="H1568" i="10" s="1"/>
  <c r="D1569" i="10"/>
  <c r="E1569" i="10" s="1"/>
  <c r="C1570" i="10" s="1"/>
  <c r="A2584" i="10"/>
  <c r="I2584" i="10" l="1"/>
  <c r="J2583" i="10"/>
  <c r="K2584" i="10"/>
  <c r="G2584" i="10"/>
  <c r="B2584" i="10"/>
  <c r="Q1565" i="10"/>
  <c r="O1566" i="10"/>
  <c r="P1566" i="10"/>
  <c r="M1566" i="10"/>
  <c r="N1566" i="10"/>
  <c r="L1567" i="10"/>
  <c r="F1569" i="10"/>
  <c r="H1569" i="10" s="1"/>
  <c r="D1570" i="10"/>
  <c r="E1570" i="10" s="1"/>
  <c r="C1571" i="10" s="1"/>
  <c r="A2585" i="10"/>
  <c r="I2585" i="10" l="1"/>
  <c r="J2584" i="10"/>
  <c r="K2585" i="10"/>
  <c r="G2585" i="10"/>
  <c r="B2585" i="10"/>
  <c r="P1567" i="10"/>
  <c r="O1567" i="10"/>
  <c r="Q1566" i="10"/>
  <c r="M1567" i="10"/>
  <c r="N1567" i="10"/>
  <c r="L1568" i="10"/>
  <c r="F1570" i="10"/>
  <c r="H1570" i="10" s="1"/>
  <c r="D1571" i="10"/>
  <c r="E1571" i="10" s="1"/>
  <c r="C1572" i="10" s="1"/>
  <c r="A2586" i="10"/>
  <c r="I2586" i="10" l="1"/>
  <c r="J2585" i="10"/>
  <c r="K2586" i="10"/>
  <c r="G2586" i="10"/>
  <c r="B2586" i="10"/>
  <c r="Q1567" i="10"/>
  <c r="O1568" i="10"/>
  <c r="P1568" i="10"/>
  <c r="M1568" i="10"/>
  <c r="N1568" i="10"/>
  <c r="L1569" i="10"/>
  <c r="F1571" i="10"/>
  <c r="H1571" i="10" s="1"/>
  <c r="D1572" i="10"/>
  <c r="E1572" i="10" s="1"/>
  <c r="C1573" i="10" s="1"/>
  <c r="A2587" i="10"/>
  <c r="I2587" i="10" l="1"/>
  <c r="J2586" i="10"/>
  <c r="K2587" i="10"/>
  <c r="G2587" i="10"/>
  <c r="B2587" i="10"/>
  <c r="Q1568" i="10"/>
  <c r="P1569" i="10"/>
  <c r="O1569" i="10"/>
  <c r="M1569" i="10"/>
  <c r="N1569" i="10"/>
  <c r="L1570" i="10"/>
  <c r="F1572" i="10"/>
  <c r="H1572" i="10" s="1"/>
  <c r="D1573" i="10"/>
  <c r="E1573" i="10" s="1"/>
  <c r="C1574" i="10" s="1"/>
  <c r="A2588" i="10"/>
  <c r="I2588" i="10" l="1"/>
  <c r="J2587" i="10"/>
  <c r="K2588" i="10"/>
  <c r="G2588" i="10"/>
  <c r="B2588" i="10"/>
  <c r="O1570" i="10"/>
  <c r="P1570" i="10"/>
  <c r="Q1569" i="10"/>
  <c r="M1570" i="10"/>
  <c r="N1570" i="10"/>
  <c r="L1571" i="10"/>
  <c r="F1573" i="10"/>
  <c r="H1573" i="10" s="1"/>
  <c r="D1574" i="10"/>
  <c r="E1574" i="10" s="1"/>
  <c r="C1575" i="10" s="1"/>
  <c r="A2589" i="10"/>
  <c r="I2589" i="10" l="1"/>
  <c r="J2588" i="10"/>
  <c r="K2589" i="10"/>
  <c r="G2589" i="10"/>
  <c r="B2589" i="10"/>
  <c r="Q1570" i="10"/>
  <c r="P1571" i="10"/>
  <c r="O1571" i="10"/>
  <c r="M1571" i="10"/>
  <c r="N1571" i="10"/>
  <c r="L1572" i="10"/>
  <c r="F1574" i="10"/>
  <c r="H1574" i="10" s="1"/>
  <c r="D1575" i="10"/>
  <c r="E1575" i="10" s="1"/>
  <c r="C1576" i="10" s="1"/>
  <c r="A2590" i="10"/>
  <c r="I2590" i="10" l="1"/>
  <c r="J2589" i="10"/>
  <c r="K2590" i="10"/>
  <c r="G2590" i="10"/>
  <c r="B2590" i="10"/>
  <c r="Q1571" i="10"/>
  <c r="P1572" i="10"/>
  <c r="O1572" i="10"/>
  <c r="M1572" i="10"/>
  <c r="N1572" i="10"/>
  <c r="L1573" i="10"/>
  <c r="F1575" i="10"/>
  <c r="H1575" i="10" s="1"/>
  <c r="D1576" i="10"/>
  <c r="E1576" i="10" s="1"/>
  <c r="C1577" i="10" s="1"/>
  <c r="A2591" i="10"/>
  <c r="I2591" i="10" l="1"/>
  <c r="J2590" i="10"/>
  <c r="K2591" i="10"/>
  <c r="G2591" i="10"/>
  <c r="B2591" i="10"/>
  <c r="P1573" i="10"/>
  <c r="O1573" i="10"/>
  <c r="Q1572" i="10"/>
  <c r="M1573" i="10"/>
  <c r="N1573" i="10"/>
  <c r="L1574" i="10"/>
  <c r="F1576" i="10"/>
  <c r="H1576" i="10" s="1"/>
  <c r="D1577" i="10"/>
  <c r="E1577" i="10" s="1"/>
  <c r="C1578" i="10" s="1"/>
  <c r="A2592" i="10"/>
  <c r="I2592" i="10" l="1"/>
  <c r="J2591" i="10"/>
  <c r="K2592" i="10"/>
  <c r="G2592" i="10"/>
  <c r="B2592" i="10"/>
  <c r="O1574" i="10"/>
  <c r="P1574" i="10"/>
  <c r="Q1573" i="10"/>
  <c r="M1574" i="10"/>
  <c r="N1574" i="10"/>
  <c r="E21" i="11"/>
  <c r="D21" i="11"/>
  <c r="L1575" i="10"/>
  <c r="F1577" i="10"/>
  <c r="H1577" i="10" s="1"/>
  <c r="D1578" i="10"/>
  <c r="E1578" i="10" s="1"/>
  <c r="C1579" i="10" s="1"/>
  <c r="A2593" i="10"/>
  <c r="I2593" i="10" l="1"/>
  <c r="J2592" i="10"/>
  <c r="K2593" i="10"/>
  <c r="G2593" i="10"/>
  <c r="B2593" i="10"/>
  <c r="Q1574" i="10"/>
  <c r="O1575" i="10"/>
  <c r="P1575" i="10"/>
  <c r="M1575" i="10"/>
  <c r="N1575" i="10"/>
  <c r="L1576" i="10"/>
  <c r="F1578" i="10"/>
  <c r="H1578" i="10" s="1"/>
  <c r="D1579" i="10"/>
  <c r="E1579" i="10" s="1"/>
  <c r="C1580" i="10" s="1"/>
  <c r="A2594" i="10"/>
  <c r="I2594" i="10" l="1"/>
  <c r="J2593" i="10"/>
  <c r="K2594" i="10"/>
  <c r="G2594" i="10"/>
  <c r="B2594" i="10"/>
  <c r="Q1575" i="10"/>
  <c r="O1576" i="10"/>
  <c r="P1576" i="10"/>
  <c r="M1576" i="10"/>
  <c r="N1576" i="10"/>
  <c r="L1577" i="10"/>
  <c r="F1579" i="10"/>
  <c r="H1579" i="10" s="1"/>
  <c r="D1580" i="10"/>
  <c r="E1580" i="10" s="1"/>
  <c r="C1581" i="10" s="1"/>
  <c r="A2595" i="10"/>
  <c r="I2595" i="10" l="1"/>
  <c r="J2594" i="10"/>
  <c r="K2595" i="10"/>
  <c r="G2595" i="10"/>
  <c r="B2595" i="10"/>
  <c r="P1577" i="10"/>
  <c r="O1577" i="10"/>
  <c r="Q1576" i="10"/>
  <c r="M1577" i="10"/>
  <c r="N1577" i="10"/>
  <c r="L1578" i="10"/>
  <c r="F1580" i="10"/>
  <c r="H1580" i="10" s="1"/>
  <c r="D1581" i="10"/>
  <c r="E1581" i="10" s="1"/>
  <c r="C1582" i="10" s="1"/>
  <c r="A2596" i="10"/>
  <c r="I2596" i="10" l="1"/>
  <c r="J2595" i="10"/>
  <c r="K2596" i="10"/>
  <c r="G2596" i="10"/>
  <c r="B2596" i="10"/>
  <c r="P1578" i="10"/>
  <c r="O1578" i="10"/>
  <c r="Q1577" i="10"/>
  <c r="M1578" i="10"/>
  <c r="N1578" i="10"/>
  <c r="L1579" i="10"/>
  <c r="F1581" i="10"/>
  <c r="H1581" i="10" s="1"/>
  <c r="D1582" i="10"/>
  <c r="E1582" i="10" s="1"/>
  <c r="C1583" i="10" s="1"/>
  <c r="A2597" i="10"/>
  <c r="I2597" i="10" l="1"/>
  <c r="J2596" i="10"/>
  <c r="K2597" i="10"/>
  <c r="G2597" i="10"/>
  <c r="B2597" i="10"/>
  <c r="O1579" i="10"/>
  <c r="P1579" i="10"/>
  <c r="Q1578" i="10"/>
  <c r="M1579" i="10"/>
  <c r="N1579" i="10"/>
  <c r="L1580" i="10"/>
  <c r="F1582" i="10"/>
  <c r="H1582" i="10" s="1"/>
  <c r="D1583" i="10"/>
  <c r="E1583" i="10" s="1"/>
  <c r="C1584" i="10" s="1"/>
  <c r="A2598" i="10"/>
  <c r="I2598" i="10" l="1"/>
  <c r="J2597" i="10"/>
  <c r="K2598" i="10"/>
  <c r="G2598" i="10"/>
  <c r="B2598" i="10"/>
  <c r="P1580" i="10"/>
  <c r="O1580" i="10"/>
  <c r="Q1579" i="10"/>
  <c r="M1580" i="10"/>
  <c r="N1580" i="10"/>
  <c r="L1581" i="10"/>
  <c r="F1583" i="10"/>
  <c r="H1583" i="10" s="1"/>
  <c r="D1584" i="10"/>
  <c r="E1584" i="10" s="1"/>
  <c r="C1585" i="10" s="1"/>
  <c r="A2599" i="10"/>
  <c r="I2599" i="10" l="1"/>
  <c r="J2598" i="10"/>
  <c r="K2599" i="10"/>
  <c r="G2599" i="10"/>
  <c r="B2599" i="10"/>
  <c r="P1581" i="10"/>
  <c r="O1581" i="10"/>
  <c r="Q1580" i="10"/>
  <c r="M1581" i="10"/>
  <c r="N1581" i="10"/>
  <c r="L1582" i="10"/>
  <c r="F1584" i="10"/>
  <c r="H1584" i="10" s="1"/>
  <c r="D1585" i="10"/>
  <c r="E1585" i="10" s="1"/>
  <c r="C1586" i="10" s="1"/>
  <c r="A2600" i="10"/>
  <c r="I2600" i="10" l="1"/>
  <c r="J2599" i="10"/>
  <c r="K2600" i="10"/>
  <c r="G2600" i="10"/>
  <c r="B2600" i="10"/>
  <c r="Q1581" i="10"/>
  <c r="O1582" i="10"/>
  <c r="P1582" i="10"/>
  <c r="M1582" i="10"/>
  <c r="N1582" i="10"/>
  <c r="L1583" i="10"/>
  <c r="F1585" i="10"/>
  <c r="H1585" i="10" s="1"/>
  <c r="D1586" i="10"/>
  <c r="E1586" i="10" s="1"/>
  <c r="C1587" i="10" s="1"/>
  <c r="A2601" i="10"/>
  <c r="I2601" i="10" l="1"/>
  <c r="J2600" i="10"/>
  <c r="K2601" i="10"/>
  <c r="G2601" i="10"/>
  <c r="B2601" i="10"/>
  <c r="P1583" i="10"/>
  <c r="O1583" i="10"/>
  <c r="Q1582" i="10"/>
  <c r="M1583" i="10"/>
  <c r="N1583" i="10"/>
  <c r="L1584" i="10"/>
  <c r="F1586" i="10"/>
  <c r="H1586" i="10" s="1"/>
  <c r="D1587" i="10"/>
  <c r="E1587" i="10" s="1"/>
  <c r="C1588" i="10" s="1"/>
  <c r="A2602" i="10"/>
  <c r="I2602" i="10" l="1"/>
  <c r="J2601" i="10"/>
  <c r="K2602" i="10"/>
  <c r="G2602" i="10"/>
  <c r="B2602" i="10"/>
  <c r="O1584" i="10"/>
  <c r="P1584" i="10"/>
  <c r="Q1583" i="10"/>
  <c r="M1584" i="10"/>
  <c r="N1584" i="10"/>
  <c r="L1585" i="10"/>
  <c r="F1587" i="10"/>
  <c r="H1587" i="10" s="1"/>
  <c r="D1588" i="10"/>
  <c r="E1588" i="10" s="1"/>
  <c r="C1589" i="10" s="1"/>
  <c r="A2603" i="10"/>
  <c r="I2603" i="10" l="1"/>
  <c r="J2602" i="10"/>
  <c r="K2603" i="10"/>
  <c r="G2603" i="10"/>
  <c r="B2603" i="10"/>
  <c r="Q1584" i="10"/>
  <c r="O1585" i="10"/>
  <c r="P1585" i="10"/>
  <c r="M1585" i="10"/>
  <c r="N1585" i="10"/>
  <c r="L1586" i="10"/>
  <c r="F1588" i="10"/>
  <c r="H1588" i="10" s="1"/>
  <c r="D1589" i="10"/>
  <c r="E1589" i="10" s="1"/>
  <c r="C1590" i="10" s="1"/>
  <c r="A2604" i="10"/>
  <c r="I2604" i="10" l="1"/>
  <c r="J2603" i="10"/>
  <c r="K2604" i="10"/>
  <c r="G2604" i="10"/>
  <c r="B2604" i="10"/>
  <c r="P1586" i="10"/>
  <c r="O1586" i="10"/>
  <c r="Q1585" i="10"/>
  <c r="M1586" i="10"/>
  <c r="N1586" i="10"/>
  <c r="L1587" i="10"/>
  <c r="F1589" i="10"/>
  <c r="H1589" i="10" s="1"/>
  <c r="D1590" i="10"/>
  <c r="E1590" i="10" s="1"/>
  <c r="C1591" i="10" s="1"/>
  <c r="A2605" i="10"/>
  <c r="I2605" i="10" l="1"/>
  <c r="J2604" i="10"/>
  <c r="K2605" i="10"/>
  <c r="G2605" i="10"/>
  <c r="B2605" i="10"/>
  <c r="O1587" i="10"/>
  <c r="P1587" i="10"/>
  <c r="Q1586" i="10"/>
  <c r="M1587" i="10"/>
  <c r="N1587" i="10"/>
  <c r="L1588" i="10"/>
  <c r="F1590" i="10"/>
  <c r="H1590" i="10" s="1"/>
  <c r="D1591" i="10"/>
  <c r="E1591" i="10" s="1"/>
  <c r="C1592" i="10" s="1"/>
  <c r="A2606" i="10"/>
  <c r="I2606" i="10" l="1"/>
  <c r="J2605" i="10"/>
  <c r="K2606" i="10"/>
  <c r="G2606" i="10"/>
  <c r="B2606" i="10"/>
  <c r="P1588" i="10"/>
  <c r="O1588" i="10"/>
  <c r="Q1587" i="10"/>
  <c r="M1588" i="10"/>
  <c r="N1588" i="10"/>
  <c r="L1589" i="10"/>
  <c r="F1591" i="10"/>
  <c r="H1591" i="10" s="1"/>
  <c r="D1592" i="10"/>
  <c r="E1592" i="10" s="1"/>
  <c r="C1593" i="10" s="1"/>
  <c r="A2607" i="10"/>
  <c r="I2607" i="10" l="1"/>
  <c r="J2606" i="10"/>
  <c r="K2607" i="10"/>
  <c r="G2607" i="10"/>
  <c r="B2607" i="10"/>
  <c r="Q1588" i="10"/>
  <c r="P1589" i="10"/>
  <c r="O1589" i="10"/>
  <c r="M1589" i="10"/>
  <c r="N1589" i="10"/>
  <c r="L1590" i="10"/>
  <c r="F1592" i="10"/>
  <c r="H1592" i="10" s="1"/>
  <c r="D1593" i="10"/>
  <c r="E1593" i="10" s="1"/>
  <c r="C1594" i="10" s="1"/>
  <c r="A2608" i="10"/>
  <c r="I2608" i="10" l="1"/>
  <c r="J2607" i="10"/>
  <c r="K2608" i="10"/>
  <c r="G2608" i="10"/>
  <c r="B2608" i="10"/>
  <c r="Q1589" i="10"/>
  <c r="P1590" i="10"/>
  <c r="O1590" i="10"/>
  <c r="M1590" i="10"/>
  <c r="N1590" i="10"/>
  <c r="L1591" i="10"/>
  <c r="F1593" i="10"/>
  <c r="H1593" i="10" s="1"/>
  <c r="D1594" i="10"/>
  <c r="E1594" i="10" s="1"/>
  <c r="C1595" i="10" s="1"/>
  <c r="A2609" i="10"/>
  <c r="I2609" i="10" l="1"/>
  <c r="J2608" i="10"/>
  <c r="K2609" i="10"/>
  <c r="G2609" i="10"/>
  <c r="B2609" i="10"/>
  <c r="Q1590" i="10"/>
  <c r="O1591" i="10"/>
  <c r="P1591" i="10"/>
  <c r="M1591" i="10"/>
  <c r="N1591" i="10"/>
  <c r="L1592" i="10"/>
  <c r="F1594" i="10"/>
  <c r="H1594" i="10" s="1"/>
  <c r="D1595" i="10"/>
  <c r="E1595" i="10" s="1"/>
  <c r="C1596" i="10" s="1"/>
  <c r="A2610" i="10"/>
  <c r="I2610" i="10" l="1"/>
  <c r="J2609" i="10"/>
  <c r="K2610" i="10"/>
  <c r="G2610" i="10"/>
  <c r="B2610" i="10"/>
  <c r="Q1591" i="10"/>
  <c r="O1592" i="10"/>
  <c r="P1592" i="10"/>
  <c r="M1592" i="10"/>
  <c r="N1592" i="10"/>
  <c r="L1593" i="10"/>
  <c r="F1595" i="10"/>
  <c r="H1595" i="10" s="1"/>
  <c r="D1596" i="10"/>
  <c r="E1596" i="10" s="1"/>
  <c r="C1597" i="10" s="1"/>
  <c r="A2611" i="10"/>
  <c r="I2611" i="10" l="1"/>
  <c r="J2610" i="10"/>
  <c r="K2611" i="10"/>
  <c r="G2611" i="10"/>
  <c r="B2611" i="10"/>
  <c r="Q1592" i="10"/>
  <c r="O1593" i="10"/>
  <c r="P1593" i="10"/>
  <c r="M1593" i="10"/>
  <c r="N1593" i="10"/>
  <c r="L1594" i="10"/>
  <c r="F1596" i="10"/>
  <c r="H1596" i="10" s="1"/>
  <c r="D1597" i="10"/>
  <c r="E1597" i="10" s="1"/>
  <c r="C1598" i="10" s="1"/>
  <c r="A2612" i="10"/>
  <c r="I2612" i="10" l="1"/>
  <c r="J2611" i="10"/>
  <c r="K2612" i="10"/>
  <c r="G2612" i="10"/>
  <c r="B2612" i="10"/>
  <c r="O1594" i="10"/>
  <c r="P1594" i="10"/>
  <c r="Q1593" i="10"/>
  <c r="M1594" i="10"/>
  <c r="N1594" i="10"/>
  <c r="L1595" i="10"/>
  <c r="F1597" i="10"/>
  <c r="H1597" i="10" s="1"/>
  <c r="D1598" i="10"/>
  <c r="E1598" i="10" s="1"/>
  <c r="C1599" i="10" s="1"/>
  <c r="A2613" i="10"/>
  <c r="I2613" i="10" l="1"/>
  <c r="J2612" i="10"/>
  <c r="K2613" i="10"/>
  <c r="G2613" i="10"/>
  <c r="B2613" i="10"/>
  <c r="Q1594" i="10"/>
  <c r="P1595" i="10"/>
  <c r="O1595" i="10"/>
  <c r="M1595" i="10"/>
  <c r="N1595" i="10"/>
  <c r="L1596" i="10"/>
  <c r="F1598" i="10"/>
  <c r="H1598" i="10" s="1"/>
  <c r="D1599" i="10"/>
  <c r="E1599" i="10" s="1"/>
  <c r="C1600" i="10" s="1"/>
  <c r="A2614" i="10"/>
  <c r="I2614" i="10" l="1"/>
  <c r="J2613" i="10"/>
  <c r="K2614" i="10"/>
  <c r="G2614" i="10"/>
  <c r="B2614" i="10"/>
  <c r="P1596" i="10"/>
  <c r="O1596" i="10"/>
  <c r="Q1595" i="10"/>
  <c r="M1596" i="10"/>
  <c r="N1596" i="10"/>
  <c r="L1597" i="10"/>
  <c r="F1599" i="10"/>
  <c r="H1599" i="10" s="1"/>
  <c r="D1600" i="10"/>
  <c r="E1600" i="10" s="1"/>
  <c r="C1601" i="10" s="1"/>
  <c r="A2615" i="10"/>
  <c r="I2615" i="10" l="1"/>
  <c r="J2614" i="10"/>
  <c r="K2615" i="10"/>
  <c r="G2615" i="10"/>
  <c r="B2615" i="10"/>
  <c r="P1597" i="10"/>
  <c r="O1597" i="10"/>
  <c r="Q1596" i="10"/>
  <c r="M1597" i="10"/>
  <c r="N1597" i="10"/>
  <c r="L1598" i="10"/>
  <c r="F1600" i="10"/>
  <c r="H1600" i="10" s="1"/>
  <c r="D1601" i="10"/>
  <c r="E1601" i="10" s="1"/>
  <c r="C1602" i="10" s="1"/>
  <c r="A2616" i="10"/>
  <c r="I2616" i="10" l="1"/>
  <c r="J2615" i="10"/>
  <c r="K2616" i="10"/>
  <c r="G2616" i="10"/>
  <c r="B2616" i="10"/>
  <c r="Q1597" i="10"/>
  <c r="P1598" i="10"/>
  <c r="O1598" i="10"/>
  <c r="M1598" i="10"/>
  <c r="N1598" i="10"/>
  <c r="L1599" i="10"/>
  <c r="F1601" i="10"/>
  <c r="H1601" i="10" s="1"/>
  <c r="D1602" i="10"/>
  <c r="E1602" i="10" s="1"/>
  <c r="C1603" i="10" s="1"/>
  <c r="A2617" i="10"/>
  <c r="I2617" i="10" l="1"/>
  <c r="J2616" i="10"/>
  <c r="K2617" i="10"/>
  <c r="G2617" i="10"/>
  <c r="B2617" i="10"/>
  <c r="O1599" i="10"/>
  <c r="P1599" i="10"/>
  <c r="Q1598" i="10"/>
  <c r="M1599" i="10"/>
  <c r="N1599" i="10"/>
  <c r="L1600" i="10"/>
  <c r="F1602" i="10"/>
  <c r="H1602" i="10" s="1"/>
  <c r="D1603" i="10"/>
  <c r="E1603" i="10" s="1"/>
  <c r="C1604" i="10" s="1"/>
  <c r="A2618" i="10"/>
  <c r="I2618" i="10" l="1"/>
  <c r="J2617" i="10"/>
  <c r="K2618" i="10"/>
  <c r="G2618" i="10"/>
  <c r="B2618" i="10"/>
  <c r="P1600" i="10"/>
  <c r="O1600" i="10"/>
  <c r="Q1599" i="10"/>
  <c r="M1600" i="10"/>
  <c r="N1600" i="10"/>
  <c r="L1601" i="10"/>
  <c r="F1603" i="10"/>
  <c r="H1603" i="10" s="1"/>
  <c r="D1604" i="10"/>
  <c r="E1604" i="10" s="1"/>
  <c r="C1605" i="10" s="1"/>
  <c r="A2619" i="10"/>
  <c r="I2619" i="10" l="1"/>
  <c r="J2618" i="10"/>
  <c r="K2619" i="10"/>
  <c r="G2619" i="10"/>
  <c r="B2619" i="10"/>
  <c r="O1601" i="10"/>
  <c r="P1601" i="10"/>
  <c r="Q1600" i="10"/>
  <c r="M1601" i="10"/>
  <c r="N1601" i="10"/>
  <c r="L1602" i="10"/>
  <c r="F1604" i="10"/>
  <c r="H1604" i="10" s="1"/>
  <c r="D1605" i="10"/>
  <c r="E1605" i="10" s="1"/>
  <c r="C1606" i="10" s="1"/>
  <c r="A2620" i="10"/>
  <c r="I2620" i="10" l="1"/>
  <c r="J2619" i="10"/>
  <c r="K2620" i="10"/>
  <c r="G2620" i="10"/>
  <c r="B2620" i="10"/>
  <c r="Q1601" i="10"/>
  <c r="O1602" i="10"/>
  <c r="P1602" i="10"/>
  <c r="M1602" i="10"/>
  <c r="N1602" i="10"/>
  <c r="L1603" i="10"/>
  <c r="F1605" i="10"/>
  <c r="H1605" i="10" s="1"/>
  <c r="D1606" i="10"/>
  <c r="E1606" i="10" s="1"/>
  <c r="C1607" i="10" s="1"/>
  <c r="A2621" i="10"/>
  <c r="I2621" i="10" l="1"/>
  <c r="J2620" i="10"/>
  <c r="K2621" i="10"/>
  <c r="G2621" i="10"/>
  <c r="B2621" i="10"/>
  <c r="P1603" i="10"/>
  <c r="O1603" i="10"/>
  <c r="Q1602" i="10"/>
  <c r="M1603" i="10"/>
  <c r="N1603" i="10"/>
  <c r="L1604" i="10"/>
  <c r="F1606" i="10"/>
  <c r="H1606" i="10" s="1"/>
  <c r="D1607" i="10"/>
  <c r="E1607" i="10" s="1"/>
  <c r="C1608" i="10" s="1"/>
  <c r="A2622" i="10"/>
  <c r="I2622" i="10" l="1"/>
  <c r="J2621" i="10"/>
  <c r="K2622" i="10"/>
  <c r="G2622" i="10"/>
  <c r="B2622" i="10"/>
  <c r="O1604" i="10"/>
  <c r="P1604" i="10"/>
  <c r="Q1603" i="10"/>
  <c r="M1604" i="10"/>
  <c r="N1604" i="10"/>
  <c r="L1605" i="10"/>
  <c r="F1607" i="10"/>
  <c r="H1607" i="10" s="1"/>
  <c r="D1608" i="10"/>
  <c r="E1608" i="10" s="1"/>
  <c r="C1609" i="10" s="1"/>
  <c r="A2623" i="10"/>
  <c r="I2623" i="10" l="1"/>
  <c r="J2622" i="10"/>
  <c r="K2623" i="10"/>
  <c r="G2623" i="10"/>
  <c r="B2623" i="10"/>
  <c r="P1605" i="10"/>
  <c r="O1605" i="10"/>
  <c r="Q1604" i="10"/>
  <c r="M1605" i="10"/>
  <c r="N1605" i="10"/>
  <c r="L1606" i="10"/>
  <c r="F1608" i="10"/>
  <c r="H1608" i="10" s="1"/>
  <c r="D1609" i="10"/>
  <c r="E1609" i="10" s="1"/>
  <c r="C1610" i="10" s="1"/>
  <c r="A2624" i="10"/>
  <c r="I2624" i="10" l="1"/>
  <c r="J2623" i="10"/>
  <c r="K2624" i="10"/>
  <c r="G2624" i="10"/>
  <c r="B2624" i="10"/>
  <c r="P1606" i="10"/>
  <c r="O1606" i="10"/>
  <c r="Q1605" i="10"/>
  <c r="M1606" i="10"/>
  <c r="N1606" i="10"/>
  <c r="L1607" i="10"/>
  <c r="F1609" i="10"/>
  <c r="H1609" i="10" s="1"/>
  <c r="D1610" i="10"/>
  <c r="E1610" i="10" s="1"/>
  <c r="C1611" i="10" s="1"/>
  <c r="A2625" i="10"/>
  <c r="I2625" i="10" l="1"/>
  <c r="J2624" i="10"/>
  <c r="K2625" i="10"/>
  <c r="G2625" i="10"/>
  <c r="B2625" i="10"/>
  <c r="O1607" i="10"/>
  <c r="P1607" i="10"/>
  <c r="Q1606" i="10"/>
  <c r="M1607" i="10"/>
  <c r="N1607" i="10"/>
  <c r="L1608" i="10"/>
  <c r="F1610" i="10"/>
  <c r="H1610" i="10" s="1"/>
  <c r="D1611" i="10"/>
  <c r="E1611" i="10" s="1"/>
  <c r="C1612" i="10" s="1"/>
  <c r="A2626" i="10"/>
  <c r="I2626" i="10" l="1"/>
  <c r="J2625" i="10"/>
  <c r="K2626" i="10"/>
  <c r="G2626" i="10"/>
  <c r="B2626" i="10"/>
  <c r="P1608" i="10"/>
  <c r="O1608" i="10"/>
  <c r="Q1607" i="10"/>
  <c r="M1608" i="10"/>
  <c r="N1608" i="10"/>
  <c r="L1609" i="10"/>
  <c r="F1611" i="10"/>
  <c r="H1611" i="10" s="1"/>
  <c r="D1612" i="10"/>
  <c r="E1612" i="10" s="1"/>
  <c r="C1613" i="10" s="1"/>
  <c r="A2627" i="10"/>
  <c r="I2627" i="10" l="1"/>
  <c r="J2626" i="10"/>
  <c r="K2627" i="10"/>
  <c r="G2627" i="10"/>
  <c r="B2627" i="10"/>
  <c r="Q1608" i="10"/>
  <c r="O1609" i="10"/>
  <c r="P1609" i="10"/>
  <c r="M1609" i="10"/>
  <c r="N1609" i="10"/>
  <c r="L1610" i="10"/>
  <c r="F1612" i="10"/>
  <c r="H1612" i="10" s="1"/>
  <c r="D1613" i="10"/>
  <c r="E1613" i="10" s="1"/>
  <c r="C1614" i="10" s="1"/>
  <c r="A2628" i="10"/>
  <c r="I2628" i="10" l="1"/>
  <c r="J2627" i="10"/>
  <c r="K2628" i="10"/>
  <c r="G2628" i="10"/>
  <c r="B2628" i="10"/>
  <c r="Q1609" i="10"/>
  <c r="O1610" i="10"/>
  <c r="P1610" i="10"/>
  <c r="M1610" i="10"/>
  <c r="N1610" i="10"/>
  <c r="L1611" i="10"/>
  <c r="F1613" i="10"/>
  <c r="H1613" i="10" s="1"/>
  <c r="D1614" i="10"/>
  <c r="E1614" i="10" s="1"/>
  <c r="C1615" i="10" s="1"/>
  <c r="A2629" i="10"/>
  <c r="I2629" i="10" l="1"/>
  <c r="J2628" i="10"/>
  <c r="K2629" i="10"/>
  <c r="G2629" i="10"/>
  <c r="B2629" i="10"/>
  <c r="O1611" i="10"/>
  <c r="P1611" i="10"/>
  <c r="Q1610" i="10"/>
  <c r="M1611" i="10"/>
  <c r="N1611" i="10"/>
  <c r="L1612" i="10"/>
  <c r="F1614" i="10"/>
  <c r="H1614" i="10" s="1"/>
  <c r="D1615" i="10"/>
  <c r="E1615" i="10" s="1"/>
  <c r="C1616" i="10" s="1"/>
  <c r="A2630" i="10"/>
  <c r="I2630" i="10" l="1"/>
  <c r="J2629" i="10"/>
  <c r="K2630" i="10"/>
  <c r="G2630" i="10"/>
  <c r="B2630" i="10"/>
  <c r="P1612" i="10"/>
  <c r="O1612" i="10"/>
  <c r="Q1611" i="10"/>
  <c r="M1612" i="10"/>
  <c r="N1612" i="10"/>
  <c r="L1613" i="10"/>
  <c r="F1615" i="10"/>
  <c r="H1615" i="10" s="1"/>
  <c r="D1616" i="10"/>
  <c r="E1616" i="10" s="1"/>
  <c r="C1617" i="10" s="1"/>
  <c r="A2631" i="10"/>
  <c r="I2631" i="10" l="1"/>
  <c r="J2630" i="10"/>
  <c r="K2631" i="10"/>
  <c r="G2631" i="10"/>
  <c r="B2631" i="10"/>
  <c r="O1613" i="10"/>
  <c r="P1613" i="10"/>
  <c r="Q1612" i="10"/>
  <c r="M1613" i="10"/>
  <c r="N1613" i="10"/>
  <c r="L1614" i="10"/>
  <c r="F1616" i="10"/>
  <c r="H1616" i="10" s="1"/>
  <c r="D1617" i="10"/>
  <c r="E1617" i="10" s="1"/>
  <c r="C1618" i="10" s="1"/>
  <c r="A2632" i="10"/>
  <c r="I2632" i="10" l="1"/>
  <c r="J2631" i="10"/>
  <c r="K2632" i="10"/>
  <c r="G2632" i="10"/>
  <c r="B2632" i="10"/>
  <c r="P1614" i="10"/>
  <c r="O1614" i="10"/>
  <c r="Q1613" i="10"/>
  <c r="M1614" i="10"/>
  <c r="N1614" i="10"/>
  <c r="L1615" i="10"/>
  <c r="F1617" i="10"/>
  <c r="H1617" i="10" s="1"/>
  <c r="D1618" i="10"/>
  <c r="E1618" i="10" s="1"/>
  <c r="C1619" i="10" s="1"/>
  <c r="A2633" i="10"/>
  <c r="I2633" i="10" l="1"/>
  <c r="J2632" i="10"/>
  <c r="K2633" i="10"/>
  <c r="G2633" i="10"/>
  <c r="B2633" i="10"/>
  <c r="Q1614" i="10"/>
  <c r="O1615" i="10"/>
  <c r="P1615" i="10"/>
  <c r="M1615" i="10"/>
  <c r="N1615" i="10"/>
  <c r="L1616" i="10"/>
  <c r="F1618" i="10"/>
  <c r="H1618" i="10" s="1"/>
  <c r="D1619" i="10"/>
  <c r="E1619" i="10" s="1"/>
  <c r="C1620" i="10" s="1"/>
  <c r="A2634" i="10"/>
  <c r="I2634" i="10" l="1"/>
  <c r="J2633" i="10"/>
  <c r="K2634" i="10"/>
  <c r="G2634" i="10"/>
  <c r="B2634" i="10"/>
  <c r="P1616" i="10"/>
  <c r="O1616" i="10"/>
  <c r="Q1615" i="10"/>
  <c r="M1616" i="10"/>
  <c r="N1616" i="10"/>
  <c r="L1617" i="10"/>
  <c r="F1619" i="10"/>
  <c r="H1619" i="10" s="1"/>
  <c r="D1620" i="10"/>
  <c r="E1620" i="10" s="1"/>
  <c r="C1621" i="10" s="1"/>
  <c r="A2635" i="10"/>
  <c r="I2635" i="10" l="1"/>
  <c r="J2634" i="10"/>
  <c r="K2635" i="10"/>
  <c r="G2635" i="10"/>
  <c r="B2635" i="10"/>
  <c r="O1617" i="10"/>
  <c r="P1617" i="10"/>
  <c r="Q1616" i="10"/>
  <c r="M1617" i="10"/>
  <c r="N1617" i="10"/>
  <c r="L1618" i="10"/>
  <c r="F1620" i="10"/>
  <c r="H1620" i="10" s="1"/>
  <c r="D1621" i="10"/>
  <c r="E1621" i="10" s="1"/>
  <c r="C1622" i="10" s="1"/>
  <c r="A2636" i="10"/>
  <c r="I2636" i="10" l="1"/>
  <c r="J2635" i="10"/>
  <c r="K2636" i="10"/>
  <c r="G2636" i="10"/>
  <c r="B2636" i="10"/>
  <c r="P1618" i="10"/>
  <c r="O1618" i="10"/>
  <c r="Q1617" i="10"/>
  <c r="M1618" i="10"/>
  <c r="N1618" i="10"/>
  <c r="L1619" i="10"/>
  <c r="F1621" i="10"/>
  <c r="H1621" i="10" s="1"/>
  <c r="D1622" i="10"/>
  <c r="E1622" i="10" s="1"/>
  <c r="C1623" i="10" s="1"/>
  <c r="A2637" i="10"/>
  <c r="I2637" i="10" l="1"/>
  <c r="J2636" i="10"/>
  <c r="K2637" i="10"/>
  <c r="G2637" i="10"/>
  <c r="B2637" i="10"/>
  <c r="O1619" i="10"/>
  <c r="P1619" i="10"/>
  <c r="Q1618" i="10"/>
  <c r="M1619" i="10"/>
  <c r="N1619" i="10"/>
  <c r="L1620" i="10"/>
  <c r="F1622" i="10"/>
  <c r="H1622" i="10" s="1"/>
  <c r="D1623" i="10"/>
  <c r="E1623" i="10" s="1"/>
  <c r="C1624" i="10" s="1"/>
  <c r="A2638" i="10"/>
  <c r="I2638" i="10" l="1"/>
  <c r="J2637" i="10"/>
  <c r="K2638" i="10"/>
  <c r="G2638" i="10"/>
  <c r="B2638" i="10"/>
  <c r="Q1619" i="10"/>
  <c r="O1620" i="10"/>
  <c r="P1620" i="10"/>
  <c r="M1620" i="10"/>
  <c r="N1620" i="10"/>
  <c r="L1621" i="10"/>
  <c r="F1623" i="10"/>
  <c r="H1623" i="10" s="1"/>
  <c r="D1624" i="10"/>
  <c r="E1624" i="10" s="1"/>
  <c r="C1625" i="10" s="1"/>
  <c r="A2639" i="10"/>
  <c r="I2639" i="10" l="1"/>
  <c r="J2638" i="10"/>
  <c r="K2639" i="10"/>
  <c r="G2639" i="10"/>
  <c r="B2639" i="10"/>
  <c r="P1621" i="10"/>
  <c r="O1621" i="10"/>
  <c r="Q1620" i="10"/>
  <c r="M1621" i="10"/>
  <c r="N1621" i="10"/>
  <c r="L1622" i="10"/>
  <c r="F1624" i="10"/>
  <c r="H1624" i="10" s="1"/>
  <c r="D1625" i="10"/>
  <c r="E1625" i="10" s="1"/>
  <c r="C1626" i="10" s="1"/>
  <c r="A2640" i="10"/>
  <c r="I2640" i="10" l="1"/>
  <c r="J2639" i="10"/>
  <c r="K2640" i="10"/>
  <c r="G2640" i="10"/>
  <c r="B2640" i="10"/>
  <c r="Q1621" i="10"/>
  <c r="O1622" i="10"/>
  <c r="P1622" i="10"/>
  <c r="M1622" i="10"/>
  <c r="N1622" i="10"/>
  <c r="L1623" i="10"/>
  <c r="F1625" i="10"/>
  <c r="H1625" i="10" s="1"/>
  <c r="D1626" i="10"/>
  <c r="E1626" i="10" s="1"/>
  <c r="C1627" i="10" s="1"/>
  <c r="A2641" i="10"/>
  <c r="I2641" i="10" l="1"/>
  <c r="J2640" i="10"/>
  <c r="K2641" i="10"/>
  <c r="G2641" i="10"/>
  <c r="B2641" i="10"/>
  <c r="O1623" i="10"/>
  <c r="P1623" i="10"/>
  <c r="Q1622" i="10"/>
  <c r="M1623" i="10"/>
  <c r="N1623" i="10"/>
  <c r="L1624" i="10"/>
  <c r="F1626" i="10"/>
  <c r="H1626" i="10" s="1"/>
  <c r="D1627" i="10"/>
  <c r="E1627" i="10" s="1"/>
  <c r="C1628" i="10" s="1"/>
  <c r="A2642" i="10"/>
  <c r="I2642" i="10" l="1"/>
  <c r="J2641" i="10"/>
  <c r="K2642" i="10"/>
  <c r="G2642" i="10"/>
  <c r="B2642" i="10"/>
  <c r="Q1623" i="10"/>
  <c r="P1624" i="10"/>
  <c r="O1624" i="10"/>
  <c r="M1624" i="10"/>
  <c r="N1624" i="10"/>
  <c r="L1625" i="10"/>
  <c r="F1627" i="10"/>
  <c r="H1627" i="10" s="1"/>
  <c r="D1628" i="10"/>
  <c r="E1628" i="10" s="1"/>
  <c r="C1629" i="10" s="1"/>
  <c r="A2643" i="10"/>
  <c r="I2643" i="10" l="1"/>
  <c r="J2642" i="10"/>
  <c r="K2643" i="10"/>
  <c r="G2643" i="10"/>
  <c r="B2643" i="10"/>
  <c r="Q1624" i="10"/>
  <c r="P1625" i="10"/>
  <c r="O1625" i="10"/>
  <c r="M1625" i="10"/>
  <c r="N1625" i="10"/>
  <c r="L1626" i="10"/>
  <c r="F1628" i="10"/>
  <c r="H1628" i="10" s="1"/>
  <c r="D1629" i="10"/>
  <c r="E1629" i="10" s="1"/>
  <c r="C1630" i="10" s="1"/>
  <c r="A2644" i="10"/>
  <c r="I2644" i="10" l="1"/>
  <c r="J2643" i="10"/>
  <c r="K2644" i="10"/>
  <c r="G2644" i="10"/>
  <c r="B2644" i="10"/>
  <c r="O1626" i="10"/>
  <c r="P1626" i="10"/>
  <c r="Q1625" i="10"/>
  <c r="M1626" i="10"/>
  <c r="N1626" i="10"/>
  <c r="L1627" i="10"/>
  <c r="F1629" i="10"/>
  <c r="H1629" i="10" s="1"/>
  <c r="D1630" i="10"/>
  <c r="E1630" i="10" s="1"/>
  <c r="C1631" i="10" s="1"/>
  <c r="A2645" i="10"/>
  <c r="I2645" i="10" l="1"/>
  <c r="J2644" i="10"/>
  <c r="K2645" i="10"/>
  <c r="G2645" i="10"/>
  <c r="B2645" i="10"/>
  <c r="P1627" i="10"/>
  <c r="O1627" i="10"/>
  <c r="Q1626" i="10"/>
  <c r="M1627" i="10"/>
  <c r="N1627" i="10"/>
  <c r="L1628" i="10"/>
  <c r="F1630" i="10"/>
  <c r="H1630" i="10" s="1"/>
  <c r="D1631" i="10"/>
  <c r="E1631" i="10" s="1"/>
  <c r="C1632" i="10" s="1"/>
  <c r="A2646" i="10"/>
  <c r="I2646" i="10" l="1"/>
  <c r="J2645" i="10"/>
  <c r="K2646" i="10"/>
  <c r="G2646" i="10"/>
  <c r="B2646" i="10"/>
  <c r="P1628" i="10"/>
  <c r="O1628" i="10"/>
  <c r="Q1627" i="10"/>
  <c r="M1628" i="10"/>
  <c r="N1628" i="10"/>
  <c r="L1629" i="10"/>
  <c r="F1631" i="10"/>
  <c r="H1631" i="10" s="1"/>
  <c r="D1632" i="10"/>
  <c r="E1632" i="10" s="1"/>
  <c r="C1633" i="10" s="1"/>
  <c r="A2647" i="10"/>
  <c r="I2647" i="10" l="1"/>
  <c r="J2646" i="10"/>
  <c r="K2647" i="10"/>
  <c r="G2647" i="10"/>
  <c r="B2647" i="10"/>
  <c r="Q1628" i="10"/>
  <c r="P1629" i="10"/>
  <c r="O1629" i="10"/>
  <c r="M1629" i="10"/>
  <c r="N1629" i="10"/>
  <c r="L1630" i="10"/>
  <c r="F1632" i="10"/>
  <c r="H1632" i="10" s="1"/>
  <c r="D1633" i="10"/>
  <c r="E1633" i="10" s="1"/>
  <c r="C1634" i="10" s="1"/>
  <c r="A2648" i="10"/>
  <c r="I2648" i="10" l="1"/>
  <c r="J2647" i="10"/>
  <c r="K2648" i="10"/>
  <c r="G2648" i="10"/>
  <c r="B2648" i="10"/>
  <c r="Q1629" i="10"/>
  <c r="P1630" i="10"/>
  <c r="O1630" i="10"/>
  <c r="M1630" i="10"/>
  <c r="N1630" i="10"/>
  <c r="L1631" i="10"/>
  <c r="F1633" i="10"/>
  <c r="H1633" i="10" s="1"/>
  <c r="D1634" i="10"/>
  <c r="E1634" i="10" s="1"/>
  <c r="C1635" i="10" s="1"/>
  <c r="A2649" i="10"/>
  <c r="I2649" i="10" l="1"/>
  <c r="J2648" i="10"/>
  <c r="K2649" i="10"/>
  <c r="G2649" i="10"/>
  <c r="B2649" i="10"/>
  <c r="O1631" i="10"/>
  <c r="P1631" i="10"/>
  <c r="Q1630" i="10"/>
  <c r="M1631" i="10"/>
  <c r="N1631" i="10"/>
  <c r="L1632" i="10"/>
  <c r="F1634" i="10"/>
  <c r="H1634" i="10" s="1"/>
  <c r="D1635" i="10"/>
  <c r="E1635" i="10" s="1"/>
  <c r="C1636" i="10" s="1"/>
  <c r="A2650" i="10"/>
  <c r="I2650" i="10" l="1"/>
  <c r="J2649" i="10"/>
  <c r="K2650" i="10"/>
  <c r="G2650" i="10"/>
  <c r="B2650" i="10"/>
  <c r="Q1631" i="10"/>
  <c r="O1632" i="10"/>
  <c r="P1632" i="10"/>
  <c r="M1632" i="10"/>
  <c r="N1632" i="10"/>
  <c r="L1633" i="10"/>
  <c r="F1635" i="10"/>
  <c r="H1635" i="10" s="1"/>
  <c r="D1636" i="10"/>
  <c r="E1636" i="10" s="1"/>
  <c r="C1637" i="10" s="1"/>
  <c r="A2651" i="10"/>
  <c r="I2651" i="10" l="1"/>
  <c r="J2650" i="10"/>
  <c r="K2651" i="10"/>
  <c r="G2651" i="10"/>
  <c r="B2651" i="10"/>
  <c r="P1633" i="10"/>
  <c r="O1633" i="10"/>
  <c r="Q1632" i="10"/>
  <c r="M1633" i="10"/>
  <c r="N1633" i="10"/>
  <c r="L1634" i="10"/>
  <c r="F1636" i="10"/>
  <c r="H1636" i="10" s="1"/>
  <c r="D1637" i="10"/>
  <c r="E1637" i="10" s="1"/>
  <c r="C1638" i="10" s="1"/>
  <c r="A2652" i="10"/>
  <c r="I2652" i="10" l="1"/>
  <c r="J2651" i="10"/>
  <c r="K2652" i="10"/>
  <c r="G2652" i="10"/>
  <c r="B2652" i="10"/>
  <c r="P1634" i="10"/>
  <c r="O1634" i="10"/>
  <c r="Q1633" i="10"/>
  <c r="M1634" i="10"/>
  <c r="N1634" i="10"/>
  <c r="L1635" i="10"/>
  <c r="F1637" i="10"/>
  <c r="H1637" i="10" s="1"/>
  <c r="D1638" i="10"/>
  <c r="E1638" i="10" s="1"/>
  <c r="C1639" i="10" s="1"/>
  <c r="A2653" i="10"/>
  <c r="I2653" i="10" l="1"/>
  <c r="J2652" i="10"/>
  <c r="K2653" i="10"/>
  <c r="G2653" i="10"/>
  <c r="B2653" i="10"/>
  <c r="Q1634" i="10"/>
  <c r="O1635" i="10"/>
  <c r="P1635" i="10"/>
  <c r="M1635" i="10"/>
  <c r="N1635" i="10"/>
  <c r="L1636" i="10"/>
  <c r="F1638" i="10"/>
  <c r="H1638" i="10" s="1"/>
  <c r="D1639" i="10"/>
  <c r="E1639" i="10" s="1"/>
  <c r="C1640" i="10" s="1"/>
  <c r="A2654" i="10"/>
  <c r="I2654" i="10" l="1"/>
  <c r="J2653" i="10"/>
  <c r="K2654" i="10"/>
  <c r="G2654" i="10"/>
  <c r="B2654" i="10"/>
  <c r="O1636" i="10"/>
  <c r="P1636" i="10"/>
  <c r="Q1635" i="10"/>
  <c r="M1636" i="10"/>
  <c r="N1636" i="10"/>
  <c r="L1637" i="10"/>
  <c r="F1639" i="10"/>
  <c r="H1639" i="10" s="1"/>
  <c r="D1640" i="10"/>
  <c r="E1640" i="10" s="1"/>
  <c r="C1641" i="10" s="1"/>
  <c r="A2655" i="10"/>
  <c r="I2655" i="10" l="1"/>
  <c r="J2654" i="10"/>
  <c r="K2655" i="10"/>
  <c r="G2655" i="10"/>
  <c r="B2655" i="10"/>
  <c r="O1637" i="10"/>
  <c r="P1637" i="10"/>
  <c r="Q1636" i="10"/>
  <c r="M1637" i="10"/>
  <c r="N1637" i="10"/>
  <c r="L1638" i="10"/>
  <c r="F1640" i="10"/>
  <c r="H1640" i="10" s="1"/>
  <c r="D1641" i="10"/>
  <c r="E1641" i="10" s="1"/>
  <c r="C1642" i="10" s="1"/>
  <c r="A2656" i="10"/>
  <c r="I2656" i="10" l="1"/>
  <c r="J2655" i="10"/>
  <c r="K2656" i="10"/>
  <c r="G2656" i="10"/>
  <c r="B2656" i="10"/>
  <c r="P1638" i="10"/>
  <c r="O1638" i="10"/>
  <c r="Q1637" i="10"/>
  <c r="M1638" i="10"/>
  <c r="N1638" i="10"/>
  <c r="L1639" i="10"/>
  <c r="F1641" i="10"/>
  <c r="H1641" i="10" s="1"/>
  <c r="D1642" i="10"/>
  <c r="E1642" i="10" s="1"/>
  <c r="C1643" i="10" s="1"/>
  <c r="A2657" i="10"/>
  <c r="I2657" i="10" l="1"/>
  <c r="J2656" i="10"/>
  <c r="K2657" i="10"/>
  <c r="G2657" i="10"/>
  <c r="B2657" i="10"/>
  <c r="O1639" i="10"/>
  <c r="P1639" i="10"/>
  <c r="Q1638" i="10"/>
  <c r="M1639" i="10"/>
  <c r="N1639" i="10"/>
  <c r="L1640" i="10"/>
  <c r="F1642" i="10"/>
  <c r="H1642" i="10" s="1"/>
  <c r="D1643" i="10"/>
  <c r="E1643" i="10" s="1"/>
  <c r="C1644" i="10" s="1"/>
  <c r="A2658" i="10"/>
  <c r="I2658" i="10" l="1"/>
  <c r="J2657" i="10"/>
  <c r="K2658" i="10"/>
  <c r="G2658" i="10"/>
  <c r="B2658" i="10"/>
  <c r="O1640" i="10"/>
  <c r="P1640" i="10"/>
  <c r="Q1639" i="10"/>
  <c r="M1640" i="10"/>
  <c r="N1640" i="10"/>
  <c r="L1641" i="10"/>
  <c r="F1643" i="10"/>
  <c r="H1643" i="10" s="1"/>
  <c r="D1644" i="10"/>
  <c r="E1644" i="10" s="1"/>
  <c r="C1645" i="10" s="1"/>
  <c r="A2659" i="10"/>
  <c r="I2659" i="10" l="1"/>
  <c r="J2658" i="10"/>
  <c r="K2659" i="10"/>
  <c r="G2659" i="10"/>
  <c r="B2659" i="10"/>
  <c r="O1641" i="10"/>
  <c r="P1641" i="10"/>
  <c r="Q1640" i="10"/>
  <c r="M1641" i="10"/>
  <c r="N1641" i="10"/>
  <c r="L1642" i="10"/>
  <c r="F1644" i="10"/>
  <c r="H1644" i="10" s="1"/>
  <c r="D1645" i="10"/>
  <c r="E1645" i="10" s="1"/>
  <c r="C1646" i="10" s="1"/>
  <c r="A2660" i="10"/>
  <c r="I2660" i="10" l="1"/>
  <c r="J2659" i="10"/>
  <c r="K2660" i="10"/>
  <c r="G2660" i="10"/>
  <c r="B2660" i="10"/>
  <c r="O1642" i="10"/>
  <c r="P1642" i="10"/>
  <c r="Q1641" i="10"/>
  <c r="M1642" i="10"/>
  <c r="N1642" i="10"/>
  <c r="L1643" i="10"/>
  <c r="F1645" i="10"/>
  <c r="H1645" i="10" s="1"/>
  <c r="D1646" i="10"/>
  <c r="E1646" i="10" s="1"/>
  <c r="C1647" i="10" s="1"/>
  <c r="A2661" i="10"/>
  <c r="I2661" i="10" l="1"/>
  <c r="J2660" i="10"/>
  <c r="K2661" i="10"/>
  <c r="G2661" i="10"/>
  <c r="B2661" i="10"/>
  <c r="P1643" i="10"/>
  <c r="O1643" i="10"/>
  <c r="Q1642" i="10"/>
  <c r="M1643" i="10"/>
  <c r="N1643" i="10"/>
  <c r="L1644" i="10"/>
  <c r="F1646" i="10"/>
  <c r="H1646" i="10" s="1"/>
  <c r="D1647" i="10"/>
  <c r="E1647" i="10" s="1"/>
  <c r="C1648" i="10" s="1"/>
  <c r="A2662" i="10"/>
  <c r="I2662" i="10" l="1"/>
  <c r="J2661" i="10"/>
  <c r="K2662" i="10"/>
  <c r="G2662" i="10"/>
  <c r="B2662" i="10"/>
  <c r="Q1643" i="10"/>
  <c r="P1644" i="10"/>
  <c r="O1644" i="10"/>
  <c r="M1644" i="10"/>
  <c r="N1644" i="10"/>
  <c r="L1645" i="10"/>
  <c r="F1647" i="10"/>
  <c r="H1647" i="10" s="1"/>
  <c r="D1648" i="10"/>
  <c r="E1648" i="10" s="1"/>
  <c r="C1649" i="10" s="1"/>
  <c r="A2663" i="10"/>
  <c r="I2663" i="10" l="1"/>
  <c r="J2662" i="10"/>
  <c r="K2663" i="10"/>
  <c r="G2663" i="10"/>
  <c r="B2663" i="10"/>
  <c r="Q1644" i="10"/>
  <c r="O1645" i="10"/>
  <c r="P1645" i="10"/>
  <c r="M1645" i="10"/>
  <c r="N1645" i="10"/>
  <c r="L1646" i="10"/>
  <c r="F1648" i="10"/>
  <c r="H1648" i="10" s="1"/>
  <c r="D1649" i="10"/>
  <c r="E1649" i="10" s="1"/>
  <c r="C1650" i="10" s="1"/>
  <c r="A2664" i="10"/>
  <c r="I2664" i="10" l="1"/>
  <c r="J2663" i="10"/>
  <c r="K2664" i="10"/>
  <c r="G2664" i="10"/>
  <c r="B2664" i="10"/>
  <c r="Q1645" i="10"/>
  <c r="P1646" i="10"/>
  <c r="O1646" i="10"/>
  <c r="M1646" i="10"/>
  <c r="N1646" i="10"/>
  <c r="L1647" i="10"/>
  <c r="F1649" i="10"/>
  <c r="H1649" i="10" s="1"/>
  <c r="D1650" i="10"/>
  <c r="E1650" i="10" s="1"/>
  <c r="C1651" i="10" s="1"/>
  <c r="A2665" i="10"/>
  <c r="I2665" i="10" l="1"/>
  <c r="J2664" i="10"/>
  <c r="K2665" i="10"/>
  <c r="G2665" i="10"/>
  <c r="B2665" i="10"/>
  <c r="Q1646" i="10"/>
  <c r="O1647" i="10"/>
  <c r="P1647" i="10"/>
  <c r="M1647" i="10"/>
  <c r="N1647" i="10"/>
  <c r="L1648" i="10"/>
  <c r="F1650" i="10"/>
  <c r="H1650" i="10" s="1"/>
  <c r="D1651" i="10"/>
  <c r="E1651" i="10" s="1"/>
  <c r="C1652" i="10" s="1"/>
  <c r="A2666" i="10"/>
  <c r="I2666" i="10" l="1"/>
  <c r="J2665" i="10"/>
  <c r="K2666" i="10"/>
  <c r="G2666" i="10"/>
  <c r="B2666" i="10"/>
  <c r="Q1647" i="10"/>
  <c r="P1648" i="10"/>
  <c r="O1648" i="10"/>
  <c r="M1648" i="10"/>
  <c r="N1648" i="10"/>
  <c r="L1649" i="10"/>
  <c r="F1651" i="10"/>
  <c r="H1651" i="10" s="1"/>
  <c r="D1652" i="10"/>
  <c r="E1652" i="10" s="1"/>
  <c r="C1653" i="10" s="1"/>
  <c r="A2667" i="10"/>
  <c r="I2667" i="10" l="1"/>
  <c r="J2666" i="10"/>
  <c r="K2667" i="10"/>
  <c r="G2667" i="10"/>
  <c r="B2667" i="10"/>
  <c r="O1649" i="10"/>
  <c r="P1649" i="10"/>
  <c r="Q1648" i="10"/>
  <c r="M1649" i="10"/>
  <c r="N1649" i="10"/>
  <c r="L1650" i="10"/>
  <c r="F1652" i="10"/>
  <c r="H1652" i="10" s="1"/>
  <c r="D1653" i="10"/>
  <c r="E1653" i="10" s="1"/>
  <c r="C1654" i="10" s="1"/>
  <c r="A2668" i="10"/>
  <c r="I2668" i="10" l="1"/>
  <c r="J2667" i="10"/>
  <c r="K2668" i="10"/>
  <c r="G2668" i="10"/>
  <c r="B2668" i="10"/>
  <c r="Q1649" i="10"/>
  <c r="O1650" i="10"/>
  <c r="P1650" i="10"/>
  <c r="M1650" i="10"/>
  <c r="N1650" i="10"/>
  <c r="L1651" i="10"/>
  <c r="F1653" i="10"/>
  <c r="H1653" i="10" s="1"/>
  <c r="D1654" i="10"/>
  <c r="E1654" i="10" s="1"/>
  <c r="C1655" i="10" s="1"/>
  <c r="A2669" i="10"/>
  <c r="I2669" i="10" l="1"/>
  <c r="J2668" i="10"/>
  <c r="K2669" i="10"/>
  <c r="G2669" i="10"/>
  <c r="B2669" i="10"/>
  <c r="Q1650" i="10"/>
  <c r="O1651" i="10"/>
  <c r="P1651" i="10"/>
  <c r="M1651" i="10"/>
  <c r="N1651" i="10"/>
  <c r="L1652" i="10"/>
  <c r="F1654" i="10"/>
  <c r="H1654" i="10" s="1"/>
  <c r="D1655" i="10"/>
  <c r="E1655" i="10" s="1"/>
  <c r="C1656" i="10" s="1"/>
  <c r="A2670" i="10"/>
  <c r="I2670" i="10" l="1"/>
  <c r="J2669" i="10"/>
  <c r="K2670" i="10"/>
  <c r="G2670" i="10"/>
  <c r="B2670" i="10"/>
  <c r="P1652" i="10"/>
  <c r="O1652" i="10"/>
  <c r="Q1651" i="10"/>
  <c r="M1652" i="10"/>
  <c r="N1652" i="10"/>
  <c r="L1653" i="10"/>
  <c r="F1655" i="10"/>
  <c r="H1655" i="10" s="1"/>
  <c r="D1656" i="10"/>
  <c r="E1656" i="10" s="1"/>
  <c r="C1657" i="10" s="1"/>
  <c r="A2671" i="10"/>
  <c r="I2671" i="10" l="1"/>
  <c r="J2670" i="10"/>
  <c r="K2671" i="10"/>
  <c r="G2671" i="10"/>
  <c r="B2671" i="10"/>
  <c r="P1653" i="10"/>
  <c r="O1653" i="10"/>
  <c r="Q1652" i="10"/>
  <c r="M1653" i="10"/>
  <c r="N1653" i="10"/>
  <c r="L1654" i="10"/>
  <c r="F1656" i="10"/>
  <c r="H1656" i="10" s="1"/>
  <c r="D1657" i="10"/>
  <c r="E1657" i="10" s="1"/>
  <c r="C1658" i="10" s="1"/>
  <c r="A2672" i="10"/>
  <c r="I2672" i="10" l="1"/>
  <c r="J2671" i="10"/>
  <c r="K2672" i="10"/>
  <c r="G2672" i="10"/>
  <c r="B2672" i="10"/>
  <c r="Q1653" i="10"/>
  <c r="O1654" i="10"/>
  <c r="P1654" i="10"/>
  <c r="M1654" i="10"/>
  <c r="N1654" i="10"/>
  <c r="L1655" i="10"/>
  <c r="F1657" i="10"/>
  <c r="H1657" i="10" s="1"/>
  <c r="D1658" i="10"/>
  <c r="E1658" i="10" s="1"/>
  <c r="C1659" i="10" s="1"/>
  <c r="A2673" i="10"/>
  <c r="I2673" i="10" l="1"/>
  <c r="J2672" i="10"/>
  <c r="K2673" i="10"/>
  <c r="G2673" i="10"/>
  <c r="B2673" i="10"/>
  <c r="P1655" i="10"/>
  <c r="O1655" i="10"/>
  <c r="Q1654" i="10"/>
  <c r="M1655" i="10"/>
  <c r="N1655" i="10"/>
  <c r="L1656" i="10"/>
  <c r="F1658" i="10"/>
  <c r="H1658" i="10" s="1"/>
  <c r="D1659" i="10"/>
  <c r="E1659" i="10" s="1"/>
  <c r="C1660" i="10" s="1"/>
  <c r="A2674" i="10"/>
  <c r="I2674" i="10" l="1"/>
  <c r="J2673" i="10"/>
  <c r="K2674" i="10"/>
  <c r="G2674" i="10"/>
  <c r="B2674" i="10"/>
  <c r="P1656" i="10"/>
  <c r="O1656" i="10"/>
  <c r="Q1655" i="10"/>
  <c r="M1656" i="10"/>
  <c r="N1656" i="10"/>
  <c r="L1657" i="10"/>
  <c r="F1659" i="10"/>
  <c r="H1659" i="10" s="1"/>
  <c r="D1660" i="10"/>
  <c r="E1660" i="10" s="1"/>
  <c r="C1661" i="10" s="1"/>
  <c r="A2675" i="10"/>
  <c r="I2675" i="10" l="1"/>
  <c r="J2674" i="10"/>
  <c r="K2675" i="10"/>
  <c r="G2675" i="10"/>
  <c r="B2675" i="10"/>
  <c r="Q1656" i="10"/>
  <c r="P1657" i="10"/>
  <c r="O1657" i="10"/>
  <c r="M1657" i="10"/>
  <c r="N1657" i="10"/>
  <c r="L1658" i="10"/>
  <c r="F1660" i="10"/>
  <c r="H1660" i="10" s="1"/>
  <c r="D1661" i="10"/>
  <c r="E1661" i="10" s="1"/>
  <c r="C1662" i="10" s="1"/>
  <c r="A2676" i="10"/>
  <c r="I2676" i="10" l="1"/>
  <c r="J2675" i="10"/>
  <c r="K2676" i="10"/>
  <c r="G2676" i="10"/>
  <c r="B2676" i="10"/>
  <c r="Q1657" i="10"/>
  <c r="P1658" i="10"/>
  <c r="O1658" i="10"/>
  <c r="M1658" i="10"/>
  <c r="N1658" i="10"/>
  <c r="L1659" i="10"/>
  <c r="F1661" i="10"/>
  <c r="H1661" i="10" s="1"/>
  <c r="D1662" i="10"/>
  <c r="E1662" i="10" s="1"/>
  <c r="C1663" i="10" s="1"/>
  <c r="A2677" i="10"/>
  <c r="I2677" i="10" l="1"/>
  <c r="J2676" i="10"/>
  <c r="K2677" i="10"/>
  <c r="G2677" i="10"/>
  <c r="B2677" i="10"/>
  <c r="P1659" i="10"/>
  <c r="O1659" i="10"/>
  <c r="Q1658" i="10"/>
  <c r="M1659" i="10"/>
  <c r="N1659" i="10"/>
  <c r="L1660" i="10"/>
  <c r="F1662" i="10"/>
  <c r="H1662" i="10" s="1"/>
  <c r="D1663" i="10"/>
  <c r="E1663" i="10" s="1"/>
  <c r="C1664" i="10" s="1"/>
  <c r="A2678" i="10"/>
  <c r="I2678" i="10" l="1"/>
  <c r="J2677" i="10"/>
  <c r="K2678" i="10"/>
  <c r="G2678" i="10"/>
  <c r="B2678" i="10"/>
  <c r="Q1659" i="10"/>
  <c r="P1660" i="10"/>
  <c r="O1660" i="10"/>
  <c r="M1660" i="10"/>
  <c r="N1660" i="10"/>
  <c r="L1661" i="10"/>
  <c r="F1663" i="10"/>
  <c r="H1663" i="10" s="1"/>
  <c r="D1664" i="10"/>
  <c r="E1664" i="10" s="1"/>
  <c r="C1665" i="10" s="1"/>
  <c r="A2679" i="10"/>
  <c r="I2679" i="10" l="1"/>
  <c r="J2678" i="10"/>
  <c r="K2679" i="10"/>
  <c r="G2679" i="10"/>
  <c r="B2679" i="10"/>
  <c r="Q1660" i="10"/>
  <c r="P1661" i="10"/>
  <c r="O1661" i="10"/>
  <c r="M1661" i="10"/>
  <c r="N1661" i="10"/>
  <c r="L1662" i="10"/>
  <c r="F1664" i="10"/>
  <c r="H1664" i="10" s="1"/>
  <c r="D1665" i="10"/>
  <c r="E1665" i="10" s="1"/>
  <c r="C1666" i="10" s="1"/>
  <c r="A2680" i="10"/>
  <c r="I2680" i="10" l="1"/>
  <c r="J2679" i="10"/>
  <c r="K2680" i="10"/>
  <c r="G2680" i="10"/>
  <c r="B2680" i="10"/>
  <c r="P1662" i="10"/>
  <c r="O1662" i="10"/>
  <c r="Q1661" i="10"/>
  <c r="M1662" i="10"/>
  <c r="N1662" i="10"/>
  <c r="L1663" i="10"/>
  <c r="F1665" i="10"/>
  <c r="H1665" i="10" s="1"/>
  <c r="D1666" i="10"/>
  <c r="E1666" i="10" s="1"/>
  <c r="C1667" i="10" s="1"/>
  <c r="A2681" i="10"/>
  <c r="I2681" i="10" l="1"/>
  <c r="J2680" i="10"/>
  <c r="K2681" i="10"/>
  <c r="G2681" i="10"/>
  <c r="B2681" i="10"/>
  <c r="Q1662" i="10"/>
  <c r="O1663" i="10"/>
  <c r="P1663" i="10"/>
  <c r="M1663" i="10"/>
  <c r="N1663" i="10"/>
  <c r="L1664" i="10"/>
  <c r="F1666" i="10"/>
  <c r="H1666" i="10" s="1"/>
  <c r="D1667" i="10"/>
  <c r="E1667" i="10" s="1"/>
  <c r="C1668" i="10" s="1"/>
  <c r="A2682" i="10"/>
  <c r="I2682" i="10" l="1"/>
  <c r="J2681" i="10"/>
  <c r="K2682" i="10"/>
  <c r="G2682" i="10"/>
  <c r="B2682" i="10"/>
  <c r="Q1663" i="10"/>
  <c r="P1664" i="10"/>
  <c r="O1664" i="10"/>
  <c r="M1664" i="10"/>
  <c r="N1664" i="10"/>
  <c r="L1665" i="10"/>
  <c r="F1667" i="10"/>
  <c r="H1667" i="10" s="1"/>
  <c r="D1668" i="10"/>
  <c r="E1668" i="10" s="1"/>
  <c r="C1669" i="10" s="1"/>
  <c r="A2683" i="10"/>
  <c r="I2683" i="10" l="1"/>
  <c r="J2682" i="10"/>
  <c r="K2683" i="10"/>
  <c r="G2683" i="10"/>
  <c r="B2683" i="10"/>
  <c r="Q1664" i="10"/>
  <c r="O1665" i="10"/>
  <c r="P1665" i="10"/>
  <c r="M1665" i="10"/>
  <c r="N1665" i="10"/>
  <c r="F21" i="11"/>
  <c r="C22" i="11"/>
  <c r="L1666" i="10"/>
  <c r="F1668" i="10"/>
  <c r="H1668" i="10" s="1"/>
  <c r="D1669" i="10"/>
  <c r="E1669" i="10" s="1"/>
  <c r="C1670" i="10" s="1"/>
  <c r="A2684" i="10"/>
  <c r="I2684" i="10" l="1"/>
  <c r="J2683" i="10"/>
  <c r="K2684" i="10"/>
  <c r="G2684" i="10"/>
  <c r="B2684" i="10"/>
  <c r="Q1665" i="10"/>
  <c r="P1666" i="10"/>
  <c r="O1666" i="10"/>
  <c r="M1666" i="10"/>
  <c r="N1666" i="10"/>
  <c r="L1667" i="10"/>
  <c r="F1669" i="10"/>
  <c r="H1669" i="10" s="1"/>
  <c r="D1670" i="10"/>
  <c r="E1670" i="10" s="1"/>
  <c r="C1671" i="10" s="1"/>
  <c r="A2685" i="10"/>
  <c r="I2685" i="10" l="1"/>
  <c r="J2684" i="10"/>
  <c r="K2685" i="10"/>
  <c r="G2685" i="10"/>
  <c r="B2685" i="10"/>
  <c r="Q1666" i="10"/>
  <c r="O1667" i="10"/>
  <c r="P1667" i="10"/>
  <c r="M1667" i="10"/>
  <c r="N1667" i="10"/>
  <c r="L1668" i="10"/>
  <c r="F1670" i="10"/>
  <c r="H1670" i="10" s="1"/>
  <c r="D1671" i="10"/>
  <c r="E1671" i="10" s="1"/>
  <c r="C1672" i="10" s="1"/>
  <c r="A2686" i="10"/>
  <c r="I2686" i="10" l="1"/>
  <c r="J2685" i="10"/>
  <c r="K2686" i="10"/>
  <c r="G2686" i="10"/>
  <c r="B2686" i="10"/>
  <c r="O1668" i="10"/>
  <c r="P1668" i="10"/>
  <c r="Q1667" i="10"/>
  <c r="M1668" i="10"/>
  <c r="N1668" i="10"/>
  <c r="L1669" i="10"/>
  <c r="F1671" i="10"/>
  <c r="H1671" i="10" s="1"/>
  <c r="D1672" i="10"/>
  <c r="E1672" i="10" s="1"/>
  <c r="C1673" i="10" s="1"/>
  <c r="A2687" i="10"/>
  <c r="I2687" i="10" l="1"/>
  <c r="J2686" i="10"/>
  <c r="K2687" i="10"/>
  <c r="G2687" i="10"/>
  <c r="B2687" i="10"/>
  <c r="P1669" i="10"/>
  <c r="O1669" i="10"/>
  <c r="Q1668" i="10"/>
  <c r="M1669" i="10"/>
  <c r="N1669" i="10"/>
  <c r="L1670" i="10"/>
  <c r="F1672" i="10"/>
  <c r="H1672" i="10" s="1"/>
  <c r="D1673" i="10"/>
  <c r="E1673" i="10" s="1"/>
  <c r="C1674" i="10" s="1"/>
  <c r="A2688" i="10"/>
  <c r="I2688" i="10" l="1"/>
  <c r="J2687" i="10"/>
  <c r="K2688" i="10"/>
  <c r="G2688" i="10"/>
  <c r="B2688" i="10"/>
  <c r="O1670" i="10"/>
  <c r="P1670" i="10"/>
  <c r="Q1669" i="10"/>
  <c r="M1670" i="10"/>
  <c r="N1670" i="10"/>
  <c r="L1671" i="10"/>
  <c r="F1673" i="10"/>
  <c r="H1673" i="10" s="1"/>
  <c r="D1674" i="10"/>
  <c r="E1674" i="10" s="1"/>
  <c r="C1675" i="10" s="1"/>
  <c r="A2689" i="10"/>
  <c r="I2689" i="10" l="1"/>
  <c r="J2688" i="10"/>
  <c r="K2689" i="10"/>
  <c r="G2689" i="10"/>
  <c r="B2689" i="10"/>
  <c r="O1671" i="10"/>
  <c r="P1671" i="10"/>
  <c r="Q1670" i="10"/>
  <c r="M1671" i="10"/>
  <c r="N1671" i="10"/>
  <c r="L1672" i="10"/>
  <c r="F1674" i="10"/>
  <c r="H1674" i="10" s="1"/>
  <c r="D1675" i="10"/>
  <c r="E1675" i="10" s="1"/>
  <c r="C1676" i="10" s="1"/>
  <c r="A2690" i="10"/>
  <c r="I2690" i="10" l="1"/>
  <c r="J2689" i="10"/>
  <c r="K2690" i="10"/>
  <c r="G2690" i="10"/>
  <c r="B2690" i="10"/>
  <c r="P1672" i="10"/>
  <c r="O1672" i="10"/>
  <c r="Q1671" i="10"/>
  <c r="M1672" i="10"/>
  <c r="N1672" i="10"/>
  <c r="L1673" i="10"/>
  <c r="F1675" i="10"/>
  <c r="H1675" i="10" s="1"/>
  <c r="D1676" i="10"/>
  <c r="E1676" i="10" s="1"/>
  <c r="C1677" i="10" s="1"/>
  <c r="A2691" i="10"/>
  <c r="I2691" i="10" l="1"/>
  <c r="J2690" i="10"/>
  <c r="K2691" i="10"/>
  <c r="G2691" i="10"/>
  <c r="B2691" i="10"/>
  <c r="O1673" i="10"/>
  <c r="P1673" i="10"/>
  <c r="Q1672" i="10"/>
  <c r="M1673" i="10"/>
  <c r="N1673" i="10"/>
  <c r="L1674" i="10"/>
  <c r="F1676" i="10"/>
  <c r="H1676" i="10" s="1"/>
  <c r="D1677" i="10"/>
  <c r="E1677" i="10" s="1"/>
  <c r="C1678" i="10" s="1"/>
  <c r="A2692" i="10"/>
  <c r="I2692" i="10" l="1"/>
  <c r="J2691" i="10"/>
  <c r="K2692" i="10"/>
  <c r="G2692" i="10"/>
  <c r="B2692" i="10"/>
  <c r="Q1673" i="10"/>
  <c r="P1674" i="10"/>
  <c r="O1674" i="10"/>
  <c r="M1674" i="10"/>
  <c r="N1674" i="10"/>
  <c r="E22" i="11"/>
  <c r="D22" i="11"/>
  <c r="L1675" i="10"/>
  <c r="F1677" i="10"/>
  <c r="H1677" i="10" s="1"/>
  <c r="D1678" i="10"/>
  <c r="E1678" i="10" s="1"/>
  <c r="C1679" i="10" s="1"/>
  <c r="A2693" i="10"/>
  <c r="I2693" i="10" l="1"/>
  <c r="J2692" i="10"/>
  <c r="K2693" i="10"/>
  <c r="G2693" i="10"/>
  <c r="B2693" i="10"/>
  <c r="P1675" i="10"/>
  <c r="O1675" i="10"/>
  <c r="Q1674" i="10"/>
  <c r="M1675" i="10"/>
  <c r="N1675" i="10"/>
  <c r="L1676" i="10"/>
  <c r="F1678" i="10"/>
  <c r="H1678" i="10" s="1"/>
  <c r="D1679" i="10"/>
  <c r="E1679" i="10" s="1"/>
  <c r="C1680" i="10" s="1"/>
  <c r="A2694" i="10"/>
  <c r="I2694" i="10" l="1"/>
  <c r="J2693" i="10"/>
  <c r="K2694" i="10"/>
  <c r="G2694" i="10"/>
  <c r="B2694" i="10"/>
  <c r="Q1675" i="10"/>
  <c r="P1676" i="10"/>
  <c r="O1676" i="10"/>
  <c r="M1676" i="10"/>
  <c r="N1676" i="10"/>
  <c r="L1677" i="10"/>
  <c r="F1679" i="10"/>
  <c r="H1679" i="10" s="1"/>
  <c r="D1680" i="10"/>
  <c r="E1680" i="10" s="1"/>
  <c r="C1681" i="10" s="1"/>
  <c r="A2695" i="10"/>
  <c r="I2695" i="10" l="1"/>
  <c r="J2694" i="10"/>
  <c r="K2695" i="10"/>
  <c r="G2695" i="10"/>
  <c r="B2695" i="10"/>
  <c r="O1677" i="10"/>
  <c r="P1677" i="10"/>
  <c r="Q1676" i="10"/>
  <c r="M1677" i="10"/>
  <c r="N1677" i="10"/>
  <c r="L1678" i="10"/>
  <c r="F1680" i="10"/>
  <c r="H1680" i="10" s="1"/>
  <c r="D1681" i="10"/>
  <c r="E1681" i="10" s="1"/>
  <c r="C1682" i="10" s="1"/>
  <c r="A2696" i="10"/>
  <c r="I2696" i="10" l="1"/>
  <c r="J2695" i="10"/>
  <c r="K2696" i="10"/>
  <c r="G2696" i="10"/>
  <c r="B2696" i="10"/>
  <c r="Q1677" i="10"/>
  <c r="P1678" i="10"/>
  <c r="O1678" i="10"/>
  <c r="M1678" i="10"/>
  <c r="N1678" i="10"/>
  <c r="L1679" i="10"/>
  <c r="F1681" i="10"/>
  <c r="H1681" i="10" s="1"/>
  <c r="D1682" i="10"/>
  <c r="E1682" i="10" s="1"/>
  <c r="C1683" i="10" s="1"/>
  <c r="A2697" i="10"/>
  <c r="I2697" i="10" l="1"/>
  <c r="J2696" i="10"/>
  <c r="K2697" i="10"/>
  <c r="G2697" i="10"/>
  <c r="B2697" i="10"/>
  <c r="P1679" i="10"/>
  <c r="O1679" i="10"/>
  <c r="Q1678" i="10"/>
  <c r="M1679" i="10"/>
  <c r="N1679" i="10"/>
  <c r="L1680" i="10"/>
  <c r="F1682" i="10"/>
  <c r="H1682" i="10" s="1"/>
  <c r="D1683" i="10"/>
  <c r="E1683" i="10" s="1"/>
  <c r="C1684" i="10" s="1"/>
  <c r="A2698" i="10"/>
  <c r="I2698" i="10" l="1"/>
  <c r="J2697" i="10"/>
  <c r="K2698" i="10"/>
  <c r="G2698" i="10"/>
  <c r="B2698" i="10"/>
  <c r="O1680" i="10"/>
  <c r="P1680" i="10"/>
  <c r="Q1679" i="10"/>
  <c r="M1680" i="10"/>
  <c r="N1680" i="10"/>
  <c r="L1681" i="10"/>
  <c r="F1683" i="10"/>
  <c r="H1683" i="10" s="1"/>
  <c r="D1684" i="10"/>
  <c r="E1684" i="10" s="1"/>
  <c r="C1685" i="10" s="1"/>
  <c r="A2699" i="10"/>
  <c r="I2699" i="10" l="1"/>
  <c r="J2698" i="10"/>
  <c r="K2699" i="10"/>
  <c r="G2699" i="10"/>
  <c r="B2699" i="10"/>
  <c r="P1681" i="10"/>
  <c r="O1681" i="10"/>
  <c r="Q1680" i="10"/>
  <c r="M1681" i="10"/>
  <c r="N1681" i="10"/>
  <c r="L1682" i="10"/>
  <c r="F1684" i="10"/>
  <c r="H1684" i="10" s="1"/>
  <c r="D1685" i="10"/>
  <c r="E1685" i="10" s="1"/>
  <c r="C1686" i="10" s="1"/>
  <c r="A2700" i="10"/>
  <c r="I2700" i="10" l="1"/>
  <c r="J2699" i="10"/>
  <c r="K2700" i="10"/>
  <c r="G2700" i="10"/>
  <c r="B2700" i="10"/>
  <c r="O1682" i="10"/>
  <c r="P1682" i="10"/>
  <c r="Q1681" i="10"/>
  <c r="M1682" i="10"/>
  <c r="N1682" i="10"/>
  <c r="L1683" i="10"/>
  <c r="F1685" i="10"/>
  <c r="H1685" i="10" s="1"/>
  <c r="D1686" i="10"/>
  <c r="E1686" i="10" s="1"/>
  <c r="C1687" i="10" s="1"/>
  <c r="A2701" i="10"/>
  <c r="I2701" i="10" l="1"/>
  <c r="J2700" i="10"/>
  <c r="K2701" i="10"/>
  <c r="G2701" i="10"/>
  <c r="B2701" i="10"/>
  <c r="P1683" i="10"/>
  <c r="O1683" i="10"/>
  <c r="Q1682" i="10"/>
  <c r="M1683" i="10"/>
  <c r="N1683" i="10"/>
  <c r="L1684" i="10"/>
  <c r="F1686" i="10"/>
  <c r="H1686" i="10" s="1"/>
  <c r="D1687" i="10"/>
  <c r="E1687" i="10" s="1"/>
  <c r="C1688" i="10" s="1"/>
  <c r="A2702" i="10"/>
  <c r="I2702" i="10" l="1"/>
  <c r="J2701" i="10"/>
  <c r="K2702" i="10"/>
  <c r="G2702" i="10"/>
  <c r="B2702" i="10"/>
  <c r="Q1683" i="10"/>
  <c r="O1684" i="10"/>
  <c r="P1684" i="10"/>
  <c r="M1684" i="10"/>
  <c r="N1684" i="10"/>
  <c r="L1685" i="10"/>
  <c r="F1687" i="10"/>
  <c r="H1687" i="10" s="1"/>
  <c r="D1688" i="10"/>
  <c r="E1688" i="10" s="1"/>
  <c r="C1689" i="10" s="1"/>
  <c r="A2703" i="10"/>
  <c r="I2703" i="10" l="1"/>
  <c r="J2702" i="10"/>
  <c r="K2703" i="10"/>
  <c r="G2703" i="10"/>
  <c r="B2703" i="10"/>
  <c r="P1685" i="10"/>
  <c r="O1685" i="10"/>
  <c r="Q1684" i="10"/>
  <c r="M1685" i="10"/>
  <c r="N1685" i="10"/>
  <c r="L1686" i="10"/>
  <c r="F1688" i="10"/>
  <c r="H1688" i="10" s="1"/>
  <c r="D1689" i="10"/>
  <c r="E1689" i="10" s="1"/>
  <c r="C1690" i="10" s="1"/>
  <c r="A2704" i="10"/>
  <c r="I2704" i="10" l="1"/>
  <c r="J2703" i="10"/>
  <c r="K2704" i="10"/>
  <c r="G2704" i="10"/>
  <c r="B2704" i="10"/>
  <c r="Q1685" i="10"/>
  <c r="O1686" i="10"/>
  <c r="P1686" i="10"/>
  <c r="M1686" i="10"/>
  <c r="N1686" i="10"/>
  <c r="L1687" i="10"/>
  <c r="F1689" i="10"/>
  <c r="H1689" i="10" s="1"/>
  <c r="D1690" i="10"/>
  <c r="E1690" i="10" s="1"/>
  <c r="C1691" i="10" s="1"/>
  <c r="A2705" i="10"/>
  <c r="I2705" i="10" l="1"/>
  <c r="J2704" i="10"/>
  <c r="K2705" i="10"/>
  <c r="G2705" i="10"/>
  <c r="B2705" i="10"/>
  <c r="P1687" i="10"/>
  <c r="O1687" i="10"/>
  <c r="Q1686" i="10"/>
  <c r="M1687" i="10"/>
  <c r="N1687" i="10"/>
  <c r="L1688" i="10"/>
  <c r="F1690" i="10"/>
  <c r="H1690" i="10" s="1"/>
  <c r="D1691" i="10"/>
  <c r="E1691" i="10" s="1"/>
  <c r="C1692" i="10" s="1"/>
  <c r="A2706" i="10"/>
  <c r="I2706" i="10" l="1"/>
  <c r="J2705" i="10"/>
  <c r="K2706" i="10"/>
  <c r="G2706" i="10"/>
  <c r="B2706" i="10"/>
  <c r="P1688" i="10"/>
  <c r="O1688" i="10"/>
  <c r="Q1687" i="10"/>
  <c r="M1688" i="10"/>
  <c r="N1688" i="10"/>
  <c r="L1689" i="10"/>
  <c r="F1691" i="10"/>
  <c r="H1691" i="10" s="1"/>
  <c r="D1692" i="10"/>
  <c r="E1692" i="10" s="1"/>
  <c r="C1693" i="10" s="1"/>
  <c r="A2707" i="10"/>
  <c r="I2707" i="10" l="1"/>
  <c r="J2706" i="10"/>
  <c r="K2707" i="10"/>
  <c r="G2707" i="10"/>
  <c r="B2707" i="10"/>
  <c r="Q1688" i="10"/>
  <c r="P1689" i="10"/>
  <c r="O1689" i="10"/>
  <c r="M1689" i="10"/>
  <c r="N1689" i="10"/>
  <c r="L1690" i="10"/>
  <c r="F1692" i="10"/>
  <c r="H1692" i="10" s="1"/>
  <c r="D1693" i="10"/>
  <c r="E1693" i="10" s="1"/>
  <c r="C1694" i="10" s="1"/>
  <c r="A2708" i="10"/>
  <c r="I2708" i="10" l="1"/>
  <c r="J2707" i="10"/>
  <c r="K2708" i="10"/>
  <c r="G2708" i="10"/>
  <c r="B2708" i="10"/>
  <c r="Q1689" i="10"/>
  <c r="O1690" i="10"/>
  <c r="P1690" i="10"/>
  <c r="M1690" i="10"/>
  <c r="N1690" i="10"/>
  <c r="L1691" i="10"/>
  <c r="F1693" i="10"/>
  <c r="H1693" i="10" s="1"/>
  <c r="D1694" i="10"/>
  <c r="E1694" i="10" s="1"/>
  <c r="C1695" i="10" s="1"/>
  <c r="A2709" i="10"/>
  <c r="I2709" i="10" l="1"/>
  <c r="J2708" i="10"/>
  <c r="K2709" i="10"/>
  <c r="G2709" i="10"/>
  <c r="B2709" i="10"/>
  <c r="Q1690" i="10"/>
  <c r="O1691" i="10"/>
  <c r="P1691" i="10"/>
  <c r="M1691" i="10"/>
  <c r="N1691" i="10"/>
  <c r="L1692" i="10"/>
  <c r="F1694" i="10"/>
  <c r="H1694" i="10" s="1"/>
  <c r="D1695" i="10"/>
  <c r="E1695" i="10" s="1"/>
  <c r="C1696" i="10" s="1"/>
  <c r="A2710" i="10"/>
  <c r="I2710" i="10" l="1"/>
  <c r="J2709" i="10"/>
  <c r="K2710" i="10"/>
  <c r="G2710" i="10"/>
  <c r="B2710" i="10"/>
  <c r="Q1691" i="10"/>
  <c r="P1692" i="10"/>
  <c r="O1692" i="10"/>
  <c r="M1692" i="10"/>
  <c r="N1692" i="10"/>
  <c r="L1693" i="10"/>
  <c r="F1695" i="10"/>
  <c r="H1695" i="10" s="1"/>
  <c r="D1696" i="10"/>
  <c r="E1696" i="10" s="1"/>
  <c r="C1697" i="10" s="1"/>
  <c r="A2711" i="10"/>
  <c r="I2711" i="10" l="1"/>
  <c r="J2710" i="10"/>
  <c r="K2711" i="10"/>
  <c r="G2711" i="10"/>
  <c r="B2711" i="10"/>
  <c r="Q1692" i="10"/>
  <c r="P1693" i="10"/>
  <c r="O1693" i="10"/>
  <c r="M1693" i="10"/>
  <c r="N1693" i="10"/>
  <c r="L1694" i="10"/>
  <c r="F1696" i="10"/>
  <c r="H1696" i="10" s="1"/>
  <c r="D1697" i="10"/>
  <c r="E1697" i="10" s="1"/>
  <c r="C1698" i="10" s="1"/>
  <c r="A2712" i="10"/>
  <c r="I2712" i="10" l="1"/>
  <c r="J2711" i="10"/>
  <c r="K2712" i="10"/>
  <c r="G2712" i="10"/>
  <c r="B2712" i="10"/>
  <c r="P1694" i="10"/>
  <c r="O1694" i="10"/>
  <c r="Q1693" i="10"/>
  <c r="M1694" i="10"/>
  <c r="N1694" i="10"/>
  <c r="L1695" i="10"/>
  <c r="F1697" i="10"/>
  <c r="H1697" i="10" s="1"/>
  <c r="D1698" i="10"/>
  <c r="E1698" i="10" s="1"/>
  <c r="C1699" i="10" s="1"/>
  <c r="A2713" i="10"/>
  <c r="I2713" i="10" l="1"/>
  <c r="J2712" i="10"/>
  <c r="K2713" i="10"/>
  <c r="G2713" i="10"/>
  <c r="B2713" i="10"/>
  <c r="P1695" i="10"/>
  <c r="O1695" i="10"/>
  <c r="Q1694" i="10"/>
  <c r="M1695" i="10"/>
  <c r="N1695" i="10"/>
  <c r="L1696" i="10"/>
  <c r="F1698" i="10"/>
  <c r="H1698" i="10" s="1"/>
  <c r="D1699" i="10"/>
  <c r="E1699" i="10" s="1"/>
  <c r="C1700" i="10" s="1"/>
  <c r="A2714" i="10"/>
  <c r="I2714" i="10" l="1"/>
  <c r="J2713" i="10"/>
  <c r="K2714" i="10"/>
  <c r="G2714" i="10"/>
  <c r="B2714" i="10"/>
  <c r="P1696" i="10"/>
  <c r="O1696" i="10"/>
  <c r="Q1695" i="10"/>
  <c r="M1696" i="10"/>
  <c r="N1696" i="10"/>
  <c r="L1697" i="10"/>
  <c r="F1699" i="10"/>
  <c r="H1699" i="10" s="1"/>
  <c r="D1700" i="10"/>
  <c r="E1700" i="10" s="1"/>
  <c r="C1701" i="10" s="1"/>
  <c r="A2715" i="10"/>
  <c r="I2715" i="10" l="1"/>
  <c r="J2714" i="10"/>
  <c r="K2715" i="10"/>
  <c r="G2715" i="10"/>
  <c r="B2715" i="10"/>
  <c r="P1697" i="10"/>
  <c r="O1697" i="10"/>
  <c r="Q1696" i="10"/>
  <c r="M1697" i="10"/>
  <c r="N1697" i="10"/>
  <c r="L1698" i="10"/>
  <c r="F1700" i="10"/>
  <c r="H1700" i="10" s="1"/>
  <c r="D1701" i="10"/>
  <c r="E1701" i="10" s="1"/>
  <c r="C1702" i="10" s="1"/>
  <c r="A2716" i="10"/>
  <c r="I2716" i="10" l="1"/>
  <c r="J2715" i="10"/>
  <c r="K2716" i="10"/>
  <c r="G2716" i="10"/>
  <c r="B2716" i="10"/>
  <c r="Q1697" i="10"/>
  <c r="O1698" i="10"/>
  <c r="P1698" i="10"/>
  <c r="M1698" i="10"/>
  <c r="N1698" i="10"/>
  <c r="L1699" i="10"/>
  <c r="F1701" i="10"/>
  <c r="H1701" i="10" s="1"/>
  <c r="D1702" i="10"/>
  <c r="E1702" i="10" s="1"/>
  <c r="C1703" i="10" s="1"/>
  <c r="A2717" i="10"/>
  <c r="I2717" i="10" l="1"/>
  <c r="J2716" i="10"/>
  <c r="K2717" i="10"/>
  <c r="G2717" i="10"/>
  <c r="B2717" i="10"/>
  <c r="O1699" i="10"/>
  <c r="P1699" i="10"/>
  <c r="Q1698" i="10"/>
  <c r="M1699" i="10"/>
  <c r="N1699" i="10"/>
  <c r="L1700" i="10"/>
  <c r="F1702" i="10"/>
  <c r="H1702" i="10" s="1"/>
  <c r="D1703" i="10"/>
  <c r="E1703" i="10" s="1"/>
  <c r="C1704" i="10" s="1"/>
  <c r="A2718" i="10"/>
  <c r="I2718" i="10" l="1"/>
  <c r="J2717" i="10"/>
  <c r="K2718" i="10"/>
  <c r="G2718" i="10"/>
  <c r="B2718" i="10"/>
  <c r="O1700" i="10"/>
  <c r="P1700" i="10"/>
  <c r="Q1699" i="10"/>
  <c r="M1700" i="10"/>
  <c r="N1700" i="10"/>
  <c r="L1701" i="10"/>
  <c r="F1703" i="10"/>
  <c r="H1703" i="10" s="1"/>
  <c r="D1704" i="10"/>
  <c r="E1704" i="10" s="1"/>
  <c r="C1705" i="10" s="1"/>
  <c r="A2719" i="10"/>
  <c r="I2719" i="10" l="1"/>
  <c r="J2718" i="10"/>
  <c r="K2719" i="10"/>
  <c r="G2719" i="10"/>
  <c r="B2719" i="10"/>
  <c r="O1701" i="10"/>
  <c r="P1701" i="10"/>
  <c r="Q1700" i="10"/>
  <c r="M1701" i="10"/>
  <c r="N1701" i="10"/>
  <c r="L1702" i="10"/>
  <c r="F1704" i="10"/>
  <c r="H1704" i="10" s="1"/>
  <c r="D1705" i="10"/>
  <c r="E1705" i="10" s="1"/>
  <c r="C1706" i="10" s="1"/>
  <c r="A2720" i="10"/>
  <c r="I2720" i="10" l="1"/>
  <c r="J2719" i="10"/>
  <c r="K2720" i="10"/>
  <c r="G2720" i="10"/>
  <c r="B2720" i="10"/>
  <c r="Q1701" i="10"/>
  <c r="P1702" i="10"/>
  <c r="O1702" i="10"/>
  <c r="M1702" i="10"/>
  <c r="N1702" i="10"/>
  <c r="L1703" i="10"/>
  <c r="F1705" i="10"/>
  <c r="H1705" i="10" s="1"/>
  <c r="D1706" i="10"/>
  <c r="E1706" i="10" s="1"/>
  <c r="C1707" i="10" s="1"/>
  <c r="A2721" i="10"/>
  <c r="I2721" i="10" l="1"/>
  <c r="J2720" i="10"/>
  <c r="K2721" i="10"/>
  <c r="G2721" i="10"/>
  <c r="B2721" i="10"/>
  <c r="Q1702" i="10"/>
  <c r="P1703" i="10"/>
  <c r="O1703" i="10"/>
  <c r="M1703" i="10"/>
  <c r="N1703" i="10"/>
  <c r="L1704" i="10"/>
  <c r="F1706" i="10"/>
  <c r="H1706" i="10" s="1"/>
  <c r="D1707" i="10"/>
  <c r="E1707" i="10" s="1"/>
  <c r="C1708" i="10" s="1"/>
  <c r="A2722" i="10"/>
  <c r="I2722" i="10" l="1"/>
  <c r="J2721" i="10"/>
  <c r="K2722" i="10"/>
  <c r="G2722" i="10"/>
  <c r="B2722" i="10"/>
  <c r="Q1703" i="10"/>
  <c r="P1704" i="10"/>
  <c r="O1704" i="10"/>
  <c r="M1704" i="10"/>
  <c r="N1704" i="10"/>
  <c r="L1705" i="10"/>
  <c r="F1707" i="10"/>
  <c r="H1707" i="10" s="1"/>
  <c r="D1708" i="10"/>
  <c r="E1708" i="10" s="1"/>
  <c r="C1709" i="10" s="1"/>
  <c r="A2723" i="10"/>
  <c r="I2723" i="10" l="1"/>
  <c r="J2722" i="10"/>
  <c r="K2723" i="10"/>
  <c r="G2723" i="10"/>
  <c r="B2723" i="10"/>
  <c r="P1705" i="10"/>
  <c r="O1705" i="10"/>
  <c r="Q1704" i="10"/>
  <c r="M1705" i="10"/>
  <c r="N1705" i="10"/>
  <c r="L1706" i="10"/>
  <c r="F1708" i="10"/>
  <c r="H1708" i="10" s="1"/>
  <c r="D1709" i="10"/>
  <c r="E1709" i="10" s="1"/>
  <c r="C1710" i="10" s="1"/>
  <c r="A2724" i="10"/>
  <c r="I2724" i="10" l="1"/>
  <c r="J2723" i="10"/>
  <c r="K2724" i="10"/>
  <c r="G2724" i="10"/>
  <c r="B2724" i="10"/>
  <c r="O1706" i="10"/>
  <c r="P1706" i="10"/>
  <c r="Q1705" i="10"/>
  <c r="M1706" i="10"/>
  <c r="N1706" i="10"/>
  <c r="L1707" i="10"/>
  <c r="F1709" i="10"/>
  <c r="H1709" i="10" s="1"/>
  <c r="D1710" i="10"/>
  <c r="E1710" i="10" s="1"/>
  <c r="C1711" i="10" s="1"/>
  <c r="A2725" i="10"/>
  <c r="I2725" i="10" l="1"/>
  <c r="J2724" i="10"/>
  <c r="K2725" i="10"/>
  <c r="G2725" i="10"/>
  <c r="B2725" i="10"/>
  <c r="P1707" i="10"/>
  <c r="O1707" i="10"/>
  <c r="Q1706" i="10"/>
  <c r="M1707" i="10"/>
  <c r="N1707" i="10"/>
  <c r="L1708" i="10"/>
  <c r="F1710" i="10"/>
  <c r="H1710" i="10" s="1"/>
  <c r="D1711" i="10"/>
  <c r="E1711" i="10" s="1"/>
  <c r="C1712" i="10" s="1"/>
  <c r="A2726" i="10"/>
  <c r="I2726" i="10" l="1"/>
  <c r="J2725" i="10"/>
  <c r="K2726" i="10"/>
  <c r="G2726" i="10"/>
  <c r="B2726" i="10"/>
  <c r="Q1707" i="10"/>
  <c r="P1708" i="10"/>
  <c r="O1708" i="10"/>
  <c r="M1708" i="10"/>
  <c r="N1708" i="10"/>
  <c r="L1709" i="10"/>
  <c r="F1711" i="10"/>
  <c r="H1711" i="10" s="1"/>
  <c r="D1712" i="10"/>
  <c r="E1712" i="10" s="1"/>
  <c r="C1713" i="10" s="1"/>
  <c r="A2727" i="10"/>
  <c r="I2727" i="10" l="1"/>
  <c r="J2726" i="10"/>
  <c r="K2727" i="10"/>
  <c r="G2727" i="10"/>
  <c r="B2727" i="10"/>
  <c r="O1709" i="10"/>
  <c r="P1709" i="10"/>
  <c r="Q1708" i="10"/>
  <c r="M1709" i="10"/>
  <c r="N1709" i="10"/>
  <c r="L1710" i="10"/>
  <c r="F1712" i="10"/>
  <c r="H1712" i="10" s="1"/>
  <c r="D1713" i="10"/>
  <c r="E1713" i="10" s="1"/>
  <c r="C1714" i="10" s="1"/>
  <c r="A2728" i="10"/>
  <c r="I2728" i="10" l="1"/>
  <c r="J2727" i="10"/>
  <c r="K2728" i="10"/>
  <c r="G2728" i="10"/>
  <c r="B2728" i="10"/>
  <c r="P1710" i="10"/>
  <c r="O1710" i="10"/>
  <c r="Q1709" i="10"/>
  <c r="M1710" i="10"/>
  <c r="N1710" i="10"/>
  <c r="L1711" i="10"/>
  <c r="F1713" i="10"/>
  <c r="H1713" i="10" s="1"/>
  <c r="D1714" i="10"/>
  <c r="E1714" i="10" s="1"/>
  <c r="C1715" i="10" s="1"/>
  <c r="A2729" i="10"/>
  <c r="I2729" i="10" l="1"/>
  <c r="J2728" i="10"/>
  <c r="K2729" i="10"/>
  <c r="G2729" i="10"/>
  <c r="B2729" i="10"/>
  <c r="Q1710" i="10"/>
  <c r="P1711" i="10"/>
  <c r="O1711" i="10"/>
  <c r="M1711" i="10"/>
  <c r="N1711" i="10"/>
  <c r="L1712" i="10"/>
  <c r="F1714" i="10"/>
  <c r="H1714" i="10" s="1"/>
  <c r="D1715" i="10"/>
  <c r="E1715" i="10" s="1"/>
  <c r="C1716" i="10" s="1"/>
  <c r="A2730" i="10"/>
  <c r="I2730" i="10" l="1"/>
  <c r="J2729" i="10"/>
  <c r="K2730" i="10"/>
  <c r="G2730" i="10"/>
  <c r="B2730" i="10"/>
  <c r="O1712" i="10"/>
  <c r="P1712" i="10"/>
  <c r="Q1711" i="10"/>
  <c r="M1712" i="10"/>
  <c r="N1712" i="10"/>
  <c r="L1713" i="10"/>
  <c r="F1715" i="10"/>
  <c r="H1715" i="10" s="1"/>
  <c r="D1716" i="10"/>
  <c r="E1716" i="10" s="1"/>
  <c r="C1717" i="10" s="1"/>
  <c r="A2731" i="10"/>
  <c r="I2731" i="10" l="1"/>
  <c r="J2730" i="10"/>
  <c r="K2731" i="10"/>
  <c r="G2731" i="10"/>
  <c r="B2731" i="10"/>
  <c r="Q1712" i="10"/>
  <c r="O1713" i="10"/>
  <c r="P1713" i="10"/>
  <c r="M1713" i="10"/>
  <c r="N1713" i="10"/>
  <c r="L1714" i="10"/>
  <c r="F1716" i="10"/>
  <c r="H1716" i="10" s="1"/>
  <c r="D1717" i="10"/>
  <c r="E1717" i="10" s="1"/>
  <c r="C1718" i="10" s="1"/>
  <c r="A2732" i="10"/>
  <c r="I2732" i="10" l="1"/>
  <c r="J2731" i="10"/>
  <c r="K2732" i="10"/>
  <c r="G2732" i="10"/>
  <c r="B2732" i="10"/>
  <c r="P1714" i="10"/>
  <c r="O1714" i="10"/>
  <c r="Q1713" i="10"/>
  <c r="M1714" i="10"/>
  <c r="N1714" i="10"/>
  <c r="L1715" i="10"/>
  <c r="F1717" i="10"/>
  <c r="H1717" i="10" s="1"/>
  <c r="D1718" i="10"/>
  <c r="E1718" i="10" s="1"/>
  <c r="C1719" i="10" s="1"/>
  <c r="A2733" i="10"/>
  <c r="I2733" i="10" l="1"/>
  <c r="J2732" i="10"/>
  <c r="K2733" i="10"/>
  <c r="G2733" i="10"/>
  <c r="Q1714" i="10"/>
  <c r="B2733" i="10"/>
  <c r="O1715" i="10"/>
  <c r="P1715" i="10"/>
  <c r="M1715" i="10"/>
  <c r="N1715" i="10"/>
  <c r="L1716" i="10"/>
  <c r="F1718" i="10"/>
  <c r="H1718" i="10" s="1"/>
  <c r="D1719" i="10"/>
  <c r="E1719" i="10" s="1"/>
  <c r="C1720" i="10" s="1"/>
  <c r="A2734" i="10"/>
  <c r="I2734" i="10" l="1"/>
  <c r="J2733" i="10"/>
  <c r="K2734" i="10"/>
  <c r="G2734" i="10"/>
  <c r="Q1715" i="10"/>
  <c r="B2734" i="10"/>
  <c r="P1716" i="10"/>
  <c r="O1716" i="10"/>
  <c r="M1716" i="10"/>
  <c r="N1716" i="10"/>
  <c r="L1717" i="10"/>
  <c r="F1719" i="10"/>
  <c r="H1719" i="10" s="1"/>
  <c r="D1720" i="10"/>
  <c r="E1720" i="10" s="1"/>
  <c r="C1721" i="10" s="1"/>
  <c r="A2735" i="10"/>
  <c r="I2735" i="10" l="1"/>
  <c r="J2734" i="10"/>
  <c r="K2735" i="10"/>
  <c r="G2735" i="10"/>
  <c r="B2735" i="10"/>
  <c r="Q1716" i="10"/>
  <c r="P1717" i="10"/>
  <c r="O1717" i="10"/>
  <c r="M1717" i="10"/>
  <c r="N1717" i="10"/>
  <c r="L1718" i="10"/>
  <c r="F1720" i="10"/>
  <c r="H1720" i="10" s="1"/>
  <c r="D1721" i="10"/>
  <c r="E1721" i="10" s="1"/>
  <c r="C1722" i="10" s="1"/>
  <c r="A2736" i="10"/>
  <c r="I2736" i="10" l="1"/>
  <c r="J2735" i="10"/>
  <c r="K2736" i="10"/>
  <c r="G2736" i="10"/>
  <c r="Q1717" i="10"/>
  <c r="B2736" i="10"/>
  <c r="O1718" i="10"/>
  <c r="P1718" i="10"/>
  <c r="M1718" i="10"/>
  <c r="N1718" i="10"/>
  <c r="L1719" i="10"/>
  <c r="F1721" i="10"/>
  <c r="H1721" i="10" s="1"/>
  <c r="D1722" i="10"/>
  <c r="E1722" i="10" s="1"/>
  <c r="C1723" i="10" s="1"/>
  <c r="A2737" i="10"/>
  <c r="I2737" i="10" l="1"/>
  <c r="J2736" i="10"/>
  <c r="K2737" i="10"/>
  <c r="G2737" i="10"/>
  <c r="Q1718" i="10"/>
  <c r="B2737" i="10"/>
  <c r="P1719" i="10"/>
  <c r="O1719" i="10"/>
  <c r="M1719" i="10"/>
  <c r="N1719" i="10"/>
  <c r="L1720" i="10"/>
  <c r="F1722" i="10"/>
  <c r="H1722" i="10" s="1"/>
  <c r="D1723" i="10"/>
  <c r="E1723" i="10" s="1"/>
  <c r="C1724" i="10" s="1"/>
  <c r="A2738" i="10"/>
  <c r="I2738" i="10" l="1"/>
  <c r="J2737" i="10"/>
  <c r="K2738" i="10"/>
  <c r="G2738" i="10"/>
  <c r="Q1719" i="10"/>
  <c r="B2738" i="10"/>
  <c r="O1720" i="10"/>
  <c r="P1720" i="10"/>
  <c r="M1720" i="10"/>
  <c r="N1720" i="10"/>
  <c r="L1721" i="10"/>
  <c r="F1723" i="10"/>
  <c r="H1723" i="10" s="1"/>
  <c r="D1724" i="10"/>
  <c r="E1724" i="10" s="1"/>
  <c r="C1725" i="10" s="1"/>
  <c r="A2739" i="10"/>
  <c r="I2739" i="10" l="1"/>
  <c r="J2738" i="10"/>
  <c r="K2739" i="10"/>
  <c r="G2739" i="10"/>
  <c r="Q1720" i="10"/>
  <c r="B2739" i="10"/>
  <c r="P1721" i="10"/>
  <c r="O1721" i="10"/>
  <c r="M1721" i="10"/>
  <c r="N1721" i="10"/>
  <c r="L1722" i="10"/>
  <c r="F1724" i="10"/>
  <c r="H1724" i="10" s="1"/>
  <c r="D1725" i="10"/>
  <c r="E1725" i="10" s="1"/>
  <c r="C1726" i="10" s="1"/>
  <c r="A2740" i="10"/>
  <c r="I2740" i="10" l="1"/>
  <c r="J2739" i="10"/>
  <c r="K2740" i="10"/>
  <c r="G2740" i="10"/>
  <c r="Q1721" i="10"/>
  <c r="B2740" i="10"/>
  <c r="P1722" i="10"/>
  <c r="O1722" i="10"/>
  <c r="M1722" i="10"/>
  <c r="N1722" i="10"/>
  <c r="L1723" i="10"/>
  <c r="F1725" i="10"/>
  <c r="H1725" i="10" s="1"/>
  <c r="D1726" i="10"/>
  <c r="E1726" i="10" s="1"/>
  <c r="C1727" i="10" s="1"/>
  <c r="A2741" i="10"/>
  <c r="I2741" i="10" l="1"/>
  <c r="J2740" i="10"/>
  <c r="K2741" i="10"/>
  <c r="G2741" i="10"/>
  <c r="Q1722" i="10"/>
  <c r="B2741" i="10"/>
  <c r="O1723" i="10"/>
  <c r="P1723" i="10"/>
  <c r="M1723" i="10"/>
  <c r="N1723" i="10"/>
  <c r="L1724" i="10"/>
  <c r="F1726" i="10"/>
  <c r="H1726" i="10" s="1"/>
  <c r="D1727" i="10"/>
  <c r="E1727" i="10" s="1"/>
  <c r="C1728" i="10" s="1"/>
  <c r="A2742" i="10"/>
  <c r="I2742" i="10" l="1"/>
  <c r="J2741" i="10"/>
  <c r="K2742" i="10"/>
  <c r="G2742" i="10"/>
  <c r="Q1723" i="10"/>
  <c r="B2742" i="10"/>
  <c r="O1724" i="10"/>
  <c r="P1724" i="10"/>
  <c r="M1724" i="10"/>
  <c r="N1724" i="10"/>
  <c r="L1725" i="10"/>
  <c r="F1727" i="10"/>
  <c r="H1727" i="10" s="1"/>
  <c r="D1728" i="10"/>
  <c r="E1728" i="10" s="1"/>
  <c r="C1729" i="10" s="1"/>
  <c r="A2743" i="10"/>
  <c r="I2743" i="10" l="1"/>
  <c r="J2742" i="10"/>
  <c r="K2743" i="10"/>
  <c r="G2743" i="10"/>
  <c r="Q1724" i="10"/>
  <c r="B2743" i="10"/>
  <c r="P1725" i="10"/>
  <c r="O1725" i="10"/>
  <c r="M1725" i="10"/>
  <c r="N1725" i="10"/>
  <c r="L1726" i="10"/>
  <c r="F1728" i="10"/>
  <c r="H1728" i="10" s="1"/>
  <c r="D1729" i="10"/>
  <c r="E1729" i="10" s="1"/>
  <c r="C1730" i="10" s="1"/>
  <c r="A2744" i="10"/>
  <c r="I2744" i="10" l="1"/>
  <c r="J2743" i="10"/>
  <c r="K2744" i="10"/>
  <c r="G2744" i="10"/>
  <c r="O1726" i="10"/>
  <c r="P1726" i="10"/>
  <c r="Q1725" i="10"/>
  <c r="B2744" i="10"/>
  <c r="M1726" i="10"/>
  <c r="N1726" i="10"/>
  <c r="L1727" i="10"/>
  <c r="F1729" i="10"/>
  <c r="H1729" i="10" s="1"/>
  <c r="D1730" i="10"/>
  <c r="E1730" i="10" s="1"/>
  <c r="C1731" i="10" s="1"/>
  <c r="A2745" i="10"/>
  <c r="I2745" i="10" l="1"/>
  <c r="J2744" i="10"/>
  <c r="K2745" i="10"/>
  <c r="G2745" i="10"/>
  <c r="Q1726" i="10"/>
  <c r="P1727" i="10"/>
  <c r="O1727" i="10"/>
  <c r="B2745" i="10"/>
  <c r="M1727" i="10"/>
  <c r="N1727" i="10"/>
  <c r="L1728" i="10"/>
  <c r="F1730" i="10"/>
  <c r="H1730" i="10" s="1"/>
  <c r="D1731" i="10"/>
  <c r="E1731" i="10" s="1"/>
  <c r="C1732" i="10" s="1"/>
  <c r="A2746" i="10"/>
  <c r="I2746" i="10" l="1"/>
  <c r="J2745" i="10"/>
  <c r="K2746" i="10"/>
  <c r="G2746" i="10"/>
  <c r="O1728" i="10"/>
  <c r="P1728" i="10"/>
  <c r="Q1727" i="10"/>
  <c r="B2746" i="10"/>
  <c r="M1728" i="10"/>
  <c r="N1728" i="10"/>
  <c r="L1729" i="10"/>
  <c r="F1731" i="10"/>
  <c r="H1731" i="10" s="1"/>
  <c r="D1732" i="10"/>
  <c r="E1732" i="10" s="1"/>
  <c r="C1733" i="10" s="1"/>
  <c r="A2747" i="10"/>
  <c r="I2747" i="10" l="1"/>
  <c r="J2746" i="10"/>
  <c r="K2747" i="10"/>
  <c r="G2747" i="10"/>
  <c r="O1729" i="10"/>
  <c r="P1729" i="10"/>
  <c r="Q1728" i="10"/>
  <c r="B2747" i="10"/>
  <c r="M1729" i="10"/>
  <c r="N1729" i="10"/>
  <c r="L1730" i="10"/>
  <c r="F1732" i="10"/>
  <c r="H1732" i="10" s="1"/>
  <c r="D1733" i="10"/>
  <c r="E1733" i="10" s="1"/>
  <c r="C1734" i="10" s="1"/>
  <c r="A2748" i="10"/>
  <c r="I2748" i="10" l="1"/>
  <c r="J2747" i="10"/>
  <c r="K2748" i="10"/>
  <c r="G2748" i="10"/>
  <c r="Q1729" i="10"/>
  <c r="O1730" i="10"/>
  <c r="P1730" i="10"/>
  <c r="B2748" i="10"/>
  <c r="M1730" i="10"/>
  <c r="N1730" i="10"/>
  <c r="L1731" i="10"/>
  <c r="F1733" i="10"/>
  <c r="H1733" i="10" s="1"/>
  <c r="D1734" i="10"/>
  <c r="E1734" i="10" s="1"/>
  <c r="C1735" i="10" s="1"/>
  <c r="A2749" i="10"/>
  <c r="I2749" i="10" l="1"/>
  <c r="J2748" i="10"/>
  <c r="K2749" i="10"/>
  <c r="G2749" i="10"/>
  <c r="P1731" i="10"/>
  <c r="O1731" i="10"/>
  <c r="Q1730" i="10"/>
  <c r="B2749" i="10"/>
  <c r="M1731" i="10"/>
  <c r="N1731" i="10"/>
  <c r="L1732" i="10"/>
  <c r="F1734" i="10"/>
  <c r="H1734" i="10" s="1"/>
  <c r="D1735" i="10"/>
  <c r="E1735" i="10" s="1"/>
  <c r="C1736" i="10" s="1"/>
  <c r="A2750" i="10"/>
  <c r="I2750" i="10" l="1"/>
  <c r="J2749" i="10"/>
  <c r="K2750" i="10"/>
  <c r="G2750" i="10"/>
  <c r="Q1731" i="10"/>
  <c r="P1732" i="10"/>
  <c r="O1732" i="10"/>
  <c r="B2750" i="10"/>
  <c r="M1732" i="10"/>
  <c r="N1732" i="10"/>
  <c r="L1733" i="10"/>
  <c r="F1735" i="10"/>
  <c r="H1735" i="10" s="1"/>
  <c r="D1736" i="10"/>
  <c r="E1736" i="10" s="1"/>
  <c r="C1737" i="10" s="1"/>
  <c r="A2751" i="10"/>
  <c r="I2751" i="10" l="1"/>
  <c r="J2750" i="10"/>
  <c r="K2751" i="10"/>
  <c r="G2751" i="10"/>
  <c r="Q1732" i="10"/>
  <c r="P1733" i="10"/>
  <c r="O1733" i="10"/>
  <c r="B2751" i="10"/>
  <c r="M1733" i="10"/>
  <c r="N1733" i="10"/>
  <c r="L1734" i="10"/>
  <c r="F1736" i="10"/>
  <c r="H1736" i="10" s="1"/>
  <c r="D1737" i="10"/>
  <c r="E1737" i="10" s="1"/>
  <c r="C1738" i="10" s="1"/>
  <c r="A2752" i="10"/>
  <c r="I2752" i="10" l="1"/>
  <c r="J2751" i="10"/>
  <c r="K2752" i="10"/>
  <c r="G2752" i="10"/>
  <c r="P1734" i="10"/>
  <c r="O1734" i="10"/>
  <c r="Q1733" i="10"/>
  <c r="B2752" i="10"/>
  <c r="M1734" i="10"/>
  <c r="N1734" i="10"/>
  <c r="L1735" i="10"/>
  <c r="F1737" i="10"/>
  <c r="H1737" i="10" s="1"/>
  <c r="D1738" i="10"/>
  <c r="E1738" i="10" s="1"/>
  <c r="C1739" i="10" s="1"/>
  <c r="A2753" i="10"/>
  <c r="I2753" i="10" l="1"/>
  <c r="J2752" i="10"/>
  <c r="K2753" i="10"/>
  <c r="G2753" i="10"/>
  <c r="P1735" i="10"/>
  <c r="O1735" i="10"/>
  <c r="Q1734" i="10"/>
  <c r="B2753" i="10"/>
  <c r="M1735" i="10"/>
  <c r="N1735" i="10"/>
  <c r="L1736" i="10"/>
  <c r="F1738" i="10"/>
  <c r="H1738" i="10" s="1"/>
  <c r="D1739" i="10"/>
  <c r="E1739" i="10" s="1"/>
  <c r="C1740" i="10" s="1"/>
  <c r="A2754" i="10"/>
  <c r="I2754" i="10" l="1"/>
  <c r="J2753" i="10"/>
  <c r="K2754" i="10"/>
  <c r="G2754" i="10"/>
  <c r="Q1735" i="10"/>
  <c r="P1736" i="10"/>
  <c r="O1736" i="10"/>
  <c r="B2754" i="10"/>
  <c r="M1736" i="10"/>
  <c r="N1736" i="10"/>
  <c r="L1737" i="10"/>
  <c r="F1739" i="10"/>
  <c r="H1739" i="10" s="1"/>
  <c r="D1740" i="10"/>
  <c r="E1740" i="10" s="1"/>
  <c r="C1741" i="10" s="1"/>
  <c r="A2755" i="10"/>
  <c r="I2755" i="10" l="1"/>
  <c r="J2754" i="10"/>
  <c r="K2755" i="10"/>
  <c r="G2755" i="10"/>
  <c r="O1737" i="10"/>
  <c r="P1737" i="10"/>
  <c r="Q1736" i="10"/>
  <c r="B2755" i="10"/>
  <c r="M1737" i="10"/>
  <c r="N1737" i="10"/>
  <c r="L1738" i="10"/>
  <c r="F1740" i="10"/>
  <c r="H1740" i="10" s="1"/>
  <c r="D1741" i="10"/>
  <c r="E1741" i="10" s="1"/>
  <c r="C1742" i="10" s="1"/>
  <c r="A2756" i="10"/>
  <c r="I2756" i="10" l="1"/>
  <c r="J2755" i="10"/>
  <c r="K2756" i="10"/>
  <c r="G2756" i="10"/>
  <c r="O1738" i="10"/>
  <c r="P1738" i="10"/>
  <c r="Q1737" i="10"/>
  <c r="B2756" i="10"/>
  <c r="M1738" i="10"/>
  <c r="N1738" i="10"/>
  <c r="L1739" i="10"/>
  <c r="F1741" i="10"/>
  <c r="H1741" i="10" s="1"/>
  <c r="D1742" i="10"/>
  <c r="E1742" i="10" s="1"/>
  <c r="C1743" i="10" s="1"/>
  <c r="A2757" i="10"/>
  <c r="I2757" i="10" l="1"/>
  <c r="J2756" i="10"/>
  <c r="K2757" i="10"/>
  <c r="G2757" i="10"/>
  <c r="P1739" i="10"/>
  <c r="O1739" i="10"/>
  <c r="Q1738" i="10"/>
  <c r="B2757" i="10"/>
  <c r="M1739" i="10"/>
  <c r="N1739" i="10"/>
  <c r="L1740" i="10"/>
  <c r="F1742" i="10"/>
  <c r="H1742" i="10" s="1"/>
  <c r="D1743" i="10"/>
  <c r="E1743" i="10" s="1"/>
  <c r="C1744" i="10" s="1"/>
  <c r="A2758" i="10"/>
  <c r="I2758" i="10" l="1"/>
  <c r="J2757" i="10"/>
  <c r="K2758" i="10"/>
  <c r="G2758" i="10"/>
  <c r="O1740" i="10"/>
  <c r="P1740" i="10"/>
  <c r="Q1739" i="10"/>
  <c r="B2758" i="10"/>
  <c r="M1740" i="10"/>
  <c r="N1740" i="10"/>
  <c r="L1741" i="10"/>
  <c r="F1743" i="10"/>
  <c r="H1743" i="10" s="1"/>
  <c r="D1744" i="10"/>
  <c r="E1744" i="10" s="1"/>
  <c r="C1745" i="10" s="1"/>
  <c r="A2759" i="10"/>
  <c r="I2759" i="10" l="1"/>
  <c r="J2758" i="10"/>
  <c r="K2759" i="10"/>
  <c r="G2759" i="10"/>
  <c r="P1741" i="10"/>
  <c r="O1741" i="10"/>
  <c r="Q1740" i="10"/>
  <c r="B2759" i="10"/>
  <c r="M1741" i="10"/>
  <c r="N1741" i="10"/>
  <c r="L1742" i="10"/>
  <c r="F1744" i="10"/>
  <c r="H1744" i="10" s="1"/>
  <c r="D1745" i="10"/>
  <c r="E1745" i="10" s="1"/>
  <c r="C1746" i="10" s="1"/>
  <c r="A2760" i="10"/>
  <c r="I2760" i="10" l="1"/>
  <c r="J2759" i="10"/>
  <c r="K2760" i="10"/>
  <c r="G2760" i="10"/>
  <c r="O1742" i="10"/>
  <c r="P1742" i="10"/>
  <c r="Q1741" i="10"/>
  <c r="B2760" i="10"/>
  <c r="M1742" i="10"/>
  <c r="N1742" i="10"/>
  <c r="L1743" i="10"/>
  <c r="F1745" i="10"/>
  <c r="H1745" i="10" s="1"/>
  <c r="D1746" i="10"/>
  <c r="E1746" i="10" s="1"/>
  <c r="C1747" i="10" s="1"/>
  <c r="A2761" i="10"/>
  <c r="I2761" i="10" l="1"/>
  <c r="J2760" i="10"/>
  <c r="K2761" i="10"/>
  <c r="G2761" i="10"/>
  <c r="P1743" i="10"/>
  <c r="O1743" i="10"/>
  <c r="Q1742" i="10"/>
  <c r="B2761" i="10"/>
  <c r="M1743" i="10"/>
  <c r="N1743" i="10"/>
  <c r="L1744" i="10"/>
  <c r="F1746" i="10"/>
  <c r="H1746" i="10" s="1"/>
  <c r="D1747" i="10"/>
  <c r="E1747" i="10" s="1"/>
  <c r="C1748" i="10" s="1"/>
  <c r="A2762" i="10"/>
  <c r="I2762" i="10" l="1"/>
  <c r="J2761" i="10"/>
  <c r="K2762" i="10"/>
  <c r="G2762" i="10"/>
  <c r="Q1743" i="10"/>
  <c r="O1744" i="10"/>
  <c r="P1744" i="10"/>
  <c r="B2762" i="10"/>
  <c r="M1744" i="10"/>
  <c r="N1744" i="10"/>
  <c r="L1745" i="10"/>
  <c r="F1747" i="10"/>
  <c r="H1747" i="10" s="1"/>
  <c r="D1748" i="10"/>
  <c r="E1748" i="10" s="1"/>
  <c r="C1749" i="10" s="1"/>
  <c r="A2763" i="10"/>
  <c r="I2763" i="10" l="1"/>
  <c r="J2762" i="10"/>
  <c r="K2763" i="10"/>
  <c r="G2763" i="10"/>
  <c r="O1745" i="10"/>
  <c r="P1745" i="10"/>
  <c r="Q1744" i="10"/>
  <c r="B2763" i="10"/>
  <c r="M1745" i="10"/>
  <c r="N1745" i="10"/>
  <c r="L1746" i="10"/>
  <c r="F1748" i="10"/>
  <c r="H1748" i="10" s="1"/>
  <c r="D1749" i="10"/>
  <c r="E1749" i="10" s="1"/>
  <c r="C1750" i="10" s="1"/>
  <c r="A2764" i="10"/>
  <c r="I2764" i="10" l="1"/>
  <c r="J2763" i="10"/>
  <c r="K2764" i="10"/>
  <c r="G2764" i="10"/>
  <c r="Q1745" i="10"/>
  <c r="O1746" i="10"/>
  <c r="P1746" i="10"/>
  <c r="B2764" i="10"/>
  <c r="M1746" i="10"/>
  <c r="N1746" i="10"/>
  <c r="L1747" i="10"/>
  <c r="F1749" i="10"/>
  <c r="H1749" i="10" s="1"/>
  <c r="D1750" i="10"/>
  <c r="E1750" i="10" s="1"/>
  <c r="C1751" i="10" s="1"/>
  <c r="A2765" i="10"/>
  <c r="I2765" i="10" l="1"/>
  <c r="J2764" i="10"/>
  <c r="K2765" i="10"/>
  <c r="G2765" i="10"/>
  <c r="Q1746" i="10"/>
  <c r="O1747" i="10"/>
  <c r="P1747" i="10"/>
  <c r="B2765" i="10"/>
  <c r="M1747" i="10"/>
  <c r="N1747" i="10"/>
  <c r="L1748" i="10"/>
  <c r="F1750" i="10"/>
  <c r="H1750" i="10" s="1"/>
  <c r="D1751" i="10"/>
  <c r="E1751" i="10" s="1"/>
  <c r="C1752" i="10" s="1"/>
  <c r="A2766" i="10"/>
  <c r="I2766" i="10" l="1"/>
  <c r="J2765" i="10"/>
  <c r="K2766" i="10"/>
  <c r="G2766" i="10"/>
  <c r="Q1747" i="10"/>
  <c r="O1748" i="10"/>
  <c r="P1748" i="10"/>
  <c r="B2766" i="10"/>
  <c r="M1748" i="10"/>
  <c r="N1748" i="10"/>
  <c r="L1749" i="10"/>
  <c r="F1751" i="10"/>
  <c r="H1751" i="10" s="1"/>
  <c r="D1752" i="10"/>
  <c r="E1752" i="10" s="1"/>
  <c r="C1753" i="10" s="1"/>
  <c r="A2767" i="10"/>
  <c r="I2767" i="10" l="1"/>
  <c r="J2766" i="10"/>
  <c r="K2767" i="10"/>
  <c r="G2767" i="10"/>
  <c r="O1749" i="10"/>
  <c r="P1749" i="10"/>
  <c r="Q1748" i="10"/>
  <c r="B2767" i="10"/>
  <c r="M1749" i="10"/>
  <c r="N1749" i="10"/>
  <c r="L1750" i="10"/>
  <c r="F1752" i="10"/>
  <c r="H1752" i="10" s="1"/>
  <c r="D1753" i="10"/>
  <c r="E1753" i="10" s="1"/>
  <c r="C1754" i="10" s="1"/>
  <c r="A2768" i="10"/>
  <c r="I2768" i="10" l="1"/>
  <c r="J2767" i="10"/>
  <c r="K2768" i="10"/>
  <c r="G2768" i="10"/>
  <c r="O1750" i="10"/>
  <c r="P1750" i="10"/>
  <c r="Q1749" i="10"/>
  <c r="B2768" i="10"/>
  <c r="M1750" i="10"/>
  <c r="N1750" i="10"/>
  <c r="L1751" i="10"/>
  <c r="F1753" i="10"/>
  <c r="H1753" i="10" s="1"/>
  <c r="D1754" i="10"/>
  <c r="E1754" i="10" s="1"/>
  <c r="C1755" i="10" s="1"/>
  <c r="A2769" i="10"/>
  <c r="I2769" i="10" l="1"/>
  <c r="J2768" i="10"/>
  <c r="K2769" i="10"/>
  <c r="G2769" i="10"/>
  <c r="O1751" i="10"/>
  <c r="P1751" i="10"/>
  <c r="Q1750" i="10"/>
  <c r="B2769" i="10"/>
  <c r="M1751" i="10"/>
  <c r="N1751" i="10"/>
  <c r="L1752" i="10"/>
  <c r="F1754" i="10"/>
  <c r="H1754" i="10" s="1"/>
  <c r="D1755" i="10"/>
  <c r="E1755" i="10" s="1"/>
  <c r="C1756" i="10" s="1"/>
  <c r="A2770" i="10"/>
  <c r="I2770" i="10" l="1"/>
  <c r="J2769" i="10"/>
  <c r="K2770" i="10"/>
  <c r="G2770" i="10"/>
  <c r="O1752" i="10"/>
  <c r="P1752" i="10"/>
  <c r="Q1751" i="10"/>
  <c r="B2770" i="10"/>
  <c r="M1752" i="10"/>
  <c r="N1752" i="10"/>
  <c r="L1753" i="10"/>
  <c r="F1755" i="10"/>
  <c r="H1755" i="10" s="1"/>
  <c r="D1756" i="10"/>
  <c r="E1756" i="10" s="1"/>
  <c r="C1757" i="10" s="1"/>
  <c r="A2771" i="10"/>
  <c r="I2771" i="10" l="1"/>
  <c r="J2770" i="10"/>
  <c r="K2771" i="10"/>
  <c r="G2771" i="10"/>
  <c r="O1753" i="10"/>
  <c r="P1753" i="10"/>
  <c r="Q1752" i="10"/>
  <c r="B2771" i="10"/>
  <c r="M1753" i="10"/>
  <c r="N1753" i="10"/>
  <c r="L1754" i="10"/>
  <c r="F1756" i="10"/>
  <c r="H1756" i="10" s="1"/>
  <c r="D1757" i="10"/>
  <c r="E1757" i="10" s="1"/>
  <c r="C1758" i="10" s="1"/>
  <c r="A2772" i="10"/>
  <c r="I2772" i="10" l="1"/>
  <c r="J2771" i="10"/>
  <c r="K2772" i="10"/>
  <c r="G2772" i="10"/>
  <c r="Q1753" i="10"/>
  <c r="O1754" i="10"/>
  <c r="P1754" i="10"/>
  <c r="B2772" i="10"/>
  <c r="M1754" i="10"/>
  <c r="N1754" i="10"/>
  <c r="L1755" i="10"/>
  <c r="F1757" i="10"/>
  <c r="H1757" i="10" s="1"/>
  <c r="D1758" i="10"/>
  <c r="E1758" i="10" s="1"/>
  <c r="C1759" i="10" s="1"/>
  <c r="A2773" i="10"/>
  <c r="I2773" i="10" l="1"/>
  <c r="J2772" i="10"/>
  <c r="K2773" i="10"/>
  <c r="G2773" i="10"/>
  <c r="Q1754" i="10"/>
  <c r="O1755" i="10"/>
  <c r="P1755" i="10"/>
  <c r="B2773" i="10"/>
  <c r="M1755" i="10"/>
  <c r="N1755" i="10"/>
  <c r="L1756" i="10"/>
  <c r="F1758" i="10"/>
  <c r="H1758" i="10" s="1"/>
  <c r="D1759" i="10"/>
  <c r="E1759" i="10" s="1"/>
  <c r="C1760" i="10" s="1"/>
  <c r="A2774" i="10"/>
  <c r="I2774" i="10" l="1"/>
  <c r="J2773" i="10"/>
  <c r="K2774" i="10"/>
  <c r="G2774" i="10"/>
  <c r="P1756" i="10"/>
  <c r="O1756" i="10"/>
  <c r="Q1755" i="10"/>
  <c r="B2774" i="10"/>
  <c r="M1756" i="10"/>
  <c r="N1756" i="10"/>
  <c r="L1757" i="10"/>
  <c r="F1759" i="10"/>
  <c r="H1759" i="10" s="1"/>
  <c r="D1760" i="10"/>
  <c r="E1760" i="10" s="1"/>
  <c r="C1761" i="10" s="1"/>
  <c r="A2775" i="10"/>
  <c r="I2775" i="10" l="1"/>
  <c r="J2774" i="10"/>
  <c r="K2775" i="10"/>
  <c r="G2775" i="10"/>
  <c r="P1757" i="10"/>
  <c r="O1757" i="10"/>
  <c r="Q1756" i="10"/>
  <c r="B2775" i="10"/>
  <c r="M1757" i="10"/>
  <c r="N1757" i="10"/>
  <c r="L1758" i="10"/>
  <c r="F1760" i="10"/>
  <c r="H1760" i="10" s="1"/>
  <c r="D1761" i="10"/>
  <c r="E1761" i="10" s="1"/>
  <c r="C1762" i="10" s="1"/>
  <c r="A2776" i="10"/>
  <c r="I2776" i="10" l="1"/>
  <c r="J2775" i="10"/>
  <c r="K2776" i="10"/>
  <c r="G2776" i="10"/>
  <c r="P1758" i="10"/>
  <c r="O1758" i="10"/>
  <c r="Q1757" i="10"/>
  <c r="B2776" i="10"/>
  <c r="M1758" i="10"/>
  <c r="N1758" i="10"/>
  <c r="L1759" i="10"/>
  <c r="F1761" i="10"/>
  <c r="H1761" i="10" s="1"/>
  <c r="D1762" i="10"/>
  <c r="E1762" i="10" s="1"/>
  <c r="C1763" i="10" s="1"/>
  <c r="A2777" i="10"/>
  <c r="I2777" i="10" l="1"/>
  <c r="J2776" i="10"/>
  <c r="K2777" i="10"/>
  <c r="G2777" i="10"/>
  <c r="P1759" i="10"/>
  <c r="O1759" i="10"/>
  <c r="Q1758" i="10"/>
  <c r="B2777" i="10"/>
  <c r="M1759" i="10"/>
  <c r="N1759" i="10"/>
  <c r="L1760" i="10"/>
  <c r="F1762" i="10"/>
  <c r="H1762" i="10" s="1"/>
  <c r="D1763" i="10"/>
  <c r="E1763" i="10" s="1"/>
  <c r="C1764" i="10" s="1"/>
  <c r="A2778" i="10"/>
  <c r="I2778" i="10" l="1"/>
  <c r="J2777" i="10"/>
  <c r="K2778" i="10"/>
  <c r="G2778" i="10"/>
  <c r="P1760" i="10"/>
  <c r="O1760" i="10"/>
  <c r="Q1759" i="10"/>
  <c r="B2778" i="10"/>
  <c r="M1760" i="10"/>
  <c r="N1760" i="10"/>
  <c r="L1761" i="10"/>
  <c r="F1763" i="10"/>
  <c r="H1763" i="10" s="1"/>
  <c r="D1764" i="10"/>
  <c r="E1764" i="10" s="1"/>
  <c r="C1765" i="10" s="1"/>
  <c r="A2779" i="10"/>
  <c r="I2779" i="10" l="1"/>
  <c r="J2778" i="10"/>
  <c r="K2779" i="10"/>
  <c r="G2779" i="10"/>
  <c r="Q1760" i="10"/>
  <c r="P1761" i="10"/>
  <c r="O1761" i="10"/>
  <c r="B2779" i="10"/>
  <c r="M1761" i="10"/>
  <c r="N1761" i="10"/>
  <c r="L1762" i="10"/>
  <c r="F1764" i="10"/>
  <c r="H1764" i="10" s="1"/>
  <c r="D1765" i="10"/>
  <c r="E1765" i="10" s="1"/>
  <c r="C1766" i="10" s="1"/>
  <c r="A2780" i="10"/>
  <c r="I2780" i="10" l="1"/>
  <c r="J2779" i="10"/>
  <c r="K2780" i="10"/>
  <c r="G2780" i="10"/>
  <c r="Q1761" i="10"/>
  <c r="P1762" i="10"/>
  <c r="O1762" i="10"/>
  <c r="B2780" i="10"/>
  <c r="M1762" i="10"/>
  <c r="N1762" i="10"/>
  <c r="L1763" i="10"/>
  <c r="F1765" i="10"/>
  <c r="H1765" i="10" s="1"/>
  <c r="D1766" i="10"/>
  <c r="E1766" i="10" s="1"/>
  <c r="C1767" i="10" s="1"/>
  <c r="A2781" i="10"/>
  <c r="I2781" i="10" l="1"/>
  <c r="J2780" i="10"/>
  <c r="K2781" i="10"/>
  <c r="G2781" i="10"/>
  <c r="P1763" i="10"/>
  <c r="O1763" i="10"/>
  <c r="Q1762" i="10"/>
  <c r="B2781" i="10"/>
  <c r="M1763" i="10"/>
  <c r="N1763" i="10"/>
  <c r="L1764" i="10"/>
  <c r="F1766" i="10"/>
  <c r="H1766" i="10" s="1"/>
  <c r="D1767" i="10"/>
  <c r="E1767" i="10" s="1"/>
  <c r="C1768" i="10" s="1"/>
  <c r="A2782" i="10"/>
  <c r="I2782" i="10" l="1"/>
  <c r="J2781" i="10"/>
  <c r="K2782" i="10"/>
  <c r="G2782" i="10"/>
  <c r="Q1763" i="10"/>
  <c r="O1764" i="10"/>
  <c r="P1764" i="10"/>
  <c r="B2782" i="10"/>
  <c r="M1764" i="10"/>
  <c r="N1764" i="10"/>
  <c r="L1765" i="10"/>
  <c r="F1767" i="10"/>
  <c r="H1767" i="10" s="1"/>
  <c r="D1768" i="10"/>
  <c r="E1768" i="10" s="1"/>
  <c r="C1769" i="10" s="1"/>
  <c r="A2783" i="10"/>
  <c r="I2783" i="10" l="1"/>
  <c r="J2782" i="10"/>
  <c r="K2783" i="10"/>
  <c r="G2783" i="10"/>
  <c r="O1765" i="10"/>
  <c r="P1765" i="10"/>
  <c r="Q1764" i="10"/>
  <c r="B2783" i="10"/>
  <c r="M1765" i="10"/>
  <c r="N1765" i="10"/>
  <c r="F22" i="11"/>
  <c r="C23" i="11"/>
  <c r="L1766" i="10"/>
  <c r="F1768" i="10"/>
  <c r="H1768" i="10" s="1"/>
  <c r="D1769" i="10"/>
  <c r="E1769" i="10" s="1"/>
  <c r="C1770" i="10" s="1"/>
  <c r="A2784" i="10"/>
  <c r="I2784" i="10" l="1"/>
  <c r="J2783" i="10"/>
  <c r="K2784" i="10"/>
  <c r="G2784" i="10"/>
  <c r="O1766" i="10"/>
  <c r="P1766" i="10"/>
  <c r="Q1765" i="10"/>
  <c r="B2784" i="10"/>
  <c r="M1766" i="10"/>
  <c r="N1766" i="10"/>
  <c r="L1767" i="10"/>
  <c r="F1769" i="10"/>
  <c r="H1769" i="10" s="1"/>
  <c r="D1770" i="10"/>
  <c r="E1770" i="10" s="1"/>
  <c r="C1771" i="10" s="1"/>
  <c r="A2785" i="10"/>
  <c r="I2785" i="10" l="1"/>
  <c r="J2784" i="10"/>
  <c r="K2785" i="10"/>
  <c r="G2785" i="10"/>
  <c r="O1767" i="10"/>
  <c r="P1767" i="10"/>
  <c r="Q1766" i="10"/>
  <c r="B2785" i="10"/>
  <c r="M1767" i="10"/>
  <c r="N1767" i="10"/>
  <c r="L1768" i="10"/>
  <c r="F1770" i="10"/>
  <c r="H1770" i="10" s="1"/>
  <c r="D1771" i="10"/>
  <c r="E1771" i="10" s="1"/>
  <c r="C1772" i="10" s="1"/>
  <c r="A2786" i="10"/>
  <c r="I2786" i="10" l="1"/>
  <c r="J2785" i="10"/>
  <c r="K2786" i="10"/>
  <c r="G2786" i="10"/>
  <c r="Q1767" i="10"/>
  <c r="P1768" i="10"/>
  <c r="O1768" i="10"/>
  <c r="B2786" i="10"/>
  <c r="M1768" i="10"/>
  <c r="N1768" i="10"/>
  <c r="L1769" i="10"/>
  <c r="F1771" i="10"/>
  <c r="H1771" i="10" s="1"/>
  <c r="D1772" i="10"/>
  <c r="E1772" i="10" s="1"/>
  <c r="C1773" i="10" s="1"/>
  <c r="A2787" i="10"/>
  <c r="I2787" i="10" l="1"/>
  <c r="J2786" i="10"/>
  <c r="K2787" i="10"/>
  <c r="G2787" i="10"/>
  <c r="P1769" i="10"/>
  <c r="O1769" i="10"/>
  <c r="Q1768" i="10"/>
  <c r="B2787" i="10"/>
  <c r="M1769" i="10"/>
  <c r="N1769" i="10"/>
  <c r="L1770" i="10"/>
  <c r="F1772" i="10"/>
  <c r="H1772" i="10" s="1"/>
  <c r="D1773" i="10"/>
  <c r="E1773" i="10" s="1"/>
  <c r="C1774" i="10" s="1"/>
  <c r="A2788" i="10"/>
  <c r="I2788" i="10" l="1"/>
  <c r="J2787" i="10"/>
  <c r="K2788" i="10"/>
  <c r="G2788" i="10"/>
  <c r="O1770" i="10"/>
  <c r="P1770" i="10"/>
  <c r="Q1769" i="10"/>
  <c r="B2788" i="10"/>
  <c r="M1770" i="10"/>
  <c r="N1770" i="10"/>
  <c r="L1771" i="10"/>
  <c r="F1773" i="10"/>
  <c r="H1773" i="10" s="1"/>
  <c r="D1774" i="10"/>
  <c r="E1774" i="10" s="1"/>
  <c r="C1775" i="10" s="1"/>
  <c r="A2789" i="10"/>
  <c r="I2789" i="10" l="1"/>
  <c r="J2788" i="10"/>
  <c r="K2789" i="10"/>
  <c r="G2789" i="10"/>
  <c r="Q1770" i="10"/>
  <c r="P1771" i="10"/>
  <c r="O1771" i="10"/>
  <c r="B2789" i="10"/>
  <c r="M1771" i="10"/>
  <c r="N1771" i="10"/>
  <c r="L1772" i="10"/>
  <c r="F1774" i="10"/>
  <c r="H1774" i="10" s="1"/>
  <c r="D1775" i="10"/>
  <c r="E1775" i="10" s="1"/>
  <c r="C1776" i="10" s="1"/>
  <c r="A2790" i="10"/>
  <c r="I2790" i="10" l="1"/>
  <c r="J2789" i="10"/>
  <c r="K2790" i="10"/>
  <c r="G2790" i="10"/>
  <c r="Q1771" i="10"/>
  <c r="O1772" i="10"/>
  <c r="P1772" i="10"/>
  <c r="B2790" i="10"/>
  <c r="M1772" i="10"/>
  <c r="N1772" i="10"/>
  <c r="L1773" i="10"/>
  <c r="F1775" i="10"/>
  <c r="H1775" i="10" s="1"/>
  <c r="D1776" i="10"/>
  <c r="E1776" i="10" s="1"/>
  <c r="C1777" i="10" s="1"/>
  <c r="A2791" i="10"/>
  <c r="I2791" i="10" l="1"/>
  <c r="J2790" i="10"/>
  <c r="K2791" i="10"/>
  <c r="G2791" i="10"/>
  <c r="Q1772" i="10"/>
  <c r="P1773" i="10"/>
  <c r="O1773" i="10"/>
  <c r="B2791" i="10"/>
  <c r="M1773" i="10"/>
  <c r="N1773" i="10"/>
  <c r="L1774" i="10"/>
  <c r="F1776" i="10"/>
  <c r="H1776" i="10" s="1"/>
  <c r="D1777" i="10"/>
  <c r="E1777" i="10" s="1"/>
  <c r="C1778" i="10" s="1"/>
  <c r="A2792" i="10"/>
  <c r="I2792" i="10" l="1"/>
  <c r="J2791" i="10"/>
  <c r="K2792" i="10"/>
  <c r="G2792" i="10"/>
  <c r="P1774" i="10"/>
  <c r="O1774" i="10"/>
  <c r="Q1773" i="10"/>
  <c r="B2792" i="10"/>
  <c r="M1774" i="10"/>
  <c r="N1774" i="10"/>
  <c r="D23" i="11"/>
  <c r="E23" i="11"/>
  <c r="L1775" i="10"/>
  <c r="F1777" i="10"/>
  <c r="H1777" i="10" s="1"/>
  <c r="D1778" i="10"/>
  <c r="E1778" i="10" s="1"/>
  <c r="C1779" i="10" s="1"/>
  <c r="A2793" i="10"/>
  <c r="I2793" i="10" l="1"/>
  <c r="J2792" i="10"/>
  <c r="K2793" i="10"/>
  <c r="G2793" i="10"/>
  <c r="O1775" i="10"/>
  <c r="P1775" i="10"/>
  <c r="Q1774" i="10"/>
  <c r="B2793" i="10"/>
  <c r="M1775" i="10"/>
  <c r="N1775" i="10"/>
  <c r="L1776" i="10"/>
  <c r="F1778" i="10"/>
  <c r="H1778" i="10" s="1"/>
  <c r="D1779" i="10"/>
  <c r="E1779" i="10" s="1"/>
  <c r="C1780" i="10" s="1"/>
  <c r="A2794" i="10"/>
  <c r="I2794" i="10" l="1"/>
  <c r="J2793" i="10"/>
  <c r="K2794" i="10"/>
  <c r="G2794" i="10"/>
  <c r="O1776" i="10"/>
  <c r="P1776" i="10"/>
  <c r="Q1775" i="10"/>
  <c r="B2794" i="10"/>
  <c r="M1776" i="10"/>
  <c r="N1776" i="10"/>
  <c r="L1777" i="10"/>
  <c r="F1779" i="10"/>
  <c r="H1779" i="10" s="1"/>
  <c r="D1780" i="10"/>
  <c r="E1780" i="10" s="1"/>
  <c r="C1781" i="10" s="1"/>
  <c r="A2795" i="10"/>
  <c r="I2795" i="10" l="1"/>
  <c r="J2794" i="10"/>
  <c r="K2795" i="10"/>
  <c r="G2795" i="10"/>
  <c r="Q1776" i="10"/>
  <c r="P1777" i="10"/>
  <c r="O1777" i="10"/>
  <c r="B2795" i="10"/>
  <c r="M1777" i="10"/>
  <c r="N1777" i="10"/>
  <c r="L1778" i="10"/>
  <c r="F1780" i="10"/>
  <c r="H1780" i="10" s="1"/>
  <c r="D1781" i="10"/>
  <c r="E1781" i="10" s="1"/>
  <c r="C1782" i="10" s="1"/>
  <c r="A2796" i="10"/>
  <c r="I2796" i="10" l="1"/>
  <c r="J2795" i="10"/>
  <c r="K2796" i="10"/>
  <c r="G2796" i="10"/>
  <c r="O1778" i="10"/>
  <c r="P1778" i="10"/>
  <c r="Q1777" i="10"/>
  <c r="B2796" i="10"/>
  <c r="M1778" i="10"/>
  <c r="N1778" i="10"/>
  <c r="L1779" i="10"/>
  <c r="F1781" i="10"/>
  <c r="H1781" i="10" s="1"/>
  <c r="D1782" i="10"/>
  <c r="E1782" i="10" s="1"/>
  <c r="C1783" i="10" s="1"/>
  <c r="A2797" i="10"/>
  <c r="I2797" i="10" l="1"/>
  <c r="J2796" i="10"/>
  <c r="K2797" i="10"/>
  <c r="G2797" i="10"/>
  <c r="O1779" i="10"/>
  <c r="P1779" i="10"/>
  <c r="Q1778" i="10"/>
  <c r="B2797" i="10"/>
  <c r="M1779" i="10"/>
  <c r="N1779" i="10"/>
  <c r="L1780" i="10"/>
  <c r="F1782" i="10"/>
  <c r="H1782" i="10" s="1"/>
  <c r="D1783" i="10"/>
  <c r="E1783" i="10" s="1"/>
  <c r="C1784" i="10" s="1"/>
  <c r="A2798" i="10"/>
  <c r="I2798" i="10" l="1"/>
  <c r="J2797" i="10"/>
  <c r="K2798" i="10"/>
  <c r="G2798" i="10"/>
  <c r="P1780" i="10"/>
  <c r="O1780" i="10"/>
  <c r="Q1779" i="10"/>
  <c r="B2798" i="10"/>
  <c r="M1780" i="10"/>
  <c r="N1780" i="10"/>
  <c r="L1781" i="10"/>
  <c r="F1783" i="10"/>
  <c r="H1783" i="10" s="1"/>
  <c r="D1784" i="10"/>
  <c r="E1784" i="10" s="1"/>
  <c r="C1785" i="10" s="1"/>
  <c r="A2799" i="10"/>
  <c r="I2799" i="10" l="1"/>
  <c r="J2798" i="10"/>
  <c r="K2799" i="10"/>
  <c r="G2799" i="10"/>
  <c r="O1781" i="10"/>
  <c r="P1781" i="10"/>
  <c r="Q1780" i="10"/>
  <c r="B2799" i="10"/>
  <c r="M1781" i="10"/>
  <c r="N1781" i="10"/>
  <c r="L1782" i="10"/>
  <c r="F1784" i="10"/>
  <c r="H1784" i="10" s="1"/>
  <c r="D1785" i="10"/>
  <c r="E1785" i="10" s="1"/>
  <c r="C1786" i="10" s="1"/>
  <c r="A2800" i="10"/>
  <c r="I2800" i="10" l="1"/>
  <c r="J2799" i="10"/>
  <c r="K2800" i="10"/>
  <c r="G2800" i="10"/>
  <c r="P1782" i="10"/>
  <c r="O1782" i="10"/>
  <c r="Q1781" i="10"/>
  <c r="B2800" i="10"/>
  <c r="M1782" i="10"/>
  <c r="N1782" i="10"/>
  <c r="L1783" i="10"/>
  <c r="F1785" i="10"/>
  <c r="H1785" i="10" s="1"/>
  <c r="D1786" i="10"/>
  <c r="E1786" i="10" s="1"/>
  <c r="C1787" i="10" s="1"/>
  <c r="A2801" i="10"/>
  <c r="I2801" i="10" l="1"/>
  <c r="J2800" i="10"/>
  <c r="K2801" i="10"/>
  <c r="G2801" i="10"/>
  <c r="P1783" i="10"/>
  <c r="O1783" i="10"/>
  <c r="Q1782" i="10"/>
  <c r="B2801" i="10"/>
  <c r="M1783" i="10"/>
  <c r="N1783" i="10"/>
  <c r="L1784" i="10"/>
  <c r="F1786" i="10"/>
  <c r="H1786" i="10" s="1"/>
  <c r="D1787" i="10"/>
  <c r="E1787" i="10" s="1"/>
  <c r="C1788" i="10" s="1"/>
  <c r="A2802" i="10"/>
  <c r="I2802" i="10" l="1"/>
  <c r="J2801" i="10"/>
  <c r="K2802" i="10"/>
  <c r="G2802" i="10"/>
  <c r="P1784" i="10"/>
  <c r="O1784" i="10"/>
  <c r="Q1783" i="10"/>
  <c r="B2802" i="10"/>
  <c r="M1784" i="10"/>
  <c r="N1784" i="10"/>
  <c r="L1785" i="10"/>
  <c r="F1787" i="10"/>
  <c r="H1787" i="10" s="1"/>
  <c r="D1788" i="10"/>
  <c r="E1788" i="10" s="1"/>
  <c r="C1789" i="10" s="1"/>
  <c r="A2803" i="10"/>
  <c r="I2803" i="10" l="1"/>
  <c r="J2802" i="10"/>
  <c r="K2803" i="10"/>
  <c r="G2803" i="10"/>
  <c r="O1785" i="10"/>
  <c r="P1785" i="10"/>
  <c r="Q1784" i="10"/>
  <c r="B2803" i="10"/>
  <c r="M1785" i="10"/>
  <c r="N1785" i="10"/>
  <c r="L1786" i="10"/>
  <c r="F1788" i="10"/>
  <c r="H1788" i="10" s="1"/>
  <c r="D1789" i="10"/>
  <c r="E1789" i="10" s="1"/>
  <c r="C1790" i="10" s="1"/>
  <c r="A2804" i="10"/>
  <c r="I2804" i="10" l="1"/>
  <c r="J2803" i="10"/>
  <c r="K2804" i="10"/>
  <c r="G2804" i="10"/>
  <c r="O1786" i="10"/>
  <c r="P1786" i="10"/>
  <c r="Q1785" i="10"/>
  <c r="B2804" i="10"/>
  <c r="M1786" i="10"/>
  <c r="N1786" i="10"/>
  <c r="L1787" i="10"/>
  <c r="F1789" i="10"/>
  <c r="H1789" i="10" s="1"/>
  <c r="D1790" i="10"/>
  <c r="E1790" i="10" s="1"/>
  <c r="C1791" i="10" s="1"/>
  <c r="A2805" i="10"/>
  <c r="I2805" i="10" l="1"/>
  <c r="J2804" i="10"/>
  <c r="K2805" i="10"/>
  <c r="G2805" i="10"/>
  <c r="Q1786" i="10"/>
  <c r="O1787" i="10"/>
  <c r="P1787" i="10"/>
  <c r="B2805" i="10"/>
  <c r="M1787" i="10"/>
  <c r="N1787" i="10"/>
  <c r="L1788" i="10"/>
  <c r="F1790" i="10"/>
  <c r="H1790" i="10" s="1"/>
  <c r="D1791" i="10"/>
  <c r="E1791" i="10" s="1"/>
  <c r="C1792" i="10" s="1"/>
  <c r="A2806" i="10"/>
  <c r="I2806" i="10" l="1"/>
  <c r="J2805" i="10"/>
  <c r="K2806" i="10"/>
  <c r="G2806" i="10"/>
  <c r="Q1787" i="10"/>
  <c r="P1788" i="10"/>
  <c r="O1788" i="10"/>
  <c r="B2806" i="10"/>
  <c r="M1788" i="10"/>
  <c r="N1788" i="10"/>
  <c r="L1789" i="10"/>
  <c r="F1791" i="10"/>
  <c r="H1791" i="10" s="1"/>
  <c r="D1792" i="10"/>
  <c r="E1792" i="10" s="1"/>
  <c r="C1793" i="10" s="1"/>
  <c r="A2807" i="10"/>
  <c r="I2807" i="10" l="1"/>
  <c r="J2806" i="10"/>
  <c r="K2807" i="10"/>
  <c r="G2807" i="10"/>
  <c r="Q1788" i="10"/>
  <c r="P1789" i="10"/>
  <c r="O1789" i="10"/>
  <c r="B2807" i="10"/>
  <c r="M1789" i="10"/>
  <c r="N1789" i="10"/>
  <c r="L1790" i="10"/>
  <c r="F1792" i="10"/>
  <c r="H1792" i="10" s="1"/>
  <c r="D1793" i="10"/>
  <c r="E1793" i="10" s="1"/>
  <c r="C1794" i="10" s="1"/>
  <c r="A2808" i="10"/>
  <c r="I2808" i="10" l="1"/>
  <c r="J2807" i="10"/>
  <c r="K2808" i="10"/>
  <c r="G2808" i="10"/>
  <c r="P1790" i="10"/>
  <c r="O1790" i="10"/>
  <c r="Q1789" i="10"/>
  <c r="B2808" i="10"/>
  <c r="M1790" i="10"/>
  <c r="N1790" i="10"/>
  <c r="L1791" i="10"/>
  <c r="F1793" i="10"/>
  <c r="H1793" i="10" s="1"/>
  <c r="D1794" i="10"/>
  <c r="E1794" i="10" s="1"/>
  <c r="C1795" i="10" s="1"/>
  <c r="A2809" i="10"/>
  <c r="I2809" i="10" l="1"/>
  <c r="J2808" i="10"/>
  <c r="K2809" i="10"/>
  <c r="G2809" i="10"/>
  <c r="O1791" i="10"/>
  <c r="P1791" i="10"/>
  <c r="Q1790" i="10"/>
  <c r="B2809" i="10"/>
  <c r="M1791" i="10"/>
  <c r="N1791" i="10"/>
  <c r="L1792" i="10"/>
  <c r="F1794" i="10"/>
  <c r="H1794" i="10" s="1"/>
  <c r="D1795" i="10"/>
  <c r="E1795" i="10" s="1"/>
  <c r="C1796" i="10" s="1"/>
  <c r="A2810" i="10"/>
  <c r="I2810" i="10" l="1"/>
  <c r="J2809" i="10"/>
  <c r="K2810" i="10"/>
  <c r="G2810" i="10"/>
  <c r="P1792" i="10"/>
  <c r="O1792" i="10"/>
  <c r="Q1791" i="10"/>
  <c r="B2810" i="10"/>
  <c r="M1792" i="10"/>
  <c r="N1792" i="10"/>
  <c r="L1793" i="10"/>
  <c r="F1795" i="10"/>
  <c r="H1795" i="10" s="1"/>
  <c r="D1796" i="10"/>
  <c r="E1796" i="10" s="1"/>
  <c r="C1797" i="10" s="1"/>
  <c r="A2811" i="10"/>
  <c r="I2811" i="10" l="1"/>
  <c r="J2810" i="10"/>
  <c r="K2811" i="10"/>
  <c r="G2811" i="10"/>
  <c r="O1793" i="10"/>
  <c r="P1793" i="10"/>
  <c r="Q1792" i="10"/>
  <c r="B2811" i="10"/>
  <c r="M1793" i="10"/>
  <c r="N1793" i="10"/>
  <c r="L1794" i="10"/>
  <c r="F1796" i="10"/>
  <c r="H1796" i="10" s="1"/>
  <c r="D1797" i="10"/>
  <c r="E1797" i="10" s="1"/>
  <c r="C1798" i="10" s="1"/>
  <c r="A2812" i="10"/>
  <c r="I2812" i="10" l="1"/>
  <c r="J2811" i="10"/>
  <c r="K2812" i="10"/>
  <c r="G2812" i="10"/>
  <c r="O1794" i="10"/>
  <c r="P1794" i="10"/>
  <c r="Q1793" i="10"/>
  <c r="B2812" i="10"/>
  <c r="M1794" i="10"/>
  <c r="N1794" i="10"/>
  <c r="L1795" i="10"/>
  <c r="F1797" i="10"/>
  <c r="H1797" i="10" s="1"/>
  <c r="D1798" i="10"/>
  <c r="E1798" i="10" s="1"/>
  <c r="C1799" i="10" s="1"/>
  <c r="A2813" i="10"/>
  <c r="I2813" i="10" l="1"/>
  <c r="J2812" i="10"/>
  <c r="K2813" i="10"/>
  <c r="G2813" i="10"/>
  <c r="O1795" i="10"/>
  <c r="P1795" i="10"/>
  <c r="Q1794" i="10"/>
  <c r="B2813" i="10"/>
  <c r="M1795" i="10"/>
  <c r="N1795" i="10"/>
  <c r="L1796" i="10"/>
  <c r="F1798" i="10"/>
  <c r="H1798" i="10" s="1"/>
  <c r="D1799" i="10"/>
  <c r="E1799" i="10" s="1"/>
  <c r="C1800" i="10" s="1"/>
  <c r="A2814" i="10"/>
  <c r="I2814" i="10" l="1"/>
  <c r="J2813" i="10"/>
  <c r="K2814" i="10"/>
  <c r="G2814" i="10"/>
  <c r="P1796" i="10"/>
  <c r="O1796" i="10"/>
  <c r="Q1795" i="10"/>
  <c r="B2814" i="10"/>
  <c r="M1796" i="10"/>
  <c r="N1796" i="10"/>
  <c r="L1797" i="10"/>
  <c r="F1799" i="10"/>
  <c r="H1799" i="10" s="1"/>
  <c r="D1800" i="10"/>
  <c r="E1800" i="10" s="1"/>
  <c r="C1801" i="10" s="1"/>
  <c r="A2815" i="10"/>
  <c r="I2815" i="10" l="1"/>
  <c r="J2814" i="10"/>
  <c r="K2815" i="10"/>
  <c r="G2815" i="10"/>
  <c r="O1797" i="10"/>
  <c r="P1797" i="10"/>
  <c r="Q1796" i="10"/>
  <c r="B2815" i="10"/>
  <c r="M1797" i="10"/>
  <c r="N1797" i="10"/>
  <c r="L1798" i="10"/>
  <c r="F1800" i="10"/>
  <c r="H1800" i="10" s="1"/>
  <c r="D1801" i="10"/>
  <c r="E1801" i="10" s="1"/>
  <c r="C1802" i="10" s="1"/>
  <c r="A2816" i="10"/>
  <c r="I2816" i="10" l="1"/>
  <c r="J2815" i="10"/>
  <c r="K2816" i="10"/>
  <c r="G2816" i="10"/>
  <c r="O1798" i="10"/>
  <c r="P1798" i="10"/>
  <c r="Q1797" i="10"/>
  <c r="B2816" i="10"/>
  <c r="M1798" i="10"/>
  <c r="N1798" i="10"/>
  <c r="L1799" i="10"/>
  <c r="F1801" i="10"/>
  <c r="H1801" i="10" s="1"/>
  <c r="D1802" i="10"/>
  <c r="E1802" i="10" s="1"/>
  <c r="C1803" i="10" s="1"/>
  <c r="A2817" i="10"/>
  <c r="I2817" i="10" l="1"/>
  <c r="J2816" i="10"/>
  <c r="K2817" i="10"/>
  <c r="G2817" i="10"/>
  <c r="O1799" i="10"/>
  <c r="P1799" i="10"/>
  <c r="Q1798" i="10"/>
  <c r="B2817" i="10"/>
  <c r="M1799" i="10"/>
  <c r="N1799" i="10"/>
  <c r="L1800" i="10"/>
  <c r="F1802" i="10"/>
  <c r="H1802" i="10" s="1"/>
  <c r="D1803" i="10"/>
  <c r="E1803" i="10" s="1"/>
  <c r="C1804" i="10" s="1"/>
  <c r="A2818" i="10"/>
  <c r="I2818" i="10" l="1"/>
  <c r="J2817" i="10"/>
  <c r="K2818" i="10"/>
  <c r="G2818" i="10"/>
  <c r="P1800" i="10"/>
  <c r="O1800" i="10"/>
  <c r="Q1799" i="10"/>
  <c r="B2818" i="10"/>
  <c r="M1800" i="10"/>
  <c r="N1800" i="10"/>
  <c r="L1801" i="10"/>
  <c r="F1803" i="10"/>
  <c r="H1803" i="10" s="1"/>
  <c r="D1804" i="10"/>
  <c r="E1804" i="10" s="1"/>
  <c r="C1805" i="10" s="1"/>
  <c r="A2819" i="10"/>
  <c r="I2819" i="10" l="1"/>
  <c r="J2818" i="10"/>
  <c r="K2819" i="10"/>
  <c r="G2819" i="10"/>
  <c r="P1801" i="10"/>
  <c r="O1801" i="10"/>
  <c r="Q1800" i="10"/>
  <c r="B2819" i="10"/>
  <c r="M1801" i="10"/>
  <c r="N1801" i="10"/>
  <c r="L1802" i="10"/>
  <c r="F1804" i="10"/>
  <c r="H1804" i="10" s="1"/>
  <c r="D1805" i="10"/>
  <c r="E1805" i="10" s="1"/>
  <c r="C1806" i="10" s="1"/>
  <c r="A2820" i="10"/>
  <c r="I2820" i="10" l="1"/>
  <c r="J2819" i="10"/>
  <c r="K2820" i="10"/>
  <c r="G2820" i="10"/>
  <c r="P1802" i="10"/>
  <c r="O1802" i="10"/>
  <c r="Q1801" i="10"/>
  <c r="B2820" i="10"/>
  <c r="M1802" i="10"/>
  <c r="N1802" i="10"/>
  <c r="L1803" i="10"/>
  <c r="F1805" i="10"/>
  <c r="H1805" i="10" s="1"/>
  <c r="D1806" i="10"/>
  <c r="E1806" i="10" s="1"/>
  <c r="C1807" i="10" s="1"/>
  <c r="A2821" i="10"/>
  <c r="I2821" i="10" l="1"/>
  <c r="J2820" i="10"/>
  <c r="K2821" i="10"/>
  <c r="G2821" i="10"/>
  <c r="O1803" i="10"/>
  <c r="P1803" i="10"/>
  <c r="Q1802" i="10"/>
  <c r="B2821" i="10"/>
  <c r="M1803" i="10"/>
  <c r="N1803" i="10"/>
  <c r="L1804" i="10"/>
  <c r="F1806" i="10"/>
  <c r="H1806" i="10" s="1"/>
  <c r="D1807" i="10"/>
  <c r="E1807" i="10" s="1"/>
  <c r="C1808" i="10" s="1"/>
  <c r="A2822" i="10"/>
  <c r="I2822" i="10" l="1"/>
  <c r="J2821" i="10"/>
  <c r="K2822" i="10"/>
  <c r="G2822" i="10"/>
  <c r="Q1803" i="10"/>
  <c r="O1804" i="10"/>
  <c r="P1804" i="10"/>
  <c r="B2822" i="10"/>
  <c r="M1804" i="10"/>
  <c r="N1804" i="10"/>
  <c r="L1805" i="10"/>
  <c r="F1807" i="10"/>
  <c r="H1807" i="10" s="1"/>
  <c r="D1808" i="10"/>
  <c r="E1808" i="10" s="1"/>
  <c r="C1809" i="10" s="1"/>
  <c r="A2823" i="10"/>
  <c r="I2823" i="10" l="1"/>
  <c r="J2822" i="10"/>
  <c r="K2823" i="10"/>
  <c r="G2823" i="10"/>
  <c r="O1805" i="10"/>
  <c r="P1805" i="10"/>
  <c r="Q1804" i="10"/>
  <c r="B2823" i="10"/>
  <c r="M1805" i="10"/>
  <c r="N1805" i="10"/>
  <c r="L1806" i="10"/>
  <c r="F1808" i="10"/>
  <c r="H1808" i="10" s="1"/>
  <c r="D1809" i="10"/>
  <c r="E1809" i="10" s="1"/>
  <c r="C1810" i="10" s="1"/>
  <c r="A2824" i="10"/>
  <c r="I2824" i="10" l="1"/>
  <c r="J2823" i="10"/>
  <c r="K2824" i="10"/>
  <c r="G2824" i="10"/>
  <c r="P1806" i="10"/>
  <c r="O1806" i="10"/>
  <c r="Q1805" i="10"/>
  <c r="B2824" i="10"/>
  <c r="M1806" i="10"/>
  <c r="N1806" i="10"/>
  <c r="L1807" i="10"/>
  <c r="F1809" i="10"/>
  <c r="H1809" i="10" s="1"/>
  <c r="D1810" i="10"/>
  <c r="E1810" i="10" s="1"/>
  <c r="C1811" i="10" s="1"/>
  <c r="A2825" i="10"/>
  <c r="I2825" i="10" l="1"/>
  <c r="J2824" i="10"/>
  <c r="K2825" i="10"/>
  <c r="G2825" i="10"/>
  <c r="O1807" i="10"/>
  <c r="P1807" i="10"/>
  <c r="Q1806" i="10"/>
  <c r="B2825" i="10"/>
  <c r="M1807" i="10"/>
  <c r="N1807" i="10"/>
  <c r="L1808" i="10"/>
  <c r="F1810" i="10"/>
  <c r="H1810" i="10" s="1"/>
  <c r="D1811" i="10"/>
  <c r="E1811" i="10" s="1"/>
  <c r="C1812" i="10" s="1"/>
  <c r="A2826" i="10"/>
  <c r="I2826" i="10" l="1"/>
  <c r="J2825" i="10"/>
  <c r="K2826" i="10"/>
  <c r="G2826" i="10"/>
  <c r="P1808" i="10"/>
  <c r="O1808" i="10"/>
  <c r="Q1807" i="10"/>
  <c r="B2826" i="10"/>
  <c r="M1808" i="10"/>
  <c r="N1808" i="10"/>
  <c r="L1809" i="10"/>
  <c r="F1811" i="10"/>
  <c r="H1811" i="10" s="1"/>
  <c r="D1812" i="10"/>
  <c r="E1812" i="10" s="1"/>
  <c r="C1813" i="10" s="1"/>
  <c r="A2827" i="10"/>
  <c r="I2827" i="10" l="1"/>
  <c r="J2826" i="10"/>
  <c r="K2827" i="10"/>
  <c r="G2827" i="10"/>
  <c r="O1809" i="10"/>
  <c r="P1809" i="10"/>
  <c r="Q1808" i="10"/>
  <c r="B2827" i="10"/>
  <c r="M1809" i="10"/>
  <c r="N1809" i="10"/>
  <c r="L1810" i="10"/>
  <c r="F1812" i="10"/>
  <c r="H1812" i="10" s="1"/>
  <c r="D1813" i="10"/>
  <c r="E1813" i="10" s="1"/>
  <c r="C1814" i="10" s="1"/>
  <c r="A2828" i="10"/>
  <c r="I2828" i="10" l="1"/>
  <c r="J2827" i="10"/>
  <c r="K2828" i="10"/>
  <c r="G2828" i="10"/>
  <c r="Q1809" i="10"/>
  <c r="P1810" i="10"/>
  <c r="O1810" i="10"/>
  <c r="B2828" i="10"/>
  <c r="M1810" i="10"/>
  <c r="N1810" i="10"/>
  <c r="L1811" i="10"/>
  <c r="F1813" i="10"/>
  <c r="H1813" i="10" s="1"/>
  <c r="D1814" i="10"/>
  <c r="E1814" i="10" s="1"/>
  <c r="C1815" i="10" s="1"/>
  <c r="A2829" i="10"/>
  <c r="I2829" i="10" l="1"/>
  <c r="J2828" i="10"/>
  <c r="K2829" i="10"/>
  <c r="G2829" i="10"/>
  <c r="Q1810" i="10"/>
  <c r="P1811" i="10"/>
  <c r="O1811" i="10"/>
  <c r="B2829" i="10"/>
  <c r="M1811" i="10"/>
  <c r="N1811" i="10"/>
  <c r="L1812" i="10"/>
  <c r="F1814" i="10"/>
  <c r="H1814" i="10" s="1"/>
  <c r="D1815" i="10"/>
  <c r="E1815" i="10" s="1"/>
  <c r="C1816" i="10" s="1"/>
  <c r="A2830" i="10"/>
  <c r="I2830" i="10" l="1"/>
  <c r="J2829" i="10"/>
  <c r="K2830" i="10"/>
  <c r="G2830" i="10"/>
  <c r="Q1811" i="10"/>
  <c r="O1812" i="10"/>
  <c r="P1812" i="10"/>
  <c r="B2830" i="10"/>
  <c r="M1812" i="10"/>
  <c r="N1812" i="10"/>
  <c r="L1813" i="10"/>
  <c r="F1815" i="10"/>
  <c r="H1815" i="10" s="1"/>
  <c r="D1816" i="10"/>
  <c r="E1816" i="10" s="1"/>
  <c r="C1817" i="10" s="1"/>
  <c r="A2831" i="10"/>
  <c r="I2831" i="10" l="1"/>
  <c r="J2830" i="10"/>
  <c r="K2831" i="10"/>
  <c r="G2831" i="10"/>
  <c r="P1813" i="10"/>
  <c r="O1813" i="10"/>
  <c r="Q1812" i="10"/>
  <c r="B2831" i="10"/>
  <c r="M1813" i="10"/>
  <c r="N1813" i="10"/>
  <c r="L1814" i="10"/>
  <c r="F1816" i="10"/>
  <c r="H1816" i="10" s="1"/>
  <c r="D1817" i="10"/>
  <c r="E1817" i="10" s="1"/>
  <c r="C1818" i="10" s="1"/>
  <c r="A2832" i="10"/>
  <c r="I2832" i="10" l="1"/>
  <c r="J2831" i="10"/>
  <c r="K2832" i="10"/>
  <c r="G2832" i="10"/>
  <c r="Q1813" i="10"/>
  <c r="P1814" i="10"/>
  <c r="O1814" i="10"/>
  <c r="B2832" i="10"/>
  <c r="M1814" i="10"/>
  <c r="N1814" i="10"/>
  <c r="L1815" i="10"/>
  <c r="F1817" i="10"/>
  <c r="H1817" i="10" s="1"/>
  <c r="D1818" i="10"/>
  <c r="E1818" i="10" s="1"/>
  <c r="C1819" i="10" s="1"/>
  <c r="A2833" i="10"/>
  <c r="I2833" i="10" l="1"/>
  <c r="J2832" i="10"/>
  <c r="K2833" i="10"/>
  <c r="G2833" i="10"/>
  <c r="Q1814" i="10"/>
  <c r="O1815" i="10"/>
  <c r="P1815" i="10"/>
  <c r="B2833" i="10"/>
  <c r="M1815" i="10"/>
  <c r="N1815" i="10"/>
  <c r="L1816" i="10"/>
  <c r="F1818" i="10"/>
  <c r="H1818" i="10" s="1"/>
  <c r="D1819" i="10"/>
  <c r="E1819" i="10" s="1"/>
  <c r="C1820" i="10" s="1"/>
  <c r="A2834" i="10"/>
  <c r="I2834" i="10" l="1"/>
  <c r="J2833" i="10"/>
  <c r="K2834" i="10"/>
  <c r="G2834" i="10"/>
  <c r="O1816" i="10"/>
  <c r="P1816" i="10"/>
  <c r="Q1815" i="10"/>
  <c r="B2834" i="10"/>
  <c r="M1816" i="10"/>
  <c r="N1816" i="10"/>
  <c r="L1817" i="10"/>
  <c r="F1819" i="10"/>
  <c r="H1819" i="10" s="1"/>
  <c r="D1820" i="10"/>
  <c r="E1820" i="10" s="1"/>
  <c r="C1821" i="10" s="1"/>
  <c r="A2835" i="10"/>
  <c r="I2835" i="10" l="1"/>
  <c r="J2834" i="10"/>
  <c r="K2835" i="10"/>
  <c r="G2835" i="10"/>
  <c r="O1817" i="10"/>
  <c r="P1817" i="10"/>
  <c r="Q1816" i="10"/>
  <c r="B2835" i="10"/>
  <c r="M1817" i="10"/>
  <c r="N1817" i="10"/>
  <c r="L1818" i="10"/>
  <c r="F1820" i="10"/>
  <c r="H1820" i="10" s="1"/>
  <c r="D1821" i="10"/>
  <c r="E1821" i="10" s="1"/>
  <c r="C1822" i="10" s="1"/>
  <c r="A2836" i="10"/>
  <c r="I2836" i="10" l="1"/>
  <c r="J2835" i="10"/>
  <c r="K2836" i="10"/>
  <c r="G2836" i="10"/>
  <c r="Q1817" i="10"/>
  <c r="O1818" i="10"/>
  <c r="P1818" i="10"/>
  <c r="B2836" i="10"/>
  <c r="M1818" i="10"/>
  <c r="N1818" i="10"/>
  <c r="L1819" i="10"/>
  <c r="F1821" i="10"/>
  <c r="H1821" i="10" s="1"/>
  <c r="D1822" i="10"/>
  <c r="E1822" i="10" s="1"/>
  <c r="C1823" i="10" s="1"/>
  <c r="A2837" i="10"/>
  <c r="I2837" i="10" l="1"/>
  <c r="J2836" i="10"/>
  <c r="K2837" i="10"/>
  <c r="G2837" i="10"/>
  <c r="O1819" i="10"/>
  <c r="P1819" i="10"/>
  <c r="Q1818" i="10"/>
  <c r="B2837" i="10"/>
  <c r="M1819" i="10"/>
  <c r="N1819" i="10"/>
  <c r="L1820" i="10"/>
  <c r="F1822" i="10"/>
  <c r="H1822" i="10" s="1"/>
  <c r="D1823" i="10"/>
  <c r="E1823" i="10" s="1"/>
  <c r="C1824" i="10" s="1"/>
  <c r="A2838" i="10"/>
  <c r="I2838" i="10" l="1"/>
  <c r="J2837" i="10"/>
  <c r="K2838" i="10"/>
  <c r="G2838" i="10"/>
  <c r="Q1819" i="10"/>
  <c r="O1820" i="10"/>
  <c r="P1820" i="10"/>
  <c r="B2838" i="10"/>
  <c r="M1820" i="10"/>
  <c r="N1820" i="10"/>
  <c r="L1821" i="10"/>
  <c r="F1823" i="10"/>
  <c r="H1823" i="10" s="1"/>
  <c r="D1824" i="10"/>
  <c r="E1824" i="10" s="1"/>
  <c r="C1825" i="10" s="1"/>
  <c r="A2839" i="10"/>
  <c r="I2839" i="10" l="1"/>
  <c r="J2838" i="10"/>
  <c r="K2839" i="10"/>
  <c r="G2839" i="10"/>
  <c r="O1821" i="10"/>
  <c r="P1821" i="10"/>
  <c r="Q1820" i="10"/>
  <c r="B2839" i="10"/>
  <c r="M1821" i="10"/>
  <c r="N1821" i="10"/>
  <c r="L1822" i="10"/>
  <c r="F1824" i="10"/>
  <c r="H1824" i="10" s="1"/>
  <c r="D1825" i="10"/>
  <c r="E1825" i="10" s="1"/>
  <c r="C1826" i="10" s="1"/>
  <c r="A2840" i="10"/>
  <c r="I2840" i="10" l="1"/>
  <c r="J2839" i="10"/>
  <c r="K2840" i="10"/>
  <c r="G2840" i="10"/>
  <c r="P1822" i="10"/>
  <c r="O1822" i="10"/>
  <c r="Q1821" i="10"/>
  <c r="B2840" i="10"/>
  <c r="M1822" i="10"/>
  <c r="N1822" i="10"/>
  <c r="L1823" i="10"/>
  <c r="F1825" i="10"/>
  <c r="H1825" i="10" s="1"/>
  <c r="D1826" i="10"/>
  <c r="E1826" i="10" s="1"/>
  <c r="C1827" i="10" s="1"/>
  <c r="A2841" i="10"/>
  <c r="I2841" i="10" l="1"/>
  <c r="J2840" i="10"/>
  <c r="K2841" i="10"/>
  <c r="G2841" i="10"/>
  <c r="P1823" i="10"/>
  <c r="O1823" i="10"/>
  <c r="Q1822" i="10"/>
  <c r="B2841" i="10"/>
  <c r="M1823" i="10"/>
  <c r="N1823" i="10"/>
  <c r="L1824" i="10"/>
  <c r="F1826" i="10"/>
  <c r="H1826" i="10" s="1"/>
  <c r="D1827" i="10"/>
  <c r="E1827" i="10" s="1"/>
  <c r="C1828" i="10" s="1"/>
  <c r="A2842" i="10"/>
  <c r="I2842" i="10" l="1"/>
  <c r="J2841" i="10"/>
  <c r="K2842" i="10"/>
  <c r="G2842" i="10"/>
  <c r="Q1823" i="10"/>
  <c r="O1824" i="10"/>
  <c r="P1824" i="10"/>
  <c r="B2842" i="10"/>
  <c r="M1824" i="10"/>
  <c r="N1824" i="10"/>
  <c r="L1825" i="10"/>
  <c r="F1827" i="10"/>
  <c r="H1827" i="10" s="1"/>
  <c r="D1828" i="10"/>
  <c r="E1828" i="10" s="1"/>
  <c r="C1829" i="10" s="1"/>
  <c r="A2843" i="10"/>
  <c r="I2843" i="10" l="1"/>
  <c r="J2842" i="10"/>
  <c r="K2843" i="10"/>
  <c r="G2843" i="10"/>
  <c r="Q1824" i="10"/>
  <c r="O1825" i="10"/>
  <c r="P1825" i="10"/>
  <c r="B2843" i="10"/>
  <c r="M1825" i="10"/>
  <c r="N1825" i="10"/>
  <c r="L1826" i="10"/>
  <c r="F1828" i="10"/>
  <c r="H1828" i="10" s="1"/>
  <c r="D1829" i="10"/>
  <c r="E1829" i="10" s="1"/>
  <c r="C1830" i="10" s="1"/>
  <c r="A2844" i="10"/>
  <c r="I2844" i="10" l="1"/>
  <c r="J2843" i="10"/>
  <c r="K2844" i="10"/>
  <c r="G2844" i="10"/>
  <c r="Q1825" i="10"/>
  <c r="P1826" i="10"/>
  <c r="O1826" i="10"/>
  <c r="B2844" i="10"/>
  <c r="M1826" i="10"/>
  <c r="N1826" i="10"/>
  <c r="L1827" i="10"/>
  <c r="F1829" i="10"/>
  <c r="H1829" i="10" s="1"/>
  <c r="D1830" i="10"/>
  <c r="E1830" i="10" s="1"/>
  <c r="C1831" i="10" s="1"/>
  <c r="A2845" i="10"/>
  <c r="I2845" i="10" l="1"/>
  <c r="J2844" i="10"/>
  <c r="K2845" i="10"/>
  <c r="G2845" i="10"/>
  <c r="Q1826" i="10"/>
  <c r="O1827" i="10"/>
  <c r="P1827" i="10"/>
  <c r="B2845" i="10"/>
  <c r="M1827" i="10"/>
  <c r="N1827" i="10"/>
  <c r="L1828" i="10"/>
  <c r="F1830" i="10"/>
  <c r="H1830" i="10" s="1"/>
  <c r="D1831" i="10"/>
  <c r="E1831" i="10" s="1"/>
  <c r="C1832" i="10" s="1"/>
  <c r="A2846" i="10"/>
  <c r="I2846" i="10" l="1"/>
  <c r="J2845" i="10"/>
  <c r="K2846" i="10"/>
  <c r="G2846" i="10"/>
  <c r="P1828" i="10"/>
  <c r="O1828" i="10"/>
  <c r="Q1827" i="10"/>
  <c r="B2846" i="10"/>
  <c r="M1828" i="10"/>
  <c r="N1828" i="10"/>
  <c r="L1829" i="10"/>
  <c r="F1831" i="10"/>
  <c r="H1831" i="10" s="1"/>
  <c r="D1832" i="10"/>
  <c r="E1832" i="10" s="1"/>
  <c r="C1833" i="10" s="1"/>
  <c r="A2847" i="10"/>
  <c r="I2847" i="10" l="1"/>
  <c r="J2846" i="10"/>
  <c r="K2847" i="10"/>
  <c r="G2847" i="10"/>
  <c r="O1829" i="10"/>
  <c r="P1829" i="10"/>
  <c r="Q1828" i="10"/>
  <c r="B2847" i="10"/>
  <c r="M1829" i="10"/>
  <c r="N1829" i="10"/>
  <c r="L1830" i="10"/>
  <c r="F1832" i="10"/>
  <c r="H1832" i="10" s="1"/>
  <c r="D1833" i="10"/>
  <c r="E1833" i="10" s="1"/>
  <c r="C1834" i="10" s="1"/>
  <c r="A2848" i="10"/>
  <c r="I2848" i="10" l="1"/>
  <c r="J2847" i="10"/>
  <c r="K2848" i="10"/>
  <c r="G2848" i="10"/>
  <c r="Q1829" i="10"/>
  <c r="P1830" i="10"/>
  <c r="O1830" i="10"/>
  <c r="B2848" i="10"/>
  <c r="M1830" i="10"/>
  <c r="N1830" i="10"/>
  <c r="L1831" i="10"/>
  <c r="F1833" i="10"/>
  <c r="H1833" i="10" s="1"/>
  <c r="D1834" i="10"/>
  <c r="E1834" i="10" s="1"/>
  <c r="C1835" i="10" s="1"/>
  <c r="A2849" i="10"/>
  <c r="I2849" i="10" l="1"/>
  <c r="J2848" i="10"/>
  <c r="K2849" i="10"/>
  <c r="G2849" i="10"/>
  <c r="Q1830" i="10"/>
  <c r="O1831" i="10"/>
  <c r="P1831" i="10"/>
  <c r="B2849" i="10"/>
  <c r="M1831" i="10"/>
  <c r="N1831" i="10"/>
  <c r="L1832" i="10"/>
  <c r="F1834" i="10"/>
  <c r="H1834" i="10" s="1"/>
  <c r="D1835" i="10"/>
  <c r="E1835" i="10" s="1"/>
  <c r="C1836" i="10" s="1"/>
  <c r="A2850" i="10"/>
  <c r="I2850" i="10" l="1"/>
  <c r="J2849" i="10"/>
  <c r="K2850" i="10"/>
  <c r="G2850" i="10"/>
  <c r="O1832" i="10"/>
  <c r="P1832" i="10"/>
  <c r="Q1831" i="10"/>
  <c r="B2850" i="10"/>
  <c r="M1832" i="10"/>
  <c r="N1832" i="10"/>
  <c r="L1833" i="10"/>
  <c r="F1835" i="10"/>
  <c r="H1835" i="10" s="1"/>
  <c r="D1836" i="10"/>
  <c r="E1836" i="10" s="1"/>
  <c r="C1837" i="10" s="1"/>
  <c r="A2851" i="10"/>
  <c r="I2851" i="10" l="1"/>
  <c r="J2850" i="10"/>
  <c r="K2851" i="10"/>
  <c r="G2851" i="10"/>
  <c r="O1833" i="10"/>
  <c r="P1833" i="10"/>
  <c r="Q1832" i="10"/>
  <c r="B2851" i="10"/>
  <c r="M1833" i="10"/>
  <c r="N1833" i="10"/>
  <c r="L1834" i="10"/>
  <c r="F1836" i="10"/>
  <c r="H1836" i="10" s="1"/>
  <c r="D1837" i="10"/>
  <c r="E1837" i="10" s="1"/>
  <c r="C1838" i="10" s="1"/>
  <c r="A2852" i="10"/>
  <c r="I2852" i="10" l="1"/>
  <c r="J2851" i="10"/>
  <c r="K2852" i="10"/>
  <c r="G2852" i="10"/>
  <c r="P1834" i="10"/>
  <c r="O1834" i="10"/>
  <c r="Q1833" i="10"/>
  <c r="B2852" i="10"/>
  <c r="M1834" i="10"/>
  <c r="N1834" i="10"/>
  <c r="L1835" i="10"/>
  <c r="F1837" i="10"/>
  <c r="H1837" i="10" s="1"/>
  <c r="D1838" i="10"/>
  <c r="E1838" i="10" s="1"/>
  <c r="C1839" i="10" s="1"/>
  <c r="A2853" i="10"/>
  <c r="I2853" i="10" l="1"/>
  <c r="J2852" i="10"/>
  <c r="K2853" i="10"/>
  <c r="G2853" i="10"/>
  <c r="O1835" i="10"/>
  <c r="P1835" i="10"/>
  <c r="Q1834" i="10"/>
  <c r="B2853" i="10"/>
  <c r="M1835" i="10"/>
  <c r="N1835" i="10"/>
  <c r="L1836" i="10"/>
  <c r="F1838" i="10"/>
  <c r="H1838" i="10" s="1"/>
  <c r="D1839" i="10"/>
  <c r="E1839" i="10" s="1"/>
  <c r="C1840" i="10" s="1"/>
  <c r="A2854" i="10"/>
  <c r="I2854" i="10" l="1"/>
  <c r="J2853" i="10"/>
  <c r="K2854" i="10"/>
  <c r="G2854" i="10"/>
  <c r="Q1835" i="10"/>
  <c r="P1836" i="10"/>
  <c r="O1836" i="10"/>
  <c r="B2854" i="10"/>
  <c r="M1836" i="10"/>
  <c r="N1836" i="10"/>
  <c r="L1837" i="10"/>
  <c r="F1839" i="10"/>
  <c r="H1839" i="10" s="1"/>
  <c r="D1840" i="10"/>
  <c r="E1840" i="10" s="1"/>
  <c r="C1841" i="10" s="1"/>
  <c r="A2855" i="10"/>
  <c r="I2855" i="10" l="1"/>
  <c r="J2854" i="10"/>
  <c r="K2855" i="10"/>
  <c r="G2855" i="10"/>
  <c r="P1837" i="10"/>
  <c r="O1837" i="10"/>
  <c r="Q1836" i="10"/>
  <c r="B2855" i="10"/>
  <c r="M1837" i="10"/>
  <c r="N1837" i="10"/>
  <c r="L1838" i="10"/>
  <c r="F1840" i="10"/>
  <c r="H1840" i="10" s="1"/>
  <c r="D1841" i="10"/>
  <c r="E1841" i="10" s="1"/>
  <c r="C1842" i="10" s="1"/>
  <c r="A2856" i="10"/>
  <c r="I2856" i="10" l="1"/>
  <c r="J2855" i="10"/>
  <c r="K2856" i="10"/>
  <c r="G2856" i="10"/>
  <c r="Q1837" i="10"/>
  <c r="O1838" i="10"/>
  <c r="P1838" i="10"/>
  <c r="B2856" i="10"/>
  <c r="M1838" i="10"/>
  <c r="N1838" i="10"/>
  <c r="L1839" i="10"/>
  <c r="F1841" i="10"/>
  <c r="H1841" i="10" s="1"/>
  <c r="D1842" i="10"/>
  <c r="E1842" i="10" s="1"/>
  <c r="C1843" i="10" s="1"/>
  <c r="A2857" i="10"/>
  <c r="I2857" i="10" l="1"/>
  <c r="J2856" i="10"/>
  <c r="K2857" i="10"/>
  <c r="G2857" i="10"/>
  <c r="P1839" i="10"/>
  <c r="O1839" i="10"/>
  <c r="Q1838" i="10"/>
  <c r="B2857" i="10"/>
  <c r="M1839" i="10"/>
  <c r="N1839" i="10"/>
  <c r="L1840" i="10"/>
  <c r="F1842" i="10"/>
  <c r="H1842" i="10" s="1"/>
  <c r="D1843" i="10"/>
  <c r="E1843" i="10" s="1"/>
  <c r="C1844" i="10" s="1"/>
  <c r="A2858" i="10"/>
  <c r="I2858" i="10" l="1"/>
  <c r="J2857" i="10"/>
  <c r="K2858" i="10"/>
  <c r="G2858" i="10"/>
  <c r="P1840" i="10"/>
  <c r="O1840" i="10"/>
  <c r="Q1839" i="10"/>
  <c r="B2858" i="10"/>
  <c r="M1840" i="10"/>
  <c r="N1840" i="10"/>
  <c r="L1841" i="10"/>
  <c r="F1843" i="10"/>
  <c r="H1843" i="10" s="1"/>
  <c r="D1844" i="10"/>
  <c r="E1844" i="10" s="1"/>
  <c r="C1845" i="10" s="1"/>
  <c r="A2859" i="10"/>
  <c r="I2859" i="10" l="1"/>
  <c r="J2858" i="10"/>
  <c r="K2859" i="10"/>
  <c r="G2859" i="10"/>
  <c r="P1841" i="10"/>
  <c r="O1841" i="10"/>
  <c r="Q1840" i="10"/>
  <c r="B2859" i="10"/>
  <c r="M1841" i="10"/>
  <c r="N1841" i="10"/>
  <c r="L1842" i="10"/>
  <c r="F1844" i="10"/>
  <c r="H1844" i="10" s="1"/>
  <c r="D1845" i="10"/>
  <c r="E1845" i="10" s="1"/>
  <c r="C1846" i="10" s="1"/>
  <c r="A2860" i="10"/>
  <c r="I2860" i="10" l="1"/>
  <c r="J2859" i="10"/>
  <c r="K2860" i="10"/>
  <c r="G2860" i="10"/>
  <c r="Q1841" i="10"/>
  <c r="O1842" i="10"/>
  <c r="P1842" i="10"/>
  <c r="B2860" i="10"/>
  <c r="M1842" i="10"/>
  <c r="N1842" i="10"/>
  <c r="L1843" i="10"/>
  <c r="F1845" i="10"/>
  <c r="H1845" i="10" s="1"/>
  <c r="D1846" i="10"/>
  <c r="E1846" i="10" s="1"/>
  <c r="C1847" i="10" s="1"/>
  <c r="A2861" i="10"/>
  <c r="I2861" i="10" l="1"/>
  <c r="J2860" i="10"/>
  <c r="K2861" i="10"/>
  <c r="G2861" i="10"/>
  <c r="P1843" i="10"/>
  <c r="O1843" i="10"/>
  <c r="Q1842" i="10"/>
  <c r="B2861" i="10"/>
  <c r="M1843" i="10"/>
  <c r="N1843" i="10"/>
  <c r="L1844" i="10"/>
  <c r="F1846" i="10"/>
  <c r="H1846" i="10" s="1"/>
  <c r="D1847" i="10"/>
  <c r="E1847" i="10" s="1"/>
  <c r="C1848" i="10" s="1"/>
  <c r="A2862" i="10"/>
  <c r="I2862" i="10" l="1"/>
  <c r="J2861" i="10"/>
  <c r="K2862" i="10"/>
  <c r="G2862" i="10"/>
  <c r="P1844" i="10"/>
  <c r="O1844" i="10"/>
  <c r="Q1843" i="10"/>
  <c r="B2862" i="10"/>
  <c r="M1844" i="10"/>
  <c r="N1844" i="10"/>
  <c r="L1845" i="10"/>
  <c r="F1847" i="10"/>
  <c r="H1847" i="10" s="1"/>
  <c r="D1848" i="10"/>
  <c r="E1848" i="10" s="1"/>
  <c r="C1849" i="10" s="1"/>
  <c r="A2863" i="10"/>
  <c r="I2863" i="10" l="1"/>
  <c r="J2862" i="10"/>
  <c r="K2863" i="10"/>
  <c r="G2863" i="10"/>
  <c r="Q1844" i="10"/>
  <c r="P1845" i="10"/>
  <c r="O1845" i="10"/>
  <c r="B2863" i="10"/>
  <c r="M1845" i="10"/>
  <c r="N1845" i="10"/>
  <c r="L1846" i="10"/>
  <c r="F1848" i="10"/>
  <c r="H1848" i="10" s="1"/>
  <c r="D1849" i="10"/>
  <c r="E1849" i="10" s="1"/>
  <c r="C1850" i="10" s="1"/>
  <c r="A2864" i="10"/>
  <c r="I2864" i="10" l="1"/>
  <c r="J2863" i="10"/>
  <c r="K2864" i="10"/>
  <c r="G2864" i="10"/>
  <c r="P1846" i="10"/>
  <c r="O1846" i="10"/>
  <c r="Q1845" i="10"/>
  <c r="B2864" i="10"/>
  <c r="M1846" i="10"/>
  <c r="N1846" i="10"/>
  <c r="L1847" i="10"/>
  <c r="F1849" i="10"/>
  <c r="H1849" i="10" s="1"/>
  <c r="D1850" i="10"/>
  <c r="E1850" i="10" s="1"/>
  <c r="C1851" i="10" s="1"/>
  <c r="A2865" i="10"/>
  <c r="I2865" i="10" l="1"/>
  <c r="J2864" i="10"/>
  <c r="K2865" i="10"/>
  <c r="G2865" i="10"/>
  <c r="O1847" i="10"/>
  <c r="P1847" i="10"/>
  <c r="Q1846" i="10"/>
  <c r="B2865" i="10"/>
  <c r="M1847" i="10"/>
  <c r="N1847" i="10"/>
  <c r="L1848" i="10"/>
  <c r="F1850" i="10"/>
  <c r="H1850" i="10" s="1"/>
  <c r="D1851" i="10"/>
  <c r="E1851" i="10" s="1"/>
  <c r="C1852" i="10" s="1"/>
  <c r="A2866" i="10"/>
  <c r="I2866" i="10" l="1"/>
  <c r="J2865" i="10"/>
  <c r="K2866" i="10"/>
  <c r="G2866" i="10"/>
  <c r="P1848" i="10"/>
  <c r="O1848" i="10"/>
  <c r="Q1847" i="10"/>
  <c r="B2866" i="10"/>
  <c r="M1848" i="10"/>
  <c r="N1848" i="10"/>
  <c r="L1849" i="10"/>
  <c r="F1851" i="10"/>
  <c r="H1851" i="10" s="1"/>
  <c r="D1852" i="10"/>
  <c r="E1852" i="10" s="1"/>
  <c r="C1853" i="10" s="1"/>
  <c r="A2867" i="10"/>
  <c r="I2867" i="10" l="1"/>
  <c r="J2866" i="10"/>
  <c r="K2867" i="10"/>
  <c r="G2867" i="10"/>
  <c r="Q1848" i="10"/>
  <c r="P1849" i="10"/>
  <c r="O1849" i="10"/>
  <c r="B2867" i="10"/>
  <c r="M1849" i="10"/>
  <c r="N1849" i="10"/>
  <c r="L1850" i="10"/>
  <c r="F1852" i="10"/>
  <c r="H1852" i="10" s="1"/>
  <c r="D1853" i="10"/>
  <c r="E1853" i="10" s="1"/>
  <c r="C1854" i="10" s="1"/>
  <c r="A2868" i="10"/>
  <c r="I2868" i="10" l="1"/>
  <c r="J2867" i="10"/>
  <c r="K2868" i="10"/>
  <c r="G2868" i="10"/>
  <c r="Q1849" i="10"/>
  <c r="P1850" i="10"/>
  <c r="O1850" i="10"/>
  <c r="B2868" i="10"/>
  <c r="M1850" i="10"/>
  <c r="N1850" i="10"/>
  <c r="L1851" i="10"/>
  <c r="F1853" i="10"/>
  <c r="H1853" i="10" s="1"/>
  <c r="D1854" i="10"/>
  <c r="E1854" i="10" s="1"/>
  <c r="C1855" i="10" s="1"/>
  <c r="A2869" i="10"/>
  <c r="I2869" i="10" l="1"/>
  <c r="J2868" i="10"/>
  <c r="K2869" i="10"/>
  <c r="G2869" i="10"/>
  <c r="Q1850" i="10"/>
  <c r="O1851" i="10"/>
  <c r="P1851" i="10"/>
  <c r="B2869" i="10"/>
  <c r="M1851" i="10"/>
  <c r="N1851" i="10"/>
  <c r="L1852" i="10"/>
  <c r="F1854" i="10"/>
  <c r="H1854" i="10" s="1"/>
  <c r="D1855" i="10"/>
  <c r="E1855" i="10" s="1"/>
  <c r="C1856" i="10" s="1"/>
  <c r="A2870" i="10"/>
  <c r="I2870" i="10" l="1"/>
  <c r="J2869" i="10"/>
  <c r="K2870" i="10"/>
  <c r="G2870" i="10"/>
  <c r="O1852" i="10"/>
  <c r="P1852" i="10"/>
  <c r="Q1851" i="10"/>
  <c r="B2870" i="10"/>
  <c r="M1852" i="10"/>
  <c r="N1852" i="10"/>
  <c r="L1853" i="10"/>
  <c r="F1855" i="10"/>
  <c r="H1855" i="10" s="1"/>
  <c r="D1856" i="10"/>
  <c r="E1856" i="10" s="1"/>
  <c r="C1857" i="10" s="1"/>
  <c r="A2871" i="10"/>
  <c r="I2871" i="10" l="1"/>
  <c r="J2870" i="10"/>
  <c r="K2871" i="10"/>
  <c r="G2871" i="10"/>
  <c r="Q1852" i="10"/>
  <c r="O1853" i="10"/>
  <c r="P1853" i="10"/>
  <c r="B2871" i="10"/>
  <c r="M1853" i="10"/>
  <c r="N1853" i="10"/>
  <c r="L1854" i="10"/>
  <c r="F1856" i="10"/>
  <c r="H1856" i="10" s="1"/>
  <c r="D1857" i="10"/>
  <c r="E1857" i="10" s="1"/>
  <c r="C1858" i="10" s="1"/>
  <c r="A2872" i="10"/>
  <c r="I2872" i="10" l="1"/>
  <c r="J2871" i="10"/>
  <c r="K2872" i="10"/>
  <c r="G2872" i="10"/>
  <c r="Q1853" i="10"/>
  <c r="P1854" i="10"/>
  <c r="O1854" i="10"/>
  <c r="B2872" i="10"/>
  <c r="M1854" i="10"/>
  <c r="N1854" i="10"/>
  <c r="L1855" i="10"/>
  <c r="F1857" i="10"/>
  <c r="H1857" i="10" s="1"/>
  <c r="D1858" i="10"/>
  <c r="E1858" i="10" s="1"/>
  <c r="C1859" i="10" s="1"/>
  <c r="A2873" i="10"/>
  <c r="I2873" i="10" l="1"/>
  <c r="J2872" i="10"/>
  <c r="K2873" i="10"/>
  <c r="G2873" i="10"/>
  <c r="O1855" i="10"/>
  <c r="P1855" i="10"/>
  <c r="Q1854" i="10"/>
  <c r="B2873" i="10"/>
  <c r="M1855" i="10"/>
  <c r="N1855" i="10"/>
  <c r="L1856" i="10"/>
  <c r="F1858" i="10"/>
  <c r="H1858" i="10" s="1"/>
  <c r="D1859" i="10"/>
  <c r="E1859" i="10" s="1"/>
  <c r="C1860" i="10" s="1"/>
  <c r="A2874" i="10"/>
  <c r="I2874" i="10" l="1"/>
  <c r="J2873" i="10"/>
  <c r="K2874" i="10"/>
  <c r="G2874" i="10"/>
  <c r="Q1855" i="10"/>
  <c r="P1856" i="10"/>
  <c r="O1856" i="10"/>
  <c r="B2874" i="10"/>
  <c r="M1856" i="10"/>
  <c r="N1856" i="10"/>
  <c r="L1857" i="10"/>
  <c r="F1859" i="10"/>
  <c r="H1859" i="10" s="1"/>
  <c r="D1860" i="10"/>
  <c r="E1860" i="10" s="1"/>
  <c r="C1861" i="10" s="1"/>
  <c r="A2875" i="10"/>
  <c r="I2875" i="10" l="1"/>
  <c r="J2874" i="10"/>
  <c r="K2875" i="10"/>
  <c r="G2875" i="10"/>
  <c r="O1857" i="10"/>
  <c r="P1857" i="10"/>
  <c r="Q1856" i="10"/>
  <c r="B2875" i="10"/>
  <c r="M1857" i="10"/>
  <c r="N1857" i="10"/>
  <c r="L1858" i="10"/>
  <c r="F1860" i="10"/>
  <c r="H1860" i="10" s="1"/>
  <c r="D1861" i="10"/>
  <c r="E1861" i="10" s="1"/>
  <c r="C1862" i="10" s="1"/>
  <c r="A2876" i="10"/>
  <c r="I2876" i="10" l="1"/>
  <c r="J2875" i="10"/>
  <c r="K2876" i="10"/>
  <c r="G2876" i="10"/>
  <c r="Q1857" i="10"/>
  <c r="O1858" i="10"/>
  <c r="P1858" i="10"/>
  <c r="B2876" i="10"/>
  <c r="M1858" i="10"/>
  <c r="N1858" i="10"/>
  <c r="L1859" i="10"/>
  <c r="F1861" i="10"/>
  <c r="H1861" i="10" s="1"/>
  <c r="D1862" i="10"/>
  <c r="E1862" i="10" s="1"/>
  <c r="C1863" i="10" s="1"/>
  <c r="A2877" i="10"/>
  <c r="I2877" i="10" l="1"/>
  <c r="J2876" i="10"/>
  <c r="K2877" i="10"/>
  <c r="G2877" i="10"/>
  <c r="O1859" i="10"/>
  <c r="P1859" i="10"/>
  <c r="Q1858" i="10"/>
  <c r="B2877" i="10"/>
  <c r="M1859" i="10"/>
  <c r="N1859" i="10"/>
  <c r="L1860" i="10"/>
  <c r="F1862" i="10"/>
  <c r="H1862" i="10" s="1"/>
  <c r="D1863" i="10"/>
  <c r="E1863" i="10" s="1"/>
  <c r="C1864" i="10" s="1"/>
  <c r="A2878" i="10"/>
  <c r="I2878" i="10" l="1"/>
  <c r="J2877" i="10"/>
  <c r="K2878" i="10"/>
  <c r="G2878" i="10"/>
  <c r="O1860" i="10"/>
  <c r="P1860" i="10"/>
  <c r="Q1859" i="10"/>
  <c r="B2878" i="10"/>
  <c r="M1860" i="10"/>
  <c r="N1860" i="10"/>
  <c r="L1861" i="10"/>
  <c r="F1863" i="10"/>
  <c r="H1863" i="10" s="1"/>
  <c r="D1864" i="10"/>
  <c r="E1864" i="10" s="1"/>
  <c r="C1865" i="10" s="1"/>
  <c r="A2879" i="10"/>
  <c r="I2879" i="10" l="1"/>
  <c r="J2878" i="10"/>
  <c r="K2879" i="10"/>
  <c r="G2879" i="10"/>
  <c r="P1861" i="10"/>
  <c r="O1861" i="10"/>
  <c r="Q1860" i="10"/>
  <c r="B2879" i="10"/>
  <c r="M1861" i="10"/>
  <c r="N1861" i="10"/>
  <c r="L1862" i="10"/>
  <c r="F1864" i="10"/>
  <c r="H1864" i="10" s="1"/>
  <c r="D1865" i="10"/>
  <c r="E1865" i="10" s="1"/>
  <c r="C1866" i="10" s="1"/>
  <c r="A2880" i="10"/>
  <c r="I2880" i="10" l="1"/>
  <c r="J2879" i="10"/>
  <c r="K2880" i="10"/>
  <c r="G2880" i="10"/>
  <c r="P1862" i="10"/>
  <c r="O1862" i="10"/>
  <c r="Q1861" i="10"/>
  <c r="B2880" i="10"/>
  <c r="M1862" i="10"/>
  <c r="N1862" i="10"/>
  <c r="L1863" i="10"/>
  <c r="F1865" i="10"/>
  <c r="H1865" i="10" s="1"/>
  <c r="D1866" i="10"/>
  <c r="E1866" i="10" s="1"/>
  <c r="C1867" i="10" s="1"/>
  <c r="A2881" i="10"/>
  <c r="I2881" i="10" l="1"/>
  <c r="J2880" i="10"/>
  <c r="K2881" i="10"/>
  <c r="G2881" i="10"/>
  <c r="Q1862" i="10"/>
  <c r="P1863" i="10"/>
  <c r="O1863" i="10"/>
  <c r="B2881" i="10"/>
  <c r="M1863" i="10"/>
  <c r="N1863" i="10"/>
  <c r="L1864" i="10"/>
  <c r="F1866" i="10"/>
  <c r="H1866" i="10" s="1"/>
  <c r="D1867" i="10"/>
  <c r="E1867" i="10" s="1"/>
  <c r="C1868" i="10" s="1"/>
  <c r="A2882" i="10"/>
  <c r="I2882" i="10" l="1"/>
  <c r="J2881" i="10"/>
  <c r="K2882" i="10"/>
  <c r="G2882" i="10"/>
  <c r="Q1863" i="10"/>
  <c r="O1864" i="10"/>
  <c r="P1864" i="10"/>
  <c r="B2882" i="10"/>
  <c r="M1864" i="10"/>
  <c r="N1864" i="10"/>
  <c r="L1865" i="10"/>
  <c r="F1867" i="10"/>
  <c r="H1867" i="10" s="1"/>
  <c r="D1868" i="10"/>
  <c r="E1868" i="10" s="1"/>
  <c r="C1869" i="10" s="1"/>
  <c r="A2883" i="10"/>
  <c r="I2883" i="10" l="1"/>
  <c r="J2882" i="10"/>
  <c r="K2883" i="10"/>
  <c r="G2883" i="10"/>
  <c r="O1865" i="10"/>
  <c r="P1865" i="10"/>
  <c r="Q1864" i="10"/>
  <c r="B2883" i="10"/>
  <c r="M1865" i="10"/>
  <c r="N1865" i="10"/>
  <c r="F23" i="11"/>
  <c r="C24" i="11"/>
  <c r="L1866" i="10"/>
  <c r="F1868" i="10"/>
  <c r="H1868" i="10" s="1"/>
  <c r="D1869" i="10"/>
  <c r="E1869" i="10" s="1"/>
  <c r="C1870" i="10" s="1"/>
  <c r="A2884" i="10"/>
  <c r="I2884" i="10" l="1"/>
  <c r="J2883" i="10"/>
  <c r="K2884" i="10"/>
  <c r="G2884" i="10"/>
  <c r="P1866" i="10"/>
  <c r="O1866" i="10"/>
  <c r="Q1865" i="10"/>
  <c r="B2884" i="10"/>
  <c r="M1866" i="10"/>
  <c r="N1866" i="10"/>
  <c r="L1867" i="10"/>
  <c r="F1869" i="10"/>
  <c r="H1869" i="10" s="1"/>
  <c r="D1870" i="10"/>
  <c r="E1870" i="10" s="1"/>
  <c r="C1871" i="10" s="1"/>
  <c r="A2885" i="10"/>
  <c r="I2885" i="10" l="1"/>
  <c r="J2884" i="10"/>
  <c r="K2885" i="10"/>
  <c r="G2885" i="10"/>
  <c r="Q1866" i="10"/>
  <c r="P1867" i="10"/>
  <c r="O1867" i="10"/>
  <c r="B2885" i="10"/>
  <c r="M1867" i="10"/>
  <c r="N1867" i="10"/>
  <c r="L1868" i="10"/>
  <c r="F1870" i="10"/>
  <c r="H1870" i="10" s="1"/>
  <c r="D1871" i="10"/>
  <c r="E1871" i="10" s="1"/>
  <c r="C1872" i="10" s="1"/>
  <c r="A2886" i="10"/>
  <c r="I2886" i="10" l="1"/>
  <c r="J2885" i="10"/>
  <c r="K2886" i="10"/>
  <c r="G2886" i="10"/>
  <c r="O1868" i="10"/>
  <c r="P1868" i="10"/>
  <c r="Q1867" i="10"/>
  <c r="B2886" i="10"/>
  <c r="M1868" i="10"/>
  <c r="N1868" i="10"/>
  <c r="L1869" i="10"/>
  <c r="D1872" i="10"/>
  <c r="E1872" i="10" s="1"/>
  <c r="C1873" i="10" s="1"/>
  <c r="F1871" i="10"/>
  <c r="H1871" i="10" s="1"/>
  <c r="A2887" i="10"/>
  <c r="I2887" i="10" l="1"/>
  <c r="J2886" i="10"/>
  <c r="K2887" i="10"/>
  <c r="G2887" i="10"/>
  <c r="P1869" i="10"/>
  <c r="O1869" i="10"/>
  <c r="Q1868" i="10"/>
  <c r="B2887" i="10"/>
  <c r="M1869" i="10"/>
  <c r="N1869" i="10"/>
  <c r="L1870" i="10"/>
  <c r="F1872" i="10"/>
  <c r="H1872" i="10" s="1"/>
  <c r="D1873" i="10"/>
  <c r="E1873" i="10" s="1"/>
  <c r="C1874" i="10" s="1"/>
  <c r="A2888" i="10"/>
  <c r="I2888" i="10" l="1"/>
  <c r="J2887" i="10"/>
  <c r="K2888" i="10"/>
  <c r="G2888" i="10"/>
  <c r="Q1869" i="10"/>
  <c r="O1870" i="10"/>
  <c r="P1870" i="10"/>
  <c r="B2888" i="10"/>
  <c r="M1870" i="10"/>
  <c r="N1870" i="10"/>
  <c r="L1871" i="10"/>
  <c r="F1873" i="10"/>
  <c r="H1873" i="10" s="1"/>
  <c r="D1874" i="10"/>
  <c r="E1874" i="10" s="1"/>
  <c r="C1875" i="10" s="1"/>
  <c r="A2889" i="10"/>
  <c r="I2889" i="10" l="1"/>
  <c r="J2888" i="10"/>
  <c r="K2889" i="10"/>
  <c r="G2889" i="10"/>
  <c r="O1871" i="10"/>
  <c r="P1871" i="10"/>
  <c r="Q1870" i="10"/>
  <c r="B2889" i="10"/>
  <c r="M1871" i="10"/>
  <c r="N1871" i="10"/>
  <c r="L1872" i="10"/>
  <c r="D1875" i="10"/>
  <c r="E1875" i="10" s="1"/>
  <c r="C1876" i="10" s="1"/>
  <c r="F1874" i="10"/>
  <c r="H1874" i="10" s="1"/>
  <c r="A2890" i="10"/>
  <c r="I2890" i="10" l="1"/>
  <c r="J2889" i="10"/>
  <c r="K2890" i="10"/>
  <c r="G2890" i="10"/>
  <c r="Q1871" i="10"/>
  <c r="P1872" i="10"/>
  <c r="O1872" i="10"/>
  <c r="B2890" i="10"/>
  <c r="M1872" i="10"/>
  <c r="N1872" i="10"/>
  <c r="L1873" i="10"/>
  <c r="D1876" i="10"/>
  <c r="E1876" i="10" s="1"/>
  <c r="C1877" i="10" s="1"/>
  <c r="F1875" i="10"/>
  <c r="H1875" i="10" s="1"/>
  <c r="A2891" i="10"/>
  <c r="I2891" i="10" l="1"/>
  <c r="J2890" i="10"/>
  <c r="K2891" i="10"/>
  <c r="G2891" i="10"/>
  <c r="Q1872" i="10"/>
  <c r="P1873" i="10"/>
  <c r="O1873" i="10"/>
  <c r="B2891" i="10"/>
  <c r="M1873" i="10"/>
  <c r="N1873" i="10"/>
  <c r="L1874" i="10"/>
  <c r="D1877" i="10"/>
  <c r="E1877" i="10" s="1"/>
  <c r="C1878" i="10" s="1"/>
  <c r="F1876" i="10"/>
  <c r="H1876" i="10" s="1"/>
  <c r="A2892" i="10"/>
  <c r="I2892" i="10" l="1"/>
  <c r="J2891" i="10"/>
  <c r="K2892" i="10"/>
  <c r="G2892" i="10"/>
  <c r="P1874" i="10"/>
  <c r="O1874" i="10"/>
  <c r="Q1873" i="10"/>
  <c r="B2892" i="10"/>
  <c r="M1874" i="10"/>
  <c r="N1874" i="10"/>
  <c r="E24" i="11"/>
  <c r="D24" i="11"/>
  <c r="L1875" i="10"/>
  <c r="D1878" i="10"/>
  <c r="E1878" i="10" s="1"/>
  <c r="C1879" i="10" s="1"/>
  <c r="F1877" i="10"/>
  <c r="H1877" i="10" s="1"/>
  <c r="A2893" i="10"/>
  <c r="I2893" i="10" l="1"/>
  <c r="J2892" i="10"/>
  <c r="K2893" i="10"/>
  <c r="G2893" i="10"/>
  <c r="Q1874" i="10"/>
  <c r="O1875" i="10"/>
  <c r="P1875" i="10"/>
  <c r="B2893" i="10"/>
  <c r="M1875" i="10"/>
  <c r="N1875" i="10"/>
  <c r="L1876" i="10"/>
  <c r="D1879" i="10"/>
  <c r="E1879" i="10" s="1"/>
  <c r="C1880" i="10" s="1"/>
  <c r="F1878" i="10"/>
  <c r="H1878" i="10" s="1"/>
  <c r="A2894" i="10"/>
  <c r="I2894" i="10" l="1"/>
  <c r="J2893" i="10"/>
  <c r="K2894" i="10"/>
  <c r="G2894" i="10"/>
  <c r="P1876" i="10"/>
  <c r="O1876" i="10"/>
  <c r="Q1875" i="10"/>
  <c r="B2894" i="10"/>
  <c r="M1876" i="10"/>
  <c r="N1876" i="10"/>
  <c r="L1877" i="10"/>
  <c r="D1880" i="10"/>
  <c r="E1880" i="10" s="1"/>
  <c r="C1881" i="10" s="1"/>
  <c r="F1879" i="10"/>
  <c r="H1879" i="10" s="1"/>
  <c r="A2895" i="10"/>
  <c r="I2895" i="10" l="1"/>
  <c r="J2894" i="10"/>
  <c r="K2895" i="10"/>
  <c r="G2895" i="10"/>
  <c r="P1877" i="10"/>
  <c r="O1877" i="10"/>
  <c r="Q1876" i="10"/>
  <c r="B2895" i="10"/>
  <c r="M1877" i="10"/>
  <c r="N1877" i="10"/>
  <c r="L1878" i="10"/>
  <c r="F1880" i="10"/>
  <c r="H1880" i="10" s="1"/>
  <c r="D1881" i="10"/>
  <c r="E1881" i="10" s="1"/>
  <c r="C1882" i="10" s="1"/>
  <c r="A2896" i="10"/>
  <c r="I2896" i="10" l="1"/>
  <c r="J2895" i="10"/>
  <c r="K2896" i="10"/>
  <c r="G2896" i="10"/>
  <c r="Q1877" i="10"/>
  <c r="O1878" i="10"/>
  <c r="P1878" i="10"/>
  <c r="B2896" i="10"/>
  <c r="M1878" i="10"/>
  <c r="N1878" i="10"/>
  <c r="L1879" i="10"/>
  <c r="D1882" i="10"/>
  <c r="E1882" i="10" s="1"/>
  <c r="C1883" i="10" s="1"/>
  <c r="F1881" i="10"/>
  <c r="H1881" i="10" s="1"/>
  <c r="A2897" i="10"/>
  <c r="I2897" i="10" l="1"/>
  <c r="J2896" i="10"/>
  <c r="K2897" i="10"/>
  <c r="G2897" i="10"/>
  <c r="O1879" i="10"/>
  <c r="P1879" i="10"/>
  <c r="Q1878" i="10"/>
  <c r="B2897" i="10"/>
  <c r="M1879" i="10"/>
  <c r="N1879" i="10"/>
  <c r="L1880" i="10"/>
  <c r="D1883" i="10"/>
  <c r="E1883" i="10" s="1"/>
  <c r="C1884" i="10" s="1"/>
  <c r="F1882" i="10"/>
  <c r="H1882" i="10" s="1"/>
  <c r="A2898" i="10"/>
  <c r="I2898" i="10" l="1"/>
  <c r="J2897" i="10"/>
  <c r="K2898" i="10"/>
  <c r="G2898" i="10"/>
  <c r="Q1879" i="10"/>
  <c r="O1880" i="10"/>
  <c r="P1880" i="10"/>
  <c r="B2898" i="10"/>
  <c r="M1880" i="10"/>
  <c r="N1880" i="10"/>
  <c r="L1881" i="10"/>
  <c r="D1884" i="10"/>
  <c r="E1884" i="10" s="1"/>
  <c r="C1885" i="10" s="1"/>
  <c r="F1883" i="10"/>
  <c r="H1883" i="10" s="1"/>
  <c r="A2899" i="10"/>
  <c r="I2899" i="10" l="1"/>
  <c r="J2898" i="10"/>
  <c r="K2899" i="10"/>
  <c r="G2899" i="10"/>
  <c r="Q1880" i="10"/>
  <c r="O1881" i="10"/>
  <c r="P1881" i="10"/>
  <c r="B2899" i="10"/>
  <c r="M1881" i="10"/>
  <c r="N1881" i="10"/>
  <c r="L1882" i="10"/>
  <c r="D1885" i="10"/>
  <c r="E1885" i="10" s="1"/>
  <c r="C1886" i="10" s="1"/>
  <c r="F1884" i="10"/>
  <c r="H1884" i="10" s="1"/>
  <c r="A2900" i="10"/>
  <c r="I2900" i="10" l="1"/>
  <c r="J2899" i="10"/>
  <c r="K2900" i="10"/>
  <c r="G2900" i="10"/>
  <c r="Q1881" i="10"/>
  <c r="P1882" i="10"/>
  <c r="O1882" i="10"/>
  <c r="B2900" i="10"/>
  <c r="M1882" i="10"/>
  <c r="N1882" i="10"/>
  <c r="L1883" i="10"/>
  <c r="D1886" i="10"/>
  <c r="E1886" i="10" s="1"/>
  <c r="C1887" i="10" s="1"/>
  <c r="F1885" i="10"/>
  <c r="H1885" i="10" s="1"/>
  <c r="A2901" i="10"/>
  <c r="I2901" i="10" l="1"/>
  <c r="J2900" i="10"/>
  <c r="K2901" i="10"/>
  <c r="G2901" i="10"/>
  <c r="Q1882" i="10"/>
  <c r="P1883" i="10"/>
  <c r="O1883" i="10"/>
  <c r="B2901" i="10"/>
  <c r="M1883" i="10"/>
  <c r="N1883" i="10"/>
  <c r="L1884" i="10"/>
  <c r="D1887" i="10"/>
  <c r="E1887" i="10" s="1"/>
  <c r="C1888" i="10" s="1"/>
  <c r="F1886" i="10"/>
  <c r="H1886" i="10" s="1"/>
  <c r="A2902" i="10"/>
  <c r="I2902" i="10" l="1"/>
  <c r="J2901" i="10"/>
  <c r="K2902" i="10"/>
  <c r="G2902" i="10"/>
  <c r="O1884" i="10"/>
  <c r="P1884" i="10"/>
  <c r="Q1883" i="10"/>
  <c r="B2902" i="10"/>
  <c r="M1884" i="10"/>
  <c r="N1884" i="10"/>
  <c r="L1885" i="10"/>
  <c r="D1888" i="10"/>
  <c r="E1888" i="10" s="1"/>
  <c r="C1889" i="10" s="1"/>
  <c r="F1887" i="10"/>
  <c r="H1887" i="10" s="1"/>
  <c r="A2903" i="10"/>
  <c r="I2903" i="10" l="1"/>
  <c r="J2902" i="10"/>
  <c r="K2903" i="10"/>
  <c r="G2903" i="10"/>
  <c r="O1885" i="10"/>
  <c r="P1885" i="10"/>
  <c r="Q1884" i="10"/>
  <c r="B2903" i="10"/>
  <c r="M1885" i="10"/>
  <c r="N1885" i="10"/>
  <c r="L1886" i="10"/>
  <c r="D1889" i="10"/>
  <c r="E1889" i="10" s="1"/>
  <c r="C1890" i="10" s="1"/>
  <c r="F1888" i="10"/>
  <c r="H1888" i="10" s="1"/>
  <c r="A2904" i="10"/>
  <c r="I2904" i="10" l="1"/>
  <c r="J2903" i="10"/>
  <c r="K2904" i="10"/>
  <c r="G2904" i="10"/>
  <c r="Q1885" i="10"/>
  <c r="P1886" i="10"/>
  <c r="O1886" i="10"/>
  <c r="B2904" i="10"/>
  <c r="M1886" i="10"/>
  <c r="N1886" i="10"/>
  <c r="L1887" i="10"/>
  <c r="F1889" i="10"/>
  <c r="H1889" i="10" s="1"/>
  <c r="D1890" i="10"/>
  <c r="E1890" i="10" s="1"/>
  <c r="C1891" i="10" s="1"/>
  <c r="A2905" i="10"/>
  <c r="I2905" i="10" l="1"/>
  <c r="J2904" i="10"/>
  <c r="K2905" i="10"/>
  <c r="G2905" i="10"/>
  <c r="P1887" i="10"/>
  <c r="O1887" i="10"/>
  <c r="Q1886" i="10"/>
  <c r="B2905" i="10"/>
  <c r="M1887" i="10"/>
  <c r="N1887" i="10"/>
  <c r="L1888" i="10"/>
  <c r="D1891" i="10"/>
  <c r="E1891" i="10" s="1"/>
  <c r="C1892" i="10" s="1"/>
  <c r="F1890" i="10"/>
  <c r="H1890" i="10" s="1"/>
  <c r="A2906" i="10"/>
  <c r="I2906" i="10" l="1"/>
  <c r="J2905" i="10"/>
  <c r="K2906" i="10"/>
  <c r="G2906" i="10"/>
  <c r="Q1887" i="10"/>
  <c r="P1888" i="10"/>
  <c r="O1888" i="10"/>
  <c r="B2906" i="10"/>
  <c r="M1888" i="10"/>
  <c r="N1888" i="10"/>
  <c r="L1889" i="10"/>
  <c r="F1891" i="10"/>
  <c r="H1891" i="10" s="1"/>
  <c r="D1892" i="10"/>
  <c r="E1892" i="10" s="1"/>
  <c r="C1893" i="10" s="1"/>
  <c r="A2907" i="10"/>
  <c r="I2907" i="10" l="1"/>
  <c r="J2906" i="10"/>
  <c r="K2907" i="10"/>
  <c r="G2907" i="10"/>
  <c r="O1889" i="10"/>
  <c r="P1889" i="10"/>
  <c r="Q1888" i="10"/>
  <c r="B2907" i="10"/>
  <c r="M1889" i="10"/>
  <c r="N1889" i="10"/>
  <c r="L1890" i="10"/>
  <c r="F1892" i="10"/>
  <c r="H1892" i="10" s="1"/>
  <c r="D1893" i="10"/>
  <c r="E1893" i="10" s="1"/>
  <c r="C1894" i="10" s="1"/>
  <c r="A2908" i="10"/>
  <c r="I2908" i="10" l="1"/>
  <c r="J2907" i="10"/>
  <c r="K2908" i="10"/>
  <c r="G2908" i="10"/>
  <c r="P1890" i="10"/>
  <c r="O1890" i="10"/>
  <c r="Q1889" i="10"/>
  <c r="B2908" i="10"/>
  <c r="M1890" i="10"/>
  <c r="N1890" i="10"/>
  <c r="L1891" i="10"/>
  <c r="D1894" i="10"/>
  <c r="E1894" i="10" s="1"/>
  <c r="C1895" i="10" s="1"/>
  <c r="F1893" i="10"/>
  <c r="H1893" i="10" s="1"/>
  <c r="A2909" i="10"/>
  <c r="I2909" i="10" l="1"/>
  <c r="J2908" i="10"/>
  <c r="K2909" i="10"/>
  <c r="G2909" i="10"/>
  <c r="Q1890" i="10"/>
  <c r="O1891" i="10"/>
  <c r="P1891" i="10"/>
  <c r="B2909" i="10"/>
  <c r="M1891" i="10"/>
  <c r="N1891" i="10"/>
  <c r="L1892" i="10"/>
  <c r="D1895" i="10"/>
  <c r="E1895" i="10" s="1"/>
  <c r="C1896" i="10" s="1"/>
  <c r="F1894" i="10"/>
  <c r="H1894" i="10" s="1"/>
  <c r="A2910" i="10"/>
  <c r="I2910" i="10" l="1"/>
  <c r="J2909" i="10"/>
  <c r="K2910" i="10"/>
  <c r="G2910" i="10"/>
  <c r="P1892" i="10"/>
  <c r="O1892" i="10"/>
  <c r="Q1891" i="10"/>
  <c r="B2910" i="10"/>
  <c r="M1892" i="10"/>
  <c r="N1892" i="10"/>
  <c r="L1893" i="10"/>
  <c r="F1895" i="10"/>
  <c r="H1895" i="10" s="1"/>
  <c r="D1896" i="10"/>
  <c r="E1896" i="10" s="1"/>
  <c r="C1897" i="10" s="1"/>
  <c r="A2911" i="10"/>
  <c r="I2911" i="10" l="1"/>
  <c r="J2910" i="10"/>
  <c r="K2911" i="10"/>
  <c r="G2911" i="10"/>
  <c r="Q1892" i="10"/>
  <c r="O1893" i="10"/>
  <c r="P1893" i="10"/>
  <c r="B2911" i="10"/>
  <c r="M1893" i="10"/>
  <c r="N1893" i="10"/>
  <c r="L1894" i="10"/>
  <c r="D1897" i="10"/>
  <c r="E1897" i="10" s="1"/>
  <c r="C1898" i="10" s="1"/>
  <c r="F1896" i="10"/>
  <c r="H1896" i="10" s="1"/>
  <c r="A2912" i="10"/>
  <c r="I2912" i="10" l="1"/>
  <c r="J2911" i="10"/>
  <c r="K2912" i="10"/>
  <c r="G2912" i="10"/>
  <c r="P1894" i="10"/>
  <c r="O1894" i="10"/>
  <c r="Q1893" i="10"/>
  <c r="B2912" i="10"/>
  <c r="M1894" i="10"/>
  <c r="N1894" i="10"/>
  <c r="L1895" i="10"/>
  <c r="D1898" i="10"/>
  <c r="E1898" i="10" s="1"/>
  <c r="C1899" i="10" s="1"/>
  <c r="F1897" i="10"/>
  <c r="H1897" i="10" s="1"/>
  <c r="A2913" i="10"/>
  <c r="I2913" i="10" l="1"/>
  <c r="J2912" i="10"/>
  <c r="K2913" i="10"/>
  <c r="G2913" i="10"/>
  <c r="P1895" i="10"/>
  <c r="O1895" i="10"/>
  <c r="Q1894" i="10"/>
  <c r="B2913" i="10"/>
  <c r="M1895" i="10"/>
  <c r="N1895" i="10"/>
  <c r="L1896" i="10"/>
  <c r="D1899" i="10"/>
  <c r="E1899" i="10" s="1"/>
  <c r="C1900" i="10" s="1"/>
  <c r="F1898" i="10"/>
  <c r="H1898" i="10" s="1"/>
  <c r="A2914" i="10"/>
  <c r="I2914" i="10" l="1"/>
  <c r="J2913" i="10"/>
  <c r="K2914" i="10"/>
  <c r="G2914" i="10"/>
  <c r="O1896" i="10"/>
  <c r="P1896" i="10"/>
  <c r="Q1895" i="10"/>
  <c r="B2914" i="10"/>
  <c r="M1896" i="10"/>
  <c r="N1896" i="10"/>
  <c r="L1897" i="10"/>
  <c r="D1900" i="10"/>
  <c r="E1900" i="10" s="1"/>
  <c r="C1901" i="10" s="1"/>
  <c r="F1899" i="10"/>
  <c r="H1899" i="10" s="1"/>
  <c r="A2915" i="10"/>
  <c r="I2915" i="10" l="1"/>
  <c r="J2914" i="10"/>
  <c r="K2915" i="10"/>
  <c r="G2915" i="10"/>
  <c r="Q1896" i="10"/>
  <c r="P1897" i="10"/>
  <c r="O1897" i="10"/>
  <c r="B2915" i="10"/>
  <c r="M1897" i="10"/>
  <c r="N1897" i="10"/>
  <c r="L1898" i="10"/>
  <c r="F1900" i="10"/>
  <c r="H1900" i="10" s="1"/>
  <c r="D1901" i="10"/>
  <c r="E1901" i="10" s="1"/>
  <c r="C1902" i="10" s="1"/>
  <c r="A2916" i="10"/>
  <c r="I2916" i="10" l="1"/>
  <c r="J2915" i="10"/>
  <c r="K2916" i="10"/>
  <c r="G2916" i="10"/>
  <c r="Q1897" i="10"/>
  <c r="P1898" i="10"/>
  <c r="O1898" i="10"/>
  <c r="B2916" i="10"/>
  <c r="M1898" i="10"/>
  <c r="N1898" i="10"/>
  <c r="L1899" i="10"/>
  <c r="D1902" i="10"/>
  <c r="E1902" i="10" s="1"/>
  <c r="C1903" i="10" s="1"/>
  <c r="F1901" i="10"/>
  <c r="H1901" i="10" s="1"/>
  <c r="A2917" i="10"/>
  <c r="I2917" i="10" l="1"/>
  <c r="J2916" i="10"/>
  <c r="K2917" i="10"/>
  <c r="G2917" i="10"/>
  <c r="O1899" i="10"/>
  <c r="P1899" i="10"/>
  <c r="Q1898" i="10"/>
  <c r="B2917" i="10"/>
  <c r="M1899" i="10"/>
  <c r="N1899" i="10"/>
  <c r="L1900" i="10"/>
  <c r="D1903" i="10"/>
  <c r="E1903" i="10" s="1"/>
  <c r="C1904" i="10" s="1"/>
  <c r="F1902" i="10"/>
  <c r="H1902" i="10" s="1"/>
  <c r="A2918" i="10"/>
  <c r="I2918" i="10" l="1"/>
  <c r="J2917" i="10"/>
  <c r="K2918" i="10"/>
  <c r="G2918" i="10"/>
  <c r="O1900" i="10"/>
  <c r="P1900" i="10"/>
  <c r="Q1899" i="10"/>
  <c r="B2918" i="10"/>
  <c r="M1900" i="10"/>
  <c r="N1900" i="10"/>
  <c r="L1901" i="10"/>
  <c r="D1904" i="10"/>
  <c r="E1904" i="10" s="1"/>
  <c r="C1905" i="10" s="1"/>
  <c r="F1903" i="10"/>
  <c r="H1903" i="10" s="1"/>
  <c r="A2919" i="10"/>
  <c r="I2919" i="10" l="1"/>
  <c r="J2918" i="10"/>
  <c r="K2919" i="10"/>
  <c r="G2919" i="10"/>
  <c r="P1901" i="10"/>
  <c r="O1901" i="10"/>
  <c r="Q1900" i="10"/>
  <c r="B2919" i="10"/>
  <c r="M1901" i="10"/>
  <c r="N1901" i="10"/>
  <c r="L1902" i="10"/>
  <c r="F1904" i="10"/>
  <c r="H1904" i="10" s="1"/>
  <c r="D1905" i="10"/>
  <c r="E1905" i="10" s="1"/>
  <c r="C1906" i="10" s="1"/>
  <c r="A2920" i="10"/>
  <c r="I2920" i="10" l="1"/>
  <c r="J2919" i="10"/>
  <c r="K2920" i="10"/>
  <c r="G2920" i="10"/>
  <c r="P1902" i="10"/>
  <c r="O1902" i="10"/>
  <c r="Q1901" i="10"/>
  <c r="B2920" i="10"/>
  <c r="M1902" i="10"/>
  <c r="N1902" i="10"/>
  <c r="L1903" i="10"/>
  <c r="F1905" i="10"/>
  <c r="H1905" i="10" s="1"/>
  <c r="D1906" i="10"/>
  <c r="E1906" i="10" s="1"/>
  <c r="C1907" i="10" s="1"/>
  <c r="A2921" i="10"/>
  <c r="I2921" i="10" l="1"/>
  <c r="J2920" i="10"/>
  <c r="K2921" i="10"/>
  <c r="G2921" i="10"/>
  <c r="Q1902" i="10"/>
  <c r="P1903" i="10"/>
  <c r="O1903" i="10"/>
  <c r="B2921" i="10"/>
  <c r="M1903" i="10"/>
  <c r="N1903" i="10"/>
  <c r="L1904" i="10"/>
  <c r="D1907" i="10"/>
  <c r="E1907" i="10" s="1"/>
  <c r="C1908" i="10" s="1"/>
  <c r="F1906" i="10"/>
  <c r="H1906" i="10" s="1"/>
  <c r="A2922" i="10"/>
  <c r="I2922" i="10" l="1"/>
  <c r="J2921" i="10"/>
  <c r="K2922" i="10"/>
  <c r="G2922" i="10"/>
  <c r="O1904" i="10"/>
  <c r="P1904" i="10"/>
  <c r="Q1903" i="10"/>
  <c r="B2922" i="10"/>
  <c r="M1904" i="10"/>
  <c r="N1904" i="10"/>
  <c r="L1905" i="10"/>
  <c r="F1907" i="10"/>
  <c r="H1907" i="10" s="1"/>
  <c r="D1908" i="10"/>
  <c r="E1908" i="10" s="1"/>
  <c r="C1909" i="10" s="1"/>
  <c r="A2923" i="10"/>
  <c r="I2923" i="10" l="1"/>
  <c r="J2922" i="10"/>
  <c r="K2923" i="10"/>
  <c r="G2923" i="10"/>
  <c r="O1905" i="10"/>
  <c r="P1905" i="10"/>
  <c r="Q1904" i="10"/>
  <c r="B2923" i="10"/>
  <c r="M1905" i="10"/>
  <c r="N1905" i="10"/>
  <c r="L1906" i="10"/>
  <c r="D1909" i="10"/>
  <c r="E1909" i="10" s="1"/>
  <c r="C1910" i="10" s="1"/>
  <c r="F1908" i="10"/>
  <c r="H1908" i="10" s="1"/>
  <c r="A2924" i="10"/>
  <c r="I2924" i="10" l="1"/>
  <c r="J2923" i="10"/>
  <c r="K2924" i="10"/>
  <c r="G2924" i="10"/>
  <c r="Q1905" i="10"/>
  <c r="P1906" i="10"/>
  <c r="O1906" i="10"/>
  <c r="B2924" i="10"/>
  <c r="M1906" i="10"/>
  <c r="N1906" i="10"/>
  <c r="L1907" i="10"/>
  <c r="D1910" i="10"/>
  <c r="E1910" i="10" s="1"/>
  <c r="C1911" i="10" s="1"/>
  <c r="F1909" i="10"/>
  <c r="H1909" i="10" s="1"/>
  <c r="A2925" i="10"/>
  <c r="I2925" i="10" l="1"/>
  <c r="J2924" i="10"/>
  <c r="K2925" i="10"/>
  <c r="G2925" i="10"/>
  <c r="Q1906" i="10"/>
  <c r="P1907" i="10"/>
  <c r="O1907" i="10"/>
  <c r="B2925" i="10"/>
  <c r="M1907" i="10"/>
  <c r="N1907" i="10"/>
  <c r="L1908" i="10"/>
  <c r="F1910" i="10"/>
  <c r="H1910" i="10" s="1"/>
  <c r="D1911" i="10"/>
  <c r="E1911" i="10" s="1"/>
  <c r="C1912" i="10" s="1"/>
  <c r="A2926" i="10"/>
  <c r="I2926" i="10" l="1"/>
  <c r="J2925" i="10"/>
  <c r="K2926" i="10"/>
  <c r="G2926" i="10"/>
  <c r="P1908" i="10"/>
  <c r="O1908" i="10"/>
  <c r="Q1907" i="10"/>
  <c r="B2926" i="10"/>
  <c r="M1908" i="10"/>
  <c r="N1908" i="10"/>
  <c r="L1909" i="10"/>
  <c r="D1912" i="10"/>
  <c r="E1912" i="10" s="1"/>
  <c r="C1913" i="10" s="1"/>
  <c r="F1911" i="10"/>
  <c r="H1911" i="10" s="1"/>
  <c r="A2927" i="10"/>
  <c r="I2927" i="10" l="1"/>
  <c r="J2926" i="10"/>
  <c r="K2927" i="10"/>
  <c r="G2927" i="10"/>
  <c r="O1909" i="10"/>
  <c r="P1909" i="10"/>
  <c r="Q1908" i="10"/>
  <c r="B2927" i="10"/>
  <c r="M1909" i="10"/>
  <c r="N1909" i="10"/>
  <c r="L1910" i="10"/>
  <c r="D1913" i="10"/>
  <c r="E1913" i="10" s="1"/>
  <c r="C1914" i="10" s="1"/>
  <c r="F1912" i="10"/>
  <c r="H1912" i="10" s="1"/>
  <c r="A2928" i="10"/>
  <c r="I2928" i="10" l="1"/>
  <c r="J2927" i="10"/>
  <c r="K2928" i="10"/>
  <c r="G2928" i="10"/>
  <c r="P1910" i="10"/>
  <c r="O1910" i="10"/>
  <c r="Q1909" i="10"/>
  <c r="B2928" i="10"/>
  <c r="M1910" i="10"/>
  <c r="N1910" i="10"/>
  <c r="L1911" i="10"/>
  <c r="D1914" i="10"/>
  <c r="E1914" i="10" s="1"/>
  <c r="C1915" i="10" s="1"/>
  <c r="F1913" i="10"/>
  <c r="H1913" i="10" s="1"/>
  <c r="A2929" i="10"/>
  <c r="I2929" i="10" l="1"/>
  <c r="J2928" i="10"/>
  <c r="K2929" i="10"/>
  <c r="G2929" i="10"/>
  <c r="Q1910" i="10"/>
  <c r="O1911" i="10"/>
  <c r="P1911" i="10"/>
  <c r="B2929" i="10"/>
  <c r="M1911" i="10"/>
  <c r="N1911" i="10"/>
  <c r="L1912" i="10"/>
  <c r="D1915" i="10"/>
  <c r="E1915" i="10" s="1"/>
  <c r="C1916" i="10" s="1"/>
  <c r="F1914" i="10"/>
  <c r="H1914" i="10" s="1"/>
  <c r="A2930" i="10"/>
  <c r="I2930" i="10" l="1"/>
  <c r="J2929" i="10"/>
  <c r="K2930" i="10"/>
  <c r="G2930" i="10"/>
  <c r="O1912" i="10"/>
  <c r="P1912" i="10"/>
  <c r="Q1911" i="10"/>
  <c r="B2930" i="10"/>
  <c r="M1912" i="10"/>
  <c r="N1912" i="10"/>
  <c r="L1913" i="10"/>
  <c r="D1916" i="10"/>
  <c r="E1916" i="10" s="1"/>
  <c r="C1917" i="10" s="1"/>
  <c r="F1915" i="10"/>
  <c r="H1915" i="10" s="1"/>
  <c r="A2931" i="10"/>
  <c r="I2931" i="10" l="1"/>
  <c r="J2930" i="10"/>
  <c r="K2931" i="10"/>
  <c r="G2931" i="10"/>
  <c r="O1913" i="10"/>
  <c r="P1913" i="10"/>
  <c r="Q1912" i="10"/>
  <c r="B2931" i="10"/>
  <c r="M1913" i="10"/>
  <c r="N1913" i="10"/>
  <c r="L1914" i="10"/>
  <c r="D1917" i="10"/>
  <c r="E1917" i="10" s="1"/>
  <c r="C1918" i="10" s="1"/>
  <c r="F1916" i="10"/>
  <c r="H1916" i="10" s="1"/>
  <c r="A2932" i="10"/>
  <c r="I2932" i="10" l="1"/>
  <c r="J2931" i="10"/>
  <c r="K2932" i="10"/>
  <c r="G2932" i="10"/>
  <c r="Q1913" i="10"/>
  <c r="P1914" i="10"/>
  <c r="O1914" i="10"/>
  <c r="B2932" i="10"/>
  <c r="M1914" i="10"/>
  <c r="N1914" i="10"/>
  <c r="L1915" i="10"/>
  <c r="D1918" i="10"/>
  <c r="E1918" i="10" s="1"/>
  <c r="C1919" i="10" s="1"/>
  <c r="F1917" i="10"/>
  <c r="H1917" i="10" s="1"/>
  <c r="A2933" i="10"/>
  <c r="I2933" i="10" l="1"/>
  <c r="J2932" i="10"/>
  <c r="K2933" i="10"/>
  <c r="G2933" i="10"/>
  <c r="P1915" i="10"/>
  <c r="O1915" i="10"/>
  <c r="Q1914" i="10"/>
  <c r="B2933" i="10"/>
  <c r="M1915" i="10"/>
  <c r="N1915" i="10"/>
  <c r="L1916" i="10"/>
  <c r="D1919" i="10"/>
  <c r="E1919" i="10" s="1"/>
  <c r="C1920" i="10" s="1"/>
  <c r="F1918" i="10"/>
  <c r="H1918" i="10" s="1"/>
  <c r="A2934" i="10"/>
  <c r="I2934" i="10" l="1"/>
  <c r="J2933" i="10"/>
  <c r="K2934" i="10"/>
  <c r="G2934" i="10"/>
  <c r="O1916" i="10"/>
  <c r="P1916" i="10"/>
  <c r="Q1915" i="10"/>
  <c r="B2934" i="10"/>
  <c r="M1916" i="10"/>
  <c r="N1916" i="10"/>
  <c r="L1917" i="10"/>
  <c r="D1920" i="10"/>
  <c r="E1920" i="10" s="1"/>
  <c r="C1921" i="10" s="1"/>
  <c r="F1919" i="10"/>
  <c r="H1919" i="10" s="1"/>
  <c r="A2935" i="10"/>
  <c r="I2935" i="10" l="1"/>
  <c r="J2934" i="10"/>
  <c r="K2935" i="10"/>
  <c r="G2935" i="10"/>
  <c r="Q1916" i="10"/>
  <c r="O1917" i="10"/>
  <c r="P1917" i="10"/>
  <c r="B2935" i="10"/>
  <c r="M1917" i="10"/>
  <c r="N1917" i="10"/>
  <c r="L1918" i="10"/>
  <c r="F1920" i="10"/>
  <c r="H1920" i="10" s="1"/>
  <c r="D1921" i="10"/>
  <c r="E1921" i="10" s="1"/>
  <c r="C1922" i="10" s="1"/>
  <c r="A2936" i="10"/>
  <c r="I2936" i="10" l="1"/>
  <c r="J2935" i="10"/>
  <c r="K2936" i="10"/>
  <c r="G2936" i="10"/>
  <c r="P1918" i="10"/>
  <c r="O1918" i="10"/>
  <c r="Q1917" i="10"/>
  <c r="B2936" i="10"/>
  <c r="M1918" i="10"/>
  <c r="N1918" i="10"/>
  <c r="L1919" i="10"/>
  <c r="F1921" i="10"/>
  <c r="H1921" i="10" s="1"/>
  <c r="D1922" i="10"/>
  <c r="E1922" i="10" s="1"/>
  <c r="C1923" i="10" s="1"/>
  <c r="A2937" i="10"/>
  <c r="I2937" i="10" l="1"/>
  <c r="J2936" i="10"/>
  <c r="K2937" i="10"/>
  <c r="G2937" i="10"/>
  <c r="P1919" i="10"/>
  <c r="O1919" i="10"/>
  <c r="Q1918" i="10"/>
  <c r="B2937" i="10"/>
  <c r="M1919" i="10"/>
  <c r="N1919" i="10"/>
  <c r="L1920" i="10"/>
  <c r="F1922" i="10"/>
  <c r="H1922" i="10" s="1"/>
  <c r="D1923" i="10"/>
  <c r="E1923" i="10" s="1"/>
  <c r="C1924" i="10" s="1"/>
  <c r="A2938" i="10"/>
  <c r="I2938" i="10" l="1"/>
  <c r="J2937" i="10"/>
  <c r="K2938" i="10"/>
  <c r="G2938" i="10"/>
  <c r="O1920" i="10"/>
  <c r="P1920" i="10"/>
  <c r="Q1919" i="10"/>
  <c r="B2938" i="10"/>
  <c r="M1920" i="10"/>
  <c r="N1920" i="10"/>
  <c r="L1921" i="10"/>
  <c r="D1924" i="10"/>
  <c r="E1924" i="10" s="1"/>
  <c r="C1925" i="10" s="1"/>
  <c r="F1923" i="10"/>
  <c r="H1923" i="10" s="1"/>
  <c r="A2939" i="10"/>
  <c r="I2939" i="10" l="1"/>
  <c r="J2938" i="10"/>
  <c r="K2939" i="10"/>
  <c r="G2939" i="10"/>
  <c r="Q1920" i="10"/>
  <c r="O1921" i="10"/>
  <c r="P1921" i="10"/>
  <c r="B2939" i="10"/>
  <c r="M1921" i="10"/>
  <c r="N1921" i="10"/>
  <c r="L1922" i="10"/>
  <c r="F1924" i="10"/>
  <c r="H1924" i="10" s="1"/>
  <c r="D1925" i="10"/>
  <c r="E1925" i="10" s="1"/>
  <c r="C1926" i="10" s="1"/>
  <c r="A2940" i="10"/>
  <c r="I2940" i="10" l="1"/>
  <c r="J2939" i="10"/>
  <c r="K2940" i="10"/>
  <c r="G2940" i="10"/>
  <c r="O1922" i="10"/>
  <c r="P1922" i="10"/>
  <c r="Q1921" i="10"/>
  <c r="B2940" i="10"/>
  <c r="M1922" i="10"/>
  <c r="N1922" i="10"/>
  <c r="L1923" i="10"/>
  <c r="D1926" i="10"/>
  <c r="E1926" i="10" s="1"/>
  <c r="C1927" i="10" s="1"/>
  <c r="F1925" i="10"/>
  <c r="H1925" i="10" s="1"/>
  <c r="A2941" i="10"/>
  <c r="I2941" i="10" l="1"/>
  <c r="J2940" i="10"/>
  <c r="K2941" i="10"/>
  <c r="G2941" i="10"/>
  <c r="P1923" i="10"/>
  <c r="O1923" i="10"/>
  <c r="Q1922" i="10"/>
  <c r="B2941" i="10"/>
  <c r="M1923" i="10"/>
  <c r="N1923" i="10"/>
  <c r="L1924" i="10"/>
  <c r="D1927" i="10"/>
  <c r="E1927" i="10" s="1"/>
  <c r="C1928" i="10" s="1"/>
  <c r="F1926" i="10"/>
  <c r="H1926" i="10" s="1"/>
  <c r="A2942" i="10"/>
  <c r="I2942" i="10" l="1"/>
  <c r="J2941" i="10"/>
  <c r="K2942" i="10"/>
  <c r="G2942" i="10"/>
  <c r="Q1923" i="10"/>
  <c r="P1924" i="10"/>
  <c r="O1924" i="10"/>
  <c r="B2942" i="10"/>
  <c r="M1924" i="10"/>
  <c r="N1924" i="10"/>
  <c r="L1925" i="10"/>
  <c r="D1928" i="10"/>
  <c r="E1928" i="10" s="1"/>
  <c r="C1929" i="10" s="1"/>
  <c r="F1927" i="10"/>
  <c r="H1927" i="10" s="1"/>
  <c r="A2943" i="10"/>
  <c r="I2943" i="10" l="1"/>
  <c r="J2942" i="10"/>
  <c r="K2943" i="10"/>
  <c r="G2943" i="10"/>
  <c r="Q1924" i="10"/>
  <c r="O1925" i="10"/>
  <c r="P1925" i="10"/>
  <c r="B2943" i="10"/>
  <c r="M1925" i="10"/>
  <c r="N1925" i="10"/>
  <c r="L1926" i="10"/>
  <c r="D1929" i="10"/>
  <c r="E1929" i="10" s="1"/>
  <c r="C1930" i="10" s="1"/>
  <c r="F1928" i="10"/>
  <c r="H1928" i="10" s="1"/>
  <c r="A2944" i="10"/>
  <c r="I2944" i="10" l="1"/>
  <c r="J2943" i="10"/>
  <c r="K2944" i="10"/>
  <c r="G2944" i="10"/>
  <c r="Q1925" i="10"/>
  <c r="O1926" i="10"/>
  <c r="P1926" i="10"/>
  <c r="B2944" i="10"/>
  <c r="M1926" i="10"/>
  <c r="N1926" i="10"/>
  <c r="L1927" i="10"/>
  <c r="D1930" i="10"/>
  <c r="E1930" i="10" s="1"/>
  <c r="C1931" i="10" s="1"/>
  <c r="F1929" i="10"/>
  <c r="H1929" i="10" s="1"/>
  <c r="A2945" i="10"/>
  <c r="I2945" i="10" l="1"/>
  <c r="J2944" i="10"/>
  <c r="K2945" i="10"/>
  <c r="G2945" i="10"/>
  <c r="O1927" i="10"/>
  <c r="P1927" i="10"/>
  <c r="Q1926" i="10"/>
  <c r="B2945" i="10"/>
  <c r="M1927" i="10"/>
  <c r="N1927" i="10"/>
  <c r="L1928" i="10"/>
  <c r="D1931" i="10"/>
  <c r="E1931" i="10" s="1"/>
  <c r="C1932" i="10" s="1"/>
  <c r="F1930" i="10"/>
  <c r="H1930" i="10" s="1"/>
  <c r="A2946" i="10"/>
  <c r="I2946" i="10" l="1"/>
  <c r="J2945" i="10"/>
  <c r="K2946" i="10"/>
  <c r="G2946" i="10"/>
  <c r="O1928" i="10"/>
  <c r="P1928" i="10"/>
  <c r="Q1927" i="10"/>
  <c r="B2946" i="10"/>
  <c r="M1928" i="10"/>
  <c r="N1928" i="10"/>
  <c r="L1929" i="10"/>
  <c r="D1932" i="10"/>
  <c r="E1932" i="10" s="1"/>
  <c r="C1933" i="10" s="1"/>
  <c r="F1931" i="10"/>
  <c r="H1931" i="10" s="1"/>
  <c r="A2947" i="10"/>
  <c r="I2947" i="10" l="1"/>
  <c r="J2946" i="10"/>
  <c r="K2947" i="10"/>
  <c r="G2947" i="10"/>
  <c r="P1929" i="10"/>
  <c r="O1929" i="10"/>
  <c r="Q1928" i="10"/>
  <c r="B2947" i="10"/>
  <c r="M1929" i="10"/>
  <c r="N1929" i="10"/>
  <c r="L1930" i="10"/>
  <c r="D1933" i="10"/>
  <c r="E1933" i="10" s="1"/>
  <c r="C1934" i="10" s="1"/>
  <c r="F1932" i="10"/>
  <c r="H1932" i="10" s="1"/>
  <c r="A2948" i="10"/>
  <c r="I2948" i="10" l="1"/>
  <c r="J2947" i="10"/>
  <c r="K2948" i="10"/>
  <c r="G2948" i="10"/>
  <c r="Q1929" i="10"/>
  <c r="P1930" i="10"/>
  <c r="O1930" i="10"/>
  <c r="B2948" i="10"/>
  <c r="M1930" i="10"/>
  <c r="N1930" i="10"/>
  <c r="L1931" i="10"/>
  <c r="D1934" i="10"/>
  <c r="E1934" i="10" s="1"/>
  <c r="C1935" i="10" s="1"/>
  <c r="F1933" i="10"/>
  <c r="H1933" i="10" s="1"/>
  <c r="A2949" i="10"/>
  <c r="I2949" i="10" l="1"/>
  <c r="J2948" i="10"/>
  <c r="K2949" i="10"/>
  <c r="G2949" i="10"/>
  <c r="Q1930" i="10"/>
  <c r="O1931" i="10"/>
  <c r="P1931" i="10"/>
  <c r="B2949" i="10"/>
  <c r="M1931" i="10"/>
  <c r="N1931" i="10"/>
  <c r="L1932" i="10"/>
  <c r="F1934" i="10"/>
  <c r="H1934" i="10" s="1"/>
  <c r="D1935" i="10"/>
  <c r="E1935" i="10" s="1"/>
  <c r="C1936" i="10" s="1"/>
  <c r="A2950" i="10"/>
  <c r="I2950" i="10" l="1"/>
  <c r="J2949" i="10"/>
  <c r="K2950" i="10"/>
  <c r="G2950" i="10"/>
  <c r="P1932" i="10"/>
  <c r="O1932" i="10"/>
  <c r="Q1931" i="10"/>
  <c r="B2950" i="10"/>
  <c r="M1932" i="10"/>
  <c r="N1932" i="10"/>
  <c r="L1933" i="10"/>
  <c r="D1936" i="10"/>
  <c r="E1936" i="10" s="1"/>
  <c r="C1937" i="10" s="1"/>
  <c r="F1935" i="10"/>
  <c r="H1935" i="10" s="1"/>
  <c r="A2951" i="10"/>
  <c r="I2951" i="10" l="1"/>
  <c r="J2950" i="10"/>
  <c r="K2951" i="10"/>
  <c r="G2951" i="10"/>
  <c r="P1933" i="10"/>
  <c r="O1933" i="10"/>
  <c r="Q1932" i="10"/>
  <c r="B2951" i="10"/>
  <c r="M1933" i="10"/>
  <c r="N1933" i="10"/>
  <c r="L1934" i="10"/>
  <c r="D1937" i="10"/>
  <c r="E1937" i="10" s="1"/>
  <c r="C1938" i="10" s="1"/>
  <c r="F1936" i="10"/>
  <c r="H1936" i="10" s="1"/>
  <c r="A2952" i="10"/>
  <c r="I2952" i="10" l="1"/>
  <c r="J2951" i="10"/>
  <c r="K2952" i="10"/>
  <c r="G2952" i="10"/>
  <c r="Q1933" i="10"/>
  <c r="P1934" i="10"/>
  <c r="O1934" i="10"/>
  <c r="B2952" i="10"/>
  <c r="M1934" i="10"/>
  <c r="N1934" i="10"/>
  <c r="L1935" i="10"/>
  <c r="F1937" i="10"/>
  <c r="H1937" i="10" s="1"/>
  <c r="D1938" i="10"/>
  <c r="E1938" i="10" s="1"/>
  <c r="C1939" i="10" s="1"/>
  <c r="A2953" i="10"/>
  <c r="I2953" i="10" l="1"/>
  <c r="J2952" i="10"/>
  <c r="K2953" i="10"/>
  <c r="G2953" i="10"/>
  <c r="P1935" i="10"/>
  <c r="O1935" i="10"/>
  <c r="Q1934" i="10"/>
  <c r="B2953" i="10"/>
  <c r="M1935" i="10"/>
  <c r="N1935" i="10"/>
  <c r="L1936" i="10"/>
  <c r="D1939" i="10"/>
  <c r="E1939" i="10" s="1"/>
  <c r="C1940" i="10" s="1"/>
  <c r="F1938" i="10"/>
  <c r="H1938" i="10" s="1"/>
  <c r="A2954" i="10"/>
  <c r="I2954" i="10" l="1"/>
  <c r="J2953" i="10"/>
  <c r="K2954" i="10"/>
  <c r="G2954" i="10"/>
  <c r="O1936" i="10"/>
  <c r="P1936" i="10"/>
  <c r="Q1935" i="10"/>
  <c r="B2954" i="10"/>
  <c r="M1936" i="10"/>
  <c r="N1936" i="10"/>
  <c r="L1937" i="10"/>
  <c r="D1940" i="10"/>
  <c r="E1940" i="10" s="1"/>
  <c r="C1941" i="10" s="1"/>
  <c r="F1939" i="10"/>
  <c r="H1939" i="10" s="1"/>
  <c r="A2955" i="10"/>
  <c r="I2955" i="10" l="1"/>
  <c r="J2954" i="10"/>
  <c r="K2955" i="10"/>
  <c r="G2955" i="10"/>
  <c r="Q1936" i="10"/>
  <c r="P1937" i="10"/>
  <c r="O1937" i="10"/>
  <c r="B2955" i="10"/>
  <c r="M1937" i="10"/>
  <c r="N1937" i="10"/>
  <c r="L1938" i="10"/>
  <c r="D1941" i="10"/>
  <c r="E1941" i="10" s="1"/>
  <c r="C1942" i="10" s="1"/>
  <c r="F1940" i="10"/>
  <c r="H1940" i="10" s="1"/>
  <c r="A2956" i="10"/>
  <c r="I2956" i="10" l="1"/>
  <c r="J2955" i="10"/>
  <c r="K2956" i="10"/>
  <c r="G2956" i="10"/>
  <c r="Q1937" i="10"/>
  <c r="P1938" i="10"/>
  <c r="O1938" i="10"/>
  <c r="B2956" i="10"/>
  <c r="M1938" i="10"/>
  <c r="N1938" i="10"/>
  <c r="L1939" i="10"/>
  <c r="D1942" i="10"/>
  <c r="E1942" i="10" s="1"/>
  <c r="C1943" i="10" s="1"/>
  <c r="F1941" i="10"/>
  <c r="H1941" i="10" s="1"/>
  <c r="A2957" i="10"/>
  <c r="I2957" i="10" l="1"/>
  <c r="J2956" i="10"/>
  <c r="K2957" i="10"/>
  <c r="G2957" i="10"/>
  <c r="Q1938" i="10"/>
  <c r="P1939" i="10"/>
  <c r="O1939" i="10"/>
  <c r="B2957" i="10"/>
  <c r="M1939" i="10"/>
  <c r="N1939" i="10"/>
  <c r="L1940" i="10"/>
  <c r="D1943" i="10"/>
  <c r="E1943" i="10" s="1"/>
  <c r="C1944" i="10" s="1"/>
  <c r="F1942" i="10"/>
  <c r="H1942" i="10" s="1"/>
  <c r="A2958" i="10"/>
  <c r="I2958" i="10" l="1"/>
  <c r="J2957" i="10"/>
  <c r="K2958" i="10"/>
  <c r="G2958" i="10"/>
  <c r="P1940" i="10"/>
  <c r="O1940" i="10"/>
  <c r="Q1939" i="10"/>
  <c r="B2958" i="10"/>
  <c r="M1940" i="10"/>
  <c r="N1940" i="10"/>
  <c r="L1941" i="10"/>
  <c r="D1944" i="10"/>
  <c r="E1944" i="10" s="1"/>
  <c r="C1945" i="10" s="1"/>
  <c r="F1943" i="10"/>
  <c r="H1943" i="10" s="1"/>
  <c r="A2959" i="10"/>
  <c r="I2959" i="10" l="1"/>
  <c r="J2958" i="10"/>
  <c r="K2959" i="10"/>
  <c r="G2959" i="10"/>
  <c r="P1941" i="10"/>
  <c r="O1941" i="10"/>
  <c r="Q1940" i="10"/>
  <c r="B2959" i="10"/>
  <c r="M1941" i="10"/>
  <c r="N1941" i="10"/>
  <c r="L1942" i="10"/>
  <c r="D1945" i="10"/>
  <c r="E1945" i="10" s="1"/>
  <c r="C1946" i="10" s="1"/>
  <c r="F1944" i="10"/>
  <c r="H1944" i="10" s="1"/>
  <c r="A2960" i="10"/>
  <c r="I2960" i="10" l="1"/>
  <c r="J2959" i="10"/>
  <c r="K2960" i="10"/>
  <c r="G2960" i="10"/>
  <c r="Q1941" i="10"/>
  <c r="O1942" i="10"/>
  <c r="P1942" i="10"/>
  <c r="B2960" i="10"/>
  <c r="M1942" i="10"/>
  <c r="N1942" i="10"/>
  <c r="L1943" i="10"/>
  <c r="D1946" i="10"/>
  <c r="E1946" i="10" s="1"/>
  <c r="C1947" i="10" s="1"/>
  <c r="F1945" i="10"/>
  <c r="H1945" i="10" s="1"/>
  <c r="A2961" i="10"/>
  <c r="I2961" i="10" l="1"/>
  <c r="J2960" i="10"/>
  <c r="K2961" i="10"/>
  <c r="G2961" i="10"/>
  <c r="Q1942" i="10"/>
  <c r="P1943" i="10"/>
  <c r="O1943" i="10"/>
  <c r="B2961" i="10"/>
  <c r="M1943" i="10"/>
  <c r="N1943" i="10"/>
  <c r="L1944" i="10"/>
  <c r="D1947" i="10"/>
  <c r="E1947" i="10" s="1"/>
  <c r="C1948" i="10" s="1"/>
  <c r="F1946" i="10"/>
  <c r="H1946" i="10" s="1"/>
  <c r="A2962" i="10"/>
  <c r="I2962" i="10" l="1"/>
  <c r="J2961" i="10"/>
  <c r="K2962" i="10"/>
  <c r="G2962" i="10"/>
  <c r="P1944" i="10"/>
  <c r="O1944" i="10"/>
  <c r="Q1943" i="10"/>
  <c r="B2962" i="10"/>
  <c r="M1944" i="10"/>
  <c r="N1944" i="10"/>
  <c r="L1945" i="10"/>
  <c r="D1948" i="10"/>
  <c r="E1948" i="10" s="1"/>
  <c r="C1949" i="10" s="1"/>
  <c r="F1947" i="10"/>
  <c r="H1947" i="10" s="1"/>
  <c r="A2963" i="10"/>
  <c r="I2963" i="10" l="1"/>
  <c r="J2962" i="10"/>
  <c r="K2963" i="10"/>
  <c r="G2963" i="10"/>
  <c r="P1945" i="10"/>
  <c r="O1945" i="10"/>
  <c r="Q1944" i="10"/>
  <c r="B2963" i="10"/>
  <c r="M1945" i="10"/>
  <c r="N1945" i="10"/>
  <c r="L1946" i="10"/>
  <c r="D1949" i="10"/>
  <c r="E1949" i="10" s="1"/>
  <c r="C1950" i="10" s="1"/>
  <c r="F1948" i="10"/>
  <c r="H1948" i="10" s="1"/>
  <c r="A2964" i="10"/>
  <c r="I2964" i="10" l="1"/>
  <c r="J2963" i="10"/>
  <c r="K2964" i="10"/>
  <c r="G2964" i="10"/>
  <c r="O1946" i="10"/>
  <c r="P1946" i="10"/>
  <c r="Q1945" i="10"/>
  <c r="B2964" i="10"/>
  <c r="M1946" i="10"/>
  <c r="N1946" i="10"/>
  <c r="L1947" i="10"/>
  <c r="D1950" i="10"/>
  <c r="E1950" i="10" s="1"/>
  <c r="C1951" i="10" s="1"/>
  <c r="F1949" i="10"/>
  <c r="H1949" i="10" s="1"/>
  <c r="A2965" i="10"/>
  <c r="I2965" i="10" l="1"/>
  <c r="J2964" i="10"/>
  <c r="K2965" i="10"/>
  <c r="G2965" i="10"/>
  <c r="O1947" i="10"/>
  <c r="P1947" i="10"/>
  <c r="Q1946" i="10"/>
  <c r="B2965" i="10"/>
  <c r="M1947" i="10"/>
  <c r="N1947" i="10"/>
  <c r="L1948" i="10"/>
  <c r="D1951" i="10"/>
  <c r="E1951" i="10" s="1"/>
  <c r="C1952" i="10" s="1"/>
  <c r="F1950" i="10"/>
  <c r="H1950" i="10" s="1"/>
  <c r="A2966" i="10"/>
  <c r="I2966" i="10" l="1"/>
  <c r="J2965" i="10"/>
  <c r="K2966" i="10"/>
  <c r="G2966" i="10"/>
  <c r="P1948" i="10"/>
  <c r="O1948" i="10"/>
  <c r="Q1947" i="10"/>
  <c r="B2966" i="10"/>
  <c r="M1948" i="10"/>
  <c r="N1948" i="10"/>
  <c r="L1949" i="10"/>
  <c r="F1951" i="10"/>
  <c r="H1951" i="10" s="1"/>
  <c r="D1952" i="10"/>
  <c r="E1952" i="10" s="1"/>
  <c r="C1953" i="10" s="1"/>
  <c r="A2967" i="10"/>
  <c r="I2967" i="10" l="1"/>
  <c r="J2966" i="10"/>
  <c r="K2967" i="10"/>
  <c r="G2967" i="10"/>
  <c r="P1949" i="10"/>
  <c r="O1949" i="10"/>
  <c r="Q1948" i="10"/>
  <c r="B2967" i="10"/>
  <c r="M1949" i="10"/>
  <c r="N1949" i="10"/>
  <c r="L1950" i="10"/>
  <c r="D1953" i="10"/>
  <c r="E1953" i="10" s="1"/>
  <c r="C1954" i="10" s="1"/>
  <c r="F1952" i="10"/>
  <c r="H1952" i="10" s="1"/>
  <c r="A2968" i="10"/>
  <c r="I2968" i="10" l="1"/>
  <c r="J2967" i="10"/>
  <c r="K2968" i="10"/>
  <c r="G2968" i="10"/>
  <c r="O1950" i="10"/>
  <c r="P1950" i="10"/>
  <c r="Q1949" i="10"/>
  <c r="B2968" i="10"/>
  <c r="M1950" i="10"/>
  <c r="N1950" i="10"/>
  <c r="L1951" i="10"/>
  <c r="F1953" i="10"/>
  <c r="H1953" i="10" s="1"/>
  <c r="D1954" i="10"/>
  <c r="E1954" i="10" s="1"/>
  <c r="C1955" i="10" s="1"/>
  <c r="A2969" i="10"/>
  <c r="I2969" i="10" l="1"/>
  <c r="J2968" i="10"/>
  <c r="K2969" i="10"/>
  <c r="G2969" i="10"/>
  <c r="Q1950" i="10"/>
  <c r="O1951" i="10"/>
  <c r="P1951" i="10"/>
  <c r="B2969" i="10"/>
  <c r="M1951" i="10"/>
  <c r="N1951" i="10"/>
  <c r="L1952" i="10"/>
  <c r="D1955" i="10"/>
  <c r="E1955" i="10" s="1"/>
  <c r="C1956" i="10" s="1"/>
  <c r="F1954" i="10"/>
  <c r="H1954" i="10" s="1"/>
  <c r="A2970" i="10"/>
  <c r="I2970" i="10" l="1"/>
  <c r="J2969" i="10"/>
  <c r="K2970" i="10"/>
  <c r="G2970" i="10"/>
  <c r="P1952" i="10"/>
  <c r="O1952" i="10"/>
  <c r="Q1951" i="10"/>
  <c r="B2970" i="10"/>
  <c r="M1952" i="10"/>
  <c r="N1952" i="10"/>
  <c r="L1953" i="10"/>
  <c r="D1956" i="10"/>
  <c r="E1956" i="10" s="1"/>
  <c r="C1957" i="10" s="1"/>
  <c r="F1955" i="10"/>
  <c r="H1955" i="10" s="1"/>
  <c r="A2971" i="10"/>
  <c r="I2971" i="10" l="1"/>
  <c r="J2970" i="10"/>
  <c r="K2971" i="10"/>
  <c r="G2971" i="10"/>
  <c r="O1953" i="10"/>
  <c r="P1953" i="10"/>
  <c r="Q1952" i="10"/>
  <c r="B2971" i="10"/>
  <c r="M1953" i="10"/>
  <c r="N1953" i="10"/>
  <c r="L1954" i="10"/>
  <c r="D1957" i="10"/>
  <c r="E1957" i="10" s="1"/>
  <c r="C1958" i="10" s="1"/>
  <c r="F1956" i="10"/>
  <c r="H1956" i="10" s="1"/>
  <c r="A2972" i="10"/>
  <c r="I2972" i="10" l="1"/>
  <c r="J2971" i="10"/>
  <c r="K2972" i="10"/>
  <c r="G2972" i="10"/>
  <c r="Q1953" i="10"/>
  <c r="P1954" i="10"/>
  <c r="O1954" i="10"/>
  <c r="B2972" i="10"/>
  <c r="M1954" i="10"/>
  <c r="N1954" i="10"/>
  <c r="L1955" i="10"/>
  <c r="F1957" i="10"/>
  <c r="H1957" i="10" s="1"/>
  <c r="D1958" i="10"/>
  <c r="E1958" i="10" s="1"/>
  <c r="C1959" i="10" s="1"/>
  <c r="A2973" i="10"/>
  <c r="I2973" i="10" l="1"/>
  <c r="J2972" i="10"/>
  <c r="K2973" i="10"/>
  <c r="G2973" i="10"/>
  <c r="O1955" i="10"/>
  <c r="P1955" i="10"/>
  <c r="Q1954" i="10"/>
  <c r="B2973" i="10"/>
  <c r="M1955" i="10"/>
  <c r="N1955" i="10"/>
  <c r="L1956" i="10"/>
  <c r="F1958" i="10"/>
  <c r="H1958" i="10" s="1"/>
  <c r="D1959" i="10"/>
  <c r="E1959" i="10" s="1"/>
  <c r="C1960" i="10" s="1"/>
  <c r="A2974" i="10"/>
  <c r="I2974" i="10" l="1"/>
  <c r="J2973" i="10"/>
  <c r="K2974" i="10"/>
  <c r="G2974" i="10"/>
  <c r="Q1955" i="10"/>
  <c r="P1956" i="10"/>
  <c r="O1956" i="10"/>
  <c r="B2974" i="10"/>
  <c r="M1956" i="10"/>
  <c r="N1956" i="10"/>
  <c r="L1957" i="10"/>
  <c r="F1959" i="10"/>
  <c r="H1959" i="10" s="1"/>
  <c r="D1960" i="10"/>
  <c r="E1960" i="10" s="1"/>
  <c r="C1961" i="10" s="1"/>
  <c r="A2975" i="10"/>
  <c r="I2975" i="10" l="1"/>
  <c r="J2974" i="10"/>
  <c r="K2975" i="10"/>
  <c r="G2975" i="10"/>
  <c r="P1957" i="10"/>
  <c r="O1957" i="10"/>
  <c r="Q1956" i="10"/>
  <c r="B2975" i="10"/>
  <c r="M1957" i="10"/>
  <c r="N1957" i="10"/>
  <c r="L1958" i="10"/>
  <c r="D1961" i="10"/>
  <c r="E1961" i="10" s="1"/>
  <c r="C1962" i="10" s="1"/>
  <c r="F1960" i="10"/>
  <c r="H1960" i="10" s="1"/>
  <c r="A2976" i="10"/>
  <c r="I2976" i="10" l="1"/>
  <c r="J2975" i="10"/>
  <c r="K2976" i="10"/>
  <c r="G2976" i="10"/>
  <c r="Q1957" i="10"/>
  <c r="O1958" i="10"/>
  <c r="P1958" i="10"/>
  <c r="B2976" i="10"/>
  <c r="M1958" i="10"/>
  <c r="N1958" i="10"/>
  <c r="L1959" i="10"/>
  <c r="D1962" i="10"/>
  <c r="E1962" i="10" s="1"/>
  <c r="C1963" i="10" s="1"/>
  <c r="F1961" i="10"/>
  <c r="H1961" i="10" s="1"/>
  <c r="A2977" i="10"/>
  <c r="I2977" i="10" l="1"/>
  <c r="J2976" i="10"/>
  <c r="K2977" i="10"/>
  <c r="G2977" i="10"/>
  <c r="Q1958" i="10"/>
  <c r="P1959" i="10"/>
  <c r="O1959" i="10"/>
  <c r="B2977" i="10"/>
  <c r="M1959" i="10"/>
  <c r="N1959" i="10"/>
  <c r="L1960" i="10"/>
  <c r="D1963" i="10"/>
  <c r="E1963" i="10" s="1"/>
  <c r="C1964" i="10" s="1"/>
  <c r="F1962" i="10"/>
  <c r="H1962" i="10" s="1"/>
  <c r="A2978" i="10"/>
  <c r="I2978" i="10" l="1"/>
  <c r="J2977" i="10"/>
  <c r="K2978" i="10"/>
  <c r="G2978" i="10"/>
  <c r="P1960" i="10"/>
  <c r="O1960" i="10"/>
  <c r="Q1959" i="10"/>
  <c r="B2978" i="10"/>
  <c r="M1960" i="10"/>
  <c r="N1960" i="10"/>
  <c r="L1961" i="10"/>
  <c r="D1964" i="10"/>
  <c r="E1964" i="10" s="1"/>
  <c r="C1965" i="10" s="1"/>
  <c r="F1963" i="10"/>
  <c r="H1963" i="10" s="1"/>
  <c r="A2979" i="10"/>
  <c r="I2979" i="10" l="1"/>
  <c r="J2978" i="10"/>
  <c r="K2979" i="10"/>
  <c r="G2979" i="10"/>
  <c r="O1961" i="10"/>
  <c r="P1961" i="10"/>
  <c r="Q1960" i="10"/>
  <c r="B2979" i="10"/>
  <c r="M1961" i="10"/>
  <c r="N1961" i="10"/>
  <c r="L1962" i="10"/>
  <c r="D1965" i="10"/>
  <c r="E1965" i="10" s="1"/>
  <c r="C1966" i="10" s="1"/>
  <c r="F1964" i="10"/>
  <c r="H1964" i="10" s="1"/>
  <c r="A2980" i="10"/>
  <c r="I2980" i="10" l="1"/>
  <c r="J2979" i="10"/>
  <c r="K2980" i="10"/>
  <c r="G2980" i="10"/>
  <c r="O1962" i="10"/>
  <c r="P1962" i="10"/>
  <c r="Q1961" i="10"/>
  <c r="B2980" i="10"/>
  <c r="M1962" i="10"/>
  <c r="N1962" i="10"/>
  <c r="L1963" i="10"/>
  <c r="D1966" i="10"/>
  <c r="E1966" i="10" s="1"/>
  <c r="C1967" i="10" s="1"/>
  <c r="F1965" i="10"/>
  <c r="H1965" i="10" s="1"/>
  <c r="A2981" i="10"/>
  <c r="I2981" i="10" l="1"/>
  <c r="J2980" i="10"/>
  <c r="K2981" i="10"/>
  <c r="G2981" i="10"/>
  <c r="Q1962" i="10"/>
  <c r="P1963" i="10"/>
  <c r="O1963" i="10"/>
  <c r="B2981" i="10"/>
  <c r="M1963" i="10"/>
  <c r="N1963" i="10"/>
  <c r="L1964" i="10"/>
  <c r="D1967" i="10"/>
  <c r="E1967" i="10" s="1"/>
  <c r="C1968" i="10" s="1"/>
  <c r="F1966" i="10"/>
  <c r="H1966" i="10" s="1"/>
  <c r="A2982" i="10"/>
  <c r="I2982" i="10" l="1"/>
  <c r="J2981" i="10"/>
  <c r="K2982" i="10"/>
  <c r="G2982" i="10"/>
  <c r="P1964" i="10"/>
  <c r="O1964" i="10"/>
  <c r="Q1963" i="10"/>
  <c r="B2982" i="10"/>
  <c r="M1964" i="10"/>
  <c r="N1964" i="10"/>
  <c r="L1965" i="10"/>
  <c r="D1968" i="10"/>
  <c r="E1968" i="10" s="1"/>
  <c r="C1969" i="10" s="1"/>
  <c r="F1967" i="10"/>
  <c r="H1967" i="10" s="1"/>
  <c r="A2983" i="10"/>
  <c r="I2983" i="10" l="1"/>
  <c r="J2982" i="10"/>
  <c r="K2983" i="10"/>
  <c r="G2983" i="10"/>
  <c r="P1965" i="10"/>
  <c r="O1965" i="10"/>
  <c r="Q1964" i="10"/>
  <c r="B2983" i="10"/>
  <c r="M1965" i="10"/>
  <c r="N1965" i="10"/>
  <c r="F24" i="11"/>
  <c r="C25" i="11"/>
  <c r="L1966" i="10"/>
  <c r="F1968" i="10"/>
  <c r="H1968" i="10" s="1"/>
  <c r="D1969" i="10"/>
  <c r="E1969" i="10" s="1"/>
  <c r="C1970" i="10" s="1"/>
  <c r="A2984" i="10"/>
  <c r="I2984" i="10" l="1"/>
  <c r="J2983" i="10"/>
  <c r="K2984" i="10"/>
  <c r="G2984" i="10"/>
  <c r="P1966" i="10"/>
  <c r="O1966" i="10"/>
  <c r="Q1965" i="10"/>
  <c r="B2984" i="10"/>
  <c r="M1966" i="10"/>
  <c r="N1966" i="10"/>
  <c r="L1967" i="10"/>
  <c r="F1969" i="10"/>
  <c r="H1969" i="10" s="1"/>
  <c r="D1970" i="10"/>
  <c r="E1970" i="10" s="1"/>
  <c r="C1971" i="10" s="1"/>
  <c r="A2985" i="10"/>
  <c r="I2985" i="10" l="1"/>
  <c r="J2984" i="10"/>
  <c r="K2985" i="10"/>
  <c r="G2985" i="10"/>
  <c r="P1967" i="10"/>
  <c r="O1967" i="10"/>
  <c r="Q1966" i="10"/>
  <c r="B2985" i="10"/>
  <c r="M1967" i="10"/>
  <c r="N1967" i="10"/>
  <c r="L1968" i="10"/>
  <c r="D1971" i="10"/>
  <c r="E1971" i="10" s="1"/>
  <c r="C1972" i="10" s="1"/>
  <c r="F1970" i="10"/>
  <c r="H1970" i="10" s="1"/>
  <c r="A2986" i="10"/>
  <c r="I2986" i="10" l="1"/>
  <c r="J2985" i="10"/>
  <c r="K2986" i="10"/>
  <c r="G2986" i="10"/>
  <c r="Q1967" i="10"/>
  <c r="P1968" i="10"/>
  <c r="O1968" i="10"/>
  <c r="B2986" i="10"/>
  <c r="M1968" i="10"/>
  <c r="N1968" i="10"/>
  <c r="L1969" i="10"/>
  <c r="F1971" i="10"/>
  <c r="H1971" i="10" s="1"/>
  <c r="D1972" i="10"/>
  <c r="E1972" i="10" s="1"/>
  <c r="C1973" i="10" s="1"/>
  <c r="A2987" i="10"/>
  <c r="I2987" i="10" l="1"/>
  <c r="J2986" i="10"/>
  <c r="K2987" i="10"/>
  <c r="G2987" i="10"/>
  <c r="Q1968" i="10"/>
  <c r="P1969" i="10"/>
  <c r="O1969" i="10"/>
  <c r="B2987" i="10"/>
  <c r="M1969" i="10"/>
  <c r="N1969" i="10"/>
  <c r="L1970" i="10"/>
  <c r="F1972" i="10"/>
  <c r="H1972" i="10" s="1"/>
  <c r="D1973" i="10"/>
  <c r="E1973" i="10" s="1"/>
  <c r="C1974" i="10" s="1"/>
  <c r="A2988" i="10"/>
  <c r="I2988" i="10" l="1"/>
  <c r="J2987" i="10"/>
  <c r="K2988" i="10"/>
  <c r="G2988" i="10"/>
  <c r="Q1969" i="10"/>
  <c r="P1970" i="10"/>
  <c r="O1970" i="10"/>
  <c r="B2988" i="10"/>
  <c r="M1970" i="10"/>
  <c r="N1970" i="10"/>
  <c r="L1971" i="10"/>
  <c r="F1973" i="10"/>
  <c r="H1973" i="10" s="1"/>
  <c r="D1974" i="10"/>
  <c r="E1974" i="10" s="1"/>
  <c r="C1975" i="10" s="1"/>
  <c r="A2989" i="10"/>
  <c r="I2989" i="10" l="1"/>
  <c r="J2988" i="10"/>
  <c r="K2989" i="10"/>
  <c r="G2989" i="10"/>
  <c r="Q1970" i="10"/>
  <c r="O1971" i="10"/>
  <c r="P1971" i="10"/>
  <c r="B2989" i="10"/>
  <c r="M1971" i="10"/>
  <c r="N1971" i="10"/>
  <c r="L1972" i="10"/>
  <c r="F1974" i="10"/>
  <c r="H1974" i="10" s="1"/>
  <c r="D1975" i="10"/>
  <c r="E1975" i="10" s="1"/>
  <c r="C1976" i="10" s="1"/>
  <c r="A2990" i="10"/>
  <c r="I2990" i="10" l="1"/>
  <c r="J2989" i="10"/>
  <c r="K2990" i="10"/>
  <c r="G2990" i="10"/>
  <c r="Q1971" i="10"/>
  <c r="O1972" i="10"/>
  <c r="P1972" i="10"/>
  <c r="B2990" i="10"/>
  <c r="M1972" i="10"/>
  <c r="N1972" i="10"/>
  <c r="L1973" i="10"/>
  <c r="D1976" i="10"/>
  <c r="E1976" i="10" s="1"/>
  <c r="C1977" i="10" s="1"/>
  <c r="F1975" i="10"/>
  <c r="H1975" i="10" s="1"/>
  <c r="A2991" i="10"/>
  <c r="I2991" i="10" l="1"/>
  <c r="J2990" i="10"/>
  <c r="K2991" i="10"/>
  <c r="G2991" i="10"/>
  <c r="P1973" i="10"/>
  <c r="O1973" i="10"/>
  <c r="Q1972" i="10"/>
  <c r="B2991" i="10"/>
  <c r="M1973" i="10"/>
  <c r="N1973" i="10"/>
  <c r="L1974" i="10"/>
  <c r="D1977" i="10"/>
  <c r="E1977" i="10" s="1"/>
  <c r="C1978" i="10" s="1"/>
  <c r="F1976" i="10"/>
  <c r="H1976" i="10" s="1"/>
  <c r="A2992" i="10"/>
  <c r="I2992" i="10" l="1"/>
  <c r="J2991" i="10"/>
  <c r="K2992" i="10"/>
  <c r="G2992" i="10"/>
  <c r="O1974" i="10"/>
  <c r="P1974" i="10"/>
  <c r="Q1973" i="10"/>
  <c r="B2992" i="10"/>
  <c r="M1974" i="10"/>
  <c r="N1974" i="10"/>
  <c r="E25" i="11"/>
  <c r="D25" i="11"/>
  <c r="L1975" i="10"/>
  <c r="F1977" i="10"/>
  <c r="H1977" i="10" s="1"/>
  <c r="D1978" i="10"/>
  <c r="E1978" i="10" s="1"/>
  <c r="C1979" i="10" s="1"/>
  <c r="A2993" i="10"/>
  <c r="I2993" i="10" l="1"/>
  <c r="J2992" i="10"/>
  <c r="K2993" i="10"/>
  <c r="G2993" i="10"/>
  <c r="P1975" i="10"/>
  <c r="O1975" i="10"/>
  <c r="Q1974" i="10"/>
  <c r="B2993" i="10"/>
  <c r="M1975" i="10"/>
  <c r="N1975" i="10"/>
  <c r="L1976" i="10"/>
  <c r="D1979" i="10"/>
  <c r="E1979" i="10" s="1"/>
  <c r="C1980" i="10" s="1"/>
  <c r="F1978" i="10"/>
  <c r="H1978" i="10" s="1"/>
  <c r="A2994" i="10"/>
  <c r="I2994" i="10" l="1"/>
  <c r="J2993" i="10"/>
  <c r="K2994" i="10"/>
  <c r="G2994" i="10"/>
  <c r="O1976" i="10"/>
  <c r="P1976" i="10"/>
  <c r="Q1975" i="10"/>
  <c r="B2994" i="10"/>
  <c r="M1976" i="10"/>
  <c r="N1976" i="10"/>
  <c r="L1977" i="10"/>
  <c r="D1980" i="10"/>
  <c r="E1980" i="10" s="1"/>
  <c r="C1981" i="10" s="1"/>
  <c r="F1979" i="10"/>
  <c r="H1979" i="10" s="1"/>
  <c r="A2995" i="10"/>
  <c r="I2995" i="10" l="1"/>
  <c r="J2994" i="10"/>
  <c r="K2995" i="10"/>
  <c r="G2995" i="10"/>
  <c r="P1977" i="10"/>
  <c r="O1977" i="10"/>
  <c r="Q1976" i="10"/>
  <c r="B2995" i="10"/>
  <c r="M1977" i="10"/>
  <c r="N1977" i="10"/>
  <c r="L1978" i="10"/>
  <c r="D1981" i="10"/>
  <c r="E1981" i="10" s="1"/>
  <c r="C1982" i="10" s="1"/>
  <c r="F1980" i="10"/>
  <c r="H1980" i="10" s="1"/>
  <c r="A2996" i="10"/>
  <c r="I2996" i="10" l="1"/>
  <c r="J2995" i="10"/>
  <c r="K2996" i="10"/>
  <c r="G2996" i="10"/>
  <c r="Q1977" i="10"/>
  <c r="O1978" i="10"/>
  <c r="P1978" i="10"/>
  <c r="B2996" i="10"/>
  <c r="M1978" i="10"/>
  <c r="N1978" i="10"/>
  <c r="L1979" i="10"/>
  <c r="D1982" i="10"/>
  <c r="E1982" i="10" s="1"/>
  <c r="C1983" i="10" s="1"/>
  <c r="F1981" i="10"/>
  <c r="H1981" i="10" s="1"/>
  <c r="A2997" i="10"/>
  <c r="I2997" i="10" l="1"/>
  <c r="J2996" i="10"/>
  <c r="K2997" i="10"/>
  <c r="G2997" i="10"/>
  <c r="O1979" i="10"/>
  <c r="P1979" i="10"/>
  <c r="Q1978" i="10"/>
  <c r="B2997" i="10"/>
  <c r="M1979" i="10"/>
  <c r="N1979" i="10"/>
  <c r="L1980" i="10"/>
  <c r="D1983" i="10"/>
  <c r="E1983" i="10" s="1"/>
  <c r="C1984" i="10" s="1"/>
  <c r="F1982" i="10"/>
  <c r="H1982" i="10" s="1"/>
  <c r="A2998" i="10"/>
  <c r="I2998" i="10" l="1"/>
  <c r="J2997" i="10"/>
  <c r="K2998" i="10"/>
  <c r="G2998" i="10"/>
  <c r="Q1979" i="10"/>
  <c r="P1980" i="10"/>
  <c r="O1980" i="10"/>
  <c r="B2998" i="10"/>
  <c r="M1980" i="10"/>
  <c r="N1980" i="10"/>
  <c r="L1981" i="10"/>
  <c r="D1984" i="10"/>
  <c r="E1984" i="10" s="1"/>
  <c r="C1985" i="10" s="1"/>
  <c r="F1983" i="10"/>
  <c r="H1983" i="10" s="1"/>
  <c r="A2999" i="10"/>
  <c r="I2999" i="10" l="1"/>
  <c r="J2998" i="10"/>
  <c r="K2999" i="10"/>
  <c r="G2999" i="10"/>
  <c r="O1981" i="10"/>
  <c r="P1981" i="10"/>
  <c r="Q1980" i="10"/>
  <c r="B2999" i="10"/>
  <c r="M1981" i="10"/>
  <c r="N1981" i="10"/>
  <c r="L1982" i="10"/>
  <c r="D1985" i="10"/>
  <c r="E1985" i="10" s="1"/>
  <c r="C1986" i="10" s="1"/>
  <c r="F1984" i="10"/>
  <c r="H1984" i="10" s="1"/>
  <c r="A3000" i="10"/>
  <c r="I3000" i="10" l="1"/>
  <c r="J2999" i="10"/>
  <c r="K3000" i="10"/>
  <c r="G3000" i="10"/>
  <c r="P1982" i="10"/>
  <c r="O1982" i="10"/>
  <c r="Q1981" i="10"/>
  <c r="B3000" i="10"/>
  <c r="M1982" i="10"/>
  <c r="N1982" i="10"/>
  <c r="L1983" i="10"/>
  <c r="F1985" i="10"/>
  <c r="H1985" i="10" s="1"/>
  <c r="D1986" i="10"/>
  <c r="E1986" i="10" s="1"/>
  <c r="C1987" i="10" s="1"/>
  <c r="A3001" i="10"/>
  <c r="I3001" i="10" l="1"/>
  <c r="J3000" i="10"/>
  <c r="K3001" i="10"/>
  <c r="G3001" i="10"/>
  <c r="Q1982" i="10"/>
  <c r="O1983" i="10"/>
  <c r="P1983" i="10"/>
  <c r="B3001" i="10"/>
  <c r="M1983" i="10"/>
  <c r="N1983" i="10"/>
  <c r="L1984" i="10"/>
  <c r="F1986" i="10"/>
  <c r="H1986" i="10" s="1"/>
  <c r="D1987" i="10"/>
  <c r="E1987" i="10" s="1"/>
  <c r="C1988" i="10" s="1"/>
  <c r="A3002" i="10"/>
  <c r="I3002" i="10" l="1"/>
  <c r="J3001" i="10"/>
  <c r="K3002" i="10"/>
  <c r="G3002" i="10"/>
  <c r="Q1983" i="10"/>
  <c r="P1984" i="10"/>
  <c r="O1984" i="10"/>
  <c r="B3002" i="10"/>
  <c r="M1984" i="10"/>
  <c r="N1984" i="10"/>
  <c r="L1985" i="10"/>
  <c r="D1988" i="10"/>
  <c r="E1988" i="10" s="1"/>
  <c r="C1989" i="10" s="1"/>
  <c r="F1987" i="10"/>
  <c r="H1987" i="10" s="1"/>
  <c r="A3003" i="10"/>
  <c r="I3003" i="10" l="1"/>
  <c r="J3002" i="10"/>
  <c r="K3003" i="10"/>
  <c r="G3003" i="10"/>
  <c r="Q1984" i="10"/>
  <c r="P1985" i="10"/>
  <c r="O1985" i="10"/>
  <c r="B3003" i="10"/>
  <c r="M1985" i="10"/>
  <c r="N1985" i="10"/>
  <c r="L1986" i="10"/>
  <c r="D1989" i="10"/>
  <c r="E1989" i="10" s="1"/>
  <c r="C1990" i="10" s="1"/>
  <c r="F1988" i="10"/>
  <c r="H1988" i="10" s="1"/>
  <c r="A3004" i="10"/>
  <c r="I3004" i="10" l="1"/>
  <c r="J3003" i="10"/>
  <c r="K3004" i="10"/>
  <c r="G3004" i="10"/>
  <c r="Q1985" i="10"/>
  <c r="P1986" i="10"/>
  <c r="O1986" i="10"/>
  <c r="B3004" i="10"/>
  <c r="M1986" i="10"/>
  <c r="N1986" i="10"/>
  <c r="L1987" i="10"/>
  <c r="D1990" i="10"/>
  <c r="E1990" i="10" s="1"/>
  <c r="C1991" i="10" s="1"/>
  <c r="F1989" i="10"/>
  <c r="H1989" i="10" s="1"/>
  <c r="A3005" i="10"/>
  <c r="I3005" i="10" l="1"/>
  <c r="J3004" i="10"/>
  <c r="K3005" i="10"/>
  <c r="G3005" i="10"/>
  <c r="O1987" i="10"/>
  <c r="P1987" i="10"/>
  <c r="Q1986" i="10"/>
  <c r="B3005" i="10"/>
  <c r="M1987" i="10"/>
  <c r="N1987" i="10"/>
  <c r="L1988" i="10"/>
  <c r="D1991" i="10"/>
  <c r="E1991" i="10" s="1"/>
  <c r="C1992" i="10" s="1"/>
  <c r="F1990" i="10"/>
  <c r="H1990" i="10" s="1"/>
  <c r="A3006" i="10"/>
  <c r="I3006" i="10" l="1"/>
  <c r="J3005" i="10"/>
  <c r="K3006" i="10"/>
  <c r="G3006" i="10"/>
  <c r="Q1987" i="10"/>
  <c r="P1988" i="10"/>
  <c r="O1988" i="10"/>
  <c r="B3006" i="10"/>
  <c r="M1988" i="10"/>
  <c r="N1988" i="10"/>
  <c r="L1989" i="10"/>
  <c r="F1991" i="10"/>
  <c r="H1991" i="10" s="1"/>
  <c r="D1992" i="10"/>
  <c r="E1992" i="10" s="1"/>
  <c r="C1993" i="10" s="1"/>
  <c r="A3007" i="10"/>
  <c r="I3007" i="10" l="1"/>
  <c r="J3006" i="10"/>
  <c r="K3007" i="10"/>
  <c r="G3007" i="10"/>
  <c r="Q1988" i="10"/>
  <c r="P1989" i="10"/>
  <c r="O1989" i="10"/>
  <c r="B3007" i="10"/>
  <c r="M1989" i="10"/>
  <c r="N1989" i="10"/>
  <c r="L1990" i="10"/>
  <c r="F1992" i="10"/>
  <c r="H1992" i="10" s="1"/>
  <c r="D1993" i="10"/>
  <c r="E1993" i="10" s="1"/>
  <c r="C1994" i="10" s="1"/>
  <c r="A3008" i="10"/>
  <c r="I3008" i="10" l="1"/>
  <c r="J3007" i="10"/>
  <c r="K3008" i="10"/>
  <c r="G3008" i="10"/>
  <c r="Q1989" i="10"/>
  <c r="P1990" i="10"/>
  <c r="O1990" i="10"/>
  <c r="B3008" i="10"/>
  <c r="M1990" i="10"/>
  <c r="N1990" i="10"/>
  <c r="L1991" i="10"/>
  <c r="F1993" i="10"/>
  <c r="H1993" i="10" s="1"/>
  <c r="D1994" i="10"/>
  <c r="E1994" i="10" s="1"/>
  <c r="C1995" i="10" s="1"/>
  <c r="A3009" i="10"/>
  <c r="I3009" i="10" l="1"/>
  <c r="J3008" i="10"/>
  <c r="K3009" i="10"/>
  <c r="G3009" i="10"/>
  <c r="O1991" i="10"/>
  <c r="P1991" i="10"/>
  <c r="Q1990" i="10"/>
  <c r="B3009" i="10"/>
  <c r="M1991" i="10"/>
  <c r="N1991" i="10"/>
  <c r="L1992" i="10"/>
  <c r="F1994" i="10"/>
  <c r="H1994" i="10" s="1"/>
  <c r="D1995" i="10"/>
  <c r="E1995" i="10" s="1"/>
  <c r="C1996" i="10" s="1"/>
  <c r="A3010" i="10"/>
  <c r="I3010" i="10" l="1"/>
  <c r="J3009" i="10"/>
  <c r="K3010" i="10"/>
  <c r="G3010" i="10"/>
  <c r="P1992" i="10"/>
  <c r="O1992" i="10"/>
  <c r="Q1991" i="10"/>
  <c r="B3010" i="10"/>
  <c r="M1992" i="10"/>
  <c r="N1992" i="10"/>
  <c r="L1993" i="10"/>
  <c r="F1995" i="10"/>
  <c r="H1995" i="10" s="1"/>
  <c r="D1996" i="10"/>
  <c r="E1996" i="10" s="1"/>
  <c r="C1997" i="10" s="1"/>
  <c r="A3011" i="10"/>
  <c r="I3011" i="10" l="1"/>
  <c r="J3010" i="10"/>
  <c r="K3011" i="10"/>
  <c r="G3011" i="10"/>
  <c r="O1993" i="10"/>
  <c r="P1993" i="10"/>
  <c r="Q1992" i="10"/>
  <c r="B3011" i="10"/>
  <c r="M1993" i="10"/>
  <c r="N1993" i="10"/>
  <c r="L1994" i="10"/>
  <c r="F1996" i="10"/>
  <c r="H1996" i="10" s="1"/>
  <c r="D1997" i="10"/>
  <c r="E1997" i="10" s="1"/>
  <c r="C1998" i="10" s="1"/>
  <c r="A3012" i="10"/>
  <c r="I3012" i="10" l="1"/>
  <c r="J3011" i="10"/>
  <c r="K3012" i="10"/>
  <c r="G3012" i="10"/>
  <c r="O1994" i="10"/>
  <c r="P1994" i="10"/>
  <c r="Q1993" i="10"/>
  <c r="B3012" i="10"/>
  <c r="M1994" i="10"/>
  <c r="N1994" i="10"/>
  <c r="L1995" i="10"/>
  <c r="D1998" i="10"/>
  <c r="E1998" i="10" s="1"/>
  <c r="C1999" i="10" s="1"/>
  <c r="F1997" i="10"/>
  <c r="H1997" i="10" s="1"/>
  <c r="A3013" i="10"/>
  <c r="I3013" i="10" l="1"/>
  <c r="J3012" i="10"/>
  <c r="K3013" i="10"/>
  <c r="G3013" i="10"/>
  <c r="P1995" i="10"/>
  <c r="O1995" i="10"/>
  <c r="Q1994" i="10"/>
  <c r="B3013" i="10"/>
  <c r="M1995" i="10"/>
  <c r="N1995" i="10"/>
  <c r="L1996" i="10"/>
  <c r="D1999" i="10"/>
  <c r="E1999" i="10" s="1"/>
  <c r="C2000" i="10" s="1"/>
  <c r="F1998" i="10"/>
  <c r="H1998" i="10" s="1"/>
  <c r="A3014" i="10"/>
  <c r="I3014" i="10" l="1"/>
  <c r="J3013" i="10"/>
  <c r="K3014" i="10"/>
  <c r="G3014" i="10"/>
  <c r="P1996" i="10"/>
  <c r="O1996" i="10"/>
  <c r="Q1995" i="10"/>
  <c r="B3014" i="10"/>
  <c r="M1996" i="10"/>
  <c r="N1996" i="10"/>
  <c r="L1997" i="10"/>
  <c r="D2000" i="10"/>
  <c r="E2000" i="10" s="1"/>
  <c r="C2001" i="10" s="1"/>
  <c r="F1999" i="10"/>
  <c r="H1999" i="10" s="1"/>
  <c r="A3015" i="10"/>
  <c r="I3015" i="10" l="1"/>
  <c r="J3014" i="10"/>
  <c r="K3015" i="10"/>
  <c r="G3015" i="10"/>
  <c r="O1997" i="10"/>
  <c r="P1997" i="10"/>
  <c r="Q1996" i="10"/>
  <c r="B3015" i="10"/>
  <c r="M1997" i="10"/>
  <c r="N1997" i="10"/>
  <c r="L1998" i="10"/>
  <c r="D2001" i="10"/>
  <c r="E2001" i="10" s="1"/>
  <c r="C2002" i="10" s="1"/>
  <c r="F2000" i="10"/>
  <c r="H2000" i="10" s="1"/>
  <c r="A3016" i="10"/>
  <c r="I3016" i="10" l="1"/>
  <c r="J3015" i="10"/>
  <c r="K3016" i="10"/>
  <c r="G3016" i="10"/>
  <c r="Q1997" i="10"/>
  <c r="O1998" i="10"/>
  <c r="P1998" i="10"/>
  <c r="B3016" i="10"/>
  <c r="M1998" i="10"/>
  <c r="N1998" i="10"/>
  <c r="L1999" i="10"/>
  <c r="D2002" i="10"/>
  <c r="E2002" i="10" s="1"/>
  <c r="C2003" i="10" s="1"/>
  <c r="F2001" i="10"/>
  <c r="H2001" i="10" s="1"/>
  <c r="A3017" i="10"/>
  <c r="I3017" i="10" l="1"/>
  <c r="J3016" i="10"/>
  <c r="K3017" i="10"/>
  <c r="G3017" i="10"/>
  <c r="O1999" i="10"/>
  <c r="P1999" i="10"/>
  <c r="Q1998" i="10"/>
  <c r="B3017" i="10"/>
  <c r="M1999" i="10"/>
  <c r="N1999" i="10"/>
  <c r="L2000" i="10"/>
  <c r="F2002" i="10"/>
  <c r="H2002" i="10" s="1"/>
  <c r="D2003" i="10"/>
  <c r="E2003" i="10" s="1"/>
  <c r="C2004" i="10" s="1"/>
  <c r="A3018" i="10"/>
  <c r="I3018" i="10" l="1"/>
  <c r="J3017" i="10"/>
  <c r="K3018" i="10"/>
  <c r="G3018" i="10"/>
  <c r="Q1999" i="10"/>
  <c r="P2000" i="10"/>
  <c r="O2000" i="10"/>
  <c r="B3018" i="10"/>
  <c r="M2000" i="10"/>
  <c r="N2000" i="10"/>
  <c r="L2001" i="10"/>
  <c r="D2004" i="10"/>
  <c r="E2004" i="10" s="1"/>
  <c r="C2005" i="10" s="1"/>
  <c r="F2003" i="10"/>
  <c r="H2003" i="10" s="1"/>
  <c r="A3019" i="10"/>
  <c r="I3019" i="10" l="1"/>
  <c r="J3018" i="10"/>
  <c r="K3019" i="10"/>
  <c r="G3019" i="10"/>
  <c r="Q2000" i="10"/>
  <c r="O2001" i="10"/>
  <c r="P2001" i="10"/>
  <c r="B3019" i="10"/>
  <c r="M2001" i="10"/>
  <c r="N2001" i="10"/>
  <c r="L2002" i="10"/>
  <c r="D2005" i="10"/>
  <c r="E2005" i="10" s="1"/>
  <c r="C2006" i="10" s="1"/>
  <c r="F2004" i="10"/>
  <c r="H2004" i="10" s="1"/>
  <c r="A3020" i="10"/>
  <c r="I3020" i="10" l="1"/>
  <c r="J3019" i="10"/>
  <c r="K3020" i="10"/>
  <c r="G3020" i="10"/>
  <c r="Q2001" i="10"/>
  <c r="O2002" i="10"/>
  <c r="P2002" i="10"/>
  <c r="B3020" i="10"/>
  <c r="M2002" i="10"/>
  <c r="N2002" i="10"/>
  <c r="L2003" i="10"/>
  <c r="F2005" i="10"/>
  <c r="H2005" i="10" s="1"/>
  <c r="D2006" i="10"/>
  <c r="E2006" i="10" s="1"/>
  <c r="C2007" i="10" s="1"/>
  <c r="A3021" i="10"/>
  <c r="I3021" i="10" l="1"/>
  <c r="J3020" i="10"/>
  <c r="K3021" i="10"/>
  <c r="G3021" i="10"/>
  <c r="O2003" i="10"/>
  <c r="P2003" i="10"/>
  <c r="Q2002" i="10"/>
  <c r="B3021" i="10"/>
  <c r="M2003" i="10"/>
  <c r="N2003" i="10"/>
  <c r="L2004" i="10"/>
  <c r="F2006" i="10"/>
  <c r="H2006" i="10" s="1"/>
  <c r="D2007" i="10"/>
  <c r="E2007" i="10" s="1"/>
  <c r="C2008" i="10" s="1"/>
  <c r="A3022" i="10"/>
  <c r="I3022" i="10" l="1"/>
  <c r="J3021" i="10"/>
  <c r="K3022" i="10"/>
  <c r="G3022" i="10"/>
  <c r="O2004" i="10"/>
  <c r="P2004" i="10"/>
  <c r="Q2003" i="10"/>
  <c r="B3022" i="10"/>
  <c r="M2004" i="10"/>
  <c r="N2004" i="10"/>
  <c r="L2005" i="10"/>
  <c r="D2008" i="10"/>
  <c r="E2008" i="10" s="1"/>
  <c r="C2009" i="10" s="1"/>
  <c r="F2007" i="10"/>
  <c r="H2007" i="10" s="1"/>
  <c r="A3023" i="10"/>
  <c r="I3023" i="10" l="1"/>
  <c r="J3022" i="10"/>
  <c r="K3023" i="10"/>
  <c r="G3023" i="10"/>
  <c r="O2005" i="10"/>
  <c r="P2005" i="10"/>
  <c r="Q2004" i="10"/>
  <c r="B3023" i="10"/>
  <c r="M2005" i="10"/>
  <c r="N2005" i="10"/>
  <c r="L2006" i="10"/>
  <c r="F2008" i="10"/>
  <c r="H2008" i="10" s="1"/>
  <c r="D2009" i="10"/>
  <c r="E2009" i="10" s="1"/>
  <c r="C2010" i="10" s="1"/>
  <c r="A3024" i="10"/>
  <c r="I3024" i="10" l="1"/>
  <c r="J3023" i="10"/>
  <c r="K3024" i="10"/>
  <c r="G3024" i="10"/>
  <c r="O2006" i="10"/>
  <c r="P2006" i="10"/>
  <c r="Q2005" i="10"/>
  <c r="B3024" i="10"/>
  <c r="M2006" i="10"/>
  <c r="N2006" i="10"/>
  <c r="L2007" i="10"/>
  <c r="D2010" i="10"/>
  <c r="E2010" i="10" s="1"/>
  <c r="C2011" i="10" s="1"/>
  <c r="F2009" i="10"/>
  <c r="H2009" i="10" s="1"/>
  <c r="A3025" i="10"/>
  <c r="I3025" i="10" l="1"/>
  <c r="J3024" i="10"/>
  <c r="K3025" i="10"/>
  <c r="G3025" i="10"/>
  <c r="Q2006" i="10"/>
  <c r="O2007" i="10"/>
  <c r="P2007" i="10"/>
  <c r="B3025" i="10"/>
  <c r="M2007" i="10"/>
  <c r="N2007" i="10"/>
  <c r="L2008" i="10"/>
  <c r="D2011" i="10"/>
  <c r="E2011" i="10" s="1"/>
  <c r="C2012" i="10" s="1"/>
  <c r="F2010" i="10"/>
  <c r="H2010" i="10" s="1"/>
  <c r="A3026" i="10"/>
  <c r="I3026" i="10" l="1"/>
  <c r="J3025" i="10"/>
  <c r="K3026" i="10"/>
  <c r="G3026" i="10"/>
  <c r="Q2007" i="10"/>
  <c r="P2008" i="10"/>
  <c r="O2008" i="10"/>
  <c r="B3026" i="10"/>
  <c r="M2008" i="10"/>
  <c r="N2008" i="10"/>
  <c r="L2009" i="10"/>
  <c r="D2012" i="10"/>
  <c r="E2012" i="10" s="1"/>
  <c r="C2013" i="10" s="1"/>
  <c r="F2011" i="10"/>
  <c r="H2011" i="10" s="1"/>
  <c r="A3027" i="10"/>
  <c r="I3027" i="10" l="1"/>
  <c r="J3026" i="10"/>
  <c r="K3027" i="10"/>
  <c r="G3027" i="10"/>
  <c r="Q2008" i="10"/>
  <c r="O2009" i="10"/>
  <c r="P2009" i="10"/>
  <c r="B3027" i="10"/>
  <c r="M2009" i="10"/>
  <c r="N2009" i="10"/>
  <c r="L2010" i="10"/>
  <c r="D2013" i="10"/>
  <c r="E2013" i="10" s="1"/>
  <c r="C2014" i="10" s="1"/>
  <c r="F2012" i="10"/>
  <c r="H2012" i="10" s="1"/>
  <c r="A3028" i="10"/>
  <c r="I3028" i="10" l="1"/>
  <c r="J3027" i="10"/>
  <c r="K3028" i="10"/>
  <c r="G3028" i="10"/>
  <c r="Q2009" i="10"/>
  <c r="P2010" i="10"/>
  <c r="O2010" i="10"/>
  <c r="B3028" i="10"/>
  <c r="M2010" i="10"/>
  <c r="N2010" i="10"/>
  <c r="L2011" i="10"/>
  <c r="D2014" i="10"/>
  <c r="E2014" i="10" s="1"/>
  <c r="C2015" i="10" s="1"/>
  <c r="F2013" i="10"/>
  <c r="H2013" i="10" s="1"/>
  <c r="A3029" i="10"/>
  <c r="I3029" i="10" l="1"/>
  <c r="J3028" i="10"/>
  <c r="K3029" i="10"/>
  <c r="G3029" i="10"/>
  <c r="O2011" i="10"/>
  <c r="P2011" i="10"/>
  <c r="Q2010" i="10"/>
  <c r="B3029" i="10"/>
  <c r="M2011" i="10"/>
  <c r="N2011" i="10"/>
  <c r="L2012" i="10"/>
  <c r="D2015" i="10"/>
  <c r="E2015" i="10" s="1"/>
  <c r="C2016" i="10" s="1"/>
  <c r="F2014" i="10"/>
  <c r="H2014" i="10" s="1"/>
  <c r="A3030" i="10"/>
  <c r="I3030" i="10" l="1"/>
  <c r="J3029" i="10"/>
  <c r="K3030" i="10"/>
  <c r="G3030" i="10"/>
  <c r="P2012" i="10"/>
  <c r="O2012" i="10"/>
  <c r="Q2011" i="10"/>
  <c r="B3030" i="10"/>
  <c r="M2012" i="10"/>
  <c r="N2012" i="10"/>
  <c r="L2013" i="10"/>
  <c r="F2015" i="10"/>
  <c r="H2015" i="10" s="1"/>
  <c r="D2016" i="10"/>
  <c r="E2016" i="10" s="1"/>
  <c r="C2017" i="10" s="1"/>
  <c r="A3031" i="10"/>
  <c r="I3031" i="10" l="1"/>
  <c r="J3030" i="10"/>
  <c r="K3031" i="10"/>
  <c r="G3031" i="10"/>
  <c r="O2013" i="10"/>
  <c r="P2013" i="10"/>
  <c r="Q2012" i="10"/>
  <c r="B3031" i="10"/>
  <c r="M2013" i="10"/>
  <c r="N2013" i="10"/>
  <c r="L2014" i="10"/>
  <c r="F2016" i="10"/>
  <c r="H2016" i="10" s="1"/>
  <c r="D2017" i="10"/>
  <c r="E2017" i="10" s="1"/>
  <c r="C2018" i="10" s="1"/>
  <c r="A3032" i="10"/>
  <c r="I3032" i="10" l="1"/>
  <c r="J3031" i="10"/>
  <c r="K3032" i="10"/>
  <c r="G3032" i="10"/>
  <c r="O2014" i="10"/>
  <c r="P2014" i="10"/>
  <c r="Q2013" i="10"/>
  <c r="B3032" i="10"/>
  <c r="M2014" i="10"/>
  <c r="N2014" i="10"/>
  <c r="L2015" i="10"/>
  <c r="D2018" i="10"/>
  <c r="E2018" i="10" s="1"/>
  <c r="C2019" i="10" s="1"/>
  <c r="F2017" i="10"/>
  <c r="H2017" i="10" s="1"/>
  <c r="A3033" i="10"/>
  <c r="I3033" i="10" l="1"/>
  <c r="J3032" i="10"/>
  <c r="K3033" i="10"/>
  <c r="G3033" i="10"/>
  <c r="Q2014" i="10"/>
  <c r="O2015" i="10"/>
  <c r="P2015" i="10"/>
  <c r="B3033" i="10"/>
  <c r="M2015" i="10"/>
  <c r="N2015" i="10"/>
  <c r="L2016" i="10"/>
  <c r="F2018" i="10"/>
  <c r="H2018" i="10" s="1"/>
  <c r="D2019" i="10"/>
  <c r="E2019" i="10" s="1"/>
  <c r="C2020" i="10" s="1"/>
  <c r="A3034" i="10"/>
  <c r="I3034" i="10" l="1"/>
  <c r="J3033" i="10"/>
  <c r="K3034" i="10"/>
  <c r="G3034" i="10"/>
  <c r="P2016" i="10"/>
  <c r="O2016" i="10"/>
  <c r="Q2015" i="10"/>
  <c r="B3034" i="10"/>
  <c r="M2016" i="10"/>
  <c r="N2016" i="10"/>
  <c r="L2017" i="10"/>
  <c r="D2020" i="10"/>
  <c r="E2020" i="10" s="1"/>
  <c r="C2021" i="10" s="1"/>
  <c r="F2019" i="10"/>
  <c r="H2019" i="10" s="1"/>
  <c r="A3035" i="10"/>
  <c r="I3035" i="10" l="1"/>
  <c r="J3034" i="10"/>
  <c r="K3035" i="10"/>
  <c r="G3035" i="10"/>
  <c r="P2017" i="10"/>
  <c r="O2017" i="10"/>
  <c r="Q2016" i="10"/>
  <c r="B3035" i="10"/>
  <c r="M2017" i="10"/>
  <c r="N2017" i="10"/>
  <c r="L2018" i="10"/>
  <c r="F2020" i="10"/>
  <c r="H2020" i="10" s="1"/>
  <c r="D2021" i="10"/>
  <c r="E2021" i="10" s="1"/>
  <c r="C2022" i="10" s="1"/>
  <c r="A3036" i="10"/>
  <c r="I3036" i="10" l="1"/>
  <c r="J3035" i="10"/>
  <c r="K3036" i="10"/>
  <c r="G3036" i="10"/>
  <c r="P2018" i="10"/>
  <c r="O2018" i="10"/>
  <c r="Q2017" i="10"/>
  <c r="B3036" i="10"/>
  <c r="M2018" i="10"/>
  <c r="N2018" i="10"/>
  <c r="L2019" i="10"/>
  <c r="D2022" i="10"/>
  <c r="E2022" i="10" s="1"/>
  <c r="C2023" i="10" s="1"/>
  <c r="F2021" i="10"/>
  <c r="H2021" i="10" s="1"/>
  <c r="A3037" i="10"/>
  <c r="I3037" i="10" l="1"/>
  <c r="J3036" i="10"/>
  <c r="K3037" i="10"/>
  <c r="G3037" i="10"/>
  <c r="Q2018" i="10"/>
  <c r="O2019" i="10"/>
  <c r="P2019" i="10"/>
  <c r="B3037" i="10"/>
  <c r="M2019" i="10"/>
  <c r="N2019" i="10"/>
  <c r="L2020" i="10"/>
  <c r="D2023" i="10"/>
  <c r="E2023" i="10" s="1"/>
  <c r="C2024" i="10" s="1"/>
  <c r="F2022" i="10"/>
  <c r="H2022" i="10" s="1"/>
  <c r="A3038" i="10"/>
  <c r="I3038" i="10" l="1"/>
  <c r="J3037" i="10"/>
  <c r="K3038" i="10"/>
  <c r="G3038" i="10"/>
  <c r="Q2019" i="10"/>
  <c r="P2020" i="10"/>
  <c r="O2020" i="10"/>
  <c r="B3038" i="10"/>
  <c r="M2020" i="10"/>
  <c r="N2020" i="10"/>
  <c r="L2021" i="10"/>
  <c r="D2024" i="10"/>
  <c r="E2024" i="10" s="1"/>
  <c r="C2025" i="10" s="1"/>
  <c r="F2023" i="10"/>
  <c r="H2023" i="10" s="1"/>
  <c r="A3039" i="10"/>
  <c r="I3039" i="10" l="1"/>
  <c r="J3038" i="10"/>
  <c r="K3039" i="10"/>
  <c r="G3039" i="10"/>
  <c r="P2021" i="10"/>
  <c r="O2021" i="10"/>
  <c r="Q2020" i="10"/>
  <c r="B3039" i="10"/>
  <c r="M2021" i="10"/>
  <c r="N2021" i="10"/>
  <c r="L2022" i="10"/>
  <c r="D2025" i="10"/>
  <c r="E2025" i="10" s="1"/>
  <c r="C2026" i="10" s="1"/>
  <c r="F2024" i="10"/>
  <c r="H2024" i="10" s="1"/>
  <c r="A3040" i="10"/>
  <c r="I3040" i="10" l="1"/>
  <c r="J3039" i="10"/>
  <c r="K3040" i="10"/>
  <c r="G3040" i="10"/>
  <c r="Q2021" i="10"/>
  <c r="P2022" i="10"/>
  <c r="O2022" i="10"/>
  <c r="B3040" i="10"/>
  <c r="M2022" i="10"/>
  <c r="N2022" i="10"/>
  <c r="L2023" i="10"/>
  <c r="D2026" i="10"/>
  <c r="E2026" i="10" s="1"/>
  <c r="C2027" i="10" s="1"/>
  <c r="F2025" i="10"/>
  <c r="H2025" i="10" s="1"/>
  <c r="A3041" i="10"/>
  <c r="I3041" i="10" l="1"/>
  <c r="J3040" i="10"/>
  <c r="K3041" i="10"/>
  <c r="G3041" i="10"/>
  <c r="P2023" i="10"/>
  <c r="O2023" i="10"/>
  <c r="Q2022" i="10"/>
  <c r="B3041" i="10"/>
  <c r="M2023" i="10"/>
  <c r="N2023" i="10"/>
  <c r="L2024" i="10"/>
  <c r="D2027" i="10"/>
  <c r="E2027" i="10" s="1"/>
  <c r="C2028" i="10" s="1"/>
  <c r="F2026" i="10"/>
  <c r="H2026" i="10" s="1"/>
  <c r="A3042" i="10"/>
  <c r="I3042" i="10" l="1"/>
  <c r="J3041" i="10"/>
  <c r="K3042" i="10"/>
  <c r="G3042" i="10"/>
  <c r="Q2023" i="10"/>
  <c r="P2024" i="10"/>
  <c r="O2024" i="10"/>
  <c r="B3042" i="10"/>
  <c r="M2024" i="10"/>
  <c r="N2024" i="10"/>
  <c r="L2025" i="10"/>
  <c r="F2027" i="10"/>
  <c r="H2027" i="10" s="1"/>
  <c r="D2028" i="10"/>
  <c r="E2028" i="10" s="1"/>
  <c r="C2029" i="10" s="1"/>
  <c r="A3043" i="10"/>
  <c r="I3043" i="10" l="1"/>
  <c r="J3042" i="10"/>
  <c r="K3043" i="10"/>
  <c r="G3043" i="10"/>
  <c r="P2025" i="10"/>
  <c r="O2025" i="10"/>
  <c r="Q2024" i="10"/>
  <c r="B3043" i="10"/>
  <c r="M2025" i="10"/>
  <c r="N2025" i="10"/>
  <c r="L2026" i="10"/>
  <c r="D2029" i="10"/>
  <c r="E2029" i="10" s="1"/>
  <c r="C2030" i="10" s="1"/>
  <c r="F2028" i="10"/>
  <c r="H2028" i="10" s="1"/>
  <c r="A3044" i="10"/>
  <c r="I3044" i="10" l="1"/>
  <c r="J3043" i="10"/>
  <c r="K3044" i="10"/>
  <c r="G3044" i="10"/>
  <c r="Q2025" i="10"/>
  <c r="O2026" i="10"/>
  <c r="P2026" i="10"/>
  <c r="B3044" i="10"/>
  <c r="M2026" i="10"/>
  <c r="N2026" i="10"/>
  <c r="L2027" i="10"/>
  <c r="D2030" i="10"/>
  <c r="E2030" i="10" s="1"/>
  <c r="C2031" i="10" s="1"/>
  <c r="F2029" i="10"/>
  <c r="H2029" i="10" s="1"/>
  <c r="A3045" i="10"/>
  <c r="I3045" i="10" l="1"/>
  <c r="J3044" i="10"/>
  <c r="K3045" i="10"/>
  <c r="G3045" i="10"/>
  <c r="Q2026" i="10"/>
  <c r="O2027" i="10"/>
  <c r="P2027" i="10"/>
  <c r="B3045" i="10"/>
  <c r="M2027" i="10"/>
  <c r="N2027" i="10"/>
  <c r="L2028" i="10"/>
  <c r="F2030" i="10"/>
  <c r="H2030" i="10" s="1"/>
  <c r="D2031" i="10"/>
  <c r="E2031" i="10" s="1"/>
  <c r="C2032" i="10" s="1"/>
  <c r="A3046" i="10"/>
  <c r="I3046" i="10" l="1"/>
  <c r="J3045" i="10"/>
  <c r="K3046" i="10"/>
  <c r="G3046" i="10"/>
  <c r="P2028" i="10"/>
  <c r="O2028" i="10"/>
  <c r="Q2027" i="10"/>
  <c r="B3046" i="10"/>
  <c r="M2028" i="10"/>
  <c r="N2028" i="10"/>
  <c r="L2029" i="10"/>
  <c r="D2032" i="10"/>
  <c r="E2032" i="10" s="1"/>
  <c r="C2033" i="10" s="1"/>
  <c r="F2031" i="10"/>
  <c r="H2031" i="10" s="1"/>
  <c r="A3047" i="10"/>
  <c r="I3047" i="10" l="1"/>
  <c r="J3046" i="10"/>
  <c r="K3047" i="10"/>
  <c r="G3047" i="10"/>
  <c r="Q2028" i="10"/>
  <c r="O2029" i="10"/>
  <c r="P2029" i="10"/>
  <c r="B3047" i="10"/>
  <c r="M2029" i="10"/>
  <c r="N2029" i="10"/>
  <c r="L2030" i="10"/>
  <c r="F2032" i="10"/>
  <c r="H2032" i="10" s="1"/>
  <c r="D2033" i="10"/>
  <c r="E2033" i="10" s="1"/>
  <c r="C2034" i="10" s="1"/>
  <c r="A3048" i="10"/>
  <c r="I3048" i="10" l="1"/>
  <c r="J3047" i="10"/>
  <c r="K3048" i="10"/>
  <c r="G3048" i="10"/>
  <c r="O2030" i="10"/>
  <c r="P2030" i="10"/>
  <c r="Q2029" i="10"/>
  <c r="B3048" i="10"/>
  <c r="M2030" i="10"/>
  <c r="N2030" i="10"/>
  <c r="L2031" i="10"/>
  <c r="F2033" i="10"/>
  <c r="H2033" i="10" s="1"/>
  <c r="D2034" i="10"/>
  <c r="E2034" i="10" s="1"/>
  <c r="C2035" i="10" s="1"/>
  <c r="A3049" i="10"/>
  <c r="I3049" i="10" l="1"/>
  <c r="J3048" i="10"/>
  <c r="K3049" i="10"/>
  <c r="G3049" i="10"/>
  <c r="Q2030" i="10"/>
  <c r="P2031" i="10"/>
  <c r="O2031" i="10"/>
  <c r="B3049" i="10"/>
  <c r="M2031" i="10"/>
  <c r="N2031" i="10"/>
  <c r="L2032" i="10"/>
  <c r="D2035" i="10"/>
  <c r="E2035" i="10" s="1"/>
  <c r="C2036" i="10" s="1"/>
  <c r="F2034" i="10"/>
  <c r="H2034" i="10" s="1"/>
  <c r="A3050" i="10"/>
  <c r="I3050" i="10" l="1"/>
  <c r="J3049" i="10"/>
  <c r="K3050" i="10"/>
  <c r="G3050" i="10"/>
  <c r="P2032" i="10"/>
  <c r="O2032" i="10"/>
  <c r="Q2031" i="10"/>
  <c r="B3050" i="10"/>
  <c r="M2032" i="10"/>
  <c r="N2032" i="10"/>
  <c r="L2033" i="10"/>
  <c r="D2036" i="10"/>
  <c r="E2036" i="10" s="1"/>
  <c r="C2037" i="10" s="1"/>
  <c r="F2035" i="10"/>
  <c r="H2035" i="10" s="1"/>
  <c r="A3051" i="10"/>
  <c r="I3051" i="10" l="1"/>
  <c r="J3050" i="10"/>
  <c r="K3051" i="10"/>
  <c r="G3051" i="10"/>
  <c r="O2033" i="10"/>
  <c r="P2033" i="10"/>
  <c r="Q2032" i="10"/>
  <c r="B3051" i="10"/>
  <c r="M2033" i="10"/>
  <c r="N2033" i="10"/>
  <c r="L2034" i="10"/>
  <c r="F2036" i="10"/>
  <c r="H2036" i="10" s="1"/>
  <c r="D2037" i="10"/>
  <c r="E2037" i="10" s="1"/>
  <c r="C2038" i="10" s="1"/>
  <c r="A3052" i="10"/>
  <c r="I3052" i="10" l="1"/>
  <c r="J3051" i="10"/>
  <c r="K3052" i="10"/>
  <c r="G3052" i="10"/>
  <c r="Q2033" i="10"/>
  <c r="O2034" i="10"/>
  <c r="P2034" i="10"/>
  <c r="B3052" i="10"/>
  <c r="M2034" i="10"/>
  <c r="N2034" i="10"/>
  <c r="L2035" i="10"/>
  <c r="D2038" i="10"/>
  <c r="E2038" i="10" s="1"/>
  <c r="C2039" i="10" s="1"/>
  <c r="F2037" i="10"/>
  <c r="H2037" i="10" s="1"/>
  <c r="A3053" i="10"/>
  <c r="I3053" i="10" l="1"/>
  <c r="J3052" i="10"/>
  <c r="K3053" i="10"/>
  <c r="G3053" i="10"/>
  <c r="Q2034" i="10"/>
  <c r="P2035" i="10"/>
  <c r="O2035" i="10"/>
  <c r="B3053" i="10"/>
  <c r="M2035" i="10"/>
  <c r="N2035" i="10"/>
  <c r="L2036" i="10"/>
  <c r="D2039" i="10"/>
  <c r="E2039" i="10" s="1"/>
  <c r="C2040" i="10" s="1"/>
  <c r="F2038" i="10"/>
  <c r="H2038" i="10" s="1"/>
  <c r="A3054" i="10"/>
  <c r="I3054" i="10" l="1"/>
  <c r="J3053" i="10"/>
  <c r="K3054" i="10"/>
  <c r="G3054" i="10"/>
  <c r="Q2035" i="10"/>
  <c r="O2036" i="10"/>
  <c r="P2036" i="10"/>
  <c r="B3054" i="10"/>
  <c r="M2036" i="10"/>
  <c r="N2036" i="10"/>
  <c r="L2037" i="10"/>
  <c r="F2039" i="10"/>
  <c r="H2039" i="10" s="1"/>
  <c r="D2040" i="10"/>
  <c r="E2040" i="10" s="1"/>
  <c r="C2041" i="10" s="1"/>
  <c r="A3055" i="10"/>
  <c r="I3055" i="10" l="1"/>
  <c r="J3054" i="10"/>
  <c r="K3055" i="10"/>
  <c r="G3055" i="10"/>
  <c r="Q2036" i="10"/>
  <c r="P2037" i="10"/>
  <c r="O2037" i="10"/>
  <c r="B3055" i="10"/>
  <c r="M2037" i="10"/>
  <c r="N2037" i="10"/>
  <c r="L2038" i="10"/>
  <c r="D2041" i="10"/>
  <c r="E2041" i="10" s="1"/>
  <c r="C2042" i="10" s="1"/>
  <c r="F2040" i="10"/>
  <c r="H2040" i="10" s="1"/>
  <c r="A3056" i="10"/>
  <c r="I3056" i="10" l="1"/>
  <c r="J3055" i="10"/>
  <c r="K3056" i="10"/>
  <c r="G3056" i="10"/>
  <c r="O2038" i="10"/>
  <c r="P2038" i="10"/>
  <c r="Q2037" i="10"/>
  <c r="B3056" i="10"/>
  <c r="M2038" i="10"/>
  <c r="N2038" i="10"/>
  <c r="L2039" i="10"/>
  <c r="D2042" i="10"/>
  <c r="E2042" i="10" s="1"/>
  <c r="C2043" i="10" s="1"/>
  <c r="F2041" i="10"/>
  <c r="H2041" i="10" s="1"/>
  <c r="A3057" i="10"/>
  <c r="I3057" i="10" l="1"/>
  <c r="J3056" i="10"/>
  <c r="K3057" i="10"/>
  <c r="G3057" i="10"/>
  <c r="O2039" i="10"/>
  <c r="P2039" i="10"/>
  <c r="Q2038" i="10"/>
  <c r="B3057" i="10"/>
  <c r="M2039" i="10"/>
  <c r="N2039" i="10"/>
  <c r="L2040" i="10"/>
  <c r="D2043" i="10"/>
  <c r="E2043" i="10" s="1"/>
  <c r="C2044" i="10" s="1"/>
  <c r="F2042" i="10"/>
  <c r="H2042" i="10" s="1"/>
  <c r="A3058" i="10"/>
  <c r="I3058" i="10" l="1"/>
  <c r="J3057" i="10"/>
  <c r="K3058" i="10"/>
  <c r="G3058" i="10"/>
  <c r="P2040" i="10"/>
  <c r="O2040" i="10"/>
  <c r="Q2039" i="10"/>
  <c r="B3058" i="10"/>
  <c r="M2040" i="10"/>
  <c r="N2040" i="10"/>
  <c r="L2041" i="10"/>
  <c r="D2044" i="10"/>
  <c r="E2044" i="10" s="1"/>
  <c r="C2045" i="10" s="1"/>
  <c r="F2043" i="10"/>
  <c r="H2043" i="10" s="1"/>
  <c r="A3059" i="10"/>
  <c r="I3059" i="10" l="1"/>
  <c r="J3058" i="10"/>
  <c r="K3059" i="10"/>
  <c r="G3059" i="10"/>
  <c r="Q2040" i="10"/>
  <c r="P2041" i="10"/>
  <c r="O2041" i="10"/>
  <c r="B3059" i="10"/>
  <c r="M2041" i="10"/>
  <c r="N2041" i="10"/>
  <c r="L2042" i="10"/>
  <c r="D2045" i="10"/>
  <c r="E2045" i="10" s="1"/>
  <c r="C2046" i="10" s="1"/>
  <c r="F2044" i="10"/>
  <c r="H2044" i="10" s="1"/>
  <c r="A3060" i="10"/>
  <c r="I3060" i="10" l="1"/>
  <c r="J3059" i="10"/>
  <c r="K3060" i="10"/>
  <c r="G3060" i="10"/>
  <c r="P2042" i="10"/>
  <c r="O2042" i="10"/>
  <c r="Q2041" i="10"/>
  <c r="B3060" i="10"/>
  <c r="M2042" i="10"/>
  <c r="N2042" i="10"/>
  <c r="L2043" i="10"/>
  <c r="D2046" i="10"/>
  <c r="E2046" i="10" s="1"/>
  <c r="C2047" i="10" s="1"/>
  <c r="F2045" i="10"/>
  <c r="H2045" i="10" s="1"/>
  <c r="A3061" i="10"/>
  <c r="I3061" i="10" l="1"/>
  <c r="J3060" i="10"/>
  <c r="K3061" i="10"/>
  <c r="G3061" i="10"/>
  <c r="P2043" i="10"/>
  <c r="O2043" i="10"/>
  <c r="Q2042" i="10"/>
  <c r="B3061" i="10"/>
  <c r="M2043" i="10"/>
  <c r="N2043" i="10"/>
  <c r="L2044" i="10"/>
  <c r="D2047" i="10"/>
  <c r="E2047" i="10" s="1"/>
  <c r="C2048" i="10" s="1"/>
  <c r="F2046" i="10"/>
  <c r="H2046" i="10" s="1"/>
  <c r="A3062" i="10"/>
  <c r="I3062" i="10" l="1"/>
  <c r="J3061" i="10"/>
  <c r="K3062" i="10"/>
  <c r="G3062" i="10"/>
  <c r="P2044" i="10"/>
  <c r="O2044" i="10"/>
  <c r="Q2043" i="10"/>
  <c r="B3062" i="10"/>
  <c r="M2044" i="10"/>
  <c r="N2044" i="10"/>
  <c r="L2045" i="10"/>
  <c r="F2047" i="10"/>
  <c r="H2047" i="10" s="1"/>
  <c r="D2048" i="10"/>
  <c r="E2048" i="10" s="1"/>
  <c r="C2049" i="10" s="1"/>
  <c r="A3063" i="10"/>
  <c r="I3063" i="10" l="1"/>
  <c r="J3062" i="10"/>
  <c r="K3063" i="10"/>
  <c r="G3063" i="10"/>
  <c r="P2045" i="10"/>
  <c r="O2045" i="10"/>
  <c r="Q2044" i="10"/>
  <c r="B3063" i="10"/>
  <c r="M2045" i="10"/>
  <c r="N2045" i="10"/>
  <c r="L2046" i="10"/>
  <c r="D2049" i="10"/>
  <c r="E2049" i="10" s="1"/>
  <c r="C2050" i="10" s="1"/>
  <c r="F2048" i="10"/>
  <c r="H2048" i="10" s="1"/>
  <c r="A3064" i="10"/>
  <c r="I3064" i="10" l="1"/>
  <c r="J3063" i="10"/>
  <c r="K3064" i="10"/>
  <c r="G3064" i="10"/>
  <c r="O2046" i="10"/>
  <c r="P2046" i="10"/>
  <c r="Q2045" i="10"/>
  <c r="B3064" i="10"/>
  <c r="M2046" i="10"/>
  <c r="N2046" i="10"/>
  <c r="L2047" i="10"/>
  <c r="D2050" i="10"/>
  <c r="E2050" i="10" s="1"/>
  <c r="C2051" i="10" s="1"/>
  <c r="F2049" i="10"/>
  <c r="H2049" i="10" s="1"/>
  <c r="A3065" i="10"/>
  <c r="I3065" i="10" l="1"/>
  <c r="J3064" i="10"/>
  <c r="K3065" i="10"/>
  <c r="G3065" i="10"/>
  <c r="Q2046" i="10"/>
  <c r="P2047" i="10"/>
  <c r="O2047" i="10"/>
  <c r="B3065" i="10"/>
  <c r="M2047" i="10"/>
  <c r="N2047" i="10"/>
  <c r="L2048" i="10"/>
  <c r="D2051" i="10"/>
  <c r="E2051" i="10" s="1"/>
  <c r="C2052" i="10" s="1"/>
  <c r="F2050" i="10"/>
  <c r="H2050" i="10" s="1"/>
  <c r="A3066" i="10"/>
  <c r="I3066" i="10" l="1"/>
  <c r="J3065" i="10"/>
  <c r="K3066" i="10"/>
  <c r="G3066" i="10"/>
  <c r="P2048" i="10"/>
  <c r="O2048" i="10"/>
  <c r="Q2047" i="10"/>
  <c r="B3066" i="10"/>
  <c r="M2048" i="10"/>
  <c r="N2048" i="10"/>
  <c r="L2049" i="10"/>
  <c r="D2052" i="10"/>
  <c r="E2052" i="10" s="1"/>
  <c r="C2053" i="10" s="1"/>
  <c r="F2051" i="10"/>
  <c r="H2051" i="10" s="1"/>
  <c r="A3067" i="10"/>
  <c r="I3067" i="10" l="1"/>
  <c r="J3066" i="10"/>
  <c r="K3067" i="10"/>
  <c r="G3067" i="10"/>
  <c r="O2049" i="10"/>
  <c r="P2049" i="10"/>
  <c r="Q2048" i="10"/>
  <c r="B3067" i="10"/>
  <c r="M2049" i="10"/>
  <c r="N2049" i="10"/>
  <c r="L2050" i="10"/>
  <c r="F2052" i="10"/>
  <c r="H2052" i="10" s="1"/>
  <c r="D2053" i="10"/>
  <c r="E2053" i="10" s="1"/>
  <c r="C2054" i="10" s="1"/>
  <c r="A3068" i="10"/>
  <c r="I3068" i="10" l="1"/>
  <c r="J3067" i="10"/>
  <c r="K3068" i="10"/>
  <c r="G3068" i="10"/>
  <c r="P2050" i="10"/>
  <c r="O2050" i="10"/>
  <c r="Q2049" i="10"/>
  <c r="B3068" i="10"/>
  <c r="M2050" i="10"/>
  <c r="N2050" i="10"/>
  <c r="L2051" i="10"/>
  <c r="D2054" i="10"/>
  <c r="E2054" i="10" s="1"/>
  <c r="C2055" i="10" s="1"/>
  <c r="F2053" i="10"/>
  <c r="H2053" i="10" s="1"/>
  <c r="A3069" i="10"/>
  <c r="I3069" i="10" l="1"/>
  <c r="J3068" i="10"/>
  <c r="K3069" i="10"/>
  <c r="G3069" i="10"/>
  <c r="Q2050" i="10"/>
  <c r="P2051" i="10"/>
  <c r="O2051" i="10"/>
  <c r="B3069" i="10"/>
  <c r="M2051" i="10"/>
  <c r="N2051" i="10"/>
  <c r="L2052" i="10"/>
  <c r="D2055" i="10"/>
  <c r="E2055" i="10" s="1"/>
  <c r="C2056" i="10" s="1"/>
  <c r="F2054" i="10"/>
  <c r="H2054" i="10" s="1"/>
  <c r="A3070" i="10"/>
  <c r="I3070" i="10" l="1"/>
  <c r="J3069" i="10"/>
  <c r="K3070" i="10"/>
  <c r="G3070" i="10"/>
  <c r="Q2051" i="10"/>
  <c r="P2052" i="10"/>
  <c r="O2052" i="10"/>
  <c r="B3070" i="10"/>
  <c r="M2052" i="10"/>
  <c r="N2052" i="10"/>
  <c r="L2053" i="10"/>
  <c r="D2056" i="10"/>
  <c r="E2056" i="10" s="1"/>
  <c r="C2057" i="10" s="1"/>
  <c r="F2055" i="10"/>
  <c r="H2055" i="10" s="1"/>
  <c r="A3071" i="10"/>
  <c r="I3071" i="10" l="1"/>
  <c r="J3070" i="10"/>
  <c r="K3071" i="10"/>
  <c r="G3071" i="10"/>
  <c r="Q2052" i="10"/>
  <c r="P2053" i="10"/>
  <c r="O2053" i="10"/>
  <c r="B3071" i="10"/>
  <c r="M2053" i="10"/>
  <c r="N2053" i="10"/>
  <c r="L2054" i="10"/>
  <c r="F2056" i="10"/>
  <c r="H2056" i="10" s="1"/>
  <c r="D2057" i="10"/>
  <c r="E2057" i="10" s="1"/>
  <c r="C2058" i="10" s="1"/>
  <c r="A3072" i="10"/>
  <c r="I3072" i="10" l="1"/>
  <c r="J3071" i="10"/>
  <c r="K3072" i="10"/>
  <c r="G3072" i="10"/>
  <c r="Q2053" i="10"/>
  <c r="O2054" i="10"/>
  <c r="P2054" i="10"/>
  <c r="B3072" i="10"/>
  <c r="M2054" i="10"/>
  <c r="N2054" i="10"/>
  <c r="L2055" i="10"/>
  <c r="F2057" i="10"/>
  <c r="H2057" i="10" s="1"/>
  <c r="D2058" i="10"/>
  <c r="E2058" i="10" s="1"/>
  <c r="C2059" i="10" s="1"/>
  <c r="A3073" i="10"/>
  <c r="I3073" i="10" l="1"/>
  <c r="J3072" i="10"/>
  <c r="K3073" i="10"/>
  <c r="G3073" i="10"/>
  <c r="O2055" i="10"/>
  <c r="P2055" i="10"/>
  <c r="Q2054" i="10"/>
  <c r="B3073" i="10"/>
  <c r="M2055" i="10"/>
  <c r="N2055" i="10"/>
  <c r="L2056" i="10"/>
  <c r="F2058" i="10"/>
  <c r="H2058" i="10" s="1"/>
  <c r="D2059" i="10"/>
  <c r="E2059" i="10" s="1"/>
  <c r="C2060" i="10" s="1"/>
  <c r="A3074" i="10"/>
  <c r="I3074" i="10" l="1"/>
  <c r="J3073" i="10"/>
  <c r="K3074" i="10"/>
  <c r="G3074" i="10"/>
  <c r="Q2055" i="10"/>
  <c r="P2056" i="10"/>
  <c r="O2056" i="10"/>
  <c r="B3074" i="10"/>
  <c r="M2056" i="10"/>
  <c r="N2056" i="10"/>
  <c r="L2057" i="10"/>
  <c r="F2059" i="10"/>
  <c r="H2059" i="10" s="1"/>
  <c r="D2060" i="10"/>
  <c r="E2060" i="10" s="1"/>
  <c r="C2061" i="10" s="1"/>
  <c r="A3075" i="10"/>
  <c r="I3075" i="10" l="1"/>
  <c r="J3074" i="10"/>
  <c r="K3075" i="10"/>
  <c r="G3075" i="10"/>
  <c r="P2057" i="10"/>
  <c r="O2057" i="10"/>
  <c r="Q2056" i="10"/>
  <c r="B3075" i="10"/>
  <c r="M2057" i="10"/>
  <c r="N2057" i="10"/>
  <c r="L2058" i="10"/>
  <c r="D2061" i="10"/>
  <c r="E2061" i="10" s="1"/>
  <c r="C2062" i="10" s="1"/>
  <c r="F2060" i="10"/>
  <c r="H2060" i="10" s="1"/>
  <c r="A3076" i="10"/>
  <c r="I3076" i="10" l="1"/>
  <c r="J3075" i="10"/>
  <c r="K3076" i="10"/>
  <c r="G3076" i="10"/>
  <c r="P2058" i="10"/>
  <c r="O2058" i="10"/>
  <c r="Q2057" i="10"/>
  <c r="B3076" i="10"/>
  <c r="M2058" i="10"/>
  <c r="N2058" i="10"/>
  <c r="L2059" i="10"/>
  <c r="F2061" i="10"/>
  <c r="H2061" i="10" s="1"/>
  <c r="D2062" i="10"/>
  <c r="E2062" i="10" s="1"/>
  <c r="C2063" i="10" s="1"/>
  <c r="A3077" i="10"/>
  <c r="I3077" i="10" l="1"/>
  <c r="J3076" i="10"/>
  <c r="K3077" i="10"/>
  <c r="G3077" i="10"/>
  <c r="P2059" i="10"/>
  <c r="O2059" i="10"/>
  <c r="Q2058" i="10"/>
  <c r="B3077" i="10"/>
  <c r="M2059" i="10"/>
  <c r="N2059" i="10"/>
  <c r="L2060" i="10"/>
  <c r="D2063" i="10"/>
  <c r="E2063" i="10" s="1"/>
  <c r="C2064" i="10" s="1"/>
  <c r="F2062" i="10"/>
  <c r="H2062" i="10" s="1"/>
  <c r="A3078" i="10"/>
  <c r="I3078" i="10" l="1"/>
  <c r="J3077" i="10"/>
  <c r="K3078" i="10"/>
  <c r="G3078" i="10"/>
  <c r="P2060" i="10"/>
  <c r="O2060" i="10"/>
  <c r="Q2059" i="10"/>
  <c r="B3078" i="10"/>
  <c r="M2060" i="10"/>
  <c r="N2060" i="10"/>
  <c r="L2061" i="10"/>
  <c r="D2064" i="10"/>
  <c r="E2064" i="10" s="1"/>
  <c r="C2065" i="10" s="1"/>
  <c r="F2063" i="10"/>
  <c r="H2063" i="10" s="1"/>
  <c r="A3079" i="10"/>
  <c r="I3079" i="10" l="1"/>
  <c r="J3078" i="10"/>
  <c r="K3079" i="10"/>
  <c r="G3079" i="10"/>
  <c r="O2061" i="10"/>
  <c r="P2061" i="10"/>
  <c r="Q2060" i="10"/>
  <c r="B3079" i="10"/>
  <c r="M2061" i="10"/>
  <c r="N2061" i="10"/>
  <c r="L2062" i="10"/>
  <c r="D2065" i="10"/>
  <c r="E2065" i="10" s="1"/>
  <c r="C2066" i="10" s="1"/>
  <c r="F2064" i="10"/>
  <c r="H2064" i="10" s="1"/>
  <c r="A3080" i="10"/>
  <c r="I3080" i="10" l="1"/>
  <c r="J3079" i="10"/>
  <c r="K3080" i="10"/>
  <c r="G3080" i="10"/>
  <c r="O2062" i="10"/>
  <c r="P2062" i="10"/>
  <c r="Q2061" i="10"/>
  <c r="B3080" i="10"/>
  <c r="M2062" i="10"/>
  <c r="N2062" i="10"/>
  <c r="L2063" i="10"/>
  <c r="D2066" i="10"/>
  <c r="E2066" i="10" s="1"/>
  <c r="C2067" i="10" s="1"/>
  <c r="F2065" i="10"/>
  <c r="H2065" i="10" s="1"/>
  <c r="A3081" i="10"/>
  <c r="I3081" i="10" l="1"/>
  <c r="J3080" i="10"/>
  <c r="K3081" i="10"/>
  <c r="G3081" i="10"/>
  <c r="Q2062" i="10"/>
  <c r="P2063" i="10"/>
  <c r="O2063" i="10"/>
  <c r="B3081" i="10"/>
  <c r="M2063" i="10"/>
  <c r="N2063" i="10"/>
  <c r="L2064" i="10"/>
  <c r="D2067" i="10"/>
  <c r="E2067" i="10" s="1"/>
  <c r="C2068" i="10" s="1"/>
  <c r="F2066" i="10"/>
  <c r="H2066" i="10" s="1"/>
  <c r="A3082" i="10"/>
  <c r="I3082" i="10" l="1"/>
  <c r="J3081" i="10"/>
  <c r="K3082" i="10"/>
  <c r="G3082" i="10"/>
  <c r="Q2063" i="10"/>
  <c r="P2064" i="10"/>
  <c r="O2064" i="10"/>
  <c r="B3082" i="10"/>
  <c r="M2064" i="10"/>
  <c r="N2064" i="10"/>
  <c r="L2065" i="10"/>
  <c r="D2068" i="10"/>
  <c r="E2068" i="10" s="1"/>
  <c r="C2069" i="10" s="1"/>
  <c r="F2067" i="10"/>
  <c r="H2067" i="10" s="1"/>
  <c r="A3083" i="10"/>
  <c r="I3083" i="10" l="1"/>
  <c r="J3082" i="10"/>
  <c r="K3083" i="10"/>
  <c r="G3083" i="10"/>
  <c r="Q2064" i="10"/>
  <c r="P2065" i="10"/>
  <c r="O2065" i="10"/>
  <c r="B3083" i="10"/>
  <c r="M2065" i="10"/>
  <c r="N2065" i="10"/>
  <c r="F25" i="11"/>
  <c r="C26" i="11"/>
  <c r="L2066" i="10"/>
  <c r="D2069" i="10"/>
  <c r="E2069" i="10" s="1"/>
  <c r="C2070" i="10" s="1"/>
  <c r="F2068" i="10"/>
  <c r="H2068" i="10" s="1"/>
  <c r="A3084" i="10"/>
  <c r="I3084" i="10" l="1"/>
  <c r="J3083" i="10"/>
  <c r="K3084" i="10"/>
  <c r="G3084" i="10"/>
  <c r="Q2065" i="10"/>
  <c r="O2066" i="10"/>
  <c r="P2066" i="10"/>
  <c r="B3084" i="10"/>
  <c r="M2066" i="10"/>
  <c r="N2066" i="10"/>
  <c r="L2067" i="10"/>
  <c r="D2070" i="10"/>
  <c r="E2070" i="10" s="1"/>
  <c r="C2071" i="10" s="1"/>
  <c r="F2069" i="10"/>
  <c r="H2069" i="10" s="1"/>
  <c r="A3085" i="10"/>
  <c r="I3085" i="10" l="1"/>
  <c r="J3084" i="10"/>
  <c r="K3085" i="10"/>
  <c r="G3085" i="10"/>
  <c r="Q2066" i="10"/>
  <c r="P2067" i="10"/>
  <c r="O2067" i="10"/>
  <c r="B3085" i="10"/>
  <c r="M2067" i="10"/>
  <c r="N2067" i="10"/>
  <c r="L2068" i="10"/>
  <c r="F2070" i="10"/>
  <c r="H2070" i="10" s="1"/>
  <c r="D2071" i="10"/>
  <c r="E2071" i="10" s="1"/>
  <c r="C2072" i="10" s="1"/>
  <c r="A3086" i="10"/>
  <c r="I3086" i="10" l="1"/>
  <c r="J3085" i="10"/>
  <c r="K3086" i="10"/>
  <c r="G3086" i="10"/>
  <c r="O2068" i="10"/>
  <c r="P2068" i="10"/>
  <c r="Q2067" i="10"/>
  <c r="B3086" i="10"/>
  <c r="M2068" i="10"/>
  <c r="N2068" i="10"/>
  <c r="L2069" i="10"/>
  <c r="F2071" i="10"/>
  <c r="H2071" i="10" s="1"/>
  <c r="D2072" i="10"/>
  <c r="E2072" i="10" s="1"/>
  <c r="C2073" i="10" s="1"/>
  <c r="A3087" i="10"/>
  <c r="I3087" i="10" l="1"/>
  <c r="J3086" i="10"/>
  <c r="K3087" i="10"/>
  <c r="G3087" i="10"/>
  <c r="P2069" i="10"/>
  <c r="O2069" i="10"/>
  <c r="Q2068" i="10"/>
  <c r="B3087" i="10"/>
  <c r="M2069" i="10"/>
  <c r="N2069" i="10"/>
  <c r="L2070" i="10"/>
  <c r="D2073" i="10"/>
  <c r="E2073" i="10" s="1"/>
  <c r="C2074" i="10" s="1"/>
  <c r="F2072" i="10"/>
  <c r="H2072" i="10" s="1"/>
  <c r="A3088" i="10"/>
  <c r="I3088" i="10" l="1"/>
  <c r="J3087" i="10"/>
  <c r="K3088" i="10"/>
  <c r="G3088" i="10"/>
  <c r="P2070" i="10"/>
  <c r="O2070" i="10"/>
  <c r="Q2069" i="10"/>
  <c r="B3088" i="10"/>
  <c r="M2070" i="10"/>
  <c r="N2070" i="10"/>
  <c r="L2071" i="10"/>
  <c r="D2074" i="10"/>
  <c r="E2074" i="10" s="1"/>
  <c r="C2075" i="10" s="1"/>
  <c r="F2073" i="10"/>
  <c r="H2073" i="10" s="1"/>
  <c r="A3089" i="10"/>
  <c r="I3089" i="10" l="1"/>
  <c r="J3088" i="10"/>
  <c r="K3089" i="10"/>
  <c r="G3089" i="10"/>
  <c r="O2071" i="10"/>
  <c r="P2071" i="10"/>
  <c r="Q2070" i="10"/>
  <c r="B3089" i="10"/>
  <c r="M2071" i="10"/>
  <c r="N2071" i="10"/>
  <c r="L2072" i="10"/>
  <c r="F2074" i="10"/>
  <c r="H2074" i="10" s="1"/>
  <c r="D2075" i="10"/>
  <c r="E2075" i="10" s="1"/>
  <c r="C2076" i="10" s="1"/>
  <c r="A3090" i="10"/>
  <c r="I3090" i="10" l="1"/>
  <c r="J3089" i="10"/>
  <c r="K3090" i="10"/>
  <c r="G3090" i="10"/>
  <c r="Q2071" i="10"/>
  <c r="O2072" i="10"/>
  <c r="P2072" i="10"/>
  <c r="B3090" i="10"/>
  <c r="M2072" i="10"/>
  <c r="N2072" i="10"/>
  <c r="L2073" i="10"/>
  <c r="D2076" i="10"/>
  <c r="E2076" i="10" s="1"/>
  <c r="C2077" i="10" s="1"/>
  <c r="F2075" i="10"/>
  <c r="H2075" i="10" s="1"/>
  <c r="A3091" i="10"/>
  <c r="I3091" i="10" l="1"/>
  <c r="J3090" i="10"/>
  <c r="K3091" i="10"/>
  <c r="G3091" i="10"/>
  <c r="Q2072" i="10"/>
  <c r="O2073" i="10"/>
  <c r="P2073" i="10"/>
  <c r="B3091" i="10"/>
  <c r="M2073" i="10"/>
  <c r="N2073" i="10"/>
  <c r="L2074" i="10"/>
  <c r="F2076" i="10"/>
  <c r="H2076" i="10" s="1"/>
  <c r="D2077" i="10"/>
  <c r="E2077" i="10" s="1"/>
  <c r="C2078" i="10" s="1"/>
  <c r="A3092" i="10"/>
  <c r="I3092" i="10" l="1"/>
  <c r="J3091" i="10"/>
  <c r="K3092" i="10"/>
  <c r="G3092" i="10"/>
  <c r="Q2073" i="10"/>
  <c r="P2074" i="10"/>
  <c r="O2074" i="10"/>
  <c r="B3092" i="10"/>
  <c r="M2074" i="10"/>
  <c r="N2074" i="10"/>
  <c r="D26" i="11"/>
  <c r="E26" i="11"/>
  <c r="L2075" i="10"/>
  <c r="D2078" i="10"/>
  <c r="E2078" i="10" s="1"/>
  <c r="C2079" i="10" s="1"/>
  <c r="F2077" i="10"/>
  <c r="H2077" i="10" s="1"/>
  <c r="A3093" i="10"/>
  <c r="I3093" i="10" l="1"/>
  <c r="J3092" i="10"/>
  <c r="K3093" i="10"/>
  <c r="G3093" i="10"/>
  <c r="P2075" i="10"/>
  <c r="O2075" i="10"/>
  <c r="Q2074" i="10"/>
  <c r="B3093" i="10"/>
  <c r="M2075" i="10"/>
  <c r="N2075" i="10"/>
  <c r="L2076" i="10"/>
  <c r="D2079" i="10"/>
  <c r="E2079" i="10" s="1"/>
  <c r="C2080" i="10" s="1"/>
  <c r="F2078" i="10"/>
  <c r="H2078" i="10" s="1"/>
  <c r="A3094" i="10"/>
  <c r="I3094" i="10" l="1"/>
  <c r="J3093" i="10"/>
  <c r="K3094" i="10"/>
  <c r="G3094" i="10"/>
  <c r="O2076" i="10"/>
  <c r="P2076" i="10"/>
  <c r="Q2075" i="10"/>
  <c r="B3094" i="10"/>
  <c r="M2076" i="10"/>
  <c r="N2076" i="10"/>
  <c r="L2077" i="10"/>
  <c r="D2080" i="10"/>
  <c r="E2080" i="10" s="1"/>
  <c r="C2081" i="10" s="1"/>
  <c r="F2079" i="10"/>
  <c r="H2079" i="10" s="1"/>
  <c r="A3095" i="10"/>
  <c r="I3095" i="10" l="1"/>
  <c r="J3094" i="10"/>
  <c r="K3095" i="10"/>
  <c r="G3095" i="10"/>
  <c r="O2077" i="10"/>
  <c r="P2077" i="10"/>
  <c r="Q2076" i="10"/>
  <c r="B3095" i="10"/>
  <c r="M2077" i="10"/>
  <c r="N2077" i="10"/>
  <c r="L2078" i="10"/>
  <c r="D2081" i="10"/>
  <c r="E2081" i="10" s="1"/>
  <c r="C2082" i="10" s="1"/>
  <c r="F2080" i="10"/>
  <c r="H2080" i="10" s="1"/>
  <c r="A3096" i="10"/>
  <c r="I3096" i="10" l="1"/>
  <c r="J3095" i="10"/>
  <c r="K3096" i="10"/>
  <c r="G3096" i="10"/>
  <c r="Q2077" i="10"/>
  <c r="O2078" i="10"/>
  <c r="P2078" i="10"/>
  <c r="B3096" i="10"/>
  <c r="M2078" i="10"/>
  <c r="N2078" i="10"/>
  <c r="L2079" i="10"/>
  <c r="D2082" i="10"/>
  <c r="E2082" i="10" s="1"/>
  <c r="C2083" i="10" s="1"/>
  <c r="F2081" i="10"/>
  <c r="H2081" i="10" s="1"/>
  <c r="A3097" i="10"/>
  <c r="I3097" i="10" l="1"/>
  <c r="J3096" i="10"/>
  <c r="K3097" i="10"/>
  <c r="G3097" i="10"/>
  <c r="P2079" i="10"/>
  <c r="O2079" i="10"/>
  <c r="Q2078" i="10"/>
  <c r="B3097" i="10"/>
  <c r="M2079" i="10"/>
  <c r="N2079" i="10"/>
  <c r="L2080" i="10"/>
  <c r="D2083" i="10"/>
  <c r="E2083" i="10" s="1"/>
  <c r="C2084" i="10" s="1"/>
  <c r="F2082" i="10"/>
  <c r="H2082" i="10" s="1"/>
  <c r="A3098" i="10"/>
  <c r="I3098" i="10" l="1"/>
  <c r="J3097" i="10"/>
  <c r="K3098" i="10"/>
  <c r="G3098" i="10"/>
  <c r="O2080" i="10"/>
  <c r="P2080" i="10"/>
  <c r="Q2079" i="10"/>
  <c r="B3098" i="10"/>
  <c r="M2080" i="10"/>
  <c r="N2080" i="10"/>
  <c r="L2081" i="10"/>
  <c r="D2084" i="10"/>
  <c r="E2084" i="10" s="1"/>
  <c r="C2085" i="10" s="1"/>
  <c r="F2083" i="10"/>
  <c r="H2083" i="10" s="1"/>
  <c r="A3099" i="10"/>
  <c r="I3099" i="10" l="1"/>
  <c r="J3098" i="10"/>
  <c r="K3099" i="10"/>
  <c r="G3099" i="10"/>
  <c r="P2081" i="10"/>
  <c r="O2081" i="10"/>
  <c r="Q2080" i="10"/>
  <c r="B3099" i="10"/>
  <c r="M2081" i="10"/>
  <c r="N2081" i="10"/>
  <c r="L2082" i="10"/>
  <c r="F2084" i="10"/>
  <c r="H2084" i="10" s="1"/>
  <c r="D2085" i="10"/>
  <c r="E2085" i="10" s="1"/>
  <c r="C2086" i="10" s="1"/>
  <c r="A3100" i="10"/>
  <c r="I3100" i="10" l="1"/>
  <c r="J3099" i="10"/>
  <c r="K3100" i="10"/>
  <c r="G3100" i="10"/>
  <c r="Q2081" i="10"/>
  <c r="P2082" i="10"/>
  <c r="O2082" i="10"/>
  <c r="B3100" i="10"/>
  <c r="M2082" i="10"/>
  <c r="N2082" i="10"/>
  <c r="L2083" i="10"/>
  <c r="D2086" i="10"/>
  <c r="E2086" i="10" s="1"/>
  <c r="C2087" i="10" s="1"/>
  <c r="F2085" i="10"/>
  <c r="H2085" i="10" s="1"/>
  <c r="A3101" i="10"/>
  <c r="I3101" i="10" l="1"/>
  <c r="J3100" i="10"/>
  <c r="K3101" i="10"/>
  <c r="G3101" i="10"/>
  <c r="Q2082" i="10"/>
  <c r="P2083" i="10"/>
  <c r="O2083" i="10"/>
  <c r="B3101" i="10"/>
  <c r="M2083" i="10"/>
  <c r="N2083" i="10"/>
  <c r="L2084" i="10"/>
  <c r="F2086" i="10"/>
  <c r="H2086" i="10" s="1"/>
  <c r="D2087" i="10"/>
  <c r="E2087" i="10" s="1"/>
  <c r="C2088" i="10" s="1"/>
  <c r="A3102" i="10"/>
  <c r="I3102" i="10" l="1"/>
  <c r="J3101" i="10"/>
  <c r="K3102" i="10"/>
  <c r="G3102" i="10"/>
  <c r="P2084" i="10"/>
  <c r="O2084" i="10"/>
  <c r="Q2083" i="10"/>
  <c r="B3102" i="10"/>
  <c r="M2084" i="10"/>
  <c r="N2084" i="10"/>
  <c r="L2085" i="10"/>
  <c r="D2088" i="10"/>
  <c r="E2088" i="10" s="1"/>
  <c r="C2089" i="10" s="1"/>
  <c r="F2087" i="10"/>
  <c r="H2087" i="10" s="1"/>
  <c r="A3103" i="10"/>
  <c r="I3103" i="10" l="1"/>
  <c r="J3102" i="10"/>
  <c r="K3103" i="10"/>
  <c r="G3103" i="10"/>
  <c r="P2085" i="10"/>
  <c r="O2085" i="10"/>
  <c r="Q2084" i="10"/>
  <c r="B3103" i="10"/>
  <c r="M2085" i="10"/>
  <c r="N2085" i="10"/>
  <c r="L2086" i="10"/>
  <c r="D2089" i="10"/>
  <c r="E2089" i="10" s="1"/>
  <c r="C2090" i="10" s="1"/>
  <c r="F2088" i="10"/>
  <c r="H2088" i="10" s="1"/>
  <c r="A3104" i="10"/>
  <c r="I3104" i="10" l="1"/>
  <c r="J3103" i="10"/>
  <c r="K3104" i="10"/>
  <c r="G3104" i="10"/>
  <c r="Q2085" i="10"/>
  <c r="O2086" i="10"/>
  <c r="P2086" i="10"/>
  <c r="B3104" i="10"/>
  <c r="M2086" i="10"/>
  <c r="N2086" i="10"/>
  <c r="L2087" i="10"/>
  <c r="F2089" i="10"/>
  <c r="H2089" i="10" s="1"/>
  <c r="D2090" i="10"/>
  <c r="E2090" i="10" s="1"/>
  <c r="C2091" i="10" s="1"/>
  <c r="A3105" i="10"/>
  <c r="I3105" i="10" l="1"/>
  <c r="J3104" i="10"/>
  <c r="K3105" i="10"/>
  <c r="G3105" i="10"/>
  <c r="Q2086" i="10"/>
  <c r="P2087" i="10"/>
  <c r="O2087" i="10"/>
  <c r="B3105" i="10"/>
  <c r="M2087" i="10"/>
  <c r="N2087" i="10"/>
  <c r="L2088" i="10"/>
  <c r="D2091" i="10"/>
  <c r="E2091" i="10" s="1"/>
  <c r="C2092" i="10" s="1"/>
  <c r="F2090" i="10"/>
  <c r="H2090" i="10" s="1"/>
  <c r="A3106" i="10"/>
  <c r="I3106" i="10" l="1"/>
  <c r="J3105" i="10"/>
  <c r="K3106" i="10"/>
  <c r="G3106" i="10"/>
  <c r="O2088" i="10"/>
  <c r="P2088" i="10"/>
  <c r="Q2087" i="10"/>
  <c r="B3106" i="10"/>
  <c r="M2088" i="10"/>
  <c r="N2088" i="10"/>
  <c r="L2089" i="10"/>
  <c r="D2092" i="10"/>
  <c r="E2092" i="10" s="1"/>
  <c r="C2093" i="10" s="1"/>
  <c r="F2091" i="10"/>
  <c r="H2091" i="10" s="1"/>
  <c r="A3107" i="10"/>
  <c r="I3107" i="10" l="1"/>
  <c r="J3106" i="10"/>
  <c r="K3107" i="10"/>
  <c r="G3107" i="10"/>
  <c r="Q2088" i="10"/>
  <c r="O2089" i="10"/>
  <c r="P2089" i="10"/>
  <c r="B3107" i="10"/>
  <c r="M2089" i="10"/>
  <c r="N2089" i="10"/>
  <c r="L2090" i="10"/>
  <c r="D2093" i="10"/>
  <c r="E2093" i="10" s="1"/>
  <c r="C2094" i="10" s="1"/>
  <c r="F2092" i="10"/>
  <c r="H2092" i="10" s="1"/>
  <c r="A3108" i="10"/>
  <c r="I3108" i="10" l="1"/>
  <c r="J3107" i="10"/>
  <c r="K3108" i="10"/>
  <c r="G3108" i="10"/>
  <c r="Q2089" i="10"/>
  <c r="P2090" i="10"/>
  <c r="O2090" i="10"/>
  <c r="B3108" i="10"/>
  <c r="M2090" i="10"/>
  <c r="N2090" i="10"/>
  <c r="L2091" i="10"/>
  <c r="D2094" i="10"/>
  <c r="E2094" i="10" s="1"/>
  <c r="C2095" i="10" s="1"/>
  <c r="F2093" i="10"/>
  <c r="H2093" i="10" s="1"/>
  <c r="A3109" i="10"/>
  <c r="I3109" i="10" l="1"/>
  <c r="J3108" i="10"/>
  <c r="K3109" i="10"/>
  <c r="G3109" i="10"/>
  <c r="Q2090" i="10"/>
  <c r="P2091" i="10"/>
  <c r="O2091" i="10"/>
  <c r="B3109" i="10"/>
  <c r="M2091" i="10"/>
  <c r="N2091" i="10"/>
  <c r="L2092" i="10"/>
  <c r="D2095" i="10"/>
  <c r="E2095" i="10" s="1"/>
  <c r="C2096" i="10" s="1"/>
  <c r="F2094" i="10"/>
  <c r="H2094" i="10" s="1"/>
  <c r="A3110" i="10"/>
  <c r="I3110" i="10" l="1"/>
  <c r="J3109" i="10"/>
  <c r="K3110" i="10"/>
  <c r="G3110" i="10"/>
  <c r="O2092" i="10"/>
  <c r="P2092" i="10"/>
  <c r="Q2091" i="10"/>
  <c r="B3110" i="10"/>
  <c r="M2092" i="10"/>
  <c r="N2092" i="10"/>
  <c r="L2093" i="10"/>
  <c r="D2096" i="10"/>
  <c r="E2096" i="10" s="1"/>
  <c r="C2097" i="10" s="1"/>
  <c r="F2095" i="10"/>
  <c r="H2095" i="10" s="1"/>
  <c r="A3111" i="10"/>
  <c r="I3111" i="10" l="1"/>
  <c r="J3110" i="10"/>
  <c r="K3111" i="10"/>
  <c r="G3111" i="10"/>
  <c r="P2093" i="10"/>
  <c r="O2093" i="10"/>
  <c r="Q2092" i="10"/>
  <c r="B3111" i="10"/>
  <c r="M2093" i="10"/>
  <c r="N2093" i="10"/>
  <c r="L2094" i="10"/>
  <c r="D2097" i="10"/>
  <c r="E2097" i="10" s="1"/>
  <c r="C2098" i="10" s="1"/>
  <c r="F2096" i="10"/>
  <c r="H2096" i="10" s="1"/>
  <c r="A3112" i="10"/>
  <c r="I3112" i="10" l="1"/>
  <c r="J3111" i="10"/>
  <c r="K3112" i="10"/>
  <c r="G3112" i="10"/>
  <c r="P2094" i="10"/>
  <c r="O2094" i="10"/>
  <c r="Q2093" i="10"/>
  <c r="B3112" i="10"/>
  <c r="M2094" i="10"/>
  <c r="N2094" i="10"/>
  <c r="L2095" i="10"/>
  <c r="F2097" i="10"/>
  <c r="H2097" i="10" s="1"/>
  <c r="D2098" i="10"/>
  <c r="E2098" i="10" s="1"/>
  <c r="C2099" i="10" s="1"/>
  <c r="A3113" i="10"/>
  <c r="I3113" i="10" l="1"/>
  <c r="J3112" i="10"/>
  <c r="K3113" i="10"/>
  <c r="G3113" i="10"/>
  <c r="P2095" i="10"/>
  <c r="O2095" i="10"/>
  <c r="Q2094" i="10"/>
  <c r="B3113" i="10"/>
  <c r="M2095" i="10"/>
  <c r="N2095" i="10"/>
  <c r="L2096" i="10"/>
  <c r="D2099" i="10"/>
  <c r="E2099" i="10" s="1"/>
  <c r="C2100" i="10" s="1"/>
  <c r="F2098" i="10"/>
  <c r="H2098" i="10" s="1"/>
  <c r="A3114" i="10"/>
  <c r="I3114" i="10" l="1"/>
  <c r="J3113" i="10"/>
  <c r="K3114" i="10"/>
  <c r="G3114" i="10"/>
  <c r="P2096" i="10"/>
  <c r="O2096" i="10"/>
  <c r="Q2095" i="10"/>
  <c r="B3114" i="10"/>
  <c r="M2096" i="10"/>
  <c r="N2096" i="10"/>
  <c r="L2097" i="10"/>
  <c r="F2099" i="10"/>
  <c r="H2099" i="10" s="1"/>
  <c r="D2100" i="10"/>
  <c r="E2100" i="10" s="1"/>
  <c r="C2101" i="10" s="1"/>
  <c r="A3115" i="10"/>
  <c r="I3115" i="10" l="1"/>
  <c r="J3114" i="10"/>
  <c r="K3115" i="10"/>
  <c r="G3115" i="10"/>
  <c r="O2097" i="10"/>
  <c r="P2097" i="10"/>
  <c r="Q2096" i="10"/>
  <c r="B3115" i="10"/>
  <c r="M2097" i="10"/>
  <c r="N2097" i="10"/>
  <c r="L2098" i="10"/>
  <c r="F2100" i="10"/>
  <c r="H2100" i="10" s="1"/>
  <c r="D2101" i="10"/>
  <c r="E2101" i="10" s="1"/>
  <c r="C2102" i="10" s="1"/>
  <c r="A3116" i="10"/>
  <c r="I3116" i="10" l="1"/>
  <c r="J3115" i="10"/>
  <c r="K3116" i="10"/>
  <c r="G3116" i="10"/>
  <c r="O2098" i="10"/>
  <c r="P2098" i="10"/>
  <c r="Q2097" i="10"/>
  <c r="B3116" i="10"/>
  <c r="M2098" i="10"/>
  <c r="N2098" i="10"/>
  <c r="L2099" i="10"/>
  <c r="D2102" i="10"/>
  <c r="E2102" i="10" s="1"/>
  <c r="C2103" i="10" s="1"/>
  <c r="F2101" i="10"/>
  <c r="H2101" i="10" s="1"/>
  <c r="A3117" i="10"/>
  <c r="I3117" i="10" l="1"/>
  <c r="J3116" i="10"/>
  <c r="K3117" i="10"/>
  <c r="G3117" i="10"/>
  <c r="O2099" i="10"/>
  <c r="P2099" i="10"/>
  <c r="Q2098" i="10"/>
  <c r="B3117" i="10"/>
  <c r="M2099" i="10"/>
  <c r="N2099" i="10"/>
  <c r="L2100" i="10"/>
  <c r="D2103" i="10"/>
  <c r="E2103" i="10" s="1"/>
  <c r="C2104" i="10" s="1"/>
  <c r="F2102" i="10"/>
  <c r="H2102" i="10" s="1"/>
  <c r="A3118" i="10"/>
  <c r="I3118" i="10" l="1"/>
  <c r="J3117" i="10"/>
  <c r="K3118" i="10"/>
  <c r="G3118" i="10"/>
  <c r="Q2099" i="10"/>
  <c r="O2100" i="10"/>
  <c r="P2100" i="10"/>
  <c r="B3118" i="10"/>
  <c r="M2100" i="10"/>
  <c r="N2100" i="10"/>
  <c r="L2101" i="10"/>
  <c r="F2103" i="10"/>
  <c r="H2103" i="10" s="1"/>
  <c r="D2104" i="10"/>
  <c r="E2104" i="10" s="1"/>
  <c r="C2105" i="10" s="1"/>
  <c r="A3119" i="10"/>
  <c r="I3119" i="10" l="1"/>
  <c r="J3118" i="10"/>
  <c r="K3119" i="10"/>
  <c r="G3119" i="10"/>
  <c r="Q2100" i="10"/>
  <c r="O2101" i="10"/>
  <c r="P2101" i="10"/>
  <c r="B3119" i="10"/>
  <c r="M2101" i="10"/>
  <c r="N2101" i="10"/>
  <c r="L2102" i="10"/>
  <c r="D2105" i="10"/>
  <c r="E2105" i="10" s="1"/>
  <c r="C2106" i="10" s="1"/>
  <c r="F2104" i="10"/>
  <c r="H2104" i="10" s="1"/>
  <c r="A3120" i="10"/>
  <c r="I3120" i="10" l="1"/>
  <c r="J3119" i="10"/>
  <c r="K3120" i="10"/>
  <c r="G3120" i="10"/>
  <c r="P2102" i="10"/>
  <c r="O2102" i="10"/>
  <c r="Q2101" i="10"/>
  <c r="B3120" i="10"/>
  <c r="M2102" i="10"/>
  <c r="N2102" i="10"/>
  <c r="L2103" i="10"/>
  <c r="D2106" i="10"/>
  <c r="E2106" i="10" s="1"/>
  <c r="C2107" i="10" s="1"/>
  <c r="F2105" i="10"/>
  <c r="H2105" i="10" s="1"/>
  <c r="A3121" i="10"/>
  <c r="I3121" i="10" l="1"/>
  <c r="J3120" i="10"/>
  <c r="K3121" i="10"/>
  <c r="G3121" i="10"/>
  <c r="P2103" i="10"/>
  <c r="O2103" i="10"/>
  <c r="Q2102" i="10"/>
  <c r="B3121" i="10"/>
  <c r="M2103" i="10"/>
  <c r="N2103" i="10"/>
  <c r="L2104" i="10"/>
  <c r="D2107" i="10"/>
  <c r="E2107" i="10" s="1"/>
  <c r="C2108" i="10" s="1"/>
  <c r="F2106" i="10"/>
  <c r="H2106" i="10" s="1"/>
  <c r="A3122" i="10"/>
  <c r="I3122" i="10" l="1"/>
  <c r="J3121" i="10"/>
  <c r="K3122" i="10"/>
  <c r="G3122" i="10"/>
  <c r="O2104" i="10"/>
  <c r="P2104" i="10"/>
  <c r="Q2103" i="10"/>
  <c r="B3122" i="10"/>
  <c r="M2104" i="10"/>
  <c r="N2104" i="10"/>
  <c r="L2105" i="10"/>
  <c r="F2107" i="10"/>
  <c r="H2107" i="10" s="1"/>
  <c r="D2108" i="10"/>
  <c r="E2108" i="10" s="1"/>
  <c r="C2109" i="10" s="1"/>
  <c r="A3123" i="10"/>
  <c r="I3123" i="10" l="1"/>
  <c r="J3122" i="10"/>
  <c r="K3123" i="10"/>
  <c r="G3123" i="10"/>
  <c r="P2105" i="10"/>
  <c r="O2105" i="10"/>
  <c r="Q2104" i="10"/>
  <c r="B3123" i="10"/>
  <c r="M2105" i="10"/>
  <c r="N2105" i="10"/>
  <c r="L2106" i="10"/>
  <c r="D2109" i="10"/>
  <c r="E2109" i="10" s="1"/>
  <c r="C2110" i="10" s="1"/>
  <c r="F2108" i="10"/>
  <c r="H2108" i="10" s="1"/>
  <c r="A3124" i="10"/>
  <c r="I3124" i="10" l="1"/>
  <c r="J3123" i="10"/>
  <c r="K3124" i="10"/>
  <c r="G3124" i="10"/>
  <c r="P2106" i="10"/>
  <c r="O2106" i="10"/>
  <c r="Q2105" i="10"/>
  <c r="B3124" i="10"/>
  <c r="M2106" i="10"/>
  <c r="N2106" i="10"/>
  <c r="L2107" i="10"/>
  <c r="F2109" i="10"/>
  <c r="H2109" i="10" s="1"/>
  <c r="D2110" i="10"/>
  <c r="E2110" i="10" s="1"/>
  <c r="C2111" i="10" s="1"/>
  <c r="A3125" i="10"/>
  <c r="I3125" i="10" l="1"/>
  <c r="J3124" i="10"/>
  <c r="K3125" i="10"/>
  <c r="G3125" i="10"/>
  <c r="O2107" i="10"/>
  <c r="P2107" i="10"/>
  <c r="Q2106" i="10"/>
  <c r="B3125" i="10"/>
  <c r="M2107" i="10"/>
  <c r="N2107" i="10"/>
  <c r="L2108" i="10"/>
  <c r="D2111" i="10"/>
  <c r="E2111" i="10" s="1"/>
  <c r="C2112" i="10" s="1"/>
  <c r="F2110" i="10"/>
  <c r="H2110" i="10" s="1"/>
  <c r="A3126" i="10"/>
  <c r="I3126" i="10" l="1"/>
  <c r="J3125" i="10"/>
  <c r="K3126" i="10"/>
  <c r="G3126" i="10"/>
  <c r="P2108" i="10"/>
  <c r="O2108" i="10"/>
  <c r="Q2107" i="10"/>
  <c r="B3126" i="10"/>
  <c r="M2108" i="10"/>
  <c r="N2108" i="10"/>
  <c r="L2109" i="10"/>
  <c r="D2112" i="10"/>
  <c r="E2112" i="10" s="1"/>
  <c r="C2113" i="10" s="1"/>
  <c r="F2111" i="10"/>
  <c r="H2111" i="10" s="1"/>
  <c r="A3127" i="10"/>
  <c r="I3127" i="10" l="1"/>
  <c r="J3126" i="10"/>
  <c r="K3127" i="10"/>
  <c r="G3127" i="10"/>
  <c r="Q2108" i="10"/>
  <c r="P2109" i="10"/>
  <c r="O2109" i="10"/>
  <c r="B3127" i="10"/>
  <c r="M2109" i="10"/>
  <c r="N2109" i="10"/>
  <c r="L2110" i="10"/>
  <c r="D2113" i="10"/>
  <c r="E2113" i="10" s="1"/>
  <c r="C2114" i="10" s="1"/>
  <c r="F2112" i="10"/>
  <c r="H2112" i="10" s="1"/>
  <c r="A3128" i="10"/>
  <c r="I3128" i="10" l="1"/>
  <c r="J3127" i="10"/>
  <c r="K3128" i="10"/>
  <c r="G3128" i="10"/>
  <c r="O2110" i="10"/>
  <c r="P2110" i="10"/>
  <c r="Q2109" i="10"/>
  <c r="B3128" i="10"/>
  <c r="M2110" i="10"/>
  <c r="N2110" i="10"/>
  <c r="L2111" i="10"/>
  <c r="F2113" i="10"/>
  <c r="H2113" i="10" s="1"/>
  <c r="D2114" i="10"/>
  <c r="E2114" i="10" s="1"/>
  <c r="C2115" i="10" s="1"/>
  <c r="A3129" i="10"/>
  <c r="I3129" i="10" l="1"/>
  <c r="J3128" i="10"/>
  <c r="K3129" i="10"/>
  <c r="G3129" i="10"/>
  <c r="Q2110" i="10"/>
  <c r="P2111" i="10"/>
  <c r="O2111" i="10"/>
  <c r="B3129" i="10"/>
  <c r="M2111" i="10"/>
  <c r="N2111" i="10"/>
  <c r="L2112" i="10"/>
  <c r="D2115" i="10"/>
  <c r="E2115" i="10" s="1"/>
  <c r="C2116" i="10" s="1"/>
  <c r="F2114" i="10"/>
  <c r="H2114" i="10" s="1"/>
  <c r="A3130" i="10"/>
  <c r="I3130" i="10" l="1"/>
  <c r="J3129" i="10"/>
  <c r="K3130" i="10"/>
  <c r="G3130" i="10"/>
  <c r="Q2111" i="10"/>
  <c r="P2112" i="10"/>
  <c r="O2112" i="10"/>
  <c r="B3130" i="10"/>
  <c r="M2112" i="10"/>
  <c r="N2112" i="10"/>
  <c r="L2113" i="10"/>
  <c r="D2116" i="10"/>
  <c r="E2116" i="10" s="1"/>
  <c r="C2117" i="10" s="1"/>
  <c r="F2115" i="10"/>
  <c r="H2115" i="10" s="1"/>
  <c r="A3131" i="10"/>
  <c r="I3131" i="10" l="1"/>
  <c r="J3130" i="10"/>
  <c r="K3131" i="10"/>
  <c r="G3131" i="10"/>
  <c r="P2113" i="10"/>
  <c r="O2113" i="10"/>
  <c r="Q2112" i="10"/>
  <c r="B3131" i="10"/>
  <c r="M2113" i="10"/>
  <c r="N2113" i="10"/>
  <c r="L2114" i="10"/>
  <c r="D2117" i="10"/>
  <c r="E2117" i="10" s="1"/>
  <c r="C2118" i="10" s="1"/>
  <c r="F2116" i="10"/>
  <c r="H2116" i="10" s="1"/>
  <c r="A3132" i="10"/>
  <c r="I3132" i="10" l="1"/>
  <c r="J3131" i="10"/>
  <c r="K3132" i="10"/>
  <c r="G3132" i="10"/>
  <c r="O2114" i="10"/>
  <c r="P2114" i="10"/>
  <c r="Q2113" i="10"/>
  <c r="B3132" i="10"/>
  <c r="M2114" i="10"/>
  <c r="N2114" i="10"/>
  <c r="L2115" i="10"/>
  <c r="D2118" i="10"/>
  <c r="E2118" i="10" s="1"/>
  <c r="C2119" i="10" s="1"/>
  <c r="F2117" i="10"/>
  <c r="H2117" i="10" s="1"/>
  <c r="A3133" i="10"/>
  <c r="I3133" i="10" l="1"/>
  <c r="J3132" i="10"/>
  <c r="K3133" i="10"/>
  <c r="G3133" i="10"/>
  <c r="Q2114" i="10"/>
  <c r="O2115" i="10"/>
  <c r="P2115" i="10"/>
  <c r="B3133" i="10"/>
  <c r="M2115" i="10"/>
  <c r="N2115" i="10"/>
  <c r="L2116" i="10"/>
  <c r="D2119" i="10"/>
  <c r="E2119" i="10" s="1"/>
  <c r="C2120" i="10" s="1"/>
  <c r="F2118" i="10"/>
  <c r="H2118" i="10" s="1"/>
  <c r="A3134" i="10"/>
  <c r="I3134" i="10" l="1"/>
  <c r="J3133" i="10"/>
  <c r="K3134" i="10"/>
  <c r="G3134" i="10"/>
  <c r="P2116" i="10"/>
  <c r="O2116" i="10"/>
  <c r="Q2115" i="10"/>
  <c r="B3134" i="10"/>
  <c r="M2116" i="10"/>
  <c r="N2116" i="10"/>
  <c r="L2117" i="10"/>
  <c r="D2120" i="10"/>
  <c r="E2120" i="10" s="1"/>
  <c r="C2121" i="10" s="1"/>
  <c r="F2119" i="10"/>
  <c r="H2119" i="10" s="1"/>
  <c r="A3135" i="10"/>
  <c r="I3135" i="10" l="1"/>
  <c r="J3134" i="10"/>
  <c r="K3135" i="10"/>
  <c r="G3135" i="10"/>
  <c r="P2117" i="10"/>
  <c r="O2117" i="10"/>
  <c r="Q2116" i="10"/>
  <c r="B3135" i="10"/>
  <c r="M2117" i="10"/>
  <c r="N2117" i="10"/>
  <c r="L2118" i="10"/>
  <c r="D2121" i="10"/>
  <c r="E2121" i="10" s="1"/>
  <c r="C2122" i="10" s="1"/>
  <c r="F2120" i="10"/>
  <c r="H2120" i="10" s="1"/>
  <c r="A3136" i="10"/>
  <c r="I3136" i="10" l="1"/>
  <c r="J3135" i="10"/>
  <c r="K3136" i="10"/>
  <c r="G3136" i="10"/>
  <c r="O2118" i="10"/>
  <c r="P2118" i="10"/>
  <c r="Q2117" i="10"/>
  <c r="B3136" i="10"/>
  <c r="M2118" i="10"/>
  <c r="N2118" i="10"/>
  <c r="L2119" i="10"/>
  <c r="D2122" i="10"/>
  <c r="E2122" i="10" s="1"/>
  <c r="C2123" i="10" s="1"/>
  <c r="F2121" i="10"/>
  <c r="H2121" i="10" s="1"/>
  <c r="A3137" i="10"/>
  <c r="I3137" i="10" l="1"/>
  <c r="J3136" i="10"/>
  <c r="K3137" i="10"/>
  <c r="G3137" i="10"/>
  <c r="P2119" i="10"/>
  <c r="O2119" i="10"/>
  <c r="Q2118" i="10"/>
  <c r="B3137" i="10"/>
  <c r="M2119" i="10"/>
  <c r="N2119" i="10"/>
  <c r="L2120" i="10"/>
  <c r="D2123" i="10"/>
  <c r="E2123" i="10" s="1"/>
  <c r="C2124" i="10" s="1"/>
  <c r="F2122" i="10"/>
  <c r="H2122" i="10" s="1"/>
  <c r="A3138" i="10"/>
  <c r="I3138" i="10" l="1"/>
  <c r="J3137" i="10"/>
  <c r="K3138" i="10"/>
  <c r="G3138" i="10"/>
  <c r="P2120" i="10"/>
  <c r="O2120" i="10"/>
  <c r="Q2119" i="10"/>
  <c r="B3138" i="10"/>
  <c r="M2120" i="10"/>
  <c r="N2120" i="10"/>
  <c r="L2121" i="10"/>
  <c r="F2123" i="10"/>
  <c r="H2123" i="10" s="1"/>
  <c r="D2124" i="10"/>
  <c r="E2124" i="10" s="1"/>
  <c r="C2125" i="10" s="1"/>
  <c r="A3139" i="10"/>
  <c r="I3139" i="10" l="1"/>
  <c r="J3138" i="10"/>
  <c r="K3139" i="10"/>
  <c r="G3139" i="10"/>
  <c r="O2121" i="10"/>
  <c r="P2121" i="10"/>
  <c r="Q2120" i="10"/>
  <c r="B3139" i="10"/>
  <c r="M2121" i="10"/>
  <c r="N2121" i="10"/>
  <c r="L2122" i="10"/>
  <c r="D2125" i="10"/>
  <c r="E2125" i="10" s="1"/>
  <c r="C2126" i="10" s="1"/>
  <c r="F2124" i="10"/>
  <c r="H2124" i="10" s="1"/>
  <c r="A3140" i="10"/>
  <c r="I3140" i="10" l="1"/>
  <c r="J3139" i="10"/>
  <c r="K3140" i="10"/>
  <c r="G3140" i="10"/>
  <c r="O2122" i="10"/>
  <c r="P2122" i="10"/>
  <c r="Q2121" i="10"/>
  <c r="B3140" i="10"/>
  <c r="M2122" i="10"/>
  <c r="N2122" i="10"/>
  <c r="L2123" i="10"/>
  <c r="D2126" i="10"/>
  <c r="E2126" i="10" s="1"/>
  <c r="C2127" i="10" s="1"/>
  <c r="F2125" i="10"/>
  <c r="H2125" i="10" s="1"/>
  <c r="A3141" i="10"/>
  <c r="I3141" i="10" l="1"/>
  <c r="J3140" i="10"/>
  <c r="K3141" i="10"/>
  <c r="G3141" i="10"/>
  <c r="O2123" i="10"/>
  <c r="P2123" i="10"/>
  <c r="Q2122" i="10"/>
  <c r="B3141" i="10"/>
  <c r="M2123" i="10"/>
  <c r="N2123" i="10"/>
  <c r="L2124" i="10"/>
  <c r="D2127" i="10"/>
  <c r="E2127" i="10" s="1"/>
  <c r="C2128" i="10" s="1"/>
  <c r="F2126" i="10"/>
  <c r="H2126" i="10" s="1"/>
  <c r="A3142" i="10"/>
  <c r="I3142" i="10" l="1"/>
  <c r="J3141" i="10"/>
  <c r="K3142" i="10"/>
  <c r="G3142" i="10"/>
  <c r="Q2123" i="10"/>
  <c r="O2124" i="10"/>
  <c r="P2124" i="10"/>
  <c r="B3142" i="10"/>
  <c r="M2124" i="10"/>
  <c r="N2124" i="10"/>
  <c r="L2125" i="10"/>
  <c r="F2127" i="10"/>
  <c r="H2127" i="10" s="1"/>
  <c r="D2128" i="10"/>
  <c r="E2128" i="10" s="1"/>
  <c r="C2129" i="10" s="1"/>
  <c r="A3143" i="10"/>
  <c r="I3143" i="10" l="1"/>
  <c r="J3142" i="10"/>
  <c r="K3143" i="10"/>
  <c r="G3143" i="10"/>
  <c r="Q2124" i="10"/>
  <c r="O2125" i="10"/>
  <c r="P2125" i="10"/>
  <c r="B3143" i="10"/>
  <c r="M2125" i="10"/>
  <c r="N2125" i="10"/>
  <c r="L2126" i="10"/>
  <c r="D2129" i="10"/>
  <c r="E2129" i="10" s="1"/>
  <c r="C2130" i="10" s="1"/>
  <c r="F2128" i="10"/>
  <c r="H2128" i="10" s="1"/>
  <c r="A3144" i="10"/>
  <c r="I3144" i="10" l="1"/>
  <c r="J3143" i="10"/>
  <c r="K3144" i="10"/>
  <c r="G3144" i="10"/>
  <c r="Q2125" i="10"/>
  <c r="O2126" i="10"/>
  <c r="P2126" i="10"/>
  <c r="B3144" i="10"/>
  <c r="M2126" i="10"/>
  <c r="N2126" i="10"/>
  <c r="L2127" i="10"/>
  <c r="D2130" i="10"/>
  <c r="E2130" i="10" s="1"/>
  <c r="C2131" i="10" s="1"/>
  <c r="F2129" i="10"/>
  <c r="H2129" i="10" s="1"/>
  <c r="A3145" i="10"/>
  <c r="I3145" i="10" l="1"/>
  <c r="J3144" i="10"/>
  <c r="K3145" i="10"/>
  <c r="G3145" i="10"/>
  <c r="Q2126" i="10"/>
  <c r="O2127" i="10"/>
  <c r="P2127" i="10"/>
  <c r="B3145" i="10"/>
  <c r="M2127" i="10"/>
  <c r="N2127" i="10"/>
  <c r="L2128" i="10"/>
  <c r="D2131" i="10"/>
  <c r="E2131" i="10" s="1"/>
  <c r="C2132" i="10" s="1"/>
  <c r="F2130" i="10"/>
  <c r="H2130" i="10" s="1"/>
  <c r="A3146" i="10"/>
  <c r="I3146" i="10" l="1"/>
  <c r="J3145" i="10"/>
  <c r="K3146" i="10"/>
  <c r="G3146" i="10"/>
  <c r="O2128" i="10"/>
  <c r="P2128" i="10"/>
  <c r="Q2127" i="10"/>
  <c r="B3146" i="10"/>
  <c r="M2128" i="10"/>
  <c r="N2128" i="10"/>
  <c r="L2129" i="10"/>
  <c r="F2131" i="10"/>
  <c r="H2131" i="10" s="1"/>
  <c r="D2132" i="10"/>
  <c r="E2132" i="10" s="1"/>
  <c r="C2133" i="10" s="1"/>
  <c r="A3147" i="10"/>
  <c r="I3147" i="10" l="1"/>
  <c r="J3146" i="10"/>
  <c r="K3147" i="10"/>
  <c r="G3147" i="10"/>
  <c r="O2129" i="10"/>
  <c r="P2129" i="10"/>
  <c r="Q2128" i="10"/>
  <c r="B3147" i="10"/>
  <c r="M2129" i="10"/>
  <c r="N2129" i="10"/>
  <c r="L2130" i="10"/>
  <c r="D2133" i="10"/>
  <c r="E2133" i="10" s="1"/>
  <c r="C2134" i="10" s="1"/>
  <c r="F2132" i="10"/>
  <c r="H2132" i="10" s="1"/>
  <c r="A3148" i="10"/>
  <c r="I3148" i="10" l="1"/>
  <c r="J3147" i="10"/>
  <c r="K3148" i="10"/>
  <c r="G3148" i="10"/>
  <c r="O2130" i="10"/>
  <c r="P2130" i="10"/>
  <c r="Q2129" i="10"/>
  <c r="B3148" i="10"/>
  <c r="M2130" i="10"/>
  <c r="N2130" i="10"/>
  <c r="L2131" i="10"/>
  <c r="F2133" i="10"/>
  <c r="H2133" i="10" s="1"/>
  <c r="D2134" i="10"/>
  <c r="E2134" i="10" s="1"/>
  <c r="C2135" i="10" s="1"/>
  <c r="A3149" i="10"/>
  <c r="I3149" i="10" l="1"/>
  <c r="J3148" i="10"/>
  <c r="K3149" i="10"/>
  <c r="G3149" i="10"/>
  <c r="P2131" i="10"/>
  <c r="O2131" i="10"/>
  <c r="Q2130" i="10"/>
  <c r="B3149" i="10"/>
  <c r="M2131" i="10"/>
  <c r="N2131" i="10"/>
  <c r="L2132" i="10"/>
  <c r="D2135" i="10"/>
  <c r="E2135" i="10" s="1"/>
  <c r="C2136" i="10" s="1"/>
  <c r="F2134" i="10"/>
  <c r="H2134" i="10" s="1"/>
  <c r="A3150" i="10"/>
  <c r="I3150" i="10" l="1"/>
  <c r="J3149" i="10"/>
  <c r="K3150" i="10"/>
  <c r="G3150" i="10"/>
  <c r="O2132" i="10"/>
  <c r="P2132" i="10"/>
  <c r="Q2131" i="10"/>
  <c r="B3150" i="10"/>
  <c r="M2132" i="10"/>
  <c r="N2132" i="10"/>
  <c r="L2133" i="10"/>
  <c r="F2135" i="10"/>
  <c r="H2135" i="10" s="1"/>
  <c r="D2136" i="10"/>
  <c r="E2136" i="10" s="1"/>
  <c r="C2137" i="10" s="1"/>
  <c r="A3151" i="10"/>
  <c r="I3151" i="10" l="1"/>
  <c r="J3150" i="10"/>
  <c r="K3151" i="10"/>
  <c r="G3151" i="10"/>
  <c r="P2133" i="10"/>
  <c r="O2133" i="10"/>
  <c r="Q2132" i="10"/>
  <c r="B3151" i="10"/>
  <c r="M2133" i="10"/>
  <c r="N2133" i="10"/>
  <c r="L2134" i="10"/>
  <c r="D2137" i="10"/>
  <c r="E2137" i="10" s="1"/>
  <c r="C2138" i="10" s="1"/>
  <c r="F2136" i="10"/>
  <c r="H2136" i="10" s="1"/>
  <c r="A3152" i="10"/>
  <c r="I3152" i="10" l="1"/>
  <c r="J3151" i="10"/>
  <c r="K3152" i="10"/>
  <c r="G3152" i="10"/>
  <c r="P2134" i="10"/>
  <c r="O2134" i="10"/>
  <c r="Q2133" i="10"/>
  <c r="B3152" i="10"/>
  <c r="M2134" i="10"/>
  <c r="N2134" i="10"/>
  <c r="L2135" i="10"/>
  <c r="F2137" i="10"/>
  <c r="H2137" i="10" s="1"/>
  <c r="D2138" i="10"/>
  <c r="E2138" i="10" s="1"/>
  <c r="C2139" i="10" s="1"/>
  <c r="A3153" i="10"/>
  <c r="I3153" i="10" l="1"/>
  <c r="J3152" i="10"/>
  <c r="K3153" i="10"/>
  <c r="G3153" i="10"/>
  <c r="O2135" i="10"/>
  <c r="P2135" i="10"/>
  <c r="Q2134" i="10"/>
  <c r="B3153" i="10"/>
  <c r="M2135" i="10"/>
  <c r="N2135" i="10"/>
  <c r="L2136" i="10"/>
  <c r="D2139" i="10"/>
  <c r="E2139" i="10" s="1"/>
  <c r="C2140" i="10" s="1"/>
  <c r="F2138" i="10"/>
  <c r="H2138" i="10" s="1"/>
  <c r="A3154" i="10"/>
  <c r="I3154" i="10" l="1"/>
  <c r="J3153" i="10"/>
  <c r="K3154" i="10"/>
  <c r="G3154" i="10"/>
  <c r="P2136" i="10"/>
  <c r="O2136" i="10"/>
  <c r="Q2135" i="10"/>
  <c r="B3154" i="10"/>
  <c r="M2136" i="10"/>
  <c r="N2136" i="10"/>
  <c r="L2137" i="10"/>
  <c r="D2140" i="10"/>
  <c r="E2140" i="10" s="1"/>
  <c r="C2141" i="10" s="1"/>
  <c r="F2139" i="10"/>
  <c r="H2139" i="10" s="1"/>
  <c r="A3155" i="10"/>
  <c r="I3155" i="10" l="1"/>
  <c r="J3154" i="10"/>
  <c r="K3155" i="10"/>
  <c r="G3155" i="10"/>
  <c r="P2137" i="10"/>
  <c r="O2137" i="10"/>
  <c r="Q2136" i="10"/>
  <c r="B3155" i="10"/>
  <c r="M2137" i="10"/>
  <c r="N2137" i="10"/>
  <c r="L2138" i="10"/>
  <c r="D2141" i="10"/>
  <c r="E2141" i="10" s="1"/>
  <c r="C2142" i="10" s="1"/>
  <c r="F2140" i="10"/>
  <c r="H2140" i="10" s="1"/>
  <c r="A3156" i="10"/>
  <c r="I3156" i="10" l="1"/>
  <c r="J3155" i="10"/>
  <c r="K3156" i="10"/>
  <c r="G3156" i="10"/>
  <c r="P2138" i="10"/>
  <c r="O2138" i="10"/>
  <c r="Q2137" i="10"/>
  <c r="B3156" i="10"/>
  <c r="M2138" i="10"/>
  <c r="N2138" i="10"/>
  <c r="L2139" i="10"/>
  <c r="F2141" i="10"/>
  <c r="H2141" i="10" s="1"/>
  <c r="D2142" i="10"/>
  <c r="E2142" i="10" s="1"/>
  <c r="C2143" i="10" s="1"/>
  <c r="A3157" i="10"/>
  <c r="I3157" i="10" l="1"/>
  <c r="J3156" i="10"/>
  <c r="K3157" i="10"/>
  <c r="G3157" i="10"/>
  <c r="P2139" i="10"/>
  <c r="O2139" i="10"/>
  <c r="Q2138" i="10"/>
  <c r="B3157" i="10"/>
  <c r="M2139" i="10"/>
  <c r="N2139" i="10"/>
  <c r="L2140" i="10"/>
  <c r="D2143" i="10"/>
  <c r="E2143" i="10" s="1"/>
  <c r="C2144" i="10" s="1"/>
  <c r="F2142" i="10"/>
  <c r="H2142" i="10" s="1"/>
  <c r="A3158" i="10"/>
  <c r="I3158" i="10" l="1"/>
  <c r="J3157" i="10"/>
  <c r="K3158" i="10"/>
  <c r="G3158" i="10"/>
  <c r="Q2139" i="10"/>
  <c r="O2140" i="10"/>
  <c r="P2140" i="10"/>
  <c r="B3158" i="10"/>
  <c r="M2140" i="10"/>
  <c r="N2140" i="10"/>
  <c r="L2141" i="10"/>
  <c r="F2143" i="10"/>
  <c r="H2143" i="10" s="1"/>
  <c r="D2144" i="10"/>
  <c r="E2144" i="10" s="1"/>
  <c r="C2145" i="10" s="1"/>
  <c r="A3159" i="10"/>
  <c r="I3159" i="10" l="1"/>
  <c r="J3158" i="10"/>
  <c r="K3159" i="10"/>
  <c r="G3159" i="10"/>
  <c r="Q2140" i="10"/>
  <c r="P2141" i="10"/>
  <c r="O2141" i="10"/>
  <c r="B3159" i="10"/>
  <c r="M2141" i="10"/>
  <c r="N2141" i="10"/>
  <c r="L2142" i="10"/>
  <c r="D2145" i="10"/>
  <c r="E2145" i="10" s="1"/>
  <c r="C2146" i="10" s="1"/>
  <c r="F2144" i="10"/>
  <c r="H2144" i="10" s="1"/>
  <c r="A3160" i="10"/>
  <c r="I3160" i="10" l="1"/>
  <c r="J3159" i="10"/>
  <c r="K3160" i="10"/>
  <c r="G3160" i="10"/>
  <c r="O2142" i="10"/>
  <c r="P2142" i="10"/>
  <c r="Q2141" i="10"/>
  <c r="B3160" i="10"/>
  <c r="M2142" i="10"/>
  <c r="N2142" i="10"/>
  <c r="L2143" i="10"/>
  <c r="F2145" i="10"/>
  <c r="H2145" i="10" s="1"/>
  <c r="D2146" i="10"/>
  <c r="E2146" i="10" s="1"/>
  <c r="C2147" i="10" s="1"/>
  <c r="A3161" i="10"/>
  <c r="I3161" i="10" l="1"/>
  <c r="J3160" i="10"/>
  <c r="K3161" i="10"/>
  <c r="G3161" i="10"/>
  <c r="Q2142" i="10"/>
  <c r="P2143" i="10"/>
  <c r="O2143" i="10"/>
  <c r="B3161" i="10"/>
  <c r="M2143" i="10"/>
  <c r="N2143" i="10"/>
  <c r="L2144" i="10"/>
  <c r="D2147" i="10"/>
  <c r="E2147" i="10" s="1"/>
  <c r="C2148" i="10" s="1"/>
  <c r="F2146" i="10"/>
  <c r="H2146" i="10" s="1"/>
  <c r="A3162" i="10"/>
  <c r="I3162" i="10" l="1"/>
  <c r="J3161" i="10"/>
  <c r="K3162" i="10"/>
  <c r="G3162" i="10"/>
  <c r="Q2143" i="10"/>
  <c r="P2144" i="10"/>
  <c r="O2144" i="10"/>
  <c r="B3162" i="10"/>
  <c r="M2144" i="10"/>
  <c r="N2144" i="10"/>
  <c r="L2145" i="10"/>
  <c r="D2148" i="10"/>
  <c r="E2148" i="10" s="1"/>
  <c r="C2149" i="10" s="1"/>
  <c r="F2147" i="10"/>
  <c r="H2147" i="10" s="1"/>
  <c r="A3163" i="10"/>
  <c r="I3163" i="10" l="1"/>
  <c r="J3162" i="10"/>
  <c r="K3163" i="10"/>
  <c r="G3163" i="10"/>
  <c r="O2145" i="10"/>
  <c r="P2145" i="10"/>
  <c r="Q2144" i="10"/>
  <c r="B3163" i="10"/>
  <c r="M2145" i="10"/>
  <c r="N2145" i="10"/>
  <c r="L2146" i="10"/>
  <c r="D2149" i="10"/>
  <c r="E2149" i="10" s="1"/>
  <c r="C2150" i="10" s="1"/>
  <c r="F2148" i="10"/>
  <c r="H2148" i="10" s="1"/>
  <c r="A3164" i="10"/>
  <c r="I3164" i="10" l="1"/>
  <c r="J3163" i="10"/>
  <c r="K3164" i="10"/>
  <c r="G3164" i="10"/>
  <c r="Q2145" i="10"/>
  <c r="P2146" i="10"/>
  <c r="O2146" i="10"/>
  <c r="B3164" i="10"/>
  <c r="M2146" i="10"/>
  <c r="N2146" i="10"/>
  <c r="L2147" i="10"/>
  <c r="D2150" i="10"/>
  <c r="E2150" i="10" s="1"/>
  <c r="C2151" i="10" s="1"/>
  <c r="F2149" i="10"/>
  <c r="H2149" i="10" s="1"/>
  <c r="A3165" i="10"/>
  <c r="I3165" i="10" l="1"/>
  <c r="J3164" i="10"/>
  <c r="K3165" i="10"/>
  <c r="G3165" i="10"/>
  <c r="Q2146" i="10"/>
  <c r="P2147" i="10"/>
  <c r="O2147" i="10"/>
  <c r="B3165" i="10"/>
  <c r="M2147" i="10"/>
  <c r="N2147" i="10"/>
  <c r="L2148" i="10"/>
  <c r="D2151" i="10"/>
  <c r="E2151" i="10" s="1"/>
  <c r="C2152" i="10" s="1"/>
  <c r="F2150" i="10"/>
  <c r="H2150" i="10" s="1"/>
  <c r="A3166" i="10"/>
  <c r="I3166" i="10" l="1"/>
  <c r="J3165" i="10"/>
  <c r="K3166" i="10"/>
  <c r="G3166" i="10"/>
  <c r="P2148" i="10"/>
  <c r="O2148" i="10"/>
  <c r="Q2147" i="10"/>
  <c r="B3166" i="10"/>
  <c r="M2148" i="10"/>
  <c r="N2148" i="10"/>
  <c r="L2149" i="10"/>
  <c r="F2151" i="10"/>
  <c r="H2151" i="10" s="1"/>
  <c r="D2152" i="10"/>
  <c r="E2152" i="10" s="1"/>
  <c r="C2153" i="10" s="1"/>
  <c r="A3167" i="10"/>
  <c r="I3167" i="10" l="1"/>
  <c r="J3166" i="10"/>
  <c r="K3167" i="10"/>
  <c r="G3167" i="10"/>
  <c r="P2149" i="10"/>
  <c r="O2149" i="10"/>
  <c r="Q2148" i="10"/>
  <c r="B3167" i="10"/>
  <c r="M2149" i="10"/>
  <c r="N2149" i="10"/>
  <c r="L2150" i="10"/>
  <c r="F2152" i="10"/>
  <c r="H2152" i="10" s="1"/>
  <c r="D2153" i="10"/>
  <c r="E2153" i="10" s="1"/>
  <c r="C2154" i="10" s="1"/>
  <c r="A3168" i="10"/>
  <c r="I3168" i="10" l="1"/>
  <c r="J3167" i="10"/>
  <c r="K3168" i="10"/>
  <c r="G3168" i="10"/>
  <c r="Q2149" i="10"/>
  <c r="O2150" i="10"/>
  <c r="P2150" i="10"/>
  <c r="B3168" i="10"/>
  <c r="M2150" i="10"/>
  <c r="N2150" i="10"/>
  <c r="L2151" i="10"/>
  <c r="D2154" i="10"/>
  <c r="E2154" i="10" s="1"/>
  <c r="C2155" i="10" s="1"/>
  <c r="F2153" i="10"/>
  <c r="H2153" i="10" s="1"/>
  <c r="A3169" i="10"/>
  <c r="I3169" i="10" l="1"/>
  <c r="J3168" i="10"/>
  <c r="K3169" i="10"/>
  <c r="G3169" i="10"/>
  <c r="P2151" i="10"/>
  <c r="O2151" i="10"/>
  <c r="Q2150" i="10"/>
  <c r="B3169" i="10"/>
  <c r="M2151" i="10"/>
  <c r="N2151" i="10"/>
  <c r="L2152" i="10"/>
  <c r="D2155" i="10"/>
  <c r="E2155" i="10" s="1"/>
  <c r="C2156" i="10" s="1"/>
  <c r="F2154" i="10"/>
  <c r="H2154" i="10" s="1"/>
  <c r="A3170" i="10"/>
  <c r="I3170" i="10" l="1"/>
  <c r="J3169" i="10"/>
  <c r="K3170" i="10"/>
  <c r="G3170" i="10"/>
  <c r="O2152" i="10"/>
  <c r="P2152" i="10"/>
  <c r="Q2151" i="10"/>
  <c r="B3170" i="10"/>
  <c r="M2152" i="10"/>
  <c r="N2152" i="10"/>
  <c r="L2153" i="10"/>
  <c r="D2156" i="10"/>
  <c r="E2156" i="10" s="1"/>
  <c r="C2157" i="10" s="1"/>
  <c r="F2155" i="10"/>
  <c r="H2155" i="10" s="1"/>
  <c r="A3171" i="10"/>
  <c r="I3171" i="10" l="1"/>
  <c r="J3170" i="10"/>
  <c r="K3171" i="10"/>
  <c r="G3171" i="10"/>
  <c r="P2153" i="10"/>
  <c r="O2153" i="10"/>
  <c r="Q2152" i="10"/>
  <c r="B3171" i="10"/>
  <c r="M2153" i="10"/>
  <c r="N2153" i="10"/>
  <c r="L2154" i="10"/>
  <c r="F2156" i="10"/>
  <c r="H2156" i="10" s="1"/>
  <c r="D2157" i="10"/>
  <c r="E2157" i="10" s="1"/>
  <c r="C2158" i="10" s="1"/>
  <c r="A3172" i="10"/>
  <c r="I3172" i="10" l="1"/>
  <c r="J3171" i="10"/>
  <c r="K3172" i="10"/>
  <c r="G3172" i="10"/>
  <c r="Q2153" i="10"/>
  <c r="O2154" i="10"/>
  <c r="P2154" i="10"/>
  <c r="B3172" i="10"/>
  <c r="M2154" i="10"/>
  <c r="N2154" i="10"/>
  <c r="L2155" i="10"/>
  <c r="F2157" i="10"/>
  <c r="H2157" i="10" s="1"/>
  <c r="D2158" i="10"/>
  <c r="E2158" i="10" s="1"/>
  <c r="C2159" i="10" s="1"/>
  <c r="A3173" i="10"/>
  <c r="I3173" i="10" l="1"/>
  <c r="J3172" i="10"/>
  <c r="K3173" i="10"/>
  <c r="G3173" i="10"/>
  <c r="P2155" i="10"/>
  <c r="O2155" i="10"/>
  <c r="Q2154" i="10"/>
  <c r="B3173" i="10"/>
  <c r="M2155" i="10"/>
  <c r="N2155" i="10"/>
  <c r="L2156" i="10"/>
  <c r="D2159" i="10"/>
  <c r="E2159" i="10" s="1"/>
  <c r="C2160" i="10" s="1"/>
  <c r="F2158" i="10"/>
  <c r="H2158" i="10" s="1"/>
  <c r="A3174" i="10"/>
  <c r="I3174" i="10" l="1"/>
  <c r="J3173" i="10"/>
  <c r="K3174" i="10"/>
  <c r="G3174" i="10"/>
  <c r="P2156" i="10"/>
  <c r="O2156" i="10"/>
  <c r="Q2155" i="10"/>
  <c r="B3174" i="10"/>
  <c r="M2156" i="10"/>
  <c r="N2156" i="10"/>
  <c r="L2157" i="10"/>
  <c r="F2159" i="10"/>
  <c r="H2159" i="10" s="1"/>
  <c r="D2160" i="10"/>
  <c r="E2160" i="10" s="1"/>
  <c r="C2161" i="10" s="1"/>
  <c r="A3175" i="10"/>
  <c r="I3175" i="10" l="1"/>
  <c r="J3174" i="10"/>
  <c r="K3175" i="10"/>
  <c r="G3175" i="10"/>
  <c r="Q2156" i="10"/>
  <c r="P2157" i="10"/>
  <c r="O2157" i="10"/>
  <c r="B3175" i="10"/>
  <c r="M2157" i="10"/>
  <c r="N2157" i="10"/>
  <c r="L2158" i="10"/>
  <c r="F2160" i="10"/>
  <c r="H2160" i="10" s="1"/>
  <c r="D2161" i="10"/>
  <c r="E2161" i="10" s="1"/>
  <c r="C2162" i="10" s="1"/>
  <c r="A3176" i="10"/>
  <c r="I3176" i="10" l="1"/>
  <c r="J3175" i="10"/>
  <c r="K3176" i="10"/>
  <c r="G3176" i="10"/>
  <c r="P2158" i="10"/>
  <c r="O2158" i="10"/>
  <c r="Q2157" i="10"/>
  <c r="B3176" i="10"/>
  <c r="M2158" i="10"/>
  <c r="N2158" i="10"/>
  <c r="L2159" i="10"/>
  <c r="D2162" i="10"/>
  <c r="E2162" i="10" s="1"/>
  <c r="C2163" i="10" s="1"/>
  <c r="F2161" i="10"/>
  <c r="H2161" i="10" s="1"/>
  <c r="A3177" i="10"/>
  <c r="I3177" i="10" l="1"/>
  <c r="J3176" i="10"/>
  <c r="K3177" i="10"/>
  <c r="G3177" i="10"/>
  <c r="Q2158" i="10"/>
  <c r="O2159" i="10"/>
  <c r="P2159" i="10"/>
  <c r="B3177" i="10"/>
  <c r="M2159" i="10"/>
  <c r="N2159" i="10"/>
  <c r="L2160" i="10"/>
  <c r="F2162" i="10"/>
  <c r="H2162" i="10" s="1"/>
  <c r="D2163" i="10"/>
  <c r="E2163" i="10" s="1"/>
  <c r="C2164" i="10" s="1"/>
  <c r="A3178" i="10"/>
  <c r="I3178" i="10" l="1"/>
  <c r="J3177" i="10"/>
  <c r="K3178" i="10"/>
  <c r="G3178" i="10"/>
  <c r="O2160" i="10"/>
  <c r="P2160" i="10"/>
  <c r="Q2159" i="10"/>
  <c r="B3178" i="10"/>
  <c r="M2160" i="10"/>
  <c r="N2160" i="10"/>
  <c r="L2161" i="10"/>
  <c r="F2163" i="10"/>
  <c r="H2163" i="10" s="1"/>
  <c r="D2164" i="10"/>
  <c r="E2164" i="10" s="1"/>
  <c r="C2165" i="10" s="1"/>
  <c r="A3179" i="10"/>
  <c r="I3179" i="10" l="1"/>
  <c r="J3178" i="10"/>
  <c r="K3179" i="10"/>
  <c r="G3179" i="10"/>
  <c r="P2161" i="10"/>
  <c r="O2161" i="10"/>
  <c r="Q2160" i="10"/>
  <c r="B3179" i="10"/>
  <c r="M2161" i="10"/>
  <c r="N2161" i="10"/>
  <c r="L2162" i="10"/>
  <c r="F2164" i="10"/>
  <c r="H2164" i="10" s="1"/>
  <c r="D2165" i="10"/>
  <c r="E2165" i="10" s="1"/>
  <c r="C2166" i="10" s="1"/>
  <c r="A3180" i="10"/>
  <c r="I3180" i="10" l="1"/>
  <c r="J3179" i="10"/>
  <c r="K3180" i="10"/>
  <c r="G3180" i="10"/>
  <c r="P2162" i="10"/>
  <c r="O2162" i="10"/>
  <c r="Q2161" i="10"/>
  <c r="B3180" i="10"/>
  <c r="M2162" i="10"/>
  <c r="N2162" i="10"/>
  <c r="L2163" i="10"/>
  <c r="D2166" i="10"/>
  <c r="E2166" i="10" s="1"/>
  <c r="C2167" i="10" s="1"/>
  <c r="F2165" i="10"/>
  <c r="H2165" i="10" s="1"/>
  <c r="A3181" i="10"/>
  <c r="I3181" i="10" l="1"/>
  <c r="J3180" i="10"/>
  <c r="K3181" i="10"/>
  <c r="G3181" i="10"/>
  <c r="O2163" i="10"/>
  <c r="P2163" i="10"/>
  <c r="Q2162" i="10"/>
  <c r="B3181" i="10"/>
  <c r="M2163" i="10"/>
  <c r="N2163" i="10"/>
  <c r="L2164" i="10"/>
  <c r="F2166" i="10"/>
  <c r="H2166" i="10" s="1"/>
  <c r="D2167" i="10"/>
  <c r="E2167" i="10" s="1"/>
  <c r="C2168" i="10" s="1"/>
  <c r="A3182" i="10"/>
  <c r="I3182" i="10" l="1"/>
  <c r="J3181" i="10"/>
  <c r="K3182" i="10"/>
  <c r="G3182" i="10"/>
  <c r="P2164" i="10"/>
  <c r="O2164" i="10"/>
  <c r="Q2163" i="10"/>
  <c r="B3182" i="10"/>
  <c r="M2164" i="10"/>
  <c r="N2164" i="10"/>
  <c r="L2165" i="10"/>
  <c r="D2168" i="10"/>
  <c r="E2168" i="10" s="1"/>
  <c r="C2169" i="10" s="1"/>
  <c r="F2167" i="10"/>
  <c r="H2167" i="10" s="1"/>
  <c r="A3183" i="10"/>
  <c r="I3183" i="10" l="1"/>
  <c r="J3182" i="10"/>
  <c r="K3183" i="10"/>
  <c r="G3183" i="10"/>
  <c r="O2165" i="10"/>
  <c r="P2165" i="10"/>
  <c r="Q2164" i="10"/>
  <c r="B3183" i="10"/>
  <c r="M2165" i="10"/>
  <c r="N2165" i="10"/>
  <c r="F26" i="11"/>
  <c r="C27" i="11"/>
  <c r="L2166" i="10"/>
  <c r="F2168" i="10"/>
  <c r="H2168" i="10" s="1"/>
  <c r="D2169" i="10"/>
  <c r="E2169" i="10" s="1"/>
  <c r="C2170" i="10" s="1"/>
  <c r="A3184" i="10"/>
  <c r="I3184" i="10" l="1"/>
  <c r="J3183" i="10"/>
  <c r="K3184" i="10"/>
  <c r="G3184" i="10"/>
  <c r="O2166" i="10"/>
  <c r="P2166" i="10"/>
  <c r="Q2165" i="10"/>
  <c r="B3184" i="10"/>
  <c r="M2166" i="10"/>
  <c r="N2166" i="10"/>
  <c r="L2167" i="10"/>
  <c r="F2169" i="10"/>
  <c r="H2169" i="10" s="1"/>
  <c r="D2170" i="10"/>
  <c r="E2170" i="10" s="1"/>
  <c r="C2171" i="10" s="1"/>
  <c r="A3185" i="10"/>
  <c r="I3185" i="10" l="1"/>
  <c r="J3184" i="10"/>
  <c r="K3185" i="10"/>
  <c r="G3185" i="10"/>
  <c r="P2167" i="10"/>
  <c r="O2167" i="10"/>
  <c r="Q2166" i="10"/>
  <c r="B3185" i="10"/>
  <c r="M2167" i="10"/>
  <c r="N2167" i="10"/>
  <c r="L2168" i="10"/>
  <c r="F2170" i="10"/>
  <c r="H2170" i="10" s="1"/>
  <c r="D2171" i="10"/>
  <c r="E2171" i="10" s="1"/>
  <c r="C2172" i="10" s="1"/>
  <c r="A3186" i="10"/>
  <c r="I3186" i="10" l="1"/>
  <c r="J3185" i="10"/>
  <c r="K3186" i="10"/>
  <c r="G3186" i="10"/>
  <c r="O2168" i="10"/>
  <c r="P2168" i="10"/>
  <c r="Q2167" i="10"/>
  <c r="B3186" i="10"/>
  <c r="M2168" i="10"/>
  <c r="N2168" i="10"/>
  <c r="L2169" i="10"/>
  <c r="D2172" i="10"/>
  <c r="E2172" i="10" s="1"/>
  <c r="C2173" i="10" s="1"/>
  <c r="F2171" i="10"/>
  <c r="H2171" i="10" s="1"/>
  <c r="A3187" i="10"/>
  <c r="I3187" i="10" l="1"/>
  <c r="J3186" i="10"/>
  <c r="K3187" i="10"/>
  <c r="G3187" i="10"/>
  <c r="O2169" i="10"/>
  <c r="P2169" i="10"/>
  <c r="Q2168" i="10"/>
  <c r="B3187" i="10"/>
  <c r="M2169" i="10"/>
  <c r="N2169" i="10"/>
  <c r="L2170" i="10"/>
  <c r="D2173" i="10"/>
  <c r="E2173" i="10" s="1"/>
  <c r="C2174" i="10" s="1"/>
  <c r="F2172" i="10"/>
  <c r="H2172" i="10" s="1"/>
  <c r="A3188" i="10"/>
  <c r="I3188" i="10" l="1"/>
  <c r="J3187" i="10"/>
  <c r="K3188" i="10"/>
  <c r="G3188" i="10"/>
  <c r="Q2169" i="10"/>
  <c r="P2170" i="10"/>
  <c r="O2170" i="10"/>
  <c r="B3188" i="10"/>
  <c r="M2170" i="10"/>
  <c r="N2170" i="10"/>
  <c r="L2171" i="10"/>
  <c r="F2173" i="10"/>
  <c r="H2173" i="10" s="1"/>
  <c r="D2174" i="10"/>
  <c r="E2174" i="10" s="1"/>
  <c r="C2175" i="10" s="1"/>
  <c r="A3189" i="10"/>
  <c r="I3189" i="10" l="1"/>
  <c r="J3188" i="10"/>
  <c r="K3189" i="10"/>
  <c r="G3189" i="10"/>
  <c r="Q2170" i="10"/>
  <c r="O2171" i="10"/>
  <c r="P2171" i="10"/>
  <c r="B3189" i="10"/>
  <c r="M2171" i="10"/>
  <c r="N2171" i="10"/>
  <c r="L2172" i="10"/>
  <c r="F2174" i="10"/>
  <c r="H2174" i="10" s="1"/>
  <c r="D2175" i="10"/>
  <c r="E2175" i="10" s="1"/>
  <c r="C2176" i="10" s="1"/>
  <c r="A3190" i="10"/>
  <c r="I3190" i="10" l="1"/>
  <c r="J3189" i="10"/>
  <c r="K3190" i="10"/>
  <c r="G3190" i="10"/>
  <c r="Q2171" i="10"/>
  <c r="O2172" i="10"/>
  <c r="P2172" i="10"/>
  <c r="B3190" i="10"/>
  <c r="M2172" i="10"/>
  <c r="N2172" i="10"/>
  <c r="L2173" i="10"/>
  <c r="D2176" i="10"/>
  <c r="E2176" i="10" s="1"/>
  <c r="C2177" i="10" s="1"/>
  <c r="F2175" i="10"/>
  <c r="H2175" i="10" s="1"/>
  <c r="A3191" i="10"/>
  <c r="I3191" i="10" l="1"/>
  <c r="J3190" i="10"/>
  <c r="K3191" i="10"/>
  <c r="G3191" i="10"/>
  <c r="O2173" i="10"/>
  <c r="P2173" i="10"/>
  <c r="Q2172" i="10"/>
  <c r="B3191" i="10"/>
  <c r="M2173" i="10"/>
  <c r="N2173" i="10"/>
  <c r="L2174" i="10"/>
  <c r="D2177" i="10"/>
  <c r="E2177" i="10" s="1"/>
  <c r="C2178" i="10" s="1"/>
  <c r="F2176" i="10"/>
  <c r="H2176" i="10" s="1"/>
  <c r="A3192" i="10"/>
  <c r="I3192" i="10" l="1"/>
  <c r="J3191" i="10"/>
  <c r="K3192" i="10"/>
  <c r="G3192" i="10"/>
  <c r="Q2173" i="10"/>
  <c r="P2174" i="10"/>
  <c r="O2174" i="10"/>
  <c r="B3192" i="10"/>
  <c r="M2174" i="10"/>
  <c r="N2174" i="10"/>
  <c r="E27" i="11"/>
  <c r="D27" i="11"/>
  <c r="L2175" i="10"/>
  <c r="F2177" i="10"/>
  <c r="H2177" i="10" s="1"/>
  <c r="D2178" i="10"/>
  <c r="E2178" i="10" s="1"/>
  <c r="C2179" i="10" s="1"/>
  <c r="A3193" i="10"/>
  <c r="I3193" i="10" l="1"/>
  <c r="J3192" i="10"/>
  <c r="K3193" i="10"/>
  <c r="G3193" i="10"/>
  <c r="Q2174" i="10"/>
  <c r="P2175" i="10"/>
  <c r="O2175" i="10"/>
  <c r="B3193" i="10"/>
  <c r="M2175" i="10"/>
  <c r="N2175" i="10"/>
  <c r="L2176" i="10"/>
  <c r="F2178" i="10"/>
  <c r="H2178" i="10" s="1"/>
  <c r="D2179" i="10"/>
  <c r="E2179" i="10" s="1"/>
  <c r="C2180" i="10" s="1"/>
  <c r="A3194" i="10"/>
  <c r="I3194" i="10" l="1"/>
  <c r="J3193" i="10"/>
  <c r="K3194" i="10"/>
  <c r="G3194" i="10"/>
  <c r="O2176" i="10"/>
  <c r="P2176" i="10"/>
  <c r="Q2175" i="10"/>
  <c r="B3194" i="10"/>
  <c r="M2176" i="10"/>
  <c r="N2176" i="10"/>
  <c r="L2177" i="10"/>
  <c r="D2180" i="10"/>
  <c r="E2180" i="10" s="1"/>
  <c r="C2181" i="10" s="1"/>
  <c r="F2179" i="10"/>
  <c r="H2179" i="10" s="1"/>
  <c r="A3195" i="10"/>
  <c r="I3195" i="10" l="1"/>
  <c r="J3194" i="10"/>
  <c r="K3195" i="10"/>
  <c r="G3195" i="10"/>
  <c r="P2177" i="10"/>
  <c r="O2177" i="10"/>
  <c r="Q2176" i="10"/>
  <c r="B3195" i="10"/>
  <c r="M2177" i="10"/>
  <c r="N2177" i="10"/>
  <c r="L2178" i="10"/>
  <c r="D2181" i="10"/>
  <c r="E2181" i="10" s="1"/>
  <c r="C2182" i="10" s="1"/>
  <c r="F2180" i="10"/>
  <c r="H2180" i="10" s="1"/>
  <c r="A3196" i="10"/>
  <c r="I3196" i="10" l="1"/>
  <c r="J3195" i="10"/>
  <c r="K3196" i="10"/>
  <c r="G3196" i="10"/>
  <c r="P2178" i="10"/>
  <c r="O2178" i="10"/>
  <c r="Q2177" i="10"/>
  <c r="B3196" i="10"/>
  <c r="M2178" i="10"/>
  <c r="N2178" i="10"/>
  <c r="L2179" i="10"/>
  <c r="D2182" i="10"/>
  <c r="E2182" i="10" s="1"/>
  <c r="C2183" i="10" s="1"/>
  <c r="F2181" i="10"/>
  <c r="H2181" i="10" s="1"/>
  <c r="A3197" i="10"/>
  <c r="I3197" i="10" l="1"/>
  <c r="J3196" i="10"/>
  <c r="K3197" i="10"/>
  <c r="G3197" i="10"/>
  <c r="P2179" i="10"/>
  <c r="O2179" i="10"/>
  <c r="Q2178" i="10"/>
  <c r="B3197" i="10"/>
  <c r="M2179" i="10"/>
  <c r="N2179" i="10"/>
  <c r="L2180" i="10"/>
  <c r="F2182" i="10"/>
  <c r="H2182" i="10" s="1"/>
  <c r="D2183" i="10"/>
  <c r="E2183" i="10" s="1"/>
  <c r="C2184" i="10" s="1"/>
  <c r="A3198" i="10"/>
  <c r="I3198" i="10" l="1"/>
  <c r="J3197" i="10"/>
  <c r="K3198" i="10"/>
  <c r="G3198" i="10"/>
  <c r="Q2179" i="10"/>
  <c r="O2180" i="10"/>
  <c r="P2180" i="10"/>
  <c r="B3198" i="10"/>
  <c r="M2180" i="10"/>
  <c r="N2180" i="10"/>
  <c r="L2181" i="10"/>
  <c r="F2183" i="10"/>
  <c r="H2183" i="10" s="1"/>
  <c r="D2184" i="10"/>
  <c r="E2184" i="10" s="1"/>
  <c r="C2185" i="10" s="1"/>
  <c r="A3199" i="10"/>
  <c r="I3199" i="10" l="1"/>
  <c r="J3198" i="10"/>
  <c r="K3199" i="10"/>
  <c r="G3199" i="10"/>
  <c r="O2181" i="10"/>
  <c r="P2181" i="10"/>
  <c r="Q2180" i="10"/>
  <c r="B3199" i="10"/>
  <c r="M2181" i="10"/>
  <c r="N2181" i="10"/>
  <c r="L2182" i="10"/>
  <c r="D2185" i="10"/>
  <c r="E2185" i="10" s="1"/>
  <c r="C2186" i="10" s="1"/>
  <c r="F2184" i="10"/>
  <c r="H2184" i="10" s="1"/>
  <c r="A3200" i="10"/>
  <c r="I3200" i="10" l="1"/>
  <c r="J3199" i="10"/>
  <c r="K3200" i="10"/>
  <c r="G3200" i="10"/>
  <c r="O2182" i="10"/>
  <c r="P2182" i="10"/>
  <c r="Q2181" i="10"/>
  <c r="B3200" i="10"/>
  <c r="M2182" i="10"/>
  <c r="N2182" i="10"/>
  <c r="L2183" i="10"/>
  <c r="D2186" i="10"/>
  <c r="E2186" i="10" s="1"/>
  <c r="C2187" i="10" s="1"/>
  <c r="F2185" i="10"/>
  <c r="H2185" i="10" s="1"/>
  <c r="A3201" i="10"/>
  <c r="I3201" i="10" l="1"/>
  <c r="J3200" i="10"/>
  <c r="K3201" i="10"/>
  <c r="G3201" i="10"/>
  <c r="Q2182" i="10"/>
  <c r="O2183" i="10"/>
  <c r="P2183" i="10"/>
  <c r="B3201" i="10"/>
  <c r="M2183" i="10"/>
  <c r="N2183" i="10"/>
  <c r="L2184" i="10"/>
  <c r="F2186" i="10"/>
  <c r="H2186" i="10" s="1"/>
  <c r="D2187" i="10"/>
  <c r="E2187" i="10" s="1"/>
  <c r="C2188" i="10" s="1"/>
  <c r="A3202" i="10"/>
  <c r="I3202" i="10" l="1"/>
  <c r="J3201" i="10"/>
  <c r="K3202" i="10"/>
  <c r="G3202" i="10"/>
  <c r="P2184" i="10"/>
  <c r="O2184" i="10"/>
  <c r="Q2183" i="10"/>
  <c r="B3202" i="10"/>
  <c r="M2184" i="10"/>
  <c r="N2184" i="10"/>
  <c r="L2185" i="10"/>
  <c r="F2187" i="10"/>
  <c r="H2187" i="10" s="1"/>
  <c r="D2188" i="10"/>
  <c r="E2188" i="10" s="1"/>
  <c r="C2189" i="10" s="1"/>
  <c r="A3203" i="10"/>
  <c r="I3203" i="10" l="1"/>
  <c r="J3202" i="10"/>
  <c r="K3203" i="10"/>
  <c r="G3203" i="10"/>
  <c r="O2185" i="10"/>
  <c r="P2185" i="10"/>
  <c r="Q2184" i="10"/>
  <c r="B3203" i="10"/>
  <c r="M2185" i="10"/>
  <c r="N2185" i="10"/>
  <c r="L2186" i="10"/>
  <c r="D2189" i="10"/>
  <c r="E2189" i="10" s="1"/>
  <c r="C2190" i="10" s="1"/>
  <c r="F2188" i="10"/>
  <c r="H2188" i="10" s="1"/>
  <c r="A3204" i="10"/>
  <c r="I3204" i="10" l="1"/>
  <c r="J3203" i="10"/>
  <c r="K3204" i="10"/>
  <c r="G3204" i="10"/>
  <c r="O2186" i="10"/>
  <c r="P2186" i="10"/>
  <c r="Q2185" i="10"/>
  <c r="B3204" i="10"/>
  <c r="M2186" i="10"/>
  <c r="N2186" i="10"/>
  <c r="L2187" i="10"/>
  <c r="D2190" i="10"/>
  <c r="E2190" i="10" s="1"/>
  <c r="C2191" i="10" s="1"/>
  <c r="F2189" i="10"/>
  <c r="H2189" i="10" s="1"/>
  <c r="A3205" i="10"/>
  <c r="I3205" i="10" l="1"/>
  <c r="J3204" i="10"/>
  <c r="K3205" i="10"/>
  <c r="G3205" i="10"/>
  <c r="O2187" i="10"/>
  <c r="P2187" i="10"/>
  <c r="Q2186" i="10"/>
  <c r="B3205" i="10"/>
  <c r="M2187" i="10"/>
  <c r="N2187" i="10"/>
  <c r="L2188" i="10"/>
  <c r="D2191" i="10"/>
  <c r="E2191" i="10" s="1"/>
  <c r="C2192" i="10" s="1"/>
  <c r="F2190" i="10"/>
  <c r="H2190" i="10" s="1"/>
  <c r="A3206" i="10"/>
  <c r="I3206" i="10" l="1"/>
  <c r="J3205" i="10"/>
  <c r="K3206" i="10"/>
  <c r="G3206" i="10"/>
  <c r="P2188" i="10"/>
  <c r="O2188" i="10"/>
  <c r="Q2187" i="10"/>
  <c r="B3206" i="10"/>
  <c r="M2188" i="10"/>
  <c r="N2188" i="10"/>
  <c r="L2189" i="10"/>
  <c r="F2191" i="10"/>
  <c r="H2191" i="10" s="1"/>
  <c r="D2192" i="10"/>
  <c r="E2192" i="10" s="1"/>
  <c r="C2193" i="10" s="1"/>
  <c r="A3207" i="10"/>
  <c r="I3207" i="10" l="1"/>
  <c r="J3206" i="10"/>
  <c r="K3207" i="10"/>
  <c r="G3207" i="10"/>
  <c r="O2189" i="10"/>
  <c r="P2189" i="10"/>
  <c r="Q2188" i="10"/>
  <c r="B3207" i="10"/>
  <c r="M2189" i="10"/>
  <c r="N2189" i="10"/>
  <c r="L2190" i="10"/>
  <c r="F2192" i="10"/>
  <c r="H2192" i="10" s="1"/>
  <c r="D2193" i="10"/>
  <c r="E2193" i="10" s="1"/>
  <c r="C2194" i="10" s="1"/>
  <c r="A3208" i="10"/>
  <c r="I3208" i="10" l="1"/>
  <c r="J3207" i="10"/>
  <c r="K3208" i="10"/>
  <c r="G3208" i="10"/>
  <c r="P2190" i="10"/>
  <c r="O2190" i="10"/>
  <c r="Q2189" i="10"/>
  <c r="B3208" i="10"/>
  <c r="M2190" i="10"/>
  <c r="N2190" i="10"/>
  <c r="L2191" i="10"/>
  <c r="F2193" i="10"/>
  <c r="H2193" i="10" s="1"/>
  <c r="D2194" i="10"/>
  <c r="E2194" i="10" s="1"/>
  <c r="C2195" i="10" s="1"/>
  <c r="A3209" i="10"/>
  <c r="I3209" i="10" l="1"/>
  <c r="J3208" i="10"/>
  <c r="K3209" i="10"/>
  <c r="G3209" i="10"/>
  <c r="P2191" i="10"/>
  <c r="O2191" i="10"/>
  <c r="Q2190" i="10"/>
  <c r="B3209" i="10"/>
  <c r="M2191" i="10"/>
  <c r="N2191" i="10"/>
  <c r="L2192" i="10"/>
  <c r="D2195" i="10"/>
  <c r="E2195" i="10" s="1"/>
  <c r="C2196" i="10" s="1"/>
  <c r="F2194" i="10"/>
  <c r="H2194" i="10" s="1"/>
  <c r="A3210" i="10"/>
  <c r="I3210" i="10" l="1"/>
  <c r="J3209" i="10"/>
  <c r="K3210" i="10"/>
  <c r="G3210" i="10"/>
  <c r="O2192" i="10"/>
  <c r="P2192" i="10"/>
  <c r="Q2191" i="10"/>
  <c r="B3210" i="10"/>
  <c r="M2192" i="10"/>
  <c r="N2192" i="10"/>
  <c r="L2193" i="10"/>
  <c r="D2196" i="10"/>
  <c r="E2196" i="10" s="1"/>
  <c r="C2197" i="10" s="1"/>
  <c r="F2195" i="10"/>
  <c r="H2195" i="10" s="1"/>
  <c r="A3211" i="10"/>
  <c r="I3211" i="10" l="1"/>
  <c r="J3210" i="10"/>
  <c r="K3211" i="10"/>
  <c r="G3211" i="10"/>
  <c r="P2193" i="10"/>
  <c r="O2193" i="10"/>
  <c r="Q2192" i="10"/>
  <c r="B3211" i="10"/>
  <c r="M2193" i="10"/>
  <c r="N2193" i="10"/>
  <c r="L2194" i="10"/>
  <c r="D2197" i="10"/>
  <c r="E2197" i="10" s="1"/>
  <c r="C2198" i="10" s="1"/>
  <c r="F2196" i="10"/>
  <c r="H2196" i="10" s="1"/>
  <c r="A3212" i="10"/>
  <c r="I3212" i="10" l="1"/>
  <c r="J3211" i="10"/>
  <c r="K3212" i="10"/>
  <c r="G3212" i="10"/>
  <c r="P2194" i="10"/>
  <c r="O2194" i="10"/>
  <c r="Q2193" i="10"/>
  <c r="B3212" i="10"/>
  <c r="M2194" i="10"/>
  <c r="N2194" i="10"/>
  <c r="L2195" i="10"/>
  <c r="F2197" i="10"/>
  <c r="H2197" i="10" s="1"/>
  <c r="D2198" i="10"/>
  <c r="E2198" i="10" s="1"/>
  <c r="C2199" i="10" s="1"/>
  <c r="A3213" i="10"/>
  <c r="I3213" i="10" l="1"/>
  <c r="J3212" i="10"/>
  <c r="K3213" i="10"/>
  <c r="G3213" i="10"/>
  <c r="O2195" i="10"/>
  <c r="P2195" i="10"/>
  <c r="Q2194" i="10"/>
  <c r="B3213" i="10"/>
  <c r="M2195" i="10"/>
  <c r="N2195" i="10"/>
  <c r="L2196" i="10"/>
  <c r="D2199" i="10"/>
  <c r="E2199" i="10" s="1"/>
  <c r="C2200" i="10" s="1"/>
  <c r="F2198" i="10"/>
  <c r="H2198" i="10" s="1"/>
  <c r="A3214" i="10"/>
  <c r="I3214" i="10" l="1"/>
  <c r="J3213" i="10"/>
  <c r="K3214" i="10"/>
  <c r="G3214" i="10"/>
  <c r="O2196" i="10"/>
  <c r="P2196" i="10"/>
  <c r="Q2195" i="10"/>
  <c r="B3214" i="10"/>
  <c r="M2196" i="10"/>
  <c r="N2196" i="10"/>
  <c r="L2197" i="10"/>
  <c r="D2200" i="10"/>
  <c r="E2200" i="10" s="1"/>
  <c r="C2201" i="10" s="1"/>
  <c r="F2199" i="10"/>
  <c r="H2199" i="10" s="1"/>
  <c r="A3215" i="10"/>
  <c r="I3215" i="10" l="1"/>
  <c r="J3214" i="10"/>
  <c r="K3215" i="10"/>
  <c r="G3215" i="10"/>
  <c r="O2197" i="10"/>
  <c r="P2197" i="10"/>
  <c r="Q2196" i="10"/>
  <c r="B3215" i="10"/>
  <c r="M2197" i="10"/>
  <c r="N2197" i="10"/>
  <c r="L2198" i="10"/>
  <c r="F2200" i="10"/>
  <c r="H2200" i="10" s="1"/>
  <c r="D2201" i="10"/>
  <c r="E2201" i="10" s="1"/>
  <c r="C2202" i="10" s="1"/>
  <c r="A3216" i="10"/>
  <c r="I3216" i="10" l="1"/>
  <c r="J3215" i="10"/>
  <c r="K3216" i="10"/>
  <c r="G3216" i="10"/>
  <c r="Q2197" i="10"/>
  <c r="P2198" i="10"/>
  <c r="O2198" i="10"/>
  <c r="B3216" i="10"/>
  <c r="M2198" i="10"/>
  <c r="N2198" i="10"/>
  <c r="L2199" i="10"/>
  <c r="D2202" i="10"/>
  <c r="E2202" i="10" s="1"/>
  <c r="C2203" i="10" s="1"/>
  <c r="F2201" i="10"/>
  <c r="H2201" i="10" s="1"/>
  <c r="A3217" i="10"/>
  <c r="I3217" i="10" l="1"/>
  <c r="J3216" i="10"/>
  <c r="K3217" i="10"/>
  <c r="G3217" i="10"/>
  <c r="P2199" i="10"/>
  <c r="O2199" i="10"/>
  <c r="Q2198" i="10"/>
  <c r="B3217" i="10"/>
  <c r="M2199" i="10"/>
  <c r="N2199" i="10"/>
  <c r="L2200" i="10"/>
  <c r="D2203" i="10"/>
  <c r="E2203" i="10" s="1"/>
  <c r="C2204" i="10" s="1"/>
  <c r="F2202" i="10"/>
  <c r="H2202" i="10" s="1"/>
  <c r="A3218" i="10"/>
  <c r="I3218" i="10" l="1"/>
  <c r="J3217" i="10"/>
  <c r="K3218" i="10"/>
  <c r="G3218" i="10"/>
  <c r="O2200" i="10"/>
  <c r="P2200" i="10"/>
  <c r="Q2199" i="10"/>
  <c r="B3218" i="10"/>
  <c r="M2200" i="10"/>
  <c r="N2200" i="10"/>
  <c r="L2201" i="10"/>
  <c r="D2204" i="10"/>
  <c r="E2204" i="10" s="1"/>
  <c r="C2205" i="10" s="1"/>
  <c r="F2203" i="10"/>
  <c r="H2203" i="10" s="1"/>
  <c r="A3219" i="10"/>
  <c r="I3219" i="10" l="1"/>
  <c r="J3218" i="10"/>
  <c r="K3219" i="10"/>
  <c r="G3219" i="10"/>
  <c r="Q2200" i="10"/>
  <c r="O2201" i="10"/>
  <c r="P2201" i="10"/>
  <c r="B3219" i="10"/>
  <c r="M2201" i="10"/>
  <c r="N2201" i="10"/>
  <c r="L2202" i="10"/>
  <c r="D2205" i="10"/>
  <c r="E2205" i="10" s="1"/>
  <c r="C2206" i="10" s="1"/>
  <c r="F2204" i="10"/>
  <c r="H2204" i="10" s="1"/>
  <c r="A3220" i="10"/>
  <c r="I3220" i="10" l="1"/>
  <c r="J3219" i="10"/>
  <c r="K3220" i="10"/>
  <c r="G3220" i="10"/>
  <c r="P2202" i="10"/>
  <c r="O2202" i="10"/>
  <c r="Q2201" i="10"/>
  <c r="B3220" i="10"/>
  <c r="M2202" i="10"/>
  <c r="N2202" i="10"/>
  <c r="L2203" i="10"/>
  <c r="D2206" i="10"/>
  <c r="E2206" i="10" s="1"/>
  <c r="C2207" i="10" s="1"/>
  <c r="F2205" i="10"/>
  <c r="H2205" i="10" s="1"/>
  <c r="A3221" i="10"/>
  <c r="I3221" i="10" l="1"/>
  <c r="J3220" i="10"/>
  <c r="K3221" i="10"/>
  <c r="G3221" i="10"/>
  <c r="Q2202" i="10"/>
  <c r="O2203" i="10"/>
  <c r="P2203" i="10"/>
  <c r="B3221" i="10"/>
  <c r="M2203" i="10"/>
  <c r="N2203" i="10"/>
  <c r="L2204" i="10"/>
  <c r="D2207" i="10"/>
  <c r="E2207" i="10" s="1"/>
  <c r="C2208" i="10" s="1"/>
  <c r="F2206" i="10"/>
  <c r="H2206" i="10" s="1"/>
  <c r="A3222" i="10"/>
  <c r="I3222" i="10" l="1"/>
  <c r="J3221" i="10"/>
  <c r="K3222" i="10"/>
  <c r="G3222" i="10"/>
  <c r="P2204" i="10"/>
  <c r="O2204" i="10"/>
  <c r="Q2203" i="10"/>
  <c r="B3222" i="10"/>
  <c r="M2204" i="10"/>
  <c r="N2204" i="10"/>
  <c r="L2205" i="10"/>
  <c r="D2208" i="10"/>
  <c r="E2208" i="10" s="1"/>
  <c r="C2209" i="10" s="1"/>
  <c r="F2207" i="10"/>
  <c r="H2207" i="10" s="1"/>
  <c r="A3223" i="10"/>
  <c r="I3223" i="10" l="1"/>
  <c r="J3222" i="10"/>
  <c r="K3223" i="10"/>
  <c r="G3223" i="10"/>
  <c r="P2205" i="10"/>
  <c r="O2205" i="10"/>
  <c r="Q2204" i="10"/>
  <c r="B3223" i="10"/>
  <c r="M2205" i="10"/>
  <c r="N2205" i="10"/>
  <c r="L2206" i="10"/>
  <c r="F2208" i="10"/>
  <c r="H2208" i="10" s="1"/>
  <c r="D2209" i="10"/>
  <c r="E2209" i="10" s="1"/>
  <c r="C2210" i="10" s="1"/>
  <c r="A3224" i="10"/>
  <c r="I3224" i="10" l="1"/>
  <c r="J3223" i="10"/>
  <c r="K3224" i="10"/>
  <c r="G3224" i="10"/>
  <c r="Q2205" i="10"/>
  <c r="P2206" i="10"/>
  <c r="O2206" i="10"/>
  <c r="B3224" i="10"/>
  <c r="M2206" i="10"/>
  <c r="N2206" i="10"/>
  <c r="L2207" i="10"/>
  <c r="D2210" i="10"/>
  <c r="E2210" i="10" s="1"/>
  <c r="C2211" i="10" s="1"/>
  <c r="F2209" i="10"/>
  <c r="H2209" i="10" s="1"/>
  <c r="A3225" i="10"/>
  <c r="I3225" i="10" l="1"/>
  <c r="J3224" i="10"/>
  <c r="K3225" i="10"/>
  <c r="G3225" i="10"/>
  <c r="Q2206" i="10"/>
  <c r="O2207" i="10"/>
  <c r="P2207" i="10"/>
  <c r="B3225" i="10"/>
  <c r="M2207" i="10"/>
  <c r="N2207" i="10"/>
  <c r="L2208" i="10"/>
  <c r="F2210" i="10"/>
  <c r="H2210" i="10" s="1"/>
  <c r="D2211" i="10"/>
  <c r="E2211" i="10" s="1"/>
  <c r="C2212" i="10" s="1"/>
  <c r="A3226" i="10"/>
  <c r="I3226" i="10" l="1"/>
  <c r="J3225" i="10"/>
  <c r="K3226" i="10"/>
  <c r="G3226" i="10"/>
  <c r="Q2207" i="10"/>
  <c r="P2208" i="10"/>
  <c r="O2208" i="10"/>
  <c r="B3226" i="10"/>
  <c r="M2208" i="10"/>
  <c r="N2208" i="10"/>
  <c r="L2209" i="10"/>
  <c r="F2211" i="10"/>
  <c r="H2211" i="10" s="1"/>
  <c r="D2212" i="10"/>
  <c r="E2212" i="10" s="1"/>
  <c r="C2213" i="10" s="1"/>
  <c r="A3227" i="10"/>
  <c r="I3227" i="10" l="1"/>
  <c r="J3226" i="10"/>
  <c r="K3227" i="10"/>
  <c r="G3227" i="10"/>
  <c r="Q2208" i="10"/>
  <c r="P2209" i="10"/>
  <c r="O2209" i="10"/>
  <c r="B3227" i="10"/>
  <c r="M2209" i="10"/>
  <c r="N2209" i="10"/>
  <c r="L2210" i="10"/>
  <c r="D2213" i="10"/>
  <c r="E2213" i="10" s="1"/>
  <c r="C2214" i="10" s="1"/>
  <c r="F2212" i="10"/>
  <c r="H2212" i="10" s="1"/>
  <c r="A3228" i="10"/>
  <c r="I3228" i="10" l="1"/>
  <c r="J3227" i="10"/>
  <c r="K3228" i="10"/>
  <c r="G3228" i="10"/>
  <c r="P2210" i="10"/>
  <c r="O2210" i="10"/>
  <c r="Q2209" i="10"/>
  <c r="B3228" i="10"/>
  <c r="M2210" i="10"/>
  <c r="N2210" i="10"/>
  <c r="L2211" i="10"/>
  <c r="D2214" i="10"/>
  <c r="E2214" i="10" s="1"/>
  <c r="C2215" i="10" s="1"/>
  <c r="F2213" i="10"/>
  <c r="H2213" i="10" s="1"/>
  <c r="A3229" i="10"/>
  <c r="I3229" i="10" l="1"/>
  <c r="J3228" i="10"/>
  <c r="K3229" i="10"/>
  <c r="G3229" i="10"/>
  <c r="O2211" i="10"/>
  <c r="P2211" i="10"/>
  <c r="Q2210" i="10"/>
  <c r="B3229" i="10"/>
  <c r="M2211" i="10"/>
  <c r="N2211" i="10"/>
  <c r="L2212" i="10"/>
  <c r="F2214" i="10"/>
  <c r="H2214" i="10" s="1"/>
  <c r="D2215" i="10"/>
  <c r="E2215" i="10" s="1"/>
  <c r="C2216" i="10" s="1"/>
  <c r="A3230" i="10"/>
  <c r="I3230" i="10" l="1"/>
  <c r="J3229" i="10"/>
  <c r="K3230" i="10"/>
  <c r="G3230" i="10"/>
  <c r="P2212" i="10"/>
  <c r="O2212" i="10"/>
  <c r="Q2211" i="10"/>
  <c r="B3230" i="10"/>
  <c r="M2212" i="10"/>
  <c r="N2212" i="10"/>
  <c r="L2213" i="10"/>
  <c r="D2216" i="10"/>
  <c r="E2216" i="10" s="1"/>
  <c r="C2217" i="10" s="1"/>
  <c r="F2215" i="10"/>
  <c r="H2215" i="10" s="1"/>
  <c r="A3231" i="10"/>
  <c r="I3231" i="10" l="1"/>
  <c r="J3230" i="10"/>
  <c r="K3231" i="10"/>
  <c r="G3231" i="10"/>
  <c r="Q2212" i="10"/>
  <c r="O2213" i="10"/>
  <c r="P2213" i="10"/>
  <c r="B3231" i="10"/>
  <c r="M2213" i="10"/>
  <c r="N2213" i="10"/>
  <c r="L2214" i="10"/>
  <c r="F2216" i="10"/>
  <c r="H2216" i="10" s="1"/>
  <c r="D2217" i="10"/>
  <c r="E2217" i="10" s="1"/>
  <c r="C2218" i="10" s="1"/>
  <c r="A3232" i="10"/>
  <c r="I3232" i="10" l="1"/>
  <c r="J3231" i="10"/>
  <c r="K3232" i="10"/>
  <c r="G3232" i="10"/>
  <c r="Q2213" i="10"/>
  <c r="O2214" i="10"/>
  <c r="P2214" i="10"/>
  <c r="B3232" i="10"/>
  <c r="M2214" i="10"/>
  <c r="N2214" i="10"/>
  <c r="L2215" i="10"/>
  <c r="D2218" i="10"/>
  <c r="E2218" i="10" s="1"/>
  <c r="C2219" i="10" s="1"/>
  <c r="F2217" i="10"/>
  <c r="H2217" i="10" s="1"/>
  <c r="A3233" i="10"/>
  <c r="I3233" i="10" l="1"/>
  <c r="J3232" i="10"/>
  <c r="K3233" i="10"/>
  <c r="G3233" i="10"/>
  <c r="Q2214" i="10"/>
  <c r="O2215" i="10"/>
  <c r="P2215" i="10"/>
  <c r="B3233" i="10"/>
  <c r="M2215" i="10"/>
  <c r="N2215" i="10"/>
  <c r="L2216" i="10"/>
  <c r="D2219" i="10"/>
  <c r="E2219" i="10" s="1"/>
  <c r="C2220" i="10" s="1"/>
  <c r="F2218" i="10"/>
  <c r="H2218" i="10" s="1"/>
  <c r="A3234" i="10"/>
  <c r="I3234" i="10" l="1"/>
  <c r="J3233" i="10"/>
  <c r="K3234" i="10"/>
  <c r="G3234" i="10"/>
  <c r="O2216" i="10"/>
  <c r="P2216" i="10"/>
  <c r="Q2215" i="10"/>
  <c r="B3234" i="10"/>
  <c r="M2216" i="10"/>
  <c r="N2216" i="10"/>
  <c r="L2217" i="10"/>
  <c r="D2220" i="10"/>
  <c r="E2220" i="10" s="1"/>
  <c r="C2221" i="10" s="1"/>
  <c r="F2219" i="10"/>
  <c r="H2219" i="10" s="1"/>
  <c r="A3235" i="10"/>
  <c r="I3235" i="10" l="1"/>
  <c r="J3234" i="10"/>
  <c r="K3235" i="10"/>
  <c r="G3235" i="10"/>
  <c r="P2217" i="10"/>
  <c r="O2217" i="10"/>
  <c r="Q2216" i="10"/>
  <c r="B3235" i="10"/>
  <c r="M2217" i="10"/>
  <c r="N2217" i="10"/>
  <c r="L2218" i="10"/>
  <c r="F2220" i="10"/>
  <c r="H2220" i="10" s="1"/>
  <c r="D2221" i="10"/>
  <c r="E2221" i="10" s="1"/>
  <c r="C2222" i="10" s="1"/>
  <c r="A3236" i="10"/>
  <c r="I3236" i="10" l="1"/>
  <c r="J3235" i="10"/>
  <c r="K3236" i="10"/>
  <c r="G3236" i="10"/>
  <c r="P2218" i="10"/>
  <c r="O2218" i="10"/>
  <c r="Q2217" i="10"/>
  <c r="B3236" i="10"/>
  <c r="M2218" i="10"/>
  <c r="N2218" i="10"/>
  <c r="L2219" i="10"/>
  <c r="D2222" i="10"/>
  <c r="E2222" i="10" s="1"/>
  <c r="C2223" i="10" s="1"/>
  <c r="F2221" i="10"/>
  <c r="H2221" i="10" s="1"/>
  <c r="A3237" i="10"/>
  <c r="I3237" i="10" l="1"/>
  <c r="J3236" i="10"/>
  <c r="K3237" i="10"/>
  <c r="G3237" i="10"/>
  <c r="Q2218" i="10"/>
  <c r="O2219" i="10"/>
  <c r="P2219" i="10"/>
  <c r="B3237" i="10"/>
  <c r="M2219" i="10"/>
  <c r="N2219" i="10"/>
  <c r="L2220" i="10"/>
  <c r="F2222" i="10"/>
  <c r="H2222" i="10" s="1"/>
  <c r="D2223" i="10"/>
  <c r="E2223" i="10" s="1"/>
  <c r="C2224" i="10" s="1"/>
  <c r="A3238" i="10"/>
  <c r="I3238" i="10" l="1"/>
  <c r="J3237" i="10"/>
  <c r="K3238" i="10"/>
  <c r="G3238" i="10"/>
  <c r="Q2219" i="10"/>
  <c r="P2220" i="10"/>
  <c r="O2220" i="10"/>
  <c r="B3238" i="10"/>
  <c r="M2220" i="10"/>
  <c r="N2220" i="10"/>
  <c r="L2221" i="10"/>
  <c r="D2224" i="10"/>
  <c r="E2224" i="10" s="1"/>
  <c r="C2225" i="10" s="1"/>
  <c r="F2223" i="10"/>
  <c r="H2223" i="10" s="1"/>
  <c r="A3239" i="10"/>
  <c r="I3239" i="10" l="1"/>
  <c r="J3238" i="10"/>
  <c r="K3239" i="10"/>
  <c r="G3239" i="10"/>
  <c r="Q2220" i="10"/>
  <c r="O2221" i="10"/>
  <c r="P2221" i="10"/>
  <c r="B3239" i="10"/>
  <c r="M2221" i="10"/>
  <c r="N2221" i="10"/>
  <c r="L2222" i="10"/>
  <c r="D2225" i="10"/>
  <c r="E2225" i="10" s="1"/>
  <c r="C2226" i="10" s="1"/>
  <c r="F2224" i="10"/>
  <c r="H2224" i="10" s="1"/>
  <c r="A3240" i="10"/>
  <c r="I3240" i="10" l="1"/>
  <c r="J3239" i="10"/>
  <c r="K3240" i="10"/>
  <c r="G3240" i="10"/>
  <c r="Q2221" i="10"/>
  <c r="O2222" i="10"/>
  <c r="P2222" i="10"/>
  <c r="B3240" i="10"/>
  <c r="M2222" i="10"/>
  <c r="N2222" i="10"/>
  <c r="L2223" i="10"/>
  <c r="F2225" i="10"/>
  <c r="H2225" i="10" s="1"/>
  <c r="D2226" i="10"/>
  <c r="E2226" i="10" s="1"/>
  <c r="C2227" i="10" s="1"/>
  <c r="A3241" i="10"/>
  <c r="I3241" i="10" l="1"/>
  <c r="J3240" i="10"/>
  <c r="K3241" i="10"/>
  <c r="G3241" i="10"/>
  <c r="O2223" i="10"/>
  <c r="P2223" i="10"/>
  <c r="Q2222" i="10"/>
  <c r="B3241" i="10"/>
  <c r="M2223" i="10"/>
  <c r="N2223" i="10"/>
  <c r="L2224" i="10"/>
  <c r="F2226" i="10"/>
  <c r="H2226" i="10" s="1"/>
  <c r="D2227" i="10"/>
  <c r="E2227" i="10" s="1"/>
  <c r="C2228" i="10" s="1"/>
  <c r="A3242" i="10"/>
  <c r="I3242" i="10" l="1"/>
  <c r="J3241" i="10"/>
  <c r="K3242" i="10"/>
  <c r="G3242" i="10"/>
  <c r="Q2223" i="10"/>
  <c r="O2224" i="10"/>
  <c r="P2224" i="10"/>
  <c r="B3242" i="10"/>
  <c r="M2224" i="10"/>
  <c r="N2224" i="10"/>
  <c r="L2225" i="10"/>
  <c r="D2228" i="10"/>
  <c r="E2228" i="10" s="1"/>
  <c r="C2229" i="10" s="1"/>
  <c r="F2227" i="10"/>
  <c r="H2227" i="10" s="1"/>
  <c r="A3243" i="10"/>
  <c r="I3243" i="10" l="1"/>
  <c r="J3242" i="10"/>
  <c r="K3243" i="10"/>
  <c r="G3243" i="10"/>
  <c r="P2225" i="10"/>
  <c r="O2225" i="10"/>
  <c r="Q2224" i="10"/>
  <c r="B3243" i="10"/>
  <c r="M2225" i="10"/>
  <c r="N2225" i="10"/>
  <c r="L2226" i="10"/>
  <c r="D2229" i="10"/>
  <c r="E2229" i="10" s="1"/>
  <c r="C2230" i="10" s="1"/>
  <c r="F2228" i="10"/>
  <c r="H2228" i="10" s="1"/>
  <c r="A3244" i="10"/>
  <c r="I3244" i="10" l="1"/>
  <c r="J3243" i="10"/>
  <c r="K3244" i="10"/>
  <c r="G3244" i="10"/>
  <c r="P2226" i="10"/>
  <c r="O2226" i="10"/>
  <c r="Q2225" i="10"/>
  <c r="B3244" i="10"/>
  <c r="M2226" i="10"/>
  <c r="N2226" i="10"/>
  <c r="L2227" i="10"/>
  <c r="F2229" i="10"/>
  <c r="H2229" i="10" s="1"/>
  <c r="D2230" i="10"/>
  <c r="E2230" i="10" s="1"/>
  <c r="C2231" i="10" s="1"/>
  <c r="A3245" i="10"/>
  <c r="I3245" i="10" l="1"/>
  <c r="J3244" i="10"/>
  <c r="K3245" i="10"/>
  <c r="G3245" i="10"/>
  <c r="O2227" i="10"/>
  <c r="P2227" i="10"/>
  <c r="Q2226" i="10"/>
  <c r="B3245" i="10"/>
  <c r="M2227" i="10"/>
  <c r="N2227" i="10"/>
  <c r="L2228" i="10"/>
  <c r="D2231" i="10"/>
  <c r="E2231" i="10" s="1"/>
  <c r="C2232" i="10" s="1"/>
  <c r="F2230" i="10"/>
  <c r="H2230" i="10" s="1"/>
  <c r="A3246" i="10"/>
  <c r="I3246" i="10" l="1"/>
  <c r="J3245" i="10"/>
  <c r="K3246" i="10"/>
  <c r="G3246" i="10"/>
  <c r="P2228" i="10"/>
  <c r="O2228" i="10"/>
  <c r="Q2227" i="10"/>
  <c r="B3246" i="10"/>
  <c r="M2228" i="10"/>
  <c r="N2228" i="10"/>
  <c r="L2229" i="10"/>
  <c r="D2232" i="10"/>
  <c r="E2232" i="10" s="1"/>
  <c r="C2233" i="10" s="1"/>
  <c r="F2231" i="10"/>
  <c r="H2231" i="10" s="1"/>
  <c r="A3247" i="10"/>
  <c r="I3247" i="10" l="1"/>
  <c r="J3246" i="10"/>
  <c r="K3247" i="10"/>
  <c r="G3247" i="10"/>
  <c r="P2229" i="10"/>
  <c r="O2229" i="10"/>
  <c r="Q2228" i="10"/>
  <c r="B3247" i="10"/>
  <c r="M2229" i="10"/>
  <c r="N2229" i="10"/>
  <c r="L2230" i="10"/>
  <c r="D2233" i="10"/>
  <c r="E2233" i="10" s="1"/>
  <c r="C2234" i="10" s="1"/>
  <c r="F2232" i="10"/>
  <c r="H2232" i="10" s="1"/>
  <c r="A3248" i="10"/>
  <c r="I3248" i="10" l="1"/>
  <c r="J3247" i="10"/>
  <c r="K3248" i="10"/>
  <c r="G3248" i="10"/>
  <c r="P2230" i="10"/>
  <c r="O2230" i="10"/>
  <c r="Q2229" i="10"/>
  <c r="B3248" i="10"/>
  <c r="M2230" i="10"/>
  <c r="N2230" i="10"/>
  <c r="L2231" i="10"/>
  <c r="F2233" i="10"/>
  <c r="H2233" i="10" s="1"/>
  <c r="D2234" i="10"/>
  <c r="E2234" i="10" s="1"/>
  <c r="C2235" i="10" s="1"/>
  <c r="A3249" i="10"/>
  <c r="I3249" i="10" l="1"/>
  <c r="J3248" i="10"/>
  <c r="K3249" i="10"/>
  <c r="G3249" i="10"/>
  <c r="P2231" i="10"/>
  <c r="O2231" i="10"/>
  <c r="Q2230" i="10"/>
  <c r="B3249" i="10"/>
  <c r="M2231" i="10"/>
  <c r="N2231" i="10"/>
  <c r="L2232" i="10"/>
  <c r="D2235" i="10"/>
  <c r="E2235" i="10" s="1"/>
  <c r="C2236" i="10" s="1"/>
  <c r="F2234" i="10"/>
  <c r="H2234" i="10" s="1"/>
  <c r="A3250" i="10"/>
  <c r="I3250" i="10" l="1"/>
  <c r="J3249" i="10"/>
  <c r="K3250" i="10"/>
  <c r="G3250" i="10"/>
  <c r="Q2231" i="10"/>
  <c r="P2232" i="10"/>
  <c r="O2232" i="10"/>
  <c r="B3250" i="10"/>
  <c r="M2232" i="10"/>
  <c r="N2232" i="10"/>
  <c r="L2233" i="10"/>
  <c r="D2236" i="10"/>
  <c r="E2236" i="10" s="1"/>
  <c r="C2237" i="10" s="1"/>
  <c r="F2235" i="10"/>
  <c r="H2235" i="10" s="1"/>
  <c r="A3251" i="10"/>
  <c r="I3251" i="10" l="1"/>
  <c r="J3250" i="10"/>
  <c r="K3251" i="10"/>
  <c r="G3251" i="10"/>
  <c r="Q2232" i="10"/>
  <c r="P2233" i="10"/>
  <c r="O2233" i="10"/>
  <c r="B3251" i="10"/>
  <c r="M2233" i="10"/>
  <c r="N2233" i="10"/>
  <c r="L2234" i="10"/>
  <c r="D2237" i="10"/>
  <c r="E2237" i="10" s="1"/>
  <c r="C2238" i="10" s="1"/>
  <c r="F2236" i="10"/>
  <c r="H2236" i="10" s="1"/>
  <c r="A3252" i="10"/>
  <c r="I3252" i="10" l="1"/>
  <c r="J3251" i="10"/>
  <c r="K3252" i="10"/>
  <c r="G3252" i="10"/>
  <c r="P2234" i="10"/>
  <c r="O2234" i="10"/>
  <c r="Q2233" i="10"/>
  <c r="B3252" i="10"/>
  <c r="M2234" i="10"/>
  <c r="N2234" i="10"/>
  <c r="L2235" i="10"/>
  <c r="D2238" i="10"/>
  <c r="E2238" i="10" s="1"/>
  <c r="C2239" i="10" s="1"/>
  <c r="F2237" i="10"/>
  <c r="H2237" i="10" s="1"/>
  <c r="A3253" i="10"/>
  <c r="I3253" i="10" l="1"/>
  <c r="J3252" i="10"/>
  <c r="K3253" i="10"/>
  <c r="G3253" i="10"/>
  <c r="Q2234" i="10"/>
  <c r="O2235" i="10"/>
  <c r="P2235" i="10"/>
  <c r="B3253" i="10"/>
  <c r="M2235" i="10"/>
  <c r="N2235" i="10"/>
  <c r="L2236" i="10"/>
  <c r="F2238" i="10"/>
  <c r="H2238" i="10" s="1"/>
  <c r="D2239" i="10"/>
  <c r="E2239" i="10" s="1"/>
  <c r="C2240" i="10" s="1"/>
  <c r="A3254" i="10"/>
  <c r="I3254" i="10" l="1"/>
  <c r="J3253" i="10"/>
  <c r="K3254" i="10"/>
  <c r="G3254" i="10"/>
  <c r="Q2235" i="10"/>
  <c r="O2236" i="10"/>
  <c r="P2236" i="10"/>
  <c r="B3254" i="10"/>
  <c r="M2236" i="10"/>
  <c r="N2236" i="10"/>
  <c r="L2237" i="10"/>
  <c r="D2240" i="10"/>
  <c r="E2240" i="10" s="1"/>
  <c r="C2241" i="10" s="1"/>
  <c r="F2239" i="10"/>
  <c r="H2239" i="10" s="1"/>
  <c r="A3255" i="10"/>
  <c r="I3255" i="10" l="1"/>
  <c r="J3254" i="10"/>
  <c r="K3255" i="10"/>
  <c r="G3255" i="10"/>
  <c r="P2237" i="10"/>
  <c r="O2237" i="10"/>
  <c r="Q2236" i="10"/>
  <c r="B3255" i="10"/>
  <c r="M2237" i="10"/>
  <c r="N2237" i="10"/>
  <c r="L2238" i="10"/>
  <c r="D2241" i="10"/>
  <c r="E2241" i="10" s="1"/>
  <c r="C2242" i="10" s="1"/>
  <c r="F2240" i="10"/>
  <c r="H2240" i="10" s="1"/>
  <c r="A3256" i="10"/>
  <c r="I3256" i="10" l="1"/>
  <c r="J3255" i="10"/>
  <c r="K3256" i="10"/>
  <c r="G3256" i="10"/>
  <c r="P2238" i="10"/>
  <c r="O2238" i="10"/>
  <c r="Q2237" i="10"/>
  <c r="B3256" i="10"/>
  <c r="M2238" i="10"/>
  <c r="N2238" i="10"/>
  <c r="L2239" i="10"/>
  <c r="F2241" i="10"/>
  <c r="H2241" i="10" s="1"/>
  <c r="D2242" i="10"/>
  <c r="E2242" i="10" s="1"/>
  <c r="C2243" i="10" s="1"/>
  <c r="A3257" i="10"/>
  <c r="I3257" i="10" l="1"/>
  <c r="J3256" i="10"/>
  <c r="K3257" i="10"/>
  <c r="G3257" i="10"/>
  <c r="P2239" i="10"/>
  <c r="O2239" i="10"/>
  <c r="Q2238" i="10"/>
  <c r="B3257" i="10"/>
  <c r="M2239" i="10"/>
  <c r="N2239" i="10"/>
  <c r="L2240" i="10"/>
  <c r="D2243" i="10"/>
  <c r="E2243" i="10" s="1"/>
  <c r="C2244" i="10" s="1"/>
  <c r="F2242" i="10"/>
  <c r="H2242" i="10" s="1"/>
  <c r="A3258" i="10"/>
  <c r="I3258" i="10" l="1"/>
  <c r="J3257" i="10"/>
  <c r="K3258" i="10"/>
  <c r="G3258" i="10"/>
  <c r="Q2239" i="10"/>
  <c r="P2240" i="10"/>
  <c r="O2240" i="10"/>
  <c r="B3258" i="10"/>
  <c r="M2240" i="10"/>
  <c r="N2240" i="10"/>
  <c r="L2241" i="10"/>
  <c r="F2243" i="10"/>
  <c r="H2243" i="10" s="1"/>
  <c r="D2244" i="10"/>
  <c r="E2244" i="10" s="1"/>
  <c r="C2245" i="10" s="1"/>
  <c r="A3259" i="10"/>
  <c r="I3259" i="10" l="1"/>
  <c r="J3258" i="10"/>
  <c r="K3259" i="10"/>
  <c r="G3259" i="10"/>
  <c r="P2241" i="10"/>
  <c r="O2241" i="10"/>
  <c r="Q2240" i="10"/>
  <c r="B3259" i="10"/>
  <c r="M2241" i="10"/>
  <c r="N2241" i="10"/>
  <c r="L2242" i="10"/>
  <c r="F2244" i="10"/>
  <c r="H2244" i="10" s="1"/>
  <c r="D2245" i="10"/>
  <c r="E2245" i="10" s="1"/>
  <c r="C2246" i="10" s="1"/>
  <c r="A3260" i="10"/>
  <c r="I3260" i="10" l="1"/>
  <c r="J3259" i="10"/>
  <c r="K3260" i="10"/>
  <c r="G3260" i="10"/>
  <c r="Q2241" i="10"/>
  <c r="O2242" i="10"/>
  <c r="P2242" i="10"/>
  <c r="B3260" i="10"/>
  <c r="M2242" i="10"/>
  <c r="N2242" i="10"/>
  <c r="L2243" i="10"/>
  <c r="F2245" i="10"/>
  <c r="H2245" i="10" s="1"/>
  <c r="D2246" i="10"/>
  <c r="E2246" i="10" s="1"/>
  <c r="C2247" i="10" s="1"/>
  <c r="A3261" i="10"/>
  <c r="I3261" i="10" l="1"/>
  <c r="J3260" i="10"/>
  <c r="K3261" i="10"/>
  <c r="G3261" i="10"/>
  <c r="P2243" i="10"/>
  <c r="O2243" i="10"/>
  <c r="Q2242" i="10"/>
  <c r="B3261" i="10"/>
  <c r="M2243" i="10"/>
  <c r="N2243" i="10"/>
  <c r="L2244" i="10"/>
  <c r="D2247" i="10"/>
  <c r="E2247" i="10" s="1"/>
  <c r="C2248" i="10" s="1"/>
  <c r="F2246" i="10"/>
  <c r="H2246" i="10" s="1"/>
  <c r="A3262" i="10"/>
  <c r="I3262" i="10" l="1"/>
  <c r="J3261" i="10"/>
  <c r="K3262" i="10"/>
  <c r="G3262" i="10"/>
  <c r="O2244" i="10"/>
  <c r="P2244" i="10"/>
  <c r="Q2243" i="10"/>
  <c r="B3262" i="10"/>
  <c r="M2244" i="10"/>
  <c r="N2244" i="10"/>
  <c r="L2245" i="10"/>
  <c r="D2248" i="10"/>
  <c r="E2248" i="10" s="1"/>
  <c r="C2249" i="10" s="1"/>
  <c r="F2247" i="10"/>
  <c r="H2247" i="10" s="1"/>
  <c r="A3263" i="10"/>
  <c r="I3263" i="10" l="1"/>
  <c r="J3262" i="10"/>
  <c r="K3263" i="10"/>
  <c r="G3263" i="10"/>
  <c r="P2245" i="10"/>
  <c r="O2245" i="10"/>
  <c r="Q2244" i="10"/>
  <c r="B3263" i="10"/>
  <c r="M2245" i="10"/>
  <c r="N2245" i="10"/>
  <c r="L2246" i="10"/>
  <c r="D2249" i="10"/>
  <c r="E2249" i="10" s="1"/>
  <c r="C2250" i="10" s="1"/>
  <c r="F2248" i="10"/>
  <c r="H2248" i="10" s="1"/>
  <c r="A3264" i="10"/>
  <c r="I3264" i="10" l="1"/>
  <c r="J3263" i="10"/>
  <c r="K3264" i="10"/>
  <c r="G3264" i="10"/>
  <c r="P2246" i="10"/>
  <c r="O2246" i="10"/>
  <c r="Q2245" i="10"/>
  <c r="B3264" i="10"/>
  <c r="M2246" i="10"/>
  <c r="N2246" i="10"/>
  <c r="L2247" i="10"/>
  <c r="D2250" i="10"/>
  <c r="E2250" i="10" s="1"/>
  <c r="C2251" i="10" s="1"/>
  <c r="F2249" i="10"/>
  <c r="H2249" i="10" s="1"/>
  <c r="A3265" i="10"/>
  <c r="I3265" i="10" l="1"/>
  <c r="J3264" i="10"/>
  <c r="K3265" i="10"/>
  <c r="G3265" i="10"/>
  <c r="O2247" i="10"/>
  <c r="P2247" i="10"/>
  <c r="Q2246" i="10"/>
  <c r="B3265" i="10"/>
  <c r="M2247" i="10"/>
  <c r="N2247" i="10"/>
  <c r="L2248" i="10"/>
  <c r="D2251" i="10"/>
  <c r="E2251" i="10" s="1"/>
  <c r="C2252" i="10" s="1"/>
  <c r="F2250" i="10"/>
  <c r="H2250" i="10" s="1"/>
  <c r="A3266" i="10"/>
  <c r="I3266" i="10" l="1"/>
  <c r="J3265" i="10"/>
  <c r="K3266" i="10"/>
  <c r="G3266" i="10"/>
  <c r="P2248" i="10"/>
  <c r="O2248" i="10"/>
  <c r="Q2247" i="10"/>
  <c r="B3266" i="10"/>
  <c r="M2248" i="10"/>
  <c r="N2248" i="10"/>
  <c r="L2249" i="10"/>
  <c r="F2251" i="10"/>
  <c r="H2251" i="10" s="1"/>
  <c r="D2252" i="10"/>
  <c r="E2252" i="10" s="1"/>
  <c r="C2253" i="10" s="1"/>
  <c r="A3267" i="10"/>
  <c r="I3267" i="10" l="1"/>
  <c r="J3266" i="10"/>
  <c r="K3267" i="10"/>
  <c r="G3267" i="10"/>
  <c r="P2249" i="10"/>
  <c r="O2249" i="10"/>
  <c r="Q2248" i="10"/>
  <c r="B3267" i="10"/>
  <c r="M2249" i="10"/>
  <c r="N2249" i="10"/>
  <c r="L2250" i="10"/>
  <c r="D2253" i="10"/>
  <c r="E2253" i="10" s="1"/>
  <c r="C2254" i="10" s="1"/>
  <c r="F2252" i="10"/>
  <c r="H2252" i="10" s="1"/>
  <c r="A3268" i="10"/>
  <c r="I3268" i="10" l="1"/>
  <c r="J3267" i="10"/>
  <c r="K3268" i="10"/>
  <c r="G3268" i="10"/>
  <c r="P2250" i="10"/>
  <c r="O2250" i="10"/>
  <c r="Q2249" i="10"/>
  <c r="B3268" i="10"/>
  <c r="M2250" i="10"/>
  <c r="N2250" i="10"/>
  <c r="L2251" i="10"/>
  <c r="F2253" i="10"/>
  <c r="H2253" i="10" s="1"/>
  <c r="D2254" i="10"/>
  <c r="E2254" i="10" s="1"/>
  <c r="C2255" i="10" s="1"/>
  <c r="A3269" i="10"/>
  <c r="I3269" i="10" l="1"/>
  <c r="J3268" i="10"/>
  <c r="K3269" i="10"/>
  <c r="G3269" i="10"/>
  <c r="O2251" i="10"/>
  <c r="P2251" i="10"/>
  <c r="Q2250" i="10"/>
  <c r="B3269" i="10"/>
  <c r="M2251" i="10"/>
  <c r="N2251" i="10"/>
  <c r="L2252" i="10"/>
  <c r="F2254" i="10"/>
  <c r="H2254" i="10" s="1"/>
  <c r="D2255" i="10"/>
  <c r="E2255" i="10" s="1"/>
  <c r="C2256" i="10" s="1"/>
  <c r="A3270" i="10"/>
  <c r="I3270" i="10" l="1"/>
  <c r="J3269" i="10"/>
  <c r="K3270" i="10"/>
  <c r="G3270" i="10"/>
  <c r="P2252" i="10"/>
  <c r="O2252" i="10"/>
  <c r="Q2251" i="10"/>
  <c r="B3270" i="10"/>
  <c r="M2252" i="10"/>
  <c r="N2252" i="10"/>
  <c r="L2253" i="10"/>
  <c r="F2255" i="10"/>
  <c r="H2255" i="10" s="1"/>
  <c r="D2256" i="10"/>
  <c r="E2256" i="10" s="1"/>
  <c r="C2257" i="10" s="1"/>
  <c r="A3271" i="10"/>
  <c r="I3271" i="10" l="1"/>
  <c r="J3270" i="10"/>
  <c r="K3271" i="10"/>
  <c r="G3271" i="10"/>
  <c r="P2253" i="10"/>
  <c r="O2253" i="10"/>
  <c r="Q2252" i="10"/>
  <c r="B3271" i="10"/>
  <c r="M2253" i="10"/>
  <c r="N2253" i="10"/>
  <c r="L2254" i="10"/>
  <c r="F2256" i="10"/>
  <c r="H2256" i="10" s="1"/>
  <c r="D2257" i="10"/>
  <c r="E2257" i="10" s="1"/>
  <c r="C2258" i="10" s="1"/>
  <c r="A3272" i="10"/>
  <c r="I3272" i="10" l="1"/>
  <c r="J3271" i="10"/>
  <c r="K3272" i="10"/>
  <c r="G3272" i="10"/>
  <c r="O2254" i="10"/>
  <c r="P2254" i="10"/>
  <c r="Q2253" i="10"/>
  <c r="B3272" i="10"/>
  <c r="M2254" i="10"/>
  <c r="N2254" i="10"/>
  <c r="L2255" i="10"/>
  <c r="D2258" i="10"/>
  <c r="E2258" i="10" s="1"/>
  <c r="C2259" i="10" s="1"/>
  <c r="F2257" i="10"/>
  <c r="H2257" i="10" s="1"/>
  <c r="A3273" i="10"/>
  <c r="I3273" i="10" l="1"/>
  <c r="J3272" i="10"/>
  <c r="K3273" i="10"/>
  <c r="G3273" i="10"/>
  <c r="Q2254" i="10"/>
  <c r="O2255" i="10"/>
  <c r="P2255" i="10"/>
  <c r="B3273" i="10"/>
  <c r="M2255" i="10"/>
  <c r="N2255" i="10"/>
  <c r="L2256" i="10"/>
  <c r="D2259" i="10"/>
  <c r="E2259" i="10" s="1"/>
  <c r="C2260" i="10" s="1"/>
  <c r="F2258" i="10"/>
  <c r="H2258" i="10" s="1"/>
  <c r="A3274" i="10"/>
  <c r="I3274" i="10" l="1"/>
  <c r="J3273" i="10"/>
  <c r="K3274" i="10"/>
  <c r="G3274" i="10"/>
  <c r="Q2255" i="10"/>
  <c r="O2256" i="10"/>
  <c r="P2256" i="10"/>
  <c r="B3274" i="10"/>
  <c r="M2256" i="10"/>
  <c r="N2256" i="10"/>
  <c r="L2257" i="10"/>
  <c r="D2260" i="10"/>
  <c r="E2260" i="10" s="1"/>
  <c r="C2261" i="10" s="1"/>
  <c r="F2259" i="10"/>
  <c r="H2259" i="10" s="1"/>
  <c r="A3275" i="10"/>
  <c r="I3275" i="10" l="1"/>
  <c r="J3274" i="10"/>
  <c r="K3275" i="10"/>
  <c r="G3275" i="10"/>
  <c r="P2257" i="10"/>
  <c r="O2257" i="10"/>
  <c r="Q2256" i="10"/>
  <c r="B3275" i="10"/>
  <c r="M2257" i="10"/>
  <c r="N2257" i="10"/>
  <c r="L2258" i="10"/>
  <c r="F2260" i="10"/>
  <c r="H2260" i="10" s="1"/>
  <c r="D2261" i="10"/>
  <c r="E2261" i="10" s="1"/>
  <c r="C2262" i="10" s="1"/>
  <c r="A3276" i="10"/>
  <c r="I3276" i="10" l="1"/>
  <c r="J3275" i="10"/>
  <c r="K3276" i="10"/>
  <c r="G3276" i="10"/>
  <c r="P2258" i="10"/>
  <c r="O2258" i="10"/>
  <c r="Q2257" i="10"/>
  <c r="B3276" i="10"/>
  <c r="M2258" i="10"/>
  <c r="N2258" i="10"/>
  <c r="L2259" i="10"/>
  <c r="F2261" i="10"/>
  <c r="H2261" i="10" s="1"/>
  <c r="D2262" i="10"/>
  <c r="E2262" i="10" s="1"/>
  <c r="C2263" i="10" s="1"/>
  <c r="A3277" i="10"/>
  <c r="I3277" i="10" l="1"/>
  <c r="J3276" i="10"/>
  <c r="K3277" i="10"/>
  <c r="G3277" i="10"/>
  <c r="Q2258" i="10"/>
  <c r="P2259" i="10"/>
  <c r="O2259" i="10"/>
  <c r="B3277" i="10"/>
  <c r="M2259" i="10"/>
  <c r="N2259" i="10"/>
  <c r="L2260" i="10"/>
  <c r="D2263" i="10"/>
  <c r="E2263" i="10" s="1"/>
  <c r="C2264" i="10" s="1"/>
  <c r="F2262" i="10"/>
  <c r="H2262" i="10" s="1"/>
  <c r="A3278" i="10"/>
  <c r="I3278" i="10" l="1"/>
  <c r="J3277" i="10"/>
  <c r="K3278" i="10"/>
  <c r="G3278" i="10"/>
  <c r="O2260" i="10"/>
  <c r="P2260" i="10"/>
  <c r="Q2259" i="10"/>
  <c r="B3278" i="10"/>
  <c r="M2260" i="10"/>
  <c r="N2260" i="10"/>
  <c r="L2261" i="10"/>
  <c r="F2263" i="10"/>
  <c r="H2263" i="10" s="1"/>
  <c r="D2264" i="10"/>
  <c r="E2264" i="10" s="1"/>
  <c r="C2265" i="10" s="1"/>
  <c r="A3279" i="10"/>
  <c r="I3279" i="10" l="1"/>
  <c r="J3278" i="10"/>
  <c r="K3279" i="10"/>
  <c r="G3279" i="10"/>
  <c r="P2261" i="10"/>
  <c r="O2261" i="10"/>
  <c r="Q2260" i="10"/>
  <c r="B3279" i="10"/>
  <c r="M2261" i="10"/>
  <c r="N2261" i="10"/>
  <c r="L2262" i="10"/>
  <c r="F2264" i="10"/>
  <c r="H2264" i="10" s="1"/>
  <c r="D2265" i="10"/>
  <c r="E2265" i="10" s="1"/>
  <c r="C2266" i="10" s="1"/>
  <c r="A3280" i="10"/>
  <c r="I3280" i="10" l="1"/>
  <c r="J3279" i="10"/>
  <c r="K3280" i="10"/>
  <c r="G3280" i="10"/>
  <c r="P2262" i="10"/>
  <c r="O2262" i="10"/>
  <c r="Q2261" i="10"/>
  <c r="B3280" i="10"/>
  <c r="M2262" i="10"/>
  <c r="N2262" i="10"/>
  <c r="L2263" i="10"/>
  <c r="D2266" i="10"/>
  <c r="E2266" i="10" s="1"/>
  <c r="C2267" i="10" s="1"/>
  <c r="F2265" i="10"/>
  <c r="H2265" i="10" s="1"/>
  <c r="A3281" i="10"/>
  <c r="I3281" i="10" l="1"/>
  <c r="J3280" i="10"/>
  <c r="K3281" i="10"/>
  <c r="G3281" i="10"/>
  <c r="Q2262" i="10"/>
  <c r="P2263" i="10"/>
  <c r="O2263" i="10"/>
  <c r="B3281" i="10"/>
  <c r="M2263" i="10"/>
  <c r="N2263" i="10"/>
  <c r="L2264" i="10"/>
  <c r="F2266" i="10"/>
  <c r="H2266" i="10" s="1"/>
  <c r="D2267" i="10"/>
  <c r="E2267" i="10" s="1"/>
  <c r="C2268" i="10" s="1"/>
  <c r="A3282" i="10"/>
  <c r="I3282" i="10" l="1"/>
  <c r="J3281" i="10"/>
  <c r="K3282" i="10"/>
  <c r="G3282" i="10"/>
  <c r="P2264" i="10"/>
  <c r="O2264" i="10"/>
  <c r="Q2263" i="10"/>
  <c r="B3282" i="10"/>
  <c r="M2264" i="10"/>
  <c r="N2264" i="10"/>
  <c r="L2265" i="10"/>
  <c r="D2268" i="10"/>
  <c r="E2268" i="10" s="1"/>
  <c r="C2269" i="10" s="1"/>
  <c r="F2267" i="10"/>
  <c r="H2267" i="10" s="1"/>
  <c r="A3283" i="10"/>
  <c r="I3283" i="10" l="1"/>
  <c r="J3282" i="10"/>
  <c r="K3283" i="10"/>
  <c r="G3283" i="10"/>
  <c r="P2265" i="10"/>
  <c r="O2265" i="10"/>
  <c r="Q2264" i="10"/>
  <c r="B3283" i="10"/>
  <c r="M2265" i="10"/>
  <c r="N2265" i="10"/>
  <c r="F27" i="11"/>
  <c r="C28" i="11"/>
  <c r="L2266" i="10"/>
  <c r="F2268" i="10"/>
  <c r="H2268" i="10" s="1"/>
  <c r="D2269" i="10"/>
  <c r="E2269" i="10" s="1"/>
  <c r="C2270" i="10" s="1"/>
  <c r="A3284" i="10"/>
  <c r="I3284" i="10" l="1"/>
  <c r="J3283" i="10"/>
  <c r="K3284" i="10"/>
  <c r="G3284" i="10"/>
  <c r="Q2265" i="10"/>
  <c r="O2266" i="10"/>
  <c r="P2266" i="10"/>
  <c r="B3284" i="10"/>
  <c r="M2266" i="10"/>
  <c r="N2266" i="10"/>
  <c r="L2267" i="10"/>
  <c r="F2269" i="10"/>
  <c r="H2269" i="10" s="1"/>
  <c r="D2270" i="10"/>
  <c r="E2270" i="10" s="1"/>
  <c r="C2271" i="10" s="1"/>
  <c r="A3285" i="10"/>
  <c r="I3285" i="10" l="1"/>
  <c r="J3284" i="10"/>
  <c r="K3285" i="10"/>
  <c r="G3285" i="10"/>
  <c r="Q2266" i="10"/>
  <c r="P2267" i="10"/>
  <c r="O2267" i="10"/>
  <c r="B3285" i="10"/>
  <c r="M2267" i="10"/>
  <c r="N2267" i="10"/>
  <c r="L2268" i="10"/>
  <c r="D2271" i="10"/>
  <c r="E2271" i="10" s="1"/>
  <c r="C2272" i="10" s="1"/>
  <c r="F2270" i="10"/>
  <c r="H2270" i="10" s="1"/>
  <c r="A3286" i="10"/>
  <c r="I3286" i="10" l="1"/>
  <c r="J3285" i="10"/>
  <c r="K3286" i="10"/>
  <c r="G3286" i="10"/>
  <c r="Q2267" i="10"/>
  <c r="P2268" i="10"/>
  <c r="O2268" i="10"/>
  <c r="B3286" i="10"/>
  <c r="M2268" i="10"/>
  <c r="N2268" i="10"/>
  <c r="L2269" i="10"/>
  <c r="D2272" i="10"/>
  <c r="E2272" i="10" s="1"/>
  <c r="C2273" i="10" s="1"/>
  <c r="F2271" i="10"/>
  <c r="H2271" i="10" s="1"/>
  <c r="A3287" i="10"/>
  <c r="I3287" i="10" l="1"/>
  <c r="J3286" i="10"/>
  <c r="K3287" i="10"/>
  <c r="G3287" i="10"/>
  <c r="Q2268" i="10"/>
  <c r="P2269" i="10"/>
  <c r="O2269" i="10"/>
  <c r="B3287" i="10"/>
  <c r="M2269" i="10"/>
  <c r="N2269" i="10"/>
  <c r="L2270" i="10"/>
  <c r="D2273" i="10"/>
  <c r="E2273" i="10" s="1"/>
  <c r="C2274" i="10" s="1"/>
  <c r="F2272" i="10"/>
  <c r="H2272" i="10" s="1"/>
  <c r="A3288" i="10"/>
  <c r="I3288" i="10" l="1"/>
  <c r="J3287" i="10"/>
  <c r="K3288" i="10"/>
  <c r="G3288" i="10"/>
  <c r="Q2269" i="10"/>
  <c r="O2270" i="10"/>
  <c r="P2270" i="10"/>
  <c r="B3288" i="10"/>
  <c r="M2270" i="10"/>
  <c r="N2270" i="10"/>
  <c r="L2271" i="10"/>
  <c r="F2273" i="10"/>
  <c r="H2273" i="10" s="1"/>
  <c r="D2274" i="10"/>
  <c r="E2274" i="10" s="1"/>
  <c r="C2275" i="10" s="1"/>
  <c r="A3289" i="10"/>
  <c r="I3289" i="10" l="1"/>
  <c r="J3288" i="10"/>
  <c r="K3289" i="10"/>
  <c r="G3289" i="10"/>
  <c r="P2271" i="10"/>
  <c r="O2271" i="10"/>
  <c r="Q2270" i="10"/>
  <c r="B3289" i="10"/>
  <c r="M2271" i="10"/>
  <c r="N2271" i="10"/>
  <c r="L2272" i="10"/>
  <c r="F2274" i="10"/>
  <c r="H2274" i="10" s="1"/>
  <c r="D2275" i="10"/>
  <c r="E2275" i="10" s="1"/>
  <c r="C2276" i="10" s="1"/>
  <c r="A3290" i="10"/>
  <c r="I3290" i="10" l="1"/>
  <c r="J3289" i="10"/>
  <c r="K3290" i="10"/>
  <c r="G3290" i="10"/>
  <c r="P2272" i="10"/>
  <c r="O2272" i="10"/>
  <c r="Q2271" i="10"/>
  <c r="B3290" i="10"/>
  <c r="M2272" i="10"/>
  <c r="N2272" i="10"/>
  <c r="L2273" i="10"/>
  <c r="D2276" i="10"/>
  <c r="E2276" i="10" s="1"/>
  <c r="C2277" i="10" s="1"/>
  <c r="F2275" i="10"/>
  <c r="H2275" i="10" s="1"/>
  <c r="A3291" i="10"/>
  <c r="I3291" i="10" l="1"/>
  <c r="J3290" i="10"/>
  <c r="K3291" i="10"/>
  <c r="G3291" i="10"/>
  <c r="P2273" i="10"/>
  <c r="O2273" i="10"/>
  <c r="Q2272" i="10"/>
  <c r="B3291" i="10"/>
  <c r="M2273" i="10"/>
  <c r="N2273" i="10"/>
  <c r="L2274" i="10"/>
  <c r="D2277" i="10"/>
  <c r="E2277" i="10" s="1"/>
  <c r="C2278" i="10" s="1"/>
  <c r="F2276" i="10"/>
  <c r="H2276" i="10" s="1"/>
  <c r="A3292" i="10"/>
  <c r="I3292" i="10" l="1"/>
  <c r="J3291" i="10"/>
  <c r="K3292" i="10"/>
  <c r="G3292" i="10"/>
  <c r="Q2273" i="10"/>
  <c r="O2274" i="10"/>
  <c r="P2274" i="10"/>
  <c r="B3292" i="10"/>
  <c r="M2274" i="10"/>
  <c r="N2274" i="10"/>
  <c r="E28" i="11"/>
  <c r="D28" i="11"/>
  <c r="L2275" i="10"/>
  <c r="F2277" i="10"/>
  <c r="H2277" i="10" s="1"/>
  <c r="D2278" i="10"/>
  <c r="E2278" i="10" s="1"/>
  <c r="C2279" i="10" s="1"/>
  <c r="A3293" i="10"/>
  <c r="I3293" i="10" l="1"/>
  <c r="J3292" i="10"/>
  <c r="K3293" i="10"/>
  <c r="G3293" i="10"/>
  <c r="P2275" i="10"/>
  <c r="O2275" i="10"/>
  <c r="Q2274" i="10"/>
  <c r="B3293" i="10"/>
  <c r="M2275" i="10"/>
  <c r="N2275" i="10"/>
  <c r="L2276" i="10"/>
  <c r="F2278" i="10"/>
  <c r="H2278" i="10" s="1"/>
  <c r="D2279" i="10"/>
  <c r="E2279" i="10" s="1"/>
  <c r="C2280" i="10" s="1"/>
  <c r="A3294" i="10"/>
  <c r="I3294" i="10" l="1"/>
  <c r="J3293" i="10"/>
  <c r="K3294" i="10"/>
  <c r="G3294" i="10"/>
  <c r="P2276" i="10"/>
  <c r="O2276" i="10"/>
  <c r="Q2275" i="10"/>
  <c r="B3294" i="10"/>
  <c r="M2276" i="10"/>
  <c r="N2276" i="10"/>
  <c r="L2277" i="10"/>
  <c r="D2280" i="10"/>
  <c r="E2280" i="10" s="1"/>
  <c r="C2281" i="10" s="1"/>
  <c r="F2279" i="10"/>
  <c r="H2279" i="10" s="1"/>
  <c r="A3295" i="10"/>
  <c r="I3295" i="10" l="1"/>
  <c r="J3294" i="10"/>
  <c r="K3295" i="10"/>
  <c r="G3295" i="10"/>
  <c r="Q2276" i="10"/>
  <c r="O2277" i="10"/>
  <c r="P2277" i="10"/>
  <c r="B3295" i="10"/>
  <c r="M2277" i="10"/>
  <c r="N2277" i="10"/>
  <c r="L2278" i="10"/>
  <c r="D2281" i="10"/>
  <c r="E2281" i="10" s="1"/>
  <c r="C2282" i="10" s="1"/>
  <c r="F2280" i="10"/>
  <c r="H2280" i="10" s="1"/>
  <c r="A3296" i="10"/>
  <c r="I3296" i="10" l="1"/>
  <c r="J3295" i="10"/>
  <c r="K3296" i="10"/>
  <c r="G3296" i="10"/>
  <c r="O2278" i="10"/>
  <c r="P2278" i="10"/>
  <c r="Q2277" i="10"/>
  <c r="B3296" i="10"/>
  <c r="M2278" i="10"/>
  <c r="N2278" i="10"/>
  <c r="L2279" i="10"/>
  <c r="D2282" i="10"/>
  <c r="E2282" i="10" s="1"/>
  <c r="C2283" i="10" s="1"/>
  <c r="F2281" i="10"/>
  <c r="H2281" i="10" s="1"/>
  <c r="A3297" i="10"/>
  <c r="I3297" i="10" l="1"/>
  <c r="J3296" i="10"/>
  <c r="K3297" i="10"/>
  <c r="G3297" i="10"/>
  <c r="O2279" i="10"/>
  <c r="P2279" i="10"/>
  <c r="Q2278" i="10"/>
  <c r="B3297" i="10"/>
  <c r="M2279" i="10"/>
  <c r="N2279" i="10"/>
  <c r="L2280" i="10"/>
  <c r="D2283" i="10"/>
  <c r="E2283" i="10" s="1"/>
  <c r="C2284" i="10" s="1"/>
  <c r="F2282" i="10"/>
  <c r="H2282" i="10" s="1"/>
  <c r="A3298" i="10"/>
  <c r="I3298" i="10" l="1"/>
  <c r="J3297" i="10"/>
  <c r="K3298" i="10"/>
  <c r="G3298" i="10"/>
  <c r="O2280" i="10"/>
  <c r="P2280" i="10"/>
  <c r="Q2279" i="10"/>
  <c r="B3298" i="10"/>
  <c r="M2280" i="10"/>
  <c r="N2280" i="10"/>
  <c r="L2281" i="10"/>
  <c r="D2284" i="10"/>
  <c r="E2284" i="10" s="1"/>
  <c r="C2285" i="10" s="1"/>
  <c r="F2283" i="10"/>
  <c r="H2283" i="10" s="1"/>
  <c r="A3299" i="10"/>
  <c r="I3299" i="10" l="1"/>
  <c r="J3298" i="10"/>
  <c r="K3299" i="10"/>
  <c r="G3299" i="10"/>
  <c r="O2281" i="10"/>
  <c r="P2281" i="10"/>
  <c r="Q2280" i="10"/>
  <c r="B3299" i="10"/>
  <c r="M2281" i="10"/>
  <c r="N2281" i="10"/>
  <c r="L2282" i="10"/>
  <c r="F2284" i="10"/>
  <c r="H2284" i="10" s="1"/>
  <c r="D2285" i="10"/>
  <c r="E2285" i="10" s="1"/>
  <c r="C2286" i="10" s="1"/>
  <c r="A3300" i="10"/>
  <c r="I3300" i="10" l="1"/>
  <c r="J3299" i="10"/>
  <c r="K3300" i="10"/>
  <c r="G3300" i="10"/>
  <c r="O2282" i="10"/>
  <c r="P2282" i="10"/>
  <c r="Q2281" i="10"/>
  <c r="B3300" i="10"/>
  <c r="M2282" i="10"/>
  <c r="N2282" i="10"/>
  <c r="L2283" i="10"/>
  <c r="F2285" i="10"/>
  <c r="H2285" i="10" s="1"/>
  <c r="D2286" i="10"/>
  <c r="E2286" i="10" s="1"/>
  <c r="C2287" i="10" s="1"/>
  <c r="A3301" i="10"/>
  <c r="I3301" i="10" l="1"/>
  <c r="J3300" i="10"/>
  <c r="K3301" i="10"/>
  <c r="G3301" i="10"/>
  <c r="O2283" i="10"/>
  <c r="P2283" i="10"/>
  <c r="Q2282" i="10"/>
  <c r="B3301" i="10"/>
  <c r="M2283" i="10"/>
  <c r="N2283" i="10"/>
  <c r="L2284" i="10"/>
  <c r="D2287" i="10"/>
  <c r="E2287" i="10" s="1"/>
  <c r="C2288" i="10" s="1"/>
  <c r="F2286" i="10"/>
  <c r="H2286" i="10" s="1"/>
  <c r="A3302" i="10"/>
  <c r="I3302" i="10" l="1"/>
  <c r="J3301" i="10"/>
  <c r="K3302" i="10"/>
  <c r="G3302" i="10"/>
  <c r="O2284" i="10"/>
  <c r="P2284" i="10"/>
  <c r="Q2283" i="10"/>
  <c r="B3302" i="10"/>
  <c r="M2284" i="10"/>
  <c r="N2284" i="10"/>
  <c r="L2285" i="10"/>
  <c r="D2288" i="10"/>
  <c r="E2288" i="10" s="1"/>
  <c r="C2289" i="10" s="1"/>
  <c r="F2287" i="10"/>
  <c r="H2287" i="10" s="1"/>
  <c r="A3303" i="10"/>
  <c r="I3303" i="10" l="1"/>
  <c r="J3302" i="10"/>
  <c r="K3303" i="10"/>
  <c r="G3303" i="10"/>
  <c r="P2285" i="10"/>
  <c r="O2285" i="10"/>
  <c r="Q2284" i="10"/>
  <c r="B3303" i="10"/>
  <c r="M2285" i="10"/>
  <c r="N2285" i="10"/>
  <c r="L2286" i="10"/>
  <c r="F2288" i="10"/>
  <c r="H2288" i="10" s="1"/>
  <c r="D2289" i="10"/>
  <c r="E2289" i="10" s="1"/>
  <c r="C2290" i="10" s="1"/>
  <c r="A3304" i="10"/>
  <c r="I3304" i="10" l="1"/>
  <c r="J3303" i="10"/>
  <c r="K3304" i="10"/>
  <c r="G3304" i="10"/>
  <c r="P2286" i="10"/>
  <c r="O2286" i="10"/>
  <c r="Q2285" i="10"/>
  <c r="B3304" i="10"/>
  <c r="M2286" i="10"/>
  <c r="N2286" i="10"/>
  <c r="L2287" i="10"/>
  <c r="D2290" i="10"/>
  <c r="E2290" i="10" s="1"/>
  <c r="C2291" i="10" s="1"/>
  <c r="F2289" i="10"/>
  <c r="H2289" i="10" s="1"/>
  <c r="A3305" i="10"/>
  <c r="I3305" i="10" l="1"/>
  <c r="J3304" i="10"/>
  <c r="K3305" i="10"/>
  <c r="G3305" i="10"/>
  <c r="O2287" i="10"/>
  <c r="P2287" i="10"/>
  <c r="Q2286" i="10"/>
  <c r="B3305" i="10"/>
  <c r="M2287" i="10"/>
  <c r="N2287" i="10"/>
  <c r="L2288" i="10"/>
  <c r="D2291" i="10"/>
  <c r="E2291" i="10" s="1"/>
  <c r="C2292" i="10" s="1"/>
  <c r="F2290" i="10"/>
  <c r="H2290" i="10" s="1"/>
  <c r="A3306" i="10"/>
  <c r="I3306" i="10" l="1"/>
  <c r="J3305" i="10"/>
  <c r="K3306" i="10"/>
  <c r="G3306" i="10"/>
  <c r="P2288" i="10"/>
  <c r="O2288" i="10"/>
  <c r="Q2287" i="10"/>
  <c r="B3306" i="10"/>
  <c r="M2288" i="10"/>
  <c r="N2288" i="10"/>
  <c r="L2289" i="10"/>
  <c r="F2291" i="10"/>
  <c r="H2291" i="10" s="1"/>
  <c r="D2292" i="10"/>
  <c r="E2292" i="10" s="1"/>
  <c r="C2293" i="10" s="1"/>
  <c r="A3307" i="10"/>
  <c r="I3307" i="10" l="1"/>
  <c r="J3306" i="10"/>
  <c r="K3307" i="10"/>
  <c r="G3307" i="10"/>
  <c r="O2289" i="10"/>
  <c r="P2289" i="10"/>
  <c r="Q2288" i="10"/>
  <c r="B3307" i="10"/>
  <c r="M2289" i="10"/>
  <c r="N2289" i="10"/>
  <c r="L2290" i="10"/>
  <c r="F2292" i="10"/>
  <c r="H2292" i="10" s="1"/>
  <c r="D2293" i="10"/>
  <c r="E2293" i="10" s="1"/>
  <c r="C2294" i="10" s="1"/>
  <c r="A3308" i="10"/>
  <c r="I3308" i="10" l="1"/>
  <c r="J3307" i="10"/>
  <c r="K3308" i="10"/>
  <c r="G3308" i="10"/>
  <c r="P2290" i="10"/>
  <c r="O2290" i="10"/>
  <c r="Q2289" i="10"/>
  <c r="B3308" i="10"/>
  <c r="M2290" i="10"/>
  <c r="N2290" i="10"/>
  <c r="L2291" i="10"/>
  <c r="F2293" i="10"/>
  <c r="H2293" i="10" s="1"/>
  <c r="D2294" i="10"/>
  <c r="E2294" i="10" s="1"/>
  <c r="C2295" i="10" s="1"/>
  <c r="A3309" i="10"/>
  <c r="I3309" i="10" l="1"/>
  <c r="J3308" i="10"/>
  <c r="K3309" i="10"/>
  <c r="G3309" i="10"/>
  <c r="Q2290" i="10"/>
  <c r="P2291" i="10"/>
  <c r="O2291" i="10"/>
  <c r="B3309" i="10"/>
  <c r="M2291" i="10"/>
  <c r="N2291" i="10"/>
  <c r="L2292" i="10"/>
  <c r="D2295" i="10"/>
  <c r="E2295" i="10" s="1"/>
  <c r="C2296" i="10" s="1"/>
  <c r="F2294" i="10"/>
  <c r="H2294" i="10" s="1"/>
  <c r="A3310" i="10"/>
  <c r="I3310" i="10" l="1"/>
  <c r="J3309" i="10"/>
  <c r="K3310" i="10"/>
  <c r="G3310" i="10"/>
  <c r="O2292" i="10"/>
  <c r="P2292" i="10"/>
  <c r="Q2291" i="10"/>
  <c r="B3310" i="10"/>
  <c r="M2292" i="10"/>
  <c r="N2292" i="10"/>
  <c r="L2293" i="10"/>
  <c r="D2296" i="10"/>
  <c r="E2296" i="10" s="1"/>
  <c r="C2297" i="10" s="1"/>
  <c r="F2295" i="10"/>
  <c r="H2295" i="10" s="1"/>
  <c r="A3311" i="10"/>
  <c r="I3311" i="10" l="1"/>
  <c r="J3310" i="10"/>
  <c r="K3311" i="10"/>
  <c r="G3311" i="10"/>
  <c r="Q2292" i="10"/>
  <c r="P2293" i="10"/>
  <c r="O2293" i="10"/>
  <c r="B3311" i="10"/>
  <c r="M2293" i="10"/>
  <c r="N2293" i="10"/>
  <c r="L2294" i="10"/>
  <c r="F2296" i="10"/>
  <c r="H2296" i="10" s="1"/>
  <c r="D2297" i="10"/>
  <c r="E2297" i="10" s="1"/>
  <c r="C2298" i="10" s="1"/>
  <c r="A3312" i="10"/>
  <c r="I3312" i="10" l="1"/>
  <c r="J3311" i="10"/>
  <c r="K3312" i="10"/>
  <c r="G3312" i="10"/>
  <c r="O2294" i="10"/>
  <c r="P2294" i="10"/>
  <c r="Q2293" i="10"/>
  <c r="B3312" i="10"/>
  <c r="M2294" i="10"/>
  <c r="N2294" i="10"/>
  <c r="L2295" i="10"/>
  <c r="D2298" i="10"/>
  <c r="E2298" i="10" s="1"/>
  <c r="C2299" i="10" s="1"/>
  <c r="F2297" i="10"/>
  <c r="H2297" i="10" s="1"/>
  <c r="A3313" i="10"/>
  <c r="I3313" i="10" l="1"/>
  <c r="J3312" i="10"/>
  <c r="K3313" i="10"/>
  <c r="G3313" i="10"/>
  <c r="P2295" i="10"/>
  <c r="O2295" i="10"/>
  <c r="Q2294" i="10"/>
  <c r="B3313" i="10"/>
  <c r="M2295" i="10"/>
  <c r="N2295" i="10"/>
  <c r="L2296" i="10"/>
  <c r="F2298" i="10"/>
  <c r="H2298" i="10" s="1"/>
  <c r="D2299" i="10"/>
  <c r="E2299" i="10" s="1"/>
  <c r="C2300" i="10" s="1"/>
  <c r="A3314" i="10"/>
  <c r="I3314" i="10" l="1"/>
  <c r="J3313" i="10"/>
  <c r="K3314" i="10"/>
  <c r="G3314" i="10"/>
  <c r="P2296" i="10"/>
  <c r="O2296" i="10"/>
  <c r="Q2295" i="10"/>
  <c r="B3314" i="10"/>
  <c r="M2296" i="10"/>
  <c r="N2296" i="10"/>
  <c r="L2297" i="10"/>
  <c r="F2299" i="10"/>
  <c r="H2299" i="10" s="1"/>
  <c r="D2300" i="10"/>
  <c r="E2300" i="10" s="1"/>
  <c r="C2301" i="10" s="1"/>
  <c r="A3315" i="10"/>
  <c r="I3315" i="10" l="1"/>
  <c r="J3314" i="10"/>
  <c r="K3315" i="10"/>
  <c r="G3315" i="10"/>
  <c r="Q2296" i="10"/>
  <c r="O2297" i="10"/>
  <c r="P2297" i="10"/>
  <c r="B3315" i="10"/>
  <c r="M2297" i="10"/>
  <c r="N2297" i="10"/>
  <c r="L2298" i="10"/>
  <c r="D2301" i="10"/>
  <c r="E2301" i="10" s="1"/>
  <c r="C2302" i="10" s="1"/>
  <c r="F2300" i="10"/>
  <c r="H2300" i="10" s="1"/>
  <c r="A3316" i="10"/>
  <c r="I3316" i="10" l="1"/>
  <c r="J3315" i="10"/>
  <c r="K3316" i="10"/>
  <c r="G3316" i="10"/>
  <c r="O2298" i="10"/>
  <c r="P2298" i="10"/>
  <c r="Q2297" i="10"/>
  <c r="B3316" i="10"/>
  <c r="M2298" i="10"/>
  <c r="N2298" i="10"/>
  <c r="L2299" i="10"/>
  <c r="D2302" i="10"/>
  <c r="E2302" i="10" s="1"/>
  <c r="C2303" i="10" s="1"/>
  <c r="F2301" i="10"/>
  <c r="H2301" i="10" s="1"/>
  <c r="A3317" i="10"/>
  <c r="I3317" i="10" l="1"/>
  <c r="J3316" i="10"/>
  <c r="K3317" i="10"/>
  <c r="G3317" i="10"/>
  <c r="P2299" i="10"/>
  <c r="O2299" i="10"/>
  <c r="Q2298" i="10"/>
  <c r="B3317" i="10"/>
  <c r="M2299" i="10"/>
  <c r="N2299" i="10"/>
  <c r="L2300" i="10"/>
  <c r="D2303" i="10"/>
  <c r="E2303" i="10" s="1"/>
  <c r="C2304" i="10" s="1"/>
  <c r="F2302" i="10"/>
  <c r="H2302" i="10" s="1"/>
  <c r="A3318" i="10"/>
  <c r="I3318" i="10" l="1"/>
  <c r="J3317" i="10"/>
  <c r="K3318" i="10"/>
  <c r="G3318" i="10"/>
  <c r="O2300" i="10"/>
  <c r="P2300" i="10"/>
  <c r="Q2299" i="10"/>
  <c r="B3318" i="10"/>
  <c r="M2300" i="10"/>
  <c r="N2300" i="10"/>
  <c r="L2301" i="10"/>
  <c r="D2304" i="10"/>
  <c r="E2304" i="10" s="1"/>
  <c r="C2305" i="10" s="1"/>
  <c r="F2303" i="10"/>
  <c r="H2303" i="10" s="1"/>
  <c r="A3319" i="10"/>
  <c r="I3319" i="10" l="1"/>
  <c r="J3318" i="10"/>
  <c r="K3319" i="10"/>
  <c r="G3319" i="10"/>
  <c r="O2301" i="10"/>
  <c r="P2301" i="10"/>
  <c r="Q2300" i="10"/>
  <c r="B3319" i="10"/>
  <c r="M2301" i="10"/>
  <c r="N2301" i="10"/>
  <c r="L2302" i="10"/>
  <c r="F2304" i="10"/>
  <c r="H2304" i="10" s="1"/>
  <c r="D2305" i="10"/>
  <c r="E2305" i="10" s="1"/>
  <c r="C2306" i="10" s="1"/>
  <c r="A3320" i="10"/>
  <c r="I3320" i="10" l="1"/>
  <c r="J3319" i="10"/>
  <c r="K3320" i="10"/>
  <c r="G3320" i="10"/>
  <c r="P2302" i="10"/>
  <c r="O2302" i="10"/>
  <c r="Q2301" i="10"/>
  <c r="B3320" i="10"/>
  <c r="M2302" i="10"/>
  <c r="N2302" i="10"/>
  <c r="L2303" i="10"/>
  <c r="D2306" i="10"/>
  <c r="E2306" i="10" s="1"/>
  <c r="C2307" i="10" s="1"/>
  <c r="F2305" i="10"/>
  <c r="H2305" i="10" s="1"/>
  <c r="A3321" i="10"/>
  <c r="I3321" i="10" l="1"/>
  <c r="J3320" i="10"/>
  <c r="K3321" i="10"/>
  <c r="G3321" i="10"/>
  <c r="P2303" i="10"/>
  <c r="O2303" i="10"/>
  <c r="Q2302" i="10"/>
  <c r="B3321" i="10"/>
  <c r="M2303" i="10"/>
  <c r="N2303" i="10"/>
  <c r="L2304" i="10"/>
  <c r="D2307" i="10"/>
  <c r="E2307" i="10" s="1"/>
  <c r="C2308" i="10" s="1"/>
  <c r="F2306" i="10"/>
  <c r="H2306" i="10" s="1"/>
  <c r="A3322" i="10"/>
  <c r="I3322" i="10" l="1"/>
  <c r="J3321" i="10"/>
  <c r="K3322" i="10"/>
  <c r="G3322" i="10"/>
  <c r="P2304" i="10"/>
  <c r="O2304" i="10"/>
  <c r="Q2303" i="10"/>
  <c r="B3322" i="10"/>
  <c r="M2304" i="10"/>
  <c r="N2304" i="10"/>
  <c r="L2305" i="10"/>
  <c r="D2308" i="10"/>
  <c r="E2308" i="10" s="1"/>
  <c r="C2309" i="10" s="1"/>
  <c r="F2307" i="10"/>
  <c r="H2307" i="10" s="1"/>
  <c r="A3323" i="10"/>
  <c r="I3323" i="10" l="1"/>
  <c r="J3322" i="10"/>
  <c r="K3323" i="10"/>
  <c r="G3323" i="10"/>
  <c r="P2305" i="10"/>
  <c r="O2305" i="10"/>
  <c r="Q2304" i="10"/>
  <c r="B3323" i="10"/>
  <c r="M2305" i="10"/>
  <c r="N2305" i="10"/>
  <c r="L2306" i="10"/>
  <c r="D2309" i="10"/>
  <c r="E2309" i="10" s="1"/>
  <c r="C2310" i="10" s="1"/>
  <c r="F2308" i="10"/>
  <c r="H2308" i="10" s="1"/>
  <c r="A3324" i="10"/>
  <c r="I3324" i="10" l="1"/>
  <c r="J3323" i="10"/>
  <c r="K3324" i="10"/>
  <c r="G3324" i="10"/>
  <c r="P2306" i="10"/>
  <c r="O2306" i="10"/>
  <c r="Q2305" i="10"/>
  <c r="B3324" i="10"/>
  <c r="M2306" i="10"/>
  <c r="N2306" i="10"/>
  <c r="L2307" i="10"/>
  <c r="D2310" i="10"/>
  <c r="E2310" i="10" s="1"/>
  <c r="C2311" i="10" s="1"/>
  <c r="F2309" i="10"/>
  <c r="H2309" i="10" s="1"/>
  <c r="A3325" i="10"/>
  <c r="I3325" i="10" l="1"/>
  <c r="J3324" i="10"/>
  <c r="K3325" i="10"/>
  <c r="G3325" i="10"/>
  <c r="O2307" i="10"/>
  <c r="P2307" i="10"/>
  <c r="Q2306" i="10"/>
  <c r="B3325" i="10"/>
  <c r="M2307" i="10"/>
  <c r="N2307" i="10"/>
  <c r="L2308" i="10"/>
  <c r="F2310" i="10"/>
  <c r="H2310" i="10" s="1"/>
  <c r="D2311" i="10"/>
  <c r="E2311" i="10" s="1"/>
  <c r="C2312" i="10" s="1"/>
  <c r="A3326" i="10"/>
  <c r="I3326" i="10" l="1"/>
  <c r="J3325" i="10"/>
  <c r="K3326" i="10"/>
  <c r="G3326" i="10"/>
  <c r="Q2307" i="10"/>
  <c r="O2308" i="10"/>
  <c r="P2308" i="10"/>
  <c r="B3326" i="10"/>
  <c r="M2308" i="10"/>
  <c r="N2308" i="10"/>
  <c r="L2309" i="10"/>
  <c r="F2311" i="10"/>
  <c r="H2311" i="10" s="1"/>
  <c r="D2312" i="10"/>
  <c r="E2312" i="10" s="1"/>
  <c r="C2313" i="10" s="1"/>
  <c r="A3327" i="10"/>
  <c r="I3327" i="10" l="1"/>
  <c r="J3326" i="10"/>
  <c r="K3327" i="10"/>
  <c r="G3327" i="10"/>
  <c r="Q2308" i="10"/>
  <c r="P2309" i="10"/>
  <c r="O2309" i="10"/>
  <c r="B3327" i="10"/>
  <c r="M2309" i="10"/>
  <c r="N2309" i="10"/>
  <c r="L2310" i="10"/>
  <c r="D2313" i="10"/>
  <c r="E2313" i="10" s="1"/>
  <c r="C2314" i="10" s="1"/>
  <c r="F2312" i="10"/>
  <c r="H2312" i="10" s="1"/>
  <c r="A3328" i="10"/>
  <c r="I3328" i="10" l="1"/>
  <c r="J3327" i="10"/>
  <c r="K3328" i="10"/>
  <c r="G3328" i="10"/>
  <c r="O2310" i="10"/>
  <c r="P2310" i="10"/>
  <c r="Q2309" i="10"/>
  <c r="B3328" i="10"/>
  <c r="M2310" i="10"/>
  <c r="N2310" i="10"/>
  <c r="L2311" i="10"/>
  <c r="F2313" i="10"/>
  <c r="H2313" i="10" s="1"/>
  <c r="D2314" i="10"/>
  <c r="E2314" i="10" s="1"/>
  <c r="C2315" i="10" s="1"/>
  <c r="A3329" i="10"/>
  <c r="I3329" i="10" l="1"/>
  <c r="J3328" i="10"/>
  <c r="K3329" i="10"/>
  <c r="G3329" i="10"/>
  <c r="O2311" i="10"/>
  <c r="P2311" i="10"/>
  <c r="Q2310" i="10"/>
  <c r="B3329" i="10"/>
  <c r="M2311" i="10"/>
  <c r="N2311" i="10"/>
  <c r="L2312" i="10"/>
  <c r="F2314" i="10"/>
  <c r="H2314" i="10" s="1"/>
  <c r="D2315" i="10"/>
  <c r="E2315" i="10" s="1"/>
  <c r="C2316" i="10" s="1"/>
  <c r="A3330" i="10"/>
  <c r="I3330" i="10" l="1"/>
  <c r="J3329" i="10"/>
  <c r="K3330" i="10"/>
  <c r="G3330" i="10"/>
  <c r="Q2311" i="10"/>
  <c r="O2312" i="10"/>
  <c r="P2312" i="10"/>
  <c r="B3330" i="10"/>
  <c r="M2312" i="10"/>
  <c r="N2312" i="10"/>
  <c r="L2313" i="10"/>
  <c r="F2315" i="10"/>
  <c r="H2315" i="10" s="1"/>
  <c r="D2316" i="10"/>
  <c r="E2316" i="10" s="1"/>
  <c r="C2317" i="10" s="1"/>
  <c r="A3331" i="10"/>
  <c r="I3331" i="10" l="1"/>
  <c r="J3330" i="10"/>
  <c r="K3331" i="10"/>
  <c r="G3331" i="10"/>
  <c r="P2313" i="10"/>
  <c r="O2313" i="10"/>
  <c r="Q2312" i="10"/>
  <c r="B3331" i="10"/>
  <c r="M2313" i="10"/>
  <c r="N2313" i="10"/>
  <c r="L2314" i="10"/>
  <c r="D2317" i="10"/>
  <c r="E2317" i="10" s="1"/>
  <c r="C2318" i="10" s="1"/>
  <c r="F2316" i="10"/>
  <c r="H2316" i="10" s="1"/>
  <c r="A3332" i="10"/>
  <c r="I3332" i="10" l="1"/>
  <c r="J3331" i="10"/>
  <c r="K3332" i="10"/>
  <c r="G3332" i="10"/>
  <c r="Q2313" i="10"/>
  <c r="P2314" i="10"/>
  <c r="O2314" i="10"/>
  <c r="B3332" i="10"/>
  <c r="M2314" i="10"/>
  <c r="N2314" i="10"/>
  <c r="L2315" i="10"/>
  <c r="D2318" i="10"/>
  <c r="E2318" i="10" s="1"/>
  <c r="C2319" i="10" s="1"/>
  <c r="F2317" i="10"/>
  <c r="H2317" i="10" s="1"/>
  <c r="A3333" i="10"/>
  <c r="I3333" i="10" l="1"/>
  <c r="J3332" i="10"/>
  <c r="K3333" i="10"/>
  <c r="G3333" i="10"/>
  <c r="Q2314" i="10"/>
  <c r="P2315" i="10"/>
  <c r="O2315" i="10"/>
  <c r="B3333" i="10"/>
  <c r="M2315" i="10"/>
  <c r="N2315" i="10"/>
  <c r="L2316" i="10"/>
  <c r="F2318" i="10"/>
  <c r="H2318" i="10" s="1"/>
  <c r="D2319" i="10"/>
  <c r="E2319" i="10" s="1"/>
  <c r="C2320" i="10" s="1"/>
  <c r="A3334" i="10"/>
  <c r="I3334" i="10" l="1"/>
  <c r="J3333" i="10"/>
  <c r="K3334" i="10"/>
  <c r="G3334" i="10"/>
  <c r="P2316" i="10"/>
  <c r="O2316" i="10"/>
  <c r="Q2315" i="10"/>
  <c r="B3334" i="10"/>
  <c r="M2316" i="10"/>
  <c r="N2316" i="10"/>
  <c r="L2317" i="10"/>
  <c r="D2320" i="10"/>
  <c r="E2320" i="10" s="1"/>
  <c r="C2321" i="10" s="1"/>
  <c r="F2319" i="10"/>
  <c r="H2319" i="10" s="1"/>
  <c r="A3335" i="10"/>
  <c r="I3335" i="10" l="1"/>
  <c r="J3334" i="10"/>
  <c r="K3335" i="10"/>
  <c r="G3335" i="10"/>
  <c r="P2317" i="10"/>
  <c r="O2317" i="10"/>
  <c r="Q2316" i="10"/>
  <c r="B3335" i="10"/>
  <c r="M2317" i="10"/>
  <c r="N2317" i="10"/>
  <c r="L2318" i="10"/>
  <c r="D2321" i="10"/>
  <c r="E2321" i="10" s="1"/>
  <c r="C2322" i="10" s="1"/>
  <c r="F2320" i="10"/>
  <c r="H2320" i="10" s="1"/>
  <c r="A3336" i="10"/>
  <c r="I3336" i="10" l="1"/>
  <c r="J3335" i="10"/>
  <c r="K3336" i="10"/>
  <c r="G3336" i="10"/>
  <c r="Q2317" i="10"/>
  <c r="P2318" i="10"/>
  <c r="O2318" i="10"/>
  <c r="B3336" i="10"/>
  <c r="M2318" i="10"/>
  <c r="N2318" i="10"/>
  <c r="L2319" i="10"/>
  <c r="D2322" i="10"/>
  <c r="E2322" i="10" s="1"/>
  <c r="C2323" i="10" s="1"/>
  <c r="F2321" i="10"/>
  <c r="H2321" i="10" s="1"/>
  <c r="A3337" i="10"/>
  <c r="I3337" i="10" l="1"/>
  <c r="J3336" i="10"/>
  <c r="K3337" i="10"/>
  <c r="G3337" i="10"/>
  <c r="O2319" i="10"/>
  <c r="P2319" i="10"/>
  <c r="Q2318" i="10"/>
  <c r="B3337" i="10"/>
  <c r="M2319" i="10"/>
  <c r="N2319" i="10"/>
  <c r="L2320" i="10"/>
  <c r="D2323" i="10"/>
  <c r="E2323" i="10" s="1"/>
  <c r="C2324" i="10" s="1"/>
  <c r="F2322" i="10"/>
  <c r="H2322" i="10" s="1"/>
  <c r="A3338" i="10"/>
  <c r="I3338" i="10" l="1"/>
  <c r="J3337" i="10"/>
  <c r="K3338" i="10"/>
  <c r="G3338" i="10"/>
  <c r="Q2319" i="10"/>
  <c r="P2320" i="10"/>
  <c r="O2320" i="10"/>
  <c r="B3338" i="10"/>
  <c r="M2320" i="10"/>
  <c r="N2320" i="10"/>
  <c r="L2321" i="10"/>
  <c r="D2324" i="10"/>
  <c r="E2324" i="10" s="1"/>
  <c r="C2325" i="10" s="1"/>
  <c r="F2323" i="10"/>
  <c r="H2323" i="10" s="1"/>
  <c r="A3339" i="10"/>
  <c r="I3339" i="10" l="1"/>
  <c r="J3338" i="10"/>
  <c r="K3339" i="10"/>
  <c r="G3339" i="10"/>
  <c r="P2321" i="10"/>
  <c r="O2321" i="10"/>
  <c r="Q2320" i="10"/>
  <c r="B3339" i="10"/>
  <c r="M2321" i="10"/>
  <c r="N2321" i="10"/>
  <c r="L2322" i="10"/>
  <c r="D2325" i="10"/>
  <c r="E2325" i="10" s="1"/>
  <c r="C2326" i="10" s="1"/>
  <c r="F2324" i="10"/>
  <c r="H2324" i="10" s="1"/>
  <c r="A3340" i="10"/>
  <c r="I3340" i="10" l="1"/>
  <c r="J3339" i="10"/>
  <c r="K3340" i="10"/>
  <c r="G3340" i="10"/>
  <c r="P2322" i="10"/>
  <c r="O2322" i="10"/>
  <c r="Q2321" i="10"/>
  <c r="B3340" i="10"/>
  <c r="M2322" i="10"/>
  <c r="N2322" i="10"/>
  <c r="L2323" i="10"/>
  <c r="F2325" i="10"/>
  <c r="H2325" i="10" s="1"/>
  <c r="D2326" i="10"/>
  <c r="E2326" i="10" s="1"/>
  <c r="C2327" i="10" s="1"/>
  <c r="A3341" i="10"/>
  <c r="I3341" i="10" l="1"/>
  <c r="J3340" i="10"/>
  <c r="K3341" i="10"/>
  <c r="G3341" i="10"/>
  <c r="O2323" i="10"/>
  <c r="P2323" i="10"/>
  <c r="Q2322" i="10"/>
  <c r="B3341" i="10"/>
  <c r="M2323" i="10"/>
  <c r="N2323" i="10"/>
  <c r="L2324" i="10"/>
  <c r="F2326" i="10"/>
  <c r="H2326" i="10" s="1"/>
  <c r="D2327" i="10"/>
  <c r="E2327" i="10" s="1"/>
  <c r="C2328" i="10" s="1"/>
  <c r="A3342" i="10"/>
  <c r="I3342" i="10" l="1"/>
  <c r="J3341" i="10"/>
  <c r="K3342" i="10"/>
  <c r="G3342" i="10"/>
  <c r="O2324" i="10"/>
  <c r="P2324" i="10"/>
  <c r="Q2323" i="10"/>
  <c r="B3342" i="10"/>
  <c r="M2324" i="10"/>
  <c r="N2324" i="10"/>
  <c r="L2325" i="10"/>
  <c r="D2328" i="10"/>
  <c r="E2328" i="10" s="1"/>
  <c r="C2329" i="10" s="1"/>
  <c r="F2327" i="10"/>
  <c r="H2327" i="10" s="1"/>
  <c r="A3343" i="10"/>
  <c r="I3343" i="10" l="1"/>
  <c r="J3342" i="10"/>
  <c r="K3343" i="10"/>
  <c r="G3343" i="10"/>
  <c r="P2325" i="10"/>
  <c r="O2325" i="10"/>
  <c r="Q2324" i="10"/>
  <c r="B3343" i="10"/>
  <c r="M2325" i="10"/>
  <c r="N2325" i="10"/>
  <c r="L2326" i="10"/>
  <c r="D2329" i="10"/>
  <c r="E2329" i="10" s="1"/>
  <c r="C2330" i="10" s="1"/>
  <c r="F2328" i="10"/>
  <c r="H2328" i="10" s="1"/>
  <c r="A3344" i="10"/>
  <c r="I3344" i="10" l="1"/>
  <c r="J3343" i="10"/>
  <c r="K3344" i="10"/>
  <c r="G3344" i="10"/>
  <c r="P2326" i="10"/>
  <c r="O2326" i="10"/>
  <c r="Q2325" i="10"/>
  <c r="B3344" i="10"/>
  <c r="M2326" i="10"/>
  <c r="N2326" i="10"/>
  <c r="L2327" i="10"/>
  <c r="F2329" i="10"/>
  <c r="H2329" i="10" s="1"/>
  <c r="D2330" i="10"/>
  <c r="E2330" i="10" s="1"/>
  <c r="C2331" i="10" s="1"/>
  <c r="A3345" i="10"/>
  <c r="I3345" i="10" l="1"/>
  <c r="J3344" i="10"/>
  <c r="K3345" i="10"/>
  <c r="G3345" i="10"/>
  <c r="P2327" i="10"/>
  <c r="O2327" i="10"/>
  <c r="Q2326" i="10"/>
  <c r="B3345" i="10"/>
  <c r="M2327" i="10"/>
  <c r="N2327" i="10"/>
  <c r="L2328" i="10"/>
  <c r="D2331" i="10"/>
  <c r="E2331" i="10" s="1"/>
  <c r="C2332" i="10" s="1"/>
  <c r="F2330" i="10"/>
  <c r="H2330" i="10" s="1"/>
  <c r="A3346" i="10"/>
  <c r="I3346" i="10" l="1"/>
  <c r="J3345" i="10"/>
  <c r="K3346" i="10"/>
  <c r="G3346" i="10"/>
  <c r="Q2327" i="10"/>
  <c r="P2328" i="10"/>
  <c r="O2328" i="10"/>
  <c r="B3346" i="10"/>
  <c r="M2328" i="10"/>
  <c r="N2328" i="10"/>
  <c r="L2329" i="10"/>
  <c r="D2332" i="10"/>
  <c r="E2332" i="10" s="1"/>
  <c r="C2333" i="10" s="1"/>
  <c r="F2331" i="10"/>
  <c r="H2331" i="10" s="1"/>
  <c r="A3347" i="10"/>
  <c r="I3347" i="10" l="1"/>
  <c r="J3346" i="10"/>
  <c r="K3347" i="10"/>
  <c r="G3347" i="10"/>
  <c r="P2329" i="10"/>
  <c r="O2329" i="10"/>
  <c r="Q2328" i="10"/>
  <c r="B3347" i="10"/>
  <c r="M2329" i="10"/>
  <c r="N2329" i="10"/>
  <c r="L2330" i="10"/>
  <c r="F2332" i="10"/>
  <c r="H2332" i="10" s="1"/>
  <c r="D2333" i="10"/>
  <c r="E2333" i="10" s="1"/>
  <c r="C2334" i="10" s="1"/>
  <c r="A3348" i="10"/>
  <c r="I3348" i="10" l="1"/>
  <c r="J3347" i="10"/>
  <c r="K3348" i="10"/>
  <c r="G3348" i="10"/>
  <c r="P2330" i="10"/>
  <c r="O2330" i="10"/>
  <c r="Q2329" i="10"/>
  <c r="B3348" i="10"/>
  <c r="M2330" i="10"/>
  <c r="N2330" i="10"/>
  <c r="L2331" i="10"/>
  <c r="D2334" i="10"/>
  <c r="E2334" i="10" s="1"/>
  <c r="C2335" i="10" s="1"/>
  <c r="F2333" i="10"/>
  <c r="H2333" i="10" s="1"/>
  <c r="A3349" i="10"/>
  <c r="I3349" i="10" l="1"/>
  <c r="J3348" i="10"/>
  <c r="K3349" i="10"/>
  <c r="G3349" i="10"/>
  <c r="Q2330" i="10"/>
  <c r="P2331" i="10"/>
  <c r="O2331" i="10"/>
  <c r="B3349" i="10"/>
  <c r="M2331" i="10"/>
  <c r="N2331" i="10"/>
  <c r="L2332" i="10"/>
  <c r="F2334" i="10"/>
  <c r="H2334" i="10" s="1"/>
  <c r="D2335" i="10"/>
  <c r="E2335" i="10" s="1"/>
  <c r="C2336" i="10" s="1"/>
  <c r="A3350" i="10"/>
  <c r="I3350" i="10" l="1"/>
  <c r="J3349" i="10"/>
  <c r="K3350" i="10"/>
  <c r="G3350" i="10"/>
  <c r="O2332" i="10"/>
  <c r="P2332" i="10"/>
  <c r="Q2331" i="10"/>
  <c r="B3350" i="10"/>
  <c r="M2332" i="10"/>
  <c r="N2332" i="10"/>
  <c r="L2333" i="10"/>
  <c r="F2335" i="10"/>
  <c r="H2335" i="10" s="1"/>
  <c r="D2336" i="10"/>
  <c r="E2336" i="10" s="1"/>
  <c r="C2337" i="10" s="1"/>
  <c r="A3351" i="10"/>
  <c r="I3351" i="10" l="1"/>
  <c r="J3350" i="10"/>
  <c r="K3351" i="10"/>
  <c r="G3351" i="10"/>
  <c r="P2333" i="10"/>
  <c r="O2333" i="10"/>
  <c r="Q2332" i="10"/>
  <c r="B3351" i="10"/>
  <c r="M2333" i="10"/>
  <c r="N2333" i="10"/>
  <c r="L2334" i="10"/>
  <c r="D2337" i="10"/>
  <c r="E2337" i="10" s="1"/>
  <c r="C2338" i="10" s="1"/>
  <c r="F2336" i="10"/>
  <c r="H2336" i="10" s="1"/>
  <c r="A3352" i="10"/>
  <c r="I3352" i="10" l="1"/>
  <c r="J3351" i="10"/>
  <c r="K3352" i="10"/>
  <c r="G3352" i="10"/>
  <c r="O2334" i="10"/>
  <c r="P2334" i="10"/>
  <c r="Q2333" i="10"/>
  <c r="B3352" i="10"/>
  <c r="M2334" i="10"/>
  <c r="N2334" i="10"/>
  <c r="L2335" i="10"/>
  <c r="D2338" i="10"/>
  <c r="E2338" i="10" s="1"/>
  <c r="C2339" i="10" s="1"/>
  <c r="F2337" i="10"/>
  <c r="H2337" i="10" s="1"/>
  <c r="A3353" i="10"/>
  <c r="I3353" i="10" l="1"/>
  <c r="J3352" i="10"/>
  <c r="K3353" i="10"/>
  <c r="G3353" i="10"/>
  <c r="Q2334" i="10"/>
  <c r="P2335" i="10"/>
  <c r="O2335" i="10"/>
  <c r="B3353" i="10"/>
  <c r="M2335" i="10"/>
  <c r="N2335" i="10"/>
  <c r="L2336" i="10"/>
  <c r="D2339" i="10"/>
  <c r="E2339" i="10" s="1"/>
  <c r="C2340" i="10" s="1"/>
  <c r="F2338" i="10"/>
  <c r="H2338" i="10" s="1"/>
  <c r="A3354" i="10"/>
  <c r="I3354" i="10" l="1"/>
  <c r="J3353" i="10"/>
  <c r="K3354" i="10"/>
  <c r="G3354" i="10"/>
  <c r="Q2335" i="10"/>
  <c r="P2336" i="10"/>
  <c r="O2336" i="10"/>
  <c r="B3354" i="10"/>
  <c r="M2336" i="10"/>
  <c r="N2336" i="10"/>
  <c r="L2337" i="10"/>
  <c r="F2339" i="10"/>
  <c r="H2339" i="10" s="1"/>
  <c r="D2340" i="10"/>
  <c r="E2340" i="10" s="1"/>
  <c r="C2341" i="10" s="1"/>
  <c r="A3355" i="10"/>
  <c r="I3355" i="10" l="1"/>
  <c r="J3354" i="10"/>
  <c r="K3355" i="10"/>
  <c r="G3355" i="10"/>
  <c r="O2337" i="10"/>
  <c r="P2337" i="10"/>
  <c r="Q2336" i="10"/>
  <c r="B3355" i="10"/>
  <c r="M2337" i="10"/>
  <c r="N2337" i="10"/>
  <c r="L2338" i="10"/>
  <c r="D2341" i="10"/>
  <c r="E2341" i="10" s="1"/>
  <c r="C2342" i="10" s="1"/>
  <c r="F2340" i="10"/>
  <c r="H2340" i="10" s="1"/>
  <c r="A3356" i="10"/>
  <c r="I3356" i="10" l="1"/>
  <c r="J3355" i="10"/>
  <c r="K3356" i="10"/>
  <c r="G3356" i="10"/>
  <c r="Q2337" i="10"/>
  <c r="O2338" i="10"/>
  <c r="P2338" i="10"/>
  <c r="B3356" i="10"/>
  <c r="M2338" i="10"/>
  <c r="N2338" i="10"/>
  <c r="L2339" i="10"/>
  <c r="F2341" i="10"/>
  <c r="H2341" i="10" s="1"/>
  <c r="D2342" i="10"/>
  <c r="E2342" i="10" s="1"/>
  <c r="C2343" i="10" s="1"/>
  <c r="A3357" i="10"/>
  <c r="I3357" i="10" l="1"/>
  <c r="J3356" i="10"/>
  <c r="K3357" i="10"/>
  <c r="G3357" i="10"/>
  <c r="Q2338" i="10"/>
  <c r="P2339" i="10"/>
  <c r="O2339" i="10"/>
  <c r="B3357" i="10"/>
  <c r="M2339" i="10"/>
  <c r="N2339" i="10"/>
  <c r="L2340" i="10"/>
  <c r="F2342" i="10"/>
  <c r="H2342" i="10" s="1"/>
  <c r="D2343" i="10"/>
  <c r="E2343" i="10" s="1"/>
  <c r="C2344" i="10" s="1"/>
  <c r="A3358" i="10"/>
  <c r="I3358" i="10" l="1"/>
  <c r="J3357" i="10"/>
  <c r="K3358" i="10"/>
  <c r="G3358" i="10"/>
  <c r="O2340" i="10"/>
  <c r="P2340" i="10"/>
  <c r="Q2339" i="10"/>
  <c r="B3358" i="10"/>
  <c r="M2340" i="10"/>
  <c r="N2340" i="10"/>
  <c r="L2341" i="10"/>
  <c r="D2344" i="10"/>
  <c r="E2344" i="10" s="1"/>
  <c r="C2345" i="10" s="1"/>
  <c r="F2343" i="10"/>
  <c r="H2343" i="10" s="1"/>
  <c r="A3359" i="10"/>
  <c r="I3359" i="10" l="1"/>
  <c r="J3358" i="10"/>
  <c r="K3359" i="10"/>
  <c r="G3359" i="10"/>
  <c r="Q2340" i="10"/>
  <c r="P2341" i="10"/>
  <c r="O2341" i="10"/>
  <c r="B3359" i="10"/>
  <c r="M2341" i="10"/>
  <c r="N2341" i="10"/>
  <c r="L2342" i="10"/>
  <c r="D2345" i="10"/>
  <c r="E2345" i="10" s="1"/>
  <c r="C2346" i="10" s="1"/>
  <c r="F2344" i="10"/>
  <c r="H2344" i="10" s="1"/>
  <c r="A3360" i="10"/>
  <c r="I3360" i="10" l="1"/>
  <c r="J3359" i="10"/>
  <c r="K3360" i="10"/>
  <c r="G3360" i="10"/>
  <c r="Q2341" i="10"/>
  <c r="O2342" i="10"/>
  <c r="P2342" i="10"/>
  <c r="B3360" i="10"/>
  <c r="M2342" i="10"/>
  <c r="N2342" i="10"/>
  <c r="L2343" i="10"/>
  <c r="F2345" i="10"/>
  <c r="H2345" i="10" s="1"/>
  <c r="D2346" i="10"/>
  <c r="E2346" i="10" s="1"/>
  <c r="C2347" i="10" s="1"/>
  <c r="A3361" i="10"/>
  <c r="I3361" i="10" l="1"/>
  <c r="J3360" i="10"/>
  <c r="K3361" i="10"/>
  <c r="G3361" i="10"/>
  <c r="O2343" i="10"/>
  <c r="P2343" i="10"/>
  <c r="Q2342" i="10"/>
  <c r="B3361" i="10"/>
  <c r="M2343" i="10"/>
  <c r="N2343" i="10"/>
  <c r="L2344" i="10"/>
  <c r="D2347" i="10"/>
  <c r="E2347" i="10" s="1"/>
  <c r="C2348" i="10" s="1"/>
  <c r="F2346" i="10"/>
  <c r="H2346" i="10" s="1"/>
  <c r="A3362" i="10"/>
  <c r="I3362" i="10" l="1"/>
  <c r="J3361" i="10"/>
  <c r="K3362" i="10"/>
  <c r="G3362" i="10"/>
  <c r="Q2343" i="10"/>
  <c r="O2344" i="10"/>
  <c r="P2344" i="10"/>
  <c r="B3362" i="10"/>
  <c r="M2344" i="10"/>
  <c r="N2344" i="10"/>
  <c r="L2345" i="10"/>
  <c r="D2348" i="10"/>
  <c r="E2348" i="10" s="1"/>
  <c r="C2349" i="10" s="1"/>
  <c r="F2347" i="10"/>
  <c r="H2347" i="10" s="1"/>
  <c r="A3363" i="10"/>
  <c r="I3363" i="10" l="1"/>
  <c r="J3362" i="10"/>
  <c r="K3363" i="10"/>
  <c r="G3363" i="10"/>
  <c r="Q2344" i="10"/>
  <c r="P2345" i="10"/>
  <c r="O2345" i="10"/>
  <c r="B3363" i="10"/>
  <c r="M2345" i="10"/>
  <c r="N2345" i="10"/>
  <c r="L2346" i="10"/>
  <c r="F2348" i="10"/>
  <c r="H2348" i="10" s="1"/>
  <c r="D2349" i="10"/>
  <c r="E2349" i="10" s="1"/>
  <c r="C2350" i="10" s="1"/>
  <c r="A3364" i="10"/>
  <c r="I3364" i="10" l="1"/>
  <c r="J3363" i="10"/>
  <c r="K3364" i="10"/>
  <c r="G3364" i="10"/>
  <c r="Q2345" i="10"/>
  <c r="P2346" i="10"/>
  <c r="O2346" i="10"/>
  <c r="B3364" i="10"/>
  <c r="M2346" i="10"/>
  <c r="N2346" i="10"/>
  <c r="L2347" i="10"/>
  <c r="D2350" i="10"/>
  <c r="E2350" i="10" s="1"/>
  <c r="C2351" i="10" s="1"/>
  <c r="F2349" i="10"/>
  <c r="H2349" i="10" s="1"/>
  <c r="A3365" i="10"/>
  <c r="I3365" i="10" l="1"/>
  <c r="J3364" i="10"/>
  <c r="K3365" i="10"/>
  <c r="G3365" i="10"/>
  <c r="Q2346" i="10"/>
  <c r="P2347" i="10"/>
  <c r="O2347" i="10"/>
  <c r="B3365" i="10"/>
  <c r="M2347" i="10"/>
  <c r="N2347" i="10"/>
  <c r="L2348" i="10"/>
  <c r="D2351" i="10"/>
  <c r="E2351" i="10" s="1"/>
  <c r="C2352" i="10" s="1"/>
  <c r="F2350" i="10"/>
  <c r="H2350" i="10" s="1"/>
  <c r="A3366" i="10"/>
  <c r="I3366" i="10" l="1"/>
  <c r="J3365" i="10"/>
  <c r="K3366" i="10"/>
  <c r="G3366" i="10"/>
  <c r="P2348" i="10"/>
  <c r="O2348" i="10"/>
  <c r="Q2347" i="10"/>
  <c r="B3366" i="10"/>
  <c r="M2348" i="10"/>
  <c r="N2348" i="10"/>
  <c r="L2349" i="10"/>
  <c r="F2351" i="10"/>
  <c r="H2351" i="10" s="1"/>
  <c r="D2352" i="10"/>
  <c r="E2352" i="10" s="1"/>
  <c r="C2353" i="10" s="1"/>
  <c r="A3367" i="10"/>
  <c r="I3367" i="10" l="1"/>
  <c r="J3366" i="10"/>
  <c r="K3367" i="10"/>
  <c r="G3367" i="10"/>
  <c r="O2349" i="10"/>
  <c r="P2349" i="10"/>
  <c r="Q2348" i="10"/>
  <c r="B3367" i="10"/>
  <c r="M2349" i="10"/>
  <c r="N2349" i="10"/>
  <c r="L2350" i="10"/>
  <c r="F2352" i="10"/>
  <c r="H2352" i="10" s="1"/>
  <c r="D2353" i="10"/>
  <c r="E2353" i="10" s="1"/>
  <c r="C2354" i="10" s="1"/>
  <c r="A3368" i="10"/>
  <c r="I3368" i="10" l="1"/>
  <c r="J3367" i="10"/>
  <c r="K3368" i="10"/>
  <c r="G3368" i="10"/>
  <c r="O2350" i="10"/>
  <c r="P2350" i="10"/>
  <c r="Q2349" i="10"/>
  <c r="B3368" i="10"/>
  <c r="M2350" i="10"/>
  <c r="N2350" i="10"/>
  <c r="L2351" i="10"/>
  <c r="F2353" i="10"/>
  <c r="H2353" i="10" s="1"/>
  <c r="D2354" i="10"/>
  <c r="E2354" i="10" s="1"/>
  <c r="C2355" i="10" s="1"/>
  <c r="A3369" i="10"/>
  <c r="I3369" i="10" l="1"/>
  <c r="J3368" i="10"/>
  <c r="K3369" i="10"/>
  <c r="G3369" i="10"/>
  <c r="P2351" i="10"/>
  <c r="O2351" i="10"/>
  <c r="Q2350" i="10"/>
  <c r="B3369" i="10"/>
  <c r="M2351" i="10"/>
  <c r="N2351" i="10"/>
  <c r="L2352" i="10"/>
  <c r="D2355" i="10"/>
  <c r="E2355" i="10" s="1"/>
  <c r="C2356" i="10" s="1"/>
  <c r="F2354" i="10"/>
  <c r="H2354" i="10" s="1"/>
  <c r="A3370" i="10"/>
  <c r="I3370" i="10" l="1"/>
  <c r="J3369" i="10"/>
  <c r="K3370" i="10"/>
  <c r="G3370" i="10"/>
  <c r="P2352" i="10"/>
  <c r="O2352" i="10"/>
  <c r="Q2351" i="10"/>
  <c r="B3370" i="10"/>
  <c r="M2352" i="10"/>
  <c r="N2352" i="10"/>
  <c r="L2353" i="10"/>
  <c r="F2355" i="10"/>
  <c r="H2355" i="10" s="1"/>
  <c r="D2356" i="10"/>
  <c r="E2356" i="10" s="1"/>
  <c r="C2357" i="10" s="1"/>
  <c r="A3371" i="10"/>
  <c r="I3371" i="10" l="1"/>
  <c r="J3370" i="10"/>
  <c r="K3371" i="10"/>
  <c r="G3371" i="10"/>
  <c r="P2353" i="10"/>
  <c r="O2353" i="10"/>
  <c r="Q2352" i="10"/>
  <c r="B3371" i="10"/>
  <c r="M2353" i="10"/>
  <c r="N2353" i="10"/>
  <c r="L2354" i="10"/>
  <c r="D2357" i="10"/>
  <c r="E2357" i="10" s="1"/>
  <c r="C2358" i="10" s="1"/>
  <c r="F2356" i="10"/>
  <c r="H2356" i="10" s="1"/>
  <c r="A3372" i="10"/>
  <c r="I3372" i="10" l="1"/>
  <c r="J3371" i="10"/>
  <c r="K3372" i="10"/>
  <c r="G3372" i="10"/>
  <c r="Q2353" i="10"/>
  <c r="O2354" i="10"/>
  <c r="P2354" i="10"/>
  <c r="B3372" i="10"/>
  <c r="M2354" i="10"/>
  <c r="N2354" i="10"/>
  <c r="L2355" i="10"/>
  <c r="D2358" i="10"/>
  <c r="E2358" i="10" s="1"/>
  <c r="C2359" i="10" s="1"/>
  <c r="F2357" i="10"/>
  <c r="H2357" i="10" s="1"/>
  <c r="A3373" i="10"/>
  <c r="I3373" i="10" l="1"/>
  <c r="J3372" i="10"/>
  <c r="K3373" i="10"/>
  <c r="G3373" i="10"/>
  <c r="O2355" i="10"/>
  <c r="P2355" i="10"/>
  <c r="Q2354" i="10"/>
  <c r="B3373" i="10"/>
  <c r="M2355" i="10"/>
  <c r="N2355" i="10"/>
  <c r="L2356" i="10"/>
  <c r="D2359" i="10"/>
  <c r="E2359" i="10" s="1"/>
  <c r="C2360" i="10" s="1"/>
  <c r="F2358" i="10"/>
  <c r="H2358" i="10" s="1"/>
  <c r="A3374" i="10"/>
  <c r="I3374" i="10" l="1"/>
  <c r="J3373" i="10"/>
  <c r="K3374" i="10"/>
  <c r="G3374" i="10"/>
  <c r="Q2355" i="10"/>
  <c r="P2356" i="10"/>
  <c r="O2356" i="10"/>
  <c r="B3374" i="10"/>
  <c r="M2356" i="10"/>
  <c r="N2356" i="10"/>
  <c r="L2357" i="10"/>
  <c r="D2360" i="10"/>
  <c r="E2360" i="10" s="1"/>
  <c r="C2361" i="10" s="1"/>
  <c r="F2359" i="10"/>
  <c r="H2359" i="10" s="1"/>
  <c r="A3375" i="10"/>
  <c r="I3375" i="10" l="1"/>
  <c r="J3374" i="10"/>
  <c r="K3375" i="10"/>
  <c r="G3375" i="10"/>
  <c r="Q2356" i="10"/>
  <c r="O2357" i="10"/>
  <c r="P2357" i="10"/>
  <c r="B3375" i="10"/>
  <c r="M2357" i="10"/>
  <c r="N2357" i="10"/>
  <c r="L2358" i="10"/>
  <c r="D2361" i="10"/>
  <c r="E2361" i="10" s="1"/>
  <c r="C2362" i="10" s="1"/>
  <c r="F2360" i="10"/>
  <c r="H2360" i="10" s="1"/>
  <c r="A3376" i="10"/>
  <c r="I3376" i="10" l="1"/>
  <c r="J3375" i="10"/>
  <c r="K3376" i="10"/>
  <c r="G3376" i="10"/>
  <c r="P2358" i="10"/>
  <c r="O2358" i="10"/>
  <c r="Q2357" i="10"/>
  <c r="B3376" i="10"/>
  <c r="M2358" i="10"/>
  <c r="N2358" i="10"/>
  <c r="L2359" i="10"/>
  <c r="D2362" i="10"/>
  <c r="E2362" i="10" s="1"/>
  <c r="C2363" i="10" s="1"/>
  <c r="F2361" i="10"/>
  <c r="H2361" i="10" s="1"/>
  <c r="A3377" i="10"/>
  <c r="I3377" i="10" l="1"/>
  <c r="J3376" i="10"/>
  <c r="K3377" i="10"/>
  <c r="G3377" i="10"/>
  <c r="Q2358" i="10"/>
  <c r="P2359" i="10"/>
  <c r="O2359" i="10"/>
  <c r="B3377" i="10"/>
  <c r="M2359" i="10"/>
  <c r="N2359" i="10"/>
  <c r="L2360" i="10"/>
  <c r="D2363" i="10"/>
  <c r="E2363" i="10" s="1"/>
  <c r="C2364" i="10" s="1"/>
  <c r="F2362" i="10"/>
  <c r="H2362" i="10" s="1"/>
  <c r="A3378" i="10"/>
  <c r="I3378" i="10" l="1"/>
  <c r="J3377" i="10"/>
  <c r="K3378" i="10"/>
  <c r="G3378" i="10"/>
  <c r="O2360" i="10"/>
  <c r="P2360" i="10"/>
  <c r="Q2359" i="10"/>
  <c r="B3378" i="10"/>
  <c r="M2360" i="10"/>
  <c r="N2360" i="10"/>
  <c r="L2361" i="10"/>
  <c r="D2364" i="10"/>
  <c r="E2364" i="10" s="1"/>
  <c r="C2365" i="10" s="1"/>
  <c r="F2363" i="10"/>
  <c r="H2363" i="10" s="1"/>
  <c r="A3379" i="10"/>
  <c r="I3379" i="10" l="1"/>
  <c r="J3378" i="10"/>
  <c r="K3379" i="10"/>
  <c r="G3379" i="10"/>
  <c r="Q2360" i="10"/>
  <c r="P2361" i="10"/>
  <c r="O2361" i="10"/>
  <c r="B3379" i="10"/>
  <c r="M2361" i="10"/>
  <c r="N2361" i="10"/>
  <c r="L2362" i="10"/>
  <c r="F2364" i="10"/>
  <c r="H2364" i="10" s="1"/>
  <c r="D2365" i="10"/>
  <c r="E2365" i="10" s="1"/>
  <c r="C2366" i="10" s="1"/>
  <c r="A3380" i="10"/>
  <c r="I3380" i="10" l="1"/>
  <c r="J3379" i="10"/>
  <c r="K3380" i="10"/>
  <c r="G3380" i="10"/>
  <c r="Q2361" i="10"/>
  <c r="O2362" i="10"/>
  <c r="P2362" i="10"/>
  <c r="B3380" i="10"/>
  <c r="M2362" i="10"/>
  <c r="N2362" i="10"/>
  <c r="L2363" i="10"/>
  <c r="F2365" i="10"/>
  <c r="H2365" i="10" s="1"/>
  <c r="D2366" i="10"/>
  <c r="E2366" i="10" s="1"/>
  <c r="C2367" i="10" s="1"/>
  <c r="A3381" i="10"/>
  <c r="I3381" i="10" l="1"/>
  <c r="J3380" i="10"/>
  <c r="K3381" i="10"/>
  <c r="G3381" i="10"/>
  <c r="O2363" i="10"/>
  <c r="P2363" i="10"/>
  <c r="Q2362" i="10"/>
  <c r="B3381" i="10"/>
  <c r="M2363" i="10"/>
  <c r="N2363" i="10"/>
  <c r="L2364" i="10"/>
  <c r="D2367" i="10"/>
  <c r="E2367" i="10" s="1"/>
  <c r="C2368" i="10" s="1"/>
  <c r="F2366" i="10"/>
  <c r="H2366" i="10" s="1"/>
  <c r="A3382" i="10"/>
  <c r="I3382" i="10" l="1"/>
  <c r="J3381" i="10"/>
  <c r="K3382" i="10"/>
  <c r="G3382" i="10"/>
  <c r="P2364" i="10"/>
  <c r="O2364" i="10"/>
  <c r="Q2363" i="10"/>
  <c r="B3382" i="10"/>
  <c r="M2364" i="10"/>
  <c r="N2364" i="10"/>
  <c r="L2365" i="10"/>
  <c r="D2368" i="10"/>
  <c r="E2368" i="10" s="1"/>
  <c r="C2369" i="10" s="1"/>
  <c r="F2367" i="10"/>
  <c r="H2367" i="10" s="1"/>
  <c r="A3383" i="10"/>
  <c r="I3383" i="10" l="1"/>
  <c r="J3382" i="10"/>
  <c r="K3383" i="10"/>
  <c r="G3383" i="10"/>
  <c r="P2365" i="10"/>
  <c r="O2365" i="10"/>
  <c r="Q2364" i="10"/>
  <c r="B3383" i="10"/>
  <c r="M2365" i="10"/>
  <c r="N2365" i="10"/>
  <c r="F28" i="11"/>
  <c r="C29" i="11"/>
  <c r="L2366" i="10"/>
  <c r="D2369" i="10"/>
  <c r="E2369" i="10" s="1"/>
  <c r="C2370" i="10" s="1"/>
  <c r="F2368" i="10"/>
  <c r="H2368" i="10" s="1"/>
  <c r="A3384" i="10"/>
  <c r="I3384" i="10" l="1"/>
  <c r="J3383" i="10"/>
  <c r="K3384" i="10"/>
  <c r="G3384" i="10"/>
  <c r="Q2365" i="10"/>
  <c r="O2366" i="10"/>
  <c r="P2366" i="10"/>
  <c r="B3384" i="10"/>
  <c r="M2366" i="10"/>
  <c r="N2366" i="10"/>
  <c r="L2367" i="10"/>
  <c r="D2370" i="10"/>
  <c r="E2370" i="10" s="1"/>
  <c r="C2371" i="10" s="1"/>
  <c r="F2369" i="10"/>
  <c r="H2369" i="10" s="1"/>
  <c r="A3385" i="10"/>
  <c r="I3385" i="10" l="1"/>
  <c r="J3384" i="10"/>
  <c r="K3385" i="10"/>
  <c r="G3385" i="10"/>
  <c r="O2367" i="10"/>
  <c r="P2367" i="10"/>
  <c r="Q2366" i="10"/>
  <c r="B3385" i="10"/>
  <c r="M2367" i="10"/>
  <c r="N2367" i="10"/>
  <c r="L2368" i="10"/>
  <c r="D2371" i="10"/>
  <c r="E2371" i="10" s="1"/>
  <c r="C2372" i="10" s="1"/>
  <c r="F2370" i="10"/>
  <c r="H2370" i="10" s="1"/>
  <c r="A3386" i="10"/>
  <c r="I3386" i="10" l="1"/>
  <c r="J3385" i="10"/>
  <c r="K3386" i="10"/>
  <c r="G3386" i="10"/>
  <c r="O2368" i="10"/>
  <c r="P2368" i="10"/>
  <c r="Q2367" i="10"/>
  <c r="B3386" i="10"/>
  <c r="M2368" i="10"/>
  <c r="N2368" i="10"/>
  <c r="L2369" i="10"/>
  <c r="D2372" i="10"/>
  <c r="E2372" i="10" s="1"/>
  <c r="C2373" i="10" s="1"/>
  <c r="F2371" i="10"/>
  <c r="H2371" i="10" s="1"/>
  <c r="A3387" i="10"/>
  <c r="I3387" i="10" l="1"/>
  <c r="J3386" i="10"/>
  <c r="K3387" i="10"/>
  <c r="G3387" i="10"/>
  <c r="P2369" i="10"/>
  <c r="O2369" i="10"/>
  <c r="Q2368" i="10"/>
  <c r="B3387" i="10"/>
  <c r="M2369" i="10"/>
  <c r="N2369" i="10"/>
  <c r="L2370" i="10"/>
  <c r="D2373" i="10"/>
  <c r="E2373" i="10" s="1"/>
  <c r="C2374" i="10" s="1"/>
  <c r="F2372" i="10"/>
  <c r="H2372" i="10" s="1"/>
  <c r="A3388" i="10"/>
  <c r="I3388" i="10" l="1"/>
  <c r="J3387" i="10"/>
  <c r="K3388" i="10"/>
  <c r="G3388" i="10"/>
  <c r="Q2369" i="10"/>
  <c r="O2370" i="10"/>
  <c r="P2370" i="10"/>
  <c r="B3388" i="10"/>
  <c r="M2370" i="10"/>
  <c r="N2370" i="10"/>
  <c r="L2371" i="10"/>
  <c r="D2374" i="10"/>
  <c r="E2374" i="10" s="1"/>
  <c r="C2375" i="10" s="1"/>
  <c r="F2373" i="10"/>
  <c r="H2373" i="10" s="1"/>
  <c r="A3389" i="10"/>
  <c r="I3389" i="10" l="1"/>
  <c r="J3388" i="10"/>
  <c r="K3389" i="10"/>
  <c r="G3389" i="10"/>
  <c r="O2371" i="10"/>
  <c r="P2371" i="10"/>
  <c r="Q2370" i="10"/>
  <c r="B3389" i="10"/>
  <c r="M2371" i="10"/>
  <c r="N2371" i="10"/>
  <c r="L2372" i="10"/>
  <c r="D2375" i="10"/>
  <c r="E2375" i="10" s="1"/>
  <c r="C2376" i="10" s="1"/>
  <c r="F2374" i="10"/>
  <c r="H2374" i="10" s="1"/>
  <c r="A3390" i="10"/>
  <c r="I3390" i="10" l="1"/>
  <c r="J3389" i="10"/>
  <c r="K3390" i="10"/>
  <c r="G3390" i="10"/>
  <c r="Q2371" i="10"/>
  <c r="O2372" i="10"/>
  <c r="P2372" i="10"/>
  <c r="B3390" i="10"/>
  <c r="M2372" i="10"/>
  <c r="N2372" i="10"/>
  <c r="L2373" i="10"/>
  <c r="D2376" i="10"/>
  <c r="E2376" i="10" s="1"/>
  <c r="C2377" i="10" s="1"/>
  <c r="F2375" i="10"/>
  <c r="H2375" i="10" s="1"/>
  <c r="A3391" i="10"/>
  <c r="I3391" i="10" l="1"/>
  <c r="J3390" i="10"/>
  <c r="K3391" i="10"/>
  <c r="G3391" i="10"/>
  <c r="P2373" i="10"/>
  <c r="O2373" i="10"/>
  <c r="Q2372" i="10"/>
  <c r="B3391" i="10"/>
  <c r="M2373" i="10"/>
  <c r="N2373" i="10"/>
  <c r="L2374" i="10"/>
  <c r="F2376" i="10"/>
  <c r="H2376" i="10" s="1"/>
  <c r="D2377" i="10"/>
  <c r="E2377" i="10" s="1"/>
  <c r="C2378" i="10" s="1"/>
  <c r="A3392" i="10"/>
  <c r="I3392" i="10" l="1"/>
  <c r="J3391" i="10"/>
  <c r="K3392" i="10"/>
  <c r="G3392" i="10"/>
  <c r="P2374" i="10"/>
  <c r="O2374" i="10"/>
  <c r="Q2373" i="10"/>
  <c r="B3392" i="10"/>
  <c r="M2374" i="10"/>
  <c r="N2374" i="10"/>
  <c r="E29" i="11"/>
  <c r="D29" i="11"/>
  <c r="L2375" i="10"/>
  <c r="D2378" i="10"/>
  <c r="E2378" i="10" s="1"/>
  <c r="C2379" i="10" s="1"/>
  <c r="F2377" i="10"/>
  <c r="H2377" i="10" s="1"/>
  <c r="A3393" i="10"/>
  <c r="I3393" i="10" l="1"/>
  <c r="J3392" i="10"/>
  <c r="K3393" i="10"/>
  <c r="G3393" i="10"/>
  <c r="O2375" i="10"/>
  <c r="P2375" i="10"/>
  <c r="Q2374" i="10"/>
  <c r="B3393" i="10"/>
  <c r="M2375" i="10"/>
  <c r="N2375" i="10"/>
  <c r="L2376" i="10"/>
  <c r="D2379" i="10"/>
  <c r="E2379" i="10" s="1"/>
  <c r="C2380" i="10" s="1"/>
  <c r="F2378" i="10"/>
  <c r="H2378" i="10" s="1"/>
  <c r="A3394" i="10"/>
  <c r="I3394" i="10" l="1"/>
  <c r="J3393" i="10"/>
  <c r="K3394" i="10"/>
  <c r="G3394" i="10"/>
  <c r="O2376" i="10"/>
  <c r="P2376" i="10"/>
  <c r="Q2375" i="10"/>
  <c r="B3394" i="10"/>
  <c r="M2376" i="10"/>
  <c r="N2376" i="10"/>
  <c r="L2377" i="10"/>
  <c r="D2380" i="10"/>
  <c r="E2380" i="10" s="1"/>
  <c r="C2381" i="10" s="1"/>
  <c r="F2379" i="10"/>
  <c r="H2379" i="10" s="1"/>
  <c r="A3395" i="10"/>
  <c r="I3395" i="10" l="1"/>
  <c r="J3394" i="10"/>
  <c r="K3395" i="10"/>
  <c r="G3395" i="10"/>
  <c r="Q2376" i="10"/>
  <c r="O2377" i="10"/>
  <c r="P2377" i="10"/>
  <c r="B3395" i="10"/>
  <c r="M2377" i="10"/>
  <c r="N2377" i="10"/>
  <c r="L2378" i="10"/>
  <c r="F2380" i="10"/>
  <c r="H2380" i="10" s="1"/>
  <c r="D2381" i="10"/>
  <c r="E2381" i="10" s="1"/>
  <c r="C2382" i="10" s="1"/>
  <c r="A3396" i="10"/>
  <c r="I3396" i="10" l="1"/>
  <c r="J3395" i="10"/>
  <c r="K3396" i="10"/>
  <c r="G3396" i="10"/>
  <c r="P2378" i="10"/>
  <c r="O2378" i="10"/>
  <c r="Q2377" i="10"/>
  <c r="B3396" i="10"/>
  <c r="M2378" i="10"/>
  <c r="N2378" i="10"/>
  <c r="L2379" i="10"/>
  <c r="F2381" i="10"/>
  <c r="H2381" i="10" s="1"/>
  <c r="D2382" i="10"/>
  <c r="E2382" i="10" s="1"/>
  <c r="C2383" i="10" s="1"/>
  <c r="A3397" i="10"/>
  <c r="I3397" i="10" l="1"/>
  <c r="J3396" i="10"/>
  <c r="K3397" i="10"/>
  <c r="G3397" i="10"/>
  <c r="O2379" i="10"/>
  <c r="P2379" i="10"/>
  <c r="Q2378" i="10"/>
  <c r="B3397" i="10"/>
  <c r="M2379" i="10"/>
  <c r="N2379" i="10"/>
  <c r="L2380" i="10"/>
  <c r="D2383" i="10"/>
  <c r="E2383" i="10" s="1"/>
  <c r="C2384" i="10" s="1"/>
  <c r="F2382" i="10"/>
  <c r="H2382" i="10" s="1"/>
  <c r="A3398" i="10"/>
  <c r="I3398" i="10" l="1"/>
  <c r="J3397" i="10"/>
  <c r="K3398" i="10"/>
  <c r="G3398" i="10"/>
  <c r="O2380" i="10"/>
  <c r="P2380" i="10"/>
  <c r="Q2379" i="10"/>
  <c r="B3398" i="10"/>
  <c r="M2380" i="10"/>
  <c r="N2380" i="10"/>
  <c r="L2381" i="10"/>
  <c r="F2383" i="10"/>
  <c r="H2383" i="10" s="1"/>
  <c r="D2384" i="10"/>
  <c r="E2384" i="10" s="1"/>
  <c r="C2385" i="10" s="1"/>
  <c r="A3399" i="10"/>
  <c r="I3399" i="10" l="1"/>
  <c r="J3398" i="10"/>
  <c r="K3399" i="10"/>
  <c r="G3399" i="10"/>
  <c r="Q2380" i="10"/>
  <c r="P2381" i="10"/>
  <c r="O2381" i="10"/>
  <c r="B3399" i="10"/>
  <c r="M2381" i="10"/>
  <c r="N2381" i="10"/>
  <c r="L2382" i="10"/>
  <c r="D2385" i="10"/>
  <c r="E2385" i="10" s="1"/>
  <c r="C2386" i="10" s="1"/>
  <c r="F2384" i="10"/>
  <c r="H2384" i="10" s="1"/>
  <c r="A3400" i="10"/>
  <c r="I3400" i="10" l="1"/>
  <c r="J3399" i="10"/>
  <c r="K3400" i="10"/>
  <c r="G3400" i="10"/>
  <c r="Q2381" i="10"/>
  <c r="P2382" i="10"/>
  <c r="O2382" i="10"/>
  <c r="B3400" i="10"/>
  <c r="M2382" i="10"/>
  <c r="N2382" i="10"/>
  <c r="L2383" i="10"/>
  <c r="D2386" i="10"/>
  <c r="E2386" i="10" s="1"/>
  <c r="C2387" i="10" s="1"/>
  <c r="F2385" i="10"/>
  <c r="H2385" i="10" s="1"/>
  <c r="A3401" i="10"/>
  <c r="I3401" i="10" l="1"/>
  <c r="J3400" i="10"/>
  <c r="K3401" i="10"/>
  <c r="G3401" i="10"/>
  <c r="Q2382" i="10"/>
  <c r="P2383" i="10"/>
  <c r="O2383" i="10"/>
  <c r="B3401" i="10"/>
  <c r="M2383" i="10"/>
  <c r="N2383" i="10"/>
  <c r="L2384" i="10"/>
  <c r="F2386" i="10"/>
  <c r="H2386" i="10" s="1"/>
  <c r="D2387" i="10"/>
  <c r="E2387" i="10" s="1"/>
  <c r="C2388" i="10" s="1"/>
  <c r="A3402" i="10"/>
  <c r="I3402" i="10" l="1"/>
  <c r="J3401" i="10"/>
  <c r="K3402" i="10"/>
  <c r="G3402" i="10"/>
  <c r="P2384" i="10"/>
  <c r="O2384" i="10"/>
  <c r="Q2383" i="10"/>
  <c r="B3402" i="10"/>
  <c r="M2384" i="10"/>
  <c r="N2384" i="10"/>
  <c r="L2385" i="10"/>
  <c r="D2388" i="10"/>
  <c r="E2388" i="10" s="1"/>
  <c r="C2389" i="10" s="1"/>
  <c r="F2387" i="10"/>
  <c r="H2387" i="10" s="1"/>
  <c r="A3403" i="10"/>
  <c r="I3403" i="10" l="1"/>
  <c r="J3402" i="10"/>
  <c r="K3403" i="10"/>
  <c r="G3403" i="10"/>
  <c r="Q2384" i="10"/>
  <c r="P2385" i="10"/>
  <c r="O2385" i="10"/>
  <c r="B3403" i="10"/>
  <c r="M2385" i="10"/>
  <c r="N2385" i="10"/>
  <c r="L2386" i="10"/>
  <c r="D2389" i="10"/>
  <c r="E2389" i="10" s="1"/>
  <c r="C2390" i="10" s="1"/>
  <c r="F2388" i="10"/>
  <c r="H2388" i="10" s="1"/>
  <c r="A3404" i="10"/>
  <c r="I3404" i="10" l="1"/>
  <c r="J3403" i="10"/>
  <c r="K3404" i="10"/>
  <c r="G3404" i="10"/>
  <c r="O2386" i="10"/>
  <c r="P2386" i="10"/>
  <c r="Q2385" i="10"/>
  <c r="B3404" i="10"/>
  <c r="M2386" i="10"/>
  <c r="N2386" i="10"/>
  <c r="L2387" i="10"/>
  <c r="F2389" i="10"/>
  <c r="H2389" i="10" s="1"/>
  <c r="D2390" i="10"/>
  <c r="E2390" i="10" s="1"/>
  <c r="C2391" i="10" s="1"/>
  <c r="A3405" i="10"/>
  <c r="I3405" i="10" l="1"/>
  <c r="J3404" i="10"/>
  <c r="K3405" i="10"/>
  <c r="G3405" i="10"/>
  <c r="P2387" i="10"/>
  <c r="O2387" i="10"/>
  <c r="Q2386" i="10"/>
  <c r="B3405" i="10"/>
  <c r="M2387" i="10"/>
  <c r="N2387" i="10"/>
  <c r="L2388" i="10"/>
  <c r="D2391" i="10"/>
  <c r="E2391" i="10" s="1"/>
  <c r="C2392" i="10" s="1"/>
  <c r="F2390" i="10"/>
  <c r="H2390" i="10" s="1"/>
  <c r="A3406" i="10"/>
  <c r="I3406" i="10" l="1"/>
  <c r="J3405" i="10"/>
  <c r="K3406" i="10"/>
  <c r="G3406" i="10"/>
  <c r="O2388" i="10"/>
  <c r="P2388" i="10"/>
  <c r="Q2387" i="10"/>
  <c r="B3406" i="10"/>
  <c r="M2388" i="10"/>
  <c r="N2388" i="10"/>
  <c r="L2389" i="10"/>
  <c r="D2392" i="10"/>
  <c r="E2392" i="10" s="1"/>
  <c r="C2393" i="10" s="1"/>
  <c r="F2391" i="10"/>
  <c r="H2391" i="10" s="1"/>
  <c r="A3407" i="10"/>
  <c r="I3407" i="10" l="1"/>
  <c r="J3406" i="10"/>
  <c r="K3407" i="10"/>
  <c r="G3407" i="10"/>
  <c r="P2389" i="10"/>
  <c r="O2389" i="10"/>
  <c r="Q2388" i="10"/>
  <c r="B3407" i="10"/>
  <c r="M2389" i="10"/>
  <c r="N2389" i="10"/>
  <c r="L2390" i="10"/>
  <c r="F2392" i="10"/>
  <c r="H2392" i="10" s="1"/>
  <c r="D2393" i="10"/>
  <c r="E2393" i="10" s="1"/>
  <c r="C2394" i="10" s="1"/>
  <c r="A3408" i="10"/>
  <c r="I3408" i="10" l="1"/>
  <c r="J3407" i="10"/>
  <c r="K3408" i="10"/>
  <c r="G3408" i="10"/>
  <c r="P2390" i="10"/>
  <c r="O2390" i="10"/>
  <c r="Q2389" i="10"/>
  <c r="B3408" i="10"/>
  <c r="M2390" i="10"/>
  <c r="N2390" i="10"/>
  <c r="L2391" i="10"/>
  <c r="D2394" i="10"/>
  <c r="E2394" i="10" s="1"/>
  <c r="C2395" i="10" s="1"/>
  <c r="F2393" i="10"/>
  <c r="H2393" i="10" s="1"/>
  <c r="A3409" i="10"/>
  <c r="I3409" i="10" l="1"/>
  <c r="J3408" i="10"/>
  <c r="K3409" i="10"/>
  <c r="G3409" i="10"/>
  <c r="O2391" i="10"/>
  <c r="P2391" i="10"/>
  <c r="Q2390" i="10"/>
  <c r="B3409" i="10"/>
  <c r="M2391" i="10"/>
  <c r="N2391" i="10"/>
  <c r="L2392" i="10"/>
  <c r="D2395" i="10"/>
  <c r="E2395" i="10" s="1"/>
  <c r="C2396" i="10" s="1"/>
  <c r="F2394" i="10"/>
  <c r="H2394" i="10" s="1"/>
  <c r="A3410" i="10"/>
  <c r="I3410" i="10" l="1"/>
  <c r="J3409" i="10"/>
  <c r="K3410" i="10"/>
  <c r="G3410" i="10"/>
  <c r="O2392" i="10"/>
  <c r="P2392" i="10"/>
  <c r="Q2391" i="10"/>
  <c r="B3410" i="10"/>
  <c r="M2392" i="10"/>
  <c r="N2392" i="10"/>
  <c r="L2393" i="10"/>
  <c r="D2396" i="10"/>
  <c r="E2396" i="10" s="1"/>
  <c r="C2397" i="10" s="1"/>
  <c r="F2395" i="10"/>
  <c r="H2395" i="10" s="1"/>
  <c r="A3411" i="10"/>
  <c r="I3411" i="10" l="1"/>
  <c r="J3410" i="10"/>
  <c r="K3411" i="10"/>
  <c r="G3411" i="10"/>
  <c r="P2393" i="10"/>
  <c r="O2393" i="10"/>
  <c r="Q2392" i="10"/>
  <c r="B3411" i="10"/>
  <c r="M2393" i="10"/>
  <c r="N2393" i="10"/>
  <c r="L2394" i="10"/>
  <c r="F2396" i="10"/>
  <c r="H2396" i="10" s="1"/>
  <c r="D2397" i="10"/>
  <c r="E2397" i="10" s="1"/>
  <c r="C2398" i="10" s="1"/>
  <c r="A3412" i="10"/>
  <c r="I3412" i="10" l="1"/>
  <c r="J3411" i="10"/>
  <c r="K3412" i="10"/>
  <c r="G3412" i="10"/>
  <c r="O2394" i="10"/>
  <c r="P2394" i="10"/>
  <c r="Q2393" i="10"/>
  <c r="B3412" i="10"/>
  <c r="M2394" i="10"/>
  <c r="N2394" i="10"/>
  <c r="L2395" i="10"/>
  <c r="D2398" i="10"/>
  <c r="E2398" i="10" s="1"/>
  <c r="C2399" i="10" s="1"/>
  <c r="F2397" i="10"/>
  <c r="H2397" i="10" s="1"/>
  <c r="A3413" i="10"/>
  <c r="I3413" i="10" l="1"/>
  <c r="J3412" i="10"/>
  <c r="K3413" i="10"/>
  <c r="G3413" i="10"/>
  <c r="P2395" i="10"/>
  <c r="O2395" i="10"/>
  <c r="Q2394" i="10"/>
  <c r="B3413" i="10"/>
  <c r="M2395" i="10"/>
  <c r="N2395" i="10"/>
  <c r="L2396" i="10"/>
  <c r="F2398" i="10"/>
  <c r="H2398" i="10" s="1"/>
  <c r="D2399" i="10"/>
  <c r="E2399" i="10" s="1"/>
  <c r="C2400" i="10" s="1"/>
  <c r="A3414" i="10"/>
  <c r="I3414" i="10" l="1"/>
  <c r="J3413" i="10"/>
  <c r="K3414" i="10"/>
  <c r="G3414" i="10"/>
  <c r="P2396" i="10"/>
  <c r="O2396" i="10"/>
  <c r="Q2395" i="10"/>
  <c r="B3414" i="10"/>
  <c r="M2396" i="10"/>
  <c r="N2396" i="10"/>
  <c r="L2397" i="10"/>
  <c r="D2400" i="10"/>
  <c r="E2400" i="10" s="1"/>
  <c r="C2401" i="10" s="1"/>
  <c r="F2399" i="10"/>
  <c r="H2399" i="10" s="1"/>
  <c r="A3415" i="10"/>
  <c r="I3415" i="10" l="1"/>
  <c r="J3414" i="10"/>
  <c r="K3415" i="10"/>
  <c r="G3415" i="10"/>
  <c r="Q2396" i="10"/>
  <c r="O2397" i="10"/>
  <c r="P2397" i="10"/>
  <c r="B3415" i="10"/>
  <c r="M2397" i="10"/>
  <c r="N2397" i="10"/>
  <c r="L2398" i="10"/>
  <c r="F2400" i="10"/>
  <c r="H2400" i="10" s="1"/>
  <c r="D2401" i="10"/>
  <c r="E2401" i="10" s="1"/>
  <c r="C2402" i="10" s="1"/>
  <c r="A3416" i="10"/>
  <c r="I3416" i="10" l="1"/>
  <c r="J3415" i="10"/>
  <c r="K3416" i="10"/>
  <c r="G3416" i="10"/>
  <c r="P2398" i="10"/>
  <c r="O2398" i="10"/>
  <c r="Q2397" i="10"/>
  <c r="B3416" i="10"/>
  <c r="M2398" i="10"/>
  <c r="N2398" i="10"/>
  <c r="L2399" i="10"/>
  <c r="F2401" i="10"/>
  <c r="H2401" i="10" s="1"/>
  <c r="D2402" i="10"/>
  <c r="E2402" i="10" s="1"/>
  <c r="C2403" i="10" s="1"/>
  <c r="A3417" i="10"/>
  <c r="I3417" i="10" l="1"/>
  <c r="J3416" i="10"/>
  <c r="K3417" i="10"/>
  <c r="G3417" i="10"/>
  <c r="P2399" i="10"/>
  <c r="O2399" i="10"/>
  <c r="Q2398" i="10"/>
  <c r="B3417" i="10"/>
  <c r="M2399" i="10"/>
  <c r="N2399" i="10"/>
  <c r="L2400" i="10"/>
  <c r="F2402" i="10"/>
  <c r="H2402" i="10" s="1"/>
  <c r="D2403" i="10"/>
  <c r="E2403" i="10" s="1"/>
  <c r="C2404" i="10" s="1"/>
  <c r="A3418" i="10"/>
  <c r="I3418" i="10" l="1"/>
  <c r="J3417" i="10"/>
  <c r="K3418" i="10"/>
  <c r="G3418" i="10"/>
  <c r="P2400" i="10"/>
  <c r="O2400" i="10"/>
  <c r="Q2399" i="10"/>
  <c r="B3418" i="10"/>
  <c r="M2400" i="10"/>
  <c r="N2400" i="10"/>
  <c r="L2401" i="10"/>
  <c r="F2403" i="10"/>
  <c r="H2403" i="10" s="1"/>
  <c r="D2404" i="10"/>
  <c r="E2404" i="10" s="1"/>
  <c r="C2405" i="10" s="1"/>
  <c r="A3419" i="10"/>
  <c r="I3419" i="10" l="1"/>
  <c r="J3418" i="10"/>
  <c r="K3419" i="10"/>
  <c r="G3419" i="10"/>
  <c r="Q2400" i="10"/>
  <c r="P2401" i="10"/>
  <c r="O2401" i="10"/>
  <c r="B3419" i="10"/>
  <c r="M2401" i="10"/>
  <c r="N2401" i="10"/>
  <c r="L2402" i="10"/>
  <c r="D2405" i="10"/>
  <c r="E2405" i="10" s="1"/>
  <c r="C2406" i="10" s="1"/>
  <c r="F2404" i="10"/>
  <c r="H2404" i="10" s="1"/>
  <c r="A3420" i="10"/>
  <c r="I3420" i="10" l="1"/>
  <c r="J3419" i="10"/>
  <c r="K3420" i="10"/>
  <c r="G3420" i="10"/>
  <c r="O2402" i="10"/>
  <c r="P2402" i="10"/>
  <c r="Q2401" i="10"/>
  <c r="B3420" i="10"/>
  <c r="M2402" i="10"/>
  <c r="N2402" i="10"/>
  <c r="L2403" i="10"/>
  <c r="D2406" i="10"/>
  <c r="E2406" i="10" s="1"/>
  <c r="C2407" i="10" s="1"/>
  <c r="F2405" i="10"/>
  <c r="H2405" i="10" s="1"/>
  <c r="A3421" i="10"/>
  <c r="I3421" i="10" l="1"/>
  <c r="J3420" i="10"/>
  <c r="K3421" i="10"/>
  <c r="G3421" i="10"/>
  <c r="Q2402" i="10"/>
  <c r="P2403" i="10"/>
  <c r="O2403" i="10"/>
  <c r="B3421" i="10"/>
  <c r="M2403" i="10"/>
  <c r="N2403" i="10"/>
  <c r="L2404" i="10"/>
  <c r="D2407" i="10"/>
  <c r="E2407" i="10" s="1"/>
  <c r="C2408" i="10" s="1"/>
  <c r="F2406" i="10"/>
  <c r="H2406" i="10" s="1"/>
  <c r="A3422" i="10"/>
  <c r="I3422" i="10" l="1"/>
  <c r="J3421" i="10"/>
  <c r="K3422" i="10"/>
  <c r="G3422" i="10"/>
  <c r="O2404" i="10"/>
  <c r="P2404" i="10"/>
  <c r="Q2403" i="10"/>
  <c r="B3422" i="10"/>
  <c r="M2404" i="10"/>
  <c r="N2404" i="10"/>
  <c r="L2405" i="10"/>
  <c r="D2408" i="10"/>
  <c r="E2408" i="10" s="1"/>
  <c r="C2409" i="10" s="1"/>
  <c r="F2407" i="10"/>
  <c r="H2407" i="10" s="1"/>
  <c r="A3423" i="10"/>
  <c r="I3423" i="10" l="1"/>
  <c r="J3422" i="10"/>
  <c r="K3423" i="10"/>
  <c r="G3423" i="10"/>
  <c r="Q2404" i="10"/>
  <c r="P2405" i="10"/>
  <c r="O2405" i="10"/>
  <c r="B3423" i="10"/>
  <c r="M2405" i="10"/>
  <c r="N2405" i="10"/>
  <c r="L2406" i="10"/>
  <c r="D2409" i="10"/>
  <c r="E2409" i="10" s="1"/>
  <c r="C2410" i="10" s="1"/>
  <c r="F2408" i="10"/>
  <c r="H2408" i="10" s="1"/>
  <c r="A3424" i="10"/>
  <c r="I3424" i="10" l="1"/>
  <c r="J3423" i="10"/>
  <c r="K3424" i="10"/>
  <c r="G3424" i="10"/>
  <c r="O2406" i="10"/>
  <c r="P2406" i="10"/>
  <c r="Q2405" i="10"/>
  <c r="B3424" i="10"/>
  <c r="M2406" i="10"/>
  <c r="N2406" i="10"/>
  <c r="L2407" i="10"/>
  <c r="D2410" i="10"/>
  <c r="E2410" i="10" s="1"/>
  <c r="C2411" i="10" s="1"/>
  <c r="F2409" i="10"/>
  <c r="H2409" i="10" s="1"/>
  <c r="A3425" i="10"/>
  <c r="I3425" i="10" l="1"/>
  <c r="J3424" i="10"/>
  <c r="K3425" i="10"/>
  <c r="G3425" i="10"/>
  <c r="O2407" i="10"/>
  <c r="P2407" i="10"/>
  <c r="Q2406" i="10"/>
  <c r="B3425" i="10"/>
  <c r="M2407" i="10"/>
  <c r="N2407" i="10"/>
  <c r="L2408" i="10"/>
  <c r="D2411" i="10"/>
  <c r="E2411" i="10" s="1"/>
  <c r="C2412" i="10" s="1"/>
  <c r="F2410" i="10"/>
  <c r="H2410" i="10" s="1"/>
  <c r="A3426" i="10"/>
  <c r="I3426" i="10" l="1"/>
  <c r="J3425" i="10"/>
  <c r="K3426" i="10"/>
  <c r="G3426" i="10"/>
  <c r="P2408" i="10"/>
  <c r="O2408" i="10"/>
  <c r="Q2407" i="10"/>
  <c r="B3426" i="10"/>
  <c r="M2408" i="10"/>
  <c r="N2408" i="10"/>
  <c r="L2409" i="10"/>
  <c r="D2412" i="10"/>
  <c r="E2412" i="10" s="1"/>
  <c r="C2413" i="10" s="1"/>
  <c r="F2411" i="10"/>
  <c r="H2411" i="10" s="1"/>
  <c r="A3427" i="10"/>
  <c r="I3427" i="10" l="1"/>
  <c r="J3426" i="10"/>
  <c r="K3427" i="10"/>
  <c r="G3427" i="10"/>
  <c r="Q2408" i="10"/>
  <c r="P2409" i="10"/>
  <c r="O2409" i="10"/>
  <c r="B3427" i="10"/>
  <c r="M2409" i="10"/>
  <c r="N2409" i="10"/>
  <c r="L2410" i="10"/>
  <c r="F2412" i="10"/>
  <c r="H2412" i="10" s="1"/>
  <c r="D2413" i="10"/>
  <c r="E2413" i="10" s="1"/>
  <c r="C2414" i="10" s="1"/>
  <c r="A3428" i="10"/>
  <c r="I3428" i="10" l="1"/>
  <c r="J3427" i="10"/>
  <c r="K3428" i="10"/>
  <c r="G3428" i="10"/>
  <c r="Q2409" i="10"/>
  <c r="P2410" i="10"/>
  <c r="O2410" i="10"/>
  <c r="B3428" i="10"/>
  <c r="M2410" i="10"/>
  <c r="N2410" i="10"/>
  <c r="L2411" i="10"/>
  <c r="F2413" i="10"/>
  <c r="H2413" i="10" s="1"/>
  <c r="D2414" i="10"/>
  <c r="E2414" i="10" s="1"/>
  <c r="C2415" i="10" s="1"/>
  <c r="A3429" i="10"/>
  <c r="I3429" i="10" l="1"/>
  <c r="J3428" i="10"/>
  <c r="K3429" i="10"/>
  <c r="G3429" i="10"/>
  <c r="O2411" i="10"/>
  <c r="P2411" i="10"/>
  <c r="Q2410" i="10"/>
  <c r="B3429" i="10"/>
  <c r="M2411" i="10"/>
  <c r="N2411" i="10"/>
  <c r="L2412" i="10"/>
  <c r="F2414" i="10"/>
  <c r="H2414" i="10" s="1"/>
  <c r="D2415" i="10"/>
  <c r="E2415" i="10" s="1"/>
  <c r="C2416" i="10" s="1"/>
  <c r="A3430" i="10"/>
  <c r="I3430" i="10" l="1"/>
  <c r="J3429" i="10"/>
  <c r="K3430" i="10"/>
  <c r="G3430" i="10"/>
  <c r="P2412" i="10"/>
  <c r="O2412" i="10"/>
  <c r="Q2411" i="10"/>
  <c r="B3430" i="10"/>
  <c r="M2412" i="10"/>
  <c r="N2412" i="10"/>
  <c r="L2413" i="10"/>
  <c r="F2415" i="10"/>
  <c r="H2415" i="10" s="1"/>
  <c r="D2416" i="10"/>
  <c r="E2416" i="10" s="1"/>
  <c r="C2417" i="10" s="1"/>
  <c r="A3431" i="10"/>
  <c r="I3431" i="10" l="1"/>
  <c r="J3430" i="10"/>
  <c r="K3431" i="10"/>
  <c r="G3431" i="10"/>
  <c r="Q2412" i="10"/>
  <c r="P2413" i="10"/>
  <c r="O2413" i="10"/>
  <c r="B3431" i="10"/>
  <c r="M2413" i="10"/>
  <c r="N2413" i="10"/>
  <c r="L2414" i="10"/>
  <c r="F2416" i="10"/>
  <c r="H2416" i="10" s="1"/>
  <c r="D2417" i="10"/>
  <c r="E2417" i="10" s="1"/>
  <c r="C2418" i="10" s="1"/>
  <c r="A3432" i="10"/>
  <c r="I3432" i="10" l="1"/>
  <c r="J3431" i="10"/>
  <c r="K3432" i="10"/>
  <c r="G3432" i="10"/>
  <c r="Q2413" i="10"/>
  <c r="O2414" i="10"/>
  <c r="P2414" i="10"/>
  <c r="B3432" i="10"/>
  <c r="M2414" i="10"/>
  <c r="N2414" i="10"/>
  <c r="L2415" i="10"/>
  <c r="F2417" i="10"/>
  <c r="H2417" i="10" s="1"/>
  <c r="D2418" i="10"/>
  <c r="E2418" i="10" s="1"/>
  <c r="C2419" i="10" s="1"/>
  <c r="A3433" i="10"/>
  <c r="I3433" i="10" l="1"/>
  <c r="J3432" i="10"/>
  <c r="K3433" i="10"/>
  <c r="G3433" i="10"/>
  <c r="Q2414" i="10"/>
  <c r="O2415" i="10"/>
  <c r="P2415" i="10"/>
  <c r="B3433" i="10"/>
  <c r="M2415" i="10"/>
  <c r="N2415" i="10"/>
  <c r="L2416" i="10"/>
  <c r="F2418" i="10"/>
  <c r="H2418" i="10" s="1"/>
  <c r="D2419" i="10"/>
  <c r="E2419" i="10" s="1"/>
  <c r="C2420" i="10" s="1"/>
  <c r="A3434" i="10"/>
  <c r="I3434" i="10" l="1"/>
  <c r="J3433" i="10"/>
  <c r="K3434" i="10"/>
  <c r="G3434" i="10"/>
  <c r="P2416" i="10"/>
  <c r="O2416" i="10"/>
  <c r="Q2415" i="10"/>
  <c r="B3434" i="10"/>
  <c r="M2416" i="10"/>
  <c r="N2416" i="10"/>
  <c r="L2417" i="10"/>
  <c r="D2420" i="10"/>
  <c r="E2420" i="10" s="1"/>
  <c r="C2421" i="10" s="1"/>
  <c r="F2419" i="10"/>
  <c r="H2419" i="10" s="1"/>
  <c r="A3435" i="10"/>
  <c r="I3435" i="10" l="1"/>
  <c r="J3434" i="10"/>
  <c r="K3435" i="10"/>
  <c r="G3435" i="10"/>
  <c r="Q2416" i="10"/>
  <c r="P2417" i="10"/>
  <c r="O2417" i="10"/>
  <c r="B3435" i="10"/>
  <c r="M2417" i="10"/>
  <c r="N2417" i="10"/>
  <c r="L2418" i="10"/>
  <c r="D2421" i="10"/>
  <c r="E2421" i="10" s="1"/>
  <c r="C2422" i="10" s="1"/>
  <c r="F2420" i="10"/>
  <c r="H2420" i="10" s="1"/>
  <c r="A3436" i="10"/>
  <c r="I3436" i="10" l="1"/>
  <c r="J3435" i="10"/>
  <c r="K3436" i="10"/>
  <c r="G3436" i="10"/>
  <c r="Q2417" i="10"/>
  <c r="O2418" i="10"/>
  <c r="P2418" i="10"/>
  <c r="B3436" i="10"/>
  <c r="M2418" i="10"/>
  <c r="N2418" i="10"/>
  <c r="L2419" i="10"/>
  <c r="D2422" i="10"/>
  <c r="E2422" i="10" s="1"/>
  <c r="C2423" i="10" s="1"/>
  <c r="F2421" i="10"/>
  <c r="H2421" i="10" s="1"/>
  <c r="A3437" i="10"/>
  <c r="I3437" i="10" l="1"/>
  <c r="J3436" i="10"/>
  <c r="K3437" i="10"/>
  <c r="G3437" i="10"/>
  <c r="Q2418" i="10"/>
  <c r="O2419" i="10"/>
  <c r="P2419" i="10"/>
  <c r="B3437" i="10"/>
  <c r="M2419" i="10"/>
  <c r="N2419" i="10"/>
  <c r="L2420" i="10"/>
  <c r="D2423" i="10"/>
  <c r="E2423" i="10" s="1"/>
  <c r="C2424" i="10" s="1"/>
  <c r="F2422" i="10"/>
  <c r="H2422" i="10" s="1"/>
  <c r="A3438" i="10"/>
  <c r="I3438" i="10" l="1"/>
  <c r="J3437" i="10"/>
  <c r="K3438" i="10"/>
  <c r="G3438" i="10"/>
  <c r="P2420" i="10"/>
  <c r="O2420" i="10"/>
  <c r="Q2419" i="10"/>
  <c r="B3438" i="10"/>
  <c r="M2420" i="10"/>
  <c r="N2420" i="10"/>
  <c r="L2421" i="10"/>
  <c r="F2423" i="10"/>
  <c r="H2423" i="10" s="1"/>
  <c r="D2424" i="10"/>
  <c r="E2424" i="10" s="1"/>
  <c r="C2425" i="10" s="1"/>
  <c r="A3439" i="10"/>
  <c r="I3439" i="10" l="1"/>
  <c r="J3438" i="10"/>
  <c r="K3439" i="10"/>
  <c r="G3439" i="10"/>
  <c r="P2421" i="10"/>
  <c r="O2421" i="10"/>
  <c r="Q2420" i="10"/>
  <c r="B3439" i="10"/>
  <c r="M2421" i="10"/>
  <c r="N2421" i="10"/>
  <c r="L2422" i="10"/>
  <c r="F2424" i="10"/>
  <c r="H2424" i="10" s="1"/>
  <c r="D2425" i="10"/>
  <c r="E2425" i="10" s="1"/>
  <c r="C2426" i="10" s="1"/>
  <c r="A3440" i="10"/>
  <c r="I3440" i="10" l="1"/>
  <c r="J3439" i="10"/>
  <c r="K3440" i="10"/>
  <c r="G3440" i="10"/>
  <c r="O2422" i="10"/>
  <c r="P2422" i="10"/>
  <c r="Q2421" i="10"/>
  <c r="B3440" i="10"/>
  <c r="M2422" i="10"/>
  <c r="N2422" i="10"/>
  <c r="L2423" i="10"/>
  <c r="D2426" i="10"/>
  <c r="E2426" i="10" s="1"/>
  <c r="C2427" i="10" s="1"/>
  <c r="F2425" i="10"/>
  <c r="H2425" i="10" s="1"/>
  <c r="A3441" i="10"/>
  <c r="I3441" i="10" l="1"/>
  <c r="J3440" i="10"/>
  <c r="K3441" i="10"/>
  <c r="G3441" i="10"/>
  <c r="P2423" i="10"/>
  <c r="O2423" i="10"/>
  <c r="Q2422" i="10"/>
  <c r="B3441" i="10"/>
  <c r="M2423" i="10"/>
  <c r="N2423" i="10"/>
  <c r="L2424" i="10"/>
  <c r="F2426" i="10"/>
  <c r="H2426" i="10" s="1"/>
  <c r="D2427" i="10"/>
  <c r="E2427" i="10" s="1"/>
  <c r="C2428" i="10" s="1"/>
  <c r="A3442" i="10"/>
  <c r="I3442" i="10" l="1"/>
  <c r="J3441" i="10"/>
  <c r="K3442" i="10"/>
  <c r="G3442" i="10"/>
  <c r="O2424" i="10"/>
  <c r="P2424" i="10"/>
  <c r="Q2423" i="10"/>
  <c r="B3442" i="10"/>
  <c r="M2424" i="10"/>
  <c r="N2424" i="10"/>
  <c r="L2425" i="10"/>
  <c r="D2428" i="10"/>
  <c r="E2428" i="10" s="1"/>
  <c r="C2429" i="10" s="1"/>
  <c r="F2427" i="10"/>
  <c r="H2427" i="10" s="1"/>
  <c r="A3443" i="10"/>
  <c r="I3443" i="10" l="1"/>
  <c r="J3442" i="10"/>
  <c r="K3443" i="10"/>
  <c r="G3443" i="10"/>
  <c r="P2425" i="10"/>
  <c r="O2425" i="10"/>
  <c r="Q2424" i="10"/>
  <c r="B3443" i="10"/>
  <c r="M2425" i="10"/>
  <c r="N2425" i="10"/>
  <c r="L2426" i="10"/>
  <c r="F2428" i="10"/>
  <c r="H2428" i="10" s="1"/>
  <c r="D2429" i="10"/>
  <c r="E2429" i="10" s="1"/>
  <c r="C2430" i="10" s="1"/>
  <c r="A3444" i="10"/>
  <c r="I3444" i="10" l="1"/>
  <c r="J3443" i="10"/>
  <c r="K3444" i="10"/>
  <c r="G3444" i="10"/>
  <c r="O2426" i="10"/>
  <c r="P2426" i="10"/>
  <c r="Q2425" i="10"/>
  <c r="B3444" i="10"/>
  <c r="M2426" i="10"/>
  <c r="N2426" i="10"/>
  <c r="L2427" i="10"/>
  <c r="D2430" i="10"/>
  <c r="E2430" i="10" s="1"/>
  <c r="C2431" i="10" s="1"/>
  <c r="F2429" i="10"/>
  <c r="H2429" i="10" s="1"/>
  <c r="A3445" i="10"/>
  <c r="I3445" i="10" l="1"/>
  <c r="J3444" i="10"/>
  <c r="K3445" i="10"/>
  <c r="G3445" i="10"/>
  <c r="P2427" i="10"/>
  <c r="O2427" i="10"/>
  <c r="Q2426" i="10"/>
  <c r="B3445" i="10"/>
  <c r="M2427" i="10"/>
  <c r="N2427" i="10"/>
  <c r="L2428" i="10"/>
  <c r="D2431" i="10"/>
  <c r="E2431" i="10" s="1"/>
  <c r="C2432" i="10" s="1"/>
  <c r="F2430" i="10"/>
  <c r="H2430" i="10" s="1"/>
  <c r="A3446" i="10"/>
  <c r="I3446" i="10" l="1"/>
  <c r="J3445" i="10"/>
  <c r="K3446" i="10"/>
  <c r="G3446" i="10"/>
  <c r="P2428" i="10"/>
  <c r="O2428" i="10"/>
  <c r="Q2427" i="10"/>
  <c r="B3446" i="10"/>
  <c r="M2428" i="10"/>
  <c r="N2428" i="10"/>
  <c r="L2429" i="10"/>
  <c r="D2432" i="10"/>
  <c r="E2432" i="10" s="1"/>
  <c r="C2433" i="10" s="1"/>
  <c r="F2431" i="10"/>
  <c r="H2431" i="10" s="1"/>
  <c r="A3447" i="10"/>
  <c r="I3447" i="10" l="1"/>
  <c r="J3446" i="10"/>
  <c r="K3447" i="10"/>
  <c r="G3447" i="10"/>
  <c r="P2429" i="10"/>
  <c r="O2429" i="10"/>
  <c r="Q2428" i="10"/>
  <c r="B3447" i="10"/>
  <c r="M2429" i="10"/>
  <c r="N2429" i="10"/>
  <c r="L2430" i="10"/>
  <c r="D2433" i="10"/>
  <c r="E2433" i="10" s="1"/>
  <c r="C2434" i="10" s="1"/>
  <c r="F2432" i="10"/>
  <c r="H2432" i="10" s="1"/>
  <c r="A3448" i="10"/>
  <c r="I3448" i="10" l="1"/>
  <c r="J3447" i="10"/>
  <c r="K3448" i="10"/>
  <c r="G3448" i="10"/>
  <c r="P2430" i="10"/>
  <c r="O2430" i="10"/>
  <c r="Q2429" i="10"/>
  <c r="B3448" i="10"/>
  <c r="M2430" i="10"/>
  <c r="N2430" i="10"/>
  <c r="L2431" i="10"/>
  <c r="D2434" i="10"/>
  <c r="E2434" i="10" s="1"/>
  <c r="C2435" i="10" s="1"/>
  <c r="F2433" i="10"/>
  <c r="H2433" i="10" s="1"/>
  <c r="A3449" i="10"/>
  <c r="I3449" i="10" l="1"/>
  <c r="J3448" i="10"/>
  <c r="K3449" i="10"/>
  <c r="G3449" i="10"/>
  <c r="P2431" i="10"/>
  <c r="O2431" i="10"/>
  <c r="Q2430" i="10"/>
  <c r="B3449" i="10"/>
  <c r="M2431" i="10"/>
  <c r="N2431" i="10"/>
  <c r="L2432" i="10"/>
  <c r="D2435" i="10"/>
  <c r="E2435" i="10" s="1"/>
  <c r="C2436" i="10" s="1"/>
  <c r="F2434" i="10"/>
  <c r="H2434" i="10" s="1"/>
  <c r="A3450" i="10"/>
  <c r="I3450" i="10" l="1"/>
  <c r="J3449" i="10"/>
  <c r="K3450" i="10"/>
  <c r="G3450" i="10"/>
  <c r="O2432" i="10"/>
  <c r="P2432" i="10"/>
  <c r="Q2431" i="10"/>
  <c r="B3450" i="10"/>
  <c r="M2432" i="10"/>
  <c r="N2432" i="10"/>
  <c r="L2433" i="10"/>
  <c r="D2436" i="10"/>
  <c r="E2436" i="10" s="1"/>
  <c r="C2437" i="10" s="1"/>
  <c r="F2435" i="10"/>
  <c r="H2435" i="10" s="1"/>
  <c r="A3451" i="10"/>
  <c r="I3451" i="10" l="1"/>
  <c r="J3450" i="10"/>
  <c r="K3451" i="10"/>
  <c r="G3451" i="10"/>
  <c r="O2433" i="10"/>
  <c r="P2433" i="10"/>
  <c r="Q2432" i="10"/>
  <c r="B3451" i="10"/>
  <c r="M2433" i="10"/>
  <c r="N2433" i="10"/>
  <c r="L2434" i="10"/>
  <c r="D2437" i="10"/>
  <c r="E2437" i="10" s="1"/>
  <c r="C2438" i="10" s="1"/>
  <c r="F2436" i="10"/>
  <c r="H2436" i="10" s="1"/>
  <c r="A3452" i="10"/>
  <c r="I3452" i="10" l="1"/>
  <c r="J3451" i="10"/>
  <c r="K3452" i="10"/>
  <c r="G3452" i="10"/>
  <c r="P2434" i="10"/>
  <c r="O2434" i="10"/>
  <c r="Q2433" i="10"/>
  <c r="B3452" i="10"/>
  <c r="M2434" i="10"/>
  <c r="N2434" i="10"/>
  <c r="L2435" i="10"/>
  <c r="D2438" i="10"/>
  <c r="E2438" i="10" s="1"/>
  <c r="C2439" i="10" s="1"/>
  <c r="F2437" i="10"/>
  <c r="H2437" i="10" s="1"/>
  <c r="A3453" i="10"/>
  <c r="I3453" i="10" l="1"/>
  <c r="J3452" i="10"/>
  <c r="K3453" i="10"/>
  <c r="G3453" i="10"/>
  <c r="O2435" i="10"/>
  <c r="P2435" i="10"/>
  <c r="Q2434" i="10"/>
  <c r="B3453" i="10"/>
  <c r="M2435" i="10"/>
  <c r="N2435" i="10"/>
  <c r="L2436" i="10"/>
  <c r="D2439" i="10"/>
  <c r="E2439" i="10" s="1"/>
  <c r="C2440" i="10" s="1"/>
  <c r="F2438" i="10"/>
  <c r="H2438" i="10" s="1"/>
  <c r="A3454" i="10"/>
  <c r="I3454" i="10" l="1"/>
  <c r="J3453" i="10"/>
  <c r="K3454" i="10"/>
  <c r="G3454" i="10"/>
  <c r="O2436" i="10"/>
  <c r="P2436" i="10"/>
  <c r="Q2435" i="10"/>
  <c r="B3454" i="10"/>
  <c r="M2436" i="10"/>
  <c r="N2436" i="10"/>
  <c r="L2437" i="10"/>
  <c r="F2439" i="10"/>
  <c r="H2439" i="10" s="1"/>
  <c r="D2440" i="10"/>
  <c r="E2440" i="10" s="1"/>
  <c r="C2441" i="10" s="1"/>
  <c r="A3455" i="10"/>
  <c r="I3455" i="10" l="1"/>
  <c r="J3454" i="10"/>
  <c r="K3455" i="10"/>
  <c r="G3455" i="10"/>
  <c r="O2437" i="10"/>
  <c r="P2437" i="10"/>
  <c r="Q2436" i="10"/>
  <c r="B3455" i="10"/>
  <c r="M2437" i="10"/>
  <c r="N2437" i="10"/>
  <c r="L2438" i="10"/>
  <c r="D2441" i="10"/>
  <c r="E2441" i="10" s="1"/>
  <c r="C2442" i="10" s="1"/>
  <c r="F2440" i="10"/>
  <c r="H2440" i="10" s="1"/>
  <c r="A3456" i="10"/>
  <c r="I3456" i="10" l="1"/>
  <c r="J3455" i="10"/>
  <c r="K3456" i="10"/>
  <c r="G3456" i="10"/>
  <c r="Q2437" i="10"/>
  <c r="P2438" i="10"/>
  <c r="O2438" i="10"/>
  <c r="B3456" i="10"/>
  <c r="M2438" i="10"/>
  <c r="N2438" i="10"/>
  <c r="L2439" i="10"/>
  <c r="D2442" i="10"/>
  <c r="E2442" i="10" s="1"/>
  <c r="C2443" i="10" s="1"/>
  <c r="F2441" i="10"/>
  <c r="H2441" i="10" s="1"/>
  <c r="A3457" i="10"/>
  <c r="I3457" i="10" l="1"/>
  <c r="J3456" i="10"/>
  <c r="K3457" i="10"/>
  <c r="G3457" i="10"/>
  <c r="O2439" i="10"/>
  <c r="P2439" i="10"/>
  <c r="Q2438" i="10"/>
  <c r="B3457" i="10"/>
  <c r="M2439" i="10"/>
  <c r="N2439" i="10"/>
  <c r="L2440" i="10"/>
  <c r="F2442" i="10"/>
  <c r="H2442" i="10" s="1"/>
  <c r="D2443" i="10"/>
  <c r="E2443" i="10" s="1"/>
  <c r="C2444" i="10" s="1"/>
  <c r="A3458" i="10"/>
  <c r="I3458" i="10" l="1"/>
  <c r="J3457" i="10"/>
  <c r="K3458" i="10"/>
  <c r="G3458" i="10"/>
  <c r="P2440" i="10"/>
  <c r="O2440" i="10"/>
  <c r="Q2439" i="10"/>
  <c r="B3458" i="10"/>
  <c r="M2440" i="10"/>
  <c r="N2440" i="10"/>
  <c r="L2441" i="10"/>
  <c r="D2444" i="10"/>
  <c r="E2444" i="10" s="1"/>
  <c r="C2445" i="10" s="1"/>
  <c r="F2443" i="10"/>
  <c r="H2443" i="10" s="1"/>
  <c r="A3459" i="10"/>
  <c r="I3459" i="10" l="1"/>
  <c r="J3458" i="10"/>
  <c r="K3459" i="10"/>
  <c r="G3459" i="10"/>
  <c r="O2441" i="10"/>
  <c r="P2441" i="10"/>
  <c r="Q2440" i="10"/>
  <c r="B3459" i="10"/>
  <c r="M2441" i="10"/>
  <c r="N2441" i="10"/>
  <c r="L2442" i="10"/>
  <c r="F2444" i="10"/>
  <c r="H2444" i="10" s="1"/>
  <c r="D2445" i="10"/>
  <c r="E2445" i="10" s="1"/>
  <c r="C2446" i="10" s="1"/>
  <c r="A3460" i="10"/>
  <c r="I3460" i="10" l="1"/>
  <c r="J3459" i="10"/>
  <c r="K3460" i="10"/>
  <c r="G3460" i="10"/>
  <c r="Q2441" i="10"/>
  <c r="P2442" i="10"/>
  <c r="O2442" i="10"/>
  <c r="B3460" i="10"/>
  <c r="M2442" i="10"/>
  <c r="N2442" i="10"/>
  <c r="L2443" i="10"/>
  <c r="F2445" i="10"/>
  <c r="H2445" i="10" s="1"/>
  <c r="D2446" i="10"/>
  <c r="E2446" i="10" s="1"/>
  <c r="C2447" i="10" s="1"/>
  <c r="A3461" i="10"/>
  <c r="I3461" i="10" l="1"/>
  <c r="J3460" i="10"/>
  <c r="K3461" i="10"/>
  <c r="G3461" i="10"/>
  <c r="Q2442" i="10"/>
  <c r="O2443" i="10"/>
  <c r="P2443" i="10"/>
  <c r="B3461" i="10"/>
  <c r="M2443" i="10"/>
  <c r="N2443" i="10"/>
  <c r="L2444" i="10"/>
  <c r="D2447" i="10"/>
  <c r="E2447" i="10" s="1"/>
  <c r="C2448" i="10" s="1"/>
  <c r="F2446" i="10"/>
  <c r="H2446" i="10" s="1"/>
  <c r="A3462" i="10"/>
  <c r="I3462" i="10" l="1"/>
  <c r="J3461" i="10"/>
  <c r="K3462" i="10"/>
  <c r="G3462" i="10"/>
  <c r="Q2443" i="10"/>
  <c r="P2444" i="10"/>
  <c r="O2444" i="10"/>
  <c r="B3462" i="10"/>
  <c r="M2444" i="10"/>
  <c r="N2444" i="10"/>
  <c r="L2445" i="10"/>
  <c r="D2448" i="10"/>
  <c r="E2448" i="10" s="1"/>
  <c r="C2449" i="10" s="1"/>
  <c r="F2447" i="10"/>
  <c r="H2447" i="10" s="1"/>
  <c r="A3463" i="10"/>
  <c r="I3463" i="10" l="1"/>
  <c r="J3462" i="10"/>
  <c r="K3463" i="10"/>
  <c r="G3463" i="10"/>
  <c r="Q2444" i="10"/>
  <c r="P2445" i="10"/>
  <c r="O2445" i="10"/>
  <c r="B3463" i="10"/>
  <c r="M2445" i="10"/>
  <c r="N2445" i="10"/>
  <c r="L2446" i="10"/>
  <c r="D2449" i="10"/>
  <c r="E2449" i="10" s="1"/>
  <c r="C2450" i="10" s="1"/>
  <c r="F2448" i="10"/>
  <c r="H2448" i="10" s="1"/>
  <c r="A3464" i="10"/>
  <c r="I3464" i="10" l="1"/>
  <c r="J3463" i="10"/>
  <c r="K3464" i="10"/>
  <c r="G3464" i="10"/>
  <c r="O2446" i="10"/>
  <c r="P2446" i="10"/>
  <c r="Q2445" i="10"/>
  <c r="B3464" i="10"/>
  <c r="M2446" i="10"/>
  <c r="N2446" i="10"/>
  <c r="L2447" i="10"/>
  <c r="F2449" i="10"/>
  <c r="H2449" i="10" s="1"/>
  <c r="D2450" i="10"/>
  <c r="E2450" i="10" s="1"/>
  <c r="C2451" i="10" s="1"/>
  <c r="A3465" i="10"/>
  <c r="I3465" i="10" l="1"/>
  <c r="J3464" i="10"/>
  <c r="K3465" i="10"/>
  <c r="G3465" i="10"/>
  <c r="Q2446" i="10"/>
  <c r="O2447" i="10"/>
  <c r="P2447" i="10"/>
  <c r="B3465" i="10"/>
  <c r="M2447" i="10"/>
  <c r="N2447" i="10"/>
  <c r="L2448" i="10"/>
  <c r="D2451" i="10"/>
  <c r="E2451" i="10" s="1"/>
  <c r="C2452" i="10" s="1"/>
  <c r="F2450" i="10"/>
  <c r="H2450" i="10" s="1"/>
  <c r="A3466" i="10"/>
  <c r="I3466" i="10" l="1"/>
  <c r="J3465" i="10"/>
  <c r="K3466" i="10"/>
  <c r="G3466" i="10"/>
  <c r="Q2447" i="10"/>
  <c r="O2448" i="10"/>
  <c r="P2448" i="10"/>
  <c r="B3466" i="10"/>
  <c r="M2448" i="10"/>
  <c r="N2448" i="10"/>
  <c r="L2449" i="10"/>
  <c r="F2451" i="10"/>
  <c r="H2451" i="10" s="1"/>
  <c r="D2452" i="10"/>
  <c r="E2452" i="10" s="1"/>
  <c r="C2453" i="10" s="1"/>
  <c r="A3467" i="10"/>
  <c r="I3467" i="10" l="1"/>
  <c r="J3466" i="10"/>
  <c r="K3467" i="10"/>
  <c r="G3467" i="10"/>
  <c r="O2449" i="10"/>
  <c r="P2449" i="10"/>
  <c r="Q2448" i="10"/>
  <c r="B3467" i="10"/>
  <c r="M2449" i="10"/>
  <c r="N2449" i="10"/>
  <c r="L2450" i="10"/>
  <c r="D2453" i="10"/>
  <c r="E2453" i="10" s="1"/>
  <c r="C2454" i="10" s="1"/>
  <c r="F2452" i="10"/>
  <c r="H2452" i="10" s="1"/>
  <c r="A3468" i="10"/>
  <c r="I3468" i="10" l="1"/>
  <c r="J3467" i="10"/>
  <c r="K3468" i="10"/>
  <c r="G3468" i="10"/>
  <c r="Q2449" i="10"/>
  <c r="O2450" i="10"/>
  <c r="P2450" i="10"/>
  <c r="B3468" i="10"/>
  <c r="M2450" i="10"/>
  <c r="N2450" i="10"/>
  <c r="L2451" i="10"/>
  <c r="D2454" i="10"/>
  <c r="E2454" i="10" s="1"/>
  <c r="C2455" i="10" s="1"/>
  <c r="F2453" i="10"/>
  <c r="H2453" i="10" s="1"/>
  <c r="A3469" i="10"/>
  <c r="I3469" i="10" l="1"/>
  <c r="J3468" i="10"/>
  <c r="K3469" i="10"/>
  <c r="G3469" i="10"/>
  <c r="Q2450" i="10"/>
  <c r="O2451" i="10"/>
  <c r="P2451" i="10"/>
  <c r="B3469" i="10"/>
  <c r="M2451" i="10"/>
  <c r="N2451" i="10"/>
  <c r="L2452" i="10"/>
  <c r="D2455" i="10"/>
  <c r="E2455" i="10" s="1"/>
  <c r="C2456" i="10" s="1"/>
  <c r="F2454" i="10"/>
  <c r="H2454" i="10" s="1"/>
  <c r="A3470" i="10"/>
  <c r="I3470" i="10" l="1"/>
  <c r="J3469" i="10"/>
  <c r="K3470" i="10"/>
  <c r="G3470" i="10"/>
  <c r="Q2451" i="10"/>
  <c r="O2452" i="10"/>
  <c r="P2452" i="10"/>
  <c r="B3470" i="10"/>
  <c r="M2452" i="10"/>
  <c r="N2452" i="10"/>
  <c r="L2453" i="10"/>
  <c r="D2456" i="10"/>
  <c r="E2456" i="10" s="1"/>
  <c r="C2457" i="10" s="1"/>
  <c r="F2455" i="10"/>
  <c r="H2455" i="10" s="1"/>
  <c r="A3471" i="10"/>
  <c r="I3471" i="10" l="1"/>
  <c r="J3470" i="10"/>
  <c r="K3471" i="10"/>
  <c r="G3471" i="10"/>
  <c r="Q2452" i="10"/>
  <c r="P2453" i="10"/>
  <c r="O2453" i="10"/>
  <c r="B3471" i="10"/>
  <c r="M2453" i="10"/>
  <c r="N2453" i="10"/>
  <c r="L2454" i="10"/>
  <c r="F2456" i="10"/>
  <c r="H2456" i="10" s="1"/>
  <c r="D2457" i="10"/>
  <c r="E2457" i="10" s="1"/>
  <c r="C2458" i="10" s="1"/>
  <c r="A3472" i="10"/>
  <c r="I3472" i="10" l="1"/>
  <c r="J3471" i="10"/>
  <c r="K3472" i="10"/>
  <c r="G3472" i="10"/>
  <c r="O2454" i="10"/>
  <c r="P2454" i="10"/>
  <c r="Q2453" i="10"/>
  <c r="B3472" i="10"/>
  <c r="M2454" i="10"/>
  <c r="N2454" i="10"/>
  <c r="L2455" i="10"/>
  <c r="D2458" i="10"/>
  <c r="E2458" i="10" s="1"/>
  <c r="C2459" i="10" s="1"/>
  <c r="F2457" i="10"/>
  <c r="H2457" i="10" s="1"/>
  <c r="A3473" i="10"/>
  <c r="I3473" i="10" l="1"/>
  <c r="J3472" i="10"/>
  <c r="K3473" i="10"/>
  <c r="G3473" i="10"/>
  <c r="O2455" i="10"/>
  <c r="P2455" i="10"/>
  <c r="Q2454" i="10"/>
  <c r="B3473" i="10"/>
  <c r="M2455" i="10"/>
  <c r="N2455" i="10"/>
  <c r="L2456" i="10"/>
  <c r="D2459" i="10"/>
  <c r="E2459" i="10" s="1"/>
  <c r="C2460" i="10" s="1"/>
  <c r="F2458" i="10"/>
  <c r="H2458" i="10" s="1"/>
  <c r="A3474" i="10"/>
  <c r="I3474" i="10" l="1"/>
  <c r="J3473" i="10"/>
  <c r="K3474" i="10"/>
  <c r="G3474" i="10"/>
  <c r="Q2455" i="10"/>
  <c r="P2456" i="10"/>
  <c r="O2456" i="10"/>
  <c r="B3474" i="10"/>
  <c r="M2456" i="10"/>
  <c r="N2456" i="10"/>
  <c r="L2457" i="10"/>
  <c r="F2459" i="10"/>
  <c r="H2459" i="10" s="1"/>
  <c r="D2460" i="10"/>
  <c r="E2460" i="10" s="1"/>
  <c r="C2461" i="10" s="1"/>
  <c r="A3475" i="10"/>
  <c r="I3475" i="10" l="1"/>
  <c r="J3474" i="10"/>
  <c r="K3475" i="10"/>
  <c r="G3475" i="10"/>
  <c r="P2457" i="10"/>
  <c r="O2457" i="10"/>
  <c r="Q2456" i="10"/>
  <c r="B3475" i="10"/>
  <c r="M2457" i="10"/>
  <c r="N2457" i="10"/>
  <c r="L2458" i="10"/>
  <c r="D2461" i="10"/>
  <c r="E2461" i="10" s="1"/>
  <c r="C2462" i="10" s="1"/>
  <c r="F2460" i="10"/>
  <c r="H2460" i="10" s="1"/>
  <c r="A3476" i="10"/>
  <c r="I3476" i="10" l="1"/>
  <c r="J3475" i="10"/>
  <c r="K3476" i="10"/>
  <c r="G3476" i="10"/>
  <c r="P2458" i="10"/>
  <c r="O2458" i="10"/>
  <c r="Q2457" i="10"/>
  <c r="B3476" i="10"/>
  <c r="M2458" i="10"/>
  <c r="N2458" i="10"/>
  <c r="L2459" i="10"/>
  <c r="D2462" i="10"/>
  <c r="E2462" i="10" s="1"/>
  <c r="C2463" i="10" s="1"/>
  <c r="F2461" i="10"/>
  <c r="H2461" i="10" s="1"/>
  <c r="A3477" i="10"/>
  <c r="I3477" i="10" l="1"/>
  <c r="J3476" i="10"/>
  <c r="K3477" i="10"/>
  <c r="G3477" i="10"/>
  <c r="Q2458" i="10"/>
  <c r="O2459" i="10"/>
  <c r="P2459" i="10"/>
  <c r="B3477" i="10"/>
  <c r="M2459" i="10"/>
  <c r="N2459" i="10"/>
  <c r="L2460" i="10"/>
  <c r="D2463" i="10"/>
  <c r="E2463" i="10" s="1"/>
  <c r="C2464" i="10" s="1"/>
  <c r="F2462" i="10"/>
  <c r="H2462" i="10" s="1"/>
  <c r="A3478" i="10"/>
  <c r="I3478" i="10" l="1"/>
  <c r="J3477" i="10"/>
  <c r="K3478" i="10"/>
  <c r="G3478" i="10"/>
  <c r="Q2459" i="10"/>
  <c r="O2460" i="10"/>
  <c r="P2460" i="10"/>
  <c r="B3478" i="10"/>
  <c r="M2460" i="10"/>
  <c r="N2460" i="10"/>
  <c r="L2461" i="10"/>
  <c r="D2464" i="10"/>
  <c r="E2464" i="10" s="1"/>
  <c r="C2465" i="10" s="1"/>
  <c r="F2463" i="10"/>
  <c r="H2463" i="10" s="1"/>
  <c r="A3479" i="10"/>
  <c r="I3479" i="10" l="1"/>
  <c r="J3478" i="10"/>
  <c r="K3479" i="10"/>
  <c r="G3479" i="10"/>
  <c r="P2461" i="10"/>
  <c r="O2461" i="10"/>
  <c r="Q2460" i="10"/>
  <c r="B3479" i="10"/>
  <c r="M2461" i="10"/>
  <c r="N2461" i="10"/>
  <c r="L2462" i="10"/>
  <c r="D2465" i="10"/>
  <c r="E2465" i="10" s="1"/>
  <c r="C2466" i="10" s="1"/>
  <c r="F2464" i="10"/>
  <c r="H2464" i="10" s="1"/>
  <c r="A3480" i="10"/>
  <c r="I3480" i="10" l="1"/>
  <c r="J3479" i="10"/>
  <c r="K3480" i="10"/>
  <c r="G3480" i="10"/>
  <c r="O2462" i="10"/>
  <c r="P2462" i="10"/>
  <c r="Q2461" i="10"/>
  <c r="B3480" i="10"/>
  <c r="M2462" i="10"/>
  <c r="N2462" i="10"/>
  <c r="L2463" i="10"/>
  <c r="F2465" i="10"/>
  <c r="H2465" i="10" s="1"/>
  <c r="D2466" i="10"/>
  <c r="E2466" i="10" s="1"/>
  <c r="C2467" i="10" s="1"/>
  <c r="A3481" i="10"/>
  <c r="I3481" i="10" l="1"/>
  <c r="J3480" i="10"/>
  <c r="K3481" i="10"/>
  <c r="G3481" i="10"/>
  <c r="Q2462" i="10"/>
  <c r="P2463" i="10"/>
  <c r="O2463" i="10"/>
  <c r="B3481" i="10"/>
  <c r="M2463" i="10"/>
  <c r="N2463" i="10"/>
  <c r="L2464" i="10"/>
  <c r="D2467" i="10"/>
  <c r="E2467" i="10" s="1"/>
  <c r="C2468" i="10" s="1"/>
  <c r="F2466" i="10"/>
  <c r="H2466" i="10" s="1"/>
  <c r="A3482" i="10"/>
  <c r="I3482" i="10" l="1"/>
  <c r="J3481" i="10"/>
  <c r="K3482" i="10"/>
  <c r="G3482" i="10"/>
  <c r="P2464" i="10"/>
  <c r="O2464" i="10"/>
  <c r="Q2463" i="10"/>
  <c r="B3482" i="10"/>
  <c r="M2464" i="10"/>
  <c r="N2464" i="10"/>
  <c r="L2465" i="10"/>
  <c r="F2467" i="10"/>
  <c r="H2467" i="10" s="1"/>
  <c r="D2468" i="10"/>
  <c r="E2468" i="10" s="1"/>
  <c r="C2469" i="10" s="1"/>
  <c r="A3483" i="10"/>
  <c r="I3483" i="10" l="1"/>
  <c r="J3482" i="10"/>
  <c r="K3483" i="10"/>
  <c r="G3483" i="10"/>
  <c r="O2465" i="10"/>
  <c r="P2465" i="10"/>
  <c r="Q2464" i="10"/>
  <c r="B3483" i="10"/>
  <c r="M2465" i="10"/>
  <c r="N2465" i="10"/>
  <c r="F29" i="11"/>
  <c r="C30" i="11"/>
  <c r="L2466" i="10"/>
  <c r="D2469" i="10"/>
  <c r="E2469" i="10" s="1"/>
  <c r="C2470" i="10" s="1"/>
  <c r="F2468" i="10"/>
  <c r="H2468" i="10" s="1"/>
  <c r="A3484" i="10"/>
  <c r="I3484" i="10" l="1"/>
  <c r="J3483" i="10"/>
  <c r="K3484" i="10"/>
  <c r="G3484" i="10"/>
  <c r="P2466" i="10"/>
  <c r="O2466" i="10"/>
  <c r="Q2465" i="10"/>
  <c r="B3484" i="10"/>
  <c r="M2466" i="10"/>
  <c r="N2466" i="10"/>
  <c r="L2467" i="10"/>
  <c r="D2470" i="10"/>
  <c r="E2470" i="10" s="1"/>
  <c r="C2471" i="10" s="1"/>
  <c r="F2469" i="10"/>
  <c r="H2469" i="10" s="1"/>
  <c r="A3485" i="10"/>
  <c r="I3485" i="10" l="1"/>
  <c r="J3484" i="10"/>
  <c r="K3485" i="10"/>
  <c r="G3485" i="10"/>
  <c r="O2467" i="10"/>
  <c r="P2467" i="10"/>
  <c r="Q2466" i="10"/>
  <c r="B3485" i="10"/>
  <c r="M2467" i="10"/>
  <c r="N2467" i="10"/>
  <c r="L2468" i="10"/>
  <c r="D2471" i="10"/>
  <c r="E2471" i="10" s="1"/>
  <c r="C2472" i="10" s="1"/>
  <c r="F2470" i="10"/>
  <c r="H2470" i="10" s="1"/>
  <c r="A3486" i="10"/>
  <c r="I3486" i="10" l="1"/>
  <c r="J3485" i="10"/>
  <c r="K3486" i="10"/>
  <c r="G3486" i="10"/>
  <c r="P2468" i="10"/>
  <c r="O2468" i="10"/>
  <c r="Q2467" i="10"/>
  <c r="B3486" i="10"/>
  <c r="M2468" i="10"/>
  <c r="N2468" i="10"/>
  <c r="L2469" i="10"/>
  <c r="D2472" i="10"/>
  <c r="E2472" i="10" s="1"/>
  <c r="C2473" i="10" s="1"/>
  <c r="F2471" i="10"/>
  <c r="H2471" i="10" s="1"/>
  <c r="A3487" i="10"/>
  <c r="I3487" i="10" l="1"/>
  <c r="J3486" i="10"/>
  <c r="K3487" i="10"/>
  <c r="G3487" i="10"/>
  <c r="Q2468" i="10"/>
  <c r="P2469" i="10"/>
  <c r="O2469" i="10"/>
  <c r="B3487" i="10"/>
  <c r="M2469" i="10"/>
  <c r="N2469" i="10"/>
  <c r="L2470" i="10"/>
  <c r="D2473" i="10"/>
  <c r="E2473" i="10" s="1"/>
  <c r="C2474" i="10" s="1"/>
  <c r="F2472" i="10"/>
  <c r="H2472" i="10" s="1"/>
  <c r="A3488" i="10"/>
  <c r="I3488" i="10" l="1"/>
  <c r="J3487" i="10"/>
  <c r="K3488" i="10"/>
  <c r="G3488" i="10"/>
  <c r="O2470" i="10"/>
  <c r="P2470" i="10"/>
  <c r="Q2469" i="10"/>
  <c r="B3488" i="10"/>
  <c r="M2470" i="10"/>
  <c r="N2470" i="10"/>
  <c r="L2471" i="10"/>
  <c r="D2474" i="10"/>
  <c r="E2474" i="10" s="1"/>
  <c r="C2475" i="10" s="1"/>
  <c r="F2473" i="10"/>
  <c r="H2473" i="10" s="1"/>
  <c r="A3489" i="10"/>
  <c r="I3489" i="10" l="1"/>
  <c r="J3488" i="10"/>
  <c r="K3489" i="10"/>
  <c r="G3489" i="10"/>
  <c r="Q2470" i="10"/>
  <c r="O2471" i="10"/>
  <c r="P2471" i="10"/>
  <c r="B3489" i="10"/>
  <c r="M2471" i="10"/>
  <c r="N2471" i="10"/>
  <c r="L2472" i="10"/>
  <c r="F2474" i="10"/>
  <c r="H2474" i="10" s="1"/>
  <c r="D2475" i="10"/>
  <c r="E2475" i="10" s="1"/>
  <c r="C2476" i="10" s="1"/>
  <c r="A3490" i="10"/>
  <c r="I3490" i="10" l="1"/>
  <c r="J3489" i="10"/>
  <c r="K3490" i="10"/>
  <c r="G3490" i="10"/>
  <c r="P2472" i="10"/>
  <c r="O2472" i="10"/>
  <c r="Q2471" i="10"/>
  <c r="B3490" i="10"/>
  <c r="M2472" i="10"/>
  <c r="N2472" i="10"/>
  <c r="L2473" i="10"/>
  <c r="D2476" i="10"/>
  <c r="E2476" i="10" s="1"/>
  <c r="C2477" i="10" s="1"/>
  <c r="F2475" i="10"/>
  <c r="H2475" i="10" s="1"/>
  <c r="A3491" i="10"/>
  <c r="I3491" i="10" l="1"/>
  <c r="J3490" i="10"/>
  <c r="K3491" i="10"/>
  <c r="G3491" i="10"/>
  <c r="O2473" i="10"/>
  <c r="P2473" i="10"/>
  <c r="Q2472" i="10"/>
  <c r="B3491" i="10"/>
  <c r="M2473" i="10"/>
  <c r="N2473" i="10"/>
  <c r="L2474" i="10"/>
  <c r="D2477" i="10"/>
  <c r="E2477" i="10" s="1"/>
  <c r="C2478" i="10" s="1"/>
  <c r="F2476" i="10"/>
  <c r="H2476" i="10" s="1"/>
  <c r="A3492" i="10"/>
  <c r="I3492" i="10" l="1"/>
  <c r="J3491" i="10"/>
  <c r="K3492" i="10"/>
  <c r="G3492" i="10"/>
  <c r="Q2473" i="10"/>
  <c r="O2474" i="10"/>
  <c r="P2474" i="10"/>
  <c r="B3492" i="10"/>
  <c r="M2474" i="10"/>
  <c r="N2474" i="10"/>
  <c r="E30" i="11"/>
  <c r="D30" i="11"/>
  <c r="L2475" i="10"/>
  <c r="F2477" i="10"/>
  <c r="H2477" i="10" s="1"/>
  <c r="D2478" i="10"/>
  <c r="E2478" i="10" s="1"/>
  <c r="C2479" i="10" s="1"/>
  <c r="A3493" i="10"/>
  <c r="I3493" i="10" l="1"/>
  <c r="J3492" i="10"/>
  <c r="K3493" i="10"/>
  <c r="G3493" i="10"/>
  <c r="P2475" i="10"/>
  <c r="O2475" i="10"/>
  <c r="Q2474" i="10"/>
  <c r="B3493" i="10"/>
  <c r="M2475" i="10"/>
  <c r="N2475" i="10"/>
  <c r="L2476" i="10"/>
  <c r="D2479" i="10"/>
  <c r="E2479" i="10" s="1"/>
  <c r="C2480" i="10" s="1"/>
  <c r="F2478" i="10"/>
  <c r="H2478" i="10" s="1"/>
  <c r="A3494" i="10"/>
  <c r="I3494" i="10" l="1"/>
  <c r="J3493" i="10"/>
  <c r="K3494" i="10"/>
  <c r="G3494" i="10"/>
  <c r="O2476" i="10"/>
  <c r="P2476" i="10"/>
  <c r="Q2475" i="10"/>
  <c r="B3494" i="10"/>
  <c r="M2476" i="10"/>
  <c r="N2476" i="10"/>
  <c r="L2477" i="10"/>
  <c r="D2480" i="10"/>
  <c r="E2480" i="10" s="1"/>
  <c r="C2481" i="10" s="1"/>
  <c r="F2479" i="10"/>
  <c r="H2479" i="10" s="1"/>
  <c r="A3495" i="10"/>
  <c r="I3495" i="10" l="1"/>
  <c r="J3494" i="10"/>
  <c r="K3495" i="10"/>
  <c r="G3495" i="10"/>
  <c r="P2477" i="10"/>
  <c r="O2477" i="10"/>
  <c r="Q2476" i="10"/>
  <c r="B3495" i="10"/>
  <c r="M2477" i="10"/>
  <c r="N2477" i="10"/>
  <c r="L2478" i="10"/>
  <c r="F2480" i="10"/>
  <c r="H2480" i="10" s="1"/>
  <c r="D2481" i="10"/>
  <c r="E2481" i="10" s="1"/>
  <c r="C2482" i="10" s="1"/>
  <c r="A3496" i="10"/>
  <c r="I3496" i="10" l="1"/>
  <c r="J3495" i="10"/>
  <c r="K3496" i="10"/>
  <c r="G3496" i="10"/>
  <c r="Q2477" i="10"/>
  <c r="O2478" i="10"/>
  <c r="P2478" i="10"/>
  <c r="B3496" i="10"/>
  <c r="M2478" i="10"/>
  <c r="N2478" i="10"/>
  <c r="L2479" i="10"/>
  <c r="D2482" i="10"/>
  <c r="E2482" i="10" s="1"/>
  <c r="C2483" i="10" s="1"/>
  <c r="F2481" i="10"/>
  <c r="H2481" i="10" s="1"/>
  <c r="A3497" i="10"/>
  <c r="I3497" i="10" l="1"/>
  <c r="J3496" i="10"/>
  <c r="K3497" i="10"/>
  <c r="G3497" i="10"/>
  <c r="P2479" i="10"/>
  <c r="O2479" i="10"/>
  <c r="Q2478" i="10"/>
  <c r="B3497" i="10"/>
  <c r="M2479" i="10"/>
  <c r="N2479" i="10"/>
  <c r="L2480" i="10"/>
  <c r="D2483" i="10"/>
  <c r="E2483" i="10" s="1"/>
  <c r="C2484" i="10" s="1"/>
  <c r="F2482" i="10"/>
  <c r="H2482" i="10" s="1"/>
  <c r="A3498" i="10"/>
  <c r="I3498" i="10" l="1"/>
  <c r="J3497" i="10"/>
  <c r="K3498" i="10"/>
  <c r="G3498" i="10"/>
  <c r="P2480" i="10"/>
  <c r="O2480" i="10"/>
  <c r="Q2479" i="10"/>
  <c r="B3498" i="10"/>
  <c r="M2480" i="10"/>
  <c r="N2480" i="10"/>
  <c r="L2481" i="10"/>
  <c r="F2483" i="10"/>
  <c r="H2483" i="10" s="1"/>
  <c r="D2484" i="10"/>
  <c r="E2484" i="10" s="1"/>
  <c r="C2485" i="10" s="1"/>
  <c r="A3499" i="10"/>
  <c r="I3499" i="10" l="1"/>
  <c r="J3498" i="10"/>
  <c r="K3499" i="10"/>
  <c r="G3499" i="10"/>
  <c r="P2481" i="10"/>
  <c r="O2481" i="10"/>
  <c r="Q2480" i="10"/>
  <c r="B3499" i="10"/>
  <c r="M2481" i="10"/>
  <c r="N2481" i="10"/>
  <c r="L2482" i="10"/>
  <c r="D2485" i="10"/>
  <c r="E2485" i="10" s="1"/>
  <c r="C2486" i="10" s="1"/>
  <c r="F2484" i="10"/>
  <c r="H2484" i="10" s="1"/>
  <c r="A3500" i="10"/>
  <c r="I3500" i="10" l="1"/>
  <c r="J3499" i="10"/>
  <c r="K3500" i="10"/>
  <c r="G3500" i="10"/>
  <c r="O2482" i="10"/>
  <c r="P2482" i="10"/>
  <c r="Q2481" i="10"/>
  <c r="B3500" i="10"/>
  <c r="M2482" i="10"/>
  <c r="N2482" i="10"/>
  <c r="L2483" i="10"/>
  <c r="F2485" i="10"/>
  <c r="H2485" i="10" s="1"/>
  <c r="D2486" i="10"/>
  <c r="E2486" i="10" s="1"/>
  <c r="C2487" i="10" s="1"/>
  <c r="A3501" i="10"/>
  <c r="I3501" i="10" l="1"/>
  <c r="J3500" i="10"/>
  <c r="K3501" i="10"/>
  <c r="G3501" i="10"/>
  <c r="P2483" i="10"/>
  <c r="O2483" i="10"/>
  <c r="Q2482" i="10"/>
  <c r="B3501" i="10"/>
  <c r="M2483" i="10"/>
  <c r="N2483" i="10"/>
  <c r="L2484" i="10"/>
  <c r="F2486" i="10"/>
  <c r="H2486" i="10" s="1"/>
  <c r="D2487" i="10"/>
  <c r="E2487" i="10" s="1"/>
  <c r="C2488" i="10" s="1"/>
  <c r="A3502" i="10"/>
  <c r="I3502" i="10" l="1"/>
  <c r="J3501" i="10"/>
  <c r="K3502" i="10"/>
  <c r="G3502" i="10"/>
  <c r="P2484" i="10"/>
  <c r="O2484" i="10"/>
  <c r="Q2483" i="10"/>
  <c r="B3502" i="10"/>
  <c r="M2484" i="10"/>
  <c r="N2484" i="10"/>
  <c r="L2485" i="10"/>
  <c r="D2488" i="10"/>
  <c r="E2488" i="10" s="1"/>
  <c r="C2489" i="10" s="1"/>
  <c r="F2487" i="10"/>
  <c r="H2487" i="10" s="1"/>
  <c r="A3503" i="10"/>
  <c r="I3503" i="10" l="1"/>
  <c r="J3502" i="10"/>
  <c r="K3503" i="10"/>
  <c r="G3503" i="10"/>
  <c r="O2485" i="10"/>
  <c r="P2485" i="10"/>
  <c r="Q2484" i="10"/>
  <c r="B3503" i="10"/>
  <c r="M2485" i="10"/>
  <c r="N2485" i="10"/>
  <c r="L2486" i="10"/>
  <c r="F2488" i="10"/>
  <c r="H2488" i="10" s="1"/>
  <c r="D2489" i="10"/>
  <c r="E2489" i="10" s="1"/>
  <c r="C2490" i="10" s="1"/>
  <c r="A3504" i="10"/>
  <c r="I3504" i="10" l="1"/>
  <c r="J3503" i="10"/>
  <c r="K3504" i="10"/>
  <c r="G3504" i="10"/>
  <c r="O2486" i="10"/>
  <c r="P2486" i="10"/>
  <c r="Q2485" i="10"/>
  <c r="B3504" i="10"/>
  <c r="M2486" i="10"/>
  <c r="N2486" i="10"/>
  <c r="L2487" i="10"/>
  <c r="D2490" i="10"/>
  <c r="E2490" i="10" s="1"/>
  <c r="C2491" i="10" s="1"/>
  <c r="F2489" i="10"/>
  <c r="H2489" i="10" s="1"/>
  <c r="A3505" i="10"/>
  <c r="I3505" i="10" l="1"/>
  <c r="J3504" i="10"/>
  <c r="K3505" i="10"/>
  <c r="G3505" i="10"/>
  <c r="O2487" i="10"/>
  <c r="P2487" i="10"/>
  <c r="Q2486" i="10"/>
  <c r="B3505" i="10"/>
  <c r="M2487" i="10"/>
  <c r="N2487" i="10"/>
  <c r="L2488" i="10"/>
  <c r="F2490" i="10"/>
  <c r="H2490" i="10" s="1"/>
  <c r="D2491" i="10"/>
  <c r="E2491" i="10" s="1"/>
  <c r="C2492" i="10" s="1"/>
  <c r="A3506" i="10"/>
  <c r="I3506" i="10" l="1"/>
  <c r="J3505" i="10"/>
  <c r="K3506" i="10"/>
  <c r="G3506" i="10"/>
  <c r="P2488" i="10"/>
  <c r="O2488" i="10"/>
  <c r="Q2487" i="10"/>
  <c r="B3506" i="10"/>
  <c r="M2488" i="10"/>
  <c r="N2488" i="10"/>
  <c r="L2489" i="10"/>
  <c r="D2492" i="10"/>
  <c r="E2492" i="10" s="1"/>
  <c r="C2493" i="10" s="1"/>
  <c r="F2491" i="10"/>
  <c r="H2491" i="10" s="1"/>
  <c r="A3507" i="10"/>
  <c r="I3507" i="10" l="1"/>
  <c r="J3506" i="10"/>
  <c r="K3507" i="10"/>
  <c r="G3507" i="10"/>
  <c r="Q2488" i="10"/>
  <c r="O2489" i="10"/>
  <c r="P2489" i="10"/>
  <c r="B3507" i="10"/>
  <c r="M2489" i="10"/>
  <c r="N2489" i="10"/>
  <c r="L2490" i="10"/>
  <c r="F2492" i="10"/>
  <c r="H2492" i="10" s="1"/>
  <c r="D2493" i="10"/>
  <c r="E2493" i="10" s="1"/>
  <c r="C2494" i="10" s="1"/>
  <c r="A3508" i="10"/>
  <c r="I3508" i="10" l="1"/>
  <c r="J3507" i="10"/>
  <c r="K3508" i="10"/>
  <c r="G3508" i="10"/>
  <c r="Q2489" i="10"/>
  <c r="O2490" i="10"/>
  <c r="P2490" i="10"/>
  <c r="B3508" i="10"/>
  <c r="M2490" i="10"/>
  <c r="N2490" i="10"/>
  <c r="L2491" i="10"/>
  <c r="D2494" i="10"/>
  <c r="E2494" i="10" s="1"/>
  <c r="C2495" i="10" s="1"/>
  <c r="F2493" i="10"/>
  <c r="H2493" i="10" s="1"/>
  <c r="A3509" i="10"/>
  <c r="I3509" i="10" l="1"/>
  <c r="J3508" i="10"/>
  <c r="K3509" i="10"/>
  <c r="G3509" i="10"/>
  <c r="P2491" i="10"/>
  <c r="O2491" i="10"/>
  <c r="Q2490" i="10"/>
  <c r="B3509" i="10"/>
  <c r="M2491" i="10"/>
  <c r="N2491" i="10"/>
  <c r="L2492" i="10"/>
  <c r="D2495" i="10"/>
  <c r="E2495" i="10" s="1"/>
  <c r="C2496" i="10" s="1"/>
  <c r="F2494" i="10"/>
  <c r="H2494" i="10" s="1"/>
  <c r="A3510" i="10"/>
  <c r="I3510" i="10" l="1"/>
  <c r="J3509" i="10"/>
  <c r="K3510" i="10"/>
  <c r="G3510" i="10"/>
  <c r="P2492" i="10"/>
  <c r="O2492" i="10"/>
  <c r="Q2491" i="10"/>
  <c r="B3510" i="10"/>
  <c r="M2492" i="10"/>
  <c r="N2492" i="10"/>
  <c r="L2493" i="10"/>
  <c r="F2495" i="10"/>
  <c r="H2495" i="10" s="1"/>
  <c r="D2496" i="10"/>
  <c r="E2496" i="10" s="1"/>
  <c r="C2497" i="10" s="1"/>
  <c r="A3511" i="10"/>
  <c r="I3511" i="10" l="1"/>
  <c r="J3510" i="10"/>
  <c r="K3511" i="10"/>
  <c r="G3511" i="10"/>
  <c r="Q2492" i="10"/>
  <c r="P2493" i="10"/>
  <c r="O2493" i="10"/>
  <c r="B3511" i="10"/>
  <c r="M2493" i="10"/>
  <c r="N2493" i="10"/>
  <c r="L2494" i="10"/>
  <c r="F2496" i="10"/>
  <c r="H2496" i="10" s="1"/>
  <c r="D2497" i="10"/>
  <c r="E2497" i="10" s="1"/>
  <c r="C2498" i="10" s="1"/>
  <c r="A3512" i="10"/>
  <c r="I3512" i="10" l="1"/>
  <c r="J3511" i="10"/>
  <c r="K3512" i="10"/>
  <c r="G3512" i="10"/>
  <c r="O2494" i="10"/>
  <c r="P2494" i="10"/>
  <c r="Q2493" i="10"/>
  <c r="B3512" i="10"/>
  <c r="M2494" i="10"/>
  <c r="N2494" i="10"/>
  <c r="L2495" i="10"/>
  <c r="D2498" i="10"/>
  <c r="E2498" i="10" s="1"/>
  <c r="C2499" i="10" s="1"/>
  <c r="F2497" i="10"/>
  <c r="H2497" i="10" s="1"/>
  <c r="A3513" i="10"/>
  <c r="I3513" i="10" l="1"/>
  <c r="J3512" i="10"/>
  <c r="K3513" i="10"/>
  <c r="G3513" i="10"/>
  <c r="Q2494" i="10"/>
  <c r="P2495" i="10"/>
  <c r="O2495" i="10"/>
  <c r="B3513" i="10"/>
  <c r="M2495" i="10"/>
  <c r="N2495" i="10"/>
  <c r="L2496" i="10"/>
  <c r="D2499" i="10"/>
  <c r="E2499" i="10" s="1"/>
  <c r="C2500" i="10" s="1"/>
  <c r="F2498" i="10"/>
  <c r="H2498" i="10" s="1"/>
  <c r="A3514" i="10"/>
  <c r="I3514" i="10" l="1"/>
  <c r="J3513" i="10"/>
  <c r="K3514" i="10"/>
  <c r="G3514" i="10"/>
  <c r="P2496" i="10"/>
  <c r="O2496" i="10"/>
  <c r="Q2495" i="10"/>
  <c r="B3514" i="10"/>
  <c r="M2496" i="10"/>
  <c r="N2496" i="10"/>
  <c r="L2497" i="10"/>
  <c r="F2499" i="10"/>
  <c r="H2499" i="10" s="1"/>
  <c r="D2500" i="10"/>
  <c r="E2500" i="10" s="1"/>
  <c r="C2501" i="10" s="1"/>
  <c r="A3515" i="10"/>
  <c r="I3515" i="10" l="1"/>
  <c r="J3514" i="10"/>
  <c r="K3515" i="10"/>
  <c r="G3515" i="10"/>
  <c r="P2497" i="10"/>
  <c r="O2497" i="10"/>
  <c r="Q2496" i="10"/>
  <c r="B3515" i="10"/>
  <c r="M2497" i="10"/>
  <c r="N2497" i="10"/>
  <c r="L2498" i="10"/>
  <c r="F2500" i="10"/>
  <c r="H2500" i="10" s="1"/>
  <c r="D2501" i="10"/>
  <c r="E2501" i="10" s="1"/>
  <c r="C2502" i="10" s="1"/>
  <c r="A3516" i="10"/>
  <c r="I3516" i="10" l="1"/>
  <c r="J3515" i="10"/>
  <c r="K3516" i="10"/>
  <c r="G3516" i="10"/>
  <c r="P2498" i="10"/>
  <c r="O2498" i="10"/>
  <c r="Q2497" i="10"/>
  <c r="B3516" i="10"/>
  <c r="M2498" i="10"/>
  <c r="N2498" i="10"/>
  <c r="L2499" i="10"/>
  <c r="F2501" i="10"/>
  <c r="H2501" i="10" s="1"/>
  <c r="D2502" i="10"/>
  <c r="E2502" i="10" s="1"/>
  <c r="C2503" i="10" s="1"/>
  <c r="A3517" i="10"/>
  <c r="I3517" i="10" l="1"/>
  <c r="J3516" i="10"/>
  <c r="K3517" i="10"/>
  <c r="G3517" i="10"/>
  <c r="Q2498" i="10"/>
  <c r="O2499" i="10"/>
  <c r="P2499" i="10"/>
  <c r="B3517" i="10"/>
  <c r="M2499" i="10"/>
  <c r="N2499" i="10"/>
  <c r="L2500" i="10"/>
  <c r="D2503" i="10"/>
  <c r="E2503" i="10" s="1"/>
  <c r="C2504" i="10" s="1"/>
  <c r="F2502" i="10"/>
  <c r="H2502" i="10" s="1"/>
  <c r="A3518" i="10"/>
  <c r="I3518" i="10" l="1"/>
  <c r="J3517" i="10"/>
  <c r="K3518" i="10"/>
  <c r="G3518" i="10"/>
  <c r="Q2499" i="10"/>
  <c r="O2500" i="10"/>
  <c r="P2500" i="10"/>
  <c r="B3518" i="10"/>
  <c r="M2500" i="10"/>
  <c r="N2500" i="10"/>
  <c r="L2501" i="10"/>
  <c r="D2504" i="10"/>
  <c r="E2504" i="10" s="1"/>
  <c r="C2505" i="10" s="1"/>
  <c r="F2503" i="10"/>
  <c r="H2503" i="10" s="1"/>
  <c r="A3519" i="10"/>
  <c r="I3519" i="10" l="1"/>
  <c r="J3518" i="10"/>
  <c r="K3519" i="10"/>
  <c r="G3519" i="10"/>
  <c r="O2501" i="10"/>
  <c r="P2501" i="10"/>
  <c r="Q2500" i="10"/>
  <c r="B3519" i="10"/>
  <c r="M2501" i="10"/>
  <c r="N2501" i="10"/>
  <c r="L2502" i="10"/>
  <c r="D2505" i="10"/>
  <c r="E2505" i="10" s="1"/>
  <c r="C2506" i="10" s="1"/>
  <c r="F2504" i="10"/>
  <c r="H2504" i="10" s="1"/>
  <c r="A3520" i="10"/>
  <c r="I3520" i="10" l="1"/>
  <c r="J3519" i="10"/>
  <c r="K3520" i="10"/>
  <c r="G3520" i="10"/>
  <c r="P2502" i="10"/>
  <c r="O2502" i="10"/>
  <c r="Q2501" i="10"/>
  <c r="B3520" i="10"/>
  <c r="M2502" i="10"/>
  <c r="N2502" i="10"/>
  <c r="L2503" i="10"/>
  <c r="D2506" i="10"/>
  <c r="E2506" i="10" s="1"/>
  <c r="C2507" i="10" s="1"/>
  <c r="F2505" i="10"/>
  <c r="H2505" i="10" s="1"/>
  <c r="A3521" i="10"/>
  <c r="I3521" i="10" l="1"/>
  <c r="J3520" i="10"/>
  <c r="K3521" i="10"/>
  <c r="G3521" i="10"/>
  <c r="O2503" i="10"/>
  <c r="P2503" i="10"/>
  <c r="Q2502" i="10"/>
  <c r="B3521" i="10"/>
  <c r="M2503" i="10"/>
  <c r="N2503" i="10"/>
  <c r="L2504" i="10"/>
  <c r="D2507" i="10"/>
  <c r="E2507" i="10" s="1"/>
  <c r="C2508" i="10" s="1"/>
  <c r="F2506" i="10"/>
  <c r="H2506" i="10" s="1"/>
  <c r="A3522" i="10"/>
  <c r="I3522" i="10" l="1"/>
  <c r="J3521" i="10"/>
  <c r="K3522" i="10"/>
  <c r="G3522" i="10"/>
  <c r="O2504" i="10"/>
  <c r="P2504" i="10"/>
  <c r="Q2503" i="10"/>
  <c r="B3522" i="10"/>
  <c r="M2504" i="10"/>
  <c r="N2504" i="10"/>
  <c r="L2505" i="10"/>
  <c r="D2508" i="10"/>
  <c r="E2508" i="10" s="1"/>
  <c r="C2509" i="10" s="1"/>
  <c r="F2507" i="10"/>
  <c r="H2507" i="10" s="1"/>
  <c r="A3523" i="10"/>
  <c r="I3523" i="10" l="1"/>
  <c r="J3522" i="10"/>
  <c r="K3523" i="10"/>
  <c r="G3523" i="10"/>
  <c r="O2505" i="10"/>
  <c r="P2505" i="10"/>
  <c r="Q2504" i="10"/>
  <c r="B3523" i="10"/>
  <c r="M2505" i="10"/>
  <c r="N2505" i="10"/>
  <c r="L2506" i="10"/>
  <c r="F2508" i="10"/>
  <c r="H2508" i="10" s="1"/>
  <c r="D2509" i="10"/>
  <c r="E2509" i="10" s="1"/>
  <c r="C2510" i="10" s="1"/>
  <c r="A3524" i="10"/>
  <c r="I3524" i="10" l="1"/>
  <c r="J3523" i="10"/>
  <c r="K3524" i="10"/>
  <c r="G3524" i="10"/>
  <c r="O2506" i="10"/>
  <c r="P2506" i="10"/>
  <c r="Q2505" i="10"/>
  <c r="B3524" i="10"/>
  <c r="M2506" i="10"/>
  <c r="N2506" i="10"/>
  <c r="L2507" i="10"/>
  <c r="F2509" i="10"/>
  <c r="H2509" i="10" s="1"/>
  <c r="D2510" i="10"/>
  <c r="E2510" i="10" s="1"/>
  <c r="C2511" i="10" s="1"/>
  <c r="A3525" i="10"/>
  <c r="I3525" i="10" l="1"/>
  <c r="J3524" i="10"/>
  <c r="K3525" i="10"/>
  <c r="G3525" i="10"/>
  <c r="P2507" i="10"/>
  <c r="O2507" i="10"/>
  <c r="Q2506" i="10"/>
  <c r="B3525" i="10"/>
  <c r="M2507" i="10"/>
  <c r="N2507" i="10"/>
  <c r="L2508" i="10"/>
  <c r="D2511" i="10"/>
  <c r="E2511" i="10" s="1"/>
  <c r="C2512" i="10" s="1"/>
  <c r="F2510" i="10"/>
  <c r="H2510" i="10" s="1"/>
  <c r="A3526" i="10"/>
  <c r="I3526" i="10" l="1"/>
  <c r="J3525" i="10"/>
  <c r="K3526" i="10"/>
  <c r="G3526" i="10"/>
  <c r="P2508" i="10"/>
  <c r="O2508" i="10"/>
  <c r="Q2507" i="10"/>
  <c r="B3526" i="10"/>
  <c r="M2508" i="10"/>
  <c r="N2508" i="10"/>
  <c r="L2509" i="10"/>
  <c r="F2511" i="10"/>
  <c r="H2511" i="10" s="1"/>
  <c r="D2512" i="10"/>
  <c r="E2512" i="10" s="1"/>
  <c r="C2513" i="10" s="1"/>
  <c r="A3527" i="10"/>
  <c r="I3527" i="10" l="1"/>
  <c r="J3526" i="10"/>
  <c r="K3527" i="10"/>
  <c r="G3527" i="10"/>
  <c r="P2509" i="10"/>
  <c r="O2509" i="10"/>
  <c r="Q2508" i="10"/>
  <c r="B3527" i="10"/>
  <c r="M2509" i="10"/>
  <c r="N2509" i="10"/>
  <c r="L2510" i="10"/>
  <c r="F2512" i="10"/>
  <c r="H2512" i="10" s="1"/>
  <c r="D2513" i="10"/>
  <c r="E2513" i="10" s="1"/>
  <c r="C2514" i="10" s="1"/>
  <c r="A3528" i="10"/>
  <c r="I3528" i="10" l="1"/>
  <c r="J3527" i="10"/>
  <c r="K3528" i="10"/>
  <c r="G3528" i="10"/>
  <c r="Q2509" i="10"/>
  <c r="O2510" i="10"/>
  <c r="P2510" i="10"/>
  <c r="B3528" i="10"/>
  <c r="M2510" i="10"/>
  <c r="N2510" i="10"/>
  <c r="L2511" i="10"/>
  <c r="F2513" i="10"/>
  <c r="H2513" i="10" s="1"/>
  <c r="D2514" i="10"/>
  <c r="E2514" i="10" s="1"/>
  <c r="C2515" i="10" s="1"/>
  <c r="A3529" i="10"/>
  <c r="I3529" i="10" l="1"/>
  <c r="J3528" i="10"/>
  <c r="K3529" i="10"/>
  <c r="G3529" i="10"/>
  <c r="Q2510" i="10"/>
  <c r="P2511" i="10"/>
  <c r="O2511" i="10"/>
  <c r="B3529" i="10"/>
  <c r="M2511" i="10"/>
  <c r="N2511" i="10"/>
  <c r="L2512" i="10"/>
  <c r="D2515" i="10"/>
  <c r="E2515" i="10" s="1"/>
  <c r="C2516" i="10" s="1"/>
  <c r="F2514" i="10"/>
  <c r="H2514" i="10" s="1"/>
  <c r="A3530" i="10"/>
  <c r="I3530" i="10" l="1"/>
  <c r="J3529" i="10"/>
  <c r="K3530" i="10"/>
  <c r="G3530" i="10"/>
  <c r="Q2511" i="10"/>
  <c r="P2512" i="10"/>
  <c r="O2512" i="10"/>
  <c r="B3530" i="10"/>
  <c r="M2512" i="10"/>
  <c r="N2512" i="10"/>
  <c r="L2513" i="10"/>
  <c r="D2516" i="10"/>
  <c r="E2516" i="10" s="1"/>
  <c r="C2517" i="10" s="1"/>
  <c r="F2515" i="10"/>
  <c r="H2515" i="10" s="1"/>
  <c r="A3531" i="10"/>
  <c r="I3531" i="10" l="1"/>
  <c r="J3530" i="10"/>
  <c r="K3531" i="10"/>
  <c r="G3531" i="10"/>
  <c r="Q2512" i="10"/>
  <c r="P2513" i="10"/>
  <c r="O2513" i="10"/>
  <c r="B3531" i="10"/>
  <c r="M2513" i="10"/>
  <c r="N2513" i="10"/>
  <c r="L2514" i="10"/>
  <c r="D2517" i="10"/>
  <c r="E2517" i="10" s="1"/>
  <c r="C2518" i="10" s="1"/>
  <c r="F2516" i="10"/>
  <c r="H2516" i="10" s="1"/>
  <c r="A3532" i="10"/>
  <c r="I3532" i="10" l="1"/>
  <c r="J3531" i="10"/>
  <c r="K3532" i="10"/>
  <c r="G3532" i="10"/>
  <c r="Q2513" i="10"/>
  <c r="O2514" i="10"/>
  <c r="P2514" i="10"/>
  <c r="B3532" i="10"/>
  <c r="M2514" i="10"/>
  <c r="N2514" i="10"/>
  <c r="L2515" i="10"/>
  <c r="D2518" i="10"/>
  <c r="E2518" i="10" s="1"/>
  <c r="C2519" i="10" s="1"/>
  <c r="F2517" i="10"/>
  <c r="H2517" i="10" s="1"/>
  <c r="A3533" i="10"/>
  <c r="I3533" i="10" l="1"/>
  <c r="J3532" i="10"/>
  <c r="K3533" i="10"/>
  <c r="G3533" i="10"/>
  <c r="P2515" i="10"/>
  <c r="O2515" i="10"/>
  <c r="Q2514" i="10"/>
  <c r="B3533" i="10"/>
  <c r="M2515" i="10"/>
  <c r="N2515" i="10"/>
  <c r="L2516" i="10"/>
  <c r="D2519" i="10"/>
  <c r="E2519" i="10" s="1"/>
  <c r="C2520" i="10" s="1"/>
  <c r="F2518" i="10"/>
  <c r="H2518" i="10" s="1"/>
  <c r="A3534" i="10"/>
  <c r="I3534" i="10" l="1"/>
  <c r="J3533" i="10"/>
  <c r="K3534" i="10"/>
  <c r="G3534" i="10"/>
  <c r="P2516" i="10"/>
  <c r="O2516" i="10"/>
  <c r="Q2515" i="10"/>
  <c r="B3534" i="10"/>
  <c r="M2516" i="10"/>
  <c r="N2516" i="10"/>
  <c r="L2517" i="10"/>
  <c r="F2519" i="10"/>
  <c r="H2519" i="10" s="1"/>
  <c r="D2520" i="10"/>
  <c r="E2520" i="10" s="1"/>
  <c r="C2521" i="10" s="1"/>
  <c r="A3535" i="10"/>
  <c r="I3535" i="10" l="1"/>
  <c r="J3534" i="10"/>
  <c r="K3535" i="10"/>
  <c r="G3535" i="10"/>
  <c r="P2517" i="10"/>
  <c r="O2517" i="10"/>
  <c r="Q2516" i="10"/>
  <c r="B3535" i="10"/>
  <c r="M2517" i="10"/>
  <c r="N2517" i="10"/>
  <c r="L2518" i="10"/>
  <c r="D2521" i="10"/>
  <c r="E2521" i="10" s="1"/>
  <c r="C2522" i="10" s="1"/>
  <c r="F2520" i="10"/>
  <c r="H2520" i="10" s="1"/>
  <c r="A3536" i="10"/>
  <c r="I3536" i="10" l="1"/>
  <c r="J3535" i="10"/>
  <c r="K3536" i="10"/>
  <c r="G3536" i="10"/>
  <c r="Q2517" i="10"/>
  <c r="P2518" i="10"/>
  <c r="O2518" i="10"/>
  <c r="B3536" i="10"/>
  <c r="M2518" i="10"/>
  <c r="N2518" i="10"/>
  <c r="L2519" i="10"/>
  <c r="D2522" i="10"/>
  <c r="E2522" i="10" s="1"/>
  <c r="C2523" i="10" s="1"/>
  <c r="F2521" i="10"/>
  <c r="H2521" i="10" s="1"/>
  <c r="A3537" i="10"/>
  <c r="I3537" i="10" l="1"/>
  <c r="J3536" i="10"/>
  <c r="K3537" i="10"/>
  <c r="G3537" i="10"/>
  <c r="O2519" i="10"/>
  <c r="P2519" i="10"/>
  <c r="Q2518" i="10"/>
  <c r="B3537" i="10"/>
  <c r="M2519" i="10"/>
  <c r="N2519" i="10"/>
  <c r="L2520" i="10"/>
  <c r="D2523" i="10"/>
  <c r="E2523" i="10" s="1"/>
  <c r="C2524" i="10" s="1"/>
  <c r="F2522" i="10"/>
  <c r="H2522" i="10" s="1"/>
  <c r="A3538" i="10"/>
  <c r="I3538" i="10" l="1"/>
  <c r="J3537" i="10"/>
  <c r="K3538" i="10"/>
  <c r="G3538" i="10"/>
  <c r="O2520" i="10"/>
  <c r="P2520" i="10"/>
  <c r="Q2519" i="10"/>
  <c r="B3538" i="10"/>
  <c r="M2520" i="10"/>
  <c r="N2520" i="10"/>
  <c r="L2521" i="10"/>
  <c r="D2524" i="10"/>
  <c r="E2524" i="10" s="1"/>
  <c r="C2525" i="10" s="1"/>
  <c r="F2523" i="10"/>
  <c r="H2523" i="10" s="1"/>
  <c r="A3539" i="10"/>
  <c r="I3539" i="10" l="1"/>
  <c r="J3538" i="10"/>
  <c r="K3539" i="10"/>
  <c r="G3539" i="10"/>
  <c r="P2521" i="10"/>
  <c r="O2521" i="10"/>
  <c r="Q2520" i="10"/>
  <c r="B3539" i="10"/>
  <c r="M2521" i="10"/>
  <c r="N2521" i="10"/>
  <c r="L2522" i="10"/>
  <c r="D2525" i="10"/>
  <c r="E2525" i="10" s="1"/>
  <c r="C2526" i="10" s="1"/>
  <c r="F2524" i="10"/>
  <c r="H2524" i="10" s="1"/>
  <c r="A3540" i="10"/>
  <c r="I3540" i="10" l="1"/>
  <c r="J3539" i="10"/>
  <c r="K3540" i="10"/>
  <c r="G3540" i="10"/>
  <c r="Q2521" i="10"/>
  <c r="P2522" i="10"/>
  <c r="O2522" i="10"/>
  <c r="B3540" i="10"/>
  <c r="M2522" i="10"/>
  <c r="N2522" i="10"/>
  <c r="L2523" i="10"/>
  <c r="D2526" i="10"/>
  <c r="E2526" i="10" s="1"/>
  <c r="C2527" i="10" s="1"/>
  <c r="F2525" i="10"/>
  <c r="H2525" i="10" s="1"/>
  <c r="A3541" i="10"/>
  <c r="I3541" i="10" l="1"/>
  <c r="J3540" i="10"/>
  <c r="K3541" i="10"/>
  <c r="G3541" i="10"/>
  <c r="P2523" i="10"/>
  <c r="O2523" i="10"/>
  <c r="Q2522" i="10"/>
  <c r="B3541" i="10"/>
  <c r="M2523" i="10"/>
  <c r="N2523" i="10"/>
  <c r="L2524" i="10"/>
  <c r="D2527" i="10"/>
  <c r="E2527" i="10" s="1"/>
  <c r="C2528" i="10" s="1"/>
  <c r="F2526" i="10"/>
  <c r="H2526" i="10" s="1"/>
  <c r="A3542" i="10"/>
  <c r="I3542" i="10" l="1"/>
  <c r="J3541" i="10"/>
  <c r="K3542" i="10"/>
  <c r="G3542" i="10"/>
  <c r="O2524" i="10"/>
  <c r="P2524" i="10"/>
  <c r="Q2523" i="10"/>
  <c r="B3542" i="10"/>
  <c r="M2524" i="10"/>
  <c r="N2524" i="10"/>
  <c r="L2525" i="10"/>
  <c r="F2527" i="10"/>
  <c r="H2527" i="10" s="1"/>
  <c r="D2528" i="10"/>
  <c r="E2528" i="10" s="1"/>
  <c r="C2529" i="10" s="1"/>
  <c r="A3543" i="10"/>
  <c r="I3543" i="10" l="1"/>
  <c r="J3542" i="10"/>
  <c r="K3543" i="10"/>
  <c r="G3543" i="10"/>
  <c r="Q2524" i="10"/>
  <c r="P2525" i="10"/>
  <c r="O2525" i="10"/>
  <c r="B3543" i="10"/>
  <c r="M2525" i="10"/>
  <c r="N2525" i="10"/>
  <c r="L2526" i="10"/>
  <c r="D2529" i="10"/>
  <c r="E2529" i="10" s="1"/>
  <c r="C2530" i="10" s="1"/>
  <c r="F2528" i="10"/>
  <c r="H2528" i="10" s="1"/>
  <c r="A3544" i="10"/>
  <c r="I3544" i="10" l="1"/>
  <c r="J3543" i="10"/>
  <c r="K3544" i="10"/>
  <c r="G3544" i="10"/>
  <c r="P2526" i="10"/>
  <c r="O2526" i="10"/>
  <c r="Q2525" i="10"/>
  <c r="B3544" i="10"/>
  <c r="M2526" i="10"/>
  <c r="N2526" i="10"/>
  <c r="L2527" i="10"/>
  <c r="D2530" i="10"/>
  <c r="E2530" i="10" s="1"/>
  <c r="C2531" i="10" s="1"/>
  <c r="F2529" i="10"/>
  <c r="H2529" i="10" s="1"/>
  <c r="A3545" i="10"/>
  <c r="I3545" i="10" l="1"/>
  <c r="J3544" i="10"/>
  <c r="K3545" i="10"/>
  <c r="G3545" i="10"/>
  <c r="O2527" i="10"/>
  <c r="P2527" i="10"/>
  <c r="Q2526" i="10"/>
  <c r="B3545" i="10"/>
  <c r="M2527" i="10"/>
  <c r="N2527" i="10"/>
  <c r="L2528" i="10"/>
  <c r="D2531" i="10"/>
  <c r="E2531" i="10" s="1"/>
  <c r="C2532" i="10" s="1"/>
  <c r="F2530" i="10"/>
  <c r="H2530" i="10" s="1"/>
  <c r="A3546" i="10"/>
  <c r="I3546" i="10" l="1"/>
  <c r="J3545" i="10"/>
  <c r="K3546" i="10"/>
  <c r="G3546" i="10"/>
  <c r="Q2527" i="10"/>
  <c r="O2528" i="10"/>
  <c r="P2528" i="10"/>
  <c r="B3546" i="10"/>
  <c r="M2528" i="10"/>
  <c r="N2528" i="10"/>
  <c r="L2529" i="10"/>
  <c r="D2532" i="10"/>
  <c r="E2532" i="10" s="1"/>
  <c r="C2533" i="10" s="1"/>
  <c r="F2531" i="10"/>
  <c r="H2531" i="10" s="1"/>
  <c r="A3547" i="10"/>
  <c r="I3547" i="10" l="1"/>
  <c r="J3546" i="10"/>
  <c r="K3547" i="10"/>
  <c r="G3547" i="10"/>
  <c r="Q2528" i="10"/>
  <c r="P2529" i="10"/>
  <c r="O2529" i="10"/>
  <c r="B3547" i="10"/>
  <c r="M2529" i="10"/>
  <c r="N2529" i="10"/>
  <c r="L2530" i="10"/>
  <c r="D2533" i="10"/>
  <c r="E2533" i="10" s="1"/>
  <c r="C2534" i="10" s="1"/>
  <c r="F2532" i="10"/>
  <c r="H2532" i="10" s="1"/>
  <c r="A3548" i="10"/>
  <c r="I3548" i="10" l="1"/>
  <c r="J3547" i="10"/>
  <c r="K3548" i="10"/>
  <c r="G3548" i="10"/>
  <c r="Q2529" i="10"/>
  <c r="P2530" i="10"/>
  <c r="O2530" i="10"/>
  <c r="B3548" i="10"/>
  <c r="M2530" i="10"/>
  <c r="N2530" i="10"/>
  <c r="L2531" i="10"/>
  <c r="D2534" i="10"/>
  <c r="E2534" i="10" s="1"/>
  <c r="C2535" i="10" s="1"/>
  <c r="F2533" i="10"/>
  <c r="H2533" i="10" s="1"/>
  <c r="A3549" i="10"/>
  <c r="I3549" i="10" l="1"/>
  <c r="J3548" i="10"/>
  <c r="K3549" i="10"/>
  <c r="G3549" i="10"/>
  <c r="P2531" i="10"/>
  <c r="O2531" i="10"/>
  <c r="Q2530" i="10"/>
  <c r="B3549" i="10"/>
  <c r="M2531" i="10"/>
  <c r="N2531" i="10"/>
  <c r="L2532" i="10"/>
  <c r="D2535" i="10"/>
  <c r="E2535" i="10" s="1"/>
  <c r="C2536" i="10" s="1"/>
  <c r="F2534" i="10"/>
  <c r="H2534" i="10" s="1"/>
  <c r="A3550" i="10"/>
  <c r="I3550" i="10" l="1"/>
  <c r="J3549" i="10"/>
  <c r="K3550" i="10"/>
  <c r="G3550" i="10"/>
  <c r="Q2531" i="10"/>
  <c r="P2532" i="10"/>
  <c r="O2532" i="10"/>
  <c r="B3550" i="10"/>
  <c r="M2532" i="10"/>
  <c r="N2532" i="10"/>
  <c r="L2533" i="10"/>
  <c r="F2535" i="10"/>
  <c r="H2535" i="10" s="1"/>
  <c r="D2536" i="10"/>
  <c r="E2536" i="10" s="1"/>
  <c r="C2537" i="10" s="1"/>
  <c r="A3551" i="10"/>
  <c r="I3551" i="10" l="1"/>
  <c r="J3550" i="10"/>
  <c r="K3551" i="10"/>
  <c r="G3551" i="10"/>
  <c r="P2533" i="10"/>
  <c r="O2533" i="10"/>
  <c r="Q2532" i="10"/>
  <c r="B3551" i="10"/>
  <c r="M2533" i="10"/>
  <c r="N2533" i="10"/>
  <c r="L2534" i="10"/>
  <c r="F2536" i="10"/>
  <c r="H2536" i="10" s="1"/>
  <c r="D2537" i="10"/>
  <c r="E2537" i="10" s="1"/>
  <c r="C2538" i="10" s="1"/>
  <c r="A3552" i="10"/>
  <c r="I3552" i="10" l="1"/>
  <c r="J3551" i="10"/>
  <c r="K3552" i="10"/>
  <c r="G3552" i="10"/>
  <c r="P2534" i="10"/>
  <c r="O2534" i="10"/>
  <c r="Q2533" i="10"/>
  <c r="B3552" i="10"/>
  <c r="M2534" i="10"/>
  <c r="N2534" i="10"/>
  <c r="L2535" i="10"/>
  <c r="F2537" i="10"/>
  <c r="H2537" i="10" s="1"/>
  <c r="A3553" i="10"/>
  <c r="I3553" i="10" l="1"/>
  <c r="J3552" i="10"/>
  <c r="K3553" i="10"/>
  <c r="G3553" i="10"/>
  <c r="Q2534" i="10"/>
  <c r="O2535" i="10"/>
  <c r="P2535" i="10"/>
  <c r="B3553" i="10"/>
  <c r="M2535" i="10"/>
  <c r="N2535" i="10"/>
  <c r="L2536" i="10"/>
  <c r="D2538" i="10"/>
  <c r="E2538" i="10" s="1"/>
  <c r="C2539" i="10" s="1"/>
  <c r="A3554" i="10"/>
  <c r="I3554" i="10" l="1"/>
  <c r="J3553" i="10"/>
  <c r="K3554" i="10"/>
  <c r="G3554" i="10"/>
  <c r="P2536" i="10"/>
  <c r="O2536" i="10"/>
  <c r="Q2535" i="10"/>
  <c r="B3554" i="10"/>
  <c r="M2536" i="10"/>
  <c r="N2536" i="10"/>
  <c r="L2537" i="10"/>
  <c r="D2539" i="10"/>
  <c r="E2539" i="10" s="1"/>
  <c r="C2540" i="10" s="1"/>
  <c r="F2538" i="10"/>
  <c r="H2538" i="10" s="1"/>
  <c r="A3555" i="10"/>
  <c r="I3555" i="10" l="1"/>
  <c r="J3554" i="10"/>
  <c r="K3555" i="10"/>
  <c r="G3555" i="10"/>
  <c r="Q2536" i="10"/>
  <c r="P2537" i="10"/>
  <c r="O2537" i="10"/>
  <c r="B3555" i="10"/>
  <c r="M2537" i="10"/>
  <c r="N2537" i="10"/>
  <c r="F2539" i="10"/>
  <c r="H2539" i="10" s="1"/>
  <c r="D2540" i="10"/>
  <c r="E2540" i="10" s="1"/>
  <c r="C2541" i="10" s="1"/>
  <c r="A3556" i="10"/>
  <c r="I3556" i="10" l="1"/>
  <c r="J3555" i="10"/>
  <c r="K3556" i="10"/>
  <c r="G3556" i="10"/>
  <c r="Q2537" i="10"/>
  <c r="B3556" i="10"/>
  <c r="L2538" i="10"/>
  <c r="D2541" i="10"/>
  <c r="E2541" i="10" s="1"/>
  <c r="C2542" i="10" s="1"/>
  <c r="F2540" i="10"/>
  <c r="H2540" i="10" s="1"/>
  <c r="A3557" i="10"/>
  <c r="I3557" i="10" l="1"/>
  <c r="J3556" i="10"/>
  <c r="K3557" i="10"/>
  <c r="G3557" i="10"/>
  <c r="O2538" i="10"/>
  <c r="P2538" i="10"/>
  <c r="B3557" i="10"/>
  <c r="N2538" i="10"/>
  <c r="M2538" i="10"/>
  <c r="L2539" i="10"/>
  <c r="D2542" i="10"/>
  <c r="E2542" i="10" s="1"/>
  <c r="C2543" i="10" s="1"/>
  <c r="F2541" i="10"/>
  <c r="H2541" i="10" s="1"/>
  <c r="A3558" i="10"/>
  <c r="I3558" i="10" l="1"/>
  <c r="J3557" i="10"/>
  <c r="K3558" i="10"/>
  <c r="G3558" i="10"/>
  <c r="O2539" i="10"/>
  <c r="P2539" i="10"/>
  <c r="Q2538" i="10"/>
  <c r="B3558" i="10"/>
  <c r="M2539" i="10"/>
  <c r="N2539" i="10"/>
  <c r="L2540" i="10"/>
  <c r="F2542" i="10"/>
  <c r="H2542" i="10" s="1"/>
  <c r="D2543" i="10"/>
  <c r="E2543" i="10" s="1"/>
  <c r="C2544" i="10" s="1"/>
  <c r="A3559" i="10"/>
  <c r="I3559" i="10" l="1"/>
  <c r="J3558" i="10"/>
  <c r="K3559" i="10"/>
  <c r="G3559" i="10"/>
  <c r="O2540" i="10"/>
  <c r="P2540" i="10"/>
  <c r="Q2539" i="10"/>
  <c r="B3559" i="10"/>
  <c r="M2540" i="10"/>
  <c r="N2540" i="10"/>
  <c r="L2541" i="10"/>
  <c r="D2544" i="10"/>
  <c r="E2544" i="10" s="1"/>
  <c r="C2545" i="10" s="1"/>
  <c r="F2543" i="10"/>
  <c r="H2543" i="10" s="1"/>
  <c r="A3560" i="10"/>
  <c r="I3560" i="10" l="1"/>
  <c r="J3559" i="10"/>
  <c r="K3560" i="10"/>
  <c r="G3560" i="10"/>
  <c r="O2541" i="10"/>
  <c r="P2541" i="10"/>
  <c r="Q2540" i="10"/>
  <c r="B3560" i="10"/>
  <c r="M2541" i="10"/>
  <c r="N2541" i="10"/>
  <c r="L2542" i="10"/>
  <c r="D2545" i="10"/>
  <c r="E2545" i="10" s="1"/>
  <c r="C2546" i="10" s="1"/>
  <c r="F2544" i="10"/>
  <c r="H2544" i="10" s="1"/>
  <c r="A3561" i="10"/>
  <c r="I3561" i="10" l="1"/>
  <c r="J3560" i="10"/>
  <c r="K3561" i="10"/>
  <c r="G3561" i="10"/>
  <c r="P2542" i="10"/>
  <c r="O2542" i="10"/>
  <c r="Q2541" i="10"/>
  <c r="B3561" i="10"/>
  <c r="M2542" i="10"/>
  <c r="N2542" i="10"/>
  <c r="L2543" i="10"/>
  <c r="D2546" i="10"/>
  <c r="E2546" i="10" s="1"/>
  <c r="C2547" i="10" s="1"/>
  <c r="F2545" i="10"/>
  <c r="H2545" i="10" s="1"/>
  <c r="A3562" i="10"/>
  <c r="I3562" i="10" l="1"/>
  <c r="J3561" i="10"/>
  <c r="K3562" i="10"/>
  <c r="G3562" i="10"/>
  <c r="P2543" i="10"/>
  <c r="O2543" i="10"/>
  <c r="Q2542" i="10"/>
  <c r="B3562" i="10"/>
  <c r="M2543" i="10"/>
  <c r="N2543" i="10"/>
  <c r="L2544" i="10"/>
  <c r="D2547" i="10"/>
  <c r="E2547" i="10" s="1"/>
  <c r="C2548" i="10" s="1"/>
  <c r="F2546" i="10"/>
  <c r="H2546" i="10" s="1"/>
  <c r="A3563" i="10"/>
  <c r="I3563" i="10" l="1"/>
  <c r="J3562" i="10"/>
  <c r="K3563" i="10"/>
  <c r="G3563" i="10"/>
  <c r="O2544" i="10"/>
  <c r="P2544" i="10"/>
  <c r="Q2543" i="10"/>
  <c r="B3563" i="10"/>
  <c r="M2544" i="10"/>
  <c r="N2544" i="10"/>
  <c r="L2545" i="10"/>
  <c r="D2548" i="10"/>
  <c r="E2548" i="10" s="1"/>
  <c r="C2549" i="10" s="1"/>
  <c r="F2547" i="10"/>
  <c r="H2547" i="10" s="1"/>
  <c r="A3564" i="10"/>
  <c r="I3564" i="10" l="1"/>
  <c r="J3563" i="10"/>
  <c r="K3564" i="10"/>
  <c r="G3564" i="10"/>
  <c r="P2545" i="10"/>
  <c r="O2545" i="10"/>
  <c r="Q2544" i="10"/>
  <c r="B3564" i="10"/>
  <c r="M2545" i="10"/>
  <c r="N2545" i="10"/>
  <c r="L2546" i="10"/>
  <c r="D2549" i="10"/>
  <c r="E2549" i="10" s="1"/>
  <c r="C2550" i="10" s="1"/>
  <c r="F2548" i="10"/>
  <c r="H2548" i="10" s="1"/>
  <c r="A3565" i="10"/>
  <c r="I3565" i="10" l="1"/>
  <c r="J3564" i="10"/>
  <c r="K3565" i="10"/>
  <c r="G3565" i="10"/>
  <c r="O2546" i="10"/>
  <c r="P2546" i="10"/>
  <c r="Q2545" i="10"/>
  <c r="B3565" i="10"/>
  <c r="M2546" i="10"/>
  <c r="N2546" i="10"/>
  <c r="L2547" i="10"/>
  <c r="D2550" i="10"/>
  <c r="E2550" i="10" s="1"/>
  <c r="C2551" i="10" s="1"/>
  <c r="F2549" i="10"/>
  <c r="H2549" i="10" s="1"/>
  <c r="A3566" i="10"/>
  <c r="I3566" i="10" l="1"/>
  <c r="J3565" i="10"/>
  <c r="K3566" i="10"/>
  <c r="G3566" i="10"/>
  <c r="Q2546" i="10"/>
  <c r="O2547" i="10"/>
  <c r="P2547" i="10"/>
  <c r="B3566" i="10"/>
  <c r="M2547" i="10"/>
  <c r="N2547" i="10"/>
  <c r="L2548" i="10"/>
  <c r="F2550" i="10"/>
  <c r="H2550" i="10" s="1"/>
  <c r="D2551" i="10"/>
  <c r="E2551" i="10" s="1"/>
  <c r="C2552" i="10" s="1"/>
  <c r="A3567" i="10"/>
  <c r="I3567" i="10" l="1"/>
  <c r="J3566" i="10"/>
  <c r="K3567" i="10"/>
  <c r="G3567" i="10"/>
  <c r="Q2547" i="10"/>
  <c r="P2548" i="10"/>
  <c r="O2548" i="10"/>
  <c r="B3567" i="10"/>
  <c r="M2548" i="10"/>
  <c r="N2548" i="10"/>
  <c r="L2549" i="10"/>
  <c r="F2551" i="10"/>
  <c r="H2551" i="10" s="1"/>
  <c r="D2552" i="10"/>
  <c r="E2552" i="10" s="1"/>
  <c r="C2553" i="10" s="1"/>
  <c r="A3568" i="10"/>
  <c r="I3568" i="10" l="1"/>
  <c r="J3567" i="10"/>
  <c r="K3568" i="10"/>
  <c r="G3568" i="10"/>
  <c r="O2549" i="10"/>
  <c r="P2549" i="10"/>
  <c r="Q2548" i="10"/>
  <c r="B3568" i="10"/>
  <c r="M2549" i="10"/>
  <c r="N2549" i="10"/>
  <c r="L2550" i="10"/>
  <c r="F2552" i="10"/>
  <c r="H2552" i="10" s="1"/>
  <c r="D2553" i="10"/>
  <c r="E2553" i="10" s="1"/>
  <c r="C2554" i="10" s="1"/>
  <c r="A3569" i="10"/>
  <c r="I3569" i="10" l="1"/>
  <c r="J3568" i="10"/>
  <c r="K3569" i="10"/>
  <c r="G3569" i="10"/>
  <c r="Q2549" i="10"/>
  <c r="O2550" i="10"/>
  <c r="P2550" i="10"/>
  <c r="B3569" i="10"/>
  <c r="M2550" i="10"/>
  <c r="N2550" i="10"/>
  <c r="L2551" i="10"/>
  <c r="D2554" i="10"/>
  <c r="E2554" i="10" s="1"/>
  <c r="C2555" i="10" s="1"/>
  <c r="F2553" i="10"/>
  <c r="H2553" i="10" s="1"/>
  <c r="A3570" i="10"/>
  <c r="I3570" i="10" l="1"/>
  <c r="J3569" i="10"/>
  <c r="K3570" i="10"/>
  <c r="G3570" i="10"/>
  <c r="P2551" i="10"/>
  <c r="O2551" i="10"/>
  <c r="Q2550" i="10"/>
  <c r="B3570" i="10"/>
  <c r="M2551" i="10"/>
  <c r="N2551" i="10"/>
  <c r="L2552" i="10"/>
  <c r="F2554" i="10"/>
  <c r="H2554" i="10" s="1"/>
  <c r="D2555" i="10"/>
  <c r="E2555" i="10" s="1"/>
  <c r="C2556" i="10" s="1"/>
  <c r="A3571" i="10"/>
  <c r="I3571" i="10" l="1"/>
  <c r="J3570" i="10"/>
  <c r="K3571" i="10"/>
  <c r="G3571" i="10"/>
  <c r="O2552" i="10"/>
  <c r="P2552" i="10"/>
  <c r="Q2551" i="10"/>
  <c r="B3571" i="10"/>
  <c r="M2552" i="10"/>
  <c r="N2552" i="10"/>
  <c r="L2553" i="10"/>
  <c r="F2555" i="10"/>
  <c r="H2555" i="10" s="1"/>
  <c r="D2556" i="10"/>
  <c r="E2556" i="10" s="1"/>
  <c r="C2557" i="10" s="1"/>
  <c r="A3572" i="10"/>
  <c r="I3572" i="10" l="1"/>
  <c r="J3571" i="10"/>
  <c r="K3572" i="10"/>
  <c r="G3572" i="10"/>
  <c r="Q2552" i="10"/>
  <c r="P2553" i="10"/>
  <c r="O2553" i="10"/>
  <c r="B3572" i="10"/>
  <c r="M2553" i="10"/>
  <c r="N2553" i="10"/>
  <c r="L2554" i="10"/>
  <c r="D2557" i="10"/>
  <c r="E2557" i="10" s="1"/>
  <c r="C2558" i="10" s="1"/>
  <c r="F2556" i="10"/>
  <c r="H2556" i="10" s="1"/>
  <c r="A3573" i="10"/>
  <c r="I3573" i="10" l="1"/>
  <c r="J3572" i="10"/>
  <c r="K3573" i="10"/>
  <c r="G3573" i="10"/>
  <c r="Q2553" i="10"/>
  <c r="O2554" i="10"/>
  <c r="P2554" i="10"/>
  <c r="B3573" i="10"/>
  <c r="M2554" i="10"/>
  <c r="N2554" i="10"/>
  <c r="L2555" i="10"/>
  <c r="F2557" i="10"/>
  <c r="H2557" i="10" s="1"/>
  <c r="D2558" i="10"/>
  <c r="E2558" i="10" s="1"/>
  <c r="C2559" i="10" s="1"/>
  <c r="A3574" i="10"/>
  <c r="I3574" i="10" l="1"/>
  <c r="J3573" i="10"/>
  <c r="K3574" i="10"/>
  <c r="G3574" i="10"/>
  <c r="P2555" i="10"/>
  <c r="O2555" i="10"/>
  <c r="Q2554" i="10"/>
  <c r="B3574" i="10"/>
  <c r="M2555" i="10"/>
  <c r="N2555" i="10"/>
  <c r="L2556" i="10"/>
  <c r="D2559" i="10"/>
  <c r="E2559" i="10" s="1"/>
  <c r="C2560" i="10" s="1"/>
  <c r="F2558" i="10"/>
  <c r="H2558" i="10" s="1"/>
  <c r="A3575" i="10"/>
  <c r="I3575" i="10" l="1"/>
  <c r="J3574" i="10"/>
  <c r="K3575" i="10"/>
  <c r="G3575" i="10"/>
  <c r="O2556" i="10"/>
  <c r="P2556" i="10"/>
  <c r="Q2555" i="10"/>
  <c r="B3575" i="10"/>
  <c r="M2556" i="10"/>
  <c r="N2556" i="10"/>
  <c r="L2557" i="10"/>
  <c r="D2560" i="10"/>
  <c r="E2560" i="10" s="1"/>
  <c r="C2561" i="10" s="1"/>
  <c r="F2559" i="10"/>
  <c r="H2559" i="10" s="1"/>
  <c r="A3576" i="10"/>
  <c r="I3576" i="10" l="1"/>
  <c r="J3575" i="10"/>
  <c r="K3576" i="10"/>
  <c r="G3576" i="10"/>
  <c r="P2557" i="10"/>
  <c r="O2557" i="10"/>
  <c r="Q2556" i="10"/>
  <c r="B3576" i="10"/>
  <c r="M2557" i="10"/>
  <c r="N2557" i="10"/>
  <c r="L2558" i="10"/>
  <c r="D2561" i="10"/>
  <c r="E2561" i="10" s="1"/>
  <c r="C2562" i="10" s="1"/>
  <c r="F2560" i="10"/>
  <c r="H2560" i="10" s="1"/>
  <c r="A3577" i="10"/>
  <c r="I3577" i="10" l="1"/>
  <c r="J3576" i="10"/>
  <c r="K3577" i="10"/>
  <c r="G3577" i="10"/>
  <c r="Q2557" i="10"/>
  <c r="P2558" i="10"/>
  <c r="O2558" i="10"/>
  <c r="B3577" i="10"/>
  <c r="M2558" i="10"/>
  <c r="N2558" i="10"/>
  <c r="L2559" i="10"/>
  <c r="D2562" i="10"/>
  <c r="E2562" i="10" s="1"/>
  <c r="C2563" i="10" s="1"/>
  <c r="F2561" i="10"/>
  <c r="H2561" i="10" s="1"/>
  <c r="A3578" i="10"/>
  <c r="I3578" i="10" l="1"/>
  <c r="J3577" i="10"/>
  <c r="K3578" i="10"/>
  <c r="G3578" i="10"/>
  <c r="Q2558" i="10"/>
  <c r="P2559" i="10"/>
  <c r="O2559" i="10"/>
  <c r="B3578" i="10"/>
  <c r="M2559" i="10"/>
  <c r="N2559" i="10"/>
  <c r="L2560" i="10"/>
  <c r="F2562" i="10"/>
  <c r="H2562" i="10" s="1"/>
  <c r="D2563" i="10"/>
  <c r="E2563" i="10" s="1"/>
  <c r="C2564" i="10" s="1"/>
  <c r="A3579" i="10"/>
  <c r="I3579" i="10" l="1"/>
  <c r="J3578" i="10"/>
  <c r="K3579" i="10"/>
  <c r="G3579" i="10"/>
  <c r="P2560" i="10"/>
  <c r="O2560" i="10"/>
  <c r="Q2559" i="10"/>
  <c r="B3579" i="10"/>
  <c r="M2560" i="10"/>
  <c r="N2560" i="10"/>
  <c r="L2561" i="10"/>
  <c r="F2563" i="10"/>
  <c r="H2563" i="10" s="1"/>
  <c r="D2564" i="10"/>
  <c r="E2564" i="10" s="1"/>
  <c r="C2565" i="10" s="1"/>
  <c r="A3580" i="10"/>
  <c r="I3580" i="10" l="1"/>
  <c r="J3579" i="10"/>
  <c r="K3580" i="10"/>
  <c r="G3580" i="10"/>
  <c r="O2561" i="10"/>
  <c r="P2561" i="10"/>
  <c r="Q2560" i="10"/>
  <c r="B3580" i="10"/>
  <c r="M2561" i="10"/>
  <c r="N2561" i="10"/>
  <c r="L2562" i="10"/>
  <c r="F2564" i="10"/>
  <c r="H2564" i="10" s="1"/>
  <c r="D2565" i="10"/>
  <c r="E2565" i="10" s="1"/>
  <c r="C2566" i="10" s="1"/>
  <c r="A3581" i="10"/>
  <c r="I3581" i="10" l="1"/>
  <c r="J3580" i="10"/>
  <c r="K3581" i="10"/>
  <c r="G3581" i="10"/>
  <c r="O2562" i="10"/>
  <c r="P2562" i="10"/>
  <c r="Q2561" i="10"/>
  <c r="B3581" i="10"/>
  <c r="M2562" i="10"/>
  <c r="N2562" i="10"/>
  <c r="L2563" i="10"/>
  <c r="F2565" i="10"/>
  <c r="H2565" i="10" s="1"/>
  <c r="D2566" i="10"/>
  <c r="E2566" i="10" s="1"/>
  <c r="C2567" i="10" s="1"/>
  <c r="A3582" i="10"/>
  <c r="I3582" i="10" l="1"/>
  <c r="J3581" i="10"/>
  <c r="K3582" i="10"/>
  <c r="G3582" i="10"/>
  <c r="O2563" i="10"/>
  <c r="P2563" i="10"/>
  <c r="Q2562" i="10"/>
  <c r="B3582" i="10"/>
  <c r="M2563" i="10"/>
  <c r="N2563" i="10"/>
  <c r="L2564" i="10"/>
  <c r="D2567" i="10"/>
  <c r="E2567" i="10" s="1"/>
  <c r="C2568" i="10" s="1"/>
  <c r="F2566" i="10"/>
  <c r="H2566" i="10" s="1"/>
  <c r="A3583" i="10"/>
  <c r="I3583" i="10" l="1"/>
  <c r="J3582" i="10"/>
  <c r="K3583" i="10"/>
  <c r="G3583" i="10"/>
  <c r="P2564" i="10"/>
  <c r="O2564" i="10"/>
  <c r="Q2563" i="10"/>
  <c r="B3583" i="10"/>
  <c r="M2564" i="10"/>
  <c r="N2564" i="10"/>
  <c r="L2565" i="10"/>
  <c r="D2568" i="10"/>
  <c r="E2568" i="10" s="1"/>
  <c r="C2569" i="10" s="1"/>
  <c r="F2567" i="10"/>
  <c r="H2567" i="10" s="1"/>
  <c r="A3584" i="10"/>
  <c r="I3584" i="10" l="1"/>
  <c r="J3583" i="10"/>
  <c r="K3584" i="10"/>
  <c r="G3584" i="10"/>
  <c r="Q2564" i="10"/>
  <c r="P2565" i="10"/>
  <c r="O2565" i="10"/>
  <c r="B3584" i="10"/>
  <c r="M2565" i="10"/>
  <c r="N2565" i="10"/>
  <c r="F30" i="11"/>
  <c r="C31" i="11"/>
  <c r="L2566" i="10"/>
  <c r="D2569" i="10"/>
  <c r="E2569" i="10" s="1"/>
  <c r="C2570" i="10" s="1"/>
  <c r="F2568" i="10"/>
  <c r="H2568" i="10" s="1"/>
  <c r="A3585" i="10"/>
  <c r="I3585" i="10" l="1"/>
  <c r="J3584" i="10"/>
  <c r="K3585" i="10"/>
  <c r="G3585" i="10"/>
  <c r="O2566" i="10"/>
  <c r="P2566" i="10"/>
  <c r="Q2565" i="10"/>
  <c r="B3585" i="10"/>
  <c r="M2566" i="10"/>
  <c r="N2566" i="10"/>
  <c r="L2567" i="10"/>
  <c r="D2570" i="10"/>
  <c r="E2570" i="10" s="1"/>
  <c r="C2571" i="10" s="1"/>
  <c r="F2569" i="10"/>
  <c r="H2569" i="10" s="1"/>
  <c r="A3586" i="10"/>
  <c r="I3586" i="10" l="1"/>
  <c r="J3585" i="10"/>
  <c r="K3586" i="10"/>
  <c r="G3586" i="10"/>
  <c r="O2567" i="10"/>
  <c r="P2567" i="10"/>
  <c r="Q2566" i="10"/>
  <c r="B3586" i="10"/>
  <c r="M2567" i="10"/>
  <c r="N2567" i="10"/>
  <c r="L2568" i="10"/>
  <c r="F2570" i="10"/>
  <c r="H2570" i="10" s="1"/>
  <c r="D2571" i="10"/>
  <c r="E2571" i="10" s="1"/>
  <c r="C2572" i="10" s="1"/>
  <c r="A3587" i="10"/>
  <c r="I3587" i="10" l="1"/>
  <c r="J3586" i="10"/>
  <c r="K3587" i="10"/>
  <c r="G3587" i="10"/>
  <c r="P2568" i="10"/>
  <c r="O2568" i="10"/>
  <c r="Q2567" i="10"/>
  <c r="B3587" i="10"/>
  <c r="M2568" i="10"/>
  <c r="N2568" i="10"/>
  <c r="L2569" i="10"/>
  <c r="D2572" i="10"/>
  <c r="E2572" i="10" s="1"/>
  <c r="C2573" i="10" s="1"/>
  <c r="F2571" i="10"/>
  <c r="H2571" i="10" s="1"/>
  <c r="A3588" i="10"/>
  <c r="I3588" i="10" l="1"/>
  <c r="J3587" i="10"/>
  <c r="K3588" i="10"/>
  <c r="G3588" i="10"/>
  <c r="O2569" i="10"/>
  <c r="P2569" i="10"/>
  <c r="Q2568" i="10"/>
  <c r="B3588" i="10"/>
  <c r="M2569" i="10"/>
  <c r="N2569" i="10"/>
  <c r="L2570" i="10"/>
  <c r="D2573" i="10"/>
  <c r="E2573" i="10" s="1"/>
  <c r="C2574" i="10" s="1"/>
  <c r="F2572" i="10"/>
  <c r="H2572" i="10" s="1"/>
  <c r="A3589" i="10"/>
  <c r="I3589" i="10" l="1"/>
  <c r="J3588" i="10"/>
  <c r="K3589" i="10"/>
  <c r="G3589" i="10"/>
  <c r="O2570" i="10"/>
  <c r="P2570" i="10"/>
  <c r="Q2569" i="10"/>
  <c r="B3589" i="10"/>
  <c r="M2570" i="10"/>
  <c r="N2570" i="10"/>
  <c r="L2571" i="10"/>
  <c r="D2574" i="10"/>
  <c r="E2574" i="10" s="1"/>
  <c r="C2575" i="10" s="1"/>
  <c r="F2573" i="10"/>
  <c r="H2573" i="10" s="1"/>
  <c r="A3590" i="10"/>
  <c r="I3590" i="10" l="1"/>
  <c r="J3589" i="10"/>
  <c r="K3590" i="10"/>
  <c r="G3590" i="10"/>
  <c r="P2571" i="10"/>
  <c r="O2571" i="10"/>
  <c r="Q2570" i="10"/>
  <c r="B3590" i="10"/>
  <c r="M2571" i="10"/>
  <c r="N2571" i="10"/>
  <c r="L2572" i="10"/>
  <c r="F2574" i="10"/>
  <c r="H2574" i="10" s="1"/>
  <c r="D2575" i="10"/>
  <c r="E2575" i="10" s="1"/>
  <c r="C2576" i="10" s="1"/>
  <c r="A3591" i="10"/>
  <c r="I3591" i="10" l="1"/>
  <c r="J3590" i="10"/>
  <c r="K3591" i="10"/>
  <c r="G3591" i="10"/>
  <c r="P2572" i="10"/>
  <c r="O2572" i="10"/>
  <c r="Q2571" i="10"/>
  <c r="B3591" i="10"/>
  <c r="M2572" i="10"/>
  <c r="N2572" i="10"/>
  <c r="L2573" i="10"/>
  <c r="F2575" i="10"/>
  <c r="H2575" i="10" s="1"/>
  <c r="D2576" i="10"/>
  <c r="E2576" i="10" s="1"/>
  <c r="C2577" i="10" s="1"/>
  <c r="A3592" i="10"/>
  <c r="I3592" i="10" l="1"/>
  <c r="J3591" i="10"/>
  <c r="K3592" i="10"/>
  <c r="G3592" i="10"/>
  <c r="O2573" i="10"/>
  <c r="P2573" i="10"/>
  <c r="Q2572" i="10"/>
  <c r="B3592" i="10"/>
  <c r="M2573" i="10"/>
  <c r="N2573" i="10"/>
  <c r="L2574" i="10"/>
  <c r="F2576" i="10"/>
  <c r="H2576" i="10" s="1"/>
  <c r="D2577" i="10"/>
  <c r="E2577" i="10" s="1"/>
  <c r="C2578" i="10" s="1"/>
  <c r="A3593" i="10"/>
  <c r="I3593" i="10" l="1"/>
  <c r="J3592" i="10"/>
  <c r="K3593" i="10"/>
  <c r="G3593" i="10"/>
  <c r="Q2573" i="10"/>
  <c r="P2574" i="10"/>
  <c r="O2574" i="10"/>
  <c r="B3593" i="10"/>
  <c r="M2574" i="10"/>
  <c r="N2574" i="10"/>
  <c r="E31" i="11"/>
  <c r="D31" i="11"/>
  <c r="L2575" i="10"/>
  <c r="D2578" i="10"/>
  <c r="E2578" i="10" s="1"/>
  <c r="C2579" i="10" s="1"/>
  <c r="F2577" i="10"/>
  <c r="H2577" i="10" s="1"/>
  <c r="A3594" i="10"/>
  <c r="I3594" i="10" l="1"/>
  <c r="J3593" i="10"/>
  <c r="K3594" i="10"/>
  <c r="G3594" i="10"/>
  <c r="P2575" i="10"/>
  <c r="O2575" i="10"/>
  <c r="Q2574" i="10"/>
  <c r="B3594" i="10"/>
  <c r="M2575" i="10"/>
  <c r="N2575" i="10"/>
  <c r="L2576" i="10"/>
  <c r="F2578" i="10"/>
  <c r="H2578" i="10" s="1"/>
  <c r="D2579" i="10"/>
  <c r="E2579" i="10" s="1"/>
  <c r="C2580" i="10" s="1"/>
  <c r="A3595" i="10"/>
  <c r="I3595" i="10" l="1"/>
  <c r="J3594" i="10"/>
  <c r="K3595" i="10"/>
  <c r="G3595" i="10"/>
  <c r="O2576" i="10"/>
  <c r="P2576" i="10"/>
  <c r="Q2575" i="10"/>
  <c r="B3595" i="10"/>
  <c r="M2576" i="10"/>
  <c r="N2576" i="10"/>
  <c r="L2577" i="10"/>
  <c r="D2580" i="10"/>
  <c r="E2580" i="10" s="1"/>
  <c r="C2581" i="10" s="1"/>
  <c r="F2579" i="10"/>
  <c r="H2579" i="10" s="1"/>
  <c r="A3596" i="10"/>
  <c r="I3596" i="10" l="1"/>
  <c r="J3595" i="10"/>
  <c r="K3596" i="10"/>
  <c r="G3596" i="10"/>
  <c r="Q2576" i="10"/>
  <c r="P2577" i="10"/>
  <c r="O2577" i="10"/>
  <c r="B3596" i="10"/>
  <c r="M2577" i="10"/>
  <c r="N2577" i="10"/>
  <c r="L2578" i="10"/>
  <c r="D2581" i="10"/>
  <c r="E2581" i="10" s="1"/>
  <c r="C2582" i="10" s="1"/>
  <c r="F2580" i="10"/>
  <c r="H2580" i="10" s="1"/>
  <c r="A3597" i="10"/>
  <c r="I3597" i="10" l="1"/>
  <c r="J3596" i="10"/>
  <c r="K3597" i="10"/>
  <c r="G3597" i="10"/>
  <c r="Q2577" i="10"/>
  <c r="O2578" i="10"/>
  <c r="P2578" i="10"/>
  <c r="B3597" i="10"/>
  <c r="M2578" i="10"/>
  <c r="N2578" i="10"/>
  <c r="L2579" i="10"/>
  <c r="D2582" i="10"/>
  <c r="E2582" i="10" s="1"/>
  <c r="C2583" i="10" s="1"/>
  <c r="F2581" i="10"/>
  <c r="H2581" i="10" s="1"/>
  <c r="A3598" i="10"/>
  <c r="I3598" i="10" l="1"/>
  <c r="J3597" i="10"/>
  <c r="K3598" i="10"/>
  <c r="G3598" i="10"/>
  <c r="P2579" i="10"/>
  <c r="O2579" i="10"/>
  <c r="Q2578" i="10"/>
  <c r="B3598" i="10"/>
  <c r="M2579" i="10"/>
  <c r="N2579" i="10"/>
  <c r="L2580" i="10"/>
  <c r="D2583" i="10"/>
  <c r="E2583" i="10" s="1"/>
  <c r="C2584" i="10" s="1"/>
  <c r="F2582" i="10"/>
  <c r="H2582" i="10" s="1"/>
  <c r="A3599" i="10"/>
  <c r="I3599" i="10" l="1"/>
  <c r="J3598" i="10"/>
  <c r="K3599" i="10"/>
  <c r="G3599" i="10"/>
  <c r="O2580" i="10"/>
  <c r="P2580" i="10"/>
  <c r="Q2579" i="10"/>
  <c r="B3599" i="10"/>
  <c r="M2580" i="10"/>
  <c r="N2580" i="10"/>
  <c r="L2581" i="10"/>
  <c r="D2584" i="10"/>
  <c r="E2584" i="10" s="1"/>
  <c r="C2585" i="10" s="1"/>
  <c r="F2583" i="10"/>
  <c r="H2583" i="10" s="1"/>
  <c r="A3600" i="10"/>
  <c r="I3600" i="10" l="1"/>
  <c r="J3599" i="10"/>
  <c r="K3600" i="10"/>
  <c r="G3600" i="10"/>
  <c r="O2581" i="10"/>
  <c r="P2581" i="10"/>
  <c r="Q2580" i="10"/>
  <c r="B3600" i="10"/>
  <c r="M2581" i="10"/>
  <c r="N2581" i="10"/>
  <c r="L2582" i="10"/>
  <c r="F2584" i="10"/>
  <c r="H2584" i="10" s="1"/>
  <c r="D2585" i="10"/>
  <c r="E2585" i="10" s="1"/>
  <c r="C2586" i="10" s="1"/>
  <c r="A3601" i="10"/>
  <c r="I3601" i="10" l="1"/>
  <c r="J3600" i="10"/>
  <c r="K3601" i="10"/>
  <c r="G3601" i="10"/>
  <c r="O2582" i="10"/>
  <c r="P2582" i="10"/>
  <c r="Q2581" i="10"/>
  <c r="B3601" i="10"/>
  <c r="M2582" i="10"/>
  <c r="N2582" i="10"/>
  <c r="L2583" i="10"/>
  <c r="D2586" i="10"/>
  <c r="E2586" i="10" s="1"/>
  <c r="C2587" i="10" s="1"/>
  <c r="F2585" i="10"/>
  <c r="H2585" i="10" s="1"/>
  <c r="A3602" i="10"/>
  <c r="I3602" i="10" l="1"/>
  <c r="J3601" i="10"/>
  <c r="K3602" i="10"/>
  <c r="G3602" i="10"/>
  <c r="O2583" i="10"/>
  <c r="P2583" i="10"/>
  <c r="Q2582" i="10"/>
  <c r="B3602" i="10"/>
  <c r="M2583" i="10"/>
  <c r="N2583" i="10"/>
  <c r="L2584" i="10"/>
  <c r="F2586" i="10"/>
  <c r="H2586" i="10" s="1"/>
  <c r="D2587" i="10"/>
  <c r="E2587" i="10" s="1"/>
  <c r="C2588" i="10" s="1"/>
  <c r="A3603" i="10"/>
  <c r="I3603" i="10" l="1"/>
  <c r="J3602" i="10"/>
  <c r="K3603" i="10"/>
  <c r="G3603" i="10"/>
  <c r="O2584" i="10"/>
  <c r="P2584" i="10"/>
  <c r="Q2583" i="10"/>
  <c r="B3603" i="10"/>
  <c r="M2584" i="10"/>
  <c r="N2584" i="10"/>
  <c r="L2585" i="10"/>
  <c r="D2588" i="10"/>
  <c r="E2588" i="10" s="1"/>
  <c r="C2589" i="10" s="1"/>
  <c r="F2587" i="10"/>
  <c r="H2587" i="10" s="1"/>
  <c r="A3604" i="10"/>
  <c r="I3604" i="10" l="1"/>
  <c r="J3603" i="10"/>
  <c r="K3604" i="10"/>
  <c r="G3604" i="10"/>
  <c r="Q2584" i="10"/>
  <c r="O2585" i="10"/>
  <c r="P2585" i="10"/>
  <c r="B3604" i="10"/>
  <c r="M2585" i="10"/>
  <c r="N2585" i="10"/>
  <c r="L2586" i="10"/>
  <c r="D2589" i="10"/>
  <c r="E2589" i="10" s="1"/>
  <c r="C2590" i="10" s="1"/>
  <c r="F2588" i="10"/>
  <c r="H2588" i="10" s="1"/>
  <c r="A3605" i="10"/>
  <c r="I3605" i="10" l="1"/>
  <c r="J3604" i="10"/>
  <c r="K3605" i="10"/>
  <c r="G3605" i="10"/>
  <c r="Q2585" i="10"/>
  <c r="P2586" i="10"/>
  <c r="O2586" i="10"/>
  <c r="B3605" i="10"/>
  <c r="M2586" i="10"/>
  <c r="N2586" i="10"/>
  <c r="L2587" i="10"/>
  <c r="D2590" i="10"/>
  <c r="E2590" i="10" s="1"/>
  <c r="C2591" i="10" s="1"/>
  <c r="F2589" i="10"/>
  <c r="H2589" i="10" s="1"/>
  <c r="A3606" i="10"/>
  <c r="I3606" i="10" l="1"/>
  <c r="J3605" i="10"/>
  <c r="K3606" i="10"/>
  <c r="G3606" i="10"/>
  <c r="O2587" i="10"/>
  <c r="P2587" i="10"/>
  <c r="Q2586" i="10"/>
  <c r="B3606" i="10"/>
  <c r="M2587" i="10"/>
  <c r="N2587" i="10"/>
  <c r="L2588" i="10"/>
  <c r="D2591" i="10"/>
  <c r="E2591" i="10" s="1"/>
  <c r="C2592" i="10" s="1"/>
  <c r="F2590" i="10"/>
  <c r="H2590" i="10" s="1"/>
  <c r="A3607" i="10"/>
  <c r="I3607" i="10" l="1"/>
  <c r="J3606" i="10"/>
  <c r="K3607" i="10"/>
  <c r="G3607" i="10"/>
  <c r="O2588" i="10"/>
  <c r="P2588" i="10"/>
  <c r="Q2587" i="10"/>
  <c r="B3607" i="10"/>
  <c r="M2588" i="10"/>
  <c r="N2588" i="10"/>
  <c r="L2589" i="10"/>
  <c r="D2592" i="10"/>
  <c r="E2592" i="10" s="1"/>
  <c r="C2593" i="10" s="1"/>
  <c r="F2591" i="10"/>
  <c r="H2591" i="10" s="1"/>
  <c r="A3608" i="10"/>
  <c r="I3608" i="10" l="1"/>
  <c r="J3607" i="10"/>
  <c r="K3608" i="10"/>
  <c r="G3608" i="10"/>
  <c r="P2589" i="10"/>
  <c r="O2589" i="10"/>
  <c r="Q2588" i="10"/>
  <c r="B3608" i="10"/>
  <c r="M2589" i="10"/>
  <c r="N2589" i="10"/>
  <c r="L2590" i="10"/>
  <c r="F2592" i="10"/>
  <c r="H2592" i="10" s="1"/>
  <c r="D2593" i="10"/>
  <c r="E2593" i="10" s="1"/>
  <c r="C2594" i="10" s="1"/>
  <c r="A3609" i="10"/>
  <c r="I3609" i="10" l="1"/>
  <c r="J3608" i="10"/>
  <c r="K3609" i="10"/>
  <c r="G3609" i="10"/>
  <c r="P2590" i="10"/>
  <c r="O2590" i="10"/>
  <c r="Q2589" i="10"/>
  <c r="B3609" i="10"/>
  <c r="M2590" i="10"/>
  <c r="N2590" i="10"/>
  <c r="L2591" i="10"/>
  <c r="D2594" i="10"/>
  <c r="E2594" i="10" s="1"/>
  <c r="C2595" i="10" s="1"/>
  <c r="F2593" i="10"/>
  <c r="H2593" i="10" s="1"/>
  <c r="A3610" i="10"/>
  <c r="I3610" i="10" l="1"/>
  <c r="J3609" i="10"/>
  <c r="K3610" i="10"/>
  <c r="G3610" i="10"/>
  <c r="Q2590" i="10"/>
  <c r="O2591" i="10"/>
  <c r="P2591" i="10"/>
  <c r="B3610" i="10"/>
  <c r="M2591" i="10"/>
  <c r="N2591" i="10"/>
  <c r="L2592" i="10"/>
  <c r="D2595" i="10"/>
  <c r="E2595" i="10" s="1"/>
  <c r="C2596" i="10" s="1"/>
  <c r="F2594" i="10"/>
  <c r="H2594" i="10" s="1"/>
  <c r="A3611" i="10"/>
  <c r="I3611" i="10" l="1"/>
  <c r="J3610" i="10"/>
  <c r="K3611" i="10"/>
  <c r="G3611" i="10"/>
  <c r="Q2591" i="10"/>
  <c r="P2592" i="10"/>
  <c r="O2592" i="10"/>
  <c r="B3611" i="10"/>
  <c r="M2592" i="10"/>
  <c r="N2592" i="10"/>
  <c r="L2593" i="10"/>
  <c r="D2596" i="10"/>
  <c r="E2596" i="10" s="1"/>
  <c r="C2597" i="10" s="1"/>
  <c r="F2595" i="10"/>
  <c r="H2595" i="10" s="1"/>
  <c r="A3612" i="10"/>
  <c r="I3612" i="10" l="1"/>
  <c r="J3611" i="10"/>
  <c r="K3612" i="10"/>
  <c r="G3612" i="10"/>
  <c r="O2593" i="10"/>
  <c r="P2593" i="10"/>
  <c r="Q2592" i="10"/>
  <c r="B3612" i="10"/>
  <c r="M2593" i="10"/>
  <c r="N2593" i="10"/>
  <c r="L2594" i="10"/>
  <c r="F2596" i="10"/>
  <c r="H2596" i="10" s="1"/>
  <c r="D2597" i="10"/>
  <c r="E2597" i="10" s="1"/>
  <c r="C2598" i="10" s="1"/>
  <c r="A3613" i="10"/>
  <c r="I3613" i="10" l="1"/>
  <c r="J3612" i="10"/>
  <c r="K3613" i="10"/>
  <c r="G3613" i="10"/>
  <c r="O2594" i="10"/>
  <c r="P2594" i="10"/>
  <c r="Q2593" i="10"/>
  <c r="B3613" i="10"/>
  <c r="M2594" i="10"/>
  <c r="N2594" i="10"/>
  <c r="L2595" i="10"/>
  <c r="D2598" i="10"/>
  <c r="E2598" i="10" s="1"/>
  <c r="C2599" i="10" s="1"/>
  <c r="F2597" i="10"/>
  <c r="H2597" i="10" s="1"/>
  <c r="A3614" i="10"/>
  <c r="I3614" i="10" l="1"/>
  <c r="J3613" i="10"/>
  <c r="K3614" i="10"/>
  <c r="G3614" i="10"/>
  <c r="P2595" i="10"/>
  <c r="O2595" i="10"/>
  <c r="Q2594" i="10"/>
  <c r="B3614" i="10"/>
  <c r="M2595" i="10"/>
  <c r="N2595" i="10"/>
  <c r="L2596" i="10"/>
  <c r="D2599" i="10"/>
  <c r="E2599" i="10" s="1"/>
  <c r="C2600" i="10" s="1"/>
  <c r="F2598" i="10"/>
  <c r="H2598" i="10" s="1"/>
  <c r="A3615" i="10"/>
  <c r="I3615" i="10" l="1"/>
  <c r="J3614" i="10"/>
  <c r="K3615" i="10"/>
  <c r="G3615" i="10"/>
  <c r="P2596" i="10"/>
  <c r="O2596" i="10"/>
  <c r="Q2595" i="10"/>
  <c r="B3615" i="10"/>
  <c r="M2596" i="10"/>
  <c r="N2596" i="10"/>
  <c r="L2597" i="10"/>
  <c r="D2600" i="10"/>
  <c r="E2600" i="10" s="1"/>
  <c r="C2601" i="10" s="1"/>
  <c r="F2599" i="10"/>
  <c r="H2599" i="10" s="1"/>
  <c r="A3616" i="10"/>
  <c r="I3616" i="10" l="1"/>
  <c r="J3615" i="10"/>
  <c r="K3616" i="10"/>
  <c r="G3616" i="10"/>
  <c r="O2597" i="10"/>
  <c r="P2597" i="10"/>
  <c r="Q2596" i="10"/>
  <c r="B3616" i="10"/>
  <c r="M2597" i="10"/>
  <c r="N2597" i="10"/>
  <c r="L2598" i="10"/>
  <c r="D2601" i="10"/>
  <c r="E2601" i="10" s="1"/>
  <c r="C2602" i="10" s="1"/>
  <c r="F2600" i="10"/>
  <c r="H2600" i="10" s="1"/>
  <c r="A3617" i="10"/>
  <c r="I3617" i="10" l="1"/>
  <c r="J3616" i="10"/>
  <c r="K3617" i="10"/>
  <c r="G3617" i="10"/>
  <c r="O2598" i="10"/>
  <c r="P2598" i="10"/>
  <c r="Q2597" i="10"/>
  <c r="B3617" i="10"/>
  <c r="M2598" i="10"/>
  <c r="N2598" i="10"/>
  <c r="L2599" i="10"/>
  <c r="D2602" i="10"/>
  <c r="E2602" i="10" s="1"/>
  <c r="C2603" i="10" s="1"/>
  <c r="F2601" i="10"/>
  <c r="H2601" i="10" s="1"/>
  <c r="A3618" i="10"/>
  <c r="I3618" i="10" l="1"/>
  <c r="J3617" i="10"/>
  <c r="K3618" i="10"/>
  <c r="G3618" i="10"/>
  <c r="Q2598" i="10"/>
  <c r="P2599" i="10"/>
  <c r="O2599" i="10"/>
  <c r="B3618" i="10"/>
  <c r="M2599" i="10"/>
  <c r="N2599" i="10"/>
  <c r="L2600" i="10"/>
  <c r="D2603" i="10"/>
  <c r="E2603" i="10" s="1"/>
  <c r="C2604" i="10" s="1"/>
  <c r="F2602" i="10"/>
  <c r="H2602" i="10" s="1"/>
  <c r="A3619" i="10"/>
  <c r="I3619" i="10" l="1"/>
  <c r="J3618" i="10"/>
  <c r="K3619" i="10"/>
  <c r="G3619" i="10"/>
  <c r="O2600" i="10"/>
  <c r="P2600" i="10"/>
  <c r="Q2599" i="10"/>
  <c r="B3619" i="10"/>
  <c r="M2600" i="10"/>
  <c r="N2600" i="10"/>
  <c r="L2601" i="10"/>
  <c r="F2603" i="10"/>
  <c r="H2603" i="10" s="1"/>
  <c r="D2604" i="10"/>
  <c r="E2604" i="10" s="1"/>
  <c r="C2605" i="10" s="1"/>
  <c r="A3620" i="10"/>
  <c r="I3620" i="10" l="1"/>
  <c r="J3619" i="10"/>
  <c r="K3620" i="10"/>
  <c r="G3620" i="10"/>
  <c r="O2601" i="10"/>
  <c r="P2601" i="10"/>
  <c r="Q2600" i="10"/>
  <c r="B3620" i="10"/>
  <c r="M2601" i="10"/>
  <c r="N2601" i="10"/>
  <c r="L2602" i="10"/>
  <c r="D2605" i="10"/>
  <c r="E2605" i="10" s="1"/>
  <c r="C2606" i="10" s="1"/>
  <c r="F2604" i="10"/>
  <c r="H2604" i="10" s="1"/>
  <c r="A3621" i="10"/>
  <c r="I3621" i="10" l="1"/>
  <c r="J3620" i="10"/>
  <c r="K3621" i="10"/>
  <c r="G3621" i="10"/>
  <c r="O2602" i="10"/>
  <c r="P2602" i="10"/>
  <c r="Q2601" i="10"/>
  <c r="B3621" i="10"/>
  <c r="M2602" i="10"/>
  <c r="N2602" i="10"/>
  <c r="L2603" i="10"/>
  <c r="D2606" i="10"/>
  <c r="E2606" i="10" s="1"/>
  <c r="C2607" i="10" s="1"/>
  <c r="F2605" i="10"/>
  <c r="H2605" i="10" s="1"/>
  <c r="A3622" i="10"/>
  <c r="I3622" i="10" l="1"/>
  <c r="J3621" i="10"/>
  <c r="K3622" i="10"/>
  <c r="G3622" i="10"/>
  <c r="P2603" i="10"/>
  <c r="O2603" i="10"/>
  <c r="Q2602" i="10"/>
  <c r="B3622" i="10"/>
  <c r="M2603" i="10"/>
  <c r="N2603" i="10"/>
  <c r="L2604" i="10"/>
  <c r="D2607" i="10"/>
  <c r="E2607" i="10" s="1"/>
  <c r="C2608" i="10" s="1"/>
  <c r="F2606" i="10"/>
  <c r="H2606" i="10" s="1"/>
  <c r="A3623" i="10"/>
  <c r="I3623" i="10" l="1"/>
  <c r="J3622" i="10"/>
  <c r="K3623" i="10"/>
  <c r="G3623" i="10"/>
  <c r="O2604" i="10"/>
  <c r="P2604" i="10"/>
  <c r="Q2603" i="10"/>
  <c r="B3623" i="10"/>
  <c r="M2604" i="10"/>
  <c r="N2604" i="10"/>
  <c r="L2605" i="10"/>
  <c r="F2607" i="10"/>
  <c r="H2607" i="10" s="1"/>
  <c r="D2608" i="10"/>
  <c r="E2608" i="10" s="1"/>
  <c r="C2609" i="10" s="1"/>
  <c r="A3624" i="10"/>
  <c r="I3624" i="10" l="1"/>
  <c r="J3623" i="10"/>
  <c r="K3624" i="10"/>
  <c r="G3624" i="10"/>
  <c r="O2605" i="10"/>
  <c r="P2605" i="10"/>
  <c r="Q2604" i="10"/>
  <c r="B3624" i="10"/>
  <c r="M2605" i="10"/>
  <c r="N2605" i="10"/>
  <c r="L2606" i="10"/>
  <c r="D2609" i="10"/>
  <c r="E2609" i="10" s="1"/>
  <c r="C2610" i="10" s="1"/>
  <c r="F2608" i="10"/>
  <c r="H2608" i="10" s="1"/>
  <c r="A3625" i="10"/>
  <c r="I3625" i="10" l="1"/>
  <c r="J3624" i="10"/>
  <c r="K3625" i="10"/>
  <c r="G3625" i="10"/>
  <c r="Q2605" i="10"/>
  <c r="O2606" i="10"/>
  <c r="P2606" i="10"/>
  <c r="B3625" i="10"/>
  <c r="M2606" i="10"/>
  <c r="N2606" i="10"/>
  <c r="L2607" i="10"/>
  <c r="D2610" i="10"/>
  <c r="E2610" i="10" s="1"/>
  <c r="C2611" i="10" s="1"/>
  <c r="F2609" i="10"/>
  <c r="H2609" i="10" s="1"/>
  <c r="A3626" i="10"/>
  <c r="I3626" i="10" l="1"/>
  <c r="J3625" i="10"/>
  <c r="K3626" i="10"/>
  <c r="G3626" i="10"/>
  <c r="Q2606" i="10"/>
  <c r="P2607" i="10"/>
  <c r="O2607" i="10"/>
  <c r="B3626" i="10"/>
  <c r="M2607" i="10"/>
  <c r="N2607" i="10"/>
  <c r="L2608" i="10"/>
  <c r="D2611" i="10"/>
  <c r="E2611" i="10" s="1"/>
  <c r="C2612" i="10" s="1"/>
  <c r="F2610" i="10"/>
  <c r="H2610" i="10" s="1"/>
  <c r="A3627" i="10"/>
  <c r="I3627" i="10" l="1"/>
  <c r="J3626" i="10"/>
  <c r="K3627" i="10"/>
  <c r="G3627" i="10"/>
  <c r="O2608" i="10"/>
  <c r="P2608" i="10"/>
  <c r="Q2607" i="10"/>
  <c r="B3627" i="10"/>
  <c r="M2608" i="10"/>
  <c r="N2608" i="10"/>
  <c r="L2609" i="10"/>
  <c r="D2612" i="10"/>
  <c r="E2612" i="10" s="1"/>
  <c r="C2613" i="10" s="1"/>
  <c r="F2611" i="10"/>
  <c r="H2611" i="10" s="1"/>
  <c r="A3628" i="10"/>
  <c r="I3628" i="10" l="1"/>
  <c r="J3627" i="10"/>
  <c r="K3628" i="10"/>
  <c r="G3628" i="10"/>
  <c r="Q2608" i="10"/>
  <c r="P2609" i="10"/>
  <c r="O2609" i="10"/>
  <c r="B3628" i="10"/>
  <c r="M2609" i="10"/>
  <c r="N2609" i="10"/>
  <c r="L2610" i="10"/>
  <c r="D2613" i="10"/>
  <c r="E2613" i="10" s="1"/>
  <c r="C2614" i="10" s="1"/>
  <c r="F2612" i="10"/>
  <c r="H2612" i="10" s="1"/>
  <c r="A3629" i="10"/>
  <c r="I3629" i="10" l="1"/>
  <c r="J3628" i="10"/>
  <c r="K3629" i="10"/>
  <c r="G3629" i="10"/>
  <c r="Q2609" i="10"/>
  <c r="P2610" i="10"/>
  <c r="O2610" i="10"/>
  <c r="B3629" i="10"/>
  <c r="M2610" i="10"/>
  <c r="N2610" i="10"/>
  <c r="L2611" i="10"/>
  <c r="F2613" i="10"/>
  <c r="H2613" i="10" s="1"/>
  <c r="D2614" i="10"/>
  <c r="E2614" i="10" s="1"/>
  <c r="C2615" i="10" s="1"/>
  <c r="A3630" i="10"/>
  <c r="I3630" i="10" l="1"/>
  <c r="J3629" i="10"/>
  <c r="K3630" i="10"/>
  <c r="G3630" i="10"/>
  <c r="Q2610" i="10"/>
  <c r="O2611" i="10"/>
  <c r="P2611" i="10"/>
  <c r="B3630" i="10"/>
  <c r="M2611" i="10"/>
  <c r="N2611" i="10"/>
  <c r="L2612" i="10"/>
  <c r="F2614" i="10"/>
  <c r="H2614" i="10" s="1"/>
  <c r="D2615" i="10"/>
  <c r="E2615" i="10" s="1"/>
  <c r="C2616" i="10" s="1"/>
  <c r="A3631" i="10"/>
  <c r="I3631" i="10" l="1"/>
  <c r="J3630" i="10"/>
  <c r="K3631" i="10"/>
  <c r="G3631" i="10"/>
  <c r="Q2611" i="10"/>
  <c r="P2612" i="10"/>
  <c r="O2612" i="10"/>
  <c r="B3631" i="10"/>
  <c r="M2612" i="10"/>
  <c r="N2612" i="10"/>
  <c r="L2613" i="10"/>
  <c r="D2616" i="10"/>
  <c r="E2616" i="10" s="1"/>
  <c r="C2617" i="10" s="1"/>
  <c r="F2615" i="10"/>
  <c r="H2615" i="10" s="1"/>
  <c r="A3632" i="10"/>
  <c r="I3632" i="10" l="1"/>
  <c r="J3631" i="10"/>
  <c r="K3632" i="10"/>
  <c r="G3632" i="10"/>
  <c r="Q2612" i="10"/>
  <c r="P2613" i="10"/>
  <c r="O2613" i="10"/>
  <c r="B3632" i="10"/>
  <c r="M2613" i="10"/>
  <c r="N2613" i="10"/>
  <c r="L2614" i="10"/>
  <c r="D2617" i="10"/>
  <c r="E2617" i="10" s="1"/>
  <c r="C2618" i="10" s="1"/>
  <c r="F2616" i="10"/>
  <c r="H2616" i="10" s="1"/>
  <c r="A3633" i="10"/>
  <c r="I3633" i="10" l="1"/>
  <c r="J3632" i="10"/>
  <c r="K3633" i="10"/>
  <c r="G3633" i="10"/>
  <c r="P2614" i="10"/>
  <c r="O2614" i="10"/>
  <c r="Q2613" i="10"/>
  <c r="B3633" i="10"/>
  <c r="M2614" i="10"/>
  <c r="N2614" i="10"/>
  <c r="L2615" i="10"/>
  <c r="D2618" i="10"/>
  <c r="E2618" i="10" s="1"/>
  <c r="C2619" i="10" s="1"/>
  <c r="F2617" i="10"/>
  <c r="H2617" i="10" s="1"/>
  <c r="A3634" i="10"/>
  <c r="I3634" i="10" l="1"/>
  <c r="J3633" i="10"/>
  <c r="K3634" i="10"/>
  <c r="G3634" i="10"/>
  <c r="O2615" i="10"/>
  <c r="P2615" i="10"/>
  <c r="Q2614" i="10"/>
  <c r="B3634" i="10"/>
  <c r="M2615" i="10"/>
  <c r="N2615" i="10"/>
  <c r="L2616" i="10"/>
  <c r="D2619" i="10"/>
  <c r="E2619" i="10" s="1"/>
  <c r="C2620" i="10" s="1"/>
  <c r="F2618" i="10"/>
  <c r="H2618" i="10" s="1"/>
  <c r="A3635" i="10"/>
  <c r="I3635" i="10" l="1"/>
  <c r="J3634" i="10"/>
  <c r="K3635" i="10"/>
  <c r="G3635" i="10"/>
  <c r="P2616" i="10"/>
  <c r="O2616" i="10"/>
  <c r="Q2615" i="10"/>
  <c r="B3635" i="10"/>
  <c r="M2616" i="10"/>
  <c r="N2616" i="10"/>
  <c r="L2617" i="10"/>
  <c r="D2620" i="10"/>
  <c r="E2620" i="10" s="1"/>
  <c r="C2621" i="10" s="1"/>
  <c r="F2619" i="10"/>
  <c r="H2619" i="10" s="1"/>
  <c r="A3636" i="10"/>
  <c r="I3636" i="10" l="1"/>
  <c r="J3635" i="10"/>
  <c r="K3636" i="10"/>
  <c r="G3636" i="10"/>
  <c r="O2617" i="10"/>
  <c r="P2617" i="10"/>
  <c r="Q2616" i="10"/>
  <c r="B3636" i="10"/>
  <c r="M2617" i="10"/>
  <c r="N2617" i="10"/>
  <c r="L2618" i="10"/>
  <c r="F2620" i="10"/>
  <c r="H2620" i="10" s="1"/>
  <c r="D2621" i="10"/>
  <c r="E2621" i="10" s="1"/>
  <c r="C2622" i="10" s="1"/>
  <c r="A3637" i="10"/>
  <c r="I3637" i="10" l="1"/>
  <c r="J3636" i="10"/>
  <c r="K3637" i="10"/>
  <c r="G3637" i="10"/>
  <c r="O2618" i="10"/>
  <c r="P2618" i="10"/>
  <c r="Q2617" i="10"/>
  <c r="B3637" i="10"/>
  <c r="M2618" i="10"/>
  <c r="N2618" i="10"/>
  <c r="L2619" i="10"/>
  <c r="D2622" i="10"/>
  <c r="E2622" i="10" s="1"/>
  <c r="C2623" i="10" s="1"/>
  <c r="F2621" i="10"/>
  <c r="H2621" i="10" s="1"/>
  <c r="A3638" i="10"/>
  <c r="I3638" i="10" l="1"/>
  <c r="J3637" i="10"/>
  <c r="K3638" i="10"/>
  <c r="G3638" i="10"/>
  <c r="Q2618" i="10"/>
  <c r="P2619" i="10"/>
  <c r="O2619" i="10"/>
  <c r="B3638" i="10"/>
  <c r="M2619" i="10"/>
  <c r="N2619" i="10"/>
  <c r="L2620" i="10"/>
  <c r="D2623" i="10"/>
  <c r="E2623" i="10" s="1"/>
  <c r="C2624" i="10" s="1"/>
  <c r="F2622" i="10"/>
  <c r="H2622" i="10" s="1"/>
  <c r="A3639" i="10"/>
  <c r="I3639" i="10" l="1"/>
  <c r="J3638" i="10"/>
  <c r="K3639" i="10"/>
  <c r="G3639" i="10"/>
  <c r="P2620" i="10"/>
  <c r="O2620" i="10"/>
  <c r="Q2619" i="10"/>
  <c r="B3639" i="10"/>
  <c r="M2620" i="10"/>
  <c r="N2620" i="10"/>
  <c r="L2621" i="10"/>
  <c r="F2623" i="10"/>
  <c r="H2623" i="10" s="1"/>
  <c r="D2624" i="10"/>
  <c r="E2624" i="10" s="1"/>
  <c r="C2625" i="10" s="1"/>
  <c r="A3640" i="10"/>
  <c r="I3640" i="10" l="1"/>
  <c r="J3639" i="10"/>
  <c r="K3640" i="10"/>
  <c r="G3640" i="10"/>
  <c r="P2621" i="10"/>
  <c r="O2621" i="10"/>
  <c r="Q2620" i="10"/>
  <c r="B3640" i="10"/>
  <c r="M2621" i="10"/>
  <c r="N2621" i="10"/>
  <c r="L2622" i="10"/>
  <c r="D2625" i="10"/>
  <c r="E2625" i="10" s="1"/>
  <c r="C2626" i="10" s="1"/>
  <c r="F2624" i="10"/>
  <c r="H2624" i="10" s="1"/>
  <c r="A3641" i="10"/>
  <c r="I3641" i="10" l="1"/>
  <c r="J3640" i="10"/>
  <c r="K3641" i="10"/>
  <c r="G3641" i="10"/>
  <c r="O2622" i="10"/>
  <c r="P2622" i="10"/>
  <c r="Q2621" i="10"/>
  <c r="B3641" i="10"/>
  <c r="M2622" i="10"/>
  <c r="N2622" i="10"/>
  <c r="L2623" i="10"/>
  <c r="F2625" i="10"/>
  <c r="H2625" i="10" s="1"/>
  <c r="D2626" i="10"/>
  <c r="E2626" i="10" s="1"/>
  <c r="C2627" i="10" s="1"/>
  <c r="A3642" i="10"/>
  <c r="I3642" i="10" l="1"/>
  <c r="J3641" i="10"/>
  <c r="K3642" i="10"/>
  <c r="G3642" i="10"/>
  <c r="O2623" i="10"/>
  <c r="P2623" i="10"/>
  <c r="Q2622" i="10"/>
  <c r="B3642" i="10"/>
  <c r="M2623" i="10"/>
  <c r="N2623" i="10"/>
  <c r="L2624" i="10"/>
  <c r="F2626" i="10"/>
  <c r="H2626" i="10" s="1"/>
  <c r="D2627" i="10"/>
  <c r="E2627" i="10" s="1"/>
  <c r="C2628" i="10" s="1"/>
  <c r="A3643" i="10"/>
  <c r="I3643" i="10" l="1"/>
  <c r="J3642" i="10"/>
  <c r="K3643" i="10"/>
  <c r="G3643" i="10"/>
  <c r="O2624" i="10"/>
  <c r="P2624" i="10"/>
  <c r="Q2623" i="10"/>
  <c r="B3643" i="10"/>
  <c r="M2624" i="10"/>
  <c r="N2624" i="10"/>
  <c r="L2625" i="10"/>
  <c r="F2627" i="10"/>
  <c r="H2627" i="10" s="1"/>
  <c r="D2628" i="10"/>
  <c r="E2628" i="10" s="1"/>
  <c r="C2629" i="10" s="1"/>
  <c r="A3644" i="10"/>
  <c r="I3644" i="10" l="1"/>
  <c r="J3643" i="10"/>
  <c r="K3644" i="10"/>
  <c r="G3644" i="10"/>
  <c r="O2625" i="10"/>
  <c r="P2625" i="10"/>
  <c r="Q2624" i="10"/>
  <c r="B3644" i="10"/>
  <c r="M2625" i="10"/>
  <c r="N2625" i="10"/>
  <c r="L2626" i="10"/>
  <c r="D2629" i="10"/>
  <c r="E2629" i="10" s="1"/>
  <c r="C2630" i="10" s="1"/>
  <c r="F2628" i="10"/>
  <c r="H2628" i="10" s="1"/>
  <c r="A3645" i="10"/>
  <c r="I3645" i="10" l="1"/>
  <c r="J3644" i="10"/>
  <c r="K3645" i="10"/>
  <c r="G3645" i="10"/>
  <c r="P2626" i="10"/>
  <c r="O2626" i="10"/>
  <c r="Q2625" i="10"/>
  <c r="B3645" i="10"/>
  <c r="M2626" i="10"/>
  <c r="N2626" i="10"/>
  <c r="L2627" i="10"/>
  <c r="D2630" i="10"/>
  <c r="E2630" i="10" s="1"/>
  <c r="C2631" i="10" s="1"/>
  <c r="F2629" i="10"/>
  <c r="H2629" i="10" s="1"/>
  <c r="A3646" i="10"/>
  <c r="I3646" i="10" l="1"/>
  <c r="J3645" i="10"/>
  <c r="K3646" i="10"/>
  <c r="G3646" i="10"/>
  <c r="Q2626" i="10"/>
  <c r="P2627" i="10"/>
  <c r="O2627" i="10"/>
  <c r="B3646" i="10"/>
  <c r="M2627" i="10"/>
  <c r="N2627" i="10"/>
  <c r="L2628" i="10"/>
  <c r="D2631" i="10"/>
  <c r="E2631" i="10" s="1"/>
  <c r="C2632" i="10" s="1"/>
  <c r="F2630" i="10"/>
  <c r="H2630" i="10" s="1"/>
  <c r="A3647" i="10"/>
  <c r="I3647" i="10" l="1"/>
  <c r="J3646" i="10"/>
  <c r="K3647" i="10"/>
  <c r="G3647" i="10"/>
  <c r="P2628" i="10"/>
  <c r="O2628" i="10"/>
  <c r="Q2627" i="10"/>
  <c r="B3647" i="10"/>
  <c r="M2628" i="10"/>
  <c r="N2628" i="10"/>
  <c r="L2629" i="10"/>
  <c r="D2632" i="10"/>
  <c r="E2632" i="10" s="1"/>
  <c r="C2633" i="10" s="1"/>
  <c r="F2631" i="10"/>
  <c r="H2631" i="10" s="1"/>
  <c r="A3648" i="10"/>
  <c r="I3648" i="10" l="1"/>
  <c r="J3647" i="10"/>
  <c r="K3648" i="10"/>
  <c r="G3648" i="10"/>
  <c r="P2629" i="10"/>
  <c r="O2629" i="10"/>
  <c r="Q2628" i="10"/>
  <c r="B3648" i="10"/>
  <c r="M2629" i="10"/>
  <c r="N2629" i="10"/>
  <c r="L2630" i="10"/>
  <c r="D2633" i="10"/>
  <c r="E2633" i="10" s="1"/>
  <c r="C2634" i="10" s="1"/>
  <c r="F2632" i="10"/>
  <c r="H2632" i="10" s="1"/>
  <c r="A3649" i="10"/>
  <c r="I3649" i="10" l="1"/>
  <c r="J3648" i="10"/>
  <c r="K3649" i="10"/>
  <c r="G3649" i="10"/>
  <c r="P2630" i="10"/>
  <c r="O2630" i="10"/>
  <c r="Q2629" i="10"/>
  <c r="B3649" i="10"/>
  <c r="M2630" i="10"/>
  <c r="N2630" i="10"/>
  <c r="L2631" i="10"/>
  <c r="D2634" i="10"/>
  <c r="E2634" i="10" s="1"/>
  <c r="C2635" i="10" s="1"/>
  <c r="F2633" i="10"/>
  <c r="H2633" i="10" s="1"/>
  <c r="A3650" i="10"/>
  <c r="I3650" i="10" l="1"/>
  <c r="J3649" i="10"/>
  <c r="K3650" i="10"/>
  <c r="G3650" i="10"/>
  <c r="Q2630" i="10"/>
  <c r="O2631" i="10"/>
  <c r="P2631" i="10"/>
  <c r="B3650" i="10"/>
  <c r="M2631" i="10"/>
  <c r="N2631" i="10"/>
  <c r="L2632" i="10"/>
  <c r="F2634" i="10"/>
  <c r="H2634" i="10" s="1"/>
  <c r="D2635" i="10"/>
  <c r="E2635" i="10" s="1"/>
  <c r="C2636" i="10" s="1"/>
  <c r="A3651" i="10"/>
  <c r="I3651" i="10" l="1"/>
  <c r="J3650" i="10"/>
  <c r="K3651" i="10"/>
  <c r="G3651" i="10"/>
  <c r="O2632" i="10"/>
  <c r="P2632" i="10"/>
  <c r="Q2631" i="10"/>
  <c r="B3651" i="10"/>
  <c r="M2632" i="10"/>
  <c r="N2632" i="10"/>
  <c r="L2633" i="10"/>
  <c r="F2635" i="10"/>
  <c r="H2635" i="10" s="1"/>
  <c r="D2636" i="10"/>
  <c r="E2636" i="10" s="1"/>
  <c r="C2637" i="10" s="1"/>
  <c r="A3652" i="10"/>
  <c r="I3652" i="10" l="1"/>
  <c r="J3651" i="10"/>
  <c r="K3652" i="10"/>
  <c r="G3652" i="10"/>
  <c r="P2633" i="10"/>
  <c r="O2633" i="10"/>
  <c r="Q2632" i="10"/>
  <c r="B3652" i="10"/>
  <c r="M2633" i="10"/>
  <c r="N2633" i="10"/>
  <c r="L2634" i="10"/>
  <c r="F2636" i="10"/>
  <c r="H2636" i="10" s="1"/>
  <c r="D2637" i="10"/>
  <c r="E2637" i="10" s="1"/>
  <c r="C2638" i="10" s="1"/>
  <c r="A3653" i="10"/>
  <c r="I3653" i="10" l="1"/>
  <c r="J3652" i="10"/>
  <c r="K3653" i="10"/>
  <c r="G3653" i="10"/>
  <c r="P2634" i="10"/>
  <c r="O2634" i="10"/>
  <c r="Q2633" i="10"/>
  <c r="B3653" i="10"/>
  <c r="M2634" i="10"/>
  <c r="N2634" i="10"/>
  <c r="L2635" i="10"/>
  <c r="D2638" i="10"/>
  <c r="E2638" i="10" s="1"/>
  <c r="C2639" i="10" s="1"/>
  <c r="F2637" i="10"/>
  <c r="H2637" i="10" s="1"/>
  <c r="A3654" i="10"/>
  <c r="I3654" i="10" l="1"/>
  <c r="J3653" i="10"/>
  <c r="K3654" i="10"/>
  <c r="G3654" i="10"/>
  <c r="O2635" i="10"/>
  <c r="P2635" i="10"/>
  <c r="Q2634" i="10"/>
  <c r="B3654" i="10"/>
  <c r="M2635" i="10"/>
  <c r="N2635" i="10"/>
  <c r="L2636" i="10"/>
  <c r="F2638" i="10"/>
  <c r="H2638" i="10" s="1"/>
  <c r="D2639" i="10"/>
  <c r="E2639" i="10" s="1"/>
  <c r="C2640" i="10" s="1"/>
  <c r="A3655" i="10"/>
  <c r="I3655" i="10" l="1"/>
  <c r="J3654" i="10"/>
  <c r="K3655" i="10"/>
  <c r="G3655" i="10"/>
  <c r="O2636" i="10"/>
  <c r="P2636" i="10"/>
  <c r="Q2635" i="10"/>
  <c r="B3655" i="10"/>
  <c r="M2636" i="10"/>
  <c r="N2636" i="10"/>
  <c r="L2637" i="10"/>
  <c r="D2640" i="10"/>
  <c r="E2640" i="10" s="1"/>
  <c r="C2641" i="10" s="1"/>
  <c r="F2639" i="10"/>
  <c r="H2639" i="10" s="1"/>
  <c r="A3656" i="10"/>
  <c r="I3656" i="10" l="1"/>
  <c r="J3655" i="10"/>
  <c r="K3656" i="10"/>
  <c r="G3656" i="10"/>
  <c r="O2637" i="10"/>
  <c r="P2637" i="10"/>
  <c r="Q2636" i="10"/>
  <c r="B3656" i="10"/>
  <c r="M2637" i="10"/>
  <c r="N2637" i="10"/>
  <c r="L2638" i="10"/>
  <c r="D2641" i="10"/>
  <c r="E2641" i="10" s="1"/>
  <c r="C2642" i="10" s="1"/>
  <c r="F2640" i="10"/>
  <c r="H2640" i="10" s="1"/>
  <c r="A3657" i="10"/>
  <c r="I3657" i="10" l="1"/>
  <c r="J3656" i="10"/>
  <c r="K3657" i="10"/>
  <c r="G3657" i="10"/>
  <c r="Q2637" i="10"/>
  <c r="O2638" i="10"/>
  <c r="P2638" i="10"/>
  <c r="B3657" i="10"/>
  <c r="M2638" i="10"/>
  <c r="N2638" i="10"/>
  <c r="L2639" i="10"/>
  <c r="F2641" i="10"/>
  <c r="H2641" i="10" s="1"/>
  <c r="D2642" i="10"/>
  <c r="E2642" i="10" s="1"/>
  <c r="C2643" i="10" s="1"/>
  <c r="A3658" i="10"/>
  <c r="I3658" i="10" l="1"/>
  <c r="J3657" i="10"/>
  <c r="K3658" i="10"/>
  <c r="G3658" i="10"/>
  <c r="Q2638" i="10"/>
  <c r="P2639" i="10"/>
  <c r="O2639" i="10"/>
  <c r="B3658" i="10"/>
  <c r="M2639" i="10"/>
  <c r="N2639" i="10"/>
  <c r="L2640" i="10"/>
  <c r="D2643" i="10"/>
  <c r="E2643" i="10" s="1"/>
  <c r="C2644" i="10" s="1"/>
  <c r="F2642" i="10"/>
  <c r="H2642" i="10" s="1"/>
  <c r="A3659" i="10"/>
  <c r="I3659" i="10" l="1"/>
  <c r="J3658" i="10"/>
  <c r="K3659" i="10"/>
  <c r="G3659" i="10"/>
  <c r="O2640" i="10"/>
  <c r="P2640" i="10"/>
  <c r="Q2639" i="10"/>
  <c r="B3659" i="10"/>
  <c r="M2640" i="10"/>
  <c r="N2640" i="10"/>
  <c r="L2641" i="10"/>
  <c r="F2643" i="10"/>
  <c r="H2643" i="10" s="1"/>
  <c r="D2644" i="10"/>
  <c r="E2644" i="10" s="1"/>
  <c r="C2645" i="10" s="1"/>
  <c r="A3660" i="10"/>
  <c r="I3660" i="10" l="1"/>
  <c r="J3659" i="10"/>
  <c r="K3660" i="10"/>
  <c r="G3660" i="10"/>
  <c r="Q2640" i="10"/>
  <c r="O2641" i="10"/>
  <c r="P2641" i="10"/>
  <c r="B3660" i="10"/>
  <c r="M2641" i="10"/>
  <c r="N2641" i="10"/>
  <c r="L2642" i="10"/>
  <c r="D2645" i="10"/>
  <c r="E2645" i="10" s="1"/>
  <c r="C2646" i="10" s="1"/>
  <c r="F2644" i="10"/>
  <c r="H2644" i="10" s="1"/>
  <c r="A3661" i="10"/>
  <c r="I3661" i="10" l="1"/>
  <c r="J3660" i="10"/>
  <c r="K3661" i="10"/>
  <c r="G3661" i="10"/>
  <c r="P2642" i="10"/>
  <c r="O2642" i="10"/>
  <c r="Q2641" i="10"/>
  <c r="B3661" i="10"/>
  <c r="M2642" i="10"/>
  <c r="N2642" i="10"/>
  <c r="L2643" i="10"/>
  <c r="F2645" i="10"/>
  <c r="H2645" i="10" s="1"/>
  <c r="D2646" i="10"/>
  <c r="E2646" i="10" s="1"/>
  <c r="C2647" i="10" s="1"/>
  <c r="A3662" i="10"/>
  <c r="I3662" i="10" l="1"/>
  <c r="J3661" i="10"/>
  <c r="K3662" i="10"/>
  <c r="G3662" i="10"/>
  <c r="O2643" i="10"/>
  <c r="P2643" i="10"/>
  <c r="Q2642" i="10"/>
  <c r="B3662" i="10"/>
  <c r="M2643" i="10"/>
  <c r="N2643" i="10"/>
  <c r="L2644" i="10"/>
  <c r="D2647" i="10"/>
  <c r="E2647" i="10" s="1"/>
  <c r="C2648" i="10" s="1"/>
  <c r="F2646" i="10"/>
  <c r="H2646" i="10" s="1"/>
  <c r="A3663" i="10"/>
  <c r="I3663" i="10" l="1"/>
  <c r="J3662" i="10"/>
  <c r="K3663" i="10"/>
  <c r="G3663" i="10"/>
  <c r="O2644" i="10"/>
  <c r="P2644" i="10"/>
  <c r="Q2643" i="10"/>
  <c r="B3663" i="10"/>
  <c r="M2644" i="10"/>
  <c r="N2644" i="10"/>
  <c r="L2645" i="10"/>
  <c r="D2648" i="10"/>
  <c r="E2648" i="10" s="1"/>
  <c r="C2649" i="10" s="1"/>
  <c r="F2647" i="10"/>
  <c r="H2647" i="10" s="1"/>
  <c r="A3664" i="10"/>
  <c r="I3664" i="10" l="1"/>
  <c r="J3663" i="10"/>
  <c r="K3664" i="10"/>
  <c r="G3664" i="10"/>
  <c r="P2645" i="10"/>
  <c r="O2645" i="10"/>
  <c r="Q2644" i="10"/>
  <c r="B3664" i="10"/>
  <c r="M2645" i="10"/>
  <c r="N2645" i="10"/>
  <c r="L2646" i="10"/>
  <c r="D2649" i="10"/>
  <c r="E2649" i="10" s="1"/>
  <c r="C2650" i="10" s="1"/>
  <c r="F2648" i="10"/>
  <c r="H2648" i="10" s="1"/>
  <c r="A3665" i="10"/>
  <c r="I3665" i="10" l="1"/>
  <c r="J3664" i="10"/>
  <c r="K3665" i="10"/>
  <c r="G3665" i="10"/>
  <c r="P2646" i="10"/>
  <c r="O2646" i="10"/>
  <c r="Q2645" i="10"/>
  <c r="B3665" i="10"/>
  <c r="M2646" i="10"/>
  <c r="N2646" i="10"/>
  <c r="L2647" i="10"/>
  <c r="F2649" i="10"/>
  <c r="H2649" i="10" s="1"/>
  <c r="D2650" i="10"/>
  <c r="E2650" i="10" s="1"/>
  <c r="C2651" i="10" s="1"/>
  <c r="A3666" i="10"/>
  <c r="I3666" i="10" l="1"/>
  <c r="J3665" i="10"/>
  <c r="K3666" i="10"/>
  <c r="G3666" i="10"/>
  <c r="Q2646" i="10"/>
  <c r="P2647" i="10"/>
  <c r="O2647" i="10"/>
  <c r="B3666" i="10"/>
  <c r="M2647" i="10"/>
  <c r="N2647" i="10"/>
  <c r="L2648" i="10"/>
  <c r="D2651" i="10"/>
  <c r="E2651" i="10" s="1"/>
  <c r="C2652" i="10" s="1"/>
  <c r="F2650" i="10"/>
  <c r="H2650" i="10" s="1"/>
  <c r="A3667" i="10"/>
  <c r="I3667" i="10" l="1"/>
  <c r="J3666" i="10"/>
  <c r="K3667" i="10"/>
  <c r="G3667" i="10"/>
  <c r="P2648" i="10"/>
  <c r="O2648" i="10"/>
  <c r="Q2647" i="10"/>
  <c r="B3667" i="10"/>
  <c r="M2648" i="10"/>
  <c r="N2648" i="10"/>
  <c r="L2649" i="10"/>
  <c r="F2651" i="10"/>
  <c r="H2651" i="10" s="1"/>
  <c r="D2652" i="10"/>
  <c r="E2652" i="10" s="1"/>
  <c r="C2653" i="10" s="1"/>
  <c r="A3668" i="10"/>
  <c r="I3668" i="10" l="1"/>
  <c r="J3667" i="10"/>
  <c r="K3668" i="10"/>
  <c r="G3668" i="10"/>
  <c r="P2649" i="10"/>
  <c r="O2649" i="10"/>
  <c r="Q2648" i="10"/>
  <c r="B3668" i="10"/>
  <c r="M2649" i="10"/>
  <c r="N2649" i="10"/>
  <c r="L2650" i="10"/>
  <c r="D2653" i="10"/>
  <c r="E2653" i="10" s="1"/>
  <c r="C2654" i="10" s="1"/>
  <c r="F2652" i="10"/>
  <c r="H2652" i="10" s="1"/>
  <c r="A3669" i="10"/>
  <c r="I3669" i="10" l="1"/>
  <c r="J3668" i="10"/>
  <c r="K3669" i="10"/>
  <c r="G3669" i="10"/>
  <c r="O2650" i="10"/>
  <c r="P2650" i="10"/>
  <c r="Q2649" i="10"/>
  <c r="B3669" i="10"/>
  <c r="M2650" i="10"/>
  <c r="N2650" i="10"/>
  <c r="L2651" i="10"/>
  <c r="D2654" i="10"/>
  <c r="E2654" i="10" s="1"/>
  <c r="C2655" i="10" s="1"/>
  <c r="F2653" i="10"/>
  <c r="H2653" i="10" s="1"/>
  <c r="A3670" i="10"/>
  <c r="I3670" i="10" l="1"/>
  <c r="J3669" i="10"/>
  <c r="K3670" i="10"/>
  <c r="G3670" i="10"/>
  <c r="P2651" i="10"/>
  <c r="O2651" i="10"/>
  <c r="Q2650" i="10"/>
  <c r="B3670" i="10"/>
  <c r="M2651" i="10"/>
  <c r="N2651" i="10"/>
  <c r="L2652" i="10"/>
  <c r="F2654" i="10"/>
  <c r="H2654" i="10" s="1"/>
  <c r="D2655" i="10"/>
  <c r="E2655" i="10" s="1"/>
  <c r="C2656" i="10" s="1"/>
  <c r="A3671" i="10"/>
  <c r="I3671" i="10" l="1"/>
  <c r="J3670" i="10"/>
  <c r="K3671" i="10"/>
  <c r="G3671" i="10"/>
  <c r="P2652" i="10"/>
  <c r="O2652" i="10"/>
  <c r="Q2651" i="10"/>
  <c r="B3671" i="10"/>
  <c r="M2652" i="10"/>
  <c r="N2652" i="10"/>
  <c r="L2653" i="10"/>
  <c r="F2655" i="10"/>
  <c r="H2655" i="10" s="1"/>
  <c r="D2656" i="10"/>
  <c r="E2656" i="10" s="1"/>
  <c r="C2657" i="10" s="1"/>
  <c r="A3672" i="10"/>
  <c r="I3672" i="10" l="1"/>
  <c r="J3671" i="10"/>
  <c r="K3672" i="10"/>
  <c r="G3672" i="10"/>
  <c r="Q2652" i="10"/>
  <c r="O2653" i="10"/>
  <c r="P2653" i="10"/>
  <c r="B3672" i="10"/>
  <c r="M2653" i="10"/>
  <c r="N2653" i="10"/>
  <c r="L2654" i="10"/>
  <c r="D2657" i="10"/>
  <c r="E2657" i="10" s="1"/>
  <c r="C2658" i="10" s="1"/>
  <c r="F2656" i="10"/>
  <c r="H2656" i="10" s="1"/>
  <c r="A3673" i="10"/>
  <c r="I3673" i="10" l="1"/>
  <c r="J3672" i="10"/>
  <c r="K3673" i="10"/>
  <c r="G3673" i="10"/>
  <c r="O2654" i="10"/>
  <c r="P2654" i="10"/>
  <c r="Q2653" i="10"/>
  <c r="B3673" i="10"/>
  <c r="M2654" i="10"/>
  <c r="N2654" i="10"/>
  <c r="L2655" i="10"/>
  <c r="F2657" i="10"/>
  <c r="H2657" i="10" s="1"/>
  <c r="D2658" i="10"/>
  <c r="E2658" i="10" s="1"/>
  <c r="C2659" i="10" s="1"/>
  <c r="A3674" i="10"/>
  <c r="I3674" i="10" l="1"/>
  <c r="J3673" i="10"/>
  <c r="K3674" i="10"/>
  <c r="G3674" i="10"/>
  <c r="P2655" i="10"/>
  <c r="O2655" i="10"/>
  <c r="Q2654" i="10"/>
  <c r="B3674" i="10"/>
  <c r="M2655" i="10"/>
  <c r="N2655" i="10"/>
  <c r="L2656" i="10"/>
  <c r="D2659" i="10"/>
  <c r="E2659" i="10" s="1"/>
  <c r="C2660" i="10" s="1"/>
  <c r="F2658" i="10"/>
  <c r="H2658" i="10" s="1"/>
  <c r="A3675" i="10"/>
  <c r="I3675" i="10" l="1"/>
  <c r="J3674" i="10"/>
  <c r="K3675" i="10"/>
  <c r="G3675" i="10"/>
  <c r="O2656" i="10"/>
  <c r="P2656" i="10"/>
  <c r="Q2655" i="10"/>
  <c r="B3675" i="10"/>
  <c r="M2656" i="10"/>
  <c r="N2656" i="10"/>
  <c r="L2657" i="10"/>
  <c r="D2660" i="10"/>
  <c r="E2660" i="10" s="1"/>
  <c r="C2661" i="10" s="1"/>
  <c r="F2659" i="10"/>
  <c r="H2659" i="10" s="1"/>
  <c r="A3676" i="10"/>
  <c r="I3676" i="10" l="1"/>
  <c r="J3675" i="10"/>
  <c r="K3676" i="10"/>
  <c r="G3676" i="10"/>
  <c r="P2657" i="10"/>
  <c r="O2657" i="10"/>
  <c r="Q2656" i="10"/>
  <c r="B3676" i="10"/>
  <c r="M2657" i="10"/>
  <c r="N2657" i="10"/>
  <c r="L2658" i="10"/>
  <c r="D2661" i="10"/>
  <c r="E2661" i="10" s="1"/>
  <c r="C2662" i="10" s="1"/>
  <c r="F2660" i="10"/>
  <c r="H2660" i="10" s="1"/>
  <c r="A3677" i="10"/>
  <c r="I3677" i="10" l="1"/>
  <c r="J3676" i="10"/>
  <c r="K3677" i="10"/>
  <c r="G3677" i="10"/>
  <c r="Q2657" i="10"/>
  <c r="P2658" i="10"/>
  <c r="O2658" i="10"/>
  <c r="B3677" i="10"/>
  <c r="M2658" i="10"/>
  <c r="N2658" i="10"/>
  <c r="L2659" i="10"/>
  <c r="F2661" i="10"/>
  <c r="H2661" i="10" s="1"/>
  <c r="D2662" i="10"/>
  <c r="E2662" i="10" s="1"/>
  <c r="C2663" i="10" s="1"/>
  <c r="A3678" i="10"/>
  <c r="I3678" i="10" l="1"/>
  <c r="J3677" i="10"/>
  <c r="K3678" i="10"/>
  <c r="G3678" i="10"/>
  <c r="Q2658" i="10"/>
  <c r="P2659" i="10"/>
  <c r="O2659" i="10"/>
  <c r="B3678" i="10"/>
  <c r="M2659" i="10"/>
  <c r="N2659" i="10"/>
  <c r="L2660" i="10"/>
  <c r="F2662" i="10"/>
  <c r="H2662" i="10" s="1"/>
  <c r="D2663" i="10"/>
  <c r="E2663" i="10" s="1"/>
  <c r="C2664" i="10" s="1"/>
  <c r="A3679" i="10"/>
  <c r="I3679" i="10" l="1"/>
  <c r="J3678" i="10"/>
  <c r="K3679" i="10"/>
  <c r="G3679" i="10"/>
  <c r="O2660" i="10"/>
  <c r="P2660" i="10"/>
  <c r="Q2659" i="10"/>
  <c r="B3679" i="10"/>
  <c r="M2660" i="10"/>
  <c r="N2660" i="10"/>
  <c r="L2661" i="10"/>
  <c r="D2664" i="10"/>
  <c r="E2664" i="10" s="1"/>
  <c r="C2665" i="10" s="1"/>
  <c r="F2663" i="10"/>
  <c r="H2663" i="10" s="1"/>
  <c r="A3680" i="10"/>
  <c r="I3680" i="10" l="1"/>
  <c r="J3679" i="10"/>
  <c r="K3680" i="10"/>
  <c r="G3680" i="10"/>
  <c r="P2661" i="10"/>
  <c r="O2661" i="10"/>
  <c r="Q2660" i="10"/>
  <c r="B3680" i="10"/>
  <c r="M2661" i="10"/>
  <c r="N2661" i="10"/>
  <c r="L2662" i="10"/>
  <c r="D2665" i="10"/>
  <c r="E2665" i="10" s="1"/>
  <c r="C2666" i="10" s="1"/>
  <c r="F2664" i="10"/>
  <c r="H2664" i="10" s="1"/>
  <c r="A3681" i="10"/>
  <c r="I3681" i="10" l="1"/>
  <c r="J3680" i="10"/>
  <c r="K3681" i="10"/>
  <c r="G3681" i="10"/>
  <c r="P2662" i="10"/>
  <c r="O2662" i="10"/>
  <c r="Q2661" i="10"/>
  <c r="B3681" i="10"/>
  <c r="M2662" i="10"/>
  <c r="N2662" i="10"/>
  <c r="L2663" i="10"/>
  <c r="D2666" i="10"/>
  <c r="E2666" i="10" s="1"/>
  <c r="C2667" i="10" s="1"/>
  <c r="F2665" i="10"/>
  <c r="H2665" i="10" s="1"/>
  <c r="A3682" i="10"/>
  <c r="I3682" i="10" l="1"/>
  <c r="J3681" i="10"/>
  <c r="K3682" i="10"/>
  <c r="G3682" i="10"/>
  <c r="Q2662" i="10"/>
  <c r="P2663" i="10"/>
  <c r="O2663" i="10"/>
  <c r="B3682" i="10"/>
  <c r="M2663" i="10"/>
  <c r="N2663" i="10"/>
  <c r="L2664" i="10"/>
  <c r="F2666" i="10"/>
  <c r="H2666" i="10" s="1"/>
  <c r="D2667" i="10"/>
  <c r="E2667" i="10" s="1"/>
  <c r="C2668" i="10" s="1"/>
  <c r="A3683" i="10"/>
  <c r="I3683" i="10" l="1"/>
  <c r="J3682" i="10"/>
  <c r="K3683" i="10"/>
  <c r="G3683" i="10"/>
  <c r="Q2663" i="10"/>
  <c r="O2664" i="10"/>
  <c r="P2664" i="10"/>
  <c r="B3683" i="10"/>
  <c r="M2664" i="10"/>
  <c r="N2664" i="10"/>
  <c r="L2665" i="10"/>
  <c r="D2668" i="10"/>
  <c r="E2668" i="10" s="1"/>
  <c r="C2669" i="10" s="1"/>
  <c r="F2667" i="10"/>
  <c r="H2667" i="10" s="1"/>
  <c r="A3684" i="10"/>
  <c r="I3684" i="10" l="1"/>
  <c r="J3683" i="10"/>
  <c r="K3684" i="10"/>
  <c r="G3684" i="10"/>
  <c r="P2665" i="10"/>
  <c r="O2665" i="10"/>
  <c r="Q2664" i="10"/>
  <c r="B3684" i="10"/>
  <c r="M2665" i="10"/>
  <c r="N2665" i="10"/>
  <c r="F31" i="11"/>
  <c r="C32" i="11"/>
  <c r="L2666" i="10"/>
  <c r="D2669" i="10"/>
  <c r="E2669" i="10" s="1"/>
  <c r="C2670" i="10" s="1"/>
  <c r="F2668" i="10"/>
  <c r="H2668" i="10" s="1"/>
  <c r="A3685" i="10"/>
  <c r="I3685" i="10" l="1"/>
  <c r="J3684" i="10"/>
  <c r="K3685" i="10"/>
  <c r="G3685" i="10"/>
  <c r="O2666" i="10"/>
  <c r="P2666" i="10"/>
  <c r="Q2665" i="10"/>
  <c r="B3685" i="10"/>
  <c r="M2666" i="10"/>
  <c r="N2666" i="10"/>
  <c r="L2667" i="10"/>
  <c r="D2670" i="10"/>
  <c r="E2670" i="10" s="1"/>
  <c r="C2671" i="10" s="1"/>
  <c r="F2669" i="10"/>
  <c r="H2669" i="10" s="1"/>
  <c r="A3686" i="10"/>
  <c r="I3686" i="10" l="1"/>
  <c r="J3685" i="10"/>
  <c r="K3686" i="10"/>
  <c r="G3686" i="10"/>
  <c r="P2667" i="10"/>
  <c r="O2667" i="10"/>
  <c r="Q2666" i="10"/>
  <c r="B3686" i="10"/>
  <c r="M2667" i="10"/>
  <c r="N2667" i="10"/>
  <c r="L2668" i="10"/>
  <c r="D2671" i="10"/>
  <c r="E2671" i="10" s="1"/>
  <c r="C2672" i="10" s="1"/>
  <c r="F2670" i="10"/>
  <c r="H2670" i="10" s="1"/>
  <c r="A3687" i="10"/>
  <c r="I3687" i="10" l="1"/>
  <c r="J3686" i="10"/>
  <c r="K3687" i="10"/>
  <c r="G3687" i="10"/>
  <c r="O2668" i="10"/>
  <c r="P2668" i="10"/>
  <c r="Q2667" i="10"/>
  <c r="B3687" i="10"/>
  <c r="M2668" i="10"/>
  <c r="N2668" i="10"/>
  <c r="L2669" i="10"/>
  <c r="F2671" i="10"/>
  <c r="H2671" i="10" s="1"/>
  <c r="D2672" i="10"/>
  <c r="E2672" i="10" s="1"/>
  <c r="C2673" i="10" s="1"/>
  <c r="A3688" i="10"/>
  <c r="I3688" i="10" l="1"/>
  <c r="J3687" i="10"/>
  <c r="K3688" i="10"/>
  <c r="G3688" i="10"/>
  <c r="P2669" i="10"/>
  <c r="O2669" i="10"/>
  <c r="Q2668" i="10"/>
  <c r="B3688" i="10"/>
  <c r="M2669" i="10"/>
  <c r="N2669" i="10"/>
  <c r="L2670" i="10"/>
  <c r="D2673" i="10"/>
  <c r="E2673" i="10" s="1"/>
  <c r="C2674" i="10" s="1"/>
  <c r="F2672" i="10"/>
  <c r="H2672" i="10" s="1"/>
  <c r="A3689" i="10"/>
  <c r="I3689" i="10" l="1"/>
  <c r="J3688" i="10"/>
  <c r="K3689" i="10"/>
  <c r="G3689" i="10"/>
  <c r="P2670" i="10"/>
  <c r="O2670" i="10"/>
  <c r="Q2669" i="10"/>
  <c r="B3689" i="10"/>
  <c r="M2670" i="10"/>
  <c r="N2670" i="10"/>
  <c r="L2671" i="10"/>
  <c r="D2674" i="10"/>
  <c r="E2674" i="10" s="1"/>
  <c r="C2675" i="10" s="1"/>
  <c r="F2673" i="10"/>
  <c r="H2673" i="10" s="1"/>
  <c r="A3690" i="10"/>
  <c r="I3690" i="10" l="1"/>
  <c r="J3689" i="10"/>
  <c r="K3690" i="10"/>
  <c r="G3690" i="10"/>
  <c r="P2671" i="10"/>
  <c r="O2671" i="10"/>
  <c r="Q2670" i="10"/>
  <c r="B3690" i="10"/>
  <c r="M2671" i="10"/>
  <c r="N2671" i="10"/>
  <c r="L2672" i="10"/>
  <c r="D2675" i="10"/>
  <c r="E2675" i="10" s="1"/>
  <c r="C2676" i="10" s="1"/>
  <c r="F2674" i="10"/>
  <c r="H2674" i="10" s="1"/>
  <c r="A3691" i="10"/>
  <c r="I3691" i="10" l="1"/>
  <c r="J3690" i="10"/>
  <c r="K3691" i="10"/>
  <c r="G3691" i="10"/>
  <c r="O2672" i="10"/>
  <c r="P2672" i="10"/>
  <c r="Q2671" i="10"/>
  <c r="B3691" i="10"/>
  <c r="M2672" i="10"/>
  <c r="N2672" i="10"/>
  <c r="L2673" i="10"/>
  <c r="F2675" i="10"/>
  <c r="H2675" i="10" s="1"/>
  <c r="D2676" i="10"/>
  <c r="E2676" i="10" s="1"/>
  <c r="C2677" i="10" s="1"/>
  <c r="A3692" i="10"/>
  <c r="I3692" i="10" l="1"/>
  <c r="J3691" i="10"/>
  <c r="K3692" i="10"/>
  <c r="G3692" i="10"/>
  <c r="Q2672" i="10"/>
  <c r="O2673" i="10"/>
  <c r="P2673" i="10"/>
  <c r="B3692" i="10"/>
  <c r="M2673" i="10"/>
  <c r="N2673" i="10"/>
  <c r="L2674" i="10"/>
  <c r="D2677" i="10"/>
  <c r="E2677" i="10" s="1"/>
  <c r="C2678" i="10" s="1"/>
  <c r="F2676" i="10"/>
  <c r="H2676" i="10" s="1"/>
  <c r="A3693" i="10"/>
  <c r="I3693" i="10" l="1"/>
  <c r="J3692" i="10"/>
  <c r="K3693" i="10"/>
  <c r="G3693" i="10"/>
  <c r="O2674" i="10"/>
  <c r="P2674" i="10"/>
  <c r="Q2673" i="10"/>
  <c r="B3693" i="10"/>
  <c r="M2674" i="10"/>
  <c r="N2674" i="10"/>
  <c r="E32" i="11"/>
  <c r="D32" i="11"/>
  <c r="L2675" i="10"/>
  <c r="D2678" i="10"/>
  <c r="E2678" i="10" s="1"/>
  <c r="C2679" i="10" s="1"/>
  <c r="F2677" i="10"/>
  <c r="H2677" i="10" s="1"/>
  <c r="A3694" i="10"/>
  <c r="I3694" i="10" l="1"/>
  <c r="J3693" i="10"/>
  <c r="K3694" i="10"/>
  <c r="G3694" i="10"/>
  <c r="P2675" i="10"/>
  <c r="O2675" i="10"/>
  <c r="Q2674" i="10"/>
  <c r="B3694" i="10"/>
  <c r="M2675" i="10"/>
  <c r="N2675" i="10"/>
  <c r="L2676" i="10"/>
  <c r="F2678" i="10"/>
  <c r="H2678" i="10" s="1"/>
  <c r="D2679" i="10"/>
  <c r="E2679" i="10" s="1"/>
  <c r="C2680" i="10" s="1"/>
  <c r="A3695" i="10"/>
  <c r="I3695" i="10" l="1"/>
  <c r="J3694" i="10"/>
  <c r="K3695" i="10"/>
  <c r="G3695" i="10"/>
  <c r="Q2675" i="10"/>
  <c r="P2676" i="10"/>
  <c r="O2676" i="10"/>
  <c r="B3695" i="10"/>
  <c r="M2676" i="10"/>
  <c r="N2676" i="10"/>
  <c r="L2677" i="10"/>
  <c r="D2680" i="10"/>
  <c r="E2680" i="10" s="1"/>
  <c r="C2681" i="10" s="1"/>
  <c r="F2679" i="10"/>
  <c r="H2679" i="10" s="1"/>
  <c r="A3696" i="10"/>
  <c r="I3696" i="10" l="1"/>
  <c r="J3695" i="10"/>
  <c r="K3696" i="10"/>
  <c r="G3696" i="10"/>
  <c r="Q2676" i="10"/>
  <c r="P2677" i="10"/>
  <c r="O2677" i="10"/>
  <c r="B3696" i="10"/>
  <c r="M2677" i="10"/>
  <c r="N2677" i="10"/>
  <c r="L2678" i="10"/>
  <c r="D2681" i="10"/>
  <c r="E2681" i="10" s="1"/>
  <c r="C2682" i="10" s="1"/>
  <c r="F2680" i="10"/>
  <c r="H2680" i="10" s="1"/>
  <c r="A3697" i="10"/>
  <c r="I3697" i="10" l="1"/>
  <c r="J3696" i="10"/>
  <c r="K3697" i="10"/>
  <c r="G3697" i="10"/>
  <c r="O2678" i="10"/>
  <c r="P2678" i="10"/>
  <c r="Q2677" i="10"/>
  <c r="B3697" i="10"/>
  <c r="M2678" i="10"/>
  <c r="N2678" i="10"/>
  <c r="L2679" i="10"/>
  <c r="D2682" i="10"/>
  <c r="E2682" i="10" s="1"/>
  <c r="C2683" i="10" s="1"/>
  <c r="F2681" i="10"/>
  <c r="H2681" i="10" s="1"/>
  <c r="A3698" i="10"/>
  <c r="I3698" i="10" l="1"/>
  <c r="J3697" i="10"/>
  <c r="K3698" i="10"/>
  <c r="G3698" i="10"/>
  <c r="O2679" i="10"/>
  <c r="P2679" i="10"/>
  <c r="Q2678" i="10"/>
  <c r="B3698" i="10"/>
  <c r="M2679" i="10"/>
  <c r="N2679" i="10"/>
  <c r="L2680" i="10"/>
  <c r="D2683" i="10"/>
  <c r="E2683" i="10" s="1"/>
  <c r="C2684" i="10" s="1"/>
  <c r="F2682" i="10"/>
  <c r="H2682" i="10" s="1"/>
  <c r="A3699" i="10"/>
  <c r="I3699" i="10" l="1"/>
  <c r="J3698" i="10"/>
  <c r="K3699" i="10"/>
  <c r="G3699" i="10"/>
  <c r="O2680" i="10"/>
  <c r="P2680" i="10"/>
  <c r="Q2679" i="10"/>
  <c r="B3699" i="10"/>
  <c r="M2680" i="10"/>
  <c r="N2680" i="10"/>
  <c r="L2681" i="10"/>
  <c r="F2683" i="10"/>
  <c r="H2683" i="10" s="1"/>
  <c r="D2684" i="10"/>
  <c r="E2684" i="10" s="1"/>
  <c r="C2685" i="10" s="1"/>
  <c r="A3700" i="10"/>
  <c r="I3700" i="10" l="1"/>
  <c r="J3699" i="10"/>
  <c r="K3700" i="10"/>
  <c r="G3700" i="10"/>
  <c r="Q2680" i="10"/>
  <c r="P2681" i="10"/>
  <c r="O2681" i="10"/>
  <c r="B3700" i="10"/>
  <c r="M2681" i="10"/>
  <c r="N2681" i="10"/>
  <c r="L2682" i="10"/>
  <c r="D2685" i="10"/>
  <c r="E2685" i="10" s="1"/>
  <c r="C2686" i="10" s="1"/>
  <c r="F2684" i="10"/>
  <c r="H2684" i="10" s="1"/>
  <c r="A3701" i="10"/>
  <c r="I3701" i="10" l="1"/>
  <c r="J3700" i="10"/>
  <c r="K3701" i="10"/>
  <c r="G3701" i="10"/>
  <c r="O2682" i="10"/>
  <c r="P2682" i="10"/>
  <c r="Q2681" i="10"/>
  <c r="B3701" i="10"/>
  <c r="M2682" i="10"/>
  <c r="N2682" i="10"/>
  <c r="L2683" i="10"/>
  <c r="F2685" i="10"/>
  <c r="H2685" i="10" s="1"/>
  <c r="D2686" i="10"/>
  <c r="E2686" i="10" s="1"/>
  <c r="C2687" i="10" s="1"/>
  <c r="A3702" i="10"/>
  <c r="I3702" i="10" l="1"/>
  <c r="J3701" i="10"/>
  <c r="K3702" i="10"/>
  <c r="G3702" i="10"/>
  <c r="O2683" i="10"/>
  <c r="P2683" i="10"/>
  <c r="Q2682" i="10"/>
  <c r="B3702" i="10"/>
  <c r="M2683" i="10"/>
  <c r="N2683" i="10"/>
  <c r="L2684" i="10"/>
  <c r="D2687" i="10"/>
  <c r="E2687" i="10" s="1"/>
  <c r="C2688" i="10" s="1"/>
  <c r="F2686" i="10"/>
  <c r="H2686" i="10" s="1"/>
  <c r="A3703" i="10"/>
  <c r="I3703" i="10" l="1"/>
  <c r="J3702" i="10"/>
  <c r="K3703" i="10"/>
  <c r="G3703" i="10"/>
  <c r="O2684" i="10"/>
  <c r="P2684" i="10"/>
  <c r="Q2683" i="10"/>
  <c r="B3703" i="10"/>
  <c r="M2684" i="10"/>
  <c r="N2684" i="10"/>
  <c r="L2685" i="10"/>
  <c r="D2688" i="10"/>
  <c r="E2688" i="10" s="1"/>
  <c r="C2689" i="10" s="1"/>
  <c r="F2687" i="10"/>
  <c r="H2687" i="10" s="1"/>
  <c r="A3704" i="10"/>
  <c r="I3704" i="10" l="1"/>
  <c r="J3703" i="10"/>
  <c r="K3704" i="10"/>
  <c r="G3704" i="10"/>
  <c r="O2685" i="10"/>
  <c r="P2685" i="10"/>
  <c r="Q2684" i="10"/>
  <c r="B3704" i="10"/>
  <c r="M2685" i="10"/>
  <c r="N2685" i="10"/>
  <c r="L2686" i="10"/>
  <c r="F2688" i="10"/>
  <c r="H2688" i="10" s="1"/>
  <c r="D2689" i="10"/>
  <c r="E2689" i="10" s="1"/>
  <c r="C2690" i="10" s="1"/>
  <c r="A3705" i="10"/>
  <c r="I3705" i="10" l="1"/>
  <c r="J3704" i="10"/>
  <c r="K3705" i="10"/>
  <c r="G3705" i="10"/>
  <c r="P2686" i="10"/>
  <c r="O2686" i="10"/>
  <c r="Q2685" i="10"/>
  <c r="B3705" i="10"/>
  <c r="M2686" i="10"/>
  <c r="N2686" i="10"/>
  <c r="L2687" i="10"/>
  <c r="D2690" i="10"/>
  <c r="E2690" i="10" s="1"/>
  <c r="C2691" i="10" s="1"/>
  <c r="F2689" i="10"/>
  <c r="H2689" i="10" s="1"/>
  <c r="A3706" i="10"/>
  <c r="I3706" i="10" l="1"/>
  <c r="J3705" i="10"/>
  <c r="K3706" i="10"/>
  <c r="G3706" i="10"/>
  <c r="Q2686" i="10"/>
  <c r="O2687" i="10"/>
  <c r="P2687" i="10"/>
  <c r="B3706" i="10"/>
  <c r="M2687" i="10"/>
  <c r="N2687" i="10"/>
  <c r="L2688" i="10"/>
  <c r="D2691" i="10"/>
  <c r="E2691" i="10" s="1"/>
  <c r="C2692" i="10" s="1"/>
  <c r="F2690" i="10"/>
  <c r="H2690" i="10" s="1"/>
  <c r="A3707" i="10"/>
  <c r="I3707" i="10" l="1"/>
  <c r="J3706" i="10"/>
  <c r="K3707" i="10"/>
  <c r="G3707" i="10"/>
  <c r="Q2687" i="10"/>
  <c r="P2688" i="10"/>
  <c r="O2688" i="10"/>
  <c r="B3707" i="10"/>
  <c r="M2688" i="10"/>
  <c r="N2688" i="10"/>
  <c r="L2689" i="10"/>
  <c r="F2691" i="10"/>
  <c r="H2691" i="10" s="1"/>
  <c r="D2692" i="10"/>
  <c r="E2692" i="10" s="1"/>
  <c r="C2693" i="10" s="1"/>
  <c r="A3708" i="10"/>
  <c r="I3708" i="10" l="1"/>
  <c r="J3707" i="10"/>
  <c r="K3708" i="10"/>
  <c r="G3708" i="10"/>
  <c r="Q2688" i="10"/>
  <c r="O2689" i="10"/>
  <c r="P2689" i="10"/>
  <c r="B3708" i="10"/>
  <c r="M2689" i="10"/>
  <c r="N2689" i="10"/>
  <c r="L2690" i="10"/>
  <c r="F2692" i="10"/>
  <c r="H2692" i="10" s="1"/>
  <c r="D2693" i="10"/>
  <c r="E2693" i="10" s="1"/>
  <c r="C2694" i="10" s="1"/>
  <c r="A3709" i="10"/>
  <c r="I3709" i="10" l="1"/>
  <c r="J3708" i="10"/>
  <c r="K3709" i="10"/>
  <c r="G3709" i="10"/>
  <c r="Q2689" i="10"/>
  <c r="O2690" i="10"/>
  <c r="P2690" i="10"/>
  <c r="B3709" i="10"/>
  <c r="M2690" i="10"/>
  <c r="N2690" i="10"/>
  <c r="L2691" i="10"/>
  <c r="F2693" i="10"/>
  <c r="H2693" i="10" s="1"/>
  <c r="D2694" i="10"/>
  <c r="E2694" i="10" s="1"/>
  <c r="C2695" i="10" s="1"/>
  <c r="A3710" i="10"/>
  <c r="I3710" i="10" l="1"/>
  <c r="J3709" i="10"/>
  <c r="K3710" i="10"/>
  <c r="G3710" i="10"/>
  <c r="O2691" i="10"/>
  <c r="P2691" i="10"/>
  <c r="Q2690" i="10"/>
  <c r="B3710" i="10"/>
  <c r="M2691" i="10"/>
  <c r="N2691" i="10"/>
  <c r="L2692" i="10"/>
  <c r="D2695" i="10"/>
  <c r="E2695" i="10" s="1"/>
  <c r="C2696" i="10" s="1"/>
  <c r="F2694" i="10"/>
  <c r="H2694" i="10" s="1"/>
  <c r="A3711" i="10"/>
  <c r="I3711" i="10" l="1"/>
  <c r="J3710" i="10"/>
  <c r="K3711" i="10"/>
  <c r="G3711" i="10"/>
  <c r="P2692" i="10"/>
  <c r="O2692" i="10"/>
  <c r="Q2691" i="10"/>
  <c r="B3711" i="10"/>
  <c r="M2692" i="10"/>
  <c r="N2692" i="10"/>
  <c r="L2693" i="10"/>
  <c r="D2696" i="10"/>
  <c r="E2696" i="10" s="1"/>
  <c r="C2697" i="10" s="1"/>
  <c r="F2695" i="10"/>
  <c r="H2695" i="10" s="1"/>
  <c r="A3712" i="10"/>
  <c r="I3712" i="10" l="1"/>
  <c r="J3711" i="10"/>
  <c r="K3712" i="10"/>
  <c r="G3712" i="10"/>
  <c r="Q2692" i="10"/>
  <c r="O2693" i="10"/>
  <c r="P2693" i="10"/>
  <c r="B3712" i="10"/>
  <c r="M2693" i="10"/>
  <c r="N2693" i="10"/>
  <c r="L2694" i="10"/>
  <c r="D2697" i="10"/>
  <c r="E2697" i="10" s="1"/>
  <c r="C2698" i="10" s="1"/>
  <c r="F2696" i="10"/>
  <c r="H2696" i="10" s="1"/>
  <c r="A3713" i="10"/>
  <c r="I3713" i="10" l="1"/>
  <c r="J3712" i="10"/>
  <c r="K3713" i="10"/>
  <c r="G3713" i="10"/>
  <c r="P2694" i="10"/>
  <c r="O2694" i="10"/>
  <c r="Q2693" i="10"/>
  <c r="B3713" i="10"/>
  <c r="M2694" i="10"/>
  <c r="N2694" i="10"/>
  <c r="L2695" i="10"/>
  <c r="D2698" i="10"/>
  <c r="E2698" i="10" s="1"/>
  <c r="C2699" i="10" s="1"/>
  <c r="F2697" i="10"/>
  <c r="H2697" i="10" s="1"/>
  <c r="A3714" i="10"/>
  <c r="I3714" i="10" l="1"/>
  <c r="J3713" i="10"/>
  <c r="K3714" i="10"/>
  <c r="G3714" i="10"/>
  <c r="Q2694" i="10"/>
  <c r="O2695" i="10"/>
  <c r="P2695" i="10"/>
  <c r="B3714" i="10"/>
  <c r="M2695" i="10"/>
  <c r="N2695" i="10"/>
  <c r="L2696" i="10"/>
  <c r="D2699" i="10"/>
  <c r="E2699" i="10" s="1"/>
  <c r="C2700" i="10" s="1"/>
  <c r="F2698" i="10"/>
  <c r="H2698" i="10" s="1"/>
  <c r="A3715" i="10"/>
  <c r="I3715" i="10" l="1"/>
  <c r="J3714" i="10"/>
  <c r="K3715" i="10"/>
  <c r="G3715" i="10"/>
  <c r="Q2695" i="10"/>
  <c r="O2696" i="10"/>
  <c r="P2696" i="10"/>
  <c r="B3715" i="10"/>
  <c r="M2696" i="10"/>
  <c r="N2696" i="10"/>
  <c r="L2697" i="10"/>
  <c r="F2699" i="10"/>
  <c r="H2699" i="10" s="1"/>
  <c r="D2700" i="10"/>
  <c r="E2700" i="10" s="1"/>
  <c r="C2701" i="10" s="1"/>
  <c r="A3716" i="10"/>
  <c r="I3716" i="10" l="1"/>
  <c r="J3715" i="10"/>
  <c r="K3716" i="10"/>
  <c r="G3716" i="10"/>
  <c r="O2697" i="10"/>
  <c r="P2697" i="10"/>
  <c r="Q2696" i="10"/>
  <c r="B3716" i="10"/>
  <c r="M2697" i="10"/>
  <c r="N2697" i="10"/>
  <c r="L2698" i="10"/>
  <c r="D2701" i="10"/>
  <c r="E2701" i="10" s="1"/>
  <c r="C2702" i="10" s="1"/>
  <c r="F2700" i="10"/>
  <c r="H2700" i="10" s="1"/>
  <c r="A3717" i="10"/>
  <c r="I3717" i="10" l="1"/>
  <c r="J3716" i="10"/>
  <c r="K3717" i="10"/>
  <c r="G3717" i="10"/>
  <c r="Q2697" i="10"/>
  <c r="P2698" i="10"/>
  <c r="O2698" i="10"/>
  <c r="B3717" i="10"/>
  <c r="M2698" i="10"/>
  <c r="N2698" i="10"/>
  <c r="L2699" i="10"/>
  <c r="D2702" i="10"/>
  <c r="E2702" i="10" s="1"/>
  <c r="C2703" i="10" s="1"/>
  <c r="F2701" i="10"/>
  <c r="H2701" i="10" s="1"/>
  <c r="A3718" i="10"/>
  <c r="I3718" i="10" l="1"/>
  <c r="J3717" i="10"/>
  <c r="K3718" i="10"/>
  <c r="G3718" i="10"/>
  <c r="P2699" i="10"/>
  <c r="O2699" i="10"/>
  <c r="Q2698" i="10"/>
  <c r="B3718" i="10"/>
  <c r="M2699" i="10"/>
  <c r="N2699" i="10"/>
  <c r="L2700" i="10"/>
  <c r="D2703" i="10"/>
  <c r="E2703" i="10" s="1"/>
  <c r="C2704" i="10" s="1"/>
  <c r="F2702" i="10"/>
  <c r="H2702" i="10" s="1"/>
  <c r="A3719" i="10"/>
  <c r="I3719" i="10" l="1"/>
  <c r="J3718" i="10"/>
  <c r="K3719" i="10"/>
  <c r="G3719" i="10"/>
  <c r="P2700" i="10"/>
  <c r="O2700" i="10"/>
  <c r="Q2699" i="10"/>
  <c r="B3719" i="10"/>
  <c r="M2700" i="10"/>
  <c r="N2700" i="10"/>
  <c r="L2701" i="10"/>
  <c r="D2704" i="10"/>
  <c r="E2704" i="10" s="1"/>
  <c r="C2705" i="10" s="1"/>
  <c r="F2703" i="10"/>
  <c r="H2703" i="10" s="1"/>
  <c r="A3720" i="10"/>
  <c r="I3720" i="10" l="1"/>
  <c r="J3719" i="10"/>
  <c r="K3720" i="10"/>
  <c r="G3720" i="10"/>
  <c r="P2701" i="10"/>
  <c r="O2701" i="10"/>
  <c r="Q2700" i="10"/>
  <c r="B3720" i="10"/>
  <c r="M2701" i="10"/>
  <c r="N2701" i="10"/>
  <c r="L2702" i="10"/>
  <c r="D2705" i="10"/>
  <c r="E2705" i="10" s="1"/>
  <c r="C2706" i="10" s="1"/>
  <c r="F2704" i="10"/>
  <c r="H2704" i="10" s="1"/>
  <c r="A3721" i="10"/>
  <c r="I3721" i="10" l="1"/>
  <c r="J3720" i="10"/>
  <c r="K3721" i="10"/>
  <c r="G3721" i="10"/>
  <c r="P2702" i="10"/>
  <c r="O2702" i="10"/>
  <c r="Q2701" i="10"/>
  <c r="B3721" i="10"/>
  <c r="M2702" i="10"/>
  <c r="N2702" i="10"/>
  <c r="L2703" i="10"/>
  <c r="F2705" i="10"/>
  <c r="H2705" i="10" s="1"/>
  <c r="D2706" i="10"/>
  <c r="E2706" i="10" s="1"/>
  <c r="C2707" i="10" s="1"/>
  <c r="A3722" i="10"/>
  <c r="I3722" i="10" l="1"/>
  <c r="J3721" i="10"/>
  <c r="K3722" i="10"/>
  <c r="G3722" i="10"/>
  <c r="P2703" i="10"/>
  <c r="O2703" i="10"/>
  <c r="Q2702" i="10"/>
  <c r="B3722" i="10"/>
  <c r="M2703" i="10"/>
  <c r="N2703" i="10"/>
  <c r="L2704" i="10"/>
  <c r="F2706" i="10"/>
  <c r="H2706" i="10" s="1"/>
  <c r="D2707" i="10"/>
  <c r="E2707" i="10" s="1"/>
  <c r="C2708" i="10" s="1"/>
  <c r="A3723" i="10"/>
  <c r="I3723" i="10" l="1"/>
  <c r="J3722" i="10"/>
  <c r="K3723" i="10"/>
  <c r="G3723" i="10"/>
  <c r="Q2703" i="10"/>
  <c r="O2704" i="10"/>
  <c r="P2704" i="10"/>
  <c r="B3723" i="10"/>
  <c r="M2704" i="10"/>
  <c r="N2704" i="10"/>
  <c r="L2705" i="10"/>
  <c r="D2708" i="10"/>
  <c r="E2708" i="10" s="1"/>
  <c r="C2709" i="10" s="1"/>
  <c r="F2707" i="10"/>
  <c r="H2707" i="10" s="1"/>
  <c r="A3724" i="10"/>
  <c r="I3724" i="10" l="1"/>
  <c r="J3723" i="10"/>
  <c r="K3724" i="10"/>
  <c r="G3724" i="10"/>
  <c r="O2705" i="10"/>
  <c r="P2705" i="10"/>
  <c r="Q2704" i="10"/>
  <c r="B3724" i="10"/>
  <c r="M2705" i="10"/>
  <c r="N2705" i="10"/>
  <c r="L2706" i="10"/>
  <c r="F2708" i="10"/>
  <c r="H2708" i="10" s="1"/>
  <c r="D2709" i="10"/>
  <c r="E2709" i="10" s="1"/>
  <c r="C2710" i="10" s="1"/>
  <c r="A3725" i="10"/>
  <c r="I3725" i="10" l="1"/>
  <c r="J3724" i="10"/>
  <c r="K3725" i="10"/>
  <c r="G3725" i="10"/>
  <c r="Q2705" i="10"/>
  <c r="O2706" i="10"/>
  <c r="P2706" i="10"/>
  <c r="B3725" i="10"/>
  <c r="M2706" i="10"/>
  <c r="N2706" i="10"/>
  <c r="L2707" i="10"/>
  <c r="F2709" i="10"/>
  <c r="H2709" i="10" s="1"/>
  <c r="D2710" i="10"/>
  <c r="E2710" i="10" s="1"/>
  <c r="C2711" i="10" s="1"/>
  <c r="A3726" i="10"/>
  <c r="I3726" i="10" l="1"/>
  <c r="J3725" i="10"/>
  <c r="K3726" i="10"/>
  <c r="G3726" i="10"/>
  <c r="P2707" i="10"/>
  <c r="O2707" i="10"/>
  <c r="Q2706" i="10"/>
  <c r="B3726" i="10"/>
  <c r="M2707" i="10"/>
  <c r="N2707" i="10"/>
  <c r="L2708" i="10"/>
  <c r="F2710" i="10"/>
  <c r="H2710" i="10" s="1"/>
  <c r="D2711" i="10"/>
  <c r="E2711" i="10" s="1"/>
  <c r="C2712" i="10" s="1"/>
  <c r="A3727" i="10"/>
  <c r="I3727" i="10" l="1"/>
  <c r="J3726" i="10"/>
  <c r="K3727" i="10"/>
  <c r="G3727" i="10"/>
  <c r="P2708" i="10"/>
  <c r="O2708" i="10"/>
  <c r="Q2707" i="10"/>
  <c r="B3727" i="10"/>
  <c r="M2708" i="10"/>
  <c r="N2708" i="10"/>
  <c r="L2709" i="10"/>
  <c r="D2712" i="10"/>
  <c r="E2712" i="10" s="1"/>
  <c r="C2713" i="10" s="1"/>
  <c r="F2711" i="10"/>
  <c r="H2711" i="10" s="1"/>
  <c r="A3728" i="10"/>
  <c r="I3728" i="10" l="1"/>
  <c r="J3727" i="10"/>
  <c r="K3728" i="10"/>
  <c r="G3728" i="10"/>
  <c r="Q2708" i="10"/>
  <c r="O2709" i="10"/>
  <c r="P2709" i="10"/>
  <c r="B3728" i="10"/>
  <c r="M2709" i="10"/>
  <c r="N2709" i="10"/>
  <c r="L2710" i="10"/>
  <c r="D2713" i="10"/>
  <c r="E2713" i="10" s="1"/>
  <c r="C2714" i="10" s="1"/>
  <c r="F2712" i="10"/>
  <c r="H2712" i="10" s="1"/>
  <c r="A3729" i="10"/>
  <c r="I3729" i="10" l="1"/>
  <c r="J3728" i="10"/>
  <c r="K3729" i="10"/>
  <c r="G3729" i="10"/>
  <c r="Q2709" i="10"/>
  <c r="O2710" i="10"/>
  <c r="P2710" i="10"/>
  <c r="B3729" i="10"/>
  <c r="M2710" i="10"/>
  <c r="N2710" i="10"/>
  <c r="L2711" i="10"/>
  <c r="D2714" i="10"/>
  <c r="E2714" i="10" s="1"/>
  <c r="C2715" i="10" s="1"/>
  <c r="F2713" i="10"/>
  <c r="H2713" i="10" s="1"/>
  <c r="A3730" i="10"/>
  <c r="I3730" i="10" l="1"/>
  <c r="J3729" i="10"/>
  <c r="K3730" i="10"/>
  <c r="G3730" i="10"/>
  <c r="P2711" i="10"/>
  <c r="O2711" i="10"/>
  <c r="Q2710" i="10"/>
  <c r="B3730" i="10"/>
  <c r="M2711" i="10"/>
  <c r="N2711" i="10"/>
  <c r="L2712" i="10"/>
  <c r="D2715" i="10"/>
  <c r="E2715" i="10" s="1"/>
  <c r="C2716" i="10" s="1"/>
  <c r="F2714" i="10"/>
  <c r="H2714" i="10" s="1"/>
  <c r="A3731" i="10"/>
  <c r="I3731" i="10" l="1"/>
  <c r="J3730" i="10"/>
  <c r="K3731" i="10"/>
  <c r="G3731" i="10"/>
  <c r="O2712" i="10"/>
  <c r="P2712" i="10"/>
  <c r="Q2711" i="10"/>
  <c r="B3731" i="10"/>
  <c r="M2712" i="10"/>
  <c r="N2712" i="10"/>
  <c r="L2713" i="10"/>
  <c r="F2715" i="10"/>
  <c r="H2715" i="10" s="1"/>
  <c r="D2716" i="10"/>
  <c r="E2716" i="10" s="1"/>
  <c r="C2717" i="10" s="1"/>
  <c r="A3732" i="10"/>
  <c r="I3732" i="10" l="1"/>
  <c r="J3731" i="10"/>
  <c r="K3732" i="10"/>
  <c r="G3732" i="10"/>
  <c r="O2713" i="10"/>
  <c r="P2713" i="10"/>
  <c r="Q2712" i="10"/>
  <c r="B3732" i="10"/>
  <c r="M2713" i="10"/>
  <c r="N2713" i="10"/>
  <c r="L2714" i="10"/>
  <c r="D2717" i="10"/>
  <c r="E2717" i="10" s="1"/>
  <c r="C2718" i="10" s="1"/>
  <c r="F2716" i="10"/>
  <c r="H2716" i="10" s="1"/>
  <c r="A3733" i="10"/>
  <c r="I3733" i="10" l="1"/>
  <c r="J3732" i="10"/>
  <c r="K3733" i="10"/>
  <c r="G3733" i="10"/>
  <c r="P2714" i="10"/>
  <c r="O2714" i="10"/>
  <c r="Q2713" i="10"/>
  <c r="B3733" i="10"/>
  <c r="M2714" i="10"/>
  <c r="N2714" i="10"/>
  <c r="L2715" i="10"/>
  <c r="D2718" i="10"/>
  <c r="E2718" i="10" s="1"/>
  <c r="C2719" i="10" s="1"/>
  <c r="F2717" i="10"/>
  <c r="H2717" i="10" s="1"/>
  <c r="A3734" i="10"/>
  <c r="I3734" i="10" l="1"/>
  <c r="J3733" i="10"/>
  <c r="K3734" i="10"/>
  <c r="G3734" i="10"/>
  <c r="P2715" i="10"/>
  <c r="O2715" i="10"/>
  <c r="Q2714" i="10"/>
  <c r="B3734" i="10"/>
  <c r="M2715" i="10"/>
  <c r="N2715" i="10"/>
  <c r="L2716" i="10"/>
  <c r="F2718" i="10"/>
  <c r="H2718" i="10" s="1"/>
  <c r="D2719" i="10"/>
  <c r="E2719" i="10" s="1"/>
  <c r="C2720" i="10" s="1"/>
  <c r="A3735" i="10"/>
  <c r="I3735" i="10" l="1"/>
  <c r="J3734" i="10"/>
  <c r="K3735" i="10"/>
  <c r="G3735" i="10"/>
  <c r="P2716" i="10"/>
  <c r="O2716" i="10"/>
  <c r="Q2715" i="10"/>
  <c r="B3735" i="10"/>
  <c r="M2716" i="10"/>
  <c r="N2716" i="10"/>
  <c r="L2717" i="10"/>
  <c r="D2720" i="10"/>
  <c r="E2720" i="10" s="1"/>
  <c r="C2721" i="10" s="1"/>
  <c r="F2719" i="10"/>
  <c r="H2719" i="10" s="1"/>
  <c r="A3736" i="10"/>
  <c r="I3736" i="10" l="1"/>
  <c r="J3735" i="10"/>
  <c r="K3736" i="10"/>
  <c r="G3736" i="10"/>
  <c r="P2717" i="10"/>
  <c r="O2717" i="10"/>
  <c r="Q2716" i="10"/>
  <c r="B3736" i="10"/>
  <c r="M2717" i="10"/>
  <c r="N2717" i="10"/>
  <c r="L2718" i="10"/>
  <c r="D2721" i="10"/>
  <c r="E2721" i="10" s="1"/>
  <c r="C2722" i="10" s="1"/>
  <c r="F2720" i="10"/>
  <c r="H2720" i="10" s="1"/>
  <c r="A3737" i="10"/>
  <c r="I3737" i="10" l="1"/>
  <c r="J3736" i="10"/>
  <c r="K3737" i="10"/>
  <c r="G3737" i="10"/>
  <c r="P2718" i="10"/>
  <c r="O2718" i="10"/>
  <c r="Q2717" i="10"/>
  <c r="B3737" i="10"/>
  <c r="M2718" i="10"/>
  <c r="N2718" i="10"/>
  <c r="L2719" i="10"/>
  <c r="D2722" i="10"/>
  <c r="E2722" i="10" s="1"/>
  <c r="C2723" i="10" s="1"/>
  <c r="F2721" i="10"/>
  <c r="H2721" i="10" s="1"/>
  <c r="A3738" i="10"/>
  <c r="I3738" i="10" l="1"/>
  <c r="J3737" i="10"/>
  <c r="K3738" i="10"/>
  <c r="G3738" i="10"/>
  <c r="O2719" i="10"/>
  <c r="P2719" i="10"/>
  <c r="Q2718" i="10"/>
  <c r="B3738" i="10"/>
  <c r="M2719" i="10"/>
  <c r="N2719" i="10"/>
  <c r="L2720" i="10"/>
  <c r="D2723" i="10"/>
  <c r="E2723" i="10" s="1"/>
  <c r="C2724" i="10" s="1"/>
  <c r="F2722" i="10"/>
  <c r="H2722" i="10" s="1"/>
  <c r="A3739" i="10"/>
  <c r="I3739" i="10" l="1"/>
  <c r="J3738" i="10"/>
  <c r="K3739" i="10"/>
  <c r="G3739" i="10"/>
  <c r="O2720" i="10"/>
  <c r="P2720" i="10"/>
  <c r="Q2719" i="10"/>
  <c r="B3739" i="10"/>
  <c r="M2720" i="10"/>
  <c r="N2720" i="10"/>
  <c r="L2721" i="10"/>
  <c r="F2723" i="10"/>
  <c r="H2723" i="10" s="1"/>
  <c r="D2724" i="10"/>
  <c r="E2724" i="10" s="1"/>
  <c r="C2725" i="10" s="1"/>
  <c r="A3740" i="10"/>
  <c r="I3740" i="10" l="1"/>
  <c r="J3739" i="10"/>
  <c r="K3740" i="10"/>
  <c r="G3740" i="10"/>
  <c r="O2721" i="10"/>
  <c r="P2721" i="10"/>
  <c r="Q2720" i="10"/>
  <c r="B3740" i="10"/>
  <c r="M2721" i="10"/>
  <c r="N2721" i="10"/>
  <c r="L2722" i="10"/>
  <c r="F2724" i="10"/>
  <c r="H2724" i="10" s="1"/>
  <c r="D2725" i="10"/>
  <c r="E2725" i="10" s="1"/>
  <c r="C2726" i="10" s="1"/>
  <c r="A3741" i="10"/>
  <c r="I3741" i="10" l="1"/>
  <c r="J3740" i="10"/>
  <c r="K3741" i="10"/>
  <c r="G3741" i="10"/>
  <c r="O2722" i="10"/>
  <c r="P2722" i="10"/>
  <c r="Q2721" i="10"/>
  <c r="B3741" i="10"/>
  <c r="M2722" i="10"/>
  <c r="N2722" i="10"/>
  <c r="L2723" i="10"/>
  <c r="F2725" i="10"/>
  <c r="H2725" i="10" s="1"/>
  <c r="D2726" i="10"/>
  <c r="E2726" i="10" s="1"/>
  <c r="C2727" i="10" s="1"/>
  <c r="A3742" i="10"/>
  <c r="I3742" i="10" l="1"/>
  <c r="J3741" i="10"/>
  <c r="K3742" i="10"/>
  <c r="G3742" i="10"/>
  <c r="O2723" i="10"/>
  <c r="P2723" i="10"/>
  <c r="Q2722" i="10"/>
  <c r="B3742" i="10"/>
  <c r="M2723" i="10"/>
  <c r="N2723" i="10"/>
  <c r="L2724" i="10"/>
  <c r="D2727" i="10"/>
  <c r="E2727" i="10" s="1"/>
  <c r="C2728" i="10" s="1"/>
  <c r="F2726" i="10"/>
  <c r="H2726" i="10" s="1"/>
  <c r="A3743" i="10"/>
  <c r="I3743" i="10" l="1"/>
  <c r="J3742" i="10"/>
  <c r="K3743" i="10"/>
  <c r="G3743" i="10"/>
  <c r="Q2723" i="10"/>
  <c r="P2724" i="10"/>
  <c r="O2724" i="10"/>
  <c r="B3743" i="10"/>
  <c r="M2724" i="10"/>
  <c r="N2724" i="10"/>
  <c r="L2725" i="10"/>
  <c r="D2728" i="10"/>
  <c r="E2728" i="10" s="1"/>
  <c r="C2729" i="10" s="1"/>
  <c r="F2727" i="10"/>
  <c r="H2727" i="10" s="1"/>
  <c r="A3744" i="10"/>
  <c r="I3744" i="10" l="1"/>
  <c r="J3743" i="10"/>
  <c r="K3744" i="10"/>
  <c r="G3744" i="10"/>
  <c r="P2725" i="10"/>
  <c r="O2725" i="10"/>
  <c r="Q2724" i="10"/>
  <c r="B3744" i="10"/>
  <c r="M2725" i="10"/>
  <c r="N2725" i="10"/>
  <c r="L2726" i="10"/>
  <c r="D2729" i="10"/>
  <c r="E2729" i="10" s="1"/>
  <c r="C2730" i="10" s="1"/>
  <c r="F2728" i="10"/>
  <c r="H2728" i="10" s="1"/>
  <c r="A3745" i="10"/>
  <c r="I3745" i="10" l="1"/>
  <c r="J3744" i="10"/>
  <c r="K3745" i="10"/>
  <c r="G3745" i="10"/>
  <c r="O2726" i="10"/>
  <c r="P2726" i="10"/>
  <c r="Q2725" i="10"/>
  <c r="B3745" i="10"/>
  <c r="M2726" i="10"/>
  <c r="N2726" i="10"/>
  <c r="L2727" i="10"/>
  <c r="D2730" i="10"/>
  <c r="E2730" i="10" s="1"/>
  <c r="C2731" i="10" s="1"/>
  <c r="F2729" i="10"/>
  <c r="H2729" i="10" s="1"/>
  <c r="A3746" i="10"/>
  <c r="I3746" i="10" l="1"/>
  <c r="J3745" i="10"/>
  <c r="K3746" i="10"/>
  <c r="G3746" i="10"/>
  <c r="P2727" i="10"/>
  <c r="O2727" i="10"/>
  <c r="Q2726" i="10"/>
  <c r="B3746" i="10"/>
  <c r="M2727" i="10"/>
  <c r="N2727" i="10"/>
  <c r="L2728" i="10"/>
  <c r="F2730" i="10"/>
  <c r="H2730" i="10" s="1"/>
  <c r="D2731" i="10"/>
  <c r="E2731" i="10" s="1"/>
  <c r="C2732" i="10" s="1"/>
  <c r="A3747" i="10"/>
  <c r="I3747" i="10" l="1"/>
  <c r="J3746" i="10"/>
  <c r="K3747" i="10"/>
  <c r="G3747" i="10"/>
  <c r="P2728" i="10"/>
  <c r="O2728" i="10"/>
  <c r="Q2727" i="10"/>
  <c r="B3747" i="10"/>
  <c r="M2728" i="10"/>
  <c r="N2728" i="10"/>
  <c r="L2729" i="10"/>
  <c r="D2732" i="10"/>
  <c r="E2732" i="10" s="1"/>
  <c r="C2733" i="10" s="1"/>
  <c r="F2731" i="10"/>
  <c r="H2731" i="10" s="1"/>
  <c r="A3748" i="10"/>
  <c r="I3748" i="10" l="1"/>
  <c r="J3747" i="10"/>
  <c r="K3748" i="10"/>
  <c r="G3748" i="10"/>
  <c r="Q2728" i="10"/>
  <c r="O2729" i="10"/>
  <c r="P2729" i="10"/>
  <c r="B3748" i="10"/>
  <c r="M2729" i="10"/>
  <c r="N2729" i="10"/>
  <c r="L2730" i="10"/>
  <c r="F2732" i="10"/>
  <c r="H2732" i="10" s="1"/>
  <c r="D2733" i="10"/>
  <c r="E2733" i="10" s="1"/>
  <c r="C2734" i="10" s="1"/>
  <c r="A3749" i="10"/>
  <c r="I3749" i="10" l="1"/>
  <c r="J3748" i="10"/>
  <c r="K3749" i="10"/>
  <c r="G3749" i="10"/>
  <c r="O2730" i="10"/>
  <c r="P2730" i="10"/>
  <c r="Q2729" i="10"/>
  <c r="B3749" i="10"/>
  <c r="M2730" i="10"/>
  <c r="N2730" i="10"/>
  <c r="L2731" i="10"/>
  <c r="D2734" i="10"/>
  <c r="E2734" i="10" s="1"/>
  <c r="C2735" i="10" s="1"/>
  <c r="F2733" i="10"/>
  <c r="H2733" i="10" s="1"/>
  <c r="A3750" i="10"/>
  <c r="I3750" i="10" l="1"/>
  <c r="J3749" i="10"/>
  <c r="K3750" i="10"/>
  <c r="G3750" i="10"/>
  <c r="Q2730" i="10"/>
  <c r="O2731" i="10"/>
  <c r="P2731" i="10"/>
  <c r="B3750" i="10"/>
  <c r="M2731" i="10"/>
  <c r="N2731" i="10"/>
  <c r="L2732" i="10"/>
  <c r="D2735" i="10"/>
  <c r="E2735" i="10" s="1"/>
  <c r="C2736" i="10" s="1"/>
  <c r="F2734" i="10"/>
  <c r="H2734" i="10" s="1"/>
  <c r="A3751" i="10"/>
  <c r="I3751" i="10" l="1"/>
  <c r="J3750" i="10"/>
  <c r="K3751" i="10"/>
  <c r="G3751" i="10"/>
  <c r="P2732" i="10"/>
  <c r="O2732" i="10"/>
  <c r="Q2731" i="10"/>
  <c r="B3751" i="10"/>
  <c r="M2732" i="10"/>
  <c r="N2732" i="10"/>
  <c r="L2733" i="10"/>
  <c r="F2735" i="10"/>
  <c r="H2735" i="10" s="1"/>
  <c r="D2736" i="10"/>
  <c r="E2736" i="10" s="1"/>
  <c r="C2737" i="10" s="1"/>
  <c r="A3752" i="10"/>
  <c r="I3752" i="10" l="1"/>
  <c r="J3751" i="10"/>
  <c r="K3752" i="10"/>
  <c r="G3752" i="10"/>
  <c r="O2733" i="10"/>
  <c r="P2733" i="10"/>
  <c r="Q2732" i="10"/>
  <c r="B3752" i="10"/>
  <c r="M2733" i="10"/>
  <c r="N2733" i="10"/>
  <c r="L2734" i="10"/>
  <c r="F2736" i="10"/>
  <c r="H2736" i="10" s="1"/>
  <c r="D2737" i="10"/>
  <c r="E2737" i="10" s="1"/>
  <c r="C2738" i="10" s="1"/>
  <c r="A3753" i="10"/>
  <c r="I3753" i="10" l="1"/>
  <c r="J3752" i="10"/>
  <c r="K3753" i="10"/>
  <c r="G3753" i="10"/>
  <c r="O2734" i="10"/>
  <c r="P2734" i="10"/>
  <c r="Q2733" i="10"/>
  <c r="B3753" i="10"/>
  <c r="M2734" i="10"/>
  <c r="N2734" i="10"/>
  <c r="L2735" i="10"/>
  <c r="D2738" i="10"/>
  <c r="E2738" i="10" s="1"/>
  <c r="C2739" i="10" s="1"/>
  <c r="F2737" i="10"/>
  <c r="H2737" i="10" s="1"/>
  <c r="A3754" i="10"/>
  <c r="I3754" i="10" l="1"/>
  <c r="J3753" i="10"/>
  <c r="K3754" i="10"/>
  <c r="G3754" i="10"/>
  <c r="O2735" i="10"/>
  <c r="P2735" i="10"/>
  <c r="Q2734" i="10"/>
  <c r="B3754" i="10"/>
  <c r="M2735" i="10"/>
  <c r="N2735" i="10"/>
  <c r="L2736" i="10"/>
  <c r="D2739" i="10"/>
  <c r="E2739" i="10" s="1"/>
  <c r="C2740" i="10" s="1"/>
  <c r="F2738" i="10"/>
  <c r="H2738" i="10" s="1"/>
  <c r="A3755" i="10"/>
  <c r="I3755" i="10" l="1"/>
  <c r="J3754" i="10"/>
  <c r="K3755" i="10"/>
  <c r="G3755" i="10"/>
  <c r="O2736" i="10"/>
  <c r="P2736" i="10"/>
  <c r="Q2735" i="10"/>
  <c r="B3755" i="10"/>
  <c r="M2736" i="10"/>
  <c r="N2736" i="10"/>
  <c r="L2737" i="10"/>
  <c r="F2739" i="10"/>
  <c r="H2739" i="10" s="1"/>
  <c r="D2740" i="10"/>
  <c r="E2740" i="10" s="1"/>
  <c r="C2741" i="10" s="1"/>
  <c r="A3756" i="10"/>
  <c r="I3756" i="10" l="1"/>
  <c r="J3755" i="10"/>
  <c r="K3756" i="10"/>
  <c r="G3756" i="10"/>
  <c r="Q2736" i="10"/>
  <c r="O2737" i="10"/>
  <c r="P2737" i="10"/>
  <c r="B3756" i="10"/>
  <c r="M2737" i="10"/>
  <c r="N2737" i="10"/>
  <c r="L2738" i="10"/>
  <c r="D2741" i="10"/>
  <c r="E2741" i="10" s="1"/>
  <c r="C2742" i="10" s="1"/>
  <c r="F2740" i="10"/>
  <c r="H2740" i="10" s="1"/>
  <c r="A3757" i="10"/>
  <c r="I3757" i="10" l="1"/>
  <c r="J3756" i="10"/>
  <c r="K3757" i="10"/>
  <c r="G3757" i="10"/>
  <c r="Q2737" i="10"/>
  <c r="O2738" i="10"/>
  <c r="P2738" i="10"/>
  <c r="B3757" i="10"/>
  <c r="M2738" i="10"/>
  <c r="N2738" i="10"/>
  <c r="L2739" i="10"/>
  <c r="F2741" i="10"/>
  <c r="H2741" i="10" s="1"/>
  <c r="D2742" i="10"/>
  <c r="E2742" i="10" s="1"/>
  <c r="C2743" i="10" s="1"/>
  <c r="A3758" i="10"/>
  <c r="I3758" i="10" l="1"/>
  <c r="J3757" i="10"/>
  <c r="K3758" i="10"/>
  <c r="G3758" i="10"/>
  <c r="P2739" i="10"/>
  <c r="O2739" i="10"/>
  <c r="Q2738" i="10"/>
  <c r="B3758" i="10"/>
  <c r="M2739" i="10"/>
  <c r="N2739" i="10"/>
  <c r="L2740" i="10"/>
  <c r="D2743" i="10"/>
  <c r="E2743" i="10" s="1"/>
  <c r="C2744" i="10" s="1"/>
  <c r="F2742" i="10"/>
  <c r="H2742" i="10" s="1"/>
  <c r="A3759" i="10"/>
  <c r="I3759" i="10" l="1"/>
  <c r="J3758" i="10"/>
  <c r="K3759" i="10"/>
  <c r="G3759" i="10"/>
  <c r="O2740" i="10"/>
  <c r="P2740" i="10"/>
  <c r="Q2739" i="10"/>
  <c r="B3759" i="10"/>
  <c r="M2740" i="10"/>
  <c r="N2740" i="10"/>
  <c r="L2741" i="10"/>
  <c r="D2744" i="10"/>
  <c r="E2744" i="10" s="1"/>
  <c r="C2745" i="10" s="1"/>
  <c r="F2743" i="10"/>
  <c r="H2743" i="10" s="1"/>
  <c r="A3760" i="10"/>
  <c r="I3760" i="10" l="1"/>
  <c r="J3759" i="10"/>
  <c r="K3760" i="10"/>
  <c r="G3760" i="10"/>
  <c r="O2741" i="10"/>
  <c r="P2741" i="10"/>
  <c r="Q2740" i="10"/>
  <c r="B3760" i="10"/>
  <c r="M2741" i="10"/>
  <c r="N2741" i="10"/>
  <c r="L2742" i="10"/>
  <c r="F2744" i="10"/>
  <c r="H2744" i="10" s="1"/>
  <c r="D2745" i="10"/>
  <c r="E2745" i="10" s="1"/>
  <c r="C2746" i="10" s="1"/>
  <c r="A3761" i="10"/>
  <c r="I3761" i="10" l="1"/>
  <c r="J3760" i="10"/>
  <c r="K3761" i="10"/>
  <c r="G3761" i="10"/>
  <c r="O2742" i="10"/>
  <c r="P2742" i="10"/>
  <c r="Q2741" i="10"/>
  <c r="B3761" i="10"/>
  <c r="M2742" i="10"/>
  <c r="N2742" i="10"/>
  <c r="L2743" i="10"/>
  <c r="F2745" i="10"/>
  <c r="H2745" i="10" s="1"/>
  <c r="D2746" i="10"/>
  <c r="E2746" i="10" s="1"/>
  <c r="C2747" i="10" s="1"/>
  <c r="A3762" i="10"/>
  <c r="I3762" i="10" l="1"/>
  <c r="J3761" i="10"/>
  <c r="K3762" i="10"/>
  <c r="G3762" i="10"/>
  <c r="O2743" i="10"/>
  <c r="P2743" i="10"/>
  <c r="Q2742" i="10"/>
  <c r="B3762" i="10"/>
  <c r="M2743" i="10"/>
  <c r="N2743" i="10"/>
  <c r="L2744" i="10"/>
  <c r="F2746" i="10"/>
  <c r="H2746" i="10" s="1"/>
  <c r="D2747" i="10"/>
  <c r="E2747" i="10" s="1"/>
  <c r="C2748" i="10" s="1"/>
  <c r="A3763" i="10"/>
  <c r="I3763" i="10" l="1"/>
  <c r="J3762" i="10"/>
  <c r="K3763" i="10"/>
  <c r="G3763" i="10"/>
  <c r="O2744" i="10"/>
  <c r="P2744" i="10"/>
  <c r="Q2743" i="10"/>
  <c r="B3763" i="10"/>
  <c r="M2744" i="10"/>
  <c r="N2744" i="10"/>
  <c r="L2745" i="10"/>
  <c r="D2748" i="10"/>
  <c r="E2748" i="10" s="1"/>
  <c r="C2749" i="10" s="1"/>
  <c r="F2747" i="10"/>
  <c r="H2747" i="10" s="1"/>
  <c r="A3764" i="10"/>
  <c r="I3764" i="10" l="1"/>
  <c r="J3763" i="10"/>
  <c r="K3764" i="10"/>
  <c r="G3764" i="10"/>
  <c r="O2745" i="10"/>
  <c r="P2745" i="10"/>
  <c r="Q2744" i="10"/>
  <c r="B3764" i="10"/>
  <c r="M2745" i="10"/>
  <c r="N2745" i="10"/>
  <c r="L2746" i="10"/>
  <c r="D2749" i="10"/>
  <c r="E2749" i="10" s="1"/>
  <c r="C2750" i="10" s="1"/>
  <c r="F2748" i="10"/>
  <c r="H2748" i="10" s="1"/>
  <c r="A3765" i="10"/>
  <c r="I3765" i="10" l="1"/>
  <c r="J3764" i="10"/>
  <c r="K3765" i="10"/>
  <c r="G3765" i="10"/>
  <c r="Q2745" i="10"/>
  <c r="O2746" i="10"/>
  <c r="P2746" i="10"/>
  <c r="B3765" i="10"/>
  <c r="M2746" i="10"/>
  <c r="N2746" i="10"/>
  <c r="L2747" i="10"/>
  <c r="F2749" i="10"/>
  <c r="H2749" i="10" s="1"/>
  <c r="D2750" i="10"/>
  <c r="E2750" i="10" s="1"/>
  <c r="C2751" i="10" s="1"/>
  <c r="A3766" i="10"/>
  <c r="I3766" i="10" l="1"/>
  <c r="J3765" i="10"/>
  <c r="K3766" i="10"/>
  <c r="G3766" i="10"/>
  <c r="P2747" i="10"/>
  <c r="O2747" i="10"/>
  <c r="Q2746" i="10"/>
  <c r="B3766" i="10"/>
  <c r="M2747" i="10"/>
  <c r="N2747" i="10"/>
  <c r="L2748" i="10"/>
  <c r="D2751" i="10"/>
  <c r="E2751" i="10" s="1"/>
  <c r="C2752" i="10" s="1"/>
  <c r="F2750" i="10"/>
  <c r="H2750" i="10" s="1"/>
  <c r="A3767" i="10"/>
  <c r="I3767" i="10" l="1"/>
  <c r="J3766" i="10"/>
  <c r="K3767" i="10"/>
  <c r="G3767" i="10"/>
  <c r="P2748" i="10"/>
  <c r="O2748" i="10"/>
  <c r="Q2747" i="10"/>
  <c r="B3767" i="10"/>
  <c r="M2748" i="10"/>
  <c r="N2748" i="10"/>
  <c r="L2749" i="10"/>
  <c r="F2751" i="10"/>
  <c r="H2751" i="10" s="1"/>
  <c r="D2752" i="10"/>
  <c r="E2752" i="10" s="1"/>
  <c r="C2753" i="10" s="1"/>
  <c r="A3768" i="10"/>
  <c r="I3768" i="10" l="1"/>
  <c r="J3767" i="10"/>
  <c r="K3768" i="10"/>
  <c r="G3768" i="10"/>
  <c r="O2749" i="10"/>
  <c r="P2749" i="10"/>
  <c r="Q2748" i="10"/>
  <c r="B3768" i="10"/>
  <c r="M2749" i="10"/>
  <c r="N2749" i="10"/>
  <c r="L2750" i="10"/>
  <c r="D2753" i="10"/>
  <c r="E2753" i="10" s="1"/>
  <c r="C2754" i="10" s="1"/>
  <c r="F2752" i="10"/>
  <c r="H2752" i="10" s="1"/>
  <c r="A3769" i="10"/>
  <c r="I3769" i="10" l="1"/>
  <c r="J3768" i="10"/>
  <c r="K3769" i="10"/>
  <c r="G3769" i="10"/>
  <c r="O2750" i="10"/>
  <c r="P2750" i="10"/>
  <c r="Q2749" i="10"/>
  <c r="B3769" i="10"/>
  <c r="M2750" i="10"/>
  <c r="N2750" i="10"/>
  <c r="L2751" i="10"/>
  <c r="D2754" i="10"/>
  <c r="E2754" i="10" s="1"/>
  <c r="C2755" i="10" s="1"/>
  <c r="F2753" i="10"/>
  <c r="H2753" i="10" s="1"/>
  <c r="A3770" i="10"/>
  <c r="I3770" i="10" l="1"/>
  <c r="J3769" i="10"/>
  <c r="K3770" i="10"/>
  <c r="G3770" i="10"/>
  <c r="O2751" i="10"/>
  <c r="P2751" i="10"/>
  <c r="Q2750" i="10"/>
  <c r="B3770" i="10"/>
  <c r="M2751" i="10"/>
  <c r="N2751" i="10"/>
  <c r="L2752" i="10"/>
  <c r="F2754" i="10"/>
  <c r="H2754" i="10" s="1"/>
  <c r="D2755" i="10"/>
  <c r="E2755" i="10" s="1"/>
  <c r="C2756" i="10" s="1"/>
  <c r="A3771" i="10"/>
  <c r="I3771" i="10" l="1"/>
  <c r="J3770" i="10"/>
  <c r="K3771" i="10"/>
  <c r="G3771" i="10"/>
  <c r="Q2751" i="10"/>
  <c r="O2752" i="10"/>
  <c r="P2752" i="10"/>
  <c r="B3771" i="10"/>
  <c r="M2752" i="10"/>
  <c r="N2752" i="10"/>
  <c r="L2753" i="10"/>
  <c r="D2756" i="10"/>
  <c r="E2756" i="10" s="1"/>
  <c r="C2757" i="10" s="1"/>
  <c r="F2755" i="10"/>
  <c r="H2755" i="10" s="1"/>
  <c r="A3772" i="10"/>
  <c r="I3772" i="10" l="1"/>
  <c r="J3771" i="10"/>
  <c r="K3772" i="10"/>
  <c r="G3772" i="10"/>
  <c r="O2753" i="10"/>
  <c r="P2753" i="10"/>
  <c r="Q2752" i="10"/>
  <c r="B3772" i="10"/>
  <c r="M2753" i="10"/>
  <c r="N2753" i="10"/>
  <c r="L2754" i="10"/>
  <c r="D2757" i="10"/>
  <c r="E2757" i="10" s="1"/>
  <c r="C2758" i="10" s="1"/>
  <c r="F2756" i="10"/>
  <c r="H2756" i="10" s="1"/>
  <c r="A3773" i="10"/>
  <c r="I3773" i="10" l="1"/>
  <c r="J3772" i="10"/>
  <c r="K3773" i="10"/>
  <c r="G3773" i="10"/>
  <c r="P2754" i="10"/>
  <c r="O2754" i="10"/>
  <c r="Q2753" i="10"/>
  <c r="B3773" i="10"/>
  <c r="M2754" i="10"/>
  <c r="N2754" i="10"/>
  <c r="L2755" i="10"/>
  <c r="F2757" i="10"/>
  <c r="H2757" i="10" s="1"/>
  <c r="D2758" i="10"/>
  <c r="E2758" i="10" s="1"/>
  <c r="C2759" i="10" s="1"/>
  <c r="A3774" i="10"/>
  <c r="I3774" i="10" l="1"/>
  <c r="J3773" i="10"/>
  <c r="K3774" i="10"/>
  <c r="G3774" i="10"/>
  <c r="O2755" i="10"/>
  <c r="P2755" i="10"/>
  <c r="Q2754" i="10"/>
  <c r="B3774" i="10"/>
  <c r="M2755" i="10"/>
  <c r="N2755" i="10"/>
  <c r="L2756" i="10"/>
  <c r="D2759" i="10"/>
  <c r="E2759" i="10" s="1"/>
  <c r="C2760" i="10" s="1"/>
  <c r="F2758" i="10"/>
  <c r="H2758" i="10" s="1"/>
  <c r="A3775" i="10"/>
  <c r="I3775" i="10" l="1"/>
  <c r="J3774" i="10"/>
  <c r="K3775" i="10"/>
  <c r="G3775" i="10"/>
  <c r="P2756" i="10"/>
  <c r="O2756" i="10"/>
  <c r="Q2755" i="10"/>
  <c r="B3775" i="10"/>
  <c r="M2756" i="10"/>
  <c r="N2756" i="10"/>
  <c r="L2757" i="10"/>
  <c r="F2759" i="10"/>
  <c r="H2759" i="10" s="1"/>
  <c r="D2760" i="10"/>
  <c r="E2760" i="10" s="1"/>
  <c r="C2761" i="10" s="1"/>
  <c r="A3776" i="10"/>
  <c r="I3776" i="10" l="1"/>
  <c r="J3775" i="10"/>
  <c r="K3776" i="10"/>
  <c r="G3776" i="10"/>
  <c r="Q2756" i="10"/>
  <c r="P2757" i="10"/>
  <c r="O2757" i="10"/>
  <c r="B3776" i="10"/>
  <c r="M2757" i="10"/>
  <c r="N2757" i="10"/>
  <c r="L2758" i="10"/>
  <c r="D2761" i="10"/>
  <c r="E2761" i="10" s="1"/>
  <c r="C2762" i="10" s="1"/>
  <c r="F2760" i="10"/>
  <c r="H2760" i="10" s="1"/>
  <c r="A3777" i="10"/>
  <c r="I3777" i="10" l="1"/>
  <c r="J3776" i="10"/>
  <c r="K3777" i="10"/>
  <c r="G3777" i="10"/>
  <c r="P2758" i="10"/>
  <c r="O2758" i="10"/>
  <c r="Q2757" i="10"/>
  <c r="B3777" i="10"/>
  <c r="M2758" i="10"/>
  <c r="N2758" i="10"/>
  <c r="L2759" i="10"/>
  <c r="D2762" i="10"/>
  <c r="E2762" i="10" s="1"/>
  <c r="C2763" i="10" s="1"/>
  <c r="F2761" i="10"/>
  <c r="H2761" i="10" s="1"/>
  <c r="A3778" i="10"/>
  <c r="I3778" i="10" l="1"/>
  <c r="J3777" i="10"/>
  <c r="K3778" i="10"/>
  <c r="G3778" i="10"/>
  <c r="P2759" i="10"/>
  <c r="O2759" i="10"/>
  <c r="Q2758" i="10"/>
  <c r="B3778" i="10"/>
  <c r="M2759" i="10"/>
  <c r="N2759" i="10"/>
  <c r="L2760" i="10"/>
  <c r="D2763" i="10"/>
  <c r="E2763" i="10" s="1"/>
  <c r="C2764" i="10" s="1"/>
  <c r="F2762" i="10"/>
  <c r="H2762" i="10" s="1"/>
  <c r="A3779" i="10"/>
  <c r="I3779" i="10" l="1"/>
  <c r="J3778" i="10"/>
  <c r="K3779" i="10"/>
  <c r="G3779" i="10"/>
  <c r="Q2759" i="10"/>
  <c r="O2760" i="10"/>
  <c r="P2760" i="10"/>
  <c r="B3779" i="10"/>
  <c r="M2760" i="10"/>
  <c r="N2760" i="10"/>
  <c r="L2761" i="10"/>
  <c r="F2763" i="10"/>
  <c r="H2763" i="10" s="1"/>
  <c r="D2764" i="10"/>
  <c r="E2764" i="10" s="1"/>
  <c r="C2765" i="10" s="1"/>
  <c r="A3780" i="10"/>
  <c r="I3780" i="10" l="1"/>
  <c r="J3779" i="10"/>
  <c r="K3780" i="10"/>
  <c r="G3780" i="10"/>
  <c r="Q2760" i="10"/>
  <c r="P2761" i="10"/>
  <c r="O2761" i="10"/>
  <c r="B3780" i="10"/>
  <c r="M2761" i="10"/>
  <c r="N2761" i="10"/>
  <c r="L2762" i="10"/>
  <c r="D2765" i="10"/>
  <c r="E2765" i="10" s="1"/>
  <c r="C2766" i="10" s="1"/>
  <c r="F2764" i="10"/>
  <c r="H2764" i="10" s="1"/>
  <c r="A3781" i="10"/>
  <c r="I3781" i="10" l="1"/>
  <c r="J3780" i="10"/>
  <c r="K3781" i="10"/>
  <c r="G3781" i="10"/>
  <c r="O2762" i="10"/>
  <c r="P2762" i="10"/>
  <c r="Q2761" i="10"/>
  <c r="B3781" i="10"/>
  <c r="M2762" i="10"/>
  <c r="N2762" i="10"/>
  <c r="L2763" i="10"/>
  <c r="F2765" i="10"/>
  <c r="H2765" i="10" s="1"/>
  <c r="D2766" i="10"/>
  <c r="E2766" i="10" s="1"/>
  <c r="C2767" i="10" s="1"/>
  <c r="A3782" i="10"/>
  <c r="I3782" i="10" l="1"/>
  <c r="J3781" i="10"/>
  <c r="K3782" i="10"/>
  <c r="G3782" i="10"/>
  <c r="Q2762" i="10"/>
  <c r="P2763" i="10"/>
  <c r="O2763" i="10"/>
  <c r="B3782" i="10"/>
  <c r="M2763" i="10"/>
  <c r="N2763" i="10"/>
  <c r="L2764" i="10"/>
  <c r="F2766" i="10"/>
  <c r="H2766" i="10" s="1"/>
  <c r="D2767" i="10"/>
  <c r="E2767" i="10" s="1"/>
  <c r="C2768" i="10" s="1"/>
  <c r="A3783" i="10"/>
  <c r="I3783" i="10" l="1"/>
  <c r="J3782" i="10"/>
  <c r="K3783" i="10"/>
  <c r="G3783" i="10"/>
  <c r="Q2763" i="10"/>
  <c r="O2764" i="10"/>
  <c r="P2764" i="10"/>
  <c r="B3783" i="10"/>
  <c r="M2764" i="10"/>
  <c r="N2764" i="10"/>
  <c r="L2765" i="10"/>
  <c r="F2767" i="10"/>
  <c r="H2767" i="10" s="1"/>
  <c r="D2768" i="10"/>
  <c r="E2768" i="10" s="1"/>
  <c r="C2769" i="10" s="1"/>
  <c r="A3784" i="10"/>
  <c r="I3784" i="10" l="1"/>
  <c r="J3783" i="10"/>
  <c r="K3784" i="10"/>
  <c r="G3784" i="10"/>
  <c r="Q2764" i="10"/>
  <c r="O2765" i="10"/>
  <c r="P2765" i="10"/>
  <c r="B3784" i="10"/>
  <c r="M2765" i="10"/>
  <c r="N2765" i="10"/>
  <c r="F32" i="11"/>
  <c r="C33" i="11"/>
  <c r="L2766" i="10"/>
  <c r="D2769" i="10"/>
  <c r="E2769" i="10" s="1"/>
  <c r="C2770" i="10" s="1"/>
  <c r="F2768" i="10"/>
  <c r="H2768" i="10" s="1"/>
  <c r="A3785" i="10"/>
  <c r="I3785" i="10" l="1"/>
  <c r="J3784" i="10"/>
  <c r="K3785" i="10"/>
  <c r="G3785" i="10"/>
  <c r="Q2765" i="10"/>
  <c r="O2766" i="10"/>
  <c r="P2766" i="10"/>
  <c r="B3785" i="10"/>
  <c r="M2766" i="10"/>
  <c r="N2766" i="10"/>
  <c r="L2767" i="10"/>
  <c r="D2770" i="10"/>
  <c r="E2770" i="10" s="1"/>
  <c r="C2771" i="10" s="1"/>
  <c r="F2769" i="10"/>
  <c r="H2769" i="10" s="1"/>
  <c r="A3786" i="10"/>
  <c r="I3786" i="10" l="1"/>
  <c r="J3785" i="10"/>
  <c r="K3786" i="10"/>
  <c r="G3786" i="10"/>
  <c r="P2767" i="10"/>
  <c r="O2767" i="10"/>
  <c r="Q2766" i="10"/>
  <c r="B3786" i="10"/>
  <c r="M2767" i="10"/>
  <c r="N2767" i="10"/>
  <c r="L2768" i="10"/>
  <c r="D2771" i="10"/>
  <c r="E2771" i="10" s="1"/>
  <c r="C2772" i="10" s="1"/>
  <c r="F2770" i="10"/>
  <c r="H2770" i="10" s="1"/>
  <c r="A3787" i="10"/>
  <c r="I3787" i="10" l="1"/>
  <c r="J3786" i="10"/>
  <c r="K3787" i="10"/>
  <c r="G3787" i="10"/>
  <c r="O2768" i="10"/>
  <c r="P2768" i="10"/>
  <c r="Q2767" i="10"/>
  <c r="B3787" i="10"/>
  <c r="M2768" i="10"/>
  <c r="N2768" i="10"/>
  <c r="L2769" i="10"/>
  <c r="F2771" i="10"/>
  <c r="H2771" i="10" s="1"/>
  <c r="D2772" i="10"/>
  <c r="E2772" i="10" s="1"/>
  <c r="C2773" i="10" s="1"/>
  <c r="A3788" i="10"/>
  <c r="I3788" i="10" l="1"/>
  <c r="J3787" i="10"/>
  <c r="K3788" i="10"/>
  <c r="G3788" i="10"/>
  <c r="P2769" i="10"/>
  <c r="O2769" i="10"/>
  <c r="Q2768" i="10"/>
  <c r="B3788" i="10"/>
  <c r="M2769" i="10"/>
  <c r="N2769" i="10"/>
  <c r="L2770" i="10"/>
  <c r="F2772" i="10"/>
  <c r="H2772" i="10" s="1"/>
  <c r="D2773" i="10"/>
  <c r="E2773" i="10" s="1"/>
  <c r="C2774" i="10" s="1"/>
  <c r="A3789" i="10"/>
  <c r="I3789" i="10" l="1"/>
  <c r="J3788" i="10"/>
  <c r="K3789" i="10"/>
  <c r="G3789" i="10"/>
  <c r="P2770" i="10"/>
  <c r="O2770" i="10"/>
  <c r="Q2769" i="10"/>
  <c r="B3789" i="10"/>
  <c r="M2770" i="10"/>
  <c r="N2770" i="10"/>
  <c r="L2771" i="10"/>
  <c r="D2774" i="10"/>
  <c r="E2774" i="10" s="1"/>
  <c r="C2775" i="10" s="1"/>
  <c r="F2773" i="10"/>
  <c r="H2773" i="10" s="1"/>
  <c r="A3790" i="10"/>
  <c r="I3790" i="10" l="1"/>
  <c r="J3789" i="10"/>
  <c r="K3790" i="10"/>
  <c r="G3790" i="10"/>
  <c r="P2771" i="10"/>
  <c r="O2771" i="10"/>
  <c r="Q2770" i="10"/>
  <c r="B3790" i="10"/>
  <c r="M2771" i="10"/>
  <c r="N2771" i="10"/>
  <c r="L2772" i="10"/>
  <c r="D2775" i="10"/>
  <c r="E2775" i="10" s="1"/>
  <c r="C2776" i="10" s="1"/>
  <c r="F2774" i="10"/>
  <c r="H2774" i="10" s="1"/>
  <c r="A3791" i="10"/>
  <c r="I3791" i="10" l="1"/>
  <c r="J3790" i="10"/>
  <c r="K3791" i="10"/>
  <c r="G3791" i="10"/>
  <c r="Q2771" i="10"/>
  <c r="O2772" i="10"/>
  <c r="P2772" i="10"/>
  <c r="B3791" i="10"/>
  <c r="M2772" i="10"/>
  <c r="N2772" i="10"/>
  <c r="L2773" i="10"/>
  <c r="F2775" i="10"/>
  <c r="H2775" i="10" s="1"/>
  <c r="D2776" i="10"/>
  <c r="E2776" i="10" s="1"/>
  <c r="C2777" i="10" s="1"/>
  <c r="A3792" i="10"/>
  <c r="I3792" i="10" l="1"/>
  <c r="J3791" i="10"/>
  <c r="K3792" i="10"/>
  <c r="G3792" i="10"/>
  <c r="Q2772" i="10"/>
  <c r="O2773" i="10"/>
  <c r="P2773" i="10"/>
  <c r="B3792" i="10"/>
  <c r="M2773" i="10"/>
  <c r="N2773" i="10"/>
  <c r="L2774" i="10"/>
  <c r="F2776" i="10"/>
  <c r="H2776" i="10" s="1"/>
  <c r="D2777" i="10"/>
  <c r="E2777" i="10" s="1"/>
  <c r="C2778" i="10" s="1"/>
  <c r="A3793" i="10"/>
  <c r="I3793" i="10" l="1"/>
  <c r="J3792" i="10"/>
  <c r="K3793" i="10"/>
  <c r="G3793" i="10"/>
  <c r="P2774" i="10"/>
  <c r="O2774" i="10"/>
  <c r="Q2773" i="10"/>
  <c r="B3793" i="10"/>
  <c r="M2774" i="10"/>
  <c r="N2774" i="10"/>
  <c r="E33" i="11"/>
  <c r="D33" i="11"/>
  <c r="L2775" i="10"/>
  <c r="D2778" i="10"/>
  <c r="E2778" i="10" s="1"/>
  <c r="C2779" i="10" s="1"/>
  <c r="F2777" i="10"/>
  <c r="H2777" i="10" s="1"/>
  <c r="A3794" i="10"/>
  <c r="I3794" i="10" l="1"/>
  <c r="J3793" i="10"/>
  <c r="K3794" i="10"/>
  <c r="G3794" i="10"/>
  <c r="O2775" i="10"/>
  <c r="P2775" i="10"/>
  <c r="Q2774" i="10"/>
  <c r="B3794" i="10"/>
  <c r="M2775" i="10"/>
  <c r="N2775" i="10"/>
  <c r="L2776" i="10"/>
  <c r="F2778" i="10"/>
  <c r="H2778" i="10" s="1"/>
  <c r="D2779" i="10"/>
  <c r="E2779" i="10" s="1"/>
  <c r="C2780" i="10" s="1"/>
  <c r="A3795" i="10"/>
  <c r="I3795" i="10" l="1"/>
  <c r="J3794" i="10"/>
  <c r="K3795" i="10"/>
  <c r="G3795" i="10"/>
  <c r="Q2775" i="10"/>
  <c r="P2776" i="10"/>
  <c r="O2776" i="10"/>
  <c r="B3795" i="10"/>
  <c r="M2776" i="10"/>
  <c r="N2776" i="10"/>
  <c r="L2777" i="10"/>
  <c r="D2780" i="10"/>
  <c r="E2780" i="10" s="1"/>
  <c r="C2781" i="10" s="1"/>
  <c r="F2779" i="10"/>
  <c r="H2779" i="10" s="1"/>
  <c r="A3796" i="10"/>
  <c r="I3796" i="10" l="1"/>
  <c r="J3795" i="10"/>
  <c r="K3796" i="10"/>
  <c r="G3796" i="10"/>
  <c r="Q2776" i="10"/>
  <c r="O2777" i="10"/>
  <c r="P2777" i="10"/>
  <c r="B3796" i="10"/>
  <c r="M2777" i="10"/>
  <c r="N2777" i="10"/>
  <c r="L2778" i="10"/>
  <c r="F2780" i="10"/>
  <c r="H2780" i="10" s="1"/>
  <c r="D2781" i="10"/>
  <c r="E2781" i="10" s="1"/>
  <c r="C2782" i="10" s="1"/>
  <c r="A3797" i="10"/>
  <c r="I3797" i="10" l="1"/>
  <c r="J3796" i="10"/>
  <c r="K3797" i="10"/>
  <c r="G3797" i="10"/>
  <c r="O2778" i="10"/>
  <c r="P2778" i="10"/>
  <c r="Q2777" i="10"/>
  <c r="B3797" i="10"/>
  <c r="M2778" i="10"/>
  <c r="N2778" i="10"/>
  <c r="L2779" i="10"/>
  <c r="D2782" i="10"/>
  <c r="E2782" i="10" s="1"/>
  <c r="C2783" i="10" s="1"/>
  <c r="F2781" i="10"/>
  <c r="H2781" i="10" s="1"/>
  <c r="A3798" i="10"/>
  <c r="I3798" i="10" l="1"/>
  <c r="J3797" i="10"/>
  <c r="K3798" i="10"/>
  <c r="G3798" i="10"/>
  <c r="P2779" i="10"/>
  <c r="O2779" i="10"/>
  <c r="Q2778" i="10"/>
  <c r="B3798" i="10"/>
  <c r="M2779" i="10"/>
  <c r="N2779" i="10"/>
  <c r="L2780" i="10"/>
  <c r="F2782" i="10"/>
  <c r="H2782" i="10" s="1"/>
  <c r="D2783" i="10"/>
  <c r="E2783" i="10" s="1"/>
  <c r="C2784" i="10" s="1"/>
  <c r="A3799" i="10"/>
  <c r="I3799" i="10" l="1"/>
  <c r="J3798" i="10"/>
  <c r="K3799" i="10"/>
  <c r="G3799" i="10"/>
  <c r="Q2779" i="10"/>
  <c r="O2780" i="10"/>
  <c r="P2780" i="10"/>
  <c r="B3799" i="10"/>
  <c r="M2780" i="10"/>
  <c r="N2780" i="10"/>
  <c r="L2781" i="10"/>
  <c r="D2784" i="10"/>
  <c r="E2784" i="10" s="1"/>
  <c r="C2785" i="10" s="1"/>
  <c r="F2783" i="10"/>
  <c r="H2783" i="10" s="1"/>
  <c r="A3800" i="10"/>
  <c r="I3800" i="10" l="1"/>
  <c r="J3799" i="10"/>
  <c r="K3800" i="10"/>
  <c r="G3800" i="10"/>
  <c r="O2781" i="10"/>
  <c r="P2781" i="10"/>
  <c r="Q2780" i="10"/>
  <c r="B3800" i="10"/>
  <c r="M2781" i="10"/>
  <c r="N2781" i="10"/>
  <c r="L2782" i="10"/>
  <c r="D2785" i="10"/>
  <c r="E2785" i="10" s="1"/>
  <c r="C2786" i="10" s="1"/>
  <c r="F2784" i="10"/>
  <c r="H2784" i="10" s="1"/>
  <c r="A3801" i="10"/>
  <c r="I3801" i="10" l="1"/>
  <c r="J3800" i="10"/>
  <c r="K3801" i="10"/>
  <c r="G3801" i="10"/>
  <c r="Q2781" i="10"/>
  <c r="O2782" i="10"/>
  <c r="P2782" i="10"/>
  <c r="B3801" i="10"/>
  <c r="M2782" i="10"/>
  <c r="N2782" i="10"/>
  <c r="L2783" i="10"/>
  <c r="F2785" i="10"/>
  <c r="H2785" i="10" s="1"/>
  <c r="D2786" i="10"/>
  <c r="E2786" i="10" s="1"/>
  <c r="C2787" i="10" s="1"/>
  <c r="A3802" i="10"/>
  <c r="I3802" i="10" l="1"/>
  <c r="J3801" i="10"/>
  <c r="K3802" i="10"/>
  <c r="G3802" i="10"/>
  <c r="P2783" i="10"/>
  <c r="O2783" i="10"/>
  <c r="Q2782" i="10"/>
  <c r="B3802" i="10"/>
  <c r="M2783" i="10"/>
  <c r="N2783" i="10"/>
  <c r="L2784" i="10"/>
  <c r="F2786" i="10"/>
  <c r="H2786" i="10" s="1"/>
  <c r="D2787" i="10"/>
  <c r="E2787" i="10" s="1"/>
  <c r="C2788" i="10" s="1"/>
  <c r="A3803" i="10"/>
  <c r="I3803" i="10" l="1"/>
  <c r="J3802" i="10"/>
  <c r="K3803" i="10"/>
  <c r="G3803" i="10"/>
  <c r="O2784" i="10"/>
  <c r="P2784" i="10"/>
  <c r="Q2783" i="10"/>
  <c r="B3803" i="10"/>
  <c r="M2784" i="10"/>
  <c r="N2784" i="10"/>
  <c r="L2785" i="10"/>
  <c r="D2788" i="10"/>
  <c r="E2788" i="10" s="1"/>
  <c r="C2789" i="10" s="1"/>
  <c r="F2787" i="10"/>
  <c r="H2787" i="10" s="1"/>
  <c r="A3804" i="10"/>
  <c r="I3804" i="10" l="1"/>
  <c r="J3803" i="10"/>
  <c r="K3804" i="10"/>
  <c r="G3804" i="10"/>
  <c r="P2785" i="10"/>
  <c r="O2785" i="10"/>
  <c r="Q2784" i="10"/>
  <c r="B3804" i="10"/>
  <c r="M2785" i="10"/>
  <c r="N2785" i="10"/>
  <c r="L2786" i="10"/>
  <c r="F2788" i="10"/>
  <c r="H2788" i="10" s="1"/>
  <c r="D2789" i="10"/>
  <c r="E2789" i="10" s="1"/>
  <c r="C2790" i="10" s="1"/>
  <c r="A3805" i="10"/>
  <c r="I3805" i="10" l="1"/>
  <c r="J3804" i="10"/>
  <c r="K3805" i="10"/>
  <c r="G3805" i="10"/>
  <c r="O2786" i="10"/>
  <c r="P2786" i="10"/>
  <c r="Q2785" i="10"/>
  <c r="B3805" i="10"/>
  <c r="M2786" i="10"/>
  <c r="N2786" i="10"/>
  <c r="L2787" i="10"/>
  <c r="D2790" i="10"/>
  <c r="E2790" i="10" s="1"/>
  <c r="C2791" i="10" s="1"/>
  <c r="F2789" i="10"/>
  <c r="H2789" i="10" s="1"/>
  <c r="A3806" i="10"/>
  <c r="I3806" i="10" l="1"/>
  <c r="J3805" i="10"/>
  <c r="K3806" i="10"/>
  <c r="G3806" i="10"/>
  <c r="O2787" i="10"/>
  <c r="P2787" i="10"/>
  <c r="Q2786" i="10"/>
  <c r="B3806" i="10"/>
  <c r="M2787" i="10"/>
  <c r="N2787" i="10"/>
  <c r="L2788" i="10"/>
  <c r="D2791" i="10"/>
  <c r="E2791" i="10" s="1"/>
  <c r="C2792" i="10" s="1"/>
  <c r="F2790" i="10"/>
  <c r="H2790" i="10" s="1"/>
  <c r="A3807" i="10"/>
  <c r="I3807" i="10" l="1"/>
  <c r="J3806" i="10"/>
  <c r="K3807" i="10"/>
  <c r="G3807" i="10"/>
  <c r="P2788" i="10"/>
  <c r="O2788" i="10"/>
  <c r="Q2787" i="10"/>
  <c r="B3807" i="10"/>
  <c r="M2788" i="10"/>
  <c r="N2788" i="10"/>
  <c r="L2789" i="10"/>
  <c r="F2791" i="10"/>
  <c r="H2791" i="10" s="1"/>
  <c r="D2792" i="10"/>
  <c r="E2792" i="10" s="1"/>
  <c r="C2793" i="10" s="1"/>
  <c r="A3808" i="10"/>
  <c r="I3808" i="10" l="1"/>
  <c r="J3807" i="10"/>
  <c r="K3808" i="10"/>
  <c r="G3808" i="10"/>
  <c r="P2789" i="10"/>
  <c r="O2789" i="10"/>
  <c r="Q2788" i="10"/>
  <c r="B3808" i="10"/>
  <c r="M2789" i="10"/>
  <c r="N2789" i="10"/>
  <c r="L2790" i="10"/>
  <c r="D2793" i="10"/>
  <c r="E2793" i="10" s="1"/>
  <c r="C2794" i="10" s="1"/>
  <c r="F2792" i="10"/>
  <c r="H2792" i="10" s="1"/>
  <c r="A3809" i="10"/>
  <c r="I3809" i="10" l="1"/>
  <c r="J3808" i="10"/>
  <c r="K3809" i="10"/>
  <c r="G3809" i="10"/>
  <c r="P2790" i="10"/>
  <c r="O2790" i="10"/>
  <c r="Q2789" i="10"/>
  <c r="B3809" i="10"/>
  <c r="M2790" i="10"/>
  <c r="N2790" i="10"/>
  <c r="L2791" i="10"/>
  <c r="F2793" i="10"/>
  <c r="H2793" i="10" s="1"/>
  <c r="D2794" i="10"/>
  <c r="E2794" i="10" s="1"/>
  <c r="C2795" i="10" s="1"/>
  <c r="A3810" i="10"/>
  <c r="I3810" i="10" l="1"/>
  <c r="J3809" i="10"/>
  <c r="K3810" i="10"/>
  <c r="G3810" i="10"/>
  <c r="Q2790" i="10"/>
  <c r="O2791" i="10"/>
  <c r="P2791" i="10"/>
  <c r="B3810" i="10"/>
  <c r="M2791" i="10"/>
  <c r="N2791" i="10"/>
  <c r="L2792" i="10"/>
  <c r="D2795" i="10"/>
  <c r="E2795" i="10" s="1"/>
  <c r="C2796" i="10" s="1"/>
  <c r="F2794" i="10"/>
  <c r="H2794" i="10" s="1"/>
  <c r="A3811" i="10"/>
  <c r="I3811" i="10" l="1"/>
  <c r="J3810" i="10"/>
  <c r="K3811" i="10"/>
  <c r="G3811" i="10"/>
  <c r="Q2791" i="10"/>
  <c r="O2792" i="10"/>
  <c r="P2792" i="10"/>
  <c r="B3811" i="10"/>
  <c r="M2792" i="10"/>
  <c r="N2792" i="10"/>
  <c r="L2793" i="10"/>
  <c r="F2795" i="10"/>
  <c r="H2795" i="10" s="1"/>
  <c r="D2796" i="10"/>
  <c r="E2796" i="10" s="1"/>
  <c r="C2797" i="10" s="1"/>
  <c r="A3812" i="10"/>
  <c r="I3812" i="10" l="1"/>
  <c r="J3811" i="10"/>
  <c r="K3812" i="10"/>
  <c r="G3812" i="10"/>
  <c r="O2793" i="10"/>
  <c r="P2793" i="10"/>
  <c r="Q2792" i="10"/>
  <c r="B3812" i="10"/>
  <c r="M2793" i="10"/>
  <c r="N2793" i="10"/>
  <c r="L2794" i="10"/>
  <c r="D2797" i="10"/>
  <c r="E2797" i="10" s="1"/>
  <c r="C2798" i="10" s="1"/>
  <c r="F2796" i="10"/>
  <c r="H2796" i="10" s="1"/>
  <c r="A3813" i="10"/>
  <c r="I3813" i="10" l="1"/>
  <c r="J3812" i="10"/>
  <c r="K3813" i="10"/>
  <c r="G3813" i="10"/>
  <c r="O2794" i="10"/>
  <c r="P2794" i="10"/>
  <c r="Q2793" i="10"/>
  <c r="B3813" i="10"/>
  <c r="M2794" i="10"/>
  <c r="N2794" i="10"/>
  <c r="L2795" i="10"/>
  <c r="F2797" i="10"/>
  <c r="H2797" i="10" s="1"/>
  <c r="D2798" i="10"/>
  <c r="E2798" i="10" s="1"/>
  <c r="C2799" i="10" s="1"/>
  <c r="A3814" i="10"/>
  <c r="I3814" i="10" l="1"/>
  <c r="J3813" i="10"/>
  <c r="K3814" i="10"/>
  <c r="G3814" i="10"/>
  <c r="P2795" i="10"/>
  <c r="O2795" i="10"/>
  <c r="Q2794" i="10"/>
  <c r="B3814" i="10"/>
  <c r="M2795" i="10"/>
  <c r="N2795" i="10"/>
  <c r="L2796" i="10"/>
  <c r="D2799" i="10"/>
  <c r="E2799" i="10" s="1"/>
  <c r="C2800" i="10" s="1"/>
  <c r="F2798" i="10"/>
  <c r="H2798" i="10" s="1"/>
  <c r="A3815" i="10"/>
  <c r="I3815" i="10" l="1"/>
  <c r="J3814" i="10"/>
  <c r="K3815" i="10"/>
  <c r="G3815" i="10"/>
  <c r="P2796" i="10"/>
  <c r="O2796" i="10"/>
  <c r="Q2795" i="10"/>
  <c r="B3815" i="10"/>
  <c r="M2796" i="10"/>
  <c r="N2796" i="10"/>
  <c r="L2797" i="10"/>
  <c r="F2799" i="10"/>
  <c r="H2799" i="10" s="1"/>
  <c r="D2800" i="10"/>
  <c r="E2800" i="10" s="1"/>
  <c r="C2801" i="10" s="1"/>
  <c r="A3816" i="10"/>
  <c r="I3816" i="10" l="1"/>
  <c r="J3815" i="10"/>
  <c r="K3816" i="10"/>
  <c r="G3816" i="10"/>
  <c r="O2797" i="10"/>
  <c r="P2797" i="10"/>
  <c r="Q2796" i="10"/>
  <c r="B3816" i="10"/>
  <c r="M2797" i="10"/>
  <c r="N2797" i="10"/>
  <c r="L2798" i="10"/>
  <c r="D2801" i="10"/>
  <c r="E2801" i="10" s="1"/>
  <c r="C2802" i="10" s="1"/>
  <c r="F2800" i="10"/>
  <c r="H2800" i="10" s="1"/>
  <c r="A3817" i="10"/>
  <c r="I3817" i="10" l="1"/>
  <c r="J3816" i="10"/>
  <c r="K3817" i="10"/>
  <c r="G3817" i="10"/>
  <c r="Q2797" i="10"/>
  <c r="O2798" i="10"/>
  <c r="P2798" i="10"/>
  <c r="B3817" i="10"/>
  <c r="M2798" i="10"/>
  <c r="N2798" i="10"/>
  <c r="L2799" i="10"/>
  <c r="D2802" i="10"/>
  <c r="E2802" i="10" s="1"/>
  <c r="C2803" i="10" s="1"/>
  <c r="F2801" i="10"/>
  <c r="H2801" i="10" s="1"/>
  <c r="A3818" i="10"/>
  <c r="I3818" i="10" l="1"/>
  <c r="J3817" i="10"/>
  <c r="K3818" i="10"/>
  <c r="G3818" i="10"/>
  <c r="P2799" i="10"/>
  <c r="O2799" i="10"/>
  <c r="Q2798" i="10"/>
  <c r="B3818" i="10"/>
  <c r="M2799" i="10"/>
  <c r="N2799" i="10"/>
  <c r="L2800" i="10"/>
  <c r="F2802" i="10"/>
  <c r="H2802" i="10" s="1"/>
  <c r="D2803" i="10"/>
  <c r="E2803" i="10" s="1"/>
  <c r="C2804" i="10" s="1"/>
  <c r="A3819" i="10"/>
  <c r="I3819" i="10" l="1"/>
  <c r="J3818" i="10"/>
  <c r="K3819" i="10"/>
  <c r="G3819" i="10"/>
  <c r="P2800" i="10"/>
  <c r="O2800" i="10"/>
  <c r="Q2799" i="10"/>
  <c r="B3819" i="10"/>
  <c r="M2800" i="10"/>
  <c r="N2800" i="10"/>
  <c r="L2801" i="10"/>
  <c r="F2803" i="10"/>
  <c r="H2803" i="10" s="1"/>
  <c r="D2804" i="10"/>
  <c r="E2804" i="10" s="1"/>
  <c r="C2805" i="10" s="1"/>
  <c r="A3820" i="10"/>
  <c r="I3820" i="10" l="1"/>
  <c r="J3819" i="10"/>
  <c r="K3820" i="10"/>
  <c r="G3820" i="10"/>
  <c r="P2801" i="10"/>
  <c r="O2801" i="10"/>
  <c r="Q2800" i="10"/>
  <c r="B3820" i="10"/>
  <c r="M2801" i="10"/>
  <c r="N2801" i="10"/>
  <c r="L2802" i="10"/>
  <c r="D2805" i="10"/>
  <c r="E2805" i="10" s="1"/>
  <c r="C2806" i="10" s="1"/>
  <c r="F2804" i="10"/>
  <c r="H2804" i="10" s="1"/>
  <c r="A3821" i="10"/>
  <c r="I3821" i="10" l="1"/>
  <c r="J3820" i="10"/>
  <c r="K3821" i="10"/>
  <c r="G3821" i="10"/>
  <c r="P2802" i="10"/>
  <c r="O2802" i="10"/>
  <c r="Q2801" i="10"/>
  <c r="B3821" i="10"/>
  <c r="M2802" i="10"/>
  <c r="N2802" i="10"/>
  <c r="L2803" i="10"/>
  <c r="D2806" i="10"/>
  <c r="E2806" i="10" s="1"/>
  <c r="C2807" i="10" s="1"/>
  <c r="F2805" i="10"/>
  <c r="H2805" i="10" s="1"/>
  <c r="A3822" i="10"/>
  <c r="I3822" i="10" l="1"/>
  <c r="J3821" i="10"/>
  <c r="K3822" i="10"/>
  <c r="G3822" i="10"/>
  <c r="O2803" i="10"/>
  <c r="P2803" i="10"/>
  <c r="Q2802" i="10"/>
  <c r="B3822" i="10"/>
  <c r="M2803" i="10"/>
  <c r="N2803" i="10"/>
  <c r="L2804" i="10"/>
  <c r="F2806" i="10"/>
  <c r="H2806" i="10" s="1"/>
  <c r="D2807" i="10"/>
  <c r="E2807" i="10" s="1"/>
  <c r="C2808" i="10" s="1"/>
  <c r="A3823" i="10"/>
  <c r="I3823" i="10" l="1"/>
  <c r="J3822" i="10"/>
  <c r="K3823" i="10"/>
  <c r="G3823" i="10"/>
  <c r="P2804" i="10"/>
  <c r="O2804" i="10"/>
  <c r="Q2803" i="10"/>
  <c r="B3823" i="10"/>
  <c r="M2804" i="10"/>
  <c r="N2804" i="10"/>
  <c r="L2805" i="10"/>
  <c r="D2808" i="10"/>
  <c r="E2808" i="10" s="1"/>
  <c r="C2809" i="10" s="1"/>
  <c r="F2807" i="10"/>
  <c r="H2807" i="10" s="1"/>
  <c r="A3824" i="10"/>
  <c r="I3824" i="10" l="1"/>
  <c r="J3823" i="10"/>
  <c r="K3824" i="10"/>
  <c r="G3824" i="10"/>
  <c r="Q2804" i="10"/>
  <c r="O2805" i="10"/>
  <c r="P2805" i="10"/>
  <c r="B3824" i="10"/>
  <c r="M2805" i="10"/>
  <c r="N2805" i="10"/>
  <c r="L2806" i="10"/>
  <c r="F2808" i="10"/>
  <c r="H2808" i="10" s="1"/>
  <c r="D2809" i="10"/>
  <c r="E2809" i="10" s="1"/>
  <c r="C2810" i="10" s="1"/>
  <c r="A3825" i="10"/>
  <c r="I3825" i="10" l="1"/>
  <c r="J3824" i="10"/>
  <c r="K3825" i="10"/>
  <c r="G3825" i="10"/>
  <c r="P2806" i="10"/>
  <c r="O2806" i="10"/>
  <c r="Q2805" i="10"/>
  <c r="B3825" i="10"/>
  <c r="M2806" i="10"/>
  <c r="N2806" i="10"/>
  <c r="L2807" i="10"/>
  <c r="F2809" i="10"/>
  <c r="H2809" i="10" s="1"/>
  <c r="D2810" i="10"/>
  <c r="E2810" i="10" s="1"/>
  <c r="C2811" i="10" s="1"/>
  <c r="A3826" i="10"/>
  <c r="I3826" i="10" l="1"/>
  <c r="J3825" i="10"/>
  <c r="K3826" i="10"/>
  <c r="G3826" i="10"/>
  <c r="O2807" i="10"/>
  <c r="P2807" i="10"/>
  <c r="Q2806" i="10"/>
  <c r="B3826" i="10"/>
  <c r="M2807" i="10"/>
  <c r="N2807" i="10"/>
  <c r="L2808" i="10"/>
  <c r="F2810" i="10"/>
  <c r="H2810" i="10" s="1"/>
  <c r="D2811" i="10"/>
  <c r="E2811" i="10" s="1"/>
  <c r="C2812" i="10" s="1"/>
  <c r="A3827" i="10"/>
  <c r="I3827" i="10" l="1"/>
  <c r="J3826" i="10"/>
  <c r="K3827" i="10"/>
  <c r="G3827" i="10"/>
  <c r="Q2807" i="10"/>
  <c r="O2808" i="10"/>
  <c r="P2808" i="10"/>
  <c r="B3827" i="10"/>
  <c r="M2808" i="10"/>
  <c r="N2808" i="10"/>
  <c r="L2809" i="10"/>
  <c r="F2811" i="10"/>
  <c r="H2811" i="10" s="1"/>
  <c r="D2812" i="10"/>
  <c r="E2812" i="10" s="1"/>
  <c r="C2813" i="10" s="1"/>
  <c r="A3828" i="10"/>
  <c r="I3828" i="10" l="1"/>
  <c r="J3827" i="10"/>
  <c r="K3828" i="10"/>
  <c r="G3828" i="10"/>
  <c r="Q2808" i="10"/>
  <c r="P2809" i="10"/>
  <c r="O2809" i="10"/>
  <c r="B3828" i="10"/>
  <c r="M2809" i="10"/>
  <c r="N2809" i="10"/>
  <c r="L2810" i="10"/>
  <c r="D2813" i="10"/>
  <c r="E2813" i="10" s="1"/>
  <c r="C2814" i="10" s="1"/>
  <c r="F2812" i="10"/>
  <c r="H2812" i="10" s="1"/>
  <c r="A3829" i="10"/>
  <c r="I3829" i="10" l="1"/>
  <c r="J3828" i="10"/>
  <c r="K3829" i="10"/>
  <c r="G3829" i="10"/>
  <c r="O2810" i="10"/>
  <c r="P2810" i="10"/>
  <c r="Q2809" i="10"/>
  <c r="B3829" i="10"/>
  <c r="M2810" i="10"/>
  <c r="N2810" i="10"/>
  <c r="L2811" i="10"/>
  <c r="F2813" i="10"/>
  <c r="H2813" i="10" s="1"/>
  <c r="D2814" i="10"/>
  <c r="E2814" i="10" s="1"/>
  <c r="C2815" i="10" s="1"/>
  <c r="A3830" i="10"/>
  <c r="I3830" i="10" l="1"/>
  <c r="J3829" i="10"/>
  <c r="K3830" i="10"/>
  <c r="G3830" i="10"/>
  <c r="O2811" i="10"/>
  <c r="P2811" i="10"/>
  <c r="Q2810" i="10"/>
  <c r="B3830" i="10"/>
  <c r="M2811" i="10"/>
  <c r="N2811" i="10"/>
  <c r="L2812" i="10"/>
  <c r="D2815" i="10"/>
  <c r="E2815" i="10" s="1"/>
  <c r="C2816" i="10" s="1"/>
  <c r="F2814" i="10"/>
  <c r="H2814" i="10" s="1"/>
  <c r="A3831" i="10"/>
  <c r="I3831" i="10" l="1"/>
  <c r="J3830" i="10"/>
  <c r="K3831" i="10"/>
  <c r="G3831" i="10"/>
  <c r="P2812" i="10"/>
  <c r="O2812" i="10"/>
  <c r="Q2811" i="10"/>
  <c r="B3831" i="10"/>
  <c r="M2812" i="10"/>
  <c r="N2812" i="10"/>
  <c r="L2813" i="10"/>
  <c r="D2816" i="10"/>
  <c r="E2816" i="10" s="1"/>
  <c r="C2817" i="10" s="1"/>
  <c r="F2815" i="10"/>
  <c r="H2815" i="10" s="1"/>
  <c r="A3832" i="10"/>
  <c r="I3832" i="10" l="1"/>
  <c r="J3831" i="10"/>
  <c r="K3832" i="10"/>
  <c r="G3832" i="10"/>
  <c r="P2813" i="10"/>
  <c r="O2813" i="10"/>
  <c r="Q2812" i="10"/>
  <c r="B3832" i="10"/>
  <c r="M2813" i="10"/>
  <c r="N2813" i="10"/>
  <c r="L2814" i="10"/>
  <c r="F2816" i="10"/>
  <c r="H2816" i="10" s="1"/>
  <c r="D2817" i="10"/>
  <c r="E2817" i="10" s="1"/>
  <c r="C2818" i="10" s="1"/>
  <c r="A3833" i="10"/>
  <c r="I3833" i="10" l="1"/>
  <c r="J3832" i="10"/>
  <c r="K3833" i="10"/>
  <c r="G3833" i="10"/>
  <c r="P2814" i="10"/>
  <c r="O2814" i="10"/>
  <c r="Q2813" i="10"/>
  <c r="B3833" i="10"/>
  <c r="M2814" i="10"/>
  <c r="N2814" i="10"/>
  <c r="L2815" i="10"/>
  <c r="D2818" i="10"/>
  <c r="E2818" i="10" s="1"/>
  <c r="C2819" i="10" s="1"/>
  <c r="F2817" i="10"/>
  <c r="H2817" i="10" s="1"/>
  <c r="A3834" i="10"/>
  <c r="I3834" i="10" l="1"/>
  <c r="J3833" i="10"/>
  <c r="K3834" i="10"/>
  <c r="G3834" i="10"/>
  <c r="Q2814" i="10"/>
  <c r="O2815" i="10"/>
  <c r="P2815" i="10"/>
  <c r="B3834" i="10"/>
  <c r="M2815" i="10"/>
  <c r="N2815" i="10"/>
  <c r="L2816" i="10"/>
  <c r="D2819" i="10"/>
  <c r="E2819" i="10" s="1"/>
  <c r="C2820" i="10" s="1"/>
  <c r="F2818" i="10"/>
  <c r="H2818" i="10" s="1"/>
  <c r="A3835" i="10"/>
  <c r="I3835" i="10" l="1"/>
  <c r="J3834" i="10"/>
  <c r="K3835" i="10"/>
  <c r="G3835" i="10"/>
  <c r="Q2815" i="10"/>
  <c r="O2816" i="10"/>
  <c r="P2816" i="10"/>
  <c r="B3835" i="10"/>
  <c r="M2816" i="10"/>
  <c r="N2816" i="10"/>
  <c r="L2817" i="10"/>
  <c r="D2820" i="10"/>
  <c r="E2820" i="10" s="1"/>
  <c r="C2821" i="10" s="1"/>
  <c r="F2819" i="10"/>
  <c r="H2819" i="10" s="1"/>
  <c r="A3836" i="10"/>
  <c r="I3836" i="10" l="1"/>
  <c r="J3835" i="10"/>
  <c r="K3836" i="10"/>
  <c r="G3836" i="10"/>
  <c r="Q2816" i="10"/>
  <c r="P2817" i="10"/>
  <c r="O2817" i="10"/>
  <c r="B3836" i="10"/>
  <c r="M2817" i="10"/>
  <c r="N2817" i="10"/>
  <c r="L2818" i="10"/>
  <c r="D2821" i="10"/>
  <c r="E2821" i="10" s="1"/>
  <c r="C2822" i="10" s="1"/>
  <c r="F2820" i="10"/>
  <c r="H2820" i="10" s="1"/>
  <c r="A3837" i="10"/>
  <c r="I3837" i="10" l="1"/>
  <c r="J3836" i="10"/>
  <c r="K3837" i="10"/>
  <c r="G3837" i="10"/>
  <c r="P2818" i="10"/>
  <c r="O2818" i="10"/>
  <c r="Q2817" i="10"/>
  <c r="B3837" i="10"/>
  <c r="M2818" i="10"/>
  <c r="N2818" i="10"/>
  <c r="L2819" i="10"/>
  <c r="F2821" i="10"/>
  <c r="H2821" i="10" s="1"/>
  <c r="D2822" i="10"/>
  <c r="E2822" i="10" s="1"/>
  <c r="C2823" i="10" s="1"/>
  <c r="A3838" i="10"/>
  <c r="I3838" i="10" l="1"/>
  <c r="J3837" i="10"/>
  <c r="K3838" i="10"/>
  <c r="G3838" i="10"/>
  <c r="P2819" i="10"/>
  <c r="O2819" i="10"/>
  <c r="Q2818" i="10"/>
  <c r="B3838" i="10"/>
  <c r="M2819" i="10"/>
  <c r="N2819" i="10"/>
  <c r="L2820" i="10"/>
  <c r="D2823" i="10"/>
  <c r="E2823" i="10" s="1"/>
  <c r="C2824" i="10" s="1"/>
  <c r="F2822" i="10"/>
  <c r="H2822" i="10" s="1"/>
  <c r="A3839" i="10"/>
  <c r="I3839" i="10" l="1"/>
  <c r="J3838" i="10"/>
  <c r="K3839" i="10"/>
  <c r="G3839" i="10"/>
  <c r="O2820" i="10"/>
  <c r="P2820" i="10"/>
  <c r="Q2819" i="10"/>
  <c r="B3839" i="10"/>
  <c r="M2820" i="10"/>
  <c r="N2820" i="10"/>
  <c r="L2821" i="10"/>
  <c r="F2823" i="10"/>
  <c r="H2823" i="10" s="1"/>
  <c r="D2824" i="10"/>
  <c r="E2824" i="10" s="1"/>
  <c r="C2825" i="10" s="1"/>
  <c r="A3840" i="10"/>
  <c r="I3840" i="10" l="1"/>
  <c r="J3839" i="10"/>
  <c r="K3840" i="10"/>
  <c r="G3840" i="10"/>
  <c r="O2821" i="10"/>
  <c r="P2821" i="10"/>
  <c r="Q2820" i="10"/>
  <c r="B3840" i="10"/>
  <c r="M2821" i="10"/>
  <c r="N2821" i="10"/>
  <c r="L2822" i="10"/>
  <c r="D2825" i="10"/>
  <c r="E2825" i="10" s="1"/>
  <c r="C2826" i="10" s="1"/>
  <c r="F2824" i="10"/>
  <c r="H2824" i="10" s="1"/>
  <c r="A3841" i="10"/>
  <c r="I3841" i="10" l="1"/>
  <c r="J3840" i="10"/>
  <c r="K3841" i="10"/>
  <c r="G3841" i="10"/>
  <c r="O2822" i="10"/>
  <c r="P2822" i="10"/>
  <c r="Q2821" i="10"/>
  <c r="B3841" i="10"/>
  <c r="M2822" i="10"/>
  <c r="N2822" i="10"/>
  <c r="L2823" i="10"/>
  <c r="F2825" i="10"/>
  <c r="H2825" i="10" s="1"/>
  <c r="D2826" i="10"/>
  <c r="E2826" i="10" s="1"/>
  <c r="C2827" i="10" s="1"/>
  <c r="A3842" i="10"/>
  <c r="I3842" i="10" l="1"/>
  <c r="J3841" i="10"/>
  <c r="K3842" i="10"/>
  <c r="G3842" i="10"/>
  <c r="O2823" i="10"/>
  <c r="P2823" i="10"/>
  <c r="Q2822" i="10"/>
  <c r="B3842" i="10"/>
  <c r="M2823" i="10"/>
  <c r="N2823" i="10"/>
  <c r="L2824" i="10"/>
  <c r="D2827" i="10"/>
  <c r="E2827" i="10" s="1"/>
  <c r="C2828" i="10" s="1"/>
  <c r="F2826" i="10"/>
  <c r="H2826" i="10" s="1"/>
  <c r="A3843" i="10"/>
  <c r="I3843" i="10" l="1"/>
  <c r="J3842" i="10"/>
  <c r="K3843" i="10"/>
  <c r="G3843" i="10"/>
  <c r="P2824" i="10"/>
  <c r="O2824" i="10"/>
  <c r="Q2823" i="10"/>
  <c r="B3843" i="10"/>
  <c r="M2824" i="10"/>
  <c r="N2824" i="10"/>
  <c r="L2825" i="10"/>
  <c r="D2828" i="10"/>
  <c r="E2828" i="10" s="1"/>
  <c r="C2829" i="10" s="1"/>
  <c r="F2827" i="10"/>
  <c r="H2827" i="10" s="1"/>
  <c r="A3844" i="10"/>
  <c r="I3844" i="10" l="1"/>
  <c r="J3843" i="10"/>
  <c r="K3844" i="10"/>
  <c r="G3844" i="10"/>
  <c r="P2825" i="10"/>
  <c r="O2825" i="10"/>
  <c r="Q2824" i="10"/>
  <c r="B3844" i="10"/>
  <c r="M2825" i="10"/>
  <c r="N2825" i="10"/>
  <c r="L2826" i="10"/>
  <c r="D2829" i="10"/>
  <c r="E2829" i="10" s="1"/>
  <c r="C2830" i="10" s="1"/>
  <c r="F2828" i="10"/>
  <c r="H2828" i="10" s="1"/>
  <c r="A3845" i="10"/>
  <c r="I3845" i="10" l="1"/>
  <c r="J3844" i="10"/>
  <c r="K3845" i="10"/>
  <c r="G3845" i="10"/>
  <c r="O2826" i="10"/>
  <c r="P2826" i="10"/>
  <c r="Q2825" i="10"/>
  <c r="B3845" i="10"/>
  <c r="M2826" i="10"/>
  <c r="N2826" i="10"/>
  <c r="L2827" i="10"/>
  <c r="D2830" i="10"/>
  <c r="E2830" i="10" s="1"/>
  <c r="C2831" i="10" s="1"/>
  <c r="F2829" i="10"/>
  <c r="H2829" i="10" s="1"/>
  <c r="A3846" i="10"/>
  <c r="I3846" i="10" l="1"/>
  <c r="J3845" i="10"/>
  <c r="K3846" i="10"/>
  <c r="G3846" i="10"/>
  <c r="O2827" i="10"/>
  <c r="P2827" i="10"/>
  <c r="Q2826" i="10"/>
  <c r="B3846" i="10"/>
  <c r="M2827" i="10"/>
  <c r="N2827" i="10"/>
  <c r="L2828" i="10"/>
  <c r="D2831" i="10"/>
  <c r="E2831" i="10" s="1"/>
  <c r="C2832" i="10" s="1"/>
  <c r="F2830" i="10"/>
  <c r="H2830" i="10" s="1"/>
  <c r="A3847" i="10"/>
  <c r="I3847" i="10" l="1"/>
  <c r="J3846" i="10"/>
  <c r="K3847" i="10"/>
  <c r="G3847" i="10"/>
  <c r="O2828" i="10"/>
  <c r="P2828" i="10"/>
  <c r="Q2827" i="10"/>
  <c r="B3847" i="10"/>
  <c r="M2828" i="10"/>
  <c r="N2828" i="10"/>
  <c r="L2829" i="10"/>
  <c r="F2831" i="10"/>
  <c r="H2831" i="10" s="1"/>
  <c r="D2832" i="10"/>
  <c r="E2832" i="10" s="1"/>
  <c r="C2833" i="10" s="1"/>
  <c r="A3848" i="10"/>
  <c r="I3848" i="10" l="1"/>
  <c r="J3847" i="10"/>
  <c r="K3848" i="10"/>
  <c r="G3848" i="10"/>
  <c r="P2829" i="10"/>
  <c r="O2829" i="10"/>
  <c r="Q2828" i="10"/>
  <c r="B3848" i="10"/>
  <c r="M2829" i="10"/>
  <c r="N2829" i="10"/>
  <c r="L2830" i="10"/>
  <c r="D2833" i="10"/>
  <c r="E2833" i="10" s="1"/>
  <c r="C2834" i="10" s="1"/>
  <c r="F2832" i="10"/>
  <c r="H2832" i="10" s="1"/>
  <c r="A3849" i="10"/>
  <c r="I3849" i="10" l="1"/>
  <c r="J3848" i="10"/>
  <c r="K3849" i="10"/>
  <c r="G3849" i="10"/>
  <c r="O2830" i="10"/>
  <c r="P2830" i="10"/>
  <c r="Q2829" i="10"/>
  <c r="B3849" i="10"/>
  <c r="M2830" i="10"/>
  <c r="N2830" i="10"/>
  <c r="L2831" i="10"/>
  <c r="D2834" i="10"/>
  <c r="E2834" i="10" s="1"/>
  <c r="C2835" i="10" s="1"/>
  <c r="F2833" i="10"/>
  <c r="H2833" i="10" s="1"/>
  <c r="A3850" i="10"/>
  <c r="I3850" i="10" l="1"/>
  <c r="J3849" i="10"/>
  <c r="K3850" i="10"/>
  <c r="G3850" i="10"/>
  <c r="O2831" i="10"/>
  <c r="P2831" i="10"/>
  <c r="Q2830" i="10"/>
  <c r="B3850" i="10"/>
  <c r="M2831" i="10"/>
  <c r="N2831" i="10"/>
  <c r="L2832" i="10"/>
  <c r="D2835" i="10"/>
  <c r="E2835" i="10" s="1"/>
  <c r="C2836" i="10" s="1"/>
  <c r="F2834" i="10"/>
  <c r="H2834" i="10" s="1"/>
  <c r="A3851" i="10"/>
  <c r="I3851" i="10" l="1"/>
  <c r="J3850" i="10"/>
  <c r="K3851" i="10"/>
  <c r="G3851" i="10"/>
  <c r="P2832" i="10"/>
  <c r="O2832" i="10"/>
  <c r="Q2831" i="10"/>
  <c r="B3851" i="10"/>
  <c r="M2832" i="10"/>
  <c r="N2832" i="10"/>
  <c r="L2833" i="10"/>
  <c r="D2836" i="10"/>
  <c r="E2836" i="10" s="1"/>
  <c r="C2837" i="10" s="1"/>
  <c r="F2835" i="10"/>
  <c r="H2835" i="10" s="1"/>
  <c r="A3852" i="10"/>
  <c r="I3852" i="10" l="1"/>
  <c r="J3851" i="10"/>
  <c r="K3852" i="10"/>
  <c r="G3852" i="10"/>
  <c r="O2833" i="10"/>
  <c r="P2833" i="10"/>
  <c r="Q2832" i="10"/>
  <c r="B3852" i="10"/>
  <c r="M2833" i="10"/>
  <c r="N2833" i="10"/>
  <c r="L2834" i="10"/>
  <c r="D2837" i="10"/>
  <c r="E2837" i="10" s="1"/>
  <c r="C2838" i="10" s="1"/>
  <c r="F2836" i="10"/>
  <c r="H2836" i="10" s="1"/>
  <c r="A3853" i="10"/>
  <c r="I3853" i="10" l="1"/>
  <c r="J3852" i="10"/>
  <c r="K3853" i="10"/>
  <c r="G3853" i="10"/>
  <c r="P2834" i="10"/>
  <c r="O2834" i="10"/>
  <c r="Q2833" i="10"/>
  <c r="B3853" i="10"/>
  <c r="M2834" i="10"/>
  <c r="N2834" i="10"/>
  <c r="L2835" i="10"/>
  <c r="D2838" i="10"/>
  <c r="E2838" i="10" s="1"/>
  <c r="C2839" i="10" s="1"/>
  <c r="F2837" i="10"/>
  <c r="H2837" i="10" s="1"/>
  <c r="A3854" i="10"/>
  <c r="I3854" i="10" l="1"/>
  <c r="J3853" i="10"/>
  <c r="K3854" i="10"/>
  <c r="G3854" i="10"/>
  <c r="P2835" i="10"/>
  <c r="O2835" i="10"/>
  <c r="Q2834" i="10"/>
  <c r="B3854" i="10"/>
  <c r="M2835" i="10"/>
  <c r="N2835" i="10"/>
  <c r="L2836" i="10"/>
  <c r="D2839" i="10"/>
  <c r="E2839" i="10" s="1"/>
  <c r="C2840" i="10" s="1"/>
  <c r="F2838" i="10"/>
  <c r="H2838" i="10" s="1"/>
  <c r="A3855" i="10"/>
  <c r="I3855" i="10" l="1"/>
  <c r="J3854" i="10"/>
  <c r="K3855" i="10"/>
  <c r="G3855" i="10"/>
  <c r="O2836" i="10"/>
  <c r="P2836" i="10"/>
  <c r="Q2835" i="10"/>
  <c r="B3855" i="10"/>
  <c r="M2836" i="10"/>
  <c r="N2836" i="10"/>
  <c r="L2837" i="10"/>
  <c r="F2839" i="10"/>
  <c r="H2839" i="10" s="1"/>
  <c r="D2840" i="10"/>
  <c r="E2840" i="10" s="1"/>
  <c r="C2841" i="10" s="1"/>
  <c r="A3856" i="10"/>
  <c r="I3856" i="10" l="1"/>
  <c r="J3855" i="10"/>
  <c r="K3856" i="10"/>
  <c r="G3856" i="10"/>
  <c r="O2837" i="10"/>
  <c r="P2837" i="10"/>
  <c r="Q2836" i="10"/>
  <c r="B3856" i="10"/>
  <c r="M2837" i="10"/>
  <c r="N2837" i="10"/>
  <c r="L2838" i="10"/>
  <c r="F2840" i="10"/>
  <c r="H2840" i="10" s="1"/>
  <c r="D2841" i="10"/>
  <c r="E2841" i="10" s="1"/>
  <c r="C2842" i="10" s="1"/>
  <c r="A3857" i="10"/>
  <c r="I3857" i="10" l="1"/>
  <c r="J3856" i="10"/>
  <c r="K3857" i="10"/>
  <c r="G3857" i="10"/>
  <c r="Q2837" i="10"/>
  <c r="P2838" i="10"/>
  <c r="O2838" i="10"/>
  <c r="B3857" i="10"/>
  <c r="M2838" i="10"/>
  <c r="N2838" i="10"/>
  <c r="L2839" i="10"/>
  <c r="D2842" i="10"/>
  <c r="E2842" i="10" s="1"/>
  <c r="C2843" i="10" s="1"/>
  <c r="F2841" i="10"/>
  <c r="H2841" i="10" s="1"/>
  <c r="A3858" i="10"/>
  <c r="I3858" i="10" l="1"/>
  <c r="J3857" i="10"/>
  <c r="K3858" i="10"/>
  <c r="G3858" i="10"/>
  <c r="O2839" i="10"/>
  <c r="P2839" i="10"/>
  <c r="Q2838" i="10"/>
  <c r="B3858" i="10"/>
  <c r="M2839" i="10"/>
  <c r="N2839" i="10"/>
  <c r="L2840" i="10"/>
  <c r="F2842" i="10"/>
  <c r="H2842" i="10" s="1"/>
  <c r="D2843" i="10"/>
  <c r="E2843" i="10" s="1"/>
  <c r="C2844" i="10" s="1"/>
  <c r="A3859" i="10"/>
  <c r="I3859" i="10" l="1"/>
  <c r="J3858" i="10"/>
  <c r="K3859" i="10"/>
  <c r="G3859" i="10"/>
  <c r="P2840" i="10"/>
  <c r="O2840" i="10"/>
  <c r="Q2839" i="10"/>
  <c r="B3859" i="10"/>
  <c r="M2840" i="10"/>
  <c r="N2840" i="10"/>
  <c r="L2841" i="10"/>
  <c r="F2843" i="10"/>
  <c r="H2843" i="10" s="1"/>
  <c r="D2844" i="10"/>
  <c r="E2844" i="10" s="1"/>
  <c r="C2845" i="10" s="1"/>
  <c r="A3860" i="10"/>
  <c r="I3860" i="10" l="1"/>
  <c r="J3859" i="10"/>
  <c r="K3860" i="10"/>
  <c r="G3860" i="10"/>
  <c r="Q2840" i="10"/>
  <c r="P2841" i="10"/>
  <c r="O2841" i="10"/>
  <c r="B3860" i="10"/>
  <c r="M2841" i="10"/>
  <c r="N2841" i="10"/>
  <c r="L2842" i="10"/>
  <c r="D2845" i="10"/>
  <c r="E2845" i="10" s="1"/>
  <c r="C2846" i="10" s="1"/>
  <c r="F2844" i="10"/>
  <c r="H2844" i="10" s="1"/>
  <c r="A3861" i="10"/>
  <c r="I3861" i="10" l="1"/>
  <c r="J3860" i="10"/>
  <c r="K3861" i="10"/>
  <c r="G3861" i="10"/>
  <c r="O2842" i="10"/>
  <c r="P2842" i="10"/>
  <c r="Q2841" i="10"/>
  <c r="B3861" i="10"/>
  <c r="M2842" i="10"/>
  <c r="N2842" i="10"/>
  <c r="L2843" i="10"/>
  <c r="D2846" i="10"/>
  <c r="E2846" i="10" s="1"/>
  <c r="C2847" i="10" s="1"/>
  <c r="F2845" i="10"/>
  <c r="H2845" i="10" s="1"/>
  <c r="A3862" i="10"/>
  <c r="I3862" i="10" l="1"/>
  <c r="J3861" i="10"/>
  <c r="K3862" i="10"/>
  <c r="G3862" i="10"/>
  <c r="Q2842" i="10"/>
  <c r="O2843" i="10"/>
  <c r="P2843" i="10"/>
  <c r="B3862" i="10"/>
  <c r="M2843" i="10"/>
  <c r="N2843" i="10"/>
  <c r="L2844" i="10"/>
  <c r="D2847" i="10"/>
  <c r="E2847" i="10" s="1"/>
  <c r="C2848" i="10" s="1"/>
  <c r="F2846" i="10"/>
  <c r="H2846" i="10" s="1"/>
  <c r="A3863" i="10"/>
  <c r="I3863" i="10" l="1"/>
  <c r="J3862" i="10"/>
  <c r="K3863" i="10"/>
  <c r="G3863" i="10"/>
  <c r="Q2843" i="10"/>
  <c r="O2844" i="10"/>
  <c r="P2844" i="10"/>
  <c r="B3863" i="10"/>
  <c r="M2844" i="10"/>
  <c r="N2844" i="10"/>
  <c r="L2845" i="10"/>
  <c r="D2848" i="10"/>
  <c r="E2848" i="10" s="1"/>
  <c r="C2849" i="10" s="1"/>
  <c r="F2847" i="10"/>
  <c r="H2847" i="10" s="1"/>
  <c r="A3864" i="10"/>
  <c r="I3864" i="10" l="1"/>
  <c r="J3863" i="10"/>
  <c r="K3864" i="10"/>
  <c r="G3864" i="10"/>
  <c r="P2845" i="10"/>
  <c r="O2845" i="10"/>
  <c r="Q2844" i="10"/>
  <c r="B3864" i="10"/>
  <c r="M2845" i="10"/>
  <c r="N2845" i="10"/>
  <c r="L2846" i="10"/>
  <c r="F2848" i="10"/>
  <c r="H2848" i="10" s="1"/>
  <c r="D2849" i="10"/>
  <c r="E2849" i="10" s="1"/>
  <c r="C2850" i="10" s="1"/>
  <c r="A3865" i="10"/>
  <c r="I3865" i="10" l="1"/>
  <c r="J3864" i="10"/>
  <c r="K3865" i="10"/>
  <c r="G3865" i="10"/>
  <c r="O2846" i="10"/>
  <c r="P2846" i="10"/>
  <c r="Q2845" i="10"/>
  <c r="B3865" i="10"/>
  <c r="M2846" i="10"/>
  <c r="N2846" i="10"/>
  <c r="L2847" i="10"/>
  <c r="D2850" i="10"/>
  <c r="E2850" i="10" s="1"/>
  <c r="C2851" i="10" s="1"/>
  <c r="F2849" i="10"/>
  <c r="H2849" i="10" s="1"/>
  <c r="A3866" i="10"/>
  <c r="I3866" i="10" l="1"/>
  <c r="J3865" i="10"/>
  <c r="K3866" i="10"/>
  <c r="G3866" i="10"/>
  <c r="Q2846" i="10"/>
  <c r="P2847" i="10"/>
  <c r="O2847" i="10"/>
  <c r="B3866" i="10"/>
  <c r="M2847" i="10"/>
  <c r="N2847" i="10"/>
  <c r="L2848" i="10"/>
  <c r="D2851" i="10"/>
  <c r="E2851" i="10" s="1"/>
  <c r="C2852" i="10" s="1"/>
  <c r="F2850" i="10"/>
  <c r="H2850" i="10" s="1"/>
  <c r="A3867" i="10"/>
  <c r="I3867" i="10" l="1"/>
  <c r="J3866" i="10"/>
  <c r="K3867" i="10"/>
  <c r="G3867" i="10"/>
  <c r="P2848" i="10"/>
  <c r="O2848" i="10"/>
  <c r="Q2847" i="10"/>
  <c r="B3867" i="10"/>
  <c r="M2848" i="10"/>
  <c r="N2848" i="10"/>
  <c r="L2849" i="10"/>
  <c r="D2852" i="10"/>
  <c r="E2852" i="10" s="1"/>
  <c r="C2853" i="10" s="1"/>
  <c r="F2851" i="10"/>
  <c r="H2851" i="10" s="1"/>
  <c r="A3868" i="10"/>
  <c r="I3868" i="10" l="1"/>
  <c r="J3867" i="10"/>
  <c r="K3868" i="10"/>
  <c r="G3868" i="10"/>
  <c r="P2849" i="10"/>
  <c r="O2849" i="10"/>
  <c r="Q2848" i="10"/>
  <c r="B3868" i="10"/>
  <c r="M2849" i="10"/>
  <c r="N2849" i="10"/>
  <c r="L2850" i="10"/>
  <c r="D2853" i="10"/>
  <c r="E2853" i="10" s="1"/>
  <c r="C2854" i="10" s="1"/>
  <c r="F2852" i="10"/>
  <c r="H2852" i="10" s="1"/>
  <c r="A3869" i="10"/>
  <c r="I3869" i="10" l="1"/>
  <c r="J3868" i="10"/>
  <c r="K3869" i="10"/>
  <c r="G3869" i="10"/>
  <c r="P2850" i="10"/>
  <c r="O2850" i="10"/>
  <c r="Q2849" i="10"/>
  <c r="B3869" i="10"/>
  <c r="M2850" i="10"/>
  <c r="N2850" i="10"/>
  <c r="L2851" i="10"/>
  <c r="F2853" i="10"/>
  <c r="H2853" i="10" s="1"/>
  <c r="D2854" i="10"/>
  <c r="E2854" i="10" s="1"/>
  <c r="C2855" i="10" s="1"/>
  <c r="A3870" i="10"/>
  <c r="I3870" i="10" l="1"/>
  <c r="J3869" i="10"/>
  <c r="K3870" i="10"/>
  <c r="G3870" i="10"/>
  <c r="O2851" i="10"/>
  <c r="P2851" i="10"/>
  <c r="Q2850" i="10"/>
  <c r="B3870" i="10"/>
  <c r="M2851" i="10"/>
  <c r="N2851" i="10"/>
  <c r="L2852" i="10"/>
  <c r="F2854" i="10"/>
  <c r="H2854" i="10" s="1"/>
  <c r="D2855" i="10"/>
  <c r="E2855" i="10" s="1"/>
  <c r="C2856" i="10" s="1"/>
  <c r="A3871" i="10"/>
  <c r="I3871" i="10" l="1"/>
  <c r="J3870" i="10"/>
  <c r="K3871" i="10"/>
  <c r="G3871" i="10"/>
  <c r="O2852" i="10"/>
  <c r="P2852" i="10"/>
  <c r="Q2851" i="10"/>
  <c r="B3871" i="10"/>
  <c r="M2852" i="10"/>
  <c r="N2852" i="10"/>
  <c r="L2853" i="10"/>
  <c r="F2855" i="10"/>
  <c r="H2855" i="10" s="1"/>
  <c r="D2856" i="10"/>
  <c r="E2856" i="10" s="1"/>
  <c r="C2857" i="10" s="1"/>
  <c r="A3872" i="10"/>
  <c r="I3872" i="10" l="1"/>
  <c r="J3871" i="10"/>
  <c r="K3872" i="10"/>
  <c r="G3872" i="10"/>
  <c r="Q2852" i="10"/>
  <c r="P2853" i="10"/>
  <c r="O2853" i="10"/>
  <c r="B3872" i="10"/>
  <c r="M2853" i="10"/>
  <c r="N2853" i="10"/>
  <c r="L2854" i="10"/>
  <c r="F2856" i="10"/>
  <c r="H2856" i="10" s="1"/>
  <c r="D2857" i="10"/>
  <c r="E2857" i="10" s="1"/>
  <c r="C2858" i="10" s="1"/>
  <c r="A3873" i="10"/>
  <c r="I3873" i="10" l="1"/>
  <c r="J3872" i="10"/>
  <c r="K3873" i="10"/>
  <c r="G3873" i="10"/>
  <c r="Q2853" i="10"/>
  <c r="O2854" i="10"/>
  <c r="P2854" i="10"/>
  <c r="B3873" i="10"/>
  <c r="M2854" i="10"/>
  <c r="N2854" i="10"/>
  <c r="L2855" i="10"/>
  <c r="D2858" i="10"/>
  <c r="E2858" i="10" s="1"/>
  <c r="C2859" i="10" s="1"/>
  <c r="F2857" i="10"/>
  <c r="H2857" i="10" s="1"/>
  <c r="A3874" i="10"/>
  <c r="I3874" i="10" l="1"/>
  <c r="J3873" i="10"/>
  <c r="K3874" i="10"/>
  <c r="G3874" i="10"/>
  <c r="P2855" i="10"/>
  <c r="O2855" i="10"/>
  <c r="Q2854" i="10"/>
  <c r="B3874" i="10"/>
  <c r="M2855" i="10"/>
  <c r="N2855" i="10"/>
  <c r="L2856" i="10"/>
  <c r="F2858" i="10"/>
  <c r="H2858" i="10" s="1"/>
  <c r="D2859" i="10"/>
  <c r="E2859" i="10" s="1"/>
  <c r="C2860" i="10" s="1"/>
  <c r="A3875" i="10"/>
  <c r="I3875" i="10" l="1"/>
  <c r="J3874" i="10"/>
  <c r="K3875" i="10"/>
  <c r="G3875" i="10"/>
  <c r="P2856" i="10"/>
  <c r="O2856" i="10"/>
  <c r="Q2855" i="10"/>
  <c r="B3875" i="10"/>
  <c r="M2856" i="10"/>
  <c r="N2856" i="10"/>
  <c r="L2857" i="10"/>
  <c r="D2860" i="10"/>
  <c r="E2860" i="10" s="1"/>
  <c r="C2861" i="10" s="1"/>
  <c r="F2859" i="10"/>
  <c r="H2859" i="10" s="1"/>
  <c r="A3876" i="10"/>
  <c r="I3876" i="10" l="1"/>
  <c r="J3875" i="10"/>
  <c r="K3876" i="10"/>
  <c r="G3876" i="10"/>
  <c r="O2857" i="10"/>
  <c r="P2857" i="10"/>
  <c r="Q2856" i="10"/>
  <c r="B3876" i="10"/>
  <c r="M2857" i="10"/>
  <c r="N2857" i="10"/>
  <c r="L2858" i="10"/>
  <c r="D2861" i="10"/>
  <c r="E2861" i="10" s="1"/>
  <c r="C2862" i="10" s="1"/>
  <c r="F2860" i="10"/>
  <c r="H2860" i="10" s="1"/>
  <c r="A3877" i="10"/>
  <c r="I3877" i="10" l="1"/>
  <c r="J3876" i="10"/>
  <c r="K3877" i="10"/>
  <c r="G3877" i="10"/>
  <c r="P2858" i="10"/>
  <c r="O2858" i="10"/>
  <c r="Q2857" i="10"/>
  <c r="B3877" i="10"/>
  <c r="M2858" i="10"/>
  <c r="N2858" i="10"/>
  <c r="L2859" i="10"/>
  <c r="F2861" i="10"/>
  <c r="H2861" i="10" s="1"/>
  <c r="D2862" i="10"/>
  <c r="E2862" i="10" s="1"/>
  <c r="C2863" i="10" s="1"/>
  <c r="A3878" i="10"/>
  <c r="I3878" i="10" l="1"/>
  <c r="J3877" i="10"/>
  <c r="K3878" i="10"/>
  <c r="G3878" i="10"/>
  <c r="O2859" i="10"/>
  <c r="P2859" i="10"/>
  <c r="Q2858" i="10"/>
  <c r="B3878" i="10"/>
  <c r="M2859" i="10"/>
  <c r="N2859" i="10"/>
  <c r="L2860" i="10"/>
  <c r="F2862" i="10"/>
  <c r="H2862" i="10" s="1"/>
  <c r="D2863" i="10"/>
  <c r="E2863" i="10" s="1"/>
  <c r="C2864" i="10" s="1"/>
  <c r="A3879" i="10"/>
  <c r="I3879" i="10" l="1"/>
  <c r="J3878" i="10"/>
  <c r="K3879" i="10"/>
  <c r="G3879" i="10"/>
  <c r="Q2859" i="10"/>
  <c r="P2860" i="10"/>
  <c r="O2860" i="10"/>
  <c r="B3879" i="10"/>
  <c r="M2860" i="10"/>
  <c r="N2860" i="10"/>
  <c r="L2861" i="10"/>
  <c r="D2864" i="10"/>
  <c r="E2864" i="10" s="1"/>
  <c r="C2865" i="10" s="1"/>
  <c r="F2863" i="10"/>
  <c r="H2863" i="10" s="1"/>
  <c r="A3880" i="10"/>
  <c r="I3880" i="10" l="1"/>
  <c r="J3879" i="10"/>
  <c r="K3880" i="10"/>
  <c r="G3880" i="10"/>
  <c r="Q2860" i="10"/>
  <c r="P2861" i="10"/>
  <c r="O2861" i="10"/>
  <c r="B3880" i="10"/>
  <c r="M2861" i="10"/>
  <c r="N2861" i="10"/>
  <c r="L2862" i="10"/>
  <c r="D2865" i="10"/>
  <c r="E2865" i="10" s="1"/>
  <c r="C2866" i="10" s="1"/>
  <c r="F2864" i="10"/>
  <c r="H2864" i="10" s="1"/>
  <c r="A3881" i="10"/>
  <c r="I3881" i="10" l="1"/>
  <c r="J3880" i="10"/>
  <c r="K3881" i="10"/>
  <c r="G3881" i="10"/>
  <c r="Q2861" i="10"/>
  <c r="O2862" i="10"/>
  <c r="P2862" i="10"/>
  <c r="B3881" i="10"/>
  <c r="M2862" i="10"/>
  <c r="N2862" i="10"/>
  <c r="L2863" i="10"/>
  <c r="F2865" i="10"/>
  <c r="H2865" i="10" s="1"/>
  <c r="D2866" i="10"/>
  <c r="E2866" i="10" s="1"/>
  <c r="C2867" i="10" s="1"/>
  <c r="A3882" i="10"/>
  <c r="I3882" i="10" l="1"/>
  <c r="J3881" i="10"/>
  <c r="K3882" i="10"/>
  <c r="G3882" i="10"/>
  <c r="O2863" i="10"/>
  <c r="P2863" i="10"/>
  <c r="Q2862" i="10"/>
  <c r="B3882" i="10"/>
  <c r="M2863" i="10"/>
  <c r="N2863" i="10"/>
  <c r="L2864" i="10"/>
  <c r="D2867" i="10"/>
  <c r="E2867" i="10" s="1"/>
  <c r="C2868" i="10" s="1"/>
  <c r="F2866" i="10"/>
  <c r="H2866" i="10" s="1"/>
  <c r="A3883" i="10"/>
  <c r="I3883" i="10" l="1"/>
  <c r="J3882" i="10"/>
  <c r="K3883" i="10"/>
  <c r="G3883" i="10"/>
  <c r="P2864" i="10"/>
  <c r="O2864" i="10"/>
  <c r="Q2863" i="10"/>
  <c r="B3883" i="10"/>
  <c r="M2864" i="10"/>
  <c r="N2864" i="10"/>
  <c r="L2865" i="10"/>
  <c r="D2868" i="10"/>
  <c r="E2868" i="10" s="1"/>
  <c r="C2869" i="10" s="1"/>
  <c r="F2867" i="10"/>
  <c r="H2867" i="10" s="1"/>
  <c r="A3884" i="10"/>
  <c r="I3884" i="10" l="1"/>
  <c r="J3883" i="10"/>
  <c r="K3884" i="10"/>
  <c r="G3884" i="10"/>
  <c r="Q2864" i="10"/>
  <c r="P2865" i="10"/>
  <c r="O2865" i="10"/>
  <c r="B3884" i="10"/>
  <c r="M2865" i="10"/>
  <c r="N2865" i="10"/>
  <c r="F33" i="11"/>
  <c r="C34" i="11"/>
  <c r="L2866" i="10"/>
  <c r="F2868" i="10"/>
  <c r="H2868" i="10" s="1"/>
  <c r="D2869" i="10"/>
  <c r="E2869" i="10" s="1"/>
  <c r="C2870" i="10" s="1"/>
  <c r="A3885" i="10"/>
  <c r="I3885" i="10" l="1"/>
  <c r="J3884" i="10"/>
  <c r="K3885" i="10"/>
  <c r="G3885" i="10"/>
  <c r="O2866" i="10"/>
  <c r="P2866" i="10"/>
  <c r="Q2865" i="10"/>
  <c r="B3885" i="10"/>
  <c r="M2866" i="10"/>
  <c r="N2866" i="10"/>
  <c r="L2867" i="10"/>
  <c r="D2870" i="10"/>
  <c r="E2870" i="10" s="1"/>
  <c r="C2871" i="10" s="1"/>
  <c r="F2869" i="10"/>
  <c r="H2869" i="10" s="1"/>
  <c r="A3886" i="10"/>
  <c r="I3886" i="10" l="1"/>
  <c r="J3885" i="10"/>
  <c r="K3886" i="10"/>
  <c r="G3886" i="10"/>
  <c r="P2867" i="10"/>
  <c r="O2867" i="10"/>
  <c r="Q2866" i="10"/>
  <c r="B3886" i="10"/>
  <c r="M2867" i="10"/>
  <c r="N2867" i="10"/>
  <c r="L2868" i="10"/>
  <c r="D2871" i="10"/>
  <c r="E2871" i="10" s="1"/>
  <c r="C2872" i="10" s="1"/>
  <c r="F2870" i="10"/>
  <c r="H2870" i="10" s="1"/>
  <c r="A3887" i="10"/>
  <c r="I3887" i="10" l="1"/>
  <c r="J3886" i="10"/>
  <c r="K3887" i="10"/>
  <c r="G3887" i="10"/>
  <c r="O2868" i="10"/>
  <c r="P2868" i="10"/>
  <c r="Q2867" i="10"/>
  <c r="B3887" i="10"/>
  <c r="M2868" i="10"/>
  <c r="N2868" i="10"/>
  <c r="L2869" i="10"/>
  <c r="F2871" i="10"/>
  <c r="H2871" i="10" s="1"/>
  <c r="D2872" i="10"/>
  <c r="E2872" i="10" s="1"/>
  <c r="C2873" i="10" s="1"/>
  <c r="A3888" i="10"/>
  <c r="I3888" i="10" l="1"/>
  <c r="J3887" i="10"/>
  <c r="K3888" i="10"/>
  <c r="G3888" i="10"/>
  <c r="P2869" i="10"/>
  <c r="O2869" i="10"/>
  <c r="Q2868" i="10"/>
  <c r="B3888" i="10"/>
  <c r="M2869" i="10"/>
  <c r="N2869" i="10"/>
  <c r="L2870" i="10"/>
  <c r="D2873" i="10"/>
  <c r="E2873" i="10" s="1"/>
  <c r="C2874" i="10" s="1"/>
  <c r="F2872" i="10"/>
  <c r="H2872" i="10" s="1"/>
  <c r="A3889" i="10"/>
  <c r="I3889" i="10" l="1"/>
  <c r="J3888" i="10"/>
  <c r="K3889" i="10"/>
  <c r="G3889" i="10"/>
  <c r="O2870" i="10"/>
  <c r="P2870" i="10"/>
  <c r="Q2869" i="10"/>
  <c r="B3889" i="10"/>
  <c r="M2870" i="10"/>
  <c r="N2870" i="10"/>
  <c r="L2871" i="10"/>
  <c r="D2874" i="10"/>
  <c r="E2874" i="10" s="1"/>
  <c r="C2875" i="10" s="1"/>
  <c r="F2873" i="10"/>
  <c r="H2873" i="10" s="1"/>
  <c r="A3890" i="10"/>
  <c r="I3890" i="10" l="1"/>
  <c r="J3889" i="10"/>
  <c r="K3890" i="10"/>
  <c r="G3890" i="10"/>
  <c r="Q2870" i="10"/>
  <c r="O2871" i="10"/>
  <c r="P2871" i="10"/>
  <c r="B3890" i="10"/>
  <c r="M2871" i="10"/>
  <c r="N2871" i="10"/>
  <c r="L2872" i="10"/>
  <c r="D2875" i="10"/>
  <c r="E2875" i="10" s="1"/>
  <c r="C2876" i="10" s="1"/>
  <c r="F2874" i="10"/>
  <c r="H2874" i="10" s="1"/>
  <c r="A3891" i="10"/>
  <c r="I3891" i="10" l="1"/>
  <c r="J3890" i="10"/>
  <c r="K3891" i="10"/>
  <c r="G3891" i="10"/>
  <c r="Q2871" i="10"/>
  <c r="P2872" i="10"/>
  <c r="O2872" i="10"/>
  <c r="B3891" i="10"/>
  <c r="M2872" i="10"/>
  <c r="N2872" i="10"/>
  <c r="L2873" i="10"/>
  <c r="F2875" i="10"/>
  <c r="H2875" i="10" s="1"/>
  <c r="D2876" i="10"/>
  <c r="E2876" i="10" s="1"/>
  <c r="C2877" i="10" s="1"/>
  <c r="A3892" i="10"/>
  <c r="I3892" i="10" l="1"/>
  <c r="J3891" i="10"/>
  <c r="K3892" i="10"/>
  <c r="G3892" i="10"/>
  <c r="O2873" i="10"/>
  <c r="P2873" i="10"/>
  <c r="Q2872" i="10"/>
  <c r="B3892" i="10"/>
  <c r="M2873" i="10"/>
  <c r="N2873" i="10"/>
  <c r="L2874" i="10"/>
  <c r="D2877" i="10"/>
  <c r="E2877" i="10" s="1"/>
  <c r="C2878" i="10" s="1"/>
  <c r="F2876" i="10"/>
  <c r="H2876" i="10" s="1"/>
  <c r="A3893" i="10"/>
  <c r="I3893" i="10" l="1"/>
  <c r="J3892" i="10"/>
  <c r="K3893" i="10"/>
  <c r="G3893" i="10"/>
  <c r="O2874" i="10"/>
  <c r="P2874" i="10"/>
  <c r="Q2873" i="10"/>
  <c r="B3893" i="10"/>
  <c r="M2874" i="10"/>
  <c r="N2874" i="10"/>
  <c r="E34" i="11"/>
  <c r="D34" i="11"/>
  <c r="L2875" i="10"/>
  <c r="D2878" i="10"/>
  <c r="E2878" i="10" s="1"/>
  <c r="C2879" i="10" s="1"/>
  <c r="F2877" i="10"/>
  <c r="H2877" i="10" s="1"/>
  <c r="A3894" i="10"/>
  <c r="I3894" i="10" l="1"/>
  <c r="J3893" i="10"/>
  <c r="K3894" i="10"/>
  <c r="G3894" i="10"/>
  <c r="P2875" i="10"/>
  <c r="O2875" i="10"/>
  <c r="Q2874" i="10"/>
  <c r="B3894" i="10"/>
  <c r="M2875" i="10"/>
  <c r="N2875" i="10"/>
  <c r="L2876" i="10"/>
  <c r="F2878" i="10"/>
  <c r="H2878" i="10" s="1"/>
  <c r="D2879" i="10"/>
  <c r="E2879" i="10" s="1"/>
  <c r="C2880" i="10" s="1"/>
  <c r="A3895" i="10"/>
  <c r="I3895" i="10" l="1"/>
  <c r="J3894" i="10"/>
  <c r="K3895" i="10"/>
  <c r="G3895" i="10"/>
  <c r="O2876" i="10"/>
  <c r="P2876" i="10"/>
  <c r="Q2875" i="10"/>
  <c r="B3895" i="10"/>
  <c r="M2876" i="10"/>
  <c r="N2876" i="10"/>
  <c r="L2877" i="10"/>
  <c r="D2880" i="10"/>
  <c r="E2880" i="10" s="1"/>
  <c r="C2881" i="10" s="1"/>
  <c r="F2879" i="10"/>
  <c r="H2879" i="10" s="1"/>
  <c r="A3896" i="10"/>
  <c r="I3896" i="10" l="1"/>
  <c r="J3895" i="10"/>
  <c r="K3896" i="10"/>
  <c r="G3896" i="10"/>
  <c r="P2877" i="10"/>
  <c r="O2877" i="10"/>
  <c r="Q2876" i="10"/>
  <c r="B3896" i="10"/>
  <c r="M2877" i="10"/>
  <c r="N2877" i="10"/>
  <c r="L2878" i="10"/>
  <c r="D2881" i="10"/>
  <c r="E2881" i="10" s="1"/>
  <c r="C2882" i="10" s="1"/>
  <c r="F2880" i="10"/>
  <c r="H2880" i="10" s="1"/>
  <c r="A3897" i="10"/>
  <c r="I3897" i="10" l="1"/>
  <c r="J3896" i="10"/>
  <c r="K3897" i="10"/>
  <c r="G3897" i="10"/>
  <c r="Q2877" i="10"/>
  <c r="O2878" i="10"/>
  <c r="P2878" i="10"/>
  <c r="B3897" i="10"/>
  <c r="M2878" i="10"/>
  <c r="N2878" i="10"/>
  <c r="L2879" i="10"/>
  <c r="D2882" i="10"/>
  <c r="E2882" i="10" s="1"/>
  <c r="C2883" i="10" s="1"/>
  <c r="F2881" i="10"/>
  <c r="H2881" i="10" s="1"/>
  <c r="A3898" i="10"/>
  <c r="I3898" i="10" l="1"/>
  <c r="J3897" i="10"/>
  <c r="K3898" i="10"/>
  <c r="G3898" i="10"/>
  <c r="O2879" i="10"/>
  <c r="P2879" i="10"/>
  <c r="Q2878" i="10"/>
  <c r="B3898" i="10"/>
  <c r="M2879" i="10"/>
  <c r="N2879" i="10"/>
  <c r="L2880" i="10"/>
  <c r="D2883" i="10"/>
  <c r="E2883" i="10" s="1"/>
  <c r="C2884" i="10" s="1"/>
  <c r="F2882" i="10"/>
  <c r="H2882" i="10" s="1"/>
  <c r="A3899" i="10"/>
  <c r="I3899" i="10" l="1"/>
  <c r="J3898" i="10"/>
  <c r="K3899" i="10"/>
  <c r="G3899" i="10"/>
  <c r="Q2879" i="10"/>
  <c r="P2880" i="10"/>
  <c r="O2880" i="10"/>
  <c r="B3899" i="10"/>
  <c r="M2880" i="10"/>
  <c r="N2880" i="10"/>
  <c r="L2881" i="10"/>
  <c r="D2884" i="10"/>
  <c r="E2884" i="10" s="1"/>
  <c r="C2885" i="10" s="1"/>
  <c r="F2883" i="10"/>
  <c r="H2883" i="10" s="1"/>
  <c r="A3900" i="10"/>
  <c r="I3900" i="10" l="1"/>
  <c r="J3899" i="10"/>
  <c r="K3900" i="10"/>
  <c r="G3900" i="10"/>
  <c r="Q2880" i="10"/>
  <c r="O2881" i="10"/>
  <c r="P2881" i="10"/>
  <c r="B3900" i="10"/>
  <c r="M2881" i="10"/>
  <c r="N2881" i="10"/>
  <c r="L2882" i="10"/>
  <c r="D2885" i="10"/>
  <c r="E2885" i="10" s="1"/>
  <c r="C2886" i="10" s="1"/>
  <c r="F2884" i="10"/>
  <c r="H2884" i="10" s="1"/>
  <c r="A3901" i="10"/>
  <c r="I3901" i="10" l="1"/>
  <c r="J3900" i="10"/>
  <c r="K3901" i="10"/>
  <c r="G3901" i="10"/>
  <c r="Q2881" i="10"/>
  <c r="O2882" i="10"/>
  <c r="P2882" i="10"/>
  <c r="B3901" i="10"/>
  <c r="M2882" i="10"/>
  <c r="N2882" i="10"/>
  <c r="L2883" i="10"/>
  <c r="F2885" i="10"/>
  <c r="H2885" i="10" s="1"/>
  <c r="A3902" i="10"/>
  <c r="D2886" i="10"/>
  <c r="E2886" i="10" s="1"/>
  <c r="C2887" i="10" s="1"/>
  <c r="I3902" i="10" l="1"/>
  <c r="J3901" i="10"/>
  <c r="K3902" i="10"/>
  <c r="G3902" i="10"/>
  <c r="P2883" i="10"/>
  <c r="O2883" i="10"/>
  <c r="Q2882" i="10"/>
  <c r="B3902" i="10"/>
  <c r="M2883" i="10"/>
  <c r="N2883" i="10"/>
  <c r="L2884" i="10"/>
  <c r="A3903" i="10"/>
  <c r="F2886" i="10"/>
  <c r="H2886" i="10" s="1"/>
  <c r="I3903" i="10" l="1"/>
  <c r="J3902" i="10"/>
  <c r="K3903" i="10"/>
  <c r="G3903" i="10"/>
  <c r="O2884" i="10"/>
  <c r="P2884" i="10"/>
  <c r="Q2883" i="10"/>
  <c r="B3903" i="10"/>
  <c r="M2884" i="10"/>
  <c r="N2884" i="10"/>
  <c r="L2885" i="10"/>
  <c r="A3904" i="10"/>
  <c r="D2887" i="10"/>
  <c r="E2887" i="10" s="1"/>
  <c r="C2888" i="10" s="1"/>
  <c r="I3904" i="10" l="1"/>
  <c r="J3903" i="10"/>
  <c r="K3904" i="10"/>
  <c r="G3904" i="10"/>
  <c r="O2885" i="10"/>
  <c r="P2885" i="10"/>
  <c r="Q2884" i="10"/>
  <c r="B3904" i="10"/>
  <c r="M2885" i="10"/>
  <c r="N2885" i="10"/>
  <c r="L2886" i="10"/>
  <c r="A3905" i="10"/>
  <c r="F2887" i="10"/>
  <c r="H2887" i="10" s="1"/>
  <c r="I3905" i="10" l="1"/>
  <c r="J3904" i="10"/>
  <c r="K3905" i="10"/>
  <c r="G3905" i="10"/>
  <c r="P2886" i="10"/>
  <c r="O2886" i="10"/>
  <c r="Q2885" i="10"/>
  <c r="B3905" i="10"/>
  <c r="M2886" i="10"/>
  <c r="N2886" i="10"/>
  <c r="A3906" i="10"/>
  <c r="D2888" i="10"/>
  <c r="E2888" i="10" s="1"/>
  <c r="C2889" i="10" s="1"/>
  <c r="I3906" i="10" l="1"/>
  <c r="J3905" i="10"/>
  <c r="K3906" i="10"/>
  <c r="G3906" i="10"/>
  <c r="Q2886" i="10"/>
  <c r="B3906" i="10"/>
  <c r="L2887" i="10"/>
  <c r="A3907" i="10"/>
  <c r="F2888" i="10"/>
  <c r="H2888" i="10" s="1"/>
  <c r="I3907" i="10" l="1"/>
  <c r="J3906" i="10"/>
  <c r="K3907" i="10"/>
  <c r="G3907" i="10"/>
  <c r="P2887" i="10"/>
  <c r="O2887" i="10"/>
  <c r="B3907" i="10"/>
  <c r="M2887" i="10"/>
  <c r="N2887" i="10"/>
  <c r="L2888" i="10"/>
  <c r="A3908" i="10"/>
  <c r="D2889" i="10"/>
  <c r="E2889" i="10" s="1"/>
  <c r="C2890" i="10" s="1"/>
  <c r="I3908" i="10" l="1"/>
  <c r="J3907" i="10"/>
  <c r="K3908" i="10"/>
  <c r="G3908" i="10"/>
  <c r="P2888" i="10"/>
  <c r="O2888" i="10"/>
  <c r="Q2887" i="10"/>
  <c r="B3908" i="10"/>
  <c r="M2888" i="10"/>
  <c r="N2888" i="10"/>
  <c r="A3909" i="10"/>
  <c r="F2889" i="10"/>
  <c r="I3909" i="10" l="1"/>
  <c r="J3908" i="10"/>
  <c r="K3909" i="10"/>
  <c r="G3909" i="10"/>
  <c r="Q2888" i="10"/>
  <c r="B3909" i="10"/>
  <c r="H2889" i="10"/>
  <c r="A3910" i="10"/>
  <c r="D2890" i="10"/>
  <c r="E2890" i="10" s="1"/>
  <c r="C2891" i="10" s="1"/>
  <c r="I3910" i="10" l="1"/>
  <c r="J3909" i="10"/>
  <c r="K3910" i="10"/>
  <c r="G3910" i="10"/>
  <c r="B3910" i="10"/>
  <c r="L2889" i="10"/>
  <c r="A3911" i="10"/>
  <c r="F2890" i="10"/>
  <c r="H2890" i="10" s="1"/>
  <c r="I3911" i="10" l="1"/>
  <c r="J3910" i="10"/>
  <c r="K3911" i="10"/>
  <c r="G3911" i="10"/>
  <c r="O2889" i="10"/>
  <c r="P2889" i="10"/>
  <c r="B3911" i="10"/>
  <c r="M2889" i="10"/>
  <c r="N2889" i="10"/>
  <c r="A3912" i="10"/>
  <c r="D2891" i="10"/>
  <c r="E2891" i="10" s="1"/>
  <c r="C2892" i="10" s="1"/>
  <c r="I3912" i="10" l="1"/>
  <c r="J3911" i="10"/>
  <c r="K3912" i="10"/>
  <c r="G3912" i="10"/>
  <c r="Q2889" i="10"/>
  <c r="B3912" i="10"/>
  <c r="L2890" i="10"/>
  <c r="A3913" i="10"/>
  <c r="F2891" i="10"/>
  <c r="H2891" i="10" s="1"/>
  <c r="I3913" i="10" l="1"/>
  <c r="J3912" i="10"/>
  <c r="K3913" i="10"/>
  <c r="G3913" i="10"/>
  <c r="P2890" i="10"/>
  <c r="O2890" i="10"/>
  <c r="B3913" i="10"/>
  <c r="M2890" i="10"/>
  <c r="N2890" i="10"/>
  <c r="A3914" i="10"/>
  <c r="D2892" i="10"/>
  <c r="E2892" i="10" s="1"/>
  <c r="C2893" i="10" s="1"/>
  <c r="I3914" i="10" l="1"/>
  <c r="J3913" i="10"/>
  <c r="K3914" i="10"/>
  <c r="G3914" i="10"/>
  <c r="Q2890" i="10"/>
  <c r="B3914" i="10"/>
  <c r="L2891" i="10"/>
  <c r="A3915" i="10"/>
  <c r="F2892" i="10"/>
  <c r="H2892" i="10" s="1"/>
  <c r="I3915" i="10" l="1"/>
  <c r="J3914" i="10"/>
  <c r="K3915" i="10"/>
  <c r="G3915" i="10"/>
  <c r="O2891" i="10"/>
  <c r="P2891" i="10"/>
  <c r="B3915" i="10"/>
  <c r="M2891" i="10"/>
  <c r="N2891" i="10"/>
  <c r="A3916" i="10"/>
  <c r="D2893" i="10"/>
  <c r="E2893" i="10" s="1"/>
  <c r="C2894" i="10" s="1"/>
  <c r="I3916" i="10" l="1"/>
  <c r="J3915" i="10"/>
  <c r="K3916" i="10"/>
  <c r="G3916" i="10"/>
  <c r="Q2891" i="10"/>
  <c r="B3916" i="10"/>
  <c r="L2892" i="10"/>
  <c r="A3917" i="10"/>
  <c r="F2893" i="10"/>
  <c r="H2893" i="10" s="1"/>
  <c r="I3917" i="10" l="1"/>
  <c r="J3916" i="10"/>
  <c r="K3917" i="10"/>
  <c r="G3917" i="10"/>
  <c r="O2892" i="10"/>
  <c r="P2892" i="10"/>
  <c r="B3917" i="10"/>
  <c r="M2892" i="10"/>
  <c r="N2892" i="10"/>
  <c r="L2893" i="10"/>
  <c r="A3918" i="10"/>
  <c r="D2894" i="10"/>
  <c r="E2894" i="10" s="1"/>
  <c r="C2895" i="10" s="1"/>
  <c r="I3918" i="10" l="1"/>
  <c r="J3917" i="10"/>
  <c r="K3918" i="10"/>
  <c r="G3918" i="10"/>
  <c r="Q2892" i="10"/>
  <c r="P2893" i="10"/>
  <c r="O2893" i="10"/>
  <c r="B3918" i="10"/>
  <c r="M2893" i="10"/>
  <c r="N2893" i="10"/>
  <c r="A3919" i="10"/>
  <c r="F2894" i="10"/>
  <c r="I3919" i="10" l="1"/>
  <c r="J3918" i="10"/>
  <c r="K3919" i="10"/>
  <c r="G3919" i="10"/>
  <c r="Q2893" i="10"/>
  <c r="B3919" i="10"/>
  <c r="H2894" i="10"/>
  <c r="A3920" i="10"/>
  <c r="D2895" i="10"/>
  <c r="E2895" i="10" s="1"/>
  <c r="C2896" i="10" s="1"/>
  <c r="I3920" i="10" l="1"/>
  <c r="J3919" i="10"/>
  <c r="K3920" i="10"/>
  <c r="G3920" i="10"/>
  <c r="B3920" i="10"/>
  <c r="L2894" i="10"/>
  <c r="A3921" i="10"/>
  <c r="F2895" i="10"/>
  <c r="H2895" i="10" s="1"/>
  <c r="I3921" i="10" l="1"/>
  <c r="J3920" i="10"/>
  <c r="K3921" i="10"/>
  <c r="G3921" i="10"/>
  <c r="O2894" i="10"/>
  <c r="P2894" i="10"/>
  <c r="B3921" i="10"/>
  <c r="M2894" i="10"/>
  <c r="N2894" i="10"/>
  <c r="L2895" i="10"/>
  <c r="A3922" i="10"/>
  <c r="D2896" i="10"/>
  <c r="E2896" i="10" s="1"/>
  <c r="C2897" i="10" s="1"/>
  <c r="I3922" i="10" l="1"/>
  <c r="J3921" i="10"/>
  <c r="K3922" i="10"/>
  <c r="G3922" i="10"/>
  <c r="P2895" i="10"/>
  <c r="O2895" i="10"/>
  <c r="Q2894" i="10"/>
  <c r="B3922" i="10"/>
  <c r="M2895" i="10"/>
  <c r="N2895" i="10"/>
  <c r="A3923" i="10"/>
  <c r="F2896" i="10"/>
  <c r="I3923" i="10" l="1"/>
  <c r="J3922" i="10"/>
  <c r="K3923" i="10"/>
  <c r="G3923" i="10"/>
  <c r="Q2895" i="10"/>
  <c r="B3923" i="10"/>
  <c r="H2896" i="10"/>
  <c r="A3924" i="10"/>
  <c r="D2897" i="10"/>
  <c r="E2897" i="10" s="1"/>
  <c r="C2898" i="10" s="1"/>
  <c r="I3924" i="10" l="1"/>
  <c r="J3923" i="10"/>
  <c r="K3924" i="10"/>
  <c r="G3924" i="10"/>
  <c r="B3924" i="10"/>
  <c r="L2896" i="10"/>
  <c r="A3925" i="10"/>
  <c r="F2897" i="10"/>
  <c r="H2897" i="10" s="1"/>
  <c r="I3925" i="10" l="1"/>
  <c r="J3924" i="10"/>
  <c r="K3925" i="10"/>
  <c r="G3925" i="10"/>
  <c r="P2896" i="10"/>
  <c r="O2896" i="10"/>
  <c r="B3925" i="10"/>
  <c r="M2896" i="10"/>
  <c r="N2896" i="10"/>
  <c r="L2897" i="10"/>
  <c r="A3926" i="10"/>
  <c r="D2898" i="10"/>
  <c r="E2898" i="10" s="1"/>
  <c r="C2899" i="10" s="1"/>
  <c r="I3926" i="10" l="1"/>
  <c r="J3925" i="10"/>
  <c r="K3926" i="10"/>
  <c r="G3926" i="10"/>
  <c r="O2897" i="10"/>
  <c r="P2897" i="10"/>
  <c r="Q2896" i="10"/>
  <c r="B3926" i="10"/>
  <c r="M2897" i="10"/>
  <c r="N2897" i="10"/>
  <c r="A3927" i="10"/>
  <c r="F2898" i="10"/>
  <c r="I3927" i="10" l="1"/>
  <c r="J3926" i="10"/>
  <c r="K3927" i="10"/>
  <c r="G3927" i="10"/>
  <c r="Q2897" i="10"/>
  <c r="B3927" i="10"/>
  <c r="H2898" i="10"/>
  <c r="A3928" i="10"/>
  <c r="D2899" i="10"/>
  <c r="E2899" i="10" s="1"/>
  <c r="C2900" i="10" s="1"/>
  <c r="I3928" i="10" l="1"/>
  <c r="J3927" i="10"/>
  <c r="K3928" i="10"/>
  <c r="G3928" i="10"/>
  <c r="B3928" i="10"/>
  <c r="L2898" i="10"/>
  <c r="A3929" i="10"/>
  <c r="F2899" i="10"/>
  <c r="H2899" i="10" s="1"/>
  <c r="I3929" i="10" l="1"/>
  <c r="J3928" i="10"/>
  <c r="K3929" i="10"/>
  <c r="G3929" i="10"/>
  <c r="P2898" i="10"/>
  <c r="O2898" i="10"/>
  <c r="B3929" i="10"/>
  <c r="M2898" i="10"/>
  <c r="N2898" i="10"/>
  <c r="L2899" i="10"/>
  <c r="A3930" i="10"/>
  <c r="D2900" i="10"/>
  <c r="E2900" i="10" s="1"/>
  <c r="C2901" i="10" s="1"/>
  <c r="I3930" i="10" l="1"/>
  <c r="J3929" i="10"/>
  <c r="K3930" i="10"/>
  <c r="G3930" i="10"/>
  <c r="P2899" i="10"/>
  <c r="O2899" i="10"/>
  <c r="Q2898" i="10"/>
  <c r="B3930" i="10"/>
  <c r="M2899" i="10"/>
  <c r="N2899" i="10"/>
  <c r="A3931" i="10"/>
  <c r="F2900" i="10"/>
  <c r="I3931" i="10" l="1"/>
  <c r="J3930" i="10"/>
  <c r="K3931" i="10"/>
  <c r="G3931" i="10"/>
  <c r="Q2899" i="10"/>
  <c r="B3931" i="10"/>
  <c r="H2900" i="10"/>
  <c r="A3932" i="10"/>
  <c r="D2901" i="10"/>
  <c r="E2901" i="10" s="1"/>
  <c r="C2902" i="10" s="1"/>
  <c r="I3932" i="10" l="1"/>
  <c r="J3931" i="10"/>
  <c r="K3932" i="10"/>
  <c r="G3932" i="10"/>
  <c r="B3932" i="10"/>
  <c r="L2900" i="10"/>
  <c r="A3933" i="10"/>
  <c r="F2901" i="10"/>
  <c r="H2901" i="10" s="1"/>
  <c r="I3933" i="10" l="1"/>
  <c r="J3932" i="10"/>
  <c r="K3933" i="10"/>
  <c r="G3933" i="10"/>
  <c r="P2900" i="10"/>
  <c r="O2900" i="10"/>
  <c r="B3933" i="10"/>
  <c r="M2900" i="10"/>
  <c r="N2900" i="10"/>
  <c r="L2901" i="10"/>
  <c r="A3934" i="10"/>
  <c r="D2902" i="10"/>
  <c r="E2902" i="10" s="1"/>
  <c r="C2903" i="10" s="1"/>
  <c r="I3934" i="10" l="1"/>
  <c r="J3933" i="10"/>
  <c r="K3934" i="10"/>
  <c r="G3934" i="10"/>
  <c r="O2901" i="10"/>
  <c r="P2901" i="10"/>
  <c r="Q2900" i="10"/>
  <c r="B3934" i="10"/>
  <c r="M2901" i="10"/>
  <c r="N2901" i="10"/>
  <c r="A3935" i="10"/>
  <c r="F2902" i="10"/>
  <c r="I3935" i="10" l="1"/>
  <c r="J3934" i="10"/>
  <c r="K3935" i="10"/>
  <c r="G3935" i="10"/>
  <c r="Q2901" i="10"/>
  <c r="B3935" i="10"/>
  <c r="H2902" i="10"/>
  <c r="A3936" i="10"/>
  <c r="D2903" i="10"/>
  <c r="E2903" i="10" s="1"/>
  <c r="C2904" i="10" s="1"/>
  <c r="I3936" i="10" l="1"/>
  <c r="J3935" i="10"/>
  <c r="K3936" i="10"/>
  <c r="G3936" i="10"/>
  <c r="B3936" i="10"/>
  <c r="L2902" i="10"/>
  <c r="A3937" i="10"/>
  <c r="F2903" i="10"/>
  <c r="H2903" i="10" s="1"/>
  <c r="I3937" i="10" l="1"/>
  <c r="J3936" i="10"/>
  <c r="K3937" i="10"/>
  <c r="G3937" i="10"/>
  <c r="P2902" i="10"/>
  <c r="O2902" i="10"/>
  <c r="B3937" i="10"/>
  <c r="M2902" i="10"/>
  <c r="N2902" i="10"/>
  <c r="L2903" i="10"/>
  <c r="A3938" i="10"/>
  <c r="D2904" i="10"/>
  <c r="E2904" i="10" s="1"/>
  <c r="C2905" i="10" s="1"/>
  <c r="I3938" i="10" l="1"/>
  <c r="J3937" i="10"/>
  <c r="K3938" i="10"/>
  <c r="G3938" i="10"/>
  <c r="P2903" i="10"/>
  <c r="O2903" i="10"/>
  <c r="Q2902" i="10"/>
  <c r="B3938" i="10"/>
  <c r="M2903" i="10"/>
  <c r="N2903" i="10"/>
  <c r="A3939" i="10"/>
  <c r="F2904" i="10"/>
  <c r="I3939" i="10" l="1"/>
  <c r="J3938" i="10"/>
  <c r="K3939" i="10"/>
  <c r="G3939" i="10"/>
  <c r="Q2903" i="10"/>
  <c r="B3939" i="10"/>
  <c r="H2904" i="10"/>
  <c r="A3940" i="10"/>
  <c r="D2905" i="10"/>
  <c r="E2905" i="10" s="1"/>
  <c r="C2906" i="10" s="1"/>
  <c r="I3940" i="10" l="1"/>
  <c r="J3939" i="10"/>
  <c r="K3940" i="10"/>
  <c r="G3940" i="10"/>
  <c r="B3940" i="10"/>
  <c r="L2904" i="10"/>
  <c r="A3941" i="10"/>
  <c r="F2905" i="10"/>
  <c r="H2905" i="10" s="1"/>
  <c r="I3941" i="10" l="1"/>
  <c r="J3940" i="10"/>
  <c r="K3941" i="10"/>
  <c r="G3941" i="10"/>
  <c r="P2904" i="10"/>
  <c r="O2904" i="10"/>
  <c r="B3941" i="10"/>
  <c r="M2904" i="10"/>
  <c r="N2904" i="10"/>
  <c r="L2905" i="10"/>
  <c r="A3942" i="10"/>
  <c r="D2906" i="10"/>
  <c r="E2906" i="10" s="1"/>
  <c r="C2907" i="10" s="1"/>
  <c r="I3942" i="10" l="1"/>
  <c r="J3941" i="10"/>
  <c r="K3942" i="10"/>
  <c r="G3942" i="10"/>
  <c r="P2905" i="10"/>
  <c r="O2905" i="10"/>
  <c r="Q2904" i="10"/>
  <c r="B3942" i="10"/>
  <c r="M2905" i="10"/>
  <c r="N2905" i="10"/>
  <c r="A3943" i="10"/>
  <c r="F2906" i="10"/>
  <c r="I3943" i="10" l="1"/>
  <c r="J3942" i="10"/>
  <c r="K3943" i="10"/>
  <c r="G3943" i="10"/>
  <c r="Q2905" i="10"/>
  <c r="B3943" i="10"/>
  <c r="H2906" i="10"/>
  <c r="A3944" i="10"/>
  <c r="D2907" i="10"/>
  <c r="E2907" i="10" s="1"/>
  <c r="C2908" i="10" s="1"/>
  <c r="I3944" i="10" l="1"/>
  <c r="J3943" i="10"/>
  <c r="K3944" i="10"/>
  <c r="G3944" i="10"/>
  <c r="B3944" i="10"/>
  <c r="L2906" i="10"/>
  <c r="A3945" i="10"/>
  <c r="F2907" i="10"/>
  <c r="H2907" i="10" s="1"/>
  <c r="I3945" i="10" l="1"/>
  <c r="J3944" i="10"/>
  <c r="K3945" i="10"/>
  <c r="G3945" i="10"/>
  <c r="P2906" i="10"/>
  <c r="O2906" i="10"/>
  <c r="B3945" i="10"/>
  <c r="M2906" i="10"/>
  <c r="N2906" i="10"/>
  <c r="A3946" i="10"/>
  <c r="D2908" i="10"/>
  <c r="E2908" i="10" s="1"/>
  <c r="C2909" i="10" s="1"/>
  <c r="I3946" i="10" l="1"/>
  <c r="J3945" i="10"/>
  <c r="K3946" i="10"/>
  <c r="G3946" i="10"/>
  <c r="Q2906" i="10"/>
  <c r="B3946" i="10"/>
  <c r="L2907" i="10"/>
  <c r="A3947" i="10"/>
  <c r="F2908" i="10"/>
  <c r="H2908" i="10" s="1"/>
  <c r="I3947" i="10" l="1"/>
  <c r="J3946" i="10"/>
  <c r="K3947" i="10"/>
  <c r="G3947" i="10"/>
  <c r="P2907" i="10"/>
  <c r="O2907" i="10"/>
  <c r="B3947" i="10"/>
  <c r="M2907" i="10"/>
  <c r="N2907" i="10"/>
  <c r="L2908" i="10"/>
  <c r="A3948" i="10"/>
  <c r="D2909" i="10"/>
  <c r="E2909" i="10" s="1"/>
  <c r="C2910" i="10" s="1"/>
  <c r="I3948" i="10" l="1"/>
  <c r="J3947" i="10"/>
  <c r="K3948" i="10"/>
  <c r="G3948" i="10"/>
  <c r="O2908" i="10"/>
  <c r="P2908" i="10"/>
  <c r="Q2907" i="10"/>
  <c r="B3948" i="10"/>
  <c r="M2908" i="10"/>
  <c r="N2908" i="10"/>
  <c r="A3949" i="10"/>
  <c r="F2909" i="10"/>
  <c r="I3949" i="10" l="1"/>
  <c r="J3948" i="10"/>
  <c r="K3949" i="10"/>
  <c r="G3949" i="10"/>
  <c r="Q2908" i="10"/>
  <c r="B3949" i="10"/>
  <c r="H2909" i="10"/>
  <c r="A3950" i="10"/>
  <c r="D2910" i="10"/>
  <c r="E2910" i="10" s="1"/>
  <c r="C2911" i="10" s="1"/>
  <c r="I3950" i="10" l="1"/>
  <c r="J3949" i="10"/>
  <c r="K3950" i="10"/>
  <c r="G3950" i="10"/>
  <c r="B3950" i="10"/>
  <c r="L2909" i="10"/>
  <c r="A3951" i="10"/>
  <c r="F2910" i="10"/>
  <c r="H2910" i="10" s="1"/>
  <c r="I3951" i="10" l="1"/>
  <c r="J3950" i="10"/>
  <c r="K3951" i="10"/>
  <c r="G3951" i="10"/>
  <c r="O2909" i="10"/>
  <c r="P2909" i="10"/>
  <c r="B3951" i="10"/>
  <c r="M2909" i="10"/>
  <c r="N2909" i="10"/>
  <c r="A3952" i="10"/>
  <c r="D2911" i="10"/>
  <c r="E2911" i="10" s="1"/>
  <c r="C2912" i="10" s="1"/>
  <c r="I3952" i="10" l="1"/>
  <c r="J3951" i="10"/>
  <c r="K3952" i="10"/>
  <c r="G3952" i="10"/>
  <c r="Q2909" i="10"/>
  <c r="B3952" i="10"/>
  <c r="L2910" i="10"/>
  <c r="A3953" i="10"/>
  <c r="F2911" i="10"/>
  <c r="H2911" i="10" s="1"/>
  <c r="I3953" i="10" l="1"/>
  <c r="J3952" i="10"/>
  <c r="K3953" i="10"/>
  <c r="G3953" i="10"/>
  <c r="P2910" i="10"/>
  <c r="O2910" i="10"/>
  <c r="B3953" i="10"/>
  <c r="M2910" i="10"/>
  <c r="N2910" i="10"/>
  <c r="A3954" i="10"/>
  <c r="D2912" i="10"/>
  <c r="E2912" i="10" s="1"/>
  <c r="C2913" i="10" s="1"/>
  <c r="I3954" i="10" l="1"/>
  <c r="J3953" i="10"/>
  <c r="K3954" i="10"/>
  <c r="G3954" i="10"/>
  <c r="Q2910" i="10"/>
  <c r="B3954" i="10"/>
  <c r="L2911" i="10"/>
  <c r="A3955" i="10"/>
  <c r="F2912" i="10"/>
  <c r="H2912" i="10" s="1"/>
  <c r="I3955" i="10" l="1"/>
  <c r="J3954" i="10"/>
  <c r="K3955" i="10"/>
  <c r="G3955" i="10"/>
  <c r="O2911" i="10"/>
  <c r="P2911" i="10"/>
  <c r="B3955" i="10"/>
  <c r="M2911" i="10"/>
  <c r="N2911" i="10"/>
  <c r="A3956" i="10"/>
  <c r="D2913" i="10"/>
  <c r="E2913" i="10" s="1"/>
  <c r="C2914" i="10" s="1"/>
  <c r="I3956" i="10" l="1"/>
  <c r="J3955" i="10"/>
  <c r="K3956" i="10"/>
  <c r="G3956" i="10"/>
  <c r="Q2911" i="10"/>
  <c r="B3956" i="10"/>
  <c r="L2912" i="10"/>
  <c r="A3957" i="10"/>
  <c r="F2913" i="10"/>
  <c r="H2913" i="10" s="1"/>
  <c r="I3957" i="10" l="1"/>
  <c r="J3956" i="10"/>
  <c r="K3957" i="10"/>
  <c r="G3957" i="10"/>
  <c r="O2912" i="10"/>
  <c r="P2912" i="10"/>
  <c r="B3957" i="10"/>
  <c r="M2912" i="10"/>
  <c r="N2912" i="10"/>
  <c r="A3958" i="10"/>
  <c r="D2914" i="10"/>
  <c r="E2914" i="10" s="1"/>
  <c r="C2915" i="10" s="1"/>
  <c r="I3958" i="10" l="1"/>
  <c r="J3957" i="10"/>
  <c r="K3958" i="10"/>
  <c r="G3958" i="10"/>
  <c r="Q2912" i="10"/>
  <c r="B3958" i="10"/>
  <c r="L2913" i="10"/>
  <c r="A3959" i="10"/>
  <c r="F2914" i="10"/>
  <c r="H2914" i="10" s="1"/>
  <c r="I3959" i="10" l="1"/>
  <c r="J3958" i="10"/>
  <c r="K3959" i="10"/>
  <c r="G3959" i="10"/>
  <c r="P2913" i="10"/>
  <c r="O2913" i="10"/>
  <c r="B3959" i="10"/>
  <c r="M2913" i="10"/>
  <c r="N2913" i="10"/>
  <c r="L2914" i="10"/>
  <c r="A3960" i="10"/>
  <c r="D2915" i="10"/>
  <c r="E2915" i="10" s="1"/>
  <c r="C2916" i="10" s="1"/>
  <c r="I3960" i="10" l="1"/>
  <c r="J3959" i="10"/>
  <c r="K3960" i="10"/>
  <c r="G3960" i="10"/>
  <c r="O2914" i="10"/>
  <c r="P2914" i="10"/>
  <c r="Q2913" i="10"/>
  <c r="B3960" i="10"/>
  <c r="M2914" i="10"/>
  <c r="N2914" i="10"/>
  <c r="A3961" i="10"/>
  <c r="F2915" i="10"/>
  <c r="I3961" i="10" l="1"/>
  <c r="J3960" i="10"/>
  <c r="K3961" i="10"/>
  <c r="G3961" i="10"/>
  <c r="Q2914" i="10"/>
  <c r="B3961" i="10"/>
  <c r="H2915" i="10"/>
  <c r="A3962" i="10"/>
  <c r="D2916" i="10"/>
  <c r="E2916" i="10" s="1"/>
  <c r="C2917" i="10" s="1"/>
  <c r="I3962" i="10" l="1"/>
  <c r="J3961" i="10"/>
  <c r="K3962" i="10"/>
  <c r="G3962" i="10"/>
  <c r="B3962" i="10"/>
  <c r="L2915" i="10"/>
  <c r="A3963" i="10"/>
  <c r="F2916" i="10"/>
  <c r="H2916" i="10" s="1"/>
  <c r="I3963" i="10" l="1"/>
  <c r="J3962" i="10"/>
  <c r="K3963" i="10"/>
  <c r="G3963" i="10"/>
  <c r="O2915" i="10"/>
  <c r="P2915" i="10"/>
  <c r="B3963" i="10"/>
  <c r="M2915" i="10"/>
  <c r="N2915" i="10"/>
  <c r="L2916" i="10"/>
  <c r="A3964" i="10"/>
  <c r="D2917" i="10"/>
  <c r="E2917" i="10" s="1"/>
  <c r="C2918" i="10" s="1"/>
  <c r="I3964" i="10" l="1"/>
  <c r="J3963" i="10"/>
  <c r="K3964" i="10"/>
  <c r="G3964" i="10"/>
  <c r="O2916" i="10"/>
  <c r="P2916" i="10"/>
  <c r="Q2915" i="10"/>
  <c r="B3964" i="10"/>
  <c r="M2916" i="10"/>
  <c r="N2916" i="10"/>
  <c r="A3965" i="10"/>
  <c r="F2917" i="10"/>
  <c r="I3965" i="10" l="1"/>
  <c r="J3964" i="10"/>
  <c r="K3965" i="10"/>
  <c r="G3965" i="10"/>
  <c r="Q2916" i="10"/>
  <c r="B3965" i="10"/>
  <c r="H2917" i="10"/>
  <c r="A3966" i="10"/>
  <c r="D2918" i="10"/>
  <c r="E2918" i="10" s="1"/>
  <c r="C2919" i="10" s="1"/>
  <c r="I3966" i="10" l="1"/>
  <c r="J3965" i="10"/>
  <c r="K3966" i="10"/>
  <c r="G3966" i="10"/>
  <c r="B3966" i="10"/>
  <c r="L2917" i="10"/>
  <c r="A3967" i="10"/>
  <c r="F2918" i="10"/>
  <c r="H2918" i="10" s="1"/>
  <c r="I3967" i="10" l="1"/>
  <c r="J3966" i="10"/>
  <c r="K3967" i="10"/>
  <c r="G3967" i="10"/>
  <c r="P2917" i="10"/>
  <c r="O2917" i="10"/>
  <c r="B3967" i="10"/>
  <c r="M2917" i="10"/>
  <c r="N2917" i="10"/>
  <c r="L2918" i="10"/>
  <c r="A3968" i="10"/>
  <c r="D2919" i="10"/>
  <c r="E2919" i="10" s="1"/>
  <c r="C2920" i="10" s="1"/>
  <c r="I3968" i="10" l="1"/>
  <c r="J3967" i="10"/>
  <c r="K3968" i="10"/>
  <c r="G3968" i="10"/>
  <c r="P2918" i="10"/>
  <c r="O2918" i="10"/>
  <c r="Q2917" i="10"/>
  <c r="B3968" i="10"/>
  <c r="M2918" i="10"/>
  <c r="N2918" i="10"/>
  <c r="A3969" i="10"/>
  <c r="F2919" i="10"/>
  <c r="I3969" i="10" l="1"/>
  <c r="J3968" i="10"/>
  <c r="K3969" i="10"/>
  <c r="G3969" i="10"/>
  <c r="Q2918" i="10"/>
  <c r="B3969" i="10"/>
  <c r="H2919" i="10"/>
  <c r="A3970" i="10"/>
  <c r="D2920" i="10"/>
  <c r="E2920" i="10" s="1"/>
  <c r="C2921" i="10" s="1"/>
  <c r="I3970" i="10" l="1"/>
  <c r="J3969" i="10"/>
  <c r="K3970" i="10"/>
  <c r="G3970" i="10"/>
  <c r="B3970" i="10"/>
  <c r="L2919" i="10"/>
  <c r="A3971" i="10"/>
  <c r="F2920" i="10"/>
  <c r="H2920" i="10" s="1"/>
  <c r="I3971" i="10" l="1"/>
  <c r="J3970" i="10"/>
  <c r="K3971" i="10"/>
  <c r="G3971" i="10"/>
  <c r="O2919" i="10"/>
  <c r="P2919" i="10"/>
  <c r="B3971" i="10"/>
  <c r="M2919" i="10"/>
  <c r="N2919" i="10"/>
  <c r="L2920" i="10"/>
  <c r="A3972" i="10"/>
  <c r="D2921" i="10"/>
  <c r="E2921" i="10" s="1"/>
  <c r="C2922" i="10" s="1"/>
  <c r="I3972" i="10" l="1"/>
  <c r="J3971" i="10"/>
  <c r="K3972" i="10"/>
  <c r="G3972" i="10"/>
  <c r="P2920" i="10"/>
  <c r="O2920" i="10"/>
  <c r="Q2919" i="10"/>
  <c r="B3972" i="10"/>
  <c r="M2920" i="10"/>
  <c r="N2920" i="10"/>
  <c r="A3973" i="10"/>
  <c r="F2921" i="10"/>
  <c r="I3973" i="10" l="1"/>
  <c r="J3972" i="10"/>
  <c r="K3973" i="10"/>
  <c r="G3973" i="10"/>
  <c r="Q2920" i="10"/>
  <c r="B3973" i="10"/>
  <c r="H2921" i="10"/>
  <c r="A3974" i="10"/>
  <c r="D2922" i="10"/>
  <c r="E2922" i="10" s="1"/>
  <c r="C2923" i="10" s="1"/>
  <c r="I3974" i="10" l="1"/>
  <c r="J3973" i="10"/>
  <c r="K3974" i="10"/>
  <c r="G3974" i="10"/>
  <c r="B3974" i="10"/>
  <c r="L2921" i="10"/>
  <c r="A3975" i="10"/>
  <c r="F2922" i="10"/>
  <c r="H2922" i="10" s="1"/>
  <c r="I3975" i="10" l="1"/>
  <c r="J3974" i="10"/>
  <c r="K3975" i="10"/>
  <c r="G3975" i="10"/>
  <c r="O2921" i="10"/>
  <c r="P2921" i="10"/>
  <c r="B3975" i="10"/>
  <c r="M2921" i="10"/>
  <c r="N2921" i="10"/>
  <c r="A3976" i="10"/>
  <c r="D2923" i="10"/>
  <c r="E2923" i="10" s="1"/>
  <c r="C2924" i="10" s="1"/>
  <c r="I3976" i="10" l="1"/>
  <c r="J3975" i="10"/>
  <c r="K3976" i="10"/>
  <c r="G3976" i="10"/>
  <c r="Q2921" i="10"/>
  <c r="B3976" i="10"/>
  <c r="L2922" i="10"/>
  <c r="A3977" i="10"/>
  <c r="F2923" i="10"/>
  <c r="H2923" i="10" s="1"/>
  <c r="I3977" i="10" l="1"/>
  <c r="J3976" i="10"/>
  <c r="K3977" i="10"/>
  <c r="G3977" i="10"/>
  <c r="P2922" i="10"/>
  <c r="O2922" i="10"/>
  <c r="B3977" i="10"/>
  <c r="M2922" i="10"/>
  <c r="N2922" i="10"/>
  <c r="A3978" i="10"/>
  <c r="D2924" i="10"/>
  <c r="E2924" i="10" s="1"/>
  <c r="C2925" i="10" s="1"/>
  <c r="I3978" i="10" l="1"/>
  <c r="J3977" i="10"/>
  <c r="K3978" i="10"/>
  <c r="G3978" i="10"/>
  <c r="Q2922" i="10"/>
  <c r="B3978" i="10"/>
  <c r="L2923" i="10"/>
  <c r="A3979" i="10"/>
  <c r="F2924" i="10"/>
  <c r="H2924" i="10" s="1"/>
  <c r="I3979" i="10" l="1"/>
  <c r="J3978" i="10"/>
  <c r="K3979" i="10"/>
  <c r="G3979" i="10"/>
  <c r="P2923" i="10"/>
  <c r="O2923" i="10"/>
  <c r="B3979" i="10"/>
  <c r="M2923" i="10"/>
  <c r="N2923" i="10"/>
  <c r="A3980" i="10"/>
  <c r="D2925" i="10"/>
  <c r="E2925" i="10" s="1"/>
  <c r="C2926" i="10" s="1"/>
  <c r="I3980" i="10" l="1"/>
  <c r="J3979" i="10"/>
  <c r="K3980" i="10"/>
  <c r="G3980" i="10"/>
  <c r="Q2923" i="10"/>
  <c r="B3980" i="10"/>
  <c r="L2924" i="10"/>
  <c r="A3981" i="10"/>
  <c r="F2925" i="10"/>
  <c r="H2925" i="10" s="1"/>
  <c r="I3981" i="10" l="1"/>
  <c r="J3980" i="10"/>
  <c r="K3981" i="10"/>
  <c r="G3981" i="10"/>
  <c r="O2924" i="10"/>
  <c r="P2924" i="10"/>
  <c r="B3981" i="10"/>
  <c r="M2924" i="10"/>
  <c r="N2924" i="10"/>
  <c r="L2925" i="10"/>
  <c r="A3982" i="10"/>
  <c r="D2926" i="10"/>
  <c r="E2926" i="10" s="1"/>
  <c r="C2927" i="10" s="1"/>
  <c r="I3982" i="10" l="1"/>
  <c r="J3981" i="10"/>
  <c r="K3982" i="10"/>
  <c r="G3982" i="10"/>
  <c r="Q2924" i="10"/>
  <c r="O2925" i="10"/>
  <c r="P2925" i="10"/>
  <c r="B3982" i="10"/>
  <c r="M2925" i="10"/>
  <c r="N2925" i="10"/>
  <c r="A3983" i="10"/>
  <c r="F2926" i="10"/>
  <c r="I3983" i="10" l="1"/>
  <c r="J3982" i="10"/>
  <c r="K3983" i="10"/>
  <c r="G3983" i="10"/>
  <c r="Q2925" i="10"/>
  <c r="B3983" i="10"/>
  <c r="H2926" i="10"/>
  <c r="A3984" i="10"/>
  <c r="D2927" i="10"/>
  <c r="E2927" i="10" s="1"/>
  <c r="C2928" i="10" s="1"/>
  <c r="I3984" i="10" l="1"/>
  <c r="J3983" i="10"/>
  <c r="K3984" i="10"/>
  <c r="G3984" i="10"/>
  <c r="B3984" i="10"/>
  <c r="L2926" i="10"/>
  <c r="A3985" i="10"/>
  <c r="F2927" i="10"/>
  <c r="H2927" i="10" s="1"/>
  <c r="I3985" i="10" l="1"/>
  <c r="J3984" i="10"/>
  <c r="K3985" i="10"/>
  <c r="G3985" i="10"/>
  <c r="O2926" i="10"/>
  <c r="P2926" i="10"/>
  <c r="B3985" i="10"/>
  <c r="M2926" i="10"/>
  <c r="N2926" i="10"/>
  <c r="L2927" i="10"/>
  <c r="A3986" i="10"/>
  <c r="D2928" i="10"/>
  <c r="E2928" i="10" s="1"/>
  <c r="C2929" i="10" s="1"/>
  <c r="I3986" i="10" l="1"/>
  <c r="J3985" i="10"/>
  <c r="K3986" i="10"/>
  <c r="G3986" i="10"/>
  <c r="P2927" i="10"/>
  <c r="O2927" i="10"/>
  <c r="Q2926" i="10"/>
  <c r="B3986" i="10"/>
  <c r="M2927" i="10"/>
  <c r="N2927" i="10"/>
  <c r="A3987" i="10"/>
  <c r="F2928" i="10"/>
  <c r="I3987" i="10" l="1"/>
  <c r="J3986" i="10"/>
  <c r="K3987" i="10"/>
  <c r="G3987" i="10"/>
  <c r="Q2927" i="10"/>
  <c r="B3987" i="10"/>
  <c r="H2928" i="10"/>
  <c r="A3988" i="10"/>
  <c r="D2929" i="10"/>
  <c r="E2929" i="10" s="1"/>
  <c r="C2930" i="10" s="1"/>
  <c r="I3988" i="10" l="1"/>
  <c r="J3987" i="10"/>
  <c r="K3988" i="10"/>
  <c r="G3988" i="10"/>
  <c r="B3988" i="10"/>
  <c r="L2928" i="10"/>
  <c r="A3989" i="10"/>
  <c r="F2929" i="10"/>
  <c r="H2929" i="10" s="1"/>
  <c r="I3989" i="10" l="1"/>
  <c r="J3988" i="10"/>
  <c r="K3989" i="10"/>
  <c r="G3989" i="10"/>
  <c r="O2928" i="10"/>
  <c r="P2928" i="10"/>
  <c r="B3989" i="10"/>
  <c r="M2928" i="10"/>
  <c r="N2928" i="10"/>
  <c r="A3990" i="10"/>
  <c r="D2930" i="10"/>
  <c r="E2930" i="10" s="1"/>
  <c r="C2931" i="10" s="1"/>
  <c r="I3990" i="10" l="1"/>
  <c r="J3989" i="10"/>
  <c r="K3990" i="10"/>
  <c r="G3990" i="10"/>
  <c r="Q2928" i="10"/>
  <c r="B3990" i="10"/>
  <c r="L2929" i="10"/>
  <c r="A3991" i="10"/>
  <c r="F2930" i="10"/>
  <c r="I3991" i="10" l="1"/>
  <c r="J3990" i="10"/>
  <c r="K3991" i="10"/>
  <c r="G3991" i="10"/>
  <c r="O2929" i="10"/>
  <c r="P2929" i="10"/>
  <c r="B3991" i="10"/>
  <c r="N2929" i="10"/>
  <c r="M2929" i="10"/>
  <c r="L2930" i="10"/>
  <c r="H2930" i="10"/>
  <c r="A3992" i="10"/>
  <c r="D2931" i="10"/>
  <c r="E2931" i="10" s="1"/>
  <c r="C2932" i="10" s="1"/>
  <c r="I3992" i="10" l="1"/>
  <c r="J3991" i="10"/>
  <c r="K3992" i="10"/>
  <c r="G3992" i="10"/>
  <c r="Q2929" i="10"/>
  <c r="O2930" i="10"/>
  <c r="P2930" i="10"/>
  <c r="B3992" i="10"/>
  <c r="M2930" i="10"/>
  <c r="N2930" i="10"/>
  <c r="A3993" i="10"/>
  <c r="F2931" i="10"/>
  <c r="I3993" i="10" l="1"/>
  <c r="J3992" i="10"/>
  <c r="K3993" i="10"/>
  <c r="G3993" i="10"/>
  <c r="Q2930" i="10"/>
  <c r="B3993" i="10"/>
  <c r="H2931" i="10"/>
  <c r="A3994" i="10"/>
  <c r="D2932" i="10"/>
  <c r="E2932" i="10" s="1"/>
  <c r="C2933" i="10" s="1"/>
  <c r="I3994" i="10" l="1"/>
  <c r="J3993" i="10"/>
  <c r="K3994" i="10"/>
  <c r="G3994" i="10"/>
  <c r="B3994" i="10"/>
  <c r="L2931" i="10"/>
  <c r="A3995" i="10"/>
  <c r="F2932" i="10"/>
  <c r="H2932" i="10" s="1"/>
  <c r="I3995" i="10" l="1"/>
  <c r="J3994" i="10"/>
  <c r="K3995" i="10"/>
  <c r="G3995" i="10"/>
  <c r="O2931" i="10"/>
  <c r="P2931" i="10"/>
  <c r="B3995" i="10"/>
  <c r="M2931" i="10"/>
  <c r="N2931" i="10"/>
  <c r="A3996" i="10"/>
  <c r="D2933" i="10"/>
  <c r="E2933" i="10" s="1"/>
  <c r="C2934" i="10" s="1"/>
  <c r="I3996" i="10" l="1"/>
  <c r="J3995" i="10"/>
  <c r="K3996" i="10"/>
  <c r="G3996" i="10"/>
  <c r="Q2931" i="10"/>
  <c r="B3996" i="10"/>
  <c r="L2932" i="10"/>
  <c r="A3997" i="10"/>
  <c r="F2933" i="10"/>
  <c r="H2933" i="10" s="1"/>
  <c r="I3997" i="10" l="1"/>
  <c r="J3996" i="10"/>
  <c r="K3997" i="10"/>
  <c r="G3997" i="10"/>
  <c r="P2932" i="10"/>
  <c r="O2932" i="10"/>
  <c r="B3997" i="10"/>
  <c r="M2932" i="10"/>
  <c r="N2932" i="10"/>
  <c r="L2933" i="10"/>
  <c r="A3998" i="10"/>
  <c r="D2934" i="10"/>
  <c r="E2934" i="10" s="1"/>
  <c r="C2935" i="10" s="1"/>
  <c r="I3998" i="10" l="1"/>
  <c r="J3997" i="10"/>
  <c r="K3998" i="10"/>
  <c r="G3998" i="10"/>
  <c r="O2933" i="10"/>
  <c r="P2933" i="10"/>
  <c r="Q2932" i="10"/>
  <c r="B3998" i="10"/>
  <c r="M2933" i="10"/>
  <c r="N2933" i="10"/>
  <c r="A3999" i="10"/>
  <c r="F2934" i="10"/>
  <c r="I3999" i="10" l="1"/>
  <c r="J3998" i="10"/>
  <c r="K3999" i="10"/>
  <c r="G3999" i="10"/>
  <c r="Q2933" i="10"/>
  <c r="B3999" i="10"/>
  <c r="H2934" i="10"/>
  <c r="A4000" i="10"/>
  <c r="D2935" i="10"/>
  <c r="E2935" i="10" s="1"/>
  <c r="C2936" i="10" s="1"/>
  <c r="I4000" i="10" l="1"/>
  <c r="J3999" i="10"/>
  <c r="K4000" i="10"/>
  <c r="G4000" i="10"/>
  <c r="B4000" i="10"/>
  <c r="L2934" i="10"/>
  <c r="A4001" i="10"/>
  <c r="F2935" i="10"/>
  <c r="H2935" i="10" s="1"/>
  <c r="I4001" i="10" l="1"/>
  <c r="J4000" i="10"/>
  <c r="K4001" i="10"/>
  <c r="G4001" i="10"/>
  <c r="O2934" i="10"/>
  <c r="P2934" i="10"/>
  <c r="B4001" i="10"/>
  <c r="M2934" i="10"/>
  <c r="N2934" i="10"/>
  <c r="A4002" i="10"/>
  <c r="D2936" i="10"/>
  <c r="E2936" i="10" s="1"/>
  <c r="C2937" i="10" s="1"/>
  <c r="I4002" i="10" l="1"/>
  <c r="J4001" i="10"/>
  <c r="K4002" i="10"/>
  <c r="G4002" i="10"/>
  <c r="Q2934" i="10"/>
  <c r="B4002" i="10"/>
  <c r="L2935" i="10"/>
  <c r="A4003" i="10"/>
  <c r="F2936" i="10"/>
  <c r="H2936" i="10" s="1"/>
  <c r="I4003" i="10" l="1"/>
  <c r="J4002" i="10"/>
  <c r="K4003" i="10"/>
  <c r="G4003" i="10"/>
  <c r="P2935" i="10"/>
  <c r="O2935" i="10"/>
  <c r="B4003" i="10"/>
  <c r="M2935" i="10"/>
  <c r="N2935" i="10"/>
  <c r="A4004" i="10"/>
  <c r="D2937" i="10"/>
  <c r="E2937" i="10" s="1"/>
  <c r="C2938" i="10" s="1"/>
  <c r="I4004" i="10" l="1"/>
  <c r="J4003" i="10"/>
  <c r="K4004" i="10"/>
  <c r="G4004" i="10"/>
  <c r="Q2935" i="10"/>
  <c r="B4004" i="10"/>
  <c r="L2936" i="10"/>
  <c r="A4005" i="10"/>
  <c r="F2937" i="10"/>
  <c r="H2937" i="10" s="1"/>
  <c r="I4005" i="10" l="1"/>
  <c r="J4004" i="10"/>
  <c r="K4005" i="10"/>
  <c r="G4005" i="10"/>
  <c r="P2936" i="10"/>
  <c r="O2936" i="10"/>
  <c r="B4005" i="10"/>
  <c r="M2936" i="10"/>
  <c r="N2936" i="10"/>
  <c r="A4006" i="10"/>
  <c r="D2938" i="10"/>
  <c r="E2938" i="10" s="1"/>
  <c r="C2939" i="10" s="1"/>
  <c r="I4006" i="10" l="1"/>
  <c r="J4005" i="10"/>
  <c r="K4006" i="10"/>
  <c r="G4006" i="10"/>
  <c r="Q2936" i="10"/>
  <c r="B4006" i="10"/>
  <c r="L2937" i="10"/>
  <c r="A4007" i="10"/>
  <c r="F2938" i="10"/>
  <c r="H2938" i="10" s="1"/>
  <c r="I4007" i="10" l="1"/>
  <c r="J4006" i="10"/>
  <c r="K4007" i="10"/>
  <c r="G4007" i="10"/>
  <c r="O2937" i="10"/>
  <c r="P2937" i="10"/>
  <c r="B4007" i="10"/>
  <c r="M2937" i="10"/>
  <c r="N2937" i="10"/>
  <c r="A4008" i="10"/>
  <c r="D2939" i="10"/>
  <c r="E2939" i="10" s="1"/>
  <c r="C2940" i="10" s="1"/>
  <c r="I4008" i="10" l="1"/>
  <c r="J4007" i="10"/>
  <c r="K4008" i="10"/>
  <c r="G4008" i="10"/>
  <c r="Q2937" i="10"/>
  <c r="B4008" i="10"/>
  <c r="L2938" i="10"/>
  <c r="A4009" i="10"/>
  <c r="F2939" i="10"/>
  <c r="H2939" i="10" s="1"/>
  <c r="I4009" i="10" l="1"/>
  <c r="J4008" i="10"/>
  <c r="K4009" i="10"/>
  <c r="G4009" i="10"/>
  <c r="O2938" i="10"/>
  <c r="P2938" i="10"/>
  <c r="B4009" i="10"/>
  <c r="M2938" i="10"/>
  <c r="N2938" i="10"/>
  <c r="A4010" i="10"/>
  <c r="D2940" i="10"/>
  <c r="E2940" i="10" s="1"/>
  <c r="C2941" i="10" s="1"/>
  <c r="I4010" i="10" l="1"/>
  <c r="J4009" i="10"/>
  <c r="K4010" i="10"/>
  <c r="G4010" i="10"/>
  <c r="Q2938" i="10"/>
  <c r="B4010" i="10"/>
  <c r="L2939" i="10"/>
  <c r="A4011" i="10"/>
  <c r="F2940" i="10"/>
  <c r="H2940" i="10" s="1"/>
  <c r="I4011" i="10" l="1"/>
  <c r="J4010" i="10"/>
  <c r="K4011" i="10"/>
  <c r="G4011" i="10"/>
  <c r="O2939" i="10"/>
  <c r="P2939" i="10"/>
  <c r="B4011" i="10"/>
  <c r="M2939" i="10"/>
  <c r="N2939" i="10"/>
  <c r="L2940" i="10"/>
  <c r="A4012" i="10"/>
  <c r="D2941" i="10"/>
  <c r="E2941" i="10" s="1"/>
  <c r="C2942" i="10" s="1"/>
  <c r="I4012" i="10" l="1"/>
  <c r="J4011" i="10"/>
  <c r="K4012" i="10"/>
  <c r="G4012" i="10"/>
  <c r="O2940" i="10"/>
  <c r="P2940" i="10"/>
  <c r="Q2939" i="10"/>
  <c r="B4012" i="10"/>
  <c r="M2940" i="10"/>
  <c r="N2940" i="10"/>
  <c r="A4013" i="10"/>
  <c r="F2941" i="10"/>
  <c r="I4013" i="10" l="1"/>
  <c r="J4012" i="10"/>
  <c r="K4013" i="10"/>
  <c r="G4013" i="10"/>
  <c r="Q2940" i="10"/>
  <c r="B4013" i="10"/>
  <c r="H2941" i="10"/>
  <c r="A4014" i="10"/>
  <c r="D2942" i="10"/>
  <c r="E2942" i="10" s="1"/>
  <c r="C2943" i="10" s="1"/>
  <c r="I4014" i="10" l="1"/>
  <c r="J4013" i="10"/>
  <c r="K4014" i="10"/>
  <c r="G4014" i="10"/>
  <c r="B4014" i="10"/>
  <c r="L2941" i="10"/>
  <c r="A4015" i="10"/>
  <c r="F2942" i="10"/>
  <c r="H2942" i="10" s="1"/>
  <c r="I4015" i="10" l="1"/>
  <c r="J4014" i="10"/>
  <c r="K4015" i="10"/>
  <c r="G4015" i="10"/>
  <c r="O2941" i="10"/>
  <c r="P2941" i="10"/>
  <c r="B4015" i="10"/>
  <c r="M2941" i="10"/>
  <c r="N2941" i="10"/>
  <c r="A4016" i="10"/>
  <c r="D2943" i="10"/>
  <c r="E2943" i="10" s="1"/>
  <c r="C2944" i="10" s="1"/>
  <c r="I4016" i="10" l="1"/>
  <c r="J4015" i="10"/>
  <c r="K4016" i="10"/>
  <c r="G4016" i="10"/>
  <c r="Q2941" i="10"/>
  <c r="B4016" i="10"/>
  <c r="L2942" i="10"/>
  <c r="A4017" i="10"/>
  <c r="F2943" i="10"/>
  <c r="H2943" i="10" s="1"/>
  <c r="I4017" i="10" l="1"/>
  <c r="J4016" i="10"/>
  <c r="K4017" i="10"/>
  <c r="G4017" i="10"/>
  <c r="P2942" i="10"/>
  <c r="O2942" i="10"/>
  <c r="B4017" i="10"/>
  <c r="M2942" i="10"/>
  <c r="N2942" i="10"/>
  <c r="A4018" i="10"/>
  <c r="D2944" i="10"/>
  <c r="E2944" i="10" s="1"/>
  <c r="C2945" i="10" s="1"/>
  <c r="I4018" i="10" l="1"/>
  <c r="J4017" i="10"/>
  <c r="K4018" i="10"/>
  <c r="G4018" i="10"/>
  <c r="Q2942" i="10"/>
  <c r="B4018" i="10"/>
  <c r="L2943" i="10"/>
  <c r="A4019" i="10"/>
  <c r="F2944" i="10"/>
  <c r="H2944" i="10" s="1"/>
  <c r="I4019" i="10" l="1"/>
  <c r="J4018" i="10"/>
  <c r="K4019" i="10"/>
  <c r="G4019" i="10"/>
  <c r="P2943" i="10"/>
  <c r="O2943" i="10"/>
  <c r="B4019" i="10"/>
  <c r="M2943" i="10"/>
  <c r="N2943" i="10"/>
  <c r="A4020" i="10"/>
  <c r="D2945" i="10"/>
  <c r="E2945" i="10" s="1"/>
  <c r="C2946" i="10" s="1"/>
  <c r="I4020" i="10" l="1"/>
  <c r="J4019" i="10"/>
  <c r="K4020" i="10"/>
  <c r="G4020" i="10"/>
  <c r="Q2943" i="10"/>
  <c r="B4020" i="10"/>
  <c r="L2944" i="10"/>
  <c r="A4021" i="10"/>
  <c r="F2945" i="10"/>
  <c r="H2945" i="10" s="1"/>
  <c r="I4021" i="10" l="1"/>
  <c r="J4020" i="10"/>
  <c r="K4021" i="10"/>
  <c r="G4021" i="10"/>
  <c r="O2944" i="10"/>
  <c r="P2944" i="10"/>
  <c r="B4021" i="10"/>
  <c r="M2944" i="10"/>
  <c r="N2944" i="10"/>
  <c r="A4022" i="10"/>
  <c r="D2946" i="10"/>
  <c r="E2946" i="10" s="1"/>
  <c r="C2947" i="10" s="1"/>
  <c r="I4022" i="10" l="1"/>
  <c r="J4021" i="10"/>
  <c r="K4022" i="10"/>
  <c r="G4022" i="10"/>
  <c r="Q2944" i="10"/>
  <c r="B4022" i="10"/>
  <c r="L2945" i="10"/>
  <c r="A4023" i="10"/>
  <c r="F2946" i="10"/>
  <c r="H2946" i="10" s="1"/>
  <c r="I4023" i="10" l="1"/>
  <c r="J4022" i="10"/>
  <c r="K4023" i="10"/>
  <c r="G4023" i="10"/>
  <c r="P2945" i="10"/>
  <c r="O2945" i="10"/>
  <c r="B4023" i="10"/>
  <c r="M2945" i="10"/>
  <c r="N2945" i="10"/>
  <c r="L2946" i="10"/>
  <c r="A4024" i="10"/>
  <c r="D2947" i="10"/>
  <c r="E2947" i="10" s="1"/>
  <c r="C2948" i="10" s="1"/>
  <c r="I4024" i="10" l="1"/>
  <c r="J4023" i="10"/>
  <c r="K4024" i="10"/>
  <c r="G4024" i="10"/>
  <c r="Q2945" i="10"/>
  <c r="O2946" i="10"/>
  <c r="P2946" i="10"/>
  <c r="B4024" i="10"/>
  <c r="M2946" i="10"/>
  <c r="N2946" i="10"/>
  <c r="A4025" i="10"/>
  <c r="F2947" i="10"/>
  <c r="I4025" i="10" l="1"/>
  <c r="J4024" i="10"/>
  <c r="K4025" i="10"/>
  <c r="G4025" i="10"/>
  <c r="Q2946" i="10"/>
  <c r="B4025" i="10"/>
  <c r="H2947" i="10"/>
  <c r="A4026" i="10"/>
  <c r="D2948" i="10"/>
  <c r="E2948" i="10" s="1"/>
  <c r="C2949" i="10" s="1"/>
  <c r="I4026" i="10" l="1"/>
  <c r="J4025" i="10"/>
  <c r="K4026" i="10"/>
  <c r="G4026" i="10"/>
  <c r="B4026" i="10"/>
  <c r="L2947" i="10"/>
  <c r="A4027" i="10"/>
  <c r="F2948" i="10"/>
  <c r="H2948" i="10" s="1"/>
  <c r="I4027" i="10" l="1"/>
  <c r="J4026" i="10"/>
  <c r="K4027" i="10"/>
  <c r="G4027" i="10"/>
  <c r="O2947" i="10"/>
  <c r="P2947" i="10"/>
  <c r="B4027" i="10"/>
  <c r="M2947" i="10"/>
  <c r="N2947" i="10"/>
  <c r="A4028" i="10"/>
  <c r="D2949" i="10"/>
  <c r="E2949" i="10" s="1"/>
  <c r="C2950" i="10" s="1"/>
  <c r="I4028" i="10" l="1"/>
  <c r="J4027" i="10"/>
  <c r="K4028" i="10"/>
  <c r="G4028" i="10"/>
  <c r="Q2947" i="10"/>
  <c r="B4028" i="10"/>
  <c r="L2948" i="10"/>
  <c r="A4029" i="10"/>
  <c r="F2949" i="10"/>
  <c r="H2949" i="10" s="1"/>
  <c r="I4029" i="10" l="1"/>
  <c r="J4028" i="10"/>
  <c r="K4029" i="10"/>
  <c r="G4029" i="10"/>
  <c r="O2948" i="10"/>
  <c r="P2948" i="10"/>
  <c r="B4029" i="10"/>
  <c r="M2948" i="10"/>
  <c r="N2948" i="10"/>
  <c r="A4030" i="10"/>
  <c r="D2950" i="10"/>
  <c r="E2950" i="10" s="1"/>
  <c r="C2951" i="10" s="1"/>
  <c r="I4030" i="10" l="1"/>
  <c r="J4029" i="10"/>
  <c r="K4030" i="10"/>
  <c r="G4030" i="10"/>
  <c r="Q2948" i="10"/>
  <c r="B4030" i="10"/>
  <c r="L2949" i="10"/>
  <c r="A4031" i="10"/>
  <c r="F2950" i="10"/>
  <c r="H2950" i="10" s="1"/>
  <c r="I4031" i="10" l="1"/>
  <c r="J4030" i="10"/>
  <c r="K4031" i="10"/>
  <c r="G4031" i="10"/>
  <c r="P2949" i="10"/>
  <c r="O2949" i="10"/>
  <c r="B4031" i="10"/>
  <c r="M2949" i="10"/>
  <c r="N2949" i="10"/>
  <c r="A4032" i="10"/>
  <c r="D2951" i="10"/>
  <c r="E2951" i="10" s="1"/>
  <c r="C2952" i="10" s="1"/>
  <c r="I4032" i="10" l="1"/>
  <c r="J4031" i="10"/>
  <c r="K4032" i="10"/>
  <c r="G4032" i="10"/>
  <c r="Q2949" i="10"/>
  <c r="B4032" i="10"/>
  <c r="L2950" i="10"/>
  <c r="A4033" i="10"/>
  <c r="F2951" i="10"/>
  <c r="H2951" i="10" s="1"/>
  <c r="I4033" i="10" l="1"/>
  <c r="J4032" i="10"/>
  <c r="K4033" i="10"/>
  <c r="G4033" i="10"/>
  <c r="P2950" i="10"/>
  <c r="O2950" i="10"/>
  <c r="B4033" i="10"/>
  <c r="M2950" i="10"/>
  <c r="N2950" i="10"/>
  <c r="A4034" i="10"/>
  <c r="D2952" i="10"/>
  <c r="E2952" i="10" s="1"/>
  <c r="C2953" i="10" s="1"/>
  <c r="I4034" i="10" l="1"/>
  <c r="J4033" i="10"/>
  <c r="K4034" i="10"/>
  <c r="G4034" i="10"/>
  <c r="Q2950" i="10"/>
  <c r="B4034" i="10"/>
  <c r="L2951" i="10"/>
  <c r="A4035" i="10"/>
  <c r="F2952" i="10"/>
  <c r="H2952" i="10" s="1"/>
  <c r="I4035" i="10" l="1"/>
  <c r="J4034" i="10"/>
  <c r="K4035" i="10"/>
  <c r="G4035" i="10"/>
  <c r="P2951" i="10"/>
  <c r="O2951" i="10"/>
  <c r="B4035" i="10"/>
  <c r="M2951" i="10"/>
  <c r="N2951" i="10"/>
  <c r="L2952" i="10"/>
  <c r="A4036" i="10"/>
  <c r="D2953" i="10"/>
  <c r="E2953" i="10" s="1"/>
  <c r="C2954" i="10" s="1"/>
  <c r="I4036" i="10" l="1"/>
  <c r="J4035" i="10"/>
  <c r="K4036" i="10"/>
  <c r="G4036" i="10"/>
  <c r="P2952" i="10"/>
  <c r="O2952" i="10"/>
  <c r="Q2951" i="10"/>
  <c r="B4036" i="10"/>
  <c r="M2952" i="10"/>
  <c r="N2952" i="10"/>
  <c r="A4037" i="10"/>
  <c r="F2953" i="10"/>
  <c r="I4037" i="10" l="1"/>
  <c r="J4036" i="10"/>
  <c r="K4037" i="10"/>
  <c r="G4037" i="10"/>
  <c r="Q2952" i="10"/>
  <c r="B4037" i="10"/>
  <c r="H2953" i="10"/>
  <c r="A4038" i="10"/>
  <c r="D2954" i="10"/>
  <c r="E2954" i="10" s="1"/>
  <c r="C2955" i="10" s="1"/>
  <c r="I4038" i="10" l="1"/>
  <c r="J4037" i="10"/>
  <c r="K4038" i="10"/>
  <c r="G4038" i="10"/>
  <c r="B4038" i="10"/>
  <c r="L2953" i="10"/>
  <c r="A4039" i="10"/>
  <c r="F2954" i="10"/>
  <c r="H2954" i="10" s="1"/>
  <c r="I4039" i="10" l="1"/>
  <c r="J4038" i="10"/>
  <c r="K4039" i="10"/>
  <c r="G4039" i="10"/>
  <c r="P2953" i="10"/>
  <c r="O2953" i="10"/>
  <c r="B4039" i="10"/>
  <c r="M2953" i="10"/>
  <c r="N2953" i="10"/>
  <c r="L2954" i="10"/>
  <c r="A4040" i="10"/>
  <c r="D2955" i="10"/>
  <c r="E2955" i="10" s="1"/>
  <c r="C2956" i="10" s="1"/>
  <c r="I4040" i="10" l="1"/>
  <c r="J4039" i="10"/>
  <c r="K4040" i="10"/>
  <c r="G4040" i="10"/>
  <c r="Q2953" i="10"/>
  <c r="P2954" i="10"/>
  <c r="O2954" i="10"/>
  <c r="B4040" i="10"/>
  <c r="M2954" i="10"/>
  <c r="N2954" i="10"/>
  <c r="A4041" i="10"/>
  <c r="F2955" i="10"/>
  <c r="I4041" i="10" l="1"/>
  <c r="J4040" i="10"/>
  <c r="K4041" i="10"/>
  <c r="G4041" i="10"/>
  <c r="Q2954" i="10"/>
  <c r="B4041" i="10"/>
  <c r="H2955" i="10"/>
  <c r="A4042" i="10"/>
  <c r="D2956" i="10"/>
  <c r="E2956" i="10" s="1"/>
  <c r="C2957" i="10" s="1"/>
  <c r="I4042" i="10" l="1"/>
  <c r="J4041" i="10"/>
  <c r="K4042" i="10"/>
  <c r="G4042" i="10"/>
  <c r="B4042" i="10"/>
  <c r="L2955" i="10"/>
  <c r="A4043" i="10"/>
  <c r="F2956" i="10"/>
  <c r="H2956" i="10" s="1"/>
  <c r="I4043" i="10" l="1"/>
  <c r="J4042" i="10"/>
  <c r="K4043" i="10"/>
  <c r="G4043" i="10"/>
  <c r="O2955" i="10"/>
  <c r="P2955" i="10"/>
  <c r="B4043" i="10"/>
  <c r="M2955" i="10"/>
  <c r="N2955" i="10"/>
  <c r="A4044" i="10"/>
  <c r="D2957" i="10"/>
  <c r="E2957" i="10" s="1"/>
  <c r="C2958" i="10" s="1"/>
  <c r="I4044" i="10" l="1"/>
  <c r="J4043" i="10"/>
  <c r="K4044" i="10"/>
  <c r="G4044" i="10"/>
  <c r="Q2955" i="10"/>
  <c r="B4044" i="10"/>
  <c r="L2956" i="10"/>
  <c r="A4045" i="10"/>
  <c r="F2957" i="10"/>
  <c r="H2957" i="10" s="1"/>
  <c r="I4045" i="10" l="1"/>
  <c r="J4044" i="10"/>
  <c r="K4045" i="10"/>
  <c r="G4045" i="10"/>
  <c r="O2956" i="10"/>
  <c r="P2956" i="10"/>
  <c r="B4045" i="10"/>
  <c r="M2956" i="10"/>
  <c r="N2956" i="10"/>
  <c r="A4046" i="10"/>
  <c r="D2958" i="10"/>
  <c r="E2958" i="10" s="1"/>
  <c r="C2959" i="10" s="1"/>
  <c r="I4046" i="10" l="1"/>
  <c r="J4045" i="10"/>
  <c r="K4046" i="10"/>
  <c r="G4046" i="10"/>
  <c r="Q2956" i="10"/>
  <c r="B4046" i="10"/>
  <c r="L2957" i="10"/>
  <c r="A4047" i="10"/>
  <c r="F2958" i="10"/>
  <c r="H2958" i="10" s="1"/>
  <c r="I4047" i="10" l="1"/>
  <c r="J4046" i="10"/>
  <c r="K4047" i="10"/>
  <c r="G4047" i="10"/>
  <c r="P2957" i="10"/>
  <c r="O2957" i="10"/>
  <c r="B4047" i="10"/>
  <c r="M2957" i="10"/>
  <c r="N2957" i="10"/>
  <c r="L2958" i="10"/>
  <c r="A4048" i="10"/>
  <c r="D2959" i="10"/>
  <c r="E2959" i="10" s="1"/>
  <c r="C2960" i="10" s="1"/>
  <c r="I4048" i="10" l="1"/>
  <c r="J4047" i="10"/>
  <c r="K4048" i="10"/>
  <c r="G4048" i="10"/>
  <c r="P2958" i="10"/>
  <c r="O2958" i="10"/>
  <c r="Q2957" i="10"/>
  <c r="B4048" i="10"/>
  <c r="M2958" i="10"/>
  <c r="N2958" i="10"/>
  <c r="A4049" i="10"/>
  <c r="F2959" i="10"/>
  <c r="I4049" i="10" l="1"/>
  <c r="J4048" i="10"/>
  <c r="K4049" i="10"/>
  <c r="G4049" i="10"/>
  <c r="Q2958" i="10"/>
  <c r="B4049" i="10"/>
  <c r="H2959" i="10"/>
  <c r="A4050" i="10"/>
  <c r="D2960" i="10"/>
  <c r="E2960" i="10" s="1"/>
  <c r="C2961" i="10" s="1"/>
  <c r="I4050" i="10" l="1"/>
  <c r="J4049" i="10"/>
  <c r="K4050" i="10"/>
  <c r="G4050" i="10"/>
  <c r="B4050" i="10"/>
  <c r="L2959" i="10"/>
  <c r="A4051" i="10"/>
  <c r="F2960" i="10"/>
  <c r="H2960" i="10" s="1"/>
  <c r="I4051" i="10" l="1"/>
  <c r="J4050" i="10"/>
  <c r="K4051" i="10"/>
  <c r="G4051" i="10"/>
  <c r="P2959" i="10"/>
  <c r="O2959" i="10"/>
  <c r="B4051" i="10"/>
  <c r="M2959" i="10"/>
  <c r="N2959" i="10"/>
  <c r="L2960" i="10"/>
  <c r="A4052" i="10"/>
  <c r="D2961" i="10"/>
  <c r="E2961" i="10" s="1"/>
  <c r="C2962" i="10" s="1"/>
  <c r="I4052" i="10" l="1"/>
  <c r="J4051" i="10"/>
  <c r="K4052" i="10"/>
  <c r="G4052" i="10"/>
  <c r="Q2959" i="10"/>
  <c r="O2960" i="10"/>
  <c r="P2960" i="10"/>
  <c r="B4052" i="10"/>
  <c r="M2960" i="10"/>
  <c r="N2960" i="10"/>
  <c r="A4053" i="10"/>
  <c r="F2961" i="10"/>
  <c r="I4053" i="10" l="1"/>
  <c r="J4052" i="10"/>
  <c r="K4053" i="10"/>
  <c r="G4053" i="10"/>
  <c r="Q2960" i="10"/>
  <c r="B4053" i="10"/>
  <c r="H2961" i="10"/>
  <c r="A4054" i="10"/>
  <c r="D2962" i="10"/>
  <c r="E2962" i="10" s="1"/>
  <c r="C2963" i="10" s="1"/>
  <c r="I4054" i="10" l="1"/>
  <c r="J4053" i="10"/>
  <c r="K4054" i="10"/>
  <c r="G4054" i="10"/>
  <c r="B4054" i="10"/>
  <c r="L2961" i="10"/>
  <c r="A4055" i="10"/>
  <c r="F2962" i="10"/>
  <c r="H2962" i="10" s="1"/>
  <c r="I4055" i="10" l="1"/>
  <c r="J4054" i="10"/>
  <c r="K4055" i="10"/>
  <c r="G4055" i="10"/>
  <c r="O2961" i="10"/>
  <c r="P2961" i="10"/>
  <c r="B4055" i="10"/>
  <c r="M2961" i="10"/>
  <c r="N2961" i="10"/>
  <c r="L2962" i="10"/>
  <c r="A4056" i="10"/>
  <c r="D2963" i="10"/>
  <c r="E2963" i="10" s="1"/>
  <c r="C2964" i="10" s="1"/>
  <c r="I4056" i="10" l="1"/>
  <c r="J4055" i="10"/>
  <c r="K4056" i="10"/>
  <c r="G4056" i="10"/>
  <c r="O2962" i="10"/>
  <c r="P2962" i="10"/>
  <c r="Q2961" i="10"/>
  <c r="B4056" i="10"/>
  <c r="M2962" i="10"/>
  <c r="N2962" i="10"/>
  <c r="A4057" i="10"/>
  <c r="F2963" i="10"/>
  <c r="I4057" i="10" l="1"/>
  <c r="J4056" i="10"/>
  <c r="K4057" i="10"/>
  <c r="G4057" i="10"/>
  <c r="Q2962" i="10"/>
  <c r="B4057" i="10"/>
  <c r="H2963" i="10"/>
  <c r="A4058" i="10"/>
  <c r="D2964" i="10"/>
  <c r="E2964" i="10" s="1"/>
  <c r="C2965" i="10" s="1"/>
  <c r="I4058" i="10" l="1"/>
  <c r="J4057" i="10"/>
  <c r="K4058" i="10"/>
  <c r="G4058" i="10"/>
  <c r="B4058" i="10"/>
  <c r="L2963" i="10"/>
  <c r="A4059" i="10"/>
  <c r="F2964" i="10"/>
  <c r="H2964" i="10" s="1"/>
  <c r="I4059" i="10" l="1"/>
  <c r="J4058" i="10"/>
  <c r="K4059" i="10"/>
  <c r="G4059" i="10"/>
  <c r="P2963" i="10"/>
  <c r="O2963" i="10"/>
  <c r="B4059" i="10"/>
  <c r="M2963" i="10"/>
  <c r="N2963" i="10"/>
  <c r="L2964" i="10"/>
  <c r="A4060" i="10"/>
  <c r="D2965" i="10"/>
  <c r="E2965" i="10" s="1"/>
  <c r="C2966" i="10" s="1"/>
  <c r="I4060" i="10" l="1"/>
  <c r="J4059" i="10"/>
  <c r="K4060" i="10"/>
  <c r="G4060" i="10"/>
  <c r="Q2963" i="10"/>
  <c r="O2964" i="10"/>
  <c r="P2964" i="10"/>
  <c r="B4060" i="10"/>
  <c r="M2964" i="10"/>
  <c r="N2964" i="10"/>
  <c r="A4061" i="10"/>
  <c r="F2965" i="10"/>
  <c r="I4061" i="10" l="1"/>
  <c r="J4060" i="10"/>
  <c r="K4061" i="10"/>
  <c r="G4061" i="10"/>
  <c r="Q2964" i="10"/>
  <c r="B4061" i="10"/>
  <c r="H2965" i="10"/>
  <c r="A4062" i="10"/>
  <c r="D2966" i="10"/>
  <c r="E2966" i="10" s="1"/>
  <c r="C2967" i="10" s="1"/>
  <c r="I4062" i="10" l="1"/>
  <c r="J4061" i="10"/>
  <c r="K4062" i="10"/>
  <c r="G4062" i="10"/>
  <c r="B4062" i="10"/>
  <c r="L2965" i="10"/>
  <c r="A4063" i="10"/>
  <c r="F2966" i="10"/>
  <c r="H2966" i="10" s="1"/>
  <c r="I4063" i="10" l="1"/>
  <c r="J4062" i="10"/>
  <c r="K4063" i="10"/>
  <c r="G4063" i="10"/>
  <c r="O2965" i="10"/>
  <c r="P2965" i="10"/>
  <c r="B4063" i="10"/>
  <c r="M2965" i="10"/>
  <c r="N2965" i="10"/>
  <c r="L2966" i="10"/>
  <c r="F34" i="11"/>
  <c r="C35" i="11"/>
  <c r="A4064" i="10"/>
  <c r="D2967" i="10"/>
  <c r="E2967" i="10" s="1"/>
  <c r="C2968" i="10" s="1"/>
  <c r="I4064" i="10" l="1"/>
  <c r="J4063" i="10"/>
  <c r="K4064" i="10"/>
  <c r="G4064" i="10"/>
  <c r="P2966" i="10"/>
  <c r="O2966" i="10"/>
  <c r="Q2965" i="10"/>
  <c r="B4064" i="10"/>
  <c r="M2966" i="10"/>
  <c r="N2966" i="10"/>
  <c r="A4065" i="10"/>
  <c r="F2967" i="10"/>
  <c r="I4065" i="10" l="1"/>
  <c r="J4064" i="10"/>
  <c r="K4065" i="10"/>
  <c r="G4065" i="10"/>
  <c r="Q2966" i="10"/>
  <c r="B4065" i="10"/>
  <c r="H2967" i="10"/>
  <c r="A4066" i="10"/>
  <c r="D2968" i="10"/>
  <c r="E2968" i="10" s="1"/>
  <c r="C2969" i="10" s="1"/>
  <c r="I4066" i="10" l="1"/>
  <c r="J4065" i="10"/>
  <c r="K4066" i="10"/>
  <c r="G4066" i="10"/>
  <c r="B4066" i="10"/>
  <c r="L2967" i="10"/>
  <c r="A4067" i="10"/>
  <c r="F2968" i="10"/>
  <c r="H2968" i="10" s="1"/>
  <c r="I4067" i="10" l="1"/>
  <c r="J4066" i="10"/>
  <c r="K4067" i="10"/>
  <c r="G4067" i="10"/>
  <c r="O2967" i="10"/>
  <c r="P2967" i="10"/>
  <c r="B4067" i="10"/>
  <c r="M2967" i="10"/>
  <c r="N2967" i="10"/>
  <c r="A4068" i="10"/>
  <c r="D2969" i="10"/>
  <c r="E2969" i="10" s="1"/>
  <c r="C2970" i="10" s="1"/>
  <c r="I4068" i="10" l="1"/>
  <c r="J4067" i="10"/>
  <c r="K4068" i="10"/>
  <c r="G4068" i="10"/>
  <c r="Q2967" i="10"/>
  <c r="B4068" i="10"/>
  <c r="L2968" i="10"/>
  <c r="A4069" i="10"/>
  <c r="F2969" i="10"/>
  <c r="H2969" i="10" s="1"/>
  <c r="I4069" i="10" l="1"/>
  <c r="J4068" i="10"/>
  <c r="K4069" i="10"/>
  <c r="G4069" i="10"/>
  <c r="O2968" i="10"/>
  <c r="P2968" i="10"/>
  <c r="B4069" i="10"/>
  <c r="M2968" i="10"/>
  <c r="N2968" i="10"/>
  <c r="L2969" i="10"/>
  <c r="A4070" i="10"/>
  <c r="D2970" i="10"/>
  <c r="E2970" i="10" s="1"/>
  <c r="C2971" i="10" s="1"/>
  <c r="I4070" i="10" l="1"/>
  <c r="J4069" i="10"/>
  <c r="K4070" i="10"/>
  <c r="G4070" i="10"/>
  <c r="Q2968" i="10"/>
  <c r="P2969" i="10"/>
  <c r="O2969" i="10"/>
  <c r="B4070" i="10"/>
  <c r="M2969" i="10"/>
  <c r="N2969" i="10"/>
  <c r="A4071" i="10"/>
  <c r="F2970" i="10"/>
  <c r="I4071" i="10" l="1"/>
  <c r="J4070" i="10"/>
  <c r="K4071" i="10"/>
  <c r="G4071" i="10"/>
  <c r="Q2969" i="10"/>
  <c r="B4071" i="10"/>
  <c r="H2970" i="10"/>
  <c r="A4072" i="10"/>
  <c r="D2971" i="10"/>
  <c r="E2971" i="10" s="1"/>
  <c r="C2972" i="10" s="1"/>
  <c r="I4072" i="10" l="1"/>
  <c r="J4071" i="10"/>
  <c r="K4072" i="10"/>
  <c r="G4072" i="10"/>
  <c r="B4072" i="10"/>
  <c r="L2970" i="10"/>
  <c r="A4073" i="10"/>
  <c r="F2971" i="10"/>
  <c r="H2971" i="10" s="1"/>
  <c r="I4073" i="10" l="1"/>
  <c r="J4072" i="10"/>
  <c r="K4073" i="10"/>
  <c r="G4073" i="10"/>
  <c r="P2970" i="10"/>
  <c r="O2970" i="10"/>
  <c r="B4073" i="10"/>
  <c r="M2970" i="10"/>
  <c r="N2970" i="10"/>
  <c r="L2971" i="10"/>
  <c r="A4074" i="10"/>
  <c r="D2972" i="10"/>
  <c r="E2972" i="10" s="1"/>
  <c r="C2973" i="10" s="1"/>
  <c r="I4074" i="10" l="1"/>
  <c r="J4073" i="10"/>
  <c r="K4074" i="10"/>
  <c r="G4074" i="10"/>
  <c r="P2971" i="10"/>
  <c r="O2971" i="10"/>
  <c r="Q2970" i="10"/>
  <c r="B4074" i="10"/>
  <c r="M2971" i="10"/>
  <c r="N2971" i="10"/>
  <c r="A4075" i="10"/>
  <c r="F2972" i="10"/>
  <c r="I4075" i="10" l="1"/>
  <c r="J4074" i="10"/>
  <c r="K4075" i="10"/>
  <c r="G4075" i="10"/>
  <c r="Q2971" i="10"/>
  <c r="B4075" i="10"/>
  <c r="H2972" i="10"/>
  <c r="A4076" i="10"/>
  <c r="D2973" i="10"/>
  <c r="E2973" i="10" s="1"/>
  <c r="C2974" i="10" s="1"/>
  <c r="I4076" i="10" l="1"/>
  <c r="J4075" i="10"/>
  <c r="K4076" i="10"/>
  <c r="G4076" i="10"/>
  <c r="B4076" i="10"/>
  <c r="L2972" i="10"/>
  <c r="A4077" i="10"/>
  <c r="F2973" i="10"/>
  <c r="H2973" i="10" s="1"/>
  <c r="I4077" i="10" l="1"/>
  <c r="J4076" i="10"/>
  <c r="K4077" i="10"/>
  <c r="G4077" i="10"/>
  <c r="P2972" i="10"/>
  <c r="O2972" i="10"/>
  <c r="B4077" i="10"/>
  <c r="M2972" i="10"/>
  <c r="N2972" i="10"/>
  <c r="A4078" i="10"/>
  <c r="D2974" i="10"/>
  <c r="E2974" i="10" s="1"/>
  <c r="C2975" i="10" s="1"/>
  <c r="I4078" i="10" l="1"/>
  <c r="J4077" i="10"/>
  <c r="K4078" i="10"/>
  <c r="G4078" i="10"/>
  <c r="Q2972" i="10"/>
  <c r="B4078" i="10"/>
  <c r="L2973" i="10"/>
  <c r="A4079" i="10"/>
  <c r="F2974" i="10"/>
  <c r="H2974" i="10" s="1"/>
  <c r="I4079" i="10" l="1"/>
  <c r="J4078" i="10"/>
  <c r="K4079" i="10"/>
  <c r="G4079" i="10"/>
  <c r="P2973" i="10"/>
  <c r="O2973" i="10"/>
  <c r="B4079" i="10"/>
  <c r="M2973" i="10"/>
  <c r="N2973" i="10"/>
  <c r="L2974" i="10"/>
  <c r="A4080" i="10"/>
  <c r="D2975" i="10"/>
  <c r="E2975" i="10" s="1"/>
  <c r="C2976" i="10" s="1"/>
  <c r="I4080" i="10" l="1"/>
  <c r="J4079" i="10"/>
  <c r="K4080" i="10"/>
  <c r="G4080" i="10"/>
  <c r="O2974" i="10"/>
  <c r="P2974" i="10"/>
  <c r="Q2973" i="10"/>
  <c r="B4080" i="10"/>
  <c r="M2974" i="10"/>
  <c r="N2974" i="10"/>
  <c r="D35" i="11"/>
  <c r="E35" i="11"/>
  <c r="A4081" i="10"/>
  <c r="F2975" i="10"/>
  <c r="I4081" i="10" l="1"/>
  <c r="J4080" i="10"/>
  <c r="K4081" i="10"/>
  <c r="G4081" i="10"/>
  <c r="Q2974" i="10"/>
  <c r="B4081" i="10"/>
  <c r="H2975" i="10"/>
  <c r="A4082" i="10"/>
  <c r="D2976" i="10"/>
  <c r="E2976" i="10" s="1"/>
  <c r="C2977" i="10" s="1"/>
  <c r="I4082" i="10" l="1"/>
  <c r="J4081" i="10"/>
  <c r="K4082" i="10"/>
  <c r="G4082" i="10"/>
  <c r="B4082" i="10"/>
  <c r="L2975" i="10"/>
  <c r="A4083" i="10"/>
  <c r="F2976" i="10"/>
  <c r="H2976" i="10" s="1"/>
  <c r="I4083" i="10" l="1"/>
  <c r="J4082" i="10"/>
  <c r="K4083" i="10"/>
  <c r="G4083" i="10"/>
  <c r="P2975" i="10"/>
  <c r="O2975" i="10"/>
  <c r="B4083" i="10"/>
  <c r="M2975" i="10"/>
  <c r="N2975" i="10"/>
  <c r="L2976" i="10"/>
  <c r="A4084" i="10"/>
  <c r="D2977" i="10"/>
  <c r="E2977" i="10" s="1"/>
  <c r="C2978" i="10" s="1"/>
  <c r="I4084" i="10" l="1"/>
  <c r="J4083" i="10"/>
  <c r="K4084" i="10"/>
  <c r="G4084" i="10"/>
  <c r="Q2975" i="10"/>
  <c r="O2976" i="10"/>
  <c r="P2976" i="10"/>
  <c r="B4084" i="10"/>
  <c r="M2976" i="10"/>
  <c r="N2976" i="10"/>
  <c r="A4085" i="10"/>
  <c r="F2977" i="10"/>
  <c r="I4085" i="10" l="1"/>
  <c r="J4084" i="10"/>
  <c r="K4085" i="10"/>
  <c r="G4085" i="10"/>
  <c r="Q2976" i="10"/>
  <c r="B4085" i="10"/>
  <c r="H2977" i="10"/>
  <c r="A4086" i="10"/>
  <c r="D2978" i="10"/>
  <c r="E2978" i="10" s="1"/>
  <c r="C2979" i="10" s="1"/>
  <c r="I4086" i="10" l="1"/>
  <c r="J4085" i="10"/>
  <c r="K4086" i="10"/>
  <c r="G4086" i="10"/>
  <c r="B4086" i="10"/>
  <c r="L2977" i="10"/>
  <c r="A4087" i="10"/>
  <c r="F2978" i="10"/>
  <c r="H2978" i="10" s="1"/>
  <c r="I4087" i="10" l="1"/>
  <c r="J4086" i="10"/>
  <c r="K4087" i="10"/>
  <c r="G4087" i="10"/>
  <c r="P2977" i="10"/>
  <c r="O2977" i="10"/>
  <c r="B4087" i="10"/>
  <c r="M2977" i="10"/>
  <c r="N2977" i="10"/>
  <c r="L2978" i="10"/>
  <c r="A4088" i="10"/>
  <c r="D2979" i="10"/>
  <c r="E2979" i="10" s="1"/>
  <c r="C2980" i="10" s="1"/>
  <c r="I4088" i="10" l="1"/>
  <c r="J4087" i="10"/>
  <c r="K4088" i="10"/>
  <c r="G4088" i="10"/>
  <c r="O2978" i="10"/>
  <c r="P2978" i="10"/>
  <c r="Q2977" i="10"/>
  <c r="B4088" i="10"/>
  <c r="M2978" i="10"/>
  <c r="N2978" i="10"/>
  <c r="A4089" i="10"/>
  <c r="F2979" i="10"/>
  <c r="I4089" i="10" l="1"/>
  <c r="J4088" i="10"/>
  <c r="K4089" i="10"/>
  <c r="G4089" i="10"/>
  <c r="Q2978" i="10"/>
  <c r="B4089" i="10"/>
  <c r="H2979" i="10"/>
  <c r="A4090" i="10"/>
  <c r="D2980" i="10"/>
  <c r="E2980" i="10" s="1"/>
  <c r="C2981" i="10" s="1"/>
  <c r="I4090" i="10" l="1"/>
  <c r="J4089" i="10"/>
  <c r="K4090" i="10"/>
  <c r="G4090" i="10"/>
  <c r="B4090" i="10"/>
  <c r="L2979" i="10"/>
  <c r="A4091" i="10"/>
  <c r="F2980" i="10"/>
  <c r="H2980" i="10" s="1"/>
  <c r="I4091" i="10" l="1"/>
  <c r="J4090" i="10"/>
  <c r="K4091" i="10"/>
  <c r="G4091" i="10"/>
  <c r="P2979" i="10"/>
  <c r="O2979" i="10"/>
  <c r="B4091" i="10"/>
  <c r="M2979" i="10"/>
  <c r="N2979" i="10"/>
  <c r="L2980" i="10"/>
  <c r="A4092" i="10"/>
  <c r="D2981" i="10"/>
  <c r="E2981" i="10" s="1"/>
  <c r="C2982" i="10" s="1"/>
  <c r="I4092" i="10" l="1"/>
  <c r="J4091" i="10"/>
  <c r="K4092" i="10"/>
  <c r="G4092" i="10"/>
  <c r="P2980" i="10"/>
  <c r="O2980" i="10"/>
  <c r="Q2979" i="10"/>
  <c r="B4092" i="10"/>
  <c r="M2980" i="10"/>
  <c r="N2980" i="10"/>
  <c r="A4093" i="10"/>
  <c r="F2981" i="10"/>
  <c r="I4093" i="10" l="1"/>
  <c r="J4092" i="10"/>
  <c r="K4093" i="10"/>
  <c r="G4093" i="10"/>
  <c r="Q2980" i="10"/>
  <c r="B4093" i="10"/>
  <c r="H2981" i="10"/>
  <c r="A4094" i="10"/>
  <c r="D2982" i="10"/>
  <c r="E2982" i="10" s="1"/>
  <c r="C2983" i="10" s="1"/>
  <c r="I4094" i="10" l="1"/>
  <c r="J4093" i="10"/>
  <c r="K4094" i="10"/>
  <c r="G4094" i="10"/>
  <c r="B4094" i="10"/>
  <c r="L2981" i="10"/>
  <c r="A4095" i="10"/>
  <c r="F2982" i="10"/>
  <c r="H2982" i="10" s="1"/>
  <c r="I4095" i="10" l="1"/>
  <c r="J4094" i="10"/>
  <c r="K4095" i="10"/>
  <c r="G4095" i="10"/>
  <c r="O2981" i="10"/>
  <c r="P2981" i="10"/>
  <c r="B4095" i="10"/>
  <c r="M2981" i="10"/>
  <c r="N2981" i="10"/>
  <c r="A4096" i="10"/>
  <c r="D2983" i="10"/>
  <c r="E2983" i="10" s="1"/>
  <c r="C2984" i="10" s="1"/>
  <c r="I4096" i="10" l="1"/>
  <c r="J4095" i="10"/>
  <c r="K4096" i="10"/>
  <c r="G4096" i="10"/>
  <c r="Q2981" i="10"/>
  <c r="B4096" i="10"/>
  <c r="L2982" i="10"/>
  <c r="A4097" i="10"/>
  <c r="F2983" i="10"/>
  <c r="H2983" i="10" s="1"/>
  <c r="I4097" i="10" l="1"/>
  <c r="J4096" i="10"/>
  <c r="K4097" i="10"/>
  <c r="G4097" i="10"/>
  <c r="O2982" i="10"/>
  <c r="P2982" i="10"/>
  <c r="B4097" i="10"/>
  <c r="M2982" i="10"/>
  <c r="N2982" i="10"/>
  <c r="L2983" i="10"/>
  <c r="A4098" i="10"/>
  <c r="D2984" i="10"/>
  <c r="E2984" i="10" s="1"/>
  <c r="C2985" i="10" s="1"/>
  <c r="I4098" i="10" l="1"/>
  <c r="J4097" i="10"/>
  <c r="K4098" i="10"/>
  <c r="G4098" i="10"/>
  <c r="Q2982" i="10"/>
  <c r="O2983" i="10"/>
  <c r="P2983" i="10"/>
  <c r="B4098" i="10"/>
  <c r="M2983" i="10"/>
  <c r="N2983" i="10"/>
  <c r="A4099" i="10"/>
  <c r="F2984" i="10"/>
  <c r="I4099" i="10" l="1"/>
  <c r="J4098" i="10"/>
  <c r="K4099" i="10"/>
  <c r="G4099" i="10"/>
  <c r="Q2983" i="10"/>
  <c r="B4099" i="10"/>
  <c r="H2984" i="10"/>
  <c r="A4100" i="10"/>
  <c r="D2985" i="10"/>
  <c r="E2985" i="10" s="1"/>
  <c r="C2986" i="10" s="1"/>
  <c r="I4100" i="10" l="1"/>
  <c r="J4099" i="10"/>
  <c r="K4100" i="10"/>
  <c r="G4100" i="10"/>
  <c r="B4100" i="10"/>
  <c r="L2984" i="10"/>
  <c r="A4101" i="10"/>
  <c r="F2985" i="10"/>
  <c r="H2985" i="10" s="1"/>
  <c r="I4101" i="10" l="1"/>
  <c r="J4100" i="10"/>
  <c r="K4101" i="10"/>
  <c r="G4101" i="10"/>
  <c r="P2984" i="10"/>
  <c r="O2984" i="10"/>
  <c r="B4101" i="10"/>
  <c r="M2984" i="10"/>
  <c r="N2984" i="10"/>
  <c r="L2985" i="10"/>
  <c r="A4102" i="10"/>
  <c r="D2986" i="10"/>
  <c r="E2986" i="10" s="1"/>
  <c r="C2987" i="10" s="1"/>
  <c r="I4102" i="10" l="1"/>
  <c r="J4101" i="10"/>
  <c r="K4102" i="10"/>
  <c r="G4102" i="10"/>
  <c r="O2985" i="10"/>
  <c r="P2985" i="10"/>
  <c r="Q2984" i="10"/>
  <c r="B4102" i="10"/>
  <c r="M2985" i="10"/>
  <c r="N2985" i="10"/>
  <c r="A4103" i="10"/>
  <c r="F2986" i="10"/>
  <c r="I4103" i="10" l="1"/>
  <c r="J4102" i="10"/>
  <c r="K4103" i="10"/>
  <c r="G4103" i="10"/>
  <c r="Q2985" i="10"/>
  <c r="B4103" i="10"/>
  <c r="H2986" i="10"/>
  <c r="A4104" i="10"/>
  <c r="D2987" i="10"/>
  <c r="E2987" i="10" s="1"/>
  <c r="C2988" i="10" s="1"/>
  <c r="I4104" i="10" l="1"/>
  <c r="J4103" i="10"/>
  <c r="K4104" i="10"/>
  <c r="G4104" i="10"/>
  <c r="B4104" i="10"/>
  <c r="L2986" i="10"/>
  <c r="A4105" i="10"/>
  <c r="F2987" i="10"/>
  <c r="H2987" i="10" s="1"/>
  <c r="I4105" i="10" l="1"/>
  <c r="J4104" i="10"/>
  <c r="K4105" i="10"/>
  <c r="G4105" i="10"/>
  <c r="P2986" i="10"/>
  <c r="O2986" i="10"/>
  <c r="B4105" i="10"/>
  <c r="M2986" i="10"/>
  <c r="N2986" i="10"/>
  <c r="A4106" i="10"/>
  <c r="D2988" i="10"/>
  <c r="E2988" i="10" s="1"/>
  <c r="C2989" i="10" s="1"/>
  <c r="I4106" i="10" l="1"/>
  <c r="J4105" i="10"/>
  <c r="K4106" i="10"/>
  <c r="G4106" i="10"/>
  <c r="Q2986" i="10"/>
  <c r="B4106" i="10"/>
  <c r="L2987" i="10"/>
  <c r="A4107" i="10"/>
  <c r="F2988" i="10"/>
  <c r="H2988" i="10" s="1"/>
  <c r="I4107" i="10" l="1"/>
  <c r="J4106" i="10"/>
  <c r="K4107" i="10"/>
  <c r="G4107" i="10"/>
  <c r="O2987" i="10"/>
  <c r="P2987" i="10"/>
  <c r="B4107" i="10"/>
  <c r="M2987" i="10"/>
  <c r="N2987" i="10"/>
  <c r="L2988" i="10"/>
  <c r="A4108" i="10"/>
  <c r="D2989" i="10"/>
  <c r="E2989" i="10" s="1"/>
  <c r="C2990" i="10" s="1"/>
  <c r="I4108" i="10" l="1"/>
  <c r="J4107" i="10"/>
  <c r="K4108" i="10"/>
  <c r="G4108" i="10"/>
  <c r="Q2987" i="10"/>
  <c r="P2988" i="10"/>
  <c r="O2988" i="10"/>
  <c r="B4108" i="10"/>
  <c r="M2988" i="10"/>
  <c r="N2988" i="10"/>
  <c r="A4109" i="10"/>
  <c r="F2989" i="10"/>
  <c r="I4109" i="10" l="1"/>
  <c r="J4108" i="10"/>
  <c r="K4109" i="10"/>
  <c r="G4109" i="10"/>
  <c r="Q2988" i="10"/>
  <c r="B4109" i="10"/>
  <c r="H2989" i="10"/>
  <c r="A4110" i="10"/>
  <c r="D2990" i="10"/>
  <c r="E2990" i="10" s="1"/>
  <c r="C2991" i="10" s="1"/>
  <c r="I4110" i="10" l="1"/>
  <c r="J4109" i="10"/>
  <c r="K4110" i="10"/>
  <c r="G4110" i="10"/>
  <c r="B4110" i="10"/>
  <c r="L2989" i="10"/>
  <c r="A4111" i="10"/>
  <c r="F2990" i="10"/>
  <c r="H2990" i="10" s="1"/>
  <c r="I4111" i="10" l="1"/>
  <c r="J4110" i="10"/>
  <c r="K4111" i="10"/>
  <c r="G4111" i="10"/>
  <c r="P2989" i="10"/>
  <c r="O2989" i="10"/>
  <c r="B4111" i="10"/>
  <c r="M2989" i="10"/>
  <c r="N2989" i="10"/>
  <c r="L2990" i="10"/>
  <c r="A4112" i="10"/>
  <c r="D2991" i="10"/>
  <c r="E2991" i="10" s="1"/>
  <c r="C2992" i="10" s="1"/>
  <c r="I4112" i="10" l="1"/>
  <c r="J4111" i="10"/>
  <c r="K4112" i="10"/>
  <c r="G4112" i="10"/>
  <c r="Q2989" i="10"/>
  <c r="O2990" i="10"/>
  <c r="P2990" i="10"/>
  <c r="B4112" i="10"/>
  <c r="M2990" i="10"/>
  <c r="N2990" i="10"/>
  <c r="A4113" i="10"/>
  <c r="F2991" i="10"/>
  <c r="I4113" i="10" l="1"/>
  <c r="J4112" i="10"/>
  <c r="K4113" i="10"/>
  <c r="G4113" i="10"/>
  <c r="Q2990" i="10"/>
  <c r="B4113" i="10"/>
  <c r="H2991" i="10"/>
  <c r="A4114" i="10"/>
  <c r="D2992" i="10"/>
  <c r="E2992" i="10" s="1"/>
  <c r="C2993" i="10" s="1"/>
  <c r="I4114" i="10" l="1"/>
  <c r="J4113" i="10"/>
  <c r="K4114" i="10"/>
  <c r="G4114" i="10"/>
  <c r="B4114" i="10"/>
  <c r="L2991" i="10"/>
  <c r="A4115" i="10"/>
  <c r="F2992" i="10"/>
  <c r="H2992" i="10" s="1"/>
  <c r="I4115" i="10" l="1"/>
  <c r="J4114" i="10"/>
  <c r="K4115" i="10"/>
  <c r="G4115" i="10"/>
  <c r="P2991" i="10"/>
  <c r="O2991" i="10"/>
  <c r="B4115" i="10"/>
  <c r="M2991" i="10"/>
  <c r="N2991" i="10"/>
  <c r="L2992" i="10"/>
  <c r="A4116" i="10"/>
  <c r="D2993" i="10"/>
  <c r="E2993" i="10" s="1"/>
  <c r="C2994" i="10" s="1"/>
  <c r="I4116" i="10" l="1"/>
  <c r="J4115" i="10"/>
  <c r="K4116" i="10"/>
  <c r="G4116" i="10"/>
  <c r="P2992" i="10"/>
  <c r="O2992" i="10"/>
  <c r="Q2991" i="10"/>
  <c r="B4116" i="10"/>
  <c r="M2992" i="10"/>
  <c r="N2992" i="10"/>
  <c r="A4117" i="10"/>
  <c r="F2993" i="10"/>
  <c r="I4117" i="10" l="1"/>
  <c r="J4116" i="10"/>
  <c r="K4117" i="10"/>
  <c r="G4117" i="10"/>
  <c r="Q2992" i="10"/>
  <c r="B4117" i="10"/>
  <c r="H2993" i="10"/>
  <c r="A4118" i="10"/>
  <c r="D2994" i="10"/>
  <c r="E2994" i="10" s="1"/>
  <c r="C2995" i="10" s="1"/>
  <c r="I4118" i="10" l="1"/>
  <c r="J4117" i="10"/>
  <c r="K4118" i="10"/>
  <c r="G4118" i="10"/>
  <c r="B4118" i="10"/>
  <c r="L2993" i="10"/>
  <c r="A4119" i="10"/>
  <c r="F2994" i="10"/>
  <c r="H2994" i="10" s="1"/>
  <c r="I4119" i="10" l="1"/>
  <c r="J4118" i="10"/>
  <c r="K4119" i="10"/>
  <c r="G4119" i="10"/>
  <c r="P2993" i="10"/>
  <c r="O2993" i="10"/>
  <c r="B4119" i="10"/>
  <c r="M2993" i="10"/>
  <c r="N2993" i="10"/>
  <c r="A4120" i="10"/>
  <c r="D2995" i="10"/>
  <c r="E2995" i="10" s="1"/>
  <c r="C2996" i="10" s="1"/>
  <c r="I4120" i="10" l="1"/>
  <c r="J4119" i="10"/>
  <c r="K4120" i="10"/>
  <c r="G4120" i="10"/>
  <c r="Q2993" i="10"/>
  <c r="B4120" i="10"/>
  <c r="L2994" i="10"/>
  <c r="A4121" i="10"/>
  <c r="F2995" i="10"/>
  <c r="H2995" i="10" s="1"/>
  <c r="I4121" i="10" l="1"/>
  <c r="J4120" i="10"/>
  <c r="K4121" i="10"/>
  <c r="G4121" i="10"/>
  <c r="O2994" i="10"/>
  <c r="P2994" i="10"/>
  <c r="B4121" i="10"/>
  <c r="M2994" i="10"/>
  <c r="N2994" i="10"/>
  <c r="L2995" i="10"/>
  <c r="A4122" i="10"/>
  <c r="D2996" i="10"/>
  <c r="E2996" i="10" s="1"/>
  <c r="C2997" i="10" s="1"/>
  <c r="I4122" i="10" l="1"/>
  <c r="J4121" i="10"/>
  <c r="K4122" i="10"/>
  <c r="G4122" i="10"/>
  <c r="Q2994" i="10"/>
  <c r="O2995" i="10"/>
  <c r="P2995" i="10"/>
  <c r="B4122" i="10"/>
  <c r="M2995" i="10"/>
  <c r="N2995" i="10"/>
  <c r="A4123" i="10"/>
  <c r="F2996" i="10"/>
  <c r="I4123" i="10" l="1"/>
  <c r="J4122" i="10"/>
  <c r="K4123" i="10"/>
  <c r="G4123" i="10"/>
  <c r="Q2995" i="10"/>
  <c r="B4123" i="10"/>
  <c r="H2996" i="10"/>
  <c r="A4124" i="10"/>
  <c r="D2997" i="10"/>
  <c r="E2997" i="10" s="1"/>
  <c r="C2998" i="10" s="1"/>
  <c r="I4124" i="10" l="1"/>
  <c r="J4123" i="10"/>
  <c r="K4124" i="10"/>
  <c r="G4124" i="10"/>
  <c r="B4124" i="10"/>
  <c r="L2996" i="10"/>
  <c r="A4125" i="10"/>
  <c r="F2997" i="10"/>
  <c r="H2997" i="10" s="1"/>
  <c r="I4125" i="10" l="1"/>
  <c r="J4124" i="10"/>
  <c r="K4125" i="10"/>
  <c r="G4125" i="10"/>
  <c r="P2996" i="10"/>
  <c r="O2996" i="10"/>
  <c r="B4125" i="10"/>
  <c r="M2996" i="10"/>
  <c r="N2996" i="10"/>
  <c r="L2997" i="10"/>
  <c r="A4126" i="10"/>
  <c r="D2998" i="10"/>
  <c r="E2998" i="10" s="1"/>
  <c r="C2999" i="10" s="1"/>
  <c r="I4126" i="10" l="1"/>
  <c r="J4125" i="10"/>
  <c r="K4126" i="10"/>
  <c r="G4126" i="10"/>
  <c r="O2997" i="10"/>
  <c r="P2997" i="10"/>
  <c r="Q2996" i="10"/>
  <c r="B4126" i="10"/>
  <c r="M2997" i="10"/>
  <c r="N2997" i="10"/>
  <c r="A4127" i="10"/>
  <c r="F2998" i="10"/>
  <c r="I4127" i="10" l="1"/>
  <c r="J4126" i="10"/>
  <c r="K4127" i="10"/>
  <c r="G4127" i="10"/>
  <c r="Q2997" i="10"/>
  <c r="B4127" i="10"/>
  <c r="H2998" i="10"/>
  <c r="A4128" i="10"/>
  <c r="D2999" i="10"/>
  <c r="E2999" i="10" s="1"/>
  <c r="C3000" i="10" s="1"/>
  <c r="I4128" i="10" l="1"/>
  <c r="J4127" i="10"/>
  <c r="K4128" i="10"/>
  <c r="G4128" i="10"/>
  <c r="B4128" i="10"/>
  <c r="L2998" i="10"/>
  <c r="A4129" i="10"/>
  <c r="F2999" i="10"/>
  <c r="H2999" i="10" s="1"/>
  <c r="I4129" i="10" l="1"/>
  <c r="J4128" i="10"/>
  <c r="K4129" i="10"/>
  <c r="G4129" i="10"/>
  <c r="O2998" i="10"/>
  <c r="P2998" i="10"/>
  <c r="B4129" i="10"/>
  <c r="M2998" i="10"/>
  <c r="N2998" i="10"/>
  <c r="L2999" i="10"/>
  <c r="A4130" i="10"/>
  <c r="D3000" i="10"/>
  <c r="E3000" i="10" s="1"/>
  <c r="C3001" i="10" s="1"/>
  <c r="I4130" i="10" l="1"/>
  <c r="J4129" i="10"/>
  <c r="K4130" i="10"/>
  <c r="G4130" i="10"/>
  <c r="O2999" i="10"/>
  <c r="P2999" i="10"/>
  <c r="Q2998" i="10"/>
  <c r="B4130" i="10"/>
  <c r="M2999" i="10"/>
  <c r="N2999" i="10"/>
  <c r="A4131" i="10"/>
  <c r="F3000" i="10"/>
  <c r="I4131" i="10" l="1"/>
  <c r="J4130" i="10"/>
  <c r="K4131" i="10"/>
  <c r="G4131" i="10"/>
  <c r="Q2999" i="10"/>
  <c r="B4131" i="10"/>
  <c r="H3000" i="10"/>
  <c r="A4132" i="10"/>
  <c r="D3001" i="10"/>
  <c r="E3001" i="10" s="1"/>
  <c r="C3002" i="10" s="1"/>
  <c r="I4132" i="10" l="1"/>
  <c r="J4131" i="10"/>
  <c r="K4132" i="10"/>
  <c r="G4132" i="10"/>
  <c r="B4132" i="10"/>
  <c r="L3000" i="10"/>
  <c r="A4133" i="10"/>
  <c r="F3001" i="10"/>
  <c r="H3001" i="10" s="1"/>
  <c r="I4133" i="10" l="1"/>
  <c r="J4132" i="10"/>
  <c r="K4133" i="10"/>
  <c r="G4133" i="10"/>
  <c r="P3000" i="10"/>
  <c r="O3000" i="10"/>
  <c r="B4133" i="10"/>
  <c r="M3000" i="10"/>
  <c r="N3000" i="10"/>
  <c r="A4134" i="10"/>
  <c r="D3002" i="10"/>
  <c r="E3002" i="10" s="1"/>
  <c r="C3003" i="10" s="1"/>
  <c r="I4134" i="10" l="1"/>
  <c r="J4133" i="10"/>
  <c r="K4134" i="10"/>
  <c r="G4134" i="10"/>
  <c r="Q3000" i="10"/>
  <c r="B4134" i="10"/>
  <c r="L3001" i="10"/>
  <c r="A4135" i="10"/>
  <c r="F3002" i="10"/>
  <c r="H3002" i="10" s="1"/>
  <c r="I4135" i="10" l="1"/>
  <c r="J4134" i="10"/>
  <c r="K4135" i="10"/>
  <c r="G4135" i="10"/>
  <c r="O3001" i="10"/>
  <c r="P3001" i="10"/>
  <c r="B4135" i="10"/>
  <c r="M3001" i="10"/>
  <c r="N3001" i="10"/>
  <c r="A4136" i="10"/>
  <c r="D3003" i="10"/>
  <c r="E3003" i="10" s="1"/>
  <c r="C3004" i="10" s="1"/>
  <c r="I4136" i="10" l="1"/>
  <c r="J4135" i="10"/>
  <c r="K4136" i="10"/>
  <c r="G4136" i="10"/>
  <c r="Q3001" i="10"/>
  <c r="B4136" i="10"/>
  <c r="L3002" i="10"/>
  <c r="A4137" i="10"/>
  <c r="F3003" i="10"/>
  <c r="H3003" i="10" s="1"/>
  <c r="I4137" i="10" l="1"/>
  <c r="J4136" i="10"/>
  <c r="K4137" i="10"/>
  <c r="G4137" i="10"/>
  <c r="O3002" i="10"/>
  <c r="P3002" i="10"/>
  <c r="B4137" i="10"/>
  <c r="M3002" i="10"/>
  <c r="N3002" i="10"/>
  <c r="A4138" i="10"/>
  <c r="D3004" i="10"/>
  <c r="E3004" i="10" s="1"/>
  <c r="C3005" i="10" s="1"/>
  <c r="I4138" i="10" l="1"/>
  <c r="J4137" i="10"/>
  <c r="K4138" i="10"/>
  <c r="G4138" i="10"/>
  <c r="Q3002" i="10"/>
  <c r="B4138" i="10"/>
  <c r="L3003" i="10"/>
  <c r="A4139" i="10"/>
  <c r="F3004" i="10"/>
  <c r="H3004" i="10" s="1"/>
  <c r="I4139" i="10" l="1"/>
  <c r="J4138" i="10"/>
  <c r="K4139" i="10"/>
  <c r="G4139" i="10"/>
  <c r="P3003" i="10"/>
  <c r="O3003" i="10"/>
  <c r="B4139" i="10"/>
  <c r="M3003" i="10"/>
  <c r="N3003" i="10"/>
  <c r="L3004" i="10"/>
  <c r="A4140" i="10"/>
  <c r="D3005" i="10"/>
  <c r="E3005" i="10" s="1"/>
  <c r="C3006" i="10" s="1"/>
  <c r="I4140" i="10" l="1"/>
  <c r="J4139" i="10"/>
  <c r="K4140" i="10"/>
  <c r="G4140" i="10"/>
  <c r="O3004" i="10"/>
  <c r="P3004" i="10"/>
  <c r="Q3003" i="10"/>
  <c r="B4140" i="10"/>
  <c r="M3004" i="10"/>
  <c r="N3004" i="10"/>
  <c r="A4141" i="10"/>
  <c r="F3005" i="10"/>
  <c r="I4141" i="10" l="1"/>
  <c r="J4140" i="10"/>
  <c r="K4141" i="10"/>
  <c r="G4141" i="10"/>
  <c r="Q3004" i="10"/>
  <c r="B4141" i="10"/>
  <c r="H3005" i="10"/>
  <c r="A4142" i="10"/>
  <c r="D3006" i="10"/>
  <c r="E3006" i="10" s="1"/>
  <c r="C3007" i="10" s="1"/>
  <c r="I4142" i="10" l="1"/>
  <c r="J4141" i="10"/>
  <c r="K4142" i="10"/>
  <c r="G4142" i="10"/>
  <c r="B4142" i="10"/>
  <c r="L3005" i="10"/>
  <c r="A4143" i="10"/>
  <c r="F3006" i="10"/>
  <c r="H3006" i="10" s="1"/>
  <c r="I4143" i="10" l="1"/>
  <c r="J4142" i="10"/>
  <c r="K4143" i="10"/>
  <c r="G4143" i="10"/>
  <c r="O3005" i="10"/>
  <c r="P3005" i="10"/>
  <c r="B4143" i="10"/>
  <c r="M3005" i="10"/>
  <c r="N3005" i="10"/>
  <c r="A4144" i="10"/>
  <c r="D3007" i="10"/>
  <c r="E3007" i="10" s="1"/>
  <c r="C3008" i="10" s="1"/>
  <c r="I4144" i="10" l="1"/>
  <c r="J4143" i="10"/>
  <c r="K4144" i="10"/>
  <c r="G4144" i="10"/>
  <c r="Q3005" i="10"/>
  <c r="B4144" i="10"/>
  <c r="L3006" i="10"/>
  <c r="A4145" i="10"/>
  <c r="F3007" i="10"/>
  <c r="H3007" i="10" s="1"/>
  <c r="I4145" i="10" l="1"/>
  <c r="J4144" i="10"/>
  <c r="K4145" i="10"/>
  <c r="G4145" i="10"/>
  <c r="P3006" i="10"/>
  <c r="O3006" i="10"/>
  <c r="B4145" i="10"/>
  <c r="M3006" i="10"/>
  <c r="N3006" i="10"/>
  <c r="L3007" i="10"/>
  <c r="A4146" i="10"/>
  <c r="D3008" i="10"/>
  <c r="E3008" i="10" s="1"/>
  <c r="C3009" i="10" s="1"/>
  <c r="I4146" i="10" l="1"/>
  <c r="J4145" i="10"/>
  <c r="K4146" i="10"/>
  <c r="G4146" i="10"/>
  <c r="P3007" i="10"/>
  <c r="O3007" i="10"/>
  <c r="Q3006" i="10"/>
  <c r="B4146" i="10"/>
  <c r="M3007" i="10"/>
  <c r="N3007" i="10"/>
  <c r="A4147" i="10"/>
  <c r="F3008" i="10"/>
  <c r="I4147" i="10" l="1"/>
  <c r="J4146" i="10"/>
  <c r="K4147" i="10"/>
  <c r="G4147" i="10"/>
  <c r="Q3007" i="10"/>
  <c r="B4147" i="10"/>
  <c r="H3008" i="10"/>
  <c r="A4148" i="10"/>
  <c r="D3009" i="10"/>
  <c r="E3009" i="10" s="1"/>
  <c r="C3010" i="10" s="1"/>
  <c r="I4148" i="10" l="1"/>
  <c r="J4147" i="10"/>
  <c r="K4148" i="10"/>
  <c r="G4148" i="10"/>
  <c r="B4148" i="10"/>
  <c r="L3008" i="10"/>
  <c r="A4149" i="10"/>
  <c r="F3009" i="10"/>
  <c r="H3009" i="10" s="1"/>
  <c r="I4149" i="10" l="1"/>
  <c r="J4148" i="10"/>
  <c r="K4149" i="10"/>
  <c r="G4149" i="10"/>
  <c r="P3008" i="10"/>
  <c r="O3008" i="10"/>
  <c r="B4149" i="10"/>
  <c r="M3008" i="10"/>
  <c r="N3008" i="10"/>
  <c r="L3009" i="10"/>
  <c r="A4150" i="10"/>
  <c r="D3010" i="10"/>
  <c r="E3010" i="10" s="1"/>
  <c r="C3011" i="10" s="1"/>
  <c r="I4150" i="10" l="1"/>
  <c r="J4149" i="10"/>
  <c r="K4150" i="10"/>
  <c r="G4150" i="10"/>
  <c r="O3009" i="10"/>
  <c r="P3009" i="10"/>
  <c r="Q3008" i="10"/>
  <c r="B4150" i="10"/>
  <c r="M3009" i="10"/>
  <c r="N3009" i="10"/>
  <c r="A4151" i="10"/>
  <c r="F3010" i="10"/>
  <c r="I4151" i="10" l="1"/>
  <c r="J4150" i="10"/>
  <c r="K4151" i="10"/>
  <c r="G4151" i="10"/>
  <c r="Q3009" i="10"/>
  <c r="B4151" i="10"/>
  <c r="H3010" i="10"/>
  <c r="A4152" i="10"/>
  <c r="D3011" i="10"/>
  <c r="E3011" i="10" s="1"/>
  <c r="C3012" i="10" s="1"/>
  <c r="I4152" i="10" l="1"/>
  <c r="J4151" i="10"/>
  <c r="K4152" i="10"/>
  <c r="G4152" i="10"/>
  <c r="B4152" i="10"/>
  <c r="L3010" i="10"/>
  <c r="A4153" i="10"/>
  <c r="F3011" i="10"/>
  <c r="H3011" i="10" s="1"/>
  <c r="I4153" i="10" l="1"/>
  <c r="J4152" i="10"/>
  <c r="K4153" i="10"/>
  <c r="G4153" i="10"/>
  <c r="O3010" i="10"/>
  <c r="P3010" i="10"/>
  <c r="B4153" i="10"/>
  <c r="M3010" i="10"/>
  <c r="N3010" i="10"/>
  <c r="A4154" i="10"/>
  <c r="D3012" i="10"/>
  <c r="E3012" i="10" s="1"/>
  <c r="C3013" i="10" s="1"/>
  <c r="I4154" i="10" l="1"/>
  <c r="J4153" i="10"/>
  <c r="K4154" i="10"/>
  <c r="G4154" i="10"/>
  <c r="Q3010" i="10"/>
  <c r="B4154" i="10"/>
  <c r="L3011" i="10"/>
  <c r="A4155" i="10"/>
  <c r="F3012" i="10"/>
  <c r="H3012" i="10" s="1"/>
  <c r="I4155" i="10" l="1"/>
  <c r="J4154" i="10"/>
  <c r="K4155" i="10"/>
  <c r="G4155" i="10"/>
  <c r="O3011" i="10"/>
  <c r="P3011" i="10"/>
  <c r="B4155" i="10"/>
  <c r="M3011" i="10"/>
  <c r="N3011" i="10"/>
  <c r="A4156" i="10"/>
  <c r="D3013" i="10"/>
  <c r="E3013" i="10" s="1"/>
  <c r="C3014" i="10" s="1"/>
  <c r="I4156" i="10" l="1"/>
  <c r="J4155" i="10"/>
  <c r="K4156" i="10"/>
  <c r="G4156" i="10"/>
  <c r="Q3011" i="10"/>
  <c r="B4156" i="10"/>
  <c r="L3012" i="10"/>
  <c r="A4157" i="10"/>
  <c r="F3013" i="10"/>
  <c r="H3013" i="10" s="1"/>
  <c r="I4157" i="10" l="1"/>
  <c r="J4156" i="10"/>
  <c r="K4157" i="10"/>
  <c r="G4157" i="10"/>
  <c r="P3012" i="10"/>
  <c r="O3012" i="10"/>
  <c r="B4157" i="10"/>
  <c r="M3012" i="10"/>
  <c r="N3012" i="10"/>
  <c r="L3013" i="10"/>
  <c r="A4158" i="10"/>
  <c r="D3014" i="10"/>
  <c r="E3014" i="10" s="1"/>
  <c r="C3015" i="10" s="1"/>
  <c r="I4158" i="10" l="1"/>
  <c r="J4157" i="10"/>
  <c r="K4158" i="10"/>
  <c r="G4158" i="10"/>
  <c r="P3013" i="10"/>
  <c r="O3013" i="10"/>
  <c r="Q3012" i="10"/>
  <c r="B4158" i="10"/>
  <c r="M3013" i="10"/>
  <c r="N3013" i="10"/>
  <c r="A4159" i="10"/>
  <c r="F3014" i="10"/>
  <c r="I4159" i="10" l="1"/>
  <c r="J4158" i="10"/>
  <c r="K4159" i="10"/>
  <c r="G4159" i="10"/>
  <c r="Q3013" i="10"/>
  <c r="B4159" i="10"/>
  <c r="H3014" i="10"/>
  <c r="A4160" i="10"/>
  <c r="D3015" i="10"/>
  <c r="E3015" i="10" s="1"/>
  <c r="C3016" i="10" s="1"/>
  <c r="I4160" i="10" l="1"/>
  <c r="J4159" i="10"/>
  <c r="K4160" i="10"/>
  <c r="G4160" i="10"/>
  <c r="B4160" i="10"/>
  <c r="L3014" i="10"/>
  <c r="A4161" i="10"/>
  <c r="F3015" i="10"/>
  <c r="H3015" i="10" s="1"/>
  <c r="I4161" i="10" l="1"/>
  <c r="J4160" i="10"/>
  <c r="K4161" i="10"/>
  <c r="G4161" i="10"/>
  <c r="O3014" i="10"/>
  <c r="P3014" i="10"/>
  <c r="B4161" i="10"/>
  <c r="M3014" i="10"/>
  <c r="N3014" i="10"/>
  <c r="L3015" i="10"/>
  <c r="A4162" i="10"/>
  <c r="D3016" i="10"/>
  <c r="E3016" i="10" s="1"/>
  <c r="C3017" i="10" s="1"/>
  <c r="I4162" i="10" l="1"/>
  <c r="J4161" i="10"/>
  <c r="K4162" i="10"/>
  <c r="G4162" i="10"/>
  <c r="O3015" i="10"/>
  <c r="P3015" i="10"/>
  <c r="Q3014" i="10"/>
  <c r="B4162" i="10"/>
  <c r="M3015" i="10"/>
  <c r="N3015" i="10"/>
  <c r="A4163" i="10"/>
  <c r="F3016" i="10"/>
  <c r="I4163" i="10" l="1"/>
  <c r="J4162" i="10"/>
  <c r="K4163" i="10"/>
  <c r="G4163" i="10"/>
  <c r="Q3015" i="10"/>
  <c r="B4163" i="10"/>
  <c r="H3016" i="10"/>
  <c r="A4164" i="10"/>
  <c r="D3017" i="10"/>
  <c r="E3017" i="10" s="1"/>
  <c r="C3018" i="10" s="1"/>
  <c r="I4164" i="10" l="1"/>
  <c r="J4163" i="10"/>
  <c r="K4164" i="10"/>
  <c r="G4164" i="10"/>
  <c r="B4164" i="10"/>
  <c r="L3016" i="10"/>
  <c r="A4165" i="10"/>
  <c r="F3017" i="10"/>
  <c r="H3017" i="10" s="1"/>
  <c r="I4165" i="10" l="1"/>
  <c r="J4164" i="10"/>
  <c r="K4165" i="10"/>
  <c r="G4165" i="10"/>
  <c r="P3016" i="10"/>
  <c r="O3016" i="10"/>
  <c r="B4165" i="10"/>
  <c r="M3016" i="10"/>
  <c r="N3016" i="10"/>
  <c r="L3017" i="10"/>
  <c r="A4166" i="10"/>
  <c r="D3018" i="10"/>
  <c r="E3018" i="10" s="1"/>
  <c r="C3019" i="10" s="1"/>
  <c r="I4166" i="10" l="1"/>
  <c r="J4165" i="10"/>
  <c r="K4166" i="10"/>
  <c r="G4166" i="10"/>
  <c r="P3017" i="10"/>
  <c r="O3017" i="10"/>
  <c r="Q3016" i="10"/>
  <c r="B4166" i="10"/>
  <c r="M3017" i="10"/>
  <c r="N3017" i="10"/>
  <c r="A4167" i="10"/>
  <c r="F3018" i="10"/>
  <c r="I4167" i="10" l="1"/>
  <c r="J4166" i="10"/>
  <c r="K4167" i="10"/>
  <c r="G4167" i="10"/>
  <c r="Q3017" i="10"/>
  <c r="B4167" i="10"/>
  <c r="H3018" i="10"/>
  <c r="A4168" i="10"/>
  <c r="D3019" i="10"/>
  <c r="E3019" i="10" s="1"/>
  <c r="C3020" i="10" s="1"/>
  <c r="I4168" i="10" l="1"/>
  <c r="J4167" i="10"/>
  <c r="K4168" i="10"/>
  <c r="G4168" i="10"/>
  <c r="B4168" i="10"/>
  <c r="L3018" i="10"/>
  <c r="A4169" i="10"/>
  <c r="F3019" i="10"/>
  <c r="H3019" i="10" s="1"/>
  <c r="I4169" i="10" l="1"/>
  <c r="J4168" i="10"/>
  <c r="K4169" i="10"/>
  <c r="G4169" i="10"/>
  <c r="O3018" i="10"/>
  <c r="P3018" i="10"/>
  <c r="B4169" i="10"/>
  <c r="M3018" i="10"/>
  <c r="N3018" i="10"/>
  <c r="L3019" i="10"/>
  <c r="A4170" i="10"/>
  <c r="D3020" i="10"/>
  <c r="E3020" i="10" s="1"/>
  <c r="C3021" i="10" s="1"/>
  <c r="I4170" i="10" l="1"/>
  <c r="J4169" i="10"/>
  <c r="K4170" i="10"/>
  <c r="G4170" i="10"/>
  <c r="O3019" i="10"/>
  <c r="P3019" i="10"/>
  <c r="Q3018" i="10"/>
  <c r="B4170" i="10"/>
  <c r="M3019" i="10"/>
  <c r="N3019" i="10"/>
  <c r="A4171" i="10"/>
  <c r="F3020" i="10"/>
  <c r="I4171" i="10" l="1"/>
  <c r="J4170" i="10"/>
  <c r="K4171" i="10"/>
  <c r="G4171" i="10"/>
  <c r="Q3019" i="10"/>
  <c r="B4171" i="10"/>
  <c r="H3020" i="10"/>
  <c r="A4172" i="10"/>
  <c r="D3021" i="10"/>
  <c r="E3021" i="10" s="1"/>
  <c r="C3022" i="10" s="1"/>
  <c r="I4172" i="10" l="1"/>
  <c r="J4171" i="10"/>
  <c r="K4172" i="10"/>
  <c r="G4172" i="10"/>
  <c r="B4172" i="10"/>
  <c r="L3020" i="10"/>
  <c r="A4173" i="10"/>
  <c r="F3021" i="10"/>
  <c r="H3021" i="10" s="1"/>
  <c r="I4173" i="10" l="1"/>
  <c r="J4172" i="10"/>
  <c r="K4173" i="10"/>
  <c r="G4173" i="10"/>
  <c r="P3020" i="10"/>
  <c r="O3020" i="10"/>
  <c r="B4173" i="10"/>
  <c r="M3020" i="10"/>
  <c r="N3020" i="10"/>
  <c r="A4174" i="10"/>
  <c r="D3022" i="10"/>
  <c r="E3022" i="10" s="1"/>
  <c r="C3023" i="10" s="1"/>
  <c r="I4174" i="10" l="1"/>
  <c r="J4173" i="10"/>
  <c r="K4174" i="10"/>
  <c r="G4174" i="10"/>
  <c r="Q3020" i="10"/>
  <c r="B4174" i="10"/>
  <c r="L3021" i="10"/>
  <c r="A4175" i="10"/>
  <c r="F3022" i="10"/>
  <c r="H3022" i="10" s="1"/>
  <c r="I4175" i="10" l="1"/>
  <c r="J4174" i="10"/>
  <c r="K4175" i="10"/>
  <c r="G4175" i="10"/>
  <c r="P3021" i="10"/>
  <c r="O3021" i="10"/>
  <c r="B4175" i="10"/>
  <c r="M3021" i="10"/>
  <c r="N3021" i="10"/>
  <c r="L3022" i="10"/>
  <c r="A4176" i="10"/>
  <c r="D3023" i="10"/>
  <c r="E3023" i="10" s="1"/>
  <c r="C3024" i="10" s="1"/>
  <c r="I4176" i="10" l="1"/>
  <c r="J4175" i="10"/>
  <c r="K4176" i="10"/>
  <c r="G4176" i="10"/>
  <c r="P3022" i="10"/>
  <c r="O3022" i="10"/>
  <c r="Q3021" i="10"/>
  <c r="B4176" i="10"/>
  <c r="M3022" i="10"/>
  <c r="N3022" i="10"/>
  <c r="A4177" i="10"/>
  <c r="F3023" i="10"/>
  <c r="I4177" i="10" l="1"/>
  <c r="J4176" i="10"/>
  <c r="K4177" i="10"/>
  <c r="G4177" i="10"/>
  <c r="Q3022" i="10"/>
  <c r="B4177" i="10"/>
  <c r="H3023" i="10"/>
  <c r="A4178" i="10"/>
  <c r="D3024" i="10"/>
  <c r="E3024" i="10" s="1"/>
  <c r="C3025" i="10" s="1"/>
  <c r="I4178" i="10" l="1"/>
  <c r="J4177" i="10"/>
  <c r="K4178" i="10"/>
  <c r="G4178" i="10"/>
  <c r="B4178" i="10"/>
  <c r="L3023" i="10"/>
  <c r="A4179" i="10"/>
  <c r="F3024" i="10"/>
  <c r="H3024" i="10" s="1"/>
  <c r="I4179" i="10" l="1"/>
  <c r="J4178" i="10"/>
  <c r="K4179" i="10"/>
  <c r="G4179" i="10"/>
  <c r="O3023" i="10"/>
  <c r="P3023" i="10"/>
  <c r="B4179" i="10"/>
  <c r="M3023" i="10"/>
  <c r="N3023" i="10"/>
  <c r="L3024" i="10"/>
  <c r="A4180" i="10"/>
  <c r="D3025" i="10"/>
  <c r="E3025" i="10" s="1"/>
  <c r="C3026" i="10" s="1"/>
  <c r="I4180" i="10" l="1"/>
  <c r="J4179" i="10"/>
  <c r="K4180" i="10"/>
  <c r="G4180" i="10"/>
  <c r="P3024" i="10"/>
  <c r="O3024" i="10"/>
  <c r="Q3023" i="10"/>
  <c r="B4180" i="10"/>
  <c r="M3024" i="10"/>
  <c r="N3024" i="10"/>
  <c r="A4181" i="10"/>
  <c r="F3025" i="10"/>
  <c r="I4181" i="10" l="1"/>
  <c r="J4180" i="10"/>
  <c r="K4181" i="10"/>
  <c r="G4181" i="10"/>
  <c r="Q3024" i="10"/>
  <c r="B4181" i="10"/>
  <c r="H3025" i="10"/>
  <c r="A4182" i="10"/>
  <c r="D3026" i="10"/>
  <c r="E3026" i="10" s="1"/>
  <c r="C3027" i="10" s="1"/>
  <c r="I4182" i="10" l="1"/>
  <c r="J4181" i="10"/>
  <c r="K4182" i="10"/>
  <c r="G4182" i="10"/>
  <c r="B4182" i="10"/>
  <c r="L3025" i="10"/>
  <c r="A4183" i="10"/>
  <c r="F3026" i="10"/>
  <c r="I4183" i="10" l="1"/>
  <c r="J4182" i="10"/>
  <c r="K4183" i="10"/>
  <c r="G4183" i="10"/>
  <c r="O3025" i="10"/>
  <c r="P3025" i="10"/>
  <c r="B4183" i="10"/>
  <c r="N3025" i="10"/>
  <c r="M3025" i="10"/>
  <c r="L3026" i="10"/>
  <c r="H3026" i="10"/>
  <c r="A4184" i="10"/>
  <c r="D3027" i="10"/>
  <c r="E3027" i="10" s="1"/>
  <c r="C3028" i="10" s="1"/>
  <c r="I4184" i="10" l="1"/>
  <c r="J4183" i="10"/>
  <c r="K4184" i="10"/>
  <c r="G4184" i="10"/>
  <c r="O3026" i="10"/>
  <c r="P3026" i="10"/>
  <c r="Q3025" i="10"/>
  <c r="B4184" i="10"/>
  <c r="N3026" i="10"/>
  <c r="M3026" i="10"/>
  <c r="A4185" i="10"/>
  <c r="F3027" i="10"/>
  <c r="I4185" i="10" l="1"/>
  <c r="J4184" i="10"/>
  <c r="K4185" i="10"/>
  <c r="G4185" i="10"/>
  <c r="Q3026" i="10"/>
  <c r="B4185" i="10"/>
  <c r="H3027" i="10"/>
  <c r="A4186" i="10"/>
  <c r="D3028" i="10"/>
  <c r="E3028" i="10" s="1"/>
  <c r="C3029" i="10" s="1"/>
  <c r="I4186" i="10" l="1"/>
  <c r="J4185" i="10"/>
  <c r="K4186" i="10"/>
  <c r="G4186" i="10"/>
  <c r="B4186" i="10"/>
  <c r="L3027" i="10"/>
  <c r="A4187" i="10"/>
  <c r="F3028" i="10"/>
  <c r="H3028" i="10" s="1"/>
  <c r="I4187" i="10" l="1"/>
  <c r="J4186" i="10"/>
  <c r="K4187" i="10"/>
  <c r="G4187" i="10"/>
  <c r="O3027" i="10"/>
  <c r="P3027" i="10"/>
  <c r="B4187" i="10"/>
  <c r="M3027" i="10"/>
  <c r="N3027" i="10"/>
  <c r="A4188" i="10"/>
  <c r="D3029" i="10"/>
  <c r="E3029" i="10" s="1"/>
  <c r="C3030" i="10" s="1"/>
  <c r="I4188" i="10" l="1"/>
  <c r="J4187" i="10"/>
  <c r="K4188" i="10"/>
  <c r="G4188" i="10"/>
  <c r="Q3027" i="10"/>
  <c r="B4188" i="10"/>
  <c r="L3028" i="10"/>
  <c r="A4189" i="10"/>
  <c r="F3029" i="10"/>
  <c r="H3029" i="10" s="1"/>
  <c r="I4189" i="10" l="1"/>
  <c r="J4188" i="10"/>
  <c r="K4189" i="10"/>
  <c r="G4189" i="10"/>
  <c r="O3028" i="10"/>
  <c r="P3028" i="10"/>
  <c r="B4189" i="10"/>
  <c r="M3028" i="10"/>
  <c r="N3028" i="10"/>
  <c r="L3029" i="10"/>
  <c r="A4190" i="10"/>
  <c r="D3030" i="10"/>
  <c r="E3030" i="10" s="1"/>
  <c r="C3031" i="10" s="1"/>
  <c r="I4190" i="10" l="1"/>
  <c r="J4189" i="10"/>
  <c r="K4190" i="10"/>
  <c r="G4190" i="10"/>
  <c r="Q3028" i="10"/>
  <c r="P3029" i="10"/>
  <c r="O3029" i="10"/>
  <c r="B4190" i="10"/>
  <c r="M3029" i="10"/>
  <c r="N3029" i="10"/>
  <c r="A4191" i="10"/>
  <c r="F3030" i="10"/>
  <c r="I4191" i="10" l="1"/>
  <c r="J4190" i="10"/>
  <c r="K4191" i="10"/>
  <c r="G4191" i="10"/>
  <c r="Q3029" i="10"/>
  <c r="B4191" i="10"/>
  <c r="H3030" i="10"/>
  <c r="A4192" i="10"/>
  <c r="D3031" i="10"/>
  <c r="E3031" i="10" s="1"/>
  <c r="C3032" i="10" s="1"/>
  <c r="I4192" i="10" l="1"/>
  <c r="J4191" i="10"/>
  <c r="K4192" i="10"/>
  <c r="G4192" i="10"/>
  <c r="B4192" i="10"/>
  <c r="L3030" i="10"/>
  <c r="A4193" i="10"/>
  <c r="F3031" i="10"/>
  <c r="H3031" i="10" s="1"/>
  <c r="I4193" i="10" l="1"/>
  <c r="J4192" i="10"/>
  <c r="K4193" i="10"/>
  <c r="G4193" i="10"/>
  <c r="O3030" i="10"/>
  <c r="P3030" i="10"/>
  <c r="B4193" i="10"/>
  <c r="M3030" i="10"/>
  <c r="N3030" i="10"/>
  <c r="L3031" i="10"/>
  <c r="A4194" i="10"/>
  <c r="D3032" i="10"/>
  <c r="E3032" i="10" s="1"/>
  <c r="C3033" i="10" s="1"/>
  <c r="I4194" i="10" l="1"/>
  <c r="J4193" i="10"/>
  <c r="K4194" i="10"/>
  <c r="G4194" i="10"/>
  <c r="O3031" i="10"/>
  <c r="P3031" i="10"/>
  <c r="Q3030" i="10"/>
  <c r="B4194" i="10"/>
  <c r="M3031" i="10"/>
  <c r="N3031" i="10"/>
  <c r="A4195" i="10"/>
  <c r="F3032" i="10"/>
  <c r="I4195" i="10" l="1"/>
  <c r="J4194" i="10"/>
  <c r="K4195" i="10"/>
  <c r="G4195" i="10"/>
  <c r="Q3031" i="10"/>
  <c r="B4195" i="10"/>
  <c r="H3032" i="10"/>
  <c r="A4196" i="10"/>
  <c r="D3033" i="10"/>
  <c r="E3033" i="10" s="1"/>
  <c r="C3034" i="10" s="1"/>
  <c r="I4196" i="10" l="1"/>
  <c r="J4195" i="10"/>
  <c r="K4196" i="10"/>
  <c r="G4196" i="10"/>
  <c r="B4196" i="10"/>
  <c r="L3032" i="10"/>
  <c r="A4197" i="10"/>
  <c r="F3033" i="10"/>
  <c r="H3033" i="10" s="1"/>
  <c r="I4197" i="10" l="1"/>
  <c r="J4196" i="10"/>
  <c r="K4197" i="10"/>
  <c r="G4197" i="10"/>
  <c r="O3032" i="10"/>
  <c r="P3032" i="10"/>
  <c r="B4197" i="10"/>
  <c r="M3032" i="10"/>
  <c r="N3032" i="10"/>
  <c r="L3033" i="10"/>
  <c r="A4198" i="10"/>
  <c r="D3034" i="10"/>
  <c r="E3034" i="10" s="1"/>
  <c r="C3035" i="10" s="1"/>
  <c r="I4198" i="10" l="1"/>
  <c r="J4197" i="10"/>
  <c r="K4198" i="10"/>
  <c r="G4198" i="10"/>
  <c r="O3033" i="10"/>
  <c r="P3033" i="10"/>
  <c r="Q3032" i="10"/>
  <c r="B4198" i="10"/>
  <c r="M3033" i="10"/>
  <c r="N3033" i="10"/>
  <c r="A4199" i="10"/>
  <c r="F3034" i="10"/>
  <c r="I4199" i="10" l="1"/>
  <c r="J4198" i="10"/>
  <c r="K4199" i="10"/>
  <c r="G4199" i="10"/>
  <c r="Q3033" i="10"/>
  <c r="B4199" i="10"/>
  <c r="H3034" i="10"/>
  <c r="A4200" i="10"/>
  <c r="D3035" i="10"/>
  <c r="E3035" i="10" s="1"/>
  <c r="C3036" i="10" s="1"/>
  <c r="I4200" i="10" l="1"/>
  <c r="J4199" i="10"/>
  <c r="K4200" i="10"/>
  <c r="G4200" i="10"/>
  <c r="B4200" i="10"/>
  <c r="L3034" i="10"/>
  <c r="A4201" i="10"/>
  <c r="F3035" i="10"/>
  <c r="H3035" i="10" s="1"/>
  <c r="I4201" i="10" l="1"/>
  <c r="J4200" i="10"/>
  <c r="K4201" i="10"/>
  <c r="G4201" i="10"/>
  <c r="P3034" i="10"/>
  <c r="O3034" i="10"/>
  <c r="B4201" i="10"/>
  <c r="M3034" i="10"/>
  <c r="N3034" i="10"/>
  <c r="A4202" i="10"/>
  <c r="D3036" i="10"/>
  <c r="E3036" i="10" s="1"/>
  <c r="C3037" i="10" s="1"/>
  <c r="I4202" i="10" l="1"/>
  <c r="J4201" i="10"/>
  <c r="K4202" i="10"/>
  <c r="G4202" i="10"/>
  <c r="Q3034" i="10"/>
  <c r="B4202" i="10"/>
  <c r="L3035" i="10"/>
  <c r="A4203" i="10"/>
  <c r="F3036" i="10"/>
  <c r="H3036" i="10" s="1"/>
  <c r="I4203" i="10" l="1"/>
  <c r="J4202" i="10"/>
  <c r="K4203" i="10"/>
  <c r="G4203" i="10"/>
  <c r="P3035" i="10"/>
  <c r="O3035" i="10"/>
  <c r="B4203" i="10"/>
  <c r="M3035" i="10"/>
  <c r="N3035" i="10"/>
  <c r="L3036" i="10"/>
  <c r="A4204" i="10"/>
  <c r="D3037" i="10"/>
  <c r="E3037" i="10" s="1"/>
  <c r="C3038" i="10" s="1"/>
  <c r="I4204" i="10" l="1"/>
  <c r="J4203" i="10"/>
  <c r="K4204" i="10"/>
  <c r="G4204" i="10"/>
  <c r="P3036" i="10"/>
  <c r="O3036" i="10"/>
  <c r="Q3035" i="10"/>
  <c r="B4204" i="10"/>
  <c r="M3036" i="10"/>
  <c r="N3036" i="10"/>
  <c r="A4205" i="10"/>
  <c r="F3037" i="10"/>
  <c r="I4205" i="10" l="1"/>
  <c r="J4204" i="10"/>
  <c r="K4205" i="10"/>
  <c r="G4205" i="10"/>
  <c r="Q3036" i="10"/>
  <c r="B4205" i="10"/>
  <c r="H3037" i="10"/>
  <c r="A4206" i="10"/>
  <c r="D3038" i="10"/>
  <c r="E3038" i="10" s="1"/>
  <c r="C3039" i="10" s="1"/>
  <c r="I4206" i="10" l="1"/>
  <c r="J4205" i="10"/>
  <c r="K4206" i="10"/>
  <c r="G4206" i="10"/>
  <c r="B4206" i="10"/>
  <c r="L3037" i="10"/>
  <c r="A4207" i="10"/>
  <c r="F3038" i="10"/>
  <c r="H3038" i="10" s="1"/>
  <c r="I4207" i="10" l="1"/>
  <c r="J4206" i="10"/>
  <c r="K4207" i="10"/>
  <c r="G4207" i="10"/>
  <c r="P3037" i="10"/>
  <c r="O3037" i="10"/>
  <c r="B4207" i="10"/>
  <c r="M3037" i="10"/>
  <c r="N3037" i="10"/>
  <c r="L3038" i="10"/>
  <c r="A4208" i="10"/>
  <c r="D3039" i="10"/>
  <c r="E3039" i="10" s="1"/>
  <c r="C3040" i="10" s="1"/>
  <c r="I4208" i="10" l="1"/>
  <c r="J4207" i="10"/>
  <c r="K4208" i="10"/>
  <c r="G4208" i="10"/>
  <c r="Q3037" i="10"/>
  <c r="O3038" i="10"/>
  <c r="P3038" i="10"/>
  <c r="B4208" i="10"/>
  <c r="M3038" i="10"/>
  <c r="N3038" i="10"/>
  <c r="A4209" i="10"/>
  <c r="F3039" i="10"/>
  <c r="I4209" i="10" l="1"/>
  <c r="J4208" i="10"/>
  <c r="K4209" i="10"/>
  <c r="G4209" i="10"/>
  <c r="Q3038" i="10"/>
  <c r="B4209" i="10"/>
  <c r="H3039" i="10"/>
  <c r="A4210" i="10"/>
  <c r="D3040" i="10"/>
  <c r="E3040" i="10" s="1"/>
  <c r="C3041" i="10" s="1"/>
  <c r="I4210" i="10" l="1"/>
  <c r="J4209" i="10"/>
  <c r="K4210" i="10"/>
  <c r="G4210" i="10"/>
  <c r="B4210" i="10"/>
  <c r="L3039" i="10"/>
  <c r="A4211" i="10"/>
  <c r="F3040" i="10"/>
  <c r="H3040" i="10" s="1"/>
  <c r="I4211" i="10" l="1"/>
  <c r="J4210" i="10"/>
  <c r="K4211" i="10"/>
  <c r="G4211" i="10"/>
  <c r="P3039" i="10"/>
  <c r="O3039" i="10"/>
  <c r="B4211" i="10"/>
  <c r="M3039" i="10"/>
  <c r="N3039" i="10"/>
  <c r="L3040" i="10"/>
  <c r="A4212" i="10"/>
  <c r="D3041" i="10"/>
  <c r="E3041" i="10" s="1"/>
  <c r="C3042" i="10" s="1"/>
  <c r="I4212" i="10" l="1"/>
  <c r="J4211" i="10"/>
  <c r="K4212" i="10"/>
  <c r="G4212" i="10"/>
  <c r="P3040" i="10"/>
  <c r="O3040" i="10"/>
  <c r="Q3039" i="10"/>
  <c r="B4212" i="10"/>
  <c r="M3040" i="10"/>
  <c r="N3040" i="10"/>
  <c r="A4213" i="10"/>
  <c r="F3041" i="10"/>
  <c r="I4213" i="10" l="1"/>
  <c r="J4212" i="10"/>
  <c r="K4213" i="10"/>
  <c r="G4213" i="10"/>
  <c r="Q3040" i="10"/>
  <c r="B4213" i="10"/>
  <c r="H3041" i="10"/>
  <c r="A4214" i="10"/>
  <c r="D3042" i="10"/>
  <c r="E3042" i="10" s="1"/>
  <c r="C3043" i="10" s="1"/>
  <c r="I4214" i="10" l="1"/>
  <c r="J4213" i="10"/>
  <c r="K4214" i="10"/>
  <c r="G4214" i="10"/>
  <c r="B4214" i="10"/>
  <c r="L3041" i="10"/>
  <c r="A4215" i="10"/>
  <c r="F3042" i="10"/>
  <c r="H3042" i="10" s="1"/>
  <c r="I4215" i="10" l="1"/>
  <c r="J4214" i="10"/>
  <c r="K4215" i="10"/>
  <c r="G4215" i="10"/>
  <c r="O3041" i="10"/>
  <c r="P3041" i="10"/>
  <c r="B4215" i="10"/>
  <c r="M3041" i="10"/>
  <c r="N3041" i="10"/>
  <c r="A4216" i="10"/>
  <c r="D3043" i="10"/>
  <c r="E3043" i="10" s="1"/>
  <c r="C3044" i="10" s="1"/>
  <c r="I4216" i="10" l="1"/>
  <c r="J4215" i="10"/>
  <c r="K4216" i="10"/>
  <c r="G4216" i="10"/>
  <c r="Q3041" i="10"/>
  <c r="B4216" i="10"/>
  <c r="L3042" i="10"/>
  <c r="A4217" i="10"/>
  <c r="F3043" i="10"/>
  <c r="H3043" i="10" s="1"/>
  <c r="I4217" i="10" l="1"/>
  <c r="J4216" i="10"/>
  <c r="K4217" i="10"/>
  <c r="G4217" i="10"/>
  <c r="O3042" i="10"/>
  <c r="P3042" i="10"/>
  <c r="B4217" i="10"/>
  <c r="M3042" i="10"/>
  <c r="N3042" i="10"/>
  <c r="L3043" i="10"/>
  <c r="A4218" i="10"/>
  <c r="D3044" i="10"/>
  <c r="E3044" i="10" s="1"/>
  <c r="C3045" i="10" s="1"/>
  <c r="I4218" i="10" l="1"/>
  <c r="J4217" i="10"/>
  <c r="K4218" i="10"/>
  <c r="G4218" i="10"/>
  <c r="Q3042" i="10"/>
  <c r="O3043" i="10"/>
  <c r="P3043" i="10"/>
  <c r="B4218" i="10"/>
  <c r="M3043" i="10"/>
  <c r="N3043" i="10"/>
  <c r="A4219" i="10"/>
  <c r="F3044" i="10"/>
  <c r="I4219" i="10" l="1"/>
  <c r="J4218" i="10"/>
  <c r="K4219" i="10"/>
  <c r="G4219" i="10"/>
  <c r="Q3043" i="10"/>
  <c r="B4219" i="10"/>
  <c r="H3044" i="10"/>
  <c r="A4220" i="10"/>
  <c r="D3045" i="10"/>
  <c r="E3045" i="10" s="1"/>
  <c r="C3046" i="10" s="1"/>
  <c r="I4220" i="10" l="1"/>
  <c r="J4219" i="10"/>
  <c r="K4220" i="10"/>
  <c r="G4220" i="10"/>
  <c r="B4220" i="10"/>
  <c r="L3044" i="10"/>
  <c r="A4221" i="10"/>
  <c r="F3045" i="10"/>
  <c r="H3045" i="10" s="1"/>
  <c r="I4221" i="10" l="1"/>
  <c r="J4220" i="10"/>
  <c r="K4221" i="10"/>
  <c r="G4221" i="10"/>
  <c r="P3044" i="10"/>
  <c r="O3044" i="10"/>
  <c r="B4221" i="10"/>
  <c r="M3044" i="10"/>
  <c r="N3044" i="10"/>
  <c r="L3045" i="10"/>
  <c r="A4222" i="10"/>
  <c r="D3046" i="10"/>
  <c r="E3046" i="10" s="1"/>
  <c r="C3047" i="10" s="1"/>
  <c r="I4222" i="10" l="1"/>
  <c r="J4221" i="10"/>
  <c r="K4222" i="10"/>
  <c r="G4222" i="10"/>
  <c r="P3045" i="10"/>
  <c r="O3045" i="10"/>
  <c r="Q3044" i="10"/>
  <c r="B4222" i="10"/>
  <c r="M3045" i="10"/>
  <c r="N3045" i="10"/>
  <c r="A4223" i="10"/>
  <c r="F3046" i="10"/>
  <c r="I4223" i="10" l="1"/>
  <c r="J4222" i="10"/>
  <c r="K4223" i="10"/>
  <c r="G4223" i="10"/>
  <c r="Q3045" i="10"/>
  <c r="B4223" i="10"/>
  <c r="H3046" i="10"/>
  <c r="A4224" i="10"/>
  <c r="D3047" i="10"/>
  <c r="E3047" i="10" s="1"/>
  <c r="C3048" i="10" s="1"/>
  <c r="I4224" i="10" l="1"/>
  <c r="J4223" i="10"/>
  <c r="K4224" i="10"/>
  <c r="G4224" i="10"/>
  <c r="B4224" i="10"/>
  <c r="L3046" i="10"/>
  <c r="A4225" i="10"/>
  <c r="F3047" i="10"/>
  <c r="H3047" i="10" s="1"/>
  <c r="I4225" i="10" l="1"/>
  <c r="J4224" i="10"/>
  <c r="K4225" i="10"/>
  <c r="G4225" i="10"/>
  <c r="P3046" i="10"/>
  <c r="O3046" i="10"/>
  <c r="B4225" i="10"/>
  <c r="M3046" i="10"/>
  <c r="N3046" i="10"/>
  <c r="L3047" i="10"/>
  <c r="A4226" i="10"/>
  <c r="D3048" i="10"/>
  <c r="E3048" i="10" s="1"/>
  <c r="C3049" i="10" s="1"/>
  <c r="I4226" i="10" l="1"/>
  <c r="J4225" i="10"/>
  <c r="K4226" i="10"/>
  <c r="G4226" i="10"/>
  <c r="O3047" i="10"/>
  <c r="P3047" i="10"/>
  <c r="Q3046" i="10"/>
  <c r="B4226" i="10"/>
  <c r="M3047" i="10"/>
  <c r="N3047" i="10"/>
  <c r="A4227" i="10"/>
  <c r="F3048" i="10"/>
  <c r="I4227" i="10" l="1"/>
  <c r="J4226" i="10"/>
  <c r="K4227" i="10"/>
  <c r="G4227" i="10"/>
  <c r="Q3047" i="10"/>
  <c r="B4227" i="10"/>
  <c r="H3048" i="10"/>
  <c r="A4228" i="10"/>
  <c r="D3049" i="10"/>
  <c r="E3049" i="10" s="1"/>
  <c r="C3050" i="10" s="1"/>
  <c r="I4228" i="10" l="1"/>
  <c r="J4227" i="10"/>
  <c r="K4228" i="10"/>
  <c r="G4228" i="10"/>
  <c r="B4228" i="10"/>
  <c r="L3048" i="10"/>
  <c r="A4229" i="10"/>
  <c r="F3049" i="10"/>
  <c r="H3049" i="10" s="1"/>
  <c r="I4229" i="10" l="1"/>
  <c r="J4228" i="10"/>
  <c r="K4229" i="10"/>
  <c r="G4229" i="10"/>
  <c r="O3048" i="10"/>
  <c r="P3048" i="10"/>
  <c r="B4229" i="10"/>
  <c r="M3048" i="10"/>
  <c r="N3048" i="10"/>
  <c r="L3049" i="10"/>
  <c r="A4230" i="10"/>
  <c r="D3050" i="10"/>
  <c r="E3050" i="10" s="1"/>
  <c r="C3051" i="10" s="1"/>
  <c r="I4230" i="10" l="1"/>
  <c r="J4229" i="10"/>
  <c r="K4230" i="10"/>
  <c r="G4230" i="10"/>
  <c r="O3049" i="10"/>
  <c r="P3049" i="10"/>
  <c r="Q3048" i="10"/>
  <c r="B4230" i="10"/>
  <c r="M3049" i="10"/>
  <c r="N3049" i="10"/>
  <c r="A4231" i="10"/>
  <c r="F3050" i="10"/>
  <c r="I4231" i="10" l="1"/>
  <c r="J4230" i="10"/>
  <c r="K4231" i="10"/>
  <c r="G4231" i="10"/>
  <c r="Q3049" i="10"/>
  <c r="B4231" i="10"/>
  <c r="H3050" i="10"/>
  <c r="A4232" i="10"/>
  <c r="D3051" i="10"/>
  <c r="E3051" i="10" s="1"/>
  <c r="C3052" i="10" s="1"/>
  <c r="I4232" i="10" l="1"/>
  <c r="J4231" i="10"/>
  <c r="K4232" i="10"/>
  <c r="G4232" i="10"/>
  <c r="B4232" i="10"/>
  <c r="L3050" i="10"/>
  <c r="A4233" i="10"/>
  <c r="F3051" i="10"/>
  <c r="H3051" i="10" s="1"/>
  <c r="I4233" i="10" l="1"/>
  <c r="J4232" i="10"/>
  <c r="K4233" i="10"/>
  <c r="G4233" i="10"/>
  <c r="P3050" i="10"/>
  <c r="O3050" i="10"/>
  <c r="B4233" i="10"/>
  <c r="M3050" i="10"/>
  <c r="N3050" i="10"/>
  <c r="L3051" i="10"/>
  <c r="A4234" i="10"/>
  <c r="D3052" i="10"/>
  <c r="E3052" i="10" s="1"/>
  <c r="C3053" i="10" s="1"/>
  <c r="I4234" i="10" l="1"/>
  <c r="J4233" i="10"/>
  <c r="K4234" i="10"/>
  <c r="G4234" i="10"/>
  <c r="P3051" i="10"/>
  <c r="O3051" i="10"/>
  <c r="Q3050" i="10"/>
  <c r="B4234" i="10"/>
  <c r="M3051" i="10"/>
  <c r="N3051" i="10"/>
  <c r="A4235" i="10"/>
  <c r="F3052" i="10"/>
  <c r="I4235" i="10" l="1"/>
  <c r="J4234" i="10"/>
  <c r="K4235" i="10"/>
  <c r="G4235" i="10"/>
  <c r="Q3051" i="10"/>
  <c r="B4235" i="10"/>
  <c r="H3052" i="10"/>
  <c r="A4236" i="10"/>
  <c r="D3053" i="10"/>
  <c r="E3053" i="10" s="1"/>
  <c r="C3054" i="10" s="1"/>
  <c r="I4236" i="10" l="1"/>
  <c r="J4235" i="10"/>
  <c r="K4236" i="10"/>
  <c r="G4236" i="10"/>
  <c r="B4236" i="10"/>
  <c r="L3052" i="10"/>
  <c r="A4237" i="10"/>
  <c r="F3053" i="10"/>
  <c r="H3053" i="10" s="1"/>
  <c r="I4237" i="10" l="1"/>
  <c r="J4236" i="10"/>
  <c r="K4237" i="10"/>
  <c r="G4237" i="10"/>
  <c r="P3052" i="10"/>
  <c r="O3052" i="10"/>
  <c r="B4237" i="10"/>
  <c r="M3052" i="10"/>
  <c r="N3052" i="10"/>
  <c r="L3053" i="10"/>
  <c r="A4238" i="10"/>
  <c r="D3054" i="10"/>
  <c r="E3054" i="10" s="1"/>
  <c r="C3055" i="10" s="1"/>
  <c r="I4238" i="10" l="1"/>
  <c r="J4237" i="10"/>
  <c r="K4238" i="10"/>
  <c r="G4238" i="10"/>
  <c r="O3053" i="10"/>
  <c r="P3053" i="10"/>
  <c r="Q3052" i="10"/>
  <c r="B4238" i="10"/>
  <c r="M3053" i="10"/>
  <c r="N3053" i="10"/>
  <c r="A4239" i="10"/>
  <c r="F3054" i="10"/>
  <c r="I4239" i="10" l="1"/>
  <c r="J4238" i="10"/>
  <c r="K4239" i="10"/>
  <c r="G4239" i="10"/>
  <c r="Q3053" i="10"/>
  <c r="B4239" i="10"/>
  <c r="H3054" i="10"/>
  <c r="A4240" i="10"/>
  <c r="D3055" i="10"/>
  <c r="E3055" i="10" s="1"/>
  <c r="C3056" i="10" s="1"/>
  <c r="I4240" i="10" l="1"/>
  <c r="J4239" i="10"/>
  <c r="K4240" i="10"/>
  <c r="G4240" i="10"/>
  <c r="B4240" i="10"/>
  <c r="L3054" i="10"/>
  <c r="A4241" i="10"/>
  <c r="F3055" i="10"/>
  <c r="H3055" i="10" s="1"/>
  <c r="I4241" i="10" l="1"/>
  <c r="J4240" i="10"/>
  <c r="K4241" i="10"/>
  <c r="G4241" i="10"/>
  <c r="O3054" i="10"/>
  <c r="P3054" i="10"/>
  <c r="B4241" i="10"/>
  <c r="M3054" i="10"/>
  <c r="N3054" i="10"/>
  <c r="A4242" i="10"/>
  <c r="D3056" i="10"/>
  <c r="E3056" i="10" s="1"/>
  <c r="C3057" i="10" s="1"/>
  <c r="I4242" i="10" l="1"/>
  <c r="J4241" i="10"/>
  <c r="K4242" i="10"/>
  <c r="G4242" i="10"/>
  <c r="Q3054" i="10"/>
  <c r="B4242" i="10"/>
  <c r="L3055" i="10"/>
  <c r="A4243" i="10"/>
  <c r="F3056" i="10"/>
  <c r="H3056" i="10" s="1"/>
  <c r="I4243" i="10" l="1"/>
  <c r="J4242" i="10"/>
  <c r="K4243" i="10"/>
  <c r="G4243" i="10"/>
  <c r="P3055" i="10"/>
  <c r="O3055" i="10"/>
  <c r="B4243" i="10"/>
  <c r="M3055" i="10"/>
  <c r="N3055" i="10"/>
  <c r="A4244" i="10"/>
  <c r="D3057" i="10"/>
  <c r="E3057" i="10" s="1"/>
  <c r="C3058" i="10" s="1"/>
  <c r="I4244" i="10" l="1"/>
  <c r="J4243" i="10"/>
  <c r="K4244" i="10"/>
  <c r="G4244" i="10"/>
  <c r="Q3055" i="10"/>
  <c r="B4244" i="10"/>
  <c r="L3056" i="10"/>
  <c r="A4245" i="10"/>
  <c r="F3057" i="10"/>
  <c r="H3057" i="10" s="1"/>
  <c r="I4245" i="10" l="1"/>
  <c r="J4244" i="10"/>
  <c r="K4245" i="10"/>
  <c r="G4245" i="10"/>
  <c r="P3056" i="10"/>
  <c r="O3056" i="10"/>
  <c r="B4245" i="10"/>
  <c r="M3056" i="10"/>
  <c r="N3056" i="10"/>
  <c r="L3057" i="10"/>
  <c r="A4246" i="10"/>
  <c r="D3058" i="10"/>
  <c r="E3058" i="10" s="1"/>
  <c r="C3059" i="10" s="1"/>
  <c r="I4246" i="10" l="1"/>
  <c r="J4245" i="10"/>
  <c r="K4246" i="10"/>
  <c r="G4246" i="10"/>
  <c r="P3057" i="10"/>
  <c r="O3057" i="10"/>
  <c r="Q3056" i="10"/>
  <c r="B4246" i="10"/>
  <c r="M3057" i="10"/>
  <c r="N3057" i="10"/>
  <c r="A4247" i="10"/>
  <c r="F3058" i="10"/>
  <c r="I4247" i="10" l="1"/>
  <c r="J4246" i="10"/>
  <c r="K4247" i="10"/>
  <c r="G4247" i="10"/>
  <c r="Q3057" i="10"/>
  <c r="B4247" i="10"/>
  <c r="H3058" i="10"/>
  <c r="A4248" i="10"/>
  <c r="D3059" i="10"/>
  <c r="E3059" i="10" s="1"/>
  <c r="C3060" i="10" s="1"/>
  <c r="I4248" i="10" l="1"/>
  <c r="J4247" i="10"/>
  <c r="K4248" i="10"/>
  <c r="G4248" i="10"/>
  <c r="B4248" i="10"/>
  <c r="L3058" i="10"/>
  <c r="A4249" i="10"/>
  <c r="F3059" i="10"/>
  <c r="H3059" i="10" s="1"/>
  <c r="I4249" i="10" l="1"/>
  <c r="J4248" i="10"/>
  <c r="K4249" i="10"/>
  <c r="G4249" i="10"/>
  <c r="P3058" i="10"/>
  <c r="O3058" i="10"/>
  <c r="B4249" i="10"/>
  <c r="M3058" i="10"/>
  <c r="N3058" i="10"/>
  <c r="A4250" i="10"/>
  <c r="D3060" i="10"/>
  <c r="E3060" i="10" s="1"/>
  <c r="C3061" i="10" s="1"/>
  <c r="I4250" i="10" l="1"/>
  <c r="J4249" i="10"/>
  <c r="K4250" i="10"/>
  <c r="G4250" i="10"/>
  <c r="Q3058" i="10"/>
  <c r="B4250" i="10"/>
  <c r="L3059" i="10"/>
  <c r="A4251" i="10"/>
  <c r="F3060" i="10"/>
  <c r="H3060" i="10" s="1"/>
  <c r="I4251" i="10" l="1"/>
  <c r="J4250" i="10"/>
  <c r="K4251" i="10"/>
  <c r="G4251" i="10"/>
  <c r="P3059" i="10"/>
  <c r="O3059" i="10"/>
  <c r="B4251" i="10"/>
  <c r="M3059" i="10"/>
  <c r="N3059" i="10"/>
  <c r="A4252" i="10"/>
  <c r="D3061" i="10"/>
  <c r="E3061" i="10" s="1"/>
  <c r="C3062" i="10" s="1"/>
  <c r="I4252" i="10" l="1"/>
  <c r="J4251" i="10"/>
  <c r="K4252" i="10"/>
  <c r="G4252" i="10"/>
  <c r="Q3059" i="10"/>
  <c r="B4252" i="10"/>
  <c r="L3060" i="10"/>
  <c r="A4253" i="10"/>
  <c r="F3061" i="10"/>
  <c r="H3061" i="10" s="1"/>
  <c r="I4253" i="10" l="1"/>
  <c r="J4252" i="10"/>
  <c r="K4253" i="10"/>
  <c r="G4253" i="10"/>
  <c r="O3060" i="10"/>
  <c r="P3060" i="10"/>
  <c r="B4253" i="10"/>
  <c r="M3060" i="10"/>
  <c r="N3060" i="10"/>
  <c r="A4254" i="10"/>
  <c r="D3062" i="10"/>
  <c r="E3062" i="10" s="1"/>
  <c r="C3063" i="10" s="1"/>
  <c r="I4254" i="10" l="1"/>
  <c r="J4253" i="10"/>
  <c r="K4254" i="10"/>
  <c r="G4254" i="10"/>
  <c r="Q3060" i="10"/>
  <c r="B4254" i="10"/>
  <c r="L3061" i="10"/>
  <c r="A4255" i="10"/>
  <c r="F3062" i="10"/>
  <c r="H3062" i="10" s="1"/>
  <c r="I4255" i="10" l="1"/>
  <c r="J4254" i="10"/>
  <c r="K4255" i="10"/>
  <c r="G4255" i="10"/>
  <c r="P3061" i="10"/>
  <c r="O3061" i="10"/>
  <c r="B4255" i="10"/>
  <c r="M3061" i="10"/>
  <c r="N3061" i="10"/>
  <c r="A4256" i="10"/>
  <c r="D3063" i="10"/>
  <c r="E3063" i="10" s="1"/>
  <c r="C3064" i="10" s="1"/>
  <c r="I4256" i="10" l="1"/>
  <c r="J4255" i="10"/>
  <c r="K4256" i="10"/>
  <c r="G4256" i="10"/>
  <c r="Q3061" i="10"/>
  <c r="B4256" i="10"/>
  <c r="L3062" i="10"/>
  <c r="A4257" i="10"/>
  <c r="F3063" i="10"/>
  <c r="H3063" i="10" s="1"/>
  <c r="I4257" i="10" l="1"/>
  <c r="J4256" i="10"/>
  <c r="K4257" i="10"/>
  <c r="G4257" i="10"/>
  <c r="O3062" i="10"/>
  <c r="P3062" i="10"/>
  <c r="B4257" i="10"/>
  <c r="M3062" i="10"/>
  <c r="N3062" i="10"/>
  <c r="A4258" i="10"/>
  <c r="D3064" i="10"/>
  <c r="E3064" i="10" s="1"/>
  <c r="C3065" i="10" s="1"/>
  <c r="I4258" i="10" l="1"/>
  <c r="J4257" i="10"/>
  <c r="K4258" i="10"/>
  <c r="G4258" i="10"/>
  <c r="Q3062" i="10"/>
  <c r="B4258" i="10"/>
  <c r="L3063" i="10"/>
  <c r="A4259" i="10"/>
  <c r="F3064" i="10"/>
  <c r="H3064" i="10" s="1"/>
  <c r="I4259" i="10" l="1"/>
  <c r="J4258" i="10"/>
  <c r="K4259" i="10"/>
  <c r="G4259" i="10"/>
  <c r="P3063" i="10"/>
  <c r="O3063" i="10"/>
  <c r="B4259" i="10"/>
  <c r="M3063" i="10"/>
  <c r="N3063" i="10"/>
  <c r="L3064" i="10"/>
  <c r="A4260" i="10"/>
  <c r="D3065" i="10"/>
  <c r="E3065" i="10" s="1"/>
  <c r="C3066" i="10" s="1"/>
  <c r="I4260" i="10" l="1"/>
  <c r="J4259" i="10"/>
  <c r="K4260" i="10"/>
  <c r="G4260" i="10"/>
  <c r="P3064" i="10"/>
  <c r="O3064" i="10"/>
  <c r="Q3063" i="10"/>
  <c r="B4260" i="10"/>
  <c r="M3064" i="10"/>
  <c r="N3064" i="10"/>
  <c r="A4261" i="10"/>
  <c r="F3065" i="10"/>
  <c r="I4261" i="10" l="1"/>
  <c r="J4260" i="10"/>
  <c r="K4261" i="10"/>
  <c r="G4261" i="10"/>
  <c r="Q3064" i="10"/>
  <c r="B4261" i="10"/>
  <c r="H3065" i="10"/>
  <c r="A4262" i="10"/>
  <c r="D3066" i="10"/>
  <c r="E3066" i="10" s="1"/>
  <c r="C3067" i="10" s="1"/>
  <c r="I4262" i="10" l="1"/>
  <c r="J4261" i="10"/>
  <c r="K4262" i="10"/>
  <c r="G4262" i="10"/>
  <c r="B4262" i="10"/>
  <c r="L3065" i="10"/>
  <c r="A4263" i="10"/>
  <c r="F3066" i="10"/>
  <c r="H3066" i="10" s="1"/>
  <c r="I4263" i="10" l="1"/>
  <c r="J4262" i="10"/>
  <c r="K4263" i="10"/>
  <c r="G4263" i="10"/>
  <c r="P3065" i="10"/>
  <c r="O3065" i="10"/>
  <c r="B4263" i="10"/>
  <c r="M3065" i="10"/>
  <c r="N3065" i="10"/>
  <c r="F35" i="11"/>
  <c r="C36" i="11"/>
  <c r="A4264" i="10"/>
  <c r="D3067" i="10"/>
  <c r="E3067" i="10" s="1"/>
  <c r="C3068" i="10" s="1"/>
  <c r="I4264" i="10" l="1"/>
  <c r="J4263" i="10"/>
  <c r="K4264" i="10"/>
  <c r="G4264" i="10"/>
  <c r="Q3065" i="10"/>
  <c r="B4264" i="10"/>
  <c r="L3066" i="10"/>
  <c r="A4265" i="10"/>
  <c r="F3067" i="10"/>
  <c r="H3067" i="10" s="1"/>
  <c r="I4265" i="10" l="1"/>
  <c r="J4264" i="10"/>
  <c r="K4265" i="10"/>
  <c r="G4265" i="10"/>
  <c r="O3066" i="10"/>
  <c r="P3066" i="10"/>
  <c r="B4265" i="10"/>
  <c r="M3066" i="10"/>
  <c r="N3066" i="10"/>
  <c r="L3067" i="10"/>
  <c r="A4266" i="10"/>
  <c r="D3068" i="10"/>
  <c r="E3068" i="10" s="1"/>
  <c r="C3069" i="10" s="1"/>
  <c r="I4266" i="10" l="1"/>
  <c r="J4265" i="10"/>
  <c r="K4266" i="10"/>
  <c r="G4266" i="10"/>
  <c r="Q3066" i="10"/>
  <c r="O3067" i="10"/>
  <c r="P3067" i="10"/>
  <c r="B4266" i="10"/>
  <c r="M3067" i="10"/>
  <c r="N3067" i="10"/>
  <c r="A4267" i="10"/>
  <c r="F3068" i="10"/>
  <c r="I4267" i="10" l="1"/>
  <c r="J4266" i="10"/>
  <c r="K4267" i="10"/>
  <c r="G4267" i="10"/>
  <c r="Q3067" i="10"/>
  <c r="B4267" i="10"/>
  <c r="H3068" i="10"/>
  <c r="A4268" i="10"/>
  <c r="D3069" i="10"/>
  <c r="E3069" i="10" s="1"/>
  <c r="C3070" i="10" s="1"/>
  <c r="I4268" i="10" l="1"/>
  <c r="J4267" i="10"/>
  <c r="K4268" i="10"/>
  <c r="G4268" i="10"/>
  <c r="B4268" i="10"/>
  <c r="L3068" i="10"/>
  <c r="A4269" i="10"/>
  <c r="F3069" i="10"/>
  <c r="I4269" i="10" l="1"/>
  <c r="J4268" i="10"/>
  <c r="K4269" i="10"/>
  <c r="G4269" i="10"/>
  <c r="O3068" i="10"/>
  <c r="P3068" i="10"/>
  <c r="B4269" i="10"/>
  <c r="N3068" i="10"/>
  <c r="M3068" i="10"/>
  <c r="L3069" i="10"/>
  <c r="H3069" i="10"/>
  <c r="A4270" i="10"/>
  <c r="D3070" i="10"/>
  <c r="E3070" i="10" s="1"/>
  <c r="C3071" i="10" s="1"/>
  <c r="I4270" i="10" l="1"/>
  <c r="J4269" i="10"/>
  <c r="K4270" i="10"/>
  <c r="G4270" i="10"/>
  <c r="P3069" i="10"/>
  <c r="O3069" i="10"/>
  <c r="Q3068" i="10"/>
  <c r="B4270" i="10"/>
  <c r="N3069" i="10"/>
  <c r="M3069" i="10"/>
  <c r="A4271" i="10"/>
  <c r="F3070" i="10"/>
  <c r="I4271" i="10" l="1"/>
  <c r="J4270" i="10"/>
  <c r="K4271" i="10"/>
  <c r="G4271" i="10"/>
  <c r="Q3069" i="10"/>
  <c r="B4271" i="10"/>
  <c r="H3070" i="10"/>
  <c r="A4272" i="10"/>
  <c r="D3071" i="10"/>
  <c r="E3071" i="10" s="1"/>
  <c r="C3072" i="10" s="1"/>
  <c r="I4272" i="10" l="1"/>
  <c r="J4271" i="10"/>
  <c r="K4272" i="10"/>
  <c r="G4272" i="10"/>
  <c r="B4272" i="10"/>
  <c r="L3070" i="10"/>
  <c r="A4273" i="10"/>
  <c r="F3071" i="10"/>
  <c r="H3071" i="10" s="1"/>
  <c r="I4273" i="10" l="1"/>
  <c r="J4272" i="10"/>
  <c r="K4273" i="10"/>
  <c r="G4273" i="10"/>
  <c r="P3070" i="10"/>
  <c r="O3070" i="10"/>
  <c r="B4273" i="10"/>
  <c r="M3070" i="10"/>
  <c r="N3070" i="10"/>
  <c r="L3071" i="10"/>
  <c r="A4274" i="10"/>
  <c r="D3072" i="10"/>
  <c r="E3072" i="10" s="1"/>
  <c r="C3073" i="10" s="1"/>
  <c r="I4274" i="10" l="1"/>
  <c r="J4273" i="10"/>
  <c r="K4274" i="10"/>
  <c r="G4274" i="10"/>
  <c r="O3071" i="10"/>
  <c r="P3071" i="10"/>
  <c r="Q3070" i="10"/>
  <c r="B4274" i="10"/>
  <c r="M3071" i="10"/>
  <c r="N3071" i="10"/>
  <c r="A4275" i="10"/>
  <c r="F3072" i="10"/>
  <c r="I4275" i="10" l="1"/>
  <c r="J4274" i="10"/>
  <c r="K4275" i="10"/>
  <c r="G4275" i="10"/>
  <c r="Q3071" i="10"/>
  <c r="B4275" i="10"/>
  <c r="H3072" i="10"/>
  <c r="A4276" i="10"/>
  <c r="D3073" i="10"/>
  <c r="E3073" i="10" s="1"/>
  <c r="C3074" i="10" s="1"/>
  <c r="I4276" i="10" l="1"/>
  <c r="J4275" i="10"/>
  <c r="K4276" i="10"/>
  <c r="G4276" i="10"/>
  <c r="B4276" i="10"/>
  <c r="L3072" i="10"/>
  <c r="A4277" i="10"/>
  <c r="F3073" i="10"/>
  <c r="H3073" i="10" s="1"/>
  <c r="I4277" i="10" l="1"/>
  <c r="J4276" i="10"/>
  <c r="K4277" i="10"/>
  <c r="G4277" i="10"/>
  <c r="P3072" i="10"/>
  <c r="O3072" i="10"/>
  <c r="B4277" i="10"/>
  <c r="M3072" i="10"/>
  <c r="N3072" i="10"/>
  <c r="A4278" i="10"/>
  <c r="D3074" i="10"/>
  <c r="E3074" i="10" s="1"/>
  <c r="C3075" i="10" s="1"/>
  <c r="I4278" i="10" l="1"/>
  <c r="J4277" i="10"/>
  <c r="K4278" i="10"/>
  <c r="G4278" i="10"/>
  <c r="Q3072" i="10"/>
  <c r="B4278" i="10"/>
  <c r="L3073" i="10"/>
  <c r="A4279" i="10"/>
  <c r="F3074" i="10"/>
  <c r="H3074" i="10" s="1"/>
  <c r="I4279" i="10" l="1"/>
  <c r="J4278" i="10"/>
  <c r="K4279" i="10"/>
  <c r="G4279" i="10"/>
  <c r="O3073" i="10"/>
  <c r="P3073" i="10"/>
  <c r="B4279" i="10"/>
  <c r="M3073" i="10"/>
  <c r="N3073" i="10"/>
  <c r="L3074" i="10"/>
  <c r="A4280" i="10"/>
  <c r="D3075" i="10"/>
  <c r="E3075" i="10" s="1"/>
  <c r="C3076" i="10" s="1"/>
  <c r="I4280" i="10" l="1"/>
  <c r="J4279" i="10"/>
  <c r="K4280" i="10"/>
  <c r="G4280" i="10"/>
  <c r="Q3073" i="10"/>
  <c r="P3074" i="10"/>
  <c r="O3074" i="10"/>
  <c r="B4280" i="10"/>
  <c r="M3074" i="10"/>
  <c r="N3074" i="10"/>
  <c r="E36" i="11"/>
  <c r="D36" i="11"/>
  <c r="A4281" i="10"/>
  <c r="F3075" i="10"/>
  <c r="I4281" i="10" l="1"/>
  <c r="J4280" i="10"/>
  <c r="K4281" i="10"/>
  <c r="G4281" i="10"/>
  <c r="Q3074" i="10"/>
  <c r="B4281" i="10"/>
  <c r="H3075" i="10"/>
  <c r="A4282" i="10"/>
  <c r="D3076" i="10"/>
  <c r="E3076" i="10" s="1"/>
  <c r="C3077" i="10" s="1"/>
  <c r="I4282" i="10" l="1"/>
  <c r="J4281" i="10"/>
  <c r="K4282" i="10"/>
  <c r="G4282" i="10"/>
  <c r="B4282" i="10"/>
  <c r="L3075" i="10"/>
  <c r="A4283" i="10"/>
  <c r="F3076" i="10"/>
  <c r="H3076" i="10" s="1"/>
  <c r="I4283" i="10" l="1"/>
  <c r="J4282" i="10"/>
  <c r="K4283" i="10"/>
  <c r="G4283" i="10"/>
  <c r="O3075" i="10"/>
  <c r="P3075" i="10"/>
  <c r="B4283" i="10"/>
  <c r="M3075" i="10"/>
  <c r="N3075" i="10"/>
  <c r="L3076" i="10"/>
  <c r="A4284" i="10"/>
  <c r="D3077" i="10"/>
  <c r="E3077" i="10" s="1"/>
  <c r="C3078" i="10" s="1"/>
  <c r="I4284" i="10" l="1"/>
  <c r="J4283" i="10"/>
  <c r="K4284" i="10"/>
  <c r="G4284" i="10"/>
  <c r="O3076" i="10"/>
  <c r="P3076" i="10"/>
  <c r="Q3075" i="10"/>
  <c r="B4284" i="10"/>
  <c r="M3076" i="10"/>
  <c r="N3076" i="10"/>
  <c r="A4285" i="10"/>
  <c r="F3077" i="10"/>
  <c r="I4285" i="10" l="1"/>
  <c r="J4284" i="10"/>
  <c r="K4285" i="10"/>
  <c r="G4285" i="10"/>
  <c r="Q3076" i="10"/>
  <c r="B4285" i="10"/>
  <c r="H3077" i="10"/>
  <c r="A4286" i="10"/>
  <c r="D3078" i="10"/>
  <c r="E3078" i="10" s="1"/>
  <c r="C3079" i="10" s="1"/>
  <c r="I4286" i="10" l="1"/>
  <c r="J4285" i="10"/>
  <c r="K4286" i="10"/>
  <c r="G4286" i="10"/>
  <c r="B4286" i="10"/>
  <c r="L3077" i="10"/>
  <c r="A4287" i="10"/>
  <c r="F3078" i="10"/>
  <c r="H3078" i="10" s="1"/>
  <c r="I4287" i="10" l="1"/>
  <c r="J4286" i="10"/>
  <c r="K4287" i="10"/>
  <c r="G4287" i="10"/>
  <c r="O3077" i="10"/>
  <c r="P3077" i="10"/>
  <c r="B4287" i="10"/>
  <c r="M3077" i="10"/>
  <c r="N3077" i="10"/>
  <c r="A4288" i="10"/>
  <c r="D3079" i="10"/>
  <c r="E3079" i="10" s="1"/>
  <c r="C3080" i="10" s="1"/>
  <c r="I4288" i="10" l="1"/>
  <c r="J4287" i="10"/>
  <c r="K4288" i="10"/>
  <c r="G4288" i="10"/>
  <c r="Q3077" i="10"/>
  <c r="B4288" i="10"/>
  <c r="L3078" i="10"/>
  <c r="A4289" i="10"/>
  <c r="F3079" i="10"/>
  <c r="H3079" i="10" s="1"/>
  <c r="I4289" i="10" l="1"/>
  <c r="J4288" i="10"/>
  <c r="K4289" i="10"/>
  <c r="G4289" i="10"/>
  <c r="P3078" i="10"/>
  <c r="O3078" i="10"/>
  <c r="B4289" i="10"/>
  <c r="M3078" i="10"/>
  <c r="N3078" i="10"/>
  <c r="A4290" i="10"/>
  <c r="D3080" i="10"/>
  <c r="E3080" i="10" s="1"/>
  <c r="C3081" i="10" s="1"/>
  <c r="I4290" i="10" l="1"/>
  <c r="J4289" i="10"/>
  <c r="K4290" i="10"/>
  <c r="G4290" i="10"/>
  <c r="Q3078" i="10"/>
  <c r="B4290" i="10"/>
  <c r="L3079" i="10"/>
  <c r="A4291" i="10"/>
  <c r="F3080" i="10"/>
  <c r="H3080" i="10" s="1"/>
  <c r="I4291" i="10" l="1"/>
  <c r="J4290" i="10"/>
  <c r="K4291" i="10"/>
  <c r="G4291" i="10"/>
  <c r="P3079" i="10"/>
  <c r="O3079" i="10"/>
  <c r="B4291" i="10"/>
  <c r="M3079" i="10"/>
  <c r="N3079" i="10"/>
  <c r="A4292" i="10"/>
  <c r="D3081" i="10"/>
  <c r="E3081" i="10" s="1"/>
  <c r="C3082" i="10" s="1"/>
  <c r="I4292" i="10" l="1"/>
  <c r="J4291" i="10"/>
  <c r="K4292" i="10"/>
  <c r="G4292" i="10"/>
  <c r="Q3079" i="10"/>
  <c r="B4292" i="10"/>
  <c r="L3080" i="10"/>
  <c r="A4293" i="10"/>
  <c r="F3081" i="10"/>
  <c r="H3081" i="10" s="1"/>
  <c r="I4293" i="10" l="1"/>
  <c r="J4292" i="10"/>
  <c r="K4293" i="10"/>
  <c r="G4293" i="10"/>
  <c r="O3080" i="10"/>
  <c r="P3080" i="10"/>
  <c r="B4293" i="10"/>
  <c r="M3080" i="10"/>
  <c r="N3080" i="10"/>
  <c r="L3081" i="10"/>
  <c r="A4294" i="10"/>
  <c r="D3082" i="10"/>
  <c r="E3082" i="10" s="1"/>
  <c r="C3083" i="10" s="1"/>
  <c r="I4294" i="10" l="1"/>
  <c r="J4293" i="10"/>
  <c r="K4294" i="10"/>
  <c r="G4294" i="10"/>
  <c r="Q3080" i="10"/>
  <c r="P3081" i="10"/>
  <c r="O3081" i="10"/>
  <c r="B4294" i="10"/>
  <c r="M3081" i="10"/>
  <c r="N3081" i="10"/>
  <c r="A4295" i="10"/>
  <c r="F3082" i="10"/>
  <c r="I4295" i="10" l="1"/>
  <c r="J4294" i="10"/>
  <c r="K4295" i="10"/>
  <c r="G4295" i="10"/>
  <c r="Q3081" i="10"/>
  <c r="B4295" i="10"/>
  <c r="H3082" i="10"/>
  <c r="A4296" i="10"/>
  <c r="D3083" i="10"/>
  <c r="E3083" i="10" s="1"/>
  <c r="C3084" i="10" s="1"/>
  <c r="I4296" i="10" l="1"/>
  <c r="J4295" i="10"/>
  <c r="K4296" i="10"/>
  <c r="G4296" i="10"/>
  <c r="B4296" i="10"/>
  <c r="L3082" i="10"/>
  <c r="A4297" i="10"/>
  <c r="F3083" i="10"/>
  <c r="H3083" i="10" s="1"/>
  <c r="I4297" i="10" l="1"/>
  <c r="J4296" i="10"/>
  <c r="K4297" i="10"/>
  <c r="G4297" i="10"/>
  <c r="O3082" i="10"/>
  <c r="P3082" i="10"/>
  <c r="B4297" i="10"/>
  <c r="M3082" i="10"/>
  <c r="N3082" i="10"/>
  <c r="A4298" i="10"/>
  <c r="D3084" i="10"/>
  <c r="E3084" i="10" s="1"/>
  <c r="C3085" i="10" s="1"/>
  <c r="I4298" i="10" l="1"/>
  <c r="J4297" i="10"/>
  <c r="K4298" i="10"/>
  <c r="G4298" i="10"/>
  <c r="Q3082" i="10"/>
  <c r="B4298" i="10"/>
  <c r="L3083" i="10"/>
  <c r="A4299" i="10"/>
  <c r="F3084" i="10"/>
  <c r="H3084" i="10" s="1"/>
  <c r="I4299" i="10" l="1"/>
  <c r="J4298" i="10"/>
  <c r="K4299" i="10"/>
  <c r="G4299" i="10"/>
  <c r="P3083" i="10"/>
  <c r="O3083" i="10"/>
  <c r="B4299" i="10"/>
  <c r="M3083" i="10"/>
  <c r="N3083" i="10"/>
  <c r="A4300" i="10"/>
  <c r="D3085" i="10"/>
  <c r="E3085" i="10" s="1"/>
  <c r="C3086" i="10" s="1"/>
  <c r="I4300" i="10" l="1"/>
  <c r="J4299" i="10"/>
  <c r="K4300" i="10"/>
  <c r="G4300" i="10"/>
  <c r="Q3083" i="10"/>
  <c r="B4300" i="10"/>
  <c r="L3084" i="10"/>
  <c r="A4301" i="10"/>
  <c r="F3085" i="10"/>
  <c r="H3085" i="10" s="1"/>
  <c r="I4301" i="10" l="1"/>
  <c r="J4300" i="10"/>
  <c r="K4301" i="10"/>
  <c r="G4301" i="10"/>
  <c r="P3084" i="10"/>
  <c r="O3084" i="10"/>
  <c r="B4301" i="10"/>
  <c r="M3084" i="10"/>
  <c r="N3084" i="10"/>
  <c r="L3085" i="10"/>
  <c r="A4302" i="10"/>
  <c r="D3086" i="10"/>
  <c r="E3086" i="10" s="1"/>
  <c r="C3087" i="10" s="1"/>
  <c r="I4302" i="10" l="1"/>
  <c r="J4301" i="10"/>
  <c r="K4302" i="10"/>
  <c r="G4302" i="10"/>
  <c r="P3085" i="10"/>
  <c r="O3085" i="10"/>
  <c r="Q3084" i="10"/>
  <c r="B4302" i="10"/>
  <c r="M3085" i="10"/>
  <c r="N3085" i="10"/>
  <c r="A4303" i="10"/>
  <c r="F3086" i="10"/>
  <c r="I4303" i="10" l="1"/>
  <c r="J4302" i="10"/>
  <c r="K4303" i="10"/>
  <c r="G4303" i="10"/>
  <c r="Q3085" i="10"/>
  <c r="B4303" i="10"/>
  <c r="H3086" i="10"/>
  <c r="A4304" i="10"/>
  <c r="D3087" i="10"/>
  <c r="E3087" i="10" s="1"/>
  <c r="C3088" i="10" s="1"/>
  <c r="I4304" i="10" l="1"/>
  <c r="J4303" i="10"/>
  <c r="K4304" i="10"/>
  <c r="G4304" i="10"/>
  <c r="B4304" i="10"/>
  <c r="L3086" i="10"/>
  <c r="A4305" i="10"/>
  <c r="F3087" i="10"/>
  <c r="H3087" i="10" s="1"/>
  <c r="I4305" i="10" l="1"/>
  <c r="J4304" i="10"/>
  <c r="K4305" i="10"/>
  <c r="G4305" i="10"/>
  <c r="O3086" i="10"/>
  <c r="P3086" i="10"/>
  <c r="B4305" i="10"/>
  <c r="M3086" i="10"/>
  <c r="N3086" i="10"/>
  <c r="A4306" i="10"/>
  <c r="D3088" i="10"/>
  <c r="E3088" i="10" s="1"/>
  <c r="C3089" i="10" s="1"/>
  <c r="I4306" i="10" l="1"/>
  <c r="J4305" i="10"/>
  <c r="K4306" i="10"/>
  <c r="G4306" i="10"/>
  <c r="Q3086" i="10"/>
  <c r="B4306" i="10"/>
  <c r="L3087" i="10"/>
  <c r="A4307" i="10"/>
  <c r="F3088" i="10"/>
  <c r="H3088" i="10" s="1"/>
  <c r="I4307" i="10" l="1"/>
  <c r="J4306" i="10"/>
  <c r="K4307" i="10"/>
  <c r="G4307" i="10"/>
  <c r="O3087" i="10"/>
  <c r="P3087" i="10"/>
  <c r="B4307" i="10"/>
  <c r="M3087" i="10"/>
  <c r="N3087" i="10"/>
  <c r="A4308" i="10"/>
  <c r="D3089" i="10"/>
  <c r="E3089" i="10" s="1"/>
  <c r="C3090" i="10" s="1"/>
  <c r="I4308" i="10" l="1"/>
  <c r="J4307" i="10"/>
  <c r="K4308" i="10"/>
  <c r="G4308" i="10"/>
  <c r="Q3087" i="10"/>
  <c r="B4308" i="10"/>
  <c r="L3088" i="10"/>
  <c r="A4309" i="10"/>
  <c r="F3089" i="10"/>
  <c r="H3089" i="10" s="1"/>
  <c r="I4309" i="10" l="1"/>
  <c r="J4308" i="10"/>
  <c r="K4309" i="10"/>
  <c r="G4309" i="10"/>
  <c r="O3088" i="10"/>
  <c r="P3088" i="10"/>
  <c r="B4309" i="10"/>
  <c r="M3088" i="10"/>
  <c r="N3088" i="10"/>
  <c r="A4310" i="10"/>
  <c r="D3090" i="10"/>
  <c r="E3090" i="10" s="1"/>
  <c r="C3091" i="10" s="1"/>
  <c r="I4310" i="10" l="1"/>
  <c r="J4309" i="10"/>
  <c r="K4310" i="10"/>
  <c r="G4310" i="10"/>
  <c r="Q3088" i="10"/>
  <c r="B4310" i="10"/>
  <c r="L3089" i="10"/>
  <c r="A4311" i="10"/>
  <c r="F3090" i="10"/>
  <c r="H3090" i="10" s="1"/>
  <c r="I4311" i="10" l="1"/>
  <c r="J4310" i="10"/>
  <c r="K4311" i="10"/>
  <c r="G4311" i="10"/>
  <c r="P3089" i="10"/>
  <c r="O3089" i="10"/>
  <c r="B4311" i="10"/>
  <c r="M3089" i="10"/>
  <c r="N3089" i="10"/>
  <c r="L3090" i="10"/>
  <c r="A4312" i="10"/>
  <c r="D3091" i="10"/>
  <c r="E3091" i="10" s="1"/>
  <c r="C3092" i="10" s="1"/>
  <c r="I4312" i="10" l="1"/>
  <c r="J4311" i="10"/>
  <c r="K4312" i="10"/>
  <c r="G4312" i="10"/>
  <c r="P3090" i="10"/>
  <c r="O3090" i="10"/>
  <c r="Q3089" i="10"/>
  <c r="B4312" i="10"/>
  <c r="M3090" i="10"/>
  <c r="N3090" i="10"/>
  <c r="A4313" i="10"/>
  <c r="F3091" i="10"/>
  <c r="I4313" i="10" l="1"/>
  <c r="J4312" i="10"/>
  <c r="K4313" i="10"/>
  <c r="G4313" i="10"/>
  <c r="Q3090" i="10"/>
  <c r="B4313" i="10"/>
  <c r="H3091" i="10"/>
  <c r="A4314" i="10"/>
  <c r="D3092" i="10"/>
  <c r="E3092" i="10" s="1"/>
  <c r="C3093" i="10" s="1"/>
  <c r="I4314" i="10" l="1"/>
  <c r="J4313" i="10"/>
  <c r="K4314" i="10"/>
  <c r="G4314" i="10"/>
  <c r="B4314" i="10"/>
  <c r="L3091" i="10"/>
  <c r="A4315" i="10"/>
  <c r="F3092" i="10"/>
  <c r="H3092" i="10" s="1"/>
  <c r="I4315" i="10" l="1"/>
  <c r="J4314" i="10"/>
  <c r="K4315" i="10"/>
  <c r="G4315" i="10"/>
  <c r="P3091" i="10"/>
  <c r="O3091" i="10"/>
  <c r="B4315" i="10"/>
  <c r="M3091" i="10"/>
  <c r="N3091" i="10"/>
  <c r="A4316" i="10"/>
  <c r="D3093" i="10"/>
  <c r="E3093" i="10" s="1"/>
  <c r="C3094" i="10" s="1"/>
  <c r="I4316" i="10" l="1"/>
  <c r="J4315" i="10"/>
  <c r="K4316" i="10"/>
  <c r="G4316" i="10"/>
  <c r="Q3091" i="10"/>
  <c r="B4316" i="10"/>
  <c r="L3092" i="10"/>
  <c r="A4317" i="10"/>
  <c r="F3093" i="10"/>
  <c r="H3093" i="10" s="1"/>
  <c r="I4317" i="10" l="1"/>
  <c r="J4316" i="10"/>
  <c r="K4317" i="10"/>
  <c r="G4317" i="10"/>
  <c r="P3092" i="10"/>
  <c r="O3092" i="10"/>
  <c r="B4317" i="10"/>
  <c r="M3092" i="10"/>
  <c r="N3092" i="10"/>
  <c r="L3093" i="10"/>
  <c r="A4318" i="10"/>
  <c r="D3094" i="10"/>
  <c r="E3094" i="10" s="1"/>
  <c r="C3095" i="10" s="1"/>
  <c r="I4318" i="10" l="1"/>
  <c r="J4317" i="10"/>
  <c r="K4318" i="10"/>
  <c r="G4318" i="10"/>
  <c r="P3093" i="10"/>
  <c r="O3093" i="10"/>
  <c r="Q3092" i="10"/>
  <c r="B4318" i="10"/>
  <c r="M3093" i="10"/>
  <c r="N3093" i="10"/>
  <c r="A4319" i="10"/>
  <c r="F3094" i="10"/>
  <c r="I4319" i="10" l="1"/>
  <c r="J4318" i="10"/>
  <c r="K4319" i="10"/>
  <c r="G4319" i="10"/>
  <c r="Q3093" i="10"/>
  <c r="B4319" i="10"/>
  <c r="H3094" i="10"/>
  <c r="A4320" i="10"/>
  <c r="D3095" i="10"/>
  <c r="E3095" i="10" s="1"/>
  <c r="C3096" i="10" s="1"/>
  <c r="I4320" i="10" l="1"/>
  <c r="J4319" i="10"/>
  <c r="K4320" i="10"/>
  <c r="G4320" i="10"/>
  <c r="B4320" i="10"/>
  <c r="L3094" i="10"/>
  <c r="A4321" i="10"/>
  <c r="F3095" i="10"/>
  <c r="H3095" i="10" s="1"/>
  <c r="I4321" i="10" l="1"/>
  <c r="J4320" i="10"/>
  <c r="K4321" i="10"/>
  <c r="G4321" i="10"/>
  <c r="O3094" i="10"/>
  <c r="P3094" i="10"/>
  <c r="B4321" i="10"/>
  <c r="M3094" i="10"/>
  <c r="N3094" i="10"/>
  <c r="L3095" i="10"/>
  <c r="A4322" i="10"/>
  <c r="D3096" i="10"/>
  <c r="E3096" i="10" s="1"/>
  <c r="C3097" i="10" s="1"/>
  <c r="I4322" i="10" l="1"/>
  <c r="J4321" i="10"/>
  <c r="K4322" i="10"/>
  <c r="G4322" i="10"/>
  <c r="O3095" i="10"/>
  <c r="P3095" i="10"/>
  <c r="Q3094" i="10"/>
  <c r="B4322" i="10"/>
  <c r="M3095" i="10"/>
  <c r="N3095" i="10"/>
  <c r="A4323" i="10"/>
  <c r="F3096" i="10"/>
  <c r="I4323" i="10" l="1"/>
  <c r="J4322" i="10"/>
  <c r="K4323" i="10"/>
  <c r="G4323" i="10"/>
  <c r="Q3095" i="10"/>
  <c r="B4323" i="10"/>
  <c r="H3096" i="10"/>
  <c r="A4324" i="10"/>
  <c r="D3097" i="10"/>
  <c r="E3097" i="10" s="1"/>
  <c r="C3098" i="10" s="1"/>
  <c r="I4324" i="10" l="1"/>
  <c r="J4323" i="10"/>
  <c r="K4324" i="10"/>
  <c r="G4324" i="10"/>
  <c r="B4324" i="10"/>
  <c r="L3096" i="10"/>
  <c r="A4325" i="10"/>
  <c r="F3097" i="10"/>
  <c r="H3097" i="10" s="1"/>
  <c r="I4325" i="10" l="1"/>
  <c r="J4324" i="10"/>
  <c r="K4325" i="10"/>
  <c r="G4325" i="10"/>
  <c r="P3096" i="10"/>
  <c r="O3096" i="10"/>
  <c r="B4325" i="10"/>
  <c r="M3096" i="10"/>
  <c r="N3096" i="10"/>
  <c r="A4326" i="10"/>
  <c r="D3098" i="10"/>
  <c r="E3098" i="10" s="1"/>
  <c r="C3099" i="10" s="1"/>
  <c r="I4326" i="10" l="1"/>
  <c r="J4325" i="10"/>
  <c r="K4326" i="10"/>
  <c r="G4326" i="10"/>
  <c r="Q3096" i="10"/>
  <c r="B4326" i="10"/>
  <c r="L3097" i="10"/>
  <c r="A4327" i="10"/>
  <c r="F3098" i="10"/>
  <c r="H3098" i="10" s="1"/>
  <c r="I4327" i="10" l="1"/>
  <c r="J4326" i="10"/>
  <c r="K4327" i="10"/>
  <c r="G4327" i="10"/>
  <c r="P3097" i="10"/>
  <c r="O3097" i="10"/>
  <c r="B4327" i="10"/>
  <c r="M3097" i="10"/>
  <c r="N3097" i="10"/>
  <c r="A4328" i="10"/>
  <c r="D3099" i="10"/>
  <c r="E3099" i="10" s="1"/>
  <c r="C3100" i="10" s="1"/>
  <c r="I4328" i="10" l="1"/>
  <c r="J4327" i="10"/>
  <c r="K4328" i="10"/>
  <c r="G4328" i="10"/>
  <c r="Q3097" i="10"/>
  <c r="B4328" i="10"/>
  <c r="L3098" i="10"/>
  <c r="A4329" i="10"/>
  <c r="F3099" i="10"/>
  <c r="H3099" i="10" s="1"/>
  <c r="I4329" i="10" l="1"/>
  <c r="J4328" i="10"/>
  <c r="K4329" i="10"/>
  <c r="G4329" i="10"/>
  <c r="O3098" i="10"/>
  <c r="P3098" i="10"/>
  <c r="B4329" i="10"/>
  <c r="M3098" i="10"/>
  <c r="N3098" i="10"/>
  <c r="A4330" i="10"/>
  <c r="D3100" i="10"/>
  <c r="E3100" i="10" s="1"/>
  <c r="C3101" i="10" s="1"/>
  <c r="I4330" i="10" l="1"/>
  <c r="J4329" i="10"/>
  <c r="K4330" i="10"/>
  <c r="G4330" i="10"/>
  <c r="Q3098" i="10"/>
  <c r="B4330" i="10"/>
  <c r="L3099" i="10"/>
  <c r="A4331" i="10"/>
  <c r="F3100" i="10"/>
  <c r="H3100" i="10" s="1"/>
  <c r="I4331" i="10" l="1"/>
  <c r="J4330" i="10"/>
  <c r="K4331" i="10"/>
  <c r="G4331" i="10"/>
  <c r="P3099" i="10"/>
  <c r="O3099" i="10"/>
  <c r="B4331" i="10"/>
  <c r="M3099" i="10"/>
  <c r="N3099" i="10"/>
  <c r="A4332" i="10"/>
  <c r="D3101" i="10"/>
  <c r="E3101" i="10" s="1"/>
  <c r="C3102" i="10" s="1"/>
  <c r="I4332" i="10" l="1"/>
  <c r="J4331" i="10"/>
  <c r="K4332" i="10"/>
  <c r="G4332" i="10"/>
  <c r="Q3099" i="10"/>
  <c r="B4332" i="10"/>
  <c r="L3100" i="10"/>
  <c r="A4333" i="10"/>
  <c r="F3101" i="10"/>
  <c r="H3101" i="10" s="1"/>
  <c r="I4333" i="10" l="1"/>
  <c r="J4332" i="10"/>
  <c r="K4333" i="10"/>
  <c r="G4333" i="10"/>
  <c r="O3100" i="10"/>
  <c r="P3100" i="10"/>
  <c r="B4333" i="10"/>
  <c r="M3100" i="10"/>
  <c r="N3100" i="10"/>
  <c r="L3101" i="10"/>
  <c r="A4334" i="10"/>
  <c r="D3102" i="10"/>
  <c r="E3102" i="10" s="1"/>
  <c r="C3103" i="10" s="1"/>
  <c r="I4334" i="10" l="1"/>
  <c r="J4333" i="10"/>
  <c r="K4334" i="10"/>
  <c r="G4334" i="10"/>
  <c r="Q3100" i="10"/>
  <c r="P3101" i="10"/>
  <c r="O3101" i="10"/>
  <c r="B4334" i="10"/>
  <c r="M3101" i="10"/>
  <c r="N3101" i="10"/>
  <c r="A4335" i="10"/>
  <c r="F3102" i="10"/>
  <c r="I4335" i="10" l="1"/>
  <c r="J4334" i="10"/>
  <c r="K4335" i="10"/>
  <c r="G4335" i="10"/>
  <c r="Q3101" i="10"/>
  <c r="B4335" i="10"/>
  <c r="H3102" i="10"/>
  <c r="A4336" i="10"/>
  <c r="D3103" i="10"/>
  <c r="E3103" i="10" s="1"/>
  <c r="C3104" i="10" s="1"/>
  <c r="I4336" i="10" l="1"/>
  <c r="J4335" i="10"/>
  <c r="K4336" i="10"/>
  <c r="G4336" i="10"/>
  <c r="B4336" i="10"/>
  <c r="L3102" i="10"/>
  <c r="A4337" i="10"/>
  <c r="F3103" i="10"/>
  <c r="H3103" i="10" s="1"/>
  <c r="I4337" i="10" l="1"/>
  <c r="J4336" i="10"/>
  <c r="K4337" i="10"/>
  <c r="G4337" i="10"/>
  <c r="O3102" i="10"/>
  <c r="P3102" i="10"/>
  <c r="B4337" i="10"/>
  <c r="M3102" i="10"/>
  <c r="N3102" i="10"/>
  <c r="L3103" i="10"/>
  <c r="A4338" i="10"/>
  <c r="D3104" i="10"/>
  <c r="E3104" i="10" s="1"/>
  <c r="C3105" i="10" s="1"/>
  <c r="I4338" i="10" l="1"/>
  <c r="J4337" i="10"/>
  <c r="K4338" i="10"/>
  <c r="G4338" i="10"/>
  <c r="O3103" i="10"/>
  <c r="P3103" i="10"/>
  <c r="Q3102" i="10"/>
  <c r="B4338" i="10"/>
  <c r="M3103" i="10"/>
  <c r="N3103" i="10"/>
  <c r="A4339" i="10"/>
  <c r="F3104" i="10"/>
  <c r="I4339" i="10" l="1"/>
  <c r="J4338" i="10"/>
  <c r="K4339" i="10"/>
  <c r="G4339" i="10"/>
  <c r="Q3103" i="10"/>
  <c r="B4339" i="10"/>
  <c r="H3104" i="10"/>
  <c r="A4340" i="10"/>
  <c r="D3105" i="10"/>
  <c r="E3105" i="10" s="1"/>
  <c r="C3106" i="10" s="1"/>
  <c r="I4340" i="10" l="1"/>
  <c r="J4339" i="10"/>
  <c r="K4340" i="10"/>
  <c r="G4340" i="10"/>
  <c r="B4340" i="10"/>
  <c r="L3104" i="10"/>
  <c r="A4341" i="10"/>
  <c r="F3105" i="10"/>
  <c r="I4341" i="10" l="1"/>
  <c r="J4340" i="10"/>
  <c r="K4341" i="10"/>
  <c r="G4341" i="10"/>
  <c r="O3104" i="10"/>
  <c r="P3104" i="10"/>
  <c r="B4341" i="10"/>
  <c r="N3104" i="10"/>
  <c r="M3104" i="10"/>
  <c r="L3105" i="10"/>
  <c r="H3105" i="10"/>
  <c r="A4342" i="10"/>
  <c r="D3106" i="10"/>
  <c r="E3106" i="10" s="1"/>
  <c r="C3107" i="10" s="1"/>
  <c r="I4342" i="10" l="1"/>
  <c r="J4341" i="10"/>
  <c r="K4342" i="10"/>
  <c r="G4342" i="10"/>
  <c r="P3105" i="10"/>
  <c r="O3105" i="10"/>
  <c r="Q3104" i="10"/>
  <c r="B4342" i="10"/>
  <c r="N3105" i="10"/>
  <c r="M3105" i="10"/>
  <c r="A4343" i="10"/>
  <c r="F3106" i="10"/>
  <c r="I4343" i="10" l="1"/>
  <c r="J4342" i="10"/>
  <c r="K4343" i="10"/>
  <c r="G4343" i="10"/>
  <c r="Q3105" i="10"/>
  <c r="B4343" i="10"/>
  <c r="H3106" i="10"/>
  <c r="A4344" i="10"/>
  <c r="D3107" i="10"/>
  <c r="E3107" i="10" s="1"/>
  <c r="C3108" i="10" s="1"/>
  <c r="I4344" i="10" l="1"/>
  <c r="J4343" i="10"/>
  <c r="K4344" i="10"/>
  <c r="G4344" i="10"/>
  <c r="B4344" i="10"/>
  <c r="L3106" i="10"/>
  <c r="A4345" i="10"/>
  <c r="F3107" i="10"/>
  <c r="H3107" i="10" s="1"/>
  <c r="I4345" i="10" l="1"/>
  <c r="J4344" i="10"/>
  <c r="K4345" i="10"/>
  <c r="G4345" i="10"/>
  <c r="P3106" i="10"/>
  <c r="O3106" i="10"/>
  <c r="B4345" i="10"/>
  <c r="M3106" i="10"/>
  <c r="N3106" i="10"/>
  <c r="A4346" i="10"/>
  <c r="D3108" i="10"/>
  <c r="E3108" i="10" s="1"/>
  <c r="C3109" i="10" s="1"/>
  <c r="I4346" i="10" l="1"/>
  <c r="J4345" i="10"/>
  <c r="K4346" i="10"/>
  <c r="G4346" i="10"/>
  <c r="Q3106" i="10"/>
  <c r="B4346" i="10"/>
  <c r="L3107" i="10"/>
  <c r="A4347" i="10"/>
  <c r="F3108" i="10"/>
  <c r="H3108" i="10" s="1"/>
  <c r="I4347" i="10" l="1"/>
  <c r="J4346" i="10"/>
  <c r="K4347" i="10"/>
  <c r="G4347" i="10"/>
  <c r="P3107" i="10"/>
  <c r="O3107" i="10"/>
  <c r="B4347" i="10"/>
  <c r="M3107" i="10"/>
  <c r="N3107" i="10"/>
  <c r="A4348" i="10"/>
  <c r="D3109" i="10"/>
  <c r="E3109" i="10" s="1"/>
  <c r="C3110" i="10" s="1"/>
  <c r="I4348" i="10" l="1"/>
  <c r="J4347" i="10"/>
  <c r="K4348" i="10"/>
  <c r="G4348" i="10"/>
  <c r="Q3107" i="10"/>
  <c r="B4348" i="10"/>
  <c r="L3108" i="10"/>
  <c r="A4349" i="10"/>
  <c r="F3109" i="10"/>
  <c r="H3109" i="10" s="1"/>
  <c r="I4349" i="10" l="1"/>
  <c r="J4348" i="10"/>
  <c r="K4349" i="10"/>
  <c r="G4349" i="10"/>
  <c r="P3108" i="10"/>
  <c r="O3108" i="10"/>
  <c r="B4349" i="10"/>
  <c r="M3108" i="10"/>
  <c r="N3108" i="10"/>
  <c r="L3109" i="10"/>
  <c r="A4350" i="10"/>
  <c r="D3110" i="10"/>
  <c r="E3110" i="10" s="1"/>
  <c r="C3111" i="10" s="1"/>
  <c r="I4350" i="10" l="1"/>
  <c r="J4349" i="10"/>
  <c r="K4350" i="10"/>
  <c r="G4350" i="10"/>
  <c r="O3109" i="10"/>
  <c r="P3109" i="10"/>
  <c r="Q3108" i="10"/>
  <c r="B4350" i="10"/>
  <c r="M3109" i="10"/>
  <c r="N3109" i="10"/>
  <c r="A4351" i="10"/>
  <c r="F3110" i="10"/>
  <c r="I4351" i="10" l="1"/>
  <c r="J4350" i="10"/>
  <c r="K4351" i="10"/>
  <c r="G4351" i="10"/>
  <c r="Q3109" i="10"/>
  <c r="B4351" i="10"/>
  <c r="H3110" i="10"/>
  <c r="A4352" i="10"/>
  <c r="D3111" i="10"/>
  <c r="E3111" i="10" s="1"/>
  <c r="C3112" i="10" s="1"/>
  <c r="I4352" i="10" l="1"/>
  <c r="J4351" i="10"/>
  <c r="K4352" i="10"/>
  <c r="G4352" i="10"/>
  <c r="B4352" i="10"/>
  <c r="L3110" i="10"/>
  <c r="A4353" i="10"/>
  <c r="F3111" i="10"/>
  <c r="H3111" i="10" s="1"/>
  <c r="I4353" i="10" l="1"/>
  <c r="J4352" i="10"/>
  <c r="K4353" i="10"/>
  <c r="G4353" i="10"/>
  <c r="P3110" i="10"/>
  <c r="O3110" i="10"/>
  <c r="B4353" i="10"/>
  <c r="M3110" i="10"/>
  <c r="N3110" i="10"/>
  <c r="A4354" i="10"/>
  <c r="D3112" i="10"/>
  <c r="E3112" i="10" s="1"/>
  <c r="C3113" i="10" s="1"/>
  <c r="I4354" i="10" l="1"/>
  <c r="J4353" i="10"/>
  <c r="K4354" i="10"/>
  <c r="G4354" i="10"/>
  <c r="Q3110" i="10"/>
  <c r="B4354" i="10"/>
  <c r="L3111" i="10"/>
  <c r="A4355" i="10"/>
  <c r="F3112" i="10"/>
  <c r="H3112" i="10" s="1"/>
  <c r="I4355" i="10" l="1"/>
  <c r="J4354" i="10"/>
  <c r="K4355" i="10"/>
  <c r="G4355" i="10"/>
  <c r="O3111" i="10"/>
  <c r="P3111" i="10"/>
  <c r="B4355" i="10"/>
  <c r="M3111" i="10"/>
  <c r="N3111" i="10"/>
  <c r="L3112" i="10"/>
  <c r="A4356" i="10"/>
  <c r="D3113" i="10"/>
  <c r="E3113" i="10" s="1"/>
  <c r="C3114" i="10" s="1"/>
  <c r="I4356" i="10" l="1"/>
  <c r="J4355" i="10"/>
  <c r="K4356" i="10"/>
  <c r="G4356" i="10"/>
  <c r="Q3111" i="10"/>
  <c r="P3112" i="10"/>
  <c r="O3112" i="10"/>
  <c r="B4356" i="10"/>
  <c r="M3112" i="10"/>
  <c r="N3112" i="10"/>
  <c r="A4357" i="10"/>
  <c r="F3113" i="10"/>
  <c r="I4357" i="10" l="1"/>
  <c r="J4356" i="10"/>
  <c r="K4357" i="10"/>
  <c r="G4357" i="10"/>
  <c r="Q3112" i="10"/>
  <c r="B4357" i="10"/>
  <c r="H3113" i="10"/>
  <c r="A4358" i="10"/>
  <c r="D3114" i="10"/>
  <c r="E3114" i="10" s="1"/>
  <c r="C3115" i="10" s="1"/>
  <c r="I4358" i="10" l="1"/>
  <c r="J4357" i="10"/>
  <c r="K4358" i="10"/>
  <c r="G4358" i="10"/>
  <c r="B4358" i="10"/>
  <c r="L3113" i="10"/>
  <c r="A4359" i="10"/>
  <c r="F3114" i="10"/>
  <c r="H3114" i="10" s="1"/>
  <c r="I4359" i="10" l="1"/>
  <c r="J4358" i="10"/>
  <c r="K4359" i="10"/>
  <c r="G4359" i="10"/>
  <c r="P3113" i="10"/>
  <c r="O3113" i="10"/>
  <c r="B4359" i="10"/>
  <c r="M3113" i="10"/>
  <c r="N3113" i="10"/>
  <c r="L3114" i="10"/>
  <c r="A4360" i="10"/>
  <c r="D3115" i="10"/>
  <c r="E3115" i="10" s="1"/>
  <c r="C3116" i="10" s="1"/>
  <c r="I4360" i="10" l="1"/>
  <c r="J4359" i="10"/>
  <c r="K4360" i="10"/>
  <c r="G4360" i="10"/>
  <c r="Q3113" i="10"/>
  <c r="O3114" i="10"/>
  <c r="P3114" i="10"/>
  <c r="B4360" i="10"/>
  <c r="M3114" i="10"/>
  <c r="N3114" i="10"/>
  <c r="A4361" i="10"/>
  <c r="F3115" i="10"/>
  <c r="I4361" i="10" l="1"/>
  <c r="J4360" i="10"/>
  <c r="K4361" i="10"/>
  <c r="G4361" i="10"/>
  <c r="Q3114" i="10"/>
  <c r="B4361" i="10"/>
  <c r="H3115" i="10"/>
  <c r="A4362" i="10"/>
  <c r="D3116" i="10"/>
  <c r="E3116" i="10" s="1"/>
  <c r="C3117" i="10" s="1"/>
  <c r="I4362" i="10" l="1"/>
  <c r="J4361" i="10"/>
  <c r="K4362" i="10"/>
  <c r="G4362" i="10"/>
  <c r="B4362" i="10"/>
  <c r="L3115" i="10"/>
  <c r="A4363" i="10"/>
  <c r="F3116" i="10"/>
  <c r="H3116" i="10" s="1"/>
  <c r="I4363" i="10" l="1"/>
  <c r="J4362" i="10"/>
  <c r="K4363" i="10"/>
  <c r="G4363" i="10"/>
  <c r="P3115" i="10"/>
  <c r="O3115" i="10"/>
  <c r="B4363" i="10"/>
  <c r="M3115" i="10"/>
  <c r="N3115" i="10"/>
  <c r="L3116" i="10"/>
  <c r="A4364" i="10"/>
  <c r="D3117" i="10"/>
  <c r="E3117" i="10" s="1"/>
  <c r="C3118" i="10" s="1"/>
  <c r="I4364" i="10" l="1"/>
  <c r="J4363" i="10"/>
  <c r="K4364" i="10"/>
  <c r="G4364" i="10"/>
  <c r="O3116" i="10"/>
  <c r="P3116" i="10"/>
  <c r="Q3115" i="10"/>
  <c r="B4364" i="10"/>
  <c r="M3116" i="10"/>
  <c r="N3116" i="10"/>
  <c r="A4365" i="10"/>
  <c r="F3117" i="10"/>
  <c r="I4365" i="10" l="1"/>
  <c r="J4364" i="10"/>
  <c r="K4365" i="10"/>
  <c r="G4365" i="10"/>
  <c r="Q3116" i="10"/>
  <c r="B4365" i="10"/>
  <c r="H3117" i="10"/>
  <c r="A4366" i="10"/>
  <c r="D3118" i="10"/>
  <c r="E3118" i="10" s="1"/>
  <c r="C3119" i="10" s="1"/>
  <c r="I4366" i="10" l="1"/>
  <c r="J4365" i="10"/>
  <c r="K4366" i="10"/>
  <c r="G4366" i="10"/>
  <c r="B4366" i="10"/>
  <c r="L3117" i="10"/>
  <c r="A4367" i="10"/>
  <c r="F3118" i="10"/>
  <c r="H3118" i="10" s="1"/>
  <c r="I4367" i="10" l="1"/>
  <c r="J4366" i="10"/>
  <c r="K4367" i="10"/>
  <c r="G4367" i="10"/>
  <c r="P3117" i="10"/>
  <c r="O3117" i="10"/>
  <c r="B4367" i="10"/>
  <c r="M3117" i="10"/>
  <c r="N3117" i="10"/>
  <c r="A4368" i="10"/>
  <c r="D3119" i="10"/>
  <c r="E3119" i="10" s="1"/>
  <c r="C3120" i="10" s="1"/>
  <c r="I4368" i="10" l="1"/>
  <c r="J4367" i="10"/>
  <c r="K4368" i="10"/>
  <c r="G4368" i="10"/>
  <c r="Q3117" i="10"/>
  <c r="B4368" i="10"/>
  <c r="L3118" i="10"/>
  <c r="A4369" i="10"/>
  <c r="F3119" i="10"/>
  <c r="H3119" i="10" s="1"/>
  <c r="I4369" i="10" l="1"/>
  <c r="J4368" i="10"/>
  <c r="K4369" i="10"/>
  <c r="G4369" i="10"/>
  <c r="P3118" i="10"/>
  <c r="O3118" i="10"/>
  <c r="B4369" i="10"/>
  <c r="M3118" i="10"/>
  <c r="N3118" i="10"/>
  <c r="L3119" i="10"/>
  <c r="A4370" i="10"/>
  <c r="D3120" i="10"/>
  <c r="E3120" i="10" s="1"/>
  <c r="C3121" i="10" s="1"/>
  <c r="I4370" i="10" l="1"/>
  <c r="J4369" i="10"/>
  <c r="K4370" i="10"/>
  <c r="G4370" i="10"/>
  <c r="P3119" i="10"/>
  <c r="O3119" i="10"/>
  <c r="Q3118" i="10"/>
  <c r="B4370" i="10"/>
  <c r="M3119" i="10"/>
  <c r="N3119" i="10"/>
  <c r="A4371" i="10"/>
  <c r="F3120" i="10"/>
  <c r="I4371" i="10" l="1"/>
  <c r="J4370" i="10"/>
  <c r="K4371" i="10"/>
  <c r="G4371" i="10"/>
  <c r="Q3119" i="10"/>
  <c r="B4371" i="10"/>
  <c r="H3120" i="10"/>
  <c r="A4372" i="10"/>
  <c r="D3121" i="10"/>
  <c r="E3121" i="10" s="1"/>
  <c r="C3122" i="10" s="1"/>
  <c r="I4372" i="10" l="1"/>
  <c r="J4371" i="10"/>
  <c r="K4372" i="10"/>
  <c r="G4372" i="10"/>
  <c r="B4372" i="10"/>
  <c r="L3120" i="10"/>
  <c r="A4373" i="10"/>
  <c r="F3121" i="10"/>
  <c r="I4373" i="10" l="1"/>
  <c r="J4372" i="10"/>
  <c r="K4373" i="10"/>
  <c r="G4373" i="10"/>
  <c r="P3120" i="10"/>
  <c r="O3120" i="10"/>
  <c r="B4373" i="10"/>
  <c r="M3120" i="10"/>
  <c r="N3120" i="10"/>
  <c r="L3121" i="10"/>
  <c r="H3121" i="10"/>
  <c r="A4374" i="10"/>
  <c r="D3122" i="10"/>
  <c r="E3122" i="10" s="1"/>
  <c r="C3123" i="10" s="1"/>
  <c r="I4374" i="10" l="1"/>
  <c r="J4373" i="10"/>
  <c r="K4374" i="10"/>
  <c r="G4374" i="10"/>
  <c r="P3121" i="10"/>
  <c r="O3121" i="10"/>
  <c r="Q3120" i="10"/>
  <c r="B4374" i="10"/>
  <c r="M3121" i="10"/>
  <c r="N3121" i="10"/>
  <c r="A4375" i="10"/>
  <c r="F3122" i="10"/>
  <c r="I4375" i="10" l="1"/>
  <c r="J4374" i="10"/>
  <c r="K4375" i="10"/>
  <c r="G4375" i="10"/>
  <c r="Q3121" i="10"/>
  <c r="B4375" i="10"/>
  <c r="H3122" i="10"/>
  <c r="A4376" i="10"/>
  <c r="D3123" i="10"/>
  <c r="E3123" i="10" s="1"/>
  <c r="C3124" i="10" s="1"/>
  <c r="I4376" i="10" l="1"/>
  <c r="J4375" i="10"/>
  <c r="K4376" i="10"/>
  <c r="G4376" i="10"/>
  <c r="B4376" i="10"/>
  <c r="L3122" i="10"/>
  <c r="A4377" i="10"/>
  <c r="F3123" i="10"/>
  <c r="H3123" i="10" s="1"/>
  <c r="I4377" i="10" l="1"/>
  <c r="J4376" i="10"/>
  <c r="K4377" i="10"/>
  <c r="G4377" i="10"/>
  <c r="O3122" i="10"/>
  <c r="P3122" i="10"/>
  <c r="B4377" i="10"/>
  <c r="M3122" i="10"/>
  <c r="N3122" i="10"/>
  <c r="L3123" i="10"/>
  <c r="A4378" i="10"/>
  <c r="D3124" i="10"/>
  <c r="E3124" i="10" s="1"/>
  <c r="C3125" i="10" s="1"/>
  <c r="I4378" i="10" l="1"/>
  <c r="J4377" i="10"/>
  <c r="K4378" i="10"/>
  <c r="G4378" i="10"/>
  <c r="O3123" i="10"/>
  <c r="P3123" i="10"/>
  <c r="Q3122" i="10"/>
  <c r="B4378" i="10"/>
  <c r="M3123" i="10"/>
  <c r="N3123" i="10"/>
  <c r="A4379" i="10"/>
  <c r="F3124" i="10"/>
  <c r="I4379" i="10" l="1"/>
  <c r="J4378" i="10"/>
  <c r="K4379" i="10"/>
  <c r="G4379" i="10"/>
  <c r="Q3123" i="10"/>
  <c r="B4379" i="10"/>
  <c r="H3124" i="10"/>
  <c r="A4380" i="10"/>
  <c r="D3125" i="10"/>
  <c r="E3125" i="10" s="1"/>
  <c r="C3126" i="10" s="1"/>
  <c r="I4380" i="10" l="1"/>
  <c r="J4379" i="10"/>
  <c r="K4380" i="10"/>
  <c r="G4380" i="10"/>
  <c r="B4380" i="10"/>
  <c r="L3124" i="10"/>
  <c r="A4381" i="10"/>
  <c r="F3125" i="10"/>
  <c r="H3125" i="10" s="1"/>
  <c r="I4381" i="10" l="1"/>
  <c r="J4380" i="10"/>
  <c r="K4381" i="10"/>
  <c r="G4381" i="10"/>
  <c r="P3124" i="10"/>
  <c r="O3124" i="10"/>
  <c r="B4381" i="10"/>
  <c r="M3124" i="10"/>
  <c r="N3124" i="10"/>
  <c r="L3125" i="10"/>
  <c r="A4382" i="10"/>
  <c r="D3126" i="10"/>
  <c r="E3126" i="10" s="1"/>
  <c r="C3127" i="10" s="1"/>
  <c r="I4382" i="10" l="1"/>
  <c r="J4381" i="10"/>
  <c r="K4382" i="10"/>
  <c r="G4382" i="10"/>
  <c r="O3125" i="10"/>
  <c r="P3125" i="10"/>
  <c r="Q3124" i="10"/>
  <c r="B4382" i="10"/>
  <c r="M3125" i="10"/>
  <c r="N3125" i="10"/>
  <c r="A4383" i="10"/>
  <c r="F3126" i="10"/>
  <c r="I4383" i="10" l="1"/>
  <c r="J4382" i="10"/>
  <c r="K4383" i="10"/>
  <c r="G4383" i="10"/>
  <c r="Q3125" i="10"/>
  <c r="B4383" i="10"/>
  <c r="H3126" i="10"/>
  <c r="A4384" i="10"/>
  <c r="D3127" i="10"/>
  <c r="E3127" i="10" s="1"/>
  <c r="C3128" i="10" s="1"/>
  <c r="I4384" i="10" l="1"/>
  <c r="J4383" i="10"/>
  <c r="K4384" i="10"/>
  <c r="G4384" i="10"/>
  <c r="B4384" i="10"/>
  <c r="L3126" i="10"/>
  <c r="A4385" i="10"/>
  <c r="F3127" i="10"/>
  <c r="H3127" i="10" s="1"/>
  <c r="I4385" i="10" l="1"/>
  <c r="J4384" i="10"/>
  <c r="K4385" i="10"/>
  <c r="G4385" i="10"/>
  <c r="O3126" i="10"/>
  <c r="P3126" i="10"/>
  <c r="B4385" i="10"/>
  <c r="M3126" i="10"/>
  <c r="N3126" i="10"/>
  <c r="A4386" i="10"/>
  <c r="D3128" i="10"/>
  <c r="E3128" i="10" s="1"/>
  <c r="C3129" i="10" s="1"/>
  <c r="I4386" i="10" l="1"/>
  <c r="J4385" i="10"/>
  <c r="K4386" i="10"/>
  <c r="G4386" i="10"/>
  <c r="Q3126" i="10"/>
  <c r="B4386" i="10"/>
  <c r="L3127" i="10"/>
  <c r="A4387" i="10"/>
  <c r="F3128" i="10"/>
  <c r="H3128" i="10" s="1"/>
  <c r="I4387" i="10" l="1"/>
  <c r="J4386" i="10"/>
  <c r="K4387" i="10"/>
  <c r="G4387" i="10"/>
  <c r="P3127" i="10"/>
  <c r="O3127" i="10"/>
  <c r="B4387" i="10"/>
  <c r="M3127" i="10"/>
  <c r="N3127" i="10"/>
  <c r="A4388" i="10"/>
  <c r="D3129" i="10"/>
  <c r="E3129" i="10" s="1"/>
  <c r="C3130" i="10" s="1"/>
  <c r="I4388" i="10" l="1"/>
  <c r="J4387" i="10"/>
  <c r="K4388" i="10"/>
  <c r="G4388" i="10"/>
  <c r="Q3127" i="10"/>
  <c r="B4388" i="10"/>
  <c r="L3128" i="10"/>
  <c r="A4389" i="10"/>
  <c r="F3129" i="10"/>
  <c r="H3129" i="10" s="1"/>
  <c r="I4389" i="10" l="1"/>
  <c r="J4388" i="10"/>
  <c r="K4389" i="10"/>
  <c r="G4389" i="10"/>
  <c r="O3128" i="10"/>
  <c r="P3128" i="10"/>
  <c r="B4389" i="10"/>
  <c r="M3128" i="10"/>
  <c r="N3128" i="10"/>
  <c r="A4390" i="10"/>
  <c r="D3130" i="10"/>
  <c r="E3130" i="10" s="1"/>
  <c r="C3131" i="10" s="1"/>
  <c r="I4390" i="10" l="1"/>
  <c r="J4389" i="10"/>
  <c r="K4390" i="10"/>
  <c r="G4390" i="10"/>
  <c r="Q3128" i="10"/>
  <c r="B4390" i="10"/>
  <c r="L3129" i="10"/>
  <c r="A4391" i="10"/>
  <c r="F3130" i="10"/>
  <c r="H3130" i="10" s="1"/>
  <c r="I4391" i="10" l="1"/>
  <c r="J4390" i="10"/>
  <c r="K4391" i="10"/>
  <c r="G4391" i="10"/>
  <c r="O3129" i="10"/>
  <c r="P3129" i="10"/>
  <c r="B4391" i="10"/>
  <c r="M3129" i="10"/>
  <c r="N3129" i="10"/>
  <c r="L3130" i="10"/>
  <c r="A4392" i="10"/>
  <c r="D3131" i="10"/>
  <c r="E3131" i="10" s="1"/>
  <c r="C3132" i="10" s="1"/>
  <c r="I4392" i="10" l="1"/>
  <c r="J4391" i="10"/>
  <c r="K4392" i="10"/>
  <c r="G4392" i="10"/>
  <c r="Q3129" i="10"/>
  <c r="P3130" i="10"/>
  <c r="O3130" i="10"/>
  <c r="B4392" i="10"/>
  <c r="M3130" i="10"/>
  <c r="N3130" i="10"/>
  <c r="A4393" i="10"/>
  <c r="F3131" i="10"/>
  <c r="I4393" i="10" l="1"/>
  <c r="J4392" i="10"/>
  <c r="K4393" i="10"/>
  <c r="G4393" i="10"/>
  <c r="Q3130" i="10"/>
  <c r="B4393" i="10"/>
  <c r="H3131" i="10"/>
  <c r="A4394" i="10"/>
  <c r="D3132" i="10"/>
  <c r="E3132" i="10" s="1"/>
  <c r="C3133" i="10" s="1"/>
  <c r="I4394" i="10" l="1"/>
  <c r="J4393" i="10"/>
  <c r="K4394" i="10"/>
  <c r="G4394" i="10"/>
  <c r="B4394" i="10"/>
  <c r="L3131" i="10"/>
  <c r="A4395" i="10"/>
  <c r="F3132" i="10"/>
  <c r="H3132" i="10" s="1"/>
  <c r="I4395" i="10" l="1"/>
  <c r="J4394" i="10"/>
  <c r="K4395" i="10"/>
  <c r="G4395" i="10"/>
  <c r="O3131" i="10"/>
  <c r="P3131" i="10"/>
  <c r="B4395" i="10"/>
  <c r="M3131" i="10"/>
  <c r="N3131" i="10"/>
  <c r="L3132" i="10"/>
  <c r="A4396" i="10"/>
  <c r="D3133" i="10"/>
  <c r="E3133" i="10" s="1"/>
  <c r="C3134" i="10" s="1"/>
  <c r="I4396" i="10" l="1"/>
  <c r="J4395" i="10"/>
  <c r="K4396" i="10"/>
  <c r="G4396" i="10"/>
  <c r="P3132" i="10"/>
  <c r="O3132" i="10"/>
  <c r="Q3131" i="10"/>
  <c r="B4396" i="10"/>
  <c r="M3132" i="10"/>
  <c r="N3132" i="10"/>
  <c r="A4397" i="10"/>
  <c r="F3133" i="10"/>
  <c r="I4397" i="10" l="1"/>
  <c r="J4396" i="10"/>
  <c r="K4397" i="10"/>
  <c r="G4397" i="10"/>
  <c r="Q3132" i="10"/>
  <c r="B4397" i="10"/>
  <c r="H3133" i="10"/>
  <c r="A4398" i="10"/>
  <c r="D3134" i="10"/>
  <c r="E3134" i="10" s="1"/>
  <c r="C3135" i="10" s="1"/>
  <c r="I4398" i="10" l="1"/>
  <c r="J4397" i="10"/>
  <c r="K4398" i="10"/>
  <c r="G4398" i="10"/>
  <c r="B4398" i="10"/>
  <c r="L3133" i="10"/>
  <c r="A4399" i="10"/>
  <c r="F3134" i="10"/>
  <c r="H3134" i="10" s="1"/>
  <c r="I4399" i="10" l="1"/>
  <c r="J4398" i="10"/>
  <c r="K4399" i="10"/>
  <c r="G4399" i="10"/>
  <c r="P3133" i="10"/>
  <c r="O3133" i="10"/>
  <c r="B4399" i="10"/>
  <c r="M3133" i="10"/>
  <c r="N3133" i="10"/>
  <c r="L3134" i="10"/>
  <c r="A4400" i="10"/>
  <c r="D3135" i="10"/>
  <c r="E3135" i="10" s="1"/>
  <c r="C3136" i="10" s="1"/>
  <c r="I4400" i="10" l="1"/>
  <c r="J4399" i="10"/>
  <c r="K4400" i="10"/>
  <c r="G4400" i="10"/>
  <c r="P3134" i="10"/>
  <c r="O3134" i="10"/>
  <c r="Q3133" i="10"/>
  <c r="B4400" i="10"/>
  <c r="M3134" i="10"/>
  <c r="N3134" i="10"/>
  <c r="A4401" i="10"/>
  <c r="F3135" i="10"/>
  <c r="I4401" i="10" l="1"/>
  <c r="J4400" i="10"/>
  <c r="K4401" i="10"/>
  <c r="G4401" i="10"/>
  <c r="Q3134" i="10"/>
  <c r="B4401" i="10"/>
  <c r="H3135" i="10"/>
  <c r="A4402" i="10"/>
  <c r="D3136" i="10"/>
  <c r="E3136" i="10" s="1"/>
  <c r="C3137" i="10" s="1"/>
  <c r="I4402" i="10" l="1"/>
  <c r="J4401" i="10"/>
  <c r="K4402" i="10"/>
  <c r="G4402" i="10"/>
  <c r="B4402" i="10"/>
  <c r="L3135" i="10"/>
  <c r="A4403" i="10"/>
  <c r="F3136" i="10"/>
  <c r="H3136" i="10" s="1"/>
  <c r="I4403" i="10" l="1"/>
  <c r="J4402" i="10"/>
  <c r="K4403" i="10"/>
  <c r="G4403" i="10"/>
  <c r="O3135" i="10"/>
  <c r="P3135" i="10"/>
  <c r="B4403" i="10"/>
  <c r="M3135" i="10"/>
  <c r="N3135" i="10"/>
  <c r="A4404" i="10"/>
  <c r="D3137" i="10"/>
  <c r="E3137" i="10" s="1"/>
  <c r="C3138" i="10" s="1"/>
  <c r="I4404" i="10" l="1"/>
  <c r="J4403" i="10"/>
  <c r="K4404" i="10"/>
  <c r="G4404" i="10"/>
  <c r="Q3135" i="10"/>
  <c r="B4404" i="10"/>
  <c r="L3136" i="10"/>
  <c r="A4405" i="10"/>
  <c r="F3137" i="10"/>
  <c r="H3137" i="10" s="1"/>
  <c r="I4405" i="10" l="1"/>
  <c r="J4404" i="10"/>
  <c r="K4405" i="10"/>
  <c r="G4405" i="10"/>
  <c r="O3136" i="10"/>
  <c r="P3136" i="10"/>
  <c r="B4405" i="10"/>
  <c r="M3136" i="10"/>
  <c r="N3136" i="10"/>
  <c r="A4406" i="10"/>
  <c r="D3138" i="10"/>
  <c r="E3138" i="10" s="1"/>
  <c r="C3139" i="10" s="1"/>
  <c r="I4406" i="10" l="1"/>
  <c r="J4405" i="10"/>
  <c r="K4406" i="10"/>
  <c r="G4406" i="10"/>
  <c r="Q3136" i="10"/>
  <c r="B4406" i="10"/>
  <c r="L3137" i="10"/>
  <c r="A4407" i="10"/>
  <c r="F3138" i="10"/>
  <c r="H3138" i="10" s="1"/>
  <c r="I4407" i="10" l="1"/>
  <c r="J4406" i="10"/>
  <c r="K4407" i="10"/>
  <c r="G4407" i="10"/>
  <c r="O3137" i="10"/>
  <c r="P3137" i="10"/>
  <c r="B4407" i="10"/>
  <c r="M3137" i="10"/>
  <c r="N3137" i="10"/>
  <c r="A4408" i="10"/>
  <c r="D3139" i="10"/>
  <c r="E3139" i="10" s="1"/>
  <c r="C3140" i="10" s="1"/>
  <c r="I4408" i="10" l="1"/>
  <c r="J4407" i="10"/>
  <c r="K4408" i="10"/>
  <c r="G4408" i="10"/>
  <c r="Q3137" i="10"/>
  <c r="B4408" i="10"/>
  <c r="L3138" i="10"/>
  <c r="A4409" i="10"/>
  <c r="F3139" i="10"/>
  <c r="H3139" i="10" s="1"/>
  <c r="I4409" i="10" l="1"/>
  <c r="J4408" i="10"/>
  <c r="K4409" i="10"/>
  <c r="G4409" i="10"/>
  <c r="P3138" i="10"/>
  <c r="O3138" i="10"/>
  <c r="B4409" i="10"/>
  <c r="M3138" i="10"/>
  <c r="N3138" i="10"/>
  <c r="L3139" i="10"/>
  <c r="A4410" i="10"/>
  <c r="D3140" i="10"/>
  <c r="E3140" i="10" s="1"/>
  <c r="C3141" i="10" s="1"/>
  <c r="I4410" i="10" l="1"/>
  <c r="J4409" i="10"/>
  <c r="K4410" i="10"/>
  <c r="G4410" i="10"/>
  <c r="P3139" i="10"/>
  <c r="O3139" i="10"/>
  <c r="Q3138" i="10"/>
  <c r="B4410" i="10"/>
  <c r="M3139" i="10"/>
  <c r="N3139" i="10"/>
  <c r="A4411" i="10"/>
  <c r="F3140" i="10"/>
  <c r="I4411" i="10" l="1"/>
  <c r="J4410" i="10"/>
  <c r="K4411" i="10"/>
  <c r="G4411" i="10"/>
  <c r="Q3139" i="10"/>
  <c r="B4411" i="10"/>
  <c r="H3140" i="10"/>
  <c r="A4412" i="10"/>
  <c r="D3141" i="10"/>
  <c r="E3141" i="10" s="1"/>
  <c r="C3142" i="10" s="1"/>
  <c r="I4412" i="10" l="1"/>
  <c r="J4411" i="10"/>
  <c r="K4412" i="10"/>
  <c r="G4412" i="10"/>
  <c r="B4412" i="10"/>
  <c r="L3140" i="10"/>
  <c r="A4413" i="10"/>
  <c r="F3141" i="10"/>
  <c r="H3141" i="10" s="1"/>
  <c r="I4413" i="10" l="1"/>
  <c r="J4412" i="10"/>
  <c r="K4413" i="10"/>
  <c r="G4413" i="10"/>
  <c r="P3140" i="10"/>
  <c r="O3140" i="10"/>
  <c r="B4413" i="10"/>
  <c r="M3140" i="10"/>
  <c r="N3140" i="10"/>
  <c r="L3141" i="10"/>
  <c r="A4414" i="10"/>
  <c r="D3142" i="10"/>
  <c r="E3142" i="10" s="1"/>
  <c r="C3143" i="10" s="1"/>
  <c r="I4414" i="10" l="1"/>
  <c r="J4413" i="10"/>
  <c r="K4414" i="10"/>
  <c r="G4414" i="10"/>
  <c r="P3141" i="10"/>
  <c r="O3141" i="10"/>
  <c r="Q3140" i="10"/>
  <c r="B4414" i="10"/>
  <c r="M3141" i="10"/>
  <c r="N3141" i="10"/>
  <c r="A4415" i="10"/>
  <c r="F3142" i="10"/>
  <c r="I4415" i="10" l="1"/>
  <c r="J4414" i="10"/>
  <c r="K4415" i="10"/>
  <c r="G4415" i="10"/>
  <c r="Q3141" i="10"/>
  <c r="B4415" i="10"/>
  <c r="H3142" i="10"/>
  <c r="A4416" i="10"/>
  <c r="D3143" i="10"/>
  <c r="E3143" i="10" s="1"/>
  <c r="C3144" i="10" s="1"/>
  <c r="I4416" i="10" l="1"/>
  <c r="J4415" i="10"/>
  <c r="K4416" i="10"/>
  <c r="G4416" i="10"/>
  <c r="B4416" i="10"/>
  <c r="L3142" i="10"/>
  <c r="A4417" i="10"/>
  <c r="F3143" i="10"/>
  <c r="H3143" i="10" s="1"/>
  <c r="I4417" i="10" l="1"/>
  <c r="J4416" i="10"/>
  <c r="K4417" i="10"/>
  <c r="G4417" i="10"/>
  <c r="O3142" i="10"/>
  <c r="P3142" i="10"/>
  <c r="B4417" i="10"/>
  <c r="M3142" i="10"/>
  <c r="N3142" i="10"/>
  <c r="L3143" i="10"/>
  <c r="A4418" i="10"/>
  <c r="D3144" i="10"/>
  <c r="E3144" i="10" s="1"/>
  <c r="C3145" i="10" s="1"/>
  <c r="I4418" i="10" l="1"/>
  <c r="J4417" i="10"/>
  <c r="K4418" i="10"/>
  <c r="G4418" i="10"/>
  <c r="P3143" i="10"/>
  <c r="O3143" i="10"/>
  <c r="Q3142" i="10"/>
  <c r="B4418" i="10"/>
  <c r="M3143" i="10"/>
  <c r="N3143" i="10"/>
  <c r="A4419" i="10"/>
  <c r="F3144" i="10"/>
  <c r="I4419" i="10" l="1"/>
  <c r="J4418" i="10"/>
  <c r="K4419" i="10"/>
  <c r="G4419" i="10"/>
  <c r="Q3143" i="10"/>
  <c r="B4419" i="10"/>
  <c r="H3144" i="10"/>
  <c r="A4420" i="10"/>
  <c r="D3145" i="10"/>
  <c r="E3145" i="10" s="1"/>
  <c r="C3146" i="10" s="1"/>
  <c r="I4420" i="10" l="1"/>
  <c r="J4419" i="10"/>
  <c r="K4420" i="10"/>
  <c r="G4420" i="10"/>
  <c r="B4420" i="10"/>
  <c r="L3144" i="10"/>
  <c r="A4421" i="10"/>
  <c r="F3145" i="10"/>
  <c r="H3145" i="10" s="1"/>
  <c r="I4421" i="10" l="1"/>
  <c r="J4420" i="10"/>
  <c r="K4421" i="10"/>
  <c r="G4421" i="10"/>
  <c r="O3144" i="10"/>
  <c r="P3144" i="10"/>
  <c r="B4421" i="10"/>
  <c r="M3144" i="10"/>
  <c r="N3144" i="10"/>
  <c r="L3145" i="10"/>
  <c r="A4422" i="10"/>
  <c r="D3146" i="10"/>
  <c r="E3146" i="10" s="1"/>
  <c r="C3147" i="10" s="1"/>
  <c r="I4422" i="10" l="1"/>
  <c r="J4421" i="10"/>
  <c r="K4422" i="10"/>
  <c r="G4422" i="10"/>
  <c r="P3145" i="10"/>
  <c r="O3145" i="10"/>
  <c r="Q3144" i="10"/>
  <c r="B4422" i="10"/>
  <c r="M3145" i="10"/>
  <c r="N3145" i="10"/>
  <c r="A4423" i="10"/>
  <c r="F3146" i="10"/>
  <c r="I4423" i="10" l="1"/>
  <c r="J4422" i="10"/>
  <c r="K4423" i="10"/>
  <c r="G4423" i="10"/>
  <c r="Q3145" i="10"/>
  <c r="B4423" i="10"/>
  <c r="H3146" i="10"/>
  <c r="A4424" i="10"/>
  <c r="D3147" i="10"/>
  <c r="E3147" i="10" s="1"/>
  <c r="C3148" i="10" s="1"/>
  <c r="I4424" i="10" l="1"/>
  <c r="J4423" i="10"/>
  <c r="K4424" i="10"/>
  <c r="G4424" i="10"/>
  <c r="B4424" i="10"/>
  <c r="L3146" i="10"/>
  <c r="A4425" i="10"/>
  <c r="F3147" i="10"/>
  <c r="H3147" i="10" s="1"/>
  <c r="I4425" i="10" l="1"/>
  <c r="J4424" i="10"/>
  <c r="K4425" i="10"/>
  <c r="G4425" i="10"/>
  <c r="O3146" i="10"/>
  <c r="P3146" i="10"/>
  <c r="B4425" i="10"/>
  <c r="M3146" i="10"/>
  <c r="N3146" i="10"/>
  <c r="L3147" i="10"/>
  <c r="A4426" i="10"/>
  <c r="D3148" i="10"/>
  <c r="E3148" i="10" s="1"/>
  <c r="C3149" i="10" s="1"/>
  <c r="I4426" i="10" l="1"/>
  <c r="J4425" i="10"/>
  <c r="K4426" i="10"/>
  <c r="G4426" i="10"/>
  <c r="P3147" i="10"/>
  <c r="O3147" i="10"/>
  <c r="Q3146" i="10"/>
  <c r="B4426" i="10"/>
  <c r="M3147" i="10"/>
  <c r="N3147" i="10"/>
  <c r="A4427" i="10"/>
  <c r="F3148" i="10"/>
  <c r="I4427" i="10" l="1"/>
  <c r="J4426" i="10"/>
  <c r="K4427" i="10"/>
  <c r="G4427" i="10"/>
  <c r="Q3147" i="10"/>
  <c r="B4427" i="10"/>
  <c r="H3148" i="10"/>
  <c r="A4428" i="10"/>
  <c r="D3149" i="10"/>
  <c r="E3149" i="10" s="1"/>
  <c r="C3150" i="10" s="1"/>
  <c r="I4428" i="10" l="1"/>
  <c r="J4427" i="10"/>
  <c r="K4428" i="10"/>
  <c r="G4428" i="10"/>
  <c r="B4428" i="10"/>
  <c r="L3148" i="10"/>
  <c r="A4429" i="10"/>
  <c r="F3149" i="10"/>
  <c r="H3149" i="10" s="1"/>
  <c r="I4429" i="10" l="1"/>
  <c r="J4428" i="10"/>
  <c r="K4429" i="10"/>
  <c r="G4429" i="10"/>
  <c r="P3148" i="10"/>
  <c r="O3148" i="10"/>
  <c r="B4429" i="10"/>
  <c r="M3148" i="10"/>
  <c r="N3148" i="10"/>
  <c r="A4430" i="10"/>
  <c r="D3150" i="10"/>
  <c r="E3150" i="10" s="1"/>
  <c r="C3151" i="10" s="1"/>
  <c r="I4430" i="10" l="1"/>
  <c r="J4429" i="10"/>
  <c r="K4430" i="10"/>
  <c r="G4430" i="10"/>
  <c r="Q3148" i="10"/>
  <c r="B4430" i="10"/>
  <c r="L3149" i="10"/>
  <c r="A4431" i="10"/>
  <c r="F3150" i="10"/>
  <c r="H3150" i="10" s="1"/>
  <c r="I4431" i="10" l="1"/>
  <c r="J4430" i="10"/>
  <c r="K4431" i="10"/>
  <c r="G4431" i="10"/>
  <c r="P3149" i="10"/>
  <c r="O3149" i="10"/>
  <c r="B4431" i="10"/>
  <c r="M3149" i="10"/>
  <c r="N3149" i="10"/>
  <c r="L3150" i="10"/>
  <c r="A4432" i="10"/>
  <c r="D3151" i="10"/>
  <c r="E3151" i="10" s="1"/>
  <c r="C3152" i="10" s="1"/>
  <c r="I4432" i="10" l="1"/>
  <c r="J4431" i="10"/>
  <c r="K4432" i="10"/>
  <c r="G4432" i="10"/>
  <c r="O3150" i="10"/>
  <c r="P3150" i="10"/>
  <c r="Q3149" i="10"/>
  <c r="B4432" i="10"/>
  <c r="M3150" i="10"/>
  <c r="N3150" i="10"/>
  <c r="A4433" i="10"/>
  <c r="F3151" i="10"/>
  <c r="I4433" i="10" l="1"/>
  <c r="J4432" i="10"/>
  <c r="K4433" i="10"/>
  <c r="G4433" i="10"/>
  <c r="Q3150" i="10"/>
  <c r="B4433" i="10"/>
  <c r="H3151" i="10"/>
  <c r="A4434" i="10"/>
  <c r="D3152" i="10"/>
  <c r="E3152" i="10" s="1"/>
  <c r="C3153" i="10" s="1"/>
  <c r="I4434" i="10" l="1"/>
  <c r="J4433" i="10"/>
  <c r="K4434" i="10"/>
  <c r="G4434" i="10"/>
  <c r="B4434" i="10"/>
  <c r="L3151" i="10"/>
  <c r="A4435" i="10"/>
  <c r="F3152" i="10"/>
  <c r="H3152" i="10" s="1"/>
  <c r="I4435" i="10" l="1"/>
  <c r="J4434" i="10"/>
  <c r="K4435" i="10"/>
  <c r="G4435" i="10"/>
  <c r="P3151" i="10"/>
  <c r="O3151" i="10"/>
  <c r="B4435" i="10"/>
  <c r="M3151" i="10"/>
  <c r="N3151" i="10"/>
  <c r="L3152" i="10"/>
  <c r="A4436" i="10"/>
  <c r="D3153" i="10"/>
  <c r="E3153" i="10" s="1"/>
  <c r="C3154" i="10" s="1"/>
  <c r="I4436" i="10" l="1"/>
  <c r="J4435" i="10"/>
  <c r="K4436" i="10"/>
  <c r="G4436" i="10"/>
  <c r="Q3151" i="10"/>
  <c r="P3152" i="10"/>
  <c r="O3152" i="10"/>
  <c r="B4436" i="10"/>
  <c r="M3152" i="10"/>
  <c r="N3152" i="10"/>
  <c r="A4437" i="10"/>
  <c r="F3153" i="10"/>
  <c r="I4437" i="10" l="1"/>
  <c r="J4436" i="10"/>
  <c r="K4437" i="10"/>
  <c r="G4437" i="10"/>
  <c r="Q3152" i="10"/>
  <c r="B4437" i="10"/>
  <c r="H3153" i="10"/>
  <c r="A4438" i="10"/>
  <c r="D3154" i="10"/>
  <c r="E3154" i="10" s="1"/>
  <c r="C3155" i="10" s="1"/>
  <c r="I4438" i="10" l="1"/>
  <c r="J4437" i="10"/>
  <c r="K4438" i="10"/>
  <c r="G4438" i="10"/>
  <c r="B4438" i="10"/>
  <c r="L3153" i="10"/>
  <c r="A4439" i="10"/>
  <c r="F3154" i="10"/>
  <c r="H3154" i="10" s="1"/>
  <c r="I4439" i="10" l="1"/>
  <c r="J4438" i="10"/>
  <c r="K4439" i="10"/>
  <c r="G4439" i="10"/>
  <c r="P3153" i="10"/>
  <c r="O3153" i="10"/>
  <c r="B4439" i="10"/>
  <c r="M3153" i="10"/>
  <c r="N3153" i="10"/>
  <c r="A4440" i="10"/>
  <c r="D3155" i="10"/>
  <c r="E3155" i="10" s="1"/>
  <c r="C3156" i="10" s="1"/>
  <c r="I4440" i="10" l="1"/>
  <c r="J4439" i="10"/>
  <c r="K4440" i="10"/>
  <c r="G4440" i="10"/>
  <c r="Q3153" i="10"/>
  <c r="B4440" i="10"/>
  <c r="L3154" i="10"/>
  <c r="A4441" i="10"/>
  <c r="F3155" i="10"/>
  <c r="H3155" i="10" s="1"/>
  <c r="I4441" i="10" l="1"/>
  <c r="J4440" i="10"/>
  <c r="K4441" i="10"/>
  <c r="G4441" i="10"/>
  <c r="O3154" i="10"/>
  <c r="P3154" i="10"/>
  <c r="B4441" i="10"/>
  <c r="M3154" i="10"/>
  <c r="N3154" i="10"/>
  <c r="L3155" i="10"/>
  <c r="A4442" i="10"/>
  <c r="D3156" i="10"/>
  <c r="E3156" i="10" s="1"/>
  <c r="C3157" i="10" s="1"/>
  <c r="I4442" i="10" l="1"/>
  <c r="J4441" i="10"/>
  <c r="K4442" i="10"/>
  <c r="G4442" i="10"/>
  <c r="O3155" i="10"/>
  <c r="P3155" i="10"/>
  <c r="Q3154" i="10"/>
  <c r="B4442" i="10"/>
  <c r="M3155" i="10"/>
  <c r="N3155" i="10"/>
  <c r="A4443" i="10"/>
  <c r="F3156" i="10"/>
  <c r="I4443" i="10" l="1"/>
  <c r="J4442" i="10"/>
  <c r="K4443" i="10"/>
  <c r="G4443" i="10"/>
  <c r="Q3155" i="10"/>
  <c r="B4443" i="10"/>
  <c r="H3156" i="10"/>
  <c r="A4444" i="10"/>
  <c r="D3157" i="10"/>
  <c r="E3157" i="10" s="1"/>
  <c r="C3158" i="10" s="1"/>
  <c r="I4444" i="10" l="1"/>
  <c r="J4443" i="10"/>
  <c r="K4444" i="10"/>
  <c r="G4444" i="10"/>
  <c r="B4444" i="10"/>
  <c r="L3156" i="10"/>
  <c r="A4445" i="10"/>
  <c r="F3157" i="10"/>
  <c r="H3157" i="10" s="1"/>
  <c r="I4445" i="10" l="1"/>
  <c r="J4444" i="10"/>
  <c r="K4445" i="10"/>
  <c r="G4445" i="10"/>
  <c r="P3156" i="10"/>
  <c r="O3156" i="10"/>
  <c r="B4445" i="10"/>
  <c r="M3156" i="10"/>
  <c r="N3156" i="10"/>
  <c r="L3157" i="10"/>
  <c r="A4446" i="10"/>
  <c r="D3158" i="10"/>
  <c r="E3158" i="10" s="1"/>
  <c r="C3159" i="10" s="1"/>
  <c r="I4446" i="10" l="1"/>
  <c r="J4445" i="10"/>
  <c r="K4446" i="10"/>
  <c r="G4446" i="10"/>
  <c r="O3157" i="10"/>
  <c r="P3157" i="10"/>
  <c r="Q3156" i="10"/>
  <c r="B4446" i="10"/>
  <c r="M3157" i="10"/>
  <c r="N3157" i="10"/>
  <c r="A4447" i="10"/>
  <c r="F3158" i="10"/>
  <c r="I4447" i="10" l="1"/>
  <c r="J4446" i="10"/>
  <c r="K4447" i="10"/>
  <c r="G4447" i="10"/>
  <c r="Q3157" i="10"/>
  <c r="B4447" i="10"/>
  <c r="H3158" i="10"/>
  <c r="A4448" i="10"/>
  <c r="D3159" i="10"/>
  <c r="E3159" i="10" s="1"/>
  <c r="C3160" i="10" s="1"/>
  <c r="I4448" i="10" l="1"/>
  <c r="J4447" i="10"/>
  <c r="K4448" i="10"/>
  <c r="G4448" i="10"/>
  <c r="B4448" i="10"/>
  <c r="L3158" i="10"/>
  <c r="A4449" i="10"/>
  <c r="F3159" i="10"/>
  <c r="H3159" i="10" s="1"/>
  <c r="I4449" i="10" l="1"/>
  <c r="J4448" i="10"/>
  <c r="K4449" i="10"/>
  <c r="G4449" i="10"/>
  <c r="O3158" i="10"/>
  <c r="P3158" i="10"/>
  <c r="B4449" i="10"/>
  <c r="M3158" i="10"/>
  <c r="N3158" i="10"/>
  <c r="A4450" i="10"/>
  <c r="D3160" i="10"/>
  <c r="E3160" i="10" s="1"/>
  <c r="C3161" i="10" s="1"/>
  <c r="I4450" i="10" l="1"/>
  <c r="J4449" i="10"/>
  <c r="K4450" i="10"/>
  <c r="G4450" i="10"/>
  <c r="Q3158" i="10"/>
  <c r="B4450" i="10"/>
  <c r="L3159" i="10"/>
  <c r="A4451" i="10"/>
  <c r="F3160" i="10"/>
  <c r="H3160" i="10" s="1"/>
  <c r="I4451" i="10" l="1"/>
  <c r="J4450" i="10"/>
  <c r="K4451" i="10"/>
  <c r="G4451" i="10"/>
  <c r="P3159" i="10"/>
  <c r="O3159" i="10"/>
  <c r="B4451" i="10"/>
  <c r="M3159" i="10"/>
  <c r="N3159" i="10"/>
  <c r="A4452" i="10"/>
  <c r="D3161" i="10"/>
  <c r="E3161" i="10" s="1"/>
  <c r="C3162" i="10" s="1"/>
  <c r="I4452" i="10" l="1"/>
  <c r="J4451" i="10"/>
  <c r="K4452" i="10"/>
  <c r="G4452" i="10"/>
  <c r="Q3159" i="10"/>
  <c r="B4452" i="10"/>
  <c r="L3160" i="10"/>
  <c r="A4453" i="10"/>
  <c r="F3161" i="10"/>
  <c r="H3161" i="10" s="1"/>
  <c r="I4453" i="10" l="1"/>
  <c r="J4452" i="10"/>
  <c r="K4453" i="10"/>
  <c r="G4453" i="10"/>
  <c r="O3160" i="10"/>
  <c r="P3160" i="10"/>
  <c r="B4453" i="10"/>
  <c r="M3160" i="10"/>
  <c r="N3160" i="10"/>
  <c r="L3161" i="10"/>
  <c r="A4454" i="10"/>
  <c r="D3162" i="10"/>
  <c r="E3162" i="10" s="1"/>
  <c r="C3163" i="10" s="1"/>
  <c r="I4454" i="10" l="1"/>
  <c r="J4453" i="10"/>
  <c r="K4454" i="10"/>
  <c r="G4454" i="10"/>
  <c r="Q3160" i="10"/>
  <c r="P3161" i="10"/>
  <c r="O3161" i="10"/>
  <c r="B4454" i="10"/>
  <c r="M3161" i="10"/>
  <c r="N3161" i="10"/>
  <c r="A4455" i="10"/>
  <c r="F3162" i="10"/>
  <c r="I4455" i="10" l="1"/>
  <c r="J4454" i="10"/>
  <c r="K4455" i="10"/>
  <c r="G4455" i="10"/>
  <c r="Q3161" i="10"/>
  <c r="B4455" i="10"/>
  <c r="H3162" i="10"/>
  <c r="A4456" i="10"/>
  <c r="D3163" i="10"/>
  <c r="E3163" i="10" s="1"/>
  <c r="C3164" i="10" s="1"/>
  <c r="I4456" i="10" l="1"/>
  <c r="J4455" i="10"/>
  <c r="K4456" i="10"/>
  <c r="G4456" i="10"/>
  <c r="B4456" i="10"/>
  <c r="L3162" i="10"/>
  <c r="A4457" i="10"/>
  <c r="F3163" i="10"/>
  <c r="H3163" i="10" s="1"/>
  <c r="I4457" i="10" l="1"/>
  <c r="J4456" i="10"/>
  <c r="K4457" i="10"/>
  <c r="G4457" i="10"/>
  <c r="O3162" i="10"/>
  <c r="P3162" i="10"/>
  <c r="B4457" i="10"/>
  <c r="M3162" i="10"/>
  <c r="N3162" i="10"/>
  <c r="L3163" i="10"/>
  <c r="A4458" i="10"/>
  <c r="D3164" i="10"/>
  <c r="E3164" i="10" s="1"/>
  <c r="C3165" i="10" s="1"/>
  <c r="I4458" i="10" l="1"/>
  <c r="J4457" i="10"/>
  <c r="K4458" i="10"/>
  <c r="G4458" i="10"/>
  <c r="P3163" i="10"/>
  <c r="O3163" i="10"/>
  <c r="Q3162" i="10"/>
  <c r="B4458" i="10"/>
  <c r="M3163" i="10"/>
  <c r="N3163" i="10"/>
  <c r="A4459" i="10"/>
  <c r="F3164" i="10"/>
  <c r="I4459" i="10" l="1"/>
  <c r="J4458" i="10"/>
  <c r="K4459" i="10"/>
  <c r="G4459" i="10"/>
  <c r="Q3163" i="10"/>
  <c r="B4459" i="10"/>
  <c r="H3164" i="10"/>
  <c r="A4460" i="10"/>
  <c r="D3165" i="10"/>
  <c r="E3165" i="10" s="1"/>
  <c r="C3166" i="10" s="1"/>
  <c r="I4460" i="10" l="1"/>
  <c r="J4459" i="10"/>
  <c r="K4460" i="10"/>
  <c r="G4460" i="10"/>
  <c r="B4460" i="10"/>
  <c r="L3164" i="10"/>
  <c r="A4461" i="10"/>
  <c r="F3165" i="10"/>
  <c r="H3165" i="10" s="1"/>
  <c r="I4461" i="10" l="1"/>
  <c r="J4460" i="10"/>
  <c r="K4461" i="10"/>
  <c r="G4461" i="10"/>
  <c r="P3164" i="10"/>
  <c r="O3164" i="10"/>
  <c r="B4461" i="10"/>
  <c r="M3164" i="10"/>
  <c r="N3164" i="10"/>
  <c r="A4462" i="10"/>
  <c r="D3166" i="10"/>
  <c r="E3166" i="10" s="1"/>
  <c r="C3167" i="10" s="1"/>
  <c r="I4462" i="10" l="1"/>
  <c r="J4461" i="10"/>
  <c r="K4462" i="10"/>
  <c r="G4462" i="10"/>
  <c r="Q3164" i="10"/>
  <c r="B4462" i="10"/>
  <c r="L3165" i="10"/>
  <c r="A4463" i="10"/>
  <c r="F3166" i="10"/>
  <c r="H3166" i="10" s="1"/>
  <c r="I4463" i="10" l="1"/>
  <c r="J4462" i="10"/>
  <c r="K4463" i="10"/>
  <c r="G4463" i="10"/>
  <c r="P3165" i="10"/>
  <c r="O3165" i="10"/>
  <c r="B4463" i="10"/>
  <c r="M3165" i="10"/>
  <c r="N3165" i="10"/>
  <c r="F36" i="11"/>
  <c r="C37" i="11"/>
  <c r="A4464" i="10"/>
  <c r="D3167" i="10"/>
  <c r="E3167" i="10" s="1"/>
  <c r="C3168" i="10" s="1"/>
  <c r="I4464" i="10" l="1"/>
  <c r="J4463" i="10"/>
  <c r="K4464" i="10"/>
  <c r="G4464" i="10"/>
  <c r="Q3165" i="10"/>
  <c r="B4464" i="10"/>
  <c r="L3166" i="10"/>
  <c r="A4465" i="10"/>
  <c r="F3167" i="10"/>
  <c r="H3167" i="10" s="1"/>
  <c r="I4465" i="10" l="1"/>
  <c r="J4464" i="10"/>
  <c r="K4465" i="10"/>
  <c r="G4465" i="10"/>
  <c r="P3166" i="10"/>
  <c r="O3166" i="10"/>
  <c r="B4465" i="10"/>
  <c r="M3166" i="10"/>
  <c r="N3166" i="10"/>
  <c r="A4466" i="10"/>
  <c r="D3168" i="10"/>
  <c r="E3168" i="10" s="1"/>
  <c r="C3169" i="10" s="1"/>
  <c r="I4466" i="10" l="1"/>
  <c r="J4465" i="10"/>
  <c r="K4466" i="10"/>
  <c r="G4466" i="10"/>
  <c r="Q3166" i="10"/>
  <c r="B4466" i="10"/>
  <c r="L3167" i="10"/>
  <c r="A4467" i="10"/>
  <c r="F3168" i="10"/>
  <c r="H3168" i="10" s="1"/>
  <c r="I4467" i="10" l="1"/>
  <c r="J4466" i="10"/>
  <c r="K4467" i="10"/>
  <c r="G4467" i="10"/>
  <c r="P3167" i="10"/>
  <c r="O3167" i="10"/>
  <c r="B4467" i="10"/>
  <c r="M3167" i="10"/>
  <c r="N3167" i="10"/>
  <c r="A4468" i="10"/>
  <c r="D3169" i="10"/>
  <c r="E3169" i="10" s="1"/>
  <c r="C3170" i="10" s="1"/>
  <c r="I4468" i="10" l="1"/>
  <c r="J4467" i="10"/>
  <c r="K4468" i="10"/>
  <c r="G4468" i="10"/>
  <c r="Q3167" i="10"/>
  <c r="B4468" i="10"/>
  <c r="L3168" i="10"/>
  <c r="A4469" i="10"/>
  <c r="F3169" i="10"/>
  <c r="H3169" i="10" s="1"/>
  <c r="I4469" i="10" l="1"/>
  <c r="J4468" i="10"/>
  <c r="K4469" i="10"/>
  <c r="G4469" i="10"/>
  <c r="O3168" i="10"/>
  <c r="P3168" i="10"/>
  <c r="B4469" i="10"/>
  <c r="M3168" i="10"/>
  <c r="N3168" i="10"/>
  <c r="L3169" i="10"/>
  <c r="A4470" i="10"/>
  <c r="D3170" i="10"/>
  <c r="E3170" i="10" s="1"/>
  <c r="C3171" i="10" s="1"/>
  <c r="I4470" i="10" l="1"/>
  <c r="J4469" i="10"/>
  <c r="K4470" i="10"/>
  <c r="G4470" i="10"/>
  <c r="Q3168" i="10"/>
  <c r="P3169" i="10"/>
  <c r="O3169" i="10"/>
  <c r="B4470" i="10"/>
  <c r="M3169" i="10"/>
  <c r="N3169" i="10"/>
  <c r="A4471" i="10"/>
  <c r="F3170" i="10"/>
  <c r="I4471" i="10" l="1"/>
  <c r="J4470" i="10"/>
  <c r="K4471" i="10"/>
  <c r="G4471" i="10"/>
  <c r="Q3169" i="10"/>
  <c r="B4471" i="10"/>
  <c r="H3170" i="10"/>
  <c r="A4472" i="10"/>
  <c r="D3171" i="10"/>
  <c r="E3171" i="10" s="1"/>
  <c r="C3172" i="10" s="1"/>
  <c r="I4472" i="10" l="1"/>
  <c r="J4471" i="10"/>
  <c r="K4472" i="10"/>
  <c r="G4472" i="10"/>
  <c r="B4472" i="10"/>
  <c r="L3170" i="10"/>
  <c r="A4473" i="10"/>
  <c r="F3171" i="10"/>
  <c r="H3171" i="10" s="1"/>
  <c r="I4473" i="10" l="1"/>
  <c r="J4472" i="10"/>
  <c r="K4473" i="10"/>
  <c r="G4473" i="10"/>
  <c r="P3170" i="10"/>
  <c r="O3170" i="10"/>
  <c r="B4473" i="10"/>
  <c r="M3170" i="10"/>
  <c r="N3170" i="10"/>
  <c r="L3171" i="10"/>
  <c r="A4474" i="10"/>
  <c r="D3172" i="10"/>
  <c r="E3172" i="10" s="1"/>
  <c r="C3173" i="10" s="1"/>
  <c r="I4474" i="10" l="1"/>
  <c r="J4473" i="10"/>
  <c r="K4474" i="10"/>
  <c r="G4474" i="10"/>
  <c r="O3171" i="10"/>
  <c r="P3171" i="10"/>
  <c r="Q3170" i="10"/>
  <c r="B4474" i="10"/>
  <c r="M3171" i="10"/>
  <c r="N3171" i="10"/>
  <c r="A4475" i="10"/>
  <c r="F3172" i="10"/>
  <c r="I4475" i="10" l="1"/>
  <c r="J4474" i="10"/>
  <c r="K4475" i="10"/>
  <c r="G4475" i="10"/>
  <c r="Q3171" i="10"/>
  <c r="B4475" i="10"/>
  <c r="H3172" i="10"/>
  <c r="A4476" i="10"/>
  <c r="D3173" i="10"/>
  <c r="E3173" i="10" s="1"/>
  <c r="C3174" i="10" s="1"/>
  <c r="I4476" i="10" l="1"/>
  <c r="J4475" i="10"/>
  <c r="K4476" i="10"/>
  <c r="G4476" i="10"/>
  <c r="B4476" i="10"/>
  <c r="L3172" i="10"/>
  <c r="A4477" i="10"/>
  <c r="F3173" i="10"/>
  <c r="H3173" i="10" s="1"/>
  <c r="I4477" i="10" l="1"/>
  <c r="J4476" i="10"/>
  <c r="K4477" i="10"/>
  <c r="G4477" i="10"/>
  <c r="O3172" i="10"/>
  <c r="P3172" i="10"/>
  <c r="B4477" i="10"/>
  <c r="M3172" i="10"/>
  <c r="N3172" i="10"/>
  <c r="L3173" i="10"/>
  <c r="A4478" i="10"/>
  <c r="D3174" i="10"/>
  <c r="E3174" i="10" s="1"/>
  <c r="C3175" i="10" s="1"/>
  <c r="I4478" i="10" l="1"/>
  <c r="J4477" i="10"/>
  <c r="K4478" i="10"/>
  <c r="G4478" i="10"/>
  <c r="O3173" i="10"/>
  <c r="P3173" i="10"/>
  <c r="Q3172" i="10"/>
  <c r="B4478" i="10"/>
  <c r="M3173" i="10"/>
  <c r="N3173" i="10"/>
  <c r="A4479" i="10"/>
  <c r="F3174" i="10"/>
  <c r="I4479" i="10" l="1"/>
  <c r="J4478" i="10"/>
  <c r="K4479" i="10"/>
  <c r="G4479" i="10"/>
  <c r="Q3173" i="10"/>
  <c r="B4479" i="10"/>
  <c r="H3174" i="10"/>
  <c r="A4480" i="10"/>
  <c r="D3175" i="10"/>
  <c r="E3175" i="10" s="1"/>
  <c r="C3176" i="10" s="1"/>
  <c r="I4480" i="10" l="1"/>
  <c r="J4479" i="10"/>
  <c r="K4480" i="10"/>
  <c r="G4480" i="10"/>
  <c r="B4480" i="10"/>
  <c r="L3174" i="10"/>
  <c r="A4481" i="10"/>
  <c r="F3175" i="10"/>
  <c r="H3175" i="10" s="1"/>
  <c r="I4481" i="10" l="1"/>
  <c r="J4480" i="10"/>
  <c r="K4481" i="10"/>
  <c r="G4481" i="10"/>
  <c r="O3174" i="10"/>
  <c r="P3174" i="10"/>
  <c r="B4481" i="10"/>
  <c r="M3174" i="10"/>
  <c r="N3174" i="10"/>
  <c r="E37" i="11"/>
  <c r="D37" i="11"/>
  <c r="A4482" i="10"/>
  <c r="D3176" i="10"/>
  <c r="E3176" i="10" s="1"/>
  <c r="C3177" i="10" s="1"/>
  <c r="I4482" i="10" l="1"/>
  <c r="J4481" i="10"/>
  <c r="K4482" i="10"/>
  <c r="G4482" i="10"/>
  <c r="Q3174" i="10"/>
  <c r="B4482" i="10"/>
  <c r="L3175" i="10"/>
  <c r="A4483" i="10"/>
  <c r="F3176" i="10"/>
  <c r="H3176" i="10" s="1"/>
  <c r="I4483" i="10" l="1"/>
  <c r="J4482" i="10"/>
  <c r="K4483" i="10"/>
  <c r="G4483" i="10"/>
  <c r="O3175" i="10"/>
  <c r="P3175" i="10"/>
  <c r="B4483" i="10"/>
  <c r="M3175" i="10"/>
  <c r="N3175" i="10"/>
  <c r="L3176" i="10"/>
  <c r="A4484" i="10"/>
  <c r="D3177" i="10"/>
  <c r="E3177" i="10" s="1"/>
  <c r="C3178" i="10" s="1"/>
  <c r="I4484" i="10" l="1"/>
  <c r="J4483" i="10"/>
  <c r="K4484" i="10"/>
  <c r="G4484" i="10"/>
  <c r="Q3175" i="10"/>
  <c r="O3176" i="10"/>
  <c r="P3176" i="10"/>
  <c r="B4484" i="10"/>
  <c r="M3176" i="10"/>
  <c r="N3176" i="10"/>
  <c r="A4485" i="10"/>
  <c r="F3177" i="10"/>
  <c r="I4485" i="10" l="1"/>
  <c r="J4484" i="10"/>
  <c r="K4485" i="10"/>
  <c r="G4485" i="10"/>
  <c r="Q3176" i="10"/>
  <c r="B4485" i="10"/>
  <c r="H3177" i="10"/>
  <c r="A4486" i="10"/>
  <c r="D3178" i="10"/>
  <c r="E3178" i="10" s="1"/>
  <c r="C3179" i="10" s="1"/>
  <c r="I4486" i="10" l="1"/>
  <c r="J4485" i="10"/>
  <c r="K4486" i="10"/>
  <c r="G4486" i="10"/>
  <c r="B4486" i="10"/>
  <c r="L3177" i="10"/>
  <c r="A4487" i="10"/>
  <c r="F3178" i="10"/>
  <c r="H3178" i="10" s="1"/>
  <c r="I4487" i="10" l="1"/>
  <c r="J4486" i="10"/>
  <c r="K4487" i="10"/>
  <c r="G4487" i="10"/>
  <c r="P3177" i="10"/>
  <c r="O3177" i="10"/>
  <c r="B4487" i="10"/>
  <c r="M3177" i="10"/>
  <c r="N3177" i="10"/>
  <c r="A4488" i="10"/>
  <c r="D3179" i="10"/>
  <c r="E3179" i="10" s="1"/>
  <c r="C3180" i="10" s="1"/>
  <c r="I4488" i="10" l="1"/>
  <c r="J4487" i="10"/>
  <c r="K4488" i="10"/>
  <c r="G4488" i="10"/>
  <c r="Q3177" i="10"/>
  <c r="B4488" i="10"/>
  <c r="L3178" i="10"/>
  <c r="A4489" i="10"/>
  <c r="F3179" i="10"/>
  <c r="H3179" i="10" s="1"/>
  <c r="I4489" i="10" l="1"/>
  <c r="J4488" i="10"/>
  <c r="K4489" i="10"/>
  <c r="G4489" i="10"/>
  <c r="O3178" i="10"/>
  <c r="P3178" i="10"/>
  <c r="B4489" i="10"/>
  <c r="M3178" i="10"/>
  <c r="N3178" i="10"/>
  <c r="L3179" i="10"/>
  <c r="A4490" i="10"/>
  <c r="D3180" i="10"/>
  <c r="E3180" i="10" s="1"/>
  <c r="C3181" i="10" s="1"/>
  <c r="I4490" i="10" l="1"/>
  <c r="J4489" i="10"/>
  <c r="K4490" i="10"/>
  <c r="G4490" i="10"/>
  <c r="O3179" i="10"/>
  <c r="P3179" i="10"/>
  <c r="Q3178" i="10"/>
  <c r="B4490" i="10"/>
  <c r="M3179" i="10"/>
  <c r="N3179" i="10"/>
  <c r="A4491" i="10"/>
  <c r="F3180" i="10"/>
  <c r="I4491" i="10" l="1"/>
  <c r="J4490" i="10"/>
  <c r="K4491" i="10"/>
  <c r="G4491" i="10"/>
  <c r="Q3179" i="10"/>
  <c r="B4491" i="10"/>
  <c r="H3180" i="10"/>
  <c r="A4492" i="10"/>
  <c r="D3181" i="10"/>
  <c r="E3181" i="10" s="1"/>
  <c r="C3182" i="10" s="1"/>
  <c r="I4492" i="10" l="1"/>
  <c r="J4491" i="10"/>
  <c r="K4492" i="10"/>
  <c r="G4492" i="10"/>
  <c r="B4492" i="10"/>
  <c r="L3180" i="10"/>
  <c r="A4493" i="10"/>
  <c r="F3181" i="10"/>
  <c r="H3181" i="10" s="1"/>
  <c r="I4493" i="10" l="1"/>
  <c r="J4492" i="10"/>
  <c r="K4493" i="10"/>
  <c r="G4493" i="10"/>
  <c r="P3180" i="10"/>
  <c r="O3180" i="10"/>
  <c r="B4493" i="10"/>
  <c r="M3180" i="10"/>
  <c r="N3180" i="10"/>
  <c r="L3181" i="10"/>
  <c r="A4494" i="10"/>
  <c r="D3182" i="10"/>
  <c r="E3182" i="10" s="1"/>
  <c r="C3183" i="10" s="1"/>
  <c r="I4494" i="10" l="1"/>
  <c r="J4493" i="10"/>
  <c r="K4494" i="10"/>
  <c r="G4494" i="10"/>
  <c r="P3181" i="10"/>
  <c r="O3181" i="10"/>
  <c r="Q3180" i="10"/>
  <c r="B4494" i="10"/>
  <c r="M3181" i="10"/>
  <c r="N3181" i="10"/>
  <c r="A4495" i="10"/>
  <c r="F3182" i="10"/>
  <c r="I4495" i="10" l="1"/>
  <c r="J4494" i="10"/>
  <c r="K4495" i="10"/>
  <c r="G4495" i="10"/>
  <c r="Q3181" i="10"/>
  <c r="B4495" i="10"/>
  <c r="H3182" i="10"/>
  <c r="A4496" i="10"/>
  <c r="D3183" i="10"/>
  <c r="E3183" i="10" s="1"/>
  <c r="C3184" i="10" s="1"/>
  <c r="I4496" i="10" l="1"/>
  <c r="J4495" i="10"/>
  <c r="K4496" i="10"/>
  <c r="G4496" i="10"/>
  <c r="B4496" i="10"/>
  <c r="L3182" i="10"/>
  <c r="A4497" i="10"/>
  <c r="F3183" i="10"/>
  <c r="H3183" i="10" s="1"/>
  <c r="I4497" i="10" l="1"/>
  <c r="J4496" i="10"/>
  <c r="K4497" i="10"/>
  <c r="G4497" i="10"/>
  <c r="O3182" i="10"/>
  <c r="P3182" i="10"/>
  <c r="B4497" i="10"/>
  <c r="M3182" i="10"/>
  <c r="N3182" i="10"/>
  <c r="L3183" i="10"/>
  <c r="A4498" i="10"/>
  <c r="D3184" i="10"/>
  <c r="E3184" i="10" s="1"/>
  <c r="C3185" i="10" s="1"/>
  <c r="I4498" i="10" l="1"/>
  <c r="J4497" i="10"/>
  <c r="K4498" i="10"/>
  <c r="G4498" i="10"/>
  <c r="P3183" i="10"/>
  <c r="O3183" i="10"/>
  <c r="Q3182" i="10"/>
  <c r="B4498" i="10"/>
  <c r="M3183" i="10"/>
  <c r="N3183" i="10"/>
  <c r="A4499" i="10"/>
  <c r="F3184" i="10"/>
  <c r="I4499" i="10" l="1"/>
  <c r="J4498" i="10"/>
  <c r="K4499" i="10"/>
  <c r="G4499" i="10"/>
  <c r="Q3183" i="10"/>
  <c r="B4499" i="10"/>
  <c r="H3184" i="10"/>
  <c r="A4500" i="10"/>
  <c r="D3185" i="10"/>
  <c r="E3185" i="10" s="1"/>
  <c r="C3186" i="10" s="1"/>
  <c r="I4500" i="10" l="1"/>
  <c r="J4499" i="10"/>
  <c r="K4500" i="10"/>
  <c r="G4500" i="10"/>
  <c r="B4500" i="10"/>
  <c r="L3184" i="10"/>
  <c r="A4501" i="10"/>
  <c r="F3185" i="10"/>
  <c r="H3185" i="10" s="1"/>
  <c r="I4501" i="10" l="1"/>
  <c r="J4500" i="10"/>
  <c r="K4501" i="10"/>
  <c r="G4501" i="10"/>
  <c r="O3184" i="10"/>
  <c r="P3184" i="10"/>
  <c r="B4501" i="10"/>
  <c r="M3184" i="10"/>
  <c r="N3184" i="10"/>
  <c r="L3185" i="10"/>
  <c r="A4502" i="10"/>
  <c r="D3186" i="10"/>
  <c r="E3186" i="10" s="1"/>
  <c r="C3187" i="10" s="1"/>
  <c r="I4502" i="10" l="1"/>
  <c r="J4501" i="10"/>
  <c r="K4502" i="10"/>
  <c r="G4502" i="10"/>
  <c r="P3185" i="10"/>
  <c r="O3185" i="10"/>
  <c r="Q3184" i="10"/>
  <c r="B4502" i="10"/>
  <c r="M3185" i="10"/>
  <c r="N3185" i="10"/>
  <c r="A4503" i="10"/>
  <c r="F3186" i="10"/>
  <c r="I4503" i="10" l="1"/>
  <c r="J4502" i="10"/>
  <c r="K4503" i="10"/>
  <c r="G4503" i="10"/>
  <c r="Q3185" i="10"/>
  <c r="B4503" i="10"/>
  <c r="H3186" i="10"/>
  <c r="A4504" i="10"/>
  <c r="D3187" i="10"/>
  <c r="E3187" i="10" s="1"/>
  <c r="C3188" i="10" s="1"/>
  <c r="I4504" i="10" l="1"/>
  <c r="J4503" i="10"/>
  <c r="K4504" i="10"/>
  <c r="G4504" i="10"/>
  <c r="B4504" i="10"/>
  <c r="L3186" i="10"/>
  <c r="A4505" i="10"/>
  <c r="F3187" i="10"/>
  <c r="H3187" i="10" s="1"/>
  <c r="I4505" i="10" l="1"/>
  <c r="J4504" i="10"/>
  <c r="K4505" i="10"/>
  <c r="G4505" i="10"/>
  <c r="P3186" i="10"/>
  <c r="O3186" i="10"/>
  <c r="B4505" i="10"/>
  <c r="M3186" i="10"/>
  <c r="N3186" i="10"/>
  <c r="L3187" i="10"/>
  <c r="A4506" i="10"/>
  <c r="D3188" i="10"/>
  <c r="E3188" i="10" s="1"/>
  <c r="C3189" i="10" s="1"/>
  <c r="I4506" i="10" l="1"/>
  <c r="J4505" i="10"/>
  <c r="K4506" i="10"/>
  <c r="G4506" i="10"/>
  <c r="P3187" i="10"/>
  <c r="O3187" i="10"/>
  <c r="Q3186" i="10"/>
  <c r="B4506" i="10"/>
  <c r="M3187" i="10"/>
  <c r="N3187" i="10"/>
  <c r="A4507" i="10"/>
  <c r="F3188" i="10"/>
  <c r="I4507" i="10" l="1"/>
  <c r="J4506" i="10"/>
  <c r="K4507" i="10"/>
  <c r="G4507" i="10"/>
  <c r="Q3187" i="10"/>
  <c r="B4507" i="10"/>
  <c r="H3188" i="10"/>
  <c r="A4508" i="10"/>
  <c r="D3189" i="10"/>
  <c r="E3189" i="10" s="1"/>
  <c r="C3190" i="10" s="1"/>
  <c r="I4508" i="10" l="1"/>
  <c r="J4507" i="10"/>
  <c r="K4508" i="10"/>
  <c r="G4508" i="10"/>
  <c r="B4508" i="10"/>
  <c r="L3188" i="10"/>
  <c r="A4509" i="10"/>
  <c r="F3189" i="10"/>
  <c r="H3189" i="10" s="1"/>
  <c r="I4509" i="10" l="1"/>
  <c r="J4508" i="10"/>
  <c r="K4509" i="10"/>
  <c r="G4509" i="10"/>
  <c r="O3188" i="10"/>
  <c r="P3188" i="10"/>
  <c r="B4509" i="10"/>
  <c r="M3188" i="10"/>
  <c r="N3188" i="10"/>
  <c r="L3189" i="10"/>
  <c r="A4510" i="10"/>
  <c r="D3190" i="10"/>
  <c r="E3190" i="10" s="1"/>
  <c r="C3191" i="10" s="1"/>
  <c r="I4510" i="10" l="1"/>
  <c r="J4509" i="10"/>
  <c r="K4510" i="10"/>
  <c r="G4510" i="10"/>
  <c r="O3189" i="10"/>
  <c r="P3189" i="10"/>
  <c r="Q3188" i="10"/>
  <c r="B4510" i="10"/>
  <c r="M3189" i="10"/>
  <c r="N3189" i="10"/>
  <c r="A4511" i="10"/>
  <c r="F3190" i="10"/>
  <c r="I4511" i="10" l="1"/>
  <c r="J4510" i="10"/>
  <c r="K4511" i="10"/>
  <c r="G4511" i="10"/>
  <c r="Q3189" i="10"/>
  <c r="B4511" i="10"/>
  <c r="H3190" i="10"/>
  <c r="A4512" i="10"/>
  <c r="D3191" i="10"/>
  <c r="E3191" i="10" s="1"/>
  <c r="C3192" i="10" s="1"/>
  <c r="I4512" i="10" l="1"/>
  <c r="J4511" i="10"/>
  <c r="K4512" i="10"/>
  <c r="G4512" i="10"/>
  <c r="B4512" i="10"/>
  <c r="L3190" i="10"/>
  <c r="A4513" i="10"/>
  <c r="F3191" i="10"/>
  <c r="H3191" i="10" s="1"/>
  <c r="I4513" i="10" l="1"/>
  <c r="J4512" i="10"/>
  <c r="K4513" i="10"/>
  <c r="G4513" i="10"/>
  <c r="P3190" i="10"/>
  <c r="O3190" i="10"/>
  <c r="B4513" i="10"/>
  <c r="M3190" i="10"/>
  <c r="N3190" i="10"/>
  <c r="A4514" i="10"/>
  <c r="D3192" i="10"/>
  <c r="E3192" i="10" s="1"/>
  <c r="C3193" i="10" s="1"/>
  <c r="I4514" i="10" l="1"/>
  <c r="J4513" i="10"/>
  <c r="K4514" i="10"/>
  <c r="G4514" i="10"/>
  <c r="Q3190" i="10"/>
  <c r="B4514" i="10"/>
  <c r="L3191" i="10"/>
  <c r="A4515" i="10"/>
  <c r="F3192" i="10"/>
  <c r="H3192" i="10" s="1"/>
  <c r="I4515" i="10" l="1"/>
  <c r="J4514" i="10"/>
  <c r="K4515" i="10"/>
  <c r="G4515" i="10"/>
  <c r="O3191" i="10"/>
  <c r="P3191" i="10"/>
  <c r="B4515" i="10"/>
  <c r="M3191" i="10"/>
  <c r="N3191" i="10"/>
  <c r="A4516" i="10"/>
  <c r="D3193" i="10"/>
  <c r="E3193" i="10" s="1"/>
  <c r="C3194" i="10" s="1"/>
  <c r="I4516" i="10" l="1"/>
  <c r="J4515" i="10"/>
  <c r="K4516" i="10"/>
  <c r="G4516" i="10"/>
  <c r="Q3191" i="10"/>
  <c r="B4516" i="10"/>
  <c r="L3192" i="10"/>
  <c r="A4517" i="10"/>
  <c r="F3193" i="10"/>
  <c r="H3193" i="10" s="1"/>
  <c r="I4517" i="10" l="1"/>
  <c r="J4516" i="10"/>
  <c r="K4517" i="10"/>
  <c r="G4517" i="10"/>
  <c r="P3192" i="10"/>
  <c r="O3192" i="10"/>
  <c r="B4517" i="10"/>
  <c r="M3192" i="10"/>
  <c r="N3192" i="10"/>
  <c r="A4518" i="10"/>
  <c r="D3194" i="10"/>
  <c r="E3194" i="10" s="1"/>
  <c r="C3195" i="10" s="1"/>
  <c r="I4518" i="10" l="1"/>
  <c r="J4517" i="10"/>
  <c r="K4518" i="10"/>
  <c r="G4518" i="10"/>
  <c r="Q3192" i="10"/>
  <c r="B4518" i="10"/>
  <c r="L3193" i="10"/>
  <c r="A4519" i="10"/>
  <c r="F3194" i="10"/>
  <c r="H3194" i="10" s="1"/>
  <c r="I4519" i="10" l="1"/>
  <c r="J4518" i="10"/>
  <c r="K4519" i="10"/>
  <c r="G4519" i="10"/>
  <c r="P3193" i="10"/>
  <c r="O3193" i="10"/>
  <c r="B4519" i="10"/>
  <c r="M3193" i="10"/>
  <c r="N3193" i="10"/>
  <c r="A4520" i="10"/>
  <c r="D3195" i="10"/>
  <c r="E3195" i="10" s="1"/>
  <c r="C3196" i="10" s="1"/>
  <c r="I4520" i="10" l="1"/>
  <c r="J4519" i="10"/>
  <c r="K4520" i="10"/>
  <c r="G4520" i="10"/>
  <c r="Q3193" i="10"/>
  <c r="B4520" i="10"/>
  <c r="L3194" i="10"/>
  <c r="A4521" i="10"/>
  <c r="F3195" i="10"/>
  <c r="H3195" i="10" s="1"/>
  <c r="I4521" i="10" l="1"/>
  <c r="J4520" i="10"/>
  <c r="K4521" i="10"/>
  <c r="G4521" i="10"/>
  <c r="O3194" i="10"/>
  <c r="P3194" i="10"/>
  <c r="B4521" i="10"/>
  <c r="M3194" i="10"/>
  <c r="N3194" i="10"/>
  <c r="A4522" i="10"/>
  <c r="D3196" i="10"/>
  <c r="E3196" i="10" s="1"/>
  <c r="C3197" i="10" s="1"/>
  <c r="I4522" i="10" l="1"/>
  <c r="J4521" i="10"/>
  <c r="K4522" i="10"/>
  <c r="G4522" i="10"/>
  <c r="Q3194" i="10"/>
  <c r="B4522" i="10"/>
  <c r="L3195" i="10"/>
  <c r="A4523" i="10"/>
  <c r="F3196" i="10"/>
  <c r="H3196" i="10" s="1"/>
  <c r="I4523" i="10" l="1"/>
  <c r="J4522" i="10"/>
  <c r="K4523" i="10"/>
  <c r="G4523" i="10"/>
  <c r="O3195" i="10"/>
  <c r="P3195" i="10"/>
  <c r="B4523" i="10"/>
  <c r="M3195" i="10"/>
  <c r="N3195" i="10"/>
  <c r="A4524" i="10"/>
  <c r="D3197" i="10"/>
  <c r="E3197" i="10" s="1"/>
  <c r="C3198" i="10" s="1"/>
  <c r="I4524" i="10" l="1"/>
  <c r="J4523" i="10"/>
  <c r="K4524" i="10"/>
  <c r="G4524" i="10"/>
  <c r="Q3195" i="10"/>
  <c r="B4524" i="10"/>
  <c r="L3196" i="10"/>
  <c r="A4525" i="10"/>
  <c r="F3197" i="10"/>
  <c r="H3197" i="10" s="1"/>
  <c r="I4525" i="10" l="1"/>
  <c r="J4524" i="10"/>
  <c r="K4525" i="10"/>
  <c r="G4525" i="10"/>
  <c r="P3196" i="10"/>
  <c r="O3196" i="10"/>
  <c r="B4525" i="10"/>
  <c r="M3196" i="10"/>
  <c r="N3196" i="10"/>
  <c r="A4526" i="10"/>
  <c r="D3198" i="10"/>
  <c r="E3198" i="10" s="1"/>
  <c r="C3199" i="10" s="1"/>
  <c r="I4526" i="10" l="1"/>
  <c r="J4525" i="10"/>
  <c r="K4526" i="10"/>
  <c r="G4526" i="10"/>
  <c r="Q3196" i="10"/>
  <c r="B4526" i="10"/>
  <c r="L3197" i="10"/>
  <c r="A4527" i="10"/>
  <c r="F3198" i="10"/>
  <c r="H3198" i="10" s="1"/>
  <c r="I4527" i="10" l="1"/>
  <c r="J4526" i="10"/>
  <c r="K4527" i="10"/>
  <c r="G4527" i="10"/>
  <c r="O3197" i="10"/>
  <c r="P3197" i="10"/>
  <c r="B4527" i="10"/>
  <c r="M3197" i="10"/>
  <c r="N3197" i="10"/>
  <c r="A4528" i="10"/>
  <c r="D3199" i="10"/>
  <c r="E3199" i="10" s="1"/>
  <c r="C3200" i="10" s="1"/>
  <c r="I4528" i="10" l="1"/>
  <c r="J4527" i="10"/>
  <c r="K4528" i="10"/>
  <c r="G4528" i="10"/>
  <c r="Q3197" i="10"/>
  <c r="B4528" i="10"/>
  <c r="L3198" i="10"/>
  <c r="A4529" i="10"/>
  <c r="F3199" i="10"/>
  <c r="H3199" i="10" s="1"/>
  <c r="I4529" i="10" l="1"/>
  <c r="J4528" i="10"/>
  <c r="K4529" i="10"/>
  <c r="G4529" i="10"/>
  <c r="P3198" i="10"/>
  <c r="O3198" i="10"/>
  <c r="B4529" i="10"/>
  <c r="M3198" i="10"/>
  <c r="N3198" i="10"/>
  <c r="A4530" i="10"/>
  <c r="D3200" i="10"/>
  <c r="E3200" i="10" s="1"/>
  <c r="C3201" i="10" s="1"/>
  <c r="I4530" i="10" l="1"/>
  <c r="J4529" i="10"/>
  <c r="K4530" i="10"/>
  <c r="G4530" i="10"/>
  <c r="Q3198" i="10"/>
  <c r="B4530" i="10"/>
  <c r="L3199" i="10"/>
  <c r="A4531" i="10"/>
  <c r="F3200" i="10"/>
  <c r="H3200" i="10" s="1"/>
  <c r="I4531" i="10" l="1"/>
  <c r="J4530" i="10"/>
  <c r="K4531" i="10"/>
  <c r="G4531" i="10"/>
  <c r="O3199" i="10"/>
  <c r="P3199" i="10"/>
  <c r="B4531" i="10"/>
  <c r="M3199" i="10"/>
  <c r="N3199" i="10"/>
  <c r="A4532" i="10"/>
  <c r="D3201" i="10"/>
  <c r="E3201" i="10" s="1"/>
  <c r="C3202" i="10" s="1"/>
  <c r="I4532" i="10" l="1"/>
  <c r="J4531" i="10"/>
  <c r="K4532" i="10"/>
  <c r="G4532" i="10"/>
  <c r="Q3199" i="10"/>
  <c r="B4532" i="10"/>
  <c r="L3200" i="10"/>
  <c r="A4533" i="10"/>
  <c r="F3201" i="10"/>
  <c r="H3201" i="10" s="1"/>
  <c r="I4533" i="10" l="1"/>
  <c r="J4532" i="10"/>
  <c r="K4533" i="10"/>
  <c r="G4533" i="10"/>
  <c r="P3200" i="10"/>
  <c r="O3200" i="10"/>
  <c r="B4533" i="10"/>
  <c r="M3200" i="10"/>
  <c r="N3200" i="10"/>
  <c r="A4534" i="10"/>
  <c r="D3202" i="10"/>
  <c r="E3202" i="10" s="1"/>
  <c r="C3203" i="10" s="1"/>
  <c r="I4534" i="10" l="1"/>
  <c r="J4533" i="10"/>
  <c r="K4534" i="10"/>
  <c r="G4534" i="10"/>
  <c r="Q3200" i="10"/>
  <c r="B4534" i="10"/>
  <c r="L3201" i="10"/>
  <c r="A4535" i="10"/>
  <c r="F3202" i="10"/>
  <c r="H3202" i="10" s="1"/>
  <c r="I4535" i="10" l="1"/>
  <c r="J4534" i="10"/>
  <c r="K4535" i="10"/>
  <c r="G4535" i="10"/>
  <c r="P3201" i="10"/>
  <c r="O3201" i="10"/>
  <c r="B4535" i="10"/>
  <c r="M3201" i="10"/>
  <c r="N3201" i="10"/>
  <c r="L3202" i="10"/>
  <c r="A4536" i="10"/>
  <c r="D3203" i="10"/>
  <c r="E3203" i="10" s="1"/>
  <c r="C3204" i="10" s="1"/>
  <c r="I4536" i="10" l="1"/>
  <c r="J4535" i="10"/>
  <c r="K4536" i="10"/>
  <c r="G4536" i="10"/>
  <c r="Q3201" i="10"/>
  <c r="P3202" i="10"/>
  <c r="O3202" i="10"/>
  <c r="B4536" i="10"/>
  <c r="M3202" i="10"/>
  <c r="N3202" i="10"/>
  <c r="A4537" i="10"/>
  <c r="F3203" i="10"/>
  <c r="I4537" i="10" l="1"/>
  <c r="J4536" i="10"/>
  <c r="K4537" i="10"/>
  <c r="G4537" i="10"/>
  <c r="Q3202" i="10"/>
  <c r="B4537" i="10"/>
  <c r="H3203" i="10"/>
  <c r="A4538" i="10"/>
  <c r="D3204" i="10"/>
  <c r="E3204" i="10" s="1"/>
  <c r="C3205" i="10" s="1"/>
  <c r="I4538" i="10" l="1"/>
  <c r="J4537" i="10"/>
  <c r="K4538" i="10"/>
  <c r="G4538" i="10"/>
  <c r="B4538" i="10"/>
  <c r="L3203" i="10"/>
  <c r="A4539" i="10"/>
  <c r="F3204" i="10"/>
  <c r="H3204" i="10" s="1"/>
  <c r="I4539" i="10" l="1"/>
  <c r="J4538" i="10"/>
  <c r="K4539" i="10"/>
  <c r="G4539" i="10"/>
  <c r="O3203" i="10"/>
  <c r="P3203" i="10"/>
  <c r="B4539" i="10"/>
  <c r="M3203" i="10"/>
  <c r="N3203" i="10"/>
  <c r="L3204" i="10"/>
  <c r="A4540" i="10"/>
  <c r="D3205" i="10"/>
  <c r="E3205" i="10" s="1"/>
  <c r="C3206" i="10" s="1"/>
  <c r="I4540" i="10" l="1"/>
  <c r="J4539" i="10"/>
  <c r="K4540" i="10"/>
  <c r="G4540" i="10"/>
  <c r="O3204" i="10"/>
  <c r="P3204" i="10"/>
  <c r="Q3203" i="10"/>
  <c r="B4540" i="10"/>
  <c r="M3204" i="10"/>
  <c r="N3204" i="10"/>
  <c r="A4541" i="10"/>
  <c r="F3205" i="10"/>
  <c r="I4541" i="10" l="1"/>
  <c r="J4540" i="10"/>
  <c r="K4541" i="10"/>
  <c r="G4541" i="10"/>
  <c r="Q3204" i="10"/>
  <c r="B4541" i="10"/>
  <c r="H3205" i="10"/>
  <c r="A4542" i="10"/>
  <c r="D3206" i="10"/>
  <c r="E3206" i="10" s="1"/>
  <c r="C3207" i="10" s="1"/>
  <c r="I4542" i="10" l="1"/>
  <c r="J4541" i="10"/>
  <c r="K4542" i="10"/>
  <c r="G4542" i="10"/>
  <c r="B4542" i="10"/>
  <c r="L3205" i="10"/>
  <c r="A4543" i="10"/>
  <c r="F3206" i="10"/>
  <c r="H3206" i="10" s="1"/>
  <c r="I4543" i="10" l="1"/>
  <c r="J4542" i="10"/>
  <c r="K4543" i="10"/>
  <c r="G4543" i="10"/>
  <c r="O3205" i="10"/>
  <c r="P3205" i="10"/>
  <c r="B4543" i="10"/>
  <c r="M3205" i="10"/>
  <c r="N3205" i="10"/>
  <c r="L3206" i="10"/>
  <c r="A4544" i="10"/>
  <c r="D3207" i="10"/>
  <c r="E3207" i="10" s="1"/>
  <c r="C3208" i="10" s="1"/>
  <c r="I4544" i="10" l="1"/>
  <c r="J4543" i="10"/>
  <c r="K4544" i="10"/>
  <c r="G4544" i="10"/>
  <c r="P3206" i="10"/>
  <c r="O3206" i="10"/>
  <c r="Q3205" i="10"/>
  <c r="B4544" i="10"/>
  <c r="M3206" i="10"/>
  <c r="N3206" i="10"/>
  <c r="A4545" i="10"/>
  <c r="F3207" i="10"/>
  <c r="I4545" i="10" l="1"/>
  <c r="J4544" i="10"/>
  <c r="K4545" i="10"/>
  <c r="G4545" i="10"/>
  <c r="Q3206" i="10"/>
  <c r="B4545" i="10"/>
  <c r="H3207" i="10"/>
  <c r="A4546" i="10"/>
  <c r="D3208" i="10"/>
  <c r="E3208" i="10" s="1"/>
  <c r="C3209" i="10" s="1"/>
  <c r="I4546" i="10" l="1"/>
  <c r="J4545" i="10"/>
  <c r="K4546" i="10"/>
  <c r="G4546" i="10"/>
  <c r="B4546" i="10"/>
  <c r="L3207" i="10"/>
  <c r="A4547" i="10"/>
  <c r="F3208" i="10"/>
  <c r="H3208" i="10" s="1"/>
  <c r="I4547" i="10" l="1"/>
  <c r="J4546" i="10"/>
  <c r="K4547" i="10"/>
  <c r="G4547" i="10"/>
  <c r="P3207" i="10"/>
  <c r="O3207" i="10"/>
  <c r="B4547" i="10"/>
  <c r="M3207" i="10"/>
  <c r="N3207" i="10"/>
  <c r="A4548" i="10"/>
  <c r="D3209" i="10"/>
  <c r="E3209" i="10" s="1"/>
  <c r="C3210" i="10" s="1"/>
  <c r="I4548" i="10" l="1"/>
  <c r="J4547" i="10"/>
  <c r="K4548" i="10"/>
  <c r="G4548" i="10"/>
  <c r="Q3207" i="10"/>
  <c r="B4548" i="10"/>
  <c r="L3208" i="10"/>
  <c r="A4549" i="10"/>
  <c r="F3209" i="10"/>
  <c r="H3209" i="10" s="1"/>
  <c r="I4549" i="10" l="1"/>
  <c r="J4548" i="10"/>
  <c r="K4549" i="10"/>
  <c r="G4549" i="10"/>
  <c r="O3208" i="10"/>
  <c r="P3208" i="10"/>
  <c r="B4549" i="10"/>
  <c r="M3208" i="10"/>
  <c r="N3208" i="10"/>
  <c r="A4550" i="10"/>
  <c r="D3210" i="10"/>
  <c r="E3210" i="10" s="1"/>
  <c r="C3211" i="10" s="1"/>
  <c r="I4550" i="10" l="1"/>
  <c r="J4549" i="10"/>
  <c r="K4550" i="10"/>
  <c r="G4550" i="10"/>
  <c r="Q3208" i="10"/>
  <c r="B4550" i="10"/>
  <c r="L3209" i="10"/>
  <c r="A4551" i="10"/>
  <c r="F3210" i="10"/>
  <c r="H3210" i="10" s="1"/>
  <c r="I4551" i="10" l="1"/>
  <c r="J4550" i="10"/>
  <c r="K4551" i="10"/>
  <c r="G4551" i="10"/>
  <c r="O3209" i="10"/>
  <c r="P3209" i="10"/>
  <c r="B4551" i="10"/>
  <c r="M3209" i="10"/>
  <c r="N3209" i="10"/>
  <c r="A4552" i="10"/>
  <c r="D3211" i="10"/>
  <c r="E3211" i="10" s="1"/>
  <c r="C3212" i="10" s="1"/>
  <c r="I4552" i="10" l="1"/>
  <c r="J4551" i="10"/>
  <c r="K4552" i="10"/>
  <c r="G4552" i="10"/>
  <c r="Q3209" i="10"/>
  <c r="B4552" i="10"/>
  <c r="L3210" i="10"/>
  <c r="A4553" i="10"/>
  <c r="F3211" i="10"/>
  <c r="H3211" i="10" s="1"/>
  <c r="I4553" i="10" l="1"/>
  <c r="J4552" i="10"/>
  <c r="K4553" i="10"/>
  <c r="G4553" i="10"/>
  <c r="O3210" i="10"/>
  <c r="P3210" i="10"/>
  <c r="B4553" i="10"/>
  <c r="M3210" i="10"/>
  <c r="N3210" i="10"/>
  <c r="A4554" i="10"/>
  <c r="D3212" i="10"/>
  <c r="E3212" i="10" s="1"/>
  <c r="C3213" i="10" s="1"/>
  <c r="I4554" i="10" l="1"/>
  <c r="J4553" i="10"/>
  <c r="K4554" i="10"/>
  <c r="G4554" i="10"/>
  <c r="Q3210" i="10"/>
  <c r="B4554" i="10"/>
  <c r="L3211" i="10"/>
  <c r="A4555" i="10"/>
  <c r="F3212" i="10"/>
  <c r="H3212" i="10" s="1"/>
  <c r="I4555" i="10" l="1"/>
  <c r="J4554" i="10"/>
  <c r="K4555" i="10"/>
  <c r="G4555" i="10"/>
  <c r="P3211" i="10"/>
  <c r="O3211" i="10"/>
  <c r="B4555" i="10"/>
  <c r="M3211" i="10"/>
  <c r="N3211" i="10"/>
  <c r="L3212" i="10"/>
  <c r="A4556" i="10"/>
  <c r="D3213" i="10"/>
  <c r="E3213" i="10" s="1"/>
  <c r="C3214" i="10" s="1"/>
  <c r="I4556" i="10" l="1"/>
  <c r="J4555" i="10"/>
  <c r="K4556" i="10"/>
  <c r="G4556" i="10"/>
  <c r="P3212" i="10"/>
  <c r="O3212" i="10"/>
  <c r="Q3211" i="10"/>
  <c r="B4556" i="10"/>
  <c r="M3212" i="10"/>
  <c r="N3212" i="10"/>
  <c r="A4557" i="10"/>
  <c r="F3213" i="10"/>
  <c r="I4557" i="10" l="1"/>
  <c r="J4556" i="10"/>
  <c r="K4557" i="10"/>
  <c r="G4557" i="10"/>
  <c r="Q3212" i="10"/>
  <c r="B4557" i="10"/>
  <c r="H3213" i="10"/>
  <c r="A4558" i="10"/>
  <c r="D3214" i="10"/>
  <c r="E3214" i="10" s="1"/>
  <c r="C3215" i="10" s="1"/>
  <c r="I4558" i="10" l="1"/>
  <c r="J4557" i="10"/>
  <c r="K4558" i="10"/>
  <c r="G4558" i="10"/>
  <c r="B4558" i="10"/>
  <c r="L3213" i="10"/>
  <c r="A4559" i="10"/>
  <c r="F3214" i="10"/>
  <c r="H3214" i="10" s="1"/>
  <c r="I4559" i="10" l="1"/>
  <c r="J4558" i="10"/>
  <c r="K4559" i="10"/>
  <c r="G4559" i="10"/>
  <c r="O3213" i="10"/>
  <c r="P3213" i="10"/>
  <c r="B4559" i="10"/>
  <c r="M3213" i="10"/>
  <c r="N3213" i="10"/>
  <c r="L3214" i="10"/>
  <c r="A4560" i="10"/>
  <c r="D3215" i="10"/>
  <c r="E3215" i="10" s="1"/>
  <c r="C3216" i="10" s="1"/>
  <c r="I4560" i="10" l="1"/>
  <c r="J4559" i="10"/>
  <c r="K4560" i="10"/>
  <c r="G4560" i="10"/>
  <c r="O3214" i="10"/>
  <c r="P3214" i="10"/>
  <c r="Q3213" i="10"/>
  <c r="B4560" i="10"/>
  <c r="M3214" i="10"/>
  <c r="N3214" i="10"/>
  <c r="A4561" i="10"/>
  <c r="F3215" i="10"/>
  <c r="I4561" i="10" l="1"/>
  <c r="J4560" i="10"/>
  <c r="K4561" i="10"/>
  <c r="G4561" i="10"/>
  <c r="Q3214" i="10"/>
  <c r="B4561" i="10"/>
  <c r="H3215" i="10"/>
  <c r="A4562" i="10"/>
  <c r="D3216" i="10"/>
  <c r="E3216" i="10" s="1"/>
  <c r="C3217" i="10" s="1"/>
  <c r="I4562" i="10" l="1"/>
  <c r="J4561" i="10"/>
  <c r="K4562" i="10"/>
  <c r="G4562" i="10"/>
  <c r="B4562" i="10"/>
  <c r="L3215" i="10"/>
  <c r="A4563" i="10"/>
  <c r="F3216" i="10"/>
  <c r="H3216" i="10" s="1"/>
  <c r="I4563" i="10" l="1"/>
  <c r="J4562" i="10"/>
  <c r="K4563" i="10"/>
  <c r="G4563" i="10"/>
  <c r="P3215" i="10"/>
  <c r="O3215" i="10"/>
  <c r="B4563" i="10"/>
  <c r="M3215" i="10"/>
  <c r="N3215" i="10"/>
  <c r="L3216" i="10"/>
  <c r="A4564" i="10"/>
  <c r="D3217" i="10"/>
  <c r="E3217" i="10" s="1"/>
  <c r="C3218" i="10" s="1"/>
  <c r="I4564" i="10" l="1"/>
  <c r="J4563" i="10"/>
  <c r="K4564" i="10"/>
  <c r="G4564" i="10"/>
  <c r="Q3215" i="10"/>
  <c r="P3216" i="10"/>
  <c r="O3216" i="10"/>
  <c r="B4564" i="10"/>
  <c r="M3216" i="10"/>
  <c r="N3216" i="10"/>
  <c r="A4565" i="10"/>
  <c r="F3217" i="10"/>
  <c r="I4565" i="10" l="1"/>
  <c r="J4564" i="10"/>
  <c r="K4565" i="10"/>
  <c r="G4565" i="10"/>
  <c r="Q3216" i="10"/>
  <c r="B4565" i="10"/>
  <c r="H3217" i="10"/>
  <c r="A4566" i="10"/>
  <c r="D3218" i="10"/>
  <c r="E3218" i="10" s="1"/>
  <c r="C3219" i="10" s="1"/>
  <c r="I4566" i="10" l="1"/>
  <c r="J4565" i="10"/>
  <c r="K4566" i="10"/>
  <c r="G4566" i="10"/>
  <c r="B4566" i="10"/>
  <c r="L3217" i="10"/>
  <c r="A4567" i="10"/>
  <c r="F3218" i="10"/>
  <c r="H3218" i="10" s="1"/>
  <c r="I4567" i="10" l="1"/>
  <c r="J4566" i="10"/>
  <c r="K4567" i="10"/>
  <c r="G4567" i="10"/>
  <c r="O3217" i="10"/>
  <c r="P3217" i="10"/>
  <c r="B4567" i="10"/>
  <c r="M3217" i="10"/>
  <c r="N3217" i="10"/>
  <c r="A4568" i="10"/>
  <c r="D3219" i="10"/>
  <c r="E3219" i="10" s="1"/>
  <c r="C3220" i="10" s="1"/>
  <c r="I4568" i="10" l="1"/>
  <c r="J4567" i="10"/>
  <c r="K4568" i="10"/>
  <c r="G4568" i="10"/>
  <c r="Q3217" i="10"/>
  <c r="B4568" i="10"/>
  <c r="L3218" i="10"/>
  <c r="A4569" i="10"/>
  <c r="F3219" i="10"/>
  <c r="H3219" i="10" s="1"/>
  <c r="I4569" i="10" l="1"/>
  <c r="J4568" i="10"/>
  <c r="K4569" i="10"/>
  <c r="G4569" i="10"/>
  <c r="O3218" i="10"/>
  <c r="P3218" i="10"/>
  <c r="B4569" i="10"/>
  <c r="M3218" i="10"/>
  <c r="N3218" i="10"/>
  <c r="L3219" i="10"/>
  <c r="A4570" i="10"/>
  <c r="D3220" i="10"/>
  <c r="E3220" i="10" s="1"/>
  <c r="C3221" i="10" s="1"/>
  <c r="I4570" i="10" l="1"/>
  <c r="J4569" i="10"/>
  <c r="K4570" i="10"/>
  <c r="G4570" i="10"/>
  <c r="P3219" i="10"/>
  <c r="O3219" i="10"/>
  <c r="Q3218" i="10"/>
  <c r="B4570" i="10"/>
  <c r="M3219" i="10"/>
  <c r="N3219" i="10"/>
  <c r="A4571" i="10"/>
  <c r="F3220" i="10"/>
  <c r="I4571" i="10" l="1"/>
  <c r="J4570" i="10"/>
  <c r="K4571" i="10"/>
  <c r="G4571" i="10"/>
  <c r="Q3219" i="10"/>
  <c r="B4571" i="10"/>
  <c r="H3220" i="10"/>
  <c r="A4572" i="10"/>
  <c r="D3221" i="10"/>
  <c r="E3221" i="10" s="1"/>
  <c r="C3222" i="10" s="1"/>
  <c r="I4572" i="10" l="1"/>
  <c r="J4571" i="10"/>
  <c r="K4572" i="10"/>
  <c r="G4572" i="10"/>
  <c r="B4572" i="10"/>
  <c r="L3220" i="10"/>
  <c r="A4573" i="10"/>
  <c r="F3221" i="10"/>
  <c r="H3221" i="10" s="1"/>
  <c r="I4573" i="10" l="1"/>
  <c r="J4572" i="10"/>
  <c r="K4573" i="10"/>
  <c r="G4573" i="10"/>
  <c r="O3220" i="10"/>
  <c r="P3220" i="10"/>
  <c r="B4573" i="10"/>
  <c r="M3220" i="10"/>
  <c r="N3220" i="10"/>
  <c r="L3221" i="10"/>
  <c r="A4574" i="10"/>
  <c r="D3222" i="10"/>
  <c r="E3222" i="10" s="1"/>
  <c r="C3223" i="10" s="1"/>
  <c r="I4574" i="10" l="1"/>
  <c r="J4573" i="10"/>
  <c r="K4574" i="10"/>
  <c r="G4574" i="10"/>
  <c r="O3221" i="10"/>
  <c r="P3221" i="10"/>
  <c r="Q3220" i="10"/>
  <c r="B4574" i="10"/>
  <c r="M3221" i="10"/>
  <c r="N3221" i="10"/>
  <c r="A4575" i="10"/>
  <c r="F3222" i="10"/>
  <c r="I4575" i="10" l="1"/>
  <c r="J4574" i="10"/>
  <c r="K4575" i="10"/>
  <c r="G4575" i="10"/>
  <c r="Q3221" i="10"/>
  <c r="B4575" i="10"/>
  <c r="H3222" i="10"/>
  <c r="A4576" i="10"/>
  <c r="D3223" i="10"/>
  <c r="E3223" i="10" s="1"/>
  <c r="C3224" i="10" s="1"/>
  <c r="I4576" i="10" l="1"/>
  <c r="J4575" i="10"/>
  <c r="K4576" i="10"/>
  <c r="G4576" i="10"/>
  <c r="B4576" i="10"/>
  <c r="L3222" i="10"/>
  <c r="A4577" i="10"/>
  <c r="F3223" i="10"/>
  <c r="H3223" i="10" s="1"/>
  <c r="I4577" i="10" l="1"/>
  <c r="J4576" i="10"/>
  <c r="K4577" i="10"/>
  <c r="G4577" i="10"/>
  <c r="O3222" i="10"/>
  <c r="P3222" i="10"/>
  <c r="B4577" i="10"/>
  <c r="M3222" i="10"/>
  <c r="N3222" i="10"/>
  <c r="L3223" i="10"/>
  <c r="A4578" i="10"/>
  <c r="D3224" i="10"/>
  <c r="E3224" i="10" s="1"/>
  <c r="C3225" i="10" s="1"/>
  <c r="I4578" i="10" l="1"/>
  <c r="J4577" i="10"/>
  <c r="K4578" i="10"/>
  <c r="G4578" i="10"/>
  <c r="O3223" i="10"/>
  <c r="P3223" i="10"/>
  <c r="Q3222" i="10"/>
  <c r="B4578" i="10"/>
  <c r="M3223" i="10"/>
  <c r="N3223" i="10"/>
  <c r="A4579" i="10"/>
  <c r="F3224" i="10"/>
  <c r="I4579" i="10" l="1"/>
  <c r="J4578" i="10"/>
  <c r="K4579" i="10"/>
  <c r="G4579" i="10"/>
  <c r="Q3223" i="10"/>
  <c r="B4579" i="10"/>
  <c r="H3224" i="10"/>
  <c r="A4580" i="10"/>
  <c r="D3225" i="10"/>
  <c r="E3225" i="10" s="1"/>
  <c r="C3226" i="10" s="1"/>
  <c r="I4580" i="10" l="1"/>
  <c r="J4579" i="10"/>
  <c r="K4580" i="10"/>
  <c r="G4580" i="10"/>
  <c r="B4580" i="10"/>
  <c r="L3224" i="10"/>
  <c r="A4581" i="10"/>
  <c r="F3225" i="10"/>
  <c r="I4581" i="10" l="1"/>
  <c r="J4580" i="10"/>
  <c r="K4581" i="10"/>
  <c r="G4581" i="10"/>
  <c r="P3224" i="10"/>
  <c r="O3224" i="10"/>
  <c r="B4581" i="10"/>
  <c r="M3224" i="10"/>
  <c r="N3224" i="10"/>
  <c r="L3225" i="10"/>
  <c r="H3225" i="10"/>
  <c r="A4582" i="10"/>
  <c r="D3226" i="10"/>
  <c r="E3226" i="10" s="1"/>
  <c r="C3227" i="10" s="1"/>
  <c r="I4582" i="10" l="1"/>
  <c r="J4581" i="10"/>
  <c r="K4582" i="10"/>
  <c r="G4582" i="10"/>
  <c r="O3225" i="10"/>
  <c r="P3225" i="10"/>
  <c r="Q3224" i="10"/>
  <c r="B4582" i="10"/>
  <c r="N3225" i="10"/>
  <c r="M3225" i="10"/>
  <c r="A4583" i="10"/>
  <c r="F3226" i="10"/>
  <c r="I4583" i="10" l="1"/>
  <c r="J4582" i="10"/>
  <c r="K4583" i="10"/>
  <c r="G4583" i="10"/>
  <c r="Q3225" i="10"/>
  <c r="B4583" i="10"/>
  <c r="H3226" i="10"/>
  <c r="A4584" i="10"/>
  <c r="D3227" i="10"/>
  <c r="E3227" i="10" s="1"/>
  <c r="C3228" i="10" s="1"/>
  <c r="I4584" i="10" l="1"/>
  <c r="J4583" i="10"/>
  <c r="K4584" i="10"/>
  <c r="G4584" i="10"/>
  <c r="B4584" i="10"/>
  <c r="L3226" i="10"/>
  <c r="A4585" i="10"/>
  <c r="F3227" i="10"/>
  <c r="H3227" i="10" s="1"/>
  <c r="I4585" i="10" l="1"/>
  <c r="J4584" i="10"/>
  <c r="K4585" i="10"/>
  <c r="G4585" i="10"/>
  <c r="P3226" i="10"/>
  <c r="O3226" i="10"/>
  <c r="B4585" i="10"/>
  <c r="M3226" i="10"/>
  <c r="N3226" i="10"/>
  <c r="L3227" i="10"/>
  <c r="A4586" i="10"/>
  <c r="D3228" i="10"/>
  <c r="E3228" i="10" s="1"/>
  <c r="C3229" i="10" s="1"/>
  <c r="I4586" i="10" l="1"/>
  <c r="J4585" i="10"/>
  <c r="K4586" i="10"/>
  <c r="G4586" i="10"/>
  <c r="O3227" i="10"/>
  <c r="P3227" i="10"/>
  <c r="Q3226" i="10"/>
  <c r="B4586" i="10"/>
  <c r="M3227" i="10"/>
  <c r="N3227" i="10"/>
  <c r="A4587" i="10"/>
  <c r="F3228" i="10"/>
  <c r="I4587" i="10" l="1"/>
  <c r="J4586" i="10"/>
  <c r="K4587" i="10"/>
  <c r="G4587" i="10"/>
  <c r="Q3227" i="10"/>
  <c r="B4587" i="10"/>
  <c r="H3228" i="10"/>
  <c r="A4588" i="10"/>
  <c r="D3229" i="10"/>
  <c r="E3229" i="10" s="1"/>
  <c r="C3230" i="10" s="1"/>
  <c r="I4588" i="10" l="1"/>
  <c r="J4587" i="10"/>
  <c r="K4588" i="10"/>
  <c r="G4588" i="10"/>
  <c r="B4588" i="10"/>
  <c r="L3228" i="10"/>
  <c r="A4589" i="10"/>
  <c r="F3229" i="10"/>
  <c r="H3229" i="10" s="1"/>
  <c r="I4589" i="10" l="1"/>
  <c r="J4588" i="10"/>
  <c r="K4589" i="10"/>
  <c r="G4589" i="10"/>
  <c r="O3228" i="10"/>
  <c r="P3228" i="10"/>
  <c r="B4589" i="10"/>
  <c r="M3228" i="10"/>
  <c r="N3228" i="10"/>
  <c r="A4590" i="10"/>
  <c r="D3230" i="10"/>
  <c r="E3230" i="10" s="1"/>
  <c r="C3231" i="10" s="1"/>
  <c r="I4590" i="10" l="1"/>
  <c r="J4589" i="10"/>
  <c r="K4590" i="10"/>
  <c r="G4590" i="10"/>
  <c r="Q3228" i="10"/>
  <c r="B4590" i="10"/>
  <c r="L3229" i="10"/>
  <c r="A4591" i="10"/>
  <c r="F3230" i="10"/>
  <c r="H3230" i="10" s="1"/>
  <c r="I4591" i="10" l="1"/>
  <c r="J4590" i="10"/>
  <c r="K4591" i="10"/>
  <c r="G4591" i="10"/>
  <c r="P3229" i="10"/>
  <c r="O3229" i="10"/>
  <c r="B4591" i="10"/>
  <c r="M3229" i="10"/>
  <c r="N3229" i="10"/>
  <c r="A4592" i="10"/>
  <c r="D3231" i="10"/>
  <c r="E3231" i="10" s="1"/>
  <c r="C3232" i="10" s="1"/>
  <c r="I4592" i="10" l="1"/>
  <c r="J4591" i="10"/>
  <c r="K4592" i="10"/>
  <c r="G4592" i="10"/>
  <c r="Q3229" i="10"/>
  <c r="B4592" i="10"/>
  <c r="L3230" i="10"/>
  <c r="A4593" i="10"/>
  <c r="F3231" i="10"/>
  <c r="H3231" i="10" s="1"/>
  <c r="I4593" i="10" l="1"/>
  <c r="J4592" i="10"/>
  <c r="K4593" i="10"/>
  <c r="G4593" i="10"/>
  <c r="O3230" i="10"/>
  <c r="P3230" i="10"/>
  <c r="B4593" i="10"/>
  <c r="M3230" i="10"/>
  <c r="N3230" i="10"/>
  <c r="L3231" i="10"/>
  <c r="A4594" i="10"/>
  <c r="D3232" i="10"/>
  <c r="E3232" i="10" s="1"/>
  <c r="C3233" i="10" s="1"/>
  <c r="I4594" i="10" l="1"/>
  <c r="J4593" i="10"/>
  <c r="K4594" i="10"/>
  <c r="G4594" i="10"/>
  <c r="O3231" i="10"/>
  <c r="P3231" i="10"/>
  <c r="Q3230" i="10"/>
  <c r="B4594" i="10"/>
  <c r="M3231" i="10"/>
  <c r="N3231" i="10"/>
  <c r="A4595" i="10"/>
  <c r="F3232" i="10"/>
  <c r="I4595" i="10" l="1"/>
  <c r="J4594" i="10"/>
  <c r="K4595" i="10"/>
  <c r="G4595" i="10"/>
  <c r="Q3231" i="10"/>
  <c r="B4595" i="10"/>
  <c r="H3232" i="10"/>
  <c r="A4596" i="10"/>
  <c r="D3233" i="10"/>
  <c r="E3233" i="10" s="1"/>
  <c r="C3234" i="10" s="1"/>
  <c r="I4596" i="10" l="1"/>
  <c r="J4595" i="10"/>
  <c r="K4596" i="10"/>
  <c r="G4596" i="10"/>
  <c r="B4596" i="10"/>
  <c r="L3232" i="10"/>
  <c r="A4597" i="10"/>
  <c r="F3233" i="10"/>
  <c r="H3233" i="10" s="1"/>
  <c r="I4597" i="10" l="1"/>
  <c r="J4596" i="10"/>
  <c r="K4597" i="10"/>
  <c r="G4597" i="10"/>
  <c r="O3232" i="10"/>
  <c r="P3232" i="10"/>
  <c r="B4597" i="10"/>
  <c r="M3232" i="10"/>
  <c r="N3232" i="10"/>
  <c r="A4598" i="10"/>
  <c r="D3234" i="10"/>
  <c r="E3234" i="10" s="1"/>
  <c r="C3235" i="10" s="1"/>
  <c r="I4598" i="10" l="1"/>
  <c r="J4597" i="10"/>
  <c r="K4598" i="10"/>
  <c r="G4598" i="10"/>
  <c r="Q3232" i="10"/>
  <c r="B4598" i="10"/>
  <c r="L3233" i="10"/>
  <c r="A4599" i="10"/>
  <c r="F3234" i="10"/>
  <c r="H3234" i="10" s="1"/>
  <c r="I4599" i="10" l="1"/>
  <c r="J4598" i="10"/>
  <c r="K4599" i="10"/>
  <c r="G4599" i="10"/>
  <c r="O3233" i="10"/>
  <c r="P3233" i="10"/>
  <c r="B4599" i="10"/>
  <c r="M3233" i="10"/>
  <c r="N3233" i="10"/>
  <c r="L3234" i="10"/>
  <c r="A4600" i="10"/>
  <c r="D3235" i="10"/>
  <c r="E3235" i="10" s="1"/>
  <c r="C3236" i="10" s="1"/>
  <c r="I4600" i="10" l="1"/>
  <c r="J4599" i="10"/>
  <c r="K4600" i="10"/>
  <c r="G4600" i="10"/>
  <c r="O3234" i="10"/>
  <c r="P3234" i="10"/>
  <c r="Q3233" i="10"/>
  <c r="B4600" i="10"/>
  <c r="M3234" i="10"/>
  <c r="N3234" i="10"/>
  <c r="A4601" i="10"/>
  <c r="F3235" i="10"/>
  <c r="I4601" i="10" l="1"/>
  <c r="J4600" i="10"/>
  <c r="K4601" i="10"/>
  <c r="G4601" i="10"/>
  <c r="Q3234" i="10"/>
  <c r="B4601" i="10"/>
  <c r="H3235" i="10"/>
  <c r="A4602" i="10"/>
  <c r="D3236" i="10"/>
  <c r="E3236" i="10" s="1"/>
  <c r="C3237" i="10" s="1"/>
  <c r="I4602" i="10" l="1"/>
  <c r="J4601" i="10"/>
  <c r="K4602" i="10"/>
  <c r="G4602" i="10"/>
  <c r="B4602" i="10"/>
  <c r="L3235" i="10"/>
  <c r="A4603" i="10"/>
  <c r="F3236" i="10"/>
  <c r="I4603" i="10" l="1"/>
  <c r="J4602" i="10"/>
  <c r="K4603" i="10"/>
  <c r="G4603" i="10"/>
  <c r="P3235" i="10"/>
  <c r="O3235" i="10"/>
  <c r="B4603" i="10"/>
  <c r="N3235" i="10"/>
  <c r="M3235" i="10"/>
  <c r="L3236" i="10"/>
  <c r="H3236" i="10"/>
  <c r="A4604" i="10"/>
  <c r="D3237" i="10"/>
  <c r="E3237" i="10" s="1"/>
  <c r="C3238" i="10" s="1"/>
  <c r="I4604" i="10" l="1"/>
  <c r="J4603" i="10"/>
  <c r="K4604" i="10"/>
  <c r="G4604" i="10"/>
  <c r="Q3235" i="10"/>
  <c r="O3236" i="10"/>
  <c r="P3236" i="10"/>
  <c r="B4604" i="10"/>
  <c r="N3236" i="10"/>
  <c r="M3236" i="10"/>
  <c r="A4605" i="10"/>
  <c r="F3237" i="10"/>
  <c r="I4605" i="10" l="1"/>
  <c r="J4604" i="10"/>
  <c r="K4605" i="10"/>
  <c r="G4605" i="10"/>
  <c r="Q3236" i="10"/>
  <c r="B4605" i="10"/>
  <c r="H3237" i="10"/>
  <c r="A4606" i="10"/>
  <c r="D3238" i="10"/>
  <c r="E3238" i="10" s="1"/>
  <c r="C3239" i="10" s="1"/>
  <c r="I4606" i="10" l="1"/>
  <c r="J4605" i="10"/>
  <c r="K4606" i="10"/>
  <c r="G4606" i="10"/>
  <c r="B4606" i="10"/>
  <c r="L3237" i="10"/>
  <c r="A4607" i="10"/>
  <c r="F3238" i="10"/>
  <c r="H3238" i="10" s="1"/>
  <c r="I4607" i="10" l="1"/>
  <c r="J4606" i="10"/>
  <c r="K4607" i="10"/>
  <c r="G4607" i="10"/>
  <c r="P3237" i="10"/>
  <c r="O3237" i="10"/>
  <c r="B4607" i="10"/>
  <c r="M3237" i="10"/>
  <c r="N3237" i="10"/>
  <c r="A4608" i="10"/>
  <c r="D3239" i="10"/>
  <c r="E3239" i="10" s="1"/>
  <c r="C3240" i="10" s="1"/>
  <c r="I4608" i="10" l="1"/>
  <c r="J4607" i="10"/>
  <c r="K4608" i="10"/>
  <c r="G4608" i="10"/>
  <c r="Q3237" i="10"/>
  <c r="B4608" i="10"/>
  <c r="L3238" i="10"/>
  <c r="A4609" i="10"/>
  <c r="F3239" i="10"/>
  <c r="H3239" i="10" s="1"/>
  <c r="I4609" i="10" l="1"/>
  <c r="J4608" i="10"/>
  <c r="K4609" i="10"/>
  <c r="G4609" i="10"/>
  <c r="O3238" i="10"/>
  <c r="P3238" i="10"/>
  <c r="B4609" i="10"/>
  <c r="M3238" i="10"/>
  <c r="N3238" i="10"/>
  <c r="A4610" i="10"/>
  <c r="D3240" i="10"/>
  <c r="E3240" i="10" s="1"/>
  <c r="C3241" i="10" s="1"/>
  <c r="I4610" i="10" l="1"/>
  <c r="J4609" i="10"/>
  <c r="K4610" i="10"/>
  <c r="G4610" i="10"/>
  <c r="Q3238" i="10"/>
  <c r="B4610" i="10"/>
  <c r="L3239" i="10"/>
  <c r="A4611" i="10"/>
  <c r="F3240" i="10"/>
  <c r="H3240" i="10" s="1"/>
  <c r="I4611" i="10" l="1"/>
  <c r="J4610" i="10"/>
  <c r="K4611" i="10"/>
  <c r="G4611" i="10"/>
  <c r="O3239" i="10"/>
  <c r="P3239" i="10"/>
  <c r="B4611" i="10"/>
  <c r="M3239" i="10"/>
  <c r="N3239" i="10"/>
  <c r="L3240" i="10"/>
  <c r="A4612" i="10"/>
  <c r="D3241" i="10"/>
  <c r="E3241" i="10" s="1"/>
  <c r="C3242" i="10" s="1"/>
  <c r="I4612" i="10" l="1"/>
  <c r="J4611" i="10"/>
  <c r="K4612" i="10"/>
  <c r="G4612" i="10"/>
  <c r="O3240" i="10"/>
  <c r="P3240" i="10"/>
  <c r="Q3239" i="10"/>
  <c r="B4612" i="10"/>
  <c r="M3240" i="10"/>
  <c r="N3240" i="10"/>
  <c r="A4613" i="10"/>
  <c r="F3241" i="10"/>
  <c r="I4613" i="10" l="1"/>
  <c r="J4612" i="10"/>
  <c r="K4613" i="10"/>
  <c r="G4613" i="10"/>
  <c r="Q3240" i="10"/>
  <c r="B4613" i="10"/>
  <c r="H3241" i="10"/>
  <c r="A4614" i="10"/>
  <c r="D3242" i="10"/>
  <c r="E3242" i="10" s="1"/>
  <c r="C3243" i="10" s="1"/>
  <c r="I4614" i="10" l="1"/>
  <c r="J4613" i="10"/>
  <c r="K4614" i="10"/>
  <c r="G4614" i="10"/>
  <c r="B4614" i="10"/>
  <c r="L3241" i="10"/>
  <c r="A4615" i="10"/>
  <c r="F3242" i="10"/>
  <c r="H3242" i="10" s="1"/>
  <c r="I4615" i="10" l="1"/>
  <c r="J4614" i="10"/>
  <c r="K4615" i="10"/>
  <c r="G4615" i="10"/>
  <c r="O3241" i="10"/>
  <c r="P3241" i="10"/>
  <c r="B4615" i="10"/>
  <c r="M3241" i="10"/>
  <c r="N3241" i="10"/>
  <c r="A4616" i="10"/>
  <c r="D3243" i="10"/>
  <c r="E3243" i="10" s="1"/>
  <c r="C3244" i="10" s="1"/>
  <c r="I4616" i="10" l="1"/>
  <c r="J4615" i="10"/>
  <c r="K4616" i="10"/>
  <c r="G4616" i="10"/>
  <c r="Q3241" i="10"/>
  <c r="B4616" i="10"/>
  <c r="L3242" i="10"/>
  <c r="A4617" i="10"/>
  <c r="F3243" i="10"/>
  <c r="H3243" i="10" s="1"/>
  <c r="I4617" i="10" l="1"/>
  <c r="J4616" i="10"/>
  <c r="K4617" i="10"/>
  <c r="G4617" i="10"/>
  <c r="P3242" i="10"/>
  <c r="O3242" i="10"/>
  <c r="B4617" i="10"/>
  <c r="M3242" i="10"/>
  <c r="N3242" i="10"/>
  <c r="L3243" i="10"/>
  <c r="A4618" i="10"/>
  <c r="D3244" i="10"/>
  <c r="E3244" i="10" s="1"/>
  <c r="C3245" i="10" s="1"/>
  <c r="I4618" i="10" l="1"/>
  <c r="J4617" i="10"/>
  <c r="K4618" i="10"/>
  <c r="G4618" i="10"/>
  <c r="P3243" i="10"/>
  <c r="O3243" i="10"/>
  <c r="Q3242" i="10"/>
  <c r="B4618" i="10"/>
  <c r="M3243" i="10"/>
  <c r="N3243" i="10"/>
  <c r="A4619" i="10"/>
  <c r="F3244" i="10"/>
  <c r="I4619" i="10" l="1"/>
  <c r="J4618" i="10"/>
  <c r="K4619" i="10"/>
  <c r="G4619" i="10"/>
  <c r="Q3243" i="10"/>
  <c r="B4619" i="10"/>
  <c r="H3244" i="10"/>
  <c r="A4620" i="10"/>
  <c r="D3245" i="10"/>
  <c r="E3245" i="10" s="1"/>
  <c r="C3246" i="10" s="1"/>
  <c r="I4620" i="10" l="1"/>
  <c r="J4619" i="10"/>
  <c r="K4620" i="10"/>
  <c r="G4620" i="10"/>
  <c r="B4620" i="10"/>
  <c r="L3244" i="10"/>
  <c r="A4621" i="10"/>
  <c r="F3245" i="10"/>
  <c r="H3245" i="10" s="1"/>
  <c r="I4621" i="10" l="1"/>
  <c r="J4620" i="10"/>
  <c r="K4621" i="10"/>
  <c r="G4621" i="10"/>
  <c r="O3244" i="10"/>
  <c r="P3244" i="10"/>
  <c r="B4621" i="10"/>
  <c r="M3244" i="10"/>
  <c r="N3244" i="10"/>
  <c r="L3245" i="10"/>
  <c r="A4622" i="10"/>
  <c r="D3246" i="10"/>
  <c r="E3246" i="10" s="1"/>
  <c r="C3247" i="10" s="1"/>
  <c r="I4622" i="10" l="1"/>
  <c r="J4621" i="10"/>
  <c r="K4622" i="10"/>
  <c r="G4622" i="10"/>
  <c r="P3245" i="10"/>
  <c r="O3245" i="10"/>
  <c r="Q3244" i="10"/>
  <c r="B4622" i="10"/>
  <c r="M3245" i="10"/>
  <c r="N3245" i="10"/>
  <c r="A4623" i="10"/>
  <c r="F3246" i="10"/>
  <c r="I4623" i="10" l="1"/>
  <c r="J4622" i="10"/>
  <c r="K4623" i="10"/>
  <c r="G4623" i="10"/>
  <c r="Q3245" i="10"/>
  <c r="B4623" i="10"/>
  <c r="H3246" i="10"/>
  <c r="A4624" i="10"/>
  <c r="D3247" i="10"/>
  <c r="E3247" i="10" s="1"/>
  <c r="C3248" i="10" s="1"/>
  <c r="I4624" i="10" l="1"/>
  <c r="J4623" i="10"/>
  <c r="K4624" i="10"/>
  <c r="G4624" i="10"/>
  <c r="B4624" i="10"/>
  <c r="L3246" i="10"/>
  <c r="A4625" i="10"/>
  <c r="F3247" i="10"/>
  <c r="H3247" i="10" s="1"/>
  <c r="I4625" i="10" l="1"/>
  <c r="J4624" i="10"/>
  <c r="K4625" i="10"/>
  <c r="G4625" i="10"/>
  <c r="P3246" i="10"/>
  <c r="O3246" i="10"/>
  <c r="B4625" i="10"/>
  <c r="M3246" i="10"/>
  <c r="N3246" i="10"/>
  <c r="A4626" i="10"/>
  <c r="D3248" i="10"/>
  <c r="E3248" i="10" s="1"/>
  <c r="C3249" i="10" s="1"/>
  <c r="I4626" i="10" l="1"/>
  <c r="J4625" i="10"/>
  <c r="K4626" i="10"/>
  <c r="G4626" i="10"/>
  <c r="Q3246" i="10"/>
  <c r="B4626" i="10"/>
  <c r="L3247" i="10"/>
  <c r="A4627" i="10"/>
  <c r="F3248" i="10"/>
  <c r="H3248" i="10" s="1"/>
  <c r="I4627" i="10" l="1"/>
  <c r="J4626" i="10"/>
  <c r="K4627" i="10"/>
  <c r="G4627" i="10"/>
  <c r="O3247" i="10"/>
  <c r="P3247" i="10"/>
  <c r="B4627" i="10"/>
  <c r="M3247" i="10"/>
  <c r="N3247" i="10"/>
  <c r="A4628" i="10"/>
  <c r="D3249" i="10"/>
  <c r="E3249" i="10" s="1"/>
  <c r="C3250" i="10" s="1"/>
  <c r="I4628" i="10" l="1"/>
  <c r="J4627" i="10"/>
  <c r="K4628" i="10"/>
  <c r="G4628" i="10"/>
  <c r="Q3247" i="10"/>
  <c r="B4628" i="10"/>
  <c r="L3248" i="10"/>
  <c r="A4629" i="10"/>
  <c r="F3249" i="10"/>
  <c r="H3249" i="10" s="1"/>
  <c r="I4629" i="10" l="1"/>
  <c r="J4628" i="10"/>
  <c r="K4629" i="10"/>
  <c r="G4629" i="10"/>
  <c r="O3248" i="10"/>
  <c r="P3248" i="10"/>
  <c r="B4629" i="10"/>
  <c r="M3248" i="10"/>
  <c r="N3248" i="10"/>
  <c r="A4630" i="10"/>
  <c r="D3250" i="10"/>
  <c r="E3250" i="10" s="1"/>
  <c r="C3251" i="10" s="1"/>
  <c r="I4630" i="10" l="1"/>
  <c r="J4629" i="10"/>
  <c r="K4630" i="10"/>
  <c r="G4630" i="10"/>
  <c r="Q3248" i="10"/>
  <c r="B4630" i="10"/>
  <c r="L3249" i="10"/>
  <c r="A4631" i="10"/>
  <c r="F3250" i="10"/>
  <c r="H3250" i="10" s="1"/>
  <c r="I4631" i="10" l="1"/>
  <c r="J4630" i="10"/>
  <c r="K4631" i="10"/>
  <c r="G4631" i="10"/>
  <c r="P3249" i="10"/>
  <c r="O3249" i="10"/>
  <c r="B4631" i="10"/>
  <c r="M3249" i="10"/>
  <c r="N3249" i="10"/>
  <c r="A4632" i="10"/>
  <c r="D3251" i="10"/>
  <c r="E3251" i="10" s="1"/>
  <c r="C3252" i="10" s="1"/>
  <c r="I4632" i="10" l="1"/>
  <c r="J4631" i="10"/>
  <c r="K4632" i="10"/>
  <c r="G4632" i="10"/>
  <c r="Q3249" i="10"/>
  <c r="B4632" i="10"/>
  <c r="L3250" i="10"/>
  <c r="A4633" i="10"/>
  <c r="F3251" i="10"/>
  <c r="H3251" i="10" s="1"/>
  <c r="I4633" i="10" l="1"/>
  <c r="J4632" i="10"/>
  <c r="K4633" i="10"/>
  <c r="G4633" i="10"/>
  <c r="O3250" i="10"/>
  <c r="P3250" i="10"/>
  <c r="B4633" i="10"/>
  <c r="M3250" i="10"/>
  <c r="N3250" i="10"/>
  <c r="L3251" i="10"/>
  <c r="A4634" i="10"/>
  <c r="D3252" i="10"/>
  <c r="E3252" i="10" s="1"/>
  <c r="C3253" i="10" s="1"/>
  <c r="I4634" i="10" l="1"/>
  <c r="J4633" i="10"/>
  <c r="K4634" i="10"/>
  <c r="G4634" i="10"/>
  <c r="O3251" i="10"/>
  <c r="P3251" i="10"/>
  <c r="Q3250" i="10"/>
  <c r="B4634" i="10"/>
  <c r="M3251" i="10"/>
  <c r="N3251" i="10"/>
  <c r="A4635" i="10"/>
  <c r="F3252" i="10"/>
  <c r="I4635" i="10" l="1"/>
  <c r="J4634" i="10"/>
  <c r="K4635" i="10"/>
  <c r="G4635" i="10"/>
  <c r="Q3251" i="10"/>
  <c r="B4635" i="10"/>
  <c r="H3252" i="10"/>
  <c r="A4636" i="10"/>
  <c r="D3253" i="10"/>
  <c r="E3253" i="10" s="1"/>
  <c r="C3254" i="10" s="1"/>
  <c r="I4636" i="10" l="1"/>
  <c r="J4635" i="10"/>
  <c r="K4636" i="10"/>
  <c r="G4636" i="10"/>
  <c r="B4636" i="10"/>
  <c r="L3252" i="10"/>
  <c r="A4637" i="10"/>
  <c r="F3253" i="10"/>
  <c r="I4637" i="10" l="1"/>
  <c r="J4636" i="10"/>
  <c r="K4637" i="10"/>
  <c r="G4637" i="10"/>
  <c r="P3252" i="10"/>
  <c r="O3252" i="10"/>
  <c r="B4637" i="10"/>
  <c r="N3252" i="10"/>
  <c r="M3252" i="10"/>
  <c r="L3253" i="10"/>
  <c r="H3253" i="10"/>
  <c r="A4638" i="10"/>
  <c r="D3254" i="10"/>
  <c r="E3254" i="10" s="1"/>
  <c r="C3255" i="10" s="1"/>
  <c r="I4638" i="10" l="1"/>
  <c r="J4637" i="10"/>
  <c r="K4638" i="10"/>
  <c r="G4638" i="10"/>
  <c r="P3253" i="10"/>
  <c r="O3253" i="10"/>
  <c r="Q3252" i="10"/>
  <c r="B4638" i="10"/>
  <c r="N3253" i="10"/>
  <c r="M3253" i="10"/>
  <c r="A4639" i="10"/>
  <c r="F3254" i="10"/>
  <c r="I4639" i="10" l="1"/>
  <c r="J4638" i="10"/>
  <c r="K4639" i="10"/>
  <c r="G4639" i="10"/>
  <c r="Q3253" i="10"/>
  <c r="B4639" i="10"/>
  <c r="H3254" i="10"/>
  <c r="A4640" i="10"/>
  <c r="D3255" i="10"/>
  <c r="E3255" i="10" s="1"/>
  <c r="C3256" i="10" s="1"/>
  <c r="I4640" i="10" l="1"/>
  <c r="J4639" i="10"/>
  <c r="K4640" i="10"/>
  <c r="G4640" i="10"/>
  <c r="B4640" i="10"/>
  <c r="L3254" i="10"/>
  <c r="A4641" i="10"/>
  <c r="F3255" i="10"/>
  <c r="H3255" i="10" s="1"/>
  <c r="I4641" i="10" l="1"/>
  <c r="J4640" i="10"/>
  <c r="K4641" i="10"/>
  <c r="G4641" i="10"/>
  <c r="O3254" i="10"/>
  <c r="P3254" i="10"/>
  <c r="B4641" i="10"/>
  <c r="M3254" i="10"/>
  <c r="N3254" i="10"/>
  <c r="A4642" i="10"/>
  <c r="D3256" i="10"/>
  <c r="E3256" i="10" s="1"/>
  <c r="C3257" i="10" s="1"/>
  <c r="I4642" i="10" l="1"/>
  <c r="J4641" i="10"/>
  <c r="K4642" i="10"/>
  <c r="G4642" i="10"/>
  <c r="Q3254" i="10"/>
  <c r="B4642" i="10"/>
  <c r="L3255" i="10"/>
  <c r="A4643" i="10"/>
  <c r="F3256" i="10"/>
  <c r="H3256" i="10" s="1"/>
  <c r="I4643" i="10" l="1"/>
  <c r="J4642" i="10"/>
  <c r="K4643" i="10"/>
  <c r="G4643" i="10"/>
  <c r="P3255" i="10"/>
  <c r="O3255" i="10"/>
  <c r="B4643" i="10"/>
  <c r="M3255" i="10"/>
  <c r="N3255" i="10"/>
  <c r="A4644" i="10"/>
  <c r="D3257" i="10"/>
  <c r="E3257" i="10" s="1"/>
  <c r="C3258" i="10" s="1"/>
  <c r="I4644" i="10" l="1"/>
  <c r="J4643" i="10"/>
  <c r="K4644" i="10"/>
  <c r="G4644" i="10"/>
  <c r="Q3255" i="10"/>
  <c r="B4644" i="10"/>
  <c r="L3256" i="10"/>
  <c r="A4645" i="10"/>
  <c r="F3257" i="10"/>
  <c r="H3257" i="10" s="1"/>
  <c r="I4645" i="10" l="1"/>
  <c r="J4644" i="10"/>
  <c r="K4645" i="10"/>
  <c r="G4645" i="10"/>
  <c r="O3256" i="10"/>
  <c r="P3256" i="10"/>
  <c r="B4645" i="10"/>
  <c r="M3256" i="10"/>
  <c r="N3256" i="10"/>
  <c r="A4646" i="10"/>
  <c r="D3258" i="10"/>
  <c r="E3258" i="10" s="1"/>
  <c r="C3259" i="10" s="1"/>
  <c r="I4646" i="10" l="1"/>
  <c r="J4645" i="10"/>
  <c r="K4646" i="10"/>
  <c r="G4646" i="10"/>
  <c r="Q3256" i="10"/>
  <c r="B4646" i="10"/>
  <c r="L3257" i="10"/>
  <c r="A4647" i="10"/>
  <c r="F3258" i="10"/>
  <c r="H3258" i="10" s="1"/>
  <c r="I4647" i="10" l="1"/>
  <c r="J4646" i="10"/>
  <c r="K4647" i="10"/>
  <c r="G4647" i="10"/>
  <c r="P3257" i="10"/>
  <c r="O3257" i="10"/>
  <c r="B4647" i="10"/>
  <c r="M3257" i="10"/>
  <c r="N3257" i="10"/>
  <c r="A4648" i="10"/>
  <c r="D3259" i="10"/>
  <c r="E3259" i="10" s="1"/>
  <c r="C3260" i="10" s="1"/>
  <c r="I4648" i="10" l="1"/>
  <c r="J4647" i="10"/>
  <c r="K4648" i="10"/>
  <c r="G4648" i="10"/>
  <c r="Q3257" i="10"/>
  <c r="B4648" i="10"/>
  <c r="L3258" i="10"/>
  <c r="A4649" i="10"/>
  <c r="F3259" i="10"/>
  <c r="H3259" i="10" s="1"/>
  <c r="I4649" i="10" l="1"/>
  <c r="J4648" i="10"/>
  <c r="K4649" i="10"/>
  <c r="G4649" i="10"/>
  <c r="P3258" i="10"/>
  <c r="O3258" i="10"/>
  <c r="B4649" i="10"/>
  <c r="M3258" i="10"/>
  <c r="N3258" i="10"/>
  <c r="A4650" i="10"/>
  <c r="D3260" i="10"/>
  <c r="E3260" i="10" s="1"/>
  <c r="C3261" i="10" s="1"/>
  <c r="I4650" i="10" l="1"/>
  <c r="J4649" i="10"/>
  <c r="K4650" i="10"/>
  <c r="G4650" i="10"/>
  <c r="Q3258" i="10"/>
  <c r="B4650" i="10"/>
  <c r="L3259" i="10"/>
  <c r="A4651" i="10"/>
  <c r="F3260" i="10"/>
  <c r="H3260" i="10" s="1"/>
  <c r="I4651" i="10" l="1"/>
  <c r="J4650" i="10"/>
  <c r="K4651" i="10"/>
  <c r="G4651" i="10"/>
  <c r="O3259" i="10"/>
  <c r="P3259" i="10"/>
  <c r="B4651" i="10"/>
  <c r="M3259" i="10"/>
  <c r="N3259" i="10"/>
  <c r="A4652" i="10"/>
  <c r="D3261" i="10"/>
  <c r="E3261" i="10" s="1"/>
  <c r="C3262" i="10" s="1"/>
  <c r="I4652" i="10" l="1"/>
  <c r="J4651" i="10"/>
  <c r="K4652" i="10"/>
  <c r="G4652" i="10"/>
  <c r="Q3259" i="10"/>
  <c r="B4652" i="10"/>
  <c r="L3260" i="10"/>
  <c r="A4653" i="10"/>
  <c r="F3261" i="10"/>
  <c r="H3261" i="10" s="1"/>
  <c r="I4653" i="10" l="1"/>
  <c r="J4652" i="10"/>
  <c r="K4653" i="10"/>
  <c r="G4653" i="10"/>
  <c r="O3260" i="10"/>
  <c r="P3260" i="10"/>
  <c r="B4653" i="10"/>
  <c r="M3260" i="10"/>
  <c r="N3260" i="10"/>
  <c r="A4654" i="10"/>
  <c r="D3262" i="10"/>
  <c r="E3262" i="10" s="1"/>
  <c r="C3263" i="10" s="1"/>
  <c r="I4654" i="10" l="1"/>
  <c r="J4653" i="10"/>
  <c r="K4654" i="10"/>
  <c r="G4654" i="10"/>
  <c r="Q3260" i="10"/>
  <c r="B4654" i="10"/>
  <c r="L3261" i="10"/>
  <c r="A4655" i="10"/>
  <c r="F3262" i="10"/>
  <c r="H3262" i="10" s="1"/>
  <c r="I4655" i="10" l="1"/>
  <c r="J4654" i="10"/>
  <c r="K4655" i="10"/>
  <c r="G4655" i="10"/>
  <c r="O3261" i="10"/>
  <c r="P3261" i="10"/>
  <c r="B4655" i="10"/>
  <c r="M3261" i="10"/>
  <c r="N3261" i="10"/>
  <c r="A4656" i="10"/>
  <c r="D3263" i="10"/>
  <c r="E3263" i="10" s="1"/>
  <c r="C3264" i="10" s="1"/>
  <c r="I4656" i="10" l="1"/>
  <c r="J4655" i="10"/>
  <c r="K4656" i="10"/>
  <c r="G4656" i="10"/>
  <c r="Q3261" i="10"/>
  <c r="B4656" i="10"/>
  <c r="L3262" i="10"/>
  <c r="A4657" i="10"/>
  <c r="F3263" i="10"/>
  <c r="H3263" i="10" s="1"/>
  <c r="I4657" i="10" l="1"/>
  <c r="J4656" i="10"/>
  <c r="K4657" i="10"/>
  <c r="G4657" i="10"/>
  <c r="P3262" i="10"/>
  <c r="O3262" i="10"/>
  <c r="B4657" i="10"/>
  <c r="M3262" i="10"/>
  <c r="N3262" i="10"/>
  <c r="A4658" i="10"/>
  <c r="D3264" i="10"/>
  <c r="E3264" i="10" s="1"/>
  <c r="C3265" i="10" s="1"/>
  <c r="I4658" i="10" l="1"/>
  <c r="J4657" i="10"/>
  <c r="K4658" i="10"/>
  <c r="G4658" i="10"/>
  <c r="Q3262" i="10"/>
  <c r="B4658" i="10"/>
  <c r="L3263" i="10"/>
  <c r="A4659" i="10"/>
  <c r="F3264" i="10"/>
  <c r="H3264" i="10" s="1"/>
  <c r="I4659" i="10" l="1"/>
  <c r="J4658" i="10"/>
  <c r="K4659" i="10"/>
  <c r="G4659" i="10"/>
  <c r="O3263" i="10"/>
  <c r="P3263" i="10"/>
  <c r="B4659" i="10"/>
  <c r="M3263" i="10"/>
  <c r="N3263" i="10"/>
  <c r="A4660" i="10"/>
  <c r="D3265" i="10"/>
  <c r="E3265" i="10" s="1"/>
  <c r="C3266" i="10" s="1"/>
  <c r="I4660" i="10" l="1"/>
  <c r="J4659" i="10"/>
  <c r="K4660" i="10"/>
  <c r="G4660" i="10"/>
  <c r="Q3263" i="10"/>
  <c r="B4660" i="10"/>
  <c r="L3264" i="10"/>
  <c r="A4661" i="10"/>
  <c r="F3265" i="10"/>
  <c r="H3265" i="10" s="1"/>
  <c r="I4661" i="10" l="1"/>
  <c r="J4660" i="10"/>
  <c r="K4661" i="10"/>
  <c r="G4661" i="10"/>
  <c r="P3264" i="10"/>
  <c r="O3264" i="10"/>
  <c r="B4661" i="10"/>
  <c r="M3264" i="10"/>
  <c r="N3264" i="10"/>
  <c r="A4662" i="10"/>
  <c r="D3266" i="10"/>
  <c r="E3266" i="10" s="1"/>
  <c r="C3267" i="10" s="1"/>
  <c r="I4662" i="10" l="1"/>
  <c r="J4661" i="10"/>
  <c r="K4662" i="10"/>
  <c r="G4662" i="10"/>
  <c r="Q3264" i="10"/>
  <c r="B4662" i="10"/>
  <c r="L3265" i="10"/>
  <c r="A4663" i="10"/>
  <c r="F3266" i="10"/>
  <c r="H3266" i="10" s="1"/>
  <c r="I4663" i="10" l="1"/>
  <c r="J4662" i="10"/>
  <c r="K4663" i="10"/>
  <c r="G4663" i="10"/>
  <c r="P3265" i="10"/>
  <c r="O3265" i="10"/>
  <c r="B4663" i="10"/>
  <c r="M3265" i="10"/>
  <c r="N3265" i="10"/>
  <c r="F37" i="11"/>
  <c r="C38" i="11"/>
  <c r="A4664" i="10"/>
  <c r="D3267" i="10"/>
  <c r="E3267" i="10" s="1"/>
  <c r="C3268" i="10" s="1"/>
  <c r="I4664" i="10" l="1"/>
  <c r="J4663" i="10"/>
  <c r="K4664" i="10"/>
  <c r="G4664" i="10"/>
  <c r="Q3265" i="10"/>
  <c r="B4664" i="10"/>
  <c r="L3266" i="10"/>
  <c r="A4665" i="10"/>
  <c r="F3267" i="10"/>
  <c r="H3267" i="10" s="1"/>
  <c r="I4665" i="10" l="1"/>
  <c r="J4664" i="10"/>
  <c r="K4665" i="10"/>
  <c r="G4665" i="10"/>
  <c r="O3266" i="10"/>
  <c r="P3266" i="10"/>
  <c r="B4665" i="10"/>
  <c r="M3266" i="10"/>
  <c r="N3266" i="10"/>
  <c r="A4666" i="10"/>
  <c r="D3268" i="10"/>
  <c r="E3268" i="10" s="1"/>
  <c r="C3269" i="10" s="1"/>
  <c r="I4666" i="10" l="1"/>
  <c r="J4665" i="10"/>
  <c r="K4666" i="10"/>
  <c r="G4666" i="10"/>
  <c r="Q3266" i="10"/>
  <c r="B4666" i="10"/>
  <c r="L3267" i="10"/>
  <c r="A4667" i="10"/>
  <c r="F3268" i="10"/>
  <c r="H3268" i="10" s="1"/>
  <c r="I4667" i="10" l="1"/>
  <c r="J4666" i="10"/>
  <c r="K4667" i="10"/>
  <c r="G4667" i="10"/>
  <c r="O3267" i="10"/>
  <c r="P3267" i="10"/>
  <c r="B4667" i="10"/>
  <c r="M3267" i="10"/>
  <c r="N3267" i="10"/>
  <c r="A4668" i="10"/>
  <c r="D3269" i="10"/>
  <c r="E3269" i="10" s="1"/>
  <c r="C3270" i="10" s="1"/>
  <c r="I4668" i="10" l="1"/>
  <c r="J4667" i="10"/>
  <c r="K4668" i="10"/>
  <c r="G4668" i="10"/>
  <c r="Q3267" i="10"/>
  <c r="B4668" i="10"/>
  <c r="L3268" i="10"/>
  <c r="A4669" i="10"/>
  <c r="F3269" i="10"/>
  <c r="H3269" i="10" s="1"/>
  <c r="I4669" i="10" l="1"/>
  <c r="J4668" i="10"/>
  <c r="K4669" i="10"/>
  <c r="G4669" i="10"/>
  <c r="P3268" i="10"/>
  <c r="O3268" i="10"/>
  <c r="B4669" i="10"/>
  <c r="M3268" i="10"/>
  <c r="N3268" i="10"/>
  <c r="L3269" i="10"/>
  <c r="A4670" i="10"/>
  <c r="D3270" i="10"/>
  <c r="E3270" i="10" s="1"/>
  <c r="C3271" i="10" s="1"/>
  <c r="I4670" i="10" l="1"/>
  <c r="J4669" i="10"/>
  <c r="K4670" i="10"/>
  <c r="G4670" i="10"/>
  <c r="O3269" i="10"/>
  <c r="P3269" i="10"/>
  <c r="Q3268" i="10"/>
  <c r="B4670" i="10"/>
  <c r="M3269" i="10"/>
  <c r="N3269" i="10"/>
  <c r="A4671" i="10"/>
  <c r="F3270" i="10"/>
  <c r="I4671" i="10" l="1"/>
  <c r="J4670" i="10"/>
  <c r="K4671" i="10"/>
  <c r="G4671" i="10"/>
  <c r="Q3269" i="10"/>
  <c r="B4671" i="10"/>
  <c r="H3270" i="10"/>
  <c r="A4672" i="10"/>
  <c r="D3271" i="10"/>
  <c r="E3271" i="10" s="1"/>
  <c r="C3272" i="10" s="1"/>
  <c r="I4672" i="10" l="1"/>
  <c r="J4671" i="10"/>
  <c r="K4672" i="10"/>
  <c r="G4672" i="10"/>
  <c r="B4672" i="10"/>
  <c r="L3270" i="10"/>
  <c r="A4673" i="10"/>
  <c r="F3271" i="10"/>
  <c r="H3271" i="10" s="1"/>
  <c r="I4673" i="10" l="1"/>
  <c r="J4672" i="10"/>
  <c r="K4673" i="10"/>
  <c r="G4673" i="10"/>
  <c r="O3270" i="10"/>
  <c r="P3270" i="10"/>
  <c r="B4673" i="10"/>
  <c r="M3270" i="10"/>
  <c r="N3270" i="10"/>
  <c r="L3271" i="10"/>
  <c r="A4674" i="10"/>
  <c r="D3272" i="10"/>
  <c r="E3272" i="10" s="1"/>
  <c r="C3273" i="10" s="1"/>
  <c r="I4674" i="10" l="1"/>
  <c r="J4673" i="10"/>
  <c r="K4674" i="10"/>
  <c r="G4674" i="10"/>
  <c r="O3271" i="10"/>
  <c r="P3271" i="10"/>
  <c r="Q3270" i="10"/>
  <c r="B4674" i="10"/>
  <c r="M3271" i="10"/>
  <c r="N3271" i="10"/>
  <c r="A4675" i="10"/>
  <c r="F3272" i="10"/>
  <c r="I4675" i="10" l="1"/>
  <c r="J4674" i="10"/>
  <c r="K4675" i="10"/>
  <c r="G4675" i="10"/>
  <c r="Q3271" i="10"/>
  <c r="B4675" i="10"/>
  <c r="H3272" i="10"/>
  <c r="A4676" i="10"/>
  <c r="D3273" i="10"/>
  <c r="E3273" i="10" s="1"/>
  <c r="C3274" i="10" s="1"/>
  <c r="I4676" i="10" l="1"/>
  <c r="J4675" i="10"/>
  <c r="K4676" i="10"/>
  <c r="G4676" i="10"/>
  <c r="B4676" i="10"/>
  <c r="L3272" i="10"/>
  <c r="A4677" i="10"/>
  <c r="F3273" i="10"/>
  <c r="H3273" i="10" s="1"/>
  <c r="I4677" i="10" l="1"/>
  <c r="J4676" i="10"/>
  <c r="K4677" i="10"/>
  <c r="G4677" i="10"/>
  <c r="O3272" i="10"/>
  <c r="P3272" i="10"/>
  <c r="B4677" i="10"/>
  <c r="M3272" i="10"/>
  <c r="N3272" i="10"/>
  <c r="L3273" i="10"/>
  <c r="A4678" i="10"/>
  <c r="D3274" i="10"/>
  <c r="E3274" i="10" s="1"/>
  <c r="C3275" i="10" s="1"/>
  <c r="I4678" i="10" l="1"/>
  <c r="J4677" i="10"/>
  <c r="K4678" i="10"/>
  <c r="G4678" i="10"/>
  <c r="O3273" i="10"/>
  <c r="P3273" i="10"/>
  <c r="Q3272" i="10"/>
  <c r="B4678" i="10"/>
  <c r="M3273" i="10"/>
  <c r="N3273" i="10"/>
  <c r="A4679" i="10"/>
  <c r="F3274" i="10"/>
  <c r="I4679" i="10" l="1"/>
  <c r="J4678" i="10"/>
  <c r="K4679" i="10"/>
  <c r="G4679" i="10"/>
  <c r="Q3273" i="10"/>
  <c r="B4679" i="10"/>
  <c r="H3274" i="10"/>
  <c r="A4680" i="10"/>
  <c r="D3275" i="10"/>
  <c r="E3275" i="10" s="1"/>
  <c r="C3276" i="10" s="1"/>
  <c r="I4680" i="10" l="1"/>
  <c r="J4679" i="10"/>
  <c r="K4680" i="10"/>
  <c r="G4680" i="10"/>
  <c r="B4680" i="10"/>
  <c r="L3274" i="10"/>
  <c r="A4681" i="10"/>
  <c r="F3275" i="10"/>
  <c r="H3275" i="10" s="1"/>
  <c r="I4681" i="10" l="1"/>
  <c r="J4680" i="10"/>
  <c r="K4681" i="10"/>
  <c r="G4681" i="10"/>
  <c r="O3274" i="10"/>
  <c r="P3274" i="10"/>
  <c r="B4681" i="10"/>
  <c r="M3274" i="10"/>
  <c r="N3274" i="10"/>
  <c r="E38" i="11"/>
  <c r="D38" i="11"/>
  <c r="L3275" i="10"/>
  <c r="A4682" i="10"/>
  <c r="D3276" i="10"/>
  <c r="E3276" i="10" s="1"/>
  <c r="C3277" i="10" s="1"/>
  <c r="I4682" i="10" l="1"/>
  <c r="J4681" i="10"/>
  <c r="K4682" i="10"/>
  <c r="G4682" i="10"/>
  <c r="P3275" i="10"/>
  <c r="O3275" i="10"/>
  <c r="Q3274" i="10"/>
  <c r="B4682" i="10"/>
  <c r="M3275" i="10"/>
  <c r="N3275" i="10"/>
  <c r="A4683" i="10"/>
  <c r="F3276" i="10"/>
  <c r="I4683" i="10" l="1"/>
  <c r="J4682" i="10"/>
  <c r="K4683" i="10"/>
  <c r="G4683" i="10"/>
  <c r="Q3275" i="10"/>
  <c r="B4683" i="10"/>
  <c r="H3276" i="10"/>
  <c r="A4684" i="10"/>
  <c r="D3277" i="10"/>
  <c r="E3277" i="10" s="1"/>
  <c r="C3278" i="10" s="1"/>
  <c r="I4684" i="10" l="1"/>
  <c r="J4683" i="10"/>
  <c r="K4684" i="10"/>
  <c r="G4684" i="10"/>
  <c r="B4684" i="10"/>
  <c r="L3276" i="10"/>
  <c r="A4685" i="10"/>
  <c r="F3277" i="10"/>
  <c r="H3277" i="10" s="1"/>
  <c r="I4685" i="10" l="1"/>
  <c r="J4684" i="10"/>
  <c r="K4685" i="10"/>
  <c r="G4685" i="10"/>
  <c r="P3276" i="10"/>
  <c r="O3276" i="10"/>
  <c r="B4685" i="10"/>
  <c r="M3276" i="10"/>
  <c r="N3276" i="10"/>
  <c r="L3277" i="10"/>
  <c r="A4686" i="10"/>
  <c r="D3278" i="10"/>
  <c r="E3278" i="10" s="1"/>
  <c r="C3279" i="10" s="1"/>
  <c r="I4686" i="10" l="1"/>
  <c r="J4685" i="10"/>
  <c r="K4686" i="10"/>
  <c r="G4686" i="10"/>
  <c r="O3277" i="10"/>
  <c r="P3277" i="10"/>
  <c r="Q3276" i="10"/>
  <c r="B4686" i="10"/>
  <c r="M3277" i="10"/>
  <c r="N3277" i="10"/>
  <c r="A4687" i="10"/>
  <c r="F3278" i="10"/>
  <c r="I4687" i="10" l="1"/>
  <c r="J4686" i="10"/>
  <c r="K4687" i="10"/>
  <c r="G4687" i="10"/>
  <c r="Q3277" i="10"/>
  <c r="B4687" i="10"/>
  <c r="H3278" i="10"/>
  <c r="A4688" i="10"/>
  <c r="D3279" i="10"/>
  <c r="E3279" i="10" s="1"/>
  <c r="C3280" i="10" s="1"/>
  <c r="I4688" i="10" l="1"/>
  <c r="J4687" i="10"/>
  <c r="K4688" i="10"/>
  <c r="G4688" i="10"/>
  <c r="B4688" i="10"/>
  <c r="L3278" i="10"/>
  <c r="A4689" i="10"/>
  <c r="F3279" i="10"/>
  <c r="H3279" i="10" s="1"/>
  <c r="I4689" i="10" l="1"/>
  <c r="J4688" i="10"/>
  <c r="K4689" i="10"/>
  <c r="G4689" i="10"/>
  <c r="P3278" i="10"/>
  <c r="O3278" i="10"/>
  <c r="B4689" i="10"/>
  <c r="M3278" i="10"/>
  <c r="N3278" i="10"/>
  <c r="L3279" i="10"/>
  <c r="A4690" i="10"/>
  <c r="D3280" i="10"/>
  <c r="E3280" i="10" s="1"/>
  <c r="C3281" i="10" s="1"/>
  <c r="I4690" i="10" l="1"/>
  <c r="J4689" i="10"/>
  <c r="K4690" i="10"/>
  <c r="G4690" i="10"/>
  <c r="O3279" i="10"/>
  <c r="P3279" i="10"/>
  <c r="Q3278" i="10"/>
  <c r="B4690" i="10"/>
  <c r="M3279" i="10"/>
  <c r="N3279" i="10"/>
  <c r="A4691" i="10"/>
  <c r="F3280" i="10"/>
  <c r="I4691" i="10" l="1"/>
  <c r="J4690" i="10"/>
  <c r="K4691" i="10"/>
  <c r="G4691" i="10"/>
  <c r="Q3279" i="10"/>
  <c r="B4691" i="10"/>
  <c r="H3280" i="10"/>
  <c r="A4692" i="10"/>
  <c r="D3281" i="10"/>
  <c r="E3281" i="10" s="1"/>
  <c r="C3282" i="10" s="1"/>
  <c r="I4692" i="10" l="1"/>
  <c r="J4691" i="10"/>
  <c r="K4692" i="10"/>
  <c r="G4692" i="10"/>
  <c r="B4692" i="10"/>
  <c r="L3280" i="10"/>
  <c r="A4693" i="10"/>
  <c r="F3281" i="10"/>
  <c r="H3281" i="10" s="1"/>
  <c r="I4693" i="10" l="1"/>
  <c r="J4692" i="10"/>
  <c r="K4693" i="10"/>
  <c r="G4693" i="10"/>
  <c r="P3280" i="10"/>
  <c r="O3280" i="10"/>
  <c r="B4693" i="10"/>
  <c r="M3280" i="10"/>
  <c r="N3280" i="10"/>
  <c r="L3281" i="10"/>
  <c r="A4694" i="10"/>
  <c r="D3282" i="10"/>
  <c r="E3282" i="10" s="1"/>
  <c r="C3283" i="10" s="1"/>
  <c r="I4694" i="10" l="1"/>
  <c r="J4693" i="10"/>
  <c r="K4694" i="10"/>
  <c r="G4694" i="10"/>
  <c r="O3281" i="10"/>
  <c r="P3281" i="10"/>
  <c r="Q3280" i="10"/>
  <c r="B4694" i="10"/>
  <c r="M3281" i="10"/>
  <c r="N3281" i="10"/>
  <c r="A4695" i="10"/>
  <c r="F3282" i="10"/>
  <c r="I4695" i="10" l="1"/>
  <c r="J4694" i="10"/>
  <c r="K4695" i="10"/>
  <c r="G4695" i="10"/>
  <c r="Q3281" i="10"/>
  <c r="B4695" i="10"/>
  <c r="H3282" i="10"/>
  <c r="A4696" i="10"/>
  <c r="D3283" i="10"/>
  <c r="E3283" i="10" s="1"/>
  <c r="C3284" i="10" s="1"/>
  <c r="I4696" i="10" l="1"/>
  <c r="J4695" i="10"/>
  <c r="K4696" i="10"/>
  <c r="G4696" i="10"/>
  <c r="B4696" i="10"/>
  <c r="L3282" i="10"/>
  <c r="A4697" i="10"/>
  <c r="F3283" i="10"/>
  <c r="H3283" i="10" s="1"/>
  <c r="I4697" i="10" l="1"/>
  <c r="J4696" i="10"/>
  <c r="K4697" i="10"/>
  <c r="G4697" i="10"/>
  <c r="P3282" i="10"/>
  <c r="O3282" i="10"/>
  <c r="B4697" i="10"/>
  <c r="M3282" i="10"/>
  <c r="N3282" i="10"/>
  <c r="L3283" i="10"/>
  <c r="A4698" i="10"/>
  <c r="D3284" i="10"/>
  <c r="E3284" i="10" s="1"/>
  <c r="C3285" i="10" s="1"/>
  <c r="I4698" i="10" l="1"/>
  <c r="J4697" i="10"/>
  <c r="K4698" i="10"/>
  <c r="G4698" i="10"/>
  <c r="P3283" i="10"/>
  <c r="O3283" i="10"/>
  <c r="Q3282" i="10"/>
  <c r="B4698" i="10"/>
  <c r="M3283" i="10"/>
  <c r="N3283" i="10"/>
  <c r="A4699" i="10"/>
  <c r="F3284" i="10"/>
  <c r="I4699" i="10" l="1"/>
  <c r="J4698" i="10"/>
  <c r="K4699" i="10"/>
  <c r="G4699" i="10"/>
  <c r="Q3283" i="10"/>
  <c r="B4699" i="10"/>
  <c r="H3284" i="10"/>
  <c r="A4700" i="10"/>
  <c r="D3285" i="10"/>
  <c r="E3285" i="10" s="1"/>
  <c r="C3286" i="10" s="1"/>
  <c r="I4700" i="10" l="1"/>
  <c r="J4699" i="10"/>
  <c r="K4700" i="10"/>
  <c r="G4700" i="10"/>
  <c r="B4700" i="10"/>
  <c r="L3284" i="10"/>
  <c r="A4701" i="10"/>
  <c r="F3285" i="10"/>
  <c r="H3285" i="10" s="1"/>
  <c r="I4701" i="10" l="1"/>
  <c r="J4700" i="10"/>
  <c r="K4701" i="10"/>
  <c r="G4701" i="10"/>
  <c r="P3284" i="10"/>
  <c r="O3284" i="10"/>
  <c r="B4701" i="10"/>
  <c r="M3284" i="10"/>
  <c r="N3284" i="10"/>
  <c r="L3285" i="10"/>
  <c r="A4702" i="10"/>
  <c r="D3286" i="10"/>
  <c r="E3286" i="10" s="1"/>
  <c r="C3287" i="10" s="1"/>
  <c r="I4702" i="10" l="1"/>
  <c r="J4701" i="10"/>
  <c r="K4702" i="10"/>
  <c r="G4702" i="10"/>
  <c r="O3285" i="10"/>
  <c r="P3285" i="10"/>
  <c r="Q3284" i="10"/>
  <c r="B4702" i="10"/>
  <c r="M3285" i="10"/>
  <c r="N3285" i="10"/>
  <c r="A4703" i="10"/>
  <c r="F3286" i="10"/>
  <c r="I4703" i="10" l="1"/>
  <c r="J4702" i="10"/>
  <c r="K4703" i="10"/>
  <c r="G4703" i="10"/>
  <c r="Q3285" i="10"/>
  <c r="B4703" i="10"/>
  <c r="H3286" i="10"/>
  <c r="A4704" i="10"/>
  <c r="D3287" i="10"/>
  <c r="E3287" i="10" s="1"/>
  <c r="C3288" i="10" s="1"/>
  <c r="I4704" i="10" l="1"/>
  <c r="J4703" i="10"/>
  <c r="K4704" i="10"/>
  <c r="G4704" i="10"/>
  <c r="B4704" i="10"/>
  <c r="L3286" i="10"/>
  <c r="A4705" i="10"/>
  <c r="F3287" i="10"/>
  <c r="H3287" i="10" s="1"/>
  <c r="I4705" i="10" l="1"/>
  <c r="J4704" i="10"/>
  <c r="K4705" i="10"/>
  <c r="G4705" i="10"/>
  <c r="P3286" i="10"/>
  <c r="O3286" i="10"/>
  <c r="B4705" i="10"/>
  <c r="M3286" i="10"/>
  <c r="N3286" i="10"/>
  <c r="A4706" i="10"/>
  <c r="D3288" i="10"/>
  <c r="E3288" i="10" s="1"/>
  <c r="C3289" i="10" s="1"/>
  <c r="I4706" i="10" l="1"/>
  <c r="J4705" i="10"/>
  <c r="K4706" i="10"/>
  <c r="G4706" i="10"/>
  <c r="Q3286" i="10"/>
  <c r="B4706" i="10"/>
  <c r="L3287" i="10"/>
  <c r="A4707" i="10"/>
  <c r="F3288" i="10"/>
  <c r="H3288" i="10" s="1"/>
  <c r="I4707" i="10" l="1"/>
  <c r="J4706" i="10"/>
  <c r="K4707" i="10"/>
  <c r="G4707" i="10"/>
  <c r="P3287" i="10"/>
  <c r="O3287" i="10"/>
  <c r="B4707" i="10"/>
  <c r="M3287" i="10"/>
  <c r="N3287" i="10"/>
  <c r="A4708" i="10"/>
  <c r="D3289" i="10"/>
  <c r="E3289" i="10" s="1"/>
  <c r="C3290" i="10" s="1"/>
  <c r="I4708" i="10" l="1"/>
  <c r="J4707" i="10"/>
  <c r="K4708" i="10"/>
  <c r="G4708" i="10"/>
  <c r="Q3287" i="10"/>
  <c r="B4708" i="10"/>
  <c r="L3288" i="10"/>
  <c r="A4709" i="10"/>
  <c r="F3289" i="10"/>
  <c r="H3289" i="10" s="1"/>
  <c r="I4709" i="10" l="1"/>
  <c r="J4708" i="10"/>
  <c r="K4709" i="10"/>
  <c r="G4709" i="10"/>
  <c r="O3288" i="10"/>
  <c r="P3288" i="10"/>
  <c r="B4709" i="10"/>
  <c r="M3288" i="10"/>
  <c r="N3288" i="10"/>
  <c r="A4710" i="10"/>
  <c r="D3290" i="10"/>
  <c r="E3290" i="10" s="1"/>
  <c r="C3291" i="10" s="1"/>
  <c r="I4710" i="10" l="1"/>
  <c r="J4709" i="10"/>
  <c r="K4710" i="10"/>
  <c r="G4710" i="10"/>
  <c r="Q3288" i="10"/>
  <c r="B4710" i="10"/>
  <c r="L3289" i="10"/>
  <c r="A4711" i="10"/>
  <c r="F3290" i="10"/>
  <c r="H3290" i="10" s="1"/>
  <c r="I4711" i="10" l="1"/>
  <c r="J4710" i="10"/>
  <c r="K4711" i="10"/>
  <c r="G4711" i="10"/>
  <c r="O3289" i="10"/>
  <c r="P3289" i="10"/>
  <c r="B4711" i="10"/>
  <c r="M3289" i="10"/>
  <c r="N3289" i="10"/>
  <c r="L3290" i="10"/>
  <c r="A4712" i="10"/>
  <c r="D3291" i="10"/>
  <c r="E3291" i="10" s="1"/>
  <c r="C3292" i="10" s="1"/>
  <c r="I4712" i="10" l="1"/>
  <c r="J4711" i="10"/>
  <c r="K4712" i="10"/>
  <c r="G4712" i="10"/>
  <c r="Q3289" i="10"/>
  <c r="P3290" i="10"/>
  <c r="O3290" i="10"/>
  <c r="B4712" i="10"/>
  <c r="M3290" i="10"/>
  <c r="N3290" i="10"/>
  <c r="A4713" i="10"/>
  <c r="F3291" i="10"/>
  <c r="I4713" i="10" l="1"/>
  <c r="J4712" i="10"/>
  <c r="K4713" i="10"/>
  <c r="G4713" i="10"/>
  <c r="Q3290" i="10"/>
  <c r="B4713" i="10"/>
  <c r="H3291" i="10"/>
  <c r="A4714" i="10"/>
  <c r="D3292" i="10"/>
  <c r="E3292" i="10" s="1"/>
  <c r="C3293" i="10" s="1"/>
  <c r="I4714" i="10" l="1"/>
  <c r="J4713" i="10"/>
  <c r="K4714" i="10"/>
  <c r="G4714" i="10"/>
  <c r="B4714" i="10"/>
  <c r="L3291" i="10"/>
  <c r="A4715" i="10"/>
  <c r="F3292" i="10"/>
  <c r="H3292" i="10" s="1"/>
  <c r="I4715" i="10" l="1"/>
  <c r="J4714" i="10"/>
  <c r="K4715" i="10"/>
  <c r="G4715" i="10"/>
  <c r="P3291" i="10"/>
  <c r="O3291" i="10"/>
  <c r="B4715" i="10"/>
  <c r="M3291" i="10"/>
  <c r="N3291" i="10"/>
  <c r="A4716" i="10"/>
  <c r="D3293" i="10"/>
  <c r="E3293" i="10" s="1"/>
  <c r="C3294" i="10" s="1"/>
  <c r="I4716" i="10" l="1"/>
  <c r="J4715" i="10"/>
  <c r="K4716" i="10"/>
  <c r="G4716" i="10"/>
  <c r="Q3291" i="10"/>
  <c r="B4716" i="10"/>
  <c r="L3292" i="10"/>
  <c r="A4717" i="10"/>
  <c r="F3293" i="10"/>
  <c r="H3293" i="10" s="1"/>
  <c r="I4717" i="10" l="1"/>
  <c r="J4716" i="10"/>
  <c r="K4717" i="10"/>
  <c r="G4717" i="10"/>
  <c r="P3292" i="10"/>
  <c r="O3292" i="10"/>
  <c r="B4717" i="10"/>
  <c r="M3292" i="10"/>
  <c r="N3292" i="10"/>
  <c r="A4718" i="10"/>
  <c r="D3294" i="10"/>
  <c r="E3294" i="10" s="1"/>
  <c r="C3295" i="10" s="1"/>
  <c r="I4718" i="10" l="1"/>
  <c r="J4717" i="10"/>
  <c r="K4718" i="10"/>
  <c r="G4718" i="10"/>
  <c r="Q3292" i="10"/>
  <c r="B4718" i="10"/>
  <c r="L3293" i="10"/>
  <c r="A4719" i="10"/>
  <c r="F3294" i="10"/>
  <c r="H3294" i="10" s="1"/>
  <c r="I4719" i="10" l="1"/>
  <c r="J4718" i="10"/>
  <c r="K4719" i="10"/>
  <c r="G4719" i="10"/>
  <c r="O3293" i="10"/>
  <c r="P3293" i="10"/>
  <c r="B4719" i="10"/>
  <c r="M3293" i="10"/>
  <c r="N3293" i="10"/>
  <c r="A4720" i="10"/>
  <c r="D3295" i="10"/>
  <c r="E3295" i="10" s="1"/>
  <c r="C3296" i="10" s="1"/>
  <c r="I4720" i="10" l="1"/>
  <c r="J4719" i="10"/>
  <c r="K4720" i="10"/>
  <c r="G4720" i="10"/>
  <c r="Q3293" i="10"/>
  <c r="B4720" i="10"/>
  <c r="L3294" i="10"/>
  <c r="A4721" i="10"/>
  <c r="F3295" i="10"/>
  <c r="H3295" i="10" s="1"/>
  <c r="I4721" i="10" l="1"/>
  <c r="J4720" i="10"/>
  <c r="K4721" i="10"/>
  <c r="G4721" i="10"/>
  <c r="O3294" i="10"/>
  <c r="P3294" i="10"/>
  <c r="B4721" i="10"/>
  <c r="M3294" i="10"/>
  <c r="N3294" i="10"/>
  <c r="L3295" i="10"/>
  <c r="A4722" i="10"/>
  <c r="D3296" i="10"/>
  <c r="E3296" i="10" s="1"/>
  <c r="C3297" i="10" s="1"/>
  <c r="I4722" i="10" l="1"/>
  <c r="J4721" i="10"/>
  <c r="K4722" i="10"/>
  <c r="G4722" i="10"/>
  <c r="P3295" i="10"/>
  <c r="O3295" i="10"/>
  <c r="Q3294" i="10"/>
  <c r="B4722" i="10"/>
  <c r="M3295" i="10"/>
  <c r="N3295" i="10"/>
  <c r="A4723" i="10"/>
  <c r="F3296" i="10"/>
  <c r="I4723" i="10" l="1"/>
  <c r="J4722" i="10"/>
  <c r="K4723" i="10"/>
  <c r="G4723" i="10"/>
  <c r="Q3295" i="10"/>
  <c r="B4723" i="10"/>
  <c r="H3296" i="10"/>
  <c r="A4724" i="10"/>
  <c r="D3297" i="10"/>
  <c r="E3297" i="10" s="1"/>
  <c r="C3298" i="10" s="1"/>
  <c r="I4724" i="10" l="1"/>
  <c r="J4723" i="10"/>
  <c r="K4724" i="10"/>
  <c r="G4724" i="10"/>
  <c r="B4724" i="10"/>
  <c r="L3296" i="10"/>
  <c r="A4725" i="10"/>
  <c r="F3297" i="10"/>
  <c r="H3297" i="10" s="1"/>
  <c r="I4725" i="10" l="1"/>
  <c r="J4724" i="10"/>
  <c r="K4725" i="10"/>
  <c r="G4725" i="10"/>
  <c r="P3296" i="10"/>
  <c r="O3296" i="10"/>
  <c r="B4725" i="10"/>
  <c r="M3296" i="10"/>
  <c r="N3296" i="10"/>
  <c r="L3297" i="10"/>
  <c r="A4726" i="10"/>
  <c r="D3298" i="10"/>
  <c r="E3298" i="10" s="1"/>
  <c r="C3299" i="10" s="1"/>
  <c r="I4726" i="10" l="1"/>
  <c r="J4725" i="10"/>
  <c r="K4726" i="10"/>
  <c r="G4726" i="10"/>
  <c r="P3297" i="10"/>
  <c r="O3297" i="10"/>
  <c r="Q3296" i="10"/>
  <c r="B4726" i="10"/>
  <c r="M3297" i="10"/>
  <c r="N3297" i="10"/>
  <c r="A4727" i="10"/>
  <c r="F3298" i="10"/>
  <c r="I4727" i="10" l="1"/>
  <c r="J4726" i="10"/>
  <c r="K4727" i="10"/>
  <c r="G4727" i="10"/>
  <c r="Q3297" i="10"/>
  <c r="B4727" i="10"/>
  <c r="H3298" i="10"/>
  <c r="A4728" i="10"/>
  <c r="D3299" i="10"/>
  <c r="E3299" i="10" s="1"/>
  <c r="C3300" i="10" s="1"/>
  <c r="I4728" i="10" l="1"/>
  <c r="J4727" i="10"/>
  <c r="K4728" i="10"/>
  <c r="G4728" i="10"/>
  <c r="B4728" i="10"/>
  <c r="L3298" i="10"/>
  <c r="A4729" i="10"/>
  <c r="F3299" i="10"/>
  <c r="H3299" i="10" s="1"/>
  <c r="I4729" i="10" l="1"/>
  <c r="J4728" i="10"/>
  <c r="K4729" i="10"/>
  <c r="G4729" i="10"/>
  <c r="P3298" i="10"/>
  <c r="O3298" i="10"/>
  <c r="B4729" i="10"/>
  <c r="M3298" i="10"/>
  <c r="N3298" i="10"/>
  <c r="A4730" i="10"/>
  <c r="D3300" i="10"/>
  <c r="E3300" i="10" s="1"/>
  <c r="C3301" i="10" s="1"/>
  <c r="I4730" i="10" l="1"/>
  <c r="J4729" i="10"/>
  <c r="K4730" i="10"/>
  <c r="G4730" i="10"/>
  <c r="Q3298" i="10"/>
  <c r="B4730" i="10"/>
  <c r="L3299" i="10"/>
  <c r="A4731" i="10"/>
  <c r="F3300" i="10"/>
  <c r="I4731" i="10" l="1"/>
  <c r="J4730" i="10"/>
  <c r="K4731" i="10"/>
  <c r="G4731" i="10"/>
  <c r="O3299" i="10"/>
  <c r="P3299" i="10"/>
  <c r="B4731" i="10"/>
  <c r="M3299" i="10"/>
  <c r="N3299" i="10"/>
  <c r="L3300" i="10"/>
  <c r="H3300" i="10"/>
  <c r="A4732" i="10"/>
  <c r="D3301" i="10"/>
  <c r="E3301" i="10" s="1"/>
  <c r="C3302" i="10" s="1"/>
  <c r="I4732" i="10" l="1"/>
  <c r="J4731" i="10"/>
  <c r="K4732" i="10"/>
  <c r="G4732" i="10"/>
  <c r="O3300" i="10"/>
  <c r="P3300" i="10"/>
  <c r="Q3299" i="10"/>
  <c r="B4732" i="10"/>
  <c r="M3300" i="10"/>
  <c r="N3300" i="10"/>
  <c r="A4733" i="10"/>
  <c r="F3301" i="10"/>
  <c r="I4733" i="10" l="1"/>
  <c r="J4732" i="10"/>
  <c r="K4733" i="10"/>
  <c r="G4733" i="10"/>
  <c r="Q3300" i="10"/>
  <c r="B4733" i="10"/>
  <c r="H3301" i="10"/>
  <c r="A4734" i="10"/>
  <c r="D3302" i="10"/>
  <c r="E3302" i="10" s="1"/>
  <c r="C3303" i="10" s="1"/>
  <c r="I4734" i="10" l="1"/>
  <c r="J4733" i="10"/>
  <c r="K4734" i="10"/>
  <c r="G4734" i="10"/>
  <c r="B4734" i="10"/>
  <c r="L3301" i="10"/>
  <c r="A4735" i="10"/>
  <c r="F3302" i="10"/>
  <c r="H3302" i="10" s="1"/>
  <c r="I4735" i="10" l="1"/>
  <c r="J4734" i="10"/>
  <c r="K4735" i="10"/>
  <c r="G4735" i="10"/>
  <c r="O3301" i="10"/>
  <c r="P3301" i="10"/>
  <c r="B4735" i="10"/>
  <c r="M3301" i="10"/>
  <c r="N3301" i="10"/>
  <c r="L3302" i="10"/>
  <c r="A4736" i="10"/>
  <c r="D3303" i="10"/>
  <c r="E3303" i="10" s="1"/>
  <c r="C3304" i="10" s="1"/>
  <c r="I4736" i="10" l="1"/>
  <c r="J4735" i="10"/>
  <c r="K4736" i="10"/>
  <c r="G4736" i="10"/>
  <c r="P3302" i="10"/>
  <c r="O3302" i="10"/>
  <c r="Q3301" i="10"/>
  <c r="B4736" i="10"/>
  <c r="M3302" i="10"/>
  <c r="N3302" i="10"/>
  <c r="A4737" i="10"/>
  <c r="F3303" i="10"/>
  <c r="I4737" i="10" l="1"/>
  <c r="J4736" i="10"/>
  <c r="K4737" i="10"/>
  <c r="G4737" i="10"/>
  <c r="Q3302" i="10"/>
  <c r="B4737" i="10"/>
  <c r="H3303" i="10"/>
  <c r="A4738" i="10"/>
  <c r="D3304" i="10"/>
  <c r="E3304" i="10" s="1"/>
  <c r="C3305" i="10" s="1"/>
  <c r="I4738" i="10" l="1"/>
  <c r="J4737" i="10"/>
  <c r="K4738" i="10"/>
  <c r="G4738" i="10"/>
  <c r="B4738" i="10"/>
  <c r="L3303" i="10"/>
  <c r="A4739" i="10"/>
  <c r="F3304" i="10"/>
  <c r="H3304" i="10" s="1"/>
  <c r="I4739" i="10" l="1"/>
  <c r="J4738" i="10"/>
  <c r="K4739" i="10"/>
  <c r="G4739" i="10"/>
  <c r="P3303" i="10"/>
  <c r="O3303" i="10"/>
  <c r="B4739" i="10"/>
  <c r="M3303" i="10"/>
  <c r="N3303" i="10"/>
  <c r="L3304" i="10"/>
  <c r="A4740" i="10"/>
  <c r="D3305" i="10"/>
  <c r="E3305" i="10" s="1"/>
  <c r="C3306" i="10" s="1"/>
  <c r="I4740" i="10" l="1"/>
  <c r="J4739" i="10"/>
  <c r="K4740" i="10"/>
  <c r="G4740" i="10"/>
  <c r="Q3303" i="10"/>
  <c r="O3304" i="10"/>
  <c r="P3304" i="10"/>
  <c r="B4740" i="10"/>
  <c r="M3304" i="10"/>
  <c r="N3304" i="10"/>
  <c r="A4741" i="10"/>
  <c r="F3305" i="10"/>
  <c r="I4741" i="10" l="1"/>
  <c r="J4740" i="10"/>
  <c r="K4741" i="10"/>
  <c r="G4741" i="10"/>
  <c r="Q3304" i="10"/>
  <c r="B4741" i="10"/>
  <c r="H3305" i="10"/>
  <c r="A4742" i="10"/>
  <c r="D3306" i="10"/>
  <c r="E3306" i="10" s="1"/>
  <c r="C3307" i="10" s="1"/>
  <c r="I4742" i="10" l="1"/>
  <c r="J4741" i="10"/>
  <c r="K4742" i="10"/>
  <c r="G4742" i="10"/>
  <c r="B4742" i="10"/>
  <c r="L3305" i="10"/>
  <c r="A4743" i="10"/>
  <c r="F3306" i="10"/>
  <c r="H3306" i="10" s="1"/>
  <c r="I4743" i="10" l="1"/>
  <c r="J4742" i="10"/>
  <c r="K4743" i="10"/>
  <c r="G4743" i="10"/>
  <c r="O3305" i="10"/>
  <c r="P3305" i="10"/>
  <c r="B4743" i="10"/>
  <c r="M3305" i="10"/>
  <c r="N3305" i="10"/>
  <c r="L3306" i="10"/>
  <c r="A4744" i="10"/>
  <c r="D3307" i="10"/>
  <c r="E3307" i="10" s="1"/>
  <c r="C3308" i="10" s="1"/>
  <c r="I4744" i="10" l="1"/>
  <c r="J4743" i="10"/>
  <c r="K4744" i="10"/>
  <c r="G4744" i="10"/>
  <c r="O3306" i="10"/>
  <c r="P3306" i="10"/>
  <c r="Q3305" i="10"/>
  <c r="B4744" i="10"/>
  <c r="M3306" i="10"/>
  <c r="N3306" i="10"/>
  <c r="A4745" i="10"/>
  <c r="F3307" i="10"/>
  <c r="I4745" i="10" l="1"/>
  <c r="J4744" i="10"/>
  <c r="K4745" i="10"/>
  <c r="G4745" i="10"/>
  <c r="Q3306" i="10"/>
  <c r="B4745" i="10"/>
  <c r="H3307" i="10"/>
  <c r="A4746" i="10"/>
  <c r="D3308" i="10"/>
  <c r="E3308" i="10" s="1"/>
  <c r="C3309" i="10" s="1"/>
  <c r="I4746" i="10" l="1"/>
  <c r="J4745" i="10"/>
  <c r="K4746" i="10"/>
  <c r="G4746" i="10"/>
  <c r="B4746" i="10"/>
  <c r="L3307" i="10"/>
  <c r="A4747" i="10"/>
  <c r="F3308" i="10"/>
  <c r="H3308" i="10" s="1"/>
  <c r="I4747" i="10" l="1"/>
  <c r="J4746" i="10"/>
  <c r="K4747" i="10"/>
  <c r="G4747" i="10"/>
  <c r="O3307" i="10"/>
  <c r="P3307" i="10"/>
  <c r="B4747" i="10"/>
  <c r="M3307" i="10"/>
  <c r="N3307" i="10"/>
  <c r="L3308" i="10"/>
  <c r="A4748" i="10"/>
  <c r="D3309" i="10"/>
  <c r="E3309" i="10" s="1"/>
  <c r="C3310" i="10" s="1"/>
  <c r="I4748" i="10" l="1"/>
  <c r="J4747" i="10"/>
  <c r="K4748" i="10"/>
  <c r="G4748" i="10"/>
  <c r="P3308" i="10"/>
  <c r="O3308" i="10"/>
  <c r="Q3307" i="10"/>
  <c r="B4748" i="10"/>
  <c r="N3308" i="10"/>
  <c r="M3308" i="10"/>
  <c r="A4749" i="10"/>
  <c r="F3309" i="10"/>
  <c r="I4749" i="10" l="1"/>
  <c r="J4748" i="10"/>
  <c r="K4749" i="10"/>
  <c r="G4749" i="10"/>
  <c r="Q3308" i="10"/>
  <c r="B4749" i="10"/>
  <c r="L3309" i="10"/>
  <c r="H3309" i="10"/>
  <c r="A4750" i="10"/>
  <c r="D3310" i="10"/>
  <c r="E3310" i="10" s="1"/>
  <c r="C3311" i="10" s="1"/>
  <c r="I4750" i="10" l="1"/>
  <c r="J4749" i="10"/>
  <c r="K4750" i="10"/>
  <c r="G4750" i="10"/>
  <c r="O3309" i="10"/>
  <c r="P3309" i="10"/>
  <c r="B4750" i="10"/>
  <c r="N3309" i="10"/>
  <c r="M3309" i="10"/>
  <c r="A4751" i="10"/>
  <c r="F3310" i="10"/>
  <c r="I4751" i="10" l="1"/>
  <c r="J4750" i="10"/>
  <c r="K4751" i="10"/>
  <c r="G4751" i="10"/>
  <c r="Q3309" i="10"/>
  <c r="B4751" i="10"/>
  <c r="H3310" i="10"/>
  <c r="A4752" i="10"/>
  <c r="D3311" i="10"/>
  <c r="E3311" i="10" s="1"/>
  <c r="C3312" i="10" s="1"/>
  <c r="I4752" i="10" l="1"/>
  <c r="J4751" i="10"/>
  <c r="K4752" i="10"/>
  <c r="G4752" i="10"/>
  <c r="B4752" i="10"/>
  <c r="L3310" i="10"/>
  <c r="A4753" i="10"/>
  <c r="F3311" i="10"/>
  <c r="H3311" i="10" s="1"/>
  <c r="I4753" i="10" l="1"/>
  <c r="J4752" i="10"/>
  <c r="K4753" i="10"/>
  <c r="G4753" i="10"/>
  <c r="O3310" i="10"/>
  <c r="P3310" i="10"/>
  <c r="B4753" i="10"/>
  <c r="M3310" i="10"/>
  <c r="N3310" i="10"/>
  <c r="A4754" i="10"/>
  <c r="D3312" i="10"/>
  <c r="E3312" i="10" s="1"/>
  <c r="C3313" i="10" s="1"/>
  <c r="I4754" i="10" l="1"/>
  <c r="J4753" i="10"/>
  <c r="K4754" i="10"/>
  <c r="G4754" i="10"/>
  <c r="Q3310" i="10"/>
  <c r="B4754" i="10"/>
  <c r="L3311" i="10"/>
  <c r="A4755" i="10"/>
  <c r="F3312" i="10"/>
  <c r="H3312" i="10" s="1"/>
  <c r="I4755" i="10" l="1"/>
  <c r="J4754" i="10"/>
  <c r="K4755" i="10"/>
  <c r="G4755" i="10"/>
  <c r="O3311" i="10"/>
  <c r="P3311" i="10"/>
  <c r="B4755" i="10"/>
  <c r="M3311" i="10"/>
  <c r="N3311" i="10"/>
  <c r="L3312" i="10"/>
  <c r="A4756" i="10"/>
  <c r="D3313" i="10"/>
  <c r="E3313" i="10" s="1"/>
  <c r="C3314" i="10" s="1"/>
  <c r="I4756" i="10" l="1"/>
  <c r="J4755" i="10"/>
  <c r="K4756" i="10"/>
  <c r="G4756" i="10"/>
  <c r="O3312" i="10"/>
  <c r="P3312" i="10"/>
  <c r="Q3311" i="10"/>
  <c r="B4756" i="10"/>
  <c r="M3312" i="10"/>
  <c r="N3312" i="10"/>
  <c r="A4757" i="10"/>
  <c r="F3313" i="10"/>
  <c r="I4757" i="10" l="1"/>
  <c r="J4756" i="10"/>
  <c r="K4757" i="10"/>
  <c r="G4757" i="10"/>
  <c r="Q3312" i="10"/>
  <c r="B4757" i="10"/>
  <c r="L3313" i="10"/>
  <c r="H3313" i="10"/>
  <c r="A4758" i="10"/>
  <c r="D3314" i="10"/>
  <c r="E3314" i="10" s="1"/>
  <c r="C3315" i="10" s="1"/>
  <c r="I4758" i="10" l="1"/>
  <c r="J4757" i="10"/>
  <c r="K4758" i="10"/>
  <c r="G4758" i="10"/>
  <c r="P3313" i="10"/>
  <c r="O3313" i="10"/>
  <c r="B4758" i="10"/>
  <c r="N3313" i="10"/>
  <c r="M3313" i="10"/>
  <c r="A4759" i="10"/>
  <c r="F3314" i="10"/>
  <c r="I4759" i="10" l="1"/>
  <c r="J4758" i="10"/>
  <c r="K4759" i="10"/>
  <c r="G4759" i="10"/>
  <c r="Q3313" i="10"/>
  <c r="B4759" i="10"/>
  <c r="H3314" i="10"/>
  <c r="A4760" i="10"/>
  <c r="D3315" i="10"/>
  <c r="E3315" i="10" s="1"/>
  <c r="C3316" i="10" s="1"/>
  <c r="I4760" i="10" l="1"/>
  <c r="J4759" i="10"/>
  <c r="K4760" i="10"/>
  <c r="G4760" i="10"/>
  <c r="B4760" i="10"/>
  <c r="L3314" i="10"/>
  <c r="A4761" i="10"/>
  <c r="F3315" i="10"/>
  <c r="H3315" i="10" s="1"/>
  <c r="I4761" i="10" l="1"/>
  <c r="J4760" i="10"/>
  <c r="K4761" i="10"/>
  <c r="G4761" i="10"/>
  <c r="O3314" i="10"/>
  <c r="P3314" i="10"/>
  <c r="B4761" i="10"/>
  <c r="M3314" i="10"/>
  <c r="N3314" i="10"/>
  <c r="L3315" i="10"/>
  <c r="A4762" i="10"/>
  <c r="D3316" i="10"/>
  <c r="E3316" i="10" s="1"/>
  <c r="C3317" i="10" s="1"/>
  <c r="I4762" i="10" l="1"/>
  <c r="J4761" i="10"/>
  <c r="K4762" i="10"/>
  <c r="G4762" i="10"/>
  <c r="O3315" i="10"/>
  <c r="P3315" i="10"/>
  <c r="Q3314" i="10"/>
  <c r="B4762" i="10"/>
  <c r="M3315" i="10"/>
  <c r="N3315" i="10"/>
  <c r="A4763" i="10"/>
  <c r="F3316" i="10"/>
  <c r="I4763" i="10" l="1"/>
  <c r="J4762" i="10"/>
  <c r="K4763" i="10"/>
  <c r="G4763" i="10"/>
  <c r="Q3315" i="10"/>
  <c r="B4763" i="10"/>
  <c r="H3316" i="10"/>
  <c r="A4764" i="10"/>
  <c r="D3317" i="10"/>
  <c r="E3317" i="10" s="1"/>
  <c r="C3318" i="10" s="1"/>
  <c r="I4764" i="10" l="1"/>
  <c r="J4763" i="10"/>
  <c r="K4764" i="10"/>
  <c r="G4764" i="10"/>
  <c r="B4764" i="10"/>
  <c r="L3316" i="10"/>
  <c r="A4765" i="10"/>
  <c r="F3317" i="10"/>
  <c r="H3317" i="10" s="1"/>
  <c r="I4765" i="10" l="1"/>
  <c r="J4764" i="10"/>
  <c r="K4765" i="10"/>
  <c r="G4765" i="10"/>
  <c r="P3316" i="10"/>
  <c r="O3316" i="10"/>
  <c r="B4765" i="10"/>
  <c r="M3316" i="10"/>
  <c r="N3316" i="10"/>
  <c r="A4766" i="10"/>
  <c r="D3318" i="10"/>
  <c r="E3318" i="10" s="1"/>
  <c r="C3319" i="10" s="1"/>
  <c r="I4766" i="10" l="1"/>
  <c r="J4765" i="10"/>
  <c r="K4766" i="10"/>
  <c r="G4766" i="10"/>
  <c r="Q3316" i="10"/>
  <c r="B4766" i="10"/>
  <c r="L3317" i="10"/>
  <c r="A4767" i="10"/>
  <c r="F3318" i="10"/>
  <c r="H3318" i="10" s="1"/>
  <c r="I4767" i="10" l="1"/>
  <c r="J4766" i="10"/>
  <c r="K4767" i="10"/>
  <c r="G4767" i="10"/>
  <c r="P3317" i="10"/>
  <c r="O3317" i="10"/>
  <c r="B4767" i="10"/>
  <c r="M3317" i="10"/>
  <c r="N3317" i="10"/>
  <c r="L3318" i="10"/>
  <c r="A4768" i="10"/>
  <c r="D3319" i="10"/>
  <c r="E3319" i="10" s="1"/>
  <c r="C3320" i="10" s="1"/>
  <c r="I4768" i="10" l="1"/>
  <c r="J4767" i="10"/>
  <c r="K4768" i="10"/>
  <c r="G4768" i="10"/>
  <c r="O3318" i="10"/>
  <c r="P3318" i="10"/>
  <c r="Q3317" i="10"/>
  <c r="B4768" i="10"/>
  <c r="M3318" i="10"/>
  <c r="N3318" i="10"/>
  <c r="A4769" i="10"/>
  <c r="F3319" i="10"/>
  <c r="I4769" i="10" l="1"/>
  <c r="J4768" i="10"/>
  <c r="K4769" i="10"/>
  <c r="G4769" i="10"/>
  <c r="Q3318" i="10"/>
  <c r="B4769" i="10"/>
  <c r="H3319" i="10"/>
  <c r="A4770" i="10"/>
  <c r="D3320" i="10"/>
  <c r="E3320" i="10" s="1"/>
  <c r="C3321" i="10" s="1"/>
  <c r="I4770" i="10" l="1"/>
  <c r="J4769" i="10"/>
  <c r="K4770" i="10"/>
  <c r="G4770" i="10"/>
  <c r="B4770" i="10"/>
  <c r="L3319" i="10"/>
  <c r="A4771" i="10"/>
  <c r="F3320" i="10"/>
  <c r="H3320" i="10" s="1"/>
  <c r="I4771" i="10" l="1"/>
  <c r="J4770" i="10"/>
  <c r="K4771" i="10"/>
  <c r="G4771" i="10"/>
  <c r="O3319" i="10"/>
  <c r="P3319" i="10"/>
  <c r="B4771" i="10"/>
  <c r="M3319" i="10"/>
  <c r="N3319" i="10"/>
  <c r="L3320" i="10"/>
  <c r="A4772" i="10"/>
  <c r="D3321" i="10"/>
  <c r="E3321" i="10" s="1"/>
  <c r="C3322" i="10" s="1"/>
  <c r="I4772" i="10" l="1"/>
  <c r="J4771" i="10"/>
  <c r="K4772" i="10"/>
  <c r="G4772" i="10"/>
  <c r="P3320" i="10"/>
  <c r="O3320" i="10"/>
  <c r="Q3319" i="10"/>
  <c r="B4772" i="10"/>
  <c r="M3320" i="10"/>
  <c r="N3320" i="10"/>
  <c r="A4773" i="10"/>
  <c r="F3321" i="10"/>
  <c r="I4773" i="10" l="1"/>
  <c r="J4772" i="10"/>
  <c r="K4773" i="10"/>
  <c r="G4773" i="10"/>
  <c r="Q3320" i="10"/>
  <c r="B4773" i="10"/>
  <c r="H3321" i="10"/>
  <c r="A4774" i="10"/>
  <c r="D3322" i="10"/>
  <c r="E3322" i="10" s="1"/>
  <c r="C3323" i="10" s="1"/>
  <c r="I4774" i="10" l="1"/>
  <c r="J4773" i="10"/>
  <c r="K4774" i="10"/>
  <c r="G4774" i="10"/>
  <c r="B4774" i="10"/>
  <c r="L3321" i="10"/>
  <c r="A4775" i="10"/>
  <c r="F3322" i="10"/>
  <c r="H3322" i="10" s="1"/>
  <c r="I4775" i="10" l="1"/>
  <c r="J4774" i="10"/>
  <c r="K4775" i="10"/>
  <c r="G4775" i="10"/>
  <c r="O3321" i="10"/>
  <c r="P3321" i="10"/>
  <c r="B4775" i="10"/>
  <c r="M3321" i="10"/>
  <c r="N3321" i="10"/>
  <c r="L3322" i="10"/>
  <c r="A4776" i="10"/>
  <c r="D3323" i="10"/>
  <c r="E3323" i="10" s="1"/>
  <c r="C3324" i="10" s="1"/>
  <c r="I4776" i="10" l="1"/>
  <c r="J4775" i="10"/>
  <c r="K4776" i="10"/>
  <c r="G4776" i="10"/>
  <c r="O3322" i="10"/>
  <c r="P3322" i="10"/>
  <c r="Q3321" i="10"/>
  <c r="B4776" i="10"/>
  <c r="M3322" i="10"/>
  <c r="N3322" i="10"/>
  <c r="A4777" i="10"/>
  <c r="F3323" i="10"/>
  <c r="I4777" i="10" l="1"/>
  <c r="J4776" i="10"/>
  <c r="K4777" i="10"/>
  <c r="G4777" i="10"/>
  <c r="Q3322" i="10"/>
  <c r="B4777" i="10"/>
  <c r="H3323" i="10"/>
  <c r="A4778" i="10"/>
  <c r="D3324" i="10"/>
  <c r="E3324" i="10" s="1"/>
  <c r="C3325" i="10" s="1"/>
  <c r="I4778" i="10" l="1"/>
  <c r="J4777" i="10"/>
  <c r="K4778" i="10"/>
  <c r="G4778" i="10"/>
  <c r="B4778" i="10"/>
  <c r="L3323" i="10"/>
  <c r="A4779" i="10"/>
  <c r="F3324" i="10"/>
  <c r="H3324" i="10" s="1"/>
  <c r="I4779" i="10" l="1"/>
  <c r="J4778" i="10"/>
  <c r="K4779" i="10"/>
  <c r="G4779" i="10"/>
  <c r="P3323" i="10"/>
  <c r="O3323" i="10"/>
  <c r="B4779" i="10"/>
  <c r="M3323" i="10"/>
  <c r="N3323" i="10"/>
  <c r="A4780" i="10"/>
  <c r="D3325" i="10"/>
  <c r="E3325" i="10" s="1"/>
  <c r="C3326" i="10" s="1"/>
  <c r="I4780" i="10" l="1"/>
  <c r="J4779" i="10"/>
  <c r="K4780" i="10"/>
  <c r="G4780" i="10"/>
  <c r="Q3323" i="10"/>
  <c r="B4780" i="10"/>
  <c r="L3324" i="10"/>
  <c r="A4781" i="10"/>
  <c r="F3325" i="10"/>
  <c r="H3325" i="10" s="1"/>
  <c r="I4781" i="10" l="1"/>
  <c r="J4780" i="10"/>
  <c r="K4781" i="10"/>
  <c r="G4781" i="10"/>
  <c r="P3324" i="10"/>
  <c r="O3324" i="10"/>
  <c r="B4781" i="10"/>
  <c r="M3324" i="10"/>
  <c r="N3324" i="10"/>
  <c r="A4782" i="10"/>
  <c r="D3326" i="10"/>
  <c r="E3326" i="10" s="1"/>
  <c r="C3327" i="10" s="1"/>
  <c r="I4782" i="10" l="1"/>
  <c r="J4781" i="10"/>
  <c r="K4782" i="10"/>
  <c r="G4782" i="10"/>
  <c r="Q3324" i="10"/>
  <c r="B4782" i="10"/>
  <c r="L3325" i="10"/>
  <c r="A4783" i="10"/>
  <c r="F3326" i="10"/>
  <c r="H3326" i="10" s="1"/>
  <c r="I4783" i="10" l="1"/>
  <c r="J4782" i="10"/>
  <c r="K4783" i="10"/>
  <c r="G4783" i="10"/>
  <c r="P3325" i="10"/>
  <c r="O3325" i="10"/>
  <c r="B4783" i="10"/>
  <c r="M3325" i="10"/>
  <c r="N3325" i="10"/>
  <c r="L3326" i="10"/>
  <c r="A4784" i="10"/>
  <c r="D3327" i="10"/>
  <c r="E3327" i="10" s="1"/>
  <c r="C3328" i="10" s="1"/>
  <c r="I4784" i="10" l="1"/>
  <c r="J4783" i="10"/>
  <c r="K4784" i="10"/>
  <c r="G4784" i="10"/>
  <c r="O3326" i="10"/>
  <c r="P3326" i="10"/>
  <c r="Q3325" i="10"/>
  <c r="B4784" i="10"/>
  <c r="M3326" i="10"/>
  <c r="N3326" i="10"/>
  <c r="A4785" i="10"/>
  <c r="F3327" i="10"/>
  <c r="I4785" i="10" l="1"/>
  <c r="J4784" i="10"/>
  <c r="K4785" i="10"/>
  <c r="G4785" i="10"/>
  <c r="Q3326" i="10"/>
  <c r="B4785" i="10"/>
  <c r="H3327" i="10"/>
  <c r="A4786" i="10"/>
  <c r="D3328" i="10"/>
  <c r="E3328" i="10" s="1"/>
  <c r="C3329" i="10" s="1"/>
  <c r="I4786" i="10" l="1"/>
  <c r="J4785" i="10"/>
  <c r="K4786" i="10"/>
  <c r="G4786" i="10"/>
  <c r="B4786" i="10"/>
  <c r="L3327" i="10"/>
  <c r="A4787" i="10"/>
  <c r="F3328" i="10"/>
  <c r="H3328" i="10" s="1"/>
  <c r="I4787" i="10" l="1"/>
  <c r="J4786" i="10"/>
  <c r="K4787" i="10"/>
  <c r="G4787" i="10"/>
  <c r="O3327" i="10"/>
  <c r="P3327" i="10"/>
  <c r="B4787" i="10"/>
  <c r="M3327" i="10"/>
  <c r="N3327" i="10"/>
  <c r="L3328" i="10"/>
  <c r="A4788" i="10"/>
  <c r="D3329" i="10"/>
  <c r="E3329" i="10" s="1"/>
  <c r="C3330" i="10" s="1"/>
  <c r="I4788" i="10" l="1"/>
  <c r="J4787" i="10"/>
  <c r="K4788" i="10"/>
  <c r="G4788" i="10"/>
  <c r="O3328" i="10"/>
  <c r="P3328" i="10"/>
  <c r="Q3327" i="10"/>
  <c r="B4788" i="10"/>
  <c r="M3328" i="10"/>
  <c r="N3328" i="10"/>
  <c r="A4789" i="10"/>
  <c r="F3329" i="10"/>
  <c r="I4789" i="10" l="1"/>
  <c r="J4788" i="10"/>
  <c r="K4789" i="10"/>
  <c r="G4789" i="10"/>
  <c r="Q3328" i="10"/>
  <c r="B4789" i="10"/>
  <c r="H3329" i="10"/>
  <c r="A4790" i="10"/>
  <c r="D3330" i="10"/>
  <c r="E3330" i="10" s="1"/>
  <c r="C3331" i="10" s="1"/>
  <c r="I4790" i="10" l="1"/>
  <c r="J4789" i="10"/>
  <c r="K4790" i="10"/>
  <c r="G4790" i="10"/>
  <c r="B4790" i="10"/>
  <c r="L3329" i="10"/>
  <c r="A4791" i="10"/>
  <c r="F3330" i="10"/>
  <c r="H3330" i="10" s="1"/>
  <c r="I4791" i="10" l="1"/>
  <c r="J4790" i="10"/>
  <c r="K4791" i="10"/>
  <c r="G4791" i="10"/>
  <c r="O3329" i="10"/>
  <c r="P3329" i="10"/>
  <c r="B4791" i="10"/>
  <c r="M3329" i="10"/>
  <c r="N3329" i="10"/>
  <c r="A4792" i="10"/>
  <c r="D3331" i="10"/>
  <c r="E3331" i="10" s="1"/>
  <c r="C3332" i="10" s="1"/>
  <c r="I4792" i="10" l="1"/>
  <c r="J4791" i="10"/>
  <c r="K4792" i="10"/>
  <c r="G4792" i="10"/>
  <c r="Q3329" i="10"/>
  <c r="B4792" i="10"/>
  <c r="L3330" i="10"/>
  <c r="A4793" i="10"/>
  <c r="F3331" i="10"/>
  <c r="H3331" i="10" s="1"/>
  <c r="I4793" i="10" l="1"/>
  <c r="J4792" i="10"/>
  <c r="K4793" i="10"/>
  <c r="G4793" i="10"/>
  <c r="O3330" i="10"/>
  <c r="P3330" i="10"/>
  <c r="B4793" i="10"/>
  <c r="M3330" i="10"/>
  <c r="N3330" i="10"/>
  <c r="A4794" i="10"/>
  <c r="D3332" i="10"/>
  <c r="E3332" i="10" s="1"/>
  <c r="C3333" i="10" s="1"/>
  <c r="I4794" i="10" l="1"/>
  <c r="J4793" i="10"/>
  <c r="K4794" i="10"/>
  <c r="G4794" i="10"/>
  <c r="Q3330" i="10"/>
  <c r="B4794" i="10"/>
  <c r="L3331" i="10"/>
  <c r="A4795" i="10"/>
  <c r="F3332" i="10"/>
  <c r="H3332" i="10" s="1"/>
  <c r="I4795" i="10" l="1"/>
  <c r="J4794" i="10"/>
  <c r="K4795" i="10"/>
  <c r="G4795" i="10"/>
  <c r="P3331" i="10"/>
  <c r="O3331" i="10"/>
  <c r="B4795" i="10"/>
  <c r="M3331" i="10"/>
  <c r="N3331" i="10"/>
  <c r="A4796" i="10"/>
  <c r="D3333" i="10"/>
  <c r="E3333" i="10" s="1"/>
  <c r="C3334" i="10" s="1"/>
  <c r="I4796" i="10" l="1"/>
  <c r="J4795" i="10"/>
  <c r="K4796" i="10"/>
  <c r="G4796" i="10"/>
  <c r="Q3331" i="10"/>
  <c r="B4796" i="10"/>
  <c r="L3332" i="10"/>
  <c r="A4797" i="10"/>
  <c r="F3333" i="10"/>
  <c r="I4797" i="10" l="1"/>
  <c r="J4796" i="10"/>
  <c r="K4797" i="10"/>
  <c r="G4797" i="10"/>
  <c r="O3332" i="10"/>
  <c r="P3332" i="10"/>
  <c r="B4797" i="10"/>
  <c r="M3332" i="10"/>
  <c r="N3332" i="10"/>
  <c r="L3333" i="10"/>
  <c r="H3333" i="10"/>
  <c r="A4798" i="10"/>
  <c r="D3334" i="10"/>
  <c r="E3334" i="10" s="1"/>
  <c r="C3335" i="10" s="1"/>
  <c r="I4798" i="10" l="1"/>
  <c r="J4797" i="10"/>
  <c r="K4798" i="10"/>
  <c r="G4798" i="10"/>
  <c r="O3333" i="10"/>
  <c r="P3333" i="10"/>
  <c r="Q3332" i="10"/>
  <c r="B4798" i="10"/>
  <c r="N3333" i="10"/>
  <c r="M3333" i="10"/>
  <c r="A4799" i="10"/>
  <c r="F3334" i="10"/>
  <c r="I4799" i="10" l="1"/>
  <c r="J4798" i="10"/>
  <c r="K4799" i="10"/>
  <c r="G4799" i="10"/>
  <c r="Q3333" i="10"/>
  <c r="B4799" i="10"/>
  <c r="H3334" i="10"/>
  <c r="A4800" i="10"/>
  <c r="D3335" i="10"/>
  <c r="E3335" i="10" s="1"/>
  <c r="C3336" i="10" s="1"/>
  <c r="I4800" i="10" l="1"/>
  <c r="J4799" i="10"/>
  <c r="K4800" i="10"/>
  <c r="G4800" i="10"/>
  <c r="B4800" i="10"/>
  <c r="L3334" i="10"/>
  <c r="A4801" i="10"/>
  <c r="F3335" i="10"/>
  <c r="H3335" i="10" s="1"/>
  <c r="I4801" i="10" l="1"/>
  <c r="J4800" i="10"/>
  <c r="K4801" i="10"/>
  <c r="G4801" i="10"/>
  <c r="O3334" i="10"/>
  <c r="P3334" i="10"/>
  <c r="B4801" i="10"/>
  <c r="M3334" i="10"/>
  <c r="N3334" i="10"/>
  <c r="L3335" i="10"/>
  <c r="A4802" i="10"/>
  <c r="D3336" i="10"/>
  <c r="E3336" i="10" s="1"/>
  <c r="C3337" i="10" s="1"/>
  <c r="I4802" i="10" l="1"/>
  <c r="J4801" i="10"/>
  <c r="K4802" i="10"/>
  <c r="G4802" i="10"/>
  <c r="P3335" i="10"/>
  <c r="O3335" i="10"/>
  <c r="Q3334" i="10"/>
  <c r="B4802" i="10"/>
  <c r="M3335" i="10"/>
  <c r="N3335" i="10"/>
  <c r="A4803" i="10"/>
  <c r="F3336" i="10"/>
  <c r="I4803" i="10" l="1"/>
  <c r="J4802" i="10"/>
  <c r="K4803" i="10"/>
  <c r="G4803" i="10"/>
  <c r="Q3335" i="10"/>
  <c r="B4803" i="10"/>
  <c r="H3336" i="10"/>
  <c r="A4804" i="10"/>
  <c r="D3337" i="10"/>
  <c r="E3337" i="10" s="1"/>
  <c r="C3338" i="10" s="1"/>
  <c r="I4804" i="10" l="1"/>
  <c r="J4803" i="10"/>
  <c r="K4804" i="10"/>
  <c r="G4804" i="10"/>
  <c r="B4804" i="10"/>
  <c r="L3336" i="10"/>
  <c r="A4805" i="10"/>
  <c r="F3337" i="10"/>
  <c r="H3337" i="10" s="1"/>
  <c r="I4805" i="10" l="1"/>
  <c r="J4804" i="10"/>
  <c r="K4805" i="10"/>
  <c r="G4805" i="10"/>
  <c r="O3336" i="10"/>
  <c r="P3336" i="10"/>
  <c r="B4805" i="10"/>
  <c r="M3336" i="10"/>
  <c r="N3336" i="10"/>
  <c r="L3337" i="10"/>
  <c r="A4806" i="10"/>
  <c r="D3338" i="10"/>
  <c r="E3338" i="10" s="1"/>
  <c r="C3339" i="10" s="1"/>
  <c r="I4806" i="10" l="1"/>
  <c r="J4805" i="10"/>
  <c r="K4806" i="10"/>
  <c r="G4806" i="10"/>
  <c r="P3337" i="10"/>
  <c r="O3337" i="10"/>
  <c r="Q3336" i="10"/>
  <c r="B4806" i="10"/>
  <c r="M3337" i="10"/>
  <c r="N3337" i="10"/>
  <c r="A4807" i="10"/>
  <c r="F3338" i="10"/>
  <c r="I4807" i="10" l="1"/>
  <c r="J4806" i="10"/>
  <c r="K4807" i="10"/>
  <c r="G4807" i="10"/>
  <c r="Q3337" i="10"/>
  <c r="B4807" i="10"/>
  <c r="H3338" i="10"/>
  <c r="A4808" i="10"/>
  <c r="D3339" i="10"/>
  <c r="E3339" i="10" s="1"/>
  <c r="C3340" i="10" s="1"/>
  <c r="I4808" i="10" l="1"/>
  <c r="J4807" i="10"/>
  <c r="K4808" i="10"/>
  <c r="G4808" i="10"/>
  <c r="B4808" i="10"/>
  <c r="L3338" i="10"/>
  <c r="A4809" i="10"/>
  <c r="F3339" i="10"/>
  <c r="H3339" i="10" s="1"/>
  <c r="I4809" i="10" l="1"/>
  <c r="J4808" i="10"/>
  <c r="K4809" i="10"/>
  <c r="G4809" i="10"/>
  <c r="O3338" i="10"/>
  <c r="P3338" i="10"/>
  <c r="B4809" i="10"/>
  <c r="M3338" i="10"/>
  <c r="N3338" i="10"/>
  <c r="A4810" i="10"/>
  <c r="D3340" i="10"/>
  <c r="E3340" i="10" s="1"/>
  <c r="C3341" i="10" s="1"/>
  <c r="I4810" i="10" l="1"/>
  <c r="J4809" i="10"/>
  <c r="K4810" i="10"/>
  <c r="G4810" i="10"/>
  <c r="Q3338" i="10"/>
  <c r="B4810" i="10"/>
  <c r="L3339" i="10"/>
  <c r="A4811" i="10"/>
  <c r="F3340" i="10"/>
  <c r="H3340" i="10" s="1"/>
  <c r="I4811" i="10" l="1"/>
  <c r="J4810" i="10"/>
  <c r="K4811" i="10"/>
  <c r="G4811" i="10"/>
  <c r="O3339" i="10"/>
  <c r="P3339" i="10"/>
  <c r="B4811" i="10"/>
  <c r="M3339" i="10"/>
  <c r="N3339" i="10"/>
  <c r="A4812" i="10"/>
  <c r="D3341" i="10"/>
  <c r="E3341" i="10" s="1"/>
  <c r="C3342" i="10" s="1"/>
  <c r="I4812" i="10" l="1"/>
  <c r="J4811" i="10"/>
  <c r="K4812" i="10"/>
  <c r="G4812" i="10"/>
  <c r="Q3339" i="10"/>
  <c r="B4812" i="10"/>
  <c r="L3340" i="10"/>
  <c r="A4813" i="10"/>
  <c r="F3341" i="10"/>
  <c r="H3341" i="10" s="1"/>
  <c r="I4813" i="10" l="1"/>
  <c r="J4812" i="10"/>
  <c r="K4813" i="10"/>
  <c r="G4813" i="10"/>
  <c r="O3340" i="10"/>
  <c r="P3340" i="10"/>
  <c r="B4813" i="10"/>
  <c r="M3340" i="10"/>
  <c r="N3340" i="10"/>
  <c r="L3341" i="10"/>
  <c r="A4814" i="10"/>
  <c r="D3342" i="10"/>
  <c r="E3342" i="10" s="1"/>
  <c r="C3343" i="10" s="1"/>
  <c r="I4814" i="10" l="1"/>
  <c r="J4813" i="10"/>
  <c r="K4814" i="10"/>
  <c r="G4814" i="10"/>
  <c r="Q3340" i="10"/>
  <c r="O3341" i="10"/>
  <c r="P3341" i="10"/>
  <c r="B4814" i="10"/>
  <c r="M3341" i="10"/>
  <c r="N3341" i="10"/>
  <c r="A4815" i="10"/>
  <c r="F3342" i="10"/>
  <c r="I4815" i="10" l="1"/>
  <c r="J4814" i="10"/>
  <c r="K4815" i="10"/>
  <c r="G4815" i="10"/>
  <c r="Q3341" i="10"/>
  <c r="B4815" i="10"/>
  <c r="H3342" i="10"/>
  <c r="A4816" i="10"/>
  <c r="D3343" i="10"/>
  <c r="E3343" i="10" s="1"/>
  <c r="C3344" i="10" s="1"/>
  <c r="I4816" i="10" l="1"/>
  <c r="J4815" i="10"/>
  <c r="K4816" i="10"/>
  <c r="G4816" i="10"/>
  <c r="B4816" i="10"/>
  <c r="L3342" i="10"/>
  <c r="A4817" i="10"/>
  <c r="F3343" i="10"/>
  <c r="H3343" i="10" s="1"/>
  <c r="I4817" i="10" l="1"/>
  <c r="J4816" i="10"/>
  <c r="K4817" i="10"/>
  <c r="G4817" i="10"/>
  <c r="P3342" i="10"/>
  <c r="O3342" i="10"/>
  <c r="B4817" i="10"/>
  <c r="M3342" i="10"/>
  <c r="N3342" i="10"/>
  <c r="A4818" i="10"/>
  <c r="D3344" i="10"/>
  <c r="E3344" i="10" s="1"/>
  <c r="C3345" i="10" s="1"/>
  <c r="I4818" i="10" l="1"/>
  <c r="J4817" i="10"/>
  <c r="K4818" i="10"/>
  <c r="G4818" i="10"/>
  <c r="Q3342" i="10"/>
  <c r="B4818" i="10"/>
  <c r="L3343" i="10"/>
  <c r="A4819" i="10"/>
  <c r="F3344" i="10"/>
  <c r="H3344" i="10" s="1"/>
  <c r="I4819" i="10" l="1"/>
  <c r="J4818" i="10"/>
  <c r="K4819" i="10"/>
  <c r="G4819" i="10"/>
  <c r="P3343" i="10"/>
  <c r="O3343" i="10"/>
  <c r="B4819" i="10"/>
  <c r="M3343" i="10"/>
  <c r="N3343" i="10"/>
  <c r="A4820" i="10"/>
  <c r="D3345" i="10"/>
  <c r="E3345" i="10" s="1"/>
  <c r="C3346" i="10" s="1"/>
  <c r="I4820" i="10" l="1"/>
  <c r="J4819" i="10"/>
  <c r="K4820" i="10"/>
  <c r="G4820" i="10"/>
  <c r="Q3343" i="10"/>
  <c r="B4820" i="10"/>
  <c r="L3344" i="10"/>
  <c r="A4821" i="10"/>
  <c r="F3345" i="10"/>
  <c r="I4821" i="10" l="1"/>
  <c r="J4820" i="10"/>
  <c r="K4821" i="10"/>
  <c r="G4821" i="10"/>
  <c r="O3344" i="10"/>
  <c r="P3344" i="10"/>
  <c r="B4821" i="10"/>
  <c r="N3344" i="10"/>
  <c r="M3344" i="10"/>
  <c r="L3345" i="10"/>
  <c r="H3345" i="10"/>
  <c r="A4822" i="10"/>
  <c r="D3346" i="10"/>
  <c r="E3346" i="10" s="1"/>
  <c r="C3347" i="10" s="1"/>
  <c r="I4822" i="10" l="1"/>
  <c r="J4821" i="10"/>
  <c r="K4822" i="10"/>
  <c r="G4822" i="10"/>
  <c r="Q3344" i="10"/>
  <c r="P3345" i="10"/>
  <c r="O3345" i="10"/>
  <c r="B4822" i="10"/>
  <c r="N3345" i="10"/>
  <c r="M3345" i="10"/>
  <c r="A4823" i="10"/>
  <c r="F3346" i="10"/>
  <c r="I4823" i="10" l="1"/>
  <c r="J4822" i="10"/>
  <c r="K4823" i="10"/>
  <c r="G4823" i="10"/>
  <c r="Q3345" i="10"/>
  <c r="B4823" i="10"/>
  <c r="H3346" i="10"/>
  <c r="A4824" i="10"/>
  <c r="D3347" i="10"/>
  <c r="E3347" i="10" s="1"/>
  <c r="C3348" i="10" s="1"/>
  <c r="I4824" i="10" l="1"/>
  <c r="J4823" i="10"/>
  <c r="K4824" i="10"/>
  <c r="G4824" i="10"/>
  <c r="B4824" i="10"/>
  <c r="L3346" i="10"/>
  <c r="A4825" i="10"/>
  <c r="F3347" i="10"/>
  <c r="H3347" i="10" s="1"/>
  <c r="I4825" i="10" l="1"/>
  <c r="J4824" i="10"/>
  <c r="K4825" i="10"/>
  <c r="G4825" i="10"/>
  <c r="O3346" i="10"/>
  <c r="P3346" i="10"/>
  <c r="B4825" i="10"/>
  <c r="M3346" i="10"/>
  <c r="N3346" i="10"/>
  <c r="L3347" i="10"/>
  <c r="A4826" i="10"/>
  <c r="D3348" i="10"/>
  <c r="E3348" i="10" s="1"/>
  <c r="C3349" i="10" s="1"/>
  <c r="I4826" i="10" l="1"/>
  <c r="J4825" i="10"/>
  <c r="K4826" i="10"/>
  <c r="G4826" i="10"/>
  <c r="O3347" i="10"/>
  <c r="P3347" i="10"/>
  <c r="Q3346" i="10"/>
  <c r="B4826" i="10"/>
  <c r="M3347" i="10"/>
  <c r="N3347" i="10"/>
  <c r="A4827" i="10"/>
  <c r="F3348" i="10"/>
  <c r="I4827" i="10" l="1"/>
  <c r="J4826" i="10"/>
  <c r="K4827" i="10"/>
  <c r="G4827" i="10"/>
  <c r="Q3347" i="10"/>
  <c r="B4827" i="10"/>
  <c r="H3348" i="10"/>
  <c r="A4828" i="10"/>
  <c r="D3349" i="10"/>
  <c r="E3349" i="10" s="1"/>
  <c r="C3350" i="10" s="1"/>
  <c r="I4828" i="10" l="1"/>
  <c r="J4827" i="10"/>
  <c r="K4828" i="10"/>
  <c r="G4828" i="10"/>
  <c r="B4828" i="10"/>
  <c r="L3348" i="10"/>
  <c r="A4829" i="10"/>
  <c r="F3349" i="10"/>
  <c r="I4829" i="10" l="1"/>
  <c r="J4828" i="10"/>
  <c r="K4829" i="10"/>
  <c r="G4829" i="10"/>
  <c r="O3348" i="10"/>
  <c r="P3348" i="10"/>
  <c r="B4829" i="10"/>
  <c r="N3348" i="10"/>
  <c r="M3348" i="10"/>
  <c r="L3349" i="10"/>
  <c r="H3349" i="10"/>
  <c r="A4830" i="10"/>
  <c r="D3350" i="10"/>
  <c r="E3350" i="10" s="1"/>
  <c r="C3351" i="10" s="1"/>
  <c r="I4830" i="10" l="1"/>
  <c r="J4829" i="10"/>
  <c r="K4830" i="10"/>
  <c r="G4830" i="10"/>
  <c r="O3349" i="10"/>
  <c r="P3349" i="10"/>
  <c r="Q3348" i="10"/>
  <c r="B4830" i="10"/>
  <c r="N3349" i="10"/>
  <c r="M3349" i="10"/>
  <c r="A4831" i="10"/>
  <c r="F3350" i="10"/>
  <c r="I4831" i="10" l="1"/>
  <c r="J4830" i="10"/>
  <c r="K4831" i="10"/>
  <c r="G4831" i="10"/>
  <c r="Q3349" i="10"/>
  <c r="B4831" i="10"/>
  <c r="H3350" i="10"/>
  <c r="A4832" i="10"/>
  <c r="D3351" i="10"/>
  <c r="E3351" i="10" s="1"/>
  <c r="C3352" i="10" s="1"/>
  <c r="I4832" i="10" l="1"/>
  <c r="J4831" i="10"/>
  <c r="K4832" i="10"/>
  <c r="G4832" i="10"/>
  <c r="B4832" i="10"/>
  <c r="L3350" i="10"/>
  <c r="A4833" i="10"/>
  <c r="F3351" i="10"/>
  <c r="H3351" i="10" s="1"/>
  <c r="I4833" i="10" l="1"/>
  <c r="J4832" i="10"/>
  <c r="K4833" i="10"/>
  <c r="G4833" i="10"/>
  <c r="P3350" i="10"/>
  <c r="O3350" i="10"/>
  <c r="B4833" i="10"/>
  <c r="M3350" i="10"/>
  <c r="N3350" i="10"/>
  <c r="A4834" i="10"/>
  <c r="D3352" i="10"/>
  <c r="E3352" i="10" s="1"/>
  <c r="C3353" i="10" s="1"/>
  <c r="I4834" i="10" l="1"/>
  <c r="J4833" i="10"/>
  <c r="K4834" i="10"/>
  <c r="G4834" i="10"/>
  <c r="Q3350" i="10"/>
  <c r="B4834" i="10"/>
  <c r="L3351" i="10"/>
  <c r="A4835" i="10"/>
  <c r="F3352" i="10"/>
  <c r="H3352" i="10" s="1"/>
  <c r="I4835" i="10" l="1"/>
  <c r="J4834" i="10"/>
  <c r="K4835" i="10"/>
  <c r="G4835" i="10"/>
  <c r="O3351" i="10"/>
  <c r="P3351" i="10"/>
  <c r="B4835" i="10"/>
  <c r="M3351" i="10"/>
  <c r="N3351" i="10"/>
  <c r="L3352" i="10"/>
  <c r="A4836" i="10"/>
  <c r="D3353" i="10"/>
  <c r="E3353" i="10" s="1"/>
  <c r="C3354" i="10" s="1"/>
  <c r="I4836" i="10" l="1"/>
  <c r="J4835" i="10"/>
  <c r="K4836" i="10"/>
  <c r="G4836" i="10"/>
  <c r="P3352" i="10"/>
  <c r="O3352" i="10"/>
  <c r="Q3351" i="10"/>
  <c r="B4836" i="10"/>
  <c r="M3352" i="10"/>
  <c r="N3352" i="10"/>
  <c r="A4837" i="10"/>
  <c r="F3353" i="10"/>
  <c r="I4837" i="10" l="1"/>
  <c r="J4836" i="10"/>
  <c r="K4837" i="10"/>
  <c r="G4837" i="10"/>
  <c r="Q3352" i="10"/>
  <c r="B4837" i="10"/>
  <c r="H3353" i="10"/>
  <c r="A4838" i="10"/>
  <c r="D3354" i="10"/>
  <c r="E3354" i="10" s="1"/>
  <c r="C3355" i="10" s="1"/>
  <c r="I4838" i="10" l="1"/>
  <c r="J4837" i="10"/>
  <c r="K4838" i="10"/>
  <c r="G4838" i="10"/>
  <c r="B4838" i="10"/>
  <c r="L3353" i="10"/>
  <c r="A4839" i="10"/>
  <c r="F3354" i="10"/>
  <c r="H3354" i="10" s="1"/>
  <c r="I4839" i="10" l="1"/>
  <c r="J4838" i="10"/>
  <c r="K4839" i="10"/>
  <c r="G4839" i="10"/>
  <c r="P3353" i="10"/>
  <c r="O3353" i="10"/>
  <c r="B4839" i="10"/>
  <c r="M3353" i="10"/>
  <c r="N3353" i="10"/>
  <c r="L3354" i="10"/>
  <c r="A4840" i="10"/>
  <c r="D3355" i="10"/>
  <c r="E3355" i="10" s="1"/>
  <c r="C3356" i="10" s="1"/>
  <c r="I4840" i="10" l="1"/>
  <c r="J4839" i="10"/>
  <c r="K4840" i="10"/>
  <c r="G4840" i="10"/>
  <c r="Q3353" i="10"/>
  <c r="O3354" i="10"/>
  <c r="P3354" i="10"/>
  <c r="B4840" i="10"/>
  <c r="M3354" i="10"/>
  <c r="N3354" i="10"/>
  <c r="A4841" i="10"/>
  <c r="F3355" i="10"/>
  <c r="I4841" i="10" l="1"/>
  <c r="J4840" i="10"/>
  <c r="K4841" i="10"/>
  <c r="G4841" i="10"/>
  <c r="Q3354" i="10"/>
  <c r="B4841" i="10"/>
  <c r="H3355" i="10"/>
  <c r="A4842" i="10"/>
  <c r="D3356" i="10"/>
  <c r="E3356" i="10" s="1"/>
  <c r="C3357" i="10" s="1"/>
  <c r="I4842" i="10" l="1"/>
  <c r="J4841" i="10"/>
  <c r="K4842" i="10"/>
  <c r="G4842" i="10"/>
  <c r="B4842" i="10"/>
  <c r="L3355" i="10"/>
  <c r="A4843" i="10"/>
  <c r="F3356" i="10"/>
  <c r="H3356" i="10" s="1"/>
  <c r="I4843" i="10" l="1"/>
  <c r="J4842" i="10"/>
  <c r="K4843" i="10"/>
  <c r="G4843" i="10"/>
  <c r="O3355" i="10"/>
  <c r="P3355" i="10"/>
  <c r="B4843" i="10"/>
  <c r="M3355" i="10"/>
  <c r="N3355" i="10"/>
  <c r="L3356" i="10"/>
  <c r="A4844" i="10"/>
  <c r="D3357" i="10"/>
  <c r="E3357" i="10" s="1"/>
  <c r="C3358" i="10" s="1"/>
  <c r="I4844" i="10" l="1"/>
  <c r="J4843" i="10"/>
  <c r="K4844" i="10"/>
  <c r="G4844" i="10"/>
  <c r="P3356" i="10"/>
  <c r="O3356" i="10"/>
  <c r="Q3355" i="10"/>
  <c r="B4844" i="10"/>
  <c r="M3356" i="10"/>
  <c r="N3356" i="10"/>
  <c r="A4845" i="10"/>
  <c r="F3357" i="10"/>
  <c r="I4845" i="10" l="1"/>
  <c r="J4844" i="10"/>
  <c r="K4845" i="10"/>
  <c r="G4845" i="10"/>
  <c r="Q3356" i="10"/>
  <c r="B4845" i="10"/>
  <c r="H3357" i="10"/>
  <c r="A4846" i="10"/>
  <c r="D3358" i="10"/>
  <c r="E3358" i="10" s="1"/>
  <c r="C3359" i="10" s="1"/>
  <c r="I4846" i="10" l="1"/>
  <c r="J4845" i="10"/>
  <c r="K4846" i="10"/>
  <c r="G4846" i="10"/>
  <c r="B4846" i="10"/>
  <c r="L3357" i="10"/>
  <c r="A4847" i="10"/>
  <c r="F3358" i="10"/>
  <c r="H3358" i="10" s="1"/>
  <c r="I4847" i="10" l="1"/>
  <c r="J4846" i="10"/>
  <c r="K4847" i="10"/>
  <c r="G4847" i="10"/>
  <c r="O3357" i="10"/>
  <c r="P3357" i="10"/>
  <c r="B4847" i="10"/>
  <c r="M3357" i="10"/>
  <c r="N3357" i="10"/>
  <c r="L3358" i="10"/>
  <c r="A4848" i="10"/>
  <c r="D3359" i="10"/>
  <c r="E3359" i="10" s="1"/>
  <c r="C3360" i="10" s="1"/>
  <c r="I4848" i="10" l="1"/>
  <c r="J4847" i="10"/>
  <c r="K4848" i="10"/>
  <c r="G4848" i="10"/>
  <c r="O3358" i="10"/>
  <c r="P3358" i="10"/>
  <c r="Q3357" i="10"/>
  <c r="B4848" i="10"/>
  <c r="M3358" i="10"/>
  <c r="N3358" i="10"/>
  <c r="A4849" i="10"/>
  <c r="F3359" i="10"/>
  <c r="I4849" i="10" l="1"/>
  <c r="J4848" i="10"/>
  <c r="K4849" i="10"/>
  <c r="G4849" i="10"/>
  <c r="Q3358" i="10"/>
  <c r="B4849" i="10"/>
  <c r="H3359" i="10"/>
  <c r="A4850" i="10"/>
  <c r="D3360" i="10"/>
  <c r="E3360" i="10" s="1"/>
  <c r="C3361" i="10" s="1"/>
  <c r="I4850" i="10" l="1"/>
  <c r="J4849" i="10"/>
  <c r="K4850" i="10"/>
  <c r="G4850" i="10"/>
  <c r="B4850" i="10"/>
  <c r="L3359" i="10"/>
  <c r="A4851" i="10"/>
  <c r="F3360" i="10"/>
  <c r="H3360" i="10" s="1"/>
  <c r="I4851" i="10" l="1"/>
  <c r="J4850" i="10"/>
  <c r="K4851" i="10"/>
  <c r="G4851" i="10"/>
  <c r="P3359" i="10"/>
  <c r="O3359" i="10"/>
  <c r="B4851" i="10"/>
  <c r="M3359" i="10"/>
  <c r="N3359" i="10"/>
  <c r="L3360" i="10"/>
  <c r="A4852" i="10"/>
  <c r="D3361" i="10"/>
  <c r="E3361" i="10" s="1"/>
  <c r="C3362" i="10" s="1"/>
  <c r="I4852" i="10" l="1"/>
  <c r="J4851" i="10"/>
  <c r="K4852" i="10"/>
  <c r="G4852" i="10"/>
  <c r="P3360" i="10"/>
  <c r="O3360" i="10"/>
  <c r="Q3359" i="10"/>
  <c r="B4852" i="10"/>
  <c r="M3360" i="10"/>
  <c r="N3360" i="10"/>
  <c r="A4853" i="10"/>
  <c r="F3361" i="10"/>
  <c r="I4853" i="10" l="1"/>
  <c r="J4852" i="10"/>
  <c r="K4853" i="10"/>
  <c r="G4853" i="10"/>
  <c r="Q3360" i="10"/>
  <c r="B4853" i="10"/>
  <c r="H3361" i="10"/>
  <c r="A4854" i="10"/>
  <c r="D3362" i="10"/>
  <c r="E3362" i="10" s="1"/>
  <c r="C3363" i="10" s="1"/>
  <c r="I4854" i="10" l="1"/>
  <c r="J4853" i="10"/>
  <c r="K4854" i="10"/>
  <c r="G4854" i="10"/>
  <c r="B4854" i="10"/>
  <c r="L3361" i="10"/>
  <c r="A4855" i="10"/>
  <c r="F3362" i="10"/>
  <c r="H3362" i="10" s="1"/>
  <c r="I4855" i="10" l="1"/>
  <c r="J4854" i="10"/>
  <c r="K4855" i="10"/>
  <c r="G4855" i="10"/>
  <c r="P3361" i="10"/>
  <c r="O3361" i="10"/>
  <c r="B4855" i="10"/>
  <c r="M3361" i="10"/>
  <c r="N3361" i="10"/>
  <c r="L3362" i="10"/>
  <c r="A4856" i="10"/>
  <c r="D3363" i="10"/>
  <c r="E3363" i="10" s="1"/>
  <c r="C3364" i="10" s="1"/>
  <c r="I4856" i="10" l="1"/>
  <c r="J4855" i="10"/>
  <c r="K4856" i="10"/>
  <c r="G4856" i="10"/>
  <c r="O3362" i="10"/>
  <c r="P3362" i="10"/>
  <c r="Q3361" i="10"/>
  <c r="B4856" i="10"/>
  <c r="M3362" i="10"/>
  <c r="N3362" i="10"/>
  <c r="A4857" i="10"/>
  <c r="F3363" i="10"/>
  <c r="I4857" i="10" l="1"/>
  <c r="J4856" i="10"/>
  <c r="K4857" i="10"/>
  <c r="G4857" i="10"/>
  <c r="Q3362" i="10"/>
  <c r="B4857" i="10"/>
  <c r="H3363" i="10"/>
  <c r="A4858" i="10"/>
  <c r="D3364" i="10"/>
  <c r="E3364" i="10" s="1"/>
  <c r="C3365" i="10" s="1"/>
  <c r="I4858" i="10" l="1"/>
  <c r="J4857" i="10"/>
  <c r="K4858" i="10"/>
  <c r="G4858" i="10"/>
  <c r="B4858" i="10"/>
  <c r="L3363" i="10"/>
  <c r="A4859" i="10"/>
  <c r="F3364" i="10"/>
  <c r="H3364" i="10" s="1"/>
  <c r="I4859" i="10" l="1"/>
  <c r="J4858" i="10"/>
  <c r="K4859" i="10"/>
  <c r="G4859" i="10"/>
  <c r="O3363" i="10"/>
  <c r="P3363" i="10"/>
  <c r="B4859" i="10"/>
  <c r="M3363" i="10"/>
  <c r="N3363" i="10"/>
  <c r="L3364" i="10"/>
  <c r="A4860" i="10"/>
  <c r="D3365" i="10"/>
  <c r="E3365" i="10" s="1"/>
  <c r="C3366" i="10" s="1"/>
  <c r="I4860" i="10" l="1"/>
  <c r="J4859" i="10"/>
  <c r="K4860" i="10"/>
  <c r="G4860" i="10"/>
  <c r="P3364" i="10"/>
  <c r="O3364" i="10"/>
  <c r="Q3363" i="10"/>
  <c r="B4860" i="10"/>
  <c r="M3364" i="10"/>
  <c r="N3364" i="10"/>
  <c r="A4861" i="10"/>
  <c r="F3365" i="10"/>
  <c r="I4861" i="10" l="1"/>
  <c r="J4860" i="10"/>
  <c r="K4861" i="10"/>
  <c r="G4861" i="10"/>
  <c r="Q3364" i="10"/>
  <c r="B4861" i="10"/>
  <c r="H3365" i="10"/>
  <c r="A4862" i="10"/>
  <c r="D3366" i="10"/>
  <c r="E3366" i="10" s="1"/>
  <c r="C3367" i="10" s="1"/>
  <c r="I4862" i="10" l="1"/>
  <c r="J4861" i="10"/>
  <c r="K4862" i="10"/>
  <c r="G4862" i="10"/>
  <c r="B4862" i="10"/>
  <c r="L3365" i="10"/>
  <c r="A4863" i="10"/>
  <c r="F3366" i="10"/>
  <c r="H3366" i="10" s="1"/>
  <c r="I4863" i="10" l="1"/>
  <c r="J4862" i="10"/>
  <c r="K4863" i="10"/>
  <c r="G4863" i="10"/>
  <c r="P3365" i="10"/>
  <c r="O3365" i="10"/>
  <c r="B4863" i="10"/>
  <c r="M3365" i="10"/>
  <c r="N3365" i="10"/>
  <c r="F38" i="11"/>
  <c r="C39" i="11"/>
  <c r="A4864" i="10"/>
  <c r="D3367" i="10"/>
  <c r="E3367" i="10" s="1"/>
  <c r="C3368" i="10" s="1"/>
  <c r="I4864" i="10" l="1"/>
  <c r="J4863" i="10"/>
  <c r="K4864" i="10"/>
  <c r="G4864" i="10"/>
  <c r="Q3365" i="10"/>
  <c r="B4864" i="10"/>
  <c r="L3366" i="10"/>
  <c r="A4865" i="10"/>
  <c r="F3367" i="10"/>
  <c r="H3367" i="10" s="1"/>
  <c r="I4865" i="10" l="1"/>
  <c r="J4864" i="10"/>
  <c r="K4865" i="10"/>
  <c r="G4865" i="10"/>
  <c r="O3366" i="10"/>
  <c r="P3366" i="10"/>
  <c r="B4865" i="10"/>
  <c r="M3366" i="10"/>
  <c r="N3366" i="10"/>
  <c r="L3367" i="10"/>
  <c r="A4866" i="10"/>
  <c r="D3368" i="10"/>
  <c r="E3368" i="10" s="1"/>
  <c r="C3369" i="10" s="1"/>
  <c r="I4866" i="10" l="1"/>
  <c r="J4865" i="10"/>
  <c r="K4866" i="10"/>
  <c r="G4866" i="10"/>
  <c r="O3367" i="10"/>
  <c r="P3367" i="10"/>
  <c r="Q3366" i="10"/>
  <c r="B4866" i="10"/>
  <c r="M3367" i="10"/>
  <c r="N3367" i="10"/>
  <c r="A4867" i="10"/>
  <c r="F3368" i="10"/>
  <c r="I4867" i="10" l="1"/>
  <c r="J4866" i="10"/>
  <c r="K4867" i="10"/>
  <c r="G4867" i="10"/>
  <c r="Q3367" i="10"/>
  <c r="B4867" i="10"/>
  <c r="H3368" i="10"/>
  <c r="A4868" i="10"/>
  <c r="D3369" i="10"/>
  <c r="E3369" i="10" s="1"/>
  <c r="C3370" i="10" s="1"/>
  <c r="I4868" i="10" l="1"/>
  <c r="J4867" i="10"/>
  <c r="K4868" i="10"/>
  <c r="G4868" i="10"/>
  <c r="B4868" i="10"/>
  <c r="L3368" i="10"/>
  <c r="A4869" i="10"/>
  <c r="F3369" i="10"/>
  <c r="H3369" i="10" s="1"/>
  <c r="I4869" i="10" l="1"/>
  <c r="J4868" i="10"/>
  <c r="K4869" i="10"/>
  <c r="G4869" i="10"/>
  <c r="O3368" i="10"/>
  <c r="P3368" i="10"/>
  <c r="B4869" i="10"/>
  <c r="M3368" i="10"/>
  <c r="N3368" i="10"/>
  <c r="L3369" i="10"/>
  <c r="A4870" i="10"/>
  <c r="D3370" i="10"/>
  <c r="E3370" i="10" s="1"/>
  <c r="C3371" i="10" s="1"/>
  <c r="I4870" i="10" l="1"/>
  <c r="J4869" i="10"/>
  <c r="K4870" i="10"/>
  <c r="G4870" i="10"/>
  <c r="P3369" i="10"/>
  <c r="O3369" i="10"/>
  <c r="Q3368" i="10"/>
  <c r="B4870" i="10"/>
  <c r="M3369" i="10"/>
  <c r="N3369" i="10"/>
  <c r="A4871" i="10"/>
  <c r="F3370" i="10"/>
  <c r="I4871" i="10" l="1"/>
  <c r="J4870" i="10"/>
  <c r="K4871" i="10"/>
  <c r="G4871" i="10"/>
  <c r="Q3369" i="10"/>
  <c r="B4871" i="10"/>
  <c r="H3370" i="10"/>
  <c r="A4872" i="10"/>
  <c r="D3371" i="10"/>
  <c r="E3371" i="10" s="1"/>
  <c r="C3372" i="10" s="1"/>
  <c r="I4872" i="10" l="1"/>
  <c r="J4871" i="10"/>
  <c r="K4872" i="10"/>
  <c r="G4872" i="10"/>
  <c r="B4872" i="10"/>
  <c r="L3370" i="10"/>
  <c r="A4873" i="10"/>
  <c r="F3371" i="10"/>
  <c r="H3371" i="10" s="1"/>
  <c r="I4873" i="10" l="1"/>
  <c r="J4872" i="10"/>
  <c r="K4873" i="10"/>
  <c r="G4873" i="10"/>
  <c r="P3370" i="10"/>
  <c r="O3370" i="10"/>
  <c r="B4873" i="10"/>
  <c r="M3370" i="10"/>
  <c r="N3370" i="10"/>
  <c r="A4874" i="10"/>
  <c r="D3372" i="10"/>
  <c r="E3372" i="10" s="1"/>
  <c r="C3373" i="10" s="1"/>
  <c r="I4874" i="10" l="1"/>
  <c r="J4873" i="10"/>
  <c r="K4874" i="10"/>
  <c r="G4874" i="10"/>
  <c r="Q3370" i="10"/>
  <c r="B4874" i="10"/>
  <c r="L3371" i="10"/>
  <c r="A4875" i="10"/>
  <c r="F3372" i="10"/>
  <c r="H3372" i="10" s="1"/>
  <c r="I4875" i="10" l="1"/>
  <c r="J4874" i="10"/>
  <c r="K4875" i="10"/>
  <c r="G4875" i="10"/>
  <c r="P3371" i="10"/>
  <c r="O3371" i="10"/>
  <c r="B4875" i="10"/>
  <c r="M3371" i="10"/>
  <c r="N3371" i="10"/>
  <c r="L3372" i="10"/>
  <c r="A4876" i="10"/>
  <c r="D3373" i="10"/>
  <c r="E3373" i="10" s="1"/>
  <c r="C3374" i="10" s="1"/>
  <c r="I4876" i="10" l="1"/>
  <c r="J4875" i="10"/>
  <c r="K4876" i="10"/>
  <c r="G4876" i="10"/>
  <c r="P3372" i="10"/>
  <c r="O3372" i="10"/>
  <c r="Q3371" i="10"/>
  <c r="B4876" i="10"/>
  <c r="M3372" i="10"/>
  <c r="N3372" i="10"/>
  <c r="A4877" i="10"/>
  <c r="F3373" i="10"/>
  <c r="I4877" i="10" l="1"/>
  <c r="J4876" i="10"/>
  <c r="K4877" i="10"/>
  <c r="G4877" i="10"/>
  <c r="Q3372" i="10"/>
  <c r="B4877" i="10"/>
  <c r="H3373" i="10"/>
  <c r="A4878" i="10"/>
  <c r="D3374" i="10"/>
  <c r="E3374" i="10" s="1"/>
  <c r="C3375" i="10" s="1"/>
  <c r="I4878" i="10" l="1"/>
  <c r="J4877" i="10"/>
  <c r="K4878" i="10"/>
  <c r="G4878" i="10"/>
  <c r="B4878" i="10"/>
  <c r="L3373" i="10"/>
  <c r="A4879" i="10"/>
  <c r="F3374" i="10"/>
  <c r="H3374" i="10" s="1"/>
  <c r="I4879" i="10" l="1"/>
  <c r="J4878" i="10"/>
  <c r="K4879" i="10"/>
  <c r="G4879" i="10"/>
  <c r="O3373" i="10"/>
  <c r="P3373" i="10"/>
  <c r="B4879" i="10"/>
  <c r="M3373" i="10"/>
  <c r="N3373" i="10"/>
  <c r="L3374" i="10"/>
  <c r="A4880" i="10"/>
  <c r="D3375" i="10"/>
  <c r="E3375" i="10" s="1"/>
  <c r="C3376" i="10" s="1"/>
  <c r="I4880" i="10" l="1"/>
  <c r="J4879" i="10"/>
  <c r="K4880" i="10"/>
  <c r="G4880" i="10"/>
  <c r="O3374" i="10"/>
  <c r="P3374" i="10"/>
  <c r="Q3373" i="10"/>
  <c r="B4880" i="10"/>
  <c r="M3374" i="10"/>
  <c r="N3374" i="10"/>
  <c r="D39" i="11"/>
  <c r="E39" i="11"/>
  <c r="A4881" i="10"/>
  <c r="F3375" i="10"/>
  <c r="I4881" i="10" l="1"/>
  <c r="J4880" i="10"/>
  <c r="K4881" i="10"/>
  <c r="G4881" i="10"/>
  <c r="Q3374" i="10"/>
  <c r="B4881" i="10"/>
  <c r="H3375" i="10"/>
  <c r="A4882" i="10"/>
  <c r="D3376" i="10"/>
  <c r="E3376" i="10" s="1"/>
  <c r="C3377" i="10" s="1"/>
  <c r="I4882" i="10" l="1"/>
  <c r="J4881" i="10"/>
  <c r="K4882" i="10"/>
  <c r="G4882" i="10"/>
  <c r="B4882" i="10"/>
  <c r="L3375" i="10"/>
  <c r="A4883" i="10"/>
  <c r="F3376" i="10"/>
  <c r="H3376" i="10" s="1"/>
  <c r="I4883" i="10" l="1"/>
  <c r="J4882" i="10"/>
  <c r="K4883" i="10"/>
  <c r="G4883" i="10"/>
  <c r="O3375" i="10"/>
  <c r="P3375" i="10"/>
  <c r="B4883" i="10"/>
  <c r="M3375" i="10"/>
  <c r="N3375" i="10"/>
  <c r="L3376" i="10"/>
  <c r="A4884" i="10"/>
  <c r="D3377" i="10"/>
  <c r="E3377" i="10" s="1"/>
  <c r="C3378" i="10" s="1"/>
  <c r="I4884" i="10" l="1"/>
  <c r="J4883" i="10"/>
  <c r="K4884" i="10"/>
  <c r="G4884" i="10"/>
  <c r="P3376" i="10"/>
  <c r="O3376" i="10"/>
  <c r="Q3375" i="10"/>
  <c r="B4884" i="10"/>
  <c r="M3376" i="10"/>
  <c r="N3376" i="10"/>
  <c r="A4885" i="10"/>
  <c r="F3377" i="10"/>
  <c r="I4885" i="10" l="1"/>
  <c r="J4884" i="10"/>
  <c r="K4885" i="10"/>
  <c r="G4885" i="10"/>
  <c r="Q3376" i="10"/>
  <c r="B4885" i="10"/>
  <c r="L3377" i="10"/>
  <c r="H3377" i="10"/>
  <c r="A4886" i="10"/>
  <c r="D3378" i="10"/>
  <c r="E3378" i="10" s="1"/>
  <c r="C3379" i="10" s="1"/>
  <c r="I4886" i="10" l="1"/>
  <c r="J4885" i="10"/>
  <c r="K4886" i="10"/>
  <c r="G4886" i="10"/>
  <c r="O3377" i="10"/>
  <c r="P3377" i="10"/>
  <c r="B4886" i="10"/>
  <c r="N3377" i="10"/>
  <c r="M3377" i="10"/>
  <c r="A4887" i="10"/>
  <c r="F3378" i="10"/>
  <c r="I4887" i="10" l="1"/>
  <c r="J4886" i="10"/>
  <c r="K4887" i="10"/>
  <c r="G4887" i="10"/>
  <c r="Q3377" i="10"/>
  <c r="B4887" i="10"/>
  <c r="H3378" i="10"/>
  <c r="A4888" i="10"/>
  <c r="D3379" i="10"/>
  <c r="E3379" i="10" s="1"/>
  <c r="C3380" i="10" s="1"/>
  <c r="I4888" i="10" l="1"/>
  <c r="J4887" i="10"/>
  <c r="K4888" i="10"/>
  <c r="G4888" i="10"/>
  <c r="B4888" i="10"/>
  <c r="L3378" i="10"/>
  <c r="A4889" i="10"/>
  <c r="F3379" i="10"/>
  <c r="H3379" i="10" s="1"/>
  <c r="I4889" i="10" l="1"/>
  <c r="J4888" i="10"/>
  <c r="K4889" i="10"/>
  <c r="G4889" i="10"/>
  <c r="O3378" i="10"/>
  <c r="P3378" i="10"/>
  <c r="B4889" i="10"/>
  <c r="M3378" i="10"/>
  <c r="N3378" i="10"/>
  <c r="A4890" i="10"/>
  <c r="D3380" i="10"/>
  <c r="E3380" i="10" s="1"/>
  <c r="C3381" i="10" s="1"/>
  <c r="I4890" i="10" l="1"/>
  <c r="J4889" i="10"/>
  <c r="K4890" i="10"/>
  <c r="G4890" i="10"/>
  <c r="Q3378" i="10"/>
  <c r="B4890" i="10"/>
  <c r="L3379" i="10"/>
  <c r="A4891" i="10"/>
  <c r="F3380" i="10"/>
  <c r="H3380" i="10" s="1"/>
  <c r="I4891" i="10" l="1"/>
  <c r="J4890" i="10"/>
  <c r="K4891" i="10"/>
  <c r="G4891" i="10"/>
  <c r="P3379" i="10"/>
  <c r="O3379" i="10"/>
  <c r="B4891" i="10"/>
  <c r="M3379" i="10"/>
  <c r="N3379" i="10"/>
  <c r="A4892" i="10"/>
  <c r="D3381" i="10"/>
  <c r="E3381" i="10" s="1"/>
  <c r="C3382" i="10" s="1"/>
  <c r="I4892" i="10" l="1"/>
  <c r="J4891" i="10"/>
  <c r="K4892" i="10"/>
  <c r="G4892" i="10"/>
  <c r="Q3379" i="10"/>
  <c r="B4892" i="10"/>
  <c r="L3380" i="10"/>
  <c r="A4893" i="10"/>
  <c r="F3381" i="10"/>
  <c r="H3381" i="10" s="1"/>
  <c r="I4893" i="10" l="1"/>
  <c r="J4892" i="10"/>
  <c r="K4893" i="10"/>
  <c r="G4893" i="10"/>
  <c r="P3380" i="10"/>
  <c r="O3380" i="10"/>
  <c r="B4893" i="10"/>
  <c r="M3380" i="10"/>
  <c r="N3380" i="10"/>
  <c r="A4894" i="10"/>
  <c r="D3382" i="10"/>
  <c r="E3382" i="10" s="1"/>
  <c r="C3383" i="10" s="1"/>
  <c r="I4894" i="10" l="1"/>
  <c r="J4893" i="10"/>
  <c r="K4894" i="10"/>
  <c r="G4894" i="10"/>
  <c r="Q3380" i="10"/>
  <c r="B4894" i="10"/>
  <c r="L3381" i="10"/>
  <c r="A4895" i="10"/>
  <c r="F3382" i="10"/>
  <c r="H3382" i="10" s="1"/>
  <c r="I4895" i="10" l="1"/>
  <c r="J4894" i="10"/>
  <c r="K4895" i="10"/>
  <c r="G4895" i="10"/>
  <c r="O3381" i="10"/>
  <c r="P3381" i="10"/>
  <c r="B4895" i="10"/>
  <c r="M3381" i="10"/>
  <c r="N3381" i="10"/>
  <c r="A4896" i="10"/>
  <c r="D3383" i="10"/>
  <c r="E3383" i="10" s="1"/>
  <c r="C3384" i="10" s="1"/>
  <c r="I4896" i="10" l="1"/>
  <c r="J4895" i="10"/>
  <c r="K4896" i="10"/>
  <c r="G4896" i="10"/>
  <c r="Q3381" i="10"/>
  <c r="B4896" i="10"/>
  <c r="L3382" i="10"/>
  <c r="A4897" i="10"/>
  <c r="F3383" i="10"/>
  <c r="H3383" i="10" s="1"/>
  <c r="I4897" i="10" l="1"/>
  <c r="J4896" i="10"/>
  <c r="K4897" i="10"/>
  <c r="G4897" i="10"/>
  <c r="O3382" i="10"/>
  <c r="P3382" i="10"/>
  <c r="B4897" i="10"/>
  <c r="M3382" i="10"/>
  <c r="N3382" i="10"/>
  <c r="L3383" i="10"/>
  <c r="A4898" i="10"/>
  <c r="D3384" i="10"/>
  <c r="E3384" i="10" s="1"/>
  <c r="C3385" i="10" s="1"/>
  <c r="I4898" i="10" l="1"/>
  <c r="J4897" i="10"/>
  <c r="K4898" i="10"/>
  <c r="G4898" i="10"/>
  <c r="Q3382" i="10"/>
  <c r="O3383" i="10"/>
  <c r="P3383" i="10"/>
  <c r="B4898" i="10"/>
  <c r="M3383" i="10"/>
  <c r="N3383" i="10"/>
  <c r="A4899" i="10"/>
  <c r="F3384" i="10"/>
  <c r="I4899" i="10" l="1"/>
  <c r="J4898" i="10"/>
  <c r="K4899" i="10"/>
  <c r="G4899" i="10"/>
  <c r="Q3383" i="10"/>
  <c r="B4899" i="10"/>
  <c r="H3384" i="10"/>
  <c r="A4900" i="10"/>
  <c r="D3385" i="10"/>
  <c r="E3385" i="10" s="1"/>
  <c r="C3386" i="10" s="1"/>
  <c r="I4900" i="10" l="1"/>
  <c r="J4899" i="10"/>
  <c r="K4900" i="10"/>
  <c r="G4900" i="10"/>
  <c r="B4900" i="10"/>
  <c r="L3384" i="10"/>
  <c r="A4901" i="10"/>
  <c r="F3385" i="10"/>
  <c r="H3385" i="10" s="1"/>
  <c r="I4901" i="10" l="1"/>
  <c r="J4900" i="10"/>
  <c r="K4901" i="10"/>
  <c r="G4901" i="10"/>
  <c r="O3384" i="10"/>
  <c r="P3384" i="10"/>
  <c r="B4901" i="10"/>
  <c r="M3384" i="10"/>
  <c r="N3384" i="10"/>
  <c r="A4902" i="10"/>
  <c r="D3386" i="10"/>
  <c r="E3386" i="10" s="1"/>
  <c r="C3387" i="10" s="1"/>
  <c r="I4902" i="10" l="1"/>
  <c r="J4901" i="10"/>
  <c r="K4902" i="10"/>
  <c r="G4902" i="10"/>
  <c r="Q3384" i="10"/>
  <c r="B4902" i="10"/>
  <c r="L3385" i="10"/>
  <c r="A4903" i="10"/>
  <c r="F3386" i="10"/>
  <c r="H3386" i="10" s="1"/>
  <c r="I4903" i="10" l="1"/>
  <c r="J4902" i="10"/>
  <c r="K4903" i="10"/>
  <c r="G4903" i="10"/>
  <c r="O3385" i="10"/>
  <c r="P3385" i="10"/>
  <c r="B4903" i="10"/>
  <c r="M3385" i="10"/>
  <c r="N3385" i="10"/>
  <c r="A4904" i="10"/>
  <c r="D3387" i="10"/>
  <c r="E3387" i="10" s="1"/>
  <c r="C3388" i="10" s="1"/>
  <c r="I4904" i="10" l="1"/>
  <c r="J4903" i="10"/>
  <c r="K4904" i="10"/>
  <c r="G4904" i="10"/>
  <c r="Q3385" i="10"/>
  <c r="B4904" i="10"/>
  <c r="L3386" i="10"/>
  <c r="A4905" i="10"/>
  <c r="F3387" i="10"/>
  <c r="H3387" i="10" s="1"/>
  <c r="I4905" i="10" l="1"/>
  <c r="J4904" i="10"/>
  <c r="K4905" i="10"/>
  <c r="G4905" i="10"/>
  <c r="O3386" i="10"/>
  <c r="P3386" i="10"/>
  <c r="B4905" i="10"/>
  <c r="M3386" i="10"/>
  <c r="N3386" i="10"/>
  <c r="L3387" i="10"/>
  <c r="A4906" i="10"/>
  <c r="D3388" i="10"/>
  <c r="E3388" i="10" s="1"/>
  <c r="C3389" i="10" s="1"/>
  <c r="I4906" i="10" l="1"/>
  <c r="J4905" i="10"/>
  <c r="K4906" i="10"/>
  <c r="G4906" i="10"/>
  <c r="O3387" i="10"/>
  <c r="P3387" i="10"/>
  <c r="Q3386" i="10"/>
  <c r="B4906" i="10"/>
  <c r="M3387" i="10"/>
  <c r="N3387" i="10"/>
  <c r="A4907" i="10"/>
  <c r="F3388" i="10"/>
  <c r="I4907" i="10" l="1"/>
  <c r="J4906" i="10"/>
  <c r="K4907" i="10"/>
  <c r="G4907" i="10"/>
  <c r="Q3387" i="10"/>
  <c r="B4907" i="10"/>
  <c r="H3388" i="10"/>
  <c r="A4908" i="10"/>
  <c r="D3389" i="10"/>
  <c r="E3389" i="10" s="1"/>
  <c r="C3390" i="10" s="1"/>
  <c r="I4908" i="10" l="1"/>
  <c r="J4907" i="10"/>
  <c r="K4908" i="10"/>
  <c r="G4908" i="10"/>
  <c r="B4908" i="10"/>
  <c r="L3388" i="10"/>
  <c r="A4909" i="10"/>
  <c r="F3389" i="10"/>
  <c r="H3389" i="10" s="1"/>
  <c r="I4909" i="10" l="1"/>
  <c r="J4908" i="10"/>
  <c r="K4909" i="10"/>
  <c r="G4909" i="10"/>
  <c r="P3388" i="10"/>
  <c r="O3388" i="10"/>
  <c r="B4909" i="10"/>
  <c r="M3388" i="10"/>
  <c r="N3388" i="10"/>
  <c r="A4910" i="10"/>
  <c r="D3390" i="10"/>
  <c r="E3390" i="10" s="1"/>
  <c r="C3391" i="10" s="1"/>
  <c r="I4910" i="10" l="1"/>
  <c r="J4909" i="10"/>
  <c r="K4910" i="10"/>
  <c r="G4910" i="10"/>
  <c r="Q3388" i="10"/>
  <c r="B4910" i="10"/>
  <c r="L3389" i="10"/>
  <c r="A4911" i="10"/>
  <c r="F3390" i="10"/>
  <c r="H3390" i="10" s="1"/>
  <c r="I4911" i="10" l="1"/>
  <c r="J4910" i="10"/>
  <c r="K4911" i="10"/>
  <c r="G4911" i="10"/>
  <c r="O3389" i="10"/>
  <c r="P3389" i="10"/>
  <c r="B4911" i="10"/>
  <c r="M3389" i="10"/>
  <c r="N3389" i="10"/>
  <c r="L3390" i="10"/>
  <c r="A4912" i="10"/>
  <c r="D3391" i="10"/>
  <c r="E3391" i="10" s="1"/>
  <c r="C3392" i="10" s="1"/>
  <c r="I4912" i="10" l="1"/>
  <c r="J4911" i="10"/>
  <c r="K4912" i="10"/>
  <c r="G4912" i="10"/>
  <c r="Q3389" i="10"/>
  <c r="O3390" i="10"/>
  <c r="P3390" i="10"/>
  <c r="B4912" i="10"/>
  <c r="M3390" i="10"/>
  <c r="N3390" i="10"/>
  <c r="A4913" i="10"/>
  <c r="F3391" i="10"/>
  <c r="I4913" i="10" l="1"/>
  <c r="J4912" i="10"/>
  <c r="K4913" i="10"/>
  <c r="G4913" i="10"/>
  <c r="Q3390" i="10"/>
  <c r="B4913" i="10"/>
  <c r="H3391" i="10"/>
  <c r="A4914" i="10"/>
  <c r="D3392" i="10"/>
  <c r="E3392" i="10" s="1"/>
  <c r="C3393" i="10" s="1"/>
  <c r="I4914" i="10" l="1"/>
  <c r="J4913" i="10"/>
  <c r="K4914" i="10"/>
  <c r="G4914" i="10"/>
  <c r="B4914" i="10"/>
  <c r="L3391" i="10"/>
  <c r="A4915" i="10"/>
  <c r="F3392" i="10"/>
  <c r="H3392" i="10" s="1"/>
  <c r="I4915" i="10" l="1"/>
  <c r="J4914" i="10"/>
  <c r="K4915" i="10"/>
  <c r="G4915" i="10"/>
  <c r="P3391" i="10"/>
  <c r="O3391" i="10"/>
  <c r="B4915" i="10"/>
  <c r="M3391" i="10"/>
  <c r="N3391" i="10"/>
  <c r="A4916" i="10"/>
  <c r="D3393" i="10"/>
  <c r="E3393" i="10" s="1"/>
  <c r="C3394" i="10" s="1"/>
  <c r="I4916" i="10" l="1"/>
  <c r="J4915" i="10"/>
  <c r="K4916" i="10"/>
  <c r="G4916" i="10"/>
  <c r="Q3391" i="10"/>
  <c r="B4916" i="10"/>
  <c r="L3392" i="10"/>
  <c r="A4917" i="10"/>
  <c r="F3393" i="10"/>
  <c r="H3393" i="10" s="1"/>
  <c r="I4917" i="10" l="1"/>
  <c r="J4916" i="10"/>
  <c r="K4917" i="10"/>
  <c r="G4917" i="10"/>
  <c r="O3392" i="10"/>
  <c r="P3392" i="10"/>
  <c r="B4917" i="10"/>
  <c r="M3392" i="10"/>
  <c r="N3392" i="10"/>
  <c r="A4918" i="10"/>
  <c r="D3394" i="10"/>
  <c r="E3394" i="10" s="1"/>
  <c r="C3395" i="10" s="1"/>
  <c r="I4918" i="10" l="1"/>
  <c r="J4917" i="10"/>
  <c r="K4918" i="10"/>
  <c r="G4918" i="10"/>
  <c r="Q3392" i="10"/>
  <c r="B4918" i="10"/>
  <c r="L3393" i="10"/>
  <c r="A4919" i="10"/>
  <c r="F3394" i="10"/>
  <c r="H3394" i="10" s="1"/>
  <c r="I4919" i="10" l="1"/>
  <c r="J4918" i="10"/>
  <c r="K4919" i="10"/>
  <c r="G4919" i="10"/>
  <c r="O3393" i="10"/>
  <c r="P3393" i="10"/>
  <c r="B4919" i="10"/>
  <c r="M3393" i="10"/>
  <c r="N3393" i="10"/>
  <c r="A4920" i="10"/>
  <c r="D3395" i="10"/>
  <c r="E3395" i="10" s="1"/>
  <c r="C3396" i="10" s="1"/>
  <c r="I4920" i="10" l="1"/>
  <c r="J4919" i="10"/>
  <c r="K4920" i="10"/>
  <c r="G4920" i="10"/>
  <c r="Q3393" i="10"/>
  <c r="B4920" i="10"/>
  <c r="L3394" i="10"/>
  <c r="A4921" i="10"/>
  <c r="F3395" i="10"/>
  <c r="H3395" i="10" s="1"/>
  <c r="I4921" i="10" l="1"/>
  <c r="J4920" i="10"/>
  <c r="K4921" i="10"/>
  <c r="G4921" i="10"/>
  <c r="O3394" i="10"/>
  <c r="P3394" i="10"/>
  <c r="B4921" i="10"/>
  <c r="M3394" i="10"/>
  <c r="N3394" i="10"/>
  <c r="A4922" i="10"/>
  <c r="D3396" i="10"/>
  <c r="E3396" i="10" s="1"/>
  <c r="C3397" i="10" s="1"/>
  <c r="I4922" i="10" l="1"/>
  <c r="J4921" i="10"/>
  <c r="K4922" i="10"/>
  <c r="G4922" i="10"/>
  <c r="Q3394" i="10"/>
  <c r="B4922" i="10"/>
  <c r="L3395" i="10"/>
  <c r="A4923" i="10"/>
  <c r="F3396" i="10"/>
  <c r="H3396" i="10" s="1"/>
  <c r="I4923" i="10" l="1"/>
  <c r="J4922" i="10"/>
  <c r="K4923" i="10"/>
  <c r="G4923" i="10"/>
  <c r="O3395" i="10"/>
  <c r="P3395" i="10"/>
  <c r="B4923" i="10"/>
  <c r="M3395" i="10"/>
  <c r="N3395" i="10"/>
  <c r="A4924" i="10"/>
  <c r="D3397" i="10"/>
  <c r="E3397" i="10" s="1"/>
  <c r="C3398" i="10" s="1"/>
  <c r="I4924" i="10" l="1"/>
  <c r="J4923" i="10"/>
  <c r="K4924" i="10"/>
  <c r="G4924" i="10"/>
  <c r="Q3395" i="10"/>
  <c r="B4924" i="10"/>
  <c r="L3396" i="10"/>
  <c r="A4925" i="10"/>
  <c r="F3397" i="10"/>
  <c r="H3397" i="10" s="1"/>
  <c r="I4925" i="10" l="1"/>
  <c r="J4924" i="10"/>
  <c r="K4925" i="10"/>
  <c r="G4925" i="10"/>
  <c r="O3396" i="10"/>
  <c r="P3396" i="10"/>
  <c r="B4925" i="10"/>
  <c r="M3396" i="10"/>
  <c r="N3396" i="10"/>
  <c r="A4926" i="10"/>
  <c r="D3398" i="10"/>
  <c r="E3398" i="10" s="1"/>
  <c r="C3399" i="10" s="1"/>
  <c r="I4926" i="10" l="1"/>
  <c r="J4925" i="10"/>
  <c r="K4926" i="10"/>
  <c r="G4926" i="10"/>
  <c r="Q3396" i="10"/>
  <c r="B4926" i="10"/>
  <c r="L3397" i="10"/>
  <c r="A4927" i="10"/>
  <c r="F3398" i="10"/>
  <c r="H3398" i="10" s="1"/>
  <c r="I4927" i="10" l="1"/>
  <c r="J4926" i="10"/>
  <c r="K4927" i="10"/>
  <c r="G4927" i="10"/>
  <c r="O3397" i="10"/>
  <c r="P3397" i="10"/>
  <c r="B4927" i="10"/>
  <c r="M3397" i="10"/>
  <c r="N3397" i="10"/>
  <c r="A4928" i="10"/>
  <c r="D3399" i="10"/>
  <c r="E3399" i="10" s="1"/>
  <c r="C3400" i="10" s="1"/>
  <c r="I4928" i="10" l="1"/>
  <c r="J4927" i="10"/>
  <c r="K4928" i="10"/>
  <c r="G4928" i="10"/>
  <c r="Q3397" i="10"/>
  <c r="B4928" i="10"/>
  <c r="L3398" i="10"/>
  <c r="A4929" i="10"/>
  <c r="F3399" i="10"/>
  <c r="H3399" i="10" s="1"/>
  <c r="I4929" i="10" l="1"/>
  <c r="J4928" i="10"/>
  <c r="K4929" i="10"/>
  <c r="G4929" i="10"/>
  <c r="P3398" i="10"/>
  <c r="O3398" i="10"/>
  <c r="B4929" i="10"/>
  <c r="M3398" i="10"/>
  <c r="N3398" i="10"/>
  <c r="A4930" i="10"/>
  <c r="D3400" i="10"/>
  <c r="E3400" i="10" s="1"/>
  <c r="C3401" i="10" s="1"/>
  <c r="I4930" i="10" l="1"/>
  <c r="J4929" i="10"/>
  <c r="K4930" i="10"/>
  <c r="G4930" i="10"/>
  <c r="Q3398" i="10"/>
  <c r="B4930" i="10"/>
  <c r="L3399" i="10"/>
  <c r="A4931" i="10"/>
  <c r="F3400" i="10"/>
  <c r="H3400" i="10" s="1"/>
  <c r="I4931" i="10" l="1"/>
  <c r="J4930" i="10"/>
  <c r="K4931" i="10"/>
  <c r="G4931" i="10"/>
  <c r="P3399" i="10"/>
  <c r="O3399" i="10"/>
  <c r="B4931" i="10"/>
  <c r="M3399" i="10"/>
  <c r="N3399" i="10"/>
  <c r="A4932" i="10"/>
  <c r="D3401" i="10"/>
  <c r="E3401" i="10" s="1"/>
  <c r="C3402" i="10" s="1"/>
  <c r="I4932" i="10" l="1"/>
  <c r="J4931" i="10"/>
  <c r="K4932" i="10"/>
  <c r="G4932" i="10"/>
  <c r="Q3399" i="10"/>
  <c r="B4932" i="10"/>
  <c r="L3400" i="10"/>
  <c r="A4933" i="10"/>
  <c r="F3401" i="10"/>
  <c r="H3401" i="10" s="1"/>
  <c r="I4933" i="10" l="1"/>
  <c r="J4932" i="10"/>
  <c r="K4933" i="10"/>
  <c r="G4933" i="10"/>
  <c r="O3400" i="10"/>
  <c r="P3400" i="10"/>
  <c r="B4933" i="10"/>
  <c r="M3400" i="10"/>
  <c r="N3400" i="10"/>
  <c r="A4934" i="10"/>
  <c r="D3402" i="10"/>
  <c r="E3402" i="10" s="1"/>
  <c r="C3403" i="10" s="1"/>
  <c r="I4934" i="10" l="1"/>
  <c r="J4933" i="10"/>
  <c r="K4934" i="10"/>
  <c r="G4934" i="10"/>
  <c r="Q3400" i="10"/>
  <c r="B4934" i="10"/>
  <c r="L3401" i="10"/>
  <c r="A4935" i="10"/>
  <c r="F3402" i="10"/>
  <c r="H3402" i="10" s="1"/>
  <c r="I4935" i="10" l="1"/>
  <c r="J4934" i="10"/>
  <c r="K4935" i="10"/>
  <c r="G4935" i="10"/>
  <c r="O3401" i="10"/>
  <c r="P3401" i="10"/>
  <c r="B4935" i="10"/>
  <c r="M3401" i="10"/>
  <c r="N3401" i="10"/>
  <c r="L3402" i="10"/>
  <c r="A4936" i="10"/>
  <c r="D3403" i="10"/>
  <c r="E3403" i="10" s="1"/>
  <c r="C3404" i="10" s="1"/>
  <c r="I4936" i="10" l="1"/>
  <c r="J4935" i="10"/>
  <c r="K4936" i="10"/>
  <c r="G4936" i="10"/>
  <c r="Q3401" i="10"/>
  <c r="O3402" i="10"/>
  <c r="P3402" i="10"/>
  <c r="B4936" i="10"/>
  <c r="M3402" i="10"/>
  <c r="N3402" i="10"/>
  <c r="A4937" i="10"/>
  <c r="F3403" i="10"/>
  <c r="I4937" i="10" l="1"/>
  <c r="J4936" i="10"/>
  <c r="K4937" i="10"/>
  <c r="G4937" i="10"/>
  <c r="Q3402" i="10"/>
  <c r="B4937" i="10"/>
  <c r="H3403" i="10"/>
  <c r="A4938" i="10"/>
  <c r="D3404" i="10"/>
  <c r="E3404" i="10" s="1"/>
  <c r="C3405" i="10" s="1"/>
  <c r="I4938" i="10" l="1"/>
  <c r="J4937" i="10"/>
  <c r="K4938" i="10"/>
  <c r="G4938" i="10"/>
  <c r="B4938" i="10"/>
  <c r="L3403" i="10"/>
  <c r="A4939" i="10"/>
  <c r="F3404" i="10"/>
  <c r="H3404" i="10" s="1"/>
  <c r="I4939" i="10" l="1"/>
  <c r="J4938" i="10"/>
  <c r="K4939" i="10"/>
  <c r="G4939" i="10"/>
  <c r="P3403" i="10"/>
  <c r="O3403" i="10"/>
  <c r="B4939" i="10"/>
  <c r="M3403" i="10"/>
  <c r="N3403" i="10"/>
  <c r="A4940" i="10"/>
  <c r="D3405" i="10"/>
  <c r="E3405" i="10" s="1"/>
  <c r="C3406" i="10" s="1"/>
  <c r="I4940" i="10" l="1"/>
  <c r="J4939" i="10"/>
  <c r="K4940" i="10"/>
  <c r="G4940" i="10"/>
  <c r="Q3403" i="10"/>
  <c r="B4940" i="10"/>
  <c r="L3404" i="10"/>
  <c r="A4941" i="10"/>
  <c r="F3405" i="10"/>
  <c r="H3405" i="10" s="1"/>
  <c r="I4941" i="10" l="1"/>
  <c r="J4940" i="10"/>
  <c r="K4941" i="10"/>
  <c r="G4941" i="10"/>
  <c r="O3404" i="10"/>
  <c r="P3404" i="10"/>
  <c r="B4941" i="10"/>
  <c r="M3404" i="10"/>
  <c r="N3404" i="10"/>
  <c r="L3405" i="10"/>
  <c r="A4942" i="10"/>
  <c r="D3406" i="10"/>
  <c r="E3406" i="10" s="1"/>
  <c r="C3407" i="10" s="1"/>
  <c r="I4942" i="10" l="1"/>
  <c r="J4941" i="10"/>
  <c r="K4942" i="10"/>
  <c r="G4942" i="10"/>
  <c r="P3405" i="10"/>
  <c r="O3405" i="10"/>
  <c r="Q3404" i="10"/>
  <c r="B4942" i="10"/>
  <c r="M3405" i="10"/>
  <c r="N3405" i="10"/>
  <c r="A4943" i="10"/>
  <c r="F3406" i="10"/>
  <c r="I4943" i="10" l="1"/>
  <c r="J4942" i="10"/>
  <c r="K4943" i="10"/>
  <c r="G4943" i="10"/>
  <c r="Q3405" i="10"/>
  <c r="B4943" i="10"/>
  <c r="H3406" i="10"/>
  <c r="A4944" i="10"/>
  <c r="D3407" i="10"/>
  <c r="E3407" i="10" s="1"/>
  <c r="C3408" i="10" s="1"/>
  <c r="I4944" i="10" l="1"/>
  <c r="J4943" i="10"/>
  <c r="K4944" i="10"/>
  <c r="G4944" i="10"/>
  <c r="B4944" i="10"/>
  <c r="L3406" i="10"/>
  <c r="A4945" i="10"/>
  <c r="F3407" i="10"/>
  <c r="H3407" i="10" s="1"/>
  <c r="I4945" i="10" l="1"/>
  <c r="J4944" i="10"/>
  <c r="K4945" i="10"/>
  <c r="G4945" i="10"/>
  <c r="O3406" i="10"/>
  <c r="P3406" i="10"/>
  <c r="B4945" i="10"/>
  <c r="M3406" i="10"/>
  <c r="N3406" i="10"/>
  <c r="L3407" i="10"/>
  <c r="A4946" i="10"/>
  <c r="D3408" i="10"/>
  <c r="E3408" i="10" s="1"/>
  <c r="C3409" i="10" s="1"/>
  <c r="I4946" i="10" l="1"/>
  <c r="J4945" i="10"/>
  <c r="K4946" i="10"/>
  <c r="G4946" i="10"/>
  <c r="P3407" i="10"/>
  <c r="O3407" i="10"/>
  <c r="Q3406" i="10"/>
  <c r="B4946" i="10"/>
  <c r="M3407" i="10"/>
  <c r="N3407" i="10"/>
  <c r="A4947" i="10"/>
  <c r="F3408" i="10"/>
  <c r="I4947" i="10" l="1"/>
  <c r="J4946" i="10"/>
  <c r="K4947" i="10"/>
  <c r="G4947" i="10"/>
  <c r="Q3407" i="10"/>
  <c r="B4947" i="10"/>
  <c r="H3408" i="10"/>
  <c r="A4948" i="10"/>
  <c r="D3409" i="10"/>
  <c r="E3409" i="10" s="1"/>
  <c r="C3410" i="10" s="1"/>
  <c r="I4948" i="10" l="1"/>
  <c r="J4947" i="10"/>
  <c r="K4948" i="10"/>
  <c r="G4948" i="10"/>
  <c r="B4948" i="10"/>
  <c r="L3408" i="10"/>
  <c r="A4949" i="10"/>
  <c r="F3409" i="10"/>
  <c r="H3409" i="10" s="1"/>
  <c r="I4949" i="10" l="1"/>
  <c r="J4948" i="10"/>
  <c r="K4949" i="10"/>
  <c r="G4949" i="10"/>
  <c r="O3408" i="10"/>
  <c r="P3408" i="10"/>
  <c r="B4949" i="10"/>
  <c r="M3408" i="10"/>
  <c r="N3408" i="10"/>
  <c r="A4950" i="10"/>
  <c r="D3410" i="10"/>
  <c r="E3410" i="10" s="1"/>
  <c r="C3411" i="10" s="1"/>
  <c r="I4950" i="10" l="1"/>
  <c r="J4949" i="10"/>
  <c r="K4950" i="10"/>
  <c r="G4950" i="10"/>
  <c r="Q3408" i="10"/>
  <c r="B4950" i="10"/>
  <c r="L3409" i="10"/>
  <c r="A4951" i="10"/>
  <c r="F3410" i="10"/>
  <c r="H3410" i="10" s="1"/>
  <c r="I4951" i="10" l="1"/>
  <c r="J4950" i="10"/>
  <c r="K4951" i="10"/>
  <c r="G4951" i="10"/>
  <c r="O3409" i="10"/>
  <c r="P3409" i="10"/>
  <c r="B4951" i="10"/>
  <c r="M3409" i="10"/>
  <c r="N3409" i="10"/>
  <c r="L3410" i="10"/>
  <c r="A4952" i="10"/>
  <c r="D3411" i="10"/>
  <c r="E3411" i="10" s="1"/>
  <c r="C3412" i="10" s="1"/>
  <c r="I4952" i="10" l="1"/>
  <c r="J4951" i="10"/>
  <c r="K4952" i="10"/>
  <c r="G4952" i="10"/>
  <c r="Q3409" i="10"/>
  <c r="O3410" i="10"/>
  <c r="P3410" i="10"/>
  <c r="B4952" i="10"/>
  <c r="M3410" i="10"/>
  <c r="N3410" i="10"/>
  <c r="A4953" i="10"/>
  <c r="F3411" i="10"/>
  <c r="I4953" i="10" l="1"/>
  <c r="J4952" i="10"/>
  <c r="K4953" i="10"/>
  <c r="G4953" i="10"/>
  <c r="Q3410" i="10"/>
  <c r="B4953" i="10"/>
  <c r="H3411" i="10"/>
  <c r="A4954" i="10"/>
  <c r="D3412" i="10"/>
  <c r="E3412" i="10" s="1"/>
  <c r="C3413" i="10" s="1"/>
  <c r="I4954" i="10" l="1"/>
  <c r="J4953" i="10"/>
  <c r="K4954" i="10"/>
  <c r="G4954" i="10"/>
  <c r="B4954" i="10"/>
  <c r="L3411" i="10"/>
  <c r="A4955" i="10"/>
  <c r="F3412" i="10"/>
  <c r="H3412" i="10" s="1"/>
  <c r="I4955" i="10" l="1"/>
  <c r="J4954" i="10"/>
  <c r="K4955" i="10"/>
  <c r="G4955" i="10"/>
  <c r="P3411" i="10"/>
  <c r="O3411" i="10"/>
  <c r="B4955" i="10"/>
  <c r="M3411" i="10"/>
  <c r="N3411" i="10"/>
  <c r="L3412" i="10"/>
  <c r="A4956" i="10"/>
  <c r="D3413" i="10"/>
  <c r="E3413" i="10" s="1"/>
  <c r="C3414" i="10" s="1"/>
  <c r="I4956" i="10" l="1"/>
  <c r="J4955" i="10"/>
  <c r="K4956" i="10"/>
  <c r="G4956" i="10"/>
  <c r="O3412" i="10"/>
  <c r="P3412" i="10"/>
  <c r="Q3411" i="10"/>
  <c r="B4956" i="10"/>
  <c r="M3412" i="10"/>
  <c r="N3412" i="10"/>
  <c r="A4957" i="10"/>
  <c r="F3413" i="10"/>
  <c r="I4957" i="10" l="1"/>
  <c r="J4956" i="10"/>
  <c r="K4957" i="10"/>
  <c r="G4957" i="10"/>
  <c r="Q3412" i="10"/>
  <c r="B4957" i="10"/>
  <c r="H3413" i="10"/>
  <c r="A4958" i="10"/>
  <c r="D3414" i="10"/>
  <c r="E3414" i="10" s="1"/>
  <c r="C3415" i="10" s="1"/>
  <c r="I4958" i="10" l="1"/>
  <c r="J4957" i="10"/>
  <c r="K4958" i="10"/>
  <c r="G4958" i="10"/>
  <c r="B4958" i="10"/>
  <c r="L3413" i="10"/>
  <c r="A4959" i="10"/>
  <c r="F3414" i="10"/>
  <c r="H3414" i="10" s="1"/>
  <c r="I4959" i="10" l="1"/>
  <c r="J4958" i="10"/>
  <c r="K4959" i="10"/>
  <c r="G4959" i="10"/>
  <c r="P3413" i="10"/>
  <c r="O3413" i="10"/>
  <c r="B4959" i="10"/>
  <c r="M3413" i="10"/>
  <c r="N3413" i="10"/>
  <c r="L3414" i="10"/>
  <c r="A4960" i="10"/>
  <c r="D3415" i="10"/>
  <c r="E3415" i="10" s="1"/>
  <c r="C3416" i="10" s="1"/>
  <c r="I4960" i="10" l="1"/>
  <c r="J4959" i="10"/>
  <c r="K4960" i="10"/>
  <c r="G4960" i="10"/>
  <c r="O3414" i="10"/>
  <c r="P3414" i="10"/>
  <c r="Q3413" i="10"/>
  <c r="B4960" i="10"/>
  <c r="M3414" i="10"/>
  <c r="N3414" i="10"/>
  <c r="A4961" i="10"/>
  <c r="F3415" i="10"/>
  <c r="I4961" i="10" l="1"/>
  <c r="J4960" i="10"/>
  <c r="K4961" i="10"/>
  <c r="G4961" i="10"/>
  <c r="Q3414" i="10"/>
  <c r="B4961" i="10"/>
  <c r="H3415" i="10"/>
  <c r="A4962" i="10"/>
  <c r="D3416" i="10"/>
  <c r="E3416" i="10" s="1"/>
  <c r="C3417" i="10" s="1"/>
  <c r="I4962" i="10" l="1"/>
  <c r="J4961" i="10"/>
  <c r="K4962" i="10"/>
  <c r="G4962" i="10"/>
  <c r="B4962" i="10"/>
  <c r="L3415" i="10"/>
  <c r="A4963" i="10"/>
  <c r="F3416" i="10"/>
  <c r="H3416" i="10" s="1"/>
  <c r="I4963" i="10" l="1"/>
  <c r="J4962" i="10"/>
  <c r="K4963" i="10"/>
  <c r="G4963" i="10"/>
  <c r="O3415" i="10"/>
  <c r="P3415" i="10"/>
  <c r="B4963" i="10"/>
  <c r="M3415" i="10"/>
  <c r="N3415" i="10"/>
  <c r="A4964" i="10"/>
  <c r="D3417" i="10"/>
  <c r="E3417" i="10" s="1"/>
  <c r="C3418" i="10" s="1"/>
  <c r="I4964" i="10" l="1"/>
  <c r="J4963" i="10"/>
  <c r="K4964" i="10"/>
  <c r="G4964" i="10"/>
  <c r="Q3415" i="10"/>
  <c r="B4964" i="10"/>
  <c r="L3416" i="10"/>
  <c r="A4965" i="10"/>
  <c r="F3417" i="10"/>
  <c r="H3417" i="10" s="1"/>
  <c r="I4965" i="10" l="1"/>
  <c r="J4964" i="10"/>
  <c r="K4965" i="10"/>
  <c r="G4965" i="10"/>
  <c r="O3416" i="10"/>
  <c r="P3416" i="10"/>
  <c r="B4965" i="10"/>
  <c r="M3416" i="10"/>
  <c r="N3416" i="10"/>
  <c r="A4966" i="10"/>
  <c r="D3418" i="10"/>
  <c r="E3418" i="10" s="1"/>
  <c r="C3419" i="10" s="1"/>
  <c r="I4966" i="10" l="1"/>
  <c r="J4965" i="10"/>
  <c r="K4966" i="10"/>
  <c r="G4966" i="10"/>
  <c r="Q3416" i="10"/>
  <c r="B4966" i="10"/>
  <c r="L3417" i="10"/>
  <c r="A4967" i="10"/>
  <c r="F3418" i="10"/>
  <c r="H3418" i="10" s="1"/>
  <c r="I4967" i="10" l="1"/>
  <c r="J4966" i="10"/>
  <c r="K4967" i="10"/>
  <c r="G4967" i="10"/>
  <c r="O3417" i="10"/>
  <c r="P3417" i="10"/>
  <c r="B4967" i="10"/>
  <c r="M3417" i="10"/>
  <c r="N3417" i="10"/>
  <c r="L3418" i="10"/>
  <c r="A4968" i="10"/>
  <c r="D3419" i="10"/>
  <c r="E3419" i="10" s="1"/>
  <c r="C3420" i="10" s="1"/>
  <c r="I4968" i="10" l="1"/>
  <c r="J4967" i="10"/>
  <c r="K4968" i="10"/>
  <c r="G4968" i="10"/>
  <c r="O3418" i="10"/>
  <c r="P3418" i="10"/>
  <c r="Q3417" i="10"/>
  <c r="B4968" i="10"/>
  <c r="M3418" i="10"/>
  <c r="N3418" i="10"/>
  <c r="A4969" i="10"/>
  <c r="F3419" i="10"/>
  <c r="I4969" i="10" l="1"/>
  <c r="J4968" i="10"/>
  <c r="K4969" i="10"/>
  <c r="G4969" i="10"/>
  <c r="Q3418" i="10"/>
  <c r="B4969" i="10"/>
  <c r="H3419" i="10"/>
  <c r="A4970" i="10"/>
  <c r="D3420" i="10"/>
  <c r="E3420" i="10" s="1"/>
  <c r="C3421" i="10" s="1"/>
  <c r="I4970" i="10" l="1"/>
  <c r="J4969" i="10"/>
  <c r="K4970" i="10"/>
  <c r="G4970" i="10"/>
  <c r="B4970" i="10"/>
  <c r="L3419" i="10"/>
  <c r="A4971" i="10"/>
  <c r="F3420" i="10"/>
  <c r="H3420" i="10" s="1"/>
  <c r="I4971" i="10" l="1"/>
  <c r="J4970" i="10"/>
  <c r="K4971" i="10"/>
  <c r="G4971" i="10"/>
  <c r="P3419" i="10"/>
  <c r="O3419" i="10"/>
  <c r="B4971" i="10"/>
  <c r="M3419" i="10"/>
  <c r="N3419" i="10"/>
  <c r="L3420" i="10"/>
  <c r="A4972" i="10"/>
  <c r="D3421" i="10"/>
  <c r="E3421" i="10" s="1"/>
  <c r="C3422" i="10" s="1"/>
  <c r="I4972" i="10" l="1"/>
  <c r="J4971" i="10"/>
  <c r="K4972" i="10"/>
  <c r="G4972" i="10"/>
  <c r="O3420" i="10"/>
  <c r="P3420" i="10"/>
  <c r="Q3419" i="10"/>
  <c r="B4972" i="10"/>
  <c r="M3420" i="10"/>
  <c r="N3420" i="10"/>
  <c r="A4973" i="10"/>
  <c r="F3421" i="10"/>
  <c r="I4973" i="10" l="1"/>
  <c r="J4972" i="10"/>
  <c r="K4973" i="10"/>
  <c r="G4973" i="10"/>
  <c r="Q3420" i="10"/>
  <c r="B4973" i="10"/>
  <c r="H3421" i="10"/>
  <c r="A4974" i="10"/>
  <c r="D3422" i="10"/>
  <c r="E3422" i="10" s="1"/>
  <c r="C3423" i="10" s="1"/>
  <c r="I4974" i="10" l="1"/>
  <c r="J4973" i="10"/>
  <c r="K4974" i="10"/>
  <c r="G4974" i="10"/>
  <c r="B4974" i="10"/>
  <c r="L3421" i="10"/>
  <c r="A4975" i="10"/>
  <c r="F3422" i="10"/>
  <c r="H3422" i="10" s="1"/>
  <c r="I4975" i="10" l="1"/>
  <c r="J4974" i="10"/>
  <c r="K4975" i="10"/>
  <c r="G4975" i="10"/>
  <c r="P3421" i="10"/>
  <c r="O3421" i="10"/>
  <c r="B4975" i="10"/>
  <c r="M3421" i="10"/>
  <c r="N3421" i="10"/>
  <c r="L3422" i="10"/>
  <c r="A4976" i="10"/>
  <c r="D3423" i="10"/>
  <c r="E3423" i="10" s="1"/>
  <c r="C3424" i="10" s="1"/>
  <c r="I4976" i="10" l="1"/>
  <c r="J4975" i="10"/>
  <c r="K4976" i="10"/>
  <c r="G4976" i="10"/>
  <c r="P3422" i="10"/>
  <c r="O3422" i="10"/>
  <c r="Q3421" i="10"/>
  <c r="B4976" i="10"/>
  <c r="M3422" i="10"/>
  <c r="N3422" i="10"/>
  <c r="A4977" i="10"/>
  <c r="F3423" i="10"/>
  <c r="I4977" i="10" l="1"/>
  <c r="J4976" i="10"/>
  <c r="K4977" i="10"/>
  <c r="G4977" i="10"/>
  <c r="Q3422" i="10"/>
  <c r="B4977" i="10"/>
  <c r="H3423" i="10"/>
  <c r="A4978" i="10"/>
  <c r="D3424" i="10"/>
  <c r="E3424" i="10" s="1"/>
  <c r="C3425" i="10" s="1"/>
  <c r="I4978" i="10" l="1"/>
  <c r="J4977" i="10"/>
  <c r="K4978" i="10"/>
  <c r="G4978" i="10"/>
  <c r="B4978" i="10"/>
  <c r="L3423" i="10"/>
  <c r="A4979" i="10"/>
  <c r="F3424" i="10"/>
  <c r="H3424" i="10" s="1"/>
  <c r="I4979" i="10" l="1"/>
  <c r="J4978" i="10"/>
  <c r="K4979" i="10"/>
  <c r="G4979" i="10"/>
  <c r="O3423" i="10"/>
  <c r="P3423" i="10"/>
  <c r="B4979" i="10"/>
  <c r="M3423" i="10"/>
  <c r="N3423" i="10"/>
  <c r="A4980" i="10"/>
  <c r="D3425" i="10"/>
  <c r="E3425" i="10" s="1"/>
  <c r="C3426" i="10" s="1"/>
  <c r="I4980" i="10" l="1"/>
  <c r="J4979" i="10"/>
  <c r="K4980" i="10"/>
  <c r="G4980" i="10"/>
  <c r="Q3423" i="10"/>
  <c r="B4980" i="10"/>
  <c r="L3424" i="10"/>
  <c r="A4981" i="10"/>
  <c r="F3425" i="10"/>
  <c r="H3425" i="10" s="1"/>
  <c r="I4981" i="10" l="1"/>
  <c r="J4980" i="10"/>
  <c r="K4981" i="10"/>
  <c r="G4981" i="10"/>
  <c r="O3424" i="10"/>
  <c r="P3424" i="10"/>
  <c r="B4981" i="10"/>
  <c r="M3424" i="10"/>
  <c r="N3424" i="10"/>
  <c r="L3425" i="10"/>
  <c r="A4982" i="10"/>
  <c r="D3426" i="10"/>
  <c r="E3426" i="10" s="1"/>
  <c r="C3427" i="10" s="1"/>
  <c r="I4982" i="10" l="1"/>
  <c r="J4981" i="10"/>
  <c r="K4982" i="10"/>
  <c r="G4982" i="10"/>
  <c r="O3425" i="10"/>
  <c r="P3425" i="10"/>
  <c r="Q3424" i="10"/>
  <c r="B4982" i="10"/>
  <c r="M3425" i="10"/>
  <c r="N3425" i="10"/>
  <c r="A4983" i="10"/>
  <c r="F3426" i="10"/>
  <c r="I4983" i="10" l="1"/>
  <c r="J4982" i="10"/>
  <c r="K4983" i="10"/>
  <c r="G4983" i="10"/>
  <c r="Q3425" i="10"/>
  <c r="B4983" i="10"/>
  <c r="H3426" i="10"/>
  <c r="A4984" i="10"/>
  <c r="D3427" i="10"/>
  <c r="E3427" i="10" s="1"/>
  <c r="C3428" i="10" s="1"/>
  <c r="I4984" i="10" l="1"/>
  <c r="J4983" i="10"/>
  <c r="K4984" i="10"/>
  <c r="G4984" i="10"/>
  <c r="B4984" i="10"/>
  <c r="L3426" i="10"/>
  <c r="A4985" i="10"/>
  <c r="F3427" i="10"/>
  <c r="I4985" i="10" l="1"/>
  <c r="J4984" i="10"/>
  <c r="K4985" i="10"/>
  <c r="G4985" i="10"/>
  <c r="P3426" i="10"/>
  <c r="O3426" i="10"/>
  <c r="B4985" i="10"/>
  <c r="M3426" i="10"/>
  <c r="N3426" i="10"/>
  <c r="L3427" i="10"/>
  <c r="H3427" i="10"/>
  <c r="A4986" i="10"/>
  <c r="D3428" i="10"/>
  <c r="E3428" i="10" s="1"/>
  <c r="C3429" i="10" s="1"/>
  <c r="I4986" i="10" l="1"/>
  <c r="J4985" i="10"/>
  <c r="K4986" i="10"/>
  <c r="G4986" i="10"/>
  <c r="P3427" i="10"/>
  <c r="O3427" i="10"/>
  <c r="Q3426" i="10"/>
  <c r="B4986" i="10"/>
  <c r="M3427" i="10"/>
  <c r="N3427" i="10"/>
  <c r="A4987" i="10"/>
  <c r="F3428" i="10"/>
  <c r="I4987" i="10" l="1"/>
  <c r="J4986" i="10"/>
  <c r="K4987" i="10"/>
  <c r="G4987" i="10"/>
  <c r="Q3427" i="10"/>
  <c r="B4987" i="10"/>
  <c r="H3428" i="10"/>
  <c r="A4988" i="10"/>
  <c r="D3429" i="10"/>
  <c r="E3429" i="10" s="1"/>
  <c r="C3430" i="10" s="1"/>
  <c r="I4988" i="10" l="1"/>
  <c r="J4987" i="10"/>
  <c r="K4988" i="10"/>
  <c r="G4988" i="10"/>
  <c r="B4988" i="10"/>
  <c r="L3428" i="10"/>
  <c r="A4989" i="10"/>
  <c r="F3429" i="10"/>
  <c r="H3429" i="10" s="1"/>
  <c r="I4989" i="10" l="1"/>
  <c r="J4988" i="10"/>
  <c r="K4989" i="10"/>
  <c r="G4989" i="10"/>
  <c r="P3428" i="10"/>
  <c r="O3428" i="10"/>
  <c r="B4989" i="10"/>
  <c r="M3428" i="10"/>
  <c r="N3428" i="10"/>
  <c r="A4990" i="10"/>
  <c r="D3430" i="10"/>
  <c r="E3430" i="10" s="1"/>
  <c r="C3431" i="10" s="1"/>
  <c r="I4990" i="10" l="1"/>
  <c r="J4989" i="10"/>
  <c r="K4990" i="10"/>
  <c r="G4990" i="10"/>
  <c r="Q3428" i="10"/>
  <c r="B4990" i="10"/>
  <c r="L3429" i="10"/>
  <c r="A4991" i="10"/>
  <c r="F3430" i="10"/>
  <c r="H3430" i="10" s="1"/>
  <c r="I4991" i="10" l="1"/>
  <c r="J4990" i="10"/>
  <c r="K4991" i="10"/>
  <c r="G4991" i="10"/>
  <c r="P3429" i="10"/>
  <c r="O3429" i="10"/>
  <c r="B4991" i="10"/>
  <c r="M3429" i="10"/>
  <c r="N3429" i="10"/>
  <c r="A4992" i="10"/>
  <c r="D3431" i="10"/>
  <c r="E3431" i="10" s="1"/>
  <c r="C3432" i="10" s="1"/>
  <c r="I4992" i="10" l="1"/>
  <c r="J4991" i="10"/>
  <c r="K4992" i="10"/>
  <c r="G4992" i="10"/>
  <c r="Q3429" i="10"/>
  <c r="B4992" i="10"/>
  <c r="L3430" i="10"/>
  <c r="A4993" i="10"/>
  <c r="F3431" i="10"/>
  <c r="H3431" i="10" s="1"/>
  <c r="I4993" i="10" l="1"/>
  <c r="J4992" i="10"/>
  <c r="K4993" i="10"/>
  <c r="G4993" i="10"/>
  <c r="P3430" i="10"/>
  <c r="O3430" i="10"/>
  <c r="B4993" i="10"/>
  <c r="M3430" i="10"/>
  <c r="N3430" i="10"/>
  <c r="A4994" i="10"/>
  <c r="D3432" i="10"/>
  <c r="E3432" i="10" s="1"/>
  <c r="C3433" i="10" s="1"/>
  <c r="I4994" i="10" l="1"/>
  <c r="J4993" i="10"/>
  <c r="K4994" i="10"/>
  <c r="G4994" i="10"/>
  <c r="Q3430" i="10"/>
  <c r="B4994" i="10"/>
  <c r="L3431" i="10"/>
  <c r="A4995" i="10"/>
  <c r="F3432" i="10"/>
  <c r="H3432" i="10" s="1"/>
  <c r="I4995" i="10" l="1"/>
  <c r="J4994" i="10"/>
  <c r="K4995" i="10"/>
  <c r="G4995" i="10"/>
  <c r="O3431" i="10"/>
  <c r="P3431" i="10"/>
  <c r="B4995" i="10"/>
  <c r="M3431" i="10"/>
  <c r="N3431" i="10"/>
  <c r="A4996" i="10"/>
  <c r="D3433" i="10"/>
  <c r="E3433" i="10" s="1"/>
  <c r="C3434" i="10" s="1"/>
  <c r="I4996" i="10" l="1"/>
  <c r="J4995" i="10"/>
  <c r="K4996" i="10"/>
  <c r="G4996" i="10"/>
  <c r="Q3431" i="10"/>
  <c r="B4996" i="10"/>
  <c r="L3432" i="10"/>
  <c r="A4997" i="10"/>
  <c r="F3433" i="10"/>
  <c r="H3433" i="10" s="1"/>
  <c r="I4997" i="10" l="1"/>
  <c r="J4996" i="10"/>
  <c r="K4997" i="10"/>
  <c r="G4997" i="10"/>
  <c r="P3432" i="10"/>
  <c r="O3432" i="10"/>
  <c r="B4997" i="10"/>
  <c r="M3432" i="10"/>
  <c r="N3432" i="10"/>
  <c r="A4998" i="10"/>
  <c r="D3434" i="10"/>
  <c r="E3434" i="10" s="1"/>
  <c r="C3435" i="10" s="1"/>
  <c r="I4998" i="10" l="1"/>
  <c r="J4997" i="10"/>
  <c r="K4998" i="10"/>
  <c r="G4998" i="10"/>
  <c r="Q3432" i="10"/>
  <c r="B4998" i="10"/>
  <c r="L3433" i="10"/>
  <c r="A4999" i="10"/>
  <c r="F3434" i="10"/>
  <c r="H3434" i="10" s="1"/>
  <c r="I4999" i="10" l="1"/>
  <c r="J4998" i="10"/>
  <c r="K4999" i="10"/>
  <c r="G4999" i="10"/>
  <c r="P3433" i="10"/>
  <c r="O3433" i="10"/>
  <c r="B4999" i="10"/>
  <c r="M3433" i="10"/>
  <c r="N3433" i="10"/>
  <c r="L3434" i="10"/>
  <c r="A5000" i="10"/>
  <c r="D3435" i="10"/>
  <c r="E3435" i="10" s="1"/>
  <c r="C3436" i="10" s="1"/>
  <c r="I5000" i="10" l="1"/>
  <c r="J4999" i="10"/>
  <c r="K5000" i="10"/>
  <c r="G5000" i="10"/>
  <c r="O3434" i="10"/>
  <c r="P3434" i="10"/>
  <c r="Q3433" i="10"/>
  <c r="B5000" i="10"/>
  <c r="M3434" i="10"/>
  <c r="N3434" i="10"/>
  <c r="A5001" i="10"/>
  <c r="F3435" i="10"/>
  <c r="I5001" i="10" l="1"/>
  <c r="J5000" i="10"/>
  <c r="K5001" i="10"/>
  <c r="G5001" i="10"/>
  <c r="Q3434" i="10"/>
  <c r="B5001" i="10"/>
  <c r="H3435" i="10"/>
  <c r="A5002" i="10"/>
  <c r="D3436" i="10"/>
  <c r="E3436" i="10" s="1"/>
  <c r="C3437" i="10" s="1"/>
  <c r="I5002" i="10" l="1"/>
  <c r="J5001" i="10"/>
  <c r="K5002" i="10"/>
  <c r="G5002" i="10"/>
  <c r="B5002" i="10"/>
  <c r="L3435" i="10"/>
  <c r="A5003" i="10"/>
  <c r="F3436" i="10"/>
  <c r="H3436" i="10" s="1"/>
  <c r="I5003" i="10" l="1"/>
  <c r="J5002" i="10"/>
  <c r="K5003" i="10"/>
  <c r="G5003" i="10"/>
  <c r="P3435" i="10"/>
  <c r="O3435" i="10"/>
  <c r="B5003" i="10"/>
  <c r="M3435" i="10"/>
  <c r="N3435" i="10"/>
  <c r="L3436" i="10"/>
  <c r="A5004" i="10"/>
  <c r="D3437" i="10"/>
  <c r="E3437" i="10" s="1"/>
  <c r="C3438" i="10" s="1"/>
  <c r="I5004" i="10" l="1"/>
  <c r="J5003" i="10"/>
  <c r="K5004" i="10"/>
  <c r="G5004" i="10"/>
  <c r="O3436" i="10"/>
  <c r="P3436" i="10"/>
  <c r="Q3435" i="10"/>
  <c r="B5004" i="10"/>
  <c r="M3436" i="10"/>
  <c r="N3436" i="10"/>
  <c r="A5005" i="10"/>
  <c r="F3437" i="10"/>
  <c r="I5005" i="10" l="1"/>
  <c r="J5004" i="10"/>
  <c r="K5005" i="10"/>
  <c r="G5005" i="10"/>
  <c r="Q3436" i="10"/>
  <c r="B5005" i="10"/>
  <c r="H3437" i="10"/>
  <c r="A5006" i="10"/>
  <c r="D3438" i="10"/>
  <c r="E3438" i="10" s="1"/>
  <c r="C3439" i="10" s="1"/>
  <c r="I5006" i="10" l="1"/>
  <c r="J5005" i="10"/>
  <c r="K5006" i="10"/>
  <c r="G5006" i="10"/>
  <c r="B5006" i="10"/>
  <c r="L3437" i="10"/>
  <c r="A5007" i="10"/>
  <c r="F3438" i="10"/>
  <c r="H3438" i="10" s="1"/>
  <c r="I5007" i="10" l="1"/>
  <c r="J5006" i="10"/>
  <c r="K5007" i="10"/>
  <c r="G5007" i="10"/>
  <c r="O3437" i="10"/>
  <c r="P3437" i="10"/>
  <c r="B5007" i="10"/>
  <c r="M3437" i="10"/>
  <c r="N3437" i="10"/>
  <c r="A5008" i="10"/>
  <c r="D3439" i="10"/>
  <c r="E3439" i="10" s="1"/>
  <c r="C3440" i="10" s="1"/>
  <c r="I5008" i="10" l="1"/>
  <c r="J5007" i="10"/>
  <c r="K5008" i="10"/>
  <c r="G5008" i="10"/>
  <c r="Q3437" i="10"/>
  <c r="B5008" i="10"/>
  <c r="L3438" i="10"/>
  <c r="A5009" i="10"/>
  <c r="F3439" i="10"/>
  <c r="H3439" i="10" s="1"/>
  <c r="I5009" i="10" l="1"/>
  <c r="J5008" i="10"/>
  <c r="K5009" i="10"/>
  <c r="G5009" i="10"/>
  <c r="O3438" i="10"/>
  <c r="P3438" i="10"/>
  <c r="B5009" i="10"/>
  <c r="M3438" i="10"/>
  <c r="N3438" i="10"/>
  <c r="A5010" i="10"/>
  <c r="D3440" i="10"/>
  <c r="E3440" i="10" s="1"/>
  <c r="C3441" i="10" s="1"/>
  <c r="I5010" i="10" l="1"/>
  <c r="J5009" i="10"/>
  <c r="K5010" i="10"/>
  <c r="G5010" i="10"/>
  <c r="Q3438" i="10"/>
  <c r="B5010" i="10"/>
  <c r="L3439" i="10"/>
  <c r="A5011" i="10"/>
  <c r="F3440" i="10"/>
  <c r="H3440" i="10" s="1"/>
  <c r="I5011" i="10" l="1"/>
  <c r="J5010" i="10"/>
  <c r="K5011" i="10"/>
  <c r="G5011" i="10"/>
  <c r="P3439" i="10"/>
  <c r="O3439" i="10"/>
  <c r="B5011" i="10"/>
  <c r="M3439" i="10"/>
  <c r="N3439" i="10"/>
  <c r="L3440" i="10"/>
  <c r="A5012" i="10"/>
  <c r="D3441" i="10"/>
  <c r="E3441" i="10" s="1"/>
  <c r="C3442" i="10" s="1"/>
  <c r="I5012" i="10" l="1"/>
  <c r="J5011" i="10"/>
  <c r="K5012" i="10"/>
  <c r="G5012" i="10"/>
  <c r="O3440" i="10"/>
  <c r="P3440" i="10"/>
  <c r="Q3439" i="10"/>
  <c r="B5012" i="10"/>
  <c r="M3440" i="10"/>
  <c r="N3440" i="10"/>
  <c r="A5013" i="10"/>
  <c r="F3441" i="10"/>
  <c r="I5013" i="10" l="1"/>
  <c r="J5012" i="10"/>
  <c r="K5013" i="10"/>
  <c r="G5013" i="10"/>
  <c r="Q3440" i="10"/>
  <c r="B5013" i="10"/>
  <c r="H3441" i="10"/>
  <c r="A5014" i="10"/>
  <c r="D3442" i="10"/>
  <c r="E3442" i="10" s="1"/>
  <c r="C3443" i="10" s="1"/>
  <c r="I5014" i="10" l="1"/>
  <c r="J5013" i="10"/>
  <c r="K5014" i="10"/>
  <c r="G5014" i="10"/>
  <c r="B5014" i="10"/>
  <c r="L3441" i="10"/>
  <c r="A5015" i="10"/>
  <c r="F3442" i="10"/>
  <c r="H3442" i="10" s="1"/>
  <c r="I5015" i="10" l="1"/>
  <c r="J5014" i="10"/>
  <c r="K5015" i="10"/>
  <c r="G5015" i="10"/>
  <c r="P3441" i="10"/>
  <c r="O3441" i="10"/>
  <c r="B5015" i="10"/>
  <c r="M3441" i="10"/>
  <c r="N3441" i="10"/>
  <c r="L3442" i="10"/>
  <c r="A5016" i="10"/>
  <c r="D3443" i="10"/>
  <c r="E3443" i="10" s="1"/>
  <c r="C3444" i="10" s="1"/>
  <c r="I5016" i="10" l="1"/>
  <c r="J5015" i="10"/>
  <c r="K5016" i="10"/>
  <c r="G5016" i="10"/>
  <c r="O3442" i="10"/>
  <c r="P3442" i="10"/>
  <c r="Q3441" i="10"/>
  <c r="B5016" i="10"/>
  <c r="M3442" i="10"/>
  <c r="N3442" i="10"/>
  <c r="A5017" i="10"/>
  <c r="F3443" i="10"/>
  <c r="I5017" i="10" l="1"/>
  <c r="J5016" i="10"/>
  <c r="K5017" i="10"/>
  <c r="G5017" i="10"/>
  <c r="Q3442" i="10"/>
  <c r="B5017" i="10"/>
  <c r="H3443" i="10"/>
  <c r="A5018" i="10"/>
  <c r="D3444" i="10"/>
  <c r="E3444" i="10" s="1"/>
  <c r="C3445" i="10" s="1"/>
  <c r="I5018" i="10" l="1"/>
  <c r="J5017" i="10"/>
  <c r="K5018" i="10"/>
  <c r="G5018" i="10"/>
  <c r="B5018" i="10"/>
  <c r="A5019" i="10"/>
  <c r="L3443" i="10"/>
  <c r="F3444" i="10"/>
  <c r="H3444" i="10" s="1"/>
  <c r="I5019" i="10" l="1"/>
  <c r="J5018" i="10"/>
  <c r="K5019" i="10"/>
  <c r="G5019" i="10"/>
  <c r="P3443" i="10"/>
  <c r="O3443" i="10"/>
  <c r="B5019" i="10"/>
  <c r="M3443" i="10"/>
  <c r="N3443" i="10"/>
  <c r="A5020" i="10"/>
  <c r="D3445" i="10"/>
  <c r="E3445" i="10" s="1"/>
  <c r="C3446" i="10" s="1"/>
  <c r="I5020" i="10" l="1"/>
  <c r="J5019" i="10"/>
  <c r="K5020" i="10"/>
  <c r="G5020" i="10"/>
  <c r="Q3443" i="10"/>
  <c r="B5020" i="10"/>
  <c r="A5021" i="10"/>
  <c r="L3444" i="10"/>
  <c r="F3445" i="10"/>
  <c r="I5021" i="10" l="1"/>
  <c r="J5020" i="10"/>
  <c r="K5021" i="10"/>
  <c r="G5021" i="10"/>
  <c r="P3444" i="10"/>
  <c r="O3444" i="10"/>
  <c r="B5021" i="10"/>
  <c r="M3444" i="10"/>
  <c r="N3444" i="10"/>
  <c r="A5022" i="10"/>
  <c r="L3445" i="10"/>
  <c r="H3445" i="10"/>
  <c r="D3446" i="10"/>
  <c r="E3446" i="10" s="1"/>
  <c r="C3447" i="10" s="1"/>
  <c r="I5022" i="10" l="1"/>
  <c r="J5021" i="10"/>
  <c r="K5022" i="10"/>
  <c r="G5022" i="10"/>
  <c r="O3445" i="10"/>
  <c r="P3445" i="10"/>
  <c r="Q3444" i="10"/>
  <c r="B5022" i="10"/>
  <c r="M3445" i="10"/>
  <c r="N3445" i="10"/>
  <c r="A5023" i="10"/>
  <c r="F3446" i="10"/>
  <c r="I5023" i="10" l="1"/>
  <c r="J5022" i="10"/>
  <c r="K5023" i="10"/>
  <c r="G5023" i="10"/>
  <c r="Q3445" i="10"/>
  <c r="B5023" i="10"/>
  <c r="A5024" i="10"/>
  <c r="H3446" i="10"/>
  <c r="D3447" i="10"/>
  <c r="E3447" i="10" s="1"/>
  <c r="C3448" i="10" s="1"/>
  <c r="I5024" i="10" l="1"/>
  <c r="J5023" i="10"/>
  <c r="K5024" i="10"/>
  <c r="G5024" i="10"/>
  <c r="B5024" i="10"/>
  <c r="A5025" i="10"/>
  <c r="L3446" i="10"/>
  <c r="F3447" i="10"/>
  <c r="H3447" i="10" s="1"/>
  <c r="I5025" i="10" l="1"/>
  <c r="J5024" i="10"/>
  <c r="K5025" i="10"/>
  <c r="G5025" i="10"/>
  <c r="O3446" i="10"/>
  <c r="P3446" i="10"/>
  <c r="B5025" i="10"/>
  <c r="A5026" i="10"/>
  <c r="M3446" i="10"/>
  <c r="N3446" i="10"/>
  <c r="L3447" i="10"/>
  <c r="D3448" i="10"/>
  <c r="E3448" i="10" s="1"/>
  <c r="C3449" i="10" s="1"/>
  <c r="I5026" i="10" l="1"/>
  <c r="J5025" i="10"/>
  <c r="K5026" i="10"/>
  <c r="G5026" i="10"/>
  <c r="P3447" i="10"/>
  <c r="O3447" i="10"/>
  <c r="Q3446" i="10"/>
  <c r="B5026" i="10"/>
  <c r="A5027" i="10"/>
  <c r="M3447" i="10"/>
  <c r="N3447" i="10"/>
  <c r="F3448" i="10"/>
  <c r="I5027" i="10" l="1"/>
  <c r="J5026" i="10"/>
  <c r="K5027" i="10"/>
  <c r="G5027" i="10"/>
  <c r="Q3447" i="10"/>
  <c r="B5027" i="10"/>
  <c r="A5028" i="10"/>
  <c r="H3448" i="10"/>
  <c r="D3449" i="10"/>
  <c r="E3449" i="10" s="1"/>
  <c r="C3450" i="10" s="1"/>
  <c r="I5028" i="10" l="1"/>
  <c r="J5027" i="10"/>
  <c r="K5028" i="10"/>
  <c r="G5028" i="10"/>
  <c r="B5028" i="10"/>
  <c r="A5029" i="10"/>
  <c r="L3448" i="10"/>
  <c r="F3449" i="10"/>
  <c r="H3449" i="10" s="1"/>
  <c r="I5029" i="10" l="1"/>
  <c r="J5028" i="10"/>
  <c r="K5029" i="10"/>
  <c r="G5029" i="10"/>
  <c r="O3448" i="10"/>
  <c r="P3448" i="10"/>
  <c r="B5029" i="10"/>
  <c r="A5030" i="10"/>
  <c r="M3448" i="10"/>
  <c r="N3448" i="10"/>
  <c r="L3449" i="10"/>
  <c r="D3450" i="10"/>
  <c r="E3450" i="10" s="1"/>
  <c r="C3451" i="10" s="1"/>
  <c r="I5030" i="10" l="1"/>
  <c r="J5029" i="10"/>
  <c r="K5030" i="10"/>
  <c r="G5030" i="10"/>
  <c r="O3449" i="10"/>
  <c r="P3449" i="10"/>
  <c r="Q3448" i="10"/>
  <c r="B5030" i="10"/>
  <c r="A5031" i="10"/>
  <c r="M3449" i="10"/>
  <c r="N3449" i="10"/>
  <c r="F3450" i="10"/>
  <c r="I5031" i="10" l="1"/>
  <c r="J5030" i="10"/>
  <c r="K5031" i="10"/>
  <c r="G5031" i="10"/>
  <c r="Q3449" i="10"/>
  <c r="B5031" i="10"/>
  <c r="A5032" i="10"/>
  <c r="H3450" i="10"/>
  <c r="D3451" i="10"/>
  <c r="E3451" i="10" s="1"/>
  <c r="C3452" i="10" s="1"/>
  <c r="I5032" i="10" l="1"/>
  <c r="J5031" i="10"/>
  <c r="K5032" i="10"/>
  <c r="G5032" i="10"/>
  <c r="B5032" i="10"/>
  <c r="A5033" i="10"/>
  <c r="L3450" i="10"/>
  <c r="F3451" i="10"/>
  <c r="H3451" i="10" s="1"/>
  <c r="I5033" i="10" l="1"/>
  <c r="J5032" i="10"/>
  <c r="K5033" i="10"/>
  <c r="G5033" i="10"/>
  <c r="P3450" i="10"/>
  <c r="O3450" i="10"/>
  <c r="B5033" i="10"/>
  <c r="A5034" i="10"/>
  <c r="M3450" i="10"/>
  <c r="N3450" i="10"/>
  <c r="D3452" i="10"/>
  <c r="E3452" i="10" s="1"/>
  <c r="C3453" i="10" s="1"/>
  <c r="I5034" i="10" l="1"/>
  <c r="J5033" i="10"/>
  <c r="K5034" i="10"/>
  <c r="G5034" i="10"/>
  <c r="Q3450" i="10"/>
  <c r="B5034" i="10"/>
  <c r="A5035" i="10"/>
  <c r="L3451" i="10"/>
  <c r="F3452" i="10"/>
  <c r="H3452" i="10" s="1"/>
  <c r="I5035" i="10" l="1"/>
  <c r="J5034" i="10"/>
  <c r="K5035" i="10"/>
  <c r="G5035" i="10"/>
  <c r="O3451" i="10"/>
  <c r="P3451" i="10"/>
  <c r="B5035" i="10"/>
  <c r="A5036" i="10"/>
  <c r="M3451" i="10"/>
  <c r="N3451" i="10"/>
  <c r="D3453" i="10"/>
  <c r="E3453" i="10" s="1"/>
  <c r="C3454" i="10" s="1"/>
  <c r="I5036" i="10" l="1"/>
  <c r="J5035" i="10"/>
  <c r="K5036" i="10"/>
  <c r="G5036" i="10"/>
  <c r="Q3451" i="10"/>
  <c r="B5036" i="10"/>
  <c r="A5037" i="10"/>
  <c r="L3452" i="10"/>
  <c r="F3453" i="10"/>
  <c r="H3453" i="10" s="1"/>
  <c r="I5037" i="10" l="1"/>
  <c r="J5036" i="10"/>
  <c r="K5037" i="10"/>
  <c r="G5037" i="10"/>
  <c r="P3452" i="10"/>
  <c r="O3452" i="10"/>
  <c r="B5037" i="10"/>
  <c r="A5038" i="10"/>
  <c r="M3452" i="10"/>
  <c r="N3452" i="10"/>
  <c r="D3454" i="10"/>
  <c r="E3454" i="10" s="1"/>
  <c r="C3455" i="10" s="1"/>
  <c r="I5038" i="10" l="1"/>
  <c r="J5037" i="10"/>
  <c r="K5038" i="10"/>
  <c r="G5038" i="10"/>
  <c r="Q3452" i="10"/>
  <c r="B5038" i="10"/>
  <c r="A5039" i="10"/>
  <c r="L3453" i="10"/>
  <c r="F3454" i="10"/>
  <c r="I5039" i="10" l="1"/>
  <c r="J5038" i="10"/>
  <c r="K5039" i="10"/>
  <c r="G5039" i="10"/>
  <c r="P3453" i="10"/>
  <c r="O3453" i="10"/>
  <c r="B5039" i="10"/>
  <c r="A5040" i="10"/>
  <c r="N3453" i="10"/>
  <c r="M3453" i="10"/>
  <c r="L3454" i="10"/>
  <c r="H3454" i="10"/>
  <c r="D3455" i="10"/>
  <c r="E3455" i="10" s="1"/>
  <c r="C3456" i="10" s="1"/>
  <c r="I5040" i="10" l="1"/>
  <c r="J5039" i="10"/>
  <c r="K5040" i="10"/>
  <c r="G5040" i="10"/>
  <c r="O3454" i="10"/>
  <c r="P3454" i="10"/>
  <c r="Q3453" i="10"/>
  <c r="B5040" i="10"/>
  <c r="A5041" i="10"/>
  <c r="N3454" i="10"/>
  <c r="M3454" i="10"/>
  <c r="F3455" i="10"/>
  <c r="I5041" i="10" l="1"/>
  <c r="J5040" i="10"/>
  <c r="K5041" i="10"/>
  <c r="G5041" i="10"/>
  <c r="Q3454" i="10"/>
  <c r="B5041" i="10"/>
  <c r="A5042" i="10"/>
  <c r="H3455" i="10"/>
  <c r="D3456" i="10"/>
  <c r="E3456" i="10" s="1"/>
  <c r="C3457" i="10" s="1"/>
  <c r="I5042" i="10" l="1"/>
  <c r="J5041" i="10"/>
  <c r="K5042" i="10"/>
  <c r="G5042" i="10"/>
  <c r="A5043" i="10"/>
  <c r="B5042" i="10"/>
  <c r="L3455" i="10"/>
  <c r="F3456" i="10"/>
  <c r="H3456" i="10" s="1"/>
  <c r="I5043" i="10" l="1"/>
  <c r="J5042" i="10"/>
  <c r="K5043" i="10"/>
  <c r="G5043" i="10"/>
  <c r="O3455" i="10"/>
  <c r="P3455" i="10"/>
  <c r="A5044" i="10"/>
  <c r="B5043" i="10"/>
  <c r="M3455" i="10"/>
  <c r="N3455" i="10"/>
  <c r="L3456" i="10"/>
  <c r="D3457" i="10"/>
  <c r="E3457" i="10" s="1"/>
  <c r="C3458" i="10" s="1"/>
  <c r="I5044" i="10" l="1"/>
  <c r="J5043" i="10"/>
  <c r="K5044" i="10"/>
  <c r="G5044" i="10"/>
  <c r="O3456" i="10"/>
  <c r="P3456" i="10"/>
  <c r="Q3455" i="10"/>
  <c r="A5045" i="10"/>
  <c r="B5044" i="10"/>
  <c r="M3456" i="10"/>
  <c r="N3456" i="10"/>
  <c r="F3457" i="10"/>
  <c r="I5045" i="10" l="1"/>
  <c r="J5044" i="10"/>
  <c r="K5045" i="10"/>
  <c r="G5045" i="10"/>
  <c r="Q3456" i="10"/>
  <c r="B5045" i="10"/>
  <c r="A5046" i="10"/>
  <c r="H3457" i="10"/>
  <c r="D3458" i="10"/>
  <c r="E3458" i="10" s="1"/>
  <c r="C3459" i="10" s="1"/>
  <c r="I5046" i="10" l="1"/>
  <c r="J5045" i="10"/>
  <c r="K5046" i="10"/>
  <c r="G5046" i="10"/>
  <c r="A5047" i="10"/>
  <c r="I5047" i="10" s="1"/>
  <c r="B5046" i="10"/>
  <c r="L3457" i="10"/>
  <c r="F3458" i="10"/>
  <c r="H3458" i="10" s="1"/>
  <c r="J5046" i="10" l="1"/>
  <c r="G5047" i="10"/>
  <c r="K5047" i="10"/>
  <c r="P3457" i="10"/>
  <c r="O3457" i="10"/>
  <c r="A5048" i="10"/>
  <c r="B5047" i="10"/>
  <c r="M3457" i="10"/>
  <c r="N3457" i="10"/>
  <c r="L3458" i="10"/>
  <c r="D3459" i="10"/>
  <c r="E3459" i="10" s="1"/>
  <c r="C3460" i="10" s="1"/>
  <c r="I5048" i="10" l="1"/>
  <c r="J5047" i="10"/>
  <c r="K5048" i="10"/>
  <c r="G5048" i="10"/>
  <c r="Q3457" i="10"/>
  <c r="P3458" i="10"/>
  <c r="O3458" i="10"/>
  <c r="B5048" i="10"/>
  <c r="A5049" i="10"/>
  <c r="M3458" i="10"/>
  <c r="N3458" i="10"/>
  <c r="F3459" i="10"/>
  <c r="I5049" i="10" l="1"/>
  <c r="J5048" i="10"/>
  <c r="K5049" i="10"/>
  <c r="G5049" i="10"/>
  <c r="A5050" i="10"/>
  <c r="B5049" i="10"/>
  <c r="Q3458" i="10"/>
  <c r="H3459" i="10"/>
  <c r="D3460" i="10"/>
  <c r="E3460" i="10" s="1"/>
  <c r="C3461" i="10" s="1"/>
  <c r="I5050" i="10" l="1"/>
  <c r="J5049" i="10"/>
  <c r="K5050" i="10"/>
  <c r="G5050" i="10"/>
  <c r="A5051" i="10"/>
  <c r="B5050" i="10"/>
  <c r="L3459" i="10"/>
  <c r="F3460" i="10"/>
  <c r="H3460" i="10" s="1"/>
  <c r="I5051" i="10" l="1"/>
  <c r="J5050" i="10"/>
  <c r="K5051" i="10"/>
  <c r="G5051" i="10"/>
  <c r="A5052" i="10"/>
  <c r="B5051" i="10"/>
  <c r="P3459" i="10"/>
  <c r="O3459" i="10"/>
  <c r="M3459" i="10"/>
  <c r="N3459" i="10"/>
  <c r="L3460" i="10"/>
  <c r="D3461" i="10"/>
  <c r="E3461" i="10" s="1"/>
  <c r="C3462" i="10" s="1"/>
  <c r="I5052" i="10" l="1"/>
  <c r="J5051" i="10"/>
  <c r="K5052" i="10"/>
  <c r="G5052" i="10"/>
  <c r="B5052" i="10"/>
  <c r="A5053" i="10"/>
  <c r="P3460" i="10"/>
  <c r="O3460" i="10"/>
  <c r="Q3459" i="10"/>
  <c r="M3460" i="10"/>
  <c r="N3460" i="10"/>
  <c r="F3461" i="10"/>
  <c r="I5053" i="10" l="1"/>
  <c r="J5052" i="10"/>
  <c r="K5053" i="10"/>
  <c r="G5053" i="10"/>
  <c r="A5054" i="10"/>
  <c r="B5053" i="10"/>
  <c r="Q3460" i="10"/>
  <c r="H3461" i="10"/>
  <c r="D3462" i="10"/>
  <c r="E3462" i="10" s="1"/>
  <c r="C3463" i="10" s="1"/>
  <c r="I5054" i="10" l="1"/>
  <c r="J5053" i="10"/>
  <c r="K5054" i="10"/>
  <c r="G5054" i="10"/>
  <c r="A5055" i="10"/>
  <c r="B5054" i="10"/>
  <c r="L3461" i="10"/>
  <c r="F3462" i="10"/>
  <c r="H3462" i="10" s="1"/>
  <c r="I5055" i="10" l="1"/>
  <c r="J5054" i="10"/>
  <c r="K5055" i="10"/>
  <c r="G5055" i="10"/>
  <c r="B5055" i="10"/>
  <c r="A5056" i="10"/>
  <c r="O3461" i="10"/>
  <c r="P3461" i="10"/>
  <c r="M3461" i="10"/>
  <c r="N3461" i="10"/>
  <c r="D3463" i="10"/>
  <c r="E3463" i="10" s="1"/>
  <c r="C3464" i="10" s="1"/>
  <c r="I5056" i="10" l="1"/>
  <c r="J5055" i="10"/>
  <c r="K5056" i="10"/>
  <c r="G5056" i="10"/>
  <c r="A5057" i="10"/>
  <c r="B5056" i="10"/>
  <c r="Q3461" i="10"/>
  <c r="L3462" i="10"/>
  <c r="F3463" i="10"/>
  <c r="H3463" i="10" s="1"/>
  <c r="I5057" i="10" l="1"/>
  <c r="J5056" i="10"/>
  <c r="K5057" i="10"/>
  <c r="G5057" i="10"/>
  <c r="B5057" i="10"/>
  <c r="A5058" i="10"/>
  <c r="P3462" i="10"/>
  <c r="O3462" i="10"/>
  <c r="M3462" i="10"/>
  <c r="N3462" i="10"/>
  <c r="L3463" i="10"/>
  <c r="D3464" i="10"/>
  <c r="E3464" i="10" s="1"/>
  <c r="C3465" i="10" s="1"/>
  <c r="I5058" i="10" l="1"/>
  <c r="J5057" i="10"/>
  <c r="K5058" i="10"/>
  <c r="G5058" i="10"/>
  <c r="A5059" i="10"/>
  <c r="B5058" i="10"/>
  <c r="O3463" i="10"/>
  <c r="P3463" i="10"/>
  <c r="Q3462" i="10"/>
  <c r="M3463" i="10"/>
  <c r="N3463" i="10"/>
  <c r="F3464" i="10"/>
  <c r="I5059" i="10" l="1"/>
  <c r="J5058" i="10"/>
  <c r="K5059" i="10"/>
  <c r="G5059" i="10"/>
  <c r="A5060" i="10"/>
  <c r="B5059" i="10"/>
  <c r="Q3463" i="10"/>
  <c r="H3464" i="10"/>
  <c r="D3465" i="10"/>
  <c r="E3465" i="10" s="1"/>
  <c r="C3466" i="10" s="1"/>
  <c r="I5060" i="10" l="1"/>
  <c r="J5059" i="10"/>
  <c r="K5060" i="10"/>
  <c r="G5060" i="10"/>
  <c r="A5061" i="10"/>
  <c r="B5060" i="10"/>
  <c r="L3464" i="10"/>
  <c r="F3465" i="10"/>
  <c r="H3465" i="10" s="1"/>
  <c r="I5061" i="10" l="1"/>
  <c r="J5060" i="10"/>
  <c r="K5061" i="10"/>
  <c r="G5061" i="10"/>
  <c r="B5061" i="10"/>
  <c r="A5062" i="10"/>
  <c r="I5062" i="10" s="1"/>
  <c r="O3464" i="10"/>
  <c r="P3464" i="10"/>
  <c r="M3464" i="10"/>
  <c r="N3464" i="10"/>
  <c r="D3466" i="10"/>
  <c r="E3466" i="10" s="1"/>
  <c r="C3467" i="10" s="1"/>
  <c r="J5061" i="10" l="1"/>
  <c r="A5063" i="10"/>
  <c r="K5062" i="10"/>
  <c r="G5062" i="10"/>
  <c r="B5062" i="10"/>
  <c r="Q3464" i="10"/>
  <c r="L3465" i="10"/>
  <c r="F3466" i="10"/>
  <c r="H3466" i="10" s="1"/>
  <c r="I5063" i="10" l="1"/>
  <c r="J5062" i="10"/>
  <c r="G5063" i="10"/>
  <c r="B5063" i="10"/>
  <c r="A5064" i="10"/>
  <c r="K5063" i="10"/>
  <c r="O3465" i="10"/>
  <c r="P3465" i="10"/>
  <c r="M3465" i="10"/>
  <c r="N3465" i="10"/>
  <c r="F39" i="11"/>
  <c r="C40" i="11"/>
  <c r="L3466" i="10"/>
  <c r="D3467" i="10"/>
  <c r="E3467" i="10" s="1"/>
  <c r="C3468" i="10" s="1"/>
  <c r="I5064" i="10" l="1"/>
  <c r="A5065" i="10"/>
  <c r="A5066" i="10" s="1"/>
  <c r="J5063" i="10"/>
  <c r="G5064" i="10"/>
  <c r="B5064" i="10"/>
  <c r="K5064" i="10"/>
  <c r="Q3465" i="10"/>
  <c r="O3466" i="10"/>
  <c r="P3466" i="10"/>
  <c r="M3466" i="10"/>
  <c r="N3466" i="10"/>
  <c r="F3467" i="10"/>
  <c r="I5066" i="10" l="1"/>
  <c r="I5065" i="10"/>
  <c r="B5065" i="10"/>
  <c r="G5065" i="10"/>
  <c r="K5065" i="10"/>
  <c r="J5064" i="10"/>
  <c r="K5066" i="10"/>
  <c r="G5066" i="10"/>
  <c r="A5067" i="10"/>
  <c r="Q3466" i="10"/>
  <c r="B5066" i="10"/>
  <c r="H3467" i="10"/>
  <c r="D3468" i="10"/>
  <c r="E3468" i="10" s="1"/>
  <c r="C3469" i="10" s="1"/>
  <c r="S5067" i="10" l="1"/>
  <c r="I5067" i="10"/>
  <c r="J5065" i="10"/>
  <c r="J5066" i="10" s="1"/>
  <c r="R5067" i="10"/>
  <c r="D5067" i="10"/>
  <c r="G5067" i="10"/>
  <c r="B5067" i="10"/>
  <c r="A5068" i="10"/>
  <c r="F5067" i="10"/>
  <c r="Q5067" i="10"/>
  <c r="AI5067" i="10"/>
  <c r="T5067" i="10"/>
  <c r="AG5067" i="10" s="1"/>
  <c r="K5067" i="10"/>
  <c r="AE5067" i="10"/>
  <c r="E5067" i="10"/>
  <c r="C5067" i="10"/>
  <c r="AF5067" i="10"/>
  <c r="O5067" i="10"/>
  <c r="H5067" i="10"/>
  <c r="P5067" i="10"/>
  <c r="L3467" i="10"/>
  <c r="F3468" i="10"/>
  <c r="H3468" i="10" s="1"/>
  <c r="S5068" i="10" l="1"/>
  <c r="I5068" i="10"/>
  <c r="R5068" i="10"/>
  <c r="J5067" i="10"/>
  <c r="U5067" i="10"/>
  <c r="X5067" i="10"/>
  <c r="Z5067" i="10" s="1"/>
  <c r="W5067" i="10"/>
  <c r="Y5067" i="10" s="1"/>
  <c r="V5067" i="10"/>
  <c r="AH5067" i="10"/>
  <c r="B5068" i="10"/>
  <c r="P5068" i="10"/>
  <c r="H5068" i="10"/>
  <c r="G5068" i="10"/>
  <c r="D5068" i="10"/>
  <c r="AF5068" i="10"/>
  <c r="C5068" i="10"/>
  <c r="E5068" i="10"/>
  <c r="F5068" i="10"/>
  <c r="T5068" i="10"/>
  <c r="AG5068" i="10" s="1"/>
  <c r="AI5068" i="10"/>
  <c r="A5069" i="10"/>
  <c r="K5068" i="10"/>
  <c r="O5068" i="10"/>
  <c r="Q5068" i="10"/>
  <c r="AE5068" i="10"/>
  <c r="P3467" i="10"/>
  <c r="O3467" i="10"/>
  <c r="M3467" i="10"/>
  <c r="N3467" i="10"/>
  <c r="L3468" i="10"/>
  <c r="D3469" i="10"/>
  <c r="E3469" i="10" s="1"/>
  <c r="C3470" i="10" s="1"/>
  <c r="S5069" i="10" l="1"/>
  <c r="I5069" i="10"/>
  <c r="R5069" i="10"/>
  <c r="J5068" i="10"/>
  <c r="AA5067" i="10"/>
  <c r="AC5067" i="10" s="1"/>
  <c r="AB5067" i="10"/>
  <c r="AD5067" i="10" s="1"/>
  <c r="G5069" i="10"/>
  <c r="D5069" i="10"/>
  <c r="O5069" i="10"/>
  <c r="B5069" i="10"/>
  <c r="F5069" i="10"/>
  <c r="P5069" i="10"/>
  <c r="A5070" i="10"/>
  <c r="K5069" i="10"/>
  <c r="AI5069" i="10"/>
  <c r="C5069" i="10"/>
  <c r="E5069" i="10"/>
  <c r="T5069" i="10"/>
  <c r="AG5069" i="10" s="1"/>
  <c r="AE5069" i="10"/>
  <c r="H5069" i="10"/>
  <c r="AF5069" i="10"/>
  <c r="Q5069" i="10"/>
  <c r="X5068" i="10"/>
  <c r="Z5068" i="10" s="1"/>
  <c r="U5068" i="10"/>
  <c r="V5068" i="10"/>
  <c r="AH5068" i="10"/>
  <c r="W5068" i="10"/>
  <c r="Y5068" i="10" s="1"/>
  <c r="O3468" i="10"/>
  <c r="P3468" i="10"/>
  <c r="Q3467" i="10"/>
  <c r="M3468" i="10"/>
  <c r="N3468" i="10"/>
  <c r="F3469" i="10"/>
  <c r="S5070" i="10" l="1"/>
  <c r="I5070" i="10"/>
  <c r="R5070" i="10"/>
  <c r="J5069" i="10"/>
  <c r="AB5068" i="10"/>
  <c r="AD5068" i="10" s="1"/>
  <c r="AH5069" i="10"/>
  <c r="W5069" i="10"/>
  <c r="Y5069" i="10" s="1"/>
  <c r="U5069" i="10"/>
  <c r="X5069" i="10"/>
  <c r="Z5069" i="10" s="1"/>
  <c r="V5069" i="10"/>
  <c r="G5070" i="10"/>
  <c r="Q5070" i="10"/>
  <c r="T5070" i="10"/>
  <c r="AG5070" i="10" s="1"/>
  <c r="P5070" i="10"/>
  <c r="F5070" i="10"/>
  <c r="O5070" i="10"/>
  <c r="AE5070" i="10"/>
  <c r="C5070" i="10"/>
  <c r="AF5070" i="10"/>
  <c r="H5070" i="10"/>
  <c r="E5070" i="10"/>
  <c r="B5070" i="10"/>
  <c r="AI5070" i="10"/>
  <c r="K5070" i="10"/>
  <c r="A5071" i="10"/>
  <c r="D5070" i="10"/>
  <c r="AA5068" i="10"/>
  <c r="AC5068" i="10" s="1"/>
  <c r="Q3468" i="10"/>
  <c r="H3469" i="10"/>
  <c r="D3470" i="10"/>
  <c r="E3470" i="10" s="1"/>
  <c r="C3471" i="10" s="1"/>
  <c r="S5071" i="10" l="1"/>
  <c r="I5071" i="10"/>
  <c r="R5071" i="10"/>
  <c r="J5070" i="10"/>
  <c r="AA5069" i="10"/>
  <c r="AC5069" i="10" s="1"/>
  <c r="G5071" i="10"/>
  <c r="D5071" i="10"/>
  <c r="AF5071" i="10"/>
  <c r="C5071" i="10"/>
  <c r="AE5071" i="10"/>
  <c r="AI5071" i="10"/>
  <c r="O5071" i="10"/>
  <c r="A5072" i="10"/>
  <c r="P5071" i="10"/>
  <c r="T5071" i="10"/>
  <c r="AG5071" i="10" s="1"/>
  <c r="H5071" i="10"/>
  <c r="E5071" i="10"/>
  <c r="K5071" i="10"/>
  <c r="F5071" i="10"/>
  <c r="Q5071" i="10"/>
  <c r="B5071" i="10"/>
  <c r="X5070" i="10"/>
  <c r="Z5070" i="10" s="1"/>
  <c r="U5070" i="10"/>
  <c r="AH5070" i="10"/>
  <c r="V5070" i="10"/>
  <c r="W5070" i="10"/>
  <c r="Y5070" i="10" s="1"/>
  <c r="AB5069" i="10"/>
  <c r="AD5069" i="10" s="1"/>
  <c r="L3469" i="10"/>
  <c r="F3470" i="10"/>
  <c r="S5072" i="10" l="1"/>
  <c r="I5072" i="10"/>
  <c r="R5072" i="10"/>
  <c r="J5071" i="10"/>
  <c r="AA5070" i="10"/>
  <c r="AC5070" i="10" s="1"/>
  <c r="AB5070" i="10"/>
  <c r="AD5070" i="10" s="1"/>
  <c r="V5071" i="10"/>
  <c r="W5071" i="10"/>
  <c r="Y5071" i="10" s="1"/>
  <c r="U5071" i="10"/>
  <c r="X5071" i="10"/>
  <c r="Z5071" i="10" s="1"/>
  <c r="AH5071" i="10"/>
  <c r="G5072" i="10"/>
  <c r="F5072" i="10"/>
  <c r="E5072" i="10"/>
  <c r="T5072" i="10"/>
  <c r="AG5072" i="10" s="1"/>
  <c r="Q5072" i="10"/>
  <c r="B5072" i="10"/>
  <c r="C5072" i="10"/>
  <c r="AF5072" i="10"/>
  <c r="H5072" i="10"/>
  <c r="AI5072" i="10"/>
  <c r="O5072" i="10"/>
  <c r="P5072" i="10"/>
  <c r="AE5072" i="10"/>
  <c r="K5072" i="10"/>
  <c r="A5073" i="10"/>
  <c r="D5072" i="10"/>
  <c r="O3469" i="10"/>
  <c r="P3469" i="10"/>
  <c r="N3469" i="10"/>
  <c r="M3469" i="10"/>
  <c r="L3470" i="10"/>
  <c r="H3470" i="10"/>
  <c r="D3471" i="10"/>
  <c r="E3471" i="10" s="1"/>
  <c r="C3472" i="10" s="1"/>
  <c r="S5073" i="10" l="1"/>
  <c r="I5073" i="10"/>
  <c r="R5073" i="10"/>
  <c r="J5072" i="10"/>
  <c r="X5072" i="10"/>
  <c r="Z5072" i="10" s="1"/>
  <c r="V5072" i="10"/>
  <c r="W5072" i="10"/>
  <c r="Y5072" i="10" s="1"/>
  <c r="AH5072" i="10"/>
  <c r="U5072" i="10"/>
  <c r="G5073" i="10"/>
  <c r="P5073" i="10"/>
  <c r="A5074" i="10"/>
  <c r="O5073" i="10"/>
  <c r="H5073" i="10"/>
  <c r="T5073" i="10"/>
  <c r="AG5073" i="10" s="1"/>
  <c r="Q5073" i="10"/>
  <c r="B5073" i="10"/>
  <c r="C5073" i="10"/>
  <c r="E5073" i="10"/>
  <c r="AF5073" i="10"/>
  <c r="AI5073" i="10"/>
  <c r="D5073" i="10"/>
  <c r="K5073" i="10"/>
  <c r="F5073" i="10"/>
  <c r="AE5073" i="10"/>
  <c r="AB5071" i="10"/>
  <c r="AD5071" i="10" s="1"/>
  <c r="AA5071" i="10"/>
  <c r="AC5071" i="10" s="1"/>
  <c r="P3470" i="10"/>
  <c r="O3470" i="10"/>
  <c r="Q3469" i="10"/>
  <c r="N3470" i="10"/>
  <c r="M3470" i="10"/>
  <c r="F3471" i="10"/>
  <c r="S5074" i="10" l="1"/>
  <c r="I5074" i="10"/>
  <c r="R5074" i="10"/>
  <c r="J5073" i="10"/>
  <c r="AH5073" i="10"/>
  <c r="U5073" i="10"/>
  <c r="X5073" i="10"/>
  <c r="Z5073" i="10" s="1"/>
  <c r="V5073" i="10"/>
  <c r="W5073" i="10"/>
  <c r="Y5073" i="10" s="1"/>
  <c r="G5074" i="10"/>
  <c r="AE5074" i="10"/>
  <c r="C5074" i="10"/>
  <c r="AF5074" i="10"/>
  <c r="D5074" i="10"/>
  <c r="AI5074" i="10"/>
  <c r="Q5074" i="10"/>
  <c r="T5074" i="10"/>
  <c r="AG5074" i="10" s="1"/>
  <c r="H5074" i="10"/>
  <c r="F5074" i="10"/>
  <c r="O5074" i="10"/>
  <c r="E5074" i="10"/>
  <c r="B5074" i="10"/>
  <c r="K5074" i="10"/>
  <c r="A5075" i="10"/>
  <c r="P5074" i="10"/>
  <c r="AA5072" i="10"/>
  <c r="AC5072" i="10" s="1"/>
  <c r="AB5072" i="10"/>
  <c r="AD5072" i="10" s="1"/>
  <c r="Q3470" i="10"/>
  <c r="H3471" i="10"/>
  <c r="D3472" i="10"/>
  <c r="E3472" i="10" s="1"/>
  <c r="C3473" i="10" s="1"/>
  <c r="S5075" i="10" l="1"/>
  <c r="I5075" i="10"/>
  <c r="R5075" i="10"/>
  <c r="J5074" i="10"/>
  <c r="X5074" i="10"/>
  <c r="Z5074" i="10" s="1"/>
  <c r="W5074" i="10"/>
  <c r="Y5074" i="10" s="1"/>
  <c r="U5074" i="10"/>
  <c r="V5074" i="10"/>
  <c r="AH5074" i="10"/>
  <c r="AB5073" i="10"/>
  <c r="AD5073" i="10" s="1"/>
  <c r="AA5073" i="10"/>
  <c r="AC5073" i="10" s="1"/>
  <c r="G5075" i="10"/>
  <c r="O5075" i="10"/>
  <c r="Q5075" i="10"/>
  <c r="A5076" i="10"/>
  <c r="AI5075" i="10"/>
  <c r="P5075" i="10"/>
  <c r="T5075" i="10"/>
  <c r="AG5075" i="10" s="1"/>
  <c r="H5075" i="10"/>
  <c r="E5075" i="10"/>
  <c r="K5075" i="10"/>
  <c r="B5075" i="10"/>
  <c r="D5075" i="10"/>
  <c r="AF5075" i="10"/>
  <c r="C5075" i="10"/>
  <c r="F5075" i="10"/>
  <c r="AE5075" i="10"/>
  <c r="L3471" i="10"/>
  <c r="F3472" i="10"/>
  <c r="H3472" i="10" s="1"/>
  <c r="S5076" i="10" l="1"/>
  <c r="I5076" i="10"/>
  <c r="AA5074" i="10"/>
  <c r="AC5074" i="10" s="1"/>
  <c r="R5076" i="10"/>
  <c r="J5075" i="10"/>
  <c r="V5075" i="10"/>
  <c r="X5075" i="10"/>
  <c r="Z5075" i="10" s="1"/>
  <c r="U5075" i="10"/>
  <c r="W5075" i="10"/>
  <c r="Y5075" i="10" s="1"/>
  <c r="AH5075" i="10"/>
  <c r="G5076" i="10"/>
  <c r="C5076" i="10"/>
  <c r="AF5076" i="10"/>
  <c r="D5076" i="10"/>
  <c r="F5076" i="10"/>
  <c r="E5076" i="10"/>
  <c r="T5076" i="10"/>
  <c r="AG5076" i="10" s="1"/>
  <c r="Q5076" i="10"/>
  <c r="AE5076" i="10"/>
  <c r="K5076" i="10"/>
  <c r="A5077" i="10"/>
  <c r="P5076" i="10"/>
  <c r="B5076" i="10"/>
  <c r="AI5076" i="10"/>
  <c r="O5076" i="10"/>
  <c r="H5076" i="10"/>
  <c r="AB5074" i="10"/>
  <c r="AD5074" i="10" s="1"/>
  <c r="O3471" i="10"/>
  <c r="P3471" i="10"/>
  <c r="M3471" i="10"/>
  <c r="N3471" i="10"/>
  <c r="L3472" i="10"/>
  <c r="D3473" i="10"/>
  <c r="E3473" i="10" s="1"/>
  <c r="C3474" i="10" s="1"/>
  <c r="S5077" i="10" l="1"/>
  <c r="I5077" i="10"/>
  <c r="AB5075" i="10"/>
  <c r="AD5075" i="10" s="1"/>
  <c r="R5077" i="10"/>
  <c r="J5076" i="10"/>
  <c r="AA5075" i="10"/>
  <c r="AC5075" i="10" s="1"/>
  <c r="G5077" i="10"/>
  <c r="P5077" i="10"/>
  <c r="A5078" i="10"/>
  <c r="O5077" i="10"/>
  <c r="AI5077" i="10"/>
  <c r="D5077" i="10"/>
  <c r="K5077" i="10"/>
  <c r="B5077" i="10"/>
  <c r="F5077" i="10"/>
  <c r="C5077" i="10"/>
  <c r="E5077" i="10"/>
  <c r="AF5077" i="10"/>
  <c r="AE5077" i="10"/>
  <c r="H5077" i="10"/>
  <c r="T5077" i="10"/>
  <c r="AG5077" i="10" s="1"/>
  <c r="Q5077" i="10"/>
  <c r="V5076" i="10"/>
  <c r="AH5076" i="10"/>
  <c r="W5076" i="10"/>
  <c r="Y5076" i="10" s="1"/>
  <c r="U5076" i="10"/>
  <c r="X5076" i="10"/>
  <c r="Z5076" i="10" s="1"/>
  <c r="O3472" i="10"/>
  <c r="P3472" i="10"/>
  <c r="Q3471" i="10"/>
  <c r="M3472" i="10"/>
  <c r="N3472" i="10"/>
  <c r="F3473" i="10"/>
  <c r="S5078" i="10" l="1"/>
  <c r="I5078" i="10"/>
  <c r="R5078" i="10"/>
  <c r="J5077" i="10"/>
  <c r="V5077" i="10"/>
  <c r="W5077" i="10"/>
  <c r="Y5077" i="10" s="1"/>
  <c r="X5077" i="10"/>
  <c r="Z5077" i="10" s="1"/>
  <c r="AH5077" i="10"/>
  <c r="U5077" i="10"/>
  <c r="AA5076" i="10"/>
  <c r="AC5076" i="10" s="1"/>
  <c r="G5078" i="10"/>
  <c r="AE5078" i="10"/>
  <c r="C5078" i="10"/>
  <c r="AF5078" i="10"/>
  <c r="H5078" i="10"/>
  <c r="T5078" i="10"/>
  <c r="AG5078" i="10" s="1"/>
  <c r="B5078" i="10"/>
  <c r="AI5078" i="10"/>
  <c r="K5078" i="10"/>
  <c r="A5079" i="10"/>
  <c r="D5078" i="10"/>
  <c r="Q5078" i="10"/>
  <c r="P5078" i="10"/>
  <c r="F5078" i="10"/>
  <c r="O5078" i="10"/>
  <c r="E5078" i="10"/>
  <c r="AB5076" i="10"/>
  <c r="AD5076" i="10" s="1"/>
  <c r="Q3472" i="10"/>
  <c r="H3473" i="10"/>
  <c r="D3474" i="10"/>
  <c r="E3474" i="10" s="1"/>
  <c r="C3475" i="10" s="1"/>
  <c r="S5079" i="10" l="1"/>
  <c r="I5079" i="10"/>
  <c r="R5079" i="10"/>
  <c r="AA5077" i="10"/>
  <c r="AC5077" i="10" s="1"/>
  <c r="J5078" i="10"/>
  <c r="AB5077" i="10"/>
  <c r="AD5077" i="10" s="1"/>
  <c r="G5079" i="10"/>
  <c r="O5079" i="10"/>
  <c r="Q5079" i="10"/>
  <c r="A5080" i="10"/>
  <c r="D5079" i="10"/>
  <c r="AF5079" i="10"/>
  <c r="C5079" i="10"/>
  <c r="AE5079" i="10"/>
  <c r="AI5079" i="10"/>
  <c r="P5079" i="10"/>
  <c r="T5079" i="10"/>
  <c r="AG5079" i="10" s="1"/>
  <c r="B5079" i="10"/>
  <c r="H5079" i="10"/>
  <c r="E5079" i="10"/>
  <c r="K5079" i="10"/>
  <c r="F5079" i="10"/>
  <c r="W5078" i="10"/>
  <c r="Y5078" i="10" s="1"/>
  <c r="AH5078" i="10"/>
  <c r="U5078" i="10"/>
  <c r="V5078" i="10"/>
  <c r="X5078" i="10"/>
  <c r="Z5078" i="10" s="1"/>
  <c r="L3473" i="10"/>
  <c r="F3474" i="10"/>
  <c r="S5080" i="10" l="1"/>
  <c r="I5080" i="10"/>
  <c r="R5080" i="10"/>
  <c r="J5079" i="10"/>
  <c r="AH5079" i="10"/>
  <c r="V5079" i="10"/>
  <c r="X5079" i="10"/>
  <c r="Z5079" i="10" s="1"/>
  <c r="U5079" i="10"/>
  <c r="W5079" i="10"/>
  <c r="Y5079" i="10" s="1"/>
  <c r="AB5078" i="10"/>
  <c r="AD5078" i="10" s="1"/>
  <c r="AA5078" i="10"/>
  <c r="AC5078" i="10" s="1"/>
  <c r="G5080" i="10"/>
  <c r="C5080" i="10"/>
  <c r="AF5080" i="10"/>
  <c r="H5080" i="10"/>
  <c r="K5080" i="10"/>
  <c r="A5081" i="10"/>
  <c r="F5080" i="10"/>
  <c r="E5080" i="10"/>
  <c r="T5080" i="10"/>
  <c r="AG5080" i="10" s="1"/>
  <c r="Q5080" i="10"/>
  <c r="B5080" i="10"/>
  <c r="AI5080" i="10"/>
  <c r="O5080" i="10"/>
  <c r="P5080" i="10"/>
  <c r="AE5080" i="10"/>
  <c r="D5080" i="10"/>
  <c r="O3473" i="10"/>
  <c r="P3473" i="10"/>
  <c r="N3473" i="10"/>
  <c r="M3473" i="10"/>
  <c r="L3474" i="10"/>
  <c r="H3474" i="10"/>
  <c r="D3475" i="10"/>
  <c r="E3475" i="10" s="1"/>
  <c r="C3476" i="10" s="1"/>
  <c r="S5081" i="10" l="1"/>
  <c r="I5081" i="10"/>
  <c r="R5081" i="10"/>
  <c r="J5080" i="10"/>
  <c r="AB5079" i="10"/>
  <c r="AD5079" i="10" s="1"/>
  <c r="X5080" i="10"/>
  <c r="Z5080" i="10" s="1"/>
  <c r="W5080" i="10"/>
  <c r="Y5080" i="10" s="1"/>
  <c r="AH5080" i="10"/>
  <c r="U5080" i="10"/>
  <c r="V5080" i="10"/>
  <c r="AA5079" i="10"/>
  <c r="AC5079" i="10" s="1"/>
  <c r="G5081" i="10"/>
  <c r="C5081" i="10"/>
  <c r="E5081" i="10"/>
  <c r="AF5081" i="10"/>
  <c r="AI5081" i="10"/>
  <c r="H5081" i="10"/>
  <c r="T5081" i="10"/>
  <c r="AG5081" i="10" s="1"/>
  <c r="Q5081" i="10"/>
  <c r="B5081" i="10"/>
  <c r="D5081" i="10"/>
  <c r="K5081" i="10"/>
  <c r="F5081" i="10"/>
  <c r="AE5081" i="10"/>
  <c r="P5081" i="10"/>
  <c r="A5082" i="10"/>
  <c r="O5081" i="10"/>
  <c r="O3474" i="10"/>
  <c r="P3474" i="10"/>
  <c r="Q3473" i="10"/>
  <c r="N3474" i="10"/>
  <c r="M3474" i="10"/>
  <c r="E40" i="11"/>
  <c r="D40" i="11"/>
  <c r="F3475" i="10"/>
  <c r="S5082" i="10" l="1"/>
  <c r="I5082" i="10"/>
  <c r="AA5080" i="10"/>
  <c r="AC5080" i="10" s="1"/>
  <c r="R5082" i="10"/>
  <c r="J5081" i="10"/>
  <c r="AB5080" i="10"/>
  <c r="AD5080" i="10" s="1"/>
  <c r="G5082" i="10"/>
  <c r="AE5082" i="10"/>
  <c r="C5082" i="10"/>
  <c r="AF5082" i="10"/>
  <c r="D5082" i="10"/>
  <c r="F5082" i="10"/>
  <c r="O5082" i="10"/>
  <c r="E5082" i="10"/>
  <c r="B5082" i="10"/>
  <c r="AI5082" i="10"/>
  <c r="K5082" i="10"/>
  <c r="A5083" i="10"/>
  <c r="P5082" i="10"/>
  <c r="Q5082" i="10"/>
  <c r="T5082" i="10"/>
  <c r="AG5082" i="10" s="1"/>
  <c r="H5082" i="10"/>
  <c r="V5081" i="10"/>
  <c r="U5081" i="10"/>
  <c r="X5081" i="10"/>
  <c r="Z5081" i="10" s="1"/>
  <c r="AH5081" i="10"/>
  <c r="W5081" i="10"/>
  <c r="Y5081" i="10" s="1"/>
  <c r="Q3474" i="10"/>
  <c r="H3475" i="10"/>
  <c r="D3476" i="10"/>
  <c r="E3476" i="10" s="1"/>
  <c r="C3477" i="10" s="1"/>
  <c r="S5083" i="10" l="1"/>
  <c r="I5083" i="10"/>
  <c r="R5083" i="10"/>
  <c r="J5082" i="10"/>
  <c r="AB5081" i="10"/>
  <c r="AD5081" i="10" s="1"/>
  <c r="AA5081" i="10"/>
  <c r="AC5081" i="10" s="1"/>
  <c r="W5082" i="10"/>
  <c r="Y5082" i="10" s="1"/>
  <c r="AH5082" i="10"/>
  <c r="U5082" i="10"/>
  <c r="V5082" i="10"/>
  <c r="X5082" i="10"/>
  <c r="Z5082" i="10" s="1"/>
  <c r="G5083" i="10"/>
  <c r="H5083" i="10"/>
  <c r="E5083" i="10"/>
  <c r="K5083" i="10"/>
  <c r="B5083" i="10"/>
  <c r="D5083" i="10"/>
  <c r="AF5083" i="10"/>
  <c r="C5083" i="10"/>
  <c r="F5083" i="10"/>
  <c r="AE5083" i="10"/>
  <c r="O5083" i="10"/>
  <c r="Q5083" i="10"/>
  <c r="A5084" i="10"/>
  <c r="AI5083" i="10"/>
  <c r="P5083" i="10"/>
  <c r="T5083" i="10"/>
  <c r="AG5083" i="10" s="1"/>
  <c r="L3475" i="10"/>
  <c r="F3476" i="10"/>
  <c r="H3476" i="10" s="1"/>
  <c r="S5084" i="10" l="1"/>
  <c r="I5084" i="10"/>
  <c r="R5084" i="10"/>
  <c r="J5083" i="10"/>
  <c r="AB5082" i="10"/>
  <c r="AD5082" i="10" s="1"/>
  <c r="AA5082" i="10"/>
  <c r="AC5082" i="10" s="1"/>
  <c r="X5083" i="10"/>
  <c r="Z5083" i="10" s="1"/>
  <c r="U5083" i="10"/>
  <c r="V5083" i="10"/>
  <c r="AH5083" i="10"/>
  <c r="W5083" i="10"/>
  <c r="Y5083" i="10" s="1"/>
  <c r="G5084" i="10"/>
  <c r="B5084" i="10"/>
  <c r="AI5084" i="10"/>
  <c r="O5084" i="10"/>
  <c r="H5084" i="10"/>
  <c r="K5084" i="10"/>
  <c r="P5084" i="10"/>
  <c r="C5084" i="10"/>
  <c r="D5084" i="10"/>
  <c r="F5084" i="10"/>
  <c r="E5084" i="10"/>
  <c r="T5084" i="10"/>
  <c r="AG5084" i="10" s="1"/>
  <c r="Q5084" i="10"/>
  <c r="AE5084" i="10"/>
  <c r="A5085" i="10"/>
  <c r="AF5084" i="10"/>
  <c r="P3475" i="10"/>
  <c r="O3475" i="10"/>
  <c r="M3475" i="10"/>
  <c r="N3475" i="10"/>
  <c r="L3476" i="10"/>
  <c r="D3477" i="10"/>
  <c r="E3477" i="10" s="1"/>
  <c r="C3478" i="10" s="1"/>
  <c r="S5085" i="10" l="1"/>
  <c r="I5085" i="10"/>
  <c r="R5085" i="10"/>
  <c r="J5084" i="10"/>
  <c r="AB5083" i="10"/>
  <c r="AD5083" i="10" s="1"/>
  <c r="X5084" i="10"/>
  <c r="Z5084" i="10" s="1"/>
  <c r="W5084" i="10"/>
  <c r="Y5084" i="10" s="1"/>
  <c r="V5084" i="10"/>
  <c r="AH5084" i="10"/>
  <c r="U5084" i="10"/>
  <c r="AA5083" i="10"/>
  <c r="AC5083" i="10" s="1"/>
  <c r="G5085" i="10"/>
  <c r="D5085" i="10"/>
  <c r="K5085" i="10"/>
  <c r="O5085" i="10"/>
  <c r="A5086" i="10"/>
  <c r="AE5085" i="10"/>
  <c r="H5085" i="10"/>
  <c r="E5085" i="10"/>
  <c r="T5085" i="10"/>
  <c r="AG5085" i="10" s="1"/>
  <c r="AI5085" i="10"/>
  <c r="C5085" i="10"/>
  <c r="Q5085" i="10"/>
  <c r="F5085" i="10"/>
  <c r="P5085" i="10"/>
  <c r="B5085" i="10"/>
  <c r="AF5085" i="10"/>
  <c r="O3476" i="10"/>
  <c r="P3476" i="10"/>
  <c r="Q3475" i="10"/>
  <c r="M3476" i="10"/>
  <c r="N3476" i="10"/>
  <c r="F3477" i="10"/>
  <c r="S5086" i="10" l="1"/>
  <c r="I5086" i="10"/>
  <c r="R5086" i="10"/>
  <c r="J5085" i="10"/>
  <c r="AA5084" i="10"/>
  <c r="AC5084" i="10" s="1"/>
  <c r="X5085" i="10"/>
  <c r="Z5085" i="10" s="1"/>
  <c r="U5085" i="10"/>
  <c r="W5085" i="10"/>
  <c r="Y5085" i="10" s="1"/>
  <c r="V5085" i="10"/>
  <c r="AH5085" i="10"/>
  <c r="G5086" i="10"/>
  <c r="K5086" i="10"/>
  <c r="A5087" i="10"/>
  <c r="P5086" i="10"/>
  <c r="AE5086" i="10"/>
  <c r="O5086" i="10"/>
  <c r="E5086" i="10"/>
  <c r="F5086" i="10"/>
  <c r="C5086" i="10"/>
  <c r="AF5086" i="10"/>
  <c r="H5086" i="10"/>
  <c r="B5086" i="10"/>
  <c r="AI5086" i="10"/>
  <c r="T5086" i="10"/>
  <c r="AG5086" i="10" s="1"/>
  <c r="Q5086" i="10"/>
  <c r="D5086" i="10"/>
  <c r="AB5084" i="10"/>
  <c r="AD5084" i="10" s="1"/>
  <c r="Q3476" i="10"/>
  <c r="H3477" i="10"/>
  <c r="D3478" i="10"/>
  <c r="E3478" i="10" s="1"/>
  <c r="C3479" i="10" s="1"/>
  <c r="S5087" i="10" l="1"/>
  <c r="I5087" i="10"/>
  <c r="R5087" i="10"/>
  <c r="J5086" i="10"/>
  <c r="AA5085" i="10"/>
  <c r="AC5085" i="10" s="1"/>
  <c r="V5086" i="10"/>
  <c r="X5086" i="10"/>
  <c r="Z5086" i="10" s="1"/>
  <c r="W5086" i="10"/>
  <c r="Y5086" i="10" s="1"/>
  <c r="U5086" i="10"/>
  <c r="AH5086" i="10"/>
  <c r="G5087" i="10"/>
  <c r="E5087" i="10"/>
  <c r="AF5087" i="10"/>
  <c r="K5087" i="10"/>
  <c r="AI5087" i="10"/>
  <c r="H5087" i="10"/>
  <c r="Q5087" i="10"/>
  <c r="AE5087" i="10"/>
  <c r="B5087" i="10"/>
  <c r="D5087" i="10"/>
  <c r="F5087" i="10"/>
  <c r="T5087" i="10"/>
  <c r="AG5087" i="10" s="1"/>
  <c r="P5087" i="10"/>
  <c r="O5087" i="10"/>
  <c r="C5087" i="10"/>
  <c r="AB5085" i="10"/>
  <c r="AD5085" i="10" s="1"/>
  <c r="L3477" i="10"/>
  <c r="F3478" i="10"/>
  <c r="H3478" i="10" s="1"/>
  <c r="AB5086" i="10" l="1"/>
  <c r="AD5086" i="10" s="1"/>
  <c r="AA5086" i="10"/>
  <c r="AC5086" i="10" s="1"/>
  <c r="J5087" i="10"/>
  <c r="X5087" i="10"/>
  <c r="Z5087" i="10" s="1"/>
  <c r="AH5087" i="10"/>
  <c r="V5087" i="10"/>
  <c r="U5087" i="10"/>
  <c r="W5087" i="10"/>
  <c r="Y5087" i="10" s="1"/>
  <c r="P3477" i="10"/>
  <c r="O3477" i="10"/>
  <c r="M3477" i="10"/>
  <c r="N3477" i="10"/>
  <c r="L3478" i="10"/>
  <c r="D3479" i="10"/>
  <c r="E3479" i="10" s="1"/>
  <c r="C3480" i="10" s="1"/>
  <c r="AB5087" i="10" l="1"/>
  <c r="AD5087" i="10" s="1"/>
  <c r="AA5087" i="10"/>
  <c r="AC5087" i="10" s="1"/>
  <c r="P3478" i="10"/>
  <c r="O3478" i="10"/>
  <c r="Q3477" i="10"/>
  <c r="M3478" i="10"/>
  <c r="N3478" i="10"/>
  <c r="F3479" i="10"/>
  <c r="Q3478" i="10" l="1"/>
  <c r="H3479" i="10"/>
  <c r="D3480" i="10"/>
  <c r="E3480" i="10" s="1"/>
  <c r="C3481" i="10" s="1"/>
  <c r="L3479" i="10" l="1"/>
  <c r="F3480" i="10"/>
  <c r="O3479" i="10" l="1"/>
  <c r="P3479" i="10"/>
  <c r="M3479" i="10"/>
  <c r="N3479" i="10"/>
  <c r="L3480" i="10"/>
  <c r="H3480" i="10"/>
  <c r="D3481" i="10"/>
  <c r="E3481" i="10" s="1"/>
  <c r="C3482" i="10" s="1"/>
  <c r="P3480" i="10" l="1"/>
  <c r="O3480" i="10"/>
  <c r="Q3479" i="10"/>
  <c r="N3480" i="10"/>
  <c r="M3480" i="10"/>
  <c r="F3481" i="10"/>
  <c r="Q3480" i="10" l="1"/>
  <c r="H3481" i="10"/>
  <c r="D3482" i="10"/>
  <c r="E3482" i="10" s="1"/>
  <c r="C3483" i="10" s="1"/>
  <c r="L3481" i="10" l="1"/>
  <c r="F3482" i="10"/>
  <c r="H3482" i="10" s="1"/>
  <c r="P3481" i="10" l="1"/>
  <c r="O3481" i="10"/>
  <c r="M3481" i="10"/>
  <c r="N3481" i="10"/>
  <c r="D3483" i="10"/>
  <c r="E3483" i="10" s="1"/>
  <c r="C3484" i="10" s="1"/>
  <c r="Q3481" i="10" l="1"/>
  <c r="L3482" i="10"/>
  <c r="F3483" i="10"/>
  <c r="O3482" i="10" l="1"/>
  <c r="P3482" i="10"/>
  <c r="M3482" i="10"/>
  <c r="N3482" i="10"/>
  <c r="L3483" i="10"/>
  <c r="H3483" i="10"/>
  <c r="D3484" i="10"/>
  <c r="E3484" i="10" s="1"/>
  <c r="C3485" i="10" s="1"/>
  <c r="O3483" i="10" l="1"/>
  <c r="P3483" i="10"/>
  <c r="Q3482" i="10"/>
  <c r="M3483" i="10"/>
  <c r="N3483" i="10"/>
  <c r="F3484" i="10"/>
  <c r="Q3483" i="10" l="1"/>
  <c r="H3484" i="10"/>
  <c r="D3485" i="10"/>
  <c r="E3485" i="10" s="1"/>
  <c r="C3486" i="10" s="1"/>
  <c r="L3484" i="10" l="1"/>
  <c r="F3485" i="10"/>
  <c r="P3484" i="10" l="1"/>
  <c r="O3484" i="10"/>
  <c r="M3484" i="10"/>
  <c r="N3484" i="10"/>
  <c r="L3485" i="10"/>
  <c r="H3485" i="10"/>
  <c r="D3486" i="10"/>
  <c r="E3486" i="10" s="1"/>
  <c r="C3487" i="10" s="1"/>
  <c r="Q3484" i="10" l="1"/>
  <c r="O3485" i="10"/>
  <c r="P3485" i="10"/>
  <c r="N3485" i="10"/>
  <c r="M3485" i="10"/>
  <c r="F3486" i="10"/>
  <c r="Q3485" i="10" l="1"/>
  <c r="H3486" i="10"/>
  <c r="D3487" i="10"/>
  <c r="E3487" i="10" s="1"/>
  <c r="C3488" i="10" s="1"/>
  <c r="L3486" i="10" l="1"/>
  <c r="F3487" i="10"/>
  <c r="O3486" i="10" l="1"/>
  <c r="P3486" i="10"/>
  <c r="M3486" i="10"/>
  <c r="N3486" i="10"/>
  <c r="L3487" i="10"/>
  <c r="H3487" i="10"/>
  <c r="D3488" i="10"/>
  <c r="E3488" i="10" s="1"/>
  <c r="C3489" i="10" s="1"/>
  <c r="P3487" i="10" l="1"/>
  <c r="O3487" i="10"/>
  <c r="Q3486" i="10"/>
  <c r="M3487" i="10"/>
  <c r="N3487" i="10"/>
  <c r="F3488" i="10"/>
  <c r="Q3487" i="10" l="1"/>
  <c r="H3488" i="10"/>
  <c r="D3489" i="10"/>
  <c r="E3489" i="10" s="1"/>
  <c r="C3490" i="10" s="1"/>
  <c r="L3488" i="10" l="1"/>
  <c r="F3489" i="10"/>
  <c r="H3489" i="10" s="1"/>
  <c r="P3488" i="10" l="1"/>
  <c r="O3488" i="10"/>
  <c r="M3488" i="10"/>
  <c r="N3488" i="10"/>
  <c r="L3489" i="10"/>
  <c r="D3490" i="10"/>
  <c r="E3490" i="10" s="1"/>
  <c r="C3491" i="10" s="1"/>
  <c r="O3489" i="10" l="1"/>
  <c r="P3489" i="10"/>
  <c r="Q3488" i="10"/>
  <c r="M3489" i="10"/>
  <c r="N3489" i="10"/>
  <c r="F3490" i="10"/>
  <c r="Q3489" i="10" l="1"/>
  <c r="L3490" i="10"/>
  <c r="H3490" i="10"/>
  <c r="D3491" i="10"/>
  <c r="E3491" i="10" s="1"/>
  <c r="C3492" i="10" s="1"/>
  <c r="O3490" i="10" l="1"/>
  <c r="P3490" i="10"/>
  <c r="N3490" i="10"/>
  <c r="M3490" i="10"/>
  <c r="F3491" i="10"/>
  <c r="Q3490" i="10" l="1"/>
  <c r="H3491" i="10"/>
  <c r="D3492" i="10"/>
  <c r="E3492" i="10" s="1"/>
  <c r="C3493" i="10" s="1"/>
  <c r="L3491" i="10" l="1"/>
  <c r="F3492" i="10"/>
  <c r="H3492" i="10" s="1"/>
  <c r="P3491" i="10" l="1"/>
  <c r="O3491" i="10"/>
  <c r="M3491" i="10"/>
  <c r="N3491" i="10"/>
  <c r="L3492" i="10"/>
  <c r="D3493" i="10"/>
  <c r="E3493" i="10" s="1"/>
  <c r="C3494" i="10" s="1"/>
  <c r="O3492" i="10" l="1"/>
  <c r="P3492" i="10"/>
  <c r="Q3491" i="10"/>
  <c r="M3492" i="10"/>
  <c r="N3492" i="10"/>
  <c r="F3493" i="10"/>
  <c r="Q3492" i="10" l="1"/>
  <c r="L3493" i="10"/>
  <c r="H3493" i="10"/>
  <c r="D3494" i="10"/>
  <c r="E3494" i="10" s="1"/>
  <c r="C3495" i="10" s="1"/>
  <c r="P3493" i="10" l="1"/>
  <c r="O3493" i="10"/>
  <c r="N3493" i="10"/>
  <c r="M3493" i="10"/>
  <c r="F3494" i="10"/>
  <c r="Q3493" i="10" l="1"/>
  <c r="H3494" i="10"/>
  <c r="D3495" i="10"/>
  <c r="E3495" i="10" s="1"/>
  <c r="C3496" i="10" s="1"/>
  <c r="L3494" i="10" l="1"/>
  <c r="F3495" i="10"/>
  <c r="O3494" i="10" l="1"/>
  <c r="P3494" i="10"/>
  <c r="N3494" i="10"/>
  <c r="M3494" i="10"/>
  <c r="L3495" i="10"/>
  <c r="H3495" i="10"/>
  <c r="D3496" i="10"/>
  <c r="E3496" i="10" s="1"/>
  <c r="C3497" i="10" s="1"/>
  <c r="P3495" i="10" l="1"/>
  <c r="O3495" i="10"/>
  <c r="Q3494" i="10"/>
  <c r="N3495" i="10"/>
  <c r="M3495" i="10"/>
  <c r="F3496" i="10"/>
  <c r="Q3495" i="10" l="1"/>
  <c r="H3496" i="10"/>
  <c r="D3497" i="10"/>
  <c r="E3497" i="10" s="1"/>
  <c r="C3498" i="10" s="1"/>
  <c r="L3496" i="10" l="1"/>
  <c r="F3497" i="10"/>
  <c r="H3497" i="10" s="1"/>
  <c r="O3496" i="10" l="1"/>
  <c r="P3496" i="10"/>
  <c r="M3496" i="10"/>
  <c r="N3496" i="10"/>
  <c r="L3497" i="10"/>
  <c r="D3498" i="10"/>
  <c r="E3498" i="10" s="1"/>
  <c r="C3499" i="10" s="1"/>
  <c r="O3497" i="10" l="1"/>
  <c r="P3497" i="10"/>
  <c r="Q3496" i="10"/>
  <c r="M3497" i="10"/>
  <c r="N3497" i="10"/>
  <c r="F3498" i="10"/>
  <c r="Q3497" i="10" l="1"/>
  <c r="L3498" i="10"/>
  <c r="H3498" i="10"/>
  <c r="D3499" i="10"/>
  <c r="E3499" i="10" s="1"/>
  <c r="C3500" i="10" s="1"/>
  <c r="O3498" i="10" l="1"/>
  <c r="P3498" i="10"/>
  <c r="N3498" i="10"/>
  <c r="M3498" i="10"/>
  <c r="F3499" i="10"/>
  <c r="Q3498" i="10" l="1"/>
  <c r="H3499" i="10"/>
  <c r="D3500" i="10"/>
  <c r="E3500" i="10" s="1"/>
  <c r="C3501" i="10" s="1"/>
  <c r="L3499" i="10" l="1"/>
  <c r="F3500" i="10"/>
  <c r="H3500" i="10" s="1"/>
  <c r="P3499" i="10" l="1"/>
  <c r="O3499" i="10"/>
  <c r="M3499" i="10"/>
  <c r="N3499" i="10"/>
  <c r="L3500" i="10"/>
  <c r="D3501" i="10"/>
  <c r="E3501" i="10" s="1"/>
  <c r="C3502" i="10" s="1"/>
  <c r="O3500" i="10" l="1"/>
  <c r="P3500" i="10"/>
  <c r="Q3499" i="10"/>
  <c r="N3500" i="10"/>
  <c r="M3500" i="10"/>
  <c r="F3501" i="10"/>
  <c r="Q3500" i="10" l="1"/>
  <c r="L3501" i="10"/>
  <c r="H3501" i="10"/>
  <c r="D3502" i="10"/>
  <c r="E3502" i="10" s="1"/>
  <c r="C3503" i="10" s="1"/>
  <c r="P3501" i="10" l="1"/>
  <c r="O3501" i="10"/>
  <c r="N3501" i="10"/>
  <c r="M3501" i="10"/>
  <c r="F3502" i="10"/>
  <c r="Q3501" i="10" l="1"/>
  <c r="H3502" i="10"/>
  <c r="D3503" i="10"/>
  <c r="E3503" i="10" s="1"/>
  <c r="C3504" i="10" s="1"/>
  <c r="L3502" i="10" l="1"/>
  <c r="F3503" i="10"/>
  <c r="H3503" i="10" s="1"/>
  <c r="P3502" i="10" l="1"/>
  <c r="O3502" i="10"/>
  <c r="M3502" i="10"/>
  <c r="N3502" i="10"/>
  <c r="L3503" i="10"/>
  <c r="D3504" i="10"/>
  <c r="E3504" i="10" s="1"/>
  <c r="C3505" i="10" s="1"/>
  <c r="O3503" i="10" l="1"/>
  <c r="P3503" i="10"/>
  <c r="Q3502" i="10"/>
  <c r="M3503" i="10"/>
  <c r="N3503" i="10"/>
  <c r="F3504" i="10"/>
  <c r="Q3503" i="10" l="1"/>
  <c r="H3504" i="10"/>
  <c r="D3505" i="10"/>
  <c r="E3505" i="10" s="1"/>
  <c r="C3506" i="10" s="1"/>
  <c r="L3504" i="10" l="1"/>
  <c r="F3505" i="10"/>
  <c r="O3504" i="10" l="1"/>
  <c r="P3504" i="10"/>
  <c r="N3504" i="10"/>
  <c r="M3504" i="10"/>
  <c r="L3505" i="10"/>
  <c r="H3505" i="10"/>
  <c r="D3506" i="10"/>
  <c r="E3506" i="10" s="1"/>
  <c r="C3507" i="10" s="1"/>
  <c r="P3505" i="10" l="1"/>
  <c r="O3505" i="10"/>
  <c r="Q3504" i="10"/>
  <c r="N3505" i="10"/>
  <c r="M3505" i="10"/>
  <c r="F3506" i="10"/>
  <c r="Q3505" i="10" l="1"/>
  <c r="H3506" i="10"/>
  <c r="D3507" i="10"/>
  <c r="E3507" i="10" s="1"/>
  <c r="C3508" i="10" s="1"/>
  <c r="L3506" i="10" l="1"/>
  <c r="F3507" i="10"/>
  <c r="O3506" i="10" l="1"/>
  <c r="P3506" i="10"/>
  <c r="N3506" i="10"/>
  <c r="M3506" i="10"/>
  <c r="L3507" i="10"/>
  <c r="H3507" i="10"/>
  <c r="D3508" i="10"/>
  <c r="E3508" i="10" s="1"/>
  <c r="C3509" i="10" s="1"/>
  <c r="O3507" i="10" l="1"/>
  <c r="P3507" i="10"/>
  <c r="Q3506" i="10"/>
  <c r="N3507" i="10"/>
  <c r="M3507" i="10"/>
  <c r="F3508" i="10"/>
  <c r="Q3507" i="10" l="1"/>
  <c r="H3508" i="10"/>
  <c r="D3509" i="10"/>
  <c r="E3509" i="10" s="1"/>
  <c r="C3510" i="10" s="1"/>
  <c r="L3508" i="10" l="1"/>
  <c r="F3509" i="10"/>
  <c r="H3509" i="10" s="1"/>
  <c r="P3508" i="10" l="1"/>
  <c r="O3508" i="10"/>
  <c r="M3508" i="10"/>
  <c r="N3508" i="10"/>
  <c r="D3510" i="10"/>
  <c r="E3510" i="10" s="1"/>
  <c r="C3511" i="10" s="1"/>
  <c r="Q3508" i="10" l="1"/>
  <c r="L3509" i="10"/>
  <c r="F3510" i="10"/>
  <c r="H3510" i="10" s="1"/>
  <c r="O3509" i="10" l="1"/>
  <c r="P3509" i="10"/>
  <c r="M3509" i="10"/>
  <c r="N3509" i="10"/>
  <c r="L3510" i="10"/>
  <c r="D3511" i="10"/>
  <c r="E3511" i="10" s="1"/>
  <c r="C3512" i="10" s="1"/>
  <c r="O3510" i="10" l="1"/>
  <c r="P3510" i="10"/>
  <c r="Q3509" i="10"/>
  <c r="M3510" i="10"/>
  <c r="N3510" i="10"/>
  <c r="F3511" i="10"/>
  <c r="Q3510" i="10" l="1"/>
  <c r="H3511" i="10"/>
  <c r="D3512" i="10"/>
  <c r="E3512" i="10" s="1"/>
  <c r="C3513" i="10" s="1"/>
  <c r="L3511" i="10" l="1"/>
  <c r="F3512" i="10"/>
  <c r="O3511" i="10" l="1"/>
  <c r="P3511" i="10"/>
  <c r="N3511" i="10"/>
  <c r="M3511" i="10"/>
  <c r="L3512" i="10"/>
  <c r="H3512" i="10"/>
  <c r="D3513" i="10"/>
  <c r="E3513" i="10" s="1"/>
  <c r="C3514" i="10" s="1"/>
  <c r="P3512" i="10" l="1"/>
  <c r="O3512" i="10"/>
  <c r="Q3511" i="10"/>
  <c r="M3512" i="10"/>
  <c r="N3512" i="10"/>
  <c r="F3513" i="10"/>
  <c r="Q3512" i="10" l="1"/>
  <c r="H3513" i="10"/>
  <c r="D3514" i="10"/>
  <c r="E3514" i="10" s="1"/>
  <c r="C3515" i="10" s="1"/>
  <c r="L3513" i="10" l="1"/>
  <c r="F3514" i="10"/>
  <c r="O3513" i="10" l="1"/>
  <c r="P3513" i="10"/>
  <c r="N3513" i="10"/>
  <c r="M3513" i="10"/>
  <c r="L3514" i="10"/>
  <c r="H3514" i="10"/>
  <c r="D3515" i="10"/>
  <c r="E3515" i="10" s="1"/>
  <c r="C3516" i="10" s="1"/>
  <c r="O3514" i="10" l="1"/>
  <c r="P3514" i="10"/>
  <c r="Q3513" i="10"/>
  <c r="N3514" i="10"/>
  <c r="M3514" i="10"/>
  <c r="F3515" i="10"/>
  <c r="Q3514" i="10" l="1"/>
  <c r="H3515" i="10"/>
  <c r="D3516" i="10"/>
  <c r="E3516" i="10" s="1"/>
  <c r="C3517" i="10" s="1"/>
  <c r="L3515" i="10" l="1"/>
  <c r="F3516" i="10"/>
  <c r="H3516" i="10" s="1"/>
  <c r="P3515" i="10" l="1"/>
  <c r="O3515" i="10"/>
  <c r="M3515" i="10"/>
  <c r="N3515" i="10"/>
  <c r="L3516" i="10"/>
  <c r="D3517" i="10"/>
  <c r="E3517" i="10" s="1"/>
  <c r="C3518" i="10" s="1"/>
  <c r="O3516" i="10" l="1"/>
  <c r="P3516" i="10"/>
  <c r="Q3515" i="10"/>
  <c r="M3516" i="10"/>
  <c r="N3516" i="10"/>
  <c r="F3517" i="10"/>
  <c r="Q3516" i="10" l="1"/>
  <c r="H3517" i="10"/>
  <c r="D3518" i="10"/>
  <c r="E3518" i="10" s="1"/>
  <c r="C3519" i="10" s="1"/>
  <c r="L3517" i="10" l="1"/>
  <c r="F3518" i="10"/>
  <c r="P3517" i="10" l="1"/>
  <c r="O3517" i="10"/>
  <c r="M3517" i="10"/>
  <c r="N3517" i="10"/>
  <c r="L3518" i="10"/>
  <c r="H3518" i="10"/>
  <c r="D3519" i="10"/>
  <c r="E3519" i="10" s="1"/>
  <c r="C3520" i="10" s="1"/>
  <c r="Q3517" i="10" l="1"/>
  <c r="O3518" i="10"/>
  <c r="P3518" i="10"/>
  <c r="N3518" i="10"/>
  <c r="M3518" i="10"/>
  <c r="F3519" i="10"/>
  <c r="Q3518" i="10" l="1"/>
  <c r="H3519" i="10"/>
  <c r="D3520" i="10"/>
  <c r="E3520" i="10" s="1"/>
  <c r="C3521" i="10" s="1"/>
  <c r="L3519" i="10" l="1"/>
  <c r="F3520" i="10"/>
  <c r="H3520" i="10" s="1"/>
  <c r="O3519" i="10" l="1"/>
  <c r="P3519" i="10"/>
  <c r="M3519" i="10"/>
  <c r="N3519" i="10"/>
  <c r="L3520" i="10"/>
  <c r="D3521" i="10"/>
  <c r="E3521" i="10" s="1"/>
  <c r="C3522" i="10" s="1"/>
  <c r="P3520" i="10" l="1"/>
  <c r="O3520" i="10"/>
  <c r="Q3519" i="10"/>
  <c r="M3520" i="10"/>
  <c r="N3520" i="10"/>
  <c r="F3521" i="10"/>
  <c r="Q3520" i="10" l="1"/>
  <c r="H3521" i="10"/>
  <c r="D3522" i="10"/>
  <c r="E3522" i="10" s="1"/>
  <c r="C3523" i="10" s="1"/>
  <c r="L3521" i="10" l="1"/>
  <c r="F3522" i="10"/>
  <c r="H3522" i="10" s="1"/>
  <c r="O3521" i="10" l="1"/>
  <c r="P3521" i="10"/>
  <c r="M3521" i="10"/>
  <c r="N3521" i="10"/>
  <c r="L3522" i="10"/>
  <c r="D3523" i="10"/>
  <c r="E3523" i="10" s="1"/>
  <c r="C3524" i="10" s="1"/>
  <c r="O3522" i="10" l="1"/>
  <c r="P3522" i="10"/>
  <c r="Q3521" i="10"/>
  <c r="M3522" i="10"/>
  <c r="N3522" i="10"/>
  <c r="F3523" i="10"/>
  <c r="Q3522" i="10" l="1"/>
  <c r="L3523" i="10"/>
  <c r="H3523" i="10"/>
  <c r="D3524" i="10"/>
  <c r="E3524" i="10" s="1"/>
  <c r="C3525" i="10" s="1"/>
  <c r="O3523" i="10" l="1"/>
  <c r="P3523" i="10"/>
  <c r="N3523" i="10"/>
  <c r="M3523" i="10"/>
  <c r="F3524" i="10"/>
  <c r="Q3523" i="10" l="1"/>
  <c r="H3524" i="10"/>
  <c r="D3525" i="10"/>
  <c r="E3525" i="10" s="1"/>
  <c r="C3526" i="10" s="1"/>
  <c r="L3524" i="10" l="1"/>
  <c r="F3525" i="10"/>
  <c r="P3524" i="10" l="1"/>
  <c r="O3524" i="10"/>
  <c r="N3524" i="10"/>
  <c r="M3524" i="10"/>
  <c r="L3525" i="10"/>
  <c r="H3525" i="10"/>
  <c r="D3526" i="10"/>
  <c r="E3526" i="10" s="1"/>
  <c r="C3527" i="10" s="1"/>
  <c r="O3525" i="10" l="1"/>
  <c r="P3525" i="10"/>
  <c r="Q3524" i="10"/>
  <c r="N3525" i="10"/>
  <c r="M3525" i="10"/>
  <c r="F3526" i="10"/>
  <c r="Q3525" i="10" l="1"/>
  <c r="H3526" i="10"/>
  <c r="D3527" i="10"/>
  <c r="E3527" i="10" s="1"/>
  <c r="C3528" i="10" s="1"/>
  <c r="L3526" i="10" l="1"/>
  <c r="F3527" i="10"/>
  <c r="O3526" i="10" l="1"/>
  <c r="P3526" i="10"/>
  <c r="M3526" i="10"/>
  <c r="N3526" i="10"/>
  <c r="L3527" i="10"/>
  <c r="H3527" i="10"/>
  <c r="D3528" i="10"/>
  <c r="E3528" i="10" s="1"/>
  <c r="C3529" i="10" s="1"/>
  <c r="O3527" i="10" l="1"/>
  <c r="P3527" i="10"/>
  <c r="Q3526" i="10"/>
  <c r="M3527" i="10"/>
  <c r="N3527" i="10"/>
  <c r="F3528" i="10"/>
  <c r="Q3527" i="10" l="1"/>
  <c r="H3528" i="10"/>
  <c r="D3529" i="10"/>
  <c r="E3529" i="10" s="1"/>
  <c r="C3530" i="10" s="1"/>
  <c r="L3528" i="10" l="1"/>
  <c r="F3529" i="10"/>
  <c r="H3529" i="10" s="1"/>
  <c r="O3528" i="10" l="1"/>
  <c r="P3528" i="10"/>
  <c r="M3528" i="10"/>
  <c r="N3528" i="10"/>
  <c r="L3529" i="10"/>
  <c r="D3530" i="10"/>
  <c r="E3530" i="10" s="1"/>
  <c r="C3531" i="10" s="1"/>
  <c r="P3529" i="10" l="1"/>
  <c r="O3529" i="10"/>
  <c r="Q3528" i="10"/>
  <c r="M3529" i="10"/>
  <c r="N3529" i="10"/>
  <c r="F3530" i="10"/>
  <c r="Q3529" i="10" l="1"/>
  <c r="H3530" i="10"/>
  <c r="D3531" i="10"/>
  <c r="E3531" i="10" s="1"/>
  <c r="C3532" i="10" s="1"/>
  <c r="L3530" i="10" l="1"/>
  <c r="F3531" i="10"/>
  <c r="P3530" i="10" l="1"/>
  <c r="O3530" i="10"/>
  <c r="M3530" i="10"/>
  <c r="N3530" i="10"/>
  <c r="L3531" i="10"/>
  <c r="H3531" i="10"/>
  <c r="D3532" i="10"/>
  <c r="E3532" i="10" s="1"/>
  <c r="C3533" i="10" s="1"/>
  <c r="Q3530" i="10" l="1"/>
  <c r="P3531" i="10"/>
  <c r="O3531" i="10"/>
  <c r="N3531" i="10"/>
  <c r="M3531" i="10"/>
  <c r="F3532" i="10"/>
  <c r="Q3531" i="10" l="1"/>
  <c r="H3532" i="10"/>
  <c r="D3533" i="10"/>
  <c r="E3533" i="10" s="1"/>
  <c r="C3534" i="10" s="1"/>
  <c r="L3532" i="10" l="1"/>
  <c r="F3533" i="10"/>
  <c r="O3532" i="10" l="1"/>
  <c r="P3532" i="10"/>
  <c r="N3532" i="10"/>
  <c r="M3532" i="10"/>
  <c r="L3533" i="10"/>
  <c r="H3533" i="10"/>
  <c r="D3534" i="10"/>
  <c r="E3534" i="10" s="1"/>
  <c r="C3535" i="10" s="1"/>
  <c r="O3533" i="10" l="1"/>
  <c r="P3533" i="10"/>
  <c r="Q3532" i="10"/>
  <c r="N3533" i="10"/>
  <c r="M3533" i="10"/>
  <c r="F3534" i="10"/>
  <c r="Q3533" i="10" l="1"/>
  <c r="H3534" i="10"/>
  <c r="D3535" i="10"/>
  <c r="E3535" i="10" s="1"/>
  <c r="C3536" i="10" s="1"/>
  <c r="L3534" i="10" l="1"/>
  <c r="F3535" i="10"/>
  <c r="H3535" i="10" s="1"/>
  <c r="P3534" i="10" l="1"/>
  <c r="O3534" i="10"/>
  <c r="M3534" i="10"/>
  <c r="N3534" i="10"/>
  <c r="L3535" i="10"/>
  <c r="D3536" i="10"/>
  <c r="E3536" i="10" s="1"/>
  <c r="C3537" i="10" s="1"/>
  <c r="P3535" i="10" l="1"/>
  <c r="O3535" i="10"/>
  <c r="Q3534" i="10"/>
  <c r="N3535" i="10"/>
  <c r="M3535" i="10"/>
  <c r="F3536" i="10"/>
  <c r="Q3535" i="10" l="1"/>
  <c r="L3536" i="10"/>
  <c r="H3536" i="10"/>
  <c r="D3537" i="10"/>
  <c r="E3537" i="10" s="1"/>
  <c r="C3538" i="10" s="1"/>
  <c r="P3536" i="10" l="1"/>
  <c r="O3536" i="10"/>
  <c r="N3536" i="10"/>
  <c r="M3536" i="10"/>
  <c r="F3537" i="10"/>
  <c r="Q3536" i="10" l="1"/>
  <c r="H3537" i="10"/>
  <c r="D3538" i="10"/>
  <c r="E3538" i="10" s="1"/>
  <c r="C3539" i="10" s="1"/>
  <c r="L3537" i="10" l="1"/>
  <c r="F3538" i="10"/>
  <c r="P3537" i="10" l="1"/>
  <c r="O3537" i="10"/>
  <c r="M3537" i="10"/>
  <c r="N3537" i="10"/>
  <c r="L3538" i="10"/>
  <c r="H3538" i="10"/>
  <c r="D3539" i="10"/>
  <c r="E3539" i="10" s="1"/>
  <c r="C3540" i="10" s="1"/>
  <c r="O3538" i="10" l="1"/>
  <c r="P3538" i="10"/>
  <c r="Q3537" i="10"/>
  <c r="N3538" i="10"/>
  <c r="M3538" i="10"/>
  <c r="F3539" i="10"/>
  <c r="Q3538" i="10" l="1"/>
  <c r="H3539" i="10"/>
  <c r="D3540" i="10"/>
  <c r="E3540" i="10" s="1"/>
  <c r="C3541" i="10" s="1"/>
  <c r="L3539" i="10" l="1"/>
  <c r="F3540" i="10"/>
  <c r="H3540" i="10" s="1"/>
  <c r="O3539" i="10" l="1"/>
  <c r="P3539" i="10"/>
  <c r="M3539" i="10"/>
  <c r="N3539" i="10"/>
  <c r="D3541" i="10"/>
  <c r="E3541" i="10" s="1"/>
  <c r="C3542" i="10" s="1"/>
  <c r="Q3539" i="10" l="1"/>
  <c r="L3540" i="10"/>
  <c r="F3541" i="10"/>
  <c r="O3540" i="10" l="1"/>
  <c r="P3540" i="10"/>
  <c r="N3540" i="10"/>
  <c r="M3540" i="10"/>
  <c r="L3541" i="10"/>
  <c r="H3541" i="10"/>
  <c r="D3542" i="10"/>
  <c r="E3542" i="10" s="1"/>
  <c r="C3543" i="10" s="1"/>
  <c r="Q3540" i="10" l="1"/>
  <c r="O3541" i="10"/>
  <c r="P3541" i="10"/>
  <c r="N3541" i="10"/>
  <c r="M3541" i="10"/>
  <c r="F3542" i="10"/>
  <c r="Q3541" i="10" l="1"/>
  <c r="H3542" i="10"/>
  <c r="D3543" i="10"/>
  <c r="E3543" i="10" s="1"/>
  <c r="C3544" i="10" s="1"/>
  <c r="L3542" i="10" l="1"/>
  <c r="F3543" i="10"/>
  <c r="O3542" i="10" l="1"/>
  <c r="P3542" i="10"/>
  <c r="N3542" i="10"/>
  <c r="M3542" i="10"/>
  <c r="L3543" i="10"/>
  <c r="H3543" i="10"/>
  <c r="D3544" i="10"/>
  <c r="E3544" i="10" s="1"/>
  <c r="C3545" i="10" s="1"/>
  <c r="P3543" i="10" l="1"/>
  <c r="O3543" i="10"/>
  <c r="Q3542" i="10"/>
  <c r="N3543" i="10"/>
  <c r="M3543" i="10"/>
  <c r="F3544" i="10"/>
  <c r="Q3543" i="10" l="1"/>
  <c r="H3544" i="10"/>
  <c r="D3545" i="10"/>
  <c r="E3545" i="10" s="1"/>
  <c r="C3546" i="10" s="1"/>
  <c r="L3544" i="10" l="1"/>
  <c r="F3545" i="10"/>
  <c r="H3545" i="10" s="1"/>
  <c r="P3544" i="10" l="1"/>
  <c r="O3544" i="10"/>
  <c r="M3544" i="10"/>
  <c r="N3544" i="10"/>
  <c r="L3545" i="10"/>
  <c r="D3546" i="10"/>
  <c r="E3546" i="10" s="1"/>
  <c r="C3547" i="10" s="1"/>
  <c r="O3545" i="10" l="1"/>
  <c r="P3545" i="10"/>
  <c r="Q3544" i="10"/>
  <c r="M3545" i="10"/>
  <c r="N3545" i="10"/>
  <c r="F3546" i="10"/>
  <c r="Q3545" i="10" l="1"/>
  <c r="L3546" i="10"/>
  <c r="H3546" i="10"/>
  <c r="D3547" i="10"/>
  <c r="E3547" i="10" s="1"/>
  <c r="C3548" i="10" s="1"/>
  <c r="P3546" i="10" l="1"/>
  <c r="O3546" i="10"/>
  <c r="N3546" i="10"/>
  <c r="M3546" i="10"/>
  <c r="F3547" i="10"/>
  <c r="Q3546" i="10" l="1"/>
  <c r="H3547" i="10"/>
  <c r="D3548" i="10"/>
  <c r="E3548" i="10" s="1"/>
  <c r="C3549" i="10" s="1"/>
  <c r="L3547" i="10" l="1"/>
  <c r="F3548" i="10"/>
  <c r="H3548" i="10" s="1"/>
  <c r="P3547" i="10" l="1"/>
  <c r="O3547" i="10"/>
  <c r="M3547" i="10"/>
  <c r="N3547" i="10"/>
  <c r="L3548" i="10"/>
  <c r="D3549" i="10"/>
  <c r="E3549" i="10" s="1"/>
  <c r="C3550" i="10" s="1"/>
  <c r="O3548" i="10" l="1"/>
  <c r="P3548" i="10"/>
  <c r="Q3547" i="10"/>
  <c r="M3548" i="10"/>
  <c r="N3548" i="10"/>
  <c r="F3549" i="10"/>
  <c r="Q3548" i="10" l="1"/>
  <c r="H3549" i="10"/>
  <c r="D3550" i="10"/>
  <c r="E3550" i="10" s="1"/>
  <c r="C3551" i="10" s="1"/>
  <c r="L3549" i="10" l="1"/>
  <c r="F3550" i="10"/>
  <c r="P3549" i="10" l="1"/>
  <c r="O3549" i="10"/>
  <c r="N3549" i="10"/>
  <c r="M3549" i="10"/>
  <c r="L3550" i="10"/>
  <c r="H3550" i="10"/>
  <c r="D3551" i="10"/>
  <c r="E3551" i="10" s="1"/>
  <c r="C3552" i="10" s="1"/>
  <c r="P3550" i="10" l="1"/>
  <c r="O3550" i="10"/>
  <c r="Q3549" i="10"/>
  <c r="N3550" i="10"/>
  <c r="M3550" i="10"/>
  <c r="F3551" i="10"/>
  <c r="Q3550" i="10" l="1"/>
  <c r="H3551" i="10"/>
  <c r="D3552" i="10"/>
  <c r="E3552" i="10" s="1"/>
  <c r="C3553" i="10" s="1"/>
  <c r="L3551" i="10" l="1"/>
  <c r="F3552" i="10"/>
  <c r="H3552" i="10" s="1"/>
  <c r="P3551" i="10" l="1"/>
  <c r="O3551" i="10"/>
  <c r="M3551" i="10"/>
  <c r="N3551" i="10"/>
  <c r="L3552" i="10"/>
  <c r="D3553" i="10"/>
  <c r="E3553" i="10" s="1"/>
  <c r="C3554" i="10" s="1"/>
  <c r="O3552" i="10" l="1"/>
  <c r="P3552" i="10"/>
  <c r="Q3551" i="10"/>
  <c r="M3552" i="10"/>
  <c r="N3552" i="10"/>
  <c r="F3553" i="10"/>
  <c r="Q3552" i="10" l="1"/>
  <c r="H3553" i="10"/>
  <c r="D3554" i="10"/>
  <c r="E3554" i="10" s="1"/>
  <c r="C3555" i="10" s="1"/>
  <c r="L3553" i="10" l="1"/>
  <c r="F3554" i="10"/>
  <c r="O3553" i="10" l="1"/>
  <c r="P3553" i="10"/>
  <c r="N3553" i="10"/>
  <c r="M3553" i="10"/>
  <c r="L3554" i="10"/>
  <c r="H3554" i="10"/>
  <c r="D3555" i="10"/>
  <c r="E3555" i="10" s="1"/>
  <c r="C3556" i="10" s="1"/>
  <c r="P3554" i="10" l="1"/>
  <c r="O3554" i="10"/>
  <c r="Q3553" i="10"/>
  <c r="N3554" i="10"/>
  <c r="M3554" i="10"/>
  <c r="F3555" i="10"/>
  <c r="Q3554" i="10" l="1"/>
  <c r="H3555" i="10"/>
  <c r="D3556" i="10"/>
  <c r="E3556" i="10" s="1"/>
  <c r="C3557" i="10" s="1"/>
  <c r="L3555" i="10" l="1"/>
  <c r="F3556" i="10"/>
  <c r="H3556" i="10" s="1"/>
  <c r="P3555" i="10" l="1"/>
  <c r="O3555" i="10"/>
  <c r="M3555" i="10"/>
  <c r="N3555" i="10"/>
  <c r="L3556" i="10"/>
  <c r="D3557" i="10"/>
  <c r="E3557" i="10" s="1"/>
  <c r="C3558" i="10" s="1"/>
  <c r="P3556" i="10" l="1"/>
  <c r="O3556" i="10"/>
  <c r="Q3555" i="10"/>
  <c r="M3556" i="10"/>
  <c r="N3556" i="10"/>
  <c r="F3557" i="10"/>
  <c r="Q3556" i="10" l="1"/>
  <c r="L3557" i="10"/>
  <c r="H3557" i="10"/>
  <c r="D3558" i="10"/>
  <c r="E3558" i="10" s="1"/>
  <c r="C3559" i="10" s="1"/>
  <c r="O3557" i="10" l="1"/>
  <c r="P3557" i="10"/>
  <c r="N3557" i="10"/>
  <c r="M3557" i="10"/>
  <c r="F3558" i="10"/>
  <c r="Q3557" i="10" l="1"/>
  <c r="H3558" i="10"/>
  <c r="D3559" i="10"/>
  <c r="E3559" i="10" s="1"/>
  <c r="C3560" i="10" s="1"/>
  <c r="L3558" i="10" l="1"/>
  <c r="F3559" i="10"/>
  <c r="H3559" i="10" s="1"/>
  <c r="P3558" i="10" l="1"/>
  <c r="O3558" i="10"/>
  <c r="M3558" i="10"/>
  <c r="N3558" i="10"/>
  <c r="L3559" i="10"/>
  <c r="D3560" i="10"/>
  <c r="E3560" i="10" s="1"/>
  <c r="C3561" i="10" s="1"/>
  <c r="O3559" i="10" l="1"/>
  <c r="P3559" i="10"/>
  <c r="Q3558" i="10"/>
  <c r="M3559" i="10"/>
  <c r="N3559" i="10"/>
  <c r="F3560" i="10"/>
  <c r="Q3559" i="10" l="1"/>
  <c r="L3560" i="10"/>
  <c r="H3560" i="10"/>
  <c r="D3561" i="10"/>
  <c r="E3561" i="10" s="1"/>
  <c r="C3562" i="10" s="1"/>
  <c r="O3560" i="10" l="1"/>
  <c r="P3560" i="10"/>
  <c r="N3560" i="10"/>
  <c r="M3560" i="10"/>
  <c r="F3561" i="10"/>
  <c r="Q3560" i="10" l="1"/>
  <c r="H3561" i="10"/>
  <c r="D3562" i="10"/>
  <c r="E3562" i="10" s="1"/>
  <c r="C3563" i="10" s="1"/>
  <c r="L3561" i="10" l="1"/>
  <c r="F3562" i="10"/>
  <c r="H3562" i="10" s="1"/>
  <c r="O3561" i="10" l="1"/>
  <c r="P3561" i="10"/>
  <c r="M3561" i="10"/>
  <c r="N3561" i="10"/>
  <c r="L3562" i="10"/>
  <c r="D3563" i="10"/>
  <c r="E3563" i="10" s="1"/>
  <c r="C3564" i="10" s="1"/>
  <c r="O3562" i="10" l="1"/>
  <c r="P3562" i="10"/>
  <c r="Q3561" i="10"/>
  <c r="M3562" i="10"/>
  <c r="N3562" i="10"/>
  <c r="F3563" i="10"/>
  <c r="Q3562" i="10" l="1"/>
  <c r="L3563" i="10"/>
  <c r="H3563" i="10"/>
  <c r="D3564" i="10"/>
  <c r="E3564" i="10" s="1"/>
  <c r="C3565" i="10" s="1"/>
  <c r="P3563" i="10" l="1"/>
  <c r="O3563" i="10"/>
  <c r="N3563" i="10"/>
  <c r="M3563" i="10"/>
  <c r="F3564" i="10"/>
  <c r="Q3563" i="10" l="1"/>
  <c r="H3564" i="10"/>
  <c r="D3565" i="10"/>
  <c r="E3565" i="10" s="1"/>
  <c r="C3566" i="10" s="1"/>
  <c r="L3564" i="10" l="1"/>
  <c r="F3565" i="10"/>
  <c r="H3565" i="10" s="1"/>
  <c r="P3564" i="10" l="1"/>
  <c r="O3564" i="10"/>
  <c r="M3564" i="10"/>
  <c r="N3564" i="10"/>
  <c r="L3565" i="10"/>
  <c r="D3566" i="10"/>
  <c r="E3566" i="10" s="1"/>
  <c r="C3567" i="10" s="1"/>
  <c r="O3565" i="10" l="1"/>
  <c r="P3565" i="10"/>
  <c r="Q3564" i="10"/>
  <c r="M3565" i="10"/>
  <c r="N3565" i="10"/>
  <c r="F40" i="11"/>
  <c r="C41" i="11"/>
  <c r="F3566" i="10"/>
  <c r="Q3565" i="10" l="1"/>
  <c r="L3566" i="10"/>
  <c r="H3566" i="10"/>
  <c r="D3567" i="10"/>
  <c r="E3567" i="10" s="1"/>
  <c r="C3568" i="10" s="1"/>
  <c r="P3566" i="10" l="1"/>
  <c r="O3566" i="10"/>
  <c r="N3566" i="10"/>
  <c r="M3566" i="10"/>
  <c r="F3567" i="10"/>
  <c r="Q3566" i="10" l="1"/>
  <c r="H3567" i="10"/>
  <c r="D3568" i="10"/>
  <c r="E3568" i="10" s="1"/>
  <c r="C3569" i="10" s="1"/>
  <c r="L3567" i="10" l="1"/>
  <c r="F3568" i="10"/>
  <c r="H3568" i="10" s="1"/>
  <c r="P3567" i="10" l="1"/>
  <c r="O3567" i="10"/>
  <c r="M3567" i="10"/>
  <c r="N3567" i="10"/>
  <c r="D3569" i="10"/>
  <c r="E3569" i="10" s="1"/>
  <c r="C3570" i="10" s="1"/>
  <c r="Q3567" i="10" l="1"/>
  <c r="L3568" i="10"/>
  <c r="F3569" i="10"/>
  <c r="H3569" i="10" s="1"/>
  <c r="O3568" i="10" l="1"/>
  <c r="P3568" i="10"/>
  <c r="M3568" i="10"/>
  <c r="N3568" i="10"/>
  <c r="D3570" i="10"/>
  <c r="E3570" i="10" s="1"/>
  <c r="C3571" i="10" s="1"/>
  <c r="Q3568" i="10" l="1"/>
  <c r="L3569" i="10"/>
  <c r="F3570" i="10"/>
  <c r="O3569" i="10" l="1"/>
  <c r="P3569" i="10"/>
  <c r="N3569" i="10"/>
  <c r="M3569" i="10"/>
  <c r="L3570" i="10"/>
  <c r="H3570" i="10"/>
  <c r="D3571" i="10"/>
  <c r="E3571" i="10" s="1"/>
  <c r="C3572" i="10" s="1"/>
  <c r="Q3569" i="10" l="1"/>
  <c r="P3570" i="10"/>
  <c r="O3570" i="10"/>
  <c r="N3570" i="10"/>
  <c r="M3570" i="10"/>
  <c r="F3571" i="10"/>
  <c r="Q3570" i="10" l="1"/>
  <c r="H3571" i="10"/>
  <c r="D3572" i="10"/>
  <c r="E3572" i="10" s="1"/>
  <c r="C3573" i="10" s="1"/>
  <c r="L3571" i="10" l="1"/>
  <c r="F3572" i="10"/>
  <c r="H3572" i="10" s="1"/>
  <c r="P3571" i="10" l="1"/>
  <c r="O3571" i="10"/>
  <c r="M3571" i="10"/>
  <c r="N3571" i="10"/>
  <c r="D3573" i="10"/>
  <c r="E3573" i="10" s="1"/>
  <c r="C3574" i="10" s="1"/>
  <c r="Q3571" i="10" l="1"/>
  <c r="L3572" i="10"/>
  <c r="F3573" i="10"/>
  <c r="H3573" i="10" s="1"/>
  <c r="O3572" i="10" l="1"/>
  <c r="P3572" i="10"/>
  <c r="M3572" i="10"/>
  <c r="N3572" i="10"/>
  <c r="L3573" i="10"/>
  <c r="D3574" i="10"/>
  <c r="E3574" i="10" s="1"/>
  <c r="C3575" i="10" s="1"/>
  <c r="Q3572" i="10" l="1"/>
  <c r="O3573" i="10"/>
  <c r="P3573" i="10"/>
  <c r="M3573" i="10"/>
  <c r="N3573" i="10"/>
  <c r="F3574" i="10"/>
  <c r="Q3573" i="10" l="1"/>
  <c r="L3574" i="10"/>
  <c r="H3574" i="10"/>
  <c r="D3575" i="10"/>
  <c r="E3575" i="10" s="1"/>
  <c r="C3576" i="10" s="1"/>
  <c r="O3574" i="10" l="1"/>
  <c r="P3574" i="10"/>
  <c r="N3574" i="10"/>
  <c r="M3574" i="10"/>
  <c r="E41" i="11"/>
  <c r="D41" i="11"/>
  <c r="F3575" i="10"/>
  <c r="Q3574" i="10" l="1"/>
  <c r="H3575" i="10"/>
  <c r="D3576" i="10"/>
  <c r="E3576" i="10" s="1"/>
  <c r="C3577" i="10" s="1"/>
  <c r="L3575" i="10" l="1"/>
  <c r="F3576" i="10"/>
  <c r="H3576" i="10" s="1"/>
  <c r="O3575" i="10" l="1"/>
  <c r="P3575" i="10"/>
  <c r="M3575" i="10"/>
  <c r="N3575" i="10"/>
  <c r="L3576" i="10"/>
  <c r="D3577" i="10"/>
  <c r="E3577" i="10" s="1"/>
  <c r="C3578" i="10" s="1"/>
  <c r="O3576" i="10" l="1"/>
  <c r="P3576" i="10"/>
  <c r="Q3575" i="10"/>
  <c r="M3576" i="10"/>
  <c r="N3576" i="10"/>
  <c r="F3577" i="10"/>
  <c r="Q3576" i="10" l="1"/>
  <c r="H3577" i="10"/>
  <c r="D3578" i="10"/>
  <c r="E3578" i="10" s="1"/>
  <c r="C3579" i="10" s="1"/>
  <c r="L3577" i="10" l="1"/>
  <c r="F3578" i="10"/>
  <c r="H3578" i="10" s="1"/>
  <c r="O3577" i="10" l="1"/>
  <c r="P3577" i="10"/>
  <c r="M3577" i="10"/>
  <c r="N3577" i="10"/>
  <c r="L3578" i="10"/>
  <c r="D3579" i="10"/>
  <c r="E3579" i="10" s="1"/>
  <c r="C3580" i="10" s="1"/>
  <c r="O3578" i="10" l="1"/>
  <c r="P3578" i="10"/>
  <c r="Q3577" i="10"/>
  <c r="M3578" i="10"/>
  <c r="N3578" i="10"/>
  <c r="F3579" i="10"/>
  <c r="Q3578" i="10" l="1"/>
  <c r="L3579" i="10"/>
  <c r="H3579" i="10"/>
  <c r="D3580" i="10"/>
  <c r="E3580" i="10" s="1"/>
  <c r="C3581" i="10" s="1"/>
  <c r="O3579" i="10" l="1"/>
  <c r="P3579" i="10"/>
  <c r="N3579" i="10"/>
  <c r="M3579" i="10"/>
  <c r="F3580" i="10"/>
  <c r="Q3579" i="10" l="1"/>
  <c r="H3580" i="10"/>
  <c r="D3581" i="10"/>
  <c r="E3581" i="10" s="1"/>
  <c r="C3582" i="10" s="1"/>
  <c r="L3580" i="10" l="1"/>
  <c r="F3581" i="10"/>
  <c r="H3581" i="10" s="1"/>
  <c r="P3580" i="10" l="1"/>
  <c r="O3580" i="10"/>
  <c r="M3580" i="10"/>
  <c r="N3580" i="10"/>
  <c r="L3581" i="10"/>
  <c r="D3582" i="10"/>
  <c r="E3582" i="10" s="1"/>
  <c r="C3583" i="10" s="1"/>
  <c r="O3581" i="10" l="1"/>
  <c r="P3581" i="10"/>
  <c r="Q3580" i="10"/>
  <c r="M3581" i="10"/>
  <c r="N3581" i="10"/>
  <c r="F3582" i="10"/>
  <c r="Q3581" i="10" l="1"/>
  <c r="L3582" i="10"/>
  <c r="H3582" i="10"/>
  <c r="D3583" i="10"/>
  <c r="E3583" i="10" s="1"/>
  <c r="C3584" i="10" s="1"/>
  <c r="P3582" i="10" l="1"/>
  <c r="O3582" i="10"/>
  <c r="N3582" i="10"/>
  <c r="M3582" i="10"/>
  <c r="F3583" i="10"/>
  <c r="Q3582" i="10" l="1"/>
  <c r="H3583" i="10"/>
  <c r="D3584" i="10"/>
  <c r="E3584" i="10" s="1"/>
  <c r="C3585" i="10" s="1"/>
  <c r="L3583" i="10" l="1"/>
  <c r="F3584" i="10"/>
  <c r="P3583" i="10" l="1"/>
  <c r="O3583" i="10"/>
  <c r="M3583" i="10"/>
  <c r="N3583" i="10"/>
  <c r="L3584" i="10"/>
  <c r="H3584" i="10"/>
  <c r="D3585" i="10"/>
  <c r="E3585" i="10" s="1"/>
  <c r="C3586" i="10" s="1"/>
  <c r="P3584" i="10" l="1"/>
  <c r="O3584" i="10"/>
  <c r="Q3583" i="10"/>
  <c r="N3584" i="10"/>
  <c r="M3584" i="10"/>
  <c r="F3585" i="10"/>
  <c r="Q3584" i="10" l="1"/>
  <c r="H3585" i="10"/>
  <c r="D3586" i="10"/>
  <c r="E3586" i="10" s="1"/>
  <c r="C3587" i="10" s="1"/>
  <c r="L3585" i="10" l="1"/>
  <c r="F3586" i="10"/>
  <c r="P3585" i="10" l="1"/>
  <c r="O3585" i="10"/>
  <c r="N3585" i="10"/>
  <c r="M3585" i="10"/>
  <c r="L3586" i="10"/>
  <c r="H3586" i="10"/>
  <c r="D3587" i="10"/>
  <c r="E3587" i="10" s="1"/>
  <c r="C3588" i="10" s="1"/>
  <c r="P3586" i="10" l="1"/>
  <c r="O3586" i="10"/>
  <c r="Q3585" i="10"/>
  <c r="N3586" i="10"/>
  <c r="M3586" i="10"/>
  <c r="F3587" i="10"/>
  <c r="Q3586" i="10" l="1"/>
  <c r="H3587" i="10"/>
  <c r="D3588" i="10"/>
  <c r="E3588" i="10" s="1"/>
  <c r="C3589" i="10" s="1"/>
  <c r="L3587" i="10" l="1"/>
  <c r="F3588" i="10"/>
  <c r="H3588" i="10" s="1"/>
  <c r="P3587" i="10" l="1"/>
  <c r="O3587" i="10"/>
  <c r="M3587" i="10"/>
  <c r="N3587" i="10"/>
  <c r="L3588" i="10"/>
  <c r="D3589" i="10"/>
  <c r="E3589" i="10" s="1"/>
  <c r="C3590" i="10" s="1"/>
  <c r="P3588" i="10" l="1"/>
  <c r="O3588" i="10"/>
  <c r="Q3587" i="10"/>
  <c r="M3588" i="10"/>
  <c r="N3588" i="10"/>
  <c r="F3589" i="10"/>
  <c r="Q3588" i="10" l="1"/>
  <c r="L3589" i="10"/>
  <c r="H3589" i="10"/>
  <c r="D3590" i="10"/>
  <c r="E3590" i="10" s="1"/>
  <c r="C3591" i="10" s="1"/>
  <c r="P3589" i="10" l="1"/>
  <c r="O3589" i="10"/>
  <c r="N3589" i="10"/>
  <c r="M3589" i="10"/>
  <c r="F3590" i="10"/>
  <c r="Q3589" i="10" l="1"/>
  <c r="H3590" i="10"/>
  <c r="D3591" i="10"/>
  <c r="E3591" i="10" s="1"/>
  <c r="C3592" i="10" s="1"/>
  <c r="L3590" i="10" l="1"/>
  <c r="F3591" i="10"/>
  <c r="H3591" i="10" s="1"/>
  <c r="P3590" i="10" l="1"/>
  <c r="O3590" i="10"/>
  <c r="M3590" i="10"/>
  <c r="N3590" i="10"/>
  <c r="D3592" i="10"/>
  <c r="E3592" i="10" s="1"/>
  <c r="C3593" i="10" s="1"/>
  <c r="Q3590" i="10" l="1"/>
  <c r="L3591" i="10"/>
  <c r="F3592" i="10"/>
  <c r="O3591" i="10" l="1"/>
  <c r="P3591" i="10"/>
  <c r="N3591" i="10"/>
  <c r="M3591" i="10"/>
  <c r="L3592" i="10"/>
  <c r="H3592" i="10"/>
  <c r="D3593" i="10"/>
  <c r="E3593" i="10" s="1"/>
  <c r="C3594" i="10" s="1"/>
  <c r="O3592" i="10" l="1"/>
  <c r="P3592" i="10"/>
  <c r="Q3591" i="10"/>
  <c r="N3592" i="10"/>
  <c r="M3592" i="10"/>
  <c r="F3593" i="10"/>
  <c r="Q3592" i="10" l="1"/>
  <c r="H3593" i="10"/>
  <c r="D3594" i="10"/>
  <c r="E3594" i="10" s="1"/>
  <c r="C3595" i="10" s="1"/>
  <c r="L3593" i="10" l="1"/>
  <c r="F3594" i="10"/>
  <c r="P3593" i="10" l="1"/>
  <c r="O3593" i="10"/>
  <c r="N3593" i="10"/>
  <c r="M3593" i="10"/>
  <c r="L3594" i="10"/>
  <c r="H3594" i="10"/>
  <c r="D3595" i="10"/>
  <c r="E3595" i="10" s="1"/>
  <c r="C3596" i="10" s="1"/>
  <c r="O3594" i="10" l="1"/>
  <c r="P3594" i="10"/>
  <c r="Q3593" i="10"/>
  <c r="N3594" i="10"/>
  <c r="M3594" i="10"/>
  <c r="F3595" i="10"/>
  <c r="Q3594" i="10" l="1"/>
  <c r="H3595" i="10"/>
  <c r="D3596" i="10"/>
  <c r="E3596" i="10" s="1"/>
  <c r="C3597" i="10" s="1"/>
  <c r="L3595" i="10" l="1"/>
  <c r="F3596" i="10"/>
  <c r="H3596" i="10" s="1"/>
  <c r="P3595" i="10" l="1"/>
  <c r="O3595" i="10"/>
  <c r="M3595" i="10"/>
  <c r="N3595" i="10"/>
  <c r="L3596" i="10"/>
  <c r="D3597" i="10"/>
  <c r="E3597" i="10" s="1"/>
  <c r="C3598" i="10" s="1"/>
  <c r="Q3595" i="10" l="1"/>
  <c r="O3596" i="10"/>
  <c r="P3596" i="10"/>
  <c r="M3596" i="10"/>
  <c r="N3596" i="10"/>
  <c r="F3597" i="10"/>
  <c r="Q3596" i="10" l="1"/>
  <c r="L3597" i="10"/>
  <c r="H3597" i="10"/>
  <c r="D3598" i="10"/>
  <c r="E3598" i="10" s="1"/>
  <c r="C3599" i="10" s="1"/>
  <c r="O3597" i="10" l="1"/>
  <c r="P3597" i="10"/>
  <c r="N3597" i="10"/>
  <c r="M3597" i="10"/>
  <c r="F3598" i="10"/>
  <c r="Q3597" i="10" l="1"/>
  <c r="H3598" i="10"/>
  <c r="D3599" i="10"/>
  <c r="E3599" i="10" s="1"/>
  <c r="C3600" i="10" s="1"/>
  <c r="L3598" i="10" l="1"/>
  <c r="F3599" i="10"/>
  <c r="O3598" i="10" l="1"/>
  <c r="P3598" i="10"/>
  <c r="M3598" i="10"/>
  <c r="N3598" i="10"/>
  <c r="L3599" i="10"/>
  <c r="H3599" i="10"/>
  <c r="D3600" i="10"/>
  <c r="E3600" i="10" s="1"/>
  <c r="C3601" i="10" s="1"/>
  <c r="O3599" i="10" l="1"/>
  <c r="P3599" i="10"/>
  <c r="Q3598" i="10"/>
  <c r="N3599" i="10"/>
  <c r="M3599" i="10"/>
  <c r="F3600" i="10"/>
  <c r="Q3599" i="10" l="1"/>
  <c r="H3600" i="10"/>
  <c r="D3601" i="10"/>
  <c r="E3601" i="10" s="1"/>
  <c r="C3602" i="10" s="1"/>
  <c r="L3600" i="10" l="1"/>
  <c r="F3601" i="10"/>
  <c r="H3601" i="10" s="1"/>
  <c r="P3600" i="10" l="1"/>
  <c r="O3600" i="10"/>
  <c r="M3600" i="10"/>
  <c r="N3600" i="10"/>
  <c r="D3602" i="10"/>
  <c r="E3602" i="10" s="1"/>
  <c r="C3603" i="10" s="1"/>
  <c r="Q3600" i="10" l="1"/>
  <c r="L3601" i="10"/>
  <c r="F3602" i="10"/>
  <c r="P3601" i="10" l="1"/>
  <c r="O3601" i="10"/>
  <c r="N3601" i="10"/>
  <c r="M3601" i="10"/>
  <c r="L3602" i="10"/>
  <c r="H3602" i="10"/>
  <c r="D3603" i="10"/>
  <c r="E3603" i="10" s="1"/>
  <c r="C3604" i="10" s="1"/>
  <c r="P3602" i="10" l="1"/>
  <c r="O3602" i="10"/>
  <c r="Q3601" i="10"/>
  <c r="N3602" i="10"/>
  <c r="M3602" i="10"/>
  <c r="F3603" i="10"/>
  <c r="Q3602" i="10" l="1"/>
  <c r="H3603" i="10"/>
  <c r="D3604" i="10"/>
  <c r="E3604" i="10" s="1"/>
  <c r="C3605" i="10" s="1"/>
  <c r="L3603" i="10" l="1"/>
  <c r="F3604" i="10"/>
  <c r="O3603" i="10" l="1"/>
  <c r="P3603" i="10"/>
  <c r="N3603" i="10"/>
  <c r="M3603" i="10"/>
  <c r="L3604" i="10"/>
  <c r="H3604" i="10"/>
  <c r="D3605" i="10"/>
  <c r="E3605" i="10" s="1"/>
  <c r="C3606" i="10" s="1"/>
  <c r="P3604" i="10" l="1"/>
  <c r="O3604" i="10"/>
  <c r="Q3603" i="10"/>
  <c r="N3604" i="10"/>
  <c r="M3604" i="10"/>
  <c r="F3605" i="10"/>
  <c r="Q3604" i="10" l="1"/>
  <c r="H3605" i="10"/>
  <c r="D3606" i="10"/>
  <c r="E3606" i="10" s="1"/>
  <c r="C3607" i="10" s="1"/>
  <c r="L3605" i="10" l="1"/>
  <c r="F3606" i="10"/>
  <c r="H3606" i="10" s="1"/>
  <c r="P3605" i="10" l="1"/>
  <c r="O3605" i="10"/>
  <c r="M3605" i="10"/>
  <c r="N3605" i="10"/>
  <c r="L3606" i="10"/>
  <c r="D3607" i="10"/>
  <c r="E3607" i="10" s="1"/>
  <c r="C3608" i="10" s="1"/>
  <c r="O3606" i="10" l="1"/>
  <c r="P3606" i="10"/>
  <c r="Q3605" i="10"/>
  <c r="M3606" i="10"/>
  <c r="N3606" i="10"/>
  <c r="F3607" i="10"/>
  <c r="Q3606" i="10" l="1"/>
  <c r="L3607" i="10"/>
  <c r="H3607" i="10"/>
  <c r="D3608" i="10"/>
  <c r="E3608" i="10" s="1"/>
  <c r="C3609" i="10" s="1"/>
  <c r="O3607" i="10" l="1"/>
  <c r="P3607" i="10"/>
  <c r="N3607" i="10"/>
  <c r="M3607" i="10"/>
  <c r="F3608" i="10"/>
  <c r="Q3607" i="10" l="1"/>
  <c r="H3608" i="10"/>
  <c r="D3609" i="10"/>
  <c r="E3609" i="10" s="1"/>
  <c r="C3610" i="10" s="1"/>
  <c r="L3608" i="10" l="1"/>
  <c r="F3609" i="10"/>
  <c r="H3609" i="10" s="1"/>
  <c r="P3608" i="10" l="1"/>
  <c r="O3608" i="10"/>
  <c r="M3608" i="10"/>
  <c r="N3608" i="10"/>
  <c r="L3609" i="10"/>
  <c r="D3610" i="10"/>
  <c r="E3610" i="10" s="1"/>
  <c r="C3611" i="10" s="1"/>
  <c r="Q3608" i="10" l="1"/>
  <c r="O3609" i="10"/>
  <c r="P3609" i="10"/>
  <c r="M3609" i="10"/>
  <c r="N3609" i="10"/>
  <c r="F3610" i="10"/>
  <c r="Q3609" i="10" l="1"/>
  <c r="L3610" i="10"/>
  <c r="H3610" i="10"/>
  <c r="D3611" i="10"/>
  <c r="E3611" i="10" s="1"/>
  <c r="C3612" i="10" s="1"/>
  <c r="O3610" i="10" l="1"/>
  <c r="P3610" i="10"/>
  <c r="N3610" i="10"/>
  <c r="M3610" i="10"/>
  <c r="F3611" i="10"/>
  <c r="Q3610" i="10" l="1"/>
  <c r="H3611" i="10"/>
  <c r="D3612" i="10"/>
  <c r="E3612" i="10" s="1"/>
  <c r="C3613" i="10" s="1"/>
  <c r="L3611" i="10" l="1"/>
  <c r="F3612" i="10"/>
  <c r="H3612" i="10" s="1"/>
  <c r="P3611" i="10" l="1"/>
  <c r="O3611" i="10"/>
  <c r="M3611" i="10"/>
  <c r="N3611" i="10"/>
  <c r="L3612" i="10"/>
  <c r="D3613" i="10"/>
  <c r="E3613" i="10" s="1"/>
  <c r="C3614" i="10" s="1"/>
  <c r="P3612" i="10" l="1"/>
  <c r="O3612" i="10"/>
  <c r="Q3611" i="10"/>
  <c r="M3612" i="10"/>
  <c r="N3612" i="10"/>
  <c r="F3613" i="10"/>
  <c r="Q3612" i="10" l="1"/>
  <c r="H3613" i="10"/>
  <c r="D3614" i="10"/>
  <c r="E3614" i="10" s="1"/>
  <c r="C3615" i="10" s="1"/>
  <c r="L3613" i="10" l="1"/>
  <c r="F3614" i="10"/>
  <c r="P3613" i="10" l="1"/>
  <c r="O3613" i="10"/>
  <c r="M3613" i="10"/>
  <c r="N3613" i="10"/>
  <c r="L3614" i="10"/>
  <c r="H3614" i="10"/>
  <c r="D3615" i="10"/>
  <c r="E3615" i="10" s="1"/>
  <c r="C3616" i="10" s="1"/>
  <c r="O3614" i="10" l="1"/>
  <c r="P3614" i="10"/>
  <c r="Q3613" i="10"/>
  <c r="N3614" i="10"/>
  <c r="M3614" i="10"/>
  <c r="F3615" i="10"/>
  <c r="Q3614" i="10" l="1"/>
  <c r="H3615" i="10"/>
  <c r="D3616" i="10"/>
  <c r="E3616" i="10" s="1"/>
  <c r="C3617" i="10" s="1"/>
  <c r="L3615" i="10" l="1"/>
  <c r="F3616" i="10"/>
  <c r="O3615" i="10" l="1"/>
  <c r="P3615" i="10"/>
  <c r="N3615" i="10"/>
  <c r="M3615" i="10"/>
  <c r="L3616" i="10"/>
  <c r="H3616" i="10"/>
  <c r="D3617" i="10"/>
  <c r="E3617" i="10" s="1"/>
  <c r="C3618" i="10" s="1"/>
  <c r="P3616" i="10" l="1"/>
  <c r="O3616" i="10"/>
  <c r="Q3615" i="10"/>
  <c r="N3616" i="10"/>
  <c r="M3616" i="10"/>
  <c r="F3617" i="10"/>
  <c r="Q3616" i="10" l="1"/>
  <c r="H3617" i="10"/>
  <c r="D3618" i="10"/>
  <c r="E3618" i="10" s="1"/>
  <c r="C3619" i="10" s="1"/>
  <c r="L3617" i="10" l="1"/>
  <c r="F3618" i="10"/>
  <c r="O3617" i="10" l="1"/>
  <c r="P3617" i="10"/>
  <c r="N3617" i="10"/>
  <c r="M3617" i="10"/>
  <c r="L3618" i="10"/>
  <c r="H3618" i="10"/>
  <c r="D3619" i="10"/>
  <c r="E3619" i="10" s="1"/>
  <c r="C3620" i="10" s="1"/>
  <c r="P3618" i="10" l="1"/>
  <c r="O3618" i="10"/>
  <c r="Q3617" i="10"/>
  <c r="N3618" i="10"/>
  <c r="M3618" i="10"/>
  <c r="F3619" i="10"/>
  <c r="Q3618" i="10" l="1"/>
  <c r="H3619" i="10"/>
  <c r="D3620" i="10"/>
  <c r="E3620" i="10" s="1"/>
  <c r="C3621" i="10" s="1"/>
  <c r="L3619" i="10" l="1"/>
  <c r="F3620" i="10"/>
  <c r="H3620" i="10" s="1"/>
  <c r="O3619" i="10" l="1"/>
  <c r="P3619" i="10"/>
  <c r="M3619" i="10"/>
  <c r="N3619" i="10"/>
  <c r="L3620" i="10"/>
  <c r="D3621" i="10"/>
  <c r="E3621" i="10" s="1"/>
  <c r="C3622" i="10" s="1"/>
  <c r="O3620" i="10" l="1"/>
  <c r="P3620" i="10"/>
  <c r="Q3619" i="10"/>
  <c r="M3620" i="10"/>
  <c r="N3620" i="10"/>
  <c r="F3621" i="10"/>
  <c r="Q3620" i="10" l="1"/>
  <c r="L3621" i="10"/>
  <c r="H3621" i="10"/>
  <c r="D3622" i="10"/>
  <c r="E3622" i="10" s="1"/>
  <c r="C3623" i="10" s="1"/>
  <c r="P3621" i="10" l="1"/>
  <c r="O3621" i="10"/>
  <c r="N3621" i="10"/>
  <c r="M3621" i="10"/>
  <c r="F3622" i="10"/>
  <c r="Q3621" i="10" l="1"/>
  <c r="H3622" i="10"/>
  <c r="D3623" i="10"/>
  <c r="E3623" i="10" s="1"/>
  <c r="C3624" i="10" s="1"/>
  <c r="L3622" i="10" l="1"/>
  <c r="F3623" i="10"/>
  <c r="H3623" i="10" s="1"/>
  <c r="P3622" i="10" l="1"/>
  <c r="O3622" i="10"/>
  <c r="M3622" i="10"/>
  <c r="N3622" i="10"/>
  <c r="L3623" i="10"/>
  <c r="D3624" i="10"/>
  <c r="E3624" i="10" s="1"/>
  <c r="C3625" i="10" s="1"/>
  <c r="O3623" i="10" l="1"/>
  <c r="P3623" i="10"/>
  <c r="Q3622" i="10"/>
  <c r="M3623" i="10"/>
  <c r="N3623" i="10"/>
  <c r="F3624" i="10"/>
  <c r="Q3623" i="10" l="1"/>
  <c r="H3624" i="10"/>
  <c r="D3625" i="10"/>
  <c r="E3625" i="10" s="1"/>
  <c r="C3626" i="10" s="1"/>
  <c r="L3624" i="10" l="1"/>
  <c r="F3625" i="10"/>
  <c r="H3625" i="10" s="1"/>
  <c r="P3624" i="10" l="1"/>
  <c r="O3624" i="10"/>
  <c r="M3624" i="10"/>
  <c r="N3624" i="10"/>
  <c r="D3626" i="10"/>
  <c r="E3626" i="10" s="1"/>
  <c r="C3627" i="10" s="1"/>
  <c r="Q3624" i="10" l="1"/>
  <c r="L3625" i="10"/>
  <c r="F3626" i="10"/>
  <c r="O3625" i="10" l="1"/>
  <c r="P3625" i="10"/>
  <c r="N3625" i="10"/>
  <c r="M3625" i="10"/>
  <c r="L3626" i="10"/>
  <c r="H3626" i="10"/>
  <c r="D3627" i="10"/>
  <c r="E3627" i="10" s="1"/>
  <c r="C3628" i="10" s="1"/>
  <c r="P3626" i="10" l="1"/>
  <c r="O3626" i="10"/>
  <c r="Q3625" i="10"/>
  <c r="N3626" i="10"/>
  <c r="M3626" i="10"/>
  <c r="F3627" i="10"/>
  <c r="Q3626" i="10" l="1"/>
  <c r="H3627" i="10"/>
  <c r="D3628" i="10"/>
  <c r="E3628" i="10" s="1"/>
  <c r="C3629" i="10" s="1"/>
  <c r="L3627" i="10" l="1"/>
  <c r="F3628" i="10"/>
  <c r="H3628" i="10" s="1"/>
  <c r="P3627" i="10" l="1"/>
  <c r="O3627" i="10"/>
  <c r="M3627" i="10"/>
  <c r="N3627" i="10"/>
  <c r="L3628" i="10"/>
  <c r="D3629" i="10"/>
  <c r="E3629" i="10" s="1"/>
  <c r="C3630" i="10" s="1"/>
  <c r="Q3627" i="10" l="1"/>
  <c r="P3628" i="10"/>
  <c r="O3628" i="10"/>
  <c r="M3628" i="10"/>
  <c r="N3628" i="10"/>
  <c r="F3629" i="10"/>
  <c r="Q3628" i="10" l="1"/>
  <c r="H3629" i="10"/>
  <c r="D3630" i="10"/>
  <c r="E3630" i="10" s="1"/>
  <c r="C3631" i="10" s="1"/>
  <c r="L3629" i="10" l="1"/>
  <c r="F3630" i="10"/>
  <c r="P3629" i="10" l="1"/>
  <c r="O3629" i="10"/>
  <c r="N3629" i="10"/>
  <c r="M3629" i="10"/>
  <c r="L3630" i="10"/>
  <c r="H3630" i="10"/>
  <c r="D3631" i="10"/>
  <c r="E3631" i="10" s="1"/>
  <c r="C3632" i="10" s="1"/>
  <c r="P3630" i="10" l="1"/>
  <c r="O3630" i="10"/>
  <c r="Q3629" i="10"/>
  <c r="N3630" i="10"/>
  <c r="M3630" i="10"/>
  <c r="F3631" i="10"/>
  <c r="Q3630" i="10" l="1"/>
  <c r="H3631" i="10"/>
  <c r="D3632" i="10"/>
  <c r="E3632" i="10" s="1"/>
  <c r="C3633" i="10" s="1"/>
  <c r="L3631" i="10" l="1"/>
  <c r="F3632" i="10"/>
  <c r="H3632" i="10" s="1"/>
  <c r="P3631" i="10" l="1"/>
  <c r="O3631" i="10"/>
  <c r="M3631" i="10"/>
  <c r="N3631" i="10"/>
  <c r="L3632" i="10"/>
  <c r="D3633" i="10"/>
  <c r="E3633" i="10" s="1"/>
  <c r="C3634" i="10" s="1"/>
  <c r="Q3631" i="10" l="1"/>
  <c r="O3632" i="10"/>
  <c r="P3632" i="10"/>
  <c r="N3632" i="10"/>
  <c r="M3632" i="10"/>
  <c r="F3633" i="10"/>
  <c r="Q3632" i="10" l="1"/>
  <c r="L3633" i="10"/>
  <c r="H3633" i="10"/>
  <c r="D3634" i="10"/>
  <c r="E3634" i="10" s="1"/>
  <c r="C3635" i="10" s="1"/>
  <c r="O3633" i="10" l="1"/>
  <c r="P3633" i="10"/>
  <c r="N3633" i="10"/>
  <c r="M3633" i="10"/>
  <c r="F3634" i="10"/>
  <c r="Q3633" i="10" l="1"/>
  <c r="H3634" i="10"/>
  <c r="D3635" i="10"/>
  <c r="E3635" i="10" s="1"/>
  <c r="C3636" i="10" s="1"/>
  <c r="L3634" i="10" l="1"/>
  <c r="F3635" i="10"/>
  <c r="H3635" i="10" s="1"/>
  <c r="O3634" i="10" l="1"/>
  <c r="P3634" i="10"/>
  <c r="M3634" i="10"/>
  <c r="N3634" i="10"/>
  <c r="L3635" i="10"/>
  <c r="D3636" i="10"/>
  <c r="E3636" i="10" s="1"/>
  <c r="C3637" i="10" s="1"/>
  <c r="O3635" i="10" l="1"/>
  <c r="P3635" i="10"/>
  <c r="Q3634" i="10"/>
  <c r="M3635" i="10"/>
  <c r="N3635" i="10"/>
  <c r="F3636" i="10"/>
  <c r="Q3635" i="10" l="1"/>
  <c r="L3636" i="10"/>
  <c r="H3636" i="10"/>
  <c r="D3637" i="10"/>
  <c r="E3637" i="10" s="1"/>
  <c r="C3638" i="10" s="1"/>
  <c r="P3636" i="10" l="1"/>
  <c r="O3636" i="10"/>
  <c r="N3636" i="10"/>
  <c r="M3636" i="10"/>
  <c r="F3637" i="10"/>
  <c r="Q3636" i="10" l="1"/>
  <c r="H3637" i="10"/>
  <c r="D3638" i="10"/>
  <c r="E3638" i="10" s="1"/>
  <c r="C3639" i="10" s="1"/>
  <c r="L3637" i="10" l="1"/>
  <c r="F3638" i="10"/>
  <c r="H3638" i="10" s="1"/>
  <c r="O3637" i="10" l="1"/>
  <c r="P3637" i="10"/>
  <c r="M3637" i="10"/>
  <c r="N3637" i="10"/>
  <c r="L3638" i="10"/>
  <c r="D3639" i="10"/>
  <c r="E3639" i="10" s="1"/>
  <c r="C3640" i="10" s="1"/>
  <c r="P3638" i="10" l="1"/>
  <c r="O3638" i="10"/>
  <c r="Q3637" i="10"/>
  <c r="N3638" i="10"/>
  <c r="M3638" i="10"/>
  <c r="F3639" i="10"/>
  <c r="Q3638" i="10" l="1"/>
  <c r="L3639" i="10"/>
  <c r="H3639" i="10"/>
  <c r="D3640" i="10"/>
  <c r="E3640" i="10" s="1"/>
  <c r="C3641" i="10" s="1"/>
  <c r="O3639" i="10" l="1"/>
  <c r="P3639" i="10"/>
  <c r="N3639" i="10"/>
  <c r="M3639" i="10"/>
  <c r="F3640" i="10"/>
  <c r="Q3639" i="10" l="1"/>
  <c r="H3640" i="10"/>
  <c r="D3641" i="10"/>
  <c r="E3641" i="10" s="1"/>
  <c r="C3642" i="10" s="1"/>
  <c r="L3640" i="10" l="1"/>
  <c r="F3641" i="10"/>
  <c r="H3641" i="10" s="1"/>
  <c r="P3640" i="10" l="1"/>
  <c r="O3640" i="10"/>
  <c r="M3640" i="10"/>
  <c r="N3640" i="10"/>
  <c r="L3641" i="10"/>
  <c r="D3642" i="10"/>
  <c r="E3642" i="10" s="1"/>
  <c r="C3643" i="10" s="1"/>
  <c r="O3641" i="10" l="1"/>
  <c r="P3641" i="10"/>
  <c r="Q3640" i="10"/>
  <c r="M3641" i="10"/>
  <c r="N3641" i="10"/>
  <c r="F3642" i="10"/>
  <c r="Q3641" i="10" l="1"/>
  <c r="H3642" i="10"/>
  <c r="D3643" i="10"/>
  <c r="E3643" i="10" s="1"/>
  <c r="C3644" i="10" s="1"/>
  <c r="L3642" i="10" l="1"/>
  <c r="F3643" i="10"/>
  <c r="H3643" i="10" s="1"/>
  <c r="P3642" i="10" l="1"/>
  <c r="O3642" i="10"/>
  <c r="M3642" i="10"/>
  <c r="N3642" i="10"/>
  <c r="L3643" i="10"/>
  <c r="D3644" i="10"/>
  <c r="E3644" i="10" s="1"/>
  <c r="C3645" i="10" s="1"/>
  <c r="P3643" i="10" l="1"/>
  <c r="O3643" i="10"/>
  <c r="Q3642" i="10"/>
  <c r="M3643" i="10"/>
  <c r="N3643" i="10"/>
  <c r="F3644" i="10"/>
  <c r="Q3643" i="10" l="1"/>
  <c r="L3644" i="10"/>
  <c r="H3644" i="10"/>
  <c r="D3645" i="10"/>
  <c r="E3645" i="10" s="1"/>
  <c r="C3646" i="10" s="1"/>
  <c r="O3644" i="10" l="1"/>
  <c r="P3644" i="10"/>
  <c r="N3644" i="10"/>
  <c r="M3644" i="10"/>
  <c r="F3645" i="10"/>
  <c r="Q3644" i="10" l="1"/>
  <c r="H3645" i="10"/>
  <c r="D3646" i="10"/>
  <c r="E3646" i="10" s="1"/>
  <c r="C3647" i="10" s="1"/>
  <c r="L3645" i="10" l="1"/>
  <c r="F3646" i="10"/>
  <c r="H3646" i="10" s="1"/>
  <c r="O3645" i="10" l="1"/>
  <c r="P3645" i="10"/>
  <c r="M3645" i="10"/>
  <c r="N3645" i="10"/>
  <c r="L3646" i="10"/>
  <c r="D3647" i="10"/>
  <c r="E3647" i="10" s="1"/>
  <c r="C3648" i="10" s="1"/>
  <c r="P3646" i="10" l="1"/>
  <c r="O3646" i="10"/>
  <c r="Q3645" i="10"/>
  <c r="M3646" i="10"/>
  <c r="N3646" i="10"/>
  <c r="F3647" i="10"/>
  <c r="Q3646" i="10" l="1"/>
  <c r="H3647" i="10"/>
  <c r="D3648" i="10"/>
  <c r="E3648" i="10" s="1"/>
  <c r="C3649" i="10" s="1"/>
  <c r="L3647" i="10" l="1"/>
  <c r="F3648" i="10"/>
  <c r="P3647" i="10" l="1"/>
  <c r="O3647" i="10"/>
  <c r="M3647" i="10"/>
  <c r="N3647" i="10"/>
  <c r="L3648" i="10"/>
  <c r="H3648" i="10"/>
  <c r="D3649" i="10"/>
  <c r="E3649" i="10" s="1"/>
  <c r="C3650" i="10" s="1"/>
  <c r="P3648" i="10" l="1"/>
  <c r="O3648" i="10"/>
  <c r="Q3647" i="10"/>
  <c r="N3648" i="10"/>
  <c r="M3648" i="10"/>
  <c r="F3649" i="10"/>
  <c r="Q3648" i="10" l="1"/>
  <c r="H3649" i="10"/>
  <c r="D3650" i="10"/>
  <c r="E3650" i="10" s="1"/>
  <c r="C3651" i="10" s="1"/>
  <c r="L3649" i="10" l="1"/>
  <c r="F3650" i="10"/>
  <c r="H3650" i="10" s="1"/>
  <c r="O3649" i="10" l="1"/>
  <c r="P3649" i="10"/>
  <c r="M3649" i="10"/>
  <c r="N3649" i="10"/>
  <c r="L3650" i="10"/>
  <c r="D3651" i="10"/>
  <c r="E3651" i="10" s="1"/>
  <c r="C3652" i="10" s="1"/>
  <c r="P3650" i="10" l="1"/>
  <c r="O3650" i="10"/>
  <c r="Q3649" i="10"/>
  <c r="M3650" i="10"/>
  <c r="N3650" i="10"/>
  <c r="F3651" i="10"/>
  <c r="Q3650" i="10" l="1"/>
  <c r="H3651" i="10"/>
  <c r="D3652" i="10"/>
  <c r="E3652" i="10" s="1"/>
  <c r="C3653" i="10" s="1"/>
  <c r="L3651" i="10" l="1"/>
  <c r="F3652" i="10"/>
  <c r="H3652" i="10" s="1"/>
  <c r="P3651" i="10" l="1"/>
  <c r="O3651" i="10"/>
  <c r="M3651" i="10"/>
  <c r="N3651" i="10"/>
  <c r="L3652" i="10"/>
  <c r="D3653" i="10"/>
  <c r="E3653" i="10" s="1"/>
  <c r="C3654" i="10" s="1"/>
  <c r="O3652" i="10" l="1"/>
  <c r="P3652" i="10"/>
  <c r="Q3651" i="10"/>
  <c r="M3652" i="10"/>
  <c r="N3652" i="10"/>
  <c r="F3653" i="10"/>
  <c r="Q3652" i="10" l="1"/>
  <c r="L3653" i="10"/>
  <c r="H3653" i="10"/>
  <c r="D3654" i="10"/>
  <c r="E3654" i="10" s="1"/>
  <c r="C3655" i="10" s="1"/>
  <c r="P3653" i="10" l="1"/>
  <c r="O3653" i="10"/>
  <c r="N3653" i="10"/>
  <c r="M3653" i="10"/>
  <c r="F3654" i="10"/>
  <c r="Q3653" i="10" l="1"/>
  <c r="H3654" i="10"/>
  <c r="D3655" i="10"/>
  <c r="E3655" i="10" s="1"/>
  <c r="C3656" i="10" s="1"/>
  <c r="L3654" i="10" l="1"/>
  <c r="F3655" i="10"/>
  <c r="O3654" i="10" l="1"/>
  <c r="P3654" i="10"/>
  <c r="N3654" i="10"/>
  <c r="M3654" i="10"/>
  <c r="L3655" i="10"/>
  <c r="H3655" i="10"/>
  <c r="D3656" i="10"/>
  <c r="E3656" i="10" s="1"/>
  <c r="C3657" i="10" s="1"/>
  <c r="P3655" i="10" l="1"/>
  <c r="O3655" i="10"/>
  <c r="Q3654" i="10"/>
  <c r="N3655" i="10"/>
  <c r="M3655" i="10"/>
  <c r="F3656" i="10"/>
  <c r="Q3655" i="10" l="1"/>
  <c r="H3656" i="10"/>
  <c r="D3657" i="10"/>
  <c r="E3657" i="10" s="1"/>
  <c r="C3658" i="10" s="1"/>
  <c r="L3656" i="10" l="1"/>
  <c r="F3657" i="10"/>
  <c r="P3656" i="10" l="1"/>
  <c r="O3656" i="10"/>
  <c r="M3656" i="10"/>
  <c r="N3656" i="10"/>
  <c r="L3657" i="10"/>
  <c r="H3657" i="10"/>
  <c r="D3658" i="10"/>
  <c r="E3658" i="10" s="1"/>
  <c r="C3659" i="10" s="1"/>
  <c r="P3657" i="10" l="1"/>
  <c r="O3657" i="10"/>
  <c r="Q3656" i="10"/>
  <c r="M3657" i="10"/>
  <c r="N3657" i="10"/>
  <c r="F3658" i="10"/>
  <c r="Q3657" i="10" l="1"/>
  <c r="H3658" i="10"/>
  <c r="D3659" i="10"/>
  <c r="E3659" i="10" s="1"/>
  <c r="C3660" i="10" s="1"/>
  <c r="L3658" i="10" l="1"/>
  <c r="F3659" i="10"/>
  <c r="H3659" i="10" s="1"/>
  <c r="P3658" i="10" l="1"/>
  <c r="O3658" i="10"/>
  <c r="M3658" i="10"/>
  <c r="N3658" i="10"/>
  <c r="L3659" i="10"/>
  <c r="D3660" i="10"/>
  <c r="E3660" i="10" s="1"/>
  <c r="C3661" i="10" s="1"/>
  <c r="P3659" i="10" l="1"/>
  <c r="O3659" i="10"/>
  <c r="Q3658" i="10"/>
  <c r="N3659" i="10"/>
  <c r="M3659" i="10"/>
  <c r="F3660" i="10"/>
  <c r="Q3659" i="10" l="1"/>
  <c r="L3660" i="10"/>
  <c r="H3660" i="10"/>
  <c r="D3661" i="10"/>
  <c r="E3661" i="10" s="1"/>
  <c r="C3662" i="10" s="1"/>
  <c r="O3660" i="10" l="1"/>
  <c r="P3660" i="10"/>
  <c r="N3660" i="10"/>
  <c r="M3660" i="10"/>
  <c r="F3661" i="10"/>
  <c r="Q3660" i="10" l="1"/>
  <c r="H3661" i="10"/>
  <c r="D3662" i="10"/>
  <c r="E3662" i="10" s="1"/>
  <c r="C3663" i="10" s="1"/>
  <c r="L3661" i="10" l="1"/>
  <c r="F3662" i="10"/>
  <c r="H3662" i="10" s="1"/>
  <c r="O3661" i="10" l="1"/>
  <c r="P3661" i="10"/>
  <c r="M3661" i="10"/>
  <c r="N3661" i="10"/>
  <c r="L3662" i="10"/>
  <c r="D3663" i="10"/>
  <c r="E3663" i="10" s="1"/>
  <c r="C3664" i="10" s="1"/>
  <c r="P3662" i="10" l="1"/>
  <c r="O3662" i="10"/>
  <c r="Q3661" i="10"/>
  <c r="M3662" i="10"/>
  <c r="N3662" i="10"/>
  <c r="F3663" i="10"/>
  <c r="Q3662" i="10" l="1"/>
  <c r="H3663" i="10"/>
  <c r="D3664" i="10"/>
  <c r="E3664" i="10" s="1"/>
  <c r="C3665" i="10" s="1"/>
  <c r="L3663" i="10" l="1"/>
  <c r="F3664" i="10"/>
  <c r="P3663" i="10" l="1"/>
  <c r="O3663" i="10"/>
  <c r="N3663" i="10"/>
  <c r="M3663" i="10"/>
  <c r="L3664" i="10"/>
  <c r="H3664" i="10"/>
  <c r="D3665" i="10"/>
  <c r="E3665" i="10" s="1"/>
  <c r="C3666" i="10" s="1"/>
  <c r="P3664" i="10" l="1"/>
  <c r="O3664" i="10"/>
  <c r="Q3663" i="10"/>
  <c r="N3664" i="10"/>
  <c r="M3664" i="10"/>
  <c r="F3665" i="10"/>
  <c r="Q3664" i="10" l="1"/>
  <c r="H3665" i="10"/>
  <c r="D3666" i="10"/>
  <c r="E3666" i="10" s="1"/>
  <c r="C3667" i="10" s="1"/>
  <c r="L3665" i="10" l="1"/>
  <c r="F3666" i="10"/>
  <c r="O3665" i="10" l="1"/>
  <c r="P3665" i="10"/>
  <c r="N3665" i="10"/>
  <c r="M3665" i="10"/>
  <c r="F41" i="11"/>
  <c r="C42" i="11"/>
  <c r="L3666" i="10"/>
  <c r="H3666" i="10"/>
  <c r="D3667" i="10"/>
  <c r="E3667" i="10" s="1"/>
  <c r="C3668" i="10" s="1"/>
  <c r="O3666" i="10" l="1"/>
  <c r="P3666" i="10"/>
  <c r="Q3665" i="10"/>
  <c r="M3666" i="10"/>
  <c r="N3666" i="10"/>
  <c r="F3667" i="10"/>
  <c r="Q3666" i="10" l="1"/>
  <c r="H3667" i="10"/>
  <c r="D3668" i="10"/>
  <c r="E3668" i="10" s="1"/>
  <c r="C3669" i="10" s="1"/>
  <c r="L3667" i="10" l="1"/>
  <c r="F3668" i="10"/>
  <c r="H3668" i="10" s="1"/>
  <c r="P3667" i="10" l="1"/>
  <c r="O3667" i="10"/>
  <c r="M3667" i="10"/>
  <c r="N3667" i="10"/>
  <c r="L3668" i="10"/>
  <c r="D3669" i="10"/>
  <c r="E3669" i="10" s="1"/>
  <c r="C3670" i="10" s="1"/>
  <c r="O3668" i="10" l="1"/>
  <c r="P3668" i="10"/>
  <c r="Q3667" i="10"/>
  <c r="M3668" i="10"/>
  <c r="N3668" i="10"/>
  <c r="F3669" i="10"/>
  <c r="Q3668" i="10" l="1"/>
  <c r="H3669" i="10"/>
  <c r="D3670" i="10"/>
  <c r="E3670" i="10" s="1"/>
  <c r="C3671" i="10" s="1"/>
  <c r="L3669" i="10" l="1"/>
  <c r="F3670" i="10"/>
  <c r="H3670" i="10" s="1"/>
  <c r="P3669" i="10" l="1"/>
  <c r="O3669" i="10"/>
  <c r="M3669" i="10"/>
  <c r="N3669" i="10"/>
  <c r="L3670" i="10"/>
  <c r="D3671" i="10"/>
  <c r="E3671" i="10" s="1"/>
  <c r="C3672" i="10" s="1"/>
  <c r="P3670" i="10" l="1"/>
  <c r="O3670" i="10"/>
  <c r="Q3669" i="10"/>
  <c r="M3670" i="10"/>
  <c r="N3670" i="10"/>
  <c r="F3671" i="10"/>
  <c r="Q3670" i="10" l="1"/>
  <c r="H3671" i="10"/>
  <c r="D3672" i="10"/>
  <c r="E3672" i="10" s="1"/>
  <c r="C3673" i="10" s="1"/>
  <c r="L3671" i="10" l="1"/>
  <c r="F3672" i="10"/>
  <c r="O3671" i="10" l="1"/>
  <c r="P3671" i="10"/>
  <c r="N3671" i="10"/>
  <c r="M3671" i="10"/>
  <c r="L3672" i="10"/>
  <c r="H3672" i="10"/>
  <c r="D3673" i="10"/>
  <c r="E3673" i="10" s="1"/>
  <c r="C3674" i="10" s="1"/>
  <c r="P3672" i="10" l="1"/>
  <c r="O3672" i="10"/>
  <c r="Q3671" i="10"/>
  <c r="N3672" i="10"/>
  <c r="M3672" i="10"/>
  <c r="F3673" i="10"/>
  <c r="Q3672" i="10" l="1"/>
  <c r="H3673" i="10"/>
  <c r="D3674" i="10"/>
  <c r="E3674" i="10" s="1"/>
  <c r="C3675" i="10" s="1"/>
  <c r="L3673" i="10" l="1"/>
  <c r="F3674" i="10"/>
  <c r="P3673" i="10" l="1"/>
  <c r="O3673" i="10"/>
  <c r="N3673" i="10"/>
  <c r="M3673" i="10"/>
  <c r="L3674" i="10"/>
  <c r="H3674" i="10"/>
  <c r="D3675" i="10"/>
  <c r="E3675" i="10" s="1"/>
  <c r="C3676" i="10" s="1"/>
  <c r="P3674" i="10" l="1"/>
  <c r="O3674" i="10"/>
  <c r="Q3673" i="10"/>
  <c r="N3674" i="10"/>
  <c r="M3674" i="10"/>
  <c r="E42" i="11"/>
  <c r="D42" i="11"/>
  <c r="F3675" i="10"/>
  <c r="Q3674" i="10" l="1"/>
  <c r="H3675" i="10"/>
  <c r="D3676" i="10"/>
  <c r="E3676" i="10" s="1"/>
  <c r="C3677" i="10" s="1"/>
  <c r="L3675" i="10" l="1"/>
  <c r="F3676" i="10"/>
  <c r="O3675" i="10" l="1"/>
  <c r="P3675" i="10"/>
  <c r="M3675" i="10"/>
  <c r="N3675" i="10"/>
  <c r="L3676" i="10"/>
  <c r="H3676" i="10"/>
  <c r="D3677" i="10"/>
  <c r="E3677" i="10" s="1"/>
  <c r="C3678" i="10" s="1"/>
  <c r="P3676" i="10" l="1"/>
  <c r="O3676" i="10"/>
  <c r="Q3675" i="10"/>
  <c r="N3676" i="10"/>
  <c r="M3676" i="10"/>
  <c r="F3677" i="10"/>
  <c r="Q3676" i="10" l="1"/>
  <c r="H3677" i="10"/>
  <c r="D3678" i="10"/>
  <c r="E3678" i="10" s="1"/>
  <c r="C3679" i="10" s="1"/>
  <c r="L3677" i="10" l="1"/>
  <c r="F3678" i="10"/>
  <c r="H3678" i="10" s="1"/>
  <c r="O3677" i="10" l="1"/>
  <c r="P3677" i="10"/>
  <c r="M3677" i="10"/>
  <c r="N3677" i="10"/>
  <c r="L3678" i="10"/>
  <c r="D3679" i="10"/>
  <c r="E3679" i="10" s="1"/>
  <c r="C3680" i="10" s="1"/>
  <c r="O3678" i="10" l="1"/>
  <c r="P3678" i="10"/>
  <c r="Q3677" i="10"/>
  <c r="M3678" i="10"/>
  <c r="N3678" i="10"/>
  <c r="F3679" i="10"/>
  <c r="Q3678" i="10" l="1"/>
  <c r="H3679" i="10"/>
  <c r="D3680" i="10"/>
  <c r="E3680" i="10" s="1"/>
  <c r="C3681" i="10" s="1"/>
  <c r="L3679" i="10" l="1"/>
  <c r="F3680" i="10"/>
  <c r="H3680" i="10" s="1"/>
  <c r="O3679" i="10" l="1"/>
  <c r="P3679" i="10"/>
  <c r="M3679" i="10"/>
  <c r="N3679" i="10"/>
  <c r="D3681" i="10"/>
  <c r="E3681" i="10" s="1"/>
  <c r="C3682" i="10" s="1"/>
  <c r="Q3679" i="10" l="1"/>
  <c r="L3680" i="10"/>
  <c r="F3681" i="10"/>
  <c r="P3680" i="10" l="1"/>
  <c r="O3680" i="10"/>
  <c r="M3680" i="10"/>
  <c r="N3680" i="10"/>
  <c r="L3681" i="10"/>
  <c r="H3681" i="10"/>
  <c r="D3682" i="10"/>
  <c r="E3682" i="10" s="1"/>
  <c r="C3683" i="10" s="1"/>
  <c r="O3681" i="10" l="1"/>
  <c r="P3681" i="10"/>
  <c r="Q3680" i="10"/>
  <c r="N3681" i="10"/>
  <c r="M3681" i="10"/>
  <c r="F3682" i="10"/>
  <c r="Q3681" i="10" l="1"/>
  <c r="H3682" i="10"/>
  <c r="D3683" i="10"/>
  <c r="E3683" i="10" s="1"/>
  <c r="C3684" i="10" s="1"/>
  <c r="L3682" i="10" l="1"/>
  <c r="F3683" i="10"/>
  <c r="H3683" i="10" s="1"/>
  <c r="O3682" i="10" l="1"/>
  <c r="P3682" i="10"/>
  <c r="M3682" i="10"/>
  <c r="N3682" i="10"/>
  <c r="L3683" i="10"/>
  <c r="D3684" i="10"/>
  <c r="E3684" i="10" s="1"/>
  <c r="C3685" i="10" s="1"/>
  <c r="P3683" i="10" l="1"/>
  <c r="O3683" i="10"/>
  <c r="Q3682" i="10"/>
  <c r="M3683" i="10"/>
  <c r="N3683" i="10"/>
  <c r="F3684" i="10"/>
  <c r="Q3683" i="10" l="1"/>
  <c r="H3684" i="10"/>
  <c r="D3685" i="10"/>
  <c r="E3685" i="10" s="1"/>
  <c r="C3686" i="10" s="1"/>
  <c r="L3684" i="10" l="1"/>
  <c r="F3685" i="10"/>
  <c r="O3684" i="10" l="1"/>
  <c r="P3684" i="10"/>
  <c r="M3684" i="10"/>
  <c r="N3684" i="10"/>
  <c r="L3685" i="10"/>
  <c r="H3685" i="10"/>
  <c r="D3686" i="10"/>
  <c r="E3686" i="10" s="1"/>
  <c r="C3687" i="10" s="1"/>
  <c r="P3685" i="10" l="1"/>
  <c r="O3685" i="10"/>
  <c r="Q3684" i="10"/>
  <c r="N3685" i="10"/>
  <c r="M3685" i="10"/>
  <c r="F3686" i="10"/>
  <c r="Q3685" i="10" l="1"/>
  <c r="H3686" i="10"/>
  <c r="D3687" i="10"/>
  <c r="E3687" i="10" s="1"/>
  <c r="C3688" i="10" s="1"/>
  <c r="L3686" i="10" l="1"/>
  <c r="F3687" i="10"/>
  <c r="P3686" i="10" l="1"/>
  <c r="O3686" i="10"/>
  <c r="M3686" i="10"/>
  <c r="N3686" i="10"/>
  <c r="L3687" i="10"/>
  <c r="H3687" i="10"/>
  <c r="D3688" i="10"/>
  <c r="E3688" i="10" s="1"/>
  <c r="C3689" i="10" s="1"/>
  <c r="P3687" i="10" l="1"/>
  <c r="O3687" i="10"/>
  <c r="Q3686" i="10"/>
  <c r="M3687" i="10"/>
  <c r="N3687" i="10"/>
  <c r="F3688" i="10"/>
  <c r="Q3687" i="10" l="1"/>
  <c r="H3688" i="10"/>
  <c r="D3689" i="10"/>
  <c r="E3689" i="10" s="1"/>
  <c r="C3690" i="10" s="1"/>
  <c r="L3688" i="10" l="1"/>
  <c r="F3689" i="10"/>
  <c r="H3689" i="10" s="1"/>
  <c r="P3688" i="10" l="1"/>
  <c r="O3688" i="10"/>
  <c r="M3688" i="10"/>
  <c r="N3688" i="10"/>
  <c r="D3690" i="10"/>
  <c r="E3690" i="10" s="1"/>
  <c r="C3691" i="10" s="1"/>
  <c r="Q3688" i="10" l="1"/>
  <c r="L3689" i="10"/>
  <c r="F3690" i="10"/>
  <c r="P3689" i="10" l="1"/>
  <c r="O3689" i="10"/>
  <c r="N3689" i="10"/>
  <c r="M3689" i="10"/>
  <c r="L3690" i="10"/>
  <c r="H3690" i="10"/>
  <c r="D3691" i="10"/>
  <c r="E3691" i="10" s="1"/>
  <c r="C3692" i="10" s="1"/>
  <c r="P3690" i="10" l="1"/>
  <c r="O3690" i="10"/>
  <c r="Q3689" i="10"/>
  <c r="N3690" i="10"/>
  <c r="M3690" i="10"/>
  <c r="F3691" i="10"/>
  <c r="Q3690" i="10" l="1"/>
  <c r="H3691" i="10"/>
  <c r="D3692" i="10"/>
  <c r="E3692" i="10" s="1"/>
  <c r="C3693" i="10" s="1"/>
  <c r="L3691" i="10" l="1"/>
  <c r="F3692" i="10"/>
  <c r="H3692" i="10" s="1"/>
  <c r="O3691" i="10" l="1"/>
  <c r="P3691" i="10"/>
  <c r="M3691" i="10"/>
  <c r="N3691" i="10"/>
  <c r="L3692" i="10"/>
  <c r="D3693" i="10"/>
  <c r="E3693" i="10" s="1"/>
  <c r="C3694" i="10" s="1"/>
  <c r="O3692" i="10" l="1"/>
  <c r="P3692" i="10"/>
  <c r="Q3691" i="10"/>
  <c r="N3692" i="10"/>
  <c r="M3692" i="10"/>
  <c r="F3693" i="10"/>
  <c r="Q3692" i="10" l="1"/>
  <c r="L3693" i="10"/>
  <c r="H3693" i="10"/>
  <c r="D3694" i="10"/>
  <c r="E3694" i="10" s="1"/>
  <c r="C3695" i="10" s="1"/>
  <c r="O3693" i="10" l="1"/>
  <c r="P3693" i="10"/>
  <c r="N3693" i="10"/>
  <c r="M3693" i="10"/>
  <c r="F3694" i="10"/>
  <c r="Q3693" i="10" l="1"/>
  <c r="H3694" i="10"/>
  <c r="D3695" i="10"/>
  <c r="E3695" i="10" s="1"/>
  <c r="C3696" i="10" s="1"/>
  <c r="L3694" i="10" l="1"/>
  <c r="F3695" i="10"/>
  <c r="H3695" i="10" s="1"/>
  <c r="P3694" i="10" l="1"/>
  <c r="O3694" i="10"/>
  <c r="M3694" i="10"/>
  <c r="N3694" i="10"/>
  <c r="L3695" i="10"/>
  <c r="D3696" i="10"/>
  <c r="E3696" i="10" s="1"/>
  <c r="C3697" i="10" s="1"/>
  <c r="O3695" i="10" l="1"/>
  <c r="P3695" i="10"/>
  <c r="Q3694" i="10"/>
  <c r="M3695" i="10"/>
  <c r="N3695" i="10"/>
  <c r="F3696" i="10"/>
  <c r="Q3695" i="10" l="1"/>
  <c r="L3696" i="10"/>
  <c r="H3696" i="10"/>
  <c r="D3697" i="10"/>
  <c r="E3697" i="10" s="1"/>
  <c r="C3698" i="10" s="1"/>
  <c r="O3696" i="10" l="1"/>
  <c r="P3696" i="10"/>
  <c r="N3696" i="10"/>
  <c r="M3696" i="10"/>
  <c r="F3697" i="10"/>
  <c r="Q3696" i="10" l="1"/>
  <c r="H3697" i="10"/>
  <c r="D3698" i="10"/>
  <c r="E3698" i="10" s="1"/>
  <c r="C3699" i="10" s="1"/>
  <c r="L3697" i="10" l="1"/>
  <c r="F3698" i="10"/>
  <c r="H3698" i="10" s="1"/>
  <c r="O3697" i="10" l="1"/>
  <c r="P3697" i="10"/>
  <c r="M3697" i="10"/>
  <c r="N3697" i="10"/>
  <c r="L3698" i="10"/>
  <c r="D3699" i="10"/>
  <c r="E3699" i="10" s="1"/>
  <c r="C3700" i="10" s="1"/>
  <c r="P3698" i="10" l="1"/>
  <c r="O3698" i="10"/>
  <c r="Q3697" i="10"/>
  <c r="M3698" i="10"/>
  <c r="N3698" i="10"/>
  <c r="F3699" i="10"/>
  <c r="Q3698" i="10" l="1"/>
  <c r="H3699" i="10"/>
  <c r="D3700" i="10"/>
  <c r="E3700" i="10" s="1"/>
  <c r="C3701" i="10" s="1"/>
  <c r="L3699" i="10" l="1"/>
  <c r="F3700" i="10"/>
  <c r="H3700" i="10" s="1"/>
  <c r="O3699" i="10" l="1"/>
  <c r="P3699" i="10"/>
  <c r="M3699" i="10"/>
  <c r="N3699" i="10"/>
  <c r="L3700" i="10"/>
  <c r="D3701" i="10"/>
  <c r="E3701" i="10" s="1"/>
  <c r="C3702" i="10" s="1"/>
  <c r="P3700" i="10" l="1"/>
  <c r="O3700" i="10"/>
  <c r="Q3699" i="10"/>
  <c r="M3700" i="10"/>
  <c r="N3700" i="10"/>
  <c r="F3701" i="10"/>
  <c r="Q3700" i="10" l="1"/>
  <c r="H3701" i="10"/>
  <c r="D3702" i="10"/>
  <c r="E3702" i="10" s="1"/>
  <c r="C3703" i="10" s="1"/>
  <c r="L3701" i="10" l="1"/>
  <c r="F3702" i="10"/>
  <c r="P3701" i="10" l="1"/>
  <c r="O3701" i="10"/>
  <c r="N3701" i="10"/>
  <c r="M3701" i="10"/>
  <c r="L3702" i="10"/>
  <c r="H3702" i="10"/>
  <c r="D3703" i="10"/>
  <c r="E3703" i="10" s="1"/>
  <c r="C3704" i="10" s="1"/>
  <c r="O3702" i="10" l="1"/>
  <c r="P3702" i="10"/>
  <c r="Q3701" i="10"/>
  <c r="N3702" i="10"/>
  <c r="M3702" i="10"/>
  <c r="F3703" i="10"/>
  <c r="Q3702" i="10" l="1"/>
  <c r="H3703" i="10"/>
  <c r="D3704" i="10"/>
  <c r="E3704" i="10" s="1"/>
  <c r="C3705" i="10" s="1"/>
  <c r="L3703" i="10" l="1"/>
  <c r="F3704" i="10"/>
  <c r="O3703" i="10" l="1"/>
  <c r="P3703" i="10"/>
  <c r="M3703" i="10"/>
  <c r="N3703" i="10"/>
  <c r="L3704" i="10"/>
  <c r="H3704" i="10"/>
  <c r="D3705" i="10"/>
  <c r="E3705" i="10" s="1"/>
  <c r="C3706" i="10" s="1"/>
  <c r="O3704" i="10" l="1"/>
  <c r="P3704" i="10"/>
  <c r="Q3703" i="10"/>
  <c r="N3704" i="10"/>
  <c r="M3704" i="10"/>
  <c r="F3705" i="10"/>
  <c r="Q3704" i="10" l="1"/>
  <c r="H3705" i="10"/>
  <c r="D3706" i="10"/>
  <c r="E3706" i="10" s="1"/>
  <c r="C3707" i="10" s="1"/>
  <c r="L3705" i="10" l="1"/>
  <c r="F3706" i="10"/>
  <c r="H3706" i="10" s="1"/>
  <c r="P3705" i="10" l="1"/>
  <c r="O3705" i="10"/>
  <c r="M3705" i="10"/>
  <c r="N3705" i="10"/>
  <c r="L3706" i="10"/>
  <c r="D3707" i="10"/>
  <c r="E3707" i="10" s="1"/>
  <c r="C3708" i="10" s="1"/>
  <c r="O3706" i="10" l="1"/>
  <c r="P3706" i="10"/>
  <c r="Q3705" i="10"/>
  <c r="N3706" i="10"/>
  <c r="M3706" i="10"/>
  <c r="F3707" i="10"/>
  <c r="Q3706" i="10" l="1"/>
  <c r="L3707" i="10"/>
  <c r="H3707" i="10"/>
  <c r="D3708" i="10"/>
  <c r="E3708" i="10" s="1"/>
  <c r="C3709" i="10" s="1"/>
  <c r="O3707" i="10" l="1"/>
  <c r="P3707" i="10"/>
  <c r="N3707" i="10"/>
  <c r="M3707" i="10"/>
  <c r="F3708" i="10"/>
  <c r="Q3707" i="10" l="1"/>
  <c r="H3708" i="10"/>
  <c r="D3709" i="10"/>
  <c r="E3709" i="10" s="1"/>
  <c r="C3710" i="10" s="1"/>
  <c r="L3708" i="10" l="1"/>
  <c r="F3709" i="10"/>
  <c r="H3709" i="10" s="1"/>
  <c r="O3708" i="10" l="1"/>
  <c r="P3708" i="10"/>
  <c r="M3708" i="10"/>
  <c r="N3708" i="10"/>
  <c r="L3709" i="10"/>
  <c r="D3710" i="10"/>
  <c r="E3710" i="10" s="1"/>
  <c r="C3711" i="10" s="1"/>
  <c r="O3709" i="10" l="1"/>
  <c r="P3709" i="10"/>
  <c r="Q3708" i="10"/>
  <c r="M3709" i="10"/>
  <c r="N3709" i="10"/>
  <c r="F3710" i="10"/>
  <c r="Q3709" i="10" l="1"/>
  <c r="H3710" i="10"/>
  <c r="D3711" i="10"/>
  <c r="E3711" i="10" s="1"/>
  <c r="C3712" i="10" s="1"/>
  <c r="L3710" i="10" l="1"/>
  <c r="F3711" i="10"/>
  <c r="H3711" i="10" s="1"/>
  <c r="O3710" i="10" l="1"/>
  <c r="P3710" i="10"/>
  <c r="M3710" i="10"/>
  <c r="N3710" i="10"/>
  <c r="L3711" i="10"/>
  <c r="D3712" i="10"/>
  <c r="E3712" i="10" s="1"/>
  <c r="C3713" i="10" s="1"/>
  <c r="O3711" i="10" l="1"/>
  <c r="P3711" i="10"/>
  <c r="Q3710" i="10"/>
  <c r="M3711" i="10"/>
  <c r="N3711" i="10"/>
  <c r="F3712" i="10"/>
  <c r="Q3711" i="10" l="1"/>
  <c r="H3712" i="10"/>
  <c r="D3713" i="10"/>
  <c r="E3713" i="10" s="1"/>
  <c r="C3714" i="10" s="1"/>
  <c r="L3712" i="10" l="1"/>
  <c r="F3713" i="10"/>
  <c r="H3713" i="10" s="1"/>
  <c r="O3712" i="10" l="1"/>
  <c r="P3712" i="10"/>
  <c r="M3712" i="10"/>
  <c r="N3712" i="10"/>
  <c r="L3713" i="10"/>
  <c r="D3714" i="10"/>
  <c r="E3714" i="10" s="1"/>
  <c r="C3715" i="10" s="1"/>
  <c r="P3713" i="10" l="1"/>
  <c r="O3713" i="10"/>
  <c r="Q3712" i="10"/>
  <c r="M3713" i="10"/>
  <c r="N3713" i="10"/>
  <c r="F3714" i="10"/>
  <c r="Q3713" i="10" l="1"/>
  <c r="H3714" i="10"/>
  <c r="D3715" i="10"/>
  <c r="E3715" i="10" s="1"/>
  <c r="C3716" i="10" s="1"/>
  <c r="L3714" i="10" l="1"/>
  <c r="F3715" i="10"/>
  <c r="H3715" i="10" s="1"/>
  <c r="P3714" i="10" l="1"/>
  <c r="O3714" i="10"/>
  <c r="M3714" i="10"/>
  <c r="N3714" i="10"/>
  <c r="L3715" i="10"/>
  <c r="D3716" i="10"/>
  <c r="E3716" i="10" s="1"/>
  <c r="C3717" i="10" s="1"/>
  <c r="P3715" i="10" l="1"/>
  <c r="O3715" i="10"/>
  <c r="Q3714" i="10"/>
  <c r="M3715" i="10"/>
  <c r="N3715" i="10"/>
  <c r="F3716" i="10"/>
  <c r="Q3715" i="10" l="1"/>
  <c r="L3716" i="10"/>
  <c r="H3716" i="10"/>
  <c r="D3717" i="10"/>
  <c r="E3717" i="10" s="1"/>
  <c r="C3718" i="10" s="1"/>
  <c r="O3716" i="10" l="1"/>
  <c r="P3716" i="10"/>
  <c r="N3716" i="10"/>
  <c r="M3716" i="10"/>
  <c r="F3717" i="10"/>
  <c r="Q3716" i="10" l="1"/>
  <c r="H3717" i="10"/>
  <c r="D3718" i="10"/>
  <c r="E3718" i="10" s="1"/>
  <c r="C3719" i="10" s="1"/>
  <c r="L3717" i="10" l="1"/>
  <c r="F3718" i="10"/>
  <c r="H3718" i="10" s="1"/>
  <c r="O3717" i="10" l="1"/>
  <c r="P3717" i="10"/>
  <c r="M3717" i="10"/>
  <c r="N3717" i="10"/>
  <c r="L3718" i="10"/>
  <c r="D3719" i="10"/>
  <c r="E3719" i="10" s="1"/>
  <c r="C3720" i="10" s="1"/>
  <c r="O3718" i="10" l="1"/>
  <c r="P3718" i="10"/>
  <c r="Q3717" i="10"/>
  <c r="M3718" i="10"/>
  <c r="N3718" i="10"/>
  <c r="F3719" i="10"/>
  <c r="Q3718" i="10" l="1"/>
  <c r="L3719" i="10"/>
  <c r="H3719" i="10"/>
  <c r="D3720" i="10"/>
  <c r="E3720" i="10" s="1"/>
  <c r="C3721" i="10" s="1"/>
  <c r="O3719" i="10" l="1"/>
  <c r="P3719" i="10"/>
  <c r="N3719" i="10"/>
  <c r="M3719" i="10"/>
  <c r="F3720" i="10"/>
  <c r="Q3719" i="10" l="1"/>
  <c r="H3720" i="10"/>
  <c r="D3721" i="10"/>
  <c r="E3721" i="10" s="1"/>
  <c r="C3722" i="10" s="1"/>
  <c r="L3720" i="10" l="1"/>
  <c r="F3721" i="10"/>
  <c r="P3720" i="10" l="1"/>
  <c r="O3720" i="10"/>
  <c r="N3720" i="10"/>
  <c r="M3720" i="10"/>
  <c r="L3721" i="10"/>
  <c r="H3721" i="10"/>
  <c r="D3722" i="10"/>
  <c r="E3722" i="10" s="1"/>
  <c r="C3723" i="10" s="1"/>
  <c r="P3721" i="10" l="1"/>
  <c r="O3721" i="10"/>
  <c r="Q3720" i="10"/>
  <c r="N3721" i="10"/>
  <c r="M3721" i="10"/>
  <c r="F3722" i="10"/>
  <c r="Q3721" i="10" l="1"/>
  <c r="H3722" i="10"/>
  <c r="D3723" i="10"/>
  <c r="E3723" i="10" s="1"/>
  <c r="C3724" i="10" s="1"/>
  <c r="L3722" i="10" l="1"/>
  <c r="F3723" i="10"/>
  <c r="O3722" i="10" l="1"/>
  <c r="P3722" i="10"/>
  <c r="N3722" i="10"/>
  <c r="M3722" i="10"/>
  <c r="L3723" i="10"/>
  <c r="H3723" i="10"/>
  <c r="D3724" i="10"/>
  <c r="E3724" i="10" s="1"/>
  <c r="C3725" i="10" s="1"/>
  <c r="P3723" i="10" l="1"/>
  <c r="O3723" i="10"/>
  <c r="Q3722" i="10"/>
  <c r="N3723" i="10"/>
  <c r="M3723" i="10"/>
  <c r="F3724" i="10"/>
  <c r="Q3723" i="10" l="1"/>
  <c r="H3724" i="10"/>
  <c r="D3725" i="10"/>
  <c r="E3725" i="10" s="1"/>
  <c r="C3726" i="10" s="1"/>
  <c r="L3724" i="10" l="1"/>
  <c r="F3725" i="10"/>
  <c r="H3725" i="10" s="1"/>
  <c r="O3724" i="10" l="1"/>
  <c r="P3724" i="10"/>
  <c r="M3724" i="10"/>
  <c r="N3724" i="10"/>
  <c r="L3725" i="10"/>
  <c r="D3726" i="10"/>
  <c r="E3726" i="10" s="1"/>
  <c r="C3727" i="10" s="1"/>
  <c r="O3725" i="10" l="1"/>
  <c r="P3725" i="10"/>
  <c r="Q3724" i="10"/>
  <c r="M3725" i="10"/>
  <c r="N3725" i="10"/>
  <c r="F3726" i="10"/>
  <c r="Q3725" i="10" l="1"/>
  <c r="H3726" i="10"/>
  <c r="D3727" i="10"/>
  <c r="E3727" i="10" s="1"/>
  <c r="C3728" i="10" s="1"/>
  <c r="L3726" i="10" l="1"/>
  <c r="F3727" i="10"/>
  <c r="O3726" i="10" l="1"/>
  <c r="P3726" i="10"/>
  <c r="M3726" i="10"/>
  <c r="N3726" i="10"/>
  <c r="L3727" i="10"/>
  <c r="H3727" i="10"/>
  <c r="D3728" i="10"/>
  <c r="E3728" i="10" s="1"/>
  <c r="C3729" i="10" s="1"/>
  <c r="P3727" i="10" l="1"/>
  <c r="O3727" i="10"/>
  <c r="Q3726" i="10"/>
  <c r="N3727" i="10"/>
  <c r="M3727" i="10"/>
  <c r="F3728" i="10"/>
  <c r="Q3727" i="10" l="1"/>
  <c r="H3728" i="10"/>
  <c r="D3729" i="10"/>
  <c r="E3729" i="10" s="1"/>
  <c r="C3730" i="10" s="1"/>
  <c r="L3728" i="10" l="1"/>
  <c r="F3729" i="10"/>
  <c r="O3728" i="10" l="1"/>
  <c r="P3728" i="10"/>
  <c r="N3728" i="10"/>
  <c r="M3728" i="10"/>
  <c r="L3729" i="10"/>
  <c r="H3729" i="10"/>
  <c r="D3730" i="10"/>
  <c r="E3730" i="10" s="1"/>
  <c r="C3731" i="10" s="1"/>
  <c r="P3729" i="10" l="1"/>
  <c r="O3729" i="10"/>
  <c r="Q3728" i="10"/>
  <c r="N3729" i="10"/>
  <c r="M3729" i="10"/>
  <c r="F3730" i="10"/>
  <c r="Q3729" i="10" l="1"/>
  <c r="H3730" i="10"/>
  <c r="D3731" i="10"/>
  <c r="E3731" i="10" s="1"/>
  <c r="C3732" i="10" s="1"/>
  <c r="L3730" i="10" l="1"/>
  <c r="F3731" i="10"/>
  <c r="O3730" i="10" l="1"/>
  <c r="P3730" i="10"/>
  <c r="N3730" i="10"/>
  <c r="M3730" i="10"/>
  <c r="L3731" i="10"/>
  <c r="H3731" i="10"/>
  <c r="D3732" i="10"/>
  <c r="E3732" i="10" s="1"/>
  <c r="C3733" i="10" s="1"/>
  <c r="O3731" i="10" l="1"/>
  <c r="P3731" i="10"/>
  <c r="Q3730" i="10"/>
  <c r="N3731" i="10"/>
  <c r="M3731" i="10"/>
  <c r="F3732" i="10"/>
  <c r="Q3731" i="10" l="1"/>
  <c r="H3732" i="10"/>
  <c r="D3733" i="10"/>
  <c r="E3733" i="10" s="1"/>
  <c r="C3734" i="10" s="1"/>
  <c r="L3732" i="10" l="1"/>
  <c r="F3733" i="10"/>
  <c r="P3732" i="10" l="1"/>
  <c r="O3732" i="10"/>
  <c r="N3732" i="10"/>
  <c r="M3732" i="10"/>
  <c r="L3733" i="10"/>
  <c r="H3733" i="10"/>
  <c r="D3734" i="10"/>
  <c r="E3734" i="10" s="1"/>
  <c r="C3735" i="10" s="1"/>
  <c r="P3733" i="10" l="1"/>
  <c r="O3733" i="10"/>
  <c r="Q3732" i="10"/>
  <c r="N3733" i="10"/>
  <c r="M3733" i="10"/>
  <c r="F3734" i="10"/>
  <c r="Q3733" i="10" l="1"/>
  <c r="H3734" i="10"/>
  <c r="D3735" i="10"/>
  <c r="E3735" i="10" s="1"/>
  <c r="C3736" i="10" s="1"/>
  <c r="L3734" i="10" l="1"/>
  <c r="F3735" i="10"/>
  <c r="H3735" i="10" s="1"/>
  <c r="O3734" i="10" l="1"/>
  <c r="P3734" i="10"/>
  <c r="M3734" i="10"/>
  <c r="N3734" i="10"/>
  <c r="L3735" i="10"/>
  <c r="D3736" i="10"/>
  <c r="E3736" i="10" s="1"/>
  <c r="C3737" i="10" s="1"/>
  <c r="O3735" i="10" l="1"/>
  <c r="P3735" i="10"/>
  <c r="Q3734" i="10"/>
  <c r="M3735" i="10"/>
  <c r="N3735" i="10"/>
  <c r="F3736" i="10"/>
  <c r="Q3735" i="10" l="1"/>
  <c r="H3736" i="10"/>
  <c r="D3737" i="10"/>
  <c r="E3737" i="10" s="1"/>
  <c r="C3738" i="10" s="1"/>
  <c r="L3736" i="10" l="1"/>
  <c r="F3737" i="10"/>
  <c r="H3737" i="10" s="1"/>
  <c r="O3736" i="10" l="1"/>
  <c r="P3736" i="10"/>
  <c r="M3736" i="10"/>
  <c r="N3736" i="10"/>
  <c r="L3737" i="10"/>
  <c r="D3738" i="10"/>
  <c r="E3738" i="10" s="1"/>
  <c r="C3739" i="10" s="1"/>
  <c r="O3737" i="10" l="1"/>
  <c r="P3737" i="10"/>
  <c r="Q3736" i="10"/>
  <c r="M3737" i="10"/>
  <c r="N3737" i="10"/>
  <c r="F3738" i="10"/>
  <c r="Q3737" i="10" l="1"/>
  <c r="L3738" i="10"/>
  <c r="H3738" i="10"/>
  <c r="D3739" i="10"/>
  <c r="E3739" i="10" s="1"/>
  <c r="C3740" i="10" s="1"/>
  <c r="P3738" i="10" l="1"/>
  <c r="O3738" i="10"/>
  <c r="N3738" i="10"/>
  <c r="M3738" i="10"/>
  <c r="F3739" i="10"/>
  <c r="Q3738" i="10" l="1"/>
  <c r="H3739" i="10"/>
  <c r="D3740" i="10"/>
  <c r="E3740" i="10" s="1"/>
  <c r="C3741" i="10" s="1"/>
  <c r="L3739" i="10" l="1"/>
  <c r="F3740" i="10"/>
  <c r="O3739" i="10" l="1"/>
  <c r="P3739" i="10"/>
  <c r="M3739" i="10"/>
  <c r="N3739" i="10"/>
  <c r="L3740" i="10"/>
  <c r="H3740" i="10"/>
  <c r="D3741" i="10"/>
  <c r="E3741" i="10" s="1"/>
  <c r="C3742" i="10" s="1"/>
  <c r="P3740" i="10" l="1"/>
  <c r="O3740" i="10"/>
  <c r="Q3739" i="10"/>
  <c r="M3740" i="10"/>
  <c r="N3740" i="10"/>
  <c r="F3741" i="10"/>
  <c r="Q3740" i="10" l="1"/>
  <c r="H3741" i="10"/>
  <c r="D3742" i="10"/>
  <c r="E3742" i="10" s="1"/>
  <c r="C3743" i="10" s="1"/>
  <c r="L3741" i="10" l="1"/>
  <c r="F3742" i="10"/>
  <c r="P3741" i="10" l="1"/>
  <c r="O3741" i="10"/>
  <c r="M3741" i="10"/>
  <c r="N3741" i="10"/>
  <c r="L3742" i="10"/>
  <c r="H3742" i="10"/>
  <c r="D3743" i="10"/>
  <c r="E3743" i="10" s="1"/>
  <c r="C3744" i="10" s="1"/>
  <c r="P3742" i="10" l="1"/>
  <c r="O3742" i="10"/>
  <c r="Q3741" i="10"/>
  <c r="N3742" i="10"/>
  <c r="M3742" i="10"/>
  <c r="F3743" i="10"/>
  <c r="Q3742" i="10" l="1"/>
  <c r="H3743" i="10"/>
  <c r="D3744" i="10"/>
  <c r="E3744" i="10" s="1"/>
  <c r="C3745" i="10" s="1"/>
  <c r="L3743" i="10" l="1"/>
  <c r="F3744" i="10"/>
  <c r="P3743" i="10" l="1"/>
  <c r="O3743" i="10"/>
  <c r="N3743" i="10"/>
  <c r="M3743" i="10"/>
  <c r="L3744" i="10"/>
  <c r="H3744" i="10"/>
  <c r="D3745" i="10"/>
  <c r="E3745" i="10" s="1"/>
  <c r="C3746" i="10" s="1"/>
  <c r="Q3743" i="10" l="1"/>
  <c r="O3744" i="10"/>
  <c r="P3744" i="10"/>
  <c r="N3744" i="10"/>
  <c r="M3744" i="10"/>
  <c r="F3745" i="10"/>
  <c r="Q3744" i="10" l="1"/>
  <c r="H3745" i="10"/>
  <c r="D3746" i="10"/>
  <c r="E3746" i="10" s="1"/>
  <c r="C3747" i="10" s="1"/>
  <c r="L3745" i="10" l="1"/>
  <c r="F3746" i="10"/>
  <c r="O3745" i="10" l="1"/>
  <c r="P3745" i="10"/>
  <c r="N3745" i="10"/>
  <c r="M3745" i="10"/>
  <c r="L3746" i="10"/>
  <c r="H3746" i="10"/>
  <c r="D3747" i="10"/>
  <c r="E3747" i="10" s="1"/>
  <c r="C3748" i="10" s="1"/>
  <c r="O3746" i="10" l="1"/>
  <c r="P3746" i="10"/>
  <c r="Q3745" i="10"/>
  <c r="N3746" i="10"/>
  <c r="M3746" i="10"/>
  <c r="F3747" i="10"/>
  <c r="Q3746" i="10" l="1"/>
  <c r="H3747" i="10"/>
  <c r="D3748" i="10"/>
  <c r="E3748" i="10" s="1"/>
  <c r="C3749" i="10" s="1"/>
  <c r="L3747" i="10" l="1"/>
  <c r="F3748" i="10"/>
  <c r="H3748" i="10" s="1"/>
  <c r="O3747" i="10" l="1"/>
  <c r="P3747" i="10"/>
  <c r="M3747" i="10"/>
  <c r="N3747" i="10"/>
  <c r="L3748" i="10"/>
  <c r="D3749" i="10"/>
  <c r="E3749" i="10" s="1"/>
  <c r="C3750" i="10" s="1"/>
  <c r="O3748" i="10" l="1"/>
  <c r="P3748" i="10"/>
  <c r="Q3747" i="10"/>
  <c r="M3748" i="10"/>
  <c r="N3748" i="10"/>
  <c r="F3749" i="10"/>
  <c r="Q3748" i="10" l="1"/>
  <c r="L3749" i="10"/>
  <c r="H3749" i="10"/>
  <c r="D3750" i="10"/>
  <c r="E3750" i="10" s="1"/>
  <c r="C3751" i="10" s="1"/>
  <c r="P3749" i="10" l="1"/>
  <c r="O3749" i="10"/>
  <c r="N3749" i="10"/>
  <c r="M3749" i="10"/>
  <c r="F3750" i="10"/>
  <c r="Q3749" i="10" l="1"/>
  <c r="H3750" i="10"/>
  <c r="D3751" i="10"/>
  <c r="E3751" i="10" s="1"/>
  <c r="C3752" i="10" s="1"/>
  <c r="L3750" i="10" l="1"/>
  <c r="F3751" i="10"/>
  <c r="P3750" i="10" l="1"/>
  <c r="O3750" i="10"/>
  <c r="M3750" i="10"/>
  <c r="N3750" i="10"/>
  <c r="L3751" i="10"/>
  <c r="H3751" i="10"/>
  <c r="D3752" i="10"/>
  <c r="E3752" i="10" s="1"/>
  <c r="C3753" i="10" s="1"/>
  <c r="P3751" i="10" l="1"/>
  <c r="O3751" i="10"/>
  <c r="Q3750" i="10"/>
  <c r="N3751" i="10"/>
  <c r="M3751" i="10"/>
  <c r="F3752" i="10"/>
  <c r="Q3751" i="10" l="1"/>
  <c r="H3752" i="10"/>
  <c r="D3753" i="10"/>
  <c r="E3753" i="10" s="1"/>
  <c r="C3754" i="10" s="1"/>
  <c r="L3752" i="10" l="1"/>
  <c r="F3753" i="10"/>
  <c r="H3753" i="10" s="1"/>
  <c r="O3752" i="10" l="1"/>
  <c r="P3752" i="10"/>
  <c r="M3752" i="10"/>
  <c r="N3752" i="10"/>
  <c r="L3753" i="10"/>
  <c r="D3754" i="10"/>
  <c r="E3754" i="10" s="1"/>
  <c r="C3755" i="10" s="1"/>
  <c r="P3753" i="10" l="1"/>
  <c r="O3753" i="10"/>
  <c r="Q3752" i="10"/>
  <c r="M3753" i="10"/>
  <c r="N3753" i="10"/>
  <c r="F3754" i="10"/>
  <c r="Q3753" i="10" l="1"/>
  <c r="H3754" i="10"/>
  <c r="D3755" i="10"/>
  <c r="E3755" i="10" s="1"/>
  <c r="C3756" i="10" s="1"/>
  <c r="L3754" i="10" l="1"/>
  <c r="F3755" i="10"/>
  <c r="H3755" i="10" s="1"/>
  <c r="O3754" i="10" l="1"/>
  <c r="P3754" i="10"/>
  <c r="M3754" i="10"/>
  <c r="N3754" i="10"/>
  <c r="L3755" i="10"/>
  <c r="D3756" i="10"/>
  <c r="E3756" i="10" s="1"/>
  <c r="C3757" i="10" s="1"/>
  <c r="P3755" i="10" l="1"/>
  <c r="O3755" i="10"/>
  <c r="Q3754" i="10"/>
  <c r="M3755" i="10"/>
  <c r="N3755" i="10"/>
  <c r="F3756" i="10"/>
  <c r="Q3755" i="10" l="1"/>
  <c r="H3756" i="10"/>
  <c r="D3757" i="10"/>
  <c r="E3757" i="10" s="1"/>
  <c r="C3758" i="10" s="1"/>
  <c r="L3756" i="10" l="1"/>
  <c r="F3757" i="10"/>
  <c r="O3756" i="10" l="1"/>
  <c r="P3756" i="10"/>
  <c r="M3756" i="10"/>
  <c r="N3756" i="10"/>
  <c r="L3757" i="10"/>
  <c r="H3757" i="10"/>
  <c r="D3758" i="10"/>
  <c r="E3758" i="10" s="1"/>
  <c r="C3759" i="10" s="1"/>
  <c r="O3757" i="10" l="1"/>
  <c r="P3757" i="10"/>
  <c r="Q3756" i="10"/>
  <c r="N3757" i="10"/>
  <c r="M3757" i="10"/>
  <c r="F3758" i="10"/>
  <c r="Q3757" i="10" l="1"/>
  <c r="H3758" i="10"/>
  <c r="D3759" i="10"/>
  <c r="E3759" i="10" s="1"/>
  <c r="C3760" i="10" s="1"/>
  <c r="L3758" i="10" l="1"/>
  <c r="F3759" i="10"/>
  <c r="H3759" i="10" s="1"/>
  <c r="P3758" i="10" l="1"/>
  <c r="O3758" i="10"/>
  <c r="M3758" i="10"/>
  <c r="N3758" i="10"/>
  <c r="L3759" i="10"/>
  <c r="D3760" i="10"/>
  <c r="E3760" i="10" s="1"/>
  <c r="C3761" i="10" s="1"/>
  <c r="O3759" i="10" l="1"/>
  <c r="P3759" i="10"/>
  <c r="Q3758" i="10"/>
  <c r="M3759" i="10"/>
  <c r="N3759" i="10"/>
  <c r="F3760" i="10"/>
  <c r="Q3759" i="10" l="1"/>
  <c r="L3760" i="10"/>
  <c r="H3760" i="10"/>
  <c r="D3761" i="10"/>
  <c r="E3761" i="10" s="1"/>
  <c r="C3762" i="10" s="1"/>
  <c r="O3760" i="10" l="1"/>
  <c r="P3760" i="10"/>
  <c r="N3760" i="10"/>
  <c r="M3760" i="10"/>
  <c r="F3761" i="10"/>
  <c r="Q3760" i="10" l="1"/>
  <c r="H3761" i="10"/>
  <c r="D3762" i="10"/>
  <c r="E3762" i="10" s="1"/>
  <c r="C3763" i="10" s="1"/>
  <c r="L3761" i="10" l="1"/>
  <c r="F3762" i="10"/>
  <c r="H3762" i="10" s="1"/>
  <c r="O3761" i="10" l="1"/>
  <c r="P3761" i="10"/>
  <c r="M3761" i="10"/>
  <c r="N3761" i="10"/>
  <c r="L3762" i="10"/>
  <c r="D3763" i="10"/>
  <c r="E3763" i="10" s="1"/>
  <c r="C3764" i="10" s="1"/>
  <c r="P3762" i="10" l="1"/>
  <c r="O3762" i="10"/>
  <c r="Q3761" i="10"/>
  <c r="M3762" i="10"/>
  <c r="N3762" i="10"/>
  <c r="F3763" i="10"/>
  <c r="Q3762" i="10" l="1"/>
  <c r="H3763" i="10"/>
  <c r="D3764" i="10"/>
  <c r="E3764" i="10" s="1"/>
  <c r="C3765" i="10" s="1"/>
  <c r="L3763" i="10" l="1"/>
  <c r="F3764" i="10"/>
  <c r="P3763" i="10" l="1"/>
  <c r="O3763" i="10"/>
  <c r="M3763" i="10"/>
  <c r="N3763" i="10"/>
  <c r="L3764" i="10"/>
  <c r="H3764" i="10"/>
  <c r="D3765" i="10"/>
  <c r="E3765" i="10" s="1"/>
  <c r="C3766" i="10" s="1"/>
  <c r="P3764" i="10" l="1"/>
  <c r="O3764" i="10"/>
  <c r="Q3763" i="10"/>
  <c r="M3764" i="10"/>
  <c r="N3764" i="10"/>
  <c r="F3765" i="10"/>
  <c r="Q3764" i="10" l="1"/>
  <c r="H3765" i="10"/>
  <c r="D3766" i="10"/>
  <c r="E3766" i="10" s="1"/>
  <c r="C3767" i="10" s="1"/>
  <c r="L3765" i="10" l="1"/>
  <c r="F3766" i="10"/>
  <c r="H3766" i="10" s="1"/>
  <c r="P3765" i="10" l="1"/>
  <c r="O3765" i="10"/>
  <c r="M3765" i="10"/>
  <c r="N3765" i="10"/>
  <c r="L3766" i="10"/>
  <c r="F42" i="11"/>
  <c r="C43" i="11"/>
  <c r="D3767" i="10"/>
  <c r="E3767" i="10" s="1"/>
  <c r="C3768" i="10" s="1"/>
  <c r="O3766" i="10" l="1"/>
  <c r="P3766" i="10"/>
  <c r="Q3765" i="10"/>
  <c r="N3766" i="10"/>
  <c r="M3766" i="10"/>
  <c r="F3767" i="10"/>
  <c r="Q3766" i="10" l="1"/>
  <c r="L3767" i="10"/>
  <c r="H3767" i="10"/>
  <c r="D3768" i="10"/>
  <c r="E3768" i="10" s="1"/>
  <c r="C3769" i="10" s="1"/>
  <c r="P3767" i="10" l="1"/>
  <c r="O3767" i="10"/>
  <c r="N3767" i="10"/>
  <c r="M3767" i="10"/>
  <c r="F3768" i="10"/>
  <c r="Q3767" i="10" l="1"/>
  <c r="H3768" i="10"/>
  <c r="D3769" i="10"/>
  <c r="E3769" i="10" s="1"/>
  <c r="C3770" i="10" s="1"/>
  <c r="L3768" i="10" l="1"/>
  <c r="F3769" i="10"/>
  <c r="H3769" i="10" s="1"/>
  <c r="O3768" i="10" l="1"/>
  <c r="P3768" i="10"/>
  <c r="M3768" i="10"/>
  <c r="N3768" i="10"/>
  <c r="L3769" i="10"/>
  <c r="D3770" i="10"/>
  <c r="E3770" i="10" s="1"/>
  <c r="C3771" i="10" s="1"/>
  <c r="O3769" i="10" l="1"/>
  <c r="P3769" i="10"/>
  <c r="Q3768" i="10"/>
  <c r="M3769" i="10"/>
  <c r="N3769" i="10"/>
  <c r="F3770" i="10"/>
  <c r="Q3769" i="10" l="1"/>
  <c r="H3770" i="10"/>
  <c r="D3771" i="10"/>
  <c r="E3771" i="10" s="1"/>
  <c r="C3772" i="10" s="1"/>
  <c r="L3770" i="10" l="1"/>
  <c r="F3771" i="10"/>
  <c r="H3771" i="10" s="1"/>
  <c r="O3770" i="10" l="1"/>
  <c r="P3770" i="10"/>
  <c r="M3770" i="10"/>
  <c r="N3770" i="10"/>
  <c r="L3771" i="10"/>
  <c r="D3772" i="10"/>
  <c r="E3772" i="10" s="1"/>
  <c r="C3773" i="10" s="1"/>
  <c r="O3771" i="10" l="1"/>
  <c r="P3771" i="10"/>
  <c r="Q3770" i="10"/>
  <c r="M3771" i="10"/>
  <c r="N3771" i="10"/>
  <c r="F3772" i="10"/>
  <c r="Q3771" i="10" l="1"/>
  <c r="H3772" i="10"/>
  <c r="D3773" i="10"/>
  <c r="E3773" i="10" s="1"/>
  <c r="C3774" i="10" s="1"/>
  <c r="L3772" i="10" l="1"/>
  <c r="F3773" i="10"/>
  <c r="H3773" i="10" s="1"/>
  <c r="O3772" i="10" l="1"/>
  <c r="P3772" i="10"/>
  <c r="M3772" i="10"/>
  <c r="N3772" i="10"/>
  <c r="L3773" i="10"/>
  <c r="D3774" i="10"/>
  <c r="E3774" i="10" s="1"/>
  <c r="C3775" i="10" s="1"/>
  <c r="O3773" i="10" l="1"/>
  <c r="P3773" i="10"/>
  <c r="Q3772" i="10"/>
  <c r="M3773" i="10"/>
  <c r="N3773" i="10"/>
  <c r="F3774" i="10"/>
  <c r="Q3773" i="10" l="1"/>
  <c r="H3774" i="10"/>
  <c r="D3775" i="10"/>
  <c r="E3775" i="10" s="1"/>
  <c r="C3776" i="10" s="1"/>
  <c r="L3774" i="10" l="1"/>
  <c r="F3775" i="10"/>
  <c r="H3775" i="10" s="1"/>
  <c r="P3774" i="10" l="1"/>
  <c r="O3774" i="10"/>
  <c r="M3774" i="10"/>
  <c r="N3774" i="10"/>
  <c r="L3775" i="10"/>
  <c r="D43" i="11"/>
  <c r="E43" i="11"/>
  <c r="D3776" i="10"/>
  <c r="E3776" i="10" s="1"/>
  <c r="C3777" i="10" s="1"/>
  <c r="P3775" i="10" l="1"/>
  <c r="O3775" i="10"/>
  <c r="Q3774" i="10"/>
  <c r="M3775" i="10"/>
  <c r="N3775" i="10"/>
  <c r="F3776" i="10"/>
  <c r="Q3775" i="10" l="1"/>
  <c r="H3776" i="10"/>
  <c r="D3777" i="10"/>
  <c r="E3777" i="10" s="1"/>
  <c r="C3778" i="10" s="1"/>
  <c r="L3776" i="10" l="1"/>
  <c r="F3777" i="10"/>
  <c r="H3777" i="10" s="1"/>
  <c r="O3776" i="10" l="1"/>
  <c r="P3776" i="10"/>
  <c r="M3776" i="10"/>
  <c r="N3776" i="10"/>
  <c r="D3778" i="10"/>
  <c r="E3778" i="10" s="1"/>
  <c r="C3779" i="10" s="1"/>
  <c r="Q3776" i="10" l="1"/>
  <c r="L3777" i="10"/>
  <c r="F3778" i="10"/>
  <c r="H3778" i="10" s="1"/>
  <c r="O3777" i="10" l="1"/>
  <c r="P3777" i="10"/>
  <c r="M3777" i="10"/>
  <c r="N3777" i="10"/>
  <c r="L3778" i="10"/>
  <c r="D3779" i="10"/>
  <c r="E3779" i="10" s="1"/>
  <c r="C3780" i="10" s="1"/>
  <c r="Q3777" i="10" l="1"/>
  <c r="O3778" i="10"/>
  <c r="P3778" i="10"/>
  <c r="N3778" i="10"/>
  <c r="M3778" i="10"/>
  <c r="F3779" i="10"/>
  <c r="Q3778" i="10" l="1"/>
  <c r="L3779" i="10"/>
  <c r="H3779" i="10"/>
  <c r="D3780" i="10"/>
  <c r="E3780" i="10" s="1"/>
  <c r="C3781" i="10" s="1"/>
  <c r="P3779" i="10" l="1"/>
  <c r="O3779" i="10"/>
  <c r="N3779" i="10"/>
  <c r="M3779" i="10"/>
  <c r="F3780" i="10"/>
  <c r="Q3779" i="10" l="1"/>
  <c r="H3780" i="10"/>
  <c r="D3781" i="10"/>
  <c r="E3781" i="10" s="1"/>
  <c r="C3782" i="10" s="1"/>
  <c r="L3780" i="10" l="1"/>
  <c r="F3781" i="10"/>
  <c r="P3780" i="10" l="1"/>
  <c r="O3780" i="10"/>
  <c r="N3780" i="10"/>
  <c r="M3780" i="10"/>
  <c r="L3781" i="10"/>
  <c r="H3781" i="10"/>
  <c r="D3782" i="10"/>
  <c r="E3782" i="10" s="1"/>
  <c r="C3783" i="10" s="1"/>
  <c r="P3781" i="10" l="1"/>
  <c r="O3781" i="10"/>
  <c r="Q3780" i="10"/>
  <c r="N3781" i="10"/>
  <c r="M3781" i="10"/>
  <c r="F3782" i="10"/>
  <c r="Q3781" i="10" l="1"/>
  <c r="H3782" i="10"/>
  <c r="D3783" i="10"/>
  <c r="E3783" i="10" s="1"/>
  <c r="C3784" i="10" s="1"/>
  <c r="L3782" i="10" l="1"/>
  <c r="F3783" i="10"/>
  <c r="P3782" i="10" l="1"/>
  <c r="O3782" i="10"/>
  <c r="M3782" i="10"/>
  <c r="N3782" i="10"/>
  <c r="L3783" i="10"/>
  <c r="H3783" i="10"/>
  <c r="D3784" i="10"/>
  <c r="E3784" i="10" s="1"/>
  <c r="C3785" i="10" s="1"/>
  <c r="P3783" i="10" l="1"/>
  <c r="O3783" i="10"/>
  <c r="Q3782" i="10"/>
  <c r="M3783" i="10"/>
  <c r="N3783" i="10"/>
  <c r="F3784" i="10"/>
  <c r="Q3783" i="10" l="1"/>
  <c r="H3784" i="10"/>
  <c r="D3785" i="10"/>
  <c r="E3785" i="10" s="1"/>
  <c r="C3786" i="10" s="1"/>
  <c r="L3784" i="10" l="1"/>
  <c r="F3785" i="10"/>
  <c r="H3785" i="10" s="1"/>
  <c r="O3784" i="10" l="1"/>
  <c r="P3784" i="10"/>
  <c r="M3784" i="10"/>
  <c r="N3784" i="10"/>
  <c r="L3785" i="10"/>
  <c r="D3786" i="10"/>
  <c r="E3786" i="10" s="1"/>
  <c r="C3787" i="10" s="1"/>
  <c r="O3785" i="10" l="1"/>
  <c r="P3785" i="10"/>
  <c r="Q3784" i="10"/>
  <c r="N3785" i="10"/>
  <c r="M3785" i="10"/>
  <c r="F3786" i="10"/>
  <c r="Q3785" i="10" l="1"/>
  <c r="L3786" i="10"/>
  <c r="H3786" i="10"/>
  <c r="D3787" i="10"/>
  <c r="E3787" i="10" s="1"/>
  <c r="C3788" i="10" s="1"/>
  <c r="P3786" i="10" l="1"/>
  <c r="O3786" i="10"/>
  <c r="N3786" i="10"/>
  <c r="M3786" i="10"/>
  <c r="F3787" i="10"/>
  <c r="Q3786" i="10" l="1"/>
  <c r="H3787" i="10"/>
  <c r="D3788" i="10"/>
  <c r="E3788" i="10" s="1"/>
  <c r="C3789" i="10" s="1"/>
  <c r="L3787" i="10" l="1"/>
  <c r="F3788" i="10"/>
  <c r="H3788" i="10" s="1"/>
  <c r="O3787" i="10" l="1"/>
  <c r="P3787" i="10"/>
  <c r="M3787" i="10"/>
  <c r="N3787" i="10"/>
  <c r="L3788" i="10"/>
  <c r="D3789" i="10"/>
  <c r="E3789" i="10" s="1"/>
  <c r="C3790" i="10" s="1"/>
  <c r="P3788" i="10" l="1"/>
  <c r="O3788" i="10"/>
  <c r="Q3787" i="10"/>
  <c r="M3788" i="10"/>
  <c r="N3788" i="10"/>
  <c r="F3789" i="10"/>
  <c r="Q3788" i="10" l="1"/>
  <c r="H3789" i="10"/>
  <c r="D3790" i="10"/>
  <c r="E3790" i="10" s="1"/>
  <c r="C3791" i="10" s="1"/>
  <c r="L3789" i="10" l="1"/>
  <c r="F3790" i="10"/>
  <c r="H3790" i="10" s="1"/>
  <c r="O3789" i="10" l="1"/>
  <c r="P3789" i="10"/>
  <c r="M3789" i="10"/>
  <c r="N3789" i="10"/>
  <c r="L3790" i="10"/>
  <c r="D3791" i="10"/>
  <c r="E3791" i="10" s="1"/>
  <c r="C3792" i="10" s="1"/>
  <c r="P3790" i="10" l="1"/>
  <c r="O3790" i="10"/>
  <c r="Q3789" i="10"/>
  <c r="M3790" i="10"/>
  <c r="N3790" i="10"/>
  <c r="F3791" i="10"/>
  <c r="Q3790" i="10" l="1"/>
  <c r="H3791" i="10"/>
  <c r="D3792" i="10"/>
  <c r="E3792" i="10" s="1"/>
  <c r="C3793" i="10" s="1"/>
  <c r="L3791" i="10" l="1"/>
  <c r="F3792" i="10"/>
  <c r="H3792" i="10" s="1"/>
  <c r="O3791" i="10" l="1"/>
  <c r="P3791" i="10"/>
  <c r="M3791" i="10"/>
  <c r="N3791" i="10"/>
  <c r="L3792" i="10"/>
  <c r="D3793" i="10"/>
  <c r="E3793" i="10" s="1"/>
  <c r="C3794" i="10" s="1"/>
  <c r="P3792" i="10" l="1"/>
  <c r="O3792" i="10"/>
  <c r="Q3791" i="10"/>
  <c r="M3792" i="10"/>
  <c r="N3792" i="10"/>
  <c r="F3793" i="10"/>
  <c r="Q3792" i="10" l="1"/>
  <c r="L3793" i="10"/>
  <c r="H3793" i="10"/>
  <c r="D3794" i="10"/>
  <c r="E3794" i="10" s="1"/>
  <c r="C3795" i="10" s="1"/>
  <c r="O3793" i="10" l="1"/>
  <c r="P3793" i="10"/>
  <c r="N3793" i="10"/>
  <c r="M3793" i="10"/>
  <c r="F3794" i="10"/>
  <c r="Q3793" i="10" l="1"/>
  <c r="H3794" i="10"/>
  <c r="D3795" i="10"/>
  <c r="E3795" i="10" s="1"/>
  <c r="C3796" i="10" s="1"/>
  <c r="L3794" i="10" l="1"/>
  <c r="F3795" i="10"/>
  <c r="O3794" i="10" l="1"/>
  <c r="P3794" i="10"/>
  <c r="N3794" i="10"/>
  <c r="M3794" i="10"/>
  <c r="L3795" i="10"/>
  <c r="H3795" i="10"/>
  <c r="D3796" i="10"/>
  <c r="E3796" i="10" s="1"/>
  <c r="C3797" i="10" s="1"/>
  <c r="P3795" i="10" l="1"/>
  <c r="O3795" i="10"/>
  <c r="Q3794" i="10"/>
  <c r="N3795" i="10"/>
  <c r="M3795" i="10"/>
  <c r="F3796" i="10"/>
  <c r="Q3795" i="10" l="1"/>
  <c r="H3796" i="10"/>
  <c r="D3797" i="10"/>
  <c r="E3797" i="10" s="1"/>
  <c r="C3798" i="10" s="1"/>
  <c r="L3796" i="10" l="1"/>
  <c r="F3797" i="10"/>
  <c r="O3796" i="10" l="1"/>
  <c r="P3796" i="10"/>
  <c r="N3796" i="10"/>
  <c r="M3796" i="10"/>
  <c r="L3797" i="10"/>
  <c r="H3797" i="10"/>
  <c r="D3798" i="10"/>
  <c r="E3798" i="10" s="1"/>
  <c r="C3799" i="10" s="1"/>
  <c r="P3797" i="10" l="1"/>
  <c r="O3797" i="10"/>
  <c r="Q3796" i="10"/>
  <c r="M3797" i="10"/>
  <c r="N3797" i="10"/>
  <c r="F3798" i="10"/>
  <c r="Q3797" i="10" l="1"/>
  <c r="H3798" i="10"/>
  <c r="D3799" i="10"/>
  <c r="E3799" i="10" s="1"/>
  <c r="C3800" i="10" s="1"/>
  <c r="L3798" i="10" l="1"/>
  <c r="F3799" i="10"/>
  <c r="H3799" i="10" s="1"/>
  <c r="P3798" i="10" l="1"/>
  <c r="O3798" i="10"/>
  <c r="M3798" i="10"/>
  <c r="N3798" i="10"/>
  <c r="L3799" i="10"/>
  <c r="D3800" i="10"/>
  <c r="E3800" i="10" s="1"/>
  <c r="C3801" i="10" s="1"/>
  <c r="O3799" i="10" l="1"/>
  <c r="P3799" i="10"/>
  <c r="Q3798" i="10"/>
  <c r="M3799" i="10"/>
  <c r="N3799" i="10"/>
  <c r="F3800" i="10"/>
  <c r="Q3799" i="10" l="1"/>
  <c r="L3800" i="10"/>
  <c r="H3800" i="10"/>
  <c r="D3801" i="10"/>
  <c r="E3801" i="10" s="1"/>
  <c r="C3802" i="10" s="1"/>
  <c r="O3800" i="10" l="1"/>
  <c r="P3800" i="10"/>
  <c r="N3800" i="10"/>
  <c r="M3800" i="10"/>
  <c r="F3801" i="10"/>
  <c r="Q3800" i="10" l="1"/>
  <c r="H3801" i="10"/>
  <c r="D3802" i="10"/>
  <c r="E3802" i="10" s="1"/>
  <c r="C3803" i="10" s="1"/>
  <c r="L3801" i="10" l="1"/>
  <c r="F3802" i="10"/>
  <c r="H3802" i="10" s="1"/>
  <c r="O3801" i="10" l="1"/>
  <c r="P3801" i="10"/>
  <c r="M3801" i="10"/>
  <c r="N3801" i="10"/>
  <c r="L3802" i="10"/>
  <c r="D3803" i="10"/>
  <c r="E3803" i="10" s="1"/>
  <c r="C3804" i="10" s="1"/>
  <c r="O3802" i="10" l="1"/>
  <c r="P3802" i="10"/>
  <c r="Q3801" i="10"/>
  <c r="M3802" i="10"/>
  <c r="N3802" i="10"/>
  <c r="F3803" i="10"/>
  <c r="Q3802" i="10" l="1"/>
  <c r="H3803" i="10"/>
  <c r="D3804" i="10"/>
  <c r="E3804" i="10" s="1"/>
  <c r="C3805" i="10" s="1"/>
  <c r="L3803" i="10" l="1"/>
  <c r="F3804" i="10"/>
  <c r="O3803" i="10" l="1"/>
  <c r="P3803" i="10"/>
  <c r="M3803" i="10"/>
  <c r="N3803" i="10"/>
  <c r="L3804" i="10"/>
  <c r="H3804" i="10"/>
  <c r="D3805" i="10"/>
  <c r="E3805" i="10" s="1"/>
  <c r="C3806" i="10" s="1"/>
  <c r="P3804" i="10" l="1"/>
  <c r="O3804" i="10"/>
  <c r="Q3803" i="10"/>
  <c r="N3804" i="10"/>
  <c r="M3804" i="10"/>
  <c r="F3805" i="10"/>
  <c r="Q3804" i="10" l="1"/>
  <c r="H3805" i="10"/>
  <c r="D3806" i="10"/>
  <c r="E3806" i="10" s="1"/>
  <c r="C3807" i="10" s="1"/>
  <c r="L3805" i="10" l="1"/>
  <c r="F3806" i="10"/>
  <c r="P3805" i="10" l="1"/>
  <c r="O3805" i="10"/>
  <c r="M3805" i="10"/>
  <c r="N3805" i="10"/>
  <c r="L3806" i="10"/>
  <c r="H3806" i="10"/>
  <c r="D3807" i="10"/>
  <c r="E3807" i="10" s="1"/>
  <c r="C3808" i="10" s="1"/>
  <c r="P3806" i="10" l="1"/>
  <c r="O3806" i="10"/>
  <c r="Q3805" i="10"/>
  <c r="N3806" i="10"/>
  <c r="M3806" i="10"/>
  <c r="F3807" i="10"/>
  <c r="Q3806" i="10" l="1"/>
  <c r="H3807" i="10"/>
  <c r="D3808" i="10"/>
  <c r="E3808" i="10" s="1"/>
  <c r="C3809" i="10" s="1"/>
  <c r="L3807" i="10" l="1"/>
  <c r="F3808" i="10"/>
  <c r="H3808" i="10" s="1"/>
  <c r="O3807" i="10" l="1"/>
  <c r="P3807" i="10"/>
  <c r="M3807" i="10"/>
  <c r="N3807" i="10"/>
  <c r="L3808" i="10"/>
  <c r="D3809" i="10"/>
  <c r="E3809" i="10" s="1"/>
  <c r="C3810" i="10" s="1"/>
  <c r="O3808" i="10" l="1"/>
  <c r="P3808" i="10"/>
  <c r="Q3807" i="10"/>
  <c r="M3808" i="10"/>
  <c r="N3808" i="10"/>
  <c r="F3809" i="10"/>
  <c r="Q3808" i="10" l="1"/>
  <c r="H3809" i="10"/>
  <c r="D3810" i="10"/>
  <c r="E3810" i="10" s="1"/>
  <c r="C3811" i="10" s="1"/>
  <c r="L3809" i="10" l="1"/>
  <c r="F3810" i="10"/>
  <c r="O3809" i="10" l="1"/>
  <c r="P3809" i="10"/>
  <c r="N3809" i="10"/>
  <c r="M3809" i="10"/>
  <c r="L3810" i="10"/>
  <c r="H3810" i="10"/>
  <c r="D3811" i="10"/>
  <c r="E3811" i="10" s="1"/>
  <c r="C3812" i="10" s="1"/>
  <c r="O3810" i="10" l="1"/>
  <c r="P3810" i="10"/>
  <c r="Q3809" i="10"/>
  <c r="N3810" i="10"/>
  <c r="M3810" i="10"/>
  <c r="F3811" i="10"/>
  <c r="Q3810" i="10" l="1"/>
  <c r="H3811" i="10"/>
  <c r="D3812" i="10"/>
  <c r="E3812" i="10" s="1"/>
  <c r="C3813" i="10" s="1"/>
  <c r="L3811" i="10" l="1"/>
  <c r="F3812" i="10"/>
  <c r="H3812" i="10" s="1"/>
  <c r="O3811" i="10" l="1"/>
  <c r="P3811" i="10"/>
  <c r="M3811" i="10"/>
  <c r="N3811" i="10"/>
  <c r="L3812" i="10"/>
  <c r="D3813" i="10"/>
  <c r="E3813" i="10" s="1"/>
  <c r="C3814" i="10" s="1"/>
  <c r="O3812" i="10" l="1"/>
  <c r="P3812" i="10"/>
  <c r="Q3811" i="10"/>
  <c r="M3812" i="10"/>
  <c r="N3812" i="10"/>
  <c r="F3813" i="10"/>
  <c r="Q3812" i="10" l="1"/>
  <c r="L3813" i="10"/>
  <c r="H3813" i="10"/>
  <c r="D3814" i="10"/>
  <c r="E3814" i="10" s="1"/>
  <c r="C3815" i="10" s="1"/>
  <c r="O3813" i="10" l="1"/>
  <c r="P3813" i="10"/>
  <c r="N3813" i="10"/>
  <c r="M3813" i="10"/>
  <c r="F3814" i="10"/>
  <c r="Q3813" i="10" l="1"/>
  <c r="H3814" i="10"/>
  <c r="D3815" i="10"/>
  <c r="E3815" i="10" s="1"/>
  <c r="C3816" i="10" s="1"/>
  <c r="L3814" i="10" l="1"/>
  <c r="F3815" i="10"/>
  <c r="P3814" i="10" l="1"/>
  <c r="O3814" i="10"/>
  <c r="N3814" i="10"/>
  <c r="M3814" i="10"/>
  <c r="L3815" i="10"/>
  <c r="H3815" i="10"/>
  <c r="D3816" i="10"/>
  <c r="E3816" i="10" s="1"/>
  <c r="C3817" i="10" s="1"/>
  <c r="O3815" i="10" l="1"/>
  <c r="P3815" i="10"/>
  <c r="Q3814" i="10"/>
  <c r="N3815" i="10"/>
  <c r="M3815" i="10"/>
  <c r="F3816" i="10"/>
  <c r="Q3815" i="10" l="1"/>
  <c r="H3816" i="10"/>
  <c r="D3817" i="10"/>
  <c r="E3817" i="10" s="1"/>
  <c r="C3818" i="10" s="1"/>
  <c r="L3816" i="10" l="1"/>
  <c r="F3817" i="10"/>
  <c r="H3817" i="10" s="1"/>
  <c r="O3816" i="10" l="1"/>
  <c r="P3816" i="10"/>
  <c r="M3816" i="10"/>
  <c r="N3816" i="10"/>
  <c r="L3817" i="10"/>
  <c r="D3818" i="10"/>
  <c r="E3818" i="10" s="1"/>
  <c r="C3819" i="10" s="1"/>
  <c r="P3817" i="10" l="1"/>
  <c r="O3817" i="10"/>
  <c r="Q3816" i="10"/>
  <c r="N3817" i="10"/>
  <c r="M3817" i="10"/>
  <c r="F3818" i="10"/>
  <c r="Q3817" i="10" l="1"/>
  <c r="L3818" i="10"/>
  <c r="H3818" i="10"/>
  <c r="D3819" i="10"/>
  <c r="E3819" i="10" s="1"/>
  <c r="C3820" i="10" s="1"/>
  <c r="O3818" i="10" l="1"/>
  <c r="P3818" i="10"/>
  <c r="N3818" i="10"/>
  <c r="M3818" i="10"/>
  <c r="F3819" i="10"/>
  <c r="Q3818" i="10" l="1"/>
  <c r="H3819" i="10"/>
  <c r="D3820" i="10"/>
  <c r="E3820" i="10" s="1"/>
  <c r="C3821" i="10" s="1"/>
  <c r="L3819" i="10" l="1"/>
  <c r="F3820" i="10"/>
  <c r="P3819" i="10" l="1"/>
  <c r="O3819" i="10"/>
  <c r="N3819" i="10"/>
  <c r="M3819" i="10"/>
  <c r="L3820" i="10"/>
  <c r="H3820" i="10"/>
  <c r="D3821" i="10"/>
  <c r="E3821" i="10" s="1"/>
  <c r="C3822" i="10" s="1"/>
  <c r="Q3819" i="10" l="1"/>
  <c r="O3820" i="10"/>
  <c r="P3820" i="10"/>
  <c r="N3820" i="10"/>
  <c r="M3820" i="10"/>
  <c r="F3821" i="10"/>
  <c r="Q3820" i="10" l="1"/>
  <c r="H3821" i="10"/>
  <c r="D3822" i="10"/>
  <c r="E3822" i="10" s="1"/>
  <c r="C3823" i="10" s="1"/>
  <c r="L3821" i="10" l="1"/>
  <c r="F3822" i="10"/>
  <c r="H3822" i="10" s="1"/>
  <c r="O3821" i="10" l="1"/>
  <c r="P3821" i="10"/>
  <c r="M3821" i="10"/>
  <c r="N3821" i="10"/>
  <c r="L3822" i="10"/>
  <c r="D3823" i="10"/>
  <c r="E3823" i="10" s="1"/>
  <c r="C3824" i="10" s="1"/>
  <c r="P3822" i="10" l="1"/>
  <c r="O3822" i="10"/>
  <c r="Q3821" i="10"/>
  <c r="N3822" i="10"/>
  <c r="M3822" i="10"/>
  <c r="F3823" i="10"/>
  <c r="Q3822" i="10" l="1"/>
  <c r="L3823" i="10"/>
  <c r="H3823" i="10"/>
  <c r="D3824" i="10"/>
  <c r="E3824" i="10" s="1"/>
  <c r="C3825" i="10" s="1"/>
  <c r="P3823" i="10" l="1"/>
  <c r="O3823" i="10"/>
  <c r="N3823" i="10"/>
  <c r="M3823" i="10"/>
  <c r="F3824" i="10"/>
  <c r="Q3823" i="10" l="1"/>
  <c r="H3824" i="10"/>
  <c r="D3825" i="10"/>
  <c r="E3825" i="10" s="1"/>
  <c r="C3826" i="10" s="1"/>
  <c r="L3824" i="10" l="1"/>
  <c r="F3825" i="10"/>
  <c r="P3824" i="10" l="1"/>
  <c r="O3824" i="10"/>
  <c r="N3824" i="10"/>
  <c r="M3824" i="10"/>
  <c r="L3825" i="10"/>
  <c r="H3825" i="10"/>
  <c r="D3826" i="10"/>
  <c r="E3826" i="10" s="1"/>
  <c r="C3827" i="10" s="1"/>
  <c r="Q3824" i="10" l="1"/>
  <c r="P3825" i="10"/>
  <c r="O3825" i="10"/>
  <c r="N3825" i="10"/>
  <c r="M3825" i="10"/>
  <c r="F3826" i="10"/>
  <c r="Q3825" i="10" l="1"/>
  <c r="H3826" i="10"/>
  <c r="D3827" i="10"/>
  <c r="E3827" i="10" s="1"/>
  <c r="C3828" i="10" s="1"/>
  <c r="L3826" i="10" l="1"/>
  <c r="F3827" i="10"/>
  <c r="H3827" i="10" s="1"/>
  <c r="P3826" i="10" l="1"/>
  <c r="O3826" i="10"/>
  <c r="M3826" i="10"/>
  <c r="N3826" i="10"/>
  <c r="L3827" i="10"/>
  <c r="D3828" i="10"/>
  <c r="E3828" i="10" s="1"/>
  <c r="C3829" i="10" s="1"/>
  <c r="P3827" i="10" l="1"/>
  <c r="O3827" i="10"/>
  <c r="Q3826" i="10"/>
  <c r="M3827" i="10"/>
  <c r="N3827" i="10"/>
  <c r="F3828" i="10"/>
  <c r="Q3827" i="10" l="1"/>
  <c r="L3828" i="10"/>
  <c r="H3828" i="10"/>
  <c r="D3829" i="10"/>
  <c r="E3829" i="10" s="1"/>
  <c r="C3830" i="10" s="1"/>
  <c r="P3828" i="10" l="1"/>
  <c r="O3828" i="10"/>
  <c r="N3828" i="10"/>
  <c r="M3828" i="10"/>
  <c r="F3829" i="10"/>
  <c r="Q3828" i="10" l="1"/>
  <c r="H3829" i="10"/>
  <c r="D3830" i="10"/>
  <c r="E3830" i="10" s="1"/>
  <c r="C3831" i="10" s="1"/>
  <c r="L3829" i="10" l="1"/>
  <c r="F3830" i="10"/>
  <c r="P3829" i="10" l="1"/>
  <c r="O3829" i="10"/>
  <c r="M3829" i="10"/>
  <c r="N3829" i="10"/>
  <c r="L3830" i="10"/>
  <c r="H3830" i="10"/>
  <c r="D3831" i="10"/>
  <c r="E3831" i="10" s="1"/>
  <c r="C3832" i="10" s="1"/>
  <c r="O3830" i="10" l="1"/>
  <c r="P3830" i="10"/>
  <c r="Q3829" i="10"/>
  <c r="N3830" i="10"/>
  <c r="M3830" i="10"/>
  <c r="F3831" i="10"/>
  <c r="Q3830" i="10" l="1"/>
  <c r="H3831" i="10"/>
  <c r="D3832" i="10"/>
  <c r="E3832" i="10" s="1"/>
  <c r="C3833" i="10" s="1"/>
  <c r="L3831" i="10" l="1"/>
  <c r="F3832" i="10"/>
  <c r="P3831" i="10" l="1"/>
  <c r="O3831" i="10"/>
  <c r="N3831" i="10"/>
  <c r="M3831" i="10"/>
  <c r="L3832" i="10"/>
  <c r="H3832" i="10"/>
  <c r="D3833" i="10"/>
  <c r="E3833" i="10" s="1"/>
  <c r="C3834" i="10" s="1"/>
  <c r="Q3831" i="10" l="1"/>
  <c r="P3832" i="10"/>
  <c r="O3832" i="10"/>
  <c r="N3832" i="10"/>
  <c r="M3832" i="10"/>
  <c r="F3833" i="10"/>
  <c r="Q3832" i="10" l="1"/>
  <c r="H3833" i="10"/>
  <c r="D3834" i="10"/>
  <c r="E3834" i="10" s="1"/>
  <c r="C3835" i="10" s="1"/>
  <c r="L3833" i="10" l="1"/>
  <c r="F3834" i="10"/>
  <c r="H3834" i="10" s="1"/>
  <c r="P3833" i="10" l="1"/>
  <c r="O3833" i="10"/>
  <c r="M3833" i="10"/>
  <c r="N3833" i="10"/>
  <c r="L3834" i="10"/>
  <c r="D3835" i="10"/>
  <c r="E3835" i="10" s="1"/>
  <c r="C3836" i="10" s="1"/>
  <c r="Q3833" i="10" l="1"/>
  <c r="O3834" i="10"/>
  <c r="P3834" i="10"/>
  <c r="M3834" i="10"/>
  <c r="N3834" i="10"/>
  <c r="F3835" i="10"/>
  <c r="Q3834" i="10" l="1"/>
  <c r="H3835" i="10"/>
  <c r="D3836" i="10"/>
  <c r="E3836" i="10" s="1"/>
  <c r="C3837" i="10" s="1"/>
  <c r="L3835" i="10" l="1"/>
  <c r="F3836" i="10"/>
  <c r="P3835" i="10" l="1"/>
  <c r="O3835" i="10"/>
  <c r="N3835" i="10"/>
  <c r="M3835" i="10"/>
  <c r="L3836" i="10"/>
  <c r="H3836" i="10"/>
  <c r="D3837" i="10"/>
  <c r="E3837" i="10" s="1"/>
  <c r="C3838" i="10" s="1"/>
  <c r="P3836" i="10" l="1"/>
  <c r="O3836" i="10"/>
  <c r="Q3835" i="10"/>
  <c r="N3836" i="10"/>
  <c r="M3836" i="10"/>
  <c r="F3837" i="10"/>
  <c r="Q3836" i="10" l="1"/>
  <c r="H3837" i="10"/>
  <c r="D3838" i="10"/>
  <c r="E3838" i="10" s="1"/>
  <c r="C3839" i="10" s="1"/>
  <c r="L3837" i="10" l="1"/>
  <c r="F3838" i="10"/>
  <c r="H3838" i="10" s="1"/>
  <c r="P3837" i="10" l="1"/>
  <c r="O3837" i="10"/>
  <c r="M3837" i="10"/>
  <c r="N3837" i="10"/>
  <c r="L3838" i="10"/>
  <c r="D3839" i="10"/>
  <c r="E3839" i="10" s="1"/>
  <c r="C3840" i="10" s="1"/>
  <c r="O3838" i="10" l="1"/>
  <c r="P3838" i="10"/>
  <c r="Q3837" i="10"/>
  <c r="M3838" i="10"/>
  <c r="N3838" i="10"/>
  <c r="F3839" i="10"/>
  <c r="Q3838" i="10" l="1"/>
  <c r="H3839" i="10"/>
  <c r="D3840" i="10"/>
  <c r="E3840" i="10" s="1"/>
  <c r="C3841" i="10" s="1"/>
  <c r="L3839" i="10" l="1"/>
  <c r="F3840" i="10"/>
  <c r="P3839" i="10" l="1"/>
  <c r="O3839" i="10"/>
  <c r="N3839" i="10"/>
  <c r="M3839" i="10"/>
  <c r="L3840" i="10"/>
  <c r="H3840" i="10"/>
  <c r="D3841" i="10"/>
  <c r="E3841" i="10" s="1"/>
  <c r="C3842" i="10" s="1"/>
  <c r="Q3839" i="10" l="1"/>
  <c r="O3840" i="10"/>
  <c r="P3840" i="10"/>
  <c r="N3840" i="10"/>
  <c r="M3840" i="10"/>
  <c r="F3841" i="10"/>
  <c r="Q3840" i="10" l="1"/>
  <c r="H3841" i="10"/>
  <c r="D3842" i="10"/>
  <c r="E3842" i="10" s="1"/>
  <c r="C3843" i="10" s="1"/>
  <c r="L3841" i="10" l="1"/>
  <c r="F3842" i="10"/>
  <c r="O3841" i="10" l="1"/>
  <c r="P3841" i="10"/>
  <c r="N3841" i="10"/>
  <c r="M3841" i="10"/>
  <c r="L3842" i="10"/>
  <c r="H3842" i="10"/>
  <c r="D3843" i="10"/>
  <c r="E3843" i="10" s="1"/>
  <c r="C3844" i="10" s="1"/>
  <c r="P3842" i="10" l="1"/>
  <c r="O3842" i="10"/>
  <c r="Q3841" i="10"/>
  <c r="N3842" i="10"/>
  <c r="M3842" i="10"/>
  <c r="F3843" i="10"/>
  <c r="Q3842" i="10" l="1"/>
  <c r="H3843" i="10"/>
  <c r="D3844" i="10"/>
  <c r="E3844" i="10" s="1"/>
  <c r="C3845" i="10" s="1"/>
  <c r="L3843" i="10" l="1"/>
  <c r="F3844" i="10"/>
  <c r="H3844" i="10" s="1"/>
  <c r="P3843" i="10" l="1"/>
  <c r="O3843" i="10"/>
  <c r="M3843" i="10"/>
  <c r="N3843" i="10"/>
  <c r="L3844" i="10"/>
  <c r="D3845" i="10"/>
  <c r="E3845" i="10" s="1"/>
  <c r="C3846" i="10" s="1"/>
  <c r="O3844" i="10" l="1"/>
  <c r="P3844" i="10"/>
  <c r="Q3843" i="10"/>
  <c r="N3844" i="10"/>
  <c r="M3844" i="10"/>
  <c r="F3845" i="10"/>
  <c r="Q3844" i="10" l="1"/>
  <c r="L3845" i="10"/>
  <c r="H3845" i="10"/>
  <c r="D3846" i="10"/>
  <c r="E3846" i="10" s="1"/>
  <c r="C3847" i="10" s="1"/>
  <c r="P3845" i="10" l="1"/>
  <c r="O3845" i="10"/>
  <c r="N3845" i="10"/>
  <c r="M3845" i="10"/>
  <c r="F3846" i="10"/>
  <c r="Q3845" i="10" l="1"/>
  <c r="H3846" i="10"/>
  <c r="D3847" i="10"/>
  <c r="E3847" i="10" s="1"/>
  <c r="C3848" i="10" s="1"/>
  <c r="L3846" i="10" l="1"/>
  <c r="F3847" i="10"/>
  <c r="H3847" i="10" s="1"/>
  <c r="P3846" i="10" l="1"/>
  <c r="O3846" i="10"/>
  <c r="M3846" i="10"/>
  <c r="N3846" i="10"/>
  <c r="L3847" i="10"/>
  <c r="D3848" i="10"/>
  <c r="E3848" i="10" s="1"/>
  <c r="C3849" i="10" s="1"/>
  <c r="O3847" i="10" l="1"/>
  <c r="P3847" i="10"/>
  <c r="Q3846" i="10"/>
  <c r="M3847" i="10"/>
  <c r="N3847" i="10"/>
  <c r="F3848" i="10"/>
  <c r="Q3847" i="10" l="1"/>
  <c r="L3848" i="10"/>
  <c r="H3848" i="10"/>
  <c r="D3849" i="10"/>
  <c r="E3849" i="10" s="1"/>
  <c r="C3850" i="10" s="1"/>
  <c r="O3848" i="10" l="1"/>
  <c r="P3848" i="10"/>
  <c r="N3848" i="10"/>
  <c r="M3848" i="10"/>
  <c r="F3849" i="10"/>
  <c r="Q3848" i="10" l="1"/>
  <c r="H3849" i="10"/>
  <c r="D3850" i="10"/>
  <c r="E3850" i="10" s="1"/>
  <c r="C3851" i="10" s="1"/>
  <c r="L3849" i="10" l="1"/>
  <c r="F3850" i="10"/>
  <c r="P3849" i="10" l="1"/>
  <c r="O3849" i="10"/>
  <c r="N3849" i="10"/>
  <c r="M3849" i="10"/>
  <c r="L3850" i="10"/>
  <c r="H3850" i="10"/>
  <c r="D3851" i="10"/>
  <c r="E3851" i="10" s="1"/>
  <c r="C3852" i="10" s="1"/>
  <c r="O3850" i="10" l="1"/>
  <c r="P3850" i="10"/>
  <c r="Q3849" i="10"/>
  <c r="N3850" i="10"/>
  <c r="M3850" i="10"/>
  <c r="F3851" i="10"/>
  <c r="Q3850" i="10" l="1"/>
  <c r="H3851" i="10"/>
  <c r="D3852" i="10"/>
  <c r="E3852" i="10" s="1"/>
  <c r="C3853" i="10" s="1"/>
  <c r="L3851" i="10" l="1"/>
  <c r="F3852" i="10"/>
  <c r="O3851" i="10" l="1"/>
  <c r="P3851" i="10"/>
  <c r="M3851" i="10"/>
  <c r="N3851" i="10"/>
  <c r="L3852" i="10"/>
  <c r="H3852" i="10"/>
  <c r="D3853" i="10"/>
  <c r="E3853" i="10" s="1"/>
  <c r="C3854" i="10" s="1"/>
  <c r="P3852" i="10" l="1"/>
  <c r="O3852" i="10"/>
  <c r="Q3851" i="10"/>
  <c r="N3852" i="10"/>
  <c r="M3852" i="10"/>
  <c r="F3853" i="10"/>
  <c r="Q3852" i="10" l="1"/>
  <c r="H3853" i="10"/>
  <c r="D3854" i="10"/>
  <c r="E3854" i="10" s="1"/>
  <c r="C3855" i="10" s="1"/>
  <c r="L3853" i="10" l="1"/>
  <c r="F3854" i="10"/>
  <c r="H3854" i="10" s="1"/>
  <c r="O3853" i="10" l="1"/>
  <c r="P3853" i="10"/>
  <c r="M3853" i="10"/>
  <c r="N3853" i="10"/>
  <c r="L3854" i="10"/>
  <c r="D3855" i="10"/>
  <c r="E3855" i="10" s="1"/>
  <c r="C3856" i="10" s="1"/>
  <c r="P3854" i="10" l="1"/>
  <c r="O3854" i="10"/>
  <c r="Q3853" i="10"/>
  <c r="M3854" i="10"/>
  <c r="N3854" i="10"/>
  <c r="F3855" i="10"/>
  <c r="Q3854" i="10" l="1"/>
  <c r="L3855" i="10"/>
  <c r="H3855" i="10"/>
  <c r="D3856" i="10"/>
  <c r="E3856" i="10" s="1"/>
  <c r="C3857" i="10" s="1"/>
  <c r="P3855" i="10" l="1"/>
  <c r="O3855" i="10"/>
  <c r="N3855" i="10"/>
  <c r="M3855" i="10"/>
  <c r="F3856" i="10"/>
  <c r="Q3855" i="10" l="1"/>
  <c r="H3856" i="10"/>
  <c r="D3857" i="10"/>
  <c r="E3857" i="10" s="1"/>
  <c r="C3858" i="10" s="1"/>
  <c r="L3856" i="10" l="1"/>
  <c r="F3857" i="10"/>
  <c r="H3857" i="10" s="1"/>
  <c r="O3856" i="10" l="1"/>
  <c r="P3856" i="10"/>
  <c r="M3856" i="10"/>
  <c r="N3856" i="10"/>
  <c r="L3857" i="10"/>
  <c r="D3858" i="10"/>
  <c r="E3858" i="10" s="1"/>
  <c r="C3859" i="10" s="1"/>
  <c r="P3857" i="10" l="1"/>
  <c r="O3857" i="10"/>
  <c r="Q3856" i="10"/>
  <c r="M3857" i="10"/>
  <c r="N3857" i="10"/>
  <c r="F3858" i="10"/>
  <c r="Q3857" i="10" l="1"/>
  <c r="L3858" i="10"/>
  <c r="H3858" i="10"/>
  <c r="D3859" i="10"/>
  <c r="E3859" i="10" s="1"/>
  <c r="C3860" i="10" s="1"/>
  <c r="O3858" i="10" l="1"/>
  <c r="P3858" i="10"/>
  <c r="N3858" i="10"/>
  <c r="M3858" i="10"/>
  <c r="F3859" i="10"/>
  <c r="Q3858" i="10" l="1"/>
  <c r="H3859" i="10"/>
  <c r="D3860" i="10"/>
  <c r="E3860" i="10" s="1"/>
  <c r="C3861" i="10" s="1"/>
  <c r="L3859" i="10" l="1"/>
  <c r="F3860" i="10"/>
  <c r="P3859" i="10" l="1"/>
  <c r="O3859" i="10"/>
  <c r="N3859" i="10"/>
  <c r="M3859" i="10"/>
  <c r="L3860" i="10"/>
  <c r="H3860" i="10"/>
  <c r="D3861" i="10"/>
  <c r="E3861" i="10" s="1"/>
  <c r="C3862" i="10" s="1"/>
  <c r="O3860" i="10" l="1"/>
  <c r="P3860" i="10"/>
  <c r="Q3859" i="10"/>
  <c r="N3860" i="10"/>
  <c r="M3860" i="10"/>
  <c r="F3861" i="10"/>
  <c r="Q3860" i="10" l="1"/>
  <c r="H3861" i="10"/>
  <c r="D3862" i="10"/>
  <c r="E3862" i="10" s="1"/>
  <c r="C3863" i="10" s="1"/>
  <c r="L3861" i="10" l="1"/>
  <c r="F3862" i="10"/>
  <c r="H3862" i="10" s="1"/>
  <c r="O3861" i="10" l="1"/>
  <c r="P3861" i="10"/>
  <c r="M3861" i="10"/>
  <c r="N3861" i="10"/>
  <c r="L3862" i="10"/>
  <c r="D3863" i="10"/>
  <c r="E3863" i="10" s="1"/>
  <c r="C3864" i="10" s="1"/>
  <c r="P3862" i="10" l="1"/>
  <c r="O3862" i="10"/>
  <c r="Q3861" i="10"/>
  <c r="M3862" i="10"/>
  <c r="N3862" i="10"/>
  <c r="F3863" i="10"/>
  <c r="Q3862" i="10" l="1"/>
  <c r="L3863" i="10"/>
  <c r="H3863" i="10"/>
  <c r="D3864" i="10"/>
  <c r="E3864" i="10" s="1"/>
  <c r="C3865" i="10" s="1"/>
  <c r="O3863" i="10" l="1"/>
  <c r="P3863" i="10"/>
  <c r="N3863" i="10"/>
  <c r="M3863" i="10"/>
  <c r="F3864" i="10"/>
  <c r="Q3863" i="10" l="1"/>
  <c r="H3864" i="10"/>
  <c r="D3865" i="10"/>
  <c r="E3865" i="10" s="1"/>
  <c r="C3866" i="10" s="1"/>
  <c r="L3864" i="10" l="1"/>
  <c r="F3865" i="10"/>
  <c r="H3865" i="10" s="1"/>
  <c r="P3864" i="10" l="1"/>
  <c r="O3864" i="10"/>
  <c r="M3864" i="10"/>
  <c r="N3864" i="10"/>
  <c r="L3865" i="10"/>
  <c r="D3866" i="10"/>
  <c r="E3866" i="10" s="1"/>
  <c r="C3867" i="10" s="1"/>
  <c r="P3865" i="10" l="1"/>
  <c r="O3865" i="10"/>
  <c r="Q3864" i="10"/>
  <c r="M3865" i="10"/>
  <c r="N3865" i="10"/>
  <c r="F43" i="11"/>
  <c r="C44" i="11"/>
  <c r="F3866" i="10"/>
  <c r="Q3865" i="10" l="1"/>
  <c r="H3866" i="10"/>
  <c r="D3867" i="10"/>
  <c r="E3867" i="10" s="1"/>
  <c r="C3868" i="10" s="1"/>
  <c r="L3866" i="10" l="1"/>
  <c r="F3867" i="10"/>
  <c r="P3866" i="10" l="1"/>
  <c r="O3866" i="10"/>
  <c r="N3866" i="10"/>
  <c r="M3866" i="10"/>
  <c r="L3867" i="10"/>
  <c r="H3867" i="10"/>
  <c r="D3868" i="10"/>
  <c r="E3868" i="10" s="1"/>
  <c r="C3869" i="10" s="1"/>
  <c r="O3867" i="10" l="1"/>
  <c r="P3867" i="10"/>
  <c r="Q3866" i="10"/>
  <c r="N3867" i="10"/>
  <c r="M3867" i="10"/>
  <c r="F3868" i="10"/>
  <c r="Q3867" i="10" l="1"/>
  <c r="H3868" i="10"/>
  <c r="D3869" i="10"/>
  <c r="E3869" i="10" s="1"/>
  <c r="C3870" i="10" s="1"/>
  <c r="L3868" i="10" l="1"/>
  <c r="F3869" i="10"/>
  <c r="H3869" i="10" s="1"/>
  <c r="P3868" i="10" l="1"/>
  <c r="O3868" i="10"/>
  <c r="M3868" i="10"/>
  <c r="N3868" i="10"/>
  <c r="L3869" i="10"/>
  <c r="D3870" i="10"/>
  <c r="E3870" i="10" s="1"/>
  <c r="C3871" i="10" s="1"/>
  <c r="O3869" i="10" l="1"/>
  <c r="P3869" i="10"/>
  <c r="Q3868" i="10"/>
  <c r="M3869" i="10"/>
  <c r="N3869" i="10"/>
  <c r="F3870" i="10"/>
  <c r="Q3869" i="10" l="1"/>
  <c r="L3870" i="10"/>
  <c r="H3870" i="10"/>
  <c r="D3871" i="10"/>
  <c r="E3871" i="10" s="1"/>
  <c r="C3872" i="10" s="1"/>
  <c r="O3870" i="10" l="1"/>
  <c r="P3870" i="10"/>
  <c r="N3870" i="10"/>
  <c r="M3870" i="10"/>
  <c r="F3871" i="10"/>
  <c r="Q3870" i="10" l="1"/>
  <c r="H3871" i="10"/>
  <c r="D3872" i="10"/>
  <c r="E3872" i="10" s="1"/>
  <c r="C3873" i="10" s="1"/>
  <c r="L3871" i="10" l="1"/>
  <c r="F3872" i="10"/>
  <c r="P3871" i="10" l="1"/>
  <c r="O3871" i="10"/>
  <c r="N3871" i="10"/>
  <c r="M3871" i="10"/>
  <c r="L3872" i="10"/>
  <c r="H3872" i="10"/>
  <c r="D3873" i="10"/>
  <c r="E3873" i="10" s="1"/>
  <c r="C3874" i="10" s="1"/>
  <c r="P3872" i="10" l="1"/>
  <c r="O3872" i="10"/>
  <c r="Q3871" i="10"/>
  <c r="M3872" i="10"/>
  <c r="N3872" i="10"/>
  <c r="F3873" i="10"/>
  <c r="Q3872" i="10" l="1"/>
  <c r="H3873" i="10"/>
  <c r="D3874" i="10"/>
  <c r="E3874" i="10" s="1"/>
  <c r="C3875" i="10" s="1"/>
  <c r="L3873" i="10" l="1"/>
  <c r="F3874" i="10"/>
  <c r="H3874" i="10" s="1"/>
  <c r="P3873" i="10" l="1"/>
  <c r="O3873" i="10"/>
  <c r="M3873" i="10"/>
  <c r="N3873" i="10"/>
  <c r="L3874" i="10"/>
  <c r="D3875" i="10"/>
  <c r="E3875" i="10" s="1"/>
  <c r="C3876" i="10" s="1"/>
  <c r="P3874" i="10" l="1"/>
  <c r="O3874" i="10"/>
  <c r="Q3873" i="10"/>
  <c r="M3874" i="10"/>
  <c r="N3874" i="10"/>
  <c r="D44" i="11"/>
  <c r="E44" i="11"/>
  <c r="F3875" i="10"/>
  <c r="Q3874" i="10" l="1"/>
  <c r="H3875" i="10"/>
  <c r="D3876" i="10"/>
  <c r="E3876" i="10" s="1"/>
  <c r="C3877" i="10" s="1"/>
  <c r="L3875" i="10" l="1"/>
  <c r="F3876" i="10"/>
  <c r="H3876" i="10" s="1"/>
  <c r="P3875" i="10" l="1"/>
  <c r="O3875" i="10"/>
  <c r="M3875" i="10"/>
  <c r="N3875" i="10"/>
  <c r="L3876" i="10"/>
  <c r="D3877" i="10"/>
  <c r="E3877" i="10" s="1"/>
  <c r="C3878" i="10" s="1"/>
  <c r="O3876" i="10" l="1"/>
  <c r="P3876" i="10"/>
  <c r="Q3875" i="10"/>
  <c r="M3876" i="10"/>
  <c r="N3876" i="10"/>
  <c r="F3877" i="10"/>
  <c r="Q3876" i="10" l="1"/>
  <c r="L3877" i="10"/>
  <c r="H3877" i="10"/>
  <c r="D3878" i="10"/>
  <c r="E3878" i="10" s="1"/>
  <c r="C3879" i="10" s="1"/>
  <c r="O3877" i="10" l="1"/>
  <c r="P3877" i="10"/>
  <c r="N3877" i="10"/>
  <c r="M3877" i="10"/>
  <c r="F3878" i="10"/>
  <c r="Q3877" i="10" l="1"/>
  <c r="H3878" i="10"/>
  <c r="D3879" i="10"/>
  <c r="E3879" i="10" s="1"/>
  <c r="C3880" i="10" s="1"/>
  <c r="L3878" i="10" l="1"/>
  <c r="F3879" i="10"/>
  <c r="H3879" i="10" s="1"/>
  <c r="P3878" i="10" l="1"/>
  <c r="O3878" i="10"/>
  <c r="M3878" i="10"/>
  <c r="N3878" i="10"/>
  <c r="L3879" i="10"/>
  <c r="D3880" i="10"/>
  <c r="E3880" i="10" s="1"/>
  <c r="C3881" i="10" s="1"/>
  <c r="P3879" i="10" l="1"/>
  <c r="O3879" i="10"/>
  <c r="Q3878" i="10"/>
  <c r="M3879" i="10"/>
  <c r="N3879" i="10"/>
  <c r="F3880" i="10"/>
  <c r="Q3879" i="10" l="1"/>
  <c r="H3880" i="10"/>
  <c r="D3881" i="10"/>
  <c r="E3881" i="10" s="1"/>
  <c r="C3882" i="10" s="1"/>
  <c r="L3880" i="10" l="1"/>
  <c r="F3881" i="10"/>
  <c r="H3881" i="10" s="1"/>
  <c r="P3880" i="10" l="1"/>
  <c r="O3880" i="10"/>
  <c r="M3880" i="10"/>
  <c r="N3880" i="10"/>
  <c r="D3882" i="10"/>
  <c r="E3882" i="10" s="1"/>
  <c r="C3883" i="10" s="1"/>
  <c r="Q3880" i="10" l="1"/>
  <c r="L3881" i="10"/>
  <c r="F3882" i="10"/>
  <c r="H3882" i="10" s="1"/>
  <c r="P3881" i="10" l="1"/>
  <c r="O3881" i="10"/>
  <c r="M3881" i="10"/>
  <c r="N3881" i="10"/>
  <c r="L3882" i="10"/>
  <c r="D3883" i="10"/>
  <c r="E3883" i="10" s="1"/>
  <c r="C3884" i="10" s="1"/>
  <c r="O3882" i="10" l="1"/>
  <c r="P3882" i="10"/>
  <c r="Q3881" i="10"/>
  <c r="M3882" i="10"/>
  <c r="N3882" i="10"/>
  <c r="F3883" i="10"/>
  <c r="Q3882" i="10" l="1"/>
  <c r="L3883" i="10"/>
  <c r="H3883" i="10"/>
  <c r="D3884" i="10"/>
  <c r="E3884" i="10" s="1"/>
  <c r="C3885" i="10" s="1"/>
  <c r="P3883" i="10" l="1"/>
  <c r="O3883" i="10"/>
  <c r="N3883" i="10"/>
  <c r="M3883" i="10"/>
  <c r="F3884" i="10"/>
  <c r="Q3883" i="10" l="1"/>
  <c r="H3884" i="10"/>
  <c r="D3885" i="10"/>
  <c r="E3885" i="10" s="1"/>
  <c r="C3886" i="10" s="1"/>
  <c r="L3884" i="10" l="1"/>
  <c r="F3885" i="10"/>
  <c r="O3884" i="10" l="1"/>
  <c r="P3884" i="10"/>
  <c r="M3884" i="10"/>
  <c r="N3884" i="10"/>
  <c r="L3885" i="10"/>
  <c r="H3885" i="10"/>
  <c r="D3886" i="10"/>
  <c r="E3886" i="10" s="1"/>
  <c r="C3887" i="10" s="1"/>
  <c r="P3885" i="10" l="1"/>
  <c r="O3885" i="10"/>
  <c r="Q3884" i="10"/>
  <c r="M3885" i="10"/>
  <c r="N3885" i="10"/>
  <c r="F3886" i="10"/>
  <c r="Q3885" i="10" l="1"/>
  <c r="H3886" i="10"/>
  <c r="D3887" i="10"/>
  <c r="E3887" i="10" s="1"/>
  <c r="C3888" i="10" s="1"/>
  <c r="L3886" i="10" l="1"/>
  <c r="F3887" i="10"/>
  <c r="O3886" i="10" l="1"/>
  <c r="P3886" i="10"/>
  <c r="N3886" i="10"/>
  <c r="M3886" i="10"/>
  <c r="L3887" i="10"/>
  <c r="H3887" i="10"/>
  <c r="D3888" i="10"/>
  <c r="E3888" i="10" s="1"/>
  <c r="C3889" i="10" s="1"/>
  <c r="P3887" i="10" l="1"/>
  <c r="O3887" i="10"/>
  <c r="Q3886" i="10"/>
  <c r="N3887" i="10"/>
  <c r="M3887" i="10"/>
  <c r="F3888" i="10"/>
  <c r="Q3887" i="10" l="1"/>
  <c r="H3888" i="10"/>
  <c r="D3889" i="10"/>
  <c r="E3889" i="10" s="1"/>
  <c r="C3890" i="10" s="1"/>
  <c r="L3888" i="10" l="1"/>
  <c r="F3889" i="10"/>
  <c r="O3888" i="10" l="1"/>
  <c r="P3888" i="10"/>
  <c r="M3888" i="10"/>
  <c r="N3888" i="10"/>
  <c r="L3889" i="10"/>
  <c r="H3889" i="10"/>
  <c r="D3890" i="10"/>
  <c r="E3890" i="10" s="1"/>
  <c r="C3891" i="10" s="1"/>
  <c r="O3889" i="10" l="1"/>
  <c r="P3889" i="10"/>
  <c r="Q3888" i="10"/>
  <c r="N3889" i="10"/>
  <c r="M3889" i="10"/>
  <c r="F3890" i="10"/>
  <c r="Q3889" i="10" l="1"/>
  <c r="H3890" i="10"/>
  <c r="D3891" i="10"/>
  <c r="E3891" i="10" s="1"/>
  <c r="C3892" i="10" s="1"/>
  <c r="L3890" i="10" l="1"/>
  <c r="F3891" i="10"/>
  <c r="H3891" i="10" s="1"/>
  <c r="P3890" i="10" l="1"/>
  <c r="O3890" i="10"/>
  <c r="M3890" i="10"/>
  <c r="N3890" i="10"/>
  <c r="L3891" i="10"/>
  <c r="D3892" i="10"/>
  <c r="E3892" i="10" s="1"/>
  <c r="C3893" i="10" s="1"/>
  <c r="O3891" i="10" l="1"/>
  <c r="P3891" i="10"/>
  <c r="Q3890" i="10"/>
  <c r="M3891" i="10"/>
  <c r="N3891" i="10"/>
  <c r="F3892" i="10"/>
  <c r="Q3891" i="10" l="1"/>
  <c r="H3892" i="10"/>
  <c r="D3893" i="10"/>
  <c r="E3893" i="10" s="1"/>
  <c r="C3894" i="10" s="1"/>
  <c r="L3892" i="10" l="1"/>
  <c r="F3893" i="10"/>
  <c r="H3893" i="10" s="1"/>
  <c r="O3892" i="10" l="1"/>
  <c r="P3892" i="10"/>
  <c r="M3892" i="10"/>
  <c r="N3892" i="10"/>
  <c r="L3893" i="10"/>
  <c r="D3894" i="10"/>
  <c r="E3894" i="10" s="1"/>
  <c r="C3895" i="10" s="1"/>
  <c r="P3893" i="10" l="1"/>
  <c r="O3893" i="10"/>
  <c r="Q3892" i="10"/>
  <c r="M3893" i="10"/>
  <c r="N3893" i="10"/>
  <c r="F3894" i="10"/>
  <c r="Q3893" i="10" l="1"/>
  <c r="L3894" i="10"/>
  <c r="H3894" i="10"/>
  <c r="D3895" i="10"/>
  <c r="E3895" i="10" s="1"/>
  <c r="C3896" i="10" s="1"/>
  <c r="O3894" i="10" l="1"/>
  <c r="P3894" i="10"/>
  <c r="N3894" i="10"/>
  <c r="M3894" i="10"/>
  <c r="F3895" i="10"/>
  <c r="Q3894" i="10" l="1"/>
  <c r="H3895" i="10"/>
  <c r="D3896" i="10"/>
  <c r="E3896" i="10" s="1"/>
  <c r="C3897" i="10" s="1"/>
  <c r="L3895" i="10" l="1"/>
  <c r="F3896" i="10"/>
  <c r="P3895" i="10" l="1"/>
  <c r="O3895" i="10"/>
  <c r="N3895" i="10"/>
  <c r="M3895" i="10"/>
  <c r="L3896" i="10"/>
  <c r="H3896" i="10"/>
  <c r="D3897" i="10"/>
  <c r="E3897" i="10" s="1"/>
  <c r="C3898" i="10" s="1"/>
  <c r="P3896" i="10" l="1"/>
  <c r="O3896" i="10"/>
  <c r="Q3895" i="10"/>
  <c r="N3896" i="10"/>
  <c r="M3896" i="10"/>
  <c r="F3897" i="10"/>
  <c r="Q3896" i="10" l="1"/>
  <c r="H3897" i="10"/>
  <c r="D3898" i="10"/>
  <c r="E3898" i="10" s="1"/>
  <c r="C3899" i="10" s="1"/>
  <c r="L3897" i="10" l="1"/>
  <c r="F3898" i="10"/>
  <c r="O3897" i="10" l="1"/>
  <c r="P3897" i="10"/>
  <c r="N3897" i="10"/>
  <c r="M3897" i="10"/>
  <c r="L3898" i="10"/>
  <c r="H3898" i="10"/>
  <c r="D3899" i="10"/>
  <c r="E3899" i="10" s="1"/>
  <c r="C3900" i="10" s="1"/>
  <c r="O3898" i="10" l="1"/>
  <c r="P3898" i="10"/>
  <c r="Q3897" i="10"/>
  <c r="M3898" i="10"/>
  <c r="N3898" i="10"/>
  <c r="F3899" i="10"/>
  <c r="Q3898" i="10" l="1"/>
  <c r="H3899" i="10"/>
  <c r="D3900" i="10"/>
  <c r="E3900" i="10" s="1"/>
  <c r="C3901" i="10" s="1"/>
  <c r="L3899" i="10" l="1"/>
  <c r="F3900" i="10"/>
  <c r="H3900" i="10" s="1"/>
  <c r="P3899" i="10" l="1"/>
  <c r="O3899" i="10"/>
  <c r="M3899" i="10"/>
  <c r="N3899" i="10"/>
  <c r="D3901" i="10"/>
  <c r="E3901" i="10" s="1"/>
  <c r="C3902" i="10" s="1"/>
  <c r="Q3899" i="10" l="1"/>
  <c r="L3900" i="10"/>
  <c r="F3901" i="10"/>
  <c r="H3901" i="10" s="1"/>
  <c r="O3900" i="10" l="1"/>
  <c r="P3900" i="10"/>
  <c r="M3900" i="10"/>
  <c r="N3900" i="10"/>
  <c r="L3901" i="10"/>
  <c r="D3902" i="10"/>
  <c r="E3902" i="10" s="1"/>
  <c r="C3903" i="10" s="1"/>
  <c r="P3901" i="10" l="1"/>
  <c r="O3901" i="10"/>
  <c r="Q3900" i="10"/>
  <c r="N3901" i="10"/>
  <c r="M3901" i="10"/>
  <c r="F3902" i="10"/>
  <c r="Q3901" i="10" l="1"/>
  <c r="L3902" i="10"/>
  <c r="H3902" i="10"/>
  <c r="D3903" i="10"/>
  <c r="E3903" i="10" s="1"/>
  <c r="C3904" i="10" s="1"/>
  <c r="O3902" i="10" l="1"/>
  <c r="P3902" i="10"/>
  <c r="N3902" i="10"/>
  <c r="M3902" i="10"/>
  <c r="F3903" i="10"/>
  <c r="Q3902" i="10" l="1"/>
  <c r="H3903" i="10"/>
  <c r="D3904" i="10"/>
  <c r="E3904" i="10" s="1"/>
  <c r="C3905" i="10" s="1"/>
  <c r="L3903" i="10" l="1"/>
  <c r="F3904" i="10"/>
  <c r="O3903" i="10" l="1"/>
  <c r="P3903" i="10"/>
  <c r="N3903" i="10"/>
  <c r="M3903" i="10"/>
  <c r="L3904" i="10"/>
  <c r="H3904" i="10"/>
  <c r="D3905" i="10"/>
  <c r="E3905" i="10" s="1"/>
  <c r="C3906" i="10" s="1"/>
  <c r="O3904" i="10" l="1"/>
  <c r="P3904" i="10"/>
  <c r="Q3903" i="10"/>
  <c r="N3904" i="10"/>
  <c r="M3904" i="10"/>
  <c r="F3905" i="10"/>
  <c r="Q3904" i="10" l="1"/>
  <c r="H3905" i="10"/>
  <c r="D3906" i="10"/>
  <c r="E3906" i="10" s="1"/>
  <c r="C3907" i="10" s="1"/>
  <c r="L3905" i="10" l="1"/>
  <c r="F3906" i="10"/>
  <c r="O3905" i="10" l="1"/>
  <c r="P3905" i="10"/>
  <c r="M3905" i="10"/>
  <c r="N3905" i="10"/>
  <c r="L3906" i="10"/>
  <c r="H3906" i="10"/>
  <c r="D3907" i="10"/>
  <c r="E3907" i="10" s="1"/>
  <c r="C3908" i="10" s="1"/>
  <c r="P3906" i="10" l="1"/>
  <c r="O3906" i="10"/>
  <c r="Q3905" i="10"/>
  <c r="M3906" i="10"/>
  <c r="N3906" i="10"/>
  <c r="F3907" i="10"/>
  <c r="Q3906" i="10" l="1"/>
  <c r="H3907" i="10"/>
  <c r="D3908" i="10"/>
  <c r="E3908" i="10" s="1"/>
  <c r="C3909" i="10" s="1"/>
  <c r="L3907" i="10" l="1"/>
  <c r="F3908" i="10"/>
  <c r="P3907" i="10" l="1"/>
  <c r="O3907" i="10"/>
  <c r="N3907" i="10"/>
  <c r="M3907" i="10"/>
  <c r="L3908" i="10"/>
  <c r="H3908" i="10"/>
  <c r="D3909" i="10"/>
  <c r="E3909" i="10" s="1"/>
  <c r="C3910" i="10" s="1"/>
  <c r="Q3907" i="10" l="1"/>
  <c r="O3908" i="10"/>
  <c r="P3908" i="10"/>
  <c r="M3908" i="10"/>
  <c r="N3908" i="10"/>
  <c r="F3909" i="10"/>
  <c r="Q3908" i="10" l="1"/>
  <c r="H3909" i="10"/>
  <c r="D3910" i="10"/>
  <c r="E3910" i="10" s="1"/>
  <c r="C3911" i="10" s="1"/>
  <c r="L3909" i="10" l="1"/>
  <c r="F3910" i="10"/>
  <c r="O3909" i="10" l="1"/>
  <c r="P3909" i="10"/>
  <c r="M3909" i="10"/>
  <c r="N3909" i="10"/>
  <c r="L3910" i="10"/>
  <c r="H3910" i="10"/>
  <c r="D3911" i="10"/>
  <c r="E3911" i="10" s="1"/>
  <c r="C3912" i="10" s="1"/>
  <c r="P3910" i="10" l="1"/>
  <c r="O3910" i="10"/>
  <c r="Q3909" i="10"/>
  <c r="N3910" i="10"/>
  <c r="M3910" i="10"/>
  <c r="F3911" i="10"/>
  <c r="Q3910" i="10" l="1"/>
  <c r="H3911" i="10"/>
  <c r="D3912" i="10"/>
  <c r="E3912" i="10" s="1"/>
  <c r="C3913" i="10" s="1"/>
  <c r="L3911" i="10" l="1"/>
  <c r="F3912" i="10"/>
  <c r="O3911" i="10" l="1"/>
  <c r="P3911" i="10"/>
  <c r="N3911" i="10"/>
  <c r="M3911" i="10"/>
  <c r="L3912" i="10"/>
  <c r="H3912" i="10"/>
  <c r="D3913" i="10"/>
  <c r="E3913" i="10" s="1"/>
  <c r="C3914" i="10" s="1"/>
  <c r="P3912" i="10" l="1"/>
  <c r="O3912" i="10"/>
  <c r="Q3911" i="10"/>
  <c r="M3912" i="10"/>
  <c r="N3912" i="10"/>
  <c r="F3913" i="10"/>
  <c r="Q3912" i="10" l="1"/>
  <c r="H3913" i="10"/>
  <c r="D3914" i="10"/>
  <c r="E3914" i="10" s="1"/>
  <c r="C3915" i="10" s="1"/>
  <c r="L3913" i="10" l="1"/>
  <c r="F3914" i="10"/>
  <c r="P3913" i="10" l="1"/>
  <c r="O3913" i="10"/>
  <c r="N3913" i="10"/>
  <c r="M3913" i="10"/>
  <c r="L3914" i="10"/>
  <c r="H3914" i="10"/>
  <c r="D3915" i="10"/>
  <c r="E3915" i="10" s="1"/>
  <c r="C3916" i="10" s="1"/>
  <c r="P3914" i="10" l="1"/>
  <c r="O3914" i="10"/>
  <c r="Q3913" i="10"/>
  <c r="N3914" i="10"/>
  <c r="M3914" i="10"/>
  <c r="F3915" i="10"/>
  <c r="Q3914" i="10" l="1"/>
  <c r="H3915" i="10"/>
  <c r="D3916" i="10"/>
  <c r="E3916" i="10" s="1"/>
  <c r="C3917" i="10" s="1"/>
  <c r="L3915" i="10" l="1"/>
  <c r="F3916" i="10"/>
  <c r="O3915" i="10" l="1"/>
  <c r="P3915" i="10"/>
  <c r="M3915" i="10"/>
  <c r="N3915" i="10"/>
  <c r="L3916" i="10"/>
  <c r="H3916" i="10"/>
  <c r="D3917" i="10"/>
  <c r="E3917" i="10" s="1"/>
  <c r="C3918" i="10" s="1"/>
  <c r="P3916" i="10" l="1"/>
  <c r="O3916" i="10"/>
  <c r="Q3915" i="10"/>
  <c r="N3916" i="10"/>
  <c r="M3916" i="10"/>
  <c r="F3917" i="10"/>
  <c r="Q3916" i="10" l="1"/>
  <c r="H3917" i="10"/>
  <c r="D3918" i="10"/>
  <c r="E3918" i="10" s="1"/>
  <c r="C3919" i="10" s="1"/>
  <c r="L3917" i="10" l="1"/>
  <c r="F3918" i="10"/>
  <c r="O3917" i="10" l="1"/>
  <c r="P3917" i="10"/>
  <c r="N3917" i="10"/>
  <c r="M3917" i="10"/>
  <c r="L3918" i="10"/>
  <c r="H3918" i="10"/>
  <c r="D3919" i="10"/>
  <c r="E3919" i="10" s="1"/>
  <c r="C3920" i="10" s="1"/>
  <c r="P3918" i="10" l="1"/>
  <c r="O3918" i="10"/>
  <c r="Q3917" i="10"/>
  <c r="N3918" i="10"/>
  <c r="M3918" i="10"/>
  <c r="F3919" i="10"/>
  <c r="Q3918" i="10" l="1"/>
  <c r="H3919" i="10"/>
  <c r="D3920" i="10"/>
  <c r="E3920" i="10" s="1"/>
  <c r="C3921" i="10" s="1"/>
  <c r="L3919" i="10" l="1"/>
  <c r="F3920" i="10"/>
  <c r="H3920" i="10" s="1"/>
  <c r="O3919" i="10" l="1"/>
  <c r="P3919" i="10"/>
  <c r="M3919" i="10"/>
  <c r="N3919" i="10"/>
  <c r="L3920" i="10"/>
  <c r="D3921" i="10"/>
  <c r="E3921" i="10" s="1"/>
  <c r="C3922" i="10" s="1"/>
  <c r="O3920" i="10" l="1"/>
  <c r="P3920" i="10"/>
  <c r="Q3919" i="10"/>
  <c r="M3920" i="10"/>
  <c r="N3920" i="10"/>
  <c r="F3921" i="10"/>
  <c r="Q3920" i="10" l="1"/>
  <c r="L3921" i="10"/>
  <c r="H3921" i="10"/>
  <c r="D3922" i="10"/>
  <c r="E3922" i="10" s="1"/>
  <c r="C3923" i="10" s="1"/>
  <c r="O3921" i="10" l="1"/>
  <c r="P3921" i="10"/>
  <c r="N3921" i="10"/>
  <c r="M3921" i="10"/>
  <c r="F3922" i="10"/>
  <c r="Q3921" i="10" l="1"/>
  <c r="H3922" i="10"/>
  <c r="D3923" i="10"/>
  <c r="E3923" i="10" s="1"/>
  <c r="C3924" i="10" s="1"/>
  <c r="L3922" i="10" l="1"/>
  <c r="F3923" i="10"/>
  <c r="O3922" i="10" l="1"/>
  <c r="P3922" i="10"/>
  <c r="N3922" i="10"/>
  <c r="M3922" i="10"/>
  <c r="L3923" i="10"/>
  <c r="H3923" i="10"/>
  <c r="D3924" i="10"/>
  <c r="E3924" i="10" s="1"/>
  <c r="C3925" i="10" s="1"/>
  <c r="P3923" i="10" l="1"/>
  <c r="O3923" i="10"/>
  <c r="Q3922" i="10"/>
  <c r="N3923" i="10"/>
  <c r="M3923" i="10"/>
  <c r="F3924" i="10"/>
  <c r="Q3923" i="10" l="1"/>
  <c r="H3924" i="10"/>
  <c r="D3925" i="10"/>
  <c r="E3925" i="10" s="1"/>
  <c r="C3926" i="10" s="1"/>
  <c r="L3924" i="10" l="1"/>
  <c r="F3925" i="10"/>
  <c r="H3925" i="10" s="1"/>
  <c r="P3924" i="10" l="1"/>
  <c r="O3924" i="10"/>
  <c r="M3924" i="10"/>
  <c r="N3924" i="10"/>
  <c r="D3926" i="10"/>
  <c r="E3926" i="10" s="1"/>
  <c r="C3927" i="10" s="1"/>
  <c r="Q3924" i="10" l="1"/>
  <c r="L3925" i="10"/>
  <c r="F3926" i="10"/>
  <c r="P3925" i="10" l="1"/>
  <c r="O3925" i="10"/>
  <c r="N3925" i="10"/>
  <c r="M3925" i="10"/>
  <c r="L3926" i="10"/>
  <c r="H3926" i="10"/>
  <c r="D3927" i="10"/>
  <c r="E3927" i="10" s="1"/>
  <c r="C3928" i="10" s="1"/>
  <c r="O3926" i="10" l="1"/>
  <c r="P3926" i="10"/>
  <c r="Q3925" i="10"/>
  <c r="N3926" i="10"/>
  <c r="M3926" i="10"/>
  <c r="F3927" i="10"/>
  <c r="Q3926" i="10" l="1"/>
  <c r="H3927" i="10"/>
  <c r="D3928" i="10"/>
  <c r="E3928" i="10" s="1"/>
  <c r="C3929" i="10" s="1"/>
  <c r="L3927" i="10" l="1"/>
  <c r="F3928" i="10"/>
  <c r="H3928" i="10" s="1"/>
  <c r="O3927" i="10" l="1"/>
  <c r="P3927" i="10"/>
  <c r="M3927" i="10"/>
  <c r="N3927" i="10"/>
  <c r="L3928" i="10"/>
  <c r="D3929" i="10"/>
  <c r="E3929" i="10" s="1"/>
  <c r="C3930" i="10" s="1"/>
  <c r="P3928" i="10" l="1"/>
  <c r="O3928" i="10"/>
  <c r="Q3927" i="10"/>
  <c r="M3928" i="10"/>
  <c r="N3928" i="10"/>
  <c r="F3929" i="10"/>
  <c r="Q3928" i="10" l="1"/>
  <c r="L3929" i="10"/>
  <c r="H3929" i="10"/>
  <c r="D3930" i="10"/>
  <c r="E3930" i="10" s="1"/>
  <c r="C3931" i="10" s="1"/>
  <c r="O3929" i="10" l="1"/>
  <c r="P3929" i="10"/>
  <c r="N3929" i="10"/>
  <c r="M3929" i="10"/>
  <c r="F3930" i="10"/>
  <c r="Q3929" i="10" l="1"/>
  <c r="H3930" i="10"/>
  <c r="D3931" i="10"/>
  <c r="E3931" i="10" s="1"/>
  <c r="C3932" i="10" s="1"/>
  <c r="L3930" i="10" l="1"/>
  <c r="F3931" i="10"/>
  <c r="O3930" i="10" l="1"/>
  <c r="P3930" i="10"/>
  <c r="N3930" i="10"/>
  <c r="M3930" i="10"/>
  <c r="L3931" i="10"/>
  <c r="H3931" i="10"/>
  <c r="D3932" i="10"/>
  <c r="E3932" i="10" s="1"/>
  <c r="C3933" i="10" s="1"/>
  <c r="P3931" i="10" l="1"/>
  <c r="O3931" i="10"/>
  <c r="Q3930" i="10"/>
  <c r="N3931" i="10"/>
  <c r="M3931" i="10"/>
  <c r="F3932" i="10"/>
  <c r="Q3931" i="10" l="1"/>
  <c r="H3932" i="10"/>
  <c r="D3933" i="10"/>
  <c r="E3933" i="10" s="1"/>
  <c r="C3934" i="10" s="1"/>
  <c r="L3932" i="10" l="1"/>
  <c r="F3933" i="10"/>
  <c r="H3933" i="10" s="1"/>
  <c r="O3932" i="10" l="1"/>
  <c r="P3932" i="10"/>
  <c r="M3932" i="10"/>
  <c r="N3932" i="10"/>
  <c r="L3933" i="10"/>
  <c r="D3934" i="10"/>
  <c r="E3934" i="10" s="1"/>
  <c r="C3935" i="10" s="1"/>
  <c r="O3933" i="10" l="1"/>
  <c r="P3933" i="10"/>
  <c r="Q3932" i="10"/>
  <c r="M3933" i="10"/>
  <c r="N3933" i="10"/>
  <c r="F3934" i="10"/>
  <c r="Q3933" i="10" l="1"/>
  <c r="L3934" i="10"/>
  <c r="H3934" i="10"/>
  <c r="D3935" i="10"/>
  <c r="E3935" i="10" s="1"/>
  <c r="C3936" i="10" s="1"/>
  <c r="P3934" i="10" l="1"/>
  <c r="O3934" i="10"/>
  <c r="N3934" i="10"/>
  <c r="M3934" i="10"/>
  <c r="F3935" i="10"/>
  <c r="Q3934" i="10" l="1"/>
  <c r="H3935" i="10"/>
  <c r="D3936" i="10"/>
  <c r="E3936" i="10" s="1"/>
  <c r="C3937" i="10" s="1"/>
  <c r="L3935" i="10" l="1"/>
  <c r="F3936" i="10"/>
  <c r="H3936" i="10" s="1"/>
  <c r="O3935" i="10" l="1"/>
  <c r="P3935" i="10"/>
  <c r="M3935" i="10"/>
  <c r="N3935" i="10"/>
  <c r="L3936" i="10"/>
  <c r="D3937" i="10"/>
  <c r="E3937" i="10" s="1"/>
  <c r="C3938" i="10" s="1"/>
  <c r="P3936" i="10" l="1"/>
  <c r="O3936" i="10"/>
  <c r="Q3935" i="10"/>
  <c r="M3936" i="10"/>
  <c r="N3936" i="10"/>
  <c r="F3937" i="10"/>
  <c r="Q3936" i="10" l="1"/>
  <c r="H3937" i="10"/>
  <c r="D3938" i="10"/>
  <c r="E3938" i="10" s="1"/>
  <c r="C3939" i="10" s="1"/>
  <c r="L3937" i="10" l="1"/>
  <c r="F3938" i="10"/>
  <c r="H3938" i="10" s="1"/>
  <c r="O3937" i="10" l="1"/>
  <c r="P3937" i="10"/>
  <c r="M3937" i="10"/>
  <c r="N3937" i="10"/>
  <c r="L3938" i="10"/>
  <c r="D3939" i="10"/>
  <c r="E3939" i="10" s="1"/>
  <c r="C3940" i="10" s="1"/>
  <c r="P3938" i="10" l="1"/>
  <c r="O3938" i="10"/>
  <c r="Q3937" i="10"/>
  <c r="M3938" i="10"/>
  <c r="N3938" i="10"/>
  <c r="F3939" i="10"/>
  <c r="Q3938" i="10" l="1"/>
  <c r="H3939" i="10"/>
  <c r="D3940" i="10"/>
  <c r="E3940" i="10" s="1"/>
  <c r="C3941" i="10" s="1"/>
  <c r="L3939" i="10" l="1"/>
  <c r="F3940" i="10"/>
  <c r="H3940" i="10" s="1"/>
  <c r="P3939" i="10" l="1"/>
  <c r="O3939" i="10"/>
  <c r="M3939" i="10"/>
  <c r="N3939" i="10"/>
  <c r="L3940" i="10"/>
  <c r="D3941" i="10"/>
  <c r="E3941" i="10" s="1"/>
  <c r="C3942" i="10" s="1"/>
  <c r="P3940" i="10" l="1"/>
  <c r="O3940" i="10"/>
  <c r="Q3939" i="10"/>
  <c r="M3940" i="10"/>
  <c r="N3940" i="10"/>
  <c r="F3941" i="10"/>
  <c r="Q3940" i="10" l="1"/>
  <c r="H3941" i="10"/>
  <c r="D3942" i="10"/>
  <c r="E3942" i="10" s="1"/>
  <c r="C3943" i="10" s="1"/>
  <c r="L3941" i="10" l="1"/>
  <c r="F3942" i="10"/>
  <c r="O3941" i="10" l="1"/>
  <c r="P3941" i="10"/>
  <c r="N3941" i="10"/>
  <c r="M3941" i="10"/>
  <c r="L3942" i="10"/>
  <c r="H3942" i="10"/>
  <c r="D3943" i="10"/>
  <c r="E3943" i="10" s="1"/>
  <c r="C3944" i="10" s="1"/>
  <c r="P3942" i="10" l="1"/>
  <c r="O3942" i="10"/>
  <c r="Q3941" i="10"/>
  <c r="M3942" i="10"/>
  <c r="N3942" i="10"/>
  <c r="F3943" i="10"/>
  <c r="Q3942" i="10" l="1"/>
  <c r="H3943" i="10"/>
  <c r="D3944" i="10"/>
  <c r="E3944" i="10" s="1"/>
  <c r="C3945" i="10" s="1"/>
  <c r="L3943" i="10" l="1"/>
  <c r="F3944" i="10"/>
  <c r="O3943" i="10" l="1"/>
  <c r="P3943" i="10"/>
  <c r="M3943" i="10"/>
  <c r="N3943" i="10"/>
  <c r="L3944" i="10"/>
  <c r="H3944" i="10"/>
  <c r="D3945" i="10"/>
  <c r="E3945" i="10" s="1"/>
  <c r="C3946" i="10" s="1"/>
  <c r="O3944" i="10" l="1"/>
  <c r="P3944" i="10"/>
  <c r="Q3943" i="10"/>
  <c r="M3944" i="10"/>
  <c r="N3944" i="10"/>
  <c r="F3945" i="10"/>
  <c r="Q3944" i="10" l="1"/>
  <c r="H3945" i="10"/>
  <c r="D3946" i="10"/>
  <c r="E3946" i="10" s="1"/>
  <c r="C3947" i="10" s="1"/>
  <c r="L3945" i="10" l="1"/>
  <c r="F3946" i="10"/>
  <c r="P3945" i="10" l="1"/>
  <c r="O3945" i="10"/>
  <c r="N3945" i="10"/>
  <c r="M3945" i="10"/>
  <c r="L3946" i="10"/>
  <c r="H3946" i="10"/>
  <c r="D3947" i="10"/>
  <c r="E3947" i="10" s="1"/>
  <c r="C3948" i="10" s="1"/>
  <c r="P3946" i="10" l="1"/>
  <c r="O3946" i="10"/>
  <c r="Q3945" i="10"/>
  <c r="N3946" i="10"/>
  <c r="M3946" i="10"/>
  <c r="F3947" i="10"/>
  <c r="Q3946" i="10" l="1"/>
  <c r="H3947" i="10"/>
  <c r="D3948" i="10"/>
  <c r="E3948" i="10" s="1"/>
  <c r="C3949" i="10" s="1"/>
  <c r="L3947" i="10" l="1"/>
  <c r="F3948" i="10"/>
  <c r="H3948" i="10" s="1"/>
  <c r="O3947" i="10" l="1"/>
  <c r="P3947" i="10"/>
  <c r="M3947" i="10"/>
  <c r="N3947" i="10"/>
  <c r="L3948" i="10"/>
  <c r="D3949" i="10"/>
  <c r="E3949" i="10" s="1"/>
  <c r="C3950" i="10" s="1"/>
  <c r="O3948" i="10" l="1"/>
  <c r="P3948" i="10"/>
  <c r="Q3947" i="10"/>
  <c r="M3948" i="10"/>
  <c r="N3948" i="10"/>
  <c r="F3949" i="10"/>
  <c r="Q3948" i="10" l="1"/>
  <c r="H3949" i="10"/>
  <c r="D3950" i="10"/>
  <c r="E3950" i="10" s="1"/>
  <c r="C3951" i="10" s="1"/>
  <c r="L3949" i="10" l="1"/>
  <c r="F3950" i="10"/>
  <c r="H3950" i="10" s="1"/>
  <c r="O3949" i="10" l="1"/>
  <c r="P3949" i="10"/>
  <c r="M3949" i="10"/>
  <c r="N3949" i="10"/>
  <c r="L3950" i="10"/>
  <c r="D3951" i="10"/>
  <c r="E3951" i="10" s="1"/>
  <c r="C3952" i="10" s="1"/>
  <c r="P3950" i="10" l="1"/>
  <c r="O3950" i="10"/>
  <c r="Q3949" i="10"/>
  <c r="M3950" i="10"/>
  <c r="N3950" i="10"/>
  <c r="F3951" i="10"/>
  <c r="Q3950" i="10" l="1"/>
  <c r="L3951" i="10"/>
  <c r="H3951" i="10"/>
  <c r="D3952" i="10"/>
  <c r="E3952" i="10" s="1"/>
  <c r="C3953" i="10" s="1"/>
  <c r="O3951" i="10" l="1"/>
  <c r="P3951" i="10"/>
  <c r="N3951" i="10"/>
  <c r="M3951" i="10"/>
  <c r="F3952" i="10"/>
  <c r="Q3951" i="10" l="1"/>
  <c r="H3952" i="10"/>
  <c r="D3953" i="10"/>
  <c r="E3953" i="10" s="1"/>
  <c r="C3954" i="10" s="1"/>
  <c r="L3952" i="10" l="1"/>
  <c r="F3953" i="10"/>
  <c r="H3953" i="10" s="1"/>
  <c r="P3952" i="10" l="1"/>
  <c r="O3952" i="10"/>
  <c r="M3952" i="10"/>
  <c r="N3952" i="10"/>
  <c r="L3953" i="10"/>
  <c r="D3954" i="10"/>
  <c r="E3954" i="10" s="1"/>
  <c r="C3955" i="10" s="1"/>
  <c r="O3953" i="10" l="1"/>
  <c r="P3953" i="10"/>
  <c r="Q3952" i="10"/>
  <c r="N3953" i="10"/>
  <c r="M3953" i="10"/>
  <c r="F3954" i="10"/>
  <c r="Q3953" i="10" l="1"/>
  <c r="L3954" i="10"/>
  <c r="H3954" i="10"/>
  <c r="D3955" i="10"/>
  <c r="E3955" i="10" s="1"/>
  <c r="C3956" i="10" s="1"/>
  <c r="P3954" i="10" l="1"/>
  <c r="O3954" i="10"/>
  <c r="N3954" i="10"/>
  <c r="M3954" i="10"/>
  <c r="F3955" i="10"/>
  <c r="Q3954" i="10" l="1"/>
  <c r="H3955" i="10"/>
  <c r="D3956" i="10"/>
  <c r="E3956" i="10" s="1"/>
  <c r="C3957" i="10" s="1"/>
  <c r="L3955" i="10" l="1"/>
  <c r="F3956" i="10"/>
  <c r="H3956" i="10" s="1"/>
  <c r="P3955" i="10" l="1"/>
  <c r="O3955" i="10"/>
  <c r="M3955" i="10"/>
  <c r="N3955" i="10"/>
  <c r="L3956" i="10"/>
  <c r="D3957" i="10"/>
  <c r="E3957" i="10" s="1"/>
  <c r="C3958" i="10" s="1"/>
  <c r="P3956" i="10" l="1"/>
  <c r="O3956" i="10"/>
  <c r="Q3955" i="10"/>
  <c r="M3956" i="10"/>
  <c r="N3956" i="10"/>
  <c r="F3957" i="10"/>
  <c r="Q3956" i="10" l="1"/>
  <c r="H3957" i="10"/>
  <c r="D3958" i="10"/>
  <c r="E3958" i="10" s="1"/>
  <c r="C3959" i="10" s="1"/>
  <c r="L3957" i="10" l="1"/>
  <c r="F3958" i="10"/>
  <c r="O3957" i="10" l="1"/>
  <c r="P3957" i="10"/>
  <c r="N3957" i="10"/>
  <c r="M3957" i="10"/>
  <c r="L3958" i="10"/>
  <c r="H3958" i="10"/>
  <c r="D3959" i="10"/>
  <c r="E3959" i="10" s="1"/>
  <c r="C3960" i="10" s="1"/>
  <c r="P3958" i="10" l="1"/>
  <c r="O3958" i="10"/>
  <c r="Q3957" i="10"/>
  <c r="M3958" i="10"/>
  <c r="N3958" i="10"/>
  <c r="F3959" i="10"/>
  <c r="Q3958" i="10" l="1"/>
  <c r="H3959" i="10"/>
  <c r="D3960" i="10"/>
  <c r="E3960" i="10" s="1"/>
  <c r="C3961" i="10" s="1"/>
  <c r="L3959" i="10" l="1"/>
  <c r="F3960" i="10"/>
  <c r="P3959" i="10" l="1"/>
  <c r="O3959" i="10"/>
  <c r="M3959" i="10"/>
  <c r="N3959" i="10"/>
  <c r="L3960" i="10"/>
  <c r="H3960" i="10"/>
  <c r="D3961" i="10"/>
  <c r="E3961" i="10" s="1"/>
  <c r="C3962" i="10" s="1"/>
  <c r="O3960" i="10" l="1"/>
  <c r="P3960" i="10"/>
  <c r="Q3959" i="10"/>
  <c r="N3960" i="10"/>
  <c r="M3960" i="10"/>
  <c r="F3961" i="10"/>
  <c r="Q3960" i="10" l="1"/>
  <c r="H3961" i="10"/>
  <c r="D3962" i="10"/>
  <c r="E3962" i="10" s="1"/>
  <c r="C3963" i="10" s="1"/>
  <c r="L3961" i="10" l="1"/>
  <c r="F3962" i="10"/>
  <c r="H3962" i="10" s="1"/>
  <c r="O3961" i="10" l="1"/>
  <c r="P3961" i="10"/>
  <c r="M3961" i="10"/>
  <c r="N3961" i="10"/>
  <c r="L3962" i="10"/>
  <c r="D3963" i="10"/>
  <c r="E3963" i="10" s="1"/>
  <c r="C3964" i="10" s="1"/>
  <c r="O3962" i="10" l="1"/>
  <c r="P3962" i="10"/>
  <c r="Q3961" i="10"/>
  <c r="M3962" i="10"/>
  <c r="N3962" i="10"/>
  <c r="F3963" i="10"/>
  <c r="Q3962" i="10" l="1"/>
  <c r="L3963" i="10"/>
  <c r="H3963" i="10"/>
  <c r="D3964" i="10"/>
  <c r="E3964" i="10" s="1"/>
  <c r="C3965" i="10" s="1"/>
  <c r="P3963" i="10" l="1"/>
  <c r="O3963" i="10"/>
  <c r="N3963" i="10"/>
  <c r="M3963" i="10"/>
  <c r="F3964" i="10"/>
  <c r="Q3963" i="10" l="1"/>
  <c r="H3964" i="10"/>
  <c r="D3965" i="10"/>
  <c r="E3965" i="10" s="1"/>
  <c r="C3966" i="10" s="1"/>
  <c r="L3964" i="10" l="1"/>
  <c r="F3965" i="10"/>
  <c r="O3964" i="10" l="1"/>
  <c r="P3964" i="10"/>
  <c r="N3964" i="10"/>
  <c r="M3964" i="10"/>
  <c r="L3965" i="10"/>
  <c r="H3965" i="10"/>
  <c r="D3966" i="10"/>
  <c r="E3966" i="10" s="1"/>
  <c r="C3967" i="10" s="1"/>
  <c r="P3965" i="10" l="1"/>
  <c r="O3965" i="10"/>
  <c r="Q3964" i="10"/>
  <c r="N3965" i="10"/>
  <c r="M3965" i="10"/>
  <c r="F44" i="11"/>
  <c r="C45" i="11"/>
  <c r="F3966" i="10"/>
  <c r="Q3965" i="10" l="1"/>
  <c r="H3966" i="10"/>
  <c r="D3967" i="10"/>
  <c r="E3967" i="10" s="1"/>
  <c r="C3968" i="10" s="1"/>
  <c r="L3966" i="10" l="1"/>
  <c r="F3967" i="10"/>
  <c r="P3966" i="10" l="1"/>
  <c r="O3966" i="10"/>
  <c r="N3966" i="10"/>
  <c r="M3966" i="10"/>
  <c r="L3967" i="10"/>
  <c r="H3967" i="10"/>
  <c r="D3968" i="10"/>
  <c r="E3968" i="10" s="1"/>
  <c r="C3969" i="10" s="1"/>
  <c r="P3967" i="10" l="1"/>
  <c r="O3967" i="10"/>
  <c r="Q3966" i="10"/>
  <c r="N3967" i="10"/>
  <c r="M3967" i="10"/>
  <c r="F3968" i="10"/>
  <c r="Q3967" i="10" l="1"/>
  <c r="H3968" i="10"/>
  <c r="D3969" i="10"/>
  <c r="E3969" i="10" s="1"/>
  <c r="C3970" i="10" s="1"/>
  <c r="L3968" i="10" l="1"/>
  <c r="F3969" i="10"/>
  <c r="H3969" i="10" s="1"/>
  <c r="P3968" i="10" l="1"/>
  <c r="O3968" i="10"/>
  <c r="M3968" i="10"/>
  <c r="N3968" i="10"/>
  <c r="L3969" i="10"/>
  <c r="D3970" i="10"/>
  <c r="E3970" i="10" s="1"/>
  <c r="C3971" i="10" s="1"/>
  <c r="Q3968" i="10" l="1"/>
  <c r="P3969" i="10"/>
  <c r="O3969" i="10"/>
  <c r="M3969" i="10"/>
  <c r="N3969" i="10"/>
  <c r="F3970" i="10"/>
  <c r="Q3969" i="10" l="1"/>
  <c r="H3970" i="10"/>
  <c r="D3971" i="10"/>
  <c r="E3971" i="10" s="1"/>
  <c r="C3972" i="10" s="1"/>
  <c r="L3970" i="10" l="1"/>
  <c r="F3971" i="10"/>
  <c r="H3971" i="10" s="1"/>
  <c r="P3970" i="10" l="1"/>
  <c r="O3970" i="10"/>
  <c r="M3970" i="10"/>
  <c r="N3970" i="10"/>
  <c r="L3971" i="10"/>
  <c r="D3972" i="10"/>
  <c r="E3972" i="10" s="1"/>
  <c r="C3973" i="10" s="1"/>
  <c r="P3971" i="10" l="1"/>
  <c r="O3971" i="10"/>
  <c r="Q3970" i="10"/>
  <c r="M3971" i="10"/>
  <c r="N3971" i="10"/>
  <c r="F3972" i="10"/>
  <c r="Q3971" i="10" l="1"/>
  <c r="H3972" i="10"/>
  <c r="D3973" i="10"/>
  <c r="E3973" i="10" s="1"/>
  <c r="C3974" i="10" s="1"/>
  <c r="L3972" i="10" l="1"/>
  <c r="F3973" i="10"/>
  <c r="H3973" i="10" s="1"/>
  <c r="O3972" i="10" l="1"/>
  <c r="P3972" i="10"/>
  <c r="M3972" i="10"/>
  <c r="N3972" i="10"/>
  <c r="D3974" i="10"/>
  <c r="E3974" i="10" s="1"/>
  <c r="C3975" i="10" s="1"/>
  <c r="Q3972" i="10" l="1"/>
  <c r="L3973" i="10"/>
  <c r="F3974" i="10"/>
  <c r="H3974" i="10" s="1"/>
  <c r="O3973" i="10" l="1"/>
  <c r="P3973" i="10"/>
  <c r="M3973" i="10"/>
  <c r="N3973" i="10"/>
  <c r="L3974" i="10"/>
  <c r="D3975" i="10"/>
  <c r="E3975" i="10" s="1"/>
  <c r="C3976" i="10" s="1"/>
  <c r="Q3973" i="10" l="1"/>
  <c r="P3974" i="10"/>
  <c r="O3974" i="10"/>
  <c r="M3974" i="10"/>
  <c r="N3974" i="10"/>
  <c r="D45" i="11"/>
  <c r="E45" i="11"/>
  <c r="F3975" i="10"/>
  <c r="Q3974" i="10" l="1"/>
  <c r="L3975" i="10"/>
  <c r="H3975" i="10"/>
  <c r="D3976" i="10"/>
  <c r="E3976" i="10" s="1"/>
  <c r="C3977" i="10" s="1"/>
  <c r="O3975" i="10" l="1"/>
  <c r="P3975" i="10"/>
  <c r="N3975" i="10"/>
  <c r="M3975" i="10"/>
  <c r="F3976" i="10"/>
  <c r="Q3975" i="10" l="1"/>
  <c r="H3976" i="10"/>
  <c r="D3977" i="10"/>
  <c r="E3977" i="10" s="1"/>
  <c r="C3978" i="10" s="1"/>
  <c r="L3976" i="10" l="1"/>
  <c r="F3977" i="10"/>
  <c r="H3977" i="10" s="1"/>
  <c r="P3976" i="10" l="1"/>
  <c r="O3976" i="10"/>
  <c r="M3976" i="10"/>
  <c r="N3976" i="10"/>
  <c r="L3977" i="10"/>
  <c r="D3978" i="10"/>
  <c r="E3978" i="10" s="1"/>
  <c r="C3979" i="10" s="1"/>
  <c r="O3977" i="10" l="1"/>
  <c r="P3977" i="10"/>
  <c r="Q3976" i="10"/>
  <c r="N3977" i="10"/>
  <c r="M3977" i="10"/>
  <c r="F3978" i="10"/>
  <c r="Q3977" i="10" l="1"/>
  <c r="L3978" i="10"/>
  <c r="H3978" i="10"/>
  <c r="D3979" i="10"/>
  <c r="E3979" i="10" s="1"/>
  <c r="C3980" i="10" s="1"/>
  <c r="P3978" i="10" l="1"/>
  <c r="O3978" i="10"/>
  <c r="N3978" i="10"/>
  <c r="M3978" i="10"/>
  <c r="F3979" i="10"/>
  <c r="Q3978" i="10" l="1"/>
  <c r="H3979" i="10"/>
  <c r="D3980" i="10"/>
  <c r="E3980" i="10" s="1"/>
  <c r="C3981" i="10" s="1"/>
  <c r="L3979" i="10" l="1"/>
  <c r="F3980" i="10"/>
  <c r="H3980" i="10" s="1"/>
  <c r="P3979" i="10" l="1"/>
  <c r="O3979" i="10"/>
  <c r="M3979" i="10"/>
  <c r="N3979" i="10"/>
  <c r="L3980" i="10"/>
  <c r="D3981" i="10"/>
  <c r="E3981" i="10" s="1"/>
  <c r="C3982" i="10" s="1"/>
  <c r="P3980" i="10" l="1"/>
  <c r="O3980" i="10"/>
  <c r="Q3979" i="10"/>
  <c r="N3980" i="10"/>
  <c r="M3980" i="10"/>
  <c r="F3981" i="10"/>
  <c r="Q3980" i="10" l="1"/>
  <c r="L3981" i="10"/>
  <c r="H3981" i="10"/>
  <c r="D3982" i="10"/>
  <c r="E3982" i="10" s="1"/>
  <c r="C3983" i="10" s="1"/>
  <c r="P3981" i="10" l="1"/>
  <c r="O3981" i="10"/>
  <c r="N3981" i="10"/>
  <c r="M3981" i="10"/>
  <c r="F3982" i="10"/>
  <c r="Q3981" i="10" l="1"/>
  <c r="H3982" i="10"/>
  <c r="D3983" i="10"/>
  <c r="E3983" i="10" s="1"/>
  <c r="C3984" i="10" s="1"/>
  <c r="L3982" i="10" l="1"/>
  <c r="F3983" i="10"/>
  <c r="H3983" i="10" s="1"/>
  <c r="O3982" i="10" l="1"/>
  <c r="P3982" i="10"/>
  <c r="M3982" i="10"/>
  <c r="N3982" i="10"/>
  <c r="L3983" i="10"/>
  <c r="D3984" i="10"/>
  <c r="E3984" i="10" s="1"/>
  <c r="C3985" i="10" s="1"/>
  <c r="O3983" i="10" l="1"/>
  <c r="P3983" i="10"/>
  <c r="Q3982" i="10"/>
  <c r="N3983" i="10"/>
  <c r="M3983" i="10"/>
  <c r="F3984" i="10"/>
  <c r="Q3983" i="10" l="1"/>
  <c r="L3984" i="10"/>
  <c r="H3984" i="10"/>
  <c r="D3985" i="10"/>
  <c r="E3985" i="10" s="1"/>
  <c r="C3986" i="10" s="1"/>
  <c r="P3984" i="10" l="1"/>
  <c r="O3984" i="10"/>
  <c r="N3984" i="10"/>
  <c r="M3984" i="10"/>
  <c r="F3985" i="10"/>
  <c r="Q3984" i="10" l="1"/>
  <c r="H3985" i="10"/>
  <c r="D3986" i="10"/>
  <c r="E3986" i="10" s="1"/>
  <c r="C3987" i="10" s="1"/>
  <c r="L3985" i="10" l="1"/>
  <c r="F3986" i="10"/>
  <c r="H3986" i="10" s="1"/>
  <c r="P3985" i="10" l="1"/>
  <c r="O3985" i="10"/>
  <c r="M3985" i="10"/>
  <c r="N3985" i="10"/>
  <c r="L3986" i="10"/>
  <c r="D3987" i="10"/>
  <c r="E3987" i="10" s="1"/>
  <c r="C3988" i="10" s="1"/>
  <c r="O3986" i="10" l="1"/>
  <c r="P3986" i="10"/>
  <c r="Q3985" i="10"/>
  <c r="M3986" i="10"/>
  <c r="N3986" i="10"/>
  <c r="F3987" i="10"/>
  <c r="Q3986" i="10" l="1"/>
  <c r="H3987" i="10"/>
  <c r="D3988" i="10"/>
  <c r="E3988" i="10" s="1"/>
  <c r="C3989" i="10" s="1"/>
  <c r="L3987" i="10" l="1"/>
  <c r="F3988" i="10"/>
  <c r="O3987" i="10" l="1"/>
  <c r="P3987" i="10"/>
  <c r="N3987" i="10"/>
  <c r="M3987" i="10"/>
  <c r="L3988" i="10"/>
  <c r="H3988" i="10"/>
  <c r="D3989" i="10"/>
  <c r="E3989" i="10" s="1"/>
  <c r="C3990" i="10" s="1"/>
  <c r="P3988" i="10" l="1"/>
  <c r="O3988" i="10"/>
  <c r="Q3987" i="10"/>
  <c r="N3988" i="10"/>
  <c r="M3988" i="10"/>
  <c r="F3989" i="10"/>
  <c r="Q3988" i="10" l="1"/>
  <c r="H3989" i="10"/>
  <c r="D3990" i="10"/>
  <c r="E3990" i="10" s="1"/>
  <c r="C3991" i="10" s="1"/>
  <c r="L3989" i="10" l="1"/>
  <c r="F3990" i="10"/>
  <c r="H3990" i="10" s="1"/>
  <c r="O3989" i="10" l="1"/>
  <c r="P3989" i="10"/>
  <c r="M3989" i="10"/>
  <c r="N3989" i="10"/>
  <c r="L3990" i="10"/>
  <c r="D3991" i="10"/>
  <c r="E3991" i="10" s="1"/>
  <c r="C3992" i="10" s="1"/>
  <c r="O3990" i="10" l="1"/>
  <c r="P3990" i="10"/>
  <c r="Q3989" i="10"/>
  <c r="M3990" i="10"/>
  <c r="N3990" i="10"/>
  <c r="F3991" i="10"/>
  <c r="Q3990" i="10" l="1"/>
  <c r="H3991" i="10"/>
  <c r="D3992" i="10"/>
  <c r="E3992" i="10" s="1"/>
  <c r="C3993" i="10" s="1"/>
  <c r="L3991" i="10" l="1"/>
  <c r="F3992" i="10"/>
  <c r="H3992" i="10" s="1"/>
  <c r="O3991" i="10" l="1"/>
  <c r="P3991" i="10"/>
  <c r="M3991" i="10"/>
  <c r="N3991" i="10"/>
  <c r="L3992" i="10"/>
  <c r="D3993" i="10"/>
  <c r="E3993" i="10" s="1"/>
  <c r="C3994" i="10" s="1"/>
  <c r="P3992" i="10" l="1"/>
  <c r="O3992" i="10"/>
  <c r="Q3991" i="10"/>
  <c r="M3992" i="10"/>
  <c r="N3992" i="10"/>
  <c r="F3993" i="10"/>
  <c r="Q3992" i="10" l="1"/>
  <c r="H3993" i="10"/>
  <c r="D3994" i="10"/>
  <c r="E3994" i="10" s="1"/>
  <c r="C3995" i="10" s="1"/>
  <c r="L3993" i="10" l="1"/>
  <c r="F3994" i="10"/>
  <c r="O3993" i="10" l="1"/>
  <c r="P3993" i="10"/>
  <c r="N3993" i="10"/>
  <c r="M3993" i="10"/>
  <c r="L3994" i="10"/>
  <c r="H3994" i="10"/>
  <c r="D3995" i="10"/>
  <c r="E3995" i="10" s="1"/>
  <c r="C3996" i="10" s="1"/>
  <c r="P3994" i="10" l="1"/>
  <c r="O3994" i="10"/>
  <c r="Q3993" i="10"/>
  <c r="N3994" i="10"/>
  <c r="M3994" i="10"/>
  <c r="F3995" i="10"/>
  <c r="Q3994" i="10" l="1"/>
  <c r="H3995" i="10"/>
  <c r="D3996" i="10"/>
  <c r="E3996" i="10" s="1"/>
  <c r="C3997" i="10" s="1"/>
  <c r="L3995" i="10" l="1"/>
  <c r="F3996" i="10"/>
  <c r="H3996" i="10" s="1"/>
  <c r="O3995" i="10" l="1"/>
  <c r="P3995" i="10"/>
  <c r="M3995" i="10"/>
  <c r="N3995" i="10"/>
  <c r="L3996" i="10"/>
  <c r="D3997" i="10"/>
  <c r="E3997" i="10" s="1"/>
  <c r="C3998" i="10" s="1"/>
  <c r="P3996" i="10" l="1"/>
  <c r="O3996" i="10"/>
  <c r="Q3995" i="10"/>
  <c r="M3996" i="10"/>
  <c r="N3996" i="10"/>
  <c r="F3997" i="10"/>
  <c r="Q3996" i="10" l="1"/>
  <c r="L3997" i="10"/>
  <c r="H3997" i="10"/>
  <c r="D3998" i="10"/>
  <c r="E3998" i="10" s="1"/>
  <c r="C3999" i="10" s="1"/>
  <c r="P3997" i="10" l="1"/>
  <c r="O3997" i="10"/>
  <c r="N3997" i="10"/>
  <c r="M3997" i="10"/>
  <c r="F3998" i="10"/>
  <c r="Q3997" i="10" l="1"/>
  <c r="H3998" i="10"/>
  <c r="D3999" i="10"/>
  <c r="E3999" i="10" s="1"/>
  <c r="C4000" i="10" s="1"/>
  <c r="L3998" i="10" l="1"/>
  <c r="F3999" i="10"/>
  <c r="O3998" i="10" l="1"/>
  <c r="P3998" i="10"/>
  <c r="M3998" i="10"/>
  <c r="N3998" i="10"/>
  <c r="L3999" i="10"/>
  <c r="H3999" i="10"/>
  <c r="D4000" i="10"/>
  <c r="E4000" i="10" s="1"/>
  <c r="C4001" i="10" s="1"/>
  <c r="P3999" i="10" l="1"/>
  <c r="O3999" i="10"/>
  <c r="Q3998" i="10"/>
  <c r="N3999" i="10"/>
  <c r="M3999" i="10"/>
  <c r="F4000" i="10"/>
  <c r="Q3999" i="10" l="1"/>
  <c r="H4000" i="10"/>
  <c r="D4001" i="10"/>
  <c r="E4001" i="10" s="1"/>
  <c r="C4002" i="10" s="1"/>
  <c r="L4000" i="10" l="1"/>
  <c r="F4001" i="10"/>
  <c r="O4000" i="10" l="1"/>
  <c r="P4000" i="10"/>
  <c r="N4000" i="10"/>
  <c r="M4000" i="10"/>
  <c r="L4001" i="10"/>
  <c r="H4001" i="10"/>
  <c r="D4002" i="10"/>
  <c r="E4002" i="10" s="1"/>
  <c r="C4003" i="10" s="1"/>
  <c r="P4001" i="10" l="1"/>
  <c r="O4001" i="10"/>
  <c r="Q4000" i="10"/>
  <c r="N4001" i="10"/>
  <c r="M4001" i="10"/>
  <c r="F4002" i="10"/>
  <c r="Q4001" i="10" l="1"/>
  <c r="H4002" i="10"/>
  <c r="D4003" i="10"/>
  <c r="E4003" i="10" s="1"/>
  <c r="C4004" i="10" s="1"/>
  <c r="L4002" i="10" l="1"/>
  <c r="F4003" i="10"/>
  <c r="H4003" i="10" s="1"/>
  <c r="O4002" i="10" l="1"/>
  <c r="P4002" i="10"/>
  <c r="M4002" i="10"/>
  <c r="N4002" i="10"/>
  <c r="L4003" i="10"/>
  <c r="D4004" i="10"/>
  <c r="E4004" i="10" s="1"/>
  <c r="C4005" i="10" s="1"/>
  <c r="P4003" i="10" l="1"/>
  <c r="O4003" i="10"/>
  <c r="Q4002" i="10"/>
  <c r="M4003" i="10"/>
  <c r="N4003" i="10"/>
  <c r="F4004" i="10"/>
  <c r="Q4003" i="10" l="1"/>
  <c r="H4004" i="10"/>
  <c r="D4005" i="10"/>
  <c r="E4005" i="10" s="1"/>
  <c r="C4006" i="10" s="1"/>
  <c r="L4004" i="10" l="1"/>
  <c r="F4005" i="10"/>
  <c r="O4004" i="10" l="1"/>
  <c r="P4004" i="10"/>
  <c r="M4004" i="10"/>
  <c r="N4004" i="10"/>
  <c r="L4005" i="10"/>
  <c r="H4005" i="10"/>
  <c r="D4006" i="10"/>
  <c r="E4006" i="10" s="1"/>
  <c r="C4007" i="10" s="1"/>
  <c r="O4005" i="10" l="1"/>
  <c r="P4005" i="10"/>
  <c r="Q4004" i="10"/>
  <c r="N4005" i="10"/>
  <c r="M4005" i="10"/>
  <c r="F4006" i="10"/>
  <c r="Q4005" i="10" l="1"/>
  <c r="H4006" i="10"/>
  <c r="D4007" i="10"/>
  <c r="E4007" i="10" s="1"/>
  <c r="C4008" i="10" s="1"/>
  <c r="L4006" i="10" l="1"/>
  <c r="F4007" i="10"/>
  <c r="H4007" i="10" s="1"/>
  <c r="P4006" i="10" l="1"/>
  <c r="O4006" i="10"/>
  <c r="M4006" i="10"/>
  <c r="N4006" i="10"/>
  <c r="D4008" i="10"/>
  <c r="E4008" i="10" s="1"/>
  <c r="C4009" i="10" s="1"/>
  <c r="Q4006" i="10" l="1"/>
  <c r="L4007" i="10"/>
  <c r="F4008" i="10"/>
  <c r="H4008" i="10" s="1"/>
  <c r="P4007" i="10" l="1"/>
  <c r="O4007" i="10"/>
  <c r="M4007" i="10"/>
  <c r="N4007" i="10"/>
  <c r="L4008" i="10"/>
  <c r="D4009" i="10"/>
  <c r="E4009" i="10" s="1"/>
  <c r="C4010" i="10" s="1"/>
  <c r="P4008" i="10" l="1"/>
  <c r="O4008" i="10"/>
  <c r="Q4007" i="10"/>
  <c r="M4008" i="10"/>
  <c r="N4008" i="10"/>
  <c r="F4009" i="10"/>
  <c r="Q4008" i="10" l="1"/>
  <c r="H4009" i="10"/>
  <c r="D4010" i="10"/>
  <c r="E4010" i="10" s="1"/>
  <c r="C4011" i="10" s="1"/>
  <c r="L4009" i="10" l="1"/>
  <c r="F4010" i="10"/>
  <c r="P4009" i="10" l="1"/>
  <c r="O4009" i="10"/>
  <c r="N4009" i="10"/>
  <c r="M4009" i="10"/>
  <c r="L4010" i="10"/>
  <c r="H4010" i="10"/>
  <c r="D4011" i="10"/>
  <c r="E4011" i="10" s="1"/>
  <c r="C4012" i="10" s="1"/>
  <c r="Q4009" i="10" l="1"/>
  <c r="O4010" i="10"/>
  <c r="P4010" i="10"/>
  <c r="N4010" i="10"/>
  <c r="M4010" i="10"/>
  <c r="F4011" i="10"/>
  <c r="Q4010" i="10" l="1"/>
  <c r="H4011" i="10"/>
  <c r="D4012" i="10"/>
  <c r="E4012" i="10" s="1"/>
  <c r="C4013" i="10" s="1"/>
  <c r="L4011" i="10" l="1"/>
  <c r="F4012" i="10"/>
  <c r="O4011" i="10" l="1"/>
  <c r="P4011" i="10"/>
  <c r="M4011" i="10"/>
  <c r="N4011" i="10"/>
  <c r="L4012" i="10"/>
  <c r="H4012" i="10"/>
  <c r="D4013" i="10"/>
  <c r="E4013" i="10" s="1"/>
  <c r="C4014" i="10" s="1"/>
  <c r="O4012" i="10" l="1"/>
  <c r="P4012" i="10"/>
  <c r="Q4011" i="10"/>
  <c r="N4012" i="10"/>
  <c r="M4012" i="10"/>
  <c r="F4013" i="10"/>
  <c r="Q4012" i="10" l="1"/>
  <c r="H4013" i="10"/>
  <c r="D4014" i="10"/>
  <c r="E4014" i="10" s="1"/>
  <c r="C4015" i="10" s="1"/>
  <c r="L4013" i="10" l="1"/>
  <c r="F4014" i="10"/>
  <c r="O4013" i="10" l="1"/>
  <c r="P4013" i="10"/>
  <c r="M4013" i="10"/>
  <c r="N4013" i="10"/>
  <c r="L4014" i="10"/>
  <c r="H4014" i="10"/>
  <c r="D4015" i="10"/>
  <c r="E4015" i="10" s="1"/>
  <c r="C4016" i="10" s="1"/>
  <c r="O4014" i="10" l="1"/>
  <c r="P4014" i="10"/>
  <c r="Q4013" i="10"/>
  <c r="M4014" i="10"/>
  <c r="N4014" i="10"/>
  <c r="F4015" i="10"/>
  <c r="Q4014" i="10" l="1"/>
  <c r="H4015" i="10"/>
  <c r="D4016" i="10"/>
  <c r="E4016" i="10" s="1"/>
  <c r="C4017" i="10" s="1"/>
  <c r="L4015" i="10" l="1"/>
  <c r="F4016" i="10"/>
  <c r="H4016" i="10" s="1"/>
  <c r="O4015" i="10" l="1"/>
  <c r="P4015" i="10"/>
  <c r="M4015" i="10"/>
  <c r="N4015" i="10"/>
  <c r="L4016" i="10"/>
  <c r="D4017" i="10"/>
  <c r="E4017" i="10" s="1"/>
  <c r="C4018" i="10" s="1"/>
  <c r="O4016" i="10" l="1"/>
  <c r="P4016" i="10"/>
  <c r="Q4015" i="10"/>
  <c r="M4016" i="10"/>
  <c r="N4016" i="10"/>
  <c r="F4017" i="10"/>
  <c r="Q4016" i="10" l="1"/>
  <c r="H4017" i="10"/>
  <c r="D4018" i="10"/>
  <c r="E4018" i="10" s="1"/>
  <c r="C4019" i="10" s="1"/>
  <c r="L4017" i="10" l="1"/>
  <c r="F4018" i="10"/>
  <c r="H4018" i="10" s="1"/>
  <c r="P4017" i="10" l="1"/>
  <c r="O4017" i="10"/>
  <c r="M4017" i="10"/>
  <c r="N4017" i="10"/>
  <c r="D4019" i="10"/>
  <c r="E4019" i="10" s="1"/>
  <c r="C4020" i="10" s="1"/>
  <c r="Q4017" i="10" l="1"/>
  <c r="L4018" i="10"/>
  <c r="F4019" i="10"/>
  <c r="H4019" i="10" s="1"/>
  <c r="O4018" i="10" l="1"/>
  <c r="P4018" i="10"/>
  <c r="M4018" i="10"/>
  <c r="N4018" i="10"/>
  <c r="L4019" i="10"/>
  <c r="D4020" i="10"/>
  <c r="E4020" i="10" s="1"/>
  <c r="C4021" i="10" s="1"/>
  <c r="Q4018" i="10" l="1"/>
  <c r="O4019" i="10"/>
  <c r="P4019" i="10"/>
  <c r="M4019" i="10"/>
  <c r="N4019" i="10"/>
  <c r="F4020" i="10"/>
  <c r="Q4019" i="10" l="1"/>
  <c r="L4020" i="10"/>
  <c r="H4020" i="10"/>
  <c r="D4021" i="10"/>
  <c r="E4021" i="10" s="1"/>
  <c r="C4022" i="10" s="1"/>
  <c r="O4020" i="10" l="1"/>
  <c r="P4020" i="10"/>
  <c r="N4020" i="10"/>
  <c r="M4020" i="10"/>
  <c r="F4021" i="10"/>
  <c r="Q4020" i="10" l="1"/>
  <c r="H4021" i="10"/>
  <c r="D4022" i="10"/>
  <c r="E4022" i="10" s="1"/>
  <c r="C4023" i="10" s="1"/>
  <c r="L4021" i="10" l="1"/>
  <c r="F4022" i="10"/>
  <c r="H4022" i="10" s="1"/>
  <c r="P4021" i="10" l="1"/>
  <c r="O4021" i="10"/>
  <c r="M4021" i="10"/>
  <c r="N4021" i="10"/>
  <c r="L4022" i="10"/>
  <c r="D4023" i="10"/>
  <c r="E4023" i="10" s="1"/>
  <c r="C4024" i="10" s="1"/>
  <c r="O4022" i="10" l="1"/>
  <c r="P4022" i="10"/>
  <c r="Q4021" i="10"/>
  <c r="M4022" i="10"/>
  <c r="N4022" i="10"/>
  <c r="F4023" i="10"/>
  <c r="Q4022" i="10" l="1"/>
  <c r="L4023" i="10"/>
  <c r="H4023" i="10"/>
  <c r="D4024" i="10"/>
  <c r="E4024" i="10" s="1"/>
  <c r="C4025" i="10" s="1"/>
  <c r="P4023" i="10" l="1"/>
  <c r="O4023" i="10"/>
  <c r="N4023" i="10"/>
  <c r="M4023" i="10"/>
  <c r="F4024" i="10"/>
  <c r="Q4023" i="10" l="1"/>
  <c r="H4024" i="10"/>
  <c r="D4025" i="10"/>
  <c r="E4025" i="10" s="1"/>
  <c r="C4026" i="10" s="1"/>
  <c r="L4024" i="10" l="1"/>
  <c r="F4025" i="10"/>
  <c r="H4025" i="10" s="1"/>
  <c r="O4024" i="10" l="1"/>
  <c r="P4024" i="10"/>
  <c r="M4024" i="10"/>
  <c r="N4024" i="10"/>
  <c r="L4025" i="10"/>
  <c r="D4026" i="10"/>
  <c r="E4026" i="10" s="1"/>
  <c r="C4027" i="10" s="1"/>
  <c r="O4025" i="10" l="1"/>
  <c r="P4025" i="10"/>
  <c r="Q4024" i="10"/>
  <c r="M4025" i="10"/>
  <c r="N4025" i="10"/>
  <c r="F4026" i="10"/>
  <c r="Q4025" i="10" l="1"/>
  <c r="H4026" i="10"/>
  <c r="D4027" i="10"/>
  <c r="E4027" i="10" s="1"/>
  <c r="C4028" i="10" s="1"/>
  <c r="L4026" i="10" l="1"/>
  <c r="F4027" i="10"/>
  <c r="P4026" i="10" l="1"/>
  <c r="O4026" i="10"/>
  <c r="M4026" i="10"/>
  <c r="N4026" i="10"/>
  <c r="L4027" i="10"/>
  <c r="H4027" i="10"/>
  <c r="D4028" i="10"/>
  <c r="E4028" i="10" s="1"/>
  <c r="C4029" i="10" s="1"/>
  <c r="O4027" i="10" l="1"/>
  <c r="P4027" i="10"/>
  <c r="Q4026" i="10"/>
  <c r="N4027" i="10"/>
  <c r="M4027" i="10"/>
  <c r="F4028" i="10"/>
  <c r="Q4027" i="10" l="1"/>
  <c r="H4028" i="10"/>
  <c r="D4029" i="10"/>
  <c r="E4029" i="10" s="1"/>
  <c r="C4030" i="10" s="1"/>
  <c r="L4028" i="10" l="1"/>
  <c r="F4029" i="10"/>
  <c r="P4028" i="10" l="1"/>
  <c r="O4028" i="10"/>
  <c r="N4028" i="10"/>
  <c r="M4028" i="10"/>
  <c r="L4029" i="10"/>
  <c r="H4029" i="10"/>
  <c r="D4030" i="10"/>
  <c r="E4030" i="10" s="1"/>
  <c r="C4031" i="10" s="1"/>
  <c r="Q4028" i="10" l="1"/>
  <c r="P4029" i="10"/>
  <c r="O4029" i="10"/>
  <c r="N4029" i="10"/>
  <c r="M4029" i="10"/>
  <c r="F4030" i="10"/>
  <c r="Q4029" i="10" l="1"/>
  <c r="H4030" i="10"/>
  <c r="D4031" i="10"/>
  <c r="E4031" i="10" s="1"/>
  <c r="C4032" i="10" s="1"/>
  <c r="L4030" i="10" l="1"/>
  <c r="F4031" i="10"/>
  <c r="H4031" i="10" s="1"/>
  <c r="O4030" i="10" l="1"/>
  <c r="P4030" i="10"/>
  <c r="M4030" i="10"/>
  <c r="N4030" i="10"/>
  <c r="L4031" i="10"/>
  <c r="D4032" i="10"/>
  <c r="E4032" i="10" s="1"/>
  <c r="C4033" i="10" s="1"/>
  <c r="P4031" i="10" l="1"/>
  <c r="O4031" i="10"/>
  <c r="Q4030" i="10"/>
  <c r="M4031" i="10"/>
  <c r="N4031" i="10"/>
  <c r="F4032" i="10"/>
  <c r="Q4031" i="10" l="1"/>
  <c r="H4032" i="10"/>
  <c r="D4033" i="10"/>
  <c r="E4033" i="10" s="1"/>
  <c r="C4034" i="10" s="1"/>
  <c r="L4032" i="10" l="1"/>
  <c r="F4033" i="10"/>
  <c r="H4033" i="10" s="1"/>
  <c r="P4032" i="10" l="1"/>
  <c r="O4032" i="10"/>
  <c r="M4032" i="10"/>
  <c r="N4032" i="10"/>
  <c r="L4033" i="10"/>
  <c r="D4034" i="10"/>
  <c r="E4034" i="10" s="1"/>
  <c r="C4035" i="10" s="1"/>
  <c r="O4033" i="10" l="1"/>
  <c r="P4033" i="10"/>
  <c r="Q4032" i="10"/>
  <c r="M4033" i="10"/>
  <c r="N4033" i="10"/>
  <c r="F4034" i="10"/>
  <c r="Q4033" i="10" l="1"/>
  <c r="L4034" i="10"/>
  <c r="H4034" i="10"/>
  <c r="D4035" i="10"/>
  <c r="E4035" i="10" s="1"/>
  <c r="C4036" i="10" s="1"/>
  <c r="O4034" i="10" l="1"/>
  <c r="P4034" i="10"/>
  <c r="N4034" i="10"/>
  <c r="M4034" i="10"/>
  <c r="F4035" i="10"/>
  <c r="Q4034" i="10" l="1"/>
  <c r="H4035" i="10"/>
  <c r="D4036" i="10"/>
  <c r="E4036" i="10" s="1"/>
  <c r="C4037" i="10" s="1"/>
  <c r="L4035" i="10" l="1"/>
  <c r="F4036" i="10"/>
  <c r="H4036" i="10" s="1"/>
  <c r="P4035" i="10" l="1"/>
  <c r="O4035" i="10"/>
  <c r="M4035" i="10"/>
  <c r="N4035" i="10"/>
  <c r="L4036" i="10"/>
  <c r="D4037" i="10"/>
  <c r="E4037" i="10" s="1"/>
  <c r="C4038" i="10" s="1"/>
  <c r="P4036" i="10" l="1"/>
  <c r="O4036" i="10"/>
  <c r="Q4035" i="10"/>
  <c r="M4036" i="10"/>
  <c r="N4036" i="10"/>
  <c r="F4037" i="10"/>
  <c r="Q4036" i="10" l="1"/>
  <c r="L4037" i="10"/>
  <c r="H4037" i="10"/>
  <c r="D4038" i="10"/>
  <c r="E4038" i="10" s="1"/>
  <c r="C4039" i="10" s="1"/>
  <c r="P4037" i="10" l="1"/>
  <c r="O4037" i="10"/>
  <c r="N4037" i="10"/>
  <c r="M4037" i="10"/>
  <c r="F4038" i="10"/>
  <c r="Q4037" i="10" l="1"/>
  <c r="H4038" i="10"/>
  <c r="D4039" i="10"/>
  <c r="E4039" i="10" s="1"/>
  <c r="C4040" i="10" s="1"/>
  <c r="L4038" i="10" l="1"/>
  <c r="F4039" i="10"/>
  <c r="H4039" i="10" s="1"/>
  <c r="O4038" i="10" l="1"/>
  <c r="P4038" i="10"/>
  <c r="M4038" i="10"/>
  <c r="N4038" i="10"/>
  <c r="L4039" i="10"/>
  <c r="D4040" i="10"/>
  <c r="E4040" i="10" s="1"/>
  <c r="C4041" i="10" s="1"/>
  <c r="P4039" i="10" l="1"/>
  <c r="O4039" i="10"/>
  <c r="Q4038" i="10"/>
  <c r="M4039" i="10"/>
  <c r="N4039" i="10"/>
  <c r="F4040" i="10"/>
  <c r="Q4039" i="10" l="1"/>
  <c r="L4040" i="10"/>
  <c r="H4040" i="10"/>
  <c r="D4041" i="10"/>
  <c r="E4041" i="10" s="1"/>
  <c r="C4042" i="10" s="1"/>
  <c r="P4040" i="10" l="1"/>
  <c r="O4040" i="10"/>
  <c r="N4040" i="10"/>
  <c r="M4040" i="10"/>
  <c r="F4041" i="10"/>
  <c r="Q4040" i="10" l="1"/>
  <c r="H4041" i="10"/>
  <c r="D4042" i="10"/>
  <c r="E4042" i="10" s="1"/>
  <c r="C4043" i="10" s="1"/>
  <c r="L4041" i="10" l="1"/>
  <c r="F4042" i="10"/>
  <c r="O4041" i="10" l="1"/>
  <c r="P4041" i="10"/>
  <c r="M4041" i="10"/>
  <c r="N4041" i="10"/>
  <c r="L4042" i="10"/>
  <c r="H4042" i="10"/>
  <c r="D4043" i="10"/>
  <c r="E4043" i="10" s="1"/>
  <c r="C4044" i="10" s="1"/>
  <c r="P4042" i="10" l="1"/>
  <c r="O4042" i="10"/>
  <c r="Q4041" i="10"/>
  <c r="N4042" i="10"/>
  <c r="M4042" i="10"/>
  <c r="F4043" i="10"/>
  <c r="Q4042" i="10" l="1"/>
  <c r="H4043" i="10"/>
  <c r="D4044" i="10"/>
  <c r="E4044" i="10" s="1"/>
  <c r="C4045" i="10" s="1"/>
  <c r="L4043" i="10" l="1"/>
  <c r="F4044" i="10"/>
  <c r="P4043" i="10" l="1"/>
  <c r="O4043" i="10"/>
  <c r="M4043" i="10"/>
  <c r="N4043" i="10"/>
  <c r="L4044" i="10"/>
  <c r="H4044" i="10"/>
  <c r="D4045" i="10"/>
  <c r="E4045" i="10" s="1"/>
  <c r="C4046" i="10" s="1"/>
  <c r="P4044" i="10" l="1"/>
  <c r="O4044" i="10"/>
  <c r="Q4043" i="10"/>
  <c r="N4044" i="10"/>
  <c r="M4044" i="10"/>
  <c r="F4045" i="10"/>
  <c r="Q4044" i="10" l="1"/>
  <c r="H4045" i="10"/>
  <c r="D4046" i="10"/>
  <c r="E4046" i="10" s="1"/>
  <c r="C4047" i="10" s="1"/>
  <c r="L4045" i="10" l="1"/>
  <c r="F4046" i="10"/>
  <c r="P4045" i="10" l="1"/>
  <c r="O4045" i="10"/>
  <c r="M4045" i="10"/>
  <c r="N4045" i="10"/>
  <c r="L4046" i="10"/>
  <c r="H4046" i="10"/>
  <c r="D4047" i="10"/>
  <c r="E4047" i="10" s="1"/>
  <c r="C4048" i="10" s="1"/>
  <c r="Q4045" i="10" l="1"/>
  <c r="O4046" i="10"/>
  <c r="P4046" i="10"/>
  <c r="M4046" i="10"/>
  <c r="N4046" i="10"/>
  <c r="F4047" i="10"/>
  <c r="Q4046" i="10" l="1"/>
  <c r="H4047" i="10"/>
  <c r="D4048" i="10"/>
  <c r="E4048" i="10" s="1"/>
  <c r="C4049" i="10" s="1"/>
  <c r="L4047" i="10" l="1"/>
  <c r="F4048" i="10"/>
  <c r="H4048" i="10" s="1"/>
  <c r="O4047" i="10" l="1"/>
  <c r="P4047" i="10"/>
  <c r="M4047" i="10"/>
  <c r="N4047" i="10"/>
  <c r="L4048" i="10"/>
  <c r="D4049" i="10"/>
  <c r="E4049" i="10" s="1"/>
  <c r="C4050" i="10" s="1"/>
  <c r="O4048" i="10" l="1"/>
  <c r="P4048" i="10"/>
  <c r="Q4047" i="10"/>
  <c r="M4048" i="10"/>
  <c r="N4048" i="10"/>
  <c r="F4049" i="10"/>
  <c r="Q4048" i="10" l="1"/>
  <c r="H4049" i="10"/>
  <c r="D4050" i="10"/>
  <c r="E4050" i="10" s="1"/>
  <c r="C4051" i="10" s="1"/>
  <c r="L4049" i="10" l="1"/>
  <c r="F4050" i="10"/>
  <c r="O4049" i="10" l="1"/>
  <c r="P4049" i="10"/>
  <c r="M4049" i="10"/>
  <c r="N4049" i="10"/>
  <c r="L4050" i="10"/>
  <c r="H4050" i="10"/>
  <c r="D4051" i="10"/>
  <c r="E4051" i="10" s="1"/>
  <c r="C4052" i="10" s="1"/>
  <c r="O4050" i="10" l="1"/>
  <c r="P4050" i="10"/>
  <c r="Q4049" i="10"/>
  <c r="N4050" i="10"/>
  <c r="M4050" i="10"/>
  <c r="F4051" i="10"/>
  <c r="Q4050" i="10" l="1"/>
  <c r="H4051" i="10"/>
  <c r="D4052" i="10"/>
  <c r="E4052" i="10" s="1"/>
  <c r="C4053" i="10" s="1"/>
  <c r="L4051" i="10" l="1"/>
  <c r="F4052" i="10"/>
  <c r="H4052" i="10" s="1"/>
  <c r="P4051" i="10" l="1"/>
  <c r="O4051" i="10"/>
  <c r="M4051" i="10"/>
  <c r="N4051" i="10"/>
  <c r="D4053" i="10"/>
  <c r="E4053" i="10" s="1"/>
  <c r="C4054" i="10" s="1"/>
  <c r="Q4051" i="10" l="1"/>
  <c r="L4052" i="10"/>
  <c r="F4053" i="10"/>
  <c r="H4053" i="10" s="1"/>
  <c r="O4052" i="10" l="1"/>
  <c r="P4052" i="10"/>
  <c r="M4052" i="10"/>
  <c r="N4052" i="10"/>
  <c r="L4053" i="10"/>
  <c r="D4054" i="10"/>
  <c r="E4054" i="10" s="1"/>
  <c r="C4055" i="10" s="1"/>
  <c r="Q4052" i="10" l="1"/>
  <c r="P4053" i="10"/>
  <c r="O4053" i="10"/>
  <c r="N4053" i="10"/>
  <c r="M4053" i="10"/>
  <c r="F4054" i="10"/>
  <c r="Q4053" i="10" l="1"/>
  <c r="L4054" i="10"/>
  <c r="H4054" i="10"/>
  <c r="D4055" i="10"/>
  <c r="E4055" i="10" s="1"/>
  <c r="C4056" i="10" s="1"/>
  <c r="P4054" i="10" l="1"/>
  <c r="O4054" i="10"/>
  <c r="N4054" i="10"/>
  <c r="M4054" i="10"/>
  <c r="F4055" i="10"/>
  <c r="Q4054" i="10" l="1"/>
  <c r="H4055" i="10"/>
  <c r="D4056" i="10"/>
  <c r="E4056" i="10" s="1"/>
  <c r="C4057" i="10" s="1"/>
  <c r="L4055" i="10" l="1"/>
  <c r="F4056" i="10"/>
  <c r="H4056" i="10" s="1"/>
  <c r="O4055" i="10" l="1"/>
  <c r="P4055" i="10"/>
  <c r="M4055" i="10"/>
  <c r="N4055" i="10"/>
  <c r="L4056" i="10"/>
  <c r="D4057" i="10"/>
  <c r="E4057" i="10" s="1"/>
  <c r="C4058" i="10" s="1"/>
  <c r="P4056" i="10" l="1"/>
  <c r="O4056" i="10"/>
  <c r="Q4055" i="10"/>
  <c r="M4056" i="10"/>
  <c r="N4056" i="10"/>
  <c r="F4057" i="10"/>
  <c r="Q4056" i="10" l="1"/>
  <c r="H4057" i="10"/>
  <c r="D4058" i="10"/>
  <c r="E4058" i="10" s="1"/>
  <c r="C4059" i="10" s="1"/>
  <c r="L4057" i="10" l="1"/>
  <c r="F4058" i="10"/>
  <c r="H4058" i="10" s="1"/>
  <c r="O4057" i="10" l="1"/>
  <c r="P4057" i="10"/>
  <c r="M4057" i="10"/>
  <c r="N4057" i="10"/>
  <c r="D4059" i="10"/>
  <c r="E4059" i="10" s="1"/>
  <c r="C4060" i="10" s="1"/>
  <c r="Q4057" i="10" l="1"/>
  <c r="L4058" i="10"/>
  <c r="F4059" i="10"/>
  <c r="H4059" i="10" s="1"/>
  <c r="O4058" i="10" l="1"/>
  <c r="P4058" i="10"/>
  <c r="M4058" i="10"/>
  <c r="N4058" i="10"/>
  <c r="L4059" i="10"/>
  <c r="D4060" i="10"/>
  <c r="E4060" i="10" s="1"/>
  <c r="C4061" i="10" s="1"/>
  <c r="Q4058" i="10" l="1"/>
  <c r="O4059" i="10"/>
  <c r="P4059" i="10"/>
  <c r="N4059" i="10"/>
  <c r="M4059" i="10"/>
  <c r="F4060" i="10"/>
  <c r="Q4059" i="10" l="1"/>
  <c r="L4060" i="10"/>
  <c r="H4060" i="10"/>
  <c r="D4061" i="10"/>
  <c r="E4061" i="10" s="1"/>
  <c r="C4062" i="10" s="1"/>
  <c r="O4060" i="10" l="1"/>
  <c r="P4060" i="10"/>
  <c r="N4060" i="10"/>
  <c r="M4060" i="10"/>
  <c r="F4061" i="10"/>
  <c r="Q4060" i="10" l="1"/>
  <c r="H4061" i="10"/>
  <c r="D4062" i="10"/>
  <c r="E4062" i="10" s="1"/>
  <c r="C4063" i="10" s="1"/>
  <c r="L4061" i="10" l="1"/>
  <c r="F4062" i="10"/>
  <c r="P4061" i="10" l="1"/>
  <c r="O4061" i="10"/>
  <c r="N4061" i="10"/>
  <c r="M4061" i="10"/>
  <c r="L4062" i="10"/>
  <c r="H4062" i="10"/>
  <c r="D4063" i="10"/>
  <c r="E4063" i="10" s="1"/>
  <c r="C4064" i="10" s="1"/>
  <c r="P4062" i="10" l="1"/>
  <c r="O4062" i="10"/>
  <c r="Q4061" i="10"/>
  <c r="N4062" i="10"/>
  <c r="M4062" i="10"/>
  <c r="F4063" i="10"/>
  <c r="Q4062" i="10" l="1"/>
  <c r="H4063" i="10"/>
  <c r="D4064" i="10"/>
  <c r="E4064" i="10" s="1"/>
  <c r="C4065" i="10" s="1"/>
  <c r="L4063" i="10" l="1"/>
  <c r="F4064" i="10"/>
  <c r="H4064" i="10" s="1"/>
  <c r="O4063" i="10" l="1"/>
  <c r="P4063" i="10"/>
  <c r="M4063" i="10"/>
  <c r="N4063" i="10"/>
  <c r="L4064" i="10"/>
  <c r="D4065" i="10"/>
  <c r="E4065" i="10" s="1"/>
  <c r="C4066" i="10" s="1"/>
  <c r="O4064" i="10" l="1"/>
  <c r="P4064" i="10"/>
  <c r="Q4063" i="10"/>
  <c r="M4064" i="10"/>
  <c r="N4064" i="10"/>
  <c r="F4065" i="10"/>
  <c r="Q4064" i="10" l="1"/>
  <c r="H4065" i="10"/>
  <c r="D4066" i="10"/>
  <c r="E4066" i="10" s="1"/>
  <c r="C4067" i="10" s="1"/>
  <c r="L4065" i="10" l="1"/>
  <c r="F4066" i="10"/>
  <c r="O4065" i="10" l="1"/>
  <c r="P4065" i="10"/>
  <c r="N4065" i="10"/>
  <c r="M4065" i="10"/>
  <c r="F45" i="11"/>
  <c r="C46" i="11"/>
  <c r="L4066" i="10"/>
  <c r="H4066" i="10"/>
  <c r="D4067" i="10"/>
  <c r="E4067" i="10" s="1"/>
  <c r="C4068" i="10" s="1"/>
  <c r="O4066" i="10" l="1"/>
  <c r="P4066" i="10"/>
  <c r="Q4065" i="10"/>
  <c r="N4066" i="10"/>
  <c r="M4066" i="10"/>
  <c r="F4067" i="10"/>
  <c r="Q4066" i="10" l="1"/>
  <c r="H4067" i="10"/>
  <c r="D4068" i="10"/>
  <c r="E4068" i="10" s="1"/>
  <c r="C4069" i="10" s="1"/>
  <c r="L4067" i="10" l="1"/>
  <c r="F4068" i="10"/>
  <c r="H4068" i="10" s="1"/>
  <c r="O4067" i="10" l="1"/>
  <c r="P4067" i="10"/>
  <c r="M4067" i="10"/>
  <c r="N4067" i="10"/>
  <c r="D4069" i="10"/>
  <c r="E4069" i="10" s="1"/>
  <c r="C4070" i="10" s="1"/>
  <c r="Q4067" i="10" l="1"/>
  <c r="L4068" i="10"/>
  <c r="F4069" i="10"/>
  <c r="P4068" i="10" l="1"/>
  <c r="O4068" i="10"/>
  <c r="N4068" i="10"/>
  <c r="M4068" i="10"/>
  <c r="L4069" i="10"/>
  <c r="H4069" i="10"/>
  <c r="D4070" i="10"/>
  <c r="E4070" i="10" s="1"/>
  <c r="C4071" i="10" s="1"/>
  <c r="O4069" i="10" l="1"/>
  <c r="P4069" i="10"/>
  <c r="Q4068" i="10"/>
  <c r="N4069" i="10"/>
  <c r="M4069" i="10"/>
  <c r="F4070" i="10"/>
  <c r="Q4069" i="10" l="1"/>
  <c r="H4070" i="10"/>
  <c r="D4071" i="10"/>
  <c r="E4071" i="10" s="1"/>
  <c r="C4072" i="10" s="1"/>
  <c r="L4070" i="10" l="1"/>
  <c r="F4071" i="10"/>
  <c r="H4071" i="10" s="1"/>
  <c r="O4070" i="10" l="1"/>
  <c r="P4070" i="10"/>
  <c r="M4070" i="10"/>
  <c r="N4070" i="10"/>
  <c r="L4071" i="10"/>
  <c r="D4072" i="10"/>
  <c r="E4072" i="10" s="1"/>
  <c r="C4073" i="10" s="1"/>
  <c r="O4071" i="10" l="1"/>
  <c r="P4071" i="10"/>
  <c r="Q4070" i="10"/>
  <c r="M4071" i="10"/>
  <c r="N4071" i="10"/>
  <c r="F4072" i="10"/>
  <c r="Q4071" i="10" l="1"/>
  <c r="H4072" i="10"/>
  <c r="D4073" i="10"/>
  <c r="E4073" i="10" s="1"/>
  <c r="C4074" i="10" s="1"/>
  <c r="L4072" i="10" l="1"/>
  <c r="F4073" i="10"/>
  <c r="H4073" i="10" s="1"/>
  <c r="O4072" i="10" l="1"/>
  <c r="P4072" i="10"/>
  <c r="M4072" i="10"/>
  <c r="N4072" i="10"/>
  <c r="L4073" i="10"/>
  <c r="D4074" i="10"/>
  <c r="E4074" i="10" s="1"/>
  <c r="C4075" i="10" s="1"/>
  <c r="O4073" i="10" l="1"/>
  <c r="P4073" i="10"/>
  <c r="Q4072" i="10"/>
  <c r="M4073" i="10"/>
  <c r="N4073" i="10"/>
  <c r="F4074" i="10"/>
  <c r="Q4073" i="10" l="1"/>
  <c r="L4074" i="10"/>
  <c r="H4074" i="10"/>
  <c r="D4075" i="10"/>
  <c r="E4075" i="10" s="1"/>
  <c r="C4076" i="10" s="1"/>
  <c r="O4074" i="10" l="1"/>
  <c r="P4074" i="10"/>
  <c r="N4074" i="10"/>
  <c r="M4074" i="10"/>
  <c r="E46" i="11"/>
  <c r="D46" i="11"/>
  <c r="F4075" i="10"/>
  <c r="Q4074" i="10" l="1"/>
  <c r="H4075" i="10"/>
  <c r="D4076" i="10"/>
  <c r="E4076" i="10" s="1"/>
  <c r="C4077" i="10" s="1"/>
  <c r="L4075" i="10" l="1"/>
  <c r="F4076" i="10"/>
  <c r="O4075" i="10" l="1"/>
  <c r="P4075" i="10"/>
  <c r="M4075" i="10"/>
  <c r="N4075" i="10"/>
  <c r="L4076" i="10"/>
  <c r="H4076" i="10"/>
  <c r="D4077" i="10"/>
  <c r="E4077" i="10" s="1"/>
  <c r="C4078" i="10" s="1"/>
  <c r="P4076" i="10" l="1"/>
  <c r="O4076" i="10"/>
  <c r="Q4075" i="10"/>
  <c r="M4076" i="10"/>
  <c r="N4076" i="10"/>
  <c r="F4077" i="10"/>
  <c r="Q4076" i="10" l="1"/>
  <c r="H4077" i="10"/>
  <c r="D4078" i="10"/>
  <c r="E4078" i="10" s="1"/>
  <c r="C4079" i="10" s="1"/>
  <c r="L4077" i="10" l="1"/>
  <c r="F4078" i="10"/>
  <c r="H4078" i="10" s="1"/>
  <c r="O4077" i="10" l="1"/>
  <c r="P4077" i="10"/>
  <c r="M4077" i="10"/>
  <c r="N4077" i="10"/>
  <c r="L4078" i="10"/>
  <c r="D4079" i="10"/>
  <c r="E4079" i="10" s="1"/>
  <c r="C4080" i="10" s="1"/>
  <c r="P4078" i="10" l="1"/>
  <c r="O4078" i="10"/>
  <c r="Q4077" i="10"/>
  <c r="M4078" i="10"/>
  <c r="N4078" i="10"/>
  <c r="F4079" i="10"/>
  <c r="Q4078" i="10" l="1"/>
  <c r="H4079" i="10"/>
  <c r="D4080" i="10"/>
  <c r="E4080" i="10" s="1"/>
  <c r="C4081" i="10" s="1"/>
  <c r="L4079" i="10" l="1"/>
  <c r="F4080" i="10"/>
  <c r="P4079" i="10" l="1"/>
  <c r="O4079" i="10"/>
  <c r="M4079" i="10"/>
  <c r="N4079" i="10"/>
  <c r="L4080" i="10"/>
  <c r="H4080" i="10"/>
  <c r="D4081" i="10"/>
  <c r="E4081" i="10" s="1"/>
  <c r="C4082" i="10" s="1"/>
  <c r="P4080" i="10" l="1"/>
  <c r="O4080" i="10"/>
  <c r="Q4079" i="10"/>
  <c r="N4080" i="10"/>
  <c r="M4080" i="10"/>
  <c r="F4081" i="10"/>
  <c r="Q4080" i="10" l="1"/>
  <c r="H4081" i="10"/>
  <c r="D4082" i="10"/>
  <c r="E4082" i="10" s="1"/>
  <c r="C4083" i="10" s="1"/>
  <c r="L4081" i="10" l="1"/>
  <c r="F4082" i="10"/>
  <c r="P4081" i="10" l="1"/>
  <c r="O4081" i="10"/>
  <c r="M4081" i="10"/>
  <c r="N4081" i="10"/>
  <c r="L4082" i="10"/>
  <c r="H4082" i="10"/>
  <c r="D4083" i="10"/>
  <c r="E4083" i="10" s="1"/>
  <c r="C4084" i="10" s="1"/>
  <c r="O4082" i="10" l="1"/>
  <c r="P4082" i="10"/>
  <c r="Q4081" i="10"/>
  <c r="N4082" i="10"/>
  <c r="M4082" i="10"/>
  <c r="F4083" i="10"/>
  <c r="Q4082" i="10" l="1"/>
  <c r="H4083" i="10"/>
  <c r="D4084" i="10"/>
  <c r="E4084" i="10" s="1"/>
  <c r="C4085" i="10" s="1"/>
  <c r="L4083" i="10" l="1"/>
  <c r="F4084" i="10"/>
  <c r="H4084" i="10" s="1"/>
  <c r="O4083" i="10" l="1"/>
  <c r="P4083" i="10"/>
  <c r="M4083" i="10"/>
  <c r="N4083" i="10"/>
  <c r="L4084" i="10"/>
  <c r="D4085" i="10"/>
  <c r="E4085" i="10" s="1"/>
  <c r="C4086" i="10" s="1"/>
  <c r="O4084" i="10" l="1"/>
  <c r="P4084" i="10"/>
  <c r="Q4083" i="10"/>
  <c r="M4084" i="10"/>
  <c r="N4084" i="10"/>
  <c r="F4085" i="10"/>
  <c r="Q4084" i="10" l="1"/>
  <c r="L4085" i="10"/>
  <c r="H4085" i="10"/>
  <c r="D4086" i="10"/>
  <c r="E4086" i="10" s="1"/>
  <c r="C4087" i="10" s="1"/>
  <c r="P4085" i="10" l="1"/>
  <c r="O4085" i="10"/>
  <c r="N4085" i="10"/>
  <c r="M4085" i="10"/>
  <c r="F4086" i="10"/>
  <c r="Q4085" i="10" l="1"/>
  <c r="H4086" i="10"/>
  <c r="D4087" i="10"/>
  <c r="E4087" i="10" s="1"/>
  <c r="C4088" i="10" s="1"/>
  <c r="L4086" i="10" l="1"/>
  <c r="F4087" i="10"/>
  <c r="H4087" i="10" s="1"/>
  <c r="O4086" i="10" l="1"/>
  <c r="P4086" i="10"/>
  <c r="M4086" i="10"/>
  <c r="N4086" i="10"/>
  <c r="L4087" i="10"/>
  <c r="D4088" i="10"/>
  <c r="E4088" i="10" s="1"/>
  <c r="C4089" i="10" s="1"/>
  <c r="O4087" i="10" l="1"/>
  <c r="P4087" i="10"/>
  <c r="Q4086" i="10"/>
  <c r="M4087" i="10"/>
  <c r="N4087" i="10"/>
  <c r="F4088" i="10"/>
  <c r="Q4087" i="10" l="1"/>
  <c r="H4088" i="10"/>
  <c r="D4089" i="10"/>
  <c r="E4089" i="10" s="1"/>
  <c r="C4090" i="10" s="1"/>
  <c r="L4088" i="10" l="1"/>
  <c r="F4089" i="10"/>
  <c r="O4088" i="10" l="1"/>
  <c r="P4088" i="10"/>
  <c r="M4088" i="10"/>
  <c r="N4088" i="10"/>
  <c r="L4089" i="10"/>
  <c r="H4089" i="10"/>
  <c r="D4090" i="10"/>
  <c r="E4090" i="10" s="1"/>
  <c r="C4091" i="10" s="1"/>
  <c r="O4089" i="10" l="1"/>
  <c r="P4089" i="10"/>
  <c r="Q4088" i="10"/>
  <c r="N4089" i="10"/>
  <c r="M4089" i="10"/>
  <c r="F4090" i="10"/>
  <c r="Q4089" i="10" l="1"/>
  <c r="H4090" i="10"/>
  <c r="D4091" i="10"/>
  <c r="E4091" i="10" s="1"/>
  <c r="C4092" i="10" s="1"/>
  <c r="L4090" i="10" l="1"/>
  <c r="F4091" i="10"/>
  <c r="H4091" i="10" s="1"/>
  <c r="P4090" i="10" l="1"/>
  <c r="O4090" i="10"/>
  <c r="M4090" i="10"/>
  <c r="N4090" i="10"/>
  <c r="L4091" i="10"/>
  <c r="D4092" i="10"/>
  <c r="E4092" i="10" s="1"/>
  <c r="C4093" i="10" s="1"/>
  <c r="O4091" i="10" l="1"/>
  <c r="P4091" i="10"/>
  <c r="Q4090" i="10"/>
  <c r="N4091" i="10"/>
  <c r="M4091" i="10"/>
  <c r="F4092" i="10"/>
  <c r="Q4091" i="10" l="1"/>
  <c r="L4092" i="10"/>
  <c r="H4092" i="10"/>
  <c r="D4093" i="10"/>
  <c r="E4093" i="10" s="1"/>
  <c r="C4094" i="10" s="1"/>
  <c r="P4092" i="10" l="1"/>
  <c r="O4092" i="10"/>
  <c r="N4092" i="10"/>
  <c r="M4092" i="10"/>
  <c r="F4093" i="10"/>
  <c r="Q4092" i="10" l="1"/>
  <c r="H4093" i="10"/>
  <c r="D4094" i="10"/>
  <c r="E4094" i="10" s="1"/>
  <c r="C4095" i="10" s="1"/>
  <c r="L4093" i="10" l="1"/>
  <c r="F4094" i="10"/>
  <c r="H4094" i="10" s="1"/>
  <c r="O4093" i="10" l="1"/>
  <c r="P4093" i="10"/>
  <c r="M4093" i="10"/>
  <c r="N4093" i="10"/>
  <c r="L4094" i="10"/>
  <c r="D4095" i="10"/>
  <c r="E4095" i="10" s="1"/>
  <c r="C4096" i="10" s="1"/>
  <c r="P4094" i="10" l="1"/>
  <c r="O4094" i="10"/>
  <c r="Q4093" i="10"/>
  <c r="M4094" i="10"/>
  <c r="N4094" i="10"/>
  <c r="F4095" i="10"/>
  <c r="Q4094" i="10" l="1"/>
  <c r="H4095" i="10"/>
  <c r="D4096" i="10"/>
  <c r="E4096" i="10" s="1"/>
  <c r="C4097" i="10" s="1"/>
  <c r="L4095" i="10" l="1"/>
  <c r="F4096" i="10"/>
  <c r="O4095" i="10" l="1"/>
  <c r="P4095" i="10"/>
  <c r="M4095" i="10"/>
  <c r="N4095" i="10"/>
  <c r="L4096" i="10"/>
  <c r="H4096" i="10"/>
  <c r="D4097" i="10"/>
  <c r="E4097" i="10" s="1"/>
  <c r="C4098" i="10" s="1"/>
  <c r="P4096" i="10" l="1"/>
  <c r="O4096" i="10"/>
  <c r="Q4095" i="10"/>
  <c r="N4096" i="10"/>
  <c r="M4096" i="10"/>
  <c r="F4097" i="10"/>
  <c r="Q4096" i="10" l="1"/>
  <c r="H4097" i="10"/>
  <c r="D4098" i="10"/>
  <c r="E4098" i="10" s="1"/>
  <c r="C4099" i="10" s="1"/>
  <c r="L4097" i="10" l="1"/>
  <c r="F4098" i="10"/>
  <c r="H4098" i="10" s="1"/>
  <c r="O4097" i="10" l="1"/>
  <c r="P4097" i="10"/>
  <c r="M4097" i="10"/>
  <c r="N4097" i="10"/>
  <c r="D4099" i="10"/>
  <c r="E4099" i="10" s="1"/>
  <c r="C4100" i="10" s="1"/>
  <c r="Q4097" i="10" l="1"/>
  <c r="L4098" i="10"/>
  <c r="F4099" i="10"/>
  <c r="H4099" i="10" s="1"/>
  <c r="P4098" i="10" l="1"/>
  <c r="O4098" i="10"/>
  <c r="M4098" i="10"/>
  <c r="N4098" i="10"/>
  <c r="L4099" i="10"/>
  <c r="D4100" i="10"/>
  <c r="E4100" i="10" s="1"/>
  <c r="C4101" i="10" s="1"/>
  <c r="O4099" i="10" l="1"/>
  <c r="P4099" i="10"/>
  <c r="Q4098" i="10"/>
  <c r="M4099" i="10"/>
  <c r="N4099" i="10"/>
  <c r="F4100" i="10"/>
  <c r="Q4099" i="10" l="1"/>
  <c r="H4100" i="10"/>
  <c r="D4101" i="10"/>
  <c r="E4101" i="10" s="1"/>
  <c r="C4102" i="10" s="1"/>
  <c r="L4100" i="10" l="1"/>
  <c r="F4101" i="10"/>
  <c r="H4101" i="10" s="1"/>
  <c r="P4100" i="10" l="1"/>
  <c r="O4100" i="10"/>
  <c r="M4100" i="10"/>
  <c r="N4100" i="10"/>
  <c r="L4101" i="10"/>
  <c r="D4102" i="10"/>
  <c r="E4102" i="10" s="1"/>
  <c r="C4103" i="10" s="1"/>
  <c r="Q4100" i="10" l="1"/>
  <c r="O4101" i="10"/>
  <c r="P4101" i="10"/>
  <c r="M4101" i="10"/>
  <c r="N4101" i="10"/>
  <c r="F4102" i="10"/>
  <c r="Q4101" i="10" l="1"/>
  <c r="H4102" i="10"/>
  <c r="D4103" i="10"/>
  <c r="E4103" i="10" s="1"/>
  <c r="C4104" i="10" s="1"/>
  <c r="L4102" i="10" l="1"/>
  <c r="F4103" i="10"/>
  <c r="P4102" i="10" l="1"/>
  <c r="O4102" i="10"/>
  <c r="N4102" i="10"/>
  <c r="M4102" i="10"/>
  <c r="L4103" i="10"/>
  <c r="H4103" i="10"/>
  <c r="D4104" i="10"/>
  <c r="E4104" i="10" s="1"/>
  <c r="C4105" i="10" s="1"/>
  <c r="P4103" i="10" l="1"/>
  <c r="O4103" i="10"/>
  <c r="Q4102" i="10"/>
  <c r="N4103" i="10"/>
  <c r="M4103" i="10"/>
  <c r="F4104" i="10"/>
  <c r="Q4103" i="10" l="1"/>
  <c r="H4104" i="10"/>
  <c r="D4105" i="10"/>
  <c r="E4105" i="10" s="1"/>
  <c r="C4106" i="10" s="1"/>
  <c r="L4104" i="10" l="1"/>
  <c r="F4105" i="10"/>
  <c r="H4105" i="10" s="1"/>
  <c r="P4104" i="10" l="1"/>
  <c r="O4104" i="10"/>
  <c r="M4104" i="10"/>
  <c r="N4104" i="10"/>
  <c r="L4105" i="10"/>
  <c r="D4106" i="10"/>
  <c r="E4106" i="10" s="1"/>
  <c r="C4107" i="10" s="1"/>
  <c r="Q4104" i="10" l="1"/>
  <c r="O4105" i="10"/>
  <c r="P4105" i="10"/>
  <c r="M4105" i="10"/>
  <c r="N4105" i="10"/>
  <c r="F4106" i="10"/>
  <c r="Q4105" i="10" l="1"/>
  <c r="L4106" i="10"/>
  <c r="H4106" i="10"/>
  <c r="D4107" i="10"/>
  <c r="E4107" i="10" s="1"/>
  <c r="C4108" i="10" s="1"/>
  <c r="O4106" i="10" l="1"/>
  <c r="P4106" i="10"/>
  <c r="N4106" i="10"/>
  <c r="M4106" i="10"/>
  <c r="F4107" i="10"/>
  <c r="Q4106" i="10" l="1"/>
  <c r="H4107" i="10"/>
  <c r="D4108" i="10"/>
  <c r="E4108" i="10" s="1"/>
  <c r="C4109" i="10" s="1"/>
  <c r="L4107" i="10" l="1"/>
  <c r="F4108" i="10"/>
  <c r="H4108" i="10" s="1"/>
  <c r="O4107" i="10" l="1"/>
  <c r="P4107" i="10"/>
  <c r="M4107" i="10"/>
  <c r="N4107" i="10"/>
  <c r="D4109" i="10"/>
  <c r="E4109" i="10" s="1"/>
  <c r="C4110" i="10" s="1"/>
  <c r="Q4107" i="10" l="1"/>
  <c r="L4108" i="10"/>
  <c r="F4109" i="10"/>
  <c r="H4109" i="10" s="1"/>
  <c r="P4108" i="10" l="1"/>
  <c r="O4108" i="10"/>
  <c r="M4108" i="10"/>
  <c r="N4108" i="10"/>
  <c r="L4109" i="10"/>
  <c r="D4110" i="10"/>
  <c r="E4110" i="10" s="1"/>
  <c r="C4111" i="10" s="1"/>
  <c r="O4109" i="10" l="1"/>
  <c r="P4109" i="10"/>
  <c r="Q4108" i="10"/>
  <c r="M4109" i="10"/>
  <c r="N4109" i="10"/>
  <c r="F4110" i="10"/>
  <c r="Q4109" i="10" l="1"/>
  <c r="L4110" i="10"/>
  <c r="H4110" i="10"/>
  <c r="D4111" i="10"/>
  <c r="E4111" i="10" s="1"/>
  <c r="C4112" i="10" s="1"/>
  <c r="O4110" i="10" l="1"/>
  <c r="P4110" i="10"/>
  <c r="N4110" i="10"/>
  <c r="M4110" i="10"/>
  <c r="F4111" i="10"/>
  <c r="Q4110" i="10" l="1"/>
  <c r="H4111" i="10"/>
  <c r="D4112" i="10"/>
  <c r="E4112" i="10" s="1"/>
  <c r="C4113" i="10" s="1"/>
  <c r="L4111" i="10" l="1"/>
  <c r="F4112" i="10"/>
  <c r="P4111" i="10" l="1"/>
  <c r="O4111" i="10"/>
  <c r="N4111" i="10"/>
  <c r="M4111" i="10"/>
  <c r="L4112" i="10"/>
  <c r="H4112" i="10"/>
  <c r="D4113" i="10"/>
  <c r="E4113" i="10" s="1"/>
  <c r="C4114" i="10" s="1"/>
  <c r="P4112" i="10" l="1"/>
  <c r="O4112" i="10"/>
  <c r="Q4111" i="10"/>
  <c r="N4112" i="10"/>
  <c r="M4112" i="10"/>
  <c r="F4113" i="10"/>
  <c r="Q4112" i="10" l="1"/>
  <c r="H4113" i="10"/>
  <c r="D4114" i="10"/>
  <c r="E4114" i="10" s="1"/>
  <c r="C4115" i="10" s="1"/>
  <c r="L4113" i="10" l="1"/>
  <c r="F4114" i="10"/>
  <c r="H4114" i="10" s="1"/>
  <c r="O4113" i="10" l="1"/>
  <c r="P4113" i="10"/>
  <c r="M4113" i="10"/>
  <c r="N4113" i="10"/>
  <c r="L4114" i="10"/>
  <c r="D4115" i="10"/>
  <c r="E4115" i="10" s="1"/>
  <c r="C4116" i="10" s="1"/>
  <c r="O4114" i="10" l="1"/>
  <c r="P4114" i="10"/>
  <c r="Q4113" i="10"/>
  <c r="N4114" i="10"/>
  <c r="M4114" i="10"/>
  <c r="F4115" i="10"/>
  <c r="Q4114" i="10" l="1"/>
  <c r="L4115" i="10"/>
  <c r="H4115" i="10"/>
  <c r="D4116" i="10"/>
  <c r="E4116" i="10" s="1"/>
  <c r="C4117" i="10" s="1"/>
  <c r="P4115" i="10" l="1"/>
  <c r="O4115" i="10"/>
  <c r="N4115" i="10"/>
  <c r="M4115" i="10"/>
  <c r="F4116" i="10"/>
  <c r="Q4115" i="10" l="1"/>
  <c r="H4116" i="10"/>
  <c r="D4117" i="10"/>
  <c r="E4117" i="10" s="1"/>
  <c r="C4118" i="10" s="1"/>
  <c r="L4116" i="10" l="1"/>
  <c r="F4117" i="10"/>
  <c r="H4117" i="10" s="1"/>
  <c r="O4116" i="10" l="1"/>
  <c r="P4116" i="10"/>
  <c r="M4116" i="10"/>
  <c r="N4116" i="10"/>
  <c r="L4117" i="10"/>
  <c r="D4118" i="10"/>
  <c r="E4118" i="10" s="1"/>
  <c r="C4119" i="10" s="1"/>
  <c r="O4117" i="10" l="1"/>
  <c r="P4117" i="10"/>
  <c r="Q4116" i="10"/>
  <c r="N4117" i="10"/>
  <c r="M4117" i="10"/>
  <c r="F4118" i="10"/>
  <c r="Q4117" i="10" l="1"/>
  <c r="L4118" i="10"/>
  <c r="H4118" i="10"/>
  <c r="D4119" i="10"/>
  <c r="E4119" i="10" s="1"/>
  <c r="C4120" i="10" s="1"/>
  <c r="P4118" i="10" l="1"/>
  <c r="O4118" i="10"/>
  <c r="N4118" i="10"/>
  <c r="M4118" i="10"/>
  <c r="F4119" i="10"/>
  <c r="Q4118" i="10" l="1"/>
  <c r="H4119" i="10"/>
  <c r="D4120" i="10"/>
  <c r="E4120" i="10" s="1"/>
  <c r="C4121" i="10" s="1"/>
  <c r="L4119" i="10" l="1"/>
  <c r="F4120" i="10"/>
  <c r="O4119" i="10" l="1"/>
  <c r="P4119" i="10"/>
  <c r="N4119" i="10"/>
  <c r="M4119" i="10"/>
  <c r="L4120" i="10"/>
  <c r="H4120" i="10"/>
  <c r="D4121" i="10"/>
  <c r="E4121" i="10" s="1"/>
  <c r="C4122" i="10" s="1"/>
  <c r="O4120" i="10" l="1"/>
  <c r="P4120" i="10"/>
  <c r="Q4119" i="10"/>
  <c r="N4120" i="10"/>
  <c r="M4120" i="10"/>
  <c r="F4121" i="10"/>
  <c r="Q4120" i="10" l="1"/>
  <c r="H4121" i="10"/>
  <c r="D4122" i="10"/>
  <c r="E4122" i="10" s="1"/>
  <c r="C4123" i="10" s="1"/>
  <c r="L4121" i="10" l="1"/>
  <c r="F4122" i="10"/>
  <c r="H4122" i="10" s="1"/>
  <c r="O4121" i="10" l="1"/>
  <c r="P4121" i="10"/>
  <c r="M4121" i="10"/>
  <c r="N4121" i="10"/>
  <c r="L4122" i="10"/>
  <c r="D4123" i="10"/>
  <c r="E4123" i="10" s="1"/>
  <c r="C4124" i="10" s="1"/>
  <c r="P4122" i="10" l="1"/>
  <c r="O4122" i="10"/>
  <c r="Q4121" i="10"/>
  <c r="N4122" i="10"/>
  <c r="M4122" i="10"/>
  <c r="F4123" i="10"/>
  <c r="Q4122" i="10" l="1"/>
  <c r="L4123" i="10"/>
  <c r="H4123" i="10"/>
  <c r="D4124" i="10"/>
  <c r="E4124" i="10" s="1"/>
  <c r="C4125" i="10" s="1"/>
  <c r="P4123" i="10" l="1"/>
  <c r="O4123" i="10"/>
  <c r="N4123" i="10"/>
  <c r="M4123" i="10"/>
  <c r="F4124" i="10"/>
  <c r="Q4123" i="10" l="1"/>
  <c r="H4124" i="10"/>
  <c r="D4125" i="10"/>
  <c r="E4125" i="10" s="1"/>
  <c r="C4126" i="10" s="1"/>
  <c r="L4124" i="10" l="1"/>
  <c r="F4125" i="10"/>
  <c r="H4125" i="10" s="1"/>
  <c r="P4124" i="10" l="1"/>
  <c r="O4124" i="10"/>
  <c r="M4124" i="10"/>
  <c r="N4124" i="10"/>
  <c r="L4125" i="10"/>
  <c r="D4126" i="10"/>
  <c r="E4126" i="10" s="1"/>
  <c r="C4127" i="10" s="1"/>
  <c r="O4125" i="10" l="1"/>
  <c r="P4125" i="10"/>
  <c r="Q4124" i="10"/>
  <c r="M4125" i="10"/>
  <c r="N4125" i="10"/>
  <c r="F4126" i="10"/>
  <c r="Q4125" i="10" l="1"/>
  <c r="L4126" i="10"/>
  <c r="H4126" i="10"/>
  <c r="D4127" i="10"/>
  <c r="E4127" i="10" s="1"/>
  <c r="C4128" i="10" s="1"/>
  <c r="O4126" i="10" l="1"/>
  <c r="P4126" i="10"/>
  <c r="N4126" i="10"/>
  <c r="M4126" i="10"/>
  <c r="F4127" i="10"/>
  <c r="Q4126" i="10" l="1"/>
  <c r="H4127" i="10"/>
  <c r="D4128" i="10"/>
  <c r="E4128" i="10" s="1"/>
  <c r="C4129" i="10" s="1"/>
  <c r="L4127" i="10" l="1"/>
  <c r="F4128" i="10"/>
  <c r="H4128" i="10" s="1"/>
  <c r="O4127" i="10" l="1"/>
  <c r="P4127" i="10"/>
  <c r="M4127" i="10"/>
  <c r="N4127" i="10"/>
  <c r="L4128" i="10"/>
  <c r="D4129" i="10"/>
  <c r="E4129" i="10" s="1"/>
  <c r="C4130" i="10" s="1"/>
  <c r="O4128" i="10" l="1"/>
  <c r="P4128" i="10"/>
  <c r="Q4127" i="10"/>
  <c r="N4128" i="10"/>
  <c r="M4128" i="10"/>
  <c r="F4129" i="10"/>
  <c r="Q4128" i="10" l="1"/>
  <c r="L4129" i="10"/>
  <c r="H4129" i="10"/>
  <c r="D4130" i="10"/>
  <c r="E4130" i="10" s="1"/>
  <c r="C4131" i="10" s="1"/>
  <c r="O4129" i="10" l="1"/>
  <c r="P4129" i="10"/>
  <c r="N4129" i="10"/>
  <c r="M4129" i="10"/>
  <c r="F4130" i="10"/>
  <c r="Q4129" i="10" l="1"/>
  <c r="H4130" i="10"/>
  <c r="D4131" i="10"/>
  <c r="E4131" i="10" s="1"/>
  <c r="C4132" i="10" s="1"/>
  <c r="L4130" i="10" l="1"/>
  <c r="F4131" i="10"/>
  <c r="P4130" i="10" l="1"/>
  <c r="O4130" i="10"/>
  <c r="N4130" i="10"/>
  <c r="M4130" i="10"/>
  <c r="L4131" i="10"/>
  <c r="H4131" i="10"/>
  <c r="D4132" i="10"/>
  <c r="E4132" i="10" s="1"/>
  <c r="C4133" i="10" s="1"/>
  <c r="P4131" i="10" l="1"/>
  <c r="O4131" i="10"/>
  <c r="Q4130" i="10"/>
  <c r="N4131" i="10"/>
  <c r="M4131" i="10"/>
  <c r="F4132" i="10"/>
  <c r="Q4131" i="10" l="1"/>
  <c r="H4132" i="10"/>
  <c r="D4133" i="10"/>
  <c r="E4133" i="10" s="1"/>
  <c r="C4134" i="10" s="1"/>
  <c r="L4132" i="10" l="1"/>
  <c r="F4133" i="10"/>
  <c r="P4132" i="10" l="1"/>
  <c r="O4132" i="10"/>
  <c r="N4132" i="10"/>
  <c r="M4132" i="10"/>
  <c r="L4133" i="10"/>
  <c r="H4133" i="10"/>
  <c r="D4134" i="10"/>
  <c r="E4134" i="10" s="1"/>
  <c r="C4135" i="10" s="1"/>
  <c r="Q4132" i="10" l="1"/>
  <c r="P4133" i="10"/>
  <c r="O4133" i="10"/>
  <c r="N4133" i="10"/>
  <c r="M4133" i="10"/>
  <c r="F4134" i="10"/>
  <c r="Q4133" i="10" l="1"/>
  <c r="H4134" i="10"/>
  <c r="D4135" i="10"/>
  <c r="E4135" i="10" s="1"/>
  <c r="C4136" i="10" s="1"/>
  <c r="L4134" i="10" l="1"/>
  <c r="F4135" i="10"/>
  <c r="O4134" i="10" l="1"/>
  <c r="P4134" i="10"/>
  <c r="N4134" i="10"/>
  <c r="M4134" i="10"/>
  <c r="L4135" i="10"/>
  <c r="H4135" i="10"/>
  <c r="D4136" i="10"/>
  <c r="E4136" i="10" s="1"/>
  <c r="C4137" i="10" s="1"/>
  <c r="O4135" i="10" l="1"/>
  <c r="P4135" i="10"/>
  <c r="Q4134" i="10"/>
  <c r="N4135" i="10"/>
  <c r="M4135" i="10"/>
  <c r="F4136" i="10"/>
  <c r="Q4135" i="10" l="1"/>
  <c r="H4136" i="10"/>
  <c r="D4137" i="10"/>
  <c r="E4137" i="10" s="1"/>
  <c r="C4138" i="10" s="1"/>
  <c r="L4136" i="10" l="1"/>
  <c r="F4137" i="10"/>
  <c r="H4137" i="10" s="1"/>
  <c r="O4136" i="10" l="1"/>
  <c r="P4136" i="10"/>
  <c r="M4136" i="10"/>
  <c r="N4136" i="10"/>
  <c r="L4137" i="10"/>
  <c r="D4138" i="10"/>
  <c r="E4138" i="10" s="1"/>
  <c r="C4139" i="10" s="1"/>
  <c r="O4137" i="10" l="1"/>
  <c r="P4137" i="10"/>
  <c r="Q4136" i="10"/>
  <c r="N4137" i="10"/>
  <c r="M4137" i="10"/>
  <c r="F4138" i="10"/>
  <c r="Q4137" i="10" l="1"/>
  <c r="L4138" i="10"/>
  <c r="H4138" i="10"/>
  <c r="D4139" i="10"/>
  <c r="E4139" i="10" s="1"/>
  <c r="C4140" i="10" s="1"/>
  <c r="P4138" i="10" l="1"/>
  <c r="O4138" i="10"/>
  <c r="N4138" i="10"/>
  <c r="M4138" i="10"/>
  <c r="F4139" i="10"/>
  <c r="Q4138" i="10" l="1"/>
  <c r="H4139" i="10"/>
  <c r="D4140" i="10"/>
  <c r="E4140" i="10" s="1"/>
  <c r="C4141" i="10" s="1"/>
  <c r="L4139" i="10" l="1"/>
  <c r="F4140" i="10"/>
  <c r="H4140" i="10" s="1"/>
  <c r="P4139" i="10" l="1"/>
  <c r="O4139" i="10"/>
  <c r="M4139" i="10"/>
  <c r="N4139" i="10"/>
  <c r="L4140" i="10"/>
  <c r="D4141" i="10"/>
  <c r="E4141" i="10" s="1"/>
  <c r="C4142" i="10" s="1"/>
  <c r="O4140" i="10" l="1"/>
  <c r="P4140" i="10"/>
  <c r="Q4139" i="10"/>
  <c r="M4140" i="10"/>
  <c r="N4140" i="10"/>
  <c r="F4141" i="10"/>
  <c r="Q4140" i="10" l="1"/>
  <c r="L4141" i="10"/>
  <c r="H4141" i="10"/>
  <c r="D4142" i="10"/>
  <c r="E4142" i="10" s="1"/>
  <c r="C4143" i="10" s="1"/>
  <c r="P4141" i="10" l="1"/>
  <c r="O4141" i="10"/>
  <c r="N4141" i="10"/>
  <c r="M4141" i="10"/>
  <c r="F4142" i="10"/>
  <c r="Q4141" i="10" l="1"/>
  <c r="H4142" i="10"/>
  <c r="D4143" i="10"/>
  <c r="E4143" i="10" s="1"/>
  <c r="C4144" i="10" s="1"/>
  <c r="L4142" i="10" l="1"/>
  <c r="F4143" i="10"/>
  <c r="P4142" i="10" l="1"/>
  <c r="O4142" i="10"/>
  <c r="N4142" i="10"/>
  <c r="M4142" i="10"/>
  <c r="L4143" i="10"/>
  <c r="H4143" i="10"/>
  <c r="D4144" i="10"/>
  <c r="E4144" i="10" s="1"/>
  <c r="C4145" i="10" s="1"/>
  <c r="P4143" i="10" l="1"/>
  <c r="O4143" i="10"/>
  <c r="Q4142" i="10"/>
  <c r="N4143" i="10"/>
  <c r="M4143" i="10"/>
  <c r="F4144" i="10"/>
  <c r="Q4143" i="10" l="1"/>
  <c r="H4144" i="10"/>
  <c r="D4145" i="10"/>
  <c r="E4145" i="10" s="1"/>
  <c r="C4146" i="10" s="1"/>
  <c r="L4144" i="10" l="1"/>
  <c r="F4145" i="10"/>
  <c r="H4145" i="10" s="1"/>
  <c r="P4144" i="10" l="1"/>
  <c r="O4144" i="10"/>
  <c r="M4144" i="10"/>
  <c r="N4144" i="10"/>
  <c r="L4145" i="10"/>
  <c r="D4146" i="10"/>
  <c r="E4146" i="10" s="1"/>
  <c r="C4147" i="10" s="1"/>
  <c r="Q4144" i="10" l="1"/>
  <c r="P4145" i="10"/>
  <c r="O4145" i="10"/>
  <c r="M4145" i="10"/>
  <c r="N4145" i="10"/>
  <c r="F4146" i="10"/>
  <c r="Q4145" i="10" l="1"/>
  <c r="H4146" i="10"/>
  <c r="D4147" i="10"/>
  <c r="E4147" i="10" s="1"/>
  <c r="C4148" i="10" s="1"/>
  <c r="L4146" i="10" l="1"/>
  <c r="F4147" i="10"/>
  <c r="P4146" i="10" l="1"/>
  <c r="O4146" i="10"/>
  <c r="N4146" i="10"/>
  <c r="M4146" i="10"/>
  <c r="L4147" i="10"/>
  <c r="H4147" i="10"/>
  <c r="D4148" i="10"/>
  <c r="E4148" i="10" s="1"/>
  <c r="C4149" i="10" s="1"/>
  <c r="O4147" i="10" l="1"/>
  <c r="P4147" i="10"/>
  <c r="Q4146" i="10"/>
  <c r="N4147" i="10"/>
  <c r="M4147" i="10"/>
  <c r="F4148" i="10"/>
  <c r="Q4147" i="10" l="1"/>
  <c r="H4148" i="10"/>
  <c r="D4149" i="10"/>
  <c r="E4149" i="10" s="1"/>
  <c r="C4150" i="10" s="1"/>
  <c r="L4148" i="10" l="1"/>
  <c r="F4149" i="10"/>
  <c r="H4149" i="10" s="1"/>
  <c r="P4148" i="10" l="1"/>
  <c r="O4148" i="10"/>
  <c r="M4148" i="10"/>
  <c r="N4148" i="10"/>
  <c r="L4149" i="10"/>
  <c r="D4150" i="10"/>
  <c r="E4150" i="10" s="1"/>
  <c r="C4151" i="10" s="1"/>
  <c r="P4149" i="10" l="1"/>
  <c r="O4149" i="10"/>
  <c r="Q4148" i="10"/>
  <c r="N4149" i="10"/>
  <c r="M4149" i="10"/>
  <c r="F4150" i="10"/>
  <c r="Q4149" i="10" l="1"/>
  <c r="L4150" i="10"/>
  <c r="H4150" i="10"/>
  <c r="D4151" i="10"/>
  <c r="E4151" i="10" s="1"/>
  <c r="C4152" i="10" s="1"/>
  <c r="O4150" i="10" l="1"/>
  <c r="P4150" i="10"/>
  <c r="N4150" i="10"/>
  <c r="M4150" i="10"/>
  <c r="F4151" i="10"/>
  <c r="Q4150" i="10" l="1"/>
  <c r="H4151" i="10"/>
  <c r="D4152" i="10"/>
  <c r="E4152" i="10" s="1"/>
  <c r="C4153" i="10" s="1"/>
  <c r="L4151" i="10" l="1"/>
  <c r="F4152" i="10"/>
  <c r="P4151" i="10" l="1"/>
  <c r="O4151" i="10"/>
  <c r="N4151" i="10"/>
  <c r="M4151" i="10"/>
  <c r="L4152" i="10"/>
  <c r="H4152" i="10"/>
  <c r="D4153" i="10"/>
  <c r="E4153" i="10" s="1"/>
  <c r="C4154" i="10" s="1"/>
  <c r="O4152" i="10" l="1"/>
  <c r="P4152" i="10"/>
  <c r="Q4151" i="10"/>
  <c r="N4152" i="10"/>
  <c r="M4152" i="10"/>
  <c r="F4153" i="10"/>
  <c r="Q4152" i="10" l="1"/>
  <c r="H4153" i="10"/>
  <c r="D4154" i="10"/>
  <c r="E4154" i="10" s="1"/>
  <c r="C4155" i="10" s="1"/>
  <c r="L4153" i="10" l="1"/>
  <c r="F4154" i="10"/>
  <c r="H4154" i="10" s="1"/>
  <c r="P4153" i="10" l="1"/>
  <c r="O4153" i="10"/>
  <c r="M4153" i="10"/>
  <c r="N4153" i="10"/>
  <c r="L4154" i="10"/>
  <c r="D4155" i="10"/>
  <c r="E4155" i="10" s="1"/>
  <c r="C4156" i="10" s="1"/>
  <c r="P4154" i="10" l="1"/>
  <c r="O4154" i="10"/>
  <c r="Q4153" i="10"/>
  <c r="M4154" i="10"/>
  <c r="N4154" i="10"/>
  <c r="F4155" i="10"/>
  <c r="Q4154" i="10" l="1"/>
  <c r="L4155" i="10"/>
  <c r="H4155" i="10"/>
  <c r="D4156" i="10"/>
  <c r="E4156" i="10" s="1"/>
  <c r="C4157" i="10" s="1"/>
  <c r="O4155" i="10" l="1"/>
  <c r="P4155" i="10"/>
  <c r="N4155" i="10"/>
  <c r="M4155" i="10"/>
  <c r="F4156" i="10"/>
  <c r="Q4155" i="10" l="1"/>
  <c r="H4156" i="10"/>
  <c r="D4157" i="10"/>
  <c r="E4157" i="10" s="1"/>
  <c r="C4158" i="10" s="1"/>
  <c r="L4156" i="10" l="1"/>
  <c r="F4157" i="10"/>
  <c r="H4157" i="10" s="1"/>
  <c r="P4156" i="10" l="1"/>
  <c r="O4156" i="10"/>
  <c r="M4156" i="10"/>
  <c r="N4156" i="10"/>
  <c r="L4157" i="10"/>
  <c r="D4158" i="10"/>
  <c r="E4158" i="10" s="1"/>
  <c r="C4159" i="10" s="1"/>
  <c r="Q4156" i="10" l="1"/>
  <c r="P4157" i="10"/>
  <c r="O4157" i="10"/>
  <c r="M4157" i="10"/>
  <c r="N4157" i="10"/>
  <c r="F4158" i="10"/>
  <c r="Q4157" i="10" l="1"/>
  <c r="L4158" i="10"/>
  <c r="H4158" i="10"/>
  <c r="D4159" i="10"/>
  <c r="E4159" i="10" s="1"/>
  <c r="C4160" i="10" s="1"/>
  <c r="O4158" i="10" l="1"/>
  <c r="P4158" i="10"/>
  <c r="N4158" i="10"/>
  <c r="M4158" i="10"/>
  <c r="F4159" i="10"/>
  <c r="Q4158" i="10" l="1"/>
  <c r="H4159" i="10"/>
  <c r="D4160" i="10"/>
  <c r="E4160" i="10" s="1"/>
  <c r="C4161" i="10" s="1"/>
  <c r="L4159" i="10" l="1"/>
  <c r="F4160" i="10"/>
  <c r="H4160" i="10" s="1"/>
  <c r="O4159" i="10" l="1"/>
  <c r="P4159" i="10"/>
  <c r="M4159" i="10"/>
  <c r="N4159" i="10"/>
  <c r="L4160" i="10"/>
  <c r="D4161" i="10"/>
  <c r="E4161" i="10" s="1"/>
  <c r="C4162" i="10" s="1"/>
  <c r="P4160" i="10" l="1"/>
  <c r="O4160" i="10"/>
  <c r="Q4159" i="10"/>
  <c r="M4160" i="10"/>
  <c r="N4160" i="10"/>
  <c r="F4161" i="10"/>
  <c r="Q4160" i="10" l="1"/>
  <c r="H4161" i="10"/>
  <c r="D4162" i="10"/>
  <c r="E4162" i="10" s="1"/>
  <c r="C4163" i="10" s="1"/>
  <c r="L4161" i="10" l="1"/>
  <c r="F4162" i="10"/>
  <c r="P4161" i="10" l="1"/>
  <c r="O4161" i="10"/>
  <c r="M4161" i="10"/>
  <c r="N4161" i="10"/>
  <c r="L4162" i="10"/>
  <c r="H4162" i="10"/>
  <c r="D4163" i="10"/>
  <c r="E4163" i="10" s="1"/>
  <c r="C4164" i="10" s="1"/>
  <c r="O4162" i="10" l="1"/>
  <c r="P4162" i="10"/>
  <c r="Q4161" i="10"/>
  <c r="N4162" i="10"/>
  <c r="M4162" i="10"/>
  <c r="F4163" i="10"/>
  <c r="Q4162" i="10" l="1"/>
  <c r="H4163" i="10"/>
  <c r="D4164" i="10"/>
  <c r="E4164" i="10" s="1"/>
  <c r="C4165" i="10" s="1"/>
  <c r="L4163" i="10" l="1"/>
  <c r="F4164" i="10"/>
  <c r="P4163" i="10" l="1"/>
  <c r="O4163" i="10"/>
  <c r="N4163" i="10"/>
  <c r="M4163" i="10"/>
  <c r="L4164" i="10"/>
  <c r="H4164" i="10"/>
  <c r="D4165" i="10"/>
  <c r="E4165" i="10" s="1"/>
  <c r="C4166" i="10" s="1"/>
  <c r="O4164" i="10" l="1"/>
  <c r="P4164" i="10"/>
  <c r="Q4163" i="10"/>
  <c r="N4164" i="10"/>
  <c r="M4164" i="10"/>
  <c r="F4165" i="10"/>
  <c r="Q4164" i="10" l="1"/>
  <c r="H4165" i="10"/>
  <c r="D4166" i="10"/>
  <c r="E4166" i="10" s="1"/>
  <c r="C4167" i="10" s="1"/>
  <c r="L4165" i="10" l="1"/>
  <c r="F4166" i="10"/>
  <c r="H4166" i="10" s="1"/>
  <c r="O4165" i="10" l="1"/>
  <c r="P4165" i="10"/>
  <c r="M4165" i="10"/>
  <c r="N4165" i="10"/>
  <c r="L4166" i="10"/>
  <c r="F46" i="11"/>
  <c r="C47" i="11"/>
  <c r="D4167" i="10"/>
  <c r="E4167" i="10" s="1"/>
  <c r="C4168" i="10" s="1"/>
  <c r="O4166" i="10" l="1"/>
  <c r="P4166" i="10"/>
  <c r="Q4165" i="10"/>
  <c r="M4166" i="10"/>
  <c r="N4166" i="10"/>
  <c r="F4167" i="10"/>
  <c r="Q4166" i="10" l="1"/>
  <c r="L4167" i="10"/>
  <c r="H4167" i="10"/>
  <c r="D4168" i="10"/>
  <c r="E4168" i="10" s="1"/>
  <c r="C4169" i="10" s="1"/>
  <c r="P4167" i="10" l="1"/>
  <c r="O4167" i="10"/>
  <c r="N4167" i="10"/>
  <c r="M4167" i="10"/>
  <c r="F4168" i="10"/>
  <c r="Q4167" i="10" l="1"/>
  <c r="H4168" i="10"/>
  <c r="D4169" i="10"/>
  <c r="E4169" i="10" s="1"/>
  <c r="C4170" i="10" s="1"/>
  <c r="L4168" i="10" l="1"/>
  <c r="F4169" i="10"/>
  <c r="H4169" i="10" s="1"/>
  <c r="P4168" i="10" l="1"/>
  <c r="O4168" i="10"/>
  <c r="M4168" i="10"/>
  <c r="N4168" i="10"/>
  <c r="L4169" i="10"/>
  <c r="D4170" i="10"/>
  <c r="E4170" i="10" s="1"/>
  <c r="C4171" i="10" s="1"/>
  <c r="P4169" i="10" l="1"/>
  <c r="O4169" i="10"/>
  <c r="Q4168" i="10"/>
  <c r="N4169" i="10"/>
  <c r="M4169" i="10"/>
  <c r="F4170" i="10"/>
  <c r="Q4169" i="10" l="1"/>
  <c r="L4170" i="10"/>
  <c r="H4170" i="10"/>
  <c r="D4171" i="10"/>
  <c r="E4171" i="10" s="1"/>
  <c r="C4172" i="10" s="1"/>
  <c r="P4170" i="10" l="1"/>
  <c r="O4170" i="10"/>
  <c r="N4170" i="10"/>
  <c r="M4170" i="10"/>
  <c r="F4171" i="10"/>
  <c r="Q4170" i="10" l="1"/>
  <c r="H4171" i="10"/>
  <c r="D4172" i="10"/>
  <c r="E4172" i="10" s="1"/>
  <c r="C4173" i="10" s="1"/>
  <c r="L4171" i="10" l="1"/>
  <c r="F4172" i="10"/>
  <c r="H4172" i="10" s="1"/>
  <c r="P4171" i="10" l="1"/>
  <c r="O4171" i="10"/>
  <c r="M4171" i="10"/>
  <c r="N4171" i="10"/>
  <c r="D4173" i="10"/>
  <c r="E4173" i="10" s="1"/>
  <c r="C4174" i="10" s="1"/>
  <c r="Q4171" i="10" l="1"/>
  <c r="L4172" i="10"/>
  <c r="F4173" i="10"/>
  <c r="H4173" i="10" s="1"/>
  <c r="O4172" i="10" l="1"/>
  <c r="P4172" i="10"/>
  <c r="M4172" i="10"/>
  <c r="N4172" i="10"/>
  <c r="D4174" i="10"/>
  <c r="E4174" i="10" s="1"/>
  <c r="C4175" i="10" s="1"/>
  <c r="Q4172" i="10" l="1"/>
  <c r="L4173" i="10"/>
  <c r="F4174" i="10"/>
  <c r="O4173" i="10" l="1"/>
  <c r="P4173" i="10"/>
  <c r="N4173" i="10"/>
  <c r="M4173" i="10"/>
  <c r="L4174" i="10"/>
  <c r="H4174" i="10"/>
  <c r="D4175" i="10"/>
  <c r="E4175" i="10" s="1"/>
  <c r="C4176" i="10" s="1"/>
  <c r="Q4173" i="10" l="1"/>
  <c r="P4174" i="10"/>
  <c r="O4174" i="10"/>
  <c r="N4174" i="10"/>
  <c r="M4174" i="10"/>
  <c r="E47" i="11"/>
  <c r="D47" i="11"/>
  <c r="F4175" i="10"/>
  <c r="Q4174" i="10" l="1"/>
  <c r="H4175" i="10"/>
  <c r="D4176" i="10"/>
  <c r="E4176" i="10" s="1"/>
  <c r="C4177" i="10" s="1"/>
  <c r="L4175" i="10" l="1"/>
  <c r="F4176" i="10"/>
  <c r="P4175" i="10" l="1"/>
  <c r="O4175" i="10"/>
  <c r="N4175" i="10"/>
  <c r="M4175" i="10"/>
  <c r="L4176" i="10"/>
  <c r="H4176" i="10"/>
  <c r="D4177" i="10"/>
  <c r="E4177" i="10" s="1"/>
  <c r="C4178" i="10" s="1"/>
  <c r="Q4175" i="10" l="1"/>
  <c r="O4176" i="10"/>
  <c r="P4176" i="10"/>
  <c r="N4176" i="10"/>
  <c r="M4176" i="10"/>
  <c r="F4177" i="10"/>
  <c r="Q4176" i="10" l="1"/>
  <c r="H4177" i="10"/>
  <c r="D4178" i="10"/>
  <c r="E4178" i="10" s="1"/>
  <c r="C4179" i="10" s="1"/>
  <c r="L4177" i="10" l="1"/>
  <c r="F4178" i="10"/>
  <c r="O4177" i="10" l="1"/>
  <c r="P4177" i="10"/>
  <c r="N4177" i="10"/>
  <c r="M4177" i="10"/>
  <c r="L4178" i="10"/>
  <c r="H4178" i="10"/>
  <c r="D4179" i="10"/>
  <c r="E4179" i="10" s="1"/>
  <c r="C4180" i="10" s="1"/>
  <c r="O4178" i="10" l="1"/>
  <c r="P4178" i="10"/>
  <c r="Q4177" i="10"/>
  <c r="N4178" i="10"/>
  <c r="M4178" i="10"/>
  <c r="F4179" i="10"/>
  <c r="Q4178" i="10" l="1"/>
  <c r="H4179" i="10"/>
  <c r="D4180" i="10"/>
  <c r="E4180" i="10" s="1"/>
  <c r="C4181" i="10" s="1"/>
  <c r="L4179" i="10" l="1"/>
  <c r="F4180" i="10"/>
  <c r="H4180" i="10" s="1"/>
  <c r="P4179" i="10" l="1"/>
  <c r="O4179" i="10"/>
  <c r="M4179" i="10"/>
  <c r="N4179" i="10"/>
  <c r="L4180" i="10"/>
  <c r="D4181" i="10"/>
  <c r="E4181" i="10" s="1"/>
  <c r="C4182" i="10" s="1"/>
  <c r="P4180" i="10" l="1"/>
  <c r="O4180" i="10"/>
  <c r="Q4179" i="10"/>
  <c r="M4180" i="10"/>
  <c r="N4180" i="10"/>
  <c r="F4181" i="10"/>
  <c r="Q4180" i="10" l="1"/>
  <c r="L4181" i="10"/>
  <c r="H4181" i="10"/>
  <c r="D4182" i="10"/>
  <c r="E4182" i="10" s="1"/>
  <c r="C4183" i="10" s="1"/>
  <c r="P4181" i="10" l="1"/>
  <c r="O4181" i="10"/>
  <c r="N4181" i="10"/>
  <c r="M4181" i="10"/>
  <c r="F4182" i="10"/>
  <c r="Q4181" i="10" l="1"/>
  <c r="H4182" i="10"/>
  <c r="D4183" i="10"/>
  <c r="E4183" i="10" s="1"/>
  <c r="C4184" i="10" s="1"/>
  <c r="L4182" i="10" l="1"/>
  <c r="F4183" i="10"/>
  <c r="H4183" i="10" s="1"/>
  <c r="P4182" i="10" l="1"/>
  <c r="O4182" i="10"/>
  <c r="M4182" i="10"/>
  <c r="N4182" i="10"/>
  <c r="L4183" i="10"/>
  <c r="D4184" i="10"/>
  <c r="E4184" i="10" s="1"/>
  <c r="C4185" i="10" s="1"/>
  <c r="Q4182" i="10" l="1"/>
  <c r="O4183" i="10"/>
  <c r="P4183" i="10"/>
  <c r="M4183" i="10"/>
  <c r="N4183" i="10"/>
  <c r="F4184" i="10"/>
  <c r="Q4183" i="10" l="1"/>
  <c r="H4184" i="10"/>
  <c r="D4185" i="10"/>
  <c r="E4185" i="10" s="1"/>
  <c r="C4186" i="10" s="1"/>
  <c r="L4184" i="10" l="1"/>
  <c r="F4185" i="10"/>
  <c r="H4185" i="10" s="1"/>
  <c r="O4184" i="10" l="1"/>
  <c r="P4184" i="10"/>
  <c r="M4184" i="10"/>
  <c r="N4184" i="10"/>
  <c r="L4185" i="10"/>
  <c r="D4186" i="10"/>
  <c r="E4186" i="10" s="1"/>
  <c r="C4187" i="10" s="1"/>
  <c r="P4185" i="10" l="1"/>
  <c r="O4185" i="10"/>
  <c r="Q4184" i="10"/>
  <c r="N4185" i="10"/>
  <c r="M4185" i="10"/>
  <c r="F4186" i="10"/>
  <c r="Q4185" i="10" l="1"/>
  <c r="L4186" i="10"/>
  <c r="H4186" i="10"/>
  <c r="D4187" i="10"/>
  <c r="E4187" i="10" s="1"/>
  <c r="C4188" i="10" s="1"/>
  <c r="P4186" i="10" l="1"/>
  <c r="O4186" i="10"/>
  <c r="N4186" i="10"/>
  <c r="M4186" i="10"/>
  <c r="F4187" i="10"/>
  <c r="Q4186" i="10" l="1"/>
  <c r="H4187" i="10"/>
  <c r="D4188" i="10"/>
  <c r="E4188" i="10" s="1"/>
  <c r="C4189" i="10" s="1"/>
  <c r="L4187" i="10" l="1"/>
  <c r="F4188" i="10"/>
  <c r="P4187" i="10" l="1"/>
  <c r="O4187" i="10"/>
  <c r="M4187" i="10"/>
  <c r="N4187" i="10"/>
  <c r="L4188" i="10"/>
  <c r="H4188" i="10"/>
  <c r="D4189" i="10"/>
  <c r="E4189" i="10" s="1"/>
  <c r="C4190" i="10" s="1"/>
  <c r="P4188" i="10" l="1"/>
  <c r="O4188" i="10"/>
  <c r="Q4187" i="10"/>
  <c r="N4188" i="10"/>
  <c r="M4188" i="10"/>
  <c r="F4189" i="10"/>
  <c r="Q4188" i="10" l="1"/>
  <c r="H4189" i="10"/>
  <c r="D4190" i="10"/>
  <c r="E4190" i="10" s="1"/>
  <c r="C4191" i="10" s="1"/>
  <c r="L4189" i="10" l="1"/>
  <c r="F4190" i="10"/>
  <c r="H4190" i="10" s="1"/>
  <c r="O4189" i="10" l="1"/>
  <c r="P4189" i="10"/>
  <c r="M4189" i="10"/>
  <c r="N4189" i="10"/>
  <c r="L4190" i="10"/>
  <c r="D4191" i="10"/>
  <c r="E4191" i="10" s="1"/>
  <c r="C4192" i="10" s="1"/>
  <c r="P4190" i="10" l="1"/>
  <c r="O4190" i="10"/>
  <c r="Q4189" i="10"/>
  <c r="M4190" i="10"/>
  <c r="N4190" i="10"/>
  <c r="F4191" i="10"/>
  <c r="Q4190" i="10" l="1"/>
  <c r="H4191" i="10"/>
  <c r="D4192" i="10"/>
  <c r="E4192" i="10" s="1"/>
  <c r="C4193" i="10" s="1"/>
  <c r="L4191" i="10" l="1"/>
  <c r="F4192" i="10"/>
  <c r="P4191" i="10" l="1"/>
  <c r="O4191" i="10"/>
  <c r="N4191" i="10"/>
  <c r="M4191" i="10"/>
  <c r="L4192" i="10"/>
  <c r="H4192" i="10"/>
  <c r="D4193" i="10"/>
  <c r="E4193" i="10" s="1"/>
  <c r="C4194" i="10" s="1"/>
  <c r="P4192" i="10" l="1"/>
  <c r="O4192" i="10"/>
  <c r="Q4191" i="10"/>
  <c r="N4192" i="10"/>
  <c r="M4192" i="10"/>
  <c r="F4193" i="10"/>
  <c r="Q4192" i="10" l="1"/>
  <c r="H4193" i="10"/>
  <c r="D4194" i="10"/>
  <c r="E4194" i="10" s="1"/>
  <c r="C4195" i="10" s="1"/>
  <c r="L4193" i="10" l="1"/>
  <c r="F4194" i="10"/>
  <c r="H4194" i="10" s="1"/>
  <c r="O4193" i="10" l="1"/>
  <c r="P4193" i="10"/>
  <c r="M4193" i="10"/>
  <c r="N4193" i="10"/>
  <c r="L4194" i="10"/>
  <c r="D4195" i="10"/>
  <c r="E4195" i="10" s="1"/>
  <c r="C4196" i="10" s="1"/>
  <c r="O4194" i="10" l="1"/>
  <c r="P4194" i="10"/>
  <c r="Q4193" i="10"/>
  <c r="M4194" i="10"/>
  <c r="N4194" i="10"/>
  <c r="F4195" i="10"/>
  <c r="Q4194" i="10" l="1"/>
  <c r="H4195" i="10"/>
  <c r="D4196" i="10"/>
  <c r="E4196" i="10" s="1"/>
  <c r="C4197" i="10" s="1"/>
  <c r="L4195" i="10" l="1"/>
  <c r="F4196" i="10"/>
  <c r="P4195" i="10" l="1"/>
  <c r="O4195" i="10"/>
  <c r="N4195" i="10"/>
  <c r="M4195" i="10"/>
  <c r="L4196" i="10"/>
  <c r="H4196" i="10"/>
  <c r="D4197" i="10"/>
  <c r="E4197" i="10" s="1"/>
  <c r="C4198" i="10" s="1"/>
  <c r="O4196" i="10" l="1"/>
  <c r="P4196" i="10"/>
  <c r="Q4195" i="10"/>
  <c r="N4196" i="10"/>
  <c r="M4196" i="10"/>
  <c r="F4197" i="10"/>
  <c r="Q4196" i="10" l="1"/>
  <c r="H4197" i="10"/>
  <c r="D4198" i="10"/>
  <c r="E4198" i="10" s="1"/>
  <c r="C4199" i="10" s="1"/>
  <c r="L4197" i="10" l="1"/>
  <c r="F4198" i="10"/>
  <c r="H4198" i="10" s="1"/>
  <c r="P4197" i="10" l="1"/>
  <c r="O4197" i="10"/>
  <c r="M4197" i="10"/>
  <c r="N4197" i="10"/>
  <c r="L4198" i="10"/>
  <c r="D4199" i="10"/>
  <c r="E4199" i="10" s="1"/>
  <c r="C4200" i="10" s="1"/>
  <c r="Q4197" i="10" l="1"/>
  <c r="O4198" i="10"/>
  <c r="P4198" i="10"/>
  <c r="M4198" i="10"/>
  <c r="N4198" i="10"/>
  <c r="F4199" i="10"/>
  <c r="Q4198" i="10" l="1"/>
  <c r="H4199" i="10"/>
  <c r="D4200" i="10"/>
  <c r="E4200" i="10" s="1"/>
  <c r="C4201" i="10" s="1"/>
  <c r="L4199" i="10" l="1"/>
  <c r="F4200" i="10"/>
  <c r="H4200" i="10" s="1"/>
  <c r="P4199" i="10" l="1"/>
  <c r="O4199" i="10"/>
  <c r="M4199" i="10"/>
  <c r="N4199" i="10"/>
  <c r="L4200" i="10"/>
  <c r="D4201" i="10"/>
  <c r="E4201" i="10" s="1"/>
  <c r="C4202" i="10" s="1"/>
  <c r="P4200" i="10" l="1"/>
  <c r="O4200" i="10"/>
  <c r="Q4199" i="10"/>
  <c r="M4200" i="10"/>
  <c r="N4200" i="10"/>
  <c r="F4201" i="10"/>
  <c r="Q4200" i="10" l="1"/>
  <c r="L4201" i="10"/>
  <c r="H4201" i="10"/>
  <c r="D4202" i="10"/>
  <c r="E4202" i="10" s="1"/>
  <c r="C4203" i="10" s="1"/>
  <c r="O4201" i="10" l="1"/>
  <c r="P4201" i="10"/>
  <c r="N4201" i="10"/>
  <c r="M4201" i="10"/>
  <c r="F4202" i="10"/>
  <c r="Q4201" i="10" l="1"/>
  <c r="H4202" i="10"/>
  <c r="D4203" i="10"/>
  <c r="E4203" i="10" s="1"/>
  <c r="C4204" i="10" s="1"/>
  <c r="L4202" i="10" l="1"/>
  <c r="F4203" i="10"/>
  <c r="O4202" i="10" l="1"/>
  <c r="P4202" i="10"/>
  <c r="N4202" i="10"/>
  <c r="M4202" i="10"/>
  <c r="L4203" i="10"/>
  <c r="H4203" i="10"/>
  <c r="D4204" i="10"/>
  <c r="E4204" i="10" s="1"/>
  <c r="C4205" i="10" s="1"/>
  <c r="P4203" i="10" l="1"/>
  <c r="O4203" i="10"/>
  <c r="Q4202" i="10"/>
  <c r="N4203" i="10"/>
  <c r="M4203" i="10"/>
  <c r="F4204" i="10"/>
  <c r="Q4203" i="10" l="1"/>
  <c r="H4204" i="10"/>
  <c r="D4205" i="10"/>
  <c r="E4205" i="10" s="1"/>
  <c r="C4206" i="10" s="1"/>
  <c r="L4204" i="10" l="1"/>
  <c r="F4205" i="10"/>
  <c r="H4205" i="10" s="1"/>
  <c r="P4204" i="10" l="1"/>
  <c r="O4204" i="10"/>
  <c r="M4204" i="10"/>
  <c r="N4204" i="10"/>
  <c r="L4205" i="10"/>
  <c r="D4206" i="10"/>
  <c r="E4206" i="10" s="1"/>
  <c r="C4207" i="10" s="1"/>
  <c r="P4205" i="10" l="1"/>
  <c r="O4205" i="10"/>
  <c r="Q4204" i="10"/>
  <c r="M4205" i="10"/>
  <c r="N4205" i="10"/>
  <c r="F4206" i="10"/>
  <c r="Q4205" i="10" l="1"/>
  <c r="H4206" i="10"/>
  <c r="D4207" i="10"/>
  <c r="E4207" i="10" s="1"/>
  <c r="C4208" i="10" s="1"/>
  <c r="L4206" i="10" l="1"/>
  <c r="F4207" i="10"/>
  <c r="H4207" i="10" s="1"/>
  <c r="P4206" i="10" l="1"/>
  <c r="O4206" i="10"/>
  <c r="M4206" i="10"/>
  <c r="N4206" i="10"/>
  <c r="L4207" i="10"/>
  <c r="D4208" i="10"/>
  <c r="E4208" i="10" s="1"/>
  <c r="C4209" i="10" s="1"/>
  <c r="O4207" i="10" l="1"/>
  <c r="P4207" i="10"/>
  <c r="Q4206" i="10"/>
  <c r="N4207" i="10"/>
  <c r="M4207" i="10"/>
  <c r="F4208" i="10"/>
  <c r="Q4207" i="10" l="1"/>
  <c r="L4208" i="10"/>
  <c r="H4208" i="10"/>
  <c r="D4209" i="10"/>
  <c r="E4209" i="10" s="1"/>
  <c r="C4210" i="10" s="1"/>
  <c r="O4208" i="10" l="1"/>
  <c r="P4208" i="10"/>
  <c r="N4208" i="10"/>
  <c r="M4208" i="10"/>
  <c r="F4209" i="10"/>
  <c r="Q4208" i="10" l="1"/>
  <c r="H4209" i="10"/>
  <c r="D4210" i="10"/>
  <c r="E4210" i="10" s="1"/>
  <c r="C4211" i="10" s="1"/>
  <c r="L4209" i="10" l="1"/>
  <c r="F4210" i="10"/>
  <c r="O4209" i="10" l="1"/>
  <c r="P4209" i="10"/>
  <c r="M4209" i="10"/>
  <c r="N4209" i="10"/>
  <c r="L4210" i="10"/>
  <c r="H4210" i="10"/>
  <c r="D4211" i="10"/>
  <c r="E4211" i="10" s="1"/>
  <c r="C4212" i="10" s="1"/>
  <c r="P4210" i="10" l="1"/>
  <c r="O4210" i="10"/>
  <c r="Q4209" i="10"/>
  <c r="N4210" i="10"/>
  <c r="M4210" i="10"/>
  <c r="F4211" i="10"/>
  <c r="Q4210" i="10" l="1"/>
  <c r="H4211" i="10"/>
  <c r="D4212" i="10"/>
  <c r="E4212" i="10" s="1"/>
  <c r="C4213" i="10" s="1"/>
  <c r="L4211" i="10" l="1"/>
  <c r="F4212" i="10"/>
  <c r="H4212" i="10" s="1"/>
  <c r="P4211" i="10" l="1"/>
  <c r="O4211" i="10"/>
  <c r="M4211" i="10"/>
  <c r="N4211" i="10"/>
  <c r="L4212" i="10"/>
  <c r="D4213" i="10"/>
  <c r="E4213" i="10" s="1"/>
  <c r="C4214" i="10" s="1"/>
  <c r="P4212" i="10" l="1"/>
  <c r="O4212" i="10"/>
  <c r="Q4211" i="10"/>
  <c r="N4212" i="10"/>
  <c r="M4212" i="10"/>
  <c r="F4213" i="10"/>
  <c r="Q4212" i="10" l="1"/>
  <c r="L4213" i="10"/>
  <c r="H4213" i="10"/>
  <c r="D4214" i="10"/>
  <c r="E4214" i="10" s="1"/>
  <c r="C4215" i="10" s="1"/>
  <c r="O4213" i="10" l="1"/>
  <c r="P4213" i="10"/>
  <c r="N4213" i="10"/>
  <c r="M4213" i="10"/>
  <c r="F4214" i="10"/>
  <c r="Q4213" i="10" l="1"/>
  <c r="H4214" i="10"/>
  <c r="D4215" i="10"/>
  <c r="E4215" i="10" s="1"/>
  <c r="C4216" i="10" s="1"/>
  <c r="L4214" i="10" l="1"/>
  <c r="F4215" i="10"/>
  <c r="H4215" i="10" s="1"/>
  <c r="P4214" i="10" l="1"/>
  <c r="O4214" i="10"/>
  <c r="M4214" i="10"/>
  <c r="N4214" i="10"/>
  <c r="L4215" i="10"/>
  <c r="D4216" i="10"/>
  <c r="E4216" i="10" s="1"/>
  <c r="C4217" i="10" s="1"/>
  <c r="O4215" i="10" l="1"/>
  <c r="P4215" i="10"/>
  <c r="Q4214" i="10"/>
  <c r="M4215" i="10"/>
  <c r="N4215" i="10"/>
  <c r="F4216" i="10"/>
  <c r="Q4215" i="10" l="1"/>
  <c r="H4216" i="10"/>
  <c r="D4217" i="10"/>
  <c r="E4217" i="10" s="1"/>
  <c r="C4218" i="10" s="1"/>
  <c r="L4216" i="10" l="1"/>
  <c r="F4217" i="10"/>
  <c r="H4217" i="10" s="1"/>
  <c r="O4216" i="10" l="1"/>
  <c r="P4216" i="10"/>
  <c r="M4216" i="10"/>
  <c r="N4216" i="10"/>
  <c r="L4217" i="10"/>
  <c r="D4218" i="10"/>
  <c r="E4218" i="10" s="1"/>
  <c r="C4219" i="10" s="1"/>
  <c r="P4217" i="10" l="1"/>
  <c r="O4217" i="10"/>
  <c r="Q4216" i="10"/>
  <c r="M4217" i="10"/>
  <c r="N4217" i="10"/>
  <c r="F4218" i="10"/>
  <c r="Q4217" i="10" l="1"/>
  <c r="H4218" i="10"/>
  <c r="D4219" i="10"/>
  <c r="E4219" i="10" s="1"/>
  <c r="C4220" i="10" s="1"/>
  <c r="L4218" i="10" l="1"/>
  <c r="F4219" i="10"/>
  <c r="P4218" i="10" l="1"/>
  <c r="O4218" i="10"/>
  <c r="N4218" i="10"/>
  <c r="M4218" i="10"/>
  <c r="L4219" i="10"/>
  <c r="H4219" i="10"/>
  <c r="D4220" i="10"/>
  <c r="E4220" i="10" s="1"/>
  <c r="C4221" i="10" s="1"/>
  <c r="O4219" i="10" l="1"/>
  <c r="P4219" i="10"/>
  <c r="Q4218" i="10"/>
  <c r="N4219" i="10"/>
  <c r="M4219" i="10"/>
  <c r="F4220" i="10"/>
  <c r="Q4219" i="10" l="1"/>
  <c r="H4220" i="10"/>
  <c r="D4221" i="10"/>
  <c r="E4221" i="10" s="1"/>
  <c r="C4222" i="10" s="1"/>
  <c r="L4220" i="10" l="1"/>
  <c r="F4221" i="10"/>
  <c r="H4221" i="10" s="1"/>
  <c r="O4220" i="10" l="1"/>
  <c r="P4220" i="10"/>
  <c r="M4220" i="10"/>
  <c r="N4220" i="10"/>
  <c r="L4221" i="10"/>
  <c r="D4222" i="10"/>
  <c r="E4222" i="10" s="1"/>
  <c r="C4223" i="10" s="1"/>
  <c r="P4221" i="10" l="1"/>
  <c r="O4221" i="10"/>
  <c r="Q4220" i="10"/>
  <c r="M4221" i="10"/>
  <c r="N4221" i="10"/>
  <c r="F4222" i="10"/>
  <c r="Q4221" i="10" l="1"/>
  <c r="L4222" i="10"/>
  <c r="H4222" i="10"/>
  <c r="D4223" i="10"/>
  <c r="E4223" i="10" s="1"/>
  <c r="C4224" i="10" s="1"/>
  <c r="O4222" i="10" l="1"/>
  <c r="P4222" i="10"/>
  <c r="N4222" i="10"/>
  <c r="M4222" i="10"/>
  <c r="F4223" i="10"/>
  <c r="Q4222" i="10" l="1"/>
  <c r="H4223" i="10"/>
  <c r="D4224" i="10"/>
  <c r="E4224" i="10" s="1"/>
  <c r="C4225" i="10" s="1"/>
  <c r="L4223" i="10" l="1"/>
  <c r="F4224" i="10"/>
  <c r="H4224" i="10" s="1"/>
  <c r="O4223" i="10" l="1"/>
  <c r="P4223" i="10"/>
  <c r="M4223" i="10"/>
  <c r="N4223" i="10"/>
  <c r="L4224" i="10"/>
  <c r="D4225" i="10"/>
  <c r="E4225" i="10" s="1"/>
  <c r="C4226" i="10" s="1"/>
  <c r="P4224" i="10" l="1"/>
  <c r="O4224" i="10"/>
  <c r="Q4223" i="10"/>
  <c r="M4224" i="10"/>
  <c r="N4224" i="10"/>
  <c r="F4225" i="10"/>
  <c r="Q4224" i="10" l="1"/>
  <c r="L4225" i="10"/>
  <c r="H4225" i="10"/>
  <c r="D4226" i="10"/>
  <c r="E4226" i="10" s="1"/>
  <c r="C4227" i="10" s="1"/>
  <c r="P4225" i="10" l="1"/>
  <c r="O4225" i="10"/>
  <c r="N4225" i="10"/>
  <c r="M4225" i="10"/>
  <c r="F4226" i="10"/>
  <c r="Q4225" i="10" l="1"/>
  <c r="H4226" i="10"/>
  <c r="D4227" i="10"/>
  <c r="E4227" i="10" s="1"/>
  <c r="C4228" i="10" s="1"/>
  <c r="L4226" i="10" l="1"/>
  <c r="F4227" i="10"/>
  <c r="H4227" i="10" s="1"/>
  <c r="O4226" i="10" l="1"/>
  <c r="P4226" i="10"/>
  <c r="M4226" i="10"/>
  <c r="N4226" i="10"/>
  <c r="L4227" i="10"/>
  <c r="D4228" i="10"/>
  <c r="E4228" i="10" s="1"/>
  <c r="C4229" i="10" s="1"/>
  <c r="P4227" i="10" l="1"/>
  <c r="O4227" i="10"/>
  <c r="Q4226" i="10"/>
  <c r="M4227" i="10"/>
  <c r="N4227" i="10"/>
  <c r="F4228" i="10"/>
  <c r="Q4227" i="10" l="1"/>
  <c r="H4228" i="10"/>
  <c r="D4229" i="10"/>
  <c r="E4229" i="10" s="1"/>
  <c r="C4230" i="10" s="1"/>
  <c r="L4228" i="10" l="1"/>
  <c r="F4229" i="10"/>
  <c r="P4228" i="10" l="1"/>
  <c r="O4228" i="10"/>
  <c r="M4228" i="10"/>
  <c r="N4228" i="10"/>
  <c r="L4229" i="10"/>
  <c r="H4229" i="10"/>
  <c r="D4230" i="10"/>
  <c r="E4230" i="10" s="1"/>
  <c r="C4231" i="10" s="1"/>
  <c r="P4229" i="10" l="1"/>
  <c r="O4229" i="10"/>
  <c r="Q4228" i="10"/>
  <c r="N4229" i="10"/>
  <c r="M4229" i="10"/>
  <c r="F4230" i="10"/>
  <c r="Q4229" i="10" l="1"/>
  <c r="H4230" i="10"/>
  <c r="D4231" i="10"/>
  <c r="E4231" i="10" s="1"/>
  <c r="C4232" i="10" s="1"/>
  <c r="L4230" i="10" l="1"/>
  <c r="F4231" i="10"/>
  <c r="H4231" i="10" s="1"/>
  <c r="P4230" i="10" l="1"/>
  <c r="O4230" i="10"/>
  <c r="M4230" i="10"/>
  <c r="N4230" i="10"/>
  <c r="L4231" i="10"/>
  <c r="D4232" i="10"/>
  <c r="E4232" i="10" s="1"/>
  <c r="C4233" i="10" s="1"/>
  <c r="O4231" i="10" l="1"/>
  <c r="P4231" i="10"/>
  <c r="Q4230" i="10"/>
  <c r="M4231" i="10"/>
  <c r="N4231" i="10"/>
  <c r="F4232" i="10"/>
  <c r="Q4231" i="10" l="1"/>
  <c r="H4232" i="10"/>
  <c r="D4233" i="10"/>
  <c r="E4233" i="10" s="1"/>
  <c r="C4234" i="10" s="1"/>
  <c r="L4232" i="10" l="1"/>
  <c r="F4233" i="10"/>
  <c r="P4232" i="10" l="1"/>
  <c r="O4232" i="10"/>
  <c r="N4232" i="10"/>
  <c r="M4232" i="10"/>
  <c r="L4233" i="10"/>
  <c r="H4233" i="10"/>
  <c r="D4234" i="10"/>
  <c r="E4234" i="10" s="1"/>
  <c r="C4235" i="10" s="1"/>
  <c r="O4233" i="10" l="1"/>
  <c r="P4233" i="10"/>
  <c r="Q4232" i="10"/>
  <c r="N4233" i="10"/>
  <c r="M4233" i="10"/>
  <c r="F4234" i="10"/>
  <c r="Q4233" i="10" l="1"/>
  <c r="H4234" i="10"/>
  <c r="D4235" i="10"/>
  <c r="E4235" i="10" s="1"/>
  <c r="C4236" i="10" s="1"/>
  <c r="L4234" i="10" l="1"/>
  <c r="F4235" i="10"/>
  <c r="H4235" i="10" s="1"/>
  <c r="P4234" i="10" l="1"/>
  <c r="O4234" i="10"/>
  <c r="M4234" i="10"/>
  <c r="N4234" i="10"/>
  <c r="L4235" i="10"/>
  <c r="D4236" i="10"/>
  <c r="E4236" i="10" s="1"/>
  <c r="C4237" i="10" s="1"/>
  <c r="P4235" i="10" l="1"/>
  <c r="O4235" i="10"/>
  <c r="Q4234" i="10"/>
  <c r="M4235" i="10"/>
  <c r="N4235" i="10"/>
  <c r="F4236" i="10"/>
  <c r="Q4235" i="10" l="1"/>
  <c r="L4236" i="10"/>
  <c r="H4236" i="10"/>
  <c r="D4237" i="10"/>
  <c r="E4237" i="10" s="1"/>
  <c r="C4238" i="10" s="1"/>
  <c r="P4236" i="10" l="1"/>
  <c r="O4236" i="10"/>
  <c r="N4236" i="10"/>
  <c r="M4236" i="10"/>
  <c r="F4237" i="10"/>
  <c r="Q4236" i="10" l="1"/>
  <c r="H4237" i="10"/>
  <c r="D4238" i="10"/>
  <c r="E4238" i="10" s="1"/>
  <c r="C4239" i="10" s="1"/>
  <c r="L4237" i="10" l="1"/>
  <c r="F4238" i="10"/>
  <c r="O4237" i="10" l="1"/>
  <c r="P4237" i="10"/>
  <c r="N4237" i="10"/>
  <c r="M4237" i="10"/>
  <c r="L4238" i="10"/>
  <c r="H4238" i="10"/>
  <c r="D4239" i="10"/>
  <c r="E4239" i="10" s="1"/>
  <c r="C4240" i="10" s="1"/>
  <c r="P4238" i="10" l="1"/>
  <c r="O4238" i="10"/>
  <c r="Q4237" i="10"/>
  <c r="N4238" i="10"/>
  <c r="M4238" i="10"/>
  <c r="F4239" i="10"/>
  <c r="Q4238" i="10" l="1"/>
  <c r="H4239" i="10"/>
  <c r="D4240" i="10"/>
  <c r="E4240" i="10" s="1"/>
  <c r="C4241" i="10" s="1"/>
  <c r="L4239" i="10" l="1"/>
  <c r="F4240" i="10"/>
  <c r="H4240" i="10" s="1"/>
  <c r="O4239" i="10" l="1"/>
  <c r="P4239" i="10"/>
  <c r="M4239" i="10"/>
  <c r="N4239" i="10"/>
  <c r="L4240" i="10"/>
  <c r="D4241" i="10"/>
  <c r="E4241" i="10" s="1"/>
  <c r="C4242" i="10" s="1"/>
  <c r="P4240" i="10" l="1"/>
  <c r="O4240" i="10"/>
  <c r="Q4239" i="10"/>
  <c r="M4240" i="10"/>
  <c r="N4240" i="10"/>
  <c r="F4241" i="10"/>
  <c r="Q4240" i="10" l="1"/>
  <c r="L4241" i="10"/>
  <c r="H4241" i="10"/>
  <c r="D4242" i="10"/>
  <c r="E4242" i="10" s="1"/>
  <c r="C4243" i="10" s="1"/>
  <c r="O4241" i="10" l="1"/>
  <c r="P4241" i="10"/>
  <c r="N4241" i="10"/>
  <c r="M4241" i="10"/>
  <c r="F4242" i="10"/>
  <c r="Q4241" i="10" l="1"/>
  <c r="H4242" i="10"/>
  <c r="D4243" i="10"/>
  <c r="E4243" i="10" s="1"/>
  <c r="C4244" i="10" s="1"/>
  <c r="L4242" i="10" l="1"/>
  <c r="F4243" i="10"/>
  <c r="O4242" i="10" l="1"/>
  <c r="P4242" i="10"/>
  <c r="N4242" i="10"/>
  <c r="M4242" i="10"/>
  <c r="L4243" i="10"/>
  <c r="H4243" i="10"/>
  <c r="D4244" i="10"/>
  <c r="E4244" i="10" s="1"/>
  <c r="C4245" i="10" s="1"/>
  <c r="P4243" i="10" l="1"/>
  <c r="O4243" i="10"/>
  <c r="Q4242" i="10"/>
  <c r="N4243" i="10"/>
  <c r="M4243" i="10"/>
  <c r="F4244" i="10"/>
  <c r="Q4243" i="10" l="1"/>
  <c r="H4244" i="10"/>
  <c r="D4245" i="10"/>
  <c r="E4245" i="10" s="1"/>
  <c r="C4246" i="10" s="1"/>
  <c r="L4244" i="10" l="1"/>
  <c r="F4245" i="10"/>
  <c r="H4245" i="10" s="1"/>
  <c r="O4244" i="10" l="1"/>
  <c r="P4244" i="10"/>
  <c r="M4244" i="10"/>
  <c r="N4244" i="10"/>
  <c r="L4245" i="10"/>
  <c r="D4246" i="10"/>
  <c r="E4246" i="10" s="1"/>
  <c r="C4247" i="10" s="1"/>
  <c r="P4245" i="10" l="1"/>
  <c r="O4245" i="10"/>
  <c r="Q4244" i="10"/>
  <c r="M4245" i="10"/>
  <c r="N4245" i="10"/>
  <c r="F4246" i="10"/>
  <c r="Q4245" i="10" l="1"/>
  <c r="H4246" i="10"/>
  <c r="D4247" i="10"/>
  <c r="E4247" i="10" s="1"/>
  <c r="C4248" i="10" s="1"/>
  <c r="L4246" i="10" l="1"/>
  <c r="F4247" i="10"/>
  <c r="P4246" i="10" l="1"/>
  <c r="O4246" i="10"/>
  <c r="N4246" i="10"/>
  <c r="M4246" i="10"/>
  <c r="L4247" i="10"/>
  <c r="H4247" i="10"/>
  <c r="D4248" i="10"/>
  <c r="E4248" i="10" s="1"/>
  <c r="C4249" i="10" s="1"/>
  <c r="O4247" i="10" l="1"/>
  <c r="P4247" i="10"/>
  <c r="Q4246" i="10"/>
  <c r="N4247" i="10"/>
  <c r="M4247" i="10"/>
  <c r="F4248" i="10"/>
  <c r="Q4247" i="10" l="1"/>
  <c r="H4248" i="10"/>
  <c r="D4249" i="10"/>
  <c r="E4249" i="10" s="1"/>
  <c r="C4250" i="10" s="1"/>
  <c r="L4248" i="10" l="1"/>
  <c r="F4249" i="10"/>
  <c r="P4248" i="10" l="1"/>
  <c r="O4248" i="10"/>
  <c r="N4248" i="10"/>
  <c r="M4248" i="10"/>
  <c r="L4249" i="10"/>
  <c r="H4249" i="10"/>
  <c r="D4250" i="10"/>
  <c r="E4250" i="10" s="1"/>
  <c r="C4251" i="10" s="1"/>
  <c r="O4249" i="10" l="1"/>
  <c r="P4249" i="10"/>
  <c r="Q4248" i="10"/>
  <c r="N4249" i="10"/>
  <c r="M4249" i="10"/>
  <c r="F4250" i="10"/>
  <c r="Q4249" i="10" l="1"/>
  <c r="H4250" i="10"/>
  <c r="D4251" i="10"/>
  <c r="E4251" i="10" s="1"/>
  <c r="C4252" i="10" s="1"/>
  <c r="L4250" i="10" l="1"/>
  <c r="F4251" i="10"/>
  <c r="H4251" i="10" s="1"/>
  <c r="O4250" i="10" l="1"/>
  <c r="P4250" i="10"/>
  <c r="M4250" i="10"/>
  <c r="N4250" i="10"/>
  <c r="L4251" i="10"/>
  <c r="D4252" i="10"/>
  <c r="E4252" i="10" s="1"/>
  <c r="C4253" i="10" s="1"/>
  <c r="P4251" i="10" l="1"/>
  <c r="O4251" i="10"/>
  <c r="Q4250" i="10"/>
  <c r="M4251" i="10"/>
  <c r="N4251" i="10"/>
  <c r="F4252" i="10"/>
  <c r="Q4251" i="10" l="1"/>
  <c r="H4252" i="10"/>
  <c r="D4253" i="10"/>
  <c r="E4253" i="10" s="1"/>
  <c r="C4254" i="10" s="1"/>
  <c r="L4252" i="10" l="1"/>
  <c r="F4253" i="10"/>
  <c r="P4252" i="10" l="1"/>
  <c r="O4252" i="10"/>
  <c r="N4252" i="10"/>
  <c r="M4252" i="10"/>
  <c r="L4253" i="10"/>
  <c r="H4253" i="10"/>
  <c r="D4254" i="10"/>
  <c r="E4254" i="10" s="1"/>
  <c r="C4255" i="10" s="1"/>
  <c r="P4253" i="10" l="1"/>
  <c r="O4253" i="10"/>
  <c r="Q4252" i="10"/>
  <c r="N4253" i="10"/>
  <c r="M4253" i="10"/>
  <c r="F4254" i="10"/>
  <c r="Q4253" i="10" l="1"/>
  <c r="H4254" i="10"/>
  <c r="D4255" i="10"/>
  <c r="E4255" i="10" s="1"/>
  <c r="C4256" i="10" s="1"/>
  <c r="L4254" i="10" l="1"/>
  <c r="F4255" i="10"/>
  <c r="H4255" i="10" s="1"/>
  <c r="P4254" i="10" l="1"/>
  <c r="O4254" i="10"/>
  <c r="M4254" i="10"/>
  <c r="N4254" i="10"/>
  <c r="L4255" i="10"/>
  <c r="D4256" i="10"/>
  <c r="E4256" i="10" s="1"/>
  <c r="C4257" i="10" s="1"/>
  <c r="O4255" i="10" l="1"/>
  <c r="P4255" i="10"/>
  <c r="Q4254" i="10"/>
  <c r="N4255" i="10"/>
  <c r="M4255" i="10"/>
  <c r="F4256" i="10"/>
  <c r="Q4255" i="10" l="1"/>
  <c r="L4256" i="10"/>
  <c r="H4256" i="10"/>
  <c r="D4257" i="10"/>
  <c r="E4257" i="10" s="1"/>
  <c r="C4258" i="10" s="1"/>
  <c r="P4256" i="10" l="1"/>
  <c r="O4256" i="10"/>
  <c r="N4256" i="10"/>
  <c r="M4256" i="10"/>
  <c r="F4257" i="10"/>
  <c r="Q4256" i="10" l="1"/>
  <c r="H4257" i="10"/>
  <c r="D4258" i="10"/>
  <c r="E4258" i="10" s="1"/>
  <c r="C4259" i="10" s="1"/>
  <c r="L4257" i="10" l="1"/>
  <c r="F4258" i="10"/>
  <c r="H4258" i="10" s="1"/>
  <c r="O4257" i="10" l="1"/>
  <c r="P4257" i="10"/>
  <c r="M4257" i="10"/>
  <c r="N4257" i="10"/>
  <c r="D4259" i="10"/>
  <c r="E4259" i="10" s="1"/>
  <c r="C4260" i="10" s="1"/>
  <c r="Q4257" i="10" l="1"/>
  <c r="L4258" i="10"/>
  <c r="F4259" i="10"/>
  <c r="H4259" i="10" s="1"/>
  <c r="P4258" i="10" l="1"/>
  <c r="O4258" i="10"/>
  <c r="M4258" i="10"/>
  <c r="N4258" i="10"/>
  <c r="L4259" i="10"/>
  <c r="D4260" i="10"/>
  <c r="E4260" i="10" s="1"/>
  <c r="C4261" i="10" s="1"/>
  <c r="P4259" i="10" l="1"/>
  <c r="O4259" i="10"/>
  <c r="Q4258" i="10"/>
  <c r="M4259" i="10"/>
  <c r="N4259" i="10"/>
  <c r="F4260" i="10"/>
  <c r="Q4259" i="10" l="1"/>
  <c r="H4260" i="10"/>
  <c r="D4261" i="10"/>
  <c r="E4261" i="10" s="1"/>
  <c r="C4262" i="10" s="1"/>
  <c r="L4260" i="10" l="1"/>
  <c r="F4261" i="10"/>
  <c r="P4260" i="10" l="1"/>
  <c r="O4260" i="10"/>
  <c r="N4260" i="10"/>
  <c r="M4260" i="10"/>
  <c r="L4261" i="10"/>
  <c r="H4261" i="10"/>
  <c r="D4262" i="10"/>
  <c r="E4262" i="10" s="1"/>
  <c r="C4263" i="10" s="1"/>
  <c r="P4261" i="10" l="1"/>
  <c r="O4261" i="10"/>
  <c r="Q4260" i="10"/>
  <c r="N4261" i="10"/>
  <c r="M4261" i="10"/>
  <c r="F4262" i="10"/>
  <c r="Q4261" i="10" l="1"/>
  <c r="H4262" i="10"/>
  <c r="D4263" i="10"/>
  <c r="E4263" i="10" s="1"/>
  <c r="C4264" i="10" s="1"/>
  <c r="L4262" i="10" l="1"/>
  <c r="F4263" i="10"/>
  <c r="H4263" i="10" s="1"/>
  <c r="O4262" i="10" l="1"/>
  <c r="P4262" i="10"/>
  <c r="M4262" i="10"/>
  <c r="N4262" i="10"/>
  <c r="L4263" i="10"/>
  <c r="D4264" i="10"/>
  <c r="E4264" i="10" s="1"/>
  <c r="C4265" i="10" s="1"/>
  <c r="O4263" i="10" l="1"/>
  <c r="P4263" i="10"/>
  <c r="Q4262" i="10"/>
  <c r="M4263" i="10"/>
  <c r="N4263" i="10"/>
  <c r="F4264" i="10"/>
  <c r="Q4263" i="10" l="1"/>
  <c r="H4264" i="10"/>
  <c r="D4265" i="10"/>
  <c r="E4265" i="10" s="1"/>
  <c r="C4266" i="10" s="1"/>
  <c r="L4264" i="10" l="1"/>
  <c r="F4265" i="10"/>
  <c r="O4264" i="10" l="1"/>
  <c r="P4264" i="10"/>
  <c r="N4264" i="10"/>
  <c r="M4264" i="10"/>
  <c r="L4265" i="10"/>
  <c r="H4265" i="10"/>
  <c r="D4266" i="10"/>
  <c r="E4266" i="10" s="1"/>
  <c r="C4267" i="10" s="1"/>
  <c r="P4265" i="10" l="1"/>
  <c r="O4265" i="10"/>
  <c r="Q4264" i="10"/>
  <c r="N4265" i="10"/>
  <c r="M4265" i="10"/>
  <c r="F47" i="11"/>
  <c r="C48" i="11"/>
  <c r="F4266" i="10"/>
  <c r="Q4265" i="10" l="1"/>
  <c r="H4266" i="10"/>
  <c r="D4267" i="10"/>
  <c r="E4267" i="10" s="1"/>
  <c r="C4268" i="10" s="1"/>
  <c r="L4266" i="10" l="1"/>
  <c r="F4267" i="10"/>
  <c r="P4266" i="10" l="1"/>
  <c r="O4266" i="10"/>
  <c r="N4266" i="10"/>
  <c r="M4266" i="10"/>
  <c r="L4267" i="10"/>
  <c r="H4267" i="10"/>
  <c r="D4268" i="10"/>
  <c r="E4268" i="10" s="1"/>
  <c r="C4269" i="10" s="1"/>
  <c r="Q4266" i="10" l="1"/>
  <c r="P4267" i="10"/>
  <c r="O4267" i="10"/>
  <c r="N4267" i="10"/>
  <c r="M4267" i="10"/>
  <c r="F4268" i="10"/>
  <c r="Q4267" i="10" l="1"/>
  <c r="H4268" i="10"/>
  <c r="D4269" i="10"/>
  <c r="E4269" i="10" s="1"/>
  <c r="C4270" i="10" s="1"/>
  <c r="L4268" i="10" l="1"/>
  <c r="F4269" i="10"/>
  <c r="H4269" i="10" s="1"/>
  <c r="P4268" i="10" l="1"/>
  <c r="O4268" i="10"/>
  <c r="M4268" i="10"/>
  <c r="N4268" i="10"/>
  <c r="L4269" i="10"/>
  <c r="D4270" i="10"/>
  <c r="E4270" i="10" s="1"/>
  <c r="C4271" i="10" s="1"/>
  <c r="O4269" i="10" l="1"/>
  <c r="P4269" i="10"/>
  <c r="Q4268" i="10"/>
  <c r="M4269" i="10"/>
  <c r="N4269" i="10"/>
  <c r="F4270" i="10"/>
  <c r="Q4269" i="10" l="1"/>
  <c r="L4270" i="10"/>
  <c r="H4270" i="10"/>
  <c r="D4271" i="10"/>
  <c r="E4271" i="10" s="1"/>
  <c r="C4272" i="10" s="1"/>
  <c r="O4270" i="10" l="1"/>
  <c r="P4270" i="10"/>
  <c r="N4270" i="10"/>
  <c r="M4270" i="10"/>
  <c r="F4271" i="10"/>
  <c r="Q4270" i="10" l="1"/>
  <c r="H4271" i="10"/>
  <c r="D4272" i="10"/>
  <c r="E4272" i="10" s="1"/>
  <c r="C4273" i="10" s="1"/>
  <c r="L4271" i="10" l="1"/>
  <c r="F4272" i="10"/>
  <c r="H4272" i="10" s="1"/>
  <c r="P4271" i="10" l="1"/>
  <c r="O4271" i="10"/>
  <c r="M4271" i="10"/>
  <c r="N4271" i="10"/>
  <c r="L4272" i="10"/>
  <c r="D4273" i="10"/>
  <c r="E4273" i="10" s="1"/>
  <c r="C4274" i="10" s="1"/>
  <c r="O4272" i="10" l="1"/>
  <c r="P4272" i="10"/>
  <c r="Q4271" i="10"/>
  <c r="M4272" i="10"/>
  <c r="N4272" i="10"/>
  <c r="F4273" i="10"/>
  <c r="Q4272" i="10" l="1"/>
  <c r="H4273" i="10"/>
  <c r="D4274" i="10"/>
  <c r="E4274" i="10" s="1"/>
  <c r="C4275" i="10" s="1"/>
  <c r="L4273" i="10" l="1"/>
  <c r="F4274" i="10"/>
  <c r="H4274" i="10" s="1"/>
  <c r="P4273" i="10" l="1"/>
  <c r="O4273" i="10"/>
  <c r="M4273" i="10"/>
  <c r="N4273" i="10"/>
  <c r="L4274" i="10"/>
  <c r="D4275" i="10"/>
  <c r="E4275" i="10" s="1"/>
  <c r="C4276" i="10" s="1"/>
  <c r="O4274" i="10" l="1"/>
  <c r="P4274" i="10"/>
  <c r="Q4273" i="10"/>
  <c r="M4274" i="10"/>
  <c r="N4274" i="10"/>
  <c r="D48" i="11"/>
  <c r="E48" i="11"/>
  <c r="F4275" i="10"/>
  <c r="Q4274" i="10" l="1"/>
  <c r="L4275" i="10"/>
  <c r="H4275" i="10"/>
  <c r="D4276" i="10"/>
  <c r="E4276" i="10" s="1"/>
  <c r="C4277" i="10" s="1"/>
  <c r="O4275" i="10" l="1"/>
  <c r="P4275" i="10"/>
  <c r="N4275" i="10"/>
  <c r="M4275" i="10"/>
  <c r="F4276" i="10"/>
  <c r="Q4275" i="10" l="1"/>
  <c r="H4276" i="10"/>
  <c r="D4277" i="10"/>
  <c r="E4277" i="10" s="1"/>
  <c r="C4278" i="10" s="1"/>
  <c r="L4276" i="10" l="1"/>
  <c r="F4277" i="10"/>
  <c r="O4276" i="10" l="1"/>
  <c r="P4276" i="10"/>
  <c r="M4276" i="10"/>
  <c r="N4276" i="10"/>
  <c r="L4277" i="10"/>
  <c r="H4277" i="10"/>
  <c r="D4278" i="10"/>
  <c r="E4278" i="10" s="1"/>
  <c r="C4279" i="10" s="1"/>
  <c r="P4277" i="10" l="1"/>
  <c r="O4277" i="10"/>
  <c r="Q4276" i="10"/>
  <c r="M4277" i="10"/>
  <c r="N4277" i="10"/>
  <c r="F4278" i="10"/>
  <c r="Q4277" i="10" l="1"/>
  <c r="H4278" i="10"/>
  <c r="D4279" i="10"/>
  <c r="E4279" i="10" s="1"/>
  <c r="C4280" i="10" s="1"/>
  <c r="L4278" i="10" l="1"/>
  <c r="F4279" i="10"/>
  <c r="H4279" i="10" s="1"/>
  <c r="O4278" i="10" l="1"/>
  <c r="P4278" i="10"/>
  <c r="M4278" i="10"/>
  <c r="N4278" i="10"/>
  <c r="L4279" i="10"/>
  <c r="D4280" i="10"/>
  <c r="E4280" i="10" s="1"/>
  <c r="C4281" i="10" s="1"/>
  <c r="O4279" i="10" l="1"/>
  <c r="P4279" i="10"/>
  <c r="Q4278" i="10"/>
  <c r="M4279" i="10"/>
  <c r="N4279" i="10"/>
  <c r="F4280" i="10"/>
  <c r="Q4279" i="10" l="1"/>
  <c r="L4280" i="10"/>
  <c r="H4280" i="10"/>
  <c r="D4281" i="10"/>
  <c r="E4281" i="10" s="1"/>
  <c r="C4282" i="10" s="1"/>
  <c r="P4280" i="10" l="1"/>
  <c r="O4280" i="10"/>
  <c r="N4280" i="10"/>
  <c r="M4280" i="10"/>
  <c r="F4281" i="10"/>
  <c r="Q4280" i="10" l="1"/>
  <c r="H4281" i="10"/>
  <c r="D4282" i="10"/>
  <c r="E4282" i="10" s="1"/>
  <c r="C4283" i="10" s="1"/>
  <c r="L4281" i="10" l="1"/>
  <c r="F4282" i="10"/>
  <c r="H4282" i="10" s="1"/>
  <c r="O4281" i="10" l="1"/>
  <c r="P4281" i="10"/>
  <c r="M4281" i="10"/>
  <c r="N4281" i="10"/>
  <c r="L4282" i="10"/>
  <c r="D4283" i="10"/>
  <c r="E4283" i="10" s="1"/>
  <c r="C4284" i="10" s="1"/>
  <c r="P4282" i="10" l="1"/>
  <c r="O4282" i="10"/>
  <c r="Q4281" i="10"/>
  <c r="M4282" i="10"/>
  <c r="N4282" i="10"/>
  <c r="F4283" i="10"/>
  <c r="Q4282" i="10" l="1"/>
  <c r="L4283" i="10"/>
  <c r="H4283" i="10"/>
  <c r="D4284" i="10"/>
  <c r="E4284" i="10" s="1"/>
  <c r="C4285" i="10" s="1"/>
  <c r="O4283" i="10" l="1"/>
  <c r="P4283" i="10"/>
  <c r="N4283" i="10"/>
  <c r="M4283" i="10"/>
  <c r="F4284" i="10"/>
  <c r="Q4283" i="10" l="1"/>
  <c r="H4284" i="10"/>
  <c r="D4285" i="10"/>
  <c r="E4285" i="10" s="1"/>
  <c r="C4286" i="10" s="1"/>
  <c r="L4284" i="10" l="1"/>
  <c r="F4285" i="10"/>
  <c r="H4285" i="10" s="1"/>
  <c r="P4284" i="10" l="1"/>
  <c r="O4284" i="10"/>
  <c r="M4284" i="10"/>
  <c r="N4284" i="10"/>
  <c r="D4286" i="10"/>
  <c r="E4286" i="10" s="1"/>
  <c r="C4287" i="10" s="1"/>
  <c r="Q4284" i="10" l="1"/>
  <c r="L4285" i="10"/>
  <c r="F4286" i="10"/>
  <c r="H4286" i="10" s="1"/>
  <c r="O4285" i="10" l="1"/>
  <c r="P4285" i="10"/>
  <c r="M4285" i="10"/>
  <c r="N4285" i="10"/>
  <c r="L4286" i="10"/>
  <c r="D4287" i="10"/>
  <c r="E4287" i="10" s="1"/>
  <c r="C4288" i="10" s="1"/>
  <c r="Q4285" i="10" l="1"/>
  <c r="P4286" i="10"/>
  <c r="O4286" i="10"/>
  <c r="M4286" i="10"/>
  <c r="N4286" i="10"/>
  <c r="F4287" i="10"/>
  <c r="Q4286" i="10" l="1"/>
  <c r="H4287" i="10"/>
  <c r="D4288" i="10"/>
  <c r="E4288" i="10" s="1"/>
  <c r="C4289" i="10" s="1"/>
  <c r="L4287" i="10" l="1"/>
  <c r="F4288" i="10"/>
  <c r="H4288" i="10" s="1"/>
  <c r="O4287" i="10" l="1"/>
  <c r="P4287" i="10"/>
  <c r="M4287" i="10"/>
  <c r="N4287" i="10"/>
  <c r="L4288" i="10"/>
  <c r="D4289" i="10"/>
  <c r="E4289" i="10" s="1"/>
  <c r="C4290" i="10" s="1"/>
  <c r="P4288" i="10" l="1"/>
  <c r="O4288" i="10"/>
  <c r="Q4287" i="10"/>
  <c r="M4288" i="10"/>
  <c r="N4288" i="10"/>
  <c r="F4289" i="10"/>
  <c r="Q4288" i="10" l="1"/>
  <c r="H4289" i="10"/>
  <c r="D4290" i="10"/>
  <c r="E4290" i="10" s="1"/>
  <c r="C4291" i="10" s="1"/>
  <c r="L4289" i="10" l="1"/>
  <c r="F4290" i="10"/>
  <c r="O4289" i="10" l="1"/>
  <c r="P4289" i="10"/>
  <c r="N4289" i="10"/>
  <c r="M4289" i="10"/>
  <c r="L4290" i="10"/>
  <c r="H4290" i="10"/>
  <c r="D4291" i="10"/>
  <c r="E4291" i="10" s="1"/>
  <c r="C4292" i="10" s="1"/>
  <c r="O4290" i="10" l="1"/>
  <c r="P4290" i="10"/>
  <c r="Q4289" i="10"/>
  <c r="N4290" i="10"/>
  <c r="M4290" i="10"/>
  <c r="F4291" i="10"/>
  <c r="Q4290" i="10" l="1"/>
  <c r="H4291" i="10"/>
  <c r="D4292" i="10"/>
  <c r="E4292" i="10" s="1"/>
  <c r="C4293" i="10" s="1"/>
  <c r="L4291" i="10" l="1"/>
  <c r="F4292" i="10"/>
  <c r="H4292" i="10" s="1"/>
  <c r="P4291" i="10" l="1"/>
  <c r="O4291" i="10"/>
  <c r="M4291" i="10"/>
  <c r="N4291" i="10"/>
  <c r="D4293" i="10"/>
  <c r="E4293" i="10" s="1"/>
  <c r="C4294" i="10" s="1"/>
  <c r="Q4291" i="10" l="1"/>
  <c r="L4292" i="10"/>
  <c r="F4293" i="10"/>
  <c r="H4293" i="10" s="1"/>
  <c r="O4292" i="10" l="1"/>
  <c r="P4292" i="10"/>
  <c r="M4292" i="10"/>
  <c r="N4292" i="10"/>
  <c r="L4293" i="10"/>
  <c r="D4294" i="10"/>
  <c r="E4294" i="10" s="1"/>
  <c r="C4295" i="10" s="1"/>
  <c r="O4293" i="10" l="1"/>
  <c r="P4293" i="10"/>
  <c r="Q4292" i="10"/>
  <c r="M4293" i="10"/>
  <c r="N4293" i="10"/>
  <c r="F4294" i="10"/>
  <c r="Q4293" i="10" l="1"/>
  <c r="L4294" i="10"/>
  <c r="H4294" i="10"/>
  <c r="D4295" i="10"/>
  <c r="E4295" i="10" s="1"/>
  <c r="C4296" i="10" s="1"/>
  <c r="O4294" i="10" l="1"/>
  <c r="P4294" i="10"/>
  <c r="N4294" i="10"/>
  <c r="M4294" i="10"/>
  <c r="F4295" i="10"/>
  <c r="Q4294" i="10" l="1"/>
  <c r="H4295" i="10"/>
  <c r="D4296" i="10"/>
  <c r="E4296" i="10" s="1"/>
  <c r="C4297" i="10" s="1"/>
  <c r="L4295" i="10" l="1"/>
  <c r="F4296" i="10"/>
  <c r="H4296" i="10" s="1"/>
  <c r="O4295" i="10" l="1"/>
  <c r="P4295" i="10"/>
  <c r="M4295" i="10"/>
  <c r="N4295" i="10"/>
  <c r="L4296" i="10"/>
  <c r="D4297" i="10"/>
  <c r="E4297" i="10" s="1"/>
  <c r="C4298" i="10" s="1"/>
  <c r="P4296" i="10" l="1"/>
  <c r="O4296" i="10"/>
  <c r="Q4295" i="10"/>
  <c r="M4296" i="10"/>
  <c r="N4296" i="10"/>
  <c r="F4297" i="10"/>
  <c r="Q4296" i="10" l="1"/>
  <c r="L4297" i="10"/>
  <c r="H4297" i="10"/>
  <c r="D4298" i="10"/>
  <c r="E4298" i="10" s="1"/>
  <c r="C4299" i="10" s="1"/>
  <c r="P4297" i="10" l="1"/>
  <c r="O4297" i="10"/>
  <c r="N4297" i="10"/>
  <c r="M4297" i="10"/>
  <c r="F4298" i="10"/>
  <c r="Q4297" i="10" l="1"/>
  <c r="H4298" i="10"/>
  <c r="D4299" i="10"/>
  <c r="E4299" i="10" s="1"/>
  <c r="C4300" i="10" s="1"/>
  <c r="L4298" i="10" l="1"/>
  <c r="F4299" i="10"/>
  <c r="O4298" i="10" l="1"/>
  <c r="P4298" i="10"/>
  <c r="M4298" i="10"/>
  <c r="N4298" i="10"/>
  <c r="L4299" i="10"/>
  <c r="H4299" i="10"/>
  <c r="D4300" i="10"/>
  <c r="E4300" i="10" s="1"/>
  <c r="C4301" i="10" s="1"/>
  <c r="O4299" i="10" l="1"/>
  <c r="P4299" i="10"/>
  <c r="Q4298" i="10"/>
  <c r="N4299" i="10"/>
  <c r="M4299" i="10"/>
  <c r="F4300" i="10"/>
  <c r="Q4299" i="10" l="1"/>
  <c r="H4300" i="10"/>
  <c r="D4301" i="10"/>
  <c r="E4301" i="10" s="1"/>
  <c r="C4302" i="10" s="1"/>
  <c r="L4300" i="10" l="1"/>
  <c r="F4301" i="10"/>
  <c r="O4300" i="10" l="1"/>
  <c r="P4300" i="10"/>
  <c r="N4300" i="10"/>
  <c r="M4300" i="10"/>
  <c r="L4301" i="10"/>
  <c r="H4301" i="10"/>
  <c r="D4302" i="10"/>
  <c r="E4302" i="10" s="1"/>
  <c r="C4303" i="10" s="1"/>
  <c r="O4301" i="10" l="1"/>
  <c r="P4301" i="10"/>
  <c r="Q4300" i="10"/>
  <c r="N4301" i="10"/>
  <c r="M4301" i="10"/>
  <c r="F4302" i="10"/>
  <c r="Q4301" i="10" l="1"/>
  <c r="H4302" i="10"/>
  <c r="D4303" i="10"/>
  <c r="E4303" i="10" s="1"/>
  <c r="C4304" i="10" s="1"/>
  <c r="L4302" i="10" l="1"/>
  <c r="F4303" i="10"/>
  <c r="H4303" i="10" s="1"/>
  <c r="O4302" i="10" l="1"/>
  <c r="P4302" i="10"/>
  <c r="M4302" i="10"/>
  <c r="N4302" i="10"/>
  <c r="L4303" i="10"/>
  <c r="D4304" i="10"/>
  <c r="E4304" i="10" s="1"/>
  <c r="C4305" i="10" s="1"/>
  <c r="P4303" i="10" l="1"/>
  <c r="O4303" i="10"/>
  <c r="Q4302" i="10"/>
  <c r="M4303" i="10"/>
  <c r="N4303" i="10"/>
  <c r="F4304" i="10"/>
  <c r="Q4303" i="10" l="1"/>
  <c r="L4304" i="10"/>
  <c r="H4304" i="10"/>
  <c r="D4305" i="10"/>
  <c r="E4305" i="10" s="1"/>
  <c r="C4306" i="10" s="1"/>
  <c r="O4304" i="10" l="1"/>
  <c r="P4304" i="10"/>
  <c r="N4304" i="10"/>
  <c r="M4304" i="10"/>
  <c r="F4305" i="10"/>
  <c r="Q4304" i="10" l="1"/>
  <c r="H4305" i="10"/>
  <c r="D4306" i="10"/>
  <c r="E4306" i="10" s="1"/>
  <c r="C4307" i="10" s="1"/>
  <c r="L4305" i="10" l="1"/>
  <c r="F4306" i="10"/>
  <c r="P4305" i="10" l="1"/>
  <c r="O4305" i="10"/>
  <c r="N4305" i="10"/>
  <c r="M4305" i="10"/>
  <c r="L4306" i="10"/>
  <c r="H4306" i="10"/>
  <c r="D4307" i="10"/>
  <c r="E4307" i="10" s="1"/>
  <c r="C4308" i="10" s="1"/>
  <c r="Q4305" i="10" l="1"/>
  <c r="P4306" i="10"/>
  <c r="O4306" i="10"/>
  <c r="N4306" i="10"/>
  <c r="M4306" i="10"/>
  <c r="F4307" i="10"/>
  <c r="Q4306" i="10" l="1"/>
  <c r="H4307" i="10"/>
  <c r="D4308" i="10"/>
  <c r="E4308" i="10" s="1"/>
  <c r="C4309" i="10" s="1"/>
  <c r="L4307" i="10" l="1"/>
  <c r="F4308" i="10"/>
  <c r="H4308" i="10" s="1"/>
  <c r="P4307" i="10" l="1"/>
  <c r="O4307" i="10"/>
  <c r="M4307" i="10"/>
  <c r="N4307" i="10"/>
  <c r="L4308" i="10"/>
  <c r="D4309" i="10"/>
  <c r="E4309" i="10" s="1"/>
  <c r="C4310" i="10" s="1"/>
  <c r="Q4307" i="10" l="1"/>
  <c r="P4308" i="10"/>
  <c r="O4308" i="10"/>
  <c r="M4308" i="10"/>
  <c r="N4308" i="10"/>
  <c r="F4309" i="10"/>
  <c r="Q4308" i="10" l="1"/>
  <c r="L4309" i="10"/>
  <c r="H4309" i="10"/>
  <c r="D4310" i="10"/>
  <c r="E4310" i="10" s="1"/>
  <c r="C4311" i="10" s="1"/>
  <c r="O4309" i="10" l="1"/>
  <c r="P4309" i="10"/>
  <c r="N4309" i="10"/>
  <c r="M4309" i="10"/>
  <c r="F4310" i="10"/>
  <c r="Q4309" i="10" l="1"/>
  <c r="H4310" i="10"/>
  <c r="D4311" i="10"/>
  <c r="E4311" i="10" s="1"/>
  <c r="C4312" i="10" s="1"/>
  <c r="L4310" i="10" l="1"/>
  <c r="F4311" i="10"/>
  <c r="H4311" i="10" s="1"/>
  <c r="P4310" i="10" l="1"/>
  <c r="O4310" i="10"/>
  <c r="M4310" i="10"/>
  <c r="N4310" i="10"/>
  <c r="L4311" i="10"/>
  <c r="D4312" i="10"/>
  <c r="E4312" i="10" s="1"/>
  <c r="C4313" i="10" s="1"/>
  <c r="O4311" i="10" l="1"/>
  <c r="P4311" i="10"/>
  <c r="Q4310" i="10"/>
  <c r="M4311" i="10"/>
  <c r="N4311" i="10"/>
  <c r="F4312" i="10"/>
  <c r="Q4311" i="10" l="1"/>
  <c r="H4312" i="10"/>
  <c r="D4313" i="10"/>
  <c r="E4313" i="10" s="1"/>
  <c r="C4314" i="10" s="1"/>
  <c r="L4312" i="10" l="1"/>
  <c r="F4313" i="10"/>
  <c r="P4312" i="10" l="1"/>
  <c r="O4312" i="10"/>
  <c r="M4312" i="10"/>
  <c r="N4312" i="10"/>
  <c r="L4313" i="10"/>
  <c r="H4313" i="10"/>
  <c r="D4314" i="10"/>
  <c r="E4314" i="10" s="1"/>
  <c r="C4315" i="10" s="1"/>
  <c r="O4313" i="10" l="1"/>
  <c r="P4313" i="10"/>
  <c r="Q4312" i="10"/>
  <c r="N4313" i="10"/>
  <c r="M4313" i="10"/>
  <c r="F4314" i="10"/>
  <c r="Q4313" i="10" l="1"/>
  <c r="H4314" i="10"/>
  <c r="D4315" i="10"/>
  <c r="E4315" i="10" s="1"/>
  <c r="C4316" i="10" s="1"/>
  <c r="L4314" i="10" l="1"/>
  <c r="F4315" i="10"/>
  <c r="P4314" i="10" l="1"/>
  <c r="O4314" i="10"/>
  <c r="N4314" i="10"/>
  <c r="M4314" i="10"/>
  <c r="L4315" i="10"/>
  <c r="H4315" i="10"/>
  <c r="D4316" i="10"/>
  <c r="E4316" i="10" s="1"/>
  <c r="C4317" i="10" s="1"/>
  <c r="Q4314" i="10" l="1"/>
  <c r="P4315" i="10"/>
  <c r="O4315" i="10"/>
  <c r="N4315" i="10"/>
  <c r="M4315" i="10"/>
  <c r="F4316" i="10"/>
  <c r="Q4315" i="10" l="1"/>
  <c r="H4316" i="10"/>
  <c r="D4317" i="10"/>
  <c r="E4317" i="10" s="1"/>
  <c r="C4318" i="10" s="1"/>
  <c r="L4316" i="10" l="1"/>
  <c r="F4317" i="10"/>
  <c r="O4316" i="10" l="1"/>
  <c r="P4316" i="10"/>
  <c r="N4316" i="10"/>
  <c r="M4316" i="10"/>
  <c r="L4317" i="10"/>
  <c r="H4317" i="10"/>
  <c r="D4318" i="10"/>
  <c r="E4318" i="10" s="1"/>
  <c r="C4319" i="10" s="1"/>
  <c r="O4317" i="10" l="1"/>
  <c r="P4317" i="10"/>
  <c r="Q4316" i="10"/>
  <c r="N4317" i="10"/>
  <c r="M4317" i="10"/>
  <c r="F4318" i="10"/>
  <c r="Q4317" i="10" l="1"/>
  <c r="H4318" i="10"/>
  <c r="D4319" i="10"/>
  <c r="E4319" i="10" s="1"/>
  <c r="C4320" i="10" s="1"/>
  <c r="L4318" i="10" l="1"/>
  <c r="F4319" i="10"/>
  <c r="P4318" i="10" l="1"/>
  <c r="O4318" i="10"/>
  <c r="M4318" i="10"/>
  <c r="N4318" i="10"/>
  <c r="L4319" i="10"/>
  <c r="H4319" i="10"/>
  <c r="D4320" i="10"/>
  <c r="E4320" i="10" s="1"/>
  <c r="C4321" i="10" s="1"/>
  <c r="P4319" i="10" l="1"/>
  <c r="O4319" i="10"/>
  <c r="Q4318" i="10"/>
  <c r="M4319" i="10"/>
  <c r="N4319" i="10"/>
  <c r="F4320" i="10"/>
  <c r="Q4319" i="10" l="1"/>
  <c r="H4320" i="10"/>
  <c r="D4321" i="10"/>
  <c r="E4321" i="10" s="1"/>
  <c r="C4322" i="10" s="1"/>
  <c r="L4320" i="10" l="1"/>
  <c r="F4321" i="10"/>
  <c r="H4321" i="10" s="1"/>
  <c r="O4320" i="10" l="1"/>
  <c r="P4320" i="10"/>
  <c r="M4320" i="10"/>
  <c r="N4320" i="10"/>
  <c r="L4321" i="10"/>
  <c r="D4322" i="10"/>
  <c r="E4322" i="10" s="1"/>
  <c r="C4323" i="10" s="1"/>
  <c r="P4321" i="10" l="1"/>
  <c r="O4321" i="10"/>
  <c r="Q4320" i="10"/>
  <c r="M4321" i="10"/>
  <c r="N4321" i="10"/>
  <c r="F4322" i="10"/>
  <c r="Q4321" i="10" l="1"/>
  <c r="L4322" i="10"/>
  <c r="H4322" i="10"/>
  <c r="D4323" i="10"/>
  <c r="E4323" i="10" s="1"/>
  <c r="C4324" i="10" s="1"/>
  <c r="P4322" i="10" l="1"/>
  <c r="O4322" i="10"/>
  <c r="N4322" i="10"/>
  <c r="M4322" i="10"/>
  <c r="F4323" i="10"/>
  <c r="Q4322" i="10" l="1"/>
  <c r="H4323" i="10"/>
  <c r="D4324" i="10"/>
  <c r="E4324" i="10" s="1"/>
  <c r="C4325" i="10" s="1"/>
  <c r="L4323" i="10" l="1"/>
  <c r="F4324" i="10"/>
  <c r="H4324" i="10" s="1"/>
  <c r="O4323" i="10" l="1"/>
  <c r="P4323" i="10"/>
  <c r="M4323" i="10"/>
  <c r="N4323" i="10"/>
  <c r="L4324" i="10"/>
  <c r="D4325" i="10"/>
  <c r="E4325" i="10" s="1"/>
  <c r="C4326" i="10" s="1"/>
  <c r="P4324" i="10" l="1"/>
  <c r="O4324" i="10"/>
  <c r="Q4323" i="10"/>
  <c r="M4324" i="10"/>
  <c r="N4324" i="10"/>
  <c r="F4325" i="10"/>
  <c r="Q4324" i="10" l="1"/>
  <c r="H4325" i="10"/>
  <c r="D4326" i="10"/>
  <c r="E4326" i="10" s="1"/>
  <c r="C4327" i="10" s="1"/>
  <c r="L4325" i="10" l="1"/>
  <c r="F4326" i="10"/>
  <c r="O4325" i="10" l="1"/>
  <c r="P4325" i="10"/>
  <c r="N4325" i="10"/>
  <c r="M4325" i="10"/>
  <c r="L4326" i="10"/>
  <c r="H4326" i="10"/>
  <c r="D4327" i="10"/>
  <c r="E4327" i="10" s="1"/>
  <c r="C4328" i="10" s="1"/>
  <c r="O4326" i="10" l="1"/>
  <c r="P4326" i="10"/>
  <c r="Q4325" i="10"/>
  <c r="N4326" i="10"/>
  <c r="M4326" i="10"/>
  <c r="F4327" i="10"/>
  <c r="Q4326" i="10" l="1"/>
  <c r="H4327" i="10"/>
  <c r="D4328" i="10"/>
  <c r="E4328" i="10" s="1"/>
  <c r="C4329" i="10" s="1"/>
  <c r="L4327" i="10" l="1"/>
  <c r="F4328" i="10"/>
  <c r="H4328" i="10" s="1"/>
  <c r="P4327" i="10" l="1"/>
  <c r="O4327" i="10"/>
  <c r="M4327" i="10"/>
  <c r="N4327" i="10"/>
  <c r="D4329" i="10"/>
  <c r="E4329" i="10" s="1"/>
  <c r="C4330" i="10" s="1"/>
  <c r="Q4327" i="10" l="1"/>
  <c r="L4328" i="10"/>
  <c r="F4329" i="10"/>
  <c r="H4329" i="10" s="1"/>
  <c r="O4328" i="10" l="1"/>
  <c r="P4328" i="10"/>
  <c r="M4328" i="10"/>
  <c r="N4328" i="10"/>
  <c r="L4329" i="10"/>
  <c r="D4330" i="10"/>
  <c r="E4330" i="10" s="1"/>
  <c r="C4331" i="10" s="1"/>
  <c r="Q4328" i="10" l="1"/>
  <c r="P4329" i="10"/>
  <c r="O4329" i="10"/>
  <c r="M4329" i="10"/>
  <c r="N4329" i="10"/>
  <c r="F4330" i="10"/>
  <c r="Q4329" i="10" l="1"/>
  <c r="L4330" i="10"/>
  <c r="H4330" i="10"/>
  <c r="D4331" i="10"/>
  <c r="E4331" i="10" s="1"/>
  <c r="C4332" i="10" s="1"/>
  <c r="P4330" i="10" l="1"/>
  <c r="O4330" i="10"/>
  <c r="N4330" i="10"/>
  <c r="M4330" i="10"/>
  <c r="F4331" i="10"/>
  <c r="Q4330" i="10" l="1"/>
  <c r="H4331" i="10"/>
  <c r="D4332" i="10"/>
  <c r="E4332" i="10" s="1"/>
  <c r="C4333" i="10" s="1"/>
  <c r="L4331" i="10" l="1"/>
  <c r="F4332" i="10"/>
  <c r="H4332" i="10" s="1"/>
  <c r="P4331" i="10" l="1"/>
  <c r="O4331" i="10"/>
  <c r="M4331" i="10"/>
  <c r="N4331" i="10"/>
  <c r="L4332" i="10"/>
  <c r="D4333" i="10"/>
  <c r="E4333" i="10" s="1"/>
  <c r="C4334" i="10" s="1"/>
  <c r="P4332" i="10" l="1"/>
  <c r="O4332" i="10"/>
  <c r="Q4331" i="10"/>
  <c r="M4332" i="10"/>
  <c r="N4332" i="10"/>
  <c r="F4333" i="10"/>
  <c r="Q4332" i="10" l="1"/>
  <c r="L4333" i="10"/>
  <c r="H4333" i="10"/>
  <c r="D4334" i="10"/>
  <c r="E4334" i="10" s="1"/>
  <c r="C4335" i="10" s="1"/>
  <c r="O4333" i="10" l="1"/>
  <c r="P4333" i="10"/>
  <c r="N4333" i="10"/>
  <c r="M4333" i="10"/>
  <c r="F4334" i="10"/>
  <c r="Q4333" i="10" l="1"/>
  <c r="H4334" i="10"/>
  <c r="D4335" i="10"/>
  <c r="E4335" i="10" s="1"/>
  <c r="C4336" i="10" s="1"/>
  <c r="L4334" i="10" l="1"/>
  <c r="F4335" i="10"/>
  <c r="H4335" i="10" s="1"/>
  <c r="P4334" i="10" l="1"/>
  <c r="O4334" i="10"/>
  <c r="M4334" i="10"/>
  <c r="N4334" i="10"/>
  <c r="L4335" i="10"/>
  <c r="D4336" i="10"/>
  <c r="E4336" i="10" s="1"/>
  <c r="C4337" i="10" s="1"/>
  <c r="P4335" i="10" l="1"/>
  <c r="O4335" i="10"/>
  <c r="Q4334" i="10"/>
  <c r="M4335" i="10"/>
  <c r="N4335" i="10"/>
  <c r="F4336" i="10"/>
  <c r="Q4335" i="10" l="1"/>
  <c r="H4336" i="10"/>
  <c r="D4337" i="10"/>
  <c r="E4337" i="10" s="1"/>
  <c r="C4338" i="10" s="1"/>
  <c r="L4336" i="10" l="1"/>
  <c r="F4337" i="10"/>
  <c r="P4336" i="10" l="1"/>
  <c r="O4336" i="10"/>
  <c r="N4336" i="10"/>
  <c r="M4336" i="10"/>
  <c r="L4337" i="10"/>
  <c r="H4337" i="10"/>
  <c r="D4338" i="10"/>
  <c r="E4338" i="10" s="1"/>
  <c r="C4339" i="10" s="1"/>
  <c r="O4337" i="10" l="1"/>
  <c r="P4337" i="10"/>
  <c r="Q4336" i="10"/>
  <c r="N4337" i="10"/>
  <c r="M4337" i="10"/>
  <c r="F4338" i="10"/>
  <c r="Q4337" i="10" l="1"/>
  <c r="H4338" i="10"/>
  <c r="D4339" i="10"/>
  <c r="E4339" i="10" s="1"/>
  <c r="C4340" i="10" s="1"/>
  <c r="L4338" i="10" l="1"/>
  <c r="F4339" i="10"/>
  <c r="P4338" i="10" l="1"/>
  <c r="O4338" i="10"/>
  <c r="N4338" i="10"/>
  <c r="M4338" i="10"/>
  <c r="L4339" i="10"/>
  <c r="H4339" i="10"/>
  <c r="D4340" i="10"/>
  <c r="E4340" i="10" s="1"/>
  <c r="C4341" i="10" s="1"/>
  <c r="Q4338" i="10" l="1"/>
  <c r="O4339" i="10"/>
  <c r="P4339" i="10"/>
  <c r="N4339" i="10"/>
  <c r="M4339" i="10"/>
  <c r="F4340" i="10"/>
  <c r="Q4339" i="10" l="1"/>
  <c r="H4340" i="10"/>
  <c r="D4341" i="10"/>
  <c r="E4341" i="10" s="1"/>
  <c r="C4342" i="10" s="1"/>
  <c r="L4340" i="10" l="1"/>
  <c r="F4341" i="10"/>
  <c r="H4341" i="10" s="1"/>
  <c r="O4340" i="10" l="1"/>
  <c r="P4340" i="10"/>
  <c r="M4340" i="10"/>
  <c r="N4340" i="10"/>
  <c r="L4341" i="10"/>
  <c r="D4342" i="10"/>
  <c r="E4342" i="10" s="1"/>
  <c r="C4343" i="10" s="1"/>
  <c r="P4341" i="10" l="1"/>
  <c r="O4341" i="10"/>
  <c r="Q4340" i="10"/>
  <c r="M4341" i="10"/>
  <c r="N4341" i="10"/>
  <c r="F4342" i="10"/>
  <c r="Q4341" i="10" l="1"/>
  <c r="H4342" i="10"/>
  <c r="D4343" i="10"/>
  <c r="E4343" i="10" s="1"/>
  <c r="C4344" i="10" s="1"/>
  <c r="L4342" i="10" l="1"/>
  <c r="F4343" i="10"/>
  <c r="H4343" i="10" s="1"/>
  <c r="P4342" i="10" l="1"/>
  <c r="O4342" i="10"/>
  <c r="M4342" i="10"/>
  <c r="N4342" i="10"/>
  <c r="D4344" i="10"/>
  <c r="E4344" i="10" s="1"/>
  <c r="C4345" i="10" s="1"/>
  <c r="Q4342" i="10" l="1"/>
  <c r="L4343" i="10"/>
  <c r="F4344" i="10"/>
  <c r="H4344" i="10" s="1"/>
  <c r="O4343" i="10" l="1"/>
  <c r="P4343" i="10"/>
  <c r="M4343" i="10"/>
  <c r="N4343" i="10"/>
  <c r="D4345" i="10"/>
  <c r="E4345" i="10" s="1"/>
  <c r="C4346" i="10" s="1"/>
  <c r="Q4343" i="10" l="1"/>
  <c r="L4344" i="10"/>
  <c r="F4345" i="10"/>
  <c r="O4344" i="10" l="1"/>
  <c r="P4344" i="10"/>
  <c r="N4344" i="10"/>
  <c r="M4344" i="10"/>
  <c r="L4345" i="10"/>
  <c r="H4345" i="10"/>
  <c r="D4346" i="10"/>
  <c r="E4346" i="10" s="1"/>
  <c r="C4347" i="10" s="1"/>
  <c r="Q4344" i="10" l="1"/>
  <c r="O4345" i="10"/>
  <c r="P4345" i="10"/>
  <c r="N4345" i="10"/>
  <c r="M4345" i="10"/>
  <c r="F4346" i="10"/>
  <c r="Q4345" i="10" l="1"/>
  <c r="H4346" i="10"/>
  <c r="D4347" i="10"/>
  <c r="E4347" i="10" s="1"/>
  <c r="C4348" i="10" s="1"/>
  <c r="L4346" i="10" l="1"/>
  <c r="F4347" i="10"/>
  <c r="H4347" i="10" s="1"/>
  <c r="O4346" i="10" l="1"/>
  <c r="P4346" i="10"/>
  <c r="M4346" i="10"/>
  <c r="N4346" i="10"/>
  <c r="D4348" i="10"/>
  <c r="E4348" i="10" s="1"/>
  <c r="C4349" i="10" s="1"/>
  <c r="Q4346" i="10" l="1"/>
  <c r="L4347" i="10"/>
  <c r="F4348" i="10"/>
  <c r="H4348" i="10" s="1"/>
  <c r="P4347" i="10" l="1"/>
  <c r="O4347" i="10"/>
  <c r="M4347" i="10"/>
  <c r="N4347" i="10"/>
  <c r="L4348" i="10"/>
  <c r="D4349" i="10"/>
  <c r="E4349" i="10" s="1"/>
  <c r="C4350" i="10" s="1"/>
  <c r="P4348" i="10" l="1"/>
  <c r="O4348" i="10"/>
  <c r="Q4347" i="10"/>
  <c r="M4348" i="10"/>
  <c r="N4348" i="10"/>
  <c r="F4349" i="10"/>
  <c r="Q4348" i="10" l="1"/>
  <c r="H4349" i="10"/>
  <c r="D4350" i="10"/>
  <c r="E4350" i="10" s="1"/>
  <c r="C4351" i="10" s="1"/>
  <c r="L4349" i="10" l="1"/>
  <c r="F4350" i="10"/>
  <c r="H4350" i="10" s="1"/>
  <c r="O4349" i="10" l="1"/>
  <c r="P4349" i="10"/>
  <c r="M4349" i="10"/>
  <c r="N4349" i="10"/>
  <c r="L4350" i="10"/>
  <c r="D4351" i="10"/>
  <c r="E4351" i="10" s="1"/>
  <c r="C4352" i="10" s="1"/>
  <c r="P4350" i="10" l="1"/>
  <c r="O4350" i="10"/>
  <c r="Q4349" i="10"/>
  <c r="M4350" i="10"/>
  <c r="N4350" i="10"/>
  <c r="F4351" i="10"/>
  <c r="Q4350" i="10" l="1"/>
  <c r="L4351" i="10"/>
  <c r="H4351" i="10"/>
  <c r="D4352" i="10"/>
  <c r="E4352" i="10" s="1"/>
  <c r="C4353" i="10" s="1"/>
  <c r="P4351" i="10" l="1"/>
  <c r="O4351" i="10"/>
  <c r="N4351" i="10"/>
  <c r="M4351" i="10"/>
  <c r="F4352" i="10"/>
  <c r="Q4351" i="10" l="1"/>
  <c r="H4352" i="10"/>
  <c r="D4353" i="10"/>
  <c r="E4353" i="10" s="1"/>
  <c r="C4354" i="10" s="1"/>
  <c r="L4352" i="10" l="1"/>
  <c r="F4353" i="10"/>
  <c r="P4352" i="10" l="1"/>
  <c r="O4352" i="10"/>
  <c r="N4352" i="10"/>
  <c r="M4352" i="10"/>
  <c r="L4353" i="10"/>
  <c r="H4353" i="10"/>
  <c r="D4354" i="10"/>
  <c r="E4354" i="10" s="1"/>
  <c r="C4355" i="10" s="1"/>
  <c r="P4353" i="10" l="1"/>
  <c r="O4353" i="10"/>
  <c r="Q4352" i="10"/>
  <c r="N4353" i="10"/>
  <c r="M4353" i="10"/>
  <c r="F4354" i="10"/>
  <c r="Q4353" i="10" l="1"/>
  <c r="H4354" i="10"/>
  <c r="D4355" i="10"/>
  <c r="E4355" i="10" s="1"/>
  <c r="C4356" i="10" s="1"/>
  <c r="L4354" i="10" l="1"/>
  <c r="F4355" i="10"/>
  <c r="H4355" i="10" s="1"/>
  <c r="O4354" i="10" l="1"/>
  <c r="P4354" i="10"/>
  <c r="M4354" i="10"/>
  <c r="N4354" i="10"/>
  <c r="D4356" i="10"/>
  <c r="E4356" i="10" s="1"/>
  <c r="C4357" i="10" s="1"/>
  <c r="Q4354" i="10" l="1"/>
  <c r="L4355" i="10"/>
  <c r="F4356" i="10"/>
  <c r="P4355" i="10" l="1"/>
  <c r="O4355" i="10"/>
  <c r="N4355" i="10"/>
  <c r="M4355" i="10"/>
  <c r="L4356" i="10"/>
  <c r="H4356" i="10"/>
  <c r="D4357" i="10"/>
  <c r="E4357" i="10" s="1"/>
  <c r="C4358" i="10" s="1"/>
  <c r="P4356" i="10" l="1"/>
  <c r="O4356" i="10"/>
  <c r="Q4355" i="10"/>
  <c r="N4356" i="10"/>
  <c r="M4356" i="10"/>
  <c r="F4357" i="10"/>
  <c r="Q4356" i="10" l="1"/>
  <c r="H4357" i="10"/>
  <c r="D4358" i="10"/>
  <c r="E4358" i="10" s="1"/>
  <c r="C4359" i="10" s="1"/>
  <c r="L4357" i="10" l="1"/>
  <c r="F4358" i="10"/>
  <c r="H4358" i="10" s="1"/>
  <c r="P4357" i="10" l="1"/>
  <c r="O4357" i="10"/>
  <c r="M4357" i="10"/>
  <c r="N4357" i="10"/>
  <c r="L4358" i="10"/>
  <c r="D4359" i="10"/>
  <c r="E4359" i="10" s="1"/>
  <c r="C4360" i="10" s="1"/>
  <c r="P4358" i="10" l="1"/>
  <c r="O4358" i="10"/>
  <c r="Q4357" i="10"/>
  <c r="M4358" i="10"/>
  <c r="N4358" i="10"/>
  <c r="F4359" i="10"/>
  <c r="Q4358" i="10" l="1"/>
  <c r="L4359" i="10"/>
  <c r="H4359" i="10"/>
  <c r="D4360" i="10"/>
  <c r="E4360" i="10" s="1"/>
  <c r="C4361" i="10" s="1"/>
  <c r="P4359" i="10" l="1"/>
  <c r="O4359" i="10"/>
  <c r="N4359" i="10"/>
  <c r="M4359" i="10"/>
  <c r="F4360" i="10"/>
  <c r="Q4359" i="10" l="1"/>
  <c r="H4360" i="10"/>
  <c r="D4361" i="10"/>
  <c r="E4361" i="10" s="1"/>
  <c r="C4362" i="10" s="1"/>
  <c r="L4360" i="10" l="1"/>
  <c r="F4361" i="10"/>
  <c r="H4361" i="10" s="1"/>
  <c r="O4360" i="10" l="1"/>
  <c r="P4360" i="10"/>
  <c r="M4360" i="10"/>
  <c r="N4360" i="10"/>
  <c r="L4361" i="10"/>
  <c r="D4362" i="10"/>
  <c r="E4362" i="10" s="1"/>
  <c r="C4363" i="10" s="1"/>
  <c r="P4361" i="10" l="1"/>
  <c r="O4361" i="10"/>
  <c r="Q4360" i="10"/>
  <c r="M4361" i="10"/>
  <c r="N4361" i="10"/>
  <c r="F4362" i="10"/>
  <c r="Q4361" i="10" l="1"/>
  <c r="H4362" i="10"/>
  <c r="D4363" i="10"/>
  <c r="E4363" i="10" s="1"/>
  <c r="C4364" i="10" s="1"/>
  <c r="L4362" i="10" l="1"/>
  <c r="F4363" i="10"/>
  <c r="P4362" i="10" l="1"/>
  <c r="O4362" i="10"/>
  <c r="N4362" i="10"/>
  <c r="M4362" i="10"/>
  <c r="L4363" i="10"/>
  <c r="H4363" i="10"/>
  <c r="D4364" i="10"/>
  <c r="E4364" i="10" s="1"/>
  <c r="C4365" i="10" s="1"/>
  <c r="P4363" i="10" l="1"/>
  <c r="O4363" i="10"/>
  <c r="Q4362" i="10"/>
  <c r="N4363" i="10"/>
  <c r="M4363" i="10"/>
  <c r="F4364" i="10"/>
  <c r="Q4363" i="10" l="1"/>
  <c r="H4364" i="10"/>
  <c r="D4365" i="10"/>
  <c r="E4365" i="10" s="1"/>
  <c r="C4366" i="10" s="1"/>
  <c r="L4364" i="10" l="1"/>
  <c r="F4365" i="10"/>
  <c r="H4365" i="10" s="1"/>
  <c r="P4364" i="10" l="1"/>
  <c r="O4364" i="10"/>
  <c r="M4364" i="10"/>
  <c r="N4364" i="10"/>
  <c r="L4365" i="10"/>
  <c r="D4366" i="10"/>
  <c r="E4366" i="10" s="1"/>
  <c r="C4367" i="10" s="1"/>
  <c r="P4365" i="10" l="1"/>
  <c r="O4365" i="10"/>
  <c r="Q4364" i="10"/>
  <c r="M4365" i="10"/>
  <c r="N4365" i="10"/>
  <c r="F48" i="11"/>
  <c r="C49" i="11"/>
  <c r="F4366" i="10"/>
  <c r="Q4365" i="10" l="1"/>
  <c r="L4366" i="10"/>
  <c r="H4366" i="10"/>
  <c r="D4367" i="10"/>
  <c r="E4367" i="10" s="1"/>
  <c r="C4368" i="10" s="1"/>
  <c r="O4366" i="10" l="1"/>
  <c r="P4366" i="10"/>
  <c r="N4366" i="10"/>
  <c r="M4366" i="10"/>
  <c r="F4367" i="10"/>
  <c r="Q4366" i="10" l="1"/>
  <c r="H4367" i="10"/>
  <c r="D4368" i="10"/>
  <c r="E4368" i="10" s="1"/>
  <c r="C4369" i="10" s="1"/>
  <c r="L4367" i="10" l="1"/>
  <c r="F4368" i="10"/>
  <c r="H4368" i="10" s="1"/>
  <c r="P4367" i="10" l="1"/>
  <c r="O4367" i="10"/>
  <c r="M4367" i="10"/>
  <c r="N4367" i="10"/>
  <c r="L4368" i="10"/>
  <c r="D4369" i="10"/>
  <c r="E4369" i="10" s="1"/>
  <c r="C4370" i="10" s="1"/>
  <c r="Q4367" i="10" l="1"/>
  <c r="O4368" i="10"/>
  <c r="P4368" i="10"/>
  <c r="M4368" i="10"/>
  <c r="N4368" i="10"/>
  <c r="F4369" i="10"/>
  <c r="Q4368" i="10" l="1"/>
  <c r="H4369" i="10"/>
  <c r="D4370" i="10"/>
  <c r="E4370" i="10" s="1"/>
  <c r="C4371" i="10" s="1"/>
  <c r="L4369" i="10" l="1"/>
  <c r="F4370" i="10"/>
  <c r="H4370" i="10" s="1"/>
  <c r="O4369" i="10" l="1"/>
  <c r="P4369" i="10"/>
  <c r="M4369" i="10"/>
  <c r="N4369" i="10"/>
  <c r="D4371" i="10"/>
  <c r="E4371" i="10" s="1"/>
  <c r="C4372" i="10" s="1"/>
  <c r="Q4369" i="10" l="1"/>
  <c r="L4370" i="10"/>
  <c r="F4371" i="10"/>
  <c r="H4371" i="10" s="1"/>
  <c r="P4370" i="10" l="1"/>
  <c r="O4370" i="10"/>
  <c r="M4370" i="10"/>
  <c r="N4370" i="10"/>
  <c r="L4371" i="10"/>
  <c r="D4372" i="10"/>
  <c r="E4372" i="10" s="1"/>
  <c r="C4373" i="10" s="1"/>
  <c r="O4371" i="10" l="1"/>
  <c r="P4371" i="10"/>
  <c r="Q4370" i="10"/>
  <c r="M4371" i="10"/>
  <c r="N4371" i="10"/>
  <c r="F4372" i="10"/>
  <c r="Q4371" i="10" l="1"/>
  <c r="H4372" i="10"/>
  <c r="D4373" i="10"/>
  <c r="E4373" i="10" s="1"/>
  <c r="C4374" i="10" s="1"/>
  <c r="L4372" i="10" l="1"/>
  <c r="F4373" i="10"/>
  <c r="H4373" i="10" s="1"/>
  <c r="P4372" i="10" l="1"/>
  <c r="O4372" i="10"/>
  <c r="M4372" i="10"/>
  <c r="N4372" i="10"/>
  <c r="L4373" i="10"/>
  <c r="D4374" i="10"/>
  <c r="E4374" i="10" s="1"/>
  <c r="C4375" i="10" s="1"/>
  <c r="P4373" i="10" l="1"/>
  <c r="O4373" i="10"/>
  <c r="Q4372" i="10"/>
  <c r="M4373" i="10"/>
  <c r="N4373" i="10"/>
  <c r="F4374" i="10"/>
  <c r="Q4373" i="10" l="1"/>
  <c r="H4374" i="10"/>
  <c r="D4375" i="10"/>
  <c r="E4375" i="10" s="1"/>
  <c r="C4376" i="10" s="1"/>
  <c r="L4374" i="10" l="1"/>
  <c r="F4375" i="10"/>
  <c r="H4375" i="10" s="1"/>
  <c r="P4374" i="10" l="1"/>
  <c r="O4374" i="10"/>
  <c r="M4374" i="10"/>
  <c r="N4374" i="10"/>
  <c r="E49" i="11"/>
  <c r="D49" i="11"/>
  <c r="L4375" i="10"/>
  <c r="D4376" i="10"/>
  <c r="E4376" i="10" s="1"/>
  <c r="C4377" i="10" s="1"/>
  <c r="Q4374" i="10" l="1"/>
  <c r="P4375" i="10"/>
  <c r="O4375" i="10"/>
  <c r="M4375" i="10"/>
  <c r="N4375" i="10"/>
  <c r="F4376" i="10"/>
  <c r="Q4375" i="10" l="1"/>
  <c r="H4376" i="10"/>
  <c r="D4377" i="10"/>
  <c r="E4377" i="10" s="1"/>
  <c r="C4378" i="10" s="1"/>
  <c r="L4376" i="10" l="1"/>
  <c r="F4377" i="10"/>
  <c r="P4376" i="10" l="1"/>
  <c r="O4376" i="10"/>
  <c r="N4376" i="10"/>
  <c r="M4376" i="10"/>
  <c r="L4377" i="10"/>
  <c r="H4377" i="10"/>
  <c r="D4378" i="10"/>
  <c r="E4378" i="10" s="1"/>
  <c r="C4379" i="10" s="1"/>
  <c r="O4377" i="10" l="1"/>
  <c r="P4377" i="10"/>
  <c r="Q4376" i="10"/>
  <c r="N4377" i="10"/>
  <c r="M4377" i="10"/>
  <c r="F4378" i="10"/>
  <c r="Q4377" i="10" l="1"/>
  <c r="H4378" i="10"/>
  <c r="D4379" i="10"/>
  <c r="E4379" i="10" s="1"/>
  <c r="C4380" i="10" s="1"/>
  <c r="L4378" i="10" l="1"/>
  <c r="F4379" i="10"/>
  <c r="O4378" i="10" l="1"/>
  <c r="P4378" i="10"/>
  <c r="N4378" i="10"/>
  <c r="M4378" i="10"/>
  <c r="L4379" i="10"/>
  <c r="H4379" i="10"/>
  <c r="D4380" i="10"/>
  <c r="E4380" i="10" s="1"/>
  <c r="C4381" i="10" s="1"/>
  <c r="O4379" i="10" l="1"/>
  <c r="P4379" i="10"/>
  <c r="Q4378" i="10"/>
  <c r="N4379" i="10"/>
  <c r="M4379" i="10"/>
  <c r="F4380" i="10"/>
  <c r="Q4379" i="10" l="1"/>
  <c r="H4380" i="10"/>
  <c r="D4381" i="10"/>
  <c r="E4381" i="10" s="1"/>
  <c r="C4382" i="10" s="1"/>
  <c r="L4380" i="10" l="1"/>
  <c r="F4381" i="10"/>
  <c r="O4380" i="10" l="1"/>
  <c r="P4380" i="10"/>
  <c r="M4380" i="10"/>
  <c r="N4380" i="10"/>
  <c r="L4381" i="10"/>
  <c r="H4381" i="10"/>
  <c r="D4382" i="10"/>
  <c r="E4382" i="10" s="1"/>
  <c r="C4383" i="10" s="1"/>
  <c r="O4381" i="10" l="1"/>
  <c r="P4381" i="10"/>
  <c r="Q4380" i="10"/>
  <c r="M4381" i="10"/>
  <c r="N4381" i="10"/>
  <c r="F4382" i="10"/>
  <c r="Q4381" i="10" l="1"/>
  <c r="H4382" i="10"/>
  <c r="D4383" i="10"/>
  <c r="E4383" i="10" s="1"/>
  <c r="C4384" i="10" s="1"/>
  <c r="L4382" i="10" l="1"/>
  <c r="F4383" i="10"/>
  <c r="H4383" i="10" s="1"/>
  <c r="O4382" i="10" l="1"/>
  <c r="P4382" i="10"/>
  <c r="M4382" i="10"/>
  <c r="N4382" i="10"/>
  <c r="L4383" i="10"/>
  <c r="D4384" i="10"/>
  <c r="E4384" i="10" s="1"/>
  <c r="C4385" i="10" s="1"/>
  <c r="O4383" i="10" l="1"/>
  <c r="P4383" i="10"/>
  <c r="Q4382" i="10"/>
  <c r="M4383" i="10"/>
  <c r="N4383" i="10"/>
  <c r="F4384" i="10"/>
  <c r="Q4383" i="10" l="1"/>
  <c r="H4384" i="10"/>
  <c r="D4385" i="10"/>
  <c r="E4385" i="10" s="1"/>
  <c r="C4386" i="10" s="1"/>
  <c r="L4384" i="10" l="1"/>
  <c r="F4385" i="10"/>
  <c r="H4385" i="10" s="1"/>
  <c r="P4384" i="10" l="1"/>
  <c r="O4384" i="10"/>
  <c r="M4384" i="10"/>
  <c r="N4384" i="10"/>
  <c r="L4385" i="10"/>
  <c r="D4386" i="10"/>
  <c r="E4386" i="10" s="1"/>
  <c r="C4387" i="10" s="1"/>
  <c r="Q4384" i="10" l="1"/>
  <c r="P4385" i="10"/>
  <c r="O4385" i="10"/>
  <c r="M4385" i="10"/>
  <c r="N4385" i="10"/>
  <c r="F4386" i="10"/>
  <c r="Q4385" i="10" l="1"/>
  <c r="L4386" i="10"/>
  <c r="H4386" i="10"/>
  <c r="D4387" i="10"/>
  <c r="E4387" i="10" s="1"/>
  <c r="C4388" i="10" s="1"/>
  <c r="O4386" i="10" l="1"/>
  <c r="P4386" i="10"/>
  <c r="N4386" i="10"/>
  <c r="M4386" i="10"/>
  <c r="F4387" i="10"/>
  <c r="Q4386" i="10" l="1"/>
  <c r="H4387" i="10"/>
  <c r="D4388" i="10"/>
  <c r="E4388" i="10" s="1"/>
  <c r="C4389" i="10" s="1"/>
  <c r="L4387" i="10" l="1"/>
  <c r="F4388" i="10"/>
  <c r="P4387" i="10" l="1"/>
  <c r="O4387" i="10"/>
  <c r="N4387" i="10"/>
  <c r="M4387" i="10"/>
  <c r="L4388" i="10"/>
  <c r="H4388" i="10"/>
  <c r="D4389" i="10"/>
  <c r="E4389" i="10" s="1"/>
  <c r="C4390" i="10" s="1"/>
  <c r="O4388" i="10" l="1"/>
  <c r="P4388" i="10"/>
  <c r="Q4387" i="10"/>
  <c r="N4388" i="10"/>
  <c r="M4388" i="10"/>
  <c r="F4389" i="10"/>
  <c r="Q4388" i="10" l="1"/>
  <c r="H4389" i="10"/>
  <c r="D4390" i="10"/>
  <c r="E4390" i="10" s="1"/>
  <c r="C4391" i="10" s="1"/>
  <c r="L4389" i="10" l="1"/>
  <c r="F4390" i="10"/>
  <c r="P4389" i="10" l="1"/>
  <c r="O4389" i="10"/>
  <c r="N4389" i="10"/>
  <c r="M4389" i="10"/>
  <c r="L4390" i="10"/>
  <c r="H4390" i="10"/>
  <c r="D4391" i="10"/>
  <c r="E4391" i="10" s="1"/>
  <c r="C4392" i="10" s="1"/>
  <c r="Q4389" i="10" l="1"/>
  <c r="P4390" i="10"/>
  <c r="O4390" i="10"/>
  <c r="M4390" i="10"/>
  <c r="N4390" i="10"/>
  <c r="F4391" i="10"/>
  <c r="Q4390" i="10" l="1"/>
  <c r="H4391" i="10"/>
  <c r="D4392" i="10"/>
  <c r="E4392" i="10" s="1"/>
  <c r="C4393" i="10" s="1"/>
  <c r="L4391" i="10" l="1"/>
  <c r="F4392" i="10"/>
  <c r="O4391" i="10" l="1"/>
  <c r="P4391" i="10"/>
  <c r="N4391" i="10"/>
  <c r="M4391" i="10"/>
  <c r="L4392" i="10"/>
  <c r="H4392" i="10"/>
  <c r="D4393" i="10"/>
  <c r="E4393" i="10" s="1"/>
  <c r="C4394" i="10" s="1"/>
  <c r="P4392" i="10" l="1"/>
  <c r="O4392" i="10"/>
  <c r="Q4391" i="10"/>
  <c r="N4392" i="10"/>
  <c r="M4392" i="10"/>
  <c r="F4393" i="10"/>
  <c r="Q4392" i="10" l="1"/>
  <c r="H4393" i="10"/>
  <c r="D4394" i="10"/>
  <c r="E4394" i="10" s="1"/>
  <c r="C4395" i="10" s="1"/>
  <c r="L4393" i="10" l="1"/>
  <c r="F4394" i="10"/>
  <c r="H4394" i="10" s="1"/>
  <c r="P4393" i="10" l="1"/>
  <c r="O4393" i="10"/>
  <c r="M4393" i="10"/>
  <c r="N4393" i="10"/>
  <c r="L4394" i="10"/>
  <c r="D4395" i="10"/>
  <c r="E4395" i="10" s="1"/>
  <c r="C4396" i="10" s="1"/>
  <c r="P4394" i="10" l="1"/>
  <c r="O4394" i="10"/>
  <c r="Q4393" i="10"/>
  <c r="M4394" i="10"/>
  <c r="N4394" i="10"/>
  <c r="F4395" i="10"/>
  <c r="Q4394" i="10" l="1"/>
  <c r="H4395" i="10"/>
  <c r="D4396" i="10"/>
  <c r="E4396" i="10" s="1"/>
  <c r="C4397" i="10" s="1"/>
  <c r="L4395" i="10" l="1"/>
  <c r="F4396" i="10"/>
  <c r="O4395" i="10" l="1"/>
  <c r="P4395" i="10"/>
  <c r="M4395" i="10"/>
  <c r="N4395" i="10"/>
  <c r="L4396" i="10"/>
  <c r="H4396" i="10"/>
  <c r="D4397" i="10"/>
  <c r="E4397" i="10" s="1"/>
  <c r="C4398" i="10" s="1"/>
  <c r="P4396" i="10" l="1"/>
  <c r="O4396" i="10"/>
  <c r="Q4395" i="10"/>
  <c r="M4396" i="10"/>
  <c r="N4396" i="10"/>
  <c r="F4397" i="10"/>
  <c r="Q4396" i="10" l="1"/>
  <c r="H4397" i="10"/>
  <c r="D4398" i="10"/>
  <c r="E4398" i="10" s="1"/>
  <c r="C4399" i="10" s="1"/>
  <c r="L4397" i="10" l="1"/>
  <c r="F4398" i="10"/>
  <c r="H4398" i="10" s="1"/>
  <c r="O4397" i="10" l="1"/>
  <c r="P4397" i="10"/>
  <c r="M4397" i="10"/>
  <c r="N4397" i="10"/>
  <c r="L4398" i="10"/>
  <c r="D4399" i="10"/>
  <c r="E4399" i="10" s="1"/>
  <c r="C4400" i="10" s="1"/>
  <c r="P4398" i="10" l="1"/>
  <c r="O4398" i="10"/>
  <c r="Q4397" i="10"/>
  <c r="M4398" i="10"/>
  <c r="N4398" i="10"/>
  <c r="F4399" i="10"/>
  <c r="Q4398" i="10" l="1"/>
  <c r="H4399" i="10"/>
  <c r="D4400" i="10"/>
  <c r="E4400" i="10" s="1"/>
  <c r="C4401" i="10" s="1"/>
  <c r="L4399" i="10" l="1"/>
  <c r="F4400" i="10"/>
  <c r="P4399" i="10" l="1"/>
  <c r="O4399" i="10"/>
  <c r="M4399" i="10"/>
  <c r="N4399" i="10"/>
  <c r="L4400" i="10"/>
  <c r="H4400" i="10"/>
  <c r="D4401" i="10"/>
  <c r="E4401" i="10" s="1"/>
  <c r="C4402" i="10" s="1"/>
  <c r="Q4399" i="10" l="1"/>
  <c r="P4400" i="10"/>
  <c r="O4400" i="10"/>
  <c r="N4400" i="10"/>
  <c r="M4400" i="10"/>
  <c r="F4401" i="10"/>
  <c r="Q4400" i="10" l="1"/>
  <c r="H4401" i="10"/>
  <c r="D4402" i="10"/>
  <c r="E4402" i="10" s="1"/>
  <c r="C4403" i="10" s="1"/>
  <c r="L4401" i="10" l="1"/>
  <c r="F4402" i="10"/>
  <c r="H4402" i="10" s="1"/>
  <c r="P4401" i="10" l="1"/>
  <c r="O4401" i="10"/>
  <c r="M4401" i="10"/>
  <c r="N4401" i="10"/>
  <c r="L4402" i="10"/>
  <c r="D4403" i="10"/>
  <c r="E4403" i="10" s="1"/>
  <c r="C4404" i="10" s="1"/>
  <c r="O4402" i="10" l="1"/>
  <c r="P4402" i="10"/>
  <c r="Q4401" i="10"/>
  <c r="N4402" i="10"/>
  <c r="M4402" i="10"/>
  <c r="F4403" i="10"/>
  <c r="Q4402" i="10" l="1"/>
  <c r="L4403" i="10"/>
  <c r="H4403" i="10"/>
  <c r="D4404" i="10"/>
  <c r="E4404" i="10" s="1"/>
  <c r="C4405" i="10" s="1"/>
  <c r="P4403" i="10" l="1"/>
  <c r="O4403" i="10"/>
  <c r="N4403" i="10"/>
  <c r="M4403" i="10"/>
  <c r="F4404" i="10"/>
  <c r="Q4403" i="10" l="1"/>
  <c r="H4404" i="10"/>
  <c r="D4405" i="10"/>
  <c r="E4405" i="10" s="1"/>
  <c r="C4406" i="10" s="1"/>
  <c r="L4404" i="10" l="1"/>
  <c r="F4405" i="10"/>
  <c r="O4404" i="10" l="1"/>
  <c r="P4404" i="10"/>
  <c r="N4404" i="10"/>
  <c r="M4404" i="10"/>
  <c r="L4405" i="10"/>
  <c r="H4405" i="10"/>
  <c r="D4406" i="10"/>
  <c r="E4406" i="10" s="1"/>
  <c r="C4407" i="10" s="1"/>
  <c r="P4405" i="10" l="1"/>
  <c r="O4405" i="10"/>
  <c r="Q4404" i="10"/>
  <c r="N4405" i="10"/>
  <c r="M4405" i="10"/>
  <c r="F4406" i="10"/>
  <c r="Q4405" i="10" l="1"/>
  <c r="H4406" i="10"/>
  <c r="D4407" i="10"/>
  <c r="E4407" i="10" s="1"/>
  <c r="C4408" i="10" s="1"/>
  <c r="L4406" i="10" l="1"/>
  <c r="F4407" i="10"/>
  <c r="H4407" i="10" s="1"/>
  <c r="O4406" i="10" l="1"/>
  <c r="P4406" i="10"/>
  <c r="M4406" i="10"/>
  <c r="N4406" i="10"/>
  <c r="L4407" i="10"/>
  <c r="D4408" i="10"/>
  <c r="E4408" i="10" s="1"/>
  <c r="C4409" i="10" s="1"/>
  <c r="P4407" i="10" l="1"/>
  <c r="O4407" i="10"/>
  <c r="Q4406" i="10"/>
  <c r="M4407" i="10"/>
  <c r="N4407" i="10"/>
  <c r="F4408" i="10"/>
  <c r="Q4407" i="10" l="1"/>
  <c r="H4408" i="10"/>
  <c r="D4409" i="10"/>
  <c r="E4409" i="10" s="1"/>
  <c r="C4410" i="10" s="1"/>
  <c r="L4408" i="10" l="1"/>
  <c r="F4409" i="10"/>
  <c r="H4409" i="10" s="1"/>
  <c r="P4408" i="10" l="1"/>
  <c r="O4408" i="10"/>
  <c r="M4408" i="10"/>
  <c r="N4408" i="10"/>
  <c r="L4409" i="10"/>
  <c r="D4410" i="10"/>
  <c r="E4410" i="10" s="1"/>
  <c r="C4411" i="10" s="1"/>
  <c r="P4409" i="10" l="1"/>
  <c r="O4409" i="10"/>
  <c r="Q4408" i="10"/>
  <c r="M4409" i="10"/>
  <c r="N4409" i="10"/>
  <c r="F4410" i="10"/>
  <c r="Q4409" i="10" l="1"/>
  <c r="H4410" i="10"/>
  <c r="D4411" i="10"/>
  <c r="E4411" i="10" s="1"/>
  <c r="C4412" i="10" s="1"/>
  <c r="L4410" i="10" l="1"/>
  <c r="F4411" i="10"/>
  <c r="H4411" i="10" s="1"/>
  <c r="P4410" i="10" l="1"/>
  <c r="O4410" i="10"/>
  <c r="M4410" i="10"/>
  <c r="N4410" i="10"/>
  <c r="D4412" i="10"/>
  <c r="E4412" i="10" s="1"/>
  <c r="C4413" i="10" s="1"/>
  <c r="Q4410" i="10" l="1"/>
  <c r="L4411" i="10"/>
  <c r="F4412" i="10"/>
  <c r="P4411" i="10" l="1"/>
  <c r="O4411" i="10"/>
  <c r="M4411" i="10"/>
  <c r="N4411" i="10"/>
  <c r="L4412" i="10"/>
  <c r="H4412" i="10"/>
  <c r="D4413" i="10"/>
  <c r="E4413" i="10" s="1"/>
  <c r="C4414" i="10" s="1"/>
  <c r="Q4411" i="10" l="1"/>
  <c r="P4412" i="10"/>
  <c r="O4412" i="10"/>
  <c r="N4412" i="10"/>
  <c r="M4412" i="10"/>
  <c r="F4413" i="10"/>
  <c r="Q4412" i="10" l="1"/>
  <c r="H4413" i="10"/>
  <c r="D4414" i="10"/>
  <c r="E4414" i="10" s="1"/>
  <c r="C4415" i="10" s="1"/>
  <c r="L4413" i="10" l="1"/>
  <c r="F4414" i="10"/>
  <c r="H4414" i="10" s="1"/>
  <c r="O4413" i="10" l="1"/>
  <c r="P4413" i="10"/>
  <c r="M4413" i="10"/>
  <c r="N4413" i="10"/>
  <c r="L4414" i="10"/>
  <c r="D4415" i="10"/>
  <c r="E4415" i="10" s="1"/>
  <c r="C4416" i="10" s="1"/>
  <c r="O4414" i="10" l="1"/>
  <c r="P4414" i="10"/>
  <c r="Q4413" i="10"/>
  <c r="M4414" i="10"/>
  <c r="N4414" i="10"/>
  <c r="F4415" i="10"/>
  <c r="Q4414" i="10" l="1"/>
  <c r="H4415" i="10"/>
  <c r="D4416" i="10"/>
  <c r="E4416" i="10" s="1"/>
  <c r="C4417" i="10" s="1"/>
  <c r="L4415" i="10" l="1"/>
  <c r="F4416" i="10"/>
  <c r="H4416" i="10" s="1"/>
  <c r="P4415" i="10" l="1"/>
  <c r="O4415" i="10"/>
  <c r="M4415" i="10"/>
  <c r="N4415" i="10"/>
  <c r="L4416" i="10"/>
  <c r="D4417" i="10"/>
  <c r="E4417" i="10" s="1"/>
  <c r="C4418" i="10" s="1"/>
  <c r="Q4415" i="10" l="1"/>
  <c r="P4416" i="10"/>
  <c r="O4416" i="10"/>
  <c r="M4416" i="10"/>
  <c r="N4416" i="10"/>
  <c r="F4417" i="10"/>
  <c r="Q4416" i="10" l="1"/>
  <c r="L4417" i="10"/>
  <c r="H4417" i="10"/>
  <c r="D4418" i="10"/>
  <c r="E4418" i="10" s="1"/>
  <c r="C4419" i="10" s="1"/>
  <c r="O4417" i="10" l="1"/>
  <c r="P4417" i="10"/>
  <c r="N4417" i="10"/>
  <c r="M4417" i="10"/>
  <c r="F4418" i="10"/>
  <c r="Q4417" i="10" l="1"/>
  <c r="H4418" i="10"/>
  <c r="D4419" i="10"/>
  <c r="E4419" i="10" s="1"/>
  <c r="C4420" i="10" s="1"/>
  <c r="L4418" i="10" l="1"/>
  <c r="F4419" i="10"/>
  <c r="H4419" i="10" s="1"/>
  <c r="O4418" i="10" l="1"/>
  <c r="P4418" i="10"/>
  <c r="M4418" i="10"/>
  <c r="N4418" i="10"/>
  <c r="L4419" i="10"/>
  <c r="D4420" i="10"/>
  <c r="E4420" i="10" s="1"/>
  <c r="C4421" i="10" s="1"/>
  <c r="O4419" i="10" l="1"/>
  <c r="P4419" i="10"/>
  <c r="Q4418" i="10"/>
  <c r="M4419" i="10"/>
  <c r="N4419" i="10"/>
  <c r="F4420" i="10"/>
  <c r="Q4419" i="10" l="1"/>
  <c r="H4420" i="10"/>
  <c r="D4421" i="10"/>
  <c r="E4421" i="10" s="1"/>
  <c r="C4422" i="10" s="1"/>
  <c r="L4420" i="10" l="1"/>
  <c r="F4421" i="10"/>
  <c r="H4421" i="10" s="1"/>
  <c r="O4420" i="10" l="1"/>
  <c r="P4420" i="10"/>
  <c r="M4420" i="10"/>
  <c r="N4420" i="10"/>
  <c r="D4422" i="10"/>
  <c r="E4422" i="10" s="1"/>
  <c r="C4423" i="10" s="1"/>
  <c r="Q4420" i="10" l="1"/>
  <c r="L4421" i="10"/>
  <c r="F4422" i="10"/>
  <c r="H4422" i="10" s="1"/>
  <c r="O4421" i="10" l="1"/>
  <c r="P4421" i="10"/>
  <c r="M4421" i="10"/>
  <c r="N4421" i="10"/>
  <c r="L4422" i="10"/>
  <c r="D4423" i="10"/>
  <c r="E4423" i="10" s="1"/>
  <c r="C4424" i="10" s="1"/>
  <c r="Q4421" i="10" l="1"/>
  <c r="O4422" i="10"/>
  <c r="P4422" i="10"/>
  <c r="M4422" i="10"/>
  <c r="N4422" i="10"/>
  <c r="F4423" i="10"/>
  <c r="Q4422" i="10" l="1"/>
  <c r="H4423" i="10"/>
  <c r="D4424" i="10"/>
  <c r="E4424" i="10" s="1"/>
  <c r="C4425" i="10" s="1"/>
  <c r="L4423" i="10" l="1"/>
  <c r="F4424" i="10"/>
  <c r="H4424" i="10" s="1"/>
  <c r="O4423" i="10" l="1"/>
  <c r="P4423" i="10"/>
  <c r="M4423" i="10"/>
  <c r="N4423" i="10"/>
  <c r="L4424" i="10"/>
  <c r="D4425" i="10"/>
  <c r="E4425" i="10" s="1"/>
  <c r="C4426" i="10" s="1"/>
  <c r="O4424" i="10" l="1"/>
  <c r="P4424" i="10"/>
  <c r="Q4423" i="10"/>
  <c r="M4424" i="10"/>
  <c r="N4424" i="10"/>
  <c r="F4425" i="10"/>
  <c r="Q4424" i="10" l="1"/>
  <c r="H4425" i="10"/>
  <c r="D4426" i="10"/>
  <c r="E4426" i="10" s="1"/>
  <c r="C4427" i="10" s="1"/>
  <c r="L4425" i="10" l="1"/>
  <c r="F4426" i="10"/>
  <c r="O4425" i="10" l="1"/>
  <c r="P4425" i="10"/>
  <c r="N4425" i="10"/>
  <c r="M4425" i="10"/>
  <c r="L4426" i="10"/>
  <c r="H4426" i="10"/>
  <c r="D4427" i="10"/>
  <c r="E4427" i="10" s="1"/>
  <c r="C4428" i="10" s="1"/>
  <c r="P4426" i="10" l="1"/>
  <c r="O4426" i="10"/>
  <c r="Q4425" i="10"/>
  <c r="N4426" i="10"/>
  <c r="M4426" i="10"/>
  <c r="F4427" i="10"/>
  <c r="Q4426" i="10" l="1"/>
  <c r="H4427" i="10"/>
  <c r="D4428" i="10"/>
  <c r="E4428" i="10" s="1"/>
  <c r="C4429" i="10" s="1"/>
  <c r="L4427" i="10" l="1"/>
  <c r="F4428" i="10"/>
  <c r="H4428" i="10" s="1"/>
  <c r="P4427" i="10" l="1"/>
  <c r="O4427" i="10"/>
  <c r="M4427" i="10"/>
  <c r="N4427" i="10"/>
  <c r="D4429" i="10"/>
  <c r="E4429" i="10" s="1"/>
  <c r="C4430" i="10" s="1"/>
  <c r="Q4427" i="10" l="1"/>
  <c r="L4428" i="10"/>
  <c r="F4429" i="10"/>
  <c r="P4428" i="10" l="1"/>
  <c r="O4428" i="10"/>
  <c r="M4428" i="10"/>
  <c r="N4428" i="10"/>
  <c r="L4429" i="10"/>
  <c r="H4429" i="10"/>
  <c r="D4430" i="10"/>
  <c r="E4430" i="10" s="1"/>
  <c r="C4431" i="10" s="1"/>
  <c r="P4429" i="10" l="1"/>
  <c r="O4429" i="10"/>
  <c r="Q4428" i="10"/>
  <c r="M4429" i="10"/>
  <c r="N4429" i="10"/>
  <c r="F4430" i="10"/>
  <c r="Q4429" i="10" l="1"/>
  <c r="H4430" i="10"/>
  <c r="D4431" i="10"/>
  <c r="E4431" i="10" s="1"/>
  <c r="C4432" i="10" s="1"/>
  <c r="L4430" i="10" l="1"/>
  <c r="F4431" i="10"/>
  <c r="P4430" i="10" l="1"/>
  <c r="O4430" i="10"/>
  <c r="M4430" i="10"/>
  <c r="N4430" i="10"/>
  <c r="L4431" i="10"/>
  <c r="H4431" i="10"/>
  <c r="D4432" i="10"/>
  <c r="E4432" i="10" s="1"/>
  <c r="C4433" i="10" s="1"/>
  <c r="P4431" i="10" l="1"/>
  <c r="O4431" i="10"/>
  <c r="Q4430" i="10"/>
  <c r="M4431" i="10"/>
  <c r="N4431" i="10"/>
  <c r="F4432" i="10"/>
  <c r="Q4431" i="10" l="1"/>
  <c r="H4432" i="10"/>
  <c r="D4433" i="10"/>
  <c r="E4433" i="10" s="1"/>
  <c r="C4434" i="10" s="1"/>
  <c r="L4432" i="10" l="1"/>
  <c r="F4433" i="10"/>
  <c r="H4433" i="10" s="1"/>
  <c r="P4432" i="10" l="1"/>
  <c r="O4432" i="10"/>
  <c r="M4432" i="10"/>
  <c r="N4432" i="10"/>
  <c r="L4433" i="10"/>
  <c r="D4434" i="10"/>
  <c r="E4434" i="10" s="1"/>
  <c r="C4435" i="10" s="1"/>
  <c r="Q4432" i="10" l="1"/>
  <c r="O4433" i="10"/>
  <c r="P4433" i="10"/>
  <c r="M4433" i="10"/>
  <c r="N4433" i="10"/>
  <c r="F4434" i="10"/>
  <c r="Q4433" i="10" l="1"/>
  <c r="H4434" i="10"/>
  <c r="D4435" i="10"/>
  <c r="E4435" i="10" s="1"/>
  <c r="C4436" i="10" s="1"/>
  <c r="L4434" i="10" l="1"/>
  <c r="F4435" i="10"/>
  <c r="H4435" i="10" s="1"/>
  <c r="P4434" i="10" l="1"/>
  <c r="O4434" i="10"/>
  <c r="M4434" i="10"/>
  <c r="N4434" i="10"/>
  <c r="L4435" i="10"/>
  <c r="D4436" i="10"/>
  <c r="E4436" i="10" s="1"/>
  <c r="C4437" i="10" s="1"/>
  <c r="O4435" i="10" l="1"/>
  <c r="P4435" i="10"/>
  <c r="Q4434" i="10"/>
  <c r="M4435" i="10"/>
  <c r="N4435" i="10"/>
  <c r="F4436" i="10"/>
  <c r="Q4435" i="10" l="1"/>
  <c r="H4436" i="10"/>
  <c r="D4437" i="10"/>
  <c r="E4437" i="10" s="1"/>
  <c r="C4438" i="10" s="1"/>
  <c r="L4436" i="10" l="1"/>
  <c r="F4437" i="10"/>
  <c r="H4437" i="10" s="1"/>
  <c r="P4436" i="10" l="1"/>
  <c r="O4436" i="10"/>
  <c r="M4436" i="10"/>
  <c r="N4436" i="10"/>
  <c r="L4437" i="10"/>
  <c r="D4438" i="10"/>
  <c r="E4438" i="10" s="1"/>
  <c r="C4439" i="10" s="1"/>
  <c r="O4437" i="10" l="1"/>
  <c r="P4437" i="10"/>
  <c r="Q4436" i="10"/>
  <c r="M4437" i="10"/>
  <c r="N4437" i="10"/>
  <c r="F4438" i="10"/>
  <c r="Q4437" i="10" l="1"/>
  <c r="H4438" i="10"/>
  <c r="D4439" i="10"/>
  <c r="E4439" i="10" s="1"/>
  <c r="C4440" i="10" s="1"/>
  <c r="L4438" i="10" l="1"/>
  <c r="F4439" i="10"/>
  <c r="H4439" i="10" s="1"/>
  <c r="P4438" i="10" l="1"/>
  <c r="O4438" i="10"/>
  <c r="M4438" i="10"/>
  <c r="N4438" i="10"/>
  <c r="L4439" i="10"/>
  <c r="D4440" i="10"/>
  <c r="E4440" i="10" s="1"/>
  <c r="C4441" i="10" s="1"/>
  <c r="O4439" i="10" l="1"/>
  <c r="P4439" i="10"/>
  <c r="Q4438" i="10"/>
  <c r="M4439" i="10"/>
  <c r="N4439" i="10"/>
  <c r="F4440" i="10"/>
  <c r="Q4439" i="10" l="1"/>
  <c r="H4440" i="10"/>
  <c r="D4441" i="10"/>
  <c r="E4441" i="10" s="1"/>
  <c r="C4442" i="10" s="1"/>
  <c r="L4440" i="10" l="1"/>
  <c r="F4441" i="10"/>
  <c r="H4441" i="10" s="1"/>
  <c r="O4440" i="10" l="1"/>
  <c r="P4440" i="10"/>
  <c r="M4440" i="10"/>
  <c r="N4440" i="10"/>
  <c r="D4442" i="10"/>
  <c r="E4442" i="10" s="1"/>
  <c r="C4443" i="10" s="1"/>
  <c r="Q4440" i="10" l="1"/>
  <c r="L4441" i="10"/>
  <c r="F4442" i="10"/>
  <c r="O4441" i="10" l="1"/>
  <c r="P4441" i="10"/>
  <c r="N4441" i="10"/>
  <c r="M4441" i="10"/>
  <c r="L4442" i="10"/>
  <c r="H4442" i="10"/>
  <c r="D4443" i="10"/>
  <c r="E4443" i="10" s="1"/>
  <c r="C4444" i="10" s="1"/>
  <c r="Q4441" i="10" l="1"/>
  <c r="O4442" i="10"/>
  <c r="P4442" i="10"/>
  <c r="N4442" i="10"/>
  <c r="M4442" i="10"/>
  <c r="F4443" i="10"/>
  <c r="Q4442" i="10" l="1"/>
  <c r="H4443" i="10"/>
  <c r="D4444" i="10"/>
  <c r="E4444" i="10" s="1"/>
  <c r="C4445" i="10" s="1"/>
  <c r="L4443" i="10" l="1"/>
  <c r="F4444" i="10"/>
  <c r="H4444" i="10" s="1"/>
  <c r="P4443" i="10" l="1"/>
  <c r="O4443" i="10"/>
  <c r="M4443" i="10"/>
  <c r="N4443" i="10"/>
  <c r="L4444" i="10"/>
  <c r="D4445" i="10"/>
  <c r="E4445" i="10" s="1"/>
  <c r="C4446" i="10" s="1"/>
  <c r="O4444" i="10" l="1"/>
  <c r="P4444" i="10"/>
  <c r="Q4443" i="10"/>
  <c r="M4444" i="10"/>
  <c r="N4444" i="10"/>
  <c r="F4445" i="10"/>
  <c r="Q4444" i="10" l="1"/>
  <c r="H4445" i="10"/>
  <c r="D4446" i="10"/>
  <c r="E4446" i="10" s="1"/>
  <c r="C4447" i="10" s="1"/>
  <c r="L4445" i="10" l="1"/>
  <c r="F4446" i="10"/>
  <c r="H4446" i="10" s="1"/>
  <c r="P4445" i="10" l="1"/>
  <c r="O4445" i="10"/>
  <c r="M4445" i="10"/>
  <c r="N4445" i="10"/>
  <c r="L4446" i="10"/>
  <c r="D4447" i="10"/>
  <c r="E4447" i="10" s="1"/>
  <c r="C4448" i="10" s="1"/>
  <c r="P4446" i="10" l="1"/>
  <c r="O4446" i="10"/>
  <c r="Q4445" i="10"/>
  <c r="M4446" i="10"/>
  <c r="N4446" i="10"/>
  <c r="F4447" i="10"/>
  <c r="Q4446" i="10" l="1"/>
  <c r="L4447" i="10"/>
  <c r="H4447" i="10"/>
  <c r="D4448" i="10"/>
  <c r="E4448" i="10" s="1"/>
  <c r="C4449" i="10" s="1"/>
  <c r="O4447" i="10" l="1"/>
  <c r="P4447" i="10"/>
  <c r="N4447" i="10"/>
  <c r="M4447" i="10"/>
  <c r="F4448" i="10"/>
  <c r="Q4447" i="10" l="1"/>
  <c r="H4448" i="10"/>
  <c r="D4449" i="10"/>
  <c r="E4449" i="10" s="1"/>
  <c r="C4450" i="10" s="1"/>
  <c r="L4448" i="10" l="1"/>
  <c r="F4449" i="10"/>
  <c r="O4448" i="10" l="1"/>
  <c r="P4448" i="10"/>
  <c r="N4448" i="10"/>
  <c r="M4448" i="10"/>
  <c r="L4449" i="10"/>
  <c r="H4449" i="10"/>
  <c r="D4450" i="10"/>
  <c r="E4450" i="10" s="1"/>
  <c r="C4451" i="10" s="1"/>
  <c r="P4449" i="10" l="1"/>
  <c r="O4449" i="10"/>
  <c r="Q4448" i="10"/>
  <c r="N4449" i="10"/>
  <c r="M4449" i="10"/>
  <c r="F4450" i="10"/>
  <c r="Q4449" i="10" l="1"/>
  <c r="H4450" i="10"/>
  <c r="D4451" i="10"/>
  <c r="E4451" i="10" s="1"/>
  <c r="C4452" i="10" s="1"/>
  <c r="L4450" i="10" l="1"/>
  <c r="F4451" i="10"/>
  <c r="O4450" i="10" l="1"/>
  <c r="P4450" i="10"/>
  <c r="N4450" i="10"/>
  <c r="M4450" i="10"/>
  <c r="L4451" i="10"/>
  <c r="H4451" i="10"/>
  <c r="D4452" i="10"/>
  <c r="E4452" i="10" s="1"/>
  <c r="C4453" i="10" s="1"/>
  <c r="O4451" i="10" l="1"/>
  <c r="P4451" i="10"/>
  <c r="Q4450" i="10"/>
  <c r="N4451" i="10"/>
  <c r="M4451" i="10"/>
  <c r="F4452" i="10"/>
  <c r="Q4451" i="10" l="1"/>
  <c r="H4452" i="10"/>
  <c r="D4453" i="10"/>
  <c r="E4453" i="10" s="1"/>
  <c r="C4454" i="10" s="1"/>
  <c r="L4452" i="10" l="1"/>
  <c r="F4453" i="10"/>
  <c r="H4453" i="10" s="1"/>
  <c r="O4452" i="10" l="1"/>
  <c r="P4452" i="10"/>
  <c r="M4452" i="10"/>
  <c r="N4452" i="10"/>
  <c r="L4453" i="10"/>
  <c r="D4454" i="10"/>
  <c r="E4454" i="10" s="1"/>
  <c r="C4455" i="10" s="1"/>
  <c r="O4453" i="10" l="1"/>
  <c r="P4453" i="10"/>
  <c r="Q4452" i="10"/>
  <c r="N4453" i="10"/>
  <c r="M4453" i="10"/>
  <c r="F4454" i="10"/>
  <c r="Q4453" i="10" l="1"/>
  <c r="L4454" i="10"/>
  <c r="H4454" i="10"/>
  <c r="D4455" i="10"/>
  <c r="E4455" i="10" s="1"/>
  <c r="C4456" i="10" s="1"/>
  <c r="P4454" i="10" l="1"/>
  <c r="O4454" i="10"/>
  <c r="N4454" i="10"/>
  <c r="M4454" i="10"/>
  <c r="F4455" i="10"/>
  <c r="Q4454" i="10" l="1"/>
  <c r="H4455" i="10"/>
  <c r="D4456" i="10"/>
  <c r="E4456" i="10" s="1"/>
  <c r="C4457" i="10" s="1"/>
  <c r="L4455" i="10" l="1"/>
  <c r="F4456" i="10"/>
  <c r="H4456" i="10" s="1"/>
  <c r="P4455" i="10" l="1"/>
  <c r="O4455" i="10"/>
  <c r="M4455" i="10"/>
  <c r="N4455" i="10"/>
  <c r="L4456" i="10"/>
  <c r="D4457" i="10"/>
  <c r="E4457" i="10" s="1"/>
  <c r="C4458" i="10" s="1"/>
  <c r="P4456" i="10" l="1"/>
  <c r="O4456" i="10"/>
  <c r="Q4455" i="10"/>
  <c r="M4456" i="10"/>
  <c r="N4456" i="10"/>
  <c r="F4457" i="10"/>
  <c r="Q4456" i="10" l="1"/>
  <c r="L4457" i="10"/>
  <c r="H4457" i="10"/>
  <c r="D4458" i="10"/>
  <c r="E4458" i="10" s="1"/>
  <c r="C4459" i="10" s="1"/>
  <c r="P4457" i="10" l="1"/>
  <c r="O4457" i="10"/>
  <c r="N4457" i="10"/>
  <c r="M4457" i="10"/>
  <c r="F4458" i="10"/>
  <c r="Q4457" i="10" l="1"/>
  <c r="H4458" i="10"/>
  <c r="D4459" i="10"/>
  <c r="E4459" i="10" s="1"/>
  <c r="C4460" i="10" s="1"/>
  <c r="L4458" i="10" l="1"/>
  <c r="F4459" i="10"/>
  <c r="H4459" i="10" s="1"/>
  <c r="O4458" i="10" l="1"/>
  <c r="P4458" i="10"/>
  <c r="M4458" i="10"/>
  <c r="N4458" i="10"/>
  <c r="L4459" i="10"/>
  <c r="D4460" i="10"/>
  <c r="E4460" i="10" s="1"/>
  <c r="C4461" i="10" s="1"/>
  <c r="P4459" i="10" l="1"/>
  <c r="O4459" i="10"/>
  <c r="Q4458" i="10"/>
  <c r="M4459" i="10"/>
  <c r="N4459" i="10"/>
  <c r="F4460" i="10"/>
  <c r="Q4459" i="10" l="1"/>
  <c r="H4460" i="10"/>
  <c r="D4461" i="10"/>
  <c r="E4461" i="10" s="1"/>
  <c r="C4462" i="10" s="1"/>
  <c r="L4460" i="10" l="1"/>
  <c r="F4461" i="10"/>
  <c r="H4461" i="10" s="1"/>
  <c r="P4460" i="10" l="1"/>
  <c r="O4460" i="10"/>
  <c r="M4460" i="10"/>
  <c r="N4460" i="10"/>
  <c r="D4462" i="10"/>
  <c r="E4462" i="10" s="1"/>
  <c r="C4463" i="10" s="1"/>
  <c r="Q4460" i="10" l="1"/>
  <c r="L4461" i="10"/>
  <c r="F4462" i="10"/>
  <c r="H4462" i="10" s="1"/>
  <c r="P4461" i="10" l="1"/>
  <c r="O4461" i="10"/>
  <c r="M4461" i="10"/>
  <c r="N4461" i="10"/>
  <c r="L4462" i="10"/>
  <c r="D4463" i="10"/>
  <c r="E4463" i="10" s="1"/>
  <c r="C4464" i="10" s="1"/>
  <c r="O4462" i="10" l="1"/>
  <c r="P4462" i="10"/>
  <c r="Q4461" i="10"/>
  <c r="M4462" i="10"/>
  <c r="N4462" i="10"/>
  <c r="F4463" i="10"/>
  <c r="Q4462" i="10" l="1"/>
  <c r="H4463" i="10"/>
  <c r="D4464" i="10"/>
  <c r="E4464" i="10" s="1"/>
  <c r="C4465" i="10" s="1"/>
  <c r="L4463" i="10" l="1"/>
  <c r="F4464" i="10"/>
  <c r="H4464" i="10" s="1"/>
  <c r="P4463" i="10" l="1"/>
  <c r="O4463" i="10"/>
  <c r="M4463" i="10"/>
  <c r="N4463" i="10"/>
  <c r="L4464" i="10"/>
  <c r="D4465" i="10"/>
  <c r="E4465" i="10" s="1"/>
  <c r="C4466" i="10" s="1"/>
  <c r="O4464" i="10" l="1"/>
  <c r="P4464" i="10"/>
  <c r="Q4463" i="10"/>
  <c r="M4464" i="10"/>
  <c r="N4464" i="10"/>
  <c r="F4465" i="10"/>
  <c r="Q4464" i="10" l="1"/>
  <c r="H4465" i="10"/>
  <c r="D4466" i="10"/>
  <c r="E4466" i="10" s="1"/>
  <c r="C4467" i="10" s="1"/>
  <c r="L4465" i="10" l="1"/>
  <c r="F4466" i="10"/>
  <c r="P4465" i="10" l="1"/>
  <c r="O4465" i="10"/>
  <c r="N4465" i="10"/>
  <c r="M4465" i="10"/>
  <c r="F49" i="11"/>
  <c r="C50" i="11"/>
  <c r="L4466" i="10"/>
  <c r="H4466" i="10"/>
  <c r="D4467" i="10"/>
  <c r="E4467" i="10" s="1"/>
  <c r="C4468" i="10" s="1"/>
  <c r="Q4465" i="10" l="1"/>
  <c r="O4466" i="10"/>
  <c r="P4466" i="10"/>
  <c r="N4466" i="10"/>
  <c r="M4466" i="10"/>
  <c r="F4467" i="10"/>
  <c r="Q4466" i="10" l="1"/>
  <c r="H4467" i="10"/>
  <c r="D4468" i="10"/>
  <c r="E4468" i="10" s="1"/>
  <c r="C4469" i="10" s="1"/>
  <c r="L4467" i="10" l="1"/>
  <c r="F4468" i="10"/>
  <c r="H4468" i="10" s="1"/>
  <c r="O4467" i="10" l="1"/>
  <c r="P4467" i="10"/>
  <c r="M4467" i="10"/>
  <c r="N4467" i="10"/>
  <c r="D4469" i="10"/>
  <c r="E4469" i="10" s="1"/>
  <c r="C4470" i="10" s="1"/>
  <c r="Q4467" i="10" l="1"/>
  <c r="L4468" i="10"/>
  <c r="F4469" i="10"/>
  <c r="H4469" i="10" s="1"/>
  <c r="P4468" i="10" l="1"/>
  <c r="O4468" i="10"/>
  <c r="M4468" i="10"/>
  <c r="N4468" i="10"/>
  <c r="L4469" i="10"/>
  <c r="D4470" i="10"/>
  <c r="E4470" i="10" s="1"/>
  <c r="C4471" i="10" s="1"/>
  <c r="O4469" i="10" l="1"/>
  <c r="P4469" i="10"/>
  <c r="Q4468" i="10"/>
  <c r="M4469" i="10"/>
  <c r="N4469" i="10"/>
  <c r="F4470" i="10"/>
  <c r="Q4469" i="10" l="1"/>
  <c r="H4470" i="10"/>
  <c r="D4471" i="10"/>
  <c r="E4471" i="10" s="1"/>
  <c r="C4472" i="10" s="1"/>
  <c r="L4470" i="10" l="1"/>
  <c r="F4471" i="10"/>
  <c r="H4471" i="10" s="1"/>
  <c r="O4470" i="10" l="1"/>
  <c r="P4470" i="10"/>
  <c r="M4470" i="10"/>
  <c r="N4470" i="10"/>
  <c r="D4472" i="10"/>
  <c r="E4472" i="10" s="1"/>
  <c r="C4473" i="10" s="1"/>
  <c r="Q4470" i="10" l="1"/>
  <c r="L4471" i="10"/>
  <c r="F4472" i="10"/>
  <c r="H4472" i="10" s="1"/>
  <c r="P4471" i="10" l="1"/>
  <c r="O4471" i="10"/>
  <c r="M4471" i="10"/>
  <c r="N4471" i="10"/>
  <c r="L4472" i="10"/>
  <c r="D4473" i="10"/>
  <c r="E4473" i="10" s="1"/>
  <c r="C4474" i="10" s="1"/>
  <c r="P4472" i="10" l="1"/>
  <c r="O4472" i="10"/>
  <c r="Q4471" i="10"/>
  <c r="M4472" i="10"/>
  <c r="N4472" i="10"/>
  <c r="F4473" i="10"/>
  <c r="Q4472" i="10" l="1"/>
  <c r="H4473" i="10"/>
  <c r="D4474" i="10"/>
  <c r="E4474" i="10" s="1"/>
  <c r="C4475" i="10" s="1"/>
  <c r="L4473" i="10" l="1"/>
  <c r="F4474" i="10"/>
  <c r="H4474" i="10" s="1"/>
  <c r="P4473" i="10" l="1"/>
  <c r="O4473" i="10"/>
  <c r="M4473" i="10"/>
  <c r="N4473" i="10"/>
  <c r="L4474" i="10"/>
  <c r="D4475" i="10"/>
  <c r="E4475" i="10" s="1"/>
  <c r="C4476" i="10" s="1"/>
  <c r="P4474" i="10" l="1"/>
  <c r="O4474" i="10"/>
  <c r="Q4473" i="10"/>
  <c r="M4474" i="10"/>
  <c r="N4474" i="10"/>
  <c r="D50" i="11"/>
  <c r="E50" i="11"/>
  <c r="F4475" i="10"/>
  <c r="Q4474" i="10" l="1"/>
  <c r="H4475" i="10"/>
  <c r="D4476" i="10"/>
  <c r="E4476" i="10" s="1"/>
  <c r="C4477" i="10" s="1"/>
  <c r="L4475" i="10" l="1"/>
  <c r="F4476" i="10"/>
  <c r="H4476" i="10" s="1"/>
  <c r="P4475" i="10" l="1"/>
  <c r="O4475" i="10"/>
  <c r="M4475" i="10"/>
  <c r="N4475" i="10"/>
  <c r="L4476" i="10"/>
  <c r="D4477" i="10"/>
  <c r="E4477" i="10" s="1"/>
  <c r="C4478" i="10" s="1"/>
  <c r="P4476" i="10" l="1"/>
  <c r="O4476" i="10"/>
  <c r="Q4475" i="10"/>
  <c r="M4476" i="10"/>
  <c r="N4476" i="10"/>
  <c r="F4477" i="10"/>
  <c r="Q4476" i="10" l="1"/>
  <c r="H4477" i="10"/>
  <c r="D4478" i="10"/>
  <c r="E4478" i="10" s="1"/>
  <c r="C4479" i="10" s="1"/>
  <c r="L4477" i="10" l="1"/>
  <c r="F4478" i="10"/>
  <c r="H4478" i="10" s="1"/>
  <c r="O4477" i="10" l="1"/>
  <c r="P4477" i="10"/>
  <c r="M4477" i="10"/>
  <c r="N4477" i="10"/>
  <c r="L4478" i="10"/>
  <c r="D4479" i="10"/>
  <c r="E4479" i="10" s="1"/>
  <c r="C4480" i="10" s="1"/>
  <c r="P4478" i="10" l="1"/>
  <c r="O4478" i="10"/>
  <c r="Q4477" i="10"/>
  <c r="M4478" i="10"/>
  <c r="N4478" i="10"/>
  <c r="F4479" i="10"/>
  <c r="Q4478" i="10" l="1"/>
  <c r="L4479" i="10"/>
  <c r="H4479" i="10"/>
  <c r="D4480" i="10"/>
  <c r="E4480" i="10" s="1"/>
  <c r="C4481" i="10" s="1"/>
  <c r="O4479" i="10" l="1"/>
  <c r="P4479" i="10"/>
  <c r="N4479" i="10"/>
  <c r="M4479" i="10"/>
  <c r="F4480" i="10"/>
  <c r="Q4479" i="10" l="1"/>
  <c r="H4480" i="10"/>
  <c r="D4481" i="10"/>
  <c r="E4481" i="10" s="1"/>
  <c r="C4482" i="10" s="1"/>
  <c r="L4480" i="10" l="1"/>
  <c r="F4481" i="10"/>
  <c r="P4480" i="10" l="1"/>
  <c r="O4480" i="10"/>
  <c r="N4480" i="10"/>
  <c r="M4480" i="10"/>
  <c r="L4481" i="10"/>
  <c r="H4481" i="10"/>
  <c r="D4482" i="10"/>
  <c r="E4482" i="10" s="1"/>
  <c r="C4483" i="10" s="1"/>
  <c r="P4481" i="10" l="1"/>
  <c r="O4481" i="10"/>
  <c r="Q4480" i="10"/>
  <c r="N4481" i="10"/>
  <c r="M4481" i="10"/>
  <c r="F4482" i="10"/>
  <c r="Q4481" i="10" l="1"/>
  <c r="H4482" i="10"/>
  <c r="D4483" i="10"/>
  <c r="E4483" i="10" s="1"/>
  <c r="C4484" i="10" s="1"/>
  <c r="L4482" i="10" l="1"/>
  <c r="F4483" i="10"/>
  <c r="H4483" i="10" s="1"/>
  <c r="O4482" i="10" l="1"/>
  <c r="P4482" i="10"/>
  <c r="M4482" i="10"/>
  <c r="N4482" i="10"/>
  <c r="L4483" i="10"/>
  <c r="D4484" i="10"/>
  <c r="E4484" i="10" s="1"/>
  <c r="C4485" i="10" s="1"/>
  <c r="P4483" i="10" l="1"/>
  <c r="O4483" i="10"/>
  <c r="Q4482" i="10"/>
  <c r="M4483" i="10"/>
  <c r="N4483" i="10"/>
  <c r="F4484" i="10"/>
  <c r="Q4483" i="10" l="1"/>
  <c r="L4484" i="10"/>
  <c r="H4484" i="10"/>
  <c r="D4485" i="10"/>
  <c r="E4485" i="10" s="1"/>
  <c r="C4486" i="10" s="1"/>
  <c r="P4484" i="10" l="1"/>
  <c r="O4484" i="10"/>
  <c r="N4484" i="10"/>
  <c r="M4484" i="10"/>
  <c r="F4485" i="10"/>
  <c r="Q4484" i="10" l="1"/>
  <c r="H4485" i="10"/>
  <c r="D4486" i="10"/>
  <c r="E4486" i="10" s="1"/>
  <c r="C4487" i="10" s="1"/>
  <c r="L4485" i="10" l="1"/>
  <c r="F4486" i="10"/>
  <c r="H4486" i="10" s="1"/>
  <c r="P4485" i="10" l="1"/>
  <c r="O4485" i="10"/>
  <c r="M4485" i="10"/>
  <c r="N4485" i="10"/>
  <c r="L4486" i="10"/>
  <c r="D4487" i="10"/>
  <c r="E4487" i="10" s="1"/>
  <c r="C4488" i="10" s="1"/>
  <c r="P4486" i="10" l="1"/>
  <c r="O4486" i="10"/>
  <c r="Q4485" i="10"/>
  <c r="M4486" i="10"/>
  <c r="N4486" i="10"/>
  <c r="F4487" i="10"/>
  <c r="Q4486" i="10" l="1"/>
  <c r="L4487" i="10"/>
  <c r="H4487" i="10"/>
  <c r="D4488" i="10"/>
  <c r="E4488" i="10" s="1"/>
  <c r="C4489" i="10" s="1"/>
  <c r="O4487" i="10" l="1"/>
  <c r="P4487" i="10"/>
  <c r="N4487" i="10"/>
  <c r="M4487" i="10"/>
  <c r="F4488" i="10"/>
  <c r="Q4487" i="10" l="1"/>
  <c r="H4488" i="10"/>
  <c r="D4489" i="10"/>
  <c r="E4489" i="10" s="1"/>
  <c r="C4490" i="10" s="1"/>
  <c r="L4488" i="10" l="1"/>
  <c r="F4489" i="10"/>
  <c r="H4489" i="10" s="1"/>
  <c r="P4488" i="10" l="1"/>
  <c r="O4488" i="10"/>
  <c r="M4488" i="10"/>
  <c r="N4488" i="10"/>
  <c r="L4489" i="10"/>
  <c r="D4490" i="10"/>
  <c r="E4490" i="10" s="1"/>
  <c r="C4491" i="10" s="1"/>
  <c r="O4489" i="10" l="1"/>
  <c r="P4489" i="10"/>
  <c r="Q4488" i="10"/>
  <c r="M4489" i="10"/>
  <c r="N4489" i="10"/>
  <c r="F4490" i="10"/>
  <c r="Q4489" i="10" l="1"/>
  <c r="L4490" i="10"/>
  <c r="H4490" i="10"/>
  <c r="D4491" i="10"/>
  <c r="E4491" i="10" s="1"/>
  <c r="C4492" i="10" s="1"/>
  <c r="O4490" i="10" l="1"/>
  <c r="P4490" i="10"/>
  <c r="N4490" i="10"/>
  <c r="M4490" i="10"/>
  <c r="F4491" i="10"/>
  <c r="Q4490" i="10" l="1"/>
  <c r="H4491" i="10"/>
  <c r="D4492" i="10"/>
  <c r="E4492" i="10" s="1"/>
  <c r="C4493" i="10" s="1"/>
  <c r="L4491" i="10" l="1"/>
  <c r="F4492" i="10"/>
  <c r="P4491" i="10" l="1"/>
  <c r="O4491" i="10"/>
  <c r="M4491" i="10"/>
  <c r="N4491" i="10"/>
  <c r="L4492" i="10"/>
  <c r="H4492" i="10"/>
  <c r="D4493" i="10"/>
  <c r="E4493" i="10" s="1"/>
  <c r="C4494" i="10" s="1"/>
  <c r="O4492" i="10" l="1"/>
  <c r="P4492" i="10"/>
  <c r="Q4491" i="10"/>
  <c r="N4492" i="10"/>
  <c r="M4492" i="10"/>
  <c r="F4493" i="10"/>
  <c r="Q4492" i="10" l="1"/>
  <c r="H4493" i="10"/>
  <c r="D4494" i="10"/>
  <c r="E4494" i="10" s="1"/>
  <c r="C4495" i="10" s="1"/>
  <c r="L4493" i="10" l="1"/>
  <c r="F4494" i="10"/>
  <c r="O4493" i="10" l="1"/>
  <c r="P4493" i="10"/>
  <c r="N4493" i="10"/>
  <c r="M4493" i="10"/>
  <c r="L4494" i="10"/>
  <c r="H4494" i="10"/>
  <c r="D4495" i="10"/>
  <c r="E4495" i="10" s="1"/>
  <c r="C4496" i="10" s="1"/>
  <c r="P4494" i="10" l="1"/>
  <c r="O4494" i="10"/>
  <c r="Q4493" i="10"/>
  <c r="N4494" i="10"/>
  <c r="M4494" i="10"/>
  <c r="F4495" i="10"/>
  <c r="Q4494" i="10" l="1"/>
  <c r="H4495" i="10"/>
  <c r="D4496" i="10"/>
  <c r="E4496" i="10" s="1"/>
  <c r="C4497" i="10" s="1"/>
  <c r="L4495" i="10" l="1"/>
  <c r="F4496" i="10"/>
  <c r="H4496" i="10" s="1"/>
  <c r="O4495" i="10" l="1"/>
  <c r="P4495" i="10"/>
  <c r="M4495" i="10"/>
  <c r="N4495" i="10"/>
  <c r="L4496" i="10"/>
  <c r="D4497" i="10"/>
  <c r="E4497" i="10" s="1"/>
  <c r="C4498" i="10" s="1"/>
  <c r="P4496" i="10" l="1"/>
  <c r="O4496" i="10"/>
  <c r="Q4495" i="10"/>
  <c r="M4496" i="10"/>
  <c r="N4496" i="10"/>
  <c r="F4497" i="10"/>
  <c r="Q4496" i="10" l="1"/>
  <c r="H4497" i="10"/>
  <c r="D4498" i="10"/>
  <c r="E4498" i="10" s="1"/>
  <c r="C4499" i="10" s="1"/>
  <c r="L4497" i="10" l="1"/>
  <c r="F4498" i="10"/>
  <c r="H4498" i="10" s="1"/>
  <c r="P4497" i="10" l="1"/>
  <c r="O4497" i="10"/>
  <c r="M4497" i="10"/>
  <c r="N4497" i="10"/>
  <c r="L4498" i="10"/>
  <c r="D4499" i="10"/>
  <c r="E4499" i="10" s="1"/>
  <c r="C4500" i="10" s="1"/>
  <c r="Q4497" i="10" l="1"/>
  <c r="O4498" i="10"/>
  <c r="P4498" i="10"/>
  <c r="N4498" i="10"/>
  <c r="M4498" i="10"/>
  <c r="F4499" i="10"/>
  <c r="Q4498" i="10" l="1"/>
  <c r="L4499" i="10"/>
  <c r="H4499" i="10"/>
  <c r="D4500" i="10"/>
  <c r="E4500" i="10" s="1"/>
  <c r="C4501" i="10" s="1"/>
  <c r="O4499" i="10" l="1"/>
  <c r="P4499" i="10"/>
  <c r="N4499" i="10"/>
  <c r="M4499" i="10"/>
  <c r="F4500" i="10"/>
  <c r="Q4499" i="10" l="1"/>
  <c r="H4500" i="10"/>
  <c r="D4501" i="10"/>
  <c r="E4501" i="10" s="1"/>
  <c r="C4502" i="10" s="1"/>
  <c r="L4500" i="10" l="1"/>
  <c r="F4501" i="10"/>
  <c r="H4501" i="10" s="1"/>
  <c r="P4500" i="10" l="1"/>
  <c r="O4500" i="10"/>
  <c r="M4500" i="10"/>
  <c r="N4500" i="10"/>
  <c r="D4502" i="10"/>
  <c r="E4502" i="10" s="1"/>
  <c r="C4503" i="10" s="1"/>
  <c r="Q4500" i="10" l="1"/>
  <c r="L4501" i="10"/>
  <c r="F4502" i="10"/>
  <c r="H4502" i="10" s="1"/>
  <c r="O4501" i="10" l="1"/>
  <c r="P4501" i="10"/>
  <c r="M4501" i="10"/>
  <c r="N4501" i="10"/>
  <c r="L4502" i="10"/>
  <c r="D4503" i="10"/>
  <c r="E4503" i="10" s="1"/>
  <c r="C4504" i="10" s="1"/>
  <c r="Q4501" i="10" l="1"/>
  <c r="P4502" i="10"/>
  <c r="O4502" i="10"/>
  <c r="M4502" i="10"/>
  <c r="N4502" i="10"/>
  <c r="F4503" i="10"/>
  <c r="Q4502" i="10" l="1"/>
  <c r="H4503" i="10"/>
  <c r="D4504" i="10"/>
  <c r="E4504" i="10" s="1"/>
  <c r="C4505" i="10" s="1"/>
  <c r="L4503" i="10" l="1"/>
  <c r="F4504" i="10"/>
  <c r="H4504" i="10" s="1"/>
  <c r="P4503" i="10" l="1"/>
  <c r="O4503" i="10"/>
  <c r="M4503" i="10"/>
  <c r="N4503" i="10"/>
  <c r="L4504" i="10"/>
  <c r="D4505" i="10"/>
  <c r="E4505" i="10" s="1"/>
  <c r="C4506" i="10" s="1"/>
  <c r="P4504" i="10" l="1"/>
  <c r="O4504" i="10"/>
  <c r="Q4503" i="10"/>
  <c r="M4504" i="10"/>
  <c r="N4504" i="10"/>
  <c r="F4505" i="10"/>
  <c r="Q4504" i="10" l="1"/>
  <c r="H4505" i="10"/>
  <c r="D4506" i="10"/>
  <c r="E4506" i="10" s="1"/>
  <c r="C4507" i="10" s="1"/>
  <c r="L4505" i="10" l="1"/>
  <c r="F4506" i="10"/>
  <c r="H4506" i="10" s="1"/>
  <c r="O4505" i="10" l="1"/>
  <c r="P4505" i="10"/>
  <c r="M4505" i="10"/>
  <c r="N4505" i="10"/>
  <c r="L4506" i="10"/>
  <c r="D4507" i="10"/>
  <c r="E4507" i="10" s="1"/>
  <c r="C4508" i="10" s="1"/>
  <c r="P4506" i="10" l="1"/>
  <c r="O4506" i="10"/>
  <c r="Q4505" i="10"/>
  <c r="M4506" i="10"/>
  <c r="N4506" i="10"/>
  <c r="F4507" i="10"/>
  <c r="Q4506" i="10" l="1"/>
  <c r="H4507" i="10"/>
  <c r="D4508" i="10"/>
  <c r="E4508" i="10" s="1"/>
  <c r="C4509" i="10" s="1"/>
  <c r="L4507" i="10" l="1"/>
  <c r="F4508" i="10"/>
  <c r="O4507" i="10" l="1"/>
  <c r="P4507" i="10"/>
  <c r="N4507" i="10"/>
  <c r="M4507" i="10"/>
  <c r="L4508" i="10"/>
  <c r="H4508" i="10"/>
  <c r="D4509" i="10"/>
  <c r="E4509" i="10" s="1"/>
  <c r="C4510" i="10" s="1"/>
  <c r="P4508" i="10" l="1"/>
  <c r="O4508" i="10"/>
  <c r="Q4507" i="10"/>
  <c r="N4508" i="10"/>
  <c r="M4508" i="10"/>
  <c r="F4509" i="10"/>
  <c r="Q4508" i="10" l="1"/>
  <c r="H4509" i="10"/>
  <c r="D4510" i="10"/>
  <c r="E4510" i="10" s="1"/>
  <c r="C4511" i="10" s="1"/>
  <c r="L4509" i="10" l="1"/>
  <c r="F4510" i="10"/>
  <c r="H4510" i="10" s="1"/>
  <c r="P4509" i="10" l="1"/>
  <c r="O4509" i="10"/>
  <c r="M4509" i="10"/>
  <c r="N4509" i="10"/>
  <c r="L4510" i="10"/>
  <c r="D4511" i="10"/>
  <c r="E4511" i="10" s="1"/>
  <c r="C4512" i="10" s="1"/>
  <c r="P4510" i="10" l="1"/>
  <c r="O4510" i="10"/>
  <c r="Q4509" i="10"/>
  <c r="M4510" i="10"/>
  <c r="N4510" i="10"/>
  <c r="F4511" i="10"/>
  <c r="Q4510" i="10" l="1"/>
  <c r="L4511" i="10"/>
  <c r="H4511" i="10"/>
  <c r="D4512" i="10"/>
  <c r="E4512" i="10" s="1"/>
  <c r="C4513" i="10" s="1"/>
  <c r="O4511" i="10" l="1"/>
  <c r="P4511" i="10"/>
  <c r="N4511" i="10"/>
  <c r="M4511" i="10"/>
  <c r="F4512" i="10"/>
  <c r="Q4511" i="10" l="1"/>
  <c r="H4512" i="10"/>
  <c r="D4513" i="10"/>
  <c r="E4513" i="10" s="1"/>
  <c r="C4514" i="10" s="1"/>
  <c r="L4512" i="10" l="1"/>
  <c r="F4513" i="10"/>
  <c r="H4513" i="10" s="1"/>
  <c r="P4512" i="10" l="1"/>
  <c r="O4512" i="10"/>
  <c r="M4512" i="10"/>
  <c r="N4512" i="10"/>
  <c r="D4514" i="10"/>
  <c r="E4514" i="10" s="1"/>
  <c r="C4515" i="10" s="1"/>
  <c r="Q4512" i="10" l="1"/>
  <c r="L4513" i="10"/>
  <c r="F4514" i="10"/>
  <c r="H4514" i="10" s="1"/>
  <c r="P4513" i="10" l="1"/>
  <c r="O4513" i="10"/>
  <c r="M4513" i="10"/>
  <c r="N4513" i="10"/>
  <c r="L4514" i="10"/>
  <c r="D4515" i="10"/>
  <c r="E4515" i="10" s="1"/>
  <c r="C4516" i="10" s="1"/>
  <c r="O4514" i="10" l="1"/>
  <c r="P4514" i="10"/>
  <c r="Q4513" i="10"/>
  <c r="M4514" i="10"/>
  <c r="N4514" i="10"/>
  <c r="F4515" i="10"/>
  <c r="Q4514" i="10" l="1"/>
  <c r="H4515" i="10"/>
  <c r="D4516" i="10"/>
  <c r="E4516" i="10" s="1"/>
  <c r="C4517" i="10" s="1"/>
  <c r="L4515" i="10" l="1"/>
  <c r="F4516" i="10"/>
  <c r="O4515" i="10" l="1"/>
  <c r="P4515" i="10"/>
  <c r="N4515" i="10"/>
  <c r="M4515" i="10"/>
  <c r="L4516" i="10"/>
  <c r="H4516" i="10"/>
  <c r="D4517" i="10"/>
  <c r="E4517" i="10" s="1"/>
  <c r="C4518" i="10" s="1"/>
  <c r="P4516" i="10" l="1"/>
  <c r="O4516" i="10"/>
  <c r="Q4515" i="10"/>
  <c r="M4516" i="10"/>
  <c r="N4516" i="10"/>
  <c r="F4517" i="10"/>
  <c r="Q4516" i="10" l="1"/>
  <c r="H4517" i="10"/>
  <c r="D4518" i="10"/>
  <c r="E4518" i="10" s="1"/>
  <c r="C4519" i="10" s="1"/>
  <c r="L4517" i="10" l="1"/>
  <c r="F4518" i="10"/>
  <c r="H4518" i="10" s="1"/>
  <c r="O4517" i="10" l="1"/>
  <c r="P4517" i="10"/>
  <c r="M4517" i="10"/>
  <c r="N4517" i="10"/>
  <c r="L4518" i="10"/>
  <c r="D4519" i="10"/>
  <c r="E4519" i="10" s="1"/>
  <c r="C4520" i="10" s="1"/>
  <c r="P4518" i="10" l="1"/>
  <c r="O4518" i="10"/>
  <c r="Q4517" i="10"/>
  <c r="M4518" i="10"/>
  <c r="N4518" i="10"/>
  <c r="F4519" i="10"/>
  <c r="Q4518" i="10" l="1"/>
  <c r="H4519" i="10"/>
  <c r="D4520" i="10"/>
  <c r="E4520" i="10" s="1"/>
  <c r="C4521" i="10" s="1"/>
  <c r="L4519" i="10" l="1"/>
  <c r="F4520" i="10"/>
  <c r="O4519" i="10" l="1"/>
  <c r="P4519" i="10"/>
  <c r="N4519" i="10"/>
  <c r="M4519" i="10"/>
  <c r="L4520" i="10"/>
  <c r="H4520" i="10"/>
  <c r="D4521" i="10"/>
  <c r="E4521" i="10" s="1"/>
  <c r="C4522" i="10" s="1"/>
  <c r="P4520" i="10" l="1"/>
  <c r="O4520" i="10"/>
  <c r="Q4519" i="10"/>
  <c r="N4520" i="10"/>
  <c r="M4520" i="10"/>
  <c r="F4521" i="10"/>
  <c r="Q4520" i="10" l="1"/>
  <c r="H4521" i="10"/>
  <c r="D4522" i="10"/>
  <c r="E4522" i="10" s="1"/>
  <c r="C4523" i="10" s="1"/>
  <c r="L4521" i="10" l="1"/>
  <c r="F4522" i="10"/>
  <c r="H4522" i="10" s="1"/>
  <c r="P4521" i="10" l="1"/>
  <c r="O4521" i="10"/>
  <c r="M4521" i="10"/>
  <c r="N4521" i="10"/>
  <c r="L4522" i="10"/>
  <c r="D4523" i="10"/>
  <c r="E4523" i="10" s="1"/>
  <c r="C4524" i="10" s="1"/>
  <c r="O4522" i="10" l="1"/>
  <c r="P4522" i="10"/>
  <c r="Q4521" i="10"/>
  <c r="N4522" i="10"/>
  <c r="M4522" i="10"/>
  <c r="F4523" i="10"/>
  <c r="Q4522" i="10" l="1"/>
  <c r="L4523" i="10"/>
  <c r="H4523" i="10"/>
  <c r="D4524" i="10"/>
  <c r="E4524" i="10" s="1"/>
  <c r="C4525" i="10" s="1"/>
  <c r="P4523" i="10" l="1"/>
  <c r="O4523" i="10"/>
  <c r="N4523" i="10"/>
  <c r="M4523" i="10"/>
  <c r="F4524" i="10"/>
  <c r="Q4523" i="10" l="1"/>
  <c r="H4524" i="10"/>
  <c r="D4525" i="10"/>
  <c r="E4525" i="10" s="1"/>
  <c r="C4526" i="10" s="1"/>
  <c r="L4524" i="10" l="1"/>
  <c r="F4525" i="10"/>
  <c r="H4525" i="10" s="1"/>
  <c r="O4524" i="10" l="1"/>
  <c r="P4524" i="10"/>
  <c r="M4524" i="10"/>
  <c r="N4524" i="10"/>
  <c r="L4525" i="10"/>
  <c r="D4526" i="10"/>
  <c r="E4526" i="10" s="1"/>
  <c r="C4527" i="10" s="1"/>
  <c r="O4525" i="10" l="1"/>
  <c r="P4525" i="10"/>
  <c r="Q4524" i="10"/>
  <c r="M4525" i="10"/>
  <c r="N4525" i="10"/>
  <c r="F4526" i="10"/>
  <c r="Q4525" i="10" l="1"/>
  <c r="L4526" i="10"/>
  <c r="H4526" i="10"/>
  <c r="D4527" i="10"/>
  <c r="E4527" i="10" s="1"/>
  <c r="C4528" i="10" s="1"/>
  <c r="P4526" i="10" l="1"/>
  <c r="O4526" i="10"/>
  <c r="N4526" i="10"/>
  <c r="M4526" i="10"/>
  <c r="F4527" i="10"/>
  <c r="Q4526" i="10" l="1"/>
  <c r="H4527" i="10"/>
  <c r="D4528" i="10"/>
  <c r="E4528" i="10" s="1"/>
  <c r="C4529" i="10" s="1"/>
  <c r="L4527" i="10" l="1"/>
  <c r="F4528" i="10"/>
  <c r="O4527" i="10" l="1"/>
  <c r="P4527" i="10"/>
  <c r="M4527" i="10"/>
  <c r="N4527" i="10"/>
  <c r="L4528" i="10"/>
  <c r="H4528" i="10"/>
  <c r="D4529" i="10"/>
  <c r="E4529" i="10" s="1"/>
  <c r="C4530" i="10" s="1"/>
  <c r="O4528" i="10" l="1"/>
  <c r="P4528" i="10"/>
  <c r="Q4527" i="10"/>
  <c r="N4528" i="10"/>
  <c r="M4528" i="10"/>
  <c r="F4529" i="10"/>
  <c r="Q4528" i="10" l="1"/>
  <c r="H4529" i="10"/>
  <c r="D4530" i="10"/>
  <c r="E4530" i="10" s="1"/>
  <c r="C4531" i="10" s="1"/>
  <c r="L4529" i="10" l="1"/>
  <c r="F4530" i="10"/>
  <c r="H4530" i="10" s="1"/>
  <c r="O4529" i="10" l="1"/>
  <c r="P4529" i="10"/>
  <c r="M4529" i="10"/>
  <c r="N4529" i="10"/>
  <c r="L4530" i="10"/>
  <c r="D4531" i="10"/>
  <c r="E4531" i="10" s="1"/>
  <c r="C4532" i="10" s="1"/>
  <c r="P4530" i="10" l="1"/>
  <c r="O4530" i="10"/>
  <c r="Q4529" i="10"/>
  <c r="N4530" i="10"/>
  <c r="M4530" i="10"/>
  <c r="F4531" i="10"/>
  <c r="Q4530" i="10" l="1"/>
  <c r="L4531" i="10"/>
  <c r="H4531" i="10"/>
  <c r="D4532" i="10"/>
  <c r="E4532" i="10" s="1"/>
  <c r="C4533" i="10" s="1"/>
  <c r="O4531" i="10" l="1"/>
  <c r="P4531" i="10"/>
  <c r="N4531" i="10"/>
  <c r="M4531" i="10"/>
  <c r="F4532" i="10"/>
  <c r="Q4531" i="10" l="1"/>
  <c r="H4532" i="10"/>
  <c r="D4533" i="10"/>
  <c r="E4533" i="10" s="1"/>
  <c r="C4534" i="10" s="1"/>
  <c r="L4532" i="10" l="1"/>
  <c r="F4533" i="10"/>
  <c r="H4533" i="10" s="1"/>
  <c r="P4532" i="10" l="1"/>
  <c r="O4532" i="10"/>
  <c r="M4532" i="10"/>
  <c r="N4532" i="10"/>
  <c r="L4533" i="10"/>
  <c r="D4534" i="10"/>
  <c r="E4534" i="10" s="1"/>
  <c r="C4535" i="10" s="1"/>
  <c r="O4533" i="10" l="1"/>
  <c r="P4533" i="10"/>
  <c r="Q4532" i="10"/>
  <c r="N4533" i="10"/>
  <c r="M4533" i="10"/>
  <c r="F4534" i="10"/>
  <c r="Q4533" i="10" l="1"/>
  <c r="L4534" i="10"/>
  <c r="H4534" i="10"/>
  <c r="D4535" i="10"/>
  <c r="E4535" i="10" s="1"/>
  <c r="C4536" i="10" s="1"/>
  <c r="O4534" i="10" l="1"/>
  <c r="P4534" i="10"/>
  <c r="N4534" i="10"/>
  <c r="M4534" i="10"/>
  <c r="F4535" i="10"/>
  <c r="Q4534" i="10" l="1"/>
  <c r="H4535" i="10"/>
  <c r="D4536" i="10"/>
  <c r="E4536" i="10" s="1"/>
  <c r="C4537" i="10" s="1"/>
  <c r="L4535" i="10" l="1"/>
  <c r="F4536" i="10"/>
  <c r="H4536" i="10" s="1"/>
  <c r="P4535" i="10" l="1"/>
  <c r="O4535" i="10"/>
  <c r="M4535" i="10"/>
  <c r="N4535" i="10"/>
  <c r="L4536" i="10"/>
  <c r="D4537" i="10"/>
  <c r="E4537" i="10" s="1"/>
  <c r="C4538" i="10" s="1"/>
  <c r="O4536" i="10" l="1"/>
  <c r="P4536" i="10"/>
  <c r="Q4535" i="10"/>
  <c r="M4536" i="10"/>
  <c r="N4536" i="10"/>
  <c r="F4537" i="10"/>
  <c r="Q4536" i="10" l="1"/>
  <c r="L4537" i="10"/>
  <c r="H4537" i="10"/>
  <c r="D4538" i="10"/>
  <c r="E4538" i="10" s="1"/>
  <c r="C4539" i="10" s="1"/>
  <c r="P4537" i="10" l="1"/>
  <c r="O4537" i="10"/>
  <c r="N4537" i="10"/>
  <c r="M4537" i="10"/>
  <c r="F4538" i="10"/>
  <c r="Q4537" i="10" l="1"/>
  <c r="H4538" i="10"/>
  <c r="D4539" i="10"/>
  <c r="E4539" i="10" s="1"/>
  <c r="C4540" i="10" s="1"/>
  <c r="L4538" i="10" l="1"/>
  <c r="F4539" i="10"/>
  <c r="O4538" i="10" l="1"/>
  <c r="P4538" i="10"/>
  <c r="N4538" i="10"/>
  <c r="M4538" i="10"/>
  <c r="L4539" i="10"/>
  <c r="H4539" i="10"/>
  <c r="D4540" i="10"/>
  <c r="E4540" i="10" s="1"/>
  <c r="C4541" i="10" s="1"/>
  <c r="O4539" i="10" l="1"/>
  <c r="P4539" i="10"/>
  <c r="Q4538" i="10"/>
  <c r="N4539" i="10"/>
  <c r="M4539" i="10"/>
  <c r="F4540" i="10"/>
  <c r="Q4539" i="10" l="1"/>
  <c r="H4540" i="10"/>
  <c r="D4541" i="10"/>
  <c r="E4541" i="10" s="1"/>
  <c r="C4542" i="10" s="1"/>
  <c r="L4540" i="10" l="1"/>
  <c r="F4541" i="10"/>
  <c r="O4540" i="10" l="1"/>
  <c r="P4540" i="10"/>
  <c r="N4540" i="10"/>
  <c r="M4540" i="10"/>
  <c r="L4541" i="10"/>
  <c r="H4541" i="10"/>
  <c r="D4542" i="10"/>
  <c r="E4542" i="10" s="1"/>
  <c r="C4543" i="10" s="1"/>
  <c r="O4541" i="10" l="1"/>
  <c r="P4541" i="10"/>
  <c r="Q4540" i="10"/>
  <c r="N4541" i="10"/>
  <c r="M4541" i="10"/>
  <c r="F4542" i="10"/>
  <c r="Q4541" i="10" l="1"/>
  <c r="H4542" i="10"/>
  <c r="D4543" i="10"/>
  <c r="E4543" i="10" s="1"/>
  <c r="C4544" i="10" s="1"/>
  <c r="L4542" i="10" l="1"/>
  <c r="F4543" i="10"/>
  <c r="H4543" i="10" s="1"/>
  <c r="O4542" i="10" l="1"/>
  <c r="P4542" i="10"/>
  <c r="M4542" i="10"/>
  <c r="N4542" i="10"/>
  <c r="L4543" i="10"/>
  <c r="D4544" i="10"/>
  <c r="E4544" i="10" s="1"/>
  <c r="C4545" i="10" s="1"/>
  <c r="P4543" i="10" l="1"/>
  <c r="O4543" i="10"/>
  <c r="Q4542" i="10"/>
  <c r="M4543" i="10"/>
  <c r="N4543" i="10"/>
  <c r="F4544" i="10"/>
  <c r="Q4543" i="10" l="1"/>
  <c r="H4544" i="10"/>
  <c r="D4545" i="10"/>
  <c r="E4545" i="10" s="1"/>
  <c r="C4546" i="10" s="1"/>
  <c r="L4544" i="10" l="1"/>
  <c r="F4545" i="10"/>
  <c r="H4545" i="10" s="1"/>
  <c r="P4544" i="10" l="1"/>
  <c r="O4544" i="10"/>
  <c r="M4544" i="10"/>
  <c r="N4544" i="10"/>
  <c r="L4545" i="10"/>
  <c r="D4546" i="10"/>
  <c r="E4546" i="10" s="1"/>
  <c r="C4547" i="10" s="1"/>
  <c r="P4545" i="10" l="1"/>
  <c r="O4545" i="10"/>
  <c r="Q4544" i="10"/>
  <c r="M4545" i="10"/>
  <c r="N4545" i="10"/>
  <c r="F4546" i="10"/>
  <c r="Q4545" i="10" l="1"/>
  <c r="L4546" i="10"/>
  <c r="H4546" i="10"/>
  <c r="D4547" i="10"/>
  <c r="E4547" i="10" s="1"/>
  <c r="C4548" i="10" s="1"/>
  <c r="O4546" i="10" l="1"/>
  <c r="P4546" i="10"/>
  <c r="N4546" i="10"/>
  <c r="M4546" i="10"/>
  <c r="F4547" i="10"/>
  <c r="Q4546" i="10" l="1"/>
  <c r="H4547" i="10"/>
  <c r="D4548" i="10"/>
  <c r="E4548" i="10" s="1"/>
  <c r="C4549" i="10" s="1"/>
  <c r="L4547" i="10" l="1"/>
  <c r="F4548" i="10"/>
  <c r="H4548" i="10" s="1"/>
  <c r="P4547" i="10" l="1"/>
  <c r="O4547" i="10"/>
  <c r="M4547" i="10"/>
  <c r="N4547" i="10"/>
  <c r="L4548" i="10"/>
  <c r="D4549" i="10"/>
  <c r="E4549" i="10" s="1"/>
  <c r="C4550" i="10" s="1"/>
  <c r="O4548" i="10" l="1"/>
  <c r="P4548" i="10"/>
  <c r="Q4547" i="10"/>
  <c r="M4548" i="10"/>
  <c r="N4548" i="10"/>
  <c r="F4549" i="10"/>
  <c r="Q4548" i="10" l="1"/>
  <c r="H4549" i="10"/>
  <c r="D4550" i="10"/>
  <c r="E4550" i="10" s="1"/>
  <c r="C4551" i="10" s="1"/>
  <c r="L4549" i="10" l="1"/>
  <c r="F4550" i="10"/>
  <c r="O4549" i="10" l="1"/>
  <c r="P4549" i="10"/>
  <c r="N4549" i="10"/>
  <c r="M4549" i="10"/>
  <c r="L4550" i="10"/>
  <c r="H4550" i="10"/>
  <c r="D4551" i="10"/>
  <c r="E4551" i="10" s="1"/>
  <c r="C4552" i="10" s="1"/>
  <c r="O4550" i="10" l="1"/>
  <c r="P4550" i="10"/>
  <c r="Q4549" i="10"/>
  <c r="N4550" i="10"/>
  <c r="M4550" i="10"/>
  <c r="F4551" i="10"/>
  <c r="Q4550" i="10" l="1"/>
  <c r="H4551" i="10"/>
  <c r="D4552" i="10"/>
  <c r="E4552" i="10" s="1"/>
  <c r="C4553" i="10" s="1"/>
  <c r="L4551" i="10" l="1"/>
  <c r="F4552" i="10"/>
  <c r="H4552" i="10" s="1"/>
  <c r="O4551" i="10" l="1"/>
  <c r="P4551" i="10"/>
  <c r="M4551" i="10"/>
  <c r="N4551" i="10"/>
  <c r="D4553" i="10"/>
  <c r="E4553" i="10" s="1"/>
  <c r="C4554" i="10" s="1"/>
  <c r="Q4551" i="10" l="1"/>
  <c r="L4552" i="10"/>
  <c r="F4553" i="10"/>
  <c r="P4552" i="10" l="1"/>
  <c r="O4552" i="10"/>
  <c r="N4552" i="10"/>
  <c r="M4552" i="10"/>
  <c r="L4553" i="10"/>
  <c r="H4553" i="10"/>
  <c r="D4554" i="10"/>
  <c r="E4554" i="10" s="1"/>
  <c r="C4555" i="10" s="1"/>
  <c r="O4553" i="10" l="1"/>
  <c r="P4553" i="10"/>
  <c r="Q4552" i="10"/>
  <c r="N4553" i="10"/>
  <c r="M4553" i="10"/>
  <c r="F4554" i="10"/>
  <c r="Q4553" i="10" l="1"/>
  <c r="H4554" i="10"/>
  <c r="D4555" i="10"/>
  <c r="E4555" i="10" s="1"/>
  <c r="C4556" i="10" s="1"/>
  <c r="L4554" i="10" l="1"/>
  <c r="F4555" i="10"/>
  <c r="H4555" i="10" s="1"/>
  <c r="P4554" i="10" l="1"/>
  <c r="O4554" i="10"/>
  <c r="M4554" i="10"/>
  <c r="N4554" i="10"/>
  <c r="L4555" i="10"/>
  <c r="D4556" i="10"/>
  <c r="E4556" i="10" s="1"/>
  <c r="C4557" i="10" s="1"/>
  <c r="P4555" i="10" l="1"/>
  <c r="O4555" i="10"/>
  <c r="Q4554" i="10"/>
  <c r="M4555" i="10"/>
  <c r="N4555" i="10"/>
  <c r="F4556" i="10"/>
  <c r="Q4555" i="10" l="1"/>
  <c r="H4556" i="10"/>
  <c r="D4557" i="10"/>
  <c r="E4557" i="10" s="1"/>
  <c r="C4558" i="10" s="1"/>
  <c r="L4556" i="10" l="1"/>
  <c r="F4557" i="10"/>
  <c r="P4556" i="10" l="1"/>
  <c r="O4556" i="10"/>
  <c r="M4556" i="10"/>
  <c r="N4556" i="10"/>
  <c r="L4557" i="10"/>
  <c r="H4557" i="10"/>
  <c r="D4558" i="10"/>
  <c r="E4558" i="10" s="1"/>
  <c r="C4559" i="10" s="1"/>
  <c r="O4557" i="10" l="1"/>
  <c r="P4557" i="10"/>
  <c r="Q4556" i="10"/>
  <c r="N4557" i="10"/>
  <c r="M4557" i="10"/>
  <c r="F4558" i="10"/>
  <c r="Q4557" i="10" l="1"/>
  <c r="H4558" i="10"/>
  <c r="D4559" i="10"/>
  <c r="E4559" i="10" s="1"/>
  <c r="C4560" i="10" s="1"/>
  <c r="L4558" i="10" l="1"/>
  <c r="F4559" i="10"/>
  <c r="H4559" i="10" s="1"/>
  <c r="P4558" i="10" l="1"/>
  <c r="O4558" i="10"/>
  <c r="M4558" i="10"/>
  <c r="N4558" i="10"/>
  <c r="D4560" i="10"/>
  <c r="E4560" i="10" s="1"/>
  <c r="C4561" i="10" s="1"/>
  <c r="Q4558" i="10" l="1"/>
  <c r="L4559" i="10"/>
  <c r="F4560" i="10"/>
  <c r="H4560" i="10" s="1"/>
  <c r="O4559" i="10" l="1"/>
  <c r="P4559" i="10"/>
  <c r="M4559" i="10"/>
  <c r="N4559" i="10"/>
  <c r="L4560" i="10"/>
  <c r="D4561" i="10"/>
  <c r="E4561" i="10" s="1"/>
  <c r="C4562" i="10" s="1"/>
  <c r="P4560" i="10" l="1"/>
  <c r="O4560" i="10"/>
  <c r="Q4559" i="10"/>
  <c r="M4560" i="10"/>
  <c r="N4560" i="10"/>
  <c r="F4561" i="10"/>
  <c r="Q4560" i="10" l="1"/>
  <c r="H4561" i="10"/>
  <c r="D4562" i="10"/>
  <c r="E4562" i="10" s="1"/>
  <c r="C4563" i="10" s="1"/>
  <c r="L4561" i="10" l="1"/>
  <c r="F4562" i="10"/>
  <c r="H4562" i="10" s="1"/>
  <c r="O4561" i="10" l="1"/>
  <c r="P4561" i="10"/>
  <c r="M4561" i="10"/>
  <c r="N4561" i="10"/>
  <c r="L4562" i="10"/>
  <c r="D4563" i="10"/>
  <c r="E4563" i="10" s="1"/>
  <c r="C4564" i="10" s="1"/>
  <c r="P4562" i="10" l="1"/>
  <c r="O4562" i="10"/>
  <c r="Q4561" i="10"/>
  <c r="M4562" i="10"/>
  <c r="N4562" i="10"/>
  <c r="F4563" i="10"/>
  <c r="Q4562" i="10" l="1"/>
  <c r="L4563" i="10"/>
  <c r="H4563" i="10"/>
  <c r="D4564" i="10"/>
  <c r="E4564" i="10" s="1"/>
  <c r="C4565" i="10" s="1"/>
  <c r="P4563" i="10" l="1"/>
  <c r="O4563" i="10"/>
  <c r="N4563" i="10"/>
  <c r="M4563" i="10"/>
  <c r="F4564" i="10"/>
  <c r="Q4563" i="10" l="1"/>
  <c r="H4564" i="10"/>
  <c r="D4565" i="10"/>
  <c r="E4565" i="10" s="1"/>
  <c r="C4566" i="10" s="1"/>
  <c r="L4564" i="10" l="1"/>
  <c r="F4565" i="10"/>
  <c r="H4565" i="10" s="1"/>
  <c r="O4564" i="10" l="1"/>
  <c r="P4564" i="10"/>
  <c r="M4564" i="10"/>
  <c r="N4564" i="10"/>
  <c r="L4565" i="10"/>
  <c r="D4566" i="10"/>
  <c r="E4566" i="10" s="1"/>
  <c r="C4567" i="10" s="1"/>
  <c r="P4565" i="10" l="1"/>
  <c r="O4565" i="10"/>
  <c r="Q4564" i="10"/>
  <c r="M4565" i="10"/>
  <c r="N4565" i="10"/>
  <c r="F50" i="11"/>
  <c r="C51" i="11"/>
  <c r="F4566" i="10"/>
  <c r="Q4565" i="10" l="1"/>
  <c r="H4566" i="10"/>
  <c r="D4567" i="10"/>
  <c r="E4567" i="10" s="1"/>
  <c r="C4568" i="10" s="1"/>
  <c r="L4566" i="10" l="1"/>
  <c r="F4567" i="10"/>
  <c r="H4567" i="10" s="1"/>
  <c r="O4566" i="10" l="1"/>
  <c r="P4566" i="10"/>
  <c r="M4566" i="10"/>
  <c r="N4566" i="10"/>
  <c r="L4567" i="10"/>
  <c r="D4568" i="10"/>
  <c r="E4568" i="10" s="1"/>
  <c r="C4569" i="10" s="1"/>
  <c r="P4567" i="10" l="1"/>
  <c r="O4567" i="10"/>
  <c r="Q4566" i="10"/>
  <c r="M4567" i="10"/>
  <c r="N4567" i="10"/>
  <c r="F4568" i="10"/>
  <c r="Q4567" i="10" l="1"/>
  <c r="L4568" i="10"/>
  <c r="H4568" i="10"/>
  <c r="D4569" i="10"/>
  <c r="E4569" i="10" s="1"/>
  <c r="C4570" i="10" s="1"/>
  <c r="O4568" i="10" l="1"/>
  <c r="P4568" i="10"/>
  <c r="N4568" i="10"/>
  <c r="M4568" i="10"/>
  <c r="F4569" i="10"/>
  <c r="Q4568" i="10" l="1"/>
  <c r="H4569" i="10"/>
  <c r="D4570" i="10"/>
  <c r="E4570" i="10" s="1"/>
  <c r="C4571" i="10" s="1"/>
  <c r="L4569" i="10" l="1"/>
  <c r="F4570" i="10"/>
  <c r="O4569" i="10" l="1"/>
  <c r="P4569" i="10"/>
  <c r="N4569" i="10"/>
  <c r="M4569" i="10"/>
  <c r="L4570" i="10"/>
  <c r="H4570" i="10"/>
  <c r="D4571" i="10"/>
  <c r="E4571" i="10" s="1"/>
  <c r="C4572" i="10" s="1"/>
  <c r="O4570" i="10" l="1"/>
  <c r="P4570" i="10"/>
  <c r="Q4569" i="10"/>
  <c r="N4570" i="10"/>
  <c r="M4570" i="10"/>
  <c r="F4571" i="10"/>
  <c r="Q4570" i="10" l="1"/>
  <c r="H4571" i="10"/>
  <c r="D4572" i="10"/>
  <c r="E4572" i="10" s="1"/>
  <c r="C4573" i="10" s="1"/>
  <c r="L4571" i="10" l="1"/>
  <c r="F4572" i="10"/>
  <c r="H4572" i="10" s="1"/>
  <c r="O4571" i="10" l="1"/>
  <c r="P4571" i="10"/>
  <c r="M4571" i="10"/>
  <c r="N4571" i="10"/>
  <c r="L4572" i="10"/>
  <c r="D4573" i="10"/>
  <c r="E4573" i="10" s="1"/>
  <c r="C4574" i="10" s="1"/>
  <c r="P4572" i="10" l="1"/>
  <c r="O4572" i="10"/>
  <c r="Q4571" i="10"/>
  <c r="M4572" i="10"/>
  <c r="N4572" i="10"/>
  <c r="F4573" i="10"/>
  <c r="Q4572" i="10" l="1"/>
  <c r="L4573" i="10"/>
  <c r="H4573" i="10"/>
  <c r="D4574" i="10"/>
  <c r="E4574" i="10" s="1"/>
  <c r="C4575" i="10" s="1"/>
  <c r="P4573" i="10" l="1"/>
  <c r="O4573" i="10"/>
  <c r="N4573" i="10"/>
  <c r="M4573" i="10"/>
  <c r="F4574" i="10"/>
  <c r="Q4573" i="10" l="1"/>
  <c r="H4574" i="10"/>
  <c r="D4575" i="10"/>
  <c r="E4575" i="10" s="1"/>
  <c r="C4576" i="10" s="1"/>
  <c r="L4574" i="10" l="1"/>
  <c r="F4575" i="10"/>
  <c r="H4575" i="10" s="1"/>
  <c r="P4574" i="10" l="1"/>
  <c r="O4574" i="10"/>
  <c r="M4574" i="10"/>
  <c r="N4574" i="10"/>
  <c r="L4575" i="10"/>
  <c r="E51" i="11"/>
  <c r="D51" i="11"/>
  <c r="D4576" i="10"/>
  <c r="E4576" i="10" s="1"/>
  <c r="C4577" i="10" s="1"/>
  <c r="P4575" i="10" l="1"/>
  <c r="O4575" i="10"/>
  <c r="Q4574" i="10"/>
  <c r="M4575" i="10"/>
  <c r="N4575" i="10"/>
  <c r="F4576" i="10"/>
  <c r="Q4575" i="10" l="1"/>
  <c r="H4576" i="10"/>
  <c r="D4577" i="10"/>
  <c r="E4577" i="10" s="1"/>
  <c r="C4578" i="10" s="1"/>
  <c r="L4576" i="10" l="1"/>
  <c r="F4577" i="10"/>
  <c r="H4577" i="10" s="1"/>
  <c r="O4576" i="10" l="1"/>
  <c r="P4576" i="10"/>
  <c r="M4576" i="10"/>
  <c r="N4576" i="10"/>
  <c r="D4578" i="10"/>
  <c r="E4578" i="10" s="1"/>
  <c r="C4579" i="10" s="1"/>
  <c r="Q4576" i="10" l="1"/>
  <c r="L4577" i="10"/>
  <c r="F4578" i="10"/>
  <c r="H4578" i="10" s="1"/>
  <c r="O4577" i="10" l="1"/>
  <c r="P4577" i="10"/>
  <c r="M4577" i="10"/>
  <c r="N4577" i="10"/>
  <c r="L4578" i="10"/>
  <c r="D4579" i="10"/>
  <c r="E4579" i="10" s="1"/>
  <c r="C4580" i="10" s="1"/>
  <c r="Q4577" i="10" l="1"/>
  <c r="P4578" i="10"/>
  <c r="O4578" i="10"/>
  <c r="N4578" i="10"/>
  <c r="M4578" i="10"/>
  <c r="F4579" i="10"/>
  <c r="Q4578" i="10" l="1"/>
  <c r="L4579" i="10"/>
  <c r="H4579" i="10"/>
  <c r="D4580" i="10"/>
  <c r="E4580" i="10" s="1"/>
  <c r="C4581" i="10" s="1"/>
  <c r="P4579" i="10" l="1"/>
  <c r="O4579" i="10"/>
  <c r="N4579" i="10"/>
  <c r="M4579" i="10"/>
  <c r="F4580" i="10"/>
  <c r="Q4579" i="10" l="1"/>
  <c r="H4580" i="10"/>
  <c r="D4581" i="10"/>
  <c r="E4581" i="10" s="1"/>
  <c r="C4582" i="10" s="1"/>
  <c r="L4580" i="10" l="1"/>
  <c r="F4581" i="10"/>
  <c r="O4580" i="10" l="1"/>
  <c r="P4580" i="10"/>
  <c r="N4580" i="10"/>
  <c r="M4580" i="10"/>
  <c r="L4581" i="10"/>
  <c r="H4581" i="10"/>
  <c r="D4582" i="10"/>
  <c r="E4582" i="10" s="1"/>
  <c r="C4583" i="10" s="1"/>
  <c r="O4581" i="10" l="1"/>
  <c r="P4581" i="10"/>
  <c r="Q4580" i="10"/>
  <c r="N4581" i="10"/>
  <c r="M4581" i="10"/>
  <c r="F4582" i="10"/>
  <c r="Q4581" i="10" l="1"/>
  <c r="H4582" i="10"/>
  <c r="D4583" i="10"/>
  <c r="E4583" i="10" s="1"/>
  <c r="C4584" i="10" s="1"/>
  <c r="L4582" i="10" l="1"/>
  <c r="F4583" i="10"/>
  <c r="P4582" i="10" l="1"/>
  <c r="O4582" i="10"/>
  <c r="N4582" i="10"/>
  <c r="M4582" i="10"/>
  <c r="L4583" i="10"/>
  <c r="H4583" i="10"/>
  <c r="D4584" i="10"/>
  <c r="E4584" i="10" s="1"/>
  <c r="C4585" i="10" s="1"/>
  <c r="P4583" i="10" l="1"/>
  <c r="O4583" i="10"/>
  <c r="Q4582" i="10"/>
  <c r="N4583" i="10"/>
  <c r="M4583" i="10"/>
  <c r="F4584" i="10"/>
  <c r="Q4583" i="10" l="1"/>
  <c r="H4584" i="10"/>
  <c r="D4585" i="10"/>
  <c r="E4585" i="10" s="1"/>
  <c r="C4586" i="10" s="1"/>
  <c r="L4584" i="10" l="1"/>
  <c r="F4585" i="10"/>
  <c r="H4585" i="10" s="1"/>
  <c r="O4584" i="10" l="1"/>
  <c r="P4584" i="10"/>
  <c r="M4584" i="10"/>
  <c r="N4584" i="10"/>
  <c r="L4585" i="10"/>
  <c r="D4586" i="10"/>
  <c r="E4586" i="10" s="1"/>
  <c r="C4587" i="10" s="1"/>
  <c r="O4585" i="10" l="1"/>
  <c r="P4585" i="10"/>
  <c r="Q4584" i="10"/>
  <c r="M4585" i="10"/>
  <c r="N4585" i="10"/>
  <c r="F4586" i="10"/>
  <c r="Q4585" i="10" l="1"/>
  <c r="H4586" i="10"/>
  <c r="D4587" i="10"/>
  <c r="E4587" i="10" s="1"/>
  <c r="C4588" i="10" s="1"/>
  <c r="L4586" i="10" l="1"/>
  <c r="F4587" i="10"/>
  <c r="H4587" i="10" s="1"/>
  <c r="P4586" i="10" l="1"/>
  <c r="O4586" i="10"/>
  <c r="M4586" i="10"/>
  <c r="N4586" i="10"/>
  <c r="L4587" i="10"/>
  <c r="D4588" i="10"/>
  <c r="E4588" i="10" s="1"/>
  <c r="C4589" i="10" s="1"/>
  <c r="P4587" i="10" l="1"/>
  <c r="O4587" i="10"/>
  <c r="Q4586" i="10"/>
  <c r="N4587" i="10"/>
  <c r="M4587" i="10"/>
  <c r="F4588" i="10"/>
  <c r="Q4587" i="10" l="1"/>
  <c r="L4588" i="10"/>
  <c r="H4588" i="10"/>
  <c r="D4589" i="10"/>
  <c r="E4589" i="10" s="1"/>
  <c r="C4590" i="10" s="1"/>
  <c r="P4588" i="10" l="1"/>
  <c r="O4588" i="10"/>
  <c r="N4588" i="10"/>
  <c r="M4588" i="10"/>
  <c r="F4589" i="10"/>
  <c r="Q4588" i="10" l="1"/>
  <c r="H4589" i="10"/>
  <c r="D4590" i="10"/>
  <c r="E4590" i="10" s="1"/>
  <c r="C4591" i="10" s="1"/>
  <c r="L4589" i="10" l="1"/>
  <c r="F4590" i="10"/>
  <c r="H4590" i="10" s="1"/>
  <c r="P4589" i="10" l="1"/>
  <c r="O4589" i="10"/>
  <c r="M4589" i="10"/>
  <c r="N4589" i="10"/>
  <c r="L4590" i="10"/>
  <c r="D4591" i="10"/>
  <c r="E4591" i="10" s="1"/>
  <c r="C4592" i="10" s="1"/>
  <c r="P4590" i="10" l="1"/>
  <c r="O4590" i="10"/>
  <c r="Q4589" i="10"/>
  <c r="M4590" i="10"/>
  <c r="N4590" i="10"/>
  <c r="F4591" i="10"/>
  <c r="Q4590" i="10" l="1"/>
  <c r="H4591" i="10"/>
  <c r="D4592" i="10"/>
  <c r="E4592" i="10" s="1"/>
  <c r="C4593" i="10" s="1"/>
  <c r="L4591" i="10" l="1"/>
  <c r="F4592" i="10"/>
  <c r="H4592" i="10" s="1"/>
  <c r="P4591" i="10" l="1"/>
  <c r="O4591" i="10"/>
  <c r="M4591" i="10"/>
  <c r="N4591" i="10"/>
  <c r="L4592" i="10"/>
  <c r="D4593" i="10"/>
  <c r="E4593" i="10" s="1"/>
  <c r="C4594" i="10" s="1"/>
  <c r="O4592" i="10" l="1"/>
  <c r="P4592" i="10"/>
  <c r="Q4591" i="10"/>
  <c r="M4592" i="10"/>
  <c r="N4592" i="10"/>
  <c r="F4593" i="10"/>
  <c r="Q4592" i="10" l="1"/>
  <c r="H4593" i="10"/>
  <c r="D4594" i="10"/>
  <c r="E4594" i="10" s="1"/>
  <c r="C4595" i="10" s="1"/>
  <c r="L4593" i="10" l="1"/>
  <c r="F4594" i="10"/>
  <c r="P4593" i="10" l="1"/>
  <c r="O4593" i="10"/>
  <c r="N4593" i="10"/>
  <c r="M4593" i="10"/>
  <c r="L4594" i="10"/>
  <c r="H4594" i="10"/>
  <c r="D4595" i="10"/>
  <c r="E4595" i="10" s="1"/>
  <c r="C4596" i="10" s="1"/>
  <c r="O4594" i="10" l="1"/>
  <c r="P4594" i="10"/>
  <c r="Q4593" i="10"/>
  <c r="N4594" i="10"/>
  <c r="M4594" i="10"/>
  <c r="F4595" i="10"/>
  <c r="Q4594" i="10" l="1"/>
  <c r="H4595" i="10"/>
  <c r="D4596" i="10"/>
  <c r="E4596" i="10" s="1"/>
  <c r="C4597" i="10" s="1"/>
  <c r="L4595" i="10" l="1"/>
  <c r="F4596" i="10"/>
  <c r="H4596" i="10" s="1"/>
  <c r="O4595" i="10" l="1"/>
  <c r="P4595" i="10"/>
  <c r="M4595" i="10"/>
  <c r="N4595" i="10"/>
  <c r="L4596" i="10"/>
  <c r="D4597" i="10"/>
  <c r="E4597" i="10" s="1"/>
  <c r="C4598" i="10" s="1"/>
  <c r="O4596" i="10" l="1"/>
  <c r="P4596" i="10"/>
  <c r="Q4595" i="10"/>
  <c r="N4596" i="10"/>
  <c r="M4596" i="10"/>
  <c r="F4597" i="10"/>
  <c r="Q4596" i="10" l="1"/>
  <c r="L4597" i="10"/>
  <c r="H4597" i="10"/>
  <c r="D4598" i="10"/>
  <c r="E4598" i="10" s="1"/>
  <c r="C4599" i="10" s="1"/>
  <c r="O4597" i="10" l="1"/>
  <c r="P4597" i="10"/>
  <c r="N4597" i="10"/>
  <c r="M4597" i="10"/>
  <c r="F4598" i="10"/>
  <c r="Q4597" i="10" l="1"/>
  <c r="H4598" i="10"/>
  <c r="D4599" i="10"/>
  <c r="E4599" i="10" s="1"/>
  <c r="C4600" i="10" s="1"/>
  <c r="L4598" i="10" l="1"/>
  <c r="F4599" i="10"/>
  <c r="P4598" i="10" l="1"/>
  <c r="O4598" i="10"/>
  <c r="M4598" i="10"/>
  <c r="N4598" i="10"/>
  <c r="L4599" i="10"/>
  <c r="H4599" i="10"/>
  <c r="D4600" i="10"/>
  <c r="E4600" i="10" s="1"/>
  <c r="C4601" i="10" s="1"/>
  <c r="O4599" i="10" l="1"/>
  <c r="P4599" i="10"/>
  <c r="Q4598" i="10"/>
  <c r="N4599" i="10"/>
  <c r="M4599" i="10"/>
  <c r="F4600" i="10"/>
  <c r="Q4599" i="10" l="1"/>
  <c r="H4600" i="10"/>
  <c r="D4601" i="10"/>
  <c r="E4601" i="10" s="1"/>
  <c r="C4602" i="10" s="1"/>
  <c r="L4600" i="10" l="1"/>
  <c r="F4601" i="10"/>
  <c r="P4600" i="10" l="1"/>
  <c r="O4600" i="10"/>
  <c r="N4600" i="10"/>
  <c r="M4600" i="10"/>
  <c r="L4601" i="10"/>
  <c r="H4601" i="10"/>
  <c r="D4602" i="10"/>
  <c r="E4602" i="10" s="1"/>
  <c r="C4603" i="10" s="1"/>
  <c r="O4601" i="10" l="1"/>
  <c r="P4601" i="10"/>
  <c r="Q4600" i="10"/>
  <c r="N4601" i="10"/>
  <c r="M4601" i="10"/>
  <c r="F4602" i="10"/>
  <c r="Q4601" i="10" l="1"/>
  <c r="H4602" i="10"/>
  <c r="D4603" i="10"/>
  <c r="E4603" i="10" s="1"/>
  <c r="C4604" i="10" s="1"/>
  <c r="L4602" i="10" l="1"/>
  <c r="F4603" i="10"/>
  <c r="H4603" i="10" s="1"/>
  <c r="O4602" i="10" l="1"/>
  <c r="P4602" i="10"/>
  <c r="M4602" i="10"/>
  <c r="N4602" i="10"/>
  <c r="L4603" i="10"/>
  <c r="D4604" i="10"/>
  <c r="E4604" i="10" s="1"/>
  <c r="C4605" i="10" s="1"/>
  <c r="P4603" i="10" l="1"/>
  <c r="O4603" i="10"/>
  <c r="Q4602" i="10"/>
  <c r="M4603" i="10"/>
  <c r="N4603" i="10"/>
  <c r="F4604" i="10"/>
  <c r="Q4603" i="10" l="1"/>
  <c r="L4604" i="10"/>
  <c r="H4604" i="10"/>
  <c r="D4605" i="10"/>
  <c r="E4605" i="10" s="1"/>
  <c r="C4606" i="10" s="1"/>
  <c r="P4604" i="10" l="1"/>
  <c r="O4604" i="10"/>
  <c r="N4604" i="10"/>
  <c r="M4604" i="10"/>
  <c r="F4605" i="10"/>
  <c r="Q4604" i="10" l="1"/>
  <c r="H4605" i="10"/>
  <c r="D4606" i="10"/>
  <c r="E4606" i="10" s="1"/>
  <c r="C4607" i="10" s="1"/>
  <c r="L4605" i="10" l="1"/>
  <c r="F4606" i="10"/>
  <c r="O4605" i="10" l="1"/>
  <c r="P4605" i="10"/>
  <c r="N4605" i="10"/>
  <c r="M4605" i="10"/>
  <c r="L4606" i="10"/>
  <c r="H4606" i="10"/>
  <c r="D4607" i="10"/>
  <c r="E4607" i="10" s="1"/>
  <c r="C4608" i="10" s="1"/>
  <c r="P4606" i="10" l="1"/>
  <c r="O4606" i="10"/>
  <c r="Q4605" i="10"/>
  <c r="N4606" i="10"/>
  <c r="M4606" i="10"/>
  <c r="F4607" i="10"/>
  <c r="Q4606" i="10" l="1"/>
  <c r="H4607" i="10"/>
  <c r="D4608" i="10"/>
  <c r="E4608" i="10" s="1"/>
  <c r="C4609" i="10" s="1"/>
  <c r="L4607" i="10" l="1"/>
  <c r="F4608" i="10"/>
  <c r="H4608" i="10" s="1"/>
  <c r="O4607" i="10" l="1"/>
  <c r="P4607" i="10"/>
  <c r="M4607" i="10"/>
  <c r="N4607" i="10"/>
  <c r="L4608" i="10"/>
  <c r="D4609" i="10"/>
  <c r="E4609" i="10" s="1"/>
  <c r="C4610" i="10" s="1"/>
  <c r="P4608" i="10" l="1"/>
  <c r="O4608" i="10"/>
  <c r="Q4607" i="10"/>
  <c r="M4608" i="10"/>
  <c r="N4608" i="10"/>
  <c r="F4609" i="10"/>
  <c r="Q4608" i="10" l="1"/>
  <c r="H4609" i="10"/>
  <c r="D4610" i="10"/>
  <c r="E4610" i="10" s="1"/>
  <c r="C4611" i="10" s="1"/>
  <c r="L4609" i="10" l="1"/>
  <c r="F4610" i="10"/>
  <c r="H4610" i="10" s="1"/>
  <c r="O4609" i="10" l="1"/>
  <c r="P4609" i="10"/>
  <c r="M4609" i="10"/>
  <c r="N4609" i="10"/>
  <c r="L4610" i="10"/>
  <c r="D4611" i="10"/>
  <c r="E4611" i="10" s="1"/>
  <c r="C4612" i="10" s="1"/>
  <c r="P4610" i="10" l="1"/>
  <c r="O4610" i="10"/>
  <c r="Q4609" i="10"/>
  <c r="M4610" i="10"/>
  <c r="N4610" i="10"/>
  <c r="F4611" i="10"/>
  <c r="Q4610" i="10" l="1"/>
  <c r="H4611" i="10"/>
  <c r="D4612" i="10"/>
  <c r="E4612" i="10" s="1"/>
  <c r="C4613" i="10" s="1"/>
  <c r="L4611" i="10" l="1"/>
  <c r="F4612" i="10"/>
  <c r="H4612" i="10" s="1"/>
  <c r="P4611" i="10" l="1"/>
  <c r="O4611" i="10"/>
  <c r="M4611" i="10"/>
  <c r="N4611" i="10"/>
  <c r="L4612" i="10"/>
  <c r="D4613" i="10"/>
  <c r="E4613" i="10" s="1"/>
  <c r="C4614" i="10" s="1"/>
  <c r="P4612" i="10" l="1"/>
  <c r="O4612" i="10"/>
  <c r="Q4611" i="10"/>
  <c r="M4612" i="10"/>
  <c r="N4612" i="10"/>
  <c r="F4613" i="10"/>
  <c r="Q4612" i="10" l="1"/>
  <c r="H4613" i="10"/>
  <c r="D4614" i="10"/>
  <c r="E4614" i="10" s="1"/>
  <c r="C4615" i="10" s="1"/>
  <c r="L4613" i="10" l="1"/>
  <c r="F4614" i="10"/>
  <c r="P4613" i="10" l="1"/>
  <c r="O4613" i="10"/>
  <c r="N4613" i="10"/>
  <c r="M4613" i="10"/>
  <c r="L4614" i="10"/>
  <c r="H4614" i="10"/>
  <c r="D4615" i="10"/>
  <c r="E4615" i="10" s="1"/>
  <c r="C4616" i="10" s="1"/>
  <c r="P4614" i="10" l="1"/>
  <c r="O4614" i="10"/>
  <c r="Q4613" i="10"/>
  <c r="N4614" i="10"/>
  <c r="M4614" i="10"/>
  <c r="F4615" i="10"/>
  <c r="Q4614" i="10" l="1"/>
  <c r="H4615" i="10"/>
  <c r="D4616" i="10"/>
  <c r="E4616" i="10" s="1"/>
  <c r="C4617" i="10" s="1"/>
  <c r="L4615" i="10" l="1"/>
  <c r="F4616" i="10"/>
  <c r="H4616" i="10" s="1"/>
  <c r="O4615" i="10" l="1"/>
  <c r="P4615" i="10"/>
  <c r="M4615" i="10"/>
  <c r="N4615" i="10"/>
  <c r="L4616" i="10"/>
  <c r="D4617" i="10"/>
  <c r="E4617" i="10" s="1"/>
  <c r="C4618" i="10" s="1"/>
  <c r="P4616" i="10" l="1"/>
  <c r="O4616" i="10"/>
  <c r="Q4615" i="10"/>
  <c r="M4616" i="10"/>
  <c r="N4616" i="10"/>
  <c r="F4617" i="10"/>
  <c r="Q4616" i="10" l="1"/>
  <c r="L4617" i="10"/>
  <c r="H4617" i="10"/>
  <c r="D4618" i="10"/>
  <c r="E4618" i="10" s="1"/>
  <c r="C4619" i="10" s="1"/>
  <c r="O4617" i="10" l="1"/>
  <c r="P4617" i="10"/>
  <c r="N4617" i="10"/>
  <c r="M4617" i="10"/>
  <c r="F4618" i="10"/>
  <c r="Q4617" i="10" l="1"/>
  <c r="H4618" i="10"/>
  <c r="D4619" i="10"/>
  <c r="E4619" i="10" s="1"/>
  <c r="C4620" i="10" s="1"/>
  <c r="L4618" i="10" l="1"/>
  <c r="F4619" i="10"/>
  <c r="P4618" i="10" l="1"/>
  <c r="O4618" i="10"/>
  <c r="N4618" i="10"/>
  <c r="M4618" i="10"/>
  <c r="L4619" i="10"/>
  <c r="H4619" i="10"/>
  <c r="D4620" i="10"/>
  <c r="E4620" i="10" s="1"/>
  <c r="C4621" i="10" s="1"/>
  <c r="P4619" i="10" l="1"/>
  <c r="O4619" i="10"/>
  <c r="Q4618" i="10"/>
  <c r="N4619" i="10"/>
  <c r="M4619" i="10"/>
  <c r="F4620" i="10"/>
  <c r="Q4619" i="10" l="1"/>
  <c r="H4620" i="10"/>
  <c r="D4621" i="10"/>
  <c r="E4621" i="10" s="1"/>
  <c r="C4622" i="10" s="1"/>
  <c r="L4620" i="10" l="1"/>
  <c r="F4621" i="10"/>
  <c r="O4620" i="10" l="1"/>
  <c r="P4620" i="10"/>
  <c r="N4620" i="10"/>
  <c r="M4620" i="10"/>
  <c r="L4621" i="10"/>
  <c r="H4621" i="10"/>
  <c r="D4622" i="10"/>
  <c r="E4622" i="10" s="1"/>
  <c r="C4623" i="10" s="1"/>
  <c r="P4621" i="10" l="1"/>
  <c r="O4621" i="10"/>
  <c r="Q4620" i="10"/>
  <c r="N4621" i="10"/>
  <c r="M4621" i="10"/>
  <c r="F4622" i="10"/>
  <c r="Q4621" i="10" l="1"/>
  <c r="H4622" i="10"/>
  <c r="D4623" i="10"/>
  <c r="E4623" i="10" s="1"/>
  <c r="C4624" i="10" s="1"/>
  <c r="L4622" i="10" l="1"/>
  <c r="F4623" i="10"/>
  <c r="O4622" i="10" l="1"/>
  <c r="P4622" i="10"/>
  <c r="M4622" i="10"/>
  <c r="N4622" i="10"/>
  <c r="L4623" i="10"/>
  <c r="H4623" i="10"/>
  <c r="D4624" i="10"/>
  <c r="E4624" i="10" s="1"/>
  <c r="C4625" i="10" s="1"/>
  <c r="P4623" i="10" l="1"/>
  <c r="O4623" i="10"/>
  <c r="Q4622" i="10"/>
  <c r="N4623" i="10"/>
  <c r="M4623" i="10"/>
  <c r="F4624" i="10"/>
  <c r="Q4623" i="10" l="1"/>
  <c r="H4624" i="10"/>
  <c r="D4625" i="10"/>
  <c r="E4625" i="10" s="1"/>
  <c r="C4626" i="10" s="1"/>
  <c r="L4624" i="10" l="1"/>
  <c r="F4625" i="10"/>
  <c r="H4625" i="10" s="1"/>
  <c r="P4624" i="10" l="1"/>
  <c r="O4624" i="10"/>
  <c r="M4624" i="10"/>
  <c r="N4624" i="10"/>
  <c r="L4625" i="10"/>
  <c r="D4626" i="10"/>
  <c r="E4626" i="10" s="1"/>
  <c r="C4627" i="10" s="1"/>
  <c r="Q4624" i="10" l="1"/>
  <c r="P4625" i="10"/>
  <c r="O4625" i="10"/>
  <c r="M4625" i="10"/>
  <c r="N4625" i="10"/>
  <c r="F4626" i="10"/>
  <c r="Q4625" i="10" l="1"/>
  <c r="H4626" i="10"/>
  <c r="D4627" i="10"/>
  <c r="E4627" i="10" s="1"/>
  <c r="C4628" i="10" s="1"/>
  <c r="L4626" i="10" l="1"/>
  <c r="F4627" i="10"/>
  <c r="H4627" i="10" s="1"/>
  <c r="P4626" i="10" l="1"/>
  <c r="O4626" i="10"/>
  <c r="M4626" i="10"/>
  <c r="N4626" i="10"/>
  <c r="L4627" i="10"/>
  <c r="D4628" i="10"/>
  <c r="E4628" i="10" s="1"/>
  <c r="C4629" i="10" s="1"/>
  <c r="Q4626" i="10" l="1"/>
  <c r="P4627" i="10"/>
  <c r="O4627" i="10"/>
  <c r="M4627" i="10"/>
  <c r="N4627" i="10"/>
  <c r="F4628" i="10"/>
  <c r="Q4627" i="10" l="1"/>
  <c r="H4628" i="10"/>
  <c r="D4629" i="10"/>
  <c r="E4629" i="10" s="1"/>
  <c r="C4630" i="10" s="1"/>
  <c r="L4628" i="10" l="1"/>
  <c r="F4629" i="10"/>
  <c r="H4629" i="10" s="1"/>
  <c r="O4628" i="10" l="1"/>
  <c r="P4628" i="10"/>
  <c r="M4628" i="10"/>
  <c r="N4628" i="10"/>
  <c r="L4629" i="10"/>
  <c r="D4630" i="10"/>
  <c r="E4630" i="10" s="1"/>
  <c r="C4631" i="10" s="1"/>
  <c r="O4629" i="10" l="1"/>
  <c r="P4629" i="10"/>
  <c r="Q4628" i="10"/>
  <c r="M4629" i="10"/>
  <c r="N4629" i="10"/>
  <c r="F4630" i="10"/>
  <c r="Q4629" i="10" l="1"/>
  <c r="L4630" i="10"/>
  <c r="H4630" i="10"/>
  <c r="D4631" i="10"/>
  <c r="E4631" i="10" s="1"/>
  <c r="C4632" i="10" s="1"/>
  <c r="O4630" i="10" l="1"/>
  <c r="P4630" i="10"/>
  <c r="N4630" i="10"/>
  <c r="M4630" i="10"/>
  <c r="F4631" i="10"/>
  <c r="Q4630" i="10" l="1"/>
  <c r="H4631" i="10"/>
  <c r="D4632" i="10"/>
  <c r="E4632" i="10" s="1"/>
  <c r="C4633" i="10" s="1"/>
  <c r="L4631" i="10" l="1"/>
  <c r="F4632" i="10"/>
  <c r="H4632" i="10" s="1"/>
  <c r="O4631" i="10" l="1"/>
  <c r="P4631" i="10"/>
  <c r="M4631" i="10"/>
  <c r="N4631" i="10"/>
  <c r="L4632" i="10"/>
  <c r="D4633" i="10"/>
  <c r="E4633" i="10" s="1"/>
  <c r="C4634" i="10" s="1"/>
  <c r="P4632" i="10" l="1"/>
  <c r="O4632" i="10"/>
  <c r="Q4631" i="10"/>
  <c r="M4632" i="10"/>
  <c r="N4632" i="10"/>
  <c r="F4633" i="10"/>
  <c r="Q4632" i="10" l="1"/>
  <c r="H4633" i="10"/>
  <c r="D4634" i="10"/>
  <c r="E4634" i="10" s="1"/>
  <c r="C4635" i="10" s="1"/>
  <c r="L4633" i="10" l="1"/>
  <c r="F4634" i="10"/>
  <c r="H4634" i="10" s="1"/>
  <c r="P4633" i="10" l="1"/>
  <c r="O4633" i="10"/>
  <c r="M4633" i="10"/>
  <c r="N4633" i="10"/>
  <c r="L4634" i="10"/>
  <c r="D4635" i="10"/>
  <c r="E4635" i="10" s="1"/>
  <c r="C4636" i="10" s="1"/>
  <c r="P4634" i="10" l="1"/>
  <c r="O4634" i="10"/>
  <c r="Q4633" i="10"/>
  <c r="M4634" i="10"/>
  <c r="N4634" i="10"/>
  <c r="F4635" i="10"/>
  <c r="Q4634" i="10" l="1"/>
  <c r="L4635" i="10"/>
  <c r="H4635" i="10"/>
  <c r="D4636" i="10"/>
  <c r="E4636" i="10" s="1"/>
  <c r="C4637" i="10" s="1"/>
  <c r="P4635" i="10" l="1"/>
  <c r="O4635" i="10"/>
  <c r="N4635" i="10"/>
  <c r="M4635" i="10"/>
  <c r="F4636" i="10"/>
  <c r="Q4635" i="10" l="1"/>
  <c r="H4636" i="10"/>
  <c r="D4637" i="10"/>
  <c r="E4637" i="10" s="1"/>
  <c r="C4638" i="10" s="1"/>
  <c r="L4636" i="10" l="1"/>
  <c r="F4637" i="10"/>
  <c r="O4636" i="10" l="1"/>
  <c r="P4636" i="10"/>
  <c r="M4636" i="10"/>
  <c r="N4636" i="10"/>
  <c r="L4637" i="10"/>
  <c r="H4637" i="10"/>
  <c r="D4638" i="10"/>
  <c r="E4638" i="10" s="1"/>
  <c r="C4639" i="10" s="1"/>
  <c r="P4637" i="10" l="1"/>
  <c r="O4637" i="10"/>
  <c r="Q4636" i="10"/>
  <c r="N4637" i="10"/>
  <c r="M4637" i="10"/>
  <c r="F4638" i="10"/>
  <c r="Q4637" i="10" l="1"/>
  <c r="H4638" i="10"/>
  <c r="D4639" i="10"/>
  <c r="E4639" i="10" s="1"/>
  <c r="C4640" i="10" s="1"/>
  <c r="L4638" i="10" l="1"/>
  <c r="F4639" i="10"/>
  <c r="H4639" i="10" s="1"/>
  <c r="P4638" i="10" l="1"/>
  <c r="O4638" i="10"/>
  <c r="M4638" i="10"/>
  <c r="N4638" i="10"/>
  <c r="L4639" i="10"/>
  <c r="D4640" i="10"/>
  <c r="E4640" i="10" s="1"/>
  <c r="C4641" i="10" s="1"/>
  <c r="P4639" i="10" l="1"/>
  <c r="O4639" i="10"/>
  <c r="Q4638" i="10"/>
  <c r="M4639" i="10"/>
  <c r="N4639" i="10"/>
  <c r="F4640" i="10"/>
  <c r="Q4639" i="10" l="1"/>
  <c r="L4640" i="10"/>
  <c r="H4640" i="10"/>
  <c r="D4641" i="10"/>
  <c r="E4641" i="10" s="1"/>
  <c r="C4642" i="10" s="1"/>
  <c r="P4640" i="10" l="1"/>
  <c r="O4640" i="10"/>
  <c r="N4640" i="10"/>
  <c r="M4640" i="10"/>
  <c r="F4641" i="10"/>
  <c r="Q4640" i="10" l="1"/>
  <c r="H4641" i="10"/>
  <c r="D4642" i="10"/>
  <c r="E4642" i="10" s="1"/>
  <c r="C4643" i="10" s="1"/>
  <c r="L4641" i="10" l="1"/>
  <c r="F4642" i="10"/>
  <c r="P4641" i="10" l="1"/>
  <c r="O4641" i="10"/>
  <c r="N4641" i="10"/>
  <c r="M4641" i="10"/>
  <c r="L4642" i="10"/>
  <c r="H4642" i="10"/>
  <c r="D4643" i="10"/>
  <c r="E4643" i="10" s="1"/>
  <c r="C4644" i="10" s="1"/>
  <c r="O4642" i="10" l="1"/>
  <c r="P4642" i="10"/>
  <c r="Q4641" i="10"/>
  <c r="N4642" i="10"/>
  <c r="M4642" i="10"/>
  <c r="F4643" i="10"/>
  <c r="Q4642" i="10" l="1"/>
  <c r="H4643" i="10"/>
  <c r="D4644" i="10"/>
  <c r="E4644" i="10" s="1"/>
  <c r="C4645" i="10" s="1"/>
  <c r="L4643" i="10" l="1"/>
  <c r="F4644" i="10"/>
  <c r="H4644" i="10" s="1"/>
  <c r="O4643" i="10" l="1"/>
  <c r="P4643" i="10"/>
  <c r="M4643" i="10"/>
  <c r="N4643" i="10"/>
  <c r="L4644" i="10"/>
  <c r="D4645" i="10"/>
  <c r="E4645" i="10" s="1"/>
  <c r="C4646" i="10" s="1"/>
  <c r="P4644" i="10" l="1"/>
  <c r="O4644" i="10"/>
  <c r="Q4643" i="10"/>
  <c r="M4644" i="10"/>
  <c r="N4644" i="10"/>
  <c r="F4645" i="10"/>
  <c r="Q4644" i="10" l="1"/>
  <c r="L4645" i="10"/>
  <c r="H4645" i="10"/>
  <c r="D4646" i="10"/>
  <c r="E4646" i="10" s="1"/>
  <c r="C4647" i="10" s="1"/>
  <c r="O4645" i="10" l="1"/>
  <c r="P4645" i="10"/>
  <c r="N4645" i="10"/>
  <c r="M4645" i="10"/>
  <c r="F4646" i="10"/>
  <c r="Q4645" i="10" l="1"/>
  <c r="H4646" i="10"/>
  <c r="D4647" i="10"/>
  <c r="E4647" i="10" s="1"/>
  <c r="C4648" i="10" s="1"/>
  <c r="L4646" i="10" l="1"/>
  <c r="F4647" i="10"/>
  <c r="H4647" i="10" s="1"/>
  <c r="P4646" i="10" l="1"/>
  <c r="O4646" i="10"/>
  <c r="M4646" i="10"/>
  <c r="N4646" i="10"/>
  <c r="L4647" i="10"/>
  <c r="D4648" i="10"/>
  <c r="E4648" i="10" s="1"/>
  <c r="C4649" i="10" s="1"/>
  <c r="Q4646" i="10" l="1"/>
  <c r="O4647" i="10"/>
  <c r="P4647" i="10"/>
  <c r="M4647" i="10"/>
  <c r="N4647" i="10"/>
  <c r="F4648" i="10"/>
  <c r="Q4647" i="10" l="1"/>
  <c r="H4648" i="10"/>
  <c r="D4649" i="10"/>
  <c r="E4649" i="10" s="1"/>
  <c r="C4650" i="10" s="1"/>
  <c r="L4648" i="10" l="1"/>
  <c r="F4649" i="10"/>
  <c r="P4648" i="10" l="1"/>
  <c r="O4648" i="10"/>
  <c r="N4648" i="10"/>
  <c r="M4648" i="10"/>
  <c r="L4649" i="10"/>
  <c r="H4649" i="10"/>
  <c r="D4650" i="10"/>
  <c r="E4650" i="10" s="1"/>
  <c r="C4651" i="10" s="1"/>
  <c r="P4649" i="10" l="1"/>
  <c r="O4649" i="10"/>
  <c r="Q4648" i="10"/>
  <c r="N4649" i="10"/>
  <c r="M4649" i="10"/>
  <c r="F4650" i="10"/>
  <c r="Q4649" i="10" l="1"/>
  <c r="H4650" i="10"/>
  <c r="D4651" i="10"/>
  <c r="E4651" i="10" s="1"/>
  <c r="C4652" i="10" s="1"/>
  <c r="L4650" i="10" l="1"/>
  <c r="F4651" i="10"/>
  <c r="H4651" i="10" s="1"/>
  <c r="P4650" i="10" l="1"/>
  <c r="O4650" i="10"/>
  <c r="M4650" i="10"/>
  <c r="N4650" i="10"/>
  <c r="L4651" i="10"/>
  <c r="D4652" i="10"/>
  <c r="E4652" i="10" s="1"/>
  <c r="C4653" i="10" s="1"/>
  <c r="Q4650" i="10" l="1"/>
  <c r="P4651" i="10"/>
  <c r="O4651" i="10"/>
  <c r="M4651" i="10"/>
  <c r="N4651" i="10"/>
  <c r="F4652" i="10"/>
  <c r="Q4651" i="10" l="1"/>
  <c r="L4652" i="10"/>
  <c r="H4652" i="10"/>
  <c r="D4653" i="10"/>
  <c r="E4653" i="10" s="1"/>
  <c r="C4654" i="10" s="1"/>
  <c r="O4652" i="10" l="1"/>
  <c r="P4652" i="10"/>
  <c r="N4652" i="10"/>
  <c r="M4652" i="10"/>
  <c r="F4653" i="10"/>
  <c r="Q4652" i="10" l="1"/>
  <c r="H4653" i="10"/>
  <c r="D4654" i="10"/>
  <c r="E4654" i="10" s="1"/>
  <c r="C4655" i="10" s="1"/>
  <c r="L4653" i="10" l="1"/>
  <c r="F4654" i="10"/>
  <c r="O4653" i="10" l="1"/>
  <c r="P4653" i="10"/>
  <c r="N4653" i="10"/>
  <c r="M4653" i="10"/>
  <c r="L4654" i="10"/>
  <c r="H4654" i="10"/>
  <c r="D4655" i="10"/>
  <c r="E4655" i="10" s="1"/>
  <c r="C4656" i="10" s="1"/>
  <c r="P4654" i="10" l="1"/>
  <c r="O4654" i="10"/>
  <c r="Q4653" i="10"/>
  <c r="N4654" i="10"/>
  <c r="M4654" i="10"/>
  <c r="F4655" i="10"/>
  <c r="Q4654" i="10" l="1"/>
  <c r="H4655" i="10"/>
  <c r="D4656" i="10"/>
  <c r="E4656" i="10" s="1"/>
  <c r="C4657" i="10" s="1"/>
  <c r="L4655" i="10" l="1"/>
  <c r="F4656" i="10"/>
  <c r="P4655" i="10" l="1"/>
  <c r="O4655" i="10"/>
  <c r="M4655" i="10"/>
  <c r="N4655" i="10"/>
  <c r="L4656" i="10"/>
  <c r="H4656" i="10"/>
  <c r="D4657" i="10"/>
  <c r="E4657" i="10" s="1"/>
  <c r="C4658" i="10" s="1"/>
  <c r="P4656" i="10" l="1"/>
  <c r="O4656" i="10"/>
  <c r="Q4655" i="10"/>
  <c r="M4656" i="10"/>
  <c r="N4656" i="10"/>
  <c r="F4657" i="10"/>
  <c r="Q4656" i="10" l="1"/>
  <c r="H4657" i="10"/>
  <c r="D4658" i="10"/>
  <c r="E4658" i="10" s="1"/>
  <c r="C4659" i="10" s="1"/>
  <c r="L4657" i="10" l="1"/>
  <c r="F4658" i="10"/>
  <c r="O4657" i="10" l="1"/>
  <c r="P4657" i="10"/>
  <c r="N4657" i="10"/>
  <c r="M4657" i="10"/>
  <c r="L4658" i="10"/>
  <c r="H4658" i="10"/>
  <c r="D4659" i="10"/>
  <c r="E4659" i="10" s="1"/>
  <c r="C4660" i="10" s="1"/>
  <c r="P4658" i="10" l="1"/>
  <c r="O4658" i="10"/>
  <c r="Q4657" i="10"/>
  <c r="N4658" i="10"/>
  <c r="M4658" i="10"/>
  <c r="F4659" i="10"/>
  <c r="Q4658" i="10" l="1"/>
  <c r="H4659" i="10"/>
  <c r="D4660" i="10"/>
  <c r="E4660" i="10" s="1"/>
  <c r="C4661" i="10" s="1"/>
  <c r="L4659" i="10" l="1"/>
  <c r="F4660" i="10"/>
  <c r="O4659" i="10" l="1"/>
  <c r="P4659" i="10"/>
  <c r="N4659" i="10"/>
  <c r="M4659" i="10"/>
  <c r="L4660" i="10"/>
  <c r="H4660" i="10"/>
  <c r="D4661" i="10"/>
  <c r="E4661" i="10" s="1"/>
  <c r="C4662" i="10" s="1"/>
  <c r="P4660" i="10" l="1"/>
  <c r="O4660" i="10"/>
  <c r="Q4659" i="10"/>
  <c r="N4660" i="10"/>
  <c r="M4660" i="10"/>
  <c r="F4661" i="10"/>
  <c r="Q4660" i="10" l="1"/>
  <c r="H4661" i="10"/>
  <c r="D4662" i="10"/>
  <c r="E4662" i="10" s="1"/>
  <c r="C4663" i="10" s="1"/>
  <c r="L4661" i="10" l="1"/>
  <c r="F4662" i="10"/>
  <c r="H4662" i="10" s="1"/>
  <c r="O4661" i="10" l="1"/>
  <c r="P4661" i="10"/>
  <c r="M4661" i="10"/>
  <c r="N4661" i="10"/>
  <c r="D4663" i="10"/>
  <c r="E4663" i="10" s="1"/>
  <c r="C4664" i="10" s="1"/>
  <c r="Q4661" i="10" l="1"/>
  <c r="L4662" i="10"/>
  <c r="F4663" i="10"/>
  <c r="O4662" i="10" l="1"/>
  <c r="P4662" i="10"/>
  <c r="M4662" i="10"/>
  <c r="N4662" i="10"/>
  <c r="L4663" i="10"/>
  <c r="H4663" i="10"/>
  <c r="D4664" i="10"/>
  <c r="E4664" i="10" s="1"/>
  <c r="C4665" i="10" s="1"/>
  <c r="P4663" i="10" l="1"/>
  <c r="O4663" i="10"/>
  <c r="Q4662" i="10"/>
  <c r="N4663" i="10"/>
  <c r="M4663" i="10"/>
  <c r="F4664" i="10"/>
  <c r="Q4663" i="10" l="1"/>
  <c r="H4664" i="10"/>
  <c r="D4665" i="10"/>
  <c r="E4665" i="10" s="1"/>
  <c r="C4666" i="10" s="1"/>
  <c r="L4664" i="10" l="1"/>
  <c r="F4665" i="10"/>
  <c r="H4665" i="10" s="1"/>
  <c r="O4664" i="10" l="1"/>
  <c r="P4664" i="10"/>
  <c r="M4664" i="10"/>
  <c r="N4664" i="10"/>
  <c r="L4665" i="10"/>
  <c r="D4666" i="10"/>
  <c r="E4666" i="10" s="1"/>
  <c r="C4667" i="10" s="1"/>
  <c r="O4665" i="10" l="1"/>
  <c r="P4665" i="10"/>
  <c r="Q4664" i="10"/>
  <c r="M4665" i="10"/>
  <c r="N4665" i="10"/>
  <c r="F51" i="11"/>
  <c r="C52" i="11"/>
  <c r="F4666" i="10"/>
  <c r="Q4665" i="10" l="1"/>
  <c r="L4666" i="10"/>
  <c r="H4666" i="10"/>
  <c r="D4667" i="10"/>
  <c r="E4667" i="10" s="1"/>
  <c r="C4668" i="10" s="1"/>
  <c r="P4666" i="10" l="1"/>
  <c r="O4666" i="10"/>
  <c r="N4666" i="10"/>
  <c r="M4666" i="10"/>
  <c r="F4667" i="10"/>
  <c r="Q4666" i="10" l="1"/>
  <c r="H4667" i="10"/>
  <c r="D4668" i="10"/>
  <c r="E4668" i="10" s="1"/>
  <c r="C4669" i="10" s="1"/>
  <c r="L4667" i="10" l="1"/>
  <c r="F4668" i="10"/>
  <c r="P4667" i="10" l="1"/>
  <c r="O4667" i="10"/>
  <c r="N4667" i="10"/>
  <c r="M4667" i="10"/>
  <c r="L4668" i="10"/>
  <c r="H4668" i="10"/>
  <c r="D4669" i="10"/>
  <c r="E4669" i="10" s="1"/>
  <c r="C4670" i="10" s="1"/>
  <c r="Q4667" i="10" l="1"/>
  <c r="P4668" i="10"/>
  <c r="O4668" i="10"/>
  <c r="N4668" i="10"/>
  <c r="M4668" i="10"/>
  <c r="F4669" i="10"/>
  <c r="Q4668" i="10" l="1"/>
  <c r="H4669" i="10"/>
  <c r="D4670" i="10"/>
  <c r="E4670" i="10" s="1"/>
  <c r="C4671" i="10" s="1"/>
  <c r="L4669" i="10" l="1"/>
  <c r="F4670" i="10"/>
  <c r="H4670" i="10" s="1"/>
  <c r="P4669" i="10" l="1"/>
  <c r="O4669" i="10"/>
  <c r="M4669" i="10"/>
  <c r="N4669" i="10"/>
  <c r="D4671" i="10"/>
  <c r="E4671" i="10" s="1"/>
  <c r="C4672" i="10" s="1"/>
  <c r="Q4669" i="10" l="1"/>
  <c r="L4670" i="10"/>
  <c r="F4671" i="10"/>
  <c r="H4671" i="10" s="1"/>
  <c r="O4670" i="10" l="1"/>
  <c r="P4670" i="10"/>
  <c r="M4670" i="10"/>
  <c r="N4670" i="10"/>
  <c r="D4672" i="10"/>
  <c r="E4672" i="10" s="1"/>
  <c r="C4673" i="10" s="1"/>
  <c r="Q4670" i="10" l="1"/>
  <c r="L4671" i="10"/>
  <c r="F4672" i="10"/>
  <c r="P4671" i="10" l="1"/>
  <c r="O4671" i="10"/>
  <c r="N4671" i="10"/>
  <c r="M4671" i="10"/>
  <c r="L4672" i="10"/>
  <c r="H4672" i="10"/>
  <c r="D4673" i="10"/>
  <c r="E4673" i="10" s="1"/>
  <c r="C4674" i="10" s="1"/>
  <c r="O4672" i="10" l="1"/>
  <c r="P4672" i="10"/>
  <c r="Q4671" i="10"/>
  <c r="N4672" i="10"/>
  <c r="M4672" i="10"/>
  <c r="F4673" i="10"/>
  <c r="Q4672" i="10" l="1"/>
  <c r="H4673" i="10"/>
  <c r="D4674" i="10"/>
  <c r="E4674" i="10" s="1"/>
  <c r="C4675" i="10" s="1"/>
  <c r="L4673" i="10" l="1"/>
  <c r="F4674" i="10"/>
  <c r="H4674" i="10" s="1"/>
  <c r="O4673" i="10" l="1"/>
  <c r="P4673" i="10"/>
  <c r="M4673" i="10"/>
  <c r="N4673" i="10"/>
  <c r="D4675" i="10"/>
  <c r="E4675" i="10" s="1"/>
  <c r="C4676" i="10" s="1"/>
  <c r="Q4673" i="10" l="1"/>
  <c r="L4674" i="10"/>
  <c r="F4675" i="10"/>
  <c r="H4675" i="10" s="1"/>
  <c r="P4674" i="10" l="1"/>
  <c r="O4674" i="10"/>
  <c r="M4674" i="10"/>
  <c r="N4674" i="10"/>
  <c r="E52" i="11"/>
  <c r="D52" i="11"/>
  <c r="L4675" i="10"/>
  <c r="D4676" i="10"/>
  <c r="E4676" i="10" s="1"/>
  <c r="C4677" i="10" s="1"/>
  <c r="P4675" i="10" l="1"/>
  <c r="O4675" i="10"/>
  <c r="Q4674" i="10"/>
  <c r="M4675" i="10"/>
  <c r="N4675" i="10"/>
  <c r="F4676" i="10"/>
  <c r="Q4675" i="10" l="1"/>
  <c r="H4676" i="10"/>
  <c r="D4677" i="10"/>
  <c r="E4677" i="10" s="1"/>
  <c r="C4678" i="10" s="1"/>
  <c r="L4676" i="10" l="1"/>
  <c r="F4677" i="10"/>
  <c r="H4677" i="10" s="1"/>
  <c r="O4676" i="10" l="1"/>
  <c r="P4676" i="10"/>
  <c r="M4676" i="10"/>
  <c r="N4676" i="10"/>
  <c r="D4678" i="10"/>
  <c r="E4678" i="10" s="1"/>
  <c r="C4679" i="10" s="1"/>
  <c r="Q4676" i="10" l="1"/>
  <c r="L4677" i="10"/>
  <c r="F4678" i="10"/>
  <c r="P4677" i="10" l="1"/>
  <c r="O4677" i="10"/>
  <c r="N4677" i="10"/>
  <c r="M4677" i="10"/>
  <c r="L4678" i="10"/>
  <c r="H4678" i="10"/>
  <c r="D4679" i="10"/>
  <c r="E4679" i="10" s="1"/>
  <c r="C4680" i="10" s="1"/>
  <c r="P4678" i="10" l="1"/>
  <c r="O4678" i="10"/>
  <c r="Q4677" i="10"/>
  <c r="M4678" i="10"/>
  <c r="N4678" i="10"/>
  <c r="F4679" i="10"/>
  <c r="Q4678" i="10" l="1"/>
  <c r="H4679" i="10"/>
  <c r="D4680" i="10"/>
  <c r="E4680" i="10" s="1"/>
  <c r="C4681" i="10" s="1"/>
  <c r="L4679" i="10" l="1"/>
  <c r="F4680" i="10"/>
  <c r="O4679" i="10" l="1"/>
  <c r="P4679" i="10"/>
  <c r="N4679" i="10"/>
  <c r="M4679" i="10"/>
  <c r="L4680" i="10"/>
  <c r="H4680" i="10"/>
  <c r="D4681" i="10"/>
  <c r="E4681" i="10" s="1"/>
  <c r="C4682" i="10" s="1"/>
  <c r="P4680" i="10" l="1"/>
  <c r="O4680" i="10"/>
  <c r="Q4679" i="10"/>
  <c r="N4680" i="10"/>
  <c r="M4680" i="10"/>
  <c r="F4681" i="10"/>
  <c r="Q4680" i="10" l="1"/>
  <c r="H4681" i="10"/>
  <c r="D4682" i="10"/>
  <c r="E4682" i="10" s="1"/>
  <c r="C4683" i="10" s="1"/>
  <c r="L4681" i="10" l="1"/>
  <c r="F4682" i="10"/>
  <c r="H4682" i="10" s="1"/>
  <c r="O4681" i="10" l="1"/>
  <c r="P4681" i="10"/>
  <c r="M4681" i="10"/>
  <c r="N4681" i="10"/>
  <c r="L4682" i="10"/>
  <c r="D4683" i="10"/>
  <c r="E4683" i="10" s="1"/>
  <c r="C4684" i="10" s="1"/>
  <c r="O4682" i="10" l="1"/>
  <c r="P4682" i="10"/>
  <c r="Q4681" i="10"/>
  <c r="M4682" i="10"/>
  <c r="N4682" i="10"/>
  <c r="F4683" i="10"/>
  <c r="Q4682" i="10" l="1"/>
  <c r="H4683" i="10"/>
  <c r="D4684" i="10"/>
  <c r="E4684" i="10" s="1"/>
  <c r="C4685" i="10" s="1"/>
  <c r="L4683" i="10" l="1"/>
  <c r="F4684" i="10"/>
  <c r="O4683" i="10" l="1"/>
  <c r="P4683" i="10"/>
  <c r="N4683" i="10"/>
  <c r="M4683" i="10"/>
  <c r="L4684" i="10"/>
  <c r="H4684" i="10"/>
  <c r="D4685" i="10"/>
  <c r="E4685" i="10" s="1"/>
  <c r="C4686" i="10" s="1"/>
  <c r="P4684" i="10" l="1"/>
  <c r="O4684" i="10"/>
  <c r="Q4683" i="10"/>
  <c r="M4684" i="10"/>
  <c r="N4684" i="10"/>
  <c r="F4685" i="10"/>
  <c r="Q4684" i="10" l="1"/>
  <c r="H4685" i="10"/>
  <c r="D4686" i="10"/>
  <c r="E4686" i="10" s="1"/>
  <c r="C4687" i="10" s="1"/>
  <c r="L4685" i="10" l="1"/>
  <c r="F4686" i="10"/>
  <c r="O4685" i="10" l="1"/>
  <c r="P4685" i="10"/>
  <c r="M4685" i="10"/>
  <c r="N4685" i="10"/>
  <c r="L4686" i="10"/>
  <c r="H4686" i="10"/>
  <c r="D4687" i="10"/>
  <c r="E4687" i="10" s="1"/>
  <c r="C4688" i="10" s="1"/>
  <c r="O4686" i="10" l="1"/>
  <c r="P4686" i="10"/>
  <c r="Q4685" i="10"/>
  <c r="N4686" i="10"/>
  <c r="M4686" i="10"/>
  <c r="F4687" i="10"/>
  <c r="Q4686" i="10" l="1"/>
  <c r="H4687" i="10"/>
  <c r="D4688" i="10"/>
  <c r="E4688" i="10" s="1"/>
  <c r="C4689" i="10" s="1"/>
  <c r="L4687" i="10" l="1"/>
  <c r="F4688" i="10"/>
  <c r="P4687" i="10" l="1"/>
  <c r="O4687" i="10"/>
  <c r="M4687" i="10"/>
  <c r="N4687" i="10"/>
  <c r="L4688" i="10"/>
  <c r="H4688" i="10"/>
  <c r="D4689" i="10"/>
  <c r="E4689" i="10" s="1"/>
  <c r="C4690" i="10" s="1"/>
  <c r="Q4687" i="10" l="1"/>
  <c r="O4688" i="10"/>
  <c r="P4688" i="10"/>
  <c r="M4688" i="10"/>
  <c r="N4688" i="10"/>
  <c r="F4689" i="10"/>
  <c r="Q4688" i="10" l="1"/>
  <c r="H4689" i="10"/>
  <c r="D4690" i="10"/>
  <c r="E4690" i="10" s="1"/>
  <c r="C4691" i="10" s="1"/>
  <c r="L4689" i="10" l="1"/>
  <c r="F4690" i="10"/>
  <c r="P4689" i="10" l="1"/>
  <c r="O4689" i="10"/>
  <c r="N4689" i="10"/>
  <c r="M4689" i="10"/>
  <c r="L4690" i="10"/>
  <c r="H4690" i="10"/>
  <c r="D4691" i="10"/>
  <c r="E4691" i="10" s="1"/>
  <c r="C4692" i="10" s="1"/>
  <c r="Q4689" i="10" l="1"/>
  <c r="O4690" i="10"/>
  <c r="P4690" i="10"/>
  <c r="N4690" i="10"/>
  <c r="M4690" i="10"/>
  <c r="F4691" i="10"/>
  <c r="Q4690" i="10" l="1"/>
  <c r="H4691" i="10"/>
  <c r="D4692" i="10"/>
  <c r="E4692" i="10" s="1"/>
  <c r="C4693" i="10" s="1"/>
  <c r="L4691" i="10" l="1"/>
  <c r="F4692" i="10"/>
  <c r="O4691" i="10" l="1"/>
  <c r="P4691" i="10"/>
  <c r="N4691" i="10"/>
  <c r="M4691" i="10"/>
  <c r="L4692" i="10"/>
  <c r="H4692" i="10"/>
  <c r="D4693" i="10"/>
  <c r="E4693" i="10" s="1"/>
  <c r="C4694" i="10" s="1"/>
  <c r="O4692" i="10" l="1"/>
  <c r="P4692" i="10"/>
  <c r="Q4691" i="10"/>
  <c r="N4692" i="10"/>
  <c r="M4692" i="10"/>
  <c r="F4693" i="10"/>
  <c r="Q4692" i="10" l="1"/>
  <c r="H4693" i="10"/>
  <c r="D4694" i="10"/>
  <c r="E4694" i="10" s="1"/>
  <c r="C4695" i="10" s="1"/>
  <c r="L4693" i="10" l="1"/>
  <c r="F4694" i="10"/>
  <c r="O4693" i="10" l="1"/>
  <c r="P4693" i="10"/>
  <c r="N4693" i="10"/>
  <c r="M4693" i="10"/>
  <c r="L4694" i="10"/>
  <c r="H4694" i="10"/>
  <c r="D4695" i="10"/>
  <c r="E4695" i="10" s="1"/>
  <c r="C4696" i="10" s="1"/>
  <c r="O4694" i="10" l="1"/>
  <c r="P4694" i="10"/>
  <c r="Q4693" i="10"/>
  <c r="N4694" i="10"/>
  <c r="M4694" i="10"/>
  <c r="F4695" i="10"/>
  <c r="Q4694" i="10" l="1"/>
  <c r="H4695" i="10"/>
  <c r="D4696" i="10"/>
  <c r="E4696" i="10" s="1"/>
  <c r="C4697" i="10" s="1"/>
  <c r="L4695" i="10" l="1"/>
  <c r="F4696" i="10"/>
  <c r="H4696" i="10" s="1"/>
  <c r="P4695" i="10" l="1"/>
  <c r="O4695" i="10"/>
  <c r="M4695" i="10"/>
  <c r="N4695" i="10"/>
  <c r="L4696" i="10"/>
  <c r="D4697" i="10"/>
  <c r="E4697" i="10" s="1"/>
  <c r="C4698" i="10" s="1"/>
  <c r="Q4695" i="10" l="1"/>
  <c r="P4696" i="10"/>
  <c r="O4696" i="10"/>
  <c r="M4696" i="10"/>
  <c r="N4696" i="10"/>
  <c r="F4697" i="10"/>
  <c r="Q4696" i="10" l="1"/>
  <c r="H4697" i="10"/>
  <c r="D4698" i="10"/>
  <c r="E4698" i="10" s="1"/>
  <c r="C4699" i="10" s="1"/>
  <c r="L4697" i="10" l="1"/>
  <c r="F4698" i="10"/>
  <c r="O4697" i="10" l="1"/>
  <c r="P4697" i="10"/>
  <c r="N4697" i="10"/>
  <c r="M4697" i="10"/>
  <c r="L4698" i="10"/>
  <c r="H4698" i="10"/>
  <c r="D4699" i="10"/>
  <c r="E4699" i="10" s="1"/>
  <c r="C4700" i="10" s="1"/>
  <c r="P4698" i="10" l="1"/>
  <c r="O4698" i="10"/>
  <c r="Q4697" i="10"/>
  <c r="N4698" i="10"/>
  <c r="M4698" i="10"/>
  <c r="F4699" i="10"/>
  <c r="Q4698" i="10" l="1"/>
  <c r="H4699" i="10"/>
  <c r="D4700" i="10"/>
  <c r="E4700" i="10" s="1"/>
  <c r="C4701" i="10" s="1"/>
  <c r="L4699" i="10" l="1"/>
  <c r="F4700" i="10"/>
  <c r="O4699" i="10" l="1"/>
  <c r="P4699" i="10"/>
  <c r="N4699" i="10"/>
  <c r="M4699" i="10"/>
  <c r="L4700" i="10"/>
  <c r="H4700" i="10"/>
  <c r="D4701" i="10"/>
  <c r="E4701" i="10" s="1"/>
  <c r="C4702" i="10" s="1"/>
  <c r="O4700" i="10" l="1"/>
  <c r="P4700" i="10"/>
  <c r="Q4699" i="10"/>
  <c r="N4700" i="10"/>
  <c r="M4700" i="10"/>
  <c r="F4701" i="10"/>
  <c r="Q4700" i="10" l="1"/>
  <c r="H4701" i="10"/>
  <c r="D4702" i="10"/>
  <c r="E4702" i="10" s="1"/>
  <c r="C4703" i="10" s="1"/>
  <c r="L4701" i="10" l="1"/>
  <c r="F4702" i="10"/>
  <c r="H4702" i="10" s="1"/>
  <c r="O4701" i="10" l="1"/>
  <c r="P4701" i="10"/>
  <c r="M4701" i="10"/>
  <c r="N4701" i="10"/>
  <c r="L4702" i="10"/>
  <c r="D4703" i="10"/>
  <c r="E4703" i="10" s="1"/>
  <c r="C4704" i="10" s="1"/>
  <c r="O4702" i="10" l="1"/>
  <c r="P4702" i="10"/>
  <c r="Q4701" i="10"/>
  <c r="M4702" i="10"/>
  <c r="N4702" i="10"/>
  <c r="F4703" i="10"/>
  <c r="Q4702" i="10" l="1"/>
  <c r="L4703" i="10"/>
  <c r="H4703" i="10"/>
  <c r="D4704" i="10"/>
  <c r="E4704" i="10" s="1"/>
  <c r="C4705" i="10" s="1"/>
  <c r="P4703" i="10" l="1"/>
  <c r="O4703" i="10"/>
  <c r="N4703" i="10"/>
  <c r="M4703" i="10"/>
  <c r="F4704" i="10"/>
  <c r="Q4703" i="10" l="1"/>
  <c r="H4704" i="10"/>
  <c r="D4705" i="10"/>
  <c r="E4705" i="10" s="1"/>
  <c r="C4706" i="10" s="1"/>
  <c r="L4704" i="10" l="1"/>
  <c r="F4705" i="10"/>
  <c r="O4704" i="10" l="1"/>
  <c r="P4704" i="10"/>
  <c r="N4704" i="10"/>
  <c r="M4704" i="10"/>
  <c r="L4705" i="10"/>
  <c r="H4705" i="10"/>
  <c r="D4706" i="10"/>
  <c r="E4706" i="10" s="1"/>
  <c r="C4707" i="10" s="1"/>
  <c r="P4705" i="10" l="1"/>
  <c r="O4705" i="10"/>
  <c r="Q4704" i="10"/>
  <c r="N4705" i="10"/>
  <c r="M4705" i="10"/>
  <c r="F4706" i="10"/>
  <c r="Q4705" i="10" l="1"/>
  <c r="H4706" i="10"/>
  <c r="D4707" i="10"/>
  <c r="E4707" i="10" s="1"/>
  <c r="C4708" i="10" s="1"/>
  <c r="L4706" i="10" l="1"/>
  <c r="F4707" i="10"/>
  <c r="H4707" i="10" s="1"/>
  <c r="P4706" i="10" l="1"/>
  <c r="O4706" i="10"/>
  <c r="M4706" i="10"/>
  <c r="N4706" i="10"/>
  <c r="L4707" i="10"/>
  <c r="D4708" i="10"/>
  <c r="E4708" i="10" s="1"/>
  <c r="C4709" i="10" s="1"/>
  <c r="O4707" i="10" l="1"/>
  <c r="P4707" i="10"/>
  <c r="Q4706" i="10"/>
  <c r="N4707" i="10"/>
  <c r="M4707" i="10"/>
  <c r="F4708" i="10"/>
  <c r="Q4707" i="10" l="1"/>
  <c r="L4708" i="10"/>
  <c r="H4708" i="10"/>
  <c r="D4709" i="10"/>
  <c r="E4709" i="10" s="1"/>
  <c r="C4710" i="10" s="1"/>
  <c r="O4708" i="10" l="1"/>
  <c r="P4708" i="10"/>
  <c r="N4708" i="10"/>
  <c r="M4708" i="10"/>
  <c r="F4709" i="10"/>
  <c r="Q4708" i="10" l="1"/>
  <c r="H4709" i="10"/>
  <c r="D4710" i="10"/>
  <c r="E4710" i="10" s="1"/>
  <c r="C4711" i="10" s="1"/>
  <c r="L4709" i="10" l="1"/>
  <c r="F4710" i="10"/>
  <c r="H4710" i="10" s="1"/>
  <c r="P4709" i="10" l="1"/>
  <c r="O4709" i="10"/>
  <c r="M4709" i="10"/>
  <c r="N4709" i="10"/>
  <c r="L4710" i="10"/>
  <c r="D4711" i="10"/>
  <c r="E4711" i="10" s="1"/>
  <c r="C4712" i="10" s="1"/>
  <c r="P4710" i="10" l="1"/>
  <c r="O4710" i="10"/>
  <c r="Q4709" i="10"/>
  <c r="M4710" i="10"/>
  <c r="N4710" i="10"/>
  <c r="F4711" i="10"/>
  <c r="Q4710" i="10" l="1"/>
  <c r="L4711" i="10"/>
  <c r="H4711" i="10"/>
  <c r="D4712" i="10"/>
  <c r="E4712" i="10" s="1"/>
  <c r="C4713" i="10" s="1"/>
  <c r="O4711" i="10" l="1"/>
  <c r="P4711" i="10"/>
  <c r="N4711" i="10"/>
  <c r="M4711" i="10"/>
  <c r="F4712" i="10"/>
  <c r="Q4711" i="10" l="1"/>
  <c r="H4712" i="10"/>
  <c r="D4713" i="10"/>
  <c r="E4713" i="10" s="1"/>
  <c r="C4714" i="10" s="1"/>
  <c r="L4712" i="10" l="1"/>
  <c r="F4713" i="10"/>
  <c r="H4713" i="10" s="1"/>
  <c r="O4712" i="10" l="1"/>
  <c r="P4712" i="10"/>
  <c r="M4712" i="10"/>
  <c r="N4712" i="10"/>
  <c r="L4713" i="10"/>
  <c r="D4714" i="10"/>
  <c r="E4714" i="10" s="1"/>
  <c r="C4715" i="10" s="1"/>
  <c r="P4713" i="10" l="1"/>
  <c r="O4713" i="10"/>
  <c r="Q4712" i="10"/>
  <c r="M4713" i="10"/>
  <c r="N4713" i="10"/>
  <c r="F4714" i="10"/>
  <c r="Q4713" i="10" l="1"/>
  <c r="H4714" i="10"/>
  <c r="D4715" i="10"/>
  <c r="E4715" i="10" s="1"/>
  <c r="C4716" i="10" s="1"/>
  <c r="L4714" i="10" l="1"/>
  <c r="F4715" i="10"/>
  <c r="H4715" i="10" s="1"/>
  <c r="P4714" i="10" l="1"/>
  <c r="O4714" i="10"/>
  <c r="M4714" i="10"/>
  <c r="N4714" i="10"/>
  <c r="L4715" i="10"/>
  <c r="D4716" i="10"/>
  <c r="E4716" i="10" s="1"/>
  <c r="C4717" i="10" s="1"/>
  <c r="O4715" i="10" l="1"/>
  <c r="P4715" i="10"/>
  <c r="Q4714" i="10"/>
  <c r="M4715" i="10"/>
  <c r="N4715" i="10"/>
  <c r="F4716" i="10"/>
  <c r="Q4715" i="10" l="1"/>
  <c r="L4716" i="10"/>
  <c r="H4716" i="10"/>
  <c r="D4717" i="10"/>
  <c r="E4717" i="10" s="1"/>
  <c r="C4718" i="10" s="1"/>
  <c r="O4716" i="10" l="1"/>
  <c r="P4716" i="10"/>
  <c r="N4716" i="10"/>
  <c r="M4716" i="10"/>
  <c r="F4717" i="10"/>
  <c r="Q4716" i="10" l="1"/>
  <c r="H4717" i="10"/>
  <c r="D4718" i="10"/>
  <c r="E4718" i="10" s="1"/>
  <c r="C4719" i="10" s="1"/>
  <c r="L4717" i="10" l="1"/>
  <c r="F4718" i="10"/>
  <c r="H4718" i="10" s="1"/>
  <c r="P4717" i="10" l="1"/>
  <c r="O4717" i="10"/>
  <c r="M4717" i="10"/>
  <c r="N4717" i="10"/>
  <c r="L4718" i="10"/>
  <c r="D4719" i="10"/>
  <c r="E4719" i="10" s="1"/>
  <c r="C4720" i="10" s="1"/>
  <c r="P4718" i="10" l="1"/>
  <c r="O4718" i="10"/>
  <c r="Q4717" i="10"/>
  <c r="M4718" i="10"/>
  <c r="N4718" i="10"/>
  <c r="F4719" i="10"/>
  <c r="Q4718" i="10" l="1"/>
  <c r="L4719" i="10"/>
  <c r="H4719" i="10"/>
  <c r="D4720" i="10"/>
  <c r="E4720" i="10" s="1"/>
  <c r="C4721" i="10" s="1"/>
  <c r="O4719" i="10" l="1"/>
  <c r="P4719" i="10"/>
  <c r="N4719" i="10"/>
  <c r="M4719" i="10"/>
  <c r="F4720" i="10"/>
  <c r="Q4719" i="10" l="1"/>
  <c r="H4720" i="10"/>
  <c r="D4721" i="10"/>
  <c r="E4721" i="10" s="1"/>
  <c r="C4722" i="10" s="1"/>
  <c r="L4720" i="10" l="1"/>
  <c r="F4721" i="10"/>
  <c r="H4721" i="10" s="1"/>
  <c r="P4720" i="10" l="1"/>
  <c r="O4720" i="10"/>
  <c r="M4720" i="10"/>
  <c r="N4720" i="10"/>
  <c r="D4722" i="10"/>
  <c r="E4722" i="10" s="1"/>
  <c r="C4723" i="10" s="1"/>
  <c r="Q4720" i="10" l="1"/>
  <c r="L4721" i="10"/>
  <c r="F4722" i="10"/>
  <c r="H4722" i="10" s="1"/>
  <c r="P4721" i="10" l="1"/>
  <c r="O4721" i="10"/>
  <c r="M4721" i="10"/>
  <c r="N4721" i="10"/>
  <c r="L4722" i="10"/>
  <c r="D4723" i="10"/>
  <c r="E4723" i="10" s="1"/>
  <c r="C4724" i="10" s="1"/>
  <c r="O4722" i="10" l="1"/>
  <c r="P4722" i="10"/>
  <c r="Q4721" i="10"/>
  <c r="M4722" i="10"/>
  <c r="N4722" i="10"/>
  <c r="F4723" i="10"/>
  <c r="Q4722" i="10" l="1"/>
  <c r="L4723" i="10"/>
  <c r="H4723" i="10"/>
  <c r="D4724" i="10"/>
  <c r="E4724" i="10" s="1"/>
  <c r="C4725" i="10" s="1"/>
  <c r="O4723" i="10" l="1"/>
  <c r="P4723" i="10"/>
  <c r="N4723" i="10"/>
  <c r="M4723" i="10"/>
  <c r="F4724" i="10"/>
  <c r="Q4723" i="10" l="1"/>
  <c r="H4724" i="10"/>
  <c r="D4725" i="10"/>
  <c r="E4725" i="10" s="1"/>
  <c r="C4726" i="10" s="1"/>
  <c r="L4724" i="10" l="1"/>
  <c r="F4725" i="10"/>
  <c r="O4724" i="10" l="1"/>
  <c r="P4724" i="10"/>
  <c r="M4724" i="10"/>
  <c r="N4724" i="10"/>
  <c r="L4725" i="10"/>
  <c r="H4725" i="10"/>
  <c r="D4726" i="10"/>
  <c r="E4726" i="10" s="1"/>
  <c r="C4727" i="10" s="1"/>
  <c r="O4725" i="10" l="1"/>
  <c r="P4725" i="10"/>
  <c r="Q4724" i="10"/>
  <c r="M4725" i="10"/>
  <c r="N4725" i="10"/>
  <c r="F4726" i="10"/>
  <c r="Q4725" i="10" l="1"/>
  <c r="H4726" i="10"/>
  <c r="D4727" i="10"/>
  <c r="E4727" i="10" s="1"/>
  <c r="C4728" i="10" s="1"/>
  <c r="L4726" i="10" l="1"/>
  <c r="F4727" i="10"/>
  <c r="H4727" i="10" s="1"/>
  <c r="O4726" i="10" l="1"/>
  <c r="P4726" i="10"/>
  <c r="M4726" i="10"/>
  <c r="N4726" i="10"/>
  <c r="D4728" i="10"/>
  <c r="E4728" i="10" s="1"/>
  <c r="C4729" i="10" s="1"/>
  <c r="Q4726" i="10" l="1"/>
  <c r="L4727" i="10"/>
  <c r="F4728" i="10"/>
  <c r="H4728" i="10" s="1"/>
  <c r="P4727" i="10" l="1"/>
  <c r="O4727" i="10"/>
  <c r="M4727" i="10"/>
  <c r="N4727" i="10"/>
  <c r="L4728" i="10"/>
  <c r="D4729" i="10"/>
  <c r="E4729" i="10" s="1"/>
  <c r="C4730" i="10" s="1"/>
  <c r="P4728" i="10" l="1"/>
  <c r="O4728" i="10"/>
  <c r="Q4727" i="10"/>
  <c r="M4728" i="10"/>
  <c r="N4728" i="10"/>
  <c r="F4729" i="10"/>
  <c r="Q4728" i="10" l="1"/>
  <c r="H4729" i="10"/>
  <c r="D4730" i="10"/>
  <c r="E4730" i="10" s="1"/>
  <c r="C4731" i="10" s="1"/>
  <c r="L4729" i="10" l="1"/>
  <c r="F4730" i="10"/>
  <c r="O4729" i="10" l="1"/>
  <c r="P4729" i="10"/>
  <c r="N4729" i="10"/>
  <c r="M4729" i="10"/>
  <c r="L4730" i="10"/>
  <c r="H4730" i="10"/>
  <c r="D4731" i="10"/>
  <c r="E4731" i="10" s="1"/>
  <c r="C4732" i="10" s="1"/>
  <c r="O4730" i="10" l="1"/>
  <c r="P4730" i="10"/>
  <c r="Q4729" i="10"/>
  <c r="N4730" i="10"/>
  <c r="M4730" i="10"/>
  <c r="F4731" i="10"/>
  <c r="Q4730" i="10" l="1"/>
  <c r="H4731" i="10"/>
  <c r="D4732" i="10"/>
  <c r="E4732" i="10" s="1"/>
  <c r="C4733" i="10" s="1"/>
  <c r="L4731" i="10" l="1"/>
  <c r="F4732" i="10"/>
  <c r="H4732" i="10" s="1"/>
  <c r="P4731" i="10" l="1"/>
  <c r="O4731" i="10"/>
  <c r="M4731" i="10"/>
  <c r="N4731" i="10"/>
  <c r="L4732" i="10"/>
  <c r="D4733" i="10"/>
  <c r="E4733" i="10" s="1"/>
  <c r="C4734" i="10" s="1"/>
  <c r="P4732" i="10" l="1"/>
  <c r="O4732" i="10"/>
  <c r="Q4731" i="10"/>
  <c r="N4732" i="10"/>
  <c r="M4732" i="10"/>
  <c r="F4733" i="10"/>
  <c r="Q4732" i="10" l="1"/>
  <c r="L4733" i="10"/>
  <c r="H4733" i="10"/>
  <c r="D4734" i="10"/>
  <c r="E4734" i="10" s="1"/>
  <c r="C4735" i="10" s="1"/>
  <c r="O4733" i="10" l="1"/>
  <c r="P4733" i="10"/>
  <c r="N4733" i="10"/>
  <c r="M4733" i="10"/>
  <c r="F4734" i="10"/>
  <c r="Q4733" i="10" l="1"/>
  <c r="H4734" i="10"/>
  <c r="D4735" i="10"/>
  <c r="E4735" i="10" s="1"/>
  <c r="C4736" i="10" s="1"/>
  <c r="L4734" i="10" l="1"/>
  <c r="F4735" i="10"/>
  <c r="H4735" i="10" s="1"/>
  <c r="P4734" i="10" l="1"/>
  <c r="O4734" i="10"/>
  <c r="M4734" i="10"/>
  <c r="N4734" i="10"/>
  <c r="L4735" i="10"/>
  <c r="D4736" i="10"/>
  <c r="E4736" i="10" s="1"/>
  <c r="C4737" i="10" s="1"/>
  <c r="O4735" i="10" l="1"/>
  <c r="P4735" i="10"/>
  <c r="Q4734" i="10"/>
  <c r="M4735" i="10"/>
  <c r="N4735" i="10"/>
  <c r="F4736" i="10"/>
  <c r="Q4735" i="10" l="1"/>
  <c r="H4736" i="10"/>
  <c r="D4737" i="10"/>
  <c r="E4737" i="10" s="1"/>
  <c r="C4738" i="10" s="1"/>
  <c r="L4736" i="10" l="1"/>
  <c r="F4737" i="10"/>
  <c r="H4737" i="10" s="1"/>
  <c r="P4736" i="10" l="1"/>
  <c r="O4736" i="10"/>
  <c r="M4736" i="10"/>
  <c r="N4736" i="10"/>
  <c r="L4737" i="10"/>
  <c r="D4738" i="10"/>
  <c r="E4738" i="10" s="1"/>
  <c r="C4739" i="10" s="1"/>
  <c r="O4737" i="10" l="1"/>
  <c r="P4737" i="10"/>
  <c r="Q4736" i="10"/>
  <c r="M4737" i="10"/>
  <c r="N4737" i="10"/>
  <c r="F4738" i="10"/>
  <c r="Q4737" i="10" l="1"/>
  <c r="H4738" i="10"/>
  <c r="D4739" i="10"/>
  <c r="E4739" i="10" s="1"/>
  <c r="C4740" i="10" s="1"/>
  <c r="L4738" i="10" l="1"/>
  <c r="F4739" i="10"/>
  <c r="H4739" i="10" s="1"/>
  <c r="P4738" i="10" l="1"/>
  <c r="O4738" i="10"/>
  <c r="M4738" i="10"/>
  <c r="N4738" i="10"/>
  <c r="L4739" i="10"/>
  <c r="D4740" i="10"/>
  <c r="E4740" i="10" s="1"/>
  <c r="C4741" i="10" s="1"/>
  <c r="O4739" i="10" l="1"/>
  <c r="P4739" i="10"/>
  <c r="Q4738" i="10"/>
  <c r="M4739" i="10"/>
  <c r="N4739" i="10"/>
  <c r="F4740" i="10"/>
  <c r="Q4739" i="10" l="1"/>
  <c r="L4740" i="10"/>
  <c r="H4740" i="10"/>
  <c r="D4741" i="10"/>
  <c r="E4741" i="10" s="1"/>
  <c r="C4742" i="10" s="1"/>
  <c r="P4740" i="10" l="1"/>
  <c r="O4740" i="10"/>
  <c r="N4740" i="10"/>
  <c r="M4740" i="10"/>
  <c r="F4741" i="10"/>
  <c r="Q4740" i="10" l="1"/>
  <c r="H4741" i="10"/>
  <c r="D4742" i="10"/>
  <c r="E4742" i="10" s="1"/>
  <c r="C4743" i="10" s="1"/>
  <c r="L4741" i="10" l="1"/>
  <c r="F4742" i="10"/>
  <c r="H4742" i="10" s="1"/>
  <c r="P4741" i="10" l="1"/>
  <c r="O4741" i="10"/>
  <c r="M4741" i="10"/>
  <c r="N4741" i="10"/>
  <c r="L4742" i="10"/>
  <c r="D4743" i="10"/>
  <c r="E4743" i="10" s="1"/>
  <c r="C4744" i="10" s="1"/>
  <c r="P4742" i="10" l="1"/>
  <c r="O4742" i="10"/>
  <c r="Q4741" i="10"/>
  <c r="M4742" i="10"/>
  <c r="N4742" i="10"/>
  <c r="F4743" i="10"/>
  <c r="Q4742" i="10" l="1"/>
  <c r="H4743" i="10"/>
  <c r="D4744" i="10"/>
  <c r="E4744" i="10" s="1"/>
  <c r="C4745" i="10" s="1"/>
  <c r="L4743" i="10" l="1"/>
  <c r="F4744" i="10"/>
  <c r="H4744" i="10" s="1"/>
  <c r="P4743" i="10" l="1"/>
  <c r="O4743" i="10"/>
  <c r="M4743" i="10"/>
  <c r="N4743" i="10"/>
  <c r="L4744" i="10"/>
  <c r="D4745" i="10"/>
  <c r="E4745" i="10" s="1"/>
  <c r="C4746" i="10" s="1"/>
  <c r="P4744" i="10" l="1"/>
  <c r="O4744" i="10"/>
  <c r="Q4743" i="10"/>
  <c r="M4744" i="10"/>
  <c r="N4744" i="10"/>
  <c r="F4745" i="10"/>
  <c r="Q4744" i="10" l="1"/>
  <c r="H4745" i="10"/>
  <c r="D4746" i="10"/>
  <c r="E4746" i="10" s="1"/>
  <c r="C4747" i="10" s="1"/>
  <c r="L4745" i="10" l="1"/>
  <c r="F4746" i="10"/>
  <c r="H4746" i="10" s="1"/>
  <c r="O4745" i="10" l="1"/>
  <c r="P4745" i="10"/>
  <c r="M4745" i="10"/>
  <c r="N4745" i="10"/>
  <c r="L4746" i="10"/>
  <c r="D4747" i="10"/>
  <c r="E4747" i="10" s="1"/>
  <c r="C4748" i="10" s="1"/>
  <c r="P4746" i="10" l="1"/>
  <c r="O4746" i="10"/>
  <c r="Q4745" i="10"/>
  <c r="M4746" i="10"/>
  <c r="N4746" i="10"/>
  <c r="F4747" i="10"/>
  <c r="Q4746" i="10" l="1"/>
  <c r="L4747" i="10"/>
  <c r="H4747" i="10"/>
  <c r="D4748" i="10"/>
  <c r="E4748" i="10" s="1"/>
  <c r="C4749" i="10" s="1"/>
  <c r="P4747" i="10" l="1"/>
  <c r="O4747" i="10"/>
  <c r="N4747" i="10"/>
  <c r="M4747" i="10"/>
  <c r="F4748" i="10"/>
  <c r="Q4747" i="10" l="1"/>
  <c r="H4748" i="10"/>
  <c r="D4749" i="10"/>
  <c r="E4749" i="10" s="1"/>
  <c r="C4750" i="10" s="1"/>
  <c r="L4748" i="10" l="1"/>
  <c r="F4749" i="10"/>
  <c r="H4749" i="10" s="1"/>
  <c r="O4748" i="10" l="1"/>
  <c r="P4748" i="10"/>
  <c r="M4748" i="10"/>
  <c r="N4748" i="10"/>
  <c r="L4749" i="10"/>
  <c r="D4750" i="10"/>
  <c r="E4750" i="10" s="1"/>
  <c r="C4751" i="10" s="1"/>
  <c r="O4749" i="10" l="1"/>
  <c r="P4749" i="10"/>
  <c r="Q4748" i="10"/>
  <c r="M4749" i="10"/>
  <c r="N4749" i="10"/>
  <c r="F4750" i="10"/>
  <c r="Q4749" i="10" l="1"/>
  <c r="H4750" i="10"/>
  <c r="D4751" i="10"/>
  <c r="E4751" i="10" s="1"/>
  <c r="C4752" i="10" s="1"/>
  <c r="L4750" i="10" l="1"/>
  <c r="F4751" i="10"/>
  <c r="H4751" i="10" s="1"/>
  <c r="P4750" i="10" l="1"/>
  <c r="O4750" i="10"/>
  <c r="M4750" i="10"/>
  <c r="N4750" i="10"/>
  <c r="L4751" i="10"/>
  <c r="D4752" i="10"/>
  <c r="E4752" i="10" s="1"/>
  <c r="C4753" i="10" s="1"/>
  <c r="P4751" i="10" l="1"/>
  <c r="O4751" i="10"/>
  <c r="Q4750" i="10"/>
  <c r="M4751" i="10"/>
  <c r="N4751" i="10"/>
  <c r="F4752" i="10"/>
  <c r="Q4751" i="10" l="1"/>
  <c r="L4752" i="10"/>
  <c r="H4752" i="10"/>
  <c r="D4753" i="10"/>
  <c r="E4753" i="10" s="1"/>
  <c r="C4754" i="10" s="1"/>
  <c r="P4752" i="10" l="1"/>
  <c r="O4752" i="10"/>
  <c r="N4752" i="10"/>
  <c r="M4752" i="10"/>
  <c r="F4753" i="10"/>
  <c r="Q4752" i="10" l="1"/>
  <c r="H4753" i="10"/>
  <c r="D4754" i="10"/>
  <c r="E4754" i="10" s="1"/>
  <c r="C4755" i="10" s="1"/>
  <c r="L4753" i="10" l="1"/>
  <c r="F4754" i="10"/>
  <c r="H4754" i="10" s="1"/>
  <c r="P4753" i="10" l="1"/>
  <c r="O4753" i="10"/>
  <c r="M4753" i="10"/>
  <c r="N4753" i="10"/>
  <c r="L4754" i="10"/>
  <c r="D4755" i="10"/>
  <c r="E4755" i="10" s="1"/>
  <c r="C4756" i="10" s="1"/>
  <c r="P4754" i="10" l="1"/>
  <c r="O4754" i="10"/>
  <c r="Q4753" i="10"/>
  <c r="M4754" i="10"/>
  <c r="N4754" i="10"/>
  <c r="F4755" i="10"/>
  <c r="Q4754" i="10" l="1"/>
  <c r="H4755" i="10"/>
  <c r="D4756" i="10"/>
  <c r="E4756" i="10" s="1"/>
  <c r="C4757" i="10" s="1"/>
  <c r="L4755" i="10" l="1"/>
  <c r="F4756" i="10"/>
  <c r="O4755" i="10" l="1"/>
  <c r="P4755" i="10"/>
  <c r="N4755" i="10"/>
  <c r="M4755" i="10"/>
  <c r="L4756" i="10"/>
  <c r="H4756" i="10"/>
  <c r="D4757" i="10"/>
  <c r="E4757" i="10" s="1"/>
  <c r="C4758" i="10" s="1"/>
  <c r="O4756" i="10" l="1"/>
  <c r="P4756" i="10"/>
  <c r="Q4755" i="10"/>
  <c r="N4756" i="10"/>
  <c r="M4756" i="10"/>
  <c r="F4757" i="10"/>
  <c r="Q4756" i="10" l="1"/>
  <c r="H4757" i="10"/>
  <c r="D4758" i="10"/>
  <c r="E4758" i="10" s="1"/>
  <c r="C4759" i="10" s="1"/>
  <c r="L4757" i="10" l="1"/>
  <c r="F4758" i="10"/>
  <c r="H4758" i="10" s="1"/>
  <c r="P4757" i="10" l="1"/>
  <c r="O4757" i="10"/>
  <c r="M4757" i="10"/>
  <c r="N4757" i="10"/>
  <c r="L4758" i="10"/>
  <c r="D4759" i="10"/>
  <c r="E4759" i="10" s="1"/>
  <c r="C4760" i="10" s="1"/>
  <c r="P4758" i="10" l="1"/>
  <c r="O4758" i="10"/>
  <c r="Q4757" i="10"/>
  <c r="M4758" i="10"/>
  <c r="N4758" i="10"/>
  <c r="F4759" i="10"/>
  <c r="Q4758" i="10" l="1"/>
  <c r="H4759" i="10"/>
  <c r="D4760" i="10"/>
  <c r="E4760" i="10" s="1"/>
  <c r="C4761" i="10" s="1"/>
  <c r="L4759" i="10" l="1"/>
  <c r="F4760" i="10"/>
  <c r="H4760" i="10" s="1"/>
  <c r="P4759" i="10" l="1"/>
  <c r="O4759" i="10"/>
  <c r="M4759" i="10"/>
  <c r="N4759" i="10"/>
  <c r="L4760" i="10"/>
  <c r="D4761" i="10"/>
  <c r="E4761" i="10" s="1"/>
  <c r="C4762" i="10" s="1"/>
  <c r="O4760" i="10" l="1"/>
  <c r="P4760" i="10"/>
  <c r="Q4759" i="10"/>
  <c r="M4760" i="10"/>
  <c r="N4760" i="10"/>
  <c r="F4761" i="10"/>
  <c r="Q4760" i="10" l="1"/>
  <c r="H4761" i="10"/>
  <c r="D4762" i="10"/>
  <c r="E4762" i="10" s="1"/>
  <c r="C4763" i="10" s="1"/>
  <c r="L4761" i="10" l="1"/>
  <c r="F4762" i="10"/>
  <c r="O4761" i="10" l="1"/>
  <c r="P4761" i="10"/>
  <c r="N4761" i="10"/>
  <c r="M4761" i="10"/>
  <c r="L4762" i="10"/>
  <c r="H4762" i="10"/>
  <c r="D4763" i="10"/>
  <c r="E4763" i="10" s="1"/>
  <c r="C4764" i="10" s="1"/>
  <c r="O4762" i="10" l="1"/>
  <c r="P4762" i="10"/>
  <c r="Q4761" i="10"/>
  <c r="N4762" i="10"/>
  <c r="M4762" i="10"/>
  <c r="F4763" i="10"/>
  <c r="Q4762" i="10" l="1"/>
  <c r="H4763" i="10"/>
  <c r="D4764" i="10"/>
  <c r="E4764" i="10" s="1"/>
  <c r="C4765" i="10" s="1"/>
  <c r="L4763" i="10" l="1"/>
  <c r="F4764" i="10"/>
  <c r="H4764" i="10" s="1"/>
  <c r="P4763" i="10" l="1"/>
  <c r="O4763" i="10"/>
  <c r="M4763" i="10"/>
  <c r="N4763" i="10"/>
  <c r="D4765" i="10"/>
  <c r="E4765" i="10" s="1"/>
  <c r="C4766" i="10" s="1"/>
  <c r="Q4763" i="10" l="1"/>
  <c r="L4764" i="10"/>
  <c r="F4765" i="10"/>
  <c r="H4765" i="10" s="1"/>
  <c r="O4764" i="10" l="1"/>
  <c r="P4764" i="10"/>
  <c r="M4764" i="10"/>
  <c r="N4764" i="10"/>
  <c r="L4765" i="10"/>
  <c r="D4766" i="10"/>
  <c r="E4766" i="10" s="1"/>
  <c r="C4767" i="10" s="1"/>
  <c r="Q4764" i="10" l="1"/>
  <c r="O4765" i="10"/>
  <c r="P4765" i="10"/>
  <c r="M4765" i="10"/>
  <c r="N4765" i="10"/>
  <c r="F52" i="11"/>
  <c r="C53" i="11"/>
  <c r="F4766" i="10"/>
  <c r="Q4765" i="10" l="1"/>
  <c r="L4766" i="10"/>
  <c r="H4766" i="10"/>
  <c r="D4767" i="10"/>
  <c r="E4767" i="10" s="1"/>
  <c r="C4768" i="10" s="1"/>
  <c r="P4766" i="10" l="1"/>
  <c r="O4766" i="10"/>
  <c r="N4766" i="10"/>
  <c r="M4766" i="10"/>
  <c r="F4767" i="10"/>
  <c r="Q4766" i="10" l="1"/>
  <c r="H4767" i="10"/>
  <c r="D4768" i="10"/>
  <c r="E4768" i="10" s="1"/>
  <c r="C4769" i="10" s="1"/>
  <c r="L4767" i="10" l="1"/>
  <c r="F4768" i="10"/>
  <c r="P4767" i="10" l="1"/>
  <c r="O4767" i="10"/>
  <c r="N4767" i="10"/>
  <c r="M4767" i="10"/>
  <c r="L4768" i="10"/>
  <c r="H4768" i="10"/>
  <c r="D4769" i="10"/>
  <c r="E4769" i="10" s="1"/>
  <c r="C4770" i="10" s="1"/>
  <c r="P4768" i="10" l="1"/>
  <c r="O4768" i="10"/>
  <c r="Q4767" i="10"/>
  <c r="N4768" i="10"/>
  <c r="M4768" i="10"/>
  <c r="F4769" i="10"/>
  <c r="Q4768" i="10" l="1"/>
  <c r="H4769" i="10"/>
  <c r="D4770" i="10"/>
  <c r="E4770" i="10" s="1"/>
  <c r="C4771" i="10" s="1"/>
  <c r="L4769" i="10" l="1"/>
  <c r="F4770" i="10"/>
  <c r="H4770" i="10" s="1"/>
  <c r="P4769" i="10" l="1"/>
  <c r="O4769" i="10"/>
  <c r="M4769" i="10"/>
  <c r="N4769" i="10"/>
  <c r="L4770" i="10"/>
  <c r="D4771" i="10"/>
  <c r="E4771" i="10" s="1"/>
  <c r="C4772" i="10" s="1"/>
  <c r="O4770" i="10" l="1"/>
  <c r="P4770" i="10"/>
  <c r="Q4769" i="10"/>
  <c r="M4770" i="10"/>
  <c r="N4770" i="10"/>
  <c r="F4771" i="10"/>
  <c r="Q4770" i="10" l="1"/>
  <c r="H4771" i="10"/>
  <c r="D4772" i="10"/>
  <c r="E4772" i="10" s="1"/>
  <c r="C4773" i="10" s="1"/>
  <c r="L4771" i="10" l="1"/>
  <c r="F4772" i="10"/>
  <c r="H4772" i="10" s="1"/>
  <c r="P4771" i="10" l="1"/>
  <c r="O4771" i="10"/>
  <c r="M4771" i="10"/>
  <c r="N4771" i="10"/>
  <c r="L4772" i="10"/>
  <c r="D4773" i="10"/>
  <c r="E4773" i="10" s="1"/>
  <c r="C4774" i="10" s="1"/>
  <c r="O4772" i="10" l="1"/>
  <c r="P4772" i="10"/>
  <c r="Q4771" i="10"/>
  <c r="M4772" i="10"/>
  <c r="N4772" i="10"/>
  <c r="F4773" i="10"/>
  <c r="Q4772" i="10" l="1"/>
  <c r="H4773" i="10"/>
  <c r="D4774" i="10"/>
  <c r="E4774" i="10" s="1"/>
  <c r="C4775" i="10" s="1"/>
  <c r="L4773" i="10" l="1"/>
  <c r="F4774" i="10"/>
  <c r="O4773" i="10" l="1"/>
  <c r="P4773" i="10"/>
  <c r="N4773" i="10"/>
  <c r="M4773" i="10"/>
  <c r="L4774" i="10"/>
  <c r="H4774" i="10"/>
  <c r="D4775" i="10"/>
  <c r="E4775" i="10" s="1"/>
  <c r="C4776" i="10" s="1"/>
  <c r="O4774" i="10" l="1"/>
  <c r="P4774" i="10"/>
  <c r="Q4773" i="10"/>
  <c r="N4774" i="10"/>
  <c r="M4774" i="10"/>
  <c r="D53" i="11"/>
  <c r="E53" i="11"/>
  <c r="F4775" i="10"/>
  <c r="Q4774" i="10" l="1"/>
  <c r="H4775" i="10"/>
  <c r="D4776" i="10"/>
  <c r="E4776" i="10" s="1"/>
  <c r="C4777" i="10" s="1"/>
  <c r="L4775" i="10" l="1"/>
  <c r="F4776" i="10"/>
  <c r="H4776" i="10" s="1"/>
  <c r="P4775" i="10" l="1"/>
  <c r="O4775" i="10"/>
  <c r="M4775" i="10"/>
  <c r="N4775" i="10"/>
  <c r="L4776" i="10"/>
  <c r="D4777" i="10"/>
  <c r="E4777" i="10" s="1"/>
  <c r="C4778" i="10" s="1"/>
  <c r="Q4775" i="10" l="1"/>
  <c r="O4776" i="10"/>
  <c r="P4776" i="10"/>
  <c r="M4776" i="10"/>
  <c r="N4776" i="10"/>
  <c r="F4777" i="10"/>
  <c r="Q4776" i="10" l="1"/>
  <c r="L4777" i="10"/>
  <c r="H4777" i="10"/>
  <c r="D4778" i="10"/>
  <c r="E4778" i="10" s="1"/>
  <c r="C4779" i="10" s="1"/>
  <c r="O4777" i="10" l="1"/>
  <c r="P4777" i="10"/>
  <c r="N4777" i="10"/>
  <c r="M4777" i="10"/>
  <c r="F4778" i="10"/>
  <c r="Q4777" i="10" l="1"/>
  <c r="H4778" i="10"/>
  <c r="D4779" i="10"/>
  <c r="E4779" i="10" s="1"/>
  <c r="C4780" i="10" s="1"/>
  <c r="L4778" i="10" l="1"/>
  <c r="F4779" i="10"/>
  <c r="H4779" i="10" s="1"/>
  <c r="O4778" i="10" l="1"/>
  <c r="P4778" i="10"/>
  <c r="M4778" i="10"/>
  <c r="N4778" i="10"/>
  <c r="L4779" i="10"/>
  <c r="D4780" i="10"/>
  <c r="E4780" i="10" s="1"/>
  <c r="C4781" i="10" s="1"/>
  <c r="O4779" i="10" l="1"/>
  <c r="P4779" i="10"/>
  <c r="Q4778" i="10"/>
  <c r="M4779" i="10"/>
  <c r="N4779" i="10"/>
  <c r="F4780" i="10"/>
  <c r="Q4779" i="10" l="1"/>
  <c r="H4780" i="10"/>
  <c r="D4781" i="10"/>
  <c r="E4781" i="10" s="1"/>
  <c r="C4782" i="10" s="1"/>
  <c r="L4780" i="10" l="1"/>
  <c r="F4781" i="10"/>
  <c r="H4781" i="10" s="1"/>
  <c r="O4780" i="10" l="1"/>
  <c r="P4780" i="10"/>
  <c r="M4780" i="10"/>
  <c r="N4780" i="10"/>
  <c r="D4782" i="10"/>
  <c r="E4782" i="10" s="1"/>
  <c r="C4783" i="10" s="1"/>
  <c r="Q4780" i="10" l="1"/>
  <c r="L4781" i="10"/>
  <c r="F4782" i="10"/>
  <c r="H4782" i="10" s="1"/>
  <c r="O4781" i="10" l="1"/>
  <c r="P4781" i="10"/>
  <c r="M4781" i="10"/>
  <c r="N4781" i="10"/>
  <c r="L4782" i="10"/>
  <c r="D4783" i="10"/>
  <c r="E4783" i="10" s="1"/>
  <c r="C4784" i="10" s="1"/>
  <c r="Q4781" i="10" l="1"/>
  <c r="O4782" i="10"/>
  <c r="P4782" i="10"/>
  <c r="M4782" i="10"/>
  <c r="N4782" i="10"/>
  <c r="F4783" i="10"/>
  <c r="Q4782" i="10" l="1"/>
  <c r="H4783" i="10"/>
  <c r="D4784" i="10"/>
  <c r="E4784" i="10" s="1"/>
  <c r="C4785" i="10" s="1"/>
  <c r="L4783" i="10" l="1"/>
  <c r="F4784" i="10"/>
  <c r="H4784" i="10" s="1"/>
  <c r="P4783" i="10" l="1"/>
  <c r="O4783" i="10"/>
  <c r="M4783" i="10"/>
  <c r="N4783" i="10"/>
  <c r="L4784" i="10"/>
  <c r="D4785" i="10"/>
  <c r="E4785" i="10" s="1"/>
  <c r="C4786" i="10" s="1"/>
  <c r="Q4783" i="10" l="1"/>
  <c r="O4784" i="10"/>
  <c r="P4784" i="10"/>
  <c r="M4784" i="10"/>
  <c r="N4784" i="10"/>
  <c r="F4785" i="10"/>
  <c r="Q4784" i="10" l="1"/>
  <c r="H4785" i="10"/>
  <c r="D4786" i="10"/>
  <c r="E4786" i="10" s="1"/>
  <c r="C4787" i="10" s="1"/>
  <c r="L4785" i="10" l="1"/>
  <c r="F4786" i="10"/>
  <c r="H4786" i="10" s="1"/>
  <c r="P4785" i="10" l="1"/>
  <c r="O4785" i="10"/>
  <c r="M4785" i="10"/>
  <c r="N4785" i="10"/>
  <c r="L4786" i="10"/>
  <c r="D4787" i="10"/>
  <c r="E4787" i="10" s="1"/>
  <c r="C4788" i="10" s="1"/>
  <c r="O4786" i="10" l="1"/>
  <c r="P4786" i="10"/>
  <c r="Q4785" i="10"/>
  <c r="M4786" i="10"/>
  <c r="N4786" i="10"/>
  <c r="F4787" i="10"/>
  <c r="Q4786" i="10" l="1"/>
  <c r="H4787" i="10"/>
  <c r="D4788" i="10"/>
  <c r="E4788" i="10" s="1"/>
  <c r="C4789" i="10" s="1"/>
  <c r="L4787" i="10" l="1"/>
  <c r="F4788" i="10"/>
  <c r="H4788" i="10" s="1"/>
  <c r="P4787" i="10" l="1"/>
  <c r="O4787" i="10"/>
  <c r="M4787" i="10"/>
  <c r="N4787" i="10"/>
  <c r="L4788" i="10"/>
  <c r="D4789" i="10"/>
  <c r="E4789" i="10" s="1"/>
  <c r="C4790" i="10" s="1"/>
  <c r="O4788" i="10" l="1"/>
  <c r="P4788" i="10"/>
  <c r="Q4787" i="10"/>
  <c r="M4788" i="10"/>
  <c r="N4788" i="10"/>
  <c r="F4789" i="10"/>
  <c r="Q4788" i="10" l="1"/>
  <c r="H4789" i="10"/>
  <c r="D4790" i="10"/>
  <c r="E4790" i="10" s="1"/>
  <c r="C4791" i="10" s="1"/>
  <c r="L4789" i="10" l="1"/>
  <c r="F4790" i="10"/>
  <c r="H4790" i="10" s="1"/>
  <c r="O4789" i="10" l="1"/>
  <c r="P4789" i="10"/>
  <c r="M4789" i="10"/>
  <c r="N4789" i="10"/>
  <c r="L4790" i="10"/>
  <c r="D4791" i="10"/>
  <c r="E4791" i="10" s="1"/>
  <c r="C4792" i="10" s="1"/>
  <c r="P4790" i="10" l="1"/>
  <c r="O4790" i="10"/>
  <c r="Q4789" i="10"/>
  <c r="M4790" i="10"/>
  <c r="N4790" i="10"/>
  <c r="F4791" i="10"/>
  <c r="Q4790" i="10" l="1"/>
  <c r="H4791" i="10"/>
  <c r="D4792" i="10"/>
  <c r="E4792" i="10" s="1"/>
  <c r="C4793" i="10" s="1"/>
  <c r="L4791" i="10" l="1"/>
  <c r="F4792" i="10"/>
  <c r="H4792" i="10" s="1"/>
  <c r="P4791" i="10" l="1"/>
  <c r="O4791" i="10"/>
  <c r="M4791" i="10"/>
  <c r="N4791" i="10"/>
  <c r="L4792" i="10"/>
  <c r="D4793" i="10"/>
  <c r="E4793" i="10" s="1"/>
  <c r="C4794" i="10" s="1"/>
  <c r="O4792" i="10" l="1"/>
  <c r="P4792" i="10"/>
  <c r="Q4791" i="10"/>
  <c r="M4792" i="10"/>
  <c r="N4792" i="10"/>
  <c r="F4793" i="10"/>
  <c r="Q4792" i="10" l="1"/>
  <c r="H4793" i="10"/>
  <c r="D4794" i="10"/>
  <c r="E4794" i="10" s="1"/>
  <c r="C4795" i="10" s="1"/>
  <c r="L4793" i="10" l="1"/>
  <c r="F4794" i="10"/>
  <c r="H4794" i="10" s="1"/>
  <c r="O4793" i="10" l="1"/>
  <c r="P4793" i="10"/>
  <c r="M4793" i="10"/>
  <c r="N4793" i="10"/>
  <c r="L4794" i="10"/>
  <c r="D4795" i="10"/>
  <c r="E4795" i="10" s="1"/>
  <c r="C4796" i="10" s="1"/>
  <c r="P4794" i="10" l="1"/>
  <c r="O4794" i="10"/>
  <c r="Q4793" i="10"/>
  <c r="M4794" i="10"/>
  <c r="N4794" i="10"/>
  <c r="F4795" i="10"/>
  <c r="Q4794" i="10" l="1"/>
  <c r="H4795" i="10"/>
  <c r="D4796" i="10"/>
  <c r="E4796" i="10" s="1"/>
  <c r="C4797" i="10" s="1"/>
  <c r="L4795" i="10" l="1"/>
  <c r="F4796" i="10"/>
  <c r="H4796" i="10" s="1"/>
  <c r="P4795" i="10" l="1"/>
  <c r="O4795" i="10"/>
  <c r="M4795" i="10"/>
  <c r="N4795" i="10"/>
  <c r="L4796" i="10"/>
  <c r="D4797" i="10"/>
  <c r="E4797" i="10" s="1"/>
  <c r="C4798" i="10" s="1"/>
  <c r="O4796" i="10" l="1"/>
  <c r="P4796" i="10"/>
  <c r="Q4795" i="10"/>
  <c r="M4796" i="10"/>
  <c r="N4796" i="10"/>
  <c r="F4797" i="10"/>
  <c r="Q4796" i="10" l="1"/>
  <c r="L4797" i="10"/>
  <c r="H4797" i="10"/>
  <c r="D4798" i="10"/>
  <c r="E4798" i="10" s="1"/>
  <c r="C4799" i="10" s="1"/>
  <c r="O4797" i="10" l="1"/>
  <c r="P4797" i="10"/>
  <c r="N4797" i="10"/>
  <c r="M4797" i="10"/>
  <c r="F4798" i="10"/>
  <c r="Q4797" i="10" l="1"/>
  <c r="H4798" i="10"/>
  <c r="D4799" i="10"/>
  <c r="E4799" i="10" s="1"/>
  <c r="C4800" i="10" s="1"/>
  <c r="L4798" i="10" l="1"/>
  <c r="F4799" i="10"/>
  <c r="P4798" i="10" l="1"/>
  <c r="O4798" i="10"/>
  <c r="M4798" i="10"/>
  <c r="N4798" i="10"/>
  <c r="L4799" i="10"/>
  <c r="H4799" i="10"/>
  <c r="D4800" i="10"/>
  <c r="E4800" i="10" s="1"/>
  <c r="C4801" i="10" s="1"/>
  <c r="O4799" i="10" l="1"/>
  <c r="P4799" i="10"/>
  <c r="Q4798" i="10"/>
  <c r="N4799" i="10"/>
  <c r="M4799" i="10"/>
  <c r="F4800" i="10"/>
  <c r="Q4799" i="10" l="1"/>
  <c r="H4800" i="10"/>
  <c r="D4801" i="10"/>
  <c r="E4801" i="10" s="1"/>
  <c r="C4802" i="10" s="1"/>
  <c r="L4800" i="10" l="1"/>
  <c r="F4801" i="10"/>
  <c r="H4801" i="10" s="1"/>
  <c r="O4800" i="10" l="1"/>
  <c r="P4800" i="10"/>
  <c r="M4800" i="10"/>
  <c r="N4800" i="10"/>
  <c r="L4801" i="10"/>
  <c r="D4802" i="10"/>
  <c r="E4802" i="10" s="1"/>
  <c r="C4803" i="10" s="1"/>
  <c r="P4801" i="10" l="1"/>
  <c r="O4801" i="10"/>
  <c r="Q4800" i="10"/>
  <c r="N4801" i="10"/>
  <c r="M4801" i="10"/>
  <c r="F4802" i="10"/>
  <c r="Q4801" i="10" l="1"/>
  <c r="L4802" i="10"/>
  <c r="H4802" i="10"/>
  <c r="D4803" i="10"/>
  <c r="E4803" i="10" s="1"/>
  <c r="C4804" i="10" s="1"/>
  <c r="O4802" i="10" l="1"/>
  <c r="P4802" i="10"/>
  <c r="N4802" i="10"/>
  <c r="M4802" i="10"/>
  <c r="F4803" i="10"/>
  <c r="Q4802" i="10" l="1"/>
  <c r="H4803" i="10"/>
  <c r="D4804" i="10"/>
  <c r="E4804" i="10" s="1"/>
  <c r="C4805" i="10" s="1"/>
  <c r="L4803" i="10" l="1"/>
  <c r="F4804" i="10"/>
  <c r="O4803" i="10" l="1"/>
  <c r="P4803" i="10"/>
  <c r="N4803" i="10"/>
  <c r="M4803" i="10"/>
  <c r="L4804" i="10"/>
  <c r="H4804" i="10"/>
  <c r="D4805" i="10"/>
  <c r="E4805" i="10" s="1"/>
  <c r="C4806" i="10" s="1"/>
  <c r="P4804" i="10" l="1"/>
  <c r="O4804" i="10"/>
  <c r="Q4803" i="10"/>
  <c r="N4804" i="10"/>
  <c r="M4804" i="10"/>
  <c r="F4805" i="10"/>
  <c r="Q4804" i="10" l="1"/>
  <c r="H4805" i="10"/>
  <c r="D4806" i="10"/>
  <c r="E4806" i="10" s="1"/>
  <c r="C4807" i="10" s="1"/>
  <c r="L4805" i="10" l="1"/>
  <c r="F4806" i="10"/>
  <c r="H4806" i="10" s="1"/>
  <c r="O4805" i="10" l="1"/>
  <c r="P4805" i="10"/>
  <c r="M4805" i="10"/>
  <c r="N4805" i="10"/>
  <c r="L4806" i="10"/>
  <c r="D4807" i="10"/>
  <c r="E4807" i="10" s="1"/>
  <c r="C4808" i="10" s="1"/>
  <c r="O4806" i="10" l="1"/>
  <c r="P4806" i="10"/>
  <c r="Q4805" i="10"/>
  <c r="N4806" i="10"/>
  <c r="M4806" i="10"/>
  <c r="F4807" i="10"/>
  <c r="Q4806" i="10" l="1"/>
  <c r="L4807" i="10"/>
  <c r="H4807" i="10"/>
  <c r="D4808" i="10"/>
  <c r="E4808" i="10" s="1"/>
  <c r="C4809" i="10" s="1"/>
  <c r="O4807" i="10" l="1"/>
  <c r="P4807" i="10"/>
  <c r="N4807" i="10"/>
  <c r="M4807" i="10"/>
  <c r="F4808" i="10"/>
  <c r="Q4807" i="10" l="1"/>
  <c r="H4808" i="10"/>
  <c r="D4809" i="10"/>
  <c r="E4809" i="10" s="1"/>
  <c r="C4810" i="10" s="1"/>
  <c r="L4808" i="10" l="1"/>
  <c r="F4809" i="10"/>
  <c r="O4808" i="10" l="1"/>
  <c r="P4808" i="10"/>
  <c r="N4808" i="10"/>
  <c r="M4808" i="10"/>
  <c r="L4809" i="10"/>
  <c r="H4809" i="10"/>
  <c r="D4810" i="10"/>
  <c r="E4810" i="10" s="1"/>
  <c r="C4811" i="10" s="1"/>
  <c r="O4809" i="10" l="1"/>
  <c r="P4809" i="10"/>
  <c r="Q4808" i="10"/>
  <c r="N4809" i="10"/>
  <c r="M4809" i="10"/>
  <c r="F4810" i="10"/>
  <c r="Q4809" i="10" l="1"/>
  <c r="H4810" i="10"/>
  <c r="D4811" i="10"/>
  <c r="E4811" i="10" s="1"/>
  <c r="C4812" i="10" s="1"/>
  <c r="L4810" i="10" l="1"/>
  <c r="F4811" i="10"/>
  <c r="O4810" i="10" l="1"/>
  <c r="P4810" i="10"/>
  <c r="N4810" i="10"/>
  <c r="M4810" i="10"/>
  <c r="L4811" i="10"/>
  <c r="H4811" i="10"/>
  <c r="D4812" i="10"/>
  <c r="E4812" i="10" s="1"/>
  <c r="C4813" i="10" s="1"/>
  <c r="P4811" i="10" l="1"/>
  <c r="O4811" i="10"/>
  <c r="Q4810" i="10"/>
  <c r="N4811" i="10"/>
  <c r="M4811" i="10"/>
  <c r="F4812" i="10"/>
  <c r="Q4811" i="10" l="1"/>
  <c r="H4812" i="10"/>
  <c r="D4813" i="10"/>
  <c r="E4813" i="10" s="1"/>
  <c r="C4814" i="10" s="1"/>
  <c r="L4812" i="10" l="1"/>
  <c r="F4813" i="10"/>
  <c r="H4813" i="10" s="1"/>
  <c r="P4812" i="10" l="1"/>
  <c r="O4812" i="10"/>
  <c r="M4812" i="10"/>
  <c r="N4812" i="10"/>
  <c r="L4813" i="10"/>
  <c r="D4814" i="10"/>
  <c r="E4814" i="10" s="1"/>
  <c r="C4815" i="10" s="1"/>
  <c r="P4813" i="10" l="1"/>
  <c r="O4813" i="10"/>
  <c r="Q4812" i="10"/>
  <c r="M4813" i="10"/>
  <c r="N4813" i="10"/>
  <c r="F4814" i="10"/>
  <c r="Q4813" i="10" l="1"/>
  <c r="H4814" i="10"/>
  <c r="D4815" i="10"/>
  <c r="E4815" i="10" s="1"/>
  <c r="C4816" i="10" s="1"/>
  <c r="L4814" i="10" l="1"/>
  <c r="F4815" i="10"/>
  <c r="O4814" i="10" l="1"/>
  <c r="P4814" i="10"/>
  <c r="N4814" i="10"/>
  <c r="M4814" i="10"/>
  <c r="L4815" i="10"/>
  <c r="H4815" i="10"/>
  <c r="D4816" i="10"/>
  <c r="E4816" i="10" s="1"/>
  <c r="C4817" i="10" s="1"/>
  <c r="O4815" i="10" l="1"/>
  <c r="P4815" i="10"/>
  <c r="Q4814" i="10"/>
  <c r="N4815" i="10"/>
  <c r="M4815" i="10"/>
  <c r="F4816" i="10"/>
  <c r="Q4815" i="10" l="1"/>
  <c r="H4816" i="10"/>
  <c r="D4817" i="10"/>
  <c r="E4817" i="10" s="1"/>
  <c r="C4818" i="10" s="1"/>
  <c r="L4816" i="10" l="1"/>
  <c r="F4817" i="10"/>
  <c r="H4817" i="10" s="1"/>
  <c r="P4816" i="10" l="1"/>
  <c r="O4816" i="10"/>
  <c r="M4816" i="10"/>
  <c r="N4816" i="10"/>
  <c r="L4817" i="10"/>
  <c r="D4818" i="10"/>
  <c r="E4818" i="10" s="1"/>
  <c r="C4819" i="10" s="1"/>
  <c r="Q4816" i="10" l="1"/>
  <c r="P4817" i="10"/>
  <c r="O4817" i="10"/>
  <c r="M4817" i="10"/>
  <c r="N4817" i="10"/>
  <c r="F4818" i="10"/>
  <c r="Q4817" i="10" l="1"/>
  <c r="L4818" i="10"/>
  <c r="H4818" i="10"/>
  <c r="D4819" i="10"/>
  <c r="E4819" i="10" s="1"/>
  <c r="C4820" i="10" s="1"/>
  <c r="O4818" i="10" l="1"/>
  <c r="P4818" i="10"/>
  <c r="N4818" i="10"/>
  <c r="M4818" i="10"/>
  <c r="F4819" i="10"/>
  <c r="Q4818" i="10" l="1"/>
  <c r="H4819" i="10"/>
  <c r="D4820" i="10"/>
  <c r="E4820" i="10" s="1"/>
  <c r="C4821" i="10" s="1"/>
  <c r="L4819" i="10" l="1"/>
  <c r="F4820" i="10"/>
  <c r="H4820" i="10" s="1"/>
  <c r="P4819" i="10" l="1"/>
  <c r="O4819" i="10"/>
  <c r="M4819" i="10"/>
  <c r="N4819" i="10"/>
  <c r="L4820" i="10"/>
  <c r="D4821" i="10"/>
  <c r="E4821" i="10" s="1"/>
  <c r="C4822" i="10" s="1"/>
  <c r="P4820" i="10" l="1"/>
  <c r="O4820" i="10"/>
  <c r="Q4819" i="10"/>
  <c r="M4820" i="10"/>
  <c r="N4820" i="10"/>
  <c r="F4821" i="10"/>
  <c r="Q4820" i="10" l="1"/>
  <c r="L4821" i="10"/>
  <c r="H4821" i="10"/>
  <c r="D4822" i="10"/>
  <c r="E4822" i="10" s="1"/>
  <c r="C4823" i="10" s="1"/>
  <c r="O4821" i="10" l="1"/>
  <c r="P4821" i="10"/>
  <c r="N4821" i="10"/>
  <c r="M4821" i="10"/>
  <c r="F4822" i="10"/>
  <c r="Q4821" i="10" l="1"/>
  <c r="H4822" i="10"/>
  <c r="D4823" i="10"/>
  <c r="E4823" i="10" s="1"/>
  <c r="C4824" i="10" s="1"/>
  <c r="L4822" i="10" l="1"/>
  <c r="F4823" i="10"/>
  <c r="P4822" i="10" l="1"/>
  <c r="O4822" i="10"/>
  <c r="N4822" i="10"/>
  <c r="M4822" i="10"/>
  <c r="L4823" i="10"/>
  <c r="H4823" i="10"/>
  <c r="D4824" i="10"/>
  <c r="E4824" i="10" s="1"/>
  <c r="C4825" i="10" s="1"/>
  <c r="O4823" i="10" l="1"/>
  <c r="P4823" i="10"/>
  <c r="Q4822" i="10"/>
  <c r="N4823" i="10"/>
  <c r="M4823" i="10"/>
  <c r="F4824" i="10"/>
  <c r="Q4823" i="10" l="1"/>
  <c r="H4824" i="10"/>
  <c r="D4825" i="10"/>
  <c r="E4825" i="10" s="1"/>
  <c r="C4826" i="10" s="1"/>
  <c r="L4824" i="10" l="1"/>
  <c r="F4825" i="10"/>
  <c r="H4825" i="10" s="1"/>
  <c r="P4824" i="10" l="1"/>
  <c r="O4824" i="10"/>
  <c r="M4824" i="10"/>
  <c r="N4824" i="10"/>
  <c r="L4825" i="10"/>
  <c r="D4826" i="10"/>
  <c r="E4826" i="10" s="1"/>
  <c r="C4827" i="10" s="1"/>
  <c r="O4825" i="10" l="1"/>
  <c r="P4825" i="10"/>
  <c r="Q4824" i="10"/>
  <c r="N4825" i="10"/>
  <c r="M4825" i="10"/>
  <c r="F4826" i="10"/>
  <c r="Q4825" i="10" l="1"/>
  <c r="L4826" i="10"/>
  <c r="H4826" i="10"/>
  <c r="D4827" i="10"/>
  <c r="E4827" i="10" s="1"/>
  <c r="C4828" i="10" s="1"/>
  <c r="P4826" i="10" l="1"/>
  <c r="O4826" i="10"/>
  <c r="N4826" i="10"/>
  <c r="M4826" i="10"/>
  <c r="F4827" i="10"/>
  <c r="Q4826" i="10" l="1"/>
  <c r="H4827" i="10"/>
  <c r="D4828" i="10"/>
  <c r="E4828" i="10" s="1"/>
  <c r="C4829" i="10" s="1"/>
  <c r="L4827" i="10" l="1"/>
  <c r="F4828" i="10"/>
  <c r="P4827" i="10" l="1"/>
  <c r="O4827" i="10"/>
  <c r="M4827" i="10"/>
  <c r="N4827" i="10"/>
  <c r="L4828" i="10"/>
  <c r="H4828" i="10"/>
  <c r="D4829" i="10"/>
  <c r="E4829" i="10" s="1"/>
  <c r="C4830" i="10" s="1"/>
  <c r="O4828" i="10" l="1"/>
  <c r="P4828" i="10"/>
  <c r="Q4827" i="10"/>
  <c r="N4828" i="10"/>
  <c r="M4828" i="10"/>
  <c r="F4829" i="10"/>
  <c r="Q4828" i="10" l="1"/>
  <c r="H4829" i="10"/>
  <c r="D4830" i="10"/>
  <c r="E4830" i="10" s="1"/>
  <c r="C4831" i="10" s="1"/>
  <c r="L4829" i="10" l="1"/>
  <c r="F4830" i="10"/>
  <c r="P4829" i="10" l="1"/>
  <c r="O4829" i="10"/>
  <c r="N4829" i="10"/>
  <c r="M4829" i="10"/>
  <c r="L4830" i="10"/>
  <c r="H4830" i="10"/>
  <c r="D4831" i="10"/>
  <c r="E4831" i="10" s="1"/>
  <c r="C4832" i="10" s="1"/>
  <c r="P4830" i="10" l="1"/>
  <c r="O4830" i="10"/>
  <c r="Q4829" i="10"/>
  <c r="N4830" i="10"/>
  <c r="M4830" i="10"/>
  <c r="F4831" i="10"/>
  <c r="Q4830" i="10" l="1"/>
  <c r="H4831" i="10"/>
  <c r="D4832" i="10"/>
  <c r="E4832" i="10" s="1"/>
  <c r="C4833" i="10" s="1"/>
  <c r="L4831" i="10" l="1"/>
  <c r="F4832" i="10"/>
  <c r="P4831" i="10" l="1"/>
  <c r="O4831" i="10"/>
  <c r="N4831" i="10"/>
  <c r="M4831" i="10"/>
  <c r="L4832" i="10"/>
  <c r="H4832" i="10"/>
  <c r="D4833" i="10"/>
  <c r="E4833" i="10" s="1"/>
  <c r="C4834" i="10" s="1"/>
  <c r="O4832" i="10" l="1"/>
  <c r="P4832" i="10"/>
  <c r="Q4831" i="10"/>
  <c r="N4832" i="10"/>
  <c r="M4832" i="10"/>
  <c r="F4833" i="10"/>
  <c r="Q4832" i="10" l="1"/>
  <c r="H4833" i="10"/>
  <c r="D4834" i="10"/>
  <c r="E4834" i="10" s="1"/>
  <c r="C4835" i="10" s="1"/>
  <c r="L4833" i="10" l="1"/>
  <c r="F4834" i="10"/>
  <c r="P4833" i="10" l="1"/>
  <c r="O4833" i="10"/>
  <c r="N4833" i="10"/>
  <c r="M4833" i="10"/>
  <c r="L4834" i="10"/>
  <c r="H4834" i="10"/>
  <c r="D4835" i="10"/>
  <c r="E4835" i="10" s="1"/>
  <c r="C4836" i="10" s="1"/>
  <c r="Q4833" i="10" l="1"/>
  <c r="O4834" i="10"/>
  <c r="P4834" i="10"/>
  <c r="N4834" i="10"/>
  <c r="M4834" i="10"/>
  <c r="F4835" i="10"/>
  <c r="Q4834" i="10" l="1"/>
  <c r="H4835" i="10"/>
  <c r="D4836" i="10"/>
  <c r="E4836" i="10" s="1"/>
  <c r="C4837" i="10" s="1"/>
  <c r="L4835" i="10" l="1"/>
  <c r="F4836" i="10"/>
  <c r="H4836" i="10" s="1"/>
  <c r="O4835" i="10" l="1"/>
  <c r="P4835" i="10"/>
  <c r="M4835" i="10"/>
  <c r="N4835" i="10"/>
  <c r="L4836" i="10"/>
  <c r="D4837" i="10"/>
  <c r="E4837" i="10" s="1"/>
  <c r="C4838" i="10" s="1"/>
  <c r="O4836" i="10" l="1"/>
  <c r="P4836" i="10"/>
  <c r="Q4835" i="10"/>
  <c r="M4836" i="10"/>
  <c r="N4836" i="10"/>
  <c r="F4837" i="10"/>
  <c r="Q4836" i="10" l="1"/>
  <c r="L4837" i="10"/>
  <c r="H4837" i="10"/>
  <c r="D4838" i="10"/>
  <c r="E4838" i="10" s="1"/>
  <c r="C4839" i="10" s="1"/>
  <c r="O4837" i="10" l="1"/>
  <c r="P4837" i="10"/>
  <c r="N4837" i="10"/>
  <c r="M4837" i="10"/>
  <c r="F4838" i="10"/>
  <c r="Q4837" i="10" l="1"/>
  <c r="H4838" i="10"/>
  <c r="D4839" i="10"/>
  <c r="E4839" i="10" s="1"/>
  <c r="C4840" i="10" s="1"/>
  <c r="L4838" i="10" l="1"/>
  <c r="F4839" i="10"/>
  <c r="P4838" i="10" l="1"/>
  <c r="O4838" i="10"/>
  <c r="N4838" i="10"/>
  <c r="M4838" i="10"/>
  <c r="L4839" i="10"/>
  <c r="H4839" i="10"/>
  <c r="D4840" i="10"/>
  <c r="E4840" i="10" s="1"/>
  <c r="C4841" i="10" s="1"/>
  <c r="P4839" i="10" l="1"/>
  <c r="O4839" i="10"/>
  <c r="Q4838" i="10"/>
  <c r="N4839" i="10"/>
  <c r="M4839" i="10"/>
  <c r="F4840" i="10"/>
  <c r="Q4839" i="10" l="1"/>
  <c r="H4840" i="10"/>
  <c r="D4841" i="10"/>
  <c r="E4841" i="10" s="1"/>
  <c r="C4842" i="10" s="1"/>
  <c r="L4840" i="10" l="1"/>
  <c r="F4841" i="10"/>
  <c r="O4840" i="10" l="1"/>
  <c r="P4840" i="10"/>
  <c r="N4840" i="10"/>
  <c r="M4840" i="10"/>
  <c r="L4841" i="10"/>
  <c r="H4841" i="10"/>
  <c r="D4842" i="10"/>
  <c r="E4842" i="10" s="1"/>
  <c r="C4843" i="10" s="1"/>
  <c r="O4841" i="10" l="1"/>
  <c r="P4841" i="10"/>
  <c r="Q4840" i="10"/>
  <c r="N4841" i="10"/>
  <c r="M4841" i="10"/>
  <c r="F4842" i="10"/>
  <c r="Q4841" i="10" l="1"/>
  <c r="H4842" i="10"/>
  <c r="D4843" i="10"/>
  <c r="E4843" i="10" s="1"/>
  <c r="C4844" i="10" s="1"/>
  <c r="L4842" i="10" l="1"/>
  <c r="F4843" i="10"/>
  <c r="H4843" i="10" s="1"/>
  <c r="P4842" i="10" l="1"/>
  <c r="O4842" i="10"/>
  <c r="M4842" i="10"/>
  <c r="N4842" i="10"/>
  <c r="D4844" i="10"/>
  <c r="E4844" i="10" s="1"/>
  <c r="C4845" i="10" s="1"/>
  <c r="Q4842" i="10" l="1"/>
  <c r="L4843" i="10"/>
  <c r="F4844" i="10"/>
  <c r="H4844" i="10" s="1"/>
  <c r="P4843" i="10" l="1"/>
  <c r="O4843" i="10"/>
  <c r="M4843" i="10"/>
  <c r="N4843" i="10"/>
  <c r="L4844" i="10"/>
  <c r="D4845" i="10"/>
  <c r="E4845" i="10" s="1"/>
  <c r="C4846" i="10" s="1"/>
  <c r="P4844" i="10" l="1"/>
  <c r="O4844" i="10"/>
  <c r="Q4843" i="10"/>
  <c r="N4844" i="10"/>
  <c r="M4844" i="10"/>
  <c r="F4845" i="10"/>
  <c r="Q4844" i="10" l="1"/>
  <c r="L4845" i="10"/>
  <c r="H4845" i="10"/>
  <c r="D4846" i="10"/>
  <c r="E4846" i="10" s="1"/>
  <c r="C4847" i="10" s="1"/>
  <c r="P4845" i="10" l="1"/>
  <c r="O4845" i="10"/>
  <c r="N4845" i="10"/>
  <c r="M4845" i="10"/>
  <c r="F4846" i="10"/>
  <c r="Q4845" i="10" l="1"/>
  <c r="H4846" i="10"/>
  <c r="D4847" i="10"/>
  <c r="E4847" i="10" s="1"/>
  <c r="C4848" i="10" s="1"/>
  <c r="L4846" i="10" l="1"/>
  <c r="F4847" i="10"/>
  <c r="H4847" i="10" s="1"/>
  <c r="P4846" i="10" l="1"/>
  <c r="O4846" i="10"/>
  <c r="M4846" i="10"/>
  <c r="N4846" i="10"/>
  <c r="L4847" i="10"/>
  <c r="D4848" i="10"/>
  <c r="E4848" i="10" s="1"/>
  <c r="C4849" i="10" s="1"/>
  <c r="O4847" i="10" l="1"/>
  <c r="P4847" i="10"/>
  <c r="Q4846" i="10"/>
  <c r="M4847" i="10"/>
  <c r="N4847" i="10"/>
  <c r="F4848" i="10"/>
  <c r="Q4847" i="10" l="1"/>
  <c r="H4848" i="10"/>
  <c r="D4849" i="10"/>
  <c r="E4849" i="10" s="1"/>
  <c r="C4850" i="10" s="1"/>
  <c r="L4848" i="10" l="1"/>
  <c r="F4849" i="10"/>
  <c r="O4848" i="10" l="1"/>
  <c r="P4848" i="10"/>
  <c r="N4848" i="10"/>
  <c r="M4848" i="10"/>
  <c r="L4849" i="10"/>
  <c r="H4849" i="10"/>
  <c r="D4850" i="10"/>
  <c r="E4850" i="10" s="1"/>
  <c r="C4851" i="10" s="1"/>
  <c r="O4849" i="10" l="1"/>
  <c r="P4849" i="10"/>
  <c r="Q4848" i="10"/>
  <c r="N4849" i="10"/>
  <c r="M4849" i="10"/>
  <c r="F4850" i="10"/>
  <c r="Q4849" i="10" l="1"/>
  <c r="H4850" i="10"/>
  <c r="D4851" i="10"/>
  <c r="E4851" i="10" s="1"/>
  <c r="C4852" i="10" s="1"/>
  <c r="L4850" i="10" l="1"/>
  <c r="F4851" i="10"/>
  <c r="P4850" i="10" l="1"/>
  <c r="O4850" i="10"/>
  <c r="M4850" i="10"/>
  <c r="N4850" i="10"/>
  <c r="L4851" i="10"/>
  <c r="H4851" i="10"/>
  <c r="D4852" i="10"/>
  <c r="E4852" i="10" s="1"/>
  <c r="C4853" i="10" s="1"/>
  <c r="O4851" i="10" l="1"/>
  <c r="P4851" i="10"/>
  <c r="Q4850" i="10"/>
  <c r="N4851" i="10"/>
  <c r="M4851" i="10"/>
  <c r="F4852" i="10"/>
  <c r="Q4851" i="10" l="1"/>
  <c r="H4852" i="10"/>
  <c r="D4853" i="10"/>
  <c r="E4853" i="10" s="1"/>
  <c r="C4854" i="10" s="1"/>
  <c r="L4852" i="10" l="1"/>
  <c r="F4853" i="10"/>
  <c r="H4853" i="10" s="1"/>
  <c r="O4852" i="10" l="1"/>
  <c r="P4852" i="10"/>
  <c r="M4852" i="10"/>
  <c r="N4852" i="10"/>
  <c r="L4853" i="10"/>
  <c r="D4854" i="10"/>
  <c r="E4854" i="10" s="1"/>
  <c r="C4855" i="10" s="1"/>
  <c r="P4853" i="10" l="1"/>
  <c r="O4853" i="10"/>
  <c r="Q4852" i="10"/>
  <c r="M4853" i="10"/>
  <c r="N4853" i="10"/>
  <c r="F4854" i="10"/>
  <c r="Q4853" i="10" l="1"/>
  <c r="H4854" i="10"/>
  <c r="D4855" i="10"/>
  <c r="E4855" i="10" s="1"/>
  <c r="C4856" i="10" s="1"/>
  <c r="L4854" i="10" l="1"/>
  <c r="F4855" i="10"/>
  <c r="H4855" i="10" s="1"/>
  <c r="P4854" i="10" l="1"/>
  <c r="O4854" i="10"/>
  <c r="M4854" i="10"/>
  <c r="N4854" i="10"/>
  <c r="L4855" i="10"/>
  <c r="D4856" i="10"/>
  <c r="E4856" i="10" s="1"/>
  <c r="C4857" i="10" s="1"/>
  <c r="P4855" i="10" l="1"/>
  <c r="O4855" i="10"/>
  <c r="Q4854" i="10"/>
  <c r="M4855" i="10"/>
  <c r="N4855" i="10"/>
  <c r="F4856" i="10"/>
  <c r="Q4855" i="10" l="1"/>
  <c r="L4856" i="10"/>
  <c r="H4856" i="10"/>
  <c r="D4857" i="10"/>
  <c r="E4857" i="10" s="1"/>
  <c r="C4858" i="10" s="1"/>
  <c r="O4856" i="10" l="1"/>
  <c r="P4856" i="10"/>
  <c r="N4856" i="10"/>
  <c r="M4856" i="10"/>
  <c r="F4857" i="10"/>
  <c r="Q4856" i="10" l="1"/>
  <c r="H4857" i="10"/>
  <c r="D4858" i="10"/>
  <c r="E4858" i="10" s="1"/>
  <c r="C4859" i="10" s="1"/>
  <c r="L4857" i="10" l="1"/>
  <c r="F4858" i="10"/>
  <c r="H4858" i="10" s="1"/>
  <c r="O4857" i="10" l="1"/>
  <c r="P4857" i="10"/>
  <c r="M4857" i="10"/>
  <c r="N4857" i="10"/>
  <c r="D4859" i="10"/>
  <c r="E4859" i="10" s="1"/>
  <c r="C4860" i="10" s="1"/>
  <c r="Q4857" i="10" l="1"/>
  <c r="L4858" i="10"/>
  <c r="F4859" i="10"/>
  <c r="P4858" i="10" l="1"/>
  <c r="O4858" i="10"/>
  <c r="M4858" i="10"/>
  <c r="N4858" i="10"/>
  <c r="L4859" i="10"/>
  <c r="H4859" i="10"/>
  <c r="D4860" i="10"/>
  <c r="E4860" i="10" s="1"/>
  <c r="C4861" i="10" s="1"/>
  <c r="O4859" i="10" l="1"/>
  <c r="P4859" i="10"/>
  <c r="Q4858" i="10"/>
  <c r="N4859" i="10"/>
  <c r="M4859" i="10"/>
  <c r="F4860" i="10"/>
  <c r="Q4859" i="10" l="1"/>
  <c r="H4860" i="10"/>
  <c r="D4861" i="10"/>
  <c r="E4861" i="10" s="1"/>
  <c r="C4862" i="10" s="1"/>
  <c r="L4860" i="10" l="1"/>
  <c r="F4861" i="10"/>
  <c r="P4860" i="10" l="1"/>
  <c r="O4860" i="10"/>
  <c r="M4860" i="10"/>
  <c r="N4860" i="10"/>
  <c r="L4861" i="10"/>
  <c r="H4861" i="10"/>
  <c r="D4862" i="10"/>
  <c r="E4862" i="10" s="1"/>
  <c r="C4863" i="10" s="1"/>
  <c r="O4861" i="10" l="1"/>
  <c r="P4861" i="10"/>
  <c r="Q4860" i="10"/>
  <c r="N4861" i="10"/>
  <c r="M4861" i="10"/>
  <c r="F4862" i="10"/>
  <c r="Q4861" i="10" l="1"/>
  <c r="H4862" i="10"/>
  <c r="D4863" i="10"/>
  <c r="E4863" i="10" s="1"/>
  <c r="C4864" i="10" s="1"/>
  <c r="L4862" i="10" l="1"/>
  <c r="F4863" i="10"/>
  <c r="P4862" i="10" l="1"/>
  <c r="O4862" i="10"/>
  <c r="M4862" i="10"/>
  <c r="N4862" i="10"/>
  <c r="L4863" i="10"/>
  <c r="H4863" i="10"/>
  <c r="D4864" i="10"/>
  <c r="E4864" i="10" s="1"/>
  <c r="C4865" i="10" s="1"/>
  <c r="Q4862" i="10" l="1"/>
  <c r="P4863" i="10"/>
  <c r="O4863" i="10"/>
  <c r="M4863" i="10"/>
  <c r="N4863" i="10"/>
  <c r="F4864" i="10"/>
  <c r="Q4863" i="10" l="1"/>
  <c r="H4864" i="10"/>
  <c r="D4865" i="10"/>
  <c r="E4865" i="10" s="1"/>
  <c r="C4866" i="10" s="1"/>
  <c r="L4864" i="10" l="1"/>
  <c r="F4865" i="10"/>
  <c r="O4864" i="10" l="1"/>
  <c r="P4864" i="10"/>
  <c r="M4864" i="10"/>
  <c r="N4864" i="10"/>
  <c r="L4865" i="10"/>
  <c r="H4865" i="10"/>
  <c r="D4866" i="10"/>
  <c r="E4866" i="10" s="1"/>
  <c r="C4867" i="10" s="1"/>
  <c r="O4865" i="10" l="1"/>
  <c r="P4865" i="10"/>
  <c r="Q4864" i="10"/>
  <c r="N4865" i="10"/>
  <c r="M4865" i="10"/>
  <c r="F53" i="11"/>
  <c r="C54" i="11"/>
  <c r="F4866" i="10"/>
  <c r="Q4865" i="10" l="1"/>
  <c r="H4866" i="10"/>
  <c r="D4867" i="10"/>
  <c r="E4867" i="10" s="1"/>
  <c r="C4868" i="10" s="1"/>
  <c r="L4866" i="10" l="1"/>
  <c r="F4867" i="10"/>
  <c r="H4867" i="10" s="1"/>
  <c r="O4866" i="10" l="1"/>
  <c r="P4866" i="10"/>
  <c r="M4866" i="10"/>
  <c r="N4866" i="10"/>
  <c r="L4867" i="10"/>
  <c r="D4868" i="10"/>
  <c r="E4868" i="10" s="1"/>
  <c r="C4869" i="10" s="1"/>
  <c r="O4867" i="10" l="1"/>
  <c r="P4867" i="10"/>
  <c r="Q4866" i="10"/>
  <c r="N4867" i="10"/>
  <c r="M4867" i="10"/>
  <c r="F4868" i="10"/>
  <c r="Q4867" i="10" l="1"/>
  <c r="L4868" i="10"/>
  <c r="H4868" i="10"/>
  <c r="D4869" i="10"/>
  <c r="E4869" i="10" s="1"/>
  <c r="C4870" i="10" s="1"/>
  <c r="P4868" i="10" l="1"/>
  <c r="O4868" i="10"/>
  <c r="N4868" i="10"/>
  <c r="M4868" i="10"/>
  <c r="F4869" i="10"/>
  <c r="Q4868" i="10" l="1"/>
  <c r="H4869" i="10"/>
  <c r="D4870" i="10"/>
  <c r="E4870" i="10" s="1"/>
  <c r="C4871" i="10" s="1"/>
  <c r="L4869" i="10" l="1"/>
  <c r="F4870" i="10"/>
  <c r="O4869" i="10" l="1"/>
  <c r="P4869" i="10"/>
  <c r="N4869" i="10"/>
  <c r="M4869" i="10"/>
  <c r="L4870" i="10"/>
  <c r="H4870" i="10"/>
  <c r="D4871" i="10"/>
  <c r="E4871" i="10" s="1"/>
  <c r="C4872" i="10" s="1"/>
  <c r="O4870" i="10" l="1"/>
  <c r="P4870" i="10"/>
  <c r="Q4869" i="10"/>
  <c r="M4870" i="10"/>
  <c r="N4870" i="10"/>
  <c r="F4871" i="10"/>
  <c r="Q4870" i="10" l="1"/>
  <c r="H4871" i="10"/>
  <c r="D4872" i="10"/>
  <c r="E4872" i="10" s="1"/>
  <c r="C4873" i="10" s="1"/>
  <c r="L4871" i="10" l="1"/>
  <c r="F4872" i="10"/>
  <c r="H4872" i="10" s="1"/>
  <c r="P4871" i="10" l="1"/>
  <c r="O4871" i="10"/>
  <c r="M4871" i="10"/>
  <c r="N4871" i="10"/>
  <c r="L4872" i="10"/>
  <c r="D4873" i="10"/>
  <c r="E4873" i="10" s="1"/>
  <c r="C4874" i="10" s="1"/>
  <c r="Q4871" i="10" l="1"/>
  <c r="O4872" i="10"/>
  <c r="P4872" i="10"/>
  <c r="N4872" i="10"/>
  <c r="M4872" i="10"/>
  <c r="F4873" i="10"/>
  <c r="Q4872" i="10" l="1"/>
  <c r="L4873" i="10"/>
  <c r="H4873" i="10"/>
  <c r="D4874" i="10"/>
  <c r="E4874" i="10" s="1"/>
  <c r="C4875" i="10" s="1"/>
  <c r="P4873" i="10" l="1"/>
  <c r="O4873" i="10"/>
  <c r="N4873" i="10"/>
  <c r="M4873" i="10"/>
  <c r="F4874" i="10"/>
  <c r="Q4873" i="10" l="1"/>
  <c r="H4874" i="10"/>
  <c r="D4875" i="10"/>
  <c r="E4875" i="10" s="1"/>
  <c r="C4876" i="10" s="1"/>
  <c r="L4874" i="10" l="1"/>
  <c r="F4875" i="10"/>
  <c r="H4875" i="10" s="1"/>
  <c r="O4874" i="10" l="1"/>
  <c r="P4874" i="10"/>
  <c r="M4874" i="10"/>
  <c r="N4874" i="10"/>
  <c r="L4875" i="10"/>
  <c r="E54" i="11"/>
  <c r="D54" i="11"/>
  <c r="D4876" i="10"/>
  <c r="E4876" i="10" s="1"/>
  <c r="C4877" i="10" s="1"/>
  <c r="P4875" i="10" l="1"/>
  <c r="O4875" i="10"/>
  <c r="Q4874" i="10"/>
  <c r="M4875" i="10"/>
  <c r="N4875" i="10"/>
  <c r="F4876" i="10"/>
  <c r="Q4875" i="10" l="1"/>
  <c r="L4876" i="10"/>
  <c r="H4876" i="10"/>
  <c r="D4877" i="10"/>
  <c r="E4877" i="10" s="1"/>
  <c r="C4878" i="10" s="1"/>
  <c r="P4876" i="10" l="1"/>
  <c r="O4876" i="10"/>
  <c r="N4876" i="10"/>
  <c r="M4876" i="10"/>
  <c r="F4877" i="10"/>
  <c r="Q4876" i="10" l="1"/>
  <c r="H4877" i="10"/>
  <c r="D4878" i="10"/>
  <c r="E4878" i="10" s="1"/>
  <c r="C4879" i="10" s="1"/>
  <c r="L4877" i="10" l="1"/>
  <c r="F4878" i="10"/>
  <c r="P4877" i="10" l="1"/>
  <c r="O4877" i="10"/>
  <c r="N4877" i="10"/>
  <c r="M4877" i="10"/>
  <c r="L4878" i="10"/>
  <c r="H4878" i="10"/>
  <c r="D4879" i="10"/>
  <c r="E4879" i="10" s="1"/>
  <c r="C4880" i="10" s="1"/>
  <c r="O4878" i="10" l="1"/>
  <c r="P4878" i="10"/>
  <c r="Q4877" i="10"/>
  <c r="N4878" i="10"/>
  <c r="M4878" i="10"/>
  <c r="F4879" i="10"/>
  <c r="Q4878" i="10" l="1"/>
  <c r="H4879" i="10"/>
  <c r="D4880" i="10"/>
  <c r="E4880" i="10" s="1"/>
  <c r="C4881" i="10" s="1"/>
  <c r="L4879" i="10" l="1"/>
  <c r="F4880" i="10"/>
  <c r="H4880" i="10" s="1"/>
  <c r="O4879" i="10" l="1"/>
  <c r="P4879" i="10"/>
  <c r="M4879" i="10"/>
  <c r="N4879" i="10"/>
  <c r="L4880" i="10"/>
  <c r="D4881" i="10"/>
  <c r="E4881" i="10" s="1"/>
  <c r="C4882" i="10" s="1"/>
  <c r="P4880" i="10" l="1"/>
  <c r="O4880" i="10"/>
  <c r="Q4879" i="10"/>
  <c r="M4880" i="10"/>
  <c r="N4880" i="10"/>
  <c r="F4881" i="10"/>
  <c r="Q4880" i="10" l="1"/>
  <c r="H4881" i="10"/>
  <c r="D4882" i="10"/>
  <c r="E4882" i="10" s="1"/>
  <c r="C4883" i="10" s="1"/>
  <c r="L4881" i="10" l="1"/>
  <c r="F4882" i="10"/>
  <c r="H4882" i="10" s="1"/>
  <c r="O4881" i="10" l="1"/>
  <c r="P4881" i="10"/>
  <c r="M4881" i="10"/>
  <c r="N4881" i="10"/>
  <c r="L4882" i="10"/>
  <c r="D4883" i="10"/>
  <c r="E4883" i="10" s="1"/>
  <c r="C4884" i="10" s="1"/>
  <c r="P4882" i="10" l="1"/>
  <c r="O4882" i="10"/>
  <c r="Q4881" i="10"/>
  <c r="M4882" i="10"/>
  <c r="N4882" i="10"/>
  <c r="F4883" i="10"/>
  <c r="Q4882" i="10" l="1"/>
  <c r="L4883" i="10"/>
  <c r="H4883" i="10"/>
  <c r="D4884" i="10"/>
  <c r="E4884" i="10" s="1"/>
  <c r="C4885" i="10" s="1"/>
  <c r="O4883" i="10" l="1"/>
  <c r="P4883" i="10"/>
  <c r="N4883" i="10"/>
  <c r="M4883" i="10"/>
  <c r="F4884" i="10"/>
  <c r="Q4883" i="10" l="1"/>
  <c r="H4884" i="10"/>
  <c r="D4885" i="10"/>
  <c r="E4885" i="10" s="1"/>
  <c r="C4886" i="10" s="1"/>
  <c r="L4884" i="10" l="1"/>
  <c r="F4885" i="10"/>
  <c r="O4884" i="10" l="1"/>
  <c r="P4884" i="10"/>
  <c r="M4884" i="10"/>
  <c r="N4884" i="10"/>
  <c r="L4885" i="10"/>
  <c r="H4885" i="10"/>
  <c r="D4886" i="10"/>
  <c r="E4886" i="10" s="1"/>
  <c r="C4887" i="10" s="1"/>
  <c r="P4885" i="10" l="1"/>
  <c r="O4885" i="10"/>
  <c r="Q4884" i="10"/>
  <c r="N4885" i="10"/>
  <c r="M4885" i="10"/>
  <c r="F4886" i="10"/>
  <c r="Q4885" i="10" l="1"/>
  <c r="H4886" i="10"/>
  <c r="D4887" i="10"/>
  <c r="E4887" i="10" s="1"/>
  <c r="C4888" i="10" s="1"/>
  <c r="L4886" i="10" l="1"/>
  <c r="F4887" i="10"/>
  <c r="P4886" i="10" l="1"/>
  <c r="O4886" i="10"/>
  <c r="N4886" i="10"/>
  <c r="M4886" i="10"/>
  <c r="L4887" i="10"/>
  <c r="H4887" i="10"/>
  <c r="D4888" i="10"/>
  <c r="E4888" i="10" s="1"/>
  <c r="C4889" i="10" s="1"/>
  <c r="Q4886" i="10" l="1"/>
  <c r="P4887" i="10"/>
  <c r="O4887" i="10"/>
  <c r="N4887" i="10"/>
  <c r="M4887" i="10"/>
  <c r="F4888" i="10"/>
  <c r="Q4887" i="10" l="1"/>
  <c r="H4888" i="10"/>
  <c r="D4889" i="10"/>
  <c r="E4889" i="10" s="1"/>
  <c r="C4890" i="10" s="1"/>
  <c r="L4888" i="10" l="1"/>
  <c r="F4889" i="10"/>
  <c r="H4889" i="10" s="1"/>
  <c r="P4888" i="10" l="1"/>
  <c r="O4888" i="10"/>
  <c r="M4888" i="10"/>
  <c r="N4888" i="10"/>
  <c r="L4889" i="10"/>
  <c r="D4890" i="10"/>
  <c r="E4890" i="10" s="1"/>
  <c r="C4891" i="10" s="1"/>
  <c r="O4889" i="10" l="1"/>
  <c r="P4889" i="10"/>
  <c r="Q4888" i="10"/>
  <c r="M4889" i="10"/>
  <c r="N4889" i="10"/>
  <c r="F4890" i="10"/>
  <c r="Q4889" i="10" l="1"/>
  <c r="L4890" i="10"/>
  <c r="H4890" i="10"/>
  <c r="D4891" i="10"/>
  <c r="E4891" i="10" s="1"/>
  <c r="C4892" i="10" s="1"/>
  <c r="O4890" i="10" l="1"/>
  <c r="P4890" i="10"/>
  <c r="N4890" i="10"/>
  <c r="M4890" i="10"/>
  <c r="F4891" i="10"/>
  <c r="Q4890" i="10" l="1"/>
  <c r="H4891" i="10"/>
  <c r="D4892" i="10"/>
  <c r="E4892" i="10" s="1"/>
  <c r="C4893" i="10" s="1"/>
  <c r="L4891" i="10" l="1"/>
  <c r="F4892" i="10"/>
  <c r="P4891" i="10" l="1"/>
  <c r="O4891" i="10"/>
  <c r="N4891" i="10"/>
  <c r="M4891" i="10"/>
  <c r="L4892" i="10"/>
  <c r="H4892" i="10"/>
  <c r="D4893" i="10"/>
  <c r="E4893" i="10" s="1"/>
  <c r="C4894" i="10" s="1"/>
  <c r="Q4891" i="10" l="1"/>
  <c r="O4892" i="10"/>
  <c r="P4892" i="10"/>
  <c r="N4892" i="10"/>
  <c r="M4892" i="10"/>
  <c r="F4893" i="10"/>
  <c r="Q4892" i="10" l="1"/>
  <c r="H4893" i="10"/>
  <c r="D4894" i="10"/>
  <c r="E4894" i="10" s="1"/>
  <c r="C4895" i="10" s="1"/>
  <c r="L4893" i="10" l="1"/>
  <c r="F4894" i="10"/>
  <c r="H4894" i="10" s="1"/>
  <c r="O4893" i="10" l="1"/>
  <c r="P4893" i="10"/>
  <c r="M4893" i="10"/>
  <c r="N4893" i="10"/>
  <c r="L4894" i="10"/>
  <c r="D4895" i="10"/>
  <c r="E4895" i="10" s="1"/>
  <c r="C4896" i="10" s="1"/>
  <c r="P4894" i="10" l="1"/>
  <c r="O4894" i="10"/>
  <c r="Q4893" i="10"/>
  <c r="M4894" i="10"/>
  <c r="N4894" i="10"/>
  <c r="F4895" i="10"/>
  <c r="Q4894" i="10" l="1"/>
  <c r="H4895" i="10"/>
  <c r="D4896" i="10"/>
  <c r="E4896" i="10" s="1"/>
  <c r="C4897" i="10" s="1"/>
  <c r="L4895" i="10" l="1"/>
  <c r="F4896" i="10"/>
  <c r="P4895" i="10" l="1"/>
  <c r="O4895" i="10"/>
  <c r="M4895" i="10"/>
  <c r="N4895" i="10"/>
  <c r="L4896" i="10"/>
  <c r="H4896" i="10"/>
  <c r="D4897" i="10"/>
  <c r="E4897" i="10" s="1"/>
  <c r="C4898" i="10" s="1"/>
  <c r="P4896" i="10" l="1"/>
  <c r="O4896" i="10"/>
  <c r="Q4895" i="10"/>
  <c r="M4896" i="10"/>
  <c r="N4896" i="10"/>
  <c r="F4897" i="10"/>
  <c r="Q4896" i="10" l="1"/>
  <c r="H4897" i="10"/>
  <c r="D4898" i="10"/>
  <c r="E4898" i="10" s="1"/>
  <c r="C4899" i="10" s="1"/>
  <c r="L4897" i="10" l="1"/>
  <c r="F4898" i="10"/>
  <c r="H4898" i="10" s="1"/>
  <c r="P4897" i="10" l="1"/>
  <c r="O4897" i="10"/>
  <c r="M4897" i="10"/>
  <c r="N4897" i="10"/>
  <c r="L4898" i="10"/>
  <c r="D4899" i="10"/>
  <c r="E4899" i="10" s="1"/>
  <c r="C4900" i="10" s="1"/>
  <c r="O4898" i="10" l="1"/>
  <c r="P4898" i="10"/>
  <c r="Q4897" i="10"/>
  <c r="M4898" i="10"/>
  <c r="N4898" i="10"/>
  <c r="F4899" i="10"/>
  <c r="Q4898" i="10" l="1"/>
  <c r="H4899" i="10"/>
  <c r="D4900" i="10"/>
  <c r="E4900" i="10" s="1"/>
  <c r="C4901" i="10" s="1"/>
  <c r="L4899" i="10" l="1"/>
  <c r="F4900" i="10"/>
  <c r="H4900" i="10" s="1"/>
  <c r="P4899" i="10" l="1"/>
  <c r="O4899" i="10"/>
  <c r="M4899" i="10"/>
  <c r="N4899" i="10"/>
  <c r="L4900" i="10"/>
  <c r="D4901" i="10"/>
  <c r="E4901" i="10" s="1"/>
  <c r="C4902" i="10" s="1"/>
  <c r="P4900" i="10" l="1"/>
  <c r="O4900" i="10"/>
  <c r="Q4899" i="10"/>
  <c r="M4900" i="10"/>
  <c r="N4900" i="10"/>
  <c r="F4901" i="10"/>
  <c r="Q4900" i="10" l="1"/>
  <c r="H4901" i="10"/>
  <c r="D4902" i="10"/>
  <c r="E4902" i="10" s="1"/>
  <c r="C4903" i="10" s="1"/>
  <c r="L4901" i="10" l="1"/>
  <c r="F4902" i="10"/>
  <c r="H4902" i="10" s="1"/>
  <c r="P4901" i="10" l="1"/>
  <c r="O4901" i="10"/>
  <c r="M4901" i="10"/>
  <c r="N4901" i="10"/>
  <c r="L4902" i="10"/>
  <c r="D4903" i="10"/>
  <c r="E4903" i="10" s="1"/>
  <c r="C4904" i="10" s="1"/>
  <c r="P4902" i="10" l="1"/>
  <c r="O4902" i="10"/>
  <c r="Q4901" i="10"/>
  <c r="M4902" i="10"/>
  <c r="N4902" i="10"/>
  <c r="F4903" i="10"/>
  <c r="Q4902" i="10" l="1"/>
  <c r="H4903" i="10"/>
  <c r="D4904" i="10"/>
  <c r="E4904" i="10" s="1"/>
  <c r="C4905" i="10" s="1"/>
  <c r="L4903" i="10" l="1"/>
  <c r="F4904" i="10"/>
  <c r="H4904" i="10" s="1"/>
  <c r="O4903" i="10" l="1"/>
  <c r="P4903" i="10"/>
  <c r="M4903" i="10"/>
  <c r="N4903" i="10"/>
  <c r="L4904" i="10"/>
  <c r="D4905" i="10"/>
  <c r="E4905" i="10" s="1"/>
  <c r="C4906" i="10" s="1"/>
  <c r="P4904" i="10" l="1"/>
  <c r="O4904" i="10"/>
  <c r="Q4903" i="10"/>
  <c r="M4904" i="10"/>
  <c r="N4904" i="10"/>
  <c r="F4905" i="10"/>
  <c r="Q4904" i="10" l="1"/>
  <c r="L4905" i="10"/>
  <c r="H4905" i="10"/>
  <c r="D4906" i="10"/>
  <c r="E4906" i="10" s="1"/>
  <c r="C4907" i="10" s="1"/>
  <c r="O4905" i="10" l="1"/>
  <c r="P4905" i="10"/>
  <c r="N4905" i="10"/>
  <c r="M4905" i="10"/>
  <c r="F4906" i="10"/>
  <c r="Q4905" i="10" l="1"/>
  <c r="H4906" i="10"/>
  <c r="D4907" i="10"/>
  <c r="E4907" i="10" s="1"/>
  <c r="C4908" i="10" s="1"/>
  <c r="L4906" i="10" l="1"/>
  <c r="F4907" i="10"/>
  <c r="O4906" i="10" l="1"/>
  <c r="P4906" i="10"/>
  <c r="N4906" i="10"/>
  <c r="M4906" i="10"/>
  <c r="L4907" i="10"/>
  <c r="H4907" i="10"/>
  <c r="D4908" i="10"/>
  <c r="E4908" i="10" s="1"/>
  <c r="C4909" i="10" s="1"/>
  <c r="O4907" i="10" l="1"/>
  <c r="P4907" i="10"/>
  <c r="Q4906" i="10"/>
  <c r="N4907" i="10"/>
  <c r="M4907" i="10"/>
  <c r="F4908" i="10"/>
  <c r="Q4907" i="10" l="1"/>
  <c r="H4908" i="10"/>
  <c r="D4909" i="10"/>
  <c r="E4909" i="10" s="1"/>
  <c r="C4910" i="10" s="1"/>
  <c r="L4908" i="10" l="1"/>
  <c r="F4909" i="10"/>
  <c r="H4909" i="10" s="1"/>
  <c r="O4908" i="10" l="1"/>
  <c r="P4908" i="10"/>
  <c r="M4908" i="10"/>
  <c r="N4908" i="10"/>
  <c r="L4909" i="10"/>
  <c r="D4910" i="10"/>
  <c r="E4910" i="10" s="1"/>
  <c r="C4911" i="10" s="1"/>
  <c r="O4909" i="10" l="1"/>
  <c r="P4909" i="10"/>
  <c r="Q4908" i="10"/>
  <c r="M4909" i="10"/>
  <c r="N4909" i="10"/>
  <c r="F4910" i="10"/>
  <c r="Q4909" i="10" l="1"/>
  <c r="H4910" i="10"/>
  <c r="D4911" i="10"/>
  <c r="E4911" i="10" s="1"/>
  <c r="C4912" i="10" s="1"/>
  <c r="L4910" i="10" l="1"/>
  <c r="F4911" i="10"/>
  <c r="H4911" i="10" s="1"/>
  <c r="O4910" i="10" l="1"/>
  <c r="P4910" i="10"/>
  <c r="M4910" i="10"/>
  <c r="N4910" i="10"/>
  <c r="D4912" i="10"/>
  <c r="E4912" i="10" s="1"/>
  <c r="C4913" i="10" s="1"/>
  <c r="Q4910" i="10" l="1"/>
  <c r="L4911" i="10"/>
  <c r="F4912" i="10"/>
  <c r="P4911" i="10" l="1"/>
  <c r="O4911" i="10"/>
  <c r="N4911" i="10"/>
  <c r="M4911" i="10"/>
  <c r="L4912" i="10"/>
  <c r="H4912" i="10"/>
  <c r="D4913" i="10"/>
  <c r="E4913" i="10" s="1"/>
  <c r="C4914" i="10" s="1"/>
  <c r="O4912" i="10" l="1"/>
  <c r="P4912" i="10"/>
  <c r="Q4911" i="10"/>
  <c r="N4912" i="10"/>
  <c r="M4912" i="10"/>
  <c r="F4913" i="10"/>
  <c r="Q4912" i="10" l="1"/>
  <c r="H4913" i="10"/>
  <c r="D4914" i="10"/>
  <c r="E4914" i="10" s="1"/>
  <c r="C4915" i="10" s="1"/>
  <c r="L4913" i="10" l="1"/>
  <c r="F4914" i="10"/>
  <c r="H4914" i="10" s="1"/>
  <c r="P4913" i="10" l="1"/>
  <c r="O4913" i="10"/>
  <c r="M4913" i="10"/>
  <c r="N4913" i="10"/>
  <c r="L4914" i="10"/>
  <c r="D4915" i="10"/>
  <c r="E4915" i="10" s="1"/>
  <c r="C4916" i="10" s="1"/>
  <c r="P4914" i="10" l="1"/>
  <c r="O4914" i="10"/>
  <c r="Q4913" i="10"/>
  <c r="M4914" i="10"/>
  <c r="N4914" i="10"/>
  <c r="F4915" i="10"/>
  <c r="Q4914" i="10" l="1"/>
  <c r="H4915" i="10"/>
  <c r="D4916" i="10"/>
  <c r="E4916" i="10" s="1"/>
  <c r="C4917" i="10" s="1"/>
  <c r="L4915" i="10" l="1"/>
  <c r="F4916" i="10"/>
  <c r="H4916" i="10" s="1"/>
  <c r="P4915" i="10" l="1"/>
  <c r="O4915" i="10"/>
  <c r="M4915" i="10"/>
  <c r="N4915" i="10"/>
  <c r="L4916" i="10"/>
  <c r="D4917" i="10"/>
  <c r="E4917" i="10" s="1"/>
  <c r="C4918" i="10" s="1"/>
  <c r="O4916" i="10" l="1"/>
  <c r="P4916" i="10"/>
  <c r="Q4915" i="10"/>
  <c r="M4916" i="10"/>
  <c r="N4916" i="10"/>
  <c r="F4917" i="10"/>
  <c r="Q4916" i="10" l="1"/>
  <c r="L4917" i="10"/>
  <c r="H4917" i="10"/>
  <c r="D4918" i="10"/>
  <c r="E4918" i="10" s="1"/>
  <c r="C4919" i="10" s="1"/>
  <c r="P4917" i="10" l="1"/>
  <c r="O4917" i="10"/>
  <c r="N4917" i="10"/>
  <c r="M4917" i="10"/>
  <c r="F4918" i="10"/>
  <c r="Q4917" i="10" l="1"/>
  <c r="H4918" i="10"/>
  <c r="D4919" i="10"/>
  <c r="E4919" i="10" s="1"/>
  <c r="C4920" i="10" s="1"/>
  <c r="L4918" i="10" l="1"/>
  <c r="F4919" i="10"/>
  <c r="H4919" i="10" s="1"/>
  <c r="P4918" i="10" l="1"/>
  <c r="O4918" i="10"/>
  <c r="M4918" i="10"/>
  <c r="N4918" i="10"/>
  <c r="L4919" i="10"/>
  <c r="D4920" i="10"/>
  <c r="E4920" i="10" s="1"/>
  <c r="C4921" i="10" s="1"/>
  <c r="P4919" i="10" l="1"/>
  <c r="O4919" i="10"/>
  <c r="Q4918" i="10"/>
  <c r="M4919" i="10"/>
  <c r="N4919" i="10"/>
  <c r="F4920" i="10"/>
  <c r="Q4919" i="10" l="1"/>
  <c r="H4920" i="10"/>
  <c r="D4921" i="10"/>
  <c r="E4921" i="10" s="1"/>
  <c r="C4922" i="10" s="1"/>
  <c r="L4920" i="10" l="1"/>
  <c r="F4921" i="10"/>
  <c r="H4921" i="10" s="1"/>
  <c r="P4920" i="10" l="1"/>
  <c r="O4920" i="10"/>
  <c r="M4920" i="10"/>
  <c r="N4920" i="10"/>
  <c r="L4921" i="10"/>
  <c r="D4922" i="10"/>
  <c r="E4922" i="10" s="1"/>
  <c r="C4923" i="10" s="1"/>
  <c r="Q4920" i="10" l="1"/>
  <c r="P4921" i="10"/>
  <c r="O4921" i="10"/>
  <c r="M4921" i="10"/>
  <c r="N4921" i="10"/>
  <c r="F4922" i="10"/>
  <c r="Q4921" i="10" l="1"/>
  <c r="H4922" i="10"/>
  <c r="D4923" i="10"/>
  <c r="E4923" i="10" s="1"/>
  <c r="C4924" i="10" s="1"/>
  <c r="L4922" i="10" l="1"/>
  <c r="F4923" i="10"/>
  <c r="H4923" i="10" s="1"/>
  <c r="P4922" i="10" l="1"/>
  <c r="O4922" i="10"/>
  <c r="M4922" i="10"/>
  <c r="N4922" i="10"/>
  <c r="L4923" i="10"/>
  <c r="D4924" i="10"/>
  <c r="E4924" i="10" s="1"/>
  <c r="C4925" i="10" s="1"/>
  <c r="O4923" i="10" l="1"/>
  <c r="P4923" i="10"/>
  <c r="Q4922" i="10"/>
  <c r="M4923" i="10"/>
  <c r="N4923" i="10"/>
  <c r="F4924" i="10"/>
  <c r="Q4923" i="10" l="1"/>
  <c r="L4924" i="10"/>
  <c r="H4924" i="10"/>
  <c r="D4925" i="10"/>
  <c r="E4925" i="10" s="1"/>
  <c r="C4926" i="10" s="1"/>
  <c r="O4924" i="10" l="1"/>
  <c r="P4924" i="10"/>
  <c r="N4924" i="10"/>
  <c r="M4924" i="10"/>
  <c r="F4925" i="10"/>
  <c r="Q4924" i="10" l="1"/>
  <c r="H4925" i="10"/>
  <c r="D4926" i="10"/>
  <c r="E4926" i="10" s="1"/>
  <c r="C4927" i="10" s="1"/>
  <c r="L4925" i="10" l="1"/>
  <c r="F4926" i="10"/>
  <c r="H4926" i="10" s="1"/>
  <c r="P4925" i="10" l="1"/>
  <c r="O4925" i="10"/>
  <c r="M4925" i="10"/>
  <c r="N4925" i="10"/>
  <c r="D4927" i="10"/>
  <c r="E4927" i="10" s="1"/>
  <c r="C4928" i="10" s="1"/>
  <c r="Q4925" i="10" l="1"/>
  <c r="L4926" i="10"/>
  <c r="F4927" i="10"/>
  <c r="H4927" i="10" s="1"/>
  <c r="O4926" i="10" l="1"/>
  <c r="P4926" i="10"/>
  <c r="M4926" i="10"/>
  <c r="N4926" i="10"/>
  <c r="L4927" i="10"/>
  <c r="D4928" i="10"/>
  <c r="E4928" i="10" s="1"/>
  <c r="C4929" i="10" s="1"/>
  <c r="Q4926" i="10" l="1"/>
  <c r="P4927" i="10"/>
  <c r="O4927" i="10"/>
  <c r="M4927" i="10"/>
  <c r="N4927" i="10"/>
  <c r="F4928" i="10"/>
  <c r="Q4927" i="10" l="1"/>
  <c r="H4928" i="10"/>
  <c r="D4929" i="10"/>
  <c r="E4929" i="10" s="1"/>
  <c r="C4930" i="10" s="1"/>
  <c r="L4928" i="10" l="1"/>
  <c r="F4929" i="10"/>
  <c r="P4928" i="10" l="1"/>
  <c r="O4928" i="10"/>
  <c r="M4928" i="10"/>
  <c r="N4928" i="10"/>
  <c r="L4929" i="10"/>
  <c r="H4929" i="10"/>
  <c r="D4930" i="10"/>
  <c r="E4930" i="10" s="1"/>
  <c r="C4931" i="10" s="1"/>
  <c r="O4929" i="10" l="1"/>
  <c r="P4929" i="10"/>
  <c r="Q4928" i="10"/>
  <c r="N4929" i="10"/>
  <c r="M4929" i="10"/>
  <c r="F4930" i="10"/>
  <c r="Q4929" i="10" l="1"/>
  <c r="H4930" i="10"/>
  <c r="D4931" i="10"/>
  <c r="E4931" i="10" s="1"/>
  <c r="C4932" i="10" s="1"/>
  <c r="L4930" i="10" l="1"/>
  <c r="F4931" i="10"/>
  <c r="H4931" i="10" s="1"/>
  <c r="O4930" i="10" l="1"/>
  <c r="P4930" i="10"/>
  <c r="M4930" i="10"/>
  <c r="N4930" i="10"/>
  <c r="D4932" i="10"/>
  <c r="E4932" i="10" s="1"/>
  <c r="C4933" i="10" s="1"/>
  <c r="Q4930" i="10" l="1"/>
  <c r="L4931" i="10"/>
  <c r="F4932" i="10"/>
  <c r="O4931" i="10" l="1"/>
  <c r="P4931" i="10"/>
  <c r="M4931" i="10"/>
  <c r="N4931" i="10"/>
  <c r="L4932" i="10"/>
  <c r="H4932" i="10"/>
  <c r="D4933" i="10"/>
  <c r="E4933" i="10" s="1"/>
  <c r="C4934" i="10" s="1"/>
  <c r="O4932" i="10" l="1"/>
  <c r="P4932" i="10"/>
  <c r="Q4931" i="10"/>
  <c r="N4932" i="10"/>
  <c r="M4932" i="10"/>
  <c r="F4933" i="10"/>
  <c r="Q4932" i="10" l="1"/>
  <c r="H4933" i="10"/>
  <c r="D4934" i="10"/>
  <c r="E4934" i="10" s="1"/>
  <c r="C4935" i="10" s="1"/>
  <c r="L4933" i="10" l="1"/>
  <c r="F4934" i="10"/>
  <c r="H4934" i="10" s="1"/>
  <c r="P4933" i="10" l="1"/>
  <c r="O4933" i="10"/>
  <c r="M4933" i="10"/>
  <c r="N4933" i="10"/>
  <c r="L4934" i="10"/>
  <c r="D4935" i="10"/>
  <c r="E4935" i="10" s="1"/>
  <c r="C4936" i="10" s="1"/>
  <c r="P4934" i="10" l="1"/>
  <c r="O4934" i="10"/>
  <c r="Q4933" i="10"/>
  <c r="M4934" i="10"/>
  <c r="N4934" i="10"/>
  <c r="F4935" i="10"/>
  <c r="Q4934" i="10" l="1"/>
  <c r="H4935" i="10"/>
  <c r="D4936" i="10"/>
  <c r="E4936" i="10" s="1"/>
  <c r="C4937" i="10" s="1"/>
  <c r="L4935" i="10" l="1"/>
  <c r="F4936" i="10"/>
  <c r="O4935" i="10" l="1"/>
  <c r="P4935" i="10"/>
  <c r="M4935" i="10"/>
  <c r="N4935" i="10"/>
  <c r="L4936" i="10"/>
  <c r="H4936" i="10"/>
  <c r="D4937" i="10"/>
  <c r="E4937" i="10" s="1"/>
  <c r="C4938" i="10" s="1"/>
  <c r="P4936" i="10" l="1"/>
  <c r="O4936" i="10"/>
  <c r="Q4935" i="10"/>
  <c r="N4936" i="10"/>
  <c r="M4936" i="10"/>
  <c r="F4937" i="10"/>
  <c r="Q4936" i="10" l="1"/>
  <c r="H4937" i="10"/>
  <c r="D4938" i="10"/>
  <c r="E4938" i="10" s="1"/>
  <c r="C4939" i="10" s="1"/>
  <c r="L4937" i="10" l="1"/>
  <c r="F4938" i="10"/>
  <c r="H4938" i="10" s="1"/>
  <c r="O4937" i="10" l="1"/>
  <c r="P4937" i="10"/>
  <c r="M4937" i="10"/>
  <c r="N4937" i="10"/>
  <c r="L4938" i="10"/>
  <c r="D4939" i="10"/>
  <c r="E4939" i="10" s="1"/>
  <c r="C4940" i="10" s="1"/>
  <c r="P4938" i="10" l="1"/>
  <c r="O4938" i="10"/>
  <c r="Q4937" i="10"/>
  <c r="M4938" i="10"/>
  <c r="N4938" i="10"/>
  <c r="F4939" i="10"/>
  <c r="Q4938" i="10" l="1"/>
  <c r="L4939" i="10"/>
  <c r="H4939" i="10"/>
  <c r="D4940" i="10"/>
  <c r="E4940" i="10" s="1"/>
  <c r="C4941" i="10" s="1"/>
  <c r="O4939" i="10" l="1"/>
  <c r="P4939" i="10"/>
  <c r="N4939" i="10"/>
  <c r="M4939" i="10"/>
  <c r="F4940" i="10"/>
  <c r="Q4939" i="10" l="1"/>
  <c r="H4940" i="10"/>
  <c r="D4941" i="10"/>
  <c r="E4941" i="10" s="1"/>
  <c r="C4942" i="10" s="1"/>
  <c r="L4940" i="10" l="1"/>
  <c r="F4941" i="10"/>
  <c r="H4941" i="10" s="1"/>
  <c r="P4940" i="10" l="1"/>
  <c r="O4940" i="10"/>
  <c r="M4940" i="10"/>
  <c r="N4940" i="10"/>
  <c r="L4941" i="10"/>
  <c r="D4942" i="10"/>
  <c r="E4942" i="10" s="1"/>
  <c r="C4943" i="10" s="1"/>
  <c r="Q4940" i="10" l="1"/>
  <c r="P4941" i="10"/>
  <c r="O4941" i="10"/>
  <c r="M4941" i="10"/>
  <c r="N4941" i="10"/>
  <c r="F4942" i="10"/>
  <c r="Q4941" i="10" l="1"/>
  <c r="L4942" i="10"/>
  <c r="H4942" i="10"/>
  <c r="D4943" i="10"/>
  <c r="E4943" i="10" s="1"/>
  <c r="C4944" i="10" s="1"/>
  <c r="P4942" i="10" l="1"/>
  <c r="O4942" i="10"/>
  <c r="N4942" i="10"/>
  <c r="M4942" i="10"/>
  <c r="F4943" i="10"/>
  <c r="Q4942" i="10" l="1"/>
  <c r="H4943" i="10"/>
  <c r="D4944" i="10"/>
  <c r="E4944" i="10" s="1"/>
  <c r="C4945" i="10" s="1"/>
  <c r="L4943" i="10" l="1"/>
  <c r="F4944" i="10"/>
  <c r="H4944" i="10" s="1"/>
  <c r="P4943" i="10" l="1"/>
  <c r="O4943" i="10"/>
  <c r="M4943" i="10"/>
  <c r="N4943" i="10"/>
  <c r="L4944" i="10"/>
  <c r="D4945" i="10"/>
  <c r="E4945" i="10" s="1"/>
  <c r="C4946" i="10" s="1"/>
  <c r="P4944" i="10" l="1"/>
  <c r="O4944" i="10"/>
  <c r="Q4943" i="10"/>
  <c r="M4944" i="10"/>
  <c r="N4944" i="10"/>
  <c r="F4945" i="10"/>
  <c r="Q4944" i="10" l="1"/>
  <c r="L4945" i="10"/>
  <c r="H4945" i="10"/>
  <c r="D4946" i="10"/>
  <c r="E4946" i="10" s="1"/>
  <c r="C4947" i="10" s="1"/>
  <c r="P4945" i="10" l="1"/>
  <c r="O4945" i="10"/>
  <c r="N4945" i="10"/>
  <c r="M4945" i="10"/>
  <c r="F4946" i="10"/>
  <c r="Q4945" i="10" l="1"/>
  <c r="H4946" i="10"/>
  <c r="D4947" i="10"/>
  <c r="E4947" i="10" s="1"/>
  <c r="C4948" i="10" s="1"/>
  <c r="L4946" i="10" l="1"/>
  <c r="F4947" i="10"/>
  <c r="O4946" i="10" l="1"/>
  <c r="P4946" i="10"/>
  <c r="N4946" i="10"/>
  <c r="M4946" i="10"/>
  <c r="L4947" i="10"/>
  <c r="H4947" i="10"/>
  <c r="D4948" i="10"/>
  <c r="E4948" i="10" s="1"/>
  <c r="C4949" i="10" s="1"/>
  <c r="P4947" i="10" l="1"/>
  <c r="O4947" i="10"/>
  <c r="Q4946" i="10"/>
  <c r="N4947" i="10"/>
  <c r="M4947" i="10"/>
  <c r="F4948" i="10"/>
  <c r="Q4947" i="10" l="1"/>
  <c r="H4948" i="10"/>
  <c r="D4949" i="10"/>
  <c r="E4949" i="10" s="1"/>
  <c r="C4950" i="10" s="1"/>
  <c r="L4948" i="10" l="1"/>
  <c r="F4949" i="10"/>
  <c r="H4949" i="10" s="1"/>
  <c r="O4948" i="10" l="1"/>
  <c r="P4948" i="10"/>
  <c r="M4948" i="10"/>
  <c r="N4948" i="10"/>
  <c r="L4949" i="10"/>
  <c r="D4950" i="10"/>
  <c r="E4950" i="10" s="1"/>
  <c r="C4951" i="10" s="1"/>
  <c r="O4949" i="10" l="1"/>
  <c r="P4949" i="10"/>
  <c r="Q4948" i="10"/>
  <c r="M4949" i="10"/>
  <c r="N4949" i="10"/>
  <c r="F4950" i="10"/>
  <c r="Q4949" i="10" l="1"/>
  <c r="H4950" i="10"/>
  <c r="D4951" i="10"/>
  <c r="E4951" i="10" s="1"/>
  <c r="C4952" i="10" s="1"/>
  <c r="L4950" i="10" l="1"/>
  <c r="F4951" i="10"/>
  <c r="O4950" i="10" l="1"/>
  <c r="P4950" i="10"/>
  <c r="N4950" i="10"/>
  <c r="M4950" i="10"/>
  <c r="L4951" i="10"/>
  <c r="H4951" i="10"/>
  <c r="D4952" i="10"/>
  <c r="E4952" i="10" s="1"/>
  <c r="C4953" i="10" s="1"/>
  <c r="O4951" i="10" l="1"/>
  <c r="P4951" i="10"/>
  <c r="Q4950" i="10"/>
  <c r="N4951" i="10"/>
  <c r="M4951" i="10"/>
  <c r="F4952" i="10"/>
  <c r="Q4951" i="10" l="1"/>
  <c r="H4952" i="10"/>
  <c r="D4953" i="10"/>
  <c r="E4953" i="10" s="1"/>
  <c r="C4954" i="10" s="1"/>
  <c r="L4952" i="10" l="1"/>
  <c r="F4953" i="10"/>
  <c r="H4953" i="10" s="1"/>
  <c r="O4952" i="10" l="1"/>
  <c r="P4952" i="10"/>
  <c r="M4952" i="10"/>
  <c r="N4952" i="10"/>
  <c r="L4953" i="10"/>
  <c r="D4954" i="10"/>
  <c r="E4954" i="10" s="1"/>
  <c r="C4955" i="10" s="1"/>
  <c r="O4953" i="10" l="1"/>
  <c r="P4953" i="10"/>
  <c r="Q4952" i="10"/>
  <c r="M4953" i="10"/>
  <c r="N4953" i="10"/>
  <c r="F4954" i="10"/>
  <c r="Q4953" i="10" l="1"/>
  <c r="L4954" i="10"/>
  <c r="H4954" i="10"/>
  <c r="D4955" i="10"/>
  <c r="E4955" i="10" s="1"/>
  <c r="C4956" i="10" s="1"/>
  <c r="O4954" i="10" l="1"/>
  <c r="P4954" i="10"/>
  <c r="N4954" i="10"/>
  <c r="M4954" i="10"/>
  <c r="F4955" i="10"/>
  <c r="Q4954" i="10" l="1"/>
  <c r="H4955" i="10"/>
  <c r="D4956" i="10"/>
  <c r="E4956" i="10" s="1"/>
  <c r="C4957" i="10" s="1"/>
  <c r="L4955" i="10" l="1"/>
  <c r="F4956" i="10"/>
  <c r="O4955" i="10" l="1"/>
  <c r="P4955" i="10"/>
  <c r="N4955" i="10"/>
  <c r="M4955" i="10"/>
  <c r="L4956" i="10"/>
  <c r="H4956" i="10"/>
  <c r="D4957" i="10"/>
  <c r="E4957" i="10" s="1"/>
  <c r="C4958" i="10" s="1"/>
  <c r="O4956" i="10" l="1"/>
  <c r="P4956" i="10"/>
  <c r="Q4955" i="10"/>
  <c r="N4956" i="10"/>
  <c r="M4956" i="10"/>
  <c r="F4957" i="10"/>
  <c r="Q4956" i="10" l="1"/>
  <c r="H4957" i="10"/>
  <c r="D4958" i="10"/>
  <c r="E4958" i="10" s="1"/>
  <c r="C4959" i="10" s="1"/>
  <c r="L4957" i="10" l="1"/>
  <c r="F4958" i="10"/>
  <c r="H4958" i="10" s="1"/>
  <c r="O4957" i="10" l="1"/>
  <c r="P4957" i="10"/>
  <c r="M4957" i="10"/>
  <c r="N4957" i="10"/>
  <c r="L4958" i="10"/>
  <c r="D4959" i="10"/>
  <c r="E4959" i="10" s="1"/>
  <c r="C4960" i="10" s="1"/>
  <c r="O4958" i="10" l="1"/>
  <c r="P4958" i="10"/>
  <c r="Q4957" i="10"/>
  <c r="M4958" i="10"/>
  <c r="N4958" i="10"/>
  <c r="F4959" i="10"/>
  <c r="Q4958" i="10" l="1"/>
  <c r="H4959" i="10"/>
  <c r="D4960" i="10"/>
  <c r="E4960" i="10" s="1"/>
  <c r="C4961" i="10" s="1"/>
  <c r="L4959" i="10" l="1"/>
  <c r="F4960" i="10"/>
  <c r="H4960" i="10" s="1"/>
  <c r="P4959" i="10" l="1"/>
  <c r="O4959" i="10"/>
  <c r="M4959" i="10"/>
  <c r="N4959" i="10"/>
  <c r="L4960" i="10"/>
  <c r="D4961" i="10"/>
  <c r="E4961" i="10" s="1"/>
  <c r="C4962" i="10" s="1"/>
  <c r="P4960" i="10" l="1"/>
  <c r="O4960" i="10"/>
  <c r="Q4959" i="10"/>
  <c r="M4960" i="10"/>
  <c r="N4960" i="10"/>
  <c r="F4961" i="10"/>
  <c r="Q4960" i="10" l="1"/>
  <c r="L4961" i="10"/>
  <c r="H4961" i="10"/>
  <c r="D4962" i="10"/>
  <c r="E4962" i="10" s="1"/>
  <c r="C4963" i="10" s="1"/>
  <c r="P4961" i="10" l="1"/>
  <c r="O4961" i="10"/>
  <c r="N4961" i="10"/>
  <c r="M4961" i="10"/>
  <c r="F4962" i="10"/>
  <c r="Q4961" i="10" l="1"/>
  <c r="H4962" i="10"/>
  <c r="D4963" i="10"/>
  <c r="E4963" i="10" s="1"/>
  <c r="C4964" i="10" s="1"/>
  <c r="L4962" i="10" l="1"/>
  <c r="F4963" i="10"/>
  <c r="P4962" i="10" l="1"/>
  <c r="O4962" i="10"/>
  <c r="N4962" i="10"/>
  <c r="M4962" i="10"/>
  <c r="L4963" i="10"/>
  <c r="H4963" i="10"/>
  <c r="D4964" i="10"/>
  <c r="E4964" i="10" s="1"/>
  <c r="C4965" i="10" s="1"/>
  <c r="P4963" i="10" l="1"/>
  <c r="O4963" i="10"/>
  <c r="Q4962" i="10"/>
  <c r="N4963" i="10"/>
  <c r="M4963" i="10"/>
  <c r="F4964" i="10"/>
  <c r="Q4963" i="10" l="1"/>
  <c r="H4964" i="10"/>
  <c r="D4965" i="10"/>
  <c r="E4965" i="10" s="1"/>
  <c r="C4966" i="10" s="1"/>
  <c r="L4964" i="10" l="1"/>
  <c r="F4965" i="10"/>
  <c r="H4965" i="10" s="1"/>
  <c r="O4964" i="10" l="1"/>
  <c r="P4964" i="10"/>
  <c r="M4964" i="10"/>
  <c r="N4964" i="10"/>
  <c r="L4965" i="10"/>
  <c r="D4966" i="10"/>
  <c r="E4966" i="10" s="1"/>
  <c r="C4967" i="10" s="1"/>
  <c r="O4965" i="10" l="1"/>
  <c r="P4965" i="10"/>
  <c r="Q4964" i="10"/>
  <c r="N4965" i="10"/>
  <c r="M4965" i="10"/>
  <c r="F54" i="11"/>
  <c r="C55" i="11"/>
  <c r="F4966" i="10"/>
  <c r="Q4965" i="10" l="1"/>
  <c r="L4966" i="10"/>
  <c r="H4966" i="10"/>
  <c r="D4967" i="10"/>
  <c r="E4967" i="10" s="1"/>
  <c r="C4968" i="10" s="1"/>
  <c r="O4966" i="10" l="1"/>
  <c r="P4966" i="10"/>
  <c r="N4966" i="10"/>
  <c r="M4966" i="10"/>
  <c r="F4967" i="10"/>
  <c r="Q4966" i="10" l="1"/>
  <c r="H4967" i="10"/>
  <c r="D4968" i="10"/>
  <c r="E4968" i="10" s="1"/>
  <c r="C4969" i="10" s="1"/>
  <c r="L4967" i="10" l="1"/>
  <c r="F4968" i="10"/>
  <c r="O4967" i="10" l="1"/>
  <c r="P4967" i="10"/>
  <c r="N4967" i="10"/>
  <c r="M4967" i="10"/>
  <c r="L4968" i="10"/>
  <c r="H4968" i="10"/>
  <c r="D4969" i="10"/>
  <c r="E4969" i="10" s="1"/>
  <c r="C4970" i="10" s="1"/>
  <c r="P4968" i="10" l="1"/>
  <c r="O4968" i="10"/>
  <c r="Q4967" i="10"/>
  <c r="N4968" i="10"/>
  <c r="M4968" i="10"/>
  <c r="F4969" i="10"/>
  <c r="Q4968" i="10" l="1"/>
  <c r="H4969" i="10"/>
  <c r="D4970" i="10"/>
  <c r="E4970" i="10" s="1"/>
  <c r="C4971" i="10" s="1"/>
  <c r="L4969" i="10" l="1"/>
  <c r="F4970" i="10"/>
  <c r="H4970" i="10" s="1"/>
  <c r="O4969" i="10" l="1"/>
  <c r="P4969" i="10"/>
  <c r="M4969" i="10"/>
  <c r="N4969" i="10"/>
  <c r="L4970" i="10"/>
  <c r="D4971" i="10"/>
  <c r="E4971" i="10" s="1"/>
  <c r="C4972" i="10" s="1"/>
  <c r="P4970" i="10" l="1"/>
  <c r="O4970" i="10"/>
  <c r="Q4969" i="10"/>
  <c r="M4970" i="10"/>
  <c r="N4970" i="10"/>
  <c r="F4971" i="10"/>
  <c r="Q4970" i="10" l="1"/>
  <c r="H4971" i="10"/>
  <c r="D4972" i="10"/>
  <c r="E4972" i="10" s="1"/>
  <c r="C4973" i="10" s="1"/>
  <c r="L4971" i="10" l="1"/>
  <c r="F4972" i="10"/>
  <c r="O4971" i="10" l="1"/>
  <c r="P4971" i="10"/>
  <c r="N4971" i="10"/>
  <c r="M4971" i="10"/>
  <c r="L4972" i="10"/>
  <c r="H4972" i="10"/>
  <c r="D4973" i="10"/>
  <c r="E4973" i="10" s="1"/>
  <c r="C4974" i="10" s="1"/>
  <c r="P4972" i="10" l="1"/>
  <c r="O4972" i="10"/>
  <c r="Q4971" i="10"/>
  <c r="N4972" i="10"/>
  <c r="M4972" i="10"/>
  <c r="F4973" i="10"/>
  <c r="Q4972" i="10" l="1"/>
  <c r="H4973" i="10"/>
  <c r="D4974" i="10"/>
  <c r="E4974" i="10" s="1"/>
  <c r="C4975" i="10" s="1"/>
  <c r="L4973" i="10" l="1"/>
  <c r="F4974" i="10"/>
  <c r="H4974" i="10" s="1"/>
  <c r="O4973" i="10" l="1"/>
  <c r="P4973" i="10"/>
  <c r="M4973" i="10"/>
  <c r="N4973" i="10"/>
  <c r="L4974" i="10"/>
  <c r="D4975" i="10"/>
  <c r="E4975" i="10" s="1"/>
  <c r="C4976" i="10" s="1"/>
  <c r="P4974" i="10" l="1"/>
  <c r="O4974" i="10"/>
  <c r="Q4973" i="10"/>
  <c r="M4974" i="10"/>
  <c r="N4974" i="10"/>
  <c r="E55" i="11"/>
  <c r="D55" i="11"/>
  <c r="F4975" i="10"/>
  <c r="Q4974" i="10" l="1"/>
  <c r="L4975" i="10"/>
  <c r="H4975" i="10"/>
  <c r="D4976" i="10"/>
  <c r="E4976" i="10" s="1"/>
  <c r="C4977" i="10" s="1"/>
  <c r="O4975" i="10" l="1"/>
  <c r="P4975" i="10"/>
  <c r="N4975" i="10"/>
  <c r="M4975" i="10"/>
  <c r="F4976" i="10"/>
  <c r="Q4975" i="10" l="1"/>
  <c r="H4976" i="10"/>
  <c r="D4977" i="10"/>
  <c r="E4977" i="10" s="1"/>
  <c r="C4978" i="10" s="1"/>
  <c r="L4976" i="10" l="1"/>
  <c r="F4977" i="10"/>
  <c r="O4976" i="10" l="1"/>
  <c r="P4976" i="10"/>
  <c r="N4976" i="10"/>
  <c r="M4976" i="10"/>
  <c r="L4977" i="10"/>
  <c r="H4977" i="10"/>
  <c r="D4978" i="10"/>
  <c r="E4978" i="10" s="1"/>
  <c r="C4979" i="10" s="1"/>
  <c r="P4977" i="10" l="1"/>
  <c r="O4977" i="10"/>
  <c r="Q4976" i="10"/>
  <c r="N4977" i="10"/>
  <c r="M4977" i="10"/>
  <c r="F4978" i="10"/>
  <c r="Q4977" i="10" l="1"/>
  <c r="H4978" i="10"/>
  <c r="D4979" i="10"/>
  <c r="E4979" i="10" s="1"/>
  <c r="C4980" i="10" s="1"/>
  <c r="L4978" i="10" l="1"/>
  <c r="F4979" i="10"/>
  <c r="H4979" i="10" s="1"/>
  <c r="O4978" i="10" l="1"/>
  <c r="P4978" i="10"/>
  <c r="M4978" i="10"/>
  <c r="N4978" i="10"/>
  <c r="L4979" i="10"/>
  <c r="D4980" i="10"/>
  <c r="E4980" i="10" s="1"/>
  <c r="C4981" i="10" s="1"/>
  <c r="P4979" i="10" l="1"/>
  <c r="O4979" i="10"/>
  <c r="Q4978" i="10"/>
  <c r="M4979" i="10"/>
  <c r="N4979" i="10"/>
  <c r="F4980" i="10"/>
  <c r="Q4979" i="10" l="1"/>
  <c r="H4980" i="10"/>
  <c r="D4981" i="10"/>
  <c r="E4981" i="10" s="1"/>
  <c r="C4982" i="10" s="1"/>
  <c r="L4980" i="10" l="1"/>
  <c r="F4981" i="10"/>
  <c r="O4980" i="10" l="1"/>
  <c r="P4980" i="10"/>
  <c r="N4980" i="10"/>
  <c r="M4980" i="10"/>
  <c r="L4981" i="10"/>
  <c r="H4981" i="10"/>
  <c r="D4982" i="10"/>
  <c r="E4982" i="10" s="1"/>
  <c r="C4983" i="10" s="1"/>
  <c r="O4981" i="10" l="1"/>
  <c r="P4981" i="10"/>
  <c r="Q4980" i="10"/>
  <c r="N4981" i="10"/>
  <c r="M4981" i="10"/>
  <c r="F4982" i="10"/>
  <c r="Q4981" i="10" l="1"/>
  <c r="H4982" i="10"/>
  <c r="D4983" i="10"/>
  <c r="E4983" i="10" s="1"/>
  <c r="C4984" i="10" s="1"/>
  <c r="L4982" i="10" l="1"/>
  <c r="F4983" i="10"/>
  <c r="O4982" i="10" l="1"/>
  <c r="P4982" i="10"/>
  <c r="N4982" i="10"/>
  <c r="M4982" i="10"/>
  <c r="L4983" i="10"/>
  <c r="H4983" i="10"/>
  <c r="D4984" i="10"/>
  <c r="E4984" i="10" s="1"/>
  <c r="C4985" i="10" s="1"/>
  <c r="P4983" i="10" l="1"/>
  <c r="O4983" i="10"/>
  <c r="Q4982" i="10"/>
  <c r="N4983" i="10"/>
  <c r="M4983" i="10"/>
  <c r="F4984" i="10"/>
  <c r="Q4983" i="10" l="1"/>
  <c r="H4984" i="10"/>
  <c r="D4985" i="10"/>
  <c r="E4985" i="10" s="1"/>
  <c r="C4986" i="10" s="1"/>
  <c r="L4984" i="10" l="1"/>
  <c r="F4985" i="10"/>
  <c r="H4985" i="10" s="1"/>
  <c r="O4984" i="10" l="1"/>
  <c r="P4984" i="10"/>
  <c r="M4984" i="10"/>
  <c r="N4984" i="10"/>
  <c r="L4985" i="10"/>
  <c r="D4986" i="10"/>
  <c r="E4986" i="10" s="1"/>
  <c r="C4987" i="10" s="1"/>
  <c r="O4985" i="10" l="1"/>
  <c r="P4985" i="10"/>
  <c r="Q4984" i="10"/>
  <c r="M4985" i="10"/>
  <c r="N4985" i="10"/>
  <c r="F4986" i="10"/>
  <c r="Q4985" i="10" l="1"/>
  <c r="H4986" i="10"/>
  <c r="D4987" i="10"/>
  <c r="E4987" i="10" s="1"/>
  <c r="C4988" i="10" s="1"/>
  <c r="L4986" i="10" l="1"/>
  <c r="F4987" i="10"/>
  <c r="H4987" i="10" s="1"/>
  <c r="P4986" i="10" l="1"/>
  <c r="O4986" i="10"/>
  <c r="M4986" i="10"/>
  <c r="N4986" i="10"/>
  <c r="L4987" i="10"/>
  <c r="D4988" i="10"/>
  <c r="E4988" i="10" s="1"/>
  <c r="C4989" i="10" s="1"/>
  <c r="P4987" i="10" l="1"/>
  <c r="O4987" i="10"/>
  <c r="Q4986" i="10"/>
  <c r="M4987" i="10"/>
  <c r="N4987" i="10"/>
  <c r="F4988" i="10"/>
  <c r="Q4987" i="10" l="1"/>
  <c r="H4988" i="10"/>
  <c r="D4989" i="10"/>
  <c r="E4989" i="10" s="1"/>
  <c r="C4990" i="10" s="1"/>
  <c r="L4988" i="10" l="1"/>
  <c r="F4989" i="10"/>
  <c r="H4989" i="10" s="1"/>
  <c r="O4988" i="10" l="1"/>
  <c r="P4988" i="10"/>
  <c r="M4988" i="10"/>
  <c r="N4988" i="10"/>
  <c r="L4989" i="10"/>
  <c r="D4990" i="10"/>
  <c r="E4990" i="10" s="1"/>
  <c r="C4991" i="10" s="1"/>
  <c r="P4989" i="10" l="1"/>
  <c r="O4989" i="10"/>
  <c r="Q4988" i="10"/>
  <c r="M4989" i="10"/>
  <c r="N4989" i="10"/>
  <c r="F4990" i="10"/>
  <c r="Q4989" i="10" l="1"/>
  <c r="H4990" i="10"/>
  <c r="D4991" i="10"/>
  <c r="E4991" i="10" s="1"/>
  <c r="C4992" i="10" s="1"/>
  <c r="L4990" i="10" l="1"/>
  <c r="F4991" i="10"/>
  <c r="P4990" i="10" l="1"/>
  <c r="O4990" i="10"/>
  <c r="M4990" i="10"/>
  <c r="N4990" i="10"/>
  <c r="L4991" i="10"/>
  <c r="H4991" i="10"/>
  <c r="D4992" i="10"/>
  <c r="E4992" i="10" s="1"/>
  <c r="C4993" i="10" s="1"/>
  <c r="O4991" i="10" l="1"/>
  <c r="P4991" i="10"/>
  <c r="Q4990" i="10"/>
  <c r="N4991" i="10"/>
  <c r="M4991" i="10"/>
  <c r="F4992" i="10"/>
  <c r="Q4991" i="10" l="1"/>
  <c r="H4992" i="10"/>
  <c r="D4993" i="10"/>
  <c r="E4993" i="10" s="1"/>
  <c r="C4994" i="10" s="1"/>
  <c r="L4992" i="10" l="1"/>
  <c r="F4993" i="10"/>
  <c r="H4993" i="10" s="1"/>
  <c r="P4992" i="10" l="1"/>
  <c r="O4992" i="10"/>
  <c r="M4992" i="10"/>
  <c r="N4992" i="10"/>
  <c r="L4993" i="10"/>
  <c r="D4994" i="10"/>
  <c r="E4994" i="10" s="1"/>
  <c r="C4995" i="10" s="1"/>
  <c r="Q4992" i="10" l="1"/>
  <c r="P4993" i="10"/>
  <c r="O4993" i="10"/>
  <c r="M4993" i="10"/>
  <c r="N4993" i="10"/>
  <c r="F4994" i="10"/>
  <c r="Q4993" i="10" l="1"/>
  <c r="H4994" i="10"/>
  <c r="D4995" i="10"/>
  <c r="E4995" i="10" s="1"/>
  <c r="C4996" i="10" s="1"/>
  <c r="L4994" i="10" l="1"/>
  <c r="F4995" i="10"/>
  <c r="H4995" i="10" s="1"/>
  <c r="O4994" i="10" l="1"/>
  <c r="P4994" i="10"/>
  <c r="M4994" i="10"/>
  <c r="N4994" i="10"/>
  <c r="L4995" i="10"/>
  <c r="D4996" i="10"/>
  <c r="E4996" i="10" s="1"/>
  <c r="C4997" i="10" s="1"/>
  <c r="P4995" i="10" l="1"/>
  <c r="O4995" i="10"/>
  <c r="Q4994" i="10"/>
  <c r="N4995" i="10"/>
  <c r="M4995" i="10"/>
  <c r="F4996" i="10"/>
  <c r="Q4995" i="10" l="1"/>
  <c r="L4996" i="10"/>
  <c r="H4996" i="10"/>
  <c r="D4997" i="10"/>
  <c r="E4997" i="10" s="1"/>
  <c r="C4998" i="10" s="1"/>
  <c r="P4996" i="10" l="1"/>
  <c r="O4996" i="10"/>
  <c r="N4996" i="10"/>
  <c r="M4996" i="10"/>
  <c r="F4997" i="10"/>
  <c r="Q4996" i="10" l="1"/>
  <c r="H4997" i="10"/>
  <c r="D4998" i="10"/>
  <c r="E4998" i="10" s="1"/>
  <c r="C4999" i="10" s="1"/>
  <c r="L4997" i="10" l="1"/>
  <c r="F4998" i="10"/>
  <c r="O4997" i="10" l="1"/>
  <c r="P4997" i="10"/>
  <c r="N4997" i="10"/>
  <c r="M4997" i="10"/>
  <c r="L4998" i="10"/>
  <c r="H4998" i="10"/>
  <c r="D4999" i="10"/>
  <c r="E4999" i="10" s="1"/>
  <c r="C5000" i="10" s="1"/>
  <c r="P4998" i="10" l="1"/>
  <c r="O4998" i="10"/>
  <c r="Q4997" i="10"/>
  <c r="N4998" i="10"/>
  <c r="M4998" i="10"/>
  <c r="F4999" i="10"/>
  <c r="Q4998" i="10" l="1"/>
  <c r="H4999" i="10"/>
  <c r="D5000" i="10"/>
  <c r="E5000" i="10" s="1"/>
  <c r="C5001" i="10" s="1"/>
  <c r="L4999" i="10" l="1"/>
  <c r="F5000" i="10"/>
  <c r="H5000" i="10" s="1"/>
  <c r="O4999" i="10" l="1"/>
  <c r="P4999" i="10"/>
  <c r="M4999" i="10"/>
  <c r="N4999" i="10"/>
  <c r="L5000" i="10"/>
  <c r="D5001" i="10"/>
  <c r="E5001" i="10" s="1"/>
  <c r="C5002" i="10" s="1"/>
  <c r="P5000" i="10" l="1"/>
  <c r="O5000" i="10"/>
  <c r="Q4999" i="10"/>
  <c r="M5000" i="10"/>
  <c r="N5000" i="10"/>
  <c r="F5001" i="10"/>
  <c r="Q5000" i="10" l="1"/>
  <c r="L5001" i="10"/>
  <c r="H5001" i="10"/>
  <c r="D5002" i="10"/>
  <c r="E5002" i="10" s="1"/>
  <c r="C5003" i="10" s="1"/>
  <c r="P5001" i="10" l="1"/>
  <c r="O5001" i="10"/>
  <c r="N5001" i="10"/>
  <c r="M5001" i="10"/>
  <c r="F5002" i="10"/>
  <c r="Q5001" i="10" l="1"/>
  <c r="H5002" i="10"/>
  <c r="D5003" i="10"/>
  <c r="E5003" i="10" s="1"/>
  <c r="C5004" i="10" s="1"/>
  <c r="L5002" i="10" l="1"/>
  <c r="F5003" i="10"/>
  <c r="P5002" i="10" l="1"/>
  <c r="O5002" i="10"/>
  <c r="N5002" i="10"/>
  <c r="M5002" i="10"/>
  <c r="L5003" i="10"/>
  <c r="H5003" i="10"/>
  <c r="D5004" i="10"/>
  <c r="E5004" i="10" s="1"/>
  <c r="C5005" i="10" s="1"/>
  <c r="P5003" i="10" l="1"/>
  <c r="O5003" i="10"/>
  <c r="Q5002" i="10"/>
  <c r="N5003" i="10"/>
  <c r="M5003" i="10"/>
  <c r="F5004" i="10"/>
  <c r="Q5003" i="10" l="1"/>
  <c r="H5004" i="10"/>
  <c r="D5005" i="10"/>
  <c r="E5005" i="10" s="1"/>
  <c r="C5006" i="10" s="1"/>
  <c r="L5004" i="10" l="1"/>
  <c r="F5005" i="10"/>
  <c r="P5004" i="10" l="1"/>
  <c r="O5004" i="10"/>
  <c r="N5004" i="10"/>
  <c r="M5004" i="10"/>
  <c r="L5005" i="10"/>
  <c r="H5005" i="10"/>
  <c r="D5006" i="10"/>
  <c r="E5006" i="10" s="1"/>
  <c r="C5007" i="10" s="1"/>
  <c r="O5005" i="10" l="1"/>
  <c r="P5005" i="10"/>
  <c r="Q5004" i="10"/>
  <c r="N5005" i="10"/>
  <c r="M5005" i="10"/>
  <c r="F5006" i="10"/>
  <c r="Q5005" i="10" l="1"/>
  <c r="H5006" i="10"/>
  <c r="D5007" i="10"/>
  <c r="E5007" i="10" s="1"/>
  <c r="C5008" i="10" s="1"/>
  <c r="L5006" i="10" l="1"/>
  <c r="F5007" i="10"/>
  <c r="H5007" i="10" s="1"/>
  <c r="P5006" i="10" l="1"/>
  <c r="O5006" i="10"/>
  <c r="M5006" i="10"/>
  <c r="N5006" i="10"/>
  <c r="L5007" i="10"/>
  <c r="D5008" i="10"/>
  <c r="E5008" i="10" s="1"/>
  <c r="C5009" i="10" s="1"/>
  <c r="P5007" i="10" l="1"/>
  <c r="O5007" i="10"/>
  <c r="Q5006" i="10"/>
  <c r="M5007" i="10"/>
  <c r="N5007" i="10"/>
  <c r="F5008" i="10"/>
  <c r="Q5007" i="10" l="1"/>
  <c r="L5008" i="10"/>
  <c r="H5008" i="10"/>
  <c r="D5009" i="10"/>
  <c r="E5009" i="10" s="1"/>
  <c r="C5010" i="10" s="1"/>
  <c r="P5008" i="10" l="1"/>
  <c r="O5008" i="10"/>
  <c r="N5008" i="10"/>
  <c r="M5008" i="10"/>
  <c r="F5009" i="10"/>
  <c r="Q5008" i="10" l="1"/>
  <c r="H5009" i="10"/>
  <c r="D5010" i="10"/>
  <c r="E5010" i="10" s="1"/>
  <c r="C5011" i="10" s="1"/>
  <c r="L5009" i="10" l="1"/>
  <c r="F5010" i="10"/>
  <c r="O5009" i="10" l="1"/>
  <c r="P5009" i="10"/>
  <c r="M5009" i="10"/>
  <c r="N5009" i="10"/>
  <c r="L5010" i="10"/>
  <c r="H5010" i="10"/>
  <c r="D5011" i="10"/>
  <c r="E5011" i="10" s="1"/>
  <c r="C5012" i="10" s="1"/>
  <c r="O5010" i="10" l="1"/>
  <c r="P5010" i="10"/>
  <c r="Q5009" i="10"/>
  <c r="N5010" i="10"/>
  <c r="M5010" i="10"/>
  <c r="F5011" i="10"/>
  <c r="Q5010" i="10" l="1"/>
  <c r="H5011" i="10"/>
  <c r="D5012" i="10"/>
  <c r="E5012" i="10" s="1"/>
  <c r="C5013" i="10" s="1"/>
  <c r="L5011" i="10" l="1"/>
  <c r="F5012" i="10"/>
  <c r="H5012" i="10" s="1"/>
  <c r="P5011" i="10" l="1"/>
  <c r="O5011" i="10"/>
  <c r="M5011" i="10"/>
  <c r="N5011" i="10"/>
  <c r="L5012" i="10"/>
  <c r="D5013" i="10"/>
  <c r="E5013" i="10" s="1"/>
  <c r="C5014" i="10" s="1"/>
  <c r="P5012" i="10" l="1"/>
  <c r="O5012" i="10"/>
  <c r="Q5011" i="10"/>
  <c r="M5012" i="10"/>
  <c r="N5012" i="10"/>
  <c r="F5013" i="10"/>
  <c r="Q5012" i="10" l="1"/>
  <c r="L5013" i="10"/>
  <c r="H5013" i="10"/>
  <c r="D5014" i="10"/>
  <c r="E5014" i="10" s="1"/>
  <c r="C5015" i="10" s="1"/>
  <c r="O5013" i="10" l="1"/>
  <c r="P5013" i="10"/>
  <c r="N5013" i="10"/>
  <c r="M5013" i="10"/>
  <c r="F5014" i="10"/>
  <c r="Q5013" i="10" l="1"/>
  <c r="H5014" i="10"/>
  <c r="D5015" i="10"/>
  <c r="E5015" i="10" s="1"/>
  <c r="C5016" i="10" s="1"/>
  <c r="L5014" i="10" l="1"/>
  <c r="F5015" i="10"/>
  <c r="H5015" i="10" s="1"/>
  <c r="P5014" i="10" l="1"/>
  <c r="O5014" i="10"/>
  <c r="M5014" i="10"/>
  <c r="N5014" i="10"/>
  <c r="D5016" i="10"/>
  <c r="E5016" i="10" s="1"/>
  <c r="C5017" i="10" s="1"/>
  <c r="Q5014" i="10" l="1"/>
  <c r="L5015" i="10"/>
  <c r="F5016" i="10"/>
  <c r="P5015" i="10" l="1"/>
  <c r="O5015" i="10"/>
  <c r="M5015" i="10"/>
  <c r="N5015" i="10"/>
  <c r="L5016" i="10"/>
  <c r="H5016" i="10"/>
  <c r="D5017" i="10"/>
  <c r="E5017" i="10" s="1"/>
  <c r="C5018" i="10" s="1"/>
  <c r="P5016" i="10" l="1"/>
  <c r="O5016" i="10"/>
  <c r="Q5015" i="10"/>
  <c r="M5016" i="10"/>
  <c r="N5016" i="10"/>
  <c r="F5017" i="10"/>
  <c r="Q5016" i="10" l="1"/>
  <c r="H5017" i="10"/>
  <c r="D5018" i="10"/>
  <c r="E5018" i="10" s="1"/>
  <c r="C5019" i="10" s="1"/>
  <c r="L5017" i="10" l="1"/>
  <c r="F5018" i="10"/>
  <c r="P5017" i="10" l="1"/>
  <c r="O5017" i="10"/>
  <c r="N5017" i="10"/>
  <c r="M5017" i="10"/>
  <c r="L5018" i="10"/>
  <c r="H5018" i="10"/>
  <c r="D5019" i="10"/>
  <c r="E5019" i="10" s="1"/>
  <c r="C5020" i="10" s="1"/>
  <c r="Q5017" i="10" l="1"/>
  <c r="P5018" i="10"/>
  <c r="O5018" i="10"/>
  <c r="N5018" i="10"/>
  <c r="M5018" i="10"/>
  <c r="F5019" i="10"/>
  <c r="Q5018" i="10" l="1"/>
  <c r="H5019" i="10"/>
  <c r="D5020" i="10"/>
  <c r="E5020" i="10" s="1"/>
  <c r="C5021" i="10" s="1"/>
  <c r="L5019" i="10" l="1"/>
  <c r="F5020" i="10"/>
  <c r="O5019" i="10" l="1"/>
  <c r="P5019" i="10"/>
  <c r="N5019" i="10"/>
  <c r="M5019" i="10"/>
  <c r="L5020" i="10"/>
  <c r="H5020" i="10"/>
  <c r="D5021" i="10"/>
  <c r="E5021" i="10" s="1"/>
  <c r="C5022" i="10" s="1"/>
  <c r="O5020" i="10" l="1"/>
  <c r="P5020" i="10"/>
  <c r="Q5019" i="10"/>
  <c r="N5020" i="10"/>
  <c r="M5020" i="10"/>
  <c r="F5021" i="10"/>
  <c r="Q5020" i="10" l="1"/>
  <c r="H5021" i="10"/>
  <c r="D5022" i="10"/>
  <c r="E5022" i="10" s="1"/>
  <c r="C5023" i="10" s="1"/>
  <c r="L5021" i="10" l="1"/>
  <c r="F5022" i="10"/>
  <c r="O5021" i="10" l="1"/>
  <c r="P5021" i="10"/>
  <c r="N5021" i="10"/>
  <c r="M5021" i="10"/>
  <c r="L5022" i="10"/>
  <c r="H5022" i="10"/>
  <c r="D5023" i="10"/>
  <c r="E5023" i="10" s="1"/>
  <c r="C5024" i="10" s="1"/>
  <c r="O5022" i="10" l="1"/>
  <c r="P5022" i="10"/>
  <c r="Q5021" i="10"/>
  <c r="N5022" i="10"/>
  <c r="M5022" i="10"/>
  <c r="F5023" i="10"/>
  <c r="Q5022" i="10" l="1"/>
  <c r="H5023" i="10"/>
  <c r="D5024" i="10"/>
  <c r="E5024" i="10" s="1"/>
  <c r="C5025" i="10" s="1"/>
  <c r="L5023" i="10" l="1"/>
  <c r="F5024" i="10"/>
  <c r="P5023" i="10" l="1"/>
  <c r="O5023" i="10"/>
  <c r="M5023" i="10"/>
  <c r="N5023" i="10"/>
  <c r="L5024" i="10"/>
  <c r="H5024" i="10"/>
  <c r="D5025" i="10"/>
  <c r="E5025" i="10" s="1"/>
  <c r="C5026" i="10" s="1"/>
  <c r="O5024" i="10" l="1"/>
  <c r="P5024" i="10"/>
  <c r="Q5023" i="10"/>
  <c r="N5024" i="10"/>
  <c r="M5024" i="10"/>
  <c r="F5025" i="10"/>
  <c r="Q5024" i="10" l="1"/>
  <c r="H5025" i="10"/>
  <c r="D5026" i="10"/>
  <c r="E5026" i="10" s="1"/>
  <c r="C5027" i="10" s="1"/>
  <c r="L5025" i="10" l="1"/>
  <c r="F5026" i="10"/>
  <c r="H5026" i="10" s="1"/>
  <c r="P5025" i="10" l="1"/>
  <c r="O5025" i="10"/>
  <c r="M5025" i="10"/>
  <c r="N5025" i="10"/>
  <c r="L5026" i="10"/>
  <c r="D5027" i="10"/>
  <c r="E5027" i="10" s="1"/>
  <c r="C5028" i="10" s="1"/>
  <c r="P5026" i="10" l="1"/>
  <c r="O5026" i="10"/>
  <c r="Q5025" i="10"/>
  <c r="M5026" i="10"/>
  <c r="N5026" i="10"/>
  <c r="F5027" i="10"/>
  <c r="Q5026" i="10" l="1"/>
  <c r="H5027" i="10"/>
  <c r="D5028" i="10"/>
  <c r="E5028" i="10" s="1"/>
  <c r="C5029" i="10" s="1"/>
  <c r="L5027" i="10" l="1"/>
  <c r="F5028" i="10"/>
  <c r="P5027" i="10" l="1"/>
  <c r="O5027" i="10"/>
  <c r="M5027" i="10"/>
  <c r="N5027" i="10"/>
  <c r="L5028" i="10"/>
  <c r="H5028" i="10"/>
  <c r="D5029" i="10"/>
  <c r="E5029" i="10" s="1"/>
  <c r="C5030" i="10" s="1"/>
  <c r="P5028" i="10" l="1"/>
  <c r="O5028" i="10"/>
  <c r="Q5027" i="10"/>
  <c r="M5028" i="10"/>
  <c r="N5028" i="10"/>
  <c r="F5029" i="10"/>
  <c r="Q5028" i="10" l="1"/>
  <c r="H5029" i="10"/>
  <c r="D5030" i="10"/>
  <c r="E5030" i="10" s="1"/>
  <c r="C5031" i="10" s="1"/>
  <c r="L5029" i="10" l="1"/>
  <c r="F5030" i="10"/>
  <c r="O5029" i="10" l="1"/>
  <c r="P5029" i="10"/>
  <c r="N5029" i="10"/>
  <c r="M5029" i="10"/>
  <c r="L5030" i="10"/>
  <c r="H5030" i="10"/>
  <c r="D5031" i="10"/>
  <c r="E5031" i="10" s="1"/>
  <c r="C5032" i="10" s="1"/>
  <c r="O5030" i="10" l="1"/>
  <c r="P5030" i="10"/>
  <c r="Q5029" i="10"/>
  <c r="N5030" i="10"/>
  <c r="M5030" i="10"/>
  <c r="F5031" i="10"/>
  <c r="Q5030" i="10" l="1"/>
  <c r="H5031" i="10"/>
  <c r="D5032" i="10"/>
  <c r="E5032" i="10" s="1"/>
  <c r="C5033" i="10" s="1"/>
  <c r="L5031" i="10" l="1"/>
  <c r="F5032" i="10"/>
  <c r="P5031" i="10" l="1"/>
  <c r="O5031" i="10"/>
  <c r="M5031" i="10"/>
  <c r="N5031" i="10"/>
  <c r="L5032" i="10"/>
  <c r="H5032" i="10"/>
  <c r="D5033" i="10"/>
  <c r="E5033" i="10" s="1"/>
  <c r="C5034" i="10" s="1"/>
  <c r="O5032" i="10" l="1"/>
  <c r="P5032" i="10"/>
  <c r="Q5031" i="10"/>
  <c r="N5032" i="10"/>
  <c r="M5032" i="10"/>
  <c r="F5033" i="10"/>
  <c r="Q5032" i="10" l="1"/>
  <c r="H5033" i="10"/>
  <c r="D5034" i="10"/>
  <c r="E5034" i="10" s="1"/>
  <c r="C5035" i="10" s="1"/>
  <c r="L5033" i="10" l="1"/>
  <c r="F5034" i="10"/>
  <c r="O5033" i="10" l="1"/>
  <c r="P5033" i="10"/>
  <c r="N5033" i="10"/>
  <c r="M5033" i="10"/>
  <c r="L5034" i="10"/>
  <c r="H5034" i="10"/>
  <c r="D5035" i="10"/>
  <c r="E5035" i="10" s="1"/>
  <c r="C5036" i="10" s="1"/>
  <c r="O5034" i="10" l="1"/>
  <c r="P5034" i="10"/>
  <c r="Q5033" i="10"/>
  <c r="N5034" i="10"/>
  <c r="M5034" i="10"/>
  <c r="F5035" i="10"/>
  <c r="Q5034" i="10" l="1"/>
  <c r="H5035" i="10"/>
  <c r="D5036" i="10"/>
  <c r="E5036" i="10" s="1"/>
  <c r="C5037" i="10" s="1"/>
  <c r="L5035" i="10" l="1"/>
  <c r="F5036" i="10"/>
  <c r="P5035" i="10" l="1"/>
  <c r="O5035" i="10"/>
  <c r="N5035" i="10"/>
  <c r="M5035" i="10"/>
  <c r="L5036" i="10"/>
  <c r="H5036" i="10"/>
  <c r="D5037" i="10"/>
  <c r="E5037" i="10" s="1"/>
  <c r="C5038" i="10" s="1"/>
  <c r="O5036" i="10" l="1"/>
  <c r="P5036" i="10"/>
  <c r="Q5035" i="10"/>
  <c r="N5036" i="10"/>
  <c r="M5036" i="10"/>
  <c r="F5037" i="10"/>
  <c r="Q5036" i="10" l="1"/>
  <c r="H5037" i="10"/>
  <c r="D5038" i="10"/>
  <c r="E5038" i="10" s="1"/>
  <c r="C5039" i="10" s="1"/>
  <c r="L5037" i="10" l="1"/>
  <c r="F5038" i="10"/>
  <c r="H5038" i="10" s="1"/>
  <c r="P5037" i="10" l="1"/>
  <c r="O5037" i="10"/>
  <c r="M5037" i="10"/>
  <c r="N5037" i="10"/>
  <c r="L5038" i="10"/>
  <c r="D5039" i="10"/>
  <c r="E5039" i="10" s="1"/>
  <c r="C5040" i="10" s="1"/>
  <c r="O5038" i="10" l="1"/>
  <c r="P5038" i="10"/>
  <c r="Q5037" i="10"/>
  <c r="M5038" i="10"/>
  <c r="N5038" i="10"/>
  <c r="F5039" i="10"/>
  <c r="Q5038" i="10" l="1"/>
  <c r="L5039" i="10"/>
  <c r="H5039" i="10"/>
  <c r="D5040" i="10"/>
  <c r="E5040" i="10" s="1"/>
  <c r="C5041" i="10" s="1"/>
  <c r="P5039" i="10" l="1"/>
  <c r="O5039" i="10"/>
  <c r="N5039" i="10"/>
  <c r="M5039" i="10"/>
  <c r="F5040" i="10"/>
  <c r="Q5039" i="10" l="1"/>
  <c r="H5040" i="10"/>
  <c r="D5041" i="10"/>
  <c r="E5041" i="10" s="1"/>
  <c r="C5042" i="10" s="1"/>
  <c r="L5040" i="10" l="1"/>
  <c r="F5041" i="10"/>
  <c r="P5040" i="10" l="1"/>
  <c r="O5040" i="10"/>
  <c r="M5040" i="10"/>
  <c r="N5040" i="10"/>
  <c r="L5041" i="10"/>
  <c r="H5041" i="10"/>
  <c r="D5042" i="10"/>
  <c r="E5042" i="10" s="1"/>
  <c r="C5043" i="10" s="1"/>
  <c r="P5041" i="10" l="1"/>
  <c r="O5041" i="10"/>
  <c r="Q5040" i="10"/>
  <c r="M5041" i="10"/>
  <c r="N5041" i="10"/>
  <c r="F5042" i="10"/>
  <c r="Q5041" i="10" l="1"/>
  <c r="H5042" i="10"/>
  <c r="D5043" i="10"/>
  <c r="E5043" i="10" s="1"/>
  <c r="C5044" i="10" s="1"/>
  <c r="L5042" i="10" l="1"/>
  <c r="F5043" i="10"/>
  <c r="P5042" i="10" l="1"/>
  <c r="O5042" i="10"/>
  <c r="M5042" i="10"/>
  <c r="N5042" i="10"/>
  <c r="L5043" i="10"/>
  <c r="H5043" i="10"/>
  <c r="D5044" i="10"/>
  <c r="E5044" i="10" s="1"/>
  <c r="C5045" i="10" s="1"/>
  <c r="P5043" i="10" l="1"/>
  <c r="O5043" i="10"/>
  <c r="Q5042" i="10"/>
  <c r="N5043" i="10"/>
  <c r="M5043" i="10"/>
  <c r="F5044" i="10"/>
  <c r="Q5043" i="10" l="1"/>
  <c r="H5044" i="10"/>
  <c r="D5045" i="10"/>
  <c r="E5045" i="10" s="1"/>
  <c r="C5046" i="10" s="1"/>
  <c r="L5044" i="10" l="1"/>
  <c r="F5045" i="10"/>
  <c r="H5045" i="10" s="1"/>
  <c r="O5044" i="10" l="1"/>
  <c r="P5044" i="10"/>
  <c r="M5044" i="10"/>
  <c r="N5044" i="10"/>
  <c r="L5045" i="10"/>
  <c r="D5046" i="10"/>
  <c r="E5046" i="10" s="1"/>
  <c r="C5047" i="10" s="1"/>
  <c r="O5045" i="10" l="1"/>
  <c r="P5045" i="10"/>
  <c r="Q5044" i="10"/>
  <c r="N5045" i="10"/>
  <c r="M5045" i="10"/>
  <c r="F5046" i="10"/>
  <c r="Q5045" i="10" l="1"/>
  <c r="L5046" i="10"/>
  <c r="H5046" i="10"/>
  <c r="D5047" i="10"/>
  <c r="E5047" i="10" s="1"/>
  <c r="C5048" i="10" s="1"/>
  <c r="P5046" i="10" l="1"/>
  <c r="O5046" i="10"/>
  <c r="N5046" i="10"/>
  <c r="M5046" i="10"/>
  <c r="F5047" i="10"/>
  <c r="Q5046" i="10" l="1"/>
  <c r="H5047" i="10"/>
  <c r="D5048" i="10"/>
  <c r="E5048" i="10" s="1"/>
  <c r="C5049" i="10" s="1"/>
  <c r="L5047" i="10" l="1"/>
  <c r="F5048" i="10"/>
  <c r="P5047" i="10" l="1"/>
  <c r="O5047" i="10"/>
  <c r="M5047" i="10"/>
  <c r="N5047" i="10"/>
  <c r="L5048" i="10"/>
  <c r="H5048" i="10"/>
  <c r="D5049" i="10"/>
  <c r="E5049" i="10" s="1"/>
  <c r="C5050" i="10" s="1"/>
  <c r="Q5047" i="10" l="1"/>
  <c r="O5048" i="10"/>
  <c r="P5048" i="10"/>
  <c r="D5050" i="10"/>
  <c r="E5050" i="10" s="1"/>
  <c r="N5048" i="10"/>
  <c r="M5048" i="10"/>
  <c r="F5049" i="10"/>
  <c r="Q5048" i="10" l="1"/>
  <c r="C5051" i="10"/>
  <c r="F5050" i="10"/>
  <c r="H5049" i="10"/>
  <c r="D5051" i="10" l="1"/>
  <c r="E5051" i="10" s="1"/>
  <c r="L5049" i="10"/>
  <c r="O5049" i="10" l="1"/>
  <c r="P5049" i="10"/>
  <c r="C5052" i="10"/>
  <c r="F5051" i="10"/>
  <c r="M5049" i="10"/>
  <c r="N5049" i="10"/>
  <c r="L5050" i="10"/>
  <c r="H5050" i="10"/>
  <c r="P5050" i="10" l="1"/>
  <c r="O5050" i="10"/>
  <c r="Q5049" i="10"/>
  <c r="D5052" i="10"/>
  <c r="E5052" i="10" s="1"/>
  <c r="M5050" i="10"/>
  <c r="N5050" i="10"/>
  <c r="Q5050" i="10" l="1"/>
  <c r="C5053" i="10"/>
  <c r="F5052" i="10"/>
  <c r="H5051" i="10"/>
  <c r="D5053" i="10" l="1"/>
  <c r="E5053" i="10" s="1"/>
  <c r="F5053" i="10" s="1"/>
  <c r="L5051" i="10"/>
  <c r="P5051" i="10" l="1"/>
  <c r="O5051" i="10"/>
  <c r="M5051" i="10"/>
  <c r="N5051" i="10"/>
  <c r="L5052" i="10"/>
  <c r="H5052" i="10"/>
  <c r="C5054" i="10"/>
  <c r="O5052" i="10" l="1"/>
  <c r="P5052" i="10"/>
  <c r="Q5051" i="10"/>
  <c r="M5052" i="10"/>
  <c r="N5052" i="10"/>
  <c r="Q5052" i="10" l="1"/>
  <c r="H5053" i="10"/>
  <c r="D5054" i="10"/>
  <c r="E5054" i="10" s="1"/>
  <c r="C5055" i="10" s="1"/>
  <c r="L5053" i="10" l="1"/>
  <c r="F5054" i="10"/>
  <c r="P5053" i="10" l="1"/>
  <c r="O5053" i="10"/>
  <c r="M5053" i="10"/>
  <c r="N5053" i="10"/>
  <c r="L5054" i="10"/>
  <c r="H5054" i="10"/>
  <c r="D5055" i="10"/>
  <c r="E5055" i="10" s="1"/>
  <c r="C5056" i="10" s="1"/>
  <c r="Q5053" i="10" l="1"/>
  <c r="P5054" i="10"/>
  <c r="Q5054" i="10" s="1"/>
  <c r="O5054" i="10"/>
  <c r="M5054" i="10"/>
  <c r="N5054" i="10"/>
  <c r="F5055" i="10"/>
  <c r="H5055" i="10" l="1"/>
  <c r="D5056" i="10"/>
  <c r="E5056" i="10" s="1"/>
  <c r="C5057" i="10" s="1"/>
  <c r="L5055" i="10" l="1"/>
  <c r="F5056" i="10"/>
  <c r="O5055" i="10" l="1"/>
  <c r="P5055" i="10"/>
  <c r="N5055" i="10"/>
  <c r="M5055" i="10"/>
  <c r="L5056" i="10"/>
  <c r="H5056" i="10"/>
  <c r="D5057" i="10"/>
  <c r="E5057" i="10" s="1"/>
  <c r="C5058" i="10" s="1"/>
  <c r="Q5055" i="10" l="1"/>
  <c r="O5056" i="10"/>
  <c r="P5056" i="10"/>
  <c r="Q5056" i="10" s="1"/>
  <c r="M5056" i="10"/>
  <c r="N5056" i="10"/>
  <c r="F5057" i="10"/>
  <c r="H5057" i="10" l="1"/>
  <c r="D5058" i="10"/>
  <c r="E5058" i="10" s="1"/>
  <c r="C5059" i="10" s="1"/>
  <c r="L5057" i="10" l="1"/>
  <c r="F5058" i="10"/>
  <c r="P5057" i="10" l="1"/>
  <c r="O5057" i="10"/>
  <c r="M5057" i="10"/>
  <c r="N5057" i="10"/>
  <c r="L5058" i="10"/>
  <c r="H5058" i="10"/>
  <c r="D5059" i="10"/>
  <c r="E5059" i="10" s="1"/>
  <c r="C5060" i="10" s="1"/>
  <c r="O5058" i="10" l="1"/>
  <c r="P5058" i="10"/>
  <c r="Q5058" i="10" s="1"/>
  <c r="Q5057" i="10"/>
  <c r="M5058" i="10"/>
  <c r="N5058" i="10"/>
  <c r="F5059" i="10"/>
  <c r="H5059" i="10" l="1"/>
  <c r="D5060" i="10"/>
  <c r="E5060" i="10" s="1"/>
  <c r="C5061" i="10" s="1"/>
  <c r="L5059" i="10" l="1"/>
  <c r="F5060" i="10"/>
  <c r="O5059" i="10" l="1"/>
  <c r="P5059" i="10"/>
  <c r="Q5059" i="10" s="1"/>
  <c r="M5059" i="10"/>
  <c r="N5059" i="10"/>
  <c r="L5060" i="10"/>
  <c r="H5060" i="10"/>
  <c r="D5061" i="10"/>
  <c r="E5061" i="10" s="1"/>
  <c r="C5062" i="10" s="1"/>
  <c r="P5060" i="10" l="1"/>
  <c r="Q5060" i="10" s="1"/>
  <c r="O5060" i="10"/>
  <c r="M5060" i="10"/>
  <c r="N5060" i="10"/>
  <c r="F5061" i="10"/>
  <c r="H5061" i="10" l="1"/>
  <c r="D5062" i="10"/>
  <c r="E5062" i="10" s="1"/>
  <c r="C5063" i="10" s="1"/>
  <c r="L5061" i="10" l="1"/>
  <c r="F5062" i="10"/>
  <c r="P5061" i="10" l="1"/>
  <c r="Q5061" i="10" s="1"/>
  <c r="O5061" i="10"/>
  <c r="N5061" i="10"/>
  <c r="M5061" i="10"/>
  <c r="L5062" i="10"/>
  <c r="H5062" i="10"/>
  <c r="D5063" i="10"/>
  <c r="E5063" i="10" s="1"/>
  <c r="C5064" i="10" s="1"/>
  <c r="P5062" i="10" l="1"/>
  <c r="Q5062" i="10" s="1"/>
  <c r="O5062" i="10"/>
  <c r="M5062" i="10"/>
  <c r="N5062" i="10"/>
  <c r="F5063" i="10"/>
  <c r="H5063" i="10" l="1"/>
  <c r="D5064" i="10"/>
  <c r="E5064" i="10" s="1"/>
  <c r="C5065" i="10" s="1"/>
  <c r="L5063" i="10" l="1"/>
  <c r="F5064" i="10"/>
  <c r="O5063" i="10" l="1"/>
  <c r="P5063" i="10"/>
  <c r="Q5063" i="10" s="1"/>
  <c r="M5063" i="10"/>
  <c r="N5063" i="10"/>
  <c r="L5064" i="10"/>
  <c r="H5064" i="10"/>
  <c r="D5065" i="10"/>
  <c r="E5065" i="10" s="1"/>
  <c r="C5066" i="10" s="1"/>
  <c r="O5064" i="10" l="1"/>
  <c r="P5064" i="10"/>
  <c r="Q5064" i="10" s="1"/>
  <c r="M5064" i="10"/>
  <c r="N5064" i="10"/>
  <c r="F5065" i="10"/>
  <c r="H5065" i="10" l="1"/>
  <c r="D5066" i="10"/>
  <c r="E5066" i="10" s="1"/>
  <c r="F5066" i="10" s="1"/>
  <c r="H5066" i="10" s="1"/>
  <c r="L5065" i="10" l="1"/>
  <c r="L5066" i="10" l="1"/>
  <c r="M5066" i="10" s="1"/>
  <c r="P5065" i="10"/>
  <c r="Q5065" i="10" s="1"/>
  <c r="O5065" i="10"/>
  <c r="N5065" i="10"/>
  <c r="M5065" i="10"/>
  <c r="F55" i="11"/>
  <c r="P5066" i="10" l="1"/>
  <c r="Q5066" i="10" s="1"/>
  <c r="O5066" i="10"/>
  <c r="N5066" i="10"/>
  <c r="L5067" i="10"/>
  <c r="R69" i="10"/>
  <c r="M5067" i="10" l="1"/>
  <c r="N5067" i="10"/>
  <c r="L5068" i="10"/>
  <c r="V67" i="10"/>
  <c r="X67" i="10" s="1"/>
  <c r="U67" i="10"/>
  <c r="W67" i="10" s="1"/>
  <c r="N5068" i="10" l="1"/>
  <c r="M5068" i="10"/>
  <c r="L5069" i="10"/>
  <c r="AB67" i="10"/>
  <c r="AA67" i="10"/>
  <c r="Y67" i="10"/>
  <c r="Z67" i="10"/>
  <c r="M5069" i="10" l="1"/>
  <c r="N5069" i="10"/>
  <c r="L5070" i="10"/>
  <c r="AC67" i="10"/>
  <c r="AD67" i="10"/>
  <c r="N5070" i="10" l="1"/>
  <c r="M5070" i="10"/>
  <c r="L5071" i="10"/>
  <c r="AE67" i="10"/>
  <c r="AF67" i="10"/>
  <c r="AG67" i="10" s="1"/>
  <c r="M5071" i="10" l="1"/>
  <c r="N5071" i="10"/>
  <c r="L5072" i="10"/>
  <c r="AH67" i="10"/>
  <c r="T68" i="10"/>
  <c r="S69" i="10" l="1"/>
  <c r="R70" i="10" s="1"/>
  <c r="N5072" i="10"/>
  <c r="M5072" i="10"/>
  <c r="L5073" i="10"/>
  <c r="U68" i="10"/>
  <c r="W68" i="10" s="1"/>
  <c r="V68" i="10"/>
  <c r="X68" i="10" s="1"/>
  <c r="AJ67" i="10"/>
  <c r="M5073" i="10" l="1"/>
  <c r="N5073" i="10"/>
  <c r="L5074" i="10"/>
  <c r="AB68" i="10"/>
  <c r="AA68" i="10"/>
  <c r="AI67" i="10"/>
  <c r="G6" i="11" s="1"/>
  <c r="Y68" i="10"/>
  <c r="Z68" i="10"/>
  <c r="H6" i="11"/>
  <c r="N5074" i="10" l="1"/>
  <c r="M5074" i="10"/>
  <c r="L5075" i="10"/>
  <c r="AC68" i="10"/>
  <c r="AD68" i="10"/>
  <c r="M5075" i="10" l="1"/>
  <c r="N5075" i="10"/>
  <c r="L5076" i="10"/>
  <c r="AE68" i="10"/>
  <c r="AF68" i="10"/>
  <c r="AG68" i="10" s="1"/>
  <c r="N5076" i="10" l="1"/>
  <c r="M5076" i="10"/>
  <c r="L5077" i="10"/>
  <c r="AH68" i="10"/>
  <c r="T69" i="10"/>
  <c r="S70" i="10" l="1"/>
  <c r="R71" i="10" s="1"/>
  <c r="M5077" i="10"/>
  <c r="N5077" i="10"/>
  <c r="L5078" i="10"/>
  <c r="U69" i="10"/>
  <c r="W69" i="10" s="1"/>
  <c r="V69" i="10"/>
  <c r="X69" i="10" s="1"/>
  <c r="AJ68" i="10"/>
  <c r="AI68" i="10" s="1"/>
  <c r="N5078" i="10" l="1"/>
  <c r="M5078" i="10"/>
  <c r="L5079" i="10"/>
  <c r="AB69" i="10"/>
  <c r="AA69" i="10"/>
  <c r="Y69" i="10"/>
  <c r="Z69" i="10"/>
  <c r="M5079" i="10" l="1"/>
  <c r="N5079" i="10"/>
  <c r="L5080" i="10"/>
  <c r="AC69" i="10"/>
  <c r="AD69" i="10"/>
  <c r="N5080" i="10" l="1"/>
  <c r="M5080" i="10"/>
  <c r="L5081" i="10"/>
  <c r="AF69" i="10"/>
  <c r="AG69" i="10" s="1"/>
  <c r="AE69" i="10"/>
  <c r="M5081" i="10" l="1"/>
  <c r="N5081" i="10"/>
  <c r="L5082" i="10"/>
  <c r="AH69" i="10"/>
  <c r="T70" i="10"/>
  <c r="S71" i="10" l="1"/>
  <c r="R72" i="10" s="1"/>
  <c r="N5082" i="10"/>
  <c r="M5082" i="10"/>
  <c r="L5083" i="10"/>
  <c r="V70" i="10"/>
  <c r="X70" i="10" s="1"/>
  <c r="U70" i="10"/>
  <c r="W70" i="10" s="1"/>
  <c r="AJ69" i="10"/>
  <c r="AI69" i="10" s="1"/>
  <c r="M5083" i="10" l="1"/>
  <c r="N5083" i="10"/>
  <c r="L5084" i="10"/>
  <c r="AB70" i="10"/>
  <c r="AA70" i="10"/>
  <c r="Y70" i="10"/>
  <c r="Z70" i="10"/>
  <c r="L5085" i="10" l="1"/>
  <c r="N5084" i="10"/>
  <c r="M5084" i="10"/>
  <c r="AC70" i="10"/>
  <c r="AD70" i="10"/>
  <c r="L5086" i="10" l="1"/>
  <c r="L5087" i="10"/>
  <c r="M5085" i="10"/>
  <c r="N5085" i="10"/>
  <c r="AF70" i="10"/>
  <c r="AG70" i="10" s="1"/>
  <c r="AE70" i="10"/>
  <c r="M5087" i="10" l="1"/>
  <c r="N5087" i="10"/>
  <c r="N5086" i="10"/>
  <c r="M5086" i="10"/>
  <c r="AH70" i="10"/>
  <c r="T71" i="10"/>
  <c r="S72" i="10" l="1"/>
  <c r="R73" i="10" s="1"/>
  <c r="AJ70" i="10"/>
  <c r="AI70" i="10" s="1"/>
  <c r="V71" i="10"/>
  <c r="X71" i="10" s="1"/>
  <c r="U71" i="10"/>
  <c r="W71" i="10" s="1"/>
  <c r="AB71" i="10" l="1"/>
  <c r="Z71" i="10"/>
  <c r="Y71" i="10"/>
  <c r="AA71" i="10" s="1"/>
  <c r="AC71" i="10" l="1"/>
  <c r="AD71" i="10"/>
  <c r="AE71" i="10" l="1"/>
  <c r="AF71" i="10"/>
  <c r="AG71" i="10" s="1"/>
  <c r="T72" i="10" l="1"/>
  <c r="AH71" i="10"/>
  <c r="AJ71" i="10" s="1"/>
  <c r="AI71" i="10" s="1"/>
  <c r="V72" i="10" l="1"/>
  <c r="X72" i="10" s="1"/>
  <c r="AB72" i="10" s="1"/>
  <c r="S73" i="10"/>
  <c r="R74" i="10" s="1"/>
  <c r="U72" i="10"/>
  <c r="W72" i="10" s="1"/>
  <c r="Y72" i="10" s="1"/>
  <c r="AA72" i="10" s="1"/>
  <c r="Z72" i="10" l="1"/>
  <c r="AD72" i="10" s="1"/>
  <c r="AC72" i="10"/>
  <c r="AF72" i="10" l="1"/>
  <c r="AG72" i="10" s="1"/>
  <c r="AE72" i="10"/>
  <c r="AH72" i="10" l="1"/>
  <c r="T73" i="10"/>
  <c r="S74" i="10" l="1"/>
  <c r="R75" i="10" s="1"/>
  <c r="AJ72" i="10"/>
  <c r="AI72" i="10" s="1"/>
  <c r="U73" i="10"/>
  <c r="W73" i="10" s="1"/>
  <c r="V73" i="10"/>
  <c r="X73" i="10" s="1"/>
  <c r="AA73" i="10" l="1"/>
  <c r="Y73" i="10"/>
  <c r="Z73" i="10"/>
  <c r="AB73" i="10" s="1"/>
  <c r="AD73" i="10" l="1"/>
  <c r="AC73" i="10"/>
  <c r="AE73" i="10" l="1"/>
  <c r="AF73" i="10"/>
  <c r="AG73" i="10" s="1"/>
  <c r="AH73" i="10" l="1"/>
  <c r="AJ73" i="10" s="1"/>
  <c r="AI73" i="10" s="1"/>
  <c r="T74" i="10"/>
  <c r="S75" i="10" l="1"/>
  <c r="R76" i="10" s="1"/>
  <c r="V74" i="10"/>
  <c r="X74" i="10" s="1"/>
  <c r="U74" i="10"/>
  <c r="W74" i="10" s="1"/>
  <c r="AB74" i="10" l="1"/>
  <c r="AA74" i="10"/>
  <c r="Z74" i="10"/>
  <c r="Y74" i="10"/>
  <c r="AD74" i="10" l="1"/>
  <c r="AC74" i="10"/>
  <c r="AF74" i="10" l="1"/>
  <c r="AG74" i="10" s="1"/>
  <c r="AE74" i="10"/>
  <c r="AH74" i="10" l="1"/>
  <c r="AJ74" i="10" s="1"/>
  <c r="AI74" i="10" s="1"/>
  <c r="T75" i="10"/>
  <c r="S76" i="10" l="1"/>
  <c r="R77" i="10" s="1"/>
  <c r="V75" i="10"/>
  <c r="X75" i="10" s="1"/>
  <c r="U75" i="10"/>
  <c r="W75" i="10" s="1"/>
  <c r="Z75" i="10" l="1"/>
  <c r="AB75" i="10" s="1"/>
  <c r="Y75" i="10"/>
  <c r="AA75" i="10" s="1"/>
  <c r="AD75" i="10" l="1"/>
  <c r="AC75" i="10"/>
  <c r="AF75" i="10" l="1"/>
  <c r="AG75" i="10" s="1"/>
  <c r="AE75" i="10"/>
  <c r="AH75" i="10" l="1"/>
  <c r="AJ75" i="10" s="1"/>
  <c r="AI75" i="10" s="1"/>
  <c r="T76" i="10"/>
  <c r="S77" i="10" l="1"/>
  <c r="R78" i="10" s="1"/>
  <c r="V76" i="10"/>
  <c r="X76" i="10" s="1"/>
  <c r="U76" i="10"/>
  <c r="W76" i="10" s="1"/>
  <c r="AA76" i="10" l="1"/>
  <c r="Y76" i="10"/>
  <c r="Z76" i="10"/>
  <c r="AB76" i="10" s="1"/>
  <c r="AC76" i="10" l="1"/>
  <c r="AD76" i="10"/>
  <c r="AF76" i="10" l="1"/>
  <c r="AG76" i="10" s="1"/>
  <c r="AE76" i="10"/>
  <c r="AH76" i="10" l="1"/>
  <c r="AJ76" i="10" s="1"/>
  <c r="AI76" i="10" s="1"/>
  <c r="T77" i="10"/>
  <c r="S78" i="10" l="1"/>
  <c r="R79" i="10" s="1"/>
  <c r="U77" i="10"/>
  <c r="W77" i="10" s="1"/>
  <c r="V77" i="10"/>
  <c r="X77" i="10" s="1"/>
  <c r="Y77" i="10" l="1"/>
  <c r="Z77" i="10"/>
  <c r="AB77" i="10" s="1"/>
  <c r="AA77" i="10" l="1"/>
  <c r="AC77" i="10" s="1"/>
  <c r="AD77" i="10"/>
  <c r="AF77" i="10" l="1"/>
  <c r="AG77" i="10" s="1"/>
  <c r="AE77" i="10"/>
  <c r="AH77" i="10" l="1"/>
  <c r="AJ77" i="10" s="1"/>
  <c r="AI77" i="10" s="1"/>
  <c r="T78" i="10"/>
  <c r="S79" i="10" l="1"/>
  <c r="R80" i="10" s="1"/>
  <c r="U78" i="10"/>
  <c r="W78" i="10" s="1"/>
  <c r="V78" i="10"/>
  <c r="X78" i="10" s="1"/>
  <c r="Z78" i="10" l="1"/>
  <c r="AB78" i="10" s="1"/>
  <c r="Y78" i="10"/>
  <c r="AA78" i="10" s="1"/>
  <c r="AC78" i="10" l="1"/>
  <c r="AD78" i="10"/>
  <c r="AE78" i="10" l="1"/>
  <c r="AF78" i="10"/>
  <c r="AG78" i="10" s="1"/>
  <c r="AH78" i="10" l="1"/>
  <c r="AJ78" i="10" s="1"/>
  <c r="T79" i="10"/>
  <c r="AI78" i="10" l="1"/>
  <c r="V79" i="10"/>
  <c r="X79" i="10" s="1"/>
  <c r="Z79" i="10" s="1"/>
  <c r="AB79" i="10" s="1"/>
  <c r="S80" i="10"/>
  <c r="R81" i="10" s="1"/>
  <c r="U79" i="10"/>
  <c r="W79" i="10" s="1"/>
  <c r="Y79" i="10" s="1"/>
  <c r="AA79" i="10" l="1"/>
  <c r="AC79" i="10" s="1"/>
  <c r="AD79" i="10"/>
  <c r="AE79" i="10" l="1"/>
  <c r="AF79" i="10"/>
  <c r="AG79" i="10" s="1"/>
  <c r="T80" i="10" l="1"/>
  <c r="AH79" i="10"/>
  <c r="AJ79" i="10" s="1"/>
  <c r="AI79" i="10" s="1"/>
  <c r="V80" i="10" l="1"/>
  <c r="X80" i="10" s="1"/>
  <c r="Z80" i="10" s="1"/>
  <c r="AB80" i="10" s="1"/>
  <c r="S81" i="10"/>
  <c r="R82" i="10" s="1"/>
  <c r="U80" i="10"/>
  <c r="W80" i="10" s="1"/>
  <c r="Y80" i="10" s="1"/>
  <c r="AA80" i="10" s="1"/>
  <c r="AD80" i="10" l="1"/>
  <c r="AC80" i="10"/>
  <c r="AF80" i="10" l="1"/>
  <c r="AG80" i="10" s="1"/>
  <c r="AE80" i="10"/>
  <c r="AH80" i="10" l="1"/>
  <c r="T81" i="10"/>
  <c r="S82" i="10" l="1"/>
  <c r="R83" i="10" s="1"/>
  <c r="AJ80" i="10"/>
  <c r="AI80" i="10" s="1"/>
  <c r="U81" i="10"/>
  <c r="W81" i="10" s="1"/>
  <c r="Y81" i="10" s="1"/>
  <c r="V81" i="10"/>
  <c r="X81" i="10" s="1"/>
  <c r="AA81" i="10" l="1"/>
  <c r="AC81" i="10" s="1"/>
  <c r="Z81" i="10"/>
  <c r="AB81" i="10" s="1"/>
  <c r="AD81" i="10" l="1"/>
  <c r="AE81" i="10" s="1"/>
  <c r="AF81" i="10" l="1"/>
  <c r="AG81" i="10" s="1"/>
  <c r="T82" i="10" s="1"/>
  <c r="AH81" i="10" l="1"/>
  <c r="AJ81" i="10" s="1"/>
  <c r="AI81" i="10" s="1"/>
  <c r="S83" i="10"/>
  <c r="R84" i="10" s="1"/>
  <c r="U82" i="10"/>
  <c r="W82" i="10" s="1"/>
  <c r="V82" i="10"/>
  <c r="X82" i="10" s="1"/>
  <c r="Z82" i="10" s="1"/>
  <c r="AB82" i="10" l="1"/>
  <c r="AD82" i="10" s="1"/>
  <c r="Y82" i="10"/>
  <c r="AA82" i="10" s="1"/>
  <c r="AC82" i="10" l="1"/>
  <c r="AE82" i="10" l="1"/>
  <c r="AF82" i="10"/>
  <c r="AG82" i="10" s="1"/>
  <c r="AH82" i="10" l="1"/>
  <c r="T83" i="10"/>
  <c r="S84" i="10" l="1"/>
  <c r="R85" i="10" s="1"/>
  <c r="AJ82" i="10"/>
  <c r="AI82" i="10" s="1"/>
  <c r="V83" i="10"/>
  <c r="X83" i="10" s="1"/>
  <c r="Z83" i="10" s="1"/>
  <c r="U83" i="10"/>
  <c r="W83" i="10" s="1"/>
  <c r="Y83" i="10" s="1"/>
  <c r="AB83" i="10" l="1"/>
  <c r="AD83" i="10" s="1"/>
  <c r="AA83" i="10"/>
  <c r="AC83" i="10" s="1"/>
  <c r="AF83" i="10" l="1"/>
  <c r="AG83" i="10" s="1"/>
  <c r="AE83" i="10"/>
  <c r="AH83" i="10" l="1"/>
  <c r="T84" i="10"/>
  <c r="S85" i="10" l="1"/>
  <c r="R86" i="10" s="1"/>
  <c r="AJ83" i="10"/>
  <c r="AI83" i="10" s="1"/>
  <c r="U84" i="10"/>
  <c r="W84" i="10" s="1"/>
  <c r="V84" i="10"/>
  <c r="X84" i="10" s="1"/>
  <c r="Z84" i="10" s="1"/>
  <c r="AB84" i="10" l="1"/>
  <c r="AD84" i="10" s="1"/>
  <c r="Y84" i="10"/>
  <c r="AA84" i="10" s="1"/>
  <c r="AC84" i="10" l="1"/>
  <c r="AE84" i="10" l="1"/>
  <c r="AF84" i="10"/>
  <c r="AG84" i="10" s="1"/>
  <c r="AH84" i="10" l="1"/>
  <c r="T85" i="10"/>
  <c r="S86" i="10" l="1"/>
  <c r="R87" i="10" s="1"/>
  <c r="AJ84" i="10"/>
  <c r="AI84" i="10" s="1"/>
  <c r="U85" i="10"/>
  <c r="W85" i="10" s="1"/>
  <c r="V85" i="10"/>
  <c r="X85" i="10" s="1"/>
  <c r="Z85" i="10" s="1"/>
  <c r="AB85" i="10" l="1"/>
  <c r="AD85" i="10" s="1"/>
  <c r="Y85" i="10"/>
  <c r="AA85" i="10" s="1"/>
  <c r="AC85" i="10" l="1"/>
  <c r="AE85" i="10" l="1"/>
  <c r="AF85" i="10"/>
  <c r="AG85" i="10" s="1"/>
  <c r="AH85" i="10" l="1"/>
  <c r="T86" i="10"/>
  <c r="S87" i="10" l="1"/>
  <c r="R88" i="10" s="1"/>
  <c r="AJ85" i="10"/>
  <c r="AI85" i="10" s="1"/>
  <c r="U86" i="10"/>
  <c r="W86" i="10" s="1"/>
  <c r="V86" i="10"/>
  <c r="X86" i="10" s="1"/>
  <c r="Z86" i="10" s="1"/>
  <c r="AB86" i="10" l="1"/>
  <c r="AD86" i="10" s="1"/>
  <c r="Y86" i="10"/>
  <c r="AA86" i="10" s="1"/>
  <c r="AC86" i="10" l="1"/>
  <c r="AF86" i="10" l="1"/>
  <c r="AG86" i="10" s="1"/>
  <c r="AE86" i="10"/>
  <c r="AH86" i="10" l="1"/>
  <c r="T87" i="10"/>
  <c r="S88" i="10" l="1"/>
  <c r="R89" i="10" s="1"/>
  <c r="AJ86" i="10"/>
  <c r="AI86" i="10" s="1"/>
  <c r="V87" i="10"/>
  <c r="X87" i="10" s="1"/>
  <c r="U87" i="10"/>
  <c r="W87" i="10" s="1"/>
  <c r="Y87" i="10" l="1"/>
  <c r="AA87" i="10" s="1"/>
  <c r="Z87" i="10"/>
  <c r="AB87" i="10" s="1"/>
  <c r="AD87" i="10" l="1"/>
  <c r="AC87" i="10"/>
  <c r="AF87" i="10" l="1"/>
  <c r="AG87" i="10" s="1"/>
  <c r="AE87" i="10"/>
  <c r="AH87" i="10" l="1"/>
  <c r="T88" i="10"/>
  <c r="S89" i="10" l="1"/>
  <c r="R90" i="10" s="1"/>
  <c r="AJ87" i="10"/>
  <c r="AI87" i="10" s="1"/>
  <c r="V88" i="10"/>
  <c r="X88" i="10" s="1"/>
  <c r="U88" i="10"/>
  <c r="W88" i="10" s="1"/>
  <c r="Y88" i="10" l="1"/>
  <c r="AA88" i="10" s="1"/>
  <c r="Z88" i="10"/>
  <c r="AB88" i="10" s="1"/>
  <c r="AD88" i="10" l="1"/>
  <c r="AC88" i="10"/>
  <c r="AE88" i="10" l="1"/>
  <c r="AF88" i="10"/>
  <c r="AG88" i="10" s="1"/>
  <c r="AH88" i="10" l="1"/>
  <c r="T89" i="10"/>
  <c r="S90" i="10" l="1"/>
  <c r="R91" i="10" s="1"/>
  <c r="AJ88" i="10"/>
  <c r="AI88" i="10" s="1"/>
  <c r="U89" i="10"/>
  <c r="W89" i="10" s="1"/>
  <c r="Y89" i="10" s="1"/>
  <c r="V89" i="10"/>
  <c r="X89" i="10" s="1"/>
  <c r="Z89" i="10" s="1"/>
  <c r="AB89" i="10" l="1"/>
  <c r="AD89" i="10" s="1"/>
  <c r="AA89" i="10"/>
  <c r="AC89" i="10" s="1"/>
  <c r="AF89" i="10" l="1"/>
  <c r="AG89" i="10" s="1"/>
  <c r="AE89" i="10"/>
  <c r="AH89" i="10" l="1"/>
  <c r="AJ89" i="10" s="1"/>
  <c r="T90" i="10"/>
  <c r="AI89" i="10" l="1"/>
  <c r="S91" i="10"/>
  <c r="R92" i="10" s="1"/>
  <c r="V90" i="10"/>
  <c r="X90" i="10" s="1"/>
  <c r="Z90" i="10" s="1"/>
  <c r="U90" i="10"/>
  <c r="W90" i="10" s="1"/>
  <c r="Y90" i="10" s="1"/>
  <c r="AB90" i="10" l="1"/>
  <c r="AD90" i="10" s="1"/>
  <c r="AA90" i="10"/>
  <c r="AC90" i="10" s="1"/>
  <c r="AF90" i="10" l="1"/>
  <c r="AG90" i="10" s="1"/>
  <c r="AE90" i="10"/>
  <c r="AH90" i="10" l="1"/>
  <c r="AJ90" i="10" s="1"/>
  <c r="AI90" i="10" s="1"/>
  <c r="T91" i="10"/>
  <c r="S92" i="10" l="1"/>
  <c r="R93" i="10" s="1"/>
  <c r="U91" i="10"/>
  <c r="W91" i="10" s="1"/>
  <c r="Y91" i="10" s="1"/>
  <c r="V91" i="10"/>
  <c r="X91" i="10" s="1"/>
  <c r="Z91" i="10" s="1"/>
  <c r="AB91" i="10" l="1"/>
  <c r="AD91" i="10" s="1"/>
  <c r="AA91" i="10"/>
  <c r="AC91" i="10" s="1"/>
  <c r="AE91" i="10" l="1"/>
  <c r="AF91" i="10"/>
  <c r="AG91" i="10" s="1"/>
  <c r="T92" i="10" l="1"/>
  <c r="U92" i="10" s="1"/>
  <c r="W92" i="10" s="1"/>
  <c r="Y92" i="10" s="1"/>
  <c r="AH91" i="10"/>
  <c r="AJ91" i="10" s="1"/>
  <c r="AI91" i="10" s="1"/>
  <c r="S93" i="10" l="1"/>
  <c r="R94" i="10" s="1"/>
  <c r="V92" i="10"/>
  <c r="X92" i="10" s="1"/>
  <c r="Z92" i="10" s="1"/>
  <c r="AA92" i="10"/>
  <c r="AC92" i="10" s="1"/>
  <c r="AB92" i="10" l="1"/>
  <c r="AD92" i="10" s="1"/>
  <c r="AF92" i="10" s="1"/>
  <c r="AG92" i="10" s="1"/>
  <c r="AE92" i="10" l="1"/>
  <c r="AH92" i="10"/>
  <c r="T93" i="10"/>
  <c r="S94" i="10" l="1"/>
  <c r="R95" i="10" s="1"/>
  <c r="AJ92" i="10"/>
  <c r="AI92" i="10" s="1"/>
  <c r="V93" i="10"/>
  <c r="X93" i="10" s="1"/>
  <c r="Z93" i="10" s="1"/>
  <c r="U93" i="10"/>
  <c r="W93" i="10" s="1"/>
  <c r="Y93" i="10" s="1"/>
  <c r="AB93" i="10" l="1"/>
  <c r="AD93" i="10" s="1"/>
  <c r="AA93" i="10"/>
  <c r="AC93" i="10" s="1"/>
  <c r="AF93" i="10" l="1"/>
  <c r="AG93" i="10" s="1"/>
  <c r="AE93" i="10"/>
  <c r="AH93" i="10" l="1"/>
  <c r="T94" i="10"/>
  <c r="S95" i="10" l="1"/>
  <c r="R96" i="10" s="1"/>
  <c r="AJ93" i="10"/>
  <c r="AI93" i="10" s="1"/>
  <c r="V94" i="10"/>
  <c r="X94" i="10" s="1"/>
  <c r="Z94" i="10" s="1"/>
  <c r="U94" i="10"/>
  <c r="W94" i="10" s="1"/>
  <c r="Y94" i="10" s="1"/>
  <c r="AB94" i="10" l="1"/>
  <c r="AD94" i="10" s="1"/>
  <c r="AA94" i="10"/>
  <c r="AC94" i="10" s="1"/>
  <c r="AF94" i="10" l="1"/>
  <c r="AG94" i="10" s="1"/>
  <c r="AE94" i="10"/>
  <c r="T95" i="10" l="1"/>
  <c r="AH94" i="10"/>
  <c r="S96" i="10" l="1"/>
  <c r="R97" i="10" s="1"/>
  <c r="AJ94" i="10"/>
  <c r="AI94" i="10" s="1"/>
  <c r="V95" i="10"/>
  <c r="X95" i="10" s="1"/>
  <c r="Z95" i="10" s="1"/>
  <c r="U95" i="10"/>
  <c r="W95" i="10" s="1"/>
  <c r="AB95" i="10" l="1"/>
  <c r="AD95" i="10" s="1"/>
  <c r="Y95" i="10"/>
  <c r="AA95" i="10" s="1"/>
  <c r="AC95" i="10" l="1"/>
  <c r="AF95" i="10" l="1"/>
  <c r="AG95" i="10" s="1"/>
  <c r="AE95" i="10"/>
  <c r="AH95" i="10" l="1"/>
  <c r="T96" i="10"/>
  <c r="S97" i="10" l="1"/>
  <c r="R98" i="10" s="1"/>
  <c r="AJ95" i="10"/>
  <c r="AI95" i="10" s="1"/>
  <c r="U96" i="10"/>
  <c r="W96" i="10" s="1"/>
  <c r="Y96" i="10" s="1"/>
  <c r="V96" i="10"/>
  <c r="X96" i="10" s="1"/>
  <c r="Z96" i="10" s="1"/>
  <c r="AB96" i="10" l="1"/>
  <c r="AD96" i="10" s="1"/>
  <c r="AA96" i="10"/>
  <c r="AC96" i="10" s="1"/>
  <c r="AE96" i="10" l="1"/>
  <c r="AF96" i="10"/>
  <c r="AG96" i="10" s="1"/>
  <c r="AH96" i="10" l="1"/>
  <c r="T97" i="10"/>
  <c r="S98" i="10" l="1"/>
  <c r="R99" i="10" s="1"/>
  <c r="AJ96" i="10"/>
  <c r="AI96" i="10" s="1"/>
  <c r="V97" i="10"/>
  <c r="X97" i="10" s="1"/>
  <c r="Z97" i="10" s="1"/>
  <c r="U97" i="10"/>
  <c r="W97" i="10" s="1"/>
  <c r="Y97" i="10" s="1"/>
  <c r="AB97" i="10" l="1"/>
  <c r="AD97" i="10" s="1"/>
  <c r="AA97" i="10"/>
  <c r="AC97" i="10" s="1"/>
  <c r="AE97" i="10" l="1"/>
  <c r="AF97" i="10"/>
  <c r="AG97" i="10" s="1"/>
  <c r="AH97" i="10" l="1"/>
  <c r="AJ97" i="10" s="1"/>
  <c r="AI97" i="10" s="1"/>
  <c r="T98" i="10"/>
  <c r="S99" i="10" l="1"/>
  <c r="R100" i="10" s="1"/>
  <c r="U98" i="10"/>
  <c r="W98" i="10" s="1"/>
  <c r="Y98" i="10" s="1"/>
  <c r="V98" i="10"/>
  <c r="X98" i="10" s="1"/>
  <c r="Z98" i="10" s="1"/>
  <c r="AB98" i="10" l="1"/>
  <c r="AD98" i="10" s="1"/>
  <c r="AA98" i="10"/>
  <c r="AC98" i="10" s="1"/>
  <c r="AE98" i="10" l="1"/>
  <c r="AF98" i="10"/>
  <c r="AG98" i="10" s="1"/>
  <c r="AH98" i="10" l="1"/>
  <c r="AJ98" i="10" s="1"/>
  <c r="AI98" i="10" s="1"/>
  <c r="T99" i="10"/>
  <c r="S100" i="10" l="1"/>
  <c r="R101" i="10" s="1"/>
  <c r="U99" i="10"/>
  <c r="W99" i="10" s="1"/>
  <c r="Y99" i="10" s="1"/>
  <c r="V99" i="10"/>
  <c r="X99" i="10" s="1"/>
  <c r="Z99" i="10" s="1"/>
  <c r="AB99" i="10" l="1"/>
  <c r="AD99" i="10" s="1"/>
  <c r="AA99" i="10"/>
  <c r="AC99" i="10" s="1"/>
  <c r="AE99" i="10" l="1"/>
  <c r="AF99" i="10"/>
  <c r="AG99" i="10" s="1"/>
  <c r="T100" i="10" l="1"/>
  <c r="V100" i="10" s="1"/>
  <c r="X100" i="10" s="1"/>
  <c r="Z100" i="10" s="1"/>
  <c r="AH99" i="10"/>
  <c r="S101" i="10" l="1"/>
  <c r="R102" i="10" s="1"/>
  <c r="U100" i="10"/>
  <c r="W100" i="10" s="1"/>
  <c r="Y100" i="10" s="1"/>
  <c r="AB100" i="10"/>
  <c r="AD100" i="10" s="1"/>
  <c r="AJ99" i="10"/>
  <c r="AI99" i="10" s="1"/>
  <c r="AA100" i="10" l="1"/>
  <c r="AC100" i="10" s="1"/>
  <c r="AE100" i="10" s="1"/>
  <c r="AF100" i="10" l="1"/>
  <c r="AG100" i="10" s="1"/>
  <c r="AH100" i="10" s="1"/>
  <c r="T101" i="10" l="1"/>
  <c r="V101" i="10" s="1"/>
  <c r="X101" i="10" s="1"/>
  <c r="Z101" i="10" s="1"/>
  <c r="AJ100" i="10"/>
  <c r="AI100" i="10" s="1"/>
  <c r="S102" i="10" l="1"/>
  <c r="R103" i="10" s="1"/>
  <c r="U101" i="10"/>
  <c r="W101" i="10" s="1"/>
  <c r="Y101" i="10" s="1"/>
  <c r="AB101" i="10"/>
  <c r="AD101" i="10" s="1"/>
  <c r="AA101" i="10" l="1"/>
  <c r="AC101" i="10" s="1"/>
  <c r="AE101" i="10" s="1"/>
  <c r="AF101" i="10" l="1"/>
  <c r="AG101" i="10" s="1"/>
  <c r="T102" i="10" s="1"/>
  <c r="AH101" i="10" l="1"/>
  <c r="AJ101" i="10" s="1"/>
  <c r="AI101" i="10" s="1"/>
  <c r="S103" i="10"/>
  <c r="R104" i="10" s="1"/>
  <c r="V102" i="10"/>
  <c r="X102" i="10" s="1"/>
  <c r="Z102" i="10" s="1"/>
  <c r="U102" i="10"/>
  <c r="W102" i="10" s="1"/>
  <c r="Y102" i="10" s="1"/>
  <c r="AB102" i="10" l="1"/>
  <c r="AD102" i="10" s="1"/>
  <c r="AA102" i="10"/>
  <c r="AC102" i="10" s="1"/>
  <c r="AF102" i="10" l="1"/>
  <c r="AG102" i="10" s="1"/>
  <c r="AE102" i="10"/>
  <c r="T103" i="10" l="1"/>
  <c r="AH102" i="10"/>
  <c r="S104" i="10" l="1"/>
  <c r="R105" i="10" s="1"/>
  <c r="AJ102" i="10"/>
  <c r="AI102" i="10" s="1"/>
  <c r="V103" i="10"/>
  <c r="X103" i="10" s="1"/>
  <c r="U103" i="10"/>
  <c r="W103" i="10" s="1"/>
  <c r="Y103" i="10" s="1"/>
  <c r="AA103" i="10" l="1"/>
  <c r="AC103" i="10" s="1"/>
  <c r="Z103" i="10"/>
  <c r="AB103" i="10" s="1"/>
  <c r="AD103" i="10" l="1"/>
  <c r="AE103" i="10" s="1"/>
  <c r="AF103" i="10" l="1"/>
  <c r="AG103" i="10" s="1"/>
  <c r="AH103" i="10" s="1"/>
  <c r="T104" i="10" l="1"/>
  <c r="AJ103" i="10"/>
  <c r="AI103" i="10" s="1"/>
  <c r="S105" i="10" l="1"/>
  <c r="R106" i="10" s="1"/>
  <c r="U104" i="10"/>
  <c r="W104" i="10" s="1"/>
  <c r="Y104" i="10" s="1"/>
  <c r="V104" i="10"/>
  <c r="X104" i="10" s="1"/>
  <c r="Z104" i="10" s="1"/>
  <c r="AB104" i="10" s="1"/>
  <c r="AA104" i="10" l="1"/>
  <c r="AC104" i="10" s="1"/>
  <c r="AD104" i="10"/>
  <c r="AE104" i="10" l="1"/>
  <c r="AF104" i="10"/>
  <c r="AG104" i="10" s="1"/>
  <c r="AH104" i="10" s="1"/>
  <c r="T105" i="10" l="1"/>
  <c r="AJ104" i="10"/>
  <c r="AI104" i="10" s="1"/>
  <c r="S106" i="10" l="1"/>
  <c r="R107" i="10" s="1"/>
  <c r="U105" i="10"/>
  <c r="W105" i="10" s="1"/>
  <c r="Y105" i="10" s="1"/>
  <c r="V105" i="10"/>
  <c r="X105" i="10" s="1"/>
  <c r="Z105" i="10" s="1"/>
  <c r="AB105" i="10" l="1"/>
  <c r="AD105" i="10" s="1"/>
  <c r="AA105" i="10"/>
  <c r="AC105" i="10" s="1"/>
  <c r="AE105" i="10" l="1"/>
  <c r="AF105" i="10"/>
  <c r="AG105" i="10" s="1"/>
  <c r="AH105" i="10" s="1"/>
  <c r="T106" i="10" l="1"/>
  <c r="AJ105" i="10"/>
  <c r="AI105" i="10" s="1"/>
  <c r="S107" i="10" l="1"/>
  <c r="R108" i="10" s="1"/>
  <c r="V106" i="10"/>
  <c r="X106" i="10" s="1"/>
  <c r="Z106" i="10" s="1"/>
  <c r="U106" i="10"/>
  <c r="W106" i="10" s="1"/>
  <c r="Y106" i="10" s="1"/>
  <c r="AB106" i="10" l="1"/>
  <c r="AD106" i="10" s="1"/>
  <c r="AA106" i="10"/>
  <c r="AC106" i="10" s="1"/>
  <c r="AF106" i="10" l="1"/>
  <c r="AG106" i="10" s="1"/>
  <c r="T107" i="10" s="1"/>
  <c r="AE106" i="10"/>
  <c r="AH106" i="10" l="1"/>
  <c r="AJ106" i="10" s="1"/>
  <c r="AI106" i="10" s="1"/>
  <c r="S108" i="10"/>
  <c r="R109" i="10" s="1"/>
  <c r="V107" i="10"/>
  <c r="X107" i="10" s="1"/>
  <c r="Z107" i="10" s="1"/>
  <c r="U107" i="10"/>
  <c r="W107" i="10" s="1"/>
  <c r="Y107" i="10" s="1"/>
  <c r="AB107" i="10" l="1"/>
  <c r="AD107" i="10" s="1"/>
  <c r="AA107" i="10"/>
  <c r="AC107" i="10" s="1"/>
  <c r="AE107" i="10" l="1"/>
  <c r="AF107" i="10"/>
  <c r="AG107" i="10" s="1"/>
  <c r="T108" i="10" l="1"/>
  <c r="AH107" i="10"/>
  <c r="S109" i="10" l="1"/>
  <c r="R110" i="10" s="1"/>
  <c r="AJ107" i="10"/>
  <c r="AI107" i="10" s="1"/>
  <c r="U108" i="10"/>
  <c r="W108" i="10" s="1"/>
  <c r="Y108" i="10" s="1"/>
  <c r="V108" i="10"/>
  <c r="X108" i="10" s="1"/>
  <c r="Z108" i="10" s="1"/>
  <c r="AB108" i="10" l="1"/>
  <c r="AD108" i="10" s="1"/>
  <c r="AA108" i="10"/>
  <c r="AC108" i="10" s="1"/>
  <c r="AF108" i="10" l="1"/>
  <c r="AG108" i="10" s="1"/>
  <c r="AE108" i="10"/>
  <c r="AH108" i="10" l="1"/>
  <c r="T109" i="10"/>
  <c r="S110" i="10" l="1"/>
  <c r="R111" i="10" s="1"/>
  <c r="AJ108" i="10"/>
  <c r="AI108" i="10" s="1"/>
  <c r="V109" i="10"/>
  <c r="X109" i="10" s="1"/>
  <c r="Z109" i="10" s="1"/>
  <c r="U109" i="10"/>
  <c r="W109" i="10" s="1"/>
  <c r="Y109" i="10" s="1"/>
  <c r="AB109" i="10" l="1"/>
  <c r="AD109" i="10" s="1"/>
  <c r="AA109" i="10"/>
  <c r="AC109" i="10" s="1"/>
  <c r="AF109" i="10" l="1"/>
  <c r="AG109" i="10" s="1"/>
  <c r="AE109" i="10"/>
  <c r="T110" i="10" l="1"/>
  <c r="AH109" i="10"/>
  <c r="S111" i="10" l="1"/>
  <c r="R112" i="10" s="1"/>
  <c r="AJ109" i="10"/>
  <c r="AI109" i="10" s="1"/>
  <c r="V110" i="10"/>
  <c r="X110" i="10" s="1"/>
  <c r="Z110" i="10" s="1"/>
  <c r="U110" i="10"/>
  <c r="W110" i="10" s="1"/>
  <c r="Y110" i="10" s="1"/>
  <c r="AB110" i="10" l="1"/>
  <c r="AD110" i="10" s="1"/>
  <c r="AA110" i="10"/>
  <c r="AC110" i="10" s="1"/>
  <c r="AF110" i="10" l="1"/>
  <c r="AG110" i="10" s="1"/>
  <c r="AE110" i="10"/>
  <c r="T111" i="10" l="1"/>
  <c r="AH110" i="10"/>
  <c r="S112" i="10" l="1"/>
  <c r="R113" i="10" s="1"/>
  <c r="AJ110" i="10"/>
  <c r="AI110" i="10" s="1"/>
  <c r="V111" i="10"/>
  <c r="X111" i="10" s="1"/>
  <c r="Z111" i="10" s="1"/>
  <c r="U111" i="10"/>
  <c r="W111" i="10" s="1"/>
  <c r="Y111" i="10" s="1"/>
  <c r="AB111" i="10" l="1"/>
  <c r="AD111" i="10" s="1"/>
  <c r="AA111" i="10"/>
  <c r="AC111" i="10" s="1"/>
  <c r="AE111" i="10" l="1"/>
  <c r="AF111" i="10"/>
  <c r="AG111" i="10" s="1"/>
  <c r="T112" i="10" l="1"/>
  <c r="AH111" i="10"/>
  <c r="S113" i="10" l="1"/>
  <c r="R114" i="10" s="1"/>
  <c r="AJ111" i="10"/>
  <c r="AI111" i="10" s="1"/>
  <c r="V112" i="10"/>
  <c r="X112" i="10" s="1"/>
  <c r="Z112" i="10" s="1"/>
  <c r="U112" i="10"/>
  <c r="W112" i="10" s="1"/>
  <c r="Y112" i="10" s="1"/>
  <c r="AB112" i="10" l="1"/>
  <c r="AD112" i="10" s="1"/>
  <c r="AA112" i="10"/>
  <c r="AC112" i="10" s="1"/>
  <c r="AE112" i="10" l="1"/>
  <c r="AF112" i="10"/>
  <c r="AG112" i="10" s="1"/>
  <c r="T113" i="10" l="1"/>
  <c r="AH112" i="10"/>
  <c r="S114" i="10" l="1"/>
  <c r="R115" i="10" s="1"/>
  <c r="AJ112" i="10"/>
  <c r="AI112" i="10" s="1"/>
  <c r="U113" i="10"/>
  <c r="W113" i="10" s="1"/>
  <c r="Y113" i="10" s="1"/>
  <c r="V113" i="10"/>
  <c r="X113" i="10" s="1"/>
  <c r="Z113" i="10" s="1"/>
  <c r="AB113" i="10" l="1"/>
  <c r="AD113" i="10" s="1"/>
  <c r="AA113" i="10"/>
  <c r="AC113" i="10" s="1"/>
  <c r="AF113" i="10" l="1"/>
  <c r="AG113" i="10" s="1"/>
  <c r="AE113" i="10"/>
  <c r="T114" i="10" l="1"/>
  <c r="AH113" i="10"/>
  <c r="S115" i="10" l="1"/>
  <c r="R116" i="10" s="1"/>
  <c r="AJ113" i="10"/>
  <c r="AI113" i="10" s="1"/>
  <c r="V114" i="10"/>
  <c r="X114" i="10" s="1"/>
  <c r="Z114" i="10" s="1"/>
  <c r="U114" i="10"/>
  <c r="W114" i="10" s="1"/>
  <c r="Y114" i="10" s="1"/>
  <c r="AB114" i="10" l="1"/>
  <c r="AD114" i="10" s="1"/>
  <c r="AA114" i="10"/>
  <c r="AC114" i="10" s="1"/>
  <c r="AF114" i="10" l="1"/>
  <c r="AG114" i="10" s="1"/>
  <c r="AE114" i="10"/>
  <c r="AH114" i="10" l="1"/>
  <c r="T115" i="10"/>
  <c r="S116" i="10" l="1"/>
  <c r="R117" i="10" s="1"/>
  <c r="AJ114" i="10"/>
  <c r="AI114" i="10" s="1"/>
  <c r="U115" i="10"/>
  <c r="W115" i="10" s="1"/>
  <c r="Y115" i="10" s="1"/>
  <c r="V115" i="10"/>
  <c r="X115" i="10" s="1"/>
  <c r="Z115" i="10" s="1"/>
  <c r="AB115" i="10" l="1"/>
  <c r="AD115" i="10" s="1"/>
  <c r="AA115" i="10"/>
  <c r="AC115" i="10" s="1"/>
  <c r="AE115" i="10" l="1"/>
  <c r="AF115" i="10"/>
  <c r="AG115" i="10" s="1"/>
  <c r="T116" i="10" l="1"/>
  <c r="AH115" i="10"/>
  <c r="S117" i="10" l="1"/>
  <c r="R118" i="10" s="1"/>
  <c r="AJ115" i="10"/>
  <c r="AI115" i="10" s="1"/>
  <c r="U116" i="10"/>
  <c r="W116" i="10" s="1"/>
  <c r="Y116" i="10" s="1"/>
  <c r="V116" i="10"/>
  <c r="X116" i="10" s="1"/>
  <c r="Z116" i="10" s="1"/>
  <c r="AB116" i="10" l="1"/>
  <c r="AD116" i="10" s="1"/>
  <c r="AA116" i="10"/>
  <c r="AC116" i="10" s="1"/>
  <c r="AF116" i="10" l="1"/>
  <c r="AG116" i="10" s="1"/>
  <c r="AE116" i="10"/>
  <c r="T117" i="10" l="1"/>
  <c r="AH116" i="10"/>
  <c r="S118" i="10" l="1"/>
  <c r="R119" i="10" s="1"/>
  <c r="AJ116" i="10"/>
  <c r="AI116" i="10" s="1"/>
  <c r="V117" i="10"/>
  <c r="X117" i="10" s="1"/>
  <c r="Z117" i="10" s="1"/>
  <c r="U117" i="10"/>
  <c r="W117" i="10" s="1"/>
  <c r="Y117" i="10" s="1"/>
  <c r="AB117" i="10" l="1"/>
  <c r="AD117" i="10" s="1"/>
  <c r="AA117" i="10"/>
  <c r="AC117" i="10" s="1"/>
  <c r="AE117" i="10" l="1"/>
  <c r="AF117" i="10"/>
  <c r="AG117" i="10" s="1"/>
  <c r="AH117" i="10" l="1"/>
  <c r="T118" i="10"/>
  <c r="S119" i="10" l="1"/>
  <c r="R120" i="10" s="1"/>
  <c r="AJ117" i="10"/>
  <c r="AI117" i="10" s="1"/>
  <c r="U118" i="10"/>
  <c r="W118" i="10" s="1"/>
  <c r="Y118" i="10" s="1"/>
  <c r="V118" i="10"/>
  <c r="X118" i="10" s="1"/>
  <c r="Z118" i="10" s="1"/>
  <c r="AB118" i="10" l="1"/>
  <c r="AD118" i="10" s="1"/>
  <c r="AA118" i="10"/>
  <c r="AC118" i="10" s="1"/>
  <c r="AE118" i="10" l="1"/>
  <c r="AF118" i="10"/>
  <c r="AG118" i="10" s="1"/>
  <c r="AH118" i="10" l="1"/>
  <c r="T119" i="10"/>
  <c r="S120" i="10" l="1"/>
  <c r="R121" i="10" s="1"/>
  <c r="AJ118" i="10"/>
  <c r="AI118" i="10" s="1"/>
  <c r="U119" i="10"/>
  <c r="W119" i="10" s="1"/>
  <c r="Y119" i="10" s="1"/>
  <c r="V119" i="10"/>
  <c r="X119" i="10" s="1"/>
  <c r="Z119" i="10" s="1"/>
  <c r="AB119" i="10" l="1"/>
  <c r="AD119" i="10" s="1"/>
  <c r="AA119" i="10"/>
  <c r="AC119" i="10" s="1"/>
  <c r="AF119" i="10" l="1"/>
  <c r="AG119" i="10" s="1"/>
  <c r="AE119" i="10"/>
  <c r="T120" i="10" l="1"/>
  <c r="AH119" i="10"/>
  <c r="S121" i="10" l="1"/>
  <c r="R122" i="10" s="1"/>
  <c r="AJ119" i="10"/>
  <c r="AI119" i="10" s="1"/>
  <c r="V120" i="10"/>
  <c r="X120" i="10" s="1"/>
  <c r="Z120" i="10" s="1"/>
  <c r="U120" i="10"/>
  <c r="W120" i="10" s="1"/>
  <c r="Y120" i="10" s="1"/>
  <c r="AB120" i="10" l="1"/>
  <c r="AD120" i="10" s="1"/>
  <c r="AA120" i="10"/>
  <c r="AC120" i="10" s="1"/>
  <c r="AE120" i="10" l="1"/>
  <c r="AF120" i="10"/>
  <c r="AG120" i="10" s="1"/>
  <c r="AH120" i="10" l="1"/>
  <c r="T121" i="10"/>
  <c r="S122" i="10" l="1"/>
  <c r="R123" i="10" s="1"/>
  <c r="AJ120" i="10"/>
  <c r="AI120" i="10" s="1"/>
  <c r="V121" i="10"/>
  <c r="X121" i="10" s="1"/>
  <c r="Z121" i="10" s="1"/>
  <c r="U121" i="10"/>
  <c r="W121" i="10" s="1"/>
  <c r="Y121" i="10" s="1"/>
  <c r="AB121" i="10" l="1"/>
  <c r="AD121" i="10" s="1"/>
  <c r="AA121" i="10"/>
  <c r="AC121" i="10" s="1"/>
  <c r="AF121" i="10" l="1"/>
  <c r="AG121" i="10" s="1"/>
  <c r="AE121" i="10"/>
  <c r="T122" i="10" l="1"/>
  <c r="AH121" i="10"/>
  <c r="S123" i="10" l="1"/>
  <c r="R124" i="10" s="1"/>
  <c r="AJ121" i="10"/>
  <c r="AI121" i="10" s="1"/>
  <c r="U122" i="10"/>
  <c r="W122" i="10" s="1"/>
  <c r="Y122" i="10" s="1"/>
  <c r="V122" i="10"/>
  <c r="X122" i="10" s="1"/>
  <c r="Z122" i="10" s="1"/>
  <c r="AB122" i="10" l="1"/>
  <c r="AD122" i="10" s="1"/>
  <c r="AA122" i="10"/>
  <c r="AC122" i="10" s="1"/>
  <c r="AE122" i="10" l="1"/>
  <c r="AF122" i="10"/>
  <c r="AG122" i="10" s="1"/>
  <c r="T123" i="10" l="1"/>
  <c r="AH122" i="10"/>
  <c r="S124" i="10" l="1"/>
  <c r="R125" i="10" s="1"/>
  <c r="AJ122" i="10"/>
  <c r="AI122" i="10" s="1"/>
  <c r="V123" i="10"/>
  <c r="X123" i="10" s="1"/>
  <c r="Z123" i="10" s="1"/>
  <c r="U123" i="10"/>
  <c r="W123" i="10" s="1"/>
  <c r="Y123" i="10" s="1"/>
  <c r="AB123" i="10" l="1"/>
  <c r="AD123" i="10" s="1"/>
  <c r="AA123" i="10"/>
  <c r="AC123" i="10" s="1"/>
  <c r="AE123" i="10" l="1"/>
  <c r="AF123" i="10"/>
  <c r="AG123" i="10" s="1"/>
  <c r="AH123" i="10" l="1"/>
  <c r="T124" i="10"/>
  <c r="S125" i="10" l="1"/>
  <c r="R126" i="10" s="1"/>
  <c r="AJ123" i="10"/>
  <c r="AI123" i="10" s="1"/>
  <c r="U124" i="10"/>
  <c r="W124" i="10" s="1"/>
  <c r="Y124" i="10" s="1"/>
  <c r="V124" i="10"/>
  <c r="X124" i="10" s="1"/>
  <c r="Z124" i="10" s="1"/>
  <c r="AB124" i="10" l="1"/>
  <c r="AD124" i="10" s="1"/>
  <c r="AA124" i="10"/>
  <c r="AC124" i="10" s="1"/>
  <c r="AF124" i="10" l="1"/>
  <c r="AG124" i="10" s="1"/>
  <c r="AE124" i="10"/>
  <c r="AH124" i="10" l="1"/>
  <c r="T125" i="10"/>
  <c r="S126" i="10" l="1"/>
  <c r="R127" i="10" s="1"/>
  <c r="AJ124" i="10"/>
  <c r="AI124" i="10" s="1"/>
  <c r="U125" i="10"/>
  <c r="W125" i="10" s="1"/>
  <c r="Y125" i="10" s="1"/>
  <c r="V125" i="10"/>
  <c r="X125" i="10" s="1"/>
  <c r="Z125" i="10" s="1"/>
  <c r="AB125" i="10" l="1"/>
  <c r="AD125" i="10" s="1"/>
  <c r="AA125" i="10"/>
  <c r="AC125" i="10" s="1"/>
  <c r="AF125" i="10" l="1"/>
  <c r="AG125" i="10" s="1"/>
  <c r="AE125" i="10"/>
  <c r="T126" i="10" l="1"/>
  <c r="AH125" i="10"/>
  <c r="S127" i="10" l="1"/>
  <c r="R128" i="10" s="1"/>
  <c r="AJ125" i="10"/>
  <c r="AI125" i="10" s="1"/>
  <c r="V126" i="10"/>
  <c r="X126" i="10" s="1"/>
  <c r="Z126" i="10" s="1"/>
  <c r="U126" i="10"/>
  <c r="W126" i="10" s="1"/>
  <c r="Y126" i="10" s="1"/>
  <c r="AB126" i="10" l="1"/>
  <c r="AD126" i="10" s="1"/>
  <c r="AA126" i="10"/>
  <c r="AC126" i="10" s="1"/>
  <c r="AF126" i="10" l="1"/>
  <c r="AG126" i="10" s="1"/>
  <c r="AE126" i="10"/>
  <c r="T127" i="10" l="1"/>
  <c r="AH126" i="10"/>
  <c r="S128" i="10" l="1"/>
  <c r="R129" i="10" s="1"/>
  <c r="AJ126" i="10"/>
  <c r="AI126" i="10" s="1"/>
  <c r="V127" i="10"/>
  <c r="X127" i="10" s="1"/>
  <c r="Z127" i="10" s="1"/>
  <c r="U127" i="10"/>
  <c r="W127" i="10" s="1"/>
  <c r="Y127" i="10" s="1"/>
  <c r="AB127" i="10" l="1"/>
  <c r="AD127" i="10" s="1"/>
  <c r="AA127" i="10"/>
  <c r="AC127" i="10" s="1"/>
  <c r="AF127" i="10" l="1"/>
  <c r="AG127" i="10" s="1"/>
  <c r="AE127" i="10"/>
  <c r="T128" i="10" l="1"/>
  <c r="AH127" i="10"/>
  <c r="S129" i="10" l="1"/>
  <c r="R130" i="10" s="1"/>
  <c r="AJ127" i="10"/>
  <c r="AI127" i="10" s="1"/>
  <c r="U128" i="10"/>
  <c r="W128" i="10" s="1"/>
  <c r="Y128" i="10" s="1"/>
  <c r="V128" i="10"/>
  <c r="X128" i="10" s="1"/>
  <c r="Z128" i="10" s="1"/>
  <c r="AB128" i="10" l="1"/>
  <c r="AD128" i="10" s="1"/>
  <c r="AA128" i="10"/>
  <c r="AC128" i="10" s="1"/>
  <c r="AF128" i="10" l="1"/>
  <c r="AG128" i="10" s="1"/>
  <c r="AE128" i="10"/>
  <c r="T129" i="10" l="1"/>
  <c r="AH128" i="10"/>
  <c r="S130" i="10" l="1"/>
  <c r="R131" i="10" s="1"/>
  <c r="AJ128" i="10"/>
  <c r="AI128" i="10" s="1"/>
  <c r="U129" i="10"/>
  <c r="W129" i="10" s="1"/>
  <c r="Y129" i="10" s="1"/>
  <c r="V129" i="10"/>
  <c r="X129" i="10" s="1"/>
  <c r="Z129" i="10" s="1"/>
  <c r="AB129" i="10" l="1"/>
  <c r="AD129" i="10" s="1"/>
  <c r="AA129" i="10"/>
  <c r="AC129" i="10" s="1"/>
  <c r="AE129" i="10" l="1"/>
  <c r="AF129" i="10"/>
  <c r="AG129" i="10" s="1"/>
  <c r="T130" i="10" l="1"/>
  <c r="AH129" i="10"/>
  <c r="S131" i="10" l="1"/>
  <c r="R132" i="10" s="1"/>
  <c r="U130" i="10"/>
  <c r="W130" i="10" s="1"/>
  <c r="Y130" i="10" s="1"/>
  <c r="V130" i="10"/>
  <c r="X130" i="10" s="1"/>
  <c r="Z130" i="10" s="1"/>
  <c r="AJ129" i="10"/>
  <c r="AI129" i="10" s="1"/>
  <c r="AB130" i="10" l="1"/>
  <c r="AD130" i="10" s="1"/>
  <c r="AA130" i="10"/>
  <c r="AC130" i="10" s="1"/>
  <c r="AE130" i="10" l="1"/>
  <c r="AF130" i="10"/>
  <c r="AG130" i="10" s="1"/>
  <c r="AH130" i="10" s="1"/>
  <c r="T131" i="10" l="1"/>
  <c r="AJ130" i="10"/>
  <c r="AI130" i="10" s="1"/>
  <c r="S132" i="10" l="1"/>
  <c r="R133" i="10" s="1"/>
  <c r="V131" i="10"/>
  <c r="X131" i="10" s="1"/>
  <c r="Z131" i="10" s="1"/>
  <c r="U131" i="10"/>
  <c r="W131" i="10" s="1"/>
  <c r="Y131" i="10" s="1"/>
  <c r="AB131" i="10" l="1"/>
  <c r="AD131" i="10" s="1"/>
  <c r="AA131" i="10"/>
  <c r="AC131" i="10" s="1"/>
  <c r="AE131" i="10" l="1"/>
  <c r="AF131" i="10"/>
  <c r="AG131" i="10" s="1"/>
  <c r="AH131" i="10" s="1"/>
  <c r="T132" i="10" l="1"/>
  <c r="AJ131" i="10"/>
  <c r="AI131" i="10" s="1"/>
  <c r="S133" i="10" l="1"/>
  <c r="R134" i="10" s="1"/>
  <c r="U132" i="10"/>
  <c r="W132" i="10" s="1"/>
  <c r="Y132" i="10" s="1"/>
  <c r="V132" i="10"/>
  <c r="X132" i="10" s="1"/>
  <c r="Z132" i="10" s="1"/>
  <c r="AB132" i="10" l="1"/>
  <c r="AD132" i="10" s="1"/>
  <c r="AA132" i="10"/>
  <c r="AC132" i="10" s="1"/>
  <c r="AE132" i="10" l="1"/>
  <c r="AF132" i="10"/>
  <c r="AG132" i="10" s="1"/>
  <c r="AH132" i="10" s="1"/>
  <c r="T133" i="10" l="1"/>
  <c r="AJ132" i="10"/>
  <c r="AI132" i="10" s="1"/>
  <c r="S134" i="10" l="1"/>
  <c r="R135" i="10" s="1"/>
  <c r="V133" i="10"/>
  <c r="X133" i="10" s="1"/>
  <c r="Z133" i="10" s="1"/>
  <c r="U133" i="10"/>
  <c r="W133" i="10" s="1"/>
  <c r="Y133" i="10" s="1"/>
  <c r="AB133" i="10" l="1"/>
  <c r="AD133" i="10" s="1"/>
  <c r="AA133" i="10"/>
  <c r="AC133" i="10" s="1"/>
  <c r="AF133" i="10" l="1"/>
  <c r="AG133" i="10" s="1"/>
  <c r="T134" i="10" s="1"/>
  <c r="AE133" i="10"/>
  <c r="AH133" i="10" l="1"/>
  <c r="AJ133" i="10" s="1"/>
  <c r="AI133" i="10" s="1"/>
  <c r="S135" i="10"/>
  <c r="R136" i="10" s="1"/>
  <c r="U134" i="10"/>
  <c r="W134" i="10" s="1"/>
  <c r="Y134" i="10" s="1"/>
  <c r="V134" i="10"/>
  <c r="X134" i="10" s="1"/>
  <c r="Z134" i="10" s="1"/>
  <c r="AB134" i="10" l="1"/>
  <c r="AD134" i="10" s="1"/>
  <c r="AA134" i="10"/>
  <c r="AC134" i="10" s="1"/>
  <c r="AF134" i="10" l="1"/>
  <c r="AG134" i="10" s="1"/>
  <c r="AE134" i="10"/>
  <c r="AH134" i="10" l="1"/>
  <c r="AJ134" i="10" s="1"/>
  <c r="AI134" i="10" s="1"/>
  <c r="T135" i="10"/>
  <c r="S136" i="10" l="1"/>
  <c r="R137" i="10" s="1"/>
  <c r="U135" i="10"/>
  <c r="W135" i="10" s="1"/>
  <c r="Y135" i="10" s="1"/>
  <c r="V135" i="10"/>
  <c r="X135" i="10" s="1"/>
  <c r="Z135" i="10" s="1"/>
  <c r="AB135" i="10" l="1"/>
  <c r="AD135" i="10" s="1"/>
  <c r="AA135" i="10"/>
  <c r="AC135" i="10" s="1"/>
  <c r="AE135" i="10" l="1"/>
  <c r="AF135" i="10"/>
  <c r="AG135" i="10" s="1"/>
  <c r="AH135" i="10" l="1"/>
  <c r="AJ135" i="10" s="1"/>
  <c r="AI135" i="10" s="1"/>
  <c r="T136" i="10"/>
  <c r="S137" i="10" l="1"/>
  <c r="R138" i="10" s="1"/>
  <c r="U136" i="10"/>
  <c r="W136" i="10" s="1"/>
  <c r="Y136" i="10" s="1"/>
  <c r="V136" i="10"/>
  <c r="X136" i="10" s="1"/>
  <c r="Z136" i="10" s="1"/>
  <c r="AB136" i="10" l="1"/>
  <c r="AD136" i="10" s="1"/>
  <c r="AA136" i="10"/>
  <c r="AC136" i="10" s="1"/>
  <c r="AF136" i="10" l="1"/>
  <c r="AG136" i="10" s="1"/>
  <c r="AE136" i="10"/>
  <c r="AH136" i="10" l="1"/>
  <c r="AJ136" i="10" s="1"/>
  <c r="AI136" i="10" s="1"/>
  <c r="T137" i="10"/>
  <c r="S138" i="10" l="1"/>
  <c r="R139" i="10" s="1"/>
  <c r="V137" i="10"/>
  <c r="X137" i="10" s="1"/>
  <c r="Z137" i="10" s="1"/>
  <c r="U137" i="10"/>
  <c r="W137" i="10" s="1"/>
  <c r="Y137" i="10" s="1"/>
  <c r="AB137" i="10" l="1"/>
  <c r="AD137" i="10" s="1"/>
  <c r="AA137" i="10"/>
  <c r="AC137" i="10" s="1"/>
  <c r="AE137" i="10" l="1"/>
  <c r="AF137" i="10"/>
  <c r="AG137" i="10" s="1"/>
  <c r="AH137" i="10" l="1"/>
  <c r="AJ137" i="10" s="1"/>
  <c r="AI137" i="10" s="1"/>
  <c r="T138" i="10"/>
  <c r="S139" i="10" l="1"/>
  <c r="R140" i="10" s="1"/>
  <c r="V138" i="10"/>
  <c r="X138" i="10" s="1"/>
  <c r="Z138" i="10" s="1"/>
  <c r="U138" i="10"/>
  <c r="W138" i="10" s="1"/>
  <c r="Y138" i="10" s="1"/>
  <c r="AB138" i="10" l="1"/>
  <c r="AD138" i="10" s="1"/>
  <c r="AA138" i="10"/>
  <c r="AC138" i="10" s="1"/>
  <c r="AE138" i="10" l="1"/>
  <c r="AF138" i="10"/>
  <c r="AG138" i="10" s="1"/>
  <c r="AH138" i="10" l="1"/>
  <c r="AJ138" i="10" s="1"/>
  <c r="AI138" i="10" s="1"/>
  <c r="T139" i="10"/>
  <c r="S140" i="10" l="1"/>
  <c r="R141" i="10" s="1"/>
  <c r="U139" i="10"/>
  <c r="W139" i="10" s="1"/>
  <c r="Y139" i="10" s="1"/>
  <c r="V139" i="10"/>
  <c r="X139" i="10" s="1"/>
  <c r="Z139" i="10" s="1"/>
  <c r="AB139" i="10" l="1"/>
  <c r="AD139" i="10" s="1"/>
  <c r="AA139" i="10"/>
  <c r="AC139" i="10" s="1"/>
  <c r="AF139" i="10" l="1"/>
  <c r="AG139" i="10" s="1"/>
  <c r="AE139" i="10"/>
  <c r="T140" i="10" l="1"/>
  <c r="AH139" i="10"/>
  <c r="AJ139" i="10" s="1"/>
  <c r="AI139" i="10" s="1"/>
  <c r="S141" i="10" l="1"/>
  <c r="R142" i="10" s="1"/>
  <c r="V140" i="10"/>
  <c r="X140" i="10" s="1"/>
  <c r="Z140" i="10" s="1"/>
  <c r="U140" i="10"/>
  <c r="W140" i="10" s="1"/>
  <c r="Y140" i="10" s="1"/>
  <c r="AB140" i="10" l="1"/>
  <c r="AD140" i="10" s="1"/>
  <c r="AA140" i="10"/>
  <c r="AC140" i="10" s="1"/>
  <c r="AF140" i="10" l="1"/>
  <c r="AG140" i="10" s="1"/>
  <c r="AH140" i="10" s="1"/>
  <c r="AE140" i="10"/>
  <c r="T141" i="10" l="1"/>
  <c r="V141" i="10" s="1"/>
  <c r="X141" i="10" s="1"/>
  <c r="Z141" i="10" s="1"/>
  <c r="AJ140" i="10"/>
  <c r="AI140" i="10" s="1"/>
  <c r="S142" i="10" l="1"/>
  <c r="R143" i="10" s="1"/>
  <c r="U141" i="10"/>
  <c r="W141" i="10" s="1"/>
  <c r="Y141" i="10" s="1"/>
  <c r="AB141" i="10"/>
  <c r="AD141" i="10" s="1"/>
  <c r="AA141" i="10" l="1"/>
  <c r="AC141" i="10" s="1"/>
  <c r="AF141" i="10" s="1"/>
  <c r="AG141" i="10" s="1"/>
  <c r="AE141" i="10" l="1"/>
  <c r="AH141" i="10"/>
  <c r="T142" i="10"/>
  <c r="S143" i="10" l="1"/>
  <c r="R144" i="10" s="1"/>
  <c r="AJ141" i="10"/>
  <c r="AI141" i="10" s="1"/>
  <c r="V142" i="10"/>
  <c r="X142" i="10" s="1"/>
  <c r="Z142" i="10" s="1"/>
  <c r="U142" i="10"/>
  <c r="W142" i="10" s="1"/>
  <c r="Y142" i="10" s="1"/>
  <c r="AB142" i="10" l="1"/>
  <c r="AD142" i="10" s="1"/>
  <c r="AA142" i="10"/>
  <c r="AC142" i="10" s="1"/>
  <c r="AF142" i="10" l="1"/>
  <c r="AG142" i="10" s="1"/>
  <c r="AE142" i="10"/>
  <c r="T143" i="10" l="1"/>
  <c r="AH142" i="10"/>
  <c r="S144" i="10" l="1"/>
  <c r="R145" i="10" s="1"/>
  <c r="AJ142" i="10"/>
  <c r="AI142" i="10" s="1"/>
  <c r="U143" i="10"/>
  <c r="W143" i="10" s="1"/>
  <c r="Y143" i="10" s="1"/>
  <c r="V143" i="10"/>
  <c r="X143" i="10" s="1"/>
  <c r="Z143" i="10" s="1"/>
  <c r="AB143" i="10" l="1"/>
  <c r="AD143" i="10" s="1"/>
  <c r="AA143" i="10"/>
  <c r="AC143" i="10" s="1"/>
  <c r="AF143" i="10" l="1"/>
  <c r="AG143" i="10" s="1"/>
  <c r="AE143" i="10"/>
  <c r="AH143" i="10" l="1"/>
  <c r="T144" i="10"/>
  <c r="S145" i="10" l="1"/>
  <c r="R146" i="10" s="1"/>
  <c r="V144" i="10"/>
  <c r="X144" i="10" s="1"/>
  <c r="Z144" i="10" s="1"/>
  <c r="U144" i="10"/>
  <c r="W144" i="10" s="1"/>
  <c r="Y144" i="10" s="1"/>
  <c r="AJ143" i="10"/>
  <c r="AI143" i="10" s="1"/>
  <c r="AB144" i="10" l="1"/>
  <c r="AD144" i="10" s="1"/>
  <c r="AA144" i="10"/>
  <c r="AC144" i="10" s="1"/>
  <c r="AE144" i="10" l="1"/>
  <c r="AF144" i="10"/>
  <c r="AG144" i="10" s="1"/>
  <c r="AH144" i="10" l="1"/>
  <c r="T145" i="10"/>
  <c r="S146" i="10" l="1"/>
  <c r="R147" i="10" s="1"/>
  <c r="AJ144" i="10"/>
  <c r="AI144" i="10" s="1"/>
  <c r="U145" i="10"/>
  <c r="W145" i="10" s="1"/>
  <c r="Y145" i="10" s="1"/>
  <c r="V145" i="10"/>
  <c r="X145" i="10" s="1"/>
  <c r="Z145" i="10" s="1"/>
  <c r="AB145" i="10" l="1"/>
  <c r="AD145" i="10" s="1"/>
  <c r="AA145" i="10"/>
  <c r="AC145" i="10" s="1"/>
  <c r="AE145" i="10" l="1"/>
  <c r="AF145" i="10"/>
  <c r="AG145" i="10" s="1"/>
  <c r="AH145" i="10" l="1"/>
  <c r="T146" i="10"/>
  <c r="S147" i="10" l="1"/>
  <c r="R148" i="10" s="1"/>
  <c r="AJ145" i="10"/>
  <c r="AI145" i="10" s="1"/>
  <c r="U146" i="10"/>
  <c r="W146" i="10" s="1"/>
  <c r="Y146" i="10" s="1"/>
  <c r="V146" i="10"/>
  <c r="X146" i="10" s="1"/>
  <c r="Z146" i="10" s="1"/>
  <c r="AB146" i="10" l="1"/>
  <c r="AD146" i="10" s="1"/>
  <c r="AA146" i="10"/>
  <c r="AC146" i="10" s="1"/>
  <c r="AF146" i="10" l="1"/>
  <c r="AG146" i="10" s="1"/>
  <c r="AE146" i="10"/>
  <c r="AH146" i="10" l="1"/>
  <c r="T147" i="10"/>
  <c r="S148" i="10" l="1"/>
  <c r="R149" i="10" s="1"/>
  <c r="AJ146" i="10"/>
  <c r="AI146" i="10" s="1"/>
  <c r="V147" i="10"/>
  <c r="X147" i="10" s="1"/>
  <c r="Z147" i="10" s="1"/>
  <c r="U147" i="10"/>
  <c r="W147" i="10" s="1"/>
  <c r="Y147" i="10" s="1"/>
  <c r="AB147" i="10" l="1"/>
  <c r="AD147" i="10" s="1"/>
  <c r="AA147" i="10"/>
  <c r="AC147" i="10" s="1"/>
  <c r="AF147" i="10" l="1"/>
  <c r="AG147" i="10" s="1"/>
  <c r="AE147" i="10"/>
  <c r="AH147" i="10" l="1"/>
  <c r="T148" i="10"/>
  <c r="S149" i="10" l="1"/>
  <c r="R150" i="10" s="1"/>
  <c r="AJ147" i="10"/>
  <c r="AI147" i="10" s="1"/>
  <c r="V148" i="10"/>
  <c r="X148" i="10" s="1"/>
  <c r="Z148" i="10" s="1"/>
  <c r="U148" i="10"/>
  <c r="W148" i="10" s="1"/>
  <c r="Y148" i="10" s="1"/>
  <c r="AB148" i="10" l="1"/>
  <c r="AD148" i="10" s="1"/>
  <c r="AA148" i="10"/>
  <c r="AC148" i="10" s="1"/>
  <c r="AF148" i="10" l="1"/>
  <c r="AG148" i="10" s="1"/>
  <c r="AE148" i="10"/>
  <c r="T149" i="10" l="1"/>
  <c r="AH148" i="10"/>
  <c r="S150" i="10" l="1"/>
  <c r="R151" i="10" s="1"/>
  <c r="AJ148" i="10"/>
  <c r="AI148" i="10" s="1"/>
  <c r="V149" i="10"/>
  <c r="X149" i="10" s="1"/>
  <c r="Z149" i="10" s="1"/>
  <c r="U149" i="10"/>
  <c r="W149" i="10" s="1"/>
  <c r="Y149" i="10" s="1"/>
  <c r="AB149" i="10" l="1"/>
  <c r="AD149" i="10" s="1"/>
  <c r="AA149" i="10"/>
  <c r="AC149" i="10" s="1"/>
  <c r="AF149" i="10" l="1"/>
  <c r="AG149" i="10" s="1"/>
  <c r="AE149" i="10"/>
  <c r="T150" i="10" l="1"/>
  <c r="AH149" i="10"/>
  <c r="S151" i="10" l="1"/>
  <c r="R152" i="10" s="1"/>
  <c r="AJ149" i="10"/>
  <c r="AI149" i="10" s="1"/>
  <c r="V150" i="10"/>
  <c r="X150" i="10" s="1"/>
  <c r="Z150" i="10" s="1"/>
  <c r="U150" i="10"/>
  <c r="W150" i="10" s="1"/>
  <c r="Y150" i="10" s="1"/>
  <c r="AB150" i="10" l="1"/>
  <c r="AD150" i="10" s="1"/>
  <c r="AA150" i="10"/>
  <c r="AC150" i="10" s="1"/>
  <c r="AF150" i="10" l="1"/>
  <c r="AG150" i="10" s="1"/>
  <c r="AE150" i="10"/>
  <c r="AH150" i="10" l="1"/>
  <c r="T151" i="10"/>
  <c r="S152" i="10" l="1"/>
  <c r="R153" i="10" s="1"/>
  <c r="AJ150" i="10"/>
  <c r="AI150" i="10" s="1"/>
  <c r="V151" i="10"/>
  <c r="X151" i="10" s="1"/>
  <c r="Z151" i="10" s="1"/>
  <c r="U151" i="10"/>
  <c r="W151" i="10" s="1"/>
  <c r="Y151" i="10" s="1"/>
  <c r="AB151" i="10" l="1"/>
  <c r="AD151" i="10" s="1"/>
  <c r="AA151" i="10"/>
  <c r="AC151" i="10" s="1"/>
  <c r="AE151" i="10" l="1"/>
  <c r="AF151" i="10"/>
  <c r="AG151" i="10" s="1"/>
  <c r="AH151" i="10" l="1"/>
  <c r="T152" i="10"/>
  <c r="S153" i="10" l="1"/>
  <c r="R154" i="10" s="1"/>
  <c r="AJ151" i="10"/>
  <c r="AI151" i="10" s="1"/>
  <c r="U152" i="10"/>
  <c r="W152" i="10" s="1"/>
  <c r="Y152" i="10" s="1"/>
  <c r="V152" i="10"/>
  <c r="X152" i="10" s="1"/>
  <c r="Z152" i="10" s="1"/>
  <c r="AB152" i="10" l="1"/>
  <c r="AD152" i="10" s="1"/>
  <c r="AA152" i="10"/>
  <c r="AC152" i="10" s="1"/>
  <c r="AE152" i="10" l="1"/>
  <c r="AF152" i="10"/>
  <c r="AG152" i="10" s="1"/>
  <c r="AH152" i="10" l="1"/>
  <c r="T153" i="10"/>
  <c r="S154" i="10" l="1"/>
  <c r="R155" i="10" s="1"/>
  <c r="AJ152" i="10"/>
  <c r="AI152" i="10" s="1"/>
  <c r="U153" i="10"/>
  <c r="W153" i="10" s="1"/>
  <c r="Y153" i="10" s="1"/>
  <c r="V153" i="10"/>
  <c r="X153" i="10" s="1"/>
  <c r="Z153" i="10" s="1"/>
  <c r="AB153" i="10" l="1"/>
  <c r="AD153" i="10" s="1"/>
  <c r="AA153" i="10"/>
  <c r="AC153" i="10" s="1"/>
  <c r="AE153" i="10" l="1"/>
  <c r="AF153" i="10"/>
  <c r="AG153" i="10" s="1"/>
  <c r="T154" i="10" l="1"/>
  <c r="AH153" i="10"/>
  <c r="S155" i="10" l="1"/>
  <c r="R156" i="10" s="1"/>
  <c r="U154" i="10"/>
  <c r="W154" i="10" s="1"/>
  <c r="Y154" i="10" s="1"/>
  <c r="V154" i="10"/>
  <c r="X154" i="10" s="1"/>
  <c r="Z154" i="10" s="1"/>
  <c r="AJ153" i="10"/>
  <c r="AI153" i="10" s="1"/>
  <c r="AB154" i="10" l="1"/>
  <c r="AD154" i="10" s="1"/>
  <c r="AA154" i="10"/>
  <c r="AC154" i="10" s="1"/>
  <c r="AF154" i="10" l="1"/>
  <c r="AG154" i="10" s="1"/>
  <c r="T155" i="10" s="1"/>
  <c r="AE154" i="10"/>
  <c r="AH154" i="10" l="1"/>
  <c r="AJ154" i="10" s="1"/>
  <c r="AI154" i="10" s="1"/>
  <c r="S156" i="10"/>
  <c r="R157" i="10" s="1"/>
  <c r="U155" i="10"/>
  <c r="W155" i="10" s="1"/>
  <c r="Y155" i="10" s="1"/>
  <c r="V155" i="10"/>
  <c r="X155" i="10" s="1"/>
  <c r="Z155" i="10" s="1"/>
  <c r="AB155" i="10" l="1"/>
  <c r="AD155" i="10" s="1"/>
  <c r="AA155" i="10"/>
  <c r="AC155" i="10" s="1"/>
  <c r="AE155" i="10" l="1"/>
  <c r="AF155" i="10"/>
  <c r="AG155" i="10" s="1"/>
  <c r="AH155" i="10" l="1"/>
  <c r="AJ155" i="10" s="1"/>
  <c r="AI155" i="10" s="1"/>
  <c r="T156" i="10"/>
  <c r="S157" i="10" l="1"/>
  <c r="R158" i="10" s="1"/>
  <c r="V156" i="10"/>
  <c r="X156" i="10" s="1"/>
  <c r="Z156" i="10" s="1"/>
  <c r="U156" i="10"/>
  <c r="W156" i="10" s="1"/>
  <c r="Y156" i="10" s="1"/>
  <c r="AB156" i="10" l="1"/>
  <c r="AD156" i="10" s="1"/>
  <c r="AA156" i="10"/>
  <c r="AC156" i="10" s="1"/>
  <c r="AF156" i="10" l="1"/>
  <c r="AG156" i="10" s="1"/>
  <c r="AE156" i="10"/>
  <c r="AH156" i="10" l="1"/>
  <c r="AJ156" i="10" s="1"/>
  <c r="AI156" i="10" s="1"/>
  <c r="T157" i="10"/>
  <c r="S158" i="10" l="1"/>
  <c r="R159" i="10" s="1"/>
  <c r="V157" i="10"/>
  <c r="X157" i="10" s="1"/>
  <c r="Z157" i="10" s="1"/>
  <c r="U157" i="10"/>
  <c r="W157" i="10" s="1"/>
  <c r="Y157" i="10" s="1"/>
  <c r="AB157" i="10" l="1"/>
  <c r="AD157" i="10" s="1"/>
  <c r="AA157" i="10"/>
  <c r="AC157" i="10" s="1"/>
  <c r="AF157" i="10" l="1"/>
  <c r="AG157" i="10" s="1"/>
  <c r="AE157" i="10"/>
  <c r="AH157" i="10" l="1"/>
  <c r="AJ157" i="10" s="1"/>
  <c r="AI157" i="10" s="1"/>
  <c r="T158" i="10"/>
  <c r="S159" i="10" l="1"/>
  <c r="R160" i="10" s="1"/>
  <c r="U158" i="10"/>
  <c r="W158" i="10" s="1"/>
  <c r="Y158" i="10" s="1"/>
  <c r="V158" i="10"/>
  <c r="X158" i="10" s="1"/>
  <c r="Z158" i="10" s="1"/>
  <c r="AB158" i="10" l="1"/>
  <c r="AD158" i="10" s="1"/>
  <c r="AA158" i="10"/>
  <c r="AC158" i="10" s="1"/>
  <c r="AF158" i="10" l="1"/>
  <c r="AG158" i="10" s="1"/>
  <c r="AE158" i="10"/>
  <c r="T159" i="10" l="1"/>
  <c r="AH158" i="10"/>
  <c r="S160" i="10" l="1"/>
  <c r="R161" i="10" s="1"/>
  <c r="U159" i="10"/>
  <c r="W159" i="10" s="1"/>
  <c r="Y159" i="10" s="1"/>
  <c r="V159" i="10"/>
  <c r="X159" i="10" s="1"/>
  <c r="Z159" i="10" s="1"/>
  <c r="AJ158" i="10"/>
  <c r="AI158" i="10" s="1"/>
  <c r="AB159" i="10" l="1"/>
  <c r="AD159" i="10" s="1"/>
  <c r="AA159" i="10"/>
  <c r="AC159" i="10" s="1"/>
  <c r="AE159" i="10" l="1"/>
  <c r="AF159" i="10"/>
  <c r="AG159" i="10" s="1"/>
  <c r="T160" i="10" s="1"/>
  <c r="S161" i="10" l="1"/>
  <c r="R162" i="10" s="1"/>
  <c r="AH159" i="10"/>
  <c r="AJ159" i="10" s="1"/>
  <c r="AI159" i="10" s="1"/>
  <c r="V160" i="10"/>
  <c r="X160" i="10" s="1"/>
  <c r="Z160" i="10" s="1"/>
  <c r="U160" i="10"/>
  <c r="W160" i="10" s="1"/>
  <c r="Y160" i="10" s="1"/>
  <c r="AB160" i="10" l="1"/>
  <c r="AD160" i="10" s="1"/>
  <c r="AA160" i="10"/>
  <c r="AC160" i="10" s="1"/>
  <c r="AE160" i="10" l="1"/>
  <c r="AF160" i="10"/>
  <c r="AG160" i="10" s="1"/>
  <c r="AH160" i="10" l="1"/>
  <c r="T161" i="10"/>
  <c r="S162" i="10" l="1"/>
  <c r="R163" i="10" s="1"/>
  <c r="U161" i="10"/>
  <c r="W161" i="10" s="1"/>
  <c r="Y161" i="10" s="1"/>
  <c r="V161" i="10"/>
  <c r="X161" i="10" s="1"/>
  <c r="Z161" i="10" s="1"/>
  <c r="AJ160" i="10"/>
  <c r="AI160" i="10" s="1"/>
  <c r="AB161" i="10" l="1"/>
  <c r="AD161" i="10" s="1"/>
  <c r="AA161" i="10"/>
  <c r="AC161" i="10" s="1"/>
  <c r="AE161" i="10" l="1"/>
  <c r="AF161" i="10"/>
  <c r="AG161" i="10" s="1"/>
  <c r="AH161" i="10" l="1"/>
  <c r="T162" i="10"/>
  <c r="S163" i="10" l="1"/>
  <c r="R164" i="10" s="1"/>
  <c r="AJ161" i="10"/>
  <c r="AI161" i="10" s="1"/>
  <c r="U162" i="10"/>
  <c r="W162" i="10" s="1"/>
  <c r="Y162" i="10" s="1"/>
  <c r="V162" i="10"/>
  <c r="X162" i="10" s="1"/>
  <c r="Z162" i="10" s="1"/>
  <c r="AB162" i="10" l="1"/>
  <c r="AD162" i="10" s="1"/>
  <c r="AA162" i="10"/>
  <c r="AC162" i="10" s="1"/>
  <c r="AF162" i="10" l="1"/>
  <c r="AG162" i="10" s="1"/>
  <c r="AE162" i="10"/>
  <c r="AH162" i="10" l="1"/>
  <c r="T163" i="10"/>
  <c r="S164" i="10" l="1"/>
  <c r="R165" i="10" s="1"/>
  <c r="AJ162" i="10"/>
  <c r="AI162" i="10" s="1"/>
  <c r="U163" i="10"/>
  <c r="W163" i="10" s="1"/>
  <c r="Y163" i="10" s="1"/>
  <c r="V163" i="10"/>
  <c r="X163" i="10" s="1"/>
  <c r="Z163" i="10" s="1"/>
  <c r="AB163" i="10" l="1"/>
  <c r="AD163" i="10" s="1"/>
  <c r="AA163" i="10"/>
  <c r="AC163" i="10" s="1"/>
  <c r="AF163" i="10" l="1"/>
  <c r="AG163" i="10" s="1"/>
  <c r="AE163" i="10"/>
  <c r="AH163" i="10" l="1"/>
  <c r="T164" i="10"/>
  <c r="S165" i="10" l="1"/>
  <c r="R166" i="10" s="1"/>
  <c r="AJ163" i="10"/>
  <c r="AI163" i="10" s="1"/>
  <c r="V164" i="10"/>
  <c r="X164" i="10" s="1"/>
  <c r="Z164" i="10" s="1"/>
  <c r="U164" i="10"/>
  <c r="W164" i="10" s="1"/>
  <c r="Y164" i="10" s="1"/>
  <c r="AB164" i="10" l="1"/>
  <c r="AD164" i="10" s="1"/>
  <c r="AA164" i="10"/>
  <c r="AC164" i="10" s="1"/>
  <c r="AE164" i="10" l="1"/>
  <c r="AF164" i="10"/>
  <c r="AG164" i="10" s="1"/>
  <c r="T165" i="10" l="1"/>
  <c r="AH164" i="10"/>
  <c r="S166" i="10" l="1"/>
  <c r="R167" i="10" s="1"/>
  <c r="AJ164" i="10"/>
  <c r="AI164" i="10" s="1"/>
  <c r="U165" i="10"/>
  <c r="W165" i="10" s="1"/>
  <c r="Y165" i="10" s="1"/>
  <c r="V165" i="10"/>
  <c r="X165" i="10" s="1"/>
  <c r="Z165" i="10" s="1"/>
  <c r="AB165" i="10" l="1"/>
  <c r="AD165" i="10" s="1"/>
  <c r="AA165" i="10"/>
  <c r="AC165" i="10" s="1"/>
  <c r="AE165" i="10" l="1"/>
  <c r="AF165" i="10"/>
  <c r="AG165" i="10" s="1"/>
  <c r="AH165" i="10" l="1"/>
  <c r="T166" i="10"/>
  <c r="S167" i="10" l="1"/>
  <c r="R168" i="10" s="1"/>
  <c r="AJ165" i="10"/>
  <c r="AI165" i="10" s="1"/>
  <c r="V166" i="10"/>
  <c r="X166" i="10" s="1"/>
  <c r="Z166" i="10" s="1"/>
  <c r="U166" i="10"/>
  <c r="W166" i="10" s="1"/>
  <c r="Y166" i="10" s="1"/>
  <c r="AB166" i="10" l="1"/>
  <c r="AD166" i="10" s="1"/>
  <c r="AA166" i="10"/>
  <c r="AC166" i="10" s="1"/>
  <c r="AF166" i="10" l="1"/>
  <c r="AG166" i="10" s="1"/>
  <c r="AE166" i="10"/>
  <c r="T167" i="10" l="1"/>
  <c r="AH166" i="10"/>
  <c r="S168" i="10" l="1"/>
  <c r="R169" i="10" s="1"/>
  <c r="AJ166" i="10"/>
  <c r="H7" i="11" s="1"/>
  <c r="U167" i="10"/>
  <c r="W167" i="10" s="1"/>
  <c r="Y167" i="10" s="1"/>
  <c r="V167" i="10"/>
  <c r="X167" i="10" s="1"/>
  <c r="Z167" i="10" s="1"/>
  <c r="AB167" i="10" l="1"/>
  <c r="AD167" i="10" s="1"/>
  <c r="AA167" i="10"/>
  <c r="AC167" i="10" s="1"/>
  <c r="AI166" i="10"/>
  <c r="G7" i="11" s="1"/>
  <c r="AE167" i="10" l="1"/>
  <c r="AF167" i="10"/>
  <c r="AG167" i="10" s="1"/>
  <c r="AH167" i="10" l="1"/>
  <c r="AJ167" i="10" s="1"/>
  <c r="AI167" i="10" s="1"/>
  <c r="T168" i="10"/>
  <c r="S169" i="10" l="1"/>
  <c r="R170" i="10" s="1"/>
  <c r="U168" i="10"/>
  <c r="W168" i="10" s="1"/>
  <c r="Y168" i="10" s="1"/>
  <c r="V168" i="10"/>
  <c r="X168" i="10" s="1"/>
  <c r="Z168" i="10" s="1"/>
  <c r="AB168" i="10" l="1"/>
  <c r="AD168" i="10" s="1"/>
  <c r="AA168" i="10"/>
  <c r="AC168" i="10" s="1"/>
  <c r="AE168" i="10" l="1"/>
  <c r="AF168" i="10"/>
  <c r="AG168" i="10" s="1"/>
  <c r="T169" i="10" l="1"/>
  <c r="AH168" i="10"/>
  <c r="AJ168" i="10" s="1"/>
  <c r="AI168" i="10" s="1"/>
  <c r="S170" i="10" l="1"/>
  <c r="R171" i="10" s="1"/>
  <c r="U169" i="10"/>
  <c r="W169" i="10" s="1"/>
  <c r="Y169" i="10" s="1"/>
  <c r="V169" i="10"/>
  <c r="X169" i="10" s="1"/>
  <c r="Z169" i="10" s="1"/>
  <c r="AB169" i="10" l="1"/>
  <c r="AD169" i="10" s="1"/>
  <c r="AA169" i="10"/>
  <c r="AC169" i="10" s="1"/>
  <c r="AE169" i="10" l="1"/>
  <c r="AF169" i="10"/>
  <c r="AG169" i="10" s="1"/>
  <c r="AH169" i="10" s="1"/>
  <c r="AJ169" i="10" s="1"/>
  <c r="AI169" i="10" s="1"/>
  <c r="T170" i="10" l="1"/>
  <c r="S171" i="10" l="1"/>
  <c r="R172" i="10" s="1"/>
  <c r="V170" i="10"/>
  <c r="X170" i="10" s="1"/>
  <c r="Z170" i="10" s="1"/>
  <c r="U170" i="10"/>
  <c r="W170" i="10" s="1"/>
  <c r="Y170" i="10" s="1"/>
  <c r="AB170" i="10" l="1"/>
  <c r="AD170" i="10" s="1"/>
  <c r="AA170" i="10"/>
  <c r="AC170" i="10" s="1"/>
  <c r="AF170" i="10" l="1"/>
  <c r="AG170" i="10" s="1"/>
  <c r="AE170" i="10"/>
  <c r="T171" i="10" l="1"/>
  <c r="AH170" i="10"/>
  <c r="AJ170" i="10" s="1"/>
  <c r="AI170" i="10" s="1"/>
  <c r="S172" i="10" l="1"/>
  <c r="R173" i="10" s="1"/>
  <c r="U171" i="10"/>
  <c r="W171" i="10" s="1"/>
  <c r="Y171" i="10" s="1"/>
  <c r="V171" i="10"/>
  <c r="X171" i="10" s="1"/>
  <c r="Z171" i="10" s="1"/>
  <c r="AB171" i="10" l="1"/>
  <c r="AD171" i="10" s="1"/>
  <c r="AA171" i="10"/>
  <c r="AC171" i="10" s="1"/>
  <c r="AE171" i="10" l="1"/>
  <c r="AF171" i="10"/>
  <c r="AG171" i="10" s="1"/>
  <c r="T172" i="10" l="1"/>
  <c r="AH171" i="10"/>
  <c r="AJ171" i="10" s="1"/>
  <c r="AI171" i="10" s="1"/>
  <c r="S173" i="10" l="1"/>
  <c r="R174" i="10" s="1"/>
  <c r="V172" i="10"/>
  <c r="X172" i="10" s="1"/>
  <c r="Z172" i="10" s="1"/>
  <c r="U172" i="10"/>
  <c r="W172" i="10" s="1"/>
  <c r="Y172" i="10" s="1"/>
  <c r="AB172" i="10" l="1"/>
  <c r="AD172" i="10" s="1"/>
  <c r="AA172" i="10"/>
  <c r="AC172" i="10" s="1"/>
  <c r="AE172" i="10" l="1"/>
  <c r="AF172" i="10"/>
  <c r="AG172" i="10" s="1"/>
  <c r="T173" i="10" l="1"/>
  <c r="AH172" i="10"/>
  <c r="AJ172" i="10" s="1"/>
  <c r="AI172" i="10" s="1"/>
  <c r="S174" i="10" l="1"/>
  <c r="R175" i="10" s="1"/>
  <c r="U173" i="10"/>
  <c r="W173" i="10" s="1"/>
  <c r="Y173" i="10" s="1"/>
  <c r="V173" i="10"/>
  <c r="X173" i="10" s="1"/>
  <c r="Z173" i="10" s="1"/>
  <c r="AB173" i="10" l="1"/>
  <c r="AD173" i="10" s="1"/>
  <c r="AA173" i="10"/>
  <c r="AC173" i="10" s="1"/>
  <c r="AE173" i="10" l="1"/>
  <c r="AF173" i="10"/>
  <c r="AG173" i="10" s="1"/>
  <c r="AH173" i="10" l="1"/>
  <c r="AJ173" i="10" s="1"/>
  <c r="AI173" i="10" s="1"/>
  <c r="T174" i="10"/>
  <c r="S175" i="10" l="1"/>
  <c r="R176" i="10" s="1"/>
  <c r="U174" i="10"/>
  <c r="W174" i="10" s="1"/>
  <c r="Y174" i="10" s="1"/>
  <c r="V174" i="10"/>
  <c r="X174" i="10" s="1"/>
  <c r="Z174" i="10" s="1"/>
  <c r="AB174" i="10" l="1"/>
  <c r="AD174" i="10" s="1"/>
  <c r="AA174" i="10"/>
  <c r="AC174" i="10" s="1"/>
  <c r="AF174" i="10" l="1"/>
  <c r="AG174" i="10" s="1"/>
  <c r="AE174" i="10"/>
  <c r="T175" i="10" l="1"/>
  <c r="AH174" i="10"/>
  <c r="AJ174" i="10" s="1"/>
  <c r="AI174" i="10" s="1"/>
  <c r="S176" i="10" l="1"/>
  <c r="R177" i="10" s="1"/>
  <c r="U175" i="10"/>
  <c r="W175" i="10" s="1"/>
  <c r="Y175" i="10" s="1"/>
  <c r="V175" i="10"/>
  <c r="X175" i="10" s="1"/>
  <c r="Z175" i="10" s="1"/>
  <c r="AB175" i="10" l="1"/>
  <c r="AD175" i="10" s="1"/>
  <c r="AA175" i="10"/>
  <c r="AC175" i="10" s="1"/>
  <c r="AE175" i="10" l="1"/>
  <c r="AF175" i="10"/>
  <c r="AG175" i="10" s="1"/>
  <c r="T176" i="10" l="1"/>
  <c r="AH175" i="10"/>
  <c r="AJ175" i="10" s="1"/>
  <c r="AI175" i="10" s="1"/>
  <c r="S177" i="10" l="1"/>
  <c r="R178" i="10" s="1"/>
  <c r="U176" i="10"/>
  <c r="W176" i="10" s="1"/>
  <c r="Y176" i="10" s="1"/>
  <c r="V176" i="10"/>
  <c r="X176" i="10" s="1"/>
  <c r="Z176" i="10" s="1"/>
  <c r="AB176" i="10" l="1"/>
  <c r="AD176" i="10" s="1"/>
  <c r="AA176" i="10"/>
  <c r="AC176" i="10" s="1"/>
  <c r="AF176" i="10" l="1"/>
  <c r="AG176" i="10" s="1"/>
  <c r="AE176" i="10"/>
  <c r="AH176" i="10" l="1"/>
  <c r="AJ176" i="10" s="1"/>
  <c r="AI176" i="10" s="1"/>
  <c r="T177" i="10"/>
  <c r="S178" i="10" l="1"/>
  <c r="R179" i="10" s="1"/>
  <c r="U177" i="10"/>
  <c r="W177" i="10" s="1"/>
  <c r="Y177" i="10" s="1"/>
  <c r="V177" i="10"/>
  <c r="X177" i="10" s="1"/>
  <c r="Z177" i="10" s="1"/>
  <c r="AB177" i="10" l="1"/>
  <c r="AD177" i="10" s="1"/>
  <c r="AA177" i="10"/>
  <c r="AC177" i="10" s="1"/>
  <c r="AE177" i="10" l="1"/>
  <c r="AF177" i="10"/>
  <c r="AG177" i="10" s="1"/>
  <c r="T178" i="10" l="1"/>
  <c r="AH177" i="10"/>
  <c r="AJ177" i="10" s="1"/>
  <c r="AI177" i="10" s="1"/>
  <c r="S179" i="10" l="1"/>
  <c r="R180" i="10" s="1"/>
  <c r="U178" i="10"/>
  <c r="W178" i="10" s="1"/>
  <c r="Y178" i="10" s="1"/>
  <c r="V178" i="10"/>
  <c r="X178" i="10" s="1"/>
  <c r="Z178" i="10" s="1"/>
  <c r="AB178" i="10" l="1"/>
  <c r="AD178" i="10" s="1"/>
  <c r="AA178" i="10"/>
  <c r="AC178" i="10" s="1"/>
  <c r="AE178" i="10" l="1"/>
  <c r="AF178" i="10"/>
  <c r="AG178" i="10" s="1"/>
  <c r="T179" i="10" l="1"/>
  <c r="AH178" i="10"/>
  <c r="AJ178" i="10" s="1"/>
  <c r="AI178" i="10" s="1"/>
  <c r="S180" i="10" l="1"/>
  <c r="R181" i="10" s="1"/>
  <c r="V179" i="10"/>
  <c r="X179" i="10" s="1"/>
  <c r="Z179" i="10" s="1"/>
  <c r="U179" i="10"/>
  <c r="W179" i="10" s="1"/>
  <c r="Y179" i="10" s="1"/>
  <c r="AB179" i="10" l="1"/>
  <c r="AD179" i="10" s="1"/>
  <c r="AA179" i="10"/>
  <c r="AC179" i="10" s="1"/>
  <c r="AE179" i="10" l="1"/>
  <c r="AF179" i="10"/>
  <c r="AG179" i="10" s="1"/>
  <c r="AH179" i="10" l="1"/>
  <c r="AJ179" i="10" s="1"/>
  <c r="AI179" i="10" s="1"/>
  <c r="T180" i="10"/>
  <c r="S181" i="10" l="1"/>
  <c r="R182" i="10" s="1"/>
  <c r="U180" i="10"/>
  <c r="W180" i="10" s="1"/>
  <c r="Y180" i="10" s="1"/>
  <c r="V180" i="10"/>
  <c r="X180" i="10" s="1"/>
  <c r="Z180" i="10" s="1"/>
  <c r="AB180" i="10" l="1"/>
  <c r="AD180" i="10" s="1"/>
  <c r="AA180" i="10"/>
  <c r="AC180" i="10" s="1"/>
  <c r="AE180" i="10" l="1"/>
  <c r="AF180" i="10"/>
  <c r="AG180" i="10" s="1"/>
  <c r="T181" i="10" l="1"/>
  <c r="AH180" i="10"/>
  <c r="AJ180" i="10" s="1"/>
  <c r="AI180" i="10" s="1"/>
  <c r="S182" i="10" l="1"/>
  <c r="R183" i="10" s="1"/>
  <c r="U181" i="10"/>
  <c r="W181" i="10" s="1"/>
  <c r="Y181" i="10" s="1"/>
  <c r="V181" i="10"/>
  <c r="X181" i="10" s="1"/>
  <c r="Z181" i="10" s="1"/>
  <c r="AA181" i="10" l="1"/>
  <c r="AC181" i="10" s="1"/>
  <c r="AB181" i="10"/>
  <c r="AD181" i="10" s="1"/>
  <c r="AE181" i="10" l="1"/>
  <c r="AF181" i="10"/>
  <c r="AG181" i="10" s="1"/>
  <c r="AH181" i="10" l="1"/>
  <c r="AJ181" i="10" s="1"/>
  <c r="AI181" i="10" s="1"/>
  <c r="T182" i="10"/>
  <c r="V182" i="10" l="1"/>
  <c r="X182" i="10" s="1"/>
  <c r="Z182" i="10" s="1"/>
  <c r="S183" i="10"/>
  <c r="R184" i="10" s="1"/>
  <c r="U182" i="10"/>
  <c r="W182" i="10" s="1"/>
  <c r="Y182" i="10" s="1"/>
  <c r="AA182" i="10" l="1"/>
  <c r="AC182" i="10" s="1"/>
  <c r="AB182" i="10"/>
  <c r="AD182" i="10" s="1"/>
  <c r="AE182" i="10" l="1"/>
  <c r="AF182" i="10"/>
  <c r="AG182" i="10" s="1"/>
  <c r="AH182" i="10" l="1"/>
  <c r="AJ182" i="10" s="1"/>
  <c r="AI182" i="10" s="1"/>
  <c r="T183" i="10"/>
  <c r="V183" i="10" l="1"/>
  <c r="X183" i="10" s="1"/>
  <c r="Z183" i="10" s="1"/>
  <c r="S184" i="10"/>
  <c r="R185" i="10" s="1"/>
  <c r="U183" i="10"/>
  <c r="W183" i="10" s="1"/>
  <c r="Y183" i="10" s="1"/>
  <c r="AA183" i="10" l="1"/>
  <c r="AC183" i="10" s="1"/>
  <c r="AB183" i="10"/>
  <c r="AD183" i="10" s="1"/>
  <c r="AF183" i="10" l="1"/>
  <c r="AG183" i="10" s="1"/>
  <c r="T184" i="10" s="1"/>
  <c r="S185" i="10" s="1"/>
  <c r="R186" i="10" s="1"/>
  <c r="AE183" i="10"/>
  <c r="AH183" i="10" l="1"/>
  <c r="AJ183" i="10" s="1"/>
  <c r="AI183" i="10" s="1"/>
  <c r="U184" i="10"/>
  <c r="W184" i="10" s="1"/>
  <c r="Y184" i="10" s="1"/>
  <c r="V184" i="10"/>
  <c r="X184" i="10" s="1"/>
  <c r="Z184" i="10" s="1"/>
  <c r="AB184" i="10" l="1"/>
  <c r="AD184" i="10" s="1"/>
  <c r="AA184" i="10"/>
  <c r="AC184" i="10" s="1"/>
  <c r="AE184" i="10" l="1"/>
  <c r="AF184" i="10"/>
  <c r="AG184" i="10" s="1"/>
  <c r="T185" i="10" s="1"/>
  <c r="AH184" i="10" l="1"/>
  <c r="AJ184" i="10" s="1"/>
  <c r="AI184" i="10" s="1"/>
  <c r="S186" i="10"/>
  <c r="R187" i="10" s="1"/>
  <c r="V185" i="10"/>
  <c r="X185" i="10" s="1"/>
  <c r="Z185" i="10" s="1"/>
  <c r="U185" i="10"/>
  <c r="W185" i="10" s="1"/>
  <c r="Y185" i="10" s="1"/>
  <c r="AB185" i="10" l="1"/>
  <c r="AD185" i="10" s="1"/>
  <c r="AA185" i="10"/>
  <c r="AC185" i="10" s="1"/>
  <c r="AF185" i="10" l="1"/>
  <c r="AG185" i="10" s="1"/>
  <c r="AE185" i="10"/>
  <c r="AH185" i="10" l="1"/>
  <c r="T186" i="10"/>
  <c r="S187" i="10" l="1"/>
  <c r="R188" i="10" s="1"/>
  <c r="AJ185" i="10"/>
  <c r="AI185" i="10" s="1"/>
  <c r="V186" i="10"/>
  <c r="X186" i="10" s="1"/>
  <c r="Z186" i="10" s="1"/>
  <c r="U186" i="10"/>
  <c r="W186" i="10" s="1"/>
  <c r="Y186" i="10" s="1"/>
  <c r="AB186" i="10" l="1"/>
  <c r="AD186" i="10" s="1"/>
  <c r="AA186" i="10"/>
  <c r="AC186" i="10" s="1"/>
  <c r="AF186" i="10" l="1"/>
  <c r="AG186" i="10" s="1"/>
  <c r="AE186" i="10"/>
  <c r="T187" i="10" l="1"/>
  <c r="AH186" i="10"/>
  <c r="S188" i="10" l="1"/>
  <c r="R189" i="10" s="1"/>
  <c r="AJ186" i="10"/>
  <c r="AI186" i="10" s="1"/>
  <c r="U187" i="10"/>
  <c r="W187" i="10" s="1"/>
  <c r="Y187" i="10" s="1"/>
  <c r="V187" i="10"/>
  <c r="X187" i="10" s="1"/>
  <c r="Z187" i="10" s="1"/>
  <c r="AB187" i="10" l="1"/>
  <c r="AD187" i="10" s="1"/>
  <c r="AA187" i="10"/>
  <c r="AC187" i="10" s="1"/>
  <c r="AE187" i="10" l="1"/>
  <c r="AF187" i="10"/>
  <c r="AG187" i="10" s="1"/>
  <c r="AH187" i="10" l="1"/>
  <c r="T188" i="10"/>
  <c r="S189" i="10" l="1"/>
  <c r="R190" i="10" s="1"/>
  <c r="AJ187" i="10"/>
  <c r="AI187" i="10" s="1"/>
  <c r="U188" i="10"/>
  <c r="W188" i="10" s="1"/>
  <c r="Y188" i="10" s="1"/>
  <c r="V188" i="10"/>
  <c r="X188" i="10" s="1"/>
  <c r="Z188" i="10" s="1"/>
  <c r="AB188" i="10" l="1"/>
  <c r="AD188" i="10" s="1"/>
  <c r="AA188" i="10"/>
  <c r="AC188" i="10" s="1"/>
  <c r="AF188" i="10" l="1"/>
  <c r="AG188" i="10" s="1"/>
  <c r="AE188" i="10"/>
  <c r="AH188" i="10" l="1"/>
  <c r="T189" i="10"/>
  <c r="S190" i="10" l="1"/>
  <c r="R191" i="10" s="1"/>
  <c r="AJ188" i="10"/>
  <c r="AI188" i="10" s="1"/>
  <c r="U189" i="10"/>
  <c r="W189" i="10" s="1"/>
  <c r="Y189" i="10" s="1"/>
  <c r="V189" i="10"/>
  <c r="X189" i="10" s="1"/>
  <c r="Z189" i="10" s="1"/>
  <c r="AB189" i="10" l="1"/>
  <c r="AD189" i="10" s="1"/>
  <c r="AA189" i="10"/>
  <c r="AC189" i="10" s="1"/>
  <c r="AE189" i="10" l="1"/>
  <c r="AF189" i="10"/>
  <c r="AG189" i="10" s="1"/>
  <c r="T190" i="10" l="1"/>
  <c r="U190" i="10" s="1"/>
  <c r="W190" i="10" s="1"/>
  <c r="Y190" i="10" s="1"/>
  <c r="AH189" i="10"/>
  <c r="S191" i="10" l="1"/>
  <c r="R192" i="10" s="1"/>
  <c r="V190" i="10"/>
  <c r="X190" i="10" s="1"/>
  <c r="Z190" i="10" s="1"/>
  <c r="AA190" i="10"/>
  <c r="AC190" i="10" s="1"/>
  <c r="AJ189" i="10"/>
  <c r="AI189" i="10" s="1"/>
  <c r="AB190" i="10" l="1"/>
  <c r="AD190" i="10" s="1"/>
  <c r="AF190" i="10" s="1"/>
  <c r="AG190" i="10" s="1"/>
  <c r="AE190" i="10" l="1"/>
  <c r="AH190" i="10"/>
  <c r="T191" i="10"/>
  <c r="S192" i="10" l="1"/>
  <c r="R193" i="10" s="1"/>
  <c r="AJ190" i="10"/>
  <c r="AI190" i="10" s="1"/>
  <c r="U191" i="10"/>
  <c r="W191" i="10" s="1"/>
  <c r="Y191" i="10" s="1"/>
  <c r="V191" i="10"/>
  <c r="X191" i="10" s="1"/>
  <c r="Z191" i="10" s="1"/>
  <c r="AB191" i="10" l="1"/>
  <c r="AD191" i="10" s="1"/>
  <c r="AA191" i="10"/>
  <c r="AC191" i="10" s="1"/>
  <c r="AE191" i="10" l="1"/>
  <c r="AF191" i="10"/>
  <c r="AG191" i="10" s="1"/>
  <c r="AH191" i="10" l="1"/>
  <c r="T192" i="10"/>
  <c r="S193" i="10" l="1"/>
  <c r="R194" i="10" s="1"/>
  <c r="AJ191" i="10"/>
  <c r="AI191" i="10" s="1"/>
  <c r="U192" i="10"/>
  <c r="W192" i="10" s="1"/>
  <c r="Y192" i="10" s="1"/>
  <c r="V192" i="10"/>
  <c r="X192" i="10" s="1"/>
  <c r="Z192" i="10" s="1"/>
  <c r="AB192" i="10" l="1"/>
  <c r="AD192" i="10" s="1"/>
  <c r="AA192" i="10"/>
  <c r="AC192" i="10" s="1"/>
  <c r="AE192" i="10" l="1"/>
  <c r="AF192" i="10"/>
  <c r="AG192" i="10" s="1"/>
  <c r="AH192" i="10" l="1"/>
  <c r="T193" i="10"/>
  <c r="S194" i="10" l="1"/>
  <c r="R195" i="10" s="1"/>
  <c r="AJ192" i="10"/>
  <c r="AI192" i="10" s="1"/>
  <c r="U193" i="10"/>
  <c r="W193" i="10" s="1"/>
  <c r="Y193" i="10" s="1"/>
  <c r="V193" i="10"/>
  <c r="X193" i="10" s="1"/>
  <c r="Z193" i="10" s="1"/>
  <c r="AB193" i="10" l="1"/>
  <c r="AD193" i="10" s="1"/>
  <c r="AA193" i="10"/>
  <c r="AC193" i="10" s="1"/>
  <c r="AE193" i="10" l="1"/>
  <c r="AF193" i="10"/>
  <c r="AG193" i="10" s="1"/>
  <c r="AH193" i="10" l="1"/>
  <c r="T194" i="10"/>
  <c r="S195" i="10" l="1"/>
  <c r="R196" i="10" s="1"/>
  <c r="AJ193" i="10"/>
  <c r="AI193" i="10" s="1"/>
  <c r="V194" i="10"/>
  <c r="X194" i="10" s="1"/>
  <c r="Z194" i="10" s="1"/>
  <c r="U194" i="10"/>
  <c r="W194" i="10" s="1"/>
  <c r="Y194" i="10" s="1"/>
  <c r="AB194" i="10" l="1"/>
  <c r="AD194" i="10" s="1"/>
  <c r="AA194" i="10"/>
  <c r="AC194" i="10" s="1"/>
  <c r="AE194" i="10" l="1"/>
  <c r="AF194" i="10"/>
  <c r="AG194" i="10" s="1"/>
  <c r="AH194" i="10" l="1"/>
  <c r="T195" i="10"/>
  <c r="S196" i="10" l="1"/>
  <c r="R197" i="10" s="1"/>
  <c r="AJ194" i="10"/>
  <c r="AI194" i="10" s="1"/>
  <c r="V195" i="10"/>
  <c r="X195" i="10" s="1"/>
  <c r="Z195" i="10" s="1"/>
  <c r="U195" i="10"/>
  <c r="W195" i="10" s="1"/>
  <c r="Y195" i="10" s="1"/>
  <c r="AB195" i="10" l="1"/>
  <c r="AD195" i="10" s="1"/>
  <c r="AA195" i="10"/>
  <c r="AC195" i="10" s="1"/>
  <c r="AE195" i="10" l="1"/>
  <c r="AF195" i="10"/>
  <c r="AG195" i="10" s="1"/>
  <c r="AH195" i="10" l="1"/>
  <c r="T196" i="10"/>
  <c r="S197" i="10" l="1"/>
  <c r="R198" i="10" s="1"/>
  <c r="AJ195" i="10"/>
  <c r="AI195" i="10" s="1"/>
  <c r="V196" i="10"/>
  <c r="X196" i="10" s="1"/>
  <c r="Z196" i="10" s="1"/>
  <c r="U196" i="10"/>
  <c r="W196" i="10" s="1"/>
  <c r="Y196" i="10" s="1"/>
  <c r="AB196" i="10" l="1"/>
  <c r="AD196" i="10" s="1"/>
  <c r="AA196" i="10"/>
  <c r="AC196" i="10" s="1"/>
  <c r="AE196" i="10" l="1"/>
  <c r="AF196" i="10"/>
  <c r="AG196" i="10" s="1"/>
  <c r="AH196" i="10" l="1"/>
  <c r="T197" i="10"/>
  <c r="S198" i="10" l="1"/>
  <c r="R199" i="10" s="1"/>
  <c r="AJ196" i="10"/>
  <c r="AI196" i="10" s="1"/>
  <c r="U197" i="10"/>
  <c r="W197" i="10" s="1"/>
  <c r="Y197" i="10" s="1"/>
  <c r="V197" i="10"/>
  <c r="X197" i="10" s="1"/>
  <c r="Z197" i="10" s="1"/>
  <c r="AB197" i="10" l="1"/>
  <c r="AD197" i="10" s="1"/>
  <c r="AA197" i="10"/>
  <c r="AC197" i="10" s="1"/>
  <c r="AE197" i="10" l="1"/>
  <c r="AF197" i="10"/>
  <c r="AG197" i="10" s="1"/>
  <c r="AH197" i="10" l="1"/>
  <c r="T198" i="10"/>
  <c r="S199" i="10" l="1"/>
  <c r="R200" i="10" s="1"/>
  <c r="AJ197" i="10"/>
  <c r="AI197" i="10" s="1"/>
  <c r="U198" i="10"/>
  <c r="W198" i="10" s="1"/>
  <c r="Y198" i="10" s="1"/>
  <c r="V198" i="10"/>
  <c r="X198" i="10" s="1"/>
  <c r="Z198" i="10" s="1"/>
  <c r="AB198" i="10" l="1"/>
  <c r="AD198" i="10" s="1"/>
  <c r="AA198" i="10"/>
  <c r="AC198" i="10" s="1"/>
  <c r="AE198" i="10" l="1"/>
  <c r="AF198" i="10"/>
  <c r="AG198" i="10" s="1"/>
  <c r="AH198" i="10" l="1"/>
  <c r="T199" i="10"/>
  <c r="S200" i="10" l="1"/>
  <c r="R201" i="10" s="1"/>
  <c r="U199" i="10"/>
  <c r="W199" i="10" s="1"/>
  <c r="Y199" i="10" s="1"/>
  <c r="V199" i="10"/>
  <c r="X199" i="10" s="1"/>
  <c r="Z199" i="10" s="1"/>
  <c r="AJ198" i="10"/>
  <c r="AI198" i="10" s="1"/>
  <c r="AB199" i="10" l="1"/>
  <c r="AD199" i="10" s="1"/>
  <c r="AA199" i="10"/>
  <c r="AC199" i="10" s="1"/>
  <c r="AF199" i="10" l="1"/>
  <c r="AG199" i="10" s="1"/>
  <c r="AE199" i="10"/>
  <c r="AH199" i="10" l="1"/>
  <c r="T200" i="10"/>
  <c r="S201" i="10" l="1"/>
  <c r="R202" i="10" s="1"/>
  <c r="AJ199" i="10"/>
  <c r="AI199" i="10" s="1"/>
  <c r="V200" i="10"/>
  <c r="X200" i="10" s="1"/>
  <c r="Z200" i="10" s="1"/>
  <c r="U200" i="10"/>
  <c r="W200" i="10" s="1"/>
  <c r="Y200" i="10" s="1"/>
  <c r="AB200" i="10" l="1"/>
  <c r="AD200" i="10" s="1"/>
  <c r="AA200" i="10"/>
  <c r="AC200" i="10" s="1"/>
  <c r="AF200" i="10" l="1"/>
  <c r="AG200" i="10" s="1"/>
  <c r="AE200" i="10"/>
  <c r="T201" i="10" l="1"/>
  <c r="AH200" i="10"/>
  <c r="S202" i="10" l="1"/>
  <c r="R203" i="10" s="1"/>
  <c r="AJ200" i="10"/>
  <c r="AI200" i="10" s="1"/>
  <c r="U201" i="10"/>
  <c r="W201" i="10" s="1"/>
  <c r="Y201" i="10" s="1"/>
  <c r="V201" i="10"/>
  <c r="X201" i="10" s="1"/>
  <c r="Z201" i="10" s="1"/>
  <c r="AB201" i="10" l="1"/>
  <c r="AD201" i="10" s="1"/>
  <c r="AA201" i="10"/>
  <c r="AC201" i="10" s="1"/>
  <c r="AE201" i="10" l="1"/>
  <c r="AF201" i="10"/>
  <c r="AG201" i="10" s="1"/>
  <c r="AH201" i="10" l="1"/>
  <c r="AJ201" i="10" s="1"/>
  <c r="AI201" i="10" s="1"/>
  <c r="T202" i="10"/>
  <c r="S203" i="10" l="1"/>
  <c r="R204" i="10" s="1"/>
  <c r="U202" i="10"/>
  <c r="W202" i="10" s="1"/>
  <c r="Y202" i="10" s="1"/>
  <c r="V202" i="10"/>
  <c r="X202" i="10" s="1"/>
  <c r="Z202" i="10" s="1"/>
  <c r="AB202" i="10" l="1"/>
  <c r="AD202" i="10" s="1"/>
  <c r="AA202" i="10"/>
  <c r="AC202" i="10" s="1"/>
  <c r="AE202" i="10" l="1"/>
  <c r="AF202" i="10"/>
  <c r="AG202" i="10" s="1"/>
  <c r="T203" i="10" l="1"/>
  <c r="AH202" i="10"/>
  <c r="AJ202" i="10" s="1"/>
  <c r="AI202" i="10" s="1"/>
  <c r="S204" i="10" l="1"/>
  <c r="R205" i="10" s="1"/>
  <c r="U203" i="10"/>
  <c r="W203" i="10" s="1"/>
  <c r="Y203" i="10" s="1"/>
  <c r="V203" i="10"/>
  <c r="X203" i="10" s="1"/>
  <c r="Z203" i="10" s="1"/>
  <c r="AB203" i="10" l="1"/>
  <c r="AD203" i="10" s="1"/>
  <c r="AA203" i="10"/>
  <c r="AC203" i="10" s="1"/>
  <c r="AF203" i="10" l="1"/>
  <c r="AG203" i="10" s="1"/>
  <c r="T204" i="10" s="1"/>
  <c r="AE203" i="10"/>
  <c r="AH203" i="10" l="1"/>
  <c r="AJ203" i="10" s="1"/>
  <c r="AI203" i="10" s="1"/>
  <c r="S205" i="10"/>
  <c r="R206" i="10" s="1"/>
  <c r="V204" i="10"/>
  <c r="X204" i="10" s="1"/>
  <c r="Z204" i="10" s="1"/>
  <c r="U204" i="10"/>
  <c r="W204" i="10" s="1"/>
  <c r="Y204" i="10" s="1"/>
  <c r="AB204" i="10" l="1"/>
  <c r="AD204" i="10" s="1"/>
  <c r="AA204" i="10"/>
  <c r="AC204" i="10" s="1"/>
  <c r="AE204" i="10" l="1"/>
  <c r="AF204" i="10"/>
  <c r="AG204" i="10" s="1"/>
  <c r="AH204" i="10" l="1"/>
  <c r="T205" i="10"/>
  <c r="S206" i="10" l="1"/>
  <c r="R207" i="10" s="1"/>
  <c r="AJ204" i="10"/>
  <c r="AI204" i="10" s="1"/>
  <c r="V205" i="10"/>
  <c r="X205" i="10" s="1"/>
  <c r="Z205" i="10" s="1"/>
  <c r="U205" i="10"/>
  <c r="W205" i="10" s="1"/>
  <c r="Y205" i="10" s="1"/>
  <c r="AB205" i="10" l="1"/>
  <c r="AD205" i="10" s="1"/>
  <c r="AA205" i="10"/>
  <c r="AC205" i="10" s="1"/>
  <c r="AE205" i="10" l="1"/>
  <c r="AF205" i="10"/>
  <c r="AG205" i="10" s="1"/>
  <c r="AH205" i="10" l="1"/>
  <c r="T206" i="10"/>
  <c r="S207" i="10" l="1"/>
  <c r="R208" i="10" s="1"/>
  <c r="AJ205" i="10"/>
  <c r="AI205" i="10" s="1"/>
  <c r="U206" i="10"/>
  <c r="W206" i="10" s="1"/>
  <c r="Y206" i="10" s="1"/>
  <c r="V206" i="10"/>
  <c r="X206" i="10" s="1"/>
  <c r="Z206" i="10" s="1"/>
  <c r="AB206" i="10" l="1"/>
  <c r="AD206" i="10" s="1"/>
  <c r="AA206" i="10"/>
  <c r="AC206" i="10" s="1"/>
  <c r="AF206" i="10" l="1"/>
  <c r="AG206" i="10" s="1"/>
  <c r="AE206" i="10"/>
  <c r="AH206" i="10" l="1"/>
  <c r="T207" i="10"/>
  <c r="S208" i="10" l="1"/>
  <c r="R209" i="10" s="1"/>
  <c r="AJ206" i="10"/>
  <c r="AI206" i="10" s="1"/>
  <c r="U207" i="10"/>
  <c r="W207" i="10" s="1"/>
  <c r="Y207" i="10" s="1"/>
  <c r="V207" i="10"/>
  <c r="X207" i="10" s="1"/>
  <c r="Z207" i="10" s="1"/>
  <c r="AB207" i="10" l="1"/>
  <c r="AD207" i="10" s="1"/>
  <c r="AA207" i="10"/>
  <c r="AC207" i="10" s="1"/>
  <c r="AE207" i="10" l="1"/>
  <c r="AF207" i="10"/>
  <c r="AG207" i="10" s="1"/>
  <c r="AH207" i="10" l="1"/>
  <c r="T208" i="10"/>
  <c r="S209" i="10" l="1"/>
  <c r="R210" i="10" s="1"/>
  <c r="AJ207" i="10"/>
  <c r="AI207" i="10" s="1"/>
  <c r="U208" i="10"/>
  <c r="W208" i="10" s="1"/>
  <c r="Y208" i="10" s="1"/>
  <c r="V208" i="10"/>
  <c r="X208" i="10" s="1"/>
  <c r="Z208" i="10" s="1"/>
  <c r="AB208" i="10" l="1"/>
  <c r="AD208" i="10" s="1"/>
  <c r="AA208" i="10"/>
  <c r="AC208" i="10" s="1"/>
  <c r="AE208" i="10" l="1"/>
  <c r="AF208" i="10"/>
  <c r="AG208" i="10" s="1"/>
  <c r="AH208" i="10" l="1"/>
  <c r="T209" i="10"/>
  <c r="S210" i="10" l="1"/>
  <c r="R211" i="10" s="1"/>
  <c r="AJ208" i="10"/>
  <c r="AI208" i="10" s="1"/>
  <c r="V209" i="10"/>
  <c r="X209" i="10" s="1"/>
  <c r="Z209" i="10" s="1"/>
  <c r="U209" i="10"/>
  <c r="W209" i="10" s="1"/>
  <c r="Y209" i="10" s="1"/>
  <c r="AB209" i="10" l="1"/>
  <c r="AD209" i="10" s="1"/>
  <c r="AA209" i="10"/>
  <c r="AC209" i="10" s="1"/>
  <c r="AE209" i="10" l="1"/>
  <c r="AF209" i="10"/>
  <c r="AG209" i="10" s="1"/>
  <c r="AH209" i="10" l="1"/>
  <c r="T210" i="10"/>
  <c r="S211" i="10" l="1"/>
  <c r="R212" i="10" s="1"/>
  <c r="AJ209" i="10"/>
  <c r="AI209" i="10" s="1"/>
  <c r="V210" i="10"/>
  <c r="X210" i="10" s="1"/>
  <c r="Z210" i="10" s="1"/>
  <c r="U210" i="10"/>
  <c r="W210" i="10" s="1"/>
  <c r="Y210" i="10" s="1"/>
  <c r="AB210" i="10" l="1"/>
  <c r="AD210" i="10" s="1"/>
  <c r="AA210" i="10"/>
  <c r="AC210" i="10" s="1"/>
  <c r="AF210" i="10" l="1"/>
  <c r="AG210" i="10" s="1"/>
  <c r="AE210" i="10"/>
  <c r="AH210" i="10" l="1"/>
  <c r="T211" i="10"/>
  <c r="S212" i="10" l="1"/>
  <c r="R213" i="10" s="1"/>
  <c r="AJ210" i="10"/>
  <c r="AI210" i="10" s="1"/>
  <c r="U211" i="10"/>
  <c r="W211" i="10" s="1"/>
  <c r="Y211" i="10" s="1"/>
  <c r="V211" i="10"/>
  <c r="X211" i="10" s="1"/>
  <c r="Z211" i="10" s="1"/>
  <c r="AB211" i="10" l="1"/>
  <c r="AD211" i="10" s="1"/>
  <c r="AA211" i="10"/>
  <c r="AC211" i="10" s="1"/>
  <c r="AE211" i="10" l="1"/>
  <c r="AF211" i="10"/>
  <c r="AG211" i="10" s="1"/>
  <c r="AH211" i="10" l="1"/>
  <c r="T212" i="10"/>
  <c r="S213" i="10" l="1"/>
  <c r="R214" i="10" s="1"/>
  <c r="AJ211" i="10"/>
  <c r="AI211" i="10" s="1"/>
  <c r="V212" i="10"/>
  <c r="X212" i="10" s="1"/>
  <c r="Z212" i="10" s="1"/>
  <c r="U212" i="10"/>
  <c r="W212" i="10" s="1"/>
  <c r="Y212" i="10" s="1"/>
  <c r="AB212" i="10" l="1"/>
  <c r="AD212" i="10" s="1"/>
  <c r="AA212" i="10"/>
  <c r="AC212" i="10" s="1"/>
  <c r="AE212" i="10" l="1"/>
  <c r="AF212" i="10"/>
  <c r="AG212" i="10" s="1"/>
  <c r="AH212" i="10" l="1"/>
  <c r="T213" i="10"/>
  <c r="S214" i="10" l="1"/>
  <c r="R215" i="10" s="1"/>
  <c r="AJ212" i="10"/>
  <c r="AI212" i="10" s="1"/>
  <c r="U213" i="10"/>
  <c r="W213" i="10" s="1"/>
  <c r="Y213" i="10" s="1"/>
  <c r="V213" i="10"/>
  <c r="X213" i="10" s="1"/>
  <c r="Z213" i="10" s="1"/>
  <c r="AB213" i="10" l="1"/>
  <c r="AD213" i="10" s="1"/>
  <c r="AA213" i="10"/>
  <c r="AC213" i="10" s="1"/>
  <c r="AE213" i="10" l="1"/>
  <c r="AF213" i="10"/>
  <c r="AG213" i="10" s="1"/>
  <c r="AH213" i="10" l="1"/>
  <c r="T214" i="10"/>
  <c r="S215" i="10" l="1"/>
  <c r="R216" i="10" s="1"/>
  <c r="AJ213" i="10"/>
  <c r="AI213" i="10" s="1"/>
  <c r="V214" i="10"/>
  <c r="X214" i="10" s="1"/>
  <c r="Z214" i="10" s="1"/>
  <c r="U214" i="10"/>
  <c r="W214" i="10" s="1"/>
  <c r="Y214" i="10" s="1"/>
  <c r="AB214" i="10" l="1"/>
  <c r="AD214" i="10" s="1"/>
  <c r="AA214" i="10"/>
  <c r="AC214" i="10" s="1"/>
  <c r="AF214" i="10" l="1"/>
  <c r="AG214" i="10" s="1"/>
  <c r="AE214" i="10"/>
  <c r="AH214" i="10" l="1"/>
  <c r="T215" i="10"/>
  <c r="S216" i="10" l="1"/>
  <c r="R217" i="10" s="1"/>
  <c r="AJ214" i="10"/>
  <c r="AI214" i="10" s="1"/>
  <c r="V215" i="10"/>
  <c r="X215" i="10" s="1"/>
  <c r="Z215" i="10" s="1"/>
  <c r="U215" i="10"/>
  <c r="W215" i="10" s="1"/>
  <c r="Y215" i="10" s="1"/>
  <c r="AB215" i="10" l="1"/>
  <c r="AD215" i="10" s="1"/>
  <c r="AA215" i="10"/>
  <c r="AC215" i="10" s="1"/>
  <c r="AE215" i="10" l="1"/>
  <c r="AF215" i="10"/>
  <c r="AG215" i="10" s="1"/>
  <c r="AH215" i="10" l="1"/>
  <c r="T216" i="10"/>
  <c r="S217" i="10" l="1"/>
  <c r="R218" i="10" s="1"/>
  <c r="AJ215" i="10"/>
  <c r="AI215" i="10" s="1"/>
  <c r="U216" i="10"/>
  <c r="W216" i="10" s="1"/>
  <c r="Y216" i="10" s="1"/>
  <c r="V216" i="10"/>
  <c r="X216" i="10" s="1"/>
  <c r="Z216" i="10" s="1"/>
  <c r="AB216" i="10" l="1"/>
  <c r="AD216" i="10" s="1"/>
  <c r="AA216" i="10"/>
  <c r="AC216" i="10" s="1"/>
  <c r="AE216" i="10" l="1"/>
  <c r="AF216" i="10"/>
  <c r="AG216" i="10" s="1"/>
  <c r="AH216" i="10" l="1"/>
  <c r="T217" i="10"/>
  <c r="S218" i="10" l="1"/>
  <c r="R219" i="10" s="1"/>
  <c r="AJ216" i="10"/>
  <c r="AI216" i="10" s="1"/>
  <c r="V217" i="10"/>
  <c r="X217" i="10" s="1"/>
  <c r="Z217" i="10" s="1"/>
  <c r="U217" i="10"/>
  <c r="W217" i="10" s="1"/>
  <c r="Y217" i="10" s="1"/>
  <c r="AB217" i="10" l="1"/>
  <c r="AD217" i="10" s="1"/>
  <c r="AA217" i="10"/>
  <c r="AC217" i="10" s="1"/>
  <c r="AF217" i="10" l="1"/>
  <c r="AG217" i="10" s="1"/>
  <c r="AE217" i="10"/>
  <c r="T218" i="10" l="1"/>
  <c r="AH217" i="10"/>
  <c r="S219" i="10" l="1"/>
  <c r="R220" i="10" s="1"/>
  <c r="AJ217" i="10"/>
  <c r="AI217" i="10" s="1"/>
  <c r="U218" i="10"/>
  <c r="W218" i="10" s="1"/>
  <c r="Y218" i="10" s="1"/>
  <c r="V218" i="10"/>
  <c r="X218" i="10" s="1"/>
  <c r="Z218" i="10" s="1"/>
  <c r="AB218" i="10" l="1"/>
  <c r="AD218" i="10" s="1"/>
  <c r="AA218" i="10"/>
  <c r="AC218" i="10" s="1"/>
  <c r="AF218" i="10" l="1"/>
  <c r="AG218" i="10" s="1"/>
  <c r="AE218" i="10"/>
  <c r="AH218" i="10" l="1"/>
  <c r="T219" i="10"/>
  <c r="S220" i="10" l="1"/>
  <c r="R221" i="10" s="1"/>
  <c r="AJ218" i="10"/>
  <c r="AI218" i="10" s="1"/>
  <c r="U219" i="10"/>
  <c r="W219" i="10" s="1"/>
  <c r="Y219" i="10" s="1"/>
  <c r="V219" i="10"/>
  <c r="X219" i="10" s="1"/>
  <c r="Z219" i="10" s="1"/>
  <c r="AB219" i="10" l="1"/>
  <c r="AD219" i="10" s="1"/>
  <c r="AA219" i="10"/>
  <c r="AC219" i="10" s="1"/>
  <c r="AE219" i="10" l="1"/>
  <c r="AF219" i="10"/>
  <c r="AG219" i="10" s="1"/>
  <c r="AH219" i="10" l="1"/>
  <c r="T220" i="10"/>
  <c r="S221" i="10" l="1"/>
  <c r="R222" i="10" s="1"/>
  <c r="AJ219" i="10"/>
  <c r="AI219" i="10" s="1"/>
  <c r="V220" i="10"/>
  <c r="X220" i="10" s="1"/>
  <c r="Z220" i="10" s="1"/>
  <c r="U220" i="10"/>
  <c r="W220" i="10" s="1"/>
  <c r="Y220" i="10" s="1"/>
  <c r="AB220" i="10" l="1"/>
  <c r="AD220" i="10" s="1"/>
  <c r="AA220" i="10"/>
  <c r="AC220" i="10" s="1"/>
  <c r="AF220" i="10" l="1"/>
  <c r="AG220" i="10" s="1"/>
  <c r="AE220" i="10"/>
  <c r="AH220" i="10" l="1"/>
  <c r="T221" i="10"/>
  <c r="S222" i="10" l="1"/>
  <c r="R223" i="10" s="1"/>
  <c r="AJ220" i="10"/>
  <c r="AI220" i="10" s="1"/>
  <c r="V221" i="10"/>
  <c r="X221" i="10" s="1"/>
  <c r="Z221" i="10" s="1"/>
  <c r="U221" i="10"/>
  <c r="W221" i="10" s="1"/>
  <c r="Y221" i="10" s="1"/>
  <c r="AB221" i="10" l="1"/>
  <c r="AD221" i="10" s="1"/>
  <c r="AA221" i="10"/>
  <c r="AC221" i="10" s="1"/>
  <c r="AF221" i="10" l="1"/>
  <c r="AG221" i="10" s="1"/>
  <c r="AE221" i="10"/>
  <c r="AH221" i="10" l="1"/>
  <c r="T222" i="10"/>
  <c r="S223" i="10" l="1"/>
  <c r="R224" i="10" s="1"/>
  <c r="AJ221" i="10"/>
  <c r="AI221" i="10" s="1"/>
  <c r="U222" i="10"/>
  <c r="W222" i="10" s="1"/>
  <c r="Y222" i="10" s="1"/>
  <c r="V222" i="10"/>
  <c r="X222" i="10" s="1"/>
  <c r="Z222" i="10" s="1"/>
  <c r="AB222" i="10" l="1"/>
  <c r="AD222" i="10" s="1"/>
  <c r="AA222" i="10"/>
  <c r="AC222" i="10" s="1"/>
  <c r="AF222" i="10" l="1"/>
  <c r="AG222" i="10" s="1"/>
  <c r="AE222" i="10"/>
  <c r="T223" i="10" l="1"/>
  <c r="AH222" i="10"/>
  <c r="S224" i="10" l="1"/>
  <c r="R225" i="10" s="1"/>
  <c r="AJ222" i="10"/>
  <c r="AI222" i="10" s="1"/>
  <c r="V223" i="10"/>
  <c r="X223" i="10" s="1"/>
  <c r="Z223" i="10" s="1"/>
  <c r="U223" i="10"/>
  <c r="W223" i="10" s="1"/>
  <c r="Y223" i="10" s="1"/>
  <c r="AB223" i="10" l="1"/>
  <c r="AD223" i="10" s="1"/>
  <c r="AA223" i="10"/>
  <c r="AC223" i="10" s="1"/>
  <c r="AE223" i="10" l="1"/>
  <c r="AF223" i="10"/>
  <c r="AG223" i="10" s="1"/>
  <c r="T224" i="10" l="1"/>
  <c r="AH223" i="10"/>
  <c r="S225" i="10" l="1"/>
  <c r="R226" i="10" s="1"/>
  <c r="AJ223" i="10"/>
  <c r="AI223" i="10" s="1"/>
  <c r="V224" i="10"/>
  <c r="X224" i="10" s="1"/>
  <c r="Z224" i="10" s="1"/>
  <c r="U224" i="10"/>
  <c r="W224" i="10" s="1"/>
  <c r="Y224" i="10" s="1"/>
  <c r="AB224" i="10" l="1"/>
  <c r="AD224" i="10" s="1"/>
  <c r="AA224" i="10"/>
  <c r="AC224" i="10" s="1"/>
  <c r="AE224" i="10" l="1"/>
  <c r="AF224" i="10"/>
  <c r="AG224" i="10" s="1"/>
  <c r="AH224" i="10" l="1"/>
  <c r="T225" i="10"/>
  <c r="S226" i="10" l="1"/>
  <c r="R227" i="10" s="1"/>
  <c r="AJ224" i="10"/>
  <c r="AI224" i="10" s="1"/>
  <c r="U225" i="10"/>
  <c r="W225" i="10" s="1"/>
  <c r="Y225" i="10" s="1"/>
  <c r="V225" i="10"/>
  <c r="X225" i="10" s="1"/>
  <c r="Z225" i="10" s="1"/>
  <c r="AB225" i="10" l="1"/>
  <c r="AD225" i="10" s="1"/>
  <c r="AA225" i="10"/>
  <c r="AC225" i="10" s="1"/>
  <c r="AF225" i="10" l="1"/>
  <c r="AG225" i="10" s="1"/>
  <c r="AE225" i="10"/>
  <c r="AH225" i="10" l="1"/>
  <c r="T226" i="10"/>
  <c r="S227" i="10" l="1"/>
  <c r="R228" i="10" s="1"/>
  <c r="AJ225" i="10"/>
  <c r="AI225" i="10" s="1"/>
  <c r="U226" i="10"/>
  <c r="W226" i="10" s="1"/>
  <c r="Y226" i="10" s="1"/>
  <c r="V226" i="10"/>
  <c r="X226" i="10" s="1"/>
  <c r="Z226" i="10" s="1"/>
  <c r="AB226" i="10" l="1"/>
  <c r="AD226" i="10" s="1"/>
  <c r="AA226" i="10"/>
  <c r="AC226" i="10" s="1"/>
  <c r="AE226" i="10" l="1"/>
  <c r="AF226" i="10"/>
  <c r="AG226" i="10" s="1"/>
  <c r="AH226" i="10" l="1"/>
  <c r="T227" i="10"/>
  <c r="S228" i="10" l="1"/>
  <c r="R229" i="10" s="1"/>
  <c r="AJ226" i="10"/>
  <c r="AI226" i="10" s="1"/>
  <c r="U227" i="10"/>
  <c r="W227" i="10" s="1"/>
  <c r="Y227" i="10" s="1"/>
  <c r="V227" i="10"/>
  <c r="X227" i="10" s="1"/>
  <c r="Z227" i="10" s="1"/>
  <c r="AB227" i="10" l="1"/>
  <c r="AD227" i="10" s="1"/>
  <c r="AA227" i="10"/>
  <c r="AC227" i="10" s="1"/>
  <c r="AF227" i="10" l="1"/>
  <c r="AG227" i="10" s="1"/>
  <c r="AE227" i="10"/>
  <c r="AH227" i="10" l="1"/>
  <c r="T228" i="10"/>
  <c r="S229" i="10" l="1"/>
  <c r="R230" i="10" s="1"/>
  <c r="AJ227" i="10"/>
  <c r="AI227" i="10" s="1"/>
  <c r="U228" i="10"/>
  <c r="W228" i="10" s="1"/>
  <c r="Y228" i="10" s="1"/>
  <c r="V228" i="10"/>
  <c r="X228" i="10" s="1"/>
  <c r="Z228" i="10" s="1"/>
  <c r="AB228" i="10" l="1"/>
  <c r="AD228" i="10" s="1"/>
  <c r="AA228" i="10"/>
  <c r="AC228" i="10" s="1"/>
  <c r="AF228" i="10" l="1"/>
  <c r="AG228" i="10" s="1"/>
  <c r="AE228" i="10"/>
  <c r="AH228" i="10" l="1"/>
  <c r="T229" i="10"/>
  <c r="S230" i="10" l="1"/>
  <c r="R231" i="10" s="1"/>
  <c r="AJ228" i="10"/>
  <c r="AI228" i="10" s="1"/>
  <c r="V229" i="10"/>
  <c r="X229" i="10" s="1"/>
  <c r="Z229" i="10" s="1"/>
  <c r="U229" i="10"/>
  <c r="W229" i="10" s="1"/>
  <c r="Y229" i="10" s="1"/>
  <c r="AB229" i="10" l="1"/>
  <c r="AD229" i="10" s="1"/>
  <c r="AA229" i="10"/>
  <c r="AC229" i="10" s="1"/>
  <c r="AE229" i="10" l="1"/>
  <c r="AF229" i="10"/>
  <c r="AG229" i="10" s="1"/>
  <c r="AH229" i="10" l="1"/>
  <c r="T230" i="10"/>
  <c r="S231" i="10" l="1"/>
  <c r="R232" i="10" s="1"/>
  <c r="AJ229" i="10"/>
  <c r="AI229" i="10" s="1"/>
  <c r="V230" i="10"/>
  <c r="X230" i="10" s="1"/>
  <c r="Z230" i="10" s="1"/>
  <c r="U230" i="10"/>
  <c r="W230" i="10" s="1"/>
  <c r="Y230" i="10" s="1"/>
  <c r="AB230" i="10" l="1"/>
  <c r="AD230" i="10" s="1"/>
  <c r="AA230" i="10"/>
  <c r="AC230" i="10" s="1"/>
  <c r="AF230" i="10" l="1"/>
  <c r="AG230" i="10" s="1"/>
  <c r="AE230" i="10"/>
  <c r="AH230" i="10" l="1"/>
  <c r="T231" i="10"/>
  <c r="S232" i="10" l="1"/>
  <c r="R233" i="10" s="1"/>
  <c r="AJ230" i="10"/>
  <c r="AI230" i="10" s="1"/>
  <c r="U231" i="10"/>
  <c r="W231" i="10" s="1"/>
  <c r="Y231" i="10" s="1"/>
  <c r="V231" i="10"/>
  <c r="X231" i="10" s="1"/>
  <c r="Z231" i="10" s="1"/>
  <c r="AB231" i="10" l="1"/>
  <c r="AD231" i="10" s="1"/>
  <c r="AA231" i="10"/>
  <c r="AC231" i="10" s="1"/>
  <c r="AF231" i="10" l="1"/>
  <c r="AG231" i="10" s="1"/>
  <c r="AE231" i="10"/>
  <c r="AH231" i="10" l="1"/>
  <c r="T232" i="10"/>
  <c r="S233" i="10" l="1"/>
  <c r="R234" i="10" s="1"/>
  <c r="U232" i="10"/>
  <c r="W232" i="10" s="1"/>
  <c r="Y232" i="10" s="1"/>
  <c r="V232" i="10"/>
  <c r="X232" i="10" s="1"/>
  <c r="Z232" i="10" s="1"/>
  <c r="AJ231" i="10"/>
  <c r="AI231" i="10" s="1"/>
  <c r="AB232" i="10" l="1"/>
  <c r="AD232" i="10" s="1"/>
  <c r="AA232" i="10"/>
  <c r="AC232" i="10" s="1"/>
  <c r="AF232" i="10" l="1"/>
  <c r="AG232" i="10" s="1"/>
  <c r="AE232" i="10"/>
  <c r="AH232" i="10" l="1"/>
  <c r="T233" i="10"/>
  <c r="S234" i="10" l="1"/>
  <c r="R235" i="10" s="1"/>
  <c r="AJ232" i="10"/>
  <c r="AI232" i="10" s="1"/>
  <c r="V233" i="10"/>
  <c r="X233" i="10" s="1"/>
  <c r="Z233" i="10" s="1"/>
  <c r="U233" i="10"/>
  <c r="W233" i="10" s="1"/>
  <c r="Y233" i="10" s="1"/>
  <c r="AB233" i="10" l="1"/>
  <c r="AD233" i="10" s="1"/>
  <c r="AA233" i="10"/>
  <c r="AC233" i="10" s="1"/>
  <c r="AE233" i="10" l="1"/>
  <c r="AF233" i="10"/>
  <c r="AG233" i="10" s="1"/>
  <c r="AH233" i="10" l="1"/>
  <c r="T234" i="10"/>
  <c r="S235" i="10" l="1"/>
  <c r="R236" i="10" s="1"/>
  <c r="AJ233" i="10"/>
  <c r="AI233" i="10" s="1"/>
  <c r="V234" i="10"/>
  <c r="X234" i="10" s="1"/>
  <c r="Z234" i="10" s="1"/>
  <c r="U234" i="10"/>
  <c r="W234" i="10" s="1"/>
  <c r="Y234" i="10" s="1"/>
  <c r="AB234" i="10" l="1"/>
  <c r="AD234" i="10" s="1"/>
  <c r="AA234" i="10"/>
  <c r="AC234" i="10" s="1"/>
  <c r="AE234" i="10" l="1"/>
  <c r="AF234" i="10"/>
  <c r="AG234" i="10" s="1"/>
  <c r="T235" i="10" l="1"/>
  <c r="AH234" i="10"/>
  <c r="S236" i="10" l="1"/>
  <c r="R237" i="10" s="1"/>
  <c r="AJ234" i="10"/>
  <c r="AI234" i="10" s="1"/>
  <c r="V235" i="10"/>
  <c r="X235" i="10" s="1"/>
  <c r="Z235" i="10" s="1"/>
  <c r="U235" i="10"/>
  <c r="W235" i="10" s="1"/>
  <c r="Y235" i="10" s="1"/>
  <c r="AB235" i="10" l="1"/>
  <c r="AD235" i="10" s="1"/>
  <c r="AA235" i="10"/>
  <c r="AC235" i="10" s="1"/>
  <c r="AE235" i="10" l="1"/>
  <c r="AF235" i="10"/>
  <c r="AG235" i="10" s="1"/>
  <c r="AH235" i="10" l="1"/>
  <c r="T236" i="10"/>
  <c r="S237" i="10" l="1"/>
  <c r="R238" i="10" s="1"/>
  <c r="AJ235" i="10"/>
  <c r="AI235" i="10" s="1"/>
  <c r="V236" i="10"/>
  <c r="X236" i="10" s="1"/>
  <c r="Z236" i="10" s="1"/>
  <c r="U236" i="10"/>
  <c r="W236" i="10" s="1"/>
  <c r="Y236" i="10" s="1"/>
  <c r="AB236" i="10" l="1"/>
  <c r="AD236" i="10" s="1"/>
  <c r="AA236" i="10"/>
  <c r="AC236" i="10" s="1"/>
  <c r="AE236" i="10" l="1"/>
  <c r="AF236" i="10"/>
  <c r="AG236" i="10" s="1"/>
  <c r="T237" i="10" l="1"/>
  <c r="V237" i="10" s="1"/>
  <c r="X237" i="10" s="1"/>
  <c r="Z237" i="10" s="1"/>
  <c r="AH236" i="10"/>
  <c r="AJ236" i="10" s="1"/>
  <c r="AI236" i="10" s="1"/>
  <c r="U237" i="10" l="1"/>
  <c r="W237" i="10" s="1"/>
  <c r="Y237" i="10" s="1"/>
  <c r="S238" i="10"/>
  <c r="R239" i="10" s="1"/>
  <c r="AB237" i="10"/>
  <c r="AD237" i="10" s="1"/>
  <c r="AA237" i="10" l="1"/>
  <c r="AC237" i="10" s="1"/>
  <c r="AE237" i="10" s="1"/>
  <c r="AF237" i="10" l="1"/>
  <c r="AG237" i="10" s="1"/>
  <c r="AH237" i="10" s="1"/>
  <c r="T238" i="10" l="1"/>
  <c r="V238" i="10" s="1"/>
  <c r="X238" i="10" s="1"/>
  <c r="Z238" i="10" s="1"/>
  <c r="AJ237" i="10"/>
  <c r="AI237" i="10" s="1"/>
  <c r="S239" i="10" l="1"/>
  <c r="R240" i="10" s="1"/>
  <c r="U238" i="10"/>
  <c r="W238" i="10" s="1"/>
  <c r="Y238" i="10" s="1"/>
  <c r="AB238" i="10"/>
  <c r="AD238" i="10" s="1"/>
  <c r="AA238" i="10" l="1"/>
  <c r="AC238" i="10" s="1"/>
  <c r="AF238" i="10" s="1"/>
  <c r="AG238" i="10" s="1"/>
  <c r="AE238" i="10" l="1"/>
  <c r="T239" i="10"/>
  <c r="AH238" i="10"/>
  <c r="S240" i="10" l="1"/>
  <c r="R241" i="10" s="1"/>
  <c r="AJ238" i="10"/>
  <c r="AI238" i="10" s="1"/>
  <c r="V239" i="10"/>
  <c r="X239" i="10" s="1"/>
  <c r="Z239" i="10" s="1"/>
  <c r="U239" i="10"/>
  <c r="W239" i="10" s="1"/>
  <c r="Y239" i="10" s="1"/>
  <c r="AB239" i="10" l="1"/>
  <c r="AD239" i="10" s="1"/>
  <c r="AA239" i="10"/>
  <c r="AC239" i="10" s="1"/>
  <c r="AF239" i="10" l="1"/>
  <c r="AG239" i="10" s="1"/>
  <c r="AE239" i="10"/>
  <c r="T240" i="10" l="1"/>
  <c r="AH239" i="10"/>
  <c r="S241" i="10" l="1"/>
  <c r="R242" i="10" s="1"/>
  <c r="AJ239" i="10"/>
  <c r="AI239" i="10" s="1"/>
  <c r="U240" i="10"/>
  <c r="W240" i="10" s="1"/>
  <c r="Y240" i="10" s="1"/>
  <c r="V240" i="10"/>
  <c r="X240" i="10" s="1"/>
  <c r="Z240" i="10" s="1"/>
  <c r="AB240" i="10" l="1"/>
  <c r="AD240" i="10" s="1"/>
  <c r="AA240" i="10"/>
  <c r="AC240" i="10" s="1"/>
  <c r="AF240" i="10" l="1"/>
  <c r="AG240" i="10" s="1"/>
  <c r="AE240" i="10"/>
  <c r="AH240" i="10" l="1"/>
  <c r="T241" i="10"/>
  <c r="S242" i="10" l="1"/>
  <c r="R243" i="10" s="1"/>
  <c r="AJ240" i="10"/>
  <c r="AI240" i="10" s="1"/>
  <c r="U241" i="10"/>
  <c r="W241" i="10" s="1"/>
  <c r="Y241" i="10" s="1"/>
  <c r="V241" i="10"/>
  <c r="X241" i="10" s="1"/>
  <c r="Z241" i="10" s="1"/>
  <c r="AB241" i="10" l="1"/>
  <c r="AD241" i="10" s="1"/>
  <c r="AA241" i="10"/>
  <c r="AC241" i="10" s="1"/>
  <c r="AF241" i="10" l="1"/>
  <c r="AG241" i="10" s="1"/>
  <c r="AE241" i="10"/>
  <c r="AH241" i="10" l="1"/>
  <c r="T242" i="10"/>
  <c r="S243" i="10" l="1"/>
  <c r="R244" i="10" s="1"/>
  <c r="AJ241" i="10"/>
  <c r="AI241" i="10" s="1"/>
  <c r="V242" i="10"/>
  <c r="X242" i="10" s="1"/>
  <c r="Z242" i="10" s="1"/>
  <c r="U242" i="10"/>
  <c r="W242" i="10" s="1"/>
  <c r="Y242" i="10" s="1"/>
  <c r="AB242" i="10" l="1"/>
  <c r="AD242" i="10" s="1"/>
  <c r="AA242" i="10"/>
  <c r="AC242" i="10" s="1"/>
  <c r="AF242" i="10" l="1"/>
  <c r="AG242" i="10" s="1"/>
  <c r="AE242" i="10"/>
  <c r="AH242" i="10" l="1"/>
  <c r="T243" i="10"/>
  <c r="S244" i="10" l="1"/>
  <c r="R245" i="10" s="1"/>
  <c r="AJ242" i="10"/>
  <c r="AI242" i="10" s="1"/>
  <c r="U243" i="10"/>
  <c r="W243" i="10" s="1"/>
  <c r="Y243" i="10" s="1"/>
  <c r="V243" i="10"/>
  <c r="X243" i="10" s="1"/>
  <c r="Z243" i="10" s="1"/>
  <c r="AB243" i="10" l="1"/>
  <c r="AD243" i="10" s="1"/>
  <c r="AA243" i="10"/>
  <c r="AC243" i="10" s="1"/>
  <c r="AF243" i="10" l="1"/>
  <c r="AG243" i="10" s="1"/>
  <c r="AE243" i="10"/>
  <c r="AH243" i="10" l="1"/>
  <c r="T244" i="10"/>
  <c r="S245" i="10" l="1"/>
  <c r="R246" i="10" s="1"/>
  <c r="AJ243" i="10"/>
  <c r="AI243" i="10" s="1"/>
  <c r="V244" i="10"/>
  <c r="X244" i="10" s="1"/>
  <c r="Z244" i="10" s="1"/>
  <c r="U244" i="10"/>
  <c r="W244" i="10" s="1"/>
  <c r="Y244" i="10" s="1"/>
  <c r="AB244" i="10" l="1"/>
  <c r="AD244" i="10" s="1"/>
  <c r="AA244" i="10"/>
  <c r="AC244" i="10" s="1"/>
  <c r="AF244" i="10" l="1"/>
  <c r="AG244" i="10" s="1"/>
  <c r="AE244" i="10"/>
  <c r="AH244" i="10" l="1"/>
  <c r="T245" i="10"/>
  <c r="S246" i="10" l="1"/>
  <c r="R247" i="10" s="1"/>
  <c r="AJ244" i="10"/>
  <c r="AI244" i="10" s="1"/>
  <c r="V245" i="10"/>
  <c r="X245" i="10" s="1"/>
  <c r="Z245" i="10" s="1"/>
  <c r="U245" i="10"/>
  <c r="W245" i="10" s="1"/>
  <c r="Y245" i="10" s="1"/>
  <c r="AB245" i="10" l="1"/>
  <c r="AD245" i="10" s="1"/>
  <c r="AA245" i="10"/>
  <c r="AC245" i="10" s="1"/>
  <c r="AF245" i="10" l="1"/>
  <c r="AG245" i="10" s="1"/>
  <c r="AE245" i="10"/>
  <c r="AH245" i="10" l="1"/>
  <c r="T246" i="10"/>
  <c r="S247" i="10" l="1"/>
  <c r="R248" i="10" s="1"/>
  <c r="AJ245" i="10"/>
  <c r="AI245" i="10" s="1"/>
  <c r="V246" i="10"/>
  <c r="X246" i="10" s="1"/>
  <c r="Z246" i="10" s="1"/>
  <c r="U246" i="10"/>
  <c r="W246" i="10" s="1"/>
  <c r="Y246" i="10" s="1"/>
  <c r="AB246" i="10" l="1"/>
  <c r="AD246" i="10" s="1"/>
  <c r="AA246" i="10"/>
  <c r="AC246" i="10" s="1"/>
  <c r="AF246" i="10" l="1"/>
  <c r="AG246" i="10" s="1"/>
  <c r="AE246" i="10"/>
  <c r="T247" i="10" l="1"/>
  <c r="AH246" i="10"/>
  <c r="S248" i="10" l="1"/>
  <c r="R249" i="10" s="1"/>
  <c r="AJ246" i="10"/>
  <c r="AI246" i="10" s="1"/>
  <c r="V247" i="10"/>
  <c r="X247" i="10" s="1"/>
  <c r="Z247" i="10" s="1"/>
  <c r="U247" i="10"/>
  <c r="W247" i="10" s="1"/>
  <c r="Y247" i="10" s="1"/>
  <c r="AB247" i="10" l="1"/>
  <c r="AD247" i="10" s="1"/>
  <c r="AA247" i="10"/>
  <c r="AC247" i="10" s="1"/>
  <c r="AF247" i="10" l="1"/>
  <c r="AG247" i="10" s="1"/>
  <c r="AE247" i="10"/>
  <c r="AH247" i="10" l="1"/>
  <c r="T248" i="10"/>
  <c r="S249" i="10" l="1"/>
  <c r="R250" i="10" s="1"/>
  <c r="AJ247" i="10"/>
  <c r="AI247" i="10" s="1"/>
  <c r="U248" i="10"/>
  <c r="W248" i="10" s="1"/>
  <c r="Y248" i="10" s="1"/>
  <c r="V248" i="10"/>
  <c r="X248" i="10" s="1"/>
  <c r="Z248" i="10" s="1"/>
  <c r="AB248" i="10" l="1"/>
  <c r="AD248" i="10" s="1"/>
  <c r="AA248" i="10"/>
  <c r="AC248" i="10" s="1"/>
  <c r="AE248" i="10" l="1"/>
  <c r="AF248" i="10"/>
  <c r="AG248" i="10" s="1"/>
  <c r="AH248" i="10" l="1"/>
  <c r="T249" i="10"/>
  <c r="S250" i="10" l="1"/>
  <c r="R251" i="10" s="1"/>
  <c r="AJ248" i="10"/>
  <c r="AI248" i="10" s="1"/>
  <c r="V249" i="10"/>
  <c r="X249" i="10" s="1"/>
  <c r="Z249" i="10" s="1"/>
  <c r="U249" i="10"/>
  <c r="W249" i="10" s="1"/>
  <c r="Y249" i="10" s="1"/>
  <c r="AB249" i="10" l="1"/>
  <c r="AD249" i="10" s="1"/>
  <c r="AA249" i="10"/>
  <c r="AC249" i="10" s="1"/>
  <c r="AE249" i="10" l="1"/>
  <c r="AF249" i="10"/>
  <c r="AG249" i="10" s="1"/>
  <c r="AH249" i="10" l="1"/>
  <c r="T250" i="10"/>
  <c r="S251" i="10" l="1"/>
  <c r="R252" i="10" s="1"/>
  <c r="V250" i="10"/>
  <c r="X250" i="10" s="1"/>
  <c r="Z250" i="10" s="1"/>
  <c r="U250" i="10"/>
  <c r="W250" i="10" s="1"/>
  <c r="Y250" i="10" s="1"/>
  <c r="AJ249" i="10"/>
  <c r="AI249" i="10" s="1"/>
  <c r="AB250" i="10" l="1"/>
  <c r="AD250" i="10" s="1"/>
  <c r="AA250" i="10"/>
  <c r="AC250" i="10" s="1"/>
  <c r="AE250" i="10" l="1"/>
  <c r="AF250" i="10"/>
  <c r="AG250" i="10" s="1"/>
  <c r="AH250" i="10" l="1"/>
  <c r="T251" i="10"/>
  <c r="S252" i="10" l="1"/>
  <c r="R253" i="10" s="1"/>
  <c r="AJ250" i="10"/>
  <c r="AI250" i="10" s="1"/>
  <c r="V251" i="10"/>
  <c r="X251" i="10" s="1"/>
  <c r="Z251" i="10" s="1"/>
  <c r="U251" i="10"/>
  <c r="W251" i="10" s="1"/>
  <c r="Y251" i="10" s="1"/>
  <c r="AB251" i="10" l="1"/>
  <c r="AD251" i="10" s="1"/>
  <c r="AA251" i="10"/>
  <c r="AC251" i="10" s="1"/>
  <c r="AE251" i="10" l="1"/>
  <c r="AF251" i="10"/>
  <c r="AG251" i="10" s="1"/>
  <c r="AH251" i="10" l="1"/>
  <c r="T252" i="10"/>
  <c r="S253" i="10" l="1"/>
  <c r="R254" i="10" s="1"/>
  <c r="AJ251" i="10"/>
  <c r="AI251" i="10" s="1"/>
  <c r="U252" i="10"/>
  <c r="W252" i="10" s="1"/>
  <c r="Y252" i="10" s="1"/>
  <c r="V252" i="10"/>
  <c r="X252" i="10" s="1"/>
  <c r="Z252" i="10" s="1"/>
  <c r="AB252" i="10" l="1"/>
  <c r="AD252" i="10" s="1"/>
  <c r="AA252" i="10"/>
  <c r="AC252" i="10" s="1"/>
  <c r="AF252" i="10" l="1"/>
  <c r="AG252" i="10" s="1"/>
  <c r="AE252" i="10"/>
  <c r="AH252" i="10" l="1"/>
  <c r="T253" i="10"/>
  <c r="S254" i="10" l="1"/>
  <c r="R255" i="10" s="1"/>
  <c r="AJ252" i="10"/>
  <c r="AI252" i="10" s="1"/>
  <c r="U253" i="10"/>
  <c r="W253" i="10" s="1"/>
  <c r="Y253" i="10" s="1"/>
  <c r="V253" i="10"/>
  <c r="X253" i="10" s="1"/>
  <c r="Z253" i="10" s="1"/>
  <c r="AB253" i="10" l="1"/>
  <c r="AD253" i="10" s="1"/>
  <c r="AA253" i="10"/>
  <c r="AC253" i="10" s="1"/>
  <c r="AF253" i="10" l="1"/>
  <c r="AG253" i="10" s="1"/>
  <c r="AE253" i="10"/>
  <c r="AH253" i="10" l="1"/>
  <c r="T254" i="10"/>
  <c r="S255" i="10" l="1"/>
  <c r="R256" i="10" s="1"/>
  <c r="AJ253" i="10"/>
  <c r="AI253" i="10" s="1"/>
  <c r="V254" i="10"/>
  <c r="X254" i="10" s="1"/>
  <c r="Z254" i="10" s="1"/>
  <c r="U254" i="10"/>
  <c r="W254" i="10" s="1"/>
  <c r="Y254" i="10" s="1"/>
  <c r="AB254" i="10" l="1"/>
  <c r="AD254" i="10" s="1"/>
  <c r="AA254" i="10"/>
  <c r="AC254" i="10" s="1"/>
  <c r="AF254" i="10" l="1"/>
  <c r="AG254" i="10" s="1"/>
  <c r="AE254" i="10"/>
  <c r="AH254" i="10" l="1"/>
  <c r="T255" i="10"/>
  <c r="S256" i="10" l="1"/>
  <c r="R257" i="10" s="1"/>
  <c r="AJ254" i="10"/>
  <c r="AI254" i="10" s="1"/>
  <c r="V255" i="10"/>
  <c r="X255" i="10" s="1"/>
  <c r="Z255" i="10" s="1"/>
  <c r="U255" i="10"/>
  <c r="W255" i="10" s="1"/>
  <c r="Y255" i="10" s="1"/>
  <c r="AB255" i="10" l="1"/>
  <c r="AD255" i="10" s="1"/>
  <c r="AA255" i="10"/>
  <c r="AC255" i="10" s="1"/>
  <c r="AE255" i="10" l="1"/>
  <c r="AF255" i="10"/>
  <c r="AG255" i="10" s="1"/>
  <c r="AH255" i="10" l="1"/>
  <c r="T256" i="10"/>
  <c r="S257" i="10" l="1"/>
  <c r="R258" i="10" s="1"/>
  <c r="AJ255" i="10"/>
  <c r="AI255" i="10" s="1"/>
  <c r="U256" i="10"/>
  <c r="W256" i="10" s="1"/>
  <c r="Y256" i="10" s="1"/>
  <c r="V256" i="10"/>
  <c r="X256" i="10" s="1"/>
  <c r="Z256" i="10" s="1"/>
  <c r="AB256" i="10" l="1"/>
  <c r="AD256" i="10" s="1"/>
  <c r="AA256" i="10"/>
  <c r="AC256" i="10" s="1"/>
  <c r="AF256" i="10" l="1"/>
  <c r="AG256" i="10" s="1"/>
  <c r="AE256" i="10"/>
  <c r="T257" i="10" l="1"/>
  <c r="AH256" i="10"/>
  <c r="S258" i="10" l="1"/>
  <c r="R259" i="10" s="1"/>
  <c r="AJ256" i="10"/>
  <c r="AI256" i="10" s="1"/>
  <c r="U257" i="10"/>
  <c r="W257" i="10" s="1"/>
  <c r="Y257" i="10" s="1"/>
  <c r="V257" i="10"/>
  <c r="X257" i="10" s="1"/>
  <c r="Z257" i="10" s="1"/>
  <c r="AB257" i="10" l="1"/>
  <c r="AD257" i="10" s="1"/>
  <c r="AA257" i="10"/>
  <c r="AC257" i="10" s="1"/>
  <c r="AF257" i="10" l="1"/>
  <c r="AG257" i="10" s="1"/>
  <c r="AE257" i="10"/>
  <c r="T258" i="10" l="1"/>
  <c r="AH257" i="10"/>
  <c r="S259" i="10" l="1"/>
  <c r="R260" i="10" s="1"/>
  <c r="AJ257" i="10"/>
  <c r="AI257" i="10" s="1"/>
  <c r="V258" i="10"/>
  <c r="X258" i="10" s="1"/>
  <c r="Z258" i="10" s="1"/>
  <c r="U258" i="10"/>
  <c r="W258" i="10" s="1"/>
  <c r="Y258" i="10" s="1"/>
  <c r="AB258" i="10" l="1"/>
  <c r="AD258" i="10" s="1"/>
  <c r="AA258" i="10"/>
  <c r="AC258" i="10" s="1"/>
  <c r="AE258" i="10" l="1"/>
  <c r="AF258" i="10"/>
  <c r="AG258" i="10" s="1"/>
  <c r="AH258" i="10" l="1"/>
  <c r="T259" i="10"/>
  <c r="S260" i="10" l="1"/>
  <c r="R261" i="10" s="1"/>
  <c r="AJ258" i="10"/>
  <c r="AI258" i="10" s="1"/>
  <c r="V259" i="10"/>
  <c r="X259" i="10" s="1"/>
  <c r="Z259" i="10" s="1"/>
  <c r="U259" i="10"/>
  <c r="W259" i="10" s="1"/>
  <c r="Y259" i="10" s="1"/>
  <c r="AB259" i="10" l="1"/>
  <c r="AD259" i="10" s="1"/>
  <c r="AA259" i="10"/>
  <c r="AC259" i="10" s="1"/>
  <c r="AF259" i="10" l="1"/>
  <c r="AG259" i="10" s="1"/>
  <c r="AE259" i="10"/>
  <c r="AH259" i="10" l="1"/>
  <c r="T260" i="10"/>
  <c r="S261" i="10" l="1"/>
  <c r="R262" i="10" s="1"/>
  <c r="AJ259" i="10"/>
  <c r="AI259" i="10" s="1"/>
  <c r="U260" i="10"/>
  <c r="W260" i="10" s="1"/>
  <c r="Y260" i="10" s="1"/>
  <c r="V260" i="10"/>
  <c r="X260" i="10" s="1"/>
  <c r="Z260" i="10" s="1"/>
  <c r="AB260" i="10" l="1"/>
  <c r="AD260" i="10" s="1"/>
  <c r="AA260" i="10"/>
  <c r="AC260" i="10" s="1"/>
  <c r="AF260" i="10" l="1"/>
  <c r="AG260" i="10" s="1"/>
  <c r="AE260" i="10"/>
  <c r="AH260" i="10" l="1"/>
  <c r="T261" i="10"/>
  <c r="S262" i="10" l="1"/>
  <c r="R263" i="10" s="1"/>
  <c r="AJ260" i="10"/>
  <c r="AI260" i="10" s="1"/>
  <c r="V261" i="10"/>
  <c r="X261" i="10" s="1"/>
  <c r="Z261" i="10" s="1"/>
  <c r="U261" i="10"/>
  <c r="W261" i="10" s="1"/>
  <c r="Y261" i="10" s="1"/>
  <c r="AB261" i="10" l="1"/>
  <c r="AD261" i="10" s="1"/>
  <c r="AA261" i="10"/>
  <c r="AC261" i="10" s="1"/>
  <c r="AE261" i="10" l="1"/>
  <c r="AF261" i="10"/>
  <c r="AG261" i="10" s="1"/>
  <c r="AH261" i="10" l="1"/>
  <c r="T262" i="10"/>
  <c r="S263" i="10" l="1"/>
  <c r="R264" i="10" s="1"/>
  <c r="AJ261" i="10"/>
  <c r="AI261" i="10" s="1"/>
  <c r="V262" i="10"/>
  <c r="X262" i="10" s="1"/>
  <c r="Z262" i="10" s="1"/>
  <c r="U262" i="10"/>
  <c r="W262" i="10" s="1"/>
  <c r="Y262" i="10" s="1"/>
  <c r="AB262" i="10" l="1"/>
  <c r="AD262" i="10" s="1"/>
  <c r="AA262" i="10"/>
  <c r="AC262" i="10" s="1"/>
  <c r="AF262" i="10" l="1"/>
  <c r="AG262" i="10" s="1"/>
  <c r="AE262" i="10"/>
  <c r="AH262" i="10" l="1"/>
  <c r="T263" i="10"/>
  <c r="S264" i="10" l="1"/>
  <c r="R265" i="10" s="1"/>
  <c r="AJ262" i="10"/>
  <c r="AI262" i="10" s="1"/>
  <c r="V263" i="10"/>
  <c r="X263" i="10" s="1"/>
  <c r="Z263" i="10" s="1"/>
  <c r="U263" i="10"/>
  <c r="W263" i="10" s="1"/>
  <c r="Y263" i="10" s="1"/>
  <c r="AB263" i="10" l="1"/>
  <c r="AD263" i="10" s="1"/>
  <c r="AA263" i="10"/>
  <c r="AC263" i="10" s="1"/>
  <c r="AE263" i="10" l="1"/>
  <c r="AF263" i="10"/>
  <c r="AG263" i="10" s="1"/>
  <c r="AH263" i="10" l="1"/>
  <c r="T264" i="10"/>
  <c r="S265" i="10" l="1"/>
  <c r="R266" i="10" s="1"/>
  <c r="AJ263" i="10"/>
  <c r="AI263" i="10" s="1"/>
  <c r="V264" i="10"/>
  <c r="X264" i="10" s="1"/>
  <c r="Z264" i="10" s="1"/>
  <c r="U264" i="10"/>
  <c r="W264" i="10" s="1"/>
  <c r="Y264" i="10" s="1"/>
  <c r="AB264" i="10" l="1"/>
  <c r="AD264" i="10" s="1"/>
  <c r="AA264" i="10"/>
  <c r="AC264" i="10" s="1"/>
  <c r="AF264" i="10" l="1"/>
  <c r="AG264" i="10" s="1"/>
  <c r="AE264" i="10"/>
  <c r="AH264" i="10" l="1"/>
  <c r="T265" i="10"/>
  <c r="S266" i="10" l="1"/>
  <c r="R267" i="10" s="1"/>
  <c r="AJ264" i="10"/>
  <c r="AI264" i="10" s="1"/>
  <c r="U265" i="10"/>
  <c r="W265" i="10" s="1"/>
  <c r="Y265" i="10" s="1"/>
  <c r="V265" i="10"/>
  <c r="X265" i="10" s="1"/>
  <c r="Z265" i="10" s="1"/>
  <c r="AB265" i="10" l="1"/>
  <c r="AD265" i="10" s="1"/>
  <c r="AA265" i="10"/>
  <c r="AC265" i="10" s="1"/>
  <c r="AF265" i="10" l="1"/>
  <c r="AG265" i="10" s="1"/>
  <c r="AE265" i="10"/>
  <c r="AH265" i="10" l="1"/>
  <c r="T266" i="10"/>
  <c r="S267" i="10" l="1"/>
  <c r="R268" i="10" s="1"/>
  <c r="U266" i="10"/>
  <c r="W266" i="10" s="1"/>
  <c r="Y266" i="10" s="1"/>
  <c r="V266" i="10"/>
  <c r="X266" i="10" s="1"/>
  <c r="Z266" i="10" s="1"/>
  <c r="AJ265" i="10"/>
  <c r="AI265" i="10" s="1"/>
  <c r="AB266" i="10" l="1"/>
  <c r="AD266" i="10" s="1"/>
  <c r="AA266" i="10"/>
  <c r="AC266" i="10" s="1"/>
  <c r="AE266" i="10" l="1"/>
  <c r="AF266" i="10"/>
  <c r="AG266" i="10" s="1"/>
  <c r="AH266" i="10" l="1"/>
  <c r="T267" i="10"/>
  <c r="S268" i="10" l="1"/>
  <c r="R269" i="10" s="1"/>
  <c r="AJ266" i="10"/>
  <c r="H8" i="11" s="1"/>
  <c r="V267" i="10"/>
  <c r="X267" i="10" s="1"/>
  <c r="Z267" i="10" s="1"/>
  <c r="U267" i="10"/>
  <c r="W267" i="10" s="1"/>
  <c r="Y267" i="10" s="1"/>
  <c r="AB267" i="10" l="1"/>
  <c r="AD267" i="10" s="1"/>
  <c r="AA267" i="10"/>
  <c r="AC267" i="10" s="1"/>
  <c r="AI266" i="10"/>
  <c r="G8" i="11" s="1"/>
  <c r="AE267" i="10" l="1"/>
  <c r="AF267" i="10"/>
  <c r="AG267" i="10" s="1"/>
  <c r="AH267" i="10" l="1"/>
  <c r="T268" i="10"/>
  <c r="S269" i="10" l="1"/>
  <c r="R270" i="10" s="1"/>
  <c r="AJ267" i="10"/>
  <c r="AI267" i="10" s="1"/>
  <c r="V268" i="10"/>
  <c r="X268" i="10" s="1"/>
  <c r="Z268" i="10" s="1"/>
  <c r="U268" i="10"/>
  <c r="W268" i="10" s="1"/>
  <c r="Y268" i="10" s="1"/>
  <c r="AB268" i="10" l="1"/>
  <c r="AD268" i="10" s="1"/>
  <c r="AA268" i="10"/>
  <c r="AC268" i="10" s="1"/>
  <c r="AF268" i="10" l="1"/>
  <c r="AG268" i="10" s="1"/>
  <c r="AE268" i="10"/>
  <c r="AH268" i="10" l="1"/>
  <c r="T269" i="10"/>
  <c r="S270" i="10" l="1"/>
  <c r="R271" i="10" s="1"/>
  <c r="AJ268" i="10"/>
  <c r="AI268" i="10" s="1"/>
  <c r="V269" i="10"/>
  <c r="X269" i="10" s="1"/>
  <c r="Z269" i="10" s="1"/>
  <c r="U269" i="10"/>
  <c r="W269" i="10" s="1"/>
  <c r="Y269" i="10" s="1"/>
  <c r="AB269" i="10" l="1"/>
  <c r="AD269" i="10" s="1"/>
  <c r="AA269" i="10"/>
  <c r="AC269" i="10" s="1"/>
  <c r="AE269" i="10" l="1"/>
  <c r="AF269" i="10"/>
  <c r="AG269" i="10" s="1"/>
  <c r="AH269" i="10" l="1"/>
  <c r="T270" i="10"/>
  <c r="S271" i="10" l="1"/>
  <c r="R272" i="10" s="1"/>
  <c r="AJ269" i="10"/>
  <c r="AI269" i="10" s="1"/>
  <c r="V270" i="10"/>
  <c r="X270" i="10" s="1"/>
  <c r="Z270" i="10" s="1"/>
  <c r="U270" i="10"/>
  <c r="W270" i="10" s="1"/>
  <c r="Y270" i="10" s="1"/>
  <c r="AB270" i="10" l="1"/>
  <c r="AD270" i="10" s="1"/>
  <c r="AA270" i="10"/>
  <c r="AC270" i="10" s="1"/>
  <c r="AF270" i="10" l="1"/>
  <c r="AG270" i="10" s="1"/>
  <c r="AE270" i="10"/>
  <c r="AH270" i="10" l="1"/>
  <c r="T271" i="10"/>
  <c r="S272" i="10" l="1"/>
  <c r="R273" i="10" s="1"/>
  <c r="AJ270" i="10"/>
  <c r="AI270" i="10" s="1"/>
  <c r="U271" i="10"/>
  <c r="W271" i="10" s="1"/>
  <c r="Y271" i="10" s="1"/>
  <c r="V271" i="10"/>
  <c r="X271" i="10" s="1"/>
  <c r="Z271" i="10" s="1"/>
  <c r="AB271" i="10" l="1"/>
  <c r="AD271" i="10" s="1"/>
  <c r="AA271" i="10"/>
  <c r="AC271" i="10" s="1"/>
  <c r="AF271" i="10" l="1"/>
  <c r="AG271" i="10" s="1"/>
  <c r="AE271" i="10"/>
  <c r="AH271" i="10" l="1"/>
  <c r="T272" i="10"/>
  <c r="S273" i="10" l="1"/>
  <c r="R274" i="10" s="1"/>
  <c r="AJ271" i="10"/>
  <c r="AI271" i="10" s="1"/>
  <c r="V272" i="10"/>
  <c r="X272" i="10" s="1"/>
  <c r="Z272" i="10" s="1"/>
  <c r="U272" i="10"/>
  <c r="W272" i="10" s="1"/>
  <c r="Y272" i="10" s="1"/>
  <c r="AB272" i="10" l="1"/>
  <c r="AD272" i="10" s="1"/>
  <c r="AA272" i="10"/>
  <c r="AC272" i="10" s="1"/>
  <c r="AF272" i="10" l="1"/>
  <c r="AG272" i="10" s="1"/>
  <c r="AE272" i="10"/>
  <c r="AH272" i="10" l="1"/>
  <c r="T273" i="10"/>
  <c r="S274" i="10" l="1"/>
  <c r="R275" i="10" s="1"/>
  <c r="AJ272" i="10"/>
  <c r="AI272" i="10" s="1"/>
  <c r="U273" i="10"/>
  <c r="W273" i="10" s="1"/>
  <c r="Y273" i="10" s="1"/>
  <c r="V273" i="10"/>
  <c r="X273" i="10" s="1"/>
  <c r="Z273" i="10" s="1"/>
  <c r="AB273" i="10" l="1"/>
  <c r="AD273" i="10" s="1"/>
  <c r="AA273" i="10"/>
  <c r="AC273" i="10" s="1"/>
  <c r="AE273" i="10" l="1"/>
  <c r="AF273" i="10"/>
  <c r="AG273" i="10" s="1"/>
  <c r="AH273" i="10" l="1"/>
  <c r="T274" i="10"/>
  <c r="S275" i="10" l="1"/>
  <c r="R276" i="10" s="1"/>
  <c r="AJ273" i="10"/>
  <c r="AI273" i="10" s="1"/>
  <c r="U274" i="10"/>
  <c r="W274" i="10" s="1"/>
  <c r="Y274" i="10" s="1"/>
  <c r="V274" i="10"/>
  <c r="X274" i="10" s="1"/>
  <c r="Z274" i="10" s="1"/>
  <c r="AB274" i="10" l="1"/>
  <c r="AD274" i="10" s="1"/>
  <c r="AA274" i="10"/>
  <c r="AC274" i="10" s="1"/>
  <c r="AF274" i="10" l="1"/>
  <c r="AG274" i="10" s="1"/>
  <c r="AE274" i="10"/>
  <c r="AH274" i="10" l="1"/>
  <c r="T275" i="10"/>
  <c r="S276" i="10" l="1"/>
  <c r="R277" i="10" s="1"/>
  <c r="AJ274" i="10"/>
  <c r="AI274" i="10" s="1"/>
  <c r="V275" i="10"/>
  <c r="X275" i="10" s="1"/>
  <c r="Z275" i="10" s="1"/>
  <c r="U275" i="10"/>
  <c r="W275" i="10" s="1"/>
  <c r="Y275" i="10" s="1"/>
  <c r="AB275" i="10" l="1"/>
  <c r="AD275" i="10" s="1"/>
  <c r="AA275" i="10"/>
  <c r="AC275" i="10" s="1"/>
  <c r="AF275" i="10" l="1"/>
  <c r="AG275" i="10" s="1"/>
  <c r="AE275" i="10"/>
  <c r="AH275" i="10" l="1"/>
  <c r="T276" i="10"/>
  <c r="S277" i="10" l="1"/>
  <c r="R278" i="10" s="1"/>
  <c r="AJ275" i="10"/>
  <c r="AI275" i="10" s="1"/>
  <c r="U276" i="10"/>
  <c r="W276" i="10" s="1"/>
  <c r="Y276" i="10" s="1"/>
  <c r="V276" i="10"/>
  <c r="X276" i="10" s="1"/>
  <c r="Z276" i="10" s="1"/>
  <c r="AB276" i="10" l="1"/>
  <c r="AD276" i="10" s="1"/>
  <c r="AA276" i="10"/>
  <c r="AC276" i="10" s="1"/>
  <c r="AF276" i="10" l="1"/>
  <c r="AG276" i="10" s="1"/>
  <c r="AE276" i="10"/>
  <c r="AH276" i="10" l="1"/>
  <c r="T277" i="10"/>
  <c r="S278" i="10" l="1"/>
  <c r="R279" i="10" s="1"/>
  <c r="AJ276" i="10"/>
  <c r="AI276" i="10" s="1"/>
  <c r="V277" i="10"/>
  <c r="X277" i="10" s="1"/>
  <c r="Z277" i="10" s="1"/>
  <c r="U277" i="10"/>
  <c r="W277" i="10" s="1"/>
  <c r="Y277" i="10" s="1"/>
  <c r="AB277" i="10" l="1"/>
  <c r="AD277" i="10" s="1"/>
  <c r="AA277" i="10"/>
  <c r="AC277" i="10" s="1"/>
  <c r="AE277" i="10" l="1"/>
  <c r="AF277" i="10"/>
  <c r="AG277" i="10" s="1"/>
  <c r="AH277" i="10" l="1"/>
  <c r="T278" i="10"/>
  <c r="S279" i="10" l="1"/>
  <c r="R280" i="10" s="1"/>
  <c r="AJ277" i="10"/>
  <c r="AI277" i="10" s="1"/>
  <c r="V278" i="10"/>
  <c r="X278" i="10" s="1"/>
  <c r="Z278" i="10" s="1"/>
  <c r="U278" i="10"/>
  <c r="W278" i="10" s="1"/>
  <c r="Y278" i="10" s="1"/>
  <c r="AB278" i="10" l="1"/>
  <c r="AD278" i="10" s="1"/>
  <c r="AA278" i="10"/>
  <c r="AC278" i="10" s="1"/>
  <c r="AE278" i="10" l="1"/>
  <c r="AF278" i="10"/>
  <c r="AG278" i="10" s="1"/>
  <c r="AH278" i="10" l="1"/>
  <c r="T279" i="10"/>
  <c r="S280" i="10" l="1"/>
  <c r="R281" i="10" s="1"/>
  <c r="AJ278" i="10"/>
  <c r="AI278" i="10" s="1"/>
  <c r="U279" i="10"/>
  <c r="W279" i="10" s="1"/>
  <c r="Y279" i="10" s="1"/>
  <c r="V279" i="10"/>
  <c r="X279" i="10" s="1"/>
  <c r="Z279" i="10" s="1"/>
  <c r="AB279" i="10" l="1"/>
  <c r="AD279" i="10" s="1"/>
  <c r="AA279" i="10"/>
  <c r="AC279" i="10" s="1"/>
  <c r="AE279" i="10" l="1"/>
  <c r="AF279" i="10"/>
  <c r="AG279" i="10" s="1"/>
  <c r="AH279" i="10" l="1"/>
  <c r="T280" i="10"/>
  <c r="S281" i="10" l="1"/>
  <c r="R282" i="10" s="1"/>
  <c r="AJ279" i="10"/>
  <c r="AI279" i="10" s="1"/>
  <c r="U280" i="10"/>
  <c r="W280" i="10" s="1"/>
  <c r="Y280" i="10" s="1"/>
  <c r="V280" i="10"/>
  <c r="X280" i="10" s="1"/>
  <c r="Z280" i="10" s="1"/>
  <c r="AB280" i="10" l="1"/>
  <c r="AD280" i="10" s="1"/>
  <c r="AA280" i="10"/>
  <c r="AC280" i="10" s="1"/>
  <c r="AE280" i="10" l="1"/>
  <c r="AF280" i="10"/>
  <c r="AG280" i="10" s="1"/>
  <c r="T281" i="10" l="1"/>
  <c r="AH280" i="10"/>
  <c r="S282" i="10" l="1"/>
  <c r="R283" i="10" s="1"/>
  <c r="AJ280" i="10"/>
  <c r="AI280" i="10" s="1"/>
  <c r="V281" i="10"/>
  <c r="X281" i="10" s="1"/>
  <c r="Z281" i="10" s="1"/>
  <c r="U281" i="10"/>
  <c r="W281" i="10" s="1"/>
  <c r="Y281" i="10" s="1"/>
  <c r="AB281" i="10" l="1"/>
  <c r="AD281" i="10" s="1"/>
  <c r="AA281" i="10"/>
  <c r="AC281" i="10" s="1"/>
  <c r="AE281" i="10" l="1"/>
  <c r="AF281" i="10"/>
  <c r="AG281" i="10" s="1"/>
  <c r="AH281" i="10" l="1"/>
  <c r="T282" i="10"/>
  <c r="S283" i="10" l="1"/>
  <c r="R284" i="10" s="1"/>
  <c r="AJ281" i="10"/>
  <c r="AI281" i="10" s="1"/>
  <c r="V282" i="10"/>
  <c r="X282" i="10" s="1"/>
  <c r="Z282" i="10" s="1"/>
  <c r="U282" i="10"/>
  <c r="W282" i="10" s="1"/>
  <c r="Y282" i="10" s="1"/>
  <c r="AB282" i="10" l="1"/>
  <c r="AD282" i="10" s="1"/>
  <c r="AA282" i="10"/>
  <c r="AC282" i="10" s="1"/>
  <c r="AF282" i="10" l="1"/>
  <c r="AG282" i="10" s="1"/>
  <c r="AE282" i="10"/>
  <c r="AH282" i="10" l="1"/>
  <c r="T283" i="10"/>
  <c r="S284" i="10" l="1"/>
  <c r="R285" i="10" s="1"/>
  <c r="AJ282" i="10"/>
  <c r="AI282" i="10" s="1"/>
  <c r="V283" i="10"/>
  <c r="X283" i="10" s="1"/>
  <c r="Z283" i="10" s="1"/>
  <c r="U283" i="10"/>
  <c r="W283" i="10" s="1"/>
  <c r="Y283" i="10" s="1"/>
  <c r="AB283" i="10" l="1"/>
  <c r="AD283" i="10" s="1"/>
  <c r="AA283" i="10"/>
  <c r="AC283" i="10" s="1"/>
  <c r="AF283" i="10" l="1"/>
  <c r="AG283" i="10" s="1"/>
  <c r="AE283" i="10"/>
  <c r="AH283" i="10" l="1"/>
  <c r="T284" i="10"/>
  <c r="S285" i="10" l="1"/>
  <c r="R286" i="10" s="1"/>
  <c r="AJ283" i="10"/>
  <c r="AI283" i="10" s="1"/>
  <c r="U284" i="10"/>
  <c r="W284" i="10" s="1"/>
  <c r="Y284" i="10" s="1"/>
  <c r="V284" i="10"/>
  <c r="X284" i="10" s="1"/>
  <c r="Z284" i="10" s="1"/>
  <c r="AB284" i="10" l="1"/>
  <c r="AD284" i="10" s="1"/>
  <c r="AA284" i="10"/>
  <c r="AC284" i="10" s="1"/>
  <c r="AF284" i="10" l="1"/>
  <c r="AG284" i="10" s="1"/>
  <c r="AE284" i="10"/>
  <c r="AH284" i="10" l="1"/>
  <c r="T285" i="10"/>
  <c r="S286" i="10" l="1"/>
  <c r="R287" i="10" s="1"/>
  <c r="AJ284" i="10"/>
  <c r="AI284" i="10" s="1"/>
  <c r="U285" i="10"/>
  <c r="W285" i="10" s="1"/>
  <c r="Y285" i="10" s="1"/>
  <c r="V285" i="10"/>
  <c r="X285" i="10" s="1"/>
  <c r="Z285" i="10" s="1"/>
  <c r="AB285" i="10" l="1"/>
  <c r="AD285" i="10" s="1"/>
  <c r="AA285" i="10"/>
  <c r="AC285" i="10" s="1"/>
  <c r="AF285" i="10" l="1"/>
  <c r="AG285" i="10" s="1"/>
  <c r="AE285" i="10"/>
  <c r="T286" i="10" l="1"/>
  <c r="AH285" i="10"/>
  <c r="S287" i="10" l="1"/>
  <c r="R288" i="10" s="1"/>
  <c r="AJ285" i="10"/>
  <c r="AI285" i="10" s="1"/>
  <c r="U286" i="10"/>
  <c r="W286" i="10" s="1"/>
  <c r="Y286" i="10" s="1"/>
  <c r="V286" i="10"/>
  <c r="X286" i="10" s="1"/>
  <c r="Z286" i="10" s="1"/>
  <c r="AB286" i="10" l="1"/>
  <c r="AD286" i="10" s="1"/>
  <c r="AA286" i="10"/>
  <c r="AC286" i="10" s="1"/>
  <c r="AE286" i="10" l="1"/>
  <c r="AF286" i="10"/>
  <c r="AG286" i="10" s="1"/>
  <c r="AH286" i="10" l="1"/>
  <c r="T287" i="10"/>
  <c r="S288" i="10" l="1"/>
  <c r="R289" i="10" s="1"/>
  <c r="AJ286" i="10"/>
  <c r="AI286" i="10" s="1"/>
  <c r="V287" i="10"/>
  <c r="X287" i="10" s="1"/>
  <c r="Z287" i="10" s="1"/>
  <c r="U287" i="10"/>
  <c r="W287" i="10" s="1"/>
  <c r="Y287" i="10" s="1"/>
  <c r="AB287" i="10" l="1"/>
  <c r="AD287" i="10" s="1"/>
  <c r="AA287" i="10"/>
  <c r="AC287" i="10" s="1"/>
  <c r="AF287" i="10" l="1"/>
  <c r="AG287" i="10" s="1"/>
  <c r="AE287" i="10"/>
  <c r="AH287" i="10" l="1"/>
  <c r="T288" i="10"/>
  <c r="S289" i="10" l="1"/>
  <c r="R290" i="10" s="1"/>
  <c r="AJ287" i="10"/>
  <c r="AI287" i="10" s="1"/>
  <c r="V288" i="10"/>
  <c r="X288" i="10" s="1"/>
  <c r="Z288" i="10" s="1"/>
  <c r="U288" i="10"/>
  <c r="W288" i="10" s="1"/>
  <c r="Y288" i="10" s="1"/>
  <c r="AB288" i="10" l="1"/>
  <c r="AD288" i="10" s="1"/>
  <c r="AA288" i="10"/>
  <c r="AC288" i="10" s="1"/>
  <c r="AE288" i="10" l="1"/>
  <c r="AF288" i="10"/>
  <c r="AG288" i="10" s="1"/>
  <c r="AH288" i="10" l="1"/>
  <c r="T289" i="10"/>
  <c r="S290" i="10" l="1"/>
  <c r="R291" i="10" s="1"/>
  <c r="AJ288" i="10"/>
  <c r="AI288" i="10" s="1"/>
  <c r="V289" i="10"/>
  <c r="X289" i="10" s="1"/>
  <c r="Z289" i="10" s="1"/>
  <c r="U289" i="10"/>
  <c r="W289" i="10" s="1"/>
  <c r="Y289" i="10" s="1"/>
  <c r="AB289" i="10" l="1"/>
  <c r="AD289" i="10" s="1"/>
  <c r="AA289" i="10"/>
  <c r="AC289" i="10" s="1"/>
  <c r="AE289" i="10" l="1"/>
  <c r="AF289" i="10"/>
  <c r="AG289" i="10" s="1"/>
  <c r="AH289" i="10" l="1"/>
  <c r="T290" i="10"/>
  <c r="S291" i="10" l="1"/>
  <c r="R292" i="10" s="1"/>
  <c r="AJ289" i="10"/>
  <c r="AI289" i="10" s="1"/>
  <c r="V290" i="10"/>
  <c r="X290" i="10" s="1"/>
  <c r="Z290" i="10" s="1"/>
  <c r="U290" i="10"/>
  <c r="W290" i="10" s="1"/>
  <c r="Y290" i="10" s="1"/>
  <c r="AB290" i="10" l="1"/>
  <c r="AD290" i="10" s="1"/>
  <c r="AA290" i="10"/>
  <c r="AC290" i="10" s="1"/>
  <c r="AF290" i="10" l="1"/>
  <c r="AG290" i="10" s="1"/>
  <c r="AE290" i="10"/>
  <c r="AH290" i="10" l="1"/>
  <c r="T291" i="10"/>
  <c r="S292" i="10" l="1"/>
  <c r="R293" i="10" s="1"/>
  <c r="AJ290" i="10"/>
  <c r="AI290" i="10" s="1"/>
  <c r="U291" i="10"/>
  <c r="W291" i="10" s="1"/>
  <c r="Y291" i="10" s="1"/>
  <c r="V291" i="10"/>
  <c r="X291" i="10" s="1"/>
  <c r="Z291" i="10" s="1"/>
  <c r="AB291" i="10" l="1"/>
  <c r="AD291" i="10" s="1"/>
  <c r="AA291" i="10"/>
  <c r="AC291" i="10" s="1"/>
  <c r="AF291" i="10" l="1"/>
  <c r="AG291" i="10" s="1"/>
  <c r="AE291" i="10"/>
  <c r="T292" i="10" l="1"/>
  <c r="AH291" i="10"/>
  <c r="S293" i="10" l="1"/>
  <c r="R294" i="10" s="1"/>
  <c r="AJ291" i="10"/>
  <c r="AI291" i="10" s="1"/>
  <c r="U292" i="10"/>
  <c r="W292" i="10" s="1"/>
  <c r="Y292" i="10" s="1"/>
  <c r="V292" i="10"/>
  <c r="X292" i="10" s="1"/>
  <c r="Z292" i="10" s="1"/>
  <c r="AB292" i="10" l="1"/>
  <c r="AD292" i="10" s="1"/>
  <c r="AA292" i="10"/>
  <c r="AC292" i="10" s="1"/>
  <c r="AF292" i="10" l="1"/>
  <c r="AG292" i="10" s="1"/>
  <c r="AE292" i="10"/>
  <c r="AH292" i="10" l="1"/>
  <c r="T293" i="10"/>
  <c r="S294" i="10" l="1"/>
  <c r="R295" i="10" s="1"/>
  <c r="AJ292" i="10"/>
  <c r="AI292" i="10" s="1"/>
  <c r="U293" i="10"/>
  <c r="W293" i="10" s="1"/>
  <c r="Y293" i="10" s="1"/>
  <c r="V293" i="10"/>
  <c r="X293" i="10" s="1"/>
  <c r="Z293" i="10" s="1"/>
  <c r="AB293" i="10" l="1"/>
  <c r="AD293" i="10" s="1"/>
  <c r="AA293" i="10"/>
  <c r="AC293" i="10" s="1"/>
  <c r="AE293" i="10" l="1"/>
  <c r="AF293" i="10"/>
  <c r="AG293" i="10" s="1"/>
  <c r="AH293" i="10" l="1"/>
  <c r="T294" i="10"/>
  <c r="S295" i="10" l="1"/>
  <c r="R296" i="10" s="1"/>
  <c r="AJ293" i="10"/>
  <c r="AI293" i="10" s="1"/>
  <c r="V294" i="10"/>
  <c r="X294" i="10" s="1"/>
  <c r="Z294" i="10" s="1"/>
  <c r="U294" i="10"/>
  <c r="W294" i="10" s="1"/>
  <c r="Y294" i="10" s="1"/>
  <c r="AB294" i="10" l="1"/>
  <c r="AD294" i="10" s="1"/>
  <c r="AA294" i="10"/>
  <c r="AC294" i="10" s="1"/>
  <c r="AF294" i="10" l="1"/>
  <c r="AG294" i="10" s="1"/>
  <c r="AE294" i="10"/>
  <c r="AH294" i="10" l="1"/>
  <c r="T295" i="10"/>
  <c r="S296" i="10" l="1"/>
  <c r="R297" i="10" s="1"/>
  <c r="AJ294" i="10"/>
  <c r="AI294" i="10" s="1"/>
  <c r="V295" i="10"/>
  <c r="X295" i="10" s="1"/>
  <c r="Z295" i="10" s="1"/>
  <c r="U295" i="10"/>
  <c r="W295" i="10" s="1"/>
  <c r="Y295" i="10" s="1"/>
  <c r="AB295" i="10" l="1"/>
  <c r="AD295" i="10" s="1"/>
  <c r="AA295" i="10"/>
  <c r="AC295" i="10" s="1"/>
  <c r="AF295" i="10" l="1"/>
  <c r="AG295" i="10" s="1"/>
  <c r="AE295" i="10"/>
  <c r="T296" i="10" l="1"/>
  <c r="AH295" i="10"/>
  <c r="S297" i="10" l="1"/>
  <c r="R298" i="10" s="1"/>
  <c r="AJ295" i="10"/>
  <c r="AI295" i="10" s="1"/>
  <c r="V296" i="10"/>
  <c r="X296" i="10" s="1"/>
  <c r="Z296" i="10" s="1"/>
  <c r="U296" i="10"/>
  <c r="W296" i="10" s="1"/>
  <c r="Y296" i="10" s="1"/>
  <c r="AB296" i="10" l="1"/>
  <c r="AD296" i="10" s="1"/>
  <c r="AA296" i="10"/>
  <c r="AC296" i="10" s="1"/>
  <c r="AF296" i="10" l="1"/>
  <c r="AG296" i="10" s="1"/>
  <c r="AE296" i="10"/>
  <c r="AH296" i="10" l="1"/>
  <c r="T297" i="10"/>
  <c r="S298" i="10" l="1"/>
  <c r="R299" i="10" s="1"/>
  <c r="AJ296" i="10"/>
  <c r="AI296" i="10" s="1"/>
  <c r="V297" i="10"/>
  <c r="X297" i="10" s="1"/>
  <c r="Z297" i="10" s="1"/>
  <c r="U297" i="10"/>
  <c r="W297" i="10" s="1"/>
  <c r="Y297" i="10" s="1"/>
  <c r="AB297" i="10" l="1"/>
  <c r="AD297" i="10" s="1"/>
  <c r="AA297" i="10"/>
  <c r="AC297" i="10" s="1"/>
  <c r="AE297" i="10" l="1"/>
  <c r="AF297" i="10"/>
  <c r="AG297" i="10" s="1"/>
  <c r="AH297" i="10" l="1"/>
  <c r="T298" i="10"/>
  <c r="S299" i="10" l="1"/>
  <c r="R300" i="10" s="1"/>
  <c r="AJ297" i="10"/>
  <c r="AI297" i="10" s="1"/>
  <c r="U298" i="10"/>
  <c r="W298" i="10" s="1"/>
  <c r="Y298" i="10" s="1"/>
  <c r="V298" i="10"/>
  <c r="X298" i="10" s="1"/>
  <c r="Z298" i="10" s="1"/>
  <c r="AB298" i="10" l="1"/>
  <c r="AD298" i="10" s="1"/>
  <c r="AA298" i="10"/>
  <c r="AC298" i="10" s="1"/>
  <c r="AE298" i="10" l="1"/>
  <c r="AF298" i="10"/>
  <c r="AG298" i="10" s="1"/>
  <c r="AH298" i="10" l="1"/>
  <c r="T299" i="10"/>
  <c r="S300" i="10" l="1"/>
  <c r="R301" i="10" s="1"/>
  <c r="V299" i="10"/>
  <c r="X299" i="10" s="1"/>
  <c r="Z299" i="10" s="1"/>
  <c r="U299" i="10"/>
  <c r="W299" i="10" s="1"/>
  <c r="Y299" i="10" s="1"/>
  <c r="AJ298" i="10"/>
  <c r="AI298" i="10" s="1"/>
  <c r="AB299" i="10" l="1"/>
  <c r="AD299" i="10" s="1"/>
  <c r="AA299" i="10"/>
  <c r="AC299" i="10" s="1"/>
  <c r="AE299" i="10" l="1"/>
  <c r="AF299" i="10"/>
  <c r="AG299" i="10" s="1"/>
  <c r="T300" i="10" l="1"/>
  <c r="AH299" i="10"/>
  <c r="S301" i="10" l="1"/>
  <c r="R302" i="10" s="1"/>
  <c r="V300" i="10"/>
  <c r="X300" i="10" s="1"/>
  <c r="Z300" i="10" s="1"/>
  <c r="U300" i="10"/>
  <c r="W300" i="10" s="1"/>
  <c r="Y300" i="10" s="1"/>
  <c r="AJ299" i="10"/>
  <c r="AI299" i="10" s="1"/>
  <c r="AB300" i="10" l="1"/>
  <c r="AD300" i="10" s="1"/>
  <c r="AA300" i="10"/>
  <c r="AC300" i="10" s="1"/>
  <c r="AF300" i="10" l="1"/>
  <c r="AG300" i="10" s="1"/>
  <c r="AH300" i="10" s="1"/>
  <c r="AJ300" i="10" s="1"/>
  <c r="AI300" i="10" s="1"/>
  <c r="AE300" i="10"/>
  <c r="T301" i="10" l="1"/>
  <c r="U301" i="10" s="1"/>
  <c r="W301" i="10" s="1"/>
  <c r="Y301" i="10" s="1"/>
  <c r="V301" i="10" l="1"/>
  <c r="X301" i="10" s="1"/>
  <c r="Z301" i="10" s="1"/>
  <c r="S302" i="10"/>
  <c r="R303" i="10" s="1"/>
  <c r="AA301" i="10"/>
  <c r="AC301" i="10" s="1"/>
  <c r="AB301" i="10" l="1"/>
  <c r="AD301" i="10" s="1"/>
  <c r="AF301" i="10" s="1"/>
  <c r="AG301" i="10" s="1"/>
  <c r="T302" i="10" s="1"/>
  <c r="AE301" i="10" l="1"/>
  <c r="AH301" i="10"/>
  <c r="AJ301" i="10" s="1"/>
  <c r="AI301" i="10" s="1"/>
  <c r="S303" i="10"/>
  <c r="R304" i="10" s="1"/>
  <c r="U302" i="10"/>
  <c r="W302" i="10" s="1"/>
  <c r="Y302" i="10" s="1"/>
  <c r="V302" i="10"/>
  <c r="X302" i="10" s="1"/>
  <c r="Z302" i="10" s="1"/>
  <c r="AB302" i="10" l="1"/>
  <c r="AD302" i="10" s="1"/>
  <c r="AA302" i="10"/>
  <c r="AC302" i="10" s="1"/>
  <c r="AF302" i="10" l="1"/>
  <c r="AG302" i="10" s="1"/>
  <c r="AE302" i="10"/>
  <c r="AH302" i="10" l="1"/>
  <c r="T303" i="10"/>
  <c r="S304" i="10" l="1"/>
  <c r="R305" i="10" s="1"/>
  <c r="AJ302" i="10"/>
  <c r="AI302" i="10" s="1"/>
  <c r="U303" i="10"/>
  <c r="W303" i="10" s="1"/>
  <c r="Y303" i="10" s="1"/>
  <c r="V303" i="10"/>
  <c r="X303" i="10" s="1"/>
  <c r="Z303" i="10" s="1"/>
  <c r="AB303" i="10" l="1"/>
  <c r="AD303" i="10" s="1"/>
  <c r="AA303" i="10"/>
  <c r="AC303" i="10" s="1"/>
  <c r="AE303" i="10" l="1"/>
  <c r="AF303" i="10"/>
  <c r="AG303" i="10" s="1"/>
  <c r="T304" i="10" l="1"/>
  <c r="AH303" i="10"/>
  <c r="S305" i="10" l="1"/>
  <c r="R306" i="10" s="1"/>
  <c r="AJ303" i="10"/>
  <c r="AI303" i="10" s="1"/>
  <c r="U304" i="10"/>
  <c r="W304" i="10" s="1"/>
  <c r="Y304" i="10" s="1"/>
  <c r="V304" i="10"/>
  <c r="X304" i="10" s="1"/>
  <c r="Z304" i="10" s="1"/>
  <c r="AB304" i="10" l="1"/>
  <c r="AD304" i="10" s="1"/>
  <c r="AA304" i="10"/>
  <c r="AC304" i="10" s="1"/>
  <c r="AE304" i="10" l="1"/>
  <c r="AF304" i="10"/>
  <c r="AG304" i="10" s="1"/>
  <c r="AH304" i="10" l="1"/>
  <c r="T305" i="10"/>
  <c r="S306" i="10" l="1"/>
  <c r="R307" i="10" s="1"/>
  <c r="AJ304" i="10"/>
  <c r="AI304" i="10" s="1"/>
  <c r="U305" i="10"/>
  <c r="W305" i="10" s="1"/>
  <c r="Y305" i="10" s="1"/>
  <c r="V305" i="10"/>
  <c r="X305" i="10" s="1"/>
  <c r="Z305" i="10" s="1"/>
  <c r="AB305" i="10" l="1"/>
  <c r="AD305" i="10" s="1"/>
  <c r="AA305" i="10"/>
  <c r="AC305" i="10" s="1"/>
  <c r="AE305" i="10" l="1"/>
  <c r="AF305" i="10"/>
  <c r="AG305" i="10" s="1"/>
  <c r="AH305" i="10" l="1"/>
  <c r="T306" i="10"/>
  <c r="S307" i="10" l="1"/>
  <c r="R308" i="10" s="1"/>
  <c r="AJ305" i="10"/>
  <c r="AI305" i="10" s="1"/>
  <c r="U306" i="10"/>
  <c r="W306" i="10" s="1"/>
  <c r="Y306" i="10" s="1"/>
  <c r="V306" i="10"/>
  <c r="X306" i="10" s="1"/>
  <c r="Z306" i="10" s="1"/>
  <c r="AB306" i="10" l="1"/>
  <c r="AD306" i="10" s="1"/>
  <c r="AA306" i="10"/>
  <c r="AC306" i="10" s="1"/>
  <c r="AE306" i="10" l="1"/>
  <c r="AF306" i="10"/>
  <c r="AG306" i="10" s="1"/>
  <c r="T307" i="10" l="1"/>
  <c r="AH306" i="10"/>
  <c r="AJ306" i="10" s="1"/>
  <c r="AI306" i="10" s="1"/>
  <c r="S308" i="10" l="1"/>
  <c r="R309" i="10" s="1"/>
  <c r="V307" i="10"/>
  <c r="X307" i="10" s="1"/>
  <c r="Z307" i="10" s="1"/>
  <c r="U307" i="10"/>
  <c r="W307" i="10" s="1"/>
  <c r="Y307" i="10" s="1"/>
  <c r="AB307" i="10" l="1"/>
  <c r="AD307" i="10" s="1"/>
  <c r="AA307" i="10"/>
  <c r="AC307" i="10" s="1"/>
  <c r="AE307" i="10" l="1"/>
  <c r="AF307" i="10"/>
  <c r="AG307" i="10" s="1"/>
  <c r="AH307" i="10" s="1"/>
  <c r="T308" i="10" l="1"/>
  <c r="AJ307" i="10"/>
  <c r="AI307" i="10" s="1"/>
  <c r="S309" i="10" l="1"/>
  <c r="R310" i="10" s="1"/>
  <c r="U308" i="10"/>
  <c r="W308" i="10" s="1"/>
  <c r="Y308" i="10" s="1"/>
  <c r="V308" i="10"/>
  <c r="X308" i="10" s="1"/>
  <c r="Z308" i="10" s="1"/>
  <c r="AB308" i="10" l="1"/>
  <c r="AD308" i="10" s="1"/>
  <c r="AA308" i="10"/>
  <c r="AC308" i="10" s="1"/>
  <c r="AE308" i="10" l="1"/>
  <c r="AF308" i="10"/>
  <c r="AG308" i="10" s="1"/>
  <c r="T309" i="10" s="1"/>
  <c r="S310" i="10" l="1"/>
  <c r="R311" i="10" s="1"/>
  <c r="AH308" i="10"/>
  <c r="AJ308" i="10" s="1"/>
  <c r="AI308" i="10" s="1"/>
  <c r="U309" i="10"/>
  <c r="W309" i="10" s="1"/>
  <c r="Y309" i="10" s="1"/>
  <c r="V309" i="10"/>
  <c r="X309" i="10" s="1"/>
  <c r="Z309" i="10" s="1"/>
  <c r="AB309" i="10" l="1"/>
  <c r="AD309" i="10" s="1"/>
  <c r="AA309" i="10"/>
  <c r="AC309" i="10" s="1"/>
  <c r="AE309" i="10" l="1"/>
  <c r="AF309" i="10"/>
  <c r="AG309" i="10" s="1"/>
  <c r="AH309" i="10" l="1"/>
  <c r="T310" i="10"/>
  <c r="S311" i="10" l="1"/>
  <c r="R312" i="10" s="1"/>
  <c r="AJ309" i="10"/>
  <c r="AI309" i="10" s="1"/>
  <c r="U310" i="10"/>
  <c r="W310" i="10" s="1"/>
  <c r="Y310" i="10" s="1"/>
  <c r="V310" i="10"/>
  <c r="X310" i="10" s="1"/>
  <c r="Z310" i="10" s="1"/>
  <c r="AB310" i="10" l="1"/>
  <c r="AD310" i="10" s="1"/>
  <c r="AA310" i="10"/>
  <c r="AC310" i="10" s="1"/>
  <c r="AF310" i="10" l="1"/>
  <c r="AG310" i="10" s="1"/>
  <c r="AE310" i="10"/>
  <c r="AH310" i="10" l="1"/>
  <c r="T311" i="10"/>
  <c r="S312" i="10" l="1"/>
  <c r="R313" i="10" s="1"/>
  <c r="AJ310" i="10"/>
  <c r="AI310" i="10" s="1"/>
  <c r="V311" i="10"/>
  <c r="X311" i="10" s="1"/>
  <c r="Z311" i="10" s="1"/>
  <c r="U311" i="10"/>
  <c r="W311" i="10" s="1"/>
  <c r="Y311" i="10" s="1"/>
  <c r="AB311" i="10" l="1"/>
  <c r="AD311" i="10" s="1"/>
  <c r="AA311" i="10"/>
  <c r="AC311" i="10" s="1"/>
  <c r="AE311" i="10" l="1"/>
  <c r="AF311" i="10"/>
  <c r="AG311" i="10" s="1"/>
  <c r="AH311" i="10" l="1"/>
  <c r="T312" i="10"/>
  <c r="S313" i="10" l="1"/>
  <c r="R314" i="10" s="1"/>
  <c r="AJ311" i="10"/>
  <c r="AI311" i="10" s="1"/>
  <c r="U312" i="10"/>
  <c r="W312" i="10" s="1"/>
  <c r="Y312" i="10" s="1"/>
  <c r="V312" i="10"/>
  <c r="X312" i="10" s="1"/>
  <c r="Z312" i="10" s="1"/>
  <c r="AB312" i="10" l="1"/>
  <c r="AD312" i="10" s="1"/>
  <c r="AA312" i="10"/>
  <c r="AC312" i="10" s="1"/>
  <c r="AE312" i="10" l="1"/>
  <c r="AF312" i="10"/>
  <c r="AG312" i="10" s="1"/>
  <c r="T313" i="10" l="1"/>
  <c r="AH312" i="10"/>
  <c r="S314" i="10" l="1"/>
  <c r="R315" i="10" s="1"/>
  <c r="V313" i="10"/>
  <c r="X313" i="10" s="1"/>
  <c r="Z313" i="10" s="1"/>
  <c r="U313" i="10"/>
  <c r="W313" i="10" s="1"/>
  <c r="Y313" i="10" s="1"/>
  <c r="AJ312" i="10"/>
  <c r="AI312" i="10" s="1"/>
  <c r="AB313" i="10" l="1"/>
  <c r="AD313" i="10" s="1"/>
  <c r="AA313" i="10"/>
  <c r="AC313" i="10" s="1"/>
  <c r="AF313" i="10" l="1"/>
  <c r="AG313" i="10" s="1"/>
  <c r="T314" i="10" s="1"/>
  <c r="AE313" i="10"/>
  <c r="AH313" i="10" l="1"/>
  <c r="AJ313" i="10" s="1"/>
  <c r="AI313" i="10" s="1"/>
  <c r="S315" i="10"/>
  <c r="R316" i="10" s="1"/>
  <c r="U314" i="10"/>
  <c r="W314" i="10" s="1"/>
  <c r="Y314" i="10" s="1"/>
  <c r="V314" i="10"/>
  <c r="X314" i="10" s="1"/>
  <c r="Z314" i="10" s="1"/>
  <c r="AB314" i="10" l="1"/>
  <c r="AD314" i="10" s="1"/>
  <c r="AA314" i="10"/>
  <c r="AC314" i="10" s="1"/>
  <c r="AE314" i="10" l="1"/>
  <c r="AF314" i="10"/>
  <c r="AG314" i="10" s="1"/>
  <c r="AH314" i="10" l="1"/>
  <c r="T315" i="10"/>
  <c r="S316" i="10" l="1"/>
  <c r="R317" i="10" s="1"/>
  <c r="AJ314" i="10"/>
  <c r="AI314" i="10" s="1"/>
  <c r="U315" i="10"/>
  <c r="W315" i="10" s="1"/>
  <c r="Y315" i="10" s="1"/>
  <c r="V315" i="10"/>
  <c r="X315" i="10" s="1"/>
  <c r="Z315" i="10" s="1"/>
  <c r="AB315" i="10" l="1"/>
  <c r="AD315" i="10" s="1"/>
  <c r="AA315" i="10"/>
  <c r="AC315" i="10" s="1"/>
  <c r="AF315" i="10" l="1"/>
  <c r="AG315" i="10" s="1"/>
  <c r="AE315" i="10"/>
  <c r="AH315" i="10" l="1"/>
  <c r="T316" i="10"/>
  <c r="S317" i="10" l="1"/>
  <c r="R318" i="10" s="1"/>
  <c r="AJ315" i="10"/>
  <c r="AI315" i="10" s="1"/>
  <c r="U316" i="10"/>
  <c r="W316" i="10" s="1"/>
  <c r="Y316" i="10" s="1"/>
  <c r="V316" i="10"/>
  <c r="X316" i="10" s="1"/>
  <c r="Z316" i="10" s="1"/>
  <c r="AB316" i="10" l="1"/>
  <c r="AD316" i="10" s="1"/>
  <c r="AA316" i="10"/>
  <c r="AC316" i="10" s="1"/>
  <c r="AE316" i="10" l="1"/>
  <c r="AF316" i="10"/>
  <c r="AG316" i="10" s="1"/>
  <c r="AH316" i="10" l="1"/>
  <c r="T317" i="10"/>
  <c r="S318" i="10" l="1"/>
  <c r="R319" i="10" s="1"/>
  <c r="AJ316" i="10"/>
  <c r="AI316" i="10" s="1"/>
  <c r="U317" i="10"/>
  <c r="W317" i="10" s="1"/>
  <c r="Y317" i="10" s="1"/>
  <c r="V317" i="10"/>
  <c r="X317" i="10" s="1"/>
  <c r="Z317" i="10" s="1"/>
  <c r="AB317" i="10" l="1"/>
  <c r="AD317" i="10" s="1"/>
  <c r="AA317" i="10"/>
  <c r="AC317" i="10" s="1"/>
  <c r="AF317" i="10" l="1"/>
  <c r="AG317" i="10" s="1"/>
  <c r="AE317" i="10"/>
  <c r="AH317" i="10" l="1"/>
  <c r="T318" i="10"/>
  <c r="S319" i="10" l="1"/>
  <c r="R320" i="10" s="1"/>
  <c r="AJ317" i="10"/>
  <c r="AI317" i="10" s="1"/>
  <c r="V318" i="10"/>
  <c r="X318" i="10" s="1"/>
  <c r="Z318" i="10" s="1"/>
  <c r="U318" i="10"/>
  <c r="W318" i="10" s="1"/>
  <c r="Y318" i="10" s="1"/>
  <c r="AB318" i="10" l="1"/>
  <c r="AD318" i="10" s="1"/>
  <c r="AA318" i="10"/>
  <c r="AC318" i="10" s="1"/>
  <c r="AE318" i="10" l="1"/>
  <c r="AF318" i="10"/>
  <c r="AG318" i="10" s="1"/>
  <c r="AH318" i="10" l="1"/>
  <c r="AJ318" i="10" s="1"/>
  <c r="AI318" i="10" s="1"/>
  <c r="T319" i="10"/>
  <c r="S320" i="10" l="1"/>
  <c r="R321" i="10" s="1"/>
  <c r="U319" i="10"/>
  <c r="W319" i="10" s="1"/>
  <c r="Y319" i="10" s="1"/>
  <c r="V319" i="10"/>
  <c r="X319" i="10" s="1"/>
  <c r="Z319" i="10" s="1"/>
  <c r="AB319" i="10" l="1"/>
  <c r="AD319" i="10" s="1"/>
  <c r="AA319" i="10"/>
  <c r="AC319" i="10" s="1"/>
  <c r="AF319" i="10" l="1"/>
  <c r="AG319" i="10" s="1"/>
  <c r="AE319" i="10"/>
  <c r="AH319" i="10" l="1"/>
  <c r="AJ319" i="10" s="1"/>
  <c r="AI319" i="10" s="1"/>
  <c r="T320" i="10"/>
  <c r="S321" i="10" l="1"/>
  <c r="R322" i="10" s="1"/>
  <c r="U320" i="10"/>
  <c r="W320" i="10" s="1"/>
  <c r="Y320" i="10" s="1"/>
  <c r="V320" i="10"/>
  <c r="X320" i="10" s="1"/>
  <c r="Z320" i="10" s="1"/>
  <c r="AB320" i="10" l="1"/>
  <c r="AD320" i="10" s="1"/>
  <c r="AA320" i="10"/>
  <c r="AC320" i="10" s="1"/>
  <c r="AE320" i="10" l="1"/>
  <c r="AF320" i="10"/>
  <c r="AG320" i="10" s="1"/>
  <c r="T321" i="10" l="1"/>
  <c r="U321" i="10" s="1"/>
  <c r="W321" i="10" s="1"/>
  <c r="Y321" i="10" s="1"/>
  <c r="AH320" i="10"/>
  <c r="AJ320" i="10" s="1"/>
  <c r="AI320" i="10" s="1"/>
  <c r="S322" i="10" l="1"/>
  <c r="R323" i="10" s="1"/>
  <c r="V321" i="10"/>
  <c r="X321" i="10" s="1"/>
  <c r="Z321" i="10" s="1"/>
  <c r="AA321" i="10"/>
  <c r="AC321" i="10" s="1"/>
  <c r="AB321" i="10" l="1"/>
  <c r="AD321" i="10" s="1"/>
  <c r="AF321" i="10" s="1"/>
  <c r="AG321" i="10" s="1"/>
  <c r="AE321" i="10" l="1"/>
  <c r="AH321" i="10"/>
  <c r="T322" i="10"/>
  <c r="S323" i="10" l="1"/>
  <c r="R324" i="10" s="1"/>
  <c r="AJ321" i="10"/>
  <c r="AI321" i="10" s="1"/>
  <c r="V322" i="10"/>
  <c r="X322" i="10" s="1"/>
  <c r="Z322" i="10" s="1"/>
  <c r="U322" i="10"/>
  <c r="W322" i="10" s="1"/>
  <c r="Y322" i="10" s="1"/>
  <c r="AB322" i="10" l="1"/>
  <c r="AD322" i="10" s="1"/>
  <c r="AA322" i="10"/>
  <c r="AC322" i="10" s="1"/>
  <c r="AF322" i="10" l="1"/>
  <c r="AG322" i="10" s="1"/>
  <c r="AE322" i="10"/>
  <c r="AH322" i="10" l="1"/>
  <c r="T323" i="10"/>
  <c r="S324" i="10" l="1"/>
  <c r="R325" i="10" s="1"/>
  <c r="AJ322" i="10"/>
  <c r="AI322" i="10" s="1"/>
  <c r="V323" i="10"/>
  <c r="X323" i="10" s="1"/>
  <c r="Z323" i="10" s="1"/>
  <c r="U323" i="10"/>
  <c r="W323" i="10" s="1"/>
  <c r="Y323" i="10" s="1"/>
  <c r="AB323" i="10" l="1"/>
  <c r="AD323" i="10" s="1"/>
  <c r="AA323" i="10"/>
  <c r="AC323" i="10" s="1"/>
  <c r="AF323" i="10" l="1"/>
  <c r="AG323" i="10" s="1"/>
  <c r="AE323" i="10"/>
  <c r="AH323" i="10" l="1"/>
  <c r="T324" i="10"/>
  <c r="S325" i="10" l="1"/>
  <c r="R326" i="10" s="1"/>
  <c r="AJ323" i="10"/>
  <c r="AI323" i="10" s="1"/>
  <c r="U324" i="10"/>
  <c r="W324" i="10" s="1"/>
  <c r="Y324" i="10" s="1"/>
  <c r="V324" i="10"/>
  <c r="X324" i="10" s="1"/>
  <c r="Z324" i="10" s="1"/>
  <c r="AB324" i="10" l="1"/>
  <c r="AD324" i="10" s="1"/>
  <c r="AA324" i="10"/>
  <c r="AC324" i="10" s="1"/>
  <c r="AF324" i="10" l="1"/>
  <c r="AG324" i="10" s="1"/>
  <c r="AE324" i="10"/>
  <c r="AH324" i="10" l="1"/>
  <c r="T325" i="10"/>
  <c r="S326" i="10" l="1"/>
  <c r="R327" i="10" s="1"/>
  <c r="AJ324" i="10"/>
  <c r="AI324" i="10" s="1"/>
  <c r="V325" i="10"/>
  <c r="X325" i="10" s="1"/>
  <c r="Z325" i="10" s="1"/>
  <c r="U325" i="10"/>
  <c r="W325" i="10" s="1"/>
  <c r="Y325" i="10" s="1"/>
  <c r="AB325" i="10" l="1"/>
  <c r="AD325" i="10" s="1"/>
  <c r="AA325" i="10"/>
  <c r="AC325" i="10" s="1"/>
  <c r="AE325" i="10" l="1"/>
  <c r="AF325" i="10"/>
  <c r="AG325" i="10" s="1"/>
  <c r="AH325" i="10" l="1"/>
  <c r="T326" i="10"/>
  <c r="S327" i="10" l="1"/>
  <c r="R328" i="10" s="1"/>
  <c r="AJ325" i="10"/>
  <c r="AI325" i="10" s="1"/>
  <c r="U326" i="10"/>
  <c r="W326" i="10" s="1"/>
  <c r="Y326" i="10" s="1"/>
  <c r="V326" i="10"/>
  <c r="X326" i="10" s="1"/>
  <c r="Z326" i="10" s="1"/>
  <c r="AB326" i="10" l="1"/>
  <c r="AD326" i="10" s="1"/>
  <c r="AA326" i="10"/>
  <c r="AC326" i="10" s="1"/>
  <c r="AF326" i="10" l="1"/>
  <c r="AG326" i="10" s="1"/>
  <c r="AE326" i="10"/>
  <c r="AH326" i="10" l="1"/>
  <c r="T327" i="10"/>
  <c r="S328" i="10" l="1"/>
  <c r="R329" i="10" s="1"/>
  <c r="AJ326" i="10"/>
  <c r="AI326" i="10" s="1"/>
  <c r="V327" i="10"/>
  <c r="X327" i="10" s="1"/>
  <c r="Z327" i="10" s="1"/>
  <c r="U327" i="10"/>
  <c r="W327" i="10" s="1"/>
  <c r="Y327" i="10" s="1"/>
  <c r="AB327" i="10" l="1"/>
  <c r="AD327" i="10" s="1"/>
  <c r="AA327" i="10"/>
  <c r="AC327" i="10" s="1"/>
  <c r="AE327" i="10" l="1"/>
  <c r="AF327" i="10"/>
  <c r="AG327" i="10" s="1"/>
  <c r="AH327" i="10" l="1"/>
  <c r="T328" i="10"/>
  <c r="S329" i="10" l="1"/>
  <c r="R330" i="10" s="1"/>
  <c r="AJ327" i="10"/>
  <c r="AI327" i="10" s="1"/>
  <c r="V328" i="10"/>
  <c r="X328" i="10" s="1"/>
  <c r="Z328" i="10" s="1"/>
  <c r="U328" i="10"/>
  <c r="W328" i="10" s="1"/>
  <c r="Y328" i="10" s="1"/>
  <c r="AB328" i="10" l="1"/>
  <c r="AD328" i="10" s="1"/>
  <c r="AA328" i="10"/>
  <c r="AC328" i="10" s="1"/>
  <c r="AE328" i="10" l="1"/>
  <c r="AF328" i="10"/>
  <c r="AG328" i="10" s="1"/>
  <c r="AH328" i="10" l="1"/>
  <c r="T329" i="10"/>
  <c r="S330" i="10" l="1"/>
  <c r="R331" i="10" s="1"/>
  <c r="AJ328" i="10"/>
  <c r="AI328" i="10" s="1"/>
  <c r="V329" i="10"/>
  <c r="X329" i="10" s="1"/>
  <c r="Z329" i="10" s="1"/>
  <c r="U329" i="10"/>
  <c r="W329" i="10" s="1"/>
  <c r="Y329" i="10" s="1"/>
  <c r="AB329" i="10" l="1"/>
  <c r="AD329" i="10" s="1"/>
  <c r="AA329" i="10"/>
  <c r="AC329" i="10" s="1"/>
  <c r="AF329" i="10" l="1"/>
  <c r="AG329" i="10" s="1"/>
  <c r="AE329" i="10"/>
  <c r="AH329" i="10" l="1"/>
  <c r="T330" i="10"/>
  <c r="S331" i="10" l="1"/>
  <c r="R332" i="10" s="1"/>
  <c r="AJ329" i="10"/>
  <c r="AI329" i="10" s="1"/>
  <c r="U330" i="10"/>
  <c r="W330" i="10" s="1"/>
  <c r="Y330" i="10" s="1"/>
  <c r="V330" i="10"/>
  <c r="X330" i="10" s="1"/>
  <c r="Z330" i="10" s="1"/>
  <c r="AB330" i="10" l="1"/>
  <c r="AD330" i="10" s="1"/>
  <c r="AA330" i="10"/>
  <c r="AC330" i="10" s="1"/>
  <c r="AE330" i="10" l="1"/>
  <c r="AF330" i="10"/>
  <c r="AG330" i="10" s="1"/>
  <c r="AH330" i="10" l="1"/>
  <c r="T331" i="10"/>
  <c r="S332" i="10" l="1"/>
  <c r="R333" i="10" s="1"/>
  <c r="AJ330" i="10"/>
  <c r="AI330" i="10" s="1"/>
  <c r="V331" i="10"/>
  <c r="X331" i="10" s="1"/>
  <c r="Z331" i="10" s="1"/>
  <c r="U331" i="10"/>
  <c r="W331" i="10" s="1"/>
  <c r="Y331" i="10" s="1"/>
  <c r="AB331" i="10" l="1"/>
  <c r="AD331" i="10" s="1"/>
  <c r="AA331" i="10"/>
  <c r="AC331" i="10" s="1"/>
  <c r="AE331" i="10" l="1"/>
  <c r="AF331" i="10"/>
  <c r="AG331" i="10" s="1"/>
  <c r="AH331" i="10" l="1"/>
  <c r="T332" i="10"/>
  <c r="S333" i="10" l="1"/>
  <c r="R334" i="10" s="1"/>
  <c r="AJ331" i="10"/>
  <c r="AI331" i="10" s="1"/>
  <c r="V332" i="10"/>
  <c r="X332" i="10" s="1"/>
  <c r="Z332" i="10" s="1"/>
  <c r="U332" i="10"/>
  <c r="W332" i="10" s="1"/>
  <c r="Y332" i="10" s="1"/>
  <c r="AB332" i="10" l="1"/>
  <c r="AD332" i="10" s="1"/>
  <c r="AA332" i="10"/>
  <c r="AC332" i="10" s="1"/>
  <c r="AE332" i="10" l="1"/>
  <c r="AF332" i="10"/>
  <c r="AG332" i="10" s="1"/>
  <c r="T333" i="10" l="1"/>
  <c r="AH332" i="10"/>
  <c r="S334" i="10" l="1"/>
  <c r="R335" i="10" s="1"/>
  <c r="V333" i="10"/>
  <c r="X333" i="10" s="1"/>
  <c r="Z333" i="10" s="1"/>
  <c r="U333" i="10"/>
  <c r="W333" i="10" s="1"/>
  <c r="Y333" i="10" s="1"/>
  <c r="AJ332" i="10"/>
  <c r="AI332" i="10" s="1"/>
  <c r="AB333" i="10" l="1"/>
  <c r="AD333" i="10" s="1"/>
  <c r="AA333" i="10"/>
  <c r="AC333" i="10" s="1"/>
  <c r="AE333" i="10" l="1"/>
  <c r="AF333" i="10"/>
  <c r="AG333" i="10" s="1"/>
  <c r="T334" i="10" s="1"/>
  <c r="S335" i="10" l="1"/>
  <c r="R336" i="10" s="1"/>
  <c r="AH333" i="10"/>
  <c r="AJ333" i="10" s="1"/>
  <c r="AI333" i="10" s="1"/>
  <c r="V334" i="10"/>
  <c r="X334" i="10" s="1"/>
  <c r="Z334" i="10" s="1"/>
  <c r="U334" i="10"/>
  <c r="W334" i="10" s="1"/>
  <c r="Y334" i="10" s="1"/>
  <c r="AB334" i="10" l="1"/>
  <c r="AD334" i="10" s="1"/>
  <c r="AA334" i="10"/>
  <c r="AC334" i="10" s="1"/>
  <c r="AE334" i="10" l="1"/>
  <c r="AF334" i="10"/>
  <c r="AG334" i="10" s="1"/>
  <c r="AH334" i="10" l="1"/>
  <c r="T335" i="10"/>
  <c r="S336" i="10" l="1"/>
  <c r="R337" i="10" s="1"/>
  <c r="AJ334" i="10"/>
  <c r="AI334" i="10" s="1"/>
  <c r="U335" i="10"/>
  <c r="W335" i="10" s="1"/>
  <c r="Y335" i="10" s="1"/>
  <c r="V335" i="10"/>
  <c r="X335" i="10" s="1"/>
  <c r="Z335" i="10" s="1"/>
  <c r="AB335" i="10" l="1"/>
  <c r="AD335" i="10" s="1"/>
  <c r="AA335" i="10"/>
  <c r="AC335" i="10" s="1"/>
  <c r="AE335" i="10" l="1"/>
  <c r="AF335" i="10"/>
  <c r="AG335" i="10" s="1"/>
  <c r="AH335" i="10" l="1"/>
  <c r="T336" i="10"/>
  <c r="S337" i="10" l="1"/>
  <c r="R338" i="10" s="1"/>
  <c r="AJ335" i="10"/>
  <c r="AI335" i="10" s="1"/>
  <c r="U336" i="10"/>
  <c r="W336" i="10" s="1"/>
  <c r="Y336" i="10" s="1"/>
  <c r="V336" i="10"/>
  <c r="X336" i="10" s="1"/>
  <c r="Z336" i="10" s="1"/>
  <c r="AB336" i="10" l="1"/>
  <c r="AD336" i="10" s="1"/>
  <c r="AA336" i="10"/>
  <c r="AC336" i="10" s="1"/>
  <c r="AE336" i="10" l="1"/>
  <c r="AF336" i="10"/>
  <c r="AG336" i="10" s="1"/>
  <c r="T337" i="10" l="1"/>
  <c r="AH336" i="10"/>
  <c r="S338" i="10" l="1"/>
  <c r="R339" i="10" s="1"/>
  <c r="AJ336" i="10"/>
  <c r="AI336" i="10" s="1"/>
  <c r="U337" i="10"/>
  <c r="W337" i="10" s="1"/>
  <c r="Y337" i="10" s="1"/>
  <c r="V337" i="10"/>
  <c r="X337" i="10" s="1"/>
  <c r="Z337" i="10" s="1"/>
  <c r="AB337" i="10" l="1"/>
  <c r="AD337" i="10" s="1"/>
  <c r="AA337" i="10"/>
  <c r="AC337" i="10" s="1"/>
  <c r="AF337" i="10" l="1"/>
  <c r="AG337" i="10" s="1"/>
  <c r="AE337" i="10"/>
  <c r="AH337" i="10" l="1"/>
  <c r="T338" i="10"/>
  <c r="S339" i="10" l="1"/>
  <c r="R340" i="10" s="1"/>
  <c r="AJ337" i="10"/>
  <c r="AI337" i="10" s="1"/>
  <c r="U338" i="10"/>
  <c r="W338" i="10" s="1"/>
  <c r="Y338" i="10" s="1"/>
  <c r="V338" i="10"/>
  <c r="X338" i="10" s="1"/>
  <c r="Z338" i="10" s="1"/>
  <c r="AB338" i="10" l="1"/>
  <c r="AD338" i="10" s="1"/>
  <c r="AA338" i="10"/>
  <c r="AC338" i="10" s="1"/>
  <c r="AF338" i="10" l="1"/>
  <c r="AG338" i="10" s="1"/>
  <c r="AE338" i="10"/>
  <c r="AH338" i="10" l="1"/>
  <c r="T339" i="10"/>
  <c r="S340" i="10" l="1"/>
  <c r="R341" i="10" s="1"/>
  <c r="AJ338" i="10"/>
  <c r="AI338" i="10" s="1"/>
  <c r="U339" i="10"/>
  <c r="W339" i="10" s="1"/>
  <c r="Y339" i="10" s="1"/>
  <c r="V339" i="10"/>
  <c r="X339" i="10" s="1"/>
  <c r="Z339" i="10" s="1"/>
  <c r="AB339" i="10" l="1"/>
  <c r="AD339" i="10" s="1"/>
  <c r="AA339" i="10"/>
  <c r="AC339" i="10" s="1"/>
  <c r="AE339" i="10" l="1"/>
  <c r="AF339" i="10"/>
  <c r="AG339" i="10" s="1"/>
  <c r="AH339" i="10" l="1"/>
  <c r="T340" i="10"/>
  <c r="S341" i="10" l="1"/>
  <c r="R342" i="10" s="1"/>
  <c r="AJ339" i="10"/>
  <c r="AI339" i="10" s="1"/>
  <c r="U340" i="10"/>
  <c r="W340" i="10" s="1"/>
  <c r="Y340" i="10" s="1"/>
  <c r="V340" i="10"/>
  <c r="X340" i="10" s="1"/>
  <c r="Z340" i="10" s="1"/>
  <c r="AB340" i="10" l="1"/>
  <c r="AD340" i="10" s="1"/>
  <c r="AA340" i="10"/>
  <c r="AC340" i="10" s="1"/>
  <c r="AE340" i="10" l="1"/>
  <c r="AF340" i="10"/>
  <c r="AG340" i="10" s="1"/>
  <c r="AH340" i="10" l="1"/>
  <c r="T341" i="10"/>
  <c r="S342" i="10" l="1"/>
  <c r="R343" i="10" s="1"/>
  <c r="AJ340" i="10"/>
  <c r="AI340" i="10" s="1"/>
  <c r="V341" i="10"/>
  <c r="X341" i="10" s="1"/>
  <c r="Z341" i="10" s="1"/>
  <c r="U341" i="10"/>
  <c r="W341" i="10" s="1"/>
  <c r="Y341" i="10" s="1"/>
  <c r="AB341" i="10" l="1"/>
  <c r="AD341" i="10" s="1"/>
  <c r="AA341" i="10"/>
  <c r="AC341" i="10" s="1"/>
  <c r="AE341" i="10" l="1"/>
  <c r="AF341" i="10"/>
  <c r="AG341" i="10" s="1"/>
  <c r="AH341" i="10" l="1"/>
  <c r="T342" i="10"/>
  <c r="S343" i="10" l="1"/>
  <c r="R344" i="10" s="1"/>
  <c r="AJ341" i="10"/>
  <c r="AI341" i="10" s="1"/>
  <c r="U342" i="10"/>
  <c r="W342" i="10" s="1"/>
  <c r="Y342" i="10" s="1"/>
  <c r="V342" i="10"/>
  <c r="X342" i="10" s="1"/>
  <c r="Z342" i="10" s="1"/>
  <c r="AB342" i="10" l="1"/>
  <c r="AD342" i="10" s="1"/>
  <c r="AA342" i="10"/>
  <c r="AC342" i="10" s="1"/>
  <c r="AF342" i="10" l="1"/>
  <c r="AG342" i="10" s="1"/>
  <c r="AE342" i="10"/>
  <c r="T343" i="10" l="1"/>
  <c r="AH342" i="10"/>
  <c r="S344" i="10" l="1"/>
  <c r="R345" i="10" s="1"/>
  <c r="AJ342" i="10"/>
  <c r="AI342" i="10" s="1"/>
  <c r="V343" i="10"/>
  <c r="X343" i="10" s="1"/>
  <c r="Z343" i="10" s="1"/>
  <c r="U343" i="10"/>
  <c r="W343" i="10" s="1"/>
  <c r="Y343" i="10" s="1"/>
  <c r="AB343" i="10" l="1"/>
  <c r="AD343" i="10" s="1"/>
  <c r="AA343" i="10"/>
  <c r="AC343" i="10" s="1"/>
  <c r="AF343" i="10" l="1"/>
  <c r="AG343" i="10" s="1"/>
  <c r="AE343" i="10"/>
  <c r="T344" i="10" l="1"/>
  <c r="AH343" i="10"/>
  <c r="S345" i="10" l="1"/>
  <c r="R346" i="10" s="1"/>
  <c r="AJ343" i="10"/>
  <c r="AI343" i="10" s="1"/>
  <c r="V344" i="10"/>
  <c r="X344" i="10" s="1"/>
  <c r="Z344" i="10" s="1"/>
  <c r="U344" i="10"/>
  <c r="W344" i="10" s="1"/>
  <c r="Y344" i="10" s="1"/>
  <c r="AB344" i="10" l="1"/>
  <c r="AD344" i="10" s="1"/>
  <c r="AA344" i="10"/>
  <c r="AC344" i="10" s="1"/>
  <c r="AE344" i="10" l="1"/>
  <c r="AF344" i="10"/>
  <c r="AG344" i="10" s="1"/>
  <c r="AH344" i="10" l="1"/>
  <c r="AJ344" i="10" s="1"/>
  <c r="AI344" i="10" s="1"/>
  <c r="T345" i="10"/>
  <c r="S346" i="10" l="1"/>
  <c r="R347" i="10" s="1"/>
  <c r="U345" i="10"/>
  <c r="W345" i="10" s="1"/>
  <c r="Y345" i="10" s="1"/>
  <c r="V345" i="10"/>
  <c r="X345" i="10" s="1"/>
  <c r="Z345" i="10" s="1"/>
  <c r="AB345" i="10" l="1"/>
  <c r="AD345" i="10" s="1"/>
  <c r="AA345" i="10"/>
  <c r="AC345" i="10" s="1"/>
  <c r="AF345" i="10" l="1"/>
  <c r="AG345" i="10" s="1"/>
  <c r="AE345" i="10"/>
  <c r="T346" i="10" l="1"/>
  <c r="AH345" i="10"/>
  <c r="S347" i="10" l="1"/>
  <c r="R348" i="10" s="1"/>
  <c r="V346" i="10"/>
  <c r="X346" i="10" s="1"/>
  <c r="Z346" i="10" s="1"/>
  <c r="U346" i="10"/>
  <c r="W346" i="10" s="1"/>
  <c r="Y346" i="10" s="1"/>
  <c r="AJ345" i="10"/>
  <c r="AI345" i="10" s="1"/>
  <c r="AB346" i="10" l="1"/>
  <c r="AD346" i="10" s="1"/>
  <c r="AA346" i="10"/>
  <c r="AC346" i="10" s="1"/>
  <c r="AE346" i="10" l="1"/>
  <c r="AF346" i="10"/>
  <c r="AG346" i="10" s="1"/>
  <c r="T347" i="10" s="1"/>
  <c r="S348" i="10" l="1"/>
  <c r="R349" i="10" s="1"/>
  <c r="AH346" i="10"/>
  <c r="AJ346" i="10" s="1"/>
  <c r="AI346" i="10" s="1"/>
  <c r="V347" i="10"/>
  <c r="X347" i="10" s="1"/>
  <c r="Z347" i="10" s="1"/>
  <c r="U347" i="10"/>
  <c r="W347" i="10" s="1"/>
  <c r="Y347" i="10" s="1"/>
  <c r="AB347" i="10" l="1"/>
  <c r="AD347" i="10" s="1"/>
  <c r="AA347" i="10"/>
  <c r="AC347" i="10" s="1"/>
  <c r="AE347" i="10" l="1"/>
  <c r="AF347" i="10"/>
  <c r="AG347" i="10" s="1"/>
  <c r="AH347" i="10" l="1"/>
  <c r="T348" i="10"/>
  <c r="S349" i="10" l="1"/>
  <c r="R350" i="10" s="1"/>
  <c r="AJ347" i="10"/>
  <c r="AI347" i="10" s="1"/>
  <c r="U348" i="10"/>
  <c r="W348" i="10" s="1"/>
  <c r="Y348" i="10" s="1"/>
  <c r="V348" i="10"/>
  <c r="X348" i="10" s="1"/>
  <c r="Z348" i="10" s="1"/>
  <c r="AB348" i="10" l="1"/>
  <c r="AD348" i="10" s="1"/>
  <c r="AA348" i="10"/>
  <c r="AC348" i="10" s="1"/>
  <c r="AF348" i="10" l="1"/>
  <c r="AG348" i="10" s="1"/>
  <c r="AE348" i="10"/>
  <c r="AH348" i="10" l="1"/>
  <c r="T349" i="10"/>
  <c r="S350" i="10" l="1"/>
  <c r="R351" i="10" s="1"/>
  <c r="AJ348" i="10"/>
  <c r="AI348" i="10" s="1"/>
  <c r="V349" i="10"/>
  <c r="X349" i="10" s="1"/>
  <c r="Z349" i="10" s="1"/>
  <c r="U349" i="10"/>
  <c r="W349" i="10" s="1"/>
  <c r="Y349" i="10" s="1"/>
  <c r="AB349" i="10" l="1"/>
  <c r="AD349" i="10" s="1"/>
  <c r="AA349" i="10"/>
  <c r="AC349" i="10" s="1"/>
  <c r="AE349" i="10" l="1"/>
  <c r="AF349" i="10"/>
  <c r="AG349" i="10" s="1"/>
  <c r="AH349" i="10" l="1"/>
  <c r="T350" i="10"/>
  <c r="S351" i="10" l="1"/>
  <c r="R352" i="10" s="1"/>
  <c r="AJ349" i="10"/>
  <c r="AI349" i="10" s="1"/>
  <c r="U350" i="10"/>
  <c r="W350" i="10" s="1"/>
  <c r="Y350" i="10" s="1"/>
  <c r="V350" i="10"/>
  <c r="X350" i="10" s="1"/>
  <c r="Z350" i="10" s="1"/>
  <c r="AB350" i="10" l="1"/>
  <c r="AD350" i="10" s="1"/>
  <c r="AA350" i="10"/>
  <c r="AC350" i="10" s="1"/>
  <c r="AE350" i="10" l="1"/>
  <c r="AF350" i="10"/>
  <c r="AG350" i="10" s="1"/>
  <c r="T351" i="10" l="1"/>
  <c r="AH350" i="10"/>
  <c r="AJ350" i="10" s="1"/>
  <c r="AI350" i="10" s="1"/>
  <c r="S352" i="10" l="1"/>
  <c r="R353" i="10" s="1"/>
  <c r="U351" i="10"/>
  <c r="W351" i="10" s="1"/>
  <c r="Y351" i="10" s="1"/>
  <c r="V351" i="10"/>
  <c r="X351" i="10" s="1"/>
  <c r="Z351" i="10" s="1"/>
  <c r="AB351" i="10" l="1"/>
  <c r="AD351" i="10" s="1"/>
  <c r="AA351" i="10"/>
  <c r="AC351" i="10" s="1"/>
  <c r="AE351" i="10" l="1"/>
  <c r="AF351" i="10"/>
  <c r="AG351" i="10" s="1"/>
  <c r="AH351" i="10" s="1"/>
  <c r="T352" i="10" l="1"/>
  <c r="AJ351" i="10"/>
  <c r="AI351" i="10" s="1"/>
  <c r="S353" i="10" l="1"/>
  <c r="R354" i="10" s="1"/>
  <c r="V352" i="10"/>
  <c r="X352" i="10" s="1"/>
  <c r="Z352" i="10" s="1"/>
  <c r="U352" i="10"/>
  <c r="W352" i="10" s="1"/>
  <c r="Y352" i="10" s="1"/>
  <c r="AB352" i="10" l="1"/>
  <c r="AD352" i="10" s="1"/>
  <c r="AA352" i="10"/>
  <c r="AC352" i="10" s="1"/>
  <c r="AE352" i="10" l="1"/>
  <c r="AF352" i="10"/>
  <c r="AG352" i="10" s="1"/>
  <c r="T353" i="10" s="1"/>
  <c r="S354" i="10" l="1"/>
  <c r="R355" i="10" s="1"/>
  <c r="AH352" i="10"/>
  <c r="AJ352" i="10" s="1"/>
  <c r="AI352" i="10" s="1"/>
  <c r="V353" i="10"/>
  <c r="X353" i="10" s="1"/>
  <c r="Z353" i="10" s="1"/>
  <c r="U353" i="10"/>
  <c r="W353" i="10" s="1"/>
  <c r="Y353" i="10" s="1"/>
  <c r="AB353" i="10" l="1"/>
  <c r="AD353" i="10" s="1"/>
  <c r="AA353" i="10"/>
  <c r="AC353" i="10" s="1"/>
  <c r="AE353" i="10" l="1"/>
  <c r="AF353" i="10"/>
  <c r="AG353" i="10" s="1"/>
  <c r="AH353" i="10" l="1"/>
  <c r="AJ353" i="10" s="1"/>
  <c r="AI353" i="10" s="1"/>
  <c r="T354" i="10"/>
  <c r="S355" i="10" l="1"/>
  <c r="R356" i="10" s="1"/>
  <c r="V354" i="10"/>
  <c r="X354" i="10" s="1"/>
  <c r="Z354" i="10" s="1"/>
  <c r="U354" i="10"/>
  <c r="W354" i="10" s="1"/>
  <c r="Y354" i="10" s="1"/>
  <c r="AB354" i="10" l="1"/>
  <c r="AD354" i="10" s="1"/>
  <c r="AA354" i="10"/>
  <c r="AC354" i="10" s="1"/>
  <c r="AF354" i="10" l="1"/>
  <c r="AG354" i="10" s="1"/>
  <c r="AE354" i="10"/>
  <c r="AH354" i="10" l="1"/>
  <c r="AJ354" i="10" s="1"/>
  <c r="AI354" i="10" s="1"/>
  <c r="T355" i="10"/>
  <c r="S356" i="10" l="1"/>
  <c r="R357" i="10" s="1"/>
  <c r="U355" i="10"/>
  <c r="W355" i="10" s="1"/>
  <c r="Y355" i="10" s="1"/>
  <c r="V355" i="10"/>
  <c r="X355" i="10" s="1"/>
  <c r="Z355" i="10" s="1"/>
  <c r="AB355" i="10" l="1"/>
  <c r="AD355" i="10" s="1"/>
  <c r="AA355" i="10"/>
  <c r="AC355" i="10" s="1"/>
  <c r="AF355" i="10" l="1"/>
  <c r="AG355" i="10" s="1"/>
  <c r="AE355" i="10"/>
  <c r="AH355" i="10" l="1"/>
  <c r="AJ355" i="10" s="1"/>
  <c r="AI355" i="10" s="1"/>
  <c r="T356" i="10"/>
  <c r="S357" i="10" l="1"/>
  <c r="R358" i="10" s="1"/>
  <c r="V356" i="10"/>
  <c r="X356" i="10" s="1"/>
  <c r="Z356" i="10" s="1"/>
  <c r="U356" i="10"/>
  <c r="W356" i="10" s="1"/>
  <c r="Y356" i="10" s="1"/>
  <c r="AB356" i="10" l="1"/>
  <c r="AD356" i="10" s="1"/>
  <c r="AA356" i="10"/>
  <c r="AC356" i="10" s="1"/>
  <c r="AE356" i="10" l="1"/>
  <c r="AF356" i="10"/>
  <c r="AG356" i="10" s="1"/>
  <c r="T357" i="10" l="1"/>
  <c r="AH356" i="10"/>
  <c r="AJ356" i="10" s="1"/>
  <c r="AI356" i="10" s="1"/>
  <c r="S358" i="10" l="1"/>
  <c r="R359" i="10" s="1"/>
  <c r="U357" i="10"/>
  <c r="W357" i="10" s="1"/>
  <c r="Y357" i="10" s="1"/>
  <c r="AA357" i="10" s="1"/>
  <c r="V357" i="10"/>
  <c r="X357" i="10" s="1"/>
  <c r="Z357" i="10" s="1"/>
  <c r="AB357" i="10" l="1"/>
  <c r="AD357" i="10" s="1"/>
  <c r="AC357" i="10"/>
  <c r="AF357" i="10" l="1"/>
  <c r="AG357" i="10" s="1"/>
  <c r="T358" i="10" s="1"/>
  <c r="AE357" i="10"/>
  <c r="AH357" i="10" l="1"/>
  <c r="AJ357" i="10" s="1"/>
  <c r="S359" i="10"/>
  <c r="R360" i="10" s="1"/>
  <c r="U358" i="10"/>
  <c r="W358" i="10" s="1"/>
  <c r="Y358" i="10" s="1"/>
  <c r="V358" i="10"/>
  <c r="X358" i="10" s="1"/>
  <c r="Z358" i="10" s="1"/>
  <c r="AI357" i="10" l="1"/>
  <c r="AB358" i="10"/>
  <c r="AD358" i="10" s="1"/>
  <c r="AA358" i="10"/>
  <c r="AC358" i="10" s="1"/>
  <c r="AF358" i="10" l="1"/>
  <c r="AG358" i="10" s="1"/>
  <c r="AE358" i="10"/>
  <c r="AH358" i="10" l="1"/>
  <c r="AJ358" i="10" s="1"/>
  <c r="AI358" i="10" s="1"/>
  <c r="T359" i="10"/>
  <c r="S360" i="10" l="1"/>
  <c r="R361" i="10" s="1"/>
  <c r="U359" i="10"/>
  <c r="W359" i="10" s="1"/>
  <c r="Y359" i="10" s="1"/>
  <c r="V359" i="10"/>
  <c r="X359" i="10" s="1"/>
  <c r="Z359" i="10" s="1"/>
  <c r="AB359" i="10" l="1"/>
  <c r="AD359" i="10" s="1"/>
  <c r="AA359" i="10"/>
  <c r="AC359" i="10" s="1"/>
  <c r="AE359" i="10" l="1"/>
  <c r="AF359" i="10"/>
  <c r="AG359" i="10" s="1"/>
  <c r="AH359" i="10" l="1"/>
  <c r="AJ359" i="10" s="1"/>
  <c r="AI359" i="10" s="1"/>
  <c r="T360" i="10"/>
  <c r="S361" i="10" l="1"/>
  <c r="R362" i="10" s="1"/>
  <c r="V360" i="10"/>
  <c r="X360" i="10" s="1"/>
  <c r="Z360" i="10" s="1"/>
  <c r="U360" i="10"/>
  <c r="W360" i="10" s="1"/>
  <c r="Y360" i="10" s="1"/>
  <c r="AB360" i="10" l="1"/>
  <c r="AD360" i="10" s="1"/>
  <c r="AA360" i="10"/>
  <c r="AC360" i="10" s="1"/>
  <c r="AF360" i="10" l="1"/>
  <c r="AG360" i="10" s="1"/>
  <c r="AE360" i="10"/>
  <c r="T361" i="10" l="1"/>
  <c r="AH360" i="10"/>
  <c r="AJ360" i="10" s="1"/>
  <c r="AI360" i="10" s="1"/>
  <c r="S362" i="10" l="1"/>
  <c r="R363" i="10" s="1"/>
  <c r="U361" i="10"/>
  <c r="W361" i="10" s="1"/>
  <c r="Y361" i="10" s="1"/>
  <c r="V361" i="10"/>
  <c r="X361" i="10" s="1"/>
  <c r="Z361" i="10" s="1"/>
  <c r="AB361" i="10" l="1"/>
  <c r="AD361" i="10" s="1"/>
  <c r="AA361" i="10"/>
  <c r="AC361" i="10" s="1"/>
  <c r="AE361" i="10" l="1"/>
  <c r="AF361" i="10"/>
  <c r="AG361" i="10" s="1"/>
  <c r="AH361" i="10" l="1"/>
  <c r="AJ361" i="10" s="1"/>
  <c r="AI361" i="10" s="1"/>
  <c r="T362" i="10"/>
  <c r="S363" i="10" l="1"/>
  <c r="R364" i="10" s="1"/>
  <c r="U362" i="10"/>
  <c r="W362" i="10" s="1"/>
  <c r="Y362" i="10" s="1"/>
  <c r="V362" i="10"/>
  <c r="X362" i="10" s="1"/>
  <c r="Z362" i="10" s="1"/>
  <c r="AB362" i="10" l="1"/>
  <c r="AD362" i="10" s="1"/>
  <c r="AA362" i="10"/>
  <c r="AC362" i="10" s="1"/>
  <c r="AF362" i="10" l="1"/>
  <c r="AG362" i="10" s="1"/>
  <c r="AE362" i="10"/>
  <c r="AH362" i="10" l="1"/>
  <c r="AJ362" i="10" s="1"/>
  <c r="AI362" i="10" s="1"/>
  <c r="T363" i="10"/>
  <c r="S364" i="10" l="1"/>
  <c r="R365" i="10" s="1"/>
  <c r="V363" i="10"/>
  <c r="X363" i="10" s="1"/>
  <c r="Z363" i="10" s="1"/>
  <c r="U363" i="10"/>
  <c r="W363" i="10" s="1"/>
  <c r="Y363" i="10" s="1"/>
  <c r="AB363" i="10" l="1"/>
  <c r="AD363" i="10" s="1"/>
  <c r="AA363" i="10"/>
  <c r="AC363" i="10" s="1"/>
  <c r="AE363" i="10" l="1"/>
  <c r="AF363" i="10"/>
  <c r="AG363" i="10" s="1"/>
  <c r="AH363" i="10" l="1"/>
  <c r="AJ363" i="10" s="1"/>
  <c r="AI363" i="10" s="1"/>
  <c r="T364" i="10"/>
  <c r="S365" i="10" l="1"/>
  <c r="R366" i="10" s="1"/>
  <c r="V364" i="10"/>
  <c r="X364" i="10" s="1"/>
  <c r="Z364" i="10" s="1"/>
  <c r="U364" i="10"/>
  <c r="W364" i="10" s="1"/>
  <c r="Y364" i="10" s="1"/>
  <c r="AB364" i="10" l="1"/>
  <c r="AD364" i="10" s="1"/>
  <c r="AA364" i="10"/>
  <c r="AC364" i="10" s="1"/>
  <c r="AE364" i="10" l="1"/>
  <c r="AF364" i="10"/>
  <c r="AG364" i="10" s="1"/>
  <c r="AH364" i="10" l="1"/>
  <c r="AJ364" i="10" s="1"/>
  <c r="T365" i="10"/>
  <c r="AI364" i="10" l="1"/>
  <c r="S366" i="10"/>
  <c r="R367" i="10" s="1"/>
  <c r="U365" i="10"/>
  <c r="W365" i="10" s="1"/>
  <c r="Y365" i="10" s="1"/>
  <c r="V365" i="10"/>
  <c r="X365" i="10" s="1"/>
  <c r="Z365" i="10" s="1"/>
  <c r="AB365" i="10" l="1"/>
  <c r="AD365" i="10" s="1"/>
  <c r="AA365" i="10"/>
  <c r="AC365" i="10" s="1"/>
  <c r="AF365" i="10" l="1"/>
  <c r="AG365" i="10" s="1"/>
  <c r="AE365" i="10"/>
  <c r="T366" i="10" l="1"/>
  <c r="AH365" i="10"/>
  <c r="AJ365" i="10" s="1"/>
  <c r="S367" i="10" l="1"/>
  <c r="R368" i="10" s="1"/>
  <c r="U366" i="10"/>
  <c r="W366" i="10" s="1"/>
  <c r="Y366" i="10" s="1"/>
  <c r="V366" i="10"/>
  <c r="X366" i="10" s="1"/>
  <c r="Z366" i="10" s="1"/>
  <c r="AI365" i="10"/>
  <c r="AB366" i="10" l="1"/>
  <c r="AD366" i="10" s="1"/>
  <c r="AA366" i="10"/>
  <c r="AC366" i="10" s="1"/>
  <c r="AE366" i="10" l="1"/>
  <c r="AF366" i="10"/>
  <c r="AG366" i="10" s="1"/>
  <c r="T367" i="10" s="1"/>
  <c r="S368" i="10" l="1"/>
  <c r="R369" i="10" s="1"/>
  <c r="AH366" i="10"/>
  <c r="AJ366" i="10" s="1"/>
  <c r="AI366" i="10" s="1"/>
  <c r="G9" i="11" s="1"/>
  <c r="U367" i="10"/>
  <c r="W367" i="10" s="1"/>
  <c r="Y367" i="10" s="1"/>
  <c r="V367" i="10"/>
  <c r="X367" i="10" s="1"/>
  <c r="Z367" i="10" s="1"/>
  <c r="AB367" i="10" l="1"/>
  <c r="AD367" i="10" s="1"/>
  <c r="AA367" i="10"/>
  <c r="AC367" i="10" s="1"/>
  <c r="H9" i="11"/>
  <c r="AE367" i="10" l="1"/>
  <c r="AF367" i="10"/>
  <c r="AG367" i="10" s="1"/>
  <c r="T368" i="10" l="1"/>
  <c r="V368" i="10" s="1"/>
  <c r="X368" i="10" s="1"/>
  <c r="Z368" i="10" s="1"/>
  <c r="AH367" i="10"/>
  <c r="AJ367" i="10" s="1"/>
  <c r="AI367" i="10" s="1"/>
  <c r="U368" i="10" l="1"/>
  <c r="W368" i="10" s="1"/>
  <c r="Y368" i="10" s="1"/>
  <c r="S369" i="10"/>
  <c r="R370" i="10" s="1"/>
  <c r="AB368" i="10"/>
  <c r="AD368" i="10" s="1"/>
  <c r="AA368" i="10" l="1"/>
  <c r="AC368" i="10" s="1"/>
  <c r="AE368" i="10" s="1"/>
  <c r="AF368" i="10" l="1"/>
  <c r="AG368" i="10" s="1"/>
  <c r="T369" i="10" s="1"/>
  <c r="S370" i="10" l="1"/>
  <c r="R371" i="10" s="1"/>
  <c r="AH368" i="10"/>
  <c r="AJ368" i="10" s="1"/>
  <c r="AI368" i="10" s="1"/>
  <c r="V369" i="10"/>
  <c r="X369" i="10" s="1"/>
  <c r="Z369" i="10" s="1"/>
  <c r="U369" i="10"/>
  <c r="W369" i="10" s="1"/>
  <c r="Y369" i="10" s="1"/>
  <c r="AB369" i="10" l="1"/>
  <c r="AD369" i="10" s="1"/>
  <c r="AA369" i="10"/>
  <c r="AC369" i="10" s="1"/>
  <c r="AF369" i="10" l="1"/>
  <c r="AG369" i="10" s="1"/>
  <c r="AE369" i="10"/>
  <c r="AH369" i="10" l="1"/>
  <c r="AJ369" i="10" s="1"/>
  <c r="T370" i="10"/>
  <c r="S371" i="10" l="1"/>
  <c r="R372" i="10" s="1"/>
  <c r="V370" i="10"/>
  <c r="X370" i="10" s="1"/>
  <c r="Z370" i="10" s="1"/>
  <c r="U370" i="10"/>
  <c r="W370" i="10" s="1"/>
  <c r="Y370" i="10" s="1"/>
  <c r="AI369" i="10"/>
  <c r="AB370" i="10" l="1"/>
  <c r="AD370" i="10" s="1"/>
  <c r="AA370" i="10"/>
  <c r="AC370" i="10" s="1"/>
  <c r="AF370" i="10" l="1"/>
  <c r="AG370" i="10" s="1"/>
  <c r="AE370" i="10"/>
  <c r="AH370" i="10" l="1"/>
  <c r="AJ370" i="10" s="1"/>
  <c r="T371" i="10"/>
  <c r="S372" i="10" l="1"/>
  <c r="R373" i="10" s="1"/>
  <c r="U371" i="10"/>
  <c r="W371" i="10" s="1"/>
  <c r="Y371" i="10" s="1"/>
  <c r="V371" i="10"/>
  <c r="X371" i="10" s="1"/>
  <c r="Z371" i="10" s="1"/>
  <c r="AI370" i="10"/>
  <c r="AB371" i="10" l="1"/>
  <c r="AD371" i="10" s="1"/>
  <c r="AA371" i="10"/>
  <c r="AC371" i="10" s="1"/>
  <c r="AE371" i="10" l="1"/>
  <c r="AF371" i="10"/>
  <c r="AG371" i="10" s="1"/>
  <c r="T372" i="10" l="1"/>
  <c r="AH371" i="10"/>
  <c r="AJ371" i="10" s="1"/>
  <c r="AI371" i="10" s="1"/>
  <c r="S373" i="10" l="1"/>
  <c r="R374" i="10" s="1"/>
  <c r="V372" i="10"/>
  <c r="X372" i="10" s="1"/>
  <c r="Z372" i="10" s="1"/>
  <c r="U372" i="10"/>
  <c r="W372" i="10" s="1"/>
  <c r="Y372" i="10" s="1"/>
  <c r="AB372" i="10" l="1"/>
  <c r="AD372" i="10" s="1"/>
  <c r="AA372" i="10"/>
  <c r="AC372" i="10" s="1"/>
  <c r="AF372" i="10" l="1"/>
  <c r="AG372" i="10" s="1"/>
  <c r="T373" i="10" s="1"/>
  <c r="AE372" i="10"/>
  <c r="AH372" i="10" l="1"/>
  <c r="AJ372" i="10" s="1"/>
  <c r="AI372" i="10" s="1"/>
  <c r="S374" i="10"/>
  <c r="R375" i="10" s="1"/>
  <c r="V373" i="10"/>
  <c r="X373" i="10" s="1"/>
  <c r="Z373" i="10" s="1"/>
  <c r="U373" i="10"/>
  <c r="W373" i="10" s="1"/>
  <c r="Y373" i="10" s="1"/>
  <c r="AB373" i="10" l="1"/>
  <c r="AD373" i="10" s="1"/>
  <c r="AA373" i="10"/>
  <c r="AC373" i="10" s="1"/>
  <c r="AE373" i="10" l="1"/>
  <c r="AF373" i="10"/>
  <c r="AG373" i="10" s="1"/>
  <c r="AH373" i="10" l="1"/>
  <c r="AJ373" i="10" s="1"/>
  <c r="AI373" i="10" s="1"/>
  <c r="T374" i="10"/>
  <c r="S375" i="10" l="1"/>
  <c r="R376" i="10" s="1"/>
  <c r="V374" i="10"/>
  <c r="X374" i="10" s="1"/>
  <c r="Z374" i="10" s="1"/>
  <c r="U374" i="10"/>
  <c r="W374" i="10" s="1"/>
  <c r="Y374" i="10" s="1"/>
  <c r="AB374" i="10" l="1"/>
  <c r="AD374" i="10" s="1"/>
  <c r="AA374" i="10"/>
  <c r="AC374" i="10" s="1"/>
  <c r="AF374" i="10" l="1"/>
  <c r="AG374" i="10" s="1"/>
  <c r="AE374" i="10"/>
  <c r="AH374" i="10" l="1"/>
  <c r="AJ374" i="10" s="1"/>
  <c r="AI374" i="10" s="1"/>
  <c r="T375" i="10"/>
  <c r="S376" i="10" l="1"/>
  <c r="R377" i="10" s="1"/>
  <c r="U375" i="10"/>
  <c r="W375" i="10" s="1"/>
  <c r="Y375" i="10" s="1"/>
  <c r="V375" i="10"/>
  <c r="X375" i="10" s="1"/>
  <c r="Z375" i="10" s="1"/>
  <c r="AB375" i="10" l="1"/>
  <c r="AD375" i="10" s="1"/>
  <c r="AA375" i="10"/>
  <c r="AC375" i="10" s="1"/>
  <c r="AF375" i="10" l="1"/>
  <c r="AG375" i="10" s="1"/>
  <c r="AE375" i="10"/>
  <c r="AH375" i="10" l="1"/>
  <c r="AJ375" i="10" s="1"/>
  <c r="AI375" i="10" s="1"/>
  <c r="T376" i="10"/>
  <c r="S377" i="10" l="1"/>
  <c r="R378" i="10" s="1"/>
  <c r="V376" i="10"/>
  <c r="X376" i="10" s="1"/>
  <c r="Z376" i="10" s="1"/>
  <c r="U376" i="10"/>
  <c r="W376" i="10" s="1"/>
  <c r="Y376" i="10" s="1"/>
  <c r="AB376" i="10" l="1"/>
  <c r="AD376" i="10" s="1"/>
  <c r="AA376" i="10"/>
  <c r="AC376" i="10" s="1"/>
  <c r="AF376" i="10" l="1"/>
  <c r="AG376" i="10" s="1"/>
  <c r="AE376" i="10"/>
  <c r="AH376" i="10" l="1"/>
  <c r="AJ376" i="10" s="1"/>
  <c r="T377" i="10"/>
  <c r="S378" i="10" l="1"/>
  <c r="R379" i="10" s="1"/>
  <c r="AI376" i="10"/>
  <c r="U377" i="10"/>
  <c r="W377" i="10" s="1"/>
  <c r="Y377" i="10" s="1"/>
  <c r="V377" i="10"/>
  <c r="X377" i="10" s="1"/>
  <c r="Z377" i="10" s="1"/>
  <c r="AB377" i="10" l="1"/>
  <c r="AD377" i="10" s="1"/>
  <c r="AA377" i="10"/>
  <c r="AC377" i="10" s="1"/>
  <c r="AF377" i="10" l="1"/>
  <c r="AG377" i="10" s="1"/>
  <c r="AE377" i="10"/>
  <c r="AH377" i="10" l="1"/>
  <c r="T378" i="10"/>
  <c r="S379" i="10" l="1"/>
  <c r="R380" i="10" s="1"/>
  <c r="U378" i="10"/>
  <c r="W378" i="10" s="1"/>
  <c r="Y378" i="10" s="1"/>
  <c r="V378" i="10"/>
  <c r="X378" i="10" s="1"/>
  <c r="Z378" i="10" s="1"/>
  <c r="AJ377" i="10"/>
  <c r="AI377" i="10" s="1"/>
  <c r="AB378" i="10" l="1"/>
  <c r="AD378" i="10" s="1"/>
  <c r="AA378" i="10"/>
  <c r="AC378" i="10" s="1"/>
  <c r="AE378" i="10" l="1"/>
  <c r="AF378" i="10"/>
  <c r="AG378" i="10" s="1"/>
  <c r="AH378" i="10" l="1"/>
  <c r="AJ378" i="10" s="1"/>
  <c r="T379" i="10"/>
  <c r="S380" i="10" l="1"/>
  <c r="R381" i="10" s="1"/>
  <c r="AI378" i="10"/>
  <c r="U379" i="10"/>
  <c r="W379" i="10" s="1"/>
  <c r="Y379" i="10" s="1"/>
  <c r="V379" i="10"/>
  <c r="X379" i="10" s="1"/>
  <c r="Z379" i="10" s="1"/>
  <c r="AB379" i="10" l="1"/>
  <c r="AD379" i="10" s="1"/>
  <c r="AA379" i="10"/>
  <c r="AC379" i="10" s="1"/>
  <c r="AE379" i="10" l="1"/>
  <c r="AF379" i="10"/>
  <c r="AG379" i="10" s="1"/>
  <c r="AH379" i="10" l="1"/>
  <c r="AJ379" i="10" s="1"/>
  <c r="T380" i="10"/>
  <c r="S381" i="10" l="1"/>
  <c r="R382" i="10" s="1"/>
  <c r="V380" i="10"/>
  <c r="X380" i="10" s="1"/>
  <c r="Z380" i="10" s="1"/>
  <c r="U380" i="10"/>
  <c r="W380" i="10" s="1"/>
  <c r="Y380" i="10" s="1"/>
  <c r="AI379" i="10"/>
  <c r="AB380" i="10" l="1"/>
  <c r="AD380" i="10" s="1"/>
  <c r="AA380" i="10"/>
  <c r="AC380" i="10" s="1"/>
  <c r="AE380" i="10" l="1"/>
  <c r="AF380" i="10"/>
  <c r="AG380" i="10" s="1"/>
  <c r="AH380" i="10" l="1"/>
  <c r="AJ380" i="10" s="1"/>
  <c r="T381" i="10"/>
  <c r="S382" i="10" l="1"/>
  <c r="R383" i="10" s="1"/>
  <c r="V381" i="10"/>
  <c r="X381" i="10" s="1"/>
  <c r="Z381" i="10" s="1"/>
  <c r="U381" i="10"/>
  <c r="W381" i="10" s="1"/>
  <c r="Y381" i="10" s="1"/>
  <c r="AI380" i="10"/>
  <c r="AB381" i="10" l="1"/>
  <c r="AD381" i="10" s="1"/>
  <c r="AA381" i="10"/>
  <c r="AC381" i="10" s="1"/>
  <c r="AF381" i="10" l="1"/>
  <c r="AG381" i="10" s="1"/>
  <c r="AE381" i="10"/>
  <c r="AH381" i="10" l="1"/>
  <c r="AJ381" i="10" s="1"/>
  <c r="T382" i="10"/>
  <c r="S383" i="10" l="1"/>
  <c r="R384" i="10" s="1"/>
  <c r="AI381" i="10"/>
  <c r="U382" i="10"/>
  <c r="W382" i="10" s="1"/>
  <c r="Y382" i="10" s="1"/>
  <c r="V382" i="10"/>
  <c r="X382" i="10" s="1"/>
  <c r="Z382" i="10" s="1"/>
  <c r="AB382" i="10" l="1"/>
  <c r="AD382" i="10" s="1"/>
  <c r="AA382" i="10"/>
  <c r="AC382" i="10" s="1"/>
  <c r="AE382" i="10" l="1"/>
  <c r="AF382" i="10"/>
  <c r="AG382" i="10" s="1"/>
  <c r="AH382" i="10" l="1"/>
  <c r="AJ382" i="10" s="1"/>
  <c r="T383" i="10"/>
  <c r="S384" i="10" l="1"/>
  <c r="R385" i="10" s="1"/>
  <c r="V383" i="10"/>
  <c r="X383" i="10" s="1"/>
  <c r="Z383" i="10" s="1"/>
  <c r="U383" i="10"/>
  <c r="W383" i="10" s="1"/>
  <c r="Y383" i="10" s="1"/>
  <c r="AI382" i="10"/>
  <c r="AB383" i="10" l="1"/>
  <c r="AD383" i="10" s="1"/>
  <c r="AA383" i="10"/>
  <c r="AC383" i="10" s="1"/>
  <c r="AE383" i="10" l="1"/>
  <c r="AF383" i="10"/>
  <c r="AG383" i="10" s="1"/>
  <c r="AH383" i="10" l="1"/>
  <c r="AJ383" i="10" s="1"/>
  <c r="T384" i="10"/>
  <c r="S385" i="10" l="1"/>
  <c r="R386" i="10" s="1"/>
  <c r="U384" i="10"/>
  <c r="W384" i="10" s="1"/>
  <c r="Y384" i="10" s="1"/>
  <c r="V384" i="10"/>
  <c r="X384" i="10" s="1"/>
  <c r="Z384" i="10" s="1"/>
  <c r="AI383" i="10"/>
  <c r="AB384" i="10" l="1"/>
  <c r="AD384" i="10" s="1"/>
  <c r="AA384" i="10"/>
  <c r="AC384" i="10" s="1"/>
  <c r="AE384" i="10" l="1"/>
  <c r="AF384" i="10"/>
  <c r="AG384" i="10" s="1"/>
  <c r="AH384" i="10" l="1"/>
  <c r="AJ384" i="10" s="1"/>
  <c r="T385" i="10"/>
  <c r="AI384" i="10" l="1"/>
  <c r="S386" i="10"/>
  <c r="R387" i="10" s="1"/>
  <c r="U385" i="10"/>
  <c r="W385" i="10" s="1"/>
  <c r="Y385" i="10" s="1"/>
  <c r="V385" i="10"/>
  <c r="X385" i="10" s="1"/>
  <c r="Z385" i="10" s="1"/>
  <c r="AB385" i="10" l="1"/>
  <c r="AD385" i="10" s="1"/>
  <c r="AA385" i="10"/>
  <c r="AC385" i="10" s="1"/>
  <c r="AE385" i="10" l="1"/>
  <c r="AF385" i="10"/>
  <c r="AG385" i="10" s="1"/>
  <c r="T386" i="10" l="1"/>
  <c r="U386" i="10" s="1"/>
  <c r="W386" i="10" s="1"/>
  <c r="Y386" i="10" s="1"/>
  <c r="AH385" i="10"/>
  <c r="AJ385" i="10" s="1"/>
  <c r="AI385" i="10" s="1"/>
  <c r="V386" i="10" l="1"/>
  <c r="X386" i="10" s="1"/>
  <c r="Z386" i="10" s="1"/>
  <c r="S387" i="10"/>
  <c r="R388" i="10" s="1"/>
  <c r="AA386" i="10"/>
  <c r="AC386" i="10" s="1"/>
  <c r="AB386" i="10" l="1"/>
  <c r="AD386" i="10" s="1"/>
  <c r="AE386" i="10" s="1"/>
  <c r="AF386" i="10" l="1"/>
  <c r="AG386" i="10" s="1"/>
  <c r="AH386" i="10" s="1"/>
  <c r="AJ386" i="10" s="1"/>
  <c r="AI386" i="10" s="1"/>
  <c r="T387" i="10" l="1"/>
  <c r="U387" i="10" s="1"/>
  <c r="W387" i="10" s="1"/>
  <c r="Y387" i="10" s="1"/>
  <c r="V387" i="10" l="1"/>
  <c r="X387" i="10" s="1"/>
  <c r="Z387" i="10" s="1"/>
  <c r="S388" i="10"/>
  <c r="R389" i="10" s="1"/>
  <c r="AA387" i="10"/>
  <c r="AC387" i="10" s="1"/>
  <c r="AB387" i="10" l="1"/>
  <c r="AD387" i="10" s="1"/>
  <c r="AE387" i="10" s="1"/>
  <c r="AF387" i="10" l="1"/>
  <c r="AG387" i="10" s="1"/>
  <c r="T388" i="10" s="1"/>
  <c r="AH387" i="10" l="1"/>
  <c r="AJ387" i="10" s="1"/>
  <c r="S389" i="10"/>
  <c r="R390" i="10" s="1"/>
  <c r="V388" i="10"/>
  <c r="X388" i="10" s="1"/>
  <c r="Z388" i="10" s="1"/>
  <c r="U388" i="10"/>
  <c r="W388" i="10" s="1"/>
  <c r="Y388" i="10" s="1"/>
  <c r="AI387" i="10" l="1"/>
  <c r="AB388" i="10"/>
  <c r="AD388" i="10" s="1"/>
  <c r="AA388" i="10"/>
  <c r="AC388" i="10" s="1"/>
  <c r="AE388" i="10" l="1"/>
  <c r="AF388" i="10"/>
  <c r="AG388" i="10" s="1"/>
  <c r="AH388" i="10" l="1"/>
  <c r="AJ388" i="10" s="1"/>
  <c r="T389" i="10"/>
  <c r="S390" i="10" l="1"/>
  <c r="R391" i="10" s="1"/>
  <c r="V389" i="10"/>
  <c r="X389" i="10" s="1"/>
  <c r="Z389" i="10" s="1"/>
  <c r="U389" i="10"/>
  <c r="W389" i="10" s="1"/>
  <c r="Y389" i="10" s="1"/>
  <c r="AI388" i="10"/>
  <c r="AB389" i="10" l="1"/>
  <c r="AD389" i="10" s="1"/>
  <c r="AA389" i="10"/>
  <c r="AC389" i="10" s="1"/>
  <c r="AE389" i="10" l="1"/>
  <c r="AF389" i="10"/>
  <c r="AG389" i="10" s="1"/>
  <c r="T390" i="10" l="1"/>
  <c r="AH389" i="10"/>
  <c r="AJ389" i="10" s="1"/>
  <c r="S391" i="10" l="1"/>
  <c r="R392" i="10" s="1"/>
  <c r="AI389" i="10"/>
  <c r="U390" i="10"/>
  <c r="W390" i="10" s="1"/>
  <c r="Y390" i="10" s="1"/>
  <c r="V390" i="10"/>
  <c r="X390" i="10" s="1"/>
  <c r="Z390" i="10" s="1"/>
  <c r="AB390" i="10" l="1"/>
  <c r="AD390" i="10" s="1"/>
  <c r="AA390" i="10"/>
  <c r="AC390" i="10" s="1"/>
  <c r="AE390" i="10" l="1"/>
  <c r="AF390" i="10"/>
  <c r="AG390" i="10" s="1"/>
  <c r="AH390" i="10" l="1"/>
  <c r="AJ390" i="10" s="1"/>
  <c r="T391" i="10"/>
  <c r="S392" i="10" l="1"/>
  <c r="R393" i="10" s="1"/>
  <c r="U391" i="10"/>
  <c r="W391" i="10" s="1"/>
  <c r="Y391" i="10" s="1"/>
  <c r="V391" i="10"/>
  <c r="X391" i="10" s="1"/>
  <c r="Z391" i="10" s="1"/>
  <c r="AI390" i="10"/>
  <c r="AB391" i="10" l="1"/>
  <c r="AD391" i="10" s="1"/>
  <c r="AA391" i="10"/>
  <c r="AC391" i="10" s="1"/>
  <c r="AE391" i="10" l="1"/>
  <c r="AF391" i="10"/>
  <c r="AG391" i="10" s="1"/>
  <c r="AH391" i="10" l="1"/>
  <c r="AJ391" i="10" s="1"/>
  <c r="T392" i="10"/>
  <c r="S393" i="10" l="1"/>
  <c r="R394" i="10" s="1"/>
  <c r="AI391" i="10"/>
  <c r="V392" i="10"/>
  <c r="X392" i="10" s="1"/>
  <c r="Z392" i="10" s="1"/>
  <c r="U392" i="10"/>
  <c r="W392" i="10" s="1"/>
  <c r="Y392" i="10" s="1"/>
  <c r="AB392" i="10" l="1"/>
  <c r="AD392" i="10" s="1"/>
  <c r="AA392" i="10"/>
  <c r="AC392" i="10" s="1"/>
  <c r="AF392" i="10" l="1"/>
  <c r="AG392" i="10" s="1"/>
  <c r="AE392" i="10"/>
  <c r="T393" i="10" l="1"/>
  <c r="AH392" i="10"/>
  <c r="AJ392" i="10" s="1"/>
  <c r="S394" i="10" l="1"/>
  <c r="R395" i="10" s="1"/>
  <c r="V393" i="10"/>
  <c r="X393" i="10" s="1"/>
  <c r="Z393" i="10" s="1"/>
  <c r="U393" i="10"/>
  <c r="W393" i="10" s="1"/>
  <c r="Y393" i="10" s="1"/>
  <c r="AI392" i="10"/>
  <c r="AB393" i="10" l="1"/>
  <c r="AD393" i="10" s="1"/>
  <c r="AA393" i="10"/>
  <c r="AC393" i="10" s="1"/>
  <c r="AF393" i="10" l="1"/>
  <c r="AG393" i="10" s="1"/>
  <c r="AE393" i="10"/>
  <c r="AH393" i="10" l="1"/>
  <c r="AJ393" i="10" s="1"/>
  <c r="T394" i="10"/>
  <c r="S395" i="10" l="1"/>
  <c r="R396" i="10" s="1"/>
  <c r="AI393" i="10"/>
  <c r="U394" i="10"/>
  <c r="W394" i="10" s="1"/>
  <c r="Y394" i="10" s="1"/>
  <c r="V394" i="10"/>
  <c r="X394" i="10" s="1"/>
  <c r="Z394" i="10" s="1"/>
  <c r="AB394" i="10" l="1"/>
  <c r="AD394" i="10" s="1"/>
  <c r="AA394" i="10"/>
  <c r="AC394" i="10" s="1"/>
  <c r="AF394" i="10" l="1"/>
  <c r="AG394" i="10" s="1"/>
  <c r="AE394" i="10"/>
  <c r="AH394" i="10" l="1"/>
  <c r="AJ394" i="10" s="1"/>
  <c r="T395" i="10"/>
  <c r="S396" i="10" l="1"/>
  <c r="R397" i="10" s="1"/>
  <c r="AI394" i="10"/>
  <c r="U395" i="10"/>
  <c r="W395" i="10" s="1"/>
  <c r="Y395" i="10" s="1"/>
  <c r="V395" i="10"/>
  <c r="X395" i="10" s="1"/>
  <c r="Z395" i="10" s="1"/>
  <c r="AB395" i="10" l="1"/>
  <c r="AD395" i="10" s="1"/>
  <c r="AA395" i="10"/>
  <c r="AC395" i="10" s="1"/>
  <c r="AE395" i="10" l="1"/>
  <c r="AF395" i="10"/>
  <c r="AG395" i="10" s="1"/>
  <c r="AH395" i="10" l="1"/>
  <c r="AJ395" i="10" s="1"/>
  <c r="T396" i="10"/>
  <c r="S397" i="10" l="1"/>
  <c r="R398" i="10" s="1"/>
  <c r="AI395" i="10"/>
  <c r="U396" i="10"/>
  <c r="W396" i="10" s="1"/>
  <c r="Y396" i="10" s="1"/>
  <c r="V396" i="10"/>
  <c r="X396" i="10" s="1"/>
  <c r="Z396" i="10" s="1"/>
  <c r="AB396" i="10" l="1"/>
  <c r="AD396" i="10" s="1"/>
  <c r="AA396" i="10"/>
  <c r="AC396" i="10" s="1"/>
  <c r="AF396" i="10" l="1"/>
  <c r="AG396" i="10" s="1"/>
  <c r="AE396" i="10"/>
  <c r="AH396" i="10" l="1"/>
  <c r="AJ396" i="10" s="1"/>
  <c r="T397" i="10"/>
  <c r="S398" i="10" l="1"/>
  <c r="R399" i="10" s="1"/>
  <c r="V397" i="10"/>
  <c r="X397" i="10" s="1"/>
  <c r="Z397" i="10" s="1"/>
  <c r="U397" i="10"/>
  <c r="W397" i="10" s="1"/>
  <c r="Y397" i="10" s="1"/>
  <c r="AI396" i="10"/>
  <c r="AB397" i="10" l="1"/>
  <c r="AD397" i="10" s="1"/>
  <c r="AA397" i="10"/>
  <c r="AC397" i="10" s="1"/>
  <c r="AE397" i="10" l="1"/>
  <c r="AF397" i="10"/>
  <c r="AG397" i="10" s="1"/>
  <c r="AH397" i="10" l="1"/>
  <c r="AJ397" i="10" s="1"/>
  <c r="T398" i="10"/>
  <c r="S399" i="10" l="1"/>
  <c r="R400" i="10" s="1"/>
  <c r="AI397" i="10"/>
  <c r="V398" i="10"/>
  <c r="X398" i="10" s="1"/>
  <c r="Z398" i="10" s="1"/>
  <c r="U398" i="10"/>
  <c r="W398" i="10" s="1"/>
  <c r="Y398" i="10" s="1"/>
  <c r="AB398" i="10" l="1"/>
  <c r="AD398" i="10" s="1"/>
  <c r="AA398" i="10"/>
  <c r="AC398" i="10" s="1"/>
  <c r="AF398" i="10" l="1"/>
  <c r="AG398" i="10" s="1"/>
  <c r="AE398" i="10"/>
  <c r="AH398" i="10" l="1"/>
  <c r="AJ398" i="10" s="1"/>
  <c r="T399" i="10"/>
  <c r="S400" i="10" l="1"/>
  <c r="R401" i="10" s="1"/>
  <c r="AI398" i="10"/>
  <c r="V399" i="10"/>
  <c r="X399" i="10" s="1"/>
  <c r="Z399" i="10" s="1"/>
  <c r="U399" i="10"/>
  <c r="W399" i="10" s="1"/>
  <c r="Y399" i="10" s="1"/>
  <c r="AB399" i="10" l="1"/>
  <c r="AD399" i="10" s="1"/>
  <c r="AA399" i="10"/>
  <c r="AC399" i="10" s="1"/>
  <c r="AE399" i="10" l="1"/>
  <c r="AF399" i="10"/>
  <c r="AG399" i="10" s="1"/>
  <c r="AH399" i="10" l="1"/>
  <c r="AJ399" i="10" s="1"/>
  <c r="T400" i="10"/>
  <c r="S401" i="10" l="1"/>
  <c r="R402" i="10" s="1"/>
  <c r="V400" i="10"/>
  <c r="X400" i="10" s="1"/>
  <c r="Z400" i="10" s="1"/>
  <c r="U400" i="10"/>
  <c r="W400" i="10" s="1"/>
  <c r="Y400" i="10" s="1"/>
  <c r="AI399" i="10"/>
  <c r="AB400" i="10" l="1"/>
  <c r="AD400" i="10" s="1"/>
  <c r="AA400" i="10"/>
  <c r="AC400" i="10" s="1"/>
  <c r="AE400" i="10" l="1"/>
  <c r="AF400" i="10"/>
  <c r="AG400" i="10" s="1"/>
  <c r="AH400" i="10" l="1"/>
  <c r="AJ400" i="10" s="1"/>
  <c r="T401" i="10"/>
  <c r="S402" i="10" l="1"/>
  <c r="R403" i="10" s="1"/>
  <c r="U401" i="10"/>
  <c r="W401" i="10" s="1"/>
  <c r="Y401" i="10" s="1"/>
  <c r="V401" i="10"/>
  <c r="X401" i="10" s="1"/>
  <c r="Z401" i="10" s="1"/>
  <c r="AI400" i="10"/>
  <c r="AB401" i="10" l="1"/>
  <c r="AD401" i="10" s="1"/>
  <c r="AA401" i="10"/>
  <c r="AC401" i="10" s="1"/>
  <c r="AE401" i="10" l="1"/>
  <c r="AF401" i="10"/>
  <c r="AG401" i="10" s="1"/>
  <c r="AH401" i="10" l="1"/>
  <c r="AJ401" i="10" s="1"/>
  <c r="T402" i="10"/>
  <c r="S403" i="10" l="1"/>
  <c r="R404" i="10" s="1"/>
  <c r="AI401" i="10"/>
  <c r="V402" i="10"/>
  <c r="X402" i="10" s="1"/>
  <c r="Z402" i="10" s="1"/>
  <c r="U402" i="10"/>
  <c r="W402" i="10" s="1"/>
  <c r="Y402" i="10" s="1"/>
  <c r="AB402" i="10" l="1"/>
  <c r="AD402" i="10" s="1"/>
  <c r="AA402" i="10"/>
  <c r="AC402" i="10" s="1"/>
  <c r="AE402" i="10" l="1"/>
  <c r="AF402" i="10"/>
  <c r="AG402" i="10" s="1"/>
  <c r="AH402" i="10" l="1"/>
  <c r="AJ402" i="10" s="1"/>
  <c r="T403" i="10"/>
  <c r="S404" i="10" l="1"/>
  <c r="R405" i="10" s="1"/>
  <c r="U403" i="10"/>
  <c r="W403" i="10" s="1"/>
  <c r="Y403" i="10" s="1"/>
  <c r="V403" i="10"/>
  <c r="X403" i="10" s="1"/>
  <c r="Z403" i="10" s="1"/>
  <c r="AI402" i="10"/>
  <c r="AB403" i="10" l="1"/>
  <c r="AD403" i="10" s="1"/>
  <c r="AA403" i="10"/>
  <c r="AC403" i="10" s="1"/>
  <c r="AE403" i="10" l="1"/>
  <c r="AF403" i="10"/>
  <c r="AG403" i="10" s="1"/>
  <c r="AH403" i="10" l="1"/>
  <c r="AJ403" i="10" s="1"/>
  <c r="T404" i="10"/>
  <c r="S405" i="10" l="1"/>
  <c r="R406" i="10" s="1"/>
  <c r="V404" i="10"/>
  <c r="X404" i="10" s="1"/>
  <c r="Z404" i="10" s="1"/>
  <c r="U404" i="10"/>
  <c r="W404" i="10" s="1"/>
  <c r="Y404" i="10" s="1"/>
  <c r="AI403" i="10"/>
  <c r="AB404" i="10" l="1"/>
  <c r="AD404" i="10" s="1"/>
  <c r="AA404" i="10"/>
  <c r="AC404" i="10" s="1"/>
  <c r="AE404" i="10" l="1"/>
  <c r="AF404" i="10"/>
  <c r="AG404" i="10" s="1"/>
  <c r="AH404" i="10" l="1"/>
  <c r="AJ404" i="10" s="1"/>
  <c r="T405" i="10"/>
  <c r="S406" i="10" l="1"/>
  <c r="R407" i="10" s="1"/>
  <c r="V405" i="10"/>
  <c r="X405" i="10" s="1"/>
  <c r="Z405" i="10" s="1"/>
  <c r="U405" i="10"/>
  <c r="W405" i="10" s="1"/>
  <c r="Y405" i="10" s="1"/>
  <c r="AI404" i="10"/>
  <c r="AB405" i="10" l="1"/>
  <c r="AD405" i="10" s="1"/>
  <c r="AA405" i="10"/>
  <c r="AC405" i="10" s="1"/>
  <c r="AE405" i="10" l="1"/>
  <c r="AF405" i="10"/>
  <c r="AG405" i="10" s="1"/>
  <c r="AH405" i="10" l="1"/>
  <c r="AJ405" i="10" s="1"/>
  <c r="T406" i="10"/>
  <c r="S407" i="10" l="1"/>
  <c r="R408" i="10" s="1"/>
  <c r="V406" i="10"/>
  <c r="X406" i="10" s="1"/>
  <c r="Z406" i="10" s="1"/>
  <c r="U406" i="10"/>
  <c r="W406" i="10" s="1"/>
  <c r="Y406" i="10" s="1"/>
  <c r="AI405" i="10"/>
  <c r="AB406" i="10" l="1"/>
  <c r="AD406" i="10" s="1"/>
  <c r="AA406" i="10"/>
  <c r="AC406" i="10" s="1"/>
  <c r="AE406" i="10" l="1"/>
  <c r="AF406" i="10"/>
  <c r="AG406" i="10" s="1"/>
  <c r="AH406" i="10" l="1"/>
  <c r="AJ406" i="10" s="1"/>
  <c r="T407" i="10"/>
  <c r="S408" i="10" l="1"/>
  <c r="R409" i="10" s="1"/>
  <c r="U407" i="10"/>
  <c r="W407" i="10" s="1"/>
  <c r="Y407" i="10" s="1"/>
  <c r="V407" i="10"/>
  <c r="X407" i="10" s="1"/>
  <c r="Z407" i="10" s="1"/>
  <c r="AI406" i="10"/>
  <c r="AB407" i="10" l="1"/>
  <c r="AD407" i="10" s="1"/>
  <c r="AA407" i="10"/>
  <c r="AC407" i="10" s="1"/>
  <c r="AE407" i="10" l="1"/>
  <c r="AF407" i="10"/>
  <c r="AG407" i="10" s="1"/>
  <c r="AH407" i="10" l="1"/>
  <c r="AJ407" i="10" s="1"/>
  <c r="T408" i="10"/>
  <c r="S409" i="10" l="1"/>
  <c r="R410" i="10" s="1"/>
  <c r="V408" i="10"/>
  <c r="X408" i="10" s="1"/>
  <c r="Z408" i="10" s="1"/>
  <c r="U408" i="10"/>
  <c r="W408" i="10" s="1"/>
  <c r="Y408" i="10" s="1"/>
  <c r="AI407" i="10"/>
  <c r="AB408" i="10" l="1"/>
  <c r="AD408" i="10" s="1"/>
  <c r="AA408" i="10"/>
  <c r="AC408" i="10" s="1"/>
  <c r="AE408" i="10" l="1"/>
  <c r="AF408" i="10"/>
  <c r="AG408" i="10" s="1"/>
  <c r="AH408" i="10" l="1"/>
  <c r="AJ408" i="10" s="1"/>
  <c r="T409" i="10"/>
  <c r="S410" i="10" l="1"/>
  <c r="R411" i="10" s="1"/>
  <c r="U409" i="10"/>
  <c r="W409" i="10" s="1"/>
  <c r="Y409" i="10" s="1"/>
  <c r="V409" i="10"/>
  <c r="X409" i="10" s="1"/>
  <c r="Z409" i="10" s="1"/>
  <c r="AI408" i="10"/>
  <c r="AB409" i="10" l="1"/>
  <c r="AD409" i="10" s="1"/>
  <c r="AA409" i="10"/>
  <c r="AC409" i="10" s="1"/>
  <c r="AE409" i="10" l="1"/>
  <c r="AF409" i="10"/>
  <c r="AG409" i="10" s="1"/>
  <c r="AH409" i="10" l="1"/>
  <c r="AJ409" i="10" s="1"/>
  <c r="T410" i="10"/>
  <c r="S411" i="10" l="1"/>
  <c r="R412" i="10" s="1"/>
  <c r="AI409" i="10"/>
  <c r="V410" i="10"/>
  <c r="X410" i="10" s="1"/>
  <c r="Z410" i="10" s="1"/>
  <c r="U410" i="10"/>
  <c r="W410" i="10" s="1"/>
  <c r="Y410" i="10" s="1"/>
  <c r="AB410" i="10" l="1"/>
  <c r="AD410" i="10" s="1"/>
  <c r="AA410" i="10"/>
  <c r="AC410" i="10" s="1"/>
  <c r="AE410" i="10" l="1"/>
  <c r="AF410" i="10"/>
  <c r="AG410" i="10" s="1"/>
  <c r="AH410" i="10" l="1"/>
  <c r="AJ410" i="10" s="1"/>
  <c r="T411" i="10"/>
  <c r="S412" i="10" l="1"/>
  <c r="R413" i="10" s="1"/>
  <c r="V411" i="10"/>
  <c r="X411" i="10" s="1"/>
  <c r="Z411" i="10" s="1"/>
  <c r="U411" i="10"/>
  <c r="W411" i="10" s="1"/>
  <c r="Y411" i="10" s="1"/>
  <c r="AI410" i="10"/>
  <c r="AB411" i="10" l="1"/>
  <c r="AD411" i="10" s="1"/>
  <c r="AA411" i="10"/>
  <c r="AC411" i="10" s="1"/>
  <c r="AF411" i="10" l="1"/>
  <c r="AG411" i="10" s="1"/>
  <c r="AE411" i="10"/>
  <c r="AH411" i="10" l="1"/>
  <c r="AJ411" i="10" s="1"/>
  <c r="T412" i="10"/>
  <c r="S413" i="10" l="1"/>
  <c r="R414" i="10" s="1"/>
  <c r="AI411" i="10"/>
  <c r="V412" i="10"/>
  <c r="X412" i="10" s="1"/>
  <c r="Z412" i="10" s="1"/>
  <c r="U412" i="10"/>
  <c r="W412" i="10" s="1"/>
  <c r="Y412" i="10" s="1"/>
  <c r="AB412" i="10" l="1"/>
  <c r="AD412" i="10" s="1"/>
  <c r="AA412" i="10"/>
  <c r="AC412" i="10" s="1"/>
  <c r="AF412" i="10" l="1"/>
  <c r="AG412" i="10" s="1"/>
  <c r="AE412" i="10"/>
  <c r="AH412" i="10" l="1"/>
  <c r="AJ412" i="10" s="1"/>
  <c r="T413" i="10"/>
  <c r="S414" i="10" l="1"/>
  <c r="R415" i="10" s="1"/>
  <c r="AI412" i="10"/>
  <c r="U413" i="10"/>
  <c r="W413" i="10" s="1"/>
  <c r="Y413" i="10" s="1"/>
  <c r="V413" i="10"/>
  <c r="X413" i="10" s="1"/>
  <c r="Z413" i="10" s="1"/>
  <c r="AB413" i="10" l="1"/>
  <c r="AD413" i="10" s="1"/>
  <c r="AA413" i="10"/>
  <c r="AC413" i="10" s="1"/>
  <c r="AE413" i="10" l="1"/>
  <c r="AF413" i="10"/>
  <c r="AG413" i="10" s="1"/>
  <c r="AH413" i="10" l="1"/>
  <c r="AJ413" i="10" s="1"/>
  <c r="T414" i="10"/>
  <c r="S415" i="10" l="1"/>
  <c r="R416" i="10" s="1"/>
  <c r="U414" i="10"/>
  <c r="W414" i="10" s="1"/>
  <c r="Y414" i="10" s="1"/>
  <c r="V414" i="10"/>
  <c r="X414" i="10" s="1"/>
  <c r="Z414" i="10" s="1"/>
  <c r="AI413" i="10"/>
  <c r="AB414" i="10" l="1"/>
  <c r="AD414" i="10" s="1"/>
  <c r="AA414" i="10"/>
  <c r="AC414" i="10" s="1"/>
  <c r="AE414" i="10" l="1"/>
  <c r="AF414" i="10"/>
  <c r="AG414" i="10" s="1"/>
  <c r="AH414" i="10" l="1"/>
  <c r="AJ414" i="10" s="1"/>
  <c r="T415" i="10"/>
  <c r="S416" i="10" l="1"/>
  <c r="R417" i="10" s="1"/>
  <c r="U415" i="10"/>
  <c r="W415" i="10" s="1"/>
  <c r="Y415" i="10" s="1"/>
  <c r="V415" i="10"/>
  <c r="X415" i="10" s="1"/>
  <c r="Z415" i="10" s="1"/>
  <c r="AI414" i="10"/>
  <c r="AB415" i="10" l="1"/>
  <c r="AD415" i="10" s="1"/>
  <c r="AA415" i="10"/>
  <c r="AC415" i="10" s="1"/>
  <c r="AE415" i="10" l="1"/>
  <c r="AF415" i="10"/>
  <c r="AG415" i="10" s="1"/>
  <c r="AH415" i="10" l="1"/>
  <c r="AJ415" i="10" s="1"/>
  <c r="T416" i="10"/>
  <c r="S417" i="10" l="1"/>
  <c r="R418" i="10" s="1"/>
  <c r="V416" i="10"/>
  <c r="X416" i="10" s="1"/>
  <c r="Z416" i="10" s="1"/>
  <c r="U416" i="10"/>
  <c r="W416" i="10" s="1"/>
  <c r="Y416" i="10" s="1"/>
  <c r="AI415" i="10"/>
  <c r="AB416" i="10" l="1"/>
  <c r="AD416" i="10" s="1"/>
  <c r="AA416" i="10"/>
  <c r="AC416" i="10" s="1"/>
  <c r="AF416" i="10" l="1"/>
  <c r="AG416" i="10" s="1"/>
  <c r="AE416" i="10"/>
  <c r="AH416" i="10" l="1"/>
  <c r="AJ416" i="10" s="1"/>
  <c r="T417" i="10"/>
  <c r="S418" i="10" l="1"/>
  <c r="R419" i="10" s="1"/>
  <c r="AI416" i="10"/>
  <c r="U417" i="10"/>
  <c r="W417" i="10" s="1"/>
  <c r="Y417" i="10" s="1"/>
  <c r="V417" i="10"/>
  <c r="X417" i="10" s="1"/>
  <c r="Z417" i="10" s="1"/>
  <c r="AB417" i="10" l="1"/>
  <c r="AD417" i="10" s="1"/>
  <c r="AA417" i="10"/>
  <c r="AC417" i="10" s="1"/>
  <c r="AF417" i="10" l="1"/>
  <c r="AG417" i="10" s="1"/>
  <c r="AE417" i="10"/>
  <c r="AH417" i="10" l="1"/>
  <c r="AJ417" i="10" s="1"/>
  <c r="T418" i="10"/>
  <c r="S419" i="10" l="1"/>
  <c r="R420" i="10" s="1"/>
  <c r="AI417" i="10"/>
  <c r="U418" i="10"/>
  <c r="W418" i="10" s="1"/>
  <c r="Y418" i="10" s="1"/>
  <c r="V418" i="10"/>
  <c r="X418" i="10" s="1"/>
  <c r="Z418" i="10" s="1"/>
  <c r="AB418" i="10" l="1"/>
  <c r="AD418" i="10" s="1"/>
  <c r="AA418" i="10"/>
  <c r="AC418" i="10" s="1"/>
  <c r="AE418" i="10" l="1"/>
  <c r="AF418" i="10"/>
  <c r="AG418" i="10" s="1"/>
  <c r="AH418" i="10" l="1"/>
  <c r="AJ418" i="10" s="1"/>
  <c r="T419" i="10"/>
  <c r="S420" i="10" l="1"/>
  <c r="R421" i="10" s="1"/>
  <c r="V419" i="10"/>
  <c r="X419" i="10" s="1"/>
  <c r="Z419" i="10" s="1"/>
  <c r="U419" i="10"/>
  <c r="W419" i="10" s="1"/>
  <c r="Y419" i="10" s="1"/>
  <c r="AI418" i="10"/>
  <c r="AB419" i="10" l="1"/>
  <c r="AD419" i="10" s="1"/>
  <c r="AA419" i="10"/>
  <c r="AC419" i="10" s="1"/>
  <c r="AE419" i="10" l="1"/>
  <c r="AF419" i="10"/>
  <c r="AG419" i="10" s="1"/>
  <c r="AH419" i="10" l="1"/>
  <c r="AJ419" i="10" s="1"/>
  <c r="T420" i="10"/>
  <c r="S421" i="10" l="1"/>
  <c r="R422" i="10" s="1"/>
  <c r="V420" i="10"/>
  <c r="X420" i="10" s="1"/>
  <c r="Z420" i="10" s="1"/>
  <c r="U420" i="10"/>
  <c r="W420" i="10" s="1"/>
  <c r="Y420" i="10" s="1"/>
  <c r="AI419" i="10"/>
  <c r="AB420" i="10" l="1"/>
  <c r="AD420" i="10" s="1"/>
  <c r="AA420" i="10"/>
  <c r="AC420" i="10" s="1"/>
  <c r="AF420" i="10" l="1"/>
  <c r="AG420" i="10" s="1"/>
  <c r="AE420" i="10"/>
  <c r="AH420" i="10" l="1"/>
  <c r="AJ420" i="10" s="1"/>
  <c r="T421" i="10"/>
  <c r="S422" i="10" l="1"/>
  <c r="R423" i="10" s="1"/>
  <c r="AI420" i="10"/>
  <c r="U421" i="10"/>
  <c r="W421" i="10" s="1"/>
  <c r="Y421" i="10" s="1"/>
  <c r="V421" i="10"/>
  <c r="X421" i="10" s="1"/>
  <c r="Z421" i="10" s="1"/>
  <c r="AB421" i="10" l="1"/>
  <c r="AD421" i="10" s="1"/>
  <c r="AA421" i="10"/>
  <c r="AC421" i="10" s="1"/>
  <c r="AF421" i="10" l="1"/>
  <c r="AG421" i="10" s="1"/>
  <c r="AE421" i="10"/>
  <c r="AH421" i="10" l="1"/>
  <c r="AJ421" i="10" s="1"/>
  <c r="T422" i="10"/>
  <c r="S423" i="10" l="1"/>
  <c r="R424" i="10" s="1"/>
  <c r="AI421" i="10"/>
  <c r="U422" i="10"/>
  <c r="W422" i="10" s="1"/>
  <c r="Y422" i="10" s="1"/>
  <c r="V422" i="10"/>
  <c r="X422" i="10" s="1"/>
  <c r="Z422" i="10" s="1"/>
  <c r="AB422" i="10" l="1"/>
  <c r="AD422" i="10" s="1"/>
  <c r="AA422" i="10"/>
  <c r="AC422" i="10" s="1"/>
  <c r="AE422" i="10" l="1"/>
  <c r="AF422" i="10"/>
  <c r="AG422" i="10" s="1"/>
  <c r="AH422" i="10" l="1"/>
  <c r="AJ422" i="10" s="1"/>
  <c r="T423" i="10"/>
  <c r="S424" i="10" l="1"/>
  <c r="R425" i="10" s="1"/>
  <c r="U423" i="10"/>
  <c r="W423" i="10" s="1"/>
  <c r="Y423" i="10" s="1"/>
  <c r="V423" i="10"/>
  <c r="X423" i="10" s="1"/>
  <c r="Z423" i="10" s="1"/>
  <c r="AI422" i="10"/>
  <c r="AB423" i="10" l="1"/>
  <c r="AD423" i="10" s="1"/>
  <c r="AA423" i="10"/>
  <c r="AC423" i="10" s="1"/>
  <c r="AE423" i="10" l="1"/>
  <c r="AF423" i="10"/>
  <c r="AG423" i="10" s="1"/>
  <c r="AH423" i="10" l="1"/>
  <c r="AJ423" i="10" s="1"/>
  <c r="T424" i="10"/>
  <c r="S425" i="10" l="1"/>
  <c r="R426" i="10" s="1"/>
  <c r="U424" i="10"/>
  <c r="W424" i="10" s="1"/>
  <c r="Y424" i="10" s="1"/>
  <c r="V424" i="10"/>
  <c r="X424" i="10" s="1"/>
  <c r="Z424" i="10" s="1"/>
  <c r="AI423" i="10"/>
  <c r="AB424" i="10" l="1"/>
  <c r="AD424" i="10" s="1"/>
  <c r="AA424" i="10"/>
  <c r="AC424" i="10" s="1"/>
  <c r="AE424" i="10" l="1"/>
  <c r="AF424" i="10"/>
  <c r="AG424" i="10" s="1"/>
  <c r="AH424" i="10" l="1"/>
  <c r="AJ424" i="10" s="1"/>
  <c r="T425" i="10"/>
  <c r="S426" i="10" l="1"/>
  <c r="R427" i="10" s="1"/>
  <c r="U425" i="10"/>
  <c r="W425" i="10" s="1"/>
  <c r="Y425" i="10" s="1"/>
  <c r="V425" i="10"/>
  <c r="X425" i="10" s="1"/>
  <c r="Z425" i="10" s="1"/>
  <c r="AI424" i="10"/>
  <c r="AB425" i="10" l="1"/>
  <c r="AD425" i="10" s="1"/>
  <c r="AA425" i="10"/>
  <c r="AC425" i="10" s="1"/>
  <c r="AE425" i="10" l="1"/>
  <c r="AF425" i="10"/>
  <c r="AG425" i="10" s="1"/>
  <c r="AH425" i="10" l="1"/>
  <c r="AJ425" i="10" s="1"/>
  <c r="T426" i="10"/>
  <c r="S427" i="10" l="1"/>
  <c r="R428" i="10" s="1"/>
  <c r="V426" i="10"/>
  <c r="X426" i="10" s="1"/>
  <c r="Z426" i="10" s="1"/>
  <c r="U426" i="10"/>
  <c r="W426" i="10" s="1"/>
  <c r="Y426" i="10" s="1"/>
  <c r="AI425" i="10"/>
  <c r="AB426" i="10" l="1"/>
  <c r="AD426" i="10" s="1"/>
  <c r="AA426" i="10"/>
  <c r="AC426" i="10" s="1"/>
  <c r="AE426" i="10" l="1"/>
  <c r="AF426" i="10"/>
  <c r="AG426" i="10" s="1"/>
  <c r="AH426" i="10" l="1"/>
  <c r="AJ426" i="10" s="1"/>
  <c r="T427" i="10"/>
  <c r="S428" i="10" l="1"/>
  <c r="R429" i="10" s="1"/>
  <c r="V427" i="10"/>
  <c r="X427" i="10" s="1"/>
  <c r="Z427" i="10" s="1"/>
  <c r="U427" i="10"/>
  <c r="W427" i="10" s="1"/>
  <c r="Y427" i="10" s="1"/>
  <c r="AI426" i="10"/>
  <c r="AB427" i="10" l="1"/>
  <c r="AD427" i="10" s="1"/>
  <c r="AA427" i="10"/>
  <c r="AC427" i="10" s="1"/>
  <c r="AE427" i="10" l="1"/>
  <c r="AF427" i="10"/>
  <c r="AG427" i="10" s="1"/>
  <c r="AH427" i="10" l="1"/>
  <c r="AJ427" i="10" s="1"/>
  <c r="T428" i="10"/>
  <c r="S429" i="10" l="1"/>
  <c r="R430" i="10" s="1"/>
  <c r="U428" i="10"/>
  <c r="W428" i="10" s="1"/>
  <c r="Y428" i="10" s="1"/>
  <c r="V428" i="10"/>
  <c r="X428" i="10" s="1"/>
  <c r="Z428" i="10" s="1"/>
  <c r="AI427" i="10"/>
  <c r="AB428" i="10" l="1"/>
  <c r="AD428" i="10" s="1"/>
  <c r="AA428" i="10"/>
  <c r="AC428" i="10" s="1"/>
  <c r="AE428" i="10" l="1"/>
  <c r="AF428" i="10"/>
  <c r="AG428" i="10" s="1"/>
  <c r="AH428" i="10" l="1"/>
  <c r="AJ428" i="10" s="1"/>
  <c r="T429" i="10"/>
  <c r="S430" i="10" l="1"/>
  <c r="R431" i="10" s="1"/>
  <c r="U429" i="10"/>
  <c r="W429" i="10" s="1"/>
  <c r="Y429" i="10" s="1"/>
  <c r="V429" i="10"/>
  <c r="X429" i="10" s="1"/>
  <c r="Z429" i="10" s="1"/>
  <c r="AI428" i="10"/>
  <c r="AB429" i="10" l="1"/>
  <c r="AD429" i="10" s="1"/>
  <c r="AA429" i="10"/>
  <c r="AC429" i="10" s="1"/>
  <c r="AE429" i="10" l="1"/>
  <c r="AF429" i="10"/>
  <c r="AG429" i="10" s="1"/>
  <c r="AH429" i="10" l="1"/>
  <c r="AJ429" i="10" s="1"/>
  <c r="T430" i="10"/>
  <c r="S431" i="10" l="1"/>
  <c r="R432" i="10" s="1"/>
  <c r="U430" i="10"/>
  <c r="W430" i="10" s="1"/>
  <c r="Y430" i="10" s="1"/>
  <c r="V430" i="10"/>
  <c r="X430" i="10" s="1"/>
  <c r="Z430" i="10" s="1"/>
  <c r="AI429" i="10"/>
  <c r="AB430" i="10" l="1"/>
  <c r="AD430" i="10" s="1"/>
  <c r="AA430" i="10"/>
  <c r="AC430" i="10" s="1"/>
  <c r="AE430" i="10" l="1"/>
  <c r="AF430" i="10"/>
  <c r="AG430" i="10" s="1"/>
  <c r="AH430" i="10" l="1"/>
  <c r="AJ430" i="10" s="1"/>
  <c r="T431" i="10"/>
  <c r="S432" i="10" l="1"/>
  <c r="R433" i="10" s="1"/>
  <c r="AI430" i="10"/>
  <c r="V431" i="10"/>
  <c r="X431" i="10" s="1"/>
  <c r="Z431" i="10" s="1"/>
  <c r="U431" i="10"/>
  <c r="W431" i="10" s="1"/>
  <c r="Y431" i="10" s="1"/>
  <c r="AB431" i="10" l="1"/>
  <c r="AD431" i="10" s="1"/>
  <c r="AA431" i="10"/>
  <c r="AC431" i="10" s="1"/>
  <c r="AF431" i="10" l="1"/>
  <c r="AG431" i="10" s="1"/>
  <c r="AE431" i="10"/>
  <c r="T432" i="10" l="1"/>
  <c r="AH431" i="10"/>
  <c r="AJ431" i="10" s="1"/>
  <c r="S433" i="10" l="1"/>
  <c r="R434" i="10" s="1"/>
  <c r="V432" i="10"/>
  <c r="X432" i="10" s="1"/>
  <c r="Z432" i="10" s="1"/>
  <c r="U432" i="10"/>
  <c r="W432" i="10" s="1"/>
  <c r="Y432" i="10" s="1"/>
  <c r="AI431" i="10"/>
  <c r="AB432" i="10" l="1"/>
  <c r="AD432" i="10" s="1"/>
  <c r="AA432" i="10"/>
  <c r="AC432" i="10" s="1"/>
  <c r="AF432" i="10" l="1"/>
  <c r="AG432" i="10" s="1"/>
  <c r="AE432" i="10"/>
  <c r="AH432" i="10" l="1"/>
  <c r="AJ432" i="10" s="1"/>
  <c r="T433" i="10"/>
  <c r="S434" i="10" l="1"/>
  <c r="R435" i="10" s="1"/>
  <c r="AI432" i="10"/>
  <c r="V433" i="10"/>
  <c r="X433" i="10" s="1"/>
  <c r="Z433" i="10" s="1"/>
  <c r="U433" i="10"/>
  <c r="W433" i="10" s="1"/>
  <c r="Y433" i="10" s="1"/>
  <c r="AB433" i="10" l="1"/>
  <c r="AD433" i="10" s="1"/>
  <c r="AA433" i="10"/>
  <c r="AC433" i="10" s="1"/>
  <c r="AF433" i="10" l="1"/>
  <c r="AG433" i="10" s="1"/>
  <c r="AE433" i="10"/>
  <c r="AH433" i="10" l="1"/>
  <c r="AJ433" i="10" s="1"/>
  <c r="T434" i="10"/>
  <c r="S435" i="10" l="1"/>
  <c r="R436" i="10" s="1"/>
  <c r="V434" i="10"/>
  <c r="X434" i="10" s="1"/>
  <c r="Z434" i="10" s="1"/>
  <c r="U434" i="10"/>
  <c r="W434" i="10" s="1"/>
  <c r="Y434" i="10" s="1"/>
  <c r="AI433" i="10"/>
  <c r="AB434" i="10" l="1"/>
  <c r="AD434" i="10" s="1"/>
  <c r="AA434" i="10"/>
  <c r="AC434" i="10" s="1"/>
  <c r="AF434" i="10" l="1"/>
  <c r="AG434" i="10" s="1"/>
  <c r="AE434" i="10"/>
  <c r="AH434" i="10" l="1"/>
  <c r="AJ434" i="10" s="1"/>
  <c r="T435" i="10"/>
  <c r="S436" i="10" l="1"/>
  <c r="R437" i="10" s="1"/>
  <c r="AI434" i="10"/>
  <c r="U435" i="10"/>
  <c r="W435" i="10" s="1"/>
  <c r="Y435" i="10" s="1"/>
  <c r="V435" i="10"/>
  <c r="X435" i="10" s="1"/>
  <c r="Z435" i="10" s="1"/>
  <c r="AB435" i="10" l="1"/>
  <c r="AD435" i="10" s="1"/>
  <c r="AA435" i="10"/>
  <c r="AC435" i="10" s="1"/>
  <c r="AE435" i="10" l="1"/>
  <c r="AF435" i="10"/>
  <c r="AG435" i="10" s="1"/>
  <c r="AH435" i="10" l="1"/>
  <c r="AJ435" i="10" s="1"/>
  <c r="T436" i="10"/>
  <c r="S437" i="10" l="1"/>
  <c r="R438" i="10" s="1"/>
  <c r="V436" i="10"/>
  <c r="X436" i="10" s="1"/>
  <c r="Z436" i="10" s="1"/>
  <c r="U436" i="10"/>
  <c r="W436" i="10" s="1"/>
  <c r="Y436" i="10" s="1"/>
  <c r="AI435" i="10"/>
  <c r="AB436" i="10" l="1"/>
  <c r="AD436" i="10" s="1"/>
  <c r="AA436" i="10"/>
  <c r="AC436" i="10" s="1"/>
  <c r="AF436" i="10" l="1"/>
  <c r="AG436" i="10" s="1"/>
  <c r="AE436" i="10"/>
  <c r="AH436" i="10" l="1"/>
  <c r="AJ436" i="10" s="1"/>
  <c r="T437" i="10"/>
  <c r="S438" i="10" l="1"/>
  <c r="R439" i="10" s="1"/>
  <c r="AI436" i="10"/>
  <c r="U437" i="10"/>
  <c r="W437" i="10" s="1"/>
  <c r="Y437" i="10" s="1"/>
  <c r="V437" i="10"/>
  <c r="X437" i="10" s="1"/>
  <c r="Z437" i="10" s="1"/>
  <c r="AB437" i="10" l="1"/>
  <c r="AD437" i="10" s="1"/>
  <c r="AA437" i="10"/>
  <c r="AC437" i="10" s="1"/>
  <c r="AF437" i="10" l="1"/>
  <c r="AG437" i="10" s="1"/>
  <c r="AE437" i="10"/>
  <c r="AH437" i="10" l="1"/>
  <c r="AJ437" i="10" s="1"/>
  <c r="T438" i="10"/>
  <c r="S439" i="10" l="1"/>
  <c r="R440" i="10" s="1"/>
  <c r="AI437" i="10"/>
  <c r="V438" i="10"/>
  <c r="X438" i="10" s="1"/>
  <c r="Z438" i="10" s="1"/>
  <c r="U438" i="10"/>
  <c r="W438" i="10" s="1"/>
  <c r="Y438" i="10" s="1"/>
  <c r="AB438" i="10" l="1"/>
  <c r="AD438" i="10" s="1"/>
  <c r="AA438" i="10"/>
  <c r="AC438" i="10" s="1"/>
  <c r="AE438" i="10" l="1"/>
  <c r="AF438" i="10"/>
  <c r="AG438" i="10" s="1"/>
  <c r="AH438" i="10" l="1"/>
  <c r="AJ438" i="10" s="1"/>
  <c r="T439" i="10"/>
  <c r="S440" i="10" l="1"/>
  <c r="R441" i="10" s="1"/>
  <c r="AI438" i="10"/>
  <c r="V439" i="10"/>
  <c r="X439" i="10" s="1"/>
  <c r="Z439" i="10" s="1"/>
  <c r="U439" i="10"/>
  <c r="W439" i="10" s="1"/>
  <c r="Y439" i="10" s="1"/>
  <c r="AB439" i="10" l="1"/>
  <c r="AD439" i="10" s="1"/>
  <c r="AA439" i="10"/>
  <c r="AC439" i="10" s="1"/>
  <c r="AE439" i="10" l="1"/>
  <c r="AF439" i="10"/>
  <c r="AG439" i="10" s="1"/>
  <c r="AH439" i="10" l="1"/>
  <c r="AJ439" i="10" s="1"/>
  <c r="T440" i="10"/>
  <c r="S441" i="10" l="1"/>
  <c r="R442" i="10" s="1"/>
  <c r="AI439" i="10"/>
  <c r="U440" i="10"/>
  <c r="W440" i="10" s="1"/>
  <c r="Y440" i="10" s="1"/>
  <c r="V440" i="10"/>
  <c r="X440" i="10" s="1"/>
  <c r="Z440" i="10" s="1"/>
  <c r="AB440" i="10" l="1"/>
  <c r="AD440" i="10" s="1"/>
  <c r="AA440" i="10"/>
  <c r="AC440" i="10" s="1"/>
  <c r="AE440" i="10" l="1"/>
  <c r="AF440" i="10"/>
  <c r="AG440" i="10" s="1"/>
  <c r="AH440" i="10" l="1"/>
  <c r="AJ440" i="10" s="1"/>
  <c r="T441" i="10"/>
  <c r="S442" i="10" l="1"/>
  <c r="R443" i="10" s="1"/>
  <c r="AI440" i="10"/>
  <c r="U441" i="10"/>
  <c r="W441" i="10" s="1"/>
  <c r="Y441" i="10" s="1"/>
  <c r="V441" i="10"/>
  <c r="X441" i="10" s="1"/>
  <c r="Z441" i="10" s="1"/>
  <c r="AB441" i="10" l="1"/>
  <c r="AD441" i="10" s="1"/>
  <c r="AA441" i="10"/>
  <c r="AC441" i="10" s="1"/>
  <c r="AE441" i="10" l="1"/>
  <c r="AF441" i="10"/>
  <c r="AG441" i="10" s="1"/>
  <c r="AH441" i="10" l="1"/>
  <c r="AJ441" i="10" s="1"/>
  <c r="T442" i="10"/>
  <c r="S443" i="10" l="1"/>
  <c r="R444" i="10" s="1"/>
  <c r="AI441" i="10"/>
  <c r="U442" i="10"/>
  <c r="W442" i="10" s="1"/>
  <c r="Y442" i="10" s="1"/>
  <c r="V442" i="10"/>
  <c r="X442" i="10" s="1"/>
  <c r="Z442" i="10" s="1"/>
  <c r="AB442" i="10" l="1"/>
  <c r="AD442" i="10" s="1"/>
  <c r="AA442" i="10"/>
  <c r="AC442" i="10" s="1"/>
  <c r="AE442" i="10" l="1"/>
  <c r="AF442" i="10"/>
  <c r="AG442" i="10" s="1"/>
  <c r="AH442" i="10" l="1"/>
  <c r="AJ442" i="10" s="1"/>
  <c r="T443" i="10"/>
  <c r="S444" i="10" l="1"/>
  <c r="R445" i="10" s="1"/>
  <c r="V443" i="10"/>
  <c r="X443" i="10" s="1"/>
  <c r="Z443" i="10" s="1"/>
  <c r="U443" i="10"/>
  <c r="W443" i="10" s="1"/>
  <c r="Y443" i="10" s="1"/>
  <c r="AI442" i="10"/>
  <c r="AB443" i="10" l="1"/>
  <c r="AD443" i="10" s="1"/>
  <c r="AA443" i="10"/>
  <c r="AC443" i="10" s="1"/>
  <c r="AE443" i="10" l="1"/>
  <c r="AF443" i="10"/>
  <c r="AG443" i="10" s="1"/>
  <c r="AH443" i="10" l="1"/>
  <c r="AJ443" i="10" s="1"/>
  <c r="T444" i="10"/>
  <c r="S445" i="10" l="1"/>
  <c r="R446" i="10" s="1"/>
  <c r="AI443" i="10"/>
  <c r="U444" i="10"/>
  <c r="W444" i="10" s="1"/>
  <c r="Y444" i="10" s="1"/>
  <c r="V444" i="10"/>
  <c r="X444" i="10" s="1"/>
  <c r="Z444" i="10" s="1"/>
  <c r="AB444" i="10" l="1"/>
  <c r="AD444" i="10" s="1"/>
  <c r="AA444" i="10"/>
  <c r="AC444" i="10" s="1"/>
  <c r="AE444" i="10" l="1"/>
  <c r="AF444" i="10"/>
  <c r="AG444" i="10" s="1"/>
  <c r="AH444" i="10" l="1"/>
  <c r="AJ444" i="10" s="1"/>
  <c r="T445" i="10"/>
  <c r="S446" i="10" l="1"/>
  <c r="R447" i="10" s="1"/>
  <c r="AI444" i="10"/>
  <c r="U445" i="10"/>
  <c r="W445" i="10" s="1"/>
  <c r="Y445" i="10" s="1"/>
  <c r="V445" i="10"/>
  <c r="X445" i="10" s="1"/>
  <c r="Z445" i="10" s="1"/>
  <c r="AB445" i="10" l="1"/>
  <c r="AD445" i="10" s="1"/>
  <c r="AA445" i="10"/>
  <c r="AC445" i="10" s="1"/>
  <c r="AE445" i="10" l="1"/>
  <c r="AF445" i="10"/>
  <c r="AG445" i="10" s="1"/>
  <c r="AH445" i="10" l="1"/>
  <c r="AJ445" i="10" s="1"/>
  <c r="T446" i="10"/>
  <c r="S447" i="10" l="1"/>
  <c r="R448" i="10" s="1"/>
  <c r="AI445" i="10"/>
  <c r="V446" i="10"/>
  <c r="X446" i="10" s="1"/>
  <c r="Z446" i="10" s="1"/>
  <c r="U446" i="10"/>
  <c r="W446" i="10" s="1"/>
  <c r="Y446" i="10" s="1"/>
  <c r="AB446" i="10" l="1"/>
  <c r="AD446" i="10" s="1"/>
  <c r="AA446" i="10"/>
  <c r="AC446" i="10" s="1"/>
  <c r="AE446" i="10" l="1"/>
  <c r="AF446" i="10"/>
  <c r="AG446" i="10" s="1"/>
  <c r="AH446" i="10" l="1"/>
  <c r="AJ446" i="10" s="1"/>
  <c r="T447" i="10"/>
  <c r="S448" i="10" l="1"/>
  <c r="R449" i="10" s="1"/>
  <c r="AI446" i="10"/>
  <c r="V447" i="10"/>
  <c r="X447" i="10" s="1"/>
  <c r="Z447" i="10" s="1"/>
  <c r="U447" i="10"/>
  <c r="W447" i="10" s="1"/>
  <c r="Y447" i="10" s="1"/>
  <c r="AB447" i="10" l="1"/>
  <c r="AD447" i="10" s="1"/>
  <c r="AA447" i="10"/>
  <c r="AC447" i="10" s="1"/>
  <c r="AE447" i="10" l="1"/>
  <c r="AF447" i="10"/>
  <c r="AG447" i="10" s="1"/>
  <c r="T448" i="10" l="1"/>
  <c r="AH447" i="10"/>
  <c r="AJ447" i="10" s="1"/>
  <c r="V448" i="10" l="1"/>
  <c r="X448" i="10" s="1"/>
  <c r="Z448" i="10" s="1"/>
  <c r="U448" i="10"/>
  <c r="W448" i="10" s="1"/>
  <c r="Y448" i="10" s="1"/>
  <c r="S449" i="10"/>
  <c r="R450" i="10" s="1"/>
  <c r="AI447" i="10"/>
  <c r="AB448" i="10" l="1"/>
  <c r="AD448" i="10" s="1"/>
  <c r="AA448" i="10"/>
  <c r="AC448" i="10" s="1"/>
  <c r="AF448" i="10" l="1"/>
  <c r="AG448" i="10" s="1"/>
  <c r="T449" i="10" s="1"/>
  <c r="AE448" i="10"/>
  <c r="AH448" i="10" l="1"/>
  <c r="AJ448" i="10" s="1"/>
  <c r="S450" i="10"/>
  <c r="R451" i="10" s="1"/>
  <c r="U449" i="10"/>
  <c r="W449" i="10" s="1"/>
  <c r="Y449" i="10" s="1"/>
  <c r="V449" i="10"/>
  <c r="X449" i="10" s="1"/>
  <c r="Z449" i="10" s="1"/>
  <c r="AI448" i="10" l="1"/>
  <c r="AB449" i="10"/>
  <c r="AD449" i="10" s="1"/>
  <c r="AA449" i="10"/>
  <c r="AC449" i="10" s="1"/>
  <c r="AE449" i="10" l="1"/>
  <c r="AF449" i="10"/>
  <c r="AG449" i="10" s="1"/>
  <c r="AH449" i="10" l="1"/>
  <c r="AJ449" i="10" s="1"/>
  <c r="T450" i="10"/>
  <c r="S451" i="10" l="1"/>
  <c r="R452" i="10" s="1"/>
  <c r="U450" i="10"/>
  <c r="W450" i="10" s="1"/>
  <c r="Y450" i="10" s="1"/>
  <c r="V450" i="10"/>
  <c r="X450" i="10" s="1"/>
  <c r="Z450" i="10" s="1"/>
  <c r="AI449" i="10"/>
  <c r="AB450" i="10" l="1"/>
  <c r="AD450" i="10" s="1"/>
  <c r="AA450" i="10"/>
  <c r="AC450" i="10" s="1"/>
  <c r="AE450" i="10" l="1"/>
  <c r="AF450" i="10"/>
  <c r="AG450" i="10" s="1"/>
  <c r="AH450" i="10" l="1"/>
  <c r="AJ450" i="10" s="1"/>
  <c r="T451" i="10"/>
  <c r="S452" i="10" l="1"/>
  <c r="R453" i="10" s="1"/>
  <c r="AI450" i="10"/>
  <c r="U451" i="10"/>
  <c r="W451" i="10" s="1"/>
  <c r="Y451" i="10" s="1"/>
  <c r="V451" i="10"/>
  <c r="X451" i="10" s="1"/>
  <c r="Z451" i="10" s="1"/>
  <c r="AB451" i="10" l="1"/>
  <c r="AD451" i="10" s="1"/>
  <c r="AA451" i="10"/>
  <c r="AC451" i="10" s="1"/>
  <c r="AE451" i="10" l="1"/>
  <c r="AF451" i="10"/>
  <c r="AG451" i="10" s="1"/>
  <c r="AH451" i="10" l="1"/>
  <c r="AJ451" i="10" s="1"/>
  <c r="T452" i="10"/>
  <c r="S453" i="10" l="1"/>
  <c r="R454" i="10" s="1"/>
  <c r="V452" i="10"/>
  <c r="X452" i="10" s="1"/>
  <c r="Z452" i="10" s="1"/>
  <c r="U452" i="10"/>
  <c r="W452" i="10" s="1"/>
  <c r="Y452" i="10" s="1"/>
  <c r="AI451" i="10"/>
  <c r="AB452" i="10" l="1"/>
  <c r="AD452" i="10" s="1"/>
  <c r="AA452" i="10"/>
  <c r="AC452" i="10" s="1"/>
  <c r="AE452" i="10" l="1"/>
  <c r="AF452" i="10"/>
  <c r="AG452" i="10" s="1"/>
  <c r="AH452" i="10" l="1"/>
  <c r="AJ452" i="10" s="1"/>
  <c r="T453" i="10"/>
  <c r="S454" i="10" l="1"/>
  <c r="R455" i="10" s="1"/>
  <c r="U453" i="10"/>
  <c r="W453" i="10" s="1"/>
  <c r="Y453" i="10" s="1"/>
  <c r="V453" i="10"/>
  <c r="X453" i="10" s="1"/>
  <c r="Z453" i="10" s="1"/>
  <c r="AI452" i="10"/>
  <c r="AB453" i="10" l="1"/>
  <c r="AD453" i="10" s="1"/>
  <c r="AA453" i="10"/>
  <c r="AC453" i="10" s="1"/>
  <c r="AE453" i="10" l="1"/>
  <c r="AF453" i="10"/>
  <c r="AG453" i="10" s="1"/>
  <c r="AH453" i="10" l="1"/>
  <c r="AJ453" i="10" s="1"/>
  <c r="T454" i="10"/>
  <c r="S455" i="10" l="1"/>
  <c r="R456" i="10" s="1"/>
  <c r="AI453" i="10"/>
  <c r="U454" i="10"/>
  <c r="W454" i="10" s="1"/>
  <c r="Y454" i="10" s="1"/>
  <c r="V454" i="10"/>
  <c r="X454" i="10" s="1"/>
  <c r="Z454" i="10" s="1"/>
  <c r="AB454" i="10" l="1"/>
  <c r="AD454" i="10" s="1"/>
  <c r="AA454" i="10"/>
  <c r="AC454" i="10" s="1"/>
  <c r="AF454" i="10" l="1"/>
  <c r="AG454" i="10" s="1"/>
  <c r="AE454" i="10"/>
  <c r="AH454" i="10" l="1"/>
  <c r="AJ454" i="10" s="1"/>
  <c r="T455" i="10"/>
  <c r="S456" i="10" l="1"/>
  <c r="R457" i="10" s="1"/>
  <c r="AI454" i="10"/>
  <c r="U455" i="10"/>
  <c r="W455" i="10" s="1"/>
  <c r="Y455" i="10" s="1"/>
  <c r="V455" i="10"/>
  <c r="X455" i="10" s="1"/>
  <c r="Z455" i="10" s="1"/>
  <c r="AB455" i="10" l="1"/>
  <c r="AD455" i="10" s="1"/>
  <c r="AA455" i="10"/>
  <c r="AC455" i="10" s="1"/>
  <c r="AF455" i="10" l="1"/>
  <c r="AG455" i="10" s="1"/>
  <c r="AE455" i="10"/>
  <c r="AH455" i="10" l="1"/>
  <c r="AJ455" i="10" s="1"/>
  <c r="T456" i="10"/>
  <c r="S457" i="10" l="1"/>
  <c r="R458" i="10" s="1"/>
  <c r="AI455" i="10"/>
  <c r="V456" i="10"/>
  <c r="X456" i="10" s="1"/>
  <c r="Z456" i="10" s="1"/>
  <c r="U456" i="10"/>
  <c r="W456" i="10" s="1"/>
  <c r="Y456" i="10" s="1"/>
  <c r="AB456" i="10" l="1"/>
  <c r="AD456" i="10" s="1"/>
  <c r="AA456" i="10"/>
  <c r="AC456" i="10" s="1"/>
  <c r="AE456" i="10" l="1"/>
  <c r="AF456" i="10"/>
  <c r="AG456" i="10" s="1"/>
  <c r="AH456" i="10" l="1"/>
  <c r="AJ456" i="10" s="1"/>
  <c r="T457" i="10"/>
  <c r="S458" i="10" l="1"/>
  <c r="R459" i="10" s="1"/>
  <c r="V457" i="10"/>
  <c r="X457" i="10" s="1"/>
  <c r="Z457" i="10" s="1"/>
  <c r="U457" i="10"/>
  <c r="W457" i="10" s="1"/>
  <c r="Y457" i="10" s="1"/>
  <c r="AI456" i="10"/>
  <c r="AB457" i="10" l="1"/>
  <c r="AD457" i="10" s="1"/>
  <c r="AA457" i="10"/>
  <c r="AC457" i="10" s="1"/>
  <c r="AE457" i="10" l="1"/>
  <c r="AF457" i="10"/>
  <c r="AG457" i="10" s="1"/>
  <c r="AH457" i="10" l="1"/>
  <c r="AJ457" i="10" s="1"/>
  <c r="T458" i="10"/>
  <c r="S459" i="10" l="1"/>
  <c r="R460" i="10" s="1"/>
  <c r="V458" i="10"/>
  <c r="X458" i="10" s="1"/>
  <c r="Z458" i="10" s="1"/>
  <c r="U458" i="10"/>
  <c r="W458" i="10" s="1"/>
  <c r="Y458" i="10" s="1"/>
  <c r="AI457" i="10"/>
  <c r="AB458" i="10" l="1"/>
  <c r="AD458" i="10" s="1"/>
  <c r="AA458" i="10"/>
  <c r="AC458" i="10" s="1"/>
  <c r="AE458" i="10" l="1"/>
  <c r="AF458" i="10"/>
  <c r="AG458" i="10" s="1"/>
  <c r="AH458" i="10" l="1"/>
  <c r="AJ458" i="10" s="1"/>
  <c r="T459" i="10"/>
  <c r="S460" i="10" l="1"/>
  <c r="R461" i="10" s="1"/>
  <c r="V459" i="10"/>
  <c r="X459" i="10" s="1"/>
  <c r="Z459" i="10" s="1"/>
  <c r="U459" i="10"/>
  <c r="W459" i="10" s="1"/>
  <c r="Y459" i="10" s="1"/>
  <c r="AI458" i="10"/>
  <c r="AB459" i="10" l="1"/>
  <c r="AD459" i="10" s="1"/>
  <c r="AA459" i="10"/>
  <c r="AC459" i="10" s="1"/>
  <c r="AE459" i="10" l="1"/>
  <c r="AF459" i="10"/>
  <c r="AG459" i="10" s="1"/>
  <c r="AH459" i="10" l="1"/>
  <c r="AJ459" i="10" s="1"/>
  <c r="T460" i="10"/>
  <c r="AI459" i="10" l="1"/>
  <c r="S461" i="10"/>
  <c r="R462" i="10" s="1"/>
  <c r="V460" i="10"/>
  <c r="X460" i="10" s="1"/>
  <c r="Z460" i="10" s="1"/>
  <c r="U460" i="10"/>
  <c r="W460" i="10" s="1"/>
  <c r="Y460" i="10" s="1"/>
  <c r="AB460" i="10" l="1"/>
  <c r="AD460" i="10" s="1"/>
  <c r="AA460" i="10"/>
  <c r="AC460" i="10" s="1"/>
  <c r="AE460" i="10" l="1"/>
  <c r="AF460" i="10"/>
  <c r="AG460" i="10" s="1"/>
  <c r="T461" i="10" l="1"/>
  <c r="V461" i="10" s="1"/>
  <c r="X461" i="10" s="1"/>
  <c r="Z461" i="10" s="1"/>
  <c r="AH460" i="10"/>
  <c r="AJ460" i="10" s="1"/>
  <c r="AI460" i="10" s="1"/>
  <c r="U461" i="10" l="1"/>
  <c r="W461" i="10" s="1"/>
  <c r="Y461" i="10" s="1"/>
  <c r="S462" i="10"/>
  <c r="R463" i="10" s="1"/>
  <c r="AB461" i="10"/>
  <c r="AD461" i="10" s="1"/>
  <c r="AA461" i="10" l="1"/>
  <c r="AC461" i="10" s="1"/>
  <c r="AF461" i="10" s="1"/>
  <c r="AG461" i="10" s="1"/>
  <c r="AE461" i="10" l="1"/>
  <c r="AH461" i="10"/>
  <c r="AJ461" i="10" s="1"/>
  <c r="T462" i="10"/>
  <c r="S463" i="10" l="1"/>
  <c r="R464" i="10" s="1"/>
  <c r="U462" i="10"/>
  <c r="W462" i="10" s="1"/>
  <c r="Y462" i="10" s="1"/>
  <c r="V462" i="10"/>
  <c r="X462" i="10" s="1"/>
  <c r="Z462" i="10" s="1"/>
  <c r="AI461" i="10"/>
  <c r="AB462" i="10" l="1"/>
  <c r="AD462" i="10" s="1"/>
  <c r="AA462" i="10"/>
  <c r="AC462" i="10" s="1"/>
  <c r="AE462" i="10" l="1"/>
  <c r="AF462" i="10"/>
  <c r="AG462" i="10" s="1"/>
  <c r="AH462" i="10" l="1"/>
  <c r="AJ462" i="10" s="1"/>
  <c r="T463" i="10"/>
  <c r="S464" i="10" l="1"/>
  <c r="R465" i="10" s="1"/>
  <c r="U463" i="10"/>
  <c r="W463" i="10" s="1"/>
  <c r="Y463" i="10" s="1"/>
  <c r="V463" i="10"/>
  <c r="X463" i="10" s="1"/>
  <c r="Z463" i="10" s="1"/>
  <c r="AI462" i="10"/>
  <c r="AB463" i="10" l="1"/>
  <c r="AD463" i="10" s="1"/>
  <c r="AA463" i="10"/>
  <c r="AC463" i="10" s="1"/>
  <c r="AF463" i="10" l="1"/>
  <c r="AG463" i="10" s="1"/>
  <c r="AE463" i="10"/>
  <c r="AH463" i="10" l="1"/>
  <c r="AJ463" i="10" s="1"/>
  <c r="T464" i="10"/>
  <c r="S465" i="10" l="1"/>
  <c r="R466" i="10" s="1"/>
  <c r="V464" i="10"/>
  <c r="X464" i="10" s="1"/>
  <c r="Z464" i="10" s="1"/>
  <c r="U464" i="10"/>
  <c r="W464" i="10" s="1"/>
  <c r="Y464" i="10" s="1"/>
  <c r="AI463" i="10"/>
  <c r="AB464" i="10" l="1"/>
  <c r="AD464" i="10" s="1"/>
  <c r="AA464" i="10"/>
  <c r="AC464" i="10" s="1"/>
  <c r="AE464" i="10" l="1"/>
  <c r="AF464" i="10"/>
  <c r="AG464" i="10" s="1"/>
  <c r="AH464" i="10" l="1"/>
  <c r="AJ464" i="10" s="1"/>
  <c r="T465" i="10"/>
  <c r="S466" i="10" l="1"/>
  <c r="R467" i="10" s="1"/>
  <c r="U465" i="10"/>
  <c r="W465" i="10" s="1"/>
  <c r="Y465" i="10" s="1"/>
  <c r="V465" i="10"/>
  <c r="X465" i="10" s="1"/>
  <c r="Z465" i="10" s="1"/>
  <c r="AI464" i="10"/>
  <c r="AB465" i="10" l="1"/>
  <c r="AD465" i="10" s="1"/>
  <c r="AA465" i="10"/>
  <c r="AC465" i="10" s="1"/>
  <c r="AE465" i="10" l="1"/>
  <c r="AF465" i="10"/>
  <c r="AG465" i="10" s="1"/>
  <c r="AH465" i="10" l="1"/>
  <c r="AJ465" i="10" s="1"/>
  <c r="T466" i="10"/>
  <c r="S467" i="10" l="1"/>
  <c r="R468" i="10" s="1"/>
  <c r="V466" i="10"/>
  <c r="X466" i="10" s="1"/>
  <c r="Z466" i="10" s="1"/>
  <c r="U466" i="10"/>
  <c r="W466" i="10" s="1"/>
  <c r="Y466" i="10" s="1"/>
  <c r="AI465" i="10"/>
  <c r="AB466" i="10" l="1"/>
  <c r="AD466" i="10" s="1"/>
  <c r="AA466" i="10"/>
  <c r="AC466" i="10" s="1"/>
  <c r="AE466" i="10" l="1"/>
  <c r="AF466" i="10"/>
  <c r="AG466" i="10" s="1"/>
  <c r="AH466" i="10" l="1"/>
  <c r="T467" i="10"/>
  <c r="S468" i="10" l="1"/>
  <c r="R469" i="10" s="1"/>
  <c r="U467" i="10"/>
  <c r="W467" i="10" s="1"/>
  <c r="Y467" i="10" s="1"/>
  <c r="V467" i="10"/>
  <c r="X467" i="10" s="1"/>
  <c r="Z467" i="10" s="1"/>
  <c r="AJ466" i="10"/>
  <c r="AB467" i="10" l="1"/>
  <c r="AD467" i="10" s="1"/>
  <c r="AA467" i="10"/>
  <c r="AC467" i="10" s="1"/>
  <c r="H10" i="11"/>
  <c r="AI466" i="10"/>
  <c r="G10" i="11" s="1"/>
  <c r="AE467" i="10" l="1"/>
  <c r="AF467" i="10"/>
  <c r="AG467" i="10" s="1"/>
  <c r="AH467" i="10" l="1"/>
  <c r="AJ467" i="10" s="1"/>
  <c r="T468" i="10"/>
  <c r="S469" i="10" l="1"/>
  <c r="R470" i="10" s="1"/>
  <c r="V468" i="10"/>
  <c r="X468" i="10" s="1"/>
  <c r="Z468" i="10" s="1"/>
  <c r="U468" i="10"/>
  <c r="W468" i="10" s="1"/>
  <c r="Y468" i="10" s="1"/>
  <c r="AI467" i="10"/>
  <c r="AB468" i="10" l="1"/>
  <c r="AD468" i="10" s="1"/>
  <c r="AA468" i="10"/>
  <c r="AC468" i="10" s="1"/>
  <c r="AF468" i="10" l="1"/>
  <c r="AG468" i="10" s="1"/>
  <c r="AE468" i="10"/>
  <c r="AH468" i="10" l="1"/>
  <c r="AJ468" i="10" s="1"/>
  <c r="T469" i="10"/>
  <c r="S470" i="10" l="1"/>
  <c r="R471" i="10" s="1"/>
  <c r="AI468" i="10"/>
  <c r="U469" i="10"/>
  <c r="W469" i="10" s="1"/>
  <c r="Y469" i="10" s="1"/>
  <c r="V469" i="10"/>
  <c r="X469" i="10" s="1"/>
  <c r="Z469" i="10" s="1"/>
  <c r="AB469" i="10" l="1"/>
  <c r="AD469" i="10" s="1"/>
  <c r="AA469" i="10"/>
  <c r="AC469" i="10" s="1"/>
  <c r="AE469" i="10" l="1"/>
  <c r="AF469" i="10"/>
  <c r="AG469" i="10" s="1"/>
  <c r="AH469" i="10" l="1"/>
  <c r="AJ469" i="10" s="1"/>
  <c r="T470" i="10"/>
  <c r="S471" i="10" l="1"/>
  <c r="R472" i="10" s="1"/>
  <c r="U470" i="10"/>
  <c r="W470" i="10" s="1"/>
  <c r="Y470" i="10" s="1"/>
  <c r="V470" i="10"/>
  <c r="X470" i="10" s="1"/>
  <c r="Z470" i="10" s="1"/>
  <c r="AI469" i="10"/>
  <c r="AB470" i="10" l="1"/>
  <c r="AD470" i="10" s="1"/>
  <c r="AA470" i="10"/>
  <c r="AC470" i="10" s="1"/>
  <c r="AE470" i="10" l="1"/>
  <c r="AF470" i="10"/>
  <c r="AG470" i="10" s="1"/>
  <c r="AH470" i="10" l="1"/>
  <c r="AJ470" i="10" s="1"/>
  <c r="T471" i="10"/>
  <c r="S472" i="10" l="1"/>
  <c r="R473" i="10" s="1"/>
  <c r="V471" i="10"/>
  <c r="X471" i="10" s="1"/>
  <c r="Z471" i="10" s="1"/>
  <c r="U471" i="10"/>
  <c r="W471" i="10" s="1"/>
  <c r="Y471" i="10" s="1"/>
  <c r="AI470" i="10"/>
  <c r="AB471" i="10" l="1"/>
  <c r="AD471" i="10" s="1"/>
  <c r="AA471" i="10"/>
  <c r="AC471" i="10" s="1"/>
  <c r="AE471" i="10" l="1"/>
  <c r="AF471" i="10"/>
  <c r="AG471" i="10" s="1"/>
  <c r="AH471" i="10" l="1"/>
  <c r="AJ471" i="10" s="1"/>
  <c r="T472" i="10"/>
  <c r="S473" i="10" l="1"/>
  <c r="R474" i="10" s="1"/>
  <c r="V472" i="10"/>
  <c r="X472" i="10" s="1"/>
  <c r="Z472" i="10" s="1"/>
  <c r="U472" i="10"/>
  <c r="W472" i="10" s="1"/>
  <c r="Y472" i="10" s="1"/>
  <c r="AI471" i="10"/>
  <c r="AB472" i="10" l="1"/>
  <c r="AD472" i="10" s="1"/>
  <c r="AA472" i="10"/>
  <c r="AC472" i="10" s="1"/>
  <c r="AE472" i="10" l="1"/>
  <c r="AF472" i="10"/>
  <c r="AG472" i="10" s="1"/>
  <c r="AH472" i="10" l="1"/>
  <c r="AJ472" i="10" s="1"/>
  <c r="T473" i="10"/>
  <c r="S474" i="10" l="1"/>
  <c r="R475" i="10" s="1"/>
  <c r="V473" i="10"/>
  <c r="X473" i="10" s="1"/>
  <c r="Z473" i="10" s="1"/>
  <c r="U473" i="10"/>
  <c r="W473" i="10" s="1"/>
  <c r="Y473" i="10" s="1"/>
  <c r="AI472" i="10"/>
  <c r="AB473" i="10" l="1"/>
  <c r="AD473" i="10" s="1"/>
  <c r="AA473" i="10"/>
  <c r="AC473" i="10" s="1"/>
  <c r="AE473" i="10" l="1"/>
  <c r="AF473" i="10"/>
  <c r="AG473" i="10" s="1"/>
  <c r="AH473" i="10" l="1"/>
  <c r="AJ473" i="10" s="1"/>
  <c r="T474" i="10"/>
  <c r="S475" i="10" l="1"/>
  <c r="R476" i="10" s="1"/>
  <c r="V474" i="10"/>
  <c r="X474" i="10" s="1"/>
  <c r="Z474" i="10" s="1"/>
  <c r="U474" i="10"/>
  <c r="W474" i="10" s="1"/>
  <c r="Y474" i="10" s="1"/>
  <c r="AI473" i="10"/>
  <c r="AB474" i="10" l="1"/>
  <c r="AD474" i="10" s="1"/>
  <c r="AA474" i="10"/>
  <c r="AC474" i="10" s="1"/>
  <c r="AE474" i="10" l="1"/>
  <c r="AF474" i="10"/>
  <c r="AG474" i="10" s="1"/>
  <c r="AH474" i="10" l="1"/>
  <c r="AJ474" i="10" s="1"/>
  <c r="T475" i="10"/>
  <c r="S476" i="10" l="1"/>
  <c r="R477" i="10" s="1"/>
  <c r="U475" i="10"/>
  <c r="W475" i="10" s="1"/>
  <c r="Y475" i="10" s="1"/>
  <c r="V475" i="10"/>
  <c r="X475" i="10" s="1"/>
  <c r="Z475" i="10" s="1"/>
  <c r="AI474" i="10"/>
  <c r="AB475" i="10" l="1"/>
  <c r="AD475" i="10" s="1"/>
  <c r="AA475" i="10"/>
  <c r="AC475" i="10" s="1"/>
  <c r="AE475" i="10" l="1"/>
  <c r="AF475" i="10"/>
  <c r="AG475" i="10" s="1"/>
  <c r="AH475" i="10" l="1"/>
  <c r="AJ475" i="10" s="1"/>
  <c r="T476" i="10"/>
  <c r="S477" i="10" l="1"/>
  <c r="R478" i="10" s="1"/>
  <c r="V476" i="10"/>
  <c r="X476" i="10" s="1"/>
  <c r="Z476" i="10" s="1"/>
  <c r="U476" i="10"/>
  <c r="W476" i="10" s="1"/>
  <c r="Y476" i="10" s="1"/>
  <c r="AI475" i="10"/>
  <c r="AB476" i="10" l="1"/>
  <c r="AD476" i="10" s="1"/>
  <c r="AA476" i="10"/>
  <c r="AC476" i="10" s="1"/>
  <c r="AE476" i="10" l="1"/>
  <c r="AF476" i="10"/>
  <c r="AG476" i="10" s="1"/>
  <c r="AH476" i="10" l="1"/>
  <c r="AJ476" i="10" s="1"/>
  <c r="T477" i="10"/>
  <c r="S478" i="10" l="1"/>
  <c r="R479" i="10" s="1"/>
  <c r="V477" i="10"/>
  <c r="X477" i="10" s="1"/>
  <c r="Z477" i="10" s="1"/>
  <c r="U477" i="10"/>
  <c r="W477" i="10" s="1"/>
  <c r="Y477" i="10" s="1"/>
  <c r="AI476" i="10"/>
  <c r="AB477" i="10" l="1"/>
  <c r="AD477" i="10" s="1"/>
  <c r="AA477" i="10"/>
  <c r="AC477" i="10" s="1"/>
  <c r="AE477" i="10" l="1"/>
  <c r="AF477" i="10"/>
  <c r="AG477" i="10" s="1"/>
  <c r="AH477" i="10" l="1"/>
  <c r="AJ477" i="10" s="1"/>
  <c r="T478" i="10"/>
  <c r="S479" i="10" l="1"/>
  <c r="R480" i="10" s="1"/>
  <c r="V478" i="10"/>
  <c r="X478" i="10" s="1"/>
  <c r="Z478" i="10" s="1"/>
  <c r="U478" i="10"/>
  <c r="W478" i="10" s="1"/>
  <c r="Y478" i="10" s="1"/>
  <c r="AI477" i="10"/>
  <c r="AB478" i="10" l="1"/>
  <c r="AD478" i="10" s="1"/>
  <c r="AA478" i="10"/>
  <c r="AC478" i="10" s="1"/>
  <c r="AE478" i="10" l="1"/>
  <c r="AF478" i="10"/>
  <c r="AG478" i="10" s="1"/>
  <c r="AH478" i="10" l="1"/>
  <c r="AJ478" i="10" s="1"/>
  <c r="T479" i="10"/>
  <c r="S480" i="10" l="1"/>
  <c r="R481" i="10" s="1"/>
  <c r="AI478" i="10"/>
  <c r="U479" i="10"/>
  <c r="W479" i="10" s="1"/>
  <c r="Y479" i="10" s="1"/>
  <c r="V479" i="10"/>
  <c r="X479" i="10" s="1"/>
  <c r="Z479" i="10" s="1"/>
  <c r="AB479" i="10" l="1"/>
  <c r="AD479" i="10" s="1"/>
  <c r="AA479" i="10"/>
  <c r="AC479" i="10" s="1"/>
  <c r="AE479" i="10" l="1"/>
  <c r="AF479" i="10"/>
  <c r="AG479" i="10" s="1"/>
  <c r="AH479" i="10" l="1"/>
  <c r="AJ479" i="10" s="1"/>
  <c r="T480" i="10"/>
  <c r="S481" i="10" l="1"/>
  <c r="R482" i="10" s="1"/>
  <c r="U480" i="10"/>
  <c r="W480" i="10" s="1"/>
  <c r="Y480" i="10" s="1"/>
  <c r="V480" i="10"/>
  <c r="X480" i="10" s="1"/>
  <c r="Z480" i="10" s="1"/>
  <c r="AI479" i="10"/>
  <c r="AB480" i="10" l="1"/>
  <c r="AD480" i="10" s="1"/>
  <c r="AA480" i="10"/>
  <c r="AC480" i="10" s="1"/>
  <c r="AE480" i="10" l="1"/>
  <c r="AF480" i="10"/>
  <c r="AG480" i="10" s="1"/>
  <c r="AH480" i="10" l="1"/>
  <c r="AJ480" i="10" s="1"/>
  <c r="T481" i="10"/>
  <c r="S482" i="10" l="1"/>
  <c r="R483" i="10" s="1"/>
  <c r="U481" i="10"/>
  <c r="W481" i="10" s="1"/>
  <c r="Y481" i="10" s="1"/>
  <c r="V481" i="10"/>
  <c r="X481" i="10" s="1"/>
  <c r="Z481" i="10" s="1"/>
  <c r="AI480" i="10"/>
  <c r="AB481" i="10" l="1"/>
  <c r="AD481" i="10" s="1"/>
  <c r="AA481" i="10"/>
  <c r="AC481" i="10" s="1"/>
  <c r="AE481" i="10" l="1"/>
  <c r="AF481" i="10"/>
  <c r="AG481" i="10" s="1"/>
  <c r="AH481" i="10" l="1"/>
  <c r="AJ481" i="10" s="1"/>
  <c r="T482" i="10"/>
  <c r="S483" i="10" l="1"/>
  <c r="R484" i="10" s="1"/>
  <c r="AI481" i="10"/>
  <c r="V482" i="10"/>
  <c r="X482" i="10" s="1"/>
  <c r="Z482" i="10" s="1"/>
  <c r="U482" i="10"/>
  <c r="W482" i="10" s="1"/>
  <c r="Y482" i="10" s="1"/>
  <c r="AB482" i="10" l="1"/>
  <c r="AD482" i="10" s="1"/>
  <c r="AA482" i="10"/>
  <c r="AC482" i="10" s="1"/>
  <c r="AE482" i="10" l="1"/>
  <c r="AF482" i="10"/>
  <c r="AG482" i="10" s="1"/>
  <c r="AH482" i="10" l="1"/>
  <c r="AJ482" i="10" s="1"/>
  <c r="T483" i="10"/>
  <c r="S484" i="10" l="1"/>
  <c r="R485" i="10" s="1"/>
  <c r="V483" i="10"/>
  <c r="X483" i="10" s="1"/>
  <c r="Z483" i="10" s="1"/>
  <c r="U483" i="10"/>
  <c r="W483" i="10" s="1"/>
  <c r="Y483" i="10" s="1"/>
  <c r="AI482" i="10"/>
  <c r="AB483" i="10" l="1"/>
  <c r="AD483" i="10" s="1"/>
  <c r="AA483" i="10"/>
  <c r="AC483" i="10" s="1"/>
  <c r="AE483" i="10" l="1"/>
  <c r="AF483" i="10"/>
  <c r="AG483" i="10" s="1"/>
  <c r="AH483" i="10" l="1"/>
  <c r="AJ483" i="10" s="1"/>
  <c r="T484" i="10"/>
  <c r="S485" i="10" l="1"/>
  <c r="R486" i="10" s="1"/>
  <c r="V484" i="10"/>
  <c r="X484" i="10" s="1"/>
  <c r="Z484" i="10" s="1"/>
  <c r="U484" i="10"/>
  <c r="W484" i="10" s="1"/>
  <c r="Y484" i="10" s="1"/>
  <c r="AI483" i="10"/>
  <c r="AB484" i="10" l="1"/>
  <c r="AD484" i="10" s="1"/>
  <c r="AA484" i="10"/>
  <c r="AC484" i="10" s="1"/>
  <c r="AE484" i="10" l="1"/>
  <c r="AF484" i="10"/>
  <c r="AG484" i="10" s="1"/>
  <c r="AH484" i="10" l="1"/>
  <c r="AJ484" i="10" s="1"/>
  <c r="T485" i="10"/>
  <c r="S486" i="10" l="1"/>
  <c r="R487" i="10" s="1"/>
  <c r="U485" i="10"/>
  <c r="W485" i="10" s="1"/>
  <c r="Y485" i="10" s="1"/>
  <c r="V485" i="10"/>
  <c r="X485" i="10" s="1"/>
  <c r="Z485" i="10" s="1"/>
  <c r="AI484" i="10"/>
  <c r="AB485" i="10" l="1"/>
  <c r="AD485" i="10" s="1"/>
  <c r="AA485" i="10"/>
  <c r="AC485" i="10" s="1"/>
  <c r="AE485" i="10" l="1"/>
  <c r="AF485" i="10"/>
  <c r="AG485" i="10" s="1"/>
  <c r="AH485" i="10" l="1"/>
  <c r="AJ485" i="10" s="1"/>
  <c r="T486" i="10"/>
  <c r="S487" i="10" l="1"/>
  <c r="R488" i="10" s="1"/>
  <c r="V486" i="10"/>
  <c r="X486" i="10" s="1"/>
  <c r="Z486" i="10" s="1"/>
  <c r="U486" i="10"/>
  <c r="W486" i="10" s="1"/>
  <c r="Y486" i="10" s="1"/>
  <c r="AI485" i="10"/>
  <c r="AB486" i="10" l="1"/>
  <c r="AD486" i="10" s="1"/>
  <c r="AA486" i="10"/>
  <c r="AC486" i="10" s="1"/>
  <c r="AE486" i="10" l="1"/>
  <c r="AF486" i="10"/>
  <c r="AG486" i="10" s="1"/>
  <c r="AH486" i="10" l="1"/>
  <c r="AJ486" i="10" s="1"/>
  <c r="T487" i="10"/>
  <c r="S488" i="10" l="1"/>
  <c r="R489" i="10" s="1"/>
  <c r="V487" i="10"/>
  <c r="X487" i="10" s="1"/>
  <c r="Z487" i="10" s="1"/>
  <c r="U487" i="10"/>
  <c r="W487" i="10" s="1"/>
  <c r="Y487" i="10" s="1"/>
  <c r="AI486" i="10"/>
  <c r="AB487" i="10" l="1"/>
  <c r="AD487" i="10" s="1"/>
  <c r="AA487" i="10"/>
  <c r="AC487" i="10" s="1"/>
  <c r="AE487" i="10" l="1"/>
  <c r="AF487" i="10"/>
  <c r="AG487" i="10" s="1"/>
  <c r="AH487" i="10" l="1"/>
  <c r="AJ487" i="10" s="1"/>
  <c r="T488" i="10"/>
  <c r="S489" i="10" l="1"/>
  <c r="R490" i="10" s="1"/>
  <c r="V488" i="10"/>
  <c r="X488" i="10" s="1"/>
  <c r="Z488" i="10" s="1"/>
  <c r="U488" i="10"/>
  <c r="W488" i="10" s="1"/>
  <c r="Y488" i="10" s="1"/>
  <c r="AI487" i="10"/>
  <c r="AB488" i="10" l="1"/>
  <c r="AD488" i="10" s="1"/>
  <c r="AA488" i="10"/>
  <c r="AC488" i="10" s="1"/>
  <c r="AE488" i="10" l="1"/>
  <c r="AF488" i="10"/>
  <c r="AG488" i="10" s="1"/>
  <c r="AH488" i="10" l="1"/>
  <c r="AJ488" i="10" s="1"/>
  <c r="T489" i="10"/>
  <c r="S490" i="10" l="1"/>
  <c r="R491" i="10" s="1"/>
  <c r="V489" i="10"/>
  <c r="X489" i="10" s="1"/>
  <c r="Z489" i="10" s="1"/>
  <c r="U489" i="10"/>
  <c r="W489" i="10" s="1"/>
  <c r="Y489" i="10" s="1"/>
  <c r="AI488" i="10"/>
  <c r="AB489" i="10" l="1"/>
  <c r="AD489" i="10" s="1"/>
  <c r="AA489" i="10"/>
  <c r="AC489" i="10" s="1"/>
  <c r="AE489" i="10" l="1"/>
  <c r="AF489" i="10"/>
  <c r="AG489" i="10" s="1"/>
  <c r="AH489" i="10" l="1"/>
  <c r="AJ489" i="10" s="1"/>
  <c r="T490" i="10"/>
  <c r="S491" i="10" l="1"/>
  <c r="R492" i="10" s="1"/>
  <c r="U490" i="10"/>
  <c r="W490" i="10" s="1"/>
  <c r="Y490" i="10" s="1"/>
  <c r="V490" i="10"/>
  <c r="X490" i="10" s="1"/>
  <c r="Z490" i="10" s="1"/>
  <c r="AI489" i="10"/>
  <c r="AB490" i="10" l="1"/>
  <c r="AD490" i="10" s="1"/>
  <c r="AA490" i="10"/>
  <c r="AC490" i="10" s="1"/>
  <c r="AE490" i="10" l="1"/>
  <c r="AF490" i="10"/>
  <c r="AG490" i="10" s="1"/>
  <c r="AH490" i="10" l="1"/>
  <c r="AJ490" i="10" s="1"/>
  <c r="T491" i="10"/>
  <c r="S492" i="10" l="1"/>
  <c r="R493" i="10" s="1"/>
  <c r="U491" i="10"/>
  <c r="W491" i="10" s="1"/>
  <c r="Y491" i="10" s="1"/>
  <c r="V491" i="10"/>
  <c r="X491" i="10" s="1"/>
  <c r="Z491" i="10" s="1"/>
  <c r="AI490" i="10"/>
  <c r="AB491" i="10" l="1"/>
  <c r="AD491" i="10" s="1"/>
  <c r="AA491" i="10"/>
  <c r="AC491" i="10" s="1"/>
  <c r="AE491" i="10" l="1"/>
  <c r="AF491" i="10"/>
  <c r="AG491" i="10" s="1"/>
  <c r="AH491" i="10" l="1"/>
  <c r="AJ491" i="10" s="1"/>
  <c r="T492" i="10"/>
  <c r="S493" i="10" l="1"/>
  <c r="R494" i="10" s="1"/>
  <c r="V492" i="10"/>
  <c r="X492" i="10" s="1"/>
  <c r="Z492" i="10" s="1"/>
  <c r="U492" i="10"/>
  <c r="W492" i="10" s="1"/>
  <c r="Y492" i="10" s="1"/>
  <c r="AI491" i="10"/>
  <c r="AB492" i="10" l="1"/>
  <c r="AD492" i="10" s="1"/>
  <c r="AA492" i="10"/>
  <c r="AC492" i="10" s="1"/>
  <c r="AE492" i="10" l="1"/>
  <c r="AF492" i="10"/>
  <c r="AG492" i="10" s="1"/>
  <c r="AH492" i="10" l="1"/>
  <c r="AJ492" i="10" s="1"/>
  <c r="T493" i="10"/>
  <c r="S494" i="10" l="1"/>
  <c r="R495" i="10" s="1"/>
  <c r="V493" i="10"/>
  <c r="X493" i="10" s="1"/>
  <c r="Z493" i="10" s="1"/>
  <c r="U493" i="10"/>
  <c r="W493" i="10" s="1"/>
  <c r="Y493" i="10" s="1"/>
  <c r="AI492" i="10"/>
  <c r="AB493" i="10" l="1"/>
  <c r="AD493" i="10" s="1"/>
  <c r="AA493" i="10"/>
  <c r="AC493" i="10" s="1"/>
  <c r="AF493" i="10" l="1"/>
  <c r="AG493" i="10" s="1"/>
  <c r="AE493" i="10"/>
  <c r="AH493" i="10" l="1"/>
  <c r="AJ493" i="10" s="1"/>
  <c r="T494" i="10"/>
  <c r="S495" i="10" l="1"/>
  <c r="R496" i="10" s="1"/>
  <c r="AI493" i="10"/>
  <c r="U494" i="10"/>
  <c r="W494" i="10" s="1"/>
  <c r="Y494" i="10" s="1"/>
  <c r="V494" i="10"/>
  <c r="X494" i="10" s="1"/>
  <c r="Z494" i="10" s="1"/>
  <c r="AB494" i="10" l="1"/>
  <c r="AD494" i="10" s="1"/>
  <c r="AA494" i="10"/>
  <c r="AC494" i="10" s="1"/>
  <c r="AF494" i="10" l="1"/>
  <c r="AG494" i="10" s="1"/>
  <c r="AE494" i="10"/>
  <c r="AH494" i="10" l="1"/>
  <c r="AJ494" i="10" s="1"/>
  <c r="T495" i="10"/>
  <c r="S496" i="10" l="1"/>
  <c r="R497" i="10" s="1"/>
  <c r="AI494" i="10"/>
  <c r="V495" i="10"/>
  <c r="X495" i="10" s="1"/>
  <c r="Z495" i="10" s="1"/>
  <c r="U495" i="10"/>
  <c r="W495" i="10" s="1"/>
  <c r="Y495" i="10" s="1"/>
  <c r="AB495" i="10" l="1"/>
  <c r="AD495" i="10" s="1"/>
  <c r="AA495" i="10"/>
  <c r="AC495" i="10" s="1"/>
  <c r="AE495" i="10" l="1"/>
  <c r="AF495" i="10"/>
  <c r="AG495" i="10" s="1"/>
  <c r="AH495" i="10" l="1"/>
  <c r="AJ495" i="10" s="1"/>
  <c r="T496" i="10"/>
  <c r="S497" i="10" l="1"/>
  <c r="R498" i="10" s="1"/>
  <c r="V496" i="10"/>
  <c r="X496" i="10" s="1"/>
  <c r="Z496" i="10" s="1"/>
  <c r="U496" i="10"/>
  <c r="W496" i="10" s="1"/>
  <c r="Y496" i="10" s="1"/>
  <c r="AI495" i="10"/>
  <c r="AB496" i="10" l="1"/>
  <c r="AD496" i="10" s="1"/>
  <c r="AA496" i="10"/>
  <c r="AC496" i="10" s="1"/>
  <c r="AF496" i="10" l="1"/>
  <c r="AG496" i="10" s="1"/>
  <c r="AE496" i="10"/>
  <c r="AH496" i="10" l="1"/>
  <c r="AJ496" i="10" s="1"/>
  <c r="T497" i="10"/>
  <c r="S498" i="10" l="1"/>
  <c r="R499" i="10" s="1"/>
  <c r="AI496" i="10"/>
  <c r="V497" i="10"/>
  <c r="X497" i="10" s="1"/>
  <c r="Z497" i="10" s="1"/>
  <c r="U497" i="10"/>
  <c r="W497" i="10" s="1"/>
  <c r="Y497" i="10" s="1"/>
  <c r="AB497" i="10" l="1"/>
  <c r="AD497" i="10" s="1"/>
  <c r="AA497" i="10"/>
  <c r="AC497" i="10" s="1"/>
  <c r="AE497" i="10" l="1"/>
  <c r="AF497" i="10"/>
  <c r="AG497" i="10" s="1"/>
  <c r="AH497" i="10" l="1"/>
  <c r="AJ497" i="10" s="1"/>
  <c r="T498" i="10"/>
  <c r="S499" i="10" l="1"/>
  <c r="R500" i="10" s="1"/>
  <c r="AI497" i="10"/>
  <c r="U498" i="10"/>
  <c r="W498" i="10" s="1"/>
  <c r="Y498" i="10" s="1"/>
  <c r="V498" i="10"/>
  <c r="X498" i="10" s="1"/>
  <c r="Z498" i="10" s="1"/>
  <c r="AB498" i="10" l="1"/>
  <c r="AD498" i="10" s="1"/>
  <c r="AA498" i="10"/>
  <c r="AC498" i="10" s="1"/>
  <c r="AE498" i="10" l="1"/>
  <c r="AF498" i="10"/>
  <c r="AG498" i="10" s="1"/>
  <c r="AH498" i="10" l="1"/>
  <c r="AJ498" i="10" s="1"/>
  <c r="T499" i="10"/>
  <c r="S500" i="10" l="1"/>
  <c r="R501" i="10" s="1"/>
  <c r="U499" i="10"/>
  <c r="W499" i="10" s="1"/>
  <c r="Y499" i="10" s="1"/>
  <c r="V499" i="10"/>
  <c r="X499" i="10" s="1"/>
  <c r="Z499" i="10" s="1"/>
  <c r="AI498" i="10"/>
  <c r="AB499" i="10" l="1"/>
  <c r="AD499" i="10" s="1"/>
  <c r="AA499" i="10"/>
  <c r="AC499" i="10" s="1"/>
  <c r="AE499" i="10" l="1"/>
  <c r="AF499" i="10"/>
  <c r="AG499" i="10" s="1"/>
  <c r="AH499" i="10" l="1"/>
  <c r="AJ499" i="10" s="1"/>
  <c r="T500" i="10"/>
  <c r="AI499" i="10" l="1"/>
  <c r="S501" i="10"/>
  <c r="R502" i="10" s="1"/>
  <c r="V500" i="10"/>
  <c r="X500" i="10" s="1"/>
  <c r="Z500" i="10" s="1"/>
  <c r="U500" i="10"/>
  <c r="W500" i="10" s="1"/>
  <c r="Y500" i="10" s="1"/>
  <c r="AB500" i="10" l="1"/>
  <c r="AD500" i="10" s="1"/>
  <c r="AA500" i="10"/>
  <c r="AC500" i="10" s="1"/>
  <c r="AE500" i="10" l="1"/>
  <c r="AF500" i="10"/>
  <c r="AG500" i="10" s="1"/>
  <c r="T501" i="10" l="1"/>
  <c r="AH500" i="10"/>
  <c r="AJ500" i="10" s="1"/>
  <c r="U501" i="10" l="1"/>
  <c r="W501" i="10" s="1"/>
  <c r="Y501" i="10" s="1"/>
  <c r="V501" i="10"/>
  <c r="X501" i="10" s="1"/>
  <c r="Z501" i="10" s="1"/>
  <c r="S502" i="10"/>
  <c r="R503" i="10" s="1"/>
  <c r="AI500" i="10"/>
  <c r="AB501" i="10" l="1"/>
  <c r="AD501" i="10" s="1"/>
  <c r="AA501" i="10"/>
  <c r="AC501" i="10" s="1"/>
  <c r="AE501" i="10" l="1"/>
  <c r="AF501" i="10"/>
  <c r="AG501" i="10" s="1"/>
  <c r="T502" i="10" s="1"/>
  <c r="AH501" i="10" l="1"/>
  <c r="AJ501" i="10" s="1"/>
  <c r="S503" i="10"/>
  <c r="R504" i="10" s="1"/>
  <c r="U502" i="10"/>
  <c r="W502" i="10" s="1"/>
  <c r="Y502" i="10" s="1"/>
  <c r="V502" i="10"/>
  <c r="X502" i="10" s="1"/>
  <c r="Z502" i="10" s="1"/>
  <c r="AI501" i="10" l="1"/>
  <c r="AB502" i="10"/>
  <c r="AD502" i="10" s="1"/>
  <c r="AA502" i="10"/>
  <c r="AC502" i="10" s="1"/>
  <c r="AE502" i="10" l="1"/>
  <c r="AF502" i="10"/>
  <c r="AG502" i="10" s="1"/>
  <c r="AH502" i="10" l="1"/>
  <c r="AJ502" i="10" s="1"/>
  <c r="T503" i="10"/>
  <c r="S504" i="10" l="1"/>
  <c r="R505" i="10" s="1"/>
  <c r="U503" i="10"/>
  <c r="W503" i="10" s="1"/>
  <c r="Y503" i="10" s="1"/>
  <c r="V503" i="10"/>
  <c r="X503" i="10" s="1"/>
  <c r="Z503" i="10" s="1"/>
  <c r="AI502" i="10"/>
  <c r="AB503" i="10" l="1"/>
  <c r="AD503" i="10" s="1"/>
  <c r="AA503" i="10"/>
  <c r="AC503" i="10" s="1"/>
  <c r="AE503" i="10" l="1"/>
  <c r="AF503" i="10"/>
  <c r="AG503" i="10" s="1"/>
  <c r="AH503" i="10" l="1"/>
  <c r="AJ503" i="10" s="1"/>
  <c r="T504" i="10"/>
  <c r="S505" i="10" l="1"/>
  <c r="R506" i="10" s="1"/>
  <c r="V504" i="10"/>
  <c r="X504" i="10" s="1"/>
  <c r="Z504" i="10" s="1"/>
  <c r="U504" i="10"/>
  <c r="W504" i="10" s="1"/>
  <c r="Y504" i="10" s="1"/>
  <c r="AI503" i="10"/>
  <c r="AB504" i="10" l="1"/>
  <c r="AD504" i="10" s="1"/>
  <c r="AA504" i="10"/>
  <c r="AC504" i="10" s="1"/>
  <c r="AE504" i="10" l="1"/>
  <c r="AF504" i="10"/>
  <c r="AG504" i="10" s="1"/>
  <c r="AH504" i="10" l="1"/>
  <c r="AJ504" i="10" s="1"/>
  <c r="T505" i="10"/>
  <c r="S506" i="10" l="1"/>
  <c r="R507" i="10" s="1"/>
  <c r="V505" i="10"/>
  <c r="X505" i="10" s="1"/>
  <c r="Z505" i="10" s="1"/>
  <c r="U505" i="10"/>
  <c r="W505" i="10" s="1"/>
  <c r="Y505" i="10" s="1"/>
  <c r="AI504" i="10"/>
  <c r="AB505" i="10" l="1"/>
  <c r="AD505" i="10" s="1"/>
  <c r="AA505" i="10"/>
  <c r="AC505" i="10" s="1"/>
  <c r="AE505" i="10" l="1"/>
  <c r="AF505" i="10"/>
  <c r="AG505" i="10" s="1"/>
  <c r="AH505" i="10" l="1"/>
  <c r="AJ505" i="10" s="1"/>
  <c r="T506" i="10"/>
  <c r="S507" i="10" l="1"/>
  <c r="R508" i="10" s="1"/>
  <c r="V506" i="10"/>
  <c r="X506" i="10" s="1"/>
  <c r="Z506" i="10" s="1"/>
  <c r="U506" i="10"/>
  <c r="W506" i="10" s="1"/>
  <c r="Y506" i="10" s="1"/>
  <c r="AI505" i="10"/>
  <c r="AB506" i="10" l="1"/>
  <c r="AD506" i="10" s="1"/>
  <c r="AA506" i="10"/>
  <c r="AC506" i="10" s="1"/>
  <c r="AE506" i="10" l="1"/>
  <c r="AF506" i="10"/>
  <c r="AG506" i="10" s="1"/>
  <c r="AH506" i="10" l="1"/>
  <c r="AJ506" i="10" s="1"/>
  <c r="T507" i="10"/>
  <c r="S508" i="10" l="1"/>
  <c r="R509" i="10" s="1"/>
  <c r="V507" i="10"/>
  <c r="X507" i="10" s="1"/>
  <c r="Z507" i="10" s="1"/>
  <c r="U507" i="10"/>
  <c r="W507" i="10" s="1"/>
  <c r="Y507" i="10" s="1"/>
  <c r="AI506" i="10"/>
  <c r="AB507" i="10" l="1"/>
  <c r="AD507" i="10" s="1"/>
  <c r="AA507" i="10"/>
  <c r="AC507" i="10" s="1"/>
  <c r="AE507" i="10" l="1"/>
  <c r="AF507" i="10"/>
  <c r="AG507" i="10" s="1"/>
  <c r="AH507" i="10" l="1"/>
  <c r="AJ507" i="10" s="1"/>
  <c r="T508" i="10"/>
  <c r="S509" i="10" l="1"/>
  <c r="R510" i="10" s="1"/>
  <c r="U508" i="10"/>
  <c r="W508" i="10" s="1"/>
  <c r="Y508" i="10" s="1"/>
  <c r="V508" i="10"/>
  <c r="X508" i="10" s="1"/>
  <c r="Z508" i="10" s="1"/>
  <c r="AI507" i="10"/>
  <c r="AB508" i="10" l="1"/>
  <c r="AD508" i="10" s="1"/>
  <c r="AA508" i="10"/>
  <c r="AC508" i="10" s="1"/>
  <c r="AE508" i="10" l="1"/>
  <c r="AF508" i="10"/>
  <c r="AG508" i="10" s="1"/>
  <c r="AH508" i="10" l="1"/>
  <c r="AJ508" i="10" s="1"/>
  <c r="T509" i="10"/>
  <c r="S510" i="10" l="1"/>
  <c r="R511" i="10" s="1"/>
  <c r="U509" i="10"/>
  <c r="W509" i="10" s="1"/>
  <c r="Y509" i="10" s="1"/>
  <c r="V509" i="10"/>
  <c r="X509" i="10" s="1"/>
  <c r="Z509" i="10" s="1"/>
  <c r="AI508" i="10"/>
  <c r="AB509" i="10" l="1"/>
  <c r="AD509" i="10" s="1"/>
  <c r="AA509" i="10"/>
  <c r="AC509" i="10" s="1"/>
  <c r="AE509" i="10" l="1"/>
  <c r="AF509" i="10"/>
  <c r="AG509" i="10" s="1"/>
  <c r="AH509" i="10" l="1"/>
  <c r="AJ509" i="10" s="1"/>
  <c r="T510" i="10"/>
  <c r="S511" i="10" l="1"/>
  <c r="R512" i="10" s="1"/>
  <c r="U510" i="10"/>
  <c r="W510" i="10" s="1"/>
  <c r="Y510" i="10" s="1"/>
  <c r="V510" i="10"/>
  <c r="X510" i="10" s="1"/>
  <c r="Z510" i="10" s="1"/>
  <c r="AI509" i="10"/>
  <c r="AB510" i="10" l="1"/>
  <c r="AD510" i="10" s="1"/>
  <c r="AA510" i="10"/>
  <c r="AC510" i="10" s="1"/>
  <c r="AE510" i="10" l="1"/>
  <c r="AF510" i="10"/>
  <c r="AG510" i="10" s="1"/>
  <c r="AH510" i="10" l="1"/>
  <c r="AJ510" i="10" s="1"/>
  <c r="T511" i="10"/>
  <c r="S512" i="10" l="1"/>
  <c r="R513" i="10" s="1"/>
  <c r="U511" i="10"/>
  <c r="W511" i="10" s="1"/>
  <c r="Y511" i="10" s="1"/>
  <c r="V511" i="10"/>
  <c r="X511" i="10" s="1"/>
  <c r="Z511" i="10" s="1"/>
  <c r="AI510" i="10"/>
  <c r="AB511" i="10" l="1"/>
  <c r="AD511" i="10" s="1"/>
  <c r="AA511" i="10"/>
  <c r="AC511" i="10" s="1"/>
  <c r="AE511" i="10" l="1"/>
  <c r="AF511" i="10"/>
  <c r="AG511" i="10" s="1"/>
  <c r="AH511" i="10" l="1"/>
  <c r="AJ511" i="10" s="1"/>
  <c r="T512" i="10"/>
  <c r="S513" i="10" l="1"/>
  <c r="R514" i="10" s="1"/>
  <c r="V512" i="10"/>
  <c r="X512" i="10" s="1"/>
  <c r="Z512" i="10" s="1"/>
  <c r="U512" i="10"/>
  <c r="W512" i="10" s="1"/>
  <c r="Y512" i="10" s="1"/>
  <c r="AI511" i="10"/>
  <c r="AB512" i="10" l="1"/>
  <c r="AD512" i="10" s="1"/>
  <c r="AA512" i="10"/>
  <c r="AC512" i="10" s="1"/>
  <c r="AE512" i="10" l="1"/>
  <c r="AF512" i="10"/>
  <c r="AG512" i="10" s="1"/>
  <c r="AH512" i="10" l="1"/>
  <c r="AJ512" i="10" s="1"/>
  <c r="T513" i="10"/>
  <c r="S514" i="10" l="1"/>
  <c r="R515" i="10" s="1"/>
  <c r="U513" i="10"/>
  <c r="W513" i="10" s="1"/>
  <c r="Y513" i="10" s="1"/>
  <c r="V513" i="10"/>
  <c r="X513" i="10" s="1"/>
  <c r="Z513" i="10" s="1"/>
  <c r="AI512" i="10"/>
  <c r="AB513" i="10" l="1"/>
  <c r="AD513" i="10" s="1"/>
  <c r="AA513" i="10"/>
  <c r="AC513" i="10" s="1"/>
  <c r="AE513" i="10" l="1"/>
  <c r="AF513" i="10"/>
  <c r="AG513" i="10" s="1"/>
  <c r="AH513" i="10" l="1"/>
  <c r="AJ513" i="10" s="1"/>
  <c r="T514" i="10"/>
  <c r="S515" i="10" l="1"/>
  <c r="R516" i="10" s="1"/>
  <c r="U514" i="10"/>
  <c r="W514" i="10" s="1"/>
  <c r="Y514" i="10" s="1"/>
  <c r="V514" i="10"/>
  <c r="X514" i="10" s="1"/>
  <c r="Z514" i="10" s="1"/>
  <c r="AI513" i="10"/>
  <c r="AB514" i="10" l="1"/>
  <c r="AD514" i="10" s="1"/>
  <c r="AA514" i="10"/>
  <c r="AC514" i="10" s="1"/>
  <c r="AE514" i="10" l="1"/>
  <c r="AF514" i="10"/>
  <c r="AG514" i="10" s="1"/>
  <c r="AH514" i="10" l="1"/>
  <c r="AJ514" i="10" s="1"/>
  <c r="T515" i="10"/>
  <c r="S516" i="10" l="1"/>
  <c r="R517" i="10" s="1"/>
  <c r="V515" i="10"/>
  <c r="X515" i="10" s="1"/>
  <c r="Z515" i="10" s="1"/>
  <c r="U515" i="10"/>
  <c r="W515" i="10" s="1"/>
  <c r="Y515" i="10" s="1"/>
  <c r="AI514" i="10"/>
  <c r="AB515" i="10" l="1"/>
  <c r="AD515" i="10" s="1"/>
  <c r="AA515" i="10"/>
  <c r="AC515" i="10" s="1"/>
  <c r="AE515" i="10" l="1"/>
  <c r="AF515" i="10"/>
  <c r="AG515" i="10" s="1"/>
  <c r="AH515" i="10" l="1"/>
  <c r="AJ515" i="10" s="1"/>
  <c r="T516" i="10"/>
  <c r="S517" i="10" l="1"/>
  <c r="R518" i="10" s="1"/>
  <c r="U516" i="10"/>
  <c r="W516" i="10" s="1"/>
  <c r="Y516" i="10" s="1"/>
  <c r="V516" i="10"/>
  <c r="X516" i="10" s="1"/>
  <c r="Z516" i="10" s="1"/>
  <c r="AI515" i="10"/>
  <c r="AB516" i="10" l="1"/>
  <c r="AD516" i="10" s="1"/>
  <c r="AA516" i="10"/>
  <c r="AC516" i="10" s="1"/>
  <c r="AF516" i="10" l="1"/>
  <c r="AG516" i="10" s="1"/>
  <c r="AE516" i="10"/>
  <c r="AH516" i="10" l="1"/>
  <c r="AJ516" i="10" s="1"/>
  <c r="T517" i="10"/>
  <c r="S518" i="10" l="1"/>
  <c r="R519" i="10" s="1"/>
  <c r="V517" i="10"/>
  <c r="X517" i="10" s="1"/>
  <c r="Z517" i="10" s="1"/>
  <c r="U517" i="10"/>
  <c r="W517" i="10" s="1"/>
  <c r="Y517" i="10" s="1"/>
  <c r="AI516" i="10"/>
  <c r="AB517" i="10" l="1"/>
  <c r="AD517" i="10" s="1"/>
  <c r="AA517" i="10"/>
  <c r="AC517" i="10" s="1"/>
  <c r="AE517" i="10" l="1"/>
  <c r="AF517" i="10"/>
  <c r="AG517" i="10" s="1"/>
  <c r="AH517" i="10" l="1"/>
  <c r="AJ517" i="10" s="1"/>
  <c r="T518" i="10"/>
  <c r="S519" i="10" l="1"/>
  <c r="R520" i="10" s="1"/>
  <c r="U518" i="10"/>
  <c r="W518" i="10" s="1"/>
  <c r="Y518" i="10" s="1"/>
  <c r="V518" i="10"/>
  <c r="X518" i="10" s="1"/>
  <c r="Z518" i="10" s="1"/>
  <c r="AI517" i="10"/>
  <c r="AB518" i="10" l="1"/>
  <c r="AD518" i="10" s="1"/>
  <c r="AA518" i="10"/>
  <c r="AC518" i="10" s="1"/>
  <c r="AE518" i="10" l="1"/>
  <c r="AF518" i="10"/>
  <c r="AG518" i="10" s="1"/>
  <c r="AH518" i="10" l="1"/>
  <c r="AJ518" i="10" s="1"/>
  <c r="T519" i="10"/>
  <c r="S520" i="10" l="1"/>
  <c r="R521" i="10" s="1"/>
  <c r="V519" i="10"/>
  <c r="X519" i="10" s="1"/>
  <c r="Z519" i="10" s="1"/>
  <c r="U519" i="10"/>
  <c r="W519" i="10" s="1"/>
  <c r="Y519" i="10" s="1"/>
  <c r="AI518" i="10"/>
  <c r="AB519" i="10" l="1"/>
  <c r="AD519" i="10" s="1"/>
  <c r="AA519" i="10"/>
  <c r="AC519" i="10" s="1"/>
  <c r="AE519" i="10" l="1"/>
  <c r="AF519" i="10"/>
  <c r="AG519" i="10" s="1"/>
  <c r="AH519" i="10" l="1"/>
  <c r="AJ519" i="10" s="1"/>
  <c r="T520" i="10"/>
  <c r="S521" i="10" l="1"/>
  <c r="R522" i="10" s="1"/>
  <c r="AI519" i="10"/>
  <c r="V520" i="10"/>
  <c r="X520" i="10" s="1"/>
  <c r="Z520" i="10" s="1"/>
  <c r="U520" i="10"/>
  <c r="W520" i="10" s="1"/>
  <c r="Y520" i="10" s="1"/>
  <c r="AB520" i="10" l="1"/>
  <c r="AD520" i="10" s="1"/>
  <c r="AA520" i="10"/>
  <c r="AC520" i="10" s="1"/>
  <c r="AF520" i="10" l="1"/>
  <c r="AG520" i="10" s="1"/>
  <c r="AE520" i="10"/>
  <c r="AH520" i="10" l="1"/>
  <c r="AJ520" i="10" s="1"/>
  <c r="T521" i="10"/>
  <c r="S522" i="10" l="1"/>
  <c r="R523" i="10" s="1"/>
  <c r="AI520" i="10"/>
  <c r="V521" i="10"/>
  <c r="X521" i="10" s="1"/>
  <c r="Z521" i="10" s="1"/>
  <c r="U521" i="10"/>
  <c r="W521" i="10" s="1"/>
  <c r="Y521" i="10" s="1"/>
  <c r="AB521" i="10" l="1"/>
  <c r="AD521" i="10" s="1"/>
  <c r="AA521" i="10"/>
  <c r="AC521" i="10" s="1"/>
  <c r="AE521" i="10" l="1"/>
  <c r="AF521" i="10"/>
  <c r="AG521" i="10" s="1"/>
  <c r="AH521" i="10" l="1"/>
  <c r="AJ521" i="10" s="1"/>
  <c r="T522" i="10"/>
  <c r="S523" i="10" l="1"/>
  <c r="R524" i="10" s="1"/>
  <c r="U522" i="10"/>
  <c r="W522" i="10" s="1"/>
  <c r="Y522" i="10" s="1"/>
  <c r="V522" i="10"/>
  <c r="X522" i="10" s="1"/>
  <c r="Z522" i="10" s="1"/>
  <c r="AI521" i="10"/>
  <c r="AB522" i="10" l="1"/>
  <c r="AD522" i="10" s="1"/>
  <c r="AA522" i="10"/>
  <c r="AC522" i="10" s="1"/>
  <c r="AE522" i="10" l="1"/>
  <c r="AF522" i="10"/>
  <c r="AG522" i="10" s="1"/>
  <c r="AH522" i="10" l="1"/>
  <c r="AJ522" i="10" s="1"/>
  <c r="T523" i="10"/>
  <c r="S524" i="10" l="1"/>
  <c r="R525" i="10" s="1"/>
  <c r="V523" i="10"/>
  <c r="X523" i="10" s="1"/>
  <c r="Z523" i="10" s="1"/>
  <c r="U523" i="10"/>
  <c r="W523" i="10" s="1"/>
  <c r="Y523" i="10" s="1"/>
  <c r="AI522" i="10"/>
  <c r="AB523" i="10" l="1"/>
  <c r="AD523" i="10" s="1"/>
  <c r="AA523" i="10"/>
  <c r="AC523" i="10" s="1"/>
  <c r="AE523" i="10" l="1"/>
  <c r="AF523" i="10"/>
  <c r="AG523" i="10" s="1"/>
  <c r="AH523" i="10" l="1"/>
  <c r="AJ523" i="10" s="1"/>
  <c r="T524" i="10"/>
  <c r="S525" i="10" l="1"/>
  <c r="R526" i="10" s="1"/>
  <c r="U524" i="10"/>
  <c r="W524" i="10" s="1"/>
  <c r="Y524" i="10" s="1"/>
  <c r="V524" i="10"/>
  <c r="X524" i="10" s="1"/>
  <c r="Z524" i="10" s="1"/>
  <c r="AI523" i="10"/>
  <c r="AB524" i="10" l="1"/>
  <c r="AD524" i="10" s="1"/>
  <c r="AA524" i="10"/>
  <c r="AC524" i="10" s="1"/>
  <c r="AE524" i="10" l="1"/>
  <c r="AF524" i="10"/>
  <c r="AG524" i="10" s="1"/>
  <c r="AH524" i="10" l="1"/>
  <c r="AJ524" i="10" s="1"/>
  <c r="T525" i="10"/>
  <c r="S526" i="10" l="1"/>
  <c r="R527" i="10" s="1"/>
  <c r="U525" i="10"/>
  <c r="W525" i="10" s="1"/>
  <c r="Y525" i="10" s="1"/>
  <c r="V525" i="10"/>
  <c r="X525" i="10" s="1"/>
  <c r="Z525" i="10" s="1"/>
  <c r="AI524" i="10"/>
  <c r="AB525" i="10" l="1"/>
  <c r="AD525" i="10" s="1"/>
  <c r="AA525" i="10"/>
  <c r="AC525" i="10" s="1"/>
  <c r="AE525" i="10" l="1"/>
  <c r="AF525" i="10"/>
  <c r="AG525" i="10" s="1"/>
  <c r="AH525" i="10" l="1"/>
  <c r="AJ525" i="10" s="1"/>
  <c r="T526" i="10"/>
  <c r="S527" i="10" l="1"/>
  <c r="R528" i="10" s="1"/>
  <c r="AI525" i="10"/>
  <c r="V526" i="10"/>
  <c r="X526" i="10" s="1"/>
  <c r="Z526" i="10" s="1"/>
  <c r="U526" i="10"/>
  <c r="W526" i="10" s="1"/>
  <c r="Y526" i="10" s="1"/>
  <c r="AB526" i="10" l="1"/>
  <c r="AD526" i="10" s="1"/>
  <c r="AA526" i="10"/>
  <c r="AC526" i="10" s="1"/>
  <c r="AE526" i="10" l="1"/>
  <c r="AF526" i="10"/>
  <c r="AG526" i="10" s="1"/>
  <c r="AH526" i="10" l="1"/>
  <c r="AJ526" i="10" s="1"/>
  <c r="T527" i="10"/>
  <c r="S528" i="10" l="1"/>
  <c r="R529" i="10" s="1"/>
  <c r="U527" i="10"/>
  <c r="W527" i="10" s="1"/>
  <c r="Y527" i="10" s="1"/>
  <c r="V527" i="10"/>
  <c r="X527" i="10" s="1"/>
  <c r="Z527" i="10" s="1"/>
  <c r="AI526" i="10"/>
  <c r="AB527" i="10" l="1"/>
  <c r="AD527" i="10" s="1"/>
  <c r="AA527" i="10"/>
  <c r="AC527" i="10" s="1"/>
  <c r="AF527" i="10" l="1"/>
  <c r="AG527" i="10" s="1"/>
  <c r="AE527" i="10"/>
  <c r="AH527" i="10" l="1"/>
  <c r="AJ527" i="10" s="1"/>
  <c r="T528" i="10"/>
  <c r="S529" i="10" l="1"/>
  <c r="R530" i="10" s="1"/>
  <c r="V528" i="10"/>
  <c r="X528" i="10" s="1"/>
  <c r="Z528" i="10" s="1"/>
  <c r="U528" i="10"/>
  <c r="W528" i="10" s="1"/>
  <c r="Y528" i="10" s="1"/>
  <c r="AI527" i="10"/>
  <c r="AB528" i="10" l="1"/>
  <c r="AD528" i="10" s="1"/>
  <c r="AA528" i="10"/>
  <c r="AC528" i="10" s="1"/>
  <c r="AE528" i="10" l="1"/>
  <c r="AF528" i="10"/>
  <c r="AG528" i="10" s="1"/>
  <c r="AH528" i="10" l="1"/>
  <c r="AJ528" i="10" s="1"/>
  <c r="T529" i="10"/>
  <c r="S530" i="10" l="1"/>
  <c r="R531" i="10" s="1"/>
  <c r="V529" i="10"/>
  <c r="X529" i="10" s="1"/>
  <c r="Z529" i="10" s="1"/>
  <c r="U529" i="10"/>
  <c r="W529" i="10" s="1"/>
  <c r="Y529" i="10" s="1"/>
  <c r="AI528" i="10"/>
  <c r="AB529" i="10" l="1"/>
  <c r="AD529" i="10" s="1"/>
  <c r="AA529" i="10"/>
  <c r="AC529" i="10" s="1"/>
  <c r="AE529" i="10" l="1"/>
  <c r="AF529" i="10"/>
  <c r="AG529" i="10" s="1"/>
  <c r="AH529" i="10" l="1"/>
  <c r="AJ529" i="10" s="1"/>
  <c r="T530" i="10"/>
  <c r="S531" i="10" l="1"/>
  <c r="R532" i="10" s="1"/>
  <c r="AI529" i="10"/>
  <c r="V530" i="10"/>
  <c r="X530" i="10" s="1"/>
  <c r="Z530" i="10" s="1"/>
  <c r="U530" i="10"/>
  <c r="W530" i="10" s="1"/>
  <c r="Y530" i="10" s="1"/>
  <c r="AB530" i="10" l="1"/>
  <c r="AD530" i="10" s="1"/>
  <c r="AA530" i="10"/>
  <c r="AC530" i="10" s="1"/>
  <c r="AF530" i="10" l="1"/>
  <c r="AG530" i="10" s="1"/>
  <c r="AE530" i="10"/>
  <c r="AH530" i="10" l="1"/>
  <c r="AJ530" i="10" s="1"/>
  <c r="T531" i="10"/>
  <c r="S532" i="10" l="1"/>
  <c r="R533" i="10" s="1"/>
  <c r="V531" i="10"/>
  <c r="X531" i="10" s="1"/>
  <c r="Z531" i="10" s="1"/>
  <c r="U531" i="10"/>
  <c r="W531" i="10" s="1"/>
  <c r="Y531" i="10" s="1"/>
  <c r="AI530" i="10"/>
  <c r="AB531" i="10" l="1"/>
  <c r="AD531" i="10" s="1"/>
  <c r="AA531" i="10"/>
  <c r="AC531" i="10" s="1"/>
  <c r="AF531" i="10" l="1"/>
  <c r="AG531" i="10" s="1"/>
  <c r="AE531" i="10"/>
  <c r="AH531" i="10" l="1"/>
  <c r="AJ531" i="10" s="1"/>
  <c r="T532" i="10"/>
  <c r="S533" i="10" l="1"/>
  <c r="R534" i="10" s="1"/>
  <c r="U532" i="10"/>
  <c r="W532" i="10" s="1"/>
  <c r="Y532" i="10" s="1"/>
  <c r="V532" i="10"/>
  <c r="X532" i="10" s="1"/>
  <c r="Z532" i="10" s="1"/>
  <c r="AI531" i="10"/>
  <c r="AB532" i="10" l="1"/>
  <c r="AD532" i="10" s="1"/>
  <c r="AA532" i="10"/>
  <c r="AC532" i="10" s="1"/>
  <c r="AF532" i="10" l="1"/>
  <c r="AG532" i="10" s="1"/>
  <c r="AE532" i="10"/>
  <c r="T533" i="10" l="1"/>
  <c r="AH532" i="10"/>
  <c r="AJ532" i="10" s="1"/>
  <c r="S534" i="10" l="1"/>
  <c r="R535" i="10" s="1"/>
  <c r="U533" i="10"/>
  <c r="W533" i="10" s="1"/>
  <c r="Y533" i="10" s="1"/>
  <c r="V533" i="10"/>
  <c r="X533" i="10" s="1"/>
  <c r="Z533" i="10" s="1"/>
  <c r="AI532" i="10"/>
  <c r="AB533" i="10" l="1"/>
  <c r="AD533" i="10" s="1"/>
  <c r="AA533" i="10"/>
  <c r="AC533" i="10" s="1"/>
  <c r="AE533" i="10" l="1"/>
  <c r="AF533" i="10"/>
  <c r="AG533" i="10" s="1"/>
  <c r="AH533" i="10" l="1"/>
  <c r="AJ533" i="10" s="1"/>
  <c r="T534" i="10"/>
  <c r="S535" i="10" l="1"/>
  <c r="R536" i="10" s="1"/>
  <c r="V534" i="10"/>
  <c r="X534" i="10" s="1"/>
  <c r="Z534" i="10" s="1"/>
  <c r="U534" i="10"/>
  <c r="W534" i="10" s="1"/>
  <c r="Y534" i="10" s="1"/>
  <c r="AI533" i="10"/>
  <c r="AB534" i="10" l="1"/>
  <c r="AD534" i="10" s="1"/>
  <c r="AA534" i="10"/>
  <c r="AC534" i="10" s="1"/>
  <c r="AF534" i="10" l="1"/>
  <c r="AG534" i="10" s="1"/>
  <c r="AE534" i="10"/>
  <c r="T535" i="10" l="1"/>
  <c r="AH534" i="10"/>
  <c r="AJ534" i="10" s="1"/>
  <c r="S536" i="10" l="1"/>
  <c r="R537" i="10" s="1"/>
  <c r="V535" i="10"/>
  <c r="X535" i="10" s="1"/>
  <c r="Z535" i="10" s="1"/>
  <c r="U535" i="10"/>
  <c r="W535" i="10" s="1"/>
  <c r="Y535" i="10" s="1"/>
  <c r="AI534" i="10"/>
  <c r="AB535" i="10" l="1"/>
  <c r="AD535" i="10" s="1"/>
  <c r="AA535" i="10"/>
  <c r="AC535" i="10" s="1"/>
  <c r="AF535" i="10" l="1"/>
  <c r="AG535" i="10" s="1"/>
  <c r="AE535" i="10"/>
  <c r="AH535" i="10" l="1"/>
  <c r="AJ535" i="10" s="1"/>
  <c r="T536" i="10"/>
  <c r="S537" i="10" l="1"/>
  <c r="R538" i="10" s="1"/>
  <c r="AI535" i="10"/>
  <c r="V536" i="10"/>
  <c r="X536" i="10" s="1"/>
  <c r="Z536" i="10" s="1"/>
  <c r="U536" i="10"/>
  <c r="W536" i="10" s="1"/>
  <c r="Y536" i="10" s="1"/>
  <c r="AB536" i="10" l="1"/>
  <c r="AD536" i="10" s="1"/>
  <c r="AA536" i="10"/>
  <c r="AC536" i="10" s="1"/>
  <c r="AE536" i="10" l="1"/>
  <c r="AF536" i="10"/>
  <c r="AG536" i="10" s="1"/>
  <c r="AH536" i="10" l="1"/>
  <c r="AJ536" i="10" s="1"/>
  <c r="T537" i="10"/>
  <c r="S538" i="10" l="1"/>
  <c r="R539" i="10" s="1"/>
  <c r="V537" i="10"/>
  <c r="X537" i="10" s="1"/>
  <c r="Z537" i="10" s="1"/>
  <c r="U537" i="10"/>
  <c r="W537" i="10" s="1"/>
  <c r="Y537" i="10" s="1"/>
  <c r="AI536" i="10"/>
  <c r="AB537" i="10" l="1"/>
  <c r="AD537" i="10" s="1"/>
  <c r="AA537" i="10"/>
  <c r="AC537" i="10" s="1"/>
  <c r="AF537" i="10" l="1"/>
  <c r="AG537" i="10" s="1"/>
  <c r="AE537" i="10"/>
  <c r="AH537" i="10" l="1"/>
  <c r="AJ537" i="10" s="1"/>
  <c r="T538" i="10"/>
  <c r="S539" i="10" l="1"/>
  <c r="R540" i="10" s="1"/>
  <c r="V538" i="10"/>
  <c r="X538" i="10" s="1"/>
  <c r="Z538" i="10" s="1"/>
  <c r="U538" i="10"/>
  <c r="W538" i="10" s="1"/>
  <c r="Y538" i="10" s="1"/>
  <c r="AI537" i="10"/>
  <c r="AB538" i="10" l="1"/>
  <c r="AD538" i="10" s="1"/>
  <c r="AA538" i="10"/>
  <c r="AC538" i="10" s="1"/>
  <c r="AE538" i="10" l="1"/>
  <c r="AF538" i="10"/>
  <c r="AG538" i="10" s="1"/>
  <c r="AH538" i="10" l="1"/>
  <c r="AJ538" i="10" s="1"/>
  <c r="T539" i="10"/>
  <c r="S540" i="10" l="1"/>
  <c r="R541" i="10" s="1"/>
  <c r="U539" i="10"/>
  <c r="W539" i="10" s="1"/>
  <c r="Y539" i="10" s="1"/>
  <c r="V539" i="10"/>
  <c r="X539" i="10" s="1"/>
  <c r="Z539" i="10" s="1"/>
  <c r="AI538" i="10"/>
  <c r="AB539" i="10" l="1"/>
  <c r="AD539" i="10" s="1"/>
  <c r="AA539" i="10"/>
  <c r="AC539" i="10" s="1"/>
  <c r="AE539" i="10" l="1"/>
  <c r="AF539" i="10"/>
  <c r="AG539" i="10" s="1"/>
  <c r="AH539" i="10" l="1"/>
  <c r="AJ539" i="10" s="1"/>
  <c r="T540" i="10"/>
  <c r="S541" i="10" l="1"/>
  <c r="R542" i="10" s="1"/>
  <c r="V540" i="10"/>
  <c r="X540" i="10" s="1"/>
  <c r="Z540" i="10" s="1"/>
  <c r="U540" i="10"/>
  <c r="W540" i="10" s="1"/>
  <c r="Y540" i="10" s="1"/>
  <c r="AI539" i="10"/>
  <c r="AB540" i="10" l="1"/>
  <c r="AD540" i="10" s="1"/>
  <c r="AA540" i="10"/>
  <c r="AC540" i="10" s="1"/>
  <c r="AE540" i="10" l="1"/>
  <c r="AF540" i="10"/>
  <c r="AG540" i="10" s="1"/>
  <c r="AH540" i="10" l="1"/>
  <c r="AJ540" i="10" s="1"/>
  <c r="T541" i="10"/>
  <c r="S542" i="10" l="1"/>
  <c r="R543" i="10" s="1"/>
  <c r="U541" i="10"/>
  <c r="W541" i="10" s="1"/>
  <c r="Y541" i="10" s="1"/>
  <c r="V541" i="10"/>
  <c r="X541" i="10" s="1"/>
  <c r="Z541" i="10" s="1"/>
  <c r="AI540" i="10"/>
  <c r="AB541" i="10" l="1"/>
  <c r="AD541" i="10" s="1"/>
  <c r="AA541" i="10"/>
  <c r="AC541" i="10" s="1"/>
  <c r="AE541" i="10" l="1"/>
  <c r="AF541" i="10"/>
  <c r="AG541" i="10" s="1"/>
  <c r="AH541" i="10" l="1"/>
  <c r="AJ541" i="10" s="1"/>
  <c r="T542" i="10"/>
  <c r="S543" i="10" l="1"/>
  <c r="R544" i="10" s="1"/>
  <c r="AI541" i="10"/>
  <c r="V542" i="10"/>
  <c r="X542" i="10" s="1"/>
  <c r="Z542" i="10" s="1"/>
  <c r="U542" i="10"/>
  <c r="W542" i="10" s="1"/>
  <c r="Y542" i="10" s="1"/>
  <c r="AB542" i="10" l="1"/>
  <c r="AD542" i="10" s="1"/>
  <c r="AA542" i="10"/>
  <c r="AC542" i="10" s="1"/>
  <c r="AE542" i="10" l="1"/>
  <c r="AF542" i="10"/>
  <c r="AG542" i="10" s="1"/>
  <c r="T543" i="10" l="1"/>
  <c r="AH542" i="10"/>
  <c r="AJ542" i="10" s="1"/>
  <c r="S544" i="10" l="1"/>
  <c r="R545" i="10" s="1"/>
  <c r="AI542" i="10"/>
  <c r="U543" i="10"/>
  <c r="W543" i="10" s="1"/>
  <c r="Y543" i="10" s="1"/>
  <c r="V543" i="10"/>
  <c r="X543" i="10" s="1"/>
  <c r="Z543" i="10" s="1"/>
  <c r="AB543" i="10" l="1"/>
  <c r="AD543" i="10" s="1"/>
  <c r="AA543" i="10"/>
  <c r="AC543" i="10" s="1"/>
  <c r="AF543" i="10" l="1"/>
  <c r="AG543" i="10" s="1"/>
  <c r="AE543" i="10"/>
  <c r="AH543" i="10" l="1"/>
  <c r="AJ543" i="10" s="1"/>
  <c r="T544" i="10"/>
  <c r="S545" i="10" l="1"/>
  <c r="R546" i="10" s="1"/>
  <c r="AI543" i="10"/>
  <c r="U544" i="10"/>
  <c r="W544" i="10" s="1"/>
  <c r="Y544" i="10" s="1"/>
  <c r="V544" i="10"/>
  <c r="X544" i="10" s="1"/>
  <c r="Z544" i="10" s="1"/>
  <c r="AB544" i="10" l="1"/>
  <c r="AD544" i="10" s="1"/>
  <c r="AA544" i="10"/>
  <c r="AC544" i="10" s="1"/>
  <c r="AF544" i="10" l="1"/>
  <c r="AG544" i="10" s="1"/>
  <c r="AE544" i="10"/>
  <c r="AH544" i="10" l="1"/>
  <c r="AJ544" i="10" s="1"/>
  <c r="T545" i="10"/>
  <c r="S546" i="10" l="1"/>
  <c r="R547" i="10" s="1"/>
  <c r="U545" i="10"/>
  <c r="W545" i="10" s="1"/>
  <c r="Y545" i="10" s="1"/>
  <c r="V545" i="10"/>
  <c r="X545" i="10" s="1"/>
  <c r="Z545" i="10" s="1"/>
  <c r="AI544" i="10"/>
  <c r="AB545" i="10" l="1"/>
  <c r="AD545" i="10" s="1"/>
  <c r="AA545" i="10"/>
  <c r="AC545" i="10" s="1"/>
  <c r="AE545" i="10" l="1"/>
  <c r="AF545" i="10"/>
  <c r="AG545" i="10" s="1"/>
  <c r="AH545" i="10" l="1"/>
  <c r="AJ545" i="10" s="1"/>
  <c r="T546" i="10"/>
  <c r="S547" i="10" l="1"/>
  <c r="R548" i="10" s="1"/>
  <c r="V546" i="10"/>
  <c r="X546" i="10" s="1"/>
  <c r="Z546" i="10" s="1"/>
  <c r="U546" i="10"/>
  <c r="W546" i="10" s="1"/>
  <c r="Y546" i="10" s="1"/>
  <c r="AI545" i="10"/>
  <c r="AB546" i="10" l="1"/>
  <c r="AD546" i="10" s="1"/>
  <c r="AA546" i="10"/>
  <c r="AC546" i="10" s="1"/>
  <c r="AE546" i="10" l="1"/>
  <c r="AF546" i="10"/>
  <c r="AG546" i="10" s="1"/>
  <c r="T547" i="10" l="1"/>
  <c r="AH546" i="10"/>
  <c r="AJ546" i="10" s="1"/>
  <c r="S548" i="10" l="1"/>
  <c r="R549" i="10" s="1"/>
  <c r="AI546" i="10"/>
  <c r="V547" i="10"/>
  <c r="X547" i="10" s="1"/>
  <c r="Z547" i="10" s="1"/>
  <c r="U547" i="10"/>
  <c r="W547" i="10" s="1"/>
  <c r="Y547" i="10" s="1"/>
  <c r="AB547" i="10" l="1"/>
  <c r="AD547" i="10" s="1"/>
  <c r="AA547" i="10"/>
  <c r="AC547" i="10" s="1"/>
  <c r="AF547" i="10" l="1"/>
  <c r="AG547" i="10" s="1"/>
  <c r="AE547" i="10"/>
  <c r="T548" i="10" l="1"/>
  <c r="AH547" i="10"/>
  <c r="AJ547" i="10" s="1"/>
  <c r="S549" i="10" l="1"/>
  <c r="R550" i="10" s="1"/>
  <c r="AI547" i="10"/>
  <c r="U548" i="10"/>
  <c r="W548" i="10" s="1"/>
  <c r="Y548" i="10" s="1"/>
  <c r="V548" i="10"/>
  <c r="X548" i="10" s="1"/>
  <c r="Z548" i="10" s="1"/>
  <c r="AB548" i="10" l="1"/>
  <c r="AD548" i="10" s="1"/>
  <c r="AA548" i="10"/>
  <c r="AC548" i="10" s="1"/>
  <c r="AE548" i="10" l="1"/>
  <c r="AF548" i="10"/>
  <c r="AG548" i="10" s="1"/>
  <c r="T549" i="10" l="1"/>
  <c r="AH548" i="10"/>
  <c r="AJ548" i="10" s="1"/>
  <c r="S550" i="10" l="1"/>
  <c r="R551" i="10" s="1"/>
  <c r="U549" i="10"/>
  <c r="W549" i="10" s="1"/>
  <c r="Y549" i="10" s="1"/>
  <c r="V549" i="10"/>
  <c r="X549" i="10" s="1"/>
  <c r="Z549" i="10" s="1"/>
  <c r="AI548" i="10"/>
  <c r="AB549" i="10" l="1"/>
  <c r="AD549" i="10" s="1"/>
  <c r="AA549" i="10"/>
  <c r="AC549" i="10" s="1"/>
  <c r="AE549" i="10" l="1"/>
  <c r="AF549" i="10"/>
  <c r="AG549" i="10" s="1"/>
  <c r="T550" i="10" l="1"/>
  <c r="AH549" i="10"/>
  <c r="AJ549" i="10" s="1"/>
  <c r="V550" i="10" l="1"/>
  <c r="X550" i="10" s="1"/>
  <c r="Z550" i="10" s="1"/>
  <c r="U550" i="10"/>
  <c r="W550" i="10" s="1"/>
  <c r="Y550" i="10" s="1"/>
  <c r="S551" i="10"/>
  <c r="R552" i="10" s="1"/>
  <c r="AI549" i="10"/>
  <c r="AB550" i="10" l="1"/>
  <c r="AD550" i="10" s="1"/>
  <c r="AA550" i="10"/>
  <c r="AC550" i="10" s="1"/>
  <c r="AE550" i="10" l="1"/>
  <c r="AF550" i="10"/>
  <c r="AG550" i="10" s="1"/>
  <c r="T551" i="10" s="1"/>
  <c r="AH550" i="10" l="1"/>
  <c r="S552" i="10"/>
  <c r="R553" i="10" s="1"/>
  <c r="U551" i="10"/>
  <c r="W551" i="10" s="1"/>
  <c r="Y551" i="10" s="1"/>
  <c r="V551" i="10"/>
  <c r="X551" i="10" s="1"/>
  <c r="Z551" i="10" s="1"/>
  <c r="AJ550" i="10" l="1"/>
  <c r="AI550" i="10" s="1"/>
  <c r="AB551" i="10"/>
  <c r="AD551" i="10" s="1"/>
  <c r="AA551" i="10"/>
  <c r="AC551" i="10" s="1"/>
  <c r="AF551" i="10" l="1"/>
  <c r="AG551" i="10" s="1"/>
  <c r="AE551" i="10"/>
  <c r="T552" i="10" l="1"/>
  <c r="AH551" i="10"/>
  <c r="AJ551" i="10" s="1"/>
  <c r="U552" i="10" l="1"/>
  <c r="W552" i="10" s="1"/>
  <c r="Y552" i="10" s="1"/>
  <c r="V552" i="10"/>
  <c r="X552" i="10" s="1"/>
  <c r="Z552" i="10" s="1"/>
  <c r="S553" i="10"/>
  <c r="R554" i="10" s="1"/>
  <c r="AI551" i="10"/>
  <c r="AB552" i="10" l="1"/>
  <c r="AD552" i="10" s="1"/>
  <c r="AA552" i="10"/>
  <c r="AC552" i="10" s="1"/>
  <c r="AE552" i="10" l="1"/>
  <c r="AF552" i="10"/>
  <c r="AG552" i="10" s="1"/>
  <c r="AH552" i="10" s="1"/>
  <c r="AJ552" i="10" s="1"/>
  <c r="T553" i="10" l="1"/>
  <c r="V553" i="10" s="1"/>
  <c r="X553" i="10" s="1"/>
  <c r="Z553" i="10" s="1"/>
  <c r="AI552" i="10"/>
  <c r="S554" i="10" l="1"/>
  <c r="R555" i="10" s="1"/>
  <c r="U553" i="10"/>
  <c r="W553" i="10" s="1"/>
  <c r="Y553" i="10" s="1"/>
  <c r="AB553" i="10"/>
  <c r="AD553" i="10" s="1"/>
  <c r="AA553" i="10" l="1"/>
  <c r="AC553" i="10" s="1"/>
  <c r="AE553" i="10" s="1"/>
  <c r="AF553" i="10" l="1"/>
  <c r="AG553" i="10" s="1"/>
  <c r="T554" i="10" s="1"/>
  <c r="AH553" i="10" l="1"/>
  <c r="AJ553" i="10" s="1"/>
  <c r="S555" i="10"/>
  <c r="R556" i="10" s="1"/>
  <c r="U554" i="10"/>
  <c r="W554" i="10" s="1"/>
  <c r="Y554" i="10" s="1"/>
  <c r="V554" i="10"/>
  <c r="X554" i="10" s="1"/>
  <c r="Z554" i="10" s="1"/>
  <c r="AI553" i="10" l="1"/>
  <c r="AB554" i="10"/>
  <c r="AD554" i="10" s="1"/>
  <c r="AA554" i="10"/>
  <c r="AC554" i="10" s="1"/>
  <c r="AF554" i="10" l="1"/>
  <c r="AG554" i="10" s="1"/>
  <c r="AE554" i="10"/>
  <c r="AH554" i="10" l="1"/>
  <c r="AJ554" i="10" s="1"/>
  <c r="T555" i="10"/>
  <c r="S556" i="10" l="1"/>
  <c r="R557" i="10" s="1"/>
  <c r="AI554" i="10"/>
  <c r="U555" i="10"/>
  <c r="W555" i="10" s="1"/>
  <c r="Y555" i="10" s="1"/>
  <c r="V555" i="10"/>
  <c r="X555" i="10" s="1"/>
  <c r="Z555" i="10" s="1"/>
  <c r="AB555" i="10" l="1"/>
  <c r="AD555" i="10" s="1"/>
  <c r="AA555" i="10"/>
  <c r="AC555" i="10" s="1"/>
  <c r="AE555" i="10" l="1"/>
  <c r="AF555" i="10"/>
  <c r="AG555" i="10" s="1"/>
  <c r="T556" i="10" l="1"/>
  <c r="U556" i="10" s="1"/>
  <c r="W556" i="10" s="1"/>
  <c r="Y556" i="10" s="1"/>
  <c r="AH555" i="10"/>
  <c r="AJ555" i="10" s="1"/>
  <c r="AI555" i="10" s="1"/>
  <c r="V556" i="10" l="1"/>
  <c r="X556" i="10" s="1"/>
  <c r="Z556" i="10" s="1"/>
  <c r="S557" i="10"/>
  <c r="R558" i="10" s="1"/>
  <c r="AA556" i="10"/>
  <c r="AC556" i="10" s="1"/>
  <c r="AB556" i="10" l="1"/>
  <c r="AD556" i="10" s="1"/>
  <c r="AF556" i="10" s="1"/>
  <c r="AG556" i="10" s="1"/>
  <c r="AE556" i="10" l="1"/>
  <c r="AH556" i="10"/>
  <c r="AJ556" i="10" s="1"/>
  <c r="T557" i="10"/>
  <c r="S558" i="10" l="1"/>
  <c r="R559" i="10" s="1"/>
  <c r="U557" i="10"/>
  <c r="W557" i="10" s="1"/>
  <c r="Y557" i="10" s="1"/>
  <c r="V557" i="10"/>
  <c r="X557" i="10" s="1"/>
  <c r="Z557" i="10" s="1"/>
  <c r="AI556" i="10"/>
  <c r="AB557" i="10" l="1"/>
  <c r="AD557" i="10" s="1"/>
  <c r="AA557" i="10"/>
  <c r="AC557" i="10" s="1"/>
  <c r="AE557" i="10" l="1"/>
  <c r="AF557" i="10"/>
  <c r="AG557" i="10" s="1"/>
  <c r="T558" i="10" l="1"/>
  <c r="AH557" i="10"/>
  <c r="AJ557" i="10" s="1"/>
  <c r="S559" i="10" l="1"/>
  <c r="R560" i="10" s="1"/>
  <c r="AI557" i="10"/>
  <c r="U558" i="10"/>
  <c r="W558" i="10" s="1"/>
  <c r="Y558" i="10" s="1"/>
  <c r="V558" i="10"/>
  <c r="X558" i="10" s="1"/>
  <c r="Z558" i="10" s="1"/>
  <c r="AB558" i="10" l="1"/>
  <c r="AD558" i="10" s="1"/>
  <c r="AA558" i="10"/>
  <c r="AC558" i="10" s="1"/>
  <c r="AE558" i="10" l="1"/>
  <c r="AF558" i="10"/>
  <c r="AG558" i="10" s="1"/>
  <c r="AH558" i="10" l="1"/>
  <c r="AJ558" i="10" s="1"/>
  <c r="T559" i="10"/>
  <c r="S560" i="10" l="1"/>
  <c r="R561" i="10" s="1"/>
  <c r="U559" i="10"/>
  <c r="W559" i="10" s="1"/>
  <c r="Y559" i="10" s="1"/>
  <c r="V559" i="10"/>
  <c r="X559" i="10" s="1"/>
  <c r="Z559" i="10" s="1"/>
  <c r="AI558" i="10"/>
  <c r="AB559" i="10" l="1"/>
  <c r="AD559" i="10" s="1"/>
  <c r="AA559" i="10"/>
  <c r="AC559" i="10" s="1"/>
  <c r="AF559" i="10" l="1"/>
  <c r="AG559" i="10" s="1"/>
  <c r="AE559" i="10"/>
  <c r="AH559" i="10" l="1"/>
  <c r="AJ559" i="10" s="1"/>
  <c r="T560" i="10"/>
  <c r="S561" i="10" l="1"/>
  <c r="R562" i="10" s="1"/>
  <c r="AI559" i="10"/>
  <c r="V560" i="10"/>
  <c r="X560" i="10" s="1"/>
  <c r="Z560" i="10" s="1"/>
  <c r="U560" i="10"/>
  <c r="W560" i="10" s="1"/>
  <c r="Y560" i="10" s="1"/>
  <c r="AB560" i="10" l="1"/>
  <c r="AD560" i="10" s="1"/>
  <c r="AA560" i="10"/>
  <c r="AC560" i="10" s="1"/>
  <c r="AF560" i="10" l="1"/>
  <c r="AG560" i="10" s="1"/>
  <c r="AE560" i="10"/>
  <c r="AH560" i="10" l="1"/>
  <c r="AJ560" i="10" s="1"/>
  <c r="T561" i="10"/>
  <c r="S562" i="10" l="1"/>
  <c r="R563" i="10" s="1"/>
  <c r="U561" i="10"/>
  <c r="W561" i="10" s="1"/>
  <c r="Y561" i="10" s="1"/>
  <c r="V561" i="10"/>
  <c r="X561" i="10" s="1"/>
  <c r="Z561" i="10" s="1"/>
  <c r="AI560" i="10"/>
  <c r="AB561" i="10" l="1"/>
  <c r="AD561" i="10" s="1"/>
  <c r="AA561" i="10"/>
  <c r="AC561" i="10" s="1"/>
  <c r="AF561" i="10" l="1"/>
  <c r="AG561" i="10" s="1"/>
  <c r="AE561" i="10"/>
  <c r="AH561" i="10" l="1"/>
  <c r="AJ561" i="10" s="1"/>
  <c r="T562" i="10"/>
  <c r="S563" i="10" l="1"/>
  <c r="R564" i="10" s="1"/>
  <c r="V562" i="10"/>
  <c r="X562" i="10" s="1"/>
  <c r="Z562" i="10" s="1"/>
  <c r="U562" i="10"/>
  <c r="W562" i="10" s="1"/>
  <c r="Y562" i="10" s="1"/>
  <c r="AI561" i="10"/>
  <c r="AB562" i="10" l="1"/>
  <c r="AD562" i="10" s="1"/>
  <c r="AA562" i="10"/>
  <c r="AC562" i="10" s="1"/>
  <c r="AF562" i="10" l="1"/>
  <c r="AG562" i="10" s="1"/>
  <c r="AE562" i="10"/>
  <c r="AH562" i="10" l="1"/>
  <c r="AJ562" i="10" s="1"/>
  <c r="T563" i="10"/>
  <c r="S564" i="10" l="1"/>
  <c r="R565" i="10" s="1"/>
  <c r="U563" i="10"/>
  <c r="W563" i="10" s="1"/>
  <c r="Y563" i="10" s="1"/>
  <c r="V563" i="10"/>
  <c r="X563" i="10" s="1"/>
  <c r="Z563" i="10" s="1"/>
  <c r="AI562" i="10"/>
  <c r="AB563" i="10" l="1"/>
  <c r="AD563" i="10" s="1"/>
  <c r="AA563" i="10"/>
  <c r="AC563" i="10" s="1"/>
  <c r="AF563" i="10" l="1"/>
  <c r="AG563" i="10" s="1"/>
  <c r="AE563" i="10"/>
  <c r="T564" i="10" l="1"/>
  <c r="AH563" i="10"/>
  <c r="AJ563" i="10" s="1"/>
  <c r="S565" i="10" l="1"/>
  <c r="R566" i="10" s="1"/>
  <c r="AI563" i="10"/>
  <c r="U564" i="10"/>
  <c r="W564" i="10" s="1"/>
  <c r="Y564" i="10" s="1"/>
  <c r="V564" i="10"/>
  <c r="X564" i="10" s="1"/>
  <c r="Z564" i="10" s="1"/>
  <c r="AB564" i="10" l="1"/>
  <c r="AD564" i="10" s="1"/>
  <c r="AA564" i="10"/>
  <c r="AC564" i="10" s="1"/>
  <c r="AF564" i="10" l="1"/>
  <c r="AG564" i="10" s="1"/>
  <c r="AE564" i="10"/>
  <c r="AH564" i="10" l="1"/>
  <c r="AJ564" i="10" s="1"/>
  <c r="T565" i="10"/>
  <c r="S566" i="10" l="1"/>
  <c r="R567" i="10" s="1"/>
  <c r="AI564" i="10"/>
  <c r="U565" i="10"/>
  <c r="W565" i="10" s="1"/>
  <c r="Y565" i="10" s="1"/>
  <c r="V565" i="10"/>
  <c r="X565" i="10" s="1"/>
  <c r="Z565" i="10" s="1"/>
  <c r="AB565" i="10" l="1"/>
  <c r="AD565" i="10" s="1"/>
  <c r="AA565" i="10"/>
  <c r="AC565" i="10" s="1"/>
  <c r="AF565" i="10" l="1"/>
  <c r="AG565" i="10" s="1"/>
  <c r="AE565" i="10"/>
  <c r="AH565" i="10" l="1"/>
  <c r="AJ565" i="10" s="1"/>
  <c r="T566" i="10"/>
  <c r="S567" i="10" l="1"/>
  <c r="R568" i="10" s="1"/>
  <c r="U566" i="10"/>
  <c r="W566" i="10" s="1"/>
  <c r="Y566" i="10" s="1"/>
  <c r="V566" i="10"/>
  <c r="X566" i="10" s="1"/>
  <c r="Z566" i="10" s="1"/>
  <c r="AI565" i="10"/>
  <c r="AB566" i="10" l="1"/>
  <c r="AD566" i="10" s="1"/>
  <c r="AA566" i="10"/>
  <c r="AC566" i="10" s="1"/>
  <c r="AF566" i="10" l="1"/>
  <c r="AG566" i="10" s="1"/>
  <c r="AE566" i="10"/>
  <c r="AH566" i="10" l="1"/>
  <c r="AJ566" i="10" s="1"/>
  <c r="H11" i="11" s="1"/>
  <c r="T567" i="10"/>
  <c r="S568" i="10" l="1"/>
  <c r="R569" i="10" s="1"/>
  <c r="AI566" i="10"/>
  <c r="G11" i="11" s="1"/>
  <c r="V567" i="10"/>
  <c r="X567" i="10" s="1"/>
  <c r="Z567" i="10" s="1"/>
  <c r="U567" i="10"/>
  <c r="W567" i="10" s="1"/>
  <c r="Y567" i="10" s="1"/>
  <c r="AB567" i="10" l="1"/>
  <c r="AD567" i="10" s="1"/>
  <c r="AA567" i="10"/>
  <c r="AC567" i="10" s="1"/>
  <c r="AF567" i="10" l="1"/>
  <c r="AG567" i="10" s="1"/>
  <c r="AE567" i="10"/>
  <c r="AH567" i="10" l="1"/>
  <c r="AJ567" i="10" s="1"/>
  <c r="T568" i="10"/>
  <c r="S569" i="10" l="1"/>
  <c r="R570" i="10" s="1"/>
  <c r="AI567" i="10"/>
  <c r="U568" i="10"/>
  <c r="W568" i="10" s="1"/>
  <c r="Y568" i="10" s="1"/>
  <c r="V568" i="10"/>
  <c r="X568" i="10" s="1"/>
  <c r="Z568" i="10" s="1"/>
  <c r="AB568" i="10" l="1"/>
  <c r="AD568" i="10" s="1"/>
  <c r="AA568" i="10"/>
  <c r="AC568" i="10" s="1"/>
  <c r="AF568" i="10" l="1"/>
  <c r="AG568" i="10" s="1"/>
  <c r="AE568" i="10"/>
  <c r="AH568" i="10" l="1"/>
  <c r="AJ568" i="10" s="1"/>
  <c r="T569" i="10"/>
  <c r="S570" i="10" l="1"/>
  <c r="R571" i="10" s="1"/>
  <c r="AI568" i="10"/>
  <c r="U569" i="10"/>
  <c r="W569" i="10" s="1"/>
  <c r="Y569" i="10" s="1"/>
  <c r="V569" i="10"/>
  <c r="X569" i="10" s="1"/>
  <c r="Z569" i="10" s="1"/>
  <c r="AB569" i="10" l="1"/>
  <c r="AD569" i="10" s="1"/>
  <c r="AA569" i="10"/>
  <c r="AC569" i="10" s="1"/>
  <c r="AF569" i="10" l="1"/>
  <c r="AG569" i="10" s="1"/>
  <c r="AE569" i="10"/>
  <c r="AH569" i="10" l="1"/>
  <c r="AJ569" i="10" s="1"/>
  <c r="T570" i="10"/>
  <c r="S571" i="10" l="1"/>
  <c r="R572" i="10" s="1"/>
  <c r="U570" i="10"/>
  <c r="W570" i="10" s="1"/>
  <c r="Y570" i="10" s="1"/>
  <c r="V570" i="10"/>
  <c r="X570" i="10" s="1"/>
  <c r="Z570" i="10" s="1"/>
  <c r="AI569" i="10"/>
  <c r="AB570" i="10" l="1"/>
  <c r="AD570" i="10" s="1"/>
  <c r="AA570" i="10"/>
  <c r="AC570" i="10" s="1"/>
  <c r="AF570" i="10" l="1"/>
  <c r="AG570" i="10" s="1"/>
  <c r="AE570" i="10"/>
  <c r="AH570" i="10" l="1"/>
  <c r="AJ570" i="10" s="1"/>
  <c r="T571" i="10"/>
  <c r="S572" i="10" l="1"/>
  <c r="R573" i="10" s="1"/>
  <c r="AI570" i="10"/>
  <c r="U571" i="10"/>
  <c r="W571" i="10" s="1"/>
  <c r="Y571" i="10" s="1"/>
  <c r="V571" i="10"/>
  <c r="X571" i="10" s="1"/>
  <c r="Z571" i="10" s="1"/>
  <c r="AB571" i="10" l="1"/>
  <c r="AD571" i="10" s="1"/>
  <c r="AA571" i="10"/>
  <c r="AC571" i="10" s="1"/>
  <c r="AF571" i="10" l="1"/>
  <c r="AG571" i="10" s="1"/>
  <c r="AE571" i="10"/>
  <c r="AH571" i="10" l="1"/>
  <c r="AJ571" i="10" s="1"/>
  <c r="AI571" i="10" s="1"/>
  <c r="T572" i="10"/>
  <c r="S573" i="10" l="1"/>
  <c r="R574" i="10" s="1"/>
  <c r="V572" i="10"/>
  <c r="X572" i="10" s="1"/>
  <c r="Z572" i="10" s="1"/>
  <c r="U572" i="10"/>
  <c r="W572" i="10" s="1"/>
  <c r="Y572" i="10" s="1"/>
  <c r="AB572" i="10" l="1"/>
  <c r="AD572" i="10" s="1"/>
  <c r="AA572" i="10"/>
  <c r="AC572" i="10" s="1"/>
  <c r="AE572" i="10" l="1"/>
  <c r="AF572" i="10"/>
  <c r="AG572" i="10" s="1"/>
  <c r="AH572" i="10" l="1"/>
  <c r="AJ572" i="10" s="1"/>
  <c r="AI572" i="10" s="1"/>
  <c r="T573" i="10"/>
  <c r="S574" i="10" l="1"/>
  <c r="R575" i="10" s="1"/>
  <c r="U573" i="10"/>
  <c r="W573" i="10" s="1"/>
  <c r="Y573" i="10" s="1"/>
  <c r="V573" i="10"/>
  <c r="X573" i="10" s="1"/>
  <c r="Z573" i="10" s="1"/>
  <c r="AB573" i="10" l="1"/>
  <c r="AD573" i="10" s="1"/>
  <c r="AA573" i="10"/>
  <c r="AC573" i="10" s="1"/>
  <c r="AF573" i="10" l="1"/>
  <c r="AG573" i="10" s="1"/>
  <c r="AE573" i="10"/>
  <c r="AH573" i="10" l="1"/>
  <c r="AJ573" i="10" s="1"/>
  <c r="AI573" i="10" s="1"/>
  <c r="T574" i="10"/>
  <c r="S575" i="10" l="1"/>
  <c r="R576" i="10" s="1"/>
  <c r="V574" i="10"/>
  <c r="X574" i="10" s="1"/>
  <c r="Z574" i="10" s="1"/>
  <c r="U574" i="10"/>
  <c r="W574" i="10" s="1"/>
  <c r="Y574" i="10" s="1"/>
  <c r="AB574" i="10" l="1"/>
  <c r="AD574" i="10" s="1"/>
  <c r="AA574" i="10"/>
  <c r="AC574" i="10" s="1"/>
  <c r="AF574" i="10" l="1"/>
  <c r="AG574" i="10" s="1"/>
  <c r="AE574" i="10"/>
  <c r="AH574" i="10" l="1"/>
  <c r="AJ574" i="10" s="1"/>
  <c r="AI574" i="10" s="1"/>
  <c r="T575" i="10"/>
  <c r="S576" i="10" l="1"/>
  <c r="R577" i="10" s="1"/>
  <c r="U575" i="10"/>
  <c r="W575" i="10" s="1"/>
  <c r="Y575" i="10" s="1"/>
  <c r="V575" i="10"/>
  <c r="X575" i="10" s="1"/>
  <c r="Z575" i="10" s="1"/>
  <c r="AB575" i="10" l="1"/>
  <c r="AD575" i="10" s="1"/>
  <c r="AA575" i="10"/>
  <c r="AC575" i="10" s="1"/>
  <c r="AF575" i="10" l="1"/>
  <c r="AG575" i="10" s="1"/>
  <c r="AE575" i="10"/>
  <c r="AH575" i="10" l="1"/>
  <c r="AJ575" i="10" s="1"/>
  <c r="AI575" i="10" s="1"/>
  <c r="T576" i="10"/>
  <c r="S577" i="10" l="1"/>
  <c r="R578" i="10" s="1"/>
  <c r="V576" i="10"/>
  <c r="X576" i="10" s="1"/>
  <c r="Z576" i="10" s="1"/>
  <c r="U576" i="10"/>
  <c r="W576" i="10" s="1"/>
  <c r="Y576" i="10" s="1"/>
  <c r="AB576" i="10" l="1"/>
  <c r="AD576" i="10" s="1"/>
  <c r="AA576" i="10"/>
  <c r="AC576" i="10" s="1"/>
  <c r="AF576" i="10" l="1"/>
  <c r="AG576" i="10" s="1"/>
  <c r="AE576" i="10"/>
  <c r="AH576" i="10" l="1"/>
  <c r="AJ576" i="10" s="1"/>
  <c r="AI576" i="10" s="1"/>
  <c r="T577" i="10"/>
  <c r="S578" i="10" l="1"/>
  <c r="R579" i="10" s="1"/>
  <c r="V577" i="10"/>
  <c r="X577" i="10" s="1"/>
  <c r="Z577" i="10" s="1"/>
  <c r="U577" i="10"/>
  <c r="W577" i="10" s="1"/>
  <c r="Y577" i="10" s="1"/>
  <c r="AB577" i="10" l="1"/>
  <c r="AD577" i="10" s="1"/>
  <c r="AA577" i="10"/>
  <c r="AC577" i="10" s="1"/>
  <c r="AF577" i="10" l="1"/>
  <c r="AG577" i="10" s="1"/>
  <c r="AE577" i="10"/>
  <c r="AH577" i="10" l="1"/>
  <c r="AJ577" i="10" s="1"/>
  <c r="AI577" i="10" s="1"/>
  <c r="T578" i="10"/>
  <c r="S579" i="10" l="1"/>
  <c r="R580" i="10" s="1"/>
  <c r="U578" i="10"/>
  <c r="W578" i="10" s="1"/>
  <c r="Y578" i="10" s="1"/>
  <c r="V578" i="10"/>
  <c r="X578" i="10" s="1"/>
  <c r="Z578" i="10" s="1"/>
  <c r="AB578" i="10" l="1"/>
  <c r="AD578" i="10" s="1"/>
  <c r="AA578" i="10"/>
  <c r="AC578" i="10" s="1"/>
  <c r="AF578" i="10" l="1"/>
  <c r="AG578" i="10" s="1"/>
  <c r="AE578" i="10"/>
  <c r="AH578" i="10" l="1"/>
  <c r="AJ578" i="10" s="1"/>
  <c r="AI578" i="10" s="1"/>
  <c r="T579" i="10"/>
  <c r="S580" i="10" l="1"/>
  <c r="R581" i="10" s="1"/>
  <c r="V579" i="10"/>
  <c r="X579" i="10" s="1"/>
  <c r="Z579" i="10" s="1"/>
  <c r="U579" i="10"/>
  <c r="W579" i="10" s="1"/>
  <c r="Y579" i="10" s="1"/>
  <c r="AB579" i="10" l="1"/>
  <c r="AD579" i="10" s="1"/>
  <c r="AA579" i="10"/>
  <c r="AC579" i="10" s="1"/>
  <c r="AF579" i="10" l="1"/>
  <c r="AG579" i="10" s="1"/>
  <c r="AE579" i="10"/>
  <c r="T580" i="10" l="1"/>
  <c r="AH579" i="10"/>
  <c r="AJ579" i="10" s="1"/>
  <c r="AI579" i="10" s="1"/>
  <c r="S581" i="10" l="1"/>
  <c r="R582" i="10" s="1"/>
  <c r="V580" i="10"/>
  <c r="X580" i="10" s="1"/>
  <c r="Z580" i="10" s="1"/>
  <c r="U580" i="10"/>
  <c r="W580" i="10" s="1"/>
  <c r="Y580" i="10" s="1"/>
  <c r="AB580" i="10" l="1"/>
  <c r="AD580" i="10" s="1"/>
  <c r="AA580" i="10"/>
  <c r="AC580" i="10" s="1"/>
  <c r="AE580" i="10" l="1"/>
  <c r="AF580" i="10"/>
  <c r="AG580" i="10" s="1"/>
  <c r="AH580" i="10" l="1"/>
  <c r="AJ580" i="10" s="1"/>
  <c r="AI580" i="10" s="1"/>
  <c r="T581" i="10"/>
  <c r="S582" i="10" l="1"/>
  <c r="R583" i="10" s="1"/>
  <c r="V581" i="10"/>
  <c r="X581" i="10" s="1"/>
  <c r="Z581" i="10" s="1"/>
  <c r="U581" i="10"/>
  <c r="W581" i="10" s="1"/>
  <c r="Y581" i="10" s="1"/>
  <c r="AB581" i="10" l="1"/>
  <c r="AD581" i="10" s="1"/>
  <c r="AA581" i="10"/>
  <c r="AC581" i="10" s="1"/>
  <c r="AE581" i="10" l="1"/>
  <c r="AF581" i="10"/>
  <c r="AG581" i="10" s="1"/>
  <c r="AH581" i="10" l="1"/>
  <c r="AJ581" i="10" s="1"/>
  <c r="AI581" i="10" s="1"/>
  <c r="T582" i="10"/>
  <c r="S583" i="10" l="1"/>
  <c r="R584" i="10" s="1"/>
  <c r="V582" i="10"/>
  <c r="X582" i="10" s="1"/>
  <c r="Z582" i="10" s="1"/>
  <c r="U582" i="10"/>
  <c r="W582" i="10" s="1"/>
  <c r="Y582" i="10" s="1"/>
  <c r="AB582" i="10" l="1"/>
  <c r="AD582" i="10" s="1"/>
  <c r="AA582" i="10"/>
  <c r="AC582" i="10" s="1"/>
  <c r="AE582" i="10" l="1"/>
  <c r="AF582" i="10"/>
  <c r="AG582" i="10" s="1"/>
  <c r="AH582" i="10" l="1"/>
  <c r="AJ582" i="10" s="1"/>
  <c r="AI582" i="10" s="1"/>
  <c r="T583" i="10"/>
  <c r="S584" i="10" l="1"/>
  <c r="R585" i="10" s="1"/>
  <c r="U583" i="10"/>
  <c r="W583" i="10" s="1"/>
  <c r="Y583" i="10" s="1"/>
  <c r="V583" i="10"/>
  <c r="X583" i="10" s="1"/>
  <c r="Z583" i="10" s="1"/>
  <c r="AB583" i="10" l="1"/>
  <c r="AD583" i="10" s="1"/>
  <c r="AA583" i="10"/>
  <c r="AC583" i="10" s="1"/>
  <c r="AF583" i="10" l="1"/>
  <c r="AG583" i="10" s="1"/>
  <c r="AE583" i="10"/>
  <c r="AH583" i="10" l="1"/>
  <c r="AJ583" i="10" s="1"/>
  <c r="AI583" i="10" s="1"/>
  <c r="T584" i="10"/>
  <c r="S585" i="10" l="1"/>
  <c r="R586" i="10" s="1"/>
  <c r="U584" i="10"/>
  <c r="W584" i="10" s="1"/>
  <c r="Y584" i="10" s="1"/>
  <c r="V584" i="10"/>
  <c r="X584" i="10" s="1"/>
  <c r="Z584" i="10" s="1"/>
  <c r="AB584" i="10" l="1"/>
  <c r="AD584" i="10" s="1"/>
  <c r="AA584" i="10"/>
  <c r="AC584" i="10" s="1"/>
  <c r="AF584" i="10" l="1"/>
  <c r="AG584" i="10" s="1"/>
  <c r="AE584" i="10"/>
  <c r="AH584" i="10" l="1"/>
  <c r="AJ584" i="10" s="1"/>
  <c r="AI584" i="10" s="1"/>
  <c r="T585" i="10"/>
  <c r="S586" i="10" l="1"/>
  <c r="R587" i="10" s="1"/>
  <c r="U585" i="10"/>
  <c r="W585" i="10" s="1"/>
  <c r="Y585" i="10" s="1"/>
  <c r="V585" i="10"/>
  <c r="X585" i="10" s="1"/>
  <c r="Z585" i="10" s="1"/>
  <c r="AB585" i="10" l="1"/>
  <c r="AD585" i="10" s="1"/>
  <c r="AA585" i="10"/>
  <c r="AC585" i="10" s="1"/>
  <c r="AF585" i="10" l="1"/>
  <c r="AG585" i="10" s="1"/>
  <c r="AE585" i="10"/>
  <c r="AH585" i="10" l="1"/>
  <c r="AJ585" i="10" s="1"/>
  <c r="AI585" i="10" s="1"/>
  <c r="T586" i="10"/>
  <c r="S587" i="10" l="1"/>
  <c r="R588" i="10" s="1"/>
  <c r="V586" i="10"/>
  <c r="X586" i="10" s="1"/>
  <c r="Z586" i="10" s="1"/>
  <c r="U586" i="10"/>
  <c r="W586" i="10" s="1"/>
  <c r="Y586" i="10" s="1"/>
  <c r="AB586" i="10" l="1"/>
  <c r="AD586" i="10" s="1"/>
  <c r="AA586" i="10"/>
  <c r="AC586" i="10" s="1"/>
  <c r="AE586" i="10" l="1"/>
  <c r="AF586" i="10"/>
  <c r="AG586" i="10" s="1"/>
  <c r="AH586" i="10" l="1"/>
  <c r="AJ586" i="10" s="1"/>
  <c r="AI586" i="10" s="1"/>
  <c r="T587" i="10"/>
  <c r="S588" i="10" l="1"/>
  <c r="R589" i="10" s="1"/>
  <c r="V587" i="10"/>
  <c r="X587" i="10" s="1"/>
  <c r="Z587" i="10" s="1"/>
  <c r="U587" i="10"/>
  <c r="W587" i="10" s="1"/>
  <c r="Y587" i="10" s="1"/>
  <c r="AB587" i="10" l="1"/>
  <c r="AD587" i="10" s="1"/>
  <c r="AA587" i="10"/>
  <c r="AC587" i="10" s="1"/>
  <c r="AE587" i="10" l="1"/>
  <c r="AF587" i="10"/>
  <c r="AG587" i="10" s="1"/>
  <c r="AH587" i="10" l="1"/>
  <c r="AJ587" i="10" s="1"/>
  <c r="AI587" i="10" s="1"/>
  <c r="T588" i="10"/>
  <c r="S589" i="10" l="1"/>
  <c r="R590" i="10" s="1"/>
  <c r="U588" i="10"/>
  <c r="W588" i="10" s="1"/>
  <c r="Y588" i="10" s="1"/>
  <c r="V588" i="10"/>
  <c r="X588" i="10" s="1"/>
  <c r="Z588" i="10" s="1"/>
  <c r="AB588" i="10" l="1"/>
  <c r="AD588" i="10" s="1"/>
  <c r="AA588" i="10"/>
  <c r="AC588" i="10" s="1"/>
  <c r="AE588" i="10" l="1"/>
  <c r="AF588" i="10"/>
  <c r="AG588" i="10" s="1"/>
  <c r="AH588" i="10" l="1"/>
  <c r="AJ588" i="10" s="1"/>
  <c r="AI588" i="10" s="1"/>
  <c r="T589" i="10"/>
  <c r="S590" i="10" l="1"/>
  <c r="R591" i="10" s="1"/>
  <c r="U589" i="10"/>
  <c r="W589" i="10" s="1"/>
  <c r="Y589" i="10" s="1"/>
  <c r="V589" i="10"/>
  <c r="X589" i="10" s="1"/>
  <c r="Z589" i="10" s="1"/>
  <c r="AB589" i="10" l="1"/>
  <c r="AD589" i="10" s="1"/>
  <c r="AA589" i="10"/>
  <c r="AC589" i="10" s="1"/>
  <c r="AE589" i="10" l="1"/>
  <c r="AF589" i="10"/>
  <c r="AG589" i="10" s="1"/>
  <c r="T590" i="10" l="1"/>
  <c r="V590" i="10" s="1"/>
  <c r="X590" i="10" s="1"/>
  <c r="AH589" i="10"/>
  <c r="AJ589" i="10" s="1"/>
  <c r="AI589" i="10" s="1"/>
  <c r="U590" i="10" l="1"/>
  <c r="W590" i="10" s="1"/>
  <c r="Y590" i="10" s="1"/>
  <c r="AA590" i="10" s="1"/>
  <c r="S591" i="10"/>
  <c r="R592" i="10" s="1"/>
  <c r="Z590" i="10"/>
  <c r="AB590" i="10" s="1"/>
  <c r="AC590" i="10" l="1"/>
  <c r="AD590" i="10"/>
  <c r="AE590" i="10" l="1"/>
  <c r="AF590" i="10"/>
  <c r="AG590" i="10" s="1"/>
  <c r="AH590" i="10" l="1"/>
  <c r="T591" i="10"/>
  <c r="S592" i="10" l="1"/>
  <c r="R593" i="10" s="1"/>
  <c r="AJ590" i="10"/>
  <c r="AI590" i="10" s="1"/>
  <c r="U591" i="10"/>
  <c r="W591" i="10" s="1"/>
  <c r="V591" i="10"/>
  <c r="X591" i="10" s="1"/>
  <c r="Y591" i="10" l="1"/>
  <c r="AA591" i="10" s="1"/>
  <c r="Z591" i="10"/>
  <c r="AB591" i="10" s="1"/>
  <c r="AC591" i="10" l="1"/>
  <c r="AD591" i="10"/>
  <c r="AF591" i="10" l="1"/>
  <c r="AG591" i="10" s="1"/>
  <c r="AE591" i="10"/>
  <c r="T592" i="10" l="1"/>
  <c r="U592" i="10" s="1"/>
  <c r="W592" i="10" s="1"/>
  <c r="AH591" i="10"/>
  <c r="V592" i="10" l="1"/>
  <c r="X592" i="10" s="1"/>
  <c r="Z592" i="10" s="1"/>
  <c r="AB592" i="10" s="1"/>
  <c r="S593" i="10"/>
  <c r="R594" i="10" s="1"/>
  <c r="AJ591" i="10"/>
  <c r="AI591" i="10" s="1"/>
  <c r="Y592" i="10"/>
  <c r="AA592" i="10" s="1"/>
  <c r="AD592" i="10" l="1"/>
  <c r="AC592" i="10"/>
  <c r="AE592" i="10" l="1"/>
  <c r="AF592" i="10"/>
  <c r="AG592" i="10" s="1"/>
  <c r="T593" i="10" l="1"/>
  <c r="AH592" i="10"/>
  <c r="S594" i="10" l="1"/>
  <c r="R595" i="10" s="1"/>
  <c r="AJ592" i="10"/>
  <c r="AI592" i="10" s="1"/>
  <c r="U593" i="10"/>
  <c r="W593" i="10" s="1"/>
  <c r="Y593" i="10" s="1"/>
  <c r="V593" i="10"/>
  <c r="X593" i="10" s="1"/>
  <c r="Z593" i="10" s="1"/>
  <c r="AB593" i="10" l="1"/>
  <c r="AD593" i="10" s="1"/>
  <c r="AA593" i="10"/>
  <c r="AC593" i="10" s="1"/>
  <c r="AF593" i="10" l="1"/>
  <c r="AG593" i="10" s="1"/>
  <c r="AE593" i="10"/>
  <c r="T594" i="10" l="1"/>
  <c r="S595" i="10" s="1"/>
  <c r="R596" i="10" s="1"/>
  <c r="AH593" i="10"/>
  <c r="U594" i="10" l="1"/>
  <c r="W594" i="10" s="1"/>
  <c r="Y594" i="10" s="1"/>
  <c r="AA594" i="10" s="1"/>
  <c r="V594" i="10"/>
  <c r="X594" i="10" s="1"/>
  <c r="Z594" i="10" s="1"/>
  <c r="AB594" i="10" s="1"/>
  <c r="AJ593" i="10"/>
  <c r="AI593" i="10" s="1"/>
  <c r="AC594" i="10" l="1"/>
  <c r="AD594" i="10"/>
  <c r="AF594" i="10" l="1"/>
  <c r="AG594" i="10" s="1"/>
  <c r="AE594" i="10"/>
  <c r="T595" i="10" l="1"/>
  <c r="V595" i="10" s="1"/>
  <c r="X595" i="10" s="1"/>
  <c r="AH594" i="10"/>
  <c r="S596" i="10" l="1"/>
  <c r="R597" i="10" s="1"/>
  <c r="U595" i="10"/>
  <c r="W595" i="10" s="1"/>
  <c r="Y595" i="10" s="1"/>
  <c r="AA595" i="10" s="1"/>
  <c r="AJ594" i="10"/>
  <c r="AI594" i="10" s="1"/>
  <c r="Z595" i="10"/>
  <c r="AB595" i="10" s="1"/>
  <c r="AC595" i="10" l="1"/>
  <c r="AD595" i="10"/>
  <c r="AF595" i="10" l="1"/>
  <c r="AG595" i="10" s="1"/>
  <c r="AE595" i="10"/>
  <c r="T596" i="10" l="1"/>
  <c r="AH595" i="10"/>
  <c r="V596" i="10" l="1"/>
  <c r="X596" i="10" s="1"/>
  <c r="Z596" i="10" s="1"/>
  <c r="AB596" i="10" s="1"/>
  <c r="S597" i="10"/>
  <c r="R598" i="10" s="1"/>
  <c r="U596" i="10"/>
  <c r="W596" i="10" s="1"/>
  <c r="Y596" i="10" s="1"/>
  <c r="AA596" i="10" s="1"/>
  <c r="AJ595" i="10"/>
  <c r="AI595" i="10" s="1"/>
  <c r="AC596" i="10" l="1"/>
  <c r="AD596" i="10"/>
  <c r="AF596" i="10" l="1"/>
  <c r="AG596" i="10" s="1"/>
  <c r="AE596" i="10"/>
  <c r="T597" i="10" l="1"/>
  <c r="U597" i="10" s="1"/>
  <c r="W597" i="10" s="1"/>
  <c r="Y597" i="10" s="1"/>
  <c r="AH596" i="10"/>
  <c r="V597" i="10" l="1"/>
  <c r="X597" i="10" s="1"/>
  <c r="Z597" i="10" s="1"/>
  <c r="S598" i="10"/>
  <c r="R599" i="10" s="1"/>
  <c r="AA597" i="10"/>
  <c r="AC597" i="10" s="1"/>
  <c r="AJ596" i="10"/>
  <c r="AI596" i="10" s="1"/>
  <c r="AB597" i="10" l="1"/>
  <c r="AD597" i="10" s="1"/>
  <c r="AF597" i="10" s="1"/>
  <c r="AG597" i="10" s="1"/>
  <c r="AE597" i="10" l="1"/>
  <c r="AH597" i="10"/>
  <c r="T598" i="10"/>
  <c r="S599" i="10" l="1"/>
  <c r="R600" i="10" s="1"/>
  <c r="AJ597" i="10"/>
  <c r="AI597" i="10" s="1"/>
  <c r="U598" i="10"/>
  <c r="W598" i="10" s="1"/>
  <c r="V598" i="10"/>
  <c r="X598" i="10" s="1"/>
  <c r="Z598" i="10" l="1"/>
  <c r="AB598" i="10" s="1"/>
  <c r="Y598" i="10"/>
  <c r="AA598" i="10" s="1"/>
  <c r="AC598" i="10" l="1"/>
  <c r="AD598" i="10"/>
  <c r="AE598" i="10" l="1"/>
  <c r="AF598" i="10"/>
  <c r="AG598" i="10" s="1"/>
  <c r="T599" i="10" l="1"/>
  <c r="AH598" i="10"/>
  <c r="S600" i="10" l="1"/>
  <c r="R601" i="10" s="1"/>
  <c r="AJ598" i="10"/>
  <c r="AI598" i="10" s="1"/>
  <c r="U599" i="10"/>
  <c r="W599" i="10" s="1"/>
  <c r="Y599" i="10" s="1"/>
  <c r="V599" i="10"/>
  <c r="X599" i="10" s="1"/>
  <c r="Z599" i="10" s="1"/>
  <c r="AB599" i="10" l="1"/>
  <c r="AD599" i="10" s="1"/>
  <c r="AA599" i="10"/>
  <c r="AC599" i="10" s="1"/>
  <c r="AE599" i="10" l="1"/>
  <c r="AF599" i="10"/>
  <c r="AG599" i="10" s="1"/>
  <c r="T600" i="10" l="1"/>
  <c r="AH599" i="10"/>
  <c r="S601" i="10" l="1"/>
  <c r="R602" i="10" s="1"/>
  <c r="V600" i="10"/>
  <c r="X600" i="10" s="1"/>
  <c r="Z600" i="10" s="1"/>
  <c r="AJ599" i="10"/>
  <c r="AI599" i="10" s="1"/>
  <c r="U600" i="10"/>
  <c r="W600" i="10" s="1"/>
  <c r="Y600" i="10" s="1"/>
  <c r="AB600" i="10" l="1"/>
  <c r="AD600" i="10" s="1"/>
  <c r="AA600" i="10"/>
  <c r="AC600" i="10" s="1"/>
  <c r="AE600" i="10" l="1"/>
  <c r="AF600" i="10"/>
  <c r="AG600" i="10" s="1"/>
  <c r="T601" i="10" l="1"/>
  <c r="AH600" i="10"/>
  <c r="S602" i="10" l="1"/>
  <c r="R603" i="10" s="1"/>
  <c r="AJ600" i="10"/>
  <c r="AI600" i="10" s="1"/>
  <c r="V601" i="10"/>
  <c r="X601" i="10" s="1"/>
  <c r="Z601" i="10" s="1"/>
  <c r="U601" i="10"/>
  <c r="W601" i="10" s="1"/>
  <c r="Y601" i="10" s="1"/>
  <c r="AB601" i="10" l="1"/>
  <c r="AD601" i="10" s="1"/>
  <c r="AA601" i="10"/>
  <c r="AC601" i="10" s="1"/>
  <c r="AE601" i="10" l="1"/>
  <c r="AF601" i="10"/>
  <c r="AG601" i="10" s="1"/>
  <c r="AH601" i="10" l="1"/>
  <c r="T602" i="10"/>
  <c r="S603" i="10" l="1"/>
  <c r="R604" i="10" s="1"/>
  <c r="AJ601" i="10"/>
  <c r="AI601" i="10" s="1"/>
  <c r="V602" i="10"/>
  <c r="X602" i="10" s="1"/>
  <c r="U602" i="10"/>
  <c r="W602" i="10" s="1"/>
  <c r="Z602" i="10" l="1"/>
  <c r="AB602" i="10" s="1"/>
  <c r="Y602" i="10"/>
  <c r="AA602" i="10" s="1"/>
  <c r="AD602" i="10" l="1"/>
  <c r="AC602" i="10"/>
  <c r="AE602" i="10" l="1"/>
  <c r="AF602" i="10"/>
  <c r="AG602" i="10" s="1"/>
  <c r="T603" i="10" l="1"/>
  <c r="AH602" i="10"/>
  <c r="S604" i="10" l="1"/>
  <c r="R605" i="10" s="1"/>
  <c r="V603" i="10"/>
  <c r="X603" i="10" s="1"/>
  <c r="Z603" i="10" s="1"/>
  <c r="AJ602" i="10"/>
  <c r="AI602" i="10" s="1"/>
  <c r="U603" i="10"/>
  <c r="W603" i="10" s="1"/>
  <c r="Y603" i="10" s="1"/>
  <c r="AB603" i="10" l="1"/>
  <c r="AD603" i="10" s="1"/>
  <c r="AA603" i="10"/>
  <c r="AC603" i="10" s="1"/>
  <c r="AE603" i="10" l="1"/>
  <c r="AF603" i="10"/>
  <c r="AG603" i="10" s="1"/>
  <c r="AH603" i="10" l="1"/>
  <c r="T604" i="10"/>
  <c r="S605" i="10" l="1"/>
  <c r="R606" i="10" s="1"/>
  <c r="AJ603" i="10"/>
  <c r="AI603" i="10" s="1"/>
  <c r="V604" i="10"/>
  <c r="X604" i="10" s="1"/>
  <c r="U604" i="10"/>
  <c r="W604" i="10" s="1"/>
  <c r="Z604" i="10" l="1"/>
  <c r="AB604" i="10" s="1"/>
  <c r="Y604" i="10"/>
  <c r="AA604" i="10" s="1"/>
  <c r="AC604" i="10" l="1"/>
  <c r="AD604" i="10"/>
  <c r="AE604" i="10" l="1"/>
  <c r="AF604" i="10"/>
  <c r="AG604" i="10" s="1"/>
  <c r="T605" i="10" l="1"/>
  <c r="AH604" i="10"/>
  <c r="S606" i="10" l="1"/>
  <c r="R607" i="10" s="1"/>
  <c r="AJ604" i="10"/>
  <c r="AI604" i="10" s="1"/>
  <c r="V605" i="10"/>
  <c r="X605" i="10" s="1"/>
  <c r="Z605" i="10" s="1"/>
  <c r="U605" i="10"/>
  <c r="W605" i="10" s="1"/>
  <c r="Y605" i="10" s="1"/>
  <c r="AB605" i="10" l="1"/>
  <c r="AD605" i="10" s="1"/>
  <c r="AA605" i="10"/>
  <c r="AC605" i="10" s="1"/>
  <c r="AF605" i="10" l="1"/>
  <c r="AG605" i="10" s="1"/>
  <c r="AE605" i="10"/>
  <c r="T606" i="10" l="1"/>
  <c r="AH605" i="10"/>
  <c r="S607" i="10" l="1"/>
  <c r="R608" i="10" s="1"/>
  <c r="AJ605" i="10"/>
  <c r="AI605" i="10" s="1"/>
  <c r="V606" i="10"/>
  <c r="X606" i="10" s="1"/>
  <c r="Z606" i="10" s="1"/>
  <c r="U606" i="10"/>
  <c r="W606" i="10" s="1"/>
  <c r="Y606" i="10" s="1"/>
  <c r="AB606" i="10" l="1"/>
  <c r="AD606" i="10" s="1"/>
  <c r="AA606" i="10"/>
  <c r="AC606" i="10" s="1"/>
  <c r="AE606" i="10" l="1"/>
  <c r="AF606" i="10"/>
  <c r="AG606" i="10" s="1"/>
  <c r="AH606" i="10" l="1"/>
  <c r="T607" i="10"/>
  <c r="S608" i="10" l="1"/>
  <c r="R609" i="10" s="1"/>
  <c r="AJ606" i="10"/>
  <c r="AI606" i="10" s="1"/>
  <c r="V607" i="10"/>
  <c r="X607" i="10" s="1"/>
  <c r="U607" i="10"/>
  <c r="W607" i="10" s="1"/>
  <c r="Y607" i="10" l="1"/>
  <c r="AA607" i="10" s="1"/>
  <c r="Z607" i="10"/>
  <c r="AB607" i="10" s="1"/>
  <c r="AC607" i="10" l="1"/>
  <c r="AD607" i="10"/>
  <c r="AE607" i="10" l="1"/>
  <c r="AF607" i="10"/>
  <c r="AG607" i="10" s="1"/>
  <c r="T608" i="10" l="1"/>
  <c r="AH607" i="10"/>
  <c r="S609" i="10" l="1"/>
  <c r="R610" i="10" s="1"/>
  <c r="V608" i="10"/>
  <c r="X608" i="10" s="1"/>
  <c r="Z608" i="10" s="1"/>
  <c r="AJ607" i="10"/>
  <c r="AI607" i="10" s="1"/>
  <c r="U608" i="10"/>
  <c r="W608" i="10" s="1"/>
  <c r="Y608" i="10" s="1"/>
  <c r="AB608" i="10" l="1"/>
  <c r="AD608" i="10" s="1"/>
  <c r="AA608" i="10"/>
  <c r="AC608" i="10" s="1"/>
  <c r="AE608" i="10" l="1"/>
  <c r="AF608" i="10"/>
  <c r="AG608" i="10" s="1"/>
  <c r="T609" i="10" l="1"/>
  <c r="AH608" i="10"/>
  <c r="S610" i="10" l="1"/>
  <c r="R611" i="10" s="1"/>
  <c r="AJ608" i="10"/>
  <c r="AI608" i="10" s="1"/>
  <c r="U609" i="10"/>
  <c r="W609" i="10" s="1"/>
  <c r="Y609" i="10" s="1"/>
  <c r="V609" i="10"/>
  <c r="X609" i="10" s="1"/>
  <c r="Z609" i="10" s="1"/>
  <c r="AB609" i="10" l="1"/>
  <c r="AD609" i="10" s="1"/>
  <c r="AA609" i="10"/>
  <c r="AC609" i="10" s="1"/>
  <c r="AE609" i="10" l="1"/>
  <c r="AF609" i="10"/>
  <c r="AG609" i="10" s="1"/>
  <c r="AH609" i="10" l="1"/>
  <c r="T610" i="10"/>
  <c r="S611" i="10" l="1"/>
  <c r="R612" i="10" s="1"/>
  <c r="AJ609" i="10"/>
  <c r="AI609" i="10" s="1"/>
  <c r="U610" i="10"/>
  <c r="W610" i="10" s="1"/>
  <c r="V610" i="10"/>
  <c r="X610" i="10" s="1"/>
  <c r="Y610" i="10" l="1"/>
  <c r="AA610" i="10" s="1"/>
  <c r="Z610" i="10"/>
  <c r="AB610" i="10" s="1"/>
  <c r="AC610" i="10" l="1"/>
  <c r="AD610" i="10"/>
  <c r="AF610" i="10" l="1"/>
  <c r="AG610" i="10" s="1"/>
  <c r="AE610" i="10"/>
  <c r="AH610" i="10" l="1"/>
  <c r="AJ610" i="10" s="1"/>
  <c r="AI610" i="10" s="1"/>
  <c r="T611" i="10"/>
  <c r="S612" i="10" l="1"/>
  <c r="R613" i="10" s="1"/>
  <c r="U611" i="10"/>
  <c r="W611" i="10" s="1"/>
  <c r="Y611" i="10" s="1"/>
  <c r="V611" i="10"/>
  <c r="X611" i="10" s="1"/>
  <c r="Z611" i="10" s="1"/>
  <c r="AB611" i="10" l="1"/>
  <c r="AD611" i="10" s="1"/>
  <c r="AA611" i="10"/>
  <c r="AC611" i="10" s="1"/>
  <c r="AF611" i="10" l="1"/>
  <c r="AG611" i="10" s="1"/>
  <c r="AE611" i="10"/>
  <c r="T612" i="10" l="1"/>
  <c r="AH611" i="10"/>
  <c r="U612" i="10" l="1"/>
  <c r="W612" i="10" s="1"/>
  <c r="Y612" i="10" s="1"/>
  <c r="S613" i="10"/>
  <c r="R614" i="10" s="1"/>
  <c r="V612" i="10"/>
  <c r="X612" i="10" s="1"/>
  <c r="Z612" i="10" s="1"/>
  <c r="AJ611" i="10"/>
  <c r="AI611" i="10" s="1"/>
  <c r="AA612" i="10" l="1"/>
  <c r="AC612" i="10" s="1"/>
  <c r="AB612" i="10"/>
  <c r="AD612" i="10" s="1"/>
  <c r="AF612" i="10" l="1"/>
  <c r="AG612" i="10" s="1"/>
  <c r="AH612" i="10" s="1"/>
  <c r="AE612" i="10"/>
  <c r="T613" i="10" l="1"/>
  <c r="U613" i="10" s="1"/>
  <c r="W613" i="10" s="1"/>
  <c r="AJ612" i="10"/>
  <c r="AI612" i="10" s="1"/>
  <c r="V613" i="10" l="1"/>
  <c r="X613" i="10" s="1"/>
  <c r="Z613" i="10" s="1"/>
  <c r="S614" i="10"/>
  <c r="R615" i="10" s="1"/>
  <c r="Y613" i="10"/>
  <c r="AA613" i="10" s="1"/>
  <c r="AB613" i="10" l="1"/>
  <c r="AD613" i="10" s="1"/>
  <c r="AC613" i="10"/>
  <c r="AF613" i="10" l="1"/>
  <c r="AG613" i="10" s="1"/>
  <c r="AE613" i="10"/>
  <c r="AH613" i="10" l="1"/>
  <c r="AJ613" i="10" s="1"/>
  <c r="AI613" i="10" s="1"/>
  <c r="T614" i="10"/>
  <c r="S615" i="10" l="1"/>
  <c r="R616" i="10" s="1"/>
  <c r="U614" i="10"/>
  <c r="W614" i="10" s="1"/>
  <c r="Y614" i="10" s="1"/>
  <c r="V614" i="10"/>
  <c r="X614" i="10" s="1"/>
  <c r="Z614" i="10" s="1"/>
  <c r="AB614" i="10" l="1"/>
  <c r="AD614" i="10" s="1"/>
  <c r="AA614" i="10"/>
  <c r="AC614" i="10" s="1"/>
  <c r="AE614" i="10" l="1"/>
  <c r="AF614" i="10"/>
  <c r="AG614" i="10" s="1"/>
  <c r="T615" i="10" l="1"/>
  <c r="U615" i="10" s="1"/>
  <c r="W615" i="10" s="1"/>
  <c r="AH614" i="10"/>
  <c r="AJ614" i="10" s="1"/>
  <c r="AI614" i="10" s="1"/>
  <c r="V615" i="10" l="1"/>
  <c r="X615" i="10" s="1"/>
  <c r="Z615" i="10" s="1"/>
  <c r="AB615" i="10" s="1"/>
  <c r="S616" i="10"/>
  <c r="R617" i="10" s="1"/>
  <c r="Y615" i="10"/>
  <c r="AA615" i="10" s="1"/>
  <c r="AD615" i="10" l="1"/>
  <c r="AC615" i="10"/>
  <c r="AE615" i="10" l="1"/>
  <c r="AF615" i="10"/>
  <c r="AG615" i="10" s="1"/>
  <c r="AH615" i="10" l="1"/>
  <c r="T616" i="10"/>
  <c r="S617" i="10" l="1"/>
  <c r="R618" i="10" s="1"/>
  <c r="AJ615" i="10"/>
  <c r="AI615" i="10" s="1"/>
  <c r="V616" i="10"/>
  <c r="X616" i="10" s="1"/>
  <c r="U616" i="10"/>
  <c r="W616" i="10" s="1"/>
  <c r="Z616" i="10" l="1"/>
  <c r="AB616" i="10" s="1"/>
  <c r="Y616" i="10"/>
  <c r="AA616" i="10" s="1"/>
  <c r="AD616" i="10" l="1"/>
  <c r="AC616" i="10"/>
  <c r="AE616" i="10" l="1"/>
  <c r="AF616" i="10"/>
  <c r="AG616" i="10" s="1"/>
  <c r="T617" i="10" l="1"/>
  <c r="AH616" i="10"/>
  <c r="S618" i="10" l="1"/>
  <c r="R619" i="10" s="1"/>
  <c r="AJ616" i="10"/>
  <c r="AI616" i="10" s="1"/>
  <c r="U617" i="10"/>
  <c r="W617" i="10" s="1"/>
  <c r="Y617" i="10" s="1"/>
  <c r="V617" i="10"/>
  <c r="X617" i="10" s="1"/>
  <c r="Z617" i="10" s="1"/>
  <c r="AB617" i="10" l="1"/>
  <c r="AD617" i="10" s="1"/>
  <c r="AA617" i="10"/>
  <c r="AC617" i="10" s="1"/>
  <c r="AF617" i="10" l="1"/>
  <c r="AG617" i="10" s="1"/>
  <c r="AE617" i="10"/>
  <c r="AH617" i="10" l="1"/>
  <c r="AJ617" i="10" s="1"/>
  <c r="AI617" i="10" s="1"/>
  <c r="T618" i="10"/>
  <c r="S619" i="10" l="1"/>
  <c r="R620" i="10" s="1"/>
  <c r="U618" i="10"/>
  <c r="W618" i="10" s="1"/>
  <c r="Y618" i="10" s="1"/>
  <c r="V618" i="10"/>
  <c r="X618" i="10" s="1"/>
  <c r="Z618" i="10" s="1"/>
  <c r="AB618" i="10" l="1"/>
  <c r="AD618" i="10" s="1"/>
  <c r="AA618" i="10"/>
  <c r="AC618" i="10" s="1"/>
  <c r="AF618" i="10" l="1"/>
  <c r="AG618" i="10" s="1"/>
  <c r="AE618" i="10"/>
  <c r="AH618" i="10" l="1"/>
  <c r="AJ618" i="10" s="1"/>
  <c r="AI618" i="10" s="1"/>
  <c r="T619" i="10"/>
  <c r="S620" i="10" l="1"/>
  <c r="R621" i="10" s="1"/>
  <c r="U619" i="10"/>
  <c r="W619" i="10" s="1"/>
  <c r="Y619" i="10" s="1"/>
  <c r="V619" i="10"/>
  <c r="X619" i="10" s="1"/>
  <c r="Z619" i="10" s="1"/>
  <c r="AB619" i="10" l="1"/>
  <c r="AD619" i="10" s="1"/>
  <c r="AA619" i="10"/>
  <c r="AC619" i="10" s="1"/>
  <c r="AF619" i="10" l="1"/>
  <c r="AG619" i="10" s="1"/>
  <c r="AE619" i="10"/>
  <c r="T620" i="10" l="1"/>
  <c r="U620" i="10" s="1"/>
  <c r="W620" i="10" s="1"/>
  <c r="AH619" i="10"/>
  <c r="V620" i="10" l="1"/>
  <c r="X620" i="10" s="1"/>
  <c r="S621" i="10"/>
  <c r="R622" i="10" s="1"/>
  <c r="AJ619" i="10"/>
  <c r="AI619" i="10" s="1"/>
  <c r="Y620" i="10"/>
  <c r="AA620" i="10" s="1"/>
  <c r="AC620" i="10" l="1"/>
  <c r="Z620" i="10"/>
  <c r="AB620" i="10" s="1"/>
  <c r="AD620" i="10" l="1"/>
  <c r="AF620" i="10" s="1"/>
  <c r="AG620" i="10" s="1"/>
  <c r="AE620" i="10" l="1"/>
  <c r="T621" i="10" s="1"/>
  <c r="S622" i="10" l="1"/>
  <c r="R623" i="10" s="1"/>
  <c r="AH620" i="10"/>
  <c r="U621" i="10"/>
  <c r="W621" i="10" s="1"/>
  <c r="V621" i="10"/>
  <c r="X621" i="10" s="1"/>
  <c r="AJ620" i="10" l="1"/>
  <c r="AI620" i="10" s="1"/>
  <c r="Y621" i="10"/>
  <c r="AA621" i="10" s="1"/>
  <c r="Z621" i="10"/>
  <c r="AB621" i="10" s="1"/>
  <c r="AC621" i="10" l="1"/>
  <c r="AD621" i="10"/>
  <c r="AF621" i="10" l="1"/>
  <c r="AG621" i="10" s="1"/>
  <c r="AE621" i="10"/>
  <c r="T622" i="10" l="1"/>
  <c r="V622" i="10" s="1"/>
  <c r="X622" i="10" s="1"/>
  <c r="AH621" i="10"/>
  <c r="U622" i="10" l="1"/>
  <c r="W622" i="10" s="1"/>
  <c r="S623" i="10"/>
  <c r="R624" i="10" s="1"/>
  <c r="AJ621" i="10"/>
  <c r="AI621" i="10" s="1"/>
  <c r="Z622" i="10"/>
  <c r="AB622" i="10" s="1"/>
  <c r="Y622" i="10" l="1"/>
  <c r="AA622" i="10" s="1"/>
  <c r="AD622" i="10"/>
  <c r="AC622" i="10" l="1"/>
  <c r="AF622" i="10" l="1"/>
  <c r="AG622" i="10" s="1"/>
  <c r="AE622" i="10"/>
  <c r="AH622" i="10" l="1"/>
  <c r="AJ622" i="10" s="1"/>
  <c r="AI622" i="10" s="1"/>
  <c r="T623" i="10"/>
  <c r="S624" i="10" l="1"/>
  <c r="R625" i="10" s="1"/>
  <c r="V623" i="10"/>
  <c r="X623" i="10" s="1"/>
  <c r="Z623" i="10" s="1"/>
  <c r="U623" i="10"/>
  <c r="W623" i="10" s="1"/>
  <c r="Y623" i="10" s="1"/>
  <c r="AB623" i="10" l="1"/>
  <c r="AD623" i="10" s="1"/>
  <c r="AA623" i="10"/>
  <c r="AC623" i="10" s="1"/>
  <c r="AE623" i="10" l="1"/>
  <c r="AF623" i="10"/>
  <c r="AG623" i="10" s="1"/>
  <c r="T624" i="10" l="1"/>
  <c r="V624" i="10" s="1"/>
  <c r="X624" i="10" s="1"/>
  <c r="Z624" i="10" s="1"/>
  <c r="AH623" i="10"/>
  <c r="AJ623" i="10" s="1"/>
  <c r="AI623" i="10" s="1"/>
  <c r="U624" i="10" l="1"/>
  <c r="W624" i="10" s="1"/>
  <c r="Y624" i="10" s="1"/>
  <c r="AA624" i="10" s="1"/>
  <c r="S625" i="10"/>
  <c r="R626" i="10" s="1"/>
  <c r="AB624" i="10"/>
  <c r="AD624" i="10" s="1"/>
  <c r="AC624" i="10" l="1"/>
  <c r="AF624" i="10" s="1"/>
  <c r="AG624" i="10" s="1"/>
  <c r="AE624" i="10" l="1"/>
  <c r="AH624" i="10" s="1"/>
  <c r="T625" i="10" l="1"/>
  <c r="AJ624" i="10"/>
  <c r="AI624" i="10" s="1"/>
  <c r="S626" i="10" l="1"/>
  <c r="R627" i="10" s="1"/>
  <c r="V625" i="10"/>
  <c r="X625" i="10" s="1"/>
  <c r="Z625" i="10" s="1"/>
  <c r="U625" i="10"/>
  <c r="W625" i="10" s="1"/>
  <c r="Y625" i="10" s="1"/>
  <c r="AB625" i="10" l="1"/>
  <c r="AD625" i="10" s="1"/>
  <c r="AA625" i="10"/>
  <c r="AC625" i="10" s="1"/>
  <c r="AF625" i="10" l="1"/>
  <c r="AG625" i="10" s="1"/>
  <c r="AE625" i="10"/>
  <c r="AH625" i="10" l="1"/>
  <c r="AJ625" i="10" s="1"/>
  <c r="T626" i="10"/>
  <c r="AI625" i="10" l="1"/>
  <c r="S627" i="10"/>
  <c r="R628" i="10" s="1"/>
  <c r="V626" i="10"/>
  <c r="X626" i="10" s="1"/>
  <c r="Z626" i="10" s="1"/>
  <c r="U626" i="10"/>
  <c r="W626" i="10" s="1"/>
  <c r="Y626" i="10" s="1"/>
  <c r="AB626" i="10" l="1"/>
  <c r="AD626" i="10" s="1"/>
  <c r="AA626" i="10"/>
  <c r="AC626" i="10" s="1"/>
  <c r="AF626" i="10" l="1"/>
  <c r="AG626" i="10" s="1"/>
  <c r="AE626" i="10"/>
  <c r="AH626" i="10" l="1"/>
  <c r="AJ626" i="10" s="1"/>
  <c r="T627" i="10"/>
  <c r="AI626" i="10" l="1"/>
  <c r="S628" i="10"/>
  <c r="R629" i="10" s="1"/>
  <c r="V627" i="10"/>
  <c r="X627" i="10" s="1"/>
  <c r="Z627" i="10" s="1"/>
  <c r="U627" i="10"/>
  <c r="W627" i="10" s="1"/>
  <c r="Y627" i="10" s="1"/>
  <c r="AB627" i="10" l="1"/>
  <c r="AD627" i="10" s="1"/>
  <c r="AA627" i="10"/>
  <c r="AC627" i="10" s="1"/>
  <c r="AE627" i="10" l="1"/>
  <c r="AF627" i="10"/>
  <c r="AG627" i="10" s="1"/>
  <c r="T628" i="10" l="1"/>
  <c r="AH627" i="10"/>
  <c r="AJ627" i="10" s="1"/>
  <c r="AI627" i="10" s="1"/>
  <c r="S629" i="10" l="1"/>
  <c r="R630" i="10" s="1"/>
  <c r="V628" i="10"/>
  <c r="X628" i="10" s="1"/>
  <c r="Z628" i="10" s="1"/>
  <c r="U628" i="10"/>
  <c r="W628" i="10" s="1"/>
  <c r="Y628" i="10" s="1"/>
  <c r="AB628" i="10" l="1"/>
  <c r="AD628" i="10" s="1"/>
  <c r="AA628" i="10"/>
  <c r="AC628" i="10" s="1"/>
  <c r="AE628" i="10" l="1"/>
  <c r="AF628" i="10"/>
  <c r="AG628" i="10" s="1"/>
  <c r="T629" i="10" l="1"/>
  <c r="S630" i="10" l="1"/>
  <c r="R631" i="10" s="1"/>
  <c r="AH628" i="10"/>
  <c r="AJ628" i="10" s="1"/>
  <c r="AI628" i="10" s="1"/>
  <c r="U629" i="10"/>
  <c r="W629" i="10" s="1"/>
  <c r="Y629" i="10" s="1"/>
  <c r="V629" i="10"/>
  <c r="X629" i="10" s="1"/>
  <c r="Z629" i="10" s="1"/>
  <c r="AB629" i="10" l="1"/>
  <c r="AD629" i="10" s="1"/>
  <c r="AA629" i="10"/>
  <c r="AC629" i="10" s="1"/>
  <c r="AE629" i="10" l="1"/>
  <c r="AF629" i="10"/>
  <c r="AG629" i="10" s="1"/>
  <c r="AH629" i="10" l="1"/>
  <c r="AJ629" i="10" s="1"/>
  <c r="AI629" i="10" s="1"/>
  <c r="T630" i="10"/>
  <c r="S631" i="10" l="1"/>
  <c r="R632" i="10" s="1"/>
  <c r="V630" i="10"/>
  <c r="X630" i="10" s="1"/>
  <c r="Z630" i="10" s="1"/>
  <c r="U630" i="10"/>
  <c r="W630" i="10" s="1"/>
  <c r="Y630" i="10" s="1"/>
  <c r="AB630" i="10" l="1"/>
  <c r="AD630" i="10" s="1"/>
  <c r="AA630" i="10"/>
  <c r="AC630" i="10" s="1"/>
  <c r="AE630" i="10" l="1"/>
  <c r="AF630" i="10"/>
  <c r="AG630" i="10" s="1"/>
  <c r="T631" i="10" l="1"/>
  <c r="V631" i="10" s="1"/>
  <c r="X631" i="10" s="1"/>
  <c r="AH630" i="10"/>
  <c r="AJ630" i="10" s="1"/>
  <c r="AI630" i="10" s="1"/>
  <c r="U631" i="10" l="1"/>
  <c r="W631" i="10" s="1"/>
  <c r="Y631" i="10" s="1"/>
  <c r="AA631" i="10" s="1"/>
  <c r="S632" i="10"/>
  <c r="R633" i="10" s="1"/>
  <c r="Z631" i="10"/>
  <c r="AB631" i="10" s="1"/>
  <c r="AC631" i="10" l="1"/>
  <c r="AD631" i="10"/>
  <c r="AE631" i="10" l="1"/>
  <c r="AF631" i="10"/>
  <c r="AG631" i="10" s="1"/>
  <c r="AH631" i="10" l="1"/>
  <c r="T632" i="10"/>
  <c r="S633" i="10" l="1"/>
  <c r="R634" i="10" s="1"/>
  <c r="AJ631" i="10"/>
  <c r="AI631" i="10" s="1"/>
  <c r="V632" i="10"/>
  <c r="X632" i="10" s="1"/>
  <c r="U632" i="10"/>
  <c r="W632" i="10" s="1"/>
  <c r="Z632" i="10" l="1"/>
  <c r="AB632" i="10" s="1"/>
  <c r="Y632" i="10"/>
  <c r="AA632" i="10" s="1"/>
  <c r="AD632" i="10" l="1"/>
  <c r="AC632" i="10"/>
  <c r="AE632" i="10" l="1"/>
  <c r="AF632" i="10"/>
  <c r="AG632" i="10" s="1"/>
  <c r="T633" i="10" l="1"/>
  <c r="AH632" i="10"/>
  <c r="S634" i="10" l="1"/>
  <c r="R635" i="10" s="1"/>
  <c r="AJ632" i="10"/>
  <c r="AI632" i="10" s="1"/>
  <c r="U633" i="10"/>
  <c r="W633" i="10" s="1"/>
  <c r="Y633" i="10" s="1"/>
  <c r="V633" i="10"/>
  <c r="X633" i="10" s="1"/>
  <c r="Z633" i="10" s="1"/>
  <c r="AB633" i="10" l="1"/>
  <c r="AD633" i="10" s="1"/>
  <c r="AA633" i="10"/>
  <c r="AC633" i="10" s="1"/>
  <c r="AE633" i="10" l="1"/>
  <c r="AF633" i="10"/>
  <c r="AG633" i="10" s="1"/>
  <c r="T634" i="10" l="1"/>
  <c r="AH633" i="10"/>
  <c r="S635" i="10" l="1"/>
  <c r="R636" i="10" s="1"/>
  <c r="AJ633" i="10"/>
  <c r="AI633" i="10" s="1"/>
  <c r="U634" i="10"/>
  <c r="W634" i="10" s="1"/>
  <c r="Y634" i="10" s="1"/>
  <c r="V634" i="10"/>
  <c r="X634" i="10" s="1"/>
  <c r="Z634" i="10" s="1"/>
  <c r="AB634" i="10" l="1"/>
  <c r="AD634" i="10" s="1"/>
  <c r="AA634" i="10"/>
  <c r="AC634" i="10" s="1"/>
  <c r="AE634" i="10" l="1"/>
  <c r="AF634" i="10"/>
  <c r="AG634" i="10" s="1"/>
  <c r="T635" i="10" l="1"/>
  <c r="AH634" i="10"/>
  <c r="S636" i="10" l="1"/>
  <c r="R637" i="10" s="1"/>
  <c r="AJ634" i="10"/>
  <c r="AI634" i="10" s="1"/>
  <c r="V635" i="10"/>
  <c r="X635" i="10" s="1"/>
  <c r="Z635" i="10" s="1"/>
  <c r="U635" i="10"/>
  <c r="W635" i="10" s="1"/>
  <c r="Y635" i="10" s="1"/>
  <c r="AB635" i="10" l="1"/>
  <c r="AD635" i="10" s="1"/>
  <c r="AA635" i="10"/>
  <c r="AC635" i="10" s="1"/>
  <c r="AE635" i="10" l="1"/>
  <c r="AF635" i="10"/>
  <c r="AG635" i="10" s="1"/>
  <c r="T636" i="10" l="1"/>
  <c r="AH635" i="10"/>
  <c r="S637" i="10" l="1"/>
  <c r="R638" i="10" s="1"/>
  <c r="AJ635" i="10"/>
  <c r="AI635" i="10" s="1"/>
  <c r="V636" i="10"/>
  <c r="X636" i="10" s="1"/>
  <c r="Z636" i="10" s="1"/>
  <c r="U636" i="10"/>
  <c r="W636" i="10" s="1"/>
  <c r="Y636" i="10" s="1"/>
  <c r="AB636" i="10" l="1"/>
  <c r="AD636" i="10" s="1"/>
  <c r="AA636" i="10"/>
  <c r="AC636" i="10" s="1"/>
  <c r="AE636" i="10" l="1"/>
  <c r="AF636" i="10"/>
  <c r="AG636" i="10" s="1"/>
  <c r="AH636" i="10" l="1"/>
  <c r="T637" i="10"/>
  <c r="S638" i="10" l="1"/>
  <c r="R639" i="10" s="1"/>
  <c r="AJ636" i="10"/>
  <c r="AI636" i="10" s="1"/>
  <c r="V637" i="10"/>
  <c r="X637" i="10" s="1"/>
  <c r="U637" i="10"/>
  <c r="W637" i="10" s="1"/>
  <c r="Z637" i="10" l="1"/>
  <c r="AB637" i="10" s="1"/>
  <c r="Y637" i="10"/>
  <c r="AA637" i="10" s="1"/>
  <c r="AD637" i="10" l="1"/>
  <c r="AC637" i="10"/>
  <c r="AE637" i="10" l="1"/>
  <c r="AF637" i="10"/>
  <c r="AG637" i="10" s="1"/>
  <c r="AH637" i="10" l="1"/>
  <c r="T638" i="10"/>
  <c r="S639" i="10" l="1"/>
  <c r="R640" i="10" s="1"/>
  <c r="AJ637" i="10"/>
  <c r="AI637" i="10" s="1"/>
  <c r="V638" i="10"/>
  <c r="X638" i="10" s="1"/>
  <c r="U638" i="10"/>
  <c r="W638" i="10" s="1"/>
  <c r="Y638" i="10" l="1"/>
  <c r="AA638" i="10" s="1"/>
  <c r="Z638" i="10"/>
  <c r="AB638" i="10" s="1"/>
  <c r="AC638" i="10" l="1"/>
  <c r="AD638" i="10"/>
  <c r="AE638" i="10" l="1"/>
  <c r="AF638" i="10"/>
  <c r="AG638" i="10" s="1"/>
  <c r="T639" i="10" l="1"/>
  <c r="AH638" i="10"/>
  <c r="S640" i="10" l="1"/>
  <c r="R641" i="10" s="1"/>
  <c r="AJ638" i="10"/>
  <c r="AI638" i="10" s="1"/>
  <c r="U639" i="10"/>
  <c r="W639" i="10" s="1"/>
  <c r="Y639" i="10" s="1"/>
  <c r="V639" i="10"/>
  <c r="X639" i="10" s="1"/>
  <c r="Z639" i="10" s="1"/>
  <c r="AB639" i="10" l="1"/>
  <c r="AD639" i="10" s="1"/>
  <c r="AA639" i="10"/>
  <c r="AC639" i="10" s="1"/>
  <c r="AF639" i="10" l="1"/>
  <c r="AG639" i="10" s="1"/>
  <c r="AE639" i="10"/>
  <c r="T640" i="10" l="1"/>
  <c r="V640" i="10" s="1"/>
  <c r="X640" i="10" s="1"/>
  <c r="Z640" i="10" s="1"/>
  <c r="AH639" i="10"/>
  <c r="U640" i="10" l="1"/>
  <c r="W640" i="10" s="1"/>
  <c r="Y640" i="10" s="1"/>
  <c r="S641" i="10"/>
  <c r="R642" i="10" s="1"/>
  <c r="AB640" i="10"/>
  <c r="AD640" i="10" s="1"/>
  <c r="AJ639" i="10"/>
  <c r="AI639" i="10" s="1"/>
  <c r="AA640" i="10" l="1"/>
  <c r="AC640" i="10" s="1"/>
  <c r="AE640" i="10" s="1"/>
  <c r="AF640" i="10" l="1"/>
  <c r="AG640" i="10" s="1"/>
  <c r="AH640" i="10" s="1"/>
  <c r="T641" i="10" l="1"/>
  <c r="AJ640" i="10"/>
  <c r="AI640" i="10" s="1"/>
  <c r="S642" i="10" l="1"/>
  <c r="R643" i="10" s="1"/>
  <c r="V641" i="10"/>
  <c r="X641" i="10" s="1"/>
  <c r="Z641" i="10" s="1"/>
  <c r="AB641" i="10" s="1"/>
  <c r="U641" i="10"/>
  <c r="W641" i="10" s="1"/>
  <c r="Y641" i="10" s="1"/>
  <c r="AA641" i="10" s="1"/>
  <c r="AC641" i="10" l="1"/>
  <c r="AD641" i="10"/>
  <c r="AF641" i="10" l="1"/>
  <c r="AG641" i="10" s="1"/>
  <c r="AH641" i="10" s="1"/>
  <c r="AE641" i="10"/>
  <c r="T642" i="10" l="1"/>
  <c r="U642" i="10" s="1"/>
  <c r="W642" i="10" s="1"/>
  <c r="Y642" i="10" s="1"/>
  <c r="AJ641" i="10"/>
  <c r="AI641" i="10" s="1"/>
  <c r="V642" i="10" l="1"/>
  <c r="X642" i="10" s="1"/>
  <c r="Z642" i="10" s="1"/>
  <c r="S643" i="10"/>
  <c r="R644" i="10" s="1"/>
  <c r="AA642" i="10"/>
  <c r="AC642" i="10" s="1"/>
  <c r="AB642" i="10" l="1"/>
  <c r="AD642" i="10" s="1"/>
  <c r="AF642" i="10" s="1"/>
  <c r="AG642" i="10" s="1"/>
  <c r="AE642" i="10" l="1"/>
  <c r="T643" i="10"/>
  <c r="AH642" i="10"/>
  <c r="S644" i="10" l="1"/>
  <c r="R645" i="10" s="1"/>
  <c r="AJ642" i="10"/>
  <c r="AI642" i="10" s="1"/>
  <c r="V643" i="10"/>
  <c r="X643" i="10" s="1"/>
  <c r="Z643" i="10" s="1"/>
  <c r="U643" i="10"/>
  <c r="W643" i="10" s="1"/>
  <c r="Y643" i="10" s="1"/>
  <c r="AB643" i="10" l="1"/>
  <c r="AD643" i="10" s="1"/>
  <c r="AA643" i="10"/>
  <c r="AC643" i="10" s="1"/>
  <c r="AE643" i="10" l="1"/>
  <c r="AF643" i="10"/>
  <c r="AG643" i="10" s="1"/>
  <c r="T644" i="10" l="1"/>
  <c r="AH643" i="10"/>
  <c r="S645" i="10" l="1"/>
  <c r="R646" i="10" s="1"/>
  <c r="U644" i="10"/>
  <c r="W644" i="10" s="1"/>
  <c r="AJ643" i="10"/>
  <c r="AI643" i="10" s="1"/>
  <c r="V644" i="10"/>
  <c r="X644" i="10" s="1"/>
  <c r="Z644" i="10" s="1"/>
  <c r="AB644" i="10" l="1"/>
  <c r="AD644" i="10" s="1"/>
  <c r="Y644" i="10"/>
  <c r="AA644" i="10" s="1"/>
  <c r="AC644" i="10" l="1"/>
  <c r="AF644" i="10" l="1"/>
  <c r="AG644" i="10" s="1"/>
  <c r="AE644" i="10"/>
  <c r="T645" i="10" l="1"/>
  <c r="V645" i="10" s="1"/>
  <c r="X645" i="10" s="1"/>
  <c r="AH644" i="10"/>
  <c r="AJ644" i="10" s="1"/>
  <c r="AI644" i="10" s="1"/>
  <c r="U645" i="10" l="1"/>
  <c r="W645" i="10" s="1"/>
  <c r="Y645" i="10" s="1"/>
  <c r="AA645" i="10" s="1"/>
  <c r="S646" i="10"/>
  <c r="R647" i="10" s="1"/>
  <c r="Z645" i="10"/>
  <c r="AB645" i="10" s="1"/>
  <c r="AC645" i="10" l="1"/>
  <c r="AD645" i="10"/>
  <c r="AF645" i="10" l="1"/>
  <c r="AG645" i="10" s="1"/>
  <c r="AE645" i="10"/>
  <c r="T646" i="10" l="1"/>
  <c r="U646" i="10" s="1"/>
  <c r="W646" i="10" s="1"/>
  <c r="AH645" i="10"/>
  <c r="V646" i="10" l="1"/>
  <c r="X646" i="10" s="1"/>
  <c r="Z646" i="10" s="1"/>
  <c r="AB646" i="10" s="1"/>
  <c r="S647" i="10"/>
  <c r="R648" i="10" s="1"/>
  <c r="AJ645" i="10"/>
  <c r="AI645" i="10" s="1"/>
  <c r="Y646" i="10"/>
  <c r="AA646" i="10" s="1"/>
  <c r="AC646" i="10" l="1"/>
  <c r="AD646" i="10"/>
  <c r="AE646" i="10" l="1"/>
  <c r="AF646" i="10"/>
  <c r="AG646" i="10" s="1"/>
  <c r="AH646" i="10" l="1"/>
  <c r="T647" i="10"/>
  <c r="S648" i="10" l="1"/>
  <c r="R649" i="10" s="1"/>
  <c r="AJ646" i="10"/>
  <c r="AI646" i="10" s="1"/>
  <c r="U647" i="10"/>
  <c r="W647" i="10" s="1"/>
  <c r="Y647" i="10" s="1"/>
  <c r="V647" i="10"/>
  <c r="X647" i="10" s="1"/>
  <c r="Z647" i="10" s="1"/>
  <c r="AB647" i="10" l="1"/>
  <c r="AD647" i="10" s="1"/>
  <c r="AA647" i="10"/>
  <c r="AC647" i="10" s="1"/>
  <c r="AF647" i="10" l="1"/>
  <c r="AG647" i="10" s="1"/>
  <c r="AE647" i="10"/>
  <c r="AH647" i="10" l="1"/>
  <c r="AJ647" i="10" s="1"/>
  <c r="AI647" i="10" s="1"/>
  <c r="T648" i="10"/>
  <c r="S649" i="10" l="1"/>
  <c r="R650" i="10" s="1"/>
  <c r="U648" i="10"/>
  <c r="W648" i="10" s="1"/>
  <c r="Y648" i="10" s="1"/>
  <c r="V648" i="10"/>
  <c r="X648" i="10" s="1"/>
  <c r="Z648" i="10" s="1"/>
  <c r="AB648" i="10" l="1"/>
  <c r="AD648" i="10" s="1"/>
  <c r="AA648" i="10"/>
  <c r="AC648" i="10" s="1"/>
  <c r="AF648" i="10" l="1"/>
  <c r="AG648" i="10" s="1"/>
  <c r="AE648" i="10"/>
  <c r="AH648" i="10" l="1"/>
  <c r="AJ648" i="10" s="1"/>
  <c r="AI648" i="10" s="1"/>
  <c r="T649" i="10"/>
  <c r="S650" i="10" l="1"/>
  <c r="R651" i="10" s="1"/>
  <c r="V649" i="10"/>
  <c r="X649" i="10" s="1"/>
  <c r="Z649" i="10" s="1"/>
  <c r="U649" i="10"/>
  <c r="W649" i="10" s="1"/>
  <c r="Y649" i="10" s="1"/>
  <c r="AB649" i="10" l="1"/>
  <c r="AD649" i="10" s="1"/>
  <c r="AA649" i="10"/>
  <c r="AC649" i="10" s="1"/>
  <c r="AE649" i="10" l="1"/>
  <c r="AF649" i="10"/>
  <c r="AG649" i="10" s="1"/>
  <c r="T650" i="10" l="1"/>
  <c r="AH649" i="10"/>
  <c r="S651" i="10" l="1"/>
  <c r="R652" i="10" s="1"/>
  <c r="V650" i="10"/>
  <c r="X650" i="10" s="1"/>
  <c r="Z650" i="10" s="1"/>
  <c r="AJ649" i="10"/>
  <c r="AI649" i="10" s="1"/>
  <c r="U650" i="10"/>
  <c r="W650" i="10" s="1"/>
  <c r="Y650" i="10" s="1"/>
  <c r="AB650" i="10" l="1"/>
  <c r="AD650" i="10" s="1"/>
  <c r="AA650" i="10"/>
  <c r="AC650" i="10" s="1"/>
  <c r="AE650" i="10" l="1"/>
  <c r="AF650" i="10"/>
  <c r="AG650" i="10" s="1"/>
  <c r="AH650" i="10" l="1"/>
  <c r="T651" i="10"/>
  <c r="S652" i="10" l="1"/>
  <c r="R653" i="10" s="1"/>
  <c r="AJ650" i="10"/>
  <c r="AI650" i="10" s="1"/>
  <c r="U651" i="10"/>
  <c r="W651" i="10" s="1"/>
  <c r="V651" i="10"/>
  <c r="X651" i="10" s="1"/>
  <c r="Z651" i="10" l="1"/>
  <c r="AB651" i="10" s="1"/>
  <c r="Y651" i="10"/>
  <c r="AA651" i="10" s="1"/>
  <c r="AC651" i="10" l="1"/>
  <c r="AD651" i="10"/>
  <c r="AE651" i="10" l="1"/>
  <c r="AF651" i="10"/>
  <c r="AG651" i="10" s="1"/>
  <c r="T652" i="10" l="1"/>
  <c r="AH651" i="10"/>
  <c r="S653" i="10" l="1"/>
  <c r="R654" i="10" s="1"/>
  <c r="AJ651" i="10"/>
  <c r="AI651" i="10" s="1"/>
  <c r="V652" i="10"/>
  <c r="X652" i="10" s="1"/>
  <c r="Z652" i="10" s="1"/>
  <c r="U652" i="10"/>
  <c r="W652" i="10" s="1"/>
  <c r="Y652" i="10" s="1"/>
  <c r="AB652" i="10" l="1"/>
  <c r="AD652" i="10" s="1"/>
  <c r="AA652" i="10"/>
  <c r="AC652" i="10" s="1"/>
  <c r="AE652" i="10" l="1"/>
  <c r="AF652" i="10"/>
  <c r="AG652" i="10" s="1"/>
  <c r="T653" i="10" l="1"/>
  <c r="AH652" i="10"/>
  <c r="S654" i="10" l="1"/>
  <c r="R655" i="10" s="1"/>
  <c r="AJ652" i="10"/>
  <c r="AI652" i="10" s="1"/>
  <c r="U653" i="10"/>
  <c r="W653" i="10" s="1"/>
  <c r="Y653" i="10" s="1"/>
  <c r="V653" i="10"/>
  <c r="X653" i="10" s="1"/>
  <c r="Z653" i="10" s="1"/>
  <c r="AB653" i="10" l="1"/>
  <c r="AD653" i="10" s="1"/>
  <c r="AA653" i="10"/>
  <c r="AC653" i="10" s="1"/>
  <c r="AE653" i="10" l="1"/>
  <c r="AF653" i="10"/>
  <c r="AG653" i="10" s="1"/>
  <c r="T654" i="10" l="1"/>
  <c r="AH653" i="10"/>
  <c r="S655" i="10" l="1"/>
  <c r="R656" i="10" s="1"/>
  <c r="AJ653" i="10"/>
  <c r="AI653" i="10" s="1"/>
  <c r="U654" i="10"/>
  <c r="W654" i="10" s="1"/>
  <c r="Y654" i="10" s="1"/>
  <c r="V654" i="10"/>
  <c r="X654" i="10" s="1"/>
  <c r="Z654" i="10" s="1"/>
  <c r="AB654" i="10" l="1"/>
  <c r="AD654" i="10" s="1"/>
  <c r="AA654" i="10"/>
  <c r="AC654" i="10" s="1"/>
  <c r="AE654" i="10" l="1"/>
  <c r="AF654" i="10"/>
  <c r="AG654" i="10" s="1"/>
  <c r="T655" i="10" l="1"/>
  <c r="AH654" i="10"/>
  <c r="S656" i="10" l="1"/>
  <c r="R657" i="10" s="1"/>
  <c r="AJ654" i="10"/>
  <c r="AI654" i="10" s="1"/>
  <c r="U655" i="10"/>
  <c r="W655" i="10" s="1"/>
  <c r="Y655" i="10" s="1"/>
  <c r="V655" i="10"/>
  <c r="X655" i="10" s="1"/>
  <c r="Z655" i="10" s="1"/>
  <c r="AB655" i="10" l="1"/>
  <c r="AD655" i="10" s="1"/>
  <c r="AA655" i="10"/>
  <c r="AC655" i="10" s="1"/>
  <c r="AE655" i="10" l="1"/>
  <c r="AF655" i="10"/>
  <c r="AG655" i="10" s="1"/>
  <c r="T656" i="10" l="1"/>
  <c r="AH655" i="10"/>
  <c r="S657" i="10" l="1"/>
  <c r="R658" i="10" s="1"/>
  <c r="V656" i="10"/>
  <c r="X656" i="10" s="1"/>
  <c r="Z656" i="10" s="1"/>
  <c r="AJ655" i="10"/>
  <c r="AI655" i="10" s="1"/>
  <c r="U656" i="10"/>
  <c r="W656" i="10" s="1"/>
  <c r="Y656" i="10" s="1"/>
  <c r="AB656" i="10" l="1"/>
  <c r="AD656" i="10" s="1"/>
  <c r="AA656" i="10"/>
  <c r="AC656" i="10" s="1"/>
  <c r="AE656" i="10" l="1"/>
  <c r="AF656" i="10"/>
  <c r="AG656" i="10" s="1"/>
  <c r="T657" i="10" l="1"/>
  <c r="AH656" i="10"/>
  <c r="S658" i="10" l="1"/>
  <c r="R659" i="10" s="1"/>
  <c r="AJ656" i="10"/>
  <c r="AI656" i="10" s="1"/>
  <c r="V657" i="10"/>
  <c r="X657" i="10" s="1"/>
  <c r="Z657" i="10" s="1"/>
  <c r="U657" i="10"/>
  <c r="W657" i="10" s="1"/>
  <c r="Y657" i="10" s="1"/>
  <c r="AB657" i="10" l="1"/>
  <c r="AD657" i="10" s="1"/>
  <c r="AA657" i="10"/>
  <c r="AC657" i="10" s="1"/>
  <c r="AE657" i="10" l="1"/>
  <c r="AF657" i="10"/>
  <c r="AG657" i="10" s="1"/>
  <c r="T658" i="10" l="1"/>
  <c r="AH657" i="10"/>
  <c r="S659" i="10" l="1"/>
  <c r="R660" i="10" s="1"/>
  <c r="AJ657" i="10"/>
  <c r="AI657" i="10" s="1"/>
  <c r="U658" i="10"/>
  <c r="W658" i="10" s="1"/>
  <c r="Y658" i="10" s="1"/>
  <c r="V658" i="10"/>
  <c r="X658" i="10" s="1"/>
  <c r="Z658" i="10" s="1"/>
  <c r="AB658" i="10" l="1"/>
  <c r="AD658" i="10" s="1"/>
  <c r="AA658" i="10"/>
  <c r="AC658" i="10" s="1"/>
  <c r="AE658" i="10" l="1"/>
  <c r="AF658" i="10"/>
  <c r="AG658" i="10" s="1"/>
  <c r="T659" i="10" l="1"/>
  <c r="AH658" i="10"/>
  <c r="S660" i="10" l="1"/>
  <c r="R661" i="10" s="1"/>
  <c r="AJ658" i="10"/>
  <c r="AI658" i="10" s="1"/>
  <c r="V659" i="10"/>
  <c r="X659" i="10" s="1"/>
  <c r="Z659" i="10" s="1"/>
  <c r="U659" i="10"/>
  <c r="W659" i="10" s="1"/>
  <c r="Y659" i="10" s="1"/>
  <c r="AB659" i="10" l="1"/>
  <c r="AD659" i="10" s="1"/>
  <c r="AA659" i="10"/>
  <c r="AC659" i="10" s="1"/>
  <c r="AE659" i="10" l="1"/>
  <c r="AF659" i="10"/>
  <c r="AG659" i="10" s="1"/>
  <c r="T660" i="10" l="1"/>
  <c r="AH659" i="10"/>
  <c r="S661" i="10" l="1"/>
  <c r="R662" i="10" s="1"/>
  <c r="AJ659" i="10"/>
  <c r="AI659" i="10" s="1"/>
  <c r="U660" i="10"/>
  <c r="W660" i="10" s="1"/>
  <c r="Y660" i="10" s="1"/>
  <c r="V660" i="10"/>
  <c r="X660" i="10" s="1"/>
  <c r="Z660" i="10" s="1"/>
  <c r="AB660" i="10" l="1"/>
  <c r="AD660" i="10" s="1"/>
  <c r="AA660" i="10"/>
  <c r="AC660" i="10" s="1"/>
  <c r="AE660" i="10" l="1"/>
  <c r="AF660" i="10"/>
  <c r="AG660" i="10" s="1"/>
  <c r="T661" i="10" l="1"/>
  <c r="AH660" i="10"/>
  <c r="S662" i="10" l="1"/>
  <c r="R663" i="10" s="1"/>
  <c r="AJ660" i="10"/>
  <c r="AI660" i="10" s="1"/>
  <c r="U661" i="10"/>
  <c r="W661" i="10" s="1"/>
  <c r="V661" i="10"/>
  <c r="X661" i="10" s="1"/>
  <c r="Z661" i="10" s="1"/>
  <c r="AB661" i="10" l="1"/>
  <c r="AD661" i="10" s="1"/>
  <c r="Y661" i="10"/>
  <c r="AA661" i="10" s="1"/>
  <c r="AC661" i="10" l="1"/>
  <c r="AF661" i="10" l="1"/>
  <c r="AG661" i="10" s="1"/>
  <c r="AE661" i="10"/>
  <c r="T662" i="10" l="1"/>
  <c r="AH661" i="10"/>
  <c r="S663" i="10" l="1"/>
  <c r="R664" i="10" s="1"/>
  <c r="AJ661" i="10"/>
  <c r="AI661" i="10" s="1"/>
  <c r="V662" i="10"/>
  <c r="X662" i="10" s="1"/>
  <c r="Z662" i="10" s="1"/>
  <c r="U662" i="10"/>
  <c r="W662" i="10" s="1"/>
  <c r="AB662" i="10" l="1"/>
  <c r="AD662" i="10" s="1"/>
  <c r="Y662" i="10"/>
  <c r="AA662" i="10" s="1"/>
  <c r="AC662" i="10" l="1"/>
  <c r="AF662" i="10" s="1"/>
  <c r="AG662" i="10" s="1"/>
  <c r="AE662" i="10" l="1"/>
  <c r="T663" i="10" s="1"/>
  <c r="S664" i="10" l="1"/>
  <c r="R665" i="10" s="1"/>
  <c r="AH662" i="10"/>
  <c r="AJ662" i="10" s="1"/>
  <c r="AI662" i="10" s="1"/>
  <c r="V663" i="10"/>
  <c r="X663" i="10" s="1"/>
  <c r="Z663" i="10" s="1"/>
  <c r="U663" i="10"/>
  <c r="W663" i="10" s="1"/>
  <c r="Y663" i="10" s="1"/>
  <c r="AB663" i="10" l="1"/>
  <c r="AD663" i="10" s="1"/>
  <c r="AA663" i="10"/>
  <c r="AC663" i="10" s="1"/>
  <c r="AE663" i="10" l="1"/>
  <c r="AF663" i="10"/>
  <c r="AG663" i="10" s="1"/>
  <c r="AH663" i="10" l="1"/>
  <c r="AJ663" i="10" s="1"/>
  <c r="AI663" i="10" s="1"/>
  <c r="T664" i="10"/>
  <c r="S665" i="10" l="1"/>
  <c r="R666" i="10" s="1"/>
  <c r="U664" i="10"/>
  <c r="W664" i="10" s="1"/>
  <c r="Y664" i="10" s="1"/>
  <c r="V664" i="10"/>
  <c r="X664" i="10" s="1"/>
  <c r="Z664" i="10" s="1"/>
  <c r="AB664" i="10" l="1"/>
  <c r="AD664" i="10" s="1"/>
  <c r="AA664" i="10"/>
  <c r="AC664" i="10" s="1"/>
  <c r="AE664" i="10" l="1"/>
  <c r="AF664" i="10"/>
  <c r="AG664" i="10" s="1"/>
  <c r="AH664" i="10" l="1"/>
  <c r="AJ664" i="10" s="1"/>
  <c r="T665" i="10"/>
  <c r="AI664" i="10" l="1"/>
  <c r="S666" i="10"/>
  <c r="R667" i="10" s="1"/>
  <c r="V665" i="10"/>
  <c r="X665" i="10" s="1"/>
  <c r="Z665" i="10" s="1"/>
  <c r="U665" i="10"/>
  <c r="W665" i="10" s="1"/>
  <c r="Y665" i="10" s="1"/>
  <c r="AB665" i="10" l="1"/>
  <c r="AD665" i="10" s="1"/>
  <c r="AA665" i="10"/>
  <c r="AC665" i="10" s="1"/>
  <c r="AE665" i="10" l="1"/>
  <c r="AF665" i="10"/>
  <c r="AG665" i="10" s="1"/>
  <c r="AH665" i="10" l="1"/>
  <c r="AJ665" i="10" s="1"/>
  <c r="T666" i="10"/>
  <c r="AI665" i="10" l="1"/>
  <c r="S667" i="10"/>
  <c r="R668" i="10" s="1"/>
  <c r="U666" i="10"/>
  <c r="W666" i="10" s="1"/>
  <c r="Y666" i="10" s="1"/>
  <c r="V666" i="10"/>
  <c r="X666" i="10" s="1"/>
  <c r="Z666" i="10" s="1"/>
  <c r="AB666" i="10" l="1"/>
  <c r="AD666" i="10" s="1"/>
  <c r="AA666" i="10"/>
  <c r="AC666" i="10" s="1"/>
  <c r="AF666" i="10" l="1"/>
  <c r="AG666" i="10" s="1"/>
  <c r="AE666" i="10"/>
  <c r="AH666" i="10" l="1"/>
  <c r="AJ666" i="10" s="1"/>
  <c r="H12" i="11" s="1"/>
  <c r="T667" i="10"/>
  <c r="AI666" i="10" l="1"/>
  <c r="G12" i="11" s="1"/>
  <c r="S668" i="10"/>
  <c r="R669" i="10" s="1"/>
  <c r="V667" i="10"/>
  <c r="X667" i="10" s="1"/>
  <c r="Z667" i="10" s="1"/>
  <c r="U667" i="10"/>
  <c r="W667" i="10" s="1"/>
  <c r="Y667" i="10" s="1"/>
  <c r="AB667" i="10" l="1"/>
  <c r="AD667" i="10" s="1"/>
  <c r="AA667" i="10"/>
  <c r="AC667" i="10" s="1"/>
  <c r="AE667" i="10" l="1"/>
  <c r="AF667" i="10"/>
  <c r="AG667" i="10" s="1"/>
  <c r="AH667" i="10" l="1"/>
  <c r="AJ667" i="10" s="1"/>
  <c r="AI667" i="10" s="1"/>
  <c r="T668" i="10"/>
  <c r="S669" i="10" l="1"/>
  <c r="R670" i="10" s="1"/>
  <c r="V668" i="10"/>
  <c r="X668" i="10" s="1"/>
  <c r="Z668" i="10" s="1"/>
  <c r="U668" i="10"/>
  <c r="W668" i="10" s="1"/>
  <c r="Y668" i="10" s="1"/>
  <c r="AB668" i="10" l="1"/>
  <c r="AD668" i="10" s="1"/>
  <c r="AA668" i="10"/>
  <c r="AC668" i="10" s="1"/>
  <c r="AE668" i="10" l="1"/>
  <c r="AF668" i="10"/>
  <c r="AG668" i="10" s="1"/>
  <c r="AH668" i="10" l="1"/>
  <c r="AJ668" i="10" s="1"/>
  <c r="AI668" i="10" s="1"/>
  <c r="T669" i="10"/>
  <c r="S670" i="10" l="1"/>
  <c r="R671" i="10" s="1"/>
  <c r="V669" i="10"/>
  <c r="X669" i="10" s="1"/>
  <c r="Z669" i="10" s="1"/>
  <c r="U669" i="10"/>
  <c r="W669" i="10" s="1"/>
  <c r="Y669" i="10" s="1"/>
  <c r="AB669" i="10" l="1"/>
  <c r="AD669" i="10" s="1"/>
  <c r="AA669" i="10"/>
  <c r="AC669" i="10" s="1"/>
  <c r="AF669" i="10" l="1"/>
  <c r="AG669" i="10" s="1"/>
  <c r="AE669" i="10"/>
  <c r="T670" i="10" l="1"/>
  <c r="V670" i="10" s="1"/>
  <c r="X670" i="10" s="1"/>
  <c r="Z670" i="10" s="1"/>
  <c r="AH669" i="10"/>
  <c r="AJ669" i="10" s="1"/>
  <c r="AI669" i="10" s="1"/>
  <c r="U670" i="10" l="1"/>
  <c r="W670" i="10" s="1"/>
  <c r="Y670" i="10" s="1"/>
  <c r="AA670" i="10" s="1"/>
  <c r="S671" i="10"/>
  <c r="R672" i="10" s="1"/>
  <c r="AB670" i="10"/>
  <c r="AD670" i="10" s="1"/>
  <c r="AC670" i="10" l="1"/>
  <c r="AF670" i="10" s="1"/>
  <c r="AG670" i="10" s="1"/>
  <c r="AE670" i="10" l="1"/>
  <c r="AH670" i="10" s="1"/>
  <c r="T671" i="10" l="1"/>
  <c r="AJ670" i="10"/>
  <c r="AI670" i="10" s="1"/>
  <c r="S672" i="10" l="1"/>
  <c r="R673" i="10" s="1"/>
  <c r="U671" i="10"/>
  <c r="W671" i="10" s="1"/>
  <c r="V671" i="10"/>
  <c r="X671" i="10" s="1"/>
  <c r="Z671" i="10" s="1"/>
  <c r="AB671" i="10" l="1"/>
  <c r="AD671" i="10" s="1"/>
  <c r="Y671" i="10"/>
  <c r="AA671" i="10" s="1"/>
  <c r="AC671" i="10" l="1"/>
  <c r="AF671" i="10" s="1"/>
  <c r="AG671" i="10" s="1"/>
  <c r="AE671" i="10" l="1"/>
  <c r="T672" i="10" s="1"/>
  <c r="S673" i="10" l="1"/>
  <c r="R674" i="10" s="1"/>
  <c r="AH671" i="10"/>
  <c r="AJ671" i="10" s="1"/>
  <c r="AI671" i="10" s="1"/>
  <c r="U672" i="10"/>
  <c r="W672" i="10" s="1"/>
  <c r="V672" i="10"/>
  <c r="X672" i="10" l="1"/>
  <c r="Y672" i="10"/>
  <c r="AA672" i="10" s="1"/>
  <c r="AC672" i="10" l="1"/>
  <c r="Z672" i="10"/>
  <c r="AB672" i="10" s="1"/>
  <c r="AD672" i="10" l="1"/>
  <c r="AF672" i="10" s="1"/>
  <c r="AG672" i="10" s="1"/>
  <c r="AE672" i="10" l="1"/>
  <c r="AH672" i="10" s="1"/>
  <c r="AJ672" i="10" l="1"/>
  <c r="AI672" i="10" s="1"/>
  <c r="T673" i="10"/>
  <c r="S674" i="10" l="1"/>
  <c r="R675" i="10" s="1"/>
  <c r="V673" i="10"/>
  <c r="X673" i="10" s="1"/>
  <c r="Z673" i="10" s="1"/>
  <c r="U673" i="10"/>
  <c r="W673" i="10" s="1"/>
  <c r="Y673" i="10" s="1"/>
  <c r="AB673" i="10" l="1"/>
  <c r="AD673" i="10" s="1"/>
  <c r="AA673" i="10"/>
  <c r="AC673" i="10" s="1"/>
  <c r="AE673" i="10" l="1"/>
  <c r="AF673" i="10"/>
  <c r="AG673" i="10" s="1"/>
  <c r="AH673" i="10" l="1"/>
  <c r="AJ673" i="10" s="1"/>
  <c r="T674" i="10"/>
  <c r="AI673" i="10" l="1"/>
  <c r="S675" i="10"/>
  <c r="R676" i="10" s="1"/>
  <c r="V674" i="10"/>
  <c r="X674" i="10" s="1"/>
  <c r="Z674" i="10" s="1"/>
  <c r="U674" i="10"/>
  <c r="W674" i="10" s="1"/>
  <c r="Y674" i="10" s="1"/>
  <c r="AB674" i="10" l="1"/>
  <c r="AD674" i="10" s="1"/>
  <c r="AA674" i="10"/>
  <c r="AC674" i="10" s="1"/>
  <c r="AF674" i="10" l="1"/>
  <c r="AG674" i="10" s="1"/>
  <c r="AE674" i="10"/>
  <c r="AH674" i="10" l="1"/>
  <c r="AJ674" i="10" s="1"/>
  <c r="T675" i="10"/>
  <c r="AI674" i="10" l="1"/>
  <c r="S676" i="10"/>
  <c r="R677" i="10" s="1"/>
  <c r="V675" i="10"/>
  <c r="X675" i="10" s="1"/>
  <c r="Z675" i="10" s="1"/>
  <c r="U675" i="10"/>
  <c r="W675" i="10" s="1"/>
  <c r="Y675" i="10" s="1"/>
  <c r="AB675" i="10" l="1"/>
  <c r="AD675" i="10" s="1"/>
  <c r="AA675" i="10"/>
  <c r="AC675" i="10" s="1"/>
  <c r="AE675" i="10" l="1"/>
  <c r="AF675" i="10"/>
  <c r="AG675" i="10" s="1"/>
  <c r="T676" i="10" l="1"/>
  <c r="V676" i="10" s="1"/>
  <c r="X676" i="10" s="1"/>
  <c r="Z676" i="10" s="1"/>
  <c r="AH675" i="10"/>
  <c r="AJ675" i="10" s="1"/>
  <c r="AI675" i="10" s="1"/>
  <c r="U676" i="10" l="1"/>
  <c r="W676" i="10" s="1"/>
  <c r="Y676" i="10" s="1"/>
  <c r="S677" i="10"/>
  <c r="R678" i="10" s="1"/>
  <c r="AB676" i="10"/>
  <c r="AD676" i="10" s="1"/>
  <c r="AA676" i="10" l="1"/>
  <c r="AC676" i="10" s="1"/>
  <c r="AF676" i="10" s="1"/>
  <c r="AG676" i="10" s="1"/>
  <c r="AE676" i="10" l="1"/>
  <c r="AH676" i="10"/>
  <c r="AJ676" i="10" s="1"/>
  <c r="AI676" i="10" s="1"/>
  <c r="T677" i="10"/>
  <c r="S678" i="10" l="1"/>
  <c r="R679" i="10" s="1"/>
  <c r="V677" i="10"/>
  <c r="X677" i="10" s="1"/>
  <c r="Z677" i="10" s="1"/>
  <c r="U677" i="10"/>
  <c r="W677" i="10" s="1"/>
  <c r="Y677" i="10" s="1"/>
  <c r="AB677" i="10" l="1"/>
  <c r="AD677" i="10" s="1"/>
  <c r="AA677" i="10"/>
  <c r="AC677" i="10" s="1"/>
  <c r="AF677" i="10" l="1"/>
  <c r="AG677" i="10" s="1"/>
  <c r="AE677" i="10"/>
  <c r="T678" i="10" l="1"/>
  <c r="U678" i="10" s="1"/>
  <c r="W678" i="10" s="1"/>
  <c r="Y678" i="10" s="1"/>
  <c r="AH677" i="10"/>
  <c r="V678" i="10" l="1"/>
  <c r="X678" i="10" s="1"/>
  <c r="Z678" i="10" s="1"/>
  <c r="S679" i="10"/>
  <c r="R680" i="10" s="1"/>
  <c r="AA678" i="10"/>
  <c r="AC678" i="10" s="1"/>
  <c r="AJ677" i="10"/>
  <c r="AI677" i="10" s="1"/>
  <c r="AB678" i="10" l="1"/>
  <c r="AD678" i="10" s="1"/>
  <c r="AF678" i="10" s="1"/>
  <c r="AG678" i="10" s="1"/>
  <c r="AE678" i="10" l="1"/>
  <c r="AH678" i="10"/>
  <c r="T679" i="10"/>
  <c r="S680" i="10" l="1"/>
  <c r="R681" i="10" s="1"/>
  <c r="AJ678" i="10"/>
  <c r="AI678" i="10" s="1"/>
  <c r="V679" i="10"/>
  <c r="X679" i="10" s="1"/>
  <c r="U679" i="10"/>
  <c r="W679" i="10" s="1"/>
  <c r="Y679" i="10" l="1"/>
  <c r="AA679" i="10" s="1"/>
  <c r="Z679" i="10"/>
  <c r="AB679" i="10" s="1"/>
  <c r="AD679" i="10" l="1"/>
  <c r="AC679" i="10"/>
  <c r="AE679" i="10" l="1"/>
  <c r="AF679" i="10"/>
  <c r="AG679" i="10" s="1"/>
  <c r="AH679" i="10" l="1"/>
  <c r="T680" i="10"/>
  <c r="S681" i="10" l="1"/>
  <c r="R682" i="10" s="1"/>
  <c r="AJ679" i="10"/>
  <c r="AI679" i="10" s="1"/>
  <c r="U680" i="10"/>
  <c r="W680" i="10" s="1"/>
  <c r="V680" i="10"/>
  <c r="X680" i="10" s="1"/>
  <c r="Y680" i="10" l="1"/>
  <c r="AA680" i="10" s="1"/>
  <c r="Z680" i="10"/>
  <c r="AB680" i="10" s="1"/>
  <c r="AC680" i="10" l="1"/>
  <c r="AD680" i="10"/>
  <c r="AF680" i="10" l="1"/>
  <c r="AG680" i="10" s="1"/>
  <c r="AE680" i="10"/>
  <c r="AH680" i="10" l="1"/>
  <c r="AJ680" i="10" s="1"/>
  <c r="AI680" i="10" s="1"/>
  <c r="T681" i="10"/>
  <c r="S682" i="10" l="1"/>
  <c r="R683" i="10" s="1"/>
  <c r="V681" i="10"/>
  <c r="X681" i="10" s="1"/>
  <c r="Z681" i="10" s="1"/>
  <c r="U681" i="10"/>
  <c r="W681" i="10" s="1"/>
  <c r="Y681" i="10" s="1"/>
  <c r="AB681" i="10" l="1"/>
  <c r="AD681" i="10" s="1"/>
  <c r="AA681" i="10"/>
  <c r="AC681" i="10" s="1"/>
  <c r="AF681" i="10" l="1"/>
  <c r="AG681" i="10" s="1"/>
  <c r="AE681" i="10"/>
  <c r="AH681" i="10" l="1"/>
  <c r="AJ681" i="10" s="1"/>
  <c r="AI681" i="10" s="1"/>
  <c r="T682" i="10"/>
  <c r="S683" i="10" l="1"/>
  <c r="R684" i="10" s="1"/>
  <c r="V682" i="10"/>
  <c r="X682" i="10" s="1"/>
  <c r="Z682" i="10" s="1"/>
  <c r="U682" i="10"/>
  <c r="W682" i="10" s="1"/>
  <c r="Y682" i="10" s="1"/>
  <c r="AB682" i="10" l="1"/>
  <c r="AD682" i="10" s="1"/>
  <c r="AA682" i="10"/>
  <c r="AC682" i="10" s="1"/>
  <c r="AF682" i="10" l="1"/>
  <c r="AG682" i="10" s="1"/>
  <c r="AE682" i="10"/>
  <c r="T683" i="10" l="1"/>
  <c r="AH682" i="10"/>
  <c r="S684" i="10" l="1"/>
  <c r="R685" i="10" s="1"/>
  <c r="AJ682" i="10"/>
  <c r="AI682" i="10" s="1"/>
  <c r="U683" i="10"/>
  <c r="W683" i="10" s="1"/>
  <c r="Y683" i="10" s="1"/>
  <c r="V683" i="10"/>
  <c r="X683" i="10" s="1"/>
  <c r="Z683" i="10" s="1"/>
  <c r="AB683" i="10" l="1"/>
  <c r="AD683" i="10" s="1"/>
  <c r="AA683" i="10"/>
  <c r="AC683" i="10" s="1"/>
  <c r="AE683" i="10" l="1"/>
  <c r="AF683" i="10"/>
  <c r="AG683" i="10" s="1"/>
  <c r="T684" i="10" l="1"/>
  <c r="AH683" i="10"/>
  <c r="S685" i="10" l="1"/>
  <c r="R686" i="10" s="1"/>
  <c r="AJ683" i="10"/>
  <c r="AI683" i="10" s="1"/>
  <c r="U684" i="10"/>
  <c r="W684" i="10" s="1"/>
  <c r="Y684" i="10" s="1"/>
  <c r="V684" i="10"/>
  <c r="X684" i="10" s="1"/>
  <c r="Z684" i="10" s="1"/>
  <c r="AB684" i="10" l="1"/>
  <c r="AD684" i="10" s="1"/>
  <c r="AA684" i="10"/>
  <c r="AC684" i="10" s="1"/>
  <c r="AF684" i="10" l="1"/>
  <c r="AG684" i="10" s="1"/>
  <c r="AE684" i="10"/>
  <c r="T685" i="10" l="1"/>
  <c r="V685" i="10" s="1"/>
  <c r="X685" i="10" s="1"/>
  <c r="AH684" i="10"/>
  <c r="S686" i="10" l="1"/>
  <c r="R687" i="10" s="1"/>
  <c r="U685" i="10"/>
  <c r="W685" i="10" s="1"/>
  <c r="Y685" i="10" s="1"/>
  <c r="AA685" i="10" s="1"/>
  <c r="AJ684" i="10"/>
  <c r="AI684" i="10" s="1"/>
  <c r="Z685" i="10"/>
  <c r="AB685" i="10" s="1"/>
  <c r="AC685" i="10" l="1"/>
  <c r="AD685" i="10"/>
  <c r="AE685" i="10" l="1"/>
  <c r="AF685" i="10"/>
  <c r="AG685" i="10" s="1"/>
  <c r="T686" i="10" l="1"/>
  <c r="AH685" i="10"/>
  <c r="S687" i="10" l="1"/>
  <c r="R688" i="10" s="1"/>
  <c r="AJ685" i="10"/>
  <c r="AI685" i="10" s="1"/>
  <c r="V686" i="10"/>
  <c r="X686" i="10" s="1"/>
  <c r="Z686" i="10" s="1"/>
  <c r="U686" i="10"/>
  <c r="W686" i="10" s="1"/>
  <c r="Y686" i="10" s="1"/>
  <c r="AB686" i="10" l="1"/>
  <c r="AD686" i="10" s="1"/>
  <c r="AA686" i="10"/>
  <c r="AC686" i="10" s="1"/>
  <c r="AE686" i="10" l="1"/>
  <c r="AF686" i="10"/>
  <c r="AG686" i="10" s="1"/>
  <c r="T687" i="10" l="1"/>
  <c r="AH686" i="10"/>
  <c r="S688" i="10" l="1"/>
  <c r="R689" i="10" s="1"/>
  <c r="AJ686" i="10"/>
  <c r="AI686" i="10" s="1"/>
  <c r="V687" i="10"/>
  <c r="X687" i="10" s="1"/>
  <c r="Z687" i="10" s="1"/>
  <c r="U687" i="10"/>
  <c r="W687" i="10" s="1"/>
  <c r="Y687" i="10" s="1"/>
  <c r="AB687" i="10" l="1"/>
  <c r="AD687" i="10" s="1"/>
  <c r="AA687" i="10"/>
  <c r="AC687" i="10" s="1"/>
  <c r="AE687" i="10" l="1"/>
  <c r="AF687" i="10"/>
  <c r="AG687" i="10" s="1"/>
  <c r="T688" i="10" l="1"/>
  <c r="AH687" i="10"/>
  <c r="S689" i="10" l="1"/>
  <c r="R690" i="10" s="1"/>
  <c r="AJ687" i="10"/>
  <c r="AI687" i="10" s="1"/>
  <c r="V688" i="10"/>
  <c r="X688" i="10" s="1"/>
  <c r="Z688" i="10" s="1"/>
  <c r="U688" i="10"/>
  <c r="W688" i="10" s="1"/>
  <c r="Y688" i="10" s="1"/>
  <c r="AB688" i="10" l="1"/>
  <c r="AD688" i="10" s="1"/>
  <c r="AA688" i="10"/>
  <c r="AC688" i="10" s="1"/>
  <c r="AE688" i="10" l="1"/>
  <c r="AF688" i="10"/>
  <c r="AG688" i="10" s="1"/>
  <c r="T689" i="10" l="1"/>
  <c r="AH688" i="10"/>
  <c r="S690" i="10" l="1"/>
  <c r="R691" i="10" s="1"/>
  <c r="AJ688" i="10"/>
  <c r="AI688" i="10" s="1"/>
  <c r="U689" i="10"/>
  <c r="W689" i="10" s="1"/>
  <c r="Y689" i="10" s="1"/>
  <c r="V689" i="10"/>
  <c r="X689" i="10" s="1"/>
  <c r="Z689" i="10" s="1"/>
  <c r="AB689" i="10" l="1"/>
  <c r="AD689" i="10" s="1"/>
  <c r="AA689" i="10"/>
  <c r="AC689" i="10" s="1"/>
  <c r="AE689" i="10" l="1"/>
  <c r="AF689" i="10"/>
  <c r="AG689" i="10" s="1"/>
  <c r="AH689" i="10" l="1"/>
  <c r="T690" i="10"/>
  <c r="S691" i="10" l="1"/>
  <c r="R692" i="10" s="1"/>
  <c r="U690" i="10"/>
  <c r="W690" i="10" s="1"/>
  <c r="V690" i="10"/>
  <c r="X690" i="10" s="1"/>
  <c r="AJ689" i="10"/>
  <c r="AI689" i="10" s="1"/>
  <c r="Y690" i="10" l="1"/>
  <c r="AA690" i="10" s="1"/>
  <c r="Z690" i="10"/>
  <c r="AB690" i="10" s="1"/>
  <c r="AC690" i="10" l="1"/>
  <c r="AD690" i="10"/>
  <c r="AE690" i="10" l="1"/>
  <c r="AF690" i="10"/>
  <c r="AG690" i="10" s="1"/>
  <c r="T691" i="10" l="1"/>
  <c r="AH690" i="10"/>
  <c r="S692" i="10" l="1"/>
  <c r="R693" i="10" s="1"/>
  <c r="AJ690" i="10"/>
  <c r="AI690" i="10" s="1"/>
  <c r="U691" i="10"/>
  <c r="W691" i="10" s="1"/>
  <c r="V691" i="10"/>
  <c r="X691" i="10" s="1"/>
  <c r="Z691" i="10" s="1"/>
  <c r="AB691" i="10" l="1"/>
  <c r="AD691" i="10" s="1"/>
  <c r="Y691" i="10"/>
  <c r="AA691" i="10" s="1"/>
  <c r="AC691" i="10" l="1"/>
  <c r="AF691" i="10" l="1"/>
  <c r="AG691" i="10" s="1"/>
  <c r="AE691" i="10"/>
  <c r="AH691" i="10" l="1"/>
  <c r="T692" i="10"/>
  <c r="S693" i="10" l="1"/>
  <c r="R694" i="10" s="1"/>
  <c r="AJ691" i="10"/>
  <c r="AI691" i="10" s="1"/>
  <c r="U692" i="10"/>
  <c r="W692" i="10" s="1"/>
  <c r="Y692" i="10" s="1"/>
  <c r="V692" i="10"/>
  <c r="X692" i="10" s="1"/>
  <c r="Z692" i="10" s="1"/>
  <c r="AB692" i="10" l="1"/>
  <c r="AD692" i="10" s="1"/>
  <c r="AA692" i="10"/>
  <c r="AC692" i="10" s="1"/>
  <c r="AE692" i="10" l="1"/>
  <c r="AF692" i="10"/>
  <c r="AG692" i="10" s="1"/>
  <c r="AH692" i="10" l="1"/>
  <c r="T693" i="10"/>
  <c r="S694" i="10" l="1"/>
  <c r="R695" i="10" s="1"/>
  <c r="AJ692" i="10"/>
  <c r="AI692" i="10" s="1"/>
  <c r="V693" i="10"/>
  <c r="X693" i="10" s="1"/>
  <c r="U693" i="10"/>
  <c r="W693" i="10" s="1"/>
  <c r="Z693" i="10" l="1"/>
  <c r="AB693" i="10" s="1"/>
  <c r="Y693" i="10"/>
  <c r="AA693" i="10" s="1"/>
  <c r="AC693" i="10" l="1"/>
  <c r="AD693" i="10"/>
  <c r="AF693" i="10" l="1"/>
  <c r="AG693" i="10" s="1"/>
  <c r="AE693" i="10"/>
  <c r="AH693" i="10" l="1"/>
  <c r="AJ693" i="10" s="1"/>
  <c r="AI693" i="10" s="1"/>
  <c r="T694" i="10"/>
  <c r="S695" i="10" l="1"/>
  <c r="R696" i="10" s="1"/>
  <c r="V694" i="10"/>
  <c r="X694" i="10" s="1"/>
  <c r="Z694" i="10" s="1"/>
  <c r="U694" i="10"/>
  <c r="W694" i="10" s="1"/>
  <c r="Y694" i="10" s="1"/>
  <c r="AB694" i="10" l="1"/>
  <c r="AD694" i="10" s="1"/>
  <c r="AA694" i="10"/>
  <c r="AC694" i="10" s="1"/>
  <c r="AE694" i="10" l="1"/>
  <c r="AF694" i="10"/>
  <c r="AG694" i="10" s="1"/>
  <c r="T695" i="10" l="1"/>
  <c r="U695" i="10" s="1"/>
  <c r="W695" i="10" s="1"/>
  <c r="Y695" i="10" s="1"/>
  <c r="AH694" i="10"/>
  <c r="AJ694" i="10" s="1"/>
  <c r="AI694" i="10" s="1"/>
  <c r="V695" i="10" l="1"/>
  <c r="X695" i="10" s="1"/>
  <c r="Z695" i="10" s="1"/>
  <c r="AB695" i="10" s="1"/>
  <c r="S696" i="10"/>
  <c r="R697" i="10" s="1"/>
  <c r="AA695" i="10"/>
  <c r="AC695" i="10" s="1"/>
  <c r="AD695" i="10" l="1"/>
  <c r="AF695" i="10" s="1"/>
  <c r="AG695" i="10" s="1"/>
  <c r="AE695" i="10" l="1"/>
  <c r="AH695" i="10" s="1"/>
  <c r="T696" i="10" l="1"/>
  <c r="AJ695" i="10"/>
  <c r="AI695" i="10" s="1"/>
  <c r="S697" i="10" l="1"/>
  <c r="R698" i="10" s="1"/>
  <c r="V696" i="10"/>
  <c r="X696" i="10" s="1"/>
  <c r="Z696" i="10" s="1"/>
  <c r="U696" i="10"/>
  <c r="W696" i="10" s="1"/>
  <c r="Y696" i="10" s="1"/>
  <c r="AB696" i="10" l="1"/>
  <c r="AD696" i="10" s="1"/>
  <c r="AA696" i="10"/>
  <c r="AC696" i="10" s="1"/>
  <c r="AF696" i="10" l="1"/>
  <c r="AG696" i="10" s="1"/>
  <c r="AE696" i="10"/>
  <c r="T697" i="10" l="1"/>
  <c r="U697" i="10" s="1"/>
  <c r="W697" i="10" s="1"/>
  <c r="Y697" i="10" s="1"/>
  <c r="AH696" i="10"/>
  <c r="AJ696" i="10" s="1"/>
  <c r="AI696" i="10" s="1"/>
  <c r="V697" i="10" l="1"/>
  <c r="X697" i="10" s="1"/>
  <c r="Z697" i="10" s="1"/>
  <c r="S698" i="10"/>
  <c r="R699" i="10" s="1"/>
  <c r="AA697" i="10"/>
  <c r="AC697" i="10" s="1"/>
  <c r="AB697" i="10" l="1"/>
  <c r="AD697" i="10" s="1"/>
  <c r="AF697" i="10" s="1"/>
  <c r="AG697" i="10" s="1"/>
  <c r="AE697" i="10" l="1"/>
  <c r="AH697" i="10"/>
  <c r="T698" i="10"/>
  <c r="S699" i="10" l="1"/>
  <c r="R700" i="10" s="1"/>
  <c r="AJ697" i="10"/>
  <c r="AI697" i="10" s="1"/>
  <c r="U698" i="10"/>
  <c r="W698" i="10" s="1"/>
  <c r="Y698" i="10" s="1"/>
  <c r="V698" i="10"/>
  <c r="X698" i="10" s="1"/>
  <c r="Z698" i="10" s="1"/>
  <c r="AB698" i="10" l="1"/>
  <c r="AD698" i="10" s="1"/>
  <c r="AA698" i="10"/>
  <c r="AC698" i="10" s="1"/>
  <c r="AF698" i="10" l="1"/>
  <c r="AG698" i="10" s="1"/>
  <c r="AE698" i="10"/>
  <c r="T699" i="10" l="1"/>
  <c r="U699" i="10" s="1"/>
  <c r="W699" i="10" s="1"/>
  <c r="Y699" i="10" s="1"/>
  <c r="AH698" i="10"/>
  <c r="V699" i="10" l="1"/>
  <c r="X699" i="10" s="1"/>
  <c r="Z699" i="10" s="1"/>
  <c r="S700" i="10"/>
  <c r="R701" i="10" s="1"/>
  <c r="AA699" i="10"/>
  <c r="AC699" i="10" s="1"/>
  <c r="AJ698" i="10"/>
  <c r="AI698" i="10" s="1"/>
  <c r="AB699" i="10" l="1"/>
  <c r="AD699" i="10" s="1"/>
  <c r="AF699" i="10" s="1"/>
  <c r="AG699" i="10" s="1"/>
  <c r="AE699" i="10" l="1"/>
  <c r="T700" i="10"/>
  <c r="AH699" i="10"/>
  <c r="S701" i="10" l="1"/>
  <c r="R702" i="10" s="1"/>
  <c r="AJ699" i="10"/>
  <c r="AI699" i="10" s="1"/>
  <c r="U700" i="10"/>
  <c r="W700" i="10" s="1"/>
  <c r="Y700" i="10" s="1"/>
  <c r="V700" i="10"/>
  <c r="X700" i="10" s="1"/>
  <c r="Z700" i="10" s="1"/>
  <c r="AB700" i="10" l="1"/>
  <c r="AD700" i="10" s="1"/>
  <c r="AA700" i="10"/>
  <c r="AC700" i="10" s="1"/>
  <c r="AE700" i="10" l="1"/>
  <c r="AF700" i="10"/>
  <c r="AG700" i="10" s="1"/>
  <c r="AH700" i="10" l="1"/>
  <c r="AJ700" i="10" s="1"/>
  <c r="AI700" i="10" s="1"/>
  <c r="T701" i="10"/>
  <c r="S702" i="10" l="1"/>
  <c r="R703" i="10" s="1"/>
  <c r="V701" i="10"/>
  <c r="X701" i="10" s="1"/>
  <c r="Z701" i="10" s="1"/>
  <c r="U701" i="10"/>
  <c r="W701" i="10" s="1"/>
  <c r="Y701" i="10" s="1"/>
  <c r="AB701" i="10" l="1"/>
  <c r="AD701" i="10" s="1"/>
  <c r="AA701" i="10"/>
  <c r="AC701" i="10" s="1"/>
  <c r="AE701" i="10" l="1"/>
  <c r="AF701" i="10"/>
  <c r="AG701" i="10" s="1"/>
  <c r="AH701" i="10" l="1"/>
  <c r="AJ701" i="10" s="1"/>
  <c r="AI701" i="10" s="1"/>
  <c r="T702" i="10"/>
  <c r="S703" i="10" l="1"/>
  <c r="R704" i="10" s="1"/>
  <c r="V702" i="10"/>
  <c r="X702" i="10" s="1"/>
  <c r="Z702" i="10" s="1"/>
  <c r="U702" i="10"/>
  <c r="W702" i="10" s="1"/>
  <c r="Y702" i="10" s="1"/>
  <c r="AB702" i="10" l="1"/>
  <c r="AD702" i="10" s="1"/>
  <c r="AA702" i="10"/>
  <c r="AC702" i="10" s="1"/>
  <c r="AF702" i="10" l="1"/>
  <c r="AG702" i="10" s="1"/>
  <c r="AE702" i="10"/>
  <c r="AH702" i="10" l="1"/>
  <c r="AJ702" i="10" s="1"/>
  <c r="AI702" i="10" s="1"/>
  <c r="T703" i="10"/>
  <c r="S704" i="10" l="1"/>
  <c r="R705" i="10" s="1"/>
  <c r="V703" i="10"/>
  <c r="X703" i="10" s="1"/>
  <c r="Z703" i="10" s="1"/>
  <c r="U703" i="10"/>
  <c r="W703" i="10" s="1"/>
  <c r="Y703" i="10" s="1"/>
  <c r="AB703" i="10" l="1"/>
  <c r="AD703" i="10" s="1"/>
  <c r="AA703" i="10"/>
  <c r="AC703" i="10" s="1"/>
  <c r="AF703" i="10" l="1"/>
  <c r="AG703" i="10" s="1"/>
  <c r="AE703" i="10"/>
  <c r="T704" i="10" l="1"/>
  <c r="U704" i="10" s="1"/>
  <c r="W704" i="10" s="1"/>
  <c r="Y704" i="10" s="1"/>
  <c r="AH703" i="10"/>
  <c r="V704" i="10" l="1"/>
  <c r="X704" i="10" s="1"/>
  <c r="Z704" i="10" s="1"/>
  <c r="S705" i="10"/>
  <c r="R706" i="10" s="1"/>
  <c r="AA704" i="10"/>
  <c r="AC704" i="10" s="1"/>
  <c r="AJ703" i="10"/>
  <c r="AI703" i="10" s="1"/>
  <c r="AB704" i="10" l="1"/>
  <c r="AD704" i="10" s="1"/>
  <c r="AE704" i="10" s="1"/>
  <c r="AF704" i="10" l="1"/>
  <c r="AG704" i="10" s="1"/>
  <c r="T705" i="10" s="1"/>
  <c r="AH704" i="10" l="1"/>
  <c r="AJ704" i="10" s="1"/>
  <c r="AI704" i="10" s="1"/>
  <c r="S706" i="10"/>
  <c r="R707" i="10" s="1"/>
  <c r="U705" i="10"/>
  <c r="W705" i="10" s="1"/>
  <c r="Y705" i="10" s="1"/>
  <c r="V705" i="10"/>
  <c r="X705" i="10" s="1"/>
  <c r="Z705" i="10" s="1"/>
  <c r="AB705" i="10" l="1"/>
  <c r="AD705" i="10" s="1"/>
  <c r="AA705" i="10"/>
  <c r="AC705" i="10" s="1"/>
  <c r="AE705" i="10" l="1"/>
  <c r="AF705" i="10"/>
  <c r="AG705" i="10" s="1"/>
  <c r="AH705" i="10" l="1"/>
  <c r="AJ705" i="10" s="1"/>
  <c r="AI705" i="10" s="1"/>
  <c r="T706" i="10"/>
  <c r="S707" i="10" l="1"/>
  <c r="R708" i="10" s="1"/>
  <c r="U706" i="10"/>
  <c r="W706" i="10" s="1"/>
  <c r="Y706" i="10" s="1"/>
  <c r="V706" i="10"/>
  <c r="X706" i="10" s="1"/>
  <c r="Z706" i="10" s="1"/>
  <c r="AB706" i="10" l="1"/>
  <c r="AD706" i="10" s="1"/>
  <c r="AA706" i="10"/>
  <c r="AC706" i="10" s="1"/>
  <c r="AF706" i="10" l="1"/>
  <c r="AG706" i="10" s="1"/>
  <c r="AE706" i="10"/>
  <c r="AH706" i="10" l="1"/>
  <c r="AJ706" i="10" s="1"/>
  <c r="AI706" i="10" s="1"/>
  <c r="T707" i="10"/>
  <c r="S708" i="10" l="1"/>
  <c r="R709" i="10" s="1"/>
  <c r="V707" i="10"/>
  <c r="X707" i="10" s="1"/>
  <c r="Z707" i="10" s="1"/>
  <c r="U707" i="10"/>
  <c r="W707" i="10" s="1"/>
  <c r="Y707" i="10" s="1"/>
  <c r="AB707" i="10" l="1"/>
  <c r="AD707" i="10" s="1"/>
  <c r="AA707" i="10"/>
  <c r="AC707" i="10" s="1"/>
  <c r="AE707" i="10" l="1"/>
  <c r="AF707" i="10"/>
  <c r="AG707" i="10" s="1"/>
  <c r="AH707" i="10" l="1"/>
  <c r="AJ707" i="10" s="1"/>
  <c r="T708" i="10"/>
  <c r="AI707" i="10" l="1"/>
  <c r="S709" i="10"/>
  <c r="R710" i="10" s="1"/>
  <c r="V708" i="10"/>
  <c r="X708" i="10" s="1"/>
  <c r="Z708" i="10" s="1"/>
  <c r="U708" i="10"/>
  <c r="W708" i="10" s="1"/>
  <c r="Y708" i="10" s="1"/>
  <c r="AB708" i="10" l="1"/>
  <c r="AD708" i="10" s="1"/>
  <c r="AA708" i="10"/>
  <c r="AC708" i="10" s="1"/>
  <c r="AE708" i="10" l="1"/>
  <c r="AF708" i="10"/>
  <c r="AG708" i="10" s="1"/>
  <c r="AH708" i="10" l="1"/>
  <c r="AJ708" i="10" s="1"/>
  <c r="T709" i="10"/>
  <c r="AI708" i="10" l="1"/>
  <c r="S710" i="10"/>
  <c r="R711" i="10" s="1"/>
  <c r="V709" i="10"/>
  <c r="X709" i="10" s="1"/>
  <c r="Z709" i="10" s="1"/>
  <c r="U709" i="10"/>
  <c r="W709" i="10" s="1"/>
  <c r="Y709" i="10" s="1"/>
  <c r="AB709" i="10" l="1"/>
  <c r="AD709" i="10" s="1"/>
  <c r="AA709" i="10"/>
  <c r="AC709" i="10" s="1"/>
  <c r="AF709" i="10" l="1"/>
  <c r="AG709" i="10" s="1"/>
  <c r="AE709" i="10"/>
  <c r="AH709" i="10" l="1"/>
  <c r="AJ709" i="10" s="1"/>
  <c r="T710" i="10"/>
  <c r="AI709" i="10" l="1"/>
  <c r="S711" i="10"/>
  <c r="R712" i="10" s="1"/>
  <c r="V710" i="10"/>
  <c r="X710" i="10" s="1"/>
  <c r="Z710" i="10" s="1"/>
  <c r="U710" i="10"/>
  <c r="W710" i="10" s="1"/>
  <c r="Y710" i="10" s="1"/>
  <c r="AB710" i="10" l="1"/>
  <c r="AD710" i="10" s="1"/>
  <c r="AA710" i="10"/>
  <c r="AC710" i="10" s="1"/>
  <c r="AE710" i="10" l="1"/>
  <c r="AF710" i="10"/>
  <c r="AG710" i="10" s="1"/>
  <c r="T711" i="10" l="1"/>
  <c r="AH710" i="10"/>
  <c r="AJ710" i="10" s="1"/>
  <c r="AI710" i="10" s="1"/>
  <c r="V711" i="10" l="1"/>
  <c r="X711" i="10" s="1"/>
  <c r="Z711" i="10" s="1"/>
  <c r="S712" i="10"/>
  <c r="R713" i="10" s="1"/>
  <c r="U711" i="10"/>
  <c r="W711" i="10" s="1"/>
  <c r="Y711" i="10" s="1"/>
  <c r="AA711" i="10" l="1"/>
  <c r="AC711" i="10" s="1"/>
  <c r="AB711" i="10"/>
  <c r="AD711" i="10" s="1"/>
  <c r="AF711" i="10" l="1"/>
  <c r="AG711" i="10" s="1"/>
  <c r="T712" i="10" s="1"/>
  <c r="AE711" i="10"/>
  <c r="AH711" i="10" l="1"/>
  <c r="AJ711" i="10" s="1"/>
  <c r="S713" i="10"/>
  <c r="R714" i="10" s="1"/>
  <c r="V712" i="10"/>
  <c r="X712" i="10" s="1"/>
  <c r="Z712" i="10" s="1"/>
  <c r="U712" i="10"/>
  <c r="W712" i="10" s="1"/>
  <c r="Y712" i="10" s="1"/>
  <c r="AI711" i="10" l="1"/>
  <c r="AA712" i="10"/>
  <c r="AC712" i="10" s="1"/>
  <c r="AB712" i="10"/>
  <c r="AD712" i="10" s="1"/>
  <c r="AE712" i="10" l="1"/>
  <c r="AF712" i="10"/>
  <c r="AG712" i="10" s="1"/>
  <c r="AH712" i="10" l="1"/>
  <c r="AJ712" i="10" s="1"/>
  <c r="AI712" i="10" s="1"/>
  <c r="T713" i="10"/>
  <c r="S714" i="10" l="1"/>
  <c r="R715" i="10" s="1"/>
  <c r="U713" i="10"/>
  <c r="W713" i="10" s="1"/>
  <c r="Y713" i="10" s="1"/>
  <c r="V713" i="10"/>
  <c r="X713" i="10" s="1"/>
  <c r="Z713" i="10" s="1"/>
  <c r="AA713" i="10" l="1"/>
  <c r="AC713" i="10" s="1"/>
  <c r="AB713" i="10"/>
  <c r="AD713" i="10" s="1"/>
  <c r="AE713" i="10" l="1"/>
  <c r="AF713" i="10"/>
  <c r="AG713" i="10" s="1"/>
  <c r="T714" i="10" l="1"/>
  <c r="U714" i="10" s="1"/>
  <c r="W714" i="10" s="1"/>
  <c r="Y714" i="10" s="1"/>
  <c r="AA714" i="10" s="1"/>
  <c r="AH713" i="10"/>
  <c r="AJ713" i="10" s="1"/>
  <c r="AI713" i="10" s="1"/>
  <c r="V714" i="10" l="1"/>
  <c r="X714" i="10" s="1"/>
  <c r="Z714" i="10" s="1"/>
  <c r="AB714" i="10" s="1"/>
  <c r="S715" i="10"/>
  <c r="R716" i="10" s="1"/>
  <c r="AC714" i="10"/>
  <c r="AD714" i="10" l="1"/>
  <c r="AF714" i="10" s="1"/>
  <c r="AG714" i="10" s="1"/>
  <c r="AE714" i="10" l="1"/>
  <c r="T715" i="10"/>
  <c r="AH714" i="10"/>
  <c r="S716" i="10" l="1"/>
  <c r="R717" i="10" s="1"/>
  <c r="AJ714" i="10"/>
  <c r="AI714" i="10" s="1"/>
  <c r="V715" i="10"/>
  <c r="X715" i="10" s="1"/>
  <c r="Z715" i="10" s="1"/>
  <c r="U715" i="10"/>
  <c r="W715" i="10" s="1"/>
  <c r="Y715" i="10" s="1"/>
  <c r="AB715" i="10" l="1"/>
  <c r="AD715" i="10" s="1"/>
  <c r="AA715" i="10"/>
  <c r="AC715" i="10" s="1"/>
  <c r="AE715" i="10" l="1"/>
  <c r="AF715" i="10"/>
  <c r="AG715" i="10" s="1"/>
  <c r="AH715" i="10" l="1"/>
  <c r="T716" i="10"/>
  <c r="S717" i="10" l="1"/>
  <c r="R718" i="10" s="1"/>
  <c r="AJ715" i="10"/>
  <c r="AI715" i="10" s="1"/>
  <c r="U716" i="10"/>
  <c r="W716" i="10" s="1"/>
  <c r="V716" i="10"/>
  <c r="X716" i="10" s="1"/>
  <c r="Z716" i="10" l="1"/>
  <c r="AB716" i="10" s="1"/>
  <c r="Y716" i="10"/>
  <c r="AA716" i="10" s="1"/>
  <c r="AC716" i="10" l="1"/>
  <c r="AD716" i="10"/>
  <c r="AE716" i="10" l="1"/>
  <c r="AF716" i="10"/>
  <c r="AG716" i="10" s="1"/>
  <c r="T717" i="10" l="1"/>
  <c r="AH716" i="10"/>
  <c r="S718" i="10" l="1"/>
  <c r="R719" i="10" s="1"/>
  <c r="AJ716" i="10"/>
  <c r="AI716" i="10" s="1"/>
  <c r="V717" i="10"/>
  <c r="X717" i="10" s="1"/>
  <c r="U717" i="10"/>
  <c r="W717" i="10" s="1"/>
  <c r="Y717" i="10" s="1"/>
  <c r="AA717" i="10" l="1"/>
  <c r="AC717" i="10" s="1"/>
  <c r="Z717" i="10"/>
  <c r="AB717" i="10" s="1"/>
  <c r="AD717" i="10" l="1"/>
  <c r="AF717" i="10" s="1"/>
  <c r="AG717" i="10" s="1"/>
  <c r="AE717" i="10" l="1"/>
  <c r="T718" i="10" s="1"/>
  <c r="S719" i="10" l="1"/>
  <c r="R720" i="10" s="1"/>
  <c r="AH717" i="10"/>
  <c r="U718" i="10"/>
  <c r="W718" i="10" s="1"/>
  <c r="Y718" i="10" s="1"/>
  <c r="V718" i="10"/>
  <c r="X718" i="10" s="1"/>
  <c r="Z718" i="10" s="1"/>
  <c r="AB718" i="10" l="1"/>
  <c r="AD718" i="10" s="1"/>
  <c r="AA718" i="10"/>
  <c r="AC718" i="10" s="1"/>
  <c r="AJ717" i="10"/>
  <c r="AI717" i="10" s="1"/>
  <c r="AE718" i="10" l="1"/>
  <c r="AF718" i="10"/>
  <c r="AG718" i="10" s="1"/>
  <c r="T719" i="10" l="1"/>
  <c r="AH718" i="10"/>
  <c r="S720" i="10" l="1"/>
  <c r="R721" i="10" s="1"/>
  <c r="AJ718" i="10"/>
  <c r="AI718" i="10" s="1"/>
  <c r="U719" i="10"/>
  <c r="W719" i="10" s="1"/>
  <c r="Y719" i="10" s="1"/>
  <c r="V719" i="10"/>
  <c r="X719" i="10" s="1"/>
  <c r="Z719" i="10" s="1"/>
  <c r="AB719" i="10" l="1"/>
  <c r="AD719" i="10" s="1"/>
  <c r="AA719" i="10"/>
  <c r="AC719" i="10" s="1"/>
  <c r="AE719" i="10" l="1"/>
  <c r="AF719" i="10"/>
  <c r="AG719" i="10" s="1"/>
  <c r="T720" i="10" l="1"/>
  <c r="AH719" i="10"/>
  <c r="S721" i="10" l="1"/>
  <c r="R722" i="10" s="1"/>
  <c r="AJ719" i="10"/>
  <c r="AI719" i="10" s="1"/>
  <c r="U720" i="10"/>
  <c r="W720" i="10" s="1"/>
  <c r="Y720" i="10" s="1"/>
  <c r="V720" i="10"/>
  <c r="X720" i="10" s="1"/>
  <c r="Z720" i="10" s="1"/>
  <c r="AB720" i="10" l="1"/>
  <c r="AD720" i="10" s="1"/>
  <c r="AA720" i="10"/>
  <c r="AC720" i="10" s="1"/>
  <c r="AE720" i="10" l="1"/>
  <c r="AF720" i="10"/>
  <c r="AG720" i="10" s="1"/>
  <c r="AH720" i="10" l="1"/>
  <c r="T721" i="10"/>
  <c r="S722" i="10" l="1"/>
  <c r="R723" i="10" s="1"/>
  <c r="AJ720" i="10"/>
  <c r="AI720" i="10" s="1"/>
  <c r="V721" i="10"/>
  <c r="X721" i="10" s="1"/>
  <c r="U721" i="10"/>
  <c r="W721" i="10" s="1"/>
  <c r="Z721" i="10" l="1"/>
  <c r="AB721" i="10" s="1"/>
  <c r="Y721" i="10"/>
  <c r="AA721" i="10" s="1"/>
  <c r="AD721" i="10" l="1"/>
  <c r="AC721" i="10"/>
  <c r="AE721" i="10" l="1"/>
  <c r="AF721" i="10"/>
  <c r="AG721" i="10" s="1"/>
  <c r="AH721" i="10" l="1"/>
  <c r="T722" i="10"/>
  <c r="S723" i="10" l="1"/>
  <c r="R724" i="10" s="1"/>
  <c r="AJ721" i="10"/>
  <c r="AI721" i="10" s="1"/>
  <c r="U722" i="10"/>
  <c r="W722" i="10" s="1"/>
  <c r="V722" i="10"/>
  <c r="X722" i="10" s="1"/>
  <c r="Y722" i="10" l="1"/>
  <c r="AA722" i="10" s="1"/>
  <c r="Z722" i="10"/>
  <c r="AB722" i="10" s="1"/>
  <c r="AD722" i="10" l="1"/>
  <c r="AC722" i="10"/>
  <c r="AE722" i="10" l="1"/>
  <c r="AF722" i="10"/>
  <c r="AG722" i="10" s="1"/>
  <c r="T723" i="10" l="1"/>
  <c r="AH722" i="10"/>
  <c r="S724" i="10" l="1"/>
  <c r="R725" i="10" s="1"/>
  <c r="AJ722" i="10"/>
  <c r="AI722" i="10" s="1"/>
  <c r="U723" i="10"/>
  <c r="W723" i="10" s="1"/>
  <c r="Y723" i="10" s="1"/>
  <c r="V723" i="10"/>
  <c r="X723" i="10" s="1"/>
  <c r="Z723" i="10" s="1"/>
  <c r="AB723" i="10" l="1"/>
  <c r="AD723" i="10" s="1"/>
  <c r="AA723" i="10"/>
  <c r="AC723" i="10" s="1"/>
  <c r="AE723" i="10" l="1"/>
  <c r="AF723" i="10"/>
  <c r="AG723" i="10" s="1"/>
  <c r="T724" i="10" l="1"/>
  <c r="AH723" i="10"/>
  <c r="S725" i="10" l="1"/>
  <c r="R726" i="10" s="1"/>
  <c r="AJ723" i="10"/>
  <c r="AI723" i="10" s="1"/>
  <c r="U724" i="10"/>
  <c r="W724" i="10" s="1"/>
  <c r="Y724" i="10" s="1"/>
  <c r="V724" i="10"/>
  <c r="X724" i="10" s="1"/>
  <c r="Z724" i="10" s="1"/>
  <c r="AB724" i="10" l="1"/>
  <c r="AD724" i="10" s="1"/>
  <c r="AA724" i="10"/>
  <c r="AC724" i="10" s="1"/>
  <c r="AE724" i="10" l="1"/>
  <c r="AF724" i="10"/>
  <c r="AG724" i="10" s="1"/>
  <c r="T725" i="10" l="1"/>
  <c r="AH724" i="10"/>
  <c r="S726" i="10" l="1"/>
  <c r="R727" i="10" s="1"/>
  <c r="AJ724" i="10"/>
  <c r="AI724" i="10" s="1"/>
  <c r="U725" i="10"/>
  <c r="W725" i="10" s="1"/>
  <c r="Y725" i="10" s="1"/>
  <c r="V725" i="10"/>
  <c r="X725" i="10" s="1"/>
  <c r="Z725" i="10" s="1"/>
  <c r="AB725" i="10" l="1"/>
  <c r="AD725" i="10" s="1"/>
  <c r="AA725" i="10"/>
  <c r="AC725" i="10" s="1"/>
  <c r="AE725" i="10" l="1"/>
  <c r="AF725" i="10"/>
  <c r="AG725" i="10" s="1"/>
  <c r="T726" i="10" l="1"/>
  <c r="AH725" i="10"/>
  <c r="S727" i="10" l="1"/>
  <c r="R728" i="10" s="1"/>
  <c r="AJ725" i="10"/>
  <c r="AI725" i="10" s="1"/>
  <c r="U726" i="10"/>
  <c r="W726" i="10" s="1"/>
  <c r="Y726" i="10" s="1"/>
  <c r="V726" i="10"/>
  <c r="X726" i="10" s="1"/>
  <c r="Z726" i="10" s="1"/>
  <c r="AB726" i="10" l="1"/>
  <c r="AD726" i="10" s="1"/>
  <c r="AA726" i="10"/>
  <c r="AC726" i="10" s="1"/>
  <c r="AE726" i="10" l="1"/>
  <c r="AF726" i="10"/>
  <c r="AG726" i="10" s="1"/>
  <c r="T727" i="10" l="1"/>
  <c r="AH726" i="10"/>
  <c r="S728" i="10" l="1"/>
  <c r="R729" i="10" s="1"/>
  <c r="AJ726" i="10"/>
  <c r="AI726" i="10" s="1"/>
  <c r="V727" i="10"/>
  <c r="X727" i="10" s="1"/>
  <c r="Z727" i="10" s="1"/>
  <c r="U727" i="10"/>
  <c r="W727" i="10" s="1"/>
  <c r="Y727" i="10" s="1"/>
  <c r="AB727" i="10" l="1"/>
  <c r="AD727" i="10" s="1"/>
  <c r="AA727" i="10"/>
  <c r="AC727" i="10" s="1"/>
  <c r="AE727" i="10" l="1"/>
  <c r="AF727" i="10"/>
  <c r="AG727" i="10" s="1"/>
  <c r="T728" i="10" l="1"/>
  <c r="AH727" i="10"/>
  <c r="S729" i="10" l="1"/>
  <c r="R730" i="10" s="1"/>
  <c r="U728" i="10"/>
  <c r="W728" i="10" s="1"/>
  <c r="AJ727" i="10"/>
  <c r="AI727" i="10" s="1"/>
  <c r="V728" i="10"/>
  <c r="X728" i="10" s="1"/>
  <c r="Z728" i="10" s="1"/>
  <c r="AB728" i="10" l="1"/>
  <c r="AD728" i="10" s="1"/>
  <c r="Y728" i="10"/>
  <c r="AA728" i="10" s="1"/>
  <c r="AC728" i="10" l="1"/>
  <c r="AF728" i="10" l="1"/>
  <c r="AG728" i="10" s="1"/>
  <c r="AE728" i="10"/>
  <c r="T729" i="10" l="1"/>
  <c r="U729" i="10" s="1"/>
  <c r="W729" i="10" s="1"/>
  <c r="AH728" i="10"/>
  <c r="AJ728" i="10" s="1"/>
  <c r="AI728" i="10" s="1"/>
  <c r="V729" i="10" l="1"/>
  <c r="X729" i="10" s="1"/>
  <c r="Z729" i="10" s="1"/>
  <c r="AB729" i="10" s="1"/>
  <c r="S730" i="10"/>
  <c r="R731" i="10" s="1"/>
  <c r="Y729" i="10" l="1"/>
  <c r="AA729" i="10" s="1"/>
  <c r="AD729" i="10"/>
  <c r="AC729" i="10" l="1"/>
  <c r="AF729" i="10" l="1"/>
  <c r="AG729" i="10" s="1"/>
  <c r="AE729" i="10"/>
  <c r="T730" i="10" l="1"/>
  <c r="AH729" i="10"/>
  <c r="S731" i="10" l="1"/>
  <c r="R732" i="10" s="1"/>
  <c r="AJ729" i="10"/>
  <c r="AI729" i="10" s="1"/>
  <c r="V730" i="10"/>
  <c r="X730" i="10" s="1"/>
  <c r="Z730" i="10" s="1"/>
  <c r="U730" i="10"/>
  <c r="W730" i="10" s="1"/>
  <c r="Y730" i="10" s="1"/>
  <c r="AB730" i="10" l="1"/>
  <c r="AD730" i="10" s="1"/>
  <c r="AA730" i="10"/>
  <c r="AC730" i="10" s="1"/>
  <c r="AE730" i="10" l="1"/>
  <c r="AF730" i="10"/>
  <c r="AG730" i="10" s="1"/>
  <c r="AH730" i="10" l="1"/>
  <c r="AJ730" i="10" s="1"/>
  <c r="AI730" i="10" s="1"/>
  <c r="T731" i="10"/>
  <c r="S732" i="10" l="1"/>
  <c r="R733" i="10" s="1"/>
  <c r="V731" i="10"/>
  <c r="X731" i="10" s="1"/>
  <c r="Z731" i="10" s="1"/>
  <c r="U731" i="10"/>
  <c r="W731" i="10" s="1"/>
  <c r="Y731" i="10" s="1"/>
  <c r="AB731" i="10" l="1"/>
  <c r="AD731" i="10" s="1"/>
  <c r="AA731" i="10"/>
  <c r="AC731" i="10" s="1"/>
  <c r="AE731" i="10" l="1"/>
  <c r="AF731" i="10"/>
  <c r="AG731" i="10" s="1"/>
  <c r="AH731" i="10" l="1"/>
  <c r="AJ731" i="10" s="1"/>
  <c r="T732" i="10"/>
  <c r="AI731" i="10" l="1"/>
  <c r="S733" i="10"/>
  <c r="R734" i="10" s="1"/>
  <c r="V732" i="10"/>
  <c r="X732" i="10" s="1"/>
  <c r="Z732" i="10" s="1"/>
  <c r="U732" i="10"/>
  <c r="W732" i="10" s="1"/>
  <c r="Y732" i="10" s="1"/>
  <c r="AB732" i="10" l="1"/>
  <c r="AD732" i="10" s="1"/>
  <c r="AA732" i="10"/>
  <c r="AC732" i="10" s="1"/>
  <c r="AE732" i="10" l="1"/>
  <c r="AF732" i="10"/>
  <c r="AG732" i="10" s="1"/>
  <c r="T733" i="10" l="1"/>
  <c r="U733" i="10" s="1"/>
  <c r="W733" i="10" s="1"/>
  <c r="AH732" i="10"/>
  <c r="AJ732" i="10" s="1"/>
  <c r="AI732" i="10" s="1"/>
  <c r="V733" i="10" l="1"/>
  <c r="X733" i="10" s="1"/>
  <c r="Z733" i="10" s="1"/>
  <c r="S734" i="10"/>
  <c r="R735" i="10" s="1"/>
  <c r="Y733" i="10"/>
  <c r="AA733" i="10" s="1"/>
  <c r="AB733" i="10" l="1"/>
  <c r="AD733" i="10" s="1"/>
  <c r="AC733" i="10"/>
  <c r="AE733" i="10" l="1"/>
  <c r="AF733" i="10"/>
  <c r="AG733" i="10" s="1"/>
  <c r="T734" i="10" s="1"/>
  <c r="AH733" i="10" l="1"/>
  <c r="AJ733" i="10" s="1"/>
  <c r="AI733" i="10" s="1"/>
  <c r="S735" i="10"/>
  <c r="R736" i="10" s="1"/>
  <c r="V734" i="10"/>
  <c r="X734" i="10" s="1"/>
  <c r="U734" i="10"/>
  <c r="W734" i="10" s="1"/>
  <c r="Z734" i="10" l="1"/>
  <c r="AB734" i="10" s="1"/>
  <c r="Y734" i="10"/>
  <c r="AA734" i="10" s="1"/>
  <c r="AD734" i="10" l="1"/>
  <c r="AC734" i="10"/>
  <c r="AE734" i="10" l="1"/>
  <c r="AF734" i="10"/>
  <c r="AG734" i="10" s="1"/>
  <c r="AH734" i="10" l="1"/>
  <c r="T735" i="10"/>
  <c r="S736" i="10" l="1"/>
  <c r="R737" i="10" s="1"/>
  <c r="AJ734" i="10"/>
  <c r="AI734" i="10" s="1"/>
  <c r="V735" i="10"/>
  <c r="X735" i="10" s="1"/>
  <c r="U735" i="10"/>
  <c r="W735" i="10" s="1"/>
  <c r="Y735" i="10" l="1"/>
  <c r="AA735" i="10" s="1"/>
  <c r="Z735" i="10"/>
  <c r="AB735" i="10" s="1"/>
  <c r="AC735" i="10" l="1"/>
  <c r="AD735" i="10"/>
  <c r="AE735" i="10" l="1"/>
  <c r="AF735" i="10"/>
  <c r="AG735" i="10" s="1"/>
  <c r="AH735" i="10" l="1"/>
  <c r="T736" i="10"/>
  <c r="S737" i="10" l="1"/>
  <c r="R738" i="10" s="1"/>
  <c r="AJ735" i="10"/>
  <c r="AI735" i="10" s="1"/>
  <c r="V736" i="10"/>
  <c r="X736" i="10" s="1"/>
  <c r="U736" i="10"/>
  <c r="W736" i="10" s="1"/>
  <c r="Z736" i="10" l="1"/>
  <c r="AB736" i="10" s="1"/>
  <c r="Y736" i="10"/>
  <c r="AA736" i="10" s="1"/>
  <c r="AC736" i="10" l="1"/>
  <c r="AD736" i="10"/>
  <c r="AE736" i="10" l="1"/>
  <c r="AF736" i="10"/>
  <c r="AG736" i="10" s="1"/>
  <c r="T737" i="10" l="1"/>
  <c r="AH736" i="10"/>
  <c r="S738" i="10" l="1"/>
  <c r="R739" i="10" s="1"/>
  <c r="AJ736" i="10"/>
  <c r="AI736" i="10" s="1"/>
  <c r="V737" i="10"/>
  <c r="X737" i="10" s="1"/>
  <c r="Z737" i="10" s="1"/>
  <c r="U737" i="10"/>
  <c r="W737" i="10" s="1"/>
  <c r="Y737" i="10" s="1"/>
  <c r="AB737" i="10" l="1"/>
  <c r="AD737" i="10" s="1"/>
  <c r="AA737" i="10"/>
  <c r="AC737" i="10" s="1"/>
  <c r="AE737" i="10" l="1"/>
  <c r="AF737" i="10"/>
  <c r="AG737" i="10" s="1"/>
  <c r="AH737" i="10" l="1"/>
  <c r="T738" i="10"/>
  <c r="S739" i="10" l="1"/>
  <c r="R740" i="10" s="1"/>
  <c r="AJ737" i="10"/>
  <c r="AI737" i="10" s="1"/>
  <c r="V738" i="10"/>
  <c r="X738" i="10" s="1"/>
  <c r="U738" i="10"/>
  <c r="W738" i="10" s="1"/>
  <c r="Y738" i="10" l="1"/>
  <c r="AA738" i="10" s="1"/>
  <c r="Z738" i="10"/>
  <c r="AB738" i="10" s="1"/>
  <c r="AC738" i="10" l="1"/>
  <c r="AD738" i="10"/>
  <c r="AF738" i="10" l="1"/>
  <c r="AG738" i="10" s="1"/>
  <c r="AE738" i="10"/>
  <c r="T739" i="10" l="1"/>
  <c r="S740" i="10" s="1"/>
  <c r="R741" i="10" s="1"/>
  <c r="AH738" i="10"/>
  <c r="V739" i="10" l="1"/>
  <c r="X739" i="10" s="1"/>
  <c r="Z739" i="10" s="1"/>
  <c r="AB739" i="10" s="1"/>
  <c r="U739" i="10"/>
  <c r="W739" i="10" s="1"/>
  <c r="Y739" i="10" s="1"/>
  <c r="AA739" i="10" s="1"/>
  <c r="AJ738" i="10"/>
  <c r="AI738" i="10" s="1"/>
  <c r="AD739" i="10" l="1"/>
  <c r="AC739" i="10"/>
  <c r="AE739" i="10" l="1"/>
  <c r="AF739" i="10"/>
  <c r="AG739" i="10" s="1"/>
  <c r="T740" i="10" l="1"/>
  <c r="AH739" i="10"/>
  <c r="S741" i="10" l="1"/>
  <c r="R742" i="10" s="1"/>
  <c r="AJ739" i="10"/>
  <c r="AI739" i="10" s="1"/>
  <c r="U740" i="10"/>
  <c r="W740" i="10" s="1"/>
  <c r="Y740" i="10" s="1"/>
  <c r="V740" i="10"/>
  <c r="X740" i="10" s="1"/>
  <c r="Z740" i="10" s="1"/>
  <c r="AB740" i="10" l="1"/>
  <c r="AD740" i="10" s="1"/>
  <c r="AA740" i="10"/>
  <c r="AC740" i="10" s="1"/>
  <c r="AE740" i="10" l="1"/>
  <c r="AF740" i="10"/>
  <c r="AG740" i="10" s="1"/>
  <c r="T741" i="10" l="1"/>
  <c r="AH740" i="10"/>
  <c r="S742" i="10" l="1"/>
  <c r="R743" i="10" s="1"/>
  <c r="AJ740" i="10"/>
  <c r="AI740" i="10" s="1"/>
  <c r="V741" i="10"/>
  <c r="X741" i="10" s="1"/>
  <c r="Z741" i="10" s="1"/>
  <c r="U741" i="10"/>
  <c r="W741" i="10" s="1"/>
  <c r="Y741" i="10" s="1"/>
  <c r="AB741" i="10" l="1"/>
  <c r="AD741" i="10" s="1"/>
  <c r="AA741" i="10"/>
  <c r="AC741" i="10" s="1"/>
  <c r="AE741" i="10" l="1"/>
  <c r="AF741" i="10"/>
  <c r="AG741" i="10" s="1"/>
  <c r="T742" i="10" l="1"/>
  <c r="AH741" i="10"/>
  <c r="S743" i="10" l="1"/>
  <c r="R744" i="10" s="1"/>
  <c r="AJ741" i="10"/>
  <c r="AI741" i="10" s="1"/>
  <c r="U742" i="10"/>
  <c r="W742" i="10" s="1"/>
  <c r="Y742" i="10" s="1"/>
  <c r="V742" i="10"/>
  <c r="X742" i="10" s="1"/>
  <c r="Z742" i="10" s="1"/>
  <c r="AB742" i="10" l="1"/>
  <c r="AD742" i="10" s="1"/>
  <c r="AA742" i="10"/>
  <c r="AC742" i="10" s="1"/>
  <c r="AE742" i="10" l="1"/>
  <c r="AF742" i="10"/>
  <c r="AG742" i="10" s="1"/>
  <c r="T743" i="10" l="1"/>
  <c r="AH742" i="10"/>
  <c r="S744" i="10" l="1"/>
  <c r="R745" i="10" s="1"/>
  <c r="U743" i="10"/>
  <c r="W743" i="10" s="1"/>
  <c r="AJ742" i="10"/>
  <c r="AI742" i="10" s="1"/>
  <c r="V743" i="10"/>
  <c r="X743" i="10" s="1"/>
  <c r="Z743" i="10" s="1"/>
  <c r="AB743" i="10" l="1"/>
  <c r="AD743" i="10" s="1"/>
  <c r="Y743" i="10"/>
  <c r="AA743" i="10" s="1"/>
  <c r="AC743" i="10" l="1"/>
  <c r="AF743" i="10" l="1"/>
  <c r="AG743" i="10" s="1"/>
  <c r="AE743" i="10"/>
  <c r="T744" i="10" l="1"/>
  <c r="S745" i="10" s="1"/>
  <c r="R746" i="10" s="1"/>
  <c r="AH743" i="10"/>
  <c r="V744" i="10" l="1"/>
  <c r="X744" i="10" s="1"/>
  <c r="Z744" i="10" s="1"/>
  <c r="AB744" i="10" s="1"/>
  <c r="U744" i="10"/>
  <c r="W744" i="10" s="1"/>
  <c r="Y744" i="10" s="1"/>
  <c r="AA744" i="10" s="1"/>
  <c r="AJ743" i="10"/>
  <c r="AI743" i="10" s="1"/>
  <c r="AC744" i="10" l="1"/>
  <c r="AD744" i="10"/>
  <c r="AE744" i="10" l="1"/>
  <c r="AF744" i="10"/>
  <c r="AG744" i="10" s="1"/>
  <c r="AH744" i="10" l="1"/>
  <c r="T745" i="10"/>
  <c r="S746" i="10" l="1"/>
  <c r="R747" i="10" s="1"/>
  <c r="AJ744" i="10"/>
  <c r="AI744" i="10" s="1"/>
  <c r="U745" i="10"/>
  <c r="W745" i="10" s="1"/>
  <c r="V745" i="10"/>
  <c r="X745" i="10" s="1"/>
  <c r="Y745" i="10" l="1"/>
  <c r="AA745" i="10" s="1"/>
  <c r="Z745" i="10"/>
  <c r="AB745" i="10" s="1"/>
  <c r="AC745" i="10" l="1"/>
  <c r="AD745" i="10"/>
  <c r="AF745" i="10" l="1"/>
  <c r="AG745" i="10" s="1"/>
  <c r="AE745" i="10"/>
  <c r="T746" i="10" l="1"/>
  <c r="U746" i="10" s="1"/>
  <c r="W746" i="10" s="1"/>
  <c r="AH745" i="10"/>
  <c r="S747" i="10" l="1"/>
  <c r="R748" i="10" s="1"/>
  <c r="V746" i="10"/>
  <c r="X746" i="10" s="1"/>
  <c r="Z746" i="10" s="1"/>
  <c r="AB746" i="10" s="1"/>
  <c r="AJ745" i="10"/>
  <c r="AI745" i="10" s="1"/>
  <c r="Y746" i="10"/>
  <c r="AA746" i="10" s="1"/>
  <c r="AC746" i="10" l="1"/>
  <c r="AD746" i="10"/>
  <c r="AF746" i="10" l="1"/>
  <c r="AG746" i="10" s="1"/>
  <c r="AE746" i="10"/>
  <c r="T747" i="10" l="1"/>
  <c r="U747" i="10" s="1"/>
  <c r="AH746" i="10"/>
  <c r="V747" i="10" l="1"/>
  <c r="X747" i="10" s="1"/>
  <c r="Z747" i="10" s="1"/>
  <c r="AB747" i="10" s="1"/>
  <c r="S748" i="10"/>
  <c r="R749" i="10" s="1"/>
  <c r="AJ746" i="10"/>
  <c r="AI746" i="10" s="1"/>
  <c r="W747" i="10"/>
  <c r="Y747" i="10" l="1"/>
  <c r="AA747" i="10" s="1"/>
  <c r="AD747" i="10"/>
  <c r="AC747" i="10" l="1"/>
  <c r="AF747" i="10" l="1"/>
  <c r="AG747" i="10" s="1"/>
  <c r="AE747" i="10"/>
  <c r="T748" i="10" l="1"/>
  <c r="U748" i="10" s="1"/>
  <c r="W748" i="10" s="1"/>
  <c r="Y748" i="10" s="1"/>
  <c r="AH747" i="10"/>
  <c r="AJ747" i="10" s="1"/>
  <c r="AI747" i="10" s="1"/>
  <c r="V748" i="10" l="1"/>
  <c r="X748" i="10" s="1"/>
  <c r="Z748" i="10" s="1"/>
  <c r="AB748" i="10" s="1"/>
  <c r="S749" i="10"/>
  <c r="R750" i="10" s="1"/>
  <c r="AA748" i="10"/>
  <c r="AC748" i="10" s="1"/>
  <c r="AD748" i="10" l="1"/>
  <c r="AF748" i="10" s="1"/>
  <c r="AG748" i="10" s="1"/>
  <c r="AE748" i="10" l="1"/>
  <c r="AH748" i="10" s="1"/>
  <c r="T749" i="10" l="1"/>
  <c r="AJ748" i="10"/>
  <c r="AI748" i="10" s="1"/>
  <c r="S750" i="10" l="1"/>
  <c r="R751" i="10" s="1"/>
  <c r="V749" i="10"/>
  <c r="X749" i="10" s="1"/>
  <c r="U749" i="10"/>
  <c r="W749" i="10" s="1"/>
  <c r="Y749" i="10" s="1"/>
  <c r="AA749" i="10" l="1"/>
  <c r="AC749" i="10" s="1"/>
  <c r="Z749" i="10"/>
  <c r="AB749" i="10" s="1"/>
  <c r="AD749" i="10" l="1"/>
  <c r="AF749" i="10" l="1"/>
  <c r="AG749" i="10" s="1"/>
  <c r="AE749" i="10"/>
  <c r="AH749" i="10" l="1"/>
  <c r="AJ749" i="10" s="1"/>
  <c r="AI749" i="10" s="1"/>
  <c r="T750" i="10"/>
  <c r="S751" i="10" l="1"/>
  <c r="R752" i="10" s="1"/>
  <c r="V750" i="10"/>
  <c r="X750" i="10" s="1"/>
  <c r="Z750" i="10" s="1"/>
  <c r="U750" i="10"/>
  <c r="W750" i="10" s="1"/>
  <c r="Y750" i="10" s="1"/>
  <c r="AB750" i="10" l="1"/>
  <c r="AD750" i="10" s="1"/>
  <c r="AA750" i="10"/>
  <c r="AC750" i="10" s="1"/>
  <c r="AF750" i="10" l="1"/>
  <c r="AG750" i="10" s="1"/>
  <c r="AE750" i="10"/>
  <c r="T751" i="10" l="1"/>
  <c r="V751" i="10" s="1"/>
  <c r="X751" i="10" s="1"/>
  <c r="Z751" i="10" s="1"/>
  <c r="AH750" i="10"/>
  <c r="U751" i="10" l="1"/>
  <c r="W751" i="10" s="1"/>
  <c r="Y751" i="10" s="1"/>
  <c r="S752" i="10"/>
  <c r="R753" i="10" s="1"/>
  <c r="AB751" i="10"/>
  <c r="AD751" i="10" s="1"/>
  <c r="AJ750" i="10"/>
  <c r="AI750" i="10" s="1"/>
  <c r="AA751" i="10" l="1"/>
  <c r="AC751" i="10" s="1"/>
  <c r="AF751" i="10" s="1"/>
  <c r="AG751" i="10" s="1"/>
  <c r="AE751" i="10" l="1"/>
  <c r="T752" i="10"/>
  <c r="AH751" i="10"/>
  <c r="S753" i="10" l="1"/>
  <c r="R754" i="10" s="1"/>
  <c r="AJ751" i="10"/>
  <c r="AI751" i="10" s="1"/>
  <c r="V752" i="10"/>
  <c r="X752" i="10" s="1"/>
  <c r="Z752" i="10" s="1"/>
  <c r="U752" i="10"/>
  <c r="W752" i="10" s="1"/>
  <c r="Y752" i="10" s="1"/>
  <c r="AB752" i="10" l="1"/>
  <c r="AD752" i="10" s="1"/>
  <c r="AA752" i="10"/>
  <c r="AC752" i="10" s="1"/>
  <c r="AE752" i="10" l="1"/>
  <c r="AF752" i="10"/>
  <c r="AG752" i="10" s="1"/>
  <c r="AH752" i="10" l="1"/>
  <c r="T753" i="10"/>
  <c r="S754" i="10" l="1"/>
  <c r="R755" i="10" s="1"/>
  <c r="AJ752" i="10"/>
  <c r="AI752" i="10" s="1"/>
  <c r="U753" i="10"/>
  <c r="W753" i="10" s="1"/>
  <c r="V753" i="10"/>
  <c r="X753" i="10" s="1"/>
  <c r="Z753" i="10" s="1"/>
  <c r="AB753" i="10" l="1"/>
  <c r="AD753" i="10" s="1"/>
  <c r="Y753" i="10"/>
  <c r="AA753" i="10" s="1"/>
  <c r="AC753" i="10" l="1"/>
  <c r="AF753" i="10" s="1"/>
  <c r="AG753" i="10" s="1"/>
  <c r="AE753" i="10" l="1"/>
  <c r="T754" i="10" s="1"/>
  <c r="S755" i="10" l="1"/>
  <c r="R756" i="10" s="1"/>
  <c r="V754" i="10"/>
  <c r="X754" i="10" s="1"/>
  <c r="Z754" i="10" s="1"/>
  <c r="U754" i="10"/>
  <c r="W754" i="10" s="1"/>
  <c r="Y754" i="10" s="1"/>
  <c r="AH753" i="10"/>
  <c r="AJ753" i="10" s="1"/>
  <c r="AI753" i="10" s="1"/>
  <c r="AB754" i="10" l="1"/>
  <c r="AD754" i="10" s="1"/>
  <c r="AA754" i="10"/>
  <c r="AC754" i="10" s="1"/>
  <c r="AE754" i="10" l="1"/>
  <c r="AF754" i="10"/>
  <c r="AG754" i="10" s="1"/>
  <c r="AH754" i="10" l="1"/>
  <c r="AJ754" i="10" s="1"/>
  <c r="T755" i="10"/>
  <c r="AI754" i="10" l="1"/>
  <c r="S756" i="10"/>
  <c r="R757" i="10" s="1"/>
  <c r="U755" i="10"/>
  <c r="W755" i="10" s="1"/>
  <c r="Y755" i="10" s="1"/>
  <c r="V755" i="10"/>
  <c r="X755" i="10" s="1"/>
  <c r="Z755" i="10" s="1"/>
  <c r="AB755" i="10" l="1"/>
  <c r="AD755" i="10" s="1"/>
  <c r="AA755" i="10"/>
  <c r="AC755" i="10" s="1"/>
  <c r="AF755" i="10" l="1"/>
  <c r="AG755" i="10" s="1"/>
  <c r="AE755" i="10"/>
  <c r="T756" i="10" l="1"/>
  <c r="U756" i="10" s="1"/>
  <c r="W756" i="10" s="1"/>
  <c r="Y756" i="10" s="1"/>
  <c r="AH755" i="10"/>
  <c r="AJ755" i="10" s="1"/>
  <c r="AI755" i="10" s="1"/>
  <c r="V756" i="10" l="1"/>
  <c r="X756" i="10" s="1"/>
  <c r="Z756" i="10" s="1"/>
  <c r="S757" i="10"/>
  <c r="R758" i="10" s="1"/>
  <c r="AA756" i="10"/>
  <c r="AC756" i="10" s="1"/>
  <c r="AB756" i="10" l="1"/>
  <c r="AD756" i="10" s="1"/>
  <c r="AE756" i="10" s="1"/>
  <c r="AF756" i="10" l="1"/>
  <c r="AG756" i="10" s="1"/>
  <c r="T757" i="10" s="1"/>
  <c r="AH756" i="10" l="1"/>
  <c r="S758" i="10"/>
  <c r="R759" i="10" s="1"/>
  <c r="U757" i="10"/>
  <c r="W757" i="10" s="1"/>
  <c r="Y757" i="10" s="1"/>
  <c r="V757" i="10"/>
  <c r="X757" i="10" s="1"/>
  <c r="Z757" i="10" s="1"/>
  <c r="AJ756" i="10" l="1"/>
  <c r="AI756" i="10" s="1"/>
  <c r="AB757" i="10"/>
  <c r="AD757" i="10" s="1"/>
  <c r="AA757" i="10"/>
  <c r="AC757" i="10" s="1"/>
  <c r="AE757" i="10" l="1"/>
  <c r="AF757" i="10"/>
  <c r="AG757" i="10" s="1"/>
  <c r="T758" i="10" l="1"/>
  <c r="U758" i="10" s="1"/>
  <c r="W758" i="10" s="1"/>
  <c r="AH757" i="10"/>
  <c r="AJ757" i="10" s="1"/>
  <c r="AI757" i="10" s="1"/>
  <c r="S759" i="10" l="1"/>
  <c r="R760" i="10" s="1"/>
  <c r="V758" i="10"/>
  <c r="X758" i="10" s="1"/>
  <c r="Z758" i="10" s="1"/>
  <c r="AB758" i="10" s="1"/>
  <c r="Y758" i="10"/>
  <c r="AA758" i="10" s="1"/>
  <c r="AD758" i="10" l="1"/>
  <c r="AC758" i="10"/>
  <c r="AE758" i="10" l="1"/>
  <c r="AF758" i="10"/>
  <c r="AG758" i="10" s="1"/>
  <c r="T759" i="10" l="1"/>
  <c r="AH758" i="10"/>
  <c r="S760" i="10" l="1"/>
  <c r="R761" i="10" s="1"/>
  <c r="AJ758" i="10"/>
  <c r="AI758" i="10" s="1"/>
  <c r="V759" i="10"/>
  <c r="X759" i="10" s="1"/>
  <c r="Z759" i="10" s="1"/>
  <c r="U759" i="10"/>
  <c r="W759" i="10" s="1"/>
  <c r="Y759" i="10" s="1"/>
  <c r="AB759" i="10" l="1"/>
  <c r="AD759" i="10" s="1"/>
  <c r="AA759" i="10"/>
  <c r="AC759" i="10" s="1"/>
  <c r="AF759" i="10" l="1"/>
  <c r="AG759" i="10" s="1"/>
  <c r="AE759" i="10"/>
  <c r="AH759" i="10" l="1"/>
  <c r="AJ759" i="10" s="1"/>
  <c r="AI759" i="10" s="1"/>
  <c r="T760" i="10"/>
  <c r="S761" i="10" l="1"/>
  <c r="R762" i="10" s="1"/>
  <c r="V760" i="10"/>
  <c r="X760" i="10" s="1"/>
  <c r="Z760" i="10" s="1"/>
  <c r="U760" i="10"/>
  <c r="W760" i="10" s="1"/>
  <c r="Y760" i="10" s="1"/>
  <c r="AB760" i="10" l="1"/>
  <c r="AD760" i="10" s="1"/>
  <c r="AA760" i="10"/>
  <c r="AC760" i="10" s="1"/>
  <c r="AE760" i="10" l="1"/>
  <c r="AF760" i="10"/>
  <c r="AG760" i="10" s="1"/>
  <c r="T761" i="10" l="1"/>
  <c r="U761" i="10" s="1"/>
  <c r="W761" i="10" s="1"/>
  <c r="AH760" i="10"/>
  <c r="V761" i="10" l="1"/>
  <c r="X761" i="10" s="1"/>
  <c r="Z761" i="10" s="1"/>
  <c r="AB761" i="10" s="1"/>
  <c r="S762" i="10"/>
  <c r="R763" i="10" s="1"/>
  <c r="AJ760" i="10"/>
  <c r="AI760" i="10" s="1"/>
  <c r="Y761" i="10"/>
  <c r="AA761" i="10" s="1"/>
  <c r="AD761" i="10" l="1"/>
  <c r="AC761" i="10"/>
  <c r="AE761" i="10" l="1"/>
  <c r="AF761" i="10"/>
  <c r="AG761" i="10" s="1"/>
  <c r="T762" i="10" l="1"/>
  <c r="AH761" i="10"/>
  <c r="S763" i="10" l="1"/>
  <c r="R764" i="10" s="1"/>
  <c r="AJ761" i="10"/>
  <c r="AI761" i="10" s="1"/>
  <c r="V762" i="10"/>
  <c r="X762" i="10" s="1"/>
  <c r="U762" i="10"/>
  <c r="W762" i="10" s="1"/>
  <c r="Y762" i="10" s="1"/>
  <c r="AA762" i="10" l="1"/>
  <c r="AC762" i="10" s="1"/>
  <c r="Z762" i="10"/>
  <c r="AB762" i="10" s="1"/>
  <c r="AD762" i="10" l="1"/>
  <c r="AF762" i="10" l="1"/>
  <c r="AG762" i="10" s="1"/>
  <c r="AE762" i="10"/>
  <c r="AH762" i="10" l="1"/>
  <c r="T763" i="10"/>
  <c r="S764" i="10" l="1"/>
  <c r="R765" i="10" s="1"/>
  <c r="AJ762" i="10"/>
  <c r="AI762" i="10" s="1"/>
  <c r="V763" i="10"/>
  <c r="X763" i="10" s="1"/>
  <c r="Z763" i="10" s="1"/>
  <c r="U763" i="10"/>
  <c r="W763" i="10" s="1"/>
  <c r="Y763" i="10" s="1"/>
  <c r="AB763" i="10" l="1"/>
  <c r="AD763" i="10" s="1"/>
  <c r="AA763" i="10"/>
  <c r="AC763" i="10" s="1"/>
  <c r="AF763" i="10" l="1"/>
  <c r="AG763" i="10" s="1"/>
  <c r="AE763" i="10"/>
  <c r="T764" i="10" l="1"/>
  <c r="V764" i="10" s="1"/>
  <c r="X764" i="10" s="1"/>
  <c r="AH763" i="10"/>
  <c r="S765" i="10" l="1"/>
  <c r="R766" i="10" s="1"/>
  <c r="U764" i="10"/>
  <c r="W764" i="10" s="1"/>
  <c r="Y764" i="10" s="1"/>
  <c r="AA764" i="10" s="1"/>
  <c r="AJ763" i="10"/>
  <c r="AI763" i="10" s="1"/>
  <c r="Z764" i="10"/>
  <c r="AB764" i="10" s="1"/>
  <c r="AD764" i="10" l="1"/>
  <c r="AC764" i="10"/>
  <c r="AE764" i="10" l="1"/>
  <c r="AF764" i="10"/>
  <c r="AG764" i="10" s="1"/>
  <c r="T765" i="10" l="1"/>
  <c r="AH764" i="10"/>
  <c r="S766" i="10" l="1"/>
  <c r="R767" i="10" s="1"/>
  <c r="AJ764" i="10"/>
  <c r="AI764" i="10" s="1"/>
  <c r="V765" i="10"/>
  <c r="X765" i="10" s="1"/>
  <c r="Z765" i="10" s="1"/>
  <c r="U765" i="10"/>
  <c r="W765" i="10" s="1"/>
  <c r="Y765" i="10" s="1"/>
  <c r="AB765" i="10" l="1"/>
  <c r="AD765" i="10" s="1"/>
  <c r="AA765" i="10"/>
  <c r="AC765" i="10" s="1"/>
  <c r="AE765" i="10" l="1"/>
  <c r="AF765" i="10"/>
  <c r="AG765" i="10" s="1"/>
  <c r="T766" i="10" l="1"/>
  <c r="AH765" i="10"/>
  <c r="S767" i="10" l="1"/>
  <c r="R768" i="10" s="1"/>
  <c r="AJ765" i="10"/>
  <c r="AI765" i="10" s="1"/>
  <c r="V766" i="10"/>
  <c r="X766" i="10" s="1"/>
  <c r="Z766" i="10" s="1"/>
  <c r="U766" i="10"/>
  <c r="W766" i="10" s="1"/>
  <c r="Y766" i="10" s="1"/>
  <c r="AB766" i="10" l="1"/>
  <c r="AD766" i="10" s="1"/>
  <c r="AA766" i="10"/>
  <c r="AC766" i="10" s="1"/>
  <c r="AE766" i="10" l="1"/>
  <c r="AF766" i="10"/>
  <c r="AG766" i="10" s="1"/>
  <c r="AH766" i="10" l="1"/>
  <c r="T767" i="10"/>
  <c r="S768" i="10" l="1"/>
  <c r="R769" i="10" s="1"/>
  <c r="AJ766" i="10"/>
  <c r="AI766" i="10" s="1"/>
  <c r="U767" i="10"/>
  <c r="W767" i="10" s="1"/>
  <c r="V767" i="10"/>
  <c r="G13" i="11" l="1"/>
  <c r="H13" i="11"/>
  <c r="X767" i="10"/>
  <c r="Y767" i="10"/>
  <c r="AA767" i="10" s="1"/>
  <c r="Z767" i="10" l="1"/>
  <c r="AB767" i="10" s="1"/>
  <c r="AC767" i="10"/>
  <c r="AD767" i="10" l="1"/>
  <c r="AE767" i="10" s="1"/>
  <c r="AF767" i="10" l="1"/>
  <c r="AG767" i="10" s="1"/>
  <c r="T768" i="10" s="1"/>
  <c r="AH767" i="10" l="1"/>
  <c r="AJ767" i="10" s="1"/>
  <c r="S769" i="10"/>
  <c r="R770" i="10" s="1"/>
  <c r="V768" i="10"/>
  <c r="X768" i="10" s="1"/>
  <c r="Z768" i="10" s="1"/>
  <c r="U768" i="10"/>
  <c r="W768" i="10" s="1"/>
  <c r="Y768" i="10" s="1"/>
  <c r="AI767" i="10" l="1"/>
  <c r="AB768" i="10"/>
  <c r="AD768" i="10" s="1"/>
  <c r="AA768" i="10"/>
  <c r="AC768" i="10" s="1"/>
  <c r="AE768" i="10" l="1"/>
  <c r="AF768" i="10"/>
  <c r="AG768" i="10" s="1"/>
  <c r="AH768" i="10" l="1"/>
  <c r="AJ768" i="10" s="1"/>
  <c r="AI768" i="10" s="1"/>
  <c r="T769" i="10"/>
  <c r="S770" i="10" l="1"/>
  <c r="R771" i="10" s="1"/>
  <c r="V769" i="10"/>
  <c r="X769" i="10" s="1"/>
  <c r="Z769" i="10" s="1"/>
  <c r="U769" i="10"/>
  <c r="W769" i="10" s="1"/>
  <c r="Y769" i="10" s="1"/>
  <c r="AB769" i="10" l="1"/>
  <c r="AD769" i="10" s="1"/>
  <c r="AA769" i="10"/>
  <c r="AC769" i="10" s="1"/>
  <c r="AE769" i="10" l="1"/>
  <c r="AF769" i="10"/>
  <c r="AG769" i="10" s="1"/>
  <c r="T770" i="10" l="1"/>
  <c r="V770" i="10" s="1"/>
  <c r="X770" i="10" s="1"/>
  <c r="Z770" i="10" s="1"/>
  <c r="AH769" i="10"/>
  <c r="U770" i="10" l="1"/>
  <c r="W770" i="10" s="1"/>
  <c r="Y770" i="10" s="1"/>
  <c r="S771" i="10"/>
  <c r="R772" i="10" s="1"/>
  <c r="AB770" i="10"/>
  <c r="AD770" i="10" s="1"/>
  <c r="AJ769" i="10"/>
  <c r="AI769" i="10" s="1"/>
  <c r="AA770" i="10" l="1"/>
  <c r="AC770" i="10" s="1"/>
  <c r="AF770" i="10" s="1"/>
  <c r="AG770" i="10" s="1"/>
  <c r="AE770" i="10" l="1"/>
  <c r="T771" i="10"/>
  <c r="AH770" i="10"/>
  <c r="S772" i="10" l="1"/>
  <c r="R773" i="10" s="1"/>
  <c r="AJ770" i="10"/>
  <c r="AI770" i="10" s="1"/>
  <c r="U771" i="10"/>
  <c r="W771" i="10" s="1"/>
  <c r="Y771" i="10" s="1"/>
  <c r="V771" i="10"/>
  <c r="X771" i="10" s="1"/>
  <c r="Z771" i="10" s="1"/>
  <c r="AB771" i="10" l="1"/>
  <c r="AD771" i="10" s="1"/>
  <c r="AA771" i="10"/>
  <c r="AC771" i="10" s="1"/>
  <c r="AF771" i="10" l="1"/>
  <c r="AG771" i="10" s="1"/>
  <c r="AE771" i="10"/>
  <c r="T772" i="10" l="1"/>
  <c r="AH771" i="10"/>
  <c r="S773" i="10" l="1"/>
  <c r="R774" i="10" s="1"/>
  <c r="AJ771" i="10"/>
  <c r="AI771" i="10" s="1"/>
  <c r="U772" i="10"/>
  <c r="W772" i="10" s="1"/>
  <c r="Y772" i="10" s="1"/>
  <c r="V772" i="10"/>
  <c r="X772" i="10" s="1"/>
  <c r="Z772" i="10" s="1"/>
  <c r="AB772" i="10" l="1"/>
  <c r="AD772" i="10" s="1"/>
  <c r="AA772" i="10"/>
  <c r="AC772" i="10" s="1"/>
  <c r="AE772" i="10" l="1"/>
  <c r="AF772" i="10"/>
  <c r="AG772" i="10" s="1"/>
  <c r="T773" i="10" l="1"/>
  <c r="V773" i="10" s="1"/>
  <c r="X773" i="10" s="1"/>
  <c r="AH772" i="10"/>
  <c r="U773" i="10" l="1"/>
  <c r="W773" i="10" s="1"/>
  <c r="Y773" i="10" s="1"/>
  <c r="AA773" i="10" s="1"/>
  <c r="S774" i="10"/>
  <c r="R775" i="10" s="1"/>
  <c r="AJ772" i="10"/>
  <c r="AI772" i="10" s="1"/>
  <c r="Z773" i="10"/>
  <c r="AB773" i="10" s="1"/>
  <c r="AD773" i="10" l="1"/>
  <c r="AC773" i="10"/>
  <c r="AE773" i="10" l="1"/>
  <c r="AF773" i="10"/>
  <c r="AG773" i="10" s="1"/>
  <c r="T774" i="10" l="1"/>
  <c r="AH773" i="10"/>
  <c r="S775" i="10" l="1"/>
  <c r="R776" i="10" s="1"/>
  <c r="AJ773" i="10"/>
  <c r="AI773" i="10" s="1"/>
  <c r="V774" i="10"/>
  <c r="X774" i="10" s="1"/>
  <c r="Z774" i="10" s="1"/>
  <c r="U774" i="10"/>
  <c r="W774" i="10" s="1"/>
  <c r="Y774" i="10" s="1"/>
  <c r="AB774" i="10" l="1"/>
  <c r="AD774" i="10" s="1"/>
  <c r="AA774" i="10"/>
  <c r="AC774" i="10" s="1"/>
  <c r="AE774" i="10" l="1"/>
  <c r="AF774" i="10"/>
  <c r="AG774" i="10" s="1"/>
  <c r="AH774" i="10" l="1"/>
  <c r="T775" i="10"/>
  <c r="S776" i="10" l="1"/>
  <c r="R777" i="10" s="1"/>
  <c r="AJ774" i="10"/>
  <c r="AI774" i="10" s="1"/>
  <c r="V775" i="10"/>
  <c r="X775" i="10" s="1"/>
  <c r="Z775" i="10" s="1"/>
  <c r="U775" i="10"/>
  <c r="W775" i="10" s="1"/>
  <c r="AB775" i="10" l="1"/>
  <c r="AD775" i="10" s="1"/>
  <c r="Y775" i="10"/>
  <c r="AA775" i="10" s="1"/>
  <c r="AC775" i="10" l="1"/>
  <c r="AF775" i="10" l="1"/>
  <c r="AG775" i="10" s="1"/>
  <c r="AE775" i="10"/>
  <c r="AH775" i="10" l="1"/>
  <c r="AJ775" i="10" s="1"/>
  <c r="AI775" i="10" s="1"/>
  <c r="T776" i="10"/>
  <c r="S777" i="10" l="1"/>
  <c r="R778" i="10" s="1"/>
  <c r="V776" i="10"/>
  <c r="X776" i="10" s="1"/>
  <c r="Z776" i="10" s="1"/>
  <c r="U776" i="10"/>
  <c r="W776" i="10" s="1"/>
  <c r="Y776" i="10" s="1"/>
  <c r="AB776" i="10" l="1"/>
  <c r="AD776" i="10" s="1"/>
  <c r="AA776" i="10"/>
  <c r="AC776" i="10" s="1"/>
  <c r="AE776" i="10" l="1"/>
  <c r="AF776" i="10"/>
  <c r="AG776" i="10" s="1"/>
  <c r="AH776" i="10" l="1"/>
  <c r="AJ776" i="10" s="1"/>
  <c r="AI776" i="10" s="1"/>
  <c r="T777" i="10"/>
  <c r="S778" i="10" l="1"/>
  <c r="R779" i="10" s="1"/>
  <c r="V777" i="10"/>
  <c r="X777" i="10" s="1"/>
  <c r="Z777" i="10" s="1"/>
  <c r="U777" i="10"/>
  <c r="W777" i="10" s="1"/>
  <c r="Y777" i="10" s="1"/>
  <c r="AB777" i="10" l="1"/>
  <c r="AD777" i="10" s="1"/>
  <c r="AA777" i="10"/>
  <c r="AC777" i="10" s="1"/>
  <c r="AF777" i="10" l="1"/>
  <c r="AG777" i="10" s="1"/>
  <c r="AE777" i="10"/>
  <c r="AH777" i="10" l="1"/>
  <c r="T778" i="10"/>
  <c r="S779" i="10" l="1"/>
  <c r="R780" i="10" s="1"/>
  <c r="AJ777" i="10"/>
  <c r="AI777" i="10" s="1"/>
  <c r="V778" i="10"/>
  <c r="X778" i="10" s="1"/>
  <c r="Z778" i="10" s="1"/>
  <c r="U778" i="10"/>
  <c r="W778" i="10" s="1"/>
  <c r="Y778" i="10" s="1"/>
  <c r="AB778" i="10" l="1"/>
  <c r="AD778" i="10" s="1"/>
  <c r="AA778" i="10"/>
  <c r="AC778" i="10" s="1"/>
  <c r="AF778" i="10" l="1"/>
  <c r="AG778" i="10" s="1"/>
  <c r="AE778" i="10"/>
  <c r="AH778" i="10" l="1"/>
  <c r="AJ778" i="10" s="1"/>
  <c r="AI778" i="10" s="1"/>
  <c r="T779" i="10"/>
  <c r="S780" i="10" l="1"/>
  <c r="R781" i="10" s="1"/>
  <c r="U779" i="10"/>
  <c r="W779" i="10" s="1"/>
  <c r="Y779" i="10" s="1"/>
  <c r="V779" i="10"/>
  <c r="X779" i="10" s="1"/>
  <c r="Z779" i="10" s="1"/>
  <c r="AB779" i="10" l="1"/>
  <c r="AD779" i="10" s="1"/>
  <c r="AA779" i="10"/>
  <c r="AC779" i="10" s="1"/>
  <c r="AF779" i="10" l="1"/>
  <c r="AG779" i="10" s="1"/>
  <c r="AE779" i="10"/>
  <c r="AH779" i="10" l="1"/>
  <c r="AJ779" i="10" s="1"/>
  <c r="AI779" i="10" s="1"/>
  <c r="T780" i="10"/>
  <c r="S781" i="10" l="1"/>
  <c r="R782" i="10" s="1"/>
  <c r="U780" i="10"/>
  <c r="W780" i="10" s="1"/>
  <c r="Y780" i="10" s="1"/>
  <c r="V780" i="10"/>
  <c r="X780" i="10" s="1"/>
  <c r="Z780" i="10" s="1"/>
  <c r="AB780" i="10" l="1"/>
  <c r="AD780" i="10" s="1"/>
  <c r="AA780" i="10"/>
  <c r="AC780" i="10" s="1"/>
  <c r="AF780" i="10" l="1"/>
  <c r="AG780" i="10" s="1"/>
  <c r="AE780" i="10"/>
  <c r="T781" i="10" l="1"/>
  <c r="U781" i="10" s="1"/>
  <c r="W781" i="10" s="1"/>
  <c r="AH780" i="10"/>
  <c r="V781" i="10" l="1"/>
  <c r="X781" i="10" s="1"/>
  <c r="Z781" i="10" s="1"/>
  <c r="S782" i="10"/>
  <c r="R783" i="10" s="1"/>
  <c r="AJ780" i="10"/>
  <c r="AI780" i="10" s="1"/>
  <c r="Y781" i="10"/>
  <c r="AA781" i="10" s="1"/>
  <c r="AB781" i="10" l="1"/>
  <c r="AD781" i="10" s="1"/>
  <c r="AC781" i="10"/>
  <c r="AF781" i="10" l="1"/>
  <c r="AG781" i="10" s="1"/>
  <c r="AE781" i="10"/>
  <c r="T782" i="10" l="1"/>
  <c r="AH781" i="10"/>
  <c r="S783" i="10" l="1"/>
  <c r="R784" i="10" s="1"/>
  <c r="AJ781" i="10"/>
  <c r="AI781" i="10" s="1"/>
  <c r="U782" i="10"/>
  <c r="W782" i="10" s="1"/>
  <c r="Y782" i="10" s="1"/>
  <c r="V782" i="10"/>
  <c r="X782" i="10" s="1"/>
  <c r="Z782" i="10" s="1"/>
  <c r="AB782" i="10" l="1"/>
  <c r="AD782" i="10" s="1"/>
  <c r="AA782" i="10"/>
  <c r="AC782" i="10" s="1"/>
  <c r="AE782" i="10" l="1"/>
  <c r="AF782" i="10"/>
  <c r="AG782" i="10" s="1"/>
  <c r="T783" i="10" l="1"/>
  <c r="AH782" i="10"/>
  <c r="S784" i="10" l="1"/>
  <c r="R785" i="10" s="1"/>
  <c r="AJ782" i="10"/>
  <c r="AI782" i="10" s="1"/>
  <c r="U783" i="10"/>
  <c r="W783" i="10" s="1"/>
  <c r="Y783" i="10" s="1"/>
  <c r="V783" i="10"/>
  <c r="X783" i="10" s="1"/>
  <c r="Z783" i="10" s="1"/>
  <c r="AB783" i="10" l="1"/>
  <c r="AD783" i="10" s="1"/>
  <c r="AA783" i="10"/>
  <c r="AC783" i="10" s="1"/>
  <c r="AE783" i="10" l="1"/>
  <c r="AF783" i="10"/>
  <c r="AG783" i="10" s="1"/>
  <c r="AH783" i="10" l="1"/>
  <c r="T784" i="10"/>
  <c r="S785" i="10" l="1"/>
  <c r="R786" i="10" s="1"/>
  <c r="AJ783" i="10"/>
  <c r="AI783" i="10" s="1"/>
  <c r="V784" i="10"/>
  <c r="X784" i="10" s="1"/>
  <c r="U784" i="10"/>
  <c r="W784" i="10" s="1"/>
  <c r="Y784" i="10" l="1"/>
  <c r="AA784" i="10" s="1"/>
  <c r="Z784" i="10"/>
  <c r="AB784" i="10" s="1"/>
  <c r="AC784" i="10" l="1"/>
  <c r="AD784" i="10"/>
  <c r="AE784" i="10" l="1"/>
  <c r="AF784" i="10"/>
  <c r="AG784" i="10" s="1"/>
  <c r="T785" i="10" l="1"/>
  <c r="AH784" i="10"/>
  <c r="S786" i="10" l="1"/>
  <c r="R787" i="10" s="1"/>
  <c r="AJ784" i="10"/>
  <c r="AI784" i="10" s="1"/>
  <c r="U785" i="10"/>
  <c r="W785" i="10" s="1"/>
  <c r="V785" i="10"/>
  <c r="X785" i="10" s="1"/>
  <c r="Z785" i="10" s="1"/>
  <c r="AB785" i="10" l="1"/>
  <c r="AD785" i="10" s="1"/>
  <c r="Y785" i="10"/>
  <c r="AA785" i="10" s="1"/>
  <c r="AC785" i="10" l="1"/>
  <c r="AF785" i="10" s="1"/>
  <c r="AG785" i="10" s="1"/>
  <c r="AE785" i="10" l="1"/>
  <c r="T786" i="10" s="1"/>
  <c r="S787" i="10" l="1"/>
  <c r="R788" i="10" s="1"/>
  <c r="AH785" i="10"/>
  <c r="AJ785" i="10" s="1"/>
  <c r="AI785" i="10" s="1"/>
  <c r="V786" i="10"/>
  <c r="X786" i="10" s="1"/>
  <c r="Z786" i="10" s="1"/>
  <c r="U786" i="10"/>
  <c r="W786" i="10" s="1"/>
  <c r="AB786" i="10" l="1"/>
  <c r="AD786" i="10" s="1"/>
  <c r="Y786" i="10"/>
  <c r="AA786" i="10" s="1"/>
  <c r="AC786" i="10" l="1"/>
  <c r="AE786" i="10" l="1"/>
  <c r="AF786" i="10"/>
  <c r="AG786" i="10" s="1"/>
  <c r="T787" i="10" l="1"/>
  <c r="AH786" i="10"/>
  <c r="AJ786" i="10" s="1"/>
  <c r="AI786" i="10" s="1"/>
  <c r="S788" i="10" l="1"/>
  <c r="R789" i="10" s="1"/>
  <c r="U787" i="10"/>
  <c r="W787" i="10" s="1"/>
  <c r="Y787" i="10" s="1"/>
  <c r="V787" i="10"/>
  <c r="X787" i="10" s="1"/>
  <c r="Z787" i="10" s="1"/>
  <c r="AB787" i="10" l="1"/>
  <c r="AD787" i="10" s="1"/>
  <c r="AA787" i="10"/>
  <c r="AC787" i="10" s="1"/>
  <c r="AF787" i="10" l="1"/>
  <c r="AG787" i="10" s="1"/>
  <c r="AE787" i="10"/>
  <c r="T788" i="10" l="1"/>
  <c r="AH787" i="10"/>
  <c r="AJ787" i="10" s="1"/>
  <c r="AI787" i="10" s="1"/>
  <c r="S789" i="10" l="1"/>
  <c r="R790" i="10" s="1"/>
  <c r="V788" i="10"/>
  <c r="X788" i="10" s="1"/>
  <c r="Z788" i="10" s="1"/>
  <c r="U788" i="10"/>
  <c r="W788" i="10" s="1"/>
  <c r="Y788" i="10" s="1"/>
  <c r="AB788" i="10" l="1"/>
  <c r="AD788" i="10" s="1"/>
  <c r="AA788" i="10"/>
  <c r="AC788" i="10" s="1"/>
  <c r="AF788" i="10" l="1"/>
  <c r="AG788" i="10" s="1"/>
  <c r="AE788" i="10"/>
  <c r="AH788" i="10" l="1"/>
  <c r="AJ788" i="10" s="1"/>
  <c r="AI788" i="10" s="1"/>
  <c r="T789" i="10"/>
  <c r="S790" i="10" l="1"/>
  <c r="R791" i="10" s="1"/>
  <c r="V789" i="10"/>
  <c r="X789" i="10" s="1"/>
  <c r="Z789" i="10" s="1"/>
  <c r="U789" i="10"/>
  <c r="W789" i="10" s="1"/>
  <c r="Y789" i="10" s="1"/>
  <c r="AB789" i="10" l="1"/>
  <c r="AD789" i="10" s="1"/>
  <c r="AA789" i="10"/>
  <c r="AC789" i="10" s="1"/>
  <c r="AF789" i="10" l="1"/>
  <c r="AG789" i="10" s="1"/>
  <c r="AE789" i="10"/>
  <c r="AH789" i="10" l="1"/>
  <c r="AJ789" i="10" s="1"/>
  <c r="AI789" i="10" s="1"/>
  <c r="T790" i="10"/>
  <c r="S791" i="10" l="1"/>
  <c r="R792" i="10" s="1"/>
  <c r="U790" i="10"/>
  <c r="W790" i="10" s="1"/>
  <c r="Y790" i="10" s="1"/>
  <c r="V790" i="10"/>
  <c r="X790" i="10" s="1"/>
  <c r="Z790" i="10" s="1"/>
  <c r="AB790" i="10" l="1"/>
  <c r="AD790" i="10" s="1"/>
  <c r="AA790" i="10"/>
  <c r="AC790" i="10" s="1"/>
  <c r="AE790" i="10" l="1"/>
  <c r="AF790" i="10"/>
  <c r="AG790" i="10" s="1"/>
  <c r="AH790" i="10" l="1"/>
  <c r="AJ790" i="10" s="1"/>
  <c r="AI790" i="10" s="1"/>
  <c r="T791" i="10"/>
  <c r="S792" i="10" l="1"/>
  <c r="R793" i="10" s="1"/>
  <c r="V791" i="10"/>
  <c r="X791" i="10" s="1"/>
  <c r="Z791" i="10" s="1"/>
  <c r="U791" i="10"/>
  <c r="W791" i="10" s="1"/>
  <c r="Y791" i="10" s="1"/>
  <c r="AB791" i="10" l="1"/>
  <c r="AD791" i="10" s="1"/>
  <c r="AA791" i="10"/>
  <c r="AC791" i="10" s="1"/>
  <c r="AF791" i="10" l="1"/>
  <c r="AG791" i="10" s="1"/>
  <c r="AE791" i="10"/>
  <c r="AH791" i="10" l="1"/>
  <c r="AJ791" i="10" s="1"/>
  <c r="AI791" i="10" s="1"/>
  <c r="T792" i="10"/>
  <c r="S793" i="10" l="1"/>
  <c r="R794" i="10" s="1"/>
  <c r="V792" i="10"/>
  <c r="X792" i="10" s="1"/>
  <c r="Z792" i="10" s="1"/>
  <c r="U792" i="10"/>
  <c r="W792" i="10" s="1"/>
  <c r="Y792" i="10" s="1"/>
  <c r="AB792" i="10" l="1"/>
  <c r="AD792" i="10" s="1"/>
  <c r="AA792" i="10"/>
  <c r="AC792" i="10" s="1"/>
  <c r="AF792" i="10" l="1"/>
  <c r="AG792" i="10" s="1"/>
  <c r="AE792" i="10"/>
  <c r="AH792" i="10" l="1"/>
  <c r="AJ792" i="10" s="1"/>
  <c r="AI792" i="10" s="1"/>
  <c r="T793" i="10"/>
  <c r="S794" i="10" l="1"/>
  <c r="R795" i="10" s="1"/>
  <c r="V793" i="10"/>
  <c r="X793" i="10" s="1"/>
  <c r="Z793" i="10" s="1"/>
  <c r="U793" i="10"/>
  <c r="W793" i="10" s="1"/>
  <c r="Y793" i="10" s="1"/>
  <c r="AB793" i="10" l="1"/>
  <c r="AD793" i="10" s="1"/>
  <c r="AA793" i="10"/>
  <c r="AC793" i="10" s="1"/>
  <c r="AF793" i="10" l="1"/>
  <c r="AG793" i="10" s="1"/>
  <c r="AE793" i="10"/>
  <c r="AH793" i="10" l="1"/>
  <c r="AJ793" i="10" s="1"/>
  <c r="AI793" i="10" s="1"/>
  <c r="T794" i="10"/>
  <c r="S795" i="10" l="1"/>
  <c r="R796" i="10" s="1"/>
  <c r="V794" i="10"/>
  <c r="X794" i="10" s="1"/>
  <c r="Z794" i="10" s="1"/>
  <c r="U794" i="10"/>
  <c r="W794" i="10" s="1"/>
  <c r="Y794" i="10" s="1"/>
  <c r="AB794" i="10" l="1"/>
  <c r="AD794" i="10" s="1"/>
  <c r="AA794" i="10"/>
  <c r="AC794" i="10" s="1"/>
  <c r="AE794" i="10" l="1"/>
  <c r="AF794" i="10"/>
  <c r="AG794" i="10" s="1"/>
  <c r="T795" i="10" l="1"/>
  <c r="AH794" i="10"/>
  <c r="AJ794" i="10" s="1"/>
  <c r="AI794" i="10" s="1"/>
  <c r="S796" i="10" l="1"/>
  <c r="R797" i="10" s="1"/>
  <c r="U795" i="10"/>
  <c r="W795" i="10" s="1"/>
  <c r="Y795" i="10" s="1"/>
  <c r="V795" i="10"/>
  <c r="X795" i="10" s="1"/>
  <c r="Z795" i="10" s="1"/>
  <c r="AB795" i="10" l="1"/>
  <c r="AD795" i="10" s="1"/>
  <c r="AA795" i="10"/>
  <c r="AC795" i="10" s="1"/>
  <c r="AF795" i="10" l="1"/>
  <c r="AG795" i="10" s="1"/>
  <c r="AE795" i="10"/>
  <c r="T796" i="10" l="1"/>
  <c r="AH795" i="10"/>
  <c r="AJ795" i="10" s="1"/>
  <c r="AI795" i="10" s="1"/>
  <c r="S797" i="10" l="1"/>
  <c r="R798" i="10" s="1"/>
  <c r="V796" i="10"/>
  <c r="X796" i="10" s="1"/>
  <c r="Z796" i="10" s="1"/>
  <c r="U796" i="10"/>
  <c r="W796" i="10" s="1"/>
  <c r="Y796" i="10" s="1"/>
  <c r="AB796" i="10" l="1"/>
  <c r="AD796" i="10" s="1"/>
  <c r="AA796" i="10"/>
  <c r="AC796" i="10" s="1"/>
  <c r="AF796" i="10" l="1"/>
  <c r="AG796" i="10" s="1"/>
  <c r="AE796" i="10"/>
  <c r="T797" i="10" l="1"/>
  <c r="AH796" i="10"/>
  <c r="AJ796" i="10" s="1"/>
  <c r="AI796" i="10" s="1"/>
  <c r="S798" i="10" l="1"/>
  <c r="R799" i="10" s="1"/>
  <c r="V797" i="10"/>
  <c r="X797" i="10" s="1"/>
  <c r="Z797" i="10" s="1"/>
  <c r="U797" i="10"/>
  <c r="W797" i="10" s="1"/>
  <c r="Y797" i="10" s="1"/>
  <c r="AB797" i="10" l="1"/>
  <c r="AD797" i="10" s="1"/>
  <c r="AA797" i="10"/>
  <c r="AC797" i="10" s="1"/>
  <c r="AF797" i="10" l="1"/>
  <c r="AG797" i="10" s="1"/>
  <c r="AE797" i="10"/>
  <c r="AH797" i="10" l="1"/>
  <c r="AJ797" i="10" s="1"/>
  <c r="AI797" i="10" s="1"/>
  <c r="T798" i="10"/>
  <c r="S799" i="10" l="1"/>
  <c r="R800" i="10" s="1"/>
  <c r="V798" i="10"/>
  <c r="X798" i="10" s="1"/>
  <c r="Z798" i="10" s="1"/>
  <c r="U798" i="10"/>
  <c r="W798" i="10" s="1"/>
  <c r="Y798" i="10" s="1"/>
  <c r="AB798" i="10" l="1"/>
  <c r="AD798" i="10" s="1"/>
  <c r="AA798" i="10"/>
  <c r="AC798" i="10" s="1"/>
  <c r="AF798" i="10" l="1"/>
  <c r="AG798" i="10" s="1"/>
  <c r="AE798" i="10"/>
  <c r="T799" i="10" l="1"/>
  <c r="AH798" i="10"/>
  <c r="AJ798" i="10" s="1"/>
  <c r="AI798" i="10" s="1"/>
  <c r="S800" i="10" l="1"/>
  <c r="R801" i="10" s="1"/>
  <c r="U799" i="10"/>
  <c r="W799" i="10" s="1"/>
  <c r="Y799" i="10" s="1"/>
  <c r="V799" i="10"/>
  <c r="X799" i="10" s="1"/>
  <c r="Z799" i="10" s="1"/>
  <c r="AB799" i="10" l="1"/>
  <c r="AD799" i="10" s="1"/>
  <c r="AA799" i="10"/>
  <c r="AC799" i="10" s="1"/>
  <c r="AE799" i="10" l="1"/>
  <c r="AF799" i="10"/>
  <c r="AG799" i="10" s="1"/>
  <c r="AH799" i="10" l="1"/>
  <c r="AJ799" i="10" s="1"/>
  <c r="AI799" i="10" s="1"/>
  <c r="T800" i="10"/>
  <c r="S801" i="10" l="1"/>
  <c r="R802" i="10" s="1"/>
  <c r="U800" i="10"/>
  <c r="W800" i="10" s="1"/>
  <c r="Y800" i="10" s="1"/>
  <c r="V800" i="10"/>
  <c r="X800" i="10" s="1"/>
  <c r="Z800" i="10" s="1"/>
  <c r="AB800" i="10" l="1"/>
  <c r="AD800" i="10" s="1"/>
  <c r="AA800" i="10"/>
  <c r="AC800" i="10" s="1"/>
  <c r="AE800" i="10" l="1"/>
  <c r="AF800" i="10"/>
  <c r="AG800" i="10" s="1"/>
  <c r="T801" i="10" l="1"/>
  <c r="U801" i="10" s="1"/>
  <c r="W801" i="10" s="1"/>
  <c r="Y801" i="10" s="1"/>
  <c r="AH800" i="10"/>
  <c r="AJ800" i="10" s="1"/>
  <c r="AI800" i="10" s="1"/>
  <c r="S802" i="10" l="1"/>
  <c r="R803" i="10" s="1"/>
  <c r="V801" i="10"/>
  <c r="X801" i="10" s="1"/>
  <c r="Z801" i="10" s="1"/>
  <c r="AA801" i="10"/>
  <c r="AC801" i="10" s="1"/>
  <c r="AB801" i="10" l="1"/>
  <c r="AD801" i="10" s="1"/>
  <c r="AE801" i="10" s="1"/>
  <c r="AF801" i="10" l="1"/>
  <c r="AG801" i="10" s="1"/>
  <c r="AH801" i="10" s="1"/>
  <c r="T802" i="10" l="1"/>
  <c r="AJ801" i="10"/>
  <c r="AI801" i="10" s="1"/>
  <c r="U802" i="10" l="1"/>
  <c r="W802" i="10" s="1"/>
  <c r="Y802" i="10" s="1"/>
  <c r="S803" i="10"/>
  <c r="R804" i="10" s="1"/>
  <c r="V802" i="10"/>
  <c r="X802" i="10" s="1"/>
  <c r="Z802" i="10" s="1"/>
  <c r="AB802" i="10" l="1"/>
  <c r="AD802" i="10" s="1"/>
  <c r="AA802" i="10"/>
  <c r="AC802" i="10" s="1"/>
  <c r="AF802" i="10" l="1"/>
  <c r="AG802" i="10" s="1"/>
  <c r="AH802" i="10" s="1"/>
  <c r="AE802" i="10"/>
  <c r="T803" i="10" l="1"/>
  <c r="U803" i="10" s="1"/>
  <c r="W803" i="10" s="1"/>
  <c r="AJ802" i="10"/>
  <c r="AI802" i="10" s="1"/>
  <c r="V803" i="10" l="1"/>
  <c r="X803" i="10" s="1"/>
  <c r="Z803" i="10" s="1"/>
  <c r="S804" i="10"/>
  <c r="R805" i="10" s="1"/>
  <c r="Y803" i="10"/>
  <c r="AA803" i="10" s="1"/>
  <c r="AB803" i="10" l="1"/>
  <c r="AD803" i="10" s="1"/>
  <c r="AC803" i="10"/>
  <c r="AE803" i="10" l="1"/>
  <c r="AF803" i="10"/>
  <c r="AG803" i="10" l="1"/>
  <c r="T804" i="10" s="1"/>
  <c r="AH803" i="10" l="1"/>
  <c r="AJ803" i="10" s="1"/>
  <c r="AI803" i="10" s="1"/>
  <c r="V804" i="10"/>
  <c r="X804" i="10" s="1"/>
  <c r="Z804" i="10" s="1"/>
  <c r="U804" i="10"/>
  <c r="W804" i="10" s="1"/>
  <c r="Y804" i="10" s="1"/>
  <c r="S805" i="10"/>
  <c r="R806" i="10" s="1"/>
  <c r="AB804" i="10" l="1"/>
  <c r="AD804" i="10" s="1"/>
  <c r="AA804" i="10"/>
  <c r="AC804" i="10" s="1"/>
  <c r="AF804" i="10" l="1"/>
  <c r="AG804" i="10" s="1"/>
  <c r="T805" i="10" s="1"/>
  <c r="AE804" i="10"/>
  <c r="AH804" i="10" l="1"/>
  <c r="AJ804" i="10" s="1"/>
  <c r="AI804" i="10" s="1"/>
  <c r="S806" i="10"/>
  <c r="R807" i="10" s="1"/>
  <c r="V805" i="10"/>
  <c r="X805" i="10" s="1"/>
  <c r="Z805" i="10" s="1"/>
  <c r="U805" i="10"/>
  <c r="W805" i="10" s="1"/>
  <c r="Y805" i="10" s="1"/>
  <c r="AB805" i="10" l="1"/>
  <c r="AD805" i="10" s="1"/>
  <c r="AA805" i="10"/>
  <c r="AC805" i="10" s="1"/>
  <c r="AE805" i="10" l="1"/>
  <c r="AF805" i="10"/>
  <c r="AG805" i="10" s="1"/>
  <c r="T806" i="10" l="1"/>
  <c r="AH805" i="10"/>
  <c r="S807" i="10" l="1"/>
  <c r="R808" i="10" s="1"/>
  <c r="V806" i="10"/>
  <c r="X806" i="10" s="1"/>
  <c r="Z806" i="10" s="1"/>
  <c r="AJ805" i="10"/>
  <c r="AI805" i="10" s="1"/>
  <c r="U806" i="10"/>
  <c r="W806" i="10" s="1"/>
  <c r="Y806" i="10" s="1"/>
  <c r="AB806" i="10" l="1"/>
  <c r="AD806" i="10" s="1"/>
  <c r="AA806" i="10"/>
  <c r="AC806" i="10" s="1"/>
  <c r="AF806" i="10" l="1"/>
  <c r="AG806" i="10" s="1"/>
  <c r="AE806" i="10"/>
  <c r="AH806" i="10" l="1"/>
  <c r="AJ806" i="10" s="1"/>
  <c r="AI806" i="10" s="1"/>
  <c r="T807" i="10"/>
  <c r="S808" i="10" l="1"/>
  <c r="R809" i="10" s="1"/>
  <c r="V807" i="10"/>
  <c r="X807" i="10" s="1"/>
  <c r="Z807" i="10" s="1"/>
  <c r="U807" i="10"/>
  <c r="W807" i="10" s="1"/>
  <c r="Y807" i="10" s="1"/>
  <c r="AB807" i="10" l="1"/>
  <c r="AD807" i="10" s="1"/>
  <c r="AA807" i="10"/>
  <c r="AC807" i="10" s="1"/>
  <c r="AF807" i="10" l="1"/>
  <c r="AG807" i="10" s="1"/>
  <c r="AE807" i="10"/>
  <c r="AH807" i="10" l="1"/>
  <c r="T808" i="10"/>
  <c r="S809" i="10" l="1"/>
  <c r="R810" i="10" s="1"/>
  <c r="AJ807" i="10"/>
  <c r="AI807" i="10" s="1"/>
  <c r="V808" i="10"/>
  <c r="X808" i="10" s="1"/>
  <c r="Z808" i="10" s="1"/>
  <c r="U808" i="10"/>
  <c r="W808" i="10" s="1"/>
  <c r="Y808" i="10" s="1"/>
  <c r="AB808" i="10" l="1"/>
  <c r="AD808" i="10" s="1"/>
  <c r="AA808" i="10"/>
  <c r="AC808" i="10" s="1"/>
  <c r="AF808" i="10" l="1"/>
  <c r="AG808" i="10" s="1"/>
  <c r="AE808" i="10"/>
  <c r="AH808" i="10" l="1"/>
  <c r="AJ808" i="10" s="1"/>
  <c r="AI808" i="10" s="1"/>
  <c r="T809" i="10"/>
  <c r="S810" i="10" l="1"/>
  <c r="R811" i="10" s="1"/>
  <c r="V809" i="10"/>
  <c r="X809" i="10" s="1"/>
  <c r="Z809" i="10" s="1"/>
  <c r="U809" i="10"/>
  <c r="W809" i="10" s="1"/>
  <c r="Y809" i="10" s="1"/>
  <c r="AB809" i="10" l="1"/>
  <c r="AD809" i="10" s="1"/>
  <c r="AA809" i="10"/>
  <c r="AC809" i="10" s="1"/>
  <c r="AE809" i="10" l="1"/>
  <c r="AF809" i="10"/>
  <c r="AG809" i="10" s="1"/>
  <c r="T810" i="10" l="1"/>
  <c r="AH809" i="10"/>
  <c r="S811" i="10" l="1"/>
  <c r="R812" i="10" s="1"/>
  <c r="AJ809" i="10"/>
  <c r="AI809" i="10" s="1"/>
  <c r="U810" i="10"/>
  <c r="W810" i="10" s="1"/>
  <c r="Y810" i="10" s="1"/>
  <c r="V810" i="10"/>
  <c r="X810" i="10" s="1"/>
  <c r="Z810" i="10" s="1"/>
  <c r="AB810" i="10" l="1"/>
  <c r="AD810" i="10" s="1"/>
  <c r="AA810" i="10"/>
  <c r="AC810" i="10" s="1"/>
  <c r="AE810" i="10" l="1"/>
  <c r="AF810" i="10"/>
  <c r="AG810" i="10" s="1"/>
  <c r="T811" i="10" l="1"/>
  <c r="AH810" i="10"/>
  <c r="S812" i="10" l="1"/>
  <c r="R813" i="10" s="1"/>
  <c r="AJ810" i="10"/>
  <c r="AI810" i="10" s="1"/>
  <c r="U811" i="10"/>
  <c r="W811" i="10" s="1"/>
  <c r="Y811" i="10" s="1"/>
  <c r="V811" i="10"/>
  <c r="X811" i="10" s="1"/>
  <c r="Z811" i="10" s="1"/>
  <c r="AB811" i="10" l="1"/>
  <c r="AD811" i="10" s="1"/>
  <c r="AA811" i="10"/>
  <c r="AC811" i="10" s="1"/>
  <c r="AE811" i="10" l="1"/>
  <c r="AF811" i="10"/>
  <c r="AG811" i="10" s="1"/>
  <c r="AH811" i="10" l="1"/>
  <c r="T812" i="10"/>
  <c r="S813" i="10" l="1"/>
  <c r="R814" i="10" s="1"/>
  <c r="AJ811" i="10"/>
  <c r="AI811" i="10" s="1"/>
  <c r="V812" i="10"/>
  <c r="X812" i="10" s="1"/>
  <c r="U812" i="10"/>
  <c r="W812" i="10" s="1"/>
  <c r="Z812" i="10" l="1"/>
  <c r="AB812" i="10" s="1"/>
  <c r="Y812" i="10" l="1"/>
  <c r="AA812" i="10" s="1"/>
  <c r="AD812" i="10"/>
  <c r="AC812" i="10" l="1"/>
  <c r="AF812" i="10" l="1"/>
  <c r="AG812" i="10" s="1"/>
  <c r="AE812" i="10"/>
  <c r="AH812" i="10" l="1"/>
  <c r="T813" i="10"/>
  <c r="S814" i="10" l="1"/>
  <c r="R815" i="10" s="1"/>
  <c r="AJ812" i="10"/>
  <c r="AI812" i="10" s="1"/>
  <c r="V813" i="10"/>
  <c r="X813" i="10" s="1"/>
  <c r="Z813" i="10" s="1"/>
  <c r="U813" i="10"/>
  <c r="W813" i="10" s="1"/>
  <c r="Y813" i="10" s="1"/>
  <c r="AB813" i="10" l="1"/>
  <c r="AD813" i="10" s="1"/>
  <c r="AA813" i="10"/>
  <c r="AC813" i="10" s="1"/>
  <c r="AF813" i="10" l="1"/>
  <c r="AG813" i="10" s="1"/>
  <c r="AE813" i="10"/>
  <c r="T814" i="10" l="1"/>
  <c r="U814" i="10" s="1"/>
  <c r="AH813" i="10"/>
  <c r="S815" i="10" l="1"/>
  <c r="R816" i="10" s="1"/>
  <c r="V814" i="10"/>
  <c r="X814" i="10" s="1"/>
  <c r="Z814" i="10" s="1"/>
  <c r="AB814" i="10" s="1"/>
  <c r="AJ813" i="10"/>
  <c r="AI813" i="10" s="1"/>
  <c r="W814" i="10"/>
  <c r="Y814" i="10" l="1"/>
  <c r="AA814" i="10" s="1"/>
  <c r="AD814" i="10"/>
  <c r="AC814" i="10" l="1"/>
  <c r="AF814" i="10" l="1"/>
  <c r="AG814" i="10" s="1"/>
  <c r="AE814" i="10"/>
  <c r="T815" i="10" l="1"/>
  <c r="U815" i="10" s="1"/>
  <c r="W815" i="10" s="1"/>
  <c r="AH814" i="10"/>
  <c r="AJ814" i="10" s="1"/>
  <c r="AI814" i="10" s="1"/>
  <c r="V815" i="10" l="1"/>
  <c r="X815" i="10" s="1"/>
  <c r="Z815" i="10" s="1"/>
  <c r="S816" i="10"/>
  <c r="R817" i="10" s="1"/>
  <c r="Y815" i="10"/>
  <c r="AA815" i="10" s="1"/>
  <c r="AB815" i="10" l="1"/>
  <c r="AD815" i="10" s="1"/>
  <c r="AC815" i="10"/>
  <c r="AF815" i="10" l="1"/>
  <c r="AG815" i="10" s="1"/>
  <c r="AE815" i="10"/>
  <c r="AH815" i="10" l="1"/>
  <c r="AJ815" i="10" s="1"/>
  <c r="AI815" i="10" s="1"/>
  <c r="T816" i="10"/>
  <c r="S817" i="10" l="1"/>
  <c r="R818" i="10" s="1"/>
  <c r="V816" i="10"/>
  <c r="X816" i="10" s="1"/>
  <c r="Z816" i="10" s="1"/>
  <c r="U816" i="10"/>
  <c r="W816" i="10" s="1"/>
  <c r="Y816" i="10" s="1"/>
  <c r="AB816" i="10" l="1"/>
  <c r="AD816" i="10" s="1"/>
  <c r="AA816" i="10"/>
  <c r="AC816" i="10" s="1"/>
  <c r="AE816" i="10" l="1"/>
  <c r="AF816" i="10"/>
  <c r="AG816" i="10" s="1"/>
  <c r="T817" i="10" l="1"/>
  <c r="AH816" i="10"/>
  <c r="AJ816" i="10" s="1"/>
  <c r="AI816" i="10" s="1"/>
  <c r="S818" i="10" l="1"/>
  <c r="R819" i="10" s="1"/>
  <c r="U817" i="10"/>
  <c r="W817" i="10" s="1"/>
  <c r="Y817" i="10" s="1"/>
  <c r="V817" i="10"/>
  <c r="X817" i="10" s="1"/>
  <c r="Z817" i="10" s="1"/>
  <c r="AB817" i="10" l="1"/>
  <c r="AD817" i="10" s="1"/>
  <c r="AA817" i="10"/>
  <c r="AC817" i="10" s="1"/>
  <c r="AF817" i="10" l="1"/>
  <c r="AG817" i="10" s="1"/>
  <c r="AE817" i="10"/>
  <c r="T818" i="10" l="1"/>
  <c r="AH817" i="10"/>
  <c r="AJ817" i="10" s="1"/>
  <c r="AI817" i="10" s="1"/>
  <c r="S819" i="10" l="1"/>
  <c r="R820" i="10" s="1"/>
  <c r="U818" i="10"/>
  <c r="W818" i="10" s="1"/>
  <c r="Y818" i="10" s="1"/>
  <c r="V818" i="10"/>
  <c r="X818" i="10" s="1"/>
  <c r="Z818" i="10" s="1"/>
  <c r="AB818" i="10" l="1"/>
  <c r="AD818" i="10" s="1"/>
  <c r="AA818" i="10"/>
  <c r="AC818" i="10" s="1"/>
  <c r="AF818" i="10" l="1"/>
  <c r="AG818" i="10" s="1"/>
  <c r="AE818" i="10"/>
  <c r="T819" i="10" l="1"/>
  <c r="AH818" i="10"/>
  <c r="AJ818" i="10" s="1"/>
  <c r="AI818" i="10" s="1"/>
  <c r="S820" i="10" l="1"/>
  <c r="R821" i="10" s="1"/>
  <c r="U819" i="10"/>
  <c r="W819" i="10" s="1"/>
  <c r="Y819" i="10" s="1"/>
  <c r="V819" i="10"/>
  <c r="X819" i="10" s="1"/>
  <c r="Z819" i="10" s="1"/>
  <c r="AB819" i="10" l="1"/>
  <c r="AD819" i="10" s="1"/>
  <c r="AA819" i="10"/>
  <c r="AC819" i="10" s="1"/>
  <c r="AF819" i="10" l="1"/>
  <c r="AG819" i="10" s="1"/>
  <c r="AE819" i="10"/>
  <c r="T820" i="10" l="1"/>
  <c r="AH819" i="10"/>
  <c r="AJ819" i="10" s="1"/>
  <c r="AI819" i="10" s="1"/>
  <c r="S821" i="10" l="1"/>
  <c r="R822" i="10" s="1"/>
  <c r="V820" i="10"/>
  <c r="X820" i="10" s="1"/>
  <c r="Z820" i="10" s="1"/>
  <c r="U820" i="10"/>
  <c r="W820" i="10" s="1"/>
  <c r="Y820" i="10" s="1"/>
  <c r="AB820" i="10" l="1"/>
  <c r="AD820" i="10" s="1"/>
  <c r="AA820" i="10"/>
  <c r="AC820" i="10" s="1"/>
  <c r="AE820" i="10" l="1"/>
  <c r="AF820" i="10"/>
  <c r="AG820" i="10" s="1"/>
  <c r="T821" i="10" l="1"/>
  <c r="V821" i="10" s="1"/>
  <c r="X821" i="10" s="1"/>
  <c r="AH820" i="10"/>
  <c r="AJ820" i="10" s="1"/>
  <c r="AI820" i="10" s="1"/>
  <c r="U821" i="10" l="1"/>
  <c r="W821" i="10" s="1"/>
  <c r="Y821" i="10" s="1"/>
  <c r="AA821" i="10" s="1"/>
  <c r="S822" i="10"/>
  <c r="R823" i="10" s="1"/>
  <c r="Z821" i="10"/>
  <c r="AB821" i="10" s="1"/>
  <c r="AD821" i="10" l="1"/>
  <c r="AC821" i="10"/>
  <c r="AE821" i="10" l="1"/>
  <c r="AF821" i="10"/>
  <c r="AG821" i="10" s="1"/>
  <c r="T822" i="10" l="1"/>
  <c r="AH821" i="10"/>
  <c r="S823" i="10" l="1"/>
  <c r="R824" i="10" s="1"/>
  <c r="AJ821" i="10"/>
  <c r="AI821" i="10" s="1"/>
  <c r="U822" i="10"/>
  <c r="W822" i="10" s="1"/>
  <c r="Y822" i="10" s="1"/>
  <c r="V822" i="10"/>
  <c r="X822" i="10" s="1"/>
  <c r="Z822" i="10" s="1"/>
  <c r="AB822" i="10" l="1"/>
  <c r="AD822" i="10" s="1"/>
  <c r="AA822" i="10"/>
  <c r="AC822" i="10" s="1"/>
  <c r="AE822" i="10" l="1"/>
  <c r="AF822" i="10"/>
  <c r="AG822" i="10" s="1"/>
  <c r="AH822" i="10" l="1"/>
  <c r="T823" i="10"/>
  <c r="S824" i="10" l="1"/>
  <c r="R825" i="10" s="1"/>
  <c r="AJ822" i="10"/>
  <c r="AI822" i="10" s="1"/>
  <c r="V823" i="10"/>
  <c r="X823" i="10" s="1"/>
  <c r="U823" i="10"/>
  <c r="W823" i="10" s="1"/>
  <c r="Y823" i="10" l="1"/>
  <c r="AA823" i="10" s="1"/>
  <c r="Z823" i="10"/>
  <c r="AB823" i="10" s="1"/>
  <c r="AC823" i="10" l="1"/>
  <c r="AD823" i="10"/>
  <c r="AE823" i="10" l="1"/>
  <c r="AF823" i="10"/>
  <c r="AG823" i="10" s="1"/>
  <c r="T824" i="10" l="1"/>
  <c r="AH823" i="10"/>
  <c r="S825" i="10" l="1"/>
  <c r="R826" i="10" s="1"/>
  <c r="AJ823" i="10"/>
  <c r="AI823" i="10" s="1"/>
  <c r="V824" i="10"/>
  <c r="X824" i="10" s="1"/>
  <c r="Z824" i="10" s="1"/>
  <c r="U824" i="10"/>
  <c r="W824" i="10" s="1"/>
  <c r="Y824" i="10" s="1"/>
  <c r="AB824" i="10" l="1"/>
  <c r="AD824" i="10" s="1"/>
  <c r="AA824" i="10"/>
  <c r="AC824" i="10" s="1"/>
  <c r="AE824" i="10" l="1"/>
  <c r="AF824" i="10"/>
  <c r="AG824" i="10" s="1"/>
  <c r="T825" i="10" l="1"/>
  <c r="AH824" i="10"/>
  <c r="S826" i="10" l="1"/>
  <c r="R827" i="10" s="1"/>
  <c r="AJ824" i="10"/>
  <c r="AI824" i="10" s="1"/>
  <c r="V825" i="10"/>
  <c r="X825" i="10" s="1"/>
  <c r="Z825" i="10" s="1"/>
  <c r="U825" i="10"/>
  <c r="W825" i="10" s="1"/>
  <c r="Y825" i="10" s="1"/>
  <c r="AB825" i="10" l="1"/>
  <c r="AD825" i="10" s="1"/>
  <c r="AA825" i="10"/>
  <c r="AC825" i="10" s="1"/>
  <c r="AE825" i="10" l="1"/>
  <c r="AF825" i="10"/>
  <c r="AG825" i="10" s="1"/>
  <c r="AH825" i="10" l="1"/>
  <c r="T826" i="10"/>
  <c r="S827" i="10" l="1"/>
  <c r="R828" i="10" s="1"/>
  <c r="AJ825" i="10"/>
  <c r="AI825" i="10" s="1"/>
  <c r="V826" i="10"/>
  <c r="X826" i="10" s="1"/>
  <c r="U826" i="10"/>
  <c r="W826" i="10" s="1"/>
  <c r="Z826" i="10" l="1"/>
  <c r="AB826" i="10" s="1"/>
  <c r="Y826" i="10" l="1"/>
  <c r="AA826" i="10" s="1"/>
  <c r="AD826" i="10"/>
  <c r="AC826" i="10" l="1"/>
  <c r="AF826" i="10" l="1"/>
  <c r="AG826" i="10" s="1"/>
  <c r="AE826" i="10"/>
  <c r="T827" i="10" l="1"/>
  <c r="AH826" i="10"/>
  <c r="S828" i="10" l="1"/>
  <c r="R829" i="10" s="1"/>
  <c r="AJ826" i="10"/>
  <c r="AI826" i="10" s="1"/>
  <c r="V827" i="10"/>
  <c r="X827" i="10" s="1"/>
  <c r="Z827" i="10" s="1"/>
  <c r="U827" i="10"/>
  <c r="W827" i="10" s="1"/>
  <c r="Y827" i="10" s="1"/>
  <c r="AB827" i="10" l="1"/>
  <c r="AD827" i="10" s="1"/>
  <c r="AA827" i="10"/>
  <c r="AC827" i="10" s="1"/>
  <c r="AE827" i="10" l="1"/>
  <c r="AF827" i="10"/>
  <c r="AG827" i="10" s="1"/>
  <c r="T828" i="10" l="1"/>
  <c r="AH827" i="10"/>
  <c r="S829" i="10" l="1"/>
  <c r="R830" i="10" s="1"/>
  <c r="AJ827" i="10"/>
  <c r="AI827" i="10" s="1"/>
  <c r="U828" i="10"/>
  <c r="W828" i="10" s="1"/>
  <c r="Y828" i="10" s="1"/>
  <c r="V828" i="10"/>
  <c r="X828" i="10" s="1"/>
  <c r="Z828" i="10" s="1"/>
  <c r="AB828" i="10" l="1"/>
  <c r="AD828" i="10" s="1"/>
  <c r="AA828" i="10"/>
  <c r="AC828" i="10" s="1"/>
  <c r="AE828" i="10" l="1"/>
  <c r="AF828" i="10"/>
  <c r="AG828" i="10" s="1"/>
  <c r="T829" i="10" l="1"/>
  <c r="AH828" i="10"/>
  <c r="S830" i="10" l="1"/>
  <c r="R831" i="10" s="1"/>
  <c r="AJ828" i="10"/>
  <c r="AI828" i="10" s="1"/>
  <c r="V829" i="10"/>
  <c r="X829" i="10" s="1"/>
  <c r="Z829" i="10" s="1"/>
  <c r="U829" i="10"/>
  <c r="W829" i="10" s="1"/>
  <c r="Y829" i="10" s="1"/>
  <c r="AB829" i="10" l="1"/>
  <c r="AD829" i="10" s="1"/>
  <c r="AA829" i="10"/>
  <c r="AC829" i="10" s="1"/>
  <c r="AE829" i="10" l="1"/>
  <c r="AF829" i="10"/>
  <c r="AG829" i="10" s="1"/>
  <c r="T830" i="10" l="1"/>
  <c r="AH829" i="10"/>
  <c r="S831" i="10" l="1"/>
  <c r="R832" i="10" s="1"/>
  <c r="AJ829" i="10"/>
  <c r="AI829" i="10" s="1"/>
  <c r="U830" i="10"/>
  <c r="W830" i="10" s="1"/>
  <c r="Y830" i="10" s="1"/>
  <c r="V830" i="10"/>
  <c r="X830" i="10" s="1"/>
  <c r="Z830" i="10" s="1"/>
  <c r="AB830" i="10" l="1"/>
  <c r="AD830" i="10" s="1"/>
  <c r="AA830" i="10"/>
  <c r="AC830" i="10" s="1"/>
  <c r="AE830" i="10" l="1"/>
  <c r="AF830" i="10"/>
  <c r="AG830" i="10" s="1"/>
  <c r="AH830" i="10" l="1"/>
  <c r="T831" i="10"/>
  <c r="S832" i="10" l="1"/>
  <c r="R833" i="10" s="1"/>
  <c r="AJ830" i="10"/>
  <c r="AI830" i="10" s="1"/>
  <c r="U831" i="10"/>
  <c r="W831" i="10" s="1"/>
  <c r="V831" i="10"/>
  <c r="X831" i="10" s="1"/>
  <c r="Y831" i="10" l="1"/>
  <c r="AA831" i="10" s="1"/>
  <c r="Z831" i="10"/>
  <c r="AB831" i="10" s="1"/>
  <c r="AC831" i="10" l="1"/>
  <c r="AD831" i="10"/>
  <c r="AF831" i="10" l="1"/>
  <c r="AG831" i="10" s="1"/>
  <c r="AE831" i="10"/>
  <c r="T832" i="10" l="1"/>
  <c r="U832" i="10" s="1"/>
  <c r="W832" i="10" s="1"/>
  <c r="AH831" i="10"/>
  <c r="V832" i="10" l="1"/>
  <c r="X832" i="10" s="1"/>
  <c r="Z832" i="10" s="1"/>
  <c r="AB832" i="10" s="1"/>
  <c r="S833" i="10"/>
  <c r="R834" i="10" s="1"/>
  <c r="AJ831" i="10"/>
  <c r="AI831" i="10" s="1"/>
  <c r="Y832" i="10"/>
  <c r="AA832" i="10" s="1"/>
  <c r="AC832" i="10" l="1"/>
  <c r="AD832" i="10"/>
  <c r="AF832" i="10" l="1"/>
  <c r="AG832" i="10" s="1"/>
  <c r="AE832" i="10"/>
  <c r="T833" i="10" l="1"/>
  <c r="U833" i="10" s="1"/>
  <c r="W833" i="10" s="1"/>
  <c r="AH832" i="10"/>
  <c r="V833" i="10" l="1"/>
  <c r="X833" i="10" s="1"/>
  <c r="Z833" i="10" s="1"/>
  <c r="AB833" i="10" s="1"/>
  <c r="S834" i="10"/>
  <c r="R835" i="10" s="1"/>
  <c r="AJ832" i="10"/>
  <c r="AI832" i="10" s="1"/>
  <c r="Y833" i="10"/>
  <c r="AA833" i="10" s="1"/>
  <c r="AD833" i="10" l="1"/>
  <c r="AC833" i="10"/>
  <c r="AE833" i="10" l="1"/>
  <c r="AF833" i="10"/>
  <c r="AG833" i="10" s="1"/>
  <c r="AH833" i="10" l="1"/>
  <c r="T834" i="10"/>
  <c r="S835" i="10" l="1"/>
  <c r="R836" i="10" s="1"/>
  <c r="AJ833" i="10"/>
  <c r="AI833" i="10" s="1"/>
  <c r="V834" i="10"/>
  <c r="X834" i="10" s="1"/>
  <c r="Z834" i="10" s="1"/>
  <c r="U834" i="10"/>
  <c r="W834" i="10" s="1"/>
  <c r="Y834" i="10" s="1"/>
  <c r="AB834" i="10" l="1"/>
  <c r="AD834" i="10" s="1"/>
  <c r="AA834" i="10"/>
  <c r="AC834" i="10" s="1"/>
  <c r="AE834" i="10" l="1"/>
  <c r="AF834" i="10"/>
  <c r="AG834" i="10" s="1"/>
  <c r="T835" i="10" l="1"/>
  <c r="AH834" i="10"/>
  <c r="S836" i="10" l="1"/>
  <c r="R837" i="10" s="1"/>
  <c r="AJ834" i="10"/>
  <c r="AI834" i="10" s="1"/>
  <c r="U835" i="10"/>
  <c r="W835" i="10" s="1"/>
  <c r="Y835" i="10" s="1"/>
  <c r="V835" i="10"/>
  <c r="X835" i="10" s="1"/>
  <c r="AA835" i="10" l="1"/>
  <c r="AC835" i="10" s="1"/>
  <c r="Z835" i="10"/>
  <c r="AB835" i="10" s="1"/>
  <c r="AD835" i="10" l="1"/>
  <c r="AF835" i="10" s="1"/>
  <c r="AG835" i="10" s="1"/>
  <c r="AE835" i="10" l="1"/>
  <c r="T836" i="10" s="1"/>
  <c r="S837" i="10" l="1"/>
  <c r="R838" i="10" s="1"/>
  <c r="AH835" i="10"/>
  <c r="V836" i="10"/>
  <c r="X836" i="10" s="1"/>
  <c r="Z836" i="10" s="1"/>
  <c r="U836" i="10"/>
  <c r="W836" i="10" s="1"/>
  <c r="Y836" i="10" s="1"/>
  <c r="AB836" i="10" l="1"/>
  <c r="AD836" i="10" s="1"/>
  <c r="AA836" i="10"/>
  <c r="AC836" i="10" s="1"/>
  <c r="AJ835" i="10"/>
  <c r="AI835" i="10" s="1"/>
  <c r="AE836" i="10" l="1"/>
  <c r="AF836" i="10"/>
  <c r="AG836" i="10" s="1"/>
  <c r="AH836" i="10" l="1"/>
  <c r="T837" i="10"/>
  <c r="S838" i="10" l="1"/>
  <c r="R839" i="10" s="1"/>
  <c r="AJ836" i="10"/>
  <c r="AI836" i="10" s="1"/>
  <c r="U837" i="10"/>
  <c r="W837" i="10" s="1"/>
  <c r="Y837" i="10" s="1"/>
  <c r="V837" i="10"/>
  <c r="X837" i="10" s="1"/>
  <c r="Z837" i="10" s="1"/>
  <c r="AB837" i="10" l="1"/>
  <c r="AD837" i="10" s="1"/>
  <c r="AA837" i="10"/>
  <c r="AC837" i="10" s="1"/>
  <c r="AF837" i="10" l="1"/>
  <c r="AG837" i="10" s="1"/>
  <c r="AE837" i="10"/>
  <c r="T838" i="10" l="1"/>
  <c r="U838" i="10" s="1"/>
  <c r="AH837" i="10"/>
  <c r="S839" i="10" l="1"/>
  <c r="R840" i="10" s="1"/>
  <c r="V838" i="10"/>
  <c r="X838" i="10" s="1"/>
  <c r="Z838" i="10" s="1"/>
  <c r="AB838" i="10" s="1"/>
  <c r="AJ837" i="10"/>
  <c r="AI837" i="10" s="1"/>
  <c r="W838" i="10"/>
  <c r="Y838" i="10" l="1"/>
  <c r="AA838" i="10" s="1"/>
  <c r="AD838" i="10"/>
  <c r="AC838" i="10" l="1"/>
  <c r="AF838" i="10" s="1"/>
  <c r="AG838" i="10" s="1"/>
  <c r="AE838" i="10" l="1"/>
  <c r="AH838" i="10" s="1"/>
  <c r="T839" i="10" l="1"/>
  <c r="AJ838" i="10"/>
  <c r="AI838" i="10" s="1"/>
  <c r="S840" i="10" l="1"/>
  <c r="R841" i="10" s="1"/>
  <c r="U839" i="10"/>
  <c r="W839" i="10" s="1"/>
  <c r="Y839" i="10" s="1"/>
  <c r="V839" i="10"/>
  <c r="X839" i="10" s="1"/>
  <c r="Z839" i="10" s="1"/>
  <c r="AB839" i="10" l="1"/>
  <c r="AD839" i="10" s="1"/>
  <c r="AA839" i="10"/>
  <c r="AC839" i="10" s="1"/>
  <c r="AE839" i="10" l="1"/>
  <c r="AF839" i="10"/>
  <c r="AG839" i="10" s="1"/>
  <c r="T840" i="10" l="1"/>
  <c r="U840" i="10" s="1"/>
  <c r="W840" i="10" s="1"/>
  <c r="Y840" i="10" s="1"/>
  <c r="AA840" i="10" s="1"/>
  <c r="AH839" i="10"/>
  <c r="AJ839" i="10" s="1"/>
  <c r="AI839" i="10" s="1"/>
  <c r="V840" i="10" l="1"/>
  <c r="X840" i="10" s="1"/>
  <c r="Z840" i="10" s="1"/>
  <c r="S841" i="10"/>
  <c r="R842" i="10" s="1"/>
  <c r="AC840" i="10"/>
  <c r="AB840" i="10" l="1"/>
  <c r="AD840" i="10" s="1"/>
  <c r="AE840" i="10" s="1"/>
  <c r="AF840" i="10" l="1"/>
  <c r="AG840" i="10" s="1"/>
  <c r="T841" i="10" s="1"/>
  <c r="U841" i="10" l="1"/>
  <c r="W841" i="10" s="1"/>
  <c r="Y841" i="10" s="1"/>
  <c r="AA841" i="10" s="1"/>
  <c r="S842" i="10"/>
  <c r="R843" i="10" s="1"/>
  <c r="V841" i="10"/>
  <c r="X841" i="10" s="1"/>
  <c r="Z841" i="10" s="1"/>
  <c r="AH840" i="10"/>
  <c r="AJ840" i="10" s="1"/>
  <c r="AI840" i="10" s="1"/>
  <c r="AB841" i="10" l="1"/>
  <c r="AD841" i="10" s="1"/>
  <c r="AC841" i="10"/>
  <c r="AF841" i="10" l="1"/>
  <c r="AG841" i="10" s="1"/>
  <c r="AE841" i="10"/>
  <c r="AH841" i="10" l="1"/>
  <c r="AJ841" i="10" s="1"/>
  <c r="AI841" i="10" s="1"/>
  <c r="T842" i="10"/>
  <c r="S843" i="10" l="1"/>
  <c r="R844" i="10" s="1"/>
  <c r="V842" i="10"/>
  <c r="X842" i="10" s="1"/>
  <c r="Z842" i="10" s="1"/>
  <c r="U842" i="10"/>
  <c r="W842" i="10" s="1"/>
  <c r="Y842" i="10" s="1"/>
  <c r="AB842" i="10" l="1"/>
  <c r="AD842" i="10" s="1"/>
  <c r="AA842" i="10"/>
  <c r="AC842" i="10" s="1"/>
  <c r="AE842" i="10" l="1"/>
  <c r="AF842" i="10"/>
  <c r="AG842" i="10" s="1"/>
  <c r="AH842" i="10" l="1"/>
  <c r="AJ842" i="10" s="1"/>
  <c r="AI842" i="10" s="1"/>
  <c r="T843" i="10"/>
  <c r="S844" i="10" l="1"/>
  <c r="R845" i="10" s="1"/>
  <c r="U843" i="10"/>
  <c r="W843" i="10" s="1"/>
  <c r="Y843" i="10" s="1"/>
  <c r="V843" i="10"/>
  <c r="X843" i="10" s="1"/>
  <c r="Z843" i="10" s="1"/>
  <c r="AB843" i="10" l="1"/>
  <c r="AD843" i="10" s="1"/>
  <c r="AA843" i="10"/>
  <c r="AC843" i="10" s="1"/>
  <c r="AF843" i="10" l="1"/>
  <c r="AG843" i="10" s="1"/>
  <c r="AE843" i="10"/>
  <c r="T844" i="10" l="1"/>
  <c r="AH843" i="10"/>
  <c r="AJ843" i="10" s="1"/>
  <c r="AI843" i="10" s="1"/>
  <c r="S845" i="10" l="1"/>
  <c r="R846" i="10" s="1"/>
  <c r="U844" i="10"/>
  <c r="W844" i="10" s="1"/>
  <c r="Y844" i="10" s="1"/>
  <c r="V844" i="10"/>
  <c r="X844" i="10" s="1"/>
  <c r="Z844" i="10" s="1"/>
  <c r="AB844" i="10" l="1"/>
  <c r="AD844" i="10" s="1"/>
  <c r="AA844" i="10"/>
  <c r="AC844" i="10" s="1"/>
  <c r="AE844" i="10" l="1"/>
  <c r="AF844" i="10"/>
  <c r="AG844" i="10" s="1"/>
  <c r="AH844" i="10" l="1"/>
  <c r="AJ844" i="10" s="1"/>
  <c r="AI844" i="10" s="1"/>
  <c r="T845" i="10"/>
  <c r="S846" i="10" l="1"/>
  <c r="R847" i="10" s="1"/>
  <c r="U845" i="10"/>
  <c r="W845" i="10" s="1"/>
  <c r="Y845" i="10" s="1"/>
  <c r="V845" i="10"/>
  <c r="X845" i="10" s="1"/>
  <c r="Z845" i="10" s="1"/>
  <c r="AB845" i="10" l="1"/>
  <c r="AD845" i="10" s="1"/>
  <c r="AA845" i="10"/>
  <c r="AC845" i="10" s="1"/>
  <c r="AE845" i="10" l="1"/>
  <c r="AF845" i="10"/>
  <c r="AG845" i="10" s="1"/>
  <c r="AH845" i="10" l="1"/>
  <c r="AJ845" i="10" s="1"/>
  <c r="AI845" i="10" s="1"/>
  <c r="T846" i="10"/>
  <c r="S847" i="10" l="1"/>
  <c r="R848" i="10" s="1"/>
  <c r="U846" i="10"/>
  <c r="W846" i="10" s="1"/>
  <c r="Y846" i="10" s="1"/>
  <c r="V846" i="10"/>
  <c r="X846" i="10" s="1"/>
  <c r="Z846" i="10" s="1"/>
  <c r="AB846" i="10" l="1"/>
  <c r="AD846" i="10" s="1"/>
  <c r="AA846" i="10"/>
  <c r="AC846" i="10" s="1"/>
  <c r="AE846" i="10" l="1"/>
  <c r="AF846" i="10"/>
  <c r="AG846" i="10" s="1"/>
  <c r="T847" i="10" l="1"/>
  <c r="AH846" i="10"/>
  <c r="AJ846" i="10" s="1"/>
  <c r="AI846" i="10" s="1"/>
  <c r="S848" i="10" l="1"/>
  <c r="R849" i="10" s="1"/>
  <c r="U847" i="10"/>
  <c r="W847" i="10" s="1"/>
  <c r="Y847" i="10" s="1"/>
  <c r="V847" i="10"/>
  <c r="X847" i="10" s="1"/>
  <c r="Z847" i="10" s="1"/>
  <c r="AB847" i="10" l="1"/>
  <c r="AD847" i="10" s="1"/>
  <c r="AA847" i="10"/>
  <c r="AC847" i="10" s="1"/>
  <c r="AF847" i="10" l="1"/>
  <c r="AG847" i="10" s="1"/>
  <c r="AE847" i="10"/>
  <c r="T848" i="10" l="1"/>
  <c r="AH847" i="10"/>
  <c r="AJ847" i="10" s="1"/>
  <c r="AI847" i="10" s="1"/>
  <c r="S849" i="10" l="1"/>
  <c r="R850" i="10" s="1"/>
  <c r="U848" i="10"/>
  <c r="W848" i="10" s="1"/>
  <c r="Y848" i="10" s="1"/>
  <c r="V848" i="10"/>
  <c r="X848" i="10" s="1"/>
  <c r="Z848" i="10" s="1"/>
  <c r="AB848" i="10" l="1"/>
  <c r="AD848" i="10" s="1"/>
  <c r="AA848" i="10"/>
  <c r="AC848" i="10" s="1"/>
  <c r="AE848" i="10" l="1"/>
  <c r="AF848" i="10"/>
  <c r="AG848" i="10" s="1"/>
  <c r="T849" i="10" l="1"/>
  <c r="AH848" i="10"/>
  <c r="AJ848" i="10" s="1"/>
  <c r="AI848" i="10" s="1"/>
  <c r="S850" i="10" l="1"/>
  <c r="R851" i="10" s="1"/>
  <c r="V849" i="10"/>
  <c r="X849" i="10" s="1"/>
  <c r="Z849" i="10" s="1"/>
  <c r="U849" i="10"/>
  <c r="W849" i="10" s="1"/>
  <c r="Y849" i="10" s="1"/>
  <c r="AB849" i="10" l="1"/>
  <c r="AD849" i="10" s="1"/>
  <c r="AA849" i="10"/>
  <c r="AC849" i="10" s="1"/>
  <c r="AE849" i="10" l="1"/>
  <c r="AF849" i="10"/>
  <c r="AG849" i="10" s="1"/>
  <c r="T850" i="10" l="1"/>
  <c r="AH849" i="10"/>
  <c r="AJ849" i="10" s="1"/>
  <c r="AI849" i="10" s="1"/>
  <c r="V850" i="10" l="1"/>
  <c r="X850" i="10" s="1"/>
  <c r="Z850" i="10" s="1"/>
  <c r="U850" i="10"/>
  <c r="W850" i="10" s="1"/>
  <c r="Y850" i="10" s="1"/>
  <c r="AA850" i="10" s="1"/>
  <c r="S851" i="10"/>
  <c r="R852" i="10" s="1"/>
  <c r="AB850" i="10" l="1"/>
  <c r="AD850" i="10" s="1"/>
  <c r="AC850" i="10"/>
  <c r="AF850" i="10" l="1"/>
  <c r="AG850" i="10" s="1"/>
  <c r="AE850" i="10"/>
  <c r="T851" i="10" l="1"/>
  <c r="AH850" i="10"/>
  <c r="AJ850" i="10" s="1"/>
  <c r="AI850" i="10" s="1"/>
  <c r="V851" i="10" l="1"/>
  <c r="X851" i="10" s="1"/>
  <c r="Z851" i="10" s="1"/>
  <c r="AB851" i="10" s="1"/>
  <c r="U851" i="10"/>
  <c r="W851" i="10" s="1"/>
  <c r="Y851" i="10" s="1"/>
  <c r="AA851" i="10" s="1"/>
  <c r="S852" i="10"/>
  <c r="R853" i="10" s="1"/>
  <c r="AC851" i="10" l="1"/>
  <c r="AD851" i="10"/>
  <c r="AF851" i="10" l="1"/>
  <c r="AG851" i="10" s="1"/>
  <c r="AE851" i="10"/>
  <c r="AH851" i="10" l="1"/>
  <c r="AJ851" i="10" s="1"/>
  <c r="AI851" i="10" s="1"/>
  <c r="T852" i="10"/>
  <c r="S853" i="10" l="1"/>
  <c r="R854" i="10" s="1"/>
  <c r="V852" i="10"/>
  <c r="X852" i="10" s="1"/>
  <c r="U852" i="10"/>
  <c r="W852" i="10" s="1"/>
  <c r="Y852" i="10" s="1"/>
  <c r="AA852" i="10" l="1"/>
  <c r="AC852" i="10" s="1"/>
  <c r="Z852" i="10"/>
  <c r="AB852" i="10" s="1"/>
  <c r="AD852" i="10" l="1"/>
  <c r="AF852" i="10" l="1"/>
  <c r="AG852" i="10" s="1"/>
  <c r="AE852" i="10"/>
  <c r="AH852" i="10" l="1"/>
  <c r="AJ852" i="10" s="1"/>
  <c r="AI852" i="10" s="1"/>
  <c r="T853" i="10"/>
  <c r="S854" i="10" l="1"/>
  <c r="R855" i="10" s="1"/>
  <c r="V853" i="10"/>
  <c r="X853" i="10" s="1"/>
  <c r="Z853" i="10" s="1"/>
  <c r="U853" i="10"/>
  <c r="W853" i="10" s="1"/>
  <c r="Y853" i="10" s="1"/>
  <c r="AB853" i="10" l="1"/>
  <c r="AD853" i="10" s="1"/>
  <c r="AA853" i="10"/>
  <c r="AC853" i="10" s="1"/>
  <c r="AF853" i="10" l="1"/>
  <c r="AG853" i="10" s="1"/>
  <c r="AE853" i="10"/>
  <c r="AH853" i="10" l="1"/>
  <c r="AJ853" i="10" s="1"/>
  <c r="AI853" i="10" s="1"/>
  <c r="T854" i="10"/>
  <c r="S855" i="10" l="1"/>
  <c r="R856" i="10" s="1"/>
  <c r="V854" i="10"/>
  <c r="X854" i="10" s="1"/>
  <c r="Z854" i="10" s="1"/>
  <c r="U854" i="10"/>
  <c r="W854" i="10" s="1"/>
  <c r="Y854" i="10" s="1"/>
  <c r="AB854" i="10" l="1"/>
  <c r="AD854" i="10" s="1"/>
  <c r="AA854" i="10"/>
  <c r="AC854" i="10" s="1"/>
  <c r="AF854" i="10" l="1"/>
  <c r="AG854" i="10" s="1"/>
  <c r="AE854" i="10"/>
  <c r="AH854" i="10" l="1"/>
  <c r="AJ854" i="10" s="1"/>
  <c r="T855" i="10"/>
  <c r="AI854" i="10" l="1"/>
  <c r="S856" i="10"/>
  <c r="R857" i="10" s="1"/>
  <c r="V855" i="10"/>
  <c r="X855" i="10" s="1"/>
  <c r="Z855" i="10" s="1"/>
  <c r="U855" i="10"/>
  <c r="W855" i="10" s="1"/>
  <c r="Y855" i="10" s="1"/>
  <c r="AB855" i="10" l="1"/>
  <c r="AD855" i="10" s="1"/>
  <c r="AA855" i="10"/>
  <c r="AC855" i="10" s="1"/>
  <c r="AE855" i="10" l="1"/>
  <c r="AF855" i="10"/>
  <c r="AG855" i="10" s="1"/>
  <c r="T856" i="10" l="1"/>
  <c r="U856" i="10" s="1"/>
  <c r="W856" i="10" s="1"/>
  <c r="Y856" i="10" s="1"/>
  <c r="AH855" i="10"/>
  <c r="AJ855" i="10" s="1"/>
  <c r="AI855" i="10" s="1"/>
  <c r="V856" i="10" l="1"/>
  <c r="X856" i="10" s="1"/>
  <c r="Z856" i="10" s="1"/>
  <c r="S857" i="10"/>
  <c r="R858" i="10" s="1"/>
  <c r="AA856" i="10"/>
  <c r="AC856" i="10" s="1"/>
  <c r="AB856" i="10" l="1"/>
  <c r="AD856" i="10" s="1"/>
  <c r="AE856" i="10" s="1"/>
  <c r="AF856" i="10" l="1"/>
  <c r="AG856" i="10" s="1"/>
  <c r="T857" i="10" s="1"/>
  <c r="AH856" i="10" l="1"/>
  <c r="S858" i="10"/>
  <c r="R859" i="10" s="1"/>
  <c r="V857" i="10"/>
  <c r="X857" i="10" s="1"/>
  <c r="Z857" i="10" s="1"/>
  <c r="U857" i="10"/>
  <c r="W857" i="10" s="1"/>
  <c r="Y857" i="10" s="1"/>
  <c r="AJ856" i="10" l="1"/>
  <c r="AI856" i="10" s="1"/>
  <c r="AB857" i="10"/>
  <c r="AD857" i="10" s="1"/>
  <c r="AA857" i="10"/>
  <c r="AC857" i="10" s="1"/>
  <c r="AF857" i="10" l="1"/>
  <c r="AG857" i="10" s="1"/>
  <c r="AE857" i="10"/>
  <c r="AH857" i="10" l="1"/>
  <c r="AJ857" i="10" s="1"/>
  <c r="AI857" i="10" s="1"/>
  <c r="T858" i="10"/>
  <c r="S859" i="10" l="1"/>
  <c r="R860" i="10" s="1"/>
  <c r="V858" i="10"/>
  <c r="X858" i="10" s="1"/>
  <c r="Z858" i="10" s="1"/>
  <c r="U858" i="10"/>
  <c r="W858" i="10" s="1"/>
  <c r="Y858" i="10" s="1"/>
  <c r="AB858" i="10" l="1"/>
  <c r="AD858" i="10" s="1"/>
  <c r="AA858" i="10"/>
  <c r="AC858" i="10" s="1"/>
  <c r="AF858" i="10" l="1"/>
  <c r="AG858" i="10" s="1"/>
  <c r="AE858" i="10"/>
  <c r="AH858" i="10" l="1"/>
  <c r="AJ858" i="10" s="1"/>
  <c r="T859" i="10"/>
  <c r="AI858" i="10" l="1"/>
  <c r="S860" i="10"/>
  <c r="R861" i="10" s="1"/>
  <c r="U859" i="10"/>
  <c r="W859" i="10" s="1"/>
  <c r="Y859" i="10" s="1"/>
  <c r="V859" i="10"/>
  <c r="X859" i="10" s="1"/>
  <c r="Z859" i="10" s="1"/>
  <c r="AB859" i="10" l="1"/>
  <c r="AD859" i="10" s="1"/>
  <c r="AA859" i="10"/>
  <c r="AC859" i="10" s="1"/>
  <c r="AF859" i="10" l="1"/>
  <c r="AG859" i="10" s="1"/>
  <c r="AE859" i="10"/>
  <c r="AH859" i="10" l="1"/>
  <c r="AJ859" i="10" s="1"/>
  <c r="T860" i="10"/>
  <c r="AI859" i="10" l="1"/>
  <c r="S861" i="10"/>
  <c r="R862" i="10" s="1"/>
  <c r="U860" i="10"/>
  <c r="W860" i="10" s="1"/>
  <c r="Y860" i="10" s="1"/>
  <c r="V860" i="10"/>
  <c r="X860" i="10" s="1"/>
  <c r="Z860" i="10" s="1"/>
  <c r="AB860" i="10" l="1"/>
  <c r="AD860" i="10" s="1"/>
  <c r="AA860" i="10"/>
  <c r="AC860" i="10" s="1"/>
  <c r="AE860" i="10" l="1"/>
  <c r="AF860" i="10"/>
  <c r="AG860" i="10" s="1"/>
  <c r="AH860" i="10" l="1"/>
  <c r="AJ860" i="10" s="1"/>
  <c r="T861" i="10"/>
  <c r="AI860" i="10" l="1"/>
  <c r="S862" i="10"/>
  <c r="R863" i="10" s="1"/>
  <c r="U861" i="10"/>
  <c r="W861" i="10" s="1"/>
  <c r="Y861" i="10" s="1"/>
  <c r="V861" i="10"/>
  <c r="X861" i="10" s="1"/>
  <c r="Z861" i="10" s="1"/>
  <c r="AB861" i="10" l="1"/>
  <c r="AD861" i="10" s="1"/>
  <c r="AA861" i="10"/>
  <c r="AC861" i="10" s="1"/>
  <c r="AE861" i="10" l="1"/>
  <c r="AF861" i="10"/>
  <c r="AG861" i="10" s="1"/>
  <c r="AH861" i="10" l="1"/>
  <c r="T862" i="10"/>
  <c r="S863" i="10" l="1"/>
  <c r="R864" i="10" s="1"/>
  <c r="U862" i="10"/>
  <c r="W862" i="10" s="1"/>
  <c r="Y862" i="10" s="1"/>
  <c r="V862" i="10"/>
  <c r="X862" i="10" s="1"/>
  <c r="Z862" i="10" s="1"/>
  <c r="AJ861" i="10"/>
  <c r="AI861" i="10" s="1"/>
  <c r="AB862" i="10" l="1"/>
  <c r="AD862" i="10" s="1"/>
  <c r="AA862" i="10"/>
  <c r="AC862" i="10" s="1"/>
  <c r="AE862" i="10" l="1"/>
  <c r="AF862" i="10"/>
  <c r="AG862" i="10" s="1"/>
  <c r="AH862" i="10" l="1"/>
  <c r="AJ862" i="10" s="1"/>
  <c r="AI862" i="10" s="1"/>
  <c r="T863" i="10"/>
  <c r="S864" i="10" l="1"/>
  <c r="R865" i="10" s="1"/>
  <c r="U863" i="10"/>
  <c r="W863" i="10" s="1"/>
  <c r="Y863" i="10" s="1"/>
  <c r="V863" i="10"/>
  <c r="X863" i="10" s="1"/>
  <c r="Z863" i="10" s="1"/>
  <c r="AB863" i="10" l="1"/>
  <c r="AD863" i="10" s="1"/>
  <c r="AA863" i="10"/>
  <c r="AC863" i="10" s="1"/>
  <c r="AE863" i="10" l="1"/>
  <c r="AF863" i="10"/>
  <c r="AG863" i="10" s="1"/>
  <c r="AH863" i="10" l="1"/>
  <c r="AJ863" i="10" s="1"/>
  <c r="AI863" i="10" s="1"/>
  <c r="T864" i="10"/>
  <c r="S865" i="10" l="1"/>
  <c r="R866" i="10" s="1"/>
  <c r="U864" i="10"/>
  <c r="W864" i="10" s="1"/>
  <c r="Y864" i="10" s="1"/>
  <c r="V864" i="10"/>
  <c r="X864" i="10" s="1"/>
  <c r="Z864" i="10" s="1"/>
  <c r="AB864" i="10" l="1"/>
  <c r="AD864" i="10" s="1"/>
  <c r="AA864" i="10"/>
  <c r="AC864" i="10" s="1"/>
  <c r="AF864" i="10" l="1"/>
  <c r="AG864" i="10" s="1"/>
  <c r="AE864" i="10"/>
  <c r="T865" i="10" l="1"/>
  <c r="AH864" i="10"/>
  <c r="AJ864" i="10" s="1"/>
  <c r="AI864" i="10" s="1"/>
  <c r="S866" i="10" l="1"/>
  <c r="R867" i="10" s="1"/>
  <c r="V865" i="10"/>
  <c r="X865" i="10" s="1"/>
  <c r="Z865" i="10" s="1"/>
  <c r="U865" i="10"/>
  <c r="W865" i="10" s="1"/>
  <c r="Y865" i="10" s="1"/>
  <c r="AB865" i="10" l="1"/>
  <c r="AD865" i="10" s="1"/>
  <c r="AA865" i="10"/>
  <c r="AC865" i="10" s="1"/>
  <c r="AF865" i="10" l="1"/>
  <c r="AG865" i="10" s="1"/>
  <c r="AE865" i="10"/>
  <c r="T866" i="10" l="1"/>
  <c r="AH865" i="10"/>
  <c r="AJ865" i="10" s="1"/>
  <c r="AI865" i="10" s="1"/>
  <c r="S867" i="10" l="1"/>
  <c r="R868" i="10" s="1"/>
  <c r="U866" i="10"/>
  <c r="W866" i="10" s="1"/>
  <c r="Y866" i="10" s="1"/>
  <c r="V866" i="10"/>
  <c r="X866" i="10" s="1"/>
  <c r="Z866" i="10" s="1"/>
  <c r="AB866" i="10" l="1"/>
  <c r="AD866" i="10" s="1"/>
  <c r="AA866" i="10"/>
  <c r="AC866" i="10" s="1"/>
  <c r="AF866" i="10" l="1"/>
  <c r="AG866" i="10" s="1"/>
  <c r="AE866" i="10"/>
  <c r="AH866" i="10" l="1"/>
  <c r="AJ866" i="10" s="1"/>
  <c r="AI866" i="10" s="1"/>
  <c r="G14" i="11" s="1"/>
  <c r="T867" i="10"/>
  <c r="H14" i="11" l="1"/>
  <c r="S868" i="10"/>
  <c r="R869" i="10" s="1"/>
  <c r="V867" i="10"/>
  <c r="X867" i="10" s="1"/>
  <c r="Z867" i="10" s="1"/>
  <c r="U867" i="10"/>
  <c r="W867" i="10" s="1"/>
  <c r="Y867" i="10" s="1"/>
  <c r="AB867" i="10" l="1"/>
  <c r="AD867" i="10" s="1"/>
  <c r="AA867" i="10"/>
  <c r="AC867" i="10" s="1"/>
  <c r="AF867" i="10" l="1"/>
  <c r="AG867" i="10" s="1"/>
  <c r="AE867" i="10"/>
  <c r="T868" i="10" l="1"/>
  <c r="AH867" i="10"/>
  <c r="AJ867" i="10" s="1"/>
  <c r="AI867" i="10" s="1"/>
  <c r="S869" i="10" l="1"/>
  <c r="R870" i="10" s="1"/>
  <c r="U868" i="10"/>
  <c r="W868" i="10" s="1"/>
  <c r="Y868" i="10" s="1"/>
  <c r="V868" i="10"/>
  <c r="X868" i="10" s="1"/>
  <c r="Z868" i="10" s="1"/>
  <c r="AB868" i="10" l="1"/>
  <c r="AD868" i="10" s="1"/>
  <c r="AA868" i="10"/>
  <c r="AC868" i="10" s="1"/>
  <c r="AF868" i="10" l="1"/>
  <c r="AG868" i="10" s="1"/>
  <c r="AE868" i="10"/>
  <c r="AH868" i="10" l="1"/>
  <c r="AJ868" i="10" s="1"/>
  <c r="T869" i="10"/>
  <c r="AI868" i="10" l="1"/>
  <c r="S870" i="10"/>
  <c r="R871" i="10" s="1"/>
  <c r="V869" i="10"/>
  <c r="X869" i="10" s="1"/>
  <c r="Z869" i="10" s="1"/>
  <c r="U869" i="10"/>
  <c r="W869" i="10" s="1"/>
  <c r="Y869" i="10" s="1"/>
  <c r="AB869" i="10" l="1"/>
  <c r="AD869" i="10" s="1"/>
  <c r="AA869" i="10"/>
  <c r="AC869" i="10" s="1"/>
  <c r="AE869" i="10" l="1"/>
  <c r="AF869" i="10"/>
  <c r="AG869" i="10" s="1"/>
  <c r="AH869" i="10" l="1"/>
  <c r="AJ869" i="10" s="1"/>
  <c r="AI869" i="10" s="1"/>
  <c r="T870" i="10"/>
  <c r="S871" i="10" l="1"/>
  <c r="R872" i="10" s="1"/>
  <c r="V870" i="10"/>
  <c r="X870" i="10" s="1"/>
  <c r="Z870" i="10" s="1"/>
  <c r="U870" i="10"/>
  <c r="W870" i="10" s="1"/>
  <c r="Y870" i="10" s="1"/>
  <c r="AB870" i="10" l="1"/>
  <c r="AD870" i="10" s="1"/>
  <c r="AA870" i="10"/>
  <c r="AC870" i="10" s="1"/>
  <c r="AF870" i="10" l="1"/>
  <c r="AG870" i="10" s="1"/>
  <c r="AE870" i="10"/>
  <c r="AH870" i="10" l="1"/>
  <c r="AJ870" i="10" s="1"/>
  <c r="T871" i="10"/>
  <c r="AI870" i="10" l="1"/>
  <c r="S872" i="10"/>
  <c r="R873" i="10" s="1"/>
  <c r="U871" i="10"/>
  <c r="W871" i="10" s="1"/>
  <c r="Y871" i="10" s="1"/>
  <c r="V871" i="10"/>
  <c r="X871" i="10" s="1"/>
  <c r="Z871" i="10" s="1"/>
  <c r="AB871" i="10" l="1"/>
  <c r="AD871" i="10" s="1"/>
  <c r="AA871" i="10"/>
  <c r="AC871" i="10" s="1"/>
  <c r="AF871" i="10" l="1"/>
  <c r="AG871" i="10" s="1"/>
  <c r="AE871" i="10"/>
  <c r="AH871" i="10" l="1"/>
  <c r="AJ871" i="10" s="1"/>
  <c r="T872" i="10"/>
  <c r="AI871" i="10" l="1"/>
  <c r="S873" i="10"/>
  <c r="R874" i="10" s="1"/>
  <c r="V872" i="10"/>
  <c r="X872" i="10" s="1"/>
  <c r="Z872" i="10" s="1"/>
  <c r="U872" i="10"/>
  <c r="W872" i="10" s="1"/>
  <c r="Y872" i="10" s="1"/>
  <c r="AB872" i="10" l="1"/>
  <c r="AD872" i="10" s="1"/>
  <c r="AA872" i="10"/>
  <c r="AC872" i="10" s="1"/>
  <c r="AF872" i="10" l="1"/>
  <c r="AG872" i="10" s="1"/>
  <c r="AE872" i="10"/>
  <c r="AH872" i="10" l="1"/>
  <c r="AJ872" i="10" s="1"/>
  <c r="T873" i="10"/>
  <c r="AI872" i="10" l="1"/>
  <c r="S874" i="10"/>
  <c r="R875" i="10" s="1"/>
  <c r="U873" i="10"/>
  <c r="W873" i="10" s="1"/>
  <c r="Y873" i="10" s="1"/>
  <c r="V873" i="10"/>
  <c r="X873" i="10" s="1"/>
  <c r="Z873" i="10" s="1"/>
  <c r="AB873" i="10" l="1"/>
  <c r="AD873" i="10" s="1"/>
  <c r="AA873" i="10"/>
  <c r="AC873" i="10" s="1"/>
  <c r="AF873" i="10" l="1"/>
  <c r="AG873" i="10" s="1"/>
  <c r="AE873" i="10"/>
  <c r="AH873" i="10" l="1"/>
  <c r="AJ873" i="10" s="1"/>
  <c r="T874" i="10"/>
  <c r="AI873" i="10" l="1"/>
  <c r="S875" i="10"/>
  <c r="R876" i="10" s="1"/>
  <c r="V874" i="10"/>
  <c r="X874" i="10" s="1"/>
  <c r="Z874" i="10" s="1"/>
  <c r="U874" i="10"/>
  <c r="W874" i="10" s="1"/>
  <c r="Y874" i="10" s="1"/>
  <c r="AB874" i="10" l="1"/>
  <c r="AD874" i="10" s="1"/>
  <c r="AA874" i="10"/>
  <c r="AC874" i="10" s="1"/>
  <c r="AF874" i="10" l="1"/>
  <c r="AG874" i="10" s="1"/>
  <c r="AE874" i="10"/>
  <c r="AH874" i="10" l="1"/>
  <c r="AJ874" i="10" s="1"/>
  <c r="T875" i="10"/>
  <c r="AI874" i="10" l="1"/>
  <c r="S876" i="10"/>
  <c r="R877" i="10" s="1"/>
  <c r="V875" i="10"/>
  <c r="X875" i="10" s="1"/>
  <c r="Z875" i="10" s="1"/>
  <c r="U875" i="10"/>
  <c r="W875" i="10" s="1"/>
  <c r="Y875" i="10" s="1"/>
  <c r="AB875" i="10" l="1"/>
  <c r="AD875" i="10" s="1"/>
  <c r="AA875" i="10"/>
  <c r="AC875" i="10" s="1"/>
  <c r="AF875" i="10" l="1"/>
  <c r="AG875" i="10" s="1"/>
  <c r="AE875" i="10"/>
  <c r="AH875" i="10" l="1"/>
  <c r="AJ875" i="10" s="1"/>
  <c r="T876" i="10"/>
  <c r="AI875" i="10" l="1"/>
  <c r="S877" i="10"/>
  <c r="R878" i="10" s="1"/>
  <c r="U876" i="10"/>
  <c r="W876" i="10" s="1"/>
  <c r="Y876" i="10" s="1"/>
  <c r="V876" i="10"/>
  <c r="X876" i="10" s="1"/>
  <c r="Z876" i="10" s="1"/>
  <c r="AB876" i="10" l="1"/>
  <c r="AD876" i="10" s="1"/>
  <c r="AA876" i="10"/>
  <c r="AC876" i="10" s="1"/>
  <c r="AE876" i="10" l="1"/>
  <c r="AF876" i="10"/>
  <c r="AG876" i="10" s="1"/>
  <c r="AH876" i="10" l="1"/>
  <c r="AJ876" i="10" s="1"/>
  <c r="T877" i="10"/>
  <c r="AI876" i="10" l="1"/>
  <c r="S878" i="10"/>
  <c r="R879" i="10" s="1"/>
  <c r="V877" i="10"/>
  <c r="X877" i="10" s="1"/>
  <c r="Z877" i="10" s="1"/>
  <c r="U877" i="10"/>
  <c r="W877" i="10" s="1"/>
  <c r="Y877" i="10" s="1"/>
  <c r="AB877" i="10" l="1"/>
  <c r="AD877" i="10" s="1"/>
  <c r="AA877" i="10"/>
  <c r="AC877" i="10" s="1"/>
  <c r="AE877" i="10" l="1"/>
  <c r="AF877" i="10"/>
  <c r="AG877" i="10" s="1"/>
  <c r="AH877" i="10" l="1"/>
  <c r="AJ877" i="10" s="1"/>
  <c r="T878" i="10"/>
  <c r="AI877" i="10" l="1"/>
  <c r="S879" i="10"/>
  <c r="R880" i="10" s="1"/>
  <c r="V878" i="10"/>
  <c r="X878" i="10" s="1"/>
  <c r="Z878" i="10" s="1"/>
  <c r="U878" i="10"/>
  <c r="W878" i="10" s="1"/>
  <c r="Y878" i="10" s="1"/>
  <c r="AB878" i="10" l="1"/>
  <c r="AD878" i="10" s="1"/>
  <c r="AA878" i="10"/>
  <c r="AC878" i="10" s="1"/>
  <c r="AF878" i="10" l="1"/>
  <c r="AG878" i="10" s="1"/>
  <c r="AE878" i="10"/>
  <c r="AH878" i="10" l="1"/>
  <c r="AJ878" i="10" s="1"/>
  <c r="T879" i="10"/>
  <c r="AI878" i="10" l="1"/>
  <c r="S880" i="10"/>
  <c r="R881" i="10" s="1"/>
  <c r="U879" i="10"/>
  <c r="W879" i="10" s="1"/>
  <c r="Y879" i="10" s="1"/>
  <c r="V879" i="10"/>
  <c r="X879" i="10" s="1"/>
  <c r="Z879" i="10" s="1"/>
  <c r="AB879" i="10" l="1"/>
  <c r="AD879" i="10" s="1"/>
  <c r="AA879" i="10"/>
  <c r="AC879" i="10" s="1"/>
  <c r="AF879" i="10" l="1"/>
  <c r="AG879" i="10" s="1"/>
  <c r="AE879" i="10"/>
  <c r="T880" i="10" l="1"/>
  <c r="U880" i="10" s="1"/>
  <c r="W880" i="10" s="1"/>
  <c r="Y880" i="10" s="1"/>
  <c r="AA880" i="10" s="1"/>
  <c r="AH879" i="10"/>
  <c r="AJ879" i="10" s="1"/>
  <c r="AI879" i="10" s="1"/>
  <c r="V880" i="10" l="1"/>
  <c r="X880" i="10" s="1"/>
  <c r="Z880" i="10" s="1"/>
  <c r="S881" i="10"/>
  <c r="R882" i="10" s="1"/>
  <c r="AC880" i="10"/>
  <c r="AB880" i="10" l="1"/>
  <c r="AD880" i="10" s="1"/>
  <c r="AF880" i="10" s="1"/>
  <c r="AG880" i="10" s="1"/>
  <c r="AE880" i="10" l="1"/>
  <c r="T881" i="10"/>
  <c r="AH880" i="10"/>
  <c r="S882" i="10" l="1"/>
  <c r="R883" i="10" s="1"/>
  <c r="AJ880" i="10"/>
  <c r="AI880" i="10" s="1"/>
  <c r="V881" i="10"/>
  <c r="X881" i="10" s="1"/>
  <c r="Z881" i="10" s="1"/>
  <c r="U881" i="10"/>
  <c r="W881" i="10" s="1"/>
  <c r="Y881" i="10" s="1"/>
  <c r="AB881" i="10" l="1"/>
  <c r="AD881" i="10" s="1"/>
  <c r="AA881" i="10"/>
  <c r="AC881" i="10" s="1"/>
  <c r="AE881" i="10" l="1"/>
  <c r="AF881" i="10"/>
  <c r="AG881" i="10" s="1"/>
  <c r="T882" i="10" l="1"/>
  <c r="AH881" i="10"/>
  <c r="S883" i="10" l="1"/>
  <c r="R884" i="10" s="1"/>
  <c r="U882" i="10"/>
  <c r="W882" i="10" s="1"/>
  <c r="AJ881" i="10"/>
  <c r="AI881" i="10" s="1"/>
  <c r="V882" i="10"/>
  <c r="X882" i="10" s="1"/>
  <c r="Z882" i="10" s="1"/>
  <c r="AB882" i="10" l="1"/>
  <c r="AD882" i="10" s="1"/>
  <c r="Y882" i="10"/>
  <c r="AA882" i="10" s="1"/>
  <c r="AC882" i="10" l="1"/>
  <c r="AF882" i="10" l="1"/>
  <c r="AG882" i="10" s="1"/>
  <c r="AE882" i="10"/>
  <c r="AH882" i="10" l="1"/>
  <c r="AJ882" i="10" s="1"/>
  <c r="AI882" i="10" s="1"/>
  <c r="T883" i="10"/>
  <c r="S884" i="10" l="1"/>
  <c r="R885" i="10" s="1"/>
  <c r="V883" i="10"/>
  <c r="X883" i="10" s="1"/>
  <c r="Z883" i="10" s="1"/>
  <c r="U883" i="10"/>
  <c r="W883" i="10" s="1"/>
  <c r="Y883" i="10" s="1"/>
  <c r="AB883" i="10" l="1"/>
  <c r="AD883" i="10" s="1"/>
  <c r="AA883" i="10"/>
  <c r="AC883" i="10" s="1"/>
  <c r="AF883" i="10" l="1"/>
  <c r="AG883" i="10" s="1"/>
  <c r="AE883" i="10"/>
  <c r="AH883" i="10" l="1"/>
  <c r="AJ883" i="10" s="1"/>
  <c r="AI883" i="10" s="1"/>
  <c r="T884" i="10"/>
  <c r="S885" i="10" l="1"/>
  <c r="R886" i="10" s="1"/>
  <c r="V884" i="10"/>
  <c r="X884" i="10" s="1"/>
  <c r="Z884" i="10" s="1"/>
  <c r="U884" i="10"/>
  <c r="W884" i="10" s="1"/>
  <c r="Y884" i="10" s="1"/>
  <c r="AB884" i="10" l="1"/>
  <c r="AD884" i="10" s="1"/>
  <c r="AA884" i="10"/>
  <c r="AC884" i="10" s="1"/>
  <c r="AF884" i="10" l="1"/>
  <c r="AG884" i="10" s="1"/>
  <c r="AE884" i="10"/>
  <c r="AH884" i="10" l="1"/>
  <c r="AJ884" i="10" s="1"/>
  <c r="AI884" i="10" s="1"/>
  <c r="T885" i="10"/>
  <c r="S886" i="10" l="1"/>
  <c r="R887" i="10" s="1"/>
  <c r="U885" i="10"/>
  <c r="W885" i="10" s="1"/>
  <c r="Y885" i="10" s="1"/>
  <c r="V885" i="10"/>
  <c r="X885" i="10" s="1"/>
  <c r="Z885" i="10" s="1"/>
  <c r="AB885" i="10" l="1"/>
  <c r="AD885" i="10" s="1"/>
  <c r="AA885" i="10"/>
  <c r="AC885" i="10" s="1"/>
  <c r="AE885" i="10" l="1"/>
  <c r="AF885" i="10"/>
  <c r="AG885" i="10" s="1"/>
  <c r="AH885" i="10" l="1"/>
  <c r="AJ885" i="10" s="1"/>
  <c r="AI885" i="10" s="1"/>
  <c r="T886" i="10"/>
  <c r="S887" i="10" l="1"/>
  <c r="R888" i="10" s="1"/>
  <c r="V886" i="10"/>
  <c r="X886" i="10" s="1"/>
  <c r="Z886" i="10" s="1"/>
  <c r="U886" i="10"/>
  <c r="W886" i="10" s="1"/>
  <c r="Y886" i="10" s="1"/>
  <c r="AB886" i="10" l="1"/>
  <c r="AD886" i="10" s="1"/>
  <c r="AA886" i="10"/>
  <c r="AC886" i="10" s="1"/>
  <c r="AE886" i="10" l="1"/>
  <c r="AF886" i="10"/>
  <c r="AG886" i="10" s="1"/>
  <c r="T887" i="10" l="1"/>
  <c r="V887" i="10" s="1"/>
  <c r="X887" i="10" s="1"/>
  <c r="AH886" i="10"/>
  <c r="AJ886" i="10" s="1"/>
  <c r="AI886" i="10" s="1"/>
  <c r="U887" i="10" l="1"/>
  <c r="W887" i="10" s="1"/>
  <c r="Y887" i="10" s="1"/>
  <c r="AA887" i="10" s="1"/>
  <c r="S888" i="10"/>
  <c r="R889" i="10" s="1"/>
  <c r="Z887" i="10"/>
  <c r="AB887" i="10" s="1"/>
  <c r="AD887" i="10" l="1"/>
  <c r="AC887" i="10"/>
  <c r="AE887" i="10" l="1"/>
  <c r="AF887" i="10"/>
  <c r="AG887" i="10" s="1"/>
  <c r="T888" i="10" l="1"/>
  <c r="AH887" i="10"/>
  <c r="S889" i="10" l="1"/>
  <c r="R890" i="10" s="1"/>
  <c r="AJ887" i="10"/>
  <c r="AI887" i="10" s="1"/>
  <c r="V888" i="10"/>
  <c r="X888" i="10" s="1"/>
  <c r="Z888" i="10" s="1"/>
  <c r="U888" i="10"/>
  <c r="W888" i="10" s="1"/>
  <c r="Y888" i="10" s="1"/>
  <c r="AB888" i="10" l="1"/>
  <c r="AD888" i="10" s="1"/>
  <c r="AA888" i="10"/>
  <c r="AC888" i="10" s="1"/>
  <c r="AE888" i="10" l="1"/>
  <c r="AF888" i="10"/>
  <c r="AG888" i="10" s="1"/>
  <c r="T889" i="10" l="1"/>
  <c r="AH888" i="10"/>
  <c r="S890" i="10" l="1"/>
  <c r="R891" i="10" s="1"/>
  <c r="AJ888" i="10"/>
  <c r="AI888" i="10" s="1"/>
  <c r="V889" i="10"/>
  <c r="X889" i="10" s="1"/>
  <c r="Z889" i="10" s="1"/>
  <c r="U889" i="10"/>
  <c r="W889" i="10" s="1"/>
  <c r="Y889" i="10" s="1"/>
  <c r="AB889" i="10" l="1"/>
  <c r="AD889" i="10" s="1"/>
  <c r="AA889" i="10"/>
  <c r="AC889" i="10" s="1"/>
  <c r="AE889" i="10" l="1"/>
  <c r="AF889" i="10"/>
  <c r="AG889" i="10" s="1"/>
  <c r="T890" i="10" l="1"/>
  <c r="AH889" i="10"/>
  <c r="S891" i="10" l="1"/>
  <c r="R892" i="10" s="1"/>
  <c r="U890" i="10"/>
  <c r="W890" i="10" s="1"/>
  <c r="Y890" i="10" s="1"/>
  <c r="AJ889" i="10"/>
  <c r="AI889" i="10" s="1"/>
  <c r="V890" i="10"/>
  <c r="X890" i="10" s="1"/>
  <c r="Z890" i="10" s="1"/>
  <c r="AB890" i="10" l="1"/>
  <c r="AD890" i="10" s="1"/>
  <c r="AA890" i="10"/>
  <c r="AC890" i="10" s="1"/>
  <c r="AE890" i="10" l="1"/>
  <c r="AF890" i="10"/>
  <c r="AG890" i="10" s="1"/>
  <c r="T891" i="10" l="1"/>
  <c r="AH890" i="10"/>
  <c r="S892" i="10" l="1"/>
  <c r="R893" i="10" s="1"/>
  <c r="AJ890" i="10"/>
  <c r="AI890" i="10" s="1"/>
  <c r="V891" i="10"/>
  <c r="X891" i="10" s="1"/>
  <c r="Z891" i="10" s="1"/>
  <c r="U891" i="10"/>
  <c r="W891" i="10" s="1"/>
  <c r="Y891" i="10" s="1"/>
  <c r="AB891" i="10" l="1"/>
  <c r="AD891" i="10" s="1"/>
  <c r="AA891" i="10"/>
  <c r="AC891" i="10" s="1"/>
  <c r="AE891" i="10" l="1"/>
  <c r="AF891" i="10"/>
  <c r="AG891" i="10" s="1"/>
  <c r="T892" i="10" l="1"/>
  <c r="AH891" i="10"/>
  <c r="S893" i="10" l="1"/>
  <c r="R894" i="10" s="1"/>
  <c r="AJ891" i="10"/>
  <c r="AI891" i="10" s="1"/>
  <c r="V892" i="10"/>
  <c r="X892" i="10" s="1"/>
  <c r="Z892" i="10" s="1"/>
  <c r="U892" i="10"/>
  <c r="W892" i="10" s="1"/>
  <c r="Y892" i="10" s="1"/>
  <c r="AB892" i="10" l="1"/>
  <c r="AD892" i="10" s="1"/>
  <c r="AA892" i="10"/>
  <c r="AC892" i="10" s="1"/>
  <c r="AE892" i="10" l="1"/>
  <c r="AF892" i="10"/>
  <c r="AG892" i="10" s="1"/>
  <c r="T893" i="10" l="1"/>
  <c r="AH892" i="10"/>
  <c r="S894" i="10" l="1"/>
  <c r="R895" i="10" s="1"/>
  <c r="AJ892" i="10"/>
  <c r="AI892" i="10" s="1"/>
  <c r="V893" i="10"/>
  <c r="X893" i="10" s="1"/>
  <c r="Z893" i="10" s="1"/>
  <c r="U893" i="10"/>
  <c r="W893" i="10" s="1"/>
  <c r="Y893" i="10" s="1"/>
  <c r="AB893" i="10" l="1"/>
  <c r="AD893" i="10" s="1"/>
  <c r="AA893" i="10"/>
  <c r="AC893" i="10" s="1"/>
  <c r="AE893" i="10" l="1"/>
  <c r="AF893" i="10"/>
  <c r="AG893" i="10" s="1"/>
  <c r="AH893" i="10" l="1"/>
  <c r="T894" i="10"/>
  <c r="S895" i="10" l="1"/>
  <c r="R896" i="10" s="1"/>
  <c r="AJ893" i="10"/>
  <c r="AI893" i="10" s="1"/>
  <c r="U894" i="10"/>
  <c r="W894" i="10" s="1"/>
  <c r="V894" i="10"/>
  <c r="X894" i="10" s="1"/>
  <c r="Y894" i="10" l="1"/>
  <c r="AA894" i="10" s="1"/>
  <c r="Z894" i="10"/>
  <c r="AB894" i="10" s="1"/>
  <c r="AD894" i="10" l="1"/>
  <c r="AC894" i="10"/>
  <c r="AE894" i="10" l="1"/>
  <c r="AF894" i="10"/>
  <c r="AG894" i="10" s="1"/>
  <c r="AH894" i="10" l="1"/>
  <c r="T895" i="10"/>
  <c r="S896" i="10" l="1"/>
  <c r="R897" i="10" s="1"/>
  <c r="AJ894" i="10"/>
  <c r="AI894" i="10" s="1"/>
  <c r="V895" i="10"/>
  <c r="X895" i="10" s="1"/>
  <c r="U895" i="10"/>
  <c r="W895" i="10" s="1"/>
  <c r="Z895" i="10" l="1"/>
  <c r="AB895" i="10" s="1"/>
  <c r="Y895" i="10"/>
  <c r="AA895" i="10" s="1"/>
  <c r="AC895" i="10" l="1"/>
  <c r="AD895" i="10"/>
  <c r="AE895" i="10" l="1"/>
  <c r="AF895" i="10"/>
  <c r="AG895" i="10" s="1"/>
  <c r="T896" i="10" l="1"/>
  <c r="AH895" i="10"/>
  <c r="S897" i="10" l="1"/>
  <c r="R898" i="10" s="1"/>
  <c r="U896" i="10"/>
  <c r="W896" i="10" s="1"/>
  <c r="Y896" i="10" s="1"/>
  <c r="AJ895" i="10"/>
  <c r="AI895" i="10" s="1"/>
  <c r="V896" i="10"/>
  <c r="X896" i="10" s="1"/>
  <c r="Z896" i="10" s="1"/>
  <c r="AB896" i="10" l="1"/>
  <c r="AD896" i="10" s="1"/>
  <c r="AA896" i="10"/>
  <c r="AC896" i="10" s="1"/>
  <c r="AE896" i="10" l="1"/>
  <c r="AF896" i="10"/>
  <c r="AG896" i="10" s="1"/>
  <c r="AH896" i="10" l="1"/>
  <c r="T897" i="10"/>
  <c r="S898" i="10" l="1"/>
  <c r="R899" i="10" s="1"/>
  <c r="AJ896" i="10"/>
  <c r="AI896" i="10" s="1"/>
  <c r="V897" i="10"/>
  <c r="X897" i="10" s="1"/>
  <c r="U897" i="10"/>
  <c r="W897" i="10" s="1"/>
  <c r="Z897" i="10" l="1"/>
  <c r="AB897" i="10" s="1"/>
  <c r="Y897" i="10"/>
  <c r="AA897" i="10" s="1"/>
  <c r="AD897" i="10" l="1"/>
  <c r="AC897" i="10"/>
  <c r="AE897" i="10" l="1"/>
  <c r="AF897" i="10"/>
  <c r="AG897" i="10" s="1"/>
  <c r="AH897" i="10" l="1"/>
  <c r="T898" i="10"/>
  <c r="S899" i="10" l="1"/>
  <c r="R900" i="10" s="1"/>
  <c r="AJ897" i="10"/>
  <c r="AI897" i="10" s="1"/>
  <c r="V898" i="10"/>
  <c r="X898" i="10" s="1"/>
  <c r="U898" i="10"/>
  <c r="W898" i="10" s="1"/>
  <c r="Z898" i="10" l="1"/>
  <c r="AB898" i="10" s="1"/>
  <c r="Y898" i="10"/>
  <c r="AA898" i="10" s="1"/>
  <c r="AD898" i="10" l="1"/>
  <c r="AC898" i="10"/>
  <c r="AE898" i="10" l="1"/>
  <c r="AF898" i="10"/>
  <c r="AG898" i="10" s="1"/>
  <c r="AH898" i="10" l="1"/>
  <c r="T899" i="10"/>
  <c r="S900" i="10" l="1"/>
  <c r="R901" i="10" s="1"/>
  <c r="AJ898" i="10"/>
  <c r="AI898" i="10" s="1"/>
  <c r="V899" i="10"/>
  <c r="X899" i="10" s="1"/>
  <c r="U899" i="10"/>
  <c r="W899" i="10" s="1"/>
  <c r="Z899" i="10" l="1"/>
  <c r="AB899" i="10" s="1"/>
  <c r="Y899" i="10"/>
  <c r="AA899" i="10" s="1"/>
  <c r="AC899" i="10" l="1"/>
  <c r="AD899" i="10"/>
  <c r="AE899" i="10" l="1"/>
  <c r="AF899" i="10"/>
  <c r="AG899" i="10" s="1"/>
  <c r="T900" i="10" l="1"/>
  <c r="AH899" i="10"/>
  <c r="S901" i="10" l="1"/>
  <c r="R902" i="10" s="1"/>
  <c r="AJ899" i="10"/>
  <c r="AI899" i="10" s="1"/>
  <c r="U900" i="10"/>
  <c r="W900" i="10" s="1"/>
  <c r="Y900" i="10" s="1"/>
  <c r="V900" i="10"/>
  <c r="X900" i="10" s="1"/>
  <c r="Z900" i="10" s="1"/>
  <c r="AB900" i="10" l="1"/>
  <c r="AD900" i="10" s="1"/>
  <c r="AA900" i="10"/>
  <c r="AC900" i="10" s="1"/>
  <c r="AF900" i="10" l="1"/>
  <c r="AG900" i="10" s="1"/>
  <c r="AE900" i="10"/>
  <c r="AH900" i="10" l="1"/>
  <c r="AJ900" i="10" s="1"/>
  <c r="AI900" i="10" s="1"/>
  <c r="T901" i="10"/>
  <c r="S902" i="10" l="1"/>
  <c r="R903" i="10" s="1"/>
  <c r="U901" i="10"/>
  <c r="W901" i="10" s="1"/>
  <c r="Y901" i="10" s="1"/>
  <c r="V901" i="10"/>
  <c r="X901" i="10" s="1"/>
  <c r="Z901" i="10" s="1"/>
  <c r="AB901" i="10" l="1"/>
  <c r="AD901" i="10" s="1"/>
  <c r="AA901" i="10"/>
  <c r="AC901" i="10" s="1"/>
  <c r="AF901" i="10" l="1"/>
  <c r="AG901" i="10" s="1"/>
  <c r="AE901" i="10"/>
  <c r="T902" i="10" l="1"/>
  <c r="V902" i="10" s="1"/>
  <c r="X902" i="10" s="1"/>
  <c r="AH901" i="10"/>
  <c r="U902" i="10" l="1"/>
  <c r="W902" i="10" s="1"/>
  <c r="Y902" i="10" s="1"/>
  <c r="AA902" i="10" s="1"/>
  <c r="S903" i="10"/>
  <c r="R904" i="10" s="1"/>
  <c r="AJ901" i="10"/>
  <c r="AI901" i="10" s="1"/>
  <c r="Z902" i="10"/>
  <c r="AB902" i="10" s="1"/>
  <c r="AD902" i="10" l="1"/>
  <c r="AC902" i="10"/>
  <c r="AE902" i="10" l="1"/>
  <c r="AF902" i="10"/>
  <c r="AG902" i="10" s="1"/>
  <c r="AH902" i="10" l="1"/>
  <c r="T903" i="10"/>
  <c r="S904" i="10" l="1"/>
  <c r="R905" i="10" s="1"/>
  <c r="AJ902" i="10"/>
  <c r="AI902" i="10" s="1"/>
  <c r="V903" i="10"/>
  <c r="X903" i="10" s="1"/>
  <c r="U903" i="10"/>
  <c r="W903" i="10" s="1"/>
  <c r="Y903" i="10" l="1"/>
  <c r="AA903" i="10" s="1"/>
  <c r="Z903" i="10"/>
  <c r="AB903" i="10" s="1"/>
  <c r="AC903" i="10" l="1"/>
  <c r="AD903" i="10"/>
  <c r="AE903" i="10" l="1"/>
  <c r="AF903" i="10"/>
  <c r="AG903" i="10" s="1"/>
  <c r="T904" i="10" l="1"/>
  <c r="AH903" i="10"/>
  <c r="S905" i="10" l="1"/>
  <c r="R906" i="10" s="1"/>
  <c r="V904" i="10"/>
  <c r="X904" i="10" s="1"/>
  <c r="Z904" i="10" s="1"/>
  <c r="AJ903" i="10"/>
  <c r="AI903" i="10" s="1"/>
  <c r="U904" i="10"/>
  <c r="W904" i="10" s="1"/>
  <c r="Y904" i="10" s="1"/>
  <c r="AB904" i="10" l="1"/>
  <c r="AD904" i="10" s="1"/>
  <c r="AA904" i="10"/>
  <c r="AC904" i="10" s="1"/>
  <c r="AE904" i="10" l="1"/>
  <c r="AF904" i="10"/>
  <c r="AG904" i="10" s="1"/>
  <c r="T905" i="10" l="1"/>
  <c r="AH904" i="10"/>
  <c r="S906" i="10" l="1"/>
  <c r="R907" i="10" s="1"/>
  <c r="AJ904" i="10"/>
  <c r="AI904" i="10" s="1"/>
  <c r="V905" i="10"/>
  <c r="X905" i="10" s="1"/>
  <c r="Z905" i="10" s="1"/>
  <c r="U905" i="10"/>
  <c r="W905" i="10" s="1"/>
  <c r="Y905" i="10" s="1"/>
  <c r="AB905" i="10" l="1"/>
  <c r="AD905" i="10" s="1"/>
  <c r="AA905" i="10"/>
  <c r="AC905" i="10" s="1"/>
  <c r="AE905" i="10" l="1"/>
  <c r="AF905" i="10"/>
  <c r="AG905" i="10" s="1"/>
  <c r="AH905" i="10" l="1"/>
  <c r="T906" i="10"/>
  <c r="S907" i="10" l="1"/>
  <c r="R908" i="10" s="1"/>
  <c r="AJ905" i="10"/>
  <c r="AI905" i="10" s="1"/>
  <c r="V906" i="10"/>
  <c r="X906" i="10" s="1"/>
  <c r="U906" i="10"/>
  <c r="W906" i="10" s="1"/>
  <c r="Y906" i="10" l="1"/>
  <c r="AA906" i="10" s="1"/>
  <c r="Z906" i="10"/>
  <c r="AB906" i="10" s="1"/>
  <c r="AC906" i="10" l="1"/>
  <c r="AD906" i="10"/>
  <c r="AF906" i="10" l="1"/>
  <c r="AG906" i="10" s="1"/>
  <c r="AE906" i="10"/>
  <c r="AH906" i="10" l="1"/>
  <c r="AJ906" i="10" s="1"/>
  <c r="AI906" i="10" s="1"/>
  <c r="T907" i="10"/>
  <c r="S908" i="10" l="1"/>
  <c r="R909" i="10" s="1"/>
  <c r="V907" i="10"/>
  <c r="X907" i="10" s="1"/>
  <c r="Z907" i="10" s="1"/>
  <c r="U907" i="10"/>
  <c r="W907" i="10" s="1"/>
  <c r="Y907" i="10" s="1"/>
  <c r="AB907" i="10" l="1"/>
  <c r="AD907" i="10" s="1"/>
  <c r="AA907" i="10"/>
  <c r="AC907" i="10" s="1"/>
  <c r="AF907" i="10" l="1"/>
  <c r="AG907" i="10" s="1"/>
  <c r="AE907" i="10"/>
  <c r="AH907" i="10" l="1"/>
  <c r="AJ907" i="10" s="1"/>
  <c r="AI907" i="10" s="1"/>
  <c r="T908" i="10"/>
  <c r="S909" i="10" l="1"/>
  <c r="R910" i="10" s="1"/>
  <c r="V908" i="10"/>
  <c r="X908" i="10" s="1"/>
  <c r="Z908" i="10" s="1"/>
  <c r="U908" i="10"/>
  <c r="W908" i="10" s="1"/>
  <c r="Y908" i="10" s="1"/>
  <c r="AB908" i="10" l="1"/>
  <c r="AD908" i="10" s="1"/>
  <c r="AA908" i="10"/>
  <c r="AC908" i="10" s="1"/>
  <c r="AF908" i="10" l="1"/>
  <c r="AG908" i="10" s="1"/>
  <c r="AE908" i="10"/>
  <c r="T909" i="10" l="1"/>
  <c r="V909" i="10" s="1"/>
  <c r="X909" i="10" s="1"/>
  <c r="AH908" i="10"/>
  <c r="S910" i="10" l="1"/>
  <c r="R911" i="10" s="1"/>
  <c r="U909" i="10"/>
  <c r="W909" i="10" s="1"/>
  <c r="Y909" i="10" s="1"/>
  <c r="AA909" i="10" s="1"/>
  <c r="AJ908" i="10"/>
  <c r="AI908" i="10" s="1"/>
  <c r="Z909" i="10"/>
  <c r="AB909" i="10" s="1"/>
  <c r="AC909" i="10" l="1"/>
  <c r="AD909" i="10"/>
  <c r="AF909" i="10" l="1"/>
  <c r="AG909" i="10" s="1"/>
  <c r="AE909" i="10"/>
  <c r="AH909" i="10" l="1"/>
  <c r="AJ909" i="10" s="1"/>
  <c r="AI909" i="10" s="1"/>
  <c r="T910" i="10"/>
  <c r="S911" i="10" l="1"/>
  <c r="R912" i="10" s="1"/>
  <c r="U910" i="10"/>
  <c r="W910" i="10" s="1"/>
  <c r="Y910" i="10" s="1"/>
  <c r="V910" i="10"/>
  <c r="X910" i="10" s="1"/>
  <c r="Z910" i="10" s="1"/>
  <c r="AB910" i="10" l="1"/>
  <c r="AD910" i="10" s="1"/>
  <c r="AA910" i="10"/>
  <c r="AC910" i="10" s="1"/>
  <c r="AF910" i="10" l="1"/>
  <c r="AG910" i="10" s="1"/>
  <c r="AE910" i="10"/>
  <c r="AH910" i="10" l="1"/>
  <c r="AJ910" i="10" s="1"/>
  <c r="AI910" i="10" s="1"/>
  <c r="T911" i="10"/>
  <c r="S912" i="10" l="1"/>
  <c r="R913" i="10" s="1"/>
  <c r="U911" i="10"/>
  <c r="W911" i="10" s="1"/>
  <c r="Y911" i="10" s="1"/>
  <c r="V911" i="10"/>
  <c r="X911" i="10" s="1"/>
  <c r="Z911" i="10" s="1"/>
  <c r="AB911" i="10" l="1"/>
  <c r="AD911" i="10" s="1"/>
  <c r="AA911" i="10"/>
  <c r="AC911" i="10" s="1"/>
  <c r="AF911" i="10" l="1"/>
  <c r="AG911" i="10" s="1"/>
  <c r="AE911" i="10"/>
  <c r="AH911" i="10" l="1"/>
  <c r="AJ911" i="10" s="1"/>
  <c r="AI911" i="10" s="1"/>
  <c r="T912" i="10"/>
  <c r="S913" i="10" l="1"/>
  <c r="R914" i="10" s="1"/>
  <c r="U912" i="10"/>
  <c r="W912" i="10" s="1"/>
  <c r="Y912" i="10" s="1"/>
  <c r="V912" i="10"/>
  <c r="X912" i="10" s="1"/>
  <c r="Z912" i="10" s="1"/>
  <c r="AB912" i="10" l="1"/>
  <c r="AD912" i="10" s="1"/>
  <c r="AA912" i="10"/>
  <c r="AC912" i="10" s="1"/>
  <c r="AF912" i="10" l="1"/>
  <c r="AG912" i="10" s="1"/>
  <c r="AE912" i="10"/>
  <c r="AH912" i="10" l="1"/>
  <c r="AJ912" i="10" s="1"/>
  <c r="AI912" i="10" s="1"/>
  <c r="T913" i="10"/>
  <c r="S914" i="10" l="1"/>
  <c r="R915" i="10" s="1"/>
  <c r="U913" i="10"/>
  <c r="W913" i="10" s="1"/>
  <c r="Y913" i="10" s="1"/>
  <c r="V913" i="10"/>
  <c r="X913" i="10" s="1"/>
  <c r="Z913" i="10" s="1"/>
  <c r="AB913" i="10" l="1"/>
  <c r="AD913" i="10" s="1"/>
  <c r="AA913" i="10"/>
  <c r="AC913" i="10" s="1"/>
  <c r="AF913" i="10" l="1"/>
  <c r="AG913" i="10" s="1"/>
  <c r="AE913" i="10"/>
  <c r="AH913" i="10" l="1"/>
  <c r="AJ913" i="10" s="1"/>
  <c r="AI913" i="10" s="1"/>
  <c r="T914" i="10"/>
  <c r="S915" i="10" l="1"/>
  <c r="R916" i="10" s="1"/>
  <c r="U914" i="10"/>
  <c r="W914" i="10" s="1"/>
  <c r="Y914" i="10" s="1"/>
  <c r="V914" i="10"/>
  <c r="X914" i="10" s="1"/>
  <c r="Z914" i="10" s="1"/>
  <c r="AB914" i="10" l="1"/>
  <c r="AD914" i="10" s="1"/>
  <c r="AA914" i="10"/>
  <c r="AC914" i="10" s="1"/>
  <c r="AF914" i="10" l="1"/>
  <c r="AG914" i="10" s="1"/>
  <c r="AE914" i="10"/>
  <c r="T915" i="10" l="1"/>
  <c r="U915" i="10" s="1"/>
  <c r="W915" i="10" s="1"/>
  <c r="AH914" i="10"/>
  <c r="V915" i="10" l="1"/>
  <c r="X915" i="10" s="1"/>
  <c r="Z915" i="10" s="1"/>
  <c r="AB915" i="10" s="1"/>
  <c r="S916" i="10"/>
  <c r="R917" i="10" s="1"/>
  <c r="AJ914" i="10"/>
  <c r="AI914" i="10" s="1"/>
  <c r="Y915" i="10"/>
  <c r="AA915" i="10" s="1"/>
  <c r="AC915" i="10" l="1"/>
  <c r="AD915" i="10"/>
  <c r="AE915" i="10" l="1"/>
  <c r="AF915" i="10"/>
  <c r="AG915" i="10" s="1"/>
  <c r="T916" i="10" l="1"/>
  <c r="AH915" i="10"/>
  <c r="S917" i="10" l="1"/>
  <c r="R918" i="10" s="1"/>
  <c r="AJ915" i="10"/>
  <c r="AI915" i="10" s="1"/>
  <c r="V916" i="10"/>
  <c r="X916" i="10" s="1"/>
  <c r="Z916" i="10" s="1"/>
  <c r="U916" i="10"/>
  <c r="W916" i="10" s="1"/>
  <c r="Y916" i="10" s="1"/>
  <c r="AB916" i="10" l="1"/>
  <c r="AD916" i="10" s="1"/>
  <c r="AA916" i="10"/>
  <c r="AC916" i="10" s="1"/>
  <c r="AE916" i="10" l="1"/>
  <c r="AF916" i="10"/>
  <c r="AG916" i="10" s="1"/>
  <c r="T917" i="10" l="1"/>
  <c r="AH916" i="10"/>
  <c r="S918" i="10" l="1"/>
  <c r="R919" i="10" s="1"/>
  <c r="V917" i="10"/>
  <c r="X917" i="10" s="1"/>
  <c r="Z917" i="10" s="1"/>
  <c r="AJ916" i="10"/>
  <c r="AI916" i="10" s="1"/>
  <c r="U917" i="10"/>
  <c r="W917" i="10" s="1"/>
  <c r="Y917" i="10" s="1"/>
  <c r="AB917" i="10" l="1"/>
  <c r="AD917" i="10" s="1"/>
  <c r="AA917" i="10"/>
  <c r="AC917" i="10" s="1"/>
  <c r="AE917" i="10" l="1"/>
  <c r="AF917" i="10"/>
  <c r="AG917" i="10" s="1"/>
  <c r="T918" i="10" l="1"/>
  <c r="AH917" i="10"/>
  <c r="S919" i="10" l="1"/>
  <c r="R920" i="10" s="1"/>
  <c r="AJ917" i="10"/>
  <c r="AI917" i="10" s="1"/>
  <c r="V918" i="10"/>
  <c r="X918" i="10" s="1"/>
  <c r="Z918" i="10" s="1"/>
  <c r="U918" i="10"/>
  <c r="W918" i="10" s="1"/>
  <c r="Y918" i="10" s="1"/>
  <c r="AB918" i="10" l="1"/>
  <c r="AD918" i="10" s="1"/>
  <c r="AA918" i="10"/>
  <c r="AC918" i="10" s="1"/>
  <c r="AE918" i="10" l="1"/>
  <c r="AF918" i="10"/>
  <c r="AG918" i="10" s="1"/>
  <c r="AH918" i="10" l="1"/>
  <c r="T919" i="10"/>
  <c r="S920" i="10" l="1"/>
  <c r="R921" i="10" s="1"/>
  <c r="AJ918" i="10"/>
  <c r="AI918" i="10" s="1"/>
  <c r="U919" i="10"/>
  <c r="W919" i="10" s="1"/>
  <c r="V919" i="10"/>
  <c r="X919" i="10" s="1"/>
  <c r="Y919" i="10" l="1"/>
  <c r="AA919" i="10" s="1"/>
  <c r="Z919" i="10"/>
  <c r="AB919" i="10" s="1"/>
  <c r="AC919" i="10" l="1"/>
  <c r="AD919" i="10"/>
  <c r="AF919" i="10" l="1"/>
  <c r="AG919" i="10" s="1"/>
  <c r="AE919" i="10"/>
  <c r="AH919" i="10" l="1"/>
  <c r="AJ919" i="10" s="1"/>
  <c r="AI919" i="10" s="1"/>
  <c r="T920" i="10"/>
  <c r="S921" i="10" l="1"/>
  <c r="R922" i="10" s="1"/>
  <c r="U920" i="10"/>
  <c r="W920" i="10" s="1"/>
  <c r="Y920" i="10" s="1"/>
  <c r="V920" i="10"/>
  <c r="X920" i="10" s="1"/>
  <c r="Z920" i="10" s="1"/>
  <c r="AB920" i="10" l="1"/>
  <c r="AD920" i="10" s="1"/>
  <c r="AA920" i="10"/>
  <c r="AC920" i="10" s="1"/>
  <c r="AF920" i="10" l="1"/>
  <c r="AG920" i="10" s="1"/>
  <c r="AE920" i="10"/>
  <c r="AH920" i="10" l="1"/>
  <c r="AJ920" i="10" s="1"/>
  <c r="AI920" i="10" s="1"/>
  <c r="T921" i="10"/>
  <c r="S922" i="10" l="1"/>
  <c r="R923" i="10" s="1"/>
  <c r="V921" i="10"/>
  <c r="X921" i="10" s="1"/>
  <c r="Z921" i="10" s="1"/>
  <c r="U921" i="10"/>
  <c r="W921" i="10" s="1"/>
  <c r="Y921" i="10" s="1"/>
  <c r="AB921" i="10" l="1"/>
  <c r="AD921" i="10" s="1"/>
  <c r="AA921" i="10"/>
  <c r="AC921" i="10" s="1"/>
  <c r="AF921" i="10" l="1"/>
  <c r="AG921" i="10" s="1"/>
  <c r="AE921" i="10"/>
  <c r="AH921" i="10" l="1"/>
  <c r="AJ921" i="10" s="1"/>
  <c r="AI921" i="10" s="1"/>
  <c r="T922" i="10"/>
  <c r="S923" i="10" l="1"/>
  <c r="R924" i="10" s="1"/>
  <c r="V922" i="10"/>
  <c r="X922" i="10" s="1"/>
  <c r="Z922" i="10" s="1"/>
  <c r="U922" i="10"/>
  <c r="W922" i="10" s="1"/>
  <c r="Y922" i="10" s="1"/>
  <c r="AB922" i="10" l="1"/>
  <c r="AD922" i="10" s="1"/>
  <c r="AA922" i="10"/>
  <c r="AC922" i="10" s="1"/>
  <c r="AF922" i="10" l="1"/>
  <c r="AG922" i="10" s="1"/>
  <c r="AE922" i="10"/>
  <c r="AH922" i="10" l="1"/>
  <c r="AJ922" i="10" s="1"/>
  <c r="AI922" i="10" s="1"/>
  <c r="T923" i="10"/>
  <c r="S924" i="10" l="1"/>
  <c r="R925" i="10" s="1"/>
  <c r="U923" i="10"/>
  <c r="W923" i="10" s="1"/>
  <c r="Y923" i="10" s="1"/>
  <c r="V923" i="10"/>
  <c r="X923" i="10" s="1"/>
  <c r="Z923" i="10" s="1"/>
  <c r="AB923" i="10" l="1"/>
  <c r="AD923" i="10" s="1"/>
  <c r="AA923" i="10"/>
  <c r="AC923" i="10" s="1"/>
  <c r="AF923" i="10" l="1"/>
  <c r="AG923" i="10" s="1"/>
  <c r="AE923" i="10"/>
  <c r="AH923" i="10" l="1"/>
  <c r="AJ923" i="10" s="1"/>
  <c r="AI923" i="10" s="1"/>
  <c r="T924" i="10"/>
  <c r="S925" i="10" l="1"/>
  <c r="R926" i="10" s="1"/>
  <c r="U924" i="10"/>
  <c r="W924" i="10" s="1"/>
  <c r="Y924" i="10" s="1"/>
  <c r="V924" i="10"/>
  <c r="X924" i="10" s="1"/>
  <c r="Z924" i="10" s="1"/>
  <c r="AB924" i="10" l="1"/>
  <c r="AD924" i="10" s="1"/>
  <c r="AA924" i="10"/>
  <c r="AC924" i="10" s="1"/>
  <c r="AF924" i="10" l="1"/>
  <c r="AG924" i="10" s="1"/>
  <c r="AE924" i="10"/>
  <c r="AH924" i="10" l="1"/>
  <c r="AJ924" i="10" s="1"/>
  <c r="AI924" i="10" s="1"/>
  <c r="T925" i="10"/>
  <c r="S926" i="10" l="1"/>
  <c r="R927" i="10" s="1"/>
  <c r="V925" i="10"/>
  <c r="X925" i="10" s="1"/>
  <c r="Z925" i="10" s="1"/>
  <c r="U925" i="10"/>
  <c r="W925" i="10" s="1"/>
  <c r="Y925" i="10" s="1"/>
  <c r="AB925" i="10" l="1"/>
  <c r="AD925" i="10" s="1"/>
  <c r="AA925" i="10"/>
  <c r="AC925" i="10" s="1"/>
  <c r="AF925" i="10" l="1"/>
  <c r="AG925" i="10" s="1"/>
  <c r="AE925" i="10"/>
  <c r="AH925" i="10" l="1"/>
  <c r="AJ925" i="10" s="1"/>
  <c r="AI925" i="10" s="1"/>
  <c r="T926" i="10"/>
  <c r="S927" i="10" l="1"/>
  <c r="R928" i="10" s="1"/>
  <c r="U926" i="10"/>
  <c r="W926" i="10" s="1"/>
  <c r="Y926" i="10" s="1"/>
  <c r="V926" i="10"/>
  <c r="X926" i="10" s="1"/>
  <c r="Z926" i="10" s="1"/>
  <c r="AB926" i="10" l="1"/>
  <c r="AD926" i="10" s="1"/>
  <c r="AA926" i="10"/>
  <c r="AC926" i="10" s="1"/>
  <c r="AF926" i="10" l="1"/>
  <c r="AG926" i="10" s="1"/>
  <c r="AE926" i="10"/>
  <c r="AH926" i="10" l="1"/>
  <c r="AJ926" i="10" s="1"/>
  <c r="AI926" i="10" s="1"/>
  <c r="T927" i="10"/>
  <c r="S928" i="10" l="1"/>
  <c r="R929" i="10" s="1"/>
  <c r="V927" i="10"/>
  <c r="X927" i="10" s="1"/>
  <c r="Z927" i="10" s="1"/>
  <c r="U927" i="10"/>
  <c r="W927" i="10" s="1"/>
  <c r="Y927" i="10" s="1"/>
  <c r="AB927" i="10" l="1"/>
  <c r="AD927" i="10" s="1"/>
  <c r="AA927" i="10"/>
  <c r="AC927" i="10" s="1"/>
  <c r="AF927" i="10" l="1"/>
  <c r="AG927" i="10" s="1"/>
  <c r="AE927" i="10"/>
  <c r="AH927" i="10" l="1"/>
  <c r="AJ927" i="10" s="1"/>
  <c r="AI927" i="10" s="1"/>
  <c r="T928" i="10"/>
  <c r="S929" i="10" l="1"/>
  <c r="R930" i="10" s="1"/>
  <c r="V928" i="10"/>
  <c r="X928" i="10" s="1"/>
  <c r="Z928" i="10" s="1"/>
  <c r="U928" i="10"/>
  <c r="W928" i="10" s="1"/>
  <c r="Y928" i="10" s="1"/>
  <c r="AB928" i="10" l="1"/>
  <c r="AD928" i="10" s="1"/>
  <c r="AA928" i="10"/>
  <c r="AC928" i="10" s="1"/>
  <c r="AF928" i="10" l="1"/>
  <c r="AG928" i="10" s="1"/>
  <c r="AE928" i="10"/>
  <c r="AH928" i="10" l="1"/>
  <c r="AJ928" i="10" s="1"/>
  <c r="AI928" i="10" s="1"/>
  <c r="T929" i="10"/>
  <c r="S930" i="10" l="1"/>
  <c r="R931" i="10" s="1"/>
  <c r="U929" i="10"/>
  <c r="W929" i="10" s="1"/>
  <c r="Y929" i="10" s="1"/>
  <c r="V929" i="10"/>
  <c r="X929" i="10" s="1"/>
  <c r="Z929" i="10" s="1"/>
  <c r="AB929" i="10" l="1"/>
  <c r="AD929" i="10" s="1"/>
  <c r="AA929" i="10"/>
  <c r="AC929" i="10" s="1"/>
  <c r="AF929" i="10" l="1"/>
  <c r="AG929" i="10" s="1"/>
  <c r="AE929" i="10"/>
  <c r="AH929" i="10" l="1"/>
  <c r="AJ929" i="10" s="1"/>
  <c r="AI929" i="10" s="1"/>
  <c r="T930" i="10"/>
  <c r="S931" i="10" l="1"/>
  <c r="R932" i="10" s="1"/>
  <c r="U930" i="10"/>
  <c r="W930" i="10" s="1"/>
  <c r="Y930" i="10" s="1"/>
  <c r="V930" i="10"/>
  <c r="X930" i="10" s="1"/>
  <c r="Z930" i="10" s="1"/>
  <c r="AB930" i="10" l="1"/>
  <c r="AD930" i="10" s="1"/>
  <c r="AA930" i="10"/>
  <c r="AC930" i="10" s="1"/>
  <c r="AF930" i="10" l="1"/>
  <c r="AG930" i="10" s="1"/>
  <c r="AE930" i="10"/>
  <c r="AH930" i="10" l="1"/>
  <c r="AJ930" i="10" s="1"/>
  <c r="AI930" i="10" s="1"/>
  <c r="T931" i="10"/>
  <c r="S932" i="10" l="1"/>
  <c r="R933" i="10" s="1"/>
  <c r="V931" i="10"/>
  <c r="X931" i="10" s="1"/>
  <c r="Z931" i="10" s="1"/>
  <c r="U931" i="10"/>
  <c r="W931" i="10" s="1"/>
  <c r="Y931" i="10" s="1"/>
  <c r="AB931" i="10" l="1"/>
  <c r="AD931" i="10" s="1"/>
  <c r="AA931" i="10"/>
  <c r="AC931" i="10" s="1"/>
  <c r="AF931" i="10" l="1"/>
  <c r="AG931" i="10" s="1"/>
  <c r="AE931" i="10"/>
  <c r="AH931" i="10" l="1"/>
  <c r="AJ931" i="10" s="1"/>
  <c r="AI931" i="10" s="1"/>
  <c r="T932" i="10"/>
  <c r="S933" i="10" l="1"/>
  <c r="R934" i="10" s="1"/>
  <c r="V932" i="10"/>
  <c r="X932" i="10" s="1"/>
  <c r="Z932" i="10" s="1"/>
  <c r="U932" i="10"/>
  <c r="W932" i="10" s="1"/>
  <c r="Y932" i="10" s="1"/>
  <c r="AB932" i="10" l="1"/>
  <c r="AD932" i="10" s="1"/>
  <c r="AA932" i="10"/>
  <c r="AC932" i="10" s="1"/>
  <c r="AF932" i="10" l="1"/>
  <c r="AG932" i="10" s="1"/>
  <c r="AE932" i="10"/>
  <c r="T933" i="10" l="1"/>
  <c r="V933" i="10" s="1"/>
  <c r="X933" i="10" s="1"/>
  <c r="AH932" i="10"/>
  <c r="U933" i="10" l="1"/>
  <c r="W933" i="10" s="1"/>
  <c r="Y933" i="10" s="1"/>
  <c r="AA933" i="10" s="1"/>
  <c r="S934" i="10"/>
  <c r="R935" i="10" s="1"/>
  <c r="AJ932" i="10"/>
  <c r="AI932" i="10" s="1"/>
  <c r="Z933" i="10"/>
  <c r="AB933" i="10" s="1"/>
  <c r="AC933" i="10" l="1"/>
  <c r="AD933" i="10"/>
  <c r="AE933" i="10" l="1"/>
  <c r="AF933" i="10"/>
  <c r="AG933" i="10" s="1"/>
  <c r="T934" i="10" l="1"/>
  <c r="AH933" i="10"/>
  <c r="S935" i="10" l="1"/>
  <c r="R936" i="10" s="1"/>
  <c r="AJ933" i="10"/>
  <c r="AI933" i="10" s="1"/>
  <c r="U934" i="10"/>
  <c r="W934" i="10" s="1"/>
  <c r="Y934" i="10" s="1"/>
  <c r="V934" i="10"/>
  <c r="X934" i="10" s="1"/>
  <c r="Z934" i="10" s="1"/>
  <c r="AB934" i="10" l="1"/>
  <c r="AD934" i="10" s="1"/>
  <c r="AA934" i="10"/>
  <c r="AC934" i="10" s="1"/>
  <c r="AE934" i="10" l="1"/>
  <c r="AF934" i="10"/>
  <c r="AG934" i="10" s="1"/>
  <c r="T935" i="10" l="1"/>
  <c r="AH934" i="10"/>
  <c r="S936" i="10" l="1"/>
  <c r="R937" i="10" s="1"/>
  <c r="AJ934" i="10"/>
  <c r="AI934" i="10" s="1"/>
  <c r="U935" i="10"/>
  <c r="W935" i="10" s="1"/>
  <c r="Y935" i="10" s="1"/>
  <c r="V935" i="10"/>
  <c r="X935" i="10" s="1"/>
  <c r="Z935" i="10" s="1"/>
  <c r="AB935" i="10" l="1"/>
  <c r="AD935" i="10" s="1"/>
  <c r="AA935" i="10"/>
  <c r="AC935" i="10" s="1"/>
  <c r="AE935" i="10" l="1"/>
  <c r="AF935" i="10"/>
  <c r="AG935" i="10" s="1"/>
  <c r="AH935" i="10" l="1"/>
  <c r="T936" i="10"/>
  <c r="S937" i="10" l="1"/>
  <c r="R938" i="10" s="1"/>
  <c r="AJ935" i="10"/>
  <c r="AI935" i="10" s="1"/>
  <c r="V936" i="10"/>
  <c r="X936" i="10" s="1"/>
  <c r="U936" i="10"/>
  <c r="W936" i="10" s="1"/>
  <c r="Y936" i="10" l="1"/>
  <c r="AA936" i="10" s="1"/>
  <c r="Z936" i="10"/>
  <c r="AB936" i="10" s="1"/>
  <c r="AC936" i="10" l="1"/>
  <c r="AD936" i="10"/>
  <c r="AF936" i="10" l="1"/>
  <c r="AG936" i="10" s="1"/>
  <c r="AE936" i="10"/>
  <c r="AH936" i="10" l="1"/>
  <c r="AJ936" i="10" s="1"/>
  <c r="AI936" i="10" s="1"/>
  <c r="T937" i="10"/>
  <c r="S938" i="10" l="1"/>
  <c r="R939" i="10" s="1"/>
  <c r="V937" i="10"/>
  <c r="X937" i="10" s="1"/>
  <c r="Z937" i="10" s="1"/>
  <c r="U937" i="10"/>
  <c r="W937" i="10" s="1"/>
  <c r="Y937" i="10" s="1"/>
  <c r="AB937" i="10" l="1"/>
  <c r="AD937" i="10" s="1"/>
  <c r="AA937" i="10"/>
  <c r="AC937" i="10" s="1"/>
  <c r="AF937" i="10" l="1"/>
  <c r="AG937" i="10" s="1"/>
  <c r="AE937" i="10"/>
  <c r="AH937" i="10" l="1"/>
  <c r="AJ937" i="10" s="1"/>
  <c r="AI937" i="10" s="1"/>
  <c r="T938" i="10"/>
  <c r="S939" i="10" l="1"/>
  <c r="R940" i="10" s="1"/>
  <c r="V938" i="10"/>
  <c r="X938" i="10" s="1"/>
  <c r="Z938" i="10" s="1"/>
  <c r="U938" i="10"/>
  <c r="W938" i="10" s="1"/>
  <c r="Y938" i="10" s="1"/>
  <c r="AB938" i="10" l="1"/>
  <c r="AD938" i="10" s="1"/>
  <c r="AA938" i="10"/>
  <c r="AC938" i="10" s="1"/>
  <c r="AF938" i="10" l="1"/>
  <c r="AG938" i="10" s="1"/>
  <c r="AE938" i="10"/>
  <c r="AH938" i="10" l="1"/>
  <c r="AJ938" i="10" s="1"/>
  <c r="AI938" i="10" s="1"/>
  <c r="T939" i="10"/>
  <c r="S940" i="10" l="1"/>
  <c r="R941" i="10" s="1"/>
  <c r="U939" i="10"/>
  <c r="W939" i="10" s="1"/>
  <c r="Y939" i="10" s="1"/>
  <c r="V939" i="10"/>
  <c r="X939" i="10" s="1"/>
  <c r="Z939" i="10" s="1"/>
  <c r="AB939" i="10" l="1"/>
  <c r="AD939" i="10" s="1"/>
  <c r="AA939" i="10"/>
  <c r="AC939" i="10" s="1"/>
  <c r="AF939" i="10" l="1"/>
  <c r="AG939" i="10" s="1"/>
  <c r="AE939" i="10"/>
  <c r="AH939" i="10" l="1"/>
  <c r="AJ939" i="10" s="1"/>
  <c r="AI939" i="10" s="1"/>
  <c r="T940" i="10"/>
  <c r="S941" i="10" l="1"/>
  <c r="R942" i="10" s="1"/>
  <c r="U940" i="10"/>
  <c r="W940" i="10" s="1"/>
  <c r="Y940" i="10" s="1"/>
  <c r="V940" i="10"/>
  <c r="X940" i="10" s="1"/>
  <c r="Z940" i="10" s="1"/>
  <c r="AB940" i="10" l="1"/>
  <c r="AD940" i="10" s="1"/>
  <c r="AA940" i="10"/>
  <c r="AC940" i="10" s="1"/>
  <c r="AF940" i="10" l="1"/>
  <c r="AG940" i="10" s="1"/>
  <c r="AE940" i="10"/>
  <c r="AH940" i="10" l="1"/>
  <c r="AJ940" i="10" s="1"/>
  <c r="AI940" i="10" s="1"/>
  <c r="T941" i="10"/>
  <c r="S942" i="10" l="1"/>
  <c r="R943" i="10" s="1"/>
  <c r="V941" i="10"/>
  <c r="X941" i="10" s="1"/>
  <c r="Z941" i="10" s="1"/>
  <c r="U941" i="10"/>
  <c r="W941" i="10" s="1"/>
  <c r="Y941" i="10" s="1"/>
  <c r="AB941" i="10" l="1"/>
  <c r="AD941" i="10" s="1"/>
  <c r="AA941" i="10"/>
  <c r="AC941" i="10" s="1"/>
  <c r="AF941" i="10" l="1"/>
  <c r="AG941" i="10" s="1"/>
  <c r="AE941" i="10"/>
  <c r="AH941" i="10" l="1"/>
  <c r="AJ941" i="10" s="1"/>
  <c r="AI941" i="10" s="1"/>
  <c r="T942" i="10"/>
  <c r="S943" i="10" l="1"/>
  <c r="R944" i="10" s="1"/>
  <c r="V942" i="10"/>
  <c r="X942" i="10" s="1"/>
  <c r="Z942" i="10" s="1"/>
  <c r="U942" i="10"/>
  <c r="W942" i="10" s="1"/>
  <c r="Y942" i="10" s="1"/>
  <c r="AB942" i="10" l="1"/>
  <c r="AD942" i="10" s="1"/>
  <c r="AA942" i="10"/>
  <c r="AC942" i="10" s="1"/>
  <c r="AF942" i="10" l="1"/>
  <c r="AG942" i="10" s="1"/>
  <c r="AE942" i="10"/>
  <c r="AH942" i="10" l="1"/>
  <c r="AJ942" i="10" s="1"/>
  <c r="AI942" i="10" s="1"/>
  <c r="T943" i="10"/>
  <c r="S944" i="10" l="1"/>
  <c r="R945" i="10" s="1"/>
  <c r="V943" i="10"/>
  <c r="X943" i="10" s="1"/>
  <c r="Z943" i="10" s="1"/>
  <c r="U943" i="10"/>
  <c r="W943" i="10" s="1"/>
  <c r="Y943" i="10" s="1"/>
  <c r="AB943" i="10" l="1"/>
  <c r="AD943" i="10" s="1"/>
  <c r="AA943" i="10"/>
  <c r="AC943" i="10" s="1"/>
  <c r="AF943" i="10" l="1"/>
  <c r="AG943" i="10" s="1"/>
  <c r="AE943" i="10"/>
  <c r="AH943" i="10" l="1"/>
  <c r="AJ943" i="10" s="1"/>
  <c r="AI943" i="10" s="1"/>
  <c r="T944" i="10"/>
  <c r="S945" i="10" l="1"/>
  <c r="R946" i="10" s="1"/>
  <c r="U944" i="10"/>
  <c r="W944" i="10" s="1"/>
  <c r="Y944" i="10" s="1"/>
  <c r="V944" i="10"/>
  <c r="X944" i="10" s="1"/>
  <c r="Z944" i="10" s="1"/>
  <c r="AB944" i="10" l="1"/>
  <c r="AD944" i="10" s="1"/>
  <c r="AA944" i="10"/>
  <c r="AC944" i="10" s="1"/>
  <c r="AE944" i="10" l="1"/>
  <c r="AF944" i="10"/>
  <c r="AG944" i="10" s="1"/>
  <c r="T945" i="10" l="1"/>
  <c r="AH944" i="10"/>
  <c r="S946" i="10" l="1"/>
  <c r="R947" i="10" s="1"/>
  <c r="V945" i="10"/>
  <c r="X945" i="10" s="1"/>
  <c r="Z945" i="10" s="1"/>
  <c r="AJ944" i="10"/>
  <c r="AI944" i="10" s="1"/>
  <c r="U945" i="10"/>
  <c r="W945" i="10" s="1"/>
  <c r="Y945" i="10" s="1"/>
  <c r="AB945" i="10" l="1"/>
  <c r="AD945" i="10" s="1"/>
  <c r="AA945" i="10"/>
  <c r="AC945" i="10" s="1"/>
  <c r="AE945" i="10" l="1"/>
  <c r="AF945" i="10"/>
  <c r="AG945" i="10" s="1"/>
  <c r="T946" i="10" l="1"/>
  <c r="AH945" i="10"/>
  <c r="S947" i="10" l="1"/>
  <c r="R948" i="10" s="1"/>
  <c r="U946" i="10"/>
  <c r="W946" i="10" s="1"/>
  <c r="AJ945" i="10"/>
  <c r="AI945" i="10" s="1"/>
  <c r="V946" i="10"/>
  <c r="X946" i="10" s="1"/>
  <c r="Z946" i="10" s="1"/>
  <c r="AB946" i="10" l="1"/>
  <c r="AD946" i="10" s="1"/>
  <c r="Y946" i="10"/>
  <c r="AA946" i="10" s="1"/>
  <c r="AC946" i="10" l="1"/>
  <c r="AF946" i="10" l="1"/>
  <c r="AG946" i="10" s="1"/>
  <c r="AE946" i="10"/>
  <c r="T947" i="10" l="1"/>
  <c r="AH946" i="10"/>
  <c r="AJ946" i="10" s="1"/>
  <c r="AI946" i="10" s="1"/>
  <c r="U947" i="10" l="1"/>
  <c r="W947" i="10" s="1"/>
  <c r="Y947" i="10" s="1"/>
  <c r="AA947" i="10" s="1"/>
  <c r="S948" i="10"/>
  <c r="R949" i="10" s="1"/>
  <c r="V947" i="10"/>
  <c r="X947" i="10" s="1"/>
  <c r="AC947" i="10" l="1"/>
  <c r="Z947" i="10"/>
  <c r="AB947" i="10" s="1"/>
  <c r="AD947" i="10" l="1"/>
  <c r="AF947" i="10" s="1"/>
  <c r="AG947" i="10" s="1"/>
  <c r="AE947" i="10" l="1"/>
  <c r="T948" i="10" s="1"/>
  <c r="S949" i="10" l="1"/>
  <c r="R950" i="10" s="1"/>
  <c r="AH947" i="10"/>
  <c r="V948" i="10"/>
  <c r="X948" i="10" s="1"/>
  <c r="U948" i="10"/>
  <c r="W948" i="10" s="1"/>
  <c r="AJ947" i="10" l="1"/>
  <c r="AI947" i="10" s="1"/>
  <c r="Z948" i="10"/>
  <c r="AB948" i="10" s="1"/>
  <c r="Y948" i="10"/>
  <c r="AA948" i="10" s="1"/>
  <c r="AD948" i="10" l="1"/>
  <c r="AC948" i="10"/>
  <c r="AE948" i="10" l="1"/>
  <c r="AF948" i="10"/>
  <c r="AG948" i="10" s="1"/>
  <c r="AH948" i="10" l="1"/>
  <c r="T949" i="10"/>
  <c r="S950" i="10" l="1"/>
  <c r="R951" i="10" s="1"/>
  <c r="AJ948" i="10"/>
  <c r="AI948" i="10" s="1"/>
  <c r="U949" i="10"/>
  <c r="W949" i="10" s="1"/>
  <c r="V949" i="10"/>
  <c r="X949" i="10" s="1"/>
  <c r="Y949" i="10" l="1"/>
  <c r="AA949" i="10" s="1"/>
  <c r="Z949" i="10"/>
  <c r="AB949" i="10" s="1"/>
  <c r="AC949" i="10" l="1"/>
  <c r="AD949" i="10"/>
  <c r="AF949" i="10" l="1"/>
  <c r="AG949" i="10" s="1"/>
  <c r="AE949" i="10"/>
  <c r="T950" i="10" l="1"/>
  <c r="V950" i="10" s="1"/>
  <c r="X950" i="10" s="1"/>
  <c r="AH949" i="10"/>
  <c r="U950" i="10" l="1"/>
  <c r="W950" i="10" s="1"/>
  <c r="Y950" i="10" s="1"/>
  <c r="AA950" i="10" s="1"/>
  <c r="S951" i="10"/>
  <c r="R952" i="10" s="1"/>
  <c r="AJ949" i="10"/>
  <c r="AI949" i="10" s="1"/>
  <c r="Z950" i="10"/>
  <c r="AB950" i="10" s="1"/>
  <c r="AC950" i="10" l="1"/>
  <c r="AD950" i="10"/>
  <c r="AF950" i="10" l="1"/>
  <c r="AG950" i="10" s="1"/>
  <c r="AE950" i="10"/>
  <c r="AH950" i="10" l="1"/>
  <c r="AJ950" i="10" s="1"/>
  <c r="AI950" i="10" s="1"/>
  <c r="T951" i="10"/>
  <c r="S952" i="10" l="1"/>
  <c r="R953" i="10" s="1"/>
  <c r="U951" i="10"/>
  <c r="W951" i="10" s="1"/>
  <c r="Y951" i="10" s="1"/>
  <c r="V951" i="10"/>
  <c r="X951" i="10" s="1"/>
  <c r="AA951" i="10" l="1"/>
  <c r="AC951" i="10" s="1"/>
  <c r="Z951" i="10"/>
  <c r="AB951" i="10" s="1"/>
  <c r="AD951" i="10" l="1"/>
  <c r="AF951" i="10" s="1"/>
  <c r="AG951" i="10" s="1"/>
  <c r="AE951" i="10" l="1"/>
  <c r="AH951" i="10" s="1"/>
  <c r="AJ951" i="10" l="1"/>
  <c r="AI951" i="10" s="1"/>
  <c r="T952" i="10"/>
  <c r="S953" i="10" l="1"/>
  <c r="R954" i="10" s="1"/>
  <c r="U952" i="10"/>
  <c r="W952" i="10" s="1"/>
  <c r="Y952" i="10" s="1"/>
  <c r="V952" i="10"/>
  <c r="X952" i="10" s="1"/>
  <c r="AA952" i="10" l="1"/>
  <c r="AC952" i="10" s="1"/>
  <c r="Z952" i="10"/>
  <c r="AB952" i="10" s="1"/>
  <c r="AD952" i="10" l="1"/>
  <c r="AF952" i="10" l="1"/>
  <c r="AG952" i="10" s="1"/>
  <c r="AE952" i="10"/>
  <c r="AH952" i="10" l="1"/>
  <c r="AJ952" i="10" s="1"/>
  <c r="AI952" i="10" s="1"/>
  <c r="T953" i="10"/>
  <c r="S954" i="10" l="1"/>
  <c r="R955" i="10" s="1"/>
  <c r="U953" i="10"/>
  <c r="W953" i="10" s="1"/>
  <c r="Y953" i="10" s="1"/>
  <c r="V953" i="10"/>
  <c r="X953" i="10" s="1"/>
  <c r="Z953" i="10" s="1"/>
  <c r="AB953" i="10" l="1"/>
  <c r="AD953" i="10" s="1"/>
  <c r="AA953" i="10"/>
  <c r="AC953" i="10" s="1"/>
  <c r="AE953" i="10" l="1"/>
  <c r="AF953" i="10"/>
  <c r="AG953" i="10" s="1"/>
  <c r="AH953" i="10" l="1"/>
  <c r="AJ953" i="10" s="1"/>
  <c r="AI953" i="10" s="1"/>
  <c r="T954" i="10"/>
  <c r="S955" i="10" l="1"/>
  <c r="R956" i="10" s="1"/>
  <c r="V954" i="10"/>
  <c r="X954" i="10" s="1"/>
  <c r="Z954" i="10" s="1"/>
  <c r="U954" i="10"/>
  <c r="W954" i="10" s="1"/>
  <c r="Y954" i="10" s="1"/>
  <c r="AB954" i="10" l="1"/>
  <c r="AD954" i="10" s="1"/>
  <c r="AA954" i="10"/>
  <c r="AC954" i="10" s="1"/>
  <c r="AF954" i="10" l="1"/>
  <c r="AG954" i="10" s="1"/>
  <c r="AE954" i="10"/>
  <c r="AH954" i="10" l="1"/>
  <c r="AJ954" i="10" s="1"/>
  <c r="AI954" i="10" s="1"/>
  <c r="T955" i="10"/>
  <c r="S956" i="10" l="1"/>
  <c r="R957" i="10" s="1"/>
  <c r="V955" i="10"/>
  <c r="X955" i="10" s="1"/>
  <c r="Z955" i="10" s="1"/>
  <c r="U955" i="10"/>
  <c r="W955" i="10" s="1"/>
  <c r="Y955" i="10" s="1"/>
  <c r="AB955" i="10" l="1"/>
  <c r="AD955" i="10" s="1"/>
  <c r="AA955" i="10"/>
  <c r="AC955" i="10" s="1"/>
  <c r="AF955" i="10" l="1"/>
  <c r="AG955" i="10" s="1"/>
  <c r="AE955" i="10"/>
  <c r="AH955" i="10" l="1"/>
  <c r="AJ955" i="10" s="1"/>
  <c r="AI955" i="10" s="1"/>
  <c r="T956" i="10"/>
  <c r="S957" i="10" l="1"/>
  <c r="R958" i="10" s="1"/>
  <c r="U956" i="10"/>
  <c r="W956" i="10" s="1"/>
  <c r="Y956" i="10" s="1"/>
  <c r="V956" i="10"/>
  <c r="X956" i="10" s="1"/>
  <c r="Z956" i="10" s="1"/>
  <c r="AB956" i="10" l="1"/>
  <c r="AD956" i="10" s="1"/>
  <c r="AA956" i="10"/>
  <c r="AC956" i="10" s="1"/>
  <c r="AF956" i="10" l="1"/>
  <c r="AG956" i="10" s="1"/>
  <c r="AE956" i="10"/>
  <c r="AH956" i="10" l="1"/>
  <c r="AJ956" i="10" s="1"/>
  <c r="AI956" i="10" s="1"/>
  <c r="T957" i="10"/>
  <c r="S958" i="10" l="1"/>
  <c r="R959" i="10" s="1"/>
  <c r="U957" i="10"/>
  <c r="W957" i="10" s="1"/>
  <c r="Y957" i="10" s="1"/>
  <c r="V957" i="10"/>
  <c r="X957" i="10" s="1"/>
  <c r="Z957" i="10" s="1"/>
  <c r="AB957" i="10" l="1"/>
  <c r="AD957" i="10" s="1"/>
  <c r="AA957" i="10"/>
  <c r="AC957" i="10" s="1"/>
  <c r="AF957" i="10" l="1"/>
  <c r="AG957" i="10" s="1"/>
  <c r="AE957" i="10"/>
  <c r="AH957" i="10" l="1"/>
  <c r="AJ957" i="10" s="1"/>
  <c r="AI957" i="10" s="1"/>
  <c r="T958" i="10"/>
  <c r="S959" i="10" l="1"/>
  <c r="R960" i="10" s="1"/>
  <c r="V958" i="10"/>
  <c r="X958" i="10" s="1"/>
  <c r="Z958" i="10" s="1"/>
  <c r="U958" i="10"/>
  <c r="W958" i="10" s="1"/>
  <c r="Y958" i="10" s="1"/>
  <c r="AB958" i="10" l="1"/>
  <c r="AD958" i="10" s="1"/>
  <c r="AA958" i="10"/>
  <c r="AC958" i="10" s="1"/>
  <c r="AE958" i="10" l="1"/>
  <c r="AF958" i="10"/>
  <c r="AG958" i="10" s="1"/>
  <c r="AH958" i="10" l="1"/>
  <c r="AJ958" i="10" s="1"/>
  <c r="AI958" i="10" s="1"/>
  <c r="T959" i="10"/>
  <c r="S960" i="10" l="1"/>
  <c r="R961" i="10" s="1"/>
  <c r="V959" i="10"/>
  <c r="X959" i="10" s="1"/>
  <c r="Z959" i="10" s="1"/>
  <c r="U959" i="10"/>
  <c r="W959" i="10" s="1"/>
  <c r="Y959" i="10" s="1"/>
  <c r="AB959" i="10" l="1"/>
  <c r="AD959" i="10" s="1"/>
  <c r="AA959" i="10"/>
  <c r="AC959" i="10" s="1"/>
  <c r="AE959" i="10" l="1"/>
  <c r="AF959" i="10"/>
  <c r="AG959" i="10" s="1"/>
  <c r="AH959" i="10" l="1"/>
  <c r="AJ959" i="10" s="1"/>
  <c r="AI959" i="10" s="1"/>
  <c r="T960" i="10"/>
  <c r="S961" i="10" l="1"/>
  <c r="R962" i="10" s="1"/>
  <c r="V960" i="10"/>
  <c r="X960" i="10" s="1"/>
  <c r="Z960" i="10" s="1"/>
  <c r="U960" i="10"/>
  <c r="W960" i="10" s="1"/>
  <c r="Y960" i="10" s="1"/>
  <c r="AB960" i="10" l="1"/>
  <c r="AD960" i="10" s="1"/>
  <c r="AA960" i="10"/>
  <c r="AC960" i="10" s="1"/>
  <c r="AF960" i="10" l="1"/>
  <c r="AG960" i="10" s="1"/>
  <c r="AE960" i="10"/>
  <c r="AH960" i="10" l="1"/>
  <c r="AJ960" i="10" s="1"/>
  <c r="AI960" i="10" s="1"/>
  <c r="T961" i="10"/>
  <c r="S962" i="10" l="1"/>
  <c r="R963" i="10" s="1"/>
  <c r="U961" i="10"/>
  <c r="W961" i="10" s="1"/>
  <c r="Y961" i="10" s="1"/>
  <c r="V961" i="10"/>
  <c r="X961" i="10" s="1"/>
  <c r="Z961" i="10" s="1"/>
  <c r="AB961" i="10" l="1"/>
  <c r="AD961" i="10" s="1"/>
  <c r="AA961" i="10"/>
  <c r="AC961" i="10" s="1"/>
  <c r="AE961" i="10" l="1"/>
  <c r="AF961" i="10"/>
  <c r="AG961" i="10" s="1"/>
  <c r="AH961" i="10" l="1"/>
  <c r="AJ961" i="10" s="1"/>
  <c r="AI961" i="10" s="1"/>
  <c r="T962" i="10"/>
  <c r="S963" i="10" l="1"/>
  <c r="R964" i="10" s="1"/>
  <c r="V962" i="10"/>
  <c r="X962" i="10" s="1"/>
  <c r="Z962" i="10" s="1"/>
  <c r="U962" i="10"/>
  <c r="W962" i="10" s="1"/>
  <c r="Y962" i="10" s="1"/>
  <c r="AB962" i="10" l="1"/>
  <c r="AD962" i="10" s="1"/>
  <c r="AA962" i="10"/>
  <c r="AC962" i="10" s="1"/>
  <c r="AF962" i="10" l="1"/>
  <c r="AG962" i="10" s="1"/>
  <c r="AE962" i="10"/>
  <c r="T963" i="10" l="1"/>
  <c r="U963" i="10" s="1"/>
  <c r="W963" i="10" s="1"/>
  <c r="Y963" i="10" s="1"/>
  <c r="AH962" i="10"/>
  <c r="V963" i="10" l="1"/>
  <c r="X963" i="10" s="1"/>
  <c r="Z963" i="10" s="1"/>
  <c r="S964" i="10"/>
  <c r="R965" i="10" s="1"/>
  <c r="AA963" i="10"/>
  <c r="AC963" i="10" s="1"/>
  <c r="AJ962" i="10"/>
  <c r="AI962" i="10" s="1"/>
  <c r="AB963" i="10" l="1"/>
  <c r="AD963" i="10" s="1"/>
  <c r="AE963" i="10" s="1"/>
  <c r="AF963" i="10" l="1"/>
  <c r="AG963" i="10" s="1"/>
  <c r="T964" i="10" s="1"/>
  <c r="AH963" i="10" l="1"/>
  <c r="AJ963" i="10" s="1"/>
  <c r="AI963" i="10" s="1"/>
  <c r="S965" i="10"/>
  <c r="R966" i="10" s="1"/>
  <c r="U964" i="10"/>
  <c r="W964" i="10" s="1"/>
  <c r="Y964" i="10" s="1"/>
  <c r="V964" i="10"/>
  <c r="X964" i="10" s="1"/>
  <c r="Z964" i="10" s="1"/>
  <c r="AB964" i="10" l="1"/>
  <c r="AD964" i="10" s="1"/>
  <c r="AA964" i="10"/>
  <c r="AC964" i="10" s="1"/>
  <c r="AF964" i="10" l="1"/>
  <c r="AG964" i="10" s="1"/>
  <c r="AE964" i="10"/>
  <c r="AH964" i="10" l="1"/>
  <c r="T965" i="10"/>
  <c r="S966" i="10" l="1"/>
  <c r="R967" i="10" s="1"/>
  <c r="AJ964" i="10"/>
  <c r="AI964" i="10" s="1"/>
  <c r="U965" i="10"/>
  <c r="W965" i="10" s="1"/>
  <c r="Y965" i="10" s="1"/>
  <c r="V965" i="10"/>
  <c r="X965" i="10" s="1"/>
  <c r="Z965" i="10" s="1"/>
  <c r="AB965" i="10" l="1"/>
  <c r="AD965" i="10" s="1"/>
  <c r="AA965" i="10"/>
  <c r="AC965" i="10" s="1"/>
  <c r="AF965" i="10" l="1"/>
  <c r="AG965" i="10" s="1"/>
  <c r="AE965" i="10"/>
  <c r="AH965" i="10" l="1"/>
  <c r="AJ965" i="10" s="1"/>
  <c r="AI965" i="10" s="1"/>
  <c r="T966" i="10"/>
  <c r="S967" i="10" l="1"/>
  <c r="R968" i="10" s="1"/>
  <c r="V966" i="10"/>
  <c r="X966" i="10" s="1"/>
  <c r="Z966" i="10" s="1"/>
  <c r="U966" i="10"/>
  <c r="W966" i="10" s="1"/>
  <c r="Y966" i="10" s="1"/>
  <c r="AB966" i="10" l="1"/>
  <c r="AD966" i="10" s="1"/>
  <c r="AA966" i="10"/>
  <c r="AC966" i="10" s="1"/>
  <c r="AE966" i="10" l="1"/>
  <c r="AF966" i="10"/>
  <c r="AG966" i="10" s="1"/>
  <c r="T967" i="10" l="1"/>
  <c r="AH966" i="10"/>
  <c r="V967" i="10" l="1"/>
  <c r="X967" i="10" s="1"/>
  <c r="Z967" i="10" s="1"/>
  <c r="U967" i="10"/>
  <c r="W967" i="10" s="1"/>
  <c r="Y967" i="10" s="1"/>
  <c r="S968" i="10"/>
  <c r="R969" i="10" s="1"/>
  <c r="AJ966" i="10"/>
  <c r="AI966" i="10" s="1"/>
  <c r="AB967" i="10" l="1"/>
  <c r="AD967" i="10" s="1"/>
  <c r="AA967" i="10"/>
  <c r="AC967" i="10" s="1"/>
  <c r="G15" i="11"/>
  <c r="H15" i="11"/>
  <c r="AF967" i="10" l="1"/>
  <c r="AG967" i="10" s="1"/>
  <c r="AH967" i="10" s="1"/>
  <c r="AE967" i="10"/>
  <c r="T968" i="10" l="1"/>
  <c r="U968" i="10" s="1"/>
  <c r="W968" i="10" s="1"/>
  <c r="AJ967" i="10"/>
  <c r="AI967" i="10" s="1"/>
  <c r="V968" i="10" l="1"/>
  <c r="X968" i="10" s="1"/>
  <c r="Z968" i="10" s="1"/>
  <c r="AB968" i="10" s="1"/>
  <c r="S969" i="10"/>
  <c r="R970" i="10" s="1"/>
  <c r="Y968" i="10"/>
  <c r="AA968" i="10" s="1"/>
  <c r="AC968" i="10" l="1"/>
  <c r="AD968" i="10"/>
  <c r="AF968" i="10" l="1"/>
  <c r="AG968" i="10" s="1"/>
  <c r="AE968" i="10"/>
  <c r="AH968" i="10" l="1"/>
  <c r="AJ968" i="10" s="1"/>
  <c r="AI968" i="10" s="1"/>
  <c r="T969" i="10"/>
  <c r="S970" i="10" l="1"/>
  <c r="R971" i="10" s="1"/>
  <c r="U969" i="10"/>
  <c r="W969" i="10" s="1"/>
  <c r="Y969" i="10" s="1"/>
  <c r="V969" i="10"/>
  <c r="X969" i="10" s="1"/>
  <c r="Z969" i="10" s="1"/>
  <c r="AB969" i="10" l="1"/>
  <c r="AD969" i="10" s="1"/>
  <c r="AA969" i="10"/>
  <c r="AC969" i="10" s="1"/>
  <c r="AF969" i="10" l="1"/>
  <c r="AG969" i="10" s="1"/>
  <c r="AE969" i="10"/>
  <c r="T970" i="10" l="1"/>
  <c r="V970" i="10" s="1"/>
  <c r="X970" i="10" s="1"/>
  <c r="Z970" i="10" s="1"/>
  <c r="AH969" i="10"/>
  <c r="U970" i="10" l="1"/>
  <c r="W970" i="10" s="1"/>
  <c r="Y970" i="10" s="1"/>
  <c r="S971" i="10"/>
  <c r="R972" i="10" s="1"/>
  <c r="AB970" i="10"/>
  <c r="AD970" i="10" s="1"/>
  <c r="AJ969" i="10"/>
  <c r="AI969" i="10" s="1"/>
  <c r="AA970" i="10" l="1"/>
  <c r="AC970" i="10" s="1"/>
  <c r="AE970" i="10" s="1"/>
  <c r="AF970" i="10" l="1"/>
  <c r="AG970" i="10" s="1"/>
  <c r="AH970" i="10" s="1"/>
  <c r="AJ970" i="10" s="1"/>
  <c r="AI970" i="10" s="1"/>
  <c r="T971" i="10" l="1"/>
  <c r="U971" i="10" s="1"/>
  <c r="W971" i="10" s="1"/>
  <c r="Y971" i="10" s="1"/>
  <c r="V971" i="10" l="1"/>
  <c r="X971" i="10" s="1"/>
  <c r="Z971" i="10" s="1"/>
  <c r="S972" i="10"/>
  <c r="R973" i="10" s="1"/>
  <c r="AA971" i="10"/>
  <c r="AC971" i="10" s="1"/>
  <c r="AB971" i="10" l="1"/>
  <c r="AD971" i="10" s="1"/>
  <c r="AE971" i="10" s="1"/>
  <c r="AF971" i="10" l="1"/>
  <c r="AG971" i="10" s="1"/>
  <c r="T972" i="10" s="1"/>
  <c r="AH971" i="10" l="1"/>
  <c r="AJ971" i="10" s="1"/>
  <c r="AI971" i="10" s="1"/>
  <c r="S973" i="10"/>
  <c r="R974" i="10" s="1"/>
  <c r="V972" i="10"/>
  <c r="X972" i="10" s="1"/>
  <c r="Z972" i="10" s="1"/>
  <c r="U972" i="10"/>
  <c r="W972" i="10" s="1"/>
  <c r="Y972" i="10" s="1"/>
  <c r="AB972" i="10" l="1"/>
  <c r="AD972" i="10" s="1"/>
  <c r="AA972" i="10"/>
  <c r="AC972" i="10" s="1"/>
  <c r="AF972" i="10" l="1"/>
  <c r="AG972" i="10" s="1"/>
  <c r="AE972" i="10"/>
  <c r="AH972" i="10" l="1"/>
  <c r="AJ972" i="10" s="1"/>
  <c r="AI972" i="10" s="1"/>
  <c r="T973" i="10"/>
  <c r="S974" i="10" l="1"/>
  <c r="R975" i="10" s="1"/>
  <c r="U973" i="10"/>
  <c r="W973" i="10" s="1"/>
  <c r="Y973" i="10" s="1"/>
  <c r="V973" i="10"/>
  <c r="X973" i="10" s="1"/>
  <c r="Z973" i="10" s="1"/>
  <c r="AB973" i="10" l="1"/>
  <c r="AD973" i="10" s="1"/>
  <c r="AA973" i="10"/>
  <c r="AC973" i="10" s="1"/>
  <c r="AF973" i="10" l="1"/>
  <c r="AG973" i="10" s="1"/>
  <c r="AE973" i="10"/>
  <c r="AH973" i="10" l="1"/>
  <c r="AJ973" i="10" s="1"/>
  <c r="AI973" i="10" s="1"/>
  <c r="T974" i="10"/>
  <c r="S975" i="10" l="1"/>
  <c r="R976" i="10" s="1"/>
  <c r="U974" i="10"/>
  <c r="W974" i="10" s="1"/>
  <c r="Y974" i="10" s="1"/>
  <c r="V974" i="10"/>
  <c r="X974" i="10" s="1"/>
  <c r="Z974" i="10" s="1"/>
  <c r="AB974" i="10" l="1"/>
  <c r="AD974" i="10" s="1"/>
  <c r="AA974" i="10"/>
  <c r="AC974" i="10" s="1"/>
  <c r="AF974" i="10" l="1"/>
  <c r="AG974" i="10" s="1"/>
  <c r="AE974" i="10"/>
  <c r="T975" i="10" l="1"/>
  <c r="U975" i="10" s="1"/>
  <c r="W975" i="10" s="1"/>
  <c r="AH974" i="10"/>
  <c r="V975" i="10" l="1"/>
  <c r="X975" i="10" s="1"/>
  <c r="Z975" i="10" s="1"/>
  <c r="AB975" i="10" s="1"/>
  <c r="S976" i="10"/>
  <c r="R977" i="10" s="1"/>
  <c r="AJ974" i="10"/>
  <c r="AI974" i="10" s="1"/>
  <c r="Y975" i="10"/>
  <c r="AA975" i="10" s="1"/>
  <c r="AD975" i="10" l="1"/>
  <c r="AC975" i="10"/>
  <c r="AE975" i="10" l="1"/>
  <c r="AF975" i="10"/>
  <c r="AG975" i="10" s="1"/>
  <c r="T976" i="10" l="1"/>
  <c r="AH975" i="10"/>
  <c r="S977" i="10" l="1"/>
  <c r="R978" i="10" s="1"/>
  <c r="AJ975" i="10"/>
  <c r="AI975" i="10" s="1"/>
  <c r="V976" i="10"/>
  <c r="X976" i="10" s="1"/>
  <c r="Z976" i="10" s="1"/>
  <c r="U976" i="10"/>
  <c r="W976" i="10" s="1"/>
  <c r="Y976" i="10" s="1"/>
  <c r="AB976" i="10" l="1"/>
  <c r="AD976" i="10" s="1"/>
  <c r="AA976" i="10"/>
  <c r="AC976" i="10" s="1"/>
  <c r="AE976" i="10" l="1"/>
  <c r="AF976" i="10"/>
  <c r="AG976" i="10" s="1"/>
  <c r="T977" i="10" l="1"/>
  <c r="AH976" i="10"/>
  <c r="S978" i="10" l="1"/>
  <c r="R979" i="10" s="1"/>
  <c r="AJ976" i="10"/>
  <c r="AI976" i="10" s="1"/>
  <c r="V977" i="10"/>
  <c r="X977" i="10" s="1"/>
  <c r="Z977" i="10" s="1"/>
  <c r="U977" i="10"/>
  <c r="W977" i="10" s="1"/>
  <c r="Y977" i="10" s="1"/>
  <c r="AB977" i="10" l="1"/>
  <c r="AD977" i="10" s="1"/>
  <c r="AA977" i="10"/>
  <c r="AC977" i="10" s="1"/>
  <c r="AE977" i="10" l="1"/>
  <c r="AF977" i="10"/>
  <c r="AG977" i="10" s="1"/>
  <c r="T978" i="10" l="1"/>
  <c r="AH977" i="10"/>
  <c r="S979" i="10" l="1"/>
  <c r="R980" i="10" s="1"/>
  <c r="AJ977" i="10"/>
  <c r="AI977" i="10" s="1"/>
  <c r="V978" i="10"/>
  <c r="X978" i="10" s="1"/>
  <c r="Z978" i="10" s="1"/>
  <c r="U978" i="10"/>
  <c r="W978" i="10" s="1"/>
  <c r="Y978" i="10" s="1"/>
  <c r="AB978" i="10" l="1"/>
  <c r="AD978" i="10" s="1"/>
  <c r="AA978" i="10"/>
  <c r="AC978" i="10" s="1"/>
  <c r="AE978" i="10" l="1"/>
  <c r="AF978" i="10"/>
  <c r="AG978" i="10" s="1"/>
  <c r="T979" i="10" l="1"/>
  <c r="AH978" i="10"/>
  <c r="S980" i="10" l="1"/>
  <c r="R981" i="10" s="1"/>
  <c r="V979" i="10"/>
  <c r="X979" i="10" s="1"/>
  <c r="Z979" i="10" s="1"/>
  <c r="AJ978" i="10"/>
  <c r="AI978" i="10" s="1"/>
  <c r="U979" i="10"/>
  <c r="W979" i="10" s="1"/>
  <c r="Y979" i="10" s="1"/>
  <c r="AB979" i="10" l="1"/>
  <c r="AD979" i="10" s="1"/>
  <c r="AA979" i="10"/>
  <c r="AC979" i="10" s="1"/>
  <c r="AE979" i="10" l="1"/>
  <c r="AF979" i="10"/>
  <c r="AG979" i="10" s="1"/>
  <c r="AH979" i="10" l="1"/>
  <c r="T980" i="10"/>
  <c r="S981" i="10" l="1"/>
  <c r="R982" i="10" s="1"/>
  <c r="AJ979" i="10"/>
  <c r="AI979" i="10" s="1"/>
  <c r="V980" i="10"/>
  <c r="X980" i="10" s="1"/>
  <c r="U980" i="10"/>
  <c r="W980" i="10" s="1"/>
  <c r="Z980" i="10" l="1"/>
  <c r="AB980" i="10" s="1"/>
  <c r="Y980" i="10" l="1"/>
  <c r="AA980" i="10" s="1"/>
  <c r="AD980" i="10"/>
  <c r="AC980" i="10" l="1"/>
  <c r="AF980" i="10" l="1"/>
  <c r="AG980" i="10" s="1"/>
  <c r="AE980" i="10"/>
  <c r="AH980" i="10" l="1"/>
  <c r="T981" i="10"/>
  <c r="S982" i="10" l="1"/>
  <c r="R983" i="10" s="1"/>
  <c r="AJ980" i="10"/>
  <c r="AI980" i="10" s="1"/>
  <c r="U981" i="10"/>
  <c r="W981" i="10" s="1"/>
  <c r="Y981" i="10" s="1"/>
  <c r="V981" i="10"/>
  <c r="X981" i="10" s="1"/>
  <c r="Z981" i="10" s="1"/>
  <c r="AB981" i="10" l="1"/>
  <c r="AD981" i="10" s="1"/>
  <c r="AA981" i="10"/>
  <c r="AC981" i="10" s="1"/>
  <c r="AF981" i="10" l="1"/>
  <c r="AG981" i="10" s="1"/>
  <c r="AE981" i="10"/>
  <c r="T982" i="10" l="1"/>
  <c r="AH981" i="10"/>
  <c r="S983" i="10" l="1"/>
  <c r="R984" i="10" s="1"/>
  <c r="AJ981" i="10"/>
  <c r="AI981" i="10" s="1"/>
  <c r="U982" i="10"/>
  <c r="W982" i="10" s="1"/>
  <c r="Y982" i="10" s="1"/>
  <c r="V982" i="10"/>
  <c r="X982" i="10" s="1"/>
  <c r="Z982" i="10" s="1"/>
  <c r="AB982" i="10" l="1"/>
  <c r="AD982" i="10" s="1"/>
  <c r="AA982" i="10"/>
  <c r="AC982" i="10" s="1"/>
  <c r="AF982" i="10" l="1"/>
  <c r="AG982" i="10" s="1"/>
  <c r="AE982" i="10"/>
  <c r="T983" i="10" l="1"/>
  <c r="U983" i="10" s="1"/>
  <c r="W983" i="10" s="1"/>
  <c r="Y983" i="10" s="1"/>
  <c r="AH982" i="10"/>
  <c r="V983" i="10" l="1"/>
  <c r="X983" i="10" s="1"/>
  <c r="Z983" i="10" s="1"/>
  <c r="S984" i="10"/>
  <c r="R985" i="10" s="1"/>
  <c r="AA983" i="10"/>
  <c r="AC983" i="10" s="1"/>
  <c r="AJ982" i="10"/>
  <c r="AI982" i="10" s="1"/>
  <c r="AB983" i="10" l="1"/>
  <c r="AD983" i="10" s="1"/>
  <c r="AE983" i="10" s="1"/>
  <c r="AF983" i="10" l="1"/>
  <c r="AG983" i="10" s="1"/>
  <c r="AH983" i="10" s="1"/>
  <c r="T984" i="10" l="1"/>
  <c r="S985" i="10" s="1"/>
  <c r="R986" i="10" s="1"/>
  <c r="AJ983" i="10"/>
  <c r="AI983" i="10" s="1"/>
  <c r="V984" i="10" l="1"/>
  <c r="X984" i="10" s="1"/>
  <c r="Z984" i="10" s="1"/>
  <c r="AB984" i="10" s="1"/>
  <c r="U984" i="10"/>
  <c r="W984" i="10" s="1"/>
  <c r="Y984" i="10" s="1"/>
  <c r="AA984" i="10" s="1"/>
  <c r="AD984" i="10" l="1"/>
  <c r="AC984" i="10"/>
  <c r="AF984" i="10" l="1"/>
  <c r="AG984" i="10" s="1"/>
  <c r="AH984" i="10" s="1"/>
  <c r="AE984" i="10"/>
  <c r="T985" i="10" l="1"/>
  <c r="V985" i="10" s="1"/>
  <c r="X985" i="10" s="1"/>
  <c r="Z985" i="10" s="1"/>
  <c r="AJ984" i="10"/>
  <c r="AI984" i="10" s="1"/>
  <c r="U985" i="10" l="1"/>
  <c r="W985" i="10" s="1"/>
  <c r="Y985" i="10" s="1"/>
  <c r="S986" i="10"/>
  <c r="R987" i="10" s="1"/>
  <c r="AB985" i="10"/>
  <c r="AD985" i="10" s="1"/>
  <c r="AA985" i="10" l="1"/>
  <c r="AC985" i="10" s="1"/>
  <c r="AF985" i="10" s="1"/>
  <c r="AG985" i="10" s="1"/>
  <c r="AE985" i="10" l="1"/>
  <c r="T986" i="10"/>
  <c r="AH985" i="10"/>
  <c r="S987" i="10" l="1"/>
  <c r="R988" i="10" s="1"/>
  <c r="AJ985" i="10"/>
  <c r="AI985" i="10" s="1"/>
  <c r="U986" i="10"/>
  <c r="W986" i="10" s="1"/>
  <c r="Y986" i="10" s="1"/>
  <c r="V986" i="10"/>
  <c r="X986" i="10" s="1"/>
  <c r="Z986" i="10" s="1"/>
  <c r="AB986" i="10" l="1"/>
  <c r="AD986" i="10" s="1"/>
  <c r="AA986" i="10"/>
  <c r="AC986" i="10" s="1"/>
  <c r="AE986" i="10" l="1"/>
  <c r="AF986" i="10"/>
  <c r="AG986" i="10" s="1"/>
  <c r="AH986" i="10" l="1"/>
  <c r="T987" i="10"/>
  <c r="S988" i="10" l="1"/>
  <c r="R989" i="10" s="1"/>
  <c r="AJ986" i="10"/>
  <c r="AI986" i="10" s="1"/>
  <c r="V987" i="10"/>
  <c r="X987" i="10" s="1"/>
  <c r="Z987" i="10" s="1"/>
  <c r="U987" i="10"/>
  <c r="W987" i="10" s="1"/>
  <c r="Y987" i="10" s="1"/>
  <c r="AB987" i="10" l="1"/>
  <c r="AD987" i="10" s="1"/>
  <c r="AA987" i="10"/>
  <c r="AC987" i="10" s="1"/>
  <c r="AF987" i="10" l="1"/>
  <c r="AG987" i="10" s="1"/>
  <c r="AE987" i="10"/>
  <c r="AH987" i="10" l="1"/>
  <c r="AJ987" i="10" s="1"/>
  <c r="AI987" i="10" s="1"/>
  <c r="T988" i="10"/>
  <c r="S989" i="10" l="1"/>
  <c r="R990" i="10" s="1"/>
  <c r="U988" i="10"/>
  <c r="W988" i="10" s="1"/>
  <c r="Y988" i="10" s="1"/>
  <c r="V988" i="10"/>
  <c r="X988" i="10" s="1"/>
  <c r="Z988" i="10" s="1"/>
  <c r="AB988" i="10" l="1"/>
  <c r="AD988" i="10" s="1"/>
  <c r="AA988" i="10"/>
  <c r="AC988" i="10" s="1"/>
  <c r="AF988" i="10" l="1"/>
  <c r="AG988" i="10" s="1"/>
  <c r="AE988" i="10"/>
  <c r="AH988" i="10" l="1"/>
  <c r="AJ988" i="10" s="1"/>
  <c r="AI988" i="10" s="1"/>
  <c r="T989" i="10"/>
  <c r="S990" i="10" l="1"/>
  <c r="R991" i="10" s="1"/>
  <c r="U989" i="10"/>
  <c r="W989" i="10" s="1"/>
  <c r="Y989" i="10" s="1"/>
  <c r="V989" i="10"/>
  <c r="X989" i="10" s="1"/>
  <c r="Z989" i="10" s="1"/>
  <c r="AB989" i="10" l="1"/>
  <c r="AD989" i="10" s="1"/>
  <c r="AA989" i="10"/>
  <c r="AC989" i="10" s="1"/>
  <c r="AF989" i="10" l="1"/>
  <c r="AG989" i="10" s="1"/>
  <c r="AE989" i="10"/>
  <c r="AH989" i="10" l="1"/>
  <c r="AJ989" i="10" s="1"/>
  <c r="AI989" i="10" s="1"/>
  <c r="T990" i="10"/>
  <c r="S991" i="10" l="1"/>
  <c r="R992" i="10" s="1"/>
  <c r="V990" i="10"/>
  <c r="X990" i="10" s="1"/>
  <c r="Z990" i="10" s="1"/>
  <c r="U990" i="10"/>
  <c r="W990" i="10" s="1"/>
  <c r="Y990" i="10" s="1"/>
  <c r="AB990" i="10" l="1"/>
  <c r="AD990" i="10" s="1"/>
  <c r="AA990" i="10"/>
  <c r="AC990" i="10" s="1"/>
  <c r="AF990" i="10" l="1"/>
  <c r="AG990" i="10" s="1"/>
  <c r="AE990" i="10"/>
  <c r="AH990" i="10" l="1"/>
  <c r="AJ990" i="10" s="1"/>
  <c r="AI990" i="10" s="1"/>
  <c r="T991" i="10"/>
  <c r="S992" i="10" l="1"/>
  <c r="R993" i="10" s="1"/>
  <c r="V991" i="10"/>
  <c r="X991" i="10" s="1"/>
  <c r="Z991" i="10" s="1"/>
  <c r="U991" i="10"/>
  <c r="W991" i="10" s="1"/>
  <c r="Y991" i="10" s="1"/>
  <c r="AB991" i="10" l="1"/>
  <c r="AD991" i="10" s="1"/>
  <c r="AA991" i="10"/>
  <c r="AC991" i="10" s="1"/>
  <c r="AE991" i="10" l="1"/>
  <c r="AF991" i="10"/>
  <c r="AG991" i="10" s="1"/>
  <c r="AH991" i="10" l="1"/>
  <c r="T992" i="10"/>
  <c r="S993" i="10" l="1"/>
  <c r="R994" i="10" s="1"/>
  <c r="AJ991" i="10"/>
  <c r="AI991" i="10" s="1"/>
  <c r="U992" i="10"/>
  <c r="W992" i="10" s="1"/>
  <c r="V992" i="10"/>
  <c r="X992" i="10" s="1"/>
  <c r="Y992" i="10" l="1"/>
  <c r="AA992" i="10" s="1"/>
  <c r="Z992" i="10"/>
  <c r="AB992" i="10" s="1"/>
  <c r="AC992" i="10" l="1"/>
  <c r="AD992" i="10"/>
  <c r="AE992" i="10" l="1"/>
  <c r="AF992" i="10"/>
  <c r="AG992" i="10" s="1"/>
  <c r="T993" i="10" l="1"/>
  <c r="AH992" i="10"/>
  <c r="S994" i="10" l="1"/>
  <c r="R995" i="10" s="1"/>
  <c r="AJ992" i="10"/>
  <c r="AI992" i="10" s="1"/>
  <c r="U993" i="10"/>
  <c r="W993" i="10" s="1"/>
  <c r="Y993" i="10" s="1"/>
  <c r="V993" i="10"/>
  <c r="X993" i="10" s="1"/>
  <c r="Z993" i="10" s="1"/>
  <c r="AB993" i="10" l="1"/>
  <c r="AD993" i="10" s="1"/>
  <c r="AA993" i="10"/>
  <c r="AC993" i="10" s="1"/>
  <c r="AF993" i="10" l="1"/>
  <c r="AG993" i="10" s="1"/>
  <c r="AE993" i="10"/>
  <c r="T994" i="10" l="1"/>
  <c r="U994" i="10" s="1"/>
  <c r="W994" i="10" s="1"/>
  <c r="AH993" i="10"/>
  <c r="V994" i="10" l="1"/>
  <c r="X994" i="10" s="1"/>
  <c r="Z994" i="10" s="1"/>
  <c r="AB994" i="10" s="1"/>
  <c r="S995" i="10"/>
  <c r="R996" i="10" s="1"/>
  <c r="AJ993" i="10"/>
  <c r="AI993" i="10" s="1"/>
  <c r="Y994" i="10"/>
  <c r="AA994" i="10" s="1"/>
  <c r="AD994" i="10" l="1"/>
  <c r="AC994" i="10"/>
  <c r="AE994" i="10" l="1"/>
  <c r="AF994" i="10"/>
  <c r="AG994" i="10" s="1"/>
  <c r="T995" i="10" l="1"/>
  <c r="AH994" i="10"/>
  <c r="S996" i="10" l="1"/>
  <c r="R997" i="10" s="1"/>
  <c r="U995" i="10"/>
  <c r="W995" i="10" s="1"/>
  <c r="Y995" i="10" s="1"/>
  <c r="AJ994" i="10"/>
  <c r="AI994" i="10" s="1"/>
  <c r="V995" i="10"/>
  <c r="X995" i="10" s="1"/>
  <c r="Z995" i="10" s="1"/>
  <c r="AB995" i="10" l="1"/>
  <c r="AD995" i="10" s="1"/>
  <c r="AA995" i="10"/>
  <c r="AC995" i="10" s="1"/>
  <c r="AE995" i="10" l="1"/>
  <c r="AF995" i="10"/>
  <c r="AG995" i="10" s="1"/>
  <c r="T996" i="10" l="1"/>
  <c r="AH995" i="10"/>
  <c r="S997" i="10" l="1"/>
  <c r="R998" i="10" s="1"/>
  <c r="U996" i="10"/>
  <c r="W996" i="10" s="1"/>
  <c r="Y996" i="10" s="1"/>
  <c r="AJ995" i="10"/>
  <c r="AI995" i="10" s="1"/>
  <c r="V996" i="10"/>
  <c r="X996" i="10" s="1"/>
  <c r="Z996" i="10" s="1"/>
  <c r="AB996" i="10" l="1"/>
  <c r="AD996" i="10" s="1"/>
  <c r="AA996" i="10"/>
  <c r="AC996" i="10" s="1"/>
  <c r="AE996" i="10" l="1"/>
  <c r="AF996" i="10"/>
  <c r="AG996" i="10" s="1"/>
  <c r="T997" i="10" l="1"/>
  <c r="AH996" i="10"/>
  <c r="S998" i="10" l="1"/>
  <c r="R999" i="10" s="1"/>
  <c r="AJ996" i="10"/>
  <c r="AI996" i="10" s="1"/>
  <c r="V997" i="10"/>
  <c r="X997" i="10" s="1"/>
  <c r="Z997" i="10" s="1"/>
  <c r="U997" i="10"/>
  <c r="W997" i="10" s="1"/>
  <c r="Y997" i="10" s="1"/>
  <c r="AB997" i="10" l="1"/>
  <c r="AD997" i="10" s="1"/>
  <c r="AA997" i="10"/>
  <c r="AC997" i="10" s="1"/>
  <c r="AE997" i="10" l="1"/>
  <c r="AF997" i="10"/>
  <c r="AG997" i="10" s="1"/>
  <c r="T998" i="10" l="1"/>
  <c r="AH997" i="10"/>
  <c r="S999" i="10" l="1"/>
  <c r="R1000" i="10" s="1"/>
  <c r="U998" i="10"/>
  <c r="W998" i="10" s="1"/>
  <c r="Y998" i="10" s="1"/>
  <c r="AJ997" i="10"/>
  <c r="AI997" i="10" s="1"/>
  <c r="V998" i="10"/>
  <c r="X998" i="10" s="1"/>
  <c r="Z998" i="10" s="1"/>
  <c r="AB998" i="10" l="1"/>
  <c r="AD998" i="10" s="1"/>
  <c r="AA998" i="10"/>
  <c r="AC998" i="10" s="1"/>
  <c r="AE998" i="10" l="1"/>
  <c r="AF998" i="10"/>
  <c r="AG998" i="10" s="1"/>
  <c r="T999" i="10" l="1"/>
  <c r="AH998" i="10"/>
  <c r="S1000" i="10" l="1"/>
  <c r="R1001" i="10" s="1"/>
  <c r="V999" i="10"/>
  <c r="X999" i="10" s="1"/>
  <c r="Z999" i="10" s="1"/>
  <c r="AJ998" i="10"/>
  <c r="AI998" i="10" s="1"/>
  <c r="U999" i="10"/>
  <c r="W999" i="10" s="1"/>
  <c r="Y999" i="10" s="1"/>
  <c r="AB999" i="10" l="1"/>
  <c r="AD999" i="10" s="1"/>
  <c r="AA999" i="10"/>
  <c r="AC999" i="10" s="1"/>
  <c r="AE999" i="10" l="1"/>
  <c r="AF999" i="10"/>
  <c r="AG999" i="10" s="1"/>
  <c r="AH999" i="10" l="1"/>
  <c r="T1000" i="10"/>
  <c r="S1001" i="10" l="1"/>
  <c r="R1002" i="10" s="1"/>
  <c r="AJ999" i="10"/>
  <c r="AI999" i="10" s="1"/>
  <c r="U1000" i="10"/>
  <c r="W1000" i="10" s="1"/>
  <c r="V1000" i="10"/>
  <c r="X1000" i="10" s="1"/>
  <c r="Y1000" i="10" l="1"/>
  <c r="AA1000" i="10" s="1"/>
  <c r="Z1000" i="10"/>
  <c r="AB1000" i="10" s="1"/>
  <c r="AC1000" i="10" l="1"/>
  <c r="AD1000" i="10"/>
  <c r="AF1000" i="10" l="1"/>
  <c r="AG1000" i="10" s="1"/>
  <c r="AE1000" i="10"/>
  <c r="AH1000" i="10" l="1"/>
  <c r="AJ1000" i="10" s="1"/>
  <c r="AI1000" i="10" s="1"/>
  <c r="T1001" i="10"/>
  <c r="S1002" i="10" l="1"/>
  <c r="R1003" i="10" s="1"/>
  <c r="U1001" i="10"/>
  <c r="W1001" i="10" s="1"/>
  <c r="Y1001" i="10" s="1"/>
  <c r="V1001" i="10"/>
  <c r="X1001" i="10" s="1"/>
  <c r="Z1001" i="10" s="1"/>
  <c r="AB1001" i="10" l="1"/>
  <c r="AD1001" i="10" s="1"/>
  <c r="AA1001" i="10"/>
  <c r="AC1001" i="10" s="1"/>
  <c r="AF1001" i="10" l="1"/>
  <c r="AG1001" i="10" s="1"/>
  <c r="AE1001" i="10"/>
  <c r="AH1001" i="10" l="1"/>
  <c r="AJ1001" i="10" s="1"/>
  <c r="AI1001" i="10" s="1"/>
  <c r="T1002" i="10"/>
  <c r="S1003" i="10" l="1"/>
  <c r="R1004" i="10" s="1"/>
  <c r="V1002" i="10"/>
  <c r="X1002" i="10" s="1"/>
  <c r="Z1002" i="10" s="1"/>
  <c r="U1002" i="10"/>
  <c r="W1002" i="10" s="1"/>
  <c r="Y1002" i="10" s="1"/>
  <c r="AB1002" i="10" l="1"/>
  <c r="AD1002" i="10" s="1"/>
  <c r="AA1002" i="10"/>
  <c r="AC1002" i="10" s="1"/>
  <c r="AF1002" i="10" l="1"/>
  <c r="AG1002" i="10" s="1"/>
  <c r="AE1002" i="10"/>
  <c r="AH1002" i="10" l="1"/>
  <c r="AJ1002" i="10" s="1"/>
  <c r="AI1002" i="10" s="1"/>
  <c r="T1003" i="10"/>
  <c r="S1004" i="10" l="1"/>
  <c r="R1005" i="10" s="1"/>
  <c r="U1003" i="10"/>
  <c r="W1003" i="10" s="1"/>
  <c r="Y1003" i="10" s="1"/>
  <c r="V1003" i="10"/>
  <c r="X1003" i="10" s="1"/>
  <c r="Z1003" i="10" s="1"/>
  <c r="AB1003" i="10" l="1"/>
  <c r="AD1003" i="10" s="1"/>
  <c r="AA1003" i="10"/>
  <c r="AC1003" i="10" s="1"/>
  <c r="AF1003" i="10" l="1"/>
  <c r="AG1003" i="10" s="1"/>
  <c r="AE1003" i="10"/>
  <c r="AH1003" i="10" l="1"/>
  <c r="AJ1003" i="10" s="1"/>
  <c r="AI1003" i="10" s="1"/>
  <c r="T1004" i="10"/>
  <c r="S1005" i="10" l="1"/>
  <c r="R1006" i="10" s="1"/>
  <c r="V1004" i="10"/>
  <c r="X1004" i="10" s="1"/>
  <c r="Z1004" i="10" s="1"/>
  <c r="U1004" i="10"/>
  <c r="W1004" i="10" s="1"/>
  <c r="Y1004" i="10" s="1"/>
  <c r="AB1004" i="10" l="1"/>
  <c r="AD1004" i="10" s="1"/>
  <c r="AA1004" i="10"/>
  <c r="AC1004" i="10" s="1"/>
  <c r="AF1004" i="10" l="1"/>
  <c r="AG1004" i="10" s="1"/>
  <c r="AE1004" i="10"/>
  <c r="AH1004" i="10" l="1"/>
  <c r="AJ1004" i="10" s="1"/>
  <c r="AI1004" i="10" s="1"/>
  <c r="T1005" i="10"/>
  <c r="S1006" i="10" l="1"/>
  <c r="R1007" i="10" s="1"/>
  <c r="U1005" i="10"/>
  <c r="W1005" i="10" s="1"/>
  <c r="Y1005" i="10" s="1"/>
  <c r="V1005" i="10"/>
  <c r="X1005" i="10" s="1"/>
  <c r="Z1005" i="10" s="1"/>
  <c r="AB1005" i="10" l="1"/>
  <c r="AD1005" i="10" s="1"/>
  <c r="AA1005" i="10"/>
  <c r="AC1005" i="10" s="1"/>
  <c r="AE1005" i="10" l="1"/>
  <c r="AF1005" i="10"/>
  <c r="AG1005" i="10" s="1"/>
  <c r="AH1005" i="10" l="1"/>
  <c r="T1006" i="10"/>
  <c r="S1007" i="10" l="1"/>
  <c r="R1008" i="10" s="1"/>
  <c r="AJ1005" i="10"/>
  <c r="AI1005" i="10" s="1"/>
  <c r="V1006" i="10"/>
  <c r="X1006" i="10" s="1"/>
  <c r="U1006" i="10"/>
  <c r="W1006" i="10" s="1"/>
  <c r="Z1006" i="10" l="1"/>
  <c r="AB1006" i="10" s="1"/>
  <c r="Y1006" i="10"/>
  <c r="AA1006" i="10" s="1"/>
  <c r="AD1006" i="10" l="1"/>
  <c r="AC1006" i="10"/>
  <c r="AE1006" i="10" l="1"/>
  <c r="AF1006" i="10"/>
  <c r="AG1006" i="10" s="1"/>
  <c r="T1007" i="10" l="1"/>
  <c r="AH1006" i="10"/>
  <c r="S1008" i="10" l="1"/>
  <c r="R1009" i="10" s="1"/>
  <c r="AJ1006" i="10"/>
  <c r="AI1006" i="10" s="1"/>
  <c r="U1007" i="10"/>
  <c r="W1007" i="10" s="1"/>
  <c r="Y1007" i="10" s="1"/>
  <c r="V1007" i="10"/>
  <c r="X1007" i="10" s="1"/>
  <c r="Z1007" i="10" s="1"/>
  <c r="AB1007" i="10" l="1"/>
  <c r="AD1007" i="10" s="1"/>
  <c r="AA1007" i="10"/>
  <c r="AC1007" i="10" s="1"/>
  <c r="AE1007" i="10" l="1"/>
  <c r="AF1007" i="10"/>
  <c r="AG1007" i="10" s="1"/>
  <c r="AH1007" i="10" l="1"/>
  <c r="T1008" i="10"/>
  <c r="S1009" i="10" l="1"/>
  <c r="R1010" i="10" s="1"/>
  <c r="AJ1007" i="10"/>
  <c r="AI1007" i="10" s="1"/>
  <c r="V1008" i="10"/>
  <c r="X1008" i="10" s="1"/>
  <c r="U1008" i="10"/>
  <c r="W1008" i="10" s="1"/>
  <c r="Y1008" i="10" l="1"/>
  <c r="AA1008" i="10" s="1"/>
  <c r="Z1008" i="10"/>
  <c r="AB1008" i="10" s="1"/>
  <c r="AC1008" i="10" l="1"/>
  <c r="AD1008" i="10"/>
  <c r="AF1008" i="10" l="1"/>
  <c r="AG1008" i="10" s="1"/>
  <c r="AE1008" i="10"/>
  <c r="AH1008" i="10" l="1"/>
  <c r="AJ1008" i="10" s="1"/>
  <c r="AI1008" i="10" s="1"/>
  <c r="T1009" i="10"/>
  <c r="S1010" i="10" l="1"/>
  <c r="R1011" i="10" s="1"/>
  <c r="U1009" i="10"/>
  <c r="W1009" i="10" s="1"/>
  <c r="V1009" i="10"/>
  <c r="X1009" i="10" s="1"/>
  <c r="Z1009" i="10" s="1"/>
  <c r="AB1009" i="10" l="1"/>
  <c r="AD1009" i="10" s="1"/>
  <c r="Y1009" i="10"/>
  <c r="AA1009" i="10" s="1"/>
  <c r="AC1009" i="10" l="1"/>
  <c r="AF1009" i="10" s="1"/>
  <c r="AG1009" i="10" s="1"/>
  <c r="AE1009" i="10" l="1"/>
  <c r="AH1009" i="10" s="1"/>
  <c r="AJ1009" i="10" s="1"/>
  <c r="AI1009" i="10" s="1"/>
  <c r="T1010" i="10" l="1"/>
  <c r="S1011" i="10" l="1"/>
  <c r="R1012" i="10" s="1"/>
  <c r="V1010" i="10"/>
  <c r="X1010" i="10" s="1"/>
  <c r="Z1010" i="10" s="1"/>
  <c r="U1010" i="10"/>
  <c r="W1010" i="10" s="1"/>
  <c r="Y1010" i="10" s="1"/>
  <c r="AB1010" i="10" l="1"/>
  <c r="AD1010" i="10" s="1"/>
  <c r="AA1010" i="10"/>
  <c r="AC1010" i="10" s="1"/>
  <c r="AF1010" i="10" l="1"/>
  <c r="AG1010" i="10" s="1"/>
  <c r="AE1010" i="10"/>
  <c r="AH1010" i="10" l="1"/>
  <c r="AJ1010" i="10" s="1"/>
  <c r="T1011" i="10"/>
  <c r="AI1010" i="10" l="1"/>
  <c r="S1012" i="10"/>
  <c r="R1013" i="10" s="1"/>
  <c r="V1011" i="10"/>
  <c r="X1011" i="10" s="1"/>
  <c r="Z1011" i="10" s="1"/>
  <c r="U1011" i="10"/>
  <c r="W1011" i="10" s="1"/>
  <c r="Y1011" i="10" s="1"/>
  <c r="AB1011" i="10" l="1"/>
  <c r="AD1011" i="10" s="1"/>
  <c r="AA1011" i="10"/>
  <c r="AC1011" i="10" s="1"/>
  <c r="AE1011" i="10" l="1"/>
  <c r="AF1011" i="10"/>
  <c r="AG1011" i="10" s="1"/>
  <c r="T1012" i="10" l="1"/>
  <c r="V1012" i="10" s="1"/>
  <c r="X1012" i="10" s="1"/>
  <c r="Z1012" i="10" s="1"/>
  <c r="AH1011" i="10"/>
  <c r="AJ1011" i="10" s="1"/>
  <c r="AI1011" i="10" s="1"/>
  <c r="U1012" i="10" l="1"/>
  <c r="W1012" i="10" s="1"/>
  <c r="Y1012" i="10" s="1"/>
  <c r="S1013" i="10"/>
  <c r="R1014" i="10" s="1"/>
  <c r="AB1012" i="10"/>
  <c r="AD1012" i="10" s="1"/>
  <c r="AA1012" i="10" l="1"/>
  <c r="AC1012" i="10" s="1"/>
  <c r="AF1012" i="10" s="1"/>
  <c r="AG1012" i="10" s="1"/>
  <c r="AE1012" i="10" l="1"/>
  <c r="AH1012" i="10"/>
  <c r="T1013" i="10"/>
  <c r="S1014" i="10" l="1"/>
  <c r="R1015" i="10" s="1"/>
  <c r="AJ1012" i="10"/>
  <c r="AI1012" i="10" s="1"/>
  <c r="U1013" i="10"/>
  <c r="W1013" i="10" s="1"/>
  <c r="V1013" i="10"/>
  <c r="X1013" i="10" s="1"/>
  <c r="Z1013" i="10" l="1"/>
  <c r="AB1013" i="10" s="1"/>
  <c r="Y1013" i="10"/>
  <c r="AA1013" i="10" s="1"/>
  <c r="AC1013" i="10" l="1"/>
  <c r="AD1013" i="10"/>
  <c r="AE1013" i="10" l="1"/>
  <c r="AF1013" i="10"/>
  <c r="AG1013" i="10" s="1"/>
  <c r="AH1013" i="10" l="1"/>
  <c r="T1014" i="10"/>
  <c r="S1015" i="10" l="1"/>
  <c r="R1016" i="10" s="1"/>
  <c r="AJ1013" i="10"/>
  <c r="AI1013" i="10" s="1"/>
  <c r="V1014" i="10"/>
  <c r="X1014" i="10" s="1"/>
  <c r="U1014" i="10"/>
  <c r="W1014" i="10" s="1"/>
  <c r="Z1014" i="10" l="1"/>
  <c r="AB1014" i="10" s="1"/>
  <c r="AD1014" i="10" l="1"/>
  <c r="Y1014" i="10"/>
  <c r="AA1014" i="10" s="1"/>
  <c r="AC1014" i="10" l="1"/>
  <c r="AF1014" i="10" l="1"/>
  <c r="AG1014" i="10" s="1"/>
  <c r="AE1014" i="10"/>
  <c r="T1015" i="10" l="1"/>
  <c r="AH1014" i="10"/>
  <c r="S1016" i="10" l="1"/>
  <c r="R1017" i="10" s="1"/>
  <c r="AJ1014" i="10"/>
  <c r="AI1014" i="10" s="1"/>
  <c r="V1015" i="10"/>
  <c r="X1015" i="10" s="1"/>
  <c r="Z1015" i="10" s="1"/>
  <c r="U1015" i="10"/>
  <c r="W1015" i="10" s="1"/>
  <c r="Y1015" i="10" s="1"/>
  <c r="AB1015" i="10" l="1"/>
  <c r="AD1015" i="10" s="1"/>
  <c r="AA1015" i="10"/>
  <c r="AC1015" i="10" s="1"/>
  <c r="AF1015" i="10" l="1"/>
  <c r="AG1015" i="10" s="1"/>
  <c r="AE1015" i="10"/>
  <c r="AH1015" i="10" l="1"/>
  <c r="AJ1015" i="10" s="1"/>
  <c r="AI1015" i="10" s="1"/>
  <c r="T1016" i="10"/>
  <c r="S1017" i="10" l="1"/>
  <c r="R1018" i="10" s="1"/>
  <c r="U1016" i="10"/>
  <c r="W1016" i="10" s="1"/>
  <c r="Y1016" i="10" s="1"/>
  <c r="V1016" i="10"/>
  <c r="X1016" i="10" s="1"/>
  <c r="Z1016" i="10" s="1"/>
  <c r="AB1016" i="10" l="1"/>
  <c r="AD1016" i="10" s="1"/>
  <c r="AA1016" i="10"/>
  <c r="AC1016" i="10" s="1"/>
  <c r="AF1016" i="10" l="1"/>
  <c r="AG1016" i="10" s="1"/>
  <c r="AE1016" i="10"/>
  <c r="AH1016" i="10" l="1"/>
  <c r="AJ1016" i="10" s="1"/>
  <c r="AI1016" i="10" s="1"/>
  <c r="T1017" i="10"/>
  <c r="S1018" i="10" l="1"/>
  <c r="R1019" i="10" s="1"/>
  <c r="U1017" i="10"/>
  <c r="W1017" i="10" s="1"/>
  <c r="Y1017" i="10" s="1"/>
  <c r="V1017" i="10"/>
  <c r="X1017" i="10" s="1"/>
  <c r="Z1017" i="10" s="1"/>
  <c r="AB1017" i="10" l="1"/>
  <c r="AD1017" i="10" s="1"/>
  <c r="AA1017" i="10"/>
  <c r="AC1017" i="10" s="1"/>
  <c r="AF1017" i="10" l="1"/>
  <c r="AG1017" i="10" s="1"/>
  <c r="AE1017" i="10"/>
  <c r="AH1017" i="10" l="1"/>
  <c r="AJ1017" i="10" s="1"/>
  <c r="AI1017" i="10" s="1"/>
  <c r="T1018" i="10"/>
  <c r="S1019" i="10" l="1"/>
  <c r="R1020" i="10" s="1"/>
  <c r="U1018" i="10"/>
  <c r="W1018" i="10" s="1"/>
  <c r="Y1018" i="10" s="1"/>
  <c r="V1018" i="10"/>
  <c r="X1018" i="10" s="1"/>
  <c r="Z1018" i="10" s="1"/>
  <c r="AB1018" i="10" l="1"/>
  <c r="AD1018" i="10" s="1"/>
  <c r="AA1018" i="10"/>
  <c r="AC1018" i="10" s="1"/>
  <c r="AF1018" i="10" l="1"/>
  <c r="AG1018" i="10" s="1"/>
  <c r="AE1018" i="10"/>
  <c r="AH1018" i="10" l="1"/>
  <c r="AJ1018" i="10" s="1"/>
  <c r="AI1018" i="10" s="1"/>
  <c r="T1019" i="10"/>
  <c r="S1020" i="10" l="1"/>
  <c r="R1021" i="10" s="1"/>
  <c r="V1019" i="10"/>
  <c r="X1019" i="10" s="1"/>
  <c r="Z1019" i="10" s="1"/>
  <c r="U1019" i="10"/>
  <c r="W1019" i="10" s="1"/>
  <c r="Y1019" i="10" s="1"/>
  <c r="AB1019" i="10" l="1"/>
  <c r="AD1019" i="10" s="1"/>
  <c r="AA1019" i="10"/>
  <c r="AC1019" i="10" s="1"/>
  <c r="AE1019" i="10" l="1"/>
  <c r="AF1019" i="10"/>
  <c r="AG1019" i="10" s="1"/>
  <c r="AH1019" i="10" l="1"/>
  <c r="AJ1019" i="10" s="1"/>
  <c r="AI1019" i="10" s="1"/>
  <c r="T1020" i="10"/>
  <c r="S1021" i="10" l="1"/>
  <c r="R1022" i="10" s="1"/>
  <c r="V1020" i="10"/>
  <c r="X1020" i="10" s="1"/>
  <c r="Z1020" i="10" s="1"/>
  <c r="U1020" i="10"/>
  <c r="W1020" i="10" s="1"/>
  <c r="Y1020" i="10" s="1"/>
  <c r="AB1020" i="10" l="1"/>
  <c r="AD1020" i="10" s="1"/>
  <c r="AA1020" i="10"/>
  <c r="AC1020" i="10" s="1"/>
  <c r="AF1020" i="10" l="1"/>
  <c r="AG1020" i="10" s="1"/>
  <c r="AE1020" i="10"/>
  <c r="AH1020" i="10" l="1"/>
  <c r="AJ1020" i="10" s="1"/>
  <c r="AI1020" i="10" s="1"/>
  <c r="T1021" i="10"/>
  <c r="S1022" i="10" l="1"/>
  <c r="R1023" i="10" s="1"/>
  <c r="U1021" i="10"/>
  <c r="W1021" i="10" s="1"/>
  <c r="Y1021" i="10" s="1"/>
  <c r="V1021" i="10"/>
  <c r="X1021" i="10" s="1"/>
  <c r="Z1021" i="10" s="1"/>
  <c r="AB1021" i="10" l="1"/>
  <c r="AD1021" i="10" s="1"/>
  <c r="AA1021" i="10"/>
  <c r="AC1021" i="10" s="1"/>
  <c r="AF1021" i="10" l="1"/>
  <c r="AG1021" i="10" s="1"/>
  <c r="AE1021" i="10"/>
  <c r="AH1021" i="10" l="1"/>
  <c r="AJ1021" i="10" s="1"/>
  <c r="AI1021" i="10" s="1"/>
  <c r="T1022" i="10"/>
  <c r="S1023" i="10" l="1"/>
  <c r="R1024" i="10" s="1"/>
  <c r="U1022" i="10"/>
  <c r="W1022" i="10" s="1"/>
  <c r="Y1022" i="10" s="1"/>
  <c r="V1022" i="10"/>
  <c r="X1022" i="10" s="1"/>
  <c r="Z1022" i="10" s="1"/>
  <c r="AB1022" i="10" l="1"/>
  <c r="AD1022" i="10" s="1"/>
  <c r="AA1022" i="10"/>
  <c r="AC1022" i="10" s="1"/>
  <c r="AE1022" i="10" l="1"/>
  <c r="AF1022" i="10"/>
  <c r="AG1022" i="10" s="1"/>
  <c r="T1023" i="10" l="1"/>
  <c r="U1023" i="10" s="1"/>
  <c r="W1023" i="10" s="1"/>
  <c r="Y1023" i="10" s="1"/>
  <c r="AH1022" i="10"/>
  <c r="V1023" i="10" l="1"/>
  <c r="X1023" i="10" s="1"/>
  <c r="Z1023" i="10" s="1"/>
  <c r="S1024" i="10"/>
  <c r="R1025" i="10" s="1"/>
  <c r="AA1023" i="10"/>
  <c r="AC1023" i="10" s="1"/>
  <c r="AJ1022" i="10"/>
  <c r="AI1022" i="10" s="1"/>
  <c r="AB1023" i="10" l="1"/>
  <c r="AD1023" i="10" s="1"/>
  <c r="AF1023" i="10" s="1"/>
  <c r="AG1023" i="10" s="1"/>
  <c r="AE1023" i="10" l="1"/>
  <c r="T1024" i="10"/>
  <c r="AH1023" i="10"/>
  <c r="S1025" i="10" l="1"/>
  <c r="R1026" i="10" s="1"/>
  <c r="AJ1023" i="10"/>
  <c r="AI1023" i="10" s="1"/>
  <c r="V1024" i="10"/>
  <c r="X1024" i="10" s="1"/>
  <c r="Z1024" i="10" s="1"/>
  <c r="U1024" i="10"/>
  <c r="W1024" i="10" s="1"/>
  <c r="Y1024" i="10" s="1"/>
  <c r="AB1024" i="10" l="1"/>
  <c r="AD1024" i="10" s="1"/>
  <c r="AA1024" i="10"/>
  <c r="AC1024" i="10" s="1"/>
  <c r="AF1024" i="10" l="1"/>
  <c r="AG1024" i="10" s="1"/>
  <c r="AE1024" i="10"/>
  <c r="AH1024" i="10" l="1"/>
  <c r="T1025" i="10"/>
  <c r="S1026" i="10" l="1"/>
  <c r="R1027" i="10" s="1"/>
  <c r="AJ1024" i="10"/>
  <c r="AI1024" i="10" s="1"/>
  <c r="U1025" i="10"/>
  <c r="W1025" i="10" s="1"/>
  <c r="Y1025" i="10" s="1"/>
  <c r="V1025" i="10"/>
  <c r="X1025" i="10" s="1"/>
  <c r="Z1025" i="10" s="1"/>
  <c r="AB1025" i="10" l="1"/>
  <c r="AD1025" i="10" s="1"/>
  <c r="AA1025" i="10"/>
  <c r="AC1025" i="10" s="1"/>
  <c r="AF1025" i="10" l="1"/>
  <c r="AG1025" i="10" s="1"/>
  <c r="AE1025" i="10"/>
  <c r="T1026" i="10" l="1"/>
  <c r="U1026" i="10" s="1"/>
  <c r="W1026" i="10" s="1"/>
  <c r="AH1025" i="10"/>
  <c r="V1026" i="10" l="1"/>
  <c r="X1026" i="10" s="1"/>
  <c r="Z1026" i="10" s="1"/>
  <c r="AB1026" i="10" s="1"/>
  <c r="S1027" i="10"/>
  <c r="R1028" i="10" s="1"/>
  <c r="AJ1025" i="10"/>
  <c r="AI1025" i="10" s="1"/>
  <c r="Y1026" i="10"/>
  <c r="AA1026" i="10" s="1"/>
  <c r="AC1026" i="10" l="1"/>
  <c r="AD1026" i="10"/>
  <c r="AF1026" i="10" l="1"/>
  <c r="AG1026" i="10" s="1"/>
  <c r="AE1026" i="10"/>
  <c r="AH1026" i="10" l="1"/>
  <c r="AJ1026" i="10" s="1"/>
  <c r="AI1026" i="10" s="1"/>
  <c r="T1027" i="10"/>
  <c r="S1028" i="10" l="1"/>
  <c r="R1029" i="10" s="1"/>
  <c r="U1027" i="10"/>
  <c r="W1027" i="10" s="1"/>
  <c r="Y1027" i="10" s="1"/>
  <c r="V1027" i="10"/>
  <c r="X1027" i="10" s="1"/>
  <c r="Z1027" i="10" s="1"/>
  <c r="AB1027" i="10" l="1"/>
  <c r="AD1027" i="10" s="1"/>
  <c r="AA1027" i="10"/>
  <c r="AC1027" i="10" s="1"/>
  <c r="AF1027" i="10" l="1"/>
  <c r="AG1027" i="10" s="1"/>
  <c r="AE1027" i="10"/>
  <c r="AH1027" i="10" l="1"/>
  <c r="AJ1027" i="10" s="1"/>
  <c r="AI1027" i="10" s="1"/>
  <c r="T1028" i="10"/>
  <c r="S1029" i="10" l="1"/>
  <c r="R1030" i="10" s="1"/>
  <c r="U1028" i="10"/>
  <c r="W1028" i="10" s="1"/>
  <c r="Y1028" i="10" s="1"/>
  <c r="V1028" i="10"/>
  <c r="X1028" i="10" s="1"/>
  <c r="Z1028" i="10" s="1"/>
  <c r="AB1028" i="10" l="1"/>
  <c r="AD1028" i="10" s="1"/>
  <c r="AA1028" i="10"/>
  <c r="AC1028" i="10" s="1"/>
  <c r="AF1028" i="10" l="1"/>
  <c r="AG1028" i="10" s="1"/>
  <c r="AE1028" i="10"/>
  <c r="AH1028" i="10" l="1"/>
  <c r="AJ1028" i="10" s="1"/>
  <c r="AI1028" i="10" s="1"/>
  <c r="T1029" i="10"/>
  <c r="S1030" i="10" l="1"/>
  <c r="R1031" i="10" s="1"/>
  <c r="V1029" i="10"/>
  <c r="X1029" i="10" s="1"/>
  <c r="Z1029" i="10" s="1"/>
  <c r="U1029" i="10"/>
  <c r="W1029" i="10" s="1"/>
  <c r="Y1029" i="10" s="1"/>
  <c r="AB1029" i="10" l="1"/>
  <c r="AD1029" i="10" s="1"/>
  <c r="AA1029" i="10"/>
  <c r="AC1029" i="10" s="1"/>
  <c r="AF1029" i="10" l="1"/>
  <c r="AG1029" i="10" s="1"/>
  <c r="AE1029" i="10"/>
  <c r="T1030" i="10" l="1"/>
  <c r="V1030" i="10" s="1"/>
  <c r="X1030" i="10" s="1"/>
  <c r="Z1030" i="10" s="1"/>
  <c r="AH1029" i="10"/>
  <c r="U1030" i="10" l="1"/>
  <c r="W1030" i="10" s="1"/>
  <c r="Y1030" i="10" s="1"/>
  <c r="S1031" i="10"/>
  <c r="R1032" i="10" s="1"/>
  <c r="AB1030" i="10"/>
  <c r="AD1030" i="10" s="1"/>
  <c r="AJ1029" i="10"/>
  <c r="AI1029" i="10" s="1"/>
  <c r="AA1030" i="10" l="1"/>
  <c r="AC1030" i="10" s="1"/>
  <c r="AE1030" i="10" s="1"/>
  <c r="AF1030" i="10" l="1"/>
  <c r="AG1030" i="10" s="1"/>
  <c r="AH1030" i="10" s="1"/>
  <c r="T1031" i="10" l="1"/>
  <c r="AJ1030" i="10"/>
  <c r="AI1030" i="10" s="1"/>
  <c r="S1032" i="10" l="1"/>
  <c r="R1033" i="10" s="1"/>
  <c r="V1031" i="10"/>
  <c r="X1031" i="10" s="1"/>
  <c r="Z1031" i="10" s="1"/>
  <c r="AB1031" i="10" s="1"/>
  <c r="U1031" i="10"/>
  <c r="W1031" i="10" s="1"/>
  <c r="Y1031" i="10" s="1"/>
  <c r="AA1031" i="10" s="1"/>
  <c r="AC1031" i="10" l="1"/>
  <c r="AD1031" i="10"/>
  <c r="AF1031" i="10" l="1"/>
  <c r="AG1031" i="10" s="1"/>
  <c r="AH1031" i="10" s="1"/>
  <c r="AE1031" i="10"/>
  <c r="T1032" i="10" l="1"/>
  <c r="U1032" i="10" s="1"/>
  <c r="W1032" i="10" s="1"/>
  <c r="AJ1031" i="10"/>
  <c r="AI1031" i="10" s="1"/>
  <c r="S1033" i="10" l="1"/>
  <c r="R1034" i="10" s="1"/>
  <c r="V1032" i="10"/>
  <c r="X1032" i="10" s="1"/>
  <c r="Z1032" i="10" s="1"/>
  <c r="Y1032" i="10"/>
  <c r="AA1032" i="10" s="1"/>
  <c r="AB1032" i="10" l="1"/>
  <c r="AD1032" i="10" s="1"/>
  <c r="AC1032" i="10"/>
  <c r="AF1032" i="10" l="1"/>
  <c r="AG1032" i="10" s="1"/>
  <c r="AE1032" i="10"/>
  <c r="T1033" i="10" l="1"/>
  <c r="U1033" i="10" s="1"/>
  <c r="W1033" i="10" s="1"/>
  <c r="AH1032" i="10"/>
  <c r="AJ1032" i="10" s="1"/>
  <c r="AI1032" i="10" s="1"/>
  <c r="S1034" i="10" l="1"/>
  <c r="R1035" i="10" s="1"/>
  <c r="V1033" i="10"/>
  <c r="X1033" i="10" s="1"/>
  <c r="Z1033" i="10" s="1"/>
  <c r="AB1033" i="10" s="1"/>
  <c r="Y1033" i="10"/>
  <c r="AA1033" i="10" s="1"/>
  <c r="AC1033" i="10" l="1"/>
  <c r="AD1033" i="10"/>
  <c r="AE1033" i="10" l="1"/>
  <c r="AF1033" i="10"/>
  <c r="AG1033" i="10" s="1"/>
  <c r="T1034" i="10" l="1"/>
  <c r="AH1033" i="10"/>
  <c r="S1035" i="10" l="1"/>
  <c r="R1036" i="10" s="1"/>
  <c r="AJ1033" i="10"/>
  <c r="AI1033" i="10" s="1"/>
  <c r="V1034" i="10"/>
  <c r="X1034" i="10" s="1"/>
  <c r="Z1034" i="10" s="1"/>
  <c r="U1034" i="10"/>
  <c r="W1034" i="10" s="1"/>
  <c r="Y1034" i="10" s="1"/>
  <c r="AB1034" i="10" l="1"/>
  <c r="AD1034" i="10" s="1"/>
  <c r="AA1034" i="10"/>
  <c r="AC1034" i="10" s="1"/>
  <c r="AF1034" i="10" l="1"/>
  <c r="AG1034" i="10" s="1"/>
  <c r="AE1034" i="10"/>
  <c r="T1035" i="10" l="1"/>
  <c r="V1035" i="10" s="1"/>
  <c r="X1035" i="10" s="1"/>
  <c r="AH1034" i="10"/>
  <c r="U1035" i="10" l="1"/>
  <c r="W1035" i="10" s="1"/>
  <c r="Y1035" i="10" s="1"/>
  <c r="AA1035" i="10" s="1"/>
  <c r="S1036" i="10"/>
  <c r="R1037" i="10" s="1"/>
  <c r="AJ1034" i="10"/>
  <c r="AI1034" i="10" s="1"/>
  <c r="Z1035" i="10"/>
  <c r="AB1035" i="10" s="1"/>
  <c r="AC1035" i="10" l="1"/>
  <c r="AD1035" i="10"/>
  <c r="AE1035" i="10" l="1"/>
  <c r="AF1035" i="10"/>
  <c r="AG1035" i="10" s="1"/>
  <c r="T1036" i="10" l="1"/>
  <c r="AH1035" i="10"/>
  <c r="S1037" i="10" l="1"/>
  <c r="R1038" i="10" s="1"/>
  <c r="AJ1035" i="10"/>
  <c r="AI1035" i="10" s="1"/>
  <c r="U1036" i="10"/>
  <c r="W1036" i="10" s="1"/>
  <c r="Y1036" i="10" s="1"/>
  <c r="V1036" i="10"/>
  <c r="X1036" i="10" s="1"/>
  <c r="Z1036" i="10" s="1"/>
  <c r="AB1036" i="10" l="1"/>
  <c r="AD1036" i="10" s="1"/>
  <c r="AA1036" i="10"/>
  <c r="AC1036" i="10" s="1"/>
  <c r="AE1036" i="10" l="1"/>
  <c r="AF1036" i="10"/>
  <c r="AG1036" i="10" s="1"/>
  <c r="T1037" i="10" l="1"/>
  <c r="AH1036" i="10"/>
  <c r="S1038" i="10" l="1"/>
  <c r="R1039" i="10" s="1"/>
  <c r="AJ1036" i="10"/>
  <c r="AI1036" i="10" s="1"/>
  <c r="V1037" i="10"/>
  <c r="X1037" i="10" s="1"/>
  <c r="Z1037" i="10" s="1"/>
  <c r="U1037" i="10"/>
  <c r="W1037" i="10" s="1"/>
  <c r="Y1037" i="10" s="1"/>
  <c r="AB1037" i="10" l="1"/>
  <c r="AD1037" i="10" s="1"/>
  <c r="AA1037" i="10"/>
  <c r="AC1037" i="10" s="1"/>
  <c r="AE1037" i="10" l="1"/>
  <c r="AF1037" i="10"/>
  <c r="AG1037" i="10" s="1"/>
  <c r="T1038" i="10" l="1"/>
  <c r="AH1037" i="10"/>
  <c r="S1039" i="10" l="1"/>
  <c r="R1040" i="10" s="1"/>
  <c r="AJ1037" i="10"/>
  <c r="AI1037" i="10" s="1"/>
  <c r="V1038" i="10"/>
  <c r="X1038" i="10" s="1"/>
  <c r="Z1038" i="10" s="1"/>
  <c r="U1038" i="10"/>
  <c r="W1038" i="10" s="1"/>
  <c r="Y1038" i="10" s="1"/>
  <c r="AB1038" i="10" l="1"/>
  <c r="AD1038" i="10" s="1"/>
  <c r="AA1038" i="10"/>
  <c r="AC1038" i="10" s="1"/>
  <c r="AE1038" i="10" l="1"/>
  <c r="AF1038" i="10"/>
  <c r="AG1038" i="10" s="1"/>
  <c r="T1039" i="10" l="1"/>
  <c r="AH1038" i="10"/>
  <c r="S1040" i="10" l="1"/>
  <c r="R1041" i="10" s="1"/>
  <c r="AJ1038" i="10"/>
  <c r="AI1038" i="10" s="1"/>
  <c r="U1039" i="10"/>
  <c r="W1039" i="10" s="1"/>
  <c r="Y1039" i="10" s="1"/>
  <c r="V1039" i="10"/>
  <c r="X1039" i="10" s="1"/>
  <c r="Z1039" i="10" s="1"/>
  <c r="AB1039" i="10" l="1"/>
  <c r="AD1039" i="10" s="1"/>
  <c r="AA1039" i="10"/>
  <c r="AC1039" i="10" s="1"/>
  <c r="AE1039" i="10" l="1"/>
  <c r="AF1039" i="10"/>
  <c r="AG1039" i="10" s="1"/>
  <c r="T1040" i="10" l="1"/>
  <c r="AH1039" i="10"/>
  <c r="S1041" i="10" l="1"/>
  <c r="R1042" i="10" s="1"/>
  <c r="AJ1039" i="10"/>
  <c r="AI1039" i="10" s="1"/>
  <c r="U1040" i="10"/>
  <c r="W1040" i="10" s="1"/>
  <c r="Y1040" i="10" s="1"/>
  <c r="V1040" i="10"/>
  <c r="X1040" i="10" s="1"/>
  <c r="Z1040" i="10" s="1"/>
  <c r="AB1040" i="10" l="1"/>
  <c r="AD1040" i="10" s="1"/>
  <c r="AA1040" i="10"/>
  <c r="AC1040" i="10" s="1"/>
  <c r="AE1040" i="10" l="1"/>
  <c r="AF1040" i="10"/>
  <c r="AG1040" i="10" s="1"/>
  <c r="T1041" i="10" l="1"/>
  <c r="AH1040" i="10"/>
  <c r="S1042" i="10" l="1"/>
  <c r="R1043" i="10" s="1"/>
  <c r="AJ1040" i="10"/>
  <c r="AI1040" i="10" s="1"/>
  <c r="V1041" i="10"/>
  <c r="X1041" i="10" s="1"/>
  <c r="Z1041" i="10" s="1"/>
  <c r="U1041" i="10"/>
  <c r="W1041" i="10" s="1"/>
  <c r="Y1041" i="10" s="1"/>
  <c r="AB1041" i="10" l="1"/>
  <c r="AD1041" i="10" s="1"/>
  <c r="AA1041" i="10"/>
  <c r="AC1041" i="10" s="1"/>
  <c r="AE1041" i="10" l="1"/>
  <c r="AF1041" i="10"/>
  <c r="AG1041" i="10" s="1"/>
  <c r="AH1041" i="10" l="1"/>
  <c r="T1042" i="10"/>
  <c r="S1043" i="10" l="1"/>
  <c r="R1044" i="10" s="1"/>
  <c r="AJ1041" i="10"/>
  <c r="AI1041" i="10" s="1"/>
  <c r="U1042" i="10"/>
  <c r="W1042" i="10" s="1"/>
  <c r="V1042" i="10"/>
  <c r="X1042" i="10" s="1"/>
  <c r="Y1042" i="10" l="1"/>
  <c r="AA1042" i="10" s="1"/>
  <c r="Z1042" i="10"/>
  <c r="AB1042" i="10" s="1"/>
  <c r="AC1042" i="10" l="1"/>
  <c r="AD1042" i="10"/>
  <c r="AE1042" i="10" l="1"/>
  <c r="AF1042" i="10"/>
  <c r="AG1042" i="10" s="1"/>
  <c r="AH1042" i="10" l="1"/>
  <c r="T1043" i="10"/>
  <c r="S1044" i="10" l="1"/>
  <c r="R1045" i="10" s="1"/>
  <c r="AJ1042" i="10"/>
  <c r="AI1042" i="10" s="1"/>
  <c r="V1043" i="10"/>
  <c r="X1043" i="10" s="1"/>
  <c r="U1043" i="10"/>
  <c r="W1043" i="10" s="1"/>
  <c r="Z1043" i="10" l="1"/>
  <c r="AB1043" i="10" s="1"/>
  <c r="Y1043" i="10"/>
  <c r="AA1043" i="10" s="1"/>
  <c r="AC1043" i="10" l="1"/>
  <c r="AD1043" i="10"/>
  <c r="AE1043" i="10" l="1"/>
  <c r="AF1043" i="10"/>
  <c r="AG1043" i="10" s="1"/>
  <c r="T1044" i="10" l="1"/>
  <c r="AH1043" i="10"/>
  <c r="S1045" i="10" l="1"/>
  <c r="R1046" i="10" s="1"/>
  <c r="AJ1043" i="10"/>
  <c r="AI1043" i="10" s="1"/>
  <c r="V1044" i="10"/>
  <c r="X1044" i="10" s="1"/>
  <c r="Z1044" i="10" s="1"/>
  <c r="U1044" i="10"/>
  <c r="W1044" i="10" s="1"/>
  <c r="Y1044" i="10" s="1"/>
  <c r="AB1044" i="10" l="1"/>
  <c r="AD1044" i="10" s="1"/>
  <c r="AA1044" i="10"/>
  <c r="AC1044" i="10" s="1"/>
  <c r="AE1044" i="10" l="1"/>
  <c r="AF1044" i="10"/>
  <c r="AG1044" i="10" s="1"/>
  <c r="AH1044" i="10" l="1"/>
  <c r="T1045" i="10"/>
  <c r="S1046" i="10" l="1"/>
  <c r="R1047" i="10" s="1"/>
  <c r="AJ1044" i="10"/>
  <c r="AI1044" i="10" s="1"/>
  <c r="U1045" i="10"/>
  <c r="W1045" i="10" s="1"/>
  <c r="V1045" i="10"/>
  <c r="X1045" i="10" s="1"/>
  <c r="Z1045" i="10" l="1"/>
  <c r="AB1045" i="10" s="1"/>
  <c r="Y1045" i="10"/>
  <c r="AA1045" i="10" s="1"/>
  <c r="AC1045" i="10" l="1"/>
  <c r="AD1045" i="10"/>
  <c r="AE1045" i="10" l="1"/>
  <c r="AF1045" i="10"/>
  <c r="AG1045" i="10" s="1"/>
  <c r="T1046" i="10" l="1"/>
  <c r="AH1045" i="10"/>
  <c r="S1047" i="10" l="1"/>
  <c r="R1048" i="10" s="1"/>
  <c r="U1046" i="10"/>
  <c r="W1046" i="10" s="1"/>
  <c r="AJ1045" i="10"/>
  <c r="AI1045" i="10" s="1"/>
  <c r="V1046" i="10"/>
  <c r="X1046" i="10" s="1"/>
  <c r="Z1046" i="10" s="1"/>
  <c r="AB1046" i="10" l="1"/>
  <c r="AD1046" i="10" s="1"/>
  <c r="Y1046" i="10"/>
  <c r="AA1046" i="10" s="1"/>
  <c r="AC1046" i="10" l="1"/>
  <c r="AF1046" i="10" s="1"/>
  <c r="AG1046" i="10" s="1"/>
  <c r="AE1046" i="10" l="1"/>
  <c r="AH1046" i="10" s="1"/>
  <c r="T1047" i="10" l="1"/>
  <c r="AJ1046" i="10"/>
  <c r="AI1046" i="10" s="1"/>
  <c r="S1048" i="10" l="1"/>
  <c r="R1049" i="10" s="1"/>
  <c r="V1047" i="10"/>
  <c r="X1047" i="10" s="1"/>
  <c r="Z1047" i="10" s="1"/>
  <c r="U1047" i="10"/>
  <c r="W1047" i="10" s="1"/>
  <c r="Y1047" i="10" s="1"/>
  <c r="AB1047" i="10" l="1"/>
  <c r="AD1047" i="10" s="1"/>
  <c r="AA1047" i="10"/>
  <c r="AC1047" i="10" s="1"/>
  <c r="AE1047" i="10" l="1"/>
  <c r="AF1047" i="10"/>
  <c r="AG1047" i="10" s="1"/>
  <c r="AH1047" i="10" l="1"/>
  <c r="AJ1047" i="10" s="1"/>
  <c r="AI1047" i="10" s="1"/>
  <c r="T1048" i="10"/>
  <c r="S1049" i="10" l="1"/>
  <c r="R1050" i="10" s="1"/>
  <c r="U1048" i="10"/>
  <c r="W1048" i="10" s="1"/>
  <c r="Y1048" i="10" s="1"/>
  <c r="V1048" i="10"/>
  <c r="X1048" i="10" s="1"/>
  <c r="Z1048" i="10" s="1"/>
  <c r="AB1048" i="10" l="1"/>
  <c r="AD1048" i="10" s="1"/>
  <c r="AA1048" i="10"/>
  <c r="AC1048" i="10" s="1"/>
  <c r="AE1048" i="10" l="1"/>
  <c r="AF1048" i="10"/>
  <c r="AG1048" i="10" s="1"/>
  <c r="T1049" i="10" l="1"/>
  <c r="AH1048" i="10"/>
  <c r="AJ1048" i="10" s="1"/>
  <c r="AI1048" i="10" s="1"/>
  <c r="S1050" i="10" l="1"/>
  <c r="R1051" i="10" s="1"/>
  <c r="V1049" i="10"/>
  <c r="X1049" i="10" s="1"/>
  <c r="Z1049" i="10" s="1"/>
  <c r="U1049" i="10"/>
  <c r="W1049" i="10" s="1"/>
  <c r="Y1049" i="10" s="1"/>
  <c r="AB1049" i="10" l="1"/>
  <c r="AD1049" i="10" s="1"/>
  <c r="AA1049" i="10"/>
  <c r="AC1049" i="10" s="1"/>
  <c r="AF1049" i="10" l="1"/>
  <c r="AG1049" i="10" s="1"/>
  <c r="AE1049" i="10"/>
  <c r="T1050" i="10" l="1"/>
  <c r="AH1049" i="10"/>
  <c r="AJ1049" i="10" s="1"/>
  <c r="AI1049" i="10" s="1"/>
  <c r="S1051" i="10" l="1"/>
  <c r="R1052" i="10" s="1"/>
  <c r="U1050" i="10"/>
  <c r="W1050" i="10" s="1"/>
  <c r="Y1050" i="10" s="1"/>
  <c r="V1050" i="10"/>
  <c r="X1050" i="10" s="1"/>
  <c r="Z1050" i="10" s="1"/>
  <c r="AB1050" i="10" l="1"/>
  <c r="AD1050" i="10" s="1"/>
  <c r="AA1050" i="10"/>
  <c r="AC1050" i="10" s="1"/>
  <c r="AE1050" i="10" l="1"/>
  <c r="AF1050" i="10"/>
  <c r="AG1050" i="10" s="1"/>
  <c r="AH1050" i="10" l="1"/>
  <c r="AJ1050" i="10" s="1"/>
  <c r="AI1050" i="10" s="1"/>
  <c r="T1051" i="10"/>
  <c r="S1052" i="10" l="1"/>
  <c r="R1053" i="10" s="1"/>
  <c r="U1051" i="10"/>
  <c r="W1051" i="10" s="1"/>
  <c r="Y1051" i="10" s="1"/>
  <c r="V1051" i="10"/>
  <c r="X1051" i="10" s="1"/>
  <c r="Z1051" i="10" s="1"/>
  <c r="AB1051" i="10" l="1"/>
  <c r="AD1051" i="10" s="1"/>
  <c r="AA1051" i="10"/>
  <c r="AC1051" i="10" s="1"/>
  <c r="AF1051" i="10" l="1"/>
  <c r="AG1051" i="10" s="1"/>
  <c r="AE1051" i="10"/>
  <c r="T1052" i="10" l="1"/>
  <c r="AH1051" i="10"/>
  <c r="AJ1051" i="10" s="1"/>
  <c r="AI1051" i="10" s="1"/>
  <c r="S1053" i="10" l="1"/>
  <c r="R1054" i="10" s="1"/>
  <c r="U1052" i="10"/>
  <c r="W1052" i="10" s="1"/>
  <c r="Y1052" i="10" s="1"/>
  <c r="V1052" i="10"/>
  <c r="X1052" i="10" s="1"/>
  <c r="Z1052" i="10" s="1"/>
  <c r="AB1052" i="10" l="1"/>
  <c r="AD1052" i="10" s="1"/>
  <c r="AA1052" i="10"/>
  <c r="AC1052" i="10" s="1"/>
  <c r="AF1052" i="10" l="1"/>
  <c r="AG1052" i="10" s="1"/>
  <c r="AE1052" i="10"/>
  <c r="T1053" i="10" l="1"/>
  <c r="AH1052" i="10"/>
  <c r="AJ1052" i="10" s="1"/>
  <c r="AI1052" i="10" s="1"/>
  <c r="S1054" i="10" l="1"/>
  <c r="R1055" i="10" s="1"/>
  <c r="U1053" i="10"/>
  <c r="W1053" i="10" s="1"/>
  <c r="Y1053" i="10" s="1"/>
  <c r="V1053" i="10"/>
  <c r="X1053" i="10" s="1"/>
  <c r="Z1053" i="10" s="1"/>
  <c r="AB1053" i="10" l="1"/>
  <c r="AD1053" i="10" s="1"/>
  <c r="AA1053" i="10"/>
  <c r="AC1053" i="10" s="1"/>
  <c r="AF1053" i="10" l="1"/>
  <c r="AG1053" i="10" s="1"/>
  <c r="AE1053" i="10"/>
  <c r="T1054" i="10" l="1"/>
  <c r="AH1053" i="10"/>
  <c r="AJ1053" i="10" s="1"/>
  <c r="AI1053" i="10" s="1"/>
  <c r="S1055" i="10" l="1"/>
  <c r="R1056" i="10" s="1"/>
  <c r="U1054" i="10"/>
  <c r="W1054" i="10" s="1"/>
  <c r="Y1054" i="10" s="1"/>
  <c r="V1054" i="10"/>
  <c r="X1054" i="10" s="1"/>
  <c r="Z1054" i="10" s="1"/>
  <c r="AB1054" i="10" l="1"/>
  <c r="AD1054" i="10" s="1"/>
  <c r="AA1054" i="10"/>
  <c r="AC1054" i="10" s="1"/>
  <c r="AF1054" i="10" l="1"/>
  <c r="AG1054" i="10" s="1"/>
  <c r="AE1054" i="10"/>
  <c r="T1055" i="10" l="1"/>
  <c r="AH1054" i="10"/>
  <c r="AJ1054" i="10" s="1"/>
  <c r="AI1054" i="10" s="1"/>
  <c r="S1056" i="10" l="1"/>
  <c r="R1057" i="10" s="1"/>
  <c r="V1055" i="10"/>
  <c r="X1055" i="10" s="1"/>
  <c r="Z1055" i="10" s="1"/>
  <c r="U1055" i="10"/>
  <c r="W1055" i="10" s="1"/>
  <c r="Y1055" i="10" s="1"/>
  <c r="AB1055" i="10" l="1"/>
  <c r="AD1055" i="10" s="1"/>
  <c r="AA1055" i="10"/>
  <c r="AC1055" i="10" s="1"/>
  <c r="AF1055" i="10" l="1"/>
  <c r="AG1055" i="10" s="1"/>
  <c r="AE1055" i="10"/>
  <c r="AH1055" i="10" l="1"/>
  <c r="AJ1055" i="10" s="1"/>
  <c r="AI1055" i="10" s="1"/>
  <c r="T1056" i="10"/>
  <c r="S1057" i="10" l="1"/>
  <c r="R1058" i="10" s="1"/>
  <c r="V1056" i="10"/>
  <c r="X1056" i="10" s="1"/>
  <c r="Z1056" i="10" s="1"/>
  <c r="U1056" i="10"/>
  <c r="W1056" i="10" s="1"/>
  <c r="Y1056" i="10" s="1"/>
  <c r="AB1056" i="10" l="1"/>
  <c r="AD1056" i="10" s="1"/>
  <c r="AA1056" i="10"/>
  <c r="AC1056" i="10" s="1"/>
  <c r="AE1056" i="10" l="1"/>
  <c r="AF1056" i="10"/>
  <c r="AG1056" i="10" s="1"/>
  <c r="AH1056" i="10" l="1"/>
  <c r="AJ1056" i="10" s="1"/>
  <c r="AI1056" i="10" s="1"/>
  <c r="T1057" i="10"/>
  <c r="S1058" i="10" l="1"/>
  <c r="R1059" i="10" s="1"/>
  <c r="V1057" i="10"/>
  <c r="X1057" i="10" s="1"/>
  <c r="Z1057" i="10" s="1"/>
  <c r="U1057" i="10"/>
  <c r="W1057" i="10" s="1"/>
  <c r="Y1057" i="10" s="1"/>
  <c r="AB1057" i="10" l="1"/>
  <c r="AD1057" i="10" s="1"/>
  <c r="AA1057" i="10"/>
  <c r="AC1057" i="10" s="1"/>
  <c r="AE1057" i="10" l="1"/>
  <c r="AF1057" i="10"/>
  <c r="AG1057" i="10" s="1"/>
  <c r="AH1057" i="10" l="1"/>
  <c r="AJ1057" i="10" s="1"/>
  <c r="AI1057" i="10" s="1"/>
  <c r="T1058" i="10"/>
  <c r="S1059" i="10" l="1"/>
  <c r="R1060" i="10" s="1"/>
  <c r="V1058" i="10"/>
  <c r="X1058" i="10" s="1"/>
  <c r="Z1058" i="10" s="1"/>
  <c r="U1058" i="10"/>
  <c r="W1058" i="10" s="1"/>
  <c r="Y1058" i="10" s="1"/>
  <c r="AB1058" i="10" l="1"/>
  <c r="AD1058" i="10" s="1"/>
  <c r="AA1058" i="10"/>
  <c r="AC1058" i="10" s="1"/>
  <c r="AE1058" i="10" l="1"/>
  <c r="AF1058" i="10"/>
  <c r="AG1058" i="10" s="1"/>
  <c r="AH1058" i="10" l="1"/>
  <c r="AJ1058" i="10" s="1"/>
  <c r="T1059" i="10"/>
  <c r="AI1058" i="10" l="1"/>
  <c r="S1060" i="10"/>
  <c r="R1061" i="10" s="1"/>
  <c r="U1059" i="10"/>
  <c r="W1059" i="10" s="1"/>
  <c r="Y1059" i="10" s="1"/>
  <c r="V1059" i="10"/>
  <c r="X1059" i="10" s="1"/>
  <c r="Z1059" i="10" s="1"/>
  <c r="AB1059" i="10" l="1"/>
  <c r="AD1059" i="10" s="1"/>
  <c r="AA1059" i="10"/>
  <c r="AC1059" i="10" s="1"/>
  <c r="AE1059" i="10" l="1"/>
  <c r="AF1059" i="10"/>
  <c r="AG1059" i="10" s="1"/>
  <c r="AH1059" i="10" l="1"/>
  <c r="AJ1059" i="10" s="1"/>
  <c r="T1060" i="10"/>
  <c r="AI1059" i="10" l="1"/>
  <c r="S1061" i="10"/>
  <c r="R1062" i="10" s="1"/>
  <c r="V1060" i="10"/>
  <c r="X1060" i="10" s="1"/>
  <c r="Z1060" i="10" s="1"/>
  <c r="U1060" i="10"/>
  <c r="W1060" i="10" s="1"/>
  <c r="Y1060" i="10" s="1"/>
  <c r="AB1060" i="10" l="1"/>
  <c r="AD1060" i="10" s="1"/>
  <c r="AA1060" i="10"/>
  <c r="AC1060" i="10" s="1"/>
  <c r="AE1060" i="10" l="1"/>
  <c r="AF1060" i="10"/>
  <c r="AG1060" i="10" s="1"/>
  <c r="AH1060" i="10" l="1"/>
  <c r="AJ1060" i="10" s="1"/>
  <c r="AI1060" i="10" s="1"/>
  <c r="T1061" i="10"/>
  <c r="S1062" i="10" l="1"/>
  <c r="R1063" i="10" s="1"/>
  <c r="U1061" i="10"/>
  <c r="W1061" i="10" s="1"/>
  <c r="Y1061" i="10" s="1"/>
  <c r="V1061" i="10"/>
  <c r="X1061" i="10" s="1"/>
  <c r="Z1061" i="10" s="1"/>
  <c r="AB1061" i="10" l="1"/>
  <c r="AD1061" i="10" s="1"/>
  <c r="AA1061" i="10"/>
  <c r="AC1061" i="10" s="1"/>
  <c r="AE1061" i="10" l="1"/>
  <c r="AF1061" i="10"/>
  <c r="AG1061" i="10" s="1"/>
  <c r="T1062" i="10" l="1"/>
  <c r="AH1061" i="10"/>
  <c r="AJ1061" i="10" s="1"/>
  <c r="AI1061" i="10" s="1"/>
  <c r="U1062" i="10" l="1"/>
  <c r="W1062" i="10" s="1"/>
  <c r="Y1062" i="10" s="1"/>
  <c r="AA1062" i="10" s="1"/>
  <c r="S1063" i="10"/>
  <c r="R1064" i="10" s="1"/>
  <c r="V1062" i="10"/>
  <c r="X1062" i="10" s="1"/>
  <c r="Z1062" i="10" s="1"/>
  <c r="AB1062" i="10" s="1"/>
  <c r="AD1062" i="10" l="1"/>
  <c r="AC1062" i="10"/>
  <c r="AF1062" i="10" l="1"/>
  <c r="AG1062" i="10" s="1"/>
  <c r="AE1062" i="10"/>
  <c r="T1063" i="10" l="1"/>
  <c r="AH1062" i="10"/>
  <c r="AJ1062" i="10" s="1"/>
  <c r="AI1062" i="10" s="1"/>
  <c r="U1063" i="10" l="1"/>
  <c r="W1063" i="10" s="1"/>
  <c r="Y1063" i="10" s="1"/>
  <c r="AA1063" i="10" s="1"/>
  <c r="S1064" i="10"/>
  <c r="R1065" i="10" s="1"/>
  <c r="V1063" i="10"/>
  <c r="X1063" i="10" s="1"/>
  <c r="Z1063" i="10" s="1"/>
  <c r="AB1063" i="10" s="1"/>
  <c r="AC1063" i="10" l="1"/>
  <c r="AD1063" i="10"/>
  <c r="AF1063" i="10" l="1"/>
  <c r="AG1063" i="10" s="1"/>
  <c r="AE1063" i="10"/>
  <c r="AH1063" i="10" l="1"/>
  <c r="AJ1063" i="10" s="1"/>
  <c r="AI1063" i="10" s="1"/>
  <c r="T1064" i="10"/>
  <c r="S1065" i="10" l="1"/>
  <c r="R1066" i="10" s="1"/>
  <c r="U1064" i="10"/>
  <c r="W1064" i="10" s="1"/>
  <c r="Y1064" i="10" s="1"/>
  <c r="V1064" i="10"/>
  <c r="X1064" i="10" s="1"/>
  <c r="AA1064" i="10" l="1"/>
  <c r="AC1064" i="10" s="1"/>
  <c r="Z1064" i="10"/>
  <c r="AB1064" i="10" s="1"/>
  <c r="AD1064" i="10" l="1"/>
  <c r="AE1064" i="10" s="1"/>
  <c r="AF1064" i="10" l="1"/>
  <c r="AG1064" i="10" s="1"/>
  <c r="T1065" i="10" s="1"/>
  <c r="AH1064" i="10" l="1"/>
  <c r="AJ1064" i="10" s="1"/>
  <c r="S1066" i="10"/>
  <c r="R1067" i="10" s="1"/>
  <c r="V1065" i="10"/>
  <c r="X1065" i="10" s="1"/>
  <c r="Z1065" i="10" s="1"/>
  <c r="U1065" i="10"/>
  <c r="W1065" i="10" s="1"/>
  <c r="Y1065" i="10" s="1"/>
  <c r="AI1064" i="10" l="1"/>
  <c r="AB1065" i="10"/>
  <c r="AD1065" i="10" s="1"/>
  <c r="AA1065" i="10"/>
  <c r="AC1065" i="10" s="1"/>
  <c r="AE1065" i="10" l="1"/>
  <c r="AF1065" i="10"/>
  <c r="AG1065" i="10" s="1"/>
  <c r="AH1065" i="10" l="1"/>
  <c r="AJ1065" i="10" s="1"/>
  <c r="T1066" i="10"/>
  <c r="AI1065" i="10" l="1"/>
  <c r="S1067" i="10"/>
  <c r="R1068" i="10" s="1"/>
  <c r="V1066" i="10"/>
  <c r="X1066" i="10" s="1"/>
  <c r="Z1066" i="10" s="1"/>
  <c r="U1066" i="10"/>
  <c r="W1066" i="10" s="1"/>
  <c r="Y1066" i="10" s="1"/>
  <c r="AB1066" i="10" l="1"/>
  <c r="AD1066" i="10" s="1"/>
  <c r="AA1066" i="10"/>
  <c r="AC1066" i="10" s="1"/>
  <c r="AE1066" i="10" l="1"/>
  <c r="AF1066" i="10"/>
  <c r="AG1066" i="10" s="1"/>
  <c r="T1067" i="10" l="1"/>
  <c r="S1068" i="10" s="1"/>
  <c r="R1069" i="10" s="1"/>
  <c r="AH1066" i="10"/>
  <c r="AJ1066" i="10" s="1"/>
  <c r="AI1066" i="10" s="1"/>
  <c r="U1067" i="10" l="1"/>
  <c r="W1067" i="10" s="1"/>
  <c r="Y1067" i="10" s="1"/>
  <c r="AA1067" i="10" s="1"/>
  <c r="V1067" i="10"/>
  <c r="X1067" i="10" s="1"/>
  <c r="Z1067" i="10" s="1"/>
  <c r="G16" i="11"/>
  <c r="H16" i="11"/>
  <c r="AC1067" i="10" l="1"/>
  <c r="AB1067" i="10"/>
  <c r="AD1067" i="10" s="1"/>
  <c r="AF1067" i="10" l="1"/>
  <c r="AG1067" i="10" s="1"/>
  <c r="T1068" i="10" s="1"/>
  <c r="AE1067" i="10"/>
  <c r="AH1067" i="10" l="1"/>
  <c r="AJ1067" i="10" s="1"/>
  <c r="AI1067" i="10" s="1"/>
  <c r="S1069" i="10"/>
  <c r="R1070" i="10" s="1"/>
  <c r="U1068" i="10"/>
  <c r="W1068" i="10" s="1"/>
  <c r="V1068" i="10"/>
  <c r="X1068" i="10" s="1"/>
  <c r="Z1068" i="10" l="1"/>
  <c r="AB1068" i="10" s="1"/>
  <c r="Y1068" i="10"/>
  <c r="AA1068" i="10" s="1"/>
  <c r="AD1068" i="10" l="1"/>
  <c r="AC1068" i="10"/>
  <c r="AE1068" i="10" l="1"/>
  <c r="AF1068" i="10"/>
  <c r="AG1068" i="10" s="1"/>
  <c r="AH1068" i="10" l="1"/>
  <c r="T1069" i="10"/>
  <c r="S1070" i="10" l="1"/>
  <c r="R1071" i="10" s="1"/>
  <c r="AJ1068" i="10"/>
  <c r="AI1068" i="10" s="1"/>
  <c r="U1069" i="10"/>
  <c r="W1069" i="10" s="1"/>
  <c r="V1069" i="10"/>
  <c r="X1069" i="10" s="1"/>
  <c r="Z1069" i="10" l="1"/>
  <c r="AB1069" i="10" s="1"/>
  <c r="Y1069" i="10"/>
  <c r="AA1069" i="10" s="1"/>
  <c r="AD1069" i="10" l="1"/>
  <c r="AC1069" i="10"/>
  <c r="AE1069" i="10" l="1"/>
  <c r="AF1069" i="10"/>
  <c r="AG1069" i="10" s="1"/>
  <c r="AH1069" i="10" l="1"/>
  <c r="T1070" i="10"/>
  <c r="S1071" i="10" l="1"/>
  <c r="R1072" i="10" s="1"/>
  <c r="AJ1069" i="10"/>
  <c r="AI1069" i="10" s="1"/>
  <c r="V1070" i="10"/>
  <c r="X1070" i="10" s="1"/>
  <c r="U1070" i="10"/>
  <c r="W1070" i="10" s="1"/>
  <c r="Y1070" i="10" l="1"/>
  <c r="AA1070" i="10" s="1"/>
  <c r="Z1070" i="10"/>
  <c r="AB1070" i="10" s="1"/>
  <c r="AC1070" i="10" l="1"/>
  <c r="AD1070" i="10"/>
  <c r="AF1070" i="10" l="1"/>
  <c r="AG1070" i="10" s="1"/>
  <c r="AE1070" i="10"/>
  <c r="T1071" i="10" l="1"/>
  <c r="U1071" i="10" s="1"/>
  <c r="W1071" i="10" s="1"/>
  <c r="AH1070" i="10"/>
  <c r="S1072" i="10" l="1"/>
  <c r="R1073" i="10" s="1"/>
  <c r="V1071" i="10"/>
  <c r="X1071" i="10" s="1"/>
  <c r="Z1071" i="10" s="1"/>
  <c r="AB1071" i="10" s="1"/>
  <c r="AJ1070" i="10"/>
  <c r="AI1070" i="10" s="1"/>
  <c r="Y1071" i="10"/>
  <c r="AA1071" i="10" s="1"/>
  <c r="AC1071" i="10" l="1"/>
  <c r="AD1071" i="10"/>
  <c r="AF1071" i="10" l="1"/>
  <c r="AG1071" i="10" s="1"/>
  <c r="AE1071" i="10"/>
  <c r="AH1071" i="10" l="1"/>
  <c r="AJ1071" i="10" s="1"/>
  <c r="AI1071" i="10" s="1"/>
  <c r="T1072" i="10"/>
  <c r="S1073" i="10" l="1"/>
  <c r="R1074" i="10" s="1"/>
  <c r="V1072" i="10"/>
  <c r="X1072" i="10" s="1"/>
  <c r="Z1072" i="10" s="1"/>
  <c r="U1072" i="10"/>
  <c r="W1072" i="10" s="1"/>
  <c r="Y1072" i="10" s="1"/>
  <c r="AB1072" i="10" l="1"/>
  <c r="AD1072" i="10" s="1"/>
  <c r="AA1072" i="10"/>
  <c r="AC1072" i="10" s="1"/>
  <c r="AF1072" i="10" l="1"/>
  <c r="AG1072" i="10" s="1"/>
  <c r="AE1072" i="10"/>
  <c r="T1073" i="10" l="1"/>
  <c r="U1073" i="10" s="1"/>
  <c r="W1073" i="10" s="1"/>
  <c r="AH1072" i="10"/>
  <c r="V1073" i="10" l="1"/>
  <c r="X1073" i="10" s="1"/>
  <c r="Z1073" i="10" s="1"/>
  <c r="AB1073" i="10" s="1"/>
  <c r="S1074" i="10"/>
  <c r="R1075" i="10" s="1"/>
  <c r="AJ1072" i="10"/>
  <c r="AI1072" i="10" s="1"/>
  <c r="Y1073" i="10"/>
  <c r="AA1073" i="10" s="1"/>
  <c r="AC1073" i="10" l="1"/>
  <c r="AD1073" i="10"/>
  <c r="AE1073" i="10" l="1"/>
  <c r="AF1073" i="10"/>
  <c r="AG1073" i="10" s="1"/>
  <c r="T1074" i="10" l="1"/>
  <c r="AH1073" i="10"/>
  <c r="S1075" i="10" l="1"/>
  <c r="R1076" i="10" s="1"/>
  <c r="U1074" i="10"/>
  <c r="W1074" i="10" s="1"/>
  <c r="AJ1073" i="10"/>
  <c r="AI1073" i="10" s="1"/>
  <c r="V1074" i="10"/>
  <c r="X1074" i="10" s="1"/>
  <c r="Z1074" i="10" s="1"/>
  <c r="AB1074" i="10" l="1"/>
  <c r="AD1074" i="10" s="1"/>
  <c r="Y1074" i="10"/>
  <c r="AA1074" i="10" s="1"/>
  <c r="AC1074" i="10" l="1"/>
  <c r="AF1074" i="10" l="1"/>
  <c r="AG1074" i="10" s="1"/>
  <c r="AE1074" i="10"/>
  <c r="T1075" i="10" l="1"/>
  <c r="AH1074" i="10"/>
  <c r="S1076" i="10" l="1"/>
  <c r="R1077" i="10" s="1"/>
  <c r="AJ1074" i="10"/>
  <c r="AI1074" i="10" s="1"/>
  <c r="U1075" i="10"/>
  <c r="W1075" i="10" s="1"/>
  <c r="Y1075" i="10" s="1"/>
  <c r="V1075" i="10"/>
  <c r="X1075" i="10" s="1"/>
  <c r="Z1075" i="10" s="1"/>
  <c r="AB1075" i="10" l="1"/>
  <c r="AD1075" i="10" s="1"/>
  <c r="AA1075" i="10"/>
  <c r="AC1075" i="10" s="1"/>
  <c r="AF1075" i="10" l="1"/>
  <c r="AG1075" i="10" s="1"/>
  <c r="AE1075" i="10"/>
  <c r="AH1075" i="10" l="1"/>
  <c r="AJ1075" i="10" s="1"/>
  <c r="AI1075" i="10" s="1"/>
  <c r="T1076" i="10"/>
  <c r="S1077" i="10" l="1"/>
  <c r="R1078" i="10" s="1"/>
  <c r="V1076" i="10"/>
  <c r="X1076" i="10" s="1"/>
  <c r="Z1076" i="10" s="1"/>
  <c r="U1076" i="10"/>
  <c r="W1076" i="10" s="1"/>
  <c r="AB1076" i="10" l="1"/>
  <c r="AD1076" i="10" s="1"/>
  <c r="Y1076" i="10"/>
  <c r="AA1076" i="10" s="1"/>
  <c r="AC1076" i="10" l="1"/>
  <c r="AE1076" i="10" s="1"/>
  <c r="AF1076" i="10" l="1"/>
  <c r="AG1076" i="10" s="1"/>
  <c r="T1077" i="10" s="1"/>
  <c r="AH1076" i="10" l="1"/>
  <c r="AJ1076" i="10" s="1"/>
  <c r="S1078" i="10"/>
  <c r="R1079" i="10" s="1"/>
  <c r="V1077" i="10"/>
  <c r="X1077" i="10" s="1"/>
  <c r="Z1077" i="10" s="1"/>
  <c r="U1077" i="10"/>
  <c r="W1077" i="10" s="1"/>
  <c r="Y1077" i="10" s="1"/>
  <c r="AI1076" i="10" l="1"/>
  <c r="AB1077" i="10"/>
  <c r="AD1077" i="10" s="1"/>
  <c r="AA1077" i="10"/>
  <c r="AC1077" i="10" s="1"/>
  <c r="AF1077" i="10" l="1"/>
  <c r="AG1077" i="10" s="1"/>
  <c r="AE1077" i="10"/>
  <c r="AH1077" i="10" l="1"/>
  <c r="AJ1077" i="10" s="1"/>
  <c r="AI1077" i="10" s="1"/>
  <c r="T1078" i="10"/>
  <c r="S1079" i="10" l="1"/>
  <c r="R1080" i="10" s="1"/>
  <c r="U1078" i="10"/>
  <c r="W1078" i="10" s="1"/>
  <c r="Y1078" i="10" s="1"/>
  <c r="V1078" i="10"/>
  <c r="X1078" i="10" s="1"/>
  <c r="Z1078" i="10" s="1"/>
  <c r="AB1078" i="10" l="1"/>
  <c r="AD1078" i="10" s="1"/>
  <c r="AA1078" i="10"/>
  <c r="AC1078" i="10" s="1"/>
  <c r="AF1078" i="10" l="1"/>
  <c r="AG1078" i="10" s="1"/>
  <c r="AE1078" i="10"/>
  <c r="AH1078" i="10" l="1"/>
  <c r="AJ1078" i="10" s="1"/>
  <c r="AI1078" i="10" s="1"/>
  <c r="T1079" i="10"/>
  <c r="S1080" i="10" l="1"/>
  <c r="R1081" i="10" s="1"/>
  <c r="V1079" i="10"/>
  <c r="X1079" i="10" s="1"/>
  <c r="Z1079" i="10" s="1"/>
  <c r="U1079" i="10"/>
  <c r="W1079" i="10" s="1"/>
  <c r="Y1079" i="10" s="1"/>
  <c r="AB1079" i="10" l="1"/>
  <c r="AD1079" i="10" s="1"/>
  <c r="AA1079" i="10"/>
  <c r="AC1079" i="10" s="1"/>
  <c r="AE1079" i="10" l="1"/>
  <c r="AF1079" i="10"/>
  <c r="AG1079" i="10" s="1"/>
  <c r="T1080" i="10" l="1"/>
  <c r="U1080" i="10" s="1"/>
  <c r="W1080" i="10" s="1"/>
  <c r="Y1080" i="10" s="1"/>
  <c r="AH1079" i="10"/>
  <c r="S1081" i="10" l="1"/>
  <c r="R1082" i="10" s="1"/>
  <c r="V1080" i="10"/>
  <c r="X1080" i="10" s="1"/>
  <c r="Z1080" i="10" s="1"/>
  <c r="AA1080" i="10"/>
  <c r="AC1080" i="10" s="1"/>
  <c r="AJ1079" i="10"/>
  <c r="AI1079" i="10" s="1"/>
  <c r="AB1080" i="10" l="1"/>
  <c r="AD1080" i="10" s="1"/>
  <c r="AE1080" i="10" s="1"/>
  <c r="AF1080" i="10" l="1"/>
  <c r="AG1080" i="10" s="1"/>
  <c r="T1081" i="10" s="1"/>
  <c r="AH1080" i="10" l="1"/>
  <c r="AJ1080" i="10" s="1"/>
  <c r="AI1080" i="10" s="1"/>
  <c r="S1082" i="10"/>
  <c r="R1083" i="10" s="1"/>
  <c r="U1081" i="10"/>
  <c r="W1081" i="10" s="1"/>
  <c r="Y1081" i="10" s="1"/>
  <c r="V1081" i="10"/>
  <c r="X1081" i="10" s="1"/>
  <c r="Z1081" i="10" s="1"/>
  <c r="AB1081" i="10" l="1"/>
  <c r="AD1081" i="10" s="1"/>
  <c r="AA1081" i="10"/>
  <c r="AC1081" i="10" s="1"/>
  <c r="AF1081" i="10" l="1"/>
  <c r="AG1081" i="10" s="1"/>
  <c r="AE1081" i="10"/>
  <c r="AH1081" i="10" l="1"/>
  <c r="AJ1081" i="10" s="1"/>
  <c r="AI1081" i="10" s="1"/>
  <c r="T1082" i="10"/>
  <c r="S1083" i="10" l="1"/>
  <c r="R1084" i="10" s="1"/>
  <c r="U1082" i="10"/>
  <c r="W1082" i="10" s="1"/>
  <c r="Y1082" i="10" s="1"/>
  <c r="V1082" i="10"/>
  <c r="X1082" i="10" s="1"/>
  <c r="Z1082" i="10" s="1"/>
  <c r="AB1082" i="10" l="1"/>
  <c r="AD1082" i="10" s="1"/>
  <c r="AA1082" i="10"/>
  <c r="AC1082" i="10" s="1"/>
  <c r="AE1082" i="10" l="1"/>
  <c r="AF1082" i="10"/>
  <c r="AG1082" i="10" s="1"/>
  <c r="AH1082" i="10" l="1"/>
  <c r="AJ1082" i="10" s="1"/>
  <c r="AI1082" i="10" s="1"/>
  <c r="T1083" i="10"/>
  <c r="S1084" i="10" l="1"/>
  <c r="R1085" i="10" s="1"/>
  <c r="U1083" i="10"/>
  <c r="W1083" i="10" s="1"/>
  <c r="Y1083" i="10" s="1"/>
  <c r="V1083" i="10"/>
  <c r="X1083" i="10" s="1"/>
  <c r="Z1083" i="10" s="1"/>
  <c r="AB1083" i="10" l="1"/>
  <c r="AD1083" i="10" s="1"/>
  <c r="AA1083" i="10"/>
  <c r="AC1083" i="10" s="1"/>
  <c r="AE1083" i="10" l="1"/>
  <c r="AF1083" i="10"/>
  <c r="AG1083" i="10" s="1"/>
  <c r="AH1083" i="10" l="1"/>
  <c r="AJ1083" i="10" s="1"/>
  <c r="AI1083" i="10" s="1"/>
  <c r="T1084" i="10"/>
  <c r="S1085" i="10" l="1"/>
  <c r="R1086" i="10" s="1"/>
  <c r="U1084" i="10"/>
  <c r="W1084" i="10" s="1"/>
  <c r="Y1084" i="10" s="1"/>
  <c r="V1084" i="10"/>
  <c r="X1084" i="10" s="1"/>
  <c r="Z1084" i="10" s="1"/>
  <c r="AB1084" i="10" l="1"/>
  <c r="AD1084" i="10" s="1"/>
  <c r="AA1084" i="10"/>
  <c r="AC1084" i="10" s="1"/>
  <c r="AE1084" i="10" l="1"/>
  <c r="AF1084" i="10"/>
  <c r="AG1084" i="10" s="1"/>
  <c r="AH1084" i="10" l="1"/>
  <c r="AJ1084" i="10" s="1"/>
  <c r="AI1084" i="10" s="1"/>
  <c r="T1085" i="10"/>
  <c r="S1086" i="10" l="1"/>
  <c r="R1087" i="10" s="1"/>
  <c r="V1085" i="10"/>
  <c r="X1085" i="10" s="1"/>
  <c r="Z1085" i="10" s="1"/>
  <c r="U1085" i="10"/>
  <c r="W1085" i="10" s="1"/>
  <c r="Y1085" i="10" s="1"/>
  <c r="AB1085" i="10" l="1"/>
  <c r="AD1085" i="10" s="1"/>
  <c r="AA1085" i="10"/>
  <c r="AC1085" i="10" s="1"/>
  <c r="AE1085" i="10" l="1"/>
  <c r="AF1085" i="10"/>
  <c r="AG1085" i="10" s="1"/>
  <c r="AH1085" i="10" l="1"/>
  <c r="AJ1085" i="10" s="1"/>
  <c r="AI1085" i="10" s="1"/>
  <c r="T1086" i="10"/>
  <c r="S1087" i="10" l="1"/>
  <c r="R1088" i="10" s="1"/>
  <c r="U1086" i="10"/>
  <c r="W1086" i="10" s="1"/>
  <c r="Y1086" i="10" s="1"/>
  <c r="V1086" i="10"/>
  <c r="X1086" i="10" s="1"/>
  <c r="Z1086" i="10" s="1"/>
  <c r="AB1086" i="10" l="1"/>
  <c r="AD1086" i="10" s="1"/>
  <c r="AA1086" i="10"/>
  <c r="AC1086" i="10" s="1"/>
  <c r="AF1086" i="10" l="1"/>
  <c r="AG1086" i="10" s="1"/>
  <c r="AE1086" i="10"/>
  <c r="T1087" i="10" l="1"/>
  <c r="AH1086" i="10"/>
  <c r="S1088" i="10" l="1"/>
  <c r="R1089" i="10" s="1"/>
  <c r="AJ1086" i="10"/>
  <c r="AI1086" i="10" s="1"/>
  <c r="V1087" i="10"/>
  <c r="X1087" i="10" s="1"/>
  <c r="Z1087" i="10" s="1"/>
  <c r="U1087" i="10"/>
  <c r="W1087" i="10" s="1"/>
  <c r="Y1087" i="10" s="1"/>
  <c r="AB1087" i="10" l="1"/>
  <c r="AD1087" i="10" s="1"/>
  <c r="AA1087" i="10"/>
  <c r="AC1087" i="10" s="1"/>
  <c r="AF1087" i="10" l="1"/>
  <c r="AG1087" i="10" s="1"/>
  <c r="AE1087" i="10"/>
  <c r="AH1087" i="10" l="1"/>
  <c r="AJ1087" i="10" s="1"/>
  <c r="AI1087" i="10" s="1"/>
  <c r="T1088" i="10"/>
  <c r="S1089" i="10" l="1"/>
  <c r="R1090" i="10" s="1"/>
  <c r="U1088" i="10"/>
  <c r="W1088" i="10" s="1"/>
  <c r="Y1088" i="10" s="1"/>
  <c r="V1088" i="10"/>
  <c r="X1088" i="10" s="1"/>
  <c r="Z1088" i="10" s="1"/>
  <c r="AB1088" i="10" l="1"/>
  <c r="AD1088" i="10" s="1"/>
  <c r="AA1088" i="10"/>
  <c r="AC1088" i="10" s="1"/>
  <c r="AF1088" i="10" l="1"/>
  <c r="AG1088" i="10" s="1"/>
  <c r="AE1088" i="10"/>
  <c r="AH1088" i="10" l="1"/>
  <c r="AJ1088" i="10" s="1"/>
  <c r="AI1088" i="10" s="1"/>
  <c r="T1089" i="10"/>
  <c r="S1090" i="10" l="1"/>
  <c r="R1091" i="10" s="1"/>
  <c r="U1089" i="10"/>
  <c r="W1089" i="10" s="1"/>
  <c r="Y1089" i="10" s="1"/>
  <c r="V1089" i="10"/>
  <c r="X1089" i="10" s="1"/>
  <c r="Z1089" i="10" s="1"/>
  <c r="AB1089" i="10" l="1"/>
  <c r="AD1089" i="10" s="1"/>
  <c r="AA1089" i="10"/>
  <c r="AC1089" i="10" s="1"/>
  <c r="AE1089" i="10" l="1"/>
  <c r="AF1089" i="10"/>
  <c r="AG1089" i="10" s="1"/>
  <c r="AH1089" i="10" l="1"/>
  <c r="AJ1089" i="10" s="1"/>
  <c r="AI1089" i="10" s="1"/>
  <c r="T1090" i="10"/>
  <c r="S1091" i="10" l="1"/>
  <c r="R1092" i="10" s="1"/>
  <c r="U1090" i="10"/>
  <c r="W1090" i="10" s="1"/>
  <c r="Y1090" i="10" s="1"/>
  <c r="V1090" i="10"/>
  <c r="X1090" i="10" s="1"/>
  <c r="Z1090" i="10" s="1"/>
  <c r="AB1090" i="10" l="1"/>
  <c r="AD1090" i="10" s="1"/>
  <c r="AA1090" i="10"/>
  <c r="AC1090" i="10" s="1"/>
  <c r="AF1090" i="10" l="1"/>
  <c r="AG1090" i="10" s="1"/>
  <c r="AE1090" i="10"/>
  <c r="AH1090" i="10" l="1"/>
  <c r="AJ1090" i="10" s="1"/>
  <c r="AI1090" i="10" s="1"/>
  <c r="T1091" i="10"/>
  <c r="S1092" i="10" l="1"/>
  <c r="R1093" i="10" s="1"/>
  <c r="U1091" i="10"/>
  <c r="W1091" i="10" s="1"/>
  <c r="Y1091" i="10" s="1"/>
  <c r="V1091" i="10"/>
  <c r="X1091" i="10" s="1"/>
  <c r="Z1091" i="10" s="1"/>
  <c r="AB1091" i="10" l="1"/>
  <c r="AD1091" i="10" s="1"/>
  <c r="AA1091" i="10"/>
  <c r="AC1091" i="10" s="1"/>
  <c r="AF1091" i="10" l="1"/>
  <c r="AG1091" i="10" s="1"/>
  <c r="AE1091" i="10"/>
  <c r="T1092" i="10" l="1"/>
  <c r="V1092" i="10" s="1"/>
  <c r="X1092" i="10" s="1"/>
  <c r="AH1091" i="10"/>
  <c r="S1093" i="10" l="1"/>
  <c r="R1094" i="10" s="1"/>
  <c r="U1092" i="10"/>
  <c r="W1092" i="10" s="1"/>
  <c r="Y1092" i="10" s="1"/>
  <c r="AA1092" i="10" s="1"/>
  <c r="AJ1091" i="10"/>
  <c r="AI1091" i="10" s="1"/>
  <c r="Z1092" i="10"/>
  <c r="AB1092" i="10" s="1"/>
  <c r="AC1092" i="10" l="1"/>
  <c r="AD1092" i="10"/>
  <c r="AF1092" i="10" l="1"/>
  <c r="AG1092" i="10" s="1"/>
  <c r="AE1092" i="10"/>
  <c r="AH1092" i="10" l="1"/>
  <c r="AJ1092" i="10" s="1"/>
  <c r="AI1092" i="10" s="1"/>
  <c r="T1093" i="10"/>
  <c r="S1094" i="10" l="1"/>
  <c r="R1095" i="10" s="1"/>
  <c r="V1093" i="10"/>
  <c r="X1093" i="10" s="1"/>
  <c r="Z1093" i="10" s="1"/>
  <c r="U1093" i="10"/>
  <c r="W1093" i="10" s="1"/>
  <c r="Y1093" i="10" s="1"/>
  <c r="AB1093" i="10" l="1"/>
  <c r="AD1093" i="10" s="1"/>
  <c r="AA1093" i="10"/>
  <c r="AC1093" i="10" s="1"/>
  <c r="AF1093" i="10" l="1"/>
  <c r="AG1093" i="10" s="1"/>
  <c r="AE1093" i="10"/>
  <c r="T1094" i="10" l="1"/>
  <c r="U1094" i="10" s="1"/>
  <c r="W1094" i="10" s="1"/>
  <c r="AH1093" i="10"/>
  <c r="V1094" i="10" l="1"/>
  <c r="X1094" i="10" s="1"/>
  <c r="Z1094" i="10" s="1"/>
  <c r="AB1094" i="10" s="1"/>
  <c r="S1095" i="10"/>
  <c r="R1096" i="10" s="1"/>
  <c r="AJ1093" i="10"/>
  <c r="AI1093" i="10" s="1"/>
  <c r="Y1094" i="10"/>
  <c r="AA1094" i="10" s="1"/>
  <c r="AC1094" i="10" l="1"/>
  <c r="AD1094" i="10"/>
  <c r="AE1094" i="10" l="1"/>
  <c r="AF1094" i="10"/>
  <c r="AG1094" i="10" s="1"/>
  <c r="AH1094" i="10" l="1"/>
  <c r="T1095" i="10"/>
  <c r="S1096" i="10" l="1"/>
  <c r="R1097" i="10" s="1"/>
  <c r="AJ1094" i="10"/>
  <c r="AI1094" i="10" s="1"/>
  <c r="U1095" i="10"/>
  <c r="W1095" i="10" s="1"/>
  <c r="V1095" i="10"/>
  <c r="X1095" i="10" s="1"/>
  <c r="Y1095" i="10" l="1"/>
  <c r="AA1095" i="10" s="1"/>
  <c r="Z1095" i="10"/>
  <c r="AB1095" i="10" s="1"/>
  <c r="AC1095" i="10" l="1"/>
  <c r="AD1095" i="10"/>
  <c r="AF1095" i="10" l="1"/>
  <c r="AG1095" i="10" s="1"/>
  <c r="AE1095" i="10"/>
  <c r="T1096" i="10" l="1"/>
  <c r="V1096" i="10" s="1"/>
  <c r="X1096" i="10" s="1"/>
  <c r="AH1095" i="10"/>
  <c r="U1096" i="10" l="1"/>
  <c r="W1096" i="10" s="1"/>
  <c r="Y1096" i="10" s="1"/>
  <c r="AA1096" i="10" s="1"/>
  <c r="S1097" i="10"/>
  <c r="R1098" i="10" s="1"/>
  <c r="AJ1095" i="10"/>
  <c r="AI1095" i="10" s="1"/>
  <c r="Z1096" i="10"/>
  <c r="AB1096" i="10" s="1"/>
  <c r="AD1096" i="10" l="1"/>
  <c r="AC1096" i="10"/>
  <c r="AE1096" i="10" l="1"/>
  <c r="AF1096" i="10"/>
  <c r="AG1096" i="10" s="1"/>
  <c r="T1097" i="10" l="1"/>
  <c r="AH1096" i="10"/>
  <c r="S1098" i="10" l="1"/>
  <c r="R1099" i="10" s="1"/>
  <c r="V1097" i="10"/>
  <c r="X1097" i="10" s="1"/>
  <c r="Z1097" i="10" s="1"/>
  <c r="AJ1096" i="10"/>
  <c r="AI1096" i="10" s="1"/>
  <c r="U1097" i="10"/>
  <c r="W1097" i="10" s="1"/>
  <c r="Y1097" i="10" s="1"/>
  <c r="AB1097" i="10" l="1"/>
  <c r="AD1097" i="10" s="1"/>
  <c r="AA1097" i="10"/>
  <c r="AC1097" i="10" s="1"/>
  <c r="AE1097" i="10" l="1"/>
  <c r="AF1097" i="10"/>
  <c r="AG1097" i="10" s="1"/>
  <c r="T1098" i="10" l="1"/>
  <c r="AH1097" i="10"/>
  <c r="S1099" i="10" l="1"/>
  <c r="R1100" i="10" s="1"/>
  <c r="U1098" i="10"/>
  <c r="W1098" i="10" s="1"/>
  <c r="AJ1097" i="10"/>
  <c r="AI1097" i="10" s="1"/>
  <c r="V1098" i="10"/>
  <c r="X1098" i="10" s="1"/>
  <c r="Z1098" i="10" s="1"/>
  <c r="AB1098" i="10" l="1"/>
  <c r="AD1098" i="10" s="1"/>
  <c r="Y1098" i="10"/>
  <c r="AA1098" i="10" s="1"/>
  <c r="AC1098" i="10" l="1"/>
  <c r="AF1098" i="10" l="1"/>
  <c r="AG1098" i="10" s="1"/>
  <c r="AE1098" i="10"/>
  <c r="AH1098" i="10" l="1"/>
  <c r="AJ1098" i="10" s="1"/>
  <c r="AI1098" i="10" s="1"/>
  <c r="T1099" i="10"/>
  <c r="S1100" i="10" l="1"/>
  <c r="R1101" i="10" s="1"/>
  <c r="V1099" i="10"/>
  <c r="X1099" i="10" s="1"/>
  <c r="Z1099" i="10" s="1"/>
  <c r="U1099" i="10"/>
  <c r="W1099" i="10" s="1"/>
  <c r="Y1099" i="10" s="1"/>
  <c r="AB1099" i="10" l="1"/>
  <c r="AD1099" i="10" s="1"/>
  <c r="AA1099" i="10"/>
  <c r="AC1099" i="10" s="1"/>
  <c r="AE1099" i="10" l="1"/>
  <c r="AF1099" i="10"/>
  <c r="AG1099" i="10" s="1"/>
  <c r="AH1099" i="10" l="1"/>
  <c r="AJ1099" i="10" s="1"/>
  <c r="AI1099" i="10" s="1"/>
  <c r="T1100" i="10"/>
  <c r="S1101" i="10" l="1"/>
  <c r="R1102" i="10" s="1"/>
  <c r="V1100" i="10"/>
  <c r="X1100" i="10" s="1"/>
  <c r="Z1100" i="10" s="1"/>
  <c r="U1100" i="10"/>
  <c r="W1100" i="10" s="1"/>
  <c r="Y1100" i="10" s="1"/>
  <c r="AB1100" i="10" l="1"/>
  <c r="AD1100" i="10" s="1"/>
  <c r="AA1100" i="10"/>
  <c r="AC1100" i="10" s="1"/>
  <c r="AE1100" i="10" l="1"/>
  <c r="AF1100" i="10"/>
  <c r="AG1100" i="10" s="1"/>
  <c r="AH1100" i="10" l="1"/>
  <c r="AJ1100" i="10" s="1"/>
  <c r="AI1100" i="10" s="1"/>
  <c r="T1101" i="10"/>
  <c r="S1102" i="10" l="1"/>
  <c r="R1103" i="10" s="1"/>
  <c r="U1101" i="10"/>
  <c r="W1101" i="10" s="1"/>
  <c r="Y1101" i="10" s="1"/>
  <c r="V1101" i="10"/>
  <c r="X1101" i="10" s="1"/>
  <c r="Z1101" i="10" s="1"/>
  <c r="AB1101" i="10" l="1"/>
  <c r="AD1101" i="10" s="1"/>
  <c r="AA1101" i="10"/>
  <c r="AC1101" i="10" s="1"/>
  <c r="AE1101" i="10" l="1"/>
  <c r="AF1101" i="10"/>
  <c r="AG1101" i="10" s="1"/>
  <c r="T1102" i="10" l="1"/>
  <c r="AH1101" i="10"/>
  <c r="AJ1101" i="10" s="1"/>
  <c r="AI1101" i="10" s="1"/>
  <c r="U1102" i="10" l="1"/>
  <c r="W1102" i="10" s="1"/>
  <c r="Y1102" i="10" s="1"/>
  <c r="AA1102" i="10" s="1"/>
  <c r="V1102" i="10"/>
  <c r="X1102" i="10" s="1"/>
  <c r="Z1102" i="10" s="1"/>
  <c r="AB1102" i="10" s="1"/>
  <c r="S1103" i="10"/>
  <c r="R1104" i="10" s="1"/>
  <c r="AD1102" i="10" l="1"/>
  <c r="AC1102" i="10"/>
  <c r="AE1102" i="10" l="1"/>
  <c r="AF1102" i="10"/>
  <c r="AG1102" i="10" s="1"/>
  <c r="AH1102" i="10" l="1"/>
  <c r="T1103" i="10"/>
  <c r="S1104" i="10" l="1"/>
  <c r="R1105" i="10" s="1"/>
  <c r="AJ1102" i="10"/>
  <c r="AI1102" i="10" s="1"/>
  <c r="V1103" i="10"/>
  <c r="X1103" i="10" s="1"/>
  <c r="U1103" i="10"/>
  <c r="W1103" i="10" s="1"/>
  <c r="Z1103" i="10" l="1"/>
  <c r="AB1103" i="10" s="1"/>
  <c r="Y1103" i="10"/>
  <c r="AA1103" i="10" s="1"/>
  <c r="AC1103" i="10" l="1"/>
  <c r="AD1103" i="10"/>
  <c r="AE1103" i="10" l="1"/>
  <c r="AF1103" i="10"/>
  <c r="AG1103" i="10" s="1"/>
  <c r="AH1103" i="10" l="1"/>
  <c r="T1104" i="10"/>
  <c r="S1105" i="10" l="1"/>
  <c r="R1106" i="10" s="1"/>
  <c r="AJ1103" i="10"/>
  <c r="AI1103" i="10" s="1"/>
  <c r="V1104" i="10"/>
  <c r="X1104" i="10" s="1"/>
  <c r="U1104" i="10"/>
  <c r="W1104" i="10" s="1"/>
  <c r="Y1104" i="10" l="1"/>
  <c r="AA1104" i="10" s="1"/>
  <c r="Z1104" i="10"/>
  <c r="AB1104" i="10" s="1"/>
  <c r="AC1104" i="10" l="1"/>
  <c r="AD1104" i="10"/>
  <c r="AF1104" i="10" l="1"/>
  <c r="AG1104" i="10" s="1"/>
  <c r="AE1104" i="10"/>
  <c r="AH1104" i="10" l="1"/>
  <c r="AJ1104" i="10" s="1"/>
  <c r="AI1104" i="10" s="1"/>
  <c r="T1105" i="10"/>
  <c r="S1106" i="10" l="1"/>
  <c r="R1107" i="10" s="1"/>
  <c r="V1105" i="10"/>
  <c r="X1105" i="10" s="1"/>
  <c r="Z1105" i="10" s="1"/>
  <c r="U1105" i="10"/>
  <c r="W1105" i="10" s="1"/>
  <c r="Y1105" i="10" s="1"/>
  <c r="AB1105" i="10" l="1"/>
  <c r="AD1105" i="10" s="1"/>
  <c r="AA1105" i="10"/>
  <c r="AC1105" i="10" s="1"/>
  <c r="AF1105" i="10" l="1"/>
  <c r="AG1105" i="10" s="1"/>
  <c r="AE1105" i="10"/>
  <c r="AH1105" i="10" l="1"/>
  <c r="AJ1105" i="10" s="1"/>
  <c r="AI1105" i="10" s="1"/>
  <c r="T1106" i="10"/>
  <c r="S1107" i="10" l="1"/>
  <c r="R1108" i="10" s="1"/>
  <c r="V1106" i="10"/>
  <c r="X1106" i="10" s="1"/>
  <c r="Z1106" i="10" s="1"/>
  <c r="U1106" i="10"/>
  <c r="W1106" i="10" s="1"/>
  <c r="Y1106" i="10" s="1"/>
  <c r="AB1106" i="10" l="1"/>
  <c r="AD1106" i="10" s="1"/>
  <c r="AA1106" i="10"/>
  <c r="AC1106" i="10" s="1"/>
  <c r="AF1106" i="10" l="1"/>
  <c r="AG1106" i="10" s="1"/>
  <c r="AE1106" i="10"/>
  <c r="T1107" i="10" l="1"/>
  <c r="V1107" i="10" s="1"/>
  <c r="X1107" i="10" s="1"/>
  <c r="AH1106" i="10"/>
  <c r="U1107" i="10" l="1"/>
  <c r="W1107" i="10" s="1"/>
  <c r="Y1107" i="10" s="1"/>
  <c r="AA1107" i="10" s="1"/>
  <c r="S1108" i="10"/>
  <c r="R1109" i="10" s="1"/>
  <c r="AJ1106" i="10"/>
  <c r="AI1106" i="10" s="1"/>
  <c r="Z1107" i="10"/>
  <c r="AB1107" i="10" s="1"/>
  <c r="AC1107" i="10" l="1"/>
  <c r="AD1107" i="10"/>
  <c r="AE1107" i="10" l="1"/>
  <c r="AF1107" i="10"/>
  <c r="AG1107" i="10" s="1"/>
  <c r="AH1107" i="10" l="1"/>
  <c r="T1108" i="10"/>
  <c r="S1109" i="10" l="1"/>
  <c r="R1110" i="10" s="1"/>
  <c r="AJ1107" i="10"/>
  <c r="AI1107" i="10" s="1"/>
  <c r="U1108" i="10"/>
  <c r="W1108" i="10" s="1"/>
  <c r="V1108" i="10"/>
  <c r="X1108" i="10" s="1"/>
  <c r="Y1108" i="10" l="1"/>
  <c r="AA1108" i="10" s="1"/>
  <c r="Z1108" i="10"/>
  <c r="AB1108" i="10" s="1"/>
  <c r="AC1108" i="10" l="1"/>
  <c r="AD1108" i="10"/>
  <c r="AF1108" i="10" l="1"/>
  <c r="AG1108" i="10" s="1"/>
  <c r="AE1108" i="10"/>
  <c r="AH1108" i="10" l="1"/>
  <c r="AJ1108" i="10" s="1"/>
  <c r="AI1108" i="10" s="1"/>
  <c r="T1109" i="10"/>
  <c r="S1110" i="10" l="1"/>
  <c r="R1111" i="10" s="1"/>
  <c r="U1109" i="10"/>
  <c r="W1109" i="10" s="1"/>
  <c r="Y1109" i="10" s="1"/>
  <c r="V1109" i="10"/>
  <c r="X1109" i="10" s="1"/>
  <c r="Z1109" i="10" s="1"/>
  <c r="AB1109" i="10" l="1"/>
  <c r="AD1109" i="10" s="1"/>
  <c r="AA1109" i="10"/>
  <c r="AC1109" i="10" s="1"/>
  <c r="AF1109" i="10" l="1"/>
  <c r="AG1109" i="10" s="1"/>
  <c r="AE1109" i="10"/>
  <c r="AH1109" i="10" l="1"/>
  <c r="AJ1109" i="10" s="1"/>
  <c r="AI1109" i="10" s="1"/>
  <c r="T1110" i="10"/>
  <c r="S1111" i="10" l="1"/>
  <c r="R1112" i="10" s="1"/>
  <c r="U1110" i="10"/>
  <c r="W1110" i="10" s="1"/>
  <c r="Y1110" i="10" s="1"/>
  <c r="V1110" i="10"/>
  <c r="X1110" i="10" s="1"/>
  <c r="Z1110" i="10" s="1"/>
  <c r="AB1110" i="10" l="1"/>
  <c r="AD1110" i="10" s="1"/>
  <c r="AA1110" i="10"/>
  <c r="AC1110" i="10" s="1"/>
  <c r="AF1110" i="10" l="1"/>
  <c r="AG1110" i="10" s="1"/>
  <c r="AE1110" i="10"/>
  <c r="AH1110" i="10" l="1"/>
  <c r="AJ1110" i="10" s="1"/>
  <c r="AI1110" i="10" s="1"/>
  <c r="T1111" i="10"/>
  <c r="S1112" i="10" l="1"/>
  <c r="R1113" i="10" s="1"/>
  <c r="V1111" i="10"/>
  <c r="X1111" i="10" s="1"/>
  <c r="Z1111" i="10" s="1"/>
  <c r="U1111" i="10"/>
  <c r="W1111" i="10" s="1"/>
  <c r="Y1111" i="10" s="1"/>
  <c r="AB1111" i="10" l="1"/>
  <c r="AD1111" i="10" s="1"/>
  <c r="AA1111" i="10"/>
  <c r="AC1111" i="10" s="1"/>
  <c r="AF1111" i="10" l="1"/>
  <c r="AG1111" i="10" s="1"/>
  <c r="AE1111" i="10"/>
  <c r="AH1111" i="10" l="1"/>
  <c r="AJ1111" i="10" s="1"/>
  <c r="AI1111" i="10" s="1"/>
  <c r="T1112" i="10"/>
  <c r="S1113" i="10" l="1"/>
  <c r="R1114" i="10" s="1"/>
  <c r="U1112" i="10"/>
  <c r="W1112" i="10" s="1"/>
  <c r="Y1112" i="10" s="1"/>
  <c r="V1112" i="10"/>
  <c r="X1112" i="10" s="1"/>
  <c r="Z1112" i="10" s="1"/>
  <c r="AB1112" i="10" l="1"/>
  <c r="AD1112" i="10" s="1"/>
  <c r="AA1112" i="10"/>
  <c r="AC1112" i="10" s="1"/>
  <c r="AF1112" i="10" l="1"/>
  <c r="AG1112" i="10" s="1"/>
  <c r="AE1112" i="10"/>
  <c r="AH1112" i="10" l="1"/>
  <c r="AJ1112" i="10" s="1"/>
  <c r="AI1112" i="10" s="1"/>
  <c r="T1113" i="10"/>
  <c r="S1114" i="10" l="1"/>
  <c r="R1115" i="10" s="1"/>
  <c r="V1113" i="10"/>
  <c r="X1113" i="10" s="1"/>
  <c r="Z1113" i="10" s="1"/>
  <c r="U1113" i="10"/>
  <c r="W1113" i="10" s="1"/>
  <c r="Y1113" i="10" s="1"/>
  <c r="AB1113" i="10" l="1"/>
  <c r="AD1113" i="10" s="1"/>
  <c r="AA1113" i="10"/>
  <c r="AC1113" i="10" s="1"/>
  <c r="AF1113" i="10" l="1"/>
  <c r="AG1113" i="10" s="1"/>
  <c r="AE1113" i="10"/>
  <c r="AH1113" i="10" l="1"/>
  <c r="AJ1113" i="10" s="1"/>
  <c r="AI1113" i="10" s="1"/>
  <c r="T1114" i="10"/>
  <c r="S1115" i="10" l="1"/>
  <c r="R1116" i="10" s="1"/>
  <c r="V1114" i="10"/>
  <c r="X1114" i="10" s="1"/>
  <c r="Z1114" i="10" s="1"/>
  <c r="U1114" i="10"/>
  <c r="W1114" i="10" s="1"/>
  <c r="Y1114" i="10" s="1"/>
  <c r="AB1114" i="10" l="1"/>
  <c r="AD1114" i="10" s="1"/>
  <c r="AA1114" i="10"/>
  <c r="AC1114" i="10" s="1"/>
  <c r="AF1114" i="10" l="1"/>
  <c r="AG1114" i="10" s="1"/>
  <c r="AE1114" i="10"/>
  <c r="AH1114" i="10" l="1"/>
  <c r="AJ1114" i="10" s="1"/>
  <c r="AI1114" i="10" s="1"/>
  <c r="T1115" i="10"/>
  <c r="S1116" i="10" l="1"/>
  <c r="R1117" i="10" s="1"/>
  <c r="U1115" i="10"/>
  <c r="W1115" i="10" s="1"/>
  <c r="Y1115" i="10" s="1"/>
  <c r="V1115" i="10"/>
  <c r="X1115" i="10" s="1"/>
  <c r="Z1115" i="10" s="1"/>
  <c r="AB1115" i="10" l="1"/>
  <c r="AD1115" i="10" s="1"/>
  <c r="AA1115" i="10"/>
  <c r="AC1115" i="10" s="1"/>
  <c r="AF1115" i="10" l="1"/>
  <c r="AG1115" i="10" s="1"/>
  <c r="AE1115" i="10"/>
  <c r="AH1115" i="10" l="1"/>
  <c r="AJ1115" i="10" s="1"/>
  <c r="AI1115" i="10" s="1"/>
  <c r="T1116" i="10"/>
  <c r="S1117" i="10" l="1"/>
  <c r="R1118" i="10" s="1"/>
  <c r="U1116" i="10"/>
  <c r="W1116" i="10" s="1"/>
  <c r="Y1116" i="10" s="1"/>
  <c r="V1116" i="10"/>
  <c r="X1116" i="10" s="1"/>
  <c r="Z1116" i="10" s="1"/>
  <c r="AB1116" i="10" l="1"/>
  <c r="AD1116" i="10" s="1"/>
  <c r="AA1116" i="10"/>
  <c r="AC1116" i="10" s="1"/>
  <c r="AF1116" i="10" l="1"/>
  <c r="AG1116" i="10" s="1"/>
  <c r="AE1116" i="10"/>
  <c r="AH1116" i="10" l="1"/>
  <c r="AJ1116" i="10" s="1"/>
  <c r="AI1116" i="10" s="1"/>
  <c r="T1117" i="10"/>
  <c r="S1118" i="10" l="1"/>
  <c r="R1119" i="10" s="1"/>
  <c r="V1117" i="10"/>
  <c r="X1117" i="10" s="1"/>
  <c r="Z1117" i="10" s="1"/>
  <c r="U1117" i="10"/>
  <c r="W1117" i="10" s="1"/>
  <c r="Y1117" i="10" s="1"/>
  <c r="AB1117" i="10" l="1"/>
  <c r="AD1117" i="10" s="1"/>
  <c r="AA1117" i="10"/>
  <c r="AC1117" i="10" s="1"/>
  <c r="AF1117" i="10" l="1"/>
  <c r="AG1117" i="10" s="1"/>
  <c r="AE1117" i="10"/>
  <c r="AH1117" i="10" l="1"/>
  <c r="AJ1117" i="10" s="1"/>
  <c r="AI1117" i="10" s="1"/>
  <c r="T1118" i="10"/>
  <c r="S1119" i="10" l="1"/>
  <c r="R1120" i="10" s="1"/>
  <c r="U1118" i="10"/>
  <c r="W1118" i="10" s="1"/>
  <c r="Y1118" i="10" s="1"/>
  <c r="V1118" i="10"/>
  <c r="X1118" i="10" s="1"/>
  <c r="Z1118" i="10" s="1"/>
  <c r="AB1118" i="10" l="1"/>
  <c r="AD1118" i="10" s="1"/>
  <c r="AA1118" i="10"/>
  <c r="AC1118" i="10" s="1"/>
  <c r="AF1118" i="10" l="1"/>
  <c r="AG1118" i="10" s="1"/>
  <c r="AE1118" i="10"/>
  <c r="T1119" i="10" l="1"/>
  <c r="U1119" i="10" s="1"/>
  <c r="W1119" i="10" s="1"/>
  <c r="AH1118" i="10"/>
  <c r="S1120" i="10" l="1"/>
  <c r="R1121" i="10" s="1"/>
  <c r="V1119" i="10"/>
  <c r="X1119" i="10" s="1"/>
  <c r="Z1119" i="10" s="1"/>
  <c r="AB1119" i="10" s="1"/>
  <c r="AJ1118" i="10"/>
  <c r="AI1118" i="10" s="1"/>
  <c r="Y1119" i="10"/>
  <c r="AA1119" i="10" s="1"/>
  <c r="AC1119" i="10" l="1"/>
  <c r="AD1119" i="10"/>
  <c r="AE1119" i="10" l="1"/>
  <c r="AF1119" i="10"/>
  <c r="AG1119" i="10" s="1"/>
  <c r="T1120" i="10" l="1"/>
  <c r="AH1119" i="10"/>
  <c r="S1121" i="10" l="1"/>
  <c r="R1122" i="10" s="1"/>
  <c r="U1120" i="10"/>
  <c r="W1120" i="10" s="1"/>
  <c r="Y1120" i="10" s="1"/>
  <c r="AJ1119" i="10"/>
  <c r="AI1119" i="10" s="1"/>
  <c r="V1120" i="10"/>
  <c r="X1120" i="10" s="1"/>
  <c r="Z1120" i="10" s="1"/>
  <c r="AB1120" i="10" l="1"/>
  <c r="AD1120" i="10" s="1"/>
  <c r="AA1120" i="10"/>
  <c r="AC1120" i="10" s="1"/>
  <c r="AE1120" i="10" l="1"/>
  <c r="AF1120" i="10"/>
  <c r="AG1120" i="10" s="1"/>
  <c r="T1121" i="10" l="1"/>
  <c r="AH1120" i="10"/>
  <c r="S1122" i="10" l="1"/>
  <c r="R1123" i="10" s="1"/>
  <c r="AJ1120" i="10"/>
  <c r="AI1120" i="10" s="1"/>
  <c r="U1121" i="10"/>
  <c r="W1121" i="10" s="1"/>
  <c r="Y1121" i="10" s="1"/>
  <c r="V1121" i="10"/>
  <c r="X1121" i="10" s="1"/>
  <c r="Z1121" i="10" s="1"/>
  <c r="AB1121" i="10" l="1"/>
  <c r="AD1121" i="10" s="1"/>
  <c r="AA1121" i="10"/>
  <c r="AC1121" i="10" s="1"/>
  <c r="AE1121" i="10" l="1"/>
  <c r="AF1121" i="10"/>
  <c r="AG1121" i="10" s="1"/>
  <c r="T1122" i="10" l="1"/>
  <c r="AH1121" i="10"/>
  <c r="S1123" i="10" l="1"/>
  <c r="R1124" i="10" s="1"/>
  <c r="AJ1121" i="10"/>
  <c r="AI1121" i="10" s="1"/>
  <c r="U1122" i="10"/>
  <c r="W1122" i="10" s="1"/>
  <c r="Y1122" i="10" s="1"/>
  <c r="V1122" i="10"/>
  <c r="X1122" i="10" s="1"/>
  <c r="Z1122" i="10" s="1"/>
  <c r="AB1122" i="10" l="1"/>
  <c r="AD1122" i="10" s="1"/>
  <c r="AA1122" i="10"/>
  <c r="AC1122" i="10" s="1"/>
  <c r="AE1122" i="10" l="1"/>
  <c r="AF1122" i="10"/>
  <c r="AG1122" i="10" s="1"/>
  <c r="T1123" i="10" l="1"/>
  <c r="AH1122" i="10"/>
  <c r="S1124" i="10" l="1"/>
  <c r="R1125" i="10" s="1"/>
  <c r="AJ1122" i="10"/>
  <c r="AI1122" i="10" s="1"/>
  <c r="V1123" i="10"/>
  <c r="X1123" i="10" s="1"/>
  <c r="Z1123" i="10" s="1"/>
  <c r="U1123" i="10"/>
  <c r="W1123" i="10" s="1"/>
  <c r="Y1123" i="10" s="1"/>
  <c r="AB1123" i="10" l="1"/>
  <c r="AD1123" i="10" s="1"/>
  <c r="AA1123" i="10"/>
  <c r="AC1123" i="10" s="1"/>
  <c r="AE1123" i="10" l="1"/>
  <c r="AF1123" i="10"/>
  <c r="AG1123" i="10" s="1"/>
  <c r="T1124" i="10" l="1"/>
  <c r="AH1123" i="10"/>
  <c r="S1125" i="10" l="1"/>
  <c r="R1126" i="10" s="1"/>
  <c r="AJ1123" i="10"/>
  <c r="AI1123" i="10" s="1"/>
  <c r="U1124" i="10"/>
  <c r="W1124" i="10" s="1"/>
  <c r="Y1124" i="10" s="1"/>
  <c r="V1124" i="10"/>
  <c r="X1124" i="10" s="1"/>
  <c r="Z1124" i="10" s="1"/>
  <c r="AB1124" i="10" l="1"/>
  <c r="AD1124" i="10" s="1"/>
  <c r="AA1124" i="10"/>
  <c r="AC1124" i="10" s="1"/>
  <c r="AE1124" i="10" l="1"/>
  <c r="AF1124" i="10"/>
  <c r="AG1124" i="10" s="1"/>
  <c r="T1125" i="10" l="1"/>
  <c r="AH1124" i="10"/>
  <c r="S1126" i="10" l="1"/>
  <c r="R1127" i="10" s="1"/>
  <c r="U1125" i="10"/>
  <c r="W1125" i="10" s="1"/>
  <c r="AJ1124" i="10"/>
  <c r="AI1124" i="10" s="1"/>
  <c r="V1125" i="10"/>
  <c r="X1125" i="10" s="1"/>
  <c r="Z1125" i="10" s="1"/>
  <c r="AB1125" i="10" l="1"/>
  <c r="AD1125" i="10" s="1"/>
  <c r="Y1125" i="10"/>
  <c r="AA1125" i="10" s="1"/>
  <c r="AC1125" i="10" l="1"/>
  <c r="AF1125" i="10" l="1"/>
  <c r="AG1125" i="10" s="1"/>
  <c r="AE1125" i="10"/>
  <c r="AH1125" i="10" l="1"/>
  <c r="AJ1125" i="10" s="1"/>
  <c r="AI1125" i="10" s="1"/>
  <c r="T1126" i="10"/>
  <c r="S1127" i="10" l="1"/>
  <c r="R1128" i="10" s="1"/>
  <c r="U1126" i="10"/>
  <c r="W1126" i="10" s="1"/>
  <c r="Y1126" i="10" s="1"/>
  <c r="V1126" i="10"/>
  <c r="X1126" i="10" s="1"/>
  <c r="Z1126" i="10" s="1"/>
  <c r="AB1126" i="10" l="1"/>
  <c r="AD1126" i="10" s="1"/>
  <c r="AA1126" i="10"/>
  <c r="AC1126" i="10" s="1"/>
  <c r="AE1126" i="10" l="1"/>
  <c r="AF1126" i="10"/>
  <c r="AG1126" i="10" s="1"/>
  <c r="T1127" i="10" l="1"/>
  <c r="U1127" i="10" s="1"/>
  <c r="W1127" i="10" s="1"/>
  <c r="AH1126" i="10"/>
  <c r="AJ1126" i="10" s="1"/>
  <c r="AI1126" i="10" s="1"/>
  <c r="V1127" i="10" l="1"/>
  <c r="X1127" i="10" s="1"/>
  <c r="Z1127" i="10" s="1"/>
  <c r="AB1127" i="10" s="1"/>
  <c r="S1128" i="10"/>
  <c r="R1129" i="10" s="1"/>
  <c r="Y1127" i="10"/>
  <c r="AA1127" i="10" s="1"/>
  <c r="AC1127" i="10" l="1"/>
  <c r="AD1127" i="10"/>
  <c r="AF1127" i="10" l="1"/>
  <c r="AG1127" i="10" s="1"/>
  <c r="AE1127" i="10"/>
  <c r="AH1127" i="10" l="1"/>
  <c r="AJ1127" i="10" s="1"/>
  <c r="AI1127" i="10" s="1"/>
  <c r="T1128" i="10"/>
  <c r="S1129" i="10" l="1"/>
  <c r="R1130" i="10" s="1"/>
  <c r="U1128" i="10"/>
  <c r="W1128" i="10" s="1"/>
  <c r="Y1128" i="10" s="1"/>
  <c r="V1128" i="10"/>
  <c r="X1128" i="10" s="1"/>
  <c r="Z1128" i="10" s="1"/>
  <c r="AB1128" i="10" l="1"/>
  <c r="AD1128" i="10" s="1"/>
  <c r="AA1128" i="10"/>
  <c r="AC1128" i="10" s="1"/>
  <c r="AF1128" i="10" l="1"/>
  <c r="AG1128" i="10" s="1"/>
  <c r="AE1128" i="10"/>
  <c r="AH1128" i="10" l="1"/>
  <c r="AJ1128" i="10" s="1"/>
  <c r="AI1128" i="10" s="1"/>
  <c r="T1129" i="10"/>
  <c r="S1130" i="10" l="1"/>
  <c r="R1131" i="10" s="1"/>
  <c r="U1129" i="10"/>
  <c r="W1129" i="10" s="1"/>
  <c r="Y1129" i="10" s="1"/>
  <c r="V1129" i="10"/>
  <c r="X1129" i="10" s="1"/>
  <c r="Z1129" i="10" s="1"/>
  <c r="AB1129" i="10" l="1"/>
  <c r="AD1129" i="10" s="1"/>
  <c r="AA1129" i="10"/>
  <c r="AC1129" i="10" s="1"/>
  <c r="AF1129" i="10" l="1"/>
  <c r="AG1129" i="10" s="1"/>
  <c r="AE1129" i="10"/>
  <c r="AH1129" i="10" l="1"/>
  <c r="AJ1129" i="10" s="1"/>
  <c r="AI1129" i="10" s="1"/>
  <c r="T1130" i="10"/>
  <c r="S1131" i="10" l="1"/>
  <c r="R1132" i="10" s="1"/>
  <c r="V1130" i="10"/>
  <c r="X1130" i="10" s="1"/>
  <c r="Z1130" i="10" s="1"/>
  <c r="U1130" i="10"/>
  <c r="W1130" i="10" s="1"/>
  <c r="Y1130" i="10" s="1"/>
  <c r="AB1130" i="10" l="1"/>
  <c r="AD1130" i="10" s="1"/>
  <c r="AA1130" i="10"/>
  <c r="AC1130" i="10" s="1"/>
  <c r="AF1130" i="10" l="1"/>
  <c r="AG1130" i="10" s="1"/>
  <c r="AE1130" i="10"/>
  <c r="AH1130" i="10" l="1"/>
  <c r="AJ1130" i="10" s="1"/>
  <c r="AI1130" i="10" s="1"/>
  <c r="T1131" i="10"/>
  <c r="S1132" i="10" l="1"/>
  <c r="R1133" i="10" s="1"/>
  <c r="V1131" i="10"/>
  <c r="X1131" i="10" s="1"/>
  <c r="Z1131" i="10" s="1"/>
  <c r="U1131" i="10"/>
  <c r="W1131" i="10" s="1"/>
  <c r="Y1131" i="10" s="1"/>
  <c r="AB1131" i="10" l="1"/>
  <c r="AD1131" i="10" s="1"/>
  <c r="AA1131" i="10"/>
  <c r="AC1131" i="10" s="1"/>
  <c r="AF1131" i="10" l="1"/>
  <c r="AG1131" i="10" s="1"/>
  <c r="AE1131" i="10"/>
  <c r="T1132" i="10" l="1"/>
  <c r="V1132" i="10" s="1"/>
  <c r="X1132" i="10" s="1"/>
  <c r="AH1131" i="10"/>
  <c r="S1133" i="10" l="1"/>
  <c r="R1134" i="10" s="1"/>
  <c r="U1132" i="10"/>
  <c r="W1132" i="10" s="1"/>
  <c r="Y1132" i="10" s="1"/>
  <c r="AA1132" i="10" s="1"/>
  <c r="AJ1131" i="10"/>
  <c r="AI1131" i="10" s="1"/>
  <c r="Z1132" i="10"/>
  <c r="AB1132" i="10" s="1"/>
  <c r="AC1132" i="10" l="1"/>
  <c r="AD1132" i="10"/>
  <c r="AF1132" i="10" l="1"/>
  <c r="AG1132" i="10" s="1"/>
  <c r="AE1132" i="10"/>
  <c r="AH1132" i="10" l="1"/>
  <c r="AJ1132" i="10" s="1"/>
  <c r="AI1132" i="10" s="1"/>
  <c r="T1133" i="10"/>
  <c r="S1134" i="10" l="1"/>
  <c r="R1135" i="10" s="1"/>
  <c r="U1133" i="10"/>
  <c r="W1133" i="10" s="1"/>
  <c r="Y1133" i="10" s="1"/>
  <c r="V1133" i="10"/>
  <c r="X1133" i="10" s="1"/>
  <c r="Z1133" i="10" s="1"/>
  <c r="AB1133" i="10" l="1"/>
  <c r="AD1133" i="10" s="1"/>
  <c r="AA1133" i="10"/>
  <c r="AC1133" i="10" s="1"/>
  <c r="AF1133" i="10" l="1"/>
  <c r="AG1133" i="10" s="1"/>
  <c r="AE1133" i="10"/>
  <c r="AH1133" i="10" l="1"/>
  <c r="AJ1133" i="10" s="1"/>
  <c r="AI1133" i="10" s="1"/>
  <c r="T1134" i="10"/>
  <c r="S1135" i="10" l="1"/>
  <c r="R1136" i="10" s="1"/>
  <c r="U1134" i="10"/>
  <c r="W1134" i="10" s="1"/>
  <c r="Y1134" i="10" s="1"/>
  <c r="V1134" i="10"/>
  <c r="X1134" i="10" s="1"/>
  <c r="Z1134" i="10" s="1"/>
  <c r="AB1134" i="10" l="1"/>
  <c r="AD1134" i="10" s="1"/>
  <c r="AA1134" i="10"/>
  <c r="AC1134" i="10" s="1"/>
  <c r="AF1134" i="10" l="1"/>
  <c r="AG1134" i="10" s="1"/>
  <c r="AE1134" i="10"/>
  <c r="AH1134" i="10" l="1"/>
  <c r="AJ1134" i="10" s="1"/>
  <c r="AI1134" i="10" s="1"/>
  <c r="T1135" i="10"/>
  <c r="S1136" i="10" l="1"/>
  <c r="R1137" i="10" s="1"/>
  <c r="V1135" i="10"/>
  <c r="X1135" i="10" s="1"/>
  <c r="Z1135" i="10" s="1"/>
  <c r="U1135" i="10"/>
  <c r="W1135" i="10" s="1"/>
  <c r="Y1135" i="10" s="1"/>
  <c r="AB1135" i="10" l="1"/>
  <c r="AD1135" i="10" s="1"/>
  <c r="AA1135" i="10"/>
  <c r="AC1135" i="10" s="1"/>
  <c r="AF1135" i="10" l="1"/>
  <c r="AG1135" i="10" s="1"/>
  <c r="AE1135" i="10"/>
  <c r="T1136" i="10" l="1"/>
  <c r="U1136" i="10" s="1"/>
  <c r="W1136" i="10" s="1"/>
  <c r="AH1135" i="10"/>
  <c r="S1137" i="10" l="1"/>
  <c r="R1138" i="10" s="1"/>
  <c r="V1136" i="10"/>
  <c r="X1136" i="10" s="1"/>
  <c r="Z1136" i="10" s="1"/>
  <c r="AB1136" i="10" s="1"/>
  <c r="AJ1135" i="10"/>
  <c r="AI1135" i="10" s="1"/>
  <c r="Y1136" i="10"/>
  <c r="AA1136" i="10" s="1"/>
  <c r="AC1136" i="10" l="1"/>
  <c r="AD1136" i="10"/>
  <c r="AE1136" i="10" l="1"/>
  <c r="AF1136" i="10"/>
  <c r="AG1136" i="10" s="1"/>
  <c r="AH1136" i="10" l="1"/>
  <c r="T1137" i="10"/>
  <c r="S1138" i="10" l="1"/>
  <c r="R1139" i="10" s="1"/>
  <c r="AJ1136" i="10"/>
  <c r="AI1136" i="10" s="1"/>
  <c r="U1137" i="10"/>
  <c r="W1137" i="10" s="1"/>
  <c r="V1137" i="10"/>
  <c r="X1137" i="10" s="1"/>
  <c r="Y1137" i="10" l="1"/>
  <c r="AA1137" i="10" s="1"/>
  <c r="Z1137" i="10"/>
  <c r="AB1137" i="10" s="1"/>
  <c r="AC1137" i="10" l="1"/>
  <c r="AD1137" i="10"/>
  <c r="AE1137" i="10" l="1"/>
  <c r="AF1137" i="10"/>
  <c r="AG1137" i="10" s="1"/>
  <c r="T1138" i="10" l="1"/>
  <c r="AH1137" i="10"/>
  <c r="S1139" i="10" l="1"/>
  <c r="R1140" i="10" s="1"/>
  <c r="U1138" i="10"/>
  <c r="W1138" i="10" s="1"/>
  <c r="AJ1137" i="10"/>
  <c r="AI1137" i="10" s="1"/>
  <c r="V1138" i="10"/>
  <c r="X1138" i="10" s="1"/>
  <c r="Z1138" i="10" s="1"/>
  <c r="AB1138" i="10" l="1"/>
  <c r="AD1138" i="10" s="1"/>
  <c r="Y1138" i="10"/>
  <c r="AA1138" i="10" s="1"/>
  <c r="AC1138" i="10" l="1"/>
  <c r="AF1138" i="10" s="1"/>
  <c r="AG1138" i="10" s="1"/>
  <c r="AE1138" i="10" l="1"/>
  <c r="AH1138" i="10" s="1"/>
  <c r="T1139" i="10" l="1"/>
  <c r="AJ1138" i="10"/>
  <c r="AI1138" i="10" s="1"/>
  <c r="S1140" i="10" l="1"/>
  <c r="R1141" i="10" s="1"/>
  <c r="U1139" i="10"/>
  <c r="W1139" i="10" s="1"/>
  <c r="Y1139" i="10" s="1"/>
  <c r="V1139" i="10"/>
  <c r="X1139" i="10" s="1"/>
  <c r="Z1139" i="10" s="1"/>
  <c r="AB1139" i="10" l="1"/>
  <c r="AD1139" i="10" s="1"/>
  <c r="AA1139" i="10"/>
  <c r="AC1139" i="10" s="1"/>
  <c r="AF1139" i="10" l="1"/>
  <c r="AG1139" i="10" s="1"/>
  <c r="AE1139" i="10"/>
  <c r="AH1139" i="10" l="1"/>
  <c r="AJ1139" i="10" s="1"/>
  <c r="AI1139" i="10" s="1"/>
  <c r="T1140" i="10"/>
  <c r="S1141" i="10" l="1"/>
  <c r="R1142" i="10" s="1"/>
  <c r="U1140" i="10"/>
  <c r="W1140" i="10" s="1"/>
  <c r="Y1140" i="10" s="1"/>
  <c r="V1140" i="10"/>
  <c r="X1140" i="10" s="1"/>
  <c r="Z1140" i="10" s="1"/>
  <c r="AB1140" i="10" l="1"/>
  <c r="AD1140" i="10" s="1"/>
  <c r="AA1140" i="10"/>
  <c r="AC1140" i="10" s="1"/>
  <c r="AE1140" i="10" l="1"/>
  <c r="AF1140" i="10"/>
  <c r="AG1140" i="10" s="1"/>
  <c r="T1141" i="10" l="1"/>
  <c r="AH1140" i="10"/>
  <c r="S1142" i="10" l="1"/>
  <c r="R1143" i="10" s="1"/>
  <c r="AJ1140" i="10"/>
  <c r="AI1140" i="10" s="1"/>
  <c r="U1141" i="10"/>
  <c r="W1141" i="10" s="1"/>
  <c r="Y1141" i="10" s="1"/>
  <c r="V1141" i="10"/>
  <c r="X1141" i="10" s="1"/>
  <c r="Z1141" i="10" s="1"/>
  <c r="AB1141" i="10" l="1"/>
  <c r="AD1141" i="10" s="1"/>
  <c r="AA1141" i="10"/>
  <c r="AC1141" i="10" s="1"/>
  <c r="AE1141" i="10" l="1"/>
  <c r="AF1141" i="10"/>
  <c r="AG1141" i="10" s="1"/>
  <c r="T1142" i="10" l="1"/>
  <c r="AH1141" i="10"/>
  <c r="S1143" i="10" l="1"/>
  <c r="R1144" i="10" s="1"/>
  <c r="AJ1141" i="10"/>
  <c r="AI1141" i="10" s="1"/>
  <c r="U1142" i="10"/>
  <c r="W1142" i="10" s="1"/>
  <c r="Y1142" i="10" s="1"/>
  <c r="V1142" i="10"/>
  <c r="X1142" i="10" s="1"/>
  <c r="Z1142" i="10" s="1"/>
  <c r="AB1142" i="10" l="1"/>
  <c r="AD1142" i="10" s="1"/>
  <c r="AA1142" i="10"/>
  <c r="AC1142" i="10" s="1"/>
  <c r="AE1142" i="10" l="1"/>
  <c r="AF1142" i="10"/>
  <c r="AG1142" i="10" s="1"/>
  <c r="T1143" i="10" l="1"/>
  <c r="AH1142" i="10"/>
  <c r="S1144" i="10" l="1"/>
  <c r="R1145" i="10" s="1"/>
  <c r="AJ1142" i="10"/>
  <c r="AI1142" i="10" s="1"/>
  <c r="V1143" i="10"/>
  <c r="X1143" i="10" s="1"/>
  <c r="Z1143" i="10" s="1"/>
  <c r="U1143" i="10"/>
  <c r="W1143" i="10" s="1"/>
  <c r="Y1143" i="10" s="1"/>
  <c r="AB1143" i="10" l="1"/>
  <c r="AD1143" i="10" s="1"/>
  <c r="AA1143" i="10"/>
  <c r="AC1143" i="10" s="1"/>
  <c r="AE1143" i="10" l="1"/>
  <c r="AF1143" i="10"/>
  <c r="AG1143" i="10" s="1"/>
  <c r="T1144" i="10" l="1"/>
  <c r="AH1143" i="10"/>
  <c r="S1145" i="10" l="1"/>
  <c r="R1146" i="10" s="1"/>
  <c r="AJ1143" i="10"/>
  <c r="AI1143" i="10" s="1"/>
  <c r="U1144" i="10"/>
  <c r="W1144" i="10" s="1"/>
  <c r="Y1144" i="10" s="1"/>
  <c r="V1144" i="10"/>
  <c r="X1144" i="10" s="1"/>
  <c r="Z1144" i="10" s="1"/>
  <c r="AB1144" i="10" l="1"/>
  <c r="AD1144" i="10" s="1"/>
  <c r="AA1144" i="10"/>
  <c r="AC1144" i="10" s="1"/>
  <c r="AE1144" i="10" l="1"/>
  <c r="AF1144" i="10"/>
  <c r="AG1144" i="10" s="1"/>
  <c r="T1145" i="10" l="1"/>
  <c r="AH1144" i="10"/>
  <c r="S1146" i="10" l="1"/>
  <c r="R1147" i="10" s="1"/>
  <c r="AJ1144" i="10"/>
  <c r="AI1144" i="10" s="1"/>
  <c r="U1145" i="10"/>
  <c r="W1145" i="10" s="1"/>
  <c r="Y1145" i="10" s="1"/>
  <c r="V1145" i="10"/>
  <c r="X1145" i="10" s="1"/>
  <c r="Z1145" i="10" s="1"/>
  <c r="AB1145" i="10" l="1"/>
  <c r="AD1145" i="10" s="1"/>
  <c r="AA1145" i="10"/>
  <c r="AC1145" i="10" s="1"/>
  <c r="AE1145" i="10" l="1"/>
  <c r="AF1145" i="10"/>
  <c r="AG1145" i="10" s="1"/>
  <c r="T1146" i="10" l="1"/>
  <c r="AH1145" i="10"/>
  <c r="S1147" i="10" l="1"/>
  <c r="R1148" i="10" s="1"/>
  <c r="V1146" i="10"/>
  <c r="X1146" i="10" s="1"/>
  <c r="Z1146" i="10" s="1"/>
  <c r="AJ1145" i="10"/>
  <c r="AI1145" i="10" s="1"/>
  <c r="U1146" i="10"/>
  <c r="W1146" i="10" s="1"/>
  <c r="Y1146" i="10" s="1"/>
  <c r="AB1146" i="10" l="1"/>
  <c r="AD1146" i="10" s="1"/>
  <c r="AA1146" i="10"/>
  <c r="AC1146" i="10" s="1"/>
  <c r="AE1146" i="10" l="1"/>
  <c r="AF1146" i="10"/>
  <c r="AG1146" i="10" s="1"/>
  <c r="T1147" i="10" l="1"/>
  <c r="AH1146" i="10"/>
  <c r="S1148" i="10" l="1"/>
  <c r="R1149" i="10" s="1"/>
  <c r="AJ1146" i="10"/>
  <c r="AI1146" i="10" s="1"/>
  <c r="V1147" i="10"/>
  <c r="X1147" i="10" s="1"/>
  <c r="Z1147" i="10" s="1"/>
  <c r="U1147" i="10"/>
  <c r="W1147" i="10" s="1"/>
  <c r="Y1147" i="10" s="1"/>
  <c r="AB1147" i="10" l="1"/>
  <c r="AD1147" i="10" s="1"/>
  <c r="AA1147" i="10"/>
  <c r="AC1147" i="10" s="1"/>
  <c r="AE1147" i="10" l="1"/>
  <c r="AF1147" i="10"/>
  <c r="AG1147" i="10" s="1"/>
  <c r="AH1147" i="10" l="1"/>
  <c r="T1148" i="10"/>
  <c r="S1149" i="10" l="1"/>
  <c r="R1150" i="10" s="1"/>
  <c r="AJ1147" i="10"/>
  <c r="AI1147" i="10" s="1"/>
  <c r="U1148" i="10"/>
  <c r="W1148" i="10" s="1"/>
  <c r="V1148" i="10"/>
  <c r="X1148" i="10" s="1"/>
  <c r="Y1148" i="10" l="1"/>
  <c r="AA1148" i="10" s="1"/>
  <c r="Z1148" i="10"/>
  <c r="AB1148" i="10" s="1"/>
  <c r="AC1148" i="10" l="1"/>
  <c r="AD1148" i="10"/>
  <c r="AF1148" i="10" l="1"/>
  <c r="AG1148" i="10" s="1"/>
  <c r="AE1148" i="10"/>
  <c r="AH1148" i="10" l="1"/>
  <c r="AJ1148" i="10" s="1"/>
  <c r="AI1148" i="10" s="1"/>
  <c r="T1149" i="10"/>
  <c r="S1150" i="10" l="1"/>
  <c r="R1151" i="10" s="1"/>
  <c r="U1149" i="10"/>
  <c r="W1149" i="10" s="1"/>
  <c r="Y1149" i="10" s="1"/>
  <c r="V1149" i="10"/>
  <c r="X1149" i="10" s="1"/>
  <c r="Z1149" i="10" s="1"/>
  <c r="AB1149" i="10" l="1"/>
  <c r="AD1149" i="10" s="1"/>
  <c r="AA1149" i="10"/>
  <c r="AC1149" i="10" s="1"/>
  <c r="AF1149" i="10" l="1"/>
  <c r="AG1149" i="10" s="1"/>
  <c r="AE1149" i="10"/>
  <c r="AH1149" i="10" l="1"/>
  <c r="AJ1149" i="10" s="1"/>
  <c r="AI1149" i="10" s="1"/>
  <c r="T1150" i="10"/>
  <c r="S1151" i="10" l="1"/>
  <c r="R1152" i="10" s="1"/>
  <c r="V1150" i="10"/>
  <c r="X1150" i="10" s="1"/>
  <c r="Z1150" i="10" s="1"/>
  <c r="U1150" i="10"/>
  <c r="W1150" i="10" s="1"/>
  <c r="Y1150" i="10" s="1"/>
  <c r="AB1150" i="10" l="1"/>
  <c r="AD1150" i="10" s="1"/>
  <c r="AA1150" i="10"/>
  <c r="AC1150" i="10" s="1"/>
  <c r="AF1150" i="10" l="1"/>
  <c r="AG1150" i="10" s="1"/>
  <c r="AE1150" i="10"/>
  <c r="T1151" i="10" l="1"/>
  <c r="V1151" i="10" s="1"/>
  <c r="X1151" i="10" s="1"/>
  <c r="AH1150" i="10"/>
  <c r="U1151" i="10" l="1"/>
  <c r="W1151" i="10" s="1"/>
  <c r="Y1151" i="10" s="1"/>
  <c r="AA1151" i="10" s="1"/>
  <c r="S1152" i="10"/>
  <c r="R1153" i="10" s="1"/>
  <c r="AJ1150" i="10"/>
  <c r="AI1150" i="10" s="1"/>
  <c r="Z1151" i="10"/>
  <c r="AB1151" i="10" s="1"/>
  <c r="AD1151" i="10" l="1"/>
  <c r="AC1151" i="10"/>
  <c r="AE1151" i="10" l="1"/>
  <c r="AF1151" i="10"/>
  <c r="AG1151" i="10" s="1"/>
  <c r="T1152" i="10" l="1"/>
  <c r="AH1151" i="10"/>
  <c r="S1153" i="10" l="1"/>
  <c r="R1154" i="10" s="1"/>
  <c r="V1152" i="10"/>
  <c r="X1152" i="10" s="1"/>
  <c r="Z1152" i="10" s="1"/>
  <c r="AJ1151" i="10"/>
  <c r="AI1151" i="10" s="1"/>
  <c r="U1152" i="10"/>
  <c r="W1152" i="10" s="1"/>
  <c r="Y1152" i="10" s="1"/>
  <c r="AB1152" i="10" l="1"/>
  <c r="AD1152" i="10" s="1"/>
  <c r="AA1152" i="10"/>
  <c r="AC1152" i="10" s="1"/>
  <c r="AE1152" i="10" l="1"/>
  <c r="AF1152" i="10"/>
  <c r="AG1152" i="10" s="1"/>
  <c r="AH1152" i="10" l="1"/>
  <c r="T1153" i="10"/>
  <c r="S1154" i="10" l="1"/>
  <c r="R1155" i="10" s="1"/>
  <c r="AJ1152" i="10"/>
  <c r="AI1152" i="10" s="1"/>
  <c r="U1153" i="10"/>
  <c r="W1153" i="10" s="1"/>
  <c r="Y1153" i="10" s="1"/>
  <c r="V1153" i="10"/>
  <c r="X1153" i="10" s="1"/>
  <c r="AA1153" i="10" l="1"/>
  <c r="AC1153" i="10" s="1"/>
  <c r="Z1153" i="10"/>
  <c r="AB1153" i="10" s="1"/>
  <c r="AD1153" i="10" l="1"/>
  <c r="AF1153" i="10" s="1"/>
  <c r="AG1153" i="10" s="1"/>
  <c r="AE1153" i="10" l="1"/>
  <c r="AH1153" i="10" s="1"/>
  <c r="AJ1153" i="10" l="1"/>
  <c r="AI1153" i="10" s="1"/>
  <c r="T1154" i="10"/>
  <c r="S1155" i="10" l="1"/>
  <c r="R1156" i="10" s="1"/>
  <c r="V1154" i="10"/>
  <c r="X1154" i="10" s="1"/>
  <c r="Z1154" i="10" s="1"/>
  <c r="U1154" i="10"/>
  <c r="W1154" i="10" s="1"/>
  <c r="AB1154" i="10" l="1"/>
  <c r="AD1154" i="10" s="1"/>
  <c r="Y1154" i="10"/>
  <c r="AA1154" i="10" s="1"/>
  <c r="AC1154" i="10" l="1"/>
  <c r="AF1154" i="10" l="1"/>
  <c r="AG1154" i="10" s="1"/>
  <c r="AE1154" i="10"/>
  <c r="T1155" i="10" l="1"/>
  <c r="AH1154" i="10"/>
  <c r="AJ1154" i="10" s="1"/>
  <c r="AI1154" i="10" s="1"/>
  <c r="U1155" i="10" l="1"/>
  <c r="W1155" i="10" s="1"/>
  <c r="Y1155" i="10" s="1"/>
  <c r="S1156" i="10"/>
  <c r="R1157" i="10" s="1"/>
  <c r="V1155" i="10"/>
  <c r="X1155" i="10" s="1"/>
  <c r="Z1155" i="10" s="1"/>
  <c r="AB1155" i="10" l="1"/>
  <c r="AD1155" i="10" s="1"/>
  <c r="AA1155" i="10"/>
  <c r="AC1155" i="10" s="1"/>
  <c r="AE1155" i="10" l="1"/>
  <c r="AF1155" i="10"/>
  <c r="AG1155" i="10" s="1"/>
  <c r="T1156" i="10" s="1"/>
  <c r="S1157" i="10" l="1"/>
  <c r="R1158" i="10" s="1"/>
  <c r="U1156" i="10"/>
  <c r="W1156" i="10" s="1"/>
  <c r="V1156" i="10"/>
  <c r="X1156" i="10" s="1"/>
  <c r="Z1156" i="10" s="1"/>
  <c r="AB1156" i="10" s="1"/>
  <c r="AH1155" i="10"/>
  <c r="AJ1155" i="10" s="1"/>
  <c r="AI1155" i="10" s="1"/>
  <c r="Y1156" i="10" l="1"/>
  <c r="AA1156" i="10" s="1"/>
  <c r="AD1156" i="10"/>
  <c r="AC1156" i="10" l="1"/>
  <c r="AF1156" i="10" l="1"/>
  <c r="AG1156" i="10" s="1"/>
  <c r="AE1156" i="10"/>
  <c r="T1157" i="10" l="1"/>
  <c r="AH1156" i="10"/>
  <c r="AJ1156" i="10" s="1"/>
  <c r="AI1156" i="10" s="1"/>
  <c r="U1157" i="10" l="1"/>
  <c r="W1157" i="10" s="1"/>
  <c r="Y1157" i="10" s="1"/>
  <c r="V1157" i="10"/>
  <c r="X1157" i="10" s="1"/>
  <c r="Z1157" i="10" s="1"/>
  <c r="AB1157" i="10" s="1"/>
  <c r="S1158" i="10"/>
  <c r="R1159" i="10" s="1"/>
  <c r="AA1157" i="10" l="1"/>
  <c r="AC1157" i="10" s="1"/>
  <c r="AD1157" i="10"/>
  <c r="AF1157" i="10" l="1"/>
  <c r="AG1157" i="10" s="1"/>
  <c r="AE1157" i="10"/>
  <c r="AH1157" i="10" l="1"/>
  <c r="AJ1157" i="10" s="1"/>
  <c r="AI1157" i="10" s="1"/>
  <c r="T1158" i="10"/>
  <c r="S1159" i="10" l="1"/>
  <c r="R1160" i="10" s="1"/>
  <c r="U1158" i="10"/>
  <c r="W1158" i="10" s="1"/>
  <c r="Y1158" i="10" s="1"/>
  <c r="V1158" i="10"/>
  <c r="X1158" i="10" s="1"/>
  <c r="Z1158" i="10" s="1"/>
  <c r="AB1158" i="10" l="1"/>
  <c r="AD1158" i="10" s="1"/>
  <c r="AA1158" i="10"/>
  <c r="AC1158" i="10" s="1"/>
  <c r="AE1158" i="10" l="1"/>
  <c r="AF1158" i="10"/>
  <c r="AG1158" i="10" s="1"/>
  <c r="T1159" i="10" l="1"/>
  <c r="V1159" i="10" s="1"/>
  <c r="X1159" i="10" s="1"/>
  <c r="Z1159" i="10" s="1"/>
  <c r="AH1158" i="10"/>
  <c r="U1159" i="10" l="1"/>
  <c r="W1159" i="10" s="1"/>
  <c r="Y1159" i="10" s="1"/>
  <c r="S1160" i="10"/>
  <c r="R1161" i="10" s="1"/>
  <c r="AB1159" i="10"/>
  <c r="AD1159" i="10" s="1"/>
  <c r="AJ1158" i="10"/>
  <c r="AI1158" i="10" s="1"/>
  <c r="AA1159" i="10" l="1"/>
  <c r="AC1159" i="10" s="1"/>
  <c r="AE1159" i="10" s="1"/>
  <c r="AF1159" i="10" l="1"/>
  <c r="AG1159" i="10" s="1"/>
  <c r="T1160" i="10" s="1"/>
  <c r="AH1159" i="10" l="1"/>
  <c r="AJ1159" i="10" s="1"/>
  <c r="AI1159" i="10" s="1"/>
  <c r="S1161" i="10"/>
  <c r="R1162" i="10" s="1"/>
  <c r="U1160" i="10"/>
  <c r="W1160" i="10" s="1"/>
  <c r="V1160" i="10"/>
  <c r="X1160" i="10" s="1"/>
  <c r="Z1160" i="10" s="1"/>
  <c r="AB1160" i="10" l="1"/>
  <c r="AD1160" i="10" s="1"/>
  <c r="Y1160" i="10"/>
  <c r="AA1160" i="10" s="1"/>
  <c r="AC1160" i="10" l="1"/>
  <c r="AE1160" i="10" s="1"/>
  <c r="AF1160" i="10" l="1"/>
  <c r="AG1160" i="10" s="1"/>
  <c r="AH1160" i="10" s="1"/>
  <c r="T1161" i="10" l="1"/>
  <c r="AJ1160" i="10"/>
  <c r="AI1160" i="10" s="1"/>
  <c r="U1161" i="10" l="1"/>
  <c r="W1161" i="10" s="1"/>
  <c r="Y1161" i="10" s="1"/>
  <c r="AA1161" i="10" s="1"/>
  <c r="AC1161" i="10" s="1"/>
  <c r="S1162" i="10"/>
  <c r="R1163" i="10" s="1"/>
  <c r="V1161" i="10"/>
  <c r="X1161" i="10" s="1"/>
  <c r="Z1161" i="10" s="1"/>
  <c r="AB1161" i="10" s="1"/>
  <c r="AD1161" i="10" l="1"/>
  <c r="AF1161" i="10" s="1"/>
  <c r="AG1161" i="10" s="1"/>
  <c r="AE1161" i="10" l="1"/>
  <c r="T1162" i="10"/>
  <c r="AH1161" i="10"/>
  <c r="S1163" i="10" l="1"/>
  <c r="R1164" i="10" s="1"/>
  <c r="AJ1161" i="10"/>
  <c r="AI1161" i="10" s="1"/>
  <c r="U1162" i="10"/>
  <c r="W1162" i="10" s="1"/>
  <c r="Y1162" i="10" s="1"/>
  <c r="V1162" i="10"/>
  <c r="X1162" i="10" s="1"/>
  <c r="Z1162" i="10" s="1"/>
  <c r="AB1162" i="10" l="1"/>
  <c r="AD1162" i="10" s="1"/>
  <c r="AA1162" i="10"/>
  <c r="AC1162" i="10" s="1"/>
  <c r="AE1162" i="10" l="1"/>
  <c r="AF1162" i="10"/>
  <c r="AG1162" i="10" s="1"/>
  <c r="T1163" i="10" l="1"/>
  <c r="AH1162" i="10"/>
  <c r="S1164" i="10" l="1"/>
  <c r="R1165" i="10" s="1"/>
  <c r="AJ1162" i="10"/>
  <c r="AI1162" i="10" s="1"/>
  <c r="V1163" i="10"/>
  <c r="X1163" i="10" s="1"/>
  <c r="Z1163" i="10" s="1"/>
  <c r="U1163" i="10"/>
  <c r="W1163" i="10" s="1"/>
  <c r="Y1163" i="10" s="1"/>
  <c r="AB1163" i="10" l="1"/>
  <c r="AD1163" i="10" s="1"/>
  <c r="AA1163" i="10"/>
  <c r="AC1163" i="10" s="1"/>
  <c r="AE1163" i="10" l="1"/>
  <c r="AF1163" i="10"/>
  <c r="AG1163" i="10" s="1"/>
  <c r="AH1163" i="10" l="1"/>
  <c r="T1164" i="10"/>
  <c r="S1165" i="10" l="1"/>
  <c r="R1166" i="10" s="1"/>
  <c r="AJ1163" i="10"/>
  <c r="AI1163" i="10" s="1"/>
  <c r="V1164" i="10"/>
  <c r="X1164" i="10" s="1"/>
  <c r="U1164" i="10"/>
  <c r="W1164" i="10" s="1"/>
  <c r="Y1164" i="10" l="1"/>
  <c r="AA1164" i="10" s="1"/>
  <c r="Z1164" i="10"/>
  <c r="AB1164" i="10" s="1"/>
  <c r="AC1164" i="10" l="1"/>
  <c r="AD1164" i="10"/>
  <c r="AE1164" i="10" l="1"/>
  <c r="AF1164" i="10"/>
  <c r="AG1164" i="10" s="1"/>
  <c r="AH1164" i="10" l="1"/>
  <c r="T1165" i="10"/>
  <c r="S1166" i="10" l="1"/>
  <c r="R1167" i="10" s="1"/>
  <c r="AJ1164" i="10"/>
  <c r="AI1164" i="10" s="1"/>
  <c r="V1165" i="10"/>
  <c r="X1165" i="10" s="1"/>
  <c r="Z1165" i="10" s="1"/>
  <c r="U1165" i="10"/>
  <c r="W1165" i="10" s="1"/>
  <c r="Y1165" i="10" s="1"/>
  <c r="AB1165" i="10" l="1"/>
  <c r="AD1165" i="10" s="1"/>
  <c r="AA1165" i="10"/>
  <c r="AC1165" i="10" s="1"/>
  <c r="AE1165" i="10" l="1"/>
  <c r="AF1165" i="10"/>
  <c r="AG1165" i="10" s="1"/>
  <c r="AH1165" i="10" l="1"/>
  <c r="T1166" i="10"/>
  <c r="S1167" i="10" l="1"/>
  <c r="R1168" i="10" s="1"/>
  <c r="AJ1165" i="10"/>
  <c r="AI1165" i="10" s="1"/>
  <c r="V1166" i="10"/>
  <c r="X1166" i="10" s="1"/>
  <c r="Z1166" i="10" s="1"/>
  <c r="U1166" i="10"/>
  <c r="W1166" i="10" s="1"/>
  <c r="Y1166" i="10" s="1"/>
  <c r="AB1166" i="10" l="1"/>
  <c r="AD1166" i="10" s="1"/>
  <c r="AA1166" i="10"/>
  <c r="AC1166" i="10" s="1"/>
  <c r="AE1166" i="10" l="1"/>
  <c r="AF1166" i="10"/>
  <c r="AG1166" i="10" s="1"/>
  <c r="AH1166" i="10" l="1"/>
  <c r="T1167" i="10"/>
  <c r="S1168" i="10" l="1"/>
  <c r="R1169" i="10" s="1"/>
  <c r="AJ1166" i="10"/>
  <c r="H17" i="11" s="1"/>
  <c r="V1167" i="10"/>
  <c r="X1167" i="10" s="1"/>
  <c r="Z1167" i="10" s="1"/>
  <c r="U1167" i="10"/>
  <c r="W1167" i="10" s="1"/>
  <c r="Y1167" i="10" s="1"/>
  <c r="AB1167" i="10" l="1"/>
  <c r="AD1167" i="10" s="1"/>
  <c r="AA1167" i="10"/>
  <c r="AC1167" i="10" s="1"/>
  <c r="AI1166" i="10"/>
  <c r="G17" i="11" s="1"/>
  <c r="AF1167" i="10" l="1"/>
  <c r="AG1167" i="10" s="1"/>
  <c r="AE1167" i="10"/>
  <c r="AH1167" i="10" l="1"/>
  <c r="AJ1167" i="10" s="1"/>
  <c r="AI1167" i="10" s="1"/>
  <c r="T1168" i="10"/>
  <c r="S1169" i="10" l="1"/>
  <c r="R1170" i="10" s="1"/>
  <c r="U1168" i="10"/>
  <c r="W1168" i="10" s="1"/>
  <c r="Y1168" i="10" s="1"/>
  <c r="V1168" i="10"/>
  <c r="X1168" i="10" s="1"/>
  <c r="Z1168" i="10" s="1"/>
  <c r="AB1168" i="10" l="1"/>
  <c r="AD1168" i="10" s="1"/>
  <c r="AA1168" i="10"/>
  <c r="AC1168" i="10" s="1"/>
  <c r="AF1168" i="10" l="1"/>
  <c r="AG1168" i="10" s="1"/>
  <c r="AE1168" i="10"/>
  <c r="T1169" i="10" l="1"/>
  <c r="U1169" i="10" s="1"/>
  <c r="W1169" i="10" s="1"/>
  <c r="AH1168" i="10"/>
  <c r="S1170" i="10" l="1"/>
  <c r="R1171" i="10" s="1"/>
  <c r="V1169" i="10"/>
  <c r="X1169" i="10" s="1"/>
  <c r="Z1169" i="10" s="1"/>
  <c r="AB1169" i="10" s="1"/>
  <c r="AJ1168" i="10"/>
  <c r="AI1168" i="10" s="1"/>
  <c r="Y1169" i="10"/>
  <c r="AA1169" i="10" s="1"/>
  <c r="AD1169" i="10" l="1"/>
  <c r="AC1169" i="10"/>
  <c r="AE1169" i="10" l="1"/>
  <c r="AF1169" i="10"/>
  <c r="AG1169" i="10" s="1"/>
  <c r="T1170" i="10" l="1"/>
  <c r="AH1169" i="10"/>
  <c r="S1171" i="10" l="1"/>
  <c r="R1172" i="10" s="1"/>
  <c r="AJ1169" i="10"/>
  <c r="AI1169" i="10" s="1"/>
  <c r="U1170" i="10"/>
  <c r="W1170" i="10" s="1"/>
  <c r="Y1170" i="10" s="1"/>
  <c r="V1170" i="10"/>
  <c r="X1170" i="10" s="1"/>
  <c r="Z1170" i="10" s="1"/>
  <c r="AB1170" i="10" l="1"/>
  <c r="AD1170" i="10" s="1"/>
  <c r="AA1170" i="10"/>
  <c r="AC1170" i="10" s="1"/>
  <c r="AE1170" i="10" l="1"/>
  <c r="AF1170" i="10"/>
  <c r="AG1170" i="10" s="1"/>
  <c r="AH1170" i="10" l="1"/>
  <c r="T1171" i="10"/>
  <c r="S1172" i="10" l="1"/>
  <c r="R1173" i="10" s="1"/>
  <c r="AJ1170" i="10"/>
  <c r="AI1170" i="10" s="1"/>
  <c r="V1171" i="10"/>
  <c r="X1171" i="10" s="1"/>
  <c r="U1171" i="10"/>
  <c r="W1171" i="10" s="1"/>
  <c r="Z1171" i="10" l="1"/>
  <c r="AB1171" i="10" s="1"/>
  <c r="Y1171" i="10"/>
  <c r="AA1171" i="10" s="1"/>
  <c r="AD1171" i="10" l="1"/>
  <c r="AC1171" i="10"/>
  <c r="AE1171" i="10" l="1"/>
  <c r="AF1171" i="10"/>
  <c r="AG1171" i="10" s="1"/>
  <c r="AH1171" i="10" l="1"/>
  <c r="T1172" i="10"/>
  <c r="S1173" i="10" l="1"/>
  <c r="R1174" i="10" s="1"/>
  <c r="AJ1171" i="10"/>
  <c r="AI1171" i="10" s="1"/>
  <c r="V1172" i="10"/>
  <c r="X1172" i="10" s="1"/>
  <c r="U1172" i="10"/>
  <c r="W1172" i="10" s="1"/>
  <c r="Z1172" i="10" l="1"/>
  <c r="AB1172" i="10" s="1"/>
  <c r="Y1172" i="10"/>
  <c r="AA1172" i="10" s="1"/>
  <c r="AC1172" i="10" l="1"/>
  <c r="AD1172" i="10"/>
  <c r="AE1172" i="10" l="1"/>
  <c r="AF1172" i="10"/>
  <c r="AG1172" i="10" s="1"/>
  <c r="T1173" i="10" l="1"/>
  <c r="AH1172" i="10"/>
  <c r="S1174" i="10" l="1"/>
  <c r="R1175" i="10" s="1"/>
  <c r="AJ1172" i="10"/>
  <c r="AI1172" i="10" s="1"/>
  <c r="U1173" i="10"/>
  <c r="W1173" i="10" s="1"/>
  <c r="Y1173" i="10" s="1"/>
  <c r="V1173" i="10"/>
  <c r="X1173" i="10" s="1"/>
  <c r="Z1173" i="10" s="1"/>
  <c r="AB1173" i="10" l="1"/>
  <c r="AD1173" i="10" s="1"/>
  <c r="AA1173" i="10"/>
  <c r="AC1173" i="10" s="1"/>
  <c r="AE1173" i="10" l="1"/>
  <c r="AF1173" i="10"/>
  <c r="AG1173" i="10" s="1"/>
  <c r="T1174" i="10" l="1"/>
  <c r="AH1173" i="10"/>
  <c r="S1175" i="10" l="1"/>
  <c r="R1176" i="10" s="1"/>
  <c r="AJ1173" i="10"/>
  <c r="AI1173" i="10" s="1"/>
  <c r="U1174" i="10"/>
  <c r="W1174" i="10" s="1"/>
  <c r="Y1174" i="10" s="1"/>
  <c r="V1174" i="10"/>
  <c r="X1174" i="10" s="1"/>
  <c r="Z1174" i="10" s="1"/>
  <c r="AB1174" i="10" l="1"/>
  <c r="AD1174" i="10" s="1"/>
  <c r="AA1174" i="10"/>
  <c r="AC1174" i="10" s="1"/>
  <c r="AE1174" i="10" l="1"/>
  <c r="AF1174" i="10"/>
  <c r="AG1174" i="10" s="1"/>
  <c r="AH1174" i="10" l="1"/>
  <c r="T1175" i="10"/>
  <c r="S1176" i="10" l="1"/>
  <c r="R1177" i="10" s="1"/>
  <c r="AJ1174" i="10"/>
  <c r="AI1174" i="10" s="1"/>
  <c r="U1175" i="10"/>
  <c r="W1175" i="10" s="1"/>
  <c r="V1175" i="10"/>
  <c r="X1175" i="10" s="1"/>
  <c r="Y1175" i="10" l="1"/>
  <c r="AA1175" i="10" s="1"/>
  <c r="AC1175" i="10" l="1"/>
  <c r="Z1175" i="10"/>
  <c r="AB1175" i="10" s="1"/>
  <c r="AD1175" i="10" l="1"/>
  <c r="AF1175" i="10" s="1"/>
  <c r="AG1175" i="10" s="1"/>
  <c r="AE1175" i="10" l="1"/>
  <c r="AH1175" i="10" s="1"/>
  <c r="AJ1175" i="10" l="1"/>
  <c r="AI1175" i="10" s="1"/>
  <c r="T1176" i="10"/>
  <c r="S1177" i="10" l="1"/>
  <c r="R1178" i="10" s="1"/>
  <c r="V1176" i="10"/>
  <c r="X1176" i="10" s="1"/>
  <c r="Z1176" i="10" s="1"/>
  <c r="U1176" i="10"/>
  <c r="W1176" i="10" s="1"/>
  <c r="Y1176" i="10" s="1"/>
  <c r="AB1176" i="10" l="1"/>
  <c r="AD1176" i="10" s="1"/>
  <c r="AA1176" i="10"/>
  <c r="AC1176" i="10" s="1"/>
  <c r="AF1176" i="10" l="1"/>
  <c r="AG1176" i="10" s="1"/>
  <c r="AE1176" i="10"/>
  <c r="T1177" i="10" l="1"/>
  <c r="U1177" i="10" s="1"/>
  <c r="W1177" i="10" s="1"/>
  <c r="Y1177" i="10" s="1"/>
  <c r="AH1176" i="10"/>
  <c r="V1177" i="10" l="1"/>
  <c r="X1177" i="10" s="1"/>
  <c r="Z1177" i="10" s="1"/>
  <c r="S1178" i="10"/>
  <c r="R1179" i="10" s="1"/>
  <c r="AA1177" i="10"/>
  <c r="AC1177" i="10" s="1"/>
  <c r="AJ1176" i="10"/>
  <c r="AI1176" i="10" s="1"/>
  <c r="AB1177" i="10" l="1"/>
  <c r="AD1177" i="10" s="1"/>
  <c r="AF1177" i="10" s="1"/>
  <c r="AG1177" i="10" s="1"/>
  <c r="AE1177" i="10" l="1"/>
  <c r="T1178" i="10"/>
  <c r="AH1177" i="10"/>
  <c r="S1179" i="10" l="1"/>
  <c r="R1180" i="10" s="1"/>
  <c r="AJ1177" i="10"/>
  <c r="AI1177" i="10" s="1"/>
  <c r="V1178" i="10"/>
  <c r="X1178" i="10" s="1"/>
  <c r="Z1178" i="10" s="1"/>
  <c r="U1178" i="10"/>
  <c r="W1178" i="10" s="1"/>
  <c r="Y1178" i="10" s="1"/>
  <c r="AB1178" i="10" l="1"/>
  <c r="AD1178" i="10" s="1"/>
  <c r="AA1178" i="10"/>
  <c r="AC1178" i="10" s="1"/>
  <c r="AF1178" i="10" l="1"/>
  <c r="AG1178" i="10" s="1"/>
  <c r="AE1178" i="10"/>
  <c r="AH1178" i="10" l="1"/>
  <c r="AJ1178" i="10" s="1"/>
  <c r="AI1178" i="10" s="1"/>
  <c r="T1179" i="10"/>
  <c r="S1180" i="10" l="1"/>
  <c r="R1181" i="10" s="1"/>
  <c r="V1179" i="10"/>
  <c r="X1179" i="10" s="1"/>
  <c r="Z1179" i="10" s="1"/>
  <c r="U1179" i="10"/>
  <c r="W1179" i="10" s="1"/>
  <c r="Y1179" i="10" s="1"/>
  <c r="AB1179" i="10" l="1"/>
  <c r="AD1179" i="10" s="1"/>
  <c r="AA1179" i="10"/>
  <c r="AC1179" i="10" s="1"/>
  <c r="AF1179" i="10" l="1"/>
  <c r="AG1179" i="10" s="1"/>
  <c r="AE1179" i="10"/>
  <c r="T1180" i="10" l="1"/>
  <c r="V1180" i="10" s="1"/>
  <c r="X1180" i="10" s="1"/>
  <c r="AH1179" i="10"/>
  <c r="S1181" i="10" l="1"/>
  <c r="R1182" i="10" s="1"/>
  <c r="U1180" i="10"/>
  <c r="W1180" i="10" s="1"/>
  <c r="Y1180" i="10" s="1"/>
  <c r="AA1180" i="10" s="1"/>
  <c r="AJ1179" i="10"/>
  <c r="AI1179" i="10" s="1"/>
  <c r="Z1180" i="10"/>
  <c r="AB1180" i="10" s="1"/>
  <c r="AD1180" i="10" l="1"/>
  <c r="AC1180" i="10"/>
  <c r="AE1180" i="10" l="1"/>
  <c r="AF1180" i="10"/>
  <c r="AG1180" i="10" s="1"/>
  <c r="AH1180" i="10" l="1"/>
  <c r="T1181" i="10"/>
  <c r="S1182" i="10" l="1"/>
  <c r="R1183" i="10" s="1"/>
  <c r="AJ1180" i="10"/>
  <c r="AI1180" i="10" s="1"/>
  <c r="U1181" i="10"/>
  <c r="W1181" i="10" s="1"/>
  <c r="V1181" i="10"/>
  <c r="X1181" i="10" s="1"/>
  <c r="Y1181" i="10" l="1"/>
  <c r="AA1181" i="10" s="1"/>
  <c r="Z1181" i="10"/>
  <c r="AB1181" i="10" s="1"/>
  <c r="AD1181" i="10" l="1"/>
  <c r="AC1181" i="10"/>
  <c r="AE1181" i="10" l="1"/>
  <c r="AF1181" i="10"/>
  <c r="AG1181" i="10" s="1"/>
  <c r="T1182" i="10" l="1"/>
  <c r="AH1181" i="10"/>
  <c r="S1183" i="10" l="1"/>
  <c r="R1184" i="10" s="1"/>
  <c r="AJ1181" i="10"/>
  <c r="AI1181" i="10" s="1"/>
  <c r="U1182" i="10"/>
  <c r="W1182" i="10" s="1"/>
  <c r="Y1182" i="10" s="1"/>
  <c r="V1182" i="10"/>
  <c r="X1182" i="10" s="1"/>
  <c r="Z1182" i="10" s="1"/>
  <c r="AB1182" i="10" l="1"/>
  <c r="AD1182" i="10" s="1"/>
  <c r="AA1182" i="10"/>
  <c r="AC1182" i="10" s="1"/>
  <c r="AE1182" i="10" l="1"/>
  <c r="AF1182" i="10"/>
  <c r="AG1182" i="10" s="1"/>
  <c r="T1183" i="10" l="1"/>
  <c r="AH1182" i="10"/>
  <c r="S1184" i="10" l="1"/>
  <c r="R1185" i="10" s="1"/>
  <c r="AJ1182" i="10"/>
  <c r="AI1182" i="10" s="1"/>
  <c r="U1183" i="10"/>
  <c r="W1183" i="10" s="1"/>
  <c r="Y1183" i="10" s="1"/>
  <c r="V1183" i="10"/>
  <c r="X1183" i="10" s="1"/>
  <c r="Z1183" i="10" s="1"/>
  <c r="AB1183" i="10" l="1"/>
  <c r="AD1183" i="10" s="1"/>
  <c r="AA1183" i="10"/>
  <c r="AC1183" i="10" s="1"/>
  <c r="AE1183" i="10" l="1"/>
  <c r="AF1183" i="10"/>
  <c r="AG1183" i="10" s="1"/>
  <c r="T1184" i="10" l="1"/>
  <c r="AH1183" i="10"/>
  <c r="S1185" i="10" l="1"/>
  <c r="R1186" i="10" s="1"/>
  <c r="AJ1183" i="10"/>
  <c r="AI1183" i="10" s="1"/>
  <c r="U1184" i="10"/>
  <c r="W1184" i="10" s="1"/>
  <c r="Y1184" i="10" s="1"/>
  <c r="V1184" i="10"/>
  <c r="X1184" i="10" s="1"/>
  <c r="Z1184" i="10" s="1"/>
  <c r="AB1184" i="10" l="1"/>
  <c r="AD1184" i="10" s="1"/>
  <c r="AA1184" i="10"/>
  <c r="AC1184" i="10" s="1"/>
  <c r="AE1184" i="10" l="1"/>
  <c r="AF1184" i="10"/>
  <c r="AG1184" i="10" s="1"/>
  <c r="T1185" i="10" l="1"/>
  <c r="AH1184" i="10"/>
  <c r="S1186" i="10" l="1"/>
  <c r="R1187" i="10" s="1"/>
  <c r="U1185" i="10"/>
  <c r="W1185" i="10" s="1"/>
  <c r="AJ1184" i="10"/>
  <c r="AI1184" i="10" s="1"/>
  <c r="V1185" i="10"/>
  <c r="X1185" i="10" s="1"/>
  <c r="Z1185" i="10" s="1"/>
  <c r="AB1185" i="10" l="1"/>
  <c r="AD1185" i="10" s="1"/>
  <c r="Y1185" i="10"/>
  <c r="AA1185" i="10" s="1"/>
  <c r="AC1185" i="10" l="1"/>
  <c r="AF1185" i="10" l="1"/>
  <c r="AG1185" i="10" s="1"/>
  <c r="AE1185" i="10"/>
  <c r="AH1185" i="10" l="1"/>
  <c r="AJ1185" i="10" s="1"/>
  <c r="AI1185" i="10" s="1"/>
  <c r="T1186" i="10"/>
  <c r="S1187" i="10" l="1"/>
  <c r="R1188" i="10" s="1"/>
  <c r="U1186" i="10"/>
  <c r="W1186" i="10" s="1"/>
  <c r="Y1186" i="10" s="1"/>
  <c r="V1186" i="10"/>
  <c r="X1186" i="10" s="1"/>
  <c r="Z1186" i="10" s="1"/>
  <c r="AB1186" i="10" l="1"/>
  <c r="AD1186" i="10" s="1"/>
  <c r="AA1186" i="10"/>
  <c r="AC1186" i="10" s="1"/>
  <c r="AE1186" i="10" l="1"/>
  <c r="AF1186" i="10"/>
  <c r="AG1186" i="10" s="1"/>
  <c r="AH1186" i="10" l="1"/>
  <c r="AJ1186" i="10" s="1"/>
  <c r="AI1186" i="10" s="1"/>
  <c r="T1187" i="10"/>
  <c r="S1188" i="10" l="1"/>
  <c r="R1189" i="10" s="1"/>
  <c r="V1187" i="10"/>
  <c r="X1187" i="10" s="1"/>
  <c r="Z1187" i="10" s="1"/>
  <c r="U1187" i="10"/>
  <c r="W1187" i="10" s="1"/>
  <c r="Y1187" i="10" s="1"/>
  <c r="AB1187" i="10" l="1"/>
  <c r="AD1187" i="10" s="1"/>
  <c r="AA1187" i="10"/>
  <c r="AC1187" i="10" s="1"/>
  <c r="AE1187" i="10" l="1"/>
  <c r="AF1187" i="10"/>
  <c r="AG1187" i="10" s="1"/>
  <c r="T1188" i="10" l="1"/>
  <c r="AH1187" i="10"/>
  <c r="AJ1187" i="10" s="1"/>
  <c r="AI1187" i="10" s="1"/>
  <c r="U1188" i="10" l="1"/>
  <c r="W1188" i="10" s="1"/>
  <c r="Y1188" i="10" s="1"/>
  <c r="AA1188" i="10" s="1"/>
  <c r="S1189" i="10"/>
  <c r="R1190" i="10" s="1"/>
  <c r="V1188" i="10"/>
  <c r="X1188" i="10" s="1"/>
  <c r="Z1188" i="10" s="1"/>
  <c r="AB1188" i="10" s="1"/>
  <c r="AC1188" i="10" l="1"/>
  <c r="AD1188" i="10"/>
  <c r="AE1188" i="10" l="1"/>
  <c r="AF1188" i="10"/>
  <c r="AG1188" i="10" s="1"/>
  <c r="T1189" i="10" l="1"/>
  <c r="AH1188" i="10"/>
  <c r="S1190" i="10" l="1"/>
  <c r="R1191" i="10" s="1"/>
  <c r="AJ1188" i="10"/>
  <c r="AI1188" i="10" s="1"/>
  <c r="V1189" i="10"/>
  <c r="X1189" i="10" s="1"/>
  <c r="Z1189" i="10" s="1"/>
  <c r="U1189" i="10"/>
  <c r="W1189" i="10" s="1"/>
  <c r="Y1189" i="10" s="1"/>
  <c r="AB1189" i="10" l="1"/>
  <c r="AD1189" i="10" s="1"/>
  <c r="AA1189" i="10"/>
  <c r="AC1189" i="10" s="1"/>
  <c r="AE1189" i="10" l="1"/>
  <c r="AF1189" i="10"/>
  <c r="AG1189" i="10" s="1"/>
  <c r="T1190" i="10" l="1"/>
  <c r="AH1189" i="10"/>
  <c r="S1191" i="10" l="1"/>
  <c r="R1192" i="10" s="1"/>
  <c r="AJ1189" i="10"/>
  <c r="AI1189" i="10" s="1"/>
  <c r="V1190" i="10"/>
  <c r="X1190" i="10" s="1"/>
  <c r="Z1190" i="10" s="1"/>
  <c r="U1190" i="10"/>
  <c r="W1190" i="10" s="1"/>
  <c r="Y1190" i="10" s="1"/>
  <c r="AB1190" i="10" l="1"/>
  <c r="AD1190" i="10" s="1"/>
  <c r="AA1190" i="10"/>
  <c r="AC1190" i="10" s="1"/>
  <c r="AE1190" i="10" l="1"/>
  <c r="AF1190" i="10"/>
  <c r="AG1190" i="10" s="1"/>
  <c r="T1191" i="10" l="1"/>
  <c r="AH1190" i="10"/>
  <c r="S1192" i="10" l="1"/>
  <c r="R1193" i="10" s="1"/>
  <c r="AJ1190" i="10"/>
  <c r="AI1190" i="10" s="1"/>
  <c r="U1191" i="10"/>
  <c r="W1191" i="10" s="1"/>
  <c r="Y1191" i="10" s="1"/>
  <c r="V1191" i="10"/>
  <c r="X1191" i="10" s="1"/>
  <c r="AA1191" i="10" l="1"/>
  <c r="AC1191" i="10" s="1"/>
  <c r="Z1191" i="10"/>
  <c r="AB1191" i="10" s="1"/>
  <c r="AD1191" i="10" l="1"/>
  <c r="AE1191" i="10" s="1"/>
  <c r="AF1191" i="10" l="1"/>
  <c r="AG1191" i="10" s="1"/>
  <c r="AH1191" i="10" s="1"/>
  <c r="T1192" i="10" l="1"/>
  <c r="V1192" i="10" s="1"/>
  <c r="X1192" i="10" s="1"/>
  <c r="Z1192" i="10" s="1"/>
  <c r="AJ1191" i="10"/>
  <c r="AI1191" i="10" s="1"/>
  <c r="S1193" i="10" l="1"/>
  <c r="R1194" i="10" s="1"/>
  <c r="U1192" i="10"/>
  <c r="W1192" i="10" s="1"/>
  <c r="Y1192" i="10" s="1"/>
  <c r="AB1192" i="10"/>
  <c r="AD1192" i="10" s="1"/>
  <c r="AA1192" i="10" l="1"/>
  <c r="AC1192" i="10" s="1"/>
  <c r="AE1192" i="10" s="1"/>
  <c r="AF1192" i="10" l="1"/>
  <c r="AG1192" i="10" s="1"/>
  <c r="AH1192" i="10" s="1"/>
  <c r="T1193" i="10" l="1"/>
  <c r="U1193" i="10" s="1"/>
  <c r="W1193" i="10" s="1"/>
  <c r="Y1193" i="10" s="1"/>
  <c r="AA1193" i="10" s="1"/>
  <c r="AJ1192" i="10"/>
  <c r="AI1192" i="10" s="1"/>
  <c r="V1193" i="10" l="1"/>
  <c r="X1193" i="10" s="1"/>
  <c r="Z1193" i="10" s="1"/>
  <c r="AB1193" i="10" s="1"/>
  <c r="S1194" i="10"/>
  <c r="R1195" i="10" s="1"/>
  <c r="AC1193" i="10"/>
  <c r="AD1193" i="10" l="1"/>
  <c r="AF1193" i="10" s="1"/>
  <c r="AG1193" i="10" s="1"/>
  <c r="AE1193" i="10" l="1"/>
  <c r="AH1193" i="10"/>
  <c r="T1194" i="10"/>
  <c r="S1195" i="10" l="1"/>
  <c r="R1196" i="10" s="1"/>
  <c r="AJ1193" i="10"/>
  <c r="AI1193" i="10" s="1"/>
  <c r="U1194" i="10"/>
  <c r="W1194" i="10" s="1"/>
  <c r="V1194" i="10"/>
  <c r="X1194" i="10" s="1"/>
  <c r="Y1194" i="10" l="1"/>
  <c r="AA1194" i="10" s="1"/>
  <c r="Z1194" i="10"/>
  <c r="AB1194" i="10" s="1"/>
  <c r="AC1194" i="10" l="1"/>
  <c r="AD1194" i="10"/>
  <c r="AF1194" i="10" l="1"/>
  <c r="AG1194" i="10" s="1"/>
  <c r="AE1194" i="10"/>
  <c r="T1195" i="10" l="1"/>
  <c r="V1195" i="10" s="1"/>
  <c r="X1195" i="10" s="1"/>
  <c r="Z1195" i="10" s="1"/>
  <c r="AH1194" i="10"/>
  <c r="U1195" i="10" l="1"/>
  <c r="W1195" i="10" s="1"/>
  <c r="Y1195" i="10" s="1"/>
  <c r="S1196" i="10"/>
  <c r="R1197" i="10" s="1"/>
  <c r="AB1195" i="10"/>
  <c r="AD1195" i="10" s="1"/>
  <c r="AJ1194" i="10"/>
  <c r="AI1194" i="10" s="1"/>
  <c r="AA1195" i="10" l="1"/>
  <c r="AC1195" i="10" s="1"/>
  <c r="AF1195" i="10" s="1"/>
  <c r="AG1195" i="10" s="1"/>
  <c r="AE1195" i="10" l="1"/>
  <c r="T1196" i="10"/>
  <c r="AH1195" i="10"/>
  <c r="S1197" i="10" l="1"/>
  <c r="R1198" i="10" s="1"/>
  <c r="AJ1195" i="10"/>
  <c r="AI1195" i="10" s="1"/>
  <c r="V1196" i="10"/>
  <c r="X1196" i="10" s="1"/>
  <c r="Z1196" i="10" s="1"/>
  <c r="U1196" i="10"/>
  <c r="W1196" i="10" s="1"/>
  <c r="Y1196" i="10" s="1"/>
  <c r="AB1196" i="10" l="1"/>
  <c r="AD1196" i="10" s="1"/>
  <c r="AA1196" i="10"/>
  <c r="AC1196" i="10" s="1"/>
  <c r="AF1196" i="10" l="1"/>
  <c r="AG1196" i="10" s="1"/>
  <c r="AE1196" i="10"/>
  <c r="AH1196" i="10" l="1"/>
  <c r="AJ1196" i="10" s="1"/>
  <c r="AI1196" i="10" s="1"/>
  <c r="T1197" i="10"/>
  <c r="S1198" i="10" l="1"/>
  <c r="R1199" i="10" s="1"/>
  <c r="V1197" i="10"/>
  <c r="X1197" i="10" s="1"/>
  <c r="Z1197" i="10" s="1"/>
  <c r="U1197" i="10"/>
  <c r="W1197" i="10" s="1"/>
  <c r="Y1197" i="10" s="1"/>
  <c r="AB1197" i="10" l="1"/>
  <c r="AD1197" i="10" s="1"/>
  <c r="AA1197" i="10"/>
  <c r="AC1197" i="10" s="1"/>
  <c r="AF1197" i="10" l="1"/>
  <c r="AG1197" i="10" s="1"/>
  <c r="AE1197" i="10"/>
  <c r="AH1197" i="10" l="1"/>
  <c r="AJ1197" i="10" s="1"/>
  <c r="AI1197" i="10" s="1"/>
  <c r="T1198" i="10"/>
  <c r="S1199" i="10" l="1"/>
  <c r="R1200" i="10" s="1"/>
  <c r="U1198" i="10"/>
  <c r="W1198" i="10" s="1"/>
  <c r="Y1198" i="10" s="1"/>
  <c r="V1198" i="10"/>
  <c r="X1198" i="10" s="1"/>
  <c r="Z1198" i="10" s="1"/>
  <c r="AB1198" i="10" l="1"/>
  <c r="AD1198" i="10" s="1"/>
  <c r="AA1198" i="10"/>
  <c r="AC1198" i="10" s="1"/>
  <c r="AF1198" i="10" l="1"/>
  <c r="AG1198" i="10" s="1"/>
  <c r="AE1198" i="10"/>
  <c r="AH1198" i="10" l="1"/>
  <c r="AJ1198" i="10" s="1"/>
  <c r="AI1198" i="10" s="1"/>
  <c r="T1199" i="10"/>
  <c r="S1200" i="10" l="1"/>
  <c r="R1201" i="10" s="1"/>
  <c r="V1199" i="10"/>
  <c r="X1199" i="10" s="1"/>
  <c r="Z1199" i="10" s="1"/>
  <c r="U1199" i="10"/>
  <c r="W1199" i="10" s="1"/>
  <c r="Y1199" i="10" s="1"/>
  <c r="AB1199" i="10" l="1"/>
  <c r="AD1199" i="10" s="1"/>
  <c r="AA1199" i="10"/>
  <c r="AC1199" i="10" s="1"/>
  <c r="AF1199" i="10" l="1"/>
  <c r="AG1199" i="10" s="1"/>
  <c r="AE1199" i="10"/>
  <c r="AH1199" i="10" l="1"/>
  <c r="AJ1199" i="10" s="1"/>
  <c r="AI1199" i="10" s="1"/>
  <c r="T1200" i="10"/>
  <c r="S1201" i="10" l="1"/>
  <c r="R1202" i="10" s="1"/>
  <c r="V1200" i="10"/>
  <c r="X1200" i="10" s="1"/>
  <c r="Z1200" i="10" s="1"/>
  <c r="U1200" i="10"/>
  <c r="W1200" i="10" s="1"/>
  <c r="Y1200" i="10" s="1"/>
  <c r="AB1200" i="10" l="1"/>
  <c r="AD1200" i="10" s="1"/>
  <c r="AA1200" i="10"/>
  <c r="AC1200" i="10" s="1"/>
  <c r="AF1200" i="10" l="1"/>
  <c r="AG1200" i="10" s="1"/>
  <c r="AE1200" i="10"/>
  <c r="T1201" i="10" l="1"/>
  <c r="U1201" i="10" s="1"/>
  <c r="W1201" i="10" s="1"/>
  <c r="AH1200" i="10"/>
  <c r="S1202" i="10" l="1"/>
  <c r="R1203" i="10" s="1"/>
  <c r="V1201" i="10"/>
  <c r="X1201" i="10" s="1"/>
  <c r="Z1201" i="10" s="1"/>
  <c r="AB1201" i="10" s="1"/>
  <c r="AJ1200" i="10"/>
  <c r="AI1200" i="10" s="1"/>
  <c r="Y1201" i="10"/>
  <c r="AA1201" i="10" s="1"/>
  <c r="AC1201" i="10" l="1"/>
  <c r="AD1201" i="10"/>
  <c r="AE1201" i="10" l="1"/>
  <c r="AF1201" i="10"/>
  <c r="AG1201" i="10" s="1"/>
  <c r="T1202" i="10" l="1"/>
  <c r="AH1201" i="10"/>
  <c r="S1203" i="10" l="1"/>
  <c r="R1204" i="10" s="1"/>
  <c r="AJ1201" i="10"/>
  <c r="AI1201" i="10" s="1"/>
  <c r="V1202" i="10"/>
  <c r="X1202" i="10" s="1"/>
  <c r="Z1202" i="10" s="1"/>
  <c r="U1202" i="10"/>
  <c r="W1202" i="10" s="1"/>
  <c r="Y1202" i="10" s="1"/>
  <c r="AB1202" i="10" l="1"/>
  <c r="AD1202" i="10" s="1"/>
  <c r="AA1202" i="10"/>
  <c r="AC1202" i="10" s="1"/>
  <c r="AE1202" i="10" l="1"/>
  <c r="AF1202" i="10"/>
  <c r="AG1202" i="10" s="1"/>
  <c r="T1203" i="10" l="1"/>
  <c r="AH1202" i="10"/>
  <c r="S1204" i="10" l="1"/>
  <c r="R1205" i="10" s="1"/>
  <c r="U1203" i="10"/>
  <c r="W1203" i="10" s="1"/>
  <c r="Y1203" i="10" s="1"/>
  <c r="AJ1202" i="10"/>
  <c r="AI1202" i="10" s="1"/>
  <c r="V1203" i="10"/>
  <c r="X1203" i="10" s="1"/>
  <c r="Z1203" i="10" s="1"/>
  <c r="AB1203" i="10" l="1"/>
  <c r="AD1203" i="10" s="1"/>
  <c r="AA1203" i="10"/>
  <c r="AC1203" i="10" s="1"/>
  <c r="AE1203" i="10" l="1"/>
  <c r="AF1203" i="10"/>
  <c r="AG1203" i="10" s="1"/>
  <c r="T1204" i="10" l="1"/>
  <c r="AH1203" i="10"/>
  <c r="S1205" i="10" l="1"/>
  <c r="R1206" i="10" s="1"/>
  <c r="V1204" i="10"/>
  <c r="X1204" i="10" s="1"/>
  <c r="Z1204" i="10" s="1"/>
  <c r="AJ1203" i="10"/>
  <c r="AI1203" i="10" s="1"/>
  <c r="U1204" i="10"/>
  <c r="W1204" i="10" s="1"/>
  <c r="Y1204" i="10" s="1"/>
  <c r="AB1204" i="10" l="1"/>
  <c r="AD1204" i="10" s="1"/>
  <c r="AA1204" i="10"/>
  <c r="AC1204" i="10" s="1"/>
  <c r="AE1204" i="10" l="1"/>
  <c r="AF1204" i="10"/>
  <c r="AG1204" i="10" s="1"/>
  <c r="AH1204" i="10" l="1"/>
  <c r="T1205" i="10"/>
  <c r="S1206" i="10" l="1"/>
  <c r="R1207" i="10" s="1"/>
  <c r="AJ1204" i="10"/>
  <c r="AI1204" i="10" s="1"/>
  <c r="U1205" i="10"/>
  <c r="W1205" i="10" s="1"/>
  <c r="V1205" i="10"/>
  <c r="X1205" i="10" s="1"/>
  <c r="Z1205" i="10" l="1"/>
  <c r="AB1205" i="10" s="1"/>
  <c r="Y1205" i="10"/>
  <c r="AA1205" i="10" s="1"/>
  <c r="AC1205" i="10" l="1"/>
  <c r="AD1205" i="10"/>
  <c r="AE1205" i="10" l="1"/>
  <c r="AF1205" i="10"/>
  <c r="AG1205" i="10" s="1"/>
  <c r="AH1205" i="10" l="1"/>
  <c r="T1206" i="10"/>
  <c r="S1207" i="10" l="1"/>
  <c r="R1208" i="10" s="1"/>
  <c r="AJ1205" i="10"/>
  <c r="AI1205" i="10" s="1"/>
  <c r="U1206" i="10"/>
  <c r="W1206" i="10" s="1"/>
  <c r="V1206" i="10"/>
  <c r="X1206" i="10" s="1"/>
  <c r="Y1206" i="10" l="1"/>
  <c r="AA1206" i="10" s="1"/>
  <c r="Z1206" i="10"/>
  <c r="AB1206" i="10" s="1"/>
  <c r="AC1206" i="10" l="1"/>
  <c r="AD1206" i="10"/>
  <c r="AE1206" i="10" l="1"/>
  <c r="AF1206" i="10"/>
  <c r="AG1206" i="10" s="1"/>
  <c r="T1207" i="10" l="1"/>
  <c r="AH1206" i="10"/>
  <c r="S1208" i="10" l="1"/>
  <c r="R1209" i="10" s="1"/>
  <c r="AJ1206" i="10"/>
  <c r="AI1206" i="10" s="1"/>
  <c r="V1207" i="10"/>
  <c r="X1207" i="10" s="1"/>
  <c r="Z1207" i="10" s="1"/>
  <c r="U1207" i="10"/>
  <c r="W1207" i="10" s="1"/>
  <c r="Y1207" i="10" s="1"/>
  <c r="AB1207" i="10" l="1"/>
  <c r="AD1207" i="10" s="1"/>
  <c r="AA1207" i="10"/>
  <c r="AC1207" i="10" s="1"/>
  <c r="AF1207" i="10" l="1"/>
  <c r="AG1207" i="10" s="1"/>
  <c r="AE1207" i="10"/>
  <c r="T1208" i="10" l="1"/>
  <c r="U1208" i="10" s="1"/>
  <c r="W1208" i="10" s="1"/>
  <c r="AH1207" i="10"/>
  <c r="V1208" i="10" l="1"/>
  <c r="X1208" i="10" s="1"/>
  <c r="Z1208" i="10" s="1"/>
  <c r="AB1208" i="10" s="1"/>
  <c r="S1209" i="10"/>
  <c r="R1210" i="10" s="1"/>
  <c r="AJ1207" i="10"/>
  <c r="AI1207" i="10" s="1"/>
  <c r="Y1208" i="10"/>
  <c r="AA1208" i="10" s="1"/>
  <c r="AC1208" i="10" l="1"/>
  <c r="AD1208" i="10"/>
  <c r="AE1208" i="10" l="1"/>
  <c r="AF1208" i="10"/>
  <c r="AG1208" i="10" s="1"/>
  <c r="T1209" i="10" l="1"/>
  <c r="AH1208" i="10"/>
  <c r="S1210" i="10" l="1"/>
  <c r="R1211" i="10" s="1"/>
  <c r="AJ1208" i="10"/>
  <c r="AI1208" i="10" s="1"/>
  <c r="U1209" i="10"/>
  <c r="W1209" i="10" s="1"/>
  <c r="Y1209" i="10" s="1"/>
  <c r="V1209" i="10"/>
  <c r="X1209" i="10" s="1"/>
  <c r="Z1209" i="10" s="1"/>
  <c r="AB1209" i="10" l="1"/>
  <c r="AD1209" i="10" s="1"/>
  <c r="AA1209" i="10"/>
  <c r="AC1209" i="10" s="1"/>
  <c r="AE1209" i="10" l="1"/>
  <c r="AF1209" i="10"/>
  <c r="AG1209" i="10" s="1"/>
  <c r="AH1209" i="10" l="1"/>
  <c r="T1210" i="10"/>
  <c r="S1211" i="10" l="1"/>
  <c r="R1212" i="10" s="1"/>
  <c r="AJ1209" i="10"/>
  <c r="AI1209" i="10" s="1"/>
  <c r="V1210" i="10"/>
  <c r="X1210" i="10" s="1"/>
  <c r="U1210" i="10"/>
  <c r="W1210" i="10" s="1"/>
  <c r="Y1210" i="10" l="1"/>
  <c r="AA1210" i="10" s="1"/>
  <c r="Z1210" i="10"/>
  <c r="AB1210" i="10" s="1"/>
  <c r="AD1210" i="10" l="1"/>
  <c r="AC1210" i="10"/>
  <c r="AE1210" i="10" l="1"/>
  <c r="AF1210" i="10"/>
  <c r="AG1210" i="10" s="1"/>
  <c r="T1211" i="10" l="1"/>
  <c r="AH1210" i="10"/>
  <c r="S1212" i="10" l="1"/>
  <c r="R1213" i="10" s="1"/>
  <c r="V1211" i="10"/>
  <c r="X1211" i="10" s="1"/>
  <c r="Z1211" i="10" s="1"/>
  <c r="AJ1210" i="10"/>
  <c r="AI1210" i="10" s="1"/>
  <c r="U1211" i="10"/>
  <c r="W1211" i="10" s="1"/>
  <c r="Y1211" i="10" s="1"/>
  <c r="AB1211" i="10" l="1"/>
  <c r="AD1211" i="10" s="1"/>
  <c r="AA1211" i="10"/>
  <c r="AC1211" i="10" s="1"/>
  <c r="AE1211" i="10" l="1"/>
  <c r="AF1211" i="10"/>
  <c r="AG1211" i="10" s="1"/>
  <c r="T1212" i="10" l="1"/>
  <c r="AH1211" i="10"/>
  <c r="S1213" i="10" l="1"/>
  <c r="R1214" i="10" s="1"/>
  <c r="AJ1211" i="10"/>
  <c r="AI1211" i="10" s="1"/>
  <c r="V1212" i="10"/>
  <c r="X1212" i="10" s="1"/>
  <c r="Z1212" i="10" s="1"/>
  <c r="U1212" i="10"/>
  <c r="W1212" i="10" s="1"/>
  <c r="Y1212" i="10" s="1"/>
  <c r="AB1212" i="10" l="1"/>
  <c r="AD1212" i="10" s="1"/>
  <c r="AA1212" i="10"/>
  <c r="AC1212" i="10" s="1"/>
  <c r="AE1212" i="10" l="1"/>
  <c r="AF1212" i="10"/>
  <c r="AG1212" i="10" s="1"/>
  <c r="T1213" i="10" l="1"/>
  <c r="AH1212" i="10"/>
  <c r="S1214" i="10" l="1"/>
  <c r="R1215" i="10" s="1"/>
  <c r="V1213" i="10"/>
  <c r="X1213" i="10" s="1"/>
  <c r="Z1213" i="10" s="1"/>
  <c r="AJ1212" i="10"/>
  <c r="AI1212" i="10" s="1"/>
  <c r="U1213" i="10"/>
  <c r="W1213" i="10" s="1"/>
  <c r="Y1213" i="10" s="1"/>
  <c r="AB1213" i="10" l="1"/>
  <c r="AD1213" i="10" s="1"/>
  <c r="AA1213" i="10"/>
  <c r="AC1213" i="10" s="1"/>
  <c r="AE1213" i="10" l="1"/>
  <c r="AF1213" i="10"/>
  <c r="AG1213" i="10" s="1"/>
  <c r="T1214" i="10" l="1"/>
  <c r="AH1213" i="10"/>
  <c r="S1215" i="10" l="1"/>
  <c r="R1216" i="10" s="1"/>
  <c r="AJ1213" i="10"/>
  <c r="AI1213" i="10" s="1"/>
  <c r="V1214" i="10"/>
  <c r="X1214" i="10" s="1"/>
  <c r="Z1214" i="10" s="1"/>
  <c r="U1214" i="10"/>
  <c r="W1214" i="10" s="1"/>
  <c r="Y1214" i="10" s="1"/>
  <c r="AB1214" i="10" l="1"/>
  <c r="AD1214" i="10" s="1"/>
  <c r="AA1214" i="10"/>
  <c r="AC1214" i="10" s="1"/>
  <c r="AE1214" i="10" l="1"/>
  <c r="AF1214" i="10"/>
  <c r="AG1214" i="10" s="1"/>
  <c r="T1215" i="10" l="1"/>
  <c r="AH1214" i="10"/>
  <c r="S1216" i="10" l="1"/>
  <c r="R1217" i="10" s="1"/>
  <c r="U1215" i="10"/>
  <c r="W1215" i="10" s="1"/>
  <c r="Y1215" i="10" s="1"/>
  <c r="AJ1214" i="10"/>
  <c r="AI1214" i="10" s="1"/>
  <c r="V1215" i="10"/>
  <c r="X1215" i="10" s="1"/>
  <c r="Z1215" i="10" s="1"/>
  <c r="AB1215" i="10" l="1"/>
  <c r="AD1215" i="10" s="1"/>
  <c r="AA1215" i="10"/>
  <c r="AC1215" i="10" s="1"/>
  <c r="AE1215" i="10" l="1"/>
  <c r="AF1215" i="10"/>
  <c r="AG1215" i="10" s="1"/>
  <c r="AH1215" i="10" l="1"/>
  <c r="T1216" i="10"/>
  <c r="S1217" i="10" l="1"/>
  <c r="R1218" i="10" s="1"/>
  <c r="AJ1215" i="10"/>
  <c r="AI1215" i="10" s="1"/>
  <c r="U1216" i="10"/>
  <c r="W1216" i="10" s="1"/>
  <c r="V1216" i="10"/>
  <c r="X1216" i="10" s="1"/>
  <c r="Z1216" i="10" l="1"/>
  <c r="AB1216" i="10" s="1"/>
  <c r="Y1216" i="10"/>
  <c r="AA1216" i="10" s="1"/>
  <c r="AC1216" i="10" l="1"/>
  <c r="AD1216" i="10"/>
  <c r="AE1216" i="10" l="1"/>
  <c r="AF1216" i="10"/>
  <c r="AG1216" i="10" s="1"/>
  <c r="AH1216" i="10" l="1"/>
  <c r="T1217" i="10"/>
  <c r="S1218" i="10" l="1"/>
  <c r="R1219" i="10" s="1"/>
  <c r="AJ1216" i="10"/>
  <c r="AI1216" i="10" s="1"/>
  <c r="U1217" i="10"/>
  <c r="W1217" i="10" s="1"/>
  <c r="V1217" i="10"/>
  <c r="X1217" i="10" s="1"/>
  <c r="Z1217" i="10" l="1"/>
  <c r="AB1217" i="10" s="1"/>
  <c r="Y1217" i="10"/>
  <c r="AA1217" i="10" s="1"/>
  <c r="AD1217" i="10" l="1"/>
  <c r="AC1217" i="10"/>
  <c r="AE1217" i="10" l="1"/>
  <c r="AF1217" i="10"/>
  <c r="AG1217" i="10" s="1"/>
  <c r="T1218" i="10" l="1"/>
  <c r="AH1217" i="10"/>
  <c r="S1219" i="10" l="1"/>
  <c r="R1220" i="10" s="1"/>
  <c r="AJ1217" i="10"/>
  <c r="AI1217" i="10" s="1"/>
  <c r="U1218" i="10"/>
  <c r="W1218" i="10" s="1"/>
  <c r="Y1218" i="10" s="1"/>
  <c r="V1218" i="10"/>
  <c r="X1218" i="10" s="1"/>
  <c r="Z1218" i="10" s="1"/>
  <c r="AB1218" i="10" l="1"/>
  <c r="AD1218" i="10" s="1"/>
  <c r="AA1218" i="10"/>
  <c r="AC1218" i="10" s="1"/>
  <c r="AE1218" i="10" l="1"/>
  <c r="AF1218" i="10"/>
  <c r="AG1218" i="10" s="1"/>
  <c r="T1219" i="10" l="1"/>
  <c r="AH1218" i="10"/>
  <c r="S1220" i="10" l="1"/>
  <c r="R1221" i="10" s="1"/>
  <c r="AJ1218" i="10"/>
  <c r="AI1218" i="10" s="1"/>
  <c r="V1219" i="10"/>
  <c r="X1219" i="10" s="1"/>
  <c r="Z1219" i="10" s="1"/>
  <c r="U1219" i="10"/>
  <c r="W1219" i="10" s="1"/>
  <c r="Y1219" i="10" s="1"/>
  <c r="AB1219" i="10" l="1"/>
  <c r="AD1219" i="10" s="1"/>
  <c r="AA1219" i="10"/>
  <c r="AC1219" i="10" s="1"/>
  <c r="AE1219" i="10" l="1"/>
  <c r="AF1219" i="10"/>
  <c r="AG1219" i="10" s="1"/>
  <c r="T1220" i="10" l="1"/>
  <c r="AH1219" i="10"/>
  <c r="S1221" i="10" l="1"/>
  <c r="R1222" i="10" s="1"/>
  <c r="U1220" i="10"/>
  <c r="W1220" i="10" s="1"/>
  <c r="Y1220" i="10" s="1"/>
  <c r="AJ1219" i="10"/>
  <c r="AI1219" i="10" s="1"/>
  <c r="V1220" i="10"/>
  <c r="X1220" i="10" s="1"/>
  <c r="Z1220" i="10" s="1"/>
  <c r="AB1220" i="10" l="1"/>
  <c r="AD1220" i="10" s="1"/>
  <c r="AA1220" i="10"/>
  <c r="AC1220" i="10" s="1"/>
  <c r="AE1220" i="10" l="1"/>
  <c r="AF1220" i="10"/>
  <c r="AG1220" i="10" s="1"/>
  <c r="T1221" i="10" l="1"/>
  <c r="AH1220" i="10"/>
  <c r="S1222" i="10" l="1"/>
  <c r="R1223" i="10" s="1"/>
  <c r="AJ1220" i="10"/>
  <c r="AI1220" i="10" s="1"/>
  <c r="V1221" i="10"/>
  <c r="X1221" i="10" s="1"/>
  <c r="U1221" i="10"/>
  <c r="W1221" i="10" s="1"/>
  <c r="Y1221" i="10" s="1"/>
  <c r="AA1221" i="10" l="1"/>
  <c r="AC1221" i="10" s="1"/>
  <c r="Z1221" i="10"/>
  <c r="AB1221" i="10" s="1"/>
  <c r="AD1221" i="10" l="1"/>
  <c r="AF1221" i="10" s="1"/>
  <c r="AG1221" i="10" s="1"/>
  <c r="AE1221" i="10" l="1"/>
  <c r="AH1221" i="10" s="1"/>
  <c r="AJ1221" i="10" l="1"/>
  <c r="AI1221" i="10" s="1"/>
  <c r="T1222" i="10"/>
  <c r="S1223" i="10" l="1"/>
  <c r="R1224" i="10" s="1"/>
  <c r="V1222" i="10"/>
  <c r="X1222" i="10" s="1"/>
  <c r="Z1222" i="10" s="1"/>
  <c r="U1222" i="10"/>
  <c r="W1222" i="10" s="1"/>
  <c r="Y1222" i="10" s="1"/>
  <c r="AB1222" i="10" l="1"/>
  <c r="AD1222" i="10" s="1"/>
  <c r="AA1222" i="10"/>
  <c r="AC1222" i="10" s="1"/>
  <c r="AF1222" i="10" l="1"/>
  <c r="AG1222" i="10" s="1"/>
  <c r="AE1222" i="10"/>
  <c r="AH1222" i="10" l="1"/>
  <c r="AJ1222" i="10" s="1"/>
  <c r="AI1222" i="10" s="1"/>
  <c r="T1223" i="10"/>
  <c r="S1224" i="10" l="1"/>
  <c r="R1225" i="10" s="1"/>
  <c r="U1223" i="10"/>
  <c r="W1223" i="10" s="1"/>
  <c r="Y1223" i="10" s="1"/>
  <c r="V1223" i="10"/>
  <c r="X1223" i="10" s="1"/>
  <c r="Z1223" i="10" s="1"/>
  <c r="AB1223" i="10" l="1"/>
  <c r="AD1223" i="10" s="1"/>
  <c r="AA1223" i="10"/>
  <c r="AC1223" i="10" s="1"/>
  <c r="AF1223" i="10" l="1"/>
  <c r="AG1223" i="10" s="1"/>
  <c r="AE1223" i="10"/>
  <c r="T1224" i="10" l="1"/>
  <c r="V1224" i="10" s="1"/>
  <c r="X1224" i="10" s="1"/>
  <c r="AH1223" i="10"/>
  <c r="U1224" i="10" l="1"/>
  <c r="W1224" i="10" s="1"/>
  <c r="Y1224" i="10" s="1"/>
  <c r="AA1224" i="10" s="1"/>
  <c r="S1225" i="10"/>
  <c r="R1226" i="10" s="1"/>
  <c r="AJ1223" i="10"/>
  <c r="AI1223" i="10" s="1"/>
  <c r="Z1224" i="10"/>
  <c r="AB1224" i="10" s="1"/>
  <c r="AC1224" i="10" l="1"/>
  <c r="AD1224" i="10"/>
  <c r="AF1224" i="10" l="1"/>
  <c r="AG1224" i="10" s="1"/>
  <c r="AE1224" i="10"/>
  <c r="T1225" i="10" l="1"/>
  <c r="V1225" i="10" s="1"/>
  <c r="X1225" i="10" s="1"/>
  <c r="AH1224" i="10"/>
  <c r="U1225" i="10" l="1"/>
  <c r="W1225" i="10" s="1"/>
  <c r="Y1225" i="10" s="1"/>
  <c r="AA1225" i="10" s="1"/>
  <c r="S1226" i="10"/>
  <c r="R1227" i="10" s="1"/>
  <c r="AJ1224" i="10"/>
  <c r="AI1224" i="10" s="1"/>
  <c r="Z1225" i="10"/>
  <c r="AB1225" i="10" s="1"/>
  <c r="AC1225" i="10" l="1"/>
  <c r="AD1225" i="10"/>
  <c r="AF1225" i="10" l="1"/>
  <c r="AG1225" i="10" s="1"/>
  <c r="AE1225" i="10"/>
  <c r="AH1225" i="10" l="1"/>
  <c r="AJ1225" i="10" s="1"/>
  <c r="AI1225" i="10" s="1"/>
  <c r="T1226" i="10"/>
  <c r="S1227" i="10" l="1"/>
  <c r="R1228" i="10" s="1"/>
  <c r="U1226" i="10"/>
  <c r="W1226" i="10" s="1"/>
  <c r="Y1226" i="10" s="1"/>
  <c r="V1226" i="10"/>
  <c r="X1226" i="10" s="1"/>
  <c r="Z1226" i="10" s="1"/>
  <c r="AB1226" i="10" l="1"/>
  <c r="AD1226" i="10" s="1"/>
  <c r="AA1226" i="10"/>
  <c r="AC1226" i="10" s="1"/>
  <c r="AF1226" i="10" l="1"/>
  <c r="AG1226" i="10" s="1"/>
  <c r="AE1226" i="10"/>
  <c r="T1227" i="10" l="1"/>
  <c r="U1227" i="10" s="1"/>
  <c r="AH1226" i="10"/>
  <c r="V1227" i="10" l="1"/>
  <c r="X1227" i="10" s="1"/>
  <c r="Z1227" i="10" s="1"/>
  <c r="AB1227" i="10" s="1"/>
  <c r="S1228" i="10"/>
  <c r="R1229" i="10" s="1"/>
  <c r="AJ1226" i="10"/>
  <c r="AI1226" i="10" s="1"/>
  <c r="W1227" i="10"/>
  <c r="Y1227" i="10" l="1"/>
  <c r="AA1227" i="10" s="1"/>
  <c r="AD1227" i="10"/>
  <c r="AC1227" i="10" l="1"/>
  <c r="AF1227" i="10" l="1"/>
  <c r="AG1227" i="10" s="1"/>
  <c r="AE1227" i="10"/>
  <c r="AH1227" i="10" l="1"/>
  <c r="AJ1227" i="10" s="1"/>
  <c r="AI1227" i="10" s="1"/>
  <c r="T1228" i="10"/>
  <c r="S1229" i="10" l="1"/>
  <c r="R1230" i="10" s="1"/>
  <c r="V1228" i="10"/>
  <c r="X1228" i="10" s="1"/>
  <c r="Z1228" i="10" s="1"/>
  <c r="U1228" i="10"/>
  <c r="W1228" i="10" s="1"/>
  <c r="Y1228" i="10" s="1"/>
  <c r="AB1228" i="10" l="1"/>
  <c r="AD1228" i="10" s="1"/>
  <c r="AA1228" i="10"/>
  <c r="AC1228" i="10" s="1"/>
  <c r="AE1228" i="10" l="1"/>
  <c r="AF1228" i="10"/>
  <c r="AG1228" i="10" s="1"/>
  <c r="T1229" i="10" l="1"/>
  <c r="V1229" i="10" s="1"/>
  <c r="X1229" i="10" s="1"/>
  <c r="Z1229" i="10" s="1"/>
  <c r="AH1228" i="10"/>
  <c r="AJ1228" i="10" s="1"/>
  <c r="AI1228" i="10" s="1"/>
  <c r="U1229" i="10" l="1"/>
  <c r="W1229" i="10" s="1"/>
  <c r="Y1229" i="10" s="1"/>
  <c r="AA1229" i="10" s="1"/>
  <c r="S1230" i="10"/>
  <c r="R1231" i="10" s="1"/>
  <c r="AB1229" i="10"/>
  <c r="AD1229" i="10" s="1"/>
  <c r="AC1229" i="10" l="1"/>
  <c r="AF1229" i="10" s="1"/>
  <c r="AG1229" i="10" s="1"/>
  <c r="AE1229" i="10" l="1"/>
  <c r="T1230" i="10" s="1"/>
  <c r="S1231" i="10" l="1"/>
  <c r="R1232" i="10" s="1"/>
  <c r="AH1229" i="10"/>
  <c r="AJ1229" i="10" s="1"/>
  <c r="AI1229" i="10" s="1"/>
  <c r="V1230" i="10"/>
  <c r="X1230" i="10" s="1"/>
  <c r="Z1230" i="10" s="1"/>
  <c r="U1230" i="10"/>
  <c r="W1230" i="10" s="1"/>
  <c r="AB1230" i="10" l="1"/>
  <c r="AD1230" i="10" s="1"/>
  <c r="Y1230" i="10"/>
  <c r="AA1230" i="10" s="1"/>
  <c r="AC1230" i="10" l="1"/>
  <c r="AF1230" i="10" l="1"/>
  <c r="AG1230" i="10" s="1"/>
  <c r="AE1230" i="10"/>
  <c r="AH1230" i="10" l="1"/>
  <c r="T1231" i="10"/>
  <c r="S1232" i="10" l="1"/>
  <c r="R1233" i="10" s="1"/>
  <c r="AJ1230" i="10"/>
  <c r="AI1230" i="10" s="1"/>
  <c r="V1231" i="10"/>
  <c r="X1231" i="10" s="1"/>
  <c r="Z1231" i="10" s="1"/>
  <c r="U1231" i="10"/>
  <c r="W1231" i="10" s="1"/>
  <c r="Y1231" i="10" s="1"/>
  <c r="AB1231" i="10" l="1"/>
  <c r="AD1231" i="10" s="1"/>
  <c r="AA1231" i="10"/>
  <c r="AC1231" i="10" s="1"/>
  <c r="AE1231" i="10" l="1"/>
  <c r="AF1231" i="10"/>
  <c r="AG1231" i="10" s="1"/>
  <c r="T1232" i="10" l="1"/>
  <c r="AH1231" i="10"/>
  <c r="S1233" i="10" l="1"/>
  <c r="R1234" i="10" s="1"/>
  <c r="AJ1231" i="10"/>
  <c r="AI1231" i="10" s="1"/>
  <c r="U1232" i="10"/>
  <c r="W1232" i="10" s="1"/>
  <c r="Y1232" i="10" s="1"/>
  <c r="V1232" i="10"/>
  <c r="X1232" i="10" s="1"/>
  <c r="Z1232" i="10" s="1"/>
  <c r="AB1232" i="10" l="1"/>
  <c r="AD1232" i="10" s="1"/>
  <c r="AA1232" i="10"/>
  <c r="AC1232" i="10" s="1"/>
  <c r="AE1232" i="10" l="1"/>
  <c r="AF1232" i="10"/>
  <c r="AG1232" i="10" s="1"/>
  <c r="AH1232" i="10" l="1"/>
  <c r="AJ1232" i="10" s="1"/>
  <c r="AI1232" i="10" s="1"/>
  <c r="T1233" i="10"/>
  <c r="S1234" i="10" l="1"/>
  <c r="R1235" i="10" s="1"/>
  <c r="V1233" i="10"/>
  <c r="X1233" i="10" s="1"/>
  <c r="Z1233" i="10" s="1"/>
  <c r="U1233" i="10"/>
  <c r="W1233" i="10" s="1"/>
  <c r="Y1233" i="10" s="1"/>
  <c r="AB1233" i="10" l="1"/>
  <c r="AD1233" i="10" s="1"/>
  <c r="AA1233" i="10"/>
  <c r="AC1233" i="10" s="1"/>
  <c r="AF1233" i="10" l="1"/>
  <c r="AG1233" i="10" s="1"/>
  <c r="AE1233" i="10"/>
  <c r="AH1233" i="10" l="1"/>
  <c r="AJ1233" i="10" s="1"/>
  <c r="AI1233" i="10" s="1"/>
  <c r="T1234" i="10"/>
  <c r="S1235" i="10" l="1"/>
  <c r="R1236" i="10" s="1"/>
  <c r="U1234" i="10"/>
  <c r="W1234" i="10" s="1"/>
  <c r="Y1234" i="10" s="1"/>
  <c r="V1234" i="10"/>
  <c r="X1234" i="10" s="1"/>
  <c r="Z1234" i="10" s="1"/>
  <c r="AB1234" i="10" l="1"/>
  <c r="AD1234" i="10" s="1"/>
  <c r="AA1234" i="10"/>
  <c r="AC1234" i="10" s="1"/>
  <c r="AE1234" i="10" l="1"/>
  <c r="AF1234" i="10"/>
  <c r="AG1234" i="10" s="1"/>
  <c r="T1235" i="10" l="1"/>
  <c r="V1235" i="10" s="1"/>
  <c r="X1235" i="10" s="1"/>
  <c r="Z1235" i="10" s="1"/>
  <c r="AH1234" i="10"/>
  <c r="AJ1234" i="10" s="1"/>
  <c r="S1236" i="10" l="1"/>
  <c r="R1237" i="10" s="1"/>
  <c r="U1235" i="10"/>
  <c r="W1235" i="10" s="1"/>
  <c r="Y1235" i="10" s="1"/>
  <c r="AB1235" i="10"/>
  <c r="AD1235" i="10" s="1"/>
  <c r="AI1234" i="10"/>
  <c r="AA1235" i="10" l="1"/>
  <c r="AC1235" i="10" s="1"/>
  <c r="AE1235" i="10" s="1"/>
  <c r="AF1235" i="10" l="1"/>
  <c r="AG1235" i="10" s="1"/>
  <c r="AH1235" i="10" s="1"/>
  <c r="T1236" i="10" l="1"/>
  <c r="V1236" i="10" s="1"/>
  <c r="X1236" i="10" s="1"/>
  <c r="Z1236" i="10" s="1"/>
  <c r="AJ1235" i="10"/>
  <c r="AI1235" i="10" s="1"/>
  <c r="S1237" i="10" l="1"/>
  <c r="R1238" i="10" s="1"/>
  <c r="U1236" i="10"/>
  <c r="W1236" i="10" s="1"/>
  <c r="Y1236" i="10" s="1"/>
  <c r="AB1236" i="10"/>
  <c r="AD1236" i="10" s="1"/>
  <c r="AA1236" i="10" l="1"/>
  <c r="AC1236" i="10" s="1"/>
  <c r="AE1236" i="10" s="1"/>
  <c r="AF1236" i="10" l="1"/>
  <c r="AG1236" i="10" s="1"/>
  <c r="AH1236" i="10" s="1"/>
  <c r="T1237" i="10" l="1"/>
  <c r="V1237" i="10" s="1"/>
  <c r="X1237" i="10" s="1"/>
  <c r="Z1237" i="10" s="1"/>
  <c r="AB1237" i="10" s="1"/>
  <c r="AJ1236" i="10"/>
  <c r="AI1236" i="10" s="1"/>
  <c r="U1237" i="10" l="1"/>
  <c r="W1237" i="10" s="1"/>
  <c r="Y1237" i="10" s="1"/>
  <c r="AA1237" i="10" s="1"/>
  <c r="S1238" i="10"/>
  <c r="R1239" i="10" s="1"/>
  <c r="AD1237" i="10"/>
  <c r="AC1237" i="10" l="1"/>
  <c r="AF1237" i="10" s="1"/>
  <c r="AG1237" i="10" s="1"/>
  <c r="AE1237" i="10" l="1"/>
  <c r="T1238" i="10"/>
  <c r="AH1237" i="10"/>
  <c r="S1239" i="10" l="1"/>
  <c r="R1240" i="10" s="1"/>
  <c r="AJ1237" i="10"/>
  <c r="AI1237" i="10" s="1"/>
  <c r="V1238" i="10"/>
  <c r="X1238" i="10" s="1"/>
  <c r="Z1238" i="10" s="1"/>
  <c r="U1238" i="10"/>
  <c r="W1238" i="10" s="1"/>
  <c r="Y1238" i="10" s="1"/>
  <c r="AB1238" i="10" l="1"/>
  <c r="AD1238" i="10" s="1"/>
  <c r="AA1238" i="10"/>
  <c r="AC1238" i="10" s="1"/>
  <c r="AE1238" i="10" l="1"/>
  <c r="AF1238" i="10"/>
  <c r="AG1238" i="10" s="1"/>
  <c r="AH1238" i="10" l="1"/>
  <c r="AJ1238" i="10" s="1"/>
  <c r="AI1238" i="10" s="1"/>
  <c r="T1239" i="10"/>
  <c r="S1240" i="10" l="1"/>
  <c r="R1241" i="10" s="1"/>
  <c r="U1239" i="10"/>
  <c r="W1239" i="10" s="1"/>
  <c r="Y1239" i="10" s="1"/>
  <c r="V1239" i="10"/>
  <c r="X1239" i="10" s="1"/>
  <c r="Z1239" i="10" s="1"/>
  <c r="AB1239" i="10" l="1"/>
  <c r="AD1239" i="10" s="1"/>
  <c r="AA1239" i="10"/>
  <c r="AC1239" i="10" s="1"/>
  <c r="AE1239" i="10" l="1"/>
  <c r="AF1239" i="10"/>
  <c r="AG1239" i="10" s="1"/>
  <c r="T1240" i="10" l="1"/>
  <c r="AH1239" i="10"/>
  <c r="AJ1239" i="10" s="1"/>
  <c r="AI1239" i="10" s="1"/>
  <c r="U1240" i="10" l="1"/>
  <c r="W1240" i="10" s="1"/>
  <c r="Y1240" i="10" s="1"/>
  <c r="AA1240" i="10" s="1"/>
  <c r="S1241" i="10"/>
  <c r="R1242" i="10" s="1"/>
  <c r="V1240" i="10"/>
  <c r="X1240" i="10" s="1"/>
  <c r="Z1240" i="10" s="1"/>
  <c r="AB1240" i="10" s="1"/>
  <c r="AC1240" i="10" l="1"/>
  <c r="AD1240" i="10"/>
  <c r="AF1240" i="10" l="1"/>
  <c r="AG1240" i="10" s="1"/>
  <c r="AE1240" i="10"/>
  <c r="AH1240" i="10" l="1"/>
  <c r="AJ1240" i="10" s="1"/>
  <c r="AI1240" i="10" s="1"/>
  <c r="T1241" i="10"/>
  <c r="S1242" i="10" l="1"/>
  <c r="R1243" i="10" s="1"/>
  <c r="V1241" i="10"/>
  <c r="X1241" i="10" s="1"/>
  <c r="Z1241" i="10" s="1"/>
  <c r="U1241" i="10"/>
  <c r="W1241" i="10" s="1"/>
  <c r="Y1241" i="10" s="1"/>
  <c r="AB1241" i="10" l="1"/>
  <c r="AD1241" i="10" s="1"/>
  <c r="AA1241" i="10"/>
  <c r="AC1241" i="10" s="1"/>
  <c r="AF1241" i="10" l="1"/>
  <c r="AG1241" i="10" s="1"/>
  <c r="AE1241" i="10"/>
  <c r="T1242" i="10" l="1"/>
  <c r="U1242" i="10" s="1"/>
  <c r="W1242" i="10" s="1"/>
  <c r="AH1241" i="10"/>
  <c r="S1243" i="10" l="1"/>
  <c r="R1244" i="10" s="1"/>
  <c r="V1242" i="10"/>
  <c r="X1242" i="10" s="1"/>
  <c r="Z1242" i="10" s="1"/>
  <c r="AB1242" i="10" s="1"/>
  <c r="AJ1241" i="10"/>
  <c r="AI1241" i="10" s="1"/>
  <c r="Y1242" i="10"/>
  <c r="AA1242" i="10" s="1"/>
  <c r="AC1242" i="10" l="1"/>
  <c r="AD1242" i="10"/>
  <c r="AF1242" i="10" l="1"/>
  <c r="AG1242" i="10" s="1"/>
  <c r="AE1242" i="10"/>
  <c r="AH1242" i="10" l="1"/>
  <c r="AJ1242" i="10" s="1"/>
  <c r="AI1242" i="10" s="1"/>
  <c r="T1243" i="10"/>
  <c r="S1244" i="10" l="1"/>
  <c r="R1245" i="10" s="1"/>
  <c r="V1243" i="10"/>
  <c r="X1243" i="10" s="1"/>
  <c r="Z1243" i="10" s="1"/>
  <c r="U1243" i="10"/>
  <c r="W1243" i="10" s="1"/>
  <c r="Y1243" i="10" s="1"/>
  <c r="AB1243" i="10" l="1"/>
  <c r="AD1243" i="10" s="1"/>
  <c r="AA1243" i="10"/>
  <c r="AC1243" i="10" s="1"/>
  <c r="AE1243" i="10" l="1"/>
  <c r="AF1243" i="10"/>
  <c r="AG1243" i="10" s="1"/>
  <c r="AH1243" i="10" l="1"/>
  <c r="AJ1243" i="10" s="1"/>
  <c r="AI1243" i="10" s="1"/>
  <c r="T1244" i="10"/>
  <c r="S1245" i="10" l="1"/>
  <c r="R1246" i="10" s="1"/>
  <c r="U1244" i="10"/>
  <c r="W1244" i="10" s="1"/>
  <c r="Y1244" i="10" s="1"/>
  <c r="V1244" i="10"/>
  <c r="X1244" i="10" s="1"/>
  <c r="Z1244" i="10" s="1"/>
  <c r="AB1244" i="10" l="1"/>
  <c r="AD1244" i="10" s="1"/>
  <c r="AA1244" i="10"/>
  <c r="AC1244" i="10" s="1"/>
  <c r="AF1244" i="10" l="1"/>
  <c r="AG1244" i="10" s="1"/>
  <c r="AE1244" i="10"/>
  <c r="AH1244" i="10" l="1"/>
  <c r="AJ1244" i="10" s="1"/>
  <c r="AI1244" i="10" s="1"/>
  <c r="T1245" i="10"/>
  <c r="S1246" i="10" l="1"/>
  <c r="R1247" i="10" s="1"/>
  <c r="V1245" i="10"/>
  <c r="X1245" i="10" s="1"/>
  <c r="Z1245" i="10" s="1"/>
  <c r="U1245" i="10"/>
  <c r="W1245" i="10" s="1"/>
  <c r="Y1245" i="10" s="1"/>
  <c r="AB1245" i="10" l="1"/>
  <c r="AD1245" i="10" s="1"/>
  <c r="AA1245" i="10"/>
  <c r="AC1245" i="10" s="1"/>
  <c r="AF1245" i="10" l="1"/>
  <c r="AG1245" i="10" s="1"/>
  <c r="AE1245" i="10"/>
  <c r="AH1245" i="10" l="1"/>
  <c r="AJ1245" i="10" s="1"/>
  <c r="AI1245" i="10" s="1"/>
  <c r="T1246" i="10"/>
  <c r="S1247" i="10" l="1"/>
  <c r="R1248" i="10" s="1"/>
  <c r="V1246" i="10"/>
  <c r="X1246" i="10" s="1"/>
  <c r="Z1246" i="10" s="1"/>
  <c r="U1246" i="10"/>
  <c r="W1246" i="10" s="1"/>
  <c r="Y1246" i="10" s="1"/>
  <c r="AB1246" i="10" l="1"/>
  <c r="AD1246" i="10" s="1"/>
  <c r="AA1246" i="10"/>
  <c r="AC1246" i="10" s="1"/>
  <c r="AF1246" i="10" l="1"/>
  <c r="AG1246" i="10" s="1"/>
  <c r="AE1246" i="10"/>
  <c r="AH1246" i="10" l="1"/>
  <c r="AJ1246" i="10" s="1"/>
  <c r="AI1246" i="10" s="1"/>
  <c r="T1247" i="10"/>
  <c r="S1248" i="10" l="1"/>
  <c r="R1249" i="10" s="1"/>
  <c r="U1247" i="10"/>
  <c r="W1247" i="10" s="1"/>
  <c r="Y1247" i="10" s="1"/>
  <c r="V1247" i="10"/>
  <c r="X1247" i="10" s="1"/>
  <c r="Z1247" i="10" s="1"/>
  <c r="AB1247" i="10" l="1"/>
  <c r="AD1247" i="10" s="1"/>
  <c r="AA1247" i="10"/>
  <c r="AC1247" i="10" s="1"/>
  <c r="AF1247" i="10" l="1"/>
  <c r="AG1247" i="10" s="1"/>
  <c r="AE1247" i="10"/>
  <c r="AH1247" i="10" l="1"/>
  <c r="AJ1247" i="10" s="1"/>
  <c r="AI1247" i="10" s="1"/>
  <c r="T1248" i="10"/>
  <c r="S1249" i="10" l="1"/>
  <c r="R1250" i="10" s="1"/>
  <c r="V1248" i="10"/>
  <c r="X1248" i="10" s="1"/>
  <c r="Z1248" i="10" s="1"/>
  <c r="U1248" i="10"/>
  <c r="W1248" i="10" s="1"/>
  <c r="Y1248" i="10" s="1"/>
  <c r="AB1248" i="10" l="1"/>
  <c r="AD1248" i="10" s="1"/>
  <c r="AA1248" i="10"/>
  <c r="AC1248" i="10" s="1"/>
  <c r="AF1248" i="10" l="1"/>
  <c r="AG1248" i="10" s="1"/>
  <c r="AE1248" i="10"/>
  <c r="AH1248" i="10" l="1"/>
  <c r="AJ1248" i="10" s="1"/>
  <c r="AI1248" i="10" s="1"/>
  <c r="T1249" i="10"/>
  <c r="S1250" i="10" l="1"/>
  <c r="R1251" i="10" s="1"/>
  <c r="U1249" i="10"/>
  <c r="W1249" i="10" s="1"/>
  <c r="Y1249" i="10" s="1"/>
  <c r="V1249" i="10"/>
  <c r="X1249" i="10" s="1"/>
  <c r="Z1249" i="10" s="1"/>
  <c r="AB1249" i="10" l="1"/>
  <c r="AD1249" i="10" s="1"/>
  <c r="AA1249" i="10"/>
  <c r="AC1249" i="10" s="1"/>
  <c r="AE1249" i="10" l="1"/>
  <c r="AF1249" i="10"/>
  <c r="AG1249" i="10" s="1"/>
  <c r="AH1249" i="10" l="1"/>
  <c r="AJ1249" i="10" s="1"/>
  <c r="AI1249" i="10" s="1"/>
  <c r="T1250" i="10"/>
  <c r="S1251" i="10" l="1"/>
  <c r="R1252" i="10" s="1"/>
  <c r="U1250" i="10"/>
  <c r="W1250" i="10" s="1"/>
  <c r="Y1250" i="10" s="1"/>
  <c r="V1250" i="10"/>
  <c r="X1250" i="10" s="1"/>
  <c r="Z1250" i="10" s="1"/>
  <c r="AB1250" i="10" l="1"/>
  <c r="AD1250" i="10" s="1"/>
  <c r="AA1250" i="10"/>
  <c r="AC1250" i="10" s="1"/>
  <c r="AE1250" i="10" l="1"/>
  <c r="AF1250" i="10"/>
  <c r="AG1250" i="10" s="1"/>
  <c r="AH1250" i="10" l="1"/>
  <c r="AJ1250" i="10" s="1"/>
  <c r="AI1250" i="10" s="1"/>
  <c r="T1251" i="10"/>
  <c r="S1252" i="10" l="1"/>
  <c r="R1253" i="10" s="1"/>
  <c r="V1251" i="10"/>
  <c r="X1251" i="10" s="1"/>
  <c r="Z1251" i="10" s="1"/>
  <c r="U1251" i="10"/>
  <c r="W1251" i="10" s="1"/>
  <c r="Y1251" i="10" s="1"/>
  <c r="AB1251" i="10" l="1"/>
  <c r="AD1251" i="10" s="1"/>
  <c r="AA1251" i="10"/>
  <c r="AC1251" i="10" s="1"/>
  <c r="AF1251" i="10" l="1"/>
  <c r="AG1251" i="10" s="1"/>
  <c r="AE1251" i="10"/>
  <c r="AH1251" i="10" l="1"/>
  <c r="AJ1251" i="10" s="1"/>
  <c r="AI1251" i="10" s="1"/>
  <c r="T1252" i="10"/>
  <c r="S1253" i="10" l="1"/>
  <c r="R1254" i="10" s="1"/>
  <c r="V1252" i="10"/>
  <c r="X1252" i="10" s="1"/>
  <c r="Z1252" i="10" s="1"/>
  <c r="U1252" i="10"/>
  <c r="W1252" i="10" s="1"/>
  <c r="Y1252" i="10" s="1"/>
  <c r="AB1252" i="10" l="1"/>
  <c r="AD1252" i="10" s="1"/>
  <c r="AA1252" i="10"/>
  <c r="AC1252" i="10" s="1"/>
  <c r="AF1252" i="10" l="1"/>
  <c r="AG1252" i="10" s="1"/>
  <c r="AE1252" i="10"/>
  <c r="AH1252" i="10" l="1"/>
  <c r="AJ1252" i="10" s="1"/>
  <c r="AI1252" i="10" s="1"/>
  <c r="T1253" i="10"/>
  <c r="S1254" i="10" l="1"/>
  <c r="R1255" i="10" s="1"/>
  <c r="U1253" i="10"/>
  <c r="W1253" i="10" s="1"/>
  <c r="Y1253" i="10" s="1"/>
  <c r="V1253" i="10"/>
  <c r="X1253" i="10" s="1"/>
  <c r="Z1253" i="10" s="1"/>
  <c r="AB1253" i="10" l="1"/>
  <c r="AD1253" i="10" s="1"/>
  <c r="AA1253" i="10"/>
  <c r="AC1253" i="10" s="1"/>
  <c r="AE1253" i="10" l="1"/>
  <c r="AF1253" i="10"/>
  <c r="AG1253" i="10" s="1"/>
  <c r="AH1253" i="10" l="1"/>
  <c r="AJ1253" i="10" s="1"/>
  <c r="AI1253" i="10" s="1"/>
  <c r="T1254" i="10"/>
  <c r="S1255" i="10" l="1"/>
  <c r="R1256" i="10" s="1"/>
  <c r="V1254" i="10"/>
  <c r="X1254" i="10" s="1"/>
  <c r="Z1254" i="10" s="1"/>
  <c r="U1254" i="10"/>
  <c r="W1254" i="10" s="1"/>
  <c r="Y1254" i="10" s="1"/>
  <c r="AB1254" i="10" l="1"/>
  <c r="AD1254" i="10" s="1"/>
  <c r="AA1254" i="10"/>
  <c r="AC1254" i="10" s="1"/>
  <c r="AE1254" i="10" l="1"/>
  <c r="AF1254" i="10"/>
  <c r="AG1254" i="10" s="1"/>
  <c r="AH1254" i="10" l="1"/>
  <c r="AJ1254" i="10" s="1"/>
  <c r="T1255" i="10"/>
  <c r="AI1254" i="10" l="1"/>
  <c r="S1256" i="10"/>
  <c r="R1257" i="10" s="1"/>
  <c r="V1255" i="10"/>
  <c r="X1255" i="10" s="1"/>
  <c r="Z1255" i="10" s="1"/>
  <c r="U1255" i="10"/>
  <c r="W1255" i="10" s="1"/>
  <c r="Y1255" i="10" s="1"/>
  <c r="AB1255" i="10" l="1"/>
  <c r="AD1255" i="10" s="1"/>
  <c r="AA1255" i="10"/>
  <c r="AC1255" i="10" s="1"/>
  <c r="AE1255" i="10" l="1"/>
  <c r="AF1255" i="10"/>
  <c r="AG1255" i="10" s="1"/>
  <c r="AH1255" i="10" l="1"/>
  <c r="AJ1255" i="10" s="1"/>
  <c r="T1256" i="10"/>
  <c r="AI1255" i="10" l="1"/>
  <c r="S1257" i="10"/>
  <c r="R1258" i="10" s="1"/>
  <c r="U1256" i="10"/>
  <c r="W1256" i="10" s="1"/>
  <c r="Y1256" i="10" s="1"/>
  <c r="V1256" i="10"/>
  <c r="X1256" i="10" s="1"/>
  <c r="Z1256" i="10" s="1"/>
  <c r="AB1256" i="10" l="1"/>
  <c r="AD1256" i="10" s="1"/>
  <c r="AA1256" i="10"/>
  <c r="AC1256" i="10" s="1"/>
  <c r="AE1256" i="10" l="1"/>
  <c r="AF1256" i="10"/>
  <c r="AG1256" i="10" s="1"/>
  <c r="AH1256" i="10" l="1"/>
  <c r="AJ1256" i="10" s="1"/>
  <c r="T1257" i="10"/>
  <c r="AI1256" i="10" l="1"/>
  <c r="S1258" i="10"/>
  <c r="R1259" i="10" s="1"/>
  <c r="U1257" i="10"/>
  <c r="W1257" i="10" s="1"/>
  <c r="Y1257" i="10" s="1"/>
  <c r="V1257" i="10"/>
  <c r="X1257" i="10" s="1"/>
  <c r="Z1257" i="10" s="1"/>
  <c r="AB1257" i="10" l="1"/>
  <c r="AD1257" i="10" s="1"/>
  <c r="AA1257" i="10"/>
  <c r="AC1257" i="10" s="1"/>
  <c r="AE1257" i="10" l="1"/>
  <c r="AF1257" i="10"/>
  <c r="AG1257" i="10" s="1"/>
  <c r="AH1257" i="10" l="1"/>
  <c r="AJ1257" i="10" s="1"/>
  <c r="T1258" i="10"/>
  <c r="AI1257" i="10" l="1"/>
  <c r="U1258" i="10"/>
  <c r="W1258" i="10" s="1"/>
  <c r="Y1258" i="10" s="1"/>
  <c r="AA1258" i="10" s="1"/>
  <c r="S1259" i="10"/>
  <c r="R1260" i="10" s="1"/>
  <c r="V1258" i="10"/>
  <c r="X1258" i="10" s="1"/>
  <c r="Z1258" i="10" s="1"/>
  <c r="AB1258" i="10" l="1"/>
  <c r="AD1258" i="10" s="1"/>
  <c r="AC1258" i="10"/>
  <c r="AE1258" i="10" l="1"/>
  <c r="AF1258" i="10"/>
  <c r="AG1258" i="10" s="1"/>
  <c r="AH1258" i="10" l="1"/>
  <c r="AJ1258" i="10" s="1"/>
  <c r="AI1258" i="10" s="1"/>
  <c r="T1259" i="10"/>
  <c r="S1260" i="10" l="1"/>
  <c r="R1261" i="10" s="1"/>
  <c r="U1259" i="10"/>
  <c r="W1259" i="10" s="1"/>
  <c r="Y1259" i="10" s="1"/>
  <c r="V1259" i="10"/>
  <c r="X1259" i="10" s="1"/>
  <c r="Z1259" i="10" s="1"/>
  <c r="AB1259" i="10" l="1"/>
  <c r="AD1259" i="10" s="1"/>
  <c r="AA1259" i="10"/>
  <c r="AC1259" i="10" s="1"/>
  <c r="AF1259" i="10" l="1"/>
  <c r="AG1259" i="10" s="1"/>
  <c r="AE1259" i="10"/>
  <c r="T1260" i="10" l="1"/>
  <c r="U1260" i="10" s="1"/>
  <c r="W1260" i="10" s="1"/>
  <c r="Y1260" i="10" s="1"/>
  <c r="AH1259" i="10"/>
  <c r="S1261" i="10" l="1"/>
  <c r="R1262" i="10" s="1"/>
  <c r="V1260" i="10"/>
  <c r="X1260" i="10" s="1"/>
  <c r="Z1260" i="10" s="1"/>
  <c r="AA1260" i="10"/>
  <c r="AC1260" i="10" s="1"/>
  <c r="AJ1259" i="10"/>
  <c r="AI1259" i="10" s="1"/>
  <c r="AB1260" i="10" l="1"/>
  <c r="AD1260" i="10" s="1"/>
  <c r="AF1260" i="10" s="1"/>
  <c r="AG1260" i="10" s="1"/>
  <c r="AE1260" i="10" l="1"/>
  <c r="T1261" i="10"/>
  <c r="AH1260" i="10"/>
  <c r="S1262" i="10" l="1"/>
  <c r="R1263" i="10" s="1"/>
  <c r="AJ1260" i="10"/>
  <c r="AI1260" i="10" s="1"/>
  <c r="V1261" i="10"/>
  <c r="X1261" i="10" s="1"/>
  <c r="Z1261" i="10" s="1"/>
  <c r="U1261" i="10"/>
  <c r="W1261" i="10" s="1"/>
  <c r="Y1261" i="10" s="1"/>
  <c r="AB1261" i="10" l="1"/>
  <c r="AD1261" i="10" s="1"/>
  <c r="AA1261" i="10"/>
  <c r="AC1261" i="10" s="1"/>
  <c r="AE1261" i="10" l="1"/>
  <c r="AF1261" i="10"/>
  <c r="AG1261" i="10" s="1"/>
  <c r="T1262" i="10" l="1"/>
  <c r="AH1261" i="10"/>
  <c r="S1263" i="10" l="1"/>
  <c r="R1264" i="10" s="1"/>
  <c r="AJ1261" i="10"/>
  <c r="AI1261" i="10" s="1"/>
  <c r="V1262" i="10"/>
  <c r="X1262" i="10" s="1"/>
  <c r="Z1262" i="10" s="1"/>
  <c r="U1262" i="10"/>
  <c r="W1262" i="10" s="1"/>
  <c r="Y1262" i="10" s="1"/>
  <c r="AB1262" i="10" l="1"/>
  <c r="AD1262" i="10" s="1"/>
  <c r="AA1262" i="10"/>
  <c r="AC1262" i="10" s="1"/>
  <c r="AE1262" i="10" l="1"/>
  <c r="AF1262" i="10"/>
  <c r="AG1262" i="10" s="1"/>
  <c r="T1263" i="10" l="1"/>
  <c r="V1263" i="10" s="1"/>
  <c r="X1263" i="10" s="1"/>
  <c r="AH1262" i="10"/>
  <c r="S1264" i="10" l="1"/>
  <c r="R1265" i="10" s="1"/>
  <c r="U1263" i="10"/>
  <c r="W1263" i="10" s="1"/>
  <c r="Y1263" i="10" s="1"/>
  <c r="AA1263" i="10" s="1"/>
  <c r="AJ1262" i="10"/>
  <c r="AI1262" i="10" s="1"/>
  <c r="Z1263" i="10"/>
  <c r="AB1263" i="10" s="1"/>
  <c r="AC1263" i="10" l="1"/>
  <c r="AD1263" i="10"/>
  <c r="AE1263" i="10" l="1"/>
  <c r="AF1263" i="10"/>
  <c r="AG1263" i="10" s="1"/>
  <c r="AH1263" i="10" l="1"/>
  <c r="T1264" i="10"/>
  <c r="S1265" i="10" l="1"/>
  <c r="R1266" i="10" s="1"/>
  <c r="AJ1263" i="10"/>
  <c r="AI1263" i="10" s="1"/>
  <c r="U1264" i="10"/>
  <c r="W1264" i="10" s="1"/>
  <c r="V1264" i="10"/>
  <c r="X1264" i="10" s="1"/>
  <c r="Y1264" i="10" l="1"/>
  <c r="AA1264" i="10" s="1"/>
  <c r="Z1264" i="10"/>
  <c r="AB1264" i="10" s="1"/>
  <c r="AC1264" i="10" l="1"/>
  <c r="AD1264" i="10"/>
  <c r="AE1264" i="10" l="1"/>
  <c r="AF1264" i="10"/>
  <c r="AG1264" i="10" s="1"/>
  <c r="T1265" i="10" l="1"/>
  <c r="AH1264" i="10"/>
  <c r="S1266" i="10" l="1"/>
  <c r="R1267" i="10" s="1"/>
  <c r="AJ1264" i="10"/>
  <c r="AI1264" i="10" s="1"/>
  <c r="V1265" i="10"/>
  <c r="X1265" i="10" s="1"/>
  <c r="U1265" i="10"/>
  <c r="W1265" i="10" s="1"/>
  <c r="Y1265" i="10" s="1"/>
  <c r="AA1265" i="10" l="1"/>
  <c r="AC1265" i="10" s="1"/>
  <c r="Z1265" i="10"/>
  <c r="AB1265" i="10" s="1"/>
  <c r="AD1265" i="10" l="1"/>
  <c r="AF1265" i="10" s="1"/>
  <c r="AG1265" i="10" s="1"/>
  <c r="AE1265" i="10" l="1"/>
  <c r="AH1265" i="10" l="1"/>
  <c r="T1266" i="10"/>
  <c r="S1267" i="10" l="1"/>
  <c r="R1268" i="10" s="1"/>
  <c r="AJ1265" i="10"/>
  <c r="AI1265" i="10" s="1"/>
  <c r="U1266" i="10"/>
  <c r="W1266" i="10" s="1"/>
  <c r="Y1266" i="10" s="1"/>
  <c r="V1266" i="10"/>
  <c r="X1266" i="10" s="1"/>
  <c r="Z1266" i="10" s="1"/>
  <c r="AB1266" i="10" l="1"/>
  <c r="AD1266" i="10" s="1"/>
  <c r="AA1266" i="10"/>
  <c r="AC1266" i="10" s="1"/>
  <c r="AE1266" i="10" l="1"/>
  <c r="AF1266" i="10"/>
  <c r="AG1266" i="10" s="1"/>
  <c r="AH1266" i="10" l="1"/>
  <c r="T1267" i="10"/>
  <c r="S1268" i="10" l="1"/>
  <c r="R1269" i="10" s="1"/>
  <c r="AJ1266" i="10"/>
  <c r="H18" i="11" s="1"/>
  <c r="V1267" i="10"/>
  <c r="X1267" i="10" s="1"/>
  <c r="Z1267" i="10" s="1"/>
  <c r="U1267" i="10"/>
  <c r="W1267" i="10" s="1"/>
  <c r="Y1267" i="10" s="1"/>
  <c r="AB1267" i="10" l="1"/>
  <c r="AD1267" i="10" s="1"/>
  <c r="AA1267" i="10"/>
  <c r="AC1267" i="10" s="1"/>
  <c r="AI1266" i="10"/>
  <c r="G18" i="11" s="1"/>
  <c r="AE1267" i="10" l="1"/>
  <c r="AF1267" i="10"/>
  <c r="AG1267" i="10" s="1"/>
  <c r="AH1267" i="10" l="1"/>
  <c r="T1268" i="10"/>
  <c r="S1269" i="10" l="1"/>
  <c r="R1270" i="10" s="1"/>
  <c r="AJ1267" i="10"/>
  <c r="AI1267" i="10" s="1"/>
  <c r="V1268" i="10"/>
  <c r="X1268" i="10" s="1"/>
  <c r="Z1268" i="10" s="1"/>
  <c r="U1268" i="10"/>
  <c r="W1268" i="10" s="1"/>
  <c r="Y1268" i="10" s="1"/>
  <c r="AB1268" i="10" l="1"/>
  <c r="AD1268" i="10" s="1"/>
  <c r="AA1268" i="10"/>
  <c r="AC1268" i="10" s="1"/>
  <c r="AE1268" i="10" l="1"/>
  <c r="AF1268" i="10"/>
  <c r="AG1268" i="10" s="1"/>
  <c r="AH1268" i="10" l="1"/>
  <c r="T1269" i="10"/>
  <c r="S1270" i="10" l="1"/>
  <c r="R1271" i="10" s="1"/>
  <c r="AJ1268" i="10"/>
  <c r="AI1268" i="10" s="1"/>
  <c r="V1269" i="10"/>
  <c r="X1269" i="10" s="1"/>
  <c r="Z1269" i="10" s="1"/>
  <c r="U1269" i="10"/>
  <c r="W1269" i="10" s="1"/>
  <c r="Y1269" i="10" s="1"/>
  <c r="AB1269" i="10" l="1"/>
  <c r="AD1269" i="10" s="1"/>
  <c r="AA1269" i="10"/>
  <c r="AC1269" i="10" s="1"/>
  <c r="AE1269" i="10" l="1"/>
  <c r="AF1269" i="10"/>
  <c r="AG1269" i="10" s="1"/>
  <c r="AH1269" i="10" l="1"/>
  <c r="T1270" i="10"/>
  <c r="S1271" i="10" l="1"/>
  <c r="R1272" i="10" s="1"/>
  <c r="AJ1269" i="10"/>
  <c r="AI1269" i="10" s="1"/>
  <c r="U1270" i="10"/>
  <c r="W1270" i="10" s="1"/>
  <c r="Y1270" i="10" s="1"/>
  <c r="V1270" i="10"/>
  <c r="X1270" i="10" s="1"/>
  <c r="Z1270" i="10" s="1"/>
  <c r="AB1270" i="10" l="1"/>
  <c r="AD1270" i="10" s="1"/>
  <c r="AA1270" i="10"/>
  <c r="AC1270" i="10" s="1"/>
  <c r="AE1270" i="10" l="1"/>
  <c r="AF1270" i="10"/>
  <c r="AG1270" i="10" s="1"/>
  <c r="T1271" i="10" l="1"/>
  <c r="AH1270" i="10"/>
  <c r="S1272" i="10" l="1"/>
  <c r="R1273" i="10" s="1"/>
  <c r="AJ1270" i="10"/>
  <c r="AI1270" i="10" s="1"/>
  <c r="U1271" i="10"/>
  <c r="W1271" i="10" s="1"/>
  <c r="Y1271" i="10" s="1"/>
  <c r="V1271" i="10"/>
  <c r="X1271" i="10" s="1"/>
  <c r="Z1271" i="10" s="1"/>
  <c r="AB1271" i="10" l="1"/>
  <c r="AD1271" i="10" s="1"/>
  <c r="AA1271" i="10"/>
  <c r="AC1271" i="10" s="1"/>
  <c r="AE1271" i="10" l="1"/>
  <c r="AF1271" i="10"/>
  <c r="AG1271" i="10" s="1"/>
  <c r="T1272" i="10" l="1"/>
  <c r="AH1271" i="10"/>
  <c r="S1273" i="10" l="1"/>
  <c r="R1274" i="10" s="1"/>
  <c r="AJ1271" i="10"/>
  <c r="AI1271" i="10" s="1"/>
  <c r="U1272" i="10"/>
  <c r="W1272" i="10" s="1"/>
  <c r="Y1272" i="10" s="1"/>
  <c r="V1272" i="10"/>
  <c r="X1272" i="10" s="1"/>
  <c r="Z1272" i="10" s="1"/>
  <c r="AB1272" i="10" l="1"/>
  <c r="AD1272" i="10" s="1"/>
  <c r="AA1272" i="10"/>
  <c r="AC1272" i="10" s="1"/>
  <c r="AE1272" i="10" l="1"/>
  <c r="AF1272" i="10"/>
  <c r="AG1272" i="10" s="1"/>
  <c r="AH1272" i="10" l="1"/>
  <c r="T1273" i="10"/>
  <c r="S1274" i="10" l="1"/>
  <c r="R1275" i="10" s="1"/>
  <c r="AJ1272" i="10"/>
  <c r="AI1272" i="10" s="1"/>
  <c r="U1273" i="10"/>
  <c r="W1273" i="10" s="1"/>
  <c r="Y1273" i="10" s="1"/>
  <c r="V1273" i="10"/>
  <c r="X1273" i="10" s="1"/>
  <c r="Z1273" i="10" s="1"/>
  <c r="AB1273" i="10" l="1"/>
  <c r="AD1273" i="10" s="1"/>
  <c r="AA1273" i="10"/>
  <c r="AC1273" i="10" s="1"/>
  <c r="AF1273" i="10" l="1"/>
  <c r="AG1273" i="10" s="1"/>
  <c r="AE1273" i="10"/>
  <c r="T1274" i="10" l="1"/>
  <c r="V1274" i="10" s="1"/>
  <c r="X1274" i="10" s="1"/>
  <c r="Z1274" i="10" s="1"/>
  <c r="AH1273" i="10"/>
  <c r="U1274" i="10" l="1"/>
  <c r="W1274" i="10" s="1"/>
  <c r="Y1274" i="10" s="1"/>
  <c r="S1275" i="10"/>
  <c r="R1276" i="10" s="1"/>
  <c r="AB1274" i="10"/>
  <c r="AD1274" i="10" s="1"/>
  <c r="AJ1273" i="10"/>
  <c r="AI1273" i="10" s="1"/>
  <c r="AA1274" i="10" l="1"/>
  <c r="AC1274" i="10" s="1"/>
  <c r="AF1274" i="10" s="1"/>
  <c r="AG1274" i="10" s="1"/>
  <c r="AE1274" i="10" l="1"/>
  <c r="T1275" i="10"/>
  <c r="AH1274" i="10"/>
  <c r="S1276" i="10" l="1"/>
  <c r="R1277" i="10" s="1"/>
  <c r="U1275" i="10"/>
  <c r="W1275" i="10" s="1"/>
  <c r="AJ1274" i="10"/>
  <c r="AI1274" i="10" s="1"/>
  <c r="V1275" i="10"/>
  <c r="X1275" i="10" s="1"/>
  <c r="Z1275" i="10" s="1"/>
  <c r="AB1275" i="10" l="1"/>
  <c r="AD1275" i="10" s="1"/>
  <c r="Y1275" i="10"/>
  <c r="AA1275" i="10" s="1"/>
  <c r="AC1275" i="10" l="1"/>
  <c r="AF1275" i="10" l="1"/>
  <c r="AG1275" i="10" s="1"/>
  <c r="AE1275" i="10"/>
  <c r="AH1275" i="10" l="1"/>
  <c r="T1276" i="10"/>
  <c r="S1277" i="10" l="1"/>
  <c r="R1278" i="10" s="1"/>
  <c r="AJ1275" i="10"/>
  <c r="AI1275" i="10" s="1"/>
  <c r="V1276" i="10"/>
  <c r="X1276" i="10" s="1"/>
  <c r="Z1276" i="10" s="1"/>
  <c r="U1276" i="10"/>
  <c r="W1276" i="10" s="1"/>
  <c r="Y1276" i="10" s="1"/>
  <c r="AB1276" i="10" l="1"/>
  <c r="AD1276" i="10" s="1"/>
  <c r="AA1276" i="10"/>
  <c r="AC1276" i="10" s="1"/>
  <c r="AE1276" i="10" l="1"/>
  <c r="AF1276" i="10"/>
  <c r="AG1276" i="10" s="1"/>
  <c r="AH1276" i="10" l="1"/>
  <c r="T1277" i="10"/>
  <c r="S1278" i="10" l="1"/>
  <c r="R1279" i="10" s="1"/>
  <c r="AJ1276" i="10"/>
  <c r="AI1276" i="10" s="1"/>
  <c r="V1277" i="10"/>
  <c r="X1277" i="10" s="1"/>
  <c r="U1277" i="10"/>
  <c r="W1277" i="10" s="1"/>
  <c r="Y1277" i="10" l="1"/>
  <c r="AA1277" i="10" s="1"/>
  <c r="Z1277" i="10"/>
  <c r="AB1277" i="10" s="1"/>
  <c r="AC1277" i="10" l="1"/>
  <c r="AD1277" i="10"/>
  <c r="AF1277" i="10" l="1"/>
  <c r="AG1277" i="10" s="1"/>
  <c r="AE1277" i="10"/>
  <c r="AH1277" i="10" l="1"/>
  <c r="AJ1277" i="10" s="1"/>
  <c r="AI1277" i="10" s="1"/>
  <c r="T1278" i="10"/>
  <c r="S1279" i="10" l="1"/>
  <c r="R1280" i="10" s="1"/>
  <c r="U1278" i="10"/>
  <c r="W1278" i="10" s="1"/>
  <c r="Y1278" i="10" s="1"/>
  <c r="V1278" i="10"/>
  <c r="X1278" i="10" s="1"/>
  <c r="Z1278" i="10" s="1"/>
  <c r="AB1278" i="10" l="1"/>
  <c r="AD1278" i="10" s="1"/>
  <c r="AA1278" i="10"/>
  <c r="AC1278" i="10" s="1"/>
  <c r="AF1278" i="10" l="1"/>
  <c r="AG1278" i="10" s="1"/>
  <c r="AE1278" i="10"/>
  <c r="AH1278" i="10" l="1"/>
  <c r="AJ1278" i="10" s="1"/>
  <c r="AI1278" i="10" s="1"/>
  <c r="T1279" i="10"/>
  <c r="S1280" i="10" l="1"/>
  <c r="R1281" i="10" s="1"/>
  <c r="U1279" i="10"/>
  <c r="W1279" i="10" s="1"/>
  <c r="Y1279" i="10" s="1"/>
  <c r="V1279" i="10"/>
  <c r="X1279" i="10" s="1"/>
  <c r="Z1279" i="10" s="1"/>
  <c r="AB1279" i="10" l="1"/>
  <c r="AD1279" i="10" s="1"/>
  <c r="AA1279" i="10"/>
  <c r="AC1279" i="10" s="1"/>
  <c r="AF1279" i="10" l="1"/>
  <c r="AG1279" i="10" s="1"/>
  <c r="AE1279" i="10"/>
  <c r="T1280" i="10" l="1"/>
  <c r="V1280" i="10" s="1"/>
  <c r="X1280" i="10" s="1"/>
  <c r="Z1280" i="10" s="1"/>
  <c r="AH1279" i="10"/>
  <c r="U1280" i="10" l="1"/>
  <c r="W1280" i="10" s="1"/>
  <c r="Y1280" i="10" s="1"/>
  <c r="S1281" i="10"/>
  <c r="R1282" i="10" s="1"/>
  <c r="AB1280" i="10"/>
  <c r="AD1280" i="10" s="1"/>
  <c r="AJ1279" i="10"/>
  <c r="AI1279" i="10" s="1"/>
  <c r="AA1280" i="10" l="1"/>
  <c r="AC1280" i="10" s="1"/>
  <c r="AF1280" i="10" s="1"/>
  <c r="AG1280" i="10" s="1"/>
  <c r="AE1280" i="10" l="1"/>
  <c r="T1281" i="10"/>
  <c r="AH1280" i="10"/>
  <c r="S1282" i="10" l="1"/>
  <c r="R1283" i="10" s="1"/>
  <c r="AJ1280" i="10"/>
  <c r="AI1280" i="10" s="1"/>
  <c r="U1281" i="10"/>
  <c r="W1281" i="10" s="1"/>
  <c r="Y1281" i="10" s="1"/>
  <c r="V1281" i="10"/>
  <c r="X1281" i="10" s="1"/>
  <c r="Z1281" i="10" s="1"/>
  <c r="AB1281" i="10" l="1"/>
  <c r="AD1281" i="10" s="1"/>
  <c r="AA1281" i="10"/>
  <c r="AC1281" i="10" s="1"/>
  <c r="AE1281" i="10" l="1"/>
  <c r="AF1281" i="10"/>
  <c r="AG1281" i="10" s="1"/>
  <c r="AH1281" i="10" l="1"/>
  <c r="AJ1281" i="10" s="1"/>
  <c r="AI1281" i="10" s="1"/>
  <c r="T1282" i="10"/>
  <c r="S1283" i="10" l="1"/>
  <c r="R1284" i="10" s="1"/>
  <c r="V1282" i="10"/>
  <c r="X1282" i="10" s="1"/>
  <c r="Z1282" i="10" s="1"/>
  <c r="U1282" i="10"/>
  <c r="W1282" i="10" s="1"/>
  <c r="Y1282" i="10" s="1"/>
  <c r="AB1282" i="10" l="1"/>
  <c r="AD1282" i="10" s="1"/>
  <c r="AA1282" i="10"/>
  <c r="AC1282" i="10" s="1"/>
  <c r="AE1282" i="10" l="1"/>
  <c r="AF1282" i="10"/>
  <c r="AG1282" i="10" s="1"/>
  <c r="AH1282" i="10" l="1"/>
  <c r="AJ1282" i="10" s="1"/>
  <c r="AI1282" i="10" s="1"/>
  <c r="T1283" i="10"/>
  <c r="S1284" i="10" l="1"/>
  <c r="R1285" i="10" s="1"/>
  <c r="V1283" i="10"/>
  <c r="X1283" i="10" s="1"/>
  <c r="Z1283" i="10" s="1"/>
  <c r="U1283" i="10"/>
  <c r="W1283" i="10" s="1"/>
  <c r="Y1283" i="10" s="1"/>
  <c r="AB1283" i="10" l="1"/>
  <c r="AD1283" i="10" s="1"/>
  <c r="AA1283" i="10"/>
  <c r="AC1283" i="10" s="1"/>
  <c r="AE1283" i="10" l="1"/>
  <c r="AF1283" i="10"/>
  <c r="AG1283" i="10" s="1"/>
  <c r="AH1283" i="10" l="1"/>
  <c r="AJ1283" i="10" s="1"/>
  <c r="AI1283" i="10" s="1"/>
  <c r="T1284" i="10"/>
  <c r="S1285" i="10" l="1"/>
  <c r="R1286" i="10" s="1"/>
  <c r="V1284" i="10"/>
  <c r="X1284" i="10" s="1"/>
  <c r="Z1284" i="10" s="1"/>
  <c r="U1284" i="10"/>
  <c r="W1284" i="10" s="1"/>
  <c r="Y1284" i="10" s="1"/>
  <c r="AB1284" i="10" l="1"/>
  <c r="AD1284" i="10" s="1"/>
  <c r="AA1284" i="10"/>
  <c r="AC1284" i="10" s="1"/>
  <c r="AE1284" i="10" l="1"/>
  <c r="AF1284" i="10"/>
  <c r="AG1284" i="10" s="1"/>
  <c r="AH1284" i="10" l="1"/>
  <c r="AJ1284" i="10" s="1"/>
  <c r="AI1284" i="10" s="1"/>
  <c r="T1285" i="10"/>
  <c r="S1286" i="10" l="1"/>
  <c r="R1287" i="10" s="1"/>
  <c r="V1285" i="10"/>
  <c r="X1285" i="10" s="1"/>
  <c r="Z1285" i="10" s="1"/>
  <c r="U1285" i="10"/>
  <c r="W1285" i="10" s="1"/>
  <c r="Y1285" i="10" s="1"/>
  <c r="AB1285" i="10" l="1"/>
  <c r="AD1285" i="10" s="1"/>
  <c r="AA1285" i="10"/>
  <c r="AC1285" i="10" s="1"/>
  <c r="AE1285" i="10" l="1"/>
  <c r="AF1285" i="10"/>
  <c r="AG1285" i="10" s="1"/>
  <c r="AH1285" i="10" l="1"/>
  <c r="AJ1285" i="10" s="1"/>
  <c r="AI1285" i="10" s="1"/>
  <c r="T1286" i="10"/>
  <c r="S1287" i="10" l="1"/>
  <c r="R1288" i="10" s="1"/>
  <c r="V1286" i="10"/>
  <c r="X1286" i="10" s="1"/>
  <c r="Z1286" i="10" s="1"/>
  <c r="U1286" i="10"/>
  <c r="W1286" i="10" s="1"/>
  <c r="Y1286" i="10" s="1"/>
  <c r="AB1286" i="10" l="1"/>
  <c r="AD1286" i="10" s="1"/>
  <c r="AA1286" i="10"/>
  <c r="AC1286" i="10" s="1"/>
  <c r="AE1286" i="10" l="1"/>
  <c r="AF1286" i="10"/>
  <c r="AG1286" i="10" s="1"/>
  <c r="AH1286" i="10" l="1"/>
  <c r="AJ1286" i="10" s="1"/>
  <c r="AI1286" i="10" s="1"/>
  <c r="T1287" i="10"/>
  <c r="S1288" i="10" l="1"/>
  <c r="R1289" i="10" s="1"/>
  <c r="V1287" i="10"/>
  <c r="X1287" i="10" s="1"/>
  <c r="Z1287" i="10" s="1"/>
  <c r="U1287" i="10"/>
  <c r="W1287" i="10" s="1"/>
  <c r="Y1287" i="10" s="1"/>
  <c r="AB1287" i="10" l="1"/>
  <c r="AD1287" i="10" s="1"/>
  <c r="AA1287" i="10"/>
  <c r="AC1287" i="10" s="1"/>
  <c r="AE1287" i="10" l="1"/>
  <c r="AF1287" i="10"/>
  <c r="AG1287" i="10" s="1"/>
  <c r="T1288" i="10" l="1"/>
  <c r="U1288" i="10" s="1"/>
  <c r="W1288" i="10" s="1"/>
  <c r="AH1287" i="10"/>
  <c r="S1289" i="10" l="1"/>
  <c r="R1290" i="10" s="1"/>
  <c r="V1288" i="10"/>
  <c r="X1288" i="10" s="1"/>
  <c r="Z1288" i="10" s="1"/>
  <c r="AB1288" i="10" s="1"/>
  <c r="AJ1287" i="10"/>
  <c r="AI1287" i="10" s="1"/>
  <c r="Y1288" i="10"/>
  <c r="AA1288" i="10" s="1"/>
  <c r="AC1288" i="10" l="1"/>
  <c r="AD1288" i="10"/>
  <c r="AE1288" i="10" l="1"/>
  <c r="AF1288" i="10"/>
  <c r="AG1288" i="10" s="1"/>
  <c r="T1289" i="10" l="1"/>
  <c r="AH1288" i="10"/>
  <c r="S1290" i="10" l="1"/>
  <c r="R1291" i="10" s="1"/>
  <c r="AJ1288" i="10"/>
  <c r="AI1288" i="10" s="1"/>
  <c r="U1289" i="10"/>
  <c r="W1289" i="10" s="1"/>
  <c r="Y1289" i="10" s="1"/>
  <c r="V1289" i="10"/>
  <c r="X1289" i="10" s="1"/>
  <c r="Z1289" i="10" s="1"/>
  <c r="AB1289" i="10" l="1"/>
  <c r="AD1289" i="10" s="1"/>
  <c r="AA1289" i="10"/>
  <c r="AC1289" i="10" s="1"/>
  <c r="AE1289" i="10" l="1"/>
  <c r="AF1289" i="10"/>
  <c r="AG1289" i="10" s="1"/>
  <c r="T1290" i="10" l="1"/>
  <c r="AH1289" i="10"/>
  <c r="S1291" i="10" l="1"/>
  <c r="R1292" i="10" s="1"/>
  <c r="AJ1289" i="10"/>
  <c r="AI1289" i="10" s="1"/>
  <c r="V1290" i="10"/>
  <c r="X1290" i="10" s="1"/>
  <c r="Z1290" i="10" s="1"/>
  <c r="U1290" i="10"/>
  <c r="W1290" i="10" s="1"/>
  <c r="Y1290" i="10" s="1"/>
  <c r="AB1290" i="10" l="1"/>
  <c r="AD1290" i="10" s="1"/>
  <c r="AA1290" i="10"/>
  <c r="AC1290" i="10" s="1"/>
  <c r="AE1290" i="10" l="1"/>
  <c r="AF1290" i="10"/>
  <c r="AG1290" i="10" s="1"/>
  <c r="T1291" i="10" l="1"/>
  <c r="AH1290" i="10"/>
  <c r="S1292" i="10" l="1"/>
  <c r="R1293" i="10" s="1"/>
  <c r="V1291" i="10"/>
  <c r="X1291" i="10" s="1"/>
  <c r="Z1291" i="10" s="1"/>
  <c r="AJ1290" i="10"/>
  <c r="AI1290" i="10" s="1"/>
  <c r="U1291" i="10"/>
  <c r="W1291" i="10" s="1"/>
  <c r="Y1291" i="10" s="1"/>
  <c r="AB1291" i="10" l="1"/>
  <c r="AD1291" i="10" s="1"/>
  <c r="AA1291" i="10"/>
  <c r="AC1291" i="10" s="1"/>
  <c r="AE1291" i="10" l="1"/>
  <c r="AF1291" i="10"/>
  <c r="AG1291" i="10" s="1"/>
  <c r="T1292" i="10" l="1"/>
  <c r="AH1291" i="10"/>
  <c r="S1293" i="10" l="1"/>
  <c r="R1294" i="10" s="1"/>
  <c r="AJ1291" i="10"/>
  <c r="AI1291" i="10" s="1"/>
  <c r="U1292" i="10"/>
  <c r="W1292" i="10" s="1"/>
  <c r="Y1292" i="10" s="1"/>
  <c r="V1292" i="10"/>
  <c r="X1292" i="10" s="1"/>
  <c r="Z1292" i="10" s="1"/>
  <c r="AB1292" i="10" l="1"/>
  <c r="AD1292" i="10" s="1"/>
  <c r="AA1292" i="10"/>
  <c r="AC1292" i="10" s="1"/>
  <c r="AE1292" i="10" l="1"/>
  <c r="AF1292" i="10"/>
  <c r="AG1292" i="10" s="1"/>
  <c r="AH1292" i="10" l="1"/>
  <c r="T1293" i="10"/>
  <c r="S1294" i="10" l="1"/>
  <c r="R1295" i="10" s="1"/>
  <c r="AJ1292" i="10"/>
  <c r="AI1292" i="10" s="1"/>
  <c r="V1293" i="10"/>
  <c r="X1293" i="10" s="1"/>
  <c r="U1293" i="10"/>
  <c r="W1293" i="10" s="1"/>
  <c r="Z1293" i="10" l="1"/>
  <c r="AB1293" i="10" s="1"/>
  <c r="Y1293" i="10"/>
  <c r="AA1293" i="10" s="1"/>
  <c r="AC1293" i="10" l="1"/>
  <c r="AD1293" i="10"/>
  <c r="AE1293" i="10" l="1"/>
  <c r="AF1293" i="10"/>
  <c r="AG1293" i="10" s="1"/>
  <c r="T1294" i="10" l="1"/>
  <c r="AH1293" i="10"/>
  <c r="S1295" i="10" l="1"/>
  <c r="R1296" i="10" s="1"/>
  <c r="U1294" i="10"/>
  <c r="W1294" i="10" s="1"/>
  <c r="AJ1293" i="10"/>
  <c r="AI1293" i="10" s="1"/>
  <c r="V1294" i="10"/>
  <c r="X1294" i="10" s="1"/>
  <c r="Z1294" i="10" s="1"/>
  <c r="AB1294" i="10" l="1"/>
  <c r="AD1294" i="10" s="1"/>
  <c r="Y1294" i="10"/>
  <c r="AA1294" i="10" s="1"/>
  <c r="AC1294" i="10" l="1"/>
  <c r="AF1294" i="10" l="1"/>
  <c r="AG1294" i="10" s="1"/>
  <c r="AE1294" i="10"/>
  <c r="T1295" i="10" l="1"/>
  <c r="AH1294" i="10"/>
  <c r="AJ1294" i="10" s="1"/>
  <c r="AI1294" i="10" s="1"/>
  <c r="V1295" i="10" l="1"/>
  <c r="X1295" i="10" s="1"/>
  <c r="Z1295" i="10" s="1"/>
  <c r="AB1295" i="10" s="1"/>
  <c r="S1296" i="10"/>
  <c r="R1297" i="10" s="1"/>
  <c r="U1295" i="10"/>
  <c r="W1295" i="10" s="1"/>
  <c r="Y1295" i="10" s="1"/>
  <c r="AA1295" i="10" s="1"/>
  <c r="AD1295" i="10" l="1"/>
  <c r="AC1295" i="10"/>
  <c r="AE1295" i="10" l="1"/>
  <c r="AF1295" i="10"/>
  <c r="AG1295" i="10" s="1"/>
  <c r="AH1295" i="10" l="1"/>
  <c r="T1296" i="10"/>
  <c r="S1297" i="10" l="1"/>
  <c r="R1298" i="10" s="1"/>
  <c r="AJ1295" i="10"/>
  <c r="AI1295" i="10" s="1"/>
  <c r="V1296" i="10"/>
  <c r="X1296" i="10" s="1"/>
  <c r="U1296" i="10"/>
  <c r="W1296" i="10" s="1"/>
  <c r="Z1296" i="10" l="1"/>
  <c r="AB1296" i="10" s="1"/>
  <c r="Y1296" i="10"/>
  <c r="AA1296" i="10" s="1"/>
  <c r="AD1296" i="10" l="1"/>
  <c r="AC1296" i="10"/>
  <c r="AE1296" i="10" l="1"/>
  <c r="AF1296" i="10"/>
  <c r="AG1296" i="10" s="1"/>
  <c r="AH1296" i="10" l="1"/>
  <c r="T1297" i="10"/>
  <c r="S1298" i="10" l="1"/>
  <c r="R1299" i="10" s="1"/>
  <c r="AJ1296" i="10"/>
  <c r="AI1296" i="10" s="1"/>
  <c r="U1297" i="10"/>
  <c r="W1297" i="10" s="1"/>
  <c r="V1297" i="10"/>
  <c r="X1297" i="10" s="1"/>
  <c r="Y1297" i="10" l="1"/>
  <c r="AA1297" i="10" s="1"/>
  <c r="Z1297" i="10"/>
  <c r="AB1297" i="10" s="1"/>
  <c r="AC1297" i="10" l="1"/>
  <c r="AD1297" i="10"/>
  <c r="AF1297" i="10" l="1"/>
  <c r="AG1297" i="10" s="1"/>
  <c r="AE1297" i="10"/>
  <c r="AH1297" i="10" l="1"/>
  <c r="AJ1297" i="10" s="1"/>
  <c r="AI1297" i="10" s="1"/>
  <c r="T1298" i="10"/>
  <c r="S1299" i="10" l="1"/>
  <c r="R1300" i="10" s="1"/>
  <c r="V1298" i="10"/>
  <c r="X1298" i="10" s="1"/>
  <c r="Z1298" i="10" s="1"/>
  <c r="U1298" i="10"/>
  <c r="W1298" i="10" s="1"/>
  <c r="Y1298" i="10" s="1"/>
  <c r="AB1298" i="10" l="1"/>
  <c r="AD1298" i="10" s="1"/>
  <c r="AA1298" i="10"/>
  <c r="AC1298" i="10" s="1"/>
  <c r="AE1298" i="10" l="1"/>
  <c r="AF1298" i="10"/>
  <c r="AG1298" i="10" s="1"/>
  <c r="T1299" i="10" l="1"/>
  <c r="U1299" i="10" s="1"/>
  <c r="W1299" i="10" s="1"/>
  <c r="AH1298" i="10"/>
  <c r="S1300" i="10" l="1"/>
  <c r="R1301" i="10" s="1"/>
  <c r="V1299" i="10"/>
  <c r="X1299" i="10" s="1"/>
  <c r="Z1299" i="10" s="1"/>
  <c r="AB1299" i="10" s="1"/>
  <c r="AJ1298" i="10"/>
  <c r="AI1298" i="10" s="1"/>
  <c r="Y1299" i="10"/>
  <c r="AA1299" i="10" s="1"/>
  <c r="AD1299" i="10" l="1"/>
  <c r="AC1299" i="10"/>
  <c r="AE1299" i="10" l="1"/>
  <c r="AF1299" i="10"/>
  <c r="AG1299" i="10" s="1"/>
  <c r="T1300" i="10" l="1"/>
  <c r="AH1299" i="10"/>
  <c r="S1301" i="10" l="1"/>
  <c r="R1302" i="10" s="1"/>
  <c r="U1300" i="10"/>
  <c r="W1300" i="10" s="1"/>
  <c r="Y1300" i="10" s="1"/>
  <c r="AJ1299" i="10"/>
  <c r="AI1299" i="10" s="1"/>
  <c r="V1300" i="10"/>
  <c r="X1300" i="10" s="1"/>
  <c r="Z1300" i="10" s="1"/>
  <c r="AB1300" i="10" l="1"/>
  <c r="AD1300" i="10" s="1"/>
  <c r="AA1300" i="10"/>
  <c r="AC1300" i="10" s="1"/>
  <c r="AE1300" i="10" l="1"/>
  <c r="AF1300" i="10"/>
  <c r="AG1300" i="10" s="1"/>
  <c r="T1301" i="10" l="1"/>
  <c r="AH1300" i="10"/>
  <c r="S1302" i="10" l="1"/>
  <c r="R1303" i="10" s="1"/>
  <c r="U1301" i="10"/>
  <c r="W1301" i="10" s="1"/>
  <c r="AJ1300" i="10"/>
  <c r="AI1300" i="10" s="1"/>
  <c r="V1301" i="10"/>
  <c r="X1301" i="10" s="1"/>
  <c r="Z1301" i="10" s="1"/>
  <c r="AB1301" i="10" l="1"/>
  <c r="AD1301" i="10" s="1"/>
  <c r="Y1301" i="10"/>
  <c r="AA1301" i="10" s="1"/>
  <c r="AC1301" i="10" l="1"/>
  <c r="AF1301" i="10" l="1"/>
  <c r="AG1301" i="10" s="1"/>
  <c r="AE1301" i="10"/>
  <c r="AH1301" i="10" l="1"/>
  <c r="T1302" i="10"/>
  <c r="S1303" i="10" l="1"/>
  <c r="R1304" i="10" s="1"/>
  <c r="AJ1301" i="10"/>
  <c r="AI1301" i="10" s="1"/>
  <c r="V1302" i="10"/>
  <c r="X1302" i="10" s="1"/>
  <c r="U1302" i="10"/>
  <c r="W1302" i="10" s="1"/>
  <c r="Y1302" i="10" s="1"/>
  <c r="AA1302" i="10" l="1"/>
  <c r="AC1302" i="10" s="1"/>
  <c r="Z1302" i="10"/>
  <c r="AB1302" i="10" s="1"/>
  <c r="AD1302" i="10" l="1"/>
  <c r="AF1302" i="10" l="1"/>
  <c r="AG1302" i="10" s="1"/>
  <c r="AE1302" i="10"/>
  <c r="T1303" i="10" l="1"/>
  <c r="AH1302" i="10"/>
  <c r="S1304" i="10" l="1"/>
  <c r="R1305" i="10" s="1"/>
  <c r="AJ1302" i="10"/>
  <c r="AI1302" i="10" s="1"/>
  <c r="U1303" i="10"/>
  <c r="W1303" i="10" s="1"/>
  <c r="Y1303" i="10" s="1"/>
  <c r="V1303" i="10"/>
  <c r="X1303" i="10" s="1"/>
  <c r="Z1303" i="10" s="1"/>
  <c r="AB1303" i="10" l="1"/>
  <c r="AD1303" i="10" s="1"/>
  <c r="AA1303" i="10"/>
  <c r="AC1303" i="10" s="1"/>
  <c r="AE1303" i="10" l="1"/>
  <c r="AF1303" i="10"/>
  <c r="AG1303" i="10" s="1"/>
  <c r="AH1303" i="10" l="1"/>
  <c r="AJ1303" i="10" s="1"/>
  <c r="AI1303" i="10" s="1"/>
  <c r="T1304" i="10"/>
  <c r="S1305" i="10" l="1"/>
  <c r="R1306" i="10" s="1"/>
  <c r="V1304" i="10"/>
  <c r="X1304" i="10" s="1"/>
  <c r="Z1304" i="10" s="1"/>
  <c r="U1304" i="10"/>
  <c r="W1304" i="10" s="1"/>
  <c r="Y1304" i="10" s="1"/>
  <c r="AB1304" i="10" l="1"/>
  <c r="AD1304" i="10" s="1"/>
  <c r="AA1304" i="10"/>
  <c r="AC1304" i="10" s="1"/>
  <c r="AF1304" i="10" l="1"/>
  <c r="AG1304" i="10" s="1"/>
  <c r="AE1304" i="10"/>
  <c r="AH1304" i="10" l="1"/>
  <c r="AJ1304" i="10" s="1"/>
  <c r="AI1304" i="10" s="1"/>
  <c r="T1305" i="10"/>
  <c r="S1306" i="10" l="1"/>
  <c r="R1307" i="10" s="1"/>
  <c r="U1305" i="10"/>
  <c r="W1305" i="10" s="1"/>
  <c r="Y1305" i="10" s="1"/>
  <c r="V1305" i="10"/>
  <c r="X1305" i="10" s="1"/>
  <c r="Z1305" i="10" s="1"/>
  <c r="AB1305" i="10" l="1"/>
  <c r="AD1305" i="10" s="1"/>
  <c r="AA1305" i="10"/>
  <c r="AC1305" i="10" s="1"/>
  <c r="AF1305" i="10" l="1"/>
  <c r="AG1305" i="10" s="1"/>
  <c r="AE1305" i="10"/>
  <c r="AH1305" i="10" l="1"/>
  <c r="AJ1305" i="10" s="1"/>
  <c r="AI1305" i="10" s="1"/>
  <c r="T1306" i="10"/>
  <c r="S1307" i="10" l="1"/>
  <c r="R1308" i="10" s="1"/>
  <c r="V1306" i="10"/>
  <c r="X1306" i="10" s="1"/>
  <c r="Z1306" i="10" s="1"/>
  <c r="U1306" i="10"/>
  <c r="W1306" i="10" s="1"/>
  <c r="Y1306" i="10" s="1"/>
  <c r="AB1306" i="10" l="1"/>
  <c r="AD1306" i="10" s="1"/>
  <c r="AA1306" i="10"/>
  <c r="AC1306" i="10" s="1"/>
  <c r="AE1306" i="10" l="1"/>
  <c r="AF1306" i="10"/>
  <c r="AG1306" i="10" s="1"/>
  <c r="T1307" i="10" l="1"/>
  <c r="V1307" i="10" s="1"/>
  <c r="X1307" i="10" s="1"/>
  <c r="Z1307" i="10" s="1"/>
  <c r="AH1306" i="10"/>
  <c r="AJ1306" i="10" s="1"/>
  <c r="AI1306" i="10" s="1"/>
  <c r="U1307" i="10" l="1"/>
  <c r="W1307" i="10" s="1"/>
  <c r="Y1307" i="10" s="1"/>
  <c r="S1308" i="10"/>
  <c r="R1309" i="10" s="1"/>
  <c r="AB1307" i="10"/>
  <c r="AD1307" i="10" s="1"/>
  <c r="AA1307" i="10" l="1"/>
  <c r="AC1307" i="10" s="1"/>
  <c r="AF1307" i="10" s="1"/>
  <c r="AG1307" i="10" s="1"/>
  <c r="AE1307" i="10" l="1"/>
  <c r="AH1307" i="10"/>
  <c r="T1308" i="10"/>
  <c r="S1309" i="10" l="1"/>
  <c r="R1310" i="10" s="1"/>
  <c r="AJ1307" i="10"/>
  <c r="AI1307" i="10" s="1"/>
  <c r="U1308" i="10"/>
  <c r="W1308" i="10" s="1"/>
  <c r="Y1308" i="10" s="1"/>
  <c r="V1308" i="10"/>
  <c r="X1308" i="10" s="1"/>
  <c r="Z1308" i="10" s="1"/>
  <c r="AB1308" i="10" l="1"/>
  <c r="AD1308" i="10" s="1"/>
  <c r="AA1308" i="10"/>
  <c r="AC1308" i="10" s="1"/>
  <c r="AF1308" i="10" l="1"/>
  <c r="AG1308" i="10" s="1"/>
  <c r="AE1308" i="10"/>
  <c r="T1309" i="10" l="1"/>
  <c r="AH1308" i="10"/>
  <c r="S1310" i="10" l="1"/>
  <c r="R1311" i="10" s="1"/>
  <c r="AJ1308" i="10"/>
  <c r="AI1308" i="10" s="1"/>
  <c r="V1309" i="10"/>
  <c r="X1309" i="10" s="1"/>
  <c r="Z1309" i="10" s="1"/>
  <c r="U1309" i="10"/>
  <c r="W1309" i="10" s="1"/>
  <c r="Y1309" i="10" s="1"/>
  <c r="AB1309" i="10" l="1"/>
  <c r="AD1309" i="10" s="1"/>
  <c r="AA1309" i="10"/>
  <c r="AC1309" i="10" s="1"/>
  <c r="AF1309" i="10" l="1"/>
  <c r="AG1309" i="10" s="1"/>
  <c r="AE1309" i="10"/>
  <c r="T1310" i="10" l="1"/>
  <c r="V1310" i="10" s="1"/>
  <c r="X1310" i="10" s="1"/>
  <c r="AH1309" i="10"/>
  <c r="S1311" i="10" l="1"/>
  <c r="R1312" i="10" s="1"/>
  <c r="U1310" i="10"/>
  <c r="W1310" i="10" s="1"/>
  <c r="Y1310" i="10" s="1"/>
  <c r="AA1310" i="10" s="1"/>
  <c r="AJ1309" i="10"/>
  <c r="AI1309" i="10" s="1"/>
  <c r="Z1310" i="10"/>
  <c r="AB1310" i="10" s="1"/>
  <c r="AD1310" i="10" l="1"/>
  <c r="AC1310" i="10"/>
  <c r="AF1310" i="10" l="1"/>
  <c r="AG1310" i="10" s="1"/>
  <c r="AE1310" i="10"/>
  <c r="T1311" i="10" l="1"/>
  <c r="AH1310" i="10"/>
  <c r="S1312" i="10" l="1"/>
  <c r="R1313" i="10" s="1"/>
  <c r="AJ1310" i="10"/>
  <c r="AI1310" i="10" s="1"/>
  <c r="U1311" i="10"/>
  <c r="W1311" i="10" s="1"/>
  <c r="Y1311" i="10" s="1"/>
  <c r="V1311" i="10"/>
  <c r="X1311" i="10" s="1"/>
  <c r="Z1311" i="10" s="1"/>
  <c r="AB1311" i="10" l="1"/>
  <c r="AD1311" i="10" s="1"/>
  <c r="AA1311" i="10"/>
  <c r="AC1311" i="10" s="1"/>
  <c r="AE1311" i="10" l="1"/>
  <c r="AF1311" i="10"/>
  <c r="AG1311" i="10" s="1"/>
  <c r="AH1311" i="10" l="1"/>
  <c r="AJ1311" i="10" s="1"/>
  <c r="AI1311" i="10" s="1"/>
  <c r="T1312" i="10"/>
  <c r="S1313" i="10" l="1"/>
  <c r="R1314" i="10" s="1"/>
  <c r="U1312" i="10"/>
  <c r="W1312" i="10" s="1"/>
  <c r="Y1312" i="10" s="1"/>
  <c r="V1312" i="10"/>
  <c r="X1312" i="10" s="1"/>
  <c r="Z1312" i="10" s="1"/>
  <c r="AB1312" i="10" l="1"/>
  <c r="AD1312" i="10" s="1"/>
  <c r="AA1312" i="10"/>
  <c r="AC1312" i="10" s="1"/>
  <c r="AF1312" i="10" l="1"/>
  <c r="AG1312" i="10" s="1"/>
  <c r="AE1312" i="10"/>
  <c r="AH1312" i="10" l="1"/>
  <c r="AJ1312" i="10" s="1"/>
  <c r="AI1312" i="10" s="1"/>
  <c r="T1313" i="10"/>
  <c r="S1314" i="10" l="1"/>
  <c r="R1315" i="10" s="1"/>
  <c r="U1313" i="10"/>
  <c r="W1313" i="10" s="1"/>
  <c r="Y1313" i="10" s="1"/>
  <c r="V1313" i="10"/>
  <c r="X1313" i="10" s="1"/>
  <c r="Z1313" i="10" s="1"/>
  <c r="AB1313" i="10" l="1"/>
  <c r="AD1313" i="10" s="1"/>
  <c r="AA1313" i="10"/>
  <c r="AC1313" i="10" s="1"/>
  <c r="AE1313" i="10" l="1"/>
  <c r="AF1313" i="10"/>
  <c r="AG1313" i="10" s="1"/>
  <c r="AH1313" i="10" l="1"/>
  <c r="AJ1313" i="10" s="1"/>
  <c r="AI1313" i="10" s="1"/>
  <c r="T1314" i="10"/>
  <c r="S1315" i="10" l="1"/>
  <c r="R1316" i="10" s="1"/>
  <c r="U1314" i="10"/>
  <c r="W1314" i="10" s="1"/>
  <c r="Y1314" i="10" s="1"/>
  <c r="V1314" i="10"/>
  <c r="X1314" i="10" s="1"/>
  <c r="Z1314" i="10" s="1"/>
  <c r="AB1314" i="10" l="1"/>
  <c r="AD1314" i="10" s="1"/>
  <c r="AA1314" i="10"/>
  <c r="AC1314" i="10" s="1"/>
  <c r="AE1314" i="10" l="1"/>
  <c r="AF1314" i="10"/>
  <c r="AG1314" i="10" s="1"/>
  <c r="AH1314" i="10" l="1"/>
  <c r="AJ1314" i="10" s="1"/>
  <c r="AI1314" i="10" s="1"/>
  <c r="T1315" i="10"/>
  <c r="S1316" i="10" l="1"/>
  <c r="R1317" i="10" s="1"/>
  <c r="V1315" i="10"/>
  <c r="X1315" i="10" s="1"/>
  <c r="Z1315" i="10" s="1"/>
  <c r="U1315" i="10"/>
  <c r="W1315" i="10" s="1"/>
  <c r="Y1315" i="10" s="1"/>
  <c r="AB1315" i="10" l="1"/>
  <c r="AD1315" i="10" s="1"/>
  <c r="AA1315" i="10"/>
  <c r="AC1315" i="10" s="1"/>
  <c r="AE1315" i="10" l="1"/>
  <c r="AF1315" i="10"/>
  <c r="AG1315" i="10" s="1"/>
  <c r="T1316" i="10" l="1"/>
  <c r="V1316" i="10" s="1"/>
  <c r="X1316" i="10" s="1"/>
  <c r="AH1315" i="10"/>
  <c r="S1317" i="10" l="1"/>
  <c r="R1318" i="10" s="1"/>
  <c r="U1316" i="10"/>
  <c r="W1316" i="10" s="1"/>
  <c r="AJ1315" i="10"/>
  <c r="AI1315" i="10" s="1"/>
  <c r="Z1316" i="10"/>
  <c r="AB1316" i="10" s="1"/>
  <c r="Y1316" i="10" l="1"/>
  <c r="AA1316" i="10" s="1"/>
  <c r="AD1316" i="10"/>
  <c r="AC1316" i="10" l="1"/>
  <c r="AF1316" i="10" s="1"/>
  <c r="AG1316" i="10" s="1"/>
  <c r="AE1316" i="10" l="1"/>
  <c r="AH1316" i="10" s="1"/>
  <c r="T1317" i="10" l="1"/>
  <c r="AJ1316" i="10"/>
  <c r="AI1316" i="10" s="1"/>
  <c r="S1318" i="10" l="1"/>
  <c r="R1319" i="10" s="1"/>
  <c r="U1317" i="10"/>
  <c r="W1317" i="10" s="1"/>
  <c r="Y1317" i="10" s="1"/>
  <c r="V1317" i="10"/>
  <c r="X1317" i="10" s="1"/>
  <c r="Z1317" i="10" s="1"/>
  <c r="AB1317" i="10" l="1"/>
  <c r="AD1317" i="10" s="1"/>
  <c r="AA1317" i="10"/>
  <c r="AC1317" i="10" s="1"/>
  <c r="AE1317" i="10" l="1"/>
  <c r="AF1317" i="10"/>
  <c r="AG1317" i="10" s="1"/>
  <c r="AH1317" i="10" l="1"/>
  <c r="AJ1317" i="10" s="1"/>
  <c r="T1318" i="10"/>
  <c r="AI1317" i="10" l="1"/>
  <c r="S1319" i="10"/>
  <c r="R1320" i="10" s="1"/>
  <c r="V1318" i="10"/>
  <c r="X1318" i="10" s="1"/>
  <c r="Z1318" i="10" s="1"/>
  <c r="U1318" i="10"/>
  <c r="W1318" i="10" s="1"/>
  <c r="Y1318" i="10" s="1"/>
  <c r="AB1318" i="10" l="1"/>
  <c r="AD1318" i="10" s="1"/>
  <c r="AA1318" i="10"/>
  <c r="AC1318" i="10" s="1"/>
  <c r="AE1318" i="10" l="1"/>
  <c r="AF1318" i="10"/>
  <c r="AG1318" i="10" s="1"/>
  <c r="AH1318" i="10" l="1"/>
  <c r="AJ1318" i="10" s="1"/>
  <c r="T1319" i="10"/>
  <c r="AI1318" i="10" l="1"/>
  <c r="S1320" i="10"/>
  <c r="R1321" i="10" s="1"/>
  <c r="V1319" i="10"/>
  <c r="X1319" i="10" s="1"/>
  <c r="Z1319" i="10" s="1"/>
  <c r="U1319" i="10"/>
  <c r="W1319" i="10" s="1"/>
  <c r="Y1319" i="10" s="1"/>
  <c r="AB1319" i="10" l="1"/>
  <c r="AD1319" i="10" s="1"/>
  <c r="AA1319" i="10"/>
  <c r="AC1319" i="10" s="1"/>
  <c r="AE1319" i="10" l="1"/>
  <c r="AF1319" i="10"/>
  <c r="AG1319" i="10" s="1"/>
  <c r="AH1319" i="10" l="1"/>
  <c r="AJ1319" i="10" s="1"/>
  <c r="T1320" i="10"/>
  <c r="AI1319" i="10" l="1"/>
  <c r="S1321" i="10"/>
  <c r="R1322" i="10" s="1"/>
  <c r="U1320" i="10"/>
  <c r="W1320" i="10" s="1"/>
  <c r="Y1320" i="10" s="1"/>
  <c r="V1320" i="10"/>
  <c r="X1320" i="10" s="1"/>
  <c r="Z1320" i="10" s="1"/>
  <c r="AB1320" i="10" l="1"/>
  <c r="AD1320" i="10" s="1"/>
  <c r="AA1320" i="10"/>
  <c r="AC1320" i="10" s="1"/>
  <c r="AE1320" i="10" l="1"/>
  <c r="AF1320" i="10"/>
  <c r="AG1320" i="10" s="1"/>
  <c r="T1321" i="10" l="1"/>
  <c r="U1321" i="10" s="1"/>
  <c r="W1321" i="10" s="1"/>
  <c r="Y1321" i="10" s="1"/>
  <c r="AH1320" i="10"/>
  <c r="AJ1320" i="10" s="1"/>
  <c r="V1321" i="10" l="1"/>
  <c r="X1321" i="10" s="1"/>
  <c r="Z1321" i="10" s="1"/>
  <c r="S1322" i="10"/>
  <c r="R1323" i="10" s="1"/>
  <c r="AA1321" i="10"/>
  <c r="AC1321" i="10" s="1"/>
  <c r="AI1320" i="10"/>
  <c r="AB1321" i="10" l="1"/>
  <c r="AD1321" i="10" s="1"/>
  <c r="AE1321" i="10" s="1"/>
  <c r="AF1321" i="10" l="1"/>
  <c r="AG1321" i="10" s="1"/>
  <c r="AH1321" i="10" s="1"/>
  <c r="AJ1321" i="10" s="1"/>
  <c r="AI1321" i="10" s="1"/>
  <c r="T1322" i="10" l="1"/>
  <c r="U1322" i="10" l="1"/>
  <c r="W1322" i="10" s="1"/>
  <c r="Y1322" i="10" s="1"/>
  <c r="AA1322" i="10" s="1"/>
  <c r="S1323" i="10"/>
  <c r="R1324" i="10" s="1"/>
  <c r="V1322" i="10"/>
  <c r="X1322" i="10" s="1"/>
  <c r="Z1322" i="10" s="1"/>
  <c r="AB1322" i="10" s="1"/>
  <c r="AC1322" i="10" l="1"/>
  <c r="AD1322" i="10"/>
  <c r="AF1322" i="10" l="1"/>
  <c r="AG1322" i="10" s="1"/>
  <c r="AH1322" i="10" s="1"/>
  <c r="AE1322" i="10"/>
  <c r="T1323" i="10" l="1"/>
  <c r="U1323" i="10" s="1"/>
  <c r="W1323" i="10" s="1"/>
  <c r="Y1323" i="10" s="1"/>
  <c r="AJ1322" i="10"/>
  <c r="AI1322" i="10" s="1"/>
  <c r="V1323" i="10" l="1"/>
  <c r="X1323" i="10" s="1"/>
  <c r="Z1323" i="10" s="1"/>
  <c r="S1324" i="10"/>
  <c r="R1325" i="10" s="1"/>
  <c r="AA1323" i="10"/>
  <c r="AC1323" i="10" s="1"/>
  <c r="AB1323" i="10" l="1"/>
  <c r="AD1323" i="10" s="1"/>
  <c r="AF1323" i="10" s="1"/>
  <c r="AG1323" i="10" s="1"/>
  <c r="AE1323" i="10" l="1"/>
  <c r="T1324" i="10"/>
  <c r="U1324" i="10" s="1"/>
  <c r="AH1323" i="10"/>
  <c r="S1325" i="10" l="1"/>
  <c r="R1326" i="10" s="1"/>
  <c r="V1324" i="10"/>
  <c r="X1324" i="10" s="1"/>
  <c r="Z1324" i="10" s="1"/>
  <c r="AB1324" i="10" s="1"/>
  <c r="AJ1323" i="10"/>
  <c r="AI1323" i="10" s="1"/>
  <c r="W1324" i="10"/>
  <c r="Y1324" i="10" l="1"/>
  <c r="AA1324" i="10" s="1"/>
  <c r="AD1324" i="10"/>
  <c r="AC1324" i="10" l="1"/>
  <c r="AF1324" i="10" l="1"/>
  <c r="AG1324" i="10" s="1"/>
  <c r="AE1324" i="10"/>
  <c r="AH1324" i="10" l="1"/>
  <c r="AJ1324" i="10" s="1"/>
  <c r="AI1324" i="10" s="1"/>
  <c r="T1325" i="10"/>
  <c r="S1326" i="10" l="1"/>
  <c r="R1327" i="10" s="1"/>
  <c r="V1325" i="10"/>
  <c r="X1325" i="10" s="1"/>
  <c r="Z1325" i="10" s="1"/>
  <c r="U1325" i="10"/>
  <c r="W1325" i="10" s="1"/>
  <c r="Y1325" i="10" s="1"/>
  <c r="AB1325" i="10" l="1"/>
  <c r="AD1325" i="10" s="1"/>
  <c r="AA1325" i="10"/>
  <c r="AC1325" i="10" s="1"/>
  <c r="AF1325" i="10" l="1"/>
  <c r="AG1325" i="10" s="1"/>
  <c r="AE1325" i="10"/>
  <c r="AH1325" i="10" l="1"/>
  <c r="AJ1325" i="10" s="1"/>
  <c r="AI1325" i="10" s="1"/>
  <c r="T1326" i="10"/>
  <c r="S1327" i="10" l="1"/>
  <c r="R1328" i="10" s="1"/>
  <c r="V1326" i="10"/>
  <c r="X1326" i="10" s="1"/>
  <c r="Z1326" i="10" s="1"/>
  <c r="U1326" i="10"/>
  <c r="W1326" i="10" s="1"/>
  <c r="Y1326" i="10" s="1"/>
  <c r="AB1326" i="10" l="1"/>
  <c r="AD1326" i="10" s="1"/>
  <c r="AA1326" i="10"/>
  <c r="AC1326" i="10" s="1"/>
  <c r="AF1326" i="10" l="1"/>
  <c r="AG1326" i="10" s="1"/>
  <c r="AE1326" i="10"/>
  <c r="AH1326" i="10" l="1"/>
  <c r="AJ1326" i="10" s="1"/>
  <c r="AI1326" i="10" s="1"/>
  <c r="T1327" i="10"/>
  <c r="S1328" i="10" l="1"/>
  <c r="R1329" i="10" s="1"/>
  <c r="U1327" i="10"/>
  <c r="W1327" i="10" s="1"/>
  <c r="Y1327" i="10" s="1"/>
  <c r="V1327" i="10"/>
  <c r="X1327" i="10" s="1"/>
  <c r="Z1327" i="10" s="1"/>
  <c r="AB1327" i="10" l="1"/>
  <c r="AD1327" i="10" s="1"/>
  <c r="AA1327" i="10"/>
  <c r="AC1327" i="10" s="1"/>
  <c r="AF1327" i="10" l="1"/>
  <c r="AG1327" i="10" s="1"/>
  <c r="AE1327" i="10"/>
  <c r="AH1327" i="10" l="1"/>
  <c r="AJ1327" i="10" s="1"/>
  <c r="AI1327" i="10" s="1"/>
  <c r="T1328" i="10"/>
  <c r="S1329" i="10" l="1"/>
  <c r="R1330" i="10" s="1"/>
  <c r="U1328" i="10"/>
  <c r="W1328" i="10" s="1"/>
  <c r="Y1328" i="10" s="1"/>
  <c r="V1328" i="10"/>
  <c r="X1328" i="10" s="1"/>
  <c r="AA1328" i="10" l="1"/>
  <c r="AC1328" i="10" s="1"/>
  <c r="Z1328" i="10"/>
  <c r="AB1328" i="10" s="1"/>
  <c r="AD1328" i="10" l="1"/>
  <c r="AF1328" i="10" s="1"/>
  <c r="AG1328" i="10" s="1"/>
  <c r="AE1328" i="10" l="1"/>
  <c r="AH1328" i="10" l="1"/>
  <c r="AJ1328" i="10" s="1"/>
  <c r="AI1328" i="10" s="1"/>
  <c r="T1329" i="10"/>
  <c r="S1330" i="10" l="1"/>
  <c r="R1331" i="10" s="1"/>
  <c r="U1329" i="10"/>
  <c r="W1329" i="10" s="1"/>
  <c r="Y1329" i="10" s="1"/>
  <c r="V1329" i="10"/>
  <c r="X1329" i="10" s="1"/>
  <c r="Z1329" i="10" s="1"/>
  <c r="AB1329" i="10" l="1"/>
  <c r="AD1329" i="10" s="1"/>
  <c r="AA1329" i="10"/>
  <c r="AC1329" i="10" s="1"/>
  <c r="AE1329" i="10" l="1"/>
  <c r="AF1329" i="10"/>
  <c r="AG1329" i="10" s="1"/>
  <c r="T1330" i="10" l="1"/>
  <c r="AH1329" i="10"/>
  <c r="AJ1329" i="10" s="1"/>
  <c r="AI1329" i="10" s="1"/>
  <c r="S1331" i="10" l="1"/>
  <c r="R1332" i="10" s="1"/>
  <c r="U1330" i="10"/>
  <c r="W1330" i="10" s="1"/>
  <c r="Y1330" i="10" s="1"/>
  <c r="V1330" i="10"/>
  <c r="X1330" i="10" s="1"/>
  <c r="Z1330" i="10" s="1"/>
  <c r="AB1330" i="10" l="1"/>
  <c r="AD1330" i="10" s="1"/>
  <c r="AA1330" i="10"/>
  <c r="AC1330" i="10" s="1"/>
  <c r="AF1330" i="10" l="1"/>
  <c r="AG1330" i="10" s="1"/>
  <c r="AE1330" i="10"/>
  <c r="AH1330" i="10" l="1"/>
  <c r="AJ1330" i="10" s="1"/>
  <c r="AI1330" i="10" s="1"/>
  <c r="T1331" i="10"/>
  <c r="S1332" i="10" l="1"/>
  <c r="R1333" i="10" s="1"/>
  <c r="U1331" i="10"/>
  <c r="W1331" i="10" s="1"/>
  <c r="Y1331" i="10" s="1"/>
  <c r="V1331" i="10"/>
  <c r="X1331" i="10" s="1"/>
  <c r="Z1331" i="10" s="1"/>
  <c r="AB1331" i="10" l="1"/>
  <c r="AD1331" i="10" s="1"/>
  <c r="AA1331" i="10"/>
  <c r="AC1331" i="10" s="1"/>
  <c r="AE1331" i="10" l="1"/>
  <c r="AF1331" i="10"/>
  <c r="AG1331" i="10" s="1"/>
  <c r="T1332" i="10" l="1"/>
  <c r="AH1331" i="10"/>
  <c r="AJ1331" i="10" s="1"/>
  <c r="AI1331" i="10" s="1"/>
  <c r="S1333" i="10" l="1"/>
  <c r="R1334" i="10" s="1"/>
  <c r="U1332" i="10"/>
  <c r="W1332" i="10" s="1"/>
  <c r="Y1332" i="10" s="1"/>
  <c r="V1332" i="10"/>
  <c r="X1332" i="10" s="1"/>
  <c r="Z1332" i="10" s="1"/>
  <c r="AB1332" i="10" l="1"/>
  <c r="AD1332" i="10" s="1"/>
  <c r="AA1332" i="10"/>
  <c r="AC1332" i="10" s="1"/>
  <c r="AF1332" i="10" l="1"/>
  <c r="AG1332" i="10" s="1"/>
  <c r="AE1332" i="10"/>
  <c r="T1333" i="10" l="1"/>
  <c r="AH1332" i="10"/>
  <c r="AJ1332" i="10" s="1"/>
  <c r="AI1332" i="10" s="1"/>
  <c r="S1334" i="10" l="1"/>
  <c r="R1335" i="10" s="1"/>
  <c r="U1333" i="10"/>
  <c r="W1333" i="10" s="1"/>
  <c r="Y1333" i="10" s="1"/>
  <c r="V1333" i="10"/>
  <c r="X1333" i="10" s="1"/>
  <c r="Z1333" i="10" s="1"/>
  <c r="AB1333" i="10" l="1"/>
  <c r="AD1333" i="10" s="1"/>
  <c r="AA1333" i="10"/>
  <c r="AC1333" i="10" s="1"/>
  <c r="AF1333" i="10" l="1"/>
  <c r="AG1333" i="10" s="1"/>
  <c r="AE1333" i="10"/>
  <c r="AH1333" i="10" l="1"/>
  <c r="AJ1333" i="10" s="1"/>
  <c r="AI1333" i="10" s="1"/>
  <c r="T1334" i="10"/>
  <c r="S1335" i="10" l="1"/>
  <c r="R1336" i="10" s="1"/>
  <c r="U1334" i="10"/>
  <c r="W1334" i="10" s="1"/>
  <c r="Y1334" i="10" s="1"/>
  <c r="V1334" i="10"/>
  <c r="X1334" i="10" s="1"/>
  <c r="Z1334" i="10" s="1"/>
  <c r="AB1334" i="10" l="1"/>
  <c r="AD1334" i="10" s="1"/>
  <c r="AA1334" i="10"/>
  <c r="AC1334" i="10" s="1"/>
  <c r="AF1334" i="10" l="1"/>
  <c r="AG1334" i="10" s="1"/>
  <c r="AE1334" i="10"/>
  <c r="AH1334" i="10" l="1"/>
  <c r="AJ1334" i="10" s="1"/>
  <c r="AI1334" i="10" s="1"/>
  <c r="T1335" i="10"/>
  <c r="S1336" i="10" l="1"/>
  <c r="R1337" i="10" s="1"/>
  <c r="U1335" i="10"/>
  <c r="W1335" i="10" s="1"/>
  <c r="Y1335" i="10" s="1"/>
  <c r="V1335" i="10"/>
  <c r="X1335" i="10" s="1"/>
  <c r="Z1335" i="10" s="1"/>
  <c r="AB1335" i="10" l="1"/>
  <c r="AD1335" i="10" s="1"/>
  <c r="AA1335" i="10"/>
  <c r="AC1335" i="10" s="1"/>
  <c r="AF1335" i="10" l="1"/>
  <c r="AG1335" i="10" s="1"/>
  <c r="AE1335" i="10"/>
  <c r="T1336" i="10" l="1"/>
  <c r="AH1335" i="10"/>
  <c r="AJ1335" i="10" s="1"/>
  <c r="AI1335" i="10" s="1"/>
  <c r="S1337" i="10" l="1"/>
  <c r="R1338" i="10" s="1"/>
  <c r="V1336" i="10"/>
  <c r="X1336" i="10" s="1"/>
  <c r="Z1336" i="10" s="1"/>
  <c r="U1336" i="10"/>
  <c r="W1336" i="10" s="1"/>
  <c r="Y1336" i="10" s="1"/>
  <c r="AB1336" i="10" l="1"/>
  <c r="AD1336" i="10" s="1"/>
  <c r="AA1336" i="10"/>
  <c r="AC1336" i="10" s="1"/>
  <c r="AF1336" i="10" l="1"/>
  <c r="AG1336" i="10" s="1"/>
  <c r="AE1336" i="10"/>
  <c r="AH1336" i="10" l="1"/>
  <c r="AJ1336" i="10" s="1"/>
  <c r="AI1336" i="10" s="1"/>
  <c r="T1337" i="10"/>
  <c r="S1338" i="10" l="1"/>
  <c r="R1339" i="10" s="1"/>
  <c r="V1337" i="10"/>
  <c r="X1337" i="10" s="1"/>
  <c r="Z1337" i="10" s="1"/>
  <c r="U1337" i="10"/>
  <c r="W1337" i="10" s="1"/>
  <c r="Y1337" i="10" s="1"/>
  <c r="AB1337" i="10" l="1"/>
  <c r="AD1337" i="10" s="1"/>
  <c r="AA1337" i="10"/>
  <c r="AC1337" i="10" s="1"/>
  <c r="AF1337" i="10" l="1"/>
  <c r="AG1337" i="10" s="1"/>
  <c r="AE1337" i="10"/>
  <c r="AH1337" i="10" l="1"/>
  <c r="AJ1337" i="10" s="1"/>
  <c r="T1338" i="10"/>
  <c r="AI1337" i="10" l="1"/>
  <c r="S1339" i="10"/>
  <c r="R1340" i="10" s="1"/>
  <c r="U1338" i="10"/>
  <c r="W1338" i="10" s="1"/>
  <c r="Y1338" i="10" s="1"/>
  <c r="V1338" i="10"/>
  <c r="X1338" i="10" s="1"/>
  <c r="Z1338" i="10" s="1"/>
  <c r="AB1338" i="10" l="1"/>
  <c r="AD1338" i="10" s="1"/>
  <c r="AA1338" i="10"/>
  <c r="AC1338" i="10" s="1"/>
  <c r="AF1338" i="10" l="1"/>
  <c r="AG1338" i="10" s="1"/>
  <c r="AE1338" i="10"/>
  <c r="T1339" i="10" l="1"/>
  <c r="U1339" i="10" s="1"/>
  <c r="W1339" i="10" s="1"/>
  <c r="Y1339" i="10" s="1"/>
  <c r="AH1338" i="10"/>
  <c r="AJ1338" i="10" s="1"/>
  <c r="AI1338" i="10" s="1"/>
  <c r="V1339" i="10" l="1"/>
  <c r="X1339" i="10" s="1"/>
  <c r="Z1339" i="10" s="1"/>
  <c r="S1340" i="10"/>
  <c r="R1341" i="10" s="1"/>
  <c r="AA1339" i="10"/>
  <c r="AC1339" i="10" s="1"/>
  <c r="AB1339" i="10" l="1"/>
  <c r="AD1339" i="10" s="1"/>
  <c r="AF1339" i="10" s="1"/>
  <c r="AG1339" i="10" s="1"/>
  <c r="AE1339" i="10" l="1"/>
  <c r="T1340" i="10"/>
  <c r="AH1339" i="10"/>
  <c r="S1341" i="10" l="1"/>
  <c r="R1342" i="10" s="1"/>
  <c r="AJ1339" i="10"/>
  <c r="AI1339" i="10" s="1"/>
  <c r="U1340" i="10"/>
  <c r="W1340" i="10" s="1"/>
  <c r="Y1340" i="10" s="1"/>
  <c r="V1340" i="10"/>
  <c r="X1340" i="10" s="1"/>
  <c r="Z1340" i="10" s="1"/>
  <c r="AB1340" i="10" l="1"/>
  <c r="AD1340" i="10" s="1"/>
  <c r="AA1340" i="10"/>
  <c r="AC1340" i="10" s="1"/>
  <c r="AF1340" i="10" l="1"/>
  <c r="AG1340" i="10" s="1"/>
  <c r="AE1340" i="10"/>
  <c r="T1341" i="10" l="1"/>
  <c r="U1341" i="10" s="1"/>
  <c r="W1341" i="10" s="1"/>
  <c r="AH1340" i="10"/>
  <c r="S1342" i="10" l="1"/>
  <c r="R1343" i="10" s="1"/>
  <c r="V1341" i="10"/>
  <c r="X1341" i="10" s="1"/>
  <c r="Z1341" i="10" s="1"/>
  <c r="AB1341" i="10" s="1"/>
  <c r="AJ1340" i="10"/>
  <c r="AI1340" i="10" s="1"/>
  <c r="Y1341" i="10"/>
  <c r="AA1341" i="10" s="1"/>
  <c r="AD1341" i="10" l="1"/>
  <c r="AC1341" i="10"/>
  <c r="AE1341" i="10" l="1"/>
  <c r="AF1341" i="10"/>
  <c r="AG1341" i="10" s="1"/>
  <c r="T1342" i="10" l="1"/>
  <c r="AH1341" i="10"/>
  <c r="S1343" i="10" l="1"/>
  <c r="R1344" i="10" s="1"/>
  <c r="AJ1341" i="10"/>
  <c r="AI1341" i="10" s="1"/>
  <c r="V1342" i="10"/>
  <c r="X1342" i="10" s="1"/>
  <c r="Z1342" i="10" s="1"/>
  <c r="U1342" i="10"/>
  <c r="W1342" i="10" s="1"/>
  <c r="Y1342" i="10" s="1"/>
  <c r="AB1342" i="10" l="1"/>
  <c r="AD1342" i="10" s="1"/>
  <c r="AA1342" i="10"/>
  <c r="AC1342" i="10" s="1"/>
  <c r="AE1342" i="10" l="1"/>
  <c r="AF1342" i="10"/>
  <c r="AG1342" i="10" s="1"/>
  <c r="T1343" i="10" l="1"/>
  <c r="AH1342" i="10"/>
  <c r="S1344" i="10" l="1"/>
  <c r="R1345" i="10" s="1"/>
  <c r="AJ1342" i="10"/>
  <c r="AI1342" i="10" s="1"/>
  <c r="V1343" i="10"/>
  <c r="X1343" i="10" s="1"/>
  <c r="Z1343" i="10" s="1"/>
  <c r="U1343" i="10"/>
  <c r="W1343" i="10" s="1"/>
  <c r="Y1343" i="10" s="1"/>
  <c r="AB1343" i="10" l="1"/>
  <c r="AD1343" i="10" s="1"/>
  <c r="AA1343" i="10"/>
  <c r="AC1343" i="10" s="1"/>
  <c r="AE1343" i="10" l="1"/>
  <c r="AF1343" i="10"/>
  <c r="AG1343" i="10" s="1"/>
  <c r="AH1343" i="10" l="1"/>
  <c r="T1344" i="10"/>
  <c r="S1345" i="10" l="1"/>
  <c r="R1346" i="10" s="1"/>
  <c r="AJ1343" i="10"/>
  <c r="AI1343" i="10" s="1"/>
  <c r="V1344" i="10"/>
  <c r="X1344" i="10" s="1"/>
  <c r="U1344" i="10"/>
  <c r="W1344" i="10" s="1"/>
  <c r="Z1344" i="10" l="1"/>
  <c r="AB1344" i="10" s="1"/>
  <c r="Y1344" i="10"/>
  <c r="AA1344" i="10" s="1"/>
  <c r="AD1344" i="10" l="1"/>
  <c r="AC1344" i="10"/>
  <c r="AE1344" i="10" l="1"/>
  <c r="AF1344" i="10"/>
  <c r="AG1344" i="10" s="1"/>
  <c r="T1345" i="10" l="1"/>
  <c r="AH1344" i="10"/>
  <c r="S1346" i="10" l="1"/>
  <c r="R1347" i="10" s="1"/>
  <c r="AJ1344" i="10"/>
  <c r="AI1344" i="10" s="1"/>
  <c r="V1345" i="10"/>
  <c r="X1345" i="10" s="1"/>
  <c r="Z1345" i="10" s="1"/>
  <c r="U1345" i="10"/>
  <c r="W1345" i="10" s="1"/>
  <c r="Y1345" i="10" s="1"/>
  <c r="AB1345" i="10" l="1"/>
  <c r="AD1345" i="10" s="1"/>
  <c r="AA1345" i="10"/>
  <c r="AC1345" i="10" s="1"/>
  <c r="AE1345" i="10" l="1"/>
  <c r="AF1345" i="10"/>
  <c r="AG1345" i="10" s="1"/>
  <c r="T1346" i="10" l="1"/>
  <c r="AH1345" i="10"/>
  <c r="S1347" i="10" l="1"/>
  <c r="R1348" i="10" s="1"/>
  <c r="AJ1345" i="10"/>
  <c r="AI1345" i="10" s="1"/>
  <c r="V1346" i="10"/>
  <c r="X1346" i="10" s="1"/>
  <c r="Z1346" i="10" s="1"/>
  <c r="U1346" i="10"/>
  <c r="W1346" i="10" s="1"/>
  <c r="Y1346" i="10" s="1"/>
  <c r="AB1346" i="10" l="1"/>
  <c r="AD1346" i="10" s="1"/>
  <c r="AA1346" i="10"/>
  <c r="AC1346" i="10" s="1"/>
  <c r="AE1346" i="10" l="1"/>
  <c r="AF1346" i="10"/>
  <c r="AG1346" i="10" s="1"/>
  <c r="T1347" i="10" l="1"/>
  <c r="AH1346" i="10"/>
  <c r="S1348" i="10" l="1"/>
  <c r="R1349" i="10" s="1"/>
  <c r="AJ1346" i="10"/>
  <c r="AI1346" i="10" s="1"/>
  <c r="U1347" i="10"/>
  <c r="W1347" i="10" s="1"/>
  <c r="Y1347" i="10" s="1"/>
  <c r="V1347" i="10"/>
  <c r="X1347" i="10" s="1"/>
  <c r="Z1347" i="10" s="1"/>
  <c r="AB1347" i="10" l="1"/>
  <c r="AD1347" i="10" s="1"/>
  <c r="AA1347" i="10"/>
  <c r="AC1347" i="10" s="1"/>
  <c r="AE1347" i="10" l="1"/>
  <c r="AF1347" i="10"/>
  <c r="AG1347" i="10" s="1"/>
  <c r="AH1347" i="10" l="1"/>
  <c r="T1348" i="10"/>
  <c r="S1349" i="10" l="1"/>
  <c r="R1350" i="10" s="1"/>
  <c r="AJ1347" i="10"/>
  <c r="AI1347" i="10" s="1"/>
  <c r="V1348" i="10"/>
  <c r="X1348" i="10" s="1"/>
  <c r="U1348" i="10"/>
  <c r="W1348" i="10" s="1"/>
  <c r="Y1348" i="10" l="1"/>
  <c r="AA1348" i="10" s="1"/>
  <c r="Z1348" i="10"/>
  <c r="AB1348" i="10" s="1"/>
  <c r="AC1348" i="10" l="1"/>
  <c r="AD1348" i="10"/>
  <c r="AE1348" i="10" l="1"/>
  <c r="AF1348" i="10"/>
  <c r="AG1348" i="10" s="1"/>
  <c r="T1349" i="10" l="1"/>
  <c r="AH1348" i="10"/>
  <c r="S1350" i="10" l="1"/>
  <c r="R1351" i="10" s="1"/>
  <c r="AJ1348" i="10"/>
  <c r="AI1348" i="10" s="1"/>
  <c r="U1349" i="10"/>
  <c r="W1349" i="10" s="1"/>
  <c r="Y1349" i="10" s="1"/>
  <c r="V1349" i="10"/>
  <c r="X1349" i="10" s="1"/>
  <c r="Z1349" i="10" s="1"/>
  <c r="AB1349" i="10" l="1"/>
  <c r="AD1349" i="10" s="1"/>
  <c r="AA1349" i="10"/>
  <c r="AC1349" i="10" s="1"/>
  <c r="AE1349" i="10" l="1"/>
  <c r="AF1349" i="10"/>
  <c r="AG1349" i="10" s="1"/>
  <c r="T1350" i="10" l="1"/>
  <c r="AH1349" i="10"/>
  <c r="S1351" i="10" l="1"/>
  <c r="R1352" i="10" s="1"/>
  <c r="AJ1349" i="10"/>
  <c r="AI1349" i="10" s="1"/>
  <c r="V1350" i="10"/>
  <c r="X1350" i="10" s="1"/>
  <c r="Z1350" i="10" s="1"/>
  <c r="U1350" i="10"/>
  <c r="W1350" i="10" s="1"/>
  <c r="Y1350" i="10" s="1"/>
  <c r="AB1350" i="10" l="1"/>
  <c r="AD1350" i="10" s="1"/>
  <c r="AA1350" i="10"/>
  <c r="AC1350" i="10" s="1"/>
  <c r="AE1350" i="10" l="1"/>
  <c r="AF1350" i="10"/>
  <c r="AG1350" i="10" s="1"/>
  <c r="T1351" i="10" l="1"/>
  <c r="AH1350" i="10"/>
  <c r="S1352" i="10" l="1"/>
  <c r="R1353" i="10" s="1"/>
  <c r="U1351" i="10"/>
  <c r="W1351" i="10" s="1"/>
  <c r="AJ1350" i="10"/>
  <c r="AI1350" i="10" s="1"/>
  <c r="V1351" i="10"/>
  <c r="X1351" i="10" s="1"/>
  <c r="Z1351" i="10" s="1"/>
  <c r="AB1351" i="10" l="1"/>
  <c r="AD1351" i="10" s="1"/>
  <c r="Y1351" i="10"/>
  <c r="AA1351" i="10" s="1"/>
  <c r="AC1351" i="10" l="1"/>
  <c r="AE1351" i="10" l="1"/>
  <c r="AF1351" i="10"/>
  <c r="AG1351" i="10" s="1"/>
  <c r="AH1351" i="10" l="1"/>
  <c r="AJ1351" i="10" s="1"/>
  <c r="AI1351" i="10" s="1"/>
  <c r="T1352" i="10"/>
  <c r="S1353" i="10" l="1"/>
  <c r="R1354" i="10" s="1"/>
  <c r="U1352" i="10"/>
  <c r="W1352" i="10" s="1"/>
  <c r="Y1352" i="10" s="1"/>
  <c r="V1352" i="10"/>
  <c r="X1352" i="10" s="1"/>
  <c r="Z1352" i="10" s="1"/>
  <c r="AB1352" i="10" l="1"/>
  <c r="AD1352" i="10" s="1"/>
  <c r="AA1352" i="10"/>
  <c r="AC1352" i="10" s="1"/>
  <c r="AE1352" i="10" l="1"/>
  <c r="AF1352" i="10"/>
  <c r="AG1352" i="10" s="1"/>
  <c r="T1353" i="10" l="1"/>
  <c r="AH1352" i="10"/>
  <c r="AJ1352" i="10" s="1"/>
  <c r="AI1352" i="10" s="1"/>
  <c r="U1353" i="10" l="1"/>
  <c r="W1353" i="10" s="1"/>
  <c r="Y1353" i="10" s="1"/>
  <c r="S1354" i="10"/>
  <c r="R1355" i="10" s="1"/>
  <c r="V1353" i="10"/>
  <c r="X1353" i="10" s="1"/>
  <c r="Z1353" i="10" s="1"/>
  <c r="AB1353" i="10" s="1"/>
  <c r="AA1353" i="10" l="1"/>
  <c r="AC1353" i="10" s="1"/>
  <c r="AD1353" i="10"/>
  <c r="AF1353" i="10" l="1"/>
  <c r="AG1353" i="10" s="1"/>
  <c r="AE1353" i="10"/>
  <c r="AH1353" i="10" l="1"/>
  <c r="AJ1353" i="10" s="1"/>
  <c r="AI1353" i="10" s="1"/>
  <c r="T1354" i="10"/>
  <c r="S1355" i="10" l="1"/>
  <c r="R1356" i="10" s="1"/>
  <c r="U1354" i="10"/>
  <c r="W1354" i="10" s="1"/>
  <c r="Y1354" i="10" s="1"/>
  <c r="V1354" i="10"/>
  <c r="X1354" i="10" s="1"/>
  <c r="Z1354" i="10" s="1"/>
  <c r="AB1354" i="10" l="1"/>
  <c r="AD1354" i="10" s="1"/>
  <c r="AA1354" i="10"/>
  <c r="AC1354" i="10" s="1"/>
  <c r="AF1354" i="10" l="1"/>
  <c r="AG1354" i="10" s="1"/>
  <c r="AE1354" i="10"/>
  <c r="AH1354" i="10" l="1"/>
  <c r="AJ1354" i="10" s="1"/>
  <c r="AI1354" i="10" s="1"/>
  <c r="T1355" i="10"/>
  <c r="S1356" i="10" l="1"/>
  <c r="R1357" i="10" s="1"/>
  <c r="U1355" i="10"/>
  <c r="W1355" i="10" s="1"/>
  <c r="Y1355" i="10" s="1"/>
  <c r="V1355" i="10"/>
  <c r="X1355" i="10" s="1"/>
  <c r="Z1355" i="10" s="1"/>
  <c r="AB1355" i="10" l="1"/>
  <c r="AD1355" i="10" s="1"/>
  <c r="AA1355" i="10"/>
  <c r="AC1355" i="10" s="1"/>
  <c r="AE1355" i="10" l="1"/>
  <c r="AF1355" i="10"/>
  <c r="AG1355" i="10" s="1"/>
  <c r="T1356" i="10" l="1"/>
  <c r="AH1355" i="10"/>
  <c r="AJ1355" i="10" s="1"/>
  <c r="AI1355" i="10" s="1"/>
  <c r="V1356" i="10" l="1"/>
  <c r="X1356" i="10" s="1"/>
  <c r="Z1356" i="10" s="1"/>
  <c r="AB1356" i="10" s="1"/>
  <c r="S1357" i="10"/>
  <c r="R1358" i="10" s="1"/>
  <c r="U1356" i="10"/>
  <c r="W1356" i="10" s="1"/>
  <c r="Y1356" i="10" s="1"/>
  <c r="AA1356" i="10" l="1"/>
  <c r="AC1356" i="10" s="1"/>
  <c r="AD1356" i="10"/>
  <c r="AF1356" i="10" l="1"/>
  <c r="AG1356" i="10" s="1"/>
  <c r="AE1356" i="10"/>
  <c r="T1357" i="10" l="1"/>
  <c r="AH1356" i="10"/>
  <c r="S1358" i="10" l="1"/>
  <c r="R1359" i="10" s="1"/>
  <c r="AJ1356" i="10"/>
  <c r="AI1356" i="10" s="1"/>
  <c r="V1357" i="10"/>
  <c r="X1357" i="10" s="1"/>
  <c r="U1357" i="10"/>
  <c r="W1357" i="10" s="1"/>
  <c r="Y1357" i="10" s="1"/>
  <c r="AA1357" i="10" l="1"/>
  <c r="AC1357" i="10" s="1"/>
  <c r="Z1357" i="10"/>
  <c r="AB1357" i="10" s="1"/>
  <c r="AD1357" i="10" l="1"/>
  <c r="AF1357" i="10" s="1"/>
  <c r="AG1357" i="10" s="1"/>
  <c r="AE1357" i="10" l="1"/>
  <c r="AH1357" i="10" l="1"/>
  <c r="T1358" i="10"/>
  <c r="S1359" i="10" l="1"/>
  <c r="R1360" i="10" s="1"/>
  <c r="AJ1357" i="10"/>
  <c r="AI1357" i="10" s="1"/>
  <c r="V1358" i="10"/>
  <c r="X1358" i="10" s="1"/>
  <c r="Z1358" i="10" s="1"/>
  <c r="U1358" i="10"/>
  <c r="W1358" i="10" s="1"/>
  <c r="Y1358" i="10" s="1"/>
  <c r="AB1358" i="10" l="1"/>
  <c r="AD1358" i="10" s="1"/>
  <c r="AA1358" i="10"/>
  <c r="AC1358" i="10" s="1"/>
  <c r="AE1358" i="10" l="1"/>
  <c r="AF1358" i="10"/>
  <c r="AG1358" i="10" s="1"/>
  <c r="AH1358" i="10" l="1"/>
  <c r="AJ1358" i="10" s="1"/>
  <c r="AI1358" i="10" s="1"/>
  <c r="T1359" i="10"/>
  <c r="S1360" i="10" l="1"/>
  <c r="R1361" i="10" s="1"/>
  <c r="V1359" i="10"/>
  <c r="X1359" i="10" s="1"/>
  <c r="Z1359" i="10" s="1"/>
  <c r="U1359" i="10"/>
  <c r="W1359" i="10" s="1"/>
  <c r="Y1359" i="10" s="1"/>
  <c r="AB1359" i="10" l="1"/>
  <c r="AD1359" i="10" s="1"/>
  <c r="AA1359" i="10"/>
  <c r="AC1359" i="10" s="1"/>
  <c r="AE1359" i="10" l="1"/>
  <c r="AF1359" i="10"/>
  <c r="AG1359" i="10" s="1"/>
  <c r="AH1359" i="10" l="1"/>
  <c r="AJ1359" i="10" s="1"/>
  <c r="T1360" i="10"/>
  <c r="AI1359" i="10" l="1"/>
  <c r="S1361" i="10"/>
  <c r="R1362" i="10" s="1"/>
  <c r="U1360" i="10"/>
  <c r="W1360" i="10" s="1"/>
  <c r="Y1360" i="10" s="1"/>
  <c r="V1360" i="10"/>
  <c r="X1360" i="10" s="1"/>
  <c r="Z1360" i="10" s="1"/>
  <c r="AB1360" i="10" l="1"/>
  <c r="AD1360" i="10" s="1"/>
  <c r="AA1360" i="10"/>
  <c r="AC1360" i="10" s="1"/>
  <c r="AE1360" i="10" l="1"/>
  <c r="AF1360" i="10"/>
  <c r="AG1360" i="10" s="1"/>
  <c r="AH1360" i="10" l="1"/>
  <c r="AJ1360" i="10" s="1"/>
  <c r="T1361" i="10"/>
  <c r="AI1360" i="10" l="1"/>
  <c r="S1362" i="10"/>
  <c r="R1363" i="10" s="1"/>
  <c r="U1361" i="10"/>
  <c r="W1361" i="10" s="1"/>
  <c r="Y1361" i="10" s="1"/>
  <c r="V1361" i="10"/>
  <c r="X1361" i="10" s="1"/>
  <c r="Z1361" i="10" s="1"/>
  <c r="AB1361" i="10" l="1"/>
  <c r="AD1361" i="10" s="1"/>
  <c r="AA1361" i="10"/>
  <c r="AC1361" i="10" s="1"/>
  <c r="AF1361" i="10" l="1"/>
  <c r="AG1361" i="10" s="1"/>
  <c r="AE1361" i="10"/>
  <c r="AH1361" i="10" l="1"/>
  <c r="AJ1361" i="10" s="1"/>
  <c r="T1362" i="10"/>
  <c r="AI1361" i="10" l="1"/>
  <c r="S1363" i="10"/>
  <c r="R1364" i="10" s="1"/>
  <c r="V1362" i="10"/>
  <c r="X1362" i="10" s="1"/>
  <c r="Z1362" i="10" s="1"/>
  <c r="U1362" i="10"/>
  <c r="W1362" i="10" s="1"/>
  <c r="Y1362" i="10" s="1"/>
  <c r="AB1362" i="10" l="1"/>
  <c r="AD1362" i="10" s="1"/>
  <c r="AA1362" i="10"/>
  <c r="AC1362" i="10" s="1"/>
  <c r="AF1362" i="10" l="1"/>
  <c r="AG1362" i="10" s="1"/>
  <c r="AE1362" i="10"/>
  <c r="AH1362" i="10" l="1"/>
  <c r="AJ1362" i="10" s="1"/>
  <c r="T1363" i="10"/>
  <c r="AI1362" i="10" l="1"/>
  <c r="S1364" i="10"/>
  <c r="R1365" i="10" s="1"/>
  <c r="U1363" i="10"/>
  <c r="W1363" i="10" s="1"/>
  <c r="Y1363" i="10" s="1"/>
  <c r="V1363" i="10"/>
  <c r="X1363" i="10" s="1"/>
  <c r="Z1363" i="10" s="1"/>
  <c r="AB1363" i="10" l="1"/>
  <c r="AD1363" i="10" s="1"/>
  <c r="AA1363" i="10"/>
  <c r="AC1363" i="10" s="1"/>
  <c r="AF1363" i="10" l="1"/>
  <c r="AG1363" i="10" s="1"/>
  <c r="AE1363" i="10"/>
  <c r="AH1363" i="10" l="1"/>
  <c r="AJ1363" i="10" s="1"/>
  <c r="AI1363" i="10" s="1"/>
  <c r="T1364" i="10"/>
  <c r="S1365" i="10" l="1"/>
  <c r="R1366" i="10" s="1"/>
  <c r="U1364" i="10"/>
  <c r="W1364" i="10" s="1"/>
  <c r="Y1364" i="10" s="1"/>
  <c r="V1364" i="10"/>
  <c r="X1364" i="10" s="1"/>
  <c r="Z1364" i="10" s="1"/>
  <c r="AB1364" i="10" l="1"/>
  <c r="AD1364" i="10" s="1"/>
  <c r="AA1364" i="10"/>
  <c r="AC1364" i="10" s="1"/>
  <c r="AF1364" i="10" l="1"/>
  <c r="AG1364" i="10" s="1"/>
  <c r="AE1364" i="10"/>
  <c r="AH1364" i="10" l="1"/>
  <c r="AJ1364" i="10" s="1"/>
  <c r="AI1364" i="10" s="1"/>
  <c r="T1365" i="10"/>
  <c r="S1366" i="10" l="1"/>
  <c r="R1367" i="10" s="1"/>
  <c r="V1365" i="10"/>
  <c r="X1365" i="10" s="1"/>
  <c r="Z1365" i="10" s="1"/>
  <c r="U1365" i="10"/>
  <c r="W1365" i="10" s="1"/>
  <c r="Y1365" i="10" s="1"/>
  <c r="AB1365" i="10" l="1"/>
  <c r="AD1365" i="10" s="1"/>
  <c r="AA1365" i="10"/>
  <c r="AC1365" i="10" s="1"/>
  <c r="AE1365" i="10" l="1"/>
  <c r="AF1365" i="10"/>
  <c r="AG1365" i="10" s="1"/>
  <c r="T1366" i="10" l="1"/>
  <c r="V1366" i="10" s="1"/>
  <c r="X1366" i="10" s="1"/>
  <c r="Z1366" i="10" s="1"/>
  <c r="AH1365" i="10"/>
  <c r="AJ1365" i="10" s="1"/>
  <c r="S1367" i="10" l="1"/>
  <c r="R1368" i="10" s="1"/>
  <c r="U1366" i="10"/>
  <c r="W1366" i="10" s="1"/>
  <c r="Y1366" i="10" s="1"/>
  <c r="AB1366" i="10"/>
  <c r="AD1366" i="10" s="1"/>
  <c r="AI1365" i="10"/>
  <c r="AA1366" i="10" l="1"/>
  <c r="AC1366" i="10" s="1"/>
  <c r="AF1366" i="10" s="1"/>
  <c r="AG1366" i="10" s="1"/>
  <c r="AE1366" i="10" l="1"/>
  <c r="AH1366" i="10" s="1"/>
  <c r="AJ1366" i="10" s="1"/>
  <c r="H19" i="11" s="1"/>
  <c r="T1367" i="10"/>
  <c r="AI1366" i="10" l="1"/>
  <c r="G19" i="11" s="1"/>
  <c r="S1368" i="10"/>
  <c r="R1369" i="10" s="1"/>
  <c r="U1367" i="10"/>
  <c r="W1367" i="10" s="1"/>
  <c r="Y1367" i="10" s="1"/>
  <c r="V1367" i="10"/>
  <c r="X1367" i="10" s="1"/>
  <c r="Z1367" i="10" s="1"/>
  <c r="AB1367" i="10" l="1"/>
  <c r="AD1367" i="10" s="1"/>
  <c r="AA1367" i="10"/>
  <c r="AC1367" i="10" s="1"/>
  <c r="AE1367" i="10" l="1"/>
  <c r="AF1367" i="10"/>
  <c r="AG1367" i="10" s="1"/>
  <c r="T1368" i="10" l="1"/>
  <c r="V1368" i="10" s="1"/>
  <c r="X1368" i="10" s="1"/>
  <c r="Z1368" i="10" s="1"/>
  <c r="AH1367" i="10"/>
  <c r="AJ1367" i="10" s="1"/>
  <c r="AI1367" i="10" s="1"/>
  <c r="U1368" i="10" l="1"/>
  <c r="W1368" i="10" s="1"/>
  <c r="Y1368" i="10" s="1"/>
  <c r="S1369" i="10"/>
  <c r="R1370" i="10" s="1"/>
  <c r="AB1368" i="10"/>
  <c r="AD1368" i="10" s="1"/>
  <c r="AA1368" i="10" l="1"/>
  <c r="AC1368" i="10" s="1"/>
  <c r="AE1368" i="10" s="1"/>
  <c r="AF1368" i="10" l="1"/>
  <c r="AG1368" i="10" s="1"/>
  <c r="T1369" i="10" s="1"/>
  <c r="AH1368" i="10" l="1"/>
  <c r="AJ1368" i="10" s="1"/>
  <c r="AI1368" i="10" s="1"/>
  <c r="S1370" i="10"/>
  <c r="R1371" i="10" s="1"/>
  <c r="U1369" i="10"/>
  <c r="W1369" i="10" s="1"/>
  <c r="Y1369" i="10" s="1"/>
  <c r="V1369" i="10"/>
  <c r="X1369" i="10" s="1"/>
  <c r="Z1369" i="10" s="1"/>
  <c r="AB1369" i="10" l="1"/>
  <c r="AD1369" i="10" s="1"/>
  <c r="AA1369" i="10"/>
  <c r="AC1369" i="10" s="1"/>
  <c r="AE1369" i="10" l="1"/>
  <c r="AF1369" i="10"/>
  <c r="AG1369" i="10" s="1"/>
  <c r="T1370" i="10" l="1"/>
  <c r="AH1369" i="10"/>
  <c r="AJ1369" i="10" s="1"/>
  <c r="AI1369" i="10" s="1"/>
  <c r="U1370" i="10" l="1"/>
  <c r="W1370" i="10" s="1"/>
  <c r="Y1370" i="10" s="1"/>
  <c r="S1371" i="10"/>
  <c r="R1372" i="10" s="1"/>
  <c r="V1370" i="10"/>
  <c r="X1370" i="10" s="1"/>
  <c r="Z1370" i="10" s="1"/>
  <c r="AA1370" i="10" l="1"/>
  <c r="AC1370" i="10" s="1"/>
  <c r="AB1370" i="10"/>
  <c r="AD1370" i="10" s="1"/>
  <c r="AF1370" i="10" l="1"/>
  <c r="AG1370" i="10" s="1"/>
  <c r="T1371" i="10" s="1"/>
  <c r="AE1370" i="10"/>
  <c r="AH1370" i="10" l="1"/>
  <c r="AJ1370" i="10" s="1"/>
  <c r="V1371" i="10"/>
  <c r="X1371" i="10" s="1"/>
  <c r="Z1371" i="10" s="1"/>
  <c r="S1372" i="10"/>
  <c r="R1373" i="10" s="1"/>
  <c r="U1371" i="10"/>
  <c r="W1371" i="10" s="1"/>
  <c r="Y1371" i="10" s="1"/>
  <c r="AI1370" i="10" l="1"/>
  <c r="AB1371" i="10"/>
  <c r="AD1371" i="10" s="1"/>
  <c r="AA1371" i="10"/>
  <c r="AC1371" i="10" s="1"/>
  <c r="AF1371" i="10" l="1"/>
  <c r="AG1371" i="10" s="1"/>
  <c r="AE1371" i="10"/>
  <c r="AH1371" i="10" l="1"/>
  <c r="AJ1371" i="10" s="1"/>
  <c r="AI1371" i="10" s="1"/>
  <c r="T1372" i="10"/>
  <c r="S1373" i="10" l="1"/>
  <c r="R1374" i="10" s="1"/>
  <c r="V1372" i="10"/>
  <c r="X1372" i="10" s="1"/>
  <c r="Z1372" i="10" s="1"/>
  <c r="U1372" i="10"/>
  <c r="W1372" i="10" s="1"/>
  <c r="Y1372" i="10" s="1"/>
  <c r="AB1372" i="10" l="1"/>
  <c r="AD1372" i="10" s="1"/>
  <c r="AA1372" i="10"/>
  <c r="AC1372" i="10" s="1"/>
  <c r="AE1372" i="10" l="1"/>
  <c r="AF1372" i="10"/>
  <c r="AG1372" i="10" s="1"/>
  <c r="AH1372" i="10" l="1"/>
  <c r="AJ1372" i="10" s="1"/>
  <c r="AI1372" i="10" s="1"/>
  <c r="T1373" i="10"/>
  <c r="V1373" i="10" l="1"/>
  <c r="X1373" i="10" s="1"/>
  <c r="Z1373" i="10" s="1"/>
  <c r="AB1373" i="10" s="1"/>
  <c r="S1374" i="10"/>
  <c r="R1375" i="10" s="1"/>
  <c r="U1373" i="10"/>
  <c r="W1373" i="10" s="1"/>
  <c r="Y1373" i="10" s="1"/>
  <c r="AA1373" i="10" l="1"/>
  <c r="AC1373" i="10" s="1"/>
  <c r="AD1373" i="10"/>
  <c r="AF1373" i="10" l="1"/>
  <c r="AG1373" i="10" s="1"/>
  <c r="AE1373" i="10"/>
  <c r="AH1373" i="10" l="1"/>
  <c r="AJ1373" i="10" s="1"/>
  <c r="AI1373" i="10" s="1"/>
  <c r="T1374" i="10"/>
  <c r="S1375" i="10" l="1"/>
  <c r="R1376" i="10" s="1"/>
  <c r="U1374" i="10"/>
  <c r="W1374" i="10" s="1"/>
  <c r="Y1374" i="10" s="1"/>
  <c r="V1374" i="10"/>
  <c r="X1374" i="10" s="1"/>
  <c r="Z1374" i="10" s="1"/>
  <c r="AB1374" i="10" l="1"/>
  <c r="AD1374" i="10" s="1"/>
  <c r="AA1374" i="10"/>
  <c r="AC1374" i="10" s="1"/>
  <c r="AF1374" i="10" l="1"/>
  <c r="AG1374" i="10" s="1"/>
  <c r="AE1374" i="10"/>
  <c r="T1375" i="10" l="1"/>
  <c r="AH1374" i="10"/>
  <c r="S1376" i="10" l="1"/>
  <c r="R1377" i="10" s="1"/>
  <c r="AJ1374" i="10"/>
  <c r="AI1374" i="10" s="1"/>
  <c r="V1375" i="10"/>
  <c r="X1375" i="10" s="1"/>
  <c r="U1375" i="10"/>
  <c r="W1375" i="10" s="1"/>
  <c r="Y1375" i="10" s="1"/>
  <c r="AA1375" i="10" l="1"/>
  <c r="AC1375" i="10" s="1"/>
  <c r="Z1375" i="10"/>
  <c r="AB1375" i="10" s="1"/>
  <c r="AD1375" i="10" l="1"/>
  <c r="AE1375" i="10" s="1"/>
  <c r="AF1375" i="10" l="1"/>
  <c r="AG1375" i="10" l="1"/>
  <c r="AH1375" i="10" s="1"/>
  <c r="AJ1375" i="10" s="1"/>
  <c r="T1376" i="10" l="1"/>
  <c r="AI1375" i="10"/>
  <c r="U1376" i="10" l="1"/>
  <c r="W1376" i="10" s="1"/>
  <c r="Y1376" i="10" s="1"/>
  <c r="V1376" i="10"/>
  <c r="X1376" i="10" s="1"/>
  <c r="Z1376" i="10" s="1"/>
  <c r="S1377" i="10"/>
  <c r="R1378" i="10" s="1"/>
  <c r="AB1376" i="10" l="1"/>
  <c r="AD1376" i="10" s="1"/>
  <c r="AA1376" i="10"/>
  <c r="AC1376" i="10" s="1"/>
  <c r="AE1376" i="10" l="1"/>
  <c r="AF1376" i="10"/>
  <c r="AG1376" i="10" s="1"/>
  <c r="T1377" i="10" s="1"/>
  <c r="AH1376" i="10" l="1"/>
  <c r="AJ1376" i="10" s="1"/>
  <c r="AI1376" i="10" s="1"/>
  <c r="V1377" i="10"/>
  <c r="X1377" i="10" s="1"/>
  <c r="Z1377" i="10" s="1"/>
  <c r="U1377" i="10"/>
  <c r="W1377" i="10" s="1"/>
  <c r="Y1377" i="10" s="1"/>
  <c r="S1378" i="10"/>
  <c r="R1379" i="10" s="1"/>
  <c r="AA1377" i="10" l="1"/>
  <c r="AC1377" i="10" s="1"/>
  <c r="AB1377" i="10"/>
  <c r="AD1377" i="10" s="1"/>
  <c r="AF1377" i="10" l="1"/>
  <c r="AG1377" i="10" s="1"/>
  <c r="T1378" i="10" s="1"/>
  <c r="AE1377" i="10"/>
  <c r="AH1377" i="10" l="1"/>
  <c r="AJ1377" i="10" s="1"/>
  <c r="S1379" i="10"/>
  <c r="R1380" i="10" s="1"/>
  <c r="U1378" i="10"/>
  <c r="W1378" i="10" s="1"/>
  <c r="Y1378" i="10" s="1"/>
  <c r="V1378" i="10"/>
  <c r="X1378" i="10" s="1"/>
  <c r="Z1378" i="10" s="1"/>
  <c r="AI1377" i="10" l="1"/>
  <c r="AB1378" i="10"/>
  <c r="AD1378" i="10" s="1"/>
  <c r="AA1378" i="10"/>
  <c r="AC1378" i="10" s="1"/>
  <c r="AE1378" i="10" l="1"/>
  <c r="AF1378" i="10"/>
  <c r="AG1378" i="10" s="1"/>
  <c r="AH1378" i="10" l="1"/>
  <c r="AJ1378" i="10" s="1"/>
  <c r="T1379" i="10"/>
  <c r="AI1378" i="10" l="1"/>
  <c r="S1380" i="10"/>
  <c r="R1381" i="10" s="1"/>
  <c r="U1379" i="10"/>
  <c r="W1379" i="10" s="1"/>
  <c r="Y1379" i="10" s="1"/>
  <c r="V1379" i="10"/>
  <c r="X1379" i="10" s="1"/>
  <c r="Z1379" i="10" s="1"/>
  <c r="AB1379" i="10" l="1"/>
  <c r="AD1379" i="10" s="1"/>
  <c r="AA1379" i="10"/>
  <c r="AC1379" i="10" s="1"/>
  <c r="AF1379" i="10" l="1"/>
  <c r="AG1379" i="10" s="1"/>
  <c r="AE1379" i="10"/>
  <c r="AH1379" i="10" l="1"/>
  <c r="AJ1379" i="10" s="1"/>
  <c r="T1380" i="10"/>
  <c r="AI1379" i="10" l="1"/>
  <c r="S1381" i="10"/>
  <c r="R1382" i="10" s="1"/>
  <c r="V1380" i="10"/>
  <c r="X1380" i="10" s="1"/>
  <c r="Z1380" i="10" s="1"/>
  <c r="U1380" i="10"/>
  <c r="W1380" i="10" s="1"/>
  <c r="Y1380" i="10" s="1"/>
  <c r="AB1380" i="10" l="1"/>
  <c r="AD1380" i="10" s="1"/>
  <c r="AA1380" i="10"/>
  <c r="AC1380" i="10" s="1"/>
  <c r="AE1380" i="10" l="1"/>
  <c r="AF1380" i="10"/>
  <c r="AG1380" i="10" s="1"/>
  <c r="AH1380" i="10" l="1"/>
  <c r="AJ1380" i="10" s="1"/>
  <c r="T1381" i="10"/>
  <c r="AI1380" i="10" l="1"/>
  <c r="S1382" i="10"/>
  <c r="R1383" i="10" s="1"/>
  <c r="V1381" i="10"/>
  <c r="X1381" i="10" s="1"/>
  <c r="Z1381" i="10" s="1"/>
  <c r="U1381" i="10"/>
  <c r="W1381" i="10" s="1"/>
  <c r="Y1381" i="10" s="1"/>
  <c r="AB1381" i="10" l="1"/>
  <c r="AD1381" i="10" s="1"/>
  <c r="AA1381" i="10"/>
  <c r="AC1381" i="10" s="1"/>
  <c r="AE1381" i="10" l="1"/>
  <c r="AF1381" i="10"/>
  <c r="AG1381" i="10" s="1"/>
  <c r="AH1381" i="10" l="1"/>
  <c r="AJ1381" i="10" s="1"/>
  <c r="T1382" i="10"/>
  <c r="AI1381" i="10" l="1"/>
  <c r="V1382" i="10"/>
  <c r="X1382" i="10" s="1"/>
  <c r="Z1382" i="10" s="1"/>
  <c r="S1383" i="10"/>
  <c r="R1384" i="10" s="1"/>
  <c r="U1382" i="10"/>
  <c r="W1382" i="10" s="1"/>
  <c r="Y1382" i="10" s="1"/>
  <c r="AB1382" i="10" l="1"/>
  <c r="AD1382" i="10" s="1"/>
  <c r="AA1382" i="10"/>
  <c r="AC1382" i="10" s="1"/>
  <c r="AF1382" i="10" l="1"/>
  <c r="AG1382" i="10" s="1"/>
  <c r="AE1382" i="10"/>
  <c r="AH1382" i="10" l="1"/>
  <c r="AJ1382" i="10" s="1"/>
  <c r="T1383" i="10"/>
  <c r="AI1382" i="10" l="1"/>
  <c r="S1384" i="10"/>
  <c r="R1385" i="10" s="1"/>
  <c r="V1383" i="10"/>
  <c r="X1383" i="10" s="1"/>
  <c r="Z1383" i="10" s="1"/>
  <c r="U1383" i="10"/>
  <c r="W1383" i="10" s="1"/>
  <c r="Y1383" i="10" s="1"/>
  <c r="AA1383" i="10" l="1"/>
  <c r="AC1383" i="10" s="1"/>
  <c r="AB1383" i="10"/>
  <c r="AD1383" i="10" s="1"/>
  <c r="AE1383" i="10" l="1"/>
  <c r="AF1383" i="10"/>
  <c r="AG1383" i="10" s="1"/>
  <c r="AH1383" i="10" l="1"/>
  <c r="AJ1383" i="10" s="1"/>
  <c r="T1384" i="10"/>
  <c r="AI1383" i="10" l="1"/>
  <c r="S1385" i="10"/>
  <c r="R1386" i="10" s="1"/>
  <c r="V1384" i="10"/>
  <c r="X1384" i="10" s="1"/>
  <c r="Z1384" i="10" s="1"/>
  <c r="U1384" i="10"/>
  <c r="W1384" i="10" s="1"/>
  <c r="Y1384" i="10" s="1"/>
  <c r="AB1384" i="10" l="1"/>
  <c r="AD1384" i="10" s="1"/>
  <c r="AA1384" i="10"/>
  <c r="AC1384" i="10" s="1"/>
  <c r="AE1384" i="10" l="1"/>
  <c r="AF1384" i="10"/>
  <c r="AG1384" i="10" s="1"/>
  <c r="AH1384" i="10" l="1"/>
  <c r="AJ1384" i="10" s="1"/>
  <c r="T1385" i="10"/>
  <c r="AI1384" i="10" l="1"/>
  <c r="V1385" i="10"/>
  <c r="X1385" i="10" s="1"/>
  <c r="Z1385" i="10" s="1"/>
  <c r="S1386" i="10"/>
  <c r="R1387" i="10" s="1"/>
  <c r="U1385" i="10"/>
  <c r="W1385" i="10" s="1"/>
  <c r="Y1385" i="10" s="1"/>
  <c r="AB1385" i="10" l="1"/>
  <c r="AD1385" i="10" s="1"/>
  <c r="AA1385" i="10"/>
  <c r="AC1385" i="10" s="1"/>
  <c r="AF1385" i="10" l="1"/>
  <c r="AG1385" i="10" s="1"/>
  <c r="AE1385" i="10"/>
  <c r="AH1385" i="10" l="1"/>
  <c r="AJ1385" i="10" s="1"/>
  <c r="AI1385" i="10" s="1"/>
  <c r="T1386" i="10"/>
  <c r="U1386" i="10" l="1"/>
  <c r="W1386" i="10" s="1"/>
  <c r="Y1386" i="10" s="1"/>
  <c r="S1387" i="10"/>
  <c r="R1388" i="10" s="1"/>
  <c r="V1386" i="10"/>
  <c r="X1386" i="10" s="1"/>
  <c r="Z1386" i="10" s="1"/>
  <c r="AA1386" i="10" l="1"/>
  <c r="AC1386" i="10" s="1"/>
  <c r="AB1386" i="10"/>
  <c r="AD1386" i="10" s="1"/>
  <c r="AE1386" i="10" l="1"/>
  <c r="AF1386" i="10"/>
  <c r="AG1386" i="10" s="1"/>
  <c r="AH1386" i="10" l="1"/>
  <c r="AJ1386" i="10" s="1"/>
  <c r="T1387" i="10"/>
  <c r="AI1386" i="10" l="1"/>
  <c r="S1388" i="10"/>
  <c r="R1389" i="10" s="1"/>
  <c r="U1387" i="10"/>
  <c r="W1387" i="10" s="1"/>
  <c r="Y1387" i="10" s="1"/>
  <c r="V1387" i="10"/>
  <c r="X1387" i="10" s="1"/>
  <c r="Z1387" i="10" s="1"/>
  <c r="AB1387" i="10" l="1"/>
  <c r="AD1387" i="10" s="1"/>
  <c r="AA1387" i="10"/>
  <c r="AC1387" i="10" s="1"/>
  <c r="AE1387" i="10" l="1"/>
  <c r="AF1387" i="10"/>
  <c r="AG1387" i="10" s="1"/>
  <c r="T1388" i="10" l="1"/>
  <c r="AH1387" i="10"/>
  <c r="AJ1387" i="10" s="1"/>
  <c r="U1388" i="10" l="1"/>
  <c r="W1388" i="10" s="1"/>
  <c r="Y1388" i="10" s="1"/>
  <c r="S1389" i="10"/>
  <c r="R1390" i="10" s="1"/>
  <c r="V1388" i="10"/>
  <c r="X1388" i="10" s="1"/>
  <c r="Z1388" i="10" s="1"/>
  <c r="AI1387" i="10"/>
  <c r="AB1388" i="10" l="1"/>
  <c r="AD1388" i="10" s="1"/>
  <c r="AA1388" i="10"/>
  <c r="AC1388" i="10" s="1"/>
  <c r="AE1388" i="10" l="1"/>
  <c r="AF1388" i="10"/>
  <c r="AG1388" i="10" s="1"/>
  <c r="T1389" i="10" s="1"/>
  <c r="U1389" i="10" l="1"/>
  <c r="W1389" i="10" s="1"/>
  <c r="Y1389" i="10" s="1"/>
  <c r="AA1389" i="10" s="1"/>
  <c r="V1389" i="10"/>
  <c r="X1389" i="10" s="1"/>
  <c r="Z1389" i="10" s="1"/>
  <c r="AB1389" i="10" s="1"/>
  <c r="S1390" i="10"/>
  <c r="R1391" i="10" s="1"/>
  <c r="AH1388" i="10"/>
  <c r="AJ1388" i="10" s="1"/>
  <c r="AI1388" i="10" s="1"/>
  <c r="AC1389" i="10" l="1"/>
  <c r="AD1389" i="10"/>
  <c r="AF1389" i="10" l="1"/>
  <c r="AG1389" i="10" s="1"/>
  <c r="AE1389" i="10"/>
  <c r="T1390" i="10" l="1"/>
  <c r="U1390" i="10" s="1"/>
  <c r="W1390" i="10" s="1"/>
  <c r="AH1389" i="10"/>
  <c r="S1391" i="10" l="1"/>
  <c r="R1392" i="10" s="1"/>
  <c r="V1390" i="10"/>
  <c r="X1390" i="10" s="1"/>
  <c r="Z1390" i="10" s="1"/>
  <c r="AB1390" i="10" s="1"/>
  <c r="AJ1389" i="10"/>
  <c r="AI1389" i="10" s="1"/>
  <c r="Y1390" i="10"/>
  <c r="AA1390" i="10" s="1"/>
  <c r="AD1390" i="10" l="1"/>
  <c r="AC1390" i="10"/>
  <c r="AF1390" i="10" l="1"/>
  <c r="AG1390" i="10" s="1"/>
  <c r="AE1390" i="10"/>
  <c r="AH1390" i="10" l="1"/>
  <c r="T1391" i="10"/>
  <c r="S1392" i="10" l="1"/>
  <c r="R1393" i="10" s="1"/>
  <c r="AJ1390" i="10"/>
  <c r="AI1390" i="10" s="1"/>
  <c r="U1391" i="10"/>
  <c r="W1391" i="10" s="1"/>
  <c r="Y1391" i="10" s="1"/>
  <c r="V1391" i="10"/>
  <c r="X1391" i="10" s="1"/>
  <c r="AA1391" i="10" l="1"/>
  <c r="AC1391" i="10" s="1"/>
  <c r="Z1391" i="10"/>
  <c r="AB1391" i="10" s="1"/>
  <c r="AD1391" i="10" l="1"/>
  <c r="AE1391" i="10" s="1"/>
  <c r="AF1391" i="10" l="1"/>
  <c r="AG1391" i="10" s="1"/>
  <c r="AH1391" i="10" s="1"/>
  <c r="T1392" i="10" l="1"/>
  <c r="U1392" i="10" s="1"/>
  <c r="W1392" i="10" s="1"/>
  <c r="Y1392" i="10" s="1"/>
  <c r="AJ1391" i="10"/>
  <c r="AI1391" i="10" s="1"/>
  <c r="S1393" i="10" l="1"/>
  <c r="R1394" i="10" s="1"/>
  <c r="V1392" i="10"/>
  <c r="X1392" i="10" s="1"/>
  <c r="Z1392" i="10" s="1"/>
  <c r="AB1392" i="10" s="1"/>
  <c r="AA1392" i="10"/>
  <c r="AC1392" i="10" s="1"/>
  <c r="AD1392" i="10" l="1"/>
  <c r="AE1392" i="10" s="1"/>
  <c r="AF1392" i="10" l="1"/>
  <c r="AG1392" i="10" s="1"/>
  <c r="T1393" i="10" s="1"/>
  <c r="AH1392" i="10" l="1"/>
  <c r="AJ1392" i="10" s="1"/>
  <c r="AI1392" i="10" s="1"/>
  <c r="S1394" i="10"/>
  <c r="R1395" i="10" s="1"/>
  <c r="V1393" i="10"/>
  <c r="X1393" i="10" s="1"/>
  <c r="Z1393" i="10" s="1"/>
  <c r="U1393" i="10"/>
  <c r="W1393" i="10" s="1"/>
  <c r="Y1393" i="10" s="1"/>
  <c r="AB1393" i="10" l="1"/>
  <c r="AD1393" i="10" s="1"/>
  <c r="AA1393" i="10"/>
  <c r="AC1393" i="10" s="1"/>
  <c r="AF1393" i="10" l="1"/>
  <c r="AG1393" i="10" s="1"/>
  <c r="AE1393" i="10"/>
  <c r="AH1393" i="10" l="1"/>
  <c r="T1394" i="10"/>
  <c r="S1395" i="10" l="1"/>
  <c r="R1396" i="10" s="1"/>
  <c r="AJ1393" i="10"/>
  <c r="AI1393" i="10" s="1"/>
  <c r="U1394" i="10"/>
  <c r="W1394" i="10" s="1"/>
  <c r="Y1394" i="10" s="1"/>
  <c r="V1394" i="10"/>
  <c r="X1394" i="10" s="1"/>
  <c r="AA1394" i="10" l="1"/>
  <c r="AC1394" i="10" s="1"/>
  <c r="Z1394" i="10"/>
  <c r="AB1394" i="10" s="1"/>
  <c r="AD1394" i="10" l="1"/>
  <c r="AF1394" i="10" s="1"/>
  <c r="AG1394" i="10" s="1"/>
  <c r="AE1394" i="10" l="1"/>
  <c r="AH1394" i="10" s="1"/>
  <c r="AJ1394" i="10" l="1"/>
  <c r="AI1394" i="10" s="1"/>
  <c r="T1395" i="10"/>
  <c r="S1396" i="10" l="1"/>
  <c r="R1397" i="10" s="1"/>
  <c r="U1395" i="10"/>
  <c r="W1395" i="10" s="1"/>
  <c r="Y1395" i="10" s="1"/>
  <c r="V1395" i="10"/>
  <c r="X1395" i="10" s="1"/>
  <c r="Z1395" i="10" s="1"/>
  <c r="AB1395" i="10" l="1"/>
  <c r="AD1395" i="10" s="1"/>
  <c r="AA1395" i="10"/>
  <c r="AC1395" i="10" s="1"/>
  <c r="AE1395" i="10" l="1"/>
  <c r="AF1395" i="10"/>
  <c r="AG1395" i="10" s="1"/>
  <c r="AH1395" i="10" l="1"/>
  <c r="AJ1395" i="10" s="1"/>
  <c r="T1396" i="10"/>
  <c r="AI1395" i="10" l="1"/>
  <c r="S1397" i="10"/>
  <c r="R1398" i="10" s="1"/>
  <c r="U1396" i="10"/>
  <c r="W1396" i="10" s="1"/>
  <c r="V1396" i="10"/>
  <c r="X1396" i="10" s="1"/>
  <c r="Z1396" i="10" s="1"/>
  <c r="AB1396" i="10" l="1"/>
  <c r="AD1396" i="10" s="1"/>
  <c r="Y1396" i="10"/>
  <c r="AA1396" i="10" s="1"/>
  <c r="AC1396" i="10" l="1"/>
  <c r="AF1396" i="10" l="1"/>
  <c r="AG1396" i="10" s="1"/>
  <c r="AE1396" i="10"/>
  <c r="AH1396" i="10" l="1"/>
  <c r="AJ1396" i="10" s="1"/>
  <c r="AI1396" i="10" s="1"/>
  <c r="T1397" i="10"/>
  <c r="S1398" i="10" l="1"/>
  <c r="R1399" i="10" s="1"/>
  <c r="U1397" i="10"/>
  <c r="W1397" i="10" s="1"/>
  <c r="Y1397" i="10" s="1"/>
  <c r="V1397" i="10"/>
  <c r="X1397" i="10" s="1"/>
  <c r="Z1397" i="10" s="1"/>
  <c r="AB1397" i="10" l="1"/>
  <c r="AD1397" i="10" s="1"/>
  <c r="AA1397" i="10"/>
  <c r="AC1397" i="10" s="1"/>
  <c r="AF1397" i="10" l="1"/>
  <c r="AG1397" i="10" s="1"/>
  <c r="AE1397" i="10"/>
  <c r="T1398" i="10" l="1"/>
  <c r="U1398" i="10" s="1"/>
  <c r="W1398" i="10" s="1"/>
  <c r="AH1397" i="10"/>
  <c r="AJ1397" i="10" s="1"/>
  <c r="AI1397" i="10" s="1"/>
  <c r="V1398" i="10" l="1"/>
  <c r="X1398" i="10" s="1"/>
  <c r="Z1398" i="10" s="1"/>
  <c r="S1399" i="10"/>
  <c r="R1400" i="10" s="1"/>
  <c r="Y1398" i="10"/>
  <c r="AA1398" i="10" s="1"/>
  <c r="AB1398" i="10" l="1"/>
  <c r="AD1398" i="10" s="1"/>
  <c r="AC1398" i="10"/>
  <c r="AF1398" i="10" l="1"/>
  <c r="AG1398" i="10" s="1"/>
  <c r="AE1398" i="10"/>
  <c r="T1399" i="10" l="1"/>
  <c r="U1399" i="10" s="1"/>
  <c r="W1399" i="10" s="1"/>
  <c r="Y1399" i="10" s="1"/>
  <c r="AH1398" i="10"/>
  <c r="AJ1398" i="10" s="1"/>
  <c r="AI1398" i="10" s="1"/>
  <c r="V1399" i="10" l="1"/>
  <c r="X1399" i="10" s="1"/>
  <c r="Z1399" i="10" s="1"/>
  <c r="S1400" i="10"/>
  <c r="R1401" i="10" s="1"/>
  <c r="AA1399" i="10"/>
  <c r="AC1399" i="10" s="1"/>
  <c r="AB1399" i="10" l="1"/>
  <c r="AD1399" i="10" s="1"/>
  <c r="AF1399" i="10" s="1"/>
  <c r="AG1399" i="10" s="1"/>
  <c r="AE1399" i="10" l="1"/>
  <c r="T1400" i="10" s="1"/>
  <c r="U1400" i="10" s="1"/>
  <c r="W1400" i="10" s="1"/>
  <c r="Y1400" i="10" s="1"/>
  <c r="AH1399" i="10"/>
  <c r="AJ1399" i="10" s="1"/>
  <c r="V1400" i="10" l="1"/>
  <c r="X1400" i="10" s="1"/>
  <c r="Z1400" i="10" s="1"/>
  <c r="S1401" i="10"/>
  <c r="R1402" i="10" s="1"/>
  <c r="AA1400" i="10"/>
  <c r="AC1400" i="10" s="1"/>
  <c r="AI1399" i="10"/>
  <c r="AB1400" i="10" l="1"/>
  <c r="AD1400" i="10" s="1"/>
  <c r="AF1400" i="10" s="1"/>
  <c r="AG1400" i="10" s="1"/>
  <c r="AE1400" i="10" l="1"/>
  <c r="AH1400" i="10"/>
  <c r="AJ1400" i="10" s="1"/>
  <c r="T1401" i="10"/>
  <c r="AI1400" i="10" l="1"/>
  <c r="V1401" i="10"/>
  <c r="X1401" i="10" s="1"/>
  <c r="Z1401" i="10" s="1"/>
  <c r="S1402" i="10"/>
  <c r="R1403" i="10" s="1"/>
  <c r="U1401" i="10"/>
  <c r="W1401" i="10" s="1"/>
  <c r="Y1401" i="10" s="1"/>
  <c r="AB1401" i="10" l="1"/>
  <c r="AD1401" i="10" s="1"/>
  <c r="AA1401" i="10"/>
  <c r="AC1401" i="10" s="1"/>
  <c r="AE1401" i="10" l="1"/>
  <c r="AF1401" i="10"/>
  <c r="AG1401" i="10" s="1"/>
  <c r="AH1401" i="10" l="1"/>
  <c r="AJ1401" i="10" s="1"/>
  <c r="T1402" i="10"/>
  <c r="AI1401" i="10" l="1"/>
  <c r="S1403" i="10"/>
  <c r="R1404" i="10" s="1"/>
  <c r="U1402" i="10"/>
  <c r="W1402" i="10" s="1"/>
  <c r="Y1402" i="10" s="1"/>
  <c r="V1402" i="10"/>
  <c r="X1402" i="10" s="1"/>
  <c r="Z1402" i="10" s="1"/>
  <c r="AA1402" i="10" l="1"/>
  <c r="AC1402" i="10" s="1"/>
  <c r="AB1402" i="10"/>
  <c r="AD1402" i="10" s="1"/>
  <c r="AF1402" i="10" l="1"/>
  <c r="AG1402" i="10" s="1"/>
  <c r="AE1402" i="10"/>
  <c r="AH1402" i="10" l="1"/>
  <c r="AJ1402" i="10" s="1"/>
  <c r="T1403" i="10"/>
  <c r="AI1402" i="10" l="1"/>
  <c r="V1403" i="10"/>
  <c r="X1403" i="10" s="1"/>
  <c r="Z1403" i="10" s="1"/>
  <c r="S1404" i="10"/>
  <c r="R1405" i="10" s="1"/>
  <c r="U1403" i="10"/>
  <c r="W1403" i="10" s="1"/>
  <c r="Y1403" i="10" s="1"/>
  <c r="AB1403" i="10" l="1"/>
  <c r="AD1403" i="10" s="1"/>
  <c r="AA1403" i="10"/>
  <c r="AC1403" i="10" s="1"/>
  <c r="AF1403" i="10" l="1"/>
  <c r="AG1403" i="10" s="1"/>
  <c r="AE1403" i="10"/>
  <c r="T1404" i="10" l="1"/>
  <c r="AH1403" i="10"/>
  <c r="AJ1403" i="10" s="1"/>
  <c r="AI1403" i="10" s="1"/>
  <c r="U1404" i="10" l="1"/>
  <c r="W1404" i="10" s="1"/>
  <c r="Y1404" i="10" s="1"/>
  <c r="S1405" i="10"/>
  <c r="R1406" i="10" s="1"/>
  <c r="V1404" i="10"/>
  <c r="X1404" i="10" s="1"/>
  <c r="Z1404" i="10" s="1"/>
  <c r="AB1404" i="10" l="1"/>
  <c r="AD1404" i="10" s="1"/>
  <c r="AA1404" i="10"/>
  <c r="AC1404" i="10" s="1"/>
  <c r="AF1404" i="10" l="1"/>
  <c r="AG1404" i="10" s="1"/>
  <c r="T1405" i="10" s="1"/>
  <c r="AE1404" i="10"/>
  <c r="AH1404" i="10" l="1"/>
  <c r="AJ1404" i="10" s="1"/>
  <c r="AI1404" i="10" s="1"/>
  <c r="S1406" i="10"/>
  <c r="R1407" i="10" s="1"/>
  <c r="V1405" i="10"/>
  <c r="X1405" i="10" s="1"/>
  <c r="Z1405" i="10" s="1"/>
  <c r="U1405" i="10"/>
  <c r="W1405" i="10" s="1"/>
  <c r="Y1405" i="10" s="1"/>
  <c r="AB1405" i="10" l="1"/>
  <c r="AD1405" i="10" s="1"/>
  <c r="AA1405" i="10"/>
  <c r="AC1405" i="10" s="1"/>
  <c r="AE1405" i="10" l="1"/>
  <c r="AF1405" i="10"/>
  <c r="AG1405" i="10" s="1"/>
  <c r="AH1405" i="10" l="1"/>
  <c r="AJ1405" i="10" s="1"/>
  <c r="AI1405" i="10" s="1"/>
  <c r="T1406" i="10"/>
  <c r="S1407" i="10" l="1"/>
  <c r="R1408" i="10" s="1"/>
  <c r="U1406" i="10"/>
  <c r="W1406" i="10" s="1"/>
  <c r="Y1406" i="10" s="1"/>
  <c r="V1406" i="10"/>
  <c r="X1406" i="10" s="1"/>
  <c r="Z1406" i="10" s="1"/>
  <c r="AB1406" i="10" l="1"/>
  <c r="AD1406" i="10" s="1"/>
  <c r="AA1406" i="10"/>
  <c r="AC1406" i="10" s="1"/>
  <c r="AE1406" i="10" l="1"/>
  <c r="AF1406" i="10"/>
  <c r="AG1406" i="10" s="1"/>
  <c r="AH1406" i="10" l="1"/>
  <c r="AJ1406" i="10" s="1"/>
  <c r="AI1406" i="10" s="1"/>
  <c r="T1407" i="10"/>
  <c r="S1408" i="10" l="1"/>
  <c r="R1409" i="10" s="1"/>
  <c r="U1407" i="10"/>
  <c r="W1407" i="10" s="1"/>
  <c r="Y1407" i="10" s="1"/>
  <c r="V1407" i="10"/>
  <c r="X1407" i="10" s="1"/>
  <c r="Z1407" i="10" s="1"/>
  <c r="AB1407" i="10" l="1"/>
  <c r="AD1407" i="10" s="1"/>
  <c r="AA1407" i="10"/>
  <c r="AC1407" i="10" s="1"/>
  <c r="AE1407" i="10" l="1"/>
  <c r="AF1407" i="10"/>
  <c r="AG1407" i="10" s="1"/>
  <c r="AH1407" i="10" l="1"/>
  <c r="AJ1407" i="10" s="1"/>
  <c r="AI1407" i="10" s="1"/>
  <c r="T1408" i="10"/>
  <c r="S1409" i="10" l="1"/>
  <c r="R1410" i="10" s="1"/>
  <c r="U1408" i="10"/>
  <c r="W1408" i="10" s="1"/>
  <c r="Y1408" i="10" s="1"/>
  <c r="V1408" i="10"/>
  <c r="X1408" i="10" s="1"/>
  <c r="Z1408" i="10" s="1"/>
  <c r="AB1408" i="10" l="1"/>
  <c r="AD1408" i="10" s="1"/>
  <c r="AA1408" i="10"/>
  <c r="AC1408" i="10" s="1"/>
  <c r="AE1408" i="10" l="1"/>
  <c r="AF1408" i="10"/>
  <c r="AG1408" i="10" s="1"/>
  <c r="AH1408" i="10" l="1"/>
  <c r="AJ1408" i="10" s="1"/>
  <c r="AI1408" i="10" s="1"/>
  <c r="T1409" i="10"/>
  <c r="S1410" i="10" l="1"/>
  <c r="R1411" i="10" s="1"/>
  <c r="V1409" i="10"/>
  <c r="X1409" i="10" s="1"/>
  <c r="Z1409" i="10" s="1"/>
  <c r="U1409" i="10"/>
  <c r="W1409" i="10" s="1"/>
  <c r="Y1409" i="10" s="1"/>
  <c r="AB1409" i="10" l="1"/>
  <c r="AD1409" i="10" s="1"/>
  <c r="AA1409" i="10"/>
  <c r="AC1409" i="10" s="1"/>
  <c r="AE1409" i="10" l="1"/>
  <c r="AF1409" i="10"/>
  <c r="AG1409" i="10" s="1"/>
  <c r="AH1409" i="10" l="1"/>
  <c r="AJ1409" i="10" s="1"/>
  <c r="AI1409" i="10" s="1"/>
  <c r="T1410" i="10"/>
  <c r="S1411" i="10" l="1"/>
  <c r="R1412" i="10" s="1"/>
  <c r="U1410" i="10"/>
  <c r="W1410" i="10" s="1"/>
  <c r="Y1410" i="10" s="1"/>
  <c r="V1410" i="10"/>
  <c r="X1410" i="10" s="1"/>
  <c r="Z1410" i="10" s="1"/>
  <c r="AB1410" i="10" l="1"/>
  <c r="AD1410" i="10" s="1"/>
  <c r="AA1410" i="10"/>
  <c r="AC1410" i="10" s="1"/>
  <c r="AE1410" i="10" l="1"/>
  <c r="AF1410" i="10"/>
  <c r="AG1410" i="10" s="1"/>
  <c r="AH1410" i="10" l="1"/>
  <c r="AJ1410" i="10" s="1"/>
  <c r="AI1410" i="10" s="1"/>
  <c r="T1411" i="10"/>
  <c r="S1412" i="10" l="1"/>
  <c r="R1413" i="10" s="1"/>
  <c r="V1411" i="10"/>
  <c r="X1411" i="10" s="1"/>
  <c r="Z1411" i="10" s="1"/>
  <c r="U1411" i="10"/>
  <c r="W1411" i="10" s="1"/>
  <c r="Y1411" i="10" s="1"/>
  <c r="AB1411" i="10" l="1"/>
  <c r="AD1411" i="10" s="1"/>
  <c r="AA1411" i="10"/>
  <c r="AC1411" i="10" s="1"/>
  <c r="AF1411" i="10" l="1"/>
  <c r="AG1411" i="10" s="1"/>
  <c r="AE1411" i="10"/>
  <c r="AH1411" i="10" l="1"/>
  <c r="AJ1411" i="10" s="1"/>
  <c r="AI1411" i="10" s="1"/>
  <c r="T1412" i="10"/>
  <c r="S1413" i="10" l="1"/>
  <c r="R1414" i="10" s="1"/>
  <c r="U1412" i="10"/>
  <c r="W1412" i="10" s="1"/>
  <c r="Y1412" i="10" s="1"/>
  <c r="V1412" i="10"/>
  <c r="X1412" i="10" s="1"/>
  <c r="Z1412" i="10" s="1"/>
  <c r="AB1412" i="10" l="1"/>
  <c r="AD1412" i="10" s="1"/>
  <c r="AA1412" i="10"/>
  <c r="AC1412" i="10" s="1"/>
  <c r="AE1412" i="10" l="1"/>
  <c r="AF1412" i="10"/>
  <c r="AG1412" i="10" s="1"/>
  <c r="T1413" i="10" l="1"/>
  <c r="AH1412" i="10"/>
  <c r="AJ1412" i="10" s="1"/>
  <c r="AI1412" i="10" s="1"/>
  <c r="S1414" i="10" l="1"/>
  <c r="R1415" i="10" s="1"/>
  <c r="V1413" i="10"/>
  <c r="X1413" i="10" s="1"/>
  <c r="Z1413" i="10" s="1"/>
  <c r="U1413" i="10"/>
  <c r="W1413" i="10" s="1"/>
  <c r="Y1413" i="10" s="1"/>
  <c r="AB1413" i="10" l="1"/>
  <c r="AD1413" i="10" s="1"/>
  <c r="AA1413" i="10"/>
  <c r="AC1413" i="10" s="1"/>
  <c r="AE1413" i="10" l="1"/>
  <c r="AF1413" i="10"/>
  <c r="AG1413" i="10" s="1"/>
  <c r="AH1413" i="10" l="1"/>
  <c r="AJ1413" i="10" s="1"/>
  <c r="AI1413" i="10" s="1"/>
  <c r="T1414" i="10"/>
  <c r="S1415" i="10" l="1"/>
  <c r="R1416" i="10" s="1"/>
  <c r="U1414" i="10"/>
  <c r="W1414" i="10" s="1"/>
  <c r="Y1414" i="10" s="1"/>
  <c r="V1414" i="10"/>
  <c r="X1414" i="10" s="1"/>
  <c r="Z1414" i="10" s="1"/>
  <c r="AB1414" i="10" l="1"/>
  <c r="AD1414" i="10" s="1"/>
  <c r="AA1414" i="10"/>
  <c r="AC1414" i="10" s="1"/>
  <c r="AE1414" i="10" l="1"/>
  <c r="AF1414" i="10"/>
  <c r="AG1414" i="10" s="1"/>
  <c r="T1415" i="10" l="1"/>
  <c r="AH1414" i="10"/>
  <c r="AJ1414" i="10" s="1"/>
  <c r="AI1414" i="10" s="1"/>
  <c r="S1416" i="10" l="1"/>
  <c r="R1417" i="10" s="1"/>
  <c r="U1415" i="10"/>
  <c r="W1415" i="10" s="1"/>
  <c r="Y1415" i="10" s="1"/>
  <c r="V1415" i="10"/>
  <c r="X1415" i="10" s="1"/>
  <c r="Z1415" i="10" s="1"/>
  <c r="AB1415" i="10" l="1"/>
  <c r="AD1415" i="10" s="1"/>
  <c r="AA1415" i="10"/>
  <c r="AC1415" i="10" s="1"/>
  <c r="AF1415" i="10" l="1"/>
  <c r="AG1415" i="10" s="1"/>
  <c r="AE1415" i="10"/>
  <c r="AH1415" i="10" l="1"/>
  <c r="AJ1415" i="10" s="1"/>
  <c r="AI1415" i="10" s="1"/>
  <c r="T1416" i="10"/>
  <c r="S1417" i="10" l="1"/>
  <c r="R1418" i="10" s="1"/>
  <c r="V1416" i="10"/>
  <c r="X1416" i="10" s="1"/>
  <c r="Z1416" i="10" s="1"/>
  <c r="U1416" i="10"/>
  <c r="W1416" i="10" s="1"/>
  <c r="Y1416" i="10" s="1"/>
  <c r="AB1416" i="10" l="1"/>
  <c r="AD1416" i="10" s="1"/>
  <c r="AA1416" i="10"/>
  <c r="AC1416" i="10" s="1"/>
  <c r="AF1416" i="10" l="1"/>
  <c r="AG1416" i="10" s="1"/>
  <c r="AE1416" i="10"/>
  <c r="T1417" i="10" l="1"/>
  <c r="AH1416" i="10"/>
  <c r="AJ1416" i="10" s="1"/>
  <c r="AI1416" i="10" s="1"/>
  <c r="S1418" i="10" l="1"/>
  <c r="R1419" i="10" s="1"/>
  <c r="U1417" i="10"/>
  <c r="W1417" i="10" s="1"/>
  <c r="Y1417" i="10" s="1"/>
  <c r="V1417" i="10"/>
  <c r="X1417" i="10" s="1"/>
  <c r="Z1417" i="10" s="1"/>
  <c r="AB1417" i="10" l="1"/>
  <c r="AD1417" i="10" s="1"/>
  <c r="AA1417" i="10"/>
  <c r="AC1417" i="10" s="1"/>
  <c r="AF1417" i="10" l="1"/>
  <c r="AG1417" i="10" s="1"/>
  <c r="AE1417" i="10"/>
  <c r="AH1417" i="10" l="1"/>
  <c r="AJ1417" i="10" s="1"/>
  <c r="AI1417" i="10" s="1"/>
  <c r="T1418" i="10"/>
  <c r="S1419" i="10" l="1"/>
  <c r="R1420" i="10" s="1"/>
  <c r="V1418" i="10"/>
  <c r="X1418" i="10" s="1"/>
  <c r="Z1418" i="10" s="1"/>
  <c r="U1418" i="10"/>
  <c r="W1418" i="10" s="1"/>
  <c r="Y1418" i="10" s="1"/>
  <c r="AB1418" i="10" l="1"/>
  <c r="AD1418" i="10" s="1"/>
  <c r="AA1418" i="10"/>
  <c r="AC1418" i="10" s="1"/>
  <c r="AF1418" i="10" l="1"/>
  <c r="AG1418" i="10" s="1"/>
  <c r="AE1418" i="10"/>
  <c r="T1419" i="10" l="1"/>
  <c r="AH1418" i="10"/>
  <c r="S1420" i="10" l="1"/>
  <c r="R1421" i="10" s="1"/>
  <c r="U1419" i="10"/>
  <c r="W1419" i="10" s="1"/>
  <c r="Y1419" i="10" s="1"/>
  <c r="V1419" i="10"/>
  <c r="X1419" i="10" s="1"/>
  <c r="Z1419" i="10" s="1"/>
  <c r="AJ1418" i="10"/>
  <c r="AI1418" i="10" s="1"/>
  <c r="AB1419" i="10" l="1"/>
  <c r="AD1419" i="10" s="1"/>
  <c r="AA1419" i="10"/>
  <c r="AC1419" i="10" s="1"/>
  <c r="AE1419" i="10" l="1"/>
  <c r="AF1419" i="10"/>
  <c r="AG1419" i="10" s="1"/>
  <c r="AH1419" i="10" l="1"/>
  <c r="AJ1419" i="10" s="1"/>
  <c r="AI1419" i="10" s="1"/>
  <c r="T1420" i="10"/>
  <c r="S1421" i="10" l="1"/>
  <c r="R1422" i="10" s="1"/>
  <c r="U1420" i="10"/>
  <c r="W1420" i="10" s="1"/>
  <c r="Y1420" i="10" s="1"/>
  <c r="V1420" i="10"/>
  <c r="X1420" i="10" s="1"/>
  <c r="Z1420" i="10" s="1"/>
  <c r="AB1420" i="10" l="1"/>
  <c r="AD1420" i="10" s="1"/>
  <c r="AA1420" i="10"/>
  <c r="AC1420" i="10" s="1"/>
  <c r="AF1420" i="10" l="1"/>
  <c r="AG1420" i="10" s="1"/>
  <c r="AE1420" i="10"/>
  <c r="AH1420" i="10" l="1"/>
  <c r="AJ1420" i="10" s="1"/>
  <c r="AI1420" i="10" s="1"/>
  <c r="T1421" i="10"/>
  <c r="S1422" i="10" l="1"/>
  <c r="R1423" i="10" s="1"/>
  <c r="V1421" i="10"/>
  <c r="X1421" i="10" s="1"/>
  <c r="Z1421" i="10" s="1"/>
  <c r="U1421" i="10"/>
  <c r="W1421" i="10" s="1"/>
  <c r="Y1421" i="10" s="1"/>
  <c r="AB1421" i="10" l="1"/>
  <c r="AD1421" i="10" s="1"/>
  <c r="AA1421" i="10"/>
  <c r="AC1421" i="10" s="1"/>
  <c r="AE1421" i="10" l="1"/>
  <c r="AF1421" i="10"/>
  <c r="AG1421" i="10" s="1"/>
  <c r="AH1421" i="10" l="1"/>
  <c r="AJ1421" i="10" s="1"/>
  <c r="AI1421" i="10" s="1"/>
  <c r="T1422" i="10"/>
  <c r="S1423" i="10" l="1"/>
  <c r="R1424" i="10" s="1"/>
  <c r="V1422" i="10"/>
  <c r="X1422" i="10" s="1"/>
  <c r="Z1422" i="10" s="1"/>
  <c r="U1422" i="10"/>
  <c r="W1422" i="10" s="1"/>
  <c r="Y1422" i="10" s="1"/>
  <c r="AB1422" i="10" l="1"/>
  <c r="AD1422" i="10" s="1"/>
  <c r="AA1422" i="10"/>
  <c r="AC1422" i="10" s="1"/>
  <c r="AF1422" i="10" l="1"/>
  <c r="AG1422" i="10" s="1"/>
  <c r="AE1422" i="10"/>
  <c r="AH1422" i="10" l="1"/>
  <c r="AJ1422" i="10" s="1"/>
  <c r="AI1422" i="10" s="1"/>
  <c r="T1423" i="10"/>
  <c r="S1424" i="10" l="1"/>
  <c r="R1425" i="10" s="1"/>
  <c r="V1423" i="10"/>
  <c r="X1423" i="10" s="1"/>
  <c r="Z1423" i="10" s="1"/>
  <c r="U1423" i="10"/>
  <c r="W1423" i="10" s="1"/>
  <c r="Y1423" i="10" s="1"/>
  <c r="AB1423" i="10" l="1"/>
  <c r="AD1423" i="10" s="1"/>
  <c r="AA1423" i="10"/>
  <c r="AC1423" i="10" s="1"/>
  <c r="AF1423" i="10" l="1"/>
  <c r="AG1423" i="10" s="1"/>
  <c r="AE1423" i="10"/>
  <c r="AH1423" i="10" l="1"/>
  <c r="T1424" i="10"/>
  <c r="S1425" i="10" l="1"/>
  <c r="R1426" i="10" s="1"/>
  <c r="V1424" i="10"/>
  <c r="X1424" i="10" s="1"/>
  <c r="Z1424" i="10" s="1"/>
  <c r="U1424" i="10"/>
  <c r="W1424" i="10" s="1"/>
  <c r="Y1424" i="10" s="1"/>
  <c r="AJ1423" i="10"/>
  <c r="AB1424" i="10" l="1"/>
  <c r="AD1424" i="10" s="1"/>
  <c r="AA1424" i="10"/>
  <c r="AC1424" i="10" s="1"/>
  <c r="AI1423" i="10"/>
  <c r="AF1424" i="10" l="1"/>
  <c r="AG1424" i="10" s="1"/>
  <c r="AE1424" i="10"/>
  <c r="AH1424" i="10" l="1"/>
  <c r="AJ1424" i="10" s="1"/>
  <c r="AI1424" i="10" s="1"/>
  <c r="T1425" i="10"/>
  <c r="S1426" i="10" l="1"/>
  <c r="R1427" i="10" s="1"/>
  <c r="V1425" i="10"/>
  <c r="X1425" i="10" s="1"/>
  <c r="Z1425" i="10" s="1"/>
  <c r="U1425" i="10"/>
  <c r="W1425" i="10" s="1"/>
  <c r="Y1425" i="10" s="1"/>
  <c r="AB1425" i="10" l="1"/>
  <c r="AD1425" i="10" s="1"/>
  <c r="AA1425" i="10"/>
  <c r="AC1425" i="10" s="1"/>
  <c r="AE1425" i="10" l="1"/>
  <c r="AF1425" i="10"/>
  <c r="AG1425" i="10" s="1"/>
  <c r="AH1425" i="10" l="1"/>
  <c r="AJ1425" i="10" s="1"/>
  <c r="AI1425" i="10" s="1"/>
  <c r="T1426" i="10"/>
  <c r="S1427" i="10" l="1"/>
  <c r="R1428" i="10" s="1"/>
  <c r="V1426" i="10"/>
  <c r="X1426" i="10" s="1"/>
  <c r="Z1426" i="10" s="1"/>
  <c r="U1426" i="10"/>
  <c r="W1426" i="10" s="1"/>
  <c r="Y1426" i="10" s="1"/>
  <c r="AB1426" i="10" l="1"/>
  <c r="AD1426" i="10" s="1"/>
  <c r="AA1426" i="10"/>
  <c r="AC1426" i="10" s="1"/>
  <c r="AF1426" i="10" l="1"/>
  <c r="AG1426" i="10" s="1"/>
  <c r="AE1426" i="10"/>
  <c r="AH1426" i="10" l="1"/>
  <c r="AJ1426" i="10" s="1"/>
  <c r="AI1426" i="10" s="1"/>
  <c r="T1427" i="10"/>
  <c r="S1428" i="10" l="1"/>
  <c r="R1429" i="10" s="1"/>
  <c r="U1427" i="10"/>
  <c r="W1427" i="10" s="1"/>
  <c r="Y1427" i="10" s="1"/>
  <c r="V1427" i="10"/>
  <c r="X1427" i="10" s="1"/>
  <c r="Z1427" i="10" s="1"/>
  <c r="AB1427" i="10" l="1"/>
  <c r="AD1427" i="10" s="1"/>
  <c r="AA1427" i="10"/>
  <c r="AC1427" i="10" s="1"/>
  <c r="AF1427" i="10" l="1"/>
  <c r="AG1427" i="10" s="1"/>
  <c r="AE1427" i="10"/>
  <c r="AH1427" i="10" l="1"/>
  <c r="AJ1427" i="10" s="1"/>
  <c r="T1428" i="10"/>
  <c r="AI1427" i="10" l="1"/>
  <c r="S1429" i="10"/>
  <c r="R1430" i="10" s="1"/>
  <c r="U1428" i="10"/>
  <c r="W1428" i="10" s="1"/>
  <c r="Y1428" i="10" s="1"/>
  <c r="V1428" i="10"/>
  <c r="X1428" i="10" s="1"/>
  <c r="Z1428" i="10" s="1"/>
  <c r="AB1428" i="10" l="1"/>
  <c r="AD1428" i="10" s="1"/>
  <c r="AA1428" i="10"/>
  <c r="AC1428" i="10" s="1"/>
  <c r="AE1428" i="10" l="1"/>
  <c r="AF1428" i="10"/>
  <c r="AG1428" i="10" s="1"/>
  <c r="T1429" i="10" l="1"/>
  <c r="AH1428" i="10"/>
  <c r="AJ1428" i="10" s="1"/>
  <c r="AI1428" i="10" s="1"/>
  <c r="V1429" i="10" l="1"/>
  <c r="X1429" i="10" s="1"/>
  <c r="Z1429" i="10" s="1"/>
  <c r="S1430" i="10"/>
  <c r="R1431" i="10" s="1"/>
  <c r="U1429" i="10"/>
  <c r="W1429" i="10" s="1"/>
  <c r="Y1429" i="10" s="1"/>
  <c r="AB1429" i="10" l="1"/>
  <c r="AD1429" i="10" s="1"/>
  <c r="AA1429" i="10"/>
  <c r="AC1429" i="10" s="1"/>
  <c r="AF1429" i="10" l="1"/>
  <c r="AG1429" i="10" s="1"/>
  <c r="AH1429" i="10" s="1"/>
  <c r="AJ1429" i="10" s="1"/>
  <c r="AI1429" i="10" s="1"/>
  <c r="AE1429" i="10"/>
  <c r="T1430" i="10" l="1"/>
  <c r="U1430" i="10" s="1"/>
  <c r="W1430" i="10" s="1"/>
  <c r="Y1430" i="10" s="1"/>
  <c r="S1431" i="10" l="1"/>
  <c r="R1432" i="10" s="1"/>
  <c r="V1430" i="10"/>
  <c r="X1430" i="10" s="1"/>
  <c r="Z1430" i="10" s="1"/>
  <c r="AA1430" i="10"/>
  <c r="AC1430" i="10" s="1"/>
  <c r="AB1430" i="10" l="1"/>
  <c r="AD1430" i="10" s="1"/>
  <c r="AF1430" i="10" s="1"/>
  <c r="AG1430" i="10" s="1"/>
  <c r="AE1430" i="10" l="1"/>
  <c r="T1431" i="10"/>
  <c r="AH1430" i="10"/>
  <c r="AJ1430" i="10" s="1"/>
  <c r="S1432" i="10" l="1"/>
  <c r="R1433" i="10" s="1"/>
  <c r="AI1430" i="10"/>
  <c r="U1431" i="10"/>
  <c r="W1431" i="10" s="1"/>
  <c r="Y1431" i="10" s="1"/>
  <c r="V1431" i="10"/>
  <c r="X1431" i="10" s="1"/>
  <c r="Z1431" i="10" s="1"/>
  <c r="AB1431" i="10" l="1"/>
  <c r="AD1431" i="10" s="1"/>
  <c r="AA1431" i="10"/>
  <c r="AC1431" i="10" s="1"/>
  <c r="AE1431" i="10" l="1"/>
  <c r="AF1431" i="10"/>
  <c r="AG1431" i="10" s="1"/>
  <c r="AH1431" i="10" l="1"/>
  <c r="AJ1431" i="10" s="1"/>
  <c r="AI1431" i="10" s="1"/>
  <c r="T1432" i="10"/>
  <c r="S1433" i="10" l="1"/>
  <c r="R1434" i="10" s="1"/>
  <c r="V1432" i="10"/>
  <c r="X1432" i="10" s="1"/>
  <c r="Z1432" i="10" s="1"/>
  <c r="U1432" i="10"/>
  <c r="W1432" i="10" s="1"/>
  <c r="Y1432" i="10" s="1"/>
  <c r="AB1432" i="10" l="1"/>
  <c r="AD1432" i="10" s="1"/>
  <c r="AA1432" i="10"/>
  <c r="AC1432" i="10" s="1"/>
  <c r="AF1432" i="10" l="1"/>
  <c r="AG1432" i="10" s="1"/>
  <c r="AE1432" i="10"/>
  <c r="AH1432" i="10" l="1"/>
  <c r="AJ1432" i="10" s="1"/>
  <c r="T1433" i="10"/>
  <c r="AI1432" i="10" l="1"/>
  <c r="S1434" i="10"/>
  <c r="R1435" i="10" s="1"/>
  <c r="U1433" i="10"/>
  <c r="W1433" i="10" s="1"/>
  <c r="Y1433" i="10" s="1"/>
  <c r="V1433" i="10"/>
  <c r="X1433" i="10" s="1"/>
  <c r="Z1433" i="10" s="1"/>
  <c r="AB1433" i="10" l="1"/>
  <c r="AD1433" i="10" s="1"/>
  <c r="AA1433" i="10"/>
  <c r="AC1433" i="10" s="1"/>
  <c r="AE1433" i="10" l="1"/>
  <c r="AF1433" i="10"/>
  <c r="AG1433" i="10" s="1"/>
  <c r="AH1433" i="10" l="1"/>
  <c r="AJ1433" i="10" s="1"/>
  <c r="AI1433" i="10" s="1"/>
  <c r="T1434" i="10"/>
  <c r="S1435" i="10" l="1"/>
  <c r="R1436" i="10" s="1"/>
  <c r="U1434" i="10"/>
  <c r="W1434" i="10" s="1"/>
  <c r="Y1434" i="10" s="1"/>
  <c r="V1434" i="10"/>
  <c r="X1434" i="10" s="1"/>
  <c r="Z1434" i="10" s="1"/>
  <c r="AB1434" i="10" l="1"/>
  <c r="AD1434" i="10" s="1"/>
  <c r="AA1434" i="10"/>
  <c r="AC1434" i="10" s="1"/>
  <c r="AF1434" i="10" l="1"/>
  <c r="AG1434" i="10" s="1"/>
  <c r="AE1434" i="10"/>
  <c r="AH1434" i="10" l="1"/>
  <c r="AJ1434" i="10" s="1"/>
  <c r="T1435" i="10"/>
  <c r="AI1434" i="10" l="1"/>
  <c r="S1436" i="10"/>
  <c r="R1437" i="10" s="1"/>
  <c r="V1435" i="10"/>
  <c r="X1435" i="10" s="1"/>
  <c r="Z1435" i="10" s="1"/>
  <c r="U1435" i="10"/>
  <c r="W1435" i="10" s="1"/>
  <c r="Y1435" i="10" s="1"/>
  <c r="AB1435" i="10" l="1"/>
  <c r="AD1435" i="10" s="1"/>
  <c r="AA1435" i="10"/>
  <c r="AC1435" i="10" s="1"/>
  <c r="AF1435" i="10" l="1"/>
  <c r="AG1435" i="10" s="1"/>
  <c r="AE1435" i="10"/>
  <c r="T1436" i="10" l="1"/>
  <c r="AH1435" i="10"/>
  <c r="AJ1435" i="10" s="1"/>
  <c r="AI1435" i="10" s="1"/>
  <c r="U1436" i="10" l="1"/>
  <c r="W1436" i="10" s="1"/>
  <c r="Y1436" i="10" s="1"/>
  <c r="S1437" i="10"/>
  <c r="R1438" i="10" s="1"/>
  <c r="V1436" i="10"/>
  <c r="X1436" i="10" s="1"/>
  <c r="Z1436" i="10" s="1"/>
  <c r="AB1436" i="10" l="1"/>
  <c r="AD1436" i="10" s="1"/>
  <c r="AA1436" i="10"/>
  <c r="AC1436" i="10" s="1"/>
  <c r="AF1436" i="10" l="1"/>
  <c r="AG1436" i="10" s="1"/>
  <c r="AH1436" i="10" s="1"/>
  <c r="AJ1436" i="10" s="1"/>
  <c r="AE1436" i="10"/>
  <c r="T1437" i="10" l="1"/>
  <c r="U1437" i="10" s="1"/>
  <c r="W1437" i="10" s="1"/>
  <c r="Y1437" i="10" s="1"/>
  <c r="AI1436" i="10"/>
  <c r="S1438" i="10" l="1"/>
  <c r="R1439" i="10" s="1"/>
  <c r="V1437" i="10"/>
  <c r="X1437" i="10" s="1"/>
  <c r="Z1437" i="10" s="1"/>
  <c r="AA1437" i="10"/>
  <c r="AC1437" i="10" s="1"/>
  <c r="AB1437" i="10" l="1"/>
  <c r="AD1437" i="10" s="1"/>
  <c r="AF1437" i="10" s="1"/>
  <c r="AG1437" i="10" s="1"/>
  <c r="AE1437" i="10" l="1"/>
  <c r="AH1437" i="10"/>
  <c r="AJ1437" i="10" s="1"/>
  <c r="T1438" i="10"/>
  <c r="S1439" i="10" l="1"/>
  <c r="R1440" i="10" s="1"/>
  <c r="U1438" i="10"/>
  <c r="W1438" i="10" s="1"/>
  <c r="Y1438" i="10" s="1"/>
  <c r="V1438" i="10"/>
  <c r="X1438" i="10" s="1"/>
  <c r="Z1438" i="10" s="1"/>
  <c r="AI1437" i="10"/>
  <c r="AB1438" i="10" l="1"/>
  <c r="AD1438" i="10" s="1"/>
  <c r="AA1438" i="10"/>
  <c r="AC1438" i="10" s="1"/>
  <c r="AE1438" i="10" l="1"/>
  <c r="AF1438" i="10"/>
  <c r="AG1438" i="10" s="1"/>
  <c r="AH1438" i="10" l="1"/>
  <c r="AJ1438" i="10" s="1"/>
  <c r="T1439" i="10"/>
  <c r="S1440" i="10" l="1"/>
  <c r="R1441" i="10" s="1"/>
  <c r="V1439" i="10"/>
  <c r="X1439" i="10" s="1"/>
  <c r="Z1439" i="10" s="1"/>
  <c r="U1439" i="10"/>
  <c r="W1439" i="10" s="1"/>
  <c r="Y1439" i="10" s="1"/>
  <c r="AI1438" i="10"/>
  <c r="AB1439" i="10" l="1"/>
  <c r="AD1439" i="10" s="1"/>
  <c r="AA1439" i="10"/>
  <c r="AC1439" i="10" s="1"/>
  <c r="AF1439" i="10" l="1"/>
  <c r="AG1439" i="10" s="1"/>
  <c r="AE1439" i="10"/>
  <c r="AH1439" i="10" l="1"/>
  <c r="AJ1439" i="10" s="1"/>
  <c r="T1440" i="10"/>
  <c r="S1441" i="10" l="1"/>
  <c r="R1442" i="10" s="1"/>
  <c r="U1440" i="10"/>
  <c r="W1440" i="10" s="1"/>
  <c r="Y1440" i="10" s="1"/>
  <c r="V1440" i="10"/>
  <c r="X1440" i="10" s="1"/>
  <c r="Z1440" i="10" s="1"/>
  <c r="AI1439" i="10"/>
  <c r="AB1440" i="10" l="1"/>
  <c r="AD1440" i="10" s="1"/>
  <c r="AA1440" i="10"/>
  <c r="AC1440" i="10" s="1"/>
  <c r="AE1440" i="10" l="1"/>
  <c r="AF1440" i="10"/>
  <c r="AG1440" i="10" s="1"/>
  <c r="T1441" i="10" l="1"/>
  <c r="AH1440" i="10"/>
  <c r="AJ1440" i="10" s="1"/>
  <c r="AI1440" i="10" s="1"/>
  <c r="V1441" i="10" l="1"/>
  <c r="X1441" i="10" s="1"/>
  <c r="Z1441" i="10" s="1"/>
  <c r="S1442" i="10"/>
  <c r="R1443" i="10" s="1"/>
  <c r="U1441" i="10"/>
  <c r="W1441" i="10" s="1"/>
  <c r="Y1441" i="10" s="1"/>
  <c r="AB1441" i="10" l="1"/>
  <c r="AD1441" i="10" s="1"/>
  <c r="AA1441" i="10"/>
  <c r="AC1441" i="10" s="1"/>
  <c r="AF1441" i="10" l="1"/>
  <c r="AG1441" i="10" s="1"/>
  <c r="AH1441" i="10" s="1"/>
  <c r="AJ1441" i="10" s="1"/>
  <c r="AI1441" i="10" s="1"/>
  <c r="AE1441" i="10"/>
  <c r="T1442" i="10" l="1"/>
  <c r="U1442" i="10" s="1"/>
  <c r="W1442" i="10" s="1"/>
  <c r="Y1442" i="10" s="1"/>
  <c r="V1442" i="10" l="1"/>
  <c r="X1442" i="10" s="1"/>
  <c r="Z1442" i="10" s="1"/>
  <c r="S1443" i="10"/>
  <c r="R1444" i="10" s="1"/>
  <c r="AA1442" i="10"/>
  <c r="AC1442" i="10" s="1"/>
  <c r="AB1442" i="10" l="1"/>
  <c r="AD1442" i="10" s="1"/>
  <c r="AE1442" i="10" s="1"/>
  <c r="AF1442" i="10" l="1"/>
  <c r="AG1442" i="10" s="1"/>
  <c r="AH1442" i="10" s="1"/>
  <c r="AJ1442" i="10" s="1"/>
  <c r="AI1442" i="10" s="1"/>
  <c r="T1443" i="10" l="1"/>
  <c r="V1443" i="10" s="1"/>
  <c r="X1443" i="10" s="1"/>
  <c r="Z1443" i="10" s="1"/>
  <c r="S1444" i="10" l="1"/>
  <c r="R1445" i="10" s="1"/>
  <c r="U1443" i="10"/>
  <c r="W1443" i="10" s="1"/>
  <c r="Y1443" i="10" s="1"/>
  <c r="AB1443" i="10"/>
  <c r="AD1443" i="10" s="1"/>
  <c r="AA1443" i="10" l="1"/>
  <c r="AC1443" i="10" s="1"/>
  <c r="AF1443" i="10" s="1"/>
  <c r="AG1443" i="10" s="1"/>
  <c r="AE1443" i="10" l="1"/>
  <c r="T1444" i="10"/>
  <c r="AH1443" i="10"/>
  <c r="AJ1443" i="10" s="1"/>
  <c r="AI1443" i="10" s="1"/>
  <c r="S1445" i="10" l="1"/>
  <c r="R1446" i="10" s="1"/>
  <c r="V1444" i="10"/>
  <c r="X1444" i="10" s="1"/>
  <c r="Z1444" i="10" s="1"/>
  <c r="U1444" i="10"/>
  <c r="W1444" i="10" s="1"/>
  <c r="Y1444" i="10" s="1"/>
  <c r="AB1444" i="10" l="1"/>
  <c r="AD1444" i="10" s="1"/>
  <c r="AA1444" i="10"/>
  <c r="AC1444" i="10" s="1"/>
  <c r="AE1444" i="10" l="1"/>
  <c r="AF1444" i="10"/>
  <c r="AG1444" i="10" s="1"/>
  <c r="T1445" i="10" l="1"/>
  <c r="AH1444" i="10"/>
  <c r="AJ1444" i="10" s="1"/>
  <c r="S1446" i="10" l="1"/>
  <c r="R1447" i="10" s="1"/>
  <c r="AI1444" i="10"/>
  <c r="U1445" i="10"/>
  <c r="W1445" i="10" s="1"/>
  <c r="Y1445" i="10" s="1"/>
  <c r="V1445" i="10"/>
  <c r="X1445" i="10" s="1"/>
  <c r="Z1445" i="10" s="1"/>
  <c r="AB1445" i="10" l="1"/>
  <c r="AD1445" i="10" s="1"/>
  <c r="AA1445" i="10"/>
  <c r="AC1445" i="10" s="1"/>
  <c r="AE1445" i="10" l="1"/>
  <c r="AF1445" i="10"/>
  <c r="AG1445" i="10" s="1"/>
  <c r="T1446" i="10" l="1"/>
  <c r="V1446" i="10" s="1"/>
  <c r="X1446" i="10" s="1"/>
  <c r="Z1446" i="10" s="1"/>
  <c r="AH1445" i="10"/>
  <c r="AJ1445" i="10" s="1"/>
  <c r="S1447" i="10" l="1"/>
  <c r="R1448" i="10" s="1"/>
  <c r="U1446" i="10"/>
  <c r="W1446" i="10" s="1"/>
  <c r="Y1446" i="10" s="1"/>
  <c r="AB1446" i="10"/>
  <c r="AD1446" i="10" s="1"/>
  <c r="AI1445" i="10"/>
  <c r="AA1446" i="10" l="1"/>
  <c r="AC1446" i="10" s="1"/>
  <c r="AE1446" i="10" s="1"/>
  <c r="AF1446" i="10" l="1"/>
  <c r="AG1446" i="10" s="1"/>
  <c r="T1447" i="10" s="1"/>
  <c r="AH1446" i="10" l="1"/>
  <c r="AJ1446" i="10" s="1"/>
  <c r="AI1446" i="10" s="1"/>
  <c r="S1448" i="10"/>
  <c r="R1449" i="10" s="1"/>
  <c r="U1447" i="10"/>
  <c r="W1447" i="10" s="1"/>
  <c r="Y1447" i="10" s="1"/>
  <c r="V1447" i="10"/>
  <c r="X1447" i="10" s="1"/>
  <c r="Z1447" i="10" s="1"/>
  <c r="AB1447" i="10" l="1"/>
  <c r="AD1447" i="10" s="1"/>
  <c r="AA1447" i="10"/>
  <c r="AC1447" i="10" s="1"/>
  <c r="AF1447" i="10" l="1"/>
  <c r="AG1447" i="10" s="1"/>
  <c r="AE1447" i="10"/>
  <c r="AH1447" i="10" l="1"/>
  <c r="AJ1447" i="10" s="1"/>
  <c r="AI1447" i="10" s="1"/>
  <c r="T1448" i="10"/>
  <c r="S1449" i="10" l="1"/>
  <c r="R1450" i="10" s="1"/>
  <c r="V1448" i="10"/>
  <c r="X1448" i="10" s="1"/>
  <c r="Z1448" i="10" s="1"/>
  <c r="U1448" i="10"/>
  <c r="W1448" i="10" s="1"/>
  <c r="Y1448" i="10" s="1"/>
  <c r="AB1448" i="10" l="1"/>
  <c r="AD1448" i="10" s="1"/>
  <c r="AA1448" i="10"/>
  <c r="AC1448" i="10" s="1"/>
  <c r="AE1448" i="10" l="1"/>
  <c r="AF1448" i="10"/>
  <c r="AG1448" i="10" s="1"/>
  <c r="AH1448" i="10" l="1"/>
  <c r="AJ1448" i="10" s="1"/>
  <c r="AI1448" i="10" s="1"/>
  <c r="T1449" i="10"/>
  <c r="S1450" i="10" l="1"/>
  <c r="R1451" i="10" s="1"/>
  <c r="V1449" i="10"/>
  <c r="X1449" i="10" s="1"/>
  <c r="Z1449" i="10" s="1"/>
  <c r="U1449" i="10"/>
  <c r="W1449" i="10" s="1"/>
  <c r="Y1449" i="10" s="1"/>
  <c r="AB1449" i="10" l="1"/>
  <c r="AD1449" i="10" s="1"/>
  <c r="AA1449" i="10"/>
  <c r="AC1449" i="10" s="1"/>
  <c r="AE1449" i="10" l="1"/>
  <c r="AF1449" i="10"/>
  <c r="AG1449" i="10" s="1"/>
  <c r="AH1449" i="10" l="1"/>
  <c r="AJ1449" i="10" s="1"/>
  <c r="AI1449" i="10" s="1"/>
  <c r="T1450" i="10"/>
  <c r="S1451" i="10" l="1"/>
  <c r="R1452" i="10" s="1"/>
  <c r="U1450" i="10"/>
  <c r="W1450" i="10" s="1"/>
  <c r="Y1450" i="10" s="1"/>
  <c r="V1450" i="10"/>
  <c r="X1450" i="10" s="1"/>
  <c r="Z1450" i="10" s="1"/>
  <c r="AB1450" i="10" l="1"/>
  <c r="AD1450" i="10" s="1"/>
  <c r="AA1450" i="10"/>
  <c r="AC1450" i="10" s="1"/>
  <c r="AF1450" i="10" l="1"/>
  <c r="AG1450" i="10" s="1"/>
  <c r="AE1450" i="10"/>
  <c r="AH1450" i="10" l="1"/>
  <c r="AJ1450" i="10" s="1"/>
  <c r="AI1450" i="10" s="1"/>
  <c r="T1451" i="10"/>
  <c r="S1452" i="10" l="1"/>
  <c r="R1453" i="10" s="1"/>
  <c r="U1451" i="10"/>
  <c r="W1451" i="10" s="1"/>
  <c r="Y1451" i="10" s="1"/>
  <c r="V1451" i="10"/>
  <c r="X1451" i="10" s="1"/>
  <c r="AA1451" i="10" l="1"/>
  <c r="AC1451" i="10" s="1"/>
  <c r="Z1451" i="10"/>
  <c r="AB1451" i="10" s="1"/>
  <c r="AD1451" i="10" l="1"/>
  <c r="AE1451" i="10" s="1"/>
  <c r="AF1451" i="10" l="1"/>
  <c r="AG1451" i="10" s="1"/>
  <c r="AH1451" i="10" s="1"/>
  <c r="AJ1451" i="10" s="1"/>
  <c r="T1452" i="10" l="1"/>
  <c r="V1452" i="10" s="1"/>
  <c r="X1452" i="10" s="1"/>
  <c r="Z1452" i="10" s="1"/>
  <c r="AI1451" i="10"/>
  <c r="S1453" i="10" l="1"/>
  <c r="R1454" i="10" s="1"/>
  <c r="U1452" i="10"/>
  <c r="W1452" i="10" s="1"/>
  <c r="Y1452" i="10" s="1"/>
  <c r="AB1452" i="10"/>
  <c r="AD1452" i="10" s="1"/>
  <c r="AA1452" i="10" l="1"/>
  <c r="AC1452" i="10" s="1"/>
  <c r="AE1452" i="10" s="1"/>
  <c r="AF1452" i="10" l="1"/>
  <c r="AG1452" i="10" s="1"/>
  <c r="T1453" i="10" s="1"/>
  <c r="AH1452" i="10" l="1"/>
  <c r="AJ1452" i="10" s="1"/>
  <c r="AI1452" i="10" s="1"/>
  <c r="S1454" i="10"/>
  <c r="R1455" i="10" s="1"/>
  <c r="V1453" i="10"/>
  <c r="X1453" i="10" s="1"/>
  <c r="Z1453" i="10" s="1"/>
  <c r="U1453" i="10"/>
  <c r="W1453" i="10" s="1"/>
  <c r="Y1453" i="10" s="1"/>
  <c r="AB1453" i="10" l="1"/>
  <c r="AD1453" i="10" s="1"/>
  <c r="AA1453" i="10"/>
  <c r="AC1453" i="10" s="1"/>
  <c r="AF1453" i="10" l="1"/>
  <c r="AG1453" i="10" s="1"/>
  <c r="AE1453" i="10"/>
  <c r="T1454" i="10" l="1"/>
  <c r="AH1453" i="10"/>
  <c r="AJ1453" i="10" s="1"/>
  <c r="S1455" i="10" l="1"/>
  <c r="R1456" i="10" s="1"/>
  <c r="U1454" i="10"/>
  <c r="W1454" i="10" s="1"/>
  <c r="Y1454" i="10" s="1"/>
  <c r="V1454" i="10"/>
  <c r="X1454" i="10" s="1"/>
  <c r="Z1454" i="10" s="1"/>
  <c r="AI1453" i="10"/>
  <c r="AB1454" i="10" l="1"/>
  <c r="AD1454" i="10" s="1"/>
  <c r="AA1454" i="10"/>
  <c r="AC1454" i="10" s="1"/>
  <c r="AF1454" i="10" l="1"/>
  <c r="AG1454" i="10" s="1"/>
  <c r="AE1454" i="10"/>
  <c r="AH1454" i="10" l="1"/>
  <c r="T1455" i="10"/>
  <c r="S1456" i="10" l="1"/>
  <c r="R1457" i="10" s="1"/>
  <c r="U1455" i="10"/>
  <c r="W1455" i="10" s="1"/>
  <c r="Y1455" i="10" s="1"/>
  <c r="V1455" i="10"/>
  <c r="X1455" i="10" s="1"/>
  <c r="Z1455" i="10" s="1"/>
  <c r="AJ1454" i="10"/>
  <c r="AI1454" i="10" s="1"/>
  <c r="AB1455" i="10" l="1"/>
  <c r="AD1455" i="10" s="1"/>
  <c r="AA1455" i="10"/>
  <c r="AC1455" i="10" s="1"/>
  <c r="AE1455" i="10" l="1"/>
  <c r="AF1455" i="10"/>
  <c r="AG1455" i="10" s="1"/>
  <c r="T1456" i="10" l="1"/>
  <c r="AH1455" i="10"/>
  <c r="AJ1455" i="10" s="1"/>
  <c r="S1457" i="10" l="1"/>
  <c r="R1458" i="10" s="1"/>
  <c r="AI1455" i="10"/>
  <c r="V1456" i="10"/>
  <c r="X1456" i="10" s="1"/>
  <c r="Z1456" i="10" s="1"/>
  <c r="U1456" i="10"/>
  <c r="W1456" i="10" s="1"/>
  <c r="Y1456" i="10" s="1"/>
  <c r="AB1456" i="10" l="1"/>
  <c r="AD1456" i="10" s="1"/>
  <c r="AA1456" i="10"/>
  <c r="AC1456" i="10" s="1"/>
  <c r="AE1456" i="10" l="1"/>
  <c r="AF1456" i="10"/>
  <c r="AG1456" i="10" s="1"/>
  <c r="AH1456" i="10" l="1"/>
  <c r="T1457" i="10"/>
  <c r="S1458" i="10" l="1"/>
  <c r="R1459" i="10" s="1"/>
  <c r="V1457" i="10"/>
  <c r="X1457" i="10" s="1"/>
  <c r="Z1457" i="10" s="1"/>
  <c r="U1457" i="10"/>
  <c r="W1457" i="10" s="1"/>
  <c r="Y1457" i="10" s="1"/>
  <c r="AJ1456" i="10"/>
  <c r="AI1456" i="10" s="1"/>
  <c r="AB1457" i="10" l="1"/>
  <c r="AD1457" i="10" s="1"/>
  <c r="AA1457" i="10"/>
  <c r="AC1457" i="10" s="1"/>
  <c r="AE1457" i="10" l="1"/>
  <c r="AF1457" i="10"/>
  <c r="AG1457" i="10" s="1"/>
  <c r="AH1457" i="10" l="1"/>
  <c r="T1458" i="10"/>
  <c r="S1459" i="10" l="1"/>
  <c r="R1460" i="10" s="1"/>
  <c r="U1458" i="10"/>
  <c r="W1458" i="10" s="1"/>
  <c r="Y1458" i="10" s="1"/>
  <c r="AA1458" i="10" s="1"/>
  <c r="V1458" i="10"/>
  <c r="X1458" i="10" s="1"/>
  <c r="Z1458" i="10" s="1"/>
  <c r="AJ1457" i="10"/>
  <c r="AI1457" i="10" s="1"/>
  <c r="AB1458" i="10" l="1"/>
  <c r="AD1458" i="10" s="1"/>
  <c r="AC1458" i="10"/>
  <c r="AF1458" i="10" l="1"/>
  <c r="AG1458" i="10" s="1"/>
  <c r="AE1458" i="10"/>
  <c r="AH1458" i="10" l="1"/>
  <c r="AJ1458" i="10" s="1"/>
  <c r="T1459" i="10"/>
  <c r="S1460" i="10" l="1"/>
  <c r="R1461" i="10" s="1"/>
  <c r="U1459" i="10"/>
  <c r="W1459" i="10" s="1"/>
  <c r="Y1459" i="10" s="1"/>
  <c r="V1459" i="10"/>
  <c r="X1459" i="10" s="1"/>
  <c r="Z1459" i="10" s="1"/>
  <c r="AI1458" i="10"/>
  <c r="AB1459" i="10" l="1"/>
  <c r="AD1459" i="10" s="1"/>
  <c r="AA1459" i="10"/>
  <c r="AC1459" i="10" s="1"/>
  <c r="AF1459" i="10" l="1"/>
  <c r="AG1459" i="10" s="1"/>
  <c r="AE1459" i="10"/>
  <c r="AH1459" i="10" l="1"/>
  <c r="AJ1459" i="10" s="1"/>
  <c r="T1460" i="10"/>
  <c r="S1461" i="10" l="1"/>
  <c r="R1462" i="10" s="1"/>
  <c r="U1460" i="10"/>
  <c r="W1460" i="10" s="1"/>
  <c r="Y1460" i="10" s="1"/>
  <c r="V1460" i="10"/>
  <c r="X1460" i="10" s="1"/>
  <c r="Z1460" i="10" s="1"/>
  <c r="AI1459" i="10"/>
  <c r="AB1460" i="10" l="1"/>
  <c r="AD1460" i="10" s="1"/>
  <c r="AA1460" i="10"/>
  <c r="AC1460" i="10" s="1"/>
  <c r="AE1460" i="10" l="1"/>
  <c r="AF1460" i="10"/>
  <c r="AG1460" i="10" s="1"/>
  <c r="T1461" i="10" l="1"/>
  <c r="AH1460" i="10"/>
  <c r="AJ1460" i="10" s="1"/>
  <c r="AI1460" i="10" s="1"/>
  <c r="U1461" i="10" l="1"/>
  <c r="W1461" i="10" s="1"/>
  <c r="Y1461" i="10" s="1"/>
  <c r="S1462" i="10"/>
  <c r="R1463" i="10" s="1"/>
  <c r="V1461" i="10"/>
  <c r="X1461" i="10" s="1"/>
  <c r="Z1461" i="10" s="1"/>
  <c r="AB1461" i="10" l="1"/>
  <c r="AD1461" i="10" s="1"/>
  <c r="AA1461" i="10"/>
  <c r="AC1461" i="10" s="1"/>
  <c r="AE1461" i="10" l="1"/>
  <c r="AF1461" i="10"/>
  <c r="AG1461" i="10" s="1"/>
  <c r="T1462" i="10" s="1"/>
  <c r="AH1461" i="10" l="1"/>
  <c r="AJ1461" i="10" s="1"/>
  <c r="AI1461" i="10" s="1"/>
  <c r="S1463" i="10"/>
  <c r="R1464" i="10" s="1"/>
  <c r="U1462" i="10"/>
  <c r="W1462" i="10" s="1"/>
  <c r="Y1462" i="10" s="1"/>
  <c r="V1462" i="10"/>
  <c r="X1462" i="10" s="1"/>
  <c r="Z1462" i="10" s="1"/>
  <c r="AB1462" i="10" l="1"/>
  <c r="AD1462" i="10" s="1"/>
  <c r="AA1462" i="10"/>
  <c r="AC1462" i="10" s="1"/>
  <c r="AE1462" i="10" l="1"/>
  <c r="AF1462" i="10"/>
  <c r="AG1462" i="10" s="1"/>
  <c r="AH1462" i="10" l="1"/>
  <c r="AJ1462" i="10" s="1"/>
  <c r="AI1462" i="10" s="1"/>
  <c r="T1463" i="10"/>
  <c r="S1464" i="10" l="1"/>
  <c r="R1465" i="10" s="1"/>
  <c r="V1463" i="10"/>
  <c r="X1463" i="10" s="1"/>
  <c r="Z1463" i="10" s="1"/>
  <c r="U1463" i="10"/>
  <c r="W1463" i="10" s="1"/>
  <c r="Y1463" i="10" s="1"/>
  <c r="AB1463" i="10" l="1"/>
  <c r="AD1463" i="10" s="1"/>
  <c r="AA1463" i="10"/>
  <c r="AC1463" i="10" s="1"/>
  <c r="AF1463" i="10" l="1"/>
  <c r="AG1463" i="10" s="1"/>
  <c r="AE1463" i="10"/>
  <c r="AH1463" i="10" l="1"/>
  <c r="AJ1463" i="10" s="1"/>
  <c r="AI1463" i="10" s="1"/>
  <c r="T1464" i="10"/>
  <c r="S1465" i="10" l="1"/>
  <c r="R1466" i="10" s="1"/>
  <c r="V1464" i="10"/>
  <c r="X1464" i="10" s="1"/>
  <c r="Z1464" i="10" s="1"/>
  <c r="U1464" i="10"/>
  <c r="W1464" i="10" s="1"/>
  <c r="Y1464" i="10" s="1"/>
  <c r="AB1464" i="10" l="1"/>
  <c r="AD1464" i="10" s="1"/>
  <c r="AA1464" i="10"/>
  <c r="AC1464" i="10" s="1"/>
  <c r="AF1464" i="10" l="1"/>
  <c r="AG1464" i="10" s="1"/>
  <c r="AE1464" i="10"/>
  <c r="AH1464" i="10" l="1"/>
  <c r="AJ1464" i="10" s="1"/>
  <c r="AI1464" i="10" s="1"/>
  <c r="T1465" i="10"/>
  <c r="S1466" i="10" l="1"/>
  <c r="R1467" i="10" s="1"/>
  <c r="U1465" i="10"/>
  <c r="W1465" i="10" s="1"/>
  <c r="Y1465" i="10" s="1"/>
  <c r="AA1465" i="10" s="1"/>
  <c r="V1465" i="10"/>
  <c r="X1465" i="10" s="1"/>
  <c r="Z1465" i="10" s="1"/>
  <c r="AB1465" i="10" l="1"/>
  <c r="AD1465" i="10" s="1"/>
  <c r="AC1465" i="10"/>
  <c r="AE1465" i="10" l="1"/>
  <c r="AF1465" i="10"/>
  <c r="AG1465" i="10" s="1"/>
  <c r="AH1465" i="10" l="1"/>
  <c r="AJ1465" i="10" s="1"/>
  <c r="AI1465" i="10" s="1"/>
  <c r="T1466" i="10"/>
  <c r="S1467" i="10" l="1"/>
  <c r="R1468" i="10" s="1"/>
  <c r="U1466" i="10"/>
  <c r="W1466" i="10" s="1"/>
  <c r="Y1466" i="10" s="1"/>
  <c r="V1466" i="10"/>
  <c r="X1466" i="10" s="1"/>
  <c r="Z1466" i="10" s="1"/>
  <c r="AB1466" i="10" l="1"/>
  <c r="AD1466" i="10" s="1"/>
  <c r="AA1466" i="10"/>
  <c r="AC1466" i="10" s="1"/>
  <c r="AE1466" i="10" l="1"/>
  <c r="AF1466" i="10"/>
  <c r="AG1466" i="10" s="1"/>
  <c r="AH1466" i="10" l="1"/>
  <c r="AJ1466" i="10" s="1"/>
  <c r="H20" i="11" s="1"/>
  <c r="T1467" i="10"/>
  <c r="AI1466" i="10" l="1"/>
  <c r="G20" i="11" s="1"/>
  <c r="S1468" i="10"/>
  <c r="R1469" i="10" s="1"/>
  <c r="U1467" i="10"/>
  <c r="W1467" i="10" s="1"/>
  <c r="Y1467" i="10" s="1"/>
  <c r="V1467" i="10"/>
  <c r="X1467" i="10" s="1"/>
  <c r="Z1467" i="10" s="1"/>
  <c r="AB1467" i="10" l="1"/>
  <c r="AD1467" i="10" s="1"/>
  <c r="AA1467" i="10"/>
  <c r="AC1467" i="10" s="1"/>
  <c r="AF1467" i="10" l="1"/>
  <c r="AG1467" i="10" s="1"/>
  <c r="AE1467" i="10"/>
  <c r="T1468" i="10" l="1"/>
  <c r="AH1467" i="10"/>
  <c r="AJ1467" i="10" s="1"/>
  <c r="AI1467" i="10" s="1"/>
  <c r="V1468" i="10" l="1"/>
  <c r="X1468" i="10" s="1"/>
  <c r="Z1468" i="10" s="1"/>
  <c r="S1469" i="10"/>
  <c r="R1470" i="10" s="1"/>
  <c r="U1468" i="10"/>
  <c r="W1468" i="10" s="1"/>
  <c r="Y1468" i="10" s="1"/>
  <c r="AB1468" i="10" l="1"/>
  <c r="AD1468" i="10" s="1"/>
  <c r="AA1468" i="10"/>
  <c r="AC1468" i="10" s="1"/>
  <c r="AF1468" i="10" l="1"/>
  <c r="AG1468" i="10" s="1"/>
  <c r="T1469" i="10" s="1"/>
  <c r="AE1468" i="10"/>
  <c r="AH1468" i="10" l="1"/>
  <c r="AJ1468" i="10" s="1"/>
  <c r="AI1468" i="10" s="1"/>
  <c r="S1470" i="10"/>
  <c r="R1471" i="10" s="1"/>
  <c r="U1469" i="10"/>
  <c r="W1469" i="10" s="1"/>
  <c r="Y1469" i="10" s="1"/>
  <c r="V1469" i="10"/>
  <c r="X1469" i="10" s="1"/>
  <c r="Z1469" i="10" s="1"/>
  <c r="AB1469" i="10" l="1"/>
  <c r="AD1469" i="10" s="1"/>
  <c r="AA1469" i="10"/>
  <c r="AC1469" i="10" s="1"/>
  <c r="AE1469" i="10" l="1"/>
  <c r="AF1469" i="10"/>
  <c r="AG1469" i="10" s="1"/>
  <c r="T1470" i="10" l="1"/>
  <c r="AH1469" i="10"/>
  <c r="AJ1469" i="10" s="1"/>
  <c r="AI1469" i="10" s="1"/>
  <c r="V1470" i="10" l="1"/>
  <c r="X1470" i="10" s="1"/>
  <c r="Z1470" i="10" s="1"/>
  <c r="S1471" i="10"/>
  <c r="R1472" i="10" s="1"/>
  <c r="U1470" i="10"/>
  <c r="W1470" i="10" s="1"/>
  <c r="Y1470" i="10" s="1"/>
  <c r="AB1470" i="10" l="1"/>
  <c r="AD1470" i="10" s="1"/>
  <c r="AA1470" i="10"/>
  <c r="AC1470" i="10" s="1"/>
  <c r="AE1470" i="10" l="1"/>
  <c r="AF1470" i="10"/>
  <c r="AG1470" i="10" s="1"/>
  <c r="AH1470" i="10" s="1"/>
  <c r="AJ1470" i="10" s="1"/>
  <c r="AI1470" i="10" s="1"/>
  <c r="T1471" i="10" l="1"/>
  <c r="V1471" i="10" s="1"/>
  <c r="X1471" i="10" s="1"/>
  <c r="Z1471" i="10" s="1"/>
  <c r="U1471" i="10" l="1"/>
  <c r="W1471" i="10" s="1"/>
  <c r="Y1471" i="10" s="1"/>
  <c r="S1472" i="10"/>
  <c r="R1473" i="10" s="1"/>
  <c r="AB1471" i="10"/>
  <c r="AD1471" i="10" s="1"/>
  <c r="AA1471" i="10" l="1"/>
  <c r="AC1471" i="10" s="1"/>
  <c r="AF1471" i="10" s="1"/>
  <c r="AG1471" i="10" s="1"/>
  <c r="AE1471" i="10" l="1"/>
  <c r="AH1471" i="10" s="1"/>
  <c r="AJ1471" i="10" s="1"/>
  <c r="AI1471" i="10" s="1"/>
  <c r="T1472" i="10"/>
  <c r="S1473" i="10" l="1"/>
  <c r="R1474" i="10" s="1"/>
  <c r="U1472" i="10"/>
  <c r="W1472" i="10" s="1"/>
  <c r="Y1472" i="10" s="1"/>
  <c r="V1472" i="10"/>
  <c r="X1472" i="10" s="1"/>
  <c r="Z1472" i="10" s="1"/>
  <c r="AB1472" i="10" l="1"/>
  <c r="AD1472" i="10" s="1"/>
  <c r="AA1472" i="10"/>
  <c r="AC1472" i="10" s="1"/>
  <c r="AE1472" i="10" l="1"/>
  <c r="AF1472" i="10"/>
  <c r="AG1472" i="10" s="1"/>
  <c r="T1473" i="10" l="1"/>
  <c r="AH1472" i="10"/>
  <c r="AJ1472" i="10" s="1"/>
  <c r="AI1472" i="10" s="1"/>
  <c r="V1473" i="10" l="1"/>
  <c r="X1473" i="10" s="1"/>
  <c r="Z1473" i="10" s="1"/>
  <c r="S1474" i="10"/>
  <c r="R1475" i="10" s="1"/>
  <c r="U1473" i="10"/>
  <c r="W1473" i="10" s="1"/>
  <c r="Y1473" i="10" s="1"/>
  <c r="AB1473" i="10" l="1"/>
  <c r="AD1473" i="10" s="1"/>
  <c r="AA1473" i="10"/>
  <c r="AC1473" i="10" s="1"/>
  <c r="AE1473" i="10" l="1"/>
  <c r="AF1473" i="10"/>
  <c r="AG1473" i="10" s="1"/>
  <c r="T1474" i="10" s="1"/>
  <c r="AH1473" i="10" l="1"/>
  <c r="AJ1473" i="10" s="1"/>
  <c r="AI1473" i="10" s="1"/>
  <c r="S1475" i="10"/>
  <c r="R1476" i="10" s="1"/>
  <c r="U1474" i="10"/>
  <c r="W1474" i="10" s="1"/>
  <c r="Y1474" i="10" s="1"/>
  <c r="V1474" i="10"/>
  <c r="X1474" i="10" s="1"/>
  <c r="Z1474" i="10" s="1"/>
  <c r="AB1474" i="10" l="1"/>
  <c r="AD1474" i="10" s="1"/>
  <c r="AA1474" i="10"/>
  <c r="AC1474" i="10" s="1"/>
  <c r="AF1474" i="10" l="1"/>
  <c r="AG1474" i="10" s="1"/>
  <c r="AE1474" i="10"/>
  <c r="T1475" i="10" l="1"/>
  <c r="AH1474" i="10"/>
  <c r="S1476" i="10" l="1"/>
  <c r="R1477" i="10" s="1"/>
  <c r="AJ1474" i="10"/>
  <c r="AI1474" i="10" s="1"/>
  <c r="U1475" i="10"/>
  <c r="W1475" i="10" s="1"/>
  <c r="Y1475" i="10" s="1"/>
  <c r="V1475" i="10"/>
  <c r="X1475" i="10" s="1"/>
  <c r="Z1475" i="10" s="1"/>
  <c r="AB1475" i="10" l="1"/>
  <c r="AD1475" i="10" s="1"/>
  <c r="AA1475" i="10"/>
  <c r="AC1475" i="10" s="1"/>
  <c r="AF1475" i="10" l="1"/>
  <c r="AG1475" i="10" s="1"/>
  <c r="AE1475" i="10"/>
  <c r="T1476" i="10" l="1"/>
  <c r="AH1475" i="10"/>
  <c r="S1477" i="10" l="1"/>
  <c r="R1478" i="10" s="1"/>
  <c r="AJ1475" i="10"/>
  <c r="AI1475" i="10" s="1"/>
  <c r="V1476" i="10"/>
  <c r="X1476" i="10" s="1"/>
  <c r="Z1476" i="10" s="1"/>
  <c r="U1476" i="10"/>
  <c r="W1476" i="10" s="1"/>
  <c r="Y1476" i="10" s="1"/>
  <c r="AB1476" i="10" l="1"/>
  <c r="AD1476" i="10" s="1"/>
  <c r="AA1476" i="10"/>
  <c r="AC1476" i="10" s="1"/>
  <c r="AF1476" i="10" l="1"/>
  <c r="AG1476" i="10" s="1"/>
  <c r="AE1476" i="10"/>
  <c r="AH1476" i="10" l="1"/>
  <c r="T1477" i="10"/>
  <c r="S1478" i="10" l="1"/>
  <c r="R1479" i="10" s="1"/>
  <c r="AJ1476" i="10"/>
  <c r="AI1476" i="10" s="1"/>
  <c r="U1477" i="10"/>
  <c r="W1477" i="10" s="1"/>
  <c r="Y1477" i="10" s="1"/>
  <c r="V1477" i="10"/>
  <c r="X1477" i="10" s="1"/>
  <c r="Z1477" i="10" s="1"/>
  <c r="AB1477" i="10" l="1"/>
  <c r="AD1477" i="10" s="1"/>
  <c r="AA1477" i="10"/>
  <c r="AC1477" i="10" s="1"/>
  <c r="AF1477" i="10" l="1"/>
  <c r="AG1477" i="10" s="1"/>
  <c r="AE1477" i="10"/>
  <c r="AH1477" i="10" l="1"/>
  <c r="T1478" i="10"/>
  <c r="S1479" i="10" l="1"/>
  <c r="R1480" i="10" s="1"/>
  <c r="AJ1477" i="10"/>
  <c r="AI1477" i="10" s="1"/>
  <c r="V1478" i="10"/>
  <c r="X1478" i="10" s="1"/>
  <c r="Z1478" i="10" s="1"/>
  <c r="U1478" i="10"/>
  <c r="W1478" i="10" s="1"/>
  <c r="Y1478" i="10" s="1"/>
  <c r="AB1478" i="10" l="1"/>
  <c r="AD1478" i="10" s="1"/>
  <c r="AA1478" i="10"/>
  <c r="AC1478" i="10" s="1"/>
  <c r="AF1478" i="10" l="1"/>
  <c r="AG1478" i="10" s="1"/>
  <c r="AE1478" i="10"/>
  <c r="AH1478" i="10" l="1"/>
  <c r="T1479" i="10"/>
  <c r="S1480" i="10" l="1"/>
  <c r="R1481" i="10" s="1"/>
  <c r="AJ1478" i="10"/>
  <c r="AI1478" i="10" s="1"/>
  <c r="V1479" i="10"/>
  <c r="X1479" i="10" s="1"/>
  <c r="Z1479" i="10" s="1"/>
  <c r="U1479" i="10"/>
  <c r="W1479" i="10" s="1"/>
  <c r="Y1479" i="10" s="1"/>
  <c r="AB1479" i="10" l="1"/>
  <c r="AD1479" i="10" s="1"/>
  <c r="AA1479" i="10"/>
  <c r="AC1479" i="10" s="1"/>
  <c r="AF1479" i="10" l="1"/>
  <c r="AG1479" i="10" s="1"/>
  <c r="AE1479" i="10"/>
  <c r="T1480" i="10" l="1"/>
  <c r="AH1479" i="10"/>
  <c r="S1481" i="10" l="1"/>
  <c r="R1482" i="10" s="1"/>
  <c r="AJ1479" i="10"/>
  <c r="AI1479" i="10" s="1"/>
  <c r="V1480" i="10"/>
  <c r="X1480" i="10" s="1"/>
  <c r="U1480" i="10"/>
  <c r="W1480" i="10" s="1"/>
  <c r="Y1480" i="10" s="1"/>
  <c r="AA1480" i="10" l="1"/>
  <c r="AC1480" i="10" s="1"/>
  <c r="Z1480" i="10"/>
  <c r="AB1480" i="10" s="1"/>
  <c r="AD1480" i="10" l="1"/>
  <c r="AF1480" i="10" s="1"/>
  <c r="AG1480" i="10" s="1"/>
  <c r="AE1480" i="10" l="1"/>
  <c r="AH1480" i="10" l="1"/>
  <c r="T1481" i="10"/>
  <c r="S1482" i="10" l="1"/>
  <c r="R1483" i="10" s="1"/>
  <c r="AJ1480" i="10"/>
  <c r="AI1480" i="10" s="1"/>
  <c r="V1481" i="10"/>
  <c r="X1481" i="10" s="1"/>
  <c r="Z1481" i="10" s="1"/>
  <c r="U1481" i="10"/>
  <c r="W1481" i="10" s="1"/>
  <c r="Y1481" i="10" s="1"/>
  <c r="AB1481" i="10" l="1"/>
  <c r="AD1481" i="10" s="1"/>
  <c r="AA1481" i="10"/>
  <c r="AC1481" i="10" s="1"/>
  <c r="AF1481" i="10" l="1"/>
  <c r="AG1481" i="10" s="1"/>
  <c r="AE1481" i="10"/>
  <c r="AH1481" i="10" l="1"/>
  <c r="T1482" i="10"/>
  <c r="S1483" i="10" l="1"/>
  <c r="R1484" i="10" s="1"/>
  <c r="AJ1481" i="10"/>
  <c r="AI1481" i="10" s="1"/>
  <c r="V1482" i="10"/>
  <c r="X1482" i="10" s="1"/>
  <c r="Z1482" i="10" s="1"/>
  <c r="U1482" i="10"/>
  <c r="W1482" i="10" s="1"/>
  <c r="Y1482" i="10" s="1"/>
  <c r="AB1482" i="10" l="1"/>
  <c r="AD1482" i="10" s="1"/>
  <c r="AA1482" i="10"/>
  <c r="AC1482" i="10" s="1"/>
  <c r="AF1482" i="10" l="1"/>
  <c r="AG1482" i="10" s="1"/>
  <c r="AE1482" i="10"/>
  <c r="AH1482" i="10" l="1"/>
  <c r="T1483" i="10"/>
  <c r="S1484" i="10" l="1"/>
  <c r="R1485" i="10" s="1"/>
  <c r="AJ1482" i="10"/>
  <c r="AI1482" i="10" s="1"/>
  <c r="V1483" i="10"/>
  <c r="X1483" i="10" s="1"/>
  <c r="Z1483" i="10" s="1"/>
  <c r="U1483" i="10"/>
  <c r="W1483" i="10" s="1"/>
  <c r="Y1483" i="10" s="1"/>
  <c r="AB1483" i="10" l="1"/>
  <c r="AD1483" i="10" s="1"/>
  <c r="AA1483" i="10"/>
  <c r="AC1483" i="10" s="1"/>
  <c r="AE1483" i="10" l="1"/>
  <c r="AF1483" i="10"/>
  <c r="AG1483" i="10" s="1"/>
  <c r="T1484" i="10" l="1"/>
  <c r="AH1483" i="10"/>
  <c r="S1485" i="10" l="1"/>
  <c r="R1486" i="10" s="1"/>
  <c r="AJ1483" i="10"/>
  <c r="AI1483" i="10" s="1"/>
  <c r="V1484" i="10"/>
  <c r="X1484" i="10" s="1"/>
  <c r="Z1484" i="10" s="1"/>
  <c r="U1484" i="10"/>
  <c r="W1484" i="10" s="1"/>
  <c r="Y1484" i="10" s="1"/>
  <c r="AB1484" i="10" l="1"/>
  <c r="AD1484" i="10" s="1"/>
  <c r="AA1484" i="10"/>
  <c r="AC1484" i="10" s="1"/>
  <c r="AF1484" i="10" l="1"/>
  <c r="AG1484" i="10" s="1"/>
  <c r="AE1484" i="10"/>
  <c r="AH1484" i="10" l="1"/>
  <c r="T1485" i="10"/>
  <c r="S1486" i="10" l="1"/>
  <c r="R1487" i="10" s="1"/>
  <c r="AJ1484" i="10"/>
  <c r="AI1484" i="10" s="1"/>
  <c r="V1485" i="10"/>
  <c r="X1485" i="10" s="1"/>
  <c r="Z1485" i="10" s="1"/>
  <c r="U1485" i="10"/>
  <c r="W1485" i="10" s="1"/>
  <c r="Y1485" i="10" s="1"/>
  <c r="AB1485" i="10" l="1"/>
  <c r="AD1485" i="10" s="1"/>
  <c r="AA1485" i="10"/>
  <c r="AC1485" i="10" s="1"/>
  <c r="AE1485" i="10" l="1"/>
  <c r="AF1485" i="10"/>
  <c r="AG1485" i="10" s="1"/>
  <c r="T1486" i="10" l="1"/>
  <c r="AH1485" i="10"/>
  <c r="AJ1485" i="10" s="1"/>
  <c r="AI1485" i="10" s="1"/>
  <c r="U1486" i="10" l="1"/>
  <c r="W1486" i="10" s="1"/>
  <c r="Y1486" i="10" s="1"/>
  <c r="S1487" i="10"/>
  <c r="R1488" i="10" s="1"/>
  <c r="V1486" i="10"/>
  <c r="X1486" i="10" s="1"/>
  <c r="Z1486" i="10" s="1"/>
  <c r="AB1486" i="10" l="1"/>
  <c r="AD1486" i="10" s="1"/>
  <c r="AA1486" i="10"/>
  <c r="AC1486" i="10" s="1"/>
  <c r="AE1486" i="10" l="1"/>
  <c r="AF1486" i="10"/>
  <c r="AG1486" i="10" s="1"/>
  <c r="T1487" i="10" s="1"/>
  <c r="V1487" i="10" l="1"/>
  <c r="X1487" i="10" s="1"/>
  <c r="Z1487" i="10" s="1"/>
  <c r="AB1487" i="10" s="1"/>
  <c r="S1488" i="10"/>
  <c r="R1489" i="10" s="1"/>
  <c r="U1487" i="10"/>
  <c r="W1487" i="10" s="1"/>
  <c r="Y1487" i="10" s="1"/>
  <c r="AH1486" i="10"/>
  <c r="AJ1486" i="10" s="1"/>
  <c r="AI1486" i="10" s="1"/>
  <c r="AA1487" i="10" l="1"/>
  <c r="AC1487" i="10" s="1"/>
  <c r="AD1487" i="10"/>
  <c r="AF1487" i="10" l="1"/>
  <c r="AG1487" i="10" s="1"/>
  <c r="AE1487" i="10"/>
  <c r="AH1487" i="10" l="1"/>
  <c r="AJ1487" i="10" s="1"/>
  <c r="AI1487" i="10" s="1"/>
  <c r="T1488" i="10"/>
  <c r="S1489" i="10" l="1"/>
  <c r="R1490" i="10" s="1"/>
  <c r="V1488" i="10"/>
  <c r="X1488" i="10" s="1"/>
  <c r="Z1488" i="10" s="1"/>
  <c r="U1488" i="10"/>
  <c r="W1488" i="10" s="1"/>
  <c r="Y1488" i="10" s="1"/>
  <c r="AB1488" i="10" l="1"/>
  <c r="AD1488" i="10" s="1"/>
  <c r="AA1488" i="10"/>
  <c r="AC1488" i="10" s="1"/>
  <c r="AF1488" i="10" l="1"/>
  <c r="AG1488" i="10" s="1"/>
  <c r="AE1488" i="10"/>
  <c r="T1489" i="10" l="1"/>
  <c r="U1489" i="10" s="1"/>
  <c r="W1489" i="10" s="1"/>
  <c r="Y1489" i="10" s="1"/>
  <c r="AH1488" i="10"/>
  <c r="S1490" i="10" l="1"/>
  <c r="R1491" i="10" s="1"/>
  <c r="V1489" i="10"/>
  <c r="X1489" i="10" s="1"/>
  <c r="Z1489" i="10" s="1"/>
  <c r="AA1489" i="10"/>
  <c r="AC1489" i="10" s="1"/>
  <c r="AJ1488" i="10"/>
  <c r="AI1488" i="10" s="1"/>
  <c r="AB1489" i="10" l="1"/>
  <c r="AD1489" i="10" s="1"/>
  <c r="AF1489" i="10" s="1"/>
  <c r="AG1489" i="10" s="1"/>
  <c r="AE1489" i="10" l="1"/>
  <c r="AH1489" i="10"/>
  <c r="T1490" i="10"/>
  <c r="S1491" i="10" l="1"/>
  <c r="R1492" i="10" s="1"/>
  <c r="AJ1489" i="10"/>
  <c r="AI1489" i="10" s="1"/>
  <c r="U1490" i="10"/>
  <c r="W1490" i="10" s="1"/>
  <c r="Y1490" i="10" s="1"/>
  <c r="V1490" i="10"/>
  <c r="X1490" i="10" s="1"/>
  <c r="Z1490" i="10" s="1"/>
  <c r="AB1490" i="10" l="1"/>
  <c r="AD1490" i="10" s="1"/>
  <c r="AA1490" i="10"/>
  <c r="AC1490" i="10" s="1"/>
  <c r="AF1490" i="10" l="1"/>
  <c r="AG1490" i="10" s="1"/>
  <c r="AE1490" i="10"/>
  <c r="T1491" i="10" l="1"/>
  <c r="AH1490" i="10"/>
  <c r="S1492" i="10" l="1"/>
  <c r="R1493" i="10" s="1"/>
  <c r="AJ1490" i="10"/>
  <c r="AI1490" i="10" s="1"/>
  <c r="V1491" i="10"/>
  <c r="X1491" i="10" s="1"/>
  <c r="U1491" i="10"/>
  <c r="W1491" i="10" s="1"/>
  <c r="Y1491" i="10" s="1"/>
  <c r="AA1491" i="10" l="1"/>
  <c r="AC1491" i="10" s="1"/>
  <c r="Z1491" i="10"/>
  <c r="AB1491" i="10" s="1"/>
  <c r="AD1491" i="10" l="1"/>
  <c r="AF1491" i="10" s="1"/>
  <c r="AG1491" i="10" s="1"/>
  <c r="AE1491" i="10" l="1"/>
  <c r="T1492" i="10" s="1"/>
  <c r="S1493" i="10" l="1"/>
  <c r="R1494" i="10" s="1"/>
  <c r="AH1491" i="10"/>
  <c r="U1492" i="10"/>
  <c r="W1492" i="10" s="1"/>
  <c r="Y1492" i="10" s="1"/>
  <c r="V1492" i="10"/>
  <c r="X1492" i="10" s="1"/>
  <c r="Z1492" i="10" s="1"/>
  <c r="AB1492" i="10" l="1"/>
  <c r="AD1492" i="10" s="1"/>
  <c r="AA1492" i="10"/>
  <c r="AC1492" i="10" s="1"/>
  <c r="AJ1491" i="10"/>
  <c r="AI1491" i="10" s="1"/>
  <c r="AE1492" i="10" l="1"/>
  <c r="AF1492" i="10"/>
  <c r="AG1492" i="10" s="1"/>
  <c r="AH1492" i="10" l="1"/>
  <c r="T1493" i="10"/>
  <c r="S1494" i="10" l="1"/>
  <c r="R1495" i="10" s="1"/>
  <c r="U1493" i="10"/>
  <c r="W1493" i="10" s="1"/>
  <c r="Y1493" i="10" s="1"/>
  <c r="V1493" i="10"/>
  <c r="X1493" i="10" s="1"/>
  <c r="AJ1492" i="10"/>
  <c r="AI1492" i="10" s="1"/>
  <c r="AA1493" i="10" l="1"/>
  <c r="AC1493" i="10" s="1"/>
  <c r="Z1493" i="10"/>
  <c r="AB1493" i="10" s="1"/>
  <c r="AD1493" i="10" l="1"/>
  <c r="AF1493" i="10" s="1"/>
  <c r="AG1493" i="10" s="1"/>
  <c r="AE1493" i="10" l="1"/>
  <c r="T1494" i="10" s="1"/>
  <c r="S1495" i="10" l="1"/>
  <c r="R1496" i="10" s="1"/>
  <c r="AH1493" i="10"/>
  <c r="V1494" i="10"/>
  <c r="X1494" i="10" s="1"/>
  <c r="Z1494" i="10" s="1"/>
  <c r="U1494" i="10"/>
  <c r="W1494" i="10" s="1"/>
  <c r="Y1494" i="10" s="1"/>
  <c r="AB1494" i="10" l="1"/>
  <c r="AD1494" i="10" s="1"/>
  <c r="AA1494" i="10"/>
  <c r="AC1494" i="10" s="1"/>
  <c r="AJ1493" i="10"/>
  <c r="AI1493" i="10" s="1"/>
  <c r="AF1494" i="10" l="1"/>
  <c r="AG1494" i="10" s="1"/>
  <c r="AE1494" i="10"/>
  <c r="AH1494" i="10" l="1"/>
  <c r="T1495" i="10"/>
  <c r="S1496" i="10" l="1"/>
  <c r="R1497" i="10" s="1"/>
  <c r="AJ1494" i="10"/>
  <c r="AI1494" i="10" s="1"/>
  <c r="U1495" i="10"/>
  <c r="W1495" i="10" s="1"/>
  <c r="Y1495" i="10" s="1"/>
  <c r="V1495" i="10"/>
  <c r="X1495" i="10" s="1"/>
  <c r="Z1495" i="10" s="1"/>
  <c r="AB1495" i="10" l="1"/>
  <c r="AD1495" i="10" s="1"/>
  <c r="AA1495" i="10"/>
  <c r="AC1495" i="10" s="1"/>
  <c r="AE1495" i="10" l="1"/>
  <c r="AF1495" i="10"/>
  <c r="AG1495" i="10" s="1"/>
  <c r="T1496" i="10" l="1"/>
  <c r="AH1495" i="10"/>
  <c r="AJ1495" i="10" s="1"/>
  <c r="AI1495" i="10" s="1"/>
  <c r="V1496" i="10" l="1"/>
  <c r="X1496" i="10" s="1"/>
  <c r="Z1496" i="10" s="1"/>
  <c r="S1497" i="10"/>
  <c r="R1498" i="10" s="1"/>
  <c r="U1496" i="10"/>
  <c r="W1496" i="10" s="1"/>
  <c r="Y1496" i="10" s="1"/>
  <c r="AB1496" i="10" l="1"/>
  <c r="AD1496" i="10" s="1"/>
  <c r="AA1496" i="10"/>
  <c r="AC1496" i="10" s="1"/>
  <c r="AE1496" i="10" l="1"/>
  <c r="AF1496" i="10"/>
  <c r="AG1496" i="10" s="1"/>
  <c r="AH1496" i="10" s="1"/>
  <c r="T1497" i="10" l="1"/>
  <c r="V1497" i="10" s="1"/>
  <c r="X1497" i="10" s="1"/>
  <c r="Z1497" i="10" s="1"/>
  <c r="AJ1496" i="10"/>
  <c r="AI1496" i="10" s="1"/>
  <c r="U1497" i="10" l="1"/>
  <c r="W1497" i="10" s="1"/>
  <c r="Y1497" i="10" s="1"/>
  <c r="S1498" i="10"/>
  <c r="R1499" i="10" s="1"/>
  <c r="AB1497" i="10"/>
  <c r="AD1497" i="10" s="1"/>
  <c r="AA1497" i="10" l="1"/>
  <c r="AC1497" i="10" s="1"/>
  <c r="AE1497" i="10" s="1"/>
  <c r="AF1497" i="10" l="1"/>
  <c r="AG1497" i="10" s="1"/>
  <c r="AH1497" i="10" s="1"/>
  <c r="T1498" i="10" l="1"/>
  <c r="V1498" i="10" s="1"/>
  <c r="X1498" i="10" s="1"/>
  <c r="Z1498" i="10" s="1"/>
  <c r="AJ1497" i="10"/>
  <c r="AI1497" i="10" s="1"/>
  <c r="S1499" i="10" l="1"/>
  <c r="R1500" i="10" s="1"/>
  <c r="U1498" i="10"/>
  <c r="W1498" i="10" s="1"/>
  <c r="Y1498" i="10" s="1"/>
  <c r="AB1498" i="10"/>
  <c r="AD1498" i="10" s="1"/>
  <c r="AA1498" i="10" l="1"/>
  <c r="AC1498" i="10" s="1"/>
  <c r="AF1498" i="10" s="1"/>
  <c r="AG1498" i="10" s="1"/>
  <c r="AE1498" i="10" l="1"/>
  <c r="T1499" i="10" s="1"/>
  <c r="U1499" i="10" s="1"/>
  <c r="W1499" i="10" s="1"/>
  <c r="Y1499" i="10" s="1"/>
  <c r="AH1498" i="10"/>
  <c r="S1500" i="10" l="1"/>
  <c r="R1501" i="10" s="1"/>
  <c r="V1499" i="10"/>
  <c r="X1499" i="10" s="1"/>
  <c r="Z1499" i="10" s="1"/>
  <c r="AA1499" i="10"/>
  <c r="AC1499" i="10" s="1"/>
  <c r="AJ1498" i="10"/>
  <c r="AI1498" i="10" s="1"/>
  <c r="AB1499" i="10" l="1"/>
  <c r="AD1499" i="10" s="1"/>
  <c r="AE1499" i="10" s="1"/>
  <c r="AF1499" i="10" l="1"/>
  <c r="AG1499" i="10" s="1"/>
  <c r="T1500" i="10" s="1"/>
  <c r="AH1499" i="10" l="1"/>
  <c r="AJ1499" i="10" s="1"/>
  <c r="AI1499" i="10" s="1"/>
  <c r="S1501" i="10"/>
  <c r="R1502" i="10" s="1"/>
  <c r="V1500" i="10"/>
  <c r="X1500" i="10" s="1"/>
  <c r="Z1500" i="10" s="1"/>
  <c r="U1500" i="10"/>
  <c r="W1500" i="10" s="1"/>
  <c r="Y1500" i="10" s="1"/>
  <c r="AB1500" i="10" l="1"/>
  <c r="AD1500" i="10" s="1"/>
  <c r="AA1500" i="10"/>
  <c r="AC1500" i="10" s="1"/>
  <c r="AE1500" i="10" l="1"/>
  <c r="AF1500" i="10"/>
  <c r="AG1500" i="10" s="1"/>
  <c r="T1501" i="10" l="1"/>
  <c r="AH1500" i="10"/>
  <c r="AJ1500" i="10" s="1"/>
  <c r="AI1500" i="10" s="1"/>
  <c r="U1501" i="10" l="1"/>
  <c r="W1501" i="10" s="1"/>
  <c r="Y1501" i="10" s="1"/>
  <c r="S1502" i="10"/>
  <c r="R1503" i="10" s="1"/>
  <c r="V1501" i="10"/>
  <c r="X1501" i="10" s="1"/>
  <c r="Z1501" i="10" s="1"/>
  <c r="AB1501" i="10" l="1"/>
  <c r="AD1501" i="10" s="1"/>
  <c r="AA1501" i="10"/>
  <c r="AC1501" i="10" s="1"/>
  <c r="AF1501" i="10" l="1"/>
  <c r="AG1501" i="10" s="1"/>
  <c r="AH1501" i="10" s="1"/>
  <c r="AE1501" i="10"/>
  <c r="T1502" i="10" l="1"/>
  <c r="V1502" i="10" s="1"/>
  <c r="X1502" i="10" s="1"/>
  <c r="AJ1501" i="10"/>
  <c r="AI1501" i="10" s="1"/>
  <c r="U1502" i="10" l="1"/>
  <c r="W1502" i="10" s="1"/>
  <c r="Y1502" i="10" s="1"/>
  <c r="S1503" i="10"/>
  <c r="R1504" i="10" s="1"/>
  <c r="Z1502" i="10"/>
  <c r="AB1502" i="10" s="1"/>
  <c r="AA1502" i="10" l="1"/>
  <c r="AC1502" i="10" s="1"/>
  <c r="AD1502" i="10"/>
  <c r="AE1502" i="10" l="1"/>
  <c r="AF1502" i="10"/>
  <c r="AG1502" i="10" s="1"/>
  <c r="AH1502" i="10" l="1"/>
  <c r="T1503" i="10"/>
  <c r="S1504" i="10" l="1"/>
  <c r="R1505" i="10" s="1"/>
  <c r="AJ1502" i="10"/>
  <c r="AI1502" i="10" s="1"/>
  <c r="V1503" i="10"/>
  <c r="X1503" i="10" s="1"/>
  <c r="Z1503" i="10" s="1"/>
  <c r="U1503" i="10"/>
  <c r="W1503" i="10" s="1"/>
  <c r="Y1503" i="10" s="1"/>
  <c r="AB1503" i="10" l="1"/>
  <c r="AD1503" i="10" s="1"/>
  <c r="AA1503" i="10"/>
  <c r="AC1503" i="10" s="1"/>
  <c r="AF1503" i="10" l="1"/>
  <c r="AG1503" i="10" s="1"/>
  <c r="AE1503" i="10"/>
  <c r="AH1503" i="10" l="1"/>
  <c r="AJ1503" i="10" s="1"/>
  <c r="AI1503" i="10" s="1"/>
  <c r="T1504" i="10"/>
  <c r="S1505" i="10" l="1"/>
  <c r="R1506" i="10" s="1"/>
  <c r="V1504" i="10"/>
  <c r="X1504" i="10" s="1"/>
  <c r="Z1504" i="10" s="1"/>
  <c r="U1504" i="10"/>
  <c r="W1504" i="10" s="1"/>
  <c r="Y1504" i="10" s="1"/>
  <c r="AB1504" i="10" l="1"/>
  <c r="AD1504" i="10" s="1"/>
  <c r="AA1504" i="10"/>
  <c r="AC1504" i="10" s="1"/>
  <c r="AE1504" i="10" l="1"/>
  <c r="AF1504" i="10"/>
  <c r="AG1504" i="10" s="1"/>
  <c r="AH1504" i="10" l="1"/>
  <c r="AJ1504" i="10" s="1"/>
  <c r="AI1504" i="10" s="1"/>
  <c r="T1505" i="10"/>
  <c r="S1506" i="10" l="1"/>
  <c r="R1507" i="10" s="1"/>
  <c r="U1505" i="10"/>
  <c r="W1505" i="10" s="1"/>
  <c r="Y1505" i="10" s="1"/>
  <c r="V1505" i="10"/>
  <c r="X1505" i="10" s="1"/>
  <c r="Z1505" i="10" s="1"/>
  <c r="AB1505" i="10" l="1"/>
  <c r="AD1505" i="10" s="1"/>
  <c r="AA1505" i="10"/>
  <c r="AC1505" i="10" s="1"/>
  <c r="AF1505" i="10" l="1"/>
  <c r="AG1505" i="10" s="1"/>
  <c r="AE1505" i="10"/>
  <c r="T1506" i="10" l="1"/>
  <c r="U1506" i="10" s="1"/>
  <c r="W1506" i="10" s="1"/>
  <c r="Y1506" i="10" s="1"/>
  <c r="AH1505" i="10"/>
  <c r="S1507" i="10" l="1"/>
  <c r="R1508" i="10" s="1"/>
  <c r="V1506" i="10"/>
  <c r="X1506" i="10" s="1"/>
  <c r="Z1506" i="10" s="1"/>
  <c r="AA1506" i="10"/>
  <c r="AC1506" i="10" s="1"/>
  <c r="AJ1505" i="10"/>
  <c r="AI1505" i="10" s="1"/>
  <c r="AB1506" i="10" l="1"/>
  <c r="AD1506" i="10" s="1"/>
  <c r="AF1506" i="10" s="1"/>
  <c r="AG1506" i="10" s="1"/>
  <c r="AE1506" i="10" l="1"/>
  <c r="AH1506" i="10" s="1"/>
  <c r="AJ1506" i="10" s="1"/>
  <c r="AI1506" i="10" s="1"/>
  <c r="T1507" i="10"/>
  <c r="S1508" i="10" l="1"/>
  <c r="R1509" i="10" s="1"/>
  <c r="V1507" i="10"/>
  <c r="X1507" i="10" s="1"/>
  <c r="Z1507" i="10" s="1"/>
  <c r="U1507" i="10"/>
  <c r="W1507" i="10" s="1"/>
  <c r="Y1507" i="10" s="1"/>
  <c r="AB1507" i="10" l="1"/>
  <c r="AD1507" i="10" s="1"/>
  <c r="AA1507" i="10"/>
  <c r="AC1507" i="10" s="1"/>
  <c r="AE1507" i="10" l="1"/>
  <c r="AF1507" i="10"/>
  <c r="AG1507" i="10" s="1"/>
  <c r="AH1507" i="10" l="1"/>
  <c r="AJ1507" i="10" s="1"/>
  <c r="AI1507" i="10" s="1"/>
  <c r="T1508" i="10"/>
  <c r="S1509" i="10" l="1"/>
  <c r="R1510" i="10" s="1"/>
  <c r="V1508" i="10"/>
  <c r="X1508" i="10" s="1"/>
  <c r="Z1508" i="10" s="1"/>
  <c r="U1508" i="10"/>
  <c r="W1508" i="10" s="1"/>
  <c r="Y1508" i="10" s="1"/>
  <c r="AB1508" i="10" l="1"/>
  <c r="AD1508" i="10" s="1"/>
  <c r="AA1508" i="10"/>
  <c r="AC1508" i="10" s="1"/>
  <c r="AF1508" i="10" l="1"/>
  <c r="AG1508" i="10" s="1"/>
  <c r="AE1508" i="10"/>
  <c r="T1509" i="10" l="1"/>
  <c r="U1509" i="10" s="1"/>
  <c r="W1509" i="10" s="1"/>
  <c r="Y1509" i="10" s="1"/>
  <c r="AH1508" i="10"/>
  <c r="S1510" i="10" l="1"/>
  <c r="R1511" i="10" s="1"/>
  <c r="V1509" i="10"/>
  <c r="X1509" i="10" s="1"/>
  <c r="Z1509" i="10" s="1"/>
  <c r="AA1509" i="10"/>
  <c r="AC1509" i="10" s="1"/>
  <c r="AJ1508" i="10"/>
  <c r="AI1508" i="10" s="1"/>
  <c r="AB1509" i="10" l="1"/>
  <c r="AD1509" i="10" s="1"/>
  <c r="AE1509" i="10" s="1"/>
  <c r="AF1509" i="10" l="1"/>
  <c r="AG1509" i="10" s="1"/>
  <c r="AH1509" i="10" s="1"/>
  <c r="T1510" i="10" l="1"/>
  <c r="V1510" i="10" s="1"/>
  <c r="X1510" i="10" s="1"/>
  <c r="Z1510" i="10" s="1"/>
  <c r="AJ1509" i="10"/>
  <c r="AI1509" i="10" s="1"/>
  <c r="U1510" i="10" l="1"/>
  <c r="W1510" i="10" s="1"/>
  <c r="Y1510" i="10" s="1"/>
  <c r="S1511" i="10"/>
  <c r="R1512" i="10" s="1"/>
  <c r="AB1510" i="10"/>
  <c r="AD1510" i="10" s="1"/>
  <c r="AA1510" i="10" l="1"/>
  <c r="AC1510" i="10" s="1"/>
  <c r="AE1510" i="10" s="1"/>
  <c r="AF1510" i="10" l="1"/>
  <c r="AG1510" i="10" s="1"/>
  <c r="T1511" i="10" s="1"/>
  <c r="AH1510" i="10" l="1"/>
  <c r="AJ1510" i="10" s="1"/>
  <c r="AI1510" i="10" s="1"/>
  <c r="S1512" i="10"/>
  <c r="R1513" i="10" s="1"/>
  <c r="U1511" i="10"/>
  <c r="W1511" i="10" s="1"/>
  <c r="Y1511" i="10" s="1"/>
  <c r="V1511" i="10"/>
  <c r="X1511" i="10" s="1"/>
  <c r="Z1511" i="10" s="1"/>
  <c r="AB1511" i="10" l="1"/>
  <c r="AD1511" i="10" s="1"/>
  <c r="AA1511" i="10"/>
  <c r="AC1511" i="10" s="1"/>
  <c r="AE1511" i="10" l="1"/>
  <c r="AF1511" i="10"/>
  <c r="AG1511" i="10" s="1"/>
  <c r="AH1511" i="10" l="1"/>
  <c r="AJ1511" i="10" s="1"/>
  <c r="AI1511" i="10" s="1"/>
  <c r="T1512" i="10"/>
  <c r="S1513" i="10" l="1"/>
  <c r="R1514" i="10" s="1"/>
  <c r="U1512" i="10"/>
  <c r="W1512" i="10" s="1"/>
  <c r="Y1512" i="10" s="1"/>
  <c r="V1512" i="10"/>
  <c r="X1512" i="10" s="1"/>
  <c r="Z1512" i="10" s="1"/>
  <c r="AB1512" i="10" l="1"/>
  <c r="AD1512" i="10" s="1"/>
  <c r="AA1512" i="10"/>
  <c r="AC1512" i="10" s="1"/>
  <c r="AF1512" i="10" l="1"/>
  <c r="AG1512" i="10" s="1"/>
  <c r="AE1512" i="10"/>
  <c r="T1513" i="10" l="1"/>
  <c r="AH1512" i="10"/>
  <c r="AJ1512" i="10" s="1"/>
  <c r="AI1512" i="10" s="1"/>
  <c r="U1513" i="10" l="1"/>
  <c r="W1513" i="10" s="1"/>
  <c r="Y1513" i="10" s="1"/>
  <c r="S1514" i="10"/>
  <c r="R1515" i="10" s="1"/>
  <c r="V1513" i="10"/>
  <c r="X1513" i="10" s="1"/>
  <c r="Z1513" i="10" s="1"/>
  <c r="AB1513" i="10" l="1"/>
  <c r="AD1513" i="10" s="1"/>
  <c r="AA1513" i="10"/>
  <c r="AC1513" i="10" s="1"/>
  <c r="AF1513" i="10" l="1"/>
  <c r="AG1513" i="10" s="1"/>
  <c r="T1514" i="10" s="1"/>
  <c r="AE1513" i="10"/>
  <c r="AH1513" i="10" l="1"/>
  <c r="AJ1513" i="10" s="1"/>
  <c r="AI1513" i="10" s="1"/>
  <c r="S1515" i="10"/>
  <c r="R1516" i="10" s="1"/>
  <c r="V1514" i="10"/>
  <c r="X1514" i="10" s="1"/>
  <c r="Z1514" i="10" s="1"/>
  <c r="U1514" i="10"/>
  <c r="W1514" i="10" s="1"/>
  <c r="Y1514" i="10" s="1"/>
  <c r="AB1514" i="10" l="1"/>
  <c r="AD1514" i="10" s="1"/>
  <c r="AA1514" i="10"/>
  <c r="AC1514" i="10" s="1"/>
  <c r="AE1514" i="10" l="1"/>
  <c r="AF1514" i="10"/>
  <c r="AG1514" i="10" s="1"/>
  <c r="AH1514" i="10" l="1"/>
  <c r="AJ1514" i="10" s="1"/>
  <c r="AI1514" i="10" s="1"/>
  <c r="T1515" i="10"/>
  <c r="S1516" i="10" l="1"/>
  <c r="R1517" i="10" s="1"/>
  <c r="U1515" i="10"/>
  <c r="W1515" i="10" s="1"/>
  <c r="Y1515" i="10" s="1"/>
  <c r="V1515" i="10"/>
  <c r="X1515" i="10" s="1"/>
  <c r="Z1515" i="10" s="1"/>
  <c r="AB1515" i="10" l="1"/>
  <c r="AD1515" i="10" s="1"/>
  <c r="AA1515" i="10"/>
  <c r="AC1515" i="10" s="1"/>
  <c r="AE1515" i="10" l="1"/>
  <c r="AF1515" i="10"/>
  <c r="AG1515" i="10" s="1"/>
  <c r="T1516" i="10" l="1"/>
  <c r="U1516" i="10" s="1"/>
  <c r="W1516" i="10" s="1"/>
  <c r="Y1516" i="10" s="1"/>
  <c r="AH1515" i="10"/>
  <c r="AJ1515" i="10" s="1"/>
  <c r="AI1515" i="10" s="1"/>
  <c r="V1516" i="10" l="1"/>
  <c r="X1516" i="10" s="1"/>
  <c r="Z1516" i="10" s="1"/>
  <c r="S1517" i="10"/>
  <c r="R1518" i="10" s="1"/>
  <c r="AA1516" i="10"/>
  <c r="AC1516" i="10" s="1"/>
  <c r="AB1516" i="10" l="1"/>
  <c r="AD1516" i="10" s="1"/>
  <c r="AE1516" i="10" s="1"/>
  <c r="AF1516" i="10" l="1"/>
  <c r="AG1516" i="10" s="1"/>
  <c r="T1517" i="10" s="1"/>
  <c r="AH1516" i="10" l="1"/>
  <c r="AJ1516" i="10" s="1"/>
  <c r="AI1516" i="10" s="1"/>
  <c r="S1518" i="10"/>
  <c r="R1519" i="10" s="1"/>
  <c r="V1517" i="10"/>
  <c r="X1517" i="10" s="1"/>
  <c r="Z1517" i="10" s="1"/>
  <c r="U1517" i="10"/>
  <c r="W1517" i="10" s="1"/>
  <c r="Y1517" i="10" s="1"/>
  <c r="AB1517" i="10" l="1"/>
  <c r="AD1517" i="10" s="1"/>
  <c r="AA1517" i="10"/>
  <c r="AC1517" i="10" s="1"/>
  <c r="AF1517" i="10" l="1"/>
  <c r="AG1517" i="10" s="1"/>
  <c r="AE1517" i="10"/>
  <c r="AH1517" i="10" l="1"/>
  <c r="AJ1517" i="10" s="1"/>
  <c r="AI1517" i="10" s="1"/>
  <c r="T1518" i="10"/>
  <c r="S1519" i="10" l="1"/>
  <c r="R1520" i="10" s="1"/>
  <c r="U1518" i="10"/>
  <c r="W1518" i="10" s="1"/>
  <c r="Y1518" i="10" s="1"/>
  <c r="V1518" i="10"/>
  <c r="X1518" i="10" s="1"/>
  <c r="Z1518" i="10" s="1"/>
  <c r="AB1518" i="10" l="1"/>
  <c r="AD1518" i="10" s="1"/>
  <c r="AA1518" i="10"/>
  <c r="AC1518" i="10" s="1"/>
  <c r="AE1518" i="10" l="1"/>
  <c r="AF1518" i="10"/>
  <c r="AG1518" i="10" s="1"/>
  <c r="AH1518" i="10" l="1"/>
  <c r="AJ1518" i="10" s="1"/>
  <c r="AI1518" i="10" s="1"/>
  <c r="T1519" i="10"/>
  <c r="S1520" i="10" l="1"/>
  <c r="R1521" i="10" s="1"/>
  <c r="U1519" i="10"/>
  <c r="W1519" i="10" s="1"/>
  <c r="Y1519" i="10" s="1"/>
  <c r="V1519" i="10"/>
  <c r="X1519" i="10" s="1"/>
  <c r="Z1519" i="10" s="1"/>
  <c r="AB1519" i="10" l="1"/>
  <c r="AD1519" i="10" s="1"/>
  <c r="AA1519" i="10"/>
  <c r="AC1519" i="10" s="1"/>
  <c r="AF1519" i="10" l="1"/>
  <c r="AG1519" i="10" s="1"/>
  <c r="AE1519" i="10"/>
  <c r="AH1519" i="10" l="1"/>
  <c r="AJ1519" i="10" s="1"/>
  <c r="AI1519" i="10" s="1"/>
  <c r="T1520" i="10"/>
  <c r="S1521" i="10" l="1"/>
  <c r="R1522" i="10" s="1"/>
  <c r="U1520" i="10"/>
  <c r="W1520" i="10" s="1"/>
  <c r="Y1520" i="10" s="1"/>
  <c r="V1520" i="10"/>
  <c r="X1520" i="10" s="1"/>
  <c r="Z1520" i="10" s="1"/>
  <c r="AB1520" i="10" l="1"/>
  <c r="AD1520" i="10" s="1"/>
  <c r="AA1520" i="10"/>
  <c r="AC1520" i="10" s="1"/>
  <c r="AE1520" i="10" l="1"/>
  <c r="AF1520" i="10"/>
  <c r="AG1520" i="10" s="1"/>
  <c r="AH1520" i="10" l="1"/>
  <c r="AJ1520" i="10" s="1"/>
  <c r="T1521" i="10"/>
  <c r="AI1520" i="10" l="1"/>
  <c r="S1522" i="10"/>
  <c r="R1523" i="10" s="1"/>
  <c r="U1521" i="10"/>
  <c r="W1521" i="10" s="1"/>
  <c r="Y1521" i="10" s="1"/>
  <c r="V1521" i="10"/>
  <c r="X1521" i="10" s="1"/>
  <c r="Z1521" i="10" s="1"/>
  <c r="AB1521" i="10" l="1"/>
  <c r="AD1521" i="10" s="1"/>
  <c r="AA1521" i="10"/>
  <c r="AC1521" i="10" s="1"/>
  <c r="AF1521" i="10" l="1"/>
  <c r="AG1521" i="10" s="1"/>
  <c r="AE1521" i="10"/>
  <c r="T1522" i="10" l="1"/>
  <c r="V1522" i="10" s="1"/>
  <c r="X1522" i="10" s="1"/>
  <c r="Z1522" i="10" s="1"/>
  <c r="AH1521" i="10"/>
  <c r="AJ1521" i="10" s="1"/>
  <c r="AI1521" i="10" s="1"/>
  <c r="U1522" i="10" l="1"/>
  <c r="W1522" i="10" s="1"/>
  <c r="Y1522" i="10" s="1"/>
  <c r="S1523" i="10"/>
  <c r="R1524" i="10" s="1"/>
  <c r="AB1522" i="10"/>
  <c r="AD1522" i="10" s="1"/>
  <c r="AA1522" i="10" l="1"/>
  <c r="AC1522" i="10" s="1"/>
  <c r="AE1522" i="10" s="1"/>
  <c r="AF1522" i="10" l="1"/>
  <c r="AG1522" i="10" s="1"/>
  <c r="AH1522" i="10" s="1"/>
  <c r="AJ1522" i="10" s="1"/>
  <c r="AI1522" i="10" s="1"/>
  <c r="T1523" i="10" l="1"/>
  <c r="S1524" i="10" l="1"/>
  <c r="R1525" i="10" s="1"/>
  <c r="V1523" i="10"/>
  <c r="X1523" i="10" s="1"/>
  <c r="Z1523" i="10" s="1"/>
  <c r="U1523" i="10"/>
  <c r="W1523" i="10" s="1"/>
  <c r="Y1523" i="10" s="1"/>
  <c r="AB1523" i="10" l="1"/>
  <c r="AD1523" i="10" s="1"/>
  <c r="AA1523" i="10"/>
  <c r="AC1523" i="10" s="1"/>
  <c r="AE1523" i="10" l="1"/>
  <c r="AF1523" i="10"/>
  <c r="AG1523" i="10" s="1"/>
  <c r="T1524" i="10" s="1"/>
  <c r="AH1523" i="10" l="1"/>
  <c r="AJ1523" i="10" s="1"/>
  <c r="AI1523" i="10" s="1"/>
  <c r="V1524" i="10"/>
  <c r="X1524" i="10" s="1"/>
  <c r="Z1524" i="10" s="1"/>
  <c r="U1524" i="10"/>
  <c r="W1524" i="10" s="1"/>
  <c r="Y1524" i="10" s="1"/>
  <c r="S1525" i="10"/>
  <c r="R1526" i="10" s="1"/>
  <c r="AB1524" i="10" l="1"/>
  <c r="AD1524" i="10" s="1"/>
  <c r="AA1524" i="10"/>
  <c r="AC1524" i="10" s="1"/>
  <c r="AF1524" i="10" l="1"/>
  <c r="AG1524" i="10" s="1"/>
  <c r="AH1524" i="10" s="1"/>
  <c r="AJ1524" i="10" s="1"/>
  <c r="AI1524" i="10" s="1"/>
  <c r="AE1524" i="10"/>
  <c r="T1525" i="10" l="1"/>
  <c r="V1525" i="10" s="1"/>
  <c r="X1525" i="10" s="1"/>
  <c r="Z1525" i="10" s="1"/>
  <c r="S1526" i="10" l="1"/>
  <c r="R1527" i="10" s="1"/>
  <c r="U1525" i="10"/>
  <c r="W1525" i="10" s="1"/>
  <c r="Y1525" i="10" s="1"/>
  <c r="AB1525" i="10"/>
  <c r="AD1525" i="10" s="1"/>
  <c r="AA1525" i="10" l="1"/>
  <c r="AC1525" i="10" s="1"/>
  <c r="AE1525" i="10" s="1"/>
  <c r="AF1525" i="10" l="1"/>
  <c r="AG1525" i="10" s="1"/>
  <c r="T1526" i="10" s="1"/>
  <c r="U1526" i="10" s="1"/>
  <c r="W1526" i="10" s="1"/>
  <c r="Y1526" i="10" s="1"/>
  <c r="V1526" i="10" l="1"/>
  <c r="X1526" i="10" s="1"/>
  <c r="Z1526" i="10" s="1"/>
  <c r="AH1525" i="10"/>
  <c r="AJ1525" i="10" s="1"/>
  <c r="AI1525" i="10" s="1"/>
  <c r="S1527" i="10"/>
  <c r="R1528" i="10" s="1"/>
  <c r="AA1526" i="10"/>
  <c r="AC1526" i="10" s="1"/>
  <c r="AB1526" i="10" l="1"/>
  <c r="AD1526" i="10" s="1"/>
  <c r="AE1526" i="10" s="1"/>
  <c r="AF1526" i="10" l="1"/>
  <c r="AG1526" i="10" s="1"/>
  <c r="AH1526" i="10" s="1"/>
  <c r="T1527" i="10" l="1"/>
  <c r="V1527" i="10" s="1"/>
  <c r="X1527" i="10" s="1"/>
  <c r="Z1527" i="10" s="1"/>
  <c r="AJ1526" i="10"/>
  <c r="AI1526" i="10" s="1"/>
  <c r="U1527" i="10" l="1"/>
  <c r="W1527" i="10" s="1"/>
  <c r="Y1527" i="10" s="1"/>
  <c r="S1528" i="10"/>
  <c r="R1529" i="10" s="1"/>
  <c r="AB1527" i="10"/>
  <c r="AD1527" i="10" s="1"/>
  <c r="AA1527" i="10" l="1"/>
  <c r="AC1527" i="10" s="1"/>
  <c r="AE1527" i="10" s="1"/>
  <c r="AF1527" i="10" l="1"/>
  <c r="AG1527" i="10" s="1"/>
  <c r="AH1527" i="10" s="1"/>
  <c r="T1528" i="10" l="1"/>
  <c r="U1528" i="10" s="1"/>
  <c r="W1528" i="10" s="1"/>
  <c r="Y1528" i="10" s="1"/>
  <c r="AJ1527" i="10"/>
  <c r="AI1527" i="10" s="1"/>
  <c r="V1528" i="10" l="1"/>
  <c r="X1528" i="10" s="1"/>
  <c r="Z1528" i="10" s="1"/>
  <c r="S1529" i="10"/>
  <c r="R1530" i="10" s="1"/>
  <c r="AA1528" i="10"/>
  <c r="AC1528" i="10" s="1"/>
  <c r="AB1528" i="10" l="1"/>
  <c r="AD1528" i="10" s="1"/>
  <c r="AF1528" i="10" s="1"/>
  <c r="AG1528" i="10" s="1"/>
  <c r="AE1528" i="10" l="1"/>
  <c r="AH1528" i="10"/>
  <c r="T1529" i="10"/>
  <c r="S1530" i="10" l="1"/>
  <c r="R1531" i="10" s="1"/>
  <c r="AJ1528" i="10"/>
  <c r="AI1528" i="10" s="1"/>
  <c r="V1529" i="10"/>
  <c r="X1529" i="10" s="1"/>
  <c r="Z1529" i="10" s="1"/>
  <c r="U1529" i="10"/>
  <c r="W1529" i="10" s="1"/>
  <c r="Y1529" i="10" s="1"/>
  <c r="AB1529" i="10" l="1"/>
  <c r="AD1529" i="10" s="1"/>
  <c r="AA1529" i="10"/>
  <c r="AC1529" i="10" s="1"/>
  <c r="AE1529" i="10" l="1"/>
  <c r="AF1529" i="10"/>
  <c r="AG1529" i="10" s="1"/>
  <c r="T1530" i="10" l="1"/>
  <c r="AH1529" i="10"/>
  <c r="S1531" i="10" l="1"/>
  <c r="R1532" i="10" s="1"/>
  <c r="AJ1529" i="10"/>
  <c r="AI1529" i="10" s="1"/>
  <c r="V1530" i="10"/>
  <c r="X1530" i="10" s="1"/>
  <c r="Z1530" i="10" s="1"/>
  <c r="U1530" i="10"/>
  <c r="W1530" i="10" s="1"/>
  <c r="Y1530" i="10" s="1"/>
  <c r="AB1530" i="10" l="1"/>
  <c r="AD1530" i="10" s="1"/>
  <c r="AA1530" i="10"/>
  <c r="AC1530" i="10" s="1"/>
  <c r="AF1530" i="10" l="1"/>
  <c r="AG1530" i="10" s="1"/>
  <c r="AE1530" i="10"/>
  <c r="AH1530" i="10" l="1"/>
  <c r="T1531" i="10"/>
  <c r="S1532" i="10" l="1"/>
  <c r="R1533" i="10" s="1"/>
  <c r="AJ1530" i="10"/>
  <c r="AI1530" i="10" s="1"/>
  <c r="V1531" i="10"/>
  <c r="X1531" i="10" s="1"/>
  <c r="Z1531" i="10" s="1"/>
  <c r="U1531" i="10"/>
  <c r="W1531" i="10" s="1"/>
  <c r="Y1531" i="10" s="1"/>
  <c r="AB1531" i="10" l="1"/>
  <c r="AD1531" i="10" s="1"/>
  <c r="AA1531" i="10"/>
  <c r="AC1531" i="10" s="1"/>
  <c r="AE1531" i="10" l="1"/>
  <c r="AF1531" i="10"/>
  <c r="AG1531" i="10" s="1"/>
  <c r="AH1531" i="10" l="1"/>
  <c r="T1532" i="10"/>
  <c r="S1533" i="10" l="1"/>
  <c r="R1534" i="10" s="1"/>
  <c r="AJ1531" i="10"/>
  <c r="AI1531" i="10" s="1"/>
  <c r="V1532" i="10"/>
  <c r="X1532" i="10" s="1"/>
  <c r="Z1532" i="10" s="1"/>
  <c r="U1532" i="10"/>
  <c r="W1532" i="10" s="1"/>
  <c r="Y1532" i="10" s="1"/>
  <c r="AB1532" i="10" l="1"/>
  <c r="AD1532" i="10" s="1"/>
  <c r="AA1532" i="10"/>
  <c r="AC1532" i="10" s="1"/>
  <c r="AF1532" i="10" l="1"/>
  <c r="AG1532" i="10" s="1"/>
  <c r="AE1532" i="10"/>
  <c r="AH1532" i="10" l="1"/>
  <c r="T1533" i="10"/>
  <c r="S1534" i="10" l="1"/>
  <c r="R1535" i="10" s="1"/>
  <c r="AJ1532" i="10"/>
  <c r="AI1532" i="10" s="1"/>
  <c r="V1533" i="10"/>
  <c r="X1533" i="10" s="1"/>
  <c r="Z1533" i="10" s="1"/>
  <c r="U1533" i="10"/>
  <c r="W1533" i="10" s="1"/>
  <c r="Y1533" i="10" s="1"/>
  <c r="AB1533" i="10" l="1"/>
  <c r="AD1533" i="10" s="1"/>
  <c r="AA1533" i="10"/>
  <c r="AC1533" i="10" s="1"/>
  <c r="AF1533" i="10" l="1"/>
  <c r="AG1533" i="10" s="1"/>
  <c r="AE1533" i="10"/>
  <c r="AH1533" i="10" l="1"/>
  <c r="T1534" i="10"/>
  <c r="S1535" i="10" l="1"/>
  <c r="R1536" i="10" s="1"/>
  <c r="AJ1533" i="10"/>
  <c r="AI1533" i="10" s="1"/>
  <c r="U1534" i="10"/>
  <c r="W1534" i="10" s="1"/>
  <c r="Y1534" i="10" s="1"/>
  <c r="V1534" i="10"/>
  <c r="X1534" i="10" s="1"/>
  <c r="Z1534" i="10" s="1"/>
  <c r="AB1534" i="10" l="1"/>
  <c r="AD1534" i="10" s="1"/>
  <c r="AA1534" i="10"/>
  <c r="AC1534" i="10" s="1"/>
  <c r="AF1534" i="10" l="1"/>
  <c r="AG1534" i="10" s="1"/>
  <c r="AE1534" i="10"/>
  <c r="T1535" i="10" l="1"/>
  <c r="AH1534" i="10"/>
  <c r="S1536" i="10" l="1"/>
  <c r="R1537" i="10" s="1"/>
  <c r="AJ1534" i="10"/>
  <c r="AI1534" i="10" s="1"/>
  <c r="V1535" i="10"/>
  <c r="X1535" i="10" s="1"/>
  <c r="Z1535" i="10" s="1"/>
  <c r="U1535" i="10"/>
  <c r="W1535" i="10" s="1"/>
  <c r="Y1535" i="10" s="1"/>
  <c r="AB1535" i="10" l="1"/>
  <c r="AD1535" i="10" s="1"/>
  <c r="AA1535" i="10"/>
  <c r="AC1535" i="10" s="1"/>
  <c r="AF1535" i="10" l="1"/>
  <c r="AG1535" i="10" s="1"/>
  <c r="AE1535" i="10"/>
  <c r="AH1535" i="10" l="1"/>
  <c r="T1536" i="10"/>
  <c r="S1537" i="10" l="1"/>
  <c r="R1538" i="10" s="1"/>
  <c r="AJ1535" i="10"/>
  <c r="AI1535" i="10" s="1"/>
  <c r="V1536" i="10"/>
  <c r="X1536" i="10" s="1"/>
  <c r="Z1536" i="10" s="1"/>
  <c r="U1536" i="10"/>
  <c r="W1536" i="10" s="1"/>
  <c r="Y1536" i="10" s="1"/>
  <c r="AB1536" i="10" l="1"/>
  <c r="AD1536" i="10" s="1"/>
  <c r="AA1536" i="10"/>
  <c r="AC1536" i="10" s="1"/>
  <c r="AF1536" i="10" l="1"/>
  <c r="AG1536" i="10" s="1"/>
  <c r="AE1536" i="10"/>
  <c r="T1537" i="10" l="1"/>
  <c r="AH1536" i="10"/>
  <c r="S1538" i="10" l="1"/>
  <c r="R1539" i="10" s="1"/>
  <c r="AJ1536" i="10"/>
  <c r="AI1536" i="10" s="1"/>
  <c r="V1537" i="10"/>
  <c r="X1537" i="10" s="1"/>
  <c r="Z1537" i="10" s="1"/>
  <c r="U1537" i="10"/>
  <c r="W1537" i="10" s="1"/>
  <c r="AB1537" i="10" l="1"/>
  <c r="AD1537" i="10" s="1"/>
  <c r="Y1537" i="10"/>
  <c r="AA1537" i="10" s="1"/>
  <c r="AC1537" i="10" l="1"/>
  <c r="AF1537" i="10" s="1"/>
  <c r="AG1537" i="10" s="1"/>
  <c r="AE1537" i="10" l="1"/>
  <c r="T1538" i="10" s="1"/>
  <c r="S1539" i="10" l="1"/>
  <c r="R1540" i="10" s="1"/>
  <c r="AH1537" i="10"/>
  <c r="AJ1537" i="10" s="1"/>
  <c r="AI1537" i="10" s="1"/>
  <c r="U1538" i="10"/>
  <c r="W1538" i="10" s="1"/>
  <c r="Y1538" i="10" s="1"/>
  <c r="V1538" i="10"/>
  <c r="X1538" i="10" s="1"/>
  <c r="Z1538" i="10" s="1"/>
  <c r="AB1538" i="10" l="1"/>
  <c r="AD1538" i="10" s="1"/>
  <c r="AA1538" i="10"/>
  <c r="AC1538" i="10" s="1"/>
  <c r="AF1538" i="10" l="1"/>
  <c r="AG1538" i="10" s="1"/>
  <c r="AE1538" i="10"/>
  <c r="T1539" i="10" l="1"/>
  <c r="AH1538" i="10"/>
  <c r="S1540" i="10" l="1"/>
  <c r="R1541" i="10" s="1"/>
  <c r="AJ1538" i="10"/>
  <c r="AI1538" i="10" s="1"/>
  <c r="U1539" i="10"/>
  <c r="W1539" i="10" s="1"/>
  <c r="V1539" i="10"/>
  <c r="X1539" i="10" s="1"/>
  <c r="Z1539" i="10" s="1"/>
  <c r="AB1539" i="10" l="1"/>
  <c r="AD1539" i="10" s="1"/>
  <c r="Y1539" i="10"/>
  <c r="AA1539" i="10" s="1"/>
  <c r="AC1539" i="10" l="1"/>
  <c r="AF1539" i="10" s="1"/>
  <c r="AG1539" i="10" s="1"/>
  <c r="AE1539" i="10" l="1"/>
  <c r="T1540" i="10" s="1"/>
  <c r="S1541" i="10" l="1"/>
  <c r="R1542" i="10" s="1"/>
  <c r="AH1539" i="10"/>
  <c r="AJ1539" i="10" s="1"/>
  <c r="AI1539" i="10" s="1"/>
  <c r="V1540" i="10"/>
  <c r="X1540" i="10" s="1"/>
  <c r="U1540" i="10"/>
  <c r="W1540" i="10" s="1"/>
  <c r="Y1540" i="10" s="1"/>
  <c r="AA1540" i="10" l="1"/>
  <c r="AC1540" i="10" s="1"/>
  <c r="Z1540" i="10"/>
  <c r="AB1540" i="10" s="1"/>
  <c r="AD1540" i="10" l="1"/>
  <c r="AF1540" i="10" l="1"/>
  <c r="AG1540" i="10" s="1"/>
  <c r="AE1540" i="10"/>
  <c r="T1541" i="10" l="1"/>
  <c r="AH1540" i="10"/>
  <c r="S1542" i="10" l="1"/>
  <c r="R1543" i="10" s="1"/>
  <c r="AJ1540" i="10"/>
  <c r="AI1540" i="10" s="1"/>
  <c r="V1541" i="10"/>
  <c r="X1541" i="10" s="1"/>
  <c r="Z1541" i="10" s="1"/>
  <c r="U1541" i="10"/>
  <c r="W1541" i="10" s="1"/>
  <c r="Y1541" i="10" s="1"/>
  <c r="AB1541" i="10" l="1"/>
  <c r="AD1541" i="10" s="1"/>
  <c r="AA1541" i="10"/>
  <c r="AC1541" i="10" s="1"/>
  <c r="AE1541" i="10" l="1"/>
  <c r="AF1541" i="10"/>
  <c r="AG1541" i="10" s="1"/>
  <c r="T1542" i="10" l="1"/>
  <c r="U1542" i="10" s="1"/>
  <c r="W1542" i="10" s="1"/>
  <c r="Y1542" i="10" s="1"/>
  <c r="AH1541" i="10"/>
  <c r="S1543" i="10" l="1"/>
  <c r="R1544" i="10" s="1"/>
  <c r="V1542" i="10"/>
  <c r="X1542" i="10" s="1"/>
  <c r="AB1542" i="10" s="1"/>
  <c r="AA1542" i="10"/>
  <c r="AC1542" i="10" s="1"/>
  <c r="AJ1541" i="10"/>
  <c r="AI1541" i="10" s="1"/>
  <c r="Z1542" i="10" l="1"/>
  <c r="AD1542" i="10" s="1"/>
  <c r="AE1542" i="10" s="1"/>
  <c r="AF1542" i="10" l="1"/>
  <c r="AG1542" i="10" s="1"/>
  <c r="AH1542" i="10" s="1"/>
  <c r="T1543" i="10" l="1"/>
  <c r="AJ1542" i="10"/>
  <c r="AI1542" i="10" s="1"/>
  <c r="V1543" i="10" l="1"/>
  <c r="X1543" i="10" s="1"/>
  <c r="Z1543" i="10" s="1"/>
  <c r="S1544" i="10"/>
  <c r="R1545" i="10" s="1"/>
  <c r="U1543" i="10"/>
  <c r="W1543" i="10" s="1"/>
  <c r="Y1543" i="10" s="1"/>
  <c r="AB1543" i="10" l="1"/>
  <c r="AD1543" i="10" s="1"/>
  <c r="AA1543" i="10"/>
  <c r="AC1543" i="10" s="1"/>
  <c r="AF1543" i="10" l="1"/>
  <c r="AG1543" i="10" s="1"/>
  <c r="AE1543" i="10"/>
  <c r="AH1543" i="10" l="1"/>
  <c r="AJ1543" i="10" s="1"/>
  <c r="AI1543" i="10" s="1"/>
  <c r="T1544" i="10"/>
  <c r="U1544" i="10" l="1"/>
  <c r="W1544" i="10" s="1"/>
  <c r="Y1544" i="10" s="1"/>
  <c r="S1545" i="10"/>
  <c r="R1546" i="10" s="1"/>
  <c r="V1544" i="10"/>
  <c r="X1544" i="10" s="1"/>
  <c r="Z1544" i="10" s="1"/>
  <c r="AB1544" i="10" l="1"/>
  <c r="AD1544" i="10" s="1"/>
  <c r="AA1544" i="10"/>
  <c r="AC1544" i="10" s="1"/>
  <c r="AF1544" i="10" l="1"/>
  <c r="AG1544" i="10" s="1"/>
  <c r="AH1544" i="10" s="1"/>
  <c r="AJ1544" i="10" s="1"/>
  <c r="AI1544" i="10" s="1"/>
  <c r="AE1544" i="10"/>
  <c r="T1545" i="10" l="1"/>
  <c r="V1545" i="10" l="1"/>
  <c r="X1545" i="10" s="1"/>
  <c r="Z1545" i="10" s="1"/>
  <c r="S1546" i="10"/>
  <c r="R1547" i="10" s="1"/>
  <c r="U1545" i="10"/>
  <c r="W1545" i="10" s="1"/>
  <c r="Y1545" i="10" s="1"/>
  <c r="AA1545" i="10" s="1"/>
  <c r="AC1545" i="10" s="1"/>
  <c r="AB1545" i="10" l="1"/>
  <c r="AD1545" i="10" s="1"/>
  <c r="AF1545" i="10" s="1"/>
  <c r="AG1545" i="10" s="1"/>
  <c r="T1546" i="10" s="1"/>
  <c r="S1547" i="10" l="1"/>
  <c r="R1548" i="10" s="1"/>
  <c r="V1546" i="10"/>
  <c r="X1546" i="10" s="1"/>
  <c r="Z1546" i="10" s="1"/>
  <c r="U1546" i="10"/>
  <c r="W1546" i="10" s="1"/>
  <c r="Y1546" i="10" s="1"/>
  <c r="AE1545" i="10"/>
  <c r="AH1545" i="10" s="1"/>
  <c r="AJ1545" i="10" s="1"/>
  <c r="AI1545" i="10" s="1"/>
  <c r="AB1546" i="10" l="1"/>
  <c r="AD1546" i="10" s="1"/>
  <c r="AA1546" i="10"/>
  <c r="AC1546" i="10" s="1"/>
  <c r="AF1546" i="10" l="1"/>
  <c r="AG1546" i="10" s="1"/>
  <c r="T1547" i="10" s="1"/>
  <c r="AE1546" i="10"/>
  <c r="AH1546" i="10" l="1"/>
  <c r="AJ1546" i="10" s="1"/>
  <c r="S1548" i="10"/>
  <c r="R1549" i="10" s="1"/>
  <c r="U1547" i="10"/>
  <c r="W1547" i="10" s="1"/>
  <c r="Y1547" i="10" s="1"/>
  <c r="V1547" i="10"/>
  <c r="X1547" i="10" s="1"/>
  <c r="Z1547" i="10" s="1"/>
  <c r="AI1546" i="10" l="1"/>
  <c r="AB1547" i="10"/>
  <c r="AD1547" i="10" s="1"/>
  <c r="AA1547" i="10"/>
  <c r="AC1547" i="10" s="1"/>
  <c r="AF1547" i="10" l="1"/>
  <c r="AG1547" i="10" s="1"/>
  <c r="AE1547" i="10"/>
  <c r="T1548" i="10" l="1"/>
  <c r="AH1547" i="10"/>
  <c r="AJ1547" i="10" s="1"/>
  <c r="AI1547" i="10" s="1"/>
  <c r="V1548" i="10" l="1"/>
  <c r="X1548" i="10" s="1"/>
  <c r="Z1548" i="10" s="1"/>
  <c r="S1549" i="10"/>
  <c r="R1550" i="10" s="1"/>
  <c r="U1548" i="10"/>
  <c r="W1548" i="10" s="1"/>
  <c r="Y1548" i="10" s="1"/>
  <c r="AB1548" i="10" l="1"/>
  <c r="AD1548" i="10" s="1"/>
  <c r="AA1548" i="10"/>
  <c r="AC1548" i="10" s="1"/>
  <c r="AE1548" i="10" l="1"/>
  <c r="AF1548" i="10"/>
  <c r="AG1548" i="10" s="1"/>
  <c r="T1549" i="10" s="1"/>
  <c r="AH1548" i="10" l="1"/>
  <c r="AJ1548" i="10" s="1"/>
  <c r="AI1548" i="10" s="1"/>
  <c r="S1550" i="10"/>
  <c r="R1551" i="10" s="1"/>
  <c r="U1549" i="10"/>
  <c r="W1549" i="10" s="1"/>
  <c r="V1549" i="10"/>
  <c r="X1549" i="10" s="1"/>
  <c r="Z1549" i="10" s="1"/>
  <c r="AB1549" i="10" l="1"/>
  <c r="AD1549" i="10" s="1"/>
  <c r="Y1549" i="10"/>
  <c r="AA1549" i="10" s="1"/>
  <c r="AC1549" i="10" l="1"/>
  <c r="AF1549" i="10" l="1"/>
  <c r="AG1549" i="10" s="1"/>
  <c r="AE1549" i="10"/>
  <c r="AH1549" i="10" l="1"/>
  <c r="AJ1549" i="10" s="1"/>
  <c r="AI1549" i="10" s="1"/>
  <c r="T1550" i="10"/>
  <c r="S1551" i="10" l="1"/>
  <c r="R1552" i="10" s="1"/>
  <c r="U1550" i="10"/>
  <c r="W1550" i="10" s="1"/>
  <c r="Y1550" i="10" s="1"/>
  <c r="V1550" i="10"/>
  <c r="X1550" i="10" s="1"/>
  <c r="Z1550" i="10" s="1"/>
  <c r="AB1550" i="10" l="1"/>
  <c r="AD1550" i="10" s="1"/>
  <c r="AA1550" i="10"/>
  <c r="AC1550" i="10" s="1"/>
  <c r="AF1550" i="10" l="1"/>
  <c r="AG1550" i="10" s="1"/>
  <c r="AE1550" i="10"/>
  <c r="T1551" i="10" l="1"/>
  <c r="AH1550" i="10"/>
  <c r="S1552" i="10" l="1"/>
  <c r="R1553" i="10" s="1"/>
  <c r="AJ1550" i="10"/>
  <c r="AI1550" i="10" s="1"/>
  <c r="V1551" i="10"/>
  <c r="X1551" i="10" s="1"/>
  <c r="U1551" i="10"/>
  <c r="W1551" i="10" s="1"/>
  <c r="Y1551" i="10" s="1"/>
  <c r="AA1551" i="10" l="1"/>
  <c r="AC1551" i="10" s="1"/>
  <c r="Z1551" i="10"/>
  <c r="AB1551" i="10" s="1"/>
  <c r="AD1551" i="10" l="1"/>
  <c r="AF1551" i="10" s="1"/>
  <c r="AG1551" i="10" s="1"/>
  <c r="AE1551" i="10" l="1"/>
  <c r="T1552" i="10" s="1"/>
  <c r="S1553" i="10" l="1"/>
  <c r="R1554" i="10" s="1"/>
  <c r="AH1551" i="10"/>
  <c r="V1552" i="10"/>
  <c r="X1552" i="10" s="1"/>
  <c r="Z1552" i="10" s="1"/>
  <c r="U1552" i="10"/>
  <c r="W1552" i="10" s="1"/>
  <c r="Y1552" i="10" s="1"/>
  <c r="AB1552" i="10" l="1"/>
  <c r="AD1552" i="10" s="1"/>
  <c r="AA1552" i="10"/>
  <c r="AC1552" i="10" s="1"/>
  <c r="AJ1551" i="10"/>
  <c r="AI1551" i="10" s="1"/>
  <c r="AE1552" i="10" l="1"/>
  <c r="AF1552" i="10"/>
  <c r="AG1552" i="10" s="1"/>
  <c r="T1553" i="10" l="1"/>
  <c r="AH1552" i="10"/>
  <c r="AJ1552" i="10" s="1"/>
  <c r="AI1552" i="10" s="1"/>
  <c r="V1553" i="10" l="1"/>
  <c r="X1553" i="10" s="1"/>
  <c r="Z1553" i="10" s="1"/>
  <c r="AB1553" i="10" s="1"/>
  <c r="S1554" i="10"/>
  <c r="R1555" i="10" s="1"/>
  <c r="U1553" i="10"/>
  <c r="W1553" i="10" s="1"/>
  <c r="Y1553" i="10" s="1"/>
  <c r="AA1553" i="10" l="1"/>
  <c r="AC1553" i="10" s="1"/>
  <c r="AD1553" i="10"/>
  <c r="AF1553" i="10" l="1"/>
  <c r="AG1553" i="10" s="1"/>
  <c r="AE1553" i="10"/>
  <c r="T1554" i="10" l="1"/>
  <c r="V1554" i="10" s="1"/>
  <c r="X1554" i="10" s="1"/>
  <c r="AH1553" i="10"/>
  <c r="S1555" i="10" l="1"/>
  <c r="R1556" i="10" s="1"/>
  <c r="U1554" i="10"/>
  <c r="W1554" i="10" s="1"/>
  <c r="Y1554" i="10" s="1"/>
  <c r="AB1554" i="10"/>
  <c r="AJ1553" i="10"/>
  <c r="AI1553" i="10" s="1"/>
  <c r="Z1554" i="10"/>
  <c r="AA1554" i="10" l="1"/>
  <c r="AC1554" i="10" s="1"/>
  <c r="AD1554" i="10"/>
  <c r="AF1554" i="10" l="1"/>
  <c r="AG1554" i="10" s="1"/>
  <c r="AE1554" i="10"/>
  <c r="AH1554" i="10" l="1"/>
  <c r="AJ1554" i="10" s="1"/>
  <c r="AI1554" i="10" s="1"/>
  <c r="T1555" i="10"/>
  <c r="S1556" i="10" l="1"/>
  <c r="R1557" i="10" s="1"/>
  <c r="V1555" i="10"/>
  <c r="X1555" i="10" s="1"/>
  <c r="Z1555" i="10" s="1"/>
  <c r="U1555" i="10"/>
  <c r="W1555" i="10" s="1"/>
  <c r="Y1555" i="10" s="1"/>
  <c r="AB1555" i="10" l="1"/>
  <c r="AD1555" i="10" s="1"/>
  <c r="AA1555" i="10"/>
  <c r="AC1555" i="10" s="1"/>
  <c r="AF1555" i="10" l="1"/>
  <c r="AG1555" i="10" s="1"/>
  <c r="AE1555" i="10"/>
  <c r="T1556" i="10" l="1"/>
  <c r="V1556" i="10" s="1"/>
  <c r="X1556" i="10" s="1"/>
  <c r="AH1555" i="10"/>
  <c r="S1557" i="10" l="1"/>
  <c r="R1558" i="10" s="1"/>
  <c r="U1556" i="10"/>
  <c r="W1556" i="10" s="1"/>
  <c r="Y1556" i="10" s="1"/>
  <c r="AB1556" i="10"/>
  <c r="AJ1555" i="10"/>
  <c r="AI1555" i="10" s="1"/>
  <c r="Z1556" i="10"/>
  <c r="AA1556" i="10" l="1"/>
  <c r="AC1556" i="10" s="1"/>
  <c r="AD1556" i="10"/>
  <c r="AF1556" i="10" l="1"/>
  <c r="AG1556" i="10" s="1"/>
  <c r="AE1556" i="10"/>
  <c r="T1557" i="10" l="1"/>
  <c r="AH1556" i="10"/>
  <c r="S1558" i="10" l="1"/>
  <c r="R1559" i="10" s="1"/>
  <c r="AJ1556" i="10"/>
  <c r="AI1556" i="10" s="1"/>
  <c r="U1557" i="10"/>
  <c r="W1557" i="10" s="1"/>
  <c r="Y1557" i="10" s="1"/>
  <c r="V1557" i="10"/>
  <c r="X1557" i="10" s="1"/>
  <c r="Z1557" i="10" s="1"/>
  <c r="AB1557" i="10" l="1"/>
  <c r="AD1557" i="10" s="1"/>
  <c r="AA1557" i="10"/>
  <c r="AC1557" i="10" s="1"/>
  <c r="AE1557" i="10" l="1"/>
  <c r="AF1557" i="10"/>
  <c r="AG1557" i="10" s="1"/>
  <c r="AH1557" i="10" l="1"/>
  <c r="AJ1557" i="10" s="1"/>
  <c r="AI1557" i="10" s="1"/>
  <c r="T1558" i="10"/>
  <c r="S1559" i="10" l="1"/>
  <c r="R1560" i="10" s="1"/>
  <c r="U1558" i="10"/>
  <c r="W1558" i="10" s="1"/>
  <c r="Y1558" i="10" s="1"/>
  <c r="V1558" i="10"/>
  <c r="X1558" i="10" s="1"/>
  <c r="Z1558" i="10" s="1"/>
  <c r="AB1558" i="10" l="1"/>
  <c r="AD1558" i="10" s="1"/>
  <c r="AA1558" i="10"/>
  <c r="AC1558" i="10" s="1"/>
  <c r="AE1558" i="10" l="1"/>
  <c r="AF1558" i="10"/>
  <c r="AG1558" i="10" s="1"/>
  <c r="AH1558" i="10" l="1"/>
  <c r="T1559" i="10"/>
  <c r="S1560" i="10" l="1"/>
  <c r="R1561" i="10" s="1"/>
  <c r="AJ1558" i="10"/>
  <c r="AI1558" i="10" s="1"/>
  <c r="U1559" i="10"/>
  <c r="W1559" i="10" s="1"/>
  <c r="Y1559" i="10" s="1"/>
  <c r="V1559" i="10"/>
  <c r="X1559" i="10" s="1"/>
  <c r="AA1559" i="10" l="1"/>
  <c r="AC1559" i="10" s="1"/>
  <c r="Z1559" i="10"/>
  <c r="AB1559" i="10" s="1"/>
  <c r="AD1559" i="10" l="1"/>
  <c r="AF1559" i="10" s="1"/>
  <c r="AG1559" i="10" s="1"/>
  <c r="AE1559" i="10" l="1"/>
  <c r="T1560" i="10" s="1"/>
  <c r="S1561" i="10" l="1"/>
  <c r="R1562" i="10" s="1"/>
  <c r="V1560" i="10"/>
  <c r="X1560" i="10" s="1"/>
  <c r="Z1560" i="10" s="1"/>
  <c r="U1560" i="10"/>
  <c r="W1560" i="10" s="1"/>
  <c r="Y1560" i="10" s="1"/>
  <c r="AH1559" i="10"/>
  <c r="AB1560" i="10" l="1"/>
  <c r="AD1560" i="10" s="1"/>
  <c r="AA1560" i="10"/>
  <c r="AC1560" i="10" s="1"/>
  <c r="AJ1559" i="10"/>
  <c r="AI1559" i="10" s="1"/>
  <c r="AE1560" i="10" l="1"/>
  <c r="AF1560" i="10"/>
  <c r="AG1560" i="10" s="1"/>
  <c r="AH1560" i="10" l="1"/>
  <c r="T1561" i="10"/>
  <c r="S1562" i="10" l="1"/>
  <c r="R1563" i="10" s="1"/>
  <c r="AJ1560" i="10"/>
  <c r="AI1560" i="10" s="1"/>
  <c r="U1561" i="10"/>
  <c r="W1561" i="10" s="1"/>
  <c r="Y1561" i="10" s="1"/>
  <c r="V1561" i="10"/>
  <c r="X1561" i="10" s="1"/>
  <c r="Z1561" i="10" s="1"/>
  <c r="AB1561" i="10" l="1"/>
  <c r="AD1561" i="10" s="1"/>
  <c r="AA1561" i="10"/>
  <c r="AC1561" i="10" s="1"/>
  <c r="AF1561" i="10" l="1"/>
  <c r="AG1561" i="10" s="1"/>
  <c r="AE1561" i="10"/>
  <c r="T1562" i="10" l="1"/>
  <c r="AH1561" i="10"/>
  <c r="S1563" i="10" l="1"/>
  <c r="R1564" i="10" s="1"/>
  <c r="AJ1561" i="10"/>
  <c r="AI1561" i="10" s="1"/>
  <c r="V1562" i="10"/>
  <c r="X1562" i="10" s="1"/>
  <c r="Z1562" i="10" s="1"/>
  <c r="U1562" i="10"/>
  <c r="W1562" i="10" s="1"/>
  <c r="Y1562" i="10" s="1"/>
  <c r="AB1562" i="10" l="1"/>
  <c r="AD1562" i="10" s="1"/>
  <c r="AA1562" i="10"/>
  <c r="AC1562" i="10" s="1"/>
  <c r="AE1562" i="10" l="1"/>
  <c r="AF1562" i="10"/>
  <c r="AG1562" i="10" s="1"/>
  <c r="AH1562" i="10" l="1"/>
  <c r="AJ1562" i="10" s="1"/>
  <c r="AI1562" i="10" s="1"/>
  <c r="T1563" i="10"/>
  <c r="S1564" i="10" l="1"/>
  <c r="R1565" i="10" s="1"/>
  <c r="V1563" i="10"/>
  <c r="X1563" i="10" s="1"/>
  <c r="Z1563" i="10" s="1"/>
  <c r="U1563" i="10"/>
  <c r="W1563" i="10" s="1"/>
  <c r="Y1563" i="10" s="1"/>
  <c r="AB1563" i="10" l="1"/>
  <c r="AD1563" i="10" s="1"/>
  <c r="AA1563" i="10"/>
  <c r="AC1563" i="10" s="1"/>
  <c r="AF1563" i="10" l="1"/>
  <c r="AG1563" i="10" s="1"/>
  <c r="AE1563" i="10"/>
  <c r="T1564" i="10" l="1"/>
  <c r="U1564" i="10" s="1"/>
  <c r="W1564" i="10" s="1"/>
  <c r="Y1564" i="10" s="1"/>
  <c r="AH1563" i="10"/>
  <c r="V1564" i="10" l="1"/>
  <c r="X1564" i="10" s="1"/>
  <c r="Z1564" i="10" s="1"/>
  <c r="S1565" i="10"/>
  <c r="R1566" i="10" s="1"/>
  <c r="AA1564" i="10"/>
  <c r="AC1564" i="10" s="1"/>
  <c r="AJ1563" i="10"/>
  <c r="AI1563" i="10" s="1"/>
  <c r="AB1564" i="10" l="1"/>
  <c r="AD1564" i="10" s="1"/>
  <c r="AF1564" i="10" s="1"/>
  <c r="AG1564" i="10" s="1"/>
  <c r="AE1564" i="10" l="1"/>
  <c r="T1565" i="10" s="1"/>
  <c r="U1565" i="10" s="1"/>
  <c r="W1565" i="10" s="1"/>
  <c r="Y1565" i="10" s="1"/>
  <c r="AH1564" i="10"/>
  <c r="AJ1564" i="10" s="1"/>
  <c r="AI1564" i="10" s="1"/>
  <c r="V1565" i="10" l="1"/>
  <c r="X1565" i="10" s="1"/>
  <c r="Z1565" i="10" s="1"/>
  <c r="AB1565" i="10" s="1"/>
  <c r="S1566" i="10"/>
  <c r="R1567" i="10" s="1"/>
  <c r="AA1565" i="10"/>
  <c r="AC1565" i="10" s="1"/>
  <c r="AD1565" i="10" l="1"/>
  <c r="AF1565" i="10" l="1"/>
  <c r="AG1565" i="10" s="1"/>
  <c r="AE1565" i="10"/>
  <c r="T1566" i="10" l="1"/>
  <c r="V1566" i="10" s="1"/>
  <c r="X1566" i="10" s="1"/>
  <c r="Z1566" i="10" s="1"/>
  <c r="AH1565" i="10"/>
  <c r="S1567" i="10" l="1"/>
  <c r="R1568" i="10" s="1"/>
  <c r="U1566" i="10"/>
  <c r="W1566" i="10" s="1"/>
  <c r="Y1566" i="10" s="1"/>
  <c r="AB1566" i="10"/>
  <c r="AD1566" i="10" s="1"/>
  <c r="AJ1565" i="10"/>
  <c r="AI1565" i="10" s="1"/>
  <c r="AA1566" i="10" l="1"/>
  <c r="AC1566" i="10" s="1"/>
  <c r="AE1566" i="10" s="1"/>
  <c r="AF1566" i="10" l="1"/>
  <c r="AG1566" i="10" s="1"/>
  <c r="AH1566" i="10" s="1"/>
  <c r="T1567" i="10" l="1"/>
  <c r="V1567" i="10" s="1"/>
  <c r="X1567" i="10" s="1"/>
  <c r="Z1567" i="10" s="1"/>
  <c r="AJ1566" i="10"/>
  <c r="H21" i="11" s="1"/>
  <c r="U1567" i="10" l="1"/>
  <c r="W1567" i="10" s="1"/>
  <c r="Y1567" i="10" s="1"/>
  <c r="S1568" i="10"/>
  <c r="R1569" i="10" s="1"/>
  <c r="AB1567" i="10"/>
  <c r="AD1567" i="10" s="1"/>
  <c r="AI1566" i="10"/>
  <c r="G21" i="11" s="1"/>
  <c r="AA1567" i="10" l="1"/>
  <c r="AC1567" i="10" s="1"/>
  <c r="AE1567" i="10" s="1"/>
  <c r="AF1567" i="10" l="1"/>
  <c r="AG1567" i="10" s="1"/>
  <c r="T1568" i="10" s="1"/>
  <c r="AH1567" i="10" l="1"/>
  <c r="AJ1567" i="10" s="1"/>
  <c r="AI1567" i="10" s="1"/>
  <c r="S1569" i="10"/>
  <c r="R1570" i="10" s="1"/>
  <c r="V1568" i="10"/>
  <c r="X1568" i="10" s="1"/>
  <c r="Z1568" i="10" s="1"/>
  <c r="U1568" i="10"/>
  <c r="W1568" i="10" s="1"/>
  <c r="Y1568" i="10" s="1"/>
  <c r="AB1568" i="10" l="1"/>
  <c r="AD1568" i="10" s="1"/>
  <c r="AA1568" i="10"/>
  <c r="AC1568" i="10" s="1"/>
  <c r="AF1568" i="10" l="1"/>
  <c r="AG1568" i="10" s="1"/>
  <c r="AE1568" i="10"/>
  <c r="AH1568" i="10" l="1"/>
  <c r="T1569" i="10"/>
  <c r="S1570" i="10" l="1"/>
  <c r="R1571" i="10" s="1"/>
  <c r="AJ1568" i="10"/>
  <c r="AI1568" i="10" s="1"/>
  <c r="U1569" i="10"/>
  <c r="W1569" i="10" s="1"/>
  <c r="Y1569" i="10" s="1"/>
  <c r="V1569" i="10"/>
  <c r="X1569" i="10" s="1"/>
  <c r="Z1569" i="10" s="1"/>
  <c r="AB1569" i="10" l="1"/>
  <c r="AD1569" i="10" s="1"/>
  <c r="AA1569" i="10"/>
  <c r="AC1569" i="10" s="1"/>
  <c r="AF1569" i="10" l="1"/>
  <c r="AG1569" i="10" s="1"/>
  <c r="AE1569" i="10"/>
  <c r="AH1569" i="10" l="1"/>
  <c r="T1570" i="10"/>
  <c r="S1571" i="10" l="1"/>
  <c r="R1572" i="10" s="1"/>
  <c r="AJ1569" i="10"/>
  <c r="AI1569" i="10" s="1"/>
  <c r="V1570" i="10"/>
  <c r="X1570" i="10" s="1"/>
  <c r="Z1570" i="10" s="1"/>
  <c r="U1570" i="10"/>
  <c r="W1570" i="10" s="1"/>
  <c r="Y1570" i="10" s="1"/>
  <c r="AB1570" i="10" l="1"/>
  <c r="AD1570" i="10" s="1"/>
  <c r="AA1570" i="10"/>
  <c r="AC1570" i="10" s="1"/>
  <c r="AF1570" i="10" l="1"/>
  <c r="AG1570" i="10" s="1"/>
  <c r="AE1570" i="10"/>
  <c r="T1571" i="10" l="1"/>
  <c r="AH1570" i="10"/>
  <c r="S1572" i="10" l="1"/>
  <c r="R1573" i="10" s="1"/>
  <c r="AJ1570" i="10"/>
  <c r="AI1570" i="10" s="1"/>
  <c r="V1571" i="10"/>
  <c r="X1571" i="10" s="1"/>
  <c r="Z1571" i="10" s="1"/>
  <c r="U1571" i="10"/>
  <c r="W1571" i="10" s="1"/>
  <c r="Y1571" i="10" s="1"/>
  <c r="AB1571" i="10" l="1"/>
  <c r="AD1571" i="10" s="1"/>
  <c r="AA1571" i="10"/>
  <c r="AC1571" i="10" s="1"/>
  <c r="AF1571" i="10" l="1"/>
  <c r="AG1571" i="10" s="1"/>
  <c r="AE1571" i="10"/>
  <c r="AH1571" i="10" l="1"/>
  <c r="T1572" i="10"/>
  <c r="S1573" i="10" l="1"/>
  <c r="R1574" i="10" s="1"/>
  <c r="AJ1571" i="10"/>
  <c r="AI1571" i="10" s="1"/>
  <c r="U1572" i="10"/>
  <c r="W1572" i="10" s="1"/>
  <c r="Y1572" i="10" s="1"/>
  <c r="V1572" i="10"/>
  <c r="X1572" i="10" s="1"/>
  <c r="Z1572" i="10" s="1"/>
  <c r="AB1572" i="10" l="1"/>
  <c r="AD1572" i="10" s="1"/>
  <c r="AA1572" i="10"/>
  <c r="AC1572" i="10" s="1"/>
  <c r="AF1572" i="10" l="1"/>
  <c r="AG1572" i="10" s="1"/>
  <c r="AE1572" i="10"/>
  <c r="AH1572" i="10" l="1"/>
  <c r="T1573" i="10"/>
  <c r="S1574" i="10" l="1"/>
  <c r="R1575" i="10" s="1"/>
  <c r="AJ1572" i="10"/>
  <c r="AI1572" i="10" s="1"/>
  <c r="U1573" i="10"/>
  <c r="W1573" i="10" s="1"/>
  <c r="Y1573" i="10" s="1"/>
  <c r="V1573" i="10"/>
  <c r="X1573" i="10" s="1"/>
  <c r="AA1573" i="10" l="1"/>
  <c r="AC1573" i="10" s="1"/>
  <c r="Z1573" i="10"/>
  <c r="AB1573" i="10" s="1"/>
  <c r="AD1573" i="10" l="1"/>
  <c r="AF1573" i="10" s="1"/>
  <c r="AG1573" i="10" s="1"/>
  <c r="AE1573" i="10" l="1"/>
  <c r="AH1573" i="10" l="1"/>
  <c r="T1574" i="10"/>
  <c r="S1575" i="10" l="1"/>
  <c r="R1576" i="10" s="1"/>
  <c r="AJ1573" i="10"/>
  <c r="AI1573" i="10" s="1"/>
  <c r="U1574" i="10"/>
  <c r="W1574" i="10" s="1"/>
  <c r="Y1574" i="10" s="1"/>
  <c r="V1574" i="10"/>
  <c r="X1574" i="10" s="1"/>
  <c r="Z1574" i="10" s="1"/>
  <c r="AB1574" i="10" l="1"/>
  <c r="AD1574" i="10" s="1"/>
  <c r="AA1574" i="10"/>
  <c r="AC1574" i="10" s="1"/>
  <c r="AF1574" i="10" l="1"/>
  <c r="AG1574" i="10" s="1"/>
  <c r="AE1574" i="10"/>
  <c r="T1575" i="10" l="1"/>
  <c r="AH1574" i="10"/>
  <c r="S1576" i="10" l="1"/>
  <c r="R1577" i="10" s="1"/>
  <c r="AJ1574" i="10"/>
  <c r="AI1574" i="10" s="1"/>
  <c r="U1575" i="10"/>
  <c r="W1575" i="10" s="1"/>
  <c r="Y1575" i="10" s="1"/>
  <c r="V1575" i="10"/>
  <c r="X1575" i="10" s="1"/>
  <c r="Z1575" i="10" s="1"/>
  <c r="AB1575" i="10" l="1"/>
  <c r="AD1575" i="10" s="1"/>
  <c r="AA1575" i="10"/>
  <c r="AC1575" i="10" s="1"/>
  <c r="AF1575" i="10" l="1"/>
  <c r="AG1575" i="10" s="1"/>
  <c r="AE1575" i="10"/>
  <c r="T1576" i="10" l="1"/>
  <c r="AH1575" i="10"/>
  <c r="S1577" i="10" l="1"/>
  <c r="R1578" i="10" s="1"/>
  <c r="AJ1575" i="10"/>
  <c r="AI1575" i="10" s="1"/>
  <c r="U1576" i="10"/>
  <c r="W1576" i="10" s="1"/>
  <c r="Y1576" i="10" s="1"/>
  <c r="V1576" i="10"/>
  <c r="X1576" i="10" s="1"/>
  <c r="Z1576" i="10" s="1"/>
  <c r="AB1576" i="10" l="1"/>
  <c r="AD1576" i="10" s="1"/>
  <c r="AA1576" i="10"/>
  <c r="AC1576" i="10" s="1"/>
  <c r="AE1576" i="10" l="1"/>
  <c r="AF1576" i="10"/>
  <c r="AG1576" i="10" s="1"/>
  <c r="AH1576" i="10" l="1"/>
  <c r="T1577" i="10"/>
  <c r="S1578" i="10" l="1"/>
  <c r="R1579" i="10" s="1"/>
  <c r="AJ1576" i="10"/>
  <c r="AI1576" i="10" s="1"/>
  <c r="V1577" i="10"/>
  <c r="X1577" i="10" s="1"/>
  <c r="Z1577" i="10" s="1"/>
  <c r="U1577" i="10"/>
  <c r="W1577" i="10" s="1"/>
  <c r="Y1577" i="10" s="1"/>
  <c r="AB1577" i="10" l="1"/>
  <c r="AD1577" i="10" s="1"/>
  <c r="AA1577" i="10"/>
  <c r="AC1577" i="10" s="1"/>
  <c r="AE1577" i="10" l="1"/>
  <c r="AF1577" i="10"/>
  <c r="AG1577" i="10" s="1"/>
  <c r="AH1577" i="10" l="1"/>
  <c r="T1578" i="10"/>
  <c r="S1579" i="10" l="1"/>
  <c r="R1580" i="10" s="1"/>
  <c r="V1578" i="10"/>
  <c r="X1578" i="10" s="1"/>
  <c r="Z1578" i="10" s="1"/>
  <c r="U1578" i="10"/>
  <c r="W1578" i="10" s="1"/>
  <c r="Y1578" i="10" s="1"/>
  <c r="AJ1577" i="10"/>
  <c r="AI1577" i="10" s="1"/>
  <c r="AB1578" i="10" l="1"/>
  <c r="AD1578" i="10" s="1"/>
  <c r="AA1578" i="10"/>
  <c r="AC1578" i="10" s="1"/>
  <c r="AE1578" i="10" l="1"/>
  <c r="AF1578" i="10"/>
  <c r="AG1578" i="10" s="1"/>
  <c r="T1579" i="10" l="1"/>
  <c r="AH1578" i="10"/>
  <c r="S1580" i="10" l="1"/>
  <c r="R1581" i="10" s="1"/>
  <c r="AJ1578" i="10"/>
  <c r="AI1578" i="10" s="1"/>
  <c r="U1579" i="10"/>
  <c r="W1579" i="10" s="1"/>
  <c r="Y1579" i="10" s="1"/>
  <c r="V1579" i="10"/>
  <c r="X1579" i="10" s="1"/>
  <c r="Z1579" i="10" s="1"/>
  <c r="AB1579" i="10" l="1"/>
  <c r="AD1579" i="10" s="1"/>
  <c r="AA1579" i="10"/>
  <c r="AC1579" i="10" s="1"/>
  <c r="AE1579" i="10" l="1"/>
  <c r="AF1579" i="10"/>
  <c r="AG1579" i="10" s="1"/>
  <c r="AH1579" i="10" l="1"/>
  <c r="AJ1579" i="10" s="1"/>
  <c r="AI1579" i="10" s="1"/>
  <c r="T1580" i="10"/>
  <c r="S1581" i="10" l="1"/>
  <c r="R1582" i="10" s="1"/>
  <c r="U1580" i="10"/>
  <c r="W1580" i="10" s="1"/>
  <c r="Y1580" i="10" s="1"/>
  <c r="V1580" i="10"/>
  <c r="X1580" i="10" s="1"/>
  <c r="Z1580" i="10" s="1"/>
  <c r="AB1580" i="10" l="1"/>
  <c r="AD1580" i="10" s="1"/>
  <c r="AA1580" i="10"/>
  <c r="AC1580" i="10" s="1"/>
  <c r="AE1580" i="10" l="1"/>
  <c r="AF1580" i="10"/>
  <c r="AG1580" i="10" s="1"/>
  <c r="AH1580" i="10" l="1"/>
  <c r="AJ1580" i="10" s="1"/>
  <c r="T1581" i="10"/>
  <c r="AI1580" i="10" l="1"/>
  <c r="S1582" i="10"/>
  <c r="R1583" i="10" s="1"/>
  <c r="V1581" i="10"/>
  <c r="X1581" i="10" s="1"/>
  <c r="Z1581" i="10" s="1"/>
  <c r="U1581" i="10"/>
  <c r="W1581" i="10" s="1"/>
  <c r="Y1581" i="10" s="1"/>
  <c r="AB1581" i="10" l="1"/>
  <c r="AD1581" i="10" s="1"/>
  <c r="AA1581" i="10"/>
  <c r="AC1581" i="10" s="1"/>
  <c r="AE1581" i="10" l="1"/>
  <c r="AF1581" i="10"/>
  <c r="AG1581" i="10" s="1"/>
  <c r="T1582" i="10" l="1"/>
  <c r="AH1581" i="10"/>
  <c r="AJ1581" i="10" s="1"/>
  <c r="AI1581" i="10" s="1"/>
  <c r="S1583" i="10" l="1"/>
  <c r="R1584" i="10" s="1"/>
  <c r="U1582" i="10"/>
  <c r="W1582" i="10" s="1"/>
  <c r="Y1582" i="10" s="1"/>
  <c r="V1582" i="10"/>
  <c r="X1582" i="10" s="1"/>
  <c r="Z1582" i="10" s="1"/>
  <c r="AB1582" i="10" l="1"/>
  <c r="AD1582" i="10" s="1"/>
  <c r="AA1582" i="10"/>
  <c r="AC1582" i="10" s="1"/>
  <c r="AE1582" i="10" l="1"/>
  <c r="AF1582" i="10"/>
  <c r="AG1582" i="10" s="1"/>
  <c r="T1583" i="10" l="1"/>
  <c r="AH1582" i="10"/>
  <c r="AJ1582" i="10" s="1"/>
  <c r="AI1582" i="10" s="1"/>
  <c r="S1584" i="10" l="1"/>
  <c r="R1585" i="10" s="1"/>
  <c r="U1583" i="10"/>
  <c r="W1583" i="10" s="1"/>
  <c r="Y1583" i="10" s="1"/>
  <c r="V1583" i="10"/>
  <c r="X1583" i="10" s="1"/>
  <c r="Z1583" i="10" s="1"/>
  <c r="AB1583" i="10" l="1"/>
  <c r="AD1583" i="10" s="1"/>
  <c r="AA1583" i="10"/>
  <c r="AC1583" i="10" s="1"/>
  <c r="AF1583" i="10" l="1"/>
  <c r="AG1583" i="10" s="1"/>
  <c r="AE1583" i="10"/>
  <c r="T1584" i="10" l="1"/>
  <c r="AH1583" i="10"/>
  <c r="AJ1583" i="10" s="1"/>
  <c r="AI1583" i="10" s="1"/>
  <c r="S1585" i="10" l="1"/>
  <c r="R1586" i="10" s="1"/>
  <c r="U1584" i="10"/>
  <c r="W1584" i="10" s="1"/>
  <c r="Y1584" i="10" s="1"/>
  <c r="V1584" i="10"/>
  <c r="X1584" i="10" s="1"/>
  <c r="Z1584" i="10" s="1"/>
  <c r="AB1584" i="10" l="1"/>
  <c r="AD1584" i="10" s="1"/>
  <c r="AA1584" i="10"/>
  <c r="AC1584" i="10" s="1"/>
  <c r="AE1584" i="10" l="1"/>
  <c r="AF1584" i="10"/>
  <c r="AG1584" i="10" s="1"/>
  <c r="AH1584" i="10" l="1"/>
  <c r="AJ1584" i="10" s="1"/>
  <c r="AI1584" i="10" s="1"/>
  <c r="T1585" i="10"/>
  <c r="S1586" i="10" l="1"/>
  <c r="R1587" i="10" s="1"/>
  <c r="U1585" i="10"/>
  <c r="W1585" i="10" s="1"/>
  <c r="Y1585" i="10" s="1"/>
  <c r="V1585" i="10"/>
  <c r="X1585" i="10" s="1"/>
  <c r="Z1585" i="10" s="1"/>
  <c r="AB1585" i="10" l="1"/>
  <c r="AD1585" i="10" s="1"/>
  <c r="AA1585" i="10"/>
  <c r="AC1585" i="10" s="1"/>
  <c r="AE1585" i="10" l="1"/>
  <c r="AF1585" i="10"/>
  <c r="AG1585" i="10" s="1"/>
  <c r="T1586" i="10" l="1"/>
  <c r="AH1585" i="10"/>
  <c r="AJ1585" i="10" s="1"/>
  <c r="AI1585" i="10" s="1"/>
  <c r="S1587" i="10" l="1"/>
  <c r="R1588" i="10" s="1"/>
  <c r="V1586" i="10"/>
  <c r="X1586" i="10" s="1"/>
  <c r="Z1586" i="10" s="1"/>
  <c r="U1586" i="10"/>
  <c r="W1586" i="10" s="1"/>
  <c r="Y1586" i="10" s="1"/>
  <c r="AB1586" i="10" l="1"/>
  <c r="AD1586" i="10" s="1"/>
  <c r="AA1586" i="10"/>
  <c r="AC1586" i="10" s="1"/>
  <c r="AE1586" i="10" l="1"/>
  <c r="AF1586" i="10"/>
  <c r="AG1586" i="10" s="1"/>
  <c r="AH1586" i="10" l="1"/>
  <c r="AJ1586" i="10" s="1"/>
  <c r="AI1586" i="10" s="1"/>
  <c r="T1587" i="10"/>
  <c r="S1588" i="10" l="1"/>
  <c r="R1589" i="10" s="1"/>
  <c r="V1587" i="10"/>
  <c r="X1587" i="10" s="1"/>
  <c r="Z1587" i="10" s="1"/>
  <c r="U1587" i="10"/>
  <c r="W1587" i="10" s="1"/>
  <c r="Y1587" i="10" s="1"/>
  <c r="AB1587" i="10" l="1"/>
  <c r="AD1587" i="10" s="1"/>
  <c r="AA1587" i="10"/>
  <c r="AC1587" i="10" s="1"/>
  <c r="AF1587" i="10" l="1"/>
  <c r="AG1587" i="10" s="1"/>
  <c r="AE1587" i="10"/>
  <c r="T1588" i="10" l="1"/>
  <c r="AH1587" i="10"/>
  <c r="AJ1587" i="10" s="1"/>
  <c r="AI1587" i="10" s="1"/>
  <c r="S1589" i="10" l="1"/>
  <c r="R1590" i="10" s="1"/>
  <c r="V1588" i="10"/>
  <c r="X1588" i="10" s="1"/>
  <c r="Z1588" i="10" s="1"/>
  <c r="U1588" i="10"/>
  <c r="W1588" i="10" s="1"/>
  <c r="Y1588" i="10" s="1"/>
  <c r="AB1588" i="10" l="1"/>
  <c r="AD1588" i="10" s="1"/>
  <c r="AA1588" i="10"/>
  <c r="AC1588" i="10" s="1"/>
  <c r="AE1588" i="10" l="1"/>
  <c r="AF1588" i="10"/>
  <c r="AG1588" i="10" s="1"/>
  <c r="T1589" i="10" l="1"/>
  <c r="AH1588" i="10"/>
  <c r="AJ1588" i="10" s="1"/>
  <c r="AI1588" i="10" s="1"/>
  <c r="S1590" i="10" l="1"/>
  <c r="R1591" i="10" s="1"/>
  <c r="V1589" i="10"/>
  <c r="X1589" i="10" s="1"/>
  <c r="Z1589" i="10" s="1"/>
  <c r="U1589" i="10"/>
  <c r="W1589" i="10" s="1"/>
  <c r="Y1589" i="10" s="1"/>
  <c r="AB1589" i="10" l="1"/>
  <c r="AD1589" i="10" s="1"/>
  <c r="AA1589" i="10"/>
  <c r="AC1589" i="10" s="1"/>
  <c r="AF1589" i="10" l="1"/>
  <c r="AG1589" i="10" s="1"/>
  <c r="AE1589" i="10"/>
  <c r="AH1589" i="10" l="1"/>
  <c r="AJ1589" i="10" s="1"/>
  <c r="AI1589" i="10" s="1"/>
  <c r="T1590" i="10"/>
  <c r="S1591" i="10" l="1"/>
  <c r="R1592" i="10" s="1"/>
  <c r="U1590" i="10"/>
  <c r="W1590" i="10" s="1"/>
  <c r="Y1590" i="10" s="1"/>
  <c r="V1590" i="10"/>
  <c r="X1590" i="10" s="1"/>
  <c r="Z1590" i="10" s="1"/>
  <c r="AB1590" i="10" l="1"/>
  <c r="AD1590" i="10" s="1"/>
  <c r="AA1590" i="10"/>
  <c r="AC1590" i="10" s="1"/>
  <c r="AF1590" i="10" l="1"/>
  <c r="AG1590" i="10" s="1"/>
  <c r="AE1590" i="10"/>
  <c r="AH1590" i="10" l="1"/>
  <c r="T1591" i="10"/>
  <c r="S1592" i="10" l="1"/>
  <c r="R1593" i="10" s="1"/>
  <c r="AJ1590" i="10"/>
  <c r="AI1590" i="10" s="1"/>
  <c r="U1591" i="10"/>
  <c r="W1591" i="10" s="1"/>
  <c r="Y1591" i="10" s="1"/>
  <c r="V1591" i="10"/>
  <c r="X1591" i="10" s="1"/>
  <c r="Z1591" i="10" s="1"/>
  <c r="AB1591" i="10" l="1"/>
  <c r="AD1591" i="10" s="1"/>
  <c r="AA1591" i="10"/>
  <c r="AC1591" i="10" s="1"/>
  <c r="AE1591" i="10" l="1"/>
  <c r="AF1591" i="10"/>
  <c r="AG1591" i="10" s="1"/>
  <c r="AH1591" i="10" l="1"/>
  <c r="AJ1591" i="10" s="1"/>
  <c r="AI1591" i="10" s="1"/>
  <c r="T1592" i="10"/>
  <c r="S1593" i="10" l="1"/>
  <c r="R1594" i="10" s="1"/>
  <c r="V1592" i="10"/>
  <c r="X1592" i="10" s="1"/>
  <c r="Z1592" i="10" s="1"/>
  <c r="U1592" i="10"/>
  <c r="W1592" i="10" s="1"/>
  <c r="Y1592" i="10" s="1"/>
  <c r="AB1592" i="10" l="1"/>
  <c r="AD1592" i="10" s="1"/>
  <c r="AA1592" i="10"/>
  <c r="AC1592" i="10" s="1"/>
  <c r="AE1592" i="10" l="1"/>
  <c r="AF1592" i="10"/>
  <c r="AG1592" i="10" s="1"/>
  <c r="T1593" i="10" l="1"/>
  <c r="AH1592" i="10"/>
  <c r="AJ1592" i="10" s="1"/>
  <c r="AI1592" i="10" s="1"/>
  <c r="S1594" i="10" l="1"/>
  <c r="R1595" i="10" s="1"/>
  <c r="V1593" i="10"/>
  <c r="X1593" i="10" s="1"/>
  <c r="Z1593" i="10" s="1"/>
  <c r="U1593" i="10"/>
  <c r="W1593" i="10" s="1"/>
  <c r="Y1593" i="10" s="1"/>
  <c r="AB1593" i="10" l="1"/>
  <c r="AD1593" i="10" s="1"/>
  <c r="AA1593" i="10"/>
  <c r="AC1593" i="10" s="1"/>
  <c r="AE1593" i="10" l="1"/>
  <c r="AF1593" i="10"/>
  <c r="AG1593" i="10" s="1"/>
  <c r="AH1593" i="10" l="1"/>
  <c r="AJ1593" i="10" s="1"/>
  <c r="AI1593" i="10" s="1"/>
  <c r="T1594" i="10"/>
  <c r="S1595" i="10" l="1"/>
  <c r="R1596" i="10" s="1"/>
  <c r="U1594" i="10"/>
  <c r="W1594" i="10" s="1"/>
  <c r="Y1594" i="10" s="1"/>
  <c r="V1594" i="10"/>
  <c r="X1594" i="10" s="1"/>
  <c r="Z1594" i="10" s="1"/>
  <c r="AB1594" i="10" l="1"/>
  <c r="AD1594" i="10" s="1"/>
  <c r="AA1594" i="10"/>
  <c r="AC1594" i="10" s="1"/>
  <c r="AF1594" i="10" l="1"/>
  <c r="AG1594" i="10" s="1"/>
  <c r="AE1594" i="10"/>
  <c r="AH1594" i="10" l="1"/>
  <c r="AJ1594" i="10" s="1"/>
  <c r="AI1594" i="10" s="1"/>
  <c r="T1595" i="10"/>
  <c r="S1596" i="10" l="1"/>
  <c r="R1597" i="10" s="1"/>
  <c r="V1595" i="10"/>
  <c r="X1595" i="10" s="1"/>
  <c r="Z1595" i="10" s="1"/>
  <c r="U1595" i="10"/>
  <c r="W1595" i="10" s="1"/>
  <c r="Y1595" i="10" s="1"/>
  <c r="AB1595" i="10" l="1"/>
  <c r="AD1595" i="10" s="1"/>
  <c r="AA1595" i="10"/>
  <c r="AC1595" i="10" s="1"/>
  <c r="AE1595" i="10" l="1"/>
  <c r="AF1595" i="10"/>
  <c r="AG1595" i="10" s="1"/>
  <c r="AH1595" i="10" l="1"/>
  <c r="AJ1595" i="10" s="1"/>
  <c r="AI1595" i="10" s="1"/>
  <c r="T1596" i="10"/>
  <c r="S1597" i="10" l="1"/>
  <c r="R1598" i="10" s="1"/>
  <c r="V1596" i="10"/>
  <c r="X1596" i="10" s="1"/>
  <c r="Z1596" i="10" s="1"/>
  <c r="U1596" i="10"/>
  <c r="W1596" i="10" s="1"/>
  <c r="Y1596" i="10" s="1"/>
  <c r="AB1596" i="10" l="1"/>
  <c r="AD1596" i="10" s="1"/>
  <c r="AA1596" i="10"/>
  <c r="AC1596" i="10" s="1"/>
  <c r="AF1596" i="10" l="1"/>
  <c r="AG1596" i="10" s="1"/>
  <c r="AE1596" i="10"/>
  <c r="AH1596" i="10" l="1"/>
  <c r="AJ1596" i="10" s="1"/>
  <c r="AI1596" i="10" s="1"/>
  <c r="T1597" i="10"/>
  <c r="S1598" i="10" l="1"/>
  <c r="R1599" i="10" s="1"/>
  <c r="V1597" i="10"/>
  <c r="X1597" i="10" s="1"/>
  <c r="Z1597" i="10" s="1"/>
  <c r="U1597" i="10"/>
  <c r="W1597" i="10" s="1"/>
  <c r="Y1597" i="10" s="1"/>
  <c r="AB1597" i="10" l="1"/>
  <c r="AD1597" i="10" s="1"/>
  <c r="AA1597" i="10"/>
  <c r="AC1597" i="10" s="1"/>
  <c r="AE1597" i="10" l="1"/>
  <c r="AF1597" i="10"/>
  <c r="AG1597" i="10" s="1"/>
  <c r="AH1597" i="10" l="1"/>
  <c r="AJ1597" i="10" s="1"/>
  <c r="AI1597" i="10" s="1"/>
  <c r="T1598" i="10"/>
  <c r="S1599" i="10" l="1"/>
  <c r="R1600" i="10" s="1"/>
  <c r="V1598" i="10"/>
  <c r="X1598" i="10" s="1"/>
  <c r="Z1598" i="10" s="1"/>
  <c r="U1598" i="10"/>
  <c r="W1598" i="10" s="1"/>
  <c r="Y1598" i="10" s="1"/>
  <c r="AB1598" i="10" l="1"/>
  <c r="AD1598" i="10" s="1"/>
  <c r="AA1598" i="10"/>
  <c r="AC1598" i="10" s="1"/>
  <c r="AF1598" i="10" l="1"/>
  <c r="AG1598" i="10" s="1"/>
  <c r="AE1598" i="10"/>
  <c r="AH1598" i="10" l="1"/>
  <c r="AJ1598" i="10" s="1"/>
  <c r="T1599" i="10"/>
  <c r="S1600" i="10" l="1"/>
  <c r="R1601" i="10" s="1"/>
  <c r="V1599" i="10"/>
  <c r="X1599" i="10" s="1"/>
  <c r="Z1599" i="10" s="1"/>
  <c r="U1599" i="10"/>
  <c r="W1599" i="10" s="1"/>
  <c r="Y1599" i="10" s="1"/>
  <c r="AI1598" i="10"/>
  <c r="AB1599" i="10" l="1"/>
  <c r="AD1599" i="10" s="1"/>
  <c r="AA1599" i="10"/>
  <c r="AC1599" i="10" s="1"/>
  <c r="AF1599" i="10" l="1"/>
  <c r="AG1599" i="10" s="1"/>
  <c r="AE1599" i="10"/>
  <c r="AH1599" i="10" l="1"/>
  <c r="AJ1599" i="10" s="1"/>
  <c r="T1600" i="10"/>
  <c r="S1601" i="10" l="1"/>
  <c r="R1602" i="10" s="1"/>
  <c r="AI1599" i="10"/>
  <c r="V1600" i="10"/>
  <c r="X1600" i="10" s="1"/>
  <c r="Z1600" i="10" s="1"/>
  <c r="U1600" i="10"/>
  <c r="W1600" i="10" s="1"/>
  <c r="Y1600" i="10" s="1"/>
  <c r="AB1600" i="10" l="1"/>
  <c r="AD1600" i="10" s="1"/>
  <c r="AA1600" i="10"/>
  <c r="AC1600" i="10" s="1"/>
  <c r="AF1600" i="10" l="1"/>
  <c r="AG1600" i="10" s="1"/>
  <c r="AE1600" i="10"/>
  <c r="AH1600" i="10" l="1"/>
  <c r="AJ1600" i="10" s="1"/>
  <c r="T1601" i="10"/>
  <c r="S1602" i="10" l="1"/>
  <c r="R1603" i="10" s="1"/>
  <c r="U1601" i="10"/>
  <c r="W1601" i="10" s="1"/>
  <c r="Y1601" i="10" s="1"/>
  <c r="V1601" i="10"/>
  <c r="X1601" i="10" s="1"/>
  <c r="Z1601" i="10" s="1"/>
  <c r="AI1600" i="10"/>
  <c r="AB1601" i="10" l="1"/>
  <c r="AD1601" i="10" s="1"/>
  <c r="AA1601" i="10"/>
  <c r="AC1601" i="10" s="1"/>
  <c r="AE1601" i="10" l="1"/>
  <c r="AF1601" i="10"/>
  <c r="AG1601" i="10" s="1"/>
  <c r="AH1601" i="10" l="1"/>
  <c r="AJ1601" i="10" s="1"/>
  <c r="AI1601" i="10" s="1"/>
  <c r="T1602" i="10"/>
  <c r="S1603" i="10" l="1"/>
  <c r="R1604" i="10" s="1"/>
  <c r="V1602" i="10"/>
  <c r="X1602" i="10" s="1"/>
  <c r="Z1602" i="10" s="1"/>
  <c r="U1602" i="10"/>
  <c r="W1602" i="10" s="1"/>
  <c r="Y1602" i="10" s="1"/>
  <c r="AB1602" i="10" l="1"/>
  <c r="AD1602" i="10" s="1"/>
  <c r="AA1602" i="10"/>
  <c r="AC1602" i="10" s="1"/>
  <c r="AF1602" i="10" l="1"/>
  <c r="AG1602" i="10" s="1"/>
  <c r="AE1602" i="10"/>
  <c r="T1603" i="10" l="1"/>
  <c r="AH1602" i="10"/>
  <c r="AJ1602" i="10" s="1"/>
  <c r="S1604" i="10" l="1"/>
  <c r="R1605" i="10" s="1"/>
  <c r="AI1602" i="10"/>
  <c r="V1603" i="10"/>
  <c r="X1603" i="10" s="1"/>
  <c r="Z1603" i="10" s="1"/>
  <c r="U1603" i="10"/>
  <c r="W1603" i="10" s="1"/>
  <c r="Y1603" i="10" s="1"/>
  <c r="AB1603" i="10" l="1"/>
  <c r="AD1603" i="10" s="1"/>
  <c r="AA1603" i="10"/>
  <c r="AC1603" i="10" s="1"/>
  <c r="AF1603" i="10" l="1"/>
  <c r="AG1603" i="10" s="1"/>
  <c r="AE1603" i="10"/>
  <c r="AH1603" i="10" l="1"/>
  <c r="AJ1603" i="10" s="1"/>
  <c r="AI1603" i="10" s="1"/>
  <c r="T1604" i="10"/>
  <c r="S1605" i="10" l="1"/>
  <c r="R1606" i="10" s="1"/>
  <c r="V1604" i="10"/>
  <c r="X1604" i="10" s="1"/>
  <c r="Z1604" i="10" s="1"/>
  <c r="U1604" i="10"/>
  <c r="W1604" i="10" s="1"/>
  <c r="Y1604" i="10" s="1"/>
  <c r="AB1604" i="10" l="1"/>
  <c r="AD1604" i="10" s="1"/>
  <c r="AA1604" i="10"/>
  <c r="AC1604" i="10" s="1"/>
  <c r="AF1604" i="10" l="1"/>
  <c r="AG1604" i="10" s="1"/>
  <c r="AE1604" i="10"/>
  <c r="T1605" i="10" l="1"/>
  <c r="AH1604" i="10"/>
  <c r="AJ1604" i="10" s="1"/>
  <c r="AI1604" i="10" s="1"/>
  <c r="S1606" i="10" l="1"/>
  <c r="R1607" i="10" s="1"/>
  <c r="V1605" i="10"/>
  <c r="X1605" i="10" s="1"/>
  <c r="Z1605" i="10" s="1"/>
  <c r="U1605" i="10"/>
  <c r="W1605" i="10" s="1"/>
  <c r="Y1605" i="10" s="1"/>
  <c r="AB1605" i="10" l="1"/>
  <c r="AD1605" i="10" s="1"/>
  <c r="AA1605" i="10"/>
  <c r="AC1605" i="10" s="1"/>
  <c r="AF1605" i="10" l="1"/>
  <c r="AG1605" i="10" s="1"/>
  <c r="AE1605" i="10"/>
  <c r="AH1605" i="10" l="1"/>
  <c r="AJ1605" i="10" s="1"/>
  <c r="AI1605" i="10" s="1"/>
  <c r="T1606" i="10"/>
  <c r="S1607" i="10" l="1"/>
  <c r="R1608" i="10" s="1"/>
  <c r="U1606" i="10"/>
  <c r="W1606" i="10" s="1"/>
  <c r="Y1606" i="10" s="1"/>
  <c r="V1606" i="10"/>
  <c r="X1606" i="10" s="1"/>
  <c r="Z1606" i="10" s="1"/>
  <c r="AB1606" i="10" l="1"/>
  <c r="AD1606" i="10" s="1"/>
  <c r="AA1606" i="10"/>
  <c r="AC1606" i="10" s="1"/>
  <c r="AF1606" i="10" l="1"/>
  <c r="AG1606" i="10" s="1"/>
  <c r="AE1606" i="10"/>
  <c r="AH1606" i="10" l="1"/>
  <c r="AJ1606" i="10" s="1"/>
  <c r="AI1606" i="10" s="1"/>
  <c r="T1607" i="10"/>
  <c r="S1608" i="10" l="1"/>
  <c r="R1609" i="10" s="1"/>
  <c r="U1607" i="10"/>
  <c r="W1607" i="10" s="1"/>
  <c r="Y1607" i="10" s="1"/>
  <c r="V1607" i="10"/>
  <c r="X1607" i="10" s="1"/>
  <c r="Z1607" i="10" s="1"/>
  <c r="AB1607" i="10" l="1"/>
  <c r="AD1607" i="10" s="1"/>
  <c r="AA1607" i="10"/>
  <c r="AC1607" i="10" s="1"/>
  <c r="AF1607" i="10" l="1"/>
  <c r="AG1607" i="10" s="1"/>
  <c r="AE1607" i="10"/>
  <c r="T1608" i="10" l="1"/>
  <c r="AH1607" i="10"/>
  <c r="AJ1607" i="10" s="1"/>
  <c r="AI1607" i="10" s="1"/>
  <c r="S1609" i="10" l="1"/>
  <c r="R1610" i="10" s="1"/>
  <c r="V1608" i="10"/>
  <c r="X1608" i="10" s="1"/>
  <c r="Z1608" i="10" s="1"/>
  <c r="U1608" i="10"/>
  <c r="W1608" i="10" s="1"/>
  <c r="Y1608" i="10" s="1"/>
  <c r="AB1608" i="10" l="1"/>
  <c r="AD1608" i="10" s="1"/>
  <c r="AA1608" i="10"/>
  <c r="AC1608" i="10" s="1"/>
  <c r="AE1608" i="10" l="1"/>
  <c r="AF1608" i="10"/>
  <c r="AG1608" i="10" s="1"/>
  <c r="AH1608" i="10" l="1"/>
  <c r="AJ1608" i="10" s="1"/>
  <c r="T1609" i="10"/>
  <c r="AI1608" i="10" l="1"/>
  <c r="S1610" i="10"/>
  <c r="R1611" i="10" s="1"/>
  <c r="V1609" i="10"/>
  <c r="X1609" i="10" s="1"/>
  <c r="Z1609" i="10" s="1"/>
  <c r="U1609" i="10"/>
  <c r="W1609" i="10" s="1"/>
  <c r="Y1609" i="10" s="1"/>
  <c r="AB1609" i="10" l="1"/>
  <c r="AD1609" i="10" s="1"/>
  <c r="AA1609" i="10"/>
  <c r="AC1609" i="10" s="1"/>
  <c r="AE1609" i="10" l="1"/>
  <c r="AF1609" i="10"/>
  <c r="AG1609" i="10" s="1"/>
  <c r="AH1609" i="10" l="1"/>
  <c r="AJ1609" i="10" s="1"/>
  <c r="T1610" i="10"/>
  <c r="AI1609" i="10" l="1"/>
  <c r="S1611" i="10"/>
  <c r="R1612" i="10" s="1"/>
  <c r="V1610" i="10"/>
  <c r="X1610" i="10" s="1"/>
  <c r="Z1610" i="10" s="1"/>
  <c r="U1610" i="10"/>
  <c r="W1610" i="10" s="1"/>
  <c r="Y1610" i="10" s="1"/>
  <c r="AB1610" i="10" l="1"/>
  <c r="AD1610" i="10" s="1"/>
  <c r="AA1610" i="10"/>
  <c r="AC1610" i="10" s="1"/>
  <c r="AF1610" i="10" l="1"/>
  <c r="AG1610" i="10" s="1"/>
  <c r="AE1610" i="10"/>
  <c r="AH1610" i="10" l="1"/>
  <c r="AJ1610" i="10" s="1"/>
  <c r="T1611" i="10"/>
  <c r="AI1610" i="10" l="1"/>
  <c r="S1612" i="10"/>
  <c r="R1613" i="10" s="1"/>
  <c r="V1611" i="10"/>
  <c r="X1611" i="10" s="1"/>
  <c r="Z1611" i="10" s="1"/>
  <c r="U1611" i="10"/>
  <c r="W1611" i="10" s="1"/>
  <c r="Y1611" i="10" s="1"/>
  <c r="AB1611" i="10" l="1"/>
  <c r="AD1611" i="10" s="1"/>
  <c r="AA1611" i="10"/>
  <c r="AC1611" i="10" s="1"/>
  <c r="AE1611" i="10" l="1"/>
  <c r="AF1611" i="10"/>
  <c r="AG1611" i="10" s="1"/>
  <c r="T1612" i="10" l="1"/>
  <c r="AH1611" i="10"/>
  <c r="AJ1611" i="10" s="1"/>
  <c r="V1612" i="10" l="1"/>
  <c r="X1612" i="10" s="1"/>
  <c r="Z1612" i="10" s="1"/>
  <c r="S1613" i="10"/>
  <c r="R1614" i="10" s="1"/>
  <c r="U1612" i="10"/>
  <c r="W1612" i="10" s="1"/>
  <c r="Y1612" i="10" s="1"/>
  <c r="AI1611" i="10"/>
  <c r="AB1612" i="10" l="1"/>
  <c r="AD1612" i="10" s="1"/>
  <c r="AA1612" i="10"/>
  <c r="AC1612" i="10" s="1"/>
  <c r="AF1612" i="10" l="1"/>
  <c r="AG1612" i="10" s="1"/>
  <c r="AH1612" i="10" s="1"/>
  <c r="AJ1612" i="10" s="1"/>
  <c r="AE1612" i="10"/>
  <c r="T1613" i="10" l="1"/>
  <c r="S1614" i="10" s="1"/>
  <c r="R1615" i="10" s="1"/>
  <c r="AI1612" i="10"/>
  <c r="V1613" i="10" l="1"/>
  <c r="X1613" i="10" s="1"/>
  <c r="Z1613" i="10" s="1"/>
  <c r="U1613" i="10"/>
  <c r="W1613" i="10" s="1"/>
  <c r="Y1613" i="10" s="1"/>
  <c r="AB1613" i="10" l="1"/>
  <c r="AD1613" i="10" s="1"/>
  <c r="AA1613" i="10"/>
  <c r="AC1613" i="10" s="1"/>
  <c r="AF1613" i="10" l="1"/>
  <c r="AG1613" i="10" s="1"/>
  <c r="T1614" i="10" s="1"/>
  <c r="S1615" i="10" s="1"/>
  <c r="R1616" i="10" s="1"/>
  <c r="AE1613" i="10"/>
  <c r="V1614" i="10" l="1"/>
  <c r="X1614" i="10" s="1"/>
  <c r="Z1614" i="10" s="1"/>
  <c r="AH1613" i="10"/>
  <c r="AJ1613" i="10" s="1"/>
  <c r="AI1613" i="10" s="1"/>
  <c r="U1614" i="10"/>
  <c r="W1614" i="10" s="1"/>
  <c r="Y1614" i="10" s="1"/>
  <c r="AA1614" i="10" l="1"/>
  <c r="AC1614" i="10" s="1"/>
  <c r="AB1614" i="10"/>
  <c r="AD1614" i="10" s="1"/>
  <c r="AF1614" i="10" l="1"/>
  <c r="AG1614" i="10" s="1"/>
  <c r="T1615" i="10" s="1"/>
  <c r="AE1614" i="10"/>
  <c r="AH1614" i="10" l="1"/>
  <c r="AJ1614" i="10" s="1"/>
  <c r="AI1614" i="10" s="1"/>
  <c r="S1616" i="10"/>
  <c r="R1617" i="10" s="1"/>
  <c r="V1615" i="10"/>
  <c r="X1615" i="10" s="1"/>
  <c r="Z1615" i="10" s="1"/>
  <c r="U1615" i="10"/>
  <c r="W1615" i="10" s="1"/>
  <c r="Y1615" i="10" s="1"/>
  <c r="AB1615" i="10" l="1"/>
  <c r="AD1615" i="10" s="1"/>
  <c r="AA1615" i="10"/>
  <c r="AC1615" i="10" s="1"/>
  <c r="AF1615" i="10" l="1"/>
  <c r="AG1615" i="10" s="1"/>
  <c r="AE1615" i="10"/>
  <c r="AH1615" i="10" l="1"/>
  <c r="AJ1615" i="10" s="1"/>
  <c r="AI1615" i="10" s="1"/>
  <c r="T1616" i="10"/>
  <c r="S1617" i="10" l="1"/>
  <c r="R1618" i="10" s="1"/>
  <c r="V1616" i="10"/>
  <c r="X1616" i="10" s="1"/>
  <c r="Z1616" i="10" s="1"/>
  <c r="U1616" i="10"/>
  <c r="W1616" i="10" s="1"/>
  <c r="Y1616" i="10" s="1"/>
  <c r="AB1616" i="10" l="1"/>
  <c r="AD1616" i="10" s="1"/>
  <c r="AA1616" i="10"/>
  <c r="AC1616" i="10" s="1"/>
  <c r="AE1616" i="10" l="1"/>
  <c r="AF1616" i="10"/>
  <c r="AG1616" i="10" s="1"/>
  <c r="AH1616" i="10" l="1"/>
  <c r="AJ1616" i="10" s="1"/>
  <c r="AI1616" i="10" s="1"/>
  <c r="T1617" i="10"/>
  <c r="S1618" i="10" l="1"/>
  <c r="R1619" i="10" s="1"/>
  <c r="U1617" i="10"/>
  <c r="W1617" i="10" s="1"/>
  <c r="Y1617" i="10" s="1"/>
  <c r="V1617" i="10"/>
  <c r="X1617" i="10" s="1"/>
  <c r="Z1617" i="10" s="1"/>
  <c r="AB1617" i="10" l="1"/>
  <c r="AD1617" i="10" s="1"/>
  <c r="AA1617" i="10"/>
  <c r="AC1617" i="10" s="1"/>
  <c r="AE1617" i="10" l="1"/>
  <c r="AF1617" i="10"/>
  <c r="AG1617" i="10" s="1"/>
  <c r="AH1617" i="10" l="1"/>
  <c r="AJ1617" i="10" s="1"/>
  <c r="AI1617" i="10" s="1"/>
  <c r="T1618" i="10"/>
  <c r="S1619" i="10" l="1"/>
  <c r="R1620" i="10" s="1"/>
  <c r="V1618" i="10"/>
  <c r="X1618" i="10" s="1"/>
  <c r="Z1618" i="10" s="1"/>
  <c r="U1618" i="10"/>
  <c r="W1618" i="10" s="1"/>
  <c r="Y1618" i="10" s="1"/>
  <c r="AB1618" i="10" l="1"/>
  <c r="AD1618" i="10" s="1"/>
  <c r="AA1618" i="10"/>
  <c r="AC1618" i="10" s="1"/>
  <c r="AF1618" i="10" l="1"/>
  <c r="AG1618" i="10" s="1"/>
  <c r="AE1618" i="10"/>
  <c r="AH1618" i="10" l="1"/>
  <c r="AJ1618" i="10" s="1"/>
  <c r="AI1618" i="10" s="1"/>
  <c r="T1619" i="10"/>
  <c r="S1620" i="10" l="1"/>
  <c r="R1621" i="10" s="1"/>
  <c r="U1619" i="10"/>
  <c r="W1619" i="10" s="1"/>
  <c r="Y1619" i="10" s="1"/>
  <c r="V1619" i="10"/>
  <c r="X1619" i="10" s="1"/>
  <c r="Z1619" i="10" s="1"/>
  <c r="AB1619" i="10" l="1"/>
  <c r="AD1619" i="10" s="1"/>
  <c r="AA1619" i="10"/>
  <c r="AC1619" i="10" s="1"/>
  <c r="AE1619" i="10" l="1"/>
  <c r="AF1619" i="10"/>
  <c r="AG1619" i="10" s="1"/>
  <c r="AH1619" i="10" l="1"/>
  <c r="AJ1619" i="10" s="1"/>
  <c r="AI1619" i="10" s="1"/>
  <c r="T1620" i="10"/>
  <c r="S1621" i="10" l="1"/>
  <c r="R1622" i="10" s="1"/>
  <c r="U1620" i="10"/>
  <c r="W1620" i="10" s="1"/>
  <c r="Y1620" i="10" s="1"/>
  <c r="V1620" i="10"/>
  <c r="X1620" i="10" s="1"/>
  <c r="Z1620" i="10" s="1"/>
  <c r="AB1620" i="10" l="1"/>
  <c r="AD1620" i="10" s="1"/>
  <c r="AA1620" i="10"/>
  <c r="AC1620" i="10" s="1"/>
  <c r="AF1620" i="10" l="1"/>
  <c r="AG1620" i="10" s="1"/>
  <c r="AE1620" i="10"/>
  <c r="AH1620" i="10" l="1"/>
  <c r="AJ1620" i="10" s="1"/>
  <c r="AI1620" i="10" s="1"/>
  <c r="T1621" i="10"/>
  <c r="S1622" i="10" l="1"/>
  <c r="R1623" i="10" s="1"/>
  <c r="V1621" i="10"/>
  <c r="X1621" i="10" s="1"/>
  <c r="Z1621" i="10" s="1"/>
  <c r="U1621" i="10"/>
  <c r="W1621" i="10" s="1"/>
  <c r="Y1621" i="10" s="1"/>
  <c r="AB1621" i="10" l="1"/>
  <c r="AD1621" i="10" s="1"/>
  <c r="AA1621" i="10"/>
  <c r="AC1621" i="10" s="1"/>
  <c r="AE1621" i="10" l="1"/>
  <c r="AF1621" i="10"/>
  <c r="AG1621" i="10" s="1"/>
  <c r="T1622" i="10" l="1"/>
  <c r="AH1621" i="10"/>
  <c r="AJ1621" i="10" s="1"/>
  <c r="S1623" i="10" l="1"/>
  <c r="R1624" i="10" s="1"/>
  <c r="AI1621" i="10"/>
  <c r="V1622" i="10"/>
  <c r="X1622" i="10" s="1"/>
  <c r="Z1622" i="10" s="1"/>
  <c r="U1622" i="10"/>
  <c r="W1622" i="10" s="1"/>
  <c r="Y1622" i="10" s="1"/>
  <c r="AB1622" i="10" l="1"/>
  <c r="AD1622" i="10" s="1"/>
  <c r="AA1622" i="10"/>
  <c r="AC1622" i="10" s="1"/>
  <c r="AF1622" i="10" l="1"/>
  <c r="AG1622" i="10" s="1"/>
  <c r="AE1622" i="10"/>
  <c r="AH1622" i="10" l="1"/>
  <c r="AJ1622" i="10" s="1"/>
  <c r="T1623" i="10"/>
  <c r="S1624" i="10" l="1"/>
  <c r="R1625" i="10" s="1"/>
  <c r="U1623" i="10"/>
  <c r="W1623" i="10" s="1"/>
  <c r="Y1623" i="10" s="1"/>
  <c r="V1623" i="10"/>
  <c r="X1623" i="10" s="1"/>
  <c r="Z1623" i="10" s="1"/>
  <c r="AI1622" i="10"/>
  <c r="AB1623" i="10" l="1"/>
  <c r="AD1623" i="10" s="1"/>
  <c r="AA1623" i="10"/>
  <c r="AC1623" i="10" s="1"/>
  <c r="AF1623" i="10" l="1"/>
  <c r="AG1623" i="10" s="1"/>
  <c r="AE1623" i="10"/>
  <c r="AH1623" i="10" l="1"/>
  <c r="AJ1623" i="10" s="1"/>
  <c r="T1624" i="10"/>
  <c r="S1625" i="10" l="1"/>
  <c r="R1626" i="10" s="1"/>
  <c r="U1624" i="10"/>
  <c r="W1624" i="10" s="1"/>
  <c r="Y1624" i="10" s="1"/>
  <c r="V1624" i="10"/>
  <c r="X1624" i="10" s="1"/>
  <c r="Z1624" i="10" s="1"/>
  <c r="AI1623" i="10"/>
  <c r="AB1624" i="10" l="1"/>
  <c r="AD1624" i="10" s="1"/>
  <c r="AA1624" i="10"/>
  <c r="AC1624" i="10" s="1"/>
  <c r="AF1624" i="10" l="1"/>
  <c r="AG1624" i="10" s="1"/>
  <c r="AE1624" i="10"/>
  <c r="AH1624" i="10" l="1"/>
  <c r="AJ1624" i="10" s="1"/>
  <c r="T1625" i="10"/>
  <c r="S1626" i="10" l="1"/>
  <c r="R1627" i="10" s="1"/>
  <c r="U1625" i="10"/>
  <c r="W1625" i="10" s="1"/>
  <c r="Y1625" i="10" s="1"/>
  <c r="V1625" i="10"/>
  <c r="X1625" i="10" s="1"/>
  <c r="Z1625" i="10" s="1"/>
  <c r="AI1624" i="10"/>
  <c r="AB1625" i="10" l="1"/>
  <c r="AD1625" i="10" s="1"/>
  <c r="AA1625" i="10"/>
  <c r="AC1625" i="10" s="1"/>
  <c r="AE1625" i="10" l="1"/>
  <c r="AF1625" i="10"/>
  <c r="AG1625" i="10" s="1"/>
  <c r="AH1625" i="10" l="1"/>
  <c r="AJ1625" i="10" s="1"/>
  <c r="T1626" i="10"/>
  <c r="S1627" i="10" l="1"/>
  <c r="R1628" i="10" s="1"/>
  <c r="U1626" i="10"/>
  <c r="W1626" i="10" s="1"/>
  <c r="Y1626" i="10" s="1"/>
  <c r="V1626" i="10"/>
  <c r="X1626" i="10" s="1"/>
  <c r="Z1626" i="10" s="1"/>
  <c r="AI1625" i="10"/>
  <c r="AB1626" i="10" l="1"/>
  <c r="AD1626" i="10" s="1"/>
  <c r="AA1626" i="10"/>
  <c r="AC1626" i="10" s="1"/>
  <c r="AF1626" i="10" l="1"/>
  <c r="AG1626" i="10" s="1"/>
  <c r="AE1626" i="10"/>
  <c r="AH1626" i="10" l="1"/>
  <c r="AJ1626" i="10" s="1"/>
  <c r="T1627" i="10"/>
  <c r="S1628" i="10" l="1"/>
  <c r="R1629" i="10" s="1"/>
  <c r="AI1626" i="10"/>
  <c r="U1627" i="10"/>
  <c r="W1627" i="10" s="1"/>
  <c r="Y1627" i="10" s="1"/>
  <c r="V1627" i="10"/>
  <c r="X1627" i="10" s="1"/>
  <c r="Z1627" i="10" s="1"/>
  <c r="AB1627" i="10" l="1"/>
  <c r="AD1627" i="10" s="1"/>
  <c r="AA1627" i="10"/>
  <c r="AC1627" i="10" s="1"/>
  <c r="AF1627" i="10" l="1"/>
  <c r="AG1627" i="10" s="1"/>
  <c r="AE1627" i="10"/>
  <c r="AH1627" i="10" l="1"/>
  <c r="AJ1627" i="10" s="1"/>
  <c r="T1628" i="10"/>
  <c r="S1629" i="10" l="1"/>
  <c r="R1630" i="10" s="1"/>
  <c r="U1628" i="10"/>
  <c r="W1628" i="10" s="1"/>
  <c r="Y1628" i="10" s="1"/>
  <c r="V1628" i="10"/>
  <c r="X1628" i="10" s="1"/>
  <c r="Z1628" i="10" s="1"/>
  <c r="AI1627" i="10"/>
  <c r="AB1628" i="10" l="1"/>
  <c r="AD1628" i="10" s="1"/>
  <c r="AA1628" i="10"/>
  <c r="AC1628" i="10" s="1"/>
  <c r="AE1628" i="10" l="1"/>
  <c r="AF1628" i="10"/>
  <c r="AG1628" i="10" s="1"/>
  <c r="AH1628" i="10" l="1"/>
  <c r="AJ1628" i="10" s="1"/>
  <c r="T1629" i="10"/>
  <c r="S1630" i="10" l="1"/>
  <c r="R1631" i="10" s="1"/>
  <c r="V1629" i="10"/>
  <c r="X1629" i="10" s="1"/>
  <c r="Z1629" i="10" s="1"/>
  <c r="U1629" i="10"/>
  <c r="W1629" i="10" s="1"/>
  <c r="Y1629" i="10" s="1"/>
  <c r="AI1628" i="10"/>
  <c r="AB1629" i="10" l="1"/>
  <c r="AD1629" i="10" s="1"/>
  <c r="AA1629" i="10"/>
  <c r="AC1629" i="10" s="1"/>
  <c r="AE1629" i="10" l="1"/>
  <c r="AF1629" i="10"/>
  <c r="AG1629" i="10" s="1"/>
  <c r="AH1629" i="10" l="1"/>
  <c r="AJ1629" i="10" s="1"/>
  <c r="T1630" i="10"/>
  <c r="S1631" i="10" l="1"/>
  <c r="R1632" i="10" s="1"/>
  <c r="V1630" i="10"/>
  <c r="X1630" i="10" s="1"/>
  <c r="Z1630" i="10" s="1"/>
  <c r="U1630" i="10"/>
  <c r="W1630" i="10" s="1"/>
  <c r="Y1630" i="10" s="1"/>
  <c r="AI1629" i="10"/>
  <c r="AB1630" i="10" l="1"/>
  <c r="AD1630" i="10" s="1"/>
  <c r="AA1630" i="10"/>
  <c r="AC1630" i="10" s="1"/>
  <c r="AE1630" i="10" l="1"/>
  <c r="AF1630" i="10"/>
  <c r="AG1630" i="10" s="1"/>
  <c r="AH1630" i="10" l="1"/>
  <c r="AJ1630" i="10" s="1"/>
  <c r="T1631" i="10"/>
  <c r="S1632" i="10" l="1"/>
  <c r="R1633" i="10" s="1"/>
  <c r="U1631" i="10"/>
  <c r="W1631" i="10" s="1"/>
  <c r="Y1631" i="10" s="1"/>
  <c r="V1631" i="10"/>
  <c r="X1631" i="10" s="1"/>
  <c r="Z1631" i="10" s="1"/>
  <c r="AI1630" i="10"/>
  <c r="AB1631" i="10" l="1"/>
  <c r="AD1631" i="10" s="1"/>
  <c r="AA1631" i="10"/>
  <c r="AC1631" i="10" s="1"/>
  <c r="AF1631" i="10" l="1"/>
  <c r="AG1631" i="10" s="1"/>
  <c r="AE1631" i="10"/>
  <c r="T1632" i="10" l="1"/>
  <c r="AH1631" i="10"/>
  <c r="AJ1631" i="10" s="1"/>
  <c r="S1633" i="10" l="1"/>
  <c r="R1634" i="10" s="1"/>
  <c r="U1632" i="10"/>
  <c r="W1632" i="10" s="1"/>
  <c r="Y1632" i="10" s="1"/>
  <c r="V1632" i="10"/>
  <c r="X1632" i="10" s="1"/>
  <c r="Z1632" i="10" s="1"/>
  <c r="AI1631" i="10"/>
  <c r="AB1632" i="10" l="1"/>
  <c r="AD1632" i="10" s="1"/>
  <c r="AA1632" i="10"/>
  <c r="AC1632" i="10" s="1"/>
  <c r="AF1632" i="10" l="1"/>
  <c r="AG1632" i="10" s="1"/>
  <c r="AE1632" i="10"/>
  <c r="T1633" i="10" l="1"/>
  <c r="AH1632" i="10"/>
  <c r="AJ1632" i="10" s="1"/>
  <c r="S1634" i="10" l="1"/>
  <c r="R1635" i="10" s="1"/>
  <c r="AI1632" i="10"/>
  <c r="V1633" i="10"/>
  <c r="X1633" i="10" s="1"/>
  <c r="Z1633" i="10" s="1"/>
  <c r="U1633" i="10"/>
  <c r="W1633" i="10" s="1"/>
  <c r="Y1633" i="10" s="1"/>
  <c r="AB1633" i="10" l="1"/>
  <c r="AD1633" i="10" s="1"/>
  <c r="AA1633" i="10"/>
  <c r="AC1633" i="10" s="1"/>
  <c r="AE1633" i="10" l="1"/>
  <c r="AF1633" i="10"/>
  <c r="AG1633" i="10" s="1"/>
  <c r="AH1633" i="10" l="1"/>
  <c r="AJ1633" i="10" s="1"/>
  <c r="T1634" i="10"/>
  <c r="S1635" i="10" l="1"/>
  <c r="R1636" i="10" s="1"/>
  <c r="U1634" i="10"/>
  <c r="W1634" i="10" s="1"/>
  <c r="Y1634" i="10" s="1"/>
  <c r="V1634" i="10"/>
  <c r="X1634" i="10" s="1"/>
  <c r="Z1634" i="10" s="1"/>
  <c r="AI1633" i="10"/>
  <c r="AB1634" i="10" l="1"/>
  <c r="AD1634" i="10" s="1"/>
  <c r="AA1634" i="10"/>
  <c r="AC1634" i="10" s="1"/>
  <c r="AF1634" i="10" l="1"/>
  <c r="AG1634" i="10" s="1"/>
  <c r="AE1634" i="10"/>
  <c r="AH1634" i="10" l="1"/>
  <c r="AJ1634" i="10" s="1"/>
  <c r="T1635" i="10"/>
  <c r="S1636" i="10" l="1"/>
  <c r="R1637" i="10" s="1"/>
  <c r="V1635" i="10"/>
  <c r="X1635" i="10" s="1"/>
  <c r="Z1635" i="10" s="1"/>
  <c r="U1635" i="10"/>
  <c r="W1635" i="10" s="1"/>
  <c r="Y1635" i="10" s="1"/>
  <c r="AI1634" i="10"/>
  <c r="AB1635" i="10" l="1"/>
  <c r="AD1635" i="10" s="1"/>
  <c r="AA1635" i="10"/>
  <c r="AC1635" i="10" s="1"/>
  <c r="AE1635" i="10" l="1"/>
  <c r="AF1635" i="10"/>
  <c r="AG1635" i="10" s="1"/>
  <c r="AH1635" i="10" l="1"/>
  <c r="AJ1635" i="10" s="1"/>
  <c r="T1636" i="10"/>
  <c r="S1637" i="10" l="1"/>
  <c r="R1638" i="10" s="1"/>
  <c r="AI1635" i="10"/>
  <c r="U1636" i="10"/>
  <c r="W1636" i="10" s="1"/>
  <c r="Y1636" i="10" s="1"/>
  <c r="V1636" i="10"/>
  <c r="X1636" i="10" s="1"/>
  <c r="Z1636" i="10" s="1"/>
  <c r="AB1636" i="10" l="1"/>
  <c r="AD1636" i="10" s="1"/>
  <c r="AA1636" i="10"/>
  <c r="AC1636" i="10" s="1"/>
  <c r="AE1636" i="10" l="1"/>
  <c r="AF1636" i="10"/>
  <c r="AG1636" i="10" s="1"/>
  <c r="AH1636" i="10" l="1"/>
  <c r="AJ1636" i="10" s="1"/>
  <c r="T1637" i="10"/>
  <c r="S1638" i="10" l="1"/>
  <c r="R1639" i="10" s="1"/>
  <c r="U1637" i="10"/>
  <c r="W1637" i="10" s="1"/>
  <c r="Y1637" i="10" s="1"/>
  <c r="V1637" i="10"/>
  <c r="X1637" i="10" s="1"/>
  <c r="Z1637" i="10" s="1"/>
  <c r="AI1636" i="10"/>
  <c r="AB1637" i="10" l="1"/>
  <c r="AD1637" i="10" s="1"/>
  <c r="AA1637" i="10"/>
  <c r="AC1637" i="10" s="1"/>
  <c r="AE1637" i="10" l="1"/>
  <c r="AF1637" i="10"/>
  <c r="AG1637" i="10" s="1"/>
  <c r="AH1637" i="10" l="1"/>
  <c r="AJ1637" i="10" s="1"/>
  <c r="T1638" i="10"/>
  <c r="S1639" i="10" l="1"/>
  <c r="R1640" i="10" s="1"/>
  <c r="AI1637" i="10"/>
  <c r="U1638" i="10"/>
  <c r="W1638" i="10" s="1"/>
  <c r="Y1638" i="10" s="1"/>
  <c r="V1638" i="10"/>
  <c r="X1638" i="10" s="1"/>
  <c r="Z1638" i="10" s="1"/>
  <c r="AB1638" i="10" l="1"/>
  <c r="AD1638" i="10" s="1"/>
  <c r="AA1638" i="10"/>
  <c r="AC1638" i="10" s="1"/>
  <c r="AE1638" i="10" l="1"/>
  <c r="AF1638" i="10"/>
  <c r="AG1638" i="10" s="1"/>
  <c r="AH1638" i="10" l="1"/>
  <c r="AJ1638" i="10" s="1"/>
  <c r="T1639" i="10"/>
  <c r="S1640" i="10" l="1"/>
  <c r="R1641" i="10" s="1"/>
  <c r="U1639" i="10"/>
  <c r="W1639" i="10" s="1"/>
  <c r="Y1639" i="10" s="1"/>
  <c r="V1639" i="10"/>
  <c r="X1639" i="10" s="1"/>
  <c r="Z1639" i="10" s="1"/>
  <c r="AI1638" i="10"/>
  <c r="AB1639" i="10" l="1"/>
  <c r="AD1639" i="10" s="1"/>
  <c r="AA1639" i="10"/>
  <c r="AC1639" i="10" s="1"/>
  <c r="AF1639" i="10" l="1"/>
  <c r="AG1639" i="10" s="1"/>
  <c r="AE1639" i="10"/>
  <c r="AH1639" i="10" l="1"/>
  <c r="AJ1639" i="10" s="1"/>
  <c r="T1640" i="10"/>
  <c r="S1641" i="10" l="1"/>
  <c r="R1642" i="10" s="1"/>
  <c r="AI1639" i="10"/>
  <c r="V1640" i="10"/>
  <c r="X1640" i="10" s="1"/>
  <c r="Z1640" i="10" s="1"/>
  <c r="U1640" i="10"/>
  <c r="W1640" i="10" s="1"/>
  <c r="Y1640" i="10" s="1"/>
  <c r="AB1640" i="10" l="1"/>
  <c r="AD1640" i="10" s="1"/>
  <c r="AA1640" i="10"/>
  <c r="AC1640" i="10" s="1"/>
  <c r="AE1640" i="10" l="1"/>
  <c r="AF1640" i="10"/>
  <c r="AG1640" i="10" s="1"/>
  <c r="AH1640" i="10" l="1"/>
  <c r="AJ1640" i="10" s="1"/>
  <c r="T1641" i="10"/>
  <c r="S1642" i="10" l="1"/>
  <c r="R1643" i="10" s="1"/>
  <c r="U1641" i="10"/>
  <c r="W1641" i="10" s="1"/>
  <c r="Y1641" i="10" s="1"/>
  <c r="V1641" i="10"/>
  <c r="X1641" i="10" s="1"/>
  <c r="Z1641" i="10" s="1"/>
  <c r="AI1640" i="10"/>
  <c r="AB1641" i="10" l="1"/>
  <c r="AD1641" i="10" s="1"/>
  <c r="AA1641" i="10"/>
  <c r="AC1641" i="10" s="1"/>
  <c r="AF1641" i="10" l="1"/>
  <c r="AG1641" i="10" s="1"/>
  <c r="AE1641" i="10"/>
  <c r="AH1641" i="10" l="1"/>
  <c r="AJ1641" i="10" s="1"/>
  <c r="T1642" i="10"/>
  <c r="S1643" i="10" l="1"/>
  <c r="R1644" i="10" s="1"/>
  <c r="AI1641" i="10"/>
  <c r="U1642" i="10"/>
  <c r="W1642" i="10" s="1"/>
  <c r="Y1642" i="10" s="1"/>
  <c r="V1642" i="10"/>
  <c r="X1642" i="10" s="1"/>
  <c r="Z1642" i="10" s="1"/>
  <c r="AB1642" i="10" l="1"/>
  <c r="AD1642" i="10" s="1"/>
  <c r="AA1642" i="10"/>
  <c r="AC1642" i="10" s="1"/>
  <c r="AE1642" i="10" l="1"/>
  <c r="AF1642" i="10"/>
  <c r="AG1642" i="10" s="1"/>
  <c r="AH1642" i="10" l="1"/>
  <c r="AJ1642" i="10" s="1"/>
  <c r="T1643" i="10"/>
  <c r="S1644" i="10" l="1"/>
  <c r="R1645" i="10" s="1"/>
  <c r="V1643" i="10"/>
  <c r="X1643" i="10" s="1"/>
  <c r="Z1643" i="10" s="1"/>
  <c r="U1643" i="10"/>
  <c r="W1643" i="10" s="1"/>
  <c r="Y1643" i="10" s="1"/>
  <c r="AI1642" i="10"/>
  <c r="AB1643" i="10" l="1"/>
  <c r="AD1643" i="10" s="1"/>
  <c r="AA1643" i="10"/>
  <c r="AC1643" i="10" s="1"/>
  <c r="AF1643" i="10" l="1"/>
  <c r="AG1643" i="10" s="1"/>
  <c r="AE1643" i="10"/>
  <c r="AH1643" i="10" l="1"/>
  <c r="AJ1643" i="10" s="1"/>
  <c r="T1644" i="10"/>
  <c r="S1645" i="10" l="1"/>
  <c r="R1646" i="10" s="1"/>
  <c r="AI1643" i="10"/>
  <c r="V1644" i="10"/>
  <c r="X1644" i="10" s="1"/>
  <c r="Z1644" i="10" s="1"/>
  <c r="U1644" i="10"/>
  <c r="W1644" i="10" s="1"/>
  <c r="Y1644" i="10" s="1"/>
  <c r="AB1644" i="10" l="1"/>
  <c r="AD1644" i="10" s="1"/>
  <c r="AA1644" i="10"/>
  <c r="AC1644" i="10" s="1"/>
  <c r="AF1644" i="10" l="1"/>
  <c r="AG1644" i="10" s="1"/>
  <c r="AE1644" i="10"/>
  <c r="T1645" i="10" l="1"/>
  <c r="AH1644" i="10"/>
  <c r="AJ1644" i="10" s="1"/>
  <c r="S1646" i="10" l="1"/>
  <c r="R1647" i="10" s="1"/>
  <c r="U1645" i="10"/>
  <c r="W1645" i="10" s="1"/>
  <c r="Y1645" i="10" s="1"/>
  <c r="V1645" i="10"/>
  <c r="X1645" i="10" s="1"/>
  <c r="Z1645" i="10" s="1"/>
  <c r="AI1644" i="10"/>
  <c r="AB1645" i="10" l="1"/>
  <c r="AD1645" i="10" s="1"/>
  <c r="AA1645" i="10"/>
  <c r="AC1645" i="10" s="1"/>
  <c r="AF1645" i="10" l="1"/>
  <c r="AG1645" i="10" s="1"/>
  <c r="AE1645" i="10"/>
  <c r="AH1645" i="10" l="1"/>
  <c r="AJ1645" i="10" s="1"/>
  <c r="T1646" i="10"/>
  <c r="S1647" i="10" l="1"/>
  <c r="R1648" i="10" s="1"/>
  <c r="AI1645" i="10"/>
  <c r="V1646" i="10"/>
  <c r="X1646" i="10" s="1"/>
  <c r="Z1646" i="10" s="1"/>
  <c r="U1646" i="10"/>
  <c r="W1646" i="10" s="1"/>
  <c r="Y1646" i="10" s="1"/>
  <c r="AB1646" i="10" l="1"/>
  <c r="AD1646" i="10" s="1"/>
  <c r="AA1646" i="10"/>
  <c r="AC1646" i="10" s="1"/>
  <c r="AF1646" i="10" l="1"/>
  <c r="AG1646" i="10" s="1"/>
  <c r="AE1646" i="10"/>
  <c r="AH1646" i="10" l="1"/>
  <c r="AJ1646" i="10" s="1"/>
  <c r="T1647" i="10"/>
  <c r="S1648" i="10" l="1"/>
  <c r="R1649" i="10" s="1"/>
  <c r="AI1646" i="10"/>
  <c r="V1647" i="10"/>
  <c r="X1647" i="10" s="1"/>
  <c r="Z1647" i="10" s="1"/>
  <c r="U1647" i="10"/>
  <c r="W1647" i="10" s="1"/>
  <c r="Y1647" i="10" s="1"/>
  <c r="AB1647" i="10" l="1"/>
  <c r="AD1647" i="10" s="1"/>
  <c r="AA1647" i="10"/>
  <c r="AC1647" i="10" s="1"/>
  <c r="AF1647" i="10" l="1"/>
  <c r="AG1647" i="10" s="1"/>
  <c r="AE1647" i="10"/>
  <c r="AH1647" i="10" l="1"/>
  <c r="AJ1647" i="10" s="1"/>
  <c r="T1648" i="10"/>
  <c r="S1649" i="10" l="1"/>
  <c r="R1650" i="10" s="1"/>
  <c r="AI1647" i="10"/>
  <c r="U1648" i="10"/>
  <c r="W1648" i="10" s="1"/>
  <c r="Y1648" i="10" s="1"/>
  <c r="V1648" i="10"/>
  <c r="X1648" i="10" s="1"/>
  <c r="Z1648" i="10" s="1"/>
  <c r="AB1648" i="10" l="1"/>
  <c r="AD1648" i="10" s="1"/>
  <c r="AA1648" i="10"/>
  <c r="AC1648" i="10" s="1"/>
  <c r="AF1648" i="10" l="1"/>
  <c r="AG1648" i="10" s="1"/>
  <c r="AE1648" i="10"/>
  <c r="AH1648" i="10" l="1"/>
  <c r="AJ1648" i="10" s="1"/>
  <c r="T1649" i="10"/>
  <c r="S1650" i="10" l="1"/>
  <c r="R1651" i="10" s="1"/>
  <c r="AI1648" i="10"/>
  <c r="U1649" i="10"/>
  <c r="W1649" i="10" s="1"/>
  <c r="Y1649" i="10" s="1"/>
  <c r="V1649" i="10"/>
  <c r="X1649" i="10" s="1"/>
  <c r="Z1649" i="10" s="1"/>
  <c r="AB1649" i="10" l="1"/>
  <c r="AD1649" i="10" s="1"/>
  <c r="AA1649" i="10"/>
  <c r="AC1649" i="10" s="1"/>
  <c r="AE1649" i="10" l="1"/>
  <c r="AF1649" i="10"/>
  <c r="AG1649" i="10" s="1"/>
  <c r="AH1649" i="10" l="1"/>
  <c r="AJ1649" i="10" s="1"/>
  <c r="T1650" i="10"/>
  <c r="S1651" i="10" l="1"/>
  <c r="R1652" i="10" s="1"/>
  <c r="V1650" i="10"/>
  <c r="X1650" i="10" s="1"/>
  <c r="Z1650" i="10" s="1"/>
  <c r="U1650" i="10"/>
  <c r="W1650" i="10" s="1"/>
  <c r="Y1650" i="10" s="1"/>
  <c r="AI1649" i="10"/>
  <c r="AB1650" i="10" l="1"/>
  <c r="AD1650" i="10" s="1"/>
  <c r="AA1650" i="10"/>
  <c r="AC1650" i="10" s="1"/>
  <c r="AE1650" i="10" l="1"/>
  <c r="AF1650" i="10"/>
  <c r="AG1650" i="10" s="1"/>
  <c r="AH1650" i="10" l="1"/>
  <c r="AJ1650" i="10" s="1"/>
  <c r="T1651" i="10"/>
  <c r="S1652" i="10" l="1"/>
  <c r="R1653" i="10" s="1"/>
  <c r="V1651" i="10"/>
  <c r="X1651" i="10" s="1"/>
  <c r="Z1651" i="10" s="1"/>
  <c r="U1651" i="10"/>
  <c r="W1651" i="10" s="1"/>
  <c r="Y1651" i="10" s="1"/>
  <c r="AI1650" i="10"/>
  <c r="AB1651" i="10" l="1"/>
  <c r="AD1651" i="10" s="1"/>
  <c r="AA1651" i="10"/>
  <c r="AC1651" i="10" s="1"/>
  <c r="AF1651" i="10" l="1"/>
  <c r="AG1651" i="10" s="1"/>
  <c r="AE1651" i="10"/>
  <c r="AH1651" i="10" l="1"/>
  <c r="AJ1651" i="10" s="1"/>
  <c r="T1652" i="10"/>
  <c r="S1653" i="10" l="1"/>
  <c r="R1654" i="10" s="1"/>
  <c r="U1652" i="10"/>
  <c r="W1652" i="10" s="1"/>
  <c r="Y1652" i="10" s="1"/>
  <c r="V1652" i="10"/>
  <c r="X1652" i="10" s="1"/>
  <c r="Z1652" i="10" s="1"/>
  <c r="AI1651" i="10"/>
  <c r="AB1652" i="10" l="1"/>
  <c r="AD1652" i="10" s="1"/>
  <c r="AA1652" i="10"/>
  <c r="AC1652" i="10" s="1"/>
  <c r="AE1652" i="10" l="1"/>
  <c r="AF1652" i="10"/>
  <c r="AG1652" i="10" s="1"/>
  <c r="T1653" i="10" l="1"/>
  <c r="AH1652" i="10"/>
  <c r="AJ1652" i="10" s="1"/>
  <c r="S1654" i="10" l="1"/>
  <c r="R1655" i="10" s="1"/>
  <c r="AI1652" i="10"/>
  <c r="V1653" i="10"/>
  <c r="X1653" i="10" s="1"/>
  <c r="Z1653" i="10" s="1"/>
  <c r="U1653" i="10"/>
  <c r="W1653" i="10" s="1"/>
  <c r="Y1653" i="10" s="1"/>
  <c r="AB1653" i="10" l="1"/>
  <c r="AD1653" i="10" s="1"/>
  <c r="AA1653" i="10"/>
  <c r="AC1653" i="10" s="1"/>
  <c r="AF1653" i="10" l="1"/>
  <c r="AG1653" i="10" s="1"/>
  <c r="AE1653" i="10"/>
  <c r="AH1653" i="10" l="1"/>
  <c r="AJ1653" i="10" s="1"/>
  <c r="T1654" i="10"/>
  <c r="S1655" i="10" l="1"/>
  <c r="R1656" i="10" s="1"/>
  <c r="AI1653" i="10"/>
  <c r="V1654" i="10"/>
  <c r="X1654" i="10" s="1"/>
  <c r="Z1654" i="10" s="1"/>
  <c r="U1654" i="10"/>
  <c r="W1654" i="10" s="1"/>
  <c r="Y1654" i="10" s="1"/>
  <c r="AB1654" i="10" l="1"/>
  <c r="AD1654" i="10" s="1"/>
  <c r="AA1654" i="10"/>
  <c r="AC1654" i="10" s="1"/>
  <c r="AE1654" i="10" l="1"/>
  <c r="AF1654" i="10"/>
  <c r="AG1654" i="10" s="1"/>
  <c r="AH1654" i="10" l="1"/>
  <c r="AJ1654" i="10" s="1"/>
  <c r="T1655" i="10"/>
  <c r="S1656" i="10" l="1"/>
  <c r="R1657" i="10" s="1"/>
  <c r="U1655" i="10"/>
  <c r="W1655" i="10" s="1"/>
  <c r="Y1655" i="10" s="1"/>
  <c r="V1655" i="10"/>
  <c r="X1655" i="10" s="1"/>
  <c r="Z1655" i="10" s="1"/>
  <c r="AI1654" i="10"/>
  <c r="AB1655" i="10" l="1"/>
  <c r="AD1655" i="10" s="1"/>
  <c r="AA1655" i="10"/>
  <c r="AC1655" i="10" s="1"/>
  <c r="AF1655" i="10" l="1"/>
  <c r="AG1655" i="10" s="1"/>
  <c r="AE1655" i="10"/>
  <c r="AH1655" i="10" l="1"/>
  <c r="AJ1655" i="10" s="1"/>
  <c r="T1656" i="10"/>
  <c r="S1657" i="10" l="1"/>
  <c r="R1658" i="10" s="1"/>
  <c r="V1656" i="10"/>
  <c r="X1656" i="10" s="1"/>
  <c r="Z1656" i="10" s="1"/>
  <c r="U1656" i="10"/>
  <c r="W1656" i="10" s="1"/>
  <c r="Y1656" i="10" s="1"/>
  <c r="AI1655" i="10"/>
  <c r="AB1656" i="10" l="1"/>
  <c r="AD1656" i="10" s="1"/>
  <c r="AA1656" i="10"/>
  <c r="AC1656" i="10" s="1"/>
  <c r="AE1656" i="10" l="1"/>
  <c r="AF1656" i="10"/>
  <c r="AG1656" i="10" s="1"/>
  <c r="AH1656" i="10" l="1"/>
  <c r="AJ1656" i="10" s="1"/>
  <c r="T1657" i="10"/>
  <c r="S1658" i="10" l="1"/>
  <c r="R1659" i="10" s="1"/>
  <c r="U1657" i="10"/>
  <c r="W1657" i="10" s="1"/>
  <c r="Y1657" i="10" s="1"/>
  <c r="V1657" i="10"/>
  <c r="X1657" i="10" s="1"/>
  <c r="Z1657" i="10" s="1"/>
  <c r="AI1656" i="10"/>
  <c r="AB1657" i="10" l="1"/>
  <c r="AD1657" i="10" s="1"/>
  <c r="AA1657" i="10"/>
  <c r="AC1657" i="10" s="1"/>
  <c r="AE1657" i="10" l="1"/>
  <c r="AF1657" i="10"/>
  <c r="AG1657" i="10" s="1"/>
  <c r="AH1657" i="10" l="1"/>
  <c r="AJ1657" i="10" s="1"/>
  <c r="T1658" i="10"/>
  <c r="S1659" i="10" l="1"/>
  <c r="R1660" i="10" s="1"/>
  <c r="V1658" i="10"/>
  <c r="X1658" i="10" s="1"/>
  <c r="Z1658" i="10" s="1"/>
  <c r="U1658" i="10"/>
  <c r="W1658" i="10" s="1"/>
  <c r="Y1658" i="10" s="1"/>
  <c r="AI1657" i="10"/>
  <c r="AB1658" i="10" l="1"/>
  <c r="AD1658" i="10" s="1"/>
  <c r="AA1658" i="10"/>
  <c r="AC1658" i="10" s="1"/>
  <c r="AE1658" i="10" l="1"/>
  <c r="AF1658" i="10"/>
  <c r="AG1658" i="10" s="1"/>
  <c r="AH1658" i="10" l="1"/>
  <c r="AJ1658" i="10" s="1"/>
  <c r="T1659" i="10"/>
  <c r="S1660" i="10" l="1"/>
  <c r="R1661" i="10" s="1"/>
  <c r="V1659" i="10"/>
  <c r="X1659" i="10" s="1"/>
  <c r="Z1659" i="10" s="1"/>
  <c r="U1659" i="10"/>
  <c r="W1659" i="10" s="1"/>
  <c r="Y1659" i="10" s="1"/>
  <c r="AI1658" i="10"/>
  <c r="AB1659" i="10" l="1"/>
  <c r="AD1659" i="10" s="1"/>
  <c r="AA1659" i="10"/>
  <c r="AC1659" i="10" s="1"/>
  <c r="AE1659" i="10" l="1"/>
  <c r="AF1659" i="10"/>
  <c r="AG1659" i="10" s="1"/>
  <c r="AH1659" i="10" l="1"/>
  <c r="AJ1659" i="10" s="1"/>
  <c r="T1660" i="10"/>
  <c r="S1661" i="10" l="1"/>
  <c r="R1662" i="10" s="1"/>
  <c r="V1660" i="10"/>
  <c r="X1660" i="10" s="1"/>
  <c r="Z1660" i="10" s="1"/>
  <c r="U1660" i="10"/>
  <c r="W1660" i="10" s="1"/>
  <c r="Y1660" i="10" s="1"/>
  <c r="AI1659" i="10"/>
  <c r="AB1660" i="10" l="1"/>
  <c r="AD1660" i="10" s="1"/>
  <c r="AA1660" i="10"/>
  <c r="AC1660" i="10" s="1"/>
  <c r="AE1660" i="10" l="1"/>
  <c r="AF1660" i="10"/>
  <c r="AG1660" i="10" s="1"/>
  <c r="AH1660" i="10" l="1"/>
  <c r="AJ1660" i="10" s="1"/>
  <c r="T1661" i="10"/>
  <c r="S1662" i="10" l="1"/>
  <c r="R1663" i="10" s="1"/>
  <c r="U1661" i="10"/>
  <c r="W1661" i="10" s="1"/>
  <c r="Y1661" i="10" s="1"/>
  <c r="V1661" i="10"/>
  <c r="X1661" i="10" s="1"/>
  <c r="Z1661" i="10" s="1"/>
  <c r="AI1660" i="10"/>
  <c r="AB1661" i="10" l="1"/>
  <c r="AD1661" i="10" s="1"/>
  <c r="AA1661" i="10"/>
  <c r="AC1661" i="10" s="1"/>
  <c r="AE1661" i="10" l="1"/>
  <c r="AF1661" i="10"/>
  <c r="AG1661" i="10" s="1"/>
  <c r="AH1661" i="10" l="1"/>
  <c r="AJ1661" i="10" s="1"/>
  <c r="T1662" i="10"/>
  <c r="S1663" i="10" l="1"/>
  <c r="R1664" i="10" s="1"/>
  <c r="U1662" i="10"/>
  <c r="W1662" i="10" s="1"/>
  <c r="Y1662" i="10" s="1"/>
  <c r="V1662" i="10"/>
  <c r="X1662" i="10" s="1"/>
  <c r="Z1662" i="10" s="1"/>
  <c r="AI1661" i="10"/>
  <c r="AB1662" i="10" l="1"/>
  <c r="AD1662" i="10" s="1"/>
  <c r="AA1662" i="10"/>
  <c r="AC1662" i="10" s="1"/>
  <c r="AF1662" i="10" l="1"/>
  <c r="AG1662" i="10" s="1"/>
  <c r="AE1662" i="10"/>
  <c r="AH1662" i="10" l="1"/>
  <c r="AJ1662" i="10" s="1"/>
  <c r="T1663" i="10"/>
  <c r="S1664" i="10" l="1"/>
  <c r="R1665" i="10" s="1"/>
  <c r="AI1662" i="10"/>
  <c r="V1663" i="10"/>
  <c r="X1663" i="10" s="1"/>
  <c r="Z1663" i="10" s="1"/>
  <c r="U1663" i="10"/>
  <c r="W1663" i="10" s="1"/>
  <c r="Y1663" i="10" s="1"/>
  <c r="AB1663" i="10" l="1"/>
  <c r="AD1663" i="10" s="1"/>
  <c r="AA1663" i="10"/>
  <c r="AC1663" i="10" s="1"/>
  <c r="AE1663" i="10" l="1"/>
  <c r="AF1663" i="10"/>
  <c r="AG1663" i="10" s="1"/>
  <c r="AH1663" i="10" l="1"/>
  <c r="AJ1663" i="10" s="1"/>
  <c r="T1664" i="10"/>
  <c r="S1665" i="10" l="1"/>
  <c r="R1666" i="10" s="1"/>
  <c r="AI1663" i="10"/>
  <c r="U1664" i="10"/>
  <c r="W1664" i="10" s="1"/>
  <c r="Y1664" i="10" s="1"/>
  <c r="V1664" i="10"/>
  <c r="X1664" i="10" s="1"/>
  <c r="Z1664" i="10" s="1"/>
  <c r="AB1664" i="10" l="1"/>
  <c r="AD1664" i="10" s="1"/>
  <c r="AA1664" i="10"/>
  <c r="AC1664" i="10" s="1"/>
  <c r="AE1664" i="10" l="1"/>
  <c r="AF1664" i="10"/>
  <c r="AG1664" i="10" s="1"/>
  <c r="AH1664" i="10" l="1"/>
  <c r="AJ1664" i="10" s="1"/>
  <c r="T1665" i="10"/>
  <c r="S1666" i="10" l="1"/>
  <c r="R1667" i="10" s="1"/>
  <c r="U1665" i="10"/>
  <c r="W1665" i="10" s="1"/>
  <c r="Y1665" i="10" s="1"/>
  <c r="V1665" i="10"/>
  <c r="X1665" i="10" s="1"/>
  <c r="Z1665" i="10" s="1"/>
  <c r="AI1664" i="10"/>
  <c r="AB1665" i="10" l="1"/>
  <c r="AD1665" i="10" s="1"/>
  <c r="AA1665" i="10"/>
  <c r="AC1665" i="10" s="1"/>
  <c r="AE1665" i="10" l="1"/>
  <c r="AF1665" i="10"/>
  <c r="AG1665" i="10" s="1"/>
  <c r="AH1665" i="10" l="1"/>
  <c r="AJ1665" i="10" s="1"/>
  <c r="T1666" i="10"/>
  <c r="S1667" i="10" l="1"/>
  <c r="R1668" i="10" s="1"/>
  <c r="U1666" i="10"/>
  <c r="W1666" i="10" s="1"/>
  <c r="Y1666" i="10" s="1"/>
  <c r="V1666" i="10"/>
  <c r="X1666" i="10" s="1"/>
  <c r="Z1666" i="10" s="1"/>
  <c r="AI1665" i="10"/>
  <c r="AB1666" i="10" l="1"/>
  <c r="AD1666" i="10" s="1"/>
  <c r="AA1666" i="10"/>
  <c r="AC1666" i="10" s="1"/>
  <c r="AE1666" i="10" l="1"/>
  <c r="AF1666" i="10"/>
  <c r="AG1666" i="10" s="1"/>
  <c r="AH1666" i="10" l="1"/>
  <c r="T1667" i="10"/>
  <c r="S1668" i="10" l="1"/>
  <c r="R1669" i="10" s="1"/>
  <c r="U1667" i="10"/>
  <c r="W1667" i="10" s="1"/>
  <c r="Y1667" i="10" s="1"/>
  <c r="V1667" i="10"/>
  <c r="X1667" i="10" s="1"/>
  <c r="Z1667" i="10" s="1"/>
  <c r="AJ1666" i="10"/>
  <c r="AI1666" i="10" s="1"/>
  <c r="G22" i="11" s="1"/>
  <c r="AB1667" i="10" l="1"/>
  <c r="AD1667" i="10" s="1"/>
  <c r="AA1667" i="10"/>
  <c r="AC1667" i="10" s="1"/>
  <c r="H22" i="11"/>
  <c r="AE1667" i="10" l="1"/>
  <c r="AF1667" i="10"/>
  <c r="AG1667" i="10" s="1"/>
  <c r="AH1667" i="10" l="1"/>
  <c r="AJ1667" i="10" s="1"/>
  <c r="T1668" i="10"/>
  <c r="S1669" i="10" l="1"/>
  <c r="R1670" i="10" s="1"/>
  <c r="V1668" i="10"/>
  <c r="X1668" i="10" s="1"/>
  <c r="Z1668" i="10" s="1"/>
  <c r="U1668" i="10"/>
  <c r="W1668" i="10" s="1"/>
  <c r="Y1668" i="10" s="1"/>
  <c r="AI1667" i="10"/>
  <c r="AB1668" i="10" l="1"/>
  <c r="AD1668" i="10" s="1"/>
  <c r="AA1668" i="10"/>
  <c r="AC1668" i="10" s="1"/>
  <c r="AE1668" i="10" l="1"/>
  <c r="AF1668" i="10"/>
  <c r="AG1668" i="10" s="1"/>
  <c r="AH1668" i="10" l="1"/>
  <c r="AJ1668" i="10" s="1"/>
  <c r="T1669" i="10"/>
  <c r="S1670" i="10" l="1"/>
  <c r="R1671" i="10" s="1"/>
  <c r="AI1668" i="10"/>
  <c r="U1669" i="10"/>
  <c r="W1669" i="10" s="1"/>
  <c r="Y1669" i="10" s="1"/>
  <c r="V1669" i="10"/>
  <c r="X1669" i="10" s="1"/>
  <c r="Z1669" i="10" s="1"/>
  <c r="AB1669" i="10" l="1"/>
  <c r="AD1669" i="10" s="1"/>
  <c r="AA1669" i="10"/>
  <c r="AC1669" i="10" s="1"/>
  <c r="AF1669" i="10" l="1"/>
  <c r="AG1669" i="10" s="1"/>
  <c r="AE1669" i="10"/>
  <c r="AH1669" i="10" l="1"/>
  <c r="AJ1669" i="10" s="1"/>
  <c r="T1670" i="10"/>
  <c r="S1671" i="10" l="1"/>
  <c r="R1672" i="10" s="1"/>
  <c r="AI1669" i="10"/>
  <c r="V1670" i="10"/>
  <c r="X1670" i="10" s="1"/>
  <c r="Z1670" i="10" s="1"/>
  <c r="U1670" i="10"/>
  <c r="W1670" i="10" s="1"/>
  <c r="Y1670" i="10" s="1"/>
  <c r="AB1670" i="10" l="1"/>
  <c r="AD1670" i="10" s="1"/>
  <c r="AA1670" i="10"/>
  <c r="AC1670" i="10" s="1"/>
  <c r="AE1670" i="10" l="1"/>
  <c r="AF1670" i="10"/>
  <c r="AG1670" i="10" s="1"/>
  <c r="AH1670" i="10" l="1"/>
  <c r="AJ1670" i="10" s="1"/>
  <c r="T1671" i="10"/>
  <c r="S1672" i="10" l="1"/>
  <c r="R1673" i="10" s="1"/>
  <c r="U1671" i="10"/>
  <c r="W1671" i="10" s="1"/>
  <c r="Y1671" i="10" s="1"/>
  <c r="V1671" i="10"/>
  <c r="X1671" i="10" s="1"/>
  <c r="Z1671" i="10" s="1"/>
  <c r="AI1670" i="10"/>
  <c r="AB1671" i="10" l="1"/>
  <c r="AD1671" i="10" s="1"/>
  <c r="AA1671" i="10"/>
  <c r="AC1671" i="10" s="1"/>
  <c r="AE1671" i="10" l="1"/>
  <c r="AF1671" i="10"/>
  <c r="AG1671" i="10" s="1"/>
  <c r="AH1671" i="10" l="1"/>
  <c r="AJ1671" i="10" s="1"/>
  <c r="T1672" i="10"/>
  <c r="S1673" i="10" l="1"/>
  <c r="R1674" i="10" s="1"/>
  <c r="U1672" i="10"/>
  <c r="W1672" i="10" s="1"/>
  <c r="Y1672" i="10" s="1"/>
  <c r="V1672" i="10"/>
  <c r="X1672" i="10" s="1"/>
  <c r="Z1672" i="10" s="1"/>
  <c r="AI1671" i="10"/>
  <c r="AB1672" i="10" l="1"/>
  <c r="AD1672" i="10" s="1"/>
  <c r="AA1672" i="10"/>
  <c r="AC1672" i="10" s="1"/>
  <c r="AE1672" i="10" l="1"/>
  <c r="AF1672" i="10"/>
  <c r="AG1672" i="10" s="1"/>
  <c r="AH1672" i="10" l="1"/>
  <c r="AJ1672" i="10" s="1"/>
  <c r="T1673" i="10"/>
  <c r="S1674" i="10" l="1"/>
  <c r="R1675" i="10" s="1"/>
  <c r="U1673" i="10"/>
  <c r="W1673" i="10" s="1"/>
  <c r="Y1673" i="10" s="1"/>
  <c r="V1673" i="10"/>
  <c r="X1673" i="10" s="1"/>
  <c r="Z1673" i="10" s="1"/>
  <c r="AI1672" i="10"/>
  <c r="AB1673" i="10" l="1"/>
  <c r="AD1673" i="10" s="1"/>
  <c r="AA1673" i="10"/>
  <c r="AC1673" i="10" s="1"/>
  <c r="AF1673" i="10" l="1"/>
  <c r="AG1673" i="10" s="1"/>
  <c r="AE1673" i="10"/>
  <c r="T1674" i="10" l="1"/>
  <c r="AH1673" i="10"/>
  <c r="S1675" i="10" l="1"/>
  <c r="R1676" i="10" s="1"/>
  <c r="V1674" i="10"/>
  <c r="X1674" i="10" s="1"/>
  <c r="Z1674" i="10" s="1"/>
  <c r="U1674" i="10"/>
  <c r="W1674" i="10" s="1"/>
  <c r="Y1674" i="10" s="1"/>
  <c r="AJ1673" i="10"/>
  <c r="AI1673" i="10" s="1"/>
  <c r="AB1674" i="10" l="1"/>
  <c r="AD1674" i="10" s="1"/>
  <c r="AA1674" i="10"/>
  <c r="AC1674" i="10" s="1"/>
  <c r="AE1674" i="10" l="1"/>
  <c r="AF1674" i="10"/>
  <c r="AG1674" i="10" s="1"/>
  <c r="AH1674" i="10" l="1"/>
  <c r="AJ1674" i="10" s="1"/>
  <c r="T1675" i="10"/>
  <c r="S1676" i="10" l="1"/>
  <c r="R1677" i="10" s="1"/>
  <c r="V1675" i="10"/>
  <c r="X1675" i="10" s="1"/>
  <c r="Z1675" i="10" s="1"/>
  <c r="U1675" i="10"/>
  <c r="W1675" i="10" s="1"/>
  <c r="Y1675" i="10" s="1"/>
  <c r="AI1674" i="10"/>
  <c r="AB1675" i="10" l="1"/>
  <c r="AD1675" i="10" s="1"/>
  <c r="AA1675" i="10"/>
  <c r="AC1675" i="10" s="1"/>
  <c r="AE1675" i="10" l="1"/>
  <c r="AF1675" i="10"/>
  <c r="AG1675" i="10" s="1"/>
  <c r="AH1675" i="10" l="1"/>
  <c r="AJ1675" i="10" s="1"/>
  <c r="T1676" i="10"/>
  <c r="S1677" i="10" l="1"/>
  <c r="R1678" i="10" s="1"/>
  <c r="U1676" i="10"/>
  <c r="W1676" i="10" s="1"/>
  <c r="Y1676" i="10" s="1"/>
  <c r="V1676" i="10"/>
  <c r="X1676" i="10" s="1"/>
  <c r="Z1676" i="10" s="1"/>
  <c r="AI1675" i="10"/>
  <c r="AB1676" i="10" l="1"/>
  <c r="AD1676" i="10" s="1"/>
  <c r="AA1676" i="10"/>
  <c r="AC1676" i="10" s="1"/>
  <c r="AF1676" i="10" l="1"/>
  <c r="AG1676" i="10" s="1"/>
  <c r="AE1676" i="10"/>
  <c r="AH1676" i="10" l="1"/>
  <c r="AJ1676" i="10" s="1"/>
  <c r="T1677" i="10"/>
  <c r="S1678" i="10" l="1"/>
  <c r="R1679" i="10" s="1"/>
  <c r="AI1676" i="10"/>
  <c r="V1677" i="10"/>
  <c r="X1677" i="10" s="1"/>
  <c r="Z1677" i="10" s="1"/>
  <c r="U1677" i="10"/>
  <c r="W1677" i="10" s="1"/>
  <c r="Y1677" i="10" s="1"/>
  <c r="AB1677" i="10" l="1"/>
  <c r="AD1677" i="10" s="1"/>
  <c r="AA1677" i="10"/>
  <c r="AC1677" i="10" s="1"/>
  <c r="AE1677" i="10" l="1"/>
  <c r="AF1677" i="10"/>
  <c r="AG1677" i="10" s="1"/>
  <c r="AH1677" i="10" l="1"/>
  <c r="AJ1677" i="10" s="1"/>
  <c r="T1678" i="10"/>
  <c r="S1679" i="10" l="1"/>
  <c r="R1680" i="10" s="1"/>
  <c r="V1678" i="10"/>
  <c r="X1678" i="10" s="1"/>
  <c r="Z1678" i="10" s="1"/>
  <c r="U1678" i="10"/>
  <c r="W1678" i="10" s="1"/>
  <c r="Y1678" i="10" s="1"/>
  <c r="AI1677" i="10"/>
  <c r="AB1678" i="10" l="1"/>
  <c r="AD1678" i="10" s="1"/>
  <c r="AA1678" i="10"/>
  <c r="AC1678" i="10" s="1"/>
  <c r="AF1678" i="10" l="1"/>
  <c r="AG1678" i="10" s="1"/>
  <c r="AE1678" i="10"/>
  <c r="T1679" i="10" l="1"/>
  <c r="AH1678" i="10"/>
  <c r="AJ1678" i="10" s="1"/>
  <c r="S1680" i="10" l="1"/>
  <c r="R1681" i="10" s="1"/>
  <c r="U1679" i="10"/>
  <c r="W1679" i="10" s="1"/>
  <c r="Y1679" i="10" s="1"/>
  <c r="V1679" i="10"/>
  <c r="X1679" i="10" s="1"/>
  <c r="Z1679" i="10" s="1"/>
  <c r="AI1678" i="10"/>
  <c r="AB1679" i="10" l="1"/>
  <c r="AD1679" i="10" s="1"/>
  <c r="AA1679" i="10"/>
  <c r="AC1679" i="10" s="1"/>
  <c r="AF1679" i="10" l="1"/>
  <c r="AG1679" i="10" s="1"/>
  <c r="AE1679" i="10"/>
  <c r="AH1679" i="10" l="1"/>
  <c r="AJ1679" i="10" s="1"/>
  <c r="T1680" i="10"/>
  <c r="S1681" i="10" l="1"/>
  <c r="R1682" i="10" s="1"/>
  <c r="AI1679" i="10"/>
  <c r="V1680" i="10"/>
  <c r="X1680" i="10" s="1"/>
  <c r="Z1680" i="10" s="1"/>
  <c r="U1680" i="10"/>
  <c r="W1680" i="10" s="1"/>
  <c r="Y1680" i="10" s="1"/>
  <c r="AB1680" i="10" l="1"/>
  <c r="AD1680" i="10" s="1"/>
  <c r="AA1680" i="10"/>
  <c r="AC1680" i="10" s="1"/>
  <c r="AE1680" i="10" l="1"/>
  <c r="AF1680" i="10"/>
  <c r="AG1680" i="10" s="1"/>
  <c r="AH1680" i="10" l="1"/>
  <c r="AJ1680" i="10" s="1"/>
  <c r="T1681" i="10"/>
  <c r="S1682" i="10" l="1"/>
  <c r="R1683" i="10" s="1"/>
  <c r="U1681" i="10"/>
  <c r="W1681" i="10" s="1"/>
  <c r="Y1681" i="10" s="1"/>
  <c r="V1681" i="10"/>
  <c r="X1681" i="10" s="1"/>
  <c r="Z1681" i="10" s="1"/>
  <c r="AI1680" i="10"/>
  <c r="AB1681" i="10" l="1"/>
  <c r="AD1681" i="10" s="1"/>
  <c r="AA1681" i="10"/>
  <c r="AC1681" i="10" s="1"/>
  <c r="AF1681" i="10" l="1"/>
  <c r="AG1681" i="10" s="1"/>
  <c r="AE1681" i="10"/>
  <c r="AH1681" i="10" l="1"/>
  <c r="AJ1681" i="10" s="1"/>
  <c r="T1682" i="10"/>
  <c r="S1683" i="10" l="1"/>
  <c r="R1684" i="10" s="1"/>
  <c r="AI1681" i="10"/>
  <c r="U1682" i="10"/>
  <c r="W1682" i="10" s="1"/>
  <c r="Y1682" i="10" s="1"/>
  <c r="V1682" i="10"/>
  <c r="X1682" i="10" s="1"/>
  <c r="Z1682" i="10" s="1"/>
  <c r="AB1682" i="10" l="1"/>
  <c r="AD1682" i="10" s="1"/>
  <c r="AA1682" i="10"/>
  <c r="AC1682" i="10" s="1"/>
  <c r="AE1682" i="10" l="1"/>
  <c r="AF1682" i="10"/>
  <c r="AG1682" i="10" s="1"/>
  <c r="T1683" i="10" l="1"/>
  <c r="AH1682" i="10"/>
  <c r="AJ1682" i="10" s="1"/>
  <c r="S1684" i="10" l="1"/>
  <c r="R1685" i="10" s="1"/>
  <c r="AI1682" i="10"/>
  <c r="V1683" i="10"/>
  <c r="X1683" i="10" s="1"/>
  <c r="Z1683" i="10" s="1"/>
  <c r="U1683" i="10"/>
  <c r="W1683" i="10" s="1"/>
  <c r="Y1683" i="10" s="1"/>
  <c r="AB1683" i="10" l="1"/>
  <c r="AD1683" i="10" s="1"/>
  <c r="AA1683" i="10"/>
  <c r="AC1683" i="10" s="1"/>
  <c r="AF1683" i="10" l="1"/>
  <c r="AG1683" i="10" s="1"/>
  <c r="AE1683" i="10"/>
  <c r="AH1683" i="10" l="1"/>
  <c r="AJ1683" i="10" s="1"/>
  <c r="T1684" i="10"/>
  <c r="S1685" i="10" l="1"/>
  <c r="R1686" i="10" s="1"/>
  <c r="AI1683" i="10"/>
  <c r="V1684" i="10"/>
  <c r="X1684" i="10" s="1"/>
  <c r="Z1684" i="10" s="1"/>
  <c r="U1684" i="10"/>
  <c r="W1684" i="10" s="1"/>
  <c r="Y1684" i="10" s="1"/>
  <c r="AB1684" i="10" l="1"/>
  <c r="AD1684" i="10" s="1"/>
  <c r="AA1684" i="10"/>
  <c r="AC1684" i="10" s="1"/>
  <c r="AF1684" i="10" l="1"/>
  <c r="AG1684" i="10" s="1"/>
  <c r="AE1684" i="10"/>
  <c r="AH1684" i="10" l="1"/>
  <c r="AJ1684" i="10" s="1"/>
  <c r="T1685" i="10"/>
  <c r="S1686" i="10" l="1"/>
  <c r="R1687" i="10" s="1"/>
  <c r="V1685" i="10"/>
  <c r="X1685" i="10" s="1"/>
  <c r="Z1685" i="10" s="1"/>
  <c r="U1685" i="10"/>
  <c r="W1685" i="10" s="1"/>
  <c r="Y1685" i="10" s="1"/>
  <c r="AI1684" i="10"/>
  <c r="AB1685" i="10" l="1"/>
  <c r="AD1685" i="10" s="1"/>
  <c r="AA1685" i="10"/>
  <c r="AC1685" i="10" s="1"/>
  <c r="AE1685" i="10" l="1"/>
  <c r="AF1685" i="10"/>
  <c r="AG1685" i="10" s="1"/>
  <c r="AH1685" i="10" l="1"/>
  <c r="AJ1685" i="10" s="1"/>
  <c r="T1686" i="10"/>
  <c r="S1687" i="10" l="1"/>
  <c r="R1688" i="10" s="1"/>
  <c r="AI1685" i="10"/>
  <c r="V1686" i="10"/>
  <c r="X1686" i="10" s="1"/>
  <c r="Z1686" i="10" s="1"/>
  <c r="U1686" i="10"/>
  <c r="W1686" i="10" s="1"/>
  <c r="Y1686" i="10" s="1"/>
  <c r="AB1686" i="10" l="1"/>
  <c r="AD1686" i="10" s="1"/>
  <c r="AA1686" i="10"/>
  <c r="AC1686" i="10" s="1"/>
  <c r="AE1686" i="10" l="1"/>
  <c r="AF1686" i="10"/>
  <c r="AG1686" i="10" s="1"/>
  <c r="AH1686" i="10" l="1"/>
  <c r="AJ1686" i="10" s="1"/>
  <c r="T1687" i="10"/>
  <c r="S1688" i="10" l="1"/>
  <c r="R1689" i="10" s="1"/>
  <c r="AI1686" i="10"/>
  <c r="V1687" i="10"/>
  <c r="X1687" i="10" s="1"/>
  <c r="Z1687" i="10" s="1"/>
  <c r="U1687" i="10"/>
  <c r="W1687" i="10" s="1"/>
  <c r="Y1687" i="10" s="1"/>
  <c r="AB1687" i="10" l="1"/>
  <c r="AD1687" i="10" s="1"/>
  <c r="AA1687" i="10"/>
  <c r="AC1687" i="10" s="1"/>
  <c r="AF1687" i="10" l="1"/>
  <c r="AG1687" i="10" s="1"/>
  <c r="AE1687" i="10"/>
  <c r="AH1687" i="10" l="1"/>
  <c r="AJ1687" i="10" s="1"/>
  <c r="T1688" i="10"/>
  <c r="S1689" i="10" l="1"/>
  <c r="R1690" i="10" s="1"/>
  <c r="AI1687" i="10"/>
  <c r="V1688" i="10"/>
  <c r="X1688" i="10" s="1"/>
  <c r="Z1688" i="10" s="1"/>
  <c r="U1688" i="10"/>
  <c r="W1688" i="10" s="1"/>
  <c r="Y1688" i="10" s="1"/>
  <c r="AB1688" i="10" l="1"/>
  <c r="AD1688" i="10" s="1"/>
  <c r="AA1688" i="10"/>
  <c r="AC1688" i="10" s="1"/>
  <c r="AF1688" i="10" l="1"/>
  <c r="AG1688" i="10" s="1"/>
  <c r="AE1688" i="10"/>
  <c r="AH1688" i="10" l="1"/>
  <c r="AJ1688" i="10" s="1"/>
  <c r="T1689" i="10"/>
  <c r="S1690" i="10" l="1"/>
  <c r="R1691" i="10" s="1"/>
  <c r="U1689" i="10"/>
  <c r="W1689" i="10" s="1"/>
  <c r="Y1689" i="10" s="1"/>
  <c r="V1689" i="10"/>
  <c r="X1689" i="10" s="1"/>
  <c r="Z1689" i="10" s="1"/>
  <c r="AI1688" i="10"/>
  <c r="AB1689" i="10" l="1"/>
  <c r="AD1689" i="10" s="1"/>
  <c r="AA1689" i="10"/>
  <c r="AC1689" i="10" s="1"/>
  <c r="AF1689" i="10" l="1"/>
  <c r="AG1689" i="10" s="1"/>
  <c r="AE1689" i="10"/>
  <c r="AH1689" i="10" l="1"/>
  <c r="AJ1689" i="10" s="1"/>
  <c r="T1690" i="10"/>
  <c r="S1691" i="10" l="1"/>
  <c r="R1692" i="10" s="1"/>
  <c r="U1690" i="10"/>
  <c r="W1690" i="10" s="1"/>
  <c r="Y1690" i="10" s="1"/>
  <c r="V1690" i="10"/>
  <c r="X1690" i="10" s="1"/>
  <c r="Z1690" i="10" s="1"/>
  <c r="AI1689" i="10"/>
  <c r="AB1690" i="10" l="1"/>
  <c r="AD1690" i="10" s="1"/>
  <c r="AA1690" i="10"/>
  <c r="AC1690" i="10" s="1"/>
  <c r="AE1690" i="10" l="1"/>
  <c r="AF1690" i="10"/>
  <c r="AG1690" i="10" s="1"/>
  <c r="AH1690" i="10" l="1"/>
  <c r="AJ1690" i="10" s="1"/>
  <c r="T1691" i="10"/>
  <c r="S1692" i="10" l="1"/>
  <c r="R1693" i="10" s="1"/>
  <c r="AI1690" i="10"/>
  <c r="V1691" i="10"/>
  <c r="X1691" i="10" s="1"/>
  <c r="Z1691" i="10" s="1"/>
  <c r="U1691" i="10"/>
  <c r="W1691" i="10" s="1"/>
  <c r="Y1691" i="10" s="1"/>
  <c r="AB1691" i="10" l="1"/>
  <c r="AD1691" i="10" s="1"/>
  <c r="AA1691" i="10"/>
  <c r="AC1691" i="10" s="1"/>
  <c r="AE1691" i="10" l="1"/>
  <c r="AF1691" i="10"/>
  <c r="AG1691" i="10" s="1"/>
  <c r="AH1691" i="10" l="1"/>
  <c r="AJ1691" i="10" s="1"/>
  <c r="T1692" i="10"/>
  <c r="S1693" i="10" l="1"/>
  <c r="R1694" i="10" s="1"/>
  <c r="AI1691" i="10"/>
  <c r="U1692" i="10"/>
  <c r="W1692" i="10" s="1"/>
  <c r="Y1692" i="10" s="1"/>
  <c r="V1692" i="10"/>
  <c r="X1692" i="10" s="1"/>
  <c r="Z1692" i="10" s="1"/>
  <c r="AB1692" i="10" l="1"/>
  <c r="AD1692" i="10" s="1"/>
  <c r="AA1692" i="10"/>
  <c r="AC1692" i="10" s="1"/>
  <c r="AF1692" i="10" l="1"/>
  <c r="AG1692" i="10" s="1"/>
  <c r="AE1692" i="10"/>
  <c r="AH1692" i="10" l="1"/>
  <c r="AJ1692" i="10" s="1"/>
  <c r="T1693" i="10"/>
  <c r="S1694" i="10" l="1"/>
  <c r="R1695" i="10" s="1"/>
  <c r="V1693" i="10"/>
  <c r="X1693" i="10" s="1"/>
  <c r="Z1693" i="10" s="1"/>
  <c r="U1693" i="10"/>
  <c r="W1693" i="10" s="1"/>
  <c r="Y1693" i="10" s="1"/>
  <c r="AI1692" i="10"/>
  <c r="AB1693" i="10" l="1"/>
  <c r="AD1693" i="10" s="1"/>
  <c r="AA1693" i="10"/>
  <c r="AC1693" i="10" s="1"/>
  <c r="AE1693" i="10" l="1"/>
  <c r="AF1693" i="10"/>
  <c r="AG1693" i="10" s="1"/>
  <c r="AH1693" i="10" l="1"/>
  <c r="AJ1693" i="10" s="1"/>
  <c r="T1694" i="10"/>
  <c r="S1695" i="10" l="1"/>
  <c r="R1696" i="10" s="1"/>
  <c r="AI1693" i="10"/>
  <c r="U1694" i="10"/>
  <c r="W1694" i="10" s="1"/>
  <c r="Y1694" i="10" s="1"/>
  <c r="V1694" i="10"/>
  <c r="X1694" i="10" s="1"/>
  <c r="Z1694" i="10" s="1"/>
  <c r="AB1694" i="10" l="1"/>
  <c r="AD1694" i="10" s="1"/>
  <c r="AA1694" i="10"/>
  <c r="AC1694" i="10" s="1"/>
  <c r="AF1694" i="10" l="1"/>
  <c r="AG1694" i="10" s="1"/>
  <c r="AE1694" i="10"/>
  <c r="AH1694" i="10" l="1"/>
  <c r="AJ1694" i="10" s="1"/>
  <c r="T1695" i="10"/>
  <c r="S1696" i="10" l="1"/>
  <c r="R1697" i="10" s="1"/>
  <c r="V1695" i="10"/>
  <c r="X1695" i="10" s="1"/>
  <c r="Z1695" i="10" s="1"/>
  <c r="U1695" i="10"/>
  <c r="W1695" i="10" s="1"/>
  <c r="Y1695" i="10" s="1"/>
  <c r="AI1694" i="10"/>
  <c r="AB1695" i="10" l="1"/>
  <c r="AD1695" i="10" s="1"/>
  <c r="AA1695" i="10"/>
  <c r="AC1695" i="10" s="1"/>
  <c r="AF1695" i="10" l="1"/>
  <c r="AG1695" i="10" s="1"/>
  <c r="AE1695" i="10"/>
  <c r="AH1695" i="10" l="1"/>
  <c r="AJ1695" i="10" s="1"/>
  <c r="T1696" i="10"/>
  <c r="S1697" i="10" l="1"/>
  <c r="R1698" i="10" s="1"/>
  <c r="AI1695" i="10"/>
  <c r="U1696" i="10"/>
  <c r="W1696" i="10" s="1"/>
  <c r="Y1696" i="10" s="1"/>
  <c r="V1696" i="10"/>
  <c r="X1696" i="10" s="1"/>
  <c r="Z1696" i="10" s="1"/>
  <c r="AB1696" i="10" l="1"/>
  <c r="AD1696" i="10" s="1"/>
  <c r="AA1696" i="10"/>
  <c r="AC1696" i="10" s="1"/>
  <c r="AF1696" i="10" l="1"/>
  <c r="AG1696" i="10" s="1"/>
  <c r="AE1696" i="10"/>
  <c r="AH1696" i="10" l="1"/>
  <c r="AJ1696" i="10" s="1"/>
  <c r="T1697" i="10"/>
  <c r="S1698" i="10" l="1"/>
  <c r="R1699" i="10" s="1"/>
  <c r="AI1696" i="10"/>
  <c r="V1697" i="10"/>
  <c r="X1697" i="10" s="1"/>
  <c r="Z1697" i="10" s="1"/>
  <c r="U1697" i="10"/>
  <c r="W1697" i="10" s="1"/>
  <c r="Y1697" i="10" s="1"/>
  <c r="AB1697" i="10" l="1"/>
  <c r="AD1697" i="10" s="1"/>
  <c r="AA1697" i="10"/>
  <c r="AC1697" i="10" s="1"/>
  <c r="AF1697" i="10" l="1"/>
  <c r="AG1697" i="10" s="1"/>
  <c r="AE1697" i="10"/>
  <c r="AH1697" i="10" l="1"/>
  <c r="AJ1697" i="10" s="1"/>
  <c r="T1698" i="10"/>
  <c r="S1699" i="10" l="1"/>
  <c r="R1700" i="10" s="1"/>
  <c r="AI1697" i="10"/>
  <c r="U1698" i="10"/>
  <c r="W1698" i="10" s="1"/>
  <c r="Y1698" i="10" s="1"/>
  <c r="V1698" i="10"/>
  <c r="X1698" i="10" s="1"/>
  <c r="Z1698" i="10" s="1"/>
  <c r="AB1698" i="10" l="1"/>
  <c r="AD1698" i="10" s="1"/>
  <c r="AA1698" i="10"/>
  <c r="AC1698" i="10" s="1"/>
  <c r="AE1698" i="10" l="1"/>
  <c r="AF1698" i="10"/>
  <c r="AG1698" i="10" s="1"/>
  <c r="T1699" i="10" l="1"/>
  <c r="AH1698" i="10"/>
  <c r="AJ1698" i="10" s="1"/>
  <c r="AI1698" i="10" s="1"/>
  <c r="V1699" i="10" l="1"/>
  <c r="X1699" i="10" s="1"/>
  <c r="Z1699" i="10" s="1"/>
  <c r="S1700" i="10"/>
  <c r="R1701" i="10" s="1"/>
  <c r="U1699" i="10"/>
  <c r="W1699" i="10" s="1"/>
  <c r="Y1699" i="10" s="1"/>
  <c r="AB1699" i="10" l="1"/>
  <c r="AD1699" i="10" s="1"/>
  <c r="AA1699" i="10"/>
  <c r="AC1699" i="10" s="1"/>
  <c r="AF1699" i="10" l="1"/>
  <c r="AG1699" i="10" s="1"/>
  <c r="T1700" i="10" s="1"/>
  <c r="AE1699" i="10"/>
  <c r="AH1699" i="10" l="1"/>
  <c r="AJ1699" i="10" s="1"/>
  <c r="S1701" i="10"/>
  <c r="R1702" i="10" s="1"/>
  <c r="U1700" i="10"/>
  <c r="W1700" i="10" s="1"/>
  <c r="Y1700" i="10" s="1"/>
  <c r="V1700" i="10"/>
  <c r="X1700" i="10" s="1"/>
  <c r="Z1700" i="10" s="1"/>
  <c r="AI1699" i="10" l="1"/>
  <c r="AB1700" i="10"/>
  <c r="AD1700" i="10" s="1"/>
  <c r="AA1700" i="10"/>
  <c r="AC1700" i="10" s="1"/>
  <c r="AF1700" i="10" l="1"/>
  <c r="AG1700" i="10" s="1"/>
  <c r="AE1700" i="10"/>
  <c r="AH1700" i="10" l="1"/>
  <c r="AJ1700" i="10" s="1"/>
  <c r="T1701" i="10"/>
  <c r="S1702" i="10" l="1"/>
  <c r="R1703" i="10" s="1"/>
  <c r="AI1700" i="10"/>
  <c r="U1701" i="10"/>
  <c r="W1701" i="10" s="1"/>
  <c r="Y1701" i="10" s="1"/>
  <c r="V1701" i="10"/>
  <c r="X1701" i="10" s="1"/>
  <c r="Z1701" i="10" s="1"/>
  <c r="AB1701" i="10" l="1"/>
  <c r="AD1701" i="10" s="1"/>
  <c r="AA1701" i="10"/>
  <c r="AC1701" i="10" s="1"/>
  <c r="AF1701" i="10" l="1"/>
  <c r="AG1701" i="10" s="1"/>
  <c r="AE1701" i="10"/>
  <c r="AH1701" i="10" l="1"/>
  <c r="AJ1701" i="10" s="1"/>
  <c r="T1702" i="10"/>
  <c r="S1703" i="10" l="1"/>
  <c r="R1704" i="10" s="1"/>
  <c r="AI1701" i="10"/>
  <c r="U1702" i="10"/>
  <c r="W1702" i="10" s="1"/>
  <c r="Y1702" i="10" s="1"/>
  <c r="V1702" i="10"/>
  <c r="X1702" i="10" s="1"/>
  <c r="Z1702" i="10" s="1"/>
  <c r="AB1702" i="10" l="1"/>
  <c r="AD1702" i="10" s="1"/>
  <c r="AA1702" i="10"/>
  <c r="AC1702" i="10" s="1"/>
  <c r="AF1702" i="10" l="1"/>
  <c r="AG1702" i="10" s="1"/>
  <c r="AE1702" i="10"/>
  <c r="AH1702" i="10" l="1"/>
  <c r="T1703" i="10"/>
  <c r="S1704" i="10" l="1"/>
  <c r="R1705" i="10" s="1"/>
  <c r="V1703" i="10"/>
  <c r="X1703" i="10" s="1"/>
  <c r="Z1703" i="10" s="1"/>
  <c r="U1703" i="10"/>
  <c r="W1703" i="10" s="1"/>
  <c r="Y1703" i="10" s="1"/>
  <c r="AJ1702" i="10"/>
  <c r="AI1702" i="10" s="1"/>
  <c r="AB1703" i="10" l="1"/>
  <c r="AD1703" i="10" s="1"/>
  <c r="AA1703" i="10"/>
  <c r="AC1703" i="10" s="1"/>
  <c r="AF1703" i="10" l="1"/>
  <c r="AG1703" i="10" s="1"/>
  <c r="AE1703" i="10"/>
  <c r="T1704" i="10" l="1"/>
  <c r="AH1703" i="10"/>
  <c r="AJ1703" i="10" s="1"/>
  <c r="S1705" i="10" l="1"/>
  <c r="R1706" i="10" s="1"/>
  <c r="AI1703" i="10"/>
  <c r="V1704" i="10"/>
  <c r="X1704" i="10" s="1"/>
  <c r="Z1704" i="10" s="1"/>
  <c r="U1704" i="10"/>
  <c r="W1704" i="10" s="1"/>
  <c r="Y1704" i="10" s="1"/>
  <c r="AB1704" i="10" l="1"/>
  <c r="AD1704" i="10" s="1"/>
  <c r="AA1704" i="10"/>
  <c r="AC1704" i="10" s="1"/>
  <c r="AE1704" i="10" l="1"/>
  <c r="AF1704" i="10"/>
  <c r="AG1704" i="10" s="1"/>
  <c r="AH1704" i="10" l="1"/>
  <c r="AJ1704" i="10" s="1"/>
  <c r="T1705" i="10"/>
  <c r="S1706" i="10" l="1"/>
  <c r="R1707" i="10" s="1"/>
  <c r="V1705" i="10"/>
  <c r="X1705" i="10" s="1"/>
  <c r="Z1705" i="10" s="1"/>
  <c r="U1705" i="10"/>
  <c r="W1705" i="10" s="1"/>
  <c r="Y1705" i="10" s="1"/>
  <c r="AI1704" i="10"/>
  <c r="AB1705" i="10" l="1"/>
  <c r="AD1705" i="10" s="1"/>
  <c r="AA1705" i="10"/>
  <c r="AC1705" i="10" s="1"/>
  <c r="AF1705" i="10" l="1"/>
  <c r="AG1705" i="10" s="1"/>
  <c r="AE1705" i="10"/>
  <c r="AH1705" i="10" l="1"/>
  <c r="AJ1705" i="10" s="1"/>
  <c r="T1706" i="10"/>
  <c r="S1707" i="10" l="1"/>
  <c r="R1708" i="10" s="1"/>
  <c r="U1706" i="10"/>
  <c r="W1706" i="10" s="1"/>
  <c r="Y1706" i="10" s="1"/>
  <c r="V1706" i="10"/>
  <c r="X1706" i="10" s="1"/>
  <c r="Z1706" i="10" s="1"/>
  <c r="AI1705" i="10"/>
  <c r="AB1706" i="10" l="1"/>
  <c r="AD1706" i="10" s="1"/>
  <c r="AA1706" i="10"/>
  <c r="AC1706" i="10" s="1"/>
  <c r="AF1706" i="10" l="1"/>
  <c r="AG1706" i="10" s="1"/>
  <c r="AE1706" i="10"/>
  <c r="AH1706" i="10" l="1"/>
  <c r="AJ1706" i="10" s="1"/>
  <c r="T1707" i="10"/>
  <c r="S1708" i="10" l="1"/>
  <c r="R1709" i="10" s="1"/>
  <c r="V1707" i="10"/>
  <c r="X1707" i="10" s="1"/>
  <c r="Z1707" i="10" s="1"/>
  <c r="U1707" i="10"/>
  <c r="W1707" i="10" s="1"/>
  <c r="Y1707" i="10" s="1"/>
  <c r="AI1706" i="10"/>
  <c r="AB1707" i="10" l="1"/>
  <c r="AD1707" i="10" s="1"/>
  <c r="AA1707" i="10"/>
  <c r="AC1707" i="10" s="1"/>
  <c r="AE1707" i="10" l="1"/>
  <c r="AF1707" i="10"/>
  <c r="AG1707" i="10" s="1"/>
  <c r="AH1707" i="10" l="1"/>
  <c r="AJ1707" i="10" s="1"/>
  <c r="T1708" i="10"/>
  <c r="S1709" i="10" l="1"/>
  <c r="R1710" i="10" s="1"/>
  <c r="U1708" i="10"/>
  <c r="W1708" i="10" s="1"/>
  <c r="Y1708" i="10" s="1"/>
  <c r="V1708" i="10"/>
  <c r="X1708" i="10" s="1"/>
  <c r="Z1708" i="10" s="1"/>
  <c r="AI1707" i="10"/>
  <c r="AB1708" i="10" l="1"/>
  <c r="AD1708" i="10" s="1"/>
  <c r="AA1708" i="10"/>
  <c r="AC1708" i="10" s="1"/>
  <c r="AF1708" i="10" l="1"/>
  <c r="AG1708" i="10" s="1"/>
  <c r="AE1708" i="10"/>
  <c r="AH1708" i="10" l="1"/>
  <c r="AJ1708" i="10" s="1"/>
  <c r="T1709" i="10"/>
  <c r="S1710" i="10" l="1"/>
  <c r="R1711" i="10" s="1"/>
  <c r="U1709" i="10"/>
  <c r="W1709" i="10" s="1"/>
  <c r="Y1709" i="10" s="1"/>
  <c r="V1709" i="10"/>
  <c r="X1709" i="10" s="1"/>
  <c r="Z1709" i="10" s="1"/>
  <c r="AI1708" i="10"/>
  <c r="AB1709" i="10" l="1"/>
  <c r="AD1709" i="10" s="1"/>
  <c r="AA1709" i="10"/>
  <c r="AC1709" i="10" s="1"/>
  <c r="AF1709" i="10" l="1"/>
  <c r="AG1709" i="10" s="1"/>
  <c r="AE1709" i="10"/>
  <c r="AH1709" i="10" l="1"/>
  <c r="AJ1709" i="10" s="1"/>
  <c r="T1710" i="10"/>
  <c r="S1711" i="10" l="1"/>
  <c r="R1712" i="10" s="1"/>
  <c r="V1710" i="10"/>
  <c r="X1710" i="10" s="1"/>
  <c r="Z1710" i="10" s="1"/>
  <c r="U1710" i="10"/>
  <c r="W1710" i="10" s="1"/>
  <c r="Y1710" i="10" s="1"/>
  <c r="AI1709" i="10"/>
  <c r="AB1710" i="10" l="1"/>
  <c r="AD1710" i="10" s="1"/>
  <c r="AA1710" i="10"/>
  <c r="AC1710" i="10" s="1"/>
  <c r="AF1710" i="10" l="1"/>
  <c r="AG1710" i="10" s="1"/>
  <c r="AE1710" i="10"/>
  <c r="AH1710" i="10" l="1"/>
  <c r="AJ1710" i="10" s="1"/>
  <c r="T1711" i="10"/>
  <c r="S1712" i="10" l="1"/>
  <c r="R1713" i="10" s="1"/>
  <c r="AI1710" i="10"/>
  <c r="U1711" i="10"/>
  <c r="W1711" i="10" s="1"/>
  <c r="Y1711" i="10" s="1"/>
  <c r="V1711" i="10"/>
  <c r="X1711" i="10" s="1"/>
  <c r="Z1711" i="10" s="1"/>
  <c r="AB1711" i="10" l="1"/>
  <c r="AD1711" i="10" s="1"/>
  <c r="AA1711" i="10"/>
  <c r="AC1711" i="10" s="1"/>
  <c r="AE1711" i="10" l="1"/>
  <c r="AF1711" i="10"/>
  <c r="AG1711" i="10" s="1"/>
  <c r="AH1711" i="10" l="1"/>
  <c r="AJ1711" i="10" s="1"/>
  <c r="T1712" i="10"/>
  <c r="S1713" i="10" l="1"/>
  <c r="R1714" i="10" s="1"/>
  <c r="V1712" i="10"/>
  <c r="X1712" i="10" s="1"/>
  <c r="Z1712" i="10" s="1"/>
  <c r="U1712" i="10"/>
  <c r="W1712" i="10" s="1"/>
  <c r="Y1712" i="10" s="1"/>
  <c r="AI1711" i="10"/>
  <c r="AB1712" i="10" l="1"/>
  <c r="AD1712" i="10" s="1"/>
  <c r="AA1712" i="10"/>
  <c r="AC1712" i="10" s="1"/>
  <c r="AE1712" i="10" l="1"/>
  <c r="AF1712" i="10"/>
  <c r="AG1712" i="10" s="1"/>
  <c r="AH1712" i="10" l="1"/>
  <c r="AJ1712" i="10" s="1"/>
  <c r="T1713" i="10"/>
  <c r="S1714" i="10" l="1"/>
  <c r="R1715" i="10" s="1"/>
  <c r="V1713" i="10"/>
  <c r="X1713" i="10" s="1"/>
  <c r="Z1713" i="10" s="1"/>
  <c r="U1713" i="10"/>
  <c r="W1713" i="10" s="1"/>
  <c r="Y1713" i="10" s="1"/>
  <c r="AI1712" i="10"/>
  <c r="AB1713" i="10" l="1"/>
  <c r="AD1713" i="10" s="1"/>
  <c r="AA1713" i="10"/>
  <c r="AC1713" i="10" s="1"/>
  <c r="AE1713" i="10" l="1"/>
  <c r="AF1713" i="10"/>
  <c r="AG1713" i="10" s="1"/>
  <c r="AH1713" i="10" l="1"/>
  <c r="AJ1713" i="10" s="1"/>
  <c r="T1714" i="10"/>
  <c r="S1715" i="10" l="1"/>
  <c r="R1716" i="10" s="1"/>
  <c r="AI1713" i="10"/>
  <c r="V1714" i="10"/>
  <c r="X1714" i="10" s="1"/>
  <c r="Z1714" i="10" s="1"/>
  <c r="U1714" i="10"/>
  <c r="W1714" i="10" s="1"/>
  <c r="Y1714" i="10" s="1"/>
  <c r="AB1714" i="10" l="1"/>
  <c r="AD1714" i="10" s="1"/>
  <c r="AA1714" i="10"/>
  <c r="AC1714" i="10" s="1"/>
  <c r="AF1714" i="10" l="1"/>
  <c r="AG1714" i="10" s="1"/>
  <c r="AE1714" i="10"/>
  <c r="AH1714" i="10" l="1"/>
  <c r="AJ1714" i="10" s="1"/>
  <c r="T1715" i="10"/>
  <c r="S1716" i="10" l="1"/>
  <c r="R1717" i="10" s="1"/>
  <c r="AI1714" i="10"/>
  <c r="V1715" i="10"/>
  <c r="X1715" i="10" s="1"/>
  <c r="Z1715" i="10" s="1"/>
  <c r="U1715" i="10"/>
  <c r="W1715" i="10" s="1"/>
  <c r="Y1715" i="10" s="1"/>
  <c r="AB1715" i="10" l="1"/>
  <c r="AD1715" i="10" s="1"/>
  <c r="AA1715" i="10"/>
  <c r="AC1715" i="10" s="1"/>
  <c r="AE1715" i="10" l="1"/>
  <c r="AF1715" i="10"/>
  <c r="AG1715" i="10" s="1"/>
  <c r="AH1715" i="10" l="1"/>
  <c r="AJ1715" i="10" s="1"/>
  <c r="T1716" i="10"/>
  <c r="S1717" i="10" l="1"/>
  <c r="R1718" i="10" s="1"/>
  <c r="U1716" i="10"/>
  <c r="W1716" i="10" s="1"/>
  <c r="Y1716" i="10" s="1"/>
  <c r="V1716" i="10"/>
  <c r="X1716" i="10" s="1"/>
  <c r="Z1716" i="10" s="1"/>
  <c r="AI1715" i="10"/>
  <c r="AB1716" i="10" l="1"/>
  <c r="AD1716" i="10" s="1"/>
  <c r="AA1716" i="10"/>
  <c r="AC1716" i="10" s="1"/>
  <c r="AE1716" i="10" l="1"/>
  <c r="AF1716" i="10"/>
  <c r="AG1716" i="10" s="1"/>
  <c r="AH1716" i="10" l="1"/>
  <c r="AJ1716" i="10" s="1"/>
  <c r="T1717" i="10"/>
  <c r="S1718" i="10" l="1"/>
  <c r="R1719" i="10" s="1"/>
  <c r="U1717" i="10"/>
  <c r="W1717" i="10" s="1"/>
  <c r="Y1717" i="10" s="1"/>
  <c r="V1717" i="10"/>
  <c r="X1717" i="10" s="1"/>
  <c r="Z1717" i="10" s="1"/>
  <c r="AI1716" i="10"/>
  <c r="AB1717" i="10" l="1"/>
  <c r="AD1717" i="10" s="1"/>
  <c r="AA1717" i="10"/>
  <c r="AC1717" i="10" s="1"/>
  <c r="AF1717" i="10" l="1"/>
  <c r="AG1717" i="10" s="1"/>
  <c r="AE1717" i="10"/>
  <c r="AH1717" i="10" l="1"/>
  <c r="AJ1717" i="10" s="1"/>
  <c r="T1718" i="10"/>
  <c r="S1719" i="10" l="1"/>
  <c r="R1720" i="10" s="1"/>
  <c r="V1718" i="10"/>
  <c r="X1718" i="10" s="1"/>
  <c r="Z1718" i="10" s="1"/>
  <c r="U1718" i="10"/>
  <c r="W1718" i="10" s="1"/>
  <c r="Y1718" i="10" s="1"/>
  <c r="AI1717" i="10"/>
  <c r="AB1718" i="10" l="1"/>
  <c r="AD1718" i="10" s="1"/>
  <c r="AA1718" i="10"/>
  <c r="AC1718" i="10" s="1"/>
  <c r="AE1718" i="10" l="1"/>
  <c r="AF1718" i="10"/>
  <c r="AG1718" i="10" s="1"/>
  <c r="AH1718" i="10" l="1"/>
  <c r="AJ1718" i="10" s="1"/>
  <c r="T1719" i="10"/>
  <c r="S1720" i="10" l="1"/>
  <c r="R1721" i="10" s="1"/>
  <c r="U1719" i="10"/>
  <c r="W1719" i="10" s="1"/>
  <c r="Y1719" i="10" s="1"/>
  <c r="V1719" i="10"/>
  <c r="X1719" i="10" s="1"/>
  <c r="Z1719" i="10" s="1"/>
  <c r="AI1718" i="10"/>
  <c r="AB1719" i="10" l="1"/>
  <c r="AD1719" i="10" s="1"/>
  <c r="AA1719" i="10"/>
  <c r="AC1719" i="10" s="1"/>
  <c r="AF1719" i="10" l="1"/>
  <c r="AG1719" i="10" s="1"/>
  <c r="AE1719" i="10"/>
  <c r="AH1719" i="10" l="1"/>
  <c r="AJ1719" i="10" s="1"/>
  <c r="T1720" i="10"/>
  <c r="S1721" i="10" l="1"/>
  <c r="R1722" i="10" s="1"/>
  <c r="AI1719" i="10"/>
  <c r="V1720" i="10"/>
  <c r="X1720" i="10" s="1"/>
  <c r="Z1720" i="10" s="1"/>
  <c r="U1720" i="10"/>
  <c r="W1720" i="10" s="1"/>
  <c r="Y1720" i="10" s="1"/>
  <c r="AB1720" i="10" l="1"/>
  <c r="AD1720" i="10" s="1"/>
  <c r="AA1720" i="10"/>
  <c r="AC1720" i="10" s="1"/>
  <c r="AF1720" i="10" l="1"/>
  <c r="AG1720" i="10" s="1"/>
  <c r="AE1720" i="10"/>
  <c r="AH1720" i="10" l="1"/>
  <c r="T1721" i="10"/>
  <c r="S1722" i="10" l="1"/>
  <c r="R1723" i="10" s="1"/>
  <c r="AJ1720" i="10"/>
  <c r="AI1720" i="10" s="1"/>
  <c r="V1721" i="10"/>
  <c r="X1721" i="10" s="1"/>
  <c r="Z1721" i="10" s="1"/>
  <c r="U1721" i="10"/>
  <c r="W1721" i="10" s="1"/>
  <c r="AB1721" i="10" l="1"/>
  <c r="AD1721" i="10" s="1"/>
  <c r="Y1721" i="10"/>
  <c r="AA1721" i="10" l="1"/>
  <c r="AC1721" i="10" s="1"/>
  <c r="AE1721" i="10" l="1"/>
  <c r="AF1721" i="10"/>
  <c r="AG1721" i="10" s="1"/>
  <c r="T1722" i="10" l="1"/>
  <c r="AH1721" i="10"/>
  <c r="AJ1721" i="10" s="1"/>
  <c r="U1722" i="10" l="1"/>
  <c r="W1722" i="10" s="1"/>
  <c r="Y1722" i="10" s="1"/>
  <c r="AA1722" i="10" s="1"/>
  <c r="S1723" i="10"/>
  <c r="R1724" i="10" s="1"/>
  <c r="V1722" i="10"/>
  <c r="X1722" i="10" s="1"/>
  <c r="Z1722" i="10" s="1"/>
  <c r="AI1721" i="10"/>
  <c r="AB1722" i="10" l="1"/>
  <c r="AD1722" i="10" s="1"/>
  <c r="AC1722" i="10"/>
  <c r="AE1722" i="10" l="1"/>
  <c r="AF1722" i="10"/>
  <c r="AG1722" i="10" s="1"/>
  <c r="AH1722" i="10" s="1"/>
  <c r="AJ1722" i="10" s="1"/>
  <c r="T1723" i="10" l="1"/>
  <c r="U1723" i="10" s="1"/>
  <c r="W1723" i="10" s="1"/>
  <c r="AI1722" i="10"/>
  <c r="V1723" i="10" l="1"/>
  <c r="X1723" i="10" s="1"/>
  <c r="Z1723" i="10" s="1"/>
  <c r="S1724" i="10"/>
  <c r="R1725" i="10" s="1"/>
  <c r="Y1723" i="10"/>
  <c r="AA1723" i="10" s="1"/>
  <c r="AB1723" i="10" l="1"/>
  <c r="AD1723" i="10" s="1"/>
  <c r="AC1723" i="10"/>
  <c r="AE1723" i="10" l="1"/>
  <c r="AF1723" i="10"/>
  <c r="AG1723" i="10" s="1"/>
  <c r="T1724" i="10" s="1"/>
  <c r="AH1723" i="10" l="1"/>
  <c r="AJ1723" i="10" s="1"/>
  <c r="S1725" i="10"/>
  <c r="R1726" i="10" s="1"/>
  <c r="V1724" i="10"/>
  <c r="X1724" i="10" s="1"/>
  <c r="Z1724" i="10" s="1"/>
  <c r="U1724" i="10"/>
  <c r="W1724" i="10" s="1"/>
  <c r="AI1723" i="10" l="1"/>
  <c r="AB1724" i="10"/>
  <c r="AD1724" i="10" s="1"/>
  <c r="Y1724" i="10"/>
  <c r="AA1724" i="10" s="1"/>
  <c r="AC1724" i="10" l="1"/>
  <c r="AF1724" i="10" s="1"/>
  <c r="AG1724" i="10" s="1"/>
  <c r="AE1724" i="10" l="1"/>
  <c r="AH1724" i="10" s="1"/>
  <c r="AJ1724" i="10" s="1"/>
  <c r="T1725" i="10" l="1"/>
  <c r="S1726" i="10" s="1"/>
  <c r="AI1724" i="10"/>
  <c r="R1727" i="10" l="1"/>
  <c r="U1725" i="10"/>
  <c r="W1725" i="10" s="1"/>
  <c r="V1725" i="10"/>
  <c r="X1725" i="10" s="1"/>
  <c r="Z1725" i="10" l="1"/>
  <c r="AB1725" i="10" s="1"/>
  <c r="AD1725" i="10" s="1"/>
  <c r="Y1725" i="10"/>
  <c r="AA1725" i="10" s="1"/>
  <c r="AC1725" i="10" s="1"/>
  <c r="AE1725" i="10" l="1"/>
  <c r="AF1725" i="10"/>
  <c r="AG1725" i="10" s="1"/>
  <c r="T1726" i="10" s="1"/>
  <c r="V1726" i="10" l="1"/>
  <c r="X1726" i="10" s="1"/>
  <c r="U1726" i="10"/>
  <c r="W1726" i="10" s="1"/>
  <c r="S1727" i="10"/>
  <c r="AH1725" i="10"/>
  <c r="AJ1725" i="10" s="1"/>
  <c r="AB1726" i="10" l="1"/>
  <c r="Z1726" i="10"/>
  <c r="Y1726" i="10"/>
  <c r="AA1726" i="10" s="1"/>
  <c r="AI1725" i="10"/>
  <c r="R1728" i="10"/>
  <c r="AD1726" i="10" l="1"/>
  <c r="AC1726" i="10"/>
  <c r="AE1726" i="10" l="1"/>
  <c r="AF1726" i="10"/>
  <c r="AG1726" i="10" s="1"/>
  <c r="AH1726" i="10" l="1"/>
  <c r="AJ1726" i="10" s="1"/>
  <c r="T1727" i="10"/>
  <c r="U1727" i="10" l="1"/>
  <c r="W1727" i="10" s="1"/>
  <c r="V1727" i="10"/>
  <c r="X1727" i="10" s="1"/>
  <c r="S1728" i="10"/>
  <c r="R1729" i="10" s="1"/>
  <c r="AI1726" i="10"/>
  <c r="AA1727" i="10" l="1"/>
  <c r="Y1727" i="10"/>
  <c r="AB1727" i="10"/>
  <c r="Z1727" i="10"/>
  <c r="AD1727" i="10" l="1"/>
  <c r="AC1727" i="10"/>
  <c r="AF1727" i="10" l="1"/>
  <c r="AG1727" i="10" s="1"/>
  <c r="AH1727" i="10" s="1"/>
  <c r="AJ1727" i="10" s="1"/>
  <c r="AE1727" i="10"/>
  <c r="T1728" i="10" l="1"/>
  <c r="AI1727" i="10"/>
  <c r="U1728" i="10" l="1"/>
  <c r="W1728" i="10" s="1"/>
  <c r="V1728" i="10"/>
  <c r="X1728" i="10" s="1"/>
  <c r="S1729" i="10"/>
  <c r="Y1728" i="10" l="1"/>
  <c r="AA1728" i="10" s="1"/>
  <c r="AB1728" i="10"/>
  <c r="Z1728" i="10"/>
  <c r="R1730" i="10"/>
  <c r="AD1728" i="10" l="1"/>
  <c r="AC1728" i="10"/>
  <c r="AE1728" i="10" l="1"/>
  <c r="AF1728" i="10"/>
  <c r="AG1728" i="10" s="1"/>
  <c r="AH1728" i="10" l="1"/>
  <c r="AJ1728" i="10" s="1"/>
  <c r="T1729" i="10"/>
  <c r="U1729" i="10" l="1"/>
  <c r="W1729" i="10" s="1"/>
  <c r="Y1729" i="10" s="1"/>
  <c r="V1729" i="10"/>
  <c r="X1729" i="10" s="1"/>
  <c r="S1730" i="10"/>
  <c r="AI1728" i="10"/>
  <c r="AB1729" i="10" l="1"/>
  <c r="Z1729" i="10"/>
  <c r="R1731" i="10"/>
  <c r="AA1729" i="10"/>
  <c r="AC1729" i="10" s="1"/>
  <c r="AD1729" i="10" l="1"/>
  <c r="AF1729" i="10" s="1"/>
  <c r="AG1729" i="10" s="1"/>
  <c r="AH1729" i="10" l="1"/>
  <c r="AJ1729" i="10" s="1"/>
  <c r="T1730" i="10"/>
  <c r="AE1729" i="10"/>
  <c r="AI1729" i="10" l="1"/>
  <c r="V1730" i="10"/>
  <c r="X1730" i="10" s="1"/>
  <c r="U1730" i="10"/>
  <c r="W1730" i="10" s="1"/>
  <c r="S1731" i="10"/>
  <c r="Y1730" i="10" l="1"/>
  <c r="AA1730" i="10" s="1"/>
  <c r="R1732" i="10"/>
  <c r="AB1730" i="10"/>
  <c r="Z1730" i="10"/>
  <c r="AD1730" i="10" l="1"/>
  <c r="AC1730" i="10"/>
  <c r="AE1730" i="10" l="1"/>
  <c r="AF1730" i="10"/>
  <c r="AG1730" i="10" s="1"/>
  <c r="AH1730" i="10" l="1"/>
  <c r="AJ1730" i="10" s="1"/>
  <c r="T1731" i="10"/>
  <c r="V1731" i="10" l="1"/>
  <c r="X1731" i="10" s="1"/>
  <c r="U1731" i="10"/>
  <c r="W1731" i="10" s="1"/>
  <c r="Y1731" i="10" s="1"/>
  <c r="S1732" i="10"/>
  <c r="AI1730" i="10"/>
  <c r="AB1731" i="10" l="1"/>
  <c r="Z1731" i="10"/>
  <c r="R1733" i="10"/>
  <c r="AA1731" i="10"/>
  <c r="AC1731" i="10" s="1"/>
  <c r="AD1731" i="10" l="1"/>
  <c r="AE1731" i="10" s="1"/>
  <c r="AF1731" i="10" l="1"/>
  <c r="AG1731" i="10" s="1"/>
  <c r="AH1731" i="10" l="1"/>
  <c r="AJ1731" i="10" s="1"/>
  <c r="T1732" i="10"/>
  <c r="AI1731" i="10" l="1"/>
  <c r="U1732" i="10"/>
  <c r="W1732" i="10" s="1"/>
  <c r="Y1732" i="10" s="1"/>
  <c r="V1732" i="10"/>
  <c r="X1732" i="10" s="1"/>
  <c r="Z1732" i="10" s="1"/>
  <c r="S1733" i="10"/>
  <c r="AA1732" i="10" l="1"/>
  <c r="AC1732" i="10" s="1"/>
  <c r="R1734" i="10"/>
  <c r="AB1732" i="10"/>
  <c r="AD1732" i="10" s="1"/>
  <c r="AE1732" i="10" l="1"/>
  <c r="AF1732" i="10"/>
  <c r="AG1732" i="10" s="1"/>
  <c r="AH1732" i="10" l="1"/>
  <c r="AJ1732" i="10" s="1"/>
  <c r="T1733" i="10"/>
  <c r="U1733" i="10" l="1"/>
  <c r="W1733" i="10" s="1"/>
  <c r="Y1733" i="10" s="1"/>
  <c r="V1733" i="10"/>
  <c r="X1733" i="10" s="1"/>
  <c r="Z1733" i="10" s="1"/>
  <c r="S1734" i="10"/>
  <c r="AI1732" i="10"/>
  <c r="AB1733" i="10" l="1"/>
  <c r="AD1733" i="10" s="1"/>
  <c r="R1735" i="10"/>
  <c r="AA1733" i="10"/>
  <c r="AC1733" i="10" s="1"/>
  <c r="AE1733" i="10" l="1"/>
  <c r="AF1733" i="10"/>
  <c r="AG1733" i="10" s="1"/>
  <c r="AH1733" i="10" l="1"/>
  <c r="AJ1733" i="10" s="1"/>
  <c r="T1734" i="10"/>
  <c r="U1734" i="10" l="1"/>
  <c r="W1734" i="10" s="1"/>
  <c r="Y1734" i="10" s="1"/>
  <c r="V1734" i="10"/>
  <c r="X1734" i="10" s="1"/>
  <c r="Z1734" i="10" s="1"/>
  <c r="S1735" i="10"/>
  <c r="AI1733" i="10"/>
  <c r="AA1734" i="10" l="1"/>
  <c r="AC1734" i="10" s="1"/>
  <c r="R1736" i="10"/>
  <c r="AB1734" i="10"/>
  <c r="AD1734" i="10" s="1"/>
  <c r="AE1734" i="10" l="1"/>
  <c r="AF1734" i="10"/>
  <c r="AG1734" i="10" s="1"/>
  <c r="AH1734" i="10" l="1"/>
  <c r="AJ1734" i="10" s="1"/>
  <c r="T1735" i="10"/>
  <c r="V1735" i="10" l="1"/>
  <c r="X1735" i="10" s="1"/>
  <c r="Z1735" i="10" s="1"/>
  <c r="U1735" i="10"/>
  <c r="W1735" i="10" s="1"/>
  <c r="Y1735" i="10" s="1"/>
  <c r="AA1735" i="10" s="1"/>
  <c r="S1736" i="10"/>
  <c r="AI1734" i="10"/>
  <c r="AC1735" i="10" l="1"/>
  <c r="R1737" i="10"/>
  <c r="AB1735" i="10"/>
  <c r="AD1735" i="10" s="1"/>
  <c r="AE1735" i="10" s="1"/>
  <c r="AF1735" i="10" l="1"/>
  <c r="AG1735" i="10" s="1"/>
  <c r="AH1735" i="10" l="1"/>
  <c r="AJ1735" i="10" s="1"/>
  <c r="T1736" i="10"/>
  <c r="V1736" i="10" l="1"/>
  <c r="X1736" i="10" s="1"/>
  <c r="Z1736" i="10" s="1"/>
  <c r="U1736" i="10"/>
  <c r="W1736" i="10" s="1"/>
  <c r="Y1736" i="10" s="1"/>
  <c r="S1737" i="10"/>
  <c r="AI1735" i="10"/>
  <c r="AB1736" i="10" l="1"/>
  <c r="AD1736" i="10" s="1"/>
  <c r="R1738" i="10"/>
  <c r="AA1736" i="10"/>
  <c r="AC1736" i="10" s="1"/>
  <c r="AF1736" i="10" l="1"/>
  <c r="AG1736" i="10" s="1"/>
  <c r="AE1736" i="10"/>
  <c r="AH1736" i="10" l="1"/>
  <c r="AJ1736" i="10" s="1"/>
  <c r="T1737" i="10"/>
  <c r="AI1736" i="10" l="1"/>
  <c r="V1737" i="10"/>
  <c r="X1737" i="10" s="1"/>
  <c r="Z1737" i="10" s="1"/>
  <c r="U1737" i="10"/>
  <c r="W1737" i="10" s="1"/>
  <c r="Y1737" i="10" s="1"/>
  <c r="S1738" i="10"/>
  <c r="R1739" i="10" l="1"/>
  <c r="AA1737" i="10"/>
  <c r="AC1737" i="10" s="1"/>
  <c r="AB1737" i="10"/>
  <c r="AD1737" i="10" s="1"/>
  <c r="AF1737" i="10" l="1"/>
  <c r="AG1737" i="10" s="1"/>
  <c r="AE1737" i="10"/>
  <c r="AH1737" i="10" l="1"/>
  <c r="AJ1737" i="10" s="1"/>
  <c r="T1738" i="10"/>
  <c r="AI1737" i="10" l="1"/>
  <c r="U1738" i="10"/>
  <c r="W1738" i="10" s="1"/>
  <c r="Y1738" i="10" s="1"/>
  <c r="V1738" i="10"/>
  <c r="X1738" i="10" s="1"/>
  <c r="S1739" i="10"/>
  <c r="AB1738" i="10" l="1"/>
  <c r="Z1738" i="10"/>
  <c r="AA1738" i="10"/>
  <c r="AC1738" i="10" s="1"/>
  <c r="R1740" i="10"/>
  <c r="AD1738" i="10" l="1"/>
  <c r="AF1738" i="10" s="1"/>
  <c r="AG1738" i="10" s="1"/>
  <c r="AH1738" i="10" l="1"/>
  <c r="AJ1738" i="10" s="1"/>
  <c r="T1739" i="10"/>
  <c r="AE1738" i="10"/>
  <c r="U1739" i="10" l="1"/>
  <c r="W1739" i="10" s="1"/>
  <c r="V1739" i="10"/>
  <c r="X1739" i="10" s="1"/>
  <c r="S1740" i="10"/>
  <c r="AI1738" i="10"/>
  <c r="Y1739" i="10" l="1"/>
  <c r="AA1739" i="10" s="1"/>
  <c r="AB1739" i="10"/>
  <c r="Z1739" i="10"/>
  <c r="R1741" i="10"/>
  <c r="AD1739" i="10" l="1"/>
  <c r="AC1739" i="10"/>
  <c r="AE1739" i="10" l="1"/>
  <c r="AF1739" i="10"/>
  <c r="AG1739" i="10" s="1"/>
  <c r="AH1739" i="10" l="1"/>
  <c r="AJ1739" i="10" s="1"/>
  <c r="T1740" i="10"/>
  <c r="AI1739" i="10" l="1"/>
  <c r="U1740" i="10"/>
  <c r="W1740" i="10" s="1"/>
  <c r="Y1740" i="10" s="1"/>
  <c r="V1740" i="10"/>
  <c r="X1740" i="10" s="1"/>
  <c r="Z1740" i="10" s="1"/>
  <c r="S1741" i="10"/>
  <c r="AB1740" i="10" l="1"/>
  <c r="AD1740" i="10" s="1"/>
  <c r="R1742" i="10"/>
  <c r="AA1740" i="10"/>
  <c r="AC1740" i="10" s="1"/>
  <c r="AF1740" i="10" l="1"/>
  <c r="AG1740" i="10" s="1"/>
  <c r="AE1740" i="10"/>
  <c r="AH1740" i="10" l="1"/>
  <c r="AJ1740" i="10" s="1"/>
  <c r="T1741" i="10"/>
  <c r="AI1740" i="10" l="1"/>
  <c r="V1741" i="10"/>
  <c r="X1741" i="10" s="1"/>
  <c r="U1741" i="10"/>
  <c r="W1741" i="10" s="1"/>
  <c r="S1742" i="10"/>
  <c r="Y1741" i="10" l="1"/>
  <c r="R1743" i="10"/>
  <c r="AB1741" i="10"/>
  <c r="Z1741" i="10"/>
  <c r="AA1741" i="10" l="1"/>
  <c r="AC1741" i="10" s="1"/>
  <c r="AD1741" i="10"/>
  <c r="AE1741" i="10" l="1"/>
  <c r="AF1741" i="10"/>
  <c r="AG1741" i="10" s="1"/>
  <c r="AH1741" i="10" l="1"/>
  <c r="AJ1741" i="10" s="1"/>
  <c r="T1742" i="10"/>
  <c r="V1742" i="10" l="1"/>
  <c r="X1742" i="10" s="1"/>
  <c r="U1742" i="10"/>
  <c r="W1742" i="10" s="1"/>
  <c r="S1743" i="10"/>
  <c r="AI1741" i="10"/>
  <c r="AB1742" i="10" l="1"/>
  <c r="Z1742" i="10"/>
  <c r="Y1742" i="10"/>
  <c r="AA1742" i="10" s="1"/>
  <c r="R1744" i="10"/>
  <c r="AD1742" i="10" l="1"/>
  <c r="AC1742" i="10"/>
  <c r="AE1742" i="10" l="1"/>
  <c r="AF1742" i="10"/>
  <c r="AG1742" i="10" s="1"/>
  <c r="AH1742" i="10" l="1"/>
  <c r="AJ1742" i="10" s="1"/>
  <c r="T1743" i="10"/>
  <c r="U1743" i="10" l="1"/>
  <c r="W1743" i="10" s="1"/>
  <c r="V1743" i="10"/>
  <c r="X1743" i="10" s="1"/>
  <c r="S1744" i="10"/>
  <c r="AI1742" i="10"/>
  <c r="Y1743" i="10" l="1"/>
  <c r="AA1743" i="10" s="1"/>
  <c r="AB1743" i="10"/>
  <c r="Z1743" i="10"/>
  <c r="R1745" i="10"/>
  <c r="AD1743" i="10" l="1"/>
  <c r="AC1743" i="10"/>
  <c r="AF1743" i="10" l="1"/>
  <c r="AG1743" i="10" s="1"/>
  <c r="AE1743" i="10"/>
  <c r="AH1743" i="10" l="1"/>
  <c r="AJ1743" i="10" s="1"/>
  <c r="T1744" i="10"/>
  <c r="V1744" i="10" l="1"/>
  <c r="X1744" i="10" s="1"/>
  <c r="U1744" i="10"/>
  <c r="W1744" i="10" s="1"/>
  <c r="S1745" i="10"/>
  <c r="AI1743" i="10"/>
  <c r="AB1744" i="10" l="1"/>
  <c r="Z1744" i="10"/>
  <c r="Y1744" i="10"/>
  <c r="AA1744" i="10" s="1"/>
  <c r="R1746" i="10"/>
  <c r="AD1744" i="10" l="1"/>
  <c r="AC1744" i="10"/>
  <c r="AE1744" i="10" l="1"/>
  <c r="AF1744" i="10"/>
  <c r="AG1744" i="10" s="1"/>
  <c r="AH1744" i="10" l="1"/>
  <c r="AJ1744" i="10" s="1"/>
  <c r="T1745" i="10"/>
  <c r="V1745" i="10" l="1"/>
  <c r="X1745" i="10" s="1"/>
  <c r="Z1745" i="10" s="1"/>
  <c r="U1745" i="10"/>
  <c r="W1745" i="10" s="1"/>
  <c r="Y1745" i="10" s="1"/>
  <c r="S1746" i="10"/>
  <c r="AI1744" i="10"/>
  <c r="AB1745" i="10" l="1"/>
  <c r="AD1745" i="10" s="1"/>
  <c r="R1747" i="10"/>
  <c r="AA1745" i="10"/>
  <c r="AC1745" i="10" s="1"/>
  <c r="AF1745" i="10" l="1"/>
  <c r="AG1745" i="10" s="1"/>
  <c r="AE1745" i="10"/>
  <c r="AH1745" i="10" l="1"/>
  <c r="AJ1745" i="10" s="1"/>
  <c r="T1746" i="10"/>
  <c r="U1746" i="10" l="1"/>
  <c r="W1746" i="10" s="1"/>
  <c r="V1746" i="10"/>
  <c r="X1746" i="10" s="1"/>
  <c r="Z1746" i="10" s="1"/>
  <c r="S1747" i="10"/>
  <c r="AI1745" i="10"/>
  <c r="Y1746" i="10" l="1"/>
  <c r="AA1746" i="10" s="1"/>
  <c r="R1748" i="10"/>
  <c r="AB1746" i="10"/>
  <c r="AD1746" i="10" s="1"/>
  <c r="AC1746" i="10" l="1"/>
  <c r="AF1746" i="10" l="1"/>
  <c r="AG1746" i="10" s="1"/>
  <c r="AE1746" i="10"/>
  <c r="AH1746" i="10" l="1"/>
  <c r="AJ1746" i="10" s="1"/>
  <c r="T1747" i="10"/>
  <c r="V1747" i="10" l="1"/>
  <c r="X1747" i="10" s="1"/>
  <c r="Z1747" i="10" s="1"/>
  <c r="U1747" i="10"/>
  <c r="W1747" i="10" s="1"/>
  <c r="Y1747" i="10" s="1"/>
  <c r="S1748" i="10"/>
  <c r="AI1746" i="10"/>
  <c r="AB1747" i="10" l="1"/>
  <c r="AD1747" i="10" s="1"/>
  <c r="R1749" i="10"/>
  <c r="AA1747" i="10"/>
  <c r="AC1747" i="10" s="1"/>
  <c r="AF1747" i="10" l="1"/>
  <c r="AG1747" i="10" s="1"/>
  <c r="AE1747" i="10"/>
  <c r="AH1747" i="10" l="1"/>
  <c r="AJ1747" i="10" s="1"/>
  <c r="T1748" i="10"/>
  <c r="AI1747" i="10" l="1"/>
  <c r="U1748" i="10"/>
  <c r="W1748" i="10" s="1"/>
  <c r="V1748" i="10"/>
  <c r="X1748" i="10" s="1"/>
  <c r="S1749" i="10"/>
  <c r="AB1748" i="10" l="1"/>
  <c r="Z1748" i="10"/>
  <c r="R1750" i="10"/>
  <c r="Y1748" i="10"/>
  <c r="AA1748" i="10" s="1"/>
  <c r="AD1748" i="10" l="1"/>
  <c r="AC1748" i="10"/>
  <c r="AF1748" i="10" l="1"/>
  <c r="AG1748" i="10" s="1"/>
  <c r="AE1748" i="10"/>
  <c r="AH1748" i="10" l="1"/>
  <c r="AJ1748" i="10" s="1"/>
  <c r="T1749" i="10"/>
  <c r="U1749" i="10" l="1"/>
  <c r="W1749" i="10" s="1"/>
  <c r="V1749" i="10"/>
  <c r="X1749" i="10" s="1"/>
  <c r="Z1749" i="10" s="1"/>
  <c r="S1750" i="10"/>
  <c r="AI1748" i="10"/>
  <c r="Y1749" i="10" l="1"/>
  <c r="AA1749" i="10" s="1"/>
  <c r="R1751" i="10"/>
  <c r="AB1749" i="10"/>
  <c r="AD1749" i="10" s="1"/>
  <c r="AC1749" i="10" l="1"/>
  <c r="AE1749" i="10" l="1"/>
  <c r="AF1749" i="10"/>
  <c r="AG1749" i="10" s="1"/>
  <c r="AH1749" i="10" l="1"/>
  <c r="AJ1749" i="10" s="1"/>
  <c r="T1750" i="10"/>
  <c r="U1750" i="10" l="1"/>
  <c r="W1750" i="10" s="1"/>
  <c r="V1750" i="10"/>
  <c r="X1750" i="10" s="1"/>
  <c r="S1751" i="10"/>
  <c r="AI1749" i="10"/>
  <c r="Y1750" i="10" l="1"/>
  <c r="AA1750" i="10" s="1"/>
  <c r="AB1750" i="10"/>
  <c r="Z1750" i="10"/>
  <c r="R1752" i="10"/>
  <c r="AC1750" i="10" l="1"/>
  <c r="AD1750" i="10"/>
  <c r="AE1750" i="10" l="1"/>
  <c r="AF1750" i="10"/>
  <c r="AG1750" i="10" s="1"/>
  <c r="AH1750" i="10" l="1"/>
  <c r="AJ1750" i="10" s="1"/>
  <c r="T1751" i="10"/>
  <c r="U1751" i="10" l="1"/>
  <c r="W1751" i="10" s="1"/>
  <c r="V1751" i="10"/>
  <c r="X1751" i="10" s="1"/>
  <c r="S1752" i="10"/>
  <c r="R1753" i="10" s="1"/>
  <c r="AI1750" i="10"/>
  <c r="AA1751" i="10" l="1"/>
  <c r="Y1751" i="10"/>
  <c r="AB1751" i="10"/>
  <c r="Z1751" i="10"/>
  <c r="AD1751" i="10" l="1"/>
  <c r="AC1751" i="10"/>
  <c r="AE1751" i="10" l="1"/>
  <c r="AF1751" i="10"/>
  <c r="AG1751" i="10" s="1"/>
  <c r="AH1751" i="10" s="1"/>
  <c r="AJ1751" i="10" s="1"/>
  <c r="AI1751" i="10" l="1"/>
  <c r="T1752" i="10"/>
  <c r="U1752" i="10" l="1"/>
  <c r="W1752" i="10" s="1"/>
  <c r="V1752" i="10"/>
  <c r="X1752" i="10" s="1"/>
  <c r="Z1752" i="10" s="1"/>
  <c r="S1753" i="10"/>
  <c r="AA1752" i="10" l="1"/>
  <c r="Y1752" i="10"/>
  <c r="R1754" i="10"/>
  <c r="AB1752" i="10"/>
  <c r="AD1752" i="10" s="1"/>
  <c r="AC1752" i="10" l="1"/>
  <c r="AE1752" i="10" l="1"/>
  <c r="AF1752" i="10"/>
  <c r="AG1752" i="10" s="1"/>
  <c r="AH1752" i="10" l="1"/>
  <c r="AJ1752" i="10" s="1"/>
  <c r="T1753" i="10"/>
  <c r="V1753" i="10" l="1"/>
  <c r="X1753" i="10" s="1"/>
  <c r="U1753" i="10"/>
  <c r="W1753" i="10" s="1"/>
  <c r="S1754" i="10"/>
  <c r="AI1752" i="10"/>
  <c r="AB1753" i="10" l="1"/>
  <c r="Z1753" i="10"/>
  <c r="Y1753" i="10"/>
  <c r="AA1753" i="10" s="1"/>
  <c r="R1755" i="10"/>
  <c r="AD1753" i="10" l="1"/>
  <c r="AC1753" i="10"/>
  <c r="AF1753" i="10" l="1"/>
  <c r="AG1753" i="10" s="1"/>
  <c r="AE1753" i="10"/>
  <c r="AH1753" i="10" l="1"/>
  <c r="AJ1753" i="10" s="1"/>
  <c r="T1754" i="10"/>
  <c r="AI1753" i="10" l="1"/>
  <c r="V1754" i="10"/>
  <c r="X1754" i="10" s="1"/>
  <c r="U1754" i="10"/>
  <c r="W1754" i="10" s="1"/>
  <c r="Y1754" i="10" s="1"/>
  <c r="S1755" i="10"/>
  <c r="AA1754" i="10" l="1"/>
  <c r="AC1754" i="10" s="1"/>
  <c r="R1756" i="10"/>
  <c r="AB1754" i="10"/>
  <c r="Z1754" i="10"/>
  <c r="AD1754" i="10" l="1"/>
  <c r="AE1754" i="10" s="1"/>
  <c r="AF1754" i="10" l="1"/>
  <c r="AG1754" i="10" s="1"/>
  <c r="T1755" i="10" s="1"/>
  <c r="AH1754" i="10" l="1"/>
  <c r="AJ1754" i="10" s="1"/>
  <c r="V1755" i="10"/>
  <c r="X1755" i="10" s="1"/>
  <c r="Z1755" i="10" s="1"/>
  <c r="U1755" i="10"/>
  <c r="W1755" i="10" s="1"/>
  <c r="Y1755" i="10" s="1"/>
  <c r="S1756" i="10"/>
  <c r="R1757" i="10" s="1"/>
  <c r="AI1754" i="10" l="1"/>
  <c r="AB1755" i="10"/>
  <c r="AD1755" i="10" s="1"/>
  <c r="AA1755" i="10"/>
  <c r="AC1755" i="10" s="1"/>
  <c r="AE1755" i="10" l="1"/>
  <c r="AF1755" i="10"/>
  <c r="AG1755" i="10" s="1"/>
  <c r="AH1755" i="10" s="1"/>
  <c r="AJ1755" i="10" s="1"/>
  <c r="T1756" i="10" l="1"/>
  <c r="AI1755" i="10"/>
  <c r="V1756" i="10" l="1"/>
  <c r="X1756" i="10" s="1"/>
  <c r="Z1756" i="10" s="1"/>
  <c r="U1756" i="10"/>
  <c r="W1756" i="10" s="1"/>
  <c r="Y1756" i="10" s="1"/>
  <c r="S1757" i="10"/>
  <c r="R1758" i="10" l="1"/>
  <c r="AA1756" i="10"/>
  <c r="AC1756" i="10" s="1"/>
  <c r="AB1756" i="10"/>
  <c r="AD1756" i="10" s="1"/>
  <c r="AE1756" i="10" l="1"/>
  <c r="AF1756" i="10"/>
  <c r="AG1756" i="10" s="1"/>
  <c r="AH1756" i="10" l="1"/>
  <c r="AJ1756" i="10" s="1"/>
  <c r="T1757" i="10"/>
  <c r="V1757" i="10" l="1"/>
  <c r="X1757" i="10" s="1"/>
  <c r="Z1757" i="10" s="1"/>
  <c r="U1757" i="10"/>
  <c r="W1757" i="10" s="1"/>
  <c r="S1758" i="10"/>
  <c r="AI1756" i="10"/>
  <c r="Y1757" i="10" l="1"/>
  <c r="AA1757" i="10" s="1"/>
  <c r="R1759" i="10"/>
  <c r="AB1757" i="10"/>
  <c r="AD1757" i="10" s="1"/>
  <c r="AC1757" i="10" l="1"/>
  <c r="AF1757" i="10" l="1"/>
  <c r="AG1757" i="10" s="1"/>
  <c r="AE1757" i="10"/>
  <c r="AH1757" i="10" l="1"/>
  <c r="AJ1757" i="10" s="1"/>
  <c r="T1758" i="10"/>
  <c r="V1758" i="10" l="1"/>
  <c r="X1758" i="10" s="1"/>
  <c r="U1758" i="10"/>
  <c r="W1758" i="10" s="1"/>
  <c r="S1759" i="10"/>
  <c r="R1760" i="10" s="1"/>
  <c r="AI1757" i="10"/>
  <c r="AB1758" i="10" l="1"/>
  <c r="Z1758" i="10"/>
  <c r="Y1758" i="10"/>
  <c r="AA1758" i="10" s="1"/>
  <c r="AD1758" i="10" l="1"/>
  <c r="AC1758" i="10"/>
  <c r="AF1758" i="10" l="1"/>
  <c r="AG1758" i="10" s="1"/>
  <c r="AH1758" i="10" s="1"/>
  <c r="AJ1758" i="10" s="1"/>
  <c r="AE1758" i="10"/>
  <c r="T1759" i="10" l="1"/>
  <c r="AI1758" i="10"/>
  <c r="V1759" i="10" l="1"/>
  <c r="X1759" i="10" s="1"/>
  <c r="Z1759" i="10" s="1"/>
  <c r="U1759" i="10"/>
  <c r="W1759" i="10" s="1"/>
  <c r="Y1759" i="10" s="1"/>
  <c r="S1760" i="10"/>
  <c r="AB1759" i="10" l="1"/>
  <c r="AD1759" i="10" s="1"/>
  <c r="R1761" i="10"/>
  <c r="AA1759" i="10"/>
  <c r="AC1759" i="10" s="1"/>
  <c r="AF1759" i="10" l="1"/>
  <c r="AG1759" i="10" s="1"/>
  <c r="AE1759" i="10"/>
  <c r="AH1759" i="10" l="1"/>
  <c r="AJ1759" i="10" s="1"/>
  <c r="T1760" i="10"/>
  <c r="V1760" i="10" l="1"/>
  <c r="X1760" i="10" s="1"/>
  <c r="U1760" i="10"/>
  <c r="W1760" i="10" s="1"/>
  <c r="S1761" i="10"/>
  <c r="R1762" i="10" s="1"/>
  <c r="AI1759" i="10"/>
  <c r="AB1760" i="10" l="1"/>
  <c r="Z1760" i="10"/>
  <c r="Y1760" i="10"/>
  <c r="AA1760" i="10" s="1"/>
  <c r="AD1760" i="10" l="1"/>
  <c r="AC1760" i="10"/>
  <c r="AF1760" i="10" l="1"/>
  <c r="AG1760" i="10" s="1"/>
  <c r="AH1760" i="10" s="1"/>
  <c r="AJ1760" i="10" s="1"/>
  <c r="AE1760" i="10"/>
  <c r="T1761" i="10" l="1"/>
  <c r="AI1760" i="10"/>
  <c r="V1761" i="10" l="1"/>
  <c r="X1761" i="10" s="1"/>
  <c r="U1761" i="10"/>
  <c r="W1761" i="10" s="1"/>
  <c r="S1762" i="10"/>
  <c r="R1763" i="10" s="1"/>
  <c r="AB1761" i="10" l="1"/>
  <c r="Z1761" i="10"/>
  <c r="Y1761" i="10"/>
  <c r="AA1761" i="10" s="1"/>
  <c r="AD1761" i="10" l="1"/>
  <c r="AC1761" i="10"/>
  <c r="AF1761" i="10" l="1"/>
  <c r="AG1761" i="10" s="1"/>
  <c r="AH1761" i="10" s="1"/>
  <c r="AJ1761" i="10" s="1"/>
  <c r="AE1761" i="10"/>
  <c r="T1762" i="10" l="1"/>
  <c r="AI1761" i="10"/>
  <c r="U1762" i="10" l="1"/>
  <c r="W1762" i="10" s="1"/>
  <c r="Y1762" i="10" s="1"/>
  <c r="V1762" i="10"/>
  <c r="X1762" i="10" s="1"/>
  <c r="S1763" i="10"/>
  <c r="R1764" i="10" l="1"/>
  <c r="AB1762" i="10"/>
  <c r="Z1762" i="10"/>
  <c r="AA1762" i="10"/>
  <c r="AC1762" i="10" s="1"/>
  <c r="AD1762" i="10" l="1"/>
  <c r="AF1762" i="10" s="1"/>
  <c r="AG1762" i="10" s="1"/>
  <c r="AE1762" i="10" l="1"/>
  <c r="AH1762" i="10"/>
  <c r="AJ1762" i="10" s="1"/>
  <c r="T1763" i="10"/>
  <c r="U1763" i="10" l="1"/>
  <c r="W1763" i="10" s="1"/>
  <c r="V1763" i="10"/>
  <c r="X1763" i="10" s="1"/>
  <c r="S1764" i="10"/>
  <c r="AI1762" i="10"/>
  <c r="AA1763" i="10" l="1"/>
  <c r="Y1763" i="10"/>
  <c r="AB1763" i="10"/>
  <c r="Z1763" i="10"/>
  <c r="R1765" i="10"/>
  <c r="AC1763" i="10" l="1"/>
  <c r="AD1763" i="10"/>
  <c r="AE1763" i="10" l="1"/>
  <c r="AF1763" i="10"/>
  <c r="AG1763" i="10" s="1"/>
  <c r="AH1763" i="10" l="1"/>
  <c r="AJ1763" i="10" s="1"/>
  <c r="T1764" i="10"/>
  <c r="AI1763" i="10" l="1"/>
  <c r="U1764" i="10"/>
  <c r="W1764" i="10" s="1"/>
  <c r="V1764" i="10"/>
  <c r="X1764" i="10" s="1"/>
  <c r="S1765" i="10"/>
  <c r="AB1764" i="10" l="1"/>
  <c r="Z1764" i="10"/>
  <c r="R1766" i="10"/>
  <c r="Y1764" i="10"/>
  <c r="AA1764" i="10" s="1"/>
  <c r="AD1764" i="10" l="1"/>
  <c r="AC1764" i="10"/>
  <c r="AF1764" i="10" l="1"/>
  <c r="AG1764" i="10" s="1"/>
  <c r="AE1764" i="10"/>
  <c r="AH1764" i="10" l="1"/>
  <c r="AJ1764" i="10" s="1"/>
  <c r="T1765" i="10"/>
  <c r="AI1764" i="10" l="1"/>
  <c r="U1765" i="10"/>
  <c r="W1765" i="10" s="1"/>
  <c r="V1765" i="10"/>
  <c r="X1765" i="10" s="1"/>
  <c r="Z1765" i="10" s="1"/>
  <c r="S1766" i="10"/>
  <c r="AB1765" i="10" l="1"/>
  <c r="AD1765" i="10" s="1"/>
  <c r="R1767" i="10"/>
  <c r="Y1765" i="10"/>
  <c r="AA1765" i="10" l="1"/>
  <c r="AC1765" i="10" s="1"/>
  <c r="AF1765" i="10" l="1"/>
  <c r="AG1765" i="10" s="1"/>
  <c r="AE1765" i="10"/>
  <c r="AH1765" i="10" l="1"/>
  <c r="AJ1765" i="10" s="1"/>
  <c r="T1766" i="10"/>
  <c r="AI1765" i="10" l="1"/>
  <c r="V1766" i="10"/>
  <c r="X1766" i="10" s="1"/>
  <c r="Z1766" i="10" s="1"/>
  <c r="U1766" i="10"/>
  <c r="W1766" i="10" s="1"/>
  <c r="S1767" i="10"/>
  <c r="Y1766" i="10" l="1"/>
  <c r="AA1766" i="10" s="1"/>
  <c r="AB1766" i="10"/>
  <c r="AD1766" i="10" s="1"/>
  <c r="R1768" i="10"/>
  <c r="AC1766" i="10" l="1"/>
  <c r="AF1766" i="10" l="1"/>
  <c r="AG1766" i="10" s="1"/>
  <c r="AE1766" i="10"/>
  <c r="AH1766" i="10" l="1"/>
  <c r="AJ1766" i="10" s="1"/>
  <c r="T1767" i="10"/>
  <c r="V1767" i="10" l="1"/>
  <c r="X1767" i="10" s="1"/>
  <c r="U1767" i="10"/>
  <c r="W1767" i="10" s="1"/>
  <c r="Y1767" i="10" s="1"/>
  <c r="S1768" i="10"/>
  <c r="AI1766" i="10"/>
  <c r="G23" i="11" s="1"/>
  <c r="H23" i="11"/>
  <c r="R1769" i="10" l="1"/>
  <c r="AB1767" i="10"/>
  <c r="Z1767" i="10"/>
  <c r="AA1767" i="10"/>
  <c r="AC1767" i="10" s="1"/>
  <c r="AD1767" i="10" l="1"/>
  <c r="AE1767" i="10" s="1"/>
  <c r="AF1767" i="10" l="1"/>
  <c r="AG1767" i="10" s="1"/>
  <c r="AH1767" i="10" l="1"/>
  <c r="AJ1767" i="10" s="1"/>
  <c r="T1768" i="10"/>
  <c r="U1768" i="10" l="1"/>
  <c r="W1768" i="10" s="1"/>
  <c r="Y1768" i="10" s="1"/>
  <c r="V1768" i="10"/>
  <c r="X1768" i="10" s="1"/>
  <c r="S1769" i="10"/>
  <c r="AI1767" i="10"/>
  <c r="AB1768" i="10" l="1"/>
  <c r="Z1768" i="10"/>
  <c r="R1770" i="10"/>
  <c r="AA1768" i="10"/>
  <c r="AC1768" i="10" s="1"/>
  <c r="AD1768" i="10" l="1"/>
  <c r="AE1768" i="10" s="1"/>
  <c r="AF1768" i="10" l="1"/>
  <c r="AG1768" i="10" s="1"/>
  <c r="AH1768" i="10" l="1"/>
  <c r="AJ1768" i="10" s="1"/>
  <c r="T1769" i="10"/>
  <c r="AI1768" i="10" l="1"/>
  <c r="V1769" i="10"/>
  <c r="X1769" i="10" s="1"/>
  <c r="U1769" i="10"/>
  <c r="W1769" i="10" s="1"/>
  <c r="Y1769" i="10" s="1"/>
  <c r="S1770" i="10"/>
  <c r="AA1769" i="10" l="1"/>
  <c r="AC1769" i="10" s="1"/>
  <c r="R1771" i="10"/>
  <c r="AB1769" i="10"/>
  <c r="Z1769" i="10"/>
  <c r="AD1769" i="10" l="1"/>
  <c r="AE1769" i="10" s="1"/>
  <c r="AF1769" i="10" l="1"/>
  <c r="AG1769" i="10" s="1"/>
  <c r="AH1769" i="10" s="1"/>
  <c r="AJ1769" i="10" s="1"/>
  <c r="T1770" i="10" l="1"/>
  <c r="S1771" i="10" s="1"/>
  <c r="AI1769" i="10"/>
  <c r="V1770" i="10" l="1"/>
  <c r="X1770" i="10" s="1"/>
  <c r="Z1770" i="10" s="1"/>
  <c r="U1770" i="10"/>
  <c r="W1770" i="10" s="1"/>
  <c r="Y1770" i="10" s="1"/>
  <c r="R1772" i="10"/>
  <c r="AA1770" i="10" l="1"/>
  <c r="AC1770" i="10" s="1"/>
  <c r="AB1770" i="10"/>
  <c r="AD1770" i="10" s="1"/>
  <c r="AF1770" i="10" l="1"/>
  <c r="AG1770" i="10" s="1"/>
  <c r="T1771" i="10" s="1"/>
  <c r="AE1770" i="10"/>
  <c r="AH1770" i="10" l="1"/>
  <c r="AJ1770" i="10" s="1"/>
  <c r="V1771" i="10"/>
  <c r="X1771" i="10" s="1"/>
  <c r="U1771" i="10"/>
  <c r="W1771" i="10" s="1"/>
  <c r="S1772" i="10"/>
  <c r="AI1770" i="10" l="1"/>
  <c r="AB1771" i="10"/>
  <c r="Z1771" i="10"/>
  <c r="Y1771" i="10"/>
  <c r="AA1771" i="10" s="1"/>
  <c r="R1773" i="10"/>
  <c r="AD1771" i="10" l="1"/>
  <c r="AC1771" i="10"/>
  <c r="AE1771" i="10" l="1"/>
  <c r="AF1771" i="10"/>
  <c r="AG1771" i="10" s="1"/>
  <c r="AH1771" i="10" l="1"/>
  <c r="AJ1771" i="10" s="1"/>
  <c r="T1772" i="10"/>
  <c r="AI1771" i="10" l="1"/>
  <c r="U1772" i="10"/>
  <c r="W1772" i="10" s="1"/>
  <c r="Y1772" i="10" s="1"/>
  <c r="V1772" i="10"/>
  <c r="X1772" i="10" s="1"/>
  <c r="S1773" i="10"/>
  <c r="AB1772" i="10" l="1"/>
  <c r="Z1772" i="10"/>
  <c r="AA1772" i="10"/>
  <c r="AC1772" i="10" s="1"/>
  <c r="R1774" i="10"/>
  <c r="AD1772" i="10" l="1"/>
  <c r="AE1772" i="10" s="1"/>
  <c r="AF1772" i="10" l="1"/>
  <c r="AG1772" i="10" s="1"/>
  <c r="AH1772" i="10" l="1"/>
  <c r="AJ1772" i="10" s="1"/>
  <c r="T1773" i="10"/>
  <c r="U1773" i="10" l="1"/>
  <c r="W1773" i="10" s="1"/>
  <c r="V1773" i="10"/>
  <c r="X1773" i="10" s="1"/>
  <c r="S1774" i="10"/>
  <c r="AI1772" i="10"/>
  <c r="AA1773" i="10" l="1"/>
  <c r="Y1773" i="10"/>
  <c r="AB1773" i="10"/>
  <c r="Z1773" i="10"/>
  <c r="R1775" i="10"/>
  <c r="AD1773" i="10" l="1"/>
  <c r="AC1773" i="10"/>
  <c r="AF1773" i="10" l="1"/>
  <c r="AG1773" i="10" s="1"/>
  <c r="AE1773" i="10"/>
  <c r="AH1773" i="10" l="1"/>
  <c r="AJ1773" i="10" s="1"/>
  <c r="T1774" i="10"/>
  <c r="V1774" i="10" l="1"/>
  <c r="X1774" i="10" s="1"/>
  <c r="U1774" i="10"/>
  <c r="W1774" i="10" s="1"/>
  <c r="S1775" i="10"/>
  <c r="AI1773" i="10"/>
  <c r="AB1774" i="10" l="1"/>
  <c r="Z1774" i="10"/>
  <c r="Y1774" i="10"/>
  <c r="AA1774" i="10" s="1"/>
  <c r="R1776" i="10"/>
  <c r="AD1774" i="10" l="1"/>
  <c r="AC1774" i="10"/>
  <c r="AE1774" i="10" l="1"/>
  <c r="AF1774" i="10"/>
  <c r="AG1774" i="10" s="1"/>
  <c r="AH1774" i="10" l="1"/>
  <c r="AJ1774" i="10" s="1"/>
  <c r="T1775" i="10"/>
  <c r="V1775" i="10" l="1"/>
  <c r="X1775" i="10" s="1"/>
  <c r="U1775" i="10"/>
  <c r="W1775" i="10" s="1"/>
  <c r="S1776" i="10"/>
  <c r="R1777" i="10" s="1"/>
  <c r="AI1774" i="10"/>
  <c r="AB1775" i="10" l="1"/>
  <c r="Z1775" i="10"/>
  <c r="Y1775" i="10"/>
  <c r="AA1775" i="10" s="1"/>
  <c r="AD1775" i="10" l="1"/>
  <c r="AF1775" i="10" s="1"/>
  <c r="AG1775" i="10" s="1"/>
  <c r="AH1775" i="10" s="1"/>
  <c r="AJ1775" i="10" s="1"/>
  <c r="AC1775" i="10"/>
  <c r="AE1775" i="10" l="1"/>
  <c r="T1776" i="10" s="1"/>
  <c r="AI1775" i="10"/>
  <c r="V1776" i="10" l="1"/>
  <c r="X1776" i="10" s="1"/>
  <c r="Z1776" i="10" s="1"/>
  <c r="U1776" i="10"/>
  <c r="W1776" i="10" s="1"/>
  <c r="S1777" i="10"/>
  <c r="Y1776" i="10" l="1"/>
  <c r="AA1776" i="10" s="1"/>
  <c r="R1778" i="10"/>
  <c r="AB1776" i="10"/>
  <c r="AD1776" i="10" s="1"/>
  <c r="AC1776" i="10" l="1"/>
  <c r="AE1776" i="10" l="1"/>
  <c r="AF1776" i="10"/>
  <c r="AG1776" i="10" s="1"/>
  <c r="AH1776" i="10" l="1"/>
  <c r="AJ1776" i="10" s="1"/>
  <c r="T1777" i="10"/>
  <c r="V1777" i="10" l="1"/>
  <c r="X1777" i="10" s="1"/>
  <c r="Z1777" i="10" s="1"/>
  <c r="U1777" i="10"/>
  <c r="W1777" i="10" s="1"/>
  <c r="S1778" i="10"/>
  <c r="AI1776" i="10"/>
  <c r="AA1777" i="10" l="1"/>
  <c r="Y1777" i="10"/>
  <c r="R1779" i="10"/>
  <c r="AB1777" i="10"/>
  <c r="AD1777" i="10" s="1"/>
  <c r="AC1777" i="10" l="1"/>
  <c r="AF1777" i="10" l="1"/>
  <c r="AG1777" i="10" s="1"/>
  <c r="T1778" i="10" s="1"/>
  <c r="AE1777" i="10"/>
  <c r="AH1777" i="10" l="1"/>
  <c r="AJ1777" i="10" s="1"/>
  <c r="U1778" i="10"/>
  <c r="W1778" i="10" s="1"/>
  <c r="Y1778" i="10" s="1"/>
  <c r="V1778" i="10"/>
  <c r="X1778" i="10" s="1"/>
  <c r="S1779" i="10"/>
  <c r="R1780" i="10" s="1"/>
  <c r="Z1778" i="10" l="1"/>
  <c r="AB1778" i="10"/>
  <c r="AI1777" i="10"/>
  <c r="AA1778" i="10"/>
  <c r="AC1778" i="10" s="1"/>
  <c r="AD1778" i="10" l="1"/>
  <c r="AE1778" i="10" s="1"/>
  <c r="AF1778" i="10" l="1"/>
  <c r="AG1778" i="10" s="1"/>
  <c r="AH1778" i="10" s="1"/>
  <c r="AJ1778" i="10" s="1"/>
  <c r="AI1778" i="10" l="1"/>
  <c r="T1779" i="10"/>
  <c r="U1779" i="10" l="1"/>
  <c r="W1779" i="10" s="1"/>
  <c r="Y1779" i="10" s="1"/>
  <c r="V1779" i="10"/>
  <c r="X1779" i="10" s="1"/>
  <c r="S1780" i="10"/>
  <c r="AB1779" i="10" l="1"/>
  <c r="Z1779" i="10"/>
  <c r="R1781" i="10"/>
  <c r="AA1779" i="10"/>
  <c r="AC1779" i="10" s="1"/>
  <c r="AD1779" i="10" l="1"/>
  <c r="AF1779" i="10" s="1"/>
  <c r="AG1779" i="10" s="1"/>
  <c r="AH1779" i="10" l="1"/>
  <c r="AJ1779" i="10" s="1"/>
  <c r="T1780" i="10"/>
  <c r="AE1779" i="10"/>
  <c r="V1780" i="10" l="1"/>
  <c r="X1780" i="10" s="1"/>
  <c r="U1780" i="10"/>
  <c r="W1780" i="10" s="1"/>
  <c r="Y1780" i="10" s="1"/>
  <c r="S1781" i="10"/>
  <c r="AI1779" i="10"/>
  <c r="AB1780" i="10" l="1"/>
  <c r="Z1780" i="10"/>
  <c r="R1782" i="10"/>
  <c r="AA1780" i="10"/>
  <c r="AC1780" i="10" s="1"/>
  <c r="AD1780" i="10" l="1"/>
  <c r="AE1780" i="10" s="1"/>
  <c r="AF1780" i="10" l="1"/>
  <c r="AG1780" i="10" s="1"/>
  <c r="AH1780" i="10" l="1"/>
  <c r="AJ1780" i="10" s="1"/>
  <c r="T1781" i="10"/>
  <c r="AI1780" i="10" l="1"/>
  <c r="U1781" i="10"/>
  <c r="W1781" i="10" s="1"/>
  <c r="V1781" i="10"/>
  <c r="X1781" i="10" s="1"/>
  <c r="S1782" i="10"/>
  <c r="AB1781" i="10" l="1"/>
  <c r="Z1781" i="10"/>
  <c r="R1783" i="10"/>
  <c r="Y1781" i="10"/>
  <c r="AA1781" i="10" s="1"/>
  <c r="AD1781" i="10" l="1"/>
  <c r="AC1781" i="10"/>
  <c r="AF1781" i="10" l="1"/>
  <c r="AG1781" i="10" s="1"/>
  <c r="AE1781" i="10"/>
  <c r="AH1781" i="10" l="1"/>
  <c r="AJ1781" i="10" s="1"/>
  <c r="T1782" i="10"/>
  <c r="AI1781" i="10" l="1"/>
  <c r="V1782" i="10"/>
  <c r="X1782" i="10" s="1"/>
  <c r="U1782" i="10"/>
  <c r="W1782" i="10" s="1"/>
  <c r="S1783" i="10"/>
  <c r="Y1782" i="10" l="1"/>
  <c r="AA1782" i="10" s="1"/>
  <c r="R1784" i="10"/>
  <c r="AB1782" i="10"/>
  <c r="Z1782" i="10"/>
  <c r="AD1782" i="10" l="1"/>
  <c r="AC1782" i="10"/>
  <c r="AF1782" i="10" l="1"/>
  <c r="AG1782" i="10" s="1"/>
  <c r="AE1782" i="10"/>
  <c r="AH1782" i="10" l="1"/>
  <c r="AJ1782" i="10" s="1"/>
  <c r="T1783" i="10"/>
  <c r="V1783" i="10" l="1"/>
  <c r="X1783" i="10" s="1"/>
  <c r="U1783" i="10"/>
  <c r="W1783" i="10" s="1"/>
  <c r="S1784" i="10"/>
  <c r="AI1782" i="10"/>
  <c r="AB1783" i="10" l="1"/>
  <c r="Z1783" i="10"/>
  <c r="Y1783" i="10"/>
  <c r="AA1783" i="10" s="1"/>
  <c r="R1785" i="10"/>
  <c r="AD1783" i="10" l="1"/>
  <c r="AC1783" i="10"/>
  <c r="AF1783" i="10" l="1"/>
  <c r="AG1783" i="10" s="1"/>
  <c r="AE1783" i="10"/>
  <c r="AH1783" i="10" l="1"/>
  <c r="AJ1783" i="10" s="1"/>
  <c r="T1784" i="10"/>
  <c r="U1784" i="10" l="1"/>
  <c r="W1784" i="10" s="1"/>
  <c r="V1784" i="10"/>
  <c r="X1784" i="10" s="1"/>
  <c r="S1785" i="10"/>
  <c r="AI1783" i="10"/>
  <c r="Y1784" i="10" l="1"/>
  <c r="AA1784" i="10" s="1"/>
  <c r="AB1784" i="10"/>
  <c r="Z1784" i="10"/>
  <c r="R1786" i="10"/>
  <c r="AD1784" i="10" l="1"/>
  <c r="AC1784" i="10"/>
  <c r="AE1784" i="10" l="1"/>
  <c r="AF1784" i="10"/>
  <c r="AG1784" i="10" s="1"/>
  <c r="AH1784" i="10" l="1"/>
  <c r="AJ1784" i="10" s="1"/>
  <c r="T1785" i="10"/>
  <c r="AI1784" i="10" l="1"/>
  <c r="U1785" i="10"/>
  <c r="W1785" i="10" s="1"/>
  <c r="V1785" i="10"/>
  <c r="X1785" i="10" s="1"/>
  <c r="S1786" i="10"/>
  <c r="AB1785" i="10" l="1"/>
  <c r="Z1785" i="10"/>
  <c r="R1787" i="10"/>
  <c r="Y1785" i="10"/>
  <c r="AA1785" i="10" s="1"/>
  <c r="AD1785" i="10" l="1"/>
  <c r="AC1785" i="10"/>
  <c r="AF1785" i="10" l="1"/>
  <c r="AG1785" i="10" s="1"/>
  <c r="AE1785" i="10"/>
  <c r="AH1785" i="10" l="1"/>
  <c r="AJ1785" i="10" s="1"/>
  <c r="T1786" i="10"/>
  <c r="AI1785" i="10" l="1"/>
  <c r="U1786" i="10"/>
  <c r="W1786" i="10" s="1"/>
  <c r="Y1786" i="10" s="1"/>
  <c r="V1786" i="10"/>
  <c r="X1786" i="10" s="1"/>
  <c r="S1787" i="10"/>
  <c r="AB1786" i="10" l="1"/>
  <c r="Z1786" i="10"/>
  <c r="AA1786" i="10"/>
  <c r="AC1786" i="10" s="1"/>
  <c r="R1788" i="10"/>
  <c r="AD1786" i="10" l="1"/>
  <c r="AF1786" i="10" s="1"/>
  <c r="AG1786" i="10" s="1"/>
  <c r="AH1786" i="10" l="1"/>
  <c r="AJ1786" i="10" s="1"/>
  <c r="T1787" i="10"/>
  <c r="AE1786" i="10"/>
  <c r="V1787" i="10" l="1"/>
  <c r="X1787" i="10" s="1"/>
  <c r="Z1787" i="10" s="1"/>
  <c r="U1787" i="10"/>
  <c r="W1787" i="10" s="1"/>
  <c r="S1788" i="10"/>
  <c r="AI1786" i="10"/>
  <c r="Y1787" i="10" l="1"/>
  <c r="AA1787" i="10" s="1"/>
  <c r="R1789" i="10"/>
  <c r="AB1787" i="10"/>
  <c r="AD1787" i="10" s="1"/>
  <c r="AC1787" i="10" l="1"/>
  <c r="AE1787" i="10" l="1"/>
  <c r="AF1787" i="10"/>
  <c r="AG1787" i="10" s="1"/>
  <c r="AH1787" i="10" l="1"/>
  <c r="AJ1787" i="10" s="1"/>
  <c r="T1788" i="10"/>
  <c r="U1788" i="10" l="1"/>
  <c r="W1788" i="10" s="1"/>
  <c r="Y1788" i="10" s="1"/>
  <c r="V1788" i="10"/>
  <c r="X1788" i="10" s="1"/>
  <c r="Z1788" i="10" s="1"/>
  <c r="S1789" i="10"/>
  <c r="AI1787" i="10"/>
  <c r="AA1788" i="10" l="1"/>
  <c r="AC1788" i="10" s="1"/>
  <c r="R1790" i="10"/>
  <c r="AB1788" i="10"/>
  <c r="AD1788" i="10" s="1"/>
  <c r="AF1788" i="10" l="1"/>
  <c r="AG1788" i="10" s="1"/>
  <c r="T1789" i="10" s="1"/>
  <c r="AE1788" i="10"/>
  <c r="AH1788" i="10" l="1"/>
  <c r="AJ1788" i="10" s="1"/>
  <c r="V1789" i="10"/>
  <c r="X1789" i="10" s="1"/>
  <c r="U1789" i="10"/>
  <c r="W1789" i="10" s="1"/>
  <c r="S1790" i="10"/>
  <c r="AI1788" i="10" l="1"/>
  <c r="AB1789" i="10"/>
  <c r="Z1789" i="10"/>
  <c r="Y1789" i="10"/>
  <c r="AA1789" i="10" s="1"/>
  <c r="R1791" i="10"/>
  <c r="AD1789" i="10" l="1"/>
  <c r="AC1789" i="10"/>
  <c r="AF1789" i="10" l="1"/>
  <c r="AG1789" i="10" s="1"/>
  <c r="AE1789" i="10"/>
  <c r="AH1789" i="10" l="1"/>
  <c r="AJ1789" i="10" s="1"/>
  <c r="T1790" i="10"/>
  <c r="U1790" i="10" l="1"/>
  <c r="W1790" i="10" s="1"/>
  <c r="V1790" i="10"/>
  <c r="X1790" i="10" s="1"/>
  <c r="S1791" i="10"/>
  <c r="AI1789" i="10"/>
  <c r="Y1790" i="10" l="1"/>
  <c r="AA1790" i="10" s="1"/>
  <c r="AB1790" i="10"/>
  <c r="Z1790" i="10"/>
  <c r="R1792" i="10"/>
  <c r="AC1790" i="10" l="1"/>
  <c r="AD1790" i="10"/>
  <c r="AE1790" i="10" l="1"/>
  <c r="AF1790" i="10"/>
  <c r="AG1790" i="10" s="1"/>
  <c r="AH1790" i="10" l="1"/>
  <c r="AJ1790" i="10" s="1"/>
  <c r="T1791" i="10"/>
  <c r="V1791" i="10" l="1"/>
  <c r="X1791" i="10" s="1"/>
  <c r="U1791" i="10"/>
  <c r="W1791" i="10" s="1"/>
  <c r="S1792" i="10"/>
  <c r="AI1790" i="10"/>
  <c r="AB1791" i="10" l="1"/>
  <c r="Z1791" i="10"/>
  <c r="Y1791" i="10"/>
  <c r="AA1791" i="10" s="1"/>
  <c r="R1793" i="10"/>
  <c r="AD1791" i="10" l="1"/>
  <c r="AC1791" i="10"/>
  <c r="AF1791" i="10" l="1"/>
  <c r="AG1791" i="10" s="1"/>
  <c r="AE1791" i="10"/>
  <c r="AH1791" i="10" l="1"/>
  <c r="AJ1791" i="10" s="1"/>
  <c r="T1792" i="10"/>
  <c r="AI1791" i="10" l="1"/>
  <c r="V1792" i="10"/>
  <c r="X1792" i="10" s="1"/>
  <c r="Z1792" i="10" s="1"/>
  <c r="U1792" i="10"/>
  <c r="W1792" i="10" s="1"/>
  <c r="S1793" i="10"/>
  <c r="Y1792" i="10" l="1"/>
  <c r="AA1792" i="10" s="1"/>
  <c r="AB1792" i="10"/>
  <c r="AD1792" i="10" s="1"/>
  <c r="R1794" i="10"/>
  <c r="AC1792" i="10" l="1"/>
  <c r="AE1792" i="10" l="1"/>
  <c r="AF1792" i="10"/>
  <c r="AG1792" i="10" s="1"/>
  <c r="AH1792" i="10" l="1"/>
  <c r="AJ1792" i="10" s="1"/>
  <c r="T1793" i="10"/>
  <c r="V1793" i="10" l="1"/>
  <c r="X1793" i="10" s="1"/>
  <c r="U1793" i="10"/>
  <c r="W1793" i="10" s="1"/>
  <c r="Y1793" i="10" s="1"/>
  <c r="S1794" i="10"/>
  <c r="AI1792" i="10"/>
  <c r="AB1793" i="10" l="1"/>
  <c r="Z1793" i="10"/>
  <c r="R1795" i="10"/>
  <c r="AA1793" i="10"/>
  <c r="AC1793" i="10" s="1"/>
  <c r="AD1793" i="10" l="1"/>
  <c r="AE1793" i="10" s="1"/>
  <c r="AF1793" i="10" l="1"/>
  <c r="AG1793" i="10" s="1"/>
  <c r="AH1793" i="10" l="1"/>
  <c r="AJ1793" i="10" s="1"/>
  <c r="T1794" i="10"/>
  <c r="V1794" i="10" l="1"/>
  <c r="X1794" i="10" s="1"/>
  <c r="Z1794" i="10" s="1"/>
  <c r="U1794" i="10"/>
  <c r="W1794" i="10" s="1"/>
  <c r="S1795" i="10"/>
  <c r="R1796" i="10" s="1"/>
  <c r="AI1793" i="10"/>
  <c r="Y1794" i="10" l="1"/>
  <c r="AA1794" i="10" s="1"/>
  <c r="AB1794" i="10"/>
  <c r="AD1794" i="10" s="1"/>
  <c r="AC1794" i="10" l="1"/>
  <c r="AE1794" i="10" l="1"/>
  <c r="AF1794" i="10"/>
  <c r="AG1794" i="10" s="1"/>
  <c r="AH1794" i="10" s="1"/>
  <c r="AJ1794" i="10" s="1"/>
  <c r="T1795" i="10" l="1"/>
  <c r="U1795" i="10" s="1"/>
  <c r="W1795" i="10" s="1"/>
  <c r="Y1795" i="10" s="1"/>
  <c r="AI1794" i="10"/>
  <c r="S1796" i="10" l="1"/>
  <c r="R1797" i="10" s="1"/>
  <c r="V1795" i="10"/>
  <c r="X1795" i="10" s="1"/>
  <c r="AB1795" i="10" s="1"/>
  <c r="AA1795" i="10"/>
  <c r="AC1795" i="10" s="1"/>
  <c r="Z1795" i="10" l="1"/>
  <c r="AD1795" i="10" s="1"/>
  <c r="AE1795" i="10" l="1"/>
  <c r="AF1795" i="10"/>
  <c r="AG1795" i="10" s="1"/>
  <c r="T1796" i="10" s="1"/>
  <c r="AH1795" i="10" l="1"/>
  <c r="AJ1795" i="10" s="1"/>
  <c r="AI1795" i="10" s="1"/>
  <c r="V1796" i="10"/>
  <c r="X1796" i="10" s="1"/>
  <c r="Z1796" i="10" s="1"/>
  <c r="U1796" i="10"/>
  <c r="W1796" i="10" s="1"/>
  <c r="S1797" i="10"/>
  <c r="Y1796" i="10" l="1"/>
  <c r="AA1796" i="10" s="1"/>
  <c r="R1798" i="10"/>
  <c r="AB1796" i="10"/>
  <c r="AD1796" i="10" s="1"/>
  <c r="AC1796" i="10" l="1"/>
  <c r="AF1796" i="10" l="1"/>
  <c r="AG1796" i="10" s="1"/>
  <c r="AE1796" i="10"/>
  <c r="AH1796" i="10" l="1"/>
  <c r="AJ1796" i="10" s="1"/>
  <c r="T1797" i="10"/>
  <c r="U1797" i="10" l="1"/>
  <c r="W1797" i="10" s="1"/>
  <c r="V1797" i="10"/>
  <c r="X1797" i="10" s="1"/>
  <c r="Z1797" i="10" s="1"/>
  <c r="S1798" i="10"/>
  <c r="AI1796" i="10"/>
  <c r="Y1797" i="10" l="1"/>
  <c r="AA1797" i="10" s="1"/>
  <c r="R1799" i="10"/>
  <c r="AB1797" i="10"/>
  <c r="AD1797" i="10" s="1"/>
  <c r="AC1797" i="10" l="1"/>
  <c r="AF1797" i="10" l="1"/>
  <c r="AG1797" i="10" s="1"/>
  <c r="AE1797" i="10"/>
  <c r="AH1797" i="10" l="1"/>
  <c r="AJ1797" i="10" s="1"/>
  <c r="T1798" i="10"/>
  <c r="AI1797" i="10" l="1"/>
  <c r="V1798" i="10"/>
  <c r="X1798" i="10" s="1"/>
  <c r="U1798" i="10"/>
  <c r="W1798" i="10" s="1"/>
  <c r="S1799" i="10"/>
  <c r="Y1798" i="10" l="1"/>
  <c r="AA1798" i="10" s="1"/>
  <c r="R1800" i="10"/>
  <c r="AB1798" i="10"/>
  <c r="Z1798" i="10"/>
  <c r="AD1798" i="10" l="1"/>
  <c r="AC1798" i="10"/>
  <c r="AE1798" i="10" l="1"/>
  <c r="AF1798" i="10"/>
  <c r="AG1798" i="10" s="1"/>
  <c r="AH1798" i="10" l="1"/>
  <c r="AJ1798" i="10" s="1"/>
  <c r="T1799" i="10"/>
  <c r="V1799" i="10" l="1"/>
  <c r="X1799" i="10" s="1"/>
  <c r="Z1799" i="10" s="1"/>
  <c r="U1799" i="10"/>
  <c r="W1799" i="10" s="1"/>
  <c r="Y1799" i="10" s="1"/>
  <c r="S1800" i="10"/>
  <c r="AI1798" i="10"/>
  <c r="AB1799" i="10" l="1"/>
  <c r="AD1799" i="10" s="1"/>
  <c r="R1801" i="10"/>
  <c r="AA1799" i="10"/>
  <c r="AC1799" i="10" s="1"/>
  <c r="AF1799" i="10" l="1"/>
  <c r="AG1799" i="10" s="1"/>
  <c r="AE1799" i="10"/>
  <c r="AH1799" i="10" l="1"/>
  <c r="AJ1799" i="10" s="1"/>
  <c r="T1800" i="10"/>
  <c r="AI1799" i="10" l="1"/>
  <c r="V1800" i="10"/>
  <c r="X1800" i="10" s="1"/>
  <c r="U1800" i="10"/>
  <c r="W1800" i="10" s="1"/>
  <c r="S1801" i="10"/>
  <c r="Y1800" i="10" l="1"/>
  <c r="AA1800" i="10" s="1"/>
  <c r="R1802" i="10"/>
  <c r="AB1800" i="10"/>
  <c r="Z1800" i="10"/>
  <c r="AD1800" i="10" l="1"/>
  <c r="AC1800" i="10"/>
  <c r="AF1800" i="10" l="1"/>
  <c r="AG1800" i="10" s="1"/>
  <c r="AE1800" i="10"/>
  <c r="AH1800" i="10" l="1"/>
  <c r="AJ1800" i="10" s="1"/>
  <c r="T1801" i="10"/>
  <c r="AI1800" i="10" l="1"/>
  <c r="V1801" i="10"/>
  <c r="X1801" i="10" s="1"/>
  <c r="U1801" i="10"/>
  <c r="W1801" i="10" s="1"/>
  <c r="Y1801" i="10" s="1"/>
  <c r="S1802" i="10"/>
  <c r="AA1801" i="10" l="1"/>
  <c r="AC1801" i="10" s="1"/>
  <c r="R1803" i="10"/>
  <c r="AB1801" i="10"/>
  <c r="Z1801" i="10"/>
  <c r="AD1801" i="10" l="1"/>
  <c r="AE1801" i="10" s="1"/>
  <c r="AF1801" i="10" l="1"/>
  <c r="AG1801" i="10" s="1"/>
  <c r="AH1801" i="10" s="1"/>
  <c r="AJ1801" i="10" s="1"/>
  <c r="T1802" i="10" l="1"/>
  <c r="S1803" i="10" s="1"/>
  <c r="AI1801" i="10"/>
  <c r="U1802" i="10" l="1"/>
  <c r="W1802" i="10" s="1"/>
  <c r="Y1802" i="10" s="1"/>
  <c r="V1802" i="10"/>
  <c r="X1802" i="10" s="1"/>
  <c r="AB1802" i="10" s="1"/>
  <c r="R1804" i="10"/>
  <c r="Z1802" i="10" l="1"/>
  <c r="AD1802" i="10" s="1"/>
  <c r="AA1802" i="10"/>
  <c r="AC1802" i="10" s="1"/>
  <c r="AE1802" i="10" l="1"/>
  <c r="AF1802" i="10"/>
  <c r="AG1802" i="10" s="1"/>
  <c r="AH1802" i="10" l="1"/>
  <c r="AJ1802" i="10" s="1"/>
  <c r="T1803" i="10"/>
  <c r="AI1802" i="10" l="1"/>
  <c r="V1803" i="10"/>
  <c r="X1803" i="10" s="1"/>
  <c r="Z1803" i="10" s="1"/>
  <c r="U1803" i="10"/>
  <c r="W1803" i="10" s="1"/>
  <c r="Y1803" i="10" s="1"/>
  <c r="S1804" i="10"/>
  <c r="AA1803" i="10" l="1"/>
  <c r="AC1803" i="10" s="1"/>
  <c r="AB1803" i="10"/>
  <c r="AD1803" i="10" s="1"/>
  <c r="R1805" i="10"/>
  <c r="AE1803" i="10" l="1"/>
  <c r="AF1803" i="10"/>
  <c r="AG1803" i="10" s="1"/>
  <c r="AH1803" i="10" l="1"/>
  <c r="AJ1803" i="10" s="1"/>
  <c r="T1804" i="10"/>
  <c r="AI1803" i="10" l="1"/>
  <c r="V1804" i="10"/>
  <c r="X1804" i="10" s="1"/>
  <c r="U1804" i="10"/>
  <c r="W1804" i="10" s="1"/>
  <c r="S1805" i="10"/>
  <c r="R1806" i="10" s="1"/>
  <c r="Y1804" i="10" l="1"/>
  <c r="AA1804" i="10" s="1"/>
  <c r="AB1804" i="10"/>
  <c r="Z1804" i="10"/>
  <c r="AD1804" i="10" l="1"/>
  <c r="AC1804" i="10"/>
  <c r="AF1804" i="10" l="1"/>
  <c r="AG1804" i="10" s="1"/>
  <c r="AH1804" i="10" s="1"/>
  <c r="AJ1804" i="10" s="1"/>
  <c r="AE1804" i="10"/>
  <c r="T1805" i="10" l="1"/>
  <c r="AI1804" i="10"/>
  <c r="V1805" i="10" l="1"/>
  <c r="X1805" i="10" s="1"/>
  <c r="Z1805" i="10" s="1"/>
  <c r="U1805" i="10"/>
  <c r="W1805" i="10" s="1"/>
  <c r="S1806" i="10"/>
  <c r="R1807" i="10" l="1"/>
  <c r="Y1805" i="10"/>
  <c r="AA1805" i="10" s="1"/>
  <c r="AB1805" i="10"/>
  <c r="AD1805" i="10" s="1"/>
  <c r="AC1805" i="10" l="1"/>
  <c r="AE1805" i="10" l="1"/>
  <c r="AF1805" i="10"/>
  <c r="AG1805" i="10" s="1"/>
  <c r="AH1805" i="10" l="1"/>
  <c r="AJ1805" i="10" s="1"/>
  <c r="T1806" i="10"/>
  <c r="U1806" i="10" l="1"/>
  <c r="W1806" i="10" s="1"/>
  <c r="V1806" i="10"/>
  <c r="X1806" i="10" s="1"/>
  <c r="S1807" i="10"/>
  <c r="AI1805" i="10"/>
  <c r="AA1806" i="10" l="1"/>
  <c r="Y1806" i="10"/>
  <c r="AB1806" i="10"/>
  <c r="Z1806" i="10"/>
  <c r="R1808" i="10"/>
  <c r="AC1806" i="10" l="1"/>
  <c r="AD1806" i="10"/>
  <c r="AF1806" i="10" l="1"/>
  <c r="AG1806" i="10" s="1"/>
  <c r="AE1806" i="10"/>
  <c r="AH1806" i="10" l="1"/>
  <c r="AJ1806" i="10" s="1"/>
  <c r="T1807" i="10"/>
  <c r="AI1806" i="10" l="1"/>
  <c r="U1807" i="10"/>
  <c r="W1807" i="10" s="1"/>
  <c r="V1807" i="10"/>
  <c r="X1807" i="10" s="1"/>
  <c r="Z1807" i="10" s="1"/>
  <c r="S1808" i="10"/>
  <c r="AB1807" i="10" l="1"/>
  <c r="AD1807" i="10" s="1"/>
  <c r="R1809" i="10"/>
  <c r="Y1807" i="10"/>
  <c r="AA1807" i="10" l="1"/>
  <c r="AC1807" i="10" s="1"/>
  <c r="AF1807" i="10" l="1"/>
  <c r="AG1807" i="10" s="1"/>
  <c r="AE1807" i="10"/>
  <c r="AH1807" i="10" l="1"/>
  <c r="AJ1807" i="10" s="1"/>
  <c r="T1808" i="10"/>
  <c r="V1808" i="10" l="1"/>
  <c r="X1808" i="10" s="1"/>
  <c r="U1808" i="10"/>
  <c r="W1808" i="10" s="1"/>
  <c r="S1809" i="10"/>
  <c r="AI1807" i="10"/>
  <c r="AB1808" i="10" l="1"/>
  <c r="Z1808" i="10"/>
  <c r="Y1808" i="10"/>
  <c r="AA1808" i="10" s="1"/>
  <c r="R1810" i="10"/>
  <c r="AD1808" i="10" l="1"/>
  <c r="AC1808" i="10"/>
  <c r="AF1808" i="10" l="1"/>
  <c r="AG1808" i="10" s="1"/>
  <c r="AE1808" i="10"/>
  <c r="AH1808" i="10" l="1"/>
  <c r="AJ1808" i="10" s="1"/>
  <c r="T1809" i="10"/>
  <c r="U1809" i="10" l="1"/>
  <c r="W1809" i="10" s="1"/>
  <c r="Y1809" i="10" s="1"/>
  <c r="V1809" i="10"/>
  <c r="X1809" i="10" s="1"/>
  <c r="S1810" i="10"/>
  <c r="AI1808" i="10"/>
  <c r="AB1809" i="10" l="1"/>
  <c r="Z1809" i="10"/>
  <c r="R1811" i="10"/>
  <c r="AA1809" i="10"/>
  <c r="AC1809" i="10" s="1"/>
  <c r="AD1809" i="10" l="1"/>
  <c r="AF1809" i="10" s="1"/>
  <c r="AG1809" i="10" s="1"/>
  <c r="AH1809" i="10" l="1"/>
  <c r="AJ1809" i="10" s="1"/>
  <c r="T1810" i="10"/>
  <c r="AE1809" i="10"/>
  <c r="U1810" i="10" l="1"/>
  <c r="W1810" i="10" s="1"/>
  <c r="V1810" i="10"/>
  <c r="X1810" i="10" s="1"/>
  <c r="S1811" i="10"/>
  <c r="AI1809" i="10"/>
  <c r="Y1810" i="10" l="1"/>
  <c r="AA1810" i="10" s="1"/>
  <c r="AB1810" i="10"/>
  <c r="Z1810" i="10"/>
  <c r="R1812" i="10"/>
  <c r="AC1810" i="10" l="1"/>
  <c r="AD1810" i="10"/>
  <c r="AF1810" i="10" l="1"/>
  <c r="AG1810" i="10" s="1"/>
  <c r="AE1810" i="10"/>
  <c r="AH1810" i="10" l="1"/>
  <c r="AJ1810" i="10" s="1"/>
  <c r="T1811" i="10"/>
  <c r="V1811" i="10" l="1"/>
  <c r="X1811" i="10" s="1"/>
  <c r="Z1811" i="10" s="1"/>
  <c r="U1811" i="10"/>
  <c r="W1811" i="10" s="1"/>
  <c r="S1812" i="10"/>
  <c r="AI1810" i="10"/>
  <c r="Y1811" i="10" l="1"/>
  <c r="AA1811" i="10" s="1"/>
  <c r="R1813" i="10"/>
  <c r="AB1811" i="10"/>
  <c r="AD1811" i="10" s="1"/>
  <c r="AC1811" i="10" l="1"/>
  <c r="AF1811" i="10" l="1"/>
  <c r="AG1811" i="10" s="1"/>
  <c r="AE1811" i="10"/>
  <c r="AH1811" i="10" l="1"/>
  <c r="AJ1811" i="10" s="1"/>
  <c r="T1812" i="10"/>
  <c r="V1812" i="10" l="1"/>
  <c r="X1812" i="10" s="1"/>
  <c r="U1812" i="10"/>
  <c r="W1812" i="10" s="1"/>
  <c r="Y1812" i="10" s="1"/>
  <c r="S1813" i="10"/>
  <c r="AI1811" i="10"/>
  <c r="AB1812" i="10" l="1"/>
  <c r="Z1812" i="10"/>
  <c r="R1814" i="10"/>
  <c r="AA1812" i="10"/>
  <c r="AC1812" i="10" s="1"/>
  <c r="AD1812" i="10" l="1"/>
  <c r="AE1812" i="10" s="1"/>
  <c r="AF1812" i="10" l="1"/>
  <c r="AG1812" i="10" s="1"/>
  <c r="AH1812" i="10" l="1"/>
  <c r="AJ1812" i="10" s="1"/>
  <c r="T1813" i="10"/>
  <c r="V1813" i="10" l="1"/>
  <c r="X1813" i="10" s="1"/>
  <c r="U1813" i="10"/>
  <c r="W1813" i="10" s="1"/>
  <c r="S1814" i="10"/>
  <c r="AI1812" i="10"/>
  <c r="AB1813" i="10" l="1"/>
  <c r="Z1813" i="10"/>
  <c r="Y1813" i="10"/>
  <c r="AA1813" i="10" s="1"/>
  <c r="R1815" i="10"/>
  <c r="AD1813" i="10" l="1"/>
  <c r="AC1813" i="10"/>
  <c r="AF1813" i="10" l="1"/>
  <c r="AG1813" i="10" s="1"/>
  <c r="AE1813" i="10"/>
  <c r="AH1813" i="10" l="1"/>
  <c r="AJ1813" i="10" s="1"/>
  <c r="T1814" i="10"/>
  <c r="U1814" i="10" l="1"/>
  <c r="W1814" i="10" s="1"/>
  <c r="V1814" i="10"/>
  <c r="X1814" i="10" s="1"/>
  <c r="Z1814" i="10" s="1"/>
  <c r="S1815" i="10"/>
  <c r="R1816" i="10" s="1"/>
  <c r="AI1813" i="10"/>
  <c r="Y1814" i="10" l="1"/>
  <c r="AA1814" i="10" s="1"/>
  <c r="AB1814" i="10"/>
  <c r="AD1814" i="10" s="1"/>
  <c r="AC1814" i="10" l="1"/>
  <c r="AE1814" i="10" l="1"/>
  <c r="AF1814" i="10"/>
  <c r="AG1814" i="10" s="1"/>
  <c r="AH1814" i="10" s="1"/>
  <c r="AJ1814" i="10" s="1"/>
  <c r="T1815" i="10" l="1"/>
  <c r="U1815" i="10" s="1"/>
  <c r="W1815" i="10" s="1"/>
  <c r="AI1814" i="10"/>
  <c r="S1816" i="10" l="1"/>
  <c r="R1817" i="10" s="1"/>
  <c r="V1815" i="10"/>
  <c r="X1815" i="10" s="1"/>
  <c r="AB1815" i="10" s="1"/>
  <c r="Y1815" i="10"/>
  <c r="AA1815" i="10" s="1"/>
  <c r="Z1815" i="10" l="1"/>
  <c r="AD1815" i="10" s="1"/>
  <c r="AC1815" i="10"/>
  <c r="AF1815" i="10" l="1"/>
  <c r="AG1815" i="10" s="1"/>
  <c r="AE1815" i="10"/>
  <c r="AH1815" i="10" l="1"/>
  <c r="AJ1815" i="10" s="1"/>
  <c r="T1816" i="10"/>
  <c r="AI1815" i="10" l="1"/>
  <c r="V1816" i="10"/>
  <c r="X1816" i="10" s="1"/>
  <c r="U1816" i="10"/>
  <c r="W1816" i="10" s="1"/>
  <c r="Y1816" i="10" s="1"/>
  <c r="S1817" i="10"/>
  <c r="AA1816" i="10" l="1"/>
  <c r="AC1816" i="10" s="1"/>
  <c r="R1818" i="10"/>
  <c r="AB1816" i="10"/>
  <c r="Z1816" i="10"/>
  <c r="AD1816" i="10" l="1"/>
  <c r="AF1816" i="10" s="1"/>
  <c r="AG1816" i="10" s="1"/>
  <c r="AE1816" i="10" l="1"/>
  <c r="AH1816" i="10"/>
  <c r="AJ1816" i="10" s="1"/>
  <c r="T1817" i="10"/>
  <c r="AI1816" i="10" l="1"/>
  <c r="V1817" i="10"/>
  <c r="X1817" i="10" s="1"/>
  <c r="U1817" i="10"/>
  <c r="W1817" i="10" s="1"/>
  <c r="Y1817" i="10" s="1"/>
  <c r="S1818" i="10"/>
  <c r="AA1817" i="10" l="1"/>
  <c r="AC1817" i="10" s="1"/>
  <c r="R1819" i="10"/>
  <c r="AB1817" i="10"/>
  <c r="Z1817" i="10"/>
  <c r="AD1817" i="10" l="1"/>
  <c r="AF1817" i="10" s="1"/>
  <c r="AG1817" i="10" s="1"/>
  <c r="AE1817" i="10" l="1"/>
  <c r="AH1817" i="10"/>
  <c r="AJ1817" i="10" s="1"/>
  <c r="T1818" i="10"/>
  <c r="AI1817" i="10" l="1"/>
  <c r="U1818" i="10"/>
  <c r="W1818" i="10" s="1"/>
  <c r="V1818" i="10"/>
  <c r="X1818" i="10" s="1"/>
  <c r="S1819" i="10"/>
  <c r="AB1818" i="10" l="1"/>
  <c r="Z1818" i="10"/>
  <c r="R1820" i="10"/>
  <c r="Y1818" i="10"/>
  <c r="AD1818" i="10" l="1"/>
  <c r="AA1818" i="10"/>
  <c r="AC1818" i="10" s="1"/>
  <c r="AE1818" i="10" l="1"/>
  <c r="AF1818" i="10"/>
  <c r="AG1818" i="10" s="1"/>
  <c r="AH1818" i="10" l="1"/>
  <c r="AJ1818" i="10" s="1"/>
  <c r="T1819" i="10"/>
  <c r="V1819" i="10" l="1"/>
  <c r="X1819" i="10" s="1"/>
  <c r="Z1819" i="10" s="1"/>
  <c r="U1819" i="10"/>
  <c r="W1819" i="10" s="1"/>
  <c r="S1820" i="10"/>
  <c r="AI1818" i="10"/>
  <c r="Y1819" i="10" l="1"/>
  <c r="AA1819" i="10" s="1"/>
  <c r="R1821" i="10"/>
  <c r="AB1819" i="10"/>
  <c r="AD1819" i="10" s="1"/>
  <c r="AC1819" i="10" l="1"/>
  <c r="AF1819" i="10" l="1"/>
  <c r="AG1819" i="10" s="1"/>
  <c r="AE1819" i="10"/>
  <c r="AH1819" i="10" l="1"/>
  <c r="AJ1819" i="10" s="1"/>
  <c r="T1820" i="10"/>
  <c r="U1820" i="10" l="1"/>
  <c r="W1820" i="10" s="1"/>
  <c r="V1820" i="10"/>
  <c r="X1820" i="10" s="1"/>
  <c r="S1821" i="10"/>
  <c r="AI1819" i="10"/>
  <c r="Y1820" i="10" l="1"/>
  <c r="AA1820" i="10" s="1"/>
  <c r="AB1820" i="10"/>
  <c r="Z1820" i="10"/>
  <c r="R1822" i="10"/>
  <c r="AD1820" i="10" l="1"/>
  <c r="AC1820" i="10"/>
  <c r="AE1820" i="10" l="1"/>
  <c r="AF1820" i="10"/>
  <c r="AG1820" i="10" s="1"/>
  <c r="AH1820" i="10" l="1"/>
  <c r="AJ1820" i="10" s="1"/>
  <c r="T1821" i="10"/>
  <c r="V1821" i="10" l="1"/>
  <c r="X1821" i="10" s="1"/>
  <c r="Z1821" i="10" s="1"/>
  <c r="U1821" i="10"/>
  <c r="W1821" i="10" s="1"/>
  <c r="S1822" i="10"/>
  <c r="AI1820" i="10"/>
  <c r="Y1821" i="10" l="1"/>
  <c r="AA1821" i="10" s="1"/>
  <c r="R1823" i="10"/>
  <c r="AB1821" i="10"/>
  <c r="AD1821" i="10" s="1"/>
  <c r="AC1821" i="10" l="1"/>
  <c r="AE1821" i="10" l="1"/>
  <c r="AF1821" i="10"/>
  <c r="AG1821" i="10" s="1"/>
  <c r="AH1821" i="10" l="1"/>
  <c r="AJ1821" i="10" s="1"/>
  <c r="T1822" i="10"/>
  <c r="AI1821" i="10" l="1"/>
  <c r="V1822" i="10"/>
  <c r="X1822" i="10" s="1"/>
  <c r="U1822" i="10"/>
  <c r="W1822" i="10" s="1"/>
  <c r="S1823" i="10"/>
  <c r="Y1822" i="10" l="1"/>
  <c r="AA1822" i="10" s="1"/>
  <c r="R1824" i="10"/>
  <c r="AB1822" i="10"/>
  <c r="Z1822" i="10"/>
  <c r="AD1822" i="10" l="1"/>
  <c r="AC1822" i="10"/>
  <c r="AE1822" i="10" l="1"/>
  <c r="AF1822" i="10"/>
  <c r="AG1822" i="10" s="1"/>
  <c r="AH1822" i="10" l="1"/>
  <c r="AJ1822" i="10" s="1"/>
  <c r="T1823" i="10"/>
  <c r="V1823" i="10" l="1"/>
  <c r="X1823" i="10" s="1"/>
  <c r="U1823" i="10"/>
  <c r="W1823" i="10" s="1"/>
  <c r="S1824" i="10"/>
  <c r="AI1822" i="10"/>
  <c r="AB1823" i="10" l="1"/>
  <c r="Z1823" i="10"/>
  <c r="Y1823" i="10"/>
  <c r="AA1823" i="10" s="1"/>
  <c r="R1825" i="10"/>
  <c r="AD1823" i="10" l="1"/>
  <c r="AC1823" i="10"/>
  <c r="AF1823" i="10" l="1"/>
  <c r="AG1823" i="10" s="1"/>
  <c r="AE1823" i="10"/>
  <c r="AH1823" i="10" l="1"/>
  <c r="AJ1823" i="10" s="1"/>
  <c r="T1824" i="10"/>
  <c r="V1824" i="10" l="1"/>
  <c r="X1824" i="10" s="1"/>
  <c r="U1824" i="10"/>
  <c r="W1824" i="10" s="1"/>
  <c r="Y1824" i="10" s="1"/>
  <c r="S1825" i="10"/>
  <c r="AI1823" i="10"/>
  <c r="AB1824" i="10" l="1"/>
  <c r="Z1824" i="10"/>
  <c r="R1826" i="10"/>
  <c r="AA1824" i="10"/>
  <c r="AC1824" i="10" s="1"/>
  <c r="AD1824" i="10" l="1"/>
  <c r="AE1824" i="10" s="1"/>
  <c r="AF1824" i="10" l="1"/>
  <c r="AG1824" i="10" s="1"/>
  <c r="AH1824" i="10" l="1"/>
  <c r="AJ1824" i="10" s="1"/>
  <c r="T1825" i="10"/>
  <c r="AI1824" i="10" l="1"/>
  <c r="U1825" i="10"/>
  <c r="W1825" i="10" s="1"/>
  <c r="Y1825" i="10" s="1"/>
  <c r="V1825" i="10"/>
  <c r="X1825" i="10" s="1"/>
  <c r="S1826" i="10"/>
  <c r="AB1825" i="10" l="1"/>
  <c r="Z1825" i="10"/>
  <c r="AA1825" i="10"/>
  <c r="AC1825" i="10" s="1"/>
  <c r="R1827" i="10"/>
  <c r="AD1825" i="10" l="1"/>
  <c r="AF1825" i="10" s="1"/>
  <c r="AG1825" i="10" s="1"/>
  <c r="AH1825" i="10" l="1"/>
  <c r="AJ1825" i="10" s="1"/>
  <c r="T1826" i="10"/>
  <c r="AE1825" i="10"/>
  <c r="V1826" i="10" l="1"/>
  <c r="X1826" i="10" s="1"/>
  <c r="U1826" i="10"/>
  <c r="W1826" i="10" s="1"/>
  <c r="S1827" i="10"/>
  <c r="AI1825" i="10"/>
  <c r="AB1826" i="10" l="1"/>
  <c r="Z1826" i="10"/>
  <c r="Y1826" i="10"/>
  <c r="AA1826" i="10" s="1"/>
  <c r="R1828" i="10"/>
  <c r="AD1826" i="10" l="1"/>
  <c r="AC1826" i="10"/>
  <c r="AE1826" i="10" l="1"/>
  <c r="AF1826" i="10"/>
  <c r="AG1826" i="10" s="1"/>
  <c r="AH1826" i="10" l="1"/>
  <c r="AJ1826" i="10" s="1"/>
  <c r="T1827" i="10"/>
  <c r="AI1826" i="10" l="1"/>
  <c r="U1827" i="10"/>
  <c r="W1827" i="10" s="1"/>
  <c r="V1827" i="10"/>
  <c r="X1827" i="10" s="1"/>
  <c r="Z1827" i="10" s="1"/>
  <c r="S1828" i="10"/>
  <c r="AB1827" i="10" l="1"/>
  <c r="AD1827" i="10" s="1"/>
  <c r="R1829" i="10"/>
  <c r="Y1827" i="10"/>
  <c r="AA1827" i="10" l="1"/>
  <c r="AC1827" i="10" s="1"/>
  <c r="AF1827" i="10" l="1"/>
  <c r="AG1827" i="10" s="1"/>
  <c r="AE1827" i="10"/>
  <c r="AH1827" i="10" l="1"/>
  <c r="AJ1827" i="10" s="1"/>
  <c r="T1828" i="10"/>
  <c r="AI1827" i="10" l="1"/>
  <c r="U1828" i="10"/>
  <c r="W1828" i="10" s="1"/>
  <c r="Y1828" i="10" s="1"/>
  <c r="V1828" i="10"/>
  <c r="X1828" i="10" s="1"/>
  <c r="S1829" i="10"/>
  <c r="R1830" i="10" s="1"/>
  <c r="AB1828" i="10" l="1"/>
  <c r="Z1828" i="10"/>
  <c r="AA1828" i="10"/>
  <c r="AC1828" i="10" s="1"/>
  <c r="AD1828" i="10" l="1"/>
  <c r="AF1828" i="10" s="1"/>
  <c r="AG1828" i="10" s="1"/>
  <c r="AH1828" i="10" s="1"/>
  <c r="AJ1828" i="10" s="1"/>
  <c r="AI1828" i="10" l="1"/>
  <c r="AE1828" i="10"/>
  <c r="T1829" i="10" s="1"/>
  <c r="U1829" i="10" l="1"/>
  <c r="W1829" i="10" s="1"/>
  <c r="V1829" i="10"/>
  <c r="X1829" i="10" s="1"/>
  <c r="S1830" i="10"/>
  <c r="Y1829" i="10" l="1"/>
  <c r="AA1829" i="10" s="1"/>
  <c r="AB1829" i="10"/>
  <c r="Z1829" i="10"/>
  <c r="R1831" i="10"/>
  <c r="AC1829" i="10" l="1"/>
  <c r="AD1829" i="10"/>
  <c r="AE1829" i="10" l="1"/>
  <c r="AF1829" i="10"/>
  <c r="AG1829" i="10" s="1"/>
  <c r="AH1829" i="10" l="1"/>
  <c r="AJ1829" i="10" s="1"/>
  <c r="T1830" i="10"/>
  <c r="V1830" i="10" l="1"/>
  <c r="X1830" i="10" s="1"/>
  <c r="Z1830" i="10" s="1"/>
  <c r="U1830" i="10"/>
  <c r="W1830" i="10" s="1"/>
  <c r="S1831" i="10"/>
  <c r="R1832" i="10" s="1"/>
  <c r="AI1829" i="10"/>
  <c r="Y1830" i="10" l="1"/>
  <c r="AA1830" i="10" s="1"/>
  <c r="AB1830" i="10"/>
  <c r="AD1830" i="10" s="1"/>
  <c r="AC1830" i="10" l="1"/>
  <c r="AE1830" i="10" l="1"/>
  <c r="AF1830" i="10"/>
  <c r="AG1830" i="10" s="1"/>
  <c r="AH1830" i="10" s="1"/>
  <c r="AJ1830" i="10" s="1"/>
  <c r="AI1830" i="10" l="1"/>
  <c r="T1831" i="10"/>
  <c r="V1831" i="10" l="1"/>
  <c r="X1831" i="10" s="1"/>
  <c r="U1831" i="10"/>
  <c r="W1831" i="10" s="1"/>
  <c r="S1832" i="10"/>
  <c r="AB1831" i="10" l="1"/>
  <c r="Z1831" i="10"/>
  <c r="Y1831" i="10"/>
  <c r="AA1831" i="10" s="1"/>
  <c r="R1833" i="10"/>
  <c r="AD1831" i="10" l="1"/>
  <c r="AC1831" i="10"/>
  <c r="AF1831" i="10" l="1"/>
  <c r="AG1831" i="10" s="1"/>
  <c r="AE1831" i="10"/>
  <c r="AH1831" i="10" l="1"/>
  <c r="AJ1831" i="10" s="1"/>
  <c r="T1832" i="10"/>
  <c r="V1832" i="10" l="1"/>
  <c r="X1832" i="10" s="1"/>
  <c r="U1832" i="10"/>
  <c r="W1832" i="10" s="1"/>
  <c r="Y1832" i="10" s="1"/>
  <c r="S1833" i="10"/>
  <c r="AI1831" i="10"/>
  <c r="AB1832" i="10" l="1"/>
  <c r="Z1832" i="10"/>
  <c r="R1834" i="10"/>
  <c r="AA1832" i="10"/>
  <c r="AC1832" i="10" s="1"/>
  <c r="AD1832" i="10" l="1"/>
  <c r="AF1832" i="10" s="1"/>
  <c r="AG1832" i="10" s="1"/>
  <c r="AH1832" i="10" l="1"/>
  <c r="AJ1832" i="10" s="1"/>
  <c r="T1833" i="10"/>
  <c r="AE1832" i="10"/>
  <c r="AI1832" i="10" l="1"/>
  <c r="V1833" i="10"/>
  <c r="X1833" i="10" s="1"/>
  <c r="U1833" i="10"/>
  <c r="W1833" i="10" s="1"/>
  <c r="S1834" i="10"/>
  <c r="Y1833" i="10" l="1"/>
  <c r="AA1833" i="10" s="1"/>
  <c r="R1835" i="10"/>
  <c r="AB1833" i="10"/>
  <c r="Z1833" i="10"/>
  <c r="AD1833" i="10" l="1"/>
  <c r="AC1833" i="10"/>
  <c r="AE1833" i="10" l="1"/>
  <c r="AF1833" i="10"/>
  <c r="AG1833" i="10" s="1"/>
  <c r="AH1833" i="10" l="1"/>
  <c r="AJ1833" i="10" s="1"/>
  <c r="T1834" i="10"/>
  <c r="V1834" i="10" l="1"/>
  <c r="X1834" i="10" s="1"/>
  <c r="U1834" i="10"/>
  <c r="W1834" i="10" s="1"/>
  <c r="S1835" i="10"/>
  <c r="R1836" i="10" s="1"/>
  <c r="AI1833" i="10"/>
  <c r="AB1834" i="10" l="1"/>
  <c r="Z1834" i="10"/>
  <c r="Y1834" i="10"/>
  <c r="AA1834" i="10" s="1"/>
  <c r="AD1834" i="10" l="1"/>
  <c r="AC1834" i="10"/>
  <c r="AF1834" i="10" l="1"/>
  <c r="AG1834" i="10" s="1"/>
  <c r="AH1834" i="10" s="1"/>
  <c r="AJ1834" i="10" s="1"/>
  <c r="AE1834" i="10"/>
  <c r="T1835" i="10" l="1"/>
  <c r="AI1834" i="10"/>
  <c r="V1835" i="10" l="1"/>
  <c r="X1835" i="10" s="1"/>
  <c r="U1835" i="10"/>
  <c r="W1835" i="10" s="1"/>
  <c r="Y1835" i="10" s="1"/>
  <c r="S1836" i="10"/>
  <c r="AB1835" i="10" l="1"/>
  <c r="Z1835" i="10"/>
  <c r="R1837" i="10"/>
  <c r="AA1835" i="10"/>
  <c r="AC1835" i="10" s="1"/>
  <c r="AD1835" i="10" l="1"/>
  <c r="AF1835" i="10" s="1"/>
  <c r="AG1835" i="10" s="1"/>
  <c r="AH1835" i="10" l="1"/>
  <c r="AJ1835" i="10" s="1"/>
  <c r="T1836" i="10"/>
  <c r="AE1835" i="10"/>
  <c r="V1836" i="10" l="1"/>
  <c r="X1836" i="10" s="1"/>
  <c r="U1836" i="10"/>
  <c r="W1836" i="10" s="1"/>
  <c r="S1837" i="10"/>
  <c r="AI1835" i="10"/>
  <c r="AB1836" i="10" l="1"/>
  <c r="Z1836" i="10"/>
  <c r="Y1836" i="10"/>
  <c r="AA1836" i="10" s="1"/>
  <c r="R1838" i="10"/>
  <c r="AD1836" i="10" l="1"/>
  <c r="AC1836" i="10"/>
  <c r="AE1836" i="10" l="1"/>
  <c r="AF1836" i="10"/>
  <c r="AG1836" i="10" s="1"/>
  <c r="AH1836" i="10" l="1"/>
  <c r="AJ1836" i="10" s="1"/>
  <c r="T1837" i="10"/>
  <c r="U1837" i="10" l="1"/>
  <c r="W1837" i="10" s="1"/>
  <c r="Y1837" i="10" s="1"/>
  <c r="V1837" i="10"/>
  <c r="X1837" i="10" s="1"/>
  <c r="S1838" i="10"/>
  <c r="AI1836" i="10"/>
  <c r="AB1837" i="10" l="1"/>
  <c r="Z1837" i="10"/>
  <c r="R1839" i="10"/>
  <c r="AA1837" i="10"/>
  <c r="AC1837" i="10" s="1"/>
  <c r="AD1837" i="10" l="1"/>
  <c r="AF1837" i="10" s="1"/>
  <c r="AG1837" i="10" s="1"/>
  <c r="AH1837" i="10" l="1"/>
  <c r="AJ1837" i="10" s="1"/>
  <c r="T1838" i="10"/>
  <c r="AE1837" i="10"/>
  <c r="AI1837" i="10" l="1"/>
  <c r="U1838" i="10"/>
  <c r="W1838" i="10" s="1"/>
  <c r="Y1838" i="10" s="1"/>
  <c r="V1838" i="10"/>
  <c r="X1838" i="10" s="1"/>
  <c r="S1839" i="10"/>
  <c r="AB1838" i="10" l="1"/>
  <c r="Z1838" i="10"/>
  <c r="AA1838" i="10"/>
  <c r="AC1838" i="10" s="1"/>
  <c r="R1840" i="10"/>
  <c r="AD1838" i="10" l="1"/>
  <c r="AE1838" i="10" s="1"/>
  <c r="AF1838" i="10" l="1"/>
  <c r="AG1838" i="10" s="1"/>
  <c r="AH1838" i="10" l="1"/>
  <c r="AJ1838" i="10" s="1"/>
  <c r="T1839" i="10"/>
  <c r="V1839" i="10" l="1"/>
  <c r="X1839" i="10" s="1"/>
  <c r="Z1839" i="10" s="1"/>
  <c r="U1839" i="10"/>
  <c r="W1839" i="10" s="1"/>
  <c r="S1840" i="10"/>
  <c r="AI1838" i="10"/>
  <c r="Y1839" i="10" l="1"/>
  <c r="AA1839" i="10" s="1"/>
  <c r="R1841" i="10"/>
  <c r="AB1839" i="10"/>
  <c r="AD1839" i="10" s="1"/>
  <c r="AC1839" i="10" l="1"/>
  <c r="AF1839" i="10" l="1"/>
  <c r="AG1839" i="10" s="1"/>
  <c r="AE1839" i="10"/>
  <c r="AH1839" i="10" l="1"/>
  <c r="AJ1839" i="10" s="1"/>
  <c r="T1840" i="10"/>
  <c r="U1840" i="10" l="1"/>
  <c r="W1840" i="10" s="1"/>
  <c r="V1840" i="10"/>
  <c r="X1840" i="10" s="1"/>
  <c r="S1841" i="10"/>
  <c r="AI1839" i="10"/>
  <c r="AA1840" i="10" l="1"/>
  <c r="Y1840" i="10"/>
  <c r="AB1840" i="10"/>
  <c r="Z1840" i="10"/>
  <c r="R1842" i="10"/>
  <c r="AD1840" i="10" l="1"/>
  <c r="AC1840" i="10"/>
  <c r="AF1840" i="10" l="1"/>
  <c r="AG1840" i="10" s="1"/>
  <c r="AE1840" i="10"/>
  <c r="AH1840" i="10" l="1"/>
  <c r="AJ1840" i="10" s="1"/>
  <c r="T1841" i="10"/>
  <c r="V1841" i="10" l="1"/>
  <c r="X1841" i="10" s="1"/>
  <c r="U1841" i="10"/>
  <c r="W1841" i="10" s="1"/>
  <c r="Y1841" i="10" s="1"/>
  <c r="S1842" i="10"/>
  <c r="AI1840" i="10"/>
  <c r="AB1841" i="10" l="1"/>
  <c r="Z1841" i="10"/>
  <c r="R1843" i="10"/>
  <c r="AA1841" i="10"/>
  <c r="AC1841" i="10" s="1"/>
  <c r="AD1841" i="10" l="1"/>
  <c r="AE1841" i="10" s="1"/>
  <c r="AF1841" i="10" l="1"/>
  <c r="AG1841" i="10" s="1"/>
  <c r="AH1841" i="10" l="1"/>
  <c r="AJ1841" i="10" s="1"/>
  <c r="T1842" i="10"/>
  <c r="U1842" i="10" l="1"/>
  <c r="W1842" i="10" s="1"/>
  <c r="V1842" i="10"/>
  <c r="X1842" i="10" s="1"/>
  <c r="Z1842" i="10" s="1"/>
  <c r="S1843" i="10"/>
  <c r="R1844" i="10" s="1"/>
  <c r="AI1841" i="10"/>
  <c r="Y1842" i="10" l="1"/>
  <c r="AA1842" i="10" s="1"/>
  <c r="AB1842" i="10"/>
  <c r="AD1842" i="10" s="1"/>
  <c r="AC1842" i="10" l="1"/>
  <c r="AF1842" i="10" l="1"/>
  <c r="AG1842" i="10" s="1"/>
  <c r="AH1842" i="10" s="1"/>
  <c r="AJ1842" i="10" s="1"/>
  <c r="AE1842" i="10"/>
  <c r="T1843" i="10" l="1"/>
  <c r="AI1842" i="10"/>
  <c r="U1843" i="10" l="1"/>
  <c r="W1843" i="10" s="1"/>
  <c r="V1843" i="10"/>
  <c r="X1843" i="10" s="1"/>
  <c r="S1844" i="10"/>
  <c r="Y1843" i="10" l="1"/>
  <c r="AA1843" i="10" s="1"/>
  <c r="AB1843" i="10"/>
  <c r="Z1843" i="10"/>
  <c r="R1845" i="10"/>
  <c r="AC1843" i="10" l="1"/>
  <c r="AD1843" i="10"/>
  <c r="AE1843" i="10" l="1"/>
  <c r="AF1843" i="10"/>
  <c r="AG1843" i="10" s="1"/>
  <c r="AH1843" i="10" l="1"/>
  <c r="AJ1843" i="10" s="1"/>
  <c r="T1844" i="10"/>
  <c r="U1844" i="10" l="1"/>
  <c r="W1844" i="10" s="1"/>
  <c r="V1844" i="10"/>
  <c r="X1844" i="10" s="1"/>
  <c r="S1845" i="10"/>
  <c r="AI1843" i="10"/>
  <c r="AA1844" i="10" l="1"/>
  <c r="Y1844" i="10"/>
  <c r="AB1844" i="10"/>
  <c r="Z1844" i="10"/>
  <c r="R1846" i="10"/>
  <c r="AD1844" i="10" l="1"/>
  <c r="AC1844" i="10"/>
  <c r="AE1844" i="10" l="1"/>
  <c r="AF1844" i="10"/>
  <c r="AG1844" i="10" s="1"/>
  <c r="AH1844" i="10" l="1"/>
  <c r="AJ1844" i="10" s="1"/>
  <c r="T1845" i="10"/>
  <c r="V1845" i="10" l="1"/>
  <c r="X1845" i="10" s="1"/>
  <c r="Z1845" i="10" s="1"/>
  <c r="U1845" i="10"/>
  <c r="W1845" i="10" s="1"/>
  <c r="S1846" i="10"/>
  <c r="AI1844" i="10"/>
  <c r="Y1845" i="10" l="1"/>
  <c r="AA1845" i="10" s="1"/>
  <c r="R1847" i="10"/>
  <c r="AB1845" i="10"/>
  <c r="AD1845" i="10" s="1"/>
  <c r="AC1845" i="10" l="1"/>
  <c r="AE1845" i="10" l="1"/>
  <c r="AF1845" i="10"/>
  <c r="AG1845" i="10" s="1"/>
  <c r="AH1845" i="10" l="1"/>
  <c r="AJ1845" i="10" s="1"/>
  <c r="T1846" i="10"/>
  <c r="U1846" i="10" l="1"/>
  <c r="W1846" i="10" s="1"/>
  <c r="V1846" i="10"/>
  <c r="X1846" i="10" s="1"/>
  <c r="S1847" i="10"/>
  <c r="AI1845" i="10"/>
  <c r="AA1846" i="10" l="1"/>
  <c r="Y1846" i="10"/>
  <c r="AB1846" i="10"/>
  <c r="Z1846" i="10"/>
  <c r="R1848" i="10"/>
  <c r="AC1846" i="10" l="1"/>
  <c r="AD1846" i="10"/>
  <c r="AF1846" i="10" l="1"/>
  <c r="AG1846" i="10" s="1"/>
  <c r="AE1846" i="10"/>
  <c r="AH1846" i="10" l="1"/>
  <c r="AJ1846" i="10" s="1"/>
  <c r="T1847" i="10"/>
  <c r="AI1846" i="10" l="1"/>
  <c r="U1847" i="10"/>
  <c r="W1847" i="10" s="1"/>
  <c r="V1847" i="10"/>
  <c r="X1847" i="10" s="1"/>
  <c r="Z1847" i="10" s="1"/>
  <c r="S1848" i="10"/>
  <c r="AB1847" i="10" l="1"/>
  <c r="AD1847" i="10" s="1"/>
  <c r="R1849" i="10"/>
  <c r="Y1847" i="10"/>
  <c r="AA1847" i="10" l="1"/>
  <c r="AC1847" i="10" s="1"/>
  <c r="AE1847" i="10" l="1"/>
  <c r="AF1847" i="10"/>
  <c r="AG1847" i="10" s="1"/>
  <c r="AH1847" i="10" l="1"/>
  <c r="AJ1847" i="10" s="1"/>
  <c r="T1848" i="10"/>
  <c r="V1848" i="10" l="1"/>
  <c r="X1848" i="10" s="1"/>
  <c r="Z1848" i="10" s="1"/>
  <c r="U1848" i="10"/>
  <c r="W1848" i="10" s="1"/>
  <c r="S1849" i="10"/>
  <c r="AI1847" i="10"/>
  <c r="Y1848" i="10" l="1"/>
  <c r="AA1848" i="10" s="1"/>
  <c r="R1850" i="10"/>
  <c r="AB1848" i="10"/>
  <c r="AD1848" i="10" s="1"/>
  <c r="AC1848" i="10" l="1"/>
  <c r="AE1848" i="10" l="1"/>
  <c r="AF1848" i="10"/>
  <c r="AG1848" i="10" s="1"/>
  <c r="AH1848" i="10" l="1"/>
  <c r="AJ1848" i="10" s="1"/>
  <c r="T1849" i="10"/>
  <c r="V1849" i="10" l="1"/>
  <c r="X1849" i="10" s="1"/>
  <c r="U1849" i="10"/>
  <c r="W1849" i="10" s="1"/>
  <c r="S1850" i="10"/>
  <c r="AI1848" i="10"/>
  <c r="AB1849" i="10" l="1"/>
  <c r="Z1849" i="10"/>
  <c r="Y1849" i="10"/>
  <c r="AA1849" i="10" s="1"/>
  <c r="R1851" i="10"/>
  <c r="AD1849" i="10" l="1"/>
  <c r="AC1849" i="10"/>
  <c r="AF1849" i="10" l="1"/>
  <c r="AG1849" i="10" s="1"/>
  <c r="AE1849" i="10"/>
  <c r="AH1849" i="10" l="1"/>
  <c r="AJ1849" i="10" s="1"/>
  <c r="T1850" i="10"/>
  <c r="V1850" i="10" l="1"/>
  <c r="X1850" i="10" s="1"/>
  <c r="Z1850" i="10" s="1"/>
  <c r="U1850" i="10"/>
  <c r="W1850" i="10" s="1"/>
  <c r="S1851" i="10"/>
  <c r="AI1849" i="10"/>
  <c r="Y1850" i="10" l="1"/>
  <c r="AA1850" i="10" s="1"/>
  <c r="R1852" i="10"/>
  <c r="AB1850" i="10"/>
  <c r="AD1850" i="10" s="1"/>
  <c r="AC1850" i="10" l="1"/>
  <c r="AF1850" i="10" l="1"/>
  <c r="AG1850" i="10" s="1"/>
  <c r="AE1850" i="10"/>
  <c r="AH1850" i="10" l="1"/>
  <c r="AJ1850" i="10" s="1"/>
  <c r="T1851" i="10"/>
  <c r="U1851" i="10" l="1"/>
  <c r="W1851" i="10" s="1"/>
  <c r="Y1851" i="10" s="1"/>
  <c r="V1851" i="10"/>
  <c r="X1851" i="10" s="1"/>
  <c r="S1852" i="10"/>
  <c r="AI1850" i="10"/>
  <c r="AB1851" i="10" l="1"/>
  <c r="Z1851" i="10"/>
  <c r="R1853" i="10"/>
  <c r="AA1851" i="10"/>
  <c r="AC1851" i="10" s="1"/>
  <c r="AD1851" i="10" l="1"/>
  <c r="AE1851" i="10" s="1"/>
  <c r="AF1851" i="10" l="1"/>
  <c r="AG1851" i="10" s="1"/>
  <c r="AH1851" i="10" l="1"/>
  <c r="AJ1851" i="10" s="1"/>
  <c r="T1852" i="10"/>
  <c r="AI1851" i="10" l="1"/>
  <c r="U1852" i="10"/>
  <c r="W1852" i="10" s="1"/>
  <c r="Y1852" i="10" s="1"/>
  <c r="V1852" i="10"/>
  <c r="X1852" i="10" s="1"/>
  <c r="S1853" i="10"/>
  <c r="AB1852" i="10" l="1"/>
  <c r="Z1852" i="10"/>
  <c r="AA1852" i="10"/>
  <c r="AC1852" i="10" s="1"/>
  <c r="R1854" i="10"/>
  <c r="AD1852" i="10" l="1"/>
  <c r="AF1852" i="10" s="1"/>
  <c r="AG1852" i="10" s="1"/>
  <c r="AH1852" i="10" l="1"/>
  <c r="AJ1852" i="10" s="1"/>
  <c r="T1853" i="10"/>
  <c r="AE1852" i="10"/>
  <c r="V1853" i="10" l="1"/>
  <c r="X1853" i="10" s="1"/>
  <c r="U1853" i="10"/>
  <c r="W1853" i="10" s="1"/>
  <c r="S1854" i="10"/>
  <c r="R1855" i="10" s="1"/>
  <c r="AI1852" i="10"/>
  <c r="AB1853" i="10" l="1"/>
  <c r="Z1853" i="10"/>
  <c r="Y1853" i="10"/>
  <c r="AA1853" i="10" s="1"/>
  <c r="AD1853" i="10" l="1"/>
  <c r="AC1853" i="10"/>
  <c r="AE1853" i="10" l="1"/>
  <c r="AF1853" i="10"/>
  <c r="AG1853" i="10" s="1"/>
  <c r="AH1853" i="10" s="1"/>
  <c r="AJ1853" i="10" s="1"/>
  <c r="T1854" i="10" l="1"/>
  <c r="AI1853" i="10"/>
  <c r="V1854" i="10" l="1"/>
  <c r="X1854" i="10" s="1"/>
  <c r="U1854" i="10"/>
  <c r="W1854" i="10" s="1"/>
  <c r="Y1854" i="10" s="1"/>
  <c r="S1855" i="10"/>
  <c r="AB1854" i="10" l="1"/>
  <c r="Z1854" i="10"/>
  <c r="R1856" i="10"/>
  <c r="AA1854" i="10"/>
  <c r="AC1854" i="10" s="1"/>
  <c r="AD1854" i="10" l="1"/>
  <c r="AF1854" i="10" s="1"/>
  <c r="AG1854" i="10" s="1"/>
  <c r="AH1854" i="10" l="1"/>
  <c r="AJ1854" i="10" s="1"/>
  <c r="T1855" i="10"/>
  <c r="AE1854" i="10"/>
  <c r="V1855" i="10" l="1"/>
  <c r="X1855" i="10" s="1"/>
  <c r="U1855" i="10"/>
  <c r="W1855" i="10" s="1"/>
  <c r="S1856" i="10"/>
  <c r="R1857" i="10" s="1"/>
  <c r="AI1854" i="10"/>
  <c r="AB1855" i="10" l="1"/>
  <c r="Z1855" i="10"/>
  <c r="Y1855" i="10"/>
  <c r="AA1855" i="10" s="1"/>
  <c r="AD1855" i="10" l="1"/>
  <c r="AC1855" i="10"/>
  <c r="AE1855" i="10" l="1"/>
  <c r="AF1855" i="10"/>
  <c r="AG1855" i="10" s="1"/>
  <c r="AH1855" i="10" s="1"/>
  <c r="AJ1855" i="10" s="1"/>
  <c r="T1856" i="10" l="1"/>
  <c r="AI1855" i="10"/>
  <c r="U1856" i="10" l="1"/>
  <c r="W1856" i="10" s="1"/>
  <c r="Y1856" i="10" s="1"/>
  <c r="V1856" i="10"/>
  <c r="X1856" i="10" s="1"/>
  <c r="S1857" i="10"/>
  <c r="R1858" i="10" s="1"/>
  <c r="AB1856" i="10" l="1"/>
  <c r="Z1856" i="10"/>
  <c r="AA1856" i="10"/>
  <c r="AC1856" i="10" s="1"/>
  <c r="AD1856" i="10" l="1"/>
  <c r="AE1856" i="10" s="1"/>
  <c r="AF1856" i="10" l="1"/>
  <c r="AG1856" i="10" s="1"/>
  <c r="AH1856" i="10" s="1"/>
  <c r="AJ1856" i="10" s="1"/>
  <c r="AI1856" i="10" l="1"/>
  <c r="T1857" i="10"/>
  <c r="V1857" i="10" s="1"/>
  <c r="X1857" i="10" s="1"/>
  <c r="Z1857" i="10" s="1"/>
  <c r="S1858" i="10" l="1"/>
  <c r="R1859" i="10" s="1"/>
  <c r="U1857" i="10"/>
  <c r="W1857" i="10" s="1"/>
  <c r="Y1857" i="10" s="1"/>
  <c r="AB1857" i="10"/>
  <c r="AD1857" i="10" s="1"/>
  <c r="AA1857" i="10" l="1"/>
  <c r="AC1857" i="10" s="1"/>
  <c r="AE1857" i="10" l="1"/>
  <c r="AF1857" i="10"/>
  <c r="AG1857" i="10" s="1"/>
  <c r="AH1857" i="10" l="1"/>
  <c r="AJ1857" i="10" s="1"/>
  <c r="T1858" i="10"/>
  <c r="AI1857" i="10" l="1"/>
  <c r="V1858" i="10"/>
  <c r="X1858" i="10" s="1"/>
  <c r="U1858" i="10"/>
  <c r="W1858" i="10" s="1"/>
  <c r="S1859" i="10"/>
  <c r="Y1858" i="10" l="1"/>
  <c r="AA1858" i="10" s="1"/>
  <c r="R1860" i="10"/>
  <c r="AB1858" i="10"/>
  <c r="Z1858" i="10"/>
  <c r="AD1858" i="10" l="1"/>
  <c r="AC1858" i="10"/>
  <c r="AF1858" i="10" l="1"/>
  <c r="AG1858" i="10" s="1"/>
  <c r="AE1858" i="10"/>
  <c r="AH1858" i="10" l="1"/>
  <c r="AJ1858" i="10" s="1"/>
  <c r="T1859" i="10"/>
  <c r="V1859" i="10" l="1"/>
  <c r="X1859" i="10" s="1"/>
  <c r="U1859" i="10"/>
  <c r="W1859" i="10" s="1"/>
  <c r="S1860" i="10"/>
  <c r="R1861" i="10" s="1"/>
  <c r="AI1858" i="10"/>
  <c r="AB1859" i="10" l="1"/>
  <c r="Z1859" i="10"/>
  <c r="Y1859" i="10"/>
  <c r="AA1859" i="10" s="1"/>
  <c r="AD1859" i="10" l="1"/>
  <c r="AC1859" i="10"/>
  <c r="AE1859" i="10" l="1"/>
  <c r="AF1859" i="10"/>
  <c r="AG1859" i="10" s="1"/>
  <c r="AH1859" i="10" s="1"/>
  <c r="AJ1859" i="10" s="1"/>
  <c r="T1860" i="10" l="1"/>
  <c r="AI1859" i="10"/>
  <c r="V1860" i="10" l="1"/>
  <c r="X1860" i="10" s="1"/>
  <c r="Z1860" i="10" s="1"/>
  <c r="U1860" i="10"/>
  <c r="W1860" i="10" s="1"/>
  <c r="S1861" i="10"/>
  <c r="AA1860" i="10" l="1"/>
  <c r="Y1860" i="10"/>
  <c r="R1862" i="10"/>
  <c r="AB1860" i="10"/>
  <c r="AD1860" i="10" s="1"/>
  <c r="AC1860" i="10" l="1"/>
  <c r="AE1860" i="10" l="1"/>
  <c r="AF1860" i="10"/>
  <c r="AG1860" i="10" s="1"/>
  <c r="AH1860" i="10" l="1"/>
  <c r="AJ1860" i="10" s="1"/>
  <c r="T1861" i="10"/>
  <c r="U1861" i="10" l="1"/>
  <c r="W1861" i="10" s="1"/>
  <c r="Y1861" i="10" s="1"/>
  <c r="V1861" i="10"/>
  <c r="X1861" i="10" s="1"/>
  <c r="S1862" i="10"/>
  <c r="AI1860" i="10"/>
  <c r="AB1861" i="10" l="1"/>
  <c r="Z1861" i="10"/>
  <c r="R1863" i="10"/>
  <c r="AA1861" i="10"/>
  <c r="AC1861" i="10" s="1"/>
  <c r="AD1861" i="10" l="1"/>
  <c r="AE1861" i="10" s="1"/>
  <c r="AF1861" i="10" l="1"/>
  <c r="AG1861" i="10" s="1"/>
  <c r="AH1861" i="10" l="1"/>
  <c r="AJ1861" i="10" s="1"/>
  <c r="T1862" i="10"/>
  <c r="AI1861" i="10" l="1"/>
  <c r="V1862" i="10"/>
  <c r="X1862" i="10" s="1"/>
  <c r="U1862" i="10"/>
  <c r="W1862" i="10" s="1"/>
  <c r="S1863" i="10"/>
  <c r="Z1862" i="10" l="1"/>
  <c r="AB1862" i="10"/>
  <c r="Y1862" i="10"/>
  <c r="AA1862" i="10" s="1"/>
  <c r="R1864" i="10"/>
  <c r="AD1862" i="10" l="1"/>
  <c r="AC1862" i="10"/>
  <c r="AF1862" i="10" l="1"/>
  <c r="AG1862" i="10" s="1"/>
  <c r="AE1862" i="10"/>
  <c r="AH1862" i="10" l="1"/>
  <c r="AJ1862" i="10" s="1"/>
  <c r="T1863" i="10"/>
  <c r="V1863" i="10" l="1"/>
  <c r="X1863" i="10" s="1"/>
  <c r="U1863" i="10"/>
  <c r="W1863" i="10" s="1"/>
  <c r="Y1863" i="10" s="1"/>
  <c r="S1864" i="10"/>
  <c r="AI1862" i="10"/>
  <c r="AB1863" i="10" l="1"/>
  <c r="Z1863" i="10"/>
  <c r="R1865" i="10"/>
  <c r="AA1863" i="10"/>
  <c r="AC1863" i="10" s="1"/>
  <c r="AD1863" i="10" l="1"/>
  <c r="AF1863" i="10" s="1"/>
  <c r="AG1863" i="10" s="1"/>
  <c r="AH1863" i="10" l="1"/>
  <c r="AJ1863" i="10" s="1"/>
  <c r="T1864" i="10"/>
  <c r="AE1863" i="10"/>
  <c r="AI1863" i="10" l="1"/>
  <c r="U1864" i="10"/>
  <c r="W1864" i="10" s="1"/>
  <c r="V1864" i="10"/>
  <c r="X1864" i="10" s="1"/>
  <c r="S1865" i="10"/>
  <c r="AB1864" i="10" l="1"/>
  <c r="Z1864" i="10"/>
  <c r="R1866" i="10"/>
  <c r="Y1864" i="10"/>
  <c r="AA1864" i="10" s="1"/>
  <c r="AC1864" i="10" l="1"/>
  <c r="AD1864" i="10"/>
  <c r="AE1864" i="10" l="1"/>
  <c r="AF1864" i="10"/>
  <c r="AG1864" i="10" s="1"/>
  <c r="AH1864" i="10" l="1"/>
  <c r="AJ1864" i="10" s="1"/>
  <c r="T1865" i="10"/>
  <c r="AI1864" i="10" l="1"/>
  <c r="V1865" i="10"/>
  <c r="X1865" i="10" s="1"/>
  <c r="U1865" i="10"/>
  <c r="W1865" i="10" s="1"/>
  <c r="Y1865" i="10" s="1"/>
  <c r="S1866" i="10"/>
  <c r="AA1865" i="10" l="1"/>
  <c r="AC1865" i="10" s="1"/>
  <c r="R1867" i="10"/>
  <c r="AB1865" i="10"/>
  <c r="Z1865" i="10"/>
  <c r="AD1865" i="10" l="1"/>
  <c r="AE1865" i="10" s="1"/>
  <c r="AF1865" i="10" l="1"/>
  <c r="AG1865" i="10" s="1"/>
  <c r="AH1865" i="10" s="1"/>
  <c r="AJ1865" i="10" s="1"/>
  <c r="T1866" i="10" l="1"/>
  <c r="S1867" i="10" s="1"/>
  <c r="AI1865" i="10"/>
  <c r="U1866" i="10" l="1"/>
  <c r="W1866" i="10" s="1"/>
  <c r="Y1866" i="10" s="1"/>
  <c r="V1866" i="10"/>
  <c r="X1866" i="10" s="1"/>
  <c r="Z1866" i="10" s="1"/>
  <c r="R1868" i="10"/>
  <c r="AA1866" i="10" l="1"/>
  <c r="AC1866" i="10" s="1"/>
  <c r="AB1866" i="10"/>
  <c r="AD1866" i="10" s="1"/>
  <c r="AE1866" i="10" l="1"/>
  <c r="AF1866" i="10"/>
  <c r="AG1866" i="10" s="1"/>
  <c r="T1867" i="10" s="1"/>
  <c r="AH1866" i="10" l="1"/>
  <c r="AJ1866" i="10" s="1"/>
  <c r="AI1866" i="10" s="1"/>
  <c r="G24" i="11" s="1"/>
  <c r="V1867" i="10"/>
  <c r="X1867" i="10" s="1"/>
  <c r="U1867" i="10"/>
  <c r="W1867" i="10" s="1"/>
  <c r="S1868" i="10"/>
  <c r="AB1867" i="10" l="1"/>
  <c r="Z1867" i="10"/>
  <c r="Y1867" i="10"/>
  <c r="AA1867" i="10" s="1"/>
  <c r="H24" i="11"/>
  <c r="R1869" i="10"/>
  <c r="AD1867" i="10" l="1"/>
  <c r="AC1867" i="10"/>
  <c r="AE1867" i="10" l="1"/>
  <c r="AF1867" i="10"/>
  <c r="AG1867" i="10" s="1"/>
  <c r="AH1867" i="10" l="1"/>
  <c r="AJ1867" i="10" s="1"/>
  <c r="T1868" i="10"/>
  <c r="U1868" i="10" l="1"/>
  <c r="W1868" i="10" s="1"/>
  <c r="V1868" i="10"/>
  <c r="X1868" i="10" s="1"/>
  <c r="S1869" i="10"/>
  <c r="AI1867" i="10"/>
  <c r="Y1868" i="10" l="1"/>
  <c r="AA1868" i="10" s="1"/>
  <c r="AB1868" i="10"/>
  <c r="Z1868" i="10"/>
  <c r="R1870" i="10"/>
  <c r="AC1868" i="10" l="1"/>
  <c r="AD1868" i="10"/>
  <c r="AE1868" i="10" l="1"/>
  <c r="AF1868" i="10"/>
  <c r="AG1868" i="10" s="1"/>
  <c r="AH1868" i="10" l="1"/>
  <c r="AJ1868" i="10" s="1"/>
  <c r="T1869" i="10"/>
  <c r="U1869" i="10" l="1"/>
  <c r="W1869" i="10" s="1"/>
  <c r="V1869" i="10"/>
  <c r="X1869" i="10" s="1"/>
  <c r="Z1869" i="10" s="1"/>
  <c r="S1870" i="10"/>
  <c r="AI1868" i="10"/>
  <c r="AA1869" i="10" l="1"/>
  <c r="Y1869" i="10"/>
  <c r="R1871" i="10"/>
  <c r="AB1869" i="10"/>
  <c r="AD1869" i="10" s="1"/>
  <c r="AC1869" i="10" l="1"/>
  <c r="AF1869" i="10" l="1"/>
  <c r="AG1869" i="10" s="1"/>
  <c r="AE1869" i="10"/>
  <c r="AH1869" i="10" l="1"/>
  <c r="AJ1869" i="10" s="1"/>
  <c r="T1870" i="10"/>
  <c r="V1870" i="10" l="1"/>
  <c r="X1870" i="10" s="1"/>
  <c r="Z1870" i="10" s="1"/>
  <c r="U1870" i="10"/>
  <c r="W1870" i="10" s="1"/>
  <c r="Y1870" i="10" s="1"/>
  <c r="S1871" i="10"/>
  <c r="AI1869" i="10"/>
  <c r="AB1870" i="10" l="1"/>
  <c r="AD1870" i="10" s="1"/>
  <c r="R1872" i="10"/>
  <c r="AA1870" i="10"/>
  <c r="AC1870" i="10" s="1"/>
  <c r="AE1870" i="10" l="1"/>
  <c r="AF1870" i="10"/>
  <c r="AG1870" i="10" s="1"/>
  <c r="AH1870" i="10" l="1"/>
  <c r="T1871" i="10"/>
  <c r="V1871" i="10" l="1"/>
  <c r="X1871" i="10" s="1"/>
  <c r="U1871" i="10"/>
  <c r="W1871" i="10" s="1"/>
  <c r="Y1871" i="10" s="1"/>
  <c r="S1872" i="10"/>
  <c r="AJ1870" i="10"/>
  <c r="AI1870" i="10" s="1"/>
  <c r="R1873" i="10" l="1"/>
  <c r="AB1871" i="10"/>
  <c r="Z1871" i="10"/>
  <c r="AA1871" i="10"/>
  <c r="AC1871" i="10" s="1"/>
  <c r="AD1871" i="10" l="1"/>
  <c r="AE1871" i="10" s="1"/>
  <c r="AF1871" i="10" l="1"/>
  <c r="AG1871" i="10" s="1"/>
  <c r="T1872" i="10" s="1"/>
  <c r="AH1871" i="10" l="1"/>
  <c r="AJ1871" i="10" s="1"/>
  <c r="U1872" i="10"/>
  <c r="W1872" i="10" s="1"/>
  <c r="V1872" i="10"/>
  <c r="X1872" i="10" s="1"/>
  <c r="S1873" i="10"/>
  <c r="AI1871" i="10" l="1"/>
  <c r="Y1872" i="10"/>
  <c r="AA1872" i="10" s="1"/>
  <c r="AB1872" i="10"/>
  <c r="Z1872" i="10"/>
  <c r="R1874" i="10"/>
  <c r="AC1872" i="10" l="1"/>
  <c r="AD1872" i="10"/>
  <c r="AE1872" i="10" l="1"/>
  <c r="AF1872" i="10"/>
  <c r="AG1872" i="10" s="1"/>
  <c r="AH1872" i="10" l="1"/>
  <c r="AJ1872" i="10" s="1"/>
  <c r="T1873" i="10"/>
  <c r="AI1872" i="10" l="1"/>
  <c r="V1873" i="10"/>
  <c r="X1873" i="10" s="1"/>
  <c r="Z1873" i="10" s="1"/>
  <c r="U1873" i="10"/>
  <c r="W1873" i="10" s="1"/>
  <c r="S1874" i="10"/>
  <c r="Y1873" i="10" l="1"/>
  <c r="AA1873" i="10" s="1"/>
  <c r="AB1873" i="10"/>
  <c r="AD1873" i="10" s="1"/>
  <c r="R1875" i="10"/>
  <c r="AC1873" i="10" l="1"/>
  <c r="AE1873" i="10" l="1"/>
  <c r="AF1873" i="10"/>
  <c r="AG1873" i="10" s="1"/>
  <c r="AH1873" i="10" l="1"/>
  <c r="AJ1873" i="10" s="1"/>
  <c r="T1874" i="10"/>
  <c r="U1874" i="10" l="1"/>
  <c r="W1874" i="10" s="1"/>
  <c r="V1874" i="10"/>
  <c r="X1874" i="10" s="1"/>
  <c r="Z1874" i="10" s="1"/>
  <c r="S1875" i="10"/>
  <c r="AI1873" i="10"/>
  <c r="Y1874" i="10" l="1"/>
  <c r="AA1874" i="10" s="1"/>
  <c r="R1876" i="10"/>
  <c r="AB1874" i="10"/>
  <c r="AD1874" i="10" s="1"/>
  <c r="AC1874" i="10" l="1"/>
  <c r="AF1874" i="10" l="1"/>
  <c r="AG1874" i="10" s="1"/>
  <c r="AE1874" i="10"/>
  <c r="AH1874" i="10" l="1"/>
  <c r="AJ1874" i="10" s="1"/>
  <c r="T1875" i="10"/>
  <c r="V1875" i="10" l="1"/>
  <c r="X1875" i="10" s="1"/>
  <c r="U1875" i="10"/>
  <c r="W1875" i="10" s="1"/>
  <c r="S1876" i="10"/>
  <c r="AI1874" i="10"/>
  <c r="AB1875" i="10" l="1"/>
  <c r="Z1875" i="10"/>
  <c r="Y1875" i="10"/>
  <c r="AA1875" i="10" s="1"/>
  <c r="R1877" i="10"/>
  <c r="AD1875" i="10" l="1"/>
  <c r="AE1875" i="10" s="1"/>
  <c r="AC1875" i="10"/>
  <c r="AF1875" i="10" l="1"/>
  <c r="AG1875" i="10" s="1"/>
  <c r="AH1875" i="10" l="1"/>
  <c r="AJ1875" i="10" s="1"/>
  <c r="T1876" i="10"/>
  <c r="AI1875" i="10" l="1"/>
  <c r="U1876" i="10"/>
  <c r="W1876" i="10" s="1"/>
  <c r="V1876" i="10"/>
  <c r="X1876" i="10" s="1"/>
  <c r="S1877" i="10"/>
  <c r="AB1876" i="10" l="1"/>
  <c r="Z1876" i="10"/>
  <c r="R1878" i="10"/>
  <c r="Y1876" i="10"/>
  <c r="AA1876" i="10" s="1"/>
  <c r="AD1876" i="10" l="1"/>
  <c r="AE1876" i="10" s="1"/>
  <c r="AC1876" i="10"/>
  <c r="AF1876" i="10" l="1"/>
  <c r="AG1876" i="10" s="1"/>
  <c r="AH1876" i="10" l="1"/>
  <c r="AJ1876" i="10" s="1"/>
  <c r="T1877" i="10"/>
  <c r="U1877" i="10" l="1"/>
  <c r="W1877" i="10" s="1"/>
  <c r="Y1877" i="10" s="1"/>
  <c r="V1877" i="10"/>
  <c r="X1877" i="10" s="1"/>
  <c r="S1878" i="10"/>
  <c r="AI1876" i="10"/>
  <c r="AB1877" i="10" l="1"/>
  <c r="Z1877" i="10"/>
  <c r="R1879" i="10"/>
  <c r="AA1877" i="10"/>
  <c r="AC1877" i="10" s="1"/>
  <c r="AD1877" i="10" l="1"/>
  <c r="AF1877" i="10" s="1"/>
  <c r="AG1877" i="10" s="1"/>
  <c r="AE1877" i="10" l="1"/>
  <c r="AH1877" i="10"/>
  <c r="AJ1877" i="10" s="1"/>
  <c r="T1878" i="10"/>
  <c r="AI1877" i="10" l="1"/>
  <c r="U1878" i="10"/>
  <c r="W1878" i="10" s="1"/>
  <c r="Y1878" i="10" s="1"/>
  <c r="V1878" i="10"/>
  <c r="X1878" i="10" s="1"/>
  <c r="S1879" i="10"/>
  <c r="AB1878" i="10" l="1"/>
  <c r="Z1878" i="10"/>
  <c r="AA1878" i="10"/>
  <c r="AC1878" i="10" s="1"/>
  <c r="R1880" i="10"/>
  <c r="AD1878" i="10" l="1"/>
  <c r="AE1878" i="10" s="1"/>
  <c r="AF1878" i="10" l="1"/>
  <c r="AG1878" i="10" s="1"/>
  <c r="AH1878" i="10" l="1"/>
  <c r="AJ1878" i="10" s="1"/>
  <c r="T1879" i="10"/>
  <c r="AI1878" i="10" l="1"/>
  <c r="V1879" i="10"/>
  <c r="X1879" i="10" s="1"/>
  <c r="U1879" i="10"/>
  <c r="W1879" i="10" s="1"/>
  <c r="Y1879" i="10" s="1"/>
  <c r="S1880" i="10"/>
  <c r="AA1879" i="10" l="1"/>
  <c r="AC1879" i="10" s="1"/>
  <c r="R1881" i="10"/>
  <c r="AB1879" i="10"/>
  <c r="Z1879" i="10"/>
  <c r="AD1879" i="10" l="1"/>
  <c r="AF1879" i="10" s="1"/>
  <c r="AG1879" i="10" s="1"/>
  <c r="AH1879" i="10" s="1"/>
  <c r="AJ1879" i="10" s="1"/>
  <c r="AE1879" i="10" l="1"/>
  <c r="T1880" i="10"/>
  <c r="S1881" i="10" s="1"/>
  <c r="R1882" i="10" s="1"/>
  <c r="AI1879" i="10"/>
  <c r="V1880" i="10" l="1"/>
  <c r="X1880" i="10" s="1"/>
  <c r="Z1880" i="10" s="1"/>
  <c r="U1880" i="10"/>
  <c r="W1880" i="10" s="1"/>
  <c r="Y1880" i="10" s="1"/>
  <c r="AB1880" i="10" l="1"/>
  <c r="AD1880" i="10" s="1"/>
  <c r="AA1880" i="10"/>
  <c r="AC1880" i="10" s="1"/>
  <c r="AF1880" i="10" l="1"/>
  <c r="AG1880" i="10" s="1"/>
  <c r="T1881" i="10" s="1"/>
  <c r="AE1880" i="10"/>
  <c r="AH1880" i="10" l="1"/>
  <c r="AJ1880" i="10" s="1"/>
  <c r="AI1880" i="10" s="1"/>
  <c r="V1881" i="10"/>
  <c r="X1881" i="10" s="1"/>
  <c r="U1881" i="10"/>
  <c r="W1881" i="10" s="1"/>
  <c r="S1882" i="10"/>
  <c r="AB1881" i="10" l="1"/>
  <c r="Z1881" i="10"/>
  <c r="Y1881" i="10"/>
  <c r="AA1881" i="10" s="1"/>
  <c r="R1883" i="10"/>
  <c r="AD1881" i="10" l="1"/>
  <c r="AC1881" i="10"/>
  <c r="AE1881" i="10" l="1"/>
  <c r="AF1881" i="10"/>
  <c r="AG1881" i="10" s="1"/>
  <c r="AH1881" i="10" l="1"/>
  <c r="AJ1881" i="10" s="1"/>
  <c r="T1882" i="10"/>
  <c r="AI1881" i="10" l="1"/>
  <c r="V1882" i="10"/>
  <c r="X1882" i="10" s="1"/>
  <c r="Z1882" i="10" s="1"/>
  <c r="U1882" i="10"/>
  <c r="W1882" i="10" s="1"/>
  <c r="S1883" i="10"/>
  <c r="AB1882" i="10" l="1"/>
  <c r="AD1882" i="10" s="1"/>
  <c r="Y1882" i="10"/>
  <c r="AA1882" i="10" s="1"/>
  <c r="R1884" i="10"/>
  <c r="AC1882" i="10" l="1"/>
  <c r="AF1882" i="10" l="1"/>
  <c r="AG1882" i="10" s="1"/>
  <c r="AE1882" i="10"/>
  <c r="AH1882" i="10" l="1"/>
  <c r="AJ1882" i="10" s="1"/>
  <c r="T1883" i="10"/>
  <c r="U1883" i="10" l="1"/>
  <c r="W1883" i="10" s="1"/>
  <c r="V1883" i="10"/>
  <c r="X1883" i="10" s="1"/>
  <c r="Z1883" i="10" s="1"/>
  <c r="S1884" i="10"/>
  <c r="AI1882" i="10"/>
  <c r="Y1883" i="10" l="1"/>
  <c r="AA1883" i="10" s="1"/>
  <c r="R1885" i="10"/>
  <c r="AB1883" i="10"/>
  <c r="AD1883" i="10" s="1"/>
  <c r="AC1883" i="10" l="1"/>
  <c r="AE1883" i="10" l="1"/>
  <c r="AF1883" i="10"/>
  <c r="AG1883" i="10" s="1"/>
  <c r="AH1883" i="10" l="1"/>
  <c r="AJ1883" i="10" s="1"/>
  <c r="T1884" i="10"/>
  <c r="AI1883" i="10" l="1"/>
  <c r="V1884" i="10"/>
  <c r="X1884" i="10" s="1"/>
  <c r="U1884" i="10"/>
  <c r="W1884" i="10" s="1"/>
  <c r="S1885" i="10"/>
  <c r="Y1884" i="10" l="1"/>
  <c r="AA1884" i="10" s="1"/>
  <c r="R1886" i="10"/>
  <c r="AB1884" i="10"/>
  <c r="Z1884" i="10"/>
  <c r="AD1884" i="10" l="1"/>
  <c r="AC1884" i="10"/>
  <c r="AE1884" i="10" l="1"/>
  <c r="AF1884" i="10"/>
  <c r="AG1884" i="10" s="1"/>
  <c r="AH1884" i="10" l="1"/>
  <c r="AJ1884" i="10" s="1"/>
  <c r="T1885" i="10"/>
  <c r="AI1884" i="10" l="1"/>
  <c r="U1885" i="10"/>
  <c r="W1885" i="10" s="1"/>
  <c r="V1885" i="10"/>
  <c r="X1885" i="10" s="1"/>
  <c r="S1886" i="10"/>
  <c r="AB1885" i="10" l="1"/>
  <c r="Z1885" i="10"/>
  <c r="R1887" i="10"/>
  <c r="Y1885" i="10"/>
  <c r="AA1885" i="10" s="1"/>
  <c r="AC1885" i="10" l="1"/>
  <c r="AD1885" i="10"/>
  <c r="AF1885" i="10" s="1"/>
  <c r="AG1885" i="10" s="1"/>
  <c r="AE1885" i="10" l="1"/>
  <c r="AH1885" i="10"/>
  <c r="AJ1885" i="10" s="1"/>
  <c r="T1886" i="10"/>
  <c r="AI1885" i="10" l="1"/>
  <c r="V1886" i="10"/>
  <c r="X1886" i="10" s="1"/>
  <c r="U1886" i="10"/>
  <c r="W1886" i="10" s="1"/>
  <c r="S1887" i="10"/>
  <c r="Y1886" i="10" l="1"/>
  <c r="AA1886" i="10" s="1"/>
  <c r="R1888" i="10"/>
  <c r="AB1886" i="10"/>
  <c r="Z1886" i="10"/>
  <c r="AD1886" i="10" l="1"/>
  <c r="AC1886" i="10"/>
  <c r="AE1886" i="10" l="1"/>
  <c r="AF1886" i="10"/>
  <c r="AG1886" i="10" s="1"/>
  <c r="AH1886" i="10" l="1"/>
  <c r="AJ1886" i="10" s="1"/>
  <c r="T1887" i="10"/>
  <c r="AI1886" i="10" l="1"/>
  <c r="V1887" i="10"/>
  <c r="X1887" i="10" s="1"/>
  <c r="Z1887" i="10" s="1"/>
  <c r="U1887" i="10"/>
  <c r="W1887" i="10" s="1"/>
  <c r="S1888" i="10"/>
  <c r="Y1887" i="10" l="1"/>
  <c r="AA1887" i="10" s="1"/>
  <c r="AB1887" i="10"/>
  <c r="AD1887" i="10" s="1"/>
  <c r="R1889" i="10"/>
  <c r="AC1887" i="10" l="1"/>
  <c r="AE1887" i="10" l="1"/>
  <c r="AF1887" i="10"/>
  <c r="AG1887" i="10" s="1"/>
  <c r="AH1887" i="10" l="1"/>
  <c r="AJ1887" i="10" s="1"/>
  <c r="T1888" i="10"/>
  <c r="V1888" i="10" l="1"/>
  <c r="X1888" i="10" s="1"/>
  <c r="U1888" i="10"/>
  <c r="W1888" i="10" s="1"/>
  <c r="S1889" i="10"/>
  <c r="R1890" i="10" s="1"/>
  <c r="AI1887" i="10"/>
  <c r="AB1888" i="10" l="1"/>
  <c r="Z1888" i="10"/>
  <c r="Y1888" i="10"/>
  <c r="AA1888" i="10" s="1"/>
  <c r="AD1888" i="10" l="1"/>
  <c r="AC1888" i="10"/>
  <c r="AE1888" i="10" l="1"/>
  <c r="AF1888" i="10"/>
  <c r="AG1888" i="10" s="1"/>
  <c r="AH1888" i="10" s="1"/>
  <c r="AJ1888" i="10" s="1"/>
  <c r="T1889" i="10" l="1"/>
  <c r="U1889" i="10" s="1"/>
  <c r="W1889" i="10" s="1"/>
  <c r="AI1888" i="10"/>
  <c r="S1890" i="10" l="1"/>
  <c r="R1891" i="10" s="1"/>
  <c r="V1889" i="10"/>
  <c r="X1889" i="10" s="1"/>
  <c r="Z1889" i="10" s="1"/>
  <c r="Y1889" i="10"/>
  <c r="AA1889" i="10" s="1"/>
  <c r="AB1889" i="10" l="1"/>
  <c r="AD1889" i="10" s="1"/>
  <c r="AC1889" i="10"/>
  <c r="AF1889" i="10" l="1"/>
  <c r="AG1889" i="10" s="1"/>
  <c r="AE1889" i="10"/>
  <c r="AH1889" i="10" l="1"/>
  <c r="AJ1889" i="10" s="1"/>
  <c r="T1890" i="10"/>
  <c r="V1890" i="10" l="1"/>
  <c r="X1890" i="10" s="1"/>
  <c r="Z1890" i="10" s="1"/>
  <c r="U1890" i="10"/>
  <c r="W1890" i="10" s="1"/>
  <c r="S1891" i="10"/>
  <c r="AI1889" i="10"/>
  <c r="Y1890" i="10" l="1"/>
  <c r="AA1890" i="10" s="1"/>
  <c r="R1892" i="10"/>
  <c r="AB1890" i="10"/>
  <c r="AD1890" i="10" s="1"/>
  <c r="AC1890" i="10" l="1"/>
  <c r="AF1890" i="10" l="1"/>
  <c r="AG1890" i="10" s="1"/>
  <c r="AE1890" i="10"/>
  <c r="AH1890" i="10" l="1"/>
  <c r="AJ1890" i="10" s="1"/>
  <c r="T1891" i="10"/>
  <c r="U1891" i="10" l="1"/>
  <c r="W1891" i="10" s="1"/>
  <c r="V1891" i="10"/>
  <c r="X1891" i="10" s="1"/>
  <c r="S1892" i="10"/>
  <c r="AI1890" i="10"/>
  <c r="AA1891" i="10" l="1"/>
  <c r="Y1891" i="10"/>
  <c r="AB1891" i="10"/>
  <c r="Z1891" i="10"/>
  <c r="R1893" i="10"/>
  <c r="AD1891" i="10" l="1"/>
  <c r="AC1891" i="10"/>
  <c r="AE1891" i="10" l="1"/>
  <c r="AF1891" i="10"/>
  <c r="AG1891" i="10" s="1"/>
  <c r="AH1891" i="10" l="1"/>
  <c r="AJ1891" i="10" s="1"/>
  <c r="T1892" i="10"/>
  <c r="V1892" i="10" l="1"/>
  <c r="X1892" i="10" s="1"/>
  <c r="Z1892" i="10" s="1"/>
  <c r="U1892" i="10"/>
  <c r="W1892" i="10" s="1"/>
  <c r="S1893" i="10"/>
  <c r="AI1891" i="10"/>
  <c r="Y1892" i="10" l="1"/>
  <c r="AA1892" i="10" s="1"/>
  <c r="R1894" i="10"/>
  <c r="AB1892" i="10"/>
  <c r="AD1892" i="10" s="1"/>
  <c r="AC1892" i="10" l="1"/>
  <c r="AE1892" i="10" l="1"/>
  <c r="AF1892" i="10"/>
  <c r="AG1892" i="10" s="1"/>
  <c r="AH1892" i="10" l="1"/>
  <c r="AJ1892" i="10" s="1"/>
  <c r="T1893" i="10"/>
  <c r="V1893" i="10" l="1"/>
  <c r="X1893" i="10" s="1"/>
  <c r="U1893" i="10"/>
  <c r="W1893" i="10" s="1"/>
  <c r="S1894" i="10"/>
  <c r="AI1892" i="10"/>
  <c r="AB1893" i="10" l="1"/>
  <c r="Z1893" i="10"/>
  <c r="Y1893" i="10"/>
  <c r="AA1893" i="10" s="1"/>
  <c r="R1895" i="10"/>
  <c r="AD1893" i="10" l="1"/>
  <c r="AC1893" i="10"/>
  <c r="AF1893" i="10" l="1"/>
  <c r="AG1893" i="10" s="1"/>
  <c r="T1894" i="10" s="1"/>
  <c r="AE1893" i="10"/>
  <c r="AH1893" i="10" l="1"/>
  <c r="AJ1893" i="10" s="1"/>
  <c r="V1894" i="10"/>
  <c r="X1894" i="10" s="1"/>
  <c r="Z1894" i="10" s="1"/>
  <c r="U1894" i="10"/>
  <c r="W1894" i="10" s="1"/>
  <c r="S1895" i="10"/>
  <c r="AI1893" i="10"/>
  <c r="AA1894" i="10" l="1"/>
  <c r="Y1894" i="10"/>
  <c r="R1896" i="10"/>
  <c r="AB1894" i="10"/>
  <c r="AD1894" i="10" s="1"/>
  <c r="AC1894" i="10" l="1"/>
  <c r="AF1894" i="10" l="1"/>
  <c r="AG1894" i="10" s="1"/>
  <c r="AE1894" i="10"/>
  <c r="AH1894" i="10" l="1"/>
  <c r="AJ1894" i="10" s="1"/>
  <c r="T1895" i="10"/>
  <c r="V1895" i="10" l="1"/>
  <c r="X1895" i="10" s="1"/>
  <c r="U1895" i="10"/>
  <c r="W1895" i="10" s="1"/>
  <c r="S1896" i="10"/>
  <c r="AI1894" i="10"/>
  <c r="AB1895" i="10" l="1"/>
  <c r="Z1895" i="10"/>
  <c r="Y1895" i="10"/>
  <c r="AA1895" i="10" s="1"/>
  <c r="R1897" i="10"/>
  <c r="AD1895" i="10" l="1"/>
  <c r="AC1895" i="10"/>
  <c r="AF1895" i="10" l="1"/>
  <c r="AG1895" i="10" s="1"/>
  <c r="AH1895" i="10" s="1"/>
  <c r="AJ1895" i="10" s="1"/>
  <c r="AE1895" i="10"/>
  <c r="T1896" i="10" l="1"/>
  <c r="S1897" i="10" s="1"/>
  <c r="AI1895" i="10"/>
  <c r="V1896" i="10" l="1"/>
  <c r="X1896" i="10" s="1"/>
  <c r="Z1896" i="10" s="1"/>
  <c r="U1896" i="10"/>
  <c r="W1896" i="10" s="1"/>
  <c r="Y1896" i="10" s="1"/>
  <c r="R1898" i="10"/>
  <c r="AB1896" i="10" l="1"/>
  <c r="AD1896" i="10" s="1"/>
  <c r="AA1896" i="10"/>
  <c r="AC1896" i="10" s="1"/>
  <c r="AE1896" i="10" l="1"/>
  <c r="AF1896" i="10"/>
  <c r="AG1896" i="10" s="1"/>
  <c r="AH1896" i="10" l="1"/>
  <c r="AJ1896" i="10" s="1"/>
  <c r="T1897" i="10"/>
  <c r="AI1896" i="10" l="1"/>
  <c r="U1897" i="10"/>
  <c r="W1897" i="10" s="1"/>
  <c r="Y1897" i="10" s="1"/>
  <c r="V1897" i="10"/>
  <c r="X1897" i="10" s="1"/>
  <c r="S1898" i="10"/>
  <c r="AB1897" i="10" l="1"/>
  <c r="Z1897" i="10"/>
  <c r="AA1897" i="10"/>
  <c r="AC1897" i="10" s="1"/>
  <c r="R1899" i="10"/>
  <c r="AD1897" i="10" l="1"/>
  <c r="AF1897" i="10" s="1"/>
  <c r="AG1897" i="10" s="1"/>
  <c r="AH1897" i="10" l="1"/>
  <c r="AJ1897" i="10" s="1"/>
  <c r="T1898" i="10"/>
  <c r="AE1897" i="10"/>
  <c r="V1898" i="10" l="1"/>
  <c r="X1898" i="10" s="1"/>
  <c r="U1898" i="10"/>
  <c r="W1898" i="10" s="1"/>
  <c r="S1899" i="10"/>
  <c r="AI1897" i="10"/>
  <c r="AB1898" i="10" l="1"/>
  <c r="Z1898" i="10"/>
  <c r="Y1898" i="10"/>
  <c r="AA1898" i="10" s="1"/>
  <c r="R1900" i="10"/>
  <c r="AD1898" i="10" l="1"/>
  <c r="AC1898" i="10"/>
  <c r="AE1898" i="10" l="1"/>
  <c r="AF1898" i="10"/>
  <c r="AG1898" i="10" s="1"/>
  <c r="AH1898" i="10" l="1"/>
  <c r="AJ1898" i="10" s="1"/>
  <c r="T1899" i="10"/>
  <c r="U1899" i="10" l="1"/>
  <c r="W1899" i="10" s="1"/>
  <c r="V1899" i="10"/>
  <c r="X1899" i="10" s="1"/>
  <c r="S1900" i="10"/>
  <c r="AI1898" i="10"/>
  <c r="Y1899" i="10" l="1"/>
  <c r="AA1899" i="10" s="1"/>
  <c r="AB1899" i="10"/>
  <c r="Z1899" i="10"/>
  <c r="R1901" i="10"/>
  <c r="AD1899" i="10" l="1"/>
  <c r="AC1899" i="10"/>
  <c r="AE1899" i="10" l="1"/>
  <c r="AF1899" i="10"/>
  <c r="AG1899" i="10" s="1"/>
  <c r="AH1899" i="10" l="1"/>
  <c r="AJ1899" i="10" s="1"/>
  <c r="T1900" i="10"/>
  <c r="V1900" i="10" l="1"/>
  <c r="X1900" i="10" s="1"/>
  <c r="Z1900" i="10" s="1"/>
  <c r="U1900" i="10"/>
  <c r="W1900" i="10" s="1"/>
  <c r="S1901" i="10"/>
  <c r="R1902" i="10" s="1"/>
  <c r="AI1899" i="10"/>
  <c r="Y1900" i="10" l="1"/>
  <c r="AA1900" i="10" s="1"/>
  <c r="AB1900" i="10"/>
  <c r="AD1900" i="10" s="1"/>
  <c r="AC1900" i="10" l="1"/>
  <c r="AF1900" i="10" l="1"/>
  <c r="AG1900" i="10" s="1"/>
  <c r="AH1900" i="10" s="1"/>
  <c r="AJ1900" i="10" s="1"/>
  <c r="AE1900" i="10"/>
  <c r="T1901" i="10" l="1"/>
  <c r="AI1900" i="10"/>
  <c r="U1901" i="10" l="1"/>
  <c r="W1901" i="10" s="1"/>
  <c r="V1901" i="10"/>
  <c r="X1901" i="10" s="1"/>
  <c r="S1902" i="10"/>
  <c r="R1903" i="10" s="1"/>
  <c r="Y1901" i="10" l="1"/>
  <c r="AA1901" i="10" s="1"/>
  <c r="AB1901" i="10"/>
  <c r="Z1901" i="10"/>
  <c r="AD1901" i="10" l="1"/>
  <c r="AC1901" i="10"/>
  <c r="AF1901" i="10" l="1"/>
  <c r="AG1901" i="10" s="1"/>
  <c r="AH1901" i="10" s="1"/>
  <c r="AJ1901" i="10" s="1"/>
  <c r="AE1901" i="10"/>
  <c r="T1902" i="10" l="1"/>
  <c r="AI1901" i="10"/>
  <c r="U1902" i="10" l="1"/>
  <c r="W1902" i="10" s="1"/>
  <c r="V1902" i="10"/>
  <c r="X1902" i="10" s="1"/>
  <c r="S1903" i="10"/>
  <c r="Y1902" i="10" l="1"/>
  <c r="AA1902" i="10" s="1"/>
  <c r="AB1902" i="10"/>
  <c r="Z1902" i="10"/>
  <c r="R1904" i="10"/>
  <c r="AC1902" i="10" l="1"/>
  <c r="AD1902" i="10"/>
  <c r="AE1902" i="10" s="1"/>
  <c r="AF1902" i="10" l="1"/>
  <c r="AG1902" i="10" s="1"/>
  <c r="T1903" i="10" s="1"/>
  <c r="AH1902" i="10" l="1"/>
  <c r="AJ1902" i="10" s="1"/>
  <c r="AI1902" i="10" s="1"/>
  <c r="V1903" i="10"/>
  <c r="X1903" i="10" s="1"/>
  <c r="U1903" i="10"/>
  <c r="W1903" i="10" s="1"/>
  <c r="S1904" i="10"/>
  <c r="AB1903" i="10" l="1"/>
  <c r="Z1903" i="10"/>
  <c r="Y1903" i="10"/>
  <c r="AA1903" i="10" s="1"/>
  <c r="R1905" i="10"/>
  <c r="AD1903" i="10" l="1"/>
  <c r="AE1903" i="10" s="1"/>
  <c r="AC1903" i="10"/>
  <c r="AF1903" i="10" l="1"/>
  <c r="AG1903" i="10" s="1"/>
  <c r="AH1903" i="10" l="1"/>
  <c r="AJ1903" i="10" s="1"/>
  <c r="T1904" i="10"/>
  <c r="U1904" i="10" l="1"/>
  <c r="W1904" i="10" s="1"/>
  <c r="V1904" i="10"/>
  <c r="X1904" i="10" s="1"/>
  <c r="S1905" i="10"/>
  <c r="AI1903" i="10"/>
  <c r="Y1904" i="10" l="1"/>
  <c r="AA1904" i="10" s="1"/>
  <c r="AB1904" i="10"/>
  <c r="Z1904" i="10"/>
  <c r="R1906" i="10"/>
  <c r="AC1904" i="10" l="1"/>
  <c r="AD1904" i="10"/>
  <c r="AE1904" i="10" l="1"/>
  <c r="AF1904" i="10"/>
  <c r="AG1904" i="10" s="1"/>
  <c r="AH1904" i="10" l="1"/>
  <c r="AJ1904" i="10" s="1"/>
  <c r="T1905" i="10"/>
  <c r="V1905" i="10" l="1"/>
  <c r="X1905" i="10" s="1"/>
  <c r="U1905" i="10"/>
  <c r="W1905" i="10" s="1"/>
  <c r="S1906" i="10"/>
  <c r="AI1904" i="10"/>
  <c r="AB1905" i="10" l="1"/>
  <c r="Z1905" i="10"/>
  <c r="Y1905" i="10"/>
  <c r="AA1905" i="10" s="1"/>
  <c r="R1907" i="10"/>
  <c r="AD1905" i="10" l="1"/>
  <c r="AF1905" i="10" s="1"/>
  <c r="AG1905" i="10" s="1"/>
  <c r="AC1905" i="10"/>
  <c r="AH1905" i="10" l="1"/>
  <c r="AJ1905" i="10" s="1"/>
  <c r="T1906" i="10"/>
  <c r="AE1905" i="10"/>
  <c r="U1906" i="10" l="1"/>
  <c r="W1906" i="10" s="1"/>
  <c r="Y1906" i="10" s="1"/>
  <c r="V1906" i="10"/>
  <c r="X1906" i="10" s="1"/>
  <c r="Z1906" i="10" s="1"/>
  <c r="S1907" i="10"/>
  <c r="AI1905" i="10"/>
  <c r="R1908" i="10" l="1"/>
  <c r="AB1906" i="10"/>
  <c r="AD1906" i="10" s="1"/>
  <c r="AA1906" i="10"/>
  <c r="AC1906" i="10" s="1"/>
  <c r="AF1906" i="10" l="1"/>
  <c r="AG1906" i="10" s="1"/>
  <c r="T1907" i="10" s="1"/>
  <c r="S1908" i="10" s="1"/>
  <c r="AE1906" i="10"/>
  <c r="R1909" i="10" l="1"/>
  <c r="U1907" i="10"/>
  <c r="W1907" i="10" s="1"/>
  <c r="Y1907" i="10" s="1"/>
  <c r="V1907" i="10"/>
  <c r="X1907" i="10" s="1"/>
  <c r="Z1907" i="10" s="1"/>
  <c r="AH1906" i="10"/>
  <c r="AJ1906" i="10" l="1"/>
  <c r="AI1906" i="10" s="1"/>
  <c r="AB1907" i="10"/>
  <c r="AD1907" i="10" s="1"/>
  <c r="AA1907" i="10"/>
  <c r="AC1907" i="10" s="1"/>
  <c r="AE1907" i="10" l="1"/>
  <c r="AF1907" i="10"/>
  <c r="AG1907" i="10" s="1"/>
  <c r="AH1907" i="10" l="1"/>
  <c r="AJ1907" i="10" s="1"/>
  <c r="T1908" i="10"/>
  <c r="U1908" i="10" l="1"/>
  <c r="W1908" i="10" s="1"/>
  <c r="V1908" i="10"/>
  <c r="X1908" i="10" s="1"/>
  <c r="Z1908" i="10" s="1"/>
  <c r="S1909" i="10"/>
  <c r="AI1907" i="10"/>
  <c r="Y1908" i="10" l="1"/>
  <c r="AA1908" i="10" s="1"/>
  <c r="R1910" i="10"/>
  <c r="AB1908" i="10"/>
  <c r="AD1908" i="10" s="1"/>
  <c r="AC1908" i="10" l="1"/>
  <c r="AE1908" i="10" l="1"/>
  <c r="AF1908" i="10"/>
  <c r="AG1908" i="10" s="1"/>
  <c r="AH1908" i="10" l="1"/>
  <c r="AJ1908" i="10" s="1"/>
  <c r="T1909" i="10"/>
  <c r="U1909" i="10" l="1"/>
  <c r="W1909" i="10" s="1"/>
  <c r="V1909" i="10"/>
  <c r="X1909" i="10" s="1"/>
  <c r="S1910" i="10"/>
  <c r="AI1908" i="10"/>
  <c r="Y1909" i="10" l="1"/>
  <c r="AA1909" i="10" s="1"/>
  <c r="AB1909" i="10"/>
  <c r="Z1909" i="10"/>
  <c r="R1911" i="10"/>
  <c r="AC1909" i="10" l="1"/>
  <c r="AD1909" i="10"/>
  <c r="AF1909" i="10" l="1"/>
  <c r="AG1909" i="10" s="1"/>
  <c r="T1910" i="10" s="1"/>
  <c r="AE1909" i="10"/>
  <c r="AH1909" i="10" l="1"/>
  <c r="AJ1909" i="10" s="1"/>
  <c r="V1910" i="10"/>
  <c r="X1910" i="10" s="1"/>
  <c r="U1910" i="10"/>
  <c r="W1910" i="10" s="1"/>
  <c r="S1911" i="10"/>
  <c r="AI1909" i="10" l="1"/>
  <c r="AB1910" i="10"/>
  <c r="Z1910" i="10"/>
  <c r="Y1910" i="10"/>
  <c r="AA1910" i="10" s="1"/>
  <c r="R1912" i="10"/>
  <c r="AD1910" i="10" l="1"/>
  <c r="AF1910" i="10" s="1"/>
  <c r="AG1910" i="10" s="1"/>
  <c r="AC1910" i="10"/>
  <c r="AH1910" i="10" l="1"/>
  <c r="AJ1910" i="10" s="1"/>
  <c r="T1911" i="10"/>
  <c r="AE1910" i="10"/>
  <c r="U1911" i="10" l="1"/>
  <c r="W1911" i="10" s="1"/>
  <c r="Y1911" i="10" s="1"/>
  <c r="V1911" i="10"/>
  <c r="X1911" i="10" s="1"/>
  <c r="Z1911" i="10" s="1"/>
  <c r="S1912" i="10"/>
  <c r="AI1910" i="10"/>
  <c r="AA1911" i="10" l="1"/>
  <c r="AC1911" i="10" s="1"/>
  <c r="R1913" i="10"/>
  <c r="AB1911" i="10"/>
  <c r="AD1911" i="10" s="1"/>
  <c r="AE1911" i="10" l="1"/>
  <c r="AF1911" i="10"/>
  <c r="AG1911" i="10" s="1"/>
  <c r="AH1911" i="10" l="1"/>
  <c r="AJ1911" i="10" s="1"/>
  <c r="T1912" i="10"/>
  <c r="U1912" i="10" l="1"/>
  <c r="W1912" i="10" s="1"/>
  <c r="Y1912" i="10" s="1"/>
  <c r="V1912" i="10"/>
  <c r="X1912" i="10" s="1"/>
  <c r="S1913" i="10"/>
  <c r="AI1911" i="10"/>
  <c r="AB1912" i="10" l="1"/>
  <c r="Z1912" i="10"/>
  <c r="R1914" i="10"/>
  <c r="AA1912" i="10"/>
  <c r="AC1912" i="10" s="1"/>
  <c r="AD1912" i="10" l="1"/>
  <c r="AE1912" i="10" s="1"/>
  <c r="AF1912" i="10" l="1"/>
  <c r="AG1912" i="10" s="1"/>
  <c r="AH1912" i="10" l="1"/>
  <c r="AJ1912" i="10" s="1"/>
  <c r="T1913" i="10"/>
  <c r="V1913" i="10" l="1"/>
  <c r="X1913" i="10" s="1"/>
  <c r="U1913" i="10"/>
  <c r="W1913" i="10" s="1"/>
  <c r="S1914" i="10"/>
  <c r="AI1912" i="10"/>
  <c r="AB1913" i="10" l="1"/>
  <c r="Z1913" i="10"/>
  <c r="Y1913" i="10"/>
  <c r="AA1913" i="10" s="1"/>
  <c r="R1915" i="10"/>
  <c r="AD1913" i="10" l="1"/>
  <c r="AC1913" i="10"/>
  <c r="AF1913" i="10" l="1"/>
  <c r="AG1913" i="10" s="1"/>
  <c r="AE1913" i="10"/>
  <c r="AH1913" i="10" l="1"/>
  <c r="AJ1913" i="10" s="1"/>
  <c r="T1914" i="10"/>
  <c r="AI1913" i="10" l="1"/>
  <c r="V1914" i="10"/>
  <c r="X1914" i="10" s="1"/>
  <c r="Z1914" i="10" s="1"/>
  <c r="U1914" i="10"/>
  <c r="W1914" i="10" s="1"/>
  <c r="S1915" i="10"/>
  <c r="Y1914" i="10" l="1"/>
  <c r="AA1914" i="10" s="1"/>
  <c r="AB1914" i="10"/>
  <c r="AD1914" i="10" s="1"/>
  <c r="R1916" i="10"/>
  <c r="AC1914" i="10" l="1"/>
  <c r="AE1914" i="10" l="1"/>
  <c r="AF1914" i="10"/>
  <c r="AG1914" i="10" s="1"/>
  <c r="AH1914" i="10" l="1"/>
  <c r="AJ1914" i="10" s="1"/>
  <c r="T1915" i="10"/>
  <c r="AI1914" i="10" l="1"/>
  <c r="U1915" i="10"/>
  <c r="W1915" i="10" s="1"/>
  <c r="V1915" i="10"/>
  <c r="X1915" i="10" s="1"/>
  <c r="S1916" i="10"/>
  <c r="AB1915" i="10" l="1"/>
  <c r="Z1915" i="10"/>
  <c r="R1917" i="10"/>
  <c r="Y1915" i="10"/>
  <c r="AA1915" i="10" s="1"/>
  <c r="AD1915" i="10" l="1"/>
  <c r="AC1915" i="10"/>
  <c r="AE1915" i="10" l="1"/>
  <c r="AF1915" i="10"/>
  <c r="AG1915" i="10" s="1"/>
  <c r="AH1915" i="10" l="1"/>
  <c r="AJ1915" i="10" s="1"/>
  <c r="T1916" i="10"/>
  <c r="U1916" i="10" l="1"/>
  <c r="W1916" i="10" s="1"/>
  <c r="V1916" i="10"/>
  <c r="X1916" i="10" s="1"/>
  <c r="S1917" i="10"/>
  <c r="AI1915" i="10"/>
  <c r="Y1916" i="10" l="1"/>
  <c r="AA1916" i="10" s="1"/>
  <c r="AB1916" i="10"/>
  <c r="Z1916" i="10"/>
  <c r="R1918" i="10"/>
  <c r="AC1916" i="10" l="1"/>
  <c r="AD1916" i="10"/>
  <c r="AE1916" i="10" l="1"/>
  <c r="AF1916" i="10"/>
  <c r="AG1916" i="10" s="1"/>
  <c r="AH1916" i="10" l="1"/>
  <c r="AJ1916" i="10" s="1"/>
  <c r="T1917" i="10"/>
  <c r="U1917" i="10" l="1"/>
  <c r="W1917" i="10" s="1"/>
  <c r="V1917" i="10"/>
  <c r="X1917" i="10" s="1"/>
  <c r="Z1917" i="10" s="1"/>
  <c r="S1918" i="10"/>
  <c r="AI1916" i="10"/>
  <c r="Y1917" i="10" l="1"/>
  <c r="AA1917" i="10" s="1"/>
  <c r="R1919" i="10"/>
  <c r="AB1917" i="10"/>
  <c r="AD1917" i="10" s="1"/>
  <c r="AC1917" i="10" l="1"/>
  <c r="AF1917" i="10" l="1"/>
  <c r="AG1917" i="10" s="1"/>
  <c r="AE1917" i="10"/>
  <c r="AH1917" i="10" l="1"/>
  <c r="AJ1917" i="10" s="1"/>
  <c r="T1918" i="10"/>
  <c r="V1918" i="10" l="1"/>
  <c r="X1918" i="10" s="1"/>
  <c r="Z1918" i="10" s="1"/>
  <c r="U1918" i="10"/>
  <c r="W1918" i="10" s="1"/>
  <c r="Y1918" i="10" s="1"/>
  <c r="AA1918" i="10" s="1"/>
  <c r="AC1918" i="10" s="1"/>
  <c r="S1919" i="10"/>
  <c r="AI1917" i="10"/>
  <c r="R1920" i="10" l="1"/>
  <c r="AB1918" i="10"/>
  <c r="AD1918" i="10" s="1"/>
  <c r="AF1918" i="10" s="1"/>
  <c r="AG1918" i="10" s="1"/>
  <c r="AH1918" i="10" l="1"/>
  <c r="AJ1918" i="10" s="1"/>
  <c r="T1919" i="10"/>
  <c r="AE1918" i="10"/>
  <c r="V1919" i="10" l="1"/>
  <c r="X1919" i="10" s="1"/>
  <c r="U1919" i="10"/>
  <c r="W1919" i="10" s="1"/>
  <c r="AI1918" i="10"/>
  <c r="S1920" i="10"/>
  <c r="AB1919" i="10" l="1"/>
  <c r="Z1919" i="10"/>
  <c r="Y1919" i="10"/>
  <c r="AA1919" i="10" s="1"/>
  <c r="R1921" i="10"/>
  <c r="AD1919" i="10" l="1"/>
  <c r="AC1919" i="10"/>
  <c r="AE1919" i="10" l="1"/>
  <c r="AF1919" i="10"/>
  <c r="AG1919" i="10" s="1"/>
  <c r="AH1919" i="10" l="1"/>
  <c r="AJ1919" i="10" s="1"/>
  <c r="T1920" i="10"/>
  <c r="V1920" i="10" l="1"/>
  <c r="X1920" i="10" s="1"/>
  <c r="U1920" i="10"/>
  <c r="W1920" i="10" s="1"/>
  <c r="Y1920" i="10" s="1"/>
  <c r="S1921" i="10"/>
  <c r="AI1919" i="10"/>
  <c r="AB1920" i="10" l="1"/>
  <c r="Z1920" i="10"/>
  <c r="R1922" i="10"/>
  <c r="AA1920" i="10"/>
  <c r="AC1920" i="10" s="1"/>
  <c r="AD1920" i="10" l="1"/>
  <c r="AF1920" i="10" s="1"/>
  <c r="AG1920" i="10" s="1"/>
  <c r="AE1920" i="10" l="1"/>
  <c r="AH1920" i="10"/>
  <c r="T1921" i="10"/>
  <c r="AJ1920" i="10" l="1"/>
  <c r="AI1920" i="10" s="1"/>
  <c r="V1921" i="10"/>
  <c r="X1921" i="10" s="1"/>
  <c r="U1921" i="10"/>
  <c r="W1921" i="10" s="1"/>
  <c r="S1922" i="10"/>
  <c r="Y1921" i="10" l="1"/>
  <c r="AA1921" i="10" s="1"/>
  <c r="R1923" i="10"/>
  <c r="AB1921" i="10"/>
  <c r="Z1921" i="10"/>
  <c r="AD1921" i="10" l="1"/>
  <c r="AC1921" i="10"/>
  <c r="AF1921" i="10" l="1"/>
  <c r="AG1921" i="10" s="1"/>
  <c r="T1922" i="10" s="1"/>
  <c r="AE1921" i="10"/>
  <c r="AH1921" i="10" l="1"/>
  <c r="AJ1921" i="10" s="1"/>
  <c r="V1922" i="10"/>
  <c r="X1922" i="10" s="1"/>
  <c r="U1922" i="10"/>
  <c r="W1922" i="10" s="1"/>
  <c r="S1923" i="10"/>
  <c r="AI1921" i="10" l="1"/>
  <c r="AB1922" i="10"/>
  <c r="Z1922" i="10"/>
  <c r="Y1922" i="10"/>
  <c r="AA1922" i="10" s="1"/>
  <c r="R1924" i="10"/>
  <c r="AD1922" i="10" l="1"/>
  <c r="AF1922" i="10" s="1"/>
  <c r="AG1922" i="10" s="1"/>
  <c r="AC1922" i="10"/>
  <c r="AH1922" i="10" l="1"/>
  <c r="AJ1922" i="10" s="1"/>
  <c r="T1923" i="10"/>
  <c r="AE1922" i="10"/>
  <c r="V1923" i="10" l="1"/>
  <c r="X1923" i="10" s="1"/>
  <c r="Z1923" i="10" s="1"/>
  <c r="U1923" i="10"/>
  <c r="W1923" i="10" s="1"/>
  <c r="S1924" i="10"/>
  <c r="R1925" i="10" s="1"/>
  <c r="AI1922" i="10"/>
  <c r="Y1923" i="10" l="1"/>
  <c r="AA1923" i="10" s="1"/>
  <c r="AB1923" i="10"/>
  <c r="AD1923" i="10" s="1"/>
  <c r="AC1923" i="10" l="1"/>
  <c r="AF1923" i="10" l="1"/>
  <c r="AG1923" i="10" s="1"/>
  <c r="AH1923" i="10" s="1"/>
  <c r="AJ1923" i="10" s="1"/>
  <c r="AE1923" i="10"/>
  <c r="T1924" i="10" l="1"/>
  <c r="AI1923" i="10"/>
  <c r="U1924" i="10" l="1"/>
  <c r="W1924" i="10" s="1"/>
  <c r="V1924" i="10"/>
  <c r="X1924" i="10" s="1"/>
  <c r="S1925" i="10"/>
  <c r="Y1924" i="10" l="1"/>
  <c r="AA1924" i="10" s="1"/>
  <c r="AB1924" i="10"/>
  <c r="Z1924" i="10"/>
  <c r="R1926" i="10"/>
  <c r="AC1924" i="10" l="1"/>
  <c r="AD1924" i="10"/>
  <c r="AE1924" i="10" l="1"/>
  <c r="AF1924" i="10"/>
  <c r="AG1924" i="10" s="1"/>
  <c r="T1925" i="10" s="1"/>
  <c r="AH1924" i="10" l="1"/>
  <c r="AJ1924" i="10" s="1"/>
  <c r="V1925" i="10"/>
  <c r="X1925" i="10" s="1"/>
  <c r="Z1925" i="10" s="1"/>
  <c r="U1925" i="10"/>
  <c r="W1925" i="10" s="1"/>
  <c r="S1926" i="10"/>
  <c r="AI1924" i="10" l="1"/>
  <c r="Y1925" i="10"/>
  <c r="AA1925" i="10" s="1"/>
  <c r="R1927" i="10"/>
  <c r="AB1925" i="10"/>
  <c r="AD1925" i="10" s="1"/>
  <c r="AC1925" i="10" l="1"/>
  <c r="AE1925" i="10" l="1"/>
  <c r="AF1925" i="10"/>
  <c r="AG1925" i="10" s="1"/>
  <c r="AH1925" i="10" l="1"/>
  <c r="AJ1925" i="10" s="1"/>
  <c r="T1926" i="10"/>
  <c r="U1926" i="10" l="1"/>
  <c r="W1926" i="10" s="1"/>
  <c r="V1926" i="10"/>
  <c r="X1926" i="10" s="1"/>
  <c r="Z1926" i="10" s="1"/>
  <c r="S1927" i="10"/>
  <c r="AI1925" i="10"/>
  <c r="Y1926" i="10" l="1"/>
  <c r="AA1926" i="10" s="1"/>
  <c r="R1928" i="10"/>
  <c r="AB1926" i="10"/>
  <c r="AD1926" i="10" s="1"/>
  <c r="AC1926" i="10" l="1"/>
  <c r="AF1926" i="10" l="1"/>
  <c r="AG1926" i="10" s="1"/>
  <c r="AE1926" i="10"/>
  <c r="AH1926" i="10" l="1"/>
  <c r="AJ1926" i="10" s="1"/>
  <c r="T1927" i="10"/>
  <c r="U1927" i="10" l="1"/>
  <c r="W1927" i="10" s="1"/>
  <c r="V1927" i="10"/>
  <c r="X1927" i="10" s="1"/>
  <c r="Z1927" i="10" s="1"/>
  <c r="S1928" i="10"/>
  <c r="AI1926" i="10"/>
  <c r="Y1927" i="10" l="1"/>
  <c r="R1929" i="10"/>
  <c r="AB1927" i="10"/>
  <c r="AD1927" i="10" s="1"/>
  <c r="AA1927" i="10" l="1"/>
  <c r="AC1927" i="10" s="1"/>
  <c r="AF1927" i="10" l="1"/>
  <c r="AG1927" i="10" s="1"/>
  <c r="AE1927" i="10"/>
  <c r="AH1927" i="10" l="1"/>
  <c r="AJ1927" i="10" s="1"/>
  <c r="T1928" i="10"/>
  <c r="AI1927" i="10" l="1"/>
  <c r="V1928" i="10"/>
  <c r="X1928" i="10" s="1"/>
  <c r="U1928" i="10"/>
  <c r="W1928" i="10" s="1"/>
  <c r="S1929" i="10"/>
  <c r="Y1928" i="10" l="1"/>
  <c r="AA1928" i="10" s="1"/>
  <c r="R1930" i="10"/>
  <c r="AB1928" i="10"/>
  <c r="Z1928" i="10"/>
  <c r="AD1928" i="10" l="1"/>
  <c r="AC1928" i="10"/>
  <c r="AE1928" i="10" l="1"/>
  <c r="AF1928" i="10"/>
  <c r="AG1928" i="10" s="1"/>
  <c r="AH1928" i="10" l="1"/>
  <c r="AJ1928" i="10" s="1"/>
  <c r="T1929" i="10"/>
  <c r="AI1928" i="10" l="1"/>
  <c r="U1929" i="10"/>
  <c r="W1929" i="10" s="1"/>
  <c r="V1929" i="10"/>
  <c r="X1929" i="10" s="1"/>
  <c r="S1930" i="10"/>
  <c r="AB1929" i="10" l="1"/>
  <c r="Z1929" i="10"/>
  <c r="R1931" i="10"/>
  <c r="Y1929" i="10"/>
  <c r="AA1929" i="10" s="1"/>
  <c r="AD1929" i="10" l="1"/>
  <c r="AF1929" i="10" s="1"/>
  <c r="AG1929" i="10" s="1"/>
  <c r="AC1929" i="10"/>
  <c r="AH1929" i="10" l="1"/>
  <c r="AJ1929" i="10" s="1"/>
  <c r="T1930" i="10"/>
  <c r="AE1929" i="10"/>
  <c r="V1930" i="10" l="1"/>
  <c r="X1930" i="10" s="1"/>
  <c r="Z1930" i="10" s="1"/>
  <c r="U1930" i="10"/>
  <c r="W1930" i="10" s="1"/>
  <c r="Y1930" i="10" s="1"/>
  <c r="AA1930" i="10" s="1"/>
  <c r="AC1930" i="10" s="1"/>
  <c r="S1931" i="10"/>
  <c r="AI1929" i="10"/>
  <c r="R1932" i="10" l="1"/>
  <c r="AB1930" i="10"/>
  <c r="AD1930" i="10" s="1"/>
  <c r="AF1930" i="10" s="1"/>
  <c r="AG1930" i="10" s="1"/>
  <c r="AH1930" i="10" l="1"/>
  <c r="AJ1930" i="10" s="1"/>
  <c r="T1931" i="10"/>
  <c r="AE1930" i="10"/>
  <c r="V1931" i="10" l="1"/>
  <c r="X1931" i="10" s="1"/>
  <c r="U1931" i="10"/>
  <c r="W1931" i="10" s="1"/>
  <c r="AI1930" i="10"/>
  <c r="S1932" i="10"/>
  <c r="AB1931" i="10" l="1"/>
  <c r="Z1931" i="10"/>
  <c r="Y1931" i="10"/>
  <c r="AA1931" i="10" s="1"/>
  <c r="R1933" i="10"/>
  <c r="AD1931" i="10" l="1"/>
  <c r="AE1931" i="10" s="1"/>
  <c r="AC1931" i="10"/>
  <c r="AF1931" i="10" l="1"/>
  <c r="AG1931" i="10" s="1"/>
  <c r="AH1931" i="10" l="1"/>
  <c r="AJ1931" i="10" s="1"/>
  <c r="T1932" i="10"/>
  <c r="V1932" i="10" l="1"/>
  <c r="X1932" i="10" s="1"/>
  <c r="Z1932" i="10" s="1"/>
  <c r="U1932" i="10"/>
  <c r="W1932" i="10" s="1"/>
  <c r="S1933" i="10"/>
  <c r="AI1931" i="10"/>
  <c r="Y1932" i="10" l="1"/>
  <c r="AA1932" i="10" s="1"/>
  <c r="R1934" i="10"/>
  <c r="AB1932" i="10"/>
  <c r="AD1932" i="10" s="1"/>
  <c r="AC1932" i="10" l="1"/>
  <c r="AF1932" i="10" l="1"/>
  <c r="AG1932" i="10" s="1"/>
  <c r="AE1932" i="10"/>
  <c r="AH1932" i="10" l="1"/>
  <c r="AJ1932" i="10" s="1"/>
  <c r="T1933" i="10"/>
  <c r="U1933" i="10" l="1"/>
  <c r="W1933" i="10" s="1"/>
  <c r="Y1933" i="10" s="1"/>
  <c r="V1933" i="10"/>
  <c r="X1933" i="10" s="1"/>
  <c r="Z1933" i="10" s="1"/>
  <c r="S1934" i="10"/>
  <c r="AI1932" i="10"/>
  <c r="AA1933" i="10" l="1"/>
  <c r="AC1933" i="10" s="1"/>
  <c r="R1935" i="10"/>
  <c r="AB1933" i="10"/>
  <c r="AD1933" i="10" s="1"/>
  <c r="AF1933" i="10" l="1"/>
  <c r="AG1933" i="10" s="1"/>
  <c r="T1934" i="10" s="1"/>
  <c r="AE1933" i="10"/>
  <c r="AH1933" i="10" l="1"/>
  <c r="AJ1933" i="10" s="1"/>
  <c r="U1934" i="10"/>
  <c r="W1934" i="10" s="1"/>
  <c r="V1934" i="10"/>
  <c r="X1934" i="10" s="1"/>
  <c r="S1935" i="10"/>
  <c r="AI1933" i="10" l="1"/>
  <c r="Y1934" i="10"/>
  <c r="AA1934" i="10" s="1"/>
  <c r="AB1934" i="10"/>
  <c r="Z1934" i="10"/>
  <c r="R1936" i="10"/>
  <c r="AC1934" i="10" l="1"/>
  <c r="AD1934" i="10"/>
  <c r="AE1934" i="10" l="1"/>
  <c r="AF1934" i="10"/>
  <c r="AG1934" i="10" s="1"/>
  <c r="AH1934" i="10" l="1"/>
  <c r="AJ1934" i="10" s="1"/>
  <c r="T1935" i="10"/>
  <c r="AI1934" i="10" l="1"/>
  <c r="U1935" i="10"/>
  <c r="W1935" i="10" s="1"/>
  <c r="V1935" i="10"/>
  <c r="X1935" i="10" s="1"/>
  <c r="Z1935" i="10" s="1"/>
  <c r="S1936" i="10"/>
  <c r="AB1935" i="10" l="1"/>
  <c r="AD1935" i="10" s="1"/>
  <c r="R1937" i="10"/>
  <c r="Y1935" i="10"/>
  <c r="AA1935" i="10" l="1"/>
  <c r="AC1935" i="10" s="1"/>
  <c r="AF1935" i="10" l="1"/>
  <c r="AG1935" i="10" s="1"/>
  <c r="AE1935" i="10"/>
  <c r="AH1935" i="10" l="1"/>
  <c r="AJ1935" i="10" s="1"/>
  <c r="T1936" i="10"/>
  <c r="V1936" i="10" l="1"/>
  <c r="X1936" i="10" s="1"/>
  <c r="U1936" i="10"/>
  <c r="W1936" i="10" s="1"/>
  <c r="Y1936" i="10" s="1"/>
  <c r="S1937" i="10"/>
  <c r="AI1935" i="10"/>
  <c r="AB1936" i="10" l="1"/>
  <c r="Z1936" i="10"/>
  <c r="R1938" i="10"/>
  <c r="AA1936" i="10"/>
  <c r="AC1936" i="10" s="1"/>
  <c r="AD1936" i="10" l="1"/>
  <c r="AF1936" i="10" s="1"/>
  <c r="AG1936" i="10" s="1"/>
  <c r="AE1936" i="10" l="1"/>
  <c r="AH1936" i="10"/>
  <c r="AJ1936" i="10" s="1"/>
  <c r="T1937" i="10"/>
  <c r="AI1936" i="10" l="1"/>
  <c r="V1937" i="10"/>
  <c r="X1937" i="10" s="1"/>
  <c r="U1937" i="10"/>
  <c r="W1937" i="10" s="1"/>
  <c r="S1938" i="10"/>
  <c r="Y1937" i="10" l="1"/>
  <c r="AA1937" i="10" s="1"/>
  <c r="R1939" i="10"/>
  <c r="AB1937" i="10"/>
  <c r="Z1937" i="10"/>
  <c r="AD1937" i="10" l="1"/>
  <c r="AC1937" i="10"/>
  <c r="AF1937" i="10" l="1"/>
  <c r="AG1937" i="10" s="1"/>
  <c r="T1938" i="10" s="1"/>
  <c r="AE1937" i="10"/>
  <c r="AH1937" i="10" l="1"/>
  <c r="AJ1937" i="10" s="1"/>
  <c r="V1938" i="10"/>
  <c r="X1938" i="10" s="1"/>
  <c r="U1938" i="10"/>
  <c r="W1938" i="10" s="1"/>
  <c r="S1939" i="10"/>
  <c r="AI1937" i="10" l="1"/>
  <c r="Y1938" i="10"/>
  <c r="R1940" i="10"/>
  <c r="AB1938" i="10"/>
  <c r="Z1938" i="10"/>
  <c r="AD1938" i="10" l="1"/>
  <c r="AA1938" i="10"/>
  <c r="AC1938" i="10" s="1"/>
  <c r="AF1938" i="10" l="1"/>
  <c r="AG1938" i="10" s="1"/>
  <c r="AE1938" i="10"/>
  <c r="AH1938" i="10" l="1"/>
  <c r="AJ1938" i="10" s="1"/>
  <c r="T1939" i="10"/>
  <c r="AI1938" i="10" l="1"/>
  <c r="U1939" i="10"/>
  <c r="W1939" i="10" s="1"/>
  <c r="V1939" i="10"/>
  <c r="X1939" i="10" s="1"/>
  <c r="S1940" i="10"/>
  <c r="R1941" i="10" l="1"/>
  <c r="AB1939" i="10"/>
  <c r="Z1939" i="10"/>
  <c r="Y1939" i="10"/>
  <c r="AA1939" i="10" s="1"/>
  <c r="AC1939" i="10" l="1"/>
  <c r="AD1939" i="10"/>
  <c r="AE1939" i="10" l="1"/>
  <c r="AF1939" i="10"/>
  <c r="AG1939" i="10" s="1"/>
  <c r="AH1939" i="10" l="1"/>
  <c r="AJ1939" i="10" s="1"/>
  <c r="T1940" i="10"/>
  <c r="AI1939" i="10" l="1"/>
  <c r="V1940" i="10"/>
  <c r="X1940" i="10" s="1"/>
  <c r="Z1940" i="10" s="1"/>
  <c r="U1940" i="10"/>
  <c r="W1940" i="10" s="1"/>
  <c r="S1941" i="10"/>
  <c r="Y1940" i="10" l="1"/>
  <c r="AA1940" i="10" s="1"/>
  <c r="AB1940" i="10"/>
  <c r="AD1940" i="10" s="1"/>
  <c r="R1942" i="10"/>
  <c r="AC1940" i="10" l="1"/>
  <c r="AE1940" i="10" l="1"/>
  <c r="AF1940" i="10"/>
  <c r="AG1940" i="10" s="1"/>
  <c r="AH1940" i="10" l="1"/>
  <c r="AJ1940" i="10" s="1"/>
  <c r="T1941" i="10"/>
  <c r="V1941" i="10" l="1"/>
  <c r="X1941" i="10" s="1"/>
  <c r="U1941" i="10"/>
  <c r="W1941" i="10" s="1"/>
  <c r="Y1941" i="10" s="1"/>
  <c r="S1942" i="10"/>
  <c r="AI1940" i="10"/>
  <c r="AB1941" i="10" l="1"/>
  <c r="Z1941" i="10"/>
  <c r="R1943" i="10"/>
  <c r="AA1941" i="10"/>
  <c r="AC1941" i="10" s="1"/>
  <c r="AD1941" i="10" l="1"/>
  <c r="AF1941" i="10" s="1"/>
  <c r="AG1941" i="10" s="1"/>
  <c r="AH1941" i="10" l="1"/>
  <c r="AJ1941" i="10" s="1"/>
  <c r="T1942" i="10"/>
  <c r="AE1941" i="10"/>
  <c r="U1942" i="10" l="1"/>
  <c r="W1942" i="10" s="1"/>
  <c r="V1942" i="10"/>
  <c r="X1942" i="10" s="1"/>
  <c r="S1943" i="10"/>
  <c r="AI1941" i="10"/>
  <c r="Y1942" i="10" l="1"/>
  <c r="AA1942" i="10" s="1"/>
  <c r="AB1942" i="10"/>
  <c r="Z1942" i="10"/>
  <c r="R1944" i="10"/>
  <c r="AD1942" i="10" l="1"/>
  <c r="AC1942" i="10"/>
  <c r="AF1942" i="10" l="1"/>
  <c r="AG1942" i="10" s="1"/>
  <c r="T1943" i="10" s="1"/>
  <c r="AE1942" i="10"/>
  <c r="AH1942" i="10" l="1"/>
  <c r="AJ1942" i="10" s="1"/>
  <c r="AI1942" i="10" s="1"/>
  <c r="V1943" i="10"/>
  <c r="X1943" i="10" s="1"/>
  <c r="Z1943" i="10" s="1"/>
  <c r="U1943" i="10"/>
  <c r="W1943" i="10" s="1"/>
  <c r="Y1943" i="10" s="1"/>
  <c r="AA1943" i="10" s="1"/>
  <c r="AC1943" i="10" s="1"/>
  <c r="S1944" i="10"/>
  <c r="R1945" i="10" l="1"/>
  <c r="AB1943" i="10"/>
  <c r="AD1943" i="10" s="1"/>
  <c r="AE1943" i="10" s="1"/>
  <c r="AF1943" i="10" l="1"/>
  <c r="AG1943" i="10" s="1"/>
  <c r="AH1943" i="10" l="1"/>
  <c r="AJ1943" i="10" s="1"/>
  <c r="T1944" i="10"/>
  <c r="AI1943" i="10" l="1"/>
  <c r="U1944" i="10"/>
  <c r="W1944" i="10" s="1"/>
  <c r="V1944" i="10"/>
  <c r="X1944" i="10" s="1"/>
  <c r="S1945" i="10"/>
  <c r="AB1944" i="10" l="1"/>
  <c r="Z1944" i="10"/>
  <c r="R1946" i="10"/>
  <c r="Y1944" i="10"/>
  <c r="AA1944" i="10" s="1"/>
  <c r="AC1944" i="10" l="1"/>
  <c r="AD1944" i="10"/>
  <c r="AF1944" i="10" l="1"/>
  <c r="AG1944" i="10" s="1"/>
  <c r="T1945" i="10" s="1"/>
  <c r="AE1944" i="10"/>
  <c r="AH1944" i="10" l="1"/>
  <c r="AJ1944" i="10" s="1"/>
  <c r="V1945" i="10"/>
  <c r="X1945" i="10" s="1"/>
  <c r="U1945" i="10"/>
  <c r="W1945" i="10" s="1"/>
  <c r="S1946" i="10"/>
  <c r="AI1944" i="10" l="1"/>
  <c r="AB1945" i="10"/>
  <c r="Z1945" i="10"/>
  <c r="Y1945" i="10"/>
  <c r="AA1945" i="10" s="1"/>
  <c r="R1947" i="10"/>
  <c r="AD1945" i="10" l="1"/>
  <c r="AC1945" i="10"/>
  <c r="AF1945" i="10" l="1"/>
  <c r="AG1945" i="10" s="1"/>
  <c r="AE1945" i="10"/>
  <c r="AH1945" i="10" l="1"/>
  <c r="AJ1945" i="10" s="1"/>
  <c r="T1946" i="10"/>
  <c r="V1946" i="10" l="1"/>
  <c r="X1946" i="10" s="1"/>
  <c r="U1946" i="10"/>
  <c r="W1946" i="10" s="1"/>
  <c r="S1947" i="10"/>
  <c r="AI1945" i="10"/>
  <c r="AB1946" i="10" l="1"/>
  <c r="Z1946" i="10"/>
  <c r="Y1946" i="10"/>
  <c r="AA1946" i="10" s="1"/>
  <c r="R1948" i="10"/>
  <c r="AD1946" i="10" l="1"/>
  <c r="AE1946" i="10" s="1"/>
  <c r="AC1946" i="10"/>
  <c r="AF1946" i="10" l="1"/>
  <c r="AG1946" i="10" s="1"/>
  <c r="AH1946" i="10" l="1"/>
  <c r="AJ1946" i="10" s="1"/>
  <c r="T1947" i="10"/>
  <c r="AI1946" i="10" l="1"/>
  <c r="V1947" i="10"/>
  <c r="X1947" i="10" s="1"/>
  <c r="U1947" i="10"/>
  <c r="W1947" i="10" s="1"/>
  <c r="S1948" i="10"/>
  <c r="Y1947" i="10" l="1"/>
  <c r="AA1947" i="10" s="1"/>
  <c r="R1949" i="10"/>
  <c r="AB1947" i="10"/>
  <c r="Z1947" i="10"/>
  <c r="AD1947" i="10" l="1"/>
  <c r="AC1947" i="10"/>
  <c r="AE1947" i="10" l="1"/>
  <c r="AF1947" i="10"/>
  <c r="AG1947" i="10" s="1"/>
  <c r="AH1947" i="10" l="1"/>
  <c r="AJ1947" i="10" s="1"/>
  <c r="T1948" i="10"/>
  <c r="AI1947" i="10" l="1"/>
  <c r="U1948" i="10"/>
  <c r="W1948" i="10" s="1"/>
  <c r="V1948" i="10"/>
  <c r="X1948" i="10" s="1"/>
  <c r="Z1948" i="10" s="1"/>
  <c r="S1949" i="10"/>
  <c r="AB1948" i="10" l="1"/>
  <c r="AD1948" i="10" s="1"/>
  <c r="R1950" i="10"/>
  <c r="Y1948" i="10"/>
  <c r="AA1948" i="10" l="1"/>
  <c r="AC1948" i="10" s="1"/>
  <c r="AF1948" i="10" l="1"/>
  <c r="AG1948" i="10" s="1"/>
  <c r="AE1948" i="10"/>
  <c r="AH1948" i="10" l="1"/>
  <c r="AJ1948" i="10" s="1"/>
  <c r="T1949" i="10"/>
  <c r="U1949" i="10" l="1"/>
  <c r="W1949" i="10" s="1"/>
  <c r="V1949" i="10"/>
  <c r="X1949" i="10" s="1"/>
  <c r="Z1949" i="10" s="1"/>
  <c r="S1950" i="10"/>
  <c r="AI1948" i="10"/>
  <c r="Y1949" i="10" l="1"/>
  <c r="AA1949" i="10" s="1"/>
  <c r="R1951" i="10"/>
  <c r="AB1949" i="10"/>
  <c r="AD1949" i="10" s="1"/>
  <c r="AC1949" i="10" l="1"/>
  <c r="AF1949" i="10" l="1"/>
  <c r="AG1949" i="10" s="1"/>
  <c r="AE1949" i="10"/>
  <c r="AH1949" i="10" l="1"/>
  <c r="AJ1949" i="10" s="1"/>
  <c r="T1950" i="10"/>
  <c r="U1950" i="10" l="1"/>
  <c r="W1950" i="10" s="1"/>
  <c r="V1950" i="10"/>
  <c r="X1950" i="10" s="1"/>
  <c r="S1951" i="10"/>
  <c r="AI1949" i="10"/>
  <c r="Y1950" i="10" l="1"/>
  <c r="AA1950" i="10" s="1"/>
  <c r="AB1950" i="10"/>
  <c r="Z1950" i="10"/>
  <c r="R1952" i="10"/>
  <c r="AD1950" i="10" l="1"/>
  <c r="AC1950" i="10"/>
  <c r="AF1950" i="10" l="1"/>
  <c r="AG1950" i="10" s="1"/>
  <c r="T1951" i="10" s="1"/>
  <c r="AE1950" i="10"/>
  <c r="AH1950" i="10" l="1"/>
  <c r="AJ1950" i="10" s="1"/>
  <c r="AI1950" i="10" s="1"/>
  <c r="V1951" i="10"/>
  <c r="X1951" i="10" s="1"/>
  <c r="Z1951" i="10" s="1"/>
  <c r="U1951" i="10"/>
  <c r="W1951" i="10" s="1"/>
  <c r="S1952" i="10"/>
  <c r="Y1951" i="10" l="1"/>
  <c r="AA1951" i="10" s="1"/>
  <c r="R1953" i="10"/>
  <c r="AB1951" i="10"/>
  <c r="AD1951" i="10" s="1"/>
  <c r="AC1951" i="10" l="1"/>
  <c r="AF1951" i="10" l="1"/>
  <c r="AG1951" i="10" s="1"/>
  <c r="AE1951" i="10"/>
  <c r="AH1951" i="10" l="1"/>
  <c r="AJ1951" i="10" s="1"/>
  <c r="AI1951" i="10" s="1"/>
  <c r="T1952" i="10"/>
  <c r="U1952" i="10" l="1"/>
  <c r="W1952" i="10" s="1"/>
  <c r="V1952" i="10"/>
  <c r="X1952" i="10" s="1"/>
  <c r="S1953" i="10"/>
  <c r="R1954" i="10" s="1"/>
  <c r="Y1952" i="10" l="1"/>
  <c r="AA1952" i="10" s="1"/>
  <c r="AB1952" i="10"/>
  <c r="Z1952" i="10"/>
  <c r="AC1952" i="10" l="1"/>
  <c r="AD1952" i="10"/>
  <c r="AF1952" i="10" l="1"/>
  <c r="AG1952" i="10" s="1"/>
  <c r="AH1952" i="10" s="1"/>
  <c r="AJ1952" i="10" s="1"/>
  <c r="AE1952" i="10"/>
  <c r="T1953" i="10" l="1"/>
  <c r="AI1952" i="10"/>
  <c r="V1953" i="10" l="1"/>
  <c r="X1953" i="10" s="1"/>
  <c r="U1953" i="10"/>
  <c r="W1953" i="10" s="1"/>
  <c r="S1954" i="10"/>
  <c r="AB1953" i="10" l="1"/>
  <c r="Z1953" i="10"/>
  <c r="Y1953" i="10"/>
  <c r="AA1953" i="10" s="1"/>
  <c r="R1955" i="10"/>
  <c r="AD1953" i="10" l="1"/>
  <c r="AC1953" i="10"/>
  <c r="AF1953" i="10" l="1"/>
  <c r="AG1953" i="10" s="1"/>
  <c r="T1954" i="10" s="1"/>
  <c r="AE1953" i="10"/>
  <c r="AH1953" i="10" l="1"/>
  <c r="AJ1953" i="10" s="1"/>
  <c r="U1954" i="10"/>
  <c r="W1954" i="10" s="1"/>
  <c r="V1954" i="10"/>
  <c r="X1954" i="10" s="1"/>
  <c r="S1955" i="10"/>
  <c r="AI1953" i="10" l="1"/>
  <c r="Y1954" i="10"/>
  <c r="AA1954" i="10" s="1"/>
  <c r="AB1954" i="10"/>
  <c r="Z1954" i="10"/>
  <c r="R1956" i="10"/>
  <c r="AD1954" i="10" l="1"/>
  <c r="AC1954" i="10"/>
  <c r="AF1954" i="10" l="1"/>
  <c r="AG1954" i="10" s="1"/>
  <c r="T1955" i="10" s="1"/>
  <c r="AE1954" i="10"/>
  <c r="AH1954" i="10" l="1"/>
  <c r="AJ1954" i="10" s="1"/>
  <c r="AI1954" i="10" s="1"/>
  <c r="U1955" i="10"/>
  <c r="W1955" i="10" s="1"/>
  <c r="V1955" i="10"/>
  <c r="X1955" i="10" s="1"/>
  <c r="Z1955" i="10" s="1"/>
  <c r="S1956" i="10"/>
  <c r="AA1955" i="10" l="1"/>
  <c r="Y1955" i="10"/>
  <c r="R1957" i="10"/>
  <c r="AB1955" i="10"/>
  <c r="AD1955" i="10" s="1"/>
  <c r="AC1955" i="10" l="1"/>
  <c r="AF1955" i="10" l="1"/>
  <c r="AG1955" i="10" s="1"/>
  <c r="AE1955" i="10"/>
  <c r="AH1955" i="10" l="1"/>
  <c r="AJ1955" i="10" s="1"/>
  <c r="T1956" i="10"/>
  <c r="AI1955" i="10" l="1"/>
  <c r="U1956" i="10"/>
  <c r="W1956" i="10" s="1"/>
  <c r="Y1956" i="10" s="1"/>
  <c r="V1956" i="10"/>
  <c r="X1956" i="10" s="1"/>
  <c r="S1957" i="10"/>
  <c r="AB1956" i="10" l="1"/>
  <c r="Z1956" i="10"/>
  <c r="AA1956" i="10"/>
  <c r="AC1956" i="10" s="1"/>
  <c r="R1958" i="10"/>
  <c r="AD1956" i="10" l="1"/>
  <c r="AE1956" i="10" s="1"/>
  <c r="AF1956" i="10" l="1"/>
  <c r="AG1956" i="10" s="1"/>
  <c r="AH1956" i="10" l="1"/>
  <c r="AJ1956" i="10" s="1"/>
  <c r="T1957" i="10"/>
  <c r="V1957" i="10" l="1"/>
  <c r="X1957" i="10" s="1"/>
  <c r="U1957" i="10"/>
  <c r="W1957" i="10" s="1"/>
  <c r="S1958" i="10"/>
  <c r="AI1956" i="10"/>
  <c r="AB1957" i="10" l="1"/>
  <c r="Z1957" i="10"/>
  <c r="Y1957" i="10"/>
  <c r="AA1957" i="10" s="1"/>
  <c r="R1959" i="10"/>
  <c r="AD1957" i="10" l="1"/>
  <c r="AC1957" i="10"/>
  <c r="AE1957" i="10" l="1"/>
  <c r="AF1957" i="10"/>
  <c r="AG1957" i="10" s="1"/>
  <c r="AH1957" i="10" l="1"/>
  <c r="AJ1957" i="10" s="1"/>
  <c r="T1958" i="10"/>
  <c r="AI1957" i="10" l="1"/>
  <c r="V1958" i="10"/>
  <c r="X1958" i="10" s="1"/>
  <c r="Z1958" i="10" s="1"/>
  <c r="U1958" i="10"/>
  <c r="W1958" i="10" s="1"/>
  <c r="S1959" i="10"/>
  <c r="Y1958" i="10" l="1"/>
  <c r="AA1958" i="10" s="1"/>
  <c r="AB1958" i="10"/>
  <c r="AD1958" i="10" s="1"/>
  <c r="R1960" i="10"/>
  <c r="AC1958" i="10" l="1"/>
  <c r="AF1958" i="10" l="1"/>
  <c r="AG1958" i="10" s="1"/>
  <c r="T1959" i="10" s="1"/>
  <c r="AE1958" i="10"/>
  <c r="AH1958" i="10" l="1"/>
  <c r="AJ1958" i="10" s="1"/>
  <c r="U1959" i="10"/>
  <c r="W1959" i="10" s="1"/>
  <c r="Y1959" i="10" s="1"/>
  <c r="V1959" i="10"/>
  <c r="X1959" i="10" s="1"/>
  <c r="Z1959" i="10" s="1"/>
  <c r="S1960" i="10"/>
  <c r="R1961" i="10" l="1"/>
  <c r="AI1958" i="10"/>
  <c r="AA1959" i="10"/>
  <c r="AC1959" i="10" s="1"/>
  <c r="AB1959" i="10"/>
  <c r="AD1959" i="10" s="1"/>
  <c r="AE1959" i="10" l="1"/>
  <c r="AF1959" i="10"/>
  <c r="AG1959" i="10" s="1"/>
  <c r="AH1959" i="10" l="1"/>
  <c r="AJ1959" i="10" s="1"/>
  <c r="T1960" i="10"/>
  <c r="AI1959" i="10" l="1"/>
  <c r="U1960" i="10"/>
  <c r="W1960" i="10" s="1"/>
  <c r="Y1960" i="10" s="1"/>
  <c r="V1960" i="10"/>
  <c r="X1960" i="10" s="1"/>
  <c r="S1961" i="10"/>
  <c r="AB1960" i="10" l="1"/>
  <c r="Z1960" i="10"/>
  <c r="AA1960" i="10"/>
  <c r="AC1960" i="10" s="1"/>
  <c r="R1962" i="10"/>
  <c r="AD1960" i="10" l="1"/>
  <c r="AE1960" i="10" s="1"/>
  <c r="AF1960" i="10" l="1"/>
  <c r="AG1960" i="10" s="1"/>
  <c r="AH1960" i="10" l="1"/>
  <c r="AJ1960" i="10" s="1"/>
  <c r="T1961" i="10"/>
  <c r="AI1960" i="10" l="1"/>
  <c r="U1961" i="10"/>
  <c r="W1961" i="10" s="1"/>
  <c r="V1961" i="10"/>
  <c r="X1961" i="10" s="1"/>
  <c r="Z1961" i="10" s="1"/>
  <c r="S1962" i="10"/>
  <c r="AB1961" i="10" l="1"/>
  <c r="AD1961" i="10" s="1"/>
  <c r="R1963" i="10"/>
  <c r="Y1961" i="10"/>
  <c r="AA1961" i="10" l="1"/>
  <c r="AC1961" i="10" s="1"/>
  <c r="AF1961" i="10" l="1"/>
  <c r="AG1961" i="10" s="1"/>
  <c r="AE1961" i="10"/>
  <c r="AH1961" i="10" l="1"/>
  <c r="AJ1961" i="10" s="1"/>
  <c r="T1962" i="10"/>
  <c r="V1962" i="10" l="1"/>
  <c r="X1962" i="10" s="1"/>
  <c r="U1962" i="10"/>
  <c r="W1962" i="10" s="1"/>
  <c r="S1963" i="10"/>
  <c r="AI1961" i="10"/>
  <c r="AB1962" i="10" l="1"/>
  <c r="Z1962" i="10"/>
  <c r="Y1962" i="10"/>
  <c r="AA1962" i="10" s="1"/>
  <c r="R1964" i="10"/>
  <c r="AD1962" i="10" l="1"/>
  <c r="AE1962" i="10" s="1"/>
  <c r="AC1962" i="10"/>
  <c r="AF1962" i="10" l="1"/>
  <c r="AG1962" i="10" s="1"/>
  <c r="AH1962" i="10" l="1"/>
  <c r="AJ1962" i="10" s="1"/>
  <c r="T1963" i="10"/>
  <c r="V1963" i="10" l="1"/>
  <c r="X1963" i="10" s="1"/>
  <c r="U1963" i="10"/>
  <c r="W1963" i="10" s="1"/>
  <c r="Y1963" i="10" s="1"/>
  <c r="S1964" i="10"/>
  <c r="AI1962" i="10"/>
  <c r="AB1963" i="10" l="1"/>
  <c r="Z1963" i="10"/>
  <c r="R1965" i="10"/>
  <c r="AA1963" i="10"/>
  <c r="AC1963" i="10" s="1"/>
  <c r="AD1963" i="10" l="1"/>
  <c r="AE1963" i="10" s="1"/>
  <c r="AF1963" i="10" l="1"/>
  <c r="AG1963" i="10" s="1"/>
  <c r="AH1963" i="10" l="1"/>
  <c r="AJ1963" i="10" s="1"/>
  <c r="T1964" i="10"/>
  <c r="U1964" i="10" l="1"/>
  <c r="W1964" i="10" s="1"/>
  <c r="V1964" i="10"/>
  <c r="X1964" i="10" s="1"/>
  <c r="S1965" i="10"/>
  <c r="AI1963" i="10"/>
  <c r="Y1964" i="10" l="1"/>
  <c r="AA1964" i="10" s="1"/>
  <c r="AB1964" i="10"/>
  <c r="Z1964" i="10"/>
  <c r="R1966" i="10"/>
  <c r="AD1964" i="10" l="1"/>
  <c r="AC1964" i="10"/>
  <c r="AF1964" i="10" l="1"/>
  <c r="AG1964" i="10" s="1"/>
  <c r="T1965" i="10" s="1"/>
  <c r="AE1964" i="10"/>
  <c r="AH1964" i="10" l="1"/>
  <c r="AJ1964" i="10" s="1"/>
  <c r="U1965" i="10"/>
  <c r="W1965" i="10" s="1"/>
  <c r="V1965" i="10"/>
  <c r="X1965" i="10" s="1"/>
  <c r="S1966" i="10"/>
  <c r="AI1964" i="10" l="1"/>
  <c r="Y1965" i="10"/>
  <c r="AA1965" i="10" s="1"/>
  <c r="AB1965" i="10"/>
  <c r="Z1965" i="10"/>
  <c r="R1967" i="10"/>
  <c r="AD1965" i="10" l="1"/>
  <c r="AC1965" i="10"/>
  <c r="AE1965" i="10" l="1"/>
  <c r="AF1965" i="10"/>
  <c r="AG1965" i="10" s="1"/>
  <c r="AH1965" i="10" l="1"/>
  <c r="AJ1965" i="10" s="1"/>
  <c r="T1966" i="10"/>
  <c r="V1966" i="10" l="1"/>
  <c r="X1966" i="10" s="1"/>
  <c r="U1966" i="10"/>
  <c r="W1966" i="10" s="1"/>
  <c r="S1967" i="10"/>
  <c r="AI1965" i="10"/>
  <c r="AB1966" i="10" l="1"/>
  <c r="Z1966" i="10"/>
  <c r="Y1966" i="10"/>
  <c r="AA1966" i="10" s="1"/>
  <c r="R1968" i="10"/>
  <c r="AD1966" i="10" l="1"/>
  <c r="AF1966" i="10" s="1"/>
  <c r="AG1966" i="10" s="1"/>
  <c r="AC1966" i="10"/>
  <c r="AH1966" i="10" l="1"/>
  <c r="T1967" i="10"/>
  <c r="AE1966" i="10"/>
  <c r="V1967" i="10" l="1"/>
  <c r="X1967" i="10" s="1"/>
  <c r="U1967" i="10"/>
  <c r="W1967" i="10" s="1"/>
  <c r="S1968" i="10"/>
  <c r="AJ1966" i="10"/>
  <c r="AI1966" i="10" s="1"/>
  <c r="G25" i="11" s="1"/>
  <c r="H25" i="11" l="1"/>
  <c r="AB1967" i="10"/>
  <c r="Z1967" i="10"/>
  <c r="Y1967" i="10"/>
  <c r="AA1967" i="10" s="1"/>
  <c r="R1969" i="10"/>
  <c r="AD1967" i="10" l="1"/>
  <c r="AC1967" i="10"/>
  <c r="AE1967" i="10" l="1"/>
  <c r="AF1967" i="10"/>
  <c r="AG1967" i="10" s="1"/>
  <c r="AH1967" i="10" l="1"/>
  <c r="AJ1967" i="10" s="1"/>
  <c r="T1968" i="10"/>
  <c r="U1968" i="10" l="1"/>
  <c r="W1968" i="10" s="1"/>
  <c r="V1968" i="10"/>
  <c r="X1968" i="10" s="1"/>
  <c r="S1969" i="10"/>
  <c r="AI1967" i="10"/>
  <c r="Y1968" i="10" l="1"/>
  <c r="AA1968" i="10" s="1"/>
  <c r="AB1968" i="10"/>
  <c r="Z1968" i="10"/>
  <c r="R1970" i="10"/>
  <c r="AC1968" i="10" l="1"/>
  <c r="AD1968" i="10"/>
  <c r="AF1968" i="10" s="1"/>
  <c r="AG1968" i="10" s="1"/>
  <c r="AE1968" i="10" l="1"/>
  <c r="AH1968" i="10"/>
  <c r="AJ1968" i="10" s="1"/>
  <c r="T1969" i="10"/>
  <c r="V1969" i="10" l="1"/>
  <c r="X1969" i="10" s="1"/>
  <c r="Z1969" i="10" s="1"/>
  <c r="U1969" i="10"/>
  <c r="W1969" i="10" s="1"/>
  <c r="S1970" i="10"/>
  <c r="AI1968" i="10"/>
  <c r="AA1969" i="10" l="1"/>
  <c r="Y1969" i="10"/>
  <c r="R1971" i="10"/>
  <c r="AB1969" i="10"/>
  <c r="AD1969" i="10" s="1"/>
  <c r="AC1969" i="10" l="1"/>
  <c r="AF1969" i="10" l="1"/>
  <c r="AG1969" i="10" s="1"/>
  <c r="AE1969" i="10"/>
  <c r="AH1969" i="10" l="1"/>
  <c r="AJ1969" i="10" s="1"/>
  <c r="T1970" i="10"/>
  <c r="AI1969" i="10" l="1"/>
  <c r="V1970" i="10"/>
  <c r="X1970" i="10" s="1"/>
  <c r="U1970" i="10"/>
  <c r="W1970" i="10" s="1"/>
  <c r="Y1970" i="10" s="1"/>
  <c r="S1971" i="10"/>
  <c r="AA1970" i="10" l="1"/>
  <c r="AC1970" i="10" s="1"/>
  <c r="R1972" i="10"/>
  <c r="AB1970" i="10"/>
  <c r="Z1970" i="10"/>
  <c r="AD1970" i="10" l="1"/>
  <c r="AE1970" i="10" s="1"/>
  <c r="AF1970" i="10" l="1"/>
  <c r="AG1970" i="10" s="1"/>
  <c r="AH1970" i="10" s="1"/>
  <c r="AJ1970" i="10" s="1"/>
  <c r="T1971" i="10" l="1"/>
  <c r="S1972" i="10" s="1"/>
  <c r="AI1970" i="10"/>
  <c r="V1971" i="10" l="1"/>
  <c r="X1971" i="10" s="1"/>
  <c r="Z1971" i="10" s="1"/>
  <c r="U1971" i="10"/>
  <c r="W1971" i="10" s="1"/>
  <c r="Y1971" i="10" s="1"/>
  <c r="R1973" i="10"/>
  <c r="AA1971" i="10" l="1"/>
  <c r="AC1971" i="10" s="1"/>
  <c r="AB1971" i="10"/>
  <c r="AD1971" i="10" s="1"/>
  <c r="AE1971" i="10" l="1"/>
  <c r="AF1971" i="10"/>
  <c r="AG1971" i="10" s="1"/>
  <c r="T1972" i="10" s="1"/>
  <c r="U1972" i="10" l="1"/>
  <c r="W1972" i="10" s="1"/>
  <c r="Y1972" i="10" s="1"/>
  <c r="V1972" i="10"/>
  <c r="X1972" i="10" s="1"/>
  <c r="Z1972" i="10" s="1"/>
  <c r="S1973" i="10"/>
  <c r="AH1971" i="10"/>
  <c r="AJ1971" i="10" s="1"/>
  <c r="AA1972" i="10" l="1"/>
  <c r="AC1972" i="10" s="1"/>
  <c r="R1974" i="10"/>
  <c r="AI1971" i="10"/>
  <c r="AB1972" i="10"/>
  <c r="AD1972" i="10" s="1"/>
  <c r="AF1972" i="10" l="1"/>
  <c r="AG1972" i="10" s="1"/>
  <c r="AH1972" i="10" s="1"/>
  <c r="AJ1972" i="10" s="1"/>
  <c r="AE1972" i="10"/>
  <c r="AI1972" i="10" l="1"/>
  <c r="T1973" i="10"/>
  <c r="U1973" i="10" s="1"/>
  <c r="W1973" i="10" s="1"/>
  <c r="S1974" i="10" l="1"/>
  <c r="R1975" i="10" s="1"/>
  <c r="V1973" i="10"/>
  <c r="X1973" i="10" s="1"/>
  <c r="Z1973" i="10" s="1"/>
  <c r="Y1973" i="10"/>
  <c r="AA1973" i="10" s="1"/>
  <c r="AB1973" i="10" l="1"/>
  <c r="AD1973" i="10" s="1"/>
  <c r="AC1973" i="10"/>
  <c r="AF1973" i="10" l="1"/>
  <c r="AG1973" i="10" s="1"/>
  <c r="T1974" i="10" s="1"/>
  <c r="AE1973" i="10"/>
  <c r="AH1973" i="10" l="1"/>
  <c r="AJ1973" i="10" s="1"/>
  <c r="AI1973" i="10" s="1"/>
  <c r="U1974" i="10"/>
  <c r="W1974" i="10" s="1"/>
  <c r="V1974" i="10"/>
  <c r="X1974" i="10" s="1"/>
  <c r="Z1974" i="10" s="1"/>
  <c r="S1975" i="10"/>
  <c r="R1976" i="10" l="1"/>
  <c r="Y1974" i="10"/>
  <c r="AA1974" i="10" s="1"/>
  <c r="AB1974" i="10"/>
  <c r="AD1974" i="10" s="1"/>
  <c r="AC1974" i="10" l="1"/>
  <c r="AF1974" i="10" l="1"/>
  <c r="AG1974" i="10" s="1"/>
  <c r="AE1974" i="10"/>
  <c r="AH1974" i="10" l="1"/>
  <c r="AJ1974" i="10" s="1"/>
  <c r="T1975" i="10"/>
  <c r="AI1974" i="10" l="1"/>
  <c r="U1975" i="10"/>
  <c r="W1975" i="10" s="1"/>
  <c r="V1975" i="10"/>
  <c r="X1975" i="10" s="1"/>
  <c r="S1976" i="10"/>
  <c r="AB1975" i="10" l="1"/>
  <c r="Z1975" i="10"/>
  <c r="R1977" i="10"/>
  <c r="Y1975" i="10"/>
  <c r="AA1975" i="10" s="1"/>
  <c r="AD1975" i="10" l="1"/>
  <c r="AC1975" i="10"/>
  <c r="AF1975" i="10" l="1"/>
  <c r="AG1975" i="10" s="1"/>
  <c r="T1976" i="10" s="1"/>
  <c r="AE1975" i="10"/>
  <c r="AH1975" i="10" l="1"/>
  <c r="AJ1975" i="10" s="1"/>
  <c r="AI1975" i="10" s="1"/>
  <c r="V1976" i="10"/>
  <c r="X1976" i="10" s="1"/>
  <c r="U1976" i="10"/>
  <c r="W1976" i="10" s="1"/>
  <c r="S1977" i="10"/>
  <c r="R1978" i="10" l="1"/>
  <c r="Y1976" i="10"/>
  <c r="AB1976" i="10"/>
  <c r="Z1976" i="10"/>
  <c r="AD1976" i="10" l="1"/>
  <c r="AA1976" i="10"/>
  <c r="AC1976" i="10" s="1"/>
  <c r="AE1976" i="10" l="1"/>
  <c r="AF1976" i="10"/>
  <c r="AG1976" i="10" s="1"/>
  <c r="AH1976" i="10" l="1"/>
  <c r="AJ1976" i="10" s="1"/>
  <c r="T1977" i="10"/>
  <c r="V1977" i="10" l="1"/>
  <c r="X1977" i="10" s="1"/>
  <c r="U1977" i="10"/>
  <c r="W1977" i="10" s="1"/>
  <c r="S1978" i="10"/>
  <c r="AI1976" i="10"/>
  <c r="AB1977" i="10" l="1"/>
  <c r="Z1977" i="10"/>
  <c r="Y1977" i="10"/>
  <c r="AA1977" i="10" s="1"/>
  <c r="R1979" i="10"/>
  <c r="AD1977" i="10" l="1"/>
  <c r="AC1977" i="10"/>
  <c r="AF1977" i="10" l="1"/>
  <c r="AG1977" i="10" s="1"/>
  <c r="AE1977" i="10"/>
  <c r="AH1977" i="10" l="1"/>
  <c r="AJ1977" i="10" s="1"/>
  <c r="T1978" i="10"/>
  <c r="V1978" i="10" l="1"/>
  <c r="X1978" i="10" s="1"/>
  <c r="U1978" i="10"/>
  <c r="W1978" i="10" s="1"/>
  <c r="S1979" i="10"/>
  <c r="AI1977" i="10"/>
  <c r="AB1978" i="10" l="1"/>
  <c r="Z1978" i="10"/>
  <c r="Y1978" i="10"/>
  <c r="AA1978" i="10" s="1"/>
  <c r="R1980" i="10"/>
  <c r="AD1978" i="10" l="1"/>
  <c r="AC1978" i="10"/>
  <c r="AF1978" i="10" l="1"/>
  <c r="AG1978" i="10" s="1"/>
  <c r="T1979" i="10" s="1"/>
  <c r="AE1978" i="10"/>
  <c r="AH1978" i="10" l="1"/>
  <c r="AJ1978" i="10" s="1"/>
  <c r="U1979" i="10"/>
  <c r="W1979" i="10" s="1"/>
  <c r="V1979" i="10"/>
  <c r="X1979" i="10" s="1"/>
  <c r="S1980" i="10"/>
  <c r="AI1978" i="10" l="1"/>
  <c r="Y1979" i="10"/>
  <c r="AA1979" i="10" s="1"/>
  <c r="AB1979" i="10"/>
  <c r="Z1979" i="10"/>
  <c r="R1981" i="10"/>
  <c r="AC1979" i="10" l="1"/>
  <c r="AD1979" i="10"/>
  <c r="AE1979" i="10" s="1"/>
  <c r="AF1979" i="10" l="1"/>
  <c r="AG1979" i="10" s="1"/>
  <c r="AH1979" i="10" l="1"/>
  <c r="AJ1979" i="10" s="1"/>
  <c r="T1980" i="10"/>
  <c r="U1980" i="10" l="1"/>
  <c r="W1980" i="10" s="1"/>
  <c r="V1980" i="10"/>
  <c r="X1980" i="10" s="1"/>
  <c r="Z1980" i="10" s="1"/>
  <c r="S1981" i="10"/>
  <c r="AI1979" i="10"/>
  <c r="Y1980" i="10" l="1"/>
  <c r="AA1980" i="10" s="1"/>
  <c r="R1982" i="10"/>
  <c r="AB1980" i="10"/>
  <c r="AD1980" i="10" s="1"/>
  <c r="AC1980" i="10" l="1"/>
  <c r="AE1980" i="10" l="1"/>
  <c r="AF1980" i="10"/>
  <c r="AG1980" i="10" s="1"/>
  <c r="AH1980" i="10" l="1"/>
  <c r="AJ1980" i="10" s="1"/>
  <c r="T1981" i="10"/>
  <c r="AI1980" i="10" l="1"/>
  <c r="V1981" i="10"/>
  <c r="X1981" i="10" s="1"/>
  <c r="U1981" i="10"/>
  <c r="W1981" i="10" s="1"/>
  <c r="S1982" i="10"/>
  <c r="Y1981" i="10" l="1"/>
  <c r="AA1981" i="10" s="1"/>
  <c r="R1983" i="10"/>
  <c r="AB1981" i="10"/>
  <c r="Z1981" i="10"/>
  <c r="AC1981" i="10" l="1"/>
  <c r="AD1981" i="10"/>
  <c r="AE1981" i="10" l="1"/>
  <c r="AF1981" i="10"/>
  <c r="AG1981" i="10" s="1"/>
  <c r="AH1981" i="10" l="1"/>
  <c r="AJ1981" i="10" s="1"/>
  <c r="T1982" i="10"/>
  <c r="V1982" i="10" l="1"/>
  <c r="X1982" i="10" s="1"/>
  <c r="U1982" i="10"/>
  <c r="W1982" i="10" s="1"/>
  <c r="S1983" i="10"/>
  <c r="AI1981" i="10"/>
  <c r="Z1982" i="10" l="1"/>
  <c r="AB1982" i="10"/>
  <c r="R1984" i="10"/>
  <c r="Y1982" i="10"/>
  <c r="AA1982" i="10" s="1"/>
  <c r="AD1982" i="10" l="1"/>
  <c r="AC1982" i="10"/>
  <c r="AF1982" i="10" l="1"/>
  <c r="AG1982" i="10" s="1"/>
  <c r="AE1982" i="10"/>
  <c r="AH1982" i="10" l="1"/>
  <c r="AJ1982" i="10" s="1"/>
  <c r="T1983" i="10"/>
  <c r="U1983" i="10" l="1"/>
  <c r="W1983" i="10" s="1"/>
  <c r="V1983" i="10"/>
  <c r="X1983" i="10" s="1"/>
  <c r="S1984" i="10"/>
  <c r="AI1982" i="10"/>
  <c r="Y1983" i="10" l="1"/>
  <c r="AA1983" i="10" s="1"/>
  <c r="AB1983" i="10"/>
  <c r="Z1983" i="10"/>
  <c r="R1985" i="10"/>
  <c r="AD1983" i="10" l="1"/>
  <c r="AC1983" i="10"/>
  <c r="AF1983" i="10" l="1"/>
  <c r="AG1983" i="10" s="1"/>
  <c r="AE1983" i="10"/>
  <c r="AH1983" i="10" l="1"/>
  <c r="AJ1983" i="10" s="1"/>
  <c r="T1984" i="10"/>
  <c r="V1984" i="10" l="1"/>
  <c r="X1984" i="10" s="1"/>
  <c r="U1984" i="10"/>
  <c r="W1984" i="10" s="1"/>
  <c r="S1985" i="10"/>
  <c r="AI1983" i="10"/>
  <c r="AB1984" i="10" l="1"/>
  <c r="Z1984" i="10"/>
  <c r="Y1984" i="10"/>
  <c r="AA1984" i="10" s="1"/>
  <c r="R1986" i="10"/>
  <c r="AD1984" i="10" l="1"/>
  <c r="AC1984" i="10"/>
  <c r="AE1984" i="10" l="1"/>
  <c r="AF1984" i="10"/>
  <c r="AG1984" i="10" s="1"/>
  <c r="AH1984" i="10" l="1"/>
  <c r="AJ1984" i="10" s="1"/>
  <c r="T1985" i="10"/>
  <c r="U1985" i="10" l="1"/>
  <c r="W1985" i="10" s="1"/>
  <c r="V1985" i="10"/>
  <c r="X1985" i="10" s="1"/>
  <c r="Z1985" i="10" s="1"/>
  <c r="S1986" i="10"/>
  <c r="AI1984" i="10"/>
  <c r="Y1985" i="10" l="1"/>
  <c r="AA1985" i="10" s="1"/>
  <c r="R1987" i="10"/>
  <c r="AB1985" i="10"/>
  <c r="AD1985" i="10" s="1"/>
  <c r="AC1985" i="10" l="1"/>
  <c r="AE1985" i="10" l="1"/>
  <c r="AF1985" i="10"/>
  <c r="AG1985" i="10" s="1"/>
  <c r="AH1985" i="10" l="1"/>
  <c r="AJ1985" i="10" s="1"/>
  <c r="T1986" i="10"/>
  <c r="V1986" i="10" l="1"/>
  <c r="X1986" i="10" s="1"/>
  <c r="U1986" i="10"/>
  <c r="W1986" i="10" s="1"/>
  <c r="S1987" i="10"/>
  <c r="AI1985" i="10"/>
  <c r="AB1986" i="10" l="1"/>
  <c r="Z1986" i="10"/>
  <c r="Y1986" i="10"/>
  <c r="AA1986" i="10" s="1"/>
  <c r="R1988" i="10"/>
  <c r="AD1986" i="10" l="1"/>
  <c r="AF1986" i="10" s="1"/>
  <c r="AG1986" i="10" s="1"/>
  <c r="AC1986" i="10"/>
  <c r="AH1986" i="10" l="1"/>
  <c r="AJ1986" i="10" s="1"/>
  <c r="T1987" i="10"/>
  <c r="AE1986" i="10"/>
  <c r="U1987" i="10" l="1"/>
  <c r="W1987" i="10" s="1"/>
  <c r="V1987" i="10"/>
  <c r="X1987" i="10" s="1"/>
  <c r="Z1987" i="10" s="1"/>
  <c r="S1988" i="10"/>
  <c r="AI1986" i="10"/>
  <c r="Y1987" i="10" l="1"/>
  <c r="AA1987" i="10" s="1"/>
  <c r="R1989" i="10"/>
  <c r="AB1987" i="10"/>
  <c r="AD1987" i="10" s="1"/>
  <c r="AC1987" i="10" l="1"/>
  <c r="AE1987" i="10" l="1"/>
  <c r="AF1987" i="10"/>
  <c r="AG1987" i="10" s="1"/>
  <c r="AH1987" i="10" l="1"/>
  <c r="AJ1987" i="10" s="1"/>
  <c r="T1988" i="10"/>
  <c r="V1988" i="10" l="1"/>
  <c r="X1988" i="10" s="1"/>
  <c r="U1988" i="10"/>
  <c r="W1988" i="10" s="1"/>
  <c r="S1989" i="10"/>
  <c r="AI1987" i="10"/>
  <c r="AB1988" i="10" l="1"/>
  <c r="Z1988" i="10"/>
  <c r="Y1988" i="10"/>
  <c r="AA1988" i="10" s="1"/>
  <c r="R1990" i="10"/>
  <c r="AD1988" i="10" l="1"/>
  <c r="AC1988" i="10"/>
  <c r="AF1988" i="10" l="1"/>
  <c r="AG1988" i="10" s="1"/>
  <c r="T1989" i="10" s="1"/>
  <c r="AE1988" i="10"/>
  <c r="AH1988" i="10" l="1"/>
  <c r="AJ1988" i="10" s="1"/>
  <c r="V1989" i="10"/>
  <c r="X1989" i="10" s="1"/>
  <c r="U1989" i="10"/>
  <c r="W1989" i="10" s="1"/>
  <c r="S1990" i="10"/>
  <c r="AI1988" i="10" l="1"/>
  <c r="AB1989" i="10"/>
  <c r="Z1989" i="10"/>
  <c r="Y1989" i="10"/>
  <c r="AA1989" i="10" s="1"/>
  <c r="R1991" i="10"/>
  <c r="AD1989" i="10" l="1"/>
  <c r="AE1989" i="10" s="1"/>
  <c r="AC1989" i="10"/>
  <c r="AF1989" i="10" l="1"/>
  <c r="AG1989" i="10" s="1"/>
  <c r="AH1989" i="10" l="1"/>
  <c r="AJ1989" i="10" s="1"/>
  <c r="T1990" i="10"/>
  <c r="V1990" i="10" l="1"/>
  <c r="X1990" i="10" s="1"/>
  <c r="U1990" i="10"/>
  <c r="W1990" i="10" s="1"/>
  <c r="Y1990" i="10" s="1"/>
  <c r="S1991" i="10"/>
  <c r="AI1989" i="10"/>
  <c r="AB1990" i="10" l="1"/>
  <c r="Z1990" i="10"/>
  <c r="R1992" i="10"/>
  <c r="AA1990" i="10"/>
  <c r="AC1990" i="10" s="1"/>
  <c r="AD1990" i="10" l="1"/>
  <c r="AE1990" i="10" s="1"/>
  <c r="AF1990" i="10" l="1"/>
  <c r="AG1990" i="10" s="1"/>
  <c r="AH1990" i="10" l="1"/>
  <c r="AJ1990" i="10" s="1"/>
  <c r="T1991" i="10"/>
  <c r="V1991" i="10" l="1"/>
  <c r="X1991" i="10" s="1"/>
  <c r="U1991" i="10"/>
  <c r="W1991" i="10" s="1"/>
  <c r="S1992" i="10"/>
  <c r="AI1990" i="10"/>
  <c r="AB1991" i="10" l="1"/>
  <c r="Z1991" i="10"/>
  <c r="Y1991" i="10"/>
  <c r="AA1991" i="10" s="1"/>
  <c r="R1993" i="10"/>
  <c r="AD1991" i="10" l="1"/>
  <c r="AC1991" i="10"/>
  <c r="AF1991" i="10" l="1"/>
  <c r="AG1991" i="10" s="1"/>
  <c r="AE1991" i="10"/>
  <c r="AH1991" i="10" l="1"/>
  <c r="AJ1991" i="10" s="1"/>
  <c r="T1992" i="10"/>
  <c r="U1992" i="10" l="1"/>
  <c r="W1992" i="10" s="1"/>
  <c r="Y1992" i="10" s="1"/>
  <c r="V1992" i="10"/>
  <c r="X1992" i="10" s="1"/>
  <c r="Z1992" i="10" s="1"/>
  <c r="S1993" i="10"/>
  <c r="AI1991" i="10"/>
  <c r="AB1992" i="10" l="1"/>
  <c r="AD1992" i="10" s="1"/>
  <c r="R1994" i="10"/>
  <c r="AA1992" i="10"/>
  <c r="AC1992" i="10" s="1"/>
  <c r="AF1992" i="10" l="1"/>
  <c r="AG1992" i="10" s="1"/>
  <c r="AE1992" i="10"/>
  <c r="AH1992" i="10" l="1"/>
  <c r="AJ1992" i="10" s="1"/>
  <c r="T1993" i="10"/>
  <c r="V1993" i="10" l="1"/>
  <c r="X1993" i="10" s="1"/>
  <c r="U1993" i="10"/>
  <c r="W1993" i="10" s="1"/>
  <c r="S1994" i="10"/>
  <c r="AI1992" i="10"/>
  <c r="AB1993" i="10" l="1"/>
  <c r="Z1993" i="10"/>
  <c r="Y1993" i="10"/>
  <c r="AA1993" i="10" s="1"/>
  <c r="R1995" i="10"/>
  <c r="AD1993" i="10" l="1"/>
  <c r="AF1993" i="10" s="1"/>
  <c r="AG1993" i="10" s="1"/>
  <c r="AC1993" i="10"/>
  <c r="AH1993" i="10" l="1"/>
  <c r="T1994" i="10"/>
  <c r="AE1993" i="10"/>
  <c r="V1994" i="10" l="1"/>
  <c r="X1994" i="10" s="1"/>
  <c r="U1994" i="10"/>
  <c r="W1994" i="10" s="1"/>
  <c r="S1995" i="10"/>
  <c r="AJ1993" i="10"/>
  <c r="AI1993" i="10" s="1"/>
  <c r="AB1994" i="10" l="1"/>
  <c r="Z1994" i="10"/>
  <c r="Y1994" i="10"/>
  <c r="AA1994" i="10" s="1"/>
  <c r="R1996" i="10"/>
  <c r="AD1994" i="10" l="1"/>
  <c r="AC1994" i="10"/>
  <c r="AF1994" i="10" l="1"/>
  <c r="AG1994" i="10" s="1"/>
  <c r="T1995" i="10" s="1"/>
  <c r="AE1994" i="10"/>
  <c r="AH1994" i="10" l="1"/>
  <c r="AJ1994" i="10" s="1"/>
  <c r="V1995" i="10"/>
  <c r="X1995" i="10" s="1"/>
  <c r="U1995" i="10"/>
  <c r="W1995" i="10" s="1"/>
  <c r="Y1995" i="10" s="1"/>
  <c r="S1996" i="10"/>
  <c r="AI1994" i="10" l="1"/>
  <c r="AB1995" i="10"/>
  <c r="Z1995" i="10"/>
  <c r="R1997" i="10"/>
  <c r="AA1995" i="10"/>
  <c r="AC1995" i="10" s="1"/>
  <c r="AD1995" i="10" l="1"/>
  <c r="AF1995" i="10" s="1"/>
  <c r="AG1995" i="10" s="1"/>
  <c r="AH1995" i="10" l="1"/>
  <c r="T1996" i="10"/>
  <c r="AE1995" i="10"/>
  <c r="V1996" i="10" l="1"/>
  <c r="X1996" i="10" s="1"/>
  <c r="Z1996" i="10" s="1"/>
  <c r="U1996" i="10"/>
  <c r="W1996" i="10" s="1"/>
  <c r="S1997" i="10"/>
  <c r="AJ1995" i="10"/>
  <c r="AI1995" i="10" s="1"/>
  <c r="AA1996" i="10" l="1"/>
  <c r="Y1996" i="10"/>
  <c r="R1998" i="10"/>
  <c r="AB1996" i="10"/>
  <c r="AD1996" i="10" s="1"/>
  <c r="AC1996" i="10" l="1"/>
  <c r="AF1996" i="10" l="1"/>
  <c r="AG1996" i="10" s="1"/>
  <c r="AE1996" i="10"/>
  <c r="AH1996" i="10" l="1"/>
  <c r="AJ1996" i="10" s="1"/>
  <c r="T1997" i="10"/>
  <c r="U1997" i="10" l="1"/>
  <c r="W1997" i="10" s="1"/>
  <c r="V1997" i="10"/>
  <c r="X1997" i="10" s="1"/>
  <c r="S1998" i="10"/>
  <c r="AI1996" i="10"/>
  <c r="Y1997" i="10" l="1"/>
  <c r="AA1997" i="10" s="1"/>
  <c r="AB1997" i="10"/>
  <c r="Z1997" i="10"/>
  <c r="R1999" i="10"/>
  <c r="AC1997" i="10" l="1"/>
  <c r="AD1997" i="10"/>
  <c r="AF1997" i="10" l="1"/>
  <c r="AG1997" i="10" s="1"/>
  <c r="T1998" i="10" s="1"/>
  <c r="AE1997" i="10"/>
  <c r="AH1997" i="10" l="1"/>
  <c r="AJ1997" i="10" s="1"/>
  <c r="V1998" i="10"/>
  <c r="X1998" i="10" s="1"/>
  <c r="U1998" i="10"/>
  <c r="W1998" i="10" s="1"/>
  <c r="S1999" i="10"/>
  <c r="R2000" i="10" s="1"/>
  <c r="AI1997" i="10" l="1"/>
  <c r="AB1998" i="10"/>
  <c r="Z1998" i="10"/>
  <c r="Y1998" i="10"/>
  <c r="AA1998" i="10" s="1"/>
  <c r="AD1998" i="10" l="1"/>
  <c r="AC1998" i="10"/>
  <c r="AF1998" i="10" l="1"/>
  <c r="AG1998" i="10" s="1"/>
  <c r="AH1998" i="10" s="1"/>
  <c r="AJ1998" i="10" s="1"/>
  <c r="AE1998" i="10"/>
  <c r="T1999" i="10" l="1"/>
  <c r="AI1998" i="10"/>
  <c r="U1999" i="10" l="1"/>
  <c r="W1999" i="10" s="1"/>
  <c r="V1999" i="10"/>
  <c r="X1999" i="10" s="1"/>
  <c r="S2000" i="10"/>
  <c r="Y1999" i="10" l="1"/>
  <c r="AA1999" i="10" s="1"/>
  <c r="AB1999" i="10"/>
  <c r="Z1999" i="10"/>
  <c r="R2001" i="10"/>
  <c r="AD1999" i="10" l="1"/>
  <c r="AC1999" i="10"/>
  <c r="AF1999" i="10" l="1"/>
  <c r="AG1999" i="10" s="1"/>
  <c r="T2000" i="10" s="1"/>
  <c r="AE1999" i="10"/>
  <c r="AH1999" i="10" l="1"/>
  <c r="AJ1999" i="10" s="1"/>
  <c r="U2000" i="10"/>
  <c r="W2000" i="10" s="1"/>
  <c r="V2000" i="10"/>
  <c r="X2000" i="10" s="1"/>
  <c r="S2001" i="10"/>
  <c r="AI1999" i="10" l="1"/>
  <c r="Y2000" i="10"/>
  <c r="AA2000" i="10" s="1"/>
  <c r="AB2000" i="10"/>
  <c r="Z2000" i="10"/>
  <c r="R2002" i="10"/>
  <c r="AC2000" i="10" l="1"/>
  <c r="AD2000" i="10"/>
  <c r="AE2000" i="10" l="1"/>
  <c r="AF2000" i="10"/>
  <c r="AG2000" i="10" s="1"/>
  <c r="AH2000" i="10" l="1"/>
  <c r="AJ2000" i="10" s="1"/>
  <c r="T2001" i="10"/>
  <c r="AI2000" i="10" l="1"/>
  <c r="U2001" i="10"/>
  <c r="W2001" i="10" s="1"/>
  <c r="Y2001" i="10" s="1"/>
  <c r="V2001" i="10"/>
  <c r="X2001" i="10" s="1"/>
  <c r="S2002" i="10"/>
  <c r="AB2001" i="10" l="1"/>
  <c r="Z2001" i="10"/>
  <c r="AA2001" i="10"/>
  <c r="AC2001" i="10" s="1"/>
  <c r="R2003" i="10"/>
  <c r="AD2001" i="10" l="1"/>
  <c r="AF2001" i="10" s="1"/>
  <c r="AG2001" i="10" s="1"/>
  <c r="AH2001" i="10" l="1"/>
  <c r="AJ2001" i="10" s="1"/>
  <c r="T2002" i="10"/>
  <c r="AE2001" i="10"/>
  <c r="V2002" i="10" l="1"/>
  <c r="X2002" i="10" s="1"/>
  <c r="U2002" i="10"/>
  <c r="W2002" i="10" s="1"/>
  <c r="S2003" i="10"/>
  <c r="AI2001" i="10"/>
  <c r="AB2002" i="10" l="1"/>
  <c r="Z2002" i="10"/>
  <c r="Y2002" i="10"/>
  <c r="AA2002" i="10" s="1"/>
  <c r="R2004" i="10"/>
  <c r="AD2002" i="10" l="1"/>
  <c r="AC2002" i="10"/>
  <c r="AF2002" i="10" l="1"/>
  <c r="AG2002" i="10" s="1"/>
  <c r="AE2002" i="10"/>
  <c r="AH2002" i="10" l="1"/>
  <c r="AJ2002" i="10" s="1"/>
  <c r="T2003" i="10"/>
  <c r="AI2002" i="10" l="1"/>
  <c r="V2003" i="10"/>
  <c r="X2003" i="10" s="1"/>
  <c r="U2003" i="10"/>
  <c r="W2003" i="10" s="1"/>
  <c r="S2004" i="10"/>
  <c r="Y2003" i="10" l="1"/>
  <c r="AA2003" i="10" s="1"/>
  <c r="R2005" i="10"/>
  <c r="AB2003" i="10"/>
  <c r="Z2003" i="10"/>
  <c r="AC2003" i="10" l="1"/>
  <c r="AD2003" i="10"/>
  <c r="AE2003" i="10" l="1"/>
  <c r="AF2003" i="10"/>
  <c r="AG2003" i="10" s="1"/>
  <c r="AH2003" i="10" l="1"/>
  <c r="AJ2003" i="10" s="1"/>
  <c r="T2004" i="10"/>
  <c r="V2004" i="10" l="1"/>
  <c r="X2004" i="10" s="1"/>
  <c r="Z2004" i="10" s="1"/>
  <c r="U2004" i="10"/>
  <c r="W2004" i="10" s="1"/>
  <c r="Y2004" i="10" s="1"/>
  <c r="AA2004" i="10" s="1"/>
  <c r="AC2004" i="10" s="1"/>
  <c r="S2005" i="10"/>
  <c r="AI2003" i="10"/>
  <c r="R2006" i="10" l="1"/>
  <c r="AB2004" i="10"/>
  <c r="AD2004" i="10" s="1"/>
  <c r="AE2004" i="10" s="1"/>
  <c r="AF2004" i="10" l="1"/>
  <c r="AG2004" i="10" s="1"/>
  <c r="AH2004" i="10" l="1"/>
  <c r="AJ2004" i="10" s="1"/>
  <c r="T2005" i="10"/>
  <c r="AI2004" i="10" l="1"/>
  <c r="V2005" i="10"/>
  <c r="X2005" i="10" s="1"/>
  <c r="U2005" i="10"/>
  <c r="W2005" i="10" s="1"/>
  <c r="S2006" i="10"/>
  <c r="Y2005" i="10" l="1"/>
  <c r="AA2005" i="10" s="1"/>
  <c r="R2007" i="10"/>
  <c r="AB2005" i="10"/>
  <c r="Z2005" i="10"/>
  <c r="AD2005" i="10" l="1"/>
  <c r="AC2005" i="10"/>
  <c r="AE2005" i="10" l="1"/>
  <c r="AF2005" i="10"/>
  <c r="AG2005" i="10" s="1"/>
  <c r="AH2005" i="10" l="1"/>
  <c r="AJ2005" i="10" s="1"/>
  <c r="T2006" i="10"/>
  <c r="AI2005" i="10" l="1"/>
  <c r="U2006" i="10"/>
  <c r="W2006" i="10" s="1"/>
  <c r="Y2006" i="10" s="1"/>
  <c r="V2006" i="10"/>
  <c r="X2006" i="10" s="1"/>
  <c r="S2007" i="10"/>
  <c r="AB2006" i="10" l="1"/>
  <c r="Z2006" i="10"/>
  <c r="AA2006" i="10"/>
  <c r="AC2006" i="10" s="1"/>
  <c r="R2008" i="10"/>
  <c r="AD2006" i="10" l="1"/>
  <c r="AF2006" i="10" s="1"/>
  <c r="AG2006" i="10" s="1"/>
  <c r="AH2006" i="10" l="1"/>
  <c r="AJ2006" i="10" s="1"/>
  <c r="T2007" i="10"/>
  <c r="AE2006" i="10"/>
  <c r="U2007" i="10" l="1"/>
  <c r="W2007" i="10" s="1"/>
  <c r="Y2007" i="10" s="1"/>
  <c r="V2007" i="10"/>
  <c r="X2007" i="10" s="1"/>
  <c r="Z2007" i="10" s="1"/>
  <c r="S2008" i="10"/>
  <c r="AI2006" i="10"/>
  <c r="AB2007" i="10" l="1"/>
  <c r="AD2007" i="10" s="1"/>
  <c r="R2009" i="10"/>
  <c r="AA2007" i="10"/>
  <c r="AC2007" i="10" s="1"/>
  <c r="AE2007" i="10" l="1"/>
  <c r="AF2007" i="10"/>
  <c r="AG2007" i="10" s="1"/>
  <c r="AH2007" i="10" l="1"/>
  <c r="AJ2007" i="10" s="1"/>
  <c r="T2008" i="10"/>
  <c r="V2008" i="10" l="1"/>
  <c r="X2008" i="10" s="1"/>
  <c r="U2008" i="10"/>
  <c r="W2008" i="10" s="1"/>
  <c r="Y2008" i="10" s="1"/>
  <c r="S2009" i="10"/>
  <c r="AI2007" i="10"/>
  <c r="AB2008" i="10" l="1"/>
  <c r="Z2008" i="10"/>
  <c r="R2010" i="10"/>
  <c r="AA2008" i="10"/>
  <c r="AC2008" i="10" s="1"/>
  <c r="AD2008" i="10" l="1"/>
  <c r="AF2008" i="10" s="1"/>
  <c r="AG2008" i="10" s="1"/>
  <c r="AH2008" i="10" l="1"/>
  <c r="AJ2008" i="10" s="1"/>
  <c r="T2009" i="10"/>
  <c r="AE2008" i="10"/>
  <c r="V2009" i="10" l="1"/>
  <c r="X2009" i="10" s="1"/>
  <c r="U2009" i="10"/>
  <c r="W2009" i="10" s="1"/>
  <c r="Y2009" i="10" s="1"/>
  <c r="S2010" i="10"/>
  <c r="AI2008" i="10"/>
  <c r="R2011" i="10" l="1"/>
  <c r="AB2009" i="10"/>
  <c r="Z2009" i="10"/>
  <c r="AA2009" i="10"/>
  <c r="AC2009" i="10" s="1"/>
  <c r="AD2009" i="10" l="1"/>
  <c r="AE2009" i="10" s="1"/>
  <c r="AF2009" i="10" l="1"/>
  <c r="AG2009" i="10" s="1"/>
  <c r="AH2009" i="10" l="1"/>
  <c r="AJ2009" i="10" s="1"/>
  <c r="T2010" i="10"/>
  <c r="V2010" i="10" l="1"/>
  <c r="X2010" i="10" s="1"/>
  <c r="Z2010" i="10" s="1"/>
  <c r="U2010" i="10"/>
  <c r="W2010" i="10" s="1"/>
  <c r="S2011" i="10"/>
  <c r="AI2009" i="10"/>
  <c r="Y2010" i="10" l="1"/>
  <c r="AA2010" i="10" s="1"/>
  <c r="R2012" i="10"/>
  <c r="AB2010" i="10"/>
  <c r="AD2010" i="10" s="1"/>
  <c r="AC2010" i="10" l="1"/>
  <c r="AF2010" i="10" l="1"/>
  <c r="AG2010" i="10" s="1"/>
  <c r="AE2010" i="10"/>
  <c r="AH2010" i="10" l="1"/>
  <c r="AJ2010" i="10" s="1"/>
  <c r="T2011" i="10"/>
  <c r="V2011" i="10" l="1"/>
  <c r="X2011" i="10" s="1"/>
  <c r="U2011" i="10"/>
  <c r="W2011" i="10" s="1"/>
  <c r="Y2011" i="10" s="1"/>
  <c r="S2012" i="10"/>
  <c r="AI2010" i="10"/>
  <c r="AB2011" i="10" l="1"/>
  <c r="Z2011" i="10"/>
  <c r="R2013" i="10"/>
  <c r="AA2011" i="10"/>
  <c r="AC2011" i="10" s="1"/>
  <c r="AD2011" i="10" l="1"/>
  <c r="AF2011" i="10" s="1"/>
  <c r="AG2011" i="10" s="1"/>
  <c r="AE2011" i="10" l="1"/>
  <c r="AH2011" i="10"/>
  <c r="AJ2011" i="10" s="1"/>
  <c r="T2012" i="10"/>
  <c r="AI2011" i="10" l="1"/>
  <c r="U2012" i="10"/>
  <c r="W2012" i="10" s="1"/>
  <c r="V2012" i="10"/>
  <c r="X2012" i="10" s="1"/>
  <c r="S2013" i="10"/>
  <c r="AB2012" i="10" l="1"/>
  <c r="Z2012" i="10"/>
  <c r="R2014" i="10"/>
  <c r="Y2012" i="10"/>
  <c r="AA2012" i="10" s="1"/>
  <c r="AD2012" i="10" l="1"/>
  <c r="AC2012" i="10"/>
  <c r="AE2012" i="10" l="1"/>
  <c r="AF2012" i="10"/>
  <c r="AG2012" i="10" s="1"/>
  <c r="T2013" i="10" s="1"/>
  <c r="AH2012" i="10" l="1"/>
  <c r="AJ2012" i="10" s="1"/>
  <c r="AI2012" i="10" s="1"/>
  <c r="U2013" i="10"/>
  <c r="W2013" i="10" s="1"/>
  <c r="V2013" i="10"/>
  <c r="X2013" i="10" s="1"/>
  <c r="S2014" i="10"/>
  <c r="Y2013" i="10" l="1"/>
  <c r="AA2013" i="10" s="1"/>
  <c r="AB2013" i="10"/>
  <c r="Z2013" i="10"/>
  <c r="R2015" i="10"/>
  <c r="AC2013" i="10" l="1"/>
  <c r="AD2013" i="10"/>
  <c r="AF2013" i="10" l="1"/>
  <c r="AG2013" i="10" s="1"/>
  <c r="AE2013" i="10"/>
  <c r="AH2013" i="10" l="1"/>
  <c r="AJ2013" i="10" s="1"/>
  <c r="T2014" i="10"/>
  <c r="AI2013" i="10" l="1"/>
  <c r="U2014" i="10"/>
  <c r="W2014" i="10" s="1"/>
  <c r="V2014" i="10"/>
  <c r="X2014" i="10" s="1"/>
  <c r="S2015" i="10"/>
  <c r="AB2014" i="10" l="1"/>
  <c r="Z2014" i="10"/>
  <c r="R2016" i="10"/>
  <c r="Y2014" i="10"/>
  <c r="AA2014" i="10" s="1"/>
  <c r="AD2014" i="10" l="1"/>
  <c r="AE2014" i="10" s="1"/>
  <c r="AC2014" i="10"/>
  <c r="AF2014" i="10" l="1"/>
  <c r="AG2014" i="10" s="1"/>
  <c r="AH2014" i="10" l="1"/>
  <c r="AJ2014" i="10" s="1"/>
  <c r="T2015" i="10"/>
  <c r="V2015" i="10" l="1"/>
  <c r="X2015" i="10" s="1"/>
  <c r="U2015" i="10"/>
  <c r="W2015" i="10" s="1"/>
  <c r="S2016" i="10"/>
  <c r="AI2014" i="10"/>
  <c r="AB2015" i="10" l="1"/>
  <c r="Z2015" i="10"/>
  <c r="Y2015" i="10"/>
  <c r="AA2015" i="10" s="1"/>
  <c r="R2017" i="10"/>
  <c r="AD2015" i="10" l="1"/>
  <c r="AC2015" i="10"/>
  <c r="AE2015" i="10" l="1"/>
  <c r="AF2015" i="10"/>
  <c r="AG2015" i="10" s="1"/>
  <c r="AH2015" i="10" l="1"/>
  <c r="AJ2015" i="10" s="1"/>
  <c r="T2016" i="10"/>
  <c r="AI2015" i="10" l="1"/>
  <c r="U2016" i="10"/>
  <c r="W2016" i="10" s="1"/>
  <c r="V2016" i="10"/>
  <c r="X2016" i="10" s="1"/>
  <c r="Z2016" i="10" s="1"/>
  <c r="S2017" i="10"/>
  <c r="AB2016" i="10" l="1"/>
  <c r="AD2016" i="10" s="1"/>
  <c r="R2018" i="10"/>
  <c r="Y2016" i="10"/>
  <c r="AA2016" i="10" l="1"/>
  <c r="AC2016" i="10" s="1"/>
  <c r="AE2016" i="10" l="1"/>
  <c r="AF2016" i="10"/>
  <c r="AG2016" i="10" s="1"/>
  <c r="AH2016" i="10" l="1"/>
  <c r="AJ2016" i="10" s="1"/>
  <c r="T2017" i="10"/>
  <c r="V2017" i="10" l="1"/>
  <c r="X2017" i="10" s="1"/>
  <c r="Z2017" i="10" s="1"/>
  <c r="U2017" i="10"/>
  <c r="W2017" i="10" s="1"/>
  <c r="S2018" i="10"/>
  <c r="AI2016" i="10"/>
  <c r="Y2017" i="10" l="1"/>
  <c r="AA2017" i="10" s="1"/>
  <c r="R2019" i="10"/>
  <c r="AB2017" i="10"/>
  <c r="AD2017" i="10" s="1"/>
  <c r="AC2017" i="10" l="1"/>
  <c r="AE2017" i="10" l="1"/>
  <c r="AF2017" i="10"/>
  <c r="AG2017" i="10" s="1"/>
  <c r="AH2017" i="10" l="1"/>
  <c r="AJ2017" i="10" s="1"/>
  <c r="T2018" i="10"/>
  <c r="U2018" i="10" l="1"/>
  <c r="W2018" i="10" s="1"/>
  <c r="V2018" i="10"/>
  <c r="X2018" i="10" s="1"/>
  <c r="Z2018" i="10" s="1"/>
  <c r="S2019" i="10"/>
  <c r="AI2017" i="10"/>
  <c r="Y2018" i="10" l="1"/>
  <c r="AA2018" i="10" s="1"/>
  <c r="R2020" i="10"/>
  <c r="AB2018" i="10"/>
  <c r="AD2018" i="10" s="1"/>
  <c r="AC2018" i="10" l="1"/>
  <c r="AF2018" i="10" l="1"/>
  <c r="AG2018" i="10" s="1"/>
  <c r="AE2018" i="10"/>
  <c r="AH2018" i="10" l="1"/>
  <c r="AJ2018" i="10" s="1"/>
  <c r="T2019" i="10"/>
  <c r="V2019" i="10" l="1"/>
  <c r="X2019" i="10" s="1"/>
  <c r="U2019" i="10"/>
  <c r="W2019" i="10" s="1"/>
  <c r="Y2019" i="10" s="1"/>
  <c r="S2020" i="10"/>
  <c r="AI2018" i="10"/>
  <c r="AB2019" i="10" l="1"/>
  <c r="Z2019" i="10"/>
  <c r="R2021" i="10"/>
  <c r="AA2019" i="10"/>
  <c r="AC2019" i="10" s="1"/>
  <c r="AD2019" i="10" l="1"/>
  <c r="AE2019" i="10" s="1"/>
  <c r="AF2019" i="10" l="1"/>
  <c r="AG2019" i="10" s="1"/>
  <c r="T2020" i="10" s="1"/>
  <c r="U2020" i="10" l="1"/>
  <c r="W2020" i="10" s="1"/>
  <c r="Y2020" i="10" s="1"/>
  <c r="V2020" i="10"/>
  <c r="X2020" i="10" s="1"/>
  <c r="S2021" i="10"/>
  <c r="AH2019" i="10"/>
  <c r="AB2020" i="10" l="1"/>
  <c r="Z2020" i="10"/>
  <c r="R2022" i="10"/>
  <c r="AJ2019" i="10"/>
  <c r="AI2019" i="10" s="1"/>
  <c r="AA2020" i="10"/>
  <c r="AC2020" i="10" s="1"/>
  <c r="AD2020" i="10" l="1"/>
  <c r="AF2020" i="10" s="1"/>
  <c r="AG2020" i="10" s="1"/>
  <c r="T2021" i="10" s="1"/>
  <c r="U2021" i="10" l="1"/>
  <c r="W2021" i="10" s="1"/>
  <c r="Y2021" i="10" s="1"/>
  <c r="AA2021" i="10" s="1"/>
  <c r="AC2021" i="10" s="1"/>
  <c r="V2021" i="10"/>
  <c r="X2021" i="10" s="1"/>
  <c r="Z2021" i="10" s="1"/>
  <c r="S2022" i="10"/>
  <c r="AE2020" i="10"/>
  <c r="AH2020" i="10" s="1"/>
  <c r="AJ2020" i="10" s="1"/>
  <c r="R2023" i="10" l="1"/>
  <c r="AI2020" i="10"/>
  <c r="AB2021" i="10"/>
  <c r="AD2021" i="10" s="1"/>
  <c r="AF2021" i="10" s="1"/>
  <c r="AG2021" i="10" s="1"/>
  <c r="AH2021" i="10" l="1"/>
  <c r="AJ2021" i="10" s="1"/>
  <c r="T2022" i="10"/>
  <c r="AE2021" i="10"/>
  <c r="AI2021" i="10" l="1"/>
  <c r="U2022" i="10"/>
  <c r="W2022" i="10" s="1"/>
  <c r="Y2022" i="10" s="1"/>
  <c r="V2022" i="10"/>
  <c r="X2022" i="10" s="1"/>
  <c r="Z2022" i="10" s="1"/>
  <c r="S2023" i="10"/>
  <c r="R2024" i="10" l="1"/>
  <c r="AA2022" i="10"/>
  <c r="AC2022" i="10" s="1"/>
  <c r="AB2022" i="10"/>
  <c r="AD2022" i="10" s="1"/>
  <c r="AE2022" i="10" l="1"/>
  <c r="AF2022" i="10"/>
  <c r="AG2022" i="10" s="1"/>
  <c r="AH2022" i="10" l="1"/>
  <c r="AJ2022" i="10" s="1"/>
  <c r="T2023" i="10"/>
  <c r="V2023" i="10" l="1"/>
  <c r="X2023" i="10" s="1"/>
  <c r="Z2023" i="10" s="1"/>
  <c r="U2023" i="10"/>
  <c r="W2023" i="10" s="1"/>
  <c r="S2024" i="10"/>
  <c r="AI2022" i="10"/>
  <c r="Y2023" i="10" l="1"/>
  <c r="AA2023" i="10" s="1"/>
  <c r="R2025" i="10"/>
  <c r="AB2023" i="10"/>
  <c r="AD2023" i="10" s="1"/>
  <c r="AC2023" i="10" l="1"/>
  <c r="AE2023" i="10" l="1"/>
  <c r="AF2023" i="10"/>
  <c r="AG2023" i="10" s="1"/>
  <c r="AH2023" i="10" l="1"/>
  <c r="AJ2023" i="10" s="1"/>
  <c r="T2024" i="10"/>
  <c r="U2024" i="10" l="1"/>
  <c r="W2024" i="10" s="1"/>
  <c r="V2024" i="10"/>
  <c r="X2024" i="10" s="1"/>
  <c r="S2025" i="10"/>
  <c r="R2026" i="10" s="1"/>
  <c r="AI2023" i="10"/>
  <c r="Y2024" i="10" l="1"/>
  <c r="AA2024" i="10" s="1"/>
  <c r="AB2024" i="10"/>
  <c r="Z2024" i="10"/>
  <c r="AD2024" i="10" l="1"/>
  <c r="AC2024" i="10"/>
  <c r="AE2024" i="10" l="1"/>
  <c r="AF2024" i="10"/>
  <c r="AG2024" i="10" s="1"/>
  <c r="AH2024" i="10" s="1"/>
  <c r="AJ2024" i="10" s="1"/>
  <c r="T2025" i="10" l="1"/>
  <c r="AI2024" i="10"/>
  <c r="V2025" i="10" l="1"/>
  <c r="X2025" i="10" s="1"/>
  <c r="Z2025" i="10" s="1"/>
  <c r="U2025" i="10"/>
  <c r="W2025" i="10" s="1"/>
  <c r="Y2025" i="10" s="1"/>
  <c r="S2026" i="10"/>
  <c r="R2027" i="10" l="1"/>
  <c r="AA2025" i="10"/>
  <c r="AC2025" i="10" s="1"/>
  <c r="AB2025" i="10"/>
  <c r="AD2025" i="10" s="1"/>
  <c r="AF2025" i="10" l="1"/>
  <c r="AG2025" i="10" s="1"/>
  <c r="AE2025" i="10"/>
  <c r="AH2025" i="10" l="1"/>
  <c r="AJ2025" i="10" s="1"/>
  <c r="T2026" i="10"/>
  <c r="AI2025" i="10" l="1"/>
  <c r="U2026" i="10"/>
  <c r="W2026" i="10" s="1"/>
  <c r="V2026" i="10"/>
  <c r="X2026" i="10" s="1"/>
  <c r="S2027" i="10"/>
  <c r="R2028" i="10" l="1"/>
  <c r="AB2026" i="10"/>
  <c r="Z2026" i="10"/>
  <c r="Y2026" i="10"/>
  <c r="AA2026" i="10" s="1"/>
  <c r="AC2026" i="10" l="1"/>
  <c r="AD2026" i="10"/>
  <c r="AE2026" i="10" l="1"/>
  <c r="AF2026" i="10"/>
  <c r="AG2026" i="10" s="1"/>
  <c r="T2027" i="10" s="1"/>
  <c r="AH2026" i="10" l="1"/>
  <c r="AJ2026" i="10" s="1"/>
  <c r="U2027" i="10"/>
  <c r="W2027" i="10" s="1"/>
  <c r="V2027" i="10"/>
  <c r="X2027" i="10" s="1"/>
  <c r="S2028" i="10"/>
  <c r="AI2026" i="10" l="1"/>
  <c r="AB2027" i="10"/>
  <c r="Z2027" i="10"/>
  <c r="R2029" i="10"/>
  <c r="Y2027" i="10"/>
  <c r="AA2027" i="10" s="1"/>
  <c r="AC2027" i="10" l="1"/>
  <c r="AD2027" i="10"/>
  <c r="AE2027" i="10" l="1"/>
  <c r="AF2027" i="10"/>
  <c r="AG2027" i="10" s="1"/>
  <c r="T2028" i="10" s="1"/>
  <c r="AH2027" i="10" l="1"/>
  <c r="AJ2027" i="10" s="1"/>
  <c r="AI2027" i="10" s="1"/>
  <c r="U2028" i="10"/>
  <c r="W2028" i="10" s="1"/>
  <c r="Y2028" i="10" s="1"/>
  <c r="V2028" i="10"/>
  <c r="X2028" i="10" s="1"/>
  <c r="Z2028" i="10" s="1"/>
  <c r="S2029" i="10"/>
  <c r="AB2028" i="10" l="1"/>
  <c r="AD2028" i="10" s="1"/>
  <c r="R2030" i="10"/>
  <c r="AA2028" i="10"/>
  <c r="AC2028" i="10" s="1"/>
  <c r="AE2028" i="10" l="1"/>
  <c r="AF2028" i="10"/>
  <c r="AG2028" i="10" s="1"/>
  <c r="AH2028" i="10" l="1"/>
  <c r="AJ2028" i="10" s="1"/>
  <c r="T2029" i="10"/>
  <c r="U2029" i="10" l="1"/>
  <c r="W2029" i="10" s="1"/>
  <c r="V2029" i="10"/>
  <c r="X2029" i="10" s="1"/>
  <c r="S2030" i="10"/>
  <c r="AI2028" i="10"/>
  <c r="AA2029" i="10" l="1"/>
  <c r="Y2029" i="10"/>
  <c r="AB2029" i="10"/>
  <c r="Z2029" i="10"/>
  <c r="R2031" i="10"/>
  <c r="AC2029" i="10" l="1"/>
  <c r="AD2029" i="10"/>
  <c r="AE2029" i="10" l="1"/>
  <c r="AF2029" i="10"/>
  <c r="AG2029" i="10" s="1"/>
  <c r="T2030" i="10" s="1"/>
  <c r="AH2029" i="10" l="1"/>
  <c r="AJ2029" i="10" s="1"/>
  <c r="AI2029" i="10" s="1"/>
  <c r="U2030" i="10"/>
  <c r="W2030" i="10" s="1"/>
  <c r="V2030" i="10"/>
  <c r="X2030" i="10" s="1"/>
  <c r="S2031" i="10"/>
  <c r="Y2030" i="10" l="1"/>
  <c r="AA2030" i="10" s="1"/>
  <c r="AB2030" i="10"/>
  <c r="Z2030" i="10"/>
  <c r="R2032" i="10"/>
  <c r="AD2030" i="10" l="1"/>
  <c r="AC2030" i="10"/>
  <c r="AE2030" i="10" l="1"/>
  <c r="AF2030" i="10"/>
  <c r="AG2030" i="10" s="1"/>
  <c r="AH2030" i="10" l="1"/>
  <c r="AJ2030" i="10" s="1"/>
  <c r="T2031" i="10"/>
  <c r="V2031" i="10" l="1"/>
  <c r="X2031" i="10" s="1"/>
  <c r="U2031" i="10"/>
  <c r="W2031" i="10" s="1"/>
  <c r="Y2031" i="10" s="1"/>
  <c r="S2032" i="10"/>
  <c r="AI2030" i="10"/>
  <c r="AB2031" i="10" l="1"/>
  <c r="Z2031" i="10"/>
  <c r="R2033" i="10"/>
  <c r="AA2031" i="10"/>
  <c r="AC2031" i="10" s="1"/>
  <c r="AD2031" i="10" l="1"/>
  <c r="AE2031" i="10" s="1"/>
  <c r="AF2031" i="10" l="1"/>
  <c r="AG2031" i="10" s="1"/>
  <c r="AH2031" i="10" l="1"/>
  <c r="AJ2031" i="10" s="1"/>
  <c r="T2032" i="10"/>
  <c r="V2032" i="10" l="1"/>
  <c r="X2032" i="10" s="1"/>
  <c r="U2032" i="10"/>
  <c r="W2032" i="10" s="1"/>
  <c r="S2033" i="10"/>
  <c r="AI2031" i="10"/>
  <c r="AB2032" i="10" l="1"/>
  <c r="Z2032" i="10"/>
  <c r="Y2032" i="10"/>
  <c r="AA2032" i="10" s="1"/>
  <c r="R2034" i="10"/>
  <c r="AD2032" i="10" l="1"/>
  <c r="AC2032" i="10"/>
  <c r="AF2032" i="10" l="1"/>
  <c r="AG2032" i="10" s="1"/>
  <c r="AE2032" i="10"/>
  <c r="AH2032" i="10" l="1"/>
  <c r="AJ2032" i="10" s="1"/>
  <c r="T2033" i="10"/>
  <c r="AI2032" i="10" l="1"/>
  <c r="V2033" i="10"/>
  <c r="X2033" i="10" s="1"/>
  <c r="Z2033" i="10" s="1"/>
  <c r="U2033" i="10"/>
  <c r="W2033" i="10" s="1"/>
  <c r="Y2033" i="10" s="1"/>
  <c r="S2034" i="10"/>
  <c r="R2035" i="10" l="1"/>
  <c r="AA2033" i="10"/>
  <c r="AC2033" i="10" s="1"/>
  <c r="AB2033" i="10"/>
  <c r="AD2033" i="10" s="1"/>
  <c r="AF2033" i="10" l="1"/>
  <c r="AG2033" i="10" s="1"/>
  <c r="AE2033" i="10"/>
  <c r="AH2033" i="10" l="1"/>
  <c r="AJ2033" i="10" s="1"/>
  <c r="T2034" i="10"/>
  <c r="V2034" i="10" l="1"/>
  <c r="X2034" i="10" s="1"/>
  <c r="Z2034" i="10" s="1"/>
  <c r="U2034" i="10"/>
  <c r="W2034" i="10" s="1"/>
  <c r="S2035" i="10"/>
  <c r="AI2033" i="10"/>
  <c r="Y2034" i="10" l="1"/>
  <c r="AA2034" i="10" s="1"/>
  <c r="R2036" i="10"/>
  <c r="AB2034" i="10"/>
  <c r="AD2034" i="10" s="1"/>
  <c r="AC2034" i="10" l="1"/>
  <c r="AF2034" i="10" l="1"/>
  <c r="AG2034" i="10" s="1"/>
  <c r="AE2034" i="10"/>
  <c r="AH2034" i="10" l="1"/>
  <c r="AJ2034" i="10" s="1"/>
  <c r="T2035" i="10"/>
  <c r="V2035" i="10" l="1"/>
  <c r="X2035" i="10" s="1"/>
  <c r="U2035" i="10"/>
  <c r="W2035" i="10" s="1"/>
  <c r="S2036" i="10"/>
  <c r="AI2034" i="10"/>
  <c r="AB2035" i="10" l="1"/>
  <c r="Z2035" i="10"/>
  <c r="Y2035" i="10"/>
  <c r="AA2035" i="10" s="1"/>
  <c r="R2037" i="10"/>
  <c r="AD2035" i="10" l="1"/>
  <c r="AC2035" i="10"/>
  <c r="AF2035" i="10" l="1"/>
  <c r="AG2035" i="10" s="1"/>
  <c r="T2036" i="10" s="1"/>
  <c r="AE2035" i="10"/>
  <c r="AH2035" i="10" l="1"/>
  <c r="AJ2035" i="10" s="1"/>
  <c r="V2036" i="10"/>
  <c r="X2036" i="10" s="1"/>
  <c r="U2036" i="10"/>
  <c r="W2036" i="10" s="1"/>
  <c r="S2037" i="10"/>
  <c r="AI2035" i="10" l="1"/>
  <c r="AB2036" i="10"/>
  <c r="Z2036" i="10"/>
  <c r="Y2036" i="10"/>
  <c r="AA2036" i="10" s="1"/>
  <c r="R2038" i="10"/>
  <c r="AD2036" i="10" l="1"/>
  <c r="AF2036" i="10" s="1"/>
  <c r="AG2036" i="10" s="1"/>
  <c r="AC2036" i="10"/>
  <c r="AH2036" i="10" l="1"/>
  <c r="AJ2036" i="10" s="1"/>
  <c r="T2037" i="10"/>
  <c r="AE2036" i="10"/>
  <c r="V2037" i="10" l="1"/>
  <c r="X2037" i="10" s="1"/>
  <c r="Z2037" i="10" s="1"/>
  <c r="U2037" i="10"/>
  <c r="W2037" i="10" s="1"/>
  <c r="S2038" i="10"/>
  <c r="AI2036" i="10"/>
  <c r="Y2037" i="10" l="1"/>
  <c r="AA2037" i="10" s="1"/>
  <c r="R2039" i="10"/>
  <c r="AB2037" i="10"/>
  <c r="AD2037" i="10" s="1"/>
  <c r="AC2037" i="10" l="1"/>
  <c r="AF2037" i="10" l="1"/>
  <c r="AG2037" i="10" s="1"/>
  <c r="T2038" i="10" s="1"/>
  <c r="AE2037" i="10"/>
  <c r="AH2037" i="10" l="1"/>
  <c r="AJ2037" i="10" s="1"/>
  <c r="V2038" i="10"/>
  <c r="X2038" i="10" s="1"/>
  <c r="U2038" i="10"/>
  <c r="W2038" i="10" s="1"/>
  <c r="Y2038" i="10" s="1"/>
  <c r="S2039" i="10"/>
  <c r="R2040" i="10" s="1"/>
  <c r="AA2038" i="10" l="1"/>
  <c r="AC2038" i="10" s="1"/>
  <c r="AI2037" i="10"/>
  <c r="AB2038" i="10"/>
  <c r="Z2038" i="10"/>
  <c r="AD2038" i="10" l="1"/>
  <c r="AE2038" i="10" l="1"/>
  <c r="AF2038" i="10"/>
  <c r="AG2038" i="10" s="1"/>
  <c r="AH2038" i="10" s="1"/>
  <c r="AJ2038" i="10" s="1"/>
  <c r="T2039" i="10" l="1"/>
  <c r="V2039" i="10" s="1"/>
  <c r="X2039" i="10" s="1"/>
  <c r="AI2038" i="10"/>
  <c r="S2040" i="10" l="1"/>
  <c r="R2041" i="10" s="1"/>
  <c r="U2039" i="10"/>
  <c r="W2039" i="10" s="1"/>
  <c r="Y2039" i="10" s="1"/>
  <c r="AB2039" i="10"/>
  <c r="Z2039" i="10"/>
  <c r="AA2039" i="10" l="1"/>
  <c r="AC2039" i="10" s="1"/>
  <c r="AD2039" i="10"/>
  <c r="AE2039" i="10" l="1"/>
  <c r="AF2039" i="10"/>
  <c r="AG2039" i="10" s="1"/>
  <c r="AH2039" i="10" l="1"/>
  <c r="AJ2039" i="10" s="1"/>
  <c r="T2040" i="10"/>
  <c r="U2040" i="10" l="1"/>
  <c r="W2040" i="10" s="1"/>
  <c r="V2040" i="10"/>
  <c r="X2040" i="10" s="1"/>
  <c r="Z2040" i="10" s="1"/>
  <c r="S2041" i="10"/>
  <c r="AI2039" i="10"/>
  <c r="Y2040" i="10" l="1"/>
  <c r="AA2040" i="10" s="1"/>
  <c r="R2042" i="10"/>
  <c r="AB2040" i="10"/>
  <c r="AD2040" i="10" s="1"/>
  <c r="AC2040" i="10" l="1"/>
  <c r="AE2040" i="10" l="1"/>
  <c r="AF2040" i="10"/>
  <c r="AG2040" i="10" s="1"/>
  <c r="AH2040" i="10" l="1"/>
  <c r="AJ2040" i="10" s="1"/>
  <c r="T2041" i="10"/>
  <c r="AI2040" i="10" l="1"/>
  <c r="U2041" i="10"/>
  <c r="W2041" i="10" s="1"/>
  <c r="V2041" i="10"/>
  <c r="X2041" i="10" s="1"/>
  <c r="S2042" i="10"/>
  <c r="AB2041" i="10" l="1"/>
  <c r="Z2041" i="10"/>
  <c r="R2043" i="10"/>
  <c r="Y2041" i="10"/>
  <c r="AA2041" i="10" s="1"/>
  <c r="AD2041" i="10" l="1"/>
  <c r="AC2041" i="10"/>
  <c r="AE2041" i="10" l="1"/>
  <c r="AF2041" i="10"/>
  <c r="AG2041" i="10" s="1"/>
  <c r="AH2041" i="10" l="1"/>
  <c r="AJ2041" i="10" s="1"/>
  <c r="T2042" i="10"/>
  <c r="U2042" i="10" l="1"/>
  <c r="W2042" i="10" s="1"/>
  <c r="V2042" i="10"/>
  <c r="X2042" i="10" s="1"/>
  <c r="S2043" i="10"/>
  <c r="AI2041" i="10"/>
  <c r="Y2042" i="10" l="1"/>
  <c r="AA2042" i="10" s="1"/>
  <c r="AB2042" i="10"/>
  <c r="Z2042" i="10"/>
  <c r="R2044" i="10"/>
  <c r="AD2042" i="10" l="1"/>
  <c r="AC2042" i="10"/>
  <c r="AF2042" i="10" l="1"/>
  <c r="AG2042" i="10" s="1"/>
  <c r="T2043" i="10" s="1"/>
  <c r="AE2042" i="10"/>
  <c r="AH2042" i="10" l="1"/>
  <c r="AJ2042" i="10" s="1"/>
  <c r="AI2042" i="10" s="1"/>
  <c r="V2043" i="10"/>
  <c r="X2043" i="10" s="1"/>
  <c r="Z2043" i="10" s="1"/>
  <c r="U2043" i="10"/>
  <c r="W2043" i="10" s="1"/>
  <c r="Y2043" i="10" s="1"/>
  <c r="AA2043" i="10" s="1"/>
  <c r="AC2043" i="10" s="1"/>
  <c r="S2044" i="10"/>
  <c r="R2045" i="10" l="1"/>
  <c r="AB2043" i="10"/>
  <c r="AD2043" i="10" s="1"/>
  <c r="AF2043" i="10" s="1"/>
  <c r="AG2043" i="10" s="1"/>
  <c r="AH2043" i="10" l="1"/>
  <c r="AJ2043" i="10" s="1"/>
  <c r="T2044" i="10"/>
  <c r="AE2043" i="10"/>
  <c r="U2044" i="10" l="1"/>
  <c r="W2044" i="10" s="1"/>
  <c r="V2044" i="10"/>
  <c r="X2044" i="10" s="1"/>
  <c r="Z2044" i="10" s="1"/>
  <c r="AI2043" i="10"/>
  <c r="S2045" i="10"/>
  <c r="Y2044" i="10" l="1"/>
  <c r="AA2044" i="10" s="1"/>
  <c r="R2046" i="10"/>
  <c r="AB2044" i="10"/>
  <c r="AD2044" i="10" s="1"/>
  <c r="AC2044" i="10" l="1"/>
  <c r="AF2044" i="10" l="1"/>
  <c r="AG2044" i="10" s="1"/>
  <c r="AE2044" i="10"/>
  <c r="AH2044" i="10" l="1"/>
  <c r="AJ2044" i="10" s="1"/>
  <c r="T2045" i="10"/>
  <c r="U2045" i="10" l="1"/>
  <c r="W2045" i="10" s="1"/>
  <c r="V2045" i="10"/>
  <c r="X2045" i="10" s="1"/>
  <c r="S2046" i="10"/>
  <c r="AI2044" i="10"/>
  <c r="AA2045" i="10" l="1"/>
  <c r="Y2045" i="10"/>
  <c r="AB2045" i="10"/>
  <c r="Z2045" i="10"/>
  <c r="R2047" i="10"/>
  <c r="AD2045" i="10" l="1"/>
  <c r="AC2045" i="10"/>
  <c r="AE2045" i="10" l="1"/>
  <c r="AF2045" i="10"/>
  <c r="AG2045" i="10" s="1"/>
  <c r="AH2045" i="10" l="1"/>
  <c r="AJ2045" i="10" s="1"/>
  <c r="T2046" i="10"/>
  <c r="AI2045" i="10" l="1"/>
  <c r="V2046" i="10"/>
  <c r="X2046" i="10" s="1"/>
  <c r="U2046" i="10"/>
  <c r="W2046" i="10" s="1"/>
  <c r="S2047" i="10"/>
  <c r="Y2046" i="10" l="1"/>
  <c r="AA2046" i="10" s="1"/>
  <c r="R2048" i="10"/>
  <c r="AB2046" i="10"/>
  <c r="Z2046" i="10"/>
  <c r="AD2046" i="10" l="1"/>
  <c r="AC2046" i="10"/>
  <c r="AF2046" i="10" l="1"/>
  <c r="AG2046" i="10" s="1"/>
  <c r="T2047" i="10" s="1"/>
  <c r="AE2046" i="10"/>
  <c r="AH2046" i="10" l="1"/>
  <c r="AJ2046" i="10" s="1"/>
  <c r="V2047" i="10"/>
  <c r="X2047" i="10" s="1"/>
  <c r="U2047" i="10"/>
  <c r="W2047" i="10" s="1"/>
  <c r="S2048" i="10"/>
  <c r="AI2046" i="10" l="1"/>
  <c r="AB2047" i="10"/>
  <c r="Z2047" i="10"/>
  <c r="Y2047" i="10"/>
  <c r="AA2047" i="10" s="1"/>
  <c r="R2049" i="10"/>
  <c r="AD2047" i="10" l="1"/>
  <c r="AC2047" i="10"/>
  <c r="AE2047" i="10" l="1"/>
  <c r="AF2047" i="10"/>
  <c r="AG2047" i="10" s="1"/>
  <c r="AH2047" i="10" l="1"/>
  <c r="AJ2047" i="10" s="1"/>
  <c r="T2048" i="10"/>
  <c r="AI2047" i="10" l="1"/>
  <c r="V2048" i="10"/>
  <c r="X2048" i="10" s="1"/>
  <c r="Z2048" i="10" s="1"/>
  <c r="U2048" i="10"/>
  <c r="W2048" i="10" s="1"/>
  <c r="S2049" i="10"/>
  <c r="Y2048" i="10" l="1"/>
  <c r="AA2048" i="10" s="1"/>
  <c r="AB2048" i="10"/>
  <c r="AD2048" i="10" s="1"/>
  <c r="R2050" i="10"/>
  <c r="AC2048" i="10" l="1"/>
  <c r="AE2048" i="10" l="1"/>
  <c r="AF2048" i="10"/>
  <c r="AG2048" i="10" s="1"/>
  <c r="AH2048" i="10" l="1"/>
  <c r="AJ2048" i="10" s="1"/>
  <c r="T2049" i="10"/>
  <c r="U2049" i="10" l="1"/>
  <c r="W2049" i="10" s="1"/>
  <c r="V2049" i="10"/>
  <c r="X2049" i="10" s="1"/>
  <c r="S2050" i="10"/>
  <c r="AI2048" i="10"/>
  <c r="AA2049" i="10" l="1"/>
  <c r="Y2049" i="10"/>
  <c r="AB2049" i="10"/>
  <c r="Z2049" i="10"/>
  <c r="R2051" i="10"/>
  <c r="AD2049" i="10" l="1"/>
  <c r="AC2049" i="10"/>
  <c r="AF2049" i="10" l="1"/>
  <c r="AG2049" i="10" s="1"/>
  <c r="T2050" i="10" s="1"/>
  <c r="AE2049" i="10"/>
  <c r="AH2049" i="10" l="1"/>
  <c r="AJ2049" i="10" s="1"/>
  <c r="V2050" i="10"/>
  <c r="X2050" i="10" s="1"/>
  <c r="U2050" i="10"/>
  <c r="W2050" i="10" s="1"/>
  <c r="S2051" i="10"/>
  <c r="AI2049" i="10" l="1"/>
  <c r="AB2050" i="10"/>
  <c r="Z2050" i="10"/>
  <c r="Y2050" i="10"/>
  <c r="AA2050" i="10" s="1"/>
  <c r="R2052" i="10"/>
  <c r="AD2050" i="10" l="1"/>
  <c r="AC2050" i="10"/>
  <c r="AE2050" i="10" l="1"/>
  <c r="AF2050" i="10"/>
  <c r="AG2050" i="10" s="1"/>
  <c r="AH2050" i="10" l="1"/>
  <c r="AJ2050" i="10" s="1"/>
  <c r="T2051" i="10"/>
  <c r="V2051" i="10" l="1"/>
  <c r="X2051" i="10" s="1"/>
  <c r="Z2051" i="10" s="1"/>
  <c r="U2051" i="10"/>
  <c r="W2051" i="10" s="1"/>
  <c r="S2052" i="10"/>
  <c r="R2053" i="10" s="1"/>
  <c r="AI2050" i="10"/>
  <c r="Y2051" i="10" l="1"/>
  <c r="AA2051" i="10" s="1"/>
  <c r="AB2051" i="10"/>
  <c r="AD2051" i="10" s="1"/>
  <c r="AC2051" i="10" l="1"/>
  <c r="AF2051" i="10" l="1"/>
  <c r="AG2051" i="10" s="1"/>
  <c r="AH2051" i="10" s="1"/>
  <c r="AJ2051" i="10" s="1"/>
  <c r="AE2051" i="10"/>
  <c r="T2052" i="10" l="1"/>
  <c r="AI2051" i="10"/>
  <c r="V2052" i="10" l="1"/>
  <c r="X2052" i="10" s="1"/>
  <c r="U2052" i="10"/>
  <c r="W2052" i="10" s="1"/>
  <c r="S2053" i="10"/>
  <c r="AB2052" i="10" l="1"/>
  <c r="Z2052" i="10"/>
  <c r="Y2052" i="10"/>
  <c r="AA2052" i="10" s="1"/>
  <c r="R2054" i="10"/>
  <c r="AD2052" i="10" l="1"/>
  <c r="AC2052" i="10"/>
  <c r="AE2052" i="10" l="1"/>
  <c r="AF2052" i="10"/>
  <c r="AG2052" i="10" s="1"/>
  <c r="AH2052" i="10" l="1"/>
  <c r="AJ2052" i="10" s="1"/>
  <c r="T2053" i="10"/>
  <c r="U2053" i="10" l="1"/>
  <c r="W2053" i="10" s="1"/>
  <c r="V2053" i="10"/>
  <c r="X2053" i="10" s="1"/>
  <c r="S2054" i="10"/>
  <c r="R2055" i="10" s="1"/>
  <c r="AI2052" i="10"/>
  <c r="AA2053" i="10" l="1"/>
  <c r="Y2053" i="10"/>
  <c r="AB2053" i="10"/>
  <c r="Z2053" i="10"/>
  <c r="AD2053" i="10" l="1"/>
  <c r="AC2053" i="10"/>
  <c r="AF2053" i="10" l="1"/>
  <c r="AG2053" i="10" s="1"/>
  <c r="AH2053" i="10" s="1"/>
  <c r="AJ2053" i="10" s="1"/>
  <c r="AE2053" i="10"/>
  <c r="T2054" i="10" l="1"/>
  <c r="AI2053" i="10"/>
  <c r="U2054" i="10" l="1"/>
  <c r="W2054" i="10" s="1"/>
  <c r="V2054" i="10"/>
  <c r="X2054" i="10" s="1"/>
  <c r="S2055" i="10"/>
  <c r="AA2054" i="10" l="1"/>
  <c r="Y2054" i="10"/>
  <c r="AB2054" i="10"/>
  <c r="Z2054" i="10"/>
  <c r="R2056" i="10"/>
  <c r="AC2054" i="10" l="1"/>
  <c r="AD2054" i="10"/>
  <c r="AE2054" i="10" l="1"/>
  <c r="AF2054" i="10"/>
  <c r="AG2054" i="10" s="1"/>
  <c r="T2055" i="10" s="1"/>
  <c r="AH2054" i="10" l="1"/>
  <c r="AJ2054" i="10" s="1"/>
  <c r="AI2054" i="10" s="1"/>
  <c r="U2055" i="10"/>
  <c r="W2055" i="10" s="1"/>
  <c r="Y2055" i="10" s="1"/>
  <c r="V2055" i="10"/>
  <c r="X2055" i="10" s="1"/>
  <c r="Z2055" i="10" s="1"/>
  <c r="S2056" i="10"/>
  <c r="AB2055" i="10" l="1"/>
  <c r="AD2055" i="10" s="1"/>
  <c r="R2057" i="10"/>
  <c r="AA2055" i="10"/>
  <c r="AC2055" i="10" s="1"/>
  <c r="AE2055" i="10" l="1"/>
  <c r="AF2055" i="10"/>
  <c r="AG2055" i="10" s="1"/>
  <c r="T2056" i="10" s="1"/>
  <c r="S2057" i="10" s="1"/>
  <c r="R2058" i="10" l="1"/>
  <c r="AH2055" i="10"/>
  <c r="AJ2055" i="10" s="1"/>
  <c r="V2056" i="10"/>
  <c r="X2056" i="10" s="1"/>
  <c r="U2056" i="10"/>
  <c r="W2056" i="10" s="1"/>
  <c r="Y2056" i="10" s="1"/>
  <c r="AI2055" i="10" l="1"/>
  <c r="AB2056" i="10"/>
  <c r="Z2056" i="10"/>
  <c r="AA2056" i="10"/>
  <c r="AC2056" i="10" s="1"/>
  <c r="AD2056" i="10" l="1"/>
  <c r="AE2056" i="10" s="1"/>
  <c r="AF2056" i="10" l="1"/>
  <c r="AG2056" i="10" s="1"/>
  <c r="T2057" i="10" s="1"/>
  <c r="U2057" i="10" l="1"/>
  <c r="W2057" i="10" s="1"/>
  <c r="Y2057" i="10" s="1"/>
  <c r="V2057" i="10"/>
  <c r="X2057" i="10" s="1"/>
  <c r="Z2057" i="10" s="1"/>
  <c r="S2058" i="10"/>
  <c r="AH2056" i="10"/>
  <c r="AJ2056" i="10" s="1"/>
  <c r="AB2057" i="10" l="1"/>
  <c r="AD2057" i="10" s="1"/>
  <c r="R2059" i="10"/>
  <c r="AI2056" i="10"/>
  <c r="AA2057" i="10"/>
  <c r="AC2057" i="10" s="1"/>
  <c r="AF2057" i="10" l="1"/>
  <c r="AG2057" i="10" s="1"/>
  <c r="AH2057" i="10" s="1"/>
  <c r="AJ2057" i="10" s="1"/>
  <c r="AE2057" i="10"/>
  <c r="AI2057" i="10" l="1"/>
  <c r="T2058" i="10"/>
  <c r="S2059" i="10" s="1"/>
  <c r="R2060" i="10" s="1"/>
  <c r="V2058" i="10" l="1"/>
  <c r="X2058" i="10" s="1"/>
  <c r="Z2058" i="10" s="1"/>
  <c r="U2058" i="10"/>
  <c r="W2058" i="10" s="1"/>
  <c r="Y2058" i="10" s="1"/>
  <c r="AA2058" i="10" l="1"/>
  <c r="AC2058" i="10" s="1"/>
  <c r="AB2058" i="10"/>
  <c r="AD2058" i="10" s="1"/>
  <c r="AE2058" i="10" l="1"/>
  <c r="AF2058" i="10"/>
  <c r="AG2058" i="10" s="1"/>
  <c r="AH2058" i="10" l="1"/>
  <c r="AJ2058" i="10" s="1"/>
  <c r="T2059" i="10"/>
  <c r="V2059" i="10" l="1"/>
  <c r="X2059" i="10" s="1"/>
  <c r="Z2059" i="10" s="1"/>
  <c r="U2059" i="10"/>
  <c r="W2059" i="10" s="1"/>
  <c r="S2060" i="10"/>
  <c r="AI2058" i="10"/>
  <c r="Y2059" i="10" l="1"/>
  <c r="AA2059" i="10" s="1"/>
  <c r="R2061" i="10"/>
  <c r="AB2059" i="10"/>
  <c r="AD2059" i="10" s="1"/>
  <c r="AC2059" i="10" l="1"/>
  <c r="AE2059" i="10" l="1"/>
  <c r="AF2059" i="10"/>
  <c r="AG2059" i="10" s="1"/>
  <c r="AH2059" i="10" l="1"/>
  <c r="AJ2059" i="10" s="1"/>
  <c r="T2060" i="10"/>
  <c r="V2060" i="10" l="1"/>
  <c r="X2060" i="10" s="1"/>
  <c r="U2060" i="10"/>
  <c r="W2060" i="10" s="1"/>
  <c r="Y2060" i="10" s="1"/>
  <c r="S2061" i="10"/>
  <c r="AI2059" i="10"/>
  <c r="AB2060" i="10" l="1"/>
  <c r="Z2060" i="10"/>
  <c r="R2062" i="10"/>
  <c r="AA2060" i="10"/>
  <c r="AC2060" i="10" s="1"/>
  <c r="AD2060" i="10" l="1"/>
  <c r="AE2060" i="10" s="1"/>
  <c r="AF2060" i="10" l="1"/>
  <c r="AG2060" i="10" s="1"/>
  <c r="AH2060" i="10" l="1"/>
  <c r="AJ2060" i="10" s="1"/>
  <c r="T2061" i="10"/>
  <c r="AI2060" i="10" l="1"/>
  <c r="V2061" i="10"/>
  <c r="X2061" i="10" s="1"/>
  <c r="U2061" i="10"/>
  <c r="W2061" i="10" s="1"/>
  <c r="Y2061" i="10" s="1"/>
  <c r="S2062" i="10"/>
  <c r="AA2061" i="10" l="1"/>
  <c r="AC2061" i="10" s="1"/>
  <c r="R2063" i="10"/>
  <c r="AB2061" i="10"/>
  <c r="Z2061" i="10"/>
  <c r="AD2061" i="10" l="1"/>
  <c r="AF2061" i="10" s="1"/>
  <c r="AG2061" i="10" s="1"/>
  <c r="AH2061" i="10" s="1"/>
  <c r="AJ2061" i="10" s="1"/>
  <c r="AE2061" i="10" l="1"/>
  <c r="T2062" i="10"/>
  <c r="S2063" i="10" s="1"/>
  <c r="R2064" i="10" s="1"/>
  <c r="AI2061" i="10"/>
  <c r="U2062" i="10" l="1"/>
  <c r="W2062" i="10" s="1"/>
  <c r="Y2062" i="10" s="1"/>
  <c r="AA2062" i="10" s="1"/>
  <c r="V2062" i="10"/>
  <c r="X2062" i="10" s="1"/>
  <c r="Z2062" i="10" s="1"/>
  <c r="AB2062" i="10" l="1"/>
  <c r="AD2062" i="10" s="1"/>
  <c r="AF2062" i="10" s="1"/>
  <c r="AG2062" i="10" s="1"/>
  <c r="AC2062" i="10"/>
  <c r="AE2062" i="10" l="1"/>
  <c r="AH2062" i="10"/>
  <c r="AJ2062" i="10" s="1"/>
  <c r="T2063" i="10"/>
  <c r="AI2062" i="10" l="1"/>
  <c r="V2063" i="10"/>
  <c r="X2063" i="10" s="1"/>
  <c r="Z2063" i="10" s="1"/>
  <c r="U2063" i="10"/>
  <c r="W2063" i="10" s="1"/>
  <c r="S2064" i="10"/>
  <c r="Y2063" i="10" l="1"/>
  <c r="AA2063" i="10" s="1"/>
  <c r="AB2063" i="10"/>
  <c r="AD2063" i="10" s="1"/>
  <c r="R2065" i="10"/>
  <c r="AC2063" i="10" l="1"/>
  <c r="AE2063" i="10" l="1"/>
  <c r="AF2063" i="10"/>
  <c r="AG2063" i="10" s="1"/>
  <c r="AH2063" i="10" l="1"/>
  <c r="AJ2063" i="10" s="1"/>
  <c r="T2064" i="10"/>
  <c r="U2064" i="10" l="1"/>
  <c r="W2064" i="10" s="1"/>
  <c r="Y2064" i="10" s="1"/>
  <c r="V2064" i="10"/>
  <c r="X2064" i="10" s="1"/>
  <c r="S2065" i="10"/>
  <c r="AI2063" i="10"/>
  <c r="AB2064" i="10" l="1"/>
  <c r="Z2064" i="10"/>
  <c r="R2066" i="10"/>
  <c r="AA2064" i="10"/>
  <c r="AC2064" i="10" s="1"/>
  <c r="AD2064" i="10" l="1"/>
  <c r="AF2064" i="10" s="1"/>
  <c r="AG2064" i="10" s="1"/>
  <c r="AH2064" i="10" l="1"/>
  <c r="AJ2064" i="10" s="1"/>
  <c r="T2065" i="10"/>
  <c r="AE2064" i="10"/>
  <c r="V2065" i="10" l="1"/>
  <c r="X2065" i="10" s="1"/>
  <c r="U2065" i="10"/>
  <c r="W2065" i="10" s="1"/>
  <c r="S2066" i="10"/>
  <c r="AI2064" i="10"/>
  <c r="AB2065" i="10" l="1"/>
  <c r="Z2065" i="10"/>
  <c r="Y2065" i="10"/>
  <c r="AA2065" i="10" s="1"/>
  <c r="R2067" i="10"/>
  <c r="AD2065" i="10" l="1"/>
  <c r="AC2065" i="10"/>
  <c r="AF2065" i="10" l="1"/>
  <c r="AG2065" i="10" s="1"/>
  <c r="T2066" i="10" s="1"/>
  <c r="AE2065" i="10"/>
  <c r="AH2065" i="10" l="1"/>
  <c r="AJ2065" i="10" s="1"/>
  <c r="V2066" i="10"/>
  <c r="X2066" i="10" s="1"/>
  <c r="U2066" i="10"/>
  <c r="W2066" i="10" s="1"/>
  <c r="S2067" i="10"/>
  <c r="AI2065" i="10" l="1"/>
  <c r="AB2066" i="10"/>
  <c r="Z2066" i="10"/>
  <c r="Y2066" i="10"/>
  <c r="AA2066" i="10" s="1"/>
  <c r="R2068" i="10"/>
  <c r="AD2066" i="10" l="1"/>
  <c r="AE2066" i="10" s="1"/>
  <c r="AC2066" i="10"/>
  <c r="AF2066" i="10" l="1"/>
  <c r="AG2066" i="10" s="1"/>
  <c r="AH2066" i="10" l="1"/>
  <c r="T2067" i="10"/>
  <c r="AI2066" i="10" l="1"/>
  <c r="G26" i="11" s="1"/>
  <c r="AJ2066" i="10"/>
  <c r="V2067" i="10"/>
  <c r="X2067" i="10" s="1"/>
  <c r="U2067" i="10"/>
  <c r="W2067" i="10" s="1"/>
  <c r="Y2067" i="10" s="1"/>
  <c r="S2068" i="10"/>
  <c r="H26" i="11" l="1"/>
  <c r="AA2067" i="10"/>
  <c r="AC2067" i="10" s="1"/>
  <c r="R2069" i="10"/>
  <c r="AB2067" i="10"/>
  <c r="Z2067" i="10"/>
  <c r="AD2067" i="10" s="1"/>
  <c r="AE2067" i="10" s="1"/>
  <c r="AF2067" i="10" l="1"/>
  <c r="AG2067" i="10" s="1"/>
  <c r="AH2067" i="10" l="1"/>
  <c r="AJ2067" i="10" s="1"/>
  <c r="T2068" i="10"/>
  <c r="AI2067" i="10" l="1"/>
  <c r="U2068" i="10"/>
  <c r="W2068" i="10" s="1"/>
  <c r="V2068" i="10"/>
  <c r="X2068" i="10" s="1"/>
  <c r="S2069" i="10"/>
  <c r="AB2068" i="10" l="1"/>
  <c r="Z2068" i="10"/>
  <c r="R2070" i="10"/>
  <c r="Y2068" i="10"/>
  <c r="AA2068" i="10" s="1"/>
  <c r="AD2068" i="10" l="1"/>
  <c r="AF2068" i="10" s="1"/>
  <c r="AG2068" i="10" s="1"/>
  <c r="AC2068" i="10"/>
  <c r="AE2068" i="10" l="1"/>
  <c r="AH2068" i="10"/>
  <c r="T2069" i="10"/>
  <c r="AJ2068" i="10" l="1"/>
  <c r="AI2068" i="10" s="1"/>
  <c r="U2069" i="10"/>
  <c r="W2069" i="10" s="1"/>
  <c r="V2069" i="10"/>
  <c r="X2069" i="10" s="1"/>
  <c r="S2070" i="10"/>
  <c r="AB2069" i="10" l="1"/>
  <c r="Z2069" i="10"/>
  <c r="R2071" i="10"/>
  <c r="Y2069" i="10"/>
  <c r="AA2069" i="10" s="1"/>
  <c r="AC2069" i="10" l="1"/>
  <c r="AD2069" i="10"/>
  <c r="AF2069" i="10" l="1"/>
  <c r="AG2069" i="10" s="1"/>
  <c r="AE2069" i="10"/>
  <c r="AH2069" i="10" l="1"/>
  <c r="AJ2069" i="10" s="1"/>
  <c r="T2070" i="10"/>
  <c r="AI2069" i="10" l="1"/>
  <c r="U2070" i="10"/>
  <c r="W2070" i="10" s="1"/>
  <c r="V2070" i="10"/>
  <c r="X2070" i="10" s="1"/>
  <c r="Z2070" i="10" s="1"/>
  <c r="S2071" i="10"/>
  <c r="AB2070" i="10" l="1"/>
  <c r="AD2070" i="10" s="1"/>
  <c r="R2072" i="10"/>
  <c r="Y2070" i="10"/>
  <c r="AA2070" i="10" l="1"/>
  <c r="AC2070" i="10" s="1"/>
  <c r="AE2070" i="10" l="1"/>
  <c r="AF2070" i="10"/>
  <c r="AG2070" i="10" s="1"/>
  <c r="AH2070" i="10" l="1"/>
  <c r="AJ2070" i="10" s="1"/>
  <c r="T2071" i="10"/>
  <c r="AI2070" i="10" l="1"/>
  <c r="U2071" i="10"/>
  <c r="W2071" i="10" s="1"/>
  <c r="V2071" i="10"/>
  <c r="X2071" i="10" s="1"/>
  <c r="S2072" i="10"/>
  <c r="AB2071" i="10" l="1"/>
  <c r="Z2071" i="10"/>
  <c r="R2073" i="10"/>
  <c r="Y2071" i="10"/>
  <c r="AA2071" i="10" s="1"/>
  <c r="AD2071" i="10" l="1"/>
  <c r="AC2071" i="10"/>
  <c r="AE2071" i="10" l="1"/>
  <c r="AF2071" i="10"/>
  <c r="AG2071" i="10" s="1"/>
  <c r="AH2071" i="10" l="1"/>
  <c r="AJ2071" i="10" s="1"/>
  <c r="T2072" i="10"/>
  <c r="AI2071" i="10" l="1"/>
  <c r="V2072" i="10"/>
  <c r="X2072" i="10" s="1"/>
  <c r="U2072" i="10"/>
  <c r="W2072" i="10" s="1"/>
  <c r="S2073" i="10"/>
  <c r="Y2072" i="10" l="1"/>
  <c r="AA2072" i="10" s="1"/>
  <c r="R2074" i="10"/>
  <c r="AB2072" i="10"/>
  <c r="Z2072" i="10"/>
  <c r="AD2072" i="10" l="1"/>
  <c r="AC2072" i="10"/>
  <c r="AE2072" i="10" l="1"/>
  <c r="AF2072" i="10"/>
  <c r="AG2072" i="10" s="1"/>
  <c r="T2073" i="10" s="1"/>
  <c r="AH2072" i="10" l="1"/>
  <c r="AJ2072" i="10" s="1"/>
  <c r="V2073" i="10"/>
  <c r="X2073" i="10" s="1"/>
  <c r="U2073" i="10"/>
  <c r="W2073" i="10" s="1"/>
  <c r="S2074" i="10"/>
  <c r="AI2072" i="10" l="1"/>
  <c r="Y2073" i="10"/>
  <c r="AA2073" i="10" s="1"/>
  <c r="R2075" i="10"/>
  <c r="AB2073" i="10"/>
  <c r="Z2073" i="10"/>
  <c r="AD2073" i="10" l="1"/>
  <c r="AC2073" i="10"/>
  <c r="AF2073" i="10" l="1"/>
  <c r="AG2073" i="10" s="1"/>
  <c r="T2074" i="10" s="1"/>
  <c r="AE2073" i="10"/>
  <c r="AH2073" i="10" l="1"/>
  <c r="AJ2073" i="10" s="1"/>
  <c r="AI2073" i="10" s="1"/>
  <c r="V2074" i="10"/>
  <c r="X2074" i="10" s="1"/>
  <c r="U2074" i="10"/>
  <c r="W2074" i="10" s="1"/>
  <c r="Y2074" i="10" s="1"/>
  <c r="S2075" i="10"/>
  <c r="AB2074" i="10" l="1"/>
  <c r="Z2074" i="10"/>
  <c r="R2076" i="10"/>
  <c r="AA2074" i="10"/>
  <c r="AC2074" i="10" s="1"/>
  <c r="AD2074" i="10" l="1"/>
  <c r="AF2074" i="10" s="1"/>
  <c r="AG2074" i="10" s="1"/>
  <c r="AH2074" i="10" l="1"/>
  <c r="AJ2074" i="10" s="1"/>
  <c r="T2075" i="10"/>
  <c r="AE2074" i="10"/>
  <c r="U2075" i="10" l="1"/>
  <c r="W2075" i="10" s="1"/>
  <c r="V2075" i="10"/>
  <c r="X2075" i="10" s="1"/>
  <c r="S2076" i="10"/>
  <c r="AI2074" i="10"/>
  <c r="Y2075" i="10" l="1"/>
  <c r="AA2075" i="10" s="1"/>
  <c r="AB2075" i="10"/>
  <c r="Z2075" i="10"/>
  <c r="R2077" i="10"/>
  <c r="AC2075" i="10" l="1"/>
  <c r="AD2075" i="10"/>
  <c r="AE2075" i="10" l="1"/>
  <c r="AF2075" i="10"/>
  <c r="AG2075" i="10" s="1"/>
  <c r="AH2075" i="10" l="1"/>
  <c r="AJ2075" i="10" s="1"/>
  <c r="T2076" i="10"/>
  <c r="AI2075" i="10" l="1"/>
  <c r="U2076" i="10"/>
  <c r="W2076" i="10" s="1"/>
  <c r="V2076" i="10"/>
  <c r="X2076" i="10" s="1"/>
  <c r="S2077" i="10"/>
  <c r="R2078" i="10" l="1"/>
  <c r="AB2076" i="10"/>
  <c r="Z2076" i="10"/>
  <c r="Y2076" i="10"/>
  <c r="AA2076" i="10" s="1"/>
  <c r="AC2076" i="10" l="1"/>
  <c r="AD2076" i="10"/>
  <c r="AE2076" i="10" s="1"/>
  <c r="AF2076" i="10" l="1"/>
  <c r="AG2076" i="10" s="1"/>
  <c r="T2077" i="10" s="1"/>
  <c r="AH2076" i="10" l="1"/>
  <c r="AJ2076" i="10" s="1"/>
  <c r="U2077" i="10"/>
  <c r="W2077" i="10" s="1"/>
  <c r="V2077" i="10"/>
  <c r="X2077" i="10" s="1"/>
  <c r="S2078" i="10"/>
  <c r="AI2076" i="10" l="1"/>
  <c r="AB2077" i="10"/>
  <c r="Z2077" i="10"/>
  <c r="R2079" i="10"/>
  <c r="Y2077" i="10"/>
  <c r="AA2077" i="10" s="1"/>
  <c r="AD2077" i="10" l="1"/>
  <c r="AC2077" i="10"/>
  <c r="AE2077" i="10" l="1"/>
  <c r="AF2077" i="10"/>
  <c r="AG2077" i="10" s="1"/>
  <c r="AH2077" i="10" l="1"/>
  <c r="AJ2077" i="10" s="1"/>
  <c r="T2078" i="10"/>
  <c r="AI2077" i="10" l="1"/>
  <c r="V2078" i="10"/>
  <c r="X2078" i="10" s="1"/>
  <c r="Z2078" i="10" s="1"/>
  <c r="U2078" i="10"/>
  <c r="W2078" i="10" s="1"/>
  <c r="S2079" i="10"/>
  <c r="Y2078" i="10" l="1"/>
  <c r="AA2078" i="10" s="1"/>
  <c r="AB2078" i="10"/>
  <c r="AD2078" i="10" s="1"/>
  <c r="R2080" i="10"/>
  <c r="AC2078" i="10" l="1"/>
  <c r="AF2078" i="10" l="1"/>
  <c r="AG2078" i="10" s="1"/>
  <c r="AE2078" i="10"/>
  <c r="AH2078" i="10" l="1"/>
  <c r="AJ2078" i="10" s="1"/>
  <c r="T2079" i="10"/>
  <c r="AI2078" i="10" l="1"/>
  <c r="U2079" i="10"/>
  <c r="W2079" i="10" s="1"/>
  <c r="Y2079" i="10" s="1"/>
  <c r="V2079" i="10"/>
  <c r="X2079" i="10" s="1"/>
  <c r="Z2079" i="10" s="1"/>
  <c r="S2080" i="10"/>
  <c r="R2081" i="10" l="1"/>
  <c r="AA2079" i="10"/>
  <c r="AC2079" i="10" s="1"/>
  <c r="AB2079" i="10"/>
  <c r="AD2079" i="10" s="1"/>
  <c r="AF2079" i="10" l="1"/>
  <c r="AG2079" i="10" s="1"/>
  <c r="T2080" i="10" s="1"/>
  <c r="S2081" i="10" s="1"/>
  <c r="AE2079" i="10"/>
  <c r="R2082" i="10" l="1"/>
  <c r="V2080" i="10"/>
  <c r="X2080" i="10" s="1"/>
  <c r="U2080" i="10"/>
  <c r="W2080" i="10" s="1"/>
  <c r="Y2080" i="10" s="1"/>
  <c r="AH2079" i="10"/>
  <c r="AJ2079" i="10" s="1"/>
  <c r="AA2080" i="10" l="1"/>
  <c r="AC2080" i="10" s="1"/>
  <c r="AI2079" i="10"/>
  <c r="AB2080" i="10"/>
  <c r="Z2080" i="10"/>
  <c r="AD2080" i="10" l="1"/>
  <c r="AE2080" i="10" s="1"/>
  <c r="AF2080" i="10" l="1"/>
  <c r="AG2080" i="10" s="1"/>
  <c r="T2081" i="10" s="1"/>
  <c r="AH2080" i="10" l="1"/>
  <c r="AJ2080" i="10" s="1"/>
  <c r="AI2080" i="10" s="1"/>
  <c r="V2081" i="10"/>
  <c r="X2081" i="10" s="1"/>
  <c r="Z2081" i="10" s="1"/>
  <c r="U2081" i="10"/>
  <c r="W2081" i="10" s="1"/>
  <c r="S2082" i="10"/>
  <c r="Y2081" i="10" l="1"/>
  <c r="AA2081" i="10" s="1"/>
  <c r="R2083" i="10"/>
  <c r="AB2081" i="10"/>
  <c r="AD2081" i="10" s="1"/>
  <c r="AC2081" i="10" l="1"/>
  <c r="AF2081" i="10" l="1"/>
  <c r="AG2081" i="10" s="1"/>
  <c r="T2082" i="10" s="1"/>
  <c r="AE2081" i="10"/>
  <c r="AH2081" i="10" l="1"/>
  <c r="AJ2081" i="10" s="1"/>
  <c r="U2082" i="10"/>
  <c r="W2082" i="10" s="1"/>
  <c r="Y2082" i="10" s="1"/>
  <c r="V2082" i="10"/>
  <c r="X2082" i="10" s="1"/>
  <c r="Z2082" i="10" s="1"/>
  <c r="S2083" i="10"/>
  <c r="R2084" i="10" s="1"/>
  <c r="AI2081" i="10" l="1"/>
  <c r="AA2082" i="10"/>
  <c r="AC2082" i="10" s="1"/>
  <c r="AB2082" i="10"/>
  <c r="AD2082" i="10" s="1"/>
  <c r="AF2082" i="10" l="1"/>
  <c r="AG2082" i="10" s="1"/>
  <c r="AH2082" i="10" s="1"/>
  <c r="AJ2082" i="10" s="1"/>
  <c r="AE2082" i="10"/>
  <c r="T2083" i="10" l="1"/>
  <c r="AI2082" i="10"/>
  <c r="V2083" i="10" l="1"/>
  <c r="X2083" i="10" s="1"/>
  <c r="Z2083" i="10" s="1"/>
  <c r="U2083" i="10"/>
  <c r="W2083" i="10" s="1"/>
  <c r="S2084" i="10"/>
  <c r="Y2083" i="10" l="1"/>
  <c r="AA2083" i="10" s="1"/>
  <c r="R2085" i="10"/>
  <c r="AB2083" i="10"/>
  <c r="AD2083" i="10" s="1"/>
  <c r="AC2083" i="10" l="1"/>
  <c r="AE2083" i="10" l="1"/>
  <c r="AF2083" i="10"/>
  <c r="AG2083" i="10" s="1"/>
  <c r="AH2083" i="10" l="1"/>
  <c r="AJ2083" i="10" s="1"/>
  <c r="T2084" i="10"/>
  <c r="U2084" i="10" l="1"/>
  <c r="W2084" i="10" s="1"/>
  <c r="V2084" i="10"/>
  <c r="X2084" i="10" s="1"/>
  <c r="Z2084" i="10" s="1"/>
  <c r="S2085" i="10"/>
  <c r="AI2083" i="10"/>
  <c r="Y2084" i="10" l="1"/>
  <c r="AA2084" i="10" s="1"/>
  <c r="R2086" i="10"/>
  <c r="AB2084" i="10"/>
  <c r="AD2084" i="10" s="1"/>
  <c r="AC2084" i="10" l="1"/>
  <c r="AE2084" i="10" l="1"/>
  <c r="AF2084" i="10"/>
  <c r="AG2084" i="10" s="1"/>
  <c r="AH2084" i="10" l="1"/>
  <c r="AJ2084" i="10" s="1"/>
  <c r="T2085" i="10"/>
  <c r="U2085" i="10" l="1"/>
  <c r="W2085" i="10" s="1"/>
  <c r="V2085" i="10"/>
  <c r="X2085" i="10" s="1"/>
  <c r="S2086" i="10"/>
  <c r="AI2084" i="10"/>
  <c r="AA2085" i="10" l="1"/>
  <c r="Y2085" i="10"/>
  <c r="AB2085" i="10"/>
  <c r="Z2085" i="10"/>
  <c r="R2087" i="10"/>
  <c r="AD2085" i="10" l="1"/>
  <c r="AC2085" i="10"/>
  <c r="AE2085" i="10" l="1"/>
  <c r="AF2085" i="10"/>
  <c r="AG2085" i="10" s="1"/>
  <c r="AH2085" i="10" l="1"/>
  <c r="AJ2085" i="10" s="1"/>
  <c r="T2086" i="10"/>
  <c r="V2086" i="10" l="1"/>
  <c r="X2086" i="10" s="1"/>
  <c r="Z2086" i="10" s="1"/>
  <c r="U2086" i="10"/>
  <c r="W2086" i="10" s="1"/>
  <c r="S2087" i="10"/>
  <c r="AI2085" i="10"/>
  <c r="Y2086" i="10" l="1"/>
  <c r="AA2086" i="10" s="1"/>
  <c r="R2088" i="10"/>
  <c r="AB2086" i="10"/>
  <c r="AD2086" i="10" s="1"/>
  <c r="AC2086" i="10" l="1"/>
  <c r="AE2086" i="10" l="1"/>
  <c r="AF2086" i="10"/>
  <c r="AG2086" i="10" s="1"/>
  <c r="AH2086" i="10" l="1"/>
  <c r="T2087" i="10"/>
  <c r="AJ2086" i="10" l="1"/>
  <c r="AI2086" i="10" s="1"/>
  <c r="U2087" i="10"/>
  <c r="W2087" i="10" s="1"/>
  <c r="V2087" i="10"/>
  <c r="X2087" i="10" s="1"/>
  <c r="S2088" i="10"/>
  <c r="R2089" i="10" l="1"/>
  <c r="AB2087" i="10"/>
  <c r="Z2087" i="10"/>
  <c r="Y2087" i="10"/>
  <c r="AA2087" i="10" s="1"/>
  <c r="AD2087" i="10" l="1"/>
  <c r="AC2087" i="10"/>
  <c r="AF2087" i="10" l="1"/>
  <c r="AG2087" i="10" s="1"/>
  <c r="T2088" i="10" s="1"/>
  <c r="AE2087" i="10"/>
  <c r="U2088" i="10" l="1"/>
  <c r="W2088" i="10" s="1"/>
  <c r="Y2088" i="10" s="1"/>
  <c r="V2088" i="10"/>
  <c r="X2088" i="10" s="1"/>
  <c r="Z2088" i="10" s="1"/>
  <c r="S2089" i="10"/>
  <c r="R2090" i="10" s="1"/>
  <c r="AH2087" i="10"/>
  <c r="AJ2087" i="10" s="1"/>
  <c r="AI2087" i="10" l="1"/>
  <c r="AA2088" i="10"/>
  <c r="AC2088" i="10" s="1"/>
  <c r="AB2088" i="10"/>
  <c r="AD2088" i="10" s="1"/>
  <c r="AE2088" i="10" l="1"/>
  <c r="AF2088" i="10"/>
  <c r="AG2088" i="10" s="1"/>
  <c r="AH2088" i="10" s="1"/>
  <c r="AJ2088" i="10" s="1"/>
  <c r="T2089" i="10" l="1"/>
  <c r="U2089" i="10" s="1"/>
  <c r="W2089" i="10" s="1"/>
  <c r="AI2088" i="10"/>
  <c r="S2090" i="10" l="1"/>
  <c r="R2091" i="10" s="1"/>
  <c r="V2089" i="10"/>
  <c r="X2089" i="10" s="1"/>
  <c r="AB2089" i="10" s="1"/>
  <c r="Y2089" i="10"/>
  <c r="AA2089" i="10" s="1"/>
  <c r="Z2089" i="10" l="1"/>
  <c r="AD2089" i="10" s="1"/>
  <c r="AC2089" i="10"/>
  <c r="AE2089" i="10" l="1"/>
  <c r="AF2089" i="10"/>
  <c r="AG2089" i="10" s="1"/>
  <c r="AH2089" i="10" l="1"/>
  <c r="AJ2089" i="10" s="1"/>
  <c r="T2090" i="10"/>
  <c r="AI2089" i="10" l="1"/>
  <c r="V2090" i="10"/>
  <c r="X2090" i="10" s="1"/>
  <c r="Z2090" i="10" s="1"/>
  <c r="U2090" i="10"/>
  <c r="W2090" i="10" s="1"/>
  <c r="Y2090" i="10" s="1"/>
  <c r="S2091" i="10"/>
  <c r="R2092" i="10" l="1"/>
  <c r="AA2090" i="10"/>
  <c r="AC2090" i="10" s="1"/>
  <c r="AB2090" i="10"/>
  <c r="AD2090" i="10" s="1"/>
  <c r="AE2090" i="10" l="1"/>
  <c r="AF2090" i="10"/>
  <c r="AG2090" i="10" s="1"/>
  <c r="AH2090" i="10" l="1"/>
  <c r="AJ2090" i="10" s="1"/>
  <c r="T2091" i="10"/>
  <c r="V2091" i="10" l="1"/>
  <c r="X2091" i="10" s="1"/>
  <c r="U2091" i="10"/>
  <c r="W2091" i="10" s="1"/>
  <c r="S2092" i="10"/>
  <c r="AI2090" i="10"/>
  <c r="AB2091" i="10" l="1"/>
  <c r="Z2091" i="10"/>
  <c r="Y2091" i="10"/>
  <c r="AA2091" i="10" s="1"/>
  <c r="R2093" i="10"/>
  <c r="AD2091" i="10" l="1"/>
  <c r="AC2091" i="10"/>
  <c r="AF2091" i="10" l="1"/>
  <c r="AG2091" i="10" s="1"/>
  <c r="AE2091" i="10"/>
  <c r="AH2091" i="10" l="1"/>
  <c r="T2092" i="10"/>
  <c r="AJ2091" i="10" l="1"/>
  <c r="AI2091" i="10" s="1"/>
  <c r="U2092" i="10"/>
  <c r="W2092" i="10" s="1"/>
  <c r="V2092" i="10"/>
  <c r="X2092" i="10" s="1"/>
  <c r="Z2092" i="10" s="1"/>
  <c r="S2093" i="10"/>
  <c r="AB2092" i="10" l="1"/>
  <c r="AD2092" i="10" s="1"/>
  <c r="R2094" i="10"/>
  <c r="Y2092" i="10"/>
  <c r="AA2092" i="10" s="1"/>
  <c r="AC2092" i="10" l="1"/>
  <c r="AE2092" i="10" l="1"/>
  <c r="AF2092" i="10"/>
  <c r="AG2092" i="10" s="1"/>
  <c r="AH2092" i="10" l="1"/>
  <c r="AJ2092" i="10" s="1"/>
  <c r="T2093" i="10"/>
  <c r="AI2092" i="10" l="1"/>
  <c r="V2093" i="10"/>
  <c r="X2093" i="10" s="1"/>
  <c r="Z2093" i="10" s="1"/>
  <c r="U2093" i="10"/>
  <c r="W2093" i="10" s="1"/>
  <c r="Y2093" i="10" s="1"/>
  <c r="S2094" i="10"/>
  <c r="R2095" i="10" s="1"/>
  <c r="AB2093" i="10" l="1"/>
  <c r="AD2093" i="10" s="1"/>
  <c r="AA2093" i="10"/>
  <c r="AC2093" i="10" s="1"/>
  <c r="AE2093" i="10" l="1"/>
  <c r="AF2093" i="10"/>
  <c r="AG2093" i="10" s="1"/>
  <c r="AH2093" i="10" s="1"/>
  <c r="AJ2093" i="10" s="1"/>
  <c r="T2094" i="10" l="1"/>
  <c r="AI2093" i="10"/>
  <c r="U2094" i="10" l="1"/>
  <c r="W2094" i="10" s="1"/>
  <c r="Y2094" i="10" s="1"/>
  <c r="V2094" i="10"/>
  <c r="X2094" i="10" s="1"/>
  <c r="Z2094" i="10" s="1"/>
  <c r="S2095" i="10"/>
  <c r="R2096" i="10" l="1"/>
  <c r="AB2094" i="10"/>
  <c r="AD2094" i="10" s="1"/>
  <c r="AA2094" i="10"/>
  <c r="AC2094" i="10" s="1"/>
  <c r="AE2094" i="10" l="1"/>
  <c r="AF2094" i="10"/>
  <c r="AG2094" i="10" s="1"/>
  <c r="AH2094" i="10" l="1"/>
  <c r="AJ2094" i="10" s="1"/>
  <c r="T2095" i="10"/>
  <c r="U2095" i="10" l="1"/>
  <c r="W2095" i="10" s="1"/>
  <c r="V2095" i="10"/>
  <c r="X2095" i="10" s="1"/>
  <c r="S2096" i="10"/>
  <c r="R2097" i="10" s="1"/>
  <c r="AI2094" i="10"/>
  <c r="AA2095" i="10" l="1"/>
  <c r="Y2095" i="10"/>
  <c r="AB2095" i="10"/>
  <c r="Z2095" i="10"/>
  <c r="AC2095" i="10" l="1"/>
  <c r="AD2095" i="10"/>
  <c r="AF2095" i="10" s="1"/>
  <c r="AG2095" i="10" s="1"/>
  <c r="AH2095" i="10" s="1"/>
  <c r="AJ2095" i="10" s="1"/>
  <c r="AE2095" i="10" l="1"/>
  <c r="T2096" i="10" s="1"/>
  <c r="AI2095" i="10"/>
  <c r="U2096" i="10" l="1"/>
  <c r="W2096" i="10" s="1"/>
  <c r="V2096" i="10"/>
  <c r="X2096" i="10" s="1"/>
  <c r="S2097" i="10"/>
  <c r="R2098" i="10" s="1"/>
  <c r="Y2096" i="10" l="1"/>
  <c r="AA2096" i="10" s="1"/>
  <c r="AB2096" i="10"/>
  <c r="Z2096" i="10"/>
  <c r="AC2096" i="10" l="1"/>
  <c r="AD2096" i="10"/>
  <c r="AE2096" i="10" l="1"/>
  <c r="AF2096" i="10"/>
  <c r="AG2096" i="10" s="1"/>
  <c r="AH2096" i="10" s="1"/>
  <c r="AJ2096" i="10" s="1"/>
  <c r="T2097" i="10" l="1"/>
  <c r="U2097" i="10" s="1"/>
  <c r="W2097" i="10" s="1"/>
  <c r="AI2096" i="10"/>
  <c r="S2098" i="10" l="1"/>
  <c r="R2099" i="10" s="1"/>
  <c r="V2097" i="10"/>
  <c r="X2097" i="10" s="1"/>
  <c r="Z2097" i="10" s="1"/>
  <c r="Y2097" i="10"/>
  <c r="AA2097" i="10" s="1"/>
  <c r="AB2097" i="10" l="1"/>
  <c r="AD2097" i="10" s="1"/>
  <c r="AC2097" i="10"/>
  <c r="AF2097" i="10" l="1"/>
  <c r="AG2097" i="10" s="1"/>
  <c r="T2098" i="10" s="1"/>
  <c r="AE2097" i="10"/>
  <c r="AH2097" i="10" l="1"/>
  <c r="AJ2097" i="10" s="1"/>
  <c r="V2098" i="10"/>
  <c r="X2098" i="10" s="1"/>
  <c r="U2098" i="10"/>
  <c r="W2098" i="10" s="1"/>
  <c r="S2099" i="10"/>
  <c r="AI2097" i="10" l="1"/>
  <c r="AB2098" i="10"/>
  <c r="Z2098" i="10"/>
  <c r="Y2098" i="10"/>
  <c r="AA2098" i="10" s="1"/>
  <c r="R2100" i="10"/>
  <c r="AD2098" i="10" l="1"/>
  <c r="AE2098" i="10" s="1"/>
  <c r="AC2098" i="10"/>
  <c r="AF2098" i="10" l="1"/>
  <c r="AG2098" i="10" s="1"/>
  <c r="AH2098" i="10" l="1"/>
  <c r="AJ2098" i="10" s="1"/>
  <c r="T2099" i="10"/>
  <c r="AI2098" i="10" l="1"/>
  <c r="U2099" i="10"/>
  <c r="W2099" i="10" s="1"/>
  <c r="V2099" i="10"/>
  <c r="X2099" i="10" s="1"/>
  <c r="S2100" i="10"/>
  <c r="AB2099" i="10" l="1"/>
  <c r="Z2099" i="10"/>
  <c r="R2101" i="10"/>
  <c r="Y2099" i="10"/>
  <c r="AA2099" i="10" s="1"/>
  <c r="AD2099" i="10" l="1"/>
  <c r="AC2099" i="10"/>
  <c r="AE2099" i="10" l="1"/>
  <c r="AF2099" i="10"/>
  <c r="AG2099" i="10" s="1"/>
  <c r="AH2099" i="10" l="1"/>
  <c r="AJ2099" i="10" s="1"/>
  <c r="T2100" i="10"/>
  <c r="V2100" i="10" l="1"/>
  <c r="X2100" i="10" s="1"/>
  <c r="U2100" i="10"/>
  <c r="W2100" i="10" s="1"/>
  <c r="S2101" i="10"/>
  <c r="AI2099" i="10"/>
  <c r="AB2100" i="10" l="1"/>
  <c r="Z2100" i="10"/>
  <c r="Y2100" i="10"/>
  <c r="AA2100" i="10" s="1"/>
  <c r="R2102" i="10"/>
  <c r="AD2100" i="10" l="1"/>
  <c r="AC2100" i="10"/>
  <c r="AF2100" i="10" l="1"/>
  <c r="AG2100" i="10" s="1"/>
  <c r="T2101" i="10" s="1"/>
  <c r="AE2100" i="10"/>
  <c r="AH2100" i="10" l="1"/>
  <c r="AJ2100" i="10" s="1"/>
  <c r="U2101" i="10"/>
  <c r="W2101" i="10" s="1"/>
  <c r="V2101" i="10"/>
  <c r="X2101" i="10" s="1"/>
  <c r="Z2101" i="10" s="1"/>
  <c r="S2102" i="10"/>
  <c r="AI2100" i="10" l="1"/>
  <c r="Y2101" i="10"/>
  <c r="AA2101" i="10" s="1"/>
  <c r="R2103" i="10"/>
  <c r="AB2101" i="10"/>
  <c r="AD2101" i="10" s="1"/>
  <c r="AC2101" i="10" l="1"/>
  <c r="AE2101" i="10" l="1"/>
  <c r="AF2101" i="10"/>
  <c r="AG2101" i="10" s="1"/>
  <c r="AH2101" i="10" l="1"/>
  <c r="AJ2101" i="10" s="1"/>
  <c r="T2102" i="10"/>
  <c r="V2102" i="10" l="1"/>
  <c r="X2102" i="10" s="1"/>
  <c r="U2102" i="10"/>
  <c r="W2102" i="10" s="1"/>
  <c r="S2103" i="10"/>
  <c r="R2104" i="10" s="1"/>
  <c r="AI2101" i="10"/>
  <c r="AB2102" i="10" l="1"/>
  <c r="Z2102" i="10"/>
  <c r="Y2102" i="10"/>
  <c r="AA2102" i="10" s="1"/>
  <c r="AD2102" i="10" l="1"/>
  <c r="AC2102" i="10"/>
  <c r="AF2102" i="10" l="1"/>
  <c r="AG2102" i="10" s="1"/>
  <c r="AH2102" i="10" s="1"/>
  <c r="AJ2102" i="10" s="1"/>
  <c r="AE2102" i="10"/>
  <c r="T2103" i="10" l="1"/>
  <c r="U2103" i="10" s="1"/>
  <c r="W2103" i="10" s="1"/>
  <c r="AI2102" i="10"/>
  <c r="V2103" i="10" l="1"/>
  <c r="X2103" i="10" s="1"/>
  <c r="Z2103" i="10" s="1"/>
  <c r="S2104" i="10"/>
  <c r="R2105" i="10" s="1"/>
  <c r="Y2103" i="10"/>
  <c r="AA2103" i="10" s="1"/>
  <c r="AB2103" i="10" l="1"/>
  <c r="AD2103" i="10" s="1"/>
  <c r="AC2103" i="10"/>
  <c r="AE2103" i="10" l="1"/>
  <c r="AF2103" i="10"/>
  <c r="AG2103" i="10" s="1"/>
  <c r="AH2103" i="10" l="1"/>
  <c r="AJ2103" i="10" s="1"/>
  <c r="T2104" i="10"/>
  <c r="V2104" i="10" l="1"/>
  <c r="X2104" i="10" s="1"/>
  <c r="Z2104" i="10" s="1"/>
  <c r="U2104" i="10"/>
  <c r="W2104" i="10" s="1"/>
  <c r="Y2104" i="10" s="1"/>
  <c r="S2105" i="10"/>
  <c r="AI2103" i="10"/>
  <c r="AB2104" i="10" l="1"/>
  <c r="AD2104" i="10" s="1"/>
  <c r="R2106" i="10"/>
  <c r="AA2104" i="10"/>
  <c r="AC2104" i="10" s="1"/>
  <c r="AF2104" i="10" l="1"/>
  <c r="AG2104" i="10" s="1"/>
  <c r="AE2104" i="10"/>
  <c r="AH2104" i="10" l="1"/>
  <c r="AJ2104" i="10" s="1"/>
  <c r="T2105" i="10"/>
  <c r="AI2104" i="10" l="1"/>
  <c r="V2105" i="10"/>
  <c r="X2105" i="10" s="1"/>
  <c r="Z2105" i="10" s="1"/>
  <c r="U2105" i="10"/>
  <c r="W2105" i="10" s="1"/>
  <c r="S2106" i="10"/>
  <c r="AA2105" i="10" l="1"/>
  <c r="Y2105" i="10"/>
  <c r="AB2105" i="10"/>
  <c r="AD2105" i="10" s="1"/>
  <c r="R2107" i="10"/>
  <c r="AC2105" i="10" l="1"/>
  <c r="AE2105" i="10" l="1"/>
  <c r="AF2105" i="10"/>
  <c r="AG2105" i="10" s="1"/>
  <c r="AH2105" i="10" l="1"/>
  <c r="AJ2105" i="10" s="1"/>
  <c r="T2106" i="10"/>
  <c r="AI2105" i="10" l="1"/>
  <c r="U2106" i="10"/>
  <c r="W2106" i="10" s="1"/>
  <c r="V2106" i="10"/>
  <c r="X2106" i="10" s="1"/>
  <c r="S2107" i="10"/>
  <c r="R2108" i="10" l="1"/>
  <c r="AB2106" i="10"/>
  <c r="Z2106" i="10"/>
  <c r="Y2106" i="10"/>
  <c r="AA2106" i="10" s="1"/>
  <c r="AD2106" i="10" l="1"/>
  <c r="AC2106" i="10"/>
  <c r="AF2106" i="10" l="1"/>
  <c r="AG2106" i="10" s="1"/>
  <c r="T2107" i="10" s="1"/>
  <c r="AE2106" i="10"/>
  <c r="AH2106" i="10" l="1"/>
  <c r="AJ2106" i="10" s="1"/>
  <c r="AI2106" i="10" s="1"/>
  <c r="U2107" i="10"/>
  <c r="W2107" i="10" s="1"/>
  <c r="Y2107" i="10" s="1"/>
  <c r="V2107" i="10"/>
  <c r="X2107" i="10" s="1"/>
  <c r="S2108" i="10"/>
  <c r="AB2107" i="10" l="1"/>
  <c r="Z2107" i="10"/>
  <c r="R2109" i="10"/>
  <c r="AA2107" i="10"/>
  <c r="AC2107" i="10" s="1"/>
  <c r="AD2107" i="10" l="1"/>
  <c r="AF2107" i="10" s="1"/>
  <c r="AG2107" i="10" s="1"/>
  <c r="AH2107" i="10" l="1"/>
  <c r="T2108" i="10"/>
  <c r="AE2107" i="10"/>
  <c r="U2108" i="10" l="1"/>
  <c r="W2108" i="10" s="1"/>
  <c r="Y2108" i="10" s="1"/>
  <c r="V2108" i="10"/>
  <c r="X2108" i="10" s="1"/>
  <c r="S2109" i="10"/>
  <c r="AJ2107" i="10"/>
  <c r="AI2107" i="10" s="1"/>
  <c r="AB2108" i="10" l="1"/>
  <c r="Z2108" i="10"/>
  <c r="R2110" i="10"/>
  <c r="AA2108" i="10"/>
  <c r="AC2108" i="10" s="1"/>
  <c r="AD2108" i="10" l="1"/>
  <c r="AF2108" i="10" s="1"/>
  <c r="AG2108" i="10" s="1"/>
  <c r="AH2108" i="10" l="1"/>
  <c r="AJ2108" i="10" s="1"/>
  <c r="T2109" i="10"/>
  <c r="AE2108" i="10"/>
  <c r="U2109" i="10" l="1"/>
  <c r="W2109" i="10" s="1"/>
  <c r="V2109" i="10"/>
  <c r="X2109" i="10" s="1"/>
  <c r="S2110" i="10"/>
  <c r="AI2108" i="10"/>
  <c r="Y2109" i="10" l="1"/>
  <c r="AA2109" i="10" s="1"/>
  <c r="AB2109" i="10"/>
  <c r="Z2109" i="10"/>
  <c r="R2111" i="10"/>
  <c r="AC2109" i="10" l="1"/>
  <c r="AD2109" i="10"/>
  <c r="AE2109" i="10" s="1"/>
  <c r="AF2109" i="10" l="1"/>
  <c r="AG2109" i="10" s="1"/>
  <c r="T2110" i="10" s="1"/>
  <c r="AH2109" i="10" l="1"/>
  <c r="AJ2109" i="10" s="1"/>
  <c r="U2110" i="10"/>
  <c r="W2110" i="10" s="1"/>
  <c r="V2110" i="10"/>
  <c r="X2110" i="10" s="1"/>
  <c r="S2111" i="10"/>
  <c r="AI2109" i="10" l="1"/>
  <c r="Y2110" i="10"/>
  <c r="AA2110" i="10" s="1"/>
  <c r="AB2110" i="10"/>
  <c r="Z2110" i="10"/>
  <c r="R2112" i="10"/>
  <c r="AD2110" i="10" l="1"/>
  <c r="AC2110" i="10"/>
  <c r="AE2110" i="10" l="1"/>
  <c r="AF2110" i="10"/>
  <c r="AG2110" i="10" s="1"/>
  <c r="AH2110" i="10" l="1"/>
  <c r="T2111" i="10"/>
  <c r="V2111" i="10" l="1"/>
  <c r="X2111" i="10" s="1"/>
  <c r="U2111" i="10"/>
  <c r="W2111" i="10" s="1"/>
  <c r="S2112" i="10"/>
  <c r="AJ2110" i="10"/>
  <c r="AI2110" i="10" s="1"/>
  <c r="AB2111" i="10" l="1"/>
  <c r="Z2111" i="10"/>
  <c r="Y2111" i="10"/>
  <c r="AA2111" i="10" s="1"/>
  <c r="R2113" i="10"/>
  <c r="AD2111" i="10" l="1"/>
  <c r="AC2111" i="10"/>
  <c r="AF2111" i="10" l="1"/>
  <c r="AG2111" i="10" s="1"/>
  <c r="T2112" i="10" s="1"/>
  <c r="AE2111" i="10"/>
  <c r="AH2111" i="10" l="1"/>
  <c r="AJ2111" i="10" s="1"/>
  <c r="U2112" i="10"/>
  <c r="W2112" i="10" s="1"/>
  <c r="V2112" i="10"/>
  <c r="X2112" i="10" s="1"/>
  <c r="S2113" i="10"/>
  <c r="AI2111" i="10" l="1"/>
  <c r="Y2112" i="10"/>
  <c r="AA2112" i="10" s="1"/>
  <c r="AB2112" i="10"/>
  <c r="Z2112" i="10"/>
  <c r="R2114" i="10"/>
  <c r="AC2112" i="10" l="1"/>
  <c r="AD2112" i="10"/>
  <c r="AE2112" i="10" l="1"/>
  <c r="AF2112" i="10"/>
  <c r="AG2112" i="10" s="1"/>
  <c r="AH2112" i="10" l="1"/>
  <c r="AJ2112" i="10" s="1"/>
  <c r="T2113" i="10"/>
  <c r="V2113" i="10" l="1"/>
  <c r="X2113" i="10" s="1"/>
  <c r="U2113" i="10"/>
  <c r="W2113" i="10" s="1"/>
  <c r="S2114" i="10"/>
  <c r="AI2112" i="10"/>
  <c r="AB2113" i="10" l="1"/>
  <c r="Z2113" i="10"/>
  <c r="Y2113" i="10"/>
  <c r="AA2113" i="10" s="1"/>
  <c r="R2115" i="10"/>
  <c r="AD2113" i="10" l="1"/>
  <c r="AC2113" i="10"/>
  <c r="AE2113" i="10" l="1"/>
  <c r="AF2113" i="10"/>
  <c r="AG2113" i="10" s="1"/>
  <c r="AH2113" i="10" l="1"/>
  <c r="AJ2113" i="10" s="1"/>
  <c r="T2114" i="10"/>
  <c r="V2114" i="10" l="1"/>
  <c r="X2114" i="10" s="1"/>
  <c r="Z2114" i="10" s="1"/>
  <c r="U2114" i="10"/>
  <c r="W2114" i="10" s="1"/>
  <c r="S2115" i="10"/>
  <c r="AI2113" i="10"/>
  <c r="AA2114" i="10" l="1"/>
  <c r="Y2114" i="10"/>
  <c r="R2116" i="10"/>
  <c r="AB2114" i="10"/>
  <c r="AD2114" i="10" s="1"/>
  <c r="AC2114" i="10" l="1"/>
  <c r="AF2114" i="10" l="1"/>
  <c r="AG2114" i="10" s="1"/>
  <c r="AE2114" i="10"/>
  <c r="AH2114" i="10" l="1"/>
  <c r="AJ2114" i="10" s="1"/>
  <c r="T2115" i="10"/>
  <c r="U2115" i="10" l="1"/>
  <c r="W2115" i="10" s="1"/>
  <c r="Y2115" i="10" s="1"/>
  <c r="V2115" i="10"/>
  <c r="X2115" i="10" s="1"/>
  <c r="Z2115" i="10" s="1"/>
  <c r="S2116" i="10"/>
  <c r="AI2114" i="10"/>
  <c r="AB2115" i="10" l="1"/>
  <c r="AD2115" i="10" s="1"/>
  <c r="R2117" i="10"/>
  <c r="AA2115" i="10"/>
  <c r="AC2115" i="10" s="1"/>
  <c r="AF2115" i="10" l="1"/>
  <c r="AG2115" i="10" s="1"/>
  <c r="AE2115" i="10"/>
  <c r="AH2115" i="10" l="1"/>
  <c r="AJ2115" i="10" s="1"/>
  <c r="T2116" i="10"/>
  <c r="V2116" i="10" l="1"/>
  <c r="X2116" i="10" s="1"/>
  <c r="U2116" i="10"/>
  <c r="W2116" i="10" s="1"/>
  <c r="Y2116" i="10" s="1"/>
  <c r="S2117" i="10"/>
  <c r="AI2115" i="10"/>
  <c r="AB2116" i="10" l="1"/>
  <c r="Z2116" i="10"/>
  <c r="R2118" i="10"/>
  <c r="AA2116" i="10"/>
  <c r="AC2116" i="10" s="1"/>
  <c r="AD2116" i="10" l="1"/>
  <c r="AE2116" i="10" s="1"/>
  <c r="AF2116" i="10" l="1"/>
  <c r="AG2116" i="10" s="1"/>
  <c r="AH2116" i="10" l="1"/>
  <c r="AJ2116" i="10" s="1"/>
  <c r="T2117" i="10"/>
  <c r="V2117" i="10" l="1"/>
  <c r="X2117" i="10" s="1"/>
  <c r="U2117" i="10"/>
  <c r="W2117" i="10" s="1"/>
  <c r="Y2117" i="10" s="1"/>
  <c r="S2118" i="10"/>
  <c r="AI2116" i="10"/>
  <c r="AB2117" i="10" l="1"/>
  <c r="Z2117" i="10"/>
  <c r="R2119" i="10"/>
  <c r="AA2117" i="10"/>
  <c r="AC2117" i="10" s="1"/>
  <c r="AD2117" i="10" l="1"/>
  <c r="AF2117" i="10" s="1"/>
  <c r="AG2117" i="10" s="1"/>
  <c r="AE2117" i="10" l="1"/>
  <c r="AH2117" i="10"/>
  <c r="T2118" i="10"/>
  <c r="AJ2117" i="10" l="1"/>
  <c r="AI2117" i="10" s="1"/>
  <c r="V2118" i="10"/>
  <c r="X2118" i="10" s="1"/>
  <c r="U2118" i="10"/>
  <c r="W2118" i="10" s="1"/>
  <c r="S2119" i="10"/>
  <c r="R2120" i="10" l="1"/>
  <c r="Y2118" i="10"/>
  <c r="AB2118" i="10"/>
  <c r="Z2118" i="10"/>
  <c r="AD2118" i="10" l="1"/>
  <c r="AA2118" i="10"/>
  <c r="AC2118" i="10" s="1"/>
  <c r="AF2118" i="10" l="1"/>
  <c r="AG2118" i="10" s="1"/>
  <c r="AE2118" i="10"/>
  <c r="AH2118" i="10" l="1"/>
  <c r="AJ2118" i="10" s="1"/>
  <c r="T2119" i="10"/>
  <c r="U2119" i="10" l="1"/>
  <c r="W2119" i="10" s="1"/>
  <c r="V2119" i="10"/>
  <c r="X2119" i="10" s="1"/>
  <c r="S2120" i="10"/>
  <c r="AI2118" i="10"/>
  <c r="Y2119" i="10" l="1"/>
  <c r="AA2119" i="10" s="1"/>
  <c r="AB2119" i="10"/>
  <c r="Z2119" i="10"/>
  <c r="R2121" i="10"/>
  <c r="AD2119" i="10" l="1"/>
  <c r="AC2119" i="10"/>
  <c r="AF2119" i="10" l="1"/>
  <c r="AG2119" i="10" s="1"/>
  <c r="T2120" i="10" s="1"/>
  <c r="AE2119" i="10"/>
  <c r="AH2119" i="10" l="1"/>
  <c r="AJ2119" i="10" s="1"/>
  <c r="AI2119" i="10" s="1"/>
  <c r="U2120" i="10"/>
  <c r="W2120" i="10" s="1"/>
  <c r="V2120" i="10"/>
  <c r="X2120" i="10" s="1"/>
  <c r="S2121" i="10"/>
  <c r="Y2120" i="10" l="1"/>
  <c r="AA2120" i="10" s="1"/>
  <c r="AB2120" i="10"/>
  <c r="Z2120" i="10"/>
  <c r="R2122" i="10"/>
  <c r="AD2120" i="10" l="1"/>
  <c r="AC2120" i="10"/>
  <c r="AF2120" i="10" l="1"/>
  <c r="AG2120" i="10" s="1"/>
  <c r="AE2120" i="10"/>
  <c r="AH2120" i="10" l="1"/>
  <c r="AJ2120" i="10" s="1"/>
  <c r="T2121" i="10"/>
  <c r="U2121" i="10" l="1"/>
  <c r="W2121" i="10" s="1"/>
  <c r="V2121" i="10"/>
  <c r="X2121" i="10" s="1"/>
  <c r="S2122" i="10"/>
  <c r="AI2120" i="10"/>
  <c r="Y2121" i="10" l="1"/>
  <c r="AA2121" i="10" s="1"/>
  <c r="AB2121" i="10"/>
  <c r="Z2121" i="10"/>
  <c r="R2123" i="10"/>
  <c r="AC2121" i="10" l="1"/>
  <c r="AD2121" i="10"/>
  <c r="AE2121" i="10" l="1"/>
  <c r="AF2121" i="10"/>
  <c r="AG2121" i="10" s="1"/>
  <c r="AH2121" i="10" l="1"/>
  <c r="AJ2121" i="10" s="1"/>
  <c r="T2122" i="10"/>
  <c r="AI2121" i="10" l="1"/>
  <c r="U2122" i="10"/>
  <c r="W2122" i="10" s="1"/>
  <c r="Y2122" i="10" s="1"/>
  <c r="V2122" i="10"/>
  <c r="X2122" i="10" s="1"/>
  <c r="S2123" i="10"/>
  <c r="AB2122" i="10" l="1"/>
  <c r="Z2122" i="10"/>
  <c r="AA2122" i="10"/>
  <c r="AC2122" i="10" s="1"/>
  <c r="R2124" i="10"/>
  <c r="AD2122" i="10" l="1"/>
  <c r="AE2122" i="10" s="1"/>
  <c r="AF2122" i="10" l="1"/>
  <c r="AG2122" i="10" s="1"/>
  <c r="AH2122" i="10" l="1"/>
  <c r="AJ2122" i="10" s="1"/>
  <c r="T2123" i="10"/>
  <c r="V2123" i="10" l="1"/>
  <c r="X2123" i="10" s="1"/>
  <c r="U2123" i="10"/>
  <c r="W2123" i="10" s="1"/>
  <c r="S2124" i="10"/>
  <c r="AI2122" i="10"/>
  <c r="AB2123" i="10" l="1"/>
  <c r="Z2123" i="10"/>
  <c r="Y2123" i="10"/>
  <c r="AA2123" i="10" s="1"/>
  <c r="R2125" i="10"/>
  <c r="AD2123" i="10" l="1"/>
  <c r="AE2123" i="10" s="1"/>
  <c r="AC2123" i="10"/>
  <c r="AF2123" i="10" l="1"/>
  <c r="AG2123" i="10" s="1"/>
  <c r="AH2123" i="10" l="1"/>
  <c r="AJ2123" i="10" s="1"/>
  <c r="T2124" i="10"/>
  <c r="AI2123" i="10" l="1"/>
  <c r="U2124" i="10"/>
  <c r="W2124" i="10" s="1"/>
  <c r="V2124" i="10"/>
  <c r="X2124" i="10" s="1"/>
  <c r="S2125" i="10"/>
  <c r="AB2124" i="10" l="1"/>
  <c r="Z2124" i="10"/>
  <c r="R2126" i="10"/>
  <c r="Y2124" i="10"/>
  <c r="AD2124" i="10" l="1"/>
  <c r="AA2124" i="10"/>
  <c r="AC2124" i="10" s="1"/>
  <c r="AF2124" i="10" l="1"/>
  <c r="AG2124" i="10" s="1"/>
  <c r="AE2124" i="10"/>
  <c r="AH2124" i="10" l="1"/>
  <c r="AJ2124" i="10" s="1"/>
  <c r="T2125" i="10"/>
  <c r="AI2124" i="10" l="1"/>
  <c r="V2125" i="10"/>
  <c r="X2125" i="10" s="1"/>
  <c r="Z2125" i="10" s="1"/>
  <c r="U2125" i="10"/>
  <c r="W2125" i="10" s="1"/>
  <c r="Y2125" i="10" s="1"/>
  <c r="S2126" i="10"/>
  <c r="R2127" i="10" l="1"/>
  <c r="AA2125" i="10"/>
  <c r="AC2125" i="10" s="1"/>
  <c r="AB2125" i="10"/>
  <c r="AD2125" i="10" s="1"/>
  <c r="AE2125" i="10" l="1"/>
  <c r="AF2125" i="10"/>
  <c r="AG2125" i="10" s="1"/>
  <c r="AH2125" i="10" l="1"/>
  <c r="AJ2125" i="10" s="1"/>
  <c r="T2126" i="10"/>
  <c r="U2126" i="10" l="1"/>
  <c r="W2126" i="10" s="1"/>
  <c r="V2126" i="10"/>
  <c r="X2126" i="10" s="1"/>
  <c r="S2127" i="10"/>
  <c r="AI2125" i="10"/>
  <c r="Y2126" i="10" l="1"/>
  <c r="AA2126" i="10" s="1"/>
  <c r="AB2126" i="10"/>
  <c r="Z2126" i="10"/>
  <c r="R2128" i="10"/>
  <c r="AC2126" i="10" l="1"/>
  <c r="AD2126" i="10"/>
  <c r="AE2126" i="10" s="1"/>
  <c r="AF2126" i="10" l="1"/>
  <c r="AG2126" i="10" s="1"/>
  <c r="AH2126" i="10" l="1"/>
  <c r="AJ2126" i="10" s="1"/>
  <c r="T2127" i="10"/>
  <c r="AI2126" i="10" l="1"/>
  <c r="V2127" i="10"/>
  <c r="X2127" i="10" s="1"/>
  <c r="U2127" i="10"/>
  <c r="W2127" i="10" s="1"/>
  <c r="S2128" i="10"/>
  <c r="Y2127" i="10" l="1"/>
  <c r="AA2127" i="10" s="1"/>
  <c r="R2129" i="10"/>
  <c r="AB2127" i="10"/>
  <c r="Z2127" i="10"/>
  <c r="AD2127" i="10" l="1"/>
  <c r="AC2127" i="10"/>
  <c r="AF2127" i="10" l="1"/>
  <c r="AG2127" i="10" s="1"/>
  <c r="T2128" i="10" s="1"/>
  <c r="AE2127" i="10"/>
  <c r="AH2127" i="10" l="1"/>
  <c r="AJ2127" i="10" s="1"/>
  <c r="V2128" i="10"/>
  <c r="X2128" i="10" s="1"/>
  <c r="U2128" i="10"/>
  <c r="W2128" i="10" s="1"/>
  <c r="Y2128" i="10" s="1"/>
  <c r="S2129" i="10"/>
  <c r="AI2127" i="10" l="1"/>
  <c r="AA2128" i="10"/>
  <c r="AC2128" i="10" s="1"/>
  <c r="R2130" i="10"/>
  <c r="AB2128" i="10"/>
  <c r="Z2128" i="10"/>
  <c r="AD2128" i="10" l="1"/>
  <c r="AF2128" i="10" s="1"/>
  <c r="AG2128" i="10" s="1"/>
  <c r="AH2128" i="10" s="1"/>
  <c r="AJ2128" i="10" s="1"/>
  <c r="AE2128" i="10" l="1"/>
  <c r="T2129" i="10"/>
  <c r="S2130" i="10" s="1"/>
  <c r="R2131" i="10" s="1"/>
  <c r="AI2128" i="10"/>
  <c r="U2129" i="10" l="1"/>
  <c r="W2129" i="10" s="1"/>
  <c r="Y2129" i="10" s="1"/>
  <c r="AA2129" i="10" s="1"/>
  <c r="V2129" i="10"/>
  <c r="X2129" i="10" s="1"/>
  <c r="Z2129" i="10" s="1"/>
  <c r="AB2129" i="10" l="1"/>
  <c r="AD2129" i="10" s="1"/>
  <c r="AC2129" i="10"/>
  <c r="AE2129" i="10" l="1"/>
  <c r="AF2129" i="10"/>
  <c r="AG2129" i="10" s="1"/>
  <c r="AH2129" i="10" l="1"/>
  <c r="AJ2129" i="10" s="1"/>
  <c r="T2130" i="10"/>
  <c r="U2130" i="10" l="1"/>
  <c r="W2130" i="10" s="1"/>
  <c r="V2130" i="10"/>
  <c r="X2130" i="10" s="1"/>
  <c r="S2131" i="10"/>
  <c r="AI2129" i="10"/>
  <c r="Y2130" i="10" l="1"/>
  <c r="AA2130" i="10" s="1"/>
  <c r="AB2130" i="10"/>
  <c r="Z2130" i="10"/>
  <c r="R2132" i="10"/>
  <c r="AD2130" i="10" l="1"/>
  <c r="AC2130" i="10"/>
  <c r="AF2130" i="10" l="1"/>
  <c r="AG2130" i="10" s="1"/>
  <c r="T2131" i="10" s="1"/>
  <c r="AE2130" i="10"/>
  <c r="AH2130" i="10" l="1"/>
  <c r="AJ2130" i="10" s="1"/>
  <c r="AI2130" i="10" s="1"/>
  <c r="V2131" i="10"/>
  <c r="X2131" i="10" s="1"/>
  <c r="U2131" i="10"/>
  <c r="W2131" i="10" s="1"/>
  <c r="S2132" i="10"/>
  <c r="AB2131" i="10" l="1"/>
  <c r="Z2131" i="10"/>
  <c r="Y2131" i="10"/>
  <c r="AA2131" i="10" s="1"/>
  <c r="R2133" i="10"/>
  <c r="AD2131" i="10" l="1"/>
  <c r="AC2131" i="10"/>
  <c r="AF2131" i="10" l="1"/>
  <c r="AG2131" i="10" s="1"/>
  <c r="AE2131" i="10"/>
  <c r="AH2131" i="10" l="1"/>
  <c r="AJ2131" i="10" s="1"/>
  <c r="T2132" i="10"/>
  <c r="V2132" i="10" l="1"/>
  <c r="X2132" i="10" s="1"/>
  <c r="U2132" i="10"/>
  <c r="W2132" i="10" s="1"/>
  <c r="S2133" i="10"/>
  <c r="AI2131" i="10"/>
  <c r="AB2132" i="10" l="1"/>
  <c r="Z2132" i="10"/>
  <c r="Y2132" i="10"/>
  <c r="AA2132" i="10" s="1"/>
  <c r="R2134" i="10"/>
  <c r="AD2132" i="10" l="1"/>
  <c r="AC2132" i="10"/>
  <c r="AE2132" i="10" l="1"/>
  <c r="AF2132" i="10"/>
  <c r="AG2132" i="10" s="1"/>
  <c r="AH2132" i="10" l="1"/>
  <c r="AJ2132" i="10" s="1"/>
  <c r="T2133" i="10"/>
  <c r="AI2132" i="10" l="1"/>
  <c r="U2133" i="10"/>
  <c r="W2133" i="10" s="1"/>
  <c r="V2133" i="10"/>
  <c r="X2133" i="10" s="1"/>
  <c r="Z2133" i="10" s="1"/>
  <c r="S2134" i="10"/>
  <c r="AB2133" i="10" l="1"/>
  <c r="AD2133" i="10" s="1"/>
  <c r="R2135" i="10"/>
  <c r="Y2133" i="10"/>
  <c r="AA2133" i="10" l="1"/>
  <c r="AC2133" i="10" s="1"/>
  <c r="AE2133" i="10" l="1"/>
  <c r="AF2133" i="10"/>
  <c r="AG2133" i="10" s="1"/>
  <c r="AH2133" i="10" l="1"/>
  <c r="AJ2133" i="10" s="1"/>
  <c r="T2134" i="10"/>
  <c r="AI2133" i="10" l="1"/>
  <c r="U2134" i="10"/>
  <c r="W2134" i="10" s="1"/>
  <c r="V2134" i="10"/>
  <c r="X2134" i="10" s="1"/>
  <c r="S2135" i="10"/>
  <c r="AB2134" i="10" l="1"/>
  <c r="Z2134" i="10"/>
  <c r="R2136" i="10"/>
  <c r="Y2134" i="10"/>
  <c r="AA2134" i="10" s="1"/>
  <c r="AD2134" i="10" l="1"/>
  <c r="AC2134" i="10"/>
  <c r="AF2134" i="10" l="1"/>
  <c r="AG2134" i="10" s="1"/>
  <c r="T2135" i="10" s="1"/>
  <c r="AE2134" i="10"/>
  <c r="AH2134" i="10" l="1"/>
  <c r="AJ2134" i="10" s="1"/>
  <c r="U2135" i="10"/>
  <c r="W2135" i="10" s="1"/>
  <c r="V2135" i="10"/>
  <c r="X2135" i="10" s="1"/>
  <c r="Z2135" i="10" s="1"/>
  <c r="S2136" i="10"/>
  <c r="AI2134" i="10" l="1"/>
  <c r="Y2135" i="10"/>
  <c r="AA2135" i="10" s="1"/>
  <c r="R2137" i="10"/>
  <c r="AB2135" i="10"/>
  <c r="AD2135" i="10" s="1"/>
  <c r="AC2135" i="10" l="1"/>
  <c r="AF2135" i="10" l="1"/>
  <c r="AG2135" i="10" s="1"/>
  <c r="AE2135" i="10"/>
  <c r="AH2135" i="10" l="1"/>
  <c r="AJ2135" i="10" s="1"/>
  <c r="T2136" i="10"/>
  <c r="V2136" i="10" l="1"/>
  <c r="X2136" i="10" s="1"/>
  <c r="Z2136" i="10" s="1"/>
  <c r="U2136" i="10"/>
  <c r="W2136" i="10" s="1"/>
  <c r="S2137" i="10"/>
  <c r="R2138" i="10" s="1"/>
  <c r="AI2135" i="10"/>
  <c r="Y2136" i="10" l="1"/>
  <c r="AA2136" i="10" s="1"/>
  <c r="AB2136" i="10"/>
  <c r="AD2136" i="10" s="1"/>
  <c r="AC2136" i="10" l="1"/>
  <c r="AE2136" i="10" l="1"/>
  <c r="AF2136" i="10"/>
  <c r="AG2136" i="10" s="1"/>
  <c r="AH2136" i="10" s="1"/>
  <c r="AJ2136" i="10" s="1"/>
  <c r="T2137" i="10" l="1"/>
  <c r="AI2136" i="10"/>
  <c r="V2137" i="10" l="1"/>
  <c r="X2137" i="10" s="1"/>
  <c r="U2137" i="10"/>
  <c r="W2137" i="10" s="1"/>
  <c r="S2138" i="10"/>
  <c r="AB2137" i="10" l="1"/>
  <c r="Z2137" i="10"/>
  <c r="Y2137" i="10"/>
  <c r="AA2137" i="10" s="1"/>
  <c r="R2139" i="10"/>
  <c r="AD2137" i="10" l="1"/>
  <c r="AE2137" i="10" s="1"/>
  <c r="AC2137" i="10"/>
  <c r="AF2137" i="10" l="1"/>
  <c r="AG2137" i="10" s="1"/>
  <c r="AH2137" i="10" l="1"/>
  <c r="AJ2137" i="10" s="1"/>
  <c r="T2138" i="10"/>
  <c r="U2138" i="10" l="1"/>
  <c r="W2138" i="10" s="1"/>
  <c r="Y2138" i="10" s="1"/>
  <c r="V2138" i="10"/>
  <c r="X2138" i="10" s="1"/>
  <c r="S2139" i="10"/>
  <c r="AI2137" i="10"/>
  <c r="AB2138" i="10" l="1"/>
  <c r="Z2138" i="10"/>
  <c r="R2140" i="10"/>
  <c r="AA2138" i="10"/>
  <c r="AC2138" i="10" s="1"/>
  <c r="AD2138" i="10" l="1"/>
  <c r="AE2138" i="10" s="1"/>
  <c r="AF2138" i="10" l="1"/>
  <c r="AG2138" i="10" s="1"/>
  <c r="AH2138" i="10" l="1"/>
  <c r="AJ2138" i="10" s="1"/>
  <c r="T2139" i="10"/>
  <c r="U2139" i="10" l="1"/>
  <c r="W2139" i="10" s="1"/>
  <c r="V2139" i="10"/>
  <c r="X2139" i="10" s="1"/>
  <c r="S2140" i="10"/>
  <c r="AI2138" i="10"/>
  <c r="Y2139" i="10" l="1"/>
  <c r="AA2139" i="10" s="1"/>
  <c r="AB2139" i="10"/>
  <c r="Z2139" i="10"/>
  <c r="R2141" i="10"/>
  <c r="AC2139" i="10" l="1"/>
  <c r="AD2139" i="10"/>
  <c r="AF2139" i="10" l="1"/>
  <c r="AG2139" i="10" s="1"/>
  <c r="T2140" i="10" s="1"/>
  <c r="AE2139" i="10"/>
  <c r="AH2139" i="10" l="1"/>
  <c r="AJ2139" i="10" s="1"/>
  <c r="AI2139" i="10" s="1"/>
  <c r="U2140" i="10"/>
  <c r="W2140" i="10" s="1"/>
  <c r="Y2140" i="10" s="1"/>
  <c r="V2140" i="10"/>
  <c r="X2140" i="10" s="1"/>
  <c r="S2141" i="10"/>
  <c r="AB2140" i="10" l="1"/>
  <c r="Z2140" i="10"/>
  <c r="R2142" i="10"/>
  <c r="AA2140" i="10"/>
  <c r="AC2140" i="10" s="1"/>
  <c r="AD2140" i="10" l="1"/>
  <c r="AE2140" i="10" s="1"/>
  <c r="AF2140" i="10" l="1"/>
  <c r="AG2140" i="10" s="1"/>
  <c r="AH2140" i="10" l="1"/>
  <c r="AJ2140" i="10" s="1"/>
  <c r="T2141" i="10"/>
  <c r="U2141" i="10" l="1"/>
  <c r="W2141" i="10" s="1"/>
  <c r="V2141" i="10"/>
  <c r="X2141" i="10" s="1"/>
  <c r="S2142" i="10"/>
  <c r="AI2140" i="10"/>
  <c r="Y2141" i="10" l="1"/>
  <c r="AA2141" i="10" s="1"/>
  <c r="AB2141" i="10"/>
  <c r="Z2141" i="10"/>
  <c r="R2143" i="10"/>
  <c r="AC2141" i="10" l="1"/>
  <c r="AD2141" i="10"/>
  <c r="AE2141" i="10" l="1"/>
  <c r="AF2141" i="10"/>
  <c r="AG2141" i="10" s="1"/>
  <c r="AH2141" i="10" l="1"/>
  <c r="AJ2141" i="10" s="1"/>
  <c r="T2142" i="10"/>
  <c r="U2142" i="10" l="1"/>
  <c r="W2142" i="10" s="1"/>
  <c r="V2142" i="10"/>
  <c r="X2142" i="10" s="1"/>
  <c r="S2143" i="10"/>
  <c r="AI2141" i="10"/>
  <c r="AA2142" i="10" l="1"/>
  <c r="Y2142" i="10"/>
  <c r="AB2142" i="10"/>
  <c r="Z2142" i="10"/>
  <c r="R2144" i="10"/>
  <c r="AC2142" i="10" l="1"/>
  <c r="AD2142" i="10"/>
  <c r="AF2142" i="10" s="1"/>
  <c r="AG2142" i="10" s="1"/>
  <c r="AE2142" i="10" l="1"/>
  <c r="AH2142" i="10"/>
  <c r="T2143" i="10"/>
  <c r="U2143" i="10" l="1"/>
  <c r="W2143" i="10" s="1"/>
  <c r="V2143" i="10"/>
  <c r="X2143" i="10" s="1"/>
  <c r="Z2143" i="10" s="1"/>
  <c r="S2144" i="10"/>
  <c r="R2145" i="10" s="1"/>
  <c r="AJ2142" i="10"/>
  <c r="AI2142" i="10" s="1"/>
  <c r="Y2143" i="10" l="1"/>
  <c r="AA2143" i="10" s="1"/>
  <c r="AB2143" i="10"/>
  <c r="AD2143" i="10" s="1"/>
  <c r="AC2143" i="10" l="1"/>
  <c r="AE2143" i="10" l="1"/>
  <c r="AF2143" i="10"/>
  <c r="AG2143" i="10" s="1"/>
  <c r="AH2143" i="10" s="1"/>
  <c r="AJ2143" i="10" s="1"/>
  <c r="T2144" i="10" l="1"/>
  <c r="V2144" i="10" s="1"/>
  <c r="X2144" i="10" s="1"/>
  <c r="AI2143" i="10"/>
  <c r="S2145" i="10" l="1"/>
  <c r="R2146" i="10" s="1"/>
  <c r="U2144" i="10"/>
  <c r="W2144" i="10" s="1"/>
  <c r="Y2144" i="10" s="1"/>
  <c r="AB2144" i="10"/>
  <c r="Z2144" i="10"/>
  <c r="AA2144" i="10" l="1"/>
  <c r="AC2144" i="10" s="1"/>
  <c r="AD2144" i="10"/>
  <c r="AF2144" i="10" l="1"/>
  <c r="AG2144" i="10" s="1"/>
  <c r="T2145" i="10" s="1"/>
  <c r="AE2144" i="10"/>
  <c r="AH2144" i="10" l="1"/>
  <c r="AJ2144" i="10" s="1"/>
  <c r="AI2144" i="10" s="1"/>
  <c r="U2145" i="10"/>
  <c r="W2145" i="10" s="1"/>
  <c r="V2145" i="10"/>
  <c r="X2145" i="10" s="1"/>
  <c r="S2146" i="10"/>
  <c r="Y2145" i="10" l="1"/>
  <c r="AA2145" i="10" s="1"/>
  <c r="AB2145" i="10"/>
  <c r="Z2145" i="10"/>
  <c r="R2147" i="10"/>
  <c r="AD2145" i="10" l="1"/>
  <c r="AC2145" i="10"/>
  <c r="AF2145" i="10" l="1"/>
  <c r="AG2145" i="10" s="1"/>
  <c r="T2146" i="10" s="1"/>
  <c r="AE2145" i="10"/>
  <c r="AH2145" i="10" l="1"/>
  <c r="AJ2145" i="10" s="1"/>
  <c r="U2146" i="10"/>
  <c r="W2146" i="10" s="1"/>
  <c r="V2146" i="10"/>
  <c r="X2146" i="10" s="1"/>
  <c r="S2147" i="10"/>
  <c r="AI2145" i="10" l="1"/>
  <c r="AB2146" i="10"/>
  <c r="Z2146" i="10"/>
  <c r="R2148" i="10"/>
  <c r="Y2146" i="10"/>
  <c r="AA2146" i="10" s="1"/>
  <c r="AD2146" i="10" l="1"/>
  <c r="AC2146" i="10"/>
  <c r="AE2146" i="10" l="1"/>
  <c r="AF2146" i="10"/>
  <c r="AG2146" i="10" s="1"/>
  <c r="T2147" i="10" s="1"/>
  <c r="AH2146" i="10" l="1"/>
  <c r="AJ2146" i="10" s="1"/>
  <c r="V2147" i="10"/>
  <c r="X2147" i="10" s="1"/>
  <c r="Z2147" i="10" s="1"/>
  <c r="U2147" i="10"/>
  <c r="W2147" i="10" s="1"/>
  <c r="Y2147" i="10" s="1"/>
  <c r="S2148" i="10"/>
  <c r="R2149" i="10" s="1"/>
  <c r="AI2146" i="10" l="1"/>
  <c r="AB2147" i="10"/>
  <c r="AD2147" i="10" s="1"/>
  <c r="AA2147" i="10"/>
  <c r="AC2147" i="10" s="1"/>
  <c r="AE2147" i="10" l="1"/>
  <c r="AF2147" i="10"/>
  <c r="AG2147" i="10" s="1"/>
  <c r="AH2147" i="10" s="1"/>
  <c r="AJ2147" i="10" s="1"/>
  <c r="T2148" i="10" l="1"/>
  <c r="V2148" i="10" s="1"/>
  <c r="X2148" i="10" s="1"/>
  <c r="AI2147" i="10"/>
  <c r="S2149" i="10" l="1"/>
  <c r="R2150" i="10" s="1"/>
  <c r="U2148" i="10"/>
  <c r="W2148" i="10" s="1"/>
  <c r="Y2148" i="10" s="1"/>
  <c r="AB2148" i="10"/>
  <c r="Z2148" i="10"/>
  <c r="AA2148" i="10" l="1"/>
  <c r="AC2148" i="10" s="1"/>
  <c r="AD2148" i="10"/>
  <c r="AE2148" i="10" l="1"/>
  <c r="AF2148" i="10"/>
  <c r="AG2148" i="10" s="1"/>
  <c r="AH2148" i="10" l="1"/>
  <c r="AJ2148" i="10" s="1"/>
  <c r="T2149" i="10"/>
  <c r="V2149" i="10" l="1"/>
  <c r="X2149" i="10" s="1"/>
  <c r="U2149" i="10"/>
  <c r="W2149" i="10" s="1"/>
  <c r="S2150" i="10"/>
  <c r="AI2148" i="10"/>
  <c r="AB2149" i="10" l="1"/>
  <c r="Z2149" i="10"/>
  <c r="Y2149" i="10"/>
  <c r="AA2149" i="10" s="1"/>
  <c r="R2151" i="10"/>
  <c r="AD2149" i="10" l="1"/>
  <c r="AE2149" i="10" s="1"/>
  <c r="AC2149" i="10"/>
  <c r="AF2149" i="10" l="1"/>
  <c r="AG2149" i="10" s="1"/>
  <c r="AH2149" i="10" l="1"/>
  <c r="AJ2149" i="10" s="1"/>
  <c r="T2150" i="10"/>
  <c r="AI2149" i="10" l="1"/>
  <c r="V2150" i="10"/>
  <c r="X2150" i="10" s="1"/>
  <c r="U2150" i="10"/>
  <c r="W2150" i="10" s="1"/>
  <c r="Y2150" i="10" s="1"/>
  <c r="S2151" i="10"/>
  <c r="AA2150" i="10" l="1"/>
  <c r="AC2150" i="10" s="1"/>
  <c r="R2152" i="10"/>
  <c r="AB2150" i="10"/>
  <c r="Z2150" i="10"/>
  <c r="AD2150" i="10" l="1"/>
  <c r="AF2150" i="10" s="1"/>
  <c r="AG2150" i="10" s="1"/>
  <c r="AH2150" i="10" s="1"/>
  <c r="T2151" i="10" l="1"/>
  <c r="U2151" i="10" s="1"/>
  <c r="W2151" i="10" s="1"/>
  <c r="Y2151" i="10" s="1"/>
  <c r="AJ2150" i="10"/>
  <c r="AI2150" i="10" s="1"/>
  <c r="AE2150" i="10"/>
  <c r="S2152" i="10" l="1"/>
  <c r="R2153" i="10" s="1"/>
  <c r="V2151" i="10"/>
  <c r="X2151" i="10" s="1"/>
  <c r="Z2151" i="10" s="1"/>
  <c r="AA2151" i="10"/>
  <c r="AC2151" i="10" s="1"/>
  <c r="AB2151" i="10" l="1"/>
  <c r="AD2151" i="10" s="1"/>
  <c r="AF2151" i="10" s="1"/>
  <c r="AG2151" i="10" s="1"/>
  <c r="AH2151" i="10" l="1"/>
  <c r="AJ2151" i="10" s="1"/>
  <c r="T2152" i="10"/>
  <c r="AE2151" i="10"/>
  <c r="U2152" i="10" l="1"/>
  <c r="W2152" i="10" s="1"/>
  <c r="V2152" i="10"/>
  <c r="X2152" i="10" s="1"/>
  <c r="S2153" i="10"/>
  <c r="AI2151" i="10"/>
  <c r="Y2152" i="10" l="1"/>
  <c r="AA2152" i="10" s="1"/>
  <c r="AB2152" i="10"/>
  <c r="Z2152" i="10"/>
  <c r="R2154" i="10"/>
  <c r="AD2152" i="10" l="1"/>
  <c r="AC2152" i="10"/>
  <c r="AF2152" i="10" l="1"/>
  <c r="AG2152" i="10" s="1"/>
  <c r="T2153" i="10" s="1"/>
  <c r="AE2152" i="10"/>
  <c r="AH2152" i="10" l="1"/>
  <c r="AJ2152" i="10" s="1"/>
  <c r="AI2152" i="10" s="1"/>
  <c r="U2153" i="10"/>
  <c r="W2153" i="10" s="1"/>
  <c r="V2153" i="10"/>
  <c r="X2153" i="10" s="1"/>
  <c r="S2154" i="10"/>
  <c r="Y2153" i="10" l="1"/>
  <c r="AA2153" i="10" s="1"/>
  <c r="AB2153" i="10"/>
  <c r="Z2153" i="10"/>
  <c r="R2155" i="10"/>
  <c r="AC2153" i="10" l="1"/>
  <c r="AD2153" i="10"/>
  <c r="AF2153" i="10" l="1"/>
  <c r="AG2153" i="10" s="1"/>
  <c r="AE2153" i="10"/>
  <c r="AH2153" i="10" l="1"/>
  <c r="AJ2153" i="10" s="1"/>
  <c r="T2154" i="10"/>
  <c r="AI2153" i="10" l="1"/>
  <c r="U2154" i="10"/>
  <c r="W2154" i="10" s="1"/>
  <c r="Y2154" i="10" s="1"/>
  <c r="V2154" i="10"/>
  <c r="X2154" i="10" s="1"/>
  <c r="Z2154" i="10" s="1"/>
  <c r="S2155" i="10"/>
  <c r="R2156" i="10" l="1"/>
  <c r="AB2154" i="10"/>
  <c r="AD2154" i="10" s="1"/>
  <c r="AA2154" i="10"/>
  <c r="AC2154" i="10" s="1"/>
  <c r="AF2154" i="10" l="1"/>
  <c r="AG2154" i="10" s="1"/>
  <c r="AE2154" i="10"/>
  <c r="AH2154" i="10" l="1"/>
  <c r="AJ2154" i="10" s="1"/>
  <c r="T2155" i="10"/>
  <c r="U2155" i="10" l="1"/>
  <c r="W2155" i="10" s="1"/>
  <c r="Y2155" i="10" s="1"/>
  <c r="V2155" i="10"/>
  <c r="X2155" i="10" s="1"/>
  <c r="Z2155" i="10" s="1"/>
  <c r="S2156" i="10"/>
  <c r="AI2154" i="10"/>
  <c r="AB2155" i="10" l="1"/>
  <c r="AD2155" i="10" s="1"/>
  <c r="R2157" i="10"/>
  <c r="AA2155" i="10"/>
  <c r="AC2155" i="10" s="1"/>
  <c r="AF2155" i="10" l="1"/>
  <c r="AG2155" i="10" s="1"/>
  <c r="T2156" i="10" s="1"/>
  <c r="S2157" i="10" s="1"/>
  <c r="AE2155" i="10"/>
  <c r="R2158" i="10" l="1"/>
  <c r="U2156" i="10"/>
  <c r="W2156" i="10" s="1"/>
  <c r="Y2156" i="10" s="1"/>
  <c r="V2156" i="10"/>
  <c r="X2156" i="10" s="1"/>
  <c r="Z2156" i="10" s="1"/>
  <c r="AH2155" i="10"/>
  <c r="AJ2155" i="10" s="1"/>
  <c r="AA2156" i="10" l="1"/>
  <c r="AC2156" i="10" s="1"/>
  <c r="AI2155" i="10"/>
  <c r="AB2156" i="10"/>
  <c r="AD2156" i="10" s="1"/>
  <c r="AF2156" i="10" l="1"/>
  <c r="AG2156" i="10" s="1"/>
  <c r="AE2156" i="10"/>
  <c r="AH2156" i="10" l="1"/>
  <c r="AJ2156" i="10" s="1"/>
  <c r="T2157" i="10"/>
  <c r="U2157" i="10" l="1"/>
  <c r="W2157" i="10" s="1"/>
  <c r="Y2157" i="10" s="1"/>
  <c r="V2157" i="10"/>
  <c r="X2157" i="10" s="1"/>
  <c r="S2158" i="10"/>
  <c r="AI2156" i="10"/>
  <c r="AB2157" i="10" l="1"/>
  <c r="Z2157" i="10"/>
  <c r="R2159" i="10"/>
  <c r="AA2157" i="10"/>
  <c r="AC2157" i="10" s="1"/>
  <c r="AD2157" i="10" l="1"/>
  <c r="AF2157" i="10" s="1"/>
  <c r="AG2157" i="10" s="1"/>
  <c r="AE2157" i="10" l="1"/>
  <c r="AH2157" i="10"/>
  <c r="AJ2157" i="10" s="1"/>
  <c r="T2158" i="10"/>
  <c r="AI2157" i="10" l="1"/>
  <c r="U2158" i="10"/>
  <c r="W2158" i="10" s="1"/>
  <c r="V2158" i="10"/>
  <c r="X2158" i="10" s="1"/>
  <c r="S2159" i="10"/>
  <c r="AB2158" i="10" l="1"/>
  <c r="Z2158" i="10"/>
  <c r="R2160" i="10"/>
  <c r="Y2158" i="10"/>
  <c r="AA2158" i="10" s="1"/>
  <c r="AD2158" i="10" l="1"/>
  <c r="AC2158" i="10"/>
  <c r="AE2158" i="10" l="1"/>
  <c r="AF2158" i="10"/>
  <c r="AG2158" i="10" s="1"/>
  <c r="AH2158" i="10" l="1"/>
  <c r="AJ2158" i="10" s="1"/>
  <c r="T2159" i="10"/>
  <c r="V2159" i="10" l="1"/>
  <c r="X2159" i="10" s="1"/>
  <c r="U2159" i="10"/>
  <c r="W2159" i="10" s="1"/>
  <c r="Y2159" i="10" s="1"/>
  <c r="S2160" i="10"/>
  <c r="AI2158" i="10"/>
  <c r="AB2159" i="10" l="1"/>
  <c r="Z2159" i="10"/>
  <c r="R2161" i="10"/>
  <c r="AA2159" i="10"/>
  <c r="AC2159" i="10" s="1"/>
  <c r="AD2159" i="10" l="1"/>
  <c r="AE2159" i="10" s="1"/>
  <c r="AF2159" i="10" l="1"/>
  <c r="AG2159" i="10" s="1"/>
  <c r="AH2159" i="10" l="1"/>
  <c r="AJ2159" i="10" s="1"/>
  <c r="T2160" i="10"/>
  <c r="V2160" i="10" l="1"/>
  <c r="X2160" i="10" s="1"/>
  <c r="U2160" i="10"/>
  <c r="W2160" i="10" s="1"/>
  <c r="Y2160" i="10" s="1"/>
  <c r="S2161" i="10"/>
  <c r="AI2159" i="10"/>
  <c r="AB2160" i="10" l="1"/>
  <c r="Z2160" i="10"/>
  <c r="R2162" i="10"/>
  <c r="AA2160" i="10"/>
  <c r="AC2160" i="10" s="1"/>
  <c r="AD2160" i="10" l="1"/>
  <c r="AE2160" i="10" s="1"/>
  <c r="AF2160" i="10" l="1"/>
  <c r="AG2160" i="10" s="1"/>
  <c r="AH2160" i="10" l="1"/>
  <c r="AJ2160" i="10" s="1"/>
  <c r="T2161" i="10"/>
  <c r="AI2160" i="10" l="1"/>
  <c r="U2161" i="10"/>
  <c r="W2161" i="10" s="1"/>
  <c r="V2161" i="10"/>
  <c r="X2161" i="10" s="1"/>
  <c r="S2162" i="10"/>
  <c r="AB2161" i="10" l="1"/>
  <c r="Z2161" i="10"/>
  <c r="R2163" i="10"/>
  <c r="Y2161" i="10"/>
  <c r="AA2161" i="10" s="1"/>
  <c r="AD2161" i="10" l="1"/>
  <c r="AC2161" i="10"/>
  <c r="AE2161" i="10" l="1"/>
  <c r="AF2161" i="10"/>
  <c r="AG2161" i="10" s="1"/>
  <c r="AH2161" i="10" l="1"/>
  <c r="AJ2161" i="10" s="1"/>
  <c r="T2162" i="10"/>
  <c r="V2162" i="10" l="1"/>
  <c r="X2162" i="10" s="1"/>
  <c r="Z2162" i="10" s="1"/>
  <c r="U2162" i="10"/>
  <c r="W2162" i="10" s="1"/>
  <c r="Y2162" i="10" s="1"/>
  <c r="AA2162" i="10" s="1"/>
  <c r="AC2162" i="10" s="1"/>
  <c r="S2163" i="10"/>
  <c r="R2164" i="10" s="1"/>
  <c r="AI2161" i="10"/>
  <c r="AB2162" i="10" l="1"/>
  <c r="AD2162" i="10" s="1"/>
  <c r="AE2162" i="10" s="1"/>
  <c r="AF2162" i="10" l="1"/>
  <c r="AG2162" i="10" s="1"/>
  <c r="AH2162" i="10" s="1"/>
  <c r="AJ2162" i="10" s="1"/>
  <c r="T2163" i="10" l="1"/>
  <c r="AI2162" i="10"/>
  <c r="V2163" i="10" l="1"/>
  <c r="X2163" i="10" s="1"/>
  <c r="U2163" i="10"/>
  <c r="W2163" i="10" s="1"/>
  <c r="Y2163" i="10" s="1"/>
  <c r="S2164" i="10"/>
  <c r="AB2163" i="10" l="1"/>
  <c r="Z2163" i="10"/>
  <c r="R2165" i="10"/>
  <c r="AA2163" i="10"/>
  <c r="AC2163" i="10" s="1"/>
  <c r="AD2163" i="10" l="1"/>
  <c r="AE2163" i="10" s="1"/>
  <c r="AF2163" i="10" l="1"/>
  <c r="AG2163" i="10" s="1"/>
  <c r="T2164" i="10" s="1"/>
  <c r="AH2163" i="10" l="1"/>
  <c r="AJ2163" i="10" s="1"/>
  <c r="U2164" i="10"/>
  <c r="W2164" i="10" s="1"/>
  <c r="Y2164" i="10" s="1"/>
  <c r="V2164" i="10"/>
  <c r="X2164" i="10" s="1"/>
  <c r="Z2164" i="10" s="1"/>
  <c r="S2165" i="10"/>
  <c r="R2166" i="10" s="1"/>
  <c r="AI2163" i="10" l="1"/>
  <c r="AA2164" i="10"/>
  <c r="AC2164" i="10" s="1"/>
  <c r="AB2164" i="10"/>
  <c r="AD2164" i="10" s="1"/>
  <c r="AF2164" i="10" l="1"/>
  <c r="AG2164" i="10" s="1"/>
  <c r="AH2164" i="10" s="1"/>
  <c r="AJ2164" i="10" s="1"/>
  <c r="AE2164" i="10"/>
  <c r="T2165" i="10" l="1"/>
  <c r="AI2164" i="10"/>
  <c r="U2165" i="10" l="1"/>
  <c r="W2165" i="10" s="1"/>
  <c r="Y2165" i="10" s="1"/>
  <c r="V2165" i="10"/>
  <c r="X2165" i="10" s="1"/>
  <c r="S2166" i="10"/>
  <c r="AB2165" i="10" l="1"/>
  <c r="Z2165" i="10"/>
  <c r="R2167" i="10"/>
  <c r="AA2165" i="10"/>
  <c r="AC2165" i="10" s="1"/>
  <c r="AD2165" i="10" l="1"/>
  <c r="AE2165" i="10" s="1"/>
  <c r="AF2165" i="10" l="1"/>
  <c r="AG2165" i="10" s="1"/>
  <c r="T2166" i="10" s="1"/>
  <c r="U2166" i="10" l="1"/>
  <c r="W2166" i="10" s="1"/>
  <c r="V2166" i="10"/>
  <c r="X2166" i="10" s="1"/>
  <c r="S2167" i="10"/>
  <c r="R2168" i="10" s="1"/>
  <c r="AH2165" i="10"/>
  <c r="AJ2165" i="10" s="1"/>
  <c r="AI2165" i="10" l="1"/>
  <c r="Y2166" i="10"/>
  <c r="AA2166" i="10" s="1"/>
  <c r="AB2166" i="10"/>
  <c r="Z2166" i="10"/>
  <c r="AD2166" i="10" l="1"/>
  <c r="AC2166" i="10"/>
  <c r="AF2166" i="10" l="1"/>
  <c r="AG2166" i="10" s="1"/>
  <c r="AH2166" i="10" s="1"/>
  <c r="AE2166" i="10"/>
  <c r="AJ2166" i="10" l="1"/>
  <c r="AI2166" i="10" s="1"/>
  <c r="G27" i="11" s="1"/>
  <c r="T2167" i="10"/>
  <c r="H27" i="11" l="1"/>
  <c r="V2167" i="10"/>
  <c r="X2167" i="10" s="1"/>
  <c r="U2167" i="10"/>
  <c r="W2167" i="10" s="1"/>
  <c r="S2168" i="10"/>
  <c r="Y2167" i="10" l="1"/>
  <c r="AA2167" i="10" s="1"/>
  <c r="R2169" i="10"/>
  <c r="AB2167" i="10"/>
  <c r="Z2167" i="10"/>
  <c r="AD2167" i="10" l="1"/>
  <c r="AC2167" i="10"/>
  <c r="AF2167" i="10" l="1"/>
  <c r="AG2167" i="10" s="1"/>
  <c r="T2168" i="10" s="1"/>
  <c r="AE2167" i="10"/>
  <c r="AH2167" i="10" l="1"/>
  <c r="AJ2167" i="10" s="1"/>
  <c r="V2168" i="10"/>
  <c r="X2168" i="10" s="1"/>
  <c r="U2168" i="10"/>
  <c r="W2168" i="10" s="1"/>
  <c r="S2169" i="10"/>
  <c r="AI2167" i="10" l="1"/>
  <c r="AB2168" i="10"/>
  <c r="Z2168" i="10"/>
  <c r="Y2168" i="10"/>
  <c r="AA2168" i="10" s="1"/>
  <c r="R2170" i="10"/>
  <c r="AD2168" i="10" l="1"/>
  <c r="AF2168" i="10" s="1"/>
  <c r="AG2168" i="10" s="1"/>
  <c r="AC2168" i="10"/>
  <c r="AH2168" i="10" l="1"/>
  <c r="AJ2168" i="10" s="1"/>
  <c r="T2169" i="10"/>
  <c r="AE2168" i="10"/>
  <c r="U2169" i="10" l="1"/>
  <c r="W2169" i="10" s="1"/>
  <c r="V2169" i="10"/>
  <c r="X2169" i="10" s="1"/>
  <c r="S2170" i="10"/>
  <c r="AI2168" i="10"/>
  <c r="Y2169" i="10" l="1"/>
  <c r="AA2169" i="10" s="1"/>
  <c r="AB2169" i="10"/>
  <c r="Z2169" i="10"/>
  <c r="R2171" i="10"/>
  <c r="AD2169" i="10" l="1"/>
  <c r="AC2169" i="10"/>
  <c r="AF2169" i="10" l="1"/>
  <c r="AG2169" i="10" s="1"/>
  <c r="T2170" i="10" s="1"/>
  <c r="AE2169" i="10"/>
  <c r="AH2169" i="10" l="1"/>
  <c r="AJ2169" i="10" s="1"/>
  <c r="U2170" i="10"/>
  <c r="W2170" i="10" s="1"/>
  <c r="V2170" i="10"/>
  <c r="X2170" i="10" s="1"/>
  <c r="S2171" i="10"/>
  <c r="AI2169" i="10" l="1"/>
  <c r="Y2170" i="10"/>
  <c r="AA2170" i="10" s="1"/>
  <c r="AB2170" i="10"/>
  <c r="Z2170" i="10"/>
  <c r="R2172" i="10"/>
  <c r="AD2170" i="10" l="1"/>
  <c r="AC2170" i="10"/>
  <c r="AF2170" i="10" l="1"/>
  <c r="AG2170" i="10" s="1"/>
  <c r="T2171" i="10" s="1"/>
  <c r="AE2170" i="10"/>
  <c r="AH2170" i="10" l="1"/>
  <c r="AJ2170" i="10" s="1"/>
  <c r="AI2170" i="10" s="1"/>
  <c r="U2171" i="10"/>
  <c r="W2171" i="10" s="1"/>
  <c r="V2171" i="10"/>
  <c r="X2171" i="10" s="1"/>
  <c r="S2172" i="10"/>
  <c r="Y2171" i="10" l="1"/>
  <c r="AA2171" i="10" s="1"/>
  <c r="AB2171" i="10"/>
  <c r="Z2171" i="10"/>
  <c r="R2173" i="10"/>
  <c r="AC2171" i="10" l="1"/>
  <c r="AD2171" i="10"/>
  <c r="AF2171" i="10" s="1"/>
  <c r="AG2171" i="10" s="1"/>
  <c r="AE2171" i="10" l="1"/>
  <c r="AH2171" i="10"/>
  <c r="AJ2171" i="10" s="1"/>
  <c r="T2172" i="10"/>
  <c r="AI2171" i="10" l="1"/>
  <c r="U2172" i="10"/>
  <c r="W2172" i="10" s="1"/>
  <c r="V2172" i="10"/>
  <c r="X2172" i="10" s="1"/>
  <c r="S2173" i="10"/>
  <c r="AB2172" i="10" l="1"/>
  <c r="Z2172" i="10"/>
  <c r="R2174" i="10"/>
  <c r="Y2172" i="10"/>
  <c r="AD2172" i="10" l="1"/>
  <c r="AA2172" i="10"/>
  <c r="AC2172" i="10" s="1"/>
  <c r="AE2172" i="10" l="1"/>
  <c r="AF2172" i="10"/>
  <c r="AG2172" i="10" s="1"/>
  <c r="AH2172" i="10" l="1"/>
  <c r="AJ2172" i="10" s="1"/>
  <c r="T2173" i="10"/>
  <c r="U2173" i="10" l="1"/>
  <c r="W2173" i="10" s="1"/>
  <c r="V2173" i="10"/>
  <c r="X2173" i="10" s="1"/>
  <c r="Z2173" i="10" s="1"/>
  <c r="S2174" i="10"/>
  <c r="AI2172" i="10"/>
  <c r="Y2173" i="10" l="1"/>
  <c r="AA2173" i="10" s="1"/>
  <c r="R2175" i="10"/>
  <c r="AB2173" i="10"/>
  <c r="AD2173" i="10" s="1"/>
  <c r="AC2173" i="10" l="1"/>
  <c r="AF2173" i="10" l="1"/>
  <c r="AG2173" i="10" s="1"/>
  <c r="AE2173" i="10"/>
  <c r="AH2173" i="10" l="1"/>
  <c r="AJ2173" i="10" s="1"/>
  <c r="T2174" i="10"/>
  <c r="U2174" i="10" l="1"/>
  <c r="W2174" i="10" s="1"/>
  <c r="Y2174" i="10" s="1"/>
  <c r="V2174" i="10"/>
  <c r="X2174" i="10" s="1"/>
  <c r="S2175" i="10"/>
  <c r="AI2173" i="10"/>
  <c r="AB2174" i="10" l="1"/>
  <c r="Z2174" i="10"/>
  <c r="R2176" i="10"/>
  <c r="AA2174" i="10"/>
  <c r="AC2174" i="10" s="1"/>
  <c r="AD2174" i="10" l="1"/>
  <c r="AE2174" i="10" s="1"/>
  <c r="AF2174" i="10" l="1"/>
  <c r="AG2174" i="10" s="1"/>
  <c r="AH2174" i="10" l="1"/>
  <c r="AJ2174" i="10" s="1"/>
  <c r="T2175" i="10"/>
  <c r="AI2174" i="10" l="1"/>
  <c r="V2175" i="10"/>
  <c r="X2175" i="10" s="1"/>
  <c r="U2175" i="10"/>
  <c r="W2175" i="10" s="1"/>
  <c r="Y2175" i="10" s="1"/>
  <c r="S2176" i="10"/>
  <c r="AA2175" i="10" l="1"/>
  <c r="AC2175" i="10" s="1"/>
  <c r="R2177" i="10"/>
  <c r="AB2175" i="10"/>
  <c r="Z2175" i="10"/>
  <c r="AD2175" i="10" l="1"/>
  <c r="AF2175" i="10" s="1"/>
  <c r="AG2175" i="10" s="1"/>
  <c r="AH2175" i="10" s="1"/>
  <c r="AJ2175" i="10" s="1"/>
  <c r="T2176" i="10" l="1"/>
  <c r="S2177" i="10" s="1"/>
  <c r="R2178" i="10" s="1"/>
  <c r="AE2175" i="10"/>
  <c r="AI2175" i="10"/>
  <c r="V2176" i="10" l="1"/>
  <c r="X2176" i="10" s="1"/>
  <c r="Z2176" i="10" s="1"/>
  <c r="U2176" i="10"/>
  <c r="W2176" i="10" s="1"/>
  <c r="Y2176" i="10" s="1"/>
  <c r="AB2176" i="10" l="1"/>
  <c r="AD2176" i="10" s="1"/>
  <c r="AA2176" i="10"/>
  <c r="AC2176" i="10" s="1"/>
  <c r="AF2176" i="10" l="1"/>
  <c r="AG2176" i="10" s="1"/>
  <c r="T2177" i="10" s="1"/>
  <c r="AE2176" i="10"/>
  <c r="AH2176" i="10" l="1"/>
  <c r="AJ2176" i="10" s="1"/>
  <c r="U2177" i="10"/>
  <c r="W2177" i="10" s="1"/>
  <c r="V2177" i="10"/>
  <c r="X2177" i="10" s="1"/>
  <c r="S2178" i="10"/>
  <c r="AI2176" i="10" l="1"/>
  <c r="AB2177" i="10"/>
  <c r="Z2177" i="10"/>
  <c r="R2179" i="10"/>
  <c r="Y2177" i="10"/>
  <c r="AA2177" i="10" s="1"/>
  <c r="AD2177" i="10" l="1"/>
  <c r="AC2177" i="10"/>
  <c r="AE2177" i="10" l="1"/>
  <c r="AF2177" i="10"/>
  <c r="AG2177" i="10" s="1"/>
  <c r="AH2177" i="10" l="1"/>
  <c r="AJ2177" i="10" s="1"/>
  <c r="T2178" i="10"/>
  <c r="U2178" i="10" l="1"/>
  <c r="W2178" i="10" s="1"/>
  <c r="V2178" i="10"/>
  <c r="X2178" i="10" s="1"/>
  <c r="S2179" i="10"/>
  <c r="AI2177" i="10"/>
  <c r="Y2178" i="10" l="1"/>
  <c r="AA2178" i="10" s="1"/>
  <c r="AB2178" i="10"/>
  <c r="Z2178" i="10"/>
  <c r="R2180" i="10"/>
  <c r="AD2178" i="10" l="1"/>
  <c r="AC2178" i="10"/>
  <c r="AF2178" i="10" l="1"/>
  <c r="AG2178" i="10" s="1"/>
  <c r="T2179" i="10" s="1"/>
  <c r="AE2178" i="10"/>
  <c r="AH2178" i="10" l="1"/>
  <c r="AJ2178" i="10" s="1"/>
  <c r="U2179" i="10"/>
  <c r="W2179" i="10" s="1"/>
  <c r="V2179" i="10"/>
  <c r="X2179" i="10" s="1"/>
  <c r="Z2179" i="10" s="1"/>
  <c r="S2180" i="10"/>
  <c r="AI2178" i="10" l="1"/>
  <c r="Y2179" i="10"/>
  <c r="AA2179" i="10" s="1"/>
  <c r="R2181" i="10"/>
  <c r="AB2179" i="10"/>
  <c r="AD2179" i="10" s="1"/>
  <c r="AC2179" i="10" l="1"/>
  <c r="AF2179" i="10" l="1"/>
  <c r="AG2179" i="10" s="1"/>
  <c r="AE2179" i="10"/>
  <c r="AH2179" i="10" l="1"/>
  <c r="AJ2179" i="10" s="1"/>
  <c r="T2180" i="10"/>
  <c r="V2180" i="10" l="1"/>
  <c r="X2180" i="10" s="1"/>
  <c r="U2180" i="10"/>
  <c r="W2180" i="10" s="1"/>
  <c r="S2181" i="10"/>
  <c r="AI2179" i="10"/>
  <c r="AB2180" i="10" l="1"/>
  <c r="Z2180" i="10"/>
  <c r="Y2180" i="10"/>
  <c r="AA2180" i="10" s="1"/>
  <c r="R2182" i="10"/>
  <c r="AD2180" i="10" l="1"/>
  <c r="AC2180" i="10"/>
  <c r="AE2180" i="10" l="1"/>
  <c r="AF2180" i="10"/>
  <c r="AG2180" i="10" s="1"/>
  <c r="AH2180" i="10" l="1"/>
  <c r="AJ2180" i="10" s="1"/>
  <c r="T2181" i="10"/>
  <c r="V2181" i="10" l="1"/>
  <c r="X2181" i="10" s="1"/>
  <c r="U2181" i="10"/>
  <c r="W2181" i="10" s="1"/>
  <c r="S2182" i="10"/>
  <c r="AI2180" i="10"/>
  <c r="AB2181" i="10" l="1"/>
  <c r="Z2181" i="10"/>
  <c r="Y2181" i="10"/>
  <c r="AA2181" i="10" s="1"/>
  <c r="R2183" i="10"/>
  <c r="AD2181" i="10" l="1"/>
  <c r="AC2181" i="10"/>
  <c r="AF2181" i="10" l="1"/>
  <c r="AG2181" i="10" s="1"/>
  <c r="AE2181" i="10"/>
  <c r="AH2181" i="10" l="1"/>
  <c r="AJ2181" i="10" s="1"/>
  <c r="T2182" i="10"/>
  <c r="AI2181" i="10" l="1"/>
  <c r="V2182" i="10"/>
  <c r="X2182" i="10" s="1"/>
  <c r="Z2182" i="10" s="1"/>
  <c r="U2182" i="10"/>
  <c r="W2182" i="10" s="1"/>
  <c r="S2183" i="10"/>
  <c r="R2184" i="10" s="1"/>
  <c r="Y2182" i="10" l="1"/>
  <c r="AA2182" i="10" s="1"/>
  <c r="AB2182" i="10"/>
  <c r="AD2182" i="10" s="1"/>
  <c r="AC2182" i="10" l="1"/>
  <c r="AF2182" i="10" l="1"/>
  <c r="AG2182" i="10" s="1"/>
  <c r="AH2182" i="10" s="1"/>
  <c r="AJ2182" i="10" s="1"/>
  <c r="AE2182" i="10"/>
  <c r="T2183" i="10" l="1"/>
  <c r="AI2182" i="10"/>
  <c r="U2183" i="10" l="1"/>
  <c r="W2183" i="10" s="1"/>
  <c r="Y2183" i="10" s="1"/>
  <c r="V2183" i="10"/>
  <c r="X2183" i="10" s="1"/>
  <c r="S2184" i="10"/>
  <c r="AB2183" i="10" l="1"/>
  <c r="Z2183" i="10"/>
  <c r="R2185" i="10"/>
  <c r="AA2183" i="10"/>
  <c r="AC2183" i="10" s="1"/>
  <c r="AD2183" i="10" l="1"/>
  <c r="AE2183" i="10" s="1"/>
  <c r="AF2183" i="10" l="1"/>
  <c r="AG2183" i="10" s="1"/>
  <c r="AH2183" i="10" l="1"/>
  <c r="AJ2183" i="10" s="1"/>
  <c r="T2184" i="10"/>
  <c r="U2184" i="10" l="1"/>
  <c r="W2184" i="10" s="1"/>
  <c r="V2184" i="10"/>
  <c r="X2184" i="10" s="1"/>
  <c r="S2185" i="10"/>
  <c r="AI2183" i="10"/>
  <c r="Y2184" i="10" l="1"/>
  <c r="AA2184" i="10" s="1"/>
  <c r="AB2184" i="10"/>
  <c r="Z2184" i="10"/>
  <c r="R2186" i="10"/>
  <c r="AC2184" i="10" l="1"/>
  <c r="AD2184" i="10"/>
  <c r="AE2184" i="10" s="1"/>
  <c r="AF2184" i="10" l="1"/>
  <c r="AG2184" i="10" s="1"/>
  <c r="T2185" i="10" s="1"/>
  <c r="AH2184" i="10" l="1"/>
  <c r="AJ2184" i="10" s="1"/>
  <c r="AI2184" i="10" s="1"/>
  <c r="V2185" i="10"/>
  <c r="X2185" i="10" s="1"/>
  <c r="U2185" i="10"/>
  <c r="W2185" i="10" s="1"/>
  <c r="S2186" i="10"/>
  <c r="AB2185" i="10" l="1"/>
  <c r="Z2185" i="10"/>
  <c r="Y2185" i="10"/>
  <c r="AA2185" i="10" s="1"/>
  <c r="R2187" i="10"/>
  <c r="AD2185" i="10" l="1"/>
  <c r="AE2185" i="10" s="1"/>
  <c r="AC2185" i="10"/>
  <c r="AF2185" i="10" l="1"/>
  <c r="AG2185" i="10" s="1"/>
  <c r="AH2185" i="10" l="1"/>
  <c r="AJ2185" i="10" s="1"/>
  <c r="T2186" i="10"/>
  <c r="AI2185" i="10" l="1"/>
  <c r="V2186" i="10"/>
  <c r="X2186" i="10" s="1"/>
  <c r="U2186" i="10"/>
  <c r="W2186" i="10" s="1"/>
  <c r="S2187" i="10"/>
  <c r="R2188" i="10" s="1"/>
  <c r="Y2186" i="10" l="1"/>
  <c r="AA2186" i="10" s="1"/>
  <c r="AB2186" i="10"/>
  <c r="Z2186" i="10"/>
  <c r="AD2186" i="10" l="1"/>
  <c r="AC2186" i="10"/>
  <c r="AE2186" i="10" l="1"/>
  <c r="AF2186" i="10"/>
  <c r="AG2186" i="10" s="1"/>
  <c r="AH2186" i="10" s="1"/>
  <c r="AJ2186" i="10" s="1"/>
  <c r="T2187" i="10" l="1"/>
  <c r="U2187" i="10" s="1"/>
  <c r="W2187" i="10" s="1"/>
  <c r="Y2187" i="10" s="1"/>
  <c r="AI2186" i="10"/>
  <c r="S2188" i="10" l="1"/>
  <c r="R2189" i="10" s="1"/>
  <c r="V2187" i="10"/>
  <c r="X2187" i="10" s="1"/>
  <c r="Z2187" i="10" s="1"/>
  <c r="AA2187" i="10"/>
  <c r="AC2187" i="10" s="1"/>
  <c r="AB2187" i="10" l="1"/>
  <c r="AD2187" i="10" s="1"/>
  <c r="AE2187" i="10" l="1"/>
  <c r="AF2187" i="10"/>
  <c r="AG2187" i="10" s="1"/>
  <c r="T2188" i="10" s="1"/>
  <c r="AH2187" i="10" l="1"/>
  <c r="AJ2187" i="10" s="1"/>
  <c r="U2188" i="10"/>
  <c r="W2188" i="10" s="1"/>
  <c r="V2188" i="10"/>
  <c r="X2188" i="10" s="1"/>
  <c r="S2189" i="10"/>
  <c r="AI2187" i="10" l="1"/>
  <c r="Y2188" i="10"/>
  <c r="AA2188" i="10" s="1"/>
  <c r="AB2188" i="10"/>
  <c r="Z2188" i="10"/>
  <c r="R2190" i="10"/>
  <c r="AD2188" i="10" l="1"/>
  <c r="AC2188" i="10"/>
  <c r="AF2188" i="10" l="1"/>
  <c r="AG2188" i="10" s="1"/>
  <c r="AE2188" i="10"/>
  <c r="AH2188" i="10" l="1"/>
  <c r="AJ2188" i="10" s="1"/>
  <c r="T2189" i="10"/>
  <c r="AI2188" i="10" l="1"/>
  <c r="U2189" i="10"/>
  <c r="W2189" i="10" s="1"/>
  <c r="Y2189" i="10" s="1"/>
  <c r="V2189" i="10"/>
  <c r="X2189" i="10" s="1"/>
  <c r="S2190" i="10"/>
  <c r="AB2189" i="10" l="1"/>
  <c r="Z2189" i="10"/>
  <c r="AA2189" i="10"/>
  <c r="AC2189" i="10" s="1"/>
  <c r="R2191" i="10"/>
  <c r="AD2189" i="10" l="1"/>
  <c r="AF2189" i="10" s="1"/>
  <c r="AG2189" i="10" s="1"/>
  <c r="AH2189" i="10" l="1"/>
  <c r="AJ2189" i="10" s="1"/>
  <c r="T2190" i="10"/>
  <c r="AE2189" i="10"/>
  <c r="V2190" i="10" l="1"/>
  <c r="X2190" i="10" s="1"/>
  <c r="Z2190" i="10" s="1"/>
  <c r="U2190" i="10"/>
  <c r="W2190" i="10" s="1"/>
  <c r="Y2190" i="10" s="1"/>
  <c r="S2191" i="10"/>
  <c r="AI2189" i="10"/>
  <c r="AA2190" i="10" l="1"/>
  <c r="AC2190" i="10" s="1"/>
  <c r="R2192" i="10"/>
  <c r="AB2190" i="10"/>
  <c r="AD2190" i="10" s="1"/>
  <c r="AE2190" i="10" l="1"/>
  <c r="AF2190" i="10"/>
  <c r="AG2190" i="10" s="1"/>
  <c r="AH2190" i="10" l="1"/>
  <c r="AJ2190" i="10" s="1"/>
  <c r="T2191" i="10"/>
  <c r="AI2190" i="10" l="1"/>
  <c r="V2191" i="10"/>
  <c r="X2191" i="10" s="1"/>
  <c r="U2191" i="10"/>
  <c r="W2191" i="10" s="1"/>
  <c r="Y2191" i="10" s="1"/>
  <c r="S2192" i="10"/>
  <c r="AA2191" i="10" l="1"/>
  <c r="AC2191" i="10" s="1"/>
  <c r="R2193" i="10"/>
  <c r="AB2191" i="10"/>
  <c r="Z2191" i="10"/>
  <c r="AD2191" i="10" l="1"/>
  <c r="AE2191" i="10" s="1"/>
  <c r="AF2191" i="10" l="1"/>
  <c r="AG2191" i="10" s="1"/>
  <c r="AH2191" i="10" l="1"/>
  <c r="T2192" i="10"/>
  <c r="S2193" i="10" l="1"/>
  <c r="R2194" i="10" s="1"/>
  <c r="U2192" i="10"/>
  <c r="W2192" i="10" s="1"/>
  <c r="Y2192" i="10" s="1"/>
  <c r="V2192" i="10"/>
  <c r="X2192" i="10" s="1"/>
  <c r="Z2192" i="10" s="1"/>
  <c r="AJ2191" i="10"/>
  <c r="AI2191" i="10"/>
  <c r="AB2192" i="10" l="1"/>
  <c r="AD2192" i="10" s="1"/>
  <c r="AA2192" i="10"/>
  <c r="AC2192" i="10" s="1"/>
  <c r="AF2192" i="10" l="1"/>
  <c r="AG2192" i="10" s="1"/>
  <c r="T2193" i="10" s="1"/>
  <c r="AE2192" i="10"/>
  <c r="AH2192" i="10" l="1"/>
  <c r="AJ2192" i="10" s="1"/>
  <c r="V2193" i="10"/>
  <c r="X2193" i="10" s="1"/>
  <c r="Z2193" i="10" s="1"/>
  <c r="U2193" i="10"/>
  <c r="W2193" i="10" s="1"/>
  <c r="Y2193" i="10" s="1"/>
  <c r="S2194" i="10"/>
  <c r="AI2192" i="10" l="1"/>
  <c r="R2195" i="10"/>
  <c r="AA2193" i="10"/>
  <c r="AC2193" i="10" s="1"/>
  <c r="AB2193" i="10"/>
  <c r="AD2193" i="10" s="1"/>
  <c r="AF2193" i="10" l="1"/>
  <c r="AG2193" i="10" s="1"/>
  <c r="AE2193" i="10"/>
  <c r="AH2193" i="10" l="1"/>
  <c r="AJ2193" i="10" s="1"/>
  <c r="T2194" i="10"/>
  <c r="V2194" i="10" l="1"/>
  <c r="X2194" i="10" s="1"/>
  <c r="U2194" i="10"/>
  <c r="W2194" i="10" s="1"/>
  <c r="Y2194" i="10" s="1"/>
  <c r="S2195" i="10"/>
  <c r="AI2193" i="10"/>
  <c r="AB2194" i="10" l="1"/>
  <c r="Z2194" i="10"/>
  <c r="R2196" i="10"/>
  <c r="AA2194" i="10"/>
  <c r="AC2194" i="10" s="1"/>
  <c r="AD2194" i="10" l="1"/>
  <c r="AF2194" i="10" s="1"/>
  <c r="AG2194" i="10" s="1"/>
  <c r="AH2194" i="10" l="1"/>
  <c r="AJ2194" i="10" s="1"/>
  <c r="T2195" i="10"/>
  <c r="AE2194" i="10"/>
  <c r="U2195" i="10" l="1"/>
  <c r="W2195" i="10" s="1"/>
  <c r="Y2195" i="10" s="1"/>
  <c r="V2195" i="10"/>
  <c r="X2195" i="10" s="1"/>
  <c r="Z2195" i="10" s="1"/>
  <c r="S2196" i="10"/>
  <c r="AI2194" i="10"/>
  <c r="AB2195" i="10" l="1"/>
  <c r="AD2195" i="10" s="1"/>
  <c r="R2197" i="10"/>
  <c r="AA2195" i="10"/>
  <c r="AC2195" i="10" s="1"/>
  <c r="AE2195" i="10" l="1"/>
  <c r="AF2195" i="10"/>
  <c r="AG2195" i="10" s="1"/>
  <c r="AH2195" i="10" l="1"/>
  <c r="AJ2195" i="10" s="1"/>
  <c r="T2196" i="10"/>
  <c r="U2196" i="10" l="1"/>
  <c r="W2196" i="10" s="1"/>
  <c r="Y2196" i="10" s="1"/>
  <c r="V2196" i="10"/>
  <c r="X2196" i="10" s="1"/>
  <c r="S2197" i="10"/>
  <c r="AI2195" i="10"/>
  <c r="AB2196" i="10" l="1"/>
  <c r="Z2196" i="10"/>
  <c r="R2198" i="10"/>
  <c r="AA2196" i="10"/>
  <c r="AC2196" i="10" s="1"/>
  <c r="AD2196" i="10" l="1"/>
  <c r="AF2196" i="10" s="1"/>
  <c r="AG2196" i="10" s="1"/>
  <c r="AH2196" i="10" l="1"/>
  <c r="AJ2196" i="10" s="1"/>
  <c r="T2197" i="10"/>
  <c r="AE2196" i="10"/>
  <c r="V2197" i="10" l="1"/>
  <c r="X2197" i="10" s="1"/>
  <c r="Z2197" i="10" s="1"/>
  <c r="U2197" i="10"/>
  <c r="W2197" i="10" s="1"/>
  <c r="Y2197" i="10" s="1"/>
  <c r="AA2197" i="10" s="1"/>
  <c r="AC2197" i="10" s="1"/>
  <c r="S2198" i="10"/>
  <c r="AI2196" i="10"/>
  <c r="R2199" i="10" l="1"/>
  <c r="AB2197" i="10"/>
  <c r="AD2197" i="10" s="1"/>
  <c r="AF2197" i="10" s="1"/>
  <c r="AG2197" i="10" s="1"/>
  <c r="AH2197" i="10" l="1"/>
  <c r="AJ2197" i="10" s="1"/>
  <c r="T2198" i="10"/>
  <c r="AE2197" i="10"/>
  <c r="V2198" i="10" l="1"/>
  <c r="X2198" i="10" s="1"/>
  <c r="Z2198" i="10" s="1"/>
  <c r="U2198" i="10"/>
  <c r="W2198" i="10" s="1"/>
  <c r="AI2197" i="10"/>
  <c r="S2199" i="10"/>
  <c r="Y2198" i="10" l="1"/>
  <c r="AA2198" i="10" s="1"/>
  <c r="R2200" i="10"/>
  <c r="AB2198" i="10"/>
  <c r="AD2198" i="10" s="1"/>
  <c r="AC2198" i="10" l="1"/>
  <c r="AF2198" i="10" l="1"/>
  <c r="AG2198" i="10" s="1"/>
  <c r="AE2198" i="10"/>
  <c r="AH2198" i="10" l="1"/>
  <c r="AJ2198" i="10" s="1"/>
  <c r="T2199" i="10"/>
  <c r="V2199" i="10" l="1"/>
  <c r="X2199" i="10" s="1"/>
  <c r="Z2199" i="10" s="1"/>
  <c r="U2199" i="10"/>
  <c r="W2199" i="10" s="1"/>
  <c r="Y2199" i="10" s="1"/>
  <c r="S2200" i="10"/>
  <c r="AI2198" i="10"/>
  <c r="AA2199" i="10" l="1"/>
  <c r="AC2199" i="10" s="1"/>
  <c r="R2201" i="10"/>
  <c r="AB2199" i="10"/>
  <c r="AD2199" i="10" s="1"/>
  <c r="AE2199" i="10" l="1"/>
  <c r="AF2199" i="10"/>
  <c r="AG2199" i="10" s="1"/>
  <c r="AH2199" i="10" l="1"/>
  <c r="AJ2199" i="10" s="1"/>
  <c r="T2200" i="10"/>
  <c r="V2200" i="10" l="1"/>
  <c r="X2200" i="10" s="1"/>
  <c r="Z2200" i="10" s="1"/>
  <c r="U2200" i="10"/>
  <c r="W2200" i="10" s="1"/>
  <c r="S2201" i="10"/>
  <c r="R2202" i="10" s="1"/>
  <c r="AI2199" i="10"/>
  <c r="Y2200" i="10" l="1"/>
  <c r="AA2200" i="10" s="1"/>
  <c r="AB2200" i="10"/>
  <c r="AD2200" i="10" s="1"/>
  <c r="AC2200" i="10" l="1"/>
  <c r="AF2200" i="10" l="1"/>
  <c r="AG2200" i="10" s="1"/>
  <c r="AH2200" i="10" s="1"/>
  <c r="AJ2200" i="10" s="1"/>
  <c r="AE2200" i="10"/>
  <c r="AI2200" i="10" l="1"/>
  <c r="T2201" i="10"/>
  <c r="V2201" i="10" l="1"/>
  <c r="X2201" i="10" s="1"/>
  <c r="Z2201" i="10" s="1"/>
  <c r="U2201" i="10"/>
  <c r="W2201" i="10" s="1"/>
  <c r="S2202" i="10"/>
  <c r="Y2201" i="10" l="1"/>
  <c r="AA2201" i="10" s="1"/>
  <c r="R2203" i="10"/>
  <c r="AB2201" i="10"/>
  <c r="AD2201" i="10" s="1"/>
  <c r="AC2201" i="10" l="1"/>
  <c r="AE2201" i="10" l="1"/>
  <c r="AF2201" i="10"/>
  <c r="AG2201" i="10" s="1"/>
  <c r="AH2201" i="10" l="1"/>
  <c r="AJ2201" i="10" s="1"/>
  <c r="T2202" i="10"/>
  <c r="U2202" i="10" l="1"/>
  <c r="W2202" i="10" s="1"/>
  <c r="V2202" i="10"/>
  <c r="X2202" i="10" s="1"/>
  <c r="S2203" i="10"/>
  <c r="AI2201" i="10"/>
  <c r="Y2202" i="10" l="1"/>
  <c r="AA2202" i="10" s="1"/>
  <c r="AB2202" i="10"/>
  <c r="Z2202" i="10"/>
  <c r="R2204" i="10"/>
  <c r="AC2202" i="10" l="1"/>
  <c r="AD2202" i="10"/>
  <c r="AE2202" i="10" l="1"/>
  <c r="AF2202" i="10"/>
  <c r="AG2202" i="10" s="1"/>
  <c r="AH2202" i="10" l="1"/>
  <c r="AJ2202" i="10" s="1"/>
  <c r="T2203" i="10"/>
  <c r="U2203" i="10" l="1"/>
  <c r="W2203" i="10" s="1"/>
  <c r="Y2203" i="10" s="1"/>
  <c r="V2203" i="10"/>
  <c r="X2203" i="10" s="1"/>
  <c r="Z2203" i="10" s="1"/>
  <c r="S2204" i="10"/>
  <c r="AI2202" i="10"/>
  <c r="AB2203" i="10" l="1"/>
  <c r="AD2203" i="10" s="1"/>
  <c r="R2205" i="10"/>
  <c r="AA2203" i="10"/>
  <c r="AC2203" i="10" s="1"/>
  <c r="AE2203" i="10" l="1"/>
  <c r="AF2203" i="10"/>
  <c r="AG2203" i="10" s="1"/>
  <c r="AH2203" i="10" l="1"/>
  <c r="AJ2203" i="10" s="1"/>
  <c r="T2204" i="10"/>
  <c r="U2204" i="10" l="1"/>
  <c r="W2204" i="10" s="1"/>
  <c r="Y2204" i="10" s="1"/>
  <c r="V2204" i="10"/>
  <c r="X2204" i="10" s="1"/>
  <c r="Z2204" i="10" s="1"/>
  <c r="S2205" i="10"/>
  <c r="AI2203" i="10"/>
  <c r="AA2204" i="10" l="1"/>
  <c r="AC2204" i="10" s="1"/>
  <c r="R2206" i="10"/>
  <c r="AB2204" i="10"/>
  <c r="AD2204" i="10" s="1"/>
  <c r="AE2204" i="10" l="1"/>
  <c r="AF2204" i="10"/>
  <c r="AG2204" i="10" s="1"/>
  <c r="AH2204" i="10" l="1"/>
  <c r="AJ2204" i="10" s="1"/>
  <c r="T2205" i="10"/>
  <c r="AI2204" i="10" l="1"/>
  <c r="V2205" i="10"/>
  <c r="X2205" i="10" s="1"/>
  <c r="U2205" i="10"/>
  <c r="W2205" i="10" s="1"/>
  <c r="S2206" i="10"/>
  <c r="Y2205" i="10" l="1"/>
  <c r="AA2205" i="10" s="1"/>
  <c r="R2207" i="10"/>
  <c r="AB2205" i="10"/>
  <c r="Z2205" i="10"/>
  <c r="AD2205" i="10" l="1"/>
  <c r="AC2205" i="10"/>
  <c r="AF2205" i="10" l="1"/>
  <c r="AG2205" i="10" s="1"/>
  <c r="T2206" i="10" s="1"/>
  <c r="AE2205" i="10"/>
  <c r="AH2205" i="10" l="1"/>
  <c r="AJ2205" i="10" s="1"/>
  <c r="U2206" i="10"/>
  <c r="W2206" i="10" s="1"/>
  <c r="V2206" i="10"/>
  <c r="X2206" i="10" s="1"/>
  <c r="Z2206" i="10" s="1"/>
  <c r="S2207" i="10"/>
  <c r="AI2205" i="10" l="1"/>
  <c r="AB2206" i="10"/>
  <c r="AD2206" i="10" s="1"/>
  <c r="R2208" i="10"/>
  <c r="Y2206" i="10"/>
  <c r="AA2206" i="10" l="1"/>
  <c r="AC2206" i="10" s="1"/>
  <c r="AF2206" i="10" l="1"/>
  <c r="AG2206" i="10" s="1"/>
  <c r="AE2206" i="10"/>
  <c r="AH2206" i="10" l="1"/>
  <c r="AJ2206" i="10" s="1"/>
  <c r="T2207" i="10"/>
  <c r="V2207" i="10" l="1"/>
  <c r="X2207" i="10" s="1"/>
  <c r="Z2207" i="10" s="1"/>
  <c r="U2207" i="10"/>
  <c r="W2207" i="10" s="1"/>
  <c r="S2208" i="10"/>
  <c r="AI2206" i="10"/>
  <c r="Y2207" i="10" l="1"/>
  <c r="AA2207" i="10" s="1"/>
  <c r="R2209" i="10"/>
  <c r="AB2207" i="10"/>
  <c r="AD2207" i="10" s="1"/>
  <c r="AC2207" i="10" l="1"/>
  <c r="AE2207" i="10" l="1"/>
  <c r="AF2207" i="10"/>
  <c r="AG2207" i="10" s="1"/>
  <c r="AH2207" i="10" l="1"/>
  <c r="AJ2207" i="10" s="1"/>
  <c r="T2208" i="10"/>
  <c r="AI2207" i="10" l="1"/>
  <c r="V2208" i="10"/>
  <c r="X2208" i="10" s="1"/>
  <c r="Z2208" i="10" s="1"/>
  <c r="U2208" i="10"/>
  <c r="W2208" i="10" s="1"/>
  <c r="Y2208" i="10" s="1"/>
  <c r="S2209" i="10"/>
  <c r="R2210" i="10" l="1"/>
  <c r="AA2208" i="10"/>
  <c r="AC2208" i="10" s="1"/>
  <c r="AB2208" i="10"/>
  <c r="AD2208" i="10" s="1"/>
  <c r="AF2208" i="10" l="1"/>
  <c r="AG2208" i="10" s="1"/>
  <c r="AE2208" i="10"/>
  <c r="AH2208" i="10" l="1"/>
  <c r="AJ2208" i="10" s="1"/>
  <c r="T2209" i="10"/>
  <c r="AI2208" i="10" l="1"/>
  <c r="U2209" i="10"/>
  <c r="W2209" i="10" s="1"/>
  <c r="V2209" i="10"/>
  <c r="X2209" i="10" s="1"/>
  <c r="Z2209" i="10" s="1"/>
  <c r="S2210" i="10"/>
  <c r="AB2209" i="10" l="1"/>
  <c r="AD2209" i="10" s="1"/>
  <c r="R2211" i="10"/>
  <c r="Y2209" i="10"/>
  <c r="AA2209" i="10" l="1"/>
  <c r="AC2209" i="10" s="1"/>
  <c r="AE2209" i="10" l="1"/>
  <c r="AF2209" i="10"/>
  <c r="AG2209" i="10" s="1"/>
  <c r="AH2209" i="10" l="1"/>
  <c r="AJ2209" i="10" s="1"/>
  <c r="T2210" i="10"/>
  <c r="AI2209" i="10" l="1"/>
  <c r="U2210" i="10"/>
  <c r="W2210" i="10" s="1"/>
  <c r="Y2210" i="10" s="1"/>
  <c r="V2210" i="10"/>
  <c r="X2210" i="10" s="1"/>
  <c r="Z2210" i="10" s="1"/>
  <c r="S2211" i="10"/>
  <c r="R2212" i="10" s="1"/>
  <c r="AB2210" i="10" l="1"/>
  <c r="AD2210" i="10" s="1"/>
  <c r="AA2210" i="10"/>
  <c r="AC2210" i="10" s="1"/>
  <c r="AF2210" i="10" l="1"/>
  <c r="AG2210" i="10" s="1"/>
  <c r="AH2210" i="10" s="1"/>
  <c r="AJ2210" i="10" s="1"/>
  <c r="AE2210" i="10"/>
  <c r="AI2210" i="10" l="1"/>
  <c r="T2211" i="10"/>
  <c r="V2211" i="10" l="1"/>
  <c r="X2211" i="10" s="1"/>
  <c r="Z2211" i="10" s="1"/>
  <c r="U2211" i="10"/>
  <c r="W2211" i="10" s="1"/>
  <c r="Y2211" i="10" s="1"/>
  <c r="S2212" i="10"/>
  <c r="R2213" i="10" l="1"/>
  <c r="AA2211" i="10"/>
  <c r="AC2211" i="10" s="1"/>
  <c r="AB2211" i="10"/>
  <c r="AD2211" i="10" s="1"/>
  <c r="AF2211" i="10" l="1"/>
  <c r="AG2211" i="10" s="1"/>
  <c r="AE2211" i="10"/>
  <c r="AH2211" i="10" l="1"/>
  <c r="AJ2211" i="10" s="1"/>
  <c r="T2212" i="10"/>
  <c r="AI2211" i="10" l="1"/>
  <c r="U2212" i="10"/>
  <c r="W2212" i="10" s="1"/>
  <c r="Y2212" i="10" s="1"/>
  <c r="V2212" i="10"/>
  <c r="X2212" i="10" s="1"/>
  <c r="Z2212" i="10" s="1"/>
  <c r="S2213" i="10"/>
  <c r="R2214" i="10" l="1"/>
  <c r="AA2212" i="10"/>
  <c r="AC2212" i="10" s="1"/>
  <c r="AB2212" i="10"/>
  <c r="AD2212" i="10" s="1"/>
  <c r="AF2212" i="10" l="1"/>
  <c r="AG2212" i="10" s="1"/>
  <c r="AE2212" i="10"/>
  <c r="AH2212" i="10" l="1"/>
  <c r="AJ2212" i="10" s="1"/>
  <c r="T2213" i="10"/>
  <c r="AI2212" i="10" l="1"/>
  <c r="V2213" i="10"/>
  <c r="X2213" i="10" s="1"/>
  <c r="Z2213" i="10" s="1"/>
  <c r="U2213" i="10"/>
  <c r="W2213" i="10" s="1"/>
  <c r="Y2213" i="10" s="1"/>
  <c r="S2214" i="10"/>
  <c r="R2215" i="10" l="1"/>
  <c r="AA2213" i="10"/>
  <c r="AC2213" i="10" s="1"/>
  <c r="AB2213" i="10"/>
  <c r="AD2213" i="10" s="1"/>
  <c r="AE2213" i="10" l="1"/>
  <c r="AF2213" i="10"/>
  <c r="AG2213" i="10" s="1"/>
  <c r="AH2213" i="10" l="1"/>
  <c r="AJ2213" i="10" s="1"/>
  <c r="T2214" i="10"/>
  <c r="U2214" i="10" l="1"/>
  <c r="W2214" i="10" s="1"/>
  <c r="Y2214" i="10" s="1"/>
  <c r="V2214" i="10"/>
  <c r="X2214" i="10" s="1"/>
  <c r="S2215" i="10"/>
  <c r="AI2213" i="10"/>
  <c r="AB2214" i="10" l="1"/>
  <c r="Z2214" i="10"/>
  <c r="R2216" i="10"/>
  <c r="AA2214" i="10"/>
  <c r="AC2214" i="10" s="1"/>
  <c r="AD2214" i="10" l="1"/>
  <c r="AE2214" i="10" s="1"/>
  <c r="AF2214" i="10" l="1"/>
  <c r="AG2214" i="10" s="1"/>
  <c r="AH2214" i="10" l="1"/>
  <c r="AJ2214" i="10" s="1"/>
  <c r="T2215" i="10"/>
  <c r="AI2214" i="10" l="1"/>
  <c r="V2215" i="10"/>
  <c r="X2215" i="10" s="1"/>
  <c r="Z2215" i="10" s="1"/>
  <c r="U2215" i="10"/>
  <c r="W2215" i="10" s="1"/>
  <c r="Y2215" i="10" s="1"/>
  <c r="S2216" i="10"/>
  <c r="AA2215" i="10" l="1"/>
  <c r="AC2215" i="10" s="1"/>
  <c r="AB2215" i="10"/>
  <c r="AD2215" i="10" s="1"/>
  <c r="R2217" i="10"/>
  <c r="AE2215" i="10" l="1"/>
  <c r="AF2215" i="10"/>
  <c r="AG2215" i="10" s="1"/>
  <c r="AH2215" i="10" l="1"/>
  <c r="AJ2215" i="10" s="1"/>
  <c r="T2216" i="10"/>
  <c r="AI2215" i="10" l="1"/>
  <c r="V2216" i="10"/>
  <c r="X2216" i="10" s="1"/>
  <c r="Z2216" i="10" s="1"/>
  <c r="U2216" i="10"/>
  <c r="W2216" i="10" s="1"/>
  <c r="Y2216" i="10" s="1"/>
  <c r="S2217" i="10"/>
  <c r="R2218" i="10" l="1"/>
  <c r="AB2216" i="10"/>
  <c r="AD2216" i="10" s="1"/>
  <c r="AA2216" i="10"/>
  <c r="AC2216" i="10" s="1"/>
  <c r="AF2216" i="10" l="1"/>
  <c r="AG2216" i="10" s="1"/>
  <c r="AE2216" i="10"/>
  <c r="AH2216" i="10" l="1"/>
  <c r="AJ2216" i="10" s="1"/>
  <c r="T2217" i="10"/>
  <c r="V2217" i="10" l="1"/>
  <c r="X2217" i="10" s="1"/>
  <c r="Z2217" i="10" s="1"/>
  <c r="U2217" i="10"/>
  <c r="W2217" i="10" s="1"/>
  <c r="Y2217" i="10" s="1"/>
  <c r="AA2217" i="10" s="1"/>
  <c r="AC2217" i="10" s="1"/>
  <c r="S2218" i="10"/>
  <c r="AI2216" i="10"/>
  <c r="R2219" i="10" l="1"/>
  <c r="AB2217" i="10"/>
  <c r="AD2217" i="10" s="1"/>
  <c r="AF2217" i="10" s="1"/>
  <c r="AG2217" i="10" s="1"/>
  <c r="AH2217" i="10" l="1"/>
  <c r="AJ2217" i="10" s="1"/>
  <c r="T2218" i="10"/>
  <c r="AE2217" i="10"/>
  <c r="V2218" i="10" l="1"/>
  <c r="X2218" i="10" s="1"/>
  <c r="Z2218" i="10" s="1"/>
  <c r="U2218" i="10"/>
  <c r="W2218" i="10" s="1"/>
  <c r="AI2217" i="10"/>
  <c r="S2219" i="10"/>
  <c r="Y2218" i="10" l="1"/>
  <c r="AA2218" i="10" s="1"/>
  <c r="R2220" i="10"/>
  <c r="AB2218" i="10"/>
  <c r="AD2218" i="10" s="1"/>
  <c r="AC2218" i="10" l="1"/>
  <c r="AF2218" i="10" l="1"/>
  <c r="AG2218" i="10" s="1"/>
  <c r="AE2218" i="10"/>
  <c r="AH2218" i="10" l="1"/>
  <c r="AJ2218" i="10" s="1"/>
  <c r="T2219" i="10"/>
  <c r="AI2218" i="10" l="1"/>
  <c r="V2219" i="10"/>
  <c r="X2219" i="10" s="1"/>
  <c r="Z2219" i="10" s="1"/>
  <c r="U2219" i="10"/>
  <c r="W2219" i="10" s="1"/>
  <c r="Y2219" i="10" s="1"/>
  <c r="S2220" i="10"/>
  <c r="R2221" i="10" l="1"/>
  <c r="AB2219" i="10"/>
  <c r="AD2219" i="10" s="1"/>
  <c r="AA2219" i="10"/>
  <c r="AC2219" i="10" s="1"/>
  <c r="AF2219" i="10" l="1"/>
  <c r="AG2219" i="10" s="1"/>
  <c r="T2220" i="10" s="1"/>
  <c r="S2221" i="10" s="1"/>
  <c r="AE2219" i="10"/>
  <c r="R2222" i="10" l="1"/>
  <c r="U2220" i="10"/>
  <c r="W2220" i="10" s="1"/>
  <c r="Y2220" i="10" s="1"/>
  <c r="V2220" i="10"/>
  <c r="X2220" i="10" s="1"/>
  <c r="Z2220" i="10" s="1"/>
  <c r="AH2219" i="10"/>
  <c r="AJ2219" i="10" s="1"/>
  <c r="AA2220" i="10" l="1"/>
  <c r="AC2220" i="10" s="1"/>
  <c r="AI2219" i="10"/>
  <c r="AB2220" i="10"/>
  <c r="AD2220" i="10" s="1"/>
  <c r="AE2220" i="10" l="1"/>
  <c r="AF2220" i="10"/>
  <c r="AG2220" i="10" s="1"/>
  <c r="AH2220" i="10" l="1"/>
  <c r="AJ2220" i="10" s="1"/>
  <c r="T2221" i="10"/>
  <c r="V2221" i="10" l="1"/>
  <c r="X2221" i="10" s="1"/>
  <c r="Z2221" i="10" s="1"/>
  <c r="U2221" i="10"/>
  <c r="W2221" i="10" s="1"/>
  <c r="Y2221" i="10" s="1"/>
  <c r="S2222" i="10"/>
  <c r="AI2220" i="10"/>
  <c r="AB2221" i="10" l="1"/>
  <c r="AD2221" i="10" s="1"/>
  <c r="R2223" i="10"/>
  <c r="AA2221" i="10"/>
  <c r="AC2221" i="10" s="1"/>
  <c r="AE2221" i="10" l="1"/>
  <c r="AF2221" i="10"/>
  <c r="AG2221" i="10" s="1"/>
  <c r="T2222" i="10" s="1"/>
  <c r="S2223" i="10" s="1"/>
  <c r="R2224" i="10" l="1"/>
  <c r="AH2221" i="10"/>
  <c r="U2222" i="10"/>
  <c r="W2222" i="10" s="1"/>
  <c r="Y2222" i="10" s="1"/>
  <c r="V2222" i="10"/>
  <c r="X2222" i="10" s="1"/>
  <c r="Z2222" i="10" s="1"/>
  <c r="AI2221" i="10" l="1"/>
  <c r="AJ2221" i="10"/>
  <c r="AA2222" i="10"/>
  <c r="AC2222" i="10" s="1"/>
  <c r="AB2222" i="10"/>
  <c r="AD2222" i="10" s="1"/>
  <c r="AF2222" i="10" l="1"/>
  <c r="AG2222" i="10" s="1"/>
  <c r="T2223" i="10" s="1"/>
  <c r="AE2222" i="10"/>
  <c r="AH2222" i="10" l="1"/>
  <c r="V2223" i="10"/>
  <c r="X2223" i="10" s="1"/>
  <c r="Z2223" i="10" s="1"/>
  <c r="U2223" i="10"/>
  <c r="W2223" i="10" s="1"/>
  <c r="Y2223" i="10" s="1"/>
  <c r="S2224" i="10"/>
  <c r="R2225" i="10" l="1"/>
  <c r="AJ2222" i="10"/>
  <c r="AI2222" i="10" s="1"/>
  <c r="AB2223" i="10"/>
  <c r="AD2223" i="10" s="1"/>
  <c r="AA2223" i="10"/>
  <c r="AC2223" i="10" s="1"/>
  <c r="AF2223" i="10" l="1"/>
  <c r="AG2223" i="10" s="1"/>
  <c r="T2224" i="10" s="1"/>
  <c r="AE2223" i="10"/>
  <c r="AH2223" i="10" l="1"/>
  <c r="AJ2223" i="10" s="1"/>
  <c r="V2224" i="10"/>
  <c r="X2224" i="10" s="1"/>
  <c r="Z2224" i="10" s="1"/>
  <c r="U2224" i="10"/>
  <c r="W2224" i="10" s="1"/>
  <c r="S2225" i="10"/>
  <c r="AI2223" i="10" l="1"/>
  <c r="R2226" i="10"/>
  <c r="AB2224" i="10"/>
  <c r="AD2224" i="10" s="1"/>
  <c r="Y2224" i="10"/>
  <c r="AA2224" i="10" s="1"/>
  <c r="AC2224" i="10" l="1"/>
  <c r="AF2224" i="10" l="1"/>
  <c r="AG2224" i="10" s="1"/>
  <c r="AE2224" i="10"/>
  <c r="AH2224" i="10" l="1"/>
  <c r="AJ2224" i="10" s="1"/>
  <c r="T2225" i="10"/>
  <c r="U2225" i="10" l="1"/>
  <c r="W2225" i="10" s="1"/>
  <c r="Y2225" i="10" s="1"/>
  <c r="V2225" i="10"/>
  <c r="X2225" i="10" s="1"/>
  <c r="Z2225" i="10" s="1"/>
  <c r="S2226" i="10"/>
  <c r="AI2224" i="10"/>
  <c r="AB2225" i="10" l="1"/>
  <c r="AD2225" i="10" s="1"/>
  <c r="R2227" i="10"/>
  <c r="AA2225" i="10"/>
  <c r="AC2225" i="10" s="1"/>
  <c r="AF2225" i="10" l="1"/>
  <c r="AG2225" i="10" s="1"/>
  <c r="T2226" i="10" s="1"/>
  <c r="S2227" i="10" s="1"/>
  <c r="AE2225" i="10"/>
  <c r="R2228" i="10" l="1"/>
  <c r="V2226" i="10"/>
  <c r="X2226" i="10" s="1"/>
  <c r="U2226" i="10"/>
  <c r="W2226" i="10" s="1"/>
  <c r="Y2226" i="10" s="1"/>
  <c r="AH2225" i="10"/>
  <c r="AJ2225" i="10" s="1"/>
  <c r="AA2226" i="10" l="1"/>
  <c r="AC2226" i="10" s="1"/>
  <c r="AI2225" i="10"/>
  <c r="AB2226" i="10"/>
  <c r="Z2226" i="10"/>
  <c r="AD2226" i="10" l="1"/>
  <c r="AF2226" i="10" s="1"/>
  <c r="AG2226" i="10" s="1"/>
  <c r="AH2226" i="10" s="1"/>
  <c r="AJ2226" i="10" s="1"/>
  <c r="T2227" i="10" l="1"/>
  <c r="V2227" i="10" s="1"/>
  <c r="X2227" i="10" s="1"/>
  <c r="Z2227" i="10" s="1"/>
  <c r="AE2226" i="10"/>
  <c r="AI2226" i="10"/>
  <c r="S2228" i="10" l="1"/>
  <c r="R2229" i="10" s="1"/>
  <c r="U2227" i="10"/>
  <c r="W2227" i="10" s="1"/>
  <c r="Y2227" i="10" s="1"/>
  <c r="AB2227" i="10"/>
  <c r="AD2227" i="10" s="1"/>
  <c r="AA2227" i="10" l="1"/>
  <c r="AC2227" i="10" s="1"/>
  <c r="AE2227" i="10" s="1"/>
  <c r="AF2227" i="10" l="1"/>
  <c r="AG2227" i="10" s="1"/>
  <c r="AH2227" i="10" s="1"/>
  <c r="AJ2227" i="10" s="1"/>
  <c r="T2228" i="10" l="1"/>
  <c r="V2228" i="10" s="1"/>
  <c r="X2228" i="10" s="1"/>
  <c r="Z2228" i="10" s="1"/>
  <c r="AI2227" i="10"/>
  <c r="S2229" i="10" l="1"/>
  <c r="R2230" i="10" s="1"/>
  <c r="U2228" i="10"/>
  <c r="W2228" i="10" s="1"/>
  <c r="Y2228" i="10" s="1"/>
  <c r="AB2228" i="10"/>
  <c r="AD2228" i="10" s="1"/>
  <c r="AA2228" i="10" l="1"/>
  <c r="AC2228" i="10" s="1"/>
  <c r="AF2228" i="10" s="1"/>
  <c r="AG2228" i="10" s="1"/>
  <c r="AE2228" i="10" l="1"/>
  <c r="AH2228" i="10"/>
  <c r="AJ2228" i="10" s="1"/>
  <c r="T2229" i="10"/>
  <c r="U2229" i="10" l="1"/>
  <c r="W2229" i="10" s="1"/>
  <c r="V2229" i="10"/>
  <c r="X2229" i="10" s="1"/>
  <c r="Z2229" i="10" s="1"/>
  <c r="S2230" i="10"/>
  <c r="AI2228" i="10"/>
  <c r="AA2229" i="10" l="1"/>
  <c r="Y2229" i="10"/>
  <c r="R2231" i="10"/>
  <c r="AB2229" i="10"/>
  <c r="AD2229" i="10" s="1"/>
  <c r="AC2229" i="10" l="1"/>
  <c r="AF2229" i="10" l="1"/>
  <c r="AG2229" i="10" s="1"/>
  <c r="AE2229" i="10"/>
  <c r="AH2229" i="10" l="1"/>
  <c r="AJ2229" i="10" s="1"/>
  <c r="T2230" i="10"/>
  <c r="AI2229" i="10" l="1"/>
  <c r="V2230" i="10"/>
  <c r="X2230" i="10" s="1"/>
  <c r="Z2230" i="10" s="1"/>
  <c r="U2230" i="10"/>
  <c r="W2230" i="10" s="1"/>
  <c r="Y2230" i="10" s="1"/>
  <c r="S2231" i="10"/>
  <c r="AB2230" i="10" l="1"/>
  <c r="AD2230" i="10" s="1"/>
  <c r="R2232" i="10"/>
  <c r="AA2230" i="10"/>
  <c r="AC2230" i="10" s="1"/>
  <c r="AE2230" i="10" l="1"/>
  <c r="AF2230" i="10"/>
  <c r="AG2230" i="10" s="1"/>
  <c r="T2231" i="10" s="1"/>
  <c r="S2232" i="10" s="1"/>
  <c r="R2233" i="10" l="1"/>
  <c r="AH2230" i="10"/>
  <c r="U2231" i="10"/>
  <c r="W2231" i="10" s="1"/>
  <c r="Y2231" i="10" s="1"/>
  <c r="V2231" i="10"/>
  <c r="X2231" i="10" s="1"/>
  <c r="AI2230" i="10" l="1"/>
  <c r="AJ2230" i="10"/>
  <c r="AB2231" i="10"/>
  <c r="Z2231" i="10"/>
  <c r="AA2231" i="10"/>
  <c r="AC2231" i="10" s="1"/>
  <c r="AD2231" i="10" l="1"/>
  <c r="AF2231" i="10" s="1"/>
  <c r="AG2231" i="10" s="1"/>
  <c r="AH2231" i="10" l="1"/>
  <c r="AJ2231" i="10" s="1"/>
  <c r="T2232" i="10"/>
  <c r="AE2231" i="10"/>
  <c r="U2232" i="10" l="1"/>
  <c r="W2232" i="10" s="1"/>
  <c r="Y2232" i="10" s="1"/>
  <c r="V2232" i="10"/>
  <c r="X2232" i="10" s="1"/>
  <c r="Z2232" i="10" s="1"/>
  <c r="S2233" i="10"/>
  <c r="AI2231" i="10"/>
  <c r="AB2232" i="10" l="1"/>
  <c r="AD2232" i="10" s="1"/>
  <c r="R2234" i="10"/>
  <c r="AA2232" i="10"/>
  <c r="AC2232" i="10" s="1"/>
  <c r="AE2232" i="10" l="1"/>
  <c r="AF2232" i="10"/>
  <c r="AG2232" i="10" s="1"/>
  <c r="AH2232" i="10" l="1"/>
  <c r="AJ2232" i="10" s="1"/>
  <c r="T2233" i="10"/>
  <c r="U2233" i="10" l="1"/>
  <c r="W2233" i="10" s="1"/>
  <c r="Y2233" i="10" s="1"/>
  <c r="V2233" i="10"/>
  <c r="X2233" i="10" s="1"/>
  <c r="S2234" i="10"/>
  <c r="AI2232" i="10"/>
  <c r="AB2233" i="10" l="1"/>
  <c r="Z2233" i="10"/>
  <c r="R2235" i="10"/>
  <c r="AA2233" i="10"/>
  <c r="AC2233" i="10" s="1"/>
  <c r="AD2233" i="10" l="1"/>
  <c r="AE2233" i="10" s="1"/>
  <c r="AF2233" i="10" l="1"/>
  <c r="AG2233" i="10" s="1"/>
  <c r="AH2233" i="10" l="1"/>
  <c r="AJ2233" i="10" s="1"/>
  <c r="T2234" i="10"/>
  <c r="U2234" i="10" l="1"/>
  <c r="W2234" i="10" s="1"/>
  <c r="V2234" i="10"/>
  <c r="X2234" i="10" s="1"/>
  <c r="Z2234" i="10" s="1"/>
  <c r="S2235" i="10"/>
  <c r="AI2233" i="10"/>
  <c r="AA2234" i="10" l="1"/>
  <c r="Y2234" i="10"/>
  <c r="R2236" i="10"/>
  <c r="AB2234" i="10"/>
  <c r="AD2234" i="10" s="1"/>
  <c r="AC2234" i="10" l="1"/>
  <c r="AF2234" i="10" l="1"/>
  <c r="AG2234" i="10" s="1"/>
  <c r="AE2234" i="10"/>
  <c r="AH2234" i="10" l="1"/>
  <c r="AJ2234" i="10" s="1"/>
  <c r="T2235" i="10"/>
  <c r="U2235" i="10" l="1"/>
  <c r="W2235" i="10" s="1"/>
  <c r="Y2235" i="10" s="1"/>
  <c r="V2235" i="10"/>
  <c r="X2235" i="10" s="1"/>
  <c r="Z2235" i="10" s="1"/>
  <c r="S2236" i="10"/>
  <c r="AI2234" i="10"/>
  <c r="AA2235" i="10" l="1"/>
  <c r="AC2235" i="10" s="1"/>
  <c r="R2237" i="10"/>
  <c r="AB2235" i="10"/>
  <c r="AD2235" i="10" s="1"/>
  <c r="AE2235" i="10" l="1"/>
  <c r="AF2235" i="10"/>
  <c r="AG2235" i="10" s="1"/>
  <c r="T2236" i="10" s="1"/>
  <c r="S2237" i="10" s="1"/>
  <c r="R2238" i="10" l="1"/>
  <c r="AH2235" i="10"/>
  <c r="AJ2235" i="10" s="1"/>
  <c r="U2236" i="10"/>
  <c r="W2236" i="10" s="1"/>
  <c r="Y2236" i="10" s="1"/>
  <c r="V2236" i="10"/>
  <c r="X2236" i="10" s="1"/>
  <c r="Z2236" i="10" s="1"/>
  <c r="AI2235" i="10" l="1"/>
  <c r="AB2236" i="10"/>
  <c r="AD2236" i="10" s="1"/>
  <c r="AA2236" i="10"/>
  <c r="AC2236" i="10" s="1"/>
  <c r="AF2236" i="10" l="1"/>
  <c r="AG2236" i="10" s="1"/>
  <c r="AE2236" i="10"/>
  <c r="AH2236" i="10" l="1"/>
  <c r="AJ2236" i="10" s="1"/>
  <c r="T2237" i="10"/>
  <c r="AI2236" i="10" l="1"/>
  <c r="U2237" i="10"/>
  <c r="W2237" i="10" s="1"/>
  <c r="Y2237" i="10" s="1"/>
  <c r="V2237" i="10"/>
  <c r="X2237" i="10" s="1"/>
  <c r="Z2237" i="10" s="1"/>
  <c r="S2238" i="10"/>
  <c r="R2239" i="10" l="1"/>
  <c r="AA2237" i="10"/>
  <c r="AC2237" i="10" s="1"/>
  <c r="AB2237" i="10"/>
  <c r="AD2237" i="10" s="1"/>
  <c r="AE2237" i="10" l="1"/>
  <c r="AF2237" i="10"/>
  <c r="AG2237" i="10" s="1"/>
  <c r="T2238" i="10" s="1"/>
  <c r="S2239" i="10" s="1"/>
  <c r="R2240" i="10" l="1"/>
  <c r="AH2237" i="10"/>
  <c r="AJ2237" i="10" s="1"/>
  <c r="V2238" i="10"/>
  <c r="X2238" i="10" s="1"/>
  <c r="Z2238" i="10" s="1"/>
  <c r="U2238" i="10"/>
  <c r="W2238" i="10" s="1"/>
  <c r="AI2237" i="10" l="1"/>
  <c r="Y2238" i="10"/>
  <c r="AA2238" i="10" s="1"/>
  <c r="AB2238" i="10"/>
  <c r="AD2238" i="10" s="1"/>
  <c r="AC2238" i="10" l="1"/>
  <c r="AF2238" i="10" l="1"/>
  <c r="AG2238" i="10" s="1"/>
  <c r="AE2238" i="10"/>
  <c r="AH2238" i="10" l="1"/>
  <c r="AJ2238" i="10" s="1"/>
  <c r="T2239" i="10"/>
  <c r="U2239" i="10" l="1"/>
  <c r="W2239" i="10" s="1"/>
  <c r="V2239" i="10"/>
  <c r="X2239" i="10" s="1"/>
  <c r="S2240" i="10"/>
  <c r="AI2238" i="10"/>
  <c r="AA2239" i="10" l="1"/>
  <c r="Y2239" i="10"/>
  <c r="AB2239" i="10"/>
  <c r="Z2239" i="10"/>
  <c r="R2241" i="10"/>
  <c r="AC2239" i="10" l="1"/>
  <c r="AD2239" i="10"/>
  <c r="AE2239" i="10" s="1"/>
  <c r="AF2239" i="10" l="1"/>
  <c r="AG2239" i="10" s="1"/>
  <c r="T2240" i="10" s="1"/>
  <c r="AH2239" i="10" l="1"/>
  <c r="AJ2239" i="10" s="1"/>
  <c r="V2240" i="10"/>
  <c r="X2240" i="10" s="1"/>
  <c r="Z2240" i="10" s="1"/>
  <c r="U2240" i="10"/>
  <c r="W2240" i="10" s="1"/>
  <c r="Y2240" i="10" s="1"/>
  <c r="S2241" i="10"/>
  <c r="AI2239" i="10" l="1"/>
  <c r="AB2240" i="10"/>
  <c r="AD2240" i="10" s="1"/>
  <c r="R2242" i="10"/>
  <c r="AA2240" i="10"/>
  <c r="AC2240" i="10" s="1"/>
  <c r="AE2240" i="10" l="1"/>
  <c r="AF2240" i="10"/>
  <c r="AG2240" i="10" s="1"/>
  <c r="T2241" i="10" s="1"/>
  <c r="S2242" i="10" s="1"/>
  <c r="AH2240" i="10" l="1"/>
  <c r="AJ2240" i="10" s="1"/>
  <c r="R2243" i="10"/>
  <c r="V2241" i="10"/>
  <c r="X2241" i="10" s="1"/>
  <c r="U2241" i="10"/>
  <c r="W2241" i="10" s="1"/>
  <c r="Y2241" i="10" s="1"/>
  <c r="AI2240" i="10" l="1"/>
  <c r="AB2241" i="10"/>
  <c r="Z2241" i="10"/>
  <c r="AA2241" i="10"/>
  <c r="AC2241" i="10" s="1"/>
  <c r="AD2241" i="10" l="1"/>
  <c r="AE2241" i="10" s="1"/>
  <c r="AF2241" i="10" l="1"/>
  <c r="AG2241" i="10" s="1"/>
  <c r="AH2241" i="10" l="1"/>
  <c r="AJ2241" i="10" s="1"/>
  <c r="T2242" i="10"/>
  <c r="U2242" i="10" l="1"/>
  <c r="W2242" i="10" s="1"/>
  <c r="Y2242" i="10" s="1"/>
  <c r="V2242" i="10"/>
  <c r="X2242" i="10" s="1"/>
  <c r="Z2242" i="10" s="1"/>
  <c r="S2243" i="10"/>
  <c r="AI2241" i="10"/>
  <c r="AA2242" i="10" l="1"/>
  <c r="AC2242" i="10" s="1"/>
  <c r="R2244" i="10"/>
  <c r="AB2242" i="10"/>
  <c r="AD2242" i="10" s="1"/>
  <c r="AF2242" i="10" l="1"/>
  <c r="AG2242" i="10" s="1"/>
  <c r="T2243" i="10" s="1"/>
  <c r="U2243" i="10" s="1"/>
  <c r="W2243" i="10" s="1"/>
  <c r="Y2243" i="10" s="1"/>
  <c r="AE2242" i="10"/>
  <c r="V2243" i="10" l="1"/>
  <c r="X2243" i="10" s="1"/>
  <c r="Z2243" i="10" s="1"/>
  <c r="S2244" i="10"/>
  <c r="R2245" i="10" s="1"/>
  <c r="AH2242" i="10"/>
  <c r="AA2243" i="10"/>
  <c r="AC2243" i="10" s="1"/>
  <c r="AJ2242" i="10" l="1"/>
  <c r="AI2242" i="10" s="1"/>
  <c r="AB2243" i="10"/>
  <c r="AD2243" i="10" s="1"/>
  <c r="AF2243" i="10" s="1"/>
  <c r="AG2243" i="10" s="1"/>
  <c r="AE2243" i="10" l="1"/>
  <c r="AH2243" i="10"/>
  <c r="AJ2243" i="10" s="1"/>
  <c r="T2244" i="10"/>
  <c r="V2244" i="10" l="1"/>
  <c r="X2244" i="10" s="1"/>
  <c r="Z2244" i="10" s="1"/>
  <c r="U2244" i="10"/>
  <c r="W2244" i="10" s="1"/>
  <c r="Y2244" i="10" s="1"/>
  <c r="AA2244" i="10" s="1"/>
  <c r="AC2244" i="10" s="1"/>
  <c r="S2245" i="10"/>
  <c r="AI2243" i="10"/>
  <c r="R2246" i="10" l="1"/>
  <c r="AB2244" i="10"/>
  <c r="AD2244" i="10" s="1"/>
  <c r="AF2244" i="10" s="1"/>
  <c r="AG2244" i="10" s="1"/>
  <c r="AH2244" i="10" l="1"/>
  <c r="AJ2244" i="10" s="1"/>
  <c r="T2245" i="10"/>
  <c r="AE2244" i="10"/>
  <c r="U2245" i="10" l="1"/>
  <c r="W2245" i="10" s="1"/>
  <c r="Y2245" i="10" s="1"/>
  <c r="V2245" i="10"/>
  <c r="X2245" i="10" s="1"/>
  <c r="Z2245" i="10" s="1"/>
  <c r="AI2244" i="10"/>
  <c r="S2246" i="10"/>
  <c r="AB2245" i="10" l="1"/>
  <c r="AD2245" i="10" s="1"/>
  <c r="R2247" i="10"/>
  <c r="AA2245" i="10"/>
  <c r="AC2245" i="10" s="1"/>
  <c r="AF2245" i="10" l="1"/>
  <c r="AG2245" i="10" s="1"/>
  <c r="T2246" i="10" s="1"/>
  <c r="AE2245" i="10"/>
  <c r="U2246" i="10" l="1"/>
  <c r="W2246" i="10" s="1"/>
  <c r="Y2246" i="10" s="1"/>
  <c r="V2246" i="10"/>
  <c r="X2246" i="10" s="1"/>
  <c r="Z2246" i="10" s="1"/>
  <c r="S2247" i="10"/>
  <c r="AH2245" i="10"/>
  <c r="AJ2245" i="10" s="1"/>
  <c r="AB2246" i="10" l="1"/>
  <c r="AD2246" i="10" s="1"/>
  <c r="R2248" i="10"/>
  <c r="AI2245" i="10"/>
  <c r="AA2246" i="10"/>
  <c r="AC2246" i="10" s="1"/>
  <c r="AF2246" i="10" l="1"/>
  <c r="AG2246" i="10" s="1"/>
  <c r="T2247" i="10" s="1"/>
  <c r="S2248" i="10" s="1"/>
  <c r="AE2246" i="10"/>
  <c r="R2249" i="10" l="1"/>
  <c r="AH2246" i="10"/>
  <c r="U2247" i="10"/>
  <c r="W2247" i="10" s="1"/>
  <c r="Y2247" i="10" s="1"/>
  <c r="V2247" i="10"/>
  <c r="X2247" i="10" s="1"/>
  <c r="Z2247" i="10" s="1"/>
  <c r="AJ2246" i="10" l="1"/>
  <c r="AI2246" i="10" s="1"/>
  <c r="AA2247" i="10"/>
  <c r="AC2247" i="10" s="1"/>
  <c r="AB2247" i="10"/>
  <c r="AD2247" i="10" s="1"/>
  <c r="AE2247" i="10" l="1"/>
  <c r="AF2247" i="10"/>
  <c r="AG2247" i="10" s="1"/>
  <c r="AH2247" i="10" l="1"/>
  <c r="AJ2247" i="10" s="1"/>
  <c r="T2248" i="10"/>
  <c r="U2248" i="10" l="1"/>
  <c r="W2248" i="10" s="1"/>
  <c r="V2248" i="10"/>
  <c r="X2248" i="10" s="1"/>
  <c r="Z2248" i="10" s="1"/>
  <c r="S2249" i="10"/>
  <c r="AI2247" i="10"/>
  <c r="Y2248" i="10" l="1"/>
  <c r="AA2248" i="10" s="1"/>
  <c r="R2250" i="10"/>
  <c r="AB2248" i="10"/>
  <c r="AD2248" i="10" s="1"/>
  <c r="AC2248" i="10" l="1"/>
  <c r="AF2248" i="10" l="1"/>
  <c r="AG2248" i="10" s="1"/>
  <c r="AE2248" i="10"/>
  <c r="AH2248" i="10" l="1"/>
  <c r="AJ2248" i="10" s="1"/>
  <c r="T2249" i="10"/>
  <c r="U2249" i="10" l="1"/>
  <c r="W2249" i="10" s="1"/>
  <c r="V2249" i="10"/>
  <c r="X2249" i="10" s="1"/>
  <c r="Z2249" i="10" s="1"/>
  <c r="S2250" i="10"/>
  <c r="AI2248" i="10"/>
  <c r="Y2249" i="10" l="1"/>
  <c r="AA2249" i="10" s="1"/>
  <c r="R2251" i="10"/>
  <c r="AB2249" i="10"/>
  <c r="AD2249" i="10" s="1"/>
  <c r="AC2249" i="10" l="1"/>
  <c r="AE2249" i="10" l="1"/>
  <c r="AF2249" i="10"/>
  <c r="AG2249" i="10" s="1"/>
  <c r="AH2249" i="10" l="1"/>
  <c r="AJ2249" i="10" s="1"/>
  <c r="T2250" i="10"/>
  <c r="AI2249" i="10" l="1"/>
  <c r="U2250" i="10"/>
  <c r="W2250" i="10" s="1"/>
  <c r="Y2250" i="10" s="1"/>
  <c r="V2250" i="10"/>
  <c r="X2250" i="10" s="1"/>
  <c r="Z2250" i="10" s="1"/>
  <c r="S2251" i="10"/>
  <c r="R2252" i="10" l="1"/>
  <c r="AA2250" i="10"/>
  <c r="AC2250" i="10" s="1"/>
  <c r="AB2250" i="10"/>
  <c r="AD2250" i="10" s="1"/>
  <c r="AE2250" i="10" l="1"/>
  <c r="AF2250" i="10"/>
  <c r="AG2250" i="10" s="1"/>
  <c r="AH2250" i="10" l="1"/>
  <c r="AJ2250" i="10" s="1"/>
  <c r="T2251" i="10"/>
  <c r="V2251" i="10" l="1"/>
  <c r="X2251" i="10" s="1"/>
  <c r="Z2251" i="10" s="1"/>
  <c r="U2251" i="10"/>
  <c r="W2251" i="10" s="1"/>
  <c r="Y2251" i="10" s="1"/>
  <c r="S2252" i="10"/>
  <c r="AI2250" i="10"/>
  <c r="AB2251" i="10" l="1"/>
  <c r="AD2251" i="10" s="1"/>
  <c r="R2253" i="10"/>
  <c r="AA2251" i="10"/>
  <c r="AC2251" i="10" s="1"/>
  <c r="AE2251" i="10" l="1"/>
  <c r="AF2251" i="10"/>
  <c r="AG2251" i="10" s="1"/>
  <c r="AH2251" i="10" l="1"/>
  <c r="AJ2251" i="10" s="1"/>
  <c r="T2252" i="10"/>
  <c r="V2252" i="10" l="1"/>
  <c r="X2252" i="10" s="1"/>
  <c r="Z2252" i="10" s="1"/>
  <c r="U2252" i="10"/>
  <c r="W2252" i="10" s="1"/>
  <c r="Y2252" i="10" s="1"/>
  <c r="AA2252" i="10" s="1"/>
  <c r="AC2252" i="10" s="1"/>
  <c r="S2253" i="10"/>
  <c r="AI2251" i="10"/>
  <c r="R2254" i="10" l="1"/>
  <c r="AB2252" i="10"/>
  <c r="AD2252" i="10" s="1"/>
  <c r="AF2252" i="10" s="1"/>
  <c r="AG2252" i="10" s="1"/>
  <c r="T2253" i="10" s="1"/>
  <c r="V2253" i="10" l="1"/>
  <c r="X2253" i="10" s="1"/>
  <c r="Z2253" i="10" s="1"/>
  <c r="U2253" i="10"/>
  <c r="W2253" i="10" s="1"/>
  <c r="Y2253" i="10" s="1"/>
  <c r="AE2252" i="10"/>
  <c r="AH2252" i="10" s="1"/>
  <c r="AJ2252" i="10" s="1"/>
  <c r="S2254" i="10"/>
  <c r="AA2253" i="10" l="1"/>
  <c r="AC2253" i="10" s="1"/>
  <c r="AI2252" i="10"/>
  <c r="R2255" i="10"/>
  <c r="AB2253" i="10"/>
  <c r="AD2253" i="10" s="1"/>
  <c r="AE2253" i="10" l="1"/>
  <c r="AF2253" i="10"/>
  <c r="AG2253" i="10" s="1"/>
  <c r="AH2253" i="10" l="1"/>
  <c r="AJ2253" i="10" s="1"/>
  <c r="T2254" i="10"/>
  <c r="V2254" i="10" l="1"/>
  <c r="X2254" i="10" s="1"/>
  <c r="Z2254" i="10" s="1"/>
  <c r="U2254" i="10"/>
  <c r="W2254" i="10" s="1"/>
  <c r="Y2254" i="10" s="1"/>
  <c r="S2255" i="10"/>
  <c r="AI2253" i="10"/>
  <c r="AB2254" i="10" l="1"/>
  <c r="AD2254" i="10" s="1"/>
  <c r="R2256" i="10"/>
  <c r="AA2254" i="10"/>
  <c r="AC2254" i="10" s="1"/>
  <c r="AE2254" i="10" l="1"/>
  <c r="AF2254" i="10"/>
  <c r="AG2254" i="10" s="1"/>
  <c r="AH2254" i="10" l="1"/>
  <c r="AJ2254" i="10" s="1"/>
  <c r="T2255" i="10"/>
  <c r="V2255" i="10" l="1"/>
  <c r="X2255" i="10" s="1"/>
  <c r="Z2255" i="10" s="1"/>
  <c r="U2255" i="10"/>
  <c r="W2255" i="10" s="1"/>
  <c r="S2256" i="10"/>
  <c r="AI2254" i="10"/>
  <c r="Y2255" i="10" l="1"/>
  <c r="AA2255" i="10" s="1"/>
  <c r="R2257" i="10"/>
  <c r="AB2255" i="10"/>
  <c r="AD2255" i="10" s="1"/>
  <c r="AC2255" i="10" l="1"/>
  <c r="AE2255" i="10" l="1"/>
  <c r="AF2255" i="10"/>
  <c r="AG2255" i="10" s="1"/>
  <c r="AH2255" i="10" l="1"/>
  <c r="AJ2255" i="10" s="1"/>
  <c r="T2256" i="10"/>
  <c r="V2256" i="10" l="1"/>
  <c r="X2256" i="10" s="1"/>
  <c r="U2256" i="10"/>
  <c r="W2256" i="10" s="1"/>
  <c r="Y2256" i="10" s="1"/>
  <c r="S2257" i="10"/>
  <c r="AI2255" i="10"/>
  <c r="AB2256" i="10" l="1"/>
  <c r="Z2256" i="10"/>
  <c r="R2258" i="10"/>
  <c r="AA2256" i="10"/>
  <c r="AC2256" i="10" s="1"/>
  <c r="AD2256" i="10" l="1"/>
  <c r="AE2256" i="10" s="1"/>
  <c r="AF2256" i="10" l="1"/>
  <c r="AG2256" i="10" s="1"/>
  <c r="T2257" i="10" s="1"/>
  <c r="AH2256" i="10" l="1"/>
  <c r="AJ2256" i="10" s="1"/>
  <c r="U2257" i="10"/>
  <c r="W2257" i="10" s="1"/>
  <c r="Y2257" i="10" s="1"/>
  <c r="V2257" i="10"/>
  <c r="X2257" i="10" s="1"/>
  <c r="Z2257" i="10" s="1"/>
  <c r="S2258" i="10"/>
  <c r="AI2256" i="10" l="1"/>
  <c r="R2259" i="10"/>
  <c r="AB2257" i="10"/>
  <c r="AD2257" i="10" s="1"/>
  <c r="AF2257" i="10" s="1"/>
  <c r="AG2257" i="10" s="1"/>
  <c r="AH2257" i="10" s="1"/>
  <c r="AA2257" i="10"/>
  <c r="AC2257" i="10" s="1"/>
  <c r="T2258" i="10" l="1"/>
  <c r="S2259" i="10" s="1"/>
  <c r="R2260" i="10" s="1"/>
  <c r="AJ2257" i="10"/>
  <c r="AE2257" i="10"/>
  <c r="U2258" i="10" l="1"/>
  <c r="W2258" i="10" s="1"/>
  <c r="V2258" i="10"/>
  <c r="X2258" i="10" s="1"/>
  <c r="Z2258" i="10" s="1"/>
  <c r="AI2257" i="10"/>
  <c r="Y2258" i="10" l="1"/>
  <c r="AA2258" i="10" s="1"/>
  <c r="AB2258" i="10"/>
  <c r="AD2258" i="10" s="1"/>
  <c r="AC2258" i="10" l="1"/>
  <c r="AE2258" i="10" l="1"/>
  <c r="AF2258" i="10"/>
  <c r="AG2258" i="10" s="1"/>
  <c r="AH2258" i="10" l="1"/>
  <c r="AJ2258" i="10" s="1"/>
  <c r="T2259" i="10"/>
  <c r="V2259" i="10" l="1"/>
  <c r="X2259" i="10" s="1"/>
  <c r="Z2259" i="10" s="1"/>
  <c r="U2259" i="10"/>
  <c r="W2259" i="10" s="1"/>
  <c r="Y2259" i="10" s="1"/>
  <c r="S2260" i="10"/>
  <c r="AI2258" i="10"/>
  <c r="AB2259" i="10" l="1"/>
  <c r="AD2259" i="10" s="1"/>
  <c r="R2261" i="10"/>
  <c r="AA2259" i="10"/>
  <c r="AC2259" i="10" s="1"/>
  <c r="AF2259" i="10" l="1"/>
  <c r="AG2259" i="10" s="1"/>
  <c r="T2260" i="10" s="1"/>
  <c r="S2261" i="10" s="1"/>
  <c r="AE2259" i="10"/>
  <c r="R2262" i="10" l="1"/>
  <c r="AH2259" i="10"/>
  <c r="V2260" i="10"/>
  <c r="X2260" i="10" s="1"/>
  <c r="Z2260" i="10" s="1"/>
  <c r="U2260" i="10"/>
  <c r="W2260" i="10" s="1"/>
  <c r="Y2260" i="10" s="1"/>
  <c r="AJ2259" i="10" l="1"/>
  <c r="AI2259" i="10" s="1"/>
  <c r="AB2260" i="10"/>
  <c r="AD2260" i="10" s="1"/>
  <c r="AA2260" i="10"/>
  <c r="AC2260" i="10" s="1"/>
  <c r="AF2260" i="10" l="1"/>
  <c r="AG2260" i="10" s="1"/>
  <c r="AE2260" i="10"/>
  <c r="AH2260" i="10" l="1"/>
  <c r="AJ2260" i="10" s="1"/>
  <c r="T2261" i="10"/>
  <c r="AI2260" i="10" l="1"/>
  <c r="V2261" i="10"/>
  <c r="X2261" i="10" s="1"/>
  <c r="Z2261" i="10" s="1"/>
  <c r="U2261" i="10"/>
  <c r="W2261" i="10" s="1"/>
  <c r="S2262" i="10"/>
  <c r="Y2261" i="10" l="1"/>
  <c r="AA2261" i="10" s="1"/>
  <c r="AB2261" i="10"/>
  <c r="AD2261" i="10" s="1"/>
  <c r="R2263" i="10"/>
  <c r="AC2261" i="10" l="1"/>
  <c r="AF2261" i="10" l="1"/>
  <c r="AG2261" i="10" s="1"/>
  <c r="AE2261" i="10"/>
  <c r="AH2261" i="10" l="1"/>
  <c r="T2262" i="10"/>
  <c r="U2262" i="10" l="1"/>
  <c r="W2262" i="10" s="1"/>
  <c r="Y2262" i="10" s="1"/>
  <c r="V2262" i="10"/>
  <c r="X2262" i="10" s="1"/>
  <c r="Z2262" i="10" s="1"/>
  <c r="S2263" i="10"/>
  <c r="AJ2261" i="10"/>
  <c r="AI2261" i="10" s="1"/>
  <c r="AA2262" i="10" l="1"/>
  <c r="AC2262" i="10" s="1"/>
  <c r="R2264" i="10"/>
  <c r="AB2262" i="10"/>
  <c r="AD2262" i="10" s="1"/>
  <c r="AE2262" i="10" l="1"/>
  <c r="AF2262" i="10"/>
  <c r="AG2262" i="10" s="1"/>
  <c r="AH2262" i="10" l="1"/>
  <c r="T2263" i="10"/>
  <c r="U2263" i="10" l="1"/>
  <c r="W2263" i="10" s="1"/>
  <c r="V2263" i="10"/>
  <c r="X2263" i="10" s="1"/>
  <c r="Z2263" i="10" s="1"/>
  <c r="S2264" i="10"/>
  <c r="AJ2262" i="10"/>
  <c r="AI2262" i="10" s="1"/>
  <c r="Y2263" i="10" l="1"/>
  <c r="AA2263" i="10" s="1"/>
  <c r="R2265" i="10"/>
  <c r="AB2263" i="10"/>
  <c r="AD2263" i="10" s="1"/>
  <c r="AC2263" i="10" l="1"/>
  <c r="AE2263" i="10" l="1"/>
  <c r="AF2263" i="10"/>
  <c r="AG2263" i="10" s="1"/>
  <c r="AH2263" i="10" l="1"/>
  <c r="AJ2263" i="10" s="1"/>
  <c r="T2264" i="10"/>
  <c r="V2264" i="10" l="1"/>
  <c r="X2264" i="10" s="1"/>
  <c r="U2264" i="10"/>
  <c r="W2264" i="10" s="1"/>
  <c r="Y2264" i="10" s="1"/>
  <c r="S2265" i="10"/>
  <c r="AI2263" i="10"/>
  <c r="R2266" i="10" l="1"/>
  <c r="AB2264" i="10"/>
  <c r="Z2264" i="10"/>
  <c r="AA2264" i="10"/>
  <c r="AC2264" i="10" s="1"/>
  <c r="AD2264" i="10" l="1"/>
  <c r="AF2264" i="10" s="1"/>
  <c r="AG2264" i="10" s="1"/>
  <c r="AE2264" i="10" l="1"/>
  <c r="AH2264" i="10"/>
  <c r="AJ2264" i="10" s="1"/>
  <c r="T2265" i="10"/>
  <c r="V2265" i="10" l="1"/>
  <c r="X2265" i="10" s="1"/>
  <c r="Z2265" i="10" s="1"/>
  <c r="U2265" i="10"/>
  <c r="W2265" i="10" s="1"/>
  <c r="Y2265" i="10" s="1"/>
  <c r="S2266" i="10"/>
  <c r="AI2264" i="10"/>
  <c r="AB2265" i="10" l="1"/>
  <c r="AD2265" i="10" s="1"/>
  <c r="R2267" i="10"/>
  <c r="AA2265" i="10"/>
  <c r="AC2265" i="10" s="1"/>
  <c r="AE2265" i="10" l="1"/>
  <c r="AF2265" i="10"/>
  <c r="AG2265" i="10" l="1"/>
  <c r="T2266" i="10" s="1"/>
  <c r="V2266" i="10" l="1"/>
  <c r="X2266" i="10" s="1"/>
  <c r="Z2266" i="10" s="1"/>
  <c r="U2266" i="10"/>
  <c r="W2266" i="10" s="1"/>
  <c r="Y2266" i="10" s="1"/>
  <c r="AA2266" i="10" s="1"/>
  <c r="AC2266" i="10" s="1"/>
  <c r="S2267" i="10"/>
  <c r="AH2265" i="10"/>
  <c r="R2268" i="10" l="1"/>
  <c r="AJ2265" i="10"/>
  <c r="AB2266" i="10"/>
  <c r="AD2266" i="10" s="1"/>
  <c r="AE2266" i="10" s="1"/>
  <c r="AI2265" i="10" l="1"/>
  <c r="AF2266" i="10"/>
  <c r="AG2266" i="10" s="1"/>
  <c r="AH2266" i="10" l="1"/>
  <c r="T2267" i="10"/>
  <c r="V2267" i="10" l="1"/>
  <c r="X2267" i="10" s="1"/>
  <c r="U2267" i="10"/>
  <c r="W2267" i="10" s="1"/>
  <c r="Y2267" i="10" s="1"/>
  <c r="S2268" i="10"/>
  <c r="AJ2266" i="10"/>
  <c r="AI2266" i="10" s="1"/>
  <c r="G28" i="11" s="1"/>
  <c r="R2269" i="10" l="1"/>
  <c r="AB2267" i="10"/>
  <c r="Z2267" i="10"/>
  <c r="H28" i="11"/>
  <c r="AA2267" i="10"/>
  <c r="AC2267" i="10" s="1"/>
  <c r="AD2267" i="10" l="1"/>
  <c r="AF2267" i="10" s="1"/>
  <c r="AG2267" i="10" s="1"/>
  <c r="AH2267" i="10" l="1"/>
  <c r="AJ2267" i="10" s="1"/>
  <c r="T2268" i="10"/>
  <c r="AE2267" i="10"/>
  <c r="AI2267" i="10" l="1"/>
  <c r="V2268" i="10"/>
  <c r="X2268" i="10" s="1"/>
  <c r="U2268" i="10"/>
  <c r="W2268" i="10" s="1"/>
  <c r="S2269" i="10"/>
  <c r="Y2268" i="10" l="1"/>
  <c r="AA2268" i="10" s="1"/>
  <c r="R2270" i="10"/>
  <c r="AB2268" i="10"/>
  <c r="Z2268" i="10"/>
  <c r="AD2268" i="10" l="1"/>
  <c r="AC2268" i="10"/>
  <c r="AE2268" i="10" l="1"/>
  <c r="AF2268" i="10"/>
  <c r="AG2268" i="10" s="1"/>
  <c r="AH2268" i="10" l="1"/>
  <c r="AJ2268" i="10" s="1"/>
  <c r="T2269" i="10"/>
  <c r="V2269" i="10" l="1"/>
  <c r="X2269" i="10" s="1"/>
  <c r="Z2269" i="10" s="1"/>
  <c r="U2269" i="10"/>
  <c r="W2269" i="10" s="1"/>
  <c r="Y2269" i="10" s="1"/>
  <c r="S2270" i="10"/>
  <c r="AI2268" i="10"/>
  <c r="AB2269" i="10" l="1"/>
  <c r="AD2269" i="10" s="1"/>
  <c r="R2271" i="10"/>
  <c r="AA2269" i="10"/>
  <c r="AC2269" i="10" s="1"/>
  <c r="AF2269" i="10" l="1"/>
  <c r="AG2269" i="10" s="1"/>
  <c r="AE2269" i="10"/>
  <c r="AH2269" i="10" l="1"/>
  <c r="AJ2269" i="10" s="1"/>
  <c r="T2270" i="10"/>
  <c r="AI2269" i="10" l="1"/>
  <c r="V2270" i="10"/>
  <c r="X2270" i="10" s="1"/>
  <c r="Z2270" i="10" s="1"/>
  <c r="U2270" i="10"/>
  <c r="W2270" i="10" s="1"/>
  <c r="Y2270" i="10" s="1"/>
  <c r="S2271" i="10"/>
  <c r="R2272" i="10" l="1"/>
  <c r="AA2270" i="10"/>
  <c r="AC2270" i="10" s="1"/>
  <c r="AB2270" i="10"/>
  <c r="AD2270" i="10" s="1"/>
  <c r="AF2270" i="10" l="1"/>
  <c r="AG2270" i="10" s="1"/>
  <c r="AE2270" i="10"/>
  <c r="AH2270" i="10" l="1"/>
  <c r="AJ2270" i="10" s="1"/>
  <c r="T2271" i="10"/>
  <c r="AI2270" i="10" l="1"/>
  <c r="V2271" i="10"/>
  <c r="X2271" i="10" s="1"/>
  <c r="U2271" i="10"/>
  <c r="W2271" i="10" s="1"/>
  <c r="Y2271" i="10" s="1"/>
  <c r="S2272" i="10"/>
  <c r="AA2271" i="10" l="1"/>
  <c r="AC2271" i="10" s="1"/>
  <c r="R2273" i="10"/>
  <c r="AB2271" i="10"/>
  <c r="Z2271" i="10"/>
  <c r="AD2271" i="10" l="1"/>
  <c r="AE2271" i="10" s="1"/>
  <c r="AF2271" i="10" l="1"/>
  <c r="AG2271" i="10" s="1"/>
  <c r="AH2271" i="10" s="1"/>
  <c r="AJ2271" i="10" s="1"/>
  <c r="T2272" i="10" l="1"/>
  <c r="V2272" i="10" s="1"/>
  <c r="X2272" i="10" s="1"/>
  <c r="Z2272" i="10" s="1"/>
  <c r="AI2271" i="10"/>
  <c r="S2273" i="10" l="1"/>
  <c r="R2274" i="10" s="1"/>
  <c r="U2272" i="10"/>
  <c r="W2272" i="10" s="1"/>
  <c r="Y2272" i="10" s="1"/>
  <c r="AB2272" i="10"/>
  <c r="AD2272" i="10" s="1"/>
  <c r="AA2272" i="10" l="1"/>
  <c r="AC2272" i="10" s="1"/>
  <c r="AE2272" i="10" s="1"/>
  <c r="AF2272" i="10" l="1"/>
  <c r="AG2272" i="10" s="1"/>
  <c r="AH2272" i="10" s="1"/>
  <c r="AJ2272" i="10" s="1"/>
  <c r="AI2272" i="10" l="1"/>
  <c r="T2273" i="10"/>
  <c r="S2274" i="10" s="1"/>
  <c r="R2275" i="10" s="1"/>
  <c r="V2273" i="10" l="1"/>
  <c r="X2273" i="10" s="1"/>
  <c r="Z2273" i="10" s="1"/>
  <c r="U2273" i="10"/>
  <c r="W2273" i="10" s="1"/>
  <c r="Y2273" i="10" s="1"/>
  <c r="AA2273" i="10" l="1"/>
  <c r="AC2273" i="10" s="1"/>
  <c r="AB2273" i="10"/>
  <c r="AD2273" i="10" s="1"/>
  <c r="AF2273" i="10" l="1"/>
  <c r="AG2273" i="10" s="1"/>
  <c r="T2274" i="10" s="1"/>
  <c r="V2274" i="10" s="1"/>
  <c r="X2274" i="10" s="1"/>
  <c r="Z2274" i="10" s="1"/>
  <c r="AE2273" i="10"/>
  <c r="U2274" i="10" l="1"/>
  <c r="W2274" i="10" s="1"/>
  <c r="Y2274" i="10" s="1"/>
  <c r="S2275" i="10"/>
  <c r="R2276" i="10" s="1"/>
  <c r="AH2273" i="10"/>
  <c r="AB2274" i="10"/>
  <c r="AD2274" i="10" s="1"/>
  <c r="AA2274" i="10" l="1"/>
  <c r="AC2274" i="10" s="1"/>
  <c r="AF2274" i="10" s="1"/>
  <c r="AG2274" i="10" s="1"/>
  <c r="T2275" i="10" s="1"/>
  <c r="AJ2273" i="10"/>
  <c r="AI2273" i="10" s="1"/>
  <c r="AH2274" i="10" l="1"/>
  <c r="AJ2274" i="10" s="1"/>
  <c r="AE2274" i="10"/>
  <c r="V2275" i="10"/>
  <c r="X2275" i="10" s="1"/>
  <c r="Z2275" i="10" s="1"/>
  <c r="U2275" i="10"/>
  <c r="W2275" i="10" s="1"/>
  <c r="Y2275" i="10" s="1"/>
  <c r="S2276" i="10"/>
  <c r="AI2274" i="10" l="1"/>
  <c r="R2277" i="10"/>
  <c r="AA2275" i="10"/>
  <c r="AC2275" i="10" s="1"/>
  <c r="AB2275" i="10"/>
  <c r="AD2275" i="10" s="1"/>
  <c r="AF2275" i="10" l="1"/>
  <c r="AG2275" i="10" s="1"/>
  <c r="AE2275" i="10"/>
  <c r="AH2275" i="10" l="1"/>
  <c r="T2276" i="10"/>
  <c r="AJ2275" i="10" l="1"/>
  <c r="AI2275" i="10" s="1"/>
  <c r="V2276" i="10"/>
  <c r="X2276" i="10" s="1"/>
  <c r="Z2276" i="10" s="1"/>
  <c r="U2276" i="10"/>
  <c r="W2276" i="10" s="1"/>
  <c r="Y2276" i="10" s="1"/>
  <c r="S2277" i="10"/>
  <c r="R2278" i="10" l="1"/>
  <c r="AA2276" i="10"/>
  <c r="AC2276" i="10" s="1"/>
  <c r="AB2276" i="10"/>
  <c r="AD2276" i="10" s="1"/>
  <c r="AF2276" i="10" l="1"/>
  <c r="AG2276" i="10" s="1"/>
  <c r="AE2276" i="10"/>
  <c r="AH2276" i="10" l="1"/>
  <c r="AJ2276" i="10" s="1"/>
  <c r="T2277" i="10"/>
  <c r="V2277" i="10" l="1"/>
  <c r="X2277" i="10" s="1"/>
  <c r="Z2277" i="10" s="1"/>
  <c r="U2277" i="10"/>
  <c r="W2277" i="10" s="1"/>
  <c r="Y2277" i="10" s="1"/>
  <c r="S2278" i="10"/>
  <c r="AI2276" i="10"/>
  <c r="AB2277" i="10" l="1"/>
  <c r="AD2277" i="10" s="1"/>
  <c r="R2279" i="10"/>
  <c r="AA2277" i="10"/>
  <c r="AC2277" i="10" s="1"/>
  <c r="AE2277" i="10" l="1"/>
  <c r="AF2277" i="10"/>
  <c r="AG2277" i="10" s="1"/>
  <c r="AH2277" i="10" l="1"/>
  <c r="AJ2277" i="10" s="1"/>
  <c r="T2278" i="10"/>
  <c r="V2278" i="10" l="1"/>
  <c r="X2278" i="10" s="1"/>
  <c r="Z2278" i="10" s="1"/>
  <c r="U2278" i="10"/>
  <c r="W2278" i="10" s="1"/>
  <c r="Y2278" i="10" s="1"/>
  <c r="S2279" i="10"/>
  <c r="AI2277" i="10"/>
  <c r="AB2278" i="10" l="1"/>
  <c r="AD2278" i="10" s="1"/>
  <c r="R2280" i="10"/>
  <c r="AA2278" i="10"/>
  <c r="AC2278" i="10" s="1"/>
  <c r="AF2278" i="10" l="1"/>
  <c r="AG2278" i="10" s="1"/>
  <c r="T2279" i="10" s="1"/>
  <c r="V2279" i="10" s="1"/>
  <c r="X2279" i="10" s="1"/>
  <c r="Z2279" i="10" s="1"/>
  <c r="AE2278" i="10"/>
  <c r="U2279" i="10" l="1"/>
  <c r="W2279" i="10" s="1"/>
  <c r="Y2279" i="10" s="1"/>
  <c r="S2280" i="10"/>
  <c r="R2281" i="10" s="1"/>
  <c r="AH2278" i="10"/>
  <c r="AJ2278" i="10" s="1"/>
  <c r="AI2278" i="10" s="1"/>
  <c r="AB2279" i="10"/>
  <c r="AD2279" i="10" s="1"/>
  <c r="AA2279" i="10" l="1"/>
  <c r="AC2279" i="10" s="1"/>
  <c r="AF2279" i="10" s="1"/>
  <c r="AG2279" i="10" s="1"/>
  <c r="T2280" i="10" s="1"/>
  <c r="S2281" i="10" s="1"/>
  <c r="R2282" i="10" s="1"/>
  <c r="AE2279" i="10" l="1"/>
  <c r="AH2279" i="10"/>
  <c r="AJ2279" i="10" s="1"/>
  <c r="V2280" i="10"/>
  <c r="X2280" i="10" s="1"/>
  <c r="Z2280" i="10" s="1"/>
  <c r="U2280" i="10"/>
  <c r="W2280" i="10" s="1"/>
  <c r="Y2280" i="10" s="1"/>
  <c r="AI2279" i="10" l="1"/>
  <c r="AB2280" i="10"/>
  <c r="AD2280" i="10" s="1"/>
  <c r="AA2280" i="10"/>
  <c r="AC2280" i="10" s="1"/>
  <c r="AE2280" i="10" l="1"/>
  <c r="AF2280" i="10"/>
  <c r="AG2280" i="10" s="1"/>
  <c r="AH2280" i="10" s="1"/>
  <c r="T2281" i="10" l="1"/>
  <c r="U2281" i="10" s="1"/>
  <c r="W2281" i="10" s="1"/>
  <c r="Y2281" i="10" s="1"/>
  <c r="AJ2280" i="10"/>
  <c r="AI2280" i="10" s="1"/>
  <c r="S2282" i="10" l="1"/>
  <c r="R2283" i="10" s="1"/>
  <c r="V2281" i="10"/>
  <c r="X2281" i="10" s="1"/>
  <c r="Z2281" i="10" s="1"/>
  <c r="AA2281" i="10"/>
  <c r="AC2281" i="10" s="1"/>
  <c r="AB2281" i="10" l="1"/>
  <c r="AD2281" i="10" s="1"/>
  <c r="AE2281" i="10" s="1"/>
  <c r="AF2281" i="10" l="1"/>
  <c r="AG2281" i="10" s="1"/>
  <c r="T2282" i="10" s="1"/>
  <c r="U2282" i="10" s="1"/>
  <c r="W2282" i="10" s="1"/>
  <c r="Y2282" i="10" s="1"/>
  <c r="S2283" i="10" l="1"/>
  <c r="R2284" i="10" s="1"/>
  <c r="AH2281" i="10"/>
  <c r="AJ2281" i="10" s="1"/>
  <c r="V2282" i="10"/>
  <c r="X2282" i="10" s="1"/>
  <c r="Z2282" i="10" s="1"/>
  <c r="AA2282" i="10"/>
  <c r="AC2282" i="10" s="1"/>
  <c r="AI2281" i="10" l="1"/>
  <c r="AB2282" i="10"/>
  <c r="AD2282" i="10" s="1"/>
  <c r="AE2282" i="10" s="1"/>
  <c r="AF2282" i="10" l="1"/>
  <c r="AG2282" i="10" s="1"/>
  <c r="T2283" i="10" s="1"/>
  <c r="AH2282" i="10" l="1"/>
  <c r="AJ2282" i="10" s="1"/>
  <c r="V2283" i="10"/>
  <c r="X2283" i="10" s="1"/>
  <c r="Z2283" i="10" s="1"/>
  <c r="U2283" i="10"/>
  <c r="W2283" i="10" s="1"/>
  <c r="S2284" i="10"/>
  <c r="AI2282" i="10" l="1"/>
  <c r="Y2283" i="10"/>
  <c r="AA2283" i="10" s="1"/>
  <c r="AB2283" i="10"/>
  <c r="AD2283" i="10" s="1"/>
  <c r="R2285" i="10"/>
  <c r="AC2283" i="10" l="1"/>
  <c r="AF2283" i="10" l="1"/>
  <c r="AG2283" i="10" s="1"/>
  <c r="AE2283" i="10"/>
  <c r="AH2283" i="10" l="1"/>
  <c r="AJ2283" i="10" s="1"/>
  <c r="T2284" i="10"/>
  <c r="V2284" i="10" l="1"/>
  <c r="X2284" i="10" s="1"/>
  <c r="Z2284" i="10" s="1"/>
  <c r="U2284" i="10"/>
  <c r="W2284" i="10" s="1"/>
  <c r="Y2284" i="10" s="1"/>
  <c r="AA2284" i="10" s="1"/>
  <c r="AC2284" i="10" s="1"/>
  <c r="S2285" i="10"/>
  <c r="AI2283" i="10"/>
  <c r="R2286" i="10" l="1"/>
  <c r="AB2284" i="10"/>
  <c r="AD2284" i="10" s="1"/>
  <c r="AF2284" i="10" s="1"/>
  <c r="AG2284" i="10" s="1"/>
  <c r="AH2284" i="10" s="1"/>
  <c r="AJ2284" i="10" s="1"/>
  <c r="AE2284" i="10" l="1"/>
  <c r="T2285" i="10"/>
  <c r="S2286" i="10" s="1"/>
  <c r="AI2284" i="10"/>
  <c r="U2285" i="10" l="1"/>
  <c r="W2285" i="10" s="1"/>
  <c r="Y2285" i="10" s="1"/>
  <c r="V2285" i="10"/>
  <c r="X2285" i="10" s="1"/>
  <c r="Z2285" i="10" s="1"/>
  <c r="R2287" i="10"/>
  <c r="AB2285" i="10" l="1"/>
  <c r="AD2285" i="10" s="1"/>
  <c r="AA2285" i="10"/>
  <c r="AC2285" i="10" s="1"/>
  <c r="AF2285" i="10" l="1"/>
  <c r="AG2285" i="10" s="1"/>
  <c r="T2286" i="10" s="1"/>
  <c r="AE2285" i="10"/>
  <c r="AH2285" i="10" l="1"/>
  <c r="AJ2285" i="10" s="1"/>
  <c r="V2286" i="10"/>
  <c r="X2286" i="10" s="1"/>
  <c r="Z2286" i="10" s="1"/>
  <c r="U2286" i="10"/>
  <c r="W2286" i="10" s="1"/>
  <c r="Y2286" i="10" s="1"/>
  <c r="S2287" i="10"/>
  <c r="R2288" i="10" l="1"/>
  <c r="AI2285" i="10"/>
  <c r="AA2286" i="10"/>
  <c r="AC2286" i="10" s="1"/>
  <c r="AB2286" i="10"/>
  <c r="AD2286" i="10" s="1"/>
  <c r="AF2286" i="10" l="1"/>
  <c r="AG2286" i="10" s="1"/>
  <c r="T2287" i="10" s="1"/>
  <c r="S2288" i="10" s="1"/>
  <c r="AE2286" i="10"/>
  <c r="R2289" i="10" l="1"/>
  <c r="AH2286" i="10"/>
  <c r="U2287" i="10"/>
  <c r="W2287" i="10" s="1"/>
  <c r="Y2287" i="10" s="1"/>
  <c r="V2287" i="10"/>
  <c r="X2287" i="10" s="1"/>
  <c r="Z2287" i="10" s="1"/>
  <c r="AI2286" i="10" l="1"/>
  <c r="AJ2286" i="10"/>
  <c r="AA2287" i="10"/>
  <c r="AC2287" i="10" s="1"/>
  <c r="AB2287" i="10"/>
  <c r="AD2287" i="10" s="1"/>
  <c r="AE2287" i="10" l="1"/>
  <c r="AF2287" i="10"/>
  <c r="AG2287" i="10" s="1"/>
  <c r="T2288" i="10" s="1"/>
  <c r="V2288" i="10" l="1"/>
  <c r="X2288" i="10" s="1"/>
  <c r="Z2288" i="10" s="1"/>
  <c r="U2288" i="10"/>
  <c r="W2288" i="10" s="1"/>
  <c r="Y2288" i="10" s="1"/>
  <c r="AA2288" i="10" s="1"/>
  <c r="AC2288" i="10" s="1"/>
  <c r="S2289" i="10"/>
  <c r="AH2287" i="10"/>
  <c r="AJ2287" i="10" s="1"/>
  <c r="R2290" i="10" l="1"/>
  <c r="AI2287" i="10"/>
  <c r="AB2288" i="10"/>
  <c r="AD2288" i="10" s="1"/>
  <c r="AE2288" i="10" s="1"/>
  <c r="AF2288" i="10" l="1"/>
  <c r="AG2288" i="10" s="1"/>
  <c r="AH2288" i="10" l="1"/>
  <c r="AJ2288" i="10" s="1"/>
  <c r="T2289" i="10"/>
  <c r="AI2288" i="10" l="1"/>
  <c r="V2289" i="10"/>
  <c r="X2289" i="10" s="1"/>
  <c r="Z2289" i="10" s="1"/>
  <c r="U2289" i="10"/>
  <c r="W2289" i="10" s="1"/>
  <c r="Y2289" i="10" s="1"/>
  <c r="S2290" i="10"/>
  <c r="R2291" i="10" l="1"/>
  <c r="AA2289" i="10"/>
  <c r="AC2289" i="10" s="1"/>
  <c r="AB2289" i="10"/>
  <c r="AD2289" i="10" s="1"/>
  <c r="AF2289" i="10" l="1"/>
  <c r="AG2289" i="10" s="1"/>
  <c r="T2290" i="10" s="1"/>
  <c r="S2291" i="10" s="1"/>
  <c r="AE2289" i="10"/>
  <c r="R2292" i="10" l="1"/>
  <c r="V2290" i="10"/>
  <c r="X2290" i="10" s="1"/>
  <c r="Z2290" i="10" s="1"/>
  <c r="U2290" i="10"/>
  <c r="W2290" i="10" s="1"/>
  <c r="Y2290" i="10" s="1"/>
  <c r="AH2289" i="10"/>
  <c r="AJ2289" i="10" s="1"/>
  <c r="AA2290" i="10" l="1"/>
  <c r="AC2290" i="10" s="1"/>
  <c r="AI2289" i="10"/>
  <c r="AB2290" i="10"/>
  <c r="AD2290" i="10" s="1"/>
  <c r="AE2290" i="10" l="1"/>
  <c r="AF2290" i="10"/>
  <c r="AG2290" i="10" s="1"/>
  <c r="T2291" i="10" s="1"/>
  <c r="AH2290" i="10" l="1"/>
  <c r="AJ2290" i="10" s="1"/>
  <c r="U2291" i="10"/>
  <c r="W2291" i="10" s="1"/>
  <c r="Y2291" i="10" s="1"/>
  <c r="V2291" i="10"/>
  <c r="X2291" i="10" s="1"/>
  <c r="Z2291" i="10" s="1"/>
  <c r="S2292" i="10"/>
  <c r="R2293" i="10" l="1"/>
  <c r="AI2290" i="10"/>
  <c r="AA2291" i="10"/>
  <c r="AC2291" i="10" s="1"/>
  <c r="AB2291" i="10"/>
  <c r="AD2291" i="10" s="1"/>
  <c r="AE2291" i="10" l="1"/>
  <c r="AF2291" i="10"/>
  <c r="AG2291" i="10" s="1"/>
  <c r="AH2291" i="10" l="1"/>
  <c r="AJ2291" i="10" s="1"/>
  <c r="T2292" i="10"/>
  <c r="U2292" i="10" l="1"/>
  <c r="W2292" i="10" s="1"/>
  <c r="V2292" i="10"/>
  <c r="X2292" i="10" s="1"/>
  <c r="Z2292" i="10" s="1"/>
  <c r="S2293" i="10"/>
  <c r="AI2291" i="10"/>
  <c r="Y2292" i="10" l="1"/>
  <c r="AA2292" i="10" s="1"/>
  <c r="R2294" i="10"/>
  <c r="AB2292" i="10"/>
  <c r="AD2292" i="10" s="1"/>
  <c r="AC2292" i="10" l="1"/>
  <c r="AF2292" i="10" l="1"/>
  <c r="AG2292" i="10" s="1"/>
  <c r="AE2292" i="10"/>
  <c r="AH2292" i="10" l="1"/>
  <c r="AJ2292" i="10" s="1"/>
  <c r="T2293" i="10"/>
  <c r="AI2292" i="10" l="1"/>
  <c r="V2293" i="10"/>
  <c r="X2293" i="10" s="1"/>
  <c r="Z2293" i="10" s="1"/>
  <c r="U2293" i="10"/>
  <c r="W2293" i="10" s="1"/>
  <c r="Y2293" i="10" s="1"/>
  <c r="S2294" i="10"/>
  <c r="R2295" i="10" s="1"/>
  <c r="AA2293" i="10" l="1"/>
  <c r="AC2293" i="10" s="1"/>
  <c r="AB2293" i="10"/>
  <c r="AD2293" i="10" s="1"/>
  <c r="AF2293" i="10" l="1"/>
  <c r="AG2293" i="10" s="1"/>
  <c r="AH2293" i="10" s="1"/>
  <c r="AE2293" i="10"/>
  <c r="T2294" i="10" l="1"/>
  <c r="AJ2293" i="10"/>
  <c r="AI2293" i="10" s="1"/>
  <c r="U2294" i="10" l="1"/>
  <c r="W2294" i="10" s="1"/>
  <c r="Y2294" i="10" s="1"/>
  <c r="V2294" i="10"/>
  <c r="X2294" i="10" s="1"/>
  <c r="Z2294" i="10" s="1"/>
  <c r="S2295" i="10"/>
  <c r="AB2294" i="10" l="1"/>
  <c r="AD2294" i="10" s="1"/>
  <c r="R2296" i="10"/>
  <c r="AA2294" i="10"/>
  <c r="AC2294" i="10" s="1"/>
  <c r="AE2294" i="10" l="1"/>
  <c r="AF2294" i="10"/>
  <c r="AG2294" i="10" s="1"/>
  <c r="T2295" i="10" s="1"/>
  <c r="V2295" i="10" l="1"/>
  <c r="X2295" i="10" s="1"/>
  <c r="Z2295" i="10" s="1"/>
  <c r="U2295" i="10"/>
  <c r="W2295" i="10" s="1"/>
  <c r="Y2295" i="10" s="1"/>
  <c r="AA2295" i="10" s="1"/>
  <c r="AC2295" i="10" s="1"/>
  <c r="S2296" i="10"/>
  <c r="AH2294" i="10"/>
  <c r="AJ2294" i="10" s="1"/>
  <c r="R2297" i="10" l="1"/>
  <c r="AI2294" i="10"/>
  <c r="AB2295" i="10"/>
  <c r="AD2295" i="10" s="1"/>
  <c r="AE2295" i="10" s="1"/>
  <c r="AF2295" i="10" l="1"/>
  <c r="AG2295" i="10" s="1"/>
  <c r="AH2295" i="10" l="1"/>
  <c r="AJ2295" i="10" s="1"/>
  <c r="T2296" i="10"/>
  <c r="AI2295" i="10" l="1"/>
  <c r="U2296" i="10"/>
  <c r="W2296" i="10" s="1"/>
  <c r="Y2296" i="10" s="1"/>
  <c r="V2296" i="10"/>
  <c r="X2296" i="10" s="1"/>
  <c r="Z2296" i="10" s="1"/>
  <c r="S2297" i="10"/>
  <c r="R2298" i="10" l="1"/>
  <c r="AB2296" i="10"/>
  <c r="AD2296" i="10" s="1"/>
  <c r="AA2296" i="10"/>
  <c r="AC2296" i="10" s="1"/>
  <c r="AE2296" i="10" l="1"/>
  <c r="AF2296" i="10"/>
  <c r="AG2296" i="10" s="1"/>
  <c r="T2297" i="10" s="1"/>
  <c r="S2298" i="10" s="1"/>
  <c r="R2299" i="10" l="1"/>
  <c r="AH2296" i="10"/>
  <c r="AJ2296" i="10" s="1"/>
  <c r="U2297" i="10"/>
  <c r="W2297" i="10" s="1"/>
  <c r="Y2297" i="10" s="1"/>
  <c r="V2297" i="10"/>
  <c r="X2297" i="10" s="1"/>
  <c r="Z2297" i="10" s="1"/>
  <c r="AI2296" i="10" l="1"/>
  <c r="AB2297" i="10"/>
  <c r="AD2297" i="10" s="1"/>
  <c r="AA2297" i="10"/>
  <c r="AC2297" i="10" s="1"/>
  <c r="AE2297" i="10" l="1"/>
  <c r="AF2297" i="10"/>
  <c r="AG2297" i="10" s="1"/>
  <c r="AH2297" i="10" l="1"/>
  <c r="AJ2297" i="10" s="1"/>
  <c r="T2298" i="10"/>
  <c r="AI2297" i="10" l="1"/>
  <c r="U2298" i="10"/>
  <c r="W2298" i="10" s="1"/>
  <c r="Y2298" i="10" s="1"/>
  <c r="V2298" i="10"/>
  <c r="X2298" i="10" s="1"/>
  <c r="S2299" i="10"/>
  <c r="AB2298" i="10" l="1"/>
  <c r="Z2298" i="10"/>
  <c r="AA2298" i="10"/>
  <c r="AC2298" i="10" s="1"/>
  <c r="R2300" i="10"/>
  <c r="AD2298" i="10" l="1"/>
  <c r="AE2298" i="10" s="1"/>
  <c r="AF2298" i="10" l="1"/>
  <c r="AG2298" i="10" s="1"/>
  <c r="AH2298" i="10" l="1"/>
  <c r="AJ2298" i="10" s="1"/>
  <c r="T2299" i="10"/>
  <c r="AI2298" i="10" l="1"/>
  <c r="U2299" i="10"/>
  <c r="W2299" i="10" s="1"/>
  <c r="Y2299" i="10" s="1"/>
  <c r="V2299" i="10"/>
  <c r="X2299" i="10" s="1"/>
  <c r="Z2299" i="10" s="1"/>
  <c r="S2300" i="10"/>
  <c r="R2301" i="10" l="1"/>
  <c r="AB2299" i="10"/>
  <c r="AD2299" i="10" s="1"/>
  <c r="AA2299" i="10"/>
  <c r="AC2299" i="10" s="1"/>
  <c r="AE2299" i="10" l="1"/>
  <c r="AF2299" i="10"/>
  <c r="AG2299" i="10" s="1"/>
  <c r="AH2299" i="10" l="1"/>
  <c r="AJ2299" i="10" s="1"/>
  <c r="T2300" i="10"/>
  <c r="AI2299" i="10" l="1"/>
  <c r="U2300" i="10"/>
  <c r="W2300" i="10" s="1"/>
  <c r="Y2300" i="10" s="1"/>
  <c r="V2300" i="10"/>
  <c r="X2300" i="10" s="1"/>
  <c r="Z2300" i="10" s="1"/>
  <c r="S2301" i="10"/>
  <c r="R2302" i="10" s="1"/>
  <c r="AA2300" i="10" l="1"/>
  <c r="AC2300" i="10" s="1"/>
  <c r="AB2300" i="10"/>
  <c r="AD2300" i="10" s="1"/>
  <c r="AF2300" i="10" l="1"/>
  <c r="AG2300" i="10" s="1"/>
  <c r="AH2300" i="10" s="1"/>
  <c r="AJ2300" i="10" s="1"/>
  <c r="AE2300" i="10"/>
  <c r="AI2300" i="10" l="1"/>
  <c r="T2301" i="10"/>
  <c r="V2301" i="10" l="1"/>
  <c r="X2301" i="10" s="1"/>
  <c r="Z2301" i="10" s="1"/>
  <c r="U2301" i="10"/>
  <c r="W2301" i="10" s="1"/>
  <c r="Y2301" i="10" s="1"/>
  <c r="S2302" i="10"/>
  <c r="AB2301" i="10" l="1"/>
  <c r="AD2301" i="10" s="1"/>
  <c r="R2303" i="10"/>
  <c r="AA2301" i="10"/>
  <c r="AC2301" i="10" s="1"/>
  <c r="AE2301" i="10" l="1"/>
  <c r="AF2301" i="10"/>
  <c r="AG2301" i="10" s="1"/>
  <c r="T2302" i="10" s="1"/>
  <c r="S2303" i="10" s="1"/>
  <c r="R2304" i="10" l="1"/>
  <c r="AH2301" i="10"/>
  <c r="AJ2301" i="10" s="1"/>
  <c r="U2302" i="10"/>
  <c r="W2302" i="10" s="1"/>
  <c r="Y2302" i="10" s="1"/>
  <c r="V2302" i="10"/>
  <c r="X2302" i="10" s="1"/>
  <c r="Z2302" i="10" s="1"/>
  <c r="AI2301" i="10" l="1"/>
  <c r="AA2302" i="10"/>
  <c r="AC2302" i="10" s="1"/>
  <c r="AB2302" i="10"/>
  <c r="AD2302" i="10" s="1"/>
  <c r="AE2302" i="10" l="1"/>
  <c r="AF2302" i="10"/>
  <c r="AG2302" i="10" s="1"/>
  <c r="T2303" i="10" s="1"/>
  <c r="AH2302" i="10" l="1"/>
  <c r="V2303" i="10"/>
  <c r="X2303" i="10" s="1"/>
  <c r="Z2303" i="10" s="1"/>
  <c r="U2303" i="10"/>
  <c r="W2303" i="10" s="1"/>
  <c r="Y2303" i="10" s="1"/>
  <c r="S2304" i="10"/>
  <c r="R2305" i="10" l="1"/>
  <c r="AJ2302" i="10"/>
  <c r="AI2302" i="10" s="1"/>
  <c r="AA2303" i="10"/>
  <c r="AC2303" i="10" s="1"/>
  <c r="AB2303" i="10"/>
  <c r="AD2303" i="10" s="1"/>
  <c r="AF2303" i="10" l="1"/>
  <c r="AG2303" i="10" s="1"/>
  <c r="AE2303" i="10"/>
  <c r="AH2303" i="10" l="1"/>
  <c r="AJ2303" i="10" s="1"/>
  <c r="T2304" i="10"/>
  <c r="AI2303" i="10" l="1"/>
  <c r="V2304" i="10"/>
  <c r="X2304" i="10" s="1"/>
  <c r="Z2304" i="10" s="1"/>
  <c r="U2304" i="10"/>
  <c r="W2304" i="10" s="1"/>
  <c r="Y2304" i="10" s="1"/>
  <c r="S2305" i="10"/>
  <c r="R2306" i="10" l="1"/>
  <c r="AB2304" i="10"/>
  <c r="AD2304" i="10" s="1"/>
  <c r="AA2304" i="10"/>
  <c r="AC2304" i="10" s="1"/>
  <c r="AE2304" i="10" l="1"/>
  <c r="AF2304" i="10"/>
  <c r="AG2304" i="10" s="1"/>
  <c r="T2305" i="10" s="1"/>
  <c r="S2306" i="10" s="1"/>
  <c r="R2307" i="10" l="1"/>
  <c r="AH2304" i="10"/>
  <c r="V2305" i="10"/>
  <c r="X2305" i="10" s="1"/>
  <c r="Z2305" i="10" s="1"/>
  <c r="U2305" i="10"/>
  <c r="W2305" i="10" s="1"/>
  <c r="Y2305" i="10" s="1"/>
  <c r="AJ2304" i="10" l="1"/>
  <c r="AI2304" i="10" s="1"/>
  <c r="AB2305" i="10"/>
  <c r="AD2305" i="10" s="1"/>
  <c r="AA2305" i="10"/>
  <c r="AC2305" i="10" s="1"/>
  <c r="AF2305" i="10" l="1"/>
  <c r="AG2305" i="10" s="1"/>
  <c r="T2306" i="10" s="1"/>
  <c r="AE2305" i="10"/>
  <c r="AH2305" i="10" l="1"/>
  <c r="AJ2305" i="10" s="1"/>
  <c r="V2306" i="10"/>
  <c r="X2306" i="10" s="1"/>
  <c r="Z2306" i="10" s="1"/>
  <c r="U2306" i="10"/>
  <c r="W2306" i="10" s="1"/>
  <c r="S2307" i="10"/>
  <c r="AI2305" i="10" l="1"/>
  <c r="Y2306" i="10"/>
  <c r="AA2306" i="10" s="1"/>
  <c r="AB2306" i="10"/>
  <c r="AD2306" i="10" s="1"/>
  <c r="R2308" i="10"/>
  <c r="AC2306" i="10" l="1"/>
  <c r="AE2306" i="10" l="1"/>
  <c r="AF2306" i="10"/>
  <c r="AG2306" i="10" s="1"/>
  <c r="AH2306" i="10" l="1"/>
  <c r="AJ2306" i="10" s="1"/>
  <c r="T2307" i="10"/>
  <c r="U2307" i="10" l="1"/>
  <c r="W2307" i="10" s="1"/>
  <c r="V2307" i="10"/>
  <c r="X2307" i="10" s="1"/>
  <c r="Z2307" i="10" s="1"/>
  <c r="S2308" i="10"/>
  <c r="AI2306" i="10"/>
  <c r="AA2307" i="10" l="1"/>
  <c r="Y2307" i="10"/>
  <c r="R2309" i="10"/>
  <c r="AB2307" i="10"/>
  <c r="AD2307" i="10" s="1"/>
  <c r="AC2307" i="10" l="1"/>
  <c r="AF2307" i="10" l="1"/>
  <c r="AG2307" i="10" s="1"/>
  <c r="AE2307" i="10"/>
  <c r="AH2307" i="10" l="1"/>
  <c r="AJ2307" i="10" s="1"/>
  <c r="T2308" i="10"/>
  <c r="V2308" i="10" l="1"/>
  <c r="X2308" i="10" s="1"/>
  <c r="Z2308" i="10" s="1"/>
  <c r="U2308" i="10"/>
  <c r="W2308" i="10" s="1"/>
  <c r="Y2308" i="10" s="1"/>
  <c r="S2309" i="10"/>
  <c r="AI2307" i="10"/>
  <c r="AB2308" i="10" l="1"/>
  <c r="AD2308" i="10" s="1"/>
  <c r="R2310" i="10"/>
  <c r="AA2308" i="10"/>
  <c r="AC2308" i="10" s="1"/>
  <c r="AE2308" i="10" l="1"/>
  <c r="AF2308" i="10"/>
  <c r="AG2308" i="10" s="1"/>
  <c r="T2309" i="10" s="1"/>
  <c r="S2310" i="10" s="1"/>
  <c r="R2311" i="10" l="1"/>
  <c r="AH2308" i="10"/>
  <c r="V2309" i="10"/>
  <c r="X2309" i="10" s="1"/>
  <c r="Z2309" i="10" s="1"/>
  <c r="U2309" i="10"/>
  <c r="W2309" i="10" s="1"/>
  <c r="Y2309" i="10" s="1"/>
  <c r="AJ2308" i="10" l="1"/>
  <c r="AI2308" i="10" s="1"/>
  <c r="AA2309" i="10"/>
  <c r="AC2309" i="10" s="1"/>
  <c r="AB2309" i="10"/>
  <c r="AD2309" i="10" s="1"/>
  <c r="AE2309" i="10" l="1"/>
  <c r="AF2309" i="10"/>
  <c r="AG2309" i="10" s="1"/>
  <c r="T2310" i="10" s="1"/>
  <c r="V2310" i="10" l="1"/>
  <c r="X2310" i="10" s="1"/>
  <c r="Z2310" i="10" s="1"/>
  <c r="U2310" i="10"/>
  <c r="W2310" i="10" s="1"/>
  <c r="Y2310" i="10" s="1"/>
  <c r="S2311" i="10"/>
  <c r="AH2309" i="10"/>
  <c r="AJ2309" i="10" s="1"/>
  <c r="R2312" i="10" l="1"/>
  <c r="AI2309" i="10"/>
  <c r="AB2310" i="10"/>
  <c r="AD2310" i="10" s="1"/>
  <c r="AA2310" i="10"/>
  <c r="AC2310" i="10" s="1"/>
  <c r="AF2310" i="10" l="1"/>
  <c r="AG2310" i="10" s="1"/>
  <c r="T2311" i="10" s="1"/>
  <c r="S2312" i="10" s="1"/>
  <c r="AE2310" i="10"/>
  <c r="R2313" i="10" l="1"/>
  <c r="V2311" i="10"/>
  <c r="X2311" i="10" s="1"/>
  <c r="Z2311" i="10" s="1"/>
  <c r="U2311" i="10"/>
  <c r="W2311" i="10" s="1"/>
  <c r="Y2311" i="10" s="1"/>
  <c r="AH2310" i="10"/>
  <c r="AA2311" i="10" l="1"/>
  <c r="AC2311" i="10" s="1"/>
  <c r="AJ2310" i="10"/>
  <c r="AB2311" i="10"/>
  <c r="AD2311" i="10" s="1"/>
  <c r="AF2311" i="10" l="1"/>
  <c r="AG2311" i="10" s="1"/>
  <c r="T2312" i="10" s="1"/>
  <c r="AE2311" i="10"/>
  <c r="AI2310" i="10"/>
  <c r="AH2311" i="10" l="1"/>
  <c r="U2312" i="10"/>
  <c r="W2312" i="10" s="1"/>
  <c r="V2312" i="10"/>
  <c r="X2312" i="10" s="1"/>
  <c r="Z2312" i="10" s="1"/>
  <c r="S2313" i="10"/>
  <c r="AI2311" i="10" l="1"/>
  <c r="AJ2311" i="10"/>
  <c r="R2314" i="10"/>
  <c r="AB2312" i="10"/>
  <c r="AD2312" i="10" s="1"/>
  <c r="Y2312" i="10"/>
  <c r="AA2312" i="10" l="1"/>
  <c r="AC2312" i="10" s="1"/>
  <c r="AF2312" i="10" l="1"/>
  <c r="AG2312" i="10" s="1"/>
  <c r="AE2312" i="10"/>
  <c r="AH2312" i="10" l="1"/>
  <c r="AJ2312" i="10" s="1"/>
  <c r="T2313" i="10"/>
  <c r="AI2312" i="10" l="1"/>
  <c r="V2313" i="10"/>
  <c r="X2313" i="10" s="1"/>
  <c r="Z2313" i="10" s="1"/>
  <c r="U2313" i="10"/>
  <c r="W2313" i="10" s="1"/>
  <c r="Y2313" i="10" s="1"/>
  <c r="S2314" i="10"/>
  <c r="R2315" i="10" l="1"/>
  <c r="AB2313" i="10"/>
  <c r="AD2313" i="10" s="1"/>
  <c r="AA2313" i="10"/>
  <c r="AC2313" i="10" s="1"/>
  <c r="AF2313" i="10" l="1"/>
  <c r="AG2313" i="10" s="1"/>
  <c r="AE2313" i="10"/>
  <c r="AH2313" i="10" l="1"/>
  <c r="AJ2313" i="10" s="1"/>
  <c r="T2314" i="10"/>
  <c r="AI2313" i="10" l="1"/>
  <c r="V2314" i="10"/>
  <c r="X2314" i="10" s="1"/>
  <c r="U2314" i="10"/>
  <c r="W2314" i="10" s="1"/>
  <c r="Y2314" i="10" s="1"/>
  <c r="S2315" i="10"/>
  <c r="AA2314" i="10" l="1"/>
  <c r="AC2314" i="10" s="1"/>
  <c r="R2316" i="10"/>
  <c r="AB2314" i="10"/>
  <c r="Z2314" i="10"/>
  <c r="AD2314" i="10" l="1"/>
  <c r="AF2314" i="10" s="1"/>
  <c r="AG2314" i="10" s="1"/>
  <c r="AH2314" i="10" s="1"/>
  <c r="AJ2314" i="10" s="1"/>
  <c r="T2315" i="10" l="1"/>
  <c r="V2315" i="10" s="1"/>
  <c r="X2315" i="10" s="1"/>
  <c r="Z2315" i="10" s="1"/>
  <c r="AE2314" i="10"/>
  <c r="AI2314" i="10"/>
  <c r="U2315" i="10" l="1"/>
  <c r="W2315" i="10" s="1"/>
  <c r="Y2315" i="10" s="1"/>
  <c r="S2316" i="10"/>
  <c r="R2317" i="10" s="1"/>
  <c r="AB2315" i="10"/>
  <c r="AD2315" i="10" s="1"/>
  <c r="AA2315" i="10" l="1"/>
  <c r="AC2315" i="10" s="1"/>
  <c r="AF2315" i="10" s="1"/>
  <c r="AG2315" i="10" s="1"/>
  <c r="T2316" i="10" s="1"/>
  <c r="S2317" i="10" s="1"/>
  <c r="AE2315" i="10" l="1"/>
  <c r="R2318" i="10"/>
  <c r="U2316" i="10"/>
  <c r="W2316" i="10" s="1"/>
  <c r="Y2316" i="10" s="1"/>
  <c r="V2316" i="10"/>
  <c r="X2316" i="10" s="1"/>
  <c r="Z2316" i="10" s="1"/>
  <c r="AH2315" i="10"/>
  <c r="AI2315" i="10" l="1"/>
  <c r="AJ2315" i="10"/>
  <c r="AB2316" i="10"/>
  <c r="AD2316" i="10" s="1"/>
  <c r="AA2316" i="10"/>
  <c r="AC2316" i="10" s="1"/>
  <c r="AE2316" i="10" l="1"/>
  <c r="AF2316" i="10"/>
  <c r="AG2316" i="10" s="1"/>
  <c r="T2317" i="10" s="1"/>
  <c r="AH2316" i="10" l="1"/>
  <c r="AJ2316" i="10" s="1"/>
  <c r="U2317" i="10"/>
  <c r="W2317" i="10" s="1"/>
  <c r="Y2317" i="10" s="1"/>
  <c r="V2317" i="10"/>
  <c r="X2317" i="10" s="1"/>
  <c r="Z2317" i="10" s="1"/>
  <c r="S2318" i="10"/>
  <c r="R2319" i="10" l="1"/>
  <c r="AI2316" i="10"/>
  <c r="AB2317" i="10"/>
  <c r="AD2317" i="10" s="1"/>
  <c r="AA2317" i="10"/>
  <c r="AC2317" i="10" s="1"/>
  <c r="AF2317" i="10" l="1"/>
  <c r="AG2317" i="10" s="1"/>
  <c r="AE2317" i="10"/>
  <c r="AH2317" i="10" l="1"/>
  <c r="AJ2317" i="10" s="1"/>
  <c r="T2318" i="10"/>
  <c r="AI2317" i="10" l="1"/>
  <c r="V2318" i="10"/>
  <c r="X2318" i="10" s="1"/>
  <c r="Z2318" i="10" s="1"/>
  <c r="U2318" i="10"/>
  <c r="W2318" i="10" s="1"/>
  <c r="Y2318" i="10" s="1"/>
  <c r="S2319" i="10"/>
  <c r="R2320" i="10" l="1"/>
  <c r="AA2318" i="10"/>
  <c r="AC2318" i="10" s="1"/>
  <c r="AB2318" i="10"/>
  <c r="AD2318" i="10" s="1"/>
  <c r="AF2318" i="10" l="1"/>
  <c r="AG2318" i="10" s="1"/>
  <c r="T2319" i="10" s="1"/>
  <c r="S2320" i="10" s="1"/>
  <c r="AE2318" i="10"/>
  <c r="R2321" i="10" l="1"/>
  <c r="V2319" i="10"/>
  <c r="X2319" i="10" s="1"/>
  <c r="Z2319" i="10" s="1"/>
  <c r="U2319" i="10"/>
  <c r="W2319" i="10" s="1"/>
  <c r="Y2319" i="10" s="1"/>
  <c r="AH2318" i="10"/>
  <c r="AJ2318" i="10" s="1"/>
  <c r="AI2318" i="10" l="1"/>
  <c r="AA2319" i="10"/>
  <c r="AC2319" i="10" s="1"/>
  <c r="AB2319" i="10"/>
  <c r="AD2319" i="10" s="1"/>
  <c r="AE2319" i="10" l="1"/>
  <c r="AF2319" i="10"/>
  <c r="AG2319" i="10" s="1"/>
  <c r="AH2319" i="10" l="1"/>
  <c r="AJ2319" i="10" s="1"/>
  <c r="T2320" i="10"/>
  <c r="V2320" i="10" l="1"/>
  <c r="X2320" i="10" s="1"/>
  <c r="Z2320" i="10" s="1"/>
  <c r="U2320" i="10"/>
  <c r="W2320" i="10" s="1"/>
  <c r="S2321" i="10"/>
  <c r="AI2319" i="10"/>
  <c r="Y2320" i="10" l="1"/>
  <c r="AA2320" i="10" s="1"/>
  <c r="R2322" i="10"/>
  <c r="AB2320" i="10"/>
  <c r="AD2320" i="10" s="1"/>
  <c r="AC2320" i="10" l="1"/>
  <c r="AE2320" i="10" l="1"/>
  <c r="AF2320" i="10"/>
  <c r="AG2320" i="10" s="1"/>
  <c r="AH2320" i="10" l="1"/>
  <c r="AJ2320" i="10" s="1"/>
  <c r="T2321" i="10"/>
  <c r="V2321" i="10" l="1"/>
  <c r="X2321" i="10" s="1"/>
  <c r="Z2321" i="10" s="1"/>
  <c r="U2321" i="10"/>
  <c r="W2321" i="10" s="1"/>
  <c r="S2322" i="10"/>
  <c r="AI2320" i="10"/>
  <c r="Y2321" i="10" l="1"/>
  <c r="AA2321" i="10" s="1"/>
  <c r="R2323" i="10"/>
  <c r="AB2321" i="10"/>
  <c r="AD2321" i="10" s="1"/>
  <c r="AC2321" i="10" l="1"/>
  <c r="AF2321" i="10" l="1"/>
  <c r="AG2321" i="10" s="1"/>
  <c r="AE2321" i="10"/>
  <c r="AH2321" i="10" l="1"/>
  <c r="AJ2321" i="10" s="1"/>
  <c r="T2322" i="10"/>
  <c r="V2322" i="10" l="1"/>
  <c r="X2322" i="10" s="1"/>
  <c r="Z2322" i="10" s="1"/>
  <c r="U2322" i="10"/>
  <c r="W2322" i="10" s="1"/>
  <c r="Y2322" i="10" s="1"/>
  <c r="AA2322" i="10" s="1"/>
  <c r="AC2322" i="10" s="1"/>
  <c r="S2323" i="10"/>
  <c r="AI2321" i="10"/>
  <c r="R2324" i="10" l="1"/>
  <c r="AB2322" i="10"/>
  <c r="AD2322" i="10" s="1"/>
  <c r="AF2322" i="10" s="1"/>
  <c r="AG2322" i="10" s="1"/>
  <c r="AH2322" i="10" l="1"/>
  <c r="AJ2322" i="10" s="1"/>
  <c r="T2323" i="10"/>
  <c r="AE2322" i="10"/>
  <c r="AI2322" i="10" l="1"/>
  <c r="U2323" i="10"/>
  <c r="W2323" i="10" s="1"/>
  <c r="Y2323" i="10" s="1"/>
  <c r="V2323" i="10"/>
  <c r="X2323" i="10" s="1"/>
  <c r="Z2323" i="10" s="1"/>
  <c r="S2324" i="10"/>
  <c r="R2325" i="10" l="1"/>
  <c r="AA2323" i="10"/>
  <c r="AC2323" i="10" s="1"/>
  <c r="AB2323" i="10"/>
  <c r="AD2323" i="10" s="1"/>
  <c r="AE2323" i="10" l="1"/>
  <c r="AF2323" i="10"/>
  <c r="AG2323" i="10" s="1"/>
  <c r="AH2323" i="10" l="1"/>
  <c r="AJ2323" i="10" s="1"/>
  <c r="T2324" i="10"/>
  <c r="U2324" i="10" l="1"/>
  <c r="W2324" i="10" s="1"/>
  <c r="Y2324" i="10" s="1"/>
  <c r="V2324" i="10"/>
  <c r="X2324" i="10" s="1"/>
  <c r="Z2324" i="10" s="1"/>
  <c r="S2325" i="10"/>
  <c r="AI2323" i="10"/>
  <c r="AA2324" i="10" l="1"/>
  <c r="AC2324" i="10" s="1"/>
  <c r="R2326" i="10"/>
  <c r="AB2324" i="10"/>
  <c r="AD2324" i="10" s="1"/>
  <c r="AE2324" i="10" l="1"/>
  <c r="AF2324" i="10"/>
  <c r="AG2324" i="10" s="1"/>
  <c r="T2325" i="10" s="1"/>
  <c r="U2325" i="10" l="1"/>
  <c r="W2325" i="10" s="1"/>
  <c r="Y2325" i="10" s="1"/>
  <c r="V2325" i="10"/>
  <c r="X2325" i="10" s="1"/>
  <c r="Z2325" i="10" s="1"/>
  <c r="AH2324" i="10"/>
  <c r="S2326" i="10"/>
  <c r="AB2325" i="10" l="1"/>
  <c r="AD2325" i="10" s="1"/>
  <c r="AJ2324" i="10"/>
  <c r="AI2324" i="10" s="1"/>
  <c r="R2327" i="10"/>
  <c r="AA2325" i="10"/>
  <c r="AC2325" i="10" s="1"/>
  <c r="AF2325" i="10" l="1"/>
  <c r="AG2325" i="10" s="1"/>
  <c r="T2326" i="10" s="1"/>
  <c r="V2326" i="10" s="1"/>
  <c r="X2326" i="10" s="1"/>
  <c r="Z2326" i="10" s="1"/>
  <c r="AE2325" i="10"/>
  <c r="U2326" i="10" l="1"/>
  <c r="W2326" i="10" s="1"/>
  <c r="Y2326" i="10" s="1"/>
  <c r="S2327" i="10"/>
  <c r="R2328" i="10" s="1"/>
  <c r="AH2325" i="10"/>
  <c r="AJ2325" i="10" s="1"/>
  <c r="AI2325" i="10" s="1"/>
  <c r="AB2326" i="10"/>
  <c r="AD2326" i="10" s="1"/>
  <c r="AA2326" i="10" l="1"/>
  <c r="AC2326" i="10" s="1"/>
  <c r="AF2326" i="10" s="1"/>
  <c r="AG2326" i="10" s="1"/>
  <c r="AE2326" i="10" l="1"/>
  <c r="AH2326" i="10"/>
  <c r="AJ2326" i="10" s="1"/>
  <c r="T2327" i="10"/>
  <c r="U2327" i="10" l="1"/>
  <c r="W2327" i="10" s="1"/>
  <c r="V2327" i="10"/>
  <c r="X2327" i="10" s="1"/>
  <c r="Z2327" i="10" s="1"/>
  <c r="S2328" i="10"/>
  <c r="AI2326" i="10"/>
  <c r="Y2327" i="10" l="1"/>
  <c r="AA2327" i="10" s="1"/>
  <c r="R2329" i="10"/>
  <c r="AB2327" i="10"/>
  <c r="AD2327" i="10" s="1"/>
  <c r="AC2327" i="10" l="1"/>
  <c r="AF2327" i="10" l="1"/>
  <c r="AG2327" i="10" s="1"/>
  <c r="AE2327" i="10"/>
  <c r="AH2327" i="10" l="1"/>
  <c r="AJ2327" i="10" s="1"/>
  <c r="T2328" i="10"/>
  <c r="V2328" i="10" l="1"/>
  <c r="X2328" i="10" s="1"/>
  <c r="Z2328" i="10" s="1"/>
  <c r="U2328" i="10"/>
  <c r="W2328" i="10" s="1"/>
  <c r="S2329" i="10"/>
  <c r="AI2327" i="10"/>
  <c r="Y2328" i="10" l="1"/>
  <c r="AA2328" i="10" s="1"/>
  <c r="R2330" i="10"/>
  <c r="AB2328" i="10"/>
  <c r="AD2328" i="10" s="1"/>
  <c r="AC2328" i="10" l="1"/>
  <c r="AF2328" i="10" l="1"/>
  <c r="AG2328" i="10" s="1"/>
  <c r="AE2328" i="10"/>
  <c r="AH2328" i="10" l="1"/>
  <c r="AJ2328" i="10" s="1"/>
  <c r="T2329" i="10"/>
  <c r="V2329" i="10" l="1"/>
  <c r="X2329" i="10" s="1"/>
  <c r="Z2329" i="10" s="1"/>
  <c r="U2329" i="10"/>
  <c r="W2329" i="10" s="1"/>
  <c r="Y2329" i="10" s="1"/>
  <c r="S2330" i="10"/>
  <c r="AI2328" i="10"/>
  <c r="AB2329" i="10" l="1"/>
  <c r="AD2329" i="10" s="1"/>
  <c r="R2331" i="10"/>
  <c r="AA2329" i="10"/>
  <c r="AC2329" i="10" s="1"/>
  <c r="AE2329" i="10" l="1"/>
  <c r="AF2329" i="10"/>
  <c r="AG2329" i="10" s="1"/>
  <c r="AH2329" i="10" l="1"/>
  <c r="AJ2329" i="10" s="1"/>
  <c r="T2330" i="10"/>
  <c r="AI2329" i="10" l="1"/>
  <c r="U2330" i="10"/>
  <c r="W2330" i="10" s="1"/>
  <c r="Y2330" i="10" s="1"/>
  <c r="V2330" i="10"/>
  <c r="X2330" i="10" s="1"/>
  <c r="S2331" i="10"/>
  <c r="AB2330" i="10" l="1"/>
  <c r="Z2330" i="10"/>
  <c r="AA2330" i="10"/>
  <c r="AC2330" i="10" s="1"/>
  <c r="R2332" i="10"/>
  <c r="AD2330" i="10" l="1"/>
  <c r="AF2330" i="10" s="1"/>
  <c r="AG2330" i="10" s="1"/>
  <c r="AH2330" i="10" l="1"/>
  <c r="AJ2330" i="10" s="1"/>
  <c r="T2331" i="10"/>
  <c r="AE2330" i="10"/>
  <c r="V2331" i="10" l="1"/>
  <c r="X2331" i="10" s="1"/>
  <c r="Z2331" i="10" s="1"/>
  <c r="U2331" i="10"/>
  <c r="W2331" i="10" s="1"/>
  <c r="Y2331" i="10" s="1"/>
  <c r="S2332" i="10"/>
  <c r="AI2330" i="10"/>
  <c r="AB2331" i="10" l="1"/>
  <c r="AD2331" i="10" s="1"/>
  <c r="R2333" i="10"/>
  <c r="AA2331" i="10"/>
  <c r="AC2331" i="10" s="1"/>
  <c r="AE2331" i="10" l="1"/>
  <c r="AF2331" i="10"/>
  <c r="AG2331" i="10" s="1"/>
  <c r="AH2331" i="10" l="1"/>
  <c r="AJ2331" i="10" s="1"/>
  <c r="T2332" i="10"/>
  <c r="AI2331" i="10" l="1"/>
  <c r="V2332" i="10"/>
  <c r="X2332" i="10" s="1"/>
  <c r="Z2332" i="10" s="1"/>
  <c r="U2332" i="10"/>
  <c r="W2332" i="10" s="1"/>
  <c r="Y2332" i="10" s="1"/>
  <c r="S2333" i="10"/>
  <c r="R2334" i="10" l="1"/>
  <c r="AB2332" i="10"/>
  <c r="AD2332" i="10" s="1"/>
  <c r="AA2332" i="10"/>
  <c r="AC2332" i="10" s="1"/>
  <c r="AF2332" i="10" l="1"/>
  <c r="AG2332" i="10" s="1"/>
  <c r="AE2332" i="10"/>
  <c r="AH2332" i="10" l="1"/>
  <c r="AJ2332" i="10" s="1"/>
  <c r="T2333" i="10"/>
  <c r="AI2332" i="10" l="1"/>
  <c r="V2333" i="10"/>
  <c r="X2333" i="10" s="1"/>
  <c r="Z2333" i="10" s="1"/>
  <c r="U2333" i="10"/>
  <c r="W2333" i="10" s="1"/>
  <c r="S2334" i="10"/>
  <c r="Y2333" i="10" l="1"/>
  <c r="AA2333" i="10" s="1"/>
  <c r="AB2333" i="10"/>
  <c r="AD2333" i="10" s="1"/>
  <c r="R2335" i="10"/>
  <c r="AC2333" i="10" l="1"/>
  <c r="AF2333" i="10" l="1"/>
  <c r="AG2333" i="10" s="1"/>
  <c r="AE2333" i="10"/>
  <c r="AH2333" i="10" l="1"/>
  <c r="AJ2333" i="10" s="1"/>
  <c r="T2334" i="10"/>
  <c r="U2334" i="10" l="1"/>
  <c r="W2334" i="10" s="1"/>
  <c r="V2334" i="10"/>
  <c r="X2334" i="10" s="1"/>
  <c r="S2335" i="10"/>
  <c r="AI2333" i="10"/>
  <c r="Y2334" i="10" l="1"/>
  <c r="AA2334" i="10" s="1"/>
  <c r="AB2334" i="10"/>
  <c r="Z2334" i="10"/>
  <c r="R2336" i="10"/>
  <c r="AD2334" i="10" l="1"/>
  <c r="AC2334" i="10"/>
  <c r="AE2334" i="10" l="1"/>
  <c r="AF2334" i="10"/>
  <c r="AG2334" i="10" s="1"/>
  <c r="AH2334" i="10" l="1"/>
  <c r="AJ2334" i="10" s="1"/>
  <c r="T2335" i="10"/>
  <c r="V2335" i="10" l="1"/>
  <c r="X2335" i="10" s="1"/>
  <c r="Z2335" i="10" s="1"/>
  <c r="U2335" i="10"/>
  <c r="W2335" i="10" s="1"/>
  <c r="S2336" i="10"/>
  <c r="AI2334" i="10"/>
  <c r="AA2335" i="10" l="1"/>
  <c r="Y2335" i="10"/>
  <c r="R2337" i="10"/>
  <c r="AB2335" i="10"/>
  <c r="AD2335" i="10" s="1"/>
  <c r="AC2335" i="10" l="1"/>
  <c r="AE2335" i="10" l="1"/>
  <c r="AF2335" i="10"/>
  <c r="AG2335" i="10" s="1"/>
  <c r="AH2335" i="10" l="1"/>
  <c r="AJ2335" i="10" s="1"/>
  <c r="T2336" i="10"/>
  <c r="V2336" i="10" l="1"/>
  <c r="X2336" i="10" s="1"/>
  <c r="Z2336" i="10" s="1"/>
  <c r="U2336" i="10"/>
  <c r="W2336" i="10" s="1"/>
  <c r="Y2336" i="10" s="1"/>
  <c r="AA2336" i="10" s="1"/>
  <c r="AC2336" i="10" s="1"/>
  <c r="S2337" i="10"/>
  <c r="AI2335" i="10"/>
  <c r="R2338" i="10" l="1"/>
  <c r="AB2336" i="10"/>
  <c r="AD2336" i="10" s="1"/>
  <c r="AF2336" i="10" s="1"/>
  <c r="AG2336" i="10" s="1"/>
  <c r="T2337" i="10" s="1"/>
  <c r="V2337" i="10" l="1"/>
  <c r="X2337" i="10" s="1"/>
  <c r="Z2337" i="10" s="1"/>
  <c r="U2337" i="10"/>
  <c r="W2337" i="10" s="1"/>
  <c r="AE2336" i="10"/>
  <c r="AH2336" i="10" s="1"/>
  <c r="AJ2336" i="10" s="1"/>
  <c r="S2338" i="10"/>
  <c r="Y2337" i="10" l="1"/>
  <c r="AA2337" i="10" s="1"/>
  <c r="AI2336" i="10"/>
  <c r="R2339" i="10"/>
  <c r="AB2337" i="10"/>
  <c r="AD2337" i="10" s="1"/>
  <c r="AC2337" i="10" l="1"/>
  <c r="AE2337" i="10" l="1"/>
  <c r="AF2337" i="10"/>
  <c r="AG2337" i="10" s="1"/>
  <c r="AH2337" i="10" l="1"/>
  <c r="AJ2337" i="10" s="1"/>
  <c r="T2338" i="10"/>
  <c r="AI2337" i="10" l="1"/>
  <c r="U2338" i="10"/>
  <c r="W2338" i="10" s="1"/>
  <c r="Y2338" i="10" s="1"/>
  <c r="V2338" i="10"/>
  <c r="X2338" i="10" s="1"/>
  <c r="Z2338" i="10" s="1"/>
  <c r="S2339" i="10"/>
  <c r="R2340" i="10" l="1"/>
  <c r="AB2338" i="10"/>
  <c r="AD2338" i="10" s="1"/>
  <c r="AA2338" i="10"/>
  <c r="AC2338" i="10" s="1"/>
  <c r="AE2338" i="10" l="1"/>
  <c r="AF2338" i="10"/>
  <c r="AG2338" i="10" s="1"/>
  <c r="T2339" i="10" s="1"/>
  <c r="S2340" i="10" s="1"/>
  <c r="R2341" i="10" l="1"/>
  <c r="AH2338" i="10"/>
  <c r="V2339" i="10"/>
  <c r="X2339" i="10" s="1"/>
  <c r="Z2339" i="10" s="1"/>
  <c r="U2339" i="10"/>
  <c r="W2339" i="10" s="1"/>
  <c r="Y2339" i="10" s="1"/>
  <c r="AJ2338" i="10" l="1"/>
  <c r="AI2338" i="10" s="1"/>
  <c r="AB2339" i="10"/>
  <c r="AD2339" i="10" s="1"/>
  <c r="AA2339" i="10"/>
  <c r="AC2339" i="10" s="1"/>
  <c r="AE2339" i="10" l="1"/>
  <c r="AF2339" i="10"/>
  <c r="AG2339" i="10" s="1"/>
  <c r="T2340" i="10" s="1"/>
  <c r="AH2339" i="10" l="1"/>
  <c r="AJ2339" i="10" s="1"/>
  <c r="V2340" i="10"/>
  <c r="X2340" i="10" s="1"/>
  <c r="Z2340" i="10" s="1"/>
  <c r="U2340" i="10"/>
  <c r="W2340" i="10" s="1"/>
  <c r="Y2340" i="10" s="1"/>
  <c r="S2341" i="10"/>
  <c r="AI2339" i="10" l="1"/>
  <c r="AA2340" i="10"/>
  <c r="AC2340" i="10" s="1"/>
  <c r="AB2340" i="10"/>
  <c r="AD2340" i="10" s="1"/>
  <c r="R2342" i="10"/>
  <c r="AE2340" i="10" l="1"/>
  <c r="AF2340" i="10"/>
  <c r="AG2340" i="10" s="1"/>
  <c r="AH2340" i="10" l="1"/>
  <c r="T2341" i="10"/>
  <c r="AJ2340" i="10" l="1"/>
  <c r="AI2340" i="10" s="1"/>
  <c r="V2341" i="10"/>
  <c r="X2341" i="10" s="1"/>
  <c r="Z2341" i="10" s="1"/>
  <c r="U2341" i="10"/>
  <c r="W2341" i="10" s="1"/>
  <c r="S2342" i="10"/>
  <c r="Y2341" i="10" l="1"/>
  <c r="AA2341" i="10" s="1"/>
  <c r="AB2341" i="10"/>
  <c r="AD2341" i="10" s="1"/>
  <c r="R2343" i="10"/>
  <c r="AC2341" i="10" l="1"/>
  <c r="AE2341" i="10" l="1"/>
  <c r="AF2341" i="10"/>
  <c r="AG2341" i="10" s="1"/>
  <c r="AH2341" i="10" l="1"/>
  <c r="AJ2341" i="10" s="1"/>
  <c r="T2342" i="10"/>
  <c r="U2342" i="10" l="1"/>
  <c r="W2342" i="10" s="1"/>
  <c r="Y2342" i="10" s="1"/>
  <c r="V2342" i="10"/>
  <c r="X2342" i="10" s="1"/>
  <c r="Z2342" i="10" s="1"/>
  <c r="S2343" i="10"/>
  <c r="AI2341" i="10"/>
  <c r="AB2342" i="10" l="1"/>
  <c r="AD2342" i="10" s="1"/>
  <c r="R2344" i="10"/>
  <c r="AA2342" i="10"/>
  <c r="AC2342" i="10" s="1"/>
  <c r="AF2342" i="10" l="1"/>
  <c r="AG2342" i="10" s="1"/>
  <c r="AE2342" i="10"/>
  <c r="AH2342" i="10" l="1"/>
  <c r="AJ2342" i="10" s="1"/>
  <c r="T2343" i="10"/>
  <c r="U2343" i="10" l="1"/>
  <c r="W2343" i="10" s="1"/>
  <c r="Y2343" i="10" s="1"/>
  <c r="V2343" i="10"/>
  <c r="X2343" i="10" s="1"/>
  <c r="Z2343" i="10" s="1"/>
  <c r="S2344" i="10"/>
  <c r="AI2342" i="10"/>
  <c r="AA2343" i="10" l="1"/>
  <c r="AC2343" i="10" s="1"/>
  <c r="R2345" i="10"/>
  <c r="AB2343" i="10"/>
  <c r="AD2343" i="10" s="1"/>
  <c r="AF2343" i="10" l="1"/>
  <c r="AG2343" i="10" s="1"/>
  <c r="T2344" i="10" s="1"/>
  <c r="U2344" i="10" s="1"/>
  <c r="W2344" i="10" s="1"/>
  <c r="Y2344" i="10" s="1"/>
  <c r="AE2343" i="10"/>
  <c r="V2344" i="10" l="1"/>
  <c r="X2344" i="10" s="1"/>
  <c r="Z2344" i="10" s="1"/>
  <c r="S2345" i="10"/>
  <c r="R2346" i="10" s="1"/>
  <c r="AH2343" i="10"/>
  <c r="AA2344" i="10"/>
  <c r="AC2344" i="10" s="1"/>
  <c r="AJ2343" i="10" l="1"/>
  <c r="AI2343" i="10" s="1"/>
  <c r="AB2344" i="10"/>
  <c r="AD2344" i="10" s="1"/>
  <c r="AF2344" i="10" s="1"/>
  <c r="AG2344" i="10" s="1"/>
  <c r="AH2344" i="10" l="1"/>
  <c r="AJ2344" i="10" s="1"/>
  <c r="T2345" i="10"/>
  <c r="AE2344" i="10"/>
  <c r="AI2344" i="10" l="1"/>
  <c r="V2345" i="10"/>
  <c r="X2345" i="10" s="1"/>
  <c r="U2345" i="10"/>
  <c r="W2345" i="10" s="1"/>
  <c r="S2346" i="10"/>
  <c r="Y2345" i="10" l="1"/>
  <c r="AA2345" i="10" s="1"/>
  <c r="R2347" i="10"/>
  <c r="AB2345" i="10"/>
  <c r="Z2345" i="10"/>
  <c r="AD2345" i="10" l="1"/>
  <c r="AC2345" i="10"/>
  <c r="AF2345" i="10" l="1"/>
  <c r="AG2345" i="10" s="1"/>
  <c r="T2346" i="10" s="1"/>
  <c r="AE2345" i="10"/>
  <c r="AH2345" i="10" l="1"/>
  <c r="AJ2345" i="10" s="1"/>
  <c r="U2346" i="10"/>
  <c r="W2346" i="10" s="1"/>
  <c r="Y2346" i="10" s="1"/>
  <c r="V2346" i="10"/>
  <c r="X2346" i="10" s="1"/>
  <c r="Z2346" i="10" s="1"/>
  <c r="S2347" i="10"/>
  <c r="AI2345" i="10" l="1"/>
  <c r="R2348" i="10"/>
  <c r="AA2346" i="10"/>
  <c r="AC2346" i="10" s="1"/>
  <c r="AB2346" i="10"/>
  <c r="AD2346" i="10" s="1"/>
  <c r="AE2346" i="10" l="1"/>
  <c r="AF2346" i="10"/>
  <c r="AG2346" i="10" s="1"/>
  <c r="T2347" i="10" s="1"/>
  <c r="S2348" i="10" s="1"/>
  <c r="R2349" i="10" l="1"/>
  <c r="AH2346" i="10"/>
  <c r="U2347" i="10"/>
  <c r="W2347" i="10" s="1"/>
  <c r="Y2347" i="10" s="1"/>
  <c r="V2347" i="10"/>
  <c r="X2347" i="10" s="1"/>
  <c r="Z2347" i="10" s="1"/>
  <c r="AJ2346" i="10" l="1"/>
  <c r="AI2346" i="10" s="1"/>
  <c r="AA2347" i="10"/>
  <c r="AC2347" i="10" s="1"/>
  <c r="AB2347" i="10"/>
  <c r="AD2347" i="10" s="1"/>
  <c r="AF2347" i="10" l="1"/>
  <c r="AG2347" i="10" s="1"/>
  <c r="T2348" i="10" s="1"/>
  <c r="AE2347" i="10"/>
  <c r="AH2347" i="10" l="1"/>
  <c r="V2348" i="10"/>
  <c r="X2348" i="10" s="1"/>
  <c r="U2348" i="10"/>
  <c r="W2348" i="10" s="1"/>
  <c r="Y2348" i="10" s="1"/>
  <c r="AA2348" i="10" s="1"/>
  <c r="AC2348" i="10" s="1"/>
  <c r="S2349" i="10"/>
  <c r="AJ2347" i="10" l="1"/>
  <c r="AI2347" i="10" s="1"/>
  <c r="R2350" i="10"/>
  <c r="AB2348" i="10"/>
  <c r="Z2348" i="10"/>
  <c r="AD2348" i="10" l="1"/>
  <c r="AF2348" i="10" s="1"/>
  <c r="AG2348" i="10" s="1"/>
  <c r="AH2348" i="10" s="1"/>
  <c r="AJ2348" i="10" s="1"/>
  <c r="AE2348" i="10" l="1"/>
  <c r="T2349" i="10"/>
  <c r="S2350" i="10" s="1"/>
  <c r="R2351" i="10" s="1"/>
  <c r="AI2348" i="10"/>
  <c r="V2349" i="10" l="1"/>
  <c r="X2349" i="10" s="1"/>
  <c r="Z2349" i="10" s="1"/>
  <c r="U2349" i="10"/>
  <c r="W2349" i="10" s="1"/>
  <c r="Y2349" i="10" s="1"/>
  <c r="AB2349" i="10" l="1"/>
  <c r="AD2349" i="10" s="1"/>
  <c r="AA2349" i="10"/>
  <c r="AC2349" i="10" s="1"/>
  <c r="AE2349" i="10" l="1"/>
  <c r="AF2349" i="10"/>
  <c r="AG2349" i="10" s="1"/>
  <c r="AH2349" i="10" l="1"/>
  <c r="AJ2349" i="10" s="1"/>
  <c r="T2350" i="10"/>
  <c r="AI2349" i="10" l="1"/>
  <c r="V2350" i="10"/>
  <c r="X2350" i="10" s="1"/>
  <c r="Z2350" i="10" s="1"/>
  <c r="U2350" i="10"/>
  <c r="W2350" i="10" s="1"/>
  <c r="Y2350" i="10" s="1"/>
  <c r="S2351" i="10"/>
  <c r="R2352" i="10" l="1"/>
  <c r="AB2350" i="10"/>
  <c r="AD2350" i="10" s="1"/>
  <c r="AA2350" i="10"/>
  <c r="AC2350" i="10" s="1"/>
  <c r="AE2350" i="10" l="1"/>
  <c r="AF2350" i="10"/>
  <c r="AG2350" i="10" s="1"/>
  <c r="AH2350" i="10" l="1"/>
  <c r="AJ2350" i="10" s="1"/>
  <c r="T2351" i="10"/>
  <c r="V2351" i="10" l="1"/>
  <c r="X2351" i="10" s="1"/>
  <c r="Z2351" i="10" s="1"/>
  <c r="U2351" i="10"/>
  <c r="W2351" i="10" s="1"/>
  <c r="Y2351" i="10" s="1"/>
  <c r="AA2351" i="10" s="1"/>
  <c r="AC2351" i="10" s="1"/>
  <c r="S2352" i="10"/>
  <c r="AI2350" i="10"/>
  <c r="R2353" i="10" l="1"/>
  <c r="AB2351" i="10"/>
  <c r="AD2351" i="10" s="1"/>
  <c r="AE2351" i="10" s="1"/>
  <c r="AF2351" i="10" l="1"/>
  <c r="AG2351" i="10" s="1"/>
  <c r="T2352" i="10" s="1"/>
  <c r="S2353" i="10" s="1"/>
  <c r="R2354" i="10" l="1"/>
  <c r="AH2351" i="10"/>
  <c r="V2352" i="10"/>
  <c r="X2352" i="10" s="1"/>
  <c r="Z2352" i="10" s="1"/>
  <c r="U2352" i="10"/>
  <c r="W2352" i="10" s="1"/>
  <c r="Y2352" i="10" s="1"/>
  <c r="AJ2351" i="10" l="1"/>
  <c r="AI2351" i="10" s="1"/>
  <c r="AA2352" i="10"/>
  <c r="AC2352" i="10" s="1"/>
  <c r="AB2352" i="10"/>
  <c r="AD2352" i="10" s="1"/>
  <c r="AE2352" i="10" l="1"/>
  <c r="AF2352" i="10"/>
  <c r="AG2352" i="10" s="1"/>
  <c r="AH2352" i="10" l="1"/>
  <c r="AJ2352" i="10" s="1"/>
  <c r="T2353" i="10"/>
  <c r="U2353" i="10" l="1"/>
  <c r="W2353" i="10" s="1"/>
  <c r="Y2353" i="10" s="1"/>
  <c r="V2353" i="10"/>
  <c r="X2353" i="10" s="1"/>
  <c r="Z2353" i="10" s="1"/>
  <c r="S2354" i="10"/>
  <c r="AI2352" i="10"/>
  <c r="AB2353" i="10" l="1"/>
  <c r="AD2353" i="10" s="1"/>
  <c r="R2355" i="10"/>
  <c r="AA2353" i="10"/>
  <c r="AC2353" i="10" s="1"/>
  <c r="AF2353" i="10" l="1"/>
  <c r="AG2353" i="10" s="1"/>
  <c r="AH2353" i="10" s="1"/>
  <c r="AJ2353" i="10" s="1"/>
  <c r="AE2353" i="10"/>
  <c r="T2354" i="10" l="1"/>
  <c r="S2355" i="10" s="1"/>
  <c r="R2356" i="10" s="1"/>
  <c r="AI2353" i="10"/>
  <c r="V2354" i="10" l="1"/>
  <c r="X2354" i="10" s="1"/>
  <c r="Z2354" i="10" s="1"/>
  <c r="U2354" i="10"/>
  <c r="W2354" i="10" s="1"/>
  <c r="Y2354" i="10" s="1"/>
  <c r="AA2354" i="10" l="1"/>
  <c r="AC2354" i="10" s="1"/>
  <c r="AB2354" i="10"/>
  <c r="AD2354" i="10" s="1"/>
  <c r="AE2354" i="10" l="1"/>
  <c r="AF2354" i="10"/>
  <c r="AG2354" i="10" s="1"/>
  <c r="T2355" i="10" s="1"/>
  <c r="AH2354" i="10" l="1"/>
  <c r="AJ2354" i="10" s="1"/>
  <c r="AI2354" i="10" s="1"/>
  <c r="V2355" i="10"/>
  <c r="X2355" i="10" s="1"/>
  <c r="U2355" i="10"/>
  <c r="W2355" i="10" s="1"/>
  <c r="Y2355" i="10" s="1"/>
  <c r="S2356" i="10"/>
  <c r="AB2355" i="10" l="1"/>
  <c r="Z2355" i="10"/>
  <c r="R2357" i="10"/>
  <c r="AA2355" i="10"/>
  <c r="AC2355" i="10" s="1"/>
  <c r="AD2355" i="10" l="1"/>
  <c r="AF2355" i="10" s="1"/>
  <c r="AG2355" i="10" s="1"/>
  <c r="AH2355" i="10" l="1"/>
  <c r="AJ2355" i="10" s="1"/>
  <c r="T2356" i="10"/>
  <c r="AE2355" i="10"/>
  <c r="V2356" i="10" l="1"/>
  <c r="X2356" i="10" s="1"/>
  <c r="Z2356" i="10" s="1"/>
  <c r="U2356" i="10"/>
  <c r="W2356" i="10" s="1"/>
  <c r="Y2356" i="10" s="1"/>
  <c r="S2357" i="10"/>
  <c r="AI2355" i="10"/>
  <c r="AB2356" i="10" l="1"/>
  <c r="AD2356" i="10" s="1"/>
  <c r="R2358" i="10"/>
  <c r="AA2356" i="10"/>
  <c r="AC2356" i="10" s="1"/>
  <c r="AE2356" i="10" l="1"/>
  <c r="AF2356" i="10"/>
  <c r="AG2356" i="10" s="1"/>
  <c r="AH2356" i="10" l="1"/>
  <c r="AJ2356" i="10" s="1"/>
  <c r="T2357" i="10"/>
  <c r="V2357" i="10" l="1"/>
  <c r="X2357" i="10" s="1"/>
  <c r="U2357" i="10"/>
  <c r="W2357" i="10" s="1"/>
  <c r="Y2357" i="10" s="1"/>
  <c r="S2358" i="10"/>
  <c r="AI2356" i="10"/>
  <c r="AB2357" i="10" l="1"/>
  <c r="Z2357" i="10"/>
  <c r="R2359" i="10"/>
  <c r="AA2357" i="10"/>
  <c r="AC2357" i="10" s="1"/>
  <c r="AD2357" i="10" l="1"/>
  <c r="AE2357" i="10" s="1"/>
  <c r="AF2357" i="10" l="1"/>
  <c r="AG2357" i="10" s="1"/>
  <c r="AH2357" i="10" l="1"/>
  <c r="AJ2357" i="10" s="1"/>
  <c r="T2358" i="10"/>
  <c r="AI2357" i="10" l="1"/>
  <c r="U2358" i="10"/>
  <c r="W2358" i="10" s="1"/>
  <c r="Y2358" i="10" s="1"/>
  <c r="V2358" i="10"/>
  <c r="X2358" i="10" s="1"/>
  <c r="Z2358" i="10" s="1"/>
  <c r="S2359" i="10"/>
  <c r="AB2358" i="10" l="1"/>
  <c r="AD2358" i="10" s="1"/>
  <c r="AA2358" i="10"/>
  <c r="AC2358" i="10" s="1"/>
  <c r="R2360" i="10"/>
  <c r="AE2358" i="10" l="1"/>
  <c r="AF2358" i="10"/>
  <c r="AG2358" i="10" s="1"/>
  <c r="AH2358" i="10" l="1"/>
  <c r="AJ2358" i="10" s="1"/>
  <c r="T2359" i="10"/>
  <c r="AI2358" i="10" l="1"/>
  <c r="U2359" i="10"/>
  <c r="W2359" i="10" s="1"/>
  <c r="Y2359" i="10" s="1"/>
  <c r="V2359" i="10"/>
  <c r="X2359" i="10" s="1"/>
  <c r="S2360" i="10"/>
  <c r="AB2359" i="10" l="1"/>
  <c r="Z2359" i="10"/>
  <c r="AA2359" i="10"/>
  <c r="AC2359" i="10" s="1"/>
  <c r="R2361" i="10"/>
  <c r="AD2359" i="10" l="1"/>
  <c r="AF2359" i="10" s="1"/>
  <c r="AG2359" i="10" s="1"/>
  <c r="AH2359" i="10" l="1"/>
  <c r="AJ2359" i="10" s="1"/>
  <c r="T2360" i="10"/>
  <c r="AE2359" i="10"/>
  <c r="AI2359" i="10" l="1"/>
  <c r="U2360" i="10"/>
  <c r="W2360" i="10" s="1"/>
  <c r="Y2360" i="10" s="1"/>
  <c r="V2360" i="10"/>
  <c r="X2360" i="10" s="1"/>
  <c r="S2361" i="10"/>
  <c r="AB2360" i="10" l="1"/>
  <c r="Z2360" i="10"/>
  <c r="AA2360" i="10"/>
  <c r="AC2360" i="10" s="1"/>
  <c r="R2362" i="10"/>
  <c r="AD2360" i="10" l="1"/>
  <c r="AF2360" i="10" s="1"/>
  <c r="AG2360" i="10" s="1"/>
  <c r="AH2360" i="10" l="1"/>
  <c r="AJ2360" i="10" s="1"/>
  <c r="T2361" i="10"/>
  <c r="AE2360" i="10"/>
  <c r="V2361" i="10" l="1"/>
  <c r="X2361" i="10" s="1"/>
  <c r="Z2361" i="10" s="1"/>
  <c r="U2361" i="10"/>
  <c r="W2361" i="10" s="1"/>
  <c r="Y2361" i="10" s="1"/>
  <c r="S2362" i="10"/>
  <c r="AI2360" i="10"/>
  <c r="AB2361" i="10" l="1"/>
  <c r="AD2361" i="10" s="1"/>
  <c r="R2363" i="10"/>
  <c r="AA2361" i="10"/>
  <c r="AC2361" i="10" s="1"/>
  <c r="AE2361" i="10" l="1"/>
  <c r="AF2361" i="10"/>
  <c r="AG2361" i="10" s="1"/>
  <c r="AH2361" i="10" l="1"/>
  <c r="AJ2361" i="10" s="1"/>
  <c r="T2362" i="10"/>
  <c r="AI2361" i="10" l="1"/>
  <c r="U2362" i="10"/>
  <c r="W2362" i="10" s="1"/>
  <c r="Y2362" i="10" s="1"/>
  <c r="V2362" i="10"/>
  <c r="X2362" i="10" s="1"/>
  <c r="Z2362" i="10" s="1"/>
  <c r="S2363" i="10"/>
  <c r="R2364" i="10" l="1"/>
  <c r="AB2362" i="10"/>
  <c r="AD2362" i="10" s="1"/>
  <c r="AA2362" i="10"/>
  <c r="AC2362" i="10" s="1"/>
  <c r="AE2362" i="10" l="1"/>
  <c r="AF2362" i="10"/>
  <c r="AG2362" i="10" s="1"/>
  <c r="AH2362" i="10" l="1"/>
  <c r="T2363" i="10"/>
  <c r="V2363" i="10" l="1"/>
  <c r="X2363" i="10" s="1"/>
  <c r="U2363" i="10"/>
  <c r="W2363" i="10" s="1"/>
  <c r="Y2363" i="10" s="1"/>
  <c r="S2364" i="10"/>
  <c r="AJ2362" i="10"/>
  <c r="AI2362" i="10" s="1"/>
  <c r="AB2363" i="10" l="1"/>
  <c r="Z2363" i="10"/>
  <c r="R2365" i="10"/>
  <c r="AA2363" i="10"/>
  <c r="AC2363" i="10" s="1"/>
  <c r="AD2363" i="10" l="1"/>
  <c r="AE2363" i="10" s="1"/>
  <c r="AF2363" i="10" l="1"/>
  <c r="AG2363" i="10" s="1"/>
  <c r="AH2363" i="10" l="1"/>
  <c r="AJ2363" i="10" s="1"/>
  <c r="T2364" i="10"/>
  <c r="AI2363" i="10" l="1"/>
  <c r="V2364" i="10"/>
  <c r="X2364" i="10" s="1"/>
  <c r="Z2364" i="10" s="1"/>
  <c r="U2364" i="10"/>
  <c r="W2364" i="10" s="1"/>
  <c r="Y2364" i="10" s="1"/>
  <c r="S2365" i="10"/>
  <c r="R2366" i="10" l="1"/>
  <c r="AA2364" i="10"/>
  <c r="AC2364" i="10" s="1"/>
  <c r="AB2364" i="10"/>
  <c r="AD2364" i="10" s="1"/>
  <c r="AE2364" i="10" l="1"/>
  <c r="AF2364" i="10"/>
  <c r="AG2364" i="10" s="1"/>
  <c r="T2365" i="10" s="1"/>
  <c r="S2366" i="10" s="1"/>
  <c r="AH2364" i="10" l="1"/>
  <c r="AJ2364" i="10" s="1"/>
  <c r="AI2364" i="10" s="1"/>
  <c r="V2365" i="10"/>
  <c r="X2365" i="10" s="1"/>
  <c r="Z2365" i="10" s="1"/>
  <c r="U2365" i="10"/>
  <c r="W2365" i="10" s="1"/>
  <c r="Y2365" i="10" s="1"/>
  <c r="R2367" i="10"/>
  <c r="AA2365" i="10" l="1"/>
  <c r="AC2365" i="10" s="1"/>
  <c r="AB2365" i="10"/>
  <c r="AD2365" i="10" s="1"/>
  <c r="AE2365" i="10" l="1"/>
  <c r="AF2365" i="10"/>
  <c r="AG2365" i="10" s="1"/>
  <c r="AH2365" i="10" s="1"/>
  <c r="AJ2365" i="10" s="1"/>
  <c r="T2366" i="10" l="1"/>
  <c r="S2367" i="10" s="1"/>
  <c r="AI2365" i="10"/>
  <c r="U2366" i="10" l="1"/>
  <c r="W2366" i="10" s="1"/>
  <c r="Y2366" i="10" s="1"/>
  <c r="V2366" i="10"/>
  <c r="X2366" i="10" s="1"/>
  <c r="Z2366" i="10" s="1"/>
  <c r="R2368" i="10"/>
  <c r="AA2366" i="10" l="1"/>
  <c r="AC2366" i="10" s="1"/>
  <c r="AB2366" i="10"/>
  <c r="AD2366" i="10" s="1"/>
  <c r="AF2366" i="10" l="1"/>
  <c r="AG2366" i="10" s="1"/>
  <c r="AE2366" i="10"/>
  <c r="AH2366" i="10" l="1"/>
  <c r="T2367" i="10"/>
  <c r="AJ2366" i="10" l="1"/>
  <c r="AI2366" i="10" s="1"/>
  <c r="G29" i="11" s="1"/>
  <c r="U2367" i="10"/>
  <c r="W2367" i="10" s="1"/>
  <c r="Y2367" i="10" s="1"/>
  <c r="V2367" i="10"/>
  <c r="X2367" i="10" s="1"/>
  <c r="Z2367" i="10" s="1"/>
  <c r="S2368" i="10"/>
  <c r="H29" i="11" l="1"/>
  <c r="AB2367" i="10"/>
  <c r="AD2367" i="10" s="1"/>
  <c r="AA2367" i="10"/>
  <c r="AC2367" i="10" s="1"/>
  <c r="R2369" i="10"/>
  <c r="AF2367" i="10" l="1"/>
  <c r="AG2367" i="10" s="1"/>
  <c r="T2368" i="10" s="1"/>
  <c r="S2369" i="10" s="1"/>
  <c r="AE2367" i="10"/>
  <c r="R2370" i="10" l="1"/>
  <c r="U2368" i="10"/>
  <c r="W2368" i="10" s="1"/>
  <c r="V2368" i="10"/>
  <c r="X2368" i="10" s="1"/>
  <c r="Z2368" i="10" s="1"/>
  <c r="AH2367" i="10"/>
  <c r="AB2368" i="10" l="1"/>
  <c r="AD2368" i="10" s="1"/>
  <c r="AJ2367" i="10"/>
  <c r="Y2368" i="10"/>
  <c r="AA2368" i="10" s="1"/>
  <c r="AC2368" i="10" l="1"/>
  <c r="AI2367" i="10"/>
  <c r="AE2368" i="10" l="1"/>
  <c r="AF2368" i="10"/>
  <c r="AG2368" i="10" s="1"/>
  <c r="AH2368" i="10" l="1"/>
  <c r="AJ2368" i="10" s="1"/>
  <c r="T2369" i="10"/>
  <c r="AI2368" i="10" l="1"/>
  <c r="U2369" i="10"/>
  <c r="W2369" i="10" s="1"/>
  <c r="V2369" i="10"/>
  <c r="X2369" i="10" s="1"/>
  <c r="S2370" i="10"/>
  <c r="R2371" i="10" l="1"/>
  <c r="AB2369" i="10"/>
  <c r="Z2369" i="10"/>
  <c r="Y2369" i="10"/>
  <c r="AA2369" i="10" s="1"/>
  <c r="AC2369" i="10" l="1"/>
  <c r="AD2369" i="10"/>
  <c r="AF2369" i="10" l="1"/>
  <c r="AG2369" i="10" s="1"/>
  <c r="T2370" i="10" s="1"/>
  <c r="AE2369" i="10"/>
  <c r="AH2369" i="10" l="1"/>
  <c r="AJ2369" i="10" s="1"/>
  <c r="V2370" i="10"/>
  <c r="X2370" i="10" s="1"/>
  <c r="U2370" i="10"/>
  <c r="W2370" i="10" s="1"/>
  <c r="Y2370" i="10" s="1"/>
  <c r="S2371" i="10"/>
  <c r="AI2369" i="10" l="1"/>
  <c r="AA2370" i="10"/>
  <c r="AC2370" i="10" s="1"/>
  <c r="R2372" i="10"/>
  <c r="AB2370" i="10"/>
  <c r="Z2370" i="10"/>
  <c r="AD2370" i="10" l="1"/>
  <c r="AE2370" i="10" s="1"/>
  <c r="AF2370" i="10" l="1"/>
  <c r="AG2370" i="10" s="1"/>
  <c r="T2371" i="10" s="1"/>
  <c r="AH2370" i="10" l="1"/>
  <c r="AJ2370" i="10" s="1"/>
  <c r="U2371" i="10"/>
  <c r="W2371" i="10" s="1"/>
  <c r="Y2371" i="10" s="1"/>
  <c r="V2371" i="10"/>
  <c r="X2371" i="10" s="1"/>
  <c r="Z2371" i="10" s="1"/>
  <c r="S2372" i="10"/>
  <c r="AI2370" i="10" l="1"/>
  <c r="R2373" i="10"/>
  <c r="AB2371" i="10"/>
  <c r="AD2371" i="10" s="1"/>
  <c r="AA2371" i="10"/>
  <c r="AC2371" i="10" s="1"/>
  <c r="AF2371" i="10" l="1"/>
  <c r="AG2371" i="10" s="1"/>
  <c r="T2372" i="10" s="1"/>
  <c r="S2373" i="10" s="1"/>
  <c r="AE2371" i="10"/>
  <c r="R2374" i="10" l="1"/>
  <c r="U2372" i="10"/>
  <c r="W2372" i="10" s="1"/>
  <c r="Y2372" i="10" s="1"/>
  <c r="V2372" i="10"/>
  <c r="X2372" i="10" s="1"/>
  <c r="Z2372" i="10" s="1"/>
  <c r="AH2371" i="10"/>
  <c r="AJ2371" i="10" s="1"/>
  <c r="AI2371" i="10" l="1"/>
  <c r="AA2372" i="10"/>
  <c r="AC2372" i="10" s="1"/>
  <c r="AB2372" i="10"/>
  <c r="AD2372" i="10" s="1"/>
  <c r="AF2372" i="10" l="1"/>
  <c r="AG2372" i="10" s="1"/>
  <c r="T2373" i="10" s="1"/>
  <c r="AE2372" i="10"/>
  <c r="AH2372" i="10" l="1"/>
  <c r="U2373" i="10"/>
  <c r="W2373" i="10" s="1"/>
  <c r="Y2373" i="10" s="1"/>
  <c r="V2373" i="10"/>
  <c r="X2373" i="10" s="1"/>
  <c r="Z2373" i="10" s="1"/>
  <c r="S2374" i="10"/>
  <c r="R2375" i="10" l="1"/>
  <c r="AJ2372" i="10"/>
  <c r="AI2372" i="10" s="1"/>
  <c r="AB2373" i="10"/>
  <c r="AD2373" i="10" s="1"/>
  <c r="AA2373" i="10"/>
  <c r="AC2373" i="10" s="1"/>
  <c r="AE2373" i="10" l="1"/>
  <c r="AF2373" i="10"/>
  <c r="AG2373" i="10" s="1"/>
  <c r="AH2373" i="10" l="1"/>
  <c r="AJ2373" i="10" s="1"/>
  <c r="T2374" i="10"/>
  <c r="U2374" i="10" l="1"/>
  <c r="W2374" i="10" s="1"/>
  <c r="V2374" i="10"/>
  <c r="X2374" i="10" s="1"/>
  <c r="Z2374" i="10" s="1"/>
  <c r="S2375" i="10"/>
  <c r="AI2373" i="10"/>
  <c r="Y2374" i="10" l="1"/>
  <c r="AA2374" i="10" s="1"/>
  <c r="R2376" i="10"/>
  <c r="AB2374" i="10"/>
  <c r="AD2374" i="10" s="1"/>
  <c r="AC2374" i="10" l="1"/>
  <c r="AE2374" i="10" l="1"/>
  <c r="AF2374" i="10"/>
  <c r="AG2374" i="10" s="1"/>
  <c r="AH2374" i="10" l="1"/>
  <c r="AJ2374" i="10" s="1"/>
  <c r="T2375" i="10"/>
  <c r="V2375" i="10" l="1"/>
  <c r="X2375" i="10" s="1"/>
  <c r="Z2375" i="10" s="1"/>
  <c r="U2375" i="10"/>
  <c r="W2375" i="10" s="1"/>
  <c r="Y2375" i="10" s="1"/>
  <c r="S2376" i="10"/>
  <c r="AI2374" i="10"/>
  <c r="AB2375" i="10" l="1"/>
  <c r="AD2375" i="10" s="1"/>
  <c r="R2377" i="10"/>
  <c r="AA2375" i="10"/>
  <c r="AC2375" i="10" s="1"/>
  <c r="AF2375" i="10" l="1"/>
  <c r="AG2375" i="10" s="1"/>
  <c r="T2376" i="10" s="1"/>
  <c r="AE2375" i="10"/>
  <c r="AH2375" i="10" l="1"/>
  <c r="V2376" i="10"/>
  <c r="X2376" i="10" s="1"/>
  <c r="Z2376" i="10" s="1"/>
  <c r="U2376" i="10"/>
  <c r="W2376" i="10" s="1"/>
  <c r="Y2376" i="10" s="1"/>
  <c r="S2377" i="10"/>
  <c r="R2378" i="10" l="1"/>
  <c r="AJ2375" i="10"/>
  <c r="AI2375" i="10" s="1"/>
  <c r="AB2376" i="10"/>
  <c r="AD2376" i="10" s="1"/>
  <c r="AA2376" i="10"/>
  <c r="AC2376" i="10" s="1"/>
  <c r="AF2376" i="10" l="1"/>
  <c r="AG2376" i="10" s="1"/>
  <c r="T2377" i="10" s="1"/>
  <c r="AE2376" i="10"/>
  <c r="AH2376" i="10" l="1"/>
  <c r="AJ2376" i="10" s="1"/>
  <c r="V2377" i="10"/>
  <c r="X2377" i="10" s="1"/>
  <c r="U2377" i="10"/>
  <c r="W2377" i="10" s="1"/>
  <c r="Y2377" i="10" s="1"/>
  <c r="AA2377" i="10" s="1"/>
  <c r="AC2377" i="10" s="1"/>
  <c r="S2378" i="10"/>
  <c r="AI2376" i="10" l="1"/>
  <c r="R2379" i="10"/>
  <c r="AB2377" i="10"/>
  <c r="Z2377" i="10"/>
  <c r="AD2377" i="10" l="1"/>
  <c r="AE2377" i="10" l="1"/>
  <c r="AF2377" i="10"/>
  <c r="AG2377" i="10" s="1"/>
  <c r="AH2377" i="10" l="1"/>
  <c r="AJ2377" i="10" s="1"/>
  <c r="T2378" i="10"/>
  <c r="V2378" i="10" l="1"/>
  <c r="X2378" i="10" s="1"/>
  <c r="Z2378" i="10" s="1"/>
  <c r="U2378" i="10"/>
  <c r="W2378" i="10" s="1"/>
  <c r="Y2378" i="10" s="1"/>
  <c r="S2379" i="10"/>
  <c r="R2380" i="10" s="1"/>
  <c r="AI2377" i="10"/>
  <c r="AB2378" i="10" l="1"/>
  <c r="AD2378" i="10" s="1"/>
  <c r="AA2378" i="10"/>
  <c r="AC2378" i="10" s="1"/>
  <c r="AF2378" i="10" l="1"/>
  <c r="AG2378" i="10" s="1"/>
  <c r="AH2378" i="10" s="1"/>
  <c r="AJ2378" i="10" s="1"/>
  <c r="AE2378" i="10"/>
  <c r="AI2378" i="10" l="1"/>
  <c r="T2379" i="10"/>
  <c r="U2379" i="10" l="1"/>
  <c r="W2379" i="10" s="1"/>
  <c r="Y2379" i="10" s="1"/>
  <c r="V2379" i="10"/>
  <c r="X2379" i="10" s="1"/>
  <c r="S2380" i="10"/>
  <c r="AB2379" i="10" l="1"/>
  <c r="Z2379" i="10"/>
  <c r="R2381" i="10"/>
  <c r="AA2379" i="10"/>
  <c r="AC2379" i="10" s="1"/>
  <c r="AD2379" i="10" l="1"/>
  <c r="AE2379" i="10" s="1"/>
  <c r="AF2379" i="10" l="1"/>
  <c r="AG2379" i="10" s="1"/>
  <c r="AH2379" i="10" l="1"/>
  <c r="AJ2379" i="10" s="1"/>
  <c r="T2380" i="10"/>
  <c r="U2380" i="10" l="1"/>
  <c r="W2380" i="10" s="1"/>
  <c r="Y2380" i="10" s="1"/>
  <c r="V2380" i="10"/>
  <c r="X2380" i="10" s="1"/>
  <c r="Z2380" i="10" s="1"/>
  <c r="S2381" i="10"/>
  <c r="AI2379" i="10"/>
  <c r="AA2380" i="10" l="1"/>
  <c r="AC2380" i="10" s="1"/>
  <c r="R2382" i="10"/>
  <c r="AB2380" i="10"/>
  <c r="AD2380" i="10" s="1"/>
  <c r="AE2380" i="10" s="1"/>
  <c r="AF2380" i="10" l="1"/>
  <c r="AG2380" i="10" s="1"/>
  <c r="T2381" i="10" s="1"/>
  <c r="S2382" i="10" s="1"/>
  <c r="R2383" i="10" l="1"/>
  <c r="AH2380" i="10"/>
  <c r="AJ2380" i="10" s="1"/>
  <c r="U2381" i="10"/>
  <c r="W2381" i="10" s="1"/>
  <c r="V2381" i="10"/>
  <c r="X2381" i="10" s="1"/>
  <c r="Z2381" i="10" s="1"/>
  <c r="AA2381" i="10" l="1"/>
  <c r="Y2381" i="10"/>
  <c r="AI2380" i="10"/>
  <c r="AB2381" i="10"/>
  <c r="AD2381" i="10" s="1"/>
  <c r="AC2381" i="10" l="1"/>
  <c r="AF2381" i="10" l="1"/>
  <c r="AG2381" i="10" s="1"/>
  <c r="AE2381" i="10"/>
  <c r="AH2381" i="10" l="1"/>
  <c r="AJ2381" i="10" s="1"/>
  <c r="T2382" i="10"/>
  <c r="AI2381" i="10" l="1"/>
  <c r="V2382" i="10"/>
  <c r="X2382" i="10" s="1"/>
  <c r="Z2382" i="10" s="1"/>
  <c r="U2382" i="10"/>
  <c r="W2382" i="10" s="1"/>
  <c r="Y2382" i="10" s="1"/>
  <c r="S2383" i="10"/>
  <c r="R2384" i="10" l="1"/>
  <c r="AA2382" i="10"/>
  <c r="AC2382" i="10" s="1"/>
  <c r="AB2382" i="10"/>
  <c r="AD2382" i="10" s="1"/>
  <c r="AE2382" i="10" l="1"/>
  <c r="AF2382" i="10"/>
  <c r="AG2382" i="10" s="1"/>
  <c r="AH2382" i="10" l="1"/>
  <c r="AJ2382" i="10" s="1"/>
  <c r="T2383" i="10"/>
  <c r="V2383" i="10" l="1"/>
  <c r="X2383" i="10" s="1"/>
  <c r="Z2383" i="10" s="1"/>
  <c r="U2383" i="10"/>
  <c r="W2383" i="10" s="1"/>
  <c r="Y2383" i="10" s="1"/>
  <c r="S2384" i="10"/>
  <c r="AI2382" i="10"/>
  <c r="AB2383" i="10" l="1"/>
  <c r="AD2383" i="10" s="1"/>
  <c r="R2385" i="10"/>
  <c r="AA2383" i="10"/>
  <c r="AC2383" i="10" s="1"/>
  <c r="AE2383" i="10" l="1"/>
  <c r="AF2383" i="10"/>
  <c r="AG2383" i="10" s="1"/>
  <c r="T2384" i="10" s="1"/>
  <c r="S2385" i="10" s="1"/>
  <c r="R2386" i="10" l="1"/>
  <c r="AH2383" i="10"/>
  <c r="U2384" i="10"/>
  <c r="W2384" i="10" s="1"/>
  <c r="Y2384" i="10" s="1"/>
  <c r="V2384" i="10"/>
  <c r="X2384" i="10" s="1"/>
  <c r="AB2384" i="10" l="1"/>
  <c r="Z2384" i="10"/>
  <c r="AJ2383" i="10"/>
  <c r="AI2383" i="10" s="1"/>
  <c r="AA2384" i="10"/>
  <c r="AC2384" i="10" s="1"/>
  <c r="AD2384" i="10" l="1"/>
  <c r="AF2384" i="10" s="1"/>
  <c r="AG2384" i="10" s="1"/>
  <c r="AH2384" i="10" l="1"/>
  <c r="T2385" i="10"/>
  <c r="AE2384" i="10"/>
  <c r="V2385" i="10" l="1"/>
  <c r="X2385" i="10" s="1"/>
  <c r="Z2385" i="10" s="1"/>
  <c r="U2385" i="10"/>
  <c r="W2385" i="10" s="1"/>
  <c r="Y2385" i="10" s="1"/>
  <c r="S2386" i="10"/>
  <c r="AJ2384" i="10"/>
  <c r="AI2384" i="10" s="1"/>
  <c r="AB2385" i="10" l="1"/>
  <c r="AD2385" i="10" s="1"/>
  <c r="R2387" i="10"/>
  <c r="AA2385" i="10"/>
  <c r="AC2385" i="10" s="1"/>
  <c r="AF2385" i="10" l="1"/>
  <c r="AG2385" i="10" s="1"/>
  <c r="T2386" i="10" s="1"/>
  <c r="S2387" i="10" s="1"/>
  <c r="AE2385" i="10"/>
  <c r="R2388" i="10" l="1"/>
  <c r="U2386" i="10"/>
  <c r="W2386" i="10" s="1"/>
  <c r="Y2386" i="10" s="1"/>
  <c r="V2386" i="10"/>
  <c r="X2386" i="10" s="1"/>
  <c r="Z2386" i="10" s="1"/>
  <c r="AH2385" i="10"/>
  <c r="AJ2385" i="10" s="1"/>
  <c r="AI2385" i="10" l="1"/>
  <c r="AA2386" i="10"/>
  <c r="AC2386" i="10" s="1"/>
  <c r="AB2386" i="10"/>
  <c r="AD2386" i="10" s="1"/>
  <c r="AF2386" i="10" l="1"/>
  <c r="AG2386" i="10" s="1"/>
  <c r="T2387" i="10" s="1"/>
  <c r="AE2386" i="10"/>
  <c r="AH2386" i="10" l="1"/>
  <c r="AJ2386" i="10" s="1"/>
  <c r="V2387" i="10"/>
  <c r="X2387" i="10" s="1"/>
  <c r="Z2387" i="10" s="1"/>
  <c r="U2387" i="10"/>
  <c r="W2387" i="10" s="1"/>
  <c r="Y2387" i="10" s="1"/>
  <c r="S2388" i="10"/>
  <c r="R2389" i="10" l="1"/>
  <c r="AI2386" i="10"/>
  <c r="AB2387" i="10"/>
  <c r="AD2387" i="10" s="1"/>
  <c r="AA2387" i="10"/>
  <c r="AC2387" i="10" s="1"/>
  <c r="AE2387" i="10" l="1"/>
  <c r="AF2387" i="10"/>
  <c r="AG2387" i="10" s="1"/>
  <c r="T2388" i="10" s="1"/>
  <c r="V2388" i="10" l="1"/>
  <c r="X2388" i="10" s="1"/>
  <c r="Z2388" i="10" s="1"/>
  <c r="U2388" i="10"/>
  <c r="W2388" i="10" s="1"/>
  <c r="Y2388" i="10" s="1"/>
  <c r="S2389" i="10"/>
  <c r="AH2387" i="10"/>
  <c r="R2390" i="10" l="1"/>
  <c r="AJ2387" i="10"/>
  <c r="AI2387" i="10" s="1"/>
  <c r="AA2388" i="10"/>
  <c r="AC2388" i="10" s="1"/>
  <c r="AB2388" i="10"/>
  <c r="AD2388" i="10" s="1"/>
  <c r="AE2388" i="10" l="1"/>
  <c r="AF2388" i="10"/>
  <c r="AG2388" i="10" l="1"/>
  <c r="T2389" i="10" s="1"/>
  <c r="AH2388" i="10" l="1"/>
  <c r="V2389" i="10"/>
  <c r="X2389" i="10" s="1"/>
  <c r="Z2389" i="10" s="1"/>
  <c r="U2389" i="10"/>
  <c r="W2389" i="10" s="1"/>
  <c r="Y2389" i="10" s="1"/>
  <c r="S2390" i="10"/>
  <c r="R2391" i="10" l="1"/>
  <c r="AJ2388" i="10"/>
  <c r="AA2389" i="10"/>
  <c r="AC2389" i="10" s="1"/>
  <c r="AB2389" i="10"/>
  <c r="AD2389" i="10" s="1"/>
  <c r="AF2389" i="10" l="1"/>
  <c r="AG2389" i="10" s="1"/>
  <c r="T2390" i="10" s="1"/>
  <c r="S2391" i="10" s="1"/>
  <c r="AE2389" i="10"/>
  <c r="AI2388" i="10"/>
  <c r="R2392" i="10" l="1"/>
  <c r="AH2389" i="10"/>
  <c r="V2390" i="10"/>
  <c r="X2390" i="10" s="1"/>
  <c r="Z2390" i="10" s="1"/>
  <c r="U2390" i="10"/>
  <c r="W2390" i="10" s="1"/>
  <c r="Y2390" i="10" s="1"/>
  <c r="AJ2389" i="10" l="1"/>
  <c r="AI2389" i="10" s="1"/>
  <c r="AA2390" i="10"/>
  <c r="AC2390" i="10" s="1"/>
  <c r="AB2390" i="10"/>
  <c r="AD2390" i="10" s="1"/>
  <c r="AF2390" i="10" l="1"/>
  <c r="AG2390" i="10" s="1"/>
  <c r="T2391" i="10" s="1"/>
  <c r="AE2390" i="10"/>
  <c r="AH2390" i="10" l="1"/>
  <c r="U2391" i="10"/>
  <c r="W2391" i="10" s="1"/>
  <c r="Y2391" i="10" s="1"/>
  <c r="V2391" i="10"/>
  <c r="X2391" i="10" s="1"/>
  <c r="Z2391" i="10" s="1"/>
  <c r="S2392" i="10"/>
  <c r="R2393" i="10" l="1"/>
  <c r="AJ2390" i="10"/>
  <c r="AA2391" i="10"/>
  <c r="AC2391" i="10" s="1"/>
  <c r="AB2391" i="10"/>
  <c r="AD2391" i="10" s="1"/>
  <c r="AE2391" i="10" l="1"/>
  <c r="AF2391" i="10"/>
  <c r="AG2391" i="10" s="1"/>
  <c r="T2392" i="10" s="1"/>
  <c r="S2393" i="10" s="1"/>
  <c r="AI2390" i="10"/>
  <c r="R2394" i="10" l="1"/>
  <c r="V2392" i="10"/>
  <c r="X2392" i="10" s="1"/>
  <c r="Z2392" i="10" s="1"/>
  <c r="U2392" i="10"/>
  <c r="W2392" i="10" s="1"/>
  <c r="Y2392" i="10" s="1"/>
  <c r="AH2391" i="10"/>
  <c r="AB2392" i="10" l="1"/>
  <c r="AD2392" i="10" s="1"/>
  <c r="AJ2391" i="10"/>
  <c r="AA2392" i="10"/>
  <c r="AC2392" i="10" s="1"/>
  <c r="AF2392" i="10" l="1"/>
  <c r="AG2392" i="10" s="1"/>
  <c r="AE2392" i="10"/>
  <c r="AI2391" i="10"/>
  <c r="AH2392" i="10" l="1"/>
  <c r="AJ2392" i="10" s="1"/>
  <c r="T2393" i="10"/>
  <c r="AI2392" i="10" l="1"/>
  <c r="U2393" i="10"/>
  <c r="W2393" i="10" s="1"/>
  <c r="Y2393" i="10" s="1"/>
  <c r="V2393" i="10"/>
  <c r="X2393" i="10" s="1"/>
  <c r="Z2393" i="10" s="1"/>
  <c r="S2394" i="10"/>
  <c r="R2395" i="10" l="1"/>
  <c r="AB2393" i="10"/>
  <c r="AD2393" i="10" s="1"/>
  <c r="AA2393" i="10"/>
  <c r="AC2393" i="10" s="1"/>
  <c r="AE2393" i="10" l="1"/>
  <c r="AF2393" i="10"/>
  <c r="AG2393" i="10" s="1"/>
  <c r="T2394" i="10" s="1"/>
  <c r="S2395" i="10" s="1"/>
  <c r="R2396" i="10" l="1"/>
  <c r="AH2393" i="10"/>
  <c r="U2394" i="10"/>
  <c r="W2394" i="10" s="1"/>
  <c r="V2394" i="10"/>
  <c r="X2394" i="10" s="1"/>
  <c r="Y2394" i="10" l="1"/>
  <c r="AA2394" i="10" s="1"/>
  <c r="AC2394" i="10" s="1"/>
  <c r="Z2394" i="10"/>
  <c r="AB2394" i="10"/>
  <c r="AJ2393" i="10"/>
  <c r="AI2393" i="10" s="1"/>
  <c r="AD2394" i="10" l="1"/>
  <c r="AE2394" i="10" s="1"/>
  <c r="AF2394" i="10" l="1"/>
  <c r="AG2394" i="10" s="1"/>
  <c r="AH2394" i="10" l="1"/>
  <c r="AJ2394" i="10" s="1"/>
  <c r="T2395" i="10"/>
  <c r="V2395" i="10" l="1"/>
  <c r="X2395" i="10" s="1"/>
  <c r="Z2395" i="10" s="1"/>
  <c r="U2395" i="10"/>
  <c r="W2395" i="10" s="1"/>
  <c r="Y2395" i="10" s="1"/>
  <c r="AA2395" i="10" s="1"/>
  <c r="AC2395" i="10" s="1"/>
  <c r="S2396" i="10"/>
  <c r="AI2394" i="10"/>
  <c r="R2397" i="10" l="1"/>
  <c r="AB2395" i="10"/>
  <c r="AD2395" i="10" s="1"/>
  <c r="AE2395" i="10" s="1"/>
  <c r="AF2395" i="10" l="1"/>
  <c r="AG2395" i="10" s="1"/>
  <c r="T2396" i="10" s="1"/>
  <c r="U2396" i="10" l="1"/>
  <c r="W2396" i="10" s="1"/>
  <c r="Y2396" i="10" s="1"/>
  <c r="V2396" i="10"/>
  <c r="X2396" i="10" s="1"/>
  <c r="AH2395" i="10"/>
  <c r="S2397" i="10"/>
  <c r="AB2396" i="10" l="1"/>
  <c r="Z2396" i="10"/>
  <c r="AJ2395" i="10"/>
  <c r="AI2395" i="10" s="1"/>
  <c r="R2398" i="10"/>
  <c r="AA2396" i="10"/>
  <c r="AC2396" i="10" s="1"/>
  <c r="AD2396" i="10" l="1"/>
  <c r="AF2396" i="10" s="1"/>
  <c r="AG2396" i="10" s="1"/>
  <c r="AH2396" i="10" l="1"/>
  <c r="AJ2396" i="10" s="1"/>
  <c r="T2397" i="10"/>
  <c r="AE2396" i="10"/>
  <c r="V2397" i="10" l="1"/>
  <c r="X2397" i="10" s="1"/>
  <c r="Z2397" i="10" s="1"/>
  <c r="U2397" i="10"/>
  <c r="W2397" i="10" s="1"/>
  <c r="Y2397" i="10" s="1"/>
  <c r="S2398" i="10"/>
  <c r="AI2396" i="10"/>
  <c r="AB2397" i="10" l="1"/>
  <c r="AD2397" i="10" s="1"/>
  <c r="R2399" i="10"/>
  <c r="AA2397" i="10"/>
  <c r="AC2397" i="10" s="1"/>
  <c r="AF2397" i="10" l="1"/>
  <c r="AG2397" i="10" s="1"/>
  <c r="AE2397" i="10"/>
  <c r="AH2397" i="10" l="1"/>
  <c r="AJ2397" i="10" s="1"/>
  <c r="T2398" i="10"/>
  <c r="V2398" i="10" l="1"/>
  <c r="X2398" i="10" s="1"/>
  <c r="Z2398" i="10" s="1"/>
  <c r="U2398" i="10"/>
  <c r="W2398" i="10" s="1"/>
  <c r="Y2398" i="10" s="1"/>
  <c r="S2399" i="10"/>
  <c r="AI2397" i="10"/>
  <c r="AB2398" i="10" l="1"/>
  <c r="AD2398" i="10" s="1"/>
  <c r="R2400" i="10"/>
  <c r="AA2398" i="10"/>
  <c r="AC2398" i="10" s="1"/>
  <c r="AF2398" i="10" l="1"/>
  <c r="AG2398" i="10" s="1"/>
  <c r="T2399" i="10" s="1"/>
  <c r="S2400" i="10" s="1"/>
  <c r="AE2398" i="10"/>
  <c r="R2401" i="10" l="1"/>
  <c r="V2399" i="10"/>
  <c r="X2399" i="10" s="1"/>
  <c r="Z2399" i="10" s="1"/>
  <c r="U2399" i="10"/>
  <c r="W2399" i="10" s="1"/>
  <c r="Y2399" i="10" s="1"/>
  <c r="AH2398" i="10"/>
  <c r="AJ2398" i="10" s="1"/>
  <c r="AB2399" i="10" l="1"/>
  <c r="AD2399" i="10" s="1"/>
  <c r="AI2398" i="10"/>
  <c r="AA2399" i="10"/>
  <c r="AC2399" i="10" s="1"/>
  <c r="AF2399" i="10" l="1"/>
  <c r="AG2399" i="10" s="1"/>
  <c r="T2400" i="10" s="1"/>
  <c r="AE2399" i="10"/>
  <c r="AH2399" i="10" l="1"/>
  <c r="V2400" i="10"/>
  <c r="X2400" i="10" s="1"/>
  <c r="U2400" i="10"/>
  <c r="W2400" i="10" s="1"/>
  <c r="Y2400" i="10" s="1"/>
  <c r="AA2400" i="10" s="1"/>
  <c r="AC2400" i="10" s="1"/>
  <c r="S2401" i="10"/>
  <c r="AI2399" i="10" l="1"/>
  <c r="AJ2399" i="10"/>
  <c r="R2402" i="10"/>
  <c r="AB2400" i="10"/>
  <c r="Z2400" i="10"/>
  <c r="AD2400" i="10" s="1"/>
  <c r="AF2400" i="10" s="1"/>
  <c r="AG2400" i="10" s="1"/>
  <c r="AH2400" i="10" l="1"/>
  <c r="AJ2400" i="10" s="1"/>
  <c r="T2401" i="10"/>
  <c r="S2402" i="10" s="1"/>
  <c r="AE2400" i="10"/>
  <c r="AI2400" i="10" l="1"/>
  <c r="V2401" i="10"/>
  <c r="X2401" i="10" s="1"/>
  <c r="Z2401" i="10" s="1"/>
  <c r="U2401" i="10"/>
  <c r="W2401" i="10" s="1"/>
  <c r="Y2401" i="10" s="1"/>
  <c r="R2403" i="10"/>
  <c r="AA2401" i="10" l="1"/>
  <c r="AC2401" i="10" s="1"/>
  <c r="AB2401" i="10"/>
  <c r="AD2401" i="10" s="1"/>
  <c r="AF2401" i="10" l="1"/>
  <c r="AG2401" i="10" s="1"/>
  <c r="T2402" i="10" s="1"/>
  <c r="AE2401" i="10"/>
  <c r="AH2401" i="10" l="1"/>
  <c r="AJ2401" i="10" s="1"/>
  <c r="U2402" i="10"/>
  <c r="W2402" i="10" s="1"/>
  <c r="Y2402" i="10" s="1"/>
  <c r="V2402" i="10"/>
  <c r="X2402" i="10" s="1"/>
  <c r="Z2402" i="10" s="1"/>
  <c r="S2403" i="10"/>
  <c r="R2404" i="10" l="1"/>
  <c r="AI2401" i="10"/>
  <c r="AA2402" i="10"/>
  <c r="AC2402" i="10" s="1"/>
  <c r="AB2402" i="10"/>
  <c r="AD2402" i="10" s="1"/>
  <c r="AE2402" i="10" l="1"/>
  <c r="AF2402" i="10"/>
  <c r="AG2402" i="10" s="1"/>
  <c r="AH2402" i="10" l="1"/>
  <c r="AJ2402" i="10" s="1"/>
  <c r="T2403" i="10"/>
  <c r="U2403" i="10" l="1"/>
  <c r="W2403" i="10" s="1"/>
  <c r="Y2403" i="10" s="1"/>
  <c r="V2403" i="10"/>
  <c r="X2403" i="10" s="1"/>
  <c r="Z2403" i="10" s="1"/>
  <c r="S2404" i="10"/>
  <c r="AI2402" i="10"/>
  <c r="AB2403" i="10" l="1"/>
  <c r="AD2403" i="10" s="1"/>
  <c r="R2405" i="10"/>
  <c r="AA2403" i="10"/>
  <c r="AC2403" i="10" s="1"/>
  <c r="AF2403" i="10" l="1"/>
  <c r="AG2403" i="10" s="1"/>
  <c r="T2404" i="10" s="1"/>
  <c r="S2405" i="10" s="1"/>
  <c r="AE2403" i="10"/>
  <c r="R2406" i="10" l="1"/>
  <c r="V2404" i="10"/>
  <c r="X2404" i="10" s="1"/>
  <c r="Z2404" i="10" s="1"/>
  <c r="U2404" i="10"/>
  <c r="W2404" i="10" s="1"/>
  <c r="AH2403" i="10"/>
  <c r="AJ2403" i="10" s="1"/>
  <c r="Y2404" i="10" l="1"/>
  <c r="AA2404" i="10" s="1"/>
  <c r="AB2404" i="10"/>
  <c r="AD2404" i="10" s="1"/>
  <c r="AI2403" i="10"/>
  <c r="AC2404" i="10" l="1"/>
  <c r="AF2404" i="10" l="1"/>
  <c r="AG2404" i="10" s="1"/>
  <c r="AE2404" i="10"/>
  <c r="AH2404" i="10" l="1"/>
  <c r="AJ2404" i="10" s="1"/>
  <c r="T2405" i="10"/>
  <c r="V2405" i="10" l="1"/>
  <c r="X2405" i="10" s="1"/>
  <c r="Z2405" i="10" s="1"/>
  <c r="U2405" i="10"/>
  <c r="W2405" i="10" s="1"/>
  <c r="S2406" i="10"/>
  <c r="AI2404" i="10"/>
  <c r="AA2405" i="10" l="1"/>
  <c r="Y2405" i="10"/>
  <c r="R2407" i="10"/>
  <c r="AB2405" i="10"/>
  <c r="AD2405" i="10" s="1"/>
  <c r="AC2405" i="10" l="1"/>
  <c r="AF2405" i="10" l="1"/>
  <c r="AG2405" i="10" s="1"/>
  <c r="AE2405" i="10"/>
  <c r="AH2405" i="10" l="1"/>
  <c r="AJ2405" i="10" s="1"/>
  <c r="T2406" i="10"/>
  <c r="AI2405" i="10" l="1"/>
  <c r="V2406" i="10"/>
  <c r="X2406" i="10" s="1"/>
  <c r="U2406" i="10"/>
  <c r="W2406" i="10" s="1"/>
  <c r="Y2406" i="10" s="1"/>
  <c r="S2407" i="10"/>
  <c r="AA2406" i="10" l="1"/>
  <c r="AC2406" i="10" s="1"/>
  <c r="R2408" i="10"/>
  <c r="AB2406" i="10"/>
  <c r="Z2406" i="10"/>
  <c r="AD2406" i="10" l="1"/>
  <c r="AF2406" i="10" s="1"/>
  <c r="AG2406" i="10" s="1"/>
  <c r="AE2406" i="10" l="1"/>
  <c r="AH2406" i="10"/>
  <c r="AJ2406" i="10" s="1"/>
  <c r="T2407" i="10"/>
  <c r="AI2406" i="10" l="1"/>
  <c r="V2407" i="10"/>
  <c r="X2407" i="10" s="1"/>
  <c r="Z2407" i="10" s="1"/>
  <c r="U2407" i="10"/>
  <c r="W2407" i="10" s="1"/>
  <c r="Y2407" i="10" s="1"/>
  <c r="S2408" i="10"/>
  <c r="R2409" i="10" l="1"/>
  <c r="AA2407" i="10"/>
  <c r="AC2407" i="10" s="1"/>
  <c r="AB2407" i="10"/>
  <c r="AD2407" i="10" s="1"/>
  <c r="AE2407" i="10" l="1"/>
  <c r="AF2407" i="10"/>
  <c r="AG2407" i="10" s="1"/>
  <c r="AH2407" i="10" l="1"/>
  <c r="AJ2407" i="10" s="1"/>
  <c r="T2408" i="10"/>
  <c r="V2408" i="10" l="1"/>
  <c r="X2408" i="10" s="1"/>
  <c r="U2408" i="10"/>
  <c r="W2408" i="10" s="1"/>
  <c r="Y2408" i="10" s="1"/>
  <c r="S2409" i="10"/>
  <c r="AI2407" i="10"/>
  <c r="R2410" i="10" l="1"/>
  <c r="AB2408" i="10"/>
  <c r="Z2408" i="10"/>
  <c r="AA2408" i="10"/>
  <c r="AC2408" i="10" s="1"/>
  <c r="AD2408" i="10" l="1"/>
  <c r="AE2408" i="10" s="1"/>
  <c r="AF2408" i="10" l="1"/>
  <c r="AG2408" i="10" s="1"/>
  <c r="AH2408" i="10" l="1"/>
  <c r="AJ2408" i="10" s="1"/>
  <c r="T2409" i="10"/>
  <c r="V2409" i="10" l="1"/>
  <c r="X2409" i="10" s="1"/>
  <c r="U2409" i="10"/>
  <c r="W2409" i="10" s="1"/>
  <c r="Y2409" i="10" s="1"/>
  <c r="S2410" i="10"/>
  <c r="AI2408" i="10"/>
  <c r="AB2409" i="10" l="1"/>
  <c r="Z2409" i="10"/>
  <c r="R2411" i="10"/>
  <c r="AA2409" i="10"/>
  <c r="AC2409" i="10" s="1"/>
  <c r="AD2409" i="10" l="1"/>
  <c r="AF2409" i="10" s="1"/>
  <c r="AG2409" i="10" s="1"/>
  <c r="AH2409" i="10" l="1"/>
  <c r="AJ2409" i="10" s="1"/>
  <c r="T2410" i="10"/>
  <c r="AE2409" i="10"/>
  <c r="V2410" i="10" l="1"/>
  <c r="X2410" i="10" s="1"/>
  <c r="Z2410" i="10" s="1"/>
  <c r="U2410" i="10"/>
  <c r="W2410" i="10" s="1"/>
  <c r="Y2410" i="10" s="1"/>
  <c r="AA2410" i="10" s="1"/>
  <c r="AC2410" i="10" s="1"/>
  <c r="S2411" i="10"/>
  <c r="AI2409" i="10"/>
  <c r="R2412" i="10" l="1"/>
  <c r="AB2410" i="10"/>
  <c r="AD2410" i="10" s="1"/>
  <c r="AF2410" i="10" s="1"/>
  <c r="AG2410" i="10" s="1"/>
  <c r="T2411" i="10" s="1"/>
  <c r="U2411" i="10" l="1"/>
  <c r="W2411" i="10" s="1"/>
  <c r="V2411" i="10"/>
  <c r="X2411" i="10" s="1"/>
  <c r="Z2411" i="10" s="1"/>
  <c r="AE2410" i="10"/>
  <c r="AH2410" i="10" s="1"/>
  <c r="AJ2410" i="10" s="1"/>
  <c r="S2412" i="10"/>
  <c r="Y2411" i="10" l="1"/>
  <c r="AA2411" i="10" s="1"/>
  <c r="AI2410" i="10"/>
  <c r="R2413" i="10"/>
  <c r="AB2411" i="10"/>
  <c r="AD2411" i="10" s="1"/>
  <c r="AC2411" i="10" l="1"/>
  <c r="AE2411" i="10" l="1"/>
  <c r="AF2411" i="10"/>
  <c r="AG2411" i="10" s="1"/>
  <c r="AH2411" i="10" l="1"/>
  <c r="AJ2411" i="10" s="1"/>
  <c r="T2412" i="10"/>
  <c r="U2412" i="10" l="1"/>
  <c r="W2412" i="10" s="1"/>
  <c r="Y2412" i="10" s="1"/>
  <c r="V2412" i="10"/>
  <c r="X2412" i="10" s="1"/>
  <c r="Z2412" i="10" s="1"/>
  <c r="S2413" i="10"/>
  <c r="AI2411" i="10"/>
  <c r="AB2412" i="10" l="1"/>
  <c r="AD2412" i="10" s="1"/>
  <c r="R2414" i="10"/>
  <c r="AA2412" i="10"/>
  <c r="AC2412" i="10" s="1"/>
  <c r="AE2412" i="10" l="1"/>
  <c r="AF2412" i="10"/>
  <c r="AG2412" i="10" s="1"/>
  <c r="T2413" i="10" s="1"/>
  <c r="S2414" i="10" s="1"/>
  <c r="R2415" i="10" l="1"/>
  <c r="AH2412" i="10"/>
  <c r="AJ2412" i="10" s="1"/>
  <c r="V2413" i="10"/>
  <c r="X2413" i="10" s="1"/>
  <c r="Z2413" i="10" s="1"/>
  <c r="U2413" i="10"/>
  <c r="W2413" i="10" s="1"/>
  <c r="Y2413" i="10" s="1"/>
  <c r="AB2413" i="10" l="1"/>
  <c r="AD2413" i="10" s="1"/>
  <c r="AI2412" i="10"/>
  <c r="AA2413" i="10"/>
  <c r="AC2413" i="10" s="1"/>
  <c r="AF2413" i="10" l="1"/>
  <c r="AG2413" i="10" s="1"/>
  <c r="T2414" i="10" s="1"/>
  <c r="AE2413" i="10"/>
  <c r="AH2413" i="10" l="1"/>
  <c r="AJ2413" i="10" s="1"/>
  <c r="V2414" i="10"/>
  <c r="X2414" i="10" s="1"/>
  <c r="Z2414" i="10" s="1"/>
  <c r="U2414" i="10"/>
  <c r="W2414" i="10" s="1"/>
  <c r="Y2414" i="10" s="1"/>
  <c r="S2415" i="10"/>
  <c r="AI2413" i="10" l="1"/>
  <c r="R2416" i="10"/>
  <c r="AA2414" i="10"/>
  <c r="AC2414" i="10" s="1"/>
  <c r="AB2414" i="10"/>
  <c r="AD2414" i="10" s="1"/>
  <c r="AF2414" i="10" l="1"/>
  <c r="AG2414" i="10" s="1"/>
  <c r="T2415" i="10" s="1"/>
  <c r="S2416" i="10" s="1"/>
  <c r="AE2414" i="10"/>
  <c r="R2417" i="10" l="1"/>
  <c r="U2415" i="10"/>
  <c r="W2415" i="10" s="1"/>
  <c r="Y2415" i="10" s="1"/>
  <c r="V2415" i="10"/>
  <c r="X2415" i="10" s="1"/>
  <c r="Z2415" i="10" s="1"/>
  <c r="AH2414" i="10"/>
  <c r="AJ2414" i="10" s="1"/>
  <c r="AA2415" i="10" l="1"/>
  <c r="AC2415" i="10" s="1"/>
  <c r="AI2414" i="10"/>
  <c r="AB2415" i="10"/>
  <c r="AD2415" i="10" s="1"/>
  <c r="AE2415" i="10" l="1"/>
  <c r="AF2415" i="10"/>
  <c r="AG2415" i="10" s="1"/>
  <c r="T2416" i="10" s="1"/>
  <c r="U2416" i="10" l="1"/>
  <c r="W2416" i="10" s="1"/>
  <c r="Y2416" i="10" s="1"/>
  <c r="V2416" i="10"/>
  <c r="X2416" i="10" s="1"/>
  <c r="Z2416" i="10" s="1"/>
  <c r="S2417" i="10"/>
  <c r="AH2415" i="10"/>
  <c r="AJ2415" i="10" s="1"/>
  <c r="AB2416" i="10" l="1"/>
  <c r="AD2416" i="10" s="1"/>
  <c r="R2418" i="10"/>
  <c r="AI2415" i="10"/>
  <c r="AA2416" i="10"/>
  <c r="AC2416" i="10" s="1"/>
  <c r="AF2416" i="10" l="1"/>
  <c r="AG2416" i="10" s="1"/>
  <c r="AE2416" i="10"/>
  <c r="AH2416" i="10" l="1"/>
  <c r="AJ2416" i="10" s="1"/>
  <c r="T2417" i="10"/>
  <c r="V2417" i="10" l="1"/>
  <c r="X2417" i="10" s="1"/>
  <c r="Z2417" i="10" s="1"/>
  <c r="U2417" i="10"/>
  <c r="W2417" i="10" s="1"/>
  <c r="S2418" i="10"/>
  <c r="AI2416" i="10"/>
  <c r="Y2417" i="10" l="1"/>
  <c r="AA2417" i="10" s="1"/>
  <c r="R2419" i="10"/>
  <c r="AB2417" i="10"/>
  <c r="AD2417" i="10" s="1"/>
  <c r="AC2417" i="10" l="1"/>
  <c r="AE2417" i="10" l="1"/>
  <c r="AF2417" i="10"/>
  <c r="AG2417" i="10" s="1"/>
  <c r="AH2417" i="10" l="1"/>
  <c r="AJ2417" i="10" s="1"/>
  <c r="T2418" i="10"/>
  <c r="AI2417" i="10" l="1"/>
  <c r="V2418" i="10"/>
  <c r="X2418" i="10" s="1"/>
  <c r="Z2418" i="10" s="1"/>
  <c r="U2418" i="10"/>
  <c r="W2418" i="10" s="1"/>
  <c r="Y2418" i="10" s="1"/>
  <c r="S2419" i="10"/>
  <c r="R2420" i="10" l="1"/>
  <c r="AA2418" i="10"/>
  <c r="AC2418" i="10" s="1"/>
  <c r="AB2418" i="10"/>
  <c r="AD2418" i="10" s="1"/>
  <c r="AF2418" i="10" l="1"/>
  <c r="AG2418" i="10" s="1"/>
  <c r="AE2418" i="10"/>
  <c r="AH2418" i="10" l="1"/>
  <c r="AJ2418" i="10" s="1"/>
  <c r="T2419" i="10"/>
  <c r="AI2418" i="10" l="1"/>
  <c r="V2419" i="10"/>
  <c r="X2419" i="10" s="1"/>
  <c r="Z2419" i="10" s="1"/>
  <c r="U2419" i="10"/>
  <c r="W2419" i="10" s="1"/>
  <c r="Y2419" i="10" s="1"/>
  <c r="S2420" i="10"/>
  <c r="R2421" i="10" l="1"/>
  <c r="AA2419" i="10"/>
  <c r="AC2419" i="10" s="1"/>
  <c r="AB2419" i="10"/>
  <c r="AD2419" i="10" s="1"/>
  <c r="AF2419" i="10" l="1"/>
  <c r="AG2419" i="10" s="1"/>
  <c r="T2420" i="10" s="1"/>
  <c r="S2421" i="10" s="1"/>
  <c r="AE2419" i="10"/>
  <c r="R2422" i="10" l="1"/>
  <c r="V2420" i="10"/>
  <c r="X2420" i="10" s="1"/>
  <c r="Z2420" i="10" s="1"/>
  <c r="U2420" i="10"/>
  <c r="W2420" i="10" s="1"/>
  <c r="Y2420" i="10" s="1"/>
  <c r="AH2419" i="10"/>
  <c r="AJ2419" i="10" s="1"/>
  <c r="AI2419" i="10" l="1"/>
  <c r="AA2420" i="10"/>
  <c r="AC2420" i="10" s="1"/>
  <c r="AB2420" i="10"/>
  <c r="AD2420" i="10" s="1"/>
  <c r="AE2420" i="10" l="1"/>
  <c r="AF2420" i="10"/>
  <c r="AG2420" i="10" s="1"/>
  <c r="AH2420" i="10" l="1"/>
  <c r="AJ2420" i="10" s="1"/>
  <c r="T2421" i="10"/>
  <c r="V2421" i="10" l="1"/>
  <c r="X2421" i="10" s="1"/>
  <c r="Z2421" i="10" s="1"/>
  <c r="U2421" i="10"/>
  <c r="W2421" i="10" s="1"/>
  <c r="S2422" i="10"/>
  <c r="AI2420" i="10"/>
  <c r="Y2421" i="10" l="1"/>
  <c r="AA2421" i="10" s="1"/>
  <c r="R2423" i="10"/>
  <c r="AB2421" i="10"/>
  <c r="AD2421" i="10" s="1"/>
  <c r="AC2421" i="10" l="1"/>
  <c r="AE2421" i="10" l="1"/>
  <c r="AF2421" i="10"/>
  <c r="AG2421" i="10" s="1"/>
  <c r="AH2421" i="10" l="1"/>
  <c r="AJ2421" i="10" s="1"/>
  <c r="T2422" i="10"/>
  <c r="V2422" i="10" l="1"/>
  <c r="X2422" i="10" s="1"/>
  <c r="Z2422" i="10" s="1"/>
  <c r="U2422" i="10"/>
  <c r="W2422" i="10" s="1"/>
  <c r="Y2422" i="10" s="1"/>
  <c r="AA2422" i="10" s="1"/>
  <c r="AC2422" i="10" s="1"/>
  <c r="S2423" i="10"/>
  <c r="AI2421" i="10"/>
  <c r="R2424" i="10" l="1"/>
  <c r="AB2422" i="10"/>
  <c r="AD2422" i="10" s="1"/>
  <c r="AF2422" i="10" s="1"/>
  <c r="AG2422" i="10" s="1"/>
  <c r="T2423" i="10" s="1"/>
  <c r="U2423" i="10" l="1"/>
  <c r="W2423" i="10" s="1"/>
  <c r="Y2423" i="10" s="1"/>
  <c r="V2423" i="10"/>
  <c r="X2423" i="10" s="1"/>
  <c r="Z2423" i="10" s="1"/>
  <c r="AE2422" i="10"/>
  <c r="AH2422" i="10" s="1"/>
  <c r="AJ2422" i="10" s="1"/>
  <c r="S2424" i="10"/>
  <c r="AA2423" i="10" l="1"/>
  <c r="AC2423" i="10" s="1"/>
  <c r="AI2422" i="10"/>
  <c r="R2425" i="10"/>
  <c r="AB2423" i="10"/>
  <c r="AD2423" i="10" s="1"/>
  <c r="AE2423" i="10" l="1"/>
  <c r="AF2423" i="10"/>
  <c r="AG2423" i="10" s="1"/>
  <c r="T2424" i="10" s="1"/>
  <c r="S2425" i="10" s="1"/>
  <c r="R2426" i="10" l="1"/>
  <c r="AH2423" i="10"/>
  <c r="AJ2423" i="10" s="1"/>
  <c r="AI2423" i="10" s="1"/>
  <c r="U2424" i="10"/>
  <c r="W2424" i="10" s="1"/>
  <c r="Y2424" i="10" s="1"/>
  <c r="V2424" i="10"/>
  <c r="X2424" i="10" s="1"/>
  <c r="Z2424" i="10" s="1"/>
  <c r="AB2424" i="10" l="1"/>
  <c r="AD2424" i="10" s="1"/>
  <c r="AA2424" i="10"/>
  <c r="AC2424" i="10" s="1"/>
  <c r="AE2424" i="10" l="1"/>
  <c r="AF2424" i="10"/>
  <c r="AG2424" i="10" s="1"/>
  <c r="AH2424" i="10" l="1"/>
  <c r="T2425" i="10"/>
  <c r="U2425" i="10" l="1"/>
  <c r="W2425" i="10" s="1"/>
  <c r="Y2425" i="10" s="1"/>
  <c r="V2425" i="10"/>
  <c r="X2425" i="10" s="1"/>
  <c r="Z2425" i="10" s="1"/>
  <c r="S2426" i="10"/>
  <c r="AJ2424" i="10"/>
  <c r="AB2425" i="10" l="1"/>
  <c r="AD2425" i="10" s="1"/>
  <c r="R2427" i="10"/>
  <c r="AI2424" i="10"/>
  <c r="AA2425" i="10"/>
  <c r="AC2425" i="10" s="1"/>
  <c r="AE2425" i="10" l="1"/>
  <c r="AF2425" i="10"/>
  <c r="AG2425" i="10" s="1"/>
  <c r="T2426" i="10" s="1"/>
  <c r="S2427" i="10" s="1"/>
  <c r="R2428" i="10" l="1"/>
  <c r="AH2425" i="10"/>
  <c r="AJ2425" i="10" s="1"/>
  <c r="V2426" i="10"/>
  <c r="X2426" i="10" s="1"/>
  <c r="Z2426" i="10" s="1"/>
  <c r="U2426" i="10"/>
  <c r="W2426" i="10" s="1"/>
  <c r="Y2426" i="10" l="1"/>
  <c r="AA2426" i="10" s="1"/>
  <c r="AI2425" i="10"/>
  <c r="AB2426" i="10"/>
  <c r="AD2426" i="10" s="1"/>
  <c r="AC2426" i="10" l="1"/>
  <c r="AE2426" i="10" l="1"/>
  <c r="AF2426" i="10"/>
  <c r="AG2426" i="10" s="1"/>
  <c r="AH2426" i="10" l="1"/>
  <c r="AJ2426" i="10" s="1"/>
  <c r="T2427" i="10"/>
  <c r="V2427" i="10" l="1"/>
  <c r="X2427" i="10" s="1"/>
  <c r="Z2427" i="10" s="1"/>
  <c r="U2427" i="10"/>
  <c r="W2427" i="10" s="1"/>
  <c r="Y2427" i="10" s="1"/>
  <c r="S2428" i="10"/>
  <c r="AI2426" i="10"/>
  <c r="AB2427" i="10" l="1"/>
  <c r="AD2427" i="10" s="1"/>
  <c r="R2429" i="10"/>
  <c r="AA2427" i="10"/>
  <c r="AC2427" i="10" s="1"/>
  <c r="AF2427" i="10" l="1"/>
  <c r="AG2427" i="10" s="1"/>
  <c r="AE2427" i="10"/>
  <c r="AH2427" i="10" l="1"/>
  <c r="AJ2427" i="10" s="1"/>
  <c r="T2428" i="10"/>
  <c r="V2428" i="10" l="1"/>
  <c r="X2428" i="10" s="1"/>
  <c r="Z2428" i="10" s="1"/>
  <c r="U2428" i="10"/>
  <c r="W2428" i="10" s="1"/>
  <c r="Y2428" i="10" s="1"/>
  <c r="S2429" i="10"/>
  <c r="AI2427" i="10"/>
  <c r="AB2428" i="10" l="1"/>
  <c r="AD2428" i="10" s="1"/>
  <c r="R2430" i="10"/>
  <c r="AA2428" i="10"/>
  <c r="AC2428" i="10" s="1"/>
  <c r="AE2428" i="10" l="1"/>
  <c r="AF2428" i="10"/>
  <c r="AG2428" i="10" s="1"/>
  <c r="AH2428" i="10" l="1"/>
  <c r="AJ2428" i="10" s="1"/>
  <c r="T2429" i="10"/>
  <c r="V2429" i="10" l="1"/>
  <c r="X2429" i="10" s="1"/>
  <c r="Z2429" i="10" s="1"/>
  <c r="U2429" i="10"/>
  <c r="W2429" i="10" s="1"/>
  <c r="Y2429" i="10" s="1"/>
  <c r="S2430" i="10"/>
  <c r="AI2428" i="10"/>
  <c r="AB2429" i="10" l="1"/>
  <c r="AD2429" i="10" s="1"/>
  <c r="R2431" i="10"/>
  <c r="AA2429" i="10"/>
  <c r="AC2429" i="10" s="1"/>
  <c r="AE2429" i="10" l="1"/>
  <c r="AF2429" i="10"/>
  <c r="AG2429" i="10" s="1"/>
  <c r="AH2429" i="10" l="1"/>
  <c r="AJ2429" i="10" s="1"/>
  <c r="T2430" i="10"/>
  <c r="V2430" i="10" l="1"/>
  <c r="X2430" i="10" s="1"/>
  <c r="Z2430" i="10" s="1"/>
  <c r="U2430" i="10"/>
  <c r="W2430" i="10" s="1"/>
  <c r="Y2430" i="10" s="1"/>
  <c r="AA2430" i="10" s="1"/>
  <c r="AC2430" i="10" s="1"/>
  <c r="S2431" i="10"/>
  <c r="AI2429" i="10"/>
  <c r="R2432" i="10" l="1"/>
  <c r="AB2430" i="10"/>
  <c r="AD2430" i="10" s="1"/>
  <c r="AE2430" i="10" s="1"/>
  <c r="AF2430" i="10" l="1"/>
  <c r="AG2430" i="10" s="1"/>
  <c r="T2431" i="10" s="1"/>
  <c r="V2431" i="10" l="1"/>
  <c r="X2431" i="10" s="1"/>
  <c r="Z2431" i="10" s="1"/>
  <c r="U2431" i="10"/>
  <c r="W2431" i="10" s="1"/>
  <c r="Y2431" i="10" s="1"/>
  <c r="AA2431" i="10" s="1"/>
  <c r="AC2431" i="10" s="1"/>
  <c r="AH2430" i="10"/>
  <c r="AJ2430" i="10" s="1"/>
  <c r="S2432" i="10"/>
  <c r="AI2430" i="10" l="1"/>
  <c r="R2433" i="10"/>
  <c r="AB2431" i="10"/>
  <c r="AD2431" i="10" s="1"/>
  <c r="AF2431" i="10" s="1"/>
  <c r="AG2431" i="10" s="1"/>
  <c r="AH2431" i="10" l="1"/>
  <c r="AJ2431" i="10" s="1"/>
  <c r="T2432" i="10"/>
  <c r="AE2431" i="10"/>
  <c r="U2432" i="10" l="1"/>
  <c r="W2432" i="10" s="1"/>
  <c r="Y2432" i="10" s="1"/>
  <c r="V2432" i="10"/>
  <c r="X2432" i="10" s="1"/>
  <c r="Z2432" i="10" s="1"/>
  <c r="AI2431" i="10"/>
  <c r="S2433" i="10"/>
  <c r="AB2432" i="10" l="1"/>
  <c r="AD2432" i="10" s="1"/>
  <c r="R2434" i="10"/>
  <c r="AA2432" i="10"/>
  <c r="AC2432" i="10" s="1"/>
  <c r="AE2432" i="10" l="1"/>
  <c r="AF2432" i="10"/>
  <c r="AG2432" i="10" s="1"/>
  <c r="AH2432" i="10" l="1"/>
  <c r="AJ2432" i="10" s="1"/>
  <c r="T2433" i="10"/>
  <c r="V2433" i="10" l="1"/>
  <c r="X2433" i="10" s="1"/>
  <c r="Z2433" i="10" s="1"/>
  <c r="U2433" i="10"/>
  <c r="W2433" i="10" s="1"/>
  <c r="Y2433" i="10" s="1"/>
  <c r="S2434" i="10"/>
  <c r="AI2432" i="10"/>
  <c r="AB2433" i="10" l="1"/>
  <c r="AD2433" i="10" s="1"/>
  <c r="R2435" i="10"/>
  <c r="AA2433" i="10"/>
  <c r="AC2433" i="10" s="1"/>
  <c r="AE2433" i="10" l="1"/>
  <c r="AF2433" i="10"/>
  <c r="AG2433" i="10" s="1"/>
  <c r="T2434" i="10" s="1"/>
  <c r="S2435" i="10" s="1"/>
  <c r="R2436" i="10" l="1"/>
  <c r="AH2433" i="10"/>
  <c r="AJ2433" i="10" s="1"/>
  <c r="V2434" i="10"/>
  <c r="X2434" i="10" s="1"/>
  <c r="Z2434" i="10" s="1"/>
  <c r="U2434" i="10"/>
  <c r="W2434" i="10" s="1"/>
  <c r="Y2434" i="10" s="1"/>
  <c r="AI2433" i="10" l="1"/>
  <c r="AB2434" i="10"/>
  <c r="AD2434" i="10" s="1"/>
  <c r="AA2434" i="10"/>
  <c r="AC2434" i="10" s="1"/>
  <c r="AF2434" i="10" l="1"/>
  <c r="AG2434" i="10" s="1"/>
  <c r="T2435" i="10" s="1"/>
  <c r="AE2434" i="10"/>
  <c r="AH2434" i="10" l="1"/>
  <c r="AJ2434" i="10" s="1"/>
  <c r="V2435" i="10"/>
  <c r="X2435" i="10" s="1"/>
  <c r="Z2435" i="10" s="1"/>
  <c r="U2435" i="10"/>
  <c r="W2435" i="10" s="1"/>
  <c r="Y2435" i="10" s="1"/>
  <c r="S2436" i="10"/>
  <c r="AI2434" i="10" l="1"/>
  <c r="R2437" i="10"/>
  <c r="AA2435" i="10"/>
  <c r="AC2435" i="10" s="1"/>
  <c r="AB2435" i="10"/>
  <c r="AD2435" i="10" s="1"/>
  <c r="AF2435" i="10" l="1"/>
  <c r="AG2435" i="10" s="1"/>
  <c r="AE2435" i="10"/>
  <c r="AH2435" i="10" l="1"/>
  <c r="AJ2435" i="10" s="1"/>
  <c r="T2436" i="10"/>
  <c r="U2436" i="10" l="1"/>
  <c r="W2436" i="10" s="1"/>
  <c r="Y2436" i="10" s="1"/>
  <c r="V2436" i="10"/>
  <c r="X2436" i="10" s="1"/>
  <c r="Z2436" i="10" s="1"/>
  <c r="S2437" i="10"/>
  <c r="AI2435" i="10"/>
  <c r="AB2436" i="10" l="1"/>
  <c r="AD2436" i="10" s="1"/>
  <c r="R2438" i="10"/>
  <c r="AA2436" i="10"/>
  <c r="AC2436" i="10" s="1"/>
  <c r="AF2436" i="10" l="1"/>
  <c r="AG2436" i="10" s="1"/>
  <c r="T2437" i="10" s="1"/>
  <c r="S2438" i="10" s="1"/>
  <c r="AE2436" i="10"/>
  <c r="R2439" i="10" l="1"/>
  <c r="U2437" i="10"/>
  <c r="W2437" i="10" s="1"/>
  <c r="V2437" i="10"/>
  <c r="X2437" i="10" s="1"/>
  <c r="Z2437" i="10" s="1"/>
  <c r="AH2436" i="10"/>
  <c r="AJ2436" i="10" s="1"/>
  <c r="AB2437" i="10" l="1"/>
  <c r="AD2437" i="10" s="1"/>
  <c r="AI2436" i="10"/>
  <c r="Y2437" i="10"/>
  <c r="AA2437" i="10" s="1"/>
  <c r="AC2437" i="10" l="1"/>
  <c r="AF2437" i="10" l="1"/>
  <c r="AG2437" i="10" s="1"/>
  <c r="AE2437" i="10"/>
  <c r="AH2437" i="10" l="1"/>
  <c r="AJ2437" i="10" s="1"/>
  <c r="T2438" i="10"/>
  <c r="V2438" i="10" l="1"/>
  <c r="X2438" i="10" s="1"/>
  <c r="U2438" i="10"/>
  <c r="W2438" i="10" s="1"/>
  <c r="S2439" i="10"/>
  <c r="R2440" i="10" s="1"/>
  <c r="AI2437" i="10"/>
  <c r="AB2438" i="10" l="1"/>
  <c r="Z2438" i="10"/>
  <c r="Y2438" i="10"/>
  <c r="AA2438" i="10" s="1"/>
  <c r="AD2438" i="10" l="1"/>
  <c r="AC2438" i="10"/>
  <c r="AE2438" i="10" l="1"/>
  <c r="AF2438" i="10"/>
  <c r="AG2438" i="10" s="1"/>
  <c r="AH2438" i="10" s="1"/>
  <c r="AJ2438" i="10" s="1"/>
  <c r="T2439" i="10" l="1"/>
  <c r="U2439" i="10" s="1"/>
  <c r="W2439" i="10" s="1"/>
  <c r="Y2439" i="10" s="1"/>
  <c r="AI2438" i="10"/>
  <c r="S2440" i="10" l="1"/>
  <c r="R2441" i="10" s="1"/>
  <c r="V2439" i="10"/>
  <c r="X2439" i="10" s="1"/>
  <c r="Z2439" i="10" s="1"/>
  <c r="AA2439" i="10"/>
  <c r="AC2439" i="10" s="1"/>
  <c r="AB2439" i="10" l="1"/>
  <c r="AD2439" i="10" s="1"/>
  <c r="AE2439" i="10" s="1"/>
  <c r="AF2439" i="10" l="1"/>
  <c r="AG2439" i="10" s="1"/>
  <c r="T2440" i="10" s="1"/>
  <c r="AH2439" i="10" l="1"/>
  <c r="AJ2439" i="10" s="1"/>
  <c r="U2440" i="10"/>
  <c r="W2440" i="10" s="1"/>
  <c r="Y2440" i="10" s="1"/>
  <c r="V2440" i="10"/>
  <c r="X2440" i="10" s="1"/>
  <c r="Z2440" i="10" s="1"/>
  <c r="S2441" i="10"/>
  <c r="AI2439" i="10" l="1"/>
  <c r="R2442" i="10"/>
  <c r="AA2440" i="10"/>
  <c r="AC2440" i="10" s="1"/>
  <c r="AB2440" i="10"/>
  <c r="AD2440" i="10" s="1"/>
  <c r="AF2440" i="10" l="1"/>
  <c r="AG2440" i="10" s="1"/>
  <c r="AE2440" i="10"/>
  <c r="AH2440" i="10" l="1"/>
  <c r="AJ2440" i="10" s="1"/>
  <c r="T2441" i="10"/>
  <c r="U2441" i="10" l="1"/>
  <c r="W2441" i="10" s="1"/>
  <c r="V2441" i="10"/>
  <c r="X2441" i="10" s="1"/>
  <c r="S2442" i="10"/>
  <c r="AI2440" i="10"/>
  <c r="Y2441" i="10" l="1"/>
  <c r="AA2441" i="10" s="1"/>
  <c r="AB2441" i="10"/>
  <c r="Z2441" i="10"/>
  <c r="R2443" i="10"/>
  <c r="AD2441" i="10" l="1"/>
  <c r="AC2441" i="10"/>
  <c r="AE2441" i="10" l="1"/>
  <c r="AF2441" i="10"/>
  <c r="AG2441" i="10" s="1"/>
  <c r="AH2441" i="10" l="1"/>
  <c r="AJ2441" i="10" s="1"/>
  <c r="T2442" i="10"/>
  <c r="U2442" i="10" l="1"/>
  <c r="W2442" i="10" s="1"/>
  <c r="Y2442" i="10" s="1"/>
  <c r="V2442" i="10"/>
  <c r="X2442" i="10" s="1"/>
  <c r="Z2442" i="10" s="1"/>
  <c r="S2443" i="10"/>
  <c r="AI2441" i="10"/>
  <c r="AA2442" i="10" l="1"/>
  <c r="AC2442" i="10" s="1"/>
  <c r="R2444" i="10"/>
  <c r="AB2442" i="10"/>
  <c r="AD2442" i="10" s="1"/>
  <c r="AE2442" i="10" l="1"/>
  <c r="AF2442" i="10"/>
  <c r="AG2442" i="10" s="1"/>
  <c r="AH2442" i="10" l="1"/>
  <c r="AJ2442" i="10" s="1"/>
  <c r="T2443" i="10"/>
  <c r="V2443" i="10" l="1"/>
  <c r="X2443" i="10" s="1"/>
  <c r="Z2443" i="10" s="1"/>
  <c r="U2443" i="10"/>
  <c r="W2443" i="10" s="1"/>
  <c r="S2444" i="10"/>
  <c r="AI2442" i="10"/>
  <c r="Y2443" i="10" l="1"/>
  <c r="AA2443" i="10" s="1"/>
  <c r="R2445" i="10"/>
  <c r="AB2443" i="10"/>
  <c r="AD2443" i="10" s="1"/>
  <c r="AC2443" i="10" l="1"/>
  <c r="AE2443" i="10" l="1"/>
  <c r="AF2443" i="10"/>
  <c r="AG2443" i="10" s="1"/>
  <c r="AH2443" i="10" l="1"/>
  <c r="AJ2443" i="10" s="1"/>
  <c r="T2444" i="10"/>
  <c r="V2444" i="10" l="1"/>
  <c r="X2444" i="10" s="1"/>
  <c r="Z2444" i="10" s="1"/>
  <c r="U2444" i="10"/>
  <c r="W2444" i="10" s="1"/>
  <c r="Y2444" i="10" s="1"/>
  <c r="AA2444" i="10" s="1"/>
  <c r="AC2444" i="10" s="1"/>
  <c r="S2445" i="10"/>
  <c r="AI2443" i="10"/>
  <c r="R2446" i="10" l="1"/>
  <c r="AB2444" i="10"/>
  <c r="AD2444" i="10" s="1"/>
  <c r="AF2444" i="10" s="1"/>
  <c r="AG2444" i="10" s="1"/>
  <c r="T2445" i="10" s="1"/>
  <c r="V2445" i="10" l="1"/>
  <c r="X2445" i="10" s="1"/>
  <c r="U2445" i="10"/>
  <c r="W2445" i="10" s="1"/>
  <c r="AE2444" i="10"/>
  <c r="AH2444" i="10" s="1"/>
  <c r="AJ2444" i="10" s="1"/>
  <c r="S2446" i="10"/>
  <c r="R2447" i="10" s="1"/>
  <c r="AB2445" i="10" l="1"/>
  <c r="Z2445" i="10"/>
  <c r="Y2445" i="10"/>
  <c r="AA2445" i="10" s="1"/>
  <c r="AI2444" i="10"/>
  <c r="AD2445" i="10" l="1"/>
  <c r="AC2445" i="10"/>
  <c r="AF2445" i="10" l="1"/>
  <c r="AG2445" i="10" s="1"/>
  <c r="T2446" i="10" s="1"/>
  <c r="AE2445" i="10"/>
  <c r="AH2445" i="10" l="1"/>
  <c r="AJ2445" i="10" s="1"/>
  <c r="V2446" i="10"/>
  <c r="X2446" i="10" s="1"/>
  <c r="U2446" i="10"/>
  <c r="W2446" i="10" s="1"/>
  <c r="Y2446" i="10" s="1"/>
  <c r="S2447" i="10"/>
  <c r="AI2445" i="10" l="1"/>
  <c r="AB2446" i="10"/>
  <c r="Z2446" i="10"/>
  <c r="R2448" i="10"/>
  <c r="AA2446" i="10"/>
  <c r="AC2446" i="10" s="1"/>
  <c r="AD2446" i="10" l="1"/>
  <c r="AF2446" i="10" s="1"/>
  <c r="AG2446" i="10" s="1"/>
  <c r="AH2446" i="10" l="1"/>
  <c r="T2447" i="10"/>
  <c r="AE2446" i="10"/>
  <c r="U2447" i="10" l="1"/>
  <c r="W2447" i="10" s="1"/>
  <c r="Y2447" i="10" s="1"/>
  <c r="V2447" i="10"/>
  <c r="X2447" i="10" s="1"/>
  <c r="Z2447" i="10" s="1"/>
  <c r="S2448" i="10"/>
  <c r="AJ2446" i="10"/>
  <c r="AI2446" i="10" s="1"/>
  <c r="AB2447" i="10" l="1"/>
  <c r="AD2447" i="10" s="1"/>
  <c r="R2449" i="10"/>
  <c r="AA2447" i="10"/>
  <c r="AC2447" i="10" s="1"/>
  <c r="AF2447" i="10" l="1"/>
  <c r="AG2447" i="10" s="1"/>
  <c r="T2448" i="10" s="1"/>
  <c r="AE2447" i="10"/>
  <c r="AH2447" i="10" l="1"/>
  <c r="AJ2447" i="10" s="1"/>
  <c r="U2448" i="10"/>
  <c r="W2448" i="10" s="1"/>
  <c r="Y2448" i="10" s="1"/>
  <c r="AA2448" i="10" s="1"/>
  <c r="AC2448" i="10" s="1"/>
  <c r="V2448" i="10"/>
  <c r="X2448" i="10" s="1"/>
  <c r="Z2448" i="10" s="1"/>
  <c r="S2449" i="10"/>
  <c r="AB2448" i="10" l="1"/>
  <c r="AD2448" i="10" s="1"/>
  <c r="AE2448" i="10" s="1"/>
  <c r="AI2447" i="10"/>
  <c r="R2450" i="10"/>
  <c r="AF2448" i="10" l="1"/>
  <c r="AG2448" i="10" l="1"/>
  <c r="AH2448" i="10" l="1"/>
  <c r="T2449" i="10"/>
  <c r="U2449" i="10" l="1"/>
  <c r="W2449" i="10" s="1"/>
  <c r="Y2449" i="10" s="1"/>
  <c r="V2449" i="10"/>
  <c r="X2449" i="10" s="1"/>
  <c r="Z2449" i="10" s="1"/>
  <c r="S2450" i="10"/>
  <c r="AJ2448" i="10"/>
  <c r="AI2448" i="10"/>
  <c r="AA2449" i="10" l="1"/>
  <c r="AC2449" i="10" s="1"/>
  <c r="AB2449" i="10"/>
  <c r="AD2449" i="10" s="1"/>
  <c r="R2451" i="10"/>
  <c r="AF2449" i="10" l="1"/>
  <c r="AG2449" i="10" s="1"/>
  <c r="T2450" i="10" s="1"/>
  <c r="S2451" i="10" s="1"/>
  <c r="AE2449" i="10"/>
  <c r="R2452" i="10" l="1"/>
  <c r="AH2449" i="10"/>
  <c r="V2450" i="10"/>
  <c r="X2450" i="10" s="1"/>
  <c r="Z2450" i="10" s="1"/>
  <c r="U2450" i="10"/>
  <c r="W2450" i="10" s="1"/>
  <c r="Y2450" i="10" s="1"/>
  <c r="AB2450" i="10" l="1"/>
  <c r="AD2450" i="10" s="1"/>
  <c r="AJ2449" i="10"/>
  <c r="AA2450" i="10"/>
  <c r="AC2450" i="10" s="1"/>
  <c r="AE2450" i="10" l="1"/>
  <c r="AF2450" i="10"/>
  <c r="AG2450" i="10" s="1"/>
  <c r="AI2449" i="10"/>
  <c r="AH2450" i="10" l="1"/>
  <c r="T2451" i="10"/>
  <c r="V2451" i="10" l="1"/>
  <c r="X2451" i="10" s="1"/>
  <c r="Z2451" i="10" s="1"/>
  <c r="U2451" i="10"/>
  <c r="W2451" i="10" s="1"/>
  <c r="Y2451" i="10" s="1"/>
  <c r="S2452" i="10"/>
  <c r="AJ2450" i="10"/>
  <c r="AI2450" i="10" s="1"/>
  <c r="R2453" i="10" l="1"/>
  <c r="AB2451" i="10"/>
  <c r="AD2451" i="10" s="1"/>
  <c r="AA2451" i="10"/>
  <c r="AC2451" i="10" s="1"/>
  <c r="AF2451" i="10" l="1"/>
  <c r="AE2451" i="10"/>
  <c r="AG2451" i="10" l="1"/>
  <c r="AH2451" i="10" l="1"/>
  <c r="T2452" i="10"/>
  <c r="U2452" i="10" l="1"/>
  <c r="W2452" i="10" s="1"/>
  <c r="Y2452" i="10" s="1"/>
  <c r="V2452" i="10"/>
  <c r="X2452" i="10" s="1"/>
  <c r="Z2452" i="10" s="1"/>
  <c r="S2453" i="10"/>
  <c r="AJ2451" i="10"/>
  <c r="R2454" i="10" l="1"/>
  <c r="AB2452" i="10"/>
  <c r="AD2452" i="10" s="1"/>
  <c r="AI2451" i="10"/>
  <c r="AA2452" i="10"/>
  <c r="AC2452" i="10" s="1"/>
  <c r="AF2452" i="10" l="1"/>
  <c r="AG2452" i="10" s="1"/>
  <c r="T2453" i="10" s="1"/>
  <c r="S2454" i="10" s="1"/>
  <c r="AE2452" i="10"/>
  <c r="R2455" i="10" l="1"/>
  <c r="AH2452" i="10"/>
  <c r="U2453" i="10"/>
  <c r="W2453" i="10" s="1"/>
  <c r="Y2453" i="10" s="1"/>
  <c r="V2453" i="10"/>
  <c r="X2453" i="10" s="1"/>
  <c r="Z2453" i="10" s="1"/>
  <c r="AJ2452" i="10" l="1"/>
  <c r="AI2452" i="10" s="1"/>
  <c r="AB2453" i="10"/>
  <c r="AD2453" i="10" s="1"/>
  <c r="AA2453" i="10"/>
  <c r="AC2453" i="10" s="1"/>
  <c r="AE2453" i="10" l="1"/>
  <c r="AF2453" i="10"/>
  <c r="AG2453" i="10" l="1"/>
  <c r="AH2453" i="10" l="1"/>
  <c r="T2454" i="10"/>
  <c r="V2454" i="10" l="1"/>
  <c r="X2454" i="10" s="1"/>
  <c r="Z2454" i="10" s="1"/>
  <c r="U2454" i="10"/>
  <c r="W2454" i="10" s="1"/>
  <c r="Y2454" i="10" s="1"/>
  <c r="S2455" i="10"/>
  <c r="AJ2453" i="10"/>
  <c r="AI2453" i="10" s="1"/>
  <c r="R2456" i="10" l="1"/>
  <c r="AA2454" i="10"/>
  <c r="AC2454" i="10" s="1"/>
  <c r="AB2454" i="10"/>
  <c r="AD2454" i="10" s="1"/>
  <c r="AF2454" i="10" l="1"/>
  <c r="AE2454" i="10"/>
  <c r="AG2454" i="10" l="1"/>
  <c r="AH2454" i="10" l="1"/>
  <c r="T2455" i="10"/>
  <c r="U2455" i="10" l="1"/>
  <c r="W2455" i="10" s="1"/>
  <c r="Y2455" i="10" s="1"/>
  <c r="V2455" i="10"/>
  <c r="X2455" i="10" s="1"/>
  <c r="Z2455" i="10" s="1"/>
  <c r="S2456" i="10"/>
  <c r="AJ2454" i="10"/>
  <c r="AI2454" i="10" s="1"/>
  <c r="R2457" i="10" l="1"/>
  <c r="AA2455" i="10"/>
  <c r="AC2455" i="10" s="1"/>
  <c r="AB2455" i="10"/>
  <c r="AD2455" i="10" s="1"/>
  <c r="AF2455" i="10" l="1"/>
  <c r="AG2455" i="10" s="1"/>
  <c r="T2456" i="10" s="1"/>
  <c r="S2457" i="10" s="1"/>
  <c r="AE2455" i="10"/>
  <c r="R2458" i="10" l="1"/>
  <c r="U2456" i="10"/>
  <c r="W2456" i="10" s="1"/>
  <c r="Y2456" i="10" s="1"/>
  <c r="V2456" i="10"/>
  <c r="X2456" i="10" s="1"/>
  <c r="Z2456" i="10" s="1"/>
  <c r="AH2455" i="10"/>
  <c r="AA2456" i="10" l="1"/>
  <c r="AC2456" i="10" s="1"/>
  <c r="AJ2455" i="10"/>
  <c r="AI2455" i="10" s="1"/>
  <c r="AB2456" i="10"/>
  <c r="AD2456" i="10" s="1"/>
  <c r="AE2456" i="10" l="1"/>
  <c r="AF2456" i="10"/>
  <c r="AG2456" i="10" s="1"/>
  <c r="AH2456" i="10" l="1"/>
  <c r="T2457" i="10"/>
  <c r="V2457" i="10" l="1"/>
  <c r="X2457" i="10" s="1"/>
  <c r="Z2457" i="10" s="1"/>
  <c r="U2457" i="10"/>
  <c r="W2457" i="10" s="1"/>
  <c r="Y2457" i="10" s="1"/>
  <c r="S2458" i="10"/>
  <c r="AJ2456" i="10"/>
  <c r="AI2456" i="10" s="1"/>
  <c r="AA2457" i="10" l="1"/>
  <c r="AC2457" i="10" s="1"/>
  <c r="R2459" i="10"/>
  <c r="AB2457" i="10"/>
  <c r="AD2457" i="10" s="1"/>
  <c r="AF2457" i="10" l="1"/>
  <c r="AG2457" i="10" s="1"/>
  <c r="T2458" i="10" s="1"/>
  <c r="U2458" i="10" s="1"/>
  <c r="W2458" i="10" s="1"/>
  <c r="Y2458" i="10" s="1"/>
  <c r="AE2457" i="10"/>
  <c r="S2459" i="10" l="1"/>
  <c r="R2460" i="10" s="1"/>
  <c r="V2458" i="10"/>
  <c r="X2458" i="10" s="1"/>
  <c r="Z2458" i="10" s="1"/>
  <c r="AH2457" i="10"/>
  <c r="AJ2457" i="10" s="1"/>
  <c r="AI2457" i="10" s="1"/>
  <c r="AA2458" i="10"/>
  <c r="AC2458" i="10" s="1"/>
  <c r="AB2458" i="10" l="1"/>
  <c r="AD2458" i="10" s="1"/>
  <c r="AF2458" i="10" s="1"/>
  <c r="AE2458" i="10" l="1"/>
  <c r="AG2458" i="10"/>
  <c r="AH2458" i="10" l="1"/>
  <c r="T2459" i="10"/>
  <c r="U2459" i="10" l="1"/>
  <c r="W2459" i="10" s="1"/>
  <c r="Y2459" i="10" s="1"/>
  <c r="V2459" i="10"/>
  <c r="X2459" i="10" s="1"/>
  <c r="Z2459" i="10" s="1"/>
  <c r="S2460" i="10"/>
  <c r="AJ2458" i="10"/>
  <c r="AI2458" i="10" s="1"/>
  <c r="R2461" i="10" l="1"/>
  <c r="AB2459" i="10"/>
  <c r="AD2459" i="10" s="1"/>
  <c r="AA2459" i="10"/>
  <c r="AC2459" i="10" s="1"/>
  <c r="AF2459" i="10" l="1"/>
  <c r="AE2459" i="10"/>
  <c r="AG2459" i="10" l="1"/>
  <c r="AH2459" i="10" l="1"/>
  <c r="T2460" i="10"/>
  <c r="V2460" i="10" l="1"/>
  <c r="X2460" i="10" s="1"/>
  <c r="Z2460" i="10" s="1"/>
  <c r="U2460" i="10"/>
  <c r="W2460" i="10" s="1"/>
  <c r="Y2460" i="10" s="1"/>
  <c r="S2461" i="10"/>
  <c r="AJ2459" i="10"/>
  <c r="AI2459" i="10" s="1"/>
  <c r="AA2460" i="10" l="1"/>
  <c r="AC2460" i="10" s="1"/>
  <c r="R2462" i="10"/>
  <c r="AB2460" i="10"/>
  <c r="AD2460" i="10" s="1"/>
  <c r="AE2460" i="10" l="1"/>
  <c r="AF2460" i="10"/>
  <c r="AG2460" i="10" l="1"/>
  <c r="AH2460" i="10" l="1"/>
  <c r="T2461" i="10"/>
  <c r="V2461" i="10" l="1"/>
  <c r="X2461" i="10" s="1"/>
  <c r="Z2461" i="10" s="1"/>
  <c r="U2461" i="10"/>
  <c r="W2461" i="10" s="1"/>
  <c r="Y2461" i="10" s="1"/>
  <c r="S2462" i="10"/>
  <c r="AJ2460" i="10"/>
  <c r="AI2460" i="10" s="1"/>
  <c r="AA2461" i="10" l="1"/>
  <c r="AC2461" i="10" s="1"/>
  <c r="R2463" i="10"/>
  <c r="AB2461" i="10"/>
  <c r="AD2461" i="10" s="1"/>
  <c r="AE2461" i="10" l="1"/>
  <c r="AF2461" i="10"/>
  <c r="AG2461" i="10" s="1"/>
  <c r="T2462" i="10" s="1"/>
  <c r="V2462" i="10" l="1"/>
  <c r="X2462" i="10" s="1"/>
  <c r="Z2462" i="10" s="1"/>
  <c r="U2462" i="10"/>
  <c r="W2462" i="10" s="1"/>
  <c r="Y2462" i="10" s="1"/>
  <c r="S2463" i="10"/>
  <c r="AH2461" i="10"/>
  <c r="AJ2461" i="10" l="1"/>
  <c r="AI2461" i="10" s="1"/>
  <c r="R2464" i="10"/>
  <c r="AB2462" i="10"/>
  <c r="AD2462" i="10" s="1"/>
  <c r="AA2462" i="10"/>
  <c r="AC2462" i="10" s="1"/>
  <c r="AF2462" i="10" l="1"/>
  <c r="AE2462" i="10"/>
  <c r="AG2462" i="10" l="1"/>
  <c r="AH2462" i="10" l="1"/>
  <c r="T2463" i="10"/>
  <c r="V2463" i="10" l="1"/>
  <c r="X2463" i="10" s="1"/>
  <c r="Z2463" i="10" s="1"/>
  <c r="U2463" i="10"/>
  <c r="W2463" i="10" s="1"/>
  <c r="Y2463" i="10" s="1"/>
  <c r="S2464" i="10"/>
  <c r="AJ2462" i="10"/>
  <c r="AI2462" i="10" s="1"/>
  <c r="AA2463" i="10" l="1"/>
  <c r="AC2463" i="10" s="1"/>
  <c r="R2465" i="10"/>
  <c r="AB2463" i="10"/>
  <c r="AD2463" i="10" s="1"/>
  <c r="AF2463" i="10" l="1"/>
  <c r="AE2463" i="10"/>
  <c r="AG2463" i="10" l="1"/>
  <c r="AH2463" i="10" l="1"/>
  <c r="T2464" i="10"/>
  <c r="U2464" i="10" l="1"/>
  <c r="W2464" i="10" s="1"/>
  <c r="Y2464" i="10" s="1"/>
  <c r="V2464" i="10"/>
  <c r="X2464" i="10" s="1"/>
  <c r="Z2464" i="10" s="1"/>
  <c r="S2465" i="10"/>
  <c r="AJ2463" i="10"/>
  <c r="AI2463" i="10" s="1"/>
  <c r="AA2464" i="10" l="1"/>
  <c r="AC2464" i="10" s="1"/>
  <c r="R2466" i="10"/>
  <c r="AB2464" i="10"/>
  <c r="AD2464" i="10" s="1"/>
  <c r="AF2464" i="10" l="1"/>
  <c r="AG2464" i="10" s="1"/>
  <c r="AE2464" i="10"/>
  <c r="AH2464" i="10" l="1"/>
  <c r="T2465" i="10"/>
  <c r="V2465" i="10" l="1"/>
  <c r="X2465" i="10" s="1"/>
  <c r="Z2465" i="10" s="1"/>
  <c r="U2465" i="10"/>
  <c r="W2465" i="10" s="1"/>
  <c r="Y2465" i="10" s="1"/>
  <c r="S2466" i="10"/>
  <c r="AJ2464" i="10"/>
  <c r="AI2464" i="10" s="1"/>
  <c r="R2467" i="10" l="1"/>
  <c r="AA2465" i="10"/>
  <c r="AC2465" i="10" s="1"/>
  <c r="AB2465" i="10"/>
  <c r="AD2465" i="10" s="1"/>
  <c r="AF2465" i="10" l="1"/>
  <c r="AE2465" i="10"/>
  <c r="AG2465" i="10" l="1"/>
  <c r="AH2465" i="10" l="1"/>
  <c r="T2466" i="10"/>
  <c r="U2466" i="10" l="1"/>
  <c r="W2466" i="10" s="1"/>
  <c r="Y2466" i="10" s="1"/>
  <c r="V2466" i="10"/>
  <c r="X2466" i="10" s="1"/>
  <c r="Z2466" i="10" s="1"/>
  <c r="S2467" i="10"/>
  <c r="AJ2465" i="10"/>
  <c r="R2468" i="10" l="1"/>
  <c r="AI2465" i="10"/>
  <c r="AA2466" i="10"/>
  <c r="AC2466" i="10" s="1"/>
  <c r="AB2466" i="10"/>
  <c r="AD2466" i="10" s="1"/>
  <c r="AF2466" i="10" l="1"/>
  <c r="AE2466" i="10"/>
  <c r="AG2466" i="10" l="1"/>
  <c r="AH2466" i="10" l="1"/>
  <c r="T2467" i="10"/>
  <c r="V2467" i="10" l="1"/>
  <c r="X2467" i="10" s="1"/>
  <c r="Z2467" i="10" s="1"/>
  <c r="U2467" i="10"/>
  <c r="W2467" i="10" s="1"/>
  <c r="Y2467" i="10" s="1"/>
  <c r="S2468" i="10"/>
  <c r="AJ2466" i="10"/>
  <c r="H30" i="11" s="1"/>
  <c r="AA2467" i="10" l="1"/>
  <c r="AC2467" i="10" s="1"/>
  <c r="R2469" i="10"/>
  <c r="AI2466" i="10"/>
  <c r="G30" i="11" s="1"/>
  <c r="AB2467" i="10"/>
  <c r="AD2467" i="10" s="1"/>
  <c r="AF2467" i="10" l="1"/>
  <c r="AG2467" i="10" s="1"/>
  <c r="AE2467" i="10"/>
  <c r="AH2467" i="10" l="1"/>
  <c r="T2468" i="10"/>
  <c r="V2468" i="10" l="1"/>
  <c r="X2468" i="10" s="1"/>
  <c r="Z2468" i="10" s="1"/>
  <c r="U2468" i="10"/>
  <c r="W2468" i="10" s="1"/>
  <c r="Y2468" i="10" s="1"/>
  <c r="S2469" i="10"/>
  <c r="AJ2467" i="10"/>
  <c r="AI2467" i="10"/>
  <c r="R2470" i="10" l="1"/>
  <c r="AA2468" i="10"/>
  <c r="AC2468" i="10" s="1"/>
  <c r="AB2468" i="10"/>
  <c r="AD2468" i="10" s="1"/>
  <c r="AE2468" i="10" l="1"/>
  <c r="AF2468" i="10"/>
  <c r="AG2468" i="10" l="1"/>
  <c r="AH2468" i="10" l="1"/>
  <c r="T2469" i="10"/>
  <c r="V2469" i="10" l="1"/>
  <c r="X2469" i="10" s="1"/>
  <c r="Z2469" i="10" s="1"/>
  <c r="U2469" i="10"/>
  <c r="W2469" i="10" s="1"/>
  <c r="Y2469" i="10" s="1"/>
  <c r="S2470" i="10"/>
  <c r="AJ2468" i="10"/>
  <c r="AI2468" i="10" s="1"/>
  <c r="AA2469" i="10" l="1"/>
  <c r="AC2469" i="10" s="1"/>
  <c r="R2471" i="10"/>
  <c r="AB2469" i="10"/>
  <c r="AD2469" i="10" s="1"/>
  <c r="AE2469" i="10" l="1"/>
  <c r="AF2469" i="10"/>
  <c r="AG2469" i="10" s="1"/>
  <c r="T2470" i="10" s="1"/>
  <c r="S2471" i="10" s="1"/>
  <c r="R2472" i="10" l="1"/>
  <c r="AH2469" i="10"/>
  <c r="V2470" i="10"/>
  <c r="X2470" i="10" s="1"/>
  <c r="Z2470" i="10" s="1"/>
  <c r="U2470" i="10"/>
  <c r="W2470" i="10" s="1"/>
  <c r="Y2470" i="10" s="1"/>
  <c r="AJ2469" i="10" l="1"/>
  <c r="AB2470" i="10"/>
  <c r="AD2470" i="10" s="1"/>
  <c r="AA2470" i="10"/>
  <c r="AC2470" i="10" s="1"/>
  <c r="AF2470" i="10" l="1"/>
  <c r="AE2470" i="10"/>
  <c r="AI2469" i="10"/>
  <c r="AG2470" i="10" l="1"/>
  <c r="AH2470" i="10" l="1"/>
  <c r="T2471" i="10"/>
  <c r="U2471" i="10" l="1"/>
  <c r="W2471" i="10" s="1"/>
  <c r="Y2471" i="10" s="1"/>
  <c r="V2471" i="10"/>
  <c r="X2471" i="10" s="1"/>
  <c r="Z2471" i="10" s="1"/>
  <c r="S2472" i="10"/>
  <c r="AJ2470" i="10"/>
  <c r="AI2470" i="10" s="1"/>
  <c r="AB2471" i="10" l="1"/>
  <c r="AD2471" i="10" s="1"/>
  <c r="R2473" i="10"/>
  <c r="AA2471" i="10"/>
  <c r="AC2471" i="10" s="1"/>
  <c r="AF2471" i="10" l="1"/>
  <c r="AE2471" i="10"/>
  <c r="AG2471" i="10" l="1"/>
  <c r="AH2471" i="10" l="1"/>
  <c r="T2472" i="10"/>
  <c r="V2472" i="10" l="1"/>
  <c r="X2472" i="10" s="1"/>
  <c r="Z2472" i="10" s="1"/>
  <c r="U2472" i="10"/>
  <c r="W2472" i="10" s="1"/>
  <c r="Y2472" i="10" s="1"/>
  <c r="S2473" i="10"/>
  <c r="AJ2471" i="10"/>
  <c r="AI2471" i="10" s="1"/>
  <c r="AA2472" i="10" l="1"/>
  <c r="AC2472" i="10" s="1"/>
  <c r="R2474" i="10"/>
  <c r="AB2472" i="10"/>
  <c r="AD2472" i="10" s="1"/>
  <c r="AF2472" i="10" l="1"/>
  <c r="AG2472" i="10" s="1"/>
  <c r="AE2472" i="10"/>
  <c r="AH2472" i="10" l="1"/>
  <c r="T2473" i="10"/>
  <c r="U2473" i="10" l="1"/>
  <c r="W2473" i="10" s="1"/>
  <c r="Y2473" i="10" s="1"/>
  <c r="V2473" i="10"/>
  <c r="X2473" i="10" s="1"/>
  <c r="Z2473" i="10" s="1"/>
  <c r="S2474" i="10"/>
  <c r="AJ2472" i="10"/>
  <c r="AI2472" i="10" s="1"/>
  <c r="R2475" i="10" l="1"/>
  <c r="AB2473" i="10"/>
  <c r="AD2473" i="10" s="1"/>
  <c r="AA2473" i="10"/>
  <c r="AC2473" i="10" s="1"/>
  <c r="AF2473" i="10" l="1"/>
  <c r="AE2473" i="10"/>
  <c r="AG2473" i="10" l="1"/>
  <c r="AH2473" i="10" l="1"/>
  <c r="T2474" i="10"/>
  <c r="V2474" i="10" l="1"/>
  <c r="X2474" i="10" s="1"/>
  <c r="Z2474" i="10" s="1"/>
  <c r="U2474" i="10"/>
  <c r="W2474" i="10" s="1"/>
  <c r="Y2474" i="10" s="1"/>
  <c r="S2475" i="10"/>
  <c r="AJ2473" i="10"/>
  <c r="AI2473" i="10" s="1"/>
  <c r="AA2474" i="10" l="1"/>
  <c r="AC2474" i="10" s="1"/>
  <c r="R2476" i="10"/>
  <c r="AB2474" i="10"/>
  <c r="AD2474" i="10" s="1"/>
  <c r="AE2474" i="10" l="1"/>
  <c r="AF2474" i="10"/>
  <c r="AG2474" i="10" l="1"/>
  <c r="AH2474" i="10" l="1"/>
  <c r="T2475" i="10"/>
  <c r="V2475" i="10" l="1"/>
  <c r="X2475" i="10" s="1"/>
  <c r="Z2475" i="10" s="1"/>
  <c r="U2475" i="10"/>
  <c r="W2475" i="10" s="1"/>
  <c r="Y2475" i="10" s="1"/>
  <c r="S2476" i="10"/>
  <c r="AJ2474" i="10"/>
  <c r="AI2474" i="10" s="1"/>
  <c r="AB2475" i="10" l="1"/>
  <c r="AD2475" i="10" s="1"/>
  <c r="R2477" i="10"/>
  <c r="AA2475" i="10"/>
  <c r="AC2475" i="10" s="1"/>
  <c r="AF2475" i="10" l="1"/>
  <c r="AE2475" i="10"/>
  <c r="AG2475" i="10" l="1"/>
  <c r="AH2475" i="10" l="1"/>
  <c r="T2476" i="10"/>
  <c r="U2476" i="10" l="1"/>
  <c r="W2476" i="10" s="1"/>
  <c r="Y2476" i="10" s="1"/>
  <c r="V2476" i="10"/>
  <c r="X2476" i="10" s="1"/>
  <c r="Z2476" i="10" s="1"/>
  <c r="S2477" i="10"/>
  <c r="AJ2475" i="10"/>
  <c r="AI2475" i="10" s="1"/>
  <c r="R2478" i="10" l="1"/>
  <c r="AA2476" i="10"/>
  <c r="AC2476" i="10" s="1"/>
  <c r="AB2476" i="10"/>
  <c r="AD2476" i="10" s="1"/>
  <c r="AF2476" i="10" l="1"/>
  <c r="AE2476" i="10"/>
  <c r="AG2476" i="10" l="1"/>
  <c r="AH2476" i="10" l="1"/>
  <c r="T2477" i="10"/>
  <c r="V2477" i="10" l="1"/>
  <c r="X2477" i="10" s="1"/>
  <c r="Z2477" i="10" s="1"/>
  <c r="U2477" i="10"/>
  <c r="W2477" i="10" s="1"/>
  <c r="Y2477" i="10" s="1"/>
  <c r="S2478" i="10"/>
  <c r="AJ2476" i="10"/>
  <c r="AI2476" i="10" s="1"/>
  <c r="R2479" i="10" l="1"/>
  <c r="AB2477" i="10"/>
  <c r="AD2477" i="10" s="1"/>
  <c r="AA2477" i="10"/>
  <c r="AC2477" i="10" s="1"/>
  <c r="AE2477" i="10" l="1"/>
  <c r="AF2477" i="10"/>
  <c r="AG2477" i="10" l="1"/>
  <c r="AH2477" i="10" l="1"/>
  <c r="T2478" i="10"/>
  <c r="V2478" i="10" l="1"/>
  <c r="X2478" i="10" s="1"/>
  <c r="Z2478" i="10" s="1"/>
  <c r="U2478" i="10"/>
  <c r="W2478" i="10" s="1"/>
  <c r="Y2478" i="10" s="1"/>
  <c r="S2479" i="10"/>
  <c r="AJ2477" i="10"/>
  <c r="AI2477" i="10" s="1"/>
  <c r="R2480" i="10" l="1"/>
  <c r="AA2478" i="10"/>
  <c r="AC2478" i="10" s="1"/>
  <c r="AB2478" i="10"/>
  <c r="AD2478" i="10" s="1"/>
  <c r="AE2478" i="10" l="1"/>
  <c r="AF2478" i="10"/>
  <c r="AG2478" i="10" l="1"/>
  <c r="AH2478" i="10" l="1"/>
  <c r="T2479" i="10"/>
  <c r="V2479" i="10" l="1"/>
  <c r="X2479" i="10" s="1"/>
  <c r="Z2479" i="10" s="1"/>
  <c r="U2479" i="10"/>
  <c r="W2479" i="10" s="1"/>
  <c r="Y2479" i="10" s="1"/>
  <c r="S2480" i="10"/>
  <c r="AJ2478" i="10"/>
  <c r="AI2478" i="10" s="1"/>
  <c r="R2481" i="10" l="1"/>
  <c r="AB2479" i="10"/>
  <c r="AD2479" i="10" s="1"/>
  <c r="AA2479" i="10"/>
  <c r="AC2479" i="10" s="1"/>
  <c r="AE2479" i="10" l="1"/>
  <c r="AF2479" i="10"/>
  <c r="AG2479" i="10" l="1"/>
  <c r="AH2479" i="10" l="1"/>
  <c r="T2480" i="10"/>
  <c r="U2480" i="10" l="1"/>
  <c r="W2480" i="10" s="1"/>
  <c r="Y2480" i="10" s="1"/>
  <c r="V2480" i="10"/>
  <c r="X2480" i="10" s="1"/>
  <c r="Z2480" i="10" s="1"/>
  <c r="S2481" i="10"/>
  <c r="AJ2479" i="10"/>
  <c r="AI2479" i="10" s="1"/>
  <c r="AB2480" i="10" l="1"/>
  <c r="AD2480" i="10" s="1"/>
  <c r="R2482" i="10"/>
  <c r="AA2480" i="10"/>
  <c r="AC2480" i="10" s="1"/>
  <c r="AE2480" i="10" l="1"/>
  <c r="AF2480" i="10"/>
  <c r="AG2480" i="10" l="1"/>
  <c r="AH2480" i="10" l="1"/>
  <c r="T2481" i="10"/>
  <c r="V2481" i="10" l="1"/>
  <c r="X2481" i="10" s="1"/>
  <c r="Z2481" i="10" s="1"/>
  <c r="U2481" i="10"/>
  <c r="W2481" i="10" s="1"/>
  <c r="Y2481" i="10" s="1"/>
  <c r="S2482" i="10"/>
  <c r="AJ2480" i="10"/>
  <c r="AI2480" i="10"/>
  <c r="R2483" i="10" l="1"/>
  <c r="AA2481" i="10"/>
  <c r="AC2481" i="10" s="1"/>
  <c r="AB2481" i="10"/>
  <c r="AD2481" i="10" s="1"/>
  <c r="AF2481" i="10" l="1"/>
  <c r="AG2481" i="10" s="1"/>
  <c r="T2482" i="10" s="1"/>
  <c r="S2483" i="10" s="1"/>
  <c r="AE2481" i="10"/>
  <c r="R2484" i="10" l="1"/>
  <c r="V2482" i="10"/>
  <c r="X2482" i="10" s="1"/>
  <c r="Z2482" i="10" s="1"/>
  <c r="U2482" i="10"/>
  <c r="W2482" i="10" s="1"/>
  <c r="Y2482" i="10" s="1"/>
  <c r="AH2481" i="10"/>
  <c r="AA2482" i="10" l="1"/>
  <c r="AC2482" i="10" s="1"/>
  <c r="AJ2481" i="10"/>
  <c r="AI2481" i="10" s="1"/>
  <c r="AB2482" i="10"/>
  <c r="AD2482" i="10" s="1"/>
  <c r="AE2482" i="10" l="1"/>
  <c r="AF2482" i="10"/>
  <c r="AG2482" i="10" l="1"/>
  <c r="AH2482" i="10" l="1"/>
  <c r="T2483" i="10"/>
  <c r="AJ2482" i="10" l="1"/>
  <c r="AI2482" i="10" s="1"/>
  <c r="U2483" i="10"/>
  <c r="W2483" i="10" s="1"/>
  <c r="Y2483" i="10" s="1"/>
  <c r="V2483" i="10"/>
  <c r="X2483" i="10" s="1"/>
  <c r="Z2483" i="10" s="1"/>
  <c r="S2484" i="10"/>
  <c r="AB2483" i="10" l="1"/>
  <c r="AD2483" i="10" s="1"/>
  <c r="R2485" i="10"/>
  <c r="AA2483" i="10"/>
  <c r="AC2483" i="10" s="1"/>
  <c r="AE2483" i="10" l="1"/>
  <c r="AF2483" i="10"/>
  <c r="AG2483" i="10" s="1"/>
  <c r="T2484" i="10" s="1"/>
  <c r="S2485" i="10" s="1"/>
  <c r="R2486" i="10" l="1"/>
  <c r="AH2483" i="10"/>
  <c r="U2484" i="10"/>
  <c r="W2484" i="10" s="1"/>
  <c r="Y2484" i="10" s="1"/>
  <c r="V2484" i="10"/>
  <c r="X2484" i="10" s="1"/>
  <c r="Z2484" i="10" s="1"/>
  <c r="AA2484" i="10" l="1"/>
  <c r="AC2484" i="10" s="1"/>
  <c r="AJ2483" i="10"/>
  <c r="AI2483" i="10" s="1"/>
  <c r="AB2484" i="10"/>
  <c r="AD2484" i="10" s="1"/>
  <c r="AE2484" i="10" l="1"/>
  <c r="AF2484" i="10"/>
  <c r="AG2484" i="10" s="1"/>
  <c r="T2485" i="10" s="1"/>
  <c r="V2485" i="10" l="1"/>
  <c r="X2485" i="10" s="1"/>
  <c r="Z2485" i="10" s="1"/>
  <c r="U2485" i="10"/>
  <c r="W2485" i="10" s="1"/>
  <c r="Y2485" i="10" s="1"/>
  <c r="S2486" i="10"/>
  <c r="AH2484" i="10"/>
  <c r="R2487" i="10" l="1"/>
  <c r="AJ2484" i="10"/>
  <c r="AA2485" i="10"/>
  <c r="AC2485" i="10" s="1"/>
  <c r="AB2485" i="10"/>
  <c r="AD2485" i="10" s="1"/>
  <c r="AF2485" i="10" l="1"/>
  <c r="AE2485" i="10"/>
  <c r="AI2484" i="10"/>
  <c r="AG2485" i="10" l="1"/>
  <c r="AH2485" i="10" l="1"/>
  <c r="T2486" i="10"/>
  <c r="V2486" i="10" l="1"/>
  <c r="X2486" i="10" s="1"/>
  <c r="Z2486" i="10" s="1"/>
  <c r="U2486" i="10"/>
  <c r="W2486" i="10" s="1"/>
  <c r="Y2486" i="10" s="1"/>
  <c r="S2487" i="10"/>
  <c r="AJ2485" i="10"/>
  <c r="AI2485" i="10" s="1"/>
  <c r="R2488" i="10" l="1"/>
  <c r="AB2486" i="10"/>
  <c r="AD2486" i="10" s="1"/>
  <c r="AA2486" i="10"/>
  <c r="AC2486" i="10" s="1"/>
  <c r="AE2486" i="10" l="1"/>
  <c r="AF2486" i="10"/>
  <c r="AG2486" i="10" l="1"/>
  <c r="AH2486" i="10" l="1"/>
  <c r="T2487" i="10"/>
  <c r="V2487" i="10" l="1"/>
  <c r="X2487" i="10" s="1"/>
  <c r="Z2487" i="10" s="1"/>
  <c r="U2487" i="10"/>
  <c r="W2487" i="10" s="1"/>
  <c r="Y2487" i="10" s="1"/>
  <c r="S2488" i="10"/>
  <c r="AJ2486" i="10"/>
  <c r="AI2486" i="10" s="1"/>
  <c r="AA2487" i="10" l="1"/>
  <c r="AC2487" i="10" s="1"/>
  <c r="R2489" i="10"/>
  <c r="AB2487" i="10"/>
  <c r="AD2487" i="10" s="1"/>
  <c r="AF2487" i="10" l="1"/>
  <c r="AG2487" i="10" s="1"/>
  <c r="AE2487" i="10"/>
  <c r="AH2487" i="10" l="1"/>
  <c r="T2488" i="10"/>
  <c r="U2488" i="10" l="1"/>
  <c r="W2488" i="10" s="1"/>
  <c r="Y2488" i="10" s="1"/>
  <c r="V2488" i="10"/>
  <c r="X2488" i="10" s="1"/>
  <c r="Z2488" i="10" s="1"/>
  <c r="S2489" i="10"/>
  <c r="AJ2487" i="10"/>
  <c r="AI2487" i="10" s="1"/>
  <c r="R2490" i="10" l="1"/>
  <c r="AA2488" i="10"/>
  <c r="AC2488" i="10" s="1"/>
  <c r="AB2488" i="10"/>
  <c r="AD2488" i="10" s="1"/>
  <c r="AF2488" i="10" l="1"/>
  <c r="AE2488" i="10"/>
  <c r="AG2488" i="10" l="1"/>
  <c r="AH2488" i="10" l="1"/>
  <c r="T2489" i="10"/>
  <c r="AJ2488" i="10" l="1"/>
  <c r="AI2488" i="10" s="1"/>
  <c r="U2489" i="10"/>
  <c r="W2489" i="10" s="1"/>
  <c r="Y2489" i="10" s="1"/>
  <c r="V2489" i="10"/>
  <c r="X2489" i="10" s="1"/>
  <c r="Z2489" i="10" s="1"/>
  <c r="S2490" i="10"/>
  <c r="AA2489" i="10" l="1"/>
  <c r="AC2489" i="10" s="1"/>
  <c r="R2491" i="10"/>
  <c r="AB2489" i="10"/>
  <c r="AD2489" i="10" s="1"/>
  <c r="AE2489" i="10" l="1"/>
  <c r="AF2489" i="10"/>
  <c r="AG2489" i="10" s="1"/>
  <c r="T2490" i="10" s="1"/>
  <c r="U2490" i="10" l="1"/>
  <c r="W2490" i="10" s="1"/>
  <c r="Y2490" i="10" s="1"/>
  <c r="V2490" i="10"/>
  <c r="X2490" i="10" s="1"/>
  <c r="Z2490" i="10" s="1"/>
  <c r="AH2489" i="10"/>
  <c r="S2491" i="10"/>
  <c r="AJ2489" i="10" l="1"/>
  <c r="AI2489" i="10" s="1"/>
  <c r="R2492" i="10"/>
  <c r="AA2490" i="10"/>
  <c r="AC2490" i="10" s="1"/>
  <c r="AB2490" i="10"/>
  <c r="AD2490" i="10" s="1"/>
  <c r="AF2490" i="10" l="1"/>
  <c r="AG2490" i="10" s="1"/>
  <c r="T2491" i="10" s="1"/>
  <c r="AE2490" i="10"/>
  <c r="AH2490" i="10" l="1"/>
  <c r="U2491" i="10"/>
  <c r="W2491" i="10" s="1"/>
  <c r="Y2491" i="10" s="1"/>
  <c r="V2491" i="10"/>
  <c r="X2491" i="10" s="1"/>
  <c r="Z2491" i="10" s="1"/>
  <c r="S2492" i="10"/>
  <c r="AJ2490" i="10" l="1"/>
  <c r="AI2490" i="10" s="1"/>
  <c r="R2493" i="10"/>
  <c r="AB2491" i="10"/>
  <c r="AD2491" i="10" s="1"/>
  <c r="AA2491" i="10"/>
  <c r="AC2491" i="10" s="1"/>
  <c r="AE2491" i="10" l="1"/>
  <c r="AF2491" i="10"/>
  <c r="AG2491" i="10" l="1"/>
  <c r="AH2491" i="10" l="1"/>
  <c r="T2492" i="10"/>
  <c r="U2492" i="10" l="1"/>
  <c r="W2492" i="10" s="1"/>
  <c r="Y2492" i="10" s="1"/>
  <c r="V2492" i="10"/>
  <c r="X2492" i="10" s="1"/>
  <c r="Z2492" i="10" s="1"/>
  <c r="S2493" i="10"/>
  <c r="AJ2491" i="10"/>
  <c r="AI2491" i="10" s="1"/>
  <c r="R2494" i="10" l="1"/>
  <c r="AA2492" i="10"/>
  <c r="AC2492" i="10" s="1"/>
  <c r="AB2492" i="10"/>
  <c r="AD2492" i="10" s="1"/>
  <c r="AF2492" i="10" l="1"/>
  <c r="AE2492" i="10"/>
  <c r="AG2492" i="10" l="1"/>
  <c r="AH2492" i="10" l="1"/>
  <c r="T2493" i="10"/>
  <c r="AJ2492" i="10" l="1"/>
  <c r="AI2492" i="10" s="1"/>
  <c r="U2493" i="10"/>
  <c r="W2493" i="10" s="1"/>
  <c r="Y2493" i="10" s="1"/>
  <c r="V2493" i="10"/>
  <c r="X2493" i="10" s="1"/>
  <c r="Z2493" i="10" s="1"/>
  <c r="S2494" i="10"/>
  <c r="AB2493" i="10" l="1"/>
  <c r="AD2493" i="10" s="1"/>
  <c r="R2495" i="10"/>
  <c r="AA2493" i="10"/>
  <c r="AC2493" i="10" s="1"/>
  <c r="AE2493" i="10" l="1"/>
  <c r="AF2493" i="10"/>
  <c r="AG2493" i="10" l="1"/>
  <c r="AH2493" i="10" l="1"/>
  <c r="T2494" i="10"/>
  <c r="V2494" i="10" l="1"/>
  <c r="X2494" i="10" s="1"/>
  <c r="Z2494" i="10" s="1"/>
  <c r="U2494" i="10"/>
  <c r="W2494" i="10" s="1"/>
  <c r="Y2494" i="10" s="1"/>
  <c r="S2495" i="10"/>
  <c r="AJ2493" i="10"/>
  <c r="AI2493" i="10" s="1"/>
  <c r="R2496" i="10" l="1"/>
  <c r="AB2494" i="10"/>
  <c r="AD2494" i="10" s="1"/>
  <c r="AA2494" i="10"/>
  <c r="AC2494" i="10" s="1"/>
  <c r="AE2494" i="10" l="1"/>
  <c r="AF2494" i="10"/>
  <c r="AG2494" i="10" l="1"/>
  <c r="AH2494" i="10" l="1"/>
  <c r="T2495" i="10"/>
  <c r="U2495" i="10" l="1"/>
  <c r="W2495" i="10" s="1"/>
  <c r="Y2495" i="10" s="1"/>
  <c r="V2495" i="10"/>
  <c r="X2495" i="10" s="1"/>
  <c r="Z2495" i="10" s="1"/>
  <c r="S2496" i="10"/>
  <c r="AJ2494" i="10"/>
  <c r="AI2494" i="10" s="1"/>
  <c r="AB2495" i="10" l="1"/>
  <c r="AD2495" i="10" s="1"/>
  <c r="R2497" i="10"/>
  <c r="AA2495" i="10"/>
  <c r="AC2495" i="10" s="1"/>
  <c r="AE2495" i="10" l="1"/>
  <c r="AF2495" i="10"/>
  <c r="AG2495" i="10" s="1"/>
  <c r="T2496" i="10" s="1"/>
  <c r="S2497" i="10" s="1"/>
  <c r="R2498" i="10" l="1"/>
  <c r="AH2495" i="10"/>
  <c r="V2496" i="10"/>
  <c r="X2496" i="10" s="1"/>
  <c r="Z2496" i="10" s="1"/>
  <c r="U2496" i="10"/>
  <c r="W2496" i="10" s="1"/>
  <c r="Y2496" i="10" s="1"/>
  <c r="AJ2495" i="10" l="1"/>
  <c r="AI2495" i="10" s="1"/>
  <c r="AA2496" i="10"/>
  <c r="AC2496" i="10" s="1"/>
  <c r="AB2496" i="10"/>
  <c r="AD2496" i="10" s="1"/>
  <c r="AF2496" i="10" l="1"/>
  <c r="AE2496" i="10"/>
  <c r="AG2496" i="10" l="1"/>
  <c r="AH2496" i="10" l="1"/>
  <c r="T2497" i="10"/>
  <c r="AJ2496" i="10" l="1"/>
  <c r="U2497" i="10"/>
  <c r="W2497" i="10" s="1"/>
  <c r="Y2497" i="10" s="1"/>
  <c r="V2497" i="10"/>
  <c r="X2497" i="10" s="1"/>
  <c r="Z2497" i="10" s="1"/>
  <c r="S2498" i="10"/>
  <c r="R2499" i="10" l="1"/>
  <c r="AA2497" i="10"/>
  <c r="AC2497" i="10" s="1"/>
  <c r="AB2497" i="10"/>
  <c r="AD2497" i="10" s="1"/>
  <c r="AI2496" i="10"/>
  <c r="AE2497" i="10" l="1"/>
  <c r="AF2497" i="10"/>
  <c r="AG2497" i="10" l="1"/>
  <c r="AH2497" i="10" l="1"/>
  <c r="T2498" i="10"/>
  <c r="V2498" i="10" l="1"/>
  <c r="X2498" i="10" s="1"/>
  <c r="Z2498" i="10" s="1"/>
  <c r="U2498" i="10"/>
  <c r="W2498" i="10" s="1"/>
  <c r="Y2498" i="10" s="1"/>
  <c r="S2499" i="10"/>
  <c r="AJ2497" i="10"/>
  <c r="AB2498" i="10" l="1"/>
  <c r="AD2498" i="10" s="1"/>
  <c r="R2500" i="10"/>
  <c r="AI2497" i="10"/>
  <c r="AA2498" i="10"/>
  <c r="AC2498" i="10" s="1"/>
  <c r="AE2498" i="10" l="1"/>
  <c r="AF2498" i="10"/>
  <c r="AG2498" i="10" s="1"/>
  <c r="T2499" i="10" s="1"/>
  <c r="S2500" i="10" s="1"/>
  <c r="AH2498" i="10" l="1"/>
  <c r="AJ2498" i="10" s="1"/>
  <c r="R2501" i="10"/>
  <c r="U2499" i="10"/>
  <c r="W2499" i="10" s="1"/>
  <c r="Y2499" i="10" s="1"/>
  <c r="V2499" i="10"/>
  <c r="X2499" i="10" s="1"/>
  <c r="Z2499" i="10" s="1"/>
  <c r="AI2498" i="10" l="1"/>
  <c r="AA2499" i="10"/>
  <c r="AC2499" i="10" s="1"/>
  <c r="AB2499" i="10"/>
  <c r="AD2499" i="10" s="1"/>
  <c r="AE2499" i="10" l="1"/>
  <c r="AF2499" i="10"/>
  <c r="AG2499" i="10" s="1"/>
  <c r="T2500" i="10" s="1"/>
  <c r="V2500" i="10" l="1"/>
  <c r="X2500" i="10" s="1"/>
  <c r="Z2500" i="10" s="1"/>
  <c r="U2500" i="10"/>
  <c r="W2500" i="10" s="1"/>
  <c r="Y2500" i="10" s="1"/>
  <c r="S2501" i="10"/>
  <c r="AH2499" i="10"/>
  <c r="R2502" i="10" l="1"/>
  <c r="AB2500" i="10"/>
  <c r="AD2500" i="10" s="1"/>
  <c r="AJ2499" i="10"/>
  <c r="AI2499" i="10" s="1"/>
  <c r="AA2500" i="10"/>
  <c r="AC2500" i="10" s="1"/>
  <c r="AE2500" i="10" l="1"/>
  <c r="AF2500" i="10"/>
  <c r="AG2500" i="10" s="1"/>
  <c r="T2501" i="10" s="1"/>
  <c r="U2501" i="10" l="1"/>
  <c r="W2501" i="10" s="1"/>
  <c r="Y2501" i="10" s="1"/>
  <c r="V2501" i="10"/>
  <c r="X2501" i="10" s="1"/>
  <c r="Z2501" i="10" s="1"/>
  <c r="AH2500" i="10"/>
  <c r="S2502" i="10"/>
  <c r="AJ2500" i="10" l="1"/>
  <c r="AI2500" i="10" s="1"/>
  <c r="AA2501" i="10"/>
  <c r="AC2501" i="10" s="1"/>
  <c r="R2503" i="10"/>
  <c r="AB2501" i="10"/>
  <c r="AD2501" i="10" s="1"/>
  <c r="AE2501" i="10" l="1"/>
  <c r="AF2501" i="10"/>
  <c r="AG2501" i="10" l="1"/>
  <c r="AH2501" i="10" l="1"/>
  <c r="T2502" i="10"/>
  <c r="V2502" i="10" l="1"/>
  <c r="X2502" i="10" s="1"/>
  <c r="Z2502" i="10" s="1"/>
  <c r="U2502" i="10"/>
  <c r="W2502" i="10" s="1"/>
  <c r="Y2502" i="10" s="1"/>
  <c r="S2503" i="10"/>
  <c r="AJ2501" i="10"/>
  <c r="AI2501" i="10" s="1"/>
  <c r="AA2502" i="10" l="1"/>
  <c r="AC2502" i="10" s="1"/>
  <c r="R2504" i="10"/>
  <c r="AB2502" i="10"/>
  <c r="AD2502" i="10" s="1"/>
  <c r="AE2502" i="10" l="1"/>
  <c r="AF2502" i="10"/>
  <c r="AG2502" i="10" s="1"/>
  <c r="T2503" i="10" s="1"/>
  <c r="V2503" i="10" l="1"/>
  <c r="X2503" i="10" s="1"/>
  <c r="Z2503" i="10" s="1"/>
  <c r="U2503" i="10"/>
  <c r="W2503" i="10" s="1"/>
  <c r="Y2503" i="10" s="1"/>
  <c r="S2504" i="10"/>
  <c r="AH2502" i="10"/>
  <c r="AJ2502" i="10" l="1"/>
  <c r="AI2502" i="10" s="1"/>
  <c r="R2505" i="10"/>
  <c r="AB2503" i="10"/>
  <c r="AD2503" i="10" s="1"/>
  <c r="AA2503" i="10"/>
  <c r="AC2503" i="10" s="1"/>
  <c r="AF2503" i="10" l="1"/>
  <c r="AG2503" i="10" s="1"/>
  <c r="T2504" i="10" s="1"/>
  <c r="V2504" i="10" s="1"/>
  <c r="X2504" i="10" s="1"/>
  <c r="Z2504" i="10" s="1"/>
  <c r="AE2503" i="10"/>
  <c r="S2505" i="10" l="1"/>
  <c r="R2506" i="10" s="1"/>
  <c r="AH2503" i="10"/>
  <c r="U2504" i="10"/>
  <c r="W2504" i="10" s="1"/>
  <c r="Y2504" i="10" s="1"/>
  <c r="AB2504" i="10"/>
  <c r="AD2504" i="10" s="1"/>
  <c r="AJ2503" i="10"/>
  <c r="AA2504" i="10" l="1"/>
  <c r="AC2504" i="10" s="1"/>
  <c r="AF2504" i="10" s="1"/>
  <c r="AG2504" i="10" s="1"/>
  <c r="T2505" i="10" s="1"/>
  <c r="AI2503" i="10"/>
  <c r="AE2504" i="10" l="1"/>
  <c r="V2505" i="10"/>
  <c r="X2505" i="10" s="1"/>
  <c r="Z2505" i="10" s="1"/>
  <c r="U2505" i="10"/>
  <c r="W2505" i="10" s="1"/>
  <c r="Y2505" i="10" s="1"/>
  <c r="S2506" i="10"/>
  <c r="AH2504" i="10"/>
  <c r="R2507" i="10" l="1"/>
  <c r="AA2505" i="10"/>
  <c r="AC2505" i="10" s="1"/>
  <c r="AJ2504" i="10"/>
  <c r="AB2505" i="10"/>
  <c r="AD2505" i="10" s="1"/>
  <c r="AF2505" i="10" l="1"/>
  <c r="AG2505" i="10" s="1"/>
  <c r="AE2505" i="10"/>
  <c r="AI2504" i="10"/>
  <c r="AH2505" i="10" l="1"/>
  <c r="T2506" i="10"/>
  <c r="U2506" i="10" l="1"/>
  <c r="W2506" i="10" s="1"/>
  <c r="Y2506" i="10" s="1"/>
  <c r="V2506" i="10"/>
  <c r="X2506" i="10" s="1"/>
  <c r="Z2506" i="10" s="1"/>
  <c r="S2507" i="10"/>
  <c r="AJ2505" i="10"/>
  <c r="AI2505" i="10" s="1"/>
  <c r="AA2506" i="10" l="1"/>
  <c r="AC2506" i="10" s="1"/>
  <c r="R2508" i="10"/>
  <c r="AB2506" i="10"/>
  <c r="AD2506" i="10" s="1"/>
  <c r="AE2506" i="10" l="1"/>
  <c r="AF2506" i="10"/>
  <c r="AG2506" i="10" l="1"/>
  <c r="AH2506" i="10" l="1"/>
  <c r="T2507" i="10"/>
  <c r="AJ2506" i="10" l="1"/>
  <c r="AI2506" i="10" s="1"/>
  <c r="V2507" i="10"/>
  <c r="X2507" i="10" s="1"/>
  <c r="Z2507" i="10" s="1"/>
  <c r="U2507" i="10"/>
  <c r="W2507" i="10" s="1"/>
  <c r="Y2507" i="10" s="1"/>
  <c r="AA2507" i="10" s="1"/>
  <c r="AC2507" i="10" s="1"/>
  <c r="S2508" i="10"/>
  <c r="R2509" i="10" l="1"/>
  <c r="AB2507" i="10"/>
  <c r="AD2507" i="10" s="1"/>
  <c r="AF2507" i="10" s="1"/>
  <c r="AG2507" i="10" l="1"/>
  <c r="AE2507" i="10"/>
  <c r="AH2507" i="10" l="1"/>
  <c r="T2508" i="10"/>
  <c r="AJ2507" i="10" l="1"/>
  <c r="AI2507" i="10" s="1"/>
  <c r="V2508" i="10"/>
  <c r="X2508" i="10" s="1"/>
  <c r="Z2508" i="10" s="1"/>
  <c r="U2508" i="10"/>
  <c r="W2508" i="10" s="1"/>
  <c r="Y2508" i="10" s="1"/>
  <c r="AA2508" i="10" s="1"/>
  <c r="S2509" i="10"/>
  <c r="R2510" i="10" l="1"/>
  <c r="AB2508" i="10"/>
  <c r="AD2508" i="10" s="1"/>
  <c r="AC2508" i="10"/>
  <c r="AF2508" i="10" l="1"/>
  <c r="AE2508" i="10"/>
  <c r="AG2508" i="10" l="1"/>
  <c r="AH2508" i="10" l="1"/>
  <c r="T2509" i="10"/>
  <c r="V2509" i="10" l="1"/>
  <c r="X2509" i="10" s="1"/>
  <c r="Z2509" i="10" s="1"/>
  <c r="U2509" i="10"/>
  <c r="W2509" i="10" s="1"/>
  <c r="Y2509" i="10" s="1"/>
  <c r="S2510" i="10"/>
  <c r="AJ2508" i="10"/>
  <c r="AI2508" i="10" s="1"/>
  <c r="AB2509" i="10" l="1"/>
  <c r="AD2509" i="10" s="1"/>
  <c r="R2511" i="10"/>
  <c r="AA2509" i="10"/>
  <c r="AC2509" i="10" s="1"/>
  <c r="AE2509" i="10" l="1"/>
  <c r="AF2509" i="10"/>
  <c r="AG2509" i="10" s="1"/>
  <c r="T2510" i="10" s="1"/>
  <c r="S2511" i="10" s="1"/>
  <c r="R2512" i="10" l="1"/>
  <c r="U2510" i="10"/>
  <c r="W2510" i="10" s="1"/>
  <c r="Y2510" i="10" s="1"/>
  <c r="V2510" i="10"/>
  <c r="X2510" i="10" s="1"/>
  <c r="Z2510" i="10" s="1"/>
  <c r="AH2509" i="10"/>
  <c r="AJ2509" i="10" l="1"/>
  <c r="AI2509" i="10" s="1"/>
  <c r="AA2510" i="10"/>
  <c r="AC2510" i="10" s="1"/>
  <c r="AB2510" i="10"/>
  <c r="AD2510" i="10" s="1"/>
  <c r="AE2510" i="10" l="1"/>
  <c r="AF2510" i="10"/>
  <c r="AG2510" i="10" l="1"/>
  <c r="T2511" i="10" s="1"/>
  <c r="U2511" i="10" l="1"/>
  <c r="W2511" i="10" s="1"/>
  <c r="Y2511" i="10" s="1"/>
  <c r="V2511" i="10"/>
  <c r="X2511" i="10" s="1"/>
  <c r="Z2511" i="10" s="1"/>
  <c r="S2512" i="10"/>
  <c r="AH2510" i="10"/>
  <c r="AB2511" i="10" l="1"/>
  <c r="AD2511" i="10" s="1"/>
  <c r="R2513" i="10"/>
  <c r="AJ2510" i="10"/>
  <c r="AI2510" i="10" s="1"/>
  <c r="AA2511" i="10"/>
  <c r="AC2511" i="10" s="1"/>
  <c r="AE2511" i="10" l="1"/>
  <c r="AF2511" i="10"/>
  <c r="AG2511" i="10" l="1"/>
  <c r="AH2511" i="10" l="1"/>
  <c r="T2512" i="10"/>
  <c r="AJ2511" i="10" l="1"/>
  <c r="AI2511" i="10" s="1"/>
  <c r="V2512" i="10"/>
  <c r="X2512" i="10" s="1"/>
  <c r="Z2512" i="10" s="1"/>
  <c r="U2512" i="10"/>
  <c r="W2512" i="10" s="1"/>
  <c r="Y2512" i="10" s="1"/>
  <c r="S2513" i="10"/>
  <c r="R2514" i="10" l="1"/>
  <c r="AB2512" i="10"/>
  <c r="AD2512" i="10" s="1"/>
  <c r="AA2512" i="10"/>
  <c r="AC2512" i="10" s="1"/>
  <c r="AE2512" i="10" l="1"/>
  <c r="AF2512" i="10"/>
  <c r="AG2512" i="10" l="1"/>
  <c r="T2513" i="10" l="1"/>
  <c r="AH2512" i="10"/>
  <c r="AJ2512" i="10" l="1"/>
  <c r="AI2512" i="10" s="1"/>
  <c r="V2513" i="10"/>
  <c r="X2513" i="10" s="1"/>
  <c r="Z2513" i="10" s="1"/>
  <c r="U2513" i="10"/>
  <c r="W2513" i="10" s="1"/>
  <c r="Y2513" i="10" s="1"/>
  <c r="S2514" i="10"/>
  <c r="R2515" i="10" l="1"/>
  <c r="AB2513" i="10"/>
  <c r="AD2513" i="10" s="1"/>
  <c r="AA2513" i="10"/>
  <c r="AC2513" i="10" s="1"/>
  <c r="AF2513" i="10" l="1"/>
  <c r="AE2513" i="10"/>
  <c r="AG2513" i="10" l="1"/>
  <c r="AH2513" i="10" l="1"/>
  <c r="T2514" i="10"/>
  <c r="U2514" i="10" l="1"/>
  <c r="W2514" i="10" s="1"/>
  <c r="Y2514" i="10" s="1"/>
  <c r="V2514" i="10"/>
  <c r="X2514" i="10" s="1"/>
  <c r="Z2514" i="10" s="1"/>
  <c r="S2515" i="10"/>
  <c r="AJ2513" i="10"/>
  <c r="AI2513" i="10" s="1"/>
  <c r="AA2514" i="10" l="1"/>
  <c r="AC2514" i="10" s="1"/>
  <c r="R2516" i="10"/>
  <c r="AB2514" i="10"/>
  <c r="AD2514" i="10" s="1"/>
  <c r="AE2514" i="10" l="1"/>
  <c r="AF2514" i="10"/>
  <c r="AG2514" i="10" l="1"/>
  <c r="AH2514" i="10" l="1"/>
  <c r="T2515" i="10"/>
  <c r="AJ2514" i="10" l="1"/>
  <c r="AI2514" i="10" s="1"/>
  <c r="U2515" i="10"/>
  <c r="W2515" i="10" s="1"/>
  <c r="Y2515" i="10" s="1"/>
  <c r="V2515" i="10"/>
  <c r="X2515" i="10" s="1"/>
  <c r="Z2515" i="10" s="1"/>
  <c r="S2516" i="10"/>
  <c r="AB2515" i="10" l="1"/>
  <c r="AD2515" i="10" s="1"/>
  <c r="R2517" i="10"/>
  <c r="AA2515" i="10"/>
  <c r="AC2515" i="10" s="1"/>
  <c r="AE2515" i="10" l="1"/>
  <c r="AF2515" i="10"/>
  <c r="AG2515" i="10" l="1"/>
  <c r="AH2515" i="10" l="1"/>
  <c r="T2516" i="10"/>
  <c r="V2516" i="10" l="1"/>
  <c r="X2516" i="10" s="1"/>
  <c r="Z2516" i="10" s="1"/>
  <c r="U2516" i="10"/>
  <c r="W2516" i="10" s="1"/>
  <c r="Y2516" i="10" s="1"/>
  <c r="AA2516" i="10" s="1"/>
  <c r="AC2516" i="10" s="1"/>
  <c r="S2517" i="10"/>
  <c r="AJ2515" i="10"/>
  <c r="AI2515" i="10" s="1"/>
  <c r="R2518" i="10" l="1"/>
  <c r="AB2516" i="10"/>
  <c r="AD2516" i="10" s="1"/>
  <c r="AE2516" i="10" l="1"/>
  <c r="AF2516" i="10"/>
  <c r="AG2516" i="10" l="1"/>
  <c r="AH2516" i="10" l="1"/>
  <c r="T2517" i="10"/>
  <c r="AJ2516" i="10" l="1"/>
  <c r="AI2516" i="10" s="1"/>
  <c r="U2517" i="10"/>
  <c r="W2517" i="10" s="1"/>
  <c r="Y2517" i="10" s="1"/>
  <c r="V2517" i="10"/>
  <c r="X2517" i="10" s="1"/>
  <c r="Z2517" i="10" s="1"/>
  <c r="S2518" i="10"/>
  <c r="R2519" i="10" l="1"/>
  <c r="AA2517" i="10"/>
  <c r="AC2517" i="10" s="1"/>
  <c r="AB2517" i="10"/>
  <c r="AD2517" i="10" s="1"/>
  <c r="AF2517" i="10" l="1"/>
  <c r="AG2517" i="10" s="1"/>
  <c r="AE2517" i="10"/>
  <c r="AH2517" i="10" l="1"/>
  <c r="T2518" i="10"/>
  <c r="S2519" i="10" l="1"/>
  <c r="U2518" i="10"/>
  <c r="W2518" i="10" s="1"/>
  <c r="Y2518" i="10" s="1"/>
  <c r="V2518" i="10"/>
  <c r="X2518" i="10" s="1"/>
  <c r="Z2518" i="10" s="1"/>
  <c r="AJ2517" i="10"/>
  <c r="AI2517" i="10" s="1"/>
  <c r="R2520" i="10" l="1"/>
  <c r="AB2518" i="10"/>
  <c r="AD2518" i="10" s="1"/>
  <c r="AA2518" i="10"/>
  <c r="AC2518" i="10" s="1"/>
  <c r="AE2518" i="10" l="1"/>
  <c r="AF2518" i="10"/>
  <c r="AG2518" i="10" l="1"/>
  <c r="AH2518" i="10" l="1"/>
  <c r="T2519" i="10"/>
  <c r="AJ2518" i="10" l="1"/>
  <c r="AI2518" i="10" s="1"/>
  <c r="V2519" i="10"/>
  <c r="X2519" i="10" s="1"/>
  <c r="Z2519" i="10" s="1"/>
  <c r="U2519" i="10"/>
  <c r="W2519" i="10" s="1"/>
  <c r="S2520" i="10"/>
  <c r="Y2519" i="10" l="1"/>
  <c r="AA2519" i="10" s="1"/>
  <c r="AB2519" i="10"/>
  <c r="AD2519" i="10" s="1"/>
  <c r="R2521" i="10"/>
  <c r="AC2519" i="10" l="1"/>
  <c r="AF2519" i="10" l="1"/>
  <c r="AE2519" i="10"/>
  <c r="AG2519" i="10" l="1"/>
  <c r="AH2519" i="10" l="1"/>
  <c r="T2520" i="10"/>
  <c r="U2520" i="10" l="1"/>
  <c r="W2520" i="10" s="1"/>
  <c r="Y2520" i="10" s="1"/>
  <c r="V2520" i="10"/>
  <c r="X2520" i="10" s="1"/>
  <c r="Z2520" i="10" s="1"/>
  <c r="S2521" i="10"/>
  <c r="AJ2519" i="10"/>
  <c r="AI2519" i="10" s="1"/>
  <c r="R2522" i="10" l="1"/>
  <c r="AB2520" i="10"/>
  <c r="AD2520" i="10" s="1"/>
  <c r="AA2520" i="10"/>
  <c r="AC2520" i="10" s="1"/>
  <c r="AE2520" i="10" l="1"/>
  <c r="AF2520" i="10"/>
  <c r="AG2520" i="10" l="1"/>
  <c r="AH2520" i="10" l="1"/>
  <c r="T2521" i="10"/>
  <c r="V2521" i="10" l="1"/>
  <c r="X2521" i="10" s="1"/>
  <c r="Z2521" i="10" s="1"/>
  <c r="U2521" i="10"/>
  <c r="W2521" i="10" s="1"/>
  <c r="Y2521" i="10" s="1"/>
  <c r="S2522" i="10"/>
  <c r="AJ2520" i="10"/>
  <c r="AI2520" i="10" s="1"/>
  <c r="R2523" i="10" l="1"/>
  <c r="AB2521" i="10"/>
  <c r="AD2521" i="10" s="1"/>
  <c r="AA2521" i="10"/>
  <c r="AC2521" i="10" s="1"/>
  <c r="AE2521" i="10" l="1"/>
  <c r="AF2521" i="10"/>
  <c r="AG2521" i="10" s="1"/>
  <c r="T2522" i="10" s="1"/>
  <c r="S2523" i="10" s="1"/>
  <c r="R2524" i="10" l="1"/>
  <c r="AH2521" i="10"/>
  <c r="V2522" i="10"/>
  <c r="X2522" i="10" s="1"/>
  <c r="U2522" i="10"/>
  <c r="W2522" i="10" s="1"/>
  <c r="Y2522" i="10" s="1"/>
  <c r="Z2522" i="10" l="1"/>
  <c r="AB2522" i="10"/>
  <c r="AJ2521" i="10"/>
  <c r="AI2521" i="10" s="1"/>
  <c r="AA2522" i="10"/>
  <c r="AC2522" i="10" s="1"/>
  <c r="AD2522" i="10" l="1"/>
  <c r="AE2522" i="10" s="1"/>
  <c r="AF2522" i="10" l="1"/>
  <c r="AG2522" i="10" l="1"/>
  <c r="T2523" i="10" s="1"/>
  <c r="U2523" i="10" l="1"/>
  <c r="W2523" i="10" s="1"/>
  <c r="Y2523" i="10" s="1"/>
  <c r="AG2523" i="10"/>
  <c r="V2523" i="10"/>
  <c r="X2523" i="10" s="1"/>
  <c r="Z2523" i="10" s="1"/>
  <c r="S2524" i="10"/>
  <c r="AH2522" i="10"/>
  <c r="T2524" i="10" l="1"/>
  <c r="R2525" i="10"/>
  <c r="AA2523" i="10"/>
  <c r="AC2523" i="10" s="1"/>
  <c r="AJ2522" i="10"/>
  <c r="AI2522" i="10"/>
  <c r="AB2523" i="10"/>
  <c r="AD2523" i="10" s="1"/>
  <c r="S2525" i="10" l="1"/>
  <c r="AE2523" i="10"/>
  <c r="AH2523" i="10" s="1"/>
  <c r="AF2523" i="10"/>
  <c r="U2524" i="10"/>
  <c r="W2524" i="10" s="1"/>
  <c r="Y2524" i="10" s="1"/>
  <c r="AG2524" i="10"/>
  <c r="AH2524" i="10" s="1"/>
  <c r="V2524" i="10"/>
  <c r="X2524" i="10" s="1"/>
  <c r="Z2524" i="10" s="1"/>
  <c r="T2525" i="10" l="1"/>
  <c r="U2525" i="10" s="1"/>
  <c r="W2525" i="10" s="1"/>
  <c r="Y2525" i="10" s="1"/>
  <c r="AB2524" i="10"/>
  <c r="AD2524" i="10" s="1"/>
  <c r="R2526" i="10"/>
  <c r="AJ2523" i="10"/>
  <c r="AJ2524" i="10" s="1"/>
  <c r="AA2524" i="10"/>
  <c r="AC2524" i="10" s="1"/>
  <c r="AG2525" i="10" l="1"/>
  <c r="AH2525" i="10" s="1"/>
  <c r="AJ2525" i="10" s="1"/>
  <c r="V2525" i="10"/>
  <c r="X2525" i="10" s="1"/>
  <c r="Z2525" i="10" s="1"/>
  <c r="AF2524" i="10"/>
  <c r="AI2524" i="10" s="1"/>
  <c r="AE2524" i="10"/>
  <c r="S2526" i="10"/>
  <c r="T2526" i="10" s="1"/>
  <c r="AI2523" i="10"/>
  <c r="AA2525" i="10"/>
  <c r="AC2525" i="10" s="1"/>
  <c r="AB2525" i="10" l="1"/>
  <c r="AD2525" i="10" s="1"/>
  <c r="AF2525" i="10" s="1"/>
  <c r="AI2525" i="10" s="1"/>
  <c r="U2526" i="10"/>
  <c r="W2526" i="10" s="1"/>
  <c r="Y2526" i="10" s="1"/>
  <c r="AG2526" i="10"/>
  <c r="V2526" i="10"/>
  <c r="X2526" i="10" s="1"/>
  <c r="Z2526" i="10" s="1"/>
  <c r="R2527" i="10"/>
  <c r="AE2525" i="10" l="1"/>
  <c r="S2527" i="10"/>
  <c r="T2527" i="10" s="1"/>
  <c r="AB2526" i="10"/>
  <c r="AD2526" i="10" s="1"/>
  <c r="AA2526" i="10"/>
  <c r="AC2526" i="10" s="1"/>
  <c r="U2527" i="10" l="1"/>
  <c r="W2527" i="10" s="1"/>
  <c r="Y2527" i="10" s="1"/>
  <c r="AG2527" i="10"/>
  <c r="V2527" i="10"/>
  <c r="X2527" i="10" s="1"/>
  <c r="Z2527" i="10" s="1"/>
  <c r="R2528" i="10"/>
  <c r="AE2526" i="10"/>
  <c r="AH2526" i="10" s="1"/>
  <c r="AF2526" i="10"/>
  <c r="AA2527" i="10" l="1"/>
  <c r="AC2527" i="10" s="1"/>
  <c r="S2528" i="10"/>
  <c r="T2528" i="10" s="1"/>
  <c r="AJ2526" i="10"/>
  <c r="AI2526" i="10" s="1"/>
  <c r="AB2527" i="10"/>
  <c r="AD2527" i="10" s="1"/>
  <c r="AE2527" i="10" l="1"/>
  <c r="AH2527" i="10" s="1"/>
  <c r="AJ2527" i="10" s="1"/>
  <c r="U2528" i="10"/>
  <c r="W2528" i="10" s="1"/>
  <c r="Y2528" i="10" s="1"/>
  <c r="V2528" i="10"/>
  <c r="X2528" i="10" s="1"/>
  <c r="Z2528" i="10" s="1"/>
  <c r="AG2528" i="10"/>
  <c r="AH2528" i="10" s="1"/>
  <c r="R2529" i="10"/>
  <c r="AF2527" i="10"/>
  <c r="AB2528" i="10" l="1"/>
  <c r="AD2528" i="10" s="1"/>
  <c r="AA2528" i="10"/>
  <c r="AC2528" i="10" s="1"/>
  <c r="AI2527" i="10"/>
  <c r="AJ2528" i="10"/>
  <c r="S2529" i="10"/>
  <c r="T2529" i="10" s="1"/>
  <c r="AE2528" i="10" l="1"/>
  <c r="AF2528" i="10"/>
  <c r="AI2528" i="10" s="1"/>
  <c r="V2529" i="10"/>
  <c r="X2529" i="10" s="1"/>
  <c r="Z2529" i="10" s="1"/>
  <c r="AG2529" i="10"/>
  <c r="U2529" i="10"/>
  <c r="W2529" i="10" s="1"/>
  <c r="Y2529" i="10" s="1"/>
  <c r="R2530" i="10"/>
  <c r="AA2529" i="10" l="1"/>
  <c r="AC2529" i="10" s="1"/>
  <c r="S2530" i="10"/>
  <c r="T2530" i="10" s="1"/>
  <c r="AB2529" i="10"/>
  <c r="AD2529" i="10" s="1"/>
  <c r="AE2529" i="10" l="1"/>
  <c r="AH2529" i="10" s="1"/>
  <c r="AJ2529" i="10" s="1"/>
  <c r="AF2529" i="10"/>
  <c r="U2530" i="10"/>
  <c r="W2530" i="10" s="1"/>
  <c r="Y2530" i="10" s="1"/>
  <c r="V2530" i="10"/>
  <c r="X2530" i="10" s="1"/>
  <c r="Z2530" i="10" s="1"/>
  <c r="AG2530" i="10"/>
  <c r="AH2530" i="10" s="1"/>
  <c r="R2531" i="10"/>
  <c r="AJ2530" i="10" l="1"/>
  <c r="AI2529" i="10"/>
  <c r="S2531" i="10"/>
  <c r="T2531" i="10" s="1"/>
  <c r="AB2530" i="10"/>
  <c r="AD2530" i="10" s="1"/>
  <c r="AA2530" i="10"/>
  <c r="AC2530" i="10" s="1"/>
  <c r="R2532" i="10" l="1"/>
  <c r="S2532" i="10" s="1"/>
  <c r="T2532" i="10" s="1"/>
  <c r="AF2530" i="10"/>
  <c r="AI2530" i="10" s="1"/>
  <c r="AE2530" i="10"/>
  <c r="AG2531" i="10"/>
  <c r="AH2531" i="10" s="1"/>
  <c r="AJ2531" i="10" s="1"/>
  <c r="V2531" i="10"/>
  <c r="X2531" i="10" s="1"/>
  <c r="Z2531" i="10" s="1"/>
  <c r="U2531" i="10"/>
  <c r="W2531" i="10" s="1"/>
  <c r="Y2531" i="10" s="1"/>
  <c r="AG2532" i="10" l="1"/>
  <c r="AH2532" i="10" s="1"/>
  <c r="AJ2532" i="10" s="1"/>
  <c r="V2532" i="10"/>
  <c r="X2532" i="10" s="1"/>
  <c r="Z2532" i="10" s="1"/>
  <c r="U2532" i="10"/>
  <c r="W2532" i="10" s="1"/>
  <c r="Y2532" i="10" s="1"/>
  <c r="AB2531" i="10"/>
  <c r="AD2531" i="10" s="1"/>
  <c r="R2533" i="10"/>
  <c r="AA2531" i="10"/>
  <c r="AC2531" i="10" s="1"/>
  <c r="AF2531" i="10" l="1"/>
  <c r="AI2531" i="10" s="1"/>
  <c r="AB2532" i="10"/>
  <c r="AD2532" i="10" s="1"/>
  <c r="AE2531" i="10"/>
  <c r="S2533" i="10"/>
  <c r="T2533" i="10" s="1"/>
  <c r="AA2532" i="10"/>
  <c r="AC2532" i="10" s="1"/>
  <c r="AE2532" i="10" l="1"/>
  <c r="AF2532" i="10"/>
  <c r="AI2532" i="10" s="1"/>
  <c r="AG2533" i="10"/>
  <c r="AH2533" i="10" s="1"/>
  <c r="AJ2533" i="10" s="1"/>
  <c r="U2533" i="10"/>
  <c r="W2533" i="10" s="1"/>
  <c r="Y2533" i="10" s="1"/>
  <c r="V2533" i="10"/>
  <c r="X2533" i="10" s="1"/>
  <c r="Z2533" i="10" s="1"/>
  <c r="R2534" i="10"/>
  <c r="AA2533" i="10" l="1"/>
  <c r="AC2533" i="10" s="1"/>
  <c r="AB2533" i="10"/>
  <c r="AD2533" i="10" s="1"/>
  <c r="S2534" i="10"/>
  <c r="T2534" i="10" s="1"/>
  <c r="R2535" i="10" l="1"/>
  <c r="AG2534" i="10"/>
  <c r="AH2534" i="10" s="1"/>
  <c r="AJ2534" i="10" s="1"/>
  <c r="U2534" i="10"/>
  <c r="W2534" i="10" s="1"/>
  <c r="Y2534" i="10" s="1"/>
  <c r="V2534" i="10"/>
  <c r="X2534" i="10" s="1"/>
  <c r="Z2534" i="10" s="1"/>
  <c r="AE2533" i="10"/>
  <c r="AF2533" i="10"/>
  <c r="AI2533" i="10" s="1"/>
  <c r="AB2534" i="10" l="1"/>
  <c r="AD2534" i="10" s="1"/>
  <c r="AA2534" i="10"/>
  <c r="AC2534" i="10" s="1"/>
  <c r="S2535" i="10"/>
  <c r="T2535" i="10" s="1"/>
  <c r="AF2534" i="10" l="1"/>
  <c r="AI2534" i="10" s="1"/>
  <c r="R2536" i="10"/>
  <c r="S2536" i="10" s="1"/>
  <c r="AE2534" i="10"/>
  <c r="V2535" i="10"/>
  <c r="X2535" i="10" s="1"/>
  <c r="Z2535" i="10" s="1"/>
  <c r="U2535" i="10"/>
  <c r="W2535" i="10" s="1"/>
  <c r="Y2535" i="10" s="1"/>
  <c r="AG2535" i="10"/>
  <c r="AH2535" i="10" s="1"/>
  <c r="AJ2535" i="10" s="1"/>
  <c r="AB2535" i="10" l="1"/>
  <c r="AD2535" i="10" s="1"/>
  <c r="R2537" i="10"/>
  <c r="AA2535" i="10"/>
  <c r="AC2535" i="10" s="1"/>
  <c r="AE2535" i="10" s="1"/>
  <c r="T2536" i="10"/>
  <c r="S2537" i="10" l="1"/>
  <c r="R2538" i="10" s="1"/>
  <c r="AF2535" i="10"/>
  <c r="AI2535" i="10" s="1"/>
  <c r="AG2536" i="10"/>
  <c r="AH2536" i="10" s="1"/>
  <c r="AJ2536" i="10" s="1"/>
  <c r="U2536" i="10"/>
  <c r="W2536" i="10" s="1"/>
  <c r="Y2536" i="10" s="1"/>
  <c r="V2536" i="10"/>
  <c r="X2536" i="10" s="1"/>
  <c r="Z2536" i="10" s="1"/>
  <c r="AA2536" i="10" l="1"/>
  <c r="AC2536" i="10" s="1"/>
  <c r="AB2536" i="10"/>
  <c r="AD2536" i="10" s="1"/>
  <c r="T2537" i="10"/>
  <c r="S2538" i="10" s="1"/>
  <c r="AE2536" i="10" l="1"/>
  <c r="AG2537" i="10"/>
  <c r="AH2537" i="10" s="1"/>
  <c r="AJ2537" i="10" s="1"/>
  <c r="V2537" i="10"/>
  <c r="X2537" i="10" s="1"/>
  <c r="Z2537" i="10" s="1"/>
  <c r="U2537" i="10"/>
  <c r="W2537" i="10" s="1"/>
  <c r="Y2537" i="10" s="1"/>
  <c r="R2539" i="10"/>
  <c r="AF2536" i="10"/>
  <c r="AI2536" i="10" s="1"/>
  <c r="AB2537" i="10" l="1"/>
  <c r="AD2537" i="10" s="1"/>
  <c r="T2538" i="10"/>
  <c r="S2539" i="10" s="1"/>
  <c r="AA2537" i="10"/>
  <c r="AC2537" i="10" s="1"/>
  <c r="R2540" i="10" l="1"/>
  <c r="AF2537" i="10"/>
  <c r="AI2537" i="10" s="1"/>
  <c r="AE2537" i="10"/>
  <c r="V2538" i="10"/>
  <c r="X2538" i="10" s="1"/>
  <c r="Z2538" i="10" s="1"/>
  <c r="U2538" i="10"/>
  <c r="W2538" i="10" s="1"/>
  <c r="Y2538" i="10" s="1"/>
  <c r="AG2538" i="10"/>
  <c r="AH2538" i="10" s="1"/>
  <c r="AJ2538" i="10" s="1"/>
  <c r="AA2538" i="10" l="1"/>
  <c r="AC2538" i="10" s="1"/>
  <c r="T2539" i="10"/>
  <c r="S2540" i="10" s="1"/>
  <c r="AB2538" i="10"/>
  <c r="AD2538" i="10" s="1"/>
  <c r="AF2538" i="10" l="1"/>
  <c r="AI2538" i="10" s="1"/>
  <c r="AE2538" i="10"/>
  <c r="R2541" i="10"/>
  <c r="V2539" i="10"/>
  <c r="X2539" i="10" s="1"/>
  <c r="Z2539" i="10" s="1"/>
  <c r="AG2539" i="10"/>
  <c r="T2540" i="10" s="1"/>
  <c r="U2539" i="10"/>
  <c r="W2539" i="10" s="1"/>
  <c r="Y2539" i="10" s="1"/>
  <c r="AB2539" i="10" l="1"/>
  <c r="AD2539" i="10" s="1"/>
  <c r="AG2540" i="10"/>
  <c r="AH2540" i="10" s="1"/>
  <c r="V2540" i="10"/>
  <c r="X2540" i="10" s="1"/>
  <c r="Z2540" i="10" s="1"/>
  <c r="U2540" i="10"/>
  <c r="W2540" i="10" s="1"/>
  <c r="Y2540" i="10" s="1"/>
  <c r="S2541" i="10"/>
  <c r="AA2539" i="10"/>
  <c r="AC2539" i="10" s="1"/>
  <c r="AA2540" i="10" l="1"/>
  <c r="AC2540" i="10" s="1"/>
  <c r="R2542" i="10"/>
  <c r="T2541" i="10"/>
  <c r="AE2539" i="10"/>
  <c r="AH2539" i="10" s="1"/>
  <c r="AF2539" i="10"/>
  <c r="AB2540" i="10"/>
  <c r="AD2540" i="10" s="1"/>
  <c r="AE2540" i="10" l="1"/>
  <c r="S2542" i="10"/>
  <c r="R2543" i="10" s="1"/>
  <c r="U2541" i="10"/>
  <c r="W2541" i="10" s="1"/>
  <c r="Y2541" i="10" s="1"/>
  <c r="AG2541" i="10"/>
  <c r="AH2541" i="10" s="1"/>
  <c r="V2541" i="10"/>
  <c r="X2541" i="10" s="1"/>
  <c r="AJ2539" i="10"/>
  <c r="AJ2540" i="10" s="1"/>
  <c r="AF2540" i="10"/>
  <c r="S2543" i="10" l="1"/>
  <c r="R2544" i="10" s="1"/>
  <c r="T2542" i="10"/>
  <c r="U2542" i="10" s="1"/>
  <c r="W2542" i="10" s="1"/>
  <c r="AA2541" i="10"/>
  <c r="AC2541" i="10" s="1"/>
  <c r="AB2541" i="10"/>
  <c r="Z2541" i="10"/>
  <c r="AI2540" i="10"/>
  <c r="AJ2541" i="10"/>
  <c r="AI2539" i="10"/>
  <c r="V2542" i="10" l="1"/>
  <c r="X2542" i="10" s="1"/>
  <c r="Z2542" i="10" s="1"/>
  <c r="AG2542" i="10"/>
  <c r="AH2542" i="10" s="1"/>
  <c r="AJ2542" i="10" s="1"/>
  <c r="AA2542" i="10"/>
  <c r="Y2542" i="10"/>
  <c r="AD2541" i="10"/>
  <c r="AF2541" i="10" s="1"/>
  <c r="AI2541" i="10" s="1"/>
  <c r="AB2542" i="10" l="1"/>
  <c r="AD2542" i="10" s="1"/>
  <c r="AC2542" i="10"/>
  <c r="AE2541" i="10"/>
  <c r="AF2542" i="10" l="1"/>
  <c r="AI2542" i="10" s="1"/>
  <c r="AE2542" i="10"/>
  <c r="T2543" i="10" s="1"/>
  <c r="AG2543" i="10" s="1"/>
  <c r="AH2543" i="10" s="1"/>
  <c r="AJ2543" i="10" s="1"/>
  <c r="S2544" i="10" l="1"/>
  <c r="R2545" i="10" s="1"/>
  <c r="V2543" i="10"/>
  <c r="X2543" i="10" s="1"/>
  <c r="Z2543" i="10" s="1"/>
  <c r="U2543" i="10"/>
  <c r="W2543" i="10" s="1"/>
  <c r="Y2543" i="10" s="1"/>
  <c r="T2544" i="10" l="1"/>
  <c r="S2545" i="10" s="1"/>
  <c r="AB2543" i="10"/>
  <c r="AD2543" i="10" s="1"/>
  <c r="AA2543" i="10"/>
  <c r="AC2543" i="10" s="1"/>
  <c r="U2544" i="10" l="1"/>
  <c r="W2544" i="10" s="1"/>
  <c r="Y2544" i="10" s="1"/>
  <c r="AF2543" i="10"/>
  <c r="AI2543" i="10" s="1"/>
  <c r="V2544" i="10"/>
  <c r="X2544" i="10" s="1"/>
  <c r="Z2544" i="10" s="1"/>
  <c r="AG2544" i="10"/>
  <c r="AH2544" i="10" s="1"/>
  <c r="AJ2544" i="10" s="1"/>
  <c r="R2546" i="10"/>
  <c r="AE2543" i="10"/>
  <c r="AA2544" i="10" l="1"/>
  <c r="AC2544" i="10" s="1"/>
  <c r="AB2544" i="10"/>
  <c r="AD2544" i="10" s="1"/>
  <c r="T2545" i="10"/>
  <c r="AE2544" i="10" l="1"/>
  <c r="AF2544" i="10"/>
  <c r="AI2544" i="10" s="1"/>
  <c r="V2545" i="10"/>
  <c r="X2545" i="10" s="1"/>
  <c r="Z2545" i="10" s="1"/>
  <c r="U2545" i="10"/>
  <c r="W2545" i="10" s="1"/>
  <c r="Y2545" i="10" s="1"/>
  <c r="S2546" i="10"/>
  <c r="R2547" i="10" s="1"/>
  <c r="AG2545" i="10"/>
  <c r="T2546" i="10" l="1"/>
  <c r="AG2546" i="10" s="1"/>
  <c r="AH2546" i="10" s="1"/>
  <c r="AA2545" i="10"/>
  <c r="AC2545" i="10" s="1"/>
  <c r="AB2545" i="10"/>
  <c r="AD2545" i="10" s="1"/>
  <c r="AE2545" i="10" l="1"/>
  <c r="AH2545" i="10" s="1"/>
  <c r="AJ2545" i="10" s="1"/>
  <c r="AJ2546" i="10" s="1"/>
  <c r="V2546" i="10"/>
  <c r="X2546" i="10" s="1"/>
  <c r="Z2546" i="10" s="1"/>
  <c r="S2547" i="10"/>
  <c r="T2547" i="10" s="1"/>
  <c r="AG2547" i="10" s="1"/>
  <c r="U2546" i="10"/>
  <c r="W2546" i="10" s="1"/>
  <c r="Y2546" i="10" s="1"/>
  <c r="AF2545" i="10"/>
  <c r="AB2546" i="10" l="1"/>
  <c r="AD2546" i="10" s="1"/>
  <c r="AA2546" i="10"/>
  <c r="AC2546" i="10" s="1"/>
  <c r="R2548" i="10"/>
  <c r="S2548" i="10" s="1"/>
  <c r="U2547" i="10"/>
  <c r="W2547" i="10" s="1"/>
  <c r="Y2547" i="10" s="1"/>
  <c r="V2547" i="10"/>
  <c r="X2547" i="10" s="1"/>
  <c r="Z2547" i="10" s="1"/>
  <c r="AI2545" i="10"/>
  <c r="AF2546" i="10" l="1"/>
  <c r="AI2546" i="10" s="1"/>
  <c r="AE2546" i="10"/>
  <c r="R2549" i="10"/>
  <c r="T2548" i="10"/>
  <c r="AA2547" i="10"/>
  <c r="AC2547" i="10" s="1"/>
  <c r="AB2547" i="10"/>
  <c r="AD2547" i="10" s="1"/>
  <c r="AF2547" i="10" l="1"/>
  <c r="S2549" i="10"/>
  <c r="R2550" i="10" s="1"/>
  <c r="U2548" i="10"/>
  <c r="W2548" i="10" s="1"/>
  <c r="Y2548" i="10" s="1"/>
  <c r="V2548" i="10"/>
  <c r="X2548" i="10" s="1"/>
  <c r="AG2548" i="10"/>
  <c r="AH2548" i="10" s="1"/>
  <c r="AE2547" i="10"/>
  <c r="AH2547" i="10" s="1"/>
  <c r="AJ2547" i="10" s="1"/>
  <c r="AJ2548" i="10" s="1"/>
  <c r="AA2548" i="10" l="1"/>
  <c r="AC2548" i="10" s="1"/>
  <c r="T2549" i="10"/>
  <c r="AI2547" i="10"/>
  <c r="Z2548" i="10"/>
  <c r="AB2548" i="10"/>
  <c r="AD2548" i="10" s="1"/>
  <c r="AF2548" i="10" l="1"/>
  <c r="AI2548" i="10" s="1"/>
  <c r="AE2548" i="10"/>
  <c r="U2549" i="10"/>
  <c r="W2549" i="10" s="1"/>
  <c r="Y2549" i="10" s="1"/>
  <c r="AG2549" i="10"/>
  <c r="AH2549" i="10" s="1"/>
  <c r="AJ2549" i="10" s="1"/>
  <c r="V2549" i="10"/>
  <c r="X2549" i="10" s="1"/>
  <c r="S2550" i="10"/>
  <c r="AA2549" i="10" l="1"/>
  <c r="AC2549" i="10" s="1"/>
  <c r="R2551" i="10"/>
  <c r="T2550" i="10"/>
  <c r="Z2549" i="10"/>
  <c r="AB2549" i="10"/>
  <c r="AD2549" i="10" l="1"/>
  <c r="AF2549" i="10" s="1"/>
  <c r="AI2549" i="10" s="1"/>
  <c r="S2551" i="10"/>
  <c r="R2552" i="10" s="1"/>
  <c r="V2550" i="10"/>
  <c r="X2550" i="10" s="1"/>
  <c r="Z2550" i="10" s="1"/>
  <c r="AG2550" i="10"/>
  <c r="U2550" i="10"/>
  <c r="W2550" i="10" s="1"/>
  <c r="AE2549" i="10" l="1"/>
  <c r="AB2550" i="10"/>
  <c r="AD2550" i="10" s="1"/>
  <c r="Y2550" i="10"/>
  <c r="AA2550" i="10"/>
  <c r="T2551" i="10"/>
  <c r="S2552" i="10" s="1"/>
  <c r="AC2550" i="10" l="1"/>
  <c r="AE2550" i="10" s="1"/>
  <c r="AH2550" i="10" s="1"/>
  <c r="R2553" i="10"/>
  <c r="AG2551" i="10"/>
  <c r="AH2551" i="10" s="1"/>
  <c r="V2551" i="10"/>
  <c r="X2551" i="10" s="1"/>
  <c r="Z2551" i="10" s="1"/>
  <c r="U2551" i="10"/>
  <c r="W2551" i="10" s="1"/>
  <c r="Y2551" i="10" s="1"/>
  <c r="T2552" i="10" l="1"/>
  <c r="S2553" i="10" s="1"/>
  <c r="AF2550" i="10"/>
  <c r="AB2551" i="10"/>
  <c r="AD2551" i="10" s="1"/>
  <c r="AA2551" i="10"/>
  <c r="AC2551" i="10" s="1"/>
  <c r="AJ2550" i="10"/>
  <c r="AJ2551" i="10" s="1"/>
  <c r="AG2552" i="10" l="1"/>
  <c r="AH2552" i="10" s="1"/>
  <c r="AJ2552" i="10" s="1"/>
  <c r="U2552" i="10"/>
  <c r="W2552" i="10" s="1"/>
  <c r="Y2552" i="10" s="1"/>
  <c r="V2552" i="10"/>
  <c r="X2552" i="10" s="1"/>
  <c r="Z2552" i="10" s="1"/>
  <c r="AF2551" i="10"/>
  <c r="AI2551" i="10" s="1"/>
  <c r="AE2551" i="10"/>
  <c r="R2554" i="10"/>
  <c r="AI2550" i="10"/>
  <c r="AA2552" i="10" l="1"/>
  <c r="AC2552" i="10" s="1"/>
  <c r="T2553" i="10"/>
  <c r="V2553" i="10" s="1"/>
  <c r="X2553" i="10" s="1"/>
  <c r="Z2553" i="10" s="1"/>
  <c r="AB2552" i="10"/>
  <c r="AD2552" i="10" s="1"/>
  <c r="AE2552" i="10" l="1"/>
  <c r="U2553" i="10"/>
  <c r="W2553" i="10" s="1"/>
  <c r="AA2553" i="10" s="1"/>
  <c r="S2554" i="10"/>
  <c r="T2554" i="10" s="1"/>
  <c r="AG2553" i="10"/>
  <c r="AH2553" i="10" s="1"/>
  <c r="AJ2553" i="10" s="1"/>
  <c r="AF2552" i="10"/>
  <c r="AI2552" i="10" s="1"/>
  <c r="AB2553" i="10"/>
  <c r="AD2553" i="10" s="1"/>
  <c r="R2555" i="10" l="1"/>
  <c r="S2555" i="10" s="1"/>
  <c r="Y2553" i="10"/>
  <c r="AC2553" i="10" s="1"/>
  <c r="AF2553" i="10" s="1"/>
  <c r="AI2553" i="10" s="1"/>
  <c r="V2554" i="10"/>
  <c r="X2554" i="10" s="1"/>
  <c r="Z2554" i="10" s="1"/>
  <c r="AG2554" i="10"/>
  <c r="AH2554" i="10" s="1"/>
  <c r="AJ2554" i="10" s="1"/>
  <c r="U2554" i="10"/>
  <c r="W2554" i="10" s="1"/>
  <c r="Y2554" i="10" s="1"/>
  <c r="AE2553" i="10" l="1"/>
  <c r="AB2554" i="10"/>
  <c r="AD2554" i="10" s="1"/>
  <c r="AA2554" i="10"/>
  <c r="AC2554" i="10" s="1"/>
  <c r="AE2554" i="10" s="1"/>
  <c r="R2556" i="10"/>
  <c r="T2555" i="10"/>
  <c r="S2556" i="10" l="1"/>
  <c r="R2557" i="10" s="1"/>
  <c r="V2555" i="10"/>
  <c r="X2555" i="10" s="1"/>
  <c r="Z2555" i="10" s="1"/>
  <c r="U2555" i="10"/>
  <c r="W2555" i="10" s="1"/>
  <c r="Y2555" i="10" s="1"/>
  <c r="AG2555" i="10"/>
  <c r="AH2555" i="10" s="1"/>
  <c r="AJ2555" i="10" s="1"/>
  <c r="AF2554" i="10"/>
  <c r="AI2554" i="10" s="1"/>
  <c r="T2556" i="10" l="1"/>
  <c r="AG2556" i="10" s="1"/>
  <c r="AH2556" i="10" s="1"/>
  <c r="AJ2556" i="10" s="1"/>
  <c r="AB2555" i="10"/>
  <c r="AD2555" i="10" s="1"/>
  <c r="AA2555" i="10"/>
  <c r="AC2555" i="10" s="1"/>
  <c r="V2556" i="10" l="1"/>
  <c r="X2556" i="10" s="1"/>
  <c r="Z2556" i="10" s="1"/>
  <c r="U2556" i="10"/>
  <c r="W2556" i="10" s="1"/>
  <c r="Y2556" i="10" s="1"/>
  <c r="S2557" i="10"/>
  <c r="R2558" i="10" s="1"/>
  <c r="AE2555" i="10"/>
  <c r="AF2555" i="10"/>
  <c r="AI2555" i="10" s="1"/>
  <c r="AA2556" i="10" l="1"/>
  <c r="AC2556" i="10" s="1"/>
  <c r="T2557" i="10"/>
  <c r="V2557" i="10" s="1"/>
  <c r="X2557" i="10" s="1"/>
  <c r="Z2557" i="10" s="1"/>
  <c r="AB2556" i="10"/>
  <c r="AD2556" i="10" s="1"/>
  <c r="AE2556" i="10" s="1"/>
  <c r="S2558" i="10" l="1"/>
  <c r="R2559" i="10" s="1"/>
  <c r="AG2557" i="10"/>
  <c r="AH2557" i="10" s="1"/>
  <c r="AJ2557" i="10" s="1"/>
  <c r="AB2557" i="10"/>
  <c r="AD2557" i="10" s="1"/>
  <c r="U2557" i="10"/>
  <c r="W2557" i="10" s="1"/>
  <c r="Y2557" i="10" s="1"/>
  <c r="AF2556" i="10"/>
  <c r="AI2556" i="10" s="1"/>
  <c r="AA2557" i="10" l="1"/>
  <c r="AC2557" i="10" s="1"/>
  <c r="AF2557" i="10"/>
  <c r="AI2557" i="10" s="1"/>
  <c r="T2558" i="10"/>
  <c r="V2558" i="10" s="1"/>
  <c r="X2558" i="10" s="1"/>
  <c r="Z2558" i="10" s="1"/>
  <c r="AE2557" i="10"/>
  <c r="S2559" i="10" l="1"/>
  <c r="T2559" i="10" s="1"/>
  <c r="AB2558" i="10"/>
  <c r="AD2558" i="10" s="1"/>
  <c r="U2558" i="10"/>
  <c r="W2558" i="10" s="1"/>
  <c r="Y2558" i="10" s="1"/>
  <c r="AG2558" i="10"/>
  <c r="AH2558" i="10" s="1"/>
  <c r="AJ2558" i="10" s="1"/>
  <c r="R2560" i="10" l="1"/>
  <c r="S2560" i="10" s="1"/>
  <c r="AA2558" i="10"/>
  <c r="AC2558" i="10" s="1"/>
  <c r="AF2558" i="10" s="1"/>
  <c r="AI2558" i="10" s="1"/>
  <c r="V2559" i="10"/>
  <c r="X2559" i="10" s="1"/>
  <c r="Z2559" i="10" s="1"/>
  <c r="AG2559" i="10"/>
  <c r="AH2559" i="10" s="1"/>
  <c r="AJ2559" i="10" s="1"/>
  <c r="U2559" i="10"/>
  <c r="W2559" i="10" s="1"/>
  <c r="R2561" i="10" l="1"/>
  <c r="AE2558" i="10"/>
  <c r="AB2559" i="10"/>
  <c r="AD2559" i="10" s="1"/>
  <c r="T2560" i="10"/>
  <c r="V2560" i="10" s="1"/>
  <c r="X2560" i="10" s="1"/>
  <c r="Z2560" i="10" s="1"/>
  <c r="Y2559" i="10"/>
  <c r="AA2559" i="10"/>
  <c r="AC2559" i="10" l="1"/>
  <c r="AF2559" i="10" s="1"/>
  <c r="AI2559" i="10" s="1"/>
  <c r="S2561" i="10"/>
  <c r="R2562" i="10" s="1"/>
  <c r="AG2560" i="10"/>
  <c r="AH2560" i="10" s="1"/>
  <c r="AJ2560" i="10" s="1"/>
  <c r="AB2560" i="10"/>
  <c r="AD2560" i="10" s="1"/>
  <c r="U2560" i="10"/>
  <c r="W2560" i="10" s="1"/>
  <c r="Y2560" i="10" s="1"/>
  <c r="AE2559" i="10" l="1"/>
  <c r="AA2560" i="10"/>
  <c r="AC2560" i="10" s="1"/>
  <c r="AF2560" i="10" s="1"/>
  <c r="AI2560" i="10" s="1"/>
  <c r="T2561" i="10"/>
  <c r="S2562" i="10" s="1"/>
  <c r="R2563" i="10" s="1"/>
  <c r="AE2560" i="10" l="1"/>
  <c r="AG2561" i="10"/>
  <c r="AH2561" i="10" s="1"/>
  <c r="AJ2561" i="10" s="1"/>
  <c r="U2561" i="10"/>
  <c r="W2561" i="10" s="1"/>
  <c r="Y2561" i="10" s="1"/>
  <c r="V2561" i="10"/>
  <c r="X2561" i="10" s="1"/>
  <c r="Z2561" i="10" s="1"/>
  <c r="T2562" i="10"/>
  <c r="AG2562" i="10" s="1"/>
  <c r="AH2562" i="10" s="1"/>
  <c r="AJ2562" i="10" s="1"/>
  <c r="AB2561" i="10" l="1"/>
  <c r="AD2561" i="10" s="1"/>
  <c r="AA2561" i="10"/>
  <c r="AC2561" i="10" s="1"/>
  <c r="AF2561" i="10" s="1"/>
  <c r="AI2561" i="10" s="1"/>
  <c r="U2562" i="10"/>
  <c r="W2562" i="10" s="1"/>
  <c r="Y2562" i="10" s="1"/>
  <c r="V2562" i="10"/>
  <c r="X2562" i="10" s="1"/>
  <c r="Z2562" i="10" s="1"/>
  <c r="S2563" i="10"/>
  <c r="R2564" i="10" s="1"/>
  <c r="AE2561" i="10" l="1"/>
  <c r="AB2562" i="10"/>
  <c r="AD2562" i="10" s="1"/>
  <c r="T2563" i="10"/>
  <c r="S2564" i="10" s="1"/>
  <c r="R2565" i="10" s="1"/>
  <c r="AA2562" i="10"/>
  <c r="AC2562" i="10" s="1"/>
  <c r="AF2562" i="10" l="1"/>
  <c r="AI2562" i="10" s="1"/>
  <c r="AG2563" i="10"/>
  <c r="T2564" i="10" s="1"/>
  <c r="U2564" i="10" s="1"/>
  <c r="W2564" i="10" s="1"/>
  <c r="U2563" i="10"/>
  <c r="W2563" i="10" s="1"/>
  <c r="Y2563" i="10" s="1"/>
  <c r="V2563" i="10"/>
  <c r="X2563" i="10" s="1"/>
  <c r="Z2563" i="10" s="1"/>
  <c r="AE2562" i="10"/>
  <c r="AB2563" i="10" l="1"/>
  <c r="AD2563" i="10" s="1"/>
  <c r="AA2563" i="10"/>
  <c r="AC2563" i="10" s="1"/>
  <c r="V2564" i="10"/>
  <c r="X2564" i="10" s="1"/>
  <c r="Z2564" i="10" s="1"/>
  <c r="S2565" i="10"/>
  <c r="R2566" i="10" s="1"/>
  <c r="AG2564" i="10"/>
  <c r="AH2564" i="10" s="1"/>
  <c r="AA2564" i="10"/>
  <c r="Y2564" i="10"/>
  <c r="AF2563" i="10" l="1"/>
  <c r="AE2563" i="10"/>
  <c r="AH2563" i="10" s="1"/>
  <c r="AJ2563" i="10" s="1"/>
  <c r="AJ2564" i="10" s="1"/>
  <c r="AB2564" i="10"/>
  <c r="AD2564" i="10" s="1"/>
  <c r="T2565" i="10"/>
  <c r="AG2565" i="10" s="1"/>
  <c r="AH2565" i="10" s="1"/>
  <c r="AC2564" i="10"/>
  <c r="U2565" i="10" l="1"/>
  <c r="W2565" i="10" s="1"/>
  <c r="AA2565" i="10" s="1"/>
  <c r="S2566" i="10"/>
  <c r="T2566" i="10" s="1"/>
  <c r="V2566" i="10" s="1"/>
  <c r="X2566" i="10" s="1"/>
  <c r="Z2566" i="10" s="1"/>
  <c r="AF2564" i="10"/>
  <c r="V2565" i="10"/>
  <c r="X2565" i="10" s="1"/>
  <c r="Z2565" i="10" s="1"/>
  <c r="AE2564" i="10"/>
  <c r="AI2563" i="10"/>
  <c r="AI2564" i="10"/>
  <c r="AJ2565" i="10"/>
  <c r="Y2565" i="10" l="1"/>
  <c r="AC2565" i="10" s="1"/>
  <c r="AB2566" i="10"/>
  <c r="AD2566" i="10" s="1"/>
  <c r="U2566" i="10"/>
  <c r="W2566" i="10" s="1"/>
  <c r="Y2566" i="10" s="1"/>
  <c r="AG2566" i="10"/>
  <c r="AH2566" i="10" s="1"/>
  <c r="AJ2566" i="10" s="1"/>
  <c r="AB2565" i="10"/>
  <c r="AD2565" i="10" s="1"/>
  <c r="R2567" i="10"/>
  <c r="AE2565" i="10" l="1"/>
  <c r="S2567" i="10"/>
  <c r="T2567" i="10" s="1"/>
  <c r="AG2567" i="10" s="1"/>
  <c r="AF2565" i="10"/>
  <c r="AI2565" i="10" s="1"/>
  <c r="AA2566" i="10"/>
  <c r="AC2566" i="10" s="1"/>
  <c r="H31" i="11"/>
  <c r="V2567" i="10" l="1"/>
  <c r="X2567" i="10" s="1"/>
  <c r="AB2567" i="10" s="1"/>
  <c r="R2568" i="10"/>
  <c r="S2568" i="10" s="1"/>
  <c r="R2569" i="10" s="1"/>
  <c r="U2567" i="10"/>
  <c r="W2567" i="10" s="1"/>
  <c r="Y2567" i="10" s="1"/>
  <c r="AE2566" i="10"/>
  <c r="AF2566" i="10"/>
  <c r="AI2566" i="10" s="1"/>
  <c r="G31" i="11" s="1"/>
  <c r="T2568" i="10" l="1"/>
  <c r="AG2568" i="10" s="1"/>
  <c r="AH2568" i="10" s="1"/>
  <c r="AA2567" i="10"/>
  <c r="AC2567" i="10" s="1"/>
  <c r="Z2567" i="10"/>
  <c r="AD2567" i="10" s="1"/>
  <c r="S2569" i="10" l="1"/>
  <c r="R2570" i="10" s="1"/>
  <c r="V2568" i="10"/>
  <c r="X2568" i="10" s="1"/>
  <c r="Z2568" i="10" s="1"/>
  <c r="U2568" i="10"/>
  <c r="W2568" i="10" s="1"/>
  <c r="Y2568" i="10" s="1"/>
  <c r="AE2567" i="10"/>
  <c r="AH2567" i="10" s="1"/>
  <c r="AJ2567" i="10" s="1"/>
  <c r="AJ2568" i="10" s="1"/>
  <c r="AF2567" i="10"/>
  <c r="AA2568" i="10" l="1"/>
  <c r="AC2568" i="10" s="1"/>
  <c r="AB2568" i="10"/>
  <c r="AD2568" i="10" s="1"/>
  <c r="AF2568" i="10" s="1"/>
  <c r="AI2568" i="10" s="1"/>
  <c r="AI2567" i="10"/>
  <c r="AE2568" i="10" l="1"/>
  <c r="T2569" i="10" s="1"/>
  <c r="U2569" i="10" s="1"/>
  <c r="W2569" i="10" s="1"/>
  <c r="Y2569" i="10" s="1"/>
  <c r="S2570" i="10" l="1"/>
  <c r="R2571" i="10" s="1"/>
  <c r="V2569" i="10"/>
  <c r="X2569" i="10" s="1"/>
  <c r="Z2569" i="10" s="1"/>
  <c r="AA2569" i="10"/>
  <c r="AC2569" i="10" s="1"/>
  <c r="AG2569" i="10"/>
  <c r="AH2569" i="10" s="1"/>
  <c r="AJ2569" i="10" s="1"/>
  <c r="T2570" i="10" l="1"/>
  <c r="S2571" i="10" s="1"/>
  <c r="R2572" i="10" s="1"/>
  <c r="AB2569" i="10"/>
  <c r="AD2569" i="10" s="1"/>
  <c r="AE2569" i="10" s="1"/>
  <c r="V2570" i="10" l="1"/>
  <c r="X2570" i="10" s="1"/>
  <c r="Z2570" i="10" s="1"/>
  <c r="AG2570" i="10"/>
  <c r="AH2570" i="10" s="1"/>
  <c r="AJ2570" i="10" s="1"/>
  <c r="U2570" i="10"/>
  <c r="W2570" i="10" s="1"/>
  <c r="Y2570" i="10" s="1"/>
  <c r="AF2569" i="10"/>
  <c r="AI2569" i="10" s="1"/>
  <c r="T2571" i="10"/>
  <c r="U2571" i="10" s="1"/>
  <c r="W2571" i="10" s="1"/>
  <c r="Y2571" i="10" s="1"/>
  <c r="AA2570" i="10" l="1"/>
  <c r="AC2570" i="10" s="1"/>
  <c r="V2571" i="10"/>
  <c r="X2571" i="10" s="1"/>
  <c r="Z2571" i="10" s="1"/>
  <c r="S2572" i="10"/>
  <c r="R2573" i="10" s="1"/>
  <c r="AB2570" i="10"/>
  <c r="AD2570" i="10" s="1"/>
  <c r="AE2570" i="10" s="1"/>
  <c r="AA2571" i="10"/>
  <c r="AC2571" i="10" s="1"/>
  <c r="AG2571" i="10"/>
  <c r="AH2571" i="10" s="1"/>
  <c r="AJ2571" i="10" s="1"/>
  <c r="AB2571" i="10" l="1"/>
  <c r="AD2571" i="10" s="1"/>
  <c r="AF2571" i="10"/>
  <c r="AI2571" i="10" s="1"/>
  <c r="T2572" i="10"/>
  <c r="S2573" i="10" s="1"/>
  <c r="R2574" i="10" s="1"/>
  <c r="AF2570" i="10"/>
  <c r="AI2570" i="10" s="1"/>
  <c r="AE2571" i="10"/>
  <c r="U2572" i="10" l="1"/>
  <c r="W2572" i="10" s="1"/>
  <c r="Y2572" i="10" s="1"/>
  <c r="V2572" i="10"/>
  <c r="X2572" i="10" s="1"/>
  <c r="Z2572" i="10" s="1"/>
  <c r="AG2572" i="10"/>
  <c r="AH2572" i="10" s="1"/>
  <c r="AJ2572" i="10" s="1"/>
  <c r="AA2572" i="10" l="1"/>
  <c r="AC2572" i="10" s="1"/>
  <c r="T2573" i="10"/>
  <c r="AB2572" i="10"/>
  <c r="AD2572" i="10" s="1"/>
  <c r="AF2572" i="10" l="1"/>
  <c r="AI2572" i="10" s="1"/>
  <c r="S2574" i="10"/>
  <c r="AG2573" i="10"/>
  <c r="AH2573" i="10" s="1"/>
  <c r="AJ2573" i="10" s="1"/>
  <c r="U2573" i="10"/>
  <c r="W2573" i="10" s="1"/>
  <c r="Y2573" i="10" s="1"/>
  <c r="V2573" i="10"/>
  <c r="X2573" i="10" s="1"/>
  <c r="Z2573" i="10" s="1"/>
  <c r="AE2572" i="10"/>
  <c r="AA2573" i="10" l="1"/>
  <c r="AC2573" i="10" s="1"/>
  <c r="AB2573" i="10"/>
  <c r="AD2573" i="10" s="1"/>
  <c r="AF2573" i="10" s="1"/>
  <c r="AI2573" i="10" s="1"/>
  <c r="R2575" i="10"/>
  <c r="S2575" i="10" s="1"/>
  <c r="T2574" i="10"/>
  <c r="AE2573" i="10" l="1"/>
  <c r="V2574" i="10"/>
  <c r="X2574" i="10" s="1"/>
  <c r="Z2574" i="10" s="1"/>
  <c r="U2574" i="10"/>
  <c r="W2574" i="10" s="1"/>
  <c r="Y2574" i="10" s="1"/>
  <c r="AG2574" i="10"/>
  <c r="T2575" i="10" s="1"/>
  <c r="R2576" i="10"/>
  <c r="AB2574" i="10" l="1"/>
  <c r="AD2574" i="10" s="1"/>
  <c r="AA2574" i="10"/>
  <c r="AC2574" i="10" s="1"/>
  <c r="AF2574" i="10" s="1"/>
  <c r="U2575" i="10"/>
  <c r="W2575" i="10" s="1"/>
  <c r="Y2575" i="10" s="1"/>
  <c r="AG2575" i="10"/>
  <c r="V2575" i="10"/>
  <c r="X2575" i="10" s="1"/>
  <c r="Z2575" i="10" s="1"/>
  <c r="S2576" i="10"/>
  <c r="R2577" i="10" s="1"/>
  <c r="AB2575" i="10" l="1"/>
  <c r="AD2575" i="10" s="1"/>
  <c r="T2576" i="10"/>
  <c r="S2577" i="10" s="1"/>
  <c r="R2578" i="10" s="1"/>
  <c r="AE2574" i="10"/>
  <c r="AH2574" i="10" s="1"/>
  <c r="AJ2574" i="10" s="1"/>
  <c r="AA2575" i="10"/>
  <c r="AC2575" i="10" s="1"/>
  <c r="AF2575" i="10" s="1"/>
  <c r="U2576" i="10" l="1"/>
  <c r="W2576" i="10" s="1"/>
  <c r="Y2576" i="10" s="1"/>
  <c r="V2576" i="10"/>
  <c r="X2576" i="10" s="1"/>
  <c r="Z2576" i="10" s="1"/>
  <c r="AG2576" i="10"/>
  <c r="T2577" i="10" s="1"/>
  <c r="AG2577" i="10" s="1"/>
  <c r="AI2574" i="10"/>
  <c r="AE2575" i="10"/>
  <c r="AH2575" i="10" s="1"/>
  <c r="AJ2575" i="10" s="1"/>
  <c r="AI2575" i="10" s="1"/>
  <c r="S2578" i="10"/>
  <c r="V2577" i="10" l="1"/>
  <c r="X2577" i="10" s="1"/>
  <c r="Z2577" i="10" s="1"/>
  <c r="AA2576" i="10"/>
  <c r="AC2576" i="10" s="1"/>
  <c r="U2577" i="10"/>
  <c r="W2577" i="10"/>
  <c r="Y2577" i="10" s="1"/>
  <c r="AB2576" i="10"/>
  <c r="AD2576" i="10" s="1"/>
  <c r="AF2576" i="10" s="1"/>
  <c r="AA2577" i="10"/>
  <c r="AC2577" i="10" s="1"/>
  <c r="R2579" i="10"/>
  <c r="T2578" i="10"/>
  <c r="AB2577" i="10" l="1"/>
  <c r="AD2577" i="10" s="1"/>
  <c r="AE2576" i="10"/>
  <c r="AH2576" i="10" s="1"/>
  <c r="AJ2576" i="10" s="1"/>
  <c r="AE2577" i="10"/>
  <c r="AH2577" i="10" s="1"/>
  <c r="AF2577" i="10"/>
  <c r="S2579" i="10"/>
  <c r="R2580" i="10" s="1"/>
  <c r="AG2578" i="10"/>
  <c r="AH2578" i="10" s="1"/>
  <c r="X2578" i="10"/>
  <c r="Z2578" i="10" s="1"/>
  <c r="U2578" i="10"/>
  <c r="W2578" i="10" s="1"/>
  <c r="Y2578" i="10" s="1"/>
  <c r="V2578" i="10"/>
  <c r="AI2576" i="10" l="1"/>
  <c r="AA2578" i="10"/>
  <c r="AC2578" i="10" s="1"/>
  <c r="AJ2577" i="10"/>
  <c r="AB2578" i="10"/>
  <c r="AD2578" i="10" s="1"/>
  <c r="AF2578" i="10" s="1"/>
  <c r="AI2577" i="10"/>
  <c r="AJ2578" i="10"/>
  <c r="T2579" i="10"/>
  <c r="AE2578" i="10" l="1"/>
  <c r="AI2578" i="10"/>
  <c r="U2579" i="10"/>
  <c r="W2579" i="10" s="1"/>
  <c r="Y2579" i="10" s="1"/>
  <c r="AG2579" i="10"/>
  <c r="AH2579" i="10" s="1"/>
  <c r="AJ2579" i="10" s="1"/>
  <c r="V2579" i="10"/>
  <c r="X2579" i="10" s="1"/>
  <c r="S2580" i="10"/>
  <c r="AB2579" i="10" l="1"/>
  <c r="Z2579" i="10"/>
  <c r="AA2579" i="10"/>
  <c r="AC2579" i="10" s="1"/>
  <c r="R2581" i="10"/>
  <c r="T2580" i="10"/>
  <c r="AD2579" i="10" l="1"/>
  <c r="AF2579" i="10" s="1"/>
  <c r="AI2579" i="10" s="1"/>
  <c r="S2581" i="10"/>
  <c r="V2580" i="10"/>
  <c r="X2580" i="10" s="1"/>
  <c r="Z2580" i="10" s="1"/>
  <c r="AG2580" i="10"/>
  <c r="AH2580" i="10" s="1"/>
  <c r="AJ2580" i="10" s="1"/>
  <c r="U2580" i="10"/>
  <c r="W2580" i="10" s="1"/>
  <c r="Y2580" i="10" s="1"/>
  <c r="AE2579" i="10" l="1"/>
  <c r="AB2580" i="10"/>
  <c r="AD2580" i="10" s="1"/>
  <c r="R2582" i="10"/>
  <c r="S2582" i="10" s="1"/>
  <c r="T2581" i="10"/>
  <c r="AA2580" i="10"/>
  <c r="AC2580" i="10" s="1"/>
  <c r="AF2580" i="10" l="1"/>
  <c r="AI2580" i="10" s="1"/>
  <c r="R2583" i="10"/>
  <c r="U2581" i="10"/>
  <c r="W2581" i="10" s="1"/>
  <c r="Y2581" i="10" s="1"/>
  <c r="AG2581" i="10"/>
  <c r="AH2581" i="10" s="1"/>
  <c r="AJ2581" i="10" s="1"/>
  <c r="V2581" i="10"/>
  <c r="X2581" i="10" s="1"/>
  <c r="Z2581" i="10" s="1"/>
  <c r="AE2580" i="10"/>
  <c r="AA2581" i="10" l="1"/>
  <c r="AC2581" i="10" s="1"/>
  <c r="T2582" i="10"/>
  <c r="V2582" i="10" s="1"/>
  <c r="X2582" i="10" s="1"/>
  <c r="AB2581" i="10"/>
  <c r="AD2581" i="10" s="1"/>
  <c r="AG2582" i="10" l="1"/>
  <c r="T2583" i="10" s="1"/>
  <c r="AE2581" i="10"/>
  <c r="S2583" i="10"/>
  <c r="R2584" i="10" s="1"/>
  <c r="U2582" i="10"/>
  <c r="W2582" i="10" s="1"/>
  <c r="Y2582" i="10" s="1"/>
  <c r="Z2582" i="10"/>
  <c r="AB2582" i="10"/>
  <c r="AF2581" i="10"/>
  <c r="AI2581" i="10" s="1"/>
  <c r="AA2582" i="10" l="1"/>
  <c r="AC2582" i="10" s="1"/>
  <c r="AG2583" i="10"/>
  <c r="T2584" i="10" s="1"/>
  <c r="S2584" i="10"/>
  <c r="V2583" i="10"/>
  <c r="X2583" i="10" s="1"/>
  <c r="Z2583" i="10" s="1"/>
  <c r="AD2582" i="10"/>
  <c r="AF2582" i="10" s="1"/>
  <c r="U2583" i="10"/>
  <c r="W2583" i="10" s="1"/>
  <c r="R2585" i="10"/>
  <c r="AE2582" i="10" l="1"/>
  <c r="AH2582" i="10" s="1"/>
  <c r="AJ2582" i="10" s="1"/>
  <c r="AB2583" i="10"/>
  <c r="AD2583" i="10" s="1"/>
  <c r="Y2583" i="10"/>
  <c r="AA2583" i="10"/>
  <c r="U2584" i="10"/>
  <c r="W2584" i="10" s="1"/>
  <c r="Y2584" i="10" s="1"/>
  <c r="V2584" i="10"/>
  <c r="X2584" i="10" s="1"/>
  <c r="AG2584" i="10"/>
  <c r="AH2584" i="10" s="1"/>
  <c r="S2585" i="10"/>
  <c r="R2586" i="10" s="1"/>
  <c r="AI2582" i="10" l="1"/>
  <c r="AC2583" i="10"/>
  <c r="AF2583" i="10" s="1"/>
  <c r="AA2584" i="10"/>
  <c r="AC2584" i="10" s="1"/>
  <c r="AB2584" i="10"/>
  <c r="Z2584" i="10"/>
  <c r="AE2583" i="10" l="1"/>
  <c r="AH2583" i="10" s="1"/>
  <c r="AD2584" i="10"/>
  <c r="AE2584" i="10" s="1"/>
  <c r="T2585" i="10" s="1"/>
  <c r="AJ2583" i="10" l="1"/>
  <c r="AJ2584" i="10" s="1"/>
  <c r="AF2584" i="10"/>
  <c r="AG2585" i="10"/>
  <c r="AH2585" i="10" s="1"/>
  <c r="U2585" i="10"/>
  <c r="W2585" i="10" s="1"/>
  <c r="Y2585" i="10" s="1"/>
  <c r="V2585" i="10"/>
  <c r="X2585" i="10" s="1"/>
  <c r="Z2585" i="10" s="1"/>
  <c r="S2586" i="10"/>
  <c r="AI2583" i="10" l="1"/>
  <c r="AI2584" i="10"/>
  <c r="AJ2585" i="10"/>
  <c r="AA2585" i="10"/>
  <c r="AC2585" i="10" s="1"/>
  <c r="R2587" i="10"/>
  <c r="T2586" i="10"/>
  <c r="AB2585" i="10"/>
  <c r="AD2585" i="10" s="1"/>
  <c r="S2587" i="10" l="1"/>
  <c r="R2588" i="10" s="1"/>
  <c r="AF2585" i="10"/>
  <c r="AI2585" i="10" s="1"/>
  <c r="V2586" i="10"/>
  <c r="X2586" i="10" s="1"/>
  <c r="AG2586" i="10"/>
  <c r="AH2586" i="10" s="1"/>
  <c r="U2586" i="10"/>
  <c r="W2586" i="10" s="1"/>
  <c r="Y2586" i="10" s="1"/>
  <c r="AE2585" i="10"/>
  <c r="T2587" i="10" l="1"/>
  <c r="V2587" i="10" s="1"/>
  <c r="X2587" i="10" s="1"/>
  <c r="Z2587" i="10" s="1"/>
  <c r="AJ2586" i="10"/>
  <c r="AB2586" i="10"/>
  <c r="Z2586" i="10"/>
  <c r="AA2586" i="10"/>
  <c r="AC2586" i="10" s="1"/>
  <c r="U2587" i="10" l="1"/>
  <c r="W2587" i="10" s="1"/>
  <c r="Y2587" i="10" s="1"/>
  <c r="S2588" i="10"/>
  <c r="R2589" i="10" s="1"/>
  <c r="AG2587" i="10"/>
  <c r="AB2587" i="10"/>
  <c r="AD2587" i="10" s="1"/>
  <c r="AD2586" i="10"/>
  <c r="AE2586" i="10" s="1"/>
  <c r="T2588" i="10" l="1"/>
  <c r="U2588" i="10" s="1"/>
  <c r="W2588" i="10" s="1"/>
  <c r="Y2588" i="10" s="1"/>
  <c r="AA2587" i="10"/>
  <c r="AC2587" i="10" s="1"/>
  <c r="AF2587" i="10" s="1"/>
  <c r="AF2586" i="10"/>
  <c r="AI2586" i="10" s="1"/>
  <c r="V2588" i="10" l="1"/>
  <c r="X2588" i="10" s="1"/>
  <c r="Z2588" i="10" s="1"/>
  <c r="S2589" i="10"/>
  <c r="R2590" i="10" s="1"/>
  <c r="AA2588" i="10"/>
  <c r="AC2588" i="10" s="1"/>
  <c r="AG2588" i="10"/>
  <c r="AH2588" i="10" s="1"/>
  <c r="AE2587" i="10"/>
  <c r="AH2587" i="10" s="1"/>
  <c r="AJ2587" i="10" s="1"/>
  <c r="AJ2588" i="10" s="1"/>
  <c r="T2589" i="10" l="1"/>
  <c r="U2589" i="10" s="1"/>
  <c r="W2589" i="10" s="1"/>
  <c r="Y2589" i="10" s="1"/>
  <c r="AB2588" i="10"/>
  <c r="AD2588" i="10" s="1"/>
  <c r="AF2588" i="10" s="1"/>
  <c r="AI2588" i="10" s="1"/>
  <c r="AI2587" i="10"/>
  <c r="AG2589" i="10" l="1"/>
  <c r="T2590" i="10" s="1"/>
  <c r="V2589" i="10"/>
  <c r="X2589" i="10" s="1"/>
  <c r="Z2589" i="10" s="1"/>
  <c r="AA2589" i="10"/>
  <c r="AC2589" i="10" s="1"/>
  <c r="S2590" i="10"/>
  <c r="R2591" i="10" s="1"/>
  <c r="AE2588" i="10"/>
  <c r="AB2589" i="10" l="1"/>
  <c r="AD2589" i="10" s="1"/>
  <c r="AE2589" i="10" s="1"/>
  <c r="AH2589" i="10" s="1"/>
  <c r="AJ2589" i="10" s="1"/>
  <c r="AF2589" i="10"/>
  <c r="AI2589" i="10" s="1"/>
  <c r="V2590" i="10"/>
  <c r="X2590" i="10" s="1"/>
  <c r="Z2590" i="10" s="1"/>
  <c r="AG2590" i="10"/>
  <c r="AH2590" i="10" s="1"/>
  <c r="AJ2590" i="10" s="1"/>
  <c r="S2591" i="10"/>
  <c r="T2591" i="10" s="1"/>
  <c r="V2591" i="10" s="1"/>
  <c r="X2591" i="10" s="1"/>
  <c r="Z2591" i="10" s="1"/>
  <c r="U2590" i="10"/>
  <c r="W2590" i="10" s="1"/>
  <c r="Y2590" i="10" s="1"/>
  <c r="AA2590" i="10" l="1"/>
  <c r="AC2590" i="10" s="1"/>
  <c r="U2591" i="10"/>
  <c r="W2591" i="10" s="1"/>
  <c r="Y2591" i="10" s="1"/>
  <c r="AG2591" i="10"/>
  <c r="R2592" i="10"/>
  <c r="S2592" i="10" s="1"/>
  <c r="R2593" i="10" s="1"/>
  <c r="AB2590" i="10"/>
  <c r="AD2590" i="10" s="1"/>
  <c r="AE2590" i="10" s="1"/>
  <c r="AB2591" i="10"/>
  <c r="AD2591" i="10" s="1"/>
  <c r="AA2591" i="10" l="1"/>
  <c r="AC2591" i="10" s="1"/>
  <c r="AF2591" i="10" s="1"/>
  <c r="T2592" i="10"/>
  <c r="AG2592" i="10" s="1"/>
  <c r="AF2590" i="10"/>
  <c r="AI2590" i="10" s="1"/>
  <c r="S2593" i="10" l="1"/>
  <c r="T2593" i="10" s="1"/>
  <c r="AG2593" i="10" s="1"/>
  <c r="AH2593" i="10" s="1"/>
  <c r="V2592" i="10"/>
  <c r="X2592" i="10" s="1"/>
  <c r="Z2592" i="10" s="1"/>
  <c r="U2592" i="10"/>
  <c r="W2592" i="10" s="1"/>
  <c r="Y2592" i="10" s="1"/>
  <c r="AE2591" i="10"/>
  <c r="AH2591" i="10" s="1"/>
  <c r="AJ2591" i="10" s="1"/>
  <c r="AA2592" i="10" l="1"/>
  <c r="AC2592" i="10" s="1"/>
  <c r="U2593" i="10"/>
  <c r="W2593" i="10" s="1"/>
  <c r="Y2593" i="10" s="1"/>
  <c r="AI2591" i="10"/>
  <c r="V2593" i="10"/>
  <c r="X2593" i="10" s="1"/>
  <c r="Z2593" i="10" s="1"/>
  <c r="R2594" i="10"/>
  <c r="S2594" i="10" s="1"/>
  <c r="R2595" i="10" s="1"/>
  <c r="AB2592" i="10"/>
  <c r="AD2592" i="10" s="1"/>
  <c r="AF2592" i="10" s="1"/>
  <c r="AB2593" i="10" l="1"/>
  <c r="AD2593" i="10" s="1"/>
  <c r="T2594" i="10"/>
  <c r="S2595" i="10" s="1"/>
  <c r="R2596" i="10" s="1"/>
  <c r="AA2593" i="10"/>
  <c r="AC2593" i="10" s="1"/>
  <c r="AE2592" i="10"/>
  <c r="AH2592" i="10" s="1"/>
  <c r="AJ2592" i="10" s="1"/>
  <c r="AJ2593" i="10" s="1"/>
  <c r="V2594" i="10"/>
  <c r="X2594" i="10" s="1"/>
  <c r="Z2594" i="10" s="1"/>
  <c r="AE2593" i="10" l="1"/>
  <c r="U2594" i="10"/>
  <c r="W2594" i="10" s="1"/>
  <c r="Y2594" i="10" s="1"/>
  <c r="AG2594" i="10"/>
  <c r="T2595" i="10" s="1"/>
  <c r="U2595" i="10" s="1"/>
  <c r="W2595" i="10" s="1"/>
  <c r="Y2595" i="10" s="1"/>
  <c r="AF2593" i="10"/>
  <c r="AI2593" i="10" s="1"/>
  <c r="AI2592" i="10"/>
  <c r="AB2594" i="10"/>
  <c r="AD2594" i="10" s="1"/>
  <c r="S2596" i="10" l="1"/>
  <c r="R2597" i="10" s="1"/>
  <c r="AA2594" i="10"/>
  <c r="AC2594" i="10" s="1"/>
  <c r="AE2594" i="10" s="1"/>
  <c r="AH2594" i="10" s="1"/>
  <c r="AJ2594" i="10" s="1"/>
  <c r="V2595" i="10"/>
  <c r="X2595" i="10" s="1"/>
  <c r="Z2595" i="10" s="1"/>
  <c r="AG2595" i="10"/>
  <c r="T2596" i="10"/>
  <c r="U2596" i="10" s="1"/>
  <c r="W2596" i="10" s="1"/>
  <c r="Y2596" i="10" s="1"/>
  <c r="AA2595" i="10"/>
  <c r="AC2595" i="10" s="1"/>
  <c r="AF2594" i="10" l="1"/>
  <c r="AI2594" i="10" s="1"/>
  <c r="AB2595" i="10"/>
  <c r="AD2595" i="10" s="1"/>
  <c r="AE2595" i="10" s="1"/>
  <c r="AH2595" i="10" s="1"/>
  <c r="AJ2595" i="10" s="1"/>
  <c r="V2596" i="10"/>
  <c r="X2596" i="10" s="1"/>
  <c r="Z2596" i="10" s="1"/>
  <c r="AG2596" i="10"/>
  <c r="S2597" i="10"/>
  <c r="R2598" i="10" s="1"/>
  <c r="AA2596" i="10"/>
  <c r="AC2596" i="10" s="1"/>
  <c r="AF2595" i="10" l="1"/>
  <c r="AI2595" i="10" s="1"/>
  <c r="AB2596" i="10"/>
  <c r="AD2596" i="10" s="1"/>
  <c r="AF2596" i="10" s="1"/>
  <c r="T2597" i="10"/>
  <c r="S2598" i="10" s="1"/>
  <c r="AG2597" i="10" l="1"/>
  <c r="AH2597" i="10" s="1"/>
  <c r="V2597" i="10"/>
  <c r="X2597" i="10" s="1"/>
  <c r="AE2596" i="10"/>
  <c r="AH2596" i="10" s="1"/>
  <c r="AJ2596" i="10" s="1"/>
  <c r="R2599" i="10"/>
  <c r="U2597" i="10"/>
  <c r="W2597" i="10" s="1"/>
  <c r="Y2597" i="10" s="1"/>
  <c r="S2599" i="10" l="1"/>
  <c r="R2600" i="10" s="1"/>
  <c r="T2598" i="10"/>
  <c r="U2598" i="10" s="1"/>
  <c r="W2598" i="10" s="1"/>
  <c r="Y2598" i="10" s="1"/>
  <c r="AI2596" i="10"/>
  <c r="AJ2597" i="10"/>
  <c r="AA2597" i="10"/>
  <c r="AC2597" i="10" s="1"/>
  <c r="Z2597" i="10"/>
  <c r="AB2597" i="10"/>
  <c r="V2598" i="10" l="1"/>
  <c r="X2598" i="10" s="1"/>
  <c r="Z2598" i="10" s="1"/>
  <c r="AA2598" i="10"/>
  <c r="AC2598" i="10" s="1"/>
  <c r="AG2598" i="10"/>
  <c r="T2599" i="10" s="1"/>
  <c r="AG2599" i="10" s="1"/>
  <c r="AH2599" i="10" s="1"/>
  <c r="AD2597" i="10"/>
  <c r="AB2598" i="10" l="1"/>
  <c r="AD2598" i="10" s="1"/>
  <c r="AF2598" i="10"/>
  <c r="V2599" i="10"/>
  <c r="X2599" i="10" s="1"/>
  <c r="Z2599" i="10" s="1"/>
  <c r="U2599" i="10"/>
  <c r="W2599" i="10" s="1"/>
  <c r="Y2599" i="10" s="1"/>
  <c r="S2600" i="10"/>
  <c r="T2600" i="10" s="1"/>
  <c r="V2600" i="10" s="1"/>
  <c r="X2600" i="10" s="1"/>
  <c r="Z2600" i="10" s="1"/>
  <c r="AE2598" i="10"/>
  <c r="AH2598" i="10" s="1"/>
  <c r="AJ2598" i="10" s="1"/>
  <c r="AJ2599" i="10" s="1"/>
  <c r="AE2597" i="10"/>
  <c r="AF2597" i="10"/>
  <c r="AI2597" i="10" s="1"/>
  <c r="U2600" i="10" l="1"/>
  <c r="W2600" i="10" s="1"/>
  <c r="Y2600" i="10" s="1"/>
  <c r="AB2599" i="10"/>
  <c r="AD2599" i="10" s="1"/>
  <c r="AA2599" i="10"/>
  <c r="AC2599" i="10" s="1"/>
  <c r="AG2600" i="10"/>
  <c r="R2601" i="10"/>
  <c r="S2601" i="10" s="1"/>
  <c r="R2602" i="10" s="1"/>
  <c r="AI2598" i="10"/>
  <c r="AB2600" i="10"/>
  <c r="AD2600" i="10" s="1"/>
  <c r="AA2600" i="10" l="1"/>
  <c r="AC2600" i="10" s="1"/>
  <c r="T2601" i="10"/>
  <c r="AG2601" i="10" s="1"/>
  <c r="AH2601" i="10" s="1"/>
  <c r="AF2599" i="10"/>
  <c r="AI2599" i="10" s="1"/>
  <c r="AE2599" i="10"/>
  <c r="AE2600" i="10"/>
  <c r="AH2600" i="10" s="1"/>
  <c r="AF2600" i="10"/>
  <c r="V2601" i="10" l="1"/>
  <c r="X2601" i="10" s="1"/>
  <c r="AB2601" i="10" s="1"/>
  <c r="U2601" i="10"/>
  <c r="W2601" i="10" s="1"/>
  <c r="AA2601" i="10" s="1"/>
  <c r="S2602" i="10"/>
  <c r="T2602" i="10" s="1"/>
  <c r="U2602" i="10" s="1"/>
  <c r="W2602" i="10" s="1"/>
  <c r="Y2602" i="10" s="1"/>
  <c r="AJ2600" i="10"/>
  <c r="AJ2601" i="10" s="1"/>
  <c r="R2603" i="10" l="1"/>
  <c r="S2603" i="10" s="1"/>
  <c r="R2604" i="10" s="1"/>
  <c r="AG2602" i="10"/>
  <c r="V2602" i="10"/>
  <c r="X2602" i="10" s="1"/>
  <c r="Z2602" i="10" s="1"/>
  <c r="Z2601" i="10"/>
  <c r="AD2601" i="10" s="1"/>
  <c r="Y2601" i="10"/>
  <c r="AC2601" i="10" s="1"/>
  <c r="AA2602" i="10"/>
  <c r="AC2602" i="10" s="1"/>
  <c r="AI2600" i="10"/>
  <c r="AF2601" i="10" l="1"/>
  <c r="AI2601" i="10" s="1"/>
  <c r="AB2602" i="10"/>
  <c r="AD2602" i="10" s="1"/>
  <c r="AF2602" i="10" s="1"/>
  <c r="T2603" i="10"/>
  <c r="V2603" i="10" s="1"/>
  <c r="X2603" i="10" s="1"/>
  <c r="Z2603" i="10" s="1"/>
  <c r="AE2601" i="10"/>
  <c r="S2604" i="10"/>
  <c r="AB2603" i="10" l="1"/>
  <c r="AD2603" i="10" s="1"/>
  <c r="U2603" i="10"/>
  <c r="W2603" i="10" s="1"/>
  <c r="Y2603" i="10" s="1"/>
  <c r="AG2603" i="10"/>
  <c r="AH2603" i="10" s="1"/>
  <c r="AE2602" i="10"/>
  <c r="AH2602" i="10" s="1"/>
  <c r="AJ2602" i="10" s="1"/>
  <c r="AJ2603" i="10" s="1"/>
  <c r="T2604" i="10"/>
  <c r="V2604" i="10" s="1"/>
  <c r="X2604" i="10" s="1"/>
  <c r="Z2604" i="10" s="1"/>
  <c r="R2605" i="10"/>
  <c r="S2605" i="10" l="1"/>
  <c r="R2606" i="10" s="1"/>
  <c r="AI2602" i="10"/>
  <c r="AA2603" i="10"/>
  <c r="AC2603" i="10" s="1"/>
  <c r="AF2603" i="10" s="1"/>
  <c r="AI2603" i="10" s="1"/>
  <c r="U2604" i="10"/>
  <c r="W2604" i="10" s="1"/>
  <c r="AA2604" i="10" s="1"/>
  <c r="AG2604" i="10"/>
  <c r="AH2604" i="10" s="1"/>
  <c r="AJ2604" i="10" s="1"/>
  <c r="AB2604" i="10"/>
  <c r="AD2604" i="10" s="1"/>
  <c r="AE2603" i="10" l="1"/>
  <c r="Y2604" i="10"/>
  <c r="AC2604" i="10" s="1"/>
  <c r="AF2604" i="10" s="1"/>
  <c r="AI2604" i="10" s="1"/>
  <c r="T2605" i="10"/>
  <c r="AG2605" i="10" s="1"/>
  <c r="U2605" i="10" l="1"/>
  <c r="W2605" i="10" s="1"/>
  <c r="Y2605" i="10" s="1"/>
  <c r="S2606" i="10"/>
  <c r="T2606" i="10" s="1"/>
  <c r="V2605" i="10"/>
  <c r="X2605" i="10" s="1"/>
  <c r="Z2605" i="10" s="1"/>
  <c r="AE2604" i="10"/>
  <c r="R2607" i="10" l="1"/>
  <c r="S2607" i="10" s="1"/>
  <c r="R2608" i="10" s="1"/>
  <c r="AB2605" i="10"/>
  <c r="AD2605" i="10" s="1"/>
  <c r="AA2605" i="10"/>
  <c r="AC2605" i="10" s="1"/>
  <c r="AG2606" i="10"/>
  <c r="U2606" i="10"/>
  <c r="W2606" i="10" s="1"/>
  <c r="Y2606" i="10" s="1"/>
  <c r="V2606" i="10"/>
  <c r="X2606" i="10" s="1"/>
  <c r="Z2606" i="10" s="1"/>
  <c r="AF2605" i="10" l="1"/>
  <c r="AE2605" i="10"/>
  <c r="AH2605" i="10" s="1"/>
  <c r="AJ2605" i="10" s="1"/>
  <c r="T2607" i="10"/>
  <c r="V2607" i="10" s="1"/>
  <c r="X2607" i="10" s="1"/>
  <c r="Z2607" i="10" s="1"/>
  <c r="AA2606" i="10"/>
  <c r="AC2606" i="10" s="1"/>
  <c r="AB2606" i="10"/>
  <c r="AD2606" i="10" s="1"/>
  <c r="AI2605" i="10" l="1"/>
  <c r="U2607" i="10"/>
  <c r="W2607" i="10" s="1"/>
  <c r="Y2607" i="10" s="1"/>
  <c r="S2608" i="10"/>
  <c r="R2609" i="10" s="1"/>
  <c r="AG2607" i="10"/>
  <c r="AH2607" i="10" s="1"/>
  <c r="AE2606" i="10"/>
  <c r="AH2606" i="10" s="1"/>
  <c r="AJ2606" i="10" s="1"/>
  <c r="AJ2607" i="10" s="1"/>
  <c r="AF2606" i="10"/>
  <c r="AB2607" i="10"/>
  <c r="AD2607" i="10" s="1"/>
  <c r="AA2607" i="10" l="1"/>
  <c r="AC2607" i="10" s="1"/>
  <c r="AF2607" i="10" s="1"/>
  <c r="AI2607" i="10" s="1"/>
  <c r="T2608" i="10"/>
  <c r="AG2608" i="10" s="1"/>
  <c r="AI2606" i="10"/>
  <c r="AE2607" i="10" l="1"/>
  <c r="V2608" i="10"/>
  <c r="X2608" i="10" s="1"/>
  <c r="Z2608" i="10" s="1"/>
  <c r="U2608" i="10"/>
  <c r="W2608" i="10" s="1"/>
  <c r="Y2608" i="10" s="1"/>
  <c r="S2609" i="10"/>
  <c r="T2609" i="10" s="1"/>
  <c r="R2610" i="10"/>
  <c r="AB2608" i="10" l="1"/>
  <c r="AD2608" i="10" s="1"/>
  <c r="S2610" i="10"/>
  <c r="R2611" i="10" s="1"/>
  <c r="AA2608" i="10"/>
  <c r="AC2608" i="10" s="1"/>
  <c r="U2609" i="10"/>
  <c r="W2609" i="10" s="1"/>
  <c r="Y2609" i="10" s="1"/>
  <c r="V2609" i="10"/>
  <c r="X2609" i="10" s="1"/>
  <c r="Z2609" i="10" s="1"/>
  <c r="AG2609" i="10"/>
  <c r="AH2609" i="10" s="1"/>
  <c r="AE2608" i="10" l="1"/>
  <c r="AH2608" i="10" s="1"/>
  <c r="AJ2608" i="10" s="1"/>
  <c r="AJ2609" i="10" s="1"/>
  <c r="AF2608" i="10"/>
  <c r="AA2609" i="10"/>
  <c r="AC2609" i="10" s="1"/>
  <c r="T2610" i="10"/>
  <c r="AB2609" i="10"/>
  <c r="AD2609" i="10" s="1"/>
  <c r="AI2608" i="10" l="1"/>
  <c r="V2610" i="10"/>
  <c r="X2610" i="10" s="1"/>
  <c r="Z2610" i="10" s="1"/>
  <c r="AG2610" i="10"/>
  <c r="U2610" i="10"/>
  <c r="W2610" i="10" s="1"/>
  <c r="Y2610" i="10" s="1"/>
  <c r="S2611" i="10"/>
  <c r="AF2609" i="10"/>
  <c r="AI2609" i="10" s="1"/>
  <c r="AE2609" i="10"/>
  <c r="R2612" i="10" l="1"/>
  <c r="T2611" i="10"/>
  <c r="AB2610" i="10"/>
  <c r="AD2610" i="10" s="1"/>
  <c r="AA2610" i="10"/>
  <c r="AC2610" i="10" s="1"/>
  <c r="S2612" i="10" l="1"/>
  <c r="R2613" i="10" s="1"/>
  <c r="AG2611" i="10"/>
  <c r="V2611" i="10"/>
  <c r="X2611" i="10" s="1"/>
  <c r="Z2611" i="10" s="1"/>
  <c r="U2611" i="10"/>
  <c r="W2611" i="10" s="1"/>
  <c r="Y2611" i="10" s="1"/>
  <c r="AE2610" i="10"/>
  <c r="AH2610" i="10" s="1"/>
  <c r="AF2610" i="10"/>
  <c r="T2612" i="10" l="1"/>
  <c r="V2612" i="10" s="1"/>
  <c r="X2612" i="10" s="1"/>
  <c r="Z2612" i="10" s="1"/>
  <c r="AB2611" i="10"/>
  <c r="AD2611" i="10" s="1"/>
  <c r="AA2611" i="10"/>
  <c r="AC2611" i="10" s="1"/>
  <c r="AJ2610" i="10"/>
  <c r="U2612" i="10" l="1"/>
  <c r="W2612" i="10" s="1"/>
  <c r="Y2612" i="10" s="1"/>
  <c r="AG2612" i="10"/>
  <c r="AH2612" i="10" s="1"/>
  <c r="S2613" i="10"/>
  <c r="R2614" i="10" s="1"/>
  <c r="AB2612" i="10"/>
  <c r="AD2612" i="10" s="1"/>
  <c r="AE2611" i="10"/>
  <c r="AH2611" i="10" s="1"/>
  <c r="AJ2611" i="10" s="1"/>
  <c r="AF2611" i="10"/>
  <c r="AI2610" i="10"/>
  <c r="T2613" i="10" l="1"/>
  <c r="AG2613" i="10" s="1"/>
  <c r="AH2613" i="10" s="1"/>
  <c r="AA2612" i="10"/>
  <c r="AC2612" i="10" s="1"/>
  <c r="AF2612" i="10" s="1"/>
  <c r="AI2611" i="10"/>
  <c r="AJ2612" i="10"/>
  <c r="S2614" i="10" l="1"/>
  <c r="R2615" i="10" s="1"/>
  <c r="V2613" i="10"/>
  <c r="X2613" i="10" s="1"/>
  <c r="Z2613" i="10" s="1"/>
  <c r="U2613" i="10"/>
  <c r="W2613" i="10" s="1"/>
  <c r="Y2613" i="10" s="1"/>
  <c r="AE2612" i="10"/>
  <c r="AI2612" i="10"/>
  <c r="AJ2613" i="10"/>
  <c r="AA2613" i="10" l="1"/>
  <c r="AC2613" i="10" s="1"/>
  <c r="T2614" i="10"/>
  <c r="S2615" i="10" s="1"/>
  <c r="R2616" i="10" s="1"/>
  <c r="AB2613" i="10"/>
  <c r="AD2613" i="10" s="1"/>
  <c r="AE2613" i="10" s="1"/>
  <c r="AF2613" i="10" l="1"/>
  <c r="AI2613" i="10" s="1"/>
  <c r="V2614" i="10"/>
  <c r="X2614" i="10" s="1"/>
  <c r="Z2614" i="10" s="1"/>
  <c r="AG2614" i="10"/>
  <c r="T2615" i="10" s="1"/>
  <c r="V2615" i="10" s="1"/>
  <c r="X2615" i="10" s="1"/>
  <c r="Z2615" i="10" s="1"/>
  <c r="U2614" i="10"/>
  <c r="W2614" i="10" s="1"/>
  <c r="Y2614" i="10" s="1"/>
  <c r="S2616" i="10"/>
  <c r="R2617" i="10" s="1"/>
  <c r="AB2614" i="10"/>
  <c r="AD2614" i="10" s="1"/>
  <c r="AA2614" i="10"/>
  <c r="AC2614" i="10" s="1"/>
  <c r="U2615" i="10" l="1"/>
  <c r="W2615" i="10" s="1"/>
  <c r="Y2615" i="10" s="1"/>
  <c r="AG2615" i="10"/>
  <c r="AH2615" i="10" s="1"/>
  <c r="AB2615" i="10"/>
  <c r="AD2615" i="10" s="1"/>
  <c r="AF2614" i="10"/>
  <c r="AE2614" i="10"/>
  <c r="AH2614" i="10" s="1"/>
  <c r="AA2615" i="10" l="1"/>
  <c r="AC2615" i="10" s="1"/>
  <c r="AJ2614" i="10"/>
  <c r="AJ2615" i="10" s="1"/>
  <c r="AF2615" i="10"/>
  <c r="AE2615" i="10"/>
  <c r="T2616" i="10" s="1"/>
  <c r="AI2615" i="10" l="1"/>
  <c r="AI2614" i="10"/>
  <c r="V2616" i="10"/>
  <c r="X2616" i="10" s="1"/>
  <c r="Z2616" i="10" s="1"/>
  <c r="AG2616" i="10"/>
  <c r="AH2616" i="10" s="1"/>
  <c r="AJ2616" i="10" s="1"/>
  <c r="U2616" i="10"/>
  <c r="W2616" i="10" s="1"/>
  <c r="Y2616" i="10" s="1"/>
  <c r="S2617" i="10"/>
  <c r="R2618" i="10" s="1"/>
  <c r="AB2616" i="10" l="1"/>
  <c r="AD2616" i="10" s="1"/>
  <c r="AA2616" i="10"/>
  <c r="AC2616" i="10" s="1"/>
  <c r="AF2616" i="10" l="1"/>
  <c r="AI2616" i="10" s="1"/>
  <c r="AE2616" i="10"/>
  <c r="T2617" i="10" s="1"/>
  <c r="S2618" i="10" s="1"/>
  <c r="R2619" i="10" s="1"/>
  <c r="U2617" i="10" l="1"/>
  <c r="W2617" i="10" s="1"/>
  <c r="Y2617" i="10" s="1"/>
  <c r="V2617" i="10"/>
  <c r="X2617" i="10" s="1"/>
  <c r="Z2617" i="10" s="1"/>
  <c r="AG2617" i="10"/>
  <c r="AH2617" i="10" s="1"/>
  <c r="AJ2617" i="10" s="1"/>
  <c r="T2618" i="10" l="1"/>
  <c r="S2619" i="10" s="1"/>
  <c r="R2620" i="10" s="1"/>
  <c r="AA2617" i="10"/>
  <c r="AC2617" i="10" s="1"/>
  <c r="AB2617" i="10"/>
  <c r="AD2617" i="10" s="1"/>
  <c r="U2618" i="10" l="1"/>
  <c r="W2618" i="10" s="1"/>
  <c r="Y2618" i="10" s="1"/>
  <c r="AE2617" i="10"/>
  <c r="AG2618" i="10"/>
  <c r="AH2618" i="10" s="1"/>
  <c r="AJ2618" i="10" s="1"/>
  <c r="V2618" i="10"/>
  <c r="X2618" i="10" s="1"/>
  <c r="Z2618" i="10" s="1"/>
  <c r="AF2617" i="10"/>
  <c r="AI2617" i="10" s="1"/>
  <c r="AA2618" i="10" l="1"/>
  <c r="AC2618" i="10" s="1"/>
  <c r="AB2618" i="10"/>
  <c r="AD2618" i="10" s="1"/>
  <c r="T2619" i="10"/>
  <c r="S2620" i="10" s="1"/>
  <c r="R2621" i="10" s="1"/>
  <c r="AF2618" i="10" l="1"/>
  <c r="AI2618" i="10" s="1"/>
  <c r="AE2618" i="10"/>
  <c r="AG2619" i="10"/>
  <c r="AH2619" i="10" s="1"/>
  <c r="AJ2619" i="10" s="1"/>
  <c r="U2619" i="10"/>
  <c r="W2619" i="10" s="1"/>
  <c r="Y2619" i="10" s="1"/>
  <c r="V2619" i="10"/>
  <c r="X2619" i="10" s="1"/>
  <c r="Z2619" i="10" s="1"/>
  <c r="AA2619" i="10" l="1"/>
  <c r="AC2619" i="10" s="1"/>
  <c r="T2620" i="10"/>
  <c r="AB2619" i="10"/>
  <c r="AD2619" i="10" s="1"/>
  <c r="AF2619" i="10" l="1"/>
  <c r="AI2619" i="10" s="1"/>
  <c r="AE2619" i="10"/>
  <c r="V2620" i="10"/>
  <c r="X2620" i="10" s="1"/>
  <c r="Z2620" i="10" s="1"/>
  <c r="S2621" i="10"/>
  <c r="U2620" i="10"/>
  <c r="W2620" i="10" s="1"/>
  <c r="Y2620" i="10" s="1"/>
  <c r="AG2620" i="10"/>
  <c r="AH2620" i="10" s="1"/>
  <c r="AJ2620" i="10" s="1"/>
  <c r="AA2620" i="10" l="1"/>
  <c r="AC2620" i="10" s="1"/>
  <c r="AB2620" i="10"/>
  <c r="AD2620" i="10" s="1"/>
  <c r="R2622" i="10"/>
  <c r="T2621" i="10"/>
  <c r="AE2620" i="10" l="1"/>
  <c r="AF2620" i="10"/>
  <c r="AI2620" i="10" s="1"/>
  <c r="S2622" i="10"/>
  <c r="R2623" i="10" s="1"/>
  <c r="U2621" i="10"/>
  <c r="W2621" i="10" s="1"/>
  <c r="Y2621" i="10" s="1"/>
  <c r="V2621" i="10"/>
  <c r="X2621" i="10" s="1"/>
  <c r="Z2621" i="10" s="1"/>
  <c r="AG2621" i="10"/>
  <c r="AH2621" i="10" s="1"/>
  <c r="AJ2621" i="10" s="1"/>
  <c r="AA2621" i="10" l="1"/>
  <c r="AC2621" i="10" s="1"/>
  <c r="AB2621" i="10"/>
  <c r="AD2621" i="10" s="1"/>
  <c r="T2622" i="10"/>
  <c r="AF2621" i="10" l="1"/>
  <c r="AI2621" i="10" s="1"/>
  <c r="AE2621" i="10"/>
  <c r="S2623" i="10"/>
  <c r="V2622" i="10"/>
  <c r="X2622" i="10" s="1"/>
  <c r="U2622" i="10"/>
  <c r="W2622" i="10" s="1"/>
  <c r="AG2622" i="10"/>
  <c r="AH2622" i="10" s="1"/>
  <c r="AJ2622" i="10" s="1"/>
  <c r="T2623" i="10" l="1"/>
  <c r="R2624" i="10"/>
  <c r="Y2622" i="10"/>
  <c r="AA2622" i="10"/>
  <c r="Z2622" i="10"/>
  <c r="AB2622" i="10"/>
  <c r="AD2622" i="10" l="1"/>
  <c r="S2624" i="10"/>
  <c r="V2623" i="10"/>
  <c r="X2623" i="10" s="1"/>
  <c r="Z2623" i="10" s="1"/>
  <c r="U2623" i="10"/>
  <c r="W2623" i="10" s="1"/>
  <c r="Y2623" i="10" s="1"/>
  <c r="AG2623" i="10"/>
  <c r="AH2623" i="10" s="1"/>
  <c r="AJ2623" i="10" s="1"/>
  <c r="AC2622" i="10"/>
  <c r="AB2623" i="10" l="1"/>
  <c r="AD2623" i="10" s="1"/>
  <c r="T2624" i="10"/>
  <c r="AA2623" i="10"/>
  <c r="AC2623" i="10" s="1"/>
  <c r="R2625" i="10"/>
  <c r="AE2622" i="10"/>
  <c r="AF2622" i="10"/>
  <c r="AI2622" i="10" s="1"/>
  <c r="AE2623" i="10" l="1"/>
  <c r="AF2623" i="10"/>
  <c r="AI2623" i="10" s="1"/>
  <c r="U2624" i="10"/>
  <c r="W2624" i="10" s="1"/>
  <c r="Y2624" i="10" s="1"/>
  <c r="V2624" i="10"/>
  <c r="X2624" i="10" s="1"/>
  <c r="Z2624" i="10" s="1"/>
  <c r="AG2624" i="10"/>
  <c r="S2625" i="10"/>
  <c r="R2626" i="10" s="1"/>
  <c r="AB2624" i="10" l="1"/>
  <c r="AD2624" i="10" s="1"/>
  <c r="T2625" i="10"/>
  <c r="U2625" i="10" s="1"/>
  <c r="W2625" i="10" s="1"/>
  <c r="Y2625" i="10" s="1"/>
  <c r="AA2624" i="10"/>
  <c r="AC2624" i="10" s="1"/>
  <c r="AG2625" i="10" l="1"/>
  <c r="V2625" i="10"/>
  <c r="X2625" i="10" s="1"/>
  <c r="S2626" i="10"/>
  <c r="AE2624" i="10"/>
  <c r="AH2624" i="10" s="1"/>
  <c r="AF2624" i="10"/>
  <c r="AA2625" i="10"/>
  <c r="AC2625" i="10" s="1"/>
  <c r="R2627" i="10"/>
  <c r="T2626" i="10" l="1"/>
  <c r="Z2625" i="10"/>
  <c r="AB2625" i="10"/>
  <c r="AJ2624" i="10"/>
  <c r="AG2626" i="10" l="1"/>
  <c r="AH2626" i="10" s="1"/>
  <c r="V2626" i="10"/>
  <c r="X2626" i="10" s="1"/>
  <c r="Z2626" i="10" s="1"/>
  <c r="S2627" i="10"/>
  <c r="U2626" i="10"/>
  <c r="W2626" i="10" s="1"/>
  <c r="Y2626" i="10" s="1"/>
  <c r="AD2625" i="10"/>
  <c r="AI2624" i="10"/>
  <c r="AB2626" i="10" l="1"/>
  <c r="AD2626" i="10" s="1"/>
  <c r="T2627" i="10"/>
  <c r="AG2627" i="10" s="1"/>
  <c r="AH2627" i="10" s="1"/>
  <c r="R2628" i="10"/>
  <c r="AA2626" i="10"/>
  <c r="AC2626" i="10" s="1"/>
  <c r="AF2625" i="10"/>
  <c r="AE2625" i="10"/>
  <c r="AH2625" i="10" s="1"/>
  <c r="V2627" i="10" l="1"/>
  <c r="X2627" i="10" s="1"/>
  <c r="Z2627" i="10" s="1"/>
  <c r="U2627" i="10"/>
  <c r="W2627" i="10" s="1"/>
  <c r="Y2627" i="10" s="1"/>
  <c r="S2628" i="10"/>
  <c r="T2628" i="10" s="1"/>
  <c r="AG2628" i="10" s="1"/>
  <c r="AF2626" i="10"/>
  <c r="AE2626" i="10"/>
  <c r="AJ2625" i="10"/>
  <c r="AJ2626" i="10" s="1"/>
  <c r="R2629" i="10" l="1"/>
  <c r="S2629" i="10" s="1"/>
  <c r="T2629" i="10" s="1"/>
  <c r="V2628" i="10"/>
  <c r="X2628" i="10" s="1"/>
  <c r="Z2628" i="10" s="1"/>
  <c r="U2628" i="10"/>
  <c r="W2628" i="10" s="1"/>
  <c r="Y2628" i="10" s="1"/>
  <c r="AB2627" i="10"/>
  <c r="AD2627" i="10" s="1"/>
  <c r="AA2627" i="10"/>
  <c r="AC2627" i="10" s="1"/>
  <c r="AF2627" i="10" s="1"/>
  <c r="AI2625" i="10"/>
  <c r="AI2626" i="10"/>
  <c r="AJ2627" i="10"/>
  <c r="AB2628" i="10"/>
  <c r="AD2628" i="10" s="1"/>
  <c r="AA2628" i="10" l="1"/>
  <c r="AC2628" i="10" s="1"/>
  <c r="AI2627" i="10"/>
  <c r="R2630" i="10"/>
  <c r="S2630" i="10" s="1"/>
  <c r="R2631" i="10" s="1"/>
  <c r="AE2627" i="10"/>
  <c r="AF2628" i="10"/>
  <c r="U2629" i="10"/>
  <c r="W2629" i="10" s="1"/>
  <c r="Y2629" i="10" s="1"/>
  <c r="AG2629" i="10"/>
  <c r="AH2629" i="10" s="1"/>
  <c r="V2629" i="10"/>
  <c r="X2629" i="10" s="1"/>
  <c r="Z2629" i="10" s="1"/>
  <c r="AE2628" i="10"/>
  <c r="AH2628" i="10" s="1"/>
  <c r="AJ2628" i="10" s="1"/>
  <c r="AI2628" i="10" s="1"/>
  <c r="AB2629" i="10" l="1"/>
  <c r="AD2629" i="10" s="1"/>
  <c r="T2630" i="10"/>
  <c r="S2631" i="10" s="1"/>
  <c r="R2632" i="10" s="1"/>
  <c r="AA2629" i="10"/>
  <c r="AC2629" i="10" s="1"/>
  <c r="AJ2629" i="10"/>
  <c r="AF2629" i="10" l="1"/>
  <c r="AI2629" i="10" s="1"/>
  <c r="U2630" i="10"/>
  <c r="W2630" i="10" s="1"/>
  <c r="AA2630" i="10" s="1"/>
  <c r="V2630" i="10"/>
  <c r="X2630" i="10" s="1"/>
  <c r="Z2630" i="10" s="1"/>
  <c r="AG2630" i="10"/>
  <c r="AE2629" i="10"/>
  <c r="AB2630" i="10" l="1"/>
  <c r="AD2630" i="10" s="1"/>
  <c r="Y2630" i="10"/>
  <c r="AC2630" i="10" s="1"/>
  <c r="AF2630" i="10" l="1"/>
  <c r="AE2630" i="10"/>
  <c r="AH2630" i="10"/>
  <c r="T2631" i="10"/>
  <c r="AG2631" i="10" l="1"/>
  <c r="S2632" i="10"/>
  <c r="R2633" i="10" s="1"/>
  <c r="AJ2630" i="10"/>
  <c r="AI2630" i="10" s="1"/>
  <c r="U2631" i="10"/>
  <c r="W2631" i="10" s="1"/>
  <c r="AA2631" i="10" s="1"/>
  <c r="V2631" i="10"/>
  <c r="X2631" i="10" s="1"/>
  <c r="Z2631" i="10" s="1"/>
  <c r="AB2631" i="10" l="1"/>
  <c r="AD2631" i="10" s="1"/>
  <c r="Y2631" i="10"/>
  <c r="AC2631" i="10" s="1"/>
  <c r="AE2631" i="10" l="1"/>
  <c r="AF2631" i="10"/>
  <c r="AH2631" i="10" l="1"/>
  <c r="T2632" i="10"/>
  <c r="AG2632" i="10" l="1"/>
  <c r="S2633" i="10"/>
  <c r="R2634" i="10" s="1"/>
  <c r="AJ2631" i="10"/>
  <c r="AI2631" i="10" s="1"/>
  <c r="U2632" i="10"/>
  <c r="W2632" i="10" s="1"/>
  <c r="Y2632" i="10" s="1"/>
  <c r="V2632" i="10"/>
  <c r="X2632" i="10" s="1"/>
  <c r="Z2632" i="10" s="1"/>
  <c r="AA2632" i="10" l="1"/>
  <c r="AC2632" i="10" s="1"/>
  <c r="AB2632" i="10"/>
  <c r="AD2632" i="10" s="1"/>
  <c r="AE2632" i="10" l="1"/>
  <c r="AF2632" i="10"/>
  <c r="AH2632" i="10" l="1"/>
  <c r="T2633" i="10"/>
  <c r="AG2633" i="10" l="1"/>
  <c r="S2634" i="10"/>
  <c r="R2635" i="10" s="1"/>
  <c r="V2633" i="10"/>
  <c r="X2633" i="10" s="1"/>
  <c r="Z2633" i="10" s="1"/>
  <c r="U2633" i="10"/>
  <c r="W2633" i="10" s="1"/>
  <c r="Y2633" i="10" s="1"/>
  <c r="AJ2632" i="10"/>
  <c r="AI2632" i="10" s="1"/>
  <c r="AB2633" i="10" l="1"/>
  <c r="AD2633" i="10" s="1"/>
  <c r="AA2633" i="10"/>
  <c r="AC2633" i="10" s="1"/>
  <c r="AF2633" i="10" l="1"/>
  <c r="AE2633" i="10"/>
  <c r="AH2633" i="10" s="1"/>
  <c r="AJ2633" i="10" s="1"/>
  <c r="AI2633" i="10" s="1"/>
  <c r="T2634" i="10"/>
  <c r="AG2634" i="10" l="1"/>
  <c r="S2635" i="10"/>
  <c r="R2636" i="10" s="1"/>
  <c r="U2634" i="10"/>
  <c r="W2634" i="10" s="1"/>
  <c r="Y2634" i="10" s="1"/>
  <c r="V2634" i="10"/>
  <c r="X2634" i="10" s="1"/>
  <c r="Z2634" i="10" s="1"/>
  <c r="AB2634" i="10" l="1"/>
  <c r="AD2634" i="10" s="1"/>
  <c r="AA2634" i="10"/>
  <c r="AC2634" i="10" s="1"/>
  <c r="AE2634" i="10" l="1"/>
  <c r="AF2634" i="10"/>
  <c r="AH2634" i="10" l="1"/>
  <c r="T2635" i="10"/>
  <c r="AG2635" i="10" l="1"/>
  <c r="S2636" i="10"/>
  <c r="R2637" i="10" s="1"/>
  <c r="AJ2634" i="10"/>
  <c r="AI2634" i="10" s="1"/>
  <c r="V2635" i="10"/>
  <c r="X2635" i="10" s="1"/>
  <c r="AB2635" i="10" s="1"/>
  <c r="U2635" i="10"/>
  <c r="W2635" i="10" s="1"/>
  <c r="Y2635" i="10" s="1"/>
  <c r="AA2635" i="10" l="1"/>
  <c r="AC2635" i="10" s="1"/>
  <c r="Z2635" i="10"/>
  <c r="AD2635" i="10" l="1"/>
  <c r="AE2635" i="10" l="1"/>
  <c r="AF2635" i="10"/>
  <c r="AH2635" i="10" l="1"/>
  <c r="T2636" i="10"/>
  <c r="AG2636" i="10" l="1"/>
  <c r="S2637" i="10"/>
  <c r="R2638" i="10" s="1"/>
  <c r="AJ2635" i="10"/>
  <c r="AI2635" i="10" s="1"/>
  <c r="V2636" i="10"/>
  <c r="X2636" i="10" s="1"/>
  <c r="AB2636" i="10" s="1"/>
  <c r="U2636" i="10"/>
  <c r="W2636" i="10" s="1"/>
  <c r="Y2636" i="10" s="1"/>
  <c r="AA2636" i="10" l="1"/>
  <c r="AC2636" i="10" s="1"/>
  <c r="Z2636" i="10"/>
  <c r="AD2636" i="10" l="1"/>
  <c r="AF2636" i="10" l="1"/>
  <c r="AE2636" i="10"/>
  <c r="AH2636" i="10" l="1"/>
  <c r="T2637" i="10"/>
  <c r="AG2637" i="10" l="1"/>
  <c r="S2638" i="10"/>
  <c r="R2639" i="10" s="1"/>
  <c r="AJ2636" i="10"/>
  <c r="AI2636" i="10" s="1"/>
  <c r="U2637" i="10"/>
  <c r="W2637" i="10" s="1"/>
  <c r="Y2637" i="10" s="1"/>
  <c r="V2637" i="10"/>
  <c r="X2637" i="10" s="1"/>
  <c r="Z2637" i="10" s="1"/>
  <c r="AA2637" i="10" l="1"/>
  <c r="AC2637" i="10" s="1"/>
  <c r="AB2637" i="10"/>
  <c r="AD2637" i="10" s="1"/>
  <c r="AE2637" i="10" l="1"/>
  <c r="AF2637" i="10"/>
  <c r="AH2637" i="10" l="1"/>
  <c r="T2638" i="10"/>
  <c r="AG2638" i="10" l="1"/>
  <c r="S2639" i="10"/>
  <c r="R2640" i="10" s="1"/>
  <c r="AJ2637" i="10"/>
  <c r="AI2637" i="10" s="1"/>
  <c r="V2638" i="10"/>
  <c r="X2638" i="10" s="1"/>
  <c r="Z2638" i="10" s="1"/>
  <c r="U2638" i="10"/>
  <c r="W2638" i="10" s="1"/>
  <c r="Y2638" i="10" s="1"/>
  <c r="AB2638" i="10" l="1"/>
  <c r="AD2638" i="10" s="1"/>
  <c r="AA2638" i="10"/>
  <c r="AC2638" i="10" s="1"/>
  <c r="AE2638" i="10" l="1"/>
  <c r="AH2638" i="10" s="1"/>
  <c r="AJ2638" i="10" s="1"/>
  <c r="AF2638" i="10"/>
  <c r="T2639" i="10"/>
  <c r="AI2638" i="10" l="1"/>
  <c r="AG2639" i="10"/>
  <c r="S2640" i="10"/>
  <c r="R2641" i="10" s="1"/>
  <c r="V2639" i="10"/>
  <c r="X2639" i="10" s="1"/>
  <c r="Z2639" i="10" s="1"/>
  <c r="U2639" i="10"/>
  <c r="W2639" i="10" s="1"/>
  <c r="Y2639" i="10" s="1"/>
  <c r="AB2639" i="10" l="1"/>
  <c r="AD2639" i="10" s="1"/>
  <c r="AA2639" i="10"/>
  <c r="AC2639" i="10" s="1"/>
  <c r="AF2639" i="10" l="1"/>
  <c r="AE2639" i="10"/>
  <c r="AH2639" i="10" l="1"/>
  <c r="T2640" i="10"/>
  <c r="AG2640" i="10" l="1"/>
  <c r="S2641" i="10"/>
  <c r="R2642" i="10" s="1"/>
  <c r="V2640" i="10"/>
  <c r="X2640" i="10" s="1"/>
  <c r="Z2640" i="10" s="1"/>
  <c r="U2640" i="10"/>
  <c r="W2640" i="10" s="1"/>
  <c r="Y2640" i="10" s="1"/>
  <c r="AJ2639" i="10"/>
  <c r="AI2639" i="10" s="1"/>
  <c r="AB2640" i="10" l="1"/>
  <c r="AD2640" i="10" s="1"/>
  <c r="AA2640" i="10"/>
  <c r="AC2640" i="10" s="1"/>
  <c r="AF2640" i="10" l="1"/>
  <c r="AE2640" i="10"/>
  <c r="AH2640" i="10" s="1"/>
  <c r="AJ2640" i="10" s="1"/>
  <c r="AI2640" i="10" s="1"/>
  <c r="T2641" i="10"/>
  <c r="AG2641" i="10" l="1"/>
  <c r="S2642" i="10"/>
  <c r="R2643" i="10" s="1"/>
  <c r="U2641" i="10"/>
  <c r="W2641" i="10" s="1"/>
  <c r="Y2641" i="10" s="1"/>
  <c r="V2641" i="10"/>
  <c r="X2641" i="10" s="1"/>
  <c r="Z2641" i="10" s="1"/>
  <c r="AB2641" i="10" l="1"/>
  <c r="AD2641" i="10" s="1"/>
  <c r="AA2641" i="10"/>
  <c r="AC2641" i="10" s="1"/>
  <c r="AE2641" i="10" l="1"/>
  <c r="AH2641" i="10" s="1"/>
  <c r="AF2641" i="10"/>
  <c r="AJ2641" i="10" l="1"/>
  <c r="AI2641" i="10" s="1"/>
  <c r="T2642" i="10"/>
  <c r="AG2642" i="10" l="1"/>
  <c r="S2643" i="10"/>
  <c r="R2644" i="10" s="1"/>
  <c r="U2642" i="10"/>
  <c r="W2642" i="10" s="1"/>
  <c r="Y2642" i="10" s="1"/>
  <c r="V2642" i="10"/>
  <c r="X2642" i="10" s="1"/>
  <c r="Z2642" i="10" s="1"/>
  <c r="AB2642" i="10" l="1"/>
  <c r="AD2642" i="10" s="1"/>
  <c r="AA2642" i="10"/>
  <c r="AC2642" i="10" s="1"/>
  <c r="AE2642" i="10" l="1"/>
  <c r="AF2642" i="10"/>
  <c r="AH2642" i="10" l="1"/>
  <c r="T2643" i="10"/>
  <c r="AG2643" i="10" l="1"/>
  <c r="S2644" i="10"/>
  <c r="R2645" i="10" s="1"/>
  <c r="AJ2642" i="10"/>
  <c r="AI2642" i="10" s="1"/>
  <c r="U2643" i="10"/>
  <c r="W2643" i="10" s="1"/>
  <c r="Y2643" i="10" s="1"/>
  <c r="V2643" i="10"/>
  <c r="X2643" i="10" s="1"/>
  <c r="Z2643" i="10" s="1"/>
  <c r="AA2643" i="10" l="1"/>
  <c r="AC2643" i="10" s="1"/>
  <c r="AB2643" i="10"/>
  <c r="AD2643" i="10" s="1"/>
  <c r="AE2643" i="10" l="1"/>
  <c r="AF2643" i="10"/>
  <c r="AH2643" i="10" l="1"/>
  <c r="T2644" i="10"/>
  <c r="AG2644" i="10" l="1"/>
  <c r="S2645" i="10"/>
  <c r="R2646" i="10" s="1"/>
  <c r="AJ2643" i="10"/>
  <c r="AI2643" i="10" s="1"/>
  <c r="U2644" i="10"/>
  <c r="W2644" i="10" s="1"/>
  <c r="Y2644" i="10" s="1"/>
  <c r="V2644" i="10"/>
  <c r="X2644" i="10" s="1"/>
  <c r="Z2644" i="10" s="1"/>
  <c r="AB2644" i="10" l="1"/>
  <c r="AD2644" i="10" s="1"/>
  <c r="AA2644" i="10"/>
  <c r="AC2644" i="10" s="1"/>
  <c r="AE2644" i="10" l="1"/>
  <c r="AF2644" i="10"/>
  <c r="AH2644" i="10" l="1"/>
  <c r="T2645" i="10"/>
  <c r="AG2645" i="10" l="1"/>
  <c r="S2646" i="10"/>
  <c r="R2647" i="10" s="1"/>
  <c r="AJ2644" i="10"/>
  <c r="AI2644" i="10" s="1"/>
  <c r="U2645" i="10"/>
  <c r="W2645" i="10" s="1"/>
  <c r="Y2645" i="10" s="1"/>
  <c r="V2645" i="10"/>
  <c r="X2645" i="10" s="1"/>
  <c r="Z2645" i="10" s="1"/>
  <c r="AA2645" i="10" l="1"/>
  <c r="AC2645" i="10" s="1"/>
  <c r="AB2645" i="10"/>
  <c r="AD2645" i="10" s="1"/>
  <c r="AE2645" i="10" l="1"/>
  <c r="AH2645" i="10" s="1"/>
  <c r="AJ2645" i="10" s="1"/>
  <c r="AF2645" i="10"/>
  <c r="T2646" i="10"/>
  <c r="AG2646" i="10" l="1"/>
  <c r="S2647" i="10"/>
  <c r="R2648" i="10" s="1"/>
  <c r="AI2645" i="10"/>
  <c r="V2646" i="10"/>
  <c r="X2646" i="10" s="1"/>
  <c r="Z2646" i="10" s="1"/>
  <c r="U2646" i="10"/>
  <c r="W2646" i="10" s="1"/>
  <c r="Y2646" i="10" s="1"/>
  <c r="AB2646" i="10" l="1"/>
  <c r="AD2646" i="10" s="1"/>
  <c r="AA2646" i="10"/>
  <c r="AC2646" i="10" s="1"/>
  <c r="AF2646" i="10" l="1"/>
  <c r="AE2646" i="10"/>
  <c r="AH2646" i="10" s="1"/>
  <c r="AJ2646" i="10" s="1"/>
  <c r="AI2646" i="10" s="1"/>
  <c r="T2647" i="10"/>
  <c r="AG2647" i="10" l="1"/>
  <c r="S2648" i="10"/>
  <c r="R2649" i="10" s="1"/>
  <c r="V2647" i="10"/>
  <c r="X2647" i="10" s="1"/>
  <c r="Z2647" i="10" s="1"/>
  <c r="U2647" i="10"/>
  <c r="W2647" i="10" s="1"/>
  <c r="Y2647" i="10" s="1"/>
  <c r="AB2647" i="10" l="1"/>
  <c r="AD2647" i="10" s="1"/>
  <c r="AA2647" i="10"/>
  <c r="AC2647" i="10" s="1"/>
  <c r="AE2647" i="10" l="1"/>
  <c r="AH2647" i="10" s="1"/>
  <c r="AJ2647" i="10" s="1"/>
  <c r="T2648" i="10"/>
  <c r="AF2647" i="10"/>
  <c r="AI2647" i="10" l="1"/>
  <c r="AG2648" i="10"/>
  <c r="S2649" i="10"/>
  <c r="R2650" i="10" s="1"/>
  <c r="U2648" i="10"/>
  <c r="W2648" i="10" s="1"/>
  <c r="Y2648" i="10" s="1"/>
  <c r="V2648" i="10"/>
  <c r="X2648" i="10" s="1"/>
  <c r="Z2648" i="10" s="1"/>
  <c r="AA2648" i="10" l="1"/>
  <c r="AC2648" i="10" s="1"/>
  <c r="AB2648" i="10"/>
  <c r="AD2648" i="10" s="1"/>
  <c r="AF2648" i="10" l="1"/>
  <c r="AE2648" i="10"/>
  <c r="AH2648" i="10" s="1"/>
  <c r="AJ2648" i="10" s="1"/>
  <c r="AI2648" i="10" s="1"/>
  <c r="T2649" i="10"/>
  <c r="AG2649" i="10" l="1"/>
  <c r="S2650" i="10"/>
  <c r="R2651" i="10" s="1"/>
  <c r="V2649" i="10"/>
  <c r="X2649" i="10" s="1"/>
  <c r="Z2649" i="10" s="1"/>
  <c r="U2649" i="10"/>
  <c r="W2649" i="10" s="1"/>
  <c r="Y2649" i="10" s="1"/>
  <c r="AB2649" i="10" l="1"/>
  <c r="AD2649" i="10" s="1"/>
  <c r="AA2649" i="10"/>
  <c r="AC2649" i="10" s="1"/>
  <c r="AE2649" i="10" l="1"/>
  <c r="AF2649" i="10"/>
  <c r="AH2649" i="10" l="1"/>
  <c r="T2650" i="10"/>
  <c r="AG2650" i="10" l="1"/>
  <c r="S2651" i="10"/>
  <c r="R2652" i="10" s="1"/>
  <c r="AJ2649" i="10"/>
  <c r="AI2649" i="10" s="1"/>
  <c r="U2650" i="10"/>
  <c r="W2650" i="10" s="1"/>
  <c r="Y2650" i="10" s="1"/>
  <c r="V2650" i="10"/>
  <c r="X2650" i="10" s="1"/>
  <c r="Z2650" i="10" s="1"/>
  <c r="AB2650" i="10" l="1"/>
  <c r="AD2650" i="10" s="1"/>
  <c r="AA2650" i="10"/>
  <c r="AC2650" i="10" s="1"/>
  <c r="AF2650" i="10" l="1"/>
  <c r="AE2650" i="10"/>
  <c r="AH2650" i="10" l="1"/>
  <c r="T2651" i="10"/>
  <c r="AG2651" i="10" l="1"/>
  <c r="S2652" i="10"/>
  <c r="R2653" i="10" s="1"/>
  <c r="AJ2650" i="10"/>
  <c r="AI2650" i="10" s="1"/>
  <c r="V2651" i="10"/>
  <c r="X2651" i="10" s="1"/>
  <c r="AB2651" i="10" s="1"/>
  <c r="U2651" i="10"/>
  <c r="W2651" i="10" s="1"/>
  <c r="Y2651" i="10" s="1"/>
  <c r="AA2651" i="10" l="1"/>
  <c r="AC2651" i="10" s="1"/>
  <c r="Z2651" i="10"/>
  <c r="AD2651" i="10" l="1"/>
  <c r="AE2651" i="10" s="1"/>
  <c r="T2652" i="10" l="1"/>
  <c r="AH2651" i="10"/>
  <c r="AF2651" i="10"/>
  <c r="AG2652" i="10" l="1"/>
  <c r="S2653" i="10"/>
  <c r="R2654" i="10" s="1"/>
  <c r="AJ2651" i="10"/>
  <c r="AI2651" i="10" s="1"/>
  <c r="U2652" i="10"/>
  <c r="W2652" i="10" s="1"/>
  <c r="Y2652" i="10" s="1"/>
  <c r="V2652" i="10"/>
  <c r="X2652" i="10" s="1"/>
  <c r="AB2652" i="10" s="1"/>
  <c r="AA2652" i="10" l="1"/>
  <c r="AC2652" i="10" s="1"/>
  <c r="Z2652" i="10"/>
  <c r="AD2652" i="10" l="1"/>
  <c r="AF2652" i="10" l="1"/>
  <c r="AE2652" i="10"/>
  <c r="AH2652" i="10" l="1"/>
  <c r="T2653" i="10"/>
  <c r="AG2653" i="10" l="1"/>
  <c r="S2654" i="10"/>
  <c r="R2655" i="10" s="1"/>
  <c r="AJ2652" i="10"/>
  <c r="AI2652" i="10" s="1"/>
  <c r="V2653" i="10"/>
  <c r="X2653" i="10" s="1"/>
  <c r="Z2653" i="10" s="1"/>
  <c r="U2653" i="10"/>
  <c r="W2653" i="10" s="1"/>
  <c r="Y2653" i="10" s="1"/>
  <c r="AB2653" i="10" l="1"/>
  <c r="AD2653" i="10" s="1"/>
  <c r="AA2653" i="10"/>
  <c r="AC2653" i="10" s="1"/>
  <c r="AF2653" i="10" l="1"/>
  <c r="AE2653" i="10"/>
  <c r="AH2653" i="10" l="1"/>
  <c r="T2654" i="10"/>
  <c r="AG2654" i="10" l="1"/>
  <c r="S2655" i="10"/>
  <c r="R2656" i="10" s="1"/>
  <c r="AJ2653" i="10"/>
  <c r="AI2653" i="10" s="1"/>
  <c r="V2654" i="10"/>
  <c r="X2654" i="10" s="1"/>
  <c r="Z2654" i="10" s="1"/>
  <c r="U2654" i="10"/>
  <c r="W2654" i="10" s="1"/>
  <c r="Y2654" i="10" s="1"/>
  <c r="AB2654" i="10" l="1"/>
  <c r="AD2654" i="10" s="1"/>
  <c r="AA2654" i="10"/>
  <c r="AC2654" i="10" s="1"/>
  <c r="AE2654" i="10" l="1"/>
  <c r="AH2654" i="10" s="1"/>
  <c r="AJ2654" i="10" s="1"/>
  <c r="AF2654" i="10"/>
  <c r="T2655" i="10"/>
  <c r="AI2654" i="10" l="1"/>
  <c r="AG2655" i="10"/>
  <c r="S2656" i="10"/>
  <c r="R2657" i="10" s="1"/>
  <c r="V2655" i="10"/>
  <c r="X2655" i="10" s="1"/>
  <c r="Z2655" i="10" s="1"/>
  <c r="U2655" i="10"/>
  <c r="W2655" i="10" s="1"/>
  <c r="Y2655" i="10" s="1"/>
  <c r="AB2655" i="10" l="1"/>
  <c r="AD2655" i="10" s="1"/>
  <c r="AA2655" i="10"/>
  <c r="AC2655" i="10" s="1"/>
  <c r="AF2655" i="10" l="1"/>
  <c r="AE2655" i="10"/>
  <c r="AH2655" i="10" l="1"/>
  <c r="T2656" i="10"/>
  <c r="AG2656" i="10" l="1"/>
  <c r="S2657" i="10"/>
  <c r="R2658" i="10" s="1"/>
  <c r="U2656" i="10"/>
  <c r="W2656" i="10" s="1"/>
  <c r="Y2656" i="10" s="1"/>
  <c r="V2656" i="10"/>
  <c r="X2656" i="10" s="1"/>
  <c r="Z2656" i="10" s="1"/>
  <c r="AJ2655" i="10"/>
  <c r="AI2655" i="10" s="1"/>
  <c r="AA2656" i="10" l="1"/>
  <c r="AC2656" i="10" s="1"/>
  <c r="AB2656" i="10"/>
  <c r="AD2656" i="10" s="1"/>
  <c r="AF2656" i="10" l="1"/>
  <c r="AE2656" i="10"/>
  <c r="AH2656" i="10" l="1"/>
  <c r="T2657" i="10"/>
  <c r="AG2657" i="10" l="1"/>
  <c r="S2658" i="10"/>
  <c r="R2659" i="10" s="1"/>
  <c r="AJ2656" i="10"/>
  <c r="AI2656" i="10" s="1"/>
  <c r="U2657" i="10"/>
  <c r="W2657" i="10" s="1"/>
  <c r="AA2657" i="10" s="1"/>
  <c r="V2657" i="10"/>
  <c r="X2657" i="10" s="1"/>
  <c r="Z2657" i="10" s="1"/>
  <c r="AB2657" i="10" l="1"/>
  <c r="AD2657" i="10" s="1"/>
  <c r="Y2657" i="10"/>
  <c r="AC2657" i="10" s="1"/>
  <c r="AF2657" i="10" l="1"/>
  <c r="AE2657" i="10"/>
  <c r="AH2657" i="10" l="1"/>
  <c r="T2658" i="10"/>
  <c r="AG2658" i="10" l="1"/>
  <c r="S2659" i="10"/>
  <c r="R2660" i="10" s="1"/>
  <c r="AJ2657" i="10"/>
  <c r="AI2657" i="10" s="1"/>
  <c r="U2658" i="10"/>
  <c r="W2658" i="10" s="1"/>
  <c r="Y2658" i="10" s="1"/>
  <c r="V2658" i="10"/>
  <c r="X2658" i="10" s="1"/>
  <c r="Z2658" i="10" s="1"/>
  <c r="AB2658" i="10" l="1"/>
  <c r="AD2658" i="10" s="1"/>
  <c r="AA2658" i="10"/>
  <c r="AC2658" i="10" s="1"/>
  <c r="AE2658" i="10" l="1"/>
  <c r="AH2658" i="10" s="1"/>
  <c r="AJ2658" i="10" s="1"/>
  <c r="AF2658" i="10"/>
  <c r="T2659" i="10"/>
  <c r="AI2658" i="10" l="1"/>
  <c r="AG2659" i="10"/>
  <c r="S2660" i="10"/>
  <c r="R2661" i="10" s="1"/>
  <c r="V2659" i="10"/>
  <c r="X2659" i="10" s="1"/>
  <c r="Z2659" i="10" s="1"/>
  <c r="U2659" i="10"/>
  <c r="W2659" i="10" s="1"/>
  <c r="Y2659" i="10" s="1"/>
  <c r="AB2659" i="10" l="1"/>
  <c r="AD2659" i="10" s="1"/>
  <c r="AA2659" i="10"/>
  <c r="AC2659" i="10" s="1"/>
  <c r="AF2659" i="10" l="1"/>
  <c r="AE2659" i="10"/>
  <c r="AH2659" i="10" l="1"/>
  <c r="T2660" i="10"/>
  <c r="AG2660" i="10" l="1"/>
  <c r="S2661" i="10"/>
  <c r="R2662" i="10" s="1"/>
  <c r="U2660" i="10"/>
  <c r="W2660" i="10" s="1"/>
  <c r="AA2660" i="10" s="1"/>
  <c r="V2660" i="10"/>
  <c r="X2660" i="10" s="1"/>
  <c r="AB2660" i="10" s="1"/>
  <c r="AJ2659" i="10"/>
  <c r="AI2659" i="10" s="1"/>
  <c r="Y2660" i="10" l="1"/>
  <c r="AC2660" i="10" s="1"/>
  <c r="Z2660" i="10"/>
  <c r="AD2660" i="10" l="1"/>
  <c r="AE2660" i="10" s="1"/>
  <c r="AH2660" i="10" l="1"/>
  <c r="T2661" i="10"/>
  <c r="AF2660" i="10"/>
  <c r="AG2661" i="10" l="1"/>
  <c r="S2662" i="10"/>
  <c r="R2663" i="10" s="1"/>
  <c r="AJ2660" i="10"/>
  <c r="AI2660" i="10" s="1"/>
  <c r="V2661" i="10"/>
  <c r="X2661" i="10" s="1"/>
  <c r="Z2661" i="10" s="1"/>
  <c r="U2661" i="10"/>
  <c r="W2661" i="10" s="1"/>
  <c r="Y2661" i="10" s="1"/>
  <c r="AB2661" i="10" l="1"/>
  <c r="AD2661" i="10" s="1"/>
  <c r="AA2661" i="10"/>
  <c r="AC2661" i="10" s="1"/>
  <c r="AF2661" i="10" l="1"/>
  <c r="AE2661" i="10"/>
  <c r="AH2661" i="10" s="1"/>
  <c r="AJ2661" i="10" s="1"/>
  <c r="T2662" i="10"/>
  <c r="AI2661" i="10" l="1"/>
  <c r="AG2662" i="10"/>
  <c r="S2663" i="10"/>
  <c r="R2664" i="10" s="1"/>
  <c r="V2662" i="10"/>
  <c r="X2662" i="10" s="1"/>
  <c r="Z2662" i="10" s="1"/>
  <c r="U2662" i="10"/>
  <c r="W2662" i="10" s="1"/>
  <c r="Y2662" i="10" s="1"/>
  <c r="AB2662" i="10" l="1"/>
  <c r="AD2662" i="10" s="1"/>
  <c r="AA2662" i="10"/>
  <c r="AC2662" i="10" s="1"/>
  <c r="AF2662" i="10" l="1"/>
  <c r="AE2662" i="10"/>
  <c r="AH2662" i="10" s="1"/>
  <c r="AJ2662" i="10" s="1"/>
  <c r="AI2662" i="10" s="1"/>
  <c r="T2663" i="10"/>
  <c r="AG2663" i="10" l="1"/>
  <c r="S2664" i="10"/>
  <c r="R2665" i="10" s="1"/>
  <c r="W2663" i="10"/>
  <c r="Y2663" i="10" s="1"/>
  <c r="U2663" i="10"/>
  <c r="V2663" i="10"/>
  <c r="X2663" i="10" s="1"/>
  <c r="Z2663" i="10" s="1"/>
  <c r="AA2663" i="10" l="1"/>
  <c r="AC2663" i="10" s="1"/>
  <c r="AB2663" i="10"/>
  <c r="AD2663" i="10" s="1"/>
  <c r="AF2663" i="10" l="1"/>
  <c r="AE2663" i="10"/>
  <c r="AH2663" i="10" l="1"/>
  <c r="T2664" i="10"/>
  <c r="AG2664" i="10" l="1"/>
  <c r="S2665" i="10"/>
  <c r="R2666" i="10" s="1"/>
  <c r="AJ2663" i="10"/>
  <c r="AI2663" i="10" s="1"/>
  <c r="V2664" i="10"/>
  <c r="X2664" i="10" s="1"/>
  <c r="Z2664" i="10" s="1"/>
  <c r="U2664" i="10"/>
  <c r="W2664" i="10" s="1"/>
  <c r="AA2664" i="10" s="1"/>
  <c r="AB2664" i="10" l="1"/>
  <c r="AD2664" i="10" s="1"/>
  <c r="Y2664" i="10"/>
  <c r="AC2664" i="10" s="1"/>
  <c r="AE2664" i="10" l="1"/>
  <c r="AF2664" i="10"/>
  <c r="AH2664" i="10" l="1"/>
  <c r="T2665" i="10"/>
  <c r="AG2665" i="10" l="1"/>
  <c r="S2666" i="10"/>
  <c r="R2667" i="10" s="1"/>
  <c r="V2665" i="10"/>
  <c r="X2665" i="10" s="1"/>
  <c r="Z2665" i="10" s="1"/>
  <c r="U2665" i="10"/>
  <c r="W2665" i="10" s="1"/>
  <c r="Y2665" i="10" s="1"/>
  <c r="AJ2664" i="10"/>
  <c r="AI2664" i="10" s="1"/>
  <c r="AB2665" i="10" l="1"/>
  <c r="AD2665" i="10" s="1"/>
  <c r="AA2665" i="10"/>
  <c r="AC2665" i="10" s="1"/>
  <c r="AE2665" i="10" l="1"/>
  <c r="AF2665" i="10"/>
  <c r="AH2665" i="10" l="1"/>
  <c r="T2666" i="10"/>
  <c r="AG2666" i="10" l="1"/>
  <c r="S2667" i="10"/>
  <c r="R2668" i="10" s="1"/>
  <c r="AJ2665" i="10"/>
  <c r="AI2665" i="10" s="1"/>
  <c r="V2666" i="10"/>
  <c r="X2666" i="10" s="1"/>
  <c r="Z2666" i="10" s="1"/>
  <c r="U2666" i="10"/>
  <c r="W2666" i="10" s="1"/>
  <c r="Y2666" i="10" s="1"/>
  <c r="AB2666" i="10" l="1"/>
  <c r="AD2666" i="10" s="1"/>
  <c r="AA2666" i="10"/>
  <c r="AC2666" i="10" s="1"/>
  <c r="AF2666" i="10" l="1"/>
  <c r="AE2666" i="10"/>
  <c r="AH2666" i="10" s="1"/>
  <c r="AJ2666" i="10" s="1"/>
  <c r="H32" i="11" s="1"/>
  <c r="T2667" i="10"/>
  <c r="AI2666" i="10" l="1"/>
  <c r="G32" i="11" s="1"/>
  <c r="AG2667" i="10"/>
  <c r="S2668" i="10"/>
  <c r="R2669" i="10" s="1"/>
  <c r="U2667" i="10"/>
  <c r="W2667" i="10" s="1"/>
  <c r="Y2667" i="10" s="1"/>
  <c r="V2667" i="10"/>
  <c r="X2667" i="10" s="1"/>
  <c r="Z2667" i="10" s="1"/>
  <c r="AA2667" i="10" l="1"/>
  <c r="AC2667" i="10" s="1"/>
  <c r="AB2667" i="10"/>
  <c r="AD2667" i="10" s="1"/>
  <c r="AE2667" i="10" l="1"/>
  <c r="AH2667" i="10" s="1"/>
  <c r="AJ2667" i="10" s="1"/>
  <c r="AF2667" i="10"/>
  <c r="T2668" i="10"/>
  <c r="AI2667" i="10" l="1"/>
  <c r="AG2668" i="10"/>
  <c r="S2669" i="10"/>
  <c r="R2670" i="10" s="1"/>
  <c r="V2668" i="10"/>
  <c r="X2668" i="10" s="1"/>
  <c r="Z2668" i="10" s="1"/>
  <c r="U2668" i="10"/>
  <c r="W2668" i="10" s="1"/>
  <c r="Y2668" i="10" s="1"/>
  <c r="AB2668" i="10" l="1"/>
  <c r="AD2668" i="10" s="1"/>
  <c r="AA2668" i="10"/>
  <c r="AC2668" i="10" s="1"/>
  <c r="AF2668" i="10" l="1"/>
  <c r="AE2668" i="10"/>
  <c r="AH2668" i="10" l="1"/>
  <c r="T2669" i="10"/>
  <c r="AG2669" i="10" l="1"/>
  <c r="S2670" i="10"/>
  <c r="R2671" i="10" s="1"/>
  <c r="U2669" i="10"/>
  <c r="W2669" i="10" s="1"/>
  <c r="Y2669" i="10" s="1"/>
  <c r="V2669" i="10"/>
  <c r="X2669" i="10" s="1"/>
  <c r="AB2669" i="10" s="1"/>
  <c r="AJ2668" i="10"/>
  <c r="AI2668" i="10" s="1"/>
  <c r="AA2669" i="10" l="1"/>
  <c r="AC2669" i="10" s="1"/>
  <c r="Z2669" i="10"/>
  <c r="AD2669" i="10" l="1"/>
  <c r="AF2669" i="10" l="1"/>
  <c r="AE2669" i="10"/>
  <c r="AH2669" i="10" l="1"/>
  <c r="T2670" i="10"/>
  <c r="AG2670" i="10" l="1"/>
  <c r="S2671" i="10"/>
  <c r="R2672" i="10" s="1"/>
  <c r="U2670" i="10"/>
  <c r="W2670" i="10" s="1"/>
  <c r="Y2670" i="10" s="1"/>
  <c r="V2670" i="10"/>
  <c r="X2670" i="10" s="1"/>
  <c r="Z2670" i="10" s="1"/>
  <c r="AJ2669" i="10"/>
  <c r="AI2669" i="10" s="1"/>
  <c r="AA2670" i="10" l="1"/>
  <c r="AC2670" i="10" s="1"/>
  <c r="AB2670" i="10"/>
  <c r="AD2670" i="10" s="1"/>
  <c r="AE2670" i="10" l="1"/>
  <c r="AF2670" i="10"/>
  <c r="AH2670" i="10" l="1"/>
  <c r="T2671" i="10"/>
  <c r="AG2671" i="10" l="1"/>
  <c r="S2672" i="10"/>
  <c r="R2673" i="10" s="1"/>
  <c r="AJ2670" i="10"/>
  <c r="AI2670" i="10" s="1"/>
  <c r="V2671" i="10"/>
  <c r="X2671" i="10" s="1"/>
  <c r="Z2671" i="10" s="1"/>
  <c r="U2671" i="10"/>
  <c r="W2671" i="10" s="1"/>
  <c r="Y2671" i="10" s="1"/>
  <c r="AB2671" i="10" l="1"/>
  <c r="AD2671" i="10" s="1"/>
  <c r="AA2671" i="10"/>
  <c r="AC2671" i="10" s="1"/>
  <c r="AE2671" i="10" l="1"/>
  <c r="AF2671" i="10"/>
  <c r="AH2671" i="10" l="1"/>
  <c r="T2672" i="10"/>
  <c r="AG2672" i="10" l="1"/>
  <c r="S2673" i="10"/>
  <c r="R2674" i="10" s="1"/>
  <c r="AJ2671" i="10"/>
  <c r="AI2671" i="10" s="1"/>
  <c r="U2672" i="10"/>
  <c r="W2672" i="10" s="1"/>
  <c r="AA2672" i="10" s="1"/>
  <c r="V2672" i="10"/>
  <c r="X2672" i="10" s="1"/>
  <c r="AB2672" i="10" s="1"/>
  <c r="Y2672" i="10" l="1"/>
  <c r="Z2672" i="10"/>
  <c r="AC2672" i="10" l="1"/>
  <c r="AD2672" i="10"/>
  <c r="AE2672" i="10" l="1"/>
  <c r="AF2672" i="10"/>
  <c r="AH2672" i="10" l="1"/>
  <c r="T2673" i="10"/>
  <c r="AG2673" i="10" l="1"/>
  <c r="S2674" i="10"/>
  <c r="R2675" i="10" s="1"/>
  <c r="AJ2672" i="10"/>
  <c r="AI2672" i="10" s="1"/>
  <c r="U2673" i="10"/>
  <c r="W2673" i="10" s="1"/>
  <c r="AA2673" i="10" s="1"/>
  <c r="V2673" i="10"/>
  <c r="X2673" i="10" s="1"/>
  <c r="Z2673" i="10" s="1"/>
  <c r="AB2673" i="10" l="1"/>
  <c r="AD2673" i="10" s="1"/>
  <c r="Y2673" i="10"/>
  <c r="AC2673" i="10" s="1"/>
  <c r="AE2673" i="10" l="1"/>
  <c r="AF2673" i="10"/>
  <c r="AH2673" i="10" l="1"/>
  <c r="T2674" i="10"/>
  <c r="AG2674" i="10" l="1"/>
  <c r="S2675" i="10"/>
  <c r="R2676" i="10" s="1"/>
  <c r="AJ2673" i="10"/>
  <c r="AI2673" i="10" s="1"/>
  <c r="U2674" i="10"/>
  <c r="W2674" i="10" s="1"/>
  <c r="Y2674" i="10" s="1"/>
  <c r="V2674" i="10"/>
  <c r="X2674" i="10" s="1"/>
  <c r="AB2674" i="10" s="1"/>
  <c r="AA2674" i="10" l="1"/>
  <c r="AC2674" i="10" s="1"/>
  <c r="Z2674" i="10"/>
  <c r="AD2674" i="10" l="1"/>
  <c r="AE2674" i="10" s="1"/>
  <c r="AH2674" i="10" l="1"/>
  <c r="T2675" i="10"/>
  <c r="AF2674" i="10"/>
  <c r="AG2675" i="10" l="1"/>
  <c r="S2676" i="10"/>
  <c r="R2677" i="10" s="1"/>
  <c r="AJ2674" i="10"/>
  <c r="AI2674" i="10" s="1"/>
  <c r="U2675" i="10"/>
  <c r="W2675" i="10" s="1"/>
  <c r="Y2675" i="10" s="1"/>
  <c r="V2675" i="10"/>
  <c r="X2675" i="10" s="1"/>
  <c r="AB2675" i="10" s="1"/>
  <c r="AA2675" i="10" l="1"/>
  <c r="AC2675" i="10" s="1"/>
  <c r="Z2675" i="10"/>
  <c r="AD2675" i="10" l="1"/>
  <c r="AE2675" i="10" l="1"/>
  <c r="AF2675" i="10"/>
  <c r="AH2675" i="10" l="1"/>
  <c r="T2676" i="10"/>
  <c r="AG2676" i="10" l="1"/>
  <c r="S2677" i="10"/>
  <c r="R2678" i="10" s="1"/>
  <c r="U2676" i="10"/>
  <c r="W2676" i="10" s="1"/>
  <c r="Y2676" i="10" s="1"/>
  <c r="V2676" i="10"/>
  <c r="X2676" i="10" s="1"/>
  <c r="AB2676" i="10" s="1"/>
  <c r="AJ2675" i="10"/>
  <c r="AI2675" i="10" s="1"/>
  <c r="AA2676" i="10" l="1"/>
  <c r="AC2676" i="10" s="1"/>
  <c r="Z2676" i="10"/>
  <c r="AD2676" i="10" l="1"/>
  <c r="AE2676" i="10" l="1"/>
  <c r="AF2676" i="10"/>
  <c r="AH2676" i="10" l="1"/>
  <c r="T2677" i="10"/>
  <c r="AG2677" i="10" l="1"/>
  <c r="S2678" i="10"/>
  <c r="R2679" i="10" s="1"/>
  <c r="V2677" i="10"/>
  <c r="U2677" i="10"/>
  <c r="W2677" i="10" s="1"/>
  <c r="Y2677" i="10" s="1"/>
  <c r="X2677" i="10"/>
  <c r="Z2677" i="10" s="1"/>
  <c r="AJ2676" i="10"/>
  <c r="AI2676" i="10" s="1"/>
  <c r="AB2677" i="10" l="1"/>
  <c r="AD2677" i="10" s="1"/>
  <c r="AA2677" i="10"/>
  <c r="AC2677" i="10" s="1"/>
  <c r="AF2677" i="10" l="1"/>
  <c r="AE2677" i="10"/>
  <c r="AH2677" i="10" l="1"/>
  <c r="T2678" i="10"/>
  <c r="AG2678" i="10" l="1"/>
  <c r="S2679" i="10"/>
  <c r="R2680" i="10" s="1"/>
  <c r="AJ2677" i="10"/>
  <c r="AI2677" i="10" s="1"/>
  <c r="U2678" i="10"/>
  <c r="W2678" i="10" s="1"/>
  <c r="Y2678" i="10" s="1"/>
  <c r="V2678" i="10"/>
  <c r="X2678" i="10" s="1"/>
  <c r="Z2678" i="10" s="1"/>
  <c r="AA2678" i="10" l="1"/>
  <c r="AC2678" i="10" s="1"/>
  <c r="AB2678" i="10"/>
  <c r="AD2678" i="10" s="1"/>
  <c r="AF2678" i="10" l="1"/>
  <c r="AE2678" i="10"/>
  <c r="AH2678" i="10" l="1"/>
  <c r="T2679" i="10"/>
  <c r="AG2679" i="10" l="1"/>
  <c r="S2680" i="10"/>
  <c r="R2681" i="10" s="1"/>
  <c r="V2679" i="10"/>
  <c r="X2679" i="10" s="1"/>
  <c r="AB2679" i="10" s="1"/>
  <c r="U2679" i="10"/>
  <c r="W2679" i="10" s="1"/>
  <c r="Y2679" i="10" s="1"/>
  <c r="AJ2678" i="10"/>
  <c r="AI2678" i="10" s="1"/>
  <c r="AA2679" i="10" l="1"/>
  <c r="AC2679" i="10" s="1"/>
  <c r="Z2679" i="10"/>
  <c r="AD2679" i="10" l="1"/>
  <c r="AE2679" i="10" l="1"/>
  <c r="AF2679" i="10"/>
  <c r="AH2679" i="10" l="1"/>
  <c r="T2680" i="10"/>
  <c r="AG2680" i="10" l="1"/>
  <c r="S2681" i="10"/>
  <c r="R2682" i="10" s="1"/>
  <c r="V2680" i="10"/>
  <c r="X2680" i="10" s="1"/>
  <c r="Z2680" i="10" s="1"/>
  <c r="U2680" i="10"/>
  <c r="W2680" i="10" s="1"/>
  <c r="Y2680" i="10" s="1"/>
  <c r="AJ2679" i="10"/>
  <c r="AI2679" i="10" s="1"/>
  <c r="AB2680" i="10" l="1"/>
  <c r="AD2680" i="10" s="1"/>
  <c r="AA2680" i="10"/>
  <c r="AC2680" i="10" s="1"/>
  <c r="AF2680" i="10" l="1"/>
  <c r="AE2680" i="10"/>
  <c r="AH2680" i="10" l="1"/>
  <c r="T2681" i="10"/>
  <c r="AG2681" i="10" l="1"/>
  <c r="S2682" i="10"/>
  <c r="R2683" i="10" s="1"/>
  <c r="U2681" i="10"/>
  <c r="W2681" i="10" s="1"/>
  <c r="Y2681" i="10" s="1"/>
  <c r="V2681" i="10"/>
  <c r="X2681" i="10" s="1"/>
  <c r="Z2681" i="10" s="1"/>
  <c r="AJ2680" i="10"/>
  <c r="AI2680" i="10" s="1"/>
  <c r="AB2681" i="10" l="1"/>
  <c r="AD2681" i="10" s="1"/>
  <c r="AA2681" i="10"/>
  <c r="AC2681" i="10" s="1"/>
  <c r="AE2681" i="10" l="1"/>
  <c r="AF2681" i="10"/>
  <c r="AH2681" i="10" l="1"/>
  <c r="T2682" i="10"/>
  <c r="AG2682" i="10" l="1"/>
  <c r="S2683" i="10"/>
  <c r="R2684" i="10" s="1"/>
  <c r="V2682" i="10"/>
  <c r="X2682" i="10" s="1"/>
  <c r="AB2682" i="10" s="1"/>
  <c r="U2682" i="10"/>
  <c r="W2682" i="10" s="1"/>
  <c r="Y2682" i="10" s="1"/>
  <c r="AJ2681" i="10"/>
  <c r="AI2681" i="10" s="1"/>
  <c r="AA2682" i="10" l="1"/>
  <c r="AC2682" i="10" s="1"/>
  <c r="Z2682" i="10"/>
  <c r="AD2682" i="10" l="1"/>
  <c r="AE2682" i="10" s="1"/>
  <c r="AH2682" i="10" l="1"/>
  <c r="T2683" i="10"/>
  <c r="AF2682" i="10"/>
  <c r="AG2683" i="10" l="1"/>
  <c r="S2684" i="10"/>
  <c r="R2685" i="10" s="1"/>
  <c r="AJ2682" i="10"/>
  <c r="AI2682" i="10" s="1"/>
  <c r="U2683" i="10"/>
  <c r="W2683" i="10" s="1"/>
  <c r="AA2683" i="10" s="1"/>
  <c r="V2683" i="10"/>
  <c r="X2683" i="10" s="1"/>
  <c r="Z2683" i="10" s="1"/>
  <c r="AB2683" i="10" l="1"/>
  <c r="AD2683" i="10" s="1"/>
  <c r="Y2683" i="10"/>
  <c r="AC2683" i="10" s="1"/>
  <c r="AF2683" i="10" l="1"/>
  <c r="AE2683" i="10"/>
  <c r="AH2683" i="10" l="1"/>
  <c r="T2684" i="10"/>
  <c r="AG2684" i="10" l="1"/>
  <c r="S2685" i="10"/>
  <c r="R2686" i="10" s="1"/>
  <c r="V2684" i="10"/>
  <c r="X2684" i="10" s="1"/>
  <c r="Z2684" i="10" s="1"/>
  <c r="U2684" i="10"/>
  <c r="W2684" i="10" s="1"/>
  <c r="Y2684" i="10" s="1"/>
  <c r="AJ2683" i="10"/>
  <c r="AI2683" i="10" s="1"/>
  <c r="AA2684" i="10" l="1"/>
  <c r="AC2684" i="10" s="1"/>
  <c r="AB2684" i="10"/>
  <c r="AD2684" i="10" s="1"/>
  <c r="AF2684" i="10" l="1"/>
  <c r="AE2684" i="10"/>
  <c r="AH2684" i="10" l="1"/>
  <c r="T2685" i="10"/>
  <c r="AG2685" i="10" l="1"/>
  <c r="S2686" i="10"/>
  <c r="R2687" i="10" s="1"/>
  <c r="V2685" i="10"/>
  <c r="X2685" i="10" s="1"/>
  <c r="AB2685" i="10" s="1"/>
  <c r="U2685" i="10"/>
  <c r="W2685" i="10" s="1"/>
  <c r="Y2685" i="10" s="1"/>
  <c r="AJ2684" i="10"/>
  <c r="AI2684" i="10" s="1"/>
  <c r="AA2685" i="10" l="1"/>
  <c r="AC2685" i="10" s="1"/>
  <c r="Z2685" i="10"/>
  <c r="AD2685" i="10" l="1"/>
  <c r="AE2685" i="10" s="1"/>
  <c r="AH2685" i="10" l="1"/>
  <c r="T2686" i="10"/>
  <c r="AF2685" i="10"/>
  <c r="AG2686" i="10" l="1"/>
  <c r="S2687" i="10"/>
  <c r="R2688" i="10" s="1"/>
  <c r="AJ2685" i="10"/>
  <c r="AI2685" i="10" s="1"/>
  <c r="U2686" i="10"/>
  <c r="W2686" i="10" s="1"/>
  <c r="Y2686" i="10" s="1"/>
  <c r="V2686" i="10"/>
  <c r="X2686" i="10" s="1"/>
  <c r="Z2686" i="10" s="1"/>
  <c r="AB2686" i="10" l="1"/>
  <c r="AD2686" i="10" s="1"/>
  <c r="AA2686" i="10"/>
  <c r="AC2686" i="10" s="1"/>
  <c r="AF2686" i="10" l="1"/>
  <c r="AE2686" i="10"/>
  <c r="AH2686" i="10" s="1"/>
  <c r="AJ2686" i="10" s="1"/>
  <c r="T2687" i="10"/>
  <c r="AI2686" i="10" l="1"/>
  <c r="AG2687" i="10"/>
  <c r="S2688" i="10"/>
  <c r="R2689" i="10" s="1"/>
  <c r="U2687" i="10"/>
  <c r="W2687" i="10" s="1"/>
  <c r="AA2687" i="10" s="1"/>
  <c r="V2687" i="10"/>
  <c r="X2687" i="10" s="1"/>
  <c r="Z2687" i="10" s="1"/>
  <c r="AB2687" i="10" l="1"/>
  <c r="AD2687" i="10" s="1"/>
  <c r="Y2687" i="10"/>
  <c r="AC2687" i="10" s="1"/>
  <c r="AE2687" i="10" l="1"/>
  <c r="AH2687" i="10" s="1"/>
  <c r="AF2687" i="10"/>
  <c r="AJ2687" i="10" l="1"/>
  <c r="AI2687" i="10" s="1"/>
  <c r="T2688" i="10"/>
  <c r="AG2688" i="10" l="1"/>
  <c r="S2689" i="10"/>
  <c r="R2690" i="10" s="1"/>
  <c r="V2688" i="10"/>
  <c r="X2688" i="10" s="1"/>
  <c r="Z2688" i="10" s="1"/>
  <c r="U2688" i="10"/>
  <c r="W2688" i="10" s="1"/>
  <c r="Y2688" i="10" s="1"/>
  <c r="AB2688" i="10" l="1"/>
  <c r="AD2688" i="10" s="1"/>
  <c r="AA2688" i="10"/>
  <c r="AC2688" i="10" s="1"/>
  <c r="AE2688" i="10" l="1"/>
  <c r="AF2688" i="10"/>
  <c r="AH2688" i="10"/>
  <c r="T2689" i="10"/>
  <c r="AG2689" i="10" l="1"/>
  <c r="S2690" i="10"/>
  <c r="R2691" i="10" s="1"/>
  <c r="U2689" i="10"/>
  <c r="W2689" i="10" s="1"/>
  <c r="Y2689" i="10" s="1"/>
  <c r="V2689" i="10"/>
  <c r="X2689" i="10" s="1"/>
  <c r="AB2689" i="10" s="1"/>
  <c r="AJ2688" i="10"/>
  <c r="AI2688" i="10" s="1"/>
  <c r="AA2689" i="10" l="1"/>
  <c r="AC2689" i="10" s="1"/>
  <c r="Z2689" i="10"/>
  <c r="AD2689" i="10" l="1"/>
  <c r="AE2689" i="10" l="1"/>
  <c r="AF2689" i="10"/>
  <c r="AH2689" i="10" l="1"/>
  <c r="T2690" i="10"/>
  <c r="AG2690" i="10" l="1"/>
  <c r="S2691" i="10"/>
  <c r="R2692" i="10" s="1"/>
  <c r="V2690" i="10"/>
  <c r="X2690" i="10" s="1"/>
  <c r="Z2690" i="10" s="1"/>
  <c r="U2690" i="10"/>
  <c r="W2690" i="10" s="1"/>
  <c r="Y2690" i="10" s="1"/>
  <c r="AJ2689" i="10"/>
  <c r="AI2689" i="10" s="1"/>
  <c r="AA2690" i="10" l="1"/>
  <c r="AC2690" i="10" s="1"/>
  <c r="AB2690" i="10"/>
  <c r="AD2690" i="10" s="1"/>
  <c r="AF2690" i="10" l="1"/>
  <c r="AE2690" i="10"/>
  <c r="AH2690" i="10" l="1"/>
  <c r="T2691" i="10"/>
  <c r="AG2691" i="10" l="1"/>
  <c r="S2692" i="10"/>
  <c r="R2693" i="10" s="1"/>
  <c r="V2691" i="10"/>
  <c r="X2691" i="10" s="1"/>
  <c r="AB2691" i="10" s="1"/>
  <c r="U2691" i="10"/>
  <c r="W2691" i="10" s="1"/>
  <c r="Y2691" i="10" s="1"/>
  <c r="AJ2690" i="10"/>
  <c r="AI2690" i="10" s="1"/>
  <c r="AA2691" i="10" l="1"/>
  <c r="AC2691" i="10" s="1"/>
  <c r="Z2691" i="10"/>
  <c r="AD2691" i="10" l="1"/>
  <c r="AF2691" i="10" s="1"/>
  <c r="AE2691" i="10" l="1"/>
  <c r="AH2691" i="10" l="1"/>
  <c r="T2692" i="10"/>
  <c r="AG2692" i="10" l="1"/>
  <c r="S2693" i="10"/>
  <c r="R2694" i="10" s="1"/>
  <c r="U2692" i="10"/>
  <c r="W2692" i="10" s="1"/>
  <c r="Y2692" i="10" s="1"/>
  <c r="V2692" i="10"/>
  <c r="X2692" i="10" s="1"/>
  <c r="Z2692" i="10" s="1"/>
  <c r="AJ2691" i="10"/>
  <c r="AI2691" i="10" s="1"/>
  <c r="AB2692" i="10" l="1"/>
  <c r="AD2692" i="10" s="1"/>
  <c r="AA2692" i="10"/>
  <c r="AC2692" i="10" s="1"/>
  <c r="AE2692" i="10" l="1"/>
  <c r="AH2692" i="10" s="1"/>
  <c r="AJ2692" i="10" s="1"/>
  <c r="AF2692" i="10"/>
  <c r="T2693" i="10"/>
  <c r="AI2692" i="10" l="1"/>
  <c r="AG2693" i="10"/>
  <c r="S2694" i="10"/>
  <c r="R2695" i="10" s="1"/>
  <c r="U2693" i="10"/>
  <c r="W2693" i="10" s="1"/>
  <c r="Y2693" i="10" s="1"/>
  <c r="V2693" i="10"/>
  <c r="X2693" i="10" s="1"/>
  <c r="Z2693" i="10" s="1"/>
  <c r="AB2693" i="10" l="1"/>
  <c r="AD2693" i="10" s="1"/>
  <c r="AA2693" i="10"/>
  <c r="AC2693" i="10" s="1"/>
  <c r="AF2693" i="10" l="1"/>
  <c r="AE2693" i="10"/>
  <c r="AH2693" i="10" l="1"/>
  <c r="T2694" i="10"/>
  <c r="AG2694" i="10" l="1"/>
  <c r="S2695" i="10"/>
  <c r="R2696" i="10" s="1"/>
  <c r="AJ2693" i="10"/>
  <c r="AI2693" i="10" s="1"/>
  <c r="V2694" i="10"/>
  <c r="X2694" i="10" s="1"/>
  <c r="Z2694" i="10" s="1"/>
  <c r="U2694" i="10"/>
  <c r="W2694" i="10" s="1"/>
  <c r="Y2694" i="10" s="1"/>
  <c r="AB2694" i="10" l="1"/>
  <c r="AD2694" i="10" s="1"/>
  <c r="AA2694" i="10"/>
  <c r="AC2694" i="10" s="1"/>
  <c r="AE2694" i="10" l="1"/>
  <c r="AF2694" i="10"/>
  <c r="AH2694" i="10" l="1"/>
  <c r="T2695" i="10"/>
  <c r="AG2695" i="10" l="1"/>
  <c r="S2696" i="10"/>
  <c r="R2697" i="10" s="1"/>
  <c r="AJ2694" i="10"/>
  <c r="AI2694" i="10" s="1"/>
  <c r="V2695" i="10"/>
  <c r="X2695" i="10" s="1"/>
  <c r="Z2695" i="10" s="1"/>
  <c r="U2695" i="10"/>
  <c r="W2695" i="10" s="1"/>
  <c r="Y2695" i="10" s="1"/>
  <c r="AB2695" i="10" l="1"/>
  <c r="AD2695" i="10" s="1"/>
  <c r="AA2695" i="10"/>
  <c r="AC2695" i="10" s="1"/>
  <c r="AF2695" i="10" l="1"/>
  <c r="AE2695" i="10"/>
  <c r="AH2695" i="10" s="1"/>
  <c r="AJ2695" i="10" s="1"/>
  <c r="T2696" i="10"/>
  <c r="AI2695" i="10" l="1"/>
  <c r="AG2696" i="10"/>
  <c r="S2697" i="10"/>
  <c r="R2698" i="10" s="1"/>
  <c r="V2696" i="10"/>
  <c r="X2696" i="10" s="1"/>
  <c r="AB2696" i="10" s="1"/>
  <c r="U2696" i="10"/>
  <c r="W2696" i="10" s="1"/>
  <c r="AA2696" i="10" s="1"/>
  <c r="Y2696" i="10" l="1"/>
  <c r="AC2696" i="10" s="1"/>
  <c r="Z2696" i="10"/>
  <c r="AD2696" i="10" l="1"/>
  <c r="AE2696" i="10" s="1"/>
  <c r="AH2696" i="10" l="1"/>
  <c r="T2697" i="10"/>
  <c r="AF2696" i="10"/>
  <c r="AG2697" i="10" l="1"/>
  <c r="S2698" i="10"/>
  <c r="R2699" i="10" s="1"/>
  <c r="U2697" i="10"/>
  <c r="W2697" i="10" s="1"/>
  <c r="Y2697" i="10" s="1"/>
  <c r="V2697" i="10"/>
  <c r="X2697" i="10" s="1"/>
  <c r="Z2697" i="10" s="1"/>
  <c r="AJ2696" i="10"/>
  <c r="AI2696" i="10" s="1"/>
  <c r="AB2697" i="10" l="1"/>
  <c r="AD2697" i="10" s="1"/>
  <c r="AA2697" i="10"/>
  <c r="AC2697" i="10" s="1"/>
  <c r="AE2697" i="10" l="1"/>
  <c r="AF2697" i="10"/>
  <c r="AH2697" i="10" l="1"/>
  <c r="T2698" i="10"/>
  <c r="AG2698" i="10" l="1"/>
  <c r="S2699" i="10"/>
  <c r="R2700" i="10" s="1"/>
  <c r="V2698" i="10"/>
  <c r="X2698" i="10" s="1"/>
  <c r="Z2698" i="10" s="1"/>
  <c r="U2698" i="10"/>
  <c r="W2698" i="10" s="1"/>
  <c r="AA2698" i="10" s="1"/>
  <c r="AJ2697" i="10"/>
  <c r="AI2697" i="10" s="1"/>
  <c r="AB2698" i="10" l="1"/>
  <c r="AD2698" i="10" s="1"/>
  <c r="Y2698" i="10"/>
  <c r="AC2698" i="10" s="1"/>
  <c r="AE2698" i="10" l="1"/>
  <c r="AF2698" i="10"/>
  <c r="AH2698" i="10" l="1"/>
  <c r="T2699" i="10"/>
  <c r="AG2699" i="10" l="1"/>
  <c r="S2700" i="10"/>
  <c r="R2701" i="10" s="1"/>
  <c r="U2699" i="10"/>
  <c r="W2699" i="10" s="1"/>
  <c r="Y2699" i="10" s="1"/>
  <c r="V2699" i="10"/>
  <c r="X2699" i="10" s="1"/>
  <c r="Z2699" i="10" s="1"/>
  <c r="AJ2698" i="10"/>
  <c r="AI2698" i="10" s="1"/>
  <c r="AB2699" i="10" l="1"/>
  <c r="AD2699" i="10" s="1"/>
  <c r="AA2699" i="10"/>
  <c r="AC2699" i="10" s="1"/>
  <c r="AE2699" i="10" l="1"/>
  <c r="AF2699" i="10"/>
  <c r="AH2699" i="10" l="1"/>
  <c r="T2700" i="10"/>
  <c r="AG2700" i="10" l="1"/>
  <c r="S2701" i="10"/>
  <c r="R2702" i="10" s="1"/>
  <c r="AJ2699" i="10"/>
  <c r="AI2699" i="10" s="1"/>
  <c r="U2700" i="10"/>
  <c r="W2700" i="10" s="1"/>
  <c r="Y2700" i="10" s="1"/>
  <c r="V2700" i="10"/>
  <c r="X2700" i="10" s="1"/>
  <c r="Z2700" i="10" s="1"/>
  <c r="AA2700" i="10" l="1"/>
  <c r="AC2700" i="10" s="1"/>
  <c r="AB2700" i="10"/>
  <c r="AD2700" i="10" s="1"/>
  <c r="AE2700" i="10" l="1"/>
  <c r="AF2700" i="10"/>
  <c r="AH2700" i="10" l="1"/>
  <c r="T2701" i="10"/>
  <c r="AG2701" i="10" l="1"/>
  <c r="S2702" i="10"/>
  <c r="R2703" i="10" s="1"/>
  <c r="AJ2700" i="10"/>
  <c r="AI2700" i="10" s="1"/>
  <c r="V2701" i="10"/>
  <c r="X2701" i="10" s="1"/>
  <c r="Z2701" i="10" s="1"/>
  <c r="U2701" i="10"/>
  <c r="W2701" i="10" s="1"/>
  <c r="AA2701" i="10" s="1"/>
  <c r="AB2701" i="10" l="1"/>
  <c r="AD2701" i="10" s="1"/>
  <c r="Y2701" i="10"/>
  <c r="AC2701" i="10" s="1"/>
  <c r="AF2701" i="10" l="1"/>
  <c r="AE2701" i="10"/>
  <c r="AH2701" i="10" l="1"/>
  <c r="T2702" i="10"/>
  <c r="AG2702" i="10" l="1"/>
  <c r="S2703" i="10"/>
  <c r="R2704" i="10" s="1"/>
  <c r="AJ2701" i="10"/>
  <c r="AI2701" i="10" s="1"/>
  <c r="V2702" i="10"/>
  <c r="X2702" i="10" s="1"/>
  <c r="Z2702" i="10" s="1"/>
  <c r="U2702" i="10"/>
  <c r="W2702" i="10" s="1"/>
  <c r="Y2702" i="10" s="1"/>
  <c r="AB2702" i="10" l="1"/>
  <c r="AD2702" i="10" s="1"/>
  <c r="AA2702" i="10"/>
  <c r="AC2702" i="10" s="1"/>
  <c r="AF2702" i="10" l="1"/>
  <c r="AE2702" i="10"/>
  <c r="AH2702" i="10" s="1"/>
  <c r="AJ2702" i="10" s="1"/>
  <c r="T2703" i="10"/>
  <c r="AI2702" i="10" l="1"/>
  <c r="AG2703" i="10"/>
  <c r="S2704" i="10"/>
  <c r="R2705" i="10" s="1"/>
  <c r="V2703" i="10"/>
  <c r="X2703" i="10" s="1"/>
  <c r="Z2703" i="10" s="1"/>
  <c r="U2703" i="10"/>
  <c r="W2703" i="10" s="1"/>
  <c r="Y2703" i="10" s="1"/>
  <c r="AB2703" i="10" l="1"/>
  <c r="AD2703" i="10" s="1"/>
  <c r="AA2703" i="10"/>
  <c r="AC2703" i="10" s="1"/>
  <c r="AE2703" i="10" l="1"/>
  <c r="AF2703" i="10"/>
  <c r="T2704" i="10"/>
  <c r="AH2703" i="10"/>
  <c r="AG2704" i="10" l="1"/>
  <c r="S2705" i="10"/>
  <c r="R2706" i="10" s="1"/>
  <c r="AJ2703" i="10"/>
  <c r="AI2703" i="10" s="1"/>
  <c r="V2704" i="10"/>
  <c r="X2704" i="10" s="1"/>
  <c r="Z2704" i="10" s="1"/>
  <c r="U2704" i="10"/>
  <c r="W2704" i="10" s="1"/>
  <c r="Y2704" i="10" s="1"/>
  <c r="AB2704" i="10" l="1"/>
  <c r="AD2704" i="10" s="1"/>
  <c r="AA2704" i="10"/>
  <c r="AC2704" i="10" s="1"/>
  <c r="AE2704" i="10" l="1"/>
  <c r="AH2704" i="10" s="1"/>
  <c r="AJ2704" i="10" s="1"/>
  <c r="AF2704" i="10"/>
  <c r="T2705" i="10"/>
  <c r="AI2704" i="10" l="1"/>
  <c r="AG2705" i="10"/>
  <c r="S2706" i="10"/>
  <c r="R2707" i="10" s="1"/>
  <c r="V2705" i="10"/>
  <c r="X2705" i="10" s="1"/>
  <c r="Z2705" i="10" s="1"/>
  <c r="U2705" i="10"/>
  <c r="W2705" i="10" s="1"/>
  <c r="Y2705" i="10" s="1"/>
  <c r="AA2705" i="10" l="1"/>
  <c r="AC2705" i="10" s="1"/>
  <c r="AB2705" i="10"/>
  <c r="AD2705" i="10" s="1"/>
  <c r="AE2705" i="10" l="1"/>
  <c r="AH2705" i="10" s="1"/>
  <c r="AJ2705" i="10" s="1"/>
  <c r="AF2705" i="10"/>
  <c r="T2706" i="10"/>
  <c r="AI2705" i="10" l="1"/>
  <c r="AG2706" i="10"/>
  <c r="S2707" i="10"/>
  <c r="R2708" i="10" s="1"/>
  <c r="U2706" i="10"/>
  <c r="W2706" i="10" s="1"/>
  <c r="AA2706" i="10" s="1"/>
  <c r="V2706" i="10"/>
  <c r="X2706" i="10" s="1"/>
  <c r="Z2706" i="10" s="1"/>
  <c r="AB2706" i="10" l="1"/>
  <c r="AD2706" i="10" s="1"/>
  <c r="Y2706" i="10"/>
  <c r="AC2706" i="10" s="1"/>
  <c r="AF2706" i="10" l="1"/>
  <c r="AE2706" i="10"/>
  <c r="AH2706" i="10" l="1"/>
  <c r="T2707" i="10"/>
  <c r="AG2707" i="10" l="1"/>
  <c r="S2708" i="10"/>
  <c r="R2709" i="10" s="1"/>
  <c r="U2707" i="10"/>
  <c r="W2707" i="10" s="1"/>
  <c r="AA2707" i="10" s="1"/>
  <c r="V2707" i="10"/>
  <c r="X2707" i="10" s="1"/>
  <c r="Z2707" i="10" s="1"/>
  <c r="AJ2706" i="10"/>
  <c r="AI2706" i="10" s="1"/>
  <c r="AB2707" i="10" l="1"/>
  <c r="AD2707" i="10" s="1"/>
  <c r="Y2707" i="10"/>
  <c r="AC2707" i="10" s="1"/>
  <c r="AF2707" i="10" l="1"/>
  <c r="AE2707" i="10"/>
  <c r="AH2707" i="10" l="1"/>
  <c r="T2708" i="10"/>
  <c r="AG2708" i="10" l="1"/>
  <c r="S2709" i="10"/>
  <c r="R2710" i="10" s="1"/>
  <c r="V2708" i="10"/>
  <c r="X2708" i="10" s="1"/>
  <c r="AB2708" i="10" s="1"/>
  <c r="U2708" i="10"/>
  <c r="W2708" i="10" s="1"/>
  <c r="AA2708" i="10" s="1"/>
  <c r="AJ2707" i="10"/>
  <c r="AI2707" i="10" s="1"/>
  <c r="Z2708" i="10" l="1"/>
  <c r="Y2708" i="10"/>
  <c r="AC2708" i="10" s="1"/>
  <c r="AD2708" i="10" l="1"/>
  <c r="AE2708" i="10" s="1"/>
  <c r="AH2708" i="10" l="1"/>
  <c r="T2709" i="10"/>
  <c r="AF2708" i="10"/>
  <c r="AG2709" i="10" l="1"/>
  <c r="S2710" i="10"/>
  <c r="R2711" i="10" s="1"/>
  <c r="U2709" i="10"/>
  <c r="W2709" i="10" s="1"/>
  <c r="Y2709" i="10" s="1"/>
  <c r="V2709" i="10"/>
  <c r="X2709" i="10" s="1"/>
  <c r="AB2709" i="10" s="1"/>
  <c r="AJ2708" i="10"/>
  <c r="AI2708" i="10" s="1"/>
  <c r="AA2709" i="10" l="1"/>
  <c r="AC2709" i="10" s="1"/>
  <c r="Z2709" i="10"/>
  <c r="AD2709" i="10" l="1"/>
  <c r="AE2709" i="10" l="1"/>
  <c r="AF2709" i="10"/>
  <c r="AH2709" i="10" l="1"/>
  <c r="T2710" i="10"/>
  <c r="AG2710" i="10" l="1"/>
  <c r="S2711" i="10"/>
  <c r="R2712" i="10" s="1"/>
  <c r="AJ2709" i="10"/>
  <c r="AI2709" i="10" s="1"/>
  <c r="V2710" i="10"/>
  <c r="X2710" i="10" s="1"/>
  <c r="AB2710" i="10" s="1"/>
  <c r="U2710" i="10"/>
  <c r="W2710" i="10" s="1"/>
  <c r="Y2710" i="10" s="1"/>
  <c r="AA2710" i="10" l="1"/>
  <c r="AC2710" i="10" s="1"/>
  <c r="Z2710" i="10"/>
  <c r="AD2710" i="10" l="1"/>
  <c r="AE2710" i="10" l="1"/>
  <c r="AF2710" i="10"/>
  <c r="AH2710" i="10" l="1"/>
  <c r="T2711" i="10"/>
  <c r="AG2711" i="10" l="1"/>
  <c r="S2712" i="10"/>
  <c r="R2713" i="10" s="1"/>
  <c r="AJ2710" i="10"/>
  <c r="AI2710" i="10" s="1"/>
  <c r="U2711" i="10"/>
  <c r="W2711" i="10" s="1"/>
  <c r="Y2711" i="10" s="1"/>
  <c r="V2711" i="10"/>
  <c r="X2711" i="10" s="1"/>
  <c r="Z2711" i="10" s="1"/>
  <c r="AA2711" i="10" l="1"/>
  <c r="AC2711" i="10" s="1"/>
  <c r="AB2711" i="10"/>
  <c r="AD2711" i="10" s="1"/>
  <c r="AE2711" i="10" l="1"/>
  <c r="T2712" i="10"/>
  <c r="AH2711" i="10"/>
  <c r="AF2711" i="10"/>
  <c r="AG2712" i="10" l="1"/>
  <c r="S2713" i="10"/>
  <c r="R2714" i="10" s="1"/>
  <c r="AJ2711" i="10"/>
  <c r="AI2711" i="10" s="1"/>
  <c r="V2712" i="10"/>
  <c r="X2712" i="10" s="1"/>
  <c r="Z2712" i="10" s="1"/>
  <c r="U2712" i="10"/>
  <c r="W2712" i="10" s="1"/>
  <c r="Y2712" i="10" s="1"/>
  <c r="AB2712" i="10" l="1"/>
  <c r="AD2712" i="10" s="1"/>
  <c r="AA2712" i="10"/>
  <c r="AC2712" i="10" s="1"/>
  <c r="AF2712" i="10" l="1"/>
  <c r="AE2712" i="10"/>
  <c r="AH2712" i="10" l="1"/>
  <c r="T2713" i="10"/>
  <c r="AG2713" i="10" l="1"/>
  <c r="S2714" i="10"/>
  <c r="R2715" i="10" s="1"/>
  <c r="U2713" i="10"/>
  <c r="W2713" i="10" s="1"/>
  <c r="Y2713" i="10" s="1"/>
  <c r="V2713" i="10"/>
  <c r="X2713" i="10" s="1"/>
  <c r="AB2713" i="10" s="1"/>
  <c r="AJ2712" i="10"/>
  <c r="AI2712" i="10" s="1"/>
  <c r="AA2713" i="10" l="1"/>
  <c r="AC2713" i="10" s="1"/>
  <c r="Z2713" i="10"/>
  <c r="AD2713" i="10" l="1"/>
  <c r="AE2713" i="10" s="1"/>
  <c r="AH2713" i="10" l="1"/>
  <c r="T2714" i="10"/>
  <c r="AF2713" i="10"/>
  <c r="AG2714" i="10" l="1"/>
  <c r="S2715" i="10"/>
  <c r="R2716" i="10" s="1"/>
  <c r="U2714" i="10"/>
  <c r="W2714" i="10" s="1"/>
  <c r="Y2714" i="10" s="1"/>
  <c r="V2714" i="10"/>
  <c r="X2714" i="10" s="1"/>
  <c r="Z2714" i="10" s="1"/>
  <c r="AJ2713" i="10"/>
  <c r="AI2713" i="10" s="1"/>
  <c r="AB2714" i="10" l="1"/>
  <c r="AD2714" i="10" s="1"/>
  <c r="AA2714" i="10"/>
  <c r="AC2714" i="10" s="1"/>
  <c r="AE2714" i="10" l="1"/>
  <c r="AF2714" i="10"/>
  <c r="AH2714" i="10" l="1"/>
  <c r="T2715" i="10"/>
  <c r="AG2715" i="10" l="1"/>
  <c r="S2716" i="10"/>
  <c r="R2717" i="10" s="1"/>
  <c r="AJ2714" i="10"/>
  <c r="AI2714" i="10" s="1"/>
  <c r="V2715" i="10"/>
  <c r="X2715" i="10" s="1"/>
  <c r="Z2715" i="10" s="1"/>
  <c r="U2715" i="10"/>
  <c r="W2715" i="10" s="1"/>
  <c r="AA2715" i="10" s="1"/>
  <c r="AB2715" i="10" l="1"/>
  <c r="AD2715" i="10" s="1"/>
  <c r="Y2715" i="10"/>
  <c r="AC2715" i="10" s="1"/>
  <c r="AE2715" i="10" l="1"/>
  <c r="AF2715" i="10"/>
  <c r="AH2715" i="10" l="1"/>
  <c r="T2716" i="10"/>
  <c r="AG2716" i="10" l="1"/>
  <c r="S2717" i="10"/>
  <c r="R2718" i="10" s="1"/>
  <c r="AJ2715" i="10"/>
  <c r="AI2715" i="10" s="1"/>
  <c r="V2716" i="10"/>
  <c r="X2716" i="10" s="1"/>
  <c r="Z2716" i="10" s="1"/>
  <c r="U2716" i="10"/>
  <c r="W2716" i="10" s="1"/>
  <c r="AA2716" i="10" s="1"/>
  <c r="AB2716" i="10" l="1"/>
  <c r="AD2716" i="10" s="1"/>
  <c r="Y2716" i="10"/>
  <c r="AC2716" i="10" s="1"/>
  <c r="AF2716" i="10" l="1"/>
  <c r="AE2716" i="10"/>
  <c r="AH2716" i="10" l="1"/>
  <c r="T2717" i="10"/>
  <c r="AG2717" i="10" l="1"/>
  <c r="S2718" i="10"/>
  <c r="R2719" i="10" s="1"/>
  <c r="AJ2716" i="10"/>
  <c r="AI2716" i="10" s="1"/>
  <c r="U2717" i="10"/>
  <c r="W2717" i="10" s="1"/>
  <c r="Y2717" i="10" s="1"/>
  <c r="V2717" i="10"/>
  <c r="X2717" i="10" s="1"/>
  <c r="Z2717" i="10" s="1"/>
  <c r="AA2717" i="10" l="1"/>
  <c r="AC2717" i="10" s="1"/>
  <c r="AB2717" i="10"/>
  <c r="AD2717" i="10" s="1"/>
  <c r="AE2717" i="10" l="1"/>
  <c r="AH2717" i="10" s="1"/>
  <c r="AJ2717" i="10" s="1"/>
  <c r="AF2717" i="10"/>
  <c r="T2718" i="10"/>
  <c r="AI2717" i="10" l="1"/>
  <c r="AG2718" i="10"/>
  <c r="S2719" i="10"/>
  <c r="R2720" i="10" s="1"/>
  <c r="U2718" i="10"/>
  <c r="W2718" i="10" s="1"/>
  <c r="Y2718" i="10" s="1"/>
  <c r="V2718" i="10"/>
  <c r="X2718" i="10" s="1"/>
  <c r="Z2718" i="10" s="1"/>
  <c r="AB2718" i="10" l="1"/>
  <c r="AD2718" i="10" s="1"/>
  <c r="AA2718" i="10"/>
  <c r="AC2718" i="10" s="1"/>
  <c r="AF2718" i="10" l="1"/>
  <c r="AE2718" i="10"/>
  <c r="AH2718" i="10" s="1"/>
  <c r="AJ2718" i="10" s="1"/>
  <c r="T2719" i="10"/>
  <c r="AI2718" i="10" l="1"/>
  <c r="AG2719" i="10"/>
  <c r="S2720" i="10"/>
  <c r="R2721" i="10" s="1"/>
  <c r="V2719" i="10"/>
  <c r="X2719" i="10" s="1"/>
  <c r="Z2719" i="10" s="1"/>
  <c r="U2719" i="10"/>
  <c r="W2719" i="10" s="1"/>
  <c r="AA2719" i="10" s="1"/>
  <c r="AB2719" i="10" l="1"/>
  <c r="AD2719" i="10" s="1"/>
  <c r="Y2719" i="10"/>
  <c r="AC2719" i="10" s="1"/>
  <c r="AF2719" i="10" l="1"/>
  <c r="AE2719" i="10"/>
  <c r="AH2719" i="10" l="1"/>
  <c r="T2720" i="10"/>
  <c r="AG2720" i="10" l="1"/>
  <c r="S2721" i="10"/>
  <c r="R2722" i="10" s="1"/>
  <c r="AJ2719" i="10"/>
  <c r="AI2719" i="10" s="1"/>
  <c r="U2720" i="10"/>
  <c r="W2720" i="10" s="1"/>
  <c r="Y2720" i="10" s="1"/>
  <c r="V2720" i="10"/>
  <c r="X2720" i="10" s="1"/>
  <c r="Z2720" i="10" s="1"/>
  <c r="AA2720" i="10" l="1"/>
  <c r="AC2720" i="10" s="1"/>
  <c r="AB2720" i="10"/>
  <c r="AD2720" i="10" s="1"/>
  <c r="AF2720" i="10" l="1"/>
  <c r="AE2720" i="10"/>
  <c r="AH2720" i="10" l="1"/>
  <c r="T2721" i="10"/>
  <c r="AG2721" i="10" l="1"/>
  <c r="S2722" i="10"/>
  <c r="R2723" i="10" s="1"/>
  <c r="AJ2720" i="10"/>
  <c r="AI2720" i="10" s="1"/>
  <c r="V2721" i="10"/>
  <c r="X2721" i="10" s="1"/>
  <c r="Z2721" i="10" s="1"/>
  <c r="U2721" i="10"/>
  <c r="W2721" i="10" s="1"/>
  <c r="Y2721" i="10" s="1"/>
  <c r="AB2721" i="10" l="1"/>
  <c r="AD2721" i="10" s="1"/>
  <c r="AA2721" i="10"/>
  <c r="AC2721" i="10" s="1"/>
  <c r="AE2721" i="10" l="1"/>
  <c r="AH2721" i="10" s="1"/>
  <c r="AJ2721" i="10" s="1"/>
  <c r="AF2721" i="10"/>
  <c r="T2722" i="10"/>
  <c r="AI2721" i="10" l="1"/>
  <c r="AG2722" i="10"/>
  <c r="S2723" i="10"/>
  <c r="R2724" i="10" s="1"/>
  <c r="U2722" i="10"/>
  <c r="W2722" i="10" s="1"/>
  <c r="Y2722" i="10" s="1"/>
  <c r="V2722" i="10"/>
  <c r="X2722" i="10" s="1"/>
  <c r="AB2722" i="10" s="1"/>
  <c r="AA2722" i="10" l="1"/>
  <c r="AC2722" i="10" s="1"/>
  <c r="Z2722" i="10"/>
  <c r="AD2722" i="10" l="1"/>
  <c r="AF2722" i="10" s="1"/>
  <c r="AE2722" i="10" l="1"/>
  <c r="AH2722" i="10" l="1"/>
  <c r="T2723" i="10"/>
  <c r="AG2723" i="10" l="1"/>
  <c r="S2724" i="10"/>
  <c r="R2725" i="10" s="1"/>
  <c r="U2723" i="10"/>
  <c r="W2723" i="10" s="1"/>
  <c r="AA2723" i="10" s="1"/>
  <c r="V2723" i="10"/>
  <c r="X2723" i="10" s="1"/>
  <c r="Z2723" i="10" s="1"/>
  <c r="AJ2722" i="10"/>
  <c r="AI2722" i="10" s="1"/>
  <c r="AB2723" i="10" l="1"/>
  <c r="AD2723" i="10" s="1"/>
  <c r="Y2723" i="10"/>
  <c r="AC2723" i="10" s="1"/>
  <c r="AF2723" i="10" l="1"/>
  <c r="AE2723" i="10"/>
  <c r="AH2723" i="10" l="1"/>
  <c r="T2724" i="10"/>
  <c r="AG2724" i="10" l="1"/>
  <c r="S2725" i="10"/>
  <c r="R2726" i="10" s="1"/>
  <c r="AJ2723" i="10"/>
  <c r="AI2723" i="10" s="1"/>
  <c r="U2724" i="10"/>
  <c r="W2724" i="10" s="1"/>
  <c r="Y2724" i="10" s="1"/>
  <c r="V2724" i="10"/>
  <c r="X2724" i="10" s="1"/>
  <c r="Z2724" i="10" s="1"/>
  <c r="AB2724" i="10" l="1"/>
  <c r="AD2724" i="10" s="1"/>
  <c r="AA2724" i="10"/>
  <c r="AC2724" i="10" s="1"/>
  <c r="AE2724" i="10" l="1"/>
  <c r="AH2724" i="10" s="1"/>
  <c r="AJ2724" i="10" s="1"/>
  <c r="AF2724" i="10"/>
  <c r="T2725" i="10"/>
  <c r="AI2724" i="10" l="1"/>
  <c r="AG2725" i="10"/>
  <c r="S2726" i="10"/>
  <c r="R2727" i="10" s="1"/>
  <c r="U2725" i="10"/>
  <c r="W2725" i="10" s="1"/>
  <c r="AA2725" i="10" s="1"/>
  <c r="V2725" i="10"/>
  <c r="X2725" i="10" s="1"/>
  <c r="Z2725" i="10" s="1"/>
  <c r="AB2725" i="10" l="1"/>
  <c r="AD2725" i="10" s="1"/>
  <c r="Y2725" i="10"/>
  <c r="AC2725" i="10" s="1"/>
  <c r="AF2725" i="10" l="1"/>
  <c r="AE2725" i="10"/>
  <c r="AH2725" i="10" l="1"/>
  <c r="T2726" i="10"/>
  <c r="AG2726" i="10" l="1"/>
  <c r="S2727" i="10"/>
  <c r="R2728" i="10" s="1"/>
  <c r="AJ2725" i="10"/>
  <c r="AI2725" i="10" s="1"/>
  <c r="V2726" i="10"/>
  <c r="X2726" i="10" s="1"/>
  <c r="Z2726" i="10" s="1"/>
  <c r="U2726" i="10"/>
  <c r="W2726" i="10" s="1"/>
  <c r="Y2726" i="10" s="1"/>
  <c r="AB2726" i="10" l="1"/>
  <c r="AD2726" i="10" s="1"/>
  <c r="AA2726" i="10"/>
  <c r="AC2726" i="10" s="1"/>
  <c r="AE2726" i="10" l="1"/>
  <c r="AF2726" i="10"/>
  <c r="T2727" i="10" l="1"/>
  <c r="AH2726" i="10"/>
  <c r="AG2727" i="10" l="1"/>
  <c r="S2728" i="10"/>
  <c r="R2729" i="10" s="1"/>
  <c r="V2727" i="10"/>
  <c r="X2727" i="10" s="1"/>
  <c r="Z2727" i="10" s="1"/>
  <c r="U2727" i="10"/>
  <c r="W2727" i="10" s="1"/>
  <c r="Y2727" i="10" s="1"/>
  <c r="AJ2726" i="10"/>
  <c r="AI2726" i="10" s="1"/>
  <c r="AB2727" i="10" l="1"/>
  <c r="AD2727" i="10" s="1"/>
  <c r="AA2727" i="10"/>
  <c r="AC2727" i="10" s="1"/>
  <c r="AE2727" i="10" l="1"/>
  <c r="AF2727" i="10"/>
  <c r="T2728" i="10"/>
  <c r="AH2727" i="10"/>
  <c r="AG2728" i="10" l="1"/>
  <c r="S2729" i="10"/>
  <c r="R2730" i="10" s="1"/>
  <c r="AJ2727" i="10"/>
  <c r="AI2727" i="10" s="1"/>
  <c r="V2728" i="10"/>
  <c r="X2728" i="10" s="1"/>
  <c r="Z2728" i="10" s="1"/>
  <c r="U2728" i="10"/>
  <c r="W2728" i="10" s="1"/>
  <c r="Y2728" i="10" s="1"/>
  <c r="AB2728" i="10" l="1"/>
  <c r="AD2728" i="10" s="1"/>
  <c r="AA2728" i="10"/>
  <c r="AC2728" i="10" s="1"/>
  <c r="AE2728" i="10" l="1"/>
  <c r="AF2728" i="10"/>
  <c r="AH2728" i="10" l="1"/>
  <c r="T2729" i="10"/>
  <c r="AG2729" i="10" l="1"/>
  <c r="S2730" i="10"/>
  <c r="R2731" i="10" s="1"/>
  <c r="U2729" i="10"/>
  <c r="W2729" i="10" s="1"/>
  <c r="Y2729" i="10" s="1"/>
  <c r="V2729" i="10"/>
  <c r="X2729" i="10" s="1"/>
  <c r="Z2729" i="10" s="1"/>
  <c r="AJ2728" i="10"/>
  <c r="AI2728" i="10" s="1"/>
  <c r="AB2729" i="10" l="1"/>
  <c r="AD2729" i="10" s="1"/>
  <c r="AA2729" i="10"/>
  <c r="AC2729" i="10" s="1"/>
  <c r="AF2729" i="10" l="1"/>
  <c r="AE2729" i="10"/>
  <c r="AH2729" i="10" s="1"/>
  <c r="AJ2729" i="10" s="1"/>
  <c r="T2730" i="10"/>
  <c r="AI2729" i="10" l="1"/>
  <c r="AG2730" i="10"/>
  <c r="S2731" i="10"/>
  <c r="R2732" i="10" s="1"/>
  <c r="U2730" i="10"/>
  <c r="W2730" i="10" s="1"/>
  <c r="Y2730" i="10" s="1"/>
  <c r="V2730" i="10"/>
  <c r="X2730" i="10" s="1"/>
  <c r="Z2730" i="10" s="1"/>
  <c r="AB2730" i="10" l="1"/>
  <c r="AD2730" i="10" s="1"/>
  <c r="AA2730" i="10"/>
  <c r="AC2730" i="10" s="1"/>
  <c r="AF2730" i="10" l="1"/>
  <c r="AE2730" i="10"/>
  <c r="AH2730" i="10" l="1"/>
  <c r="T2731" i="10"/>
  <c r="AG2731" i="10" l="1"/>
  <c r="S2732" i="10"/>
  <c r="R2733" i="10" s="1"/>
  <c r="V2731" i="10"/>
  <c r="X2731" i="10" s="1"/>
  <c r="AB2731" i="10" s="1"/>
  <c r="U2731" i="10"/>
  <c r="W2731" i="10" s="1"/>
  <c r="Y2731" i="10" s="1"/>
  <c r="AJ2730" i="10"/>
  <c r="AI2730" i="10" s="1"/>
  <c r="AA2731" i="10" l="1"/>
  <c r="AC2731" i="10" s="1"/>
  <c r="Z2731" i="10"/>
  <c r="AD2731" i="10" l="1"/>
  <c r="AE2731" i="10" l="1"/>
  <c r="AF2731" i="10"/>
  <c r="AH2731" i="10" l="1"/>
  <c r="T2732" i="10"/>
  <c r="AG2732" i="10" l="1"/>
  <c r="S2733" i="10"/>
  <c r="R2734" i="10" s="1"/>
  <c r="AJ2731" i="10"/>
  <c r="AI2731" i="10" s="1"/>
  <c r="V2732" i="10"/>
  <c r="X2732" i="10" s="1"/>
  <c r="Z2732" i="10" s="1"/>
  <c r="U2732" i="10"/>
  <c r="W2732" i="10" s="1"/>
  <c r="Y2732" i="10" s="1"/>
  <c r="AB2732" i="10" l="1"/>
  <c r="AD2732" i="10" s="1"/>
  <c r="AA2732" i="10"/>
  <c r="AC2732" i="10" s="1"/>
  <c r="AF2732" i="10" l="1"/>
  <c r="AE2732" i="10"/>
  <c r="AH2732" i="10" l="1"/>
  <c r="T2733" i="10"/>
  <c r="AG2733" i="10" l="1"/>
  <c r="S2734" i="10"/>
  <c r="R2735" i="10" s="1"/>
  <c r="AJ2732" i="10"/>
  <c r="AI2732" i="10" s="1"/>
  <c r="U2733" i="10"/>
  <c r="W2733" i="10" s="1"/>
  <c r="Y2733" i="10" s="1"/>
  <c r="V2733" i="10"/>
  <c r="X2733" i="10" s="1"/>
  <c r="Z2733" i="10" s="1"/>
  <c r="AB2733" i="10" l="1"/>
  <c r="AD2733" i="10" s="1"/>
  <c r="AA2733" i="10"/>
  <c r="AC2733" i="10" s="1"/>
  <c r="AF2733" i="10" l="1"/>
  <c r="AE2733" i="10"/>
  <c r="AH2733" i="10" l="1"/>
  <c r="T2734" i="10"/>
  <c r="AG2734" i="10" l="1"/>
  <c r="S2735" i="10"/>
  <c r="R2736" i="10" s="1"/>
  <c r="AJ2733" i="10"/>
  <c r="AI2733" i="10" s="1"/>
  <c r="U2734" i="10"/>
  <c r="W2734" i="10" s="1"/>
  <c r="AA2734" i="10" s="1"/>
  <c r="V2734" i="10"/>
  <c r="X2734" i="10" s="1"/>
  <c r="Z2734" i="10" s="1"/>
  <c r="AB2734" i="10" l="1"/>
  <c r="AD2734" i="10" s="1"/>
  <c r="Y2734" i="10"/>
  <c r="AC2734" i="10" s="1"/>
  <c r="AF2734" i="10" l="1"/>
  <c r="AE2734" i="10"/>
  <c r="AH2734" i="10" l="1"/>
  <c r="T2735" i="10"/>
  <c r="AG2735" i="10" l="1"/>
  <c r="S2736" i="10"/>
  <c r="R2737" i="10" s="1"/>
  <c r="V2735" i="10"/>
  <c r="X2735" i="10" s="1"/>
  <c r="AB2735" i="10" s="1"/>
  <c r="U2735" i="10"/>
  <c r="W2735" i="10" s="1"/>
  <c r="Y2735" i="10" s="1"/>
  <c r="AJ2734" i="10"/>
  <c r="AI2734" i="10" s="1"/>
  <c r="AA2735" i="10" l="1"/>
  <c r="AC2735" i="10" s="1"/>
  <c r="Z2735" i="10"/>
  <c r="AD2735" i="10" l="1"/>
  <c r="AF2735" i="10" l="1"/>
  <c r="AE2735" i="10"/>
  <c r="AH2735" i="10" l="1"/>
  <c r="T2736" i="10"/>
  <c r="AG2736" i="10" l="1"/>
  <c r="S2737" i="10"/>
  <c r="R2738" i="10" s="1"/>
  <c r="V2736" i="10"/>
  <c r="X2736" i="10" s="1"/>
  <c r="Z2736" i="10" s="1"/>
  <c r="U2736" i="10"/>
  <c r="W2736" i="10" s="1"/>
  <c r="Y2736" i="10" s="1"/>
  <c r="AJ2735" i="10"/>
  <c r="AI2735" i="10" s="1"/>
  <c r="AB2736" i="10" l="1"/>
  <c r="AD2736" i="10" s="1"/>
  <c r="AA2736" i="10"/>
  <c r="AC2736" i="10" s="1"/>
  <c r="AF2736" i="10" l="1"/>
  <c r="AE2736" i="10"/>
  <c r="AH2736" i="10" l="1"/>
  <c r="T2737" i="10"/>
  <c r="AG2737" i="10" l="1"/>
  <c r="S2738" i="10"/>
  <c r="R2739" i="10" s="1"/>
  <c r="V2737" i="10"/>
  <c r="X2737" i="10" s="1"/>
  <c r="AB2737" i="10" s="1"/>
  <c r="U2737" i="10"/>
  <c r="W2737" i="10" s="1"/>
  <c r="Y2737" i="10" s="1"/>
  <c r="AJ2736" i="10"/>
  <c r="AI2736" i="10" s="1"/>
  <c r="AA2737" i="10" l="1"/>
  <c r="AC2737" i="10" s="1"/>
  <c r="Z2737" i="10"/>
  <c r="AD2737" i="10" l="1"/>
  <c r="AF2737" i="10" l="1"/>
  <c r="AE2737" i="10"/>
  <c r="AH2737" i="10" l="1"/>
  <c r="T2738" i="10"/>
  <c r="AG2738" i="10" l="1"/>
  <c r="S2739" i="10"/>
  <c r="R2740" i="10" s="1"/>
  <c r="V2738" i="10"/>
  <c r="X2738" i="10" s="1"/>
  <c r="Z2738" i="10" s="1"/>
  <c r="U2738" i="10"/>
  <c r="W2738" i="10" s="1"/>
  <c r="Y2738" i="10" s="1"/>
  <c r="AJ2737" i="10"/>
  <c r="AI2737" i="10" s="1"/>
  <c r="AA2738" i="10" l="1"/>
  <c r="AC2738" i="10" s="1"/>
  <c r="AB2738" i="10"/>
  <c r="AD2738" i="10" s="1"/>
  <c r="AF2738" i="10" l="1"/>
  <c r="AE2738" i="10"/>
  <c r="AH2738" i="10" s="1"/>
  <c r="AJ2738" i="10" s="1"/>
  <c r="T2739" i="10"/>
  <c r="AI2738" i="10" l="1"/>
  <c r="AG2739" i="10"/>
  <c r="S2740" i="10"/>
  <c r="R2741" i="10" s="1"/>
  <c r="U2739" i="10"/>
  <c r="W2739" i="10" s="1"/>
  <c r="Y2739" i="10" s="1"/>
  <c r="V2739" i="10"/>
  <c r="X2739" i="10" s="1"/>
  <c r="Z2739" i="10" s="1"/>
  <c r="AB2739" i="10" l="1"/>
  <c r="AD2739" i="10" s="1"/>
  <c r="AA2739" i="10"/>
  <c r="AC2739" i="10" s="1"/>
  <c r="AE2739" i="10" l="1"/>
  <c r="AF2739" i="10"/>
  <c r="T2740" i="10"/>
  <c r="AH2739" i="10"/>
  <c r="AG2740" i="10" l="1"/>
  <c r="S2741" i="10"/>
  <c r="R2742" i="10" s="1"/>
  <c r="U2740" i="10"/>
  <c r="W2740" i="10" s="1"/>
  <c r="AA2740" i="10" s="1"/>
  <c r="V2740" i="10"/>
  <c r="X2740" i="10" s="1"/>
  <c r="Z2740" i="10" s="1"/>
  <c r="AJ2739" i="10"/>
  <c r="AI2739" i="10" s="1"/>
  <c r="AB2740" i="10" l="1"/>
  <c r="AD2740" i="10" s="1"/>
  <c r="Y2740" i="10"/>
  <c r="AC2740" i="10" s="1"/>
  <c r="AF2740" i="10" l="1"/>
  <c r="AE2740" i="10"/>
  <c r="AH2740" i="10" l="1"/>
  <c r="T2741" i="10"/>
  <c r="AG2741" i="10" l="1"/>
  <c r="S2742" i="10"/>
  <c r="R2743" i="10" s="1"/>
  <c r="V2741" i="10"/>
  <c r="X2741" i="10" s="1"/>
  <c r="AB2741" i="10" s="1"/>
  <c r="U2741" i="10"/>
  <c r="W2741" i="10" s="1"/>
  <c r="Y2741" i="10" s="1"/>
  <c r="AJ2740" i="10"/>
  <c r="AI2740" i="10" s="1"/>
  <c r="AA2741" i="10" l="1"/>
  <c r="AC2741" i="10" s="1"/>
  <c r="Z2741" i="10"/>
  <c r="AD2741" i="10" l="1"/>
  <c r="AE2741" i="10" l="1"/>
  <c r="AF2741" i="10"/>
  <c r="AH2741" i="10" l="1"/>
  <c r="T2742" i="10"/>
  <c r="AG2742" i="10" l="1"/>
  <c r="S2743" i="10"/>
  <c r="R2744" i="10" s="1"/>
  <c r="AJ2741" i="10"/>
  <c r="AI2741" i="10" s="1"/>
  <c r="V2742" i="10"/>
  <c r="X2742" i="10" s="1"/>
  <c r="Z2742" i="10" s="1"/>
  <c r="U2742" i="10"/>
  <c r="W2742" i="10" s="1"/>
  <c r="Y2742" i="10" s="1"/>
  <c r="AB2742" i="10" l="1"/>
  <c r="AD2742" i="10" s="1"/>
  <c r="AA2742" i="10"/>
  <c r="AC2742" i="10" s="1"/>
  <c r="AF2742" i="10" l="1"/>
  <c r="AE2742" i="10"/>
  <c r="AH2742" i="10" s="1"/>
  <c r="AJ2742" i="10" s="1"/>
  <c r="T2743" i="10"/>
  <c r="AI2742" i="10" l="1"/>
  <c r="AG2743" i="10"/>
  <c r="S2744" i="10"/>
  <c r="R2745" i="10" s="1"/>
  <c r="V2743" i="10"/>
  <c r="X2743" i="10" s="1"/>
  <c r="AB2743" i="10" s="1"/>
  <c r="U2743" i="10"/>
  <c r="W2743" i="10" s="1"/>
  <c r="Y2743" i="10" s="1"/>
  <c r="AA2743" i="10" l="1"/>
  <c r="AC2743" i="10" s="1"/>
  <c r="Z2743" i="10"/>
  <c r="AD2743" i="10" l="1"/>
  <c r="AE2743" i="10" s="1"/>
  <c r="AH2743" i="10" l="1"/>
  <c r="T2744" i="10"/>
  <c r="AF2743" i="10"/>
  <c r="AG2744" i="10" l="1"/>
  <c r="S2745" i="10"/>
  <c r="R2746" i="10" s="1"/>
  <c r="U2744" i="10"/>
  <c r="W2744" i="10" s="1"/>
  <c r="Y2744" i="10" s="1"/>
  <c r="V2744" i="10"/>
  <c r="X2744" i="10" s="1"/>
  <c r="Z2744" i="10" s="1"/>
  <c r="AJ2743" i="10"/>
  <c r="AI2743" i="10" s="1"/>
  <c r="AB2744" i="10" l="1"/>
  <c r="AD2744" i="10" s="1"/>
  <c r="AA2744" i="10"/>
  <c r="AC2744" i="10" s="1"/>
  <c r="AF2744" i="10" l="1"/>
  <c r="AE2744" i="10"/>
  <c r="AH2744" i="10" l="1"/>
  <c r="T2745" i="10"/>
  <c r="AG2745" i="10" l="1"/>
  <c r="S2746" i="10"/>
  <c r="R2747" i="10" s="1"/>
  <c r="V2745" i="10"/>
  <c r="X2745" i="10" s="1"/>
  <c r="AB2745" i="10" s="1"/>
  <c r="U2745" i="10"/>
  <c r="W2745" i="10" s="1"/>
  <c r="AA2745" i="10" s="1"/>
  <c r="AJ2744" i="10"/>
  <c r="AI2744" i="10" s="1"/>
  <c r="Z2745" i="10" l="1"/>
  <c r="Y2745" i="10"/>
  <c r="AC2745" i="10" s="1"/>
  <c r="AD2745" i="10" l="1"/>
  <c r="AE2745" i="10" s="1"/>
  <c r="AH2745" i="10" l="1"/>
  <c r="T2746" i="10"/>
  <c r="AF2745" i="10"/>
  <c r="AG2746" i="10" l="1"/>
  <c r="S2747" i="10"/>
  <c r="R2748" i="10" s="1"/>
  <c r="U2746" i="10"/>
  <c r="W2746" i="10" s="1"/>
  <c r="Y2746" i="10" s="1"/>
  <c r="V2746" i="10"/>
  <c r="X2746" i="10" s="1"/>
  <c r="AB2746" i="10" s="1"/>
  <c r="AJ2745" i="10"/>
  <c r="AI2745" i="10" s="1"/>
  <c r="AA2746" i="10" l="1"/>
  <c r="AC2746" i="10" s="1"/>
  <c r="Z2746" i="10"/>
  <c r="AD2746" i="10" l="1"/>
  <c r="AE2746" i="10" s="1"/>
  <c r="AH2746" i="10" l="1"/>
  <c r="T2747" i="10"/>
  <c r="AF2746" i="10"/>
  <c r="AG2747" i="10" l="1"/>
  <c r="S2748" i="10"/>
  <c r="R2749" i="10" s="1"/>
  <c r="V2747" i="10"/>
  <c r="X2747" i="10" s="1"/>
  <c r="Z2747" i="10" s="1"/>
  <c r="U2747" i="10"/>
  <c r="W2747" i="10" s="1"/>
  <c r="Y2747" i="10" s="1"/>
  <c r="AJ2746" i="10"/>
  <c r="AI2746" i="10" s="1"/>
  <c r="AA2747" i="10" l="1"/>
  <c r="AC2747" i="10" s="1"/>
  <c r="AB2747" i="10"/>
  <c r="AD2747" i="10" s="1"/>
  <c r="AF2747" i="10" l="1"/>
  <c r="AE2747" i="10"/>
  <c r="AH2747" i="10" l="1"/>
  <c r="T2748" i="10"/>
  <c r="AG2748" i="10" l="1"/>
  <c r="S2749" i="10"/>
  <c r="R2750" i="10" s="1"/>
  <c r="V2748" i="10"/>
  <c r="X2748" i="10" s="1"/>
  <c r="Z2748" i="10" s="1"/>
  <c r="U2748" i="10"/>
  <c r="W2748" i="10" s="1"/>
  <c r="AA2748" i="10" s="1"/>
  <c r="AJ2747" i="10"/>
  <c r="AI2747" i="10" s="1"/>
  <c r="AB2748" i="10" l="1"/>
  <c r="AD2748" i="10" s="1"/>
  <c r="Y2748" i="10"/>
  <c r="AC2748" i="10" s="1"/>
  <c r="AE2748" i="10" l="1"/>
  <c r="AF2748" i="10"/>
  <c r="AH2748" i="10" l="1"/>
  <c r="T2749" i="10"/>
  <c r="AG2749" i="10" l="1"/>
  <c r="S2750" i="10"/>
  <c r="R2751" i="10" s="1"/>
  <c r="AJ2748" i="10"/>
  <c r="AI2748" i="10" s="1"/>
  <c r="V2749" i="10"/>
  <c r="X2749" i="10" s="1"/>
  <c r="Z2749" i="10" s="1"/>
  <c r="U2749" i="10"/>
  <c r="W2749" i="10" s="1"/>
  <c r="Y2749" i="10" s="1"/>
  <c r="AB2749" i="10" l="1"/>
  <c r="AD2749" i="10" s="1"/>
  <c r="AA2749" i="10"/>
  <c r="AC2749" i="10" s="1"/>
  <c r="AF2749" i="10" l="1"/>
  <c r="AE2749" i="10"/>
  <c r="AH2749" i="10" s="1"/>
  <c r="AJ2749" i="10" s="1"/>
  <c r="T2750" i="10"/>
  <c r="AI2749" i="10" l="1"/>
  <c r="AG2750" i="10"/>
  <c r="S2751" i="10"/>
  <c r="R2752" i="10" s="1"/>
  <c r="V2750" i="10"/>
  <c r="X2750" i="10" s="1"/>
  <c r="Z2750" i="10" s="1"/>
  <c r="U2750" i="10"/>
  <c r="W2750" i="10" s="1"/>
  <c r="Y2750" i="10" s="1"/>
  <c r="AB2750" i="10" l="1"/>
  <c r="AD2750" i="10" s="1"/>
  <c r="AA2750" i="10"/>
  <c r="AC2750" i="10" s="1"/>
  <c r="AF2750" i="10" l="1"/>
  <c r="AE2750" i="10"/>
  <c r="AH2750" i="10" l="1"/>
  <c r="T2751" i="10"/>
  <c r="AG2751" i="10" l="1"/>
  <c r="S2752" i="10"/>
  <c r="R2753" i="10" s="1"/>
  <c r="AJ2750" i="10"/>
  <c r="AI2750" i="10" s="1"/>
  <c r="U2751" i="10"/>
  <c r="W2751" i="10" s="1"/>
  <c r="Y2751" i="10" s="1"/>
  <c r="V2751" i="10"/>
  <c r="X2751" i="10" s="1"/>
  <c r="AB2751" i="10" s="1"/>
  <c r="AA2751" i="10" l="1"/>
  <c r="AC2751" i="10" s="1"/>
  <c r="Z2751" i="10"/>
  <c r="AD2751" i="10" l="1"/>
  <c r="AF2751" i="10" s="1"/>
  <c r="AE2751" i="10" l="1"/>
  <c r="AH2751" i="10" l="1"/>
  <c r="T2752" i="10"/>
  <c r="AG2752" i="10" l="1"/>
  <c r="S2753" i="10"/>
  <c r="R2754" i="10" s="1"/>
  <c r="AJ2751" i="10"/>
  <c r="AI2751" i="10" s="1"/>
  <c r="U2752" i="10"/>
  <c r="W2752" i="10" s="1"/>
  <c r="AA2752" i="10" s="1"/>
  <c r="V2752" i="10"/>
  <c r="X2752" i="10" s="1"/>
  <c r="Z2752" i="10" s="1"/>
  <c r="AB2752" i="10" l="1"/>
  <c r="AD2752" i="10" s="1"/>
  <c r="Y2752" i="10"/>
  <c r="AC2752" i="10" s="1"/>
  <c r="AF2752" i="10" l="1"/>
  <c r="AE2752" i="10"/>
  <c r="AH2752" i="10" l="1"/>
  <c r="T2753" i="10"/>
  <c r="AG2753" i="10" l="1"/>
  <c r="S2754" i="10"/>
  <c r="R2755" i="10" s="1"/>
  <c r="AJ2752" i="10"/>
  <c r="AI2752" i="10" s="1"/>
  <c r="U2753" i="10"/>
  <c r="W2753" i="10" s="1"/>
  <c r="Y2753" i="10" s="1"/>
  <c r="V2753" i="10"/>
  <c r="X2753" i="10" s="1"/>
  <c r="Z2753" i="10" s="1"/>
  <c r="AB2753" i="10" l="1"/>
  <c r="AD2753" i="10" s="1"/>
  <c r="AA2753" i="10"/>
  <c r="AC2753" i="10" s="1"/>
  <c r="AF2753" i="10" l="1"/>
  <c r="AE2753" i="10"/>
  <c r="T2754" i="10"/>
  <c r="AH2753" i="10"/>
  <c r="AG2754" i="10" l="1"/>
  <c r="S2755" i="10"/>
  <c r="R2756" i="10" s="1"/>
  <c r="AJ2753" i="10"/>
  <c r="AI2753" i="10" s="1"/>
  <c r="U2754" i="10"/>
  <c r="W2754" i="10" s="1"/>
  <c r="Y2754" i="10" s="1"/>
  <c r="V2754" i="10"/>
  <c r="X2754" i="10" s="1"/>
  <c r="AB2754" i="10" s="1"/>
  <c r="AA2754" i="10" l="1"/>
  <c r="AC2754" i="10" s="1"/>
  <c r="Z2754" i="10"/>
  <c r="AD2754" i="10" l="1"/>
  <c r="AE2754" i="10" s="1"/>
  <c r="AH2754" i="10" l="1"/>
  <c r="T2755" i="10"/>
  <c r="AF2754" i="10"/>
  <c r="AG2755" i="10" l="1"/>
  <c r="S2756" i="10"/>
  <c r="R2757" i="10" s="1"/>
  <c r="V2755" i="10"/>
  <c r="X2755" i="10" s="1"/>
  <c r="AB2755" i="10" s="1"/>
  <c r="U2755" i="10"/>
  <c r="W2755" i="10" s="1"/>
  <c r="AA2755" i="10" s="1"/>
  <c r="AJ2754" i="10"/>
  <c r="AI2754" i="10" s="1"/>
  <c r="Z2755" i="10" l="1"/>
  <c r="Y2755" i="10"/>
  <c r="AC2755" i="10" s="1"/>
  <c r="AD2755" i="10" l="1"/>
  <c r="AE2755" i="10" s="1"/>
  <c r="AH2755" i="10" l="1"/>
  <c r="T2756" i="10"/>
  <c r="AF2755" i="10"/>
  <c r="AG2756" i="10" l="1"/>
  <c r="S2757" i="10"/>
  <c r="R2758" i="10" s="1"/>
  <c r="V2756" i="10"/>
  <c r="X2756" i="10" s="1"/>
  <c r="Z2756" i="10" s="1"/>
  <c r="U2756" i="10"/>
  <c r="W2756" i="10" s="1"/>
  <c r="AA2756" i="10" s="1"/>
  <c r="AJ2755" i="10"/>
  <c r="AI2755" i="10" s="1"/>
  <c r="AB2756" i="10" l="1"/>
  <c r="AD2756" i="10" s="1"/>
  <c r="Y2756" i="10"/>
  <c r="AC2756" i="10" s="1"/>
  <c r="AF2756" i="10" l="1"/>
  <c r="AE2756" i="10"/>
  <c r="AH2756" i="10" l="1"/>
  <c r="T2757" i="10"/>
  <c r="AG2757" i="10" l="1"/>
  <c r="S2758" i="10"/>
  <c r="R2759" i="10" s="1"/>
  <c r="AJ2756" i="10"/>
  <c r="AI2756" i="10" s="1"/>
  <c r="U2757" i="10"/>
  <c r="W2757" i="10" s="1"/>
  <c r="Y2757" i="10" s="1"/>
  <c r="V2757" i="10"/>
  <c r="X2757" i="10" s="1"/>
  <c r="Z2757" i="10" s="1"/>
  <c r="AB2757" i="10" l="1"/>
  <c r="AD2757" i="10" s="1"/>
  <c r="AA2757" i="10"/>
  <c r="AC2757" i="10" s="1"/>
  <c r="AE2757" i="10" l="1"/>
  <c r="AF2757" i="10"/>
  <c r="AH2757" i="10" l="1"/>
  <c r="T2758" i="10"/>
  <c r="AG2758" i="10" l="1"/>
  <c r="S2759" i="10"/>
  <c r="R2760" i="10" s="1"/>
  <c r="AJ2757" i="10"/>
  <c r="AI2757" i="10" s="1"/>
  <c r="U2758" i="10"/>
  <c r="W2758" i="10" s="1"/>
  <c r="Y2758" i="10" s="1"/>
  <c r="V2758" i="10"/>
  <c r="X2758" i="10" s="1"/>
  <c r="AB2758" i="10" s="1"/>
  <c r="AA2758" i="10" l="1"/>
  <c r="AC2758" i="10" s="1"/>
  <c r="Z2758" i="10"/>
  <c r="AD2758" i="10" l="1"/>
  <c r="AE2758" i="10" l="1"/>
  <c r="AF2758" i="10"/>
  <c r="AH2758" i="10" l="1"/>
  <c r="T2759" i="10"/>
  <c r="AG2759" i="10" l="1"/>
  <c r="S2760" i="10"/>
  <c r="R2761" i="10" s="1"/>
  <c r="U2759" i="10"/>
  <c r="W2759" i="10" s="1"/>
  <c r="Y2759" i="10" s="1"/>
  <c r="V2759" i="10"/>
  <c r="X2759" i="10" s="1"/>
  <c r="Z2759" i="10" s="1"/>
  <c r="AJ2758" i="10"/>
  <c r="AI2758" i="10" s="1"/>
  <c r="AB2759" i="10" l="1"/>
  <c r="AD2759" i="10" s="1"/>
  <c r="AA2759" i="10"/>
  <c r="AC2759" i="10" s="1"/>
  <c r="AF2759" i="10" l="1"/>
  <c r="AE2759" i="10"/>
  <c r="AH2759" i="10" l="1"/>
  <c r="T2760" i="10"/>
  <c r="AG2760" i="10" l="1"/>
  <c r="S2761" i="10"/>
  <c r="R2762" i="10" s="1"/>
  <c r="AJ2759" i="10"/>
  <c r="AI2759" i="10" s="1"/>
  <c r="V2760" i="10"/>
  <c r="X2760" i="10" s="1"/>
  <c r="Z2760" i="10" s="1"/>
  <c r="U2760" i="10"/>
  <c r="W2760" i="10" s="1"/>
  <c r="Y2760" i="10" s="1"/>
  <c r="AB2760" i="10" l="1"/>
  <c r="AD2760" i="10" s="1"/>
  <c r="AA2760" i="10"/>
  <c r="AC2760" i="10" s="1"/>
  <c r="AE2760" i="10" l="1"/>
  <c r="AH2760" i="10" s="1"/>
  <c r="AJ2760" i="10" s="1"/>
  <c r="AF2760" i="10"/>
  <c r="T2761" i="10"/>
  <c r="AI2760" i="10" l="1"/>
  <c r="AG2761" i="10"/>
  <c r="S2762" i="10"/>
  <c r="R2763" i="10" s="1"/>
  <c r="V2761" i="10"/>
  <c r="X2761" i="10" s="1"/>
  <c r="Z2761" i="10" s="1"/>
  <c r="U2761" i="10"/>
  <c r="W2761" i="10" s="1"/>
  <c r="Y2761" i="10" s="1"/>
  <c r="AB2761" i="10" l="1"/>
  <c r="AD2761" i="10" s="1"/>
  <c r="AA2761" i="10"/>
  <c r="AC2761" i="10" s="1"/>
  <c r="AE2761" i="10" l="1"/>
  <c r="AF2761" i="10"/>
  <c r="AH2761" i="10" l="1"/>
  <c r="T2762" i="10"/>
  <c r="AG2762" i="10" l="1"/>
  <c r="S2763" i="10"/>
  <c r="R2764" i="10" s="1"/>
  <c r="AJ2761" i="10"/>
  <c r="AI2761" i="10" s="1"/>
  <c r="V2762" i="10"/>
  <c r="X2762" i="10" s="1"/>
  <c r="Z2762" i="10" s="1"/>
  <c r="U2762" i="10"/>
  <c r="W2762" i="10" s="1"/>
  <c r="Y2762" i="10" s="1"/>
  <c r="AB2762" i="10" l="1"/>
  <c r="AD2762" i="10" s="1"/>
  <c r="AA2762" i="10"/>
  <c r="AC2762" i="10" s="1"/>
  <c r="AF2762" i="10" l="1"/>
  <c r="AE2762" i="10"/>
  <c r="AH2762" i="10" s="1"/>
  <c r="AJ2762" i="10" s="1"/>
  <c r="T2763" i="10"/>
  <c r="AI2762" i="10" l="1"/>
  <c r="AG2763" i="10"/>
  <c r="S2764" i="10"/>
  <c r="R2765" i="10" s="1"/>
  <c r="V2763" i="10"/>
  <c r="X2763" i="10" s="1"/>
  <c r="AB2763" i="10" s="1"/>
  <c r="U2763" i="10"/>
  <c r="W2763" i="10" s="1"/>
  <c r="Y2763" i="10" s="1"/>
  <c r="AA2763" i="10" l="1"/>
  <c r="AC2763" i="10" s="1"/>
  <c r="Z2763" i="10"/>
  <c r="AD2763" i="10" l="1"/>
  <c r="AE2763" i="10" l="1"/>
  <c r="AF2763" i="10"/>
  <c r="AH2763" i="10" l="1"/>
  <c r="T2764" i="10"/>
  <c r="AG2764" i="10" l="1"/>
  <c r="S2765" i="10"/>
  <c r="R2766" i="10" s="1"/>
  <c r="V2764" i="10"/>
  <c r="X2764" i="10" s="1"/>
  <c r="Z2764" i="10" s="1"/>
  <c r="U2764" i="10"/>
  <c r="W2764" i="10" s="1"/>
  <c r="Y2764" i="10" s="1"/>
  <c r="AJ2763" i="10"/>
  <c r="AI2763" i="10" s="1"/>
  <c r="AB2764" i="10" l="1"/>
  <c r="AD2764" i="10" s="1"/>
  <c r="AA2764" i="10"/>
  <c r="AC2764" i="10" s="1"/>
  <c r="AF2764" i="10" l="1"/>
  <c r="AE2764" i="10"/>
  <c r="AH2764" i="10" l="1"/>
  <c r="T2765" i="10"/>
  <c r="AG2765" i="10" l="1"/>
  <c r="S2766" i="10"/>
  <c r="R2767" i="10" s="1"/>
  <c r="U2765" i="10"/>
  <c r="W2765" i="10" s="1"/>
  <c r="AA2765" i="10" s="1"/>
  <c r="V2765" i="10"/>
  <c r="X2765" i="10" s="1"/>
  <c r="AB2765" i="10" s="1"/>
  <c r="AJ2764" i="10"/>
  <c r="AI2764" i="10" s="1"/>
  <c r="Z2765" i="10" l="1"/>
  <c r="Y2765" i="10"/>
  <c r="AC2765" i="10" s="1"/>
  <c r="AD2765" i="10" l="1"/>
  <c r="AF2765" i="10" s="1"/>
  <c r="AE2765" i="10" l="1"/>
  <c r="AH2765" i="10" l="1"/>
  <c r="T2766" i="10"/>
  <c r="AG2766" i="10" l="1"/>
  <c r="S2767" i="10"/>
  <c r="R2768" i="10" s="1"/>
  <c r="AJ2765" i="10"/>
  <c r="AI2765" i="10" s="1"/>
  <c r="V2766" i="10"/>
  <c r="X2766" i="10" s="1"/>
  <c r="Z2766" i="10" s="1"/>
  <c r="U2766" i="10"/>
  <c r="W2766" i="10" s="1"/>
  <c r="AA2766" i="10" s="1"/>
  <c r="AB2766" i="10" l="1"/>
  <c r="AD2766" i="10" s="1"/>
  <c r="Y2766" i="10"/>
  <c r="AC2766" i="10" s="1"/>
  <c r="AF2766" i="10" l="1"/>
  <c r="AE2766" i="10"/>
  <c r="AH2766" i="10" l="1"/>
  <c r="T2767" i="10"/>
  <c r="AG2767" i="10" l="1"/>
  <c r="S2768" i="10"/>
  <c r="R2769" i="10" s="1"/>
  <c r="AJ2766" i="10"/>
  <c r="H33" i="11" s="1"/>
  <c r="U2767" i="10"/>
  <c r="W2767" i="10" s="1"/>
  <c r="Y2767" i="10" s="1"/>
  <c r="V2767" i="10"/>
  <c r="X2767" i="10" s="1"/>
  <c r="Z2767" i="10" s="1"/>
  <c r="AI2766" i="10" l="1"/>
  <c r="G33" i="11" s="1"/>
  <c r="AB2767" i="10"/>
  <c r="AD2767" i="10" s="1"/>
  <c r="AA2767" i="10"/>
  <c r="AC2767" i="10" s="1"/>
  <c r="AF2767" i="10" l="1"/>
  <c r="AE2767" i="10"/>
  <c r="AH2767" i="10" l="1"/>
  <c r="T2768" i="10"/>
  <c r="AG2768" i="10" l="1"/>
  <c r="S2769" i="10"/>
  <c r="R2770" i="10" s="1"/>
  <c r="AJ2767" i="10"/>
  <c r="AI2767" i="10" s="1"/>
  <c r="V2768" i="10"/>
  <c r="X2768" i="10" s="1"/>
  <c r="AB2768" i="10" s="1"/>
  <c r="U2768" i="10"/>
  <c r="W2768" i="10" s="1"/>
  <c r="AA2768" i="10" s="1"/>
  <c r="Z2768" i="10" l="1"/>
  <c r="Y2768" i="10"/>
  <c r="AC2768" i="10" s="1"/>
  <c r="AD2768" i="10" l="1"/>
  <c r="AF2768" i="10" s="1"/>
  <c r="AE2768" i="10" l="1"/>
  <c r="AH2768" i="10" l="1"/>
  <c r="T2769" i="10"/>
  <c r="AG2769" i="10" l="1"/>
  <c r="S2770" i="10"/>
  <c r="R2771" i="10" s="1"/>
  <c r="AJ2768" i="10"/>
  <c r="AI2768" i="10" s="1"/>
  <c r="V2769" i="10"/>
  <c r="X2769" i="10" s="1"/>
  <c r="Z2769" i="10" s="1"/>
  <c r="U2769" i="10"/>
  <c r="W2769" i="10" s="1"/>
  <c r="Y2769" i="10" s="1"/>
  <c r="AB2769" i="10" l="1"/>
  <c r="AD2769" i="10" s="1"/>
  <c r="AA2769" i="10"/>
  <c r="AC2769" i="10" s="1"/>
  <c r="AE2769" i="10" l="1"/>
  <c r="AH2769" i="10" s="1"/>
  <c r="AJ2769" i="10" s="1"/>
  <c r="AF2769" i="10"/>
  <c r="T2770" i="10"/>
  <c r="AI2769" i="10" l="1"/>
  <c r="AG2770" i="10"/>
  <c r="S2771" i="10"/>
  <c r="R2772" i="10" s="1"/>
  <c r="U2770" i="10"/>
  <c r="W2770" i="10" s="1"/>
  <c r="Y2770" i="10" s="1"/>
  <c r="V2770" i="10"/>
  <c r="X2770" i="10" s="1"/>
  <c r="Z2770" i="10" s="1"/>
  <c r="AB2770" i="10" l="1"/>
  <c r="AD2770" i="10" s="1"/>
  <c r="AA2770" i="10"/>
  <c r="AC2770" i="10" s="1"/>
  <c r="AE2770" i="10" l="1"/>
  <c r="AH2770" i="10" s="1"/>
  <c r="AJ2770" i="10" s="1"/>
  <c r="AF2770" i="10"/>
  <c r="T2771" i="10"/>
  <c r="AI2770" i="10" l="1"/>
  <c r="AG2771" i="10"/>
  <c r="S2772" i="10"/>
  <c r="R2773" i="10" s="1"/>
  <c r="U2771" i="10"/>
  <c r="W2771" i="10" s="1"/>
  <c r="Y2771" i="10" s="1"/>
  <c r="V2771" i="10"/>
  <c r="X2771" i="10" s="1"/>
  <c r="Z2771" i="10" s="1"/>
  <c r="AB2771" i="10" l="1"/>
  <c r="AD2771" i="10" s="1"/>
  <c r="AA2771" i="10"/>
  <c r="AC2771" i="10" s="1"/>
  <c r="AE2771" i="10" l="1"/>
  <c r="AH2771" i="10"/>
  <c r="T2772" i="10"/>
  <c r="AF2771" i="10"/>
  <c r="AG2772" i="10" l="1"/>
  <c r="S2773" i="10"/>
  <c r="R2774" i="10" s="1"/>
  <c r="V2772" i="10"/>
  <c r="X2772" i="10" s="1"/>
  <c r="Z2772" i="10" s="1"/>
  <c r="U2772" i="10"/>
  <c r="W2772" i="10" s="1"/>
  <c r="Y2772" i="10" s="1"/>
  <c r="AJ2771" i="10"/>
  <c r="AI2771" i="10" s="1"/>
  <c r="AA2772" i="10" l="1"/>
  <c r="AC2772" i="10" s="1"/>
  <c r="AB2772" i="10"/>
  <c r="AD2772" i="10" s="1"/>
  <c r="AF2772" i="10" l="1"/>
  <c r="AE2772" i="10"/>
  <c r="AH2772" i="10" l="1"/>
  <c r="T2773" i="10"/>
  <c r="AG2773" i="10" l="1"/>
  <c r="S2774" i="10"/>
  <c r="R2775" i="10" s="1"/>
  <c r="AJ2772" i="10"/>
  <c r="AI2772" i="10" s="1"/>
  <c r="U2773" i="10"/>
  <c r="W2773" i="10" s="1"/>
  <c r="Y2773" i="10" s="1"/>
  <c r="V2773" i="10"/>
  <c r="X2773" i="10" s="1"/>
  <c r="AB2773" i="10" s="1"/>
  <c r="AA2773" i="10" l="1"/>
  <c r="AC2773" i="10" s="1"/>
  <c r="Z2773" i="10"/>
  <c r="AD2773" i="10" l="1"/>
  <c r="AE2773" i="10" l="1"/>
  <c r="AF2773" i="10"/>
  <c r="AH2773" i="10" l="1"/>
  <c r="T2774" i="10"/>
  <c r="AG2774" i="10" l="1"/>
  <c r="S2775" i="10"/>
  <c r="R2776" i="10" s="1"/>
  <c r="AJ2773" i="10"/>
  <c r="AI2773" i="10" s="1"/>
  <c r="V2774" i="10"/>
  <c r="X2774" i="10" s="1"/>
  <c r="Z2774" i="10" s="1"/>
  <c r="U2774" i="10"/>
  <c r="W2774" i="10" s="1"/>
  <c r="Y2774" i="10" s="1"/>
  <c r="AB2774" i="10" l="1"/>
  <c r="AD2774" i="10" s="1"/>
  <c r="AA2774" i="10"/>
  <c r="AC2774" i="10" s="1"/>
  <c r="AE2774" i="10" l="1"/>
  <c r="AH2774" i="10" s="1"/>
  <c r="AJ2774" i="10" s="1"/>
  <c r="AF2774" i="10"/>
  <c r="T2775" i="10"/>
  <c r="AI2774" i="10" l="1"/>
  <c r="AG2775" i="10"/>
  <c r="S2776" i="10"/>
  <c r="R2777" i="10" s="1"/>
  <c r="U2775" i="10"/>
  <c r="W2775" i="10" s="1"/>
  <c r="AA2775" i="10" s="1"/>
  <c r="V2775" i="10"/>
  <c r="X2775" i="10" s="1"/>
  <c r="AB2775" i="10" s="1"/>
  <c r="Y2775" i="10" l="1"/>
  <c r="AC2775" i="10" s="1"/>
  <c r="Z2775" i="10"/>
  <c r="AD2775" i="10" l="1"/>
  <c r="AF2775" i="10" s="1"/>
  <c r="AE2775" i="10" l="1"/>
  <c r="AH2775" i="10" l="1"/>
  <c r="T2776" i="10"/>
  <c r="AG2776" i="10" l="1"/>
  <c r="S2777" i="10"/>
  <c r="R2778" i="10" s="1"/>
  <c r="AJ2775" i="10"/>
  <c r="AI2775" i="10" s="1"/>
  <c r="V2776" i="10"/>
  <c r="X2776" i="10" s="1"/>
  <c r="Z2776" i="10" s="1"/>
  <c r="U2776" i="10"/>
  <c r="W2776" i="10" s="1"/>
  <c r="Y2776" i="10" s="1"/>
  <c r="AB2776" i="10" l="1"/>
  <c r="AD2776" i="10" s="1"/>
  <c r="AA2776" i="10"/>
  <c r="AC2776" i="10" s="1"/>
  <c r="AF2776" i="10" l="1"/>
  <c r="AE2776" i="10"/>
  <c r="AH2776" i="10" l="1"/>
  <c r="T2777" i="10"/>
  <c r="AG2777" i="10" l="1"/>
  <c r="S2778" i="10"/>
  <c r="R2779" i="10" s="1"/>
  <c r="AJ2776" i="10"/>
  <c r="AI2776" i="10" s="1"/>
  <c r="U2777" i="10"/>
  <c r="W2777" i="10" s="1"/>
  <c r="AA2777" i="10" s="1"/>
  <c r="V2777" i="10"/>
  <c r="X2777" i="10" s="1"/>
  <c r="Z2777" i="10" s="1"/>
  <c r="AB2777" i="10" l="1"/>
  <c r="AD2777" i="10" s="1"/>
  <c r="Y2777" i="10"/>
  <c r="AC2777" i="10" s="1"/>
  <c r="AF2777" i="10" l="1"/>
  <c r="AE2777" i="10"/>
  <c r="AH2777" i="10" l="1"/>
  <c r="T2778" i="10"/>
  <c r="AG2778" i="10" l="1"/>
  <c r="S2779" i="10"/>
  <c r="R2780" i="10" s="1"/>
  <c r="AJ2777" i="10"/>
  <c r="AI2777" i="10" s="1"/>
  <c r="V2778" i="10"/>
  <c r="X2778" i="10" s="1"/>
  <c r="Z2778" i="10" s="1"/>
  <c r="U2778" i="10"/>
  <c r="W2778" i="10" s="1"/>
  <c r="AA2778" i="10" s="1"/>
  <c r="AB2778" i="10" l="1"/>
  <c r="AD2778" i="10" s="1"/>
  <c r="Y2778" i="10"/>
  <c r="AC2778" i="10" s="1"/>
  <c r="AF2778" i="10" l="1"/>
  <c r="AE2778" i="10"/>
  <c r="AH2778" i="10" l="1"/>
  <c r="T2779" i="10"/>
  <c r="AG2779" i="10" l="1"/>
  <c r="S2780" i="10"/>
  <c r="R2781" i="10" s="1"/>
  <c r="AJ2778" i="10"/>
  <c r="AI2778" i="10" s="1"/>
  <c r="U2779" i="10"/>
  <c r="W2779" i="10" s="1"/>
  <c r="AA2779" i="10" s="1"/>
  <c r="V2779" i="10"/>
  <c r="X2779" i="10" s="1"/>
  <c r="Z2779" i="10" s="1"/>
  <c r="AB2779" i="10" l="1"/>
  <c r="AD2779" i="10" s="1"/>
  <c r="Y2779" i="10"/>
  <c r="AC2779" i="10" s="1"/>
  <c r="AF2779" i="10" l="1"/>
  <c r="AE2779" i="10"/>
  <c r="AH2779" i="10" l="1"/>
  <c r="T2780" i="10"/>
  <c r="AG2780" i="10" l="1"/>
  <c r="S2781" i="10"/>
  <c r="R2782" i="10" s="1"/>
  <c r="V2780" i="10"/>
  <c r="X2780" i="10" s="1"/>
  <c r="Z2780" i="10" s="1"/>
  <c r="U2780" i="10"/>
  <c r="W2780" i="10" s="1"/>
  <c r="AA2780" i="10" s="1"/>
  <c r="AJ2779" i="10"/>
  <c r="AI2779" i="10" s="1"/>
  <c r="AB2780" i="10" l="1"/>
  <c r="AD2780" i="10" s="1"/>
  <c r="Y2780" i="10"/>
  <c r="AC2780" i="10" s="1"/>
  <c r="AE2780" i="10" l="1"/>
  <c r="AF2780" i="10"/>
  <c r="AH2780" i="10" l="1"/>
  <c r="T2781" i="10"/>
  <c r="AG2781" i="10" l="1"/>
  <c r="S2782" i="10"/>
  <c r="R2783" i="10" s="1"/>
  <c r="U2781" i="10"/>
  <c r="W2781" i="10" s="1"/>
  <c r="Y2781" i="10" s="1"/>
  <c r="V2781" i="10"/>
  <c r="X2781" i="10" s="1"/>
  <c r="Z2781" i="10" s="1"/>
  <c r="AJ2780" i="10"/>
  <c r="AI2780" i="10" s="1"/>
  <c r="AA2781" i="10" l="1"/>
  <c r="AC2781" i="10" s="1"/>
  <c r="AB2781" i="10"/>
  <c r="AD2781" i="10" s="1"/>
  <c r="AE2781" i="10" l="1"/>
  <c r="AH2781" i="10" s="1"/>
  <c r="AJ2781" i="10" s="1"/>
  <c r="AF2781" i="10"/>
  <c r="T2782" i="10"/>
  <c r="AI2781" i="10" l="1"/>
  <c r="AG2782" i="10"/>
  <c r="S2783" i="10"/>
  <c r="R2784" i="10" s="1"/>
  <c r="U2782" i="10"/>
  <c r="W2782" i="10" s="1"/>
  <c r="Y2782" i="10" s="1"/>
  <c r="V2782" i="10"/>
  <c r="X2782" i="10" s="1"/>
  <c r="Z2782" i="10" s="1"/>
  <c r="AB2782" i="10" l="1"/>
  <c r="AD2782" i="10" s="1"/>
  <c r="AA2782" i="10"/>
  <c r="AC2782" i="10" s="1"/>
  <c r="AE2782" i="10" l="1"/>
  <c r="AF2782" i="10"/>
  <c r="AH2782" i="10" l="1"/>
  <c r="T2783" i="10"/>
  <c r="AG2783" i="10" l="1"/>
  <c r="S2784" i="10"/>
  <c r="R2785" i="10" s="1"/>
  <c r="AJ2782" i="10"/>
  <c r="AI2782" i="10" s="1"/>
  <c r="U2783" i="10"/>
  <c r="W2783" i="10" s="1"/>
  <c r="Y2783" i="10" s="1"/>
  <c r="V2783" i="10"/>
  <c r="X2783" i="10" s="1"/>
  <c r="Z2783" i="10" s="1"/>
  <c r="AA2783" i="10" l="1"/>
  <c r="AC2783" i="10" s="1"/>
  <c r="AB2783" i="10"/>
  <c r="AD2783" i="10" s="1"/>
  <c r="AF2783" i="10" l="1"/>
  <c r="AE2783" i="10"/>
  <c r="AH2783" i="10" l="1"/>
  <c r="T2784" i="10"/>
  <c r="AG2784" i="10" l="1"/>
  <c r="S2785" i="10"/>
  <c r="R2786" i="10" s="1"/>
  <c r="AJ2783" i="10"/>
  <c r="AI2783" i="10" s="1"/>
  <c r="V2784" i="10"/>
  <c r="X2784" i="10" s="1"/>
  <c r="Z2784" i="10" s="1"/>
  <c r="U2784" i="10"/>
  <c r="W2784" i="10" s="1"/>
  <c r="Y2784" i="10" s="1"/>
  <c r="AB2784" i="10" l="1"/>
  <c r="AD2784" i="10" s="1"/>
  <c r="AA2784" i="10"/>
  <c r="AC2784" i="10" s="1"/>
  <c r="AF2784" i="10" l="1"/>
  <c r="AE2784" i="10"/>
  <c r="AH2784" i="10" l="1"/>
  <c r="T2785" i="10"/>
  <c r="AG2785" i="10" l="1"/>
  <c r="S2786" i="10"/>
  <c r="R2787" i="10" s="1"/>
  <c r="AJ2784" i="10"/>
  <c r="AI2784" i="10" s="1"/>
  <c r="V2785" i="10"/>
  <c r="X2785" i="10" s="1"/>
  <c r="Z2785" i="10" s="1"/>
  <c r="U2785" i="10"/>
  <c r="W2785" i="10" s="1"/>
  <c r="Y2785" i="10" s="1"/>
  <c r="AB2785" i="10" l="1"/>
  <c r="AD2785" i="10" s="1"/>
  <c r="AA2785" i="10"/>
  <c r="AC2785" i="10" s="1"/>
  <c r="AE2785" i="10" l="1"/>
  <c r="AH2785" i="10" s="1"/>
  <c r="AJ2785" i="10" s="1"/>
  <c r="AF2785" i="10"/>
  <c r="T2786" i="10"/>
  <c r="AI2785" i="10" l="1"/>
  <c r="AG2786" i="10"/>
  <c r="S2787" i="10"/>
  <c r="R2788" i="10" s="1"/>
  <c r="V2786" i="10"/>
  <c r="X2786" i="10" s="1"/>
  <c r="AB2786" i="10" s="1"/>
  <c r="U2786" i="10"/>
  <c r="W2786" i="10" s="1"/>
  <c r="Y2786" i="10" s="1"/>
  <c r="AA2786" i="10" l="1"/>
  <c r="AC2786" i="10" s="1"/>
  <c r="Z2786" i="10"/>
  <c r="AD2786" i="10" l="1"/>
  <c r="AF2786" i="10" s="1"/>
  <c r="AE2786" i="10" l="1"/>
  <c r="AH2786" i="10" l="1"/>
  <c r="T2787" i="10"/>
  <c r="AG2787" i="10" l="1"/>
  <c r="S2788" i="10"/>
  <c r="R2789" i="10" s="1"/>
  <c r="U2787" i="10"/>
  <c r="W2787" i="10" s="1"/>
  <c r="AA2787" i="10" s="1"/>
  <c r="V2787" i="10"/>
  <c r="X2787" i="10" s="1"/>
  <c r="Z2787" i="10" s="1"/>
  <c r="AJ2786" i="10"/>
  <c r="AI2786" i="10" s="1"/>
  <c r="AB2787" i="10" l="1"/>
  <c r="AD2787" i="10" s="1"/>
  <c r="Y2787" i="10"/>
  <c r="AC2787" i="10" s="1"/>
  <c r="AF2787" i="10" l="1"/>
  <c r="AE2787" i="10"/>
  <c r="AH2787" i="10" l="1"/>
  <c r="T2788" i="10"/>
  <c r="AG2788" i="10" l="1"/>
  <c r="S2789" i="10"/>
  <c r="R2790" i="10" s="1"/>
  <c r="V2788" i="10"/>
  <c r="X2788" i="10" s="1"/>
  <c r="Z2788" i="10" s="1"/>
  <c r="U2788" i="10"/>
  <c r="W2788" i="10" s="1"/>
  <c r="Y2788" i="10" s="1"/>
  <c r="AJ2787" i="10"/>
  <c r="AI2787" i="10" s="1"/>
  <c r="AA2788" i="10" l="1"/>
  <c r="AC2788" i="10" s="1"/>
  <c r="AB2788" i="10"/>
  <c r="AD2788" i="10" s="1"/>
  <c r="AF2788" i="10" l="1"/>
  <c r="AE2788" i="10"/>
  <c r="AH2788" i="10" s="1"/>
  <c r="AJ2788" i="10" s="1"/>
  <c r="AI2788" i="10" s="1"/>
  <c r="T2789" i="10"/>
  <c r="AG2789" i="10" l="1"/>
  <c r="S2790" i="10"/>
  <c r="R2791" i="10" s="1"/>
  <c r="V2789" i="10"/>
  <c r="X2789" i="10" s="1"/>
  <c r="AB2789" i="10" s="1"/>
  <c r="U2789" i="10"/>
  <c r="W2789" i="10" s="1"/>
  <c r="Y2789" i="10" s="1"/>
  <c r="AA2789" i="10" l="1"/>
  <c r="AC2789" i="10" s="1"/>
  <c r="Z2789" i="10"/>
  <c r="AD2789" i="10" l="1"/>
  <c r="AF2789" i="10" l="1"/>
  <c r="AE2789" i="10"/>
  <c r="AH2789" i="10" l="1"/>
  <c r="T2790" i="10"/>
  <c r="AG2790" i="10" l="1"/>
  <c r="S2791" i="10"/>
  <c r="R2792" i="10" s="1"/>
  <c r="V2790" i="10"/>
  <c r="X2790" i="10" s="1"/>
  <c r="Z2790" i="10" s="1"/>
  <c r="U2790" i="10"/>
  <c r="W2790" i="10" s="1"/>
  <c r="AA2790" i="10" s="1"/>
  <c r="AJ2789" i="10"/>
  <c r="AI2789" i="10" s="1"/>
  <c r="AB2790" i="10" l="1"/>
  <c r="AD2790" i="10" s="1"/>
  <c r="Y2790" i="10"/>
  <c r="AC2790" i="10" s="1"/>
  <c r="AF2790" i="10" l="1"/>
  <c r="AE2790" i="10"/>
  <c r="AH2790" i="10" l="1"/>
  <c r="T2791" i="10"/>
  <c r="AG2791" i="10" l="1"/>
  <c r="S2792" i="10"/>
  <c r="R2793" i="10" s="1"/>
  <c r="V2791" i="10"/>
  <c r="X2791" i="10" s="1"/>
  <c r="AB2791" i="10" s="1"/>
  <c r="U2791" i="10"/>
  <c r="W2791" i="10" s="1"/>
  <c r="Y2791" i="10" s="1"/>
  <c r="AJ2790" i="10"/>
  <c r="AI2790" i="10" s="1"/>
  <c r="AA2791" i="10" l="1"/>
  <c r="AC2791" i="10" s="1"/>
  <c r="Z2791" i="10"/>
  <c r="AD2791" i="10" l="1"/>
  <c r="AF2791" i="10" l="1"/>
  <c r="AE2791" i="10"/>
  <c r="AH2791" i="10" l="1"/>
  <c r="T2792" i="10"/>
  <c r="AG2792" i="10" l="1"/>
  <c r="S2793" i="10"/>
  <c r="R2794" i="10" s="1"/>
  <c r="AJ2791" i="10"/>
  <c r="AI2791" i="10" s="1"/>
  <c r="U2792" i="10"/>
  <c r="W2792" i="10" s="1"/>
  <c r="Y2792" i="10" s="1"/>
  <c r="V2792" i="10"/>
  <c r="X2792" i="10" s="1"/>
  <c r="Z2792" i="10" s="1"/>
  <c r="AB2792" i="10" l="1"/>
  <c r="AD2792" i="10" s="1"/>
  <c r="AA2792" i="10"/>
  <c r="AC2792" i="10" s="1"/>
  <c r="AE2792" i="10" l="1"/>
  <c r="AF2792" i="10"/>
  <c r="AH2792" i="10" l="1"/>
  <c r="T2793" i="10"/>
  <c r="AG2793" i="10" l="1"/>
  <c r="S2794" i="10"/>
  <c r="R2795" i="10" s="1"/>
  <c r="AJ2792" i="10"/>
  <c r="AI2792" i="10" s="1"/>
  <c r="V2793" i="10"/>
  <c r="X2793" i="10" s="1"/>
  <c r="AB2793" i="10" s="1"/>
  <c r="U2793" i="10"/>
  <c r="W2793" i="10" s="1"/>
  <c r="Y2793" i="10" s="1"/>
  <c r="AA2793" i="10" l="1"/>
  <c r="AC2793" i="10" s="1"/>
  <c r="Z2793" i="10"/>
  <c r="AD2793" i="10" l="1"/>
  <c r="AF2793" i="10" l="1"/>
  <c r="AE2793" i="10"/>
  <c r="AH2793" i="10" l="1"/>
  <c r="T2794" i="10"/>
  <c r="AG2794" i="10" l="1"/>
  <c r="S2795" i="10"/>
  <c r="R2796" i="10" s="1"/>
  <c r="AJ2793" i="10"/>
  <c r="AI2793" i="10" s="1"/>
  <c r="U2794" i="10"/>
  <c r="W2794" i="10" s="1"/>
  <c r="Y2794" i="10" s="1"/>
  <c r="V2794" i="10"/>
  <c r="X2794" i="10" s="1"/>
  <c r="AB2794" i="10" s="1"/>
  <c r="AA2794" i="10" l="1"/>
  <c r="AC2794" i="10" s="1"/>
  <c r="Z2794" i="10"/>
  <c r="AD2794" i="10" l="1"/>
  <c r="AE2794" i="10" l="1"/>
  <c r="AF2794" i="10"/>
  <c r="AH2794" i="10" l="1"/>
  <c r="T2795" i="10"/>
  <c r="AG2795" i="10" l="1"/>
  <c r="S2796" i="10"/>
  <c r="R2797" i="10" s="1"/>
  <c r="AJ2794" i="10"/>
  <c r="AI2794" i="10" s="1"/>
  <c r="U2795" i="10"/>
  <c r="W2795" i="10" s="1"/>
  <c r="Y2795" i="10" s="1"/>
  <c r="V2795" i="10"/>
  <c r="X2795" i="10" s="1"/>
  <c r="Z2795" i="10" s="1"/>
  <c r="AA2795" i="10" l="1"/>
  <c r="AC2795" i="10" s="1"/>
  <c r="AB2795" i="10"/>
  <c r="AD2795" i="10" s="1"/>
  <c r="AE2795" i="10" l="1"/>
  <c r="AH2795" i="10"/>
  <c r="T2796" i="10"/>
  <c r="AF2795" i="10"/>
  <c r="AG2796" i="10" l="1"/>
  <c r="S2797" i="10"/>
  <c r="R2798" i="10" s="1"/>
  <c r="AJ2795" i="10"/>
  <c r="AI2795" i="10" s="1"/>
  <c r="V2796" i="10"/>
  <c r="X2796" i="10" s="1"/>
  <c r="Z2796" i="10" s="1"/>
  <c r="U2796" i="10"/>
  <c r="W2796" i="10" s="1"/>
  <c r="Y2796" i="10" s="1"/>
  <c r="AB2796" i="10" l="1"/>
  <c r="AD2796" i="10" s="1"/>
  <c r="AA2796" i="10"/>
  <c r="AC2796" i="10" s="1"/>
  <c r="AF2796" i="10" l="1"/>
  <c r="AE2796" i="10"/>
  <c r="AH2796" i="10" s="1"/>
  <c r="AJ2796" i="10" s="1"/>
  <c r="AI2796" i="10" s="1"/>
  <c r="T2797" i="10"/>
  <c r="AG2797" i="10" l="1"/>
  <c r="S2798" i="10"/>
  <c r="R2799" i="10" s="1"/>
  <c r="U2797" i="10"/>
  <c r="W2797" i="10" s="1"/>
  <c r="AA2797" i="10" s="1"/>
  <c r="V2797" i="10"/>
  <c r="X2797" i="10" s="1"/>
  <c r="Z2797" i="10" s="1"/>
  <c r="Y2797" i="10" l="1"/>
  <c r="AC2797" i="10" s="1"/>
  <c r="AB2797" i="10"/>
  <c r="AD2797" i="10" s="1"/>
  <c r="AF2797" i="10" l="1"/>
  <c r="AE2797" i="10"/>
  <c r="AH2797" i="10"/>
  <c r="T2798" i="10"/>
  <c r="AG2798" i="10" l="1"/>
  <c r="S2799" i="10"/>
  <c r="R2800" i="10" s="1"/>
  <c r="AJ2797" i="10"/>
  <c r="AI2797" i="10" s="1"/>
  <c r="U2798" i="10"/>
  <c r="W2798" i="10" s="1"/>
  <c r="Y2798" i="10" s="1"/>
  <c r="V2798" i="10"/>
  <c r="X2798" i="10" s="1"/>
  <c r="Z2798" i="10" s="1"/>
  <c r="AB2798" i="10" l="1"/>
  <c r="AD2798" i="10" s="1"/>
  <c r="AA2798" i="10"/>
  <c r="AC2798" i="10" s="1"/>
  <c r="AE2798" i="10" l="1"/>
  <c r="AH2798" i="10" s="1"/>
  <c r="AJ2798" i="10" s="1"/>
  <c r="AF2798" i="10"/>
  <c r="T2799" i="10"/>
  <c r="AI2798" i="10" l="1"/>
  <c r="AG2799" i="10"/>
  <c r="S2800" i="10"/>
  <c r="R2801" i="10" s="1"/>
  <c r="V2799" i="10"/>
  <c r="X2799" i="10" s="1"/>
  <c r="Z2799" i="10" s="1"/>
  <c r="U2799" i="10"/>
  <c r="W2799" i="10" s="1"/>
  <c r="Y2799" i="10" s="1"/>
  <c r="AB2799" i="10" l="1"/>
  <c r="AD2799" i="10" s="1"/>
  <c r="AA2799" i="10"/>
  <c r="AC2799" i="10" s="1"/>
  <c r="AE2799" i="10" l="1"/>
  <c r="AH2799" i="10" s="1"/>
  <c r="AJ2799" i="10" s="1"/>
  <c r="AF2799" i="10"/>
  <c r="T2800" i="10"/>
  <c r="AI2799" i="10" l="1"/>
  <c r="AG2800" i="10"/>
  <c r="S2801" i="10"/>
  <c r="R2802" i="10" s="1"/>
  <c r="V2800" i="10"/>
  <c r="X2800" i="10" s="1"/>
  <c r="Z2800" i="10" s="1"/>
  <c r="U2800" i="10"/>
  <c r="W2800" i="10" s="1"/>
  <c r="Y2800" i="10" s="1"/>
  <c r="AB2800" i="10" l="1"/>
  <c r="AD2800" i="10" s="1"/>
  <c r="AA2800" i="10"/>
  <c r="AC2800" i="10" s="1"/>
  <c r="AE2800" i="10" l="1"/>
  <c r="AH2800" i="10"/>
  <c r="T2801" i="10"/>
  <c r="AF2800" i="10"/>
  <c r="AG2801" i="10" l="1"/>
  <c r="S2802" i="10"/>
  <c r="R2803" i="10" s="1"/>
  <c r="V2801" i="10"/>
  <c r="X2801" i="10" s="1"/>
  <c r="Z2801" i="10" s="1"/>
  <c r="U2801" i="10"/>
  <c r="W2801" i="10" s="1"/>
  <c r="Y2801" i="10" s="1"/>
  <c r="AJ2800" i="10"/>
  <c r="AI2800" i="10" s="1"/>
  <c r="AB2801" i="10" l="1"/>
  <c r="AD2801" i="10" s="1"/>
  <c r="AA2801" i="10"/>
  <c r="AC2801" i="10" s="1"/>
  <c r="AE2801" i="10" l="1"/>
  <c r="AF2801" i="10"/>
  <c r="AH2801" i="10" l="1"/>
  <c r="T2802" i="10"/>
  <c r="AG2802" i="10" l="1"/>
  <c r="S2803" i="10"/>
  <c r="R2804" i="10" s="1"/>
  <c r="AJ2801" i="10"/>
  <c r="AI2801" i="10" s="1"/>
  <c r="U2802" i="10"/>
  <c r="W2802" i="10" s="1"/>
  <c r="Y2802" i="10" s="1"/>
  <c r="V2802" i="10"/>
  <c r="X2802" i="10" s="1"/>
  <c r="Z2802" i="10" s="1"/>
  <c r="AB2802" i="10" l="1"/>
  <c r="AD2802" i="10" s="1"/>
  <c r="AA2802" i="10"/>
  <c r="AC2802" i="10" s="1"/>
  <c r="AE2802" i="10" l="1"/>
  <c r="AF2802" i="10"/>
  <c r="AH2802" i="10" l="1"/>
  <c r="T2803" i="10"/>
  <c r="AG2803" i="10" l="1"/>
  <c r="S2804" i="10"/>
  <c r="R2805" i="10" s="1"/>
  <c r="V2803" i="10"/>
  <c r="X2803" i="10" s="1"/>
  <c r="Z2803" i="10" s="1"/>
  <c r="U2803" i="10"/>
  <c r="W2803" i="10" s="1"/>
  <c r="AA2803" i="10" s="1"/>
  <c r="AJ2802" i="10"/>
  <c r="AI2802" i="10" s="1"/>
  <c r="AB2803" i="10" l="1"/>
  <c r="AD2803" i="10" s="1"/>
  <c r="Y2803" i="10"/>
  <c r="AC2803" i="10" s="1"/>
  <c r="AE2803" i="10" l="1"/>
  <c r="AF2803" i="10"/>
  <c r="AH2803" i="10" l="1"/>
  <c r="T2804" i="10"/>
  <c r="AG2804" i="10" l="1"/>
  <c r="S2805" i="10"/>
  <c r="R2806" i="10" s="1"/>
  <c r="V2804" i="10"/>
  <c r="X2804" i="10" s="1"/>
  <c r="Z2804" i="10" s="1"/>
  <c r="U2804" i="10"/>
  <c r="W2804" i="10" s="1"/>
  <c r="Y2804" i="10" s="1"/>
  <c r="AJ2803" i="10"/>
  <c r="AI2803" i="10" s="1"/>
  <c r="AA2804" i="10" l="1"/>
  <c r="AC2804" i="10" s="1"/>
  <c r="AB2804" i="10"/>
  <c r="AD2804" i="10" s="1"/>
  <c r="AF2804" i="10" l="1"/>
  <c r="AE2804" i="10"/>
  <c r="AH2804" i="10" l="1"/>
  <c r="T2805" i="10"/>
  <c r="AG2805" i="10" l="1"/>
  <c r="S2806" i="10"/>
  <c r="R2807" i="10" s="1"/>
  <c r="V2805" i="10"/>
  <c r="X2805" i="10" s="1"/>
  <c r="Z2805" i="10" s="1"/>
  <c r="U2805" i="10"/>
  <c r="W2805" i="10" s="1"/>
  <c r="AA2805" i="10" s="1"/>
  <c r="AJ2804" i="10"/>
  <c r="AI2804" i="10" s="1"/>
  <c r="AB2805" i="10" l="1"/>
  <c r="AD2805" i="10" s="1"/>
  <c r="Y2805" i="10"/>
  <c r="AC2805" i="10" s="1"/>
  <c r="AE2805" i="10" l="1"/>
  <c r="AH2805" i="10" s="1"/>
  <c r="AF2805" i="10"/>
  <c r="T2806" i="10" l="1"/>
  <c r="AJ2805" i="10"/>
  <c r="AI2805" i="10" s="1"/>
  <c r="AG2806" i="10" l="1"/>
  <c r="S2807" i="10"/>
  <c r="R2808" i="10" s="1"/>
  <c r="V2806" i="10"/>
  <c r="X2806" i="10" s="1"/>
  <c r="Z2806" i="10" s="1"/>
  <c r="U2806" i="10"/>
  <c r="W2806" i="10" s="1"/>
  <c r="Y2806" i="10" s="1"/>
  <c r="AB2806" i="10" l="1"/>
  <c r="AD2806" i="10" s="1"/>
  <c r="AA2806" i="10"/>
  <c r="AC2806" i="10" s="1"/>
  <c r="AF2806" i="10" l="1"/>
  <c r="AE2806" i="10"/>
  <c r="T2807" i="10" s="1"/>
  <c r="AG2807" i="10" l="1"/>
  <c r="S2808" i="10"/>
  <c r="R2809" i="10" s="1"/>
  <c r="AH2806" i="10"/>
  <c r="V2807" i="10"/>
  <c r="X2807" i="10" s="1"/>
  <c r="Z2807" i="10" s="1"/>
  <c r="U2807" i="10"/>
  <c r="W2807" i="10" s="1"/>
  <c r="Y2807" i="10" s="1"/>
  <c r="AJ2806" i="10"/>
  <c r="AB2807" i="10" l="1"/>
  <c r="AD2807" i="10" s="1"/>
  <c r="AA2807" i="10"/>
  <c r="AC2807" i="10" s="1"/>
  <c r="AI2806" i="10"/>
  <c r="AF2807" i="10" l="1"/>
  <c r="AE2807" i="10"/>
  <c r="T2808" i="10"/>
  <c r="AH2807" i="10"/>
  <c r="AG2808" i="10" l="1"/>
  <c r="S2809" i="10"/>
  <c r="R2810" i="10" s="1"/>
  <c r="AJ2807" i="10"/>
  <c r="AI2807" i="10" s="1"/>
  <c r="V2808" i="10"/>
  <c r="X2808" i="10" s="1"/>
  <c r="Z2808" i="10" s="1"/>
  <c r="U2808" i="10"/>
  <c r="W2808" i="10" s="1"/>
  <c r="Y2808" i="10" s="1"/>
  <c r="AB2808" i="10" l="1"/>
  <c r="AD2808" i="10" s="1"/>
  <c r="AA2808" i="10"/>
  <c r="AC2808" i="10" s="1"/>
  <c r="AF2808" i="10" l="1"/>
  <c r="AE2808" i="10"/>
  <c r="AH2808" i="10" s="1"/>
  <c r="AJ2808" i="10" s="1"/>
  <c r="T2809" i="10"/>
  <c r="AI2808" i="10" l="1"/>
  <c r="AG2809" i="10"/>
  <c r="S2810" i="10"/>
  <c r="R2811" i="10" s="1"/>
  <c r="U2809" i="10"/>
  <c r="W2809" i="10" s="1"/>
  <c r="Y2809" i="10" s="1"/>
  <c r="V2809" i="10"/>
  <c r="X2809" i="10" s="1"/>
  <c r="Z2809" i="10" s="1"/>
  <c r="AB2809" i="10" l="1"/>
  <c r="AD2809" i="10" s="1"/>
  <c r="AA2809" i="10"/>
  <c r="AC2809" i="10" s="1"/>
  <c r="AE2809" i="10" l="1"/>
  <c r="AH2809" i="10" s="1"/>
  <c r="AJ2809" i="10" s="1"/>
  <c r="AF2809" i="10"/>
  <c r="T2810" i="10"/>
  <c r="AI2809" i="10" l="1"/>
  <c r="AG2810" i="10"/>
  <c r="S2811" i="10"/>
  <c r="R2812" i="10" s="1"/>
  <c r="U2810" i="10"/>
  <c r="W2810" i="10" s="1"/>
  <c r="AA2810" i="10" s="1"/>
  <c r="V2810" i="10"/>
  <c r="X2810" i="10" s="1"/>
  <c r="Z2810" i="10" s="1"/>
  <c r="AB2810" i="10" l="1"/>
  <c r="AD2810" i="10" s="1"/>
  <c r="Y2810" i="10"/>
  <c r="AC2810" i="10" s="1"/>
  <c r="AF2810" i="10" l="1"/>
  <c r="AE2810" i="10"/>
  <c r="T2811" i="10" l="1"/>
  <c r="AH2810" i="10"/>
  <c r="AG2811" i="10" l="1"/>
  <c r="S2812" i="10"/>
  <c r="R2813" i="10" s="1"/>
  <c r="AJ2810" i="10"/>
  <c r="AI2810" i="10" s="1"/>
  <c r="U2811" i="10"/>
  <c r="W2811" i="10" s="1"/>
  <c r="Y2811" i="10" s="1"/>
  <c r="V2811" i="10"/>
  <c r="X2811" i="10" s="1"/>
  <c r="AB2811" i="10" s="1"/>
  <c r="AA2811" i="10" l="1"/>
  <c r="AC2811" i="10" s="1"/>
  <c r="Z2811" i="10"/>
  <c r="AD2811" i="10" l="1"/>
  <c r="AF2811" i="10" l="1"/>
  <c r="AE2811" i="10"/>
  <c r="AH2811" i="10" l="1"/>
  <c r="T2812" i="10"/>
  <c r="AG2812" i="10" l="1"/>
  <c r="S2813" i="10"/>
  <c r="R2814" i="10" s="1"/>
  <c r="AJ2811" i="10"/>
  <c r="AI2811" i="10" s="1"/>
  <c r="V2812" i="10"/>
  <c r="X2812" i="10" s="1"/>
  <c r="Z2812" i="10" s="1"/>
  <c r="U2812" i="10"/>
  <c r="W2812" i="10" s="1"/>
  <c r="Y2812" i="10" s="1"/>
  <c r="AB2812" i="10" l="1"/>
  <c r="AD2812" i="10" s="1"/>
  <c r="AA2812" i="10"/>
  <c r="AC2812" i="10" s="1"/>
  <c r="AF2812" i="10" l="1"/>
  <c r="AE2812" i="10"/>
  <c r="AH2812" i="10" l="1"/>
  <c r="T2813" i="10"/>
  <c r="AG2813" i="10" l="1"/>
  <c r="S2814" i="10"/>
  <c r="R2815" i="10" s="1"/>
  <c r="U2813" i="10"/>
  <c r="W2813" i="10" s="1"/>
  <c r="Y2813" i="10" s="1"/>
  <c r="V2813" i="10"/>
  <c r="X2813" i="10" s="1"/>
  <c r="Z2813" i="10" s="1"/>
  <c r="AJ2812" i="10"/>
  <c r="AI2812" i="10" s="1"/>
  <c r="AA2813" i="10" l="1"/>
  <c r="AC2813" i="10" s="1"/>
  <c r="AB2813" i="10"/>
  <c r="AD2813" i="10" s="1"/>
  <c r="AE2813" i="10" l="1"/>
  <c r="AH2813" i="10" s="1"/>
  <c r="AJ2813" i="10" s="1"/>
  <c r="AF2813" i="10"/>
  <c r="T2814" i="10"/>
  <c r="AI2813" i="10" l="1"/>
  <c r="AG2814" i="10"/>
  <c r="S2815" i="10"/>
  <c r="R2816" i="10" s="1"/>
  <c r="X2814" i="10"/>
  <c r="Z2814" i="10" s="1"/>
  <c r="U2814" i="10"/>
  <c r="W2814" i="10" s="1"/>
  <c r="Y2814" i="10" s="1"/>
  <c r="V2814" i="10"/>
  <c r="AB2814" i="10" l="1"/>
  <c r="AD2814" i="10" s="1"/>
  <c r="AA2814" i="10"/>
  <c r="AC2814" i="10" s="1"/>
  <c r="AE2814" i="10" l="1"/>
  <c r="AF2814" i="10"/>
  <c r="AH2814" i="10" l="1"/>
  <c r="T2815" i="10"/>
  <c r="AG2815" i="10" l="1"/>
  <c r="S2816" i="10"/>
  <c r="R2817" i="10" s="1"/>
  <c r="AJ2814" i="10"/>
  <c r="AI2814" i="10" s="1"/>
  <c r="V2815" i="10"/>
  <c r="X2815" i="10" s="1"/>
  <c r="Z2815" i="10" s="1"/>
  <c r="U2815" i="10"/>
  <c r="W2815" i="10" s="1"/>
  <c r="Y2815" i="10" s="1"/>
  <c r="AB2815" i="10" l="1"/>
  <c r="AD2815" i="10" s="1"/>
  <c r="AA2815" i="10"/>
  <c r="AC2815" i="10" s="1"/>
  <c r="AE2815" i="10" l="1"/>
  <c r="AF2815" i="10"/>
  <c r="AH2815" i="10" l="1"/>
  <c r="T2816" i="10"/>
  <c r="AG2816" i="10" l="1"/>
  <c r="S2817" i="10"/>
  <c r="R2818" i="10" s="1"/>
  <c r="V2816" i="10"/>
  <c r="X2816" i="10" s="1"/>
  <c r="Z2816" i="10" s="1"/>
  <c r="U2816" i="10"/>
  <c r="W2816" i="10" s="1"/>
  <c r="Y2816" i="10" s="1"/>
  <c r="AJ2815" i="10"/>
  <c r="AI2815" i="10" s="1"/>
  <c r="AB2816" i="10" l="1"/>
  <c r="AD2816" i="10" s="1"/>
  <c r="AA2816" i="10"/>
  <c r="AC2816" i="10" s="1"/>
  <c r="AE2816" i="10" l="1"/>
  <c r="AF2816" i="10"/>
  <c r="AH2816" i="10" l="1"/>
  <c r="T2817" i="10"/>
  <c r="AG2817" i="10" l="1"/>
  <c r="S2818" i="10"/>
  <c r="R2819" i="10" s="1"/>
  <c r="V2817" i="10"/>
  <c r="X2817" i="10" s="1"/>
  <c r="Z2817" i="10" s="1"/>
  <c r="U2817" i="10"/>
  <c r="W2817" i="10" s="1"/>
  <c r="Y2817" i="10" s="1"/>
  <c r="AJ2816" i="10"/>
  <c r="AI2816" i="10" s="1"/>
  <c r="AB2817" i="10" l="1"/>
  <c r="AD2817" i="10" s="1"/>
  <c r="AA2817" i="10"/>
  <c r="AC2817" i="10" s="1"/>
  <c r="AE2817" i="10" l="1"/>
  <c r="AH2817" i="10" s="1"/>
  <c r="AJ2817" i="10" s="1"/>
  <c r="AF2817" i="10"/>
  <c r="T2818" i="10"/>
  <c r="AI2817" i="10" l="1"/>
  <c r="AG2818" i="10"/>
  <c r="S2819" i="10"/>
  <c r="R2820" i="10" s="1"/>
  <c r="V2818" i="10"/>
  <c r="X2818" i="10" s="1"/>
  <c r="Z2818" i="10" s="1"/>
  <c r="U2818" i="10"/>
  <c r="W2818" i="10" s="1"/>
  <c r="Y2818" i="10" s="1"/>
  <c r="AB2818" i="10" l="1"/>
  <c r="AD2818" i="10" s="1"/>
  <c r="AA2818" i="10"/>
  <c r="AC2818" i="10" s="1"/>
  <c r="AF2818" i="10" l="1"/>
  <c r="AE2818" i="10"/>
  <c r="AH2818" i="10" s="1"/>
  <c r="AJ2818" i="10" s="1"/>
  <c r="T2819" i="10"/>
  <c r="AI2818" i="10" l="1"/>
  <c r="AG2819" i="10"/>
  <c r="S2820" i="10"/>
  <c r="R2821" i="10" s="1"/>
  <c r="V2819" i="10"/>
  <c r="X2819" i="10" s="1"/>
  <c r="AB2819" i="10" s="1"/>
  <c r="U2819" i="10"/>
  <c r="W2819" i="10" s="1"/>
  <c r="Y2819" i="10" s="1"/>
  <c r="AA2819" i="10" l="1"/>
  <c r="AC2819" i="10" s="1"/>
  <c r="Z2819" i="10"/>
  <c r="AD2819" i="10" l="1"/>
  <c r="AE2819" i="10" s="1"/>
  <c r="AH2819" i="10" l="1"/>
  <c r="T2820" i="10"/>
  <c r="AF2819" i="10"/>
  <c r="AG2820" i="10" l="1"/>
  <c r="S2821" i="10"/>
  <c r="R2822" i="10" s="1"/>
  <c r="U2820" i="10"/>
  <c r="W2820" i="10" s="1"/>
  <c r="Y2820" i="10" s="1"/>
  <c r="V2820" i="10"/>
  <c r="X2820" i="10" s="1"/>
  <c r="AB2820" i="10" s="1"/>
  <c r="AJ2819" i="10"/>
  <c r="AI2819" i="10" s="1"/>
  <c r="AA2820" i="10" l="1"/>
  <c r="AC2820" i="10" s="1"/>
  <c r="Z2820" i="10"/>
  <c r="AD2820" i="10" l="1"/>
  <c r="AF2820" i="10" l="1"/>
  <c r="AE2820" i="10"/>
  <c r="AH2820" i="10" l="1"/>
  <c r="T2821" i="10"/>
  <c r="AG2821" i="10" l="1"/>
  <c r="S2822" i="10"/>
  <c r="R2823" i="10" s="1"/>
  <c r="V2821" i="10"/>
  <c r="X2821" i="10" s="1"/>
  <c r="AB2821" i="10" s="1"/>
  <c r="U2821" i="10"/>
  <c r="W2821" i="10" s="1"/>
  <c r="AA2821" i="10" s="1"/>
  <c r="AJ2820" i="10"/>
  <c r="AI2820" i="10" s="1"/>
  <c r="Z2821" i="10" l="1"/>
  <c r="Y2821" i="10"/>
  <c r="AC2821" i="10" s="1"/>
  <c r="AD2821" i="10" l="1"/>
  <c r="AE2821" i="10" s="1"/>
  <c r="AH2821" i="10" l="1"/>
  <c r="T2822" i="10"/>
  <c r="AF2821" i="10"/>
  <c r="AG2822" i="10" l="1"/>
  <c r="S2823" i="10"/>
  <c r="R2824" i="10" s="1"/>
  <c r="V2822" i="10"/>
  <c r="X2822" i="10" s="1"/>
  <c r="Z2822" i="10" s="1"/>
  <c r="U2822" i="10"/>
  <c r="W2822" i="10" s="1"/>
  <c r="Y2822" i="10" s="1"/>
  <c r="AJ2821" i="10"/>
  <c r="AI2821" i="10" s="1"/>
  <c r="AB2822" i="10" l="1"/>
  <c r="AD2822" i="10" s="1"/>
  <c r="AA2822" i="10"/>
  <c r="AC2822" i="10" s="1"/>
  <c r="AE2822" i="10" l="1"/>
  <c r="AF2822" i="10"/>
  <c r="T2823" i="10"/>
  <c r="AH2822" i="10"/>
  <c r="AG2823" i="10" l="1"/>
  <c r="S2824" i="10"/>
  <c r="R2825" i="10" s="1"/>
  <c r="AJ2822" i="10"/>
  <c r="AI2822" i="10" s="1"/>
  <c r="U2823" i="10"/>
  <c r="W2823" i="10" s="1"/>
  <c r="Y2823" i="10" s="1"/>
  <c r="V2823" i="10"/>
  <c r="X2823" i="10" s="1"/>
  <c r="Z2823" i="10" s="1"/>
  <c r="AB2823" i="10" l="1"/>
  <c r="AD2823" i="10" s="1"/>
  <c r="AA2823" i="10"/>
  <c r="AC2823" i="10" s="1"/>
  <c r="AF2823" i="10" l="1"/>
  <c r="AE2823" i="10"/>
  <c r="AH2823" i="10" s="1"/>
  <c r="AJ2823" i="10" s="1"/>
  <c r="T2824" i="10"/>
  <c r="AI2823" i="10" l="1"/>
  <c r="AG2824" i="10"/>
  <c r="S2825" i="10"/>
  <c r="R2826" i="10" s="1"/>
  <c r="U2824" i="10"/>
  <c r="W2824" i="10" s="1"/>
  <c r="Y2824" i="10" s="1"/>
  <c r="V2824" i="10"/>
  <c r="X2824" i="10" s="1"/>
  <c r="Z2824" i="10" s="1"/>
  <c r="AB2824" i="10" l="1"/>
  <c r="AD2824" i="10" s="1"/>
  <c r="AA2824" i="10"/>
  <c r="AC2824" i="10" s="1"/>
  <c r="AE2824" i="10" l="1"/>
  <c r="AH2824" i="10"/>
  <c r="T2825" i="10"/>
  <c r="AF2824" i="10"/>
  <c r="AG2825" i="10" l="1"/>
  <c r="S2826" i="10"/>
  <c r="R2827" i="10" s="1"/>
  <c r="U2825" i="10"/>
  <c r="W2825" i="10" s="1"/>
  <c r="Y2825" i="10" s="1"/>
  <c r="V2825" i="10"/>
  <c r="X2825" i="10" s="1"/>
  <c r="Z2825" i="10" s="1"/>
  <c r="AJ2824" i="10"/>
  <c r="AI2824" i="10" s="1"/>
  <c r="AA2825" i="10" l="1"/>
  <c r="AC2825" i="10" s="1"/>
  <c r="AB2825" i="10"/>
  <c r="AD2825" i="10" s="1"/>
  <c r="AF2825" i="10" l="1"/>
  <c r="AE2825" i="10"/>
  <c r="AH2825" i="10" s="1"/>
  <c r="AJ2825" i="10" s="1"/>
  <c r="T2826" i="10"/>
  <c r="AI2825" i="10" l="1"/>
  <c r="AG2826" i="10"/>
  <c r="S2827" i="10"/>
  <c r="R2828" i="10" s="1"/>
  <c r="V2826" i="10"/>
  <c r="X2826" i="10" s="1"/>
  <c r="AB2826" i="10" s="1"/>
  <c r="U2826" i="10"/>
  <c r="W2826" i="10" s="1"/>
  <c r="Y2826" i="10" s="1"/>
  <c r="AA2826" i="10" l="1"/>
  <c r="AC2826" i="10" s="1"/>
  <c r="Z2826" i="10"/>
  <c r="AD2826" i="10" l="1"/>
  <c r="AF2826" i="10" l="1"/>
  <c r="AE2826" i="10"/>
  <c r="AH2826" i="10" l="1"/>
  <c r="T2827" i="10"/>
  <c r="AG2827" i="10" l="1"/>
  <c r="S2828" i="10"/>
  <c r="R2829" i="10" s="1"/>
  <c r="AJ2826" i="10"/>
  <c r="AI2826" i="10" s="1"/>
  <c r="U2827" i="10"/>
  <c r="W2827" i="10" s="1"/>
  <c r="AA2827" i="10" s="1"/>
  <c r="V2827" i="10"/>
  <c r="X2827" i="10" s="1"/>
  <c r="Z2827" i="10" s="1"/>
  <c r="AB2827" i="10" l="1"/>
  <c r="AD2827" i="10" s="1"/>
  <c r="Y2827" i="10"/>
  <c r="AC2827" i="10" s="1"/>
  <c r="AE2827" i="10" l="1"/>
  <c r="AF2827" i="10"/>
  <c r="AH2827" i="10" l="1"/>
  <c r="T2828" i="10"/>
  <c r="AG2828" i="10" l="1"/>
  <c r="S2829" i="10"/>
  <c r="R2830" i="10" s="1"/>
  <c r="AJ2827" i="10"/>
  <c r="AI2827" i="10" s="1"/>
  <c r="V2828" i="10"/>
  <c r="X2828" i="10" s="1"/>
  <c r="Z2828" i="10" s="1"/>
  <c r="U2828" i="10"/>
  <c r="W2828" i="10" s="1"/>
  <c r="Y2828" i="10" s="1"/>
  <c r="AA2828" i="10" l="1"/>
  <c r="AC2828" i="10" s="1"/>
  <c r="AB2828" i="10"/>
  <c r="AD2828" i="10" s="1"/>
  <c r="AF2828" i="10" l="1"/>
  <c r="AE2828" i="10"/>
  <c r="AH2828" i="10" s="1"/>
  <c r="AJ2828" i="10" s="1"/>
  <c r="T2829" i="10"/>
  <c r="AI2828" i="10" l="1"/>
  <c r="AG2829" i="10"/>
  <c r="S2830" i="10"/>
  <c r="R2831" i="10" s="1"/>
  <c r="V2829" i="10"/>
  <c r="X2829" i="10" s="1"/>
  <c r="Z2829" i="10" s="1"/>
  <c r="U2829" i="10"/>
  <c r="W2829" i="10" s="1"/>
  <c r="AA2829" i="10" s="1"/>
  <c r="AB2829" i="10" l="1"/>
  <c r="AD2829" i="10" s="1"/>
  <c r="Y2829" i="10"/>
  <c r="AC2829" i="10" l="1"/>
  <c r="AE2829" i="10" s="1"/>
  <c r="T2830" i="10" l="1"/>
  <c r="AH2829" i="10"/>
  <c r="AF2829" i="10"/>
  <c r="AG2830" i="10" l="1"/>
  <c r="S2831" i="10"/>
  <c r="R2832" i="10" s="1"/>
  <c r="AJ2829" i="10"/>
  <c r="AI2829" i="10" s="1"/>
  <c r="V2830" i="10"/>
  <c r="X2830" i="10" s="1"/>
  <c r="Z2830" i="10" s="1"/>
  <c r="U2830" i="10"/>
  <c r="W2830" i="10" s="1"/>
  <c r="Y2830" i="10" s="1"/>
  <c r="AB2830" i="10" l="1"/>
  <c r="AD2830" i="10" s="1"/>
  <c r="AA2830" i="10"/>
  <c r="AC2830" i="10" s="1"/>
  <c r="AE2830" i="10" l="1"/>
  <c r="AF2830" i="10"/>
  <c r="AH2830" i="10" l="1"/>
  <c r="T2831" i="10"/>
  <c r="AG2831" i="10" l="1"/>
  <c r="S2832" i="10"/>
  <c r="R2833" i="10" s="1"/>
  <c r="AJ2830" i="10"/>
  <c r="AI2830" i="10" s="1"/>
  <c r="U2831" i="10"/>
  <c r="W2831" i="10" s="1"/>
  <c r="Y2831" i="10" s="1"/>
  <c r="V2831" i="10"/>
  <c r="X2831" i="10" s="1"/>
  <c r="Z2831" i="10" s="1"/>
  <c r="AB2831" i="10" l="1"/>
  <c r="AD2831" i="10" s="1"/>
  <c r="AA2831" i="10"/>
  <c r="AC2831" i="10" s="1"/>
  <c r="AE2831" i="10" l="1"/>
  <c r="AF2831" i="10"/>
  <c r="AH2831" i="10" l="1"/>
  <c r="T2832" i="10"/>
  <c r="AG2832" i="10" l="1"/>
  <c r="S2833" i="10"/>
  <c r="R2834" i="10" s="1"/>
  <c r="U2832" i="10"/>
  <c r="W2832" i="10" s="1"/>
  <c r="Y2832" i="10" s="1"/>
  <c r="V2832" i="10"/>
  <c r="X2832" i="10" s="1"/>
  <c r="Z2832" i="10" s="1"/>
  <c r="AJ2831" i="10"/>
  <c r="AI2831" i="10" s="1"/>
  <c r="AA2832" i="10" l="1"/>
  <c r="AC2832" i="10" s="1"/>
  <c r="AB2832" i="10"/>
  <c r="AD2832" i="10" s="1"/>
  <c r="AF2832" i="10" l="1"/>
  <c r="AE2832" i="10"/>
  <c r="AH2832" i="10" l="1"/>
  <c r="T2833" i="10"/>
  <c r="AG2833" i="10" l="1"/>
  <c r="S2834" i="10"/>
  <c r="R2835" i="10" s="1"/>
  <c r="AJ2832" i="10"/>
  <c r="AI2832" i="10" s="1"/>
  <c r="V2833" i="10"/>
  <c r="X2833" i="10" s="1"/>
  <c r="AB2833" i="10" s="1"/>
  <c r="U2833" i="10"/>
  <c r="W2833" i="10" s="1"/>
  <c r="AA2833" i="10" s="1"/>
  <c r="Z2833" i="10" l="1"/>
  <c r="Y2833" i="10"/>
  <c r="AD2833" i="10" l="1"/>
  <c r="AC2833" i="10"/>
  <c r="AF2833" i="10" l="1"/>
  <c r="AE2833" i="10"/>
  <c r="AH2833" i="10" l="1"/>
  <c r="T2834" i="10"/>
  <c r="AG2834" i="10" l="1"/>
  <c r="S2835" i="10"/>
  <c r="R2836" i="10" s="1"/>
  <c r="V2834" i="10"/>
  <c r="X2834" i="10" s="1"/>
  <c r="Z2834" i="10" s="1"/>
  <c r="U2834" i="10"/>
  <c r="W2834" i="10" s="1"/>
  <c r="Y2834" i="10" s="1"/>
  <c r="AJ2833" i="10"/>
  <c r="AI2833" i="10" s="1"/>
  <c r="AB2834" i="10" l="1"/>
  <c r="AD2834" i="10" s="1"/>
  <c r="AA2834" i="10"/>
  <c r="AC2834" i="10" s="1"/>
  <c r="AF2834" i="10" l="1"/>
  <c r="AE2834" i="10"/>
  <c r="AH2834" i="10" l="1"/>
  <c r="T2835" i="10"/>
  <c r="AG2835" i="10" l="1"/>
  <c r="S2836" i="10"/>
  <c r="R2837" i="10" s="1"/>
  <c r="V2835" i="10"/>
  <c r="X2835" i="10" s="1"/>
  <c r="Z2835" i="10" s="1"/>
  <c r="U2835" i="10"/>
  <c r="W2835" i="10" s="1"/>
  <c r="AA2835" i="10" s="1"/>
  <c r="AJ2834" i="10"/>
  <c r="AI2834" i="10" s="1"/>
  <c r="AB2835" i="10" l="1"/>
  <c r="AD2835" i="10" s="1"/>
  <c r="Y2835" i="10"/>
  <c r="AC2835" i="10" s="1"/>
  <c r="AE2835" i="10" l="1"/>
  <c r="AF2835" i="10"/>
  <c r="AH2835" i="10" l="1"/>
  <c r="T2836" i="10"/>
  <c r="AG2836" i="10" l="1"/>
  <c r="S2837" i="10"/>
  <c r="R2838" i="10" s="1"/>
  <c r="U2836" i="10"/>
  <c r="W2836" i="10" s="1"/>
  <c r="Y2836" i="10" s="1"/>
  <c r="V2836" i="10"/>
  <c r="X2836" i="10" s="1"/>
  <c r="Z2836" i="10" s="1"/>
  <c r="AJ2835" i="10"/>
  <c r="AI2835" i="10" s="1"/>
  <c r="AB2836" i="10" l="1"/>
  <c r="AD2836" i="10" s="1"/>
  <c r="AA2836" i="10"/>
  <c r="AC2836" i="10" s="1"/>
  <c r="AE2836" i="10" l="1"/>
  <c r="AH2836" i="10" s="1"/>
  <c r="AJ2836" i="10" s="1"/>
  <c r="AF2836" i="10"/>
  <c r="T2837" i="10"/>
  <c r="AI2836" i="10" l="1"/>
  <c r="AG2837" i="10"/>
  <c r="S2838" i="10"/>
  <c r="R2839" i="10" s="1"/>
  <c r="U2837" i="10"/>
  <c r="W2837" i="10" s="1"/>
  <c r="Y2837" i="10" s="1"/>
  <c r="V2837" i="10"/>
  <c r="X2837" i="10" s="1"/>
  <c r="AB2837" i="10" s="1"/>
  <c r="AA2837" i="10" l="1"/>
  <c r="AC2837" i="10" s="1"/>
  <c r="Z2837" i="10"/>
  <c r="AD2837" i="10" s="1"/>
  <c r="AF2837" i="10" l="1"/>
  <c r="AE2837" i="10"/>
  <c r="AH2837" i="10" l="1"/>
  <c r="T2838" i="10"/>
  <c r="AG2838" i="10" l="1"/>
  <c r="S2839" i="10"/>
  <c r="R2840" i="10" s="1"/>
  <c r="AI2837" i="10"/>
  <c r="AJ2837" i="10"/>
  <c r="U2838" i="10"/>
  <c r="W2838" i="10" s="1"/>
  <c r="AA2838" i="10" s="1"/>
  <c r="V2838" i="10"/>
  <c r="X2838" i="10" s="1"/>
  <c r="Z2838" i="10" s="1"/>
  <c r="AB2838" i="10" l="1"/>
  <c r="AD2838" i="10" s="1"/>
  <c r="Y2838" i="10"/>
  <c r="AC2838" i="10" s="1"/>
  <c r="AF2838" i="10" l="1"/>
  <c r="AE2838" i="10"/>
  <c r="AH2838" i="10" l="1"/>
  <c r="T2839" i="10"/>
  <c r="AG2839" i="10" l="1"/>
  <c r="S2840" i="10"/>
  <c r="R2841" i="10" s="1"/>
  <c r="U2839" i="10"/>
  <c r="W2839" i="10" s="1"/>
  <c r="Y2839" i="10" s="1"/>
  <c r="V2839" i="10"/>
  <c r="X2839" i="10" s="1"/>
  <c r="Z2839" i="10" s="1"/>
  <c r="AJ2838" i="10"/>
  <c r="AI2838" i="10" s="1"/>
  <c r="AB2839" i="10" l="1"/>
  <c r="AD2839" i="10" s="1"/>
  <c r="AA2839" i="10"/>
  <c r="AC2839" i="10" s="1"/>
  <c r="AE2839" i="10" l="1"/>
  <c r="AH2839" i="10" s="1"/>
  <c r="AJ2839" i="10" s="1"/>
  <c r="AF2839" i="10"/>
  <c r="T2840" i="10"/>
  <c r="AI2839" i="10" l="1"/>
  <c r="AG2840" i="10"/>
  <c r="S2841" i="10"/>
  <c r="R2842" i="10" s="1"/>
  <c r="V2840" i="10"/>
  <c r="X2840" i="10" s="1"/>
  <c r="AB2840" i="10" s="1"/>
  <c r="U2840" i="10"/>
  <c r="W2840" i="10" s="1"/>
  <c r="Y2840" i="10" s="1"/>
  <c r="AA2840" i="10" l="1"/>
  <c r="AC2840" i="10" s="1"/>
  <c r="Z2840" i="10"/>
  <c r="AD2840" i="10" l="1"/>
  <c r="AE2840" i="10" l="1"/>
  <c r="AF2840" i="10"/>
  <c r="AH2840" i="10" l="1"/>
  <c r="T2841" i="10"/>
  <c r="AG2841" i="10" l="1"/>
  <c r="S2842" i="10"/>
  <c r="R2843" i="10" s="1"/>
  <c r="AJ2840" i="10"/>
  <c r="AI2840" i="10" s="1"/>
  <c r="U2841" i="10"/>
  <c r="W2841" i="10" s="1"/>
  <c r="Y2841" i="10" s="1"/>
  <c r="V2841" i="10"/>
  <c r="X2841" i="10" s="1"/>
  <c r="Z2841" i="10" s="1"/>
  <c r="AB2841" i="10" l="1"/>
  <c r="AD2841" i="10" s="1"/>
  <c r="AA2841" i="10"/>
  <c r="AC2841" i="10" s="1"/>
  <c r="AF2841" i="10" l="1"/>
  <c r="AE2841" i="10"/>
  <c r="AH2841" i="10" l="1"/>
  <c r="T2842" i="10"/>
  <c r="AG2842" i="10" l="1"/>
  <c r="S2843" i="10"/>
  <c r="R2844" i="10" s="1"/>
  <c r="AJ2841" i="10"/>
  <c r="AI2841" i="10" s="1"/>
  <c r="V2842" i="10"/>
  <c r="X2842" i="10" s="1"/>
  <c r="Z2842" i="10" s="1"/>
  <c r="U2842" i="10"/>
  <c r="W2842" i="10" s="1"/>
  <c r="AA2842" i="10" s="1"/>
  <c r="AB2842" i="10" l="1"/>
  <c r="AD2842" i="10" s="1"/>
  <c r="Y2842" i="10"/>
  <c r="AC2842" i="10" s="1"/>
  <c r="AF2842" i="10" l="1"/>
  <c r="AE2842" i="10"/>
  <c r="AH2842" i="10" l="1"/>
  <c r="T2843" i="10"/>
  <c r="AG2843" i="10" l="1"/>
  <c r="S2844" i="10"/>
  <c r="R2845" i="10" s="1"/>
  <c r="AJ2842" i="10"/>
  <c r="AI2842" i="10" s="1"/>
  <c r="V2843" i="10"/>
  <c r="X2843" i="10" s="1"/>
  <c r="AB2843" i="10" s="1"/>
  <c r="U2843" i="10"/>
  <c r="W2843" i="10" s="1"/>
  <c r="AA2843" i="10" s="1"/>
  <c r="Z2843" i="10" l="1"/>
  <c r="Y2843" i="10"/>
  <c r="AC2843" i="10" s="1"/>
  <c r="AD2843" i="10" l="1"/>
  <c r="AF2843" i="10" s="1"/>
  <c r="AE2843" i="10" l="1"/>
  <c r="AH2843" i="10" l="1"/>
  <c r="T2844" i="10"/>
  <c r="AG2844" i="10" l="1"/>
  <c r="S2845" i="10"/>
  <c r="R2846" i="10" s="1"/>
  <c r="U2844" i="10"/>
  <c r="W2844" i="10" s="1"/>
  <c r="Y2844" i="10" s="1"/>
  <c r="V2844" i="10"/>
  <c r="X2844" i="10" s="1"/>
  <c r="Z2844" i="10" s="1"/>
  <c r="AJ2843" i="10"/>
  <c r="AI2843" i="10" s="1"/>
  <c r="AB2844" i="10" l="1"/>
  <c r="AD2844" i="10" s="1"/>
  <c r="AA2844" i="10"/>
  <c r="AC2844" i="10" s="1"/>
  <c r="AF2844" i="10" l="1"/>
  <c r="AE2844" i="10"/>
  <c r="AH2844" i="10" l="1"/>
  <c r="T2845" i="10"/>
  <c r="AG2845" i="10" l="1"/>
  <c r="S2846" i="10"/>
  <c r="R2847" i="10" s="1"/>
  <c r="V2845" i="10"/>
  <c r="X2845" i="10" s="1"/>
  <c r="AB2845" i="10" s="1"/>
  <c r="U2845" i="10"/>
  <c r="W2845" i="10" s="1"/>
  <c r="AA2845" i="10" s="1"/>
  <c r="AJ2844" i="10"/>
  <c r="AI2844" i="10" s="1"/>
  <c r="Z2845" i="10" l="1"/>
  <c r="Y2845" i="10"/>
  <c r="AC2845" i="10" s="1"/>
  <c r="AD2845" i="10" l="1"/>
  <c r="AF2845" i="10" s="1"/>
  <c r="AE2845" i="10" l="1"/>
  <c r="AH2845" i="10" l="1"/>
  <c r="T2846" i="10"/>
  <c r="AG2846" i="10" l="1"/>
  <c r="S2847" i="10"/>
  <c r="R2848" i="10" s="1"/>
  <c r="V2846" i="10"/>
  <c r="X2846" i="10" s="1"/>
  <c r="AB2846" i="10" s="1"/>
  <c r="U2846" i="10"/>
  <c r="W2846" i="10" s="1"/>
  <c r="Y2846" i="10" s="1"/>
  <c r="AJ2845" i="10"/>
  <c r="AI2845" i="10" s="1"/>
  <c r="AA2846" i="10" l="1"/>
  <c r="AC2846" i="10" s="1"/>
  <c r="Z2846" i="10"/>
  <c r="AD2846" i="10" l="1"/>
  <c r="AF2846" i="10" s="1"/>
  <c r="AE2846" i="10" l="1"/>
  <c r="AH2846" i="10" l="1"/>
  <c r="T2847" i="10"/>
  <c r="AG2847" i="10" l="1"/>
  <c r="S2848" i="10"/>
  <c r="R2849" i="10" s="1"/>
  <c r="U2847" i="10"/>
  <c r="W2847" i="10" s="1"/>
  <c r="Y2847" i="10" s="1"/>
  <c r="V2847" i="10"/>
  <c r="X2847" i="10" s="1"/>
  <c r="Z2847" i="10" s="1"/>
  <c r="AJ2846" i="10"/>
  <c r="AI2846" i="10" s="1"/>
  <c r="AA2847" i="10" l="1"/>
  <c r="AC2847" i="10" s="1"/>
  <c r="AB2847" i="10"/>
  <c r="AD2847" i="10" s="1"/>
  <c r="AE2847" i="10" l="1"/>
  <c r="AF2847" i="10"/>
  <c r="AH2847" i="10" l="1"/>
  <c r="T2848" i="10"/>
  <c r="AG2848" i="10" l="1"/>
  <c r="S2849" i="10"/>
  <c r="R2850" i="10" s="1"/>
  <c r="U2848" i="10"/>
  <c r="W2848" i="10" s="1"/>
  <c r="Y2848" i="10" s="1"/>
  <c r="V2848" i="10"/>
  <c r="X2848" i="10" s="1"/>
  <c r="Z2848" i="10" s="1"/>
  <c r="AJ2847" i="10"/>
  <c r="AI2847" i="10" s="1"/>
  <c r="AA2848" i="10" l="1"/>
  <c r="AC2848" i="10" s="1"/>
  <c r="AB2848" i="10"/>
  <c r="AD2848" i="10" s="1"/>
  <c r="AE2848" i="10" l="1"/>
  <c r="AF2848" i="10"/>
  <c r="AH2848" i="10" l="1"/>
  <c r="T2849" i="10"/>
  <c r="AG2849" i="10" l="1"/>
  <c r="S2850" i="10"/>
  <c r="R2851" i="10" s="1"/>
  <c r="AJ2848" i="10"/>
  <c r="AI2848" i="10" s="1"/>
  <c r="U2849" i="10"/>
  <c r="W2849" i="10" s="1"/>
  <c r="AA2849" i="10" s="1"/>
  <c r="V2849" i="10"/>
  <c r="X2849" i="10" s="1"/>
  <c r="Z2849" i="10" s="1"/>
  <c r="AB2849" i="10" l="1"/>
  <c r="AD2849" i="10" s="1"/>
  <c r="Y2849" i="10"/>
  <c r="AC2849" i="10" s="1"/>
  <c r="AE2849" i="10" l="1"/>
  <c r="AF2849" i="10"/>
  <c r="AH2849" i="10" l="1"/>
  <c r="T2850" i="10"/>
  <c r="AG2850" i="10" l="1"/>
  <c r="S2851" i="10"/>
  <c r="R2852" i="10" s="1"/>
  <c r="U2850" i="10"/>
  <c r="W2850" i="10" s="1"/>
  <c r="AA2850" i="10" s="1"/>
  <c r="V2850" i="10"/>
  <c r="X2850" i="10" s="1"/>
  <c r="Z2850" i="10" s="1"/>
  <c r="AJ2849" i="10"/>
  <c r="AI2849" i="10" s="1"/>
  <c r="AB2850" i="10" l="1"/>
  <c r="AD2850" i="10" s="1"/>
  <c r="Y2850" i="10"/>
  <c r="AC2850" i="10" s="1"/>
  <c r="AE2850" i="10" l="1"/>
  <c r="AF2850" i="10"/>
  <c r="AH2850" i="10" l="1"/>
  <c r="T2851" i="10"/>
  <c r="AG2851" i="10" l="1"/>
  <c r="S2852" i="10"/>
  <c r="R2853" i="10" s="1"/>
  <c r="AJ2850" i="10"/>
  <c r="AI2850" i="10" s="1"/>
  <c r="V2851" i="10"/>
  <c r="X2851" i="10" s="1"/>
  <c r="Z2851" i="10" s="1"/>
  <c r="U2851" i="10"/>
  <c r="W2851" i="10" s="1"/>
  <c r="Y2851" i="10" s="1"/>
  <c r="AB2851" i="10" l="1"/>
  <c r="AD2851" i="10" s="1"/>
  <c r="AA2851" i="10"/>
  <c r="AC2851" i="10" s="1"/>
  <c r="AE2851" i="10" l="1"/>
  <c r="AF2851" i="10"/>
  <c r="AH2851" i="10" l="1"/>
  <c r="T2852" i="10"/>
  <c r="AG2852" i="10" l="1"/>
  <c r="S2853" i="10"/>
  <c r="R2854" i="10" s="1"/>
  <c r="V2852" i="10"/>
  <c r="X2852" i="10" s="1"/>
  <c r="Z2852" i="10" s="1"/>
  <c r="U2852" i="10"/>
  <c r="W2852" i="10" s="1"/>
  <c r="Y2852" i="10" s="1"/>
  <c r="AJ2851" i="10"/>
  <c r="AI2851" i="10" s="1"/>
  <c r="AB2852" i="10" l="1"/>
  <c r="AD2852" i="10" s="1"/>
  <c r="AA2852" i="10"/>
  <c r="AC2852" i="10" s="1"/>
  <c r="AE2852" i="10" l="1"/>
  <c r="AH2852" i="10" s="1"/>
  <c r="AJ2852" i="10" s="1"/>
  <c r="AF2852" i="10"/>
  <c r="T2853" i="10"/>
  <c r="AI2852" i="10" l="1"/>
  <c r="AG2853" i="10"/>
  <c r="S2854" i="10"/>
  <c r="R2855" i="10" s="1"/>
  <c r="U2853" i="10"/>
  <c r="W2853" i="10" s="1"/>
  <c r="Y2853" i="10" s="1"/>
  <c r="V2853" i="10"/>
  <c r="X2853" i="10" s="1"/>
  <c r="Z2853" i="10" s="1"/>
  <c r="AB2853" i="10" l="1"/>
  <c r="AD2853" i="10" s="1"/>
  <c r="AA2853" i="10"/>
  <c r="AC2853" i="10" s="1"/>
  <c r="AF2853" i="10" l="1"/>
  <c r="AE2853" i="10"/>
  <c r="AH2853" i="10" s="1"/>
  <c r="AJ2853" i="10" s="1"/>
  <c r="T2854" i="10"/>
  <c r="AI2853" i="10" l="1"/>
  <c r="AG2854" i="10"/>
  <c r="S2855" i="10"/>
  <c r="R2856" i="10" s="1"/>
  <c r="U2854" i="10"/>
  <c r="W2854" i="10" s="1"/>
  <c r="AA2854" i="10" s="1"/>
  <c r="V2854" i="10"/>
  <c r="X2854" i="10" s="1"/>
  <c r="Z2854" i="10" s="1"/>
  <c r="AB2854" i="10" l="1"/>
  <c r="AD2854" i="10" s="1"/>
  <c r="Y2854" i="10"/>
  <c r="AC2854" i="10" s="1"/>
  <c r="AF2854" i="10" l="1"/>
  <c r="AE2854" i="10"/>
  <c r="AH2854" i="10" l="1"/>
  <c r="T2855" i="10"/>
  <c r="AG2855" i="10" l="1"/>
  <c r="S2856" i="10"/>
  <c r="R2857" i="10" s="1"/>
  <c r="U2855" i="10"/>
  <c r="W2855" i="10" s="1"/>
  <c r="Y2855" i="10" s="1"/>
  <c r="V2855" i="10"/>
  <c r="X2855" i="10" s="1"/>
  <c r="Z2855" i="10" s="1"/>
  <c r="AJ2854" i="10"/>
  <c r="AI2854" i="10" s="1"/>
  <c r="AA2855" i="10" l="1"/>
  <c r="AC2855" i="10" s="1"/>
  <c r="AB2855" i="10"/>
  <c r="AD2855" i="10" s="1"/>
  <c r="AF2855" i="10" l="1"/>
  <c r="AE2855" i="10"/>
  <c r="AH2855" i="10" s="1"/>
  <c r="AJ2855" i="10" s="1"/>
  <c r="T2856" i="10"/>
  <c r="AI2855" i="10" l="1"/>
  <c r="AG2856" i="10"/>
  <c r="S2857" i="10"/>
  <c r="R2858" i="10" s="1"/>
  <c r="V2856" i="10"/>
  <c r="X2856" i="10" s="1"/>
  <c r="AB2856" i="10" s="1"/>
  <c r="U2856" i="10"/>
  <c r="W2856" i="10" s="1"/>
  <c r="Y2856" i="10" s="1"/>
  <c r="AA2856" i="10" l="1"/>
  <c r="AC2856" i="10" s="1"/>
  <c r="Z2856" i="10"/>
  <c r="AD2856" i="10" l="1"/>
  <c r="AE2856" i="10" s="1"/>
  <c r="AH2856" i="10" l="1"/>
  <c r="T2857" i="10"/>
  <c r="AF2856" i="10"/>
  <c r="AG2857" i="10" l="1"/>
  <c r="S2858" i="10"/>
  <c r="R2859" i="10" s="1"/>
  <c r="U2857" i="10"/>
  <c r="W2857" i="10" s="1"/>
  <c r="Y2857" i="10" s="1"/>
  <c r="V2857" i="10"/>
  <c r="X2857" i="10" s="1"/>
  <c r="Z2857" i="10" s="1"/>
  <c r="AJ2856" i="10"/>
  <c r="AI2856" i="10" s="1"/>
  <c r="AB2857" i="10" l="1"/>
  <c r="AD2857" i="10" s="1"/>
  <c r="AA2857" i="10"/>
  <c r="AC2857" i="10" s="1"/>
  <c r="AE2857" i="10" l="1"/>
  <c r="AH2857" i="10" s="1"/>
  <c r="AJ2857" i="10" s="1"/>
  <c r="AF2857" i="10"/>
  <c r="T2858" i="10"/>
  <c r="AI2857" i="10" l="1"/>
  <c r="AG2858" i="10"/>
  <c r="S2859" i="10"/>
  <c r="R2860" i="10" s="1"/>
  <c r="U2858" i="10"/>
  <c r="W2858" i="10" s="1"/>
  <c r="AA2858" i="10" s="1"/>
  <c r="V2858" i="10"/>
  <c r="X2858" i="10" s="1"/>
  <c r="Z2858" i="10" s="1"/>
  <c r="AB2858" i="10" l="1"/>
  <c r="AD2858" i="10" s="1"/>
  <c r="Y2858" i="10"/>
  <c r="AC2858" i="10" s="1"/>
  <c r="AF2858" i="10" l="1"/>
  <c r="AE2858" i="10"/>
  <c r="AH2858" i="10" l="1"/>
  <c r="T2859" i="10"/>
  <c r="AG2859" i="10" l="1"/>
  <c r="S2860" i="10"/>
  <c r="R2861" i="10" s="1"/>
  <c r="V2859" i="10"/>
  <c r="X2859" i="10" s="1"/>
  <c r="Z2859" i="10" s="1"/>
  <c r="U2859" i="10"/>
  <c r="W2859" i="10" s="1"/>
  <c r="AA2859" i="10" s="1"/>
  <c r="AJ2858" i="10"/>
  <c r="AI2858" i="10" s="1"/>
  <c r="AB2859" i="10" l="1"/>
  <c r="AD2859" i="10" s="1"/>
  <c r="Y2859" i="10"/>
  <c r="AC2859" i="10" s="1"/>
  <c r="AE2859" i="10" l="1"/>
  <c r="AF2859" i="10"/>
  <c r="AH2859" i="10" l="1"/>
  <c r="T2860" i="10"/>
  <c r="AG2860" i="10" l="1"/>
  <c r="S2861" i="10"/>
  <c r="R2862" i="10" s="1"/>
  <c r="U2860" i="10"/>
  <c r="W2860" i="10" s="1"/>
  <c r="Y2860" i="10" s="1"/>
  <c r="V2860" i="10"/>
  <c r="X2860" i="10" s="1"/>
  <c r="Z2860" i="10" s="1"/>
  <c r="AJ2859" i="10"/>
  <c r="AI2859" i="10" s="1"/>
  <c r="AA2860" i="10" l="1"/>
  <c r="AC2860" i="10" s="1"/>
  <c r="AB2860" i="10"/>
  <c r="AD2860" i="10" s="1"/>
  <c r="AE2860" i="10" l="1"/>
  <c r="AF2860" i="10"/>
  <c r="AH2860" i="10" l="1"/>
  <c r="T2861" i="10"/>
  <c r="AG2861" i="10" l="1"/>
  <c r="S2862" i="10"/>
  <c r="R2863" i="10" s="1"/>
  <c r="AJ2860" i="10"/>
  <c r="AI2860" i="10" s="1"/>
  <c r="U2861" i="10"/>
  <c r="W2861" i="10" s="1"/>
  <c r="Y2861" i="10" s="1"/>
  <c r="V2861" i="10"/>
  <c r="X2861" i="10" s="1"/>
  <c r="Z2861" i="10" s="1"/>
  <c r="AA2861" i="10" l="1"/>
  <c r="AC2861" i="10" s="1"/>
  <c r="AB2861" i="10"/>
  <c r="AD2861" i="10" s="1"/>
  <c r="AE2861" i="10" l="1"/>
  <c r="AF2861" i="10"/>
  <c r="AH2861" i="10" l="1"/>
  <c r="T2862" i="10"/>
  <c r="AG2862" i="10" l="1"/>
  <c r="S2863" i="10"/>
  <c r="R2864" i="10" s="1"/>
  <c r="AJ2861" i="10"/>
  <c r="AI2861" i="10" s="1"/>
  <c r="U2862" i="10"/>
  <c r="W2862" i="10" s="1"/>
  <c r="Y2862" i="10" s="1"/>
  <c r="V2862" i="10"/>
  <c r="X2862" i="10" s="1"/>
  <c r="Z2862" i="10" s="1"/>
  <c r="AA2862" i="10" l="1"/>
  <c r="AC2862" i="10" s="1"/>
  <c r="AB2862" i="10"/>
  <c r="AD2862" i="10" s="1"/>
  <c r="AF2862" i="10" l="1"/>
  <c r="AE2862" i="10"/>
  <c r="AH2862" i="10" l="1"/>
  <c r="T2863" i="10"/>
  <c r="AG2863" i="10" l="1"/>
  <c r="S2864" i="10"/>
  <c r="R2865" i="10" s="1"/>
  <c r="V2863" i="10"/>
  <c r="X2863" i="10" s="1"/>
  <c r="AB2863" i="10" s="1"/>
  <c r="U2863" i="10"/>
  <c r="W2863" i="10" s="1"/>
  <c r="Y2863" i="10" s="1"/>
  <c r="AJ2862" i="10"/>
  <c r="AI2862" i="10" s="1"/>
  <c r="AA2863" i="10" l="1"/>
  <c r="AC2863" i="10" s="1"/>
  <c r="Z2863" i="10"/>
  <c r="AD2863" i="10" s="1"/>
  <c r="AE2863" i="10" l="1"/>
  <c r="AH2863" i="10" s="1"/>
  <c r="AF2863" i="10"/>
  <c r="AI2863" i="10" l="1"/>
  <c r="T2864" i="10"/>
  <c r="AJ2863" i="10"/>
  <c r="AG2864" i="10" l="1"/>
  <c r="S2865" i="10"/>
  <c r="R2866" i="10" s="1"/>
  <c r="U2864" i="10"/>
  <c r="W2864" i="10" s="1"/>
  <c r="Y2864" i="10" s="1"/>
  <c r="V2864" i="10"/>
  <c r="X2864" i="10" s="1"/>
  <c r="Z2864" i="10" s="1"/>
  <c r="AB2864" i="10" l="1"/>
  <c r="AD2864" i="10" s="1"/>
  <c r="AA2864" i="10"/>
  <c r="AC2864" i="10" s="1"/>
  <c r="AE2864" i="10" l="1"/>
  <c r="T2865" i="10" s="1"/>
  <c r="AG2865" i="10" s="1"/>
  <c r="AH2864" i="10"/>
  <c r="AF2864" i="10"/>
  <c r="U2865" i="10" l="1"/>
  <c r="W2865" i="10" s="1"/>
  <c r="Y2865" i="10" s="1"/>
  <c r="S2866" i="10"/>
  <c r="R2867" i="10" s="1"/>
  <c r="V2865" i="10"/>
  <c r="X2865" i="10" s="1"/>
  <c r="Z2865" i="10" s="1"/>
  <c r="AJ2864" i="10"/>
  <c r="AI2864" i="10" s="1"/>
  <c r="AB2865" i="10" l="1"/>
  <c r="AD2865" i="10" s="1"/>
  <c r="AA2865" i="10"/>
  <c r="AC2865" i="10" s="1"/>
  <c r="AF2865" i="10" l="1"/>
  <c r="AE2865" i="10"/>
  <c r="AH2865" i="10"/>
  <c r="T2866" i="10"/>
  <c r="AG2866" i="10" l="1"/>
  <c r="S2867" i="10"/>
  <c r="R2868" i="10" s="1"/>
  <c r="V2866" i="10"/>
  <c r="X2866" i="10" s="1"/>
  <c r="AB2866" i="10" s="1"/>
  <c r="U2866" i="10"/>
  <c r="W2866" i="10" s="1"/>
  <c r="Y2866" i="10" s="1"/>
  <c r="AJ2865" i="10"/>
  <c r="AI2865" i="10" s="1"/>
  <c r="AA2866" i="10" l="1"/>
  <c r="AC2866" i="10" s="1"/>
  <c r="Z2866" i="10"/>
  <c r="AD2866" i="10" s="1"/>
  <c r="AF2866" i="10" l="1"/>
  <c r="AE2866" i="10"/>
  <c r="AH2866" i="10" l="1"/>
  <c r="T2867" i="10"/>
  <c r="AG2867" i="10" l="1"/>
  <c r="S2868" i="10"/>
  <c r="R2869" i="10" s="1"/>
  <c r="U2867" i="10"/>
  <c r="W2867" i="10" s="1"/>
  <c r="Y2867" i="10" s="1"/>
  <c r="V2867" i="10"/>
  <c r="X2867" i="10" s="1"/>
  <c r="Z2867" i="10" s="1"/>
  <c r="AJ2866" i="10"/>
  <c r="H34" i="11" s="1"/>
  <c r="AB2867" i="10" l="1"/>
  <c r="AD2867" i="10" s="1"/>
  <c r="AA2867" i="10"/>
  <c r="AC2867" i="10" s="1"/>
  <c r="AI2866" i="10"/>
  <c r="G34" i="11" s="1"/>
  <c r="AE2867" i="10" l="1"/>
  <c r="AH2867" i="10" s="1"/>
  <c r="AJ2867" i="10" s="1"/>
  <c r="AF2867" i="10"/>
  <c r="T2868" i="10"/>
  <c r="AI2867" i="10" l="1"/>
  <c r="AG2868" i="10"/>
  <c r="S2869" i="10"/>
  <c r="R2870" i="10" s="1"/>
  <c r="V2868" i="10"/>
  <c r="X2868" i="10" s="1"/>
  <c r="Z2868" i="10" s="1"/>
  <c r="U2868" i="10"/>
  <c r="W2868" i="10" s="1"/>
  <c r="Y2868" i="10" s="1"/>
  <c r="AB2868" i="10" l="1"/>
  <c r="AD2868" i="10" s="1"/>
  <c r="AA2868" i="10"/>
  <c r="AC2868" i="10" s="1"/>
  <c r="AF2868" i="10" l="1"/>
  <c r="AE2868" i="10"/>
  <c r="AH2868" i="10" l="1"/>
  <c r="T2869" i="10"/>
  <c r="AG2869" i="10" l="1"/>
  <c r="S2870" i="10"/>
  <c r="R2871" i="10" s="1"/>
  <c r="V2869" i="10"/>
  <c r="X2869" i="10" s="1"/>
  <c r="Z2869" i="10" s="1"/>
  <c r="U2869" i="10"/>
  <c r="W2869" i="10" s="1"/>
  <c r="Y2869" i="10" s="1"/>
  <c r="AJ2868" i="10"/>
  <c r="AI2868" i="10" s="1"/>
  <c r="AB2869" i="10" l="1"/>
  <c r="AD2869" i="10" s="1"/>
  <c r="AA2869" i="10"/>
  <c r="AC2869" i="10" s="1"/>
  <c r="AE2869" i="10" l="1"/>
  <c r="AH2869" i="10" s="1"/>
  <c r="AJ2869" i="10" s="1"/>
  <c r="AF2869" i="10"/>
  <c r="T2870" i="10"/>
  <c r="AI2869" i="10" l="1"/>
  <c r="AG2870" i="10"/>
  <c r="S2871" i="10"/>
  <c r="R2872" i="10" s="1"/>
  <c r="V2870" i="10"/>
  <c r="X2870" i="10" s="1"/>
  <c r="Z2870" i="10" s="1"/>
  <c r="U2870" i="10"/>
  <c r="W2870" i="10" s="1"/>
  <c r="AA2870" i="10" s="1"/>
  <c r="AB2870" i="10" l="1"/>
  <c r="AD2870" i="10" s="1"/>
  <c r="Y2870" i="10"/>
  <c r="AC2870" i="10" s="1"/>
  <c r="AF2870" i="10" l="1"/>
  <c r="AE2870" i="10"/>
  <c r="AH2870" i="10" s="1"/>
  <c r="AJ2870" i="10" l="1"/>
  <c r="AI2870" i="10" s="1"/>
  <c r="T2871" i="10"/>
  <c r="AG2871" i="10" l="1"/>
  <c r="S2872" i="10"/>
  <c r="R2873" i="10" s="1"/>
  <c r="V2871" i="10"/>
  <c r="X2871" i="10" s="1"/>
  <c r="AB2871" i="10" s="1"/>
  <c r="U2871" i="10"/>
  <c r="W2871" i="10" s="1"/>
  <c r="Y2871" i="10" s="1"/>
  <c r="AA2871" i="10" l="1"/>
  <c r="AC2871" i="10" s="1"/>
  <c r="Z2871" i="10"/>
  <c r="AD2871" i="10" s="1"/>
  <c r="AF2871" i="10" l="1"/>
  <c r="AE2871" i="10"/>
  <c r="AH2871" i="10" l="1"/>
  <c r="T2872" i="10"/>
  <c r="AG2872" i="10" l="1"/>
  <c r="S2873" i="10"/>
  <c r="R2874" i="10" s="1"/>
  <c r="AJ2871" i="10"/>
  <c r="AI2871" i="10" s="1"/>
  <c r="V2872" i="10"/>
  <c r="X2872" i="10" s="1"/>
  <c r="Z2872" i="10" s="1"/>
  <c r="U2872" i="10"/>
  <c r="W2872" i="10" s="1"/>
  <c r="Y2872" i="10" s="1"/>
  <c r="AB2872" i="10" l="1"/>
  <c r="AD2872" i="10" s="1"/>
  <c r="AA2872" i="10"/>
  <c r="AC2872" i="10" s="1"/>
  <c r="AE2872" i="10" s="1"/>
  <c r="AH2872" i="10" s="1"/>
  <c r="AF2872" i="10" l="1"/>
  <c r="AJ2872" i="10"/>
  <c r="T2873" i="10"/>
  <c r="AI2872" i="10" l="1"/>
  <c r="AG2873" i="10"/>
  <c r="S2874" i="10"/>
  <c r="R2875" i="10" s="1"/>
  <c r="U2873" i="10"/>
  <c r="W2873" i="10" s="1"/>
  <c r="Y2873" i="10" s="1"/>
  <c r="V2873" i="10"/>
  <c r="X2873" i="10" s="1"/>
  <c r="Z2873" i="10" s="1"/>
  <c r="AB2873" i="10" l="1"/>
  <c r="AD2873" i="10" s="1"/>
  <c r="AA2873" i="10"/>
  <c r="AC2873" i="10" s="1"/>
  <c r="AE2873" i="10" l="1"/>
  <c r="AF2873" i="10"/>
  <c r="AH2873" i="10"/>
  <c r="T2874" i="10"/>
  <c r="AG2874" i="10" l="1"/>
  <c r="S2875" i="10"/>
  <c r="R2876" i="10" s="1"/>
  <c r="AJ2873" i="10"/>
  <c r="AI2873" i="10" s="1"/>
  <c r="U2874" i="10"/>
  <c r="W2874" i="10" s="1"/>
  <c r="Y2874" i="10" s="1"/>
  <c r="V2874" i="10"/>
  <c r="X2874" i="10" s="1"/>
  <c r="Z2874" i="10" s="1"/>
  <c r="AA2874" i="10" l="1"/>
  <c r="AC2874" i="10" s="1"/>
  <c r="AB2874" i="10"/>
  <c r="AD2874" i="10" s="1"/>
  <c r="AE2874" i="10" l="1"/>
  <c r="AF2874" i="10"/>
  <c r="AH2874" i="10"/>
  <c r="T2875" i="10"/>
  <c r="AG2875" i="10" l="1"/>
  <c r="S2876" i="10"/>
  <c r="R2877" i="10" s="1"/>
  <c r="AJ2874" i="10"/>
  <c r="AI2874" i="10" s="1"/>
  <c r="V2875" i="10"/>
  <c r="X2875" i="10" s="1"/>
  <c r="Z2875" i="10" s="1"/>
  <c r="U2875" i="10"/>
  <c r="W2875" i="10" s="1"/>
  <c r="Y2875" i="10" s="1"/>
  <c r="AB2875" i="10" l="1"/>
  <c r="AD2875" i="10" s="1"/>
  <c r="AA2875" i="10"/>
  <c r="AC2875" i="10" s="1"/>
  <c r="AF2875" i="10" l="1"/>
  <c r="AE2875" i="10"/>
  <c r="T2876" i="10" l="1"/>
  <c r="AH2875" i="10"/>
  <c r="AG2876" i="10" l="1"/>
  <c r="S2877" i="10"/>
  <c r="R2878" i="10" s="1"/>
  <c r="AJ2875" i="10"/>
  <c r="AI2875" i="10" s="1"/>
  <c r="U2876" i="10"/>
  <c r="W2876" i="10" s="1"/>
  <c r="Y2876" i="10" s="1"/>
  <c r="V2876" i="10"/>
  <c r="X2876" i="10" s="1"/>
  <c r="Z2876" i="10" s="1"/>
  <c r="AB2876" i="10" l="1"/>
  <c r="AD2876" i="10" s="1"/>
  <c r="AA2876" i="10"/>
  <c r="AC2876" i="10" s="1"/>
  <c r="AF2876" i="10" l="1"/>
  <c r="AE2876" i="10"/>
  <c r="T2877" i="10" l="1"/>
  <c r="AH2876" i="10"/>
  <c r="AG2877" i="10" l="1"/>
  <c r="S2878" i="10"/>
  <c r="R2879" i="10" s="1"/>
  <c r="AJ2876" i="10"/>
  <c r="AI2876" i="10" s="1"/>
  <c r="U2877" i="10"/>
  <c r="W2877" i="10" s="1"/>
  <c r="Y2877" i="10" s="1"/>
  <c r="V2877" i="10"/>
  <c r="X2877" i="10" s="1"/>
  <c r="AB2877" i="10" s="1"/>
  <c r="AA2877" i="10" l="1"/>
  <c r="AC2877" i="10" s="1"/>
  <c r="Z2877" i="10"/>
  <c r="AD2877" i="10" s="1"/>
  <c r="AE2877" i="10" l="1"/>
  <c r="AF2877" i="10"/>
  <c r="AH2877" i="10" l="1"/>
  <c r="T2878" i="10"/>
  <c r="AG2878" i="10" l="1"/>
  <c r="S2879" i="10"/>
  <c r="R2880" i="10" s="1"/>
  <c r="U2878" i="10"/>
  <c r="W2878" i="10" s="1"/>
  <c r="AA2878" i="10" s="1"/>
  <c r="V2878" i="10"/>
  <c r="X2878" i="10" s="1"/>
  <c r="AB2878" i="10" s="1"/>
  <c r="AJ2877" i="10"/>
  <c r="AI2877" i="10" s="1"/>
  <c r="Z2878" i="10" l="1"/>
  <c r="AD2878" i="10" s="1"/>
  <c r="Y2878" i="10"/>
  <c r="AC2878" i="10" s="1"/>
  <c r="AF2878" i="10" l="1"/>
  <c r="AE2878" i="10"/>
  <c r="AH2878" i="10" l="1"/>
  <c r="T2879" i="10"/>
  <c r="AG2879" i="10" l="1"/>
  <c r="S2880" i="10"/>
  <c r="R2881" i="10" s="1"/>
  <c r="AJ2878" i="10"/>
  <c r="AI2878" i="10" s="1"/>
  <c r="V2879" i="10"/>
  <c r="X2879" i="10" s="1"/>
  <c r="Z2879" i="10" s="1"/>
  <c r="U2879" i="10"/>
  <c r="W2879" i="10" s="1"/>
  <c r="Y2879" i="10" s="1"/>
  <c r="AB2879" i="10" l="1"/>
  <c r="AD2879" i="10" s="1"/>
  <c r="AA2879" i="10"/>
  <c r="AC2879" i="10" s="1"/>
  <c r="AF2879" i="10" l="1"/>
  <c r="AE2879" i="10"/>
  <c r="AH2879" i="10" l="1"/>
  <c r="T2880" i="10"/>
  <c r="AG2880" i="10" l="1"/>
  <c r="S2881" i="10"/>
  <c r="R2882" i="10" s="1"/>
  <c r="AJ2879" i="10"/>
  <c r="AI2879" i="10" s="1"/>
  <c r="U2880" i="10"/>
  <c r="W2880" i="10" s="1"/>
  <c r="AA2880" i="10" s="1"/>
  <c r="V2880" i="10"/>
  <c r="X2880" i="10" s="1"/>
  <c r="AB2880" i="10" s="1"/>
  <c r="Y2880" i="10" l="1"/>
  <c r="AC2880" i="10" s="1"/>
  <c r="Z2880" i="10"/>
  <c r="AD2880" i="10" s="1"/>
  <c r="AF2880" i="10" l="1"/>
  <c r="AE2880" i="10"/>
  <c r="AH2880" i="10" l="1"/>
  <c r="T2881" i="10"/>
  <c r="AG2881" i="10" l="1"/>
  <c r="S2882" i="10"/>
  <c r="R2883" i="10" s="1"/>
  <c r="AJ2880" i="10"/>
  <c r="AI2880" i="10" s="1"/>
  <c r="U2881" i="10"/>
  <c r="W2881" i="10" s="1"/>
  <c r="AA2881" i="10" s="1"/>
  <c r="V2881" i="10"/>
  <c r="X2881" i="10" s="1"/>
  <c r="Z2881" i="10" s="1"/>
  <c r="AB2881" i="10" l="1"/>
  <c r="AD2881" i="10" s="1"/>
  <c r="Y2881" i="10"/>
  <c r="AC2881" i="10" s="1"/>
  <c r="AF2881" i="10" l="1"/>
  <c r="AE2881" i="10"/>
  <c r="AH2881" i="10" l="1"/>
  <c r="T2882" i="10"/>
  <c r="AG2882" i="10" l="1"/>
  <c r="S2883" i="10"/>
  <c r="R2884" i="10" s="1"/>
  <c r="V2882" i="10"/>
  <c r="X2882" i="10" s="1"/>
  <c r="Z2882" i="10" s="1"/>
  <c r="U2882" i="10"/>
  <c r="W2882" i="10" s="1"/>
  <c r="Y2882" i="10" s="1"/>
  <c r="AJ2881" i="10"/>
  <c r="AI2881" i="10" s="1"/>
  <c r="AB2882" i="10" l="1"/>
  <c r="AD2882" i="10" s="1"/>
  <c r="AA2882" i="10"/>
  <c r="AC2882" i="10" s="1"/>
  <c r="AF2882" i="10" l="1"/>
  <c r="AE2882" i="10"/>
  <c r="AH2882" i="10" l="1"/>
  <c r="T2883" i="10"/>
  <c r="AG2883" i="10" l="1"/>
  <c r="S2884" i="10"/>
  <c r="R2885" i="10" s="1"/>
  <c r="AJ2882" i="10"/>
  <c r="AI2882" i="10" s="1"/>
  <c r="U2883" i="10"/>
  <c r="W2883" i="10" s="1"/>
  <c r="Y2883" i="10" s="1"/>
  <c r="V2883" i="10"/>
  <c r="X2883" i="10" s="1"/>
  <c r="Z2883" i="10" s="1"/>
  <c r="AA2883" i="10" l="1"/>
  <c r="AC2883" i="10" s="1"/>
  <c r="AB2883" i="10"/>
  <c r="AD2883" i="10" s="1"/>
  <c r="AF2883" i="10" l="1"/>
  <c r="AE2883" i="10"/>
  <c r="AH2883" i="10" l="1"/>
  <c r="T2884" i="10"/>
  <c r="AG2884" i="10" l="1"/>
  <c r="S2885" i="10"/>
  <c r="R2886" i="10" s="1"/>
  <c r="U2884" i="10"/>
  <c r="W2884" i="10" s="1"/>
  <c r="Y2884" i="10" s="1"/>
  <c r="V2884" i="10"/>
  <c r="X2884" i="10" s="1"/>
  <c r="Z2884" i="10" s="1"/>
  <c r="AJ2883" i="10"/>
  <c r="AI2883" i="10" s="1"/>
  <c r="AA2884" i="10" l="1"/>
  <c r="AC2884" i="10" s="1"/>
  <c r="AB2884" i="10"/>
  <c r="AD2884" i="10" s="1"/>
  <c r="AF2884" i="10" l="1"/>
  <c r="AE2884" i="10"/>
  <c r="AH2884" i="10" s="1"/>
  <c r="AJ2884" i="10" s="1"/>
  <c r="AI2884" i="10" s="1"/>
  <c r="T2885" i="10"/>
  <c r="AG2885" i="10" l="1"/>
  <c r="S2886" i="10"/>
  <c r="R2887" i="10" s="1"/>
  <c r="U2885" i="10"/>
  <c r="W2885" i="10" s="1"/>
  <c r="Y2885" i="10" s="1"/>
  <c r="V2885" i="10"/>
  <c r="X2885" i="10" s="1"/>
  <c r="Z2885" i="10" s="1"/>
  <c r="AB2885" i="10" l="1"/>
  <c r="AD2885" i="10" s="1"/>
  <c r="AA2885" i="10"/>
  <c r="AC2885" i="10" s="1"/>
  <c r="AE2885" i="10" l="1"/>
  <c r="AF2885" i="10"/>
  <c r="AH2885" i="10"/>
  <c r="T2886" i="10"/>
  <c r="AG2886" i="10" l="1"/>
  <c r="S2887" i="10"/>
  <c r="R2888" i="10" s="1"/>
  <c r="AJ2885" i="10"/>
  <c r="AI2885" i="10" s="1"/>
  <c r="U2886" i="10"/>
  <c r="W2886" i="10" s="1"/>
  <c r="Y2886" i="10" s="1"/>
  <c r="V2886" i="10"/>
  <c r="X2886" i="10" s="1"/>
  <c r="Z2886" i="10" s="1"/>
  <c r="AB2886" i="10" l="1"/>
  <c r="AD2886" i="10" s="1"/>
  <c r="AA2886" i="10"/>
  <c r="AC2886" i="10" s="1"/>
  <c r="AE2886" i="10" l="1"/>
  <c r="AH2886" i="10" s="1"/>
  <c r="AJ2886" i="10" s="1"/>
  <c r="AF2886" i="10"/>
  <c r="T2887" i="10"/>
  <c r="AI2886" i="10" l="1"/>
  <c r="AG2887" i="10"/>
  <c r="S2888" i="10"/>
  <c r="R2889" i="10" s="1"/>
  <c r="V2887" i="10"/>
  <c r="X2887" i="10" s="1"/>
  <c r="AB2887" i="10" s="1"/>
  <c r="U2887" i="10"/>
  <c r="W2887" i="10" s="1"/>
  <c r="Y2887" i="10" s="1"/>
  <c r="AA2887" i="10" l="1"/>
  <c r="AC2887" i="10" s="1"/>
  <c r="Z2887" i="10"/>
  <c r="AD2887" i="10" s="1"/>
  <c r="AE2887" i="10" l="1"/>
  <c r="AF2887" i="10"/>
  <c r="AH2887" i="10" l="1"/>
  <c r="T2888" i="10"/>
  <c r="AG2888" i="10" l="1"/>
  <c r="S2889" i="10"/>
  <c r="R2890" i="10" s="1"/>
  <c r="AJ2887" i="10"/>
  <c r="AI2887" i="10" s="1"/>
  <c r="U2888" i="10"/>
  <c r="W2888" i="10" s="1"/>
  <c r="Y2888" i="10" s="1"/>
  <c r="V2888" i="10"/>
  <c r="X2888" i="10" s="1"/>
  <c r="Z2888" i="10" s="1"/>
  <c r="AB2888" i="10" l="1"/>
  <c r="AD2888" i="10" s="1"/>
  <c r="AA2888" i="10"/>
  <c r="AC2888" i="10" s="1"/>
  <c r="AF2888" i="10" l="1"/>
  <c r="AE2888" i="10"/>
  <c r="AH2888" i="10" l="1"/>
  <c r="T2889" i="10"/>
  <c r="AG2889" i="10" l="1"/>
  <c r="S2890" i="10"/>
  <c r="R2891" i="10" s="1"/>
  <c r="U2889" i="10"/>
  <c r="W2889" i="10" s="1"/>
  <c r="AA2889" i="10" s="1"/>
  <c r="V2889" i="10"/>
  <c r="X2889" i="10" s="1"/>
  <c r="Z2889" i="10" s="1"/>
  <c r="AJ2888" i="10"/>
  <c r="AI2888" i="10" s="1"/>
  <c r="AB2889" i="10" l="1"/>
  <c r="AD2889" i="10" s="1"/>
  <c r="Y2889" i="10"/>
  <c r="AC2889" i="10" s="1"/>
  <c r="AF2889" i="10" l="1"/>
  <c r="AE2889" i="10"/>
  <c r="AH2889" i="10" l="1"/>
  <c r="T2890" i="10"/>
  <c r="AG2890" i="10" l="1"/>
  <c r="S2891" i="10"/>
  <c r="R2892" i="10" s="1"/>
  <c r="AJ2889" i="10"/>
  <c r="AI2889" i="10" s="1"/>
  <c r="V2890" i="10"/>
  <c r="X2890" i="10" s="1"/>
  <c r="Z2890" i="10" s="1"/>
  <c r="U2890" i="10"/>
  <c r="W2890" i="10" s="1"/>
  <c r="Y2890" i="10" s="1"/>
  <c r="AB2890" i="10" l="1"/>
  <c r="AD2890" i="10" s="1"/>
  <c r="AA2890" i="10"/>
  <c r="AC2890" i="10" s="1"/>
  <c r="AE2890" i="10" l="1"/>
  <c r="AH2890" i="10" s="1"/>
  <c r="AJ2890" i="10" s="1"/>
  <c r="AF2890" i="10"/>
  <c r="T2891" i="10"/>
  <c r="AI2890" i="10" l="1"/>
  <c r="AG2891" i="10"/>
  <c r="S2892" i="10"/>
  <c r="R2893" i="10" s="1"/>
  <c r="U2891" i="10"/>
  <c r="W2891" i="10" s="1"/>
  <c r="AA2891" i="10" s="1"/>
  <c r="V2891" i="10"/>
  <c r="X2891" i="10" s="1"/>
  <c r="AB2891" i="10" s="1"/>
  <c r="Z2891" i="10" l="1"/>
  <c r="AD2891" i="10" s="1"/>
  <c r="Y2891" i="10"/>
  <c r="AC2891" i="10" s="1"/>
  <c r="AE2891" i="10" l="1"/>
  <c r="AF2891" i="10"/>
  <c r="AH2891" i="10" l="1"/>
  <c r="T2892" i="10"/>
  <c r="AG2892" i="10" l="1"/>
  <c r="S2893" i="10"/>
  <c r="R2894" i="10" s="1"/>
  <c r="AJ2891" i="10"/>
  <c r="AI2891" i="10" s="1"/>
  <c r="V2892" i="10"/>
  <c r="X2892" i="10" s="1"/>
  <c r="Z2892" i="10" s="1"/>
  <c r="U2892" i="10"/>
  <c r="W2892" i="10" s="1"/>
  <c r="Y2892" i="10" s="1"/>
  <c r="AB2892" i="10" l="1"/>
  <c r="AD2892" i="10" s="1"/>
  <c r="AA2892" i="10"/>
  <c r="AC2892" i="10" s="1"/>
  <c r="AF2892" i="10" l="1"/>
  <c r="AE2892" i="10"/>
  <c r="AH2892" i="10" l="1"/>
  <c r="T2893" i="10"/>
  <c r="AG2893" i="10" l="1"/>
  <c r="S2894" i="10"/>
  <c r="R2895" i="10" s="1"/>
  <c r="V2893" i="10"/>
  <c r="X2893" i="10" s="1"/>
  <c r="Z2893" i="10" s="1"/>
  <c r="U2893" i="10"/>
  <c r="W2893" i="10" s="1"/>
  <c r="Y2893" i="10" s="1"/>
  <c r="AJ2892" i="10"/>
  <c r="AI2892" i="10" s="1"/>
  <c r="AB2893" i="10" l="1"/>
  <c r="AD2893" i="10" s="1"/>
  <c r="AA2893" i="10"/>
  <c r="AC2893" i="10" s="1"/>
  <c r="AF2893" i="10" l="1"/>
  <c r="AE2893" i="10"/>
  <c r="AH2893" i="10" s="1"/>
  <c r="AJ2893" i="10" s="1"/>
  <c r="AI2893" i="10" s="1"/>
  <c r="T2894" i="10"/>
  <c r="AG2894" i="10" l="1"/>
  <c r="S2895" i="10"/>
  <c r="R2896" i="10" s="1"/>
  <c r="U2894" i="10"/>
  <c r="W2894" i="10" s="1"/>
  <c r="Y2894" i="10" s="1"/>
  <c r="V2894" i="10"/>
  <c r="X2894" i="10" s="1"/>
  <c r="Z2894" i="10" s="1"/>
  <c r="AB2894" i="10" l="1"/>
  <c r="AD2894" i="10" s="1"/>
  <c r="AA2894" i="10"/>
  <c r="AC2894" i="10" s="1"/>
  <c r="AF2894" i="10" l="1"/>
  <c r="AE2894" i="10"/>
  <c r="AH2894" i="10" l="1"/>
  <c r="T2895" i="10"/>
  <c r="AG2895" i="10" l="1"/>
  <c r="S2896" i="10"/>
  <c r="R2897" i="10" s="1"/>
  <c r="AJ2894" i="10"/>
  <c r="AI2894" i="10" s="1"/>
  <c r="V2895" i="10"/>
  <c r="X2895" i="10" s="1"/>
  <c r="AB2895" i="10" s="1"/>
  <c r="U2895" i="10"/>
  <c r="W2895" i="10" s="1"/>
  <c r="AA2895" i="10" s="1"/>
  <c r="Y2895" i="10" l="1"/>
  <c r="AC2895" i="10" s="1"/>
  <c r="Z2895" i="10"/>
  <c r="AD2895" i="10" s="1"/>
  <c r="AF2895" i="10" l="1"/>
  <c r="AE2895" i="10"/>
  <c r="AH2895" i="10" l="1"/>
  <c r="T2896" i="10"/>
  <c r="AG2896" i="10" l="1"/>
  <c r="S2897" i="10"/>
  <c r="R2898" i="10" s="1"/>
  <c r="U2896" i="10"/>
  <c r="W2896" i="10" s="1"/>
  <c r="Y2896" i="10" s="1"/>
  <c r="V2896" i="10"/>
  <c r="X2896" i="10" s="1"/>
  <c r="AB2896" i="10" s="1"/>
  <c r="AJ2895" i="10"/>
  <c r="AI2895" i="10" s="1"/>
  <c r="AA2896" i="10" l="1"/>
  <c r="AC2896" i="10" s="1"/>
  <c r="Z2896" i="10"/>
  <c r="AD2896" i="10" s="1"/>
  <c r="AE2896" i="10" l="1"/>
  <c r="AF2896" i="10"/>
  <c r="AH2896" i="10" l="1"/>
  <c r="T2897" i="10"/>
  <c r="AG2897" i="10" l="1"/>
  <c r="S2898" i="10"/>
  <c r="R2899" i="10" s="1"/>
  <c r="U2897" i="10"/>
  <c r="W2897" i="10" s="1"/>
  <c r="Y2897" i="10" s="1"/>
  <c r="V2897" i="10"/>
  <c r="X2897" i="10" s="1"/>
  <c r="AB2897" i="10" s="1"/>
  <c r="AJ2896" i="10"/>
  <c r="AI2896" i="10" s="1"/>
  <c r="AA2897" i="10" l="1"/>
  <c r="AC2897" i="10" s="1"/>
  <c r="Z2897" i="10"/>
  <c r="AD2897" i="10" s="1"/>
  <c r="AF2897" i="10" l="1"/>
  <c r="AE2897" i="10"/>
  <c r="AH2897" i="10" l="1"/>
  <c r="T2898" i="10"/>
  <c r="AG2898" i="10" l="1"/>
  <c r="S2899" i="10"/>
  <c r="R2900" i="10" s="1"/>
  <c r="V2898" i="10"/>
  <c r="X2898" i="10" s="1"/>
  <c r="Z2898" i="10" s="1"/>
  <c r="U2898" i="10"/>
  <c r="W2898" i="10" s="1"/>
  <c r="Y2898" i="10" s="1"/>
  <c r="AJ2897" i="10"/>
  <c r="AI2897" i="10" s="1"/>
  <c r="AA2898" i="10" l="1"/>
  <c r="AC2898" i="10" s="1"/>
  <c r="AB2898" i="10"/>
  <c r="AD2898" i="10" s="1"/>
  <c r="AF2898" i="10" l="1"/>
  <c r="AE2898" i="10"/>
  <c r="AH2898" i="10" s="1"/>
  <c r="AJ2898" i="10" s="1"/>
  <c r="AI2898" i="10" s="1"/>
  <c r="T2899" i="10"/>
  <c r="AG2899" i="10" l="1"/>
  <c r="S2900" i="10"/>
  <c r="R2901" i="10" s="1"/>
  <c r="U2899" i="10"/>
  <c r="W2899" i="10" s="1"/>
  <c r="Y2899" i="10" s="1"/>
  <c r="V2899" i="10"/>
  <c r="X2899" i="10" s="1"/>
  <c r="Z2899" i="10" s="1"/>
  <c r="AB2899" i="10" l="1"/>
  <c r="AD2899" i="10" s="1"/>
  <c r="AA2899" i="10"/>
  <c r="AC2899" i="10" s="1"/>
  <c r="AF2899" i="10" l="1"/>
  <c r="AE2899" i="10"/>
  <c r="AH2899" i="10" s="1"/>
  <c r="AJ2899" i="10" s="1"/>
  <c r="AI2899" i="10" s="1"/>
  <c r="T2900" i="10"/>
  <c r="AG2900" i="10" l="1"/>
  <c r="S2901" i="10"/>
  <c r="R2902" i="10" s="1"/>
  <c r="V2900" i="10"/>
  <c r="X2900" i="10" s="1"/>
  <c r="Z2900" i="10" s="1"/>
  <c r="U2900" i="10"/>
  <c r="W2900" i="10" s="1"/>
  <c r="Y2900" i="10" s="1"/>
  <c r="AB2900" i="10" l="1"/>
  <c r="AD2900" i="10" s="1"/>
  <c r="AA2900" i="10"/>
  <c r="AC2900" i="10" s="1"/>
  <c r="AF2900" i="10" l="1"/>
  <c r="AE2900" i="10"/>
  <c r="AH2900" i="10" l="1"/>
  <c r="T2901" i="10"/>
  <c r="AG2901" i="10" l="1"/>
  <c r="S2902" i="10"/>
  <c r="R2903" i="10" s="1"/>
  <c r="U2901" i="10"/>
  <c r="W2901" i="10" s="1"/>
  <c r="Y2901" i="10" s="1"/>
  <c r="V2901" i="10"/>
  <c r="X2901" i="10" s="1"/>
  <c r="Z2901" i="10" s="1"/>
  <c r="AJ2900" i="10"/>
  <c r="AI2900" i="10" s="1"/>
  <c r="AA2901" i="10" l="1"/>
  <c r="AC2901" i="10" s="1"/>
  <c r="AB2901" i="10"/>
  <c r="AD2901" i="10" s="1"/>
  <c r="AF2901" i="10" l="1"/>
  <c r="AE2901" i="10"/>
  <c r="AH2901" i="10" s="1"/>
  <c r="AJ2901" i="10" s="1"/>
  <c r="AI2901" i="10" s="1"/>
  <c r="T2902" i="10"/>
  <c r="AG2902" i="10" l="1"/>
  <c r="S2903" i="10"/>
  <c r="R2904" i="10" s="1"/>
  <c r="V2902" i="10"/>
  <c r="X2902" i="10" s="1"/>
  <c r="Z2902" i="10" s="1"/>
  <c r="U2902" i="10"/>
  <c r="W2902" i="10" s="1"/>
  <c r="Y2902" i="10" s="1"/>
  <c r="AB2902" i="10" l="1"/>
  <c r="AD2902" i="10" s="1"/>
  <c r="AA2902" i="10"/>
  <c r="AC2902" i="10" s="1"/>
  <c r="AE2902" i="10" l="1"/>
  <c r="AF2902" i="10"/>
  <c r="AH2902" i="10" l="1"/>
  <c r="T2903" i="10"/>
  <c r="AG2903" i="10" l="1"/>
  <c r="S2904" i="10"/>
  <c r="R2905" i="10" s="1"/>
  <c r="U2903" i="10"/>
  <c r="W2903" i="10" s="1"/>
  <c r="Y2903" i="10" s="1"/>
  <c r="V2903" i="10"/>
  <c r="X2903" i="10" s="1"/>
  <c r="Z2903" i="10" s="1"/>
  <c r="AJ2902" i="10"/>
  <c r="AI2902" i="10" s="1"/>
  <c r="AB2903" i="10" l="1"/>
  <c r="AD2903" i="10" s="1"/>
  <c r="AA2903" i="10"/>
  <c r="AC2903" i="10" s="1"/>
  <c r="AF2903" i="10" l="1"/>
  <c r="AE2903" i="10"/>
  <c r="AH2903" i="10" s="1"/>
  <c r="AJ2903" i="10" s="1"/>
  <c r="AI2903" i="10" s="1"/>
  <c r="T2904" i="10"/>
  <c r="AG2904" i="10" l="1"/>
  <c r="S2905" i="10"/>
  <c r="R2906" i="10" s="1"/>
  <c r="U2904" i="10"/>
  <c r="W2904" i="10" s="1"/>
  <c r="AA2904" i="10" s="1"/>
  <c r="V2904" i="10"/>
  <c r="X2904" i="10" s="1"/>
  <c r="Z2904" i="10" s="1"/>
  <c r="AB2904" i="10" l="1"/>
  <c r="AD2904" i="10" s="1"/>
  <c r="Y2904" i="10"/>
  <c r="AC2904" i="10" s="1"/>
  <c r="AF2904" i="10" l="1"/>
  <c r="AE2904" i="10"/>
  <c r="AH2904" i="10" l="1"/>
  <c r="T2905" i="10"/>
  <c r="AG2905" i="10" l="1"/>
  <c r="S2906" i="10"/>
  <c r="R2907" i="10" s="1"/>
  <c r="AJ2904" i="10"/>
  <c r="AI2904" i="10" s="1"/>
  <c r="V2905" i="10"/>
  <c r="X2905" i="10" s="1"/>
  <c r="Z2905" i="10" s="1"/>
  <c r="U2905" i="10"/>
  <c r="W2905" i="10" s="1"/>
  <c r="Y2905" i="10" s="1"/>
  <c r="AB2905" i="10" l="1"/>
  <c r="AD2905" i="10" s="1"/>
  <c r="AA2905" i="10"/>
  <c r="AC2905" i="10" s="1"/>
  <c r="AE2905" i="10" l="1"/>
  <c r="AF2905" i="10"/>
  <c r="AH2905" i="10" l="1"/>
  <c r="T2906" i="10"/>
  <c r="AG2906" i="10" l="1"/>
  <c r="S2907" i="10"/>
  <c r="R2908" i="10" s="1"/>
  <c r="AJ2905" i="10"/>
  <c r="AI2905" i="10" s="1"/>
  <c r="V2906" i="10"/>
  <c r="X2906" i="10" s="1"/>
  <c r="Z2906" i="10" s="1"/>
  <c r="U2906" i="10"/>
  <c r="W2906" i="10" s="1"/>
  <c r="Y2906" i="10" s="1"/>
  <c r="AB2906" i="10" l="1"/>
  <c r="AD2906" i="10" s="1"/>
  <c r="AA2906" i="10"/>
  <c r="AC2906" i="10" s="1"/>
  <c r="AF2906" i="10" l="1"/>
  <c r="AE2906" i="10"/>
  <c r="AH2906" i="10" l="1"/>
  <c r="T2907" i="10"/>
  <c r="AG2907" i="10" l="1"/>
  <c r="S2908" i="10"/>
  <c r="R2909" i="10" s="1"/>
  <c r="AJ2906" i="10"/>
  <c r="AI2906" i="10" s="1"/>
  <c r="U2907" i="10"/>
  <c r="W2907" i="10" s="1"/>
  <c r="Y2907" i="10" s="1"/>
  <c r="V2907" i="10"/>
  <c r="X2907" i="10" s="1"/>
  <c r="Z2907" i="10" s="1"/>
  <c r="AA2907" i="10" l="1"/>
  <c r="AC2907" i="10" s="1"/>
  <c r="AB2907" i="10"/>
  <c r="AD2907" i="10" s="1"/>
  <c r="AE2907" i="10" l="1"/>
  <c r="AH2907" i="10" s="1"/>
  <c r="AJ2907" i="10" s="1"/>
  <c r="AF2907" i="10"/>
  <c r="T2908" i="10"/>
  <c r="AI2907" i="10" l="1"/>
  <c r="AG2908" i="10"/>
  <c r="S2909" i="10"/>
  <c r="R2910" i="10" s="1"/>
  <c r="U2908" i="10"/>
  <c r="W2908" i="10" s="1"/>
  <c r="Y2908" i="10" s="1"/>
  <c r="V2908" i="10"/>
  <c r="X2908" i="10" s="1"/>
  <c r="Z2908" i="10" s="1"/>
  <c r="AB2908" i="10" l="1"/>
  <c r="AD2908" i="10" s="1"/>
  <c r="AA2908" i="10"/>
  <c r="AC2908" i="10" s="1"/>
  <c r="AE2908" i="10" l="1"/>
  <c r="AH2908" i="10" s="1"/>
  <c r="AJ2908" i="10" s="1"/>
  <c r="AF2908" i="10"/>
  <c r="T2909" i="10"/>
  <c r="AI2908" i="10" l="1"/>
  <c r="AG2909" i="10"/>
  <c r="S2910" i="10"/>
  <c r="R2911" i="10" s="1"/>
  <c r="V2909" i="10"/>
  <c r="X2909" i="10" s="1"/>
  <c r="Z2909" i="10" s="1"/>
  <c r="U2909" i="10"/>
  <c r="W2909" i="10" s="1"/>
  <c r="Y2909" i="10" s="1"/>
  <c r="AB2909" i="10" l="1"/>
  <c r="AD2909" i="10" s="1"/>
  <c r="AA2909" i="10"/>
  <c r="AC2909" i="10" s="1"/>
  <c r="AF2909" i="10" l="1"/>
  <c r="AE2909" i="10"/>
  <c r="AH2909" i="10" l="1"/>
  <c r="T2910" i="10"/>
  <c r="AG2910" i="10" l="1"/>
  <c r="S2911" i="10"/>
  <c r="R2912" i="10" s="1"/>
  <c r="AJ2909" i="10"/>
  <c r="AI2909" i="10" s="1"/>
  <c r="V2910" i="10"/>
  <c r="X2910" i="10" s="1"/>
  <c r="Z2910" i="10" s="1"/>
  <c r="U2910" i="10"/>
  <c r="W2910" i="10" s="1"/>
  <c r="Y2910" i="10" s="1"/>
  <c r="AB2910" i="10" l="1"/>
  <c r="AD2910" i="10" s="1"/>
  <c r="AA2910" i="10"/>
  <c r="AC2910" i="10" s="1"/>
  <c r="AF2910" i="10" l="1"/>
  <c r="AE2910" i="10"/>
  <c r="AH2910" i="10" s="1"/>
  <c r="AJ2910" i="10" s="1"/>
  <c r="T2911" i="10"/>
  <c r="AI2910" i="10" l="1"/>
  <c r="AG2911" i="10"/>
  <c r="S2912" i="10"/>
  <c r="R2913" i="10" s="1"/>
  <c r="V2911" i="10"/>
  <c r="X2911" i="10" s="1"/>
  <c r="Z2911" i="10" s="1"/>
  <c r="U2911" i="10"/>
  <c r="W2911" i="10" s="1"/>
  <c r="AA2911" i="10" s="1"/>
  <c r="AB2911" i="10" l="1"/>
  <c r="AD2911" i="10" s="1"/>
  <c r="Y2911" i="10"/>
  <c r="AC2911" i="10" s="1"/>
  <c r="AF2911" i="10" l="1"/>
  <c r="AE2911" i="10"/>
  <c r="AH2911" i="10" l="1"/>
  <c r="T2912" i="10"/>
  <c r="AG2912" i="10" l="1"/>
  <c r="S2913" i="10"/>
  <c r="R2914" i="10" s="1"/>
  <c r="AJ2911" i="10"/>
  <c r="AI2911" i="10" s="1"/>
  <c r="U2912" i="10"/>
  <c r="W2912" i="10" s="1"/>
  <c r="Y2912" i="10" s="1"/>
  <c r="V2912" i="10"/>
  <c r="X2912" i="10" s="1"/>
  <c r="Z2912" i="10" s="1"/>
  <c r="AA2912" i="10" l="1"/>
  <c r="AC2912" i="10" s="1"/>
  <c r="AB2912" i="10"/>
  <c r="AD2912" i="10" s="1"/>
  <c r="AE2912" i="10" l="1"/>
  <c r="AH2912" i="10" s="1"/>
  <c r="AJ2912" i="10" s="1"/>
  <c r="AF2912" i="10"/>
  <c r="T2913" i="10"/>
  <c r="AI2912" i="10" l="1"/>
  <c r="AG2913" i="10"/>
  <c r="S2914" i="10"/>
  <c r="R2915" i="10" s="1"/>
  <c r="U2913" i="10"/>
  <c r="W2913" i="10" s="1"/>
  <c r="Y2913" i="10" s="1"/>
  <c r="V2913" i="10"/>
  <c r="X2913" i="10" s="1"/>
  <c r="Z2913" i="10" s="1"/>
  <c r="AB2913" i="10" l="1"/>
  <c r="AD2913" i="10" s="1"/>
  <c r="AA2913" i="10"/>
  <c r="AC2913" i="10" s="1"/>
  <c r="AE2913" i="10" l="1"/>
  <c r="AF2913" i="10"/>
  <c r="AH2913" i="10" l="1"/>
  <c r="T2914" i="10"/>
  <c r="AG2914" i="10" l="1"/>
  <c r="S2915" i="10"/>
  <c r="R2916" i="10" s="1"/>
  <c r="AJ2913" i="10"/>
  <c r="AI2913" i="10" s="1"/>
  <c r="U2914" i="10"/>
  <c r="W2914" i="10" s="1"/>
  <c r="Y2914" i="10" s="1"/>
  <c r="V2914" i="10"/>
  <c r="X2914" i="10" s="1"/>
  <c r="Z2914" i="10" s="1"/>
  <c r="AB2914" i="10" l="1"/>
  <c r="AD2914" i="10" s="1"/>
  <c r="AA2914" i="10"/>
  <c r="AC2914" i="10" s="1"/>
  <c r="AE2914" i="10" l="1"/>
  <c r="AH2914" i="10" s="1"/>
  <c r="AJ2914" i="10" s="1"/>
  <c r="AF2914" i="10"/>
  <c r="T2915" i="10"/>
  <c r="AI2914" i="10" l="1"/>
  <c r="AG2915" i="10"/>
  <c r="S2916" i="10"/>
  <c r="R2917" i="10" s="1"/>
  <c r="U2915" i="10"/>
  <c r="W2915" i="10" s="1"/>
  <c r="Y2915" i="10" s="1"/>
  <c r="V2915" i="10"/>
  <c r="X2915" i="10" s="1"/>
  <c r="Z2915" i="10" s="1"/>
  <c r="AB2915" i="10" l="1"/>
  <c r="AD2915" i="10" s="1"/>
  <c r="AA2915" i="10"/>
  <c r="AC2915" i="10" s="1"/>
  <c r="AF2915" i="10" l="1"/>
  <c r="AE2915" i="10"/>
  <c r="AH2915" i="10" l="1"/>
  <c r="T2916" i="10"/>
  <c r="AG2916" i="10" l="1"/>
  <c r="S2917" i="10"/>
  <c r="R2918" i="10" s="1"/>
  <c r="AJ2915" i="10"/>
  <c r="AI2915" i="10" s="1"/>
  <c r="U2916" i="10"/>
  <c r="W2916" i="10" s="1"/>
  <c r="Y2916" i="10" s="1"/>
  <c r="V2916" i="10"/>
  <c r="X2916" i="10" s="1"/>
  <c r="Z2916" i="10" s="1"/>
  <c r="AB2916" i="10" l="1"/>
  <c r="AD2916" i="10" s="1"/>
  <c r="AA2916" i="10"/>
  <c r="AC2916" i="10" s="1"/>
  <c r="AF2916" i="10" l="1"/>
  <c r="AE2916" i="10"/>
  <c r="AH2916" i="10" l="1"/>
  <c r="T2917" i="10"/>
  <c r="AG2917" i="10" l="1"/>
  <c r="S2918" i="10"/>
  <c r="R2919" i="10" s="1"/>
  <c r="U2917" i="10"/>
  <c r="W2917" i="10" s="1"/>
  <c r="Y2917" i="10" s="1"/>
  <c r="V2917" i="10"/>
  <c r="X2917" i="10" s="1"/>
  <c r="Z2917" i="10" s="1"/>
  <c r="AJ2916" i="10"/>
  <c r="AI2916" i="10" s="1"/>
  <c r="AB2917" i="10" l="1"/>
  <c r="AD2917" i="10" s="1"/>
  <c r="AA2917" i="10"/>
  <c r="AC2917" i="10" s="1"/>
  <c r="AE2917" i="10" l="1"/>
  <c r="AH2917" i="10" s="1"/>
  <c r="AJ2917" i="10" s="1"/>
  <c r="AF2917" i="10"/>
  <c r="T2918" i="10"/>
  <c r="AI2917" i="10" l="1"/>
  <c r="AG2918" i="10"/>
  <c r="S2919" i="10"/>
  <c r="R2920" i="10" s="1"/>
  <c r="U2918" i="10"/>
  <c r="W2918" i="10" s="1"/>
  <c r="Y2918" i="10" s="1"/>
  <c r="V2918" i="10"/>
  <c r="X2918" i="10" s="1"/>
  <c r="Z2918" i="10" s="1"/>
  <c r="AB2918" i="10" l="1"/>
  <c r="AD2918" i="10" s="1"/>
  <c r="AA2918" i="10"/>
  <c r="AC2918" i="10" s="1"/>
  <c r="AF2918" i="10" l="1"/>
  <c r="AE2918" i="10"/>
  <c r="AH2918" i="10" l="1"/>
  <c r="T2919" i="10"/>
  <c r="AG2919" i="10" l="1"/>
  <c r="S2920" i="10"/>
  <c r="R2921" i="10" s="1"/>
  <c r="V2919" i="10"/>
  <c r="X2919" i="10" s="1"/>
  <c r="Z2919" i="10" s="1"/>
  <c r="U2919" i="10"/>
  <c r="W2919" i="10" s="1"/>
  <c r="Y2919" i="10" s="1"/>
  <c r="AJ2918" i="10"/>
  <c r="AI2918" i="10" s="1"/>
  <c r="AB2919" i="10" l="1"/>
  <c r="AD2919" i="10" s="1"/>
  <c r="AA2919" i="10"/>
  <c r="AC2919" i="10" s="1"/>
  <c r="AE2919" i="10" l="1"/>
  <c r="AH2919" i="10" s="1"/>
  <c r="AJ2919" i="10" s="1"/>
  <c r="AF2919" i="10"/>
  <c r="T2920" i="10"/>
  <c r="AI2919" i="10" l="1"/>
  <c r="AG2920" i="10"/>
  <c r="S2921" i="10"/>
  <c r="R2922" i="10" s="1"/>
  <c r="U2920" i="10"/>
  <c r="W2920" i="10" s="1"/>
  <c r="Y2920" i="10" s="1"/>
  <c r="V2920" i="10"/>
  <c r="X2920" i="10" s="1"/>
  <c r="Z2920" i="10" s="1"/>
  <c r="AB2920" i="10" l="1"/>
  <c r="AD2920" i="10" s="1"/>
  <c r="AA2920" i="10"/>
  <c r="AC2920" i="10" s="1"/>
  <c r="AF2920" i="10" l="1"/>
  <c r="AE2920" i="10"/>
  <c r="AH2920" i="10" s="1"/>
  <c r="AJ2920" i="10" s="1"/>
  <c r="AI2920" i="10" s="1"/>
  <c r="T2921" i="10"/>
  <c r="AG2921" i="10" l="1"/>
  <c r="S2922" i="10"/>
  <c r="R2923" i="10" s="1"/>
  <c r="U2921" i="10"/>
  <c r="W2921" i="10" s="1"/>
  <c r="Y2921" i="10" s="1"/>
  <c r="V2921" i="10"/>
  <c r="X2921" i="10" s="1"/>
  <c r="Z2921" i="10" s="1"/>
  <c r="AB2921" i="10" l="1"/>
  <c r="AD2921" i="10" s="1"/>
  <c r="AA2921" i="10"/>
  <c r="AC2921" i="10" s="1"/>
  <c r="AF2921" i="10" l="1"/>
  <c r="AE2921" i="10"/>
  <c r="AH2921" i="10" l="1"/>
  <c r="T2922" i="10"/>
  <c r="AG2922" i="10" l="1"/>
  <c r="S2923" i="10"/>
  <c r="R2924" i="10" s="1"/>
  <c r="AJ2921" i="10"/>
  <c r="AI2921" i="10" s="1"/>
  <c r="U2922" i="10"/>
  <c r="W2922" i="10" s="1"/>
  <c r="Y2922" i="10" s="1"/>
  <c r="V2922" i="10"/>
  <c r="X2922" i="10" s="1"/>
  <c r="Z2922" i="10" s="1"/>
  <c r="AB2922" i="10" l="1"/>
  <c r="AD2922" i="10" s="1"/>
  <c r="AA2922" i="10"/>
  <c r="AC2922" i="10" s="1"/>
  <c r="AF2922" i="10" l="1"/>
  <c r="AE2922" i="10"/>
  <c r="AH2922" i="10" s="1"/>
  <c r="AJ2922" i="10" s="1"/>
  <c r="AI2922" i="10" s="1"/>
  <c r="T2923" i="10"/>
  <c r="AG2923" i="10" l="1"/>
  <c r="S2924" i="10"/>
  <c r="R2925" i="10" s="1"/>
  <c r="V2923" i="10"/>
  <c r="X2923" i="10" s="1"/>
  <c r="Z2923" i="10" s="1"/>
  <c r="U2923" i="10"/>
  <c r="W2923" i="10" s="1"/>
  <c r="Y2923" i="10" s="1"/>
  <c r="AB2923" i="10" l="1"/>
  <c r="AD2923" i="10" s="1"/>
  <c r="AA2923" i="10"/>
  <c r="AC2923" i="10" s="1"/>
  <c r="AE2923" i="10" l="1"/>
  <c r="AF2923" i="10"/>
  <c r="AH2923" i="10" l="1"/>
  <c r="T2924" i="10"/>
  <c r="AG2924" i="10" l="1"/>
  <c r="S2925" i="10"/>
  <c r="R2926" i="10" s="1"/>
  <c r="AJ2923" i="10"/>
  <c r="AI2923" i="10" s="1"/>
  <c r="V2924" i="10"/>
  <c r="X2924" i="10" s="1"/>
  <c r="Z2924" i="10" s="1"/>
  <c r="U2924" i="10"/>
  <c r="W2924" i="10" s="1"/>
  <c r="Y2924" i="10" s="1"/>
  <c r="AB2924" i="10" l="1"/>
  <c r="AD2924" i="10" s="1"/>
  <c r="AA2924" i="10"/>
  <c r="AC2924" i="10" s="1"/>
  <c r="AF2924" i="10" l="1"/>
  <c r="AE2924" i="10"/>
  <c r="AH2924" i="10" l="1"/>
  <c r="T2925" i="10"/>
  <c r="AG2925" i="10" l="1"/>
  <c r="S2926" i="10"/>
  <c r="R2927" i="10" s="1"/>
  <c r="AJ2924" i="10"/>
  <c r="AI2924" i="10" s="1"/>
  <c r="V2925" i="10"/>
  <c r="X2925" i="10" s="1"/>
  <c r="Z2925" i="10" s="1"/>
  <c r="U2925" i="10"/>
  <c r="W2925" i="10" s="1"/>
  <c r="Y2925" i="10" s="1"/>
  <c r="AB2925" i="10" l="1"/>
  <c r="AD2925" i="10" s="1"/>
  <c r="AA2925" i="10"/>
  <c r="AC2925" i="10" s="1"/>
  <c r="AE2925" i="10" l="1"/>
  <c r="T2926" i="10" s="1"/>
  <c r="AF2925" i="10"/>
  <c r="AG2926" i="10" l="1"/>
  <c r="S2927" i="10"/>
  <c r="R2928" i="10" s="1"/>
  <c r="AH2925" i="10"/>
  <c r="AJ2925" i="10" s="1"/>
  <c r="V2926" i="10"/>
  <c r="X2926" i="10" s="1"/>
  <c r="Z2926" i="10" s="1"/>
  <c r="U2926" i="10"/>
  <c r="W2926" i="10" s="1"/>
  <c r="Y2926" i="10" s="1"/>
  <c r="AB2926" i="10" l="1"/>
  <c r="AD2926" i="10" s="1"/>
  <c r="AA2926" i="10"/>
  <c r="AC2926" i="10" s="1"/>
  <c r="AI2925" i="10"/>
  <c r="AE2926" i="10" l="1"/>
  <c r="AH2926" i="10" s="1"/>
  <c r="AJ2926" i="10" s="1"/>
  <c r="AF2926" i="10"/>
  <c r="T2927" i="10"/>
  <c r="AI2926" i="10" l="1"/>
  <c r="AG2927" i="10"/>
  <c r="S2928" i="10"/>
  <c r="R2929" i="10" s="1"/>
  <c r="V2927" i="10"/>
  <c r="X2927" i="10" s="1"/>
  <c r="Z2927" i="10" s="1"/>
  <c r="U2927" i="10"/>
  <c r="W2927" i="10" s="1"/>
  <c r="Y2927" i="10" s="1"/>
  <c r="AB2927" i="10" l="1"/>
  <c r="AD2927" i="10" s="1"/>
  <c r="AA2927" i="10"/>
  <c r="AC2927" i="10" s="1"/>
  <c r="AE2927" i="10" l="1"/>
  <c r="T2928" i="10" s="1"/>
  <c r="V2928" i="10" s="1"/>
  <c r="X2928" i="10" s="1"/>
  <c r="AB2928" i="10" s="1"/>
  <c r="AF2927" i="10"/>
  <c r="AH2927" i="10"/>
  <c r="U2928" i="10" l="1"/>
  <c r="W2928" i="10" s="1"/>
  <c r="Y2928" i="10" s="1"/>
  <c r="AG2928" i="10"/>
  <c r="S2929" i="10"/>
  <c r="R2930" i="10" s="1"/>
  <c r="AJ2927" i="10"/>
  <c r="AI2927" i="10" s="1"/>
  <c r="Z2928" i="10"/>
  <c r="AD2928" i="10" s="1"/>
  <c r="AA2928" i="10" l="1"/>
  <c r="AC2928" i="10" s="1"/>
  <c r="AF2928" i="10" s="1"/>
  <c r="AE2928" i="10" l="1"/>
  <c r="AH2928" i="10"/>
  <c r="T2929" i="10"/>
  <c r="AG2929" i="10" l="1"/>
  <c r="S2930" i="10"/>
  <c r="R2931" i="10" s="1"/>
  <c r="AJ2928" i="10"/>
  <c r="AI2928" i="10" s="1"/>
  <c r="V2929" i="10"/>
  <c r="X2929" i="10" s="1"/>
  <c r="Z2929" i="10" s="1"/>
  <c r="U2929" i="10"/>
  <c r="W2929" i="10" s="1"/>
  <c r="Y2929" i="10" s="1"/>
  <c r="AB2929" i="10" l="1"/>
  <c r="AD2929" i="10" s="1"/>
  <c r="AA2929" i="10"/>
  <c r="AC2929" i="10" s="1"/>
  <c r="AE2929" i="10" l="1"/>
  <c r="T2930" i="10" s="1"/>
  <c r="AG2930" i="10" s="1"/>
  <c r="AH2929" i="10"/>
  <c r="AF2929" i="10"/>
  <c r="U2930" i="10" l="1"/>
  <c r="W2930" i="10" s="1"/>
  <c r="Y2930" i="10" s="1"/>
  <c r="S2931" i="10"/>
  <c r="R2932" i="10" s="1"/>
  <c r="V2930" i="10"/>
  <c r="X2930" i="10" s="1"/>
  <c r="AB2930" i="10" s="1"/>
  <c r="AJ2929" i="10"/>
  <c r="AI2929" i="10" s="1"/>
  <c r="Z2930" i="10" l="1"/>
  <c r="AD2930" i="10" s="1"/>
  <c r="AA2930" i="10"/>
  <c r="AC2930" i="10" s="1"/>
  <c r="AF2930" i="10" l="1"/>
  <c r="AE2930" i="10"/>
  <c r="AH2930" i="10" l="1"/>
  <c r="T2931" i="10"/>
  <c r="AG2931" i="10" l="1"/>
  <c r="S2932" i="10"/>
  <c r="R2933" i="10" s="1"/>
  <c r="V2931" i="10"/>
  <c r="X2931" i="10" s="1"/>
  <c r="Z2931" i="10" s="1"/>
  <c r="U2931" i="10"/>
  <c r="W2931" i="10" s="1"/>
  <c r="AA2931" i="10" s="1"/>
  <c r="AJ2930" i="10"/>
  <c r="AI2930" i="10" s="1"/>
  <c r="AB2931" i="10" l="1"/>
  <c r="AD2931" i="10" s="1"/>
  <c r="Y2931" i="10"/>
  <c r="AC2931" i="10" s="1"/>
  <c r="AF2931" i="10" l="1"/>
  <c r="AE2931" i="10"/>
  <c r="AH2931" i="10" l="1"/>
  <c r="T2932" i="10"/>
  <c r="AG2932" i="10" l="1"/>
  <c r="S2933" i="10"/>
  <c r="R2934" i="10" s="1"/>
  <c r="U2932" i="10"/>
  <c r="W2932" i="10" s="1"/>
  <c r="Y2932" i="10" s="1"/>
  <c r="V2932" i="10"/>
  <c r="X2932" i="10" s="1"/>
  <c r="Z2932" i="10" s="1"/>
  <c r="AJ2931" i="10"/>
  <c r="AI2931" i="10" s="1"/>
  <c r="AB2932" i="10" l="1"/>
  <c r="AD2932" i="10" s="1"/>
  <c r="AA2932" i="10"/>
  <c r="AC2932" i="10" s="1"/>
  <c r="AE2932" i="10" l="1"/>
  <c r="AF2932" i="10"/>
  <c r="AH2932" i="10" l="1"/>
  <c r="T2933" i="10"/>
  <c r="AG2933" i="10" l="1"/>
  <c r="S2934" i="10"/>
  <c r="R2935" i="10" s="1"/>
  <c r="V2933" i="10"/>
  <c r="X2933" i="10" s="1"/>
  <c r="Z2933" i="10" s="1"/>
  <c r="U2933" i="10"/>
  <c r="W2933" i="10" s="1"/>
  <c r="Y2933" i="10" s="1"/>
  <c r="AJ2932" i="10"/>
  <c r="AI2932" i="10" s="1"/>
  <c r="AB2933" i="10" l="1"/>
  <c r="AD2933" i="10" s="1"/>
  <c r="AA2933" i="10"/>
  <c r="AC2933" i="10" s="1"/>
  <c r="AF2933" i="10" l="1"/>
  <c r="AE2933" i="10"/>
  <c r="AH2933" i="10" l="1"/>
  <c r="T2934" i="10"/>
  <c r="AG2934" i="10" l="1"/>
  <c r="S2935" i="10"/>
  <c r="R2936" i="10" s="1"/>
  <c r="U2934" i="10"/>
  <c r="W2934" i="10" s="1"/>
  <c r="Y2934" i="10" s="1"/>
  <c r="V2934" i="10"/>
  <c r="X2934" i="10" s="1"/>
  <c r="Z2934" i="10" s="1"/>
  <c r="AJ2933" i="10"/>
  <c r="AI2933" i="10" s="1"/>
  <c r="AA2934" i="10" l="1"/>
  <c r="AC2934" i="10" s="1"/>
  <c r="AB2934" i="10"/>
  <c r="AD2934" i="10" s="1"/>
  <c r="AF2934" i="10" l="1"/>
  <c r="AE2934" i="10"/>
  <c r="AH2934" i="10" s="1"/>
  <c r="AJ2934" i="10" l="1"/>
  <c r="AI2934" i="10" s="1"/>
  <c r="T2935" i="10"/>
  <c r="AG2935" i="10" l="1"/>
  <c r="S2936" i="10"/>
  <c r="R2937" i="10" s="1"/>
  <c r="U2935" i="10"/>
  <c r="W2935" i="10" s="1"/>
  <c r="Y2935" i="10" s="1"/>
  <c r="V2935" i="10"/>
  <c r="X2935" i="10" s="1"/>
  <c r="AB2935" i="10" s="1"/>
  <c r="AA2935" i="10" l="1"/>
  <c r="AC2935" i="10" s="1"/>
  <c r="Z2935" i="10"/>
  <c r="AD2935" i="10" l="1"/>
  <c r="AE2935" i="10" l="1"/>
  <c r="T2936" i="10" s="1"/>
  <c r="AF2935" i="10"/>
  <c r="AG2936" i="10" l="1"/>
  <c r="S2937" i="10"/>
  <c r="R2938" i="10" s="1"/>
  <c r="AH2935" i="10"/>
  <c r="V2936" i="10"/>
  <c r="X2936" i="10" s="1"/>
  <c r="Z2936" i="10" s="1"/>
  <c r="U2936" i="10"/>
  <c r="W2936" i="10" s="1"/>
  <c r="Y2936" i="10" s="1"/>
  <c r="AB2936" i="10" l="1"/>
  <c r="AD2936" i="10" s="1"/>
  <c r="AA2936" i="10"/>
  <c r="AC2936" i="10" s="1"/>
  <c r="AJ2935" i="10"/>
  <c r="AI2935" i="10" s="1"/>
  <c r="AE2936" i="10" l="1"/>
  <c r="AH2936" i="10" s="1"/>
  <c r="AJ2936" i="10" s="1"/>
  <c r="AF2936" i="10"/>
  <c r="T2937" i="10"/>
  <c r="AI2936" i="10" l="1"/>
  <c r="AG2937" i="10"/>
  <c r="S2938" i="10"/>
  <c r="R2939" i="10" s="1"/>
  <c r="U2937" i="10"/>
  <c r="W2937" i="10" s="1"/>
  <c r="Y2937" i="10" s="1"/>
  <c r="V2937" i="10"/>
  <c r="X2937" i="10" s="1"/>
  <c r="Z2937" i="10" s="1"/>
  <c r="AB2937" i="10" l="1"/>
  <c r="AD2937" i="10" s="1"/>
  <c r="AA2937" i="10"/>
  <c r="AC2937" i="10" s="1"/>
  <c r="AE2937" i="10" l="1"/>
  <c r="AH2937" i="10" s="1"/>
  <c r="AJ2937" i="10" s="1"/>
  <c r="AF2937" i="10"/>
  <c r="T2938" i="10"/>
  <c r="AI2937" i="10" l="1"/>
  <c r="AG2938" i="10"/>
  <c r="S2939" i="10"/>
  <c r="R2940" i="10" s="1"/>
  <c r="U2938" i="10"/>
  <c r="W2938" i="10" s="1"/>
  <c r="AA2938" i="10" s="1"/>
  <c r="V2938" i="10"/>
  <c r="X2938" i="10" s="1"/>
  <c r="Z2938" i="10" s="1"/>
  <c r="AB2938" i="10" l="1"/>
  <c r="AD2938" i="10" s="1"/>
  <c r="Y2938" i="10"/>
  <c r="AC2938" i="10" s="1"/>
  <c r="AE2938" i="10" l="1"/>
  <c r="AF2938" i="10"/>
  <c r="AH2938" i="10" l="1"/>
  <c r="T2939" i="10"/>
  <c r="AG2939" i="10" l="1"/>
  <c r="S2940" i="10"/>
  <c r="R2941" i="10" s="1"/>
  <c r="U2939" i="10"/>
  <c r="W2939" i="10" s="1"/>
  <c r="Y2939" i="10" s="1"/>
  <c r="V2939" i="10"/>
  <c r="X2939" i="10" s="1"/>
  <c r="Z2939" i="10" s="1"/>
  <c r="AJ2938" i="10"/>
  <c r="AI2938" i="10" s="1"/>
  <c r="AA2939" i="10" l="1"/>
  <c r="AC2939" i="10" s="1"/>
  <c r="AB2939" i="10"/>
  <c r="AD2939" i="10" s="1"/>
  <c r="AE2939" i="10" l="1"/>
  <c r="AH2939" i="10" s="1"/>
  <c r="AJ2939" i="10" s="1"/>
  <c r="AF2939" i="10"/>
  <c r="T2940" i="10"/>
  <c r="AI2939" i="10" l="1"/>
  <c r="AG2940" i="10"/>
  <c r="S2941" i="10"/>
  <c r="R2942" i="10" s="1"/>
  <c r="U2940" i="10"/>
  <c r="W2940" i="10" s="1"/>
  <c r="AA2940" i="10" s="1"/>
  <c r="V2940" i="10"/>
  <c r="X2940" i="10" s="1"/>
  <c r="Z2940" i="10" s="1"/>
  <c r="AB2940" i="10" l="1"/>
  <c r="AD2940" i="10" s="1"/>
  <c r="Y2940" i="10"/>
  <c r="AC2940" i="10" s="1"/>
  <c r="AF2940" i="10" l="1"/>
  <c r="AE2940" i="10"/>
  <c r="AH2940" i="10" l="1"/>
  <c r="T2941" i="10"/>
  <c r="AG2941" i="10" l="1"/>
  <c r="S2942" i="10"/>
  <c r="R2943" i="10" s="1"/>
  <c r="U2941" i="10"/>
  <c r="W2941" i="10" s="1"/>
  <c r="Y2941" i="10" s="1"/>
  <c r="V2941" i="10"/>
  <c r="X2941" i="10" s="1"/>
  <c r="Z2941" i="10" s="1"/>
  <c r="AJ2940" i="10"/>
  <c r="AI2940" i="10" s="1"/>
  <c r="AB2941" i="10" l="1"/>
  <c r="AD2941" i="10" s="1"/>
  <c r="AA2941" i="10"/>
  <c r="AC2941" i="10" s="1"/>
  <c r="AE2941" i="10" l="1"/>
  <c r="AH2941" i="10" s="1"/>
  <c r="AJ2941" i="10" s="1"/>
  <c r="AF2941" i="10"/>
  <c r="T2942" i="10"/>
  <c r="AI2941" i="10" l="1"/>
  <c r="AG2942" i="10"/>
  <c r="S2943" i="10"/>
  <c r="R2944" i="10" s="1"/>
  <c r="V2942" i="10"/>
  <c r="X2942" i="10" s="1"/>
  <c r="Z2942" i="10" s="1"/>
  <c r="U2942" i="10"/>
  <c r="W2942" i="10" s="1"/>
  <c r="Y2942" i="10" s="1"/>
  <c r="AB2942" i="10" l="1"/>
  <c r="AD2942" i="10" s="1"/>
  <c r="AA2942" i="10"/>
  <c r="AC2942" i="10" s="1"/>
  <c r="AF2942" i="10" l="1"/>
  <c r="AE2942" i="10"/>
  <c r="AH2942" i="10" l="1"/>
  <c r="T2943" i="10"/>
  <c r="AG2943" i="10" l="1"/>
  <c r="S2944" i="10"/>
  <c r="R2945" i="10" s="1"/>
  <c r="AI2942" i="10"/>
  <c r="AJ2942" i="10"/>
  <c r="U2943" i="10"/>
  <c r="W2943" i="10" s="1"/>
  <c r="Y2943" i="10" s="1"/>
  <c r="V2943" i="10"/>
  <c r="X2943" i="10" s="1"/>
  <c r="Z2943" i="10" s="1"/>
  <c r="AA2943" i="10" l="1"/>
  <c r="AC2943" i="10" s="1"/>
  <c r="AB2943" i="10"/>
  <c r="AD2943" i="10" s="1"/>
  <c r="AE2943" i="10" l="1"/>
  <c r="AH2943" i="10" s="1"/>
  <c r="AJ2943" i="10" s="1"/>
  <c r="AF2943" i="10"/>
  <c r="T2944" i="10"/>
  <c r="AI2943" i="10" l="1"/>
  <c r="AG2944" i="10"/>
  <c r="S2945" i="10"/>
  <c r="R2946" i="10" s="1"/>
  <c r="V2944" i="10"/>
  <c r="X2944" i="10" s="1"/>
  <c r="Z2944" i="10" s="1"/>
  <c r="U2944" i="10"/>
  <c r="W2944" i="10" s="1"/>
  <c r="Y2944" i="10" s="1"/>
  <c r="AA2944" i="10" l="1"/>
  <c r="AC2944" i="10" s="1"/>
  <c r="AB2944" i="10"/>
  <c r="AD2944" i="10" s="1"/>
  <c r="AF2944" i="10" l="1"/>
  <c r="AE2944" i="10"/>
  <c r="AH2944" i="10" l="1"/>
  <c r="T2945" i="10"/>
  <c r="AG2945" i="10" l="1"/>
  <c r="S2946" i="10"/>
  <c r="R2947" i="10" s="1"/>
  <c r="V2945" i="10"/>
  <c r="X2945" i="10" s="1"/>
  <c r="Z2945" i="10" s="1"/>
  <c r="U2945" i="10"/>
  <c r="W2945" i="10" s="1"/>
  <c r="Y2945" i="10" s="1"/>
  <c r="AJ2944" i="10"/>
  <c r="AI2944" i="10" s="1"/>
  <c r="AB2945" i="10" l="1"/>
  <c r="AD2945" i="10" s="1"/>
  <c r="AA2945" i="10"/>
  <c r="AC2945" i="10" s="1"/>
  <c r="AF2945" i="10" l="1"/>
  <c r="AE2945" i="10"/>
  <c r="AH2945" i="10" l="1"/>
  <c r="T2946" i="10"/>
  <c r="AG2946" i="10" l="1"/>
  <c r="S2947" i="10"/>
  <c r="R2948" i="10" s="1"/>
  <c r="AJ2945" i="10"/>
  <c r="AI2945" i="10" s="1"/>
  <c r="V2946" i="10"/>
  <c r="X2946" i="10" s="1"/>
  <c r="Z2946" i="10" s="1"/>
  <c r="U2946" i="10"/>
  <c r="W2946" i="10" s="1"/>
  <c r="AA2946" i="10" s="1"/>
  <c r="AB2946" i="10" l="1"/>
  <c r="AD2946" i="10" s="1"/>
  <c r="Y2946" i="10"/>
  <c r="AC2946" i="10" s="1"/>
  <c r="AE2946" i="10" l="1"/>
  <c r="AF2946" i="10"/>
  <c r="AH2946" i="10" l="1"/>
  <c r="T2947" i="10"/>
  <c r="AG2947" i="10" l="1"/>
  <c r="S2948" i="10"/>
  <c r="R2949" i="10" s="1"/>
  <c r="AJ2946" i="10"/>
  <c r="AI2946" i="10" s="1"/>
  <c r="V2947" i="10"/>
  <c r="X2947" i="10" s="1"/>
  <c r="Z2947" i="10" s="1"/>
  <c r="U2947" i="10"/>
  <c r="W2947" i="10" s="1"/>
  <c r="Y2947" i="10" s="1"/>
  <c r="AB2947" i="10" l="1"/>
  <c r="AD2947" i="10" s="1"/>
  <c r="AA2947" i="10"/>
  <c r="AC2947" i="10" s="1"/>
  <c r="AE2947" i="10" l="1"/>
  <c r="AF2947" i="10"/>
  <c r="AH2947" i="10" l="1"/>
  <c r="T2948" i="10"/>
  <c r="AG2948" i="10" l="1"/>
  <c r="S2949" i="10"/>
  <c r="R2950" i="10" s="1"/>
  <c r="V2948" i="10"/>
  <c r="X2948" i="10" s="1"/>
  <c r="AB2948" i="10" s="1"/>
  <c r="U2948" i="10"/>
  <c r="W2948" i="10" s="1"/>
  <c r="Y2948" i="10" s="1"/>
  <c r="AJ2947" i="10"/>
  <c r="AI2947" i="10" s="1"/>
  <c r="AA2948" i="10" l="1"/>
  <c r="AC2948" i="10" s="1"/>
  <c r="Z2948" i="10"/>
  <c r="AD2948" i="10" l="1"/>
  <c r="AE2948" i="10" l="1"/>
  <c r="AF2948" i="10"/>
  <c r="AH2948" i="10" l="1"/>
  <c r="T2949" i="10"/>
  <c r="AG2949" i="10" l="1"/>
  <c r="S2950" i="10"/>
  <c r="R2951" i="10" s="1"/>
  <c r="V2949" i="10"/>
  <c r="X2949" i="10" s="1"/>
  <c r="Z2949" i="10" s="1"/>
  <c r="U2949" i="10"/>
  <c r="W2949" i="10" s="1"/>
  <c r="Y2949" i="10" s="1"/>
  <c r="AJ2948" i="10"/>
  <c r="AI2948" i="10" s="1"/>
  <c r="AB2949" i="10" l="1"/>
  <c r="AD2949" i="10" s="1"/>
  <c r="AA2949" i="10"/>
  <c r="AC2949" i="10" s="1"/>
  <c r="AE2949" i="10" l="1"/>
  <c r="AF2949" i="10"/>
  <c r="AH2949" i="10" l="1"/>
  <c r="T2950" i="10"/>
  <c r="AG2950" i="10" l="1"/>
  <c r="S2951" i="10"/>
  <c r="R2952" i="10" s="1"/>
  <c r="U2950" i="10"/>
  <c r="W2950" i="10" s="1"/>
  <c r="Y2950" i="10" s="1"/>
  <c r="V2950" i="10"/>
  <c r="X2950" i="10" s="1"/>
  <c r="AB2950" i="10" s="1"/>
  <c r="AJ2949" i="10"/>
  <c r="AI2949" i="10" s="1"/>
  <c r="AA2950" i="10" l="1"/>
  <c r="AC2950" i="10" s="1"/>
  <c r="Z2950" i="10"/>
  <c r="AD2950" i="10" l="1"/>
  <c r="AE2950" i="10" l="1"/>
  <c r="AF2950" i="10"/>
  <c r="AH2950" i="10" l="1"/>
  <c r="T2951" i="10"/>
  <c r="AG2951" i="10" l="1"/>
  <c r="S2952" i="10"/>
  <c r="R2953" i="10" s="1"/>
  <c r="V2951" i="10"/>
  <c r="X2951" i="10" s="1"/>
  <c r="AB2951" i="10" s="1"/>
  <c r="U2951" i="10"/>
  <c r="W2951" i="10" s="1"/>
  <c r="Y2951" i="10" s="1"/>
  <c r="AJ2950" i="10"/>
  <c r="AI2950" i="10" s="1"/>
  <c r="AA2951" i="10" l="1"/>
  <c r="AC2951" i="10" s="1"/>
  <c r="Z2951" i="10"/>
  <c r="AD2951" i="10" l="1"/>
  <c r="AE2951" i="10" s="1"/>
  <c r="AH2951" i="10" l="1"/>
  <c r="T2952" i="10"/>
  <c r="AF2951" i="10"/>
  <c r="AG2952" i="10" l="1"/>
  <c r="S2953" i="10"/>
  <c r="R2954" i="10" s="1"/>
  <c r="U2952" i="10"/>
  <c r="W2952" i="10" s="1"/>
  <c r="Y2952" i="10" s="1"/>
  <c r="V2952" i="10"/>
  <c r="X2952" i="10" s="1"/>
  <c r="Z2952" i="10" s="1"/>
  <c r="AJ2951" i="10"/>
  <c r="AI2951" i="10" s="1"/>
  <c r="AB2952" i="10" l="1"/>
  <c r="AD2952" i="10" s="1"/>
  <c r="AA2952" i="10"/>
  <c r="AC2952" i="10" s="1"/>
  <c r="AF2952" i="10" l="1"/>
  <c r="AE2952" i="10"/>
  <c r="AH2952" i="10" l="1"/>
  <c r="T2953" i="10"/>
  <c r="AG2953" i="10" l="1"/>
  <c r="S2954" i="10"/>
  <c r="R2955" i="10" s="1"/>
  <c r="U2953" i="10"/>
  <c r="W2953" i="10" s="1"/>
  <c r="Y2953" i="10" s="1"/>
  <c r="V2953" i="10"/>
  <c r="X2953" i="10" s="1"/>
  <c r="Z2953" i="10" s="1"/>
  <c r="AJ2952" i="10"/>
  <c r="AI2952" i="10" s="1"/>
  <c r="AB2953" i="10" l="1"/>
  <c r="AD2953" i="10" s="1"/>
  <c r="AA2953" i="10"/>
  <c r="AC2953" i="10" s="1"/>
  <c r="AF2953" i="10" l="1"/>
  <c r="AE2953" i="10"/>
  <c r="AH2953" i="10" l="1"/>
  <c r="T2954" i="10"/>
  <c r="AG2954" i="10" l="1"/>
  <c r="S2955" i="10"/>
  <c r="R2956" i="10" s="1"/>
  <c r="V2954" i="10"/>
  <c r="X2954" i="10" s="1"/>
  <c r="Z2954" i="10" s="1"/>
  <c r="U2954" i="10"/>
  <c r="W2954" i="10" s="1"/>
  <c r="Y2954" i="10" s="1"/>
  <c r="AJ2953" i="10"/>
  <c r="AI2953" i="10" s="1"/>
  <c r="AB2954" i="10" l="1"/>
  <c r="AD2954" i="10" s="1"/>
  <c r="AA2954" i="10"/>
  <c r="AC2954" i="10" s="1"/>
  <c r="AF2954" i="10" l="1"/>
  <c r="AE2954" i="10"/>
  <c r="AH2954" i="10" l="1"/>
  <c r="T2955" i="10"/>
  <c r="AG2955" i="10" l="1"/>
  <c r="S2956" i="10"/>
  <c r="R2957" i="10" s="1"/>
  <c r="AJ2954" i="10"/>
  <c r="AI2954" i="10" s="1"/>
  <c r="U2955" i="10"/>
  <c r="W2955" i="10" s="1"/>
  <c r="Y2955" i="10" s="1"/>
  <c r="V2955" i="10"/>
  <c r="X2955" i="10" s="1"/>
  <c r="Z2955" i="10" s="1"/>
  <c r="AA2955" i="10" l="1"/>
  <c r="AC2955" i="10" s="1"/>
  <c r="AB2955" i="10"/>
  <c r="AD2955" i="10" s="1"/>
  <c r="AF2955" i="10" l="1"/>
  <c r="AE2955" i="10"/>
  <c r="AH2955" i="10" s="1"/>
  <c r="AJ2955" i="10" s="1"/>
  <c r="T2956" i="10"/>
  <c r="AI2955" i="10" l="1"/>
  <c r="AG2956" i="10"/>
  <c r="S2957" i="10"/>
  <c r="R2958" i="10" s="1"/>
  <c r="V2956" i="10"/>
  <c r="X2956" i="10" s="1"/>
  <c r="Z2956" i="10" s="1"/>
  <c r="U2956" i="10"/>
  <c r="W2956" i="10" s="1"/>
  <c r="Y2956" i="10" s="1"/>
  <c r="AB2956" i="10" l="1"/>
  <c r="AD2956" i="10" s="1"/>
  <c r="AA2956" i="10"/>
  <c r="AC2956" i="10" s="1"/>
  <c r="AE2956" i="10" l="1"/>
  <c r="AF2956" i="10"/>
  <c r="AH2956" i="10" l="1"/>
  <c r="T2957" i="10"/>
  <c r="AG2957" i="10" l="1"/>
  <c r="S2958" i="10"/>
  <c r="R2959" i="10" s="1"/>
  <c r="V2957" i="10"/>
  <c r="X2957" i="10" s="1"/>
  <c r="Z2957" i="10" s="1"/>
  <c r="U2957" i="10"/>
  <c r="W2957" i="10" s="1"/>
  <c r="AA2957" i="10" s="1"/>
  <c r="AJ2956" i="10"/>
  <c r="AI2956" i="10" s="1"/>
  <c r="AB2957" i="10" l="1"/>
  <c r="AD2957" i="10" s="1"/>
  <c r="Y2957" i="10"/>
  <c r="AC2957" i="10" s="1"/>
  <c r="AF2957" i="10" l="1"/>
  <c r="AE2957" i="10"/>
  <c r="AH2957" i="10" l="1"/>
  <c r="T2958" i="10"/>
  <c r="AG2958" i="10" l="1"/>
  <c r="S2959" i="10"/>
  <c r="R2960" i="10" s="1"/>
  <c r="V2958" i="10"/>
  <c r="X2958" i="10" s="1"/>
  <c r="Z2958" i="10" s="1"/>
  <c r="U2958" i="10"/>
  <c r="W2958" i="10" s="1"/>
  <c r="Y2958" i="10" s="1"/>
  <c r="AJ2957" i="10"/>
  <c r="AI2957" i="10" s="1"/>
  <c r="AB2958" i="10" l="1"/>
  <c r="AD2958" i="10" s="1"/>
  <c r="AA2958" i="10"/>
  <c r="AC2958" i="10" s="1"/>
  <c r="AF2958" i="10" l="1"/>
  <c r="AE2958" i="10"/>
  <c r="AH2958" i="10" l="1"/>
  <c r="T2959" i="10"/>
  <c r="AG2959" i="10" l="1"/>
  <c r="S2960" i="10"/>
  <c r="R2961" i="10" s="1"/>
  <c r="V2959" i="10"/>
  <c r="X2959" i="10" s="1"/>
  <c r="Z2959" i="10" s="1"/>
  <c r="U2959" i="10"/>
  <c r="W2959" i="10" s="1"/>
  <c r="AA2959" i="10" s="1"/>
  <c r="AJ2958" i="10"/>
  <c r="AI2958" i="10" s="1"/>
  <c r="AB2959" i="10" l="1"/>
  <c r="AD2959" i="10" s="1"/>
  <c r="Y2959" i="10"/>
  <c r="AC2959" i="10" s="1"/>
  <c r="AF2959" i="10" l="1"/>
  <c r="AE2959" i="10"/>
  <c r="AH2959" i="10" l="1"/>
  <c r="T2960" i="10"/>
  <c r="AG2960" i="10" l="1"/>
  <c r="S2961" i="10"/>
  <c r="R2962" i="10" s="1"/>
  <c r="AJ2959" i="10"/>
  <c r="AI2959" i="10" s="1"/>
  <c r="U2960" i="10"/>
  <c r="W2960" i="10" s="1"/>
  <c r="AA2960" i="10" s="1"/>
  <c r="V2960" i="10"/>
  <c r="X2960" i="10" s="1"/>
  <c r="Z2960" i="10" s="1"/>
  <c r="AB2960" i="10" l="1"/>
  <c r="AD2960" i="10" s="1"/>
  <c r="Y2960" i="10"/>
  <c r="AC2960" i="10" s="1"/>
  <c r="AF2960" i="10" l="1"/>
  <c r="AE2960" i="10"/>
  <c r="AH2960" i="10" l="1"/>
  <c r="T2961" i="10"/>
  <c r="AG2961" i="10" l="1"/>
  <c r="S2962" i="10"/>
  <c r="R2963" i="10" s="1"/>
  <c r="U2961" i="10"/>
  <c r="W2961" i="10" s="1"/>
  <c r="Y2961" i="10" s="1"/>
  <c r="V2961" i="10"/>
  <c r="X2961" i="10" s="1"/>
  <c r="AB2961" i="10" s="1"/>
  <c r="AJ2960" i="10"/>
  <c r="AI2960" i="10" s="1"/>
  <c r="AA2961" i="10" l="1"/>
  <c r="AC2961" i="10" s="1"/>
  <c r="Z2961" i="10"/>
  <c r="AD2961" i="10" s="1"/>
  <c r="AE2961" i="10" l="1"/>
  <c r="AF2961" i="10"/>
  <c r="AH2961" i="10" l="1"/>
  <c r="T2962" i="10"/>
  <c r="AG2962" i="10" l="1"/>
  <c r="S2963" i="10"/>
  <c r="R2964" i="10" s="1"/>
  <c r="V2962" i="10"/>
  <c r="X2962" i="10" s="1"/>
  <c r="Z2962" i="10" s="1"/>
  <c r="U2962" i="10"/>
  <c r="W2962" i="10" s="1"/>
  <c r="Y2962" i="10" s="1"/>
  <c r="AJ2961" i="10"/>
  <c r="AI2961" i="10" s="1"/>
  <c r="AB2962" i="10" l="1"/>
  <c r="AD2962" i="10" s="1"/>
  <c r="AA2962" i="10"/>
  <c r="AC2962" i="10" s="1"/>
  <c r="AF2962" i="10" l="1"/>
  <c r="AE2962" i="10"/>
  <c r="AH2962" i="10" l="1"/>
  <c r="T2963" i="10"/>
  <c r="AG2963" i="10" l="1"/>
  <c r="S2964" i="10"/>
  <c r="R2965" i="10" s="1"/>
  <c r="U2963" i="10"/>
  <c r="W2963" i="10" s="1"/>
  <c r="Y2963" i="10" s="1"/>
  <c r="V2963" i="10"/>
  <c r="X2963" i="10" s="1"/>
  <c r="Z2963" i="10" s="1"/>
  <c r="AJ2962" i="10"/>
  <c r="AI2962" i="10" s="1"/>
  <c r="AA2963" i="10" l="1"/>
  <c r="AC2963" i="10" s="1"/>
  <c r="AB2963" i="10"/>
  <c r="AD2963" i="10" s="1"/>
  <c r="AE2963" i="10" l="1"/>
  <c r="AF2963" i="10"/>
  <c r="T2964" i="10"/>
  <c r="AH2963" i="10"/>
  <c r="AG2964" i="10" l="1"/>
  <c r="S2965" i="10"/>
  <c r="R2966" i="10" s="1"/>
  <c r="AJ2963" i="10"/>
  <c r="AI2963" i="10" s="1"/>
  <c r="V2964" i="10"/>
  <c r="X2964" i="10" s="1"/>
  <c r="Z2964" i="10" s="1"/>
  <c r="U2964" i="10"/>
  <c r="W2964" i="10" s="1"/>
  <c r="Y2964" i="10" s="1"/>
  <c r="AB2964" i="10" l="1"/>
  <c r="AD2964" i="10" s="1"/>
  <c r="AA2964" i="10"/>
  <c r="AC2964" i="10" s="1"/>
  <c r="AE2964" i="10" l="1"/>
  <c r="AH2964" i="10"/>
  <c r="T2965" i="10"/>
  <c r="AF2964" i="10"/>
  <c r="AG2965" i="10" l="1"/>
  <c r="S2966" i="10"/>
  <c r="R2967" i="10" s="1"/>
  <c r="V2965" i="10"/>
  <c r="X2965" i="10" s="1"/>
  <c r="AB2965" i="10" s="1"/>
  <c r="U2965" i="10"/>
  <c r="W2965" i="10" s="1"/>
  <c r="Y2965" i="10" s="1"/>
  <c r="AJ2964" i="10"/>
  <c r="AI2964" i="10" s="1"/>
  <c r="AA2965" i="10" l="1"/>
  <c r="AC2965" i="10" s="1"/>
  <c r="Z2965" i="10"/>
  <c r="AD2965" i="10" s="1"/>
  <c r="AE2965" i="10" l="1"/>
  <c r="AF2965" i="10"/>
  <c r="AH2965" i="10" l="1"/>
  <c r="T2966" i="10"/>
  <c r="AG2966" i="10" l="1"/>
  <c r="S2967" i="10"/>
  <c r="R2968" i="10" s="1"/>
  <c r="U2966" i="10"/>
  <c r="W2966" i="10" s="1"/>
  <c r="Y2966" i="10" s="1"/>
  <c r="V2966" i="10"/>
  <c r="X2966" i="10" s="1"/>
  <c r="Z2966" i="10" s="1"/>
  <c r="AJ2965" i="10"/>
  <c r="AI2965" i="10" s="1"/>
  <c r="AA2966" i="10" l="1"/>
  <c r="AC2966" i="10" s="1"/>
  <c r="AB2966" i="10"/>
  <c r="AD2966" i="10" s="1"/>
  <c r="AF2966" i="10" l="1"/>
  <c r="AE2966" i="10"/>
  <c r="AH2966" i="10" s="1"/>
  <c r="AJ2966" i="10" s="1"/>
  <c r="H35" i="11" s="1"/>
  <c r="T2967" i="10"/>
  <c r="AI2966" i="10" l="1"/>
  <c r="G35" i="11" s="1"/>
  <c r="AG2967" i="10"/>
  <c r="S2968" i="10"/>
  <c r="R2969" i="10" s="1"/>
  <c r="U2967" i="10"/>
  <c r="V2967" i="10"/>
  <c r="X2967" i="10" s="1"/>
  <c r="AB2967" i="10" s="1"/>
  <c r="W2967" i="10"/>
  <c r="Y2967" i="10" s="1"/>
  <c r="AA2967" i="10" l="1"/>
  <c r="AC2967" i="10" s="1"/>
  <c r="Z2967" i="10"/>
  <c r="AD2967" i="10" s="1"/>
  <c r="AF2967" i="10" l="1"/>
  <c r="AE2967" i="10"/>
  <c r="AH2967" i="10" l="1"/>
  <c r="T2968" i="10"/>
  <c r="AG2968" i="10" l="1"/>
  <c r="S2969" i="10"/>
  <c r="R2970" i="10" s="1"/>
  <c r="AJ2967" i="10"/>
  <c r="AI2967" i="10" s="1"/>
  <c r="V2968" i="10"/>
  <c r="X2968" i="10" s="1"/>
  <c r="Z2968" i="10" s="1"/>
  <c r="U2968" i="10"/>
  <c r="W2968" i="10" s="1"/>
  <c r="AA2968" i="10" s="1"/>
  <c r="AB2968" i="10" l="1"/>
  <c r="AD2968" i="10" s="1"/>
  <c r="Y2968" i="10"/>
  <c r="AC2968" i="10" s="1"/>
  <c r="AE2968" i="10" l="1"/>
  <c r="AH2968" i="10" s="1"/>
  <c r="AF2968" i="10"/>
  <c r="T2969" i="10" l="1"/>
  <c r="AJ2968" i="10"/>
  <c r="AI2968" i="10" s="1"/>
  <c r="AG2969" i="10" l="1"/>
  <c r="S2970" i="10"/>
  <c r="R2971" i="10" s="1"/>
  <c r="U2969" i="10"/>
  <c r="W2969" i="10" s="1"/>
  <c r="Y2969" i="10" s="1"/>
  <c r="V2969" i="10"/>
  <c r="X2969" i="10" s="1"/>
  <c r="Z2969" i="10" s="1"/>
  <c r="AB2969" i="10" l="1"/>
  <c r="AD2969" i="10" s="1"/>
  <c r="AA2969" i="10"/>
  <c r="AC2969" i="10" s="1"/>
  <c r="AE2969" i="10" l="1"/>
  <c r="AF2969" i="10"/>
  <c r="AH2969" i="10"/>
  <c r="T2970" i="10"/>
  <c r="AG2970" i="10" l="1"/>
  <c r="S2971" i="10"/>
  <c r="R2972" i="10" s="1"/>
  <c r="U2970" i="10"/>
  <c r="W2970" i="10" s="1"/>
  <c r="Y2970" i="10" s="1"/>
  <c r="V2970" i="10"/>
  <c r="X2970" i="10" s="1"/>
  <c r="Z2970" i="10" s="1"/>
  <c r="AJ2969" i="10"/>
  <c r="AI2969" i="10" s="1"/>
  <c r="AA2970" i="10" l="1"/>
  <c r="AC2970" i="10" s="1"/>
  <c r="AB2970" i="10"/>
  <c r="AD2970" i="10" s="1"/>
  <c r="AE2970" i="10" l="1"/>
  <c r="AH2970" i="10" s="1"/>
  <c r="AJ2970" i="10" s="1"/>
  <c r="AF2970" i="10"/>
  <c r="T2971" i="10"/>
  <c r="AI2970" i="10" l="1"/>
  <c r="AG2971" i="10"/>
  <c r="S2972" i="10"/>
  <c r="R2973" i="10" s="1"/>
  <c r="V2971" i="10"/>
  <c r="X2971" i="10" s="1"/>
  <c r="Z2971" i="10" s="1"/>
  <c r="U2971" i="10"/>
  <c r="W2971" i="10" s="1"/>
  <c r="AA2971" i="10" s="1"/>
  <c r="AB2971" i="10" l="1"/>
  <c r="AD2971" i="10" s="1"/>
  <c r="Y2971" i="10"/>
  <c r="AC2971" i="10" s="1"/>
  <c r="AF2971" i="10" l="1"/>
  <c r="AE2971" i="10"/>
  <c r="AH2971" i="10" l="1"/>
  <c r="T2972" i="10"/>
  <c r="AG2972" i="10" l="1"/>
  <c r="S2973" i="10"/>
  <c r="R2974" i="10" s="1"/>
  <c r="AJ2971" i="10"/>
  <c r="AI2971" i="10" s="1"/>
  <c r="U2972" i="10"/>
  <c r="W2972" i="10" s="1"/>
  <c r="Y2972" i="10" s="1"/>
  <c r="V2972" i="10"/>
  <c r="X2972" i="10" s="1"/>
  <c r="Z2972" i="10" s="1"/>
  <c r="AA2972" i="10" l="1"/>
  <c r="AC2972" i="10" s="1"/>
  <c r="AB2972" i="10"/>
  <c r="AD2972" i="10" s="1"/>
  <c r="AF2972" i="10" l="1"/>
  <c r="AE2972" i="10"/>
  <c r="AH2972" i="10" s="1"/>
  <c r="AJ2972" i="10" s="1"/>
  <c r="T2973" i="10"/>
  <c r="AI2972" i="10" l="1"/>
  <c r="AG2973" i="10"/>
  <c r="S2974" i="10"/>
  <c r="R2975" i="10" s="1"/>
  <c r="U2973" i="10"/>
  <c r="W2973" i="10" s="1"/>
  <c r="Y2973" i="10" s="1"/>
  <c r="V2973" i="10"/>
  <c r="X2973" i="10" s="1"/>
  <c r="Z2973" i="10" s="1"/>
  <c r="AB2973" i="10" l="1"/>
  <c r="AD2973" i="10" s="1"/>
  <c r="AA2973" i="10"/>
  <c r="AC2973" i="10" s="1"/>
  <c r="AE2973" i="10" l="1"/>
  <c r="AH2973" i="10" s="1"/>
  <c r="AF2973" i="10"/>
  <c r="AJ2973" i="10" l="1"/>
  <c r="AI2973" i="10" s="1"/>
  <c r="T2974" i="10"/>
  <c r="AG2974" i="10" l="1"/>
  <c r="S2975" i="10"/>
  <c r="R2976" i="10" s="1"/>
  <c r="U2974" i="10"/>
  <c r="W2974" i="10" s="1"/>
  <c r="Y2974" i="10" s="1"/>
  <c r="V2974" i="10"/>
  <c r="X2974" i="10" s="1"/>
  <c r="Z2974" i="10" s="1"/>
  <c r="AB2974" i="10" l="1"/>
  <c r="AD2974" i="10" s="1"/>
  <c r="AA2974" i="10"/>
  <c r="AC2974" i="10" s="1"/>
  <c r="AE2974" i="10" l="1"/>
  <c r="AF2974" i="10"/>
  <c r="AH2974" i="10"/>
  <c r="T2975" i="10"/>
  <c r="AG2975" i="10" l="1"/>
  <c r="S2976" i="10"/>
  <c r="R2977" i="10" s="1"/>
  <c r="V2975" i="10"/>
  <c r="X2975" i="10" s="1"/>
  <c r="Z2975" i="10" s="1"/>
  <c r="U2975" i="10"/>
  <c r="W2975" i="10" s="1"/>
  <c r="Y2975" i="10" s="1"/>
  <c r="AJ2974" i="10"/>
  <c r="AI2974" i="10" s="1"/>
  <c r="AB2975" i="10" l="1"/>
  <c r="AD2975" i="10" s="1"/>
  <c r="AA2975" i="10"/>
  <c r="AC2975" i="10" s="1"/>
  <c r="AE2975" i="10" l="1"/>
  <c r="AH2975" i="10" s="1"/>
  <c r="AJ2975" i="10" s="1"/>
  <c r="AF2975" i="10"/>
  <c r="T2976" i="10"/>
  <c r="AI2975" i="10" l="1"/>
  <c r="AG2976" i="10"/>
  <c r="S2977" i="10"/>
  <c r="R2978" i="10" s="1"/>
  <c r="V2976" i="10"/>
  <c r="X2976" i="10" s="1"/>
  <c r="Z2976" i="10" s="1"/>
  <c r="U2976" i="10"/>
  <c r="W2976" i="10" s="1"/>
  <c r="Y2976" i="10" s="1"/>
  <c r="AB2976" i="10" l="1"/>
  <c r="AD2976" i="10" s="1"/>
  <c r="AA2976" i="10"/>
  <c r="AC2976" i="10" s="1"/>
  <c r="AE2976" i="10" l="1"/>
  <c r="AF2976" i="10"/>
  <c r="AH2976" i="10" l="1"/>
  <c r="T2977" i="10"/>
  <c r="AG2977" i="10" l="1"/>
  <c r="S2978" i="10"/>
  <c r="R2979" i="10" s="1"/>
  <c r="AJ2976" i="10"/>
  <c r="AI2976" i="10" s="1"/>
  <c r="U2977" i="10"/>
  <c r="W2977" i="10" s="1"/>
  <c r="AA2977" i="10" s="1"/>
  <c r="V2977" i="10"/>
  <c r="X2977" i="10" s="1"/>
  <c r="Z2977" i="10" s="1"/>
  <c r="AB2977" i="10" l="1"/>
  <c r="AD2977" i="10" s="1"/>
  <c r="Y2977" i="10"/>
  <c r="AC2977" i="10" s="1"/>
  <c r="AE2977" i="10" l="1"/>
  <c r="AF2977" i="10"/>
  <c r="AH2977" i="10" l="1"/>
  <c r="T2978" i="10"/>
  <c r="AG2978" i="10" l="1"/>
  <c r="S2979" i="10"/>
  <c r="R2980" i="10" s="1"/>
  <c r="U2978" i="10"/>
  <c r="W2978" i="10" s="1"/>
  <c r="Y2978" i="10" s="1"/>
  <c r="V2978" i="10"/>
  <c r="X2978" i="10" s="1"/>
  <c r="Z2978" i="10" s="1"/>
  <c r="AJ2977" i="10"/>
  <c r="AI2977" i="10" s="1"/>
  <c r="AA2978" i="10" l="1"/>
  <c r="AC2978" i="10" s="1"/>
  <c r="AB2978" i="10"/>
  <c r="AD2978" i="10" s="1"/>
  <c r="AE2978" i="10" l="1"/>
  <c r="AF2978" i="10"/>
  <c r="AH2978" i="10" l="1"/>
  <c r="T2979" i="10"/>
  <c r="AG2979" i="10" l="1"/>
  <c r="S2980" i="10"/>
  <c r="R2981" i="10" s="1"/>
  <c r="V2979" i="10"/>
  <c r="X2979" i="10" s="1"/>
  <c r="Z2979" i="10" s="1"/>
  <c r="U2979" i="10"/>
  <c r="W2979" i="10" s="1"/>
  <c r="Y2979" i="10" s="1"/>
  <c r="AJ2978" i="10"/>
  <c r="AI2978" i="10" s="1"/>
  <c r="AA2979" i="10" l="1"/>
  <c r="AC2979" i="10" s="1"/>
  <c r="AB2979" i="10"/>
  <c r="AD2979" i="10" s="1"/>
  <c r="AE2979" i="10" l="1"/>
  <c r="AF2979" i="10"/>
  <c r="AH2979" i="10" l="1"/>
  <c r="T2980" i="10"/>
  <c r="AG2980" i="10" l="1"/>
  <c r="S2981" i="10"/>
  <c r="R2982" i="10" s="1"/>
  <c r="V2980" i="10"/>
  <c r="X2980" i="10" s="1"/>
  <c r="Z2980" i="10" s="1"/>
  <c r="U2980" i="10"/>
  <c r="W2980" i="10" s="1"/>
  <c r="Y2980" i="10" s="1"/>
  <c r="AJ2979" i="10"/>
  <c r="AI2979" i="10" s="1"/>
  <c r="AB2980" i="10" l="1"/>
  <c r="AD2980" i="10" s="1"/>
  <c r="AA2980" i="10"/>
  <c r="AC2980" i="10" s="1"/>
  <c r="AE2980" i="10" l="1"/>
  <c r="AH2980" i="10" s="1"/>
  <c r="AJ2980" i="10" s="1"/>
  <c r="AF2980" i="10"/>
  <c r="T2981" i="10"/>
  <c r="AI2980" i="10" l="1"/>
  <c r="AG2981" i="10"/>
  <c r="S2982" i="10"/>
  <c r="R2983" i="10" s="1"/>
  <c r="U2981" i="10"/>
  <c r="W2981" i="10" s="1"/>
  <c r="AA2981" i="10" s="1"/>
  <c r="V2981" i="10"/>
  <c r="X2981" i="10" s="1"/>
  <c r="Z2981" i="10" s="1"/>
  <c r="AB2981" i="10" l="1"/>
  <c r="AD2981" i="10" s="1"/>
  <c r="Y2981" i="10"/>
  <c r="AC2981" i="10" s="1"/>
  <c r="AF2981" i="10" l="1"/>
  <c r="AE2981" i="10"/>
  <c r="AH2981" i="10" l="1"/>
  <c r="T2982" i="10"/>
  <c r="AG2982" i="10" l="1"/>
  <c r="S2983" i="10"/>
  <c r="R2984" i="10" s="1"/>
  <c r="V2982" i="10"/>
  <c r="X2982" i="10" s="1"/>
  <c r="Z2982" i="10" s="1"/>
  <c r="U2982" i="10"/>
  <c r="W2982" i="10" s="1"/>
  <c r="Y2982" i="10" s="1"/>
  <c r="AJ2981" i="10"/>
  <c r="AI2981" i="10" s="1"/>
  <c r="AA2982" i="10" l="1"/>
  <c r="AC2982" i="10" s="1"/>
  <c r="AB2982" i="10"/>
  <c r="AD2982" i="10" s="1"/>
  <c r="AF2982" i="10" l="1"/>
  <c r="AE2982" i="10"/>
  <c r="AH2982" i="10" l="1"/>
  <c r="T2983" i="10"/>
  <c r="AG2983" i="10" l="1"/>
  <c r="S2984" i="10"/>
  <c r="R2985" i="10" s="1"/>
  <c r="U2983" i="10"/>
  <c r="W2983" i="10" s="1"/>
  <c r="AA2983" i="10" s="1"/>
  <c r="V2983" i="10"/>
  <c r="X2983" i="10" s="1"/>
  <c r="Z2983" i="10" s="1"/>
  <c r="AJ2982" i="10"/>
  <c r="AI2982" i="10" s="1"/>
  <c r="AB2983" i="10" l="1"/>
  <c r="AD2983" i="10" s="1"/>
  <c r="Y2983" i="10"/>
  <c r="AC2983" i="10" s="1"/>
  <c r="AE2983" i="10" l="1"/>
  <c r="AF2983" i="10"/>
  <c r="AH2983" i="10" l="1"/>
  <c r="T2984" i="10"/>
  <c r="AG2984" i="10" l="1"/>
  <c r="S2985" i="10"/>
  <c r="R2986" i="10" s="1"/>
  <c r="U2984" i="10"/>
  <c r="W2984" i="10" s="1"/>
  <c r="AA2984" i="10" s="1"/>
  <c r="V2984" i="10"/>
  <c r="X2984" i="10" s="1"/>
  <c r="Z2984" i="10" s="1"/>
  <c r="AJ2983" i="10"/>
  <c r="AI2983" i="10" s="1"/>
  <c r="AB2984" i="10" l="1"/>
  <c r="AD2984" i="10" s="1"/>
  <c r="Y2984" i="10"/>
  <c r="AC2984" i="10" s="1"/>
  <c r="AE2984" i="10" l="1"/>
  <c r="AF2984" i="10"/>
  <c r="AH2984" i="10" l="1"/>
  <c r="T2985" i="10"/>
  <c r="AG2985" i="10" l="1"/>
  <c r="S2986" i="10"/>
  <c r="R2987" i="10" s="1"/>
  <c r="U2985" i="10"/>
  <c r="W2985" i="10" s="1"/>
  <c r="Y2985" i="10" s="1"/>
  <c r="V2985" i="10"/>
  <c r="X2985" i="10" s="1"/>
  <c r="Z2985" i="10" s="1"/>
  <c r="AJ2984" i="10"/>
  <c r="AI2984" i="10" s="1"/>
  <c r="AB2985" i="10" l="1"/>
  <c r="AD2985" i="10" s="1"/>
  <c r="AA2985" i="10"/>
  <c r="AC2985" i="10" s="1"/>
  <c r="AF2985" i="10" l="1"/>
  <c r="AE2985" i="10"/>
  <c r="AH2985" i="10" l="1"/>
  <c r="T2986" i="10"/>
  <c r="AG2986" i="10" l="1"/>
  <c r="S2987" i="10"/>
  <c r="R2988" i="10" s="1"/>
  <c r="V2986" i="10"/>
  <c r="X2986" i="10" s="1"/>
  <c r="AB2986" i="10" s="1"/>
  <c r="U2986" i="10"/>
  <c r="W2986" i="10" s="1"/>
  <c r="Y2986" i="10" s="1"/>
  <c r="AJ2985" i="10"/>
  <c r="AI2985" i="10" s="1"/>
  <c r="AA2986" i="10" l="1"/>
  <c r="AC2986" i="10" s="1"/>
  <c r="Z2986" i="10"/>
  <c r="AD2986" i="10" s="1"/>
  <c r="AE2986" i="10" l="1"/>
  <c r="AF2986" i="10"/>
  <c r="AH2986" i="10" l="1"/>
  <c r="T2987" i="10"/>
  <c r="AG2987" i="10" l="1"/>
  <c r="S2988" i="10"/>
  <c r="R2989" i="10" s="1"/>
  <c r="AJ2986" i="10"/>
  <c r="AI2986" i="10" s="1"/>
  <c r="U2987" i="10"/>
  <c r="W2987" i="10" s="1"/>
  <c r="AA2987" i="10" s="1"/>
  <c r="V2987" i="10"/>
  <c r="X2987" i="10" s="1"/>
  <c r="AB2987" i="10" s="1"/>
  <c r="Y2987" i="10" l="1"/>
  <c r="AC2987" i="10" s="1"/>
  <c r="Z2987" i="10"/>
  <c r="AD2987" i="10" s="1"/>
  <c r="AE2987" i="10" l="1"/>
  <c r="AF2987" i="10"/>
  <c r="AH2987" i="10" l="1"/>
  <c r="T2988" i="10"/>
  <c r="AG2988" i="10" l="1"/>
  <c r="S2989" i="10"/>
  <c r="R2990" i="10" s="1"/>
  <c r="U2988" i="10"/>
  <c r="W2988" i="10" s="1"/>
  <c r="Y2988" i="10" s="1"/>
  <c r="V2988" i="10"/>
  <c r="X2988" i="10" s="1"/>
  <c r="AB2988" i="10" s="1"/>
  <c r="AJ2987" i="10"/>
  <c r="AI2987" i="10" s="1"/>
  <c r="AA2988" i="10" l="1"/>
  <c r="AC2988" i="10" s="1"/>
  <c r="Z2988" i="10"/>
  <c r="AD2988" i="10" s="1"/>
  <c r="AF2988" i="10" l="1"/>
  <c r="AE2988" i="10"/>
  <c r="AH2988" i="10" l="1"/>
  <c r="T2989" i="10"/>
  <c r="AG2989" i="10" l="1"/>
  <c r="S2990" i="10"/>
  <c r="R2991" i="10" s="1"/>
  <c r="V2989" i="10"/>
  <c r="X2989" i="10" s="1"/>
  <c r="Z2989" i="10" s="1"/>
  <c r="U2989" i="10"/>
  <c r="W2989" i="10" s="1"/>
  <c r="AA2989" i="10" s="1"/>
  <c r="AJ2988" i="10"/>
  <c r="AI2988" i="10" s="1"/>
  <c r="AB2989" i="10" l="1"/>
  <c r="AD2989" i="10" s="1"/>
  <c r="Y2989" i="10"/>
  <c r="AC2989" i="10" s="1"/>
  <c r="AE2989" i="10" l="1"/>
  <c r="T2990" i="10" s="1"/>
  <c r="AF2989" i="10"/>
  <c r="AG2990" i="10" l="1"/>
  <c r="S2991" i="10"/>
  <c r="R2992" i="10" s="1"/>
  <c r="AH2989" i="10"/>
  <c r="AJ2989" i="10" s="1"/>
  <c r="AI2989" i="10" s="1"/>
  <c r="V2990" i="10"/>
  <c r="X2990" i="10" s="1"/>
  <c r="Z2990" i="10" s="1"/>
  <c r="U2990" i="10"/>
  <c r="W2990" i="10" s="1"/>
  <c r="Y2990" i="10" s="1"/>
  <c r="AB2990" i="10" l="1"/>
  <c r="AD2990" i="10" s="1"/>
  <c r="AA2990" i="10"/>
  <c r="AC2990" i="10" s="1"/>
  <c r="AE2990" i="10" l="1"/>
  <c r="AH2990" i="10"/>
  <c r="T2991" i="10"/>
  <c r="AF2990" i="10"/>
  <c r="AG2991" i="10" l="1"/>
  <c r="S2992" i="10"/>
  <c r="R2993" i="10" s="1"/>
  <c r="U2991" i="10"/>
  <c r="W2991" i="10" s="1"/>
  <c r="AA2991" i="10" s="1"/>
  <c r="V2991" i="10"/>
  <c r="X2991" i="10" s="1"/>
  <c r="Z2991" i="10" s="1"/>
  <c r="AJ2990" i="10"/>
  <c r="AI2990" i="10" s="1"/>
  <c r="AB2991" i="10" l="1"/>
  <c r="AD2991" i="10" s="1"/>
  <c r="Y2991" i="10"/>
  <c r="AC2991" i="10" s="1"/>
  <c r="AE2991" i="10" l="1"/>
  <c r="T2992" i="10" s="1"/>
  <c r="AF2991" i="10"/>
  <c r="AG2992" i="10" l="1"/>
  <c r="S2993" i="10"/>
  <c r="R2994" i="10" s="1"/>
  <c r="AH2991" i="10"/>
  <c r="V2992" i="10"/>
  <c r="X2992" i="10" s="1"/>
  <c r="AB2992" i="10" s="1"/>
  <c r="U2992" i="10"/>
  <c r="W2992" i="10" s="1"/>
  <c r="AA2992" i="10" s="1"/>
  <c r="AJ2991" i="10" l="1"/>
  <c r="AI2991" i="10" s="1"/>
  <c r="Y2992" i="10"/>
  <c r="AC2992" i="10" s="1"/>
  <c r="Z2992" i="10"/>
  <c r="AD2992" i="10" s="1"/>
  <c r="AE2992" i="10" l="1"/>
  <c r="AF2992" i="10"/>
  <c r="AH2992" i="10" l="1"/>
  <c r="T2993" i="10"/>
  <c r="AG2993" i="10" l="1"/>
  <c r="S2994" i="10"/>
  <c r="R2995" i="10" s="1"/>
  <c r="V2993" i="10"/>
  <c r="X2993" i="10" s="1"/>
  <c r="AB2993" i="10" s="1"/>
  <c r="U2993" i="10"/>
  <c r="W2993" i="10" s="1"/>
  <c r="AA2993" i="10" s="1"/>
  <c r="AJ2992" i="10"/>
  <c r="AI2992" i="10" s="1"/>
  <c r="Z2993" i="10" l="1"/>
  <c r="AD2993" i="10" s="1"/>
  <c r="Y2993" i="10"/>
  <c r="AC2993" i="10" s="1"/>
  <c r="AE2993" i="10" l="1"/>
  <c r="AF2993" i="10"/>
  <c r="AH2993" i="10" l="1"/>
  <c r="T2994" i="10"/>
  <c r="AG2994" i="10" l="1"/>
  <c r="S2995" i="10"/>
  <c r="R2996" i="10" s="1"/>
  <c r="V2994" i="10"/>
  <c r="X2994" i="10" s="1"/>
  <c r="Z2994" i="10" s="1"/>
  <c r="U2994" i="10"/>
  <c r="W2994" i="10" s="1"/>
  <c r="AA2994" i="10" s="1"/>
  <c r="AJ2993" i="10"/>
  <c r="AI2993" i="10" s="1"/>
  <c r="AB2994" i="10" l="1"/>
  <c r="AD2994" i="10" s="1"/>
  <c r="Y2994" i="10"/>
  <c r="AC2994" i="10" s="1"/>
  <c r="AF2994" i="10" l="1"/>
  <c r="AE2994" i="10"/>
  <c r="AH2994" i="10" l="1"/>
  <c r="T2995" i="10"/>
  <c r="AG2995" i="10" l="1"/>
  <c r="S2996" i="10"/>
  <c r="R2997" i="10" s="1"/>
  <c r="AJ2994" i="10"/>
  <c r="AI2994" i="10" s="1"/>
  <c r="U2995" i="10"/>
  <c r="W2995" i="10" s="1"/>
  <c r="Y2995" i="10" s="1"/>
  <c r="V2995" i="10"/>
  <c r="X2995" i="10" s="1"/>
  <c r="AB2995" i="10" s="1"/>
  <c r="AA2995" i="10" l="1"/>
  <c r="AC2995" i="10" s="1"/>
  <c r="Z2995" i="10"/>
  <c r="AD2995" i="10" s="1"/>
  <c r="AF2995" i="10" l="1"/>
  <c r="AE2995" i="10"/>
  <c r="AH2995" i="10" l="1"/>
  <c r="T2996" i="10"/>
  <c r="AG2996" i="10" l="1"/>
  <c r="S2997" i="10"/>
  <c r="R2998" i="10" s="1"/>
  <c r="AJ2995" i="10"/>
  <c r="AI2995" i="10" s="1"/>
  <c r="U2996" i="10"/>
  <c r="W2996" i="10" s="1"/>
  <c r="Y2996" i="10" s="1"/>
  <c r="V2996" i="10"/>
  <c r="X2996" i="10" s="1"/>
  <c r="Z2996" i="10" s="1"/>
  <c r="AA2996" i="10" l="1"/>
  <c r="AC2996" i="10" s="1"/>
  <c r="AB2996" i="10"/>
  <c r="AD2996" i="10" s="1"/>
  <c r="AE2996" i="10" l="1"/>
  <c r="AH2996" i="10"/>
  <c r="T2997" i="10"/>
  <c r="AF2996" i="10"/>
  <c r="AG2997" i="10" l="1"/>
  <c r="S2998" i="10"/>
  <c r="R2999" i="10" s="1"/>
  <c r="V2997" i="10"/>
  <c r="X2997" i="10" s="1"/>
  <c r="Z2997" i="10" s="1"/>
  <c r="U2997" i="10"/>
  <c r="W2997" i="10" s="1"/>
  <c r="Y2997" i="10" s="1"/>
  <c r="AJ2996" i="10"/>
  <c r="AI2996" i="10" s="1"/>
  <c r="AA2997" i="10" l="1"/>
  <c r="AC2997" i="10" s="1"/>
  <c r="AB2997" i="10"/>
  <c r="AD2997" i="10" s="1"/>
  <c r="AE2997" i="10" l="1"/>
  <c r="AH2997" i="10" s="1"/>
  <c r="AJ2997" i="10" s="1"/>
  <c r="AF2997" i="10"/>
  <c r="T2998" i="10"/>
  <c r="AI2997" i="10" l="1"/>
  <c r="AG2998" i="10"/>
  <c r="S2999" i="10"/>
  <c r="R3000" i="10" s="1"/>
  <c r="V2998" i="10"/>
  <c r="X2998" i="10" s="1"/>
  <c r="Z2998" i="10" s="1"/>
  <c r="U2998" i="10"/>
  <c r="W2998" i="10" s="1"/>
  <c r="Y2998" i="10" s="1"/>
  <c r="AB2998" i="10" l="1"/>
  <c r="AD2998" i="10" s="1"/>
  <c r="AA2998" i="10"/>
  <c r="AC2998" i="10" s="1"/>
  <c r="AE2998" i="10" l="1"/>
  <c r="AH2998" i="10" s="1"/>
  <c r="AJ2998" i="10" s="1"/>
  <c r="AF2998" i="10"/>
  <c r="T2999" i="10"/>
  <c r="AI2998" i="10" l="1"/>
  <c r="AG2999" i="10"/>
  <c r="S3000" i="10"/>
  <c r="R3001" i="10" s="1"/>
  <c r="V2999" i="10"/>
  <c r="X2999" i="10" s="1"/>
  <c r="AB2999" i="10" s="1"/>
  <c r="U2999" i="10"/>
  <c r="W2999" i="10" s="1"/>
  <c r="Y2999" i="10" s="1"/>
  <c r="AA2999" i="10" l="1"/>
  <c r="AC2999" i="10" s="1"/>
  <c r="Z2999" i="10"/>
  <c r="AD2999" i="10" s="1"/>
  <c r="AF2999" i="10" l="1"/>
  <c r="AE2999" i="10"/>
  <c r="AH2999" i="10" l="1"/>
  <c r="T3000" i="10"/>
  <c r="AG3000" i="10" l="1"/>
  <c r="S3001" i="10"/>
  <c r="R3002" i="10" s="1"/>
  <c r="U3000" i="10"/>
  <c r="W3000" i="10" s="1"/>
  <c r="Y3000" i="10" s="1"/>
  <c r="V3000" i="10"/>
  <c r="X3000" i="10" s="1"/>
  <c r="AB3000" i="10" s="1"/>
  <c r="AJ2999" i="10"/>
  <c r="AI2999" i="10" s="1"/>
  <c r="AA3000" i="10" l="1"/>
  <c r="AC3000" i="10" s="1"/>
  <c r="Z3000" i="10"/>
  <c r="AD3000" i="10" s="1"/>
  <c r="AE3000" i="10" l="1"/>
  <c r="AF3000" i="10"/>
  <c r="AH3000" i="10" l="1"/>
  <c r="T3001" i="10"/>
  <c r="AG3001" i="10" l="1"/>
  <c r="S3002" i="10"/>
  <c r="R3003" i="10" s="1"/>
  <c r="U3001" i="10"/>
  <c r="W3001" i="10" s="1"/>
  <c r="AA3001" i="10" s="1"/>
  <c r="V3001" i="10"/>
  <c r="X3001" i="10" s="1"/>
  <c r="Z3001" i="10" s="1"/>
  <c r="AJ3000" i="10"/>
  <c r="AI3000" i="10" s="1"/>
  <c r="AB3001" i="10" l="1"/>
  <c r="AD3001" i="10" s="1"/>
  <c r="Y3001" i="10"/>
  <c r="AC3001" i="10" s="1"/>
  <c r="AE3001" i="10" l="1"/>
  <c r="AF3001" i="10"/>
  <c r="AH3001" i="10" l="1"/>
  <c r="T3002" i="10"/>
  <c r="AG3002" i="10" l="1"/>
  <c r="S3003" i="10"/>
  <c r="R3004" i="10" s="1"/>
  <c r="V3002" i="10"/>
  <c r="X3002" i="10" s="1"/>
  <c r="Z3002" i="10" s="1"/>
  <c r="U3002" i="10"/>
  <c r="W3002" i="10" s="1"/>
  <c r="Y3002" i="10" s="1"/>
  <c r="AJ3001" i="10"/>
  <c r="AI3001" i="10" s="1"/>
  <c r="AB3002" i="10" l="1"/>
  <c r="AD3002" i="10" s="1"/>
  <c r="AA3002" i="10"/>
  <c r="AC3002" i="10" s="1"/>
  <c r="AF3002" i="10" l="1"/>
  <c r="AE3002" i="10"/>
  <c r="AH3002" i="10" s="1"/>
  <c r="AJ3002" i="10" s="1"/>
  <c r="T3003" i="10"/>
  <c r="AI3002" i="10" l="1"/>
  <c r="AG3003" i="10"/>
  <c r="S3004" i="10"/>
  <c r="R3005" i="10" s="1"/>
  <c r="U3003" i="10"/>
  <c r="W3003" i="10" s="1"/>
  <c r="Y3003" i="10" s="1"/>
  <c r="V3003" i="10"/>
  <c r="X3003" i="10" s="1"/>
  <c r="Z3003" i="10" s="1"/>
  <c r="AB3003" i="10" l="1"/>
  <c r="AD3003" i="10" s="1"/>
  <c r="AA3003" i="10"/>
  <c r="AC3003" i="10" s="1"/>
  <c r="AE3003" i="10" l="1"/>
  <c r="AF3003" i="10"/>
  <c r="AH3003" i="10" l="1"/>
  <c r="T3004" i="10"/>
  <c r="AG3004" i="10" l="1"/>
  <c r="S3005" i="10"/>
  <c r="R3006" i="10" s="1"/>
  <c r="AJ3003" i="10"/>
  <c r="AI3003" i="10" s="1"/>
  <c r="U3004" i="10"/>
  <c r="W3004" i="10" s="1"/>
  <c r="Y3004" i="10" s="1"/>
  <c r="V3004" i="10"/>
  <c r="X3004" i="10" s="1"/>
  <c r="Z3004" i="10" s="1"/>
  <c r="AB3004" i="10" l="1"/>
  <c r="AD3004" i="10" s="1"/>
  <c r="AA3004" i="10"/>
  <c r="AC3004" i="10" s="1"/>
  <c r="AE3004" i="10" l="1"/>
  <c r="AH3004" i="10" s="1"/>
  <c r="AJ3004" i="10" s="1"/>
  <c r="AF3004" i="10"/>
  <c r="T3005" i="10"/>
  <c r="AI3004" i="10" l="1"/>
  <c r="AG3005" i="10"/>
  <c r="S3006" i="10"/>
  <c r="R3007" i="10" s="1"/>
  <c r="V3005" i="10"/>
  <c r="X3005" i="10" s="1"/>
  <c r="AB3005" i="10" s="1"/>
  <c r="U3005" i="10"/>
  <c r="W3005" i="10" s="1"/>
  <c r="AA3005" i="10" s="1"/>
  <c r="Z3005" i="10" l="1"/>
  <c r="AD3005" i="10" s="1"/>
  <c r="Y3005" i="10"/>
  <c r="AC3005" i="10" s="1"/>
  <c r="AE3005" i="10" l="1"/>
  <c r="AF3005" i="10"/>
  <c r="AH3005" i="10" l="1"/>
  <c r="T3006" i="10"/>
  <c r="AG3006" i="10" l="1"/>
  <c r="S3007" i="10"/>
  <c r="R3008" i="10" s="1"/>
  <c r="AJ3005" i="10"/>
  <c r="AI3005" i="10" s="1"/>
  <c r="U3006" i="10"/>
  <c r="W3006" i="10" s="1"/>
  <c r="Y3006" i="10" s="1"/>
  <c r="V3006" i="10"/>
  <c r="X3006" i="10" s="1"/>
  <c r="AB3006" i="10" s="1"/>
  <c r="AA3006" i="10" l="1"/>
  <c r="AC3006" i="10" s="1"/>
  <c r="Z3006" i="10"/>
  <c r="AD3006" i="10" s="1"/>
  <c r="AF3006" i="10" l="1"/>
  <c r="AE3006" i="10"/>
  <c r="AH3006" i="10" l="1"/>
  <c r="T3007" i="10"/>
  <c r="AG3007" i="10" l="1"/>
  <c r="S3008" i="10"/>
  <c r="R3009" i="10" s="1"/>
  <c r="AJ3006" i="10"/>
  <c r="AI3006" i="10" s="1"/>
  <c r="V3007" i="10"/>
  <c r="X3007" i="10" s="1"/>
  <c r="Z3007" i="10" s="1"/>
  <c r="U3007" i="10"/>
  <c r="W3007" i="10" s="1"/>
  <c r="Y3007" i="10" s="1"/>
  <c r="AB3007" i="10" l="1"/>
  <c r="AD3007" i="10" s="1"/>
  <c r="AA3007" i="10"/>
  <c r="AC3007" i="10" s="1"/>
  <c r="AF3007" i="10" l="1"/>
  <c r="AE3007" i="10"/>
  <c r="T3008" i="10" l="1"/>
  <c r="AH3007" i="10"/>
  <c r="AG3008" i="10" l="1"/>
  <c r="S3009" i="10"/>
  <c r="R3010" i="10" s="1"/>
  <c r="AJ3007" i="10"/>
  <c r="AI3007" i="10" s="1"/>
  <c r="V3008" i="10"/>
  <c r="X3008" i="10" s="1"/>
  <c r="Z3008" i="10" s="1"/>
  <c r="U3008" i="10"/>
  <c r="W3008" i="10" s="1"/>
  <c r="Y3008" i="10" s="1"/>
  <c r="AB3008" i="10" l="1"/>
  <c r="AD3008" i="10" s="1"/>
  <c r="AA3008" i="10"/>
  <c r="AC3008" i="10" s="1"/>
  <c r="AE3008" i="10" l="1"/>
  <c r="AF3008" i="10"/>
  <c r="AH3008" i="10" l="1"/>
  <c r="T3009" i="10"/>
  <c r="AG3009" i="10" l="1"/>
  <c r="S3010" i="10"/>
  <c r="R3011" i="10" s="1"/>
  <c r="AJ3008" i="10"/>
  <c r="AI3008" i="10" s="1"/>
  <c r="U3009" i="10"/>
  <c r="W3009" i="10" s="1"/>
  <c r="Y3009" i="10" s="1"/>
  <c r="V3009" i="10"/>
  <c r="X3009" i="10" s="1"/>
  <c r="Z3009" i="10" s="1"/>
  <c r="AB3009" i="10" l="1"/>
  <c r="AD3009" i="10" s="1"/>
  <c r="AA3009" i="10"/>
  <c r="AC3009" i="10" s="1"/>
  <c r="AF3009" i="10" l="1"/>
  <c r="AE3009" i="10"/>
  <c r="AH3009" i="10" l="1"/>
  <c r="T3010" i="10"/>
  <c r="AG3010" i="10" l="1"/>
  <c r="S3011" i="10"/>
  <c r="R3012" i="10" s="1"/>
  <c r="AJ3009" i="10"/>
  <c r="AI3009" i="10" s="1"/>
  <c r="V3010" i="10"/>
  <c r="X3010" i="10" s="1"/>
  <c r="Z3010" i="10" s="1"/>
  <c r="U3010" i="10"/>
  <c r="W3010" i="10" s="1"/>
  <c r="Y3010" i="10" s="1"/>
  <c r="AB3010" i="10" l="1"/>
  <c r="AD3010" i="10" s="1"/>
  <c r="AA3010" i="10"/>
  <c r="AC3010" i="10" s="1"/>
  <c r="AF3010" i="10" l="1"/>
  <c r="AE3010" i="10"/>
  <c r="AH3010" i="10" s="1"/>
  <c r="AJ3010" i="10" s="1"/>
  <c r="T3011" i="10"/>
  <c r="AG3011" i="10" l="1"/>
  <c r="S3012" i="10"/>
  <c r="R3013" i="10" s="1"/>
  <c r="AI3010" i="10"/>
  <c r="U3011" i="10"/>
  <c r="W3011" i="10" s="1"/>
  <c r="Y3011" i="10" s="1"/>
  <c r="V3011" i="10"/>
  <c r="X3011" i="10" s="1"/>
  <c r="Z3011" i="10" s="1"/>
  <c r="AB3011" i="10" l="1"/>
  <c r="AD3011" i="10" s="1"/>
  <c r="AA3011" i="10"/>
  <c r="AC3011" i="10" s="1"/>
  <c r="AE3011" i="10" l="1"/>
  <c r="AH3011" i="10" s="1"/>
  <c r="AJ3011" i="10" s="1"/>
  <c r="AF3011" i="10"/>
  <c r="T3012" i="10"/>
  <c r="AI3011" i="10" l="1"/>
  <c r="AG3012" i="10"/>
  <c r="S3013" i="10"/>
  <c r="R3014" i="10" s="1"/>
  <c r="U3012" i="10"/>
  <c r="W3012" i="10" s="1"/>
  <c r="Y3012" i="10" s="1"/>
  <c r="V3012" i="10"/>
  <c r="X3012" i="10" s="1"/>
  <c r="Z3012" i="10" s="1"/>
  <c r="AB3012" i="10" l="1"/>
  <c r="AD3012" i="10" s="1"/>
  <c r="AA3012" i="10"/>
  <c r="AC3012" i="10" s="1"/>
  <c r="AE3012" i="10" l="1"/>
  <c r="AF3012" i="10"/>
  <c r="AH3012" i="10" l="1"/>
  <c r="T3013" i="10"/>
  <c r="AG3013" i="10" l="1"/>
  <c r="S3014" i="10"/>
  <c r="R3015" i="10" s="1"/>
  <c r="V3013" i="10"/>
  <c r="X3013" i="10" s="1"/>
  <c r="Z3013" i="10" s="1"/>
  <c r="U3013" i="10"/>
  <c r="W3013" i="10" s="1"/>
  <c r="AA3013" i="10" s="1"/>
  <c r="AJ3012" i="10"/>
  <c r="AI3012" i="10" s="1"/>
  <c r="AB3013" i="10" l="1"/>
  <c r="AD3013" i="10" s="1"/>
  <c r="Y3013" i="10"/>
  <c r="AC3013" i="10" s="1"/>
  <c r="AF3013" i="10" l="1"/>
  <c r="AE3013" i="10"/>
  <c r="AH3013" i="10" l="1"/>
  <c r="T3014" i="10"/>
  <c r="AG3014" i="10" l="1"/>
  <c r="S3015" i="10"/>
  <c r="R3016" i="10" s="1"/>
  <c r="U3014" i="10"/>
  <c r="W3014" i="10" s="1"/>
  <c r="AA3014" i="10" s="1"/>
  <c r="V3014" i="10"/>
  <c r="X3014" i="10" s="1"/>
  <c r="Z3014" i="10" s="1"/>
  <c r="AJ3013" i="10"/>
  <c r="AI3013" i="10" s="1"/>
  <c r="AB3014" i="10" l="1"/>
  <c r="AD3014" i="10" s="1"/>
  <c r="Y3014" i="10"/>
  <c r="AC3014" i="10" s="1"/>
  <c r="AE3014" i="10" l="1"/>
  <c r="AF3014" i="10"/>
  <c r="AH3014" i="10" l="1"/>
  <c r="T3015" i="10"/>
  <c r="AG3015" i="10" l="1"/>
  <c r="S3016" i="10"/>
  <c r="R3017" i="10" s="1"/>
  <c r="AJ3014" i="10"/>
  <c r="AI3014" i="10" s="1"/>
  <c r="V3015" i="10"/>
  <c r="X3015" i="10" s="1"/>
  <c r="Z3015" i="10" s="1"/>
  <c r="U3015" i="10"/>
  <c r="W3015" i="10" s="1"/>
  <c r="Y3015" i="10" s="1"/>
  <c r="AB3015" i="10" l="1"/>
  <c r="AD3015" i="10" s="1"/>
  <c r="AA3015" i="10"/>
  <c r="AC3015" i="10" s="1"/>
  <c r="AE3015" i="10" l="1"/>
  <c r="AH3015" i="10" s="1"/>
  <c r="AJ3015" i="10" s="1"/>
  <c r="AF3015" i="10"/>
  <c r="T3016" i="10"/>
  <c r="AI3015" i="10" l="1"/>
  <c r="AG3016" i="10"/>
  <c r="S3017" i="10"/>
  <c r="R3018" i="10" s="1"/>
  <c r="V3016" i="10"/>
  <c r="X3016" i="10" s="1"/>
  <c r="Z3016" i="10" s="1"/>
  <c r="U3016" i="10"/>
  <c r="W3016" i="10" s="1"/>
  <c r="Y3016" i="10" s="1"/>
  <c r="AB3016" i="10" l="1"/>
  <c r="AD3016" i="10" s="1"/>
  <c r="AA3016" i="10"/>
  <c r="AC3016" i="10" s="1"/>
  <c r="AF3016" i="10" l="1"/>
  <c r="AE3016" i="10"/>
  <c r="AH3016" i="10" s="1"/>
  <c r="AJ3016" i="10" s="1"/>
  <c r="AI3016" i="10" s="1"/>
  <c r="T3017" i="10"/>
  <c r="AG3017" i="10" l="1"/>
  <c r="S3018" i="10"/>
  <c r="R3019" i="10" s="1"/>
  <c r="U3017" i="10"/>
  <c r="W3017" i="10" s="1"/>
  <c r="AA3017" i="10" s="1"/>
  <c r="V3017" i="10"/>
  <c r="X3017" i="10" s="1"/>
  <c r="Z3017" i="10" s="1"/>
  <c r="AB3017" i="10" l="1"/>
  <c r="AD3017" i="10" s="1"/>
  <c r="Y3017" i="10"/>
  <c r="AC3017" i="10" s="1"/>
  <c r="AF3017" i="10" l="1"/>
  <c r="AE3017" i="10"/>
  <c r="AH3017" i="10" l="1"/>
  <c r="T3018" i="10"/>
  <c r="AG3018" i="10" l="1"/>
  <c r="S3019" i="10"/>
  <c r="R3020" i="10" s="1"/>
  <c r="AI3017" i="10"/>
  <c r="AJ3017" i="10"/>
  <c r="V3018" i="10"/>
  <c r="X3018" i="10" s="1"/>
  <c r="Z3018" i="10" s="1"/>
  <c r="U3018" i="10"/>
  <c r="W3018" i="10" s="1"/>
  <c r="Y3018" i="10" s="1"/>
  <c r="AB3018" i="10" l="1"/>
  <c r="AD3018" i="10" s="1"/>
  <c r="AA3018" i="10"/>
  <c r="AC3018" i="10" s="1"/>
  <c r="AF3018" i="10" l="1"/>
  <c r="AE3018" i="10"/>
  <c r="AH3018" i="10" l="1"/>
  <c r="T3019" i="10"/>
  <c r="AG3019" i="10" l="1"/>
  <c r="S3020" i="10"/>
  <c r="R3021" i="10" s="1"/>
  <c r="AJ3018" i="10"/>
  <c r="AI3018" i="10" s="1"/>
  <c r="U3019" i="10"/>
  <c r="W3019" i="10" s="1"/>
  <c r="Y3019" i="10" s="1"/>
  <c r="V3019" i="10"/>
  <c r="X3019" i="10" s="1"/>
  <c r="Z3019" i="10" s="1"/>
  <c r="AA3019" i="10" l="1"/>
  <c r="AC3019" i="10" s="1"/>
  <c r="AB3019" i="10"/>
  <c r="AD3019" i="10" s="1"/>
  <c r="AF3019" i="10" l="1"/>
  <c r="AE3019" i="10"/>
  <c r="AH3019" i="10" l="1"/>
  <c r="T3020" i="10"/>
  <c r="AG3020" i="10" l="1"/>
  <c r="S3021" i="10"/>
  <c r="R3022" i="10" s="1"/>
  <c r="AJ3019" i="10"/>
  <c r="AI3019" i="10" s="1"/>
  <c r="U3020" i="10"/>
  <c r="W3020" i="10" s="1"/>
  <c r="Y3020" i="10" s="1"/>
  <c r="V3020" i="10"/>
  <c r="X3020" i="10" s="1"/>
  <c r="Z3020" i="10" s="1"/>
  <c r="AA3020" i="10" l="1"/>
  <c r="AC3020" i="10" s="1"/>
  <c r="AB3020" i="10"/>
  <c r="AD3020" i="10" s="1"/>
  <c r="AF3020" i="10" l="1"/>
  <c r="AE3020" i="10"/>
  <c r="AH3020" i="10" l="1"/>
  <c r="T3021" i="10"/>
  <c r="AG3021" i="10" l="1"/>
  <c r="S3022" i="10"/>
  <c r="R3023" i="10" s="1"/>
  <c r="V3021" i="10"/>
  <c r="X3021" i="10" s="1"/>
  <c r="Z3021" i="10" s="1"/>
  <c r="U3021" i="10"/>
  <c r="W3021" i="10" s="1"/>
  <c r="Y3021" i="10" s="1"/>
  <c r="AJ3020" i="10"/>
  <c r="AI3020" i="10" s="1"/>
  <c r="AB3021" i="10" l="1"/>
  <c r="AD3021" i="10" s="1"/>
  <c r="AA3021" i="10"/>
  <c r="AC3021" i="10" s="1"/>
  <c r="AE3021" i="10" l="1"/>
  <c r="AH3021" i="10" s="1"/>
  <c r="AJ3021" i="10" s="1"/>
  <c r="AF3021" i="10"/>
  <c r="T3022" i="10"/>
  <c r="AI3021" i="10" l="1"/>
  <c r="AG3022" i="10"/>
  <c r="S3023" i="10"/>
  <c r="R3024" i="10" s="1"/>
  <c r="U3022" i="10"/>
  <c r="W3022" i="10" s="1"/>
  <c r="Y3022" i="10" s="1"/>
  <c r="V3022" i="10"/>
  <c r="X3022" i="10" s="1"/>
  <c r="Z3022" i="10" s="1"/>
  <c r="AB3022" i="10" l="1"/>
  <c r="AD3022" i="10" s="1"/>
  <c r="AA3022" i="10"/>
  <c r="AC3022" i="10" s="1"/>
  <c r="AF3022" i="10" l="1"/>
  <c r="AE3022" i="10"/>
  <c r="AH3022" i="10" l="1"/>
  <c r="T3023" i="10"/>
  <c r="AG3023" i="10" l="1"/>
  <c r="S3024" i="10"/>
  <c r="R3025" i="10" s="1"/>
  <c r="V3023" i="10"/>
  <c r="X3023" i="10" s="1"/>
  <c r="Z3023" i="10" s="1"/>
  <c r="U3023" i="10"/>
  <c r="W3023" i="10" s="1"/>
  <c r="Y3023" i="10" s="1"/>
  <c r="AJ3022" i="10"/>
  <c r="AI3022" i="10" s="1"/>
  <c r="AA3023" i="10" l="1"/>
  <c r="AC3023" i="10" s="1"/>
  <c r="AB3023" i="10"/>
  <c r="AD3023" i="10" s="1"/>
  <c r="AF3023" i="10" l="1"/>
  <c r="AE3023" i="10"/>
  <c r="T3024" i="10"/>
  <c r="AH3023" i="10"/>
  <c r="AG3024" i="10" l="1"/>
  <c r="S3025" i="10"/>
  <c r="R3026" i="10" s="1"/>
  <c r="AJ3023" i="10"/>
  <c r="AI3023" i="10" s="1"/>
  <c r="U3024" i="10"/>
  <c r="W3024" i="10" s="1"/>
  <c r="Y3024" i="10" s="1"/>
  <c r="V3024" i="10"/>
  <c r="X3024" i="10" s="1"/>
  <c r="Z3024" i="10" s="1"/>
  <c r="AB3024" i="10" l="1"/>
  <c r="AD3024" i="10" s="1"/>
  <c r="AA3024" i="10"/>
  <c r="AC3024" i="10" s="1"/>
  <c r="AF3024" i="10" l="1"/>
  <c r="AE3024" i="10"/>
  <c r="AH3024" i="10" l="1"/>
  <c r="T3025" i="10"/>
  <c r="AG3025" i="10" l="1"/>
  <c r="S3026" i="10"/>
  <c r="R3027" i="10" s="1"/>
  <c r="AJ3024" i="10"/>
  <c r="AI3024" i="10" s="1"/>
  <c r="V3025" i="10"/>
  <c r="X3025" i="10" s="1"/>
  <c r="Z3025" i="10" s="1"/>
  <c r="U3025" i="10"/>
  <c r="W3025" i="10" s="1"/>
  <c r="AA3025" i="10" s="1"/>
  <c r="AB3025" i="10" l="1"/>
  <c r="AD3025" i="10" s="1"/>
  <c r="Y3025" i="10"/>
  <c r="AC3025" i="10" s="1"/>
  <c r="AF3025" i="10" l="1"/>
  <c r="AE3025" i="10"/>
  <c r="AH3025" i="10" l="1"/>
  <c r="T3026" i="10"/>
  <c r="AG3026" i="10" l="1"/>
  <c r="S3027" i="10"/>
  <c r="R3028" i="10" s="1"/>
  <c r="AJ3025" i="10"/>
  <c r="AI3025" i="10" s="1"/>
  <c r="U3026" i="10"/>
  <c r="W3026" i="10" s="1"/>
  <c r="Y3026" i="10" s="1"/>
  <c r="V3026" i="10"/>
  <c r="X3026" i="10" s="1"/>
  <c r="Z3026" i="10" s="1"/>
  <c r="AB3026" i="10" l="1"/>
  <c r="AD3026" i="10" s="1"/>
  <c r="AA3026" i="10"/>
  <c r="AC3026" i="10" s="1"/>
  <c r="AF3026" i="10" l="1"/>
  <c r="AE3026" i="10"/>
  <c r="AH3026" i="10" l="1"/>
  <c r="T3027" i="10"/>
  <c r="AG3027" i="10" l="1"/>
  <c r="S3028" i="10"/>
  <c r="R3029" i="10" s="1"/>
  <c r="U3027" i="10"/>
  <c r="W3027" i="10" s="1"/>
  <c r="Y3027" i="10" s="1"/>
  <c r="V3027" i="10"/>
  <c r="X3027" i="10" s="1"/>
  <c r="Z3027" i="10" s="1"/>
  <c r="AJ3026" i="10"/>
  <c r="AI3026" i="10" s="1"/>
  <c r="AB3027" i="10" l="1"/>
  <c r="AD3027" i="10" s="1"/>
  <c r="AA3027" i="10"/>
  <c r="AC3027" i="10" s="1"/>
  <c r="AF3027" i="10" l="1"/>
  <c r="AE3027" i="10"/>
  <c r="AH3027" i="10" s="1"/>
  <c r="AJ3027" i="10" s="1"/>
  <c r="T3028" i="10"/>
  <c r="AI3027" i="10" l="1"/>
  <c r="AG3028" i="10"/>
  <c r="S3029" i="10"/>
  <c r="R3030" i="10" s="1"/>
  <c r="U3028" i="10"/>
  <c r="W3028" i="10" s="1"/>
  <c r="Y3028" i="10" s="1"/>
  <c r="V3028" i="10"/>
  <c r="X3028" i="10" s="1"/>
  <c r="AB3028" i="10" s="1"/>
  <c r="AA3028" i="10" l="1"/>
  <c r="AC3028" i="10" s="1"/>
  <c r="Z3028" i="10"/>
  <c r="AD3028" i="10" s="1"/>
  <c r="AE3028" i="10" l="1"/>
  <c r="AF3028" i="10"/>
  <c r="AH3028" i="10" l="1"/>
  <c r="T3029" i="10"/>
  <c r="AG3029" i="10" l="1"/>
  <c r="S3030" i="10"/>
  <c r="R3031" i="10" s="1"/>
  <c r="U3029" i="10"/>
  <c r="W3029" i="10" s="1"/>
  <c r="AA3029" i="10" s="1"/>
  <c r="V3029" i="10"/>
  <c r="X3029" i="10" s="1"/>
  <c r="AB3029" i="10" s="1"/>
  <c r="AJ3028" i="10"/>
  <c r="AI3028" i="10" s="1"/>
  <c r="Y3029" i="10" l="1"/>
  <c r="AC3029" i="10" s="1"/>
  <c r="Z3029" i="10"/>
  <c r="AD3029" i="10" s="1"/>
  <c r="AF3029" i="10" l="1"/>
  <c r="AE3029" i="10"/>
  <c r="AH3029" i="10" l="1"/>
  <c r="T3030" i="10"/>
  <c r="AG3030" i="10" l="1"/>
  <c r="S3031" i="10"/>
  <c r="R3032" i="10" s="1"/>
  <c r="AJ3029" i="10"/>
  <c r="AI3029" i="10" s="1"/>
  <c r="V3030" i="10"/>
  <c r="X3030" i="10" s="1"/>
  <c r="Z3030" i="10" s="1"/>
  <c r="U3030" i="10"/>
  <c r="W3030" i="10" s="1"/>
  <c r="Y3030" i="10" s="1"/>
  <c r="AB3030" i="10" l="1"/>
  <c r="AD3030" i="10" s="1"/>
  <c r="AA3030" i="10"/>
  <c r="AC3030" i="10" s="1"/>
  <c r="AE3030" i="10" l="1"/>
  <c r="AF3030" i="10"/>
  <c r="AH3030" i="10" l="1"/>
  <c r="T3031" i="10"/>
  <c r="AG3031" i="10" l="1"/>
  <c r="S3032" i="10"/>
  <c r="R3033" i="10" s="1"/>
  <c r="V3031" i="10"/>
  <c r="X3031" i="10" s="1"/>
  <c r="Z3031" i="10" s="1"/>
  <c r="U3031" i="10"/>
  <c r="W3031" i="10" s="1"/>
  <c r="Y3031" i="10" s="1"/>
  <c r="AJ3030" i="10"/>
  <c r="AI3030" i="10" s="1"/>
  <c r="AB3031" i="10" l="1"/>
  <c r="AD3031" i="10" s="1"/>
  <c r="AA3031" i="10"/>
  <c r="AC3031" i="10" s="1"/>
  <c r="AF3031" i="10" l="1"/>
  <c r="AE3031" i="10"/>
  <c r="AH3031" i="10" l="1"/>
  <c r="T3032" i="10"/>
  <c r="AG3032" i="10" l="1"/>
  <c r="S3033" i="10"/>
  <c r="R3034" i="10" s="1"/>
  <c r="AJ3031" i="10"/>
  <c r="AI3031" i="10" s="1"/>
  <c r="V3032" i="10"/>
  <c r="X3032" i="10" s="1"/>
  <c r="Z3032" i="10" s="1"/>
  <c r="U3032" i="10"/>
  <c r="W3032" i="10" s="1"/>
  <c r="Y3032" i="10" s="1"/>
  <c r="AB3032" i="10" l="1"/>
  <c r="AD3032" i="10" s="1"/>
  <c r="AA3032" i="10"/>
  <c r="AC3032" i="10" s="1"/>
  <c r="AE3032" i="10" l="1"/>
  <c r="AH3032" i="10"/>
  <c r="T3033" i="10"/>
  <c r="AF3032" i="10"/>
  <c r="AG3033" i="10" l="1"/>
  <c r="S3034" i="10"/>
  <c r="R3035" i="10" s="1"/>
  <c r="V3033" i="10"/>
  <c r="X3033" i="10" s="1"/>
  <c r="AB3033" i="10" s="1"/>
  <c r="U3033" i="10"/>
  <c r="W3033" i="10" s="1"/>
  <c r="AA3033" i="10" s="1"/>
  <c r="AJ3032" i="10"/>
  <c r="AI3032" i="10" s="1"/>
  <c r="Z3033" i="10" l="1"/>
  <c r="AD3033" i="10" s="1"/>
  <c r="Y3033" i="10"/>
  <c r="AC3033" i="10" l="1"/>
  <c r="AF3033" i="10" l="1"/>
  <c r="AE3033" i="10"/>
  <c r="AH3033" i="10" l="1"/>
  <c r="T3034" i="10"/>
  <c r="AG3034" i="10" l="1"/>
  <c r="S3035" i="10"/>
  <c r="R3036" i="10" s="1"/>
  <c r="AJ3033" i="10"/>
  <c r="AI3033" i="10" s="1"/>
  <c r="V3034" i="10"/>
  <c r="X3034" i="10" s="1"/>
  <c r="Z3034" i="10" s="1"/>
  <c r="U3034" i="10"/>
  <c r="W3034" i="10" s="1"/>
  <c r="Y3034" i="10" s="1"/>
  <c r="AB3034" i="10" l="1"/>
  <c r="AD3034" i="10" s="1"/>
  <c r="AA3034" i="10"/>
  <c r="AC3034" i="10" s="1"/>
  <c r="AE3034" i="10" l="1"/>
  <c r="AH3034" i="10" s="1"/>
  <c r="AJ3034" i="10" s="1"/>
  <c r="AF3034" i="10"/>
  <c r="T3035" i="10"/>
  <c r="AG3035" i="10" l="1"/>
  <c r="S3036" i="10"/>
  <c r="R3037" i="10" s="1"/>
  <c r="AI3034" i="10"/>
  <c r="V3035" i="10"/>
  <c r="X3035" i="10" s="1"/>
  <c r="Z3035" i="10" s="1"/>
  <c r="U3035" i="10"/>
  <c r="W3035" i="10" s="1"/>
  <c r="AA3035" i="10" s="1"/>
  <c r="AB3035" i="10" l="1"/>
  <c r="AD3035" i="10" s="1"/>
  <c r="Y3035" i="10"/>
  <c r="AC3035" i="10" s="1"/>
  <c r="AF3035" i="10" l="1"/>
  <c r="AE3035" i="10"/>
  <c r="AH3035" i="10" l="1"/>
  <c r="T3036" i="10"/>
  <c r="AG3036" i="10" l="1"/>
  <c r="S3037" i="10"/>
  <c r="R3038" i="10" s="1"/>
  <c r="V3036" i="10"/>
  <c r="X3036" i="10" s="1"/>
  <c r="Z3036" i="10" s="1"/>
  <c r="U3036" i="10"/>
  <c r="W3036" i="10" s="1"/>
  <c r="Y3036" i="10" s="1"/>
  <c r="AJ3035" i="10"/>
  <c r="AI3035" i="10" s="1"/>
  <c r="AB3036" i="10" l="1"/>
  <c r="AD3036" i="10" s="1"/>
  <c r="AA3036" i="10"/>
  <c r="AC3036" i="10" s="1"/>
  <c r="AE3036" i="10" l="1"/>
  <c r="AH3036" i="10" s="1"/>
  <c r="AJ3036" i="10" s="1"/>
  <c r="AF3036" i="10"/>
  <c r="T3037" i="10"/>
  <c r="AI3036" i="10" l="1"/>
  <c r="AG3037" i="10"/>
  <c r="S3038" i="10"/>
  <c r="R3039" i="10" s="1"/>
  <c r="U3037" i="10"/>
  <c r="W3037" i="10" s="1"/>
  <c r="AA3037" i="10" s="1"/>
  <c r="V3037" i="10"/>
  <c r="X3037" i="10" s="1"/>
  <c r="Z3037" i="10" s="1"/>
  <c r="AB3037" i="10" l="1"/>
  <c r="AD3037" i="10" s="1"/>
  <c r="Y3037" i="10"/>
  <c r="AC3037" i="10" s="1"/>
  <c r="AE3037" i="10" l="1"/>
  <c r="AF3037" i="10"/>
  <c r="AH3037" i="10" l="1"/>
  <c r="T3038" i="10"/>
  <c r="AG3038" i="10" l="1"/>
  <c r="S3039" i="10"/>
  <c r="R3040" i="10" s="1"/>
  <c r="AJ3037" i="10"/>
  <c r="AI3037" i="10" s="1"/>
  <c r="V3038" i="10"/>
  <c r="X3038" i="10" s="1"/>
  <c r="Z3038" i="10" s="1"/>
  <c r="U3038" i="10"/>
  <c r="W3038" i="10" s="1"/>
  <c r="Y3038" i="10" s="1"/>
  <c r="AB3038" i="10" l="1"/>
  <c r="AD3038" i="10" s="1"/>
  <c r="AA3038" i="10"/>
  <c r="AC3038" i="10" s="1"/>
  <c r="AF3038" i="10" l="1"/>
  <c r="AE3038" i="10"/>
  <c r="AH3038" i="10" l="1"/>
  <c r="T3039" i="10"/>
  <c r="AG3039" i="10" l="1"/>
  <c r="S3040" i="10"/>
  <c r="R3041" i="10" s="1"/>
  <c r="V3039" i="10"/>
  <c r="X3039" i="10" s="1"/>
  <c r="Z3039" i="10" s="1"/>
  <c r="U3039" i="10"/>
  <c r="W3039" i="10" s="1"/>
  <c r="Y3039" i="10" s="1"/>
  <c r="AJ3038" i="10"/>
  <c r="AI3038" i="10" s="1"/>
  <c r="AB3039" i="10" l="1"/>
  <c r="AD3039" i="10" s="1"/>
  <c r="AA3039" i="10"/>
  <c r="AC3039" i="10" s="1"/>
  <c r="AE3039" i="10" l="1"/>
  <c r="AF3039" i="10"/>
  <c r="AH3039" i="10" l="1"/>
  <c r="T3040" i="10"/>
  <c r="AG3040" i="10" l="1"/>
  <c r="S3041" i="10"/>
  <c r="R3042" i="10" s="1"/>
  <c r="V3040" i="10"/>
  <c r="X3040" i="10" s="1"/>
  <c r="Z3040" i="10" s="1"/>
  <c r="U3040" i="10"/>
  <c r="W3040" i="10" s="1"/>
  <c r="Y3040" i="10" s="1"/>
  <c r="AJ3039" i="10"/>
  <c r="AI3039" i="10" s="1"/>
  <c r="AB3040" i="10" l="1"/>
  <c r="AD3040" i="10" s="1"/>
  <c r="AA3040" i="10"/>
  <c r="AC3040" i="10" s="1"/>
  <c r="AF3040" i="10" l="1"/>
  <c r="AE3040" i="10"/>
  <c r="AH3040" i="10" s="1"/>
  <c r="AJ3040" i="10" s="1"/>
  <c r="T3041" i="10"/>
  <c r="AI3040" i="10" l="1"/>
  <c r="AG3041" i="10"/>
  <c r="S3042" i="10"/>
  <c r="R3043" i="10" s="1"/>
  <c r="V3041" i="10"/>
  <c r="X3041" i="10" s="1"/>
  <c r="AB3041" i="10" s="1"/>
  <c r="U3041" i="10"/>
  <c r="W3041" i="10" s="1"/>
  <c r="Y3041" i="10" s="1"/>
  <c r="AA3041" i="10" l="1"/>
  <c r="AC3041" i="10" s="1"/>
  <c r="Z3041" i="10"/>
  <c r="AD3041" i="10" s="1"/>
  <c r="AE3041" i="10" l="1"/>
  <c r="AF3041" i="10"/>
  <c r="AH3041" i="10" l="1"/>
  <c r="T3042" i="10"/>
  <c r="AG3042" i="10" l="1"/>
  <c r="S3043" i="10"/>
  <c r="R3044" i="10" s="1"/>
  <c r="V3042" i="10"/>
  <c r="X3042" i="10" s="1"/>
  <c r="AB3042" i="10" s="1"/>
  <c r="U3042" i="10"/>
  <c r="W3042" i="10" s="1"/>
  <c r="Y3042" i="10" s="1"/>
  <c r="AJ3041" i="10"/>
  <c r="AI3041" i="10" s="1"/>
  <c r="AA3042" i="10" l="1"/>
  <c r="AC3042" i="10" s="1"/>
  <c r="Z3042" i="10"/>
  <c r="AD3042" i="10" s="1"/>
  <c r="AF3042" i="10" l="1"/>
  <c r="AE3042" i="10"/>
  <c r="AH3042" i="10" l="1"/>
  <c r="T3043" i="10"/>
  <c r="AG3043" i="10" l="1"/>
  <c r="S3044" i="10"/>
  <c r="R3045" i="10" s="1"/>
  <c r="U3043" i="10"/>
  <c r="W3043" i="10" s="1"/>
  <c r="Y3043" i="10" s="1"/>
  <c r="V3043" i="10"/>
  <c r="X3043" i="10" s="1"/>
  <c r="Z3043" i="10" s="1"/>
  <c r="AJ3042" i="10"/>
  <c r="AI3042" i="10" s="1"/>
  <c r="AB3043" i="10" l="1"/>
  <c r="AD3043" i="10" s="1"/>
  <c r="AA3043" i="10"/>
  <c r="AC3043" i="10" s="1"/>
  <c r="AE3043" i="10" l="1"/>
  <c r="AH3043" i="10" s="1"/>
  <c r="AJ3043" i="10" s="1"/>
  <c r="AF3043" i="10"/>
  <c r="T3044" i="10"/>
  <c r="AI3043" i="10" l="1"/>
  <c r="AG3044" i="10"/>
  <c r="S3045" i="10"/>
  <c r="R3046" i="10" s="1"/>
  <c r="U3044" i="10"/>
  <c r="W3044" i="10" s="1"/>
  <c r="Y3044" i="10" s="1"/>
  <c r="V3044" i="10"/>
  <c r="X3044" i="10" s="1"/>
  <c r="Z3044" i="10" s="1"/>
  <c r="AB3044" i="10" l="1"/>
  <c r="AD3044" i="10" s="1"/>
  <c r="AA3044" i="10"/>
  <c r="AC3044" i="10" s="1"/>
  <c r="AE3044" i="10" l="1"/>
  <c r="AF3044" i="10"/>
  <c r="AH3044" i="10" l="1"/>
  <c r="T3045" i="10"/>
  <c r="AG3045" i="10" l="1"/>
  <c r="S3046" i="10"/>
  <c r="R3047" i="10" s="1"/>
  <c r="AJ3044" i="10"/>
  <c r="AI3044" i="10" s="1"/>
  <c r="V3045" i="10"/>
  <c r="X3045" i="10" s="1"/>
  <c r="Z3045" i="10" s="1"/>
  <c r="U3045" i="10"/>
  <c r="W3045" i="10" s="1"/>
  <c r="Y3045" i="10" s="1"/>
  <c r="AB3045" i="10" l="1"/>
  <c r="AD3045" i="10" s="1"/>
  <c r="AA3045" i="10"/>
  <c r="AC3045" i="10" s="1"/>
  <c r="AE3045" i="10" l="1"/>
  <c r="AH3045" i="10" s="1"/>
  <c r="AJ3045" i="10" s="1"/>
  <c r="AF3045" i="10"/>
  <c r="T3046" i="10"/>
  <c r="AI3045" i="10" l="1"/>
  <c r="AG3046" i="10"/>
  <c r="S3047" i="10"/>
  <c r="R3048" i="10" s="1"/>
  <c r="V3046" i="10"/>
  <c r="X3046" i="10" s="1"/>
  <c r="Z3046" i="10" s="1"/>
  <c r="U3046" i="10"/>
  <c r="W3046" i="10" s="1"/>
  <c r="Y3046" i="10" s="1"/>
  <c r="AB3046" i="10" l="1"/>
  <c r="AD3046" i="10" s="1"/>
  <c r="AA3046" i="10"/>
  <c r="AC3046" i="10" s="1"/>
  <c r="AE3046" i="10" l="1"/>
  <c r="AF3046" i="10"/>
  <c r="AH3046" i="10"/>
  <c r="T3047" i="10"/>
  <c r="AG3047" i="10" l="1"/>
  <c r="S3048" i="10"/>
  <c r="R3049" i="10" s="1"/>
  <c r="V3047" i="10"/>
  <c r="X3047" i="10" s="1"/>
  <c r="AB3047" i="10" s="1"/>
  <c r="U3047" i="10"/>
  <c r="W3047" i="10" s="1"/>
  <c r="Y3047" i="10" s="1"/>
  <c r="AJ3046" i="10"/>
  <c r="AI3046" i="10" s="1"/>
  <c r="AA3047" i="10" l="1"/>
  <c r="AC3047" i="10" s="1"/>
  <c r="Z3047" i="10"/>
  <c r="AD3047" i="10" s="1"/>
  <c r="AF3047" i="10" l="1"/>
  <c r="AE3047" i="10"/>
  <c r="AH3047" i="10" l="1"/>
  <c r="T3048" i="10"/>
  <c r="AG3048" i="10" l="1"/>
  <c r="S3049" i="10"/>
  <c r="R3050" i="10" s="1"/>
  <c r="AJ3047" i="10"/>
  <c r="AI3047" i="10" s="1"/>
  <c r="V3048" i="10"/>
  <c r="X3048" i="10" s="1"/>
  <c r="Z3048" i="10" s="1"/>
  <c r="U3048" i="10"/>
  <c r="W3048" i="10" s="1"/>
  <c r="Y3048" i="10" s="1"/>
  <c r="AB3048" i="10" l="1"/>
  <c r="AD3048" i="10" s="1"/>
  <c r="AA3048" i="10"/>
  <c r="AC3048" i="10" s="1"/>
  <c r="AE3048" i="10" l="1"/>
  <c r="AF3048" i="10"/>
  <c r="AH3048" i="10" l="1"/>
  <c r="T3049" i="10"/>
  <c r="AG3049" i="10" l="1"/>
  <c r="S3050" i="10"/>
  <c r="R3051" i="10" s="1"/>
  <c r="V3049" i="10"/>
  <c r="X3049" i="10" s="1"/>
  <c r="Z3049" i="10" s="1"/>
  <c r="U3049" i="10"/>
  <c r="W3049" i="10" s="1"/>
  <c r="Y3049" i="10" s="1"/>
  <c r="AJ3048" i="10"/>
  <c r="AI3048" i="10" s="1"/>
  <c r="AA3049" i="10" l="1"/>
  <c r="AC3049" i="10" s="1"/>
  <c r="AB3049" i="10"/>
  <c r="AD3049" i="10" s="1"/>
  <c r="AF3049" i="10" l="1"/>
  <c r="AE3049" i="10"/>
  <c r="AH3049" i="10" s="1"/>
  <c r="AJ3049" i="10" s="1"/>
  <c r="T3050" i="10"/>
  <c r="AI3049" i="10" l="1"/>
  <c r="AG3050" i="10"/>
  <c r="S3051" i="10"/>
  <c r="R3052" i="10" s="1"/>
  <c r="U3050" i="10"/>
  <c r="W3050" i="10" s="1"/>
  <c r="AA3050" i="10" s="1"/>
  <c r="V3050" i="10"/>
  <c r="X3050" i="10" s="1"/>
  <c r="AB3050" i="10" s="1"/>
  <c r="Y3050" i="10" l="1"/>
  <c r="AC3050" i="10" s="1"/>
  <c r="Z3050" i="10"/>
  <c r="AD3050" i="10" s="1"/>
  <c r="AF3050" i="10" l="1"/>
  <c r="AE3050" i="10"/>
  <c r="AH3050" i="10" l="1"/>
  <c r="T3051" i="10"/>
  <c r="AG3051" i="10" l="1"/>
  <c r="S3052" i="10"/>
  <c r="R3053" i="10" s="1"/>
  <c r="U3051" i="10"/>
  <c r="W3051" i="10" s="1"/>
  <c r="Y3051" i="10" s="1"/>
  <c r="V3051" i="10"/>
  <c r="X3051" i="10" s="1"/>
  <c r="Z3051" i="10" s="1"/>
  <c r="AJ3050" i="10"/>
  <c r="AI3050" i="10" s="1"/>
  <c r="AB3051" i="10" l="1"/>
  <c r="AD3051" i="10" s="1"/>
  <c r="AA3051" i="10"/>
  <c r="AC3051" i="10" s="1"/>
  <c r="AE3051" i="10" l="1"/>
  <c r="AH3051" i="10" s="1"/>
  <c r="AJ3051" i="10" s="1"/>
  <c r="AF3051" i="10"/>
  <c r="T3052" i="10"/>
  <c r="AI3051" i="10" l="1"/>
  <c r="AG3052" i="10"/>
  <c r="S3053" i="10"/>
  <c r="R3054" i="10" s="1"/>
  <c r="V3052" i="10"/>
  <c r="X3052" i="10" s="1"/>
  <c r="AB3052" i="10" s="1"/>
  <c r="U3052" i="10"/>
  <c r="W3052" i="10" s="1"/>
  <c r="Y3052" i="10" s="1"/>
  <c r="AA3052" i="10" l="1"/>
  <c r="AC3052" i="10" s="1"/>
  <c r="Z3052" i="10"/>
  <c r="AD3052" i="10" s="1"/>
  <c r="AF3052" i="10" l="1"/>
  <c r="AE3052" i="10"/>
  <c r="AH3052" i="10" l="1"/>
  <c r="T3053" i="10"/>
  <c r="AG3053" i="10" l="1"/>
  <c r="S3054" i="10"/>
  <c r="R3055" i="10" s="1"/>
  <c r="AJ3052" i="10"/>
  <c r="AI3052" i="10" s="1"/>
  <c r="U3053" i="10"/>
  <c r="W3053" i="10" s="1"/>
  <c r="Y3053" i="10" s="1"/>
  <c r="V3053" i="10"/>
  <c r="X3053" i="10" s="1"/>
  <c r="Z3053" i="10" s="1"/>
  <c r="AB3053" i="10" l="1"/>
  <c r="AD3053" i="10" s="1"/>
  <c r="AA3053" i="10"/>
  <c r="AC3053" i="10" s="1"/>
  <c r="AF3053" i="10" l="1"/>
  <c r="AE3053" i="10"/>
  <c r="AH3053" i="10" l="1"/>
  <c r="T3054" i="10"/>
  <c r="AG3054" i="10" l="1"/>
  <c r="S3055" i="10"/>
  <c r="R3056" i="10" s="1"/>
  <c r="AJ3053" i="10"/>
  <c r="AI3053" i="10" s="1"/>
  <c r="V3054" i="10"/>
  <c r="X3054" i="10" s="1"/>
  <c r="AB3054" i="10" s="1"/>
  <c r="U3054" i="10"/>
  <c r="W3054" i="10" s="1"/>
  <c r="Y3054" i="10" s="1"/>
  <c r="AA3054" i="10" l="1"/>
  <c r="AC3054" i="10" s="1"/>
  <c r="Z3054" i="10"/>
  <c r="AD3054" i="10" s="1"/>
  <c r="AF3054" i="10" l="1"/>
  <c r="AE3054" i="10"/>
  <c r="T3055" i="10" l="1"/>
  <c r="AH3054" i="10"/>
  <c r="AG3055" i="10" l="1"/>
  <c r="S3056" i="10"/>
  <c r="R3057" i="10" s="1"/>
  <c r="U3055" i="10"/>
  <c r="W3055" i="10" s="1"/>
  <c r="Y3055" i="10" s="1"/>
  <c r="V3055" i="10"/>
  <c r="X3055" i="10" s="1"/>
  <c r="Z3055" i="10" s="1"/>
  <c r="AJ3054" i="10"/>
  <c r="AI3054" i="10" s="1"/>
  <c r="AB3055" i="10" l="1"/>
  <c r="AD3055" i="10" s="1"/>
  <c r="AA3055" i="10"/>
  <c r="AC3055" i="10" s="1"/>
  <c r="AF3055" i="10" l="1"/>
  <c r="AE3055" i="10"/>
  <c r="AH3055" i="10" s="1"/>
  <c r="AJ3055" i="10" s="1"/>
  <c r="AI3055" i="10" s="1"/>
  <c r="T3056" i="10"/>
  <c r="AG3056" i="10" l="1"/>
  <c r="S3057" i="10"/>
  <c r="R3058" i="10" s="1"/>
  <c r="U3056" i="10"/>
  <c r="W3056" i="10" s="1"/>
  <c r="Y3056" i="10" s="1"/>
  <c r="V3056" i="10"/>
  <c r="X3056" i="10" s="1"/>
  <c r="Z3056" i="10" s="1"/>
  <c r="AB3056" i="10" l="1"/>
  <c r="AD3056" i="10" s="1"/>
  <c r="AA3056" i="10"/>
  <c r="AC3056" i="10" s="1"/>
  <c r="AE3056" i="10" l="1"/>
  <c r="AH3056" i="10" s="1"/>
  <c r="AJ3056" i="10" s="1"/>
  <c r="AF3056" i="10"/>
  <c r="T3057" i="10"/>
  <c r="AI3056" i="10" l="1"/>
  <c r="AG3057" i="10"/>
  <c r="S3058" i="10"/>
  <c r="R3059" i="10" s="1"/>
  <c r="U3057" i="10"/>
  <c r="W3057" i="10" s="1"/>
  <c r="Y3057" i="10" s="1"/>
  <c r="V3057" i="10"/>
  <c r="X3057" i="10" s="1"/>
  <c r="AB3057" i="10" s="1"/>
  <c r="AA3057" i="10" l="1"/>
  <c r="AC3057" i="10" s="1"/>
  <c r="Z3057" i="10"/>
  <c r="AD3057" i="10" s="1"/>
  <c r="AE3057" i="10" l="1"/>
  <c r="AF3057" i="10"/>
  <c r="T3058" i="10" l="1"/>
  <c r="AH3057" i="10"/>
  <c r="AG3058" i="10" l="1"/>
  <c r="S3059" i="10"/>
  <c r="R3060" i="10" s="1"/>
  <c r="AJ3057" i="10"/>
  <c r="AI3057" i="10" s="1"/>
  <c r="U3058" i="10"/>
  <c r="W3058" i="10" s="1"/>
  <c r="Y3058" i="10" s="1"/>
  <c r="V3058" i="10"/>
  <c r="X3058" i="10" s="1"/>
  <c r="Z3058" i="10" s="1"/>
  <c r="AB3058" i="10" l="1"/>
  <c r="AD3058" i="10" s="1"/>
  <c r="AA3058" i="10"/>
  <c r="AC3058" i="10" s="1"/>
  <c r="AE3058" i="10" l="1"/>
  <c r="AF3058" i="10"/>
  <c r="AH3058" i="10" l="1"/>
  <c r="T3059" i="10"/>
  <c r="AG3059" i="10" l="1"/>
  <c r="S3060" i="10"/>
  <c r="R3061" i="10" s="1"/>
  <c r="V3059" i="10"/>
  <c r="X3059" i="10" s="1"/>
  <c r="Z3059" i="10" s="1"/>
  <c r="U3059" i="10"/>
  <c r="W3059" i="10" s="1"/>
  <c r="Y3059" i="10" s="1"/>
  <c r="AJ3058" i="10"/>
  <c r="AI3058" i="10" s="1"/>
  <c r="AB3059" i="10" l="1"/>
  <c r="AD3059" i="10" s="1"/>
  <c r="AA3059" i="10"/>
  <c r="AC3059" i="10" s="1"/>
  <c r="AE3059" i="10" l="1"/>
  <c r="AF3059" i="10"/>
  <c r="T3060" i="10"/>
  <c r="AH3059" i="10"/>
  <c r="AG3060" i="10" l="1"/>
  <c r="S3061" i="10"/>
  <c r="R3062" i="10" s="1"/>
  <c r="AJ3059" i="10"/>
  <c r="AI3059" i="10" s="1"/>
  <c r="U3060" i="10"/>
  <c r="W3060" i="10" s="1"/>
  <c r="Y3060" i="10" s="1"/>
  <c r="V3060" i="10"/>
  <c r="X3060" i="10" s="1"/>
  <c r="Z3060" i="10" s="1"/>
  <c r="AA3060" i="10" l="1"/>
  <c r="AC3060" i="10" s="1"/>
  <c r="AB3060" i="10"/>
  <c r="AD3060" i="10" s="1"/>
  <c r="AE3060" i="10" l="1"/>
  <c r="AF3060" i="10"/>
  <c r="AH3060" i="10" l="1"/>
  <c r="T3061" i="10"/>
  <c r="AG3061" i="10" l="1"/>
  <c r="S3062" i="10"/>
  <c r="R3063" i="10" s="1"/>
  <c r="V3061" i="10"/>
  <c r="X3061" i="10" s="1"/>
  <c r="Z3061" i="10" s="1"/>
  <c r="U3061" i="10"/>
  <c r="W3061" i="10" s="1"/>
  <c r="AA3061" i="10" s="1"/>
  <c r="AJ3060" i="10"/>
  <c r="AI3060" i="10" s="1"/>
  <c r="AB3061" i="10" l="1"/>
  <c r="AD3061" i="10" s="1"/>
  <c r="Y3061" i="10"/>
  <c r="AC3061" i="10" s="1"/>
  <c r="AF3061" i="10" l="1"/>
  <c r="AE3061" i="10"/>
  <c r="AH3061" i="10" l="1"/>
  <c r="T3062" i="10"/>
  <c r="AG3062" i="10" l="1"/>
  <c r="S3063" i="10"/>
  <c r="R3064" i="10" s="1"/>
  <c r="V3062" i="10"/>
  <c r="X3062" i="10" s="1"/>
  <c r="AB3062" i="10" s="1"/>
  <c r="U3062" i="10"/>
  <c r="W3062" i="10" s="1"/>
  <c r="Y3062" i="10" s="1"/>
  <c r="AJ3061" i="10"/>
  <c r="AI3061" i="10" s="1"/>
  <c r="AA3062" i="10" l="1"/>
  <c r="AC3062" i="10" s="1"/>
  <c r="Z3062" i="10"/>
  <c r="AD3062" i="10" s="1"/>
  <c r="AF3062" i="10" l="1"/>
  <c r="AE3062" i="10"/>
  <c r="AH3062" i="10" l="1"/>
  <c r="T3063" i="10"/>
  <c r="AG3063" i="10" l="1"/>
  <c r="S3064" i="10"/>
  <c r="R3065" i="10" s="1"/>
  <c r="AJ3062" i="10"/>
  <c r="AI3062" i="10" s="1"/>
  <c r="U3063" i="10"/>
  <c r="W3063" i="10" s="1"/>
  <c r="Y3063" i="10" s="1"/>
  <c r="V3063" i="10"/>
  <c r="X3063" i="10" s="1"/>
  <c r="AB3063" i="10" s="1"/>
  <c r="AA3063" i="10" l="1"/>
  <c r="AC3063" i="10" s="1"/>
  <c r="Z3063" i="10"/>
  <c r="AD3063" i="10" s="1"/>
  <c r="AE3063" i="10" l="1"/>
  <c r="AF3063" i="10"/>
  <c r="AH3063" i="10" l="1"/>
  <c r="T3064" i="10"/>
  <c r="AG3064" i="10" l="1"/>
  <c r="S3065" i="10"/>
  <c r="R3066" i="10" s="1"/>
  <c r="U3064" i="10"/>
  <c r="W3064" i="10" s="1"/>
  <c r="Y3064" i="10" s="1"/>
  <c r="V3064" i="10"/>
  <c r="X3064" i="10" s="1"/>
  <c r="Z3064" i="10" s="1"/>
  <c r="AJ3063" i="10"/>
  <c r="AI3063" i="10" s="1"/>
  <c r="AA3064" i="10" l="1"/>
  <c r="AC3064" i="10" s="1"/>
  <c r="AB3064" i="10"/>
  <c r="AD3064" i="10" s="1"/>
  <c r="AF3064" i="10" l="1"/>
  <c r="AE3064" i="10"/>
  <c r="AH3064" i="10" s="1"/>
  <c r="AJ3064" i="10" s="1"/>
  <c r="T3065" i="10"/>
  <c r="AI3064" i="10" l="1"/>
  <c r="AG3065" i="10"/>
  <c r="S3066" i="10"/>
  <c r="R3067" i="10" s="1"/>
  <c r="V3065" i="10"/>
  <c r="X3065" i="10" s="1"/>
  <c r="Z3065" i="10" s="1"/>
  <c r="U3065" i="10"/>
  <c r="W3065" i="10" s="1"/>
  <c r="Y3065" i="10" s="1"/>
  <c r="AB3065" i="10" l="1"/>
  <c r="AD3065" i="10" s="1"/>
  <c r="AA3065" i="10"/>
  <c r="AC3065" i="10" s="1"/>
  <c r="AE3065" i="10" l="1"/>
  <c r="AH3065" i="10" s="1"/>
  <c r="AJ3065" i="10" s="1"/>
  <c r="AF3065" i="10"/>
  <c r="T3066" i="10"/>
  <c r="AI3065" i="10" l="1"/>
  <c r="AG3066" i="10"/>
  <c r="S3067" i="10"/>
  <c r="R3068" i="10" s="1"/>
  <c r="U3066" i="10"/>
  <c r="W3066" i="10" s="1"/>
  <c r="Y3066" i="10" s="1"/>
  <c r="V3066" i="10"/>
  <c r="X3066" i="10" s="1"/>
  <c r="Z3066" i="10" s="1"/>
  <c r="AB3066" i="10" l="1"/>
  <c r="AD3066" i="10" s="1"/>
  <c r="AA3066" i="10"/>
  <c r="AC3066" i="10" s="1"/>
  <c r="AF3066" i="10" l="1"/>
  <c r="AE3066" i="10"/>
  <c r="AH3066" i="10" l="1"/>
  <c r="T3067" i="10"/>
  <c r="AG3067" i="10" l="1"/>
  <c r="S3068" i="10"/>
  <c r="R3069" i="10" s="1"/>
  <c r="AJ3066" i="10"/>
  <c r="H36" i="11" s="1"/>
  <c r="U3067" i="10"/>
  <c r="W3067" i="10" s="1"/>
  <c r="Y3067" i="10" s="1"/>
  <c r="V3067" i="10"/>
  <c r="X3067" i="10" s="1"/>
  <c r="Z3067" i="10" s="1"/>
  <c r="AI3066" i="10" l="1"/>
  <c r="G36" i="11" s="1"/>
  <c r="AB3067" i="10"/>
  <c r="AD3067" i="10" s="1"/>
  <c r="AA3067" i="10"/>
  <c r="AC3067" i="10" s="1"/>
  <c r="AE3067" i="10" l="1"/>
  <c r="AH3067" i="10" s="1"/>
  <c r="AJ3067" i="10" s="1"/>
  <c r="AF3067" i="10"/>
  <c r="T3068" i="10"/>
  <c r="AI3067" i="10" l="1"/>
  <c r="AG3068" i="10"/>
  <c r="S3069" i="10"/>
  <c r="R3070" i="10" s="1"/>
  <c r="U3068" i="10"/>
  <c r="W3068" i="10" s="1"/>
  <c r="AA3068" i="10" s="1"/>
  <c r="V3068" i="10"/>
  <c r="X3068" i="10" s="1"/>
  <c r="Z3068" i="10" s="1"/>
  <c r="AB3068" i="10" l="1"/>
  <c r="AD3068" i="10" s="1"/>
  <c r="Y3068" i="10"/>
  <c r="AC3068" i="10" s="1"/>
  <c r="AF3068" i="10" l="1"/>
  <c r="AE3068" i="10"/>
  <c r="AH3068" i="10" l="1"/>
  <c r="T3069" i="10"/>
  <c r="AG3069" i="10" l="1"/>
  <c r="S3070" i="10"/>
  <c r="R3071" i="10" s="1"/>
  <c r="V3069" i="10"/>
  <c r="X3069" i="10" s="1"/>
  <c r="Z3069" i="10" s="1"/>
  <c r="U3069" i="10"/>
  <c r="W3069" i="10" s="1"/>
  <c r="Y3069" i="10" s="1"/>
  <c r="AJ3068" i="10"/>
  <c r="AI3068" i="10" s="1"/>
  <c r="AB3069" i="10" l="1"/>
  <c r="AD3069" i="10" s="1"/>
  <c r="AA3069" i="10"/>
  <c r="AC3069" i="10" s="1"/>
  <c r="AE3069" i="10" l="1"/>
  <c r="AF3069" i="10"/>
  <c r="AH3069" i="10" l="1"/>
  <c r="T3070" i="10"/>
  <c r="AG3070" i="10" l="1"/>
  <c r="S3071" i="10"/>
  <c r="R3072" i="10" s="1"/>
  <c r="AJ3069" i="10"/>
  <c r="AI3069" i="10" s="1"/>
  <c r="U3070" i="10"/>
  <c r="W3070" i="10" s="1"/>
  <c r="Y3070" i="10" s="1"/>
  <c r="V3070" i="10"/>
  <c r="X3070" i="10" s="1"/>
  <c r="AB3070" i="10" s="1"/>
  <c r="AA3070" i="10" l="1"/>
  <c r="AC3070" i="10" s="1"/>
  <c r="Z3070" i="10"/>
  <c r="AD3070" i="10" s="1"/>
  <c r="AF3070" i="10" l="1"/>
  <c r="AE3070" i="10"/>
  <c r="AH3070" i="10" l="1"/>
  <c r="T3071" i="10"/>
  <c r="AG3071" i="10" l="1"/>
  <c r="S3072" i="10"/>
  <c r="R3073" i="10" s="1"/>
  <c r="AJ3070" i="10"/>
  <c r="AI3070" i="10" s="1"/>
  <c r="U3071" i="10"/>
  <c r="W3071" i="10" s="1"/>
  <c r="Y3071" i="10" s="1"/>
  <c r="V3071" i="10"/>
  <c r="X3071" i="10" s="1"/>
  <c r="AB3071" i="10" s="1"/>
  <c r="AA3071" i="10" l="1"/>
  <c r="AC3071" i="10" s="1"/>
  <c r="Z3071" i="10"/>
  <c r="AD3071" i="10" s="1"/>
  <c r="AE3071" i="10" l="1"/>
  <c r="AF3071" i="10"/>
  <c r="AH3071" i="10" l="1"/>
  <c r="T3072" i="10"/>
  <c r="AG3072" i="10" l="1"/>
  <c r="S3073" i="10"/>
  <c r="R3074" i="10" s="1"/>
  <c r="AJ3071" i="10"/>
  <c r="AI3071" i="10" s="1"/>
  <c r="V3072" i="10"/>
  <c r="X3072" i="10" s="1"/>
  <c r="Z3072" i="10" s="1"/>
  <c r="U3072" i="10"/>
  <c r="W3072" i="10" s="1"/>
  <c r="Y3072" i="10" s="1"/>
  <c r="AA3072" i="10" l="1"/>
  <c r="AC3072" i="10" s="1"/>
  <c r="AB3072" i="10"/>
  <c r="AD3072" i="10" s="1"/>
  <c r="AE3072" i="10" l="1"/>
  <c r="AH3072" i="10" s="1"/>
  <c r="AJ3072" i="10" s="1"/>
  <c r="AF3072" i="10"/>
  <c r="T3073" i="10"/>
  <c r="AI3072" i="10" l="1"/>
  <c r="AG3073" i="10"/>
  <c r="S3074" i="10"/>
  <c r="R3075" i="10" s="1"/>
  <c r="V3073" i="10"/>
  <c r="X3073" i="10" s="1"/>
  <c r="Z3073" i="10" s="1"/>
  <c r="U3073" i="10"/>
  <c r="W3073" i="10" s="1"/>
  <c r="Y3073" i="10" s="1"/>
  <c r="AB3073" i="10" l="1"/>
  <c r="AD3073" i="10" s="1"/>
  <c r="AA3073" i="10"/>
  <c r="AC3073" i="10" s="1"/>
  <c r="AF3073" i="10" l="1"/>
  <c r="AE3073" i="10"/>
  <c r="AH3073" i="10" s="1"/>
  <c r="AJ3073" i="10" s="1"/>
  <c r="T3074" i="10"/>
  <c r="AI3073" i="10" l="1"/>
  <c r="AG3074" i="10"/>
  <c r="S3075" i="10"/>
  <c r="R3076" i="10" s="1"/>
  <c r="U3074" i="10"/>
  <c r="W3074" i="10" s="1"/>
  <c r="Y3074" i="10" s="1"/>
  <c r="V3074" i="10"/>
  <c r="X3074" i="10" s="1"/>
  <c r="Z3074" i="10" s="1"/>
  <c r="AB3074" i="10" l="1"/>
  <c r="AD3074" i="10" s="1"/>
  <c r="AA3074" i="10"/>
  <c r="AC3074" i="10" s="1"/>
  <c r="AF3074" i="10" l="1"/>
  <c r="AE3074" i="10"/>
  <c r="AH3074" i="10" l="1"/>
  <c r="T3075" i="10"/>
  <c r="AG3075" i="10" l="1"/>
  <c r="S3076" i="10"/>
  <c r="R3077" i="10" s="1"/>
  <c r="AI3074" i="10"/>
  <c r="AJ3074" i="10"/>
  <c r="V3075" i="10"/>
  <c r="X3075" i="10" s="1"/>
  <c r="Z3075" i="10" s="1"/>
  <c r="U3075" i="10"/>
  <c r="W3075" i="10" s="1"/>
  <c r="Y3075" i="10" s="1"/>
  <c r="AB3075" i="10" l="1"/>
  <c r="AD3075" i="10" s="1"/>
  <c r="AA3075" i="10"/>
  <c r="AC3075" i="10" s="1"/>
  <c r="AF3075" i="10" l="1"/>
  <c r="AE3075" i="10"/>
  <c r="AH3075" i="10" l="1"/>
  <c r="T3076" i="10"/>
  <c r="AG3076" i="10" l="1"/>
  <c r="S3077" i="10"/>
  <c r="R3078" i="10" s="1"/>
  <c r="AJ3075" i="10"/>
  <c r="AI3075" i="10" s="1"/>
  <c r="V3076" i="10"/>
  <c r="X3076" i="10" s="1"/>
  <c r="Z3076" i="10" s="1"/>
  <c r="U3076" i="10"/>
  <c r="W3076" i="10" s="1"/>
  <c r="AA3076" i="10" s="1"/>
  <c r="AB3076" i="10" l="1"/>
  <c r="AD3076" i="10" s="1"/>
  <c r="Y3076" i="10"/>
  <c r="AC3076" i="10" s="1"/>
  <c r="AF3076" i="10" l="1"/>
  <c r="AE3076" i="10"/>
  <c r="AH3076" i="10" l="1"/>
  <c r="T3077" i="10"/>
  <c r="AG3077" i="10" l="1"/>
  <c r="S3078" i="10"/>
  <c r="R3079" i="10" s="1"/>
  <c r="V3077" i="10"/>
  <c r="X3077" i="10" s="1"/>
  <c r="Z3077" i="10" s="1"/>
  <c r="U3077" i="10"/>
  <c r="W3077" i="10" s="1"/>
  <c r="AA3077" i="10" s="1"/>
  <c r="AJ3076" i="10"/>
  <c r="AI3076" i="10" s="1"/>
  <c r="AB3077" i="10" l="1"/>
  <c r="AD3077" i="10" s="1"/>
  <c r="Y3077" i="10"/>
  <c r="AC3077" i="10" s="1"/>
  <c r="AF3077" i="10" l="1"/>
  <c r="AE3077" i="10"/>
  <c r="AH3077" i="10" l="1"/>
  <c r="T3078" i="10"/>
  <c r="AG3078" i="10" l="1"/>
  <c r="S3079" i="10"/>
  <c r="R3080" i="10" s="1"/>
  <c r="V3078" i="10"/>
  <c r="X3078" i="10" s="1"/>
  <c r="Z3078" i="10" s="1"/>
  <c r="U3078" i="10"/>
  <c r="W3078" i="10" s="1"/>
  <c r="AA3078" i="10" s="1"/>
  <c r="AJ3077" i="10"/>
  <c r="AI3077" i="10" s="1"/>
  <c r="AB3078" i="10" l="1"/>
  <c r="AD3078" i="10" s="1"/>
  <c r="Y3078" i="10"/>
  <c r="AC3078" i="10" s="1"/>
  <c r="AF3078" i="10" l="1"/>
  <c r="AE3078" i="10"/>
  <c r="AH3078" i="10" l="1"/>
  <c r="T3079" i="10"/>
  <c r="AG3079" i="10" l="1"/>
  <c r="S3080" i="10"/>
  <c r="R3081" i="10" s="1"/>
  <c r="U3079" i="10"/>
  <c r="W3079" i="10" s="1"/>
  <c r="Y3079" i="10" s="1"/>
  <c r="V3079" i="10"/>
  <c r="X3079" i="10" s="1"/>
  <c r="Z3079" i="10" s="1"/>
  <c r="AJ3078" i="10"/>
  <c r="AI3078" i="10" s="1"/>
  <c r="AB3079" i="10" l="1"/>
  <c r="AD3079" i="10" s="1"/>
  <c r="AA3079" i="10"/>
  <c r="AC3079" i="10" s="1"/>
  <c r="AF3079" i="10" l="1"/>
  <c r="AE3079" i="10"/>
  <c r="AH3079" i="10" s="1"/>
  <c r="AJ3079" i="10" s="1"/>
  <c r="T3080" i="10"/>
  <c r="AI3079" i="10" l="1"/>
  <c r="AG3080" i="10"/>
  <c r="S3081" i="10"/>
  <c r="R3082" i="10" s="1"/>
  <c r="U3080" i="10"/>
  <c r="W3080" i="10" s="1"/>
  <c r="AA3080" i="10" s="1"/>
  <c r="V3080" i="10"/>
  <c r="X3080" i="10" s="1"/>
  <c r="Z3080" i="10" s="1"/>
  <c r="AB3080" i="10" l="1"/>
  <c r="AD3080" i="10" s="1"/>
  <c r="Y3080" i="10"/>
  <c r="AC3080" i="10" s="1"/>
  <c r="AF3080" i="10" l="1"/>
  <c r="AE3080" i="10"/>
  <c r="AH3080" i="10" l="1"/>
  <c r="T3081" i="10"/>
  <c r="AG3081" i="10" l="1"/>
  <c r="S3082" i="10"/>
  <c r="R3083" i="10" s="1"/>
  <c r="V3081" i="10"/>
  <c r="X3081" i="10" s="1"/>
  <c r="Z3081" i="10" s="1"/>
  <c r="U3081" i="10"/>
  <c r="W3081" i="10" s="1"/>
  <c r="Y3081" i="10" s="1"/>
  <c r="AJ3080" i="10"/>
  <c r="AI3080" i="10" s="1"/>
  <c r="AB3081" i="10" l="1"/>
  <c r="AD3081" i="10" s="1"/>
  <c r="AA3081" i="10"/>
  <c r="AC3081" i="10" s="1"/>
  <c r="AF3081" i="10" l="1"/>
  <c r="AE3081" i="10"/>
  <c r="AH3081" i="10" l="1"/>
  <c r="T3082" i="10"/>
  <c r="AG3082" i="10" l="1"/>
  <c r="S3083" i="10"/>
  <c r="R3084" i="10" s="1"/>
  <c r="U3082" i="10"/>
  <c r="W3082" i="10" s="1"/>
  <c r="Y3082" i="10" s="1"/>
  <c r="V3082" i="10"/>
  <c r="X3082" i="10" s="1"/>
  <c r="Z3082" i="10" s="1"/>
  <c r="AJ3081" i="10"/>
  <c r="AI3081" i="10" s="1"/>
  <c r="AB3082" i="10" l="1"/>
  <c r="AD3082" i="10" s="1"/>
  <c r="AA3082" i="10"/>
  <c r="AC3082" i="10" s="1"/>
  <c r="AF3082" i="10" l="1"/>
  <c r="AE3082" i="10"/>
  <c r="AH3082" i="10" l="1"/>
  <c r="T3083" i="10"/>
  <c r="AG3083" i="10" l="1"/>
  <c r="S3084" i="10"/>
  <c r="R3085" i="10" s="1"/>
  <c r="V3083" i="10"/>
  <c r="X3083" i="10" s="1"/>
  <c r="AB3083" i="10" s="1"/>
  <c r="U3083" i="10"/>
  <c r="W3083" i="10" s="1"/>
  <c r="AA3083" i="10" s="1"/>
  <c r="AJ3082" i="10"/>
  <c r="AI3082" i="10" s="1"/>
  <c r="Y3083" i="10" l="1"/>
  <c r="AC3083" i="10" s="1"/>
  <c r="Z3083" i="10"/>
  <c r="AD3083" i="10" s="1"/>
  <c r="AE3083" i="10" l="1"/>
  <c r="T3084" i="10" s="1"/>
  <c r="AF3083" i="10"/>
  <c r="AG3084" i="10" l="1"/>
  <c r="S3085" i="10"/>
  <c r="R3086" i="10" s="1"/>
  <c r="AH3083" i="10"/>
  <c r="AJ3083" i="10" s="1"/>
  <c r="V3084" i="10"/>
  <c r="X3084" i="10" s="1"/>
  <c r="Z3084" i="10" s="1"/>
  <c r="U3084" i="10"/>
  <c r="W3084" i="10" s="1"/>
  <c r="Y3084" i="10" s="1"/>
  <c r="AB3084" i="10" l="1"/>
  <c r="AD3084" i="10" s="1"/>
  <c r="AA3084" i="10"/>
  <c r="AC3084" i="10" s="1"/>
  <c r="AI3083" i="10"/>
  <c r="AE3084" i="10" l="1"/>
  <c r="AF3084" i="10"/>
  <c r="AH3084" i="10" l="1"/>
  <c r="T3085" i="10"/>
  <c r="AG3085" i="10" l="1"/>
  <c r="S3086" i="10"/>
  <c r="R3087" i="10" s="1"/>
  <c r="V3085" i="10"/>
  <c r="X3085" i="10" s="1"/>
  <c r="AB3085" i="10" s="1"/>
  <c r="U3085" i="10"/>
  <c r="W3085" i="10" s="1"/>
  <c r="Y3085" i="10" s="1"/>
  <c r="AJ3084" i="10"/>
  <c r="AI3084" i="10" s="1"/>
  <c r="AA3085" i="10" l="1"/>
  <c r="AC3085" i="10" s="1"/>
  <c r="Z3085" i="10"/>
  <c r="AD3085" i="10" s="1"/>
  <c r="AE3085" i="10" l="1"/>
  <c r="AF3085" i="10"/>
  <c r="AH3085" i="10" l="1"/>
  <c r="T3086" i="10"/>
  <c r="AG3086" i="10" l="1"/>
  <c r="S3087" i="10"/>
  <c r="R3088" i="10" s="1"/>
  <c r="AJ3085" i="10"/>
  <c r="AI3085" i="10" s="1"/>
  <c r="V3086" i="10"/>
  <c r="X3086" i="10" s="1"/>
  <c r="Z3086" i="10" s="1"/>
  <c r="U3086" i="10"/>
  <c r="W3086" i="10" s="1"/>
  <c r="AA3086" i="10" s="1"/>
  <c r="AB3086" i="10" l="1"/>
  <c r="AD3086" i="10" s="1"/>
  <c r="Y3086" i="10"/>
  <c r="AC3086" i="10" l="1"/>
  <c r="AF3086" i="10" l="1"/>
  <c r="AE3086" i="10"/>
  <c r="AH3086" i="10" l="1"/>
  <c r="T3087" i="10"/>
  <c r="AG3087" i="10" l="1"/>
  <c r="S3088" i="10"/>
  <c r="R3089" i="10" s="1"/>
  <c r="U3087" i="10"/>
  <c r="W3087" i="10" s="1"/>
  <c r="Y3087" i="10" s="1"/>
  <c r="V3087" i="10"/>
  <c r="X3087" i="10" s="1"/>
  <c r="Z3087" i="10" s="1"/>
  <c r="AJ3086" i="10"/>
  <c r="AI3086" i="10" s="1"/>
  <c r="AB3087" i="10" l="1"/>
  <c r="AD3087" i="10" s="1"/>
  <c r="AA3087" i="10"/>
  <c r="AC3087" i="10" s="1"/>
  <c r="AE3087" i="10" l="1"/>
  <c r="AH3087" i="10" s="1"/>
  <c r="AJ3087" i="10" s="1"/>
  <c r="AF3087" i="10"/>
  <c r="T3088" i="10"/>
  <c r="AI3087" i="10" l="1"/>
  <c r="AG3088" i="10"/>
  <c r="S3089" i="10"/>
  <c r="R3090" i="10" s="1"/>
  <c r="V3088" i="10"/>
  <c r="X3088" i="10" s="1"/>
  <c r="Z3088" i="10" s="1"/>
  <c r="U3088" i="10"/>
  <c r="W3088" i="10" s="1"/>
  <c r="Y3088" i="10" s="1"/>
  <c r="AB3088" i="10" l="1"/>
  <c r="AD3088" i="10" s="1"/>
  <c r="AA3088" i="10"/>
  <c r="AC3088" i="10" s="1"/>
  <c r="AE3088" i="10" l="1"/>
  <c r="AH3088" i="10" s="1"/>
  <c r="AJ3088" i="10" s="1"/>
  <c r="AF3088" i="10"/>
  <c r="T3089" i="10"/>
  <c r="AI3088" i="10" l="1"/>
  <c r="AG3089" i="10"/>
  <c r="S3090" i="10"/>
  <c r="R3091" i="10" s="1"/>
  <c r="V3089" i="10"/>
  <c r="X3089" i="10" s="1"/>
  <c r="Z3089" i="10" s="1"/>
  <c r="U3089" i="10"/>
  <c r="W3089" i="10" s="1"/>
  <c r="Y3089" i="10" s="1"/>
  <c r="AB3089" i="10" l="1"/>
  <c r="AD3089" i="10" s="1"/>
  <c r="AA3089" i="10"/>
  <c r="AC3089" i="10" s="1"/>
  <c r="AE3089" i="10" l="1"/>
  <c r="AF3089" i="10"/>
  <c r="T3090" i="10"/>
  <c r="AH3089" i="10"/>
  <c r="AG3090" i="10" l="1"/>
  <c r="S3091" i="10"/>
  <c r="R3092" i="10" s="1"/>
  <c r="AJ3089" i="10"/>
  <c r="AI3089" i="10" s="1"/>
  <c r="V3090" i="10"/>
  <c r="X3090" i="10" s="1"/>
  <c r="AB3090" i="10" s="1"/>
  <c r="U3090" i="10"/>
  <c r="W3090" i="10" s="1"/>
  <c r="Y3090" i="10" s="1"/>
  <c r="AA3090" i="10" l="1"/>
  <c r="AC3090" i="10" s="1"/>
  <c r="Z3090" i="10"/>
  <c r="AD3090" i="10" s="1"/>
  <c r="AE3090" i="10" l="1"/>
  <c r="AF3090" i="10"/>
  <c r="AH3090" i="10" l="1"/>
  <c r="T3091" i="10"/>
  <c r="AG3091" i="10" l="1"/>
  <c r="S3092" i="10"/>
  <c r="R3093" i="10" s="1"/>
  <c r="V3091" i="10"/>
  <c r="X3091" i="10" s="1"/>
  <c r="Z3091" i="10" s="1"/>
  <c r="U3091" i="10"/>
  <c r="W3091" i="10" s="1"/>
  <c r="Y3091" i="10" s="1"/>
  <c r="AJ3090" i="10"/>
  <c r="AI3090" i="10" s="1"/>
  <c r="AB3091" i="10" l="1"/>
  <c r="AD3091" i="10" s="1"/>
  <c r="AA3091" i="10"/>
  <c r="AC3091" i="10" s="1"/>
  <c r="AE3091" i="10" l="1"/>
  <c r="AH3091" i="10" s="1"/>
  <c r="AJ3091" i="10" s="1"/>
  <c r="AF3091" i="10"/>
  <c r="T3092" i="10"/>
  <c r="AI3091" i="10" l="1"/>
  <c r="AG3092" i="10"/>
  <c r="S3093" i="10"/>
  <c r="R3094" i="10" s="1"/>
  <c r="U3092" i="10"/>
  <c r="W3092" i="10" s="1"/>
  <c r="Y3092" i="10" s="1"/>
  <c r="V3092" i="10"/>
  <c r="X3092" i="10" s="1"/>
  <c r="Z3092" i="10" s="1"/>
  <c r="AB3092" i="10" l="1"/>
  <c r="AD3092" i="10" s="1"/>
  <c r="AA3092" i="10"/>
  <c r="AC3092" i="10" s="1"/>
  <c r="AE3092" i="10" l="1"/>
  <c r="AH3092" i="10" s="1"/>
  <c r="AJ3092" i="10" s="1"/>
  <c r="AF3092" i="10"/>
  <c r="T3093" i="10"/>
  <c r="AI3092" i="10" l="1"/>
  <c r="AG3093" i="10"/>
  <c r="S3094" i="10"/>
  <c r="R3095" i="10" s="1"/>
  <c r="U3093" i="10"/>
  <c r="W3093" i="10" s="1"/>
  <c r="Y3093" i="10" s="1"/>
  <c r="V3093" i="10"/>
  <c r="X3093" i="10" s="1"/>
  <c r="Z3093" i="10" s="1"/>
  <c r="AB3093" i="10" l="1"/>
  <c r="AD3093" i="10" s="1"/>
  <c r="AA3093" i="10"/>
  <c r="AC3093" i="10" s="1"/>
  <c r="AE3093" i="10" l="1"/>
  <c r="AF3093" i="10"/>
  <c r="AH3093" i="10" l="1"/>
  <c r="T3094" i="10"/>
  <c r="AG3094" i="10" l="1"/>
  <c r="S3095" i="10"/>
  <c r="R3096" i="10" s="1"/>
  <c r="U3094" i="10"/>
  <c r="W3094" i="10" s="1"/>
  <c r="Y3094" i="10" s="1"/>
  <c r="V3094" i="10"/>
  <c r="X3094" i="10" s="1"/>
  <c r="Z3094" i="10" s="1"/>
  <c r="AJ3093" i="10"/>
  <c r="AI3093" i="10" s="1"/>
  <c r="AA3094" i="10" l="1"/>
  <c r="AC3094" i="10" s="1"/>
  <c r="AB3094" i="10"/>
  <c r="AD3094" i="10" s="1"/>
  <c r="AE3094" i="10" l="1"/>
  <c r="AH3094" i="10" s="1"/>
  <c r="AJ3094" i="10" s="1"/>
  <c r="AF3094" i="10"/>
  <c r="T3095" i="10"/>
  <c r="AI3094" i="10" l="1"/>
  <c r="AG3095" i="10"/>
  <c r="S3096" i="10"/>
  <c r="R3097" i="10" s="1"/>
  <c r="U3095" i="10"/>
  <c r="W3095" i="10" s="1"/>
  <c r="Y3095" i="10" s="1"/>
  <c r="V3095" i="10"/>
  <c r="X3095" i="10" s="1"/>
  <c r="AB3095" i="10" s="1"/>
  <c r="AA3095" i="10" l="1"/>
  <c r="AC3095" i="10" s="1"/>
  <c r="Z3095" i="10"/>
  <c r="AD3095" i="10" s="1"/>
  <c r="AE3095" i="10" l="1"/>
  <c r="AF3095" i="10"/>
  <c r="AH3095" i="10" l="1"/>
  <c r="T3096" i="10"/>
  <c r="AG3096" i="10" l="1"/>
  <c r="S3097" i="10"/>
  <c r="R3098" i="10" s="1"/>
  <c r="AJ3095" i="10"/>
  <c r="AI3095" i="10" s="1"/>
  <c r="V3096" i="10"/>
  <c r="X3096" i="10" s="1"/>
  <c r="Z3096" i="10" s="1"/>
  <c r="U3096" i="10"/>
  <c r="W3096" i="10" s="1"/>
  <c r="Y3096" i="10" s="1"/>
  <c r="AB3096" i="10" l="1"/>
  <c r="AD3096" i="10" s="1"/>
  <c r="AA3096" i="10"/>
  <c r="AC3096" i="10" s="1"/>
  <c r="AE3096" i="10" l="1"/>
  <c r="AF3096" i="10"/>
  <c r="AH3096" i="10" l="1"/>
  <c r="T3097" i="10"/>
  <c r="AG3097" i="10" l="1"/>
  <c r="S3098" i="10"/>
  <c r="R3099" i="10" s="1"/>
  <c r="AJ3096" i="10"/>
  <c r="AI3096" i="10" s="1"/>
  <c r="V3097" i="10"/>
  <c r="X3097" i="10" s="1"/>
  <c r="Z3097" i="10" s="1"/>
  <c r="U3097" i="10"/>
  <c r="W3097" i="10" s="1"/>
  <c r="Y3097" i="10" s="1"/>
  <c r="AB3097" i="10" l="1"/>
  <c r="AD3097" i="10" s="1"/>
  <c r="AA3097" i="10"/>
  <c r="AC3097" i="10" s="1"/>
  <c r="AE3097" i="10" l="1"/>
  <c r="AH3097" i="10" s="1"/>
  <c r="AJ3097" i="10" s="1"/>
  <c r="AF3097" i="10"/>
  <c r="T3098" i="10"/>
  <c r="AI3097" i="10" l="1"/>
  <c r="AG3098" i="10"/>
  <c r="S3099" i="10"/>
  <c r="R3100" i="10" s="1"/>
  <c r="U3098" i="10"/>
  <c r="W3098" i="10" s="1"/>
  <c r="AA3098" i="10" s="1"/>
  <c r="V3098" i="10"/>
  <c r="X3098" i="10" s="1"/>
  <c r="AB3098" i="10" s="1"/>
  <c r="Z3098" i="10" l="1"/>
  <c r="AD3098" i="10" s="1"/>
  <c r="Y3098" i="10"/>
  <c r="AC3098" i="10" s="1"/>
  <c r="AE3098" i="10" l="1"/>
  <c r="AF3098" i="10"/>
  <c r="AH3098" i="10" l="1"/>
  <c r="T3099" i="10"/>
  <c r="AG3099" i="10" l="1"/>
  <c r="S3100" i="10"/>
  <c r="R3101" i="10" s="1"/>
  <c r="AJ3098" i="10"/>
  <c r="AI3098" i="10" s="1"/>
  <c r="U3099" i="10"/>
  <c r="W3099" i="10" s="1"/>
  <c r="Y3099" i="10" s="1"/>
  <c r="V3099" i="10"/>
  <c r="X3099" i="10"/>
  <c r="Z3099" i="10" s="1"/>
  <c r="AB3099" i="10" l="1"/>
  <c r="AD3099" i="10" s="1"/>
  <c r="AA3099" i="10"/>
  <c r="AC3099" i="10" s="1"/>
  <c r="AF3099" i="10" l="1"/>
  <c r="AE3099" i="10"/>
  <c r="T3100" i="10" l="1"/>
  <c r="AH3099" i="10"/>
  <c r="AG3100" i="10" l="1"/>
  <c r="S3101" i="10"/>
  <c r="R3102" i="10" s="1"/>
  <c r="U3100" i="10"/>
  <c r="W3100" i="10" s="1"/>
  <c r="Y3100" i="10" s="1"/>
  <c r="V3100" i="10"/>
  <c r="X3100" i="10" s="1"/>
  <c r="Z3100" i="10" s="1"/>
  <c r="AJ3099" i="10"/>
  <c r="AI3099" i="10" s="1"/>
  <c r="AB3100" i="10" l="1"/>
  <c r="AD3100" i="10" s="1"/>
  <c r="AA3100" i="10"/>
  <c r="AC3100" i="10" s="1"/>
  <c r="AF3100" i="10" l="1"/>
  <c r="AE3100" i="10"/>
  <c r="AH3100" i="10" s="1"/>
  <c r="AJ3100" i="10" s="1"/>
  <c r="T3101" i="10"/>
  <c r="AI3100" i="10" l="1"/>
  <c r="AG3101" i="10"/>
  <c r="S3102" i="10"/>
  <c r="R3103" i="10" s="1"/>
  <c r="V3101" i="10"/>
  <c r="X3101" i="10" s="1"/>
  <c r="Z3101" i="10" s="1"/>
  <c r="U3101" i="10"/>
  <c r="W3101" i="10" s="1"/>
  <c r="Y3101" i="10" s="1"/>
  <c r="AB3101" i="10" l="1"/>
  <c r="AD3101" i="10" s="1"/>
  <c r="AA3101" i="10"/>
  <c r="AC3101" i="10" s="1"/>
  <c r="AE3101" i="10" l="1"/>
  <c r="AH3101" i="10" s="1"/>
  <c r="AJ3101" i="10" s="1"/>
  <c r="AF3101" i="10"/>
  <c r="T3102" i="10"/>
  <c r="AI3101" i="10" l="1"/>
  <c r="AG3102" i="10"/>
  <c r="S3103" i="10"/>
  <c r="R3104" i="10" s="1"/>
  <c r="U3102" i="10"/>
  <c r="W3102" i="10" s="1"/>
  <c r="Y3102" i="10" s="1"/>
  <c r="V3102" i="10"/>
  <c r="X3102" i="10" s="1"/>
  <c r="Z3102" i="10" s="1"/>
  <c r="AB3102" i="10" l="1"/>
  <c r="AD3102" i="10" s="1"/>
  <c r="AA3102" i="10"/>
  <c r="AC3102" i="10" s="1"/>
  <c r="AE3102" i="10" l="1"/>
  <c r="AF3102" i="10"/>
  <c r="AH3102" i="10" l="1"/>
  <c r="T3103" i="10"/>
  <c r="AG3103" i="10" l="1"/>
  <c r="S3104" i="10"/>
  <c r="R3105" i="10" s="1"/>
  <c r="AI3102" i="10"/>
  <c r="AJ3102" i="10"/>
  <c r="V3103" i="10"/>
  <c r="X3103" i="10" s="1"/>
  <c r="Z3103" i="10" s="1"/>
  <c r="U3103" i="10"/>
  <c r="W3103" i="10" s="1"/>
  <c r="AA3103" i="10" s="1"/>
  <c r="AB3103" i="10" l="1"/>
  <c r="AD3103" i="10" s="1"/>
  <c r="Y3103" i="10"/>
  <c r="AC3103" i="10" s="1"/>
  <c r="AE3103" i="10" l="1"/>
  <c r="AF3103" i="10"/>
  <c r="AH3103" i="10" l="1"/>
  <c r="T3104" i="10"/>
  <c r="AG3104" i="10" l="1"/>
  <c r="S3105" i="10"/>
  <c r="R3106" i="10" s="1"/>
  <c r="AJ3103" i="10"/>
  <c r="AI3103" i="10" s="1"/>
  <c r="V3104" i="10"/>
  <c r="X3104" i="10" s="1"/>
  <c r="Z3104" i="10" s="1"/>
  <c r="U3104" i="10"/>
  <c r="W3104" i="10" s="1"/>
  <c r="Y3104" i="10" s="1"/>
  <c r="AB3104" i="10" l="1"/>
  <c r="AD3104" i="10" s="1"/>
  <c r="AA3104" i="10"/>
  <c r="AC3104" i="10" s="1"/>
  <c r="AE3104" i="10" l="1"/>
  <c r="AF3104" i="10"/>
  <c r="AH3104" i="10" l="1"/>
  <c r="T3105" i="10"/>
  <c r="AG3105" i="10" l="1"/>
  <c r="S3106" i="10"/>
  <c r="R3107" i="10" s="1"/>
  <c r="U3105" i="10"/>
  <c r="W3105" i="10" s="1"/>
  <c r="Y3105" i="10" s="1"/>
  <c r="V3105" i="10"/>
  <c r="X3105" i="10" s="1"/>
  <c r="Z3105" i="10" s="1"/>
  <c r="AJ3104" i="10"/>
  <c r="AI3104" i="10" s="1"/>
  <c r="AB3105" i="10" l="1"/>
  <c r="AD3105" i="10" s="1"/>
  <c r="AA3105" i="10"/>
  <c r="AC3105" i="10" s="1"/>
  <c r="AF3105" i="10" l="1"/>
  <c r="AE3105" i="10"/>
  <c r="AH3105" i="10" l="1"/>
  <c r="T3106" i="10"/>
  <c r="AG3106" i="10" l="1"/>
  <c r="S3107" i="10"/>
  <c r="R3108" i="10" s="1"/>
  <c r="V3106" i="10"/>
  <c r="X3106" i="10" s="1"/>
  <c r="Z3106" i="10" s="1"/>
  <c r="U3106" i="10"/>
  <c r="W3106" i="10" s="1"/>
  <c r="Y3106" i="10" s="1"/>
  <c r="AJ3105" i="10"/>
  <c r="AI3105" i="10" s="1"/>
  <c r="AA3106" i="10" l="1"/>
  <c r="AC3106" i="10" s="1"/>
  <c r="AB3106" i="10"/>
  <c r="AD3106" i="10" s="1"/>
  <c r="AE3106" i="10" l="1"/>
  <c r="AF3106" i="10"/>
  <c r="AH3106" i="10" l="1"/>
  <c r="T3107" i="10"/>
  <c r="AG3107" i="10" l="1"/>
  <c r="S3108" i="10"/>
  <c r="R3109" i="10" s="1"/>
  <c r="U3107" i="10"/>
  <c r="W3107" i="10" s="1"/>
  <c r="Y3107" i="10" s="1"/>
  <c r="V3107" i="10"/>
  <c r="X3107" i="10" s="1"/>
  <c r="Z3107" i="10" s="1"/>
  <c r="AJ3106" i="10"/>
  <c r="AI3106" i="10" s="1"/>
  <c r="AB3107" i="10" l="1"/>
  <c r="AD3107" i="10" s="1"/>
  <c r="AA3107" i="10"/>
  <c r="AC3107" i="10" s="1"/>
  <c r="AF3107" i="10" l="1"/>
  <c r="AE3107" i="10"/>
  <c r="AH3107" i="10" l="1"/>
  <c r="T3108" i="10"/>
  <c r="AG3108" i="10" l="1"/>
  <c r="S3109" i="10"/>
  <c r="R3110" i="10" s="1"/>
  <c r="U3108" i="10"/>
  <c r="W3108" i="10" s="1"/>
  <c r="Y3108" i="10" s="1"/>
  <c r="V3108" i="10"/>
  <c r="X3108" i="10" s="1"/>
  <c r="Z3108" i="10" s="1"/>
  <c r="AJ3107" i="10"/>
  <c r="AI3107" i="10" s="1"/>
  <c r="AB3108" i="10" l="1"/>
  <c r="AD3108" i="10" s="1"/>
  <c r="AA3108" i="10"/>
  <c r="AC3108" i="10" s="1"/>
  <c r="AF3108" i="10" l="1"/>
  <c r="AE3108" i="10"/>
  <c r="AH3108" i="10" l="1"/>
  <c r="T3109" i="10"/>
  <c r="AG3109" i="10" l="1"/>
  <c r="S3110" i="10"/>
  <c r="R3111" i="10" s="1"/>
  <c r="U3109" i="10"/>
  <c r="W3109" i="10" s="1"/>
  <c r="Y3109" i="10" s="1"/>
  <c r="V3109" i="10"/>
  <c r="X3109" i="10" s="1"/>
  <c r="Z3109" i="10" s="1"/>
  <c r="AJ3108" i="10"/>
  <c r="AI3108" i="10" s="1"/>
  <c r="AA3109" i="10" l="1"/>
  <c r="AC3109" i="10" s="1"/>
  <c r="AB3109" i="10"/>
  <c r="AD3109" i="10" s="1"/>
  <c r="AE3109" i="10" l="1"/>
  <c r="AH3109" i="10" s="1"/>
  <c r="AJ3109" i="10" s="1"/>
  <c r="AF3109" i="10"/>
  <c r="T3110" i="10"/>
  <c r="AI3109" i="10" l="1"/>
  <c r="AG3110" i="10"/>
  <c r="S3111" i="10"/>
  <c r="R3112" i="10" s="1"/>
  <c r="U3110" i="10"/>
  <c r="W3110" i="10" s="1"/>
  <c r="Y3110" i="10" s="1"/>
  <c r="V3110" i="10"/>
  <c r="X3110" i="10" s="1"/>
  <c r="AB3110" i="10" s="1"/>
  <c r="AA3110" i="10" l="1"/>
  <c r="AC3110" i="10" s="1"/>
  <c r="Z3110" i="10"/>
  <c r="AD3110" i="10" s="1"/>
  <c r="AF3110" i="10" l="1"/>
  <c r="AE3110" i="10"/>
  <c r="AH3110" i="10" l="1"/>
  <c r="T3111" i="10"/>
  <c r="AG3111" i="10" l="1"/>
  <c r="S3112" i="10"/>
  <c r="R3113" i="10" s="1"/>
  <c r="V3111" i="10"/>
  <c r="X3111" i="10" s="1"/>
  <c r="Z3111" i="10" s="1"/>
  <c r="U3111" i="10"/>
  <c r="W3111" i="10" s="1"/>
  <c r="Y3111" i="10" s="1"/>
  <c r="AJ3110" i="10"/>
  <c r="AI3110" i="10" s="1"/>
  <c r="AB3111" i="10" l="1"/>
  <c r="AD3111" i="10" s="1"/>
  <c r="AA3111" i="10"/>
  <c r="AC3111" i="10" s="1"/>
  <c r="AF3111" i="10" l="1"/>
  <c r="AE3111" i="10"/>
  <c r="AH3111" i="10" l="1"/>
  <c r="T3112" i="10"/>
  <c r="AG3112" i="10" l="1"/>
  <c r="S3113" i="10"/>
  <c r="R3114" i="10" s="1"/>
  <c r="U3112" i="10"/>
  <c r="W3112" i="10" s="1"/>
  <c r="AA3112" i="10" s="1"/>
  <c r="V3112" i="10"/>
  <c r="X3112" i="10" s="1"/>
  <c r="Z3112" i="10" s="1"/>
  <c r="AJ3111" i="10"/>
  <c r="AI3111" i="10" s="1"/>
  <c r="AB3112" i="10" l="1"/>
  <c r="AD3112" i="10" s="1"/>
  <c r="Y3112" i="10"/>
  <c r="AC3112" i="10" s="1"/>
  <c r="AE3112" i="10" l="1"/>
  <c r="AF3112" i="10"/>
  <c r="AH3112" i="10" l="1"/>
  <c r="T3113" i="10"/>
  <c r="AG3113" i="10" l="1"/>
  <c r="S3114" i="10"/>
  <c r="R3115" i="10" s="1"/>
  <c r="V3113" i="10"/>
  <c r="X3113" i="10" s="1"/>
  <c r="Z3113" i="10" s="1"/>
  <c r="U3113" i="10"/>
  <c r="W3113" i="10" s="1"/>
  <c r="Y3113" i="10" s="1"/>
  <c r="AJ3112" i="10"/>
  <c r="AI3112" i="10" s="1"/>
  <c r="AB3113" i="10" l="1"/>
  <c r="AD3113" i="10" s="1"/>
  <c r="AA3113" i="10"/>
  <c r="AC3113" i="10" s="1"/>
  <c r="AE3113" i="10" l="1"/>
  <c r="AF3113" i="10"/>
  <c r="AH3113" i="10" l="1"/>
  <c r="T3114" i="10"/>
  <c r="AG3114" i="10" l="1"/>
  <c r="S3115" i="10"/>
  <c r="R3116" i="10" s="1"/>
  <c r="V3114" i="10"/>
  <c r="X3114" i="10" s="1"/>
  <c r="AB3114" i="10" s="1"/>
  <c r="U3114" i="10"/>
  <c r="W3114" i="10" s="1"/>
  <c r="Y3114" i="10" s="1"/>
  <c r="AJ3113" i="10"/>
  <c r="AI3113" i="10" s="1"/>
  <c r="AA3114" i="10" l="1"/>
  <c r="AC3114" i="10" s="1"/>
  <c r="Z3114" i="10"/>
  <c r="AD3114" i="10" s="1"/>
  <c r="AE3114" i="10" l="1"/>
  <c r="AF3114" i="10"/>
  <c r="AH3114" i="10" l="1"/>
  <c r="T3115" i="10"/>
  <c r="AG3115" i="10" l="1"/>
  <c r="S3116" i="10"/>
  <c r="R3117" i="10" s="1"/>
  <c r="V3115" i="10"/>
  <c r="X3115" i="10" s="1"/>
  <c r="AB3115" i="10" s="1"/>
  <c r="U3115" i="10"/>
  <c r="W3115" i="10" s="1"/>
  <c r="AA3115" i="10" s="1"/>
  <c r="AJ3114" i="10"/>
  <c r="AI3114" i="10" s="1"/>
  <c r="Y3115" i="10" l="1"/>
  <c r="AC3115" i="10" s="1"/>
  <c r="Z3115" i="10"/>
  <c r="AD3115" i="10" s="1"/>
  <c r="AF3115" i="10" l="1"/>
  <c r="AE3115" i="10"/>
  <c r="AH3115" i="10" l="1"/>
  <c r="T3116" i="10"/>
  <c r="AG3116" i="10" l="1"/>
  <c r="S3117" i="10"/>
  <c r="R3118" i="10" s="1"/>
  <c r="AJ3115" i="10"/>
  <c r="AI3115" i="10" s="1"/>
  <c r="V3116" i="10"/>
  <c r="X3116" i="10" s="1"/>
  <c r="Z3116" i="10" s="1"/>
  <c r="U3116" i="10"/>
  <c r="W3116" i="10" s="1"/>
  <c r="AA3116" i="10" s="1"/>
  <c r="AB3116" i="10" l="1"/>
  <c r="AD3116" i="10" s="1"/>
  <c r="Y3116" i="10"/>
  <c r="AC3116" i="10" s="1"/>
  <c r="AE3116" i="10" l="1"/>
  <c r="AF3116" i="10"/>
  <c r="AH3116" i="10" l="1"/>
  <c r="T3117" i="10"/>
  <c r="AG3117" i="10" l="1"/>
  <c r="S3118" i="10"/>
  <c r="R3119" i="10" s="1"/>
  <c r="AJ3116" i="10"/>
  <c r="AI3116" i="10" s="1"/>
  <c r="V3117" i="10"/>
  <c r="X3117" i="10" s="1"/>
  <c r="Z3117" i="10" s="1"/>
  <c r="U3117" i="10"/>
  <c r="W3117" i="10" s="1"/>
  <c r="Y3117" i="10" s="1"/>
  <c r="AB3117" i="10" l="1"/>
  <c r="AD3117" i="10" s="1"/>
  <c r="AA3117" i="10"/>
  <c r="AC3117" i="10" s="1"/>
  <c r="AF3117" i="10" l="1"/>
  <c r="AE3117" i="10"/>
  <c r="AH3117" i="10" l="1"/>
  <c r="T3118" i="10"/>
  <c r="AG3118" i="10" l="1"/>
  <c r="S3119" i="10"/>
  <c r="R3120" i="10" s="1"/>
  <c r="V3118" i="10"/>
  <c r="X3118" i="10" s="1"/>
  <c r="Z3118" i="10" s="1"/>
  <c r="U3118" i="10"/>
  <c r="W3118" i="10" s="1"/>
  <c r="Y3118" i="10" s="1"/>
  <c r="AJ3117" i="10"/>
  <c r="AI3117" i="10" s="1"/>
  <c r="AA3118" i="10" l="1"/>
  <c r="AC3118" i="10" s="1"/>
  <c r="AB3118" i="10"/>
  <c r="AD3118" i="10" s="1"/>
  <c r="AF3118" i="10" l="1"/>
  <c r="AE3118" i="10"/>
  <c r="AH3118" i="10" s="1"/>
  <c r="AJ3118" i="10" s="1"/>
  <c r="T3119" i="10"/>
  <c r="AI3118" i="10" l="1"/>
  <c r="AG3119" i="10"/>
  <c r="S3120" i="10"/>
  <c r="R3121" i="10" s="1"/>
  <c r="V3119" i="10"/>
  <c r="X3119" i="10" s="1"/>
  <c r="Z3119" i="10" s="1"/>
  <c r="U3119" i="10"/>
  <c r="W3119" i="10" s="1"/>
  <c r="Y3119" i="10" s="1"/>
  <c r="AB3119" i="10" l="1"/>
  <c r="AD3119" i="10" s="1"/>
  <c r="AA3119" i="10"/>
  <c r="AC3119" i="10" s="1"/>
  <c r="AF3119" i="10" l="1"/>
  <c r="AE3119" i="10"/>
  <c r="T3120" i="10" s="1"/>
  <c r="AG3120" i="10" l="1"/>
  <c r="S3121" i="10"/>
  <c r="R3122" i="10" s="1"/>
  <c r="AH3119" i="10"/>
  <c r="AJ3119" i="10" s="1"/>
  <c r="U3120" i="10"/>
  <c r="W3120" i="10" s="1"/>
  <c r="AA3120" i="10" s="1"/>
  <c r="V3120" i="10"/>
  <c r="X3120" i="10" s="1"/>
  <c r="Z3120" i="10" s="1"/>
  <c r="AB3120" i="10" l="1"/>
  <c r="AD3120" i="10" s="1"/>
  <c r="AI3119" i="10"/>
  <c r="Y3120" i="10"/>
  <c r="AC3120" i="10" s="1"/>
  <c r="AE3120" i="10" l="1"/>
  <c r="AF3120" i="10"/>
  <c r="T3121" i="10" l="1"/>
  <c r="AH3120" i="10"/>
  <c r="AG3121" i="10" l="1"/>
  <c r="S3122" i="10"/>
  <c r="R3123" i="10" s="1"/>
  <c r="AJ3120" i="10"/>
  <c r="AI3120" i="10" s="1"/>
  <c r="U3121" i="10"/>
  <c r="W3121" i="10" s="1"/>
  <c r="Y3121" i="10" s="1"/>
  <c r="V3121" i="10"/>
  <c r="X3121" i="10" s="1"/>
  <c r="Z3121" i="10" s="1"/>
  <c r="AA3121" i="10" l="1"/>
  <c r="AC3121" i="10" s="1"/>
  <c r="AB3121" i="10"/>
  <c r="AD3121" i="10" s="1"/>
  <c r="AE3121" i="10" l="1"/>
  <c r="AF3121" i="10"/>
  <c r="AH3121" i="10" l="1"/>
  <c r="T3122" i="10"/>
  <c r="AG3122" i="10" l="1"/>
  <c r="S3123" i="10"/>
  <c r="R3124" i="10" s="1"/>
  <c r="V3122" i="10"/>
  <c r="X3122" i="10" s="1"/>
  <c r="Z3122" i="10" s="1"/>
  <c r="U3122" i="10"/>
  <c r="W3122" i="10" s="1"/>
  <c r="AA3122" i="10" s="1"/>
  <c r="AJ3121" i="10"/>
  <c r="AI3121" i="10" s="1"/>
  <c r="AB3122" i="10" l="1"/>
  <c r="AD3122" i="10" s="1"/>
  <c r="Y3122" i="10"/>
  <c r="AC3122" i="10" s="1"/>
  <c r="AF3122" i="10" l="1"/>
  <c r="AE3122" i="10"/>
  <c r="AH3122" i="10" l="1"/>
  <c r="T3123" i="10"/>
  <c r="AG3123" i="10" l="1"/>
  <c r="S3124" i="10"/>
  <c r="R3125" i="10" s="1"/>
  <c r="V3123" i="10"/>
  <c r="X3123" i="10" s="1"/>
  <c r="AB3123" i="10" s="1"/>
  <c r="U3123" i="10"/>
  <c r="W3123" i="10" s="1"/>
  <c r="AA3123" i="10" s="1"/>
  <c r="AJ3122" i="10"/>
  <c r="AI3122" i="10" s="1"/>
  <c r="Y3123" i="10" l="1"/>
  <c r="AC3123" i="10" s="1"/>
  <c r="Z3123" i="10"/>
  <c r="AD3123" i="10" s="1"/>
  <c r="AF3123" i="10" l="1"/>
  <c r="AE3123" i="10"/>
  <c r="AH3123" i="10" l="1"/>
  <c r="T3124" i="10"/>
  <c r="AG3124" i="10" l="1"/>
  <c r="S3125" i="10"/>
  <c r="R3126" i="10" s="1"/>
  <c r="U3124" i="10"/>
  <c r="W3124" i="10" s="1"/>
  <c r="Y3124" i="10" s="1"/>
  <c r="V3124" i="10"/>
  <c r="X3124" i="10" s="1"/>
  <c r="Z3124" i="10" s="1"/>
  <c r="AJ3123" i="10"/>
  <c r="AI3123" i="10" s="1"/>
  <c r="AB3124" i="10" l="1"/>
  <c r="AD3124" i="10" s="1"/>
  <c r="AA3124" i="10"/>
  <c r="AC3124" i="10" s="1"/>
  <c r="AF3124" i="10" l="1"/>
  <c r="AE3124" i="10"/>
  <c r="AH3124" i="10" s="1"/>
  <c r="AJ3124" i="10" s="1"/>
  <c r="T3125" i="10"/>
  <c r="AI3124" i="10" l="1"/>
  <c r="AG3125" i="10"/>
  <c r="S3126" i="10"/>
  <c r="R3127" i="10" s="1"/>
  <c r="U3125" i="10"/>
  <c r="W3125" i="10" s="1"/>
  <c r="Y3125" i="10" s="1"/>
  <c r="V3125" i="10"/>
  <c r="X3125" i="10" s="1"/>
  <c r="Z3125" i="10" s="1"/>
  <c r="AB3125" i="10" l="1"/>
  <c r="AD3125" i="10" s="1"/>
  <c r="AA3125" i="10"/>
  <c r="AC3125" i="10" s="1"/>
  <c r="AF3125" i="10" l="1"/>
  <c r="AE3125" i="10"/>
  <c r="T3126" i="10" l="1"/>
  <c r="AH3125" i="10"/>
  <c r="AG3126" i="10" l="1"/>
  <c r="S3127" i="10"/>
  <c r="R3128" i="10" s="1"/>
  <c r="AJ3125" i="10"/>
  <c r="AI3125" i="10" s="1"/>
  <c r="U3126" i="10"/>
  <c r="W3126" i="10" s="1"/>
  <c r="AA3126" i="10" s="1"/>
  <c r="V3126" i="10"/>
  <c r="X3126" i="10" s="1"/>
  <c r="Z3126" i="10" s="1"/>
  <c r="AB3126" i="10" l="1"/>
  <c r="AD3126" i="10" s="1"/>
  <c r="Y3126" i="10"/>
  <c r="AC3126" i="10" s="1"/>
  <c r="AF3126" i="10" l="1"/>
  <c r="AE3126" i="10"/>
  <c r="AH3126" i="10" l="1"/>
  <c r="T3127" i="10"/>
  <c r="AG3127" i="10" l="1"/>
  <c r="S3128" i="10"/>
  <c r="R3129" i="10" s="1"/>
  <c r="AJ3126" i="10"/>
  <c r="AI3126" i="10" s="1"/>
  <c r="V3127" i="10"/>
  <c r="X3127" i="10" s="1"/>
  <c r="Z3127" i="10" s="1"/>
  <c r="U3127" i="10"/>
  <c r="W3127" i="10" s="1"/>
  <c r="Y3127" i="10" s="1"/>
  <c r="AB3127" i="10" l="1"/>
  <c r="AD3127" i="10" s="1"/>
  <c r="AA3127" i="10"/>
  <c r="AC3127" i="10" s="1"/>
  <c r="AF3127" i="10" l="1"/>
  <c r="AE3127" i="10"/>
  <c r="AH3127" i="10" s="1"/>
  <c r="AJ3127" i="10" s="1"/>
  <c r="T3128" i="10"/>
  <c r="AI3127" i="10" l="1"/>
  <c r="AG3128" i="10"/>
  <c r="S3129" i="10"/>
  <c r="R3130" i="10" s="1"/>
  <c r="V3128" i="10"/>
  <c r="X3128" i="10" s="1"/>
  <c r="Z3128" i="10" s="1"/>
  <c r="U3128" i="10"/>
  <c r="W3128" i="10" s="1"/>
  <c r="Y3128" i="10" s="1"/>
  <c r="AB3128" i="10" l="1"/>
  <c r="AD3128" i="10" s="1"/>
  <c r="AA3128" i="10"/>
  <c r="AC3128" i="10" s="1"/>
  <c r="AF3128" i="10" l="1"/>
  <c r="AE3128" i="10"/>
  <c r="AH3128" i="10" l="1"/>
  <c r="T3129" i="10"/>
  <c r="AG3129" i="10" l="1"/>
  <c r="S3130" i="10"/>
  <c r="R3131" i="10" s="1"/>
  <c r="AJ3128" i="10"/>
  <c r="AI3128" i="10" s="1"/>
  <c r="V3129" i="10"/>
  <c r="X3129" i="10" s="1"/>
  <c r="Z3129" i="10" s="1"/>
  <c r="U3129" i="10"/>
  <c r="W3129" i="10" s="1"/>
  <c r="Y3129" i="10" s="1"/>
  <c r="AB3129" i="10" l="1"/>
  <c r="AD3129" i="10" s="1"/>
  <c r="AA3129" i="10"/>
  <c r="AC3129" i="10" s="1"/>
  <c r="AF3129" i="10" l="1"/>
  <c r="AE3129" i="10"/>
  <c r="AH3129" i="10" l="1"/>
  <c r="T3130" i="10"/>
  <c r="AG3130" i="10" l="1"/>
  <c r="S3131" i="10"/>
  <c r="R3132" i="10" s="1"/>
  <c r="AJ3129" i="10"/>
  <c r="AI3129" i="10" s="1"/>
  <c r="V3130" i="10"/>
  <c r="X3130" i="10" s="1"/>
  <c r="Z3130" i="10" s="1"/>
  <c r="U3130" i="10"/>
  <c r="W3130" i="10" s="1"/>
  <c r="Y3130" i="10" s="1"/>
  <c r="AB3130" i="10" l="1"/>
  <c r="AD3130" i="10" s="1"/>
  <c r="AA3130" i="10"/>
  <c r="AC3130" i="10" s="1"/>
  <c r="AF3130" i="10" l="1"/>
  <c r="AE3130" i="10"/>
  <c r="AH3130" i="10" l="1"/>
  <c r="T3131" i="10"/>
  <c r="AG3131" i="10" l="1"/>
  <c r="S3132" i="10"/>
  <c r="R3133" i="10" s="1"/>
  <c r="U3131" i="10"/>
  <c r="W3131" i="10" s="1"/>
  <c r="Y3131" i="10" s="1"/>
  <c r="V3131" i="10"/>
  <c r="X3131" i="10" s="1"/>
  <c r="Z3131" i="10" s="1"/>
  <c r="AJ3130" i="10"/>
  <c r="AI3130" i="10" s="1"/>
  <c r="AB3131" i="10" l="1"/>
  <c r="AD3131" i="10" s="1"/>
  <c r="AA3131" i="10"/>
  <c r="AC3131" i="10" s="1"/>
  <c r="AF3131" i="10" l="1"/>
  <c r="AE3131" i="10"/>
  <c r="AH3131" i="10" l="1"/>
  <c r="T3132" i="10"/>
  <c r="AG3132" i="10" l="1"/>
  <c r="S3133" i="10"/>
  <c r="R3134" i="10" s="1"/>
  <c r="AJ3131" i="10"/>
  <c r="AI3131" i="10" s="1"/>
  <c r="U3132" i="10"/>
  <c r="W3132" i="10" s="1"/>
  <c r="Y3132" i="10" s="1"/>
  <c r="V3132" i="10"/>
  <c r="X3132" i="10" s="1"/>
  <c r="Z3132" i="10" s="1"/>
  <c r="AB3132" i="10" l="1"/>
  <c r="AD3132" i="10" s="1"/>
  <c r="AA3132" i="10"/>
  <c r="AC3132" i="10" s="1"/>
  <c r="AF3132" i="10" l="1"/>
  <c r="AE3132" i="10"/>
  <c r="T3133" i="10" l="1"/>
  <c r="AH3132" i="10"/>
  <c r="AG3133" i="10" l="1"/>
  <c r="S3134" i="10"/>
  <c r="R3135" i="10" s="1"/>
  <c r="AJ3132" i="10"/>
  <c r="AI3132" i="10" s="1"/>
  <c r="V3133" i="10"/>
  <c r="X3133" i="10" s="1"/>
  <c r="Z3133" i="10" s="1"/>
  <c r="U3133" i="10"/>
  <c r="W3133" i="10" s="1"/>
  <c r="Y3133" i="10" s="1"/>
  <c r="AB3133" i="10" l="1"/>
  <c r="AD3133" i="10" s="1"/>
  <c r="AA3133" i="10"/>
  <c r="AC3133" i="10" s="1"/>
  <c r="AE3133" i="10" l="1"/>
  <c r="T3134" i="10"/>
  <c r="AH3133" i="10"/>
  <c r="AF3133" i="10"/>
  <c r="AG3134" i="10" l="1"/>
  <c r="S3135" i="10"/>
  <c r="R3136" i="10" s="1"/>
  <c r="AJ3133" i="10"/>
  <c r="AI3133" i="10" s="1"/>
  <c r="V3134" i="10"/>
  <c r="X3134" i="10" s="1"/>
  <c r="Z3134" i="10" s="1"/>
  <c r="U3134" i="10"/>
  <c r="W3134" i="10" s="1"/>
  <c r="Y3134" i="10" s="1"/>
  <c r="AB3134" i="10" l="1"/>
  <c r="AD3134" i="10" s="1"/>
  <c r="AA3134" i="10"/>
  <c r="AC3134" i="10" s="1"/>
  <c r="AE3134" i="10" l="1"/>
  <c r="AH3134" i="10"/>
  <c r="T3135" i="10"/>
  <c r="AF3134" i="10"/>
  <c r="AG3135" i="10" l="1"/>
  <c r="S3136" i="10"/>
  <c r="R3137" i="10" s="1"/>
  <c r="AJ3134" i="10"/>
  <c r="AI3134" i="10" s="1"/>
  <c r="U3135" i="10"/>
  <c r="W3135" i="10" s="1"/>
  <c r="AA3135" i="10" s="1"/>
  <c r="V3135" i="10"/>
  <c r="X3135" i="10" s="1"/>
  <c r="AB3135" i="10" s="1"/>
  <c r="Y3135" i="10" l="1"/>
  <c r="AC3135" i="10" s="1"/>
  <c r="Z3135" i="10"/>
  <c r="AD3135" i="10" s="1"/>
  <c r="AE3135" i="10" l="1"/>
  <c r="AF3135" i="10"/>
  <c r="AH3135" i="10" l="1"/>
  <c r="T3136" i="10"/>
  <c r="AG3136" i="10" l="1"/>
  <c r="S3137" i="10"/>
  <c r="R3138" i="10" s="1"/>
  <c r="AJ3135" i="10"/>
  <c r="AI3135" i="10" s="1"/>
  <c r="U3136" i="10"/>
  <c r="W3136" i="10" s="1"/>
  <c r="Y3136" i="10" s="1"/>
  <c r="V3136" i="10"/>
  <c r="X3136" i="10" s="1"/>
  <c r="Z3136" i="10" s="1"/>
  <c r="AA3136" i="10" l="1"/>
  <c r="AC3136" i="10" s="1"/>
  <c r="AB3136" i="10"/>
  <c r="AD3136" i="10" s="1"/>
  <c r="AF3136" i="10" l="1"/>
  <c r="AE3136" i="10"/>
  <c r="AH3136" i="10" s="1"/>
  <c r="AJ3136" i="10" s="1"/>
  <c r="T3137" i="10"/>
  <c r="AI3136" i="10" l="1"/>
  <c r="AG3137" i="10"/>
  <c r="S3138" i="10"/>
  <c r="R3139" i="10" s="1"/>
  <c r="U3137" i="10"/>
  <c r="W3137" i="10" s="1"/>
  <c r="Y3137" i="10" s="1"/>
  <c r="V3137" i="10"/>
  <c r="X3137" i="10" s="1"/>
  <c r="Z3137" i="10" s="1"/>
  <c r="AA3137" i="10" l="1"/>
  <c r="AC3137" i="10" s="1"/>
  <c r="AB3137" i="10"/>
  <c r="AD3137" i="10" s="1"/>
  <c r="AE3137" i="10" l="1"/>
  <c r="AF3137" i="10"/>
  <c r="AH3137" i="10" l="1"/>
  <c r="T3138" i="10"/>
  <c r="AG3138" i="10" l="1"/>
  <c r="S3139" i="10"/>
  <c r="R3140" i="10" s="1"/>
  <c r="U3138" i="10"/>
  <c r="W3138" i="10" s="1"/>
  <c r="Y3138" i="10" s="1"/>
  <c r="V3138" i="10"/>
  <c r="X3138" i="10" s="1"/>
  <c r="Z3138" i="10" s="1"/>
  <c r="AJ3137" i="10"/>
  <c r="AI3137" i="10" s="1"/>
  <c r="AB3138" i="10" l="1"/>
  <c r="AD3138" i="10" s="1"/>
  <c r="AA3138" i="10"/>
  <c r="AC3138" i="10" s="1"/>
  <c r="AF3138" i="10" l="1"/>
  <c r="AE3138" i="10"/>
  <c r="AH3138" i="10" s="1"/>
  <c r="AJ3138" i="10" s="1"/>
  <c r="T3139" i="10"/>
  <c r="AI3138" i="10" l="1"/>
  <c r="AG3139" i="10"/>
  <c r="S3140" i="10"/>
  <c r="R3141" i="10" s="1"/>
  <c r="U3139" i="10"/>
  <c r="W3139" i="10" s="1"/>
  <c r="Y3139" i="10" s="1"/>
  <c r="V3139" i="10"/>
  <c r="X3139" i="10" s="1"/>
  <c r="Z3139" i="10" s="1"/>
  <c r="AB3139" i="10" l="1"/>
  <c r="AD3139" i="10" s="1"/>
  <c r="AA3139" i="10"/>
  <c r="AC3139" i="10" s="1"/>
  <c r="AE3139" i="10" l="1"/>
  <c r="AH3139" i="10"/>
  <c r="T3140" i="10"/>
  <c r="AF3139" i="10"/>
  <c r="AG3140" i="10" l="1"/>
  <c r="S3141" i="10"/>
  <c r="R3142" i="10" s="1"/>
  <c r="U3140" i="10"/>
  <c r="W3140" i="10" s="1"/>
  <c r="Y3140" i="10" s="1"/>
  <c r="V3140" i="10"/>
  <c r="X3140" i="10" s="1"/>
  <c r="Z3140" i="10" s="1"/>
  <c r="AJ3139" i="10"/>
  <c r="AI3139" i="10" s="1"/>
  <c r="AB3140" i="10" l="1"/>
  <c r="AD3140" i="10" s="1"/>
  <c r="AA3140" i="10"/>
  <c r="AC3140" i="10" s="1"/>
  <c r="AF3140" i="10" l="1"/>
  <c r="AE3140" i="10"/>
  <c r="AH3140" i="10" s="1"/>
  <c r="AJ3140" i="10" s="1"/>
  <c r="T3141" i="10"/>
  <c r="AI3140" i="10" l="1"/>
  <c r="AG3141" i="10"/>
  <c r="S3142" i="10"/>
  <c r="R3143" i="10" s="1"/>
  <c r="X3141" i="10"/>
  <c r="Z3141" i="10" s="1"/>
  <c r="U3141" i="10"/>
  <c r="W3141" i="10" s="1"/>
  <c r="Y3141" i="10" s="1"/>
  <c r="V3141" i="10"/>
  <c r="AB3141" i="10" l="1"/>
  <c r="AD3141" i="10" s="1"/>
  <c r="AA3141" i="10"/>
  <c r="AC3141" i="10" s="1"/>
  <c r="AE3141" i="10" l="1"/>
  <c r="AH3141" i="10" s="1"/>
  <c r="AJ3141" i="10" s="1"/>
  <c r="AF3141" i="10"/>
  <c r="T3142" i="10"/>
  <c r="AG3142" i="10" l="1"/>
  <c r="S3143" i="10"/>
  <c r="R3144" i="10" s="1"/>
  <c r="AI3141" i="10"/>
  <c r="U3142" i="10"/>
  <c r="W3142" i="10" s="1"/>
  <c r="Y3142" i="10" s="1"/>
  <c r="V3142" i="10"/>
  <c r="X3142" i="10" s="1"/>
  <c r="Z3142" i="10" s="1"/>
  <c r="AB3142" i="10" l="1"/>
  <c r="AD3142" i="10" s="1"/>
  <c r="AA3142" i="10"/>
  <c r="AC3142" i="10" s="1"/>
  <c r="AF3142" i="10" l="1"/>
  <c r="AE3142" i="10"/>
  <c r="AH3142" i="10" l="1"/>
  <c r="T3143" i="10"/>
  <c r="AG3143" i="10" l="1"/>
  <c r="S3144" i="10"/>
  <c r="R3145" i="10" s="1"/>
  <c r="AJ3142" i="10"/>
  <c r="AI3142" i="10" s="1"/>
  <c r="U3143" i="10"/>
  <c r="W3143" i="10" s="1"/>
  <c r="AA3143" i="10" s="1"/>
  <c r="V3143" i="10"/>
  <c r="X3143" i="10" s="1"/>
  <c r="Z3143" i="10" s="1"/>
  <c r="AB3143" i="10" l="1"/>
  <c r="AD3143" i="10" s="1"/>
  <c r="Y3143" i="10"/>
  <c r="AC3143" i="10" s="1"/>
  <c r="AF3143" i="10" l="1"/>
  <c r="AE3143" i="10"/>
  <c r="AH3143" i="10" l="1"/>
  <c r="T3144" i="10"/>
  <c r="AG3144" i="10" l="1"/>
  <c r="S3145" i="10"/>
  <c r="R3146" i="10" s="1"/>
  <c r="AJ3143" i="10"/>
  <c r="AI3143" i="10" s="1"/>
  <c r="U3144" i="10"/>
  <c r="W3144" i="10" s="1"/>
  <c r="Y3144" i="10" s="1"/>
  <c r="V3144" i="10"/>
  <c r="X3144" i="10" s="1"/>
  <c r="Z3144" i="10" s="1"/>
  <c r="AB3144" i="10" l="1"/>
  <c r="AD3144" i="10" s="1"/>
  <c r="AA3144" i="10"/>
  <c r="AC3144" i="10" s="1"/>
  <c r="AE3144" i="10" l="1"/>
  <c r="AF3144" i="10"/>
  <c r="AH3144" i="10" l="1"/>
  <c r="T3145" i="10"/>
  <c r="AG3145" i="10" l="1"/>
  <c r="S3146" i="10"/>
  <c r="R3147" i="10" s="1"/>
  <c r="V3145" i="10"/>
  <c r="X3145" i="10" s="1"/>
  <c r="Z3145" i="10" s="1"/>
  <c r="U3145" i="10"/>
  <c r="W3145" i="10" s="1"/>
  <c r="Y3145" i="10" s="1"/>
  <c r="AJ3144" i="10"/>
  <c r="AI3144" i="10" s="1"/>
  <c r="AB3145" i="10" l="1"/>
  <c r="AD3145" i="10" s="1"/>
  <c r="AA3145" i="10"/>
  <c r="AC3145" i="10" s="1"/>
  <c r="AF3145" i="10" l="1"/>
  <c r="AE3145" i="10"/>
  <c r="AH3145" i="10" l="1"/>
  <c r="T3146" i="10"/>
  <c r="AG3146" i="10" l="1"/>
  <c r="S3147" i="10"/>
  <c r="R3148" i="10" s="1"/>
  <c r="AJ3145" i="10"/>
  <c r="AI3145" i="10" s="1"/>
  <c r="V3146" i="10"/>
  <c r="X3146" i="10" s="1"/>
  <c r="Z3146" i="10" s="1"/>
  <c r="U3146" i="10"/>
  <c r="W3146" i="10" s="1"/>
  <c r="Y3146" i="10" s="1"/>
  <c r="AB3146" i="10" l="1"/>
  <c r="AD3146" i="10" s="1"/>
  <c r="AA3146" i="10"/>
  <c r="AC3146" i="10" s="1"/>
  <c r="AE3146" i="10" l="1"/>
  <c r="AF3146" i="10"/>
  <c r="AH3146" i="10" l="1"/>
  <c r="T3147" i="10"/>
  <c r="AG3147" i="10" l="1"/>
  <c r="S3148" i="10"/>
  <c r="R3149" i="10" s="1"/>
  <c r="AJ3146" i="10"/>
  <c r="AI3146" i="10" s="1"/>
  <c r="U3147" i="10"/>
  <c r="W3147" i="10" s="1"/>
  <c r="Y3147" i="10" s="1"/>
  <c r="V3147" i="10"/>
  <c r="X3147" i="10" s="1"/>
  <c r="Z3147" i="10" s="1"/>
  <c r="AB3147" i="10" l="1"/>
  <c r="AD3147" i="10" s="1"/>
  <c r="AA3147" i="10"/>
  <c r="AC3147" i="10" s="1"/>
  <c r="AF3147" i="10" l="1"/>
  <c r="AE3147" i="10"/>
  <c r="AH3147" i="10" l="1"/>
  <c r="T3148" i="10"/>
  <c r="AG3148" i="10" l="1"/>
  <c r="S3149" i="10"/>
  <c r="R3150" i="10" s="1"/>
  <c r="AJ3147" i="10"/>
  <c r="AI3147" i="10" s="1"/>
  <c r="U3148" i="10"/>
  <c r="W3148" i="10" s="1"/>
  <c r="AA3148" i="10" s="1"/>
  <c r="V3148" i="10"/>
  <c r="X3148" i="10" s="1"/>
  <c r="Z3148" i="10" s="1"/>
  <c r="AB3148" i="10" l="1"/>
  <c r="AD3148" i="10" s="1"/>
  <c r="Y3148" i="10"/>
  <c r="AC3148" i="10" s="1"/>
  <c r="AF3148" i="10" l="1"/>
  <c r="AE3148" i="10"/>
  <c r="AH3148" i="10" l="1"/>
  <c r="T3149" i="10"/>
  <c r="AG3149" i="10" l="1"/>
  <c r="S3150" i="10"/>
  <c r="R3151" i="10" s="1"/>
  <c r="AJ3148" i="10"/>
  <c r="AI3148" i="10" s="1"/>
  <c r="U3149" i="10"/>
  <c r="W3149" i="10" s="1"/>
  <c r="Y3149" i="10" s="1"/>
  <c r="V3149" i="10"/>
  <c r="X3149" i="10" s="1"/>
  <c r="Z3149" i="10" s="1"/>
  <c r="AA3149" i="10" l="1"/>
  <c r="AC3149" i="10" s="1"/>
  <c r="AB3149" i="10"/>
  <c r="AD3149" i="10" s="1"/>
  <c r="AE3149" i="10" l="1"/>
  <c r="AF3149" i="10"/>
  <c r="AH3149" i="10" l="1"/>
  <c r="T3150" i="10"/>
  <c r="AG3150" i="10" l="1"/>
  <c r="S3151" i="10"/>
  <c r="R3152" i="10" s="1"/>
  <c r="V3150" i="10"/>
  <c r="X3150" i="10" s="1"/>
  <c r="AB3150" i="10" s="1"/>
  <c r="U3150" i="10"/>
  <c r="W3150" i="10" s="1"/>
  <c r="Y3150" i="10" s="1"/>
  <c r="AJ3149" i="10"/>
  <c r="AI3149" i="10" s="1"/>
  <c r="AA3150" i="10" l="1"/>
  <c r="AC3150" i="10" s="1"/>
  <c r="Z3150" i="10"/>
  <c r="AD3150" i="10" s="1"/>
  <c r="AE3150" i="10" l="1"/>
  <c r="AF3150" i="10"/>
  <c r="AH3150" i="10" l="1"/>
  <c r="T3151" i="10"/>
  <c r="AG3151" i="10" l="1"/>
  <c r="S3152" i="10"/>
  <c r="R3153" i="10" s="1"/>
  <c r="AJ3150" i="10"/>
  <c r="AI3150" i="10" s="1"/>
  <c r="U3151" i="10"/>
  <c r="W3151" i="10" s="1"/>
  <c r="Y3151" i="10" s="1"/>
  <c r="V3151" i="10"/>
  <c r="X3151" i="10" s="1"/>
  <c r="Z3151" i="10" s="1"/>
  <c r="AA3151" i="10" l="1"/>
  <c r="AC3151" i="10" s="1"/>
  <c r="AB3151" i="10"/>
  <c r="AD3151" i="10" s="1"/>
  <c r="AF3151" i="10" l="1"/>
  <c r="AE3151" i="10"/>
  <c r="AH3151" i="10" l="1"/>
  <c r="T3152" i="10"/>
  <c r="AG3152" i="10" l="1"/>
  <c r="S3153" i="10"/>
  <c r="R3154" i="10" s="1"/>
  <c r="AJ3151" i="10"/>
  <c r="AI3151" i="10" s="1"/>
  <c r="V3152" i="10"/>
  <c r="X3152" i="10" s="1"/>
  <c r="Z3152" i="10" s="1"/>
  <c r="U3152" i="10"/>
  <c r="W3152" i="10" s="1"/>
  <c r="Y3152" i="10" s="1"/>
  <c r="AB3152" i="10" l="1"/>
  <c r="AD3152" i="10" s="1"/>
  <c r="AA3152" i="10"/>
  <c r="AC3152" i="10" s="1"/>
  <c r="AE3152" i="10" l="1"/>
  <c r="AF3152" i="10"/>
  <c r="AH3152" i="10" l="1"/>
  <c r="T3153" i="10"/>
  <c r="AG3153" i="10" l="1"/>
  <c r="S3154" i="10"/>
  <c r="R3155" i="10" s="1"/>
  <c r="AJ3152" i="10"/>
  <c r="AI3152" i="10" s="1"/>
  <c r="V3153" i="10"/>
  <c r="X3153" i="10" s="1"/>
  <c r="Z3153" i="10" s="1"/>
  <c r="U3153" i="10"/>
  <c r="W3153" i="10" s="1"/>
  <c r="Y3153" i="10" s="1"/>
  <c r="AB3153" i="10" l="1"/>
  <c r="AD3153" i="10" s="1"/>
  <c r="AA3153" i="10"/>
  <c r="AC3153" i="10" s="1"/>
  <c r="AF3153" i="10" l="1"/>
  <c r="AE3153" i="10"/>
  <c r="AH3153" i="10" l="1"/>
  <c r="T3154" i="10"/>
  <c r="AG3154" i="10" l="1"/>
  <c r="S3155" i="10"/>
  <c r="R3156" i="10" s="1"/>
  <c r="AJ3153" i="10"/>
  <c r="AI3153" i="10" s="1"/>
  <c r="U3154" i="10"/>
  <c r="W3154" i="10" s="1"/>
  <c r="Y3154" i="10" s="1"/>
  <c r="V3154" i="10"/>
  <c r="X3154" i="10" s="1"/>
  <c r="Z3154" i="10" s="1"/>
  <c r="AA3154" i="10" l="1"/>
  <c r="AC3154" i="10" s="1"/>
  <c r="AB3154" i="10"/>
  <c r="AD3154" i="10" s="1"/>
  <c r="AE3154" i="10" l="1"/>
  <c r="AH3154" i="10"/>
  <c r="T3155" i="10"/>
  <c r="AF3154" i="10"/>
  <c r="AG3155" i="10" l="1"/>
  <c r="S3156" i="10"/>
  <c r="R3157" i="10" s="1"/>
  <c r="AJ3154" i="10"/>
  <c r="AI3154" i="10" s="1"/>
  <c r="V3155" i="10"/>
  <c r="X3155" i="10" s="1"/>
  <c r="Z3155" i="10" s="1"/>
  <c r="U3155" i="10"/>
  <c r="W3155" i="10" s="1"/>
  <c r="Y3155" i="10" s="1"/>
  <c r="AB3155" i="10" l="1"/>
  <c r="AD3155" i="10" s="1"/>
  <c r="AA3155" i="10"/>
  <c r="AC3155" i="10" s="1"/>
  <c r="AF3155" i="10" l="1"/>
  <c r="AE3155" i="10"/>
  <c r="AH3155" i="10" l="1"/>
  <c r="T3156" i="10"/>
  <c r="AG3156" i="10" l="1"/>
  <c r="S3157" i="10"/>
  <c r="R3158" i="10" s="1"/>
  <c r="AJ3155" i="10"/>
  <c r="AI3155" i="10" s="1"/>
  <c r="V3156" i="10"/>
  <c r="X3156" i="10" s="1"/>
  <c r="Z3156" i="10" s="1"/>
  <c r="U3156" i="10"/>
  <c r="W3156" i="10" s="1"/>
  <c r="Y3156" i="10" s="1"/>
  <c r="AB3156" i="10" l="1"/>
  <c r="AD3156" i="10" s="1"/>
  <c r="AA3156" i="10"/>
  <c r="AC3156" i="10" s="1"/>
  <c r="AE3156" i="10" l="1"/>
  <c r="AF3156" i="10"/>
  <c r="AH3156" i="10" l="1"/>
  <c r="T3157" i="10"/>
  <c r="AG3157" i="10" l="1"/>
  <c r="S3158" i="10"/>
  <c r="R3159" i="10" s="1"/>
  <c r="AJ3156" i="10"/>
  <c r="AI3156" i="10" s="1"/>
  <c r="V3157" i="10"/>
  <c r="X3157" i="10" s="1"/>
  <c r="Z3157" i="10" s="1"/>
  <c r="U3157" i="10"/>
  <c r="W3157" i="10" s="1"/>
  <c r="Y3157" i="10" s="1"/>
  <c r="AB3157" i="10" l="1"/>
  <c r="AD3157" i="10" s="1"/>
  <c r="AA3157" i="10"/>
  <c r="AC3157" i="10" s="1"/>
  <c r="AE3157" i="10" l="1"/>
  <c r="AF3157" i="10"/>
  <c r="AH3157" i="10" l="1"/>
  <c r="T3158" i="10"/>
  <c r="AG3158" i="10" l="1"/>
  <c r="S3159" i="10"/>
  <c r="R3160" i="10" s="1"/>
  <c r="AJ3157" i="10"/>
  <c r="AI3157" i="10" s="1"/>
  <c r="V3158" i="10"/>
  <c r="X3158" i="10" s="1"/>
  <c r="Z3158" i="10" s="1"/>
  <c r="U3158" i="10"/>
  <c r="W3158" i="10" s="1"/>
  <c r="Y3158" i="10" s="1"/>
  <c r="AB3158" i="10" l="1"/>
  <c r="AD3158" i="10" s="1"/>
  <c r="AA3158" i="10"/>
  <c r="AC3158" i="10" s="1"/>
  <c r="AF3158" i="10" l="1"/>
  <c r="AE3158" i="10"/>
  <c r="AH3158" i="10" l="1"/>
  <c r="T3159" i="10"/>
  <c r="AG3159" i="10" l="1"/>
  <c r="S3160" i="10"/>
  <c r="R3161" i="10" s="1"/>
  <c r="AJ3158" i="10"/>
  <c r="AI3158" i="10" s="1"/>
  <c r="U3159" i="10"/>
  <c r="W3159" i="10" s="1"/>
  <c r="Y3159" i="10" s="1"/>
  <c r="V3159" i="10"/>
  <c r="X3159" i="10" s="1"/>
  <c r="Z3159" i="10" s="1"/>
  <c r="AB3159" i="10" l="1"/>
  <c r="AD3159" i="10" s="1"/>
  <c r="AA3159" i="10"/>
  <c r="AC3159" i="10" s="1"/>
  <c r="AE3159" i="10" l="1"/>
  <c r="AH3159" i="10"/>
  <c r="T3160" i="10"/>
  <c r="AF3159" i="10"/>
  <c r="AG3160" i="10" l="1"/>
  <c r="S3161" i="10"/>
  <c r="R3162" i="10" s="1"/>
  <c r="AI3159" i="10"/>
  <c r="AJ3159" i="10"/>
  <c r="U3160" i="10"/>
  <c r="W3160" i="10" s="1"/>
  <c r="Y3160" i="10" s="1"/>
  <c r="V3160" i="10"/>
  <c r="X3160" i="10" s="1"/>
  <c r="Z3160" i="10" s="1"/>
  <c r="AA3160" i="10" l="1"/>
  <c r="AC3160" i="10" s="1"/>
  <c r="AB3160" i="10"/>
  <c r="AD3160" i="10" s="1"/>
  <c r="AE3160" i="10" l="1"/>
  <c r="AH3160" i="10" s="1"/>
  <c r="AJ3160" i="10" s="1"/>
  <c r="AF3160" i="10"/>
  <c r="T3161" i="10"/>
  <c r="AI3160" i="10" l="1"/>
  <c r="AG3161" i="10"/>
  <c r="S3162" i="10"/>
  <c r="R3163" i="10" s="1"/>
  <c r="U3161" i="10"/>
  <c r="W3161" i="10" s="1"/>
  <c r="Y3161" i="10" s="1"/>
  <c r="V3161" i="10"/>
  <c r="X3161" i="10" s="1"/>
  <c r="Z3161" i="10" s="1"/>
  <c r="AB3161" i="10" l="1"/>
  <c r="AD3161" i="10" s="1"/>
  <c r="AA3161" i="10"/>
  <c r="AC3161" i="10" s="1"/>
  <c r="AF3161" i="10" l="1"/>
  <c r="AE3161" i="10"/>
  <c r="AH3161" i="10" s="1"/>
  <c r="AJ3161" i="10" s="1"/>
  <c r="AI3161" i="10" s="1"/>
  <c r="T3162" i="10"/>
  <c r="AG3162" i="10" l="1"/>
  <c r="S3163" i="10"/>
  <c r="R3164" i="10" s="1"/>
  <c r="U3162" i="10"/>
  <c r="W3162" i="10" s="1"/>
  <c r="Y3162" i="10" s="1"/>
  <c r="V3162" i="10"/>
  <c r="X3162" i="10" s="1"/>
  <c r="Z3162" i="10" s="1"/>
  <c r="AB3162" i="10" l="1"/>
  <c r="AD3162" i="10" s="1"/>
  <c r="AA3162" i="10"/>
  <c r="AC3162" i="10" s="1"/>
  <c r="AE3162" i="10" l="1"/>
  <c r="AH3162" i="10" s="1"/>
  <c r="AJ3162" i="10" s="1"/>
  <c r="AI3162" i="10" s="1"/>
  <c r="AF3162" i="10"/>
  <c r="T3163" i="10"/>
  <c r="AG3163" i="10" l="1"/>
  <c r="S3164" i="10"/>
  <c r="R3165" i="10" s="1"/>
  <c r="U3163" i="10"/>
  <c r="W3163" i="10" s="1"/>
  <c r="Y3163" i="10" s="1"/>
  <c r="V3163" i="10"/>
  <c r="X3163" i="10" s="1"/>
  <c r="Z3163" i="10" s="1"/>
  <c r="AB3163" i="10" l="1"/>
  <c r="AD3163" i="10" s="1"/>
  <c r="AA3163" i="10"/>
  <c r="AC3163" i="10" s="1"/>
  <c r="AF3163" i="10" l="1"/>
  <c r="AE3163" i="10"/>
  <c r="AH3163" i="10" s="1"/>
  <c r="AJ3163" i="10" s="1"/>
  <c r="AI3163" i="10" s="1"/>
  <c r="T3164" i="10"/>
  <c r="AG3164" i="10" l="1"/>
  <c r="S3165" i="10"/>
  <c r="R3166" i="10" s="1"/>
  <c r="U3164" i="10"/>
  <c r="W3164" i="10" s="1"/>
  <c r="Y3164" i="10" s="1"/>
  <c r="V3164" i="10"/>
  <c r="X3164" i="10" s="1"/>
  <c r="Z3164" i="10" s="1"/>
  <c r="AB3164" i="10" l="1"/>
  <c r="AD3164" i="10" s="1"/>
  <c r="AA3164" i="10"/>
  <c r="AC3164" i="10" s="1"/>
  <c r="AE3164" i="10" l="1"/>
  <c r="AH3164" i="10"/>
  <c r="T3165" i="10"/>
  <c r="AF3164" i="10"/>
  <c r="AG3165" i="10" l="1"/>
  <c r="S3166" i="10"/>
  <c r="R3167" i="10" s="1"/>
  <c r="AJ3164" i="10"/>
  <c r="AI3164" i="10" s="1"/>
  <c r="V3165" i="10"/>
  <c r="X3165" i="10" s="1"/>
  <c r="Z3165" i="10" s="1"/>
  <c r="U3165" i="10"/>
  <c r="W3165" i="10" s="1"/>
  <c r="Y3165" i="10" s="1"/>
  <c r="AB3165" i="10" l="1"/>
  <c r="AD3165" i="10" s="1"/>
  <c r="AA3165" i="10"/>
  <c r="AC3165" i="10" s="1"/>
  <c r="AF3165" i="10" l="1"/>
  <c r="AE3165" i="10"/>
  <c r="AH3165" i="10" l="1"/>
  <c r="T3166" i="10"/>
  <c r="AG3166" i="10" l="1"/>
  <c r="S3167" i="10"/>
  <c r="R3168" i="10" s="1"/>
  <c r="AJ3165" i="10"/>
  <c r="AI3165" i="10" s="1"/>
  <c r="V3166" i="10"/>
  <c r="X3166" i="10" s="1"/>
  <c r="Z3166" i="10" s="1"/>
  <c r="U3166" i="10"/>
  <c r="W3166" i="10" s="1"/>
  <c r="Y3166" i="10" s="1"/>
  <c r="AB3166" i="10" l="1"/>
  <c r="AD3166" i="10" s="1"/>
  <c r="AA3166" i="10"/>
  <c r="AC3166" i="10" s="1"/>
  <c r="AE3166" i="10" l="1"/>
  <c r="AF3166" i="10"/>
  <c r="AH3166" i="10" l="1"/>
  <c r="T3167" i="10"/>
  <c r="AG3167" i="10" l="1"/>
  <c r="S3168" i="10"/>
  <c r="R3169" i="10" s="1"/>
  <c r="AJ3166" i="10"/>
  <c r="H37" i="11" s="1"/>
  <c r="U3167" i="10"/>
  <c r="W3167" i="10" s="1"/>
  <c r="Y3167" i="10" s="1"/>
  <c r="V3167" i="10"/>
  <c r="X3167" i="10" s="1"/>
  <c r="Z3167" i="10" s="1"/>
  <c r="AI3166" i="10" l="1"/>
  <c r="G37" i="11" s="1"/>
  <c r="AB3167" i="10"/>
  <c r="AD3167" i="10" s="1"/>
  <c r="AA3167" i="10"/>
  <c r="AC3167" i="10" s="1"/>
  <c r="AF3167" i="10" l="1"/>
  <c r="AE3167" i="10"/>
  <c r="T3168" i="10" l="1"/>
  <c r="AH3167" i="10"/>
  <c r="AG3168" i="10" l="1"/>
  <c r="S3169" i="10"/>
  <c r="R3170" i="10" s="1"/>
  <c r="AJ3167" i="10"/>
  <c r="AI3167" i="10" s="1"/>
  <c r="V3168" i="10"/>
  <c r="X3168" i="10" s="1"/>
  <c r="Z3168" i="10" s="1"/>
  <c r="U3168" i="10"/>
  <c r="W3168" i="10" s="1"/>
  <c r="Y3168" i="10" s="1"/>
  <c r="AB3168" i="10" l="1"/>
  <c r="AD3168" i="10" s="1"/>
  <c r="AA3168" i="10"/>
  <c r="AC3168" i="10" s="1"/>
  <c r="AE3168" i="10" l="1"/>
  <c r="AH3168" i="10"/>
  <c r="T3169" i="10"/>
  <c r="AF3168" i="10"/>
  <c r="AG3169" i="10" l="1"/>
  <c r="S3170" i="10"/>
  <c r="R3171" i="10" s="1"/>
  <c r="V3169" i="10"/>
  <c r="X3169" i="10" s="1"/>
  <c r="AB3169" i="10" s="1"/>
  <c r="U3169" i="10"/>
  <c r="W3169" i="10" s="1"/>
  <c r="Y3169" i="10" s="1"/>
  <c r="AJ3168" i="10"/>
  <c r="AI3168" i="10" s="1"/>
  <c r="AA3169" i="10" l="1"/>
  <c r="AC3169" i="10" s="1"/>
  <c r="Z3169" i="10"/>
  <c r="AD3169" i="10" s="1"/>
  <c r="AF3169" i="10" l="1"/>
  <c r="AE3169" i="10"/>
  <c r="AH3169" i="10" l="1"/>
  <c r="T3170" i="10"/>
  <c r="AG3170" i="10" l="1"/>
  <c r="S3171" i="10"/>
  <c r="R3172" i="10" s="1"/>
  <c r="AJ3169" i="10"/>
  <c r="AI3169" i="10" s="1"/>
  <c r="U3170" i="10"/>
  <c r="W3170" i="10" s="1"/>
  <c r="Y3170" i="10" s="1"/>
  <c r="V3170" i="10"/>
  <c r="X3170" i="10" s="1"/>
  <c r="Z3170" i="10" s="1"/>
  <c r="AB3170" i="10" l="1"/>
  <c r="AD3170" i="10" s="1"/>
  <c r="AA3170" i="10"/>
  <c r="AC3170" i="10" s="1"/>
  <c r="AE3170" i="10" l="1"/>
  <c r="AF3170" i="10"/>
  <c r="AH3170" i="10" l="1"/>
  <c r="T3171" i="10"/>
  <c r="AG3171" i="10" l="1"/>
  <c r="S3172" i="10"/>
  <c r="R3173" i="10" s="1"/>
  <c r="AJ3170" i="10"/>
  <c r="AI3170" i="10" s="1"/>
  <c r="V3171" i="10"/>
  <c r="X3171" i="10" s="1"/>
  <c r="Z3171" i="10" s="1"/>
  <c r="U3171" i="10"/>
  <c r="W3171" i="10" s="1"/>
  <c r="Y3171" i="10" s="1"/>
  <c r="AB3171" i="10" l="1"/>
  <c r="AD3171" i="10" s="1"/>
  <c r="AA3171" i="10"/>
  <c r="AC3171" i="10" s="1"/>
  <c r="AE3171" i="10" l="1"/>
  <c r="AH3171" i="10" s="1"/>
  <c r="AJ3171" i="10" s="1"/>
  <c r="AF3171" i="10"/>
  <c r="T3172" i="10"/>
  <c r="AI3171" i="10" l="1"/>
  <c r="AG3172" i="10"/>
  <c r="S3173" i="10"/>
  <c r="R3174" i="10" s="1"/>
  <c r="U3172" i="10"/>
  <c r="W3172" i="10" s="1"/>
  <c r="Y3172" i="10" s="1"/>
  <c r="V3172" i="10"/>
  <c r="X3172" i="10" s="1"/>
  <c r="Z3172" i="10" s="1"/>
  <c r="AB3172" i="10" l="1"/>
  <c r="AD3172" i="10" s="1"/>
  <c r="AA3172" i="10"/>
  <c r="AC3172" i="10" s="1"/>
  <c r="AF3172" i="10" l="1"/>
  <c r="AE3172" i="10"/>
  <c r="AH3172" i="10" s="1"/>
  <c r="AJ3172" i="10" s="1"/>
  <c r="AI3172" i="10" s="1"/>
  <c r="T3173" i="10"/>
  <c r="AG3173" i="10" l="1"/>
  <c r="S3174" i="10"/>
  <c r="R3175" i="10" s="1"/>
  <c r="V3173" i="10"/>
  <c r="X3173" i="10" s="1"/>
  <c r="Z3173" i="10" s="1"/>
  <c r="U3173" i="10"/>
  <c r="W3173" i="10" s="1"/>
  <c r="Y3173" i="10" s="1"/>
  <c r="AB3173" i="10" l="1"/>
  <c r="AD3173" i="10" s="1"/>
  <c r="AA3173" i="10"/>
  <c r="AC3173" i="10" s="1"/>
  <c r="AE3173" i="10" l="1"/>
  <c r="AF3173" i="10"/>
  <c r="AH3173" i="10" l="1"/>
  <c r="T3174" i="10"/>
  <c r="AG3174" i="10" l="1"/>
  <c r="S3175" i="10"/>
  <c r="R3176" i="10" s="1"/>
  <c r="AJ3173" i="10"/>
  <c r="AI3173" i="10" s="1"/>
  <c r="U3174" i="10"/>
  <c r="W3174" i="10" s="1"/>
  <c r="Y3174" i="10" s="1"/>
  <c r="V3174" i="10"/>
  <c r="X3174" i="10" s="1"/>
  <c r="Z3174" i="10" s="1"/>
  <c r="AB3174" i="10" l="1"/>
  <c r="AD3174" i="10" s="1"/>
  <c r="AA3174" i="10"/>
  <c r="AC3174" i="10" s="1"/>
  <c r="AE3174" i="10" l="1"/>
  <c r="AH3174" i="10"/>
  <c r="T3175" i="10"/>
  <c r="AF3174" i="10"/>
  <c r="AG3175" i="10" l="1"/>
  <c r="S3176" i="10"/>
  <c r="R3177" i="10" s="1"/>
  <c r="V3175" i="10"/>
  <c r="X3175" i="10" s="1"/>
  <c r="Z3175" i="10" s="1"/>
  <c r="U3175" i="10"/>
  <c r="W3175" i="10" s="1"/>
  <c r="Y3175" i="10" s="1"/>
  <c r="AJ3174" i="10"/>
  <c r="AI3174" i="10" s="1"/>
  <c r="AB3175" i="10" l="1"/>
  <c r="AD3175" i="10" s="1"/>
  <c r="AA3175" i="10"/>
  <c r="AC3175" i="10" s="1"/>
  <c r="AF3175" i="10" l="1"/>
  <c r="AE3175" i="10"/>
  <c r="T3176" i="10"/>
  <c r="AH3175" i="10"/>
  <c r="AG3176" i="10" l="1"/>
  <c r="S3177" i="10"/>
  <c r="R3178" i="10" s="1"/>
  <c r="AJ3175" i="10"/>
  <c r="AI3175" i="10" s="1"/>
  <c r="U3176" i="10"/>
  <c r="W3176" i="10" s="1"/>
  <c r="Y3176" i="10" s="1"/>
  <c r="V3176" i="10"/>
  <c r="X3176" i="10" s="1"/>
  <c r="Z3176" i="10" s="1"/>
  <c r="AB3176" i="10" l="1"/>
  <c r="AD3176" i="10" s="1"/>
  <c r="AA3176" i="10"/>
  <c r="AC3176" i="10" s="1"/>
  <c r="AF3176" i="10" l="1"/>
  <c r="AE3176" i="10"/>
  <c r="AH3176" i="10" l="1"/>
  <c r="T3177" i="10"/>
  <c r="AG3177" i="10" l="1"/>
  <c r="S3178" i="10"/>
  <c r="R3179" i="10" s="1"/>
  <c r="AJ3176" i="10"/>
  <c r="AI3176" i="10" s="1"/>
  <c r="V3177" i="10"/>
  <c r="X3177" i="10" s="1"/>
  <c r="Z3177" i="10" s="1"/>
  <c r="U3177" i="10"/>
  <c r="W3177" i="10" s="1"/>
  <c r="AA3177" i="10" s="1"/>
  <c r="AB3177" i="10" l="1"/>
  <c r="AD3177" i="10" s="1"/>
  <c r="Y3177" i="10"/>
  <c r="AC3177" i="10" s="1"/>
  <c r="AF3177" i="10" l="1"/>
  <c r="AE3177" i="10"/>
  <c r="T3178" i="10" l="1"/>
  <c r="AH3177" i="10"/>
  <c r="AG3178" i="10" l="1"/>
  <c r="S3179" i="10"/>
  <c r="R3180" i="10" s="1"/>
  <c r="AJ3177" i="10"/>
  <c r="AI3177" i="10" s="1"/>
  <c r="V3178" i="10"/>
  <c r="X3178" i="10" s="1"/>
  <c r="Z3178" i="10" s="1"/>
  <c r="U3178" i="10"/>
  <c r="W3178" i="10" s="1"/>
  <c r="Y3178" i="10" s="1"/>
  <c r="AB3178" i="10" l="1"/>
  <c r="AD3178" i="10" s="1"/>
  <c r="AA3178" i="10"/>
  <c r="AC3178" i="10" s="1"/>
  <c r="AE3178" i="10" l="1"/>
  <c r="AH3178" i="10"/>
  <c r="T3179" i="10"/>
  <c r="AF3178" i="10"/>
  <c r="AG3179" i="10" l="1"/>
  <c r="S3180" i="10"/>
  <c r="R3181" i="10" s="1"/>
  <c r="AJ3178" i="10"/>
  <c r="AI3178" i="10" s="1"/>
  <c r="U3179" i="10"/>
  <c r="W3179" i="10" s="1"/>
  <c r="Y3179" i="10" s="1"/>
  <c r="V3179" i="10"/>
  <c r="X3179" i="10" s="1"/>
  <c r="Z3179" i="10" s="1"/>
  <c r="AB3179" i="10" l="1"/>
  <c r="AD3179" i="10" s="1"/>
  <c r="AA3179" i="10"/>
  <c r="AC3179" i="10" s="1"/>
  <c r="AE3179" i="10" l="1"/>
  <c r="AH3179" i="10"/>
  <c r="T3180" i="10"/>
  <c r="AF3179" i="10"/>
  <c r="AG3180" i="10" l="1"/>
  <c r="S3181" i="10"/>
  <c r="R3182" i="10" s="1"/>
  <c r="AJ3179" i="10"/>
  <c r="AI3179" i="10" s="1"/>
  <c r="V3180" i="10"/>
  <c r="X3180" i="10" s="1"/>
  <c r="Z3180" i="10" s="1"/>
  <c r="U3180" i="10"/>
  <c r="W3180" i="10" s="1"/>
  <c r="Y3180" i="10" s="1"/>
  <c r="AB3180" i="10" l="1"/>
  <c r="AD3180" i="10" s="1"/>
  <c r="AA3180" i="10"/>
  <c r="AC3180" i="10" s="1"/>
  <c r="AF3180" i="10" l="1"/>
  <c r="AE3180" i="10"/>
  <c r="AH3180" i="10" l="1"/>
  <c r="T3181" i="10"/>
  <c r="AG3181" i="10" l="1"/>
  <c r="S3182" i="10"/>
  <c r="R3183" i="10" s="1"/>
  <c r="AJ3180" i="10"/>
  <c r="AI3180" i="10" s="1"/>
  <c r="U3181" i="10"/>
  <c r="W3181" i="10" s="1"/>
  <c r="Y3181" i="10" s="1"/>
  <c r="V3181" i="10"/>
  <c r="X3181" i="10" s="1"/>
  <c r="Z3181" i="10" s="1"/>
  <c r="AA3181" i="10" l="1"/>
  <c r="AC3181" i="10" s="1"/>
  <c r="AB3181" i="10"/>
  <c r="AD3181" i="10" s="1"/>
  <c r="AF3181" i="10" l="1"/>
  <c r="AE3181" i="10"/>
  <c r="AH3181" i="10" l="1"/>
  <c r="T3182" i="10"/>
  <c r="AG3182" i="10" l="1"/>
  <c r="S3183" i="10"/>
  <c r="R3184" i="10" s="1"/>
  <c r="U3182" i="10"/>
  <c r="W3182" i="10" s="1"/>
  <c r="Y3182" i="10" s="1"/>
  <c r="V3182" i="10"/>
  <c r="X3182" i="10" s="1"/>
  <c r="Z3182" i="10" s="1"/>
  <c r="AJ3181" i="10"/>
  <c r="AI3181" i="10" s="1"/>
  <c r="AA3182" i="10" l="1"/>
  <c r="AC3182" i="10" s="1"/>
  <c r="AB3182" i="10"/>
  <c r="AD3182" i="10" s="1"/>
  <c r="AF3182" i="10" l="1"/>
  <c r="AE3182" i="10"/>
  <c r="AH3182" i="10" l="1"/>
  <c r="T3183" i="10"/>
  <c r="AG3183" i="10" l="1"/>
  <c r="S3184" i="10"/>
  <c r="R3185" i="10" s="1"/>
  <c r="AJ3182" i="10"/>
  <c r="AI3182" i="10" s="1"/>
  <c r="V3183" i="10"/>
  <c r="X3183" i="10" s="1"/>
  <c r="Z3183" i="10" s="1"/>
  <c r="U3183" i="10"/>
  <c r="W3183" i="10" s="1"/>
  <c r="Y3183" i="10" s="1"/>
  <c r="AB3183" i="10" l="1"/>
  <c r="AD3183" i="10" s="1"/>
  <c r="AA3183" i="10"/>
  <c r="AC3183" i="10" s="1"/>
  <c r="AF3183" i="10" l="1"/>
  <c r="AE3183" i="10"/>
  <c r="AH3183" i="10" l="1"/>
  <c r="T3184" i="10"/>
  <c r="AG3184" i="10" l="1"/>
  <c r="S3185" i="10"/>
  <c r="R3186" i="10" s="1"/>
  <c r="V3184" i="10"/>
  <c r="X3184" i="10" s="1"/>
  <c r="Z3184" i="10" s="1"/>
  <c r="U3184" i="10"/>
  <c r="W3184" i="10" s="1"/>
  <c r="Y3184" i="10" s="1"/>
  <c r="AJ3183" i="10"/>
  <c r="AI3183" i="10" s="1"/>
  <c r="AA3184" i="10" l="1"/>
  <c r="AC3184" i="10" s="1"/>
  <c r="AB3184" i="10"/>
  <c r="AD3184" i="10" s="1"/>
  <c r="AF3184" i="10" l="1"/>
  <c r="AE3184" i="10"/>
  <c r="AH3184" i="10" s="1"/>
  <c r="AJ3184" i="10" s="1"/>
  <c r="T3185" i="10"/>
  <c r="AI3184" i="10" l="1"/>
  <c r="AG3185" i="10"/>
  <c r="S3186" i="10"/>
  <c r="R3187" i="10" s="1"/>
  <c r="U3185" i="10"/>
  <c r="W3185" i="10" s="1"/>
  <c r="Y3185" i="10" s="1"/>
  <c r="V3185" i="10"/>
  <c r="X3185" i="10" s="1"/>
  <c r="Z3185" i="10" s="1"/>
  <c r="AB3185" i="10" l="1"/>
  <c r="AD3185" i="10" s="1"/>
  <c r="AA3185" i="10"/>
  <c r="AC3185" i="10" s="1"/>
  <c r="AE3185" i="10" l="1"/>
  <c r="AF3185" i="10"/>
  <c r="AH3185" i="10" l="1"/>
  <c r="T3186" i="10"/>
  <c r="AG3186" i="10" l="1"/>
  <c r="S3187" i="10"/>
  <c r="R3188" i="10" s="1"/>
  <c r="V3186" i="10"/>
  <c r="X3186" i="10" s="1"/>
  <c r="Z3186" i="10" s="1"/>
  <c r="U3186" i="10"/>
  <c r="W3186" i="10" s="1"/>
  <c r="Y3186" i="10" s="1"/>
  <c r="AJ3185" i="10"/>
  <c r="AI3185" i="10" s="1"/>
  <c r="AB3186" i="10" l="1"/>
  <c r="AD3186" i="10" s="1"/>
  <c r="AA3186" i="10"/>
  <c r="AC3186" i="10" s="1"/>
  <c r="AE3186" i="10" l="1"/>
  <c r="AH3186" i="10" s="1"/>
  <c r="AJ3186" i="10" s="1"/>
  <c r="AF3186" i="10"/>
  <c r="T3187" i="10"/>
  <c r="AI3186" i="10" l="1"/>
  <c r="AG3187" i="10"/>
  <c r="S3188" i="10"/>
  <c r="R3189" i="10" s="1"/>
  <c r="U3187" i="10"/>
  <c r="W3187" i="10" s="1"/>
  <c r="Y3187" i="10" s="1"/>
  <c r="V3187" i="10"/>
  <c r="X3187" i="10" s="1"/>
  <c r="Z3187" i="10" s="1"/>
  <c r="AB3187" i="10" l="1"/>
  <c r="AD3187" i="10" s="1"/>
  <c r="AA3187" i="10"/>
  <c r="AC3187" i="10" s="1"/>
  <c r="AE3187" i="10" l="1"/>
  <c r="AF3187" i="10"/>
  <c r="AH3187" i="10" l="1"/>
  <c r="T3188" i="10"/>
  <c r="AG3188" i="10" l="1"/>
  <c r="S3189" i="10"/>
  <c r="R3190" i="10" s="1"/>
  <c r="AJ3187" i="10"/>
  <c r="AI3187" i="10" s="1"/>
  <c r="V3188" i="10"/>
  <c r="X3188" i="10" s="1"/>
  <c r="Z3188" i="10" s="1"/>
  <c r="U3188" i="10"/>
  <c r="W3188" i="10" s="1"/>
  <c r="Y3188" i="10" s="1"/>
  <c r="AB3188" i="10" l="1"/>
  <c r="AD3188" i="10" s="1"/>
  <c r="AA3188" i="10"/>
  <c r="AC3188" i="10" s="1"/>
  <c r="AF3188" i="10" l="1"/>
  <c r="AE3188" i="10"/>
  <c r="AH3188" i="10" s="1"/>
  <c r="AJ3188" i="10" s="1"/>
  <c r="T3189" i="10"/>
  <c r="AI3188" i="10" l="1"/>
  <c r="AG3189" i="10"/>
  <c r="S3190" i="10"/>
  <c r="R3191" i="10" s="1"/>
  <c r="U3189" i="10"/>
  <c r="W3189" i="10" s="1"/>
  <c r="Y3189" i="10" s="1"/>
  <c r="V3189" i="10"/>
  <c r="X3189" i="10" s="1"/>
  <c r="Z3189" i="10" s="1"/>
  <c r="AB3189" i="10" l="1"/>
  <c r="AD3189" i="10" s="1"/>
  <c r="AA3189" i="10"/>
  <c r="AC3189" i="10" s="1"/>
  <c r="AE3189" i="10" l="1"/>
  <c r="AH3189" i="10"/>
  <c r="T3190" i="10"/>
  <c r="AF3189" i="10"/>
  <c r="AG3190" i="10" l="1"/>
  <c r="S3191" i="10"/>
  <c r="R3192" i="10" s="1"/>
  <c r="U3190" i="10"/>
  <c r="W3190" i="10" s="1"/>
  <c r="Y3190" i="10" s="1"/>
  <c r="V3190" i="10"/>
  <c r="X3190" i="10" s="1"/>
  <c r="Z3190" i="10" s="1"/>
  <c r="AJ3189" i="10"/>
  <c r="AI3189" i="10" s="1"/>
  <c r="AB3190" i="10" l="1"/>
  <c r="AD3190" i="10" s="1"/>
  <c r="AA3190" i="10"/>
  <c r="AC3190" i="10" s="1"/>
  <c r="AF3190" i="10" l="1"/>
  <c r="AE3190" i="10"/>
  <c r="AH3190" i="10" l="1"/>
  <c r="T3191" i="10"/>
  <c r="AG3191" i="10" l="1"/>
  <c r="S3192" i="10"/>
  <c r="R3193" i="10" s="1"/>
  <c r="AJ3190" i="10"/>
  <c r="AI3190" i="10" s="1"/>
  <c r="V3191" i="10"/>
  <c r="X3191" i="10" s="1"/>
  <c r="Z3191" i="10" s="1"/>
  <c r="U3191" i="10"/>
  <c r="W3191" i="10" s="1"/>
  <c r="Y3191" i="10" s="1"/>
  <c r="AB3191" i="10" l="1"/>
  <c r="AD3191" i="10" s="1"/>
  <c r="AA3191" i="10"/>
  <c r="AC3191" i="10" s="1"/>
  <c r="AF3191" i="10" l="1"/>
  <c r="AE3191" i="10"/>
  <c r="AH3191" i="10" l="1"/>
  <c r="T3192" i="10"/>
  <c r="AG3192" i="10" l="1"/>
  <c r="S3193" i="10"/>
  <c r="R3194" i="10" s="1"/>
  <c r="AJ3191" i="10"/>
  <c r="AI3191" i="10" s="1"/>
  <c r="V3192" i="10"/>
  <c r="X3192" i="10" s="1"/>
  <c r="Z3192" i="10" s="1"/>
  <c r="U3192" i="10"/>
  <c r="W3192" i="10" s="1"/>
  <c r="Y3192" i="10" s="1"/>
  <c r="AB3192" i="10" l="1"/>
  <c r="AD3192" i="10" s="1"/>
  <c r="AA3192" i="10"/>
  <c r="AC3192" i="10" s="1"/>
  <c r="AE3192" i="10" l="1"/>
  <c r="AH3192" i="10" s="1"/>
  <c r="AJ3192" i="10" s="1"/>
  <c r="AF3192" i="10"/>
  <c r="T3193" i="10"/>
  <c r="AI3192" i="10" l="1"/>
  <c r="AG3193" i="10"/>
  <c r="S3194" i="10"/>
  <c r="R3195" i="10" s="1"/>
  <c r="U3193" i="10"/>
  <c r="W3193" i="10" s="1"/>
  <c r="Y3193" i="10" s="1"/>
  <c r="V3193" i="10"/>
  <c r="X3193" i="10" s="1"/>
  <c r="Z3193" i="10" s="1"/>
  <c r="AB3193" i="10" l="1"/>
  <c r="AD3193" i="10" s="1"/>
  <c r="AA3193" i="10"/>
  <c r="AC3193" i="10" s="1"/>
  <c r="AE3193" i="10" l="1"/>
  <c r="AF3193" i="10"/>
  <c r="AH3193" i="10" l="1"/>
  <c r="T3194" i="10"/>
  <c r="AG3194" i="10" l="1"/>
  <c r="S3195" i="10"/>
  <c r="R3196" i="10" s="1"/>
  <c r="U3194" i="10"/>
  <c r="W3194" i="10" s="1"/>
  <c r="Y3194" i="10" s="1"/>
  <c r="V3194" i="10"/>
  <c r="X3194" i="10" s="1"/>
  <c r="Z3194" i="10" s="1"/>
  <c r="AJ3193" i="10"/>
  <c r="AI3193" i="10" s="1"/>
  <c r="AB3194" i="10" l="1"/>
  <c r="AD3194" i="10" s="1"/>
  <c r="AA3194" i="10"/>
  <c r="AC3194" i="10" s="1"/>
  <c r="AE3194" i="10" l="1"/>
  <c r="AH3194" i="10" s="1"/>
  <c r="AJ3194" i="10" s="1"/>
  <c r="AF3194" i="10"/>
  <c r="T3195" i="10"/>
  <c r="AI3194" i="10" l="1"/>
  <c r="AG3195" i="10"/>
  <c r="S3196" i="10"/>
  <c r="R3197" i="10" s="1"/>
  <c r="U3195" i="10"/>
  <c r="W3195" i="10" s="1"/>
  <c r="Y3195" i="10" s="1"/>
  <c r="V3195" i="10"/>
  <c r="X3195" i="10" s="1"/>
  <c r="Z3195" i="10" s="1"/>
  <c r="AB3195" i="10" l="1"/>
  <c r="AD3195" i="10" s="1"/>
  <c r="AA3195" i="10"/>
  <c r="AC3195" i="10" s="1"/>
  <c r="AF3195" i="10" l="1"/>
  <c r="AE3195" i="10"/>
  <c r="AH3195" i="10" l="1"/>
  <c r="T3196" i="10"/>
  <c r="AG3196" i="10" l="1"/>
  <c r="S3197" i="10"/>
  <c r="R3198" i="10" s="1"/>
  <c r="AJ3195" i="10"/>
  <c r="AI3195" i="10" s="1"/>
  <c r="U3196" i="10"/>
  <c r="W3196" i="10" s="1"/>
  <c r="Y3196" i="10" s="1"/>
  <c r="V3196" i="10"/>
  <c r="X3196" i="10" s="1"/>
  <c r="Z3196" i="10" s="1"/>
  <c r="AB3196" i="10" l="1"/>
  <c r="AD3196" i="10" s="1"/>
  <c r="AA3196" i="10"/>
  <c r="AC3196" i="10" s="1"/>
  <c r="AE3196" i="10" l="1"/>
  <c r="AH3196" i="10"/>
  <c r="T3197" i="10"/>
  <c r="AF3196" i="10"/>
  <c r="AG3197" i="10" l="1"/>
  <c r="S3198" i="10"/>
  <c r="R3199" i="10" s="1"/>
  <c r="AJ3196" i="10"/>
  <c r="AI3196" i="10" s="1"/>
  <c r="V3197" i="10"/>
  <c r="X3197" i="10" s="1"/>
  <c r="Z3197" i="10" s="1"/>
  <c r="U3197" i="10"/>
  <c r="W3197" i="10" s="1"/>
  <c r="Y3197" i="10" s="1"/>
  <c r="AB3197" i="10" l="1"/>
  <c r="AD3197" i="10" s="1"/>
  <c r="AA3197" i="10"/>
  <c r="AC3197" i="10" s="1"/>
  <c r="AE3197" i="10" l="1"/>
  <c r="T3198" i="10"/>
  <c r="AH3197" i="10"/>
  <c r="AF3197" i="10"/>
  <c r="AG3198" i="10" l="1"/>
  <c r="S3199" i="10"/>
  <c r="R3200" i="10" s="1"/>
  <c r="AJ3197" i="10"/>
  <c r="AI3197" i="10" s="1"/>
  <c r="U3198" i="10"/>
  <c r="W3198" i="10" s="1"/>
  <c r="Y3198" i="10" s="1"/>
  <c r="V3198" i="10"/>
  <c r="X3198" i="10" s="1"/>
  <c r="Z3198" i="10" s="1"/>
  <c r="AB3198" i="10" l="1"/>
  <c r="AD3198" i="10" s="1"/>
  <c r="AA3198" i="10"/>
  <c r="AC3198" i="10" s="1"/>
  <c r="AE3198" i="10" l="1"/>
  <c r="AH3198" i="10"/>
  <c r="T3199" i="10"/>
  <c r="AF3198" i="10"/>
  <c r="AG3199" i="10" l="1"/>
  <c r="S3200" i="10"/>
  <c r="R3201" i="10" s="1"/>
  <c r="AJ3198" i="10"/>
  <c r="AI3198" i="10" s="1"/>
  <c r="V3199" i="10"/>
  <c r="X3199" i="10" s="1"/>
  <c r="Z3199" i="10" s="1"/>
  <c r="U3199" i="10"/>
  <c r="W3199" i="10" s="1"/>
  <c r="Y3199" i="10" s="1"/>
  <c r="AB3199" i="10" l="1"/>
  <c r="AD3199" i="10" s="1"/>
  <c r="AA3199" i="10"/>
  <c r="AC3199" i="10" s="1"/>
  <c r="AE3199" i="10" l="1"/>
  <c r="AH3199" i="10"/>
  <c r="T3200" i="10"/>
  <c r="AF3199" i="10"/>
  <c r="AG3200" i="10" l="1"/>
  <c r="S3201" i="10"/>
  <c r="R3202" i="10" s="1"/>
  <c r="AJ3199" i="10"/>
  <c r="AI3199" i="10" s="1"/>
  <c r="U3200" i="10"/>
  <c r="W3200" i="10" s="1"/>
  <c r="Y3200" i="10" s="1"/>
  <c r="V3200" i="10"/>
  <c r="X3200" i="10" s="1"/>
  <c r="Z3200" i="10" s="1"/>
  <c r="AA3200" i="10" l="1"/>
  <c r="AC3200" i="10" s="1"/>
  <c r="AB3200" i="10"/>
  <c r="AD3200" i="10" s="1"/>
  <c r="AE3200" i="10" l="1"/>
  <c r="AH3200" i="10"/>
  <c r="T3201" i="10"/>
  <c r="AF3200" i="10"/>
  <c r="AG3201" i="10" l="1"/>
  <c r="S3202" i="10"/>
  <c r="R3203" i="10" s="1"/>
  <c r="V3201" i="10"/>
  <c r="X3201" i="10" s="1"/>
  <c r="Z3201" i="10" s="1"/>
  <c r="U3201" i="10"/>
  <c r="W3201" i="10" s="1"/>
  <c r="Y3201" i="10" s="1"/>
  <c r="AJ3200" i="10"/>
  <c r="AI3200" i="10" s="1"/>
  <c r="AB3201" i="10" l="1"/>
  <c r="AD3201" i="10" s="1"/>
  <c r="AA3201" i="10"/>
  <c r="AC3201" i="10" s="1"/>
  <c r="AF3201" i="10" l="1"/>
  <c r="AE3201" i="10"/>
  <c r="T3202" i="10" l="1"/>
  <c r="AH3201" i="10"/>
  <c r="AG3202" i="10" l="1"/>
  <c r="S3203" i="10"/>
  <c r="R3204" i="10" s="1"/>
  <c r="AJ3201" i="10"/>
  <c r="AI3201" i="10" s="1"/>
  <c r="V3202" i="10"/>
  <c r="X3202" i="10" s="1"/>
  <c r="Z3202" i="10" s="1"/>
  <c r="U3202" i="10"/>
  <c r="W3202" i="10" s="1"/>
  <c r="Y3202" i="10" s="1"/>
  <c r="AB3202" i="10" l="1"/>
  <c r="AD3202" i="10" s="1"/>
  <c r="AA3202" i="10"/>
  <c r="AC3202" i="10" s="1"/>
  <c r="AF3202" i="10" l="1"/>
  <c r="AE3202" i="10"/>
  <c r="AH3202" i="10" l="1"/>
  <c r="T3203" i="10"/>
  <c r="AG3203" i="10" l="1"/>
  <c r="S3204" i="10"/>
  <c r="R3205" i="10" s="1"/>
  <c r="AJ3202" i="10"/>
  <c r="AI3202" i="10" s="1"/>
  <c r="V3203" i="10"/>
  <c r="X3203" i="10" s="1"/>
  <c r="Z3203" i="10" s="1"/>
  <c r="U3203" i="10"/>
  <c r="W3203" i="10" s="1"/>
  <c r="Y3203" i="10" s="1"/>
  <c r="AB3203" i="10" l="1"/>
  <c r="AD3203" i="10" s="1"/>
  <c r="AA3203" i="10"/>
  <c r="AC3203" i="10" s="1"/>
  <c r="AF3203" i="10" l="1"/>
  <c r="AE3203" i="10"/>
  <c r="AH3203" i="10" l="1"/>
  <c r="T3204" i="10"/>
  <c r="AG3204" i="10" l="1"/>
  <c r="S3205" i="10"/>
  <c r="R3206" i="10" s="1"/>
  <c r="AJ3203" i="10"/>
  <c r="AI3203" i="10" s="1"/>
  <c r="U3204" i="10"/>
  <c r="W3204" i="10" s="1"/>
  <c r="Y3204" i="10" s="1"/>
  <c r="V3204" i="10"/>
  <c r="X3204" i="10" s="1"/>
  <c r="Z3204" i="10" s="1"/>
  <c r="AB3204" i="10" l="1"/>
  <c r="AD3204" i="10" s="1"/>
  <c r="AA3204" i="10"/>
  <c r="AC3204" i="10" s="1"/>
  <c r="AF3204" i="10" l="1"/>
  <c r="AE3204" i="10"/>
  <c r="AH3204" i="10" l="1"/>
  <c r="T3205" i="10"/>
  <c r="AG3205" i="10" l="1"/>
  <c r="S3206" i="10"/>
  <c r="R3207" i="10" s="1"/>
  <c r="AJ3204" i="10"/>
  <c r="AI3204" i="10" s="1"/>
  <c r="U3205" i="10"/>
  <c r="W3205" i="10" s="1"/>
  <c r="Y3205" i="10" s="1"/>
  <c r="V3205" i="10"/>
  <c r="X3205" i="10" s="1"/>
  <c r="Z3205" i="10" s="1"/>
  <c r="AB3205" i="10" l="1"/>
  <c r="AD3205" i="10" s="1"/>
  <c r="AA3205" i="10"/>
  <c r="AC3205" i="10" s="1"/>
  <c r="AE3205" i="10" l="1"/>
  <c r="AH3205" i="10" s="1"/>
  <c r="AJ3205" i="10" s="1"/>
  <c r="AF3205" i="10"/>
  <c r="T3206" i="10"/>
  <c r="AI3205" i="10" l="1"/>
  <c r="AG3206" i="10"/>
  <c r="S3207" i="10"/>
  <c r="R3208" i="10" s="1"/>
  <c r="U3206" i="10"/>
  <c r="W3206" i="10" s="1"/>
  <c r="Y3206" i="10" s="1"/>
  <c r="V3206" i="10"/>
  <c r="X3206" i="10" s="1"/>
  <c r="Z3206" i="10" s="1"/>
  <c r="AB3206" i="10" l="1"/>
  <c r="AD3206" i="10" s="1"/>
  <c r="AA3206" i="10"/>
  <c r="AC3206" i="10" s="1"/>
  <c r="AE3206" i="10" l="1"/>
  <c r="AF3206" i="10"/>
  <c r="AH3206" i="10" l="1"/>
  <c r="T3207" i="10"/>
  <c r="AG3207" i="10" l="1"/>
  <c r="S3208" i="10"/>
  <c r="R3209" i="10" s="1"/>
  <c r="U3207" i="10"/>
  <c r="W3207" i="10" s="1"/>
  <c r="Y3207" i="10" s="1"/>
  <c r="V3207" i="10"/>
  <c r="X3207" i="10" s="1"/>
  <c r="Z3207" i="10" s="1"/>
  <c r="AJ3206" i="10"/>
  <c r="AI3206" i="10" s="1"/>
  <c r="AB3207" i="10" l="1"/>
  <c r="AD3207" i="10" s="1"/>
  <c r="AA3207" i="10"/>
  <c r="AC3207" i="10" s="1"/>
  <c r="AF3207" i="10" l="1"/>
  <c r="AE3207" i="10"/>
  <c r="AH3207" i="10" l="1"/>
  <c r="T3208" i="10"/>
  <c r="AG3208" i="10" l="1"/>
  <c r="S3209" i="10"/>
  <c r="R3210" i="10" s="1"/>
  <c r="AJ3207" i="10"/>
  <c r="AI3207" i="10" s="1"/>
  <c r="U3208" i="10"/>
  <c r="W3208" i="10" s="1"/>
  <c r="Y3208" i="10" s="1"/>
  <c r="V3208" i="10"/>
  <c r="X3208" i="10" s="1"/>
  <c r="Z3208" i="10" s="1"/>
  <c r="AA3208" i="10" l="1"/>
  <c r="AC3208" i="10" s="1"/>
  <c r="AB3208" i="10"/>
  <c r="AD3208" i="10" s="1"/>
  <c r="AE3208" i="10" l="1"/>
  <c r="AH3208" i="10" s="1"/>
  <c r="AJ3208" i="10" s="1"/>
  <c r="AF3208" i="10"/>
  <c r="T3209" i="10"/>
  <c r="AI3208" i="10" l="1"/>
  <c r="AG3209" i="10"/>
  <c r="S3210" i="10"/>
  <c r="R3211" i="10" s="1"/>
  <c r="U3209" i="10"/>
  <c r="W3209" i="10" s="1"/>
  <c r="Y3209" i="10" s="1"/>
  <c r="V3209" i="10"/>
  <c r="X3209" i="10" s="1"/>
  <c r="Z3209" i="10" s="1"/>
  <c r="AB3209" i="10" l="1"/>
  <c r="AD3209" i="10" s="1"/>
  <c r="AA3209" i="10"/>
  <c r="AC3209" i="10" s="1"/>
  <c r="AE3209" i="10" l="1"/>
  <c r="AH3209" i="10" s="1"/>
  <c r="AJ3209" i="10" s="1"/>
  <c r="AF3209" i="10"/>
  <c r="T3210" i="10"/>
  <c r="AI3209" i="10" l="1"/>
  <c r="AG3210" i="10"/>
  <c r="S3211" i="10"/>
  <c r="R3212" i="10" s="1"/>
  <c r="U3210" i="10"/>
  <c r="W3210" i="10" s="1"/>
  <c r="Y3210" i="10" s="1"/>
  <c r="V3210" i="10"/>
  <c r="X3210" i="10" s="1"/>
  <c r="Z3210" i="10" s="1"/>
  <c r="AB3210" i="10" l="1"/>
  <c r="AD3210" i="10" s="1"/>
  <c r="AA3210" i="10"/>
  <c r="AC3210" i="10" s="1"/>
  <c r="AF3210" i="10" l="1"/>
  <c r="AE3210" i="10"/>
  <c r="T3211" i="10" s="1"/>
  <c r="AG3211" i="10" l="1"/>
  <c r="S3212" i="10"/>
  <c r="R3213" i="10" s="1"/>
  <c r="AH3210" i="10"/>
  <c r="AJ3210" i="10" s="1"/>
  <c r="AI3210" i="10" s="1"/>
  <c r="U3211" i="10"/>
  <c r="W3211" i="10" s="1"/>
  <c r="Y3211" i="10" s="1"/>
  <c r="V3211" i="10"/>
  <c r="X3211" i="10" s="1"/>
  <c r="Z3211" i="10" s="1"/>
  <c r="AB3211" i="10" l="1"/>
  <c r="AD3211" i="10" s="1"/>
  <c r="AA3211" i="10"/>
  <c r="AC3211" i="10" s="1"/>
  <c r="AF3211" i="10" l="1"/>
  <c r="AE3211" i="10"/>
  <c r="T3212" i="10" l="1"/>
  <c r="AH3211" i="10"/>
  <c r="AG3212" i="10" l="1"/>
  <c r="S3213" i="10"/>
  <c r="R3214" i="10" s="1"/>
  <c r="AJ3211" i="10"/>
  <c r="AI3211" i="10" s="1"/>
  <c r="U3212" i="10"/>
  <c r="W3212" i="10" s="1"/>
  <c r="Y3212" i="10" s="1"/>
  <c r="V3212" i="10"/>
  <c r="X3212" i="10" s="1"/>
  <c r="Z3212" i="10" s="1"/>
  <c r="AA3212" i="10" l="1"/>
  <c r="AC3212" i="10" s="1"/>
  <c r="AB3212" i="10"/>
  <c r="AD3212" i="10" s="1"/>
  <c r="AF3212" i="10" l="1"/>
  <c r="AE3212" i="10"/>
  <c r="AH3212" i="10" l="1"/>
  <c r="T3213" i="10"/>
  <c r="AG3213" i="10" l="1"/>
  <c r="S3214" i="10"/>
  <c r="R3215" i="10" s="1"/>
  <c r="AJ3212" i="10"/>
  <c r="AI3212" i="10" s="1"/>
  <c r="U3213" i="10"/>
  <c r="W3213" i="10" s="1"/>
  <c r="Y3213" i="10" s="1"/>
  <c r="V3213" i="10"/>
  <c r="X3213" i="10" s="1"/>
  <c r="Z3213" i="10" s="1"/>
  <c r="AB3213" i="10" l="1"/>
  <c r="AD3213" i="10" s="1"/>
  <c r="AA3213" i="10"/>
  <c r="AC3213" i="10" s="1"/>
  <c r="AF3213" i="10" l="1"/>
  <c r="AE3213" i="10"/>
  <c r="AH3213" i="10" l="1"/>
  <c r="T3214" i="10"/>
  <c r="AG3214" i="10" l="1"/>
  <c r="S3215" i="10"/>
  <c r="R3216" i="10" s="1"/>
  <c r="U3214" i="10"/>
  <c r="W3214" i="10" s="1"/>
  <c r="Y3214" i="10" s="1"/>
  <c r="V3214" i="10"/>
  <c r="X3214" i="10" s="1"/>
  <c r="Z3214" i="10" s="1"/>
  <c r="AJ3213" i="10"/>
  <c r="AI3213" i="10" s="1"/>
  <c r="AB3214" i="10" l="1"/>
  <c r="AD3214" i="10" s="1"/>
  <c r="AA3214" i="10"/>
  <c r="AC3214" i="10" s="1"/>
  <c r="AF3214" i="10" l="1"/>
  <c r="AE3214" i="10"/>
  <c r="AH3214" i="10" l="1"/>
  <c r="T3215" i="10"/>
  <c r="AG3215" i="10" l="1"/>
  <c r="S3216" i="10"/>
  <c r="R3217" i="10" s="1"/>
  <c r="AJ3214" i="10"/>
  <c r="AI3214" i="10" s="1"/>
  <c r="U3215" i="10"/>
  <c r="W3215" i="10" s="1"/>
  <c r="Y3215" i="10" s="1"/>
  <c r="V3215" i="10"/>
  <c r="X3215" i="10" s="1"/>
  <c r="Z3215" i="10" s="1"/>
  <c r="AB3215" i="10" l="1"/>
  <c r="AD3215" i="10" s="1"/>
  <c r="AA3215" i="10"/>
  <c r="AC3215" i="10" s="1"/>
  <c r="AF3215" i="10" l="1"/>
  <c r="AE3215" i="10"/>
  <c r="AH3215" i="10" l="1"/>
  <c r="T3216" i="10"/>
  <c r="AG3216" i="10" l="1"/>
  <c r="S3217" i="10"/>
  <c r="R3218" i="10" s="1"/>
  <c r="AJ3215" i="10"/>
  <c r="AI3215" i="10" s="1"/>
  <c r="V3216" i="10"/>
  <c r="X3216" i="10" s="1"/>
  <c r="AB3216" i="10" s="1"/>
  <c r="U3216" i="10"/>
  <c r="W3216" i="10" s="1"/>
  <c r="AA3216" i="10" s="1"/>
  <c r="Z3216" i="10" l="1"/>
  <c r="AD3216" i="10" s="1"/>
  <c r="Y3216" i="10"/>
  <c r="AC3216" i="10" s="1"/>
  <c r="AE3216" i="10" l="1"/>
  <c r="T3217" i="10" s="1"/>
  <c r="AF3216" i="10"/>
  <c r="AG3217" i="10" l="1"/>
  <c r="S3218" i="10"/>
  <c r="R3219" i="10" s="1"/>
  <c r="AH3216" i="10"/>
  <c r="AJ3216" i="10" s="1"/>
  <c r="AI3216" i="10" s="1"/>
  <c r="V3217" i="10"/>
  <c r="X3217" i="10" s="1"/>
  <c r="Z3217" i="10" s="1"/>
  <c r="U3217" i="10"/>
  <c r="W3217" i="10" s="1"/>
  <c r="Y3217" i="10" s="1"/>
  <c r="AB3217" i="10" l="1"/>
  <c r="AD3217" i="10" s="1"/>
  <c r="AA3217" i="10"/>
  <c r="AC3217" i="10" s="1"/>
  <c r="AF3217" i="10" l="1"/>
  <c r="AE3217" i="10"/>
  <c r="AH3217" i="10" l="1"/>
  <c r="T3218" i="10"/>
  <c r="AG3218" i="10" l="1"/>
  <c r="S3219" i="10"/>
  <c r="R3220" i="10" s="1"/>
  <c r="AJ3217" i="10"/>
  <c r="AI3217" i="10" s="1"/>
  <c r="U3218" i="10"/>
  <c r="W3218" i="10" s="1"/>
  <c r="Y3218" i="10" s="1"/>
  <c r="V3218" i="10"/>
  <c r="X3218" i="10" s="1"/>
  <c r="AB3218" i="10" s="1"/>
  <c r="AA3218" i="10" l="1"/>
  <c r="AC3218" i="10" s="1"/>
  <c r="Z3218" i="10"/>
  <c r="AD3218" i="10" s="1"/>
  <c r="AE3218" i="10" l="1"/>
  <c r="AF3218" i="10"/>
  <c r="AH3218" i="10" l="1"/>
  <c r="T3219" i="10"/>
  <c r="AG3219" i="10" l="1"/>
  <c r="S3220" i="10"/>
  <c r="R3221" i="10" s="1"/>
  <c r="AJ3218" i="10"/>
  <c r="AI3218" i="10" s="1"/>
  <c r="V3219" i="10"/>
  <c r="X3219" i="10" s="1"/>
  <c r="Z3219" i="10" s="1"/>
  <c r="U3219" i="10"/>
  <c r="W3219" i="10" s="1"/>
  <c r="Y3219" i="10" s="1"/>
  <c r="AB3219" i="10" l="1"/>
  <c r="AD3219" i="10" s="1"/>
  <c r="AA3219" i="10"/>
  <c r="AC3219" i="10" s="1"/>
  <c r="AF3219" i="10" l="1"/>
  <c r="AE3219" i="10"/>
  <c r="AH3219" i="10" s="1"/>
  <c r="AJ3219" i="10" s="1"/>
  <c r="AI3219" i="10" s="1"/>
  <c r="T3220" i="10"/>
  <c r="AG3220" i="10" l="1"/>
  <c r="S3221" i="10"/>
  <c r="R3222" i="10" s="1"/>
  <c r="V3220" i="10"/>
  <c r="X3220" i="10" s="1"/>
  <c r="Z3220" i="10" s="1"/>
  <c r="U3220" i="10"/>
  <c r="W3220" i="10" s="1"/>
  <c r="Y3220" i="10" s="1"/>
  <c r="AB3220" i="10" l="1"/>
  <c r="AD3220" i="10" s="1"/>
  <c r="AA3220" i="10"/>
  <c r="AC3220" i="10" s="1"/>
  <c r="AE3220" i="10" l="1"/>
  <c r="AH3220" i="10" s="1"/>
  <c r="AJ3220" i="10" s="1"/>
  <c r="AF3220" i="10"/>
  <c r="T3221" i="10"/>
  <c r="AI3220" i="10" l="1"/>
  <c r="AG3221" i="10"/>
  <c r="S3222" i="10"/>
  <c r="R3223" i="10" s="1"/>
  <c r="V3221" i="10"/>
  <c r="X3221" i="10" s="1"/>
  <c r="Z3221" i="10" s="1"/>
  <c r="U3221" i="10"/>
  <c r="W3221" i="10" s="1"/>
  <c r="Y3221" i="10" s="1"/>
  <c r="AB3221" i="10" l="1"/>
  <c r="AD3221" i="10" s="1"/>
  <c r="AA3221" i="10"/>
  <c r="AC3221" i="10" s="1"/>
  <c r="AE3221" i="10" l="1"/>
  <c r="AF3221" i="10"/>
  <c r="AH3221" i="10"/>
  <c r="T3222" i="10"/>
  <c r="AG3222" i="10" l="1"/>
  <c r="S3223" i="10"/>
  <c r="R3224" i="10" s="1"/>
  <c r="U3222" i="10"/>
  <c r="W3222" i="10" s="1"/>
  <c r="Y3222" i="10" s="1"/>
  <c r="V3222" i="10"/>
  <c r="X3222" i="10" s="1"/>
  <c r="Z3222" i="10" s="1"/>
  <c r="AJ3221" i="10"/>
  <c r="AI3221" i="10" s="1"/>
  <c r="AB3222" i="10" l="1"/>
  <c r="AD3222" i="10" s="1"/>
  <c r="AA3222" i="10"/>
  <c r="AC3222" i="10" s="1"/>
  <c r="AF3222" i="10" l="1"/>
  <c r="AE3222" i="10"/>
  <c r="AH3222" i="10" l="1"/>
  <c r="T3223" i="10"/>
  <c r="AG3223" i="10" l="1"/>
  <c r="S3224" i="10"/>
  <c r="R3225" i="10" s="1"/>
  <c r="AJ3222" i="10"/>
  <c r="AI3222" i="10" s="1"/>
  <c r="U3223" i="10"/>
  <c r="W3223" i="10" s="1"/>
  <c r="Y3223" i="10" s="1"/>
  <c r="V3223" i="10"/>
  <c r="X3223" i="10" s="1"/>
  <c r="Z3223" i="10" s="1"/>
  <c r="AA3223" i="10" l="1"/>
  <c r="AC3223" i="10" s="1"/>
  <c r="AB3223" i="10"/>
  <c r="AD3223" i="10" s="1"/>
  <c r="AF3223" i="10" l="1"/>
  <c r="AE3223" i="10"/>
  <c r="AH3223" i="10" l="1"/>
  <c r="T3224" i="10"/>
  <c r="AG3224" i="10" l="1"/>
  <c r="S3225" i="10"/>
  <c r="R3226" i="10" s="1"/>
  <c r="AJ3223" i="10"/>
  <c r="AI3223" i="10" s="1"/>
  <c r="V3224" i="10"/>
  <c r="X3224" i="10" s="1"/>
  <c r="AB3224" i="10" s="1"/>
  <c r="U3224" i="10"/>
  <c r="W3224" i="10" s="1"/>
  <c r="Y3224" i="10" s="1"/>
  <c r="AA3224" i="10" l="1"/>
  <c r="AC3224" i="10" s="1"/>
  <c r="Z3224" i="10"/>
  <c r="AD3224" i="10" s="1"/>
  <c r="AF3224" i="10" l="1"/>
  <c r="AE3224" i="10"/>
  <c r="AH3224" i="10" l="1"/>
  <c r="T3225" i="10"/>
  <c r="AG3225" i="10" l="1"/>
  <c r="S3226" i="10"/>
  <c r="R3227" i="10" s="1"/>
  <c r="AJ3224" i="10"/>
  <c r="AI3224" i="10" s="1"/>
  <c r="U3225" i="10"/>
  <c r="W3225" i="10" s="1"/>
  <c r="AA3225" i="10" s="1"/>
  <c r="V3225" i="10"/>
  <c r="X3225" i="10" s="1"/>
  <c r="Z3225" i="10" s="1"/>
  <c r="AB3225" i="10" l="1"/>
  <c r="AD3225" i="10" s="1"/>
  <c r="Y3225" i="10"/>
  <c r="AC3225" i="10" s="1"/>
  <c r="AF3225" i="10" l="1"/>
  <c r="AE3225" i="10"/>
  <c r="AH3225" i="10" l="1"/>
  <c r="T3226" i="10"/>
  <c r="AG3226" i="10" l="1"/>
  <c r="S3227" i="10"/>
  <c r="R3228" i="10" s="1"/>
  <c r="V3226" i="10"/>
  <c r="X3226" i="10" s="1"/>
  <c r="Z3226" i="10" s="1"/>
  <c r="U3226" i="10"/>
  <c r="W3226" i="10" s="1"/>
  <c r="Y3226" i="10" s="1"/>
  <c r="AJ3225" i="10"/>
  <c r="AI3225" i="10" s="1"/>
  <c r="AA3226" i="10" l="1"/>
  <c r="AC3226" i="10" s="1"/>
  <c r="AB3226" i="10"/>
  <c r="AD3226" i="10" s="1"/>
  <c r="AE3226" i="10" l="1"/>
  <c r="AF3226" i="10"/>
  <c r="AH3226" i="10" l="1"/>
  <c r="T3227" i="10"/>
  <c r="AG3227" i="10" l="1"/>
  <c r="S3228" i="10"/>
  <c r="R3229" i="10" s="1"/>
  <c r="AJ3226" i="10"/>
  <c r="AI3226" i="10" s="1"/>
  <c r="V3227" i="10"/>
  <c r="X3227" i="10" s="1"/>
  <c r="AB3227" i="10" s="1"/>
  <c r="U3227" i="10"/>
  <c r="W3227" i="10" s="1"/>
  <c r="Y3227" i="10" s="1"/>
  <c r="AA3227" i="10" l="1"/>
  <c r="AC3227" i="10" s="1"/>
  <c r="Z3227" i="10"/>
  <c r="AD3227" i="10" s="1"/>
  <c r="AF3227" i="10" l="1"/>
  <c r="AE3227" i="10"/>
  <c r="AH3227" i="10" l="1"/>
  <c r="T3228" i="10"/>
  <c r="AG3228" i="10" l="1"/>
  <c r="S3229" i="10"/>
  <c r="R3230" i="10" s="1"/>
  <c r="U3228" i="10"/>
  <c r="W3228" i="10" s="1"/>
  <c r="Y3228" i="10" s="1"/>
  <c r="V3228" i="10"/>
  <c r="X3228" i="10" s="1"/>
  <c r="Z3228" i="10" s="1"/>
  <c r="AJ3227" i="10"/>
  <c r="AI3227" i="10" s="1"/>
  <c r="AB3228" i="10" l="1"/>
  <c r="AD3228" i="10" s="1"/>
  <c r="AA3228" i="10"/>
  <c r="AC3228" i="10" s="1"/>
  <c r="AE3228" i="10" l="1"/>
  <c r="AH3228" i="10"/>
  <c r="T3229" i="10"/>
  <c r="AF3228" i="10"/>
  <c r="AG3229" i="10" l="1"/>
  <c r="S3230" i="10"/>
  <c r="R3231" i="10" s="1"/>
  <c r="AJ3228" i="10"/>
  <c r="AI3228" i="10" s="1"/>
  <c r="U3229" i="10"/>
  <c r="W3229" i="10" s="1"/>
  <c r="Y3229" i="10" s="1"/>
  <c r="V3229" i="10"/>
  <c r="X3229" i="10" s="1"/>
  <c r="Z3229" i="10" s="1"/>
  <c r="AB3229" i="10" l="1"/>
  <c r="AD3229" i="10" s="1"/>
  <c r="AA3229" i="10"/>
  <c r="AC3229" i="10" s="1"/>
  <c r="AF3229" i="10" l="1"/>
  <c r="AE3229" i="10"/>
  <c r="AH3229" i="10" l="1"/>
  <c r="T3230" i="10"/>
  <c r="AG3230" i="10" l="1"/>
  <c r="S3231" i="10"/>
  <c r="R3232" i="10" s="1"/>
  <c r="AJ3229" i="10"/>
  <c r="AI3229" i="10" s="1"/>
  <c r="V3230" i="10"/>
  <c r="X3230" i="10" s="1"/>
  <c r="Z3230" i="10" s="1"/>
  <c r="U3230" i="10"/>
  <c r="W3230" i="10" s="1"/>
  <c r="Y3230" i="10" s="1"/>
  <c r="AB3230" i="10" l="1"/>
  <c r="AD3230" i="10" s="1"/>
  <c r="AA3230" i="10"/>
  <c r="AC3230" i="10" s="1"/>
  <c r="AF3230" i="10" l="1"/>
  <c r="AE3230" i="10"/>
  <c r="AH3230" i="10" l="1"/>
  <c r="T3231" i="10"/>
  <c r="AG3231" i="10" l="1"/>
  <c r="S3232" i="10"/>
  <c r="R3233" i="10" s="1"/>
  <c r="AJ3230" i="10"/>
  <c r="AI3230" i="10" s="1"/>
  <c r="U3231" i="10"/>
  <c r="W3231" i="10" s="1"/>
  <c r="Y3231" i="10" s="1"/>
  <c r="V3231" i="10"/>
  <c r="X3231" i="10" s="1"/>
  <c r="Z3231" i="10" s="1"/>
  <c r="AA3231" i="10" l="1"/>
  <c r="AC3231" i="10" s="1"/>
  <c r="AB3231" i="10"/>
  <c r="AD3231" i="10" s="1"/>
  <c r="AF3231" i="10" l="1"/>
  <c r="AE3231" i="10"/>
  <c r="AH3231" i="10" l="1"/>
  <c r="T3232" i="10"/>
  <c r="AG3232" i="10" l="1"/>
  <c r="S3233" i="10"/>
  <c r="R3234" i="10" s="1"/>
  <c r="AJ3231" i="10"/>
  <c r="AI3231" i="10" s="1"/>
  <c r="U3232" i="10"/>
  <c r="W3232" i="10" s="1"/>
  <c r="Y3232" i="10" s="1"/>
  <c r="V3232" i="10"/>
  <c r="X3232" i="10" s="1"/>
  <c r="Z3232" i="10" s="1"/>
  <c r="AA3232" i="10" l="1"/>
  <c r="AC3232" i="10" s="1"/>
  <c r="AB3232" i="10"/>
  <c r="AD3232" i="10" s="1"/>
  <c r="AF3232" i="10" l="1"/>
  <c r="AE3232" i="10"/>
  <c r="T3233" i="10" l="1"/>
  <c r="AH3232" i="10"/>
  <c r="AG3233" i="10" l="1"/>
  <c r="S3234" i="10"/>
  <c r="R3235" i="10" s="1"/>
  <c r="AJ3232" i="10"/>
  <c r="AI3232" i="10" s="1"/>
  <c r="U3233" i="10"/>
  <c r="W3233" i="10" s="1"/>
  <c r="Y3233" i="10" s="1"/>
  <c r="V3233" i="10"/>
  <c r="X3233" i="10" s="1"/>
  <c r="Z3233" i="10" s="1"/>
  <c r="AA3233" i="10" l="1"/>
  <c r="AC3233" i="10" s="1"/>
  <c r="AB3233" i="10"/>
  <c r="AD3233" i="10" s="1"/>
  <c r="AE3233" i="10" l="1"/>
  <c r="AF3233" i="10"/>
  <c r="AH3233" i="10" l="1"/>
  <c r="T3234" i="10"/>
  <c r="AG3234" i="10" l="1"/>
  <c r="S3235" i="10"/>
  <c r="R3236" i="10" s="1"/>
  <c r="AJ3233" i="10"/>
  <c r="AI3233" i="10" s="1"/>
  <c r="U3234" i="10"/>
  <c r="W3234" i="10" s="1"/>
  <c r="AA3234" i="10" s="1"/>
  <c r="V3234" i="10"/>
  <c r="X3234" i="10" s="1"/>
  <c r="Z3234" i="10" s="1"/>
  <c r="AB3234" i="10" l="1"/>
  <c r="AD3234" i="10" s="1"/>
  <c r="Y3234" i="10"/>
  <c r="AC3234" i="10" s="1"/>
  <c r="AE3234" i="10" l="1"/>
  <c r="AF3234" i="10"/>
  <c r="AH3234" i="10" l="1"/>
  <c r="T3235" i="10"/>
  <c r="AG3235" i="10" l="1"/>
  <c r="S3236" i="10"/>
  <c r="R3237" i="10" s="1"/>
  <c r="AJ3234" i="10"/>
  <c r="AI3234" i="10" s="1"/>
  <c r="U3235" i="10"/>
  <c r="W3235" i="10" s="1"/>
  <c r="Y3235" i="10" s="1"/>
  <c r="V3235" i="10"/>
  <c r="X3235" i="10" s="1"/>
  <c r="Z3235" i="10" s="1"/>
  <c r="AA3235" i="10" l="1"/>
  <c r="AC3235" i="10" s="1"/>
  <c r="AB3235" i="10"/>
  <c r="AD3235" i="10" s="1"/>
  <c r="AF3235" i="10" l="1"/>
  <c r="AE3235" i="10"/>
  <c r="AH3235" i="10" l="1"/>
  <c r="T3236" i="10"/>
  <c r="AG3236" i="10" l="1"/>
  <c r="S3237" i="10"/>
  <c r="R3238" i="10" s="1"/>
  <c r="AJ3235" i="10"/>
  <c r="AI3235" i="10" s="1"/>
  <c r="V3236" i="10"/>
  <c r="X3236" i="10" s="1"/>
  <c r="Z3236" i="10" s="1"/>
  <c r="U3236" i="10"/>
  <c r="W3236" i="10" s="1"/>
  <c r="Y3236" i="10" s="1"/>
  <c r="AB3236" i="10" l="1"/>
  <c r="AD3236" i="10" s="1"/>
  <c r="AA3236" i="10"/>
  <c r="AC3236" i="10" s="1"/>
  <c r="AF3236" i="10" l="1"/>
  <c r="AE3236" i="10"/>
  <c r="AH3236" i="10" s="1"/>
  <c r="AJ3236" i="10" s="1"/>
  <c r="AI3236" i="10" s="1"/>
  <c r="T3237" i="10"/>
  <c r="AG3237" i="10" l="1"/>
  <c r="S3238" i="10"/>
  <c r="R3239" i="10" s="1"/>
  <c r="V3237" i="10"/>
  <c r="X3237" i="10" s="1"/>
  <c r="Z3237" i="10" s="1"/>
  <c r="U3237" i="10"/>
  <c r="W3237" i="10" s="1"/>
  <c r="Y3237" i="10" s="1"/>
  <c r="AB3237" i="10" l="1"/>
  <c r="AD3237" i="10" s="1"/>
  <c r="AA3237" i="10"/>
  <c r="AC3237" i="10" s="1"/>
  <c r="AE3237" i="10" l="1"/>
  <c r="AF3237" i="10"/>
  <c r="AH3237" i="10" l="1"/>
  <c r="T3238" i="10"/>
  <c r="AG3238" i="10" l="1"/>
  <c r="S3239" i="10"/>
  <c r="R3240" i="10" s="1"/>
  <c r="V3238" i="10"/>
  <c r="X3238" i="10" s="1"/>
  <c r="Z3238" i="10" s="1"/>
  <c r="U3238" i="10"/>
  <c r="W3238" i="10" s="1"/>
  <c r="Y3238" i="10" s="1"/>
  <c r="AJ3237" i="10"/>
  <c r="AI3237" i="10" s="1"/>
  <c r="AB3238" i="10" l="1"/>
  <c r="AD3238" i="10" s="1"/>
  <c r="AA3238" i="10"/>
  <c r="AC3238" i="10" s="1"/>
  <c r="AF3238" i="10" l="1"/>
  <c r="AE3238" i="10"/>
  <c r="AH3238" i="10" l="1"/>
  <c r="T3239" i="10"/>
  <c r="AG3239" i="10" l="1"/>
  <c r="S3240" i="10"/>
  <c r="R3241" i="10" s="1"/>
  <c r="AJ3238" i="10"/>
  <c r="AI3238" i="10" s="1"/>
  <c r="V3239" i="10"/>
  <c r="X3239" i="10" s="1"/>
  <c r="Z3239" i="10" s="1"/>
  <c r="U3239" i="10"/>
  <c r="W3239" i="10" s="1"/>
  <c r="Y3239" i="10" s="1"/>
  <c r="AB3239" i="10" l="1"/>
  <c r="AD3239" i="10" s="1"/>
  <c r="AA3239" i="10"/>
  <c r="AC3239" i="10" s="1"/>
  <c r="AE3239" i="10" l="1"/>
  <c r="AF3239" i="10"/>
  <c r="AH3239" i="10" l="1"/>
  <c r="T3240" i="10"/>
  <c r="AG3240" i="10" l="1"/>
  <c r="S3241" i="10"/>
  <c r="R3242" i="10" s="1"/>
  <c r="AJ3239" i="10"/>
  <c r="AI3239" i="10" s="1"/>
  <c r="U3240" i="10"/>
  <c r="W3240" i="10" s="1"/>
  <c r="Y3240" i="10" s="1"/>
  <c r="V3240" i="10"/>
  <c r="X3240" i="10" s="1"/>
  <c r="Z3240" i="10" s="1"/>
  <c r="AA3240" i="10" l="1"/>
  <c r="AC3240" i="10" s="1"/>
  <c r="AB3240" i="10"/>
  <c r="AD3240" i="10" s="1"/>
  <c r="AF3240" i="10" l="1"/>
  <c r="AE3240" i="10"/>
  <c r="AH3240" i="10" l="1"/>
  <c r="T3241" i="10"/>
  <c r="AG3241" i="10" l="1"/>
  <c r="S3242" i="10"/>
  <c r="R3243" i="10" s="1"/>
  <c r="AJ3240" i="10"/>
  <c r="AI3240" i="10" s="1"/>
  <c r="U3241" i="10"/>
  <c r="W3241" i="10" s="1"/>
  <c r="Y3241" i="10" s="1"/>
  <c r="V3241" i="10"/>
  <c r="X3241" i="10" s="1"/>
  <c r="Z3241" i="10" s="1"/>
  <c r="AB3241" i="10" l="1"/>
  <c r="AD3241" i="10" s="1"/>
  <c r="AA3241" i="10"/>
  <c r="AC3241" i="10" s="1"/>
  <c r="AE3241" i="10" l="1"/>
  <c r="AF3241" i="10"/>
  <c r="AH3241" i="10" l="1"/>
  <c r="T3242" i="10"/>
  <c r="AG3242" i="10" l="1"/>
  <c r="S3243" i="10"/>
  <c r="R3244" i="10" s="1"/>
  <c r="AJ3241" i="10"/>
  <c r="AI3241" i="10" s="1"/>
  <c r="U3242" i="10"/>
  <c r="W3242" i="10" s="1"/>
  <c r="Y3242" i="10" s="1"/>
  <c r="V3242" i="10"/>
  <c r="X3242" i="10" s="1"/>
  <c r="Z3242" i="10" s="1"/>
  <c r="AB3242" i="10" l="1"/>
  <c r="AD3242" i="10" s="1"/>
  <c r="AA3242" i="10"/>
  <c r="AC3242" i="10" s="1"/>
  <c r="AE3242" i="10" l="1"/>
  <c r="AF3242" i="10"/>
  <c r="AH3242" i="10" l="1"/>
  <c r="T3243" i="10"/>
  <c r="AG3243" i="10" l="1"/>
  <c r="S3244" i="10"/>
  <c r="R3245" i="10" s="1"/>
  <c r="U3243" i="10"/>
  <c r="W3243" i="10" s="1"/>
  <c r="Y3243" i="10" s="1"/>
  <c r="V3243" i="10"/>
  <c r="X3243" i="10" s="1"/>
  <c r="Z3243" i="10" s="1"/>
  <c r="AJ3242" i="10"/>
  <c r="AI3242" i="10" s="1"/>
  <c r="AA3243" i="10" l="1"/>
  <c r="AC3243" i="10" s="1"/>
  <c r="AB3243" i="10"/>
  <c r="AD3243" i="10" s="1"/>
  <c r="AE3243" i="10" l="1"/>
  <c r="T3244" i="10"/>
  <c r="AH3243" i="10"/>
  <c r="AF3243" i="10"/>
  <c r="AG3244" i="10" l="1"/>
  <c r="S3245" i="10"/>
  <c r="R3246" i="10" s="1"/>
  <c r="AJ3243" i="10"/>
  <c r="AI3243" i="10" s="1"/>
  <c r="V3244" i="10"/>
  <c r="X3244" i="10" s="1"/>
  <c r="Z3244" i="10" s="1"/>
  <c r="U3244" i="10"/>
  <c r="W3244" i="10" s="1"/>
  <c r="Y3244" i="10" s="1"/>
  <c r="AB3244" i="10" l="1"/>
  <c r="AD3244" i="10" s="1"/>
  <c r="AA3244" i="10"/>
  <c r="AC3244" i="10" s="1"/>
  <c r="AF3244" i="10" l="1"/>
  <c r="AE3244" i="10"/>
  <c r="AH3244" i="10" l="1"/>
  <c r="T3245" i="10"/>
  <c r="AG3245" i="10" l="1"/>
  <c r="S3246" i="10"/>
  <c r="R3247" i="10" s="1"/>
  <c r="AJ3244" i="10"/>
  <c r="AI3244" i="10" s="1"/>
  <c r="V3245" i="10"/>
  <c r="X3245" i="10" s="1"/>
  <c r="Z3245" i="10" s="1"/>
  <c r="U3245" i="10"/>
  <c r="W3245" i="10" s="1"/>
  <c r="Y3245" i="10" s="1"/>
  <c r="AB3245" i="10" l="1"/>
  <c r="AD3245" i="10" s="1"/>
  <c r="AA3245" i="10"/>
  <c r="AC3245" i="10" s="1"/>
  <c r="AE3245" i="10" l="1"/>
  <c r="AF3245" i="10"/>
  <c r="AH3245" i="10" l="1"/>
  <c r="T3246" i="10"/>
  <c r="AG3246" i="10" l="1"/>
  <c r="S3247" i="10"/>
  <c r="R3248" i="10" s="1"/>
  <c r="AJ3245" i="10"/>
  <c r="AI3245" i="10" s="1"/>
  <c r="V3246" i="10"/>
  <c r="X3246" i="10" s="1"/>
  <c r="Z3246" i="10" s="1"/>
  <c r="U3246" i="10"/>
  <c r="W3246" i="10" s="1"/>
  <c r="Y3246" i="10" s="1"/>
  <c r="AB3246" i="10" l="1"/>
  <c r="AD3246" i="10" s="1"/>
  <c r="AA3246" i="10"/>
  <c r="AC3246" i="10" s="1"/>
  <c r="AF3246" i="10" l="1"/>
  <c r="AE3246" i="10"/>
  <c r="AH3246" i="10" s="1"/>
  <c r="AJ3246" i="10" s="1"/>
  <c r="AI3246" i="10" s="1"/>
  <c r="T3247" i="10"/>
  <c r="AG3247" i="10" l="1"/>
  <c r="S3248" i="10"/>
  <c r="R3249" i="10" s="1"/>
  <c r="V3247" i="10"/>
  <c r="X3247" i="10" s="1"/>
  <c r="Z3247" i="10" s="1"/>
  <c r="U3247" i="10"/>
  <c r="W3247" i="10" s="1"/>
  <c r="Y3247" i="10" s="1"/>
  <c r="AB3247" i="10" l="1"/>
  <c r="AD3247" i="10" s="1"/>
  <c r="AA3247" i="10"/>
  <c r="AC3247" i="10" s="1"/>
  <c r="AF3247" i="10" l="1"/>
  <c r="AE3247" i="10"/>
  <c r="AH3247" i="10" l="1"/>
  <c r="T3248" i="10"/>
  <c r="AG3248" i="10" l="1"/>
  <c r="S3249" i="10"/>
  <c r="R3250" i="10" s="1"/>
  <c r="AJ3247" i="10"/>
  <c r="AI3247" i="10" s="1"/>
  <c r="V3248" i="10"/>
  <c r="X3248" i="10" s="1"/>
  <c r="AB3248" i="10" s="1"/>
  <c r="U3248" i="10"/>
  <c r="W3248" i="10" s="1"/>
  <c r="Y3248" i="10" s="1"/>
  <c r="AA3248" i="10" l="1"/>
  <c r="AC3248" i="10" s="1"/>
  <c r="Z3248" i="10"/>
  <c r="AD3248" i="10" s="1"/>
  <c r="AE3248" i="10" l="1"/>
  <c r="AF3248" i="10"/>
  <c r="AH3248" i="10" l="1"/>
  <c r="T3249" i="10"/>
  <c r="AG3249" i="10" l="1"/>
  <c r="S3250" i="10"/>
  <c r="R3251" i="10" s="1"/>
  <c r="AJ3248" i="10"/>
  <c r="AI3248" i="10" s="1"/>
  <c r="U3249" i="10"/>
  <c r="W3249" i="10" s="1"/>
  <c r="Y3249" i="10" s="1"/>
  <c r="V3249" i="10"/>
  <c r="X3249" i="10" s="1"/>
  <c r="AB3249" i="10" s="1"/>
  <c r="AA3249" i="10" l="1"/>
  <c r="AC3249" i="10" s="1"/>
  <c r="Z3249" i="10"/>
  <c r="AD3249" i="10" s="1"/>
  <c r="AF3249" i="10" l="1"/>
  <c r="AE3249" i="10"/>
  <c r="AH3249" i="10" l="1"/>
  <c r="T3250" i="10"/>
  <c r="AG3250" i="10" l="1"/>
  <c r="S3251" i="10"/>
  <c r="R3252" i="10" s="1"/>
  <c r="AJ3249" i="10"/>
  <c r="AI3249" i="10" s="1"/>
  <c r="V3250" i="10"/>
  <c r="X3250" i="10" s="1"/>
  <c r="Z3250" i="10" s="1"/>
  <c r="U3250" i="10"/>
  <c r="W3250" i="10" s="1"/>
  <c r="Y3250" i="10" s="1"/>
  <c r="AB3250" i="10" l="1"/>
  <c r="AD3250" i="10" s="1"/>
  <c r="AA3250" i="10"/>
  <c r="AC3250" i="10" s="1"/>
  <c r="AE3250" i="10" l="1"/>
  <c r="AH3250" i="10"/>
  <c r="T3251" i="10"/>
  <c r="AF3250" i="10"/>
  <c r="AG3251" i="10" l="1"/>
  <c r="S3252" i="10"/>
  <c r="R3253" i="10" s="1"/>
  <c r="AJ3250" i="10"/>
  <c r="AI3250" i="10" s="1"/>
  <c r="U3251" i="10"/>
  <c r="W3251" i="10" s="1"/>
  <c r="Y3251" i="10" s="1"/>
  <c r="V3251" i="10"/>
  <c r="X3251" i="10" s="1"/>
  <c r="Z3251" i="10" s="1"/>
  <c r="AA3251" i="10" l="1"/>
  <c r="AC3251" i="10" s="1"/>
  <c r="AB3251" i="10"/>
  <c r="AD3251" i="10" s="1"/>
  <c r="AE3251" i="10" l="1"/>
  <c r="AF3251" i="10"/>
  <c r="AH3251" i="10" l="1"/>
  <c r="T3252" i="10"/>
  <c r="AG3252" i="10" l="1"/>
  <c r="S3253" i="10"/>
  <c r="R3254" i="10" s="1"/>
  <c r="V3252" i="10"/>
  <c r="X3252" i="10" s="1"/>
  <c r="Z3252" i="10" s="1"/>
  <c r="U3252" i="10"/>
  <c r="W3252" i="10" s="1"/>
  <c r="AA3252" i="10" s="1"/>
  <c r="AJ3251" i="10"/>
  <c r="AI3251" i="10" s="1"/>
  <c r="AB3252" i="10" l="1"/>
  <c r="AD3252" i="10" s="1"/>
  <c r="Y3252" i="10"/>
  <c r="AC3252" i="10" s="1"/>
  <c r="AE3252" i="10" l="1"/>
  <c r="AF3252" i="10"/>
  <c r="AH3252" i="10" l="1"/>
  <c r="T3253" i="10"/>
  <c r="AG3253" i="10" l="1"/>
  <c r="S3254" i="10"/>
  <c r="R3255" i="10" s="1"/>
  <c r="AJ3252" i="10"/>
  <c r="AI3252" i="10" s="1"/>
  <c r="V3253" i="10"/>
  <c r="X3253" i="10" s="1"/>
  <c r="Z3253" i="10" s="1"/>
  <c r="U3253" i="10"/>
  <c r="W3253" i="10" s="1"/>
  <c r="Y3253" i="10" s="1"/>
  <c r="AB3253" i="10" l="1"/>
  <c r="AD3253" i="10" s="1"/>
  <c r="AA3253" i="10"/>
  <c r="AC3253" i="10" s="1"/>
  <c r="AE3253" i="10" l="1"/>
  <c r="T3254" i="10"/>
  <c r="AH3253" i="10"/>
  <c r="AF3253" i="10"/>
  <c r="AG3254" i="10" l="1"/>
  <c r="S3255" i="10"/>
  <c r="R3256" i="10" s="1"/>
  <c r="AJ3253" i="10"/>
  <c r="AI3253" i="10" s="1"/>
  <c r="V3254" i="10"/>
  <c r="X3254" i="10" s="1"/>
  <c r="Z3254" i="10" s="1"/>
  <c r="U3254" i="10"/>
  <c r="W3254" i="10" s="1"/>
  <c r="Y3254" i="10" s="1"/>
  <c r="AB3254" i="10" l="1"/>
  <c r="AD3254" i="10" s="1"/>
  <c r="AA3254" i="10"/>
  <c r="AC3254" i="10" s="1"/>
  <c r="AE3254" i="10" l="1"/>
  <c r="AH3254" i="10"/>
  <c r="T3255" i="10"/>
  <c r="AF3254" i="10"/>
  <c r="AG3255" i="10" l="1"/>
  <c r="S3256" i="10"/>
  <c r="R3257" i="10" s="1"/>
  <c r="AJ3254" i="10"/>
  <c r="AI3254" i="10" s="1"/>
  <c r="V3255" i="10"/>
  <c r="X3255" i="10" s="1"/>
  <c r="Z3255" i="10" s="1"/>
  <c r="U3255" i="10"/>
  <c r="W3255" i="10" s="1"/>
  <c r="Y3255" i="10" s="1"/>
  <c r="AB3255" i="10" l="1"/>
  <c r="AD3255" i="10" s="1"/>
  <c r="AA3255" i="10"/>
  <c r="AC3255" i="10" s="1"/>
  <c r="AF3255" i="10" l="1"/>
  <c r="AE3255" i="10"/>
  <c r="AH3255" i="10" l="1"/>
  <c r="T3256" i="10"/>
  <c r="AG3256" i="10" l="1"/>
  <c r="S3257" i="10"/>
  <c r="R3258" i="10" s="1"/>
  <c r="U3256" i="10"/>
  <c r="W3256" i="10" s="1"/>
  <c r="Y3256" i="10" s="1"/>
  <c r="V3256" i="10"/>
  <c r="X3256" i="10" s="1"/>
  <c r="Z3256" i="10" s="1"/>
  <c r="AJ3255" i="10"/>
  <c r="AI3255" i="10" s="1"/>
  <c r="AA3256" i="10" l="1"/>
  <c r="AC3256" i="10" s="1"/>
  <c r="AB3256" i="10"/>
  <c r="AD3256" i="10" s="1"/>
  <c r="AE3256" i="10" l="1"/>
  <c r="AF3256" i="10"/>
  <c r="AH3256" i="10" l="1"/>
  <c r="T3257" i="10"/>
  <c r="AG3257" i="10" l="1"/>
  <c r="S3258" i="10"/>
  <c r="R3259" i="10" s="1"/>
  <c r="U3257" i="10"/>
  <c r="W3257" i="10" s="1"/>
  <c r="Y3257" i="10" s="1"/>
  <c r="V3257" i="10"/>
  <c r="X3257" i="10" s="1"/>
  <c r="Z3257" i="10" s="1"/>
  <c r="AJ3256" i="10"/>
  <c r="AI3256" i="10" s="1"/>
  <c r="AA3257" i="10" l="1"/>
  <c r="AC3257" i="10" s="1"/>
  <c r="AB3257" i="10"/>
  <c r="AD3257" i="10" s="1"/>
  <c r="AE3257" i="10" l="1"/>
  <c r="AH3257" i="10" s="1"/>
  <c r="AJ3257" i="10" s="1"/>
  <c r="AF3257" i="10"/>
  <c r="T3258" i="10"/>
  <c r="AI3257" i="10" l="1"/>
  <c r="AG3258" i="10"/>
  <c r="S3259" i="10"/>
  <c r="R3260" i="10" s="1"/>
  <c r="V3258" i="10"/>
  <c r="X3258" i="10" s="1"/>
  <c r="Z3258" i="10" s="1"/>
  <c r="U3258" i="10"/>
  <c r="W3258" i="10" s="1"/>
  <c r="AA3258" i="10" s="1"/>
  <c r="AB3258" i="10" l="1"/>
  <c r="AD3258" i="10" s="1"/>
  <c r="Y3258" i="10"/>
  <c r="AC3258" i="10" s="1"/>
  <c r="AF3258" i="10" l="1"/>
  <c r="AE3258" i="10"/>
  <c r="AH3258" i="10" l="1"/>
  <c r="T3259" i="10"/>
  <c r="AG3259" i="10" l="1"/>
  <c r="S3260" i="10"/>
  <c r="R3261" i="10" s="1"/>
  <c r="AJ3258" i="10"/>
  <c r="AI3258" i="10" s="1"/>
  <c r="U3259" i="10"/>
  <c r="W3259" i="10" s="1"/>
  <c r="AA3259" i="10" s="1"/>
  <c r="V3259" i="10"/>
  <c r="X3259" i="10" s="1"/>
  <c r="Z3259" i="10" s="1"/>
  <c r="AB3259" i="10" l="1"/>
  <c r="AD3259" i="10" s="1"/>
  <c r="Y3259" i="10"/>
  <c r="AC3259" i="10" s="1"/>
  <c r="AE3259" i="10" l="1"/>
  <c r="AF3259" i="10"/>
  <c r="AH3259" i="10" l="1"/>
  <c r="T3260" i="10"/>
  <c r="AG3260" i="10" l="1"/>
  <c r="S3261" i="10"/>
  <c r="R3262" i="10" s="1"/>
  <c r="AJ3259" i="10"/>
  <c r="AI3259" i="10" s="1"/>
  <c r="U3260" i="10"/>
  <c r="W3260" i="10" s="1"/>
  <c r="Y3260" i="10" s="1"/>
  <c r="V3260" i="10"/>
  <c r="X3260" i="10" s="1"/>
  <c r="Z3260" i="10" s="1"/>
  <c r="AA3260" i="10" l="1"/>
  <c r="AC3260" i="10" s="1"/>
  <c r="AB3260" i="10"/>
  <c r="AD3260" i="10" s="1"/>
  <c r="AE3260" i="10" l="1"/>
  <c r="AF3260" i="10"/>
  <c r="AH3260" i="10" l="1"/>
  <c r="T3261" i="10"/>
  <c r="AG3261" i="10" l="1"/>
  <c r="S3262" i="10"/>
  <c r="R3263" i="10" s="1"/>
  <c r="V3261" i="10"/>
  <c r="X3261" i="10" s="1"/>
  <c r="Z3261" i="10" s="1"/>
  <c r="U3261" i="10"/>
  <c r="W3261" i="10" s="1"/>
  <c r="Y3261" i="10" s="1"/>
  <c r="AJ3260" i="10"/>
  <c r="AI3260" i="10" s="1"/>
  <c r="AB3261" i="10" l="1"/>
  <c r="AD3261" i="10" s="1"/>
  <c r="AA3261" i="10"/>
  <c r="AC3261" i="10" s="1"/>
  <c r="AE3261" i="10" l="1"/>
  <c r="AH3261" i="10"/>
  <c r="T3262" i="10"/>
  <c r="AF3261" i="10"/>
  <c r="AG3262" i="10" l="1"/>
  <c r="S3263" i="10"/>
  <c r="R3264" i="10" s="1"/>
  <c r="AJ3261" i="10"/>
  <c r="AI3261" i="10" s="1"/>
  <c r="V3262" i="10"/>
  <c r="X3262" i="10" s="1"/>
  <c r="Z3262" i="10" s="1"/>
  <c r="U3262" i="10"/>
  <c r="W3262" i="10" s="1"/>
  <c r="Y3262" i="10" s="1"/>
  <c r="AB3262" i="10" l="1"/>
  <c r="AD3262" i="10" s="1"/>
  <c r="AA3262" i="10"/>
  <c r="AC3262" i="10" s="1"/>
  <c r="AF3262" i="10" l="1"/>
  <c r="AE3262" i="10"/>
  <c r="AH3262" i="10" l="1"/>
  <c r="T3263" i="10"/>
  <c r="AG3263" i="10" l="1"/>
  <c r="S3264" i="10"/>
  <c r="R3265" i="10" s="1"/>
  <c r="AJ3262" i="10"/>
  <c r="AI3262" i="10" s="1"/>
  <c r="V3263" i="10"/>
  <c r="X3263" i="10" s="1"/>
  <c r="AB3263" i="10" s="1"/>
  <c r="U3263" i="10"/>
  <c r="W3263" i="10" s="1"/>
  <c r="Y3263" i="10" s="1"/>
  <c r="AA3263" i="10" l="1"/>
  <c r="AC3263" i="10" s="1"/>
  <c r="Z3263" i="10"/>
  <c r="AD3263" i="10" s="1"/>
  <c r="AE3263" i="10" l="1"/>
  <c r="AF3263" i="10"/>
  <c r="AH3263" i="10" l="1"/>
  <c r="T3264" i="10"/>
  <c r="AG3264" i="10" l="1"/>
  <c r="S3265" i="10"/>
  <c r="R3266" i="10" s="1"/>
  <c r="U3264" i="10"/>
  <c r="W3264" i="10" s="1"/>
  <c r="Y3264" i="10" s="1"/>
  <c r="V3264" i="10"/>
  <c r="X3264" i="10" s="1"/>
  <c r="Z3264" i="10" s="1"/>
  <c r="AJ3263" i="10"/>
  <c r="AI3263" i="10" s="1"/>
  <c r="AB3264" i="10" l="1"/>
  <c r="AD3264" i="10" s="1"/>
  <c r="AA3264" i="10"/>
  <c r="AC3264" i="10" s="1"/>
  <c r="AE3264" i="10" l="1"/>
  <c r="AF3264" i="10"/>
  <c r="AH3264" i="10" l="1"/>
  <c r="T3265" i="10"/>
  <c r="AG3265" i="10" l="1"/>
  <c r="S3266" i="10"/>
  <c r="R3267" i="10" s="1"/>
  <c r="U3265" i="10"/>
  <c r="W3265" i="10" s="1"/>
  <c r="Y3265" i="10" s="1"/>
  <c r="V3265" i="10"/>
  <c r="X3265" i="10" s="1"/>
  <c r="Z3265" i="10" s="1"/>
  <c r="AJ3264" i="10"/>
  <c r="AI3264" i="10" s="1"/>
  <c r="AA3265" i="10" l="1"/>
  <c r="AC3265" i="10" s="1"/>
  <c r="AB3265" i="10"/>
  <c r="AD3265" i="10" s="1"/>
  <c r="AE3265" i="10" l="1"/>
  <c r="AH3265" i="10"/>
  <c r="T3266" i="10"/>
  <c r="AF3265" i="10"/>
  <c r="AG3266" i="10" l="1"/>
  <c r="S3267" i="10"/>
  <c r="R3268" i="10" s="1"/>
  <c r="AJ3265" i="10"/>
  <c r="AI3265" i="10" s="1"/>
  <c r="V3266" i="10"/>
  <c r="X3266" i="10" s="1"/>
  <c r="Z3266" i="10" s="1"/>
  <c r="U3266" i="10"/>
  <c r="W3266" i="10" s="1"/>
  <c r="Y3266" i="10" s="1"/>
  <c r="AB3266" i="10" l="1"/>
  <c r="AD3266" i="10" s="1"/>
  <c r="AA3266" i="10"/>
  <c r="AC3266" i="10" s="1"/>
  <c r="AE3266" i="10" l="1"/>
  <c r="AH3266" i="10" s="1"/>
  <c r="AJ3266" i="10" s="1"/>
  <c r="AF3266" i="10"/>
  <c r="T3267" i="10"/>
  <c r="AI3266" i="10" l="1"/>
  <c r="G38" i="11" s="1"/>
  <c r="AG3267" i="10"/>
  <c r="S3268" i="10"/>
  <c r="R3269" i="10" s="1"/>
  <c r="V3267" i="10"/>
  <c r="X3267" i="10" s="1"/>
  <c r="Z3267" i="10" s="1"/>
  <c r="U3267" i="10"/>
  <c r="W3267" i="10" s="1"/>
  <c r="Y3267" i="10" s="1"/>
  <c r="H38" i="11"/>
  <c r="AB3267" i="10" l="1"/>
  <c r="AD3267" i="10" s="1"/>
  <c r="AA3267" i="10"/>
  <c r="AC3267" i="10" s="1"/>
  <c r="AE3267" i="10" l="1"/>
  <c r="AH3267" i="10" s="1"/>
  <c r="AJ3267" i="10" s="1"/>
  <c r="AF3267" i="10"/>
  <c r="T3268" i="10"/>
  <c r="AI3267" i="10" l="1"/>
  <c r="AG3268" i="10"/>
  <c r="S3269" i="10"/>
  <c r="R3270" i="10" s="1"/>
  <c r="U3268" i="10"/>
  <c r="W3268" i="10" s="1"/>
  <c r="Y3268" i="10" s="1"/>
  <c r="V3268" i="10"/>
  <c r="X3268" i="10" s="1"/>
  <c r="AB3268" i="10" s="1"/>
  <c r="AA3268" i="10" l="1"/>
  <c r="AC3268" i="10" s="1"/>
  <c r="Z3268" i="10"/>
  <c r="AD3268" i="10" s="1"/>
  <c r="AE3268" i="10" l="1"/>
  <c r="AF3268" i="10"/>
  <c r="AH3268" i="10" l="1"/>
  <c r="T3269" i="10"/>
  <c r="AG3269" i="10" l="1"/>
  <c r="S3270" i="10"/>
  <c r="R3271" i="10" s="1"/>
  <c r="AJ3268" i="10"/>
  <c r="AI3268" i="10" s="1"/>
  <c r="U3269" i="10"/>
  <c r="W3269" i="10" s="1"/>
  <c r="Y3269" i="10" s="1"/>
  <c r="V3269" i="10"/>
  <c r="X3269" i="10" s="1"/>
  <c r="Z3269" i="10" s="1"/>
  <c r="AA3269" i="10" l="1"/>
  <c r="AC3269" i="10" s="1"/>
  <c r="AB3269" i="10"/>
  <c r="AD3269" i="10" s="1"/>
  <c r="AF3269" i="10" l="1"/>
  <c r="AE3269" i="10"/>
  <c r="T3270" i="10"/>
  <c r="AH3269" i="10"/>
  <c r="AG3270" i="10" l="1"/>
  <c r="S3271" i="10"/>
  <c r="R3272" i="10" s="1"/>
  <c r="AJ3269" i="10"/>
  <c r="AI3269" i="10" s="1"/>
  <c r="V3270" i="10"/>
  <c r="X3270" i="10" s="1"/>
  <c r="Z3270" i="10" s="1"/>
  <c r="U3270" i="10"/>
  <c r="W3270" i="10" s="1"/>
  <c r="Y3270" i="10" s="1"/>
  <c r="AB3270" i="10" l="1"/>
  <c r="AD3270" i="10" s="1"/>
  <c r="AA3270" i="10"/>
  <c r="AC3270" i="10" s="1"/>
  <c r="AE3270" i="10" l="1"/>
  <c r="AH3270" i="10" s="1"/>
  <c r="AJ3270" i="10" s="1"/>
  <c r="AF3270" i="10"/>
  <c r="T3271" i="10"/>
  <c r="AI3270" i="10" l="1"/>
  <c r="AG3271" i="10"/>
  <c r="S3272" i="10"/>
  <c r="R3273" i="10" s="1"/>
  <c r="U3271" i="10"/>
  <c r="W3271" i="10" s="1"/>
  <c r="AA3271" i="10" s="1"/>
  <c r="V3271" i="10"/>
  <c r="X3271" i="10" s="1"/>
  <c r="Z3271" i="10" s="1"/>
  <c r="AB3271" i="10" l="1"/>
  <c r="AD3271" i="10" s="1"/>
  <c r="Y3271" i="10"/>
  <c r="AC3271" i="10" s="1"/>
  <c r="AF3271" i="10" l="1"/>
  <c r="AE3271" i="10"/>
  <c r="AH3271" i="10" l="1"/>
  <c r="T3272" i="10"/>
  <c r="AG3272" i="10" l="1"/>
  <c r="S3273" i="10"/>
  <c r="R3274" i="10" s="1"/>
  <c r="AJ3271" i="10"/>
  <c r="AI3271" i="10" s="1"/>
  <c r="V3272" i="10"/>
  <c r="X3272" i="10" s="1"/>
  <c r="Z3272" i="10" s="1"/>
  <c r="U3272" i="10"/>
  <c r="W3272" i="10" s="1"/>
  <c r="Y3272" i="10" s="1"/>
  <c r="AB3272" i="10" l="1"/>
  <c r="AD3272" i="10" s="1"/>
  <c r="AA3272" i="10"/>
  <c r="AC3272" i="10" s="1"/>
  <c r="AE3272" i="10" l="1"/>
  <c r="AH3272" i="10" s="1"/>
  <c r="AJ3272" i="10" s="1"/>
  <c r="AF3272" i="10"/>
  <c r="T3273" i="10"/>
  <c r="AI3272" i="10" l="1"/>
  <c r="AG3273" i="10"/>
  <c r="S3274" i="10"/>
  <c r="R3275" i="10" s="1"/>
  <c r="V3273" i="10"/>
  <c r="X3273" i="10" s="1"/>
  <c r="Z3273" i="10" s="1"/>
  <c r="U3273" i="10"/>
  <c r="W3273" i="10" s="1"/>
  <c r="Y3273" i="10" s="1"/>
  <c r="AB3273" i="10" l="1"/>
  <c r="AD3273" i="10" s="1"/>
  <c r="AA3273" i="10"/>
  <c r="AC3273" i="10" s="1"/>
  <c r="AF3273" i="10" l="1"/>
  <c r="AE3273" i="10"/>
  <c r="AH3273" i="10" l="1"/>
  <c r="T3274" i="10"/>
  <c r="AG3274" i="10" l="1"/>
  <c r="S3275" i="10"/>
  <c r="R3276" i="10" s="1"/>
  <c r="V3274" i="10"/>
  <c r="X3274" i="10" s="1"/>
  <c r="Z3274" i="10" s="1"/>
  <c r="U3274" i="10"/>
  <c r="W3274" i="10" s="1"/>
  <c r="Y3274" i="10" s="1"/>
  <c r="AJ3273" i="10"/>
  <c r="AI3273" i="10" s="1"/>
  <c r="AA3274" i="10" l="1"/>
  <c r="AC3274" i="10" s="1"/>
  <c r="AB3274" i="10"/>
  <c r="AD3274" i="10" s="1"/>
  <c r="AF3274" i="10" l="1"/>
  <c r="AE3274" i="10"/>
  <c r="AH3274" i="10" l="1"/>
  <c r="T3275" i="10"/>
  <c r="AG3275" i="10" l="1"/>
  <c r="S3276" i="10"/>
  <c r="R3277" i="10" s="1"/>
  <c r="U3275" i="10"/>
  <c r="W3275" i="10" s="1"/>
  <c r="Y3275" i="10" s="1"/>
  <c r="V3275" i="10"/>
  <c r="X3275" i="10" s="1"/>
  <c r="Z3275" i="10" s="1"/>
  <c r="AJ3274" i="10"/>
  <c r="AI3274" i="10" s="1"/>
  <c r="AB3275" i="10" l="1"/>
  <c r="AD3275" i="10" s="1"/>
  <c r="AA3275" i="10"/>
  <c r="AC3275" i="10" s="1"/>
  <c r="AF3275" i="10" l="1"/>
  <c r="AE3275" i="10"/>
  <c r="AH3275" i="10" s="1"/>
  <c r="AJ3275" i="10" s="1"/>
  <c r="AI3275" i="10" s="1"/>
  <c r="T3276" i="10"/>
  <c r="AG3276" i="10" l="1"/>
  <c r="S3277" i="10"/>
  <c r="R3278" i="10" s="1"/>
  <c r="V3276" i="10"/>
  <c r="X3276" i="10" s="1"/>
  <c r="Z3276" i="10" s="1"/>
  <c r="U3276" i="10"/>
  <c r="W3276" i="10" s="1"/>
  <c r="Y3276" i="10" s="1"/>
  <c r="AB3276" i="10" l="1"/>
  <c r="AD3276" i="10" s="1"/>
  <c r="AA3276" i="10"/>
  <c r="AC3276" i="10" s="1"/>
  <c r="AE3276" i="10" l="1"/>
  <c r="AH3276" i="10" s="1"/>
  <c r="AJ3276" i="10" s="1"/>
  <c r="AF3276" i="10"/>
  <c r="T3277" i="10"/>
  <c r="AI3276" i="10" l="1"/>
  <c r="AG3277" i="10"/>
  <c r="S3278" i="10"/>
  <c r="R3279" i="10" s="1"/>
  <c r="U3277" i="10"/>
  <c r="W3277" i="10" s="1"/>
  <c r="AA3277" i="10" s="1"/>
  <c r="V3277" i="10"/>
  <c r="X3277" i="10" s="1"/>
  <c r="AB3277" i="10" s="1"/>
  <c r="Y3277" i="10" l="1"/>
  <c r="AC3277" i="10" s="1"/>
  <c r="Z3277" i="10"/>
  <c r="AD3277" i="10" s="1"/>
  <c r="AF3277" i="10" l="1"/>
  <c r="AE3277" i="10"/>
  <c r="AH3277" i="10" l="1"/>
  <c r="T3278" i="10"/>
  <c r="AG3278" i="10" l="1"/>
  <c r="S3279" i="10"/>
  <c r="R3280" i="10" s="1"/>
  <c r="AJ3277" i="10"/>
  <c r="AI3277" i="10" s="1"/>
  <c r="U3278" i="10"/>
  <c r="W3278" i="10" s="1"/>
  <c r="Y3278" i="10" s="1"/>
  <c r="V3278" i="10"/>
  <c r="X3278" i="10" s="1"/>
  <c r="Z3278" i="10" s="1"/>
  <c r="AA3278" i="10" l="1"/>
  <c r="AC3278" i="10" s="1"/>
  <c r="AB3278" i="10"/>
  <c r="AD3278" i="10" s="1"/>
  <c r="AF3278" i="10" l="1"/>
  <c r="AE3278" i="10"/>
  <c r="AH3278" i="10" l="1"/>
  <c r="T3279" i="10"/>
  <c r="AG3279" i="10" l="1"/>
  <c r="S3280" i="10"/>
  <c r="R3281" i="10" s="1"/>
  <c r="V3279" i="10"/>
  <c r="X3279" i="10" s="1"/>
  <c r="Z3279" i="10" s="1"/>
  <c r="U3279" i="10"/>
  <c r="W3279" i="10" s="1"/>
  <c r="Y3279" i="10" s="1"/>
  <c r="AJ3278" i="10"/>
  <c r="AI3278" i="10" s="1"/>
  <c r="AA3279" i="10" l="1"/>
  <c r="AC3279" i="10" s="1"/>
  <c r="AB3279" i="10"/>
  <c r="AD3279" i="10" s="1"/>
  <c r="AE3279" i="10" l="1"/>
  <c r="AH3279" i="10" s="1"/>
  <c r="AJ3279" i="10" s="1"/>
  <c r="AF3279" i="10"/>
  <c r="T3280" i="10"/>
  <c r="AI3279" i="10" l="1"/>
  <c r="AG3280" i="10"/>
  <c r="S3281" i="10"/>
  <c r="R3282" i="10" s="1"/>
  <c r="V3280" i="10"/>
  <c r="X3280" i="10" s="1"/>
  <c r="Z3280" i="10" s="1"/>
  <c r="U3280" i="10"/>
  <c r="W3280" i="10" s="1"/>
  <c r="Y3280" i="10" s="1"/>
  <c r="AB3280" i="10" l="1"/>
  <c r="AD3280" i="10" s="1"/>
  <c r="AA3280" i="10"/>
  <c r="AC3280" i="10" s="1"/>
  <c r="AF3280" i="10" l="1"/>
  <c r="AE3280" i="10"/>
  <c r="AH3280" i="10" s="1"/>
  <c r="AJ3280" i="10" s="1"/>
  <c r="T3281" i="10"/>
  <c r="AI3280" i="10" l="1"/>
  <c r="AG3281" i="10"/>
  <c r="S3282" i="10"/>
  <c r="R3283" i="10" s="1"/>
  <c r="U3281" i="10"/>
  <c r="W3281" i="10" s="1"/>
  <c r="Y3281" i="10" s="1"/>
  <c r="V3281" i="10"/>
  <c r="X3281" i="10" s="1"/>
  <c r="Z3281" i="10" s="1"/>
  <c r="AB3281" i="10" l="1"/>
  <c r="AD3281" i="10" s="1"/>
  <c r="AA3281" i="10"/>
  <c r="AC3281" i="10" s="1"/>
  <c r="AF3281" i="10" l="1"/>
  <c r="AE3281" i="10"/>
  <c r="AH3281" i="10" s="1"/>
  <c r="AJ3281" i="10" s="1"/>
  <c r="T3282" i="10"/>
  <c r="AI3281" i="10" l="1"/>
  <c r="AG3282" i="10"/>
  <c r="S3283" i="10"/>
  <c r="R3284" i="10" s="1"/>
  <c r="U3282" i="10"/>
  <c r="W3282" i="10" s="1"/>
  <c r="Y3282" i="10" s="1"/>
  <c r="V3282" i="10"/>
  <c r="X3282" i="10" s="1"/>
  <c r="Z3282" i="10" s="1"/>
  <c r="AB3282" i="10" l="1"/>
  <c r="AD3282" i="10" s="1"/>
  <c r="AA3282" i="10"/>
  <c r="AC3282" i="10" s="1"/>
  <c r="AF3282" i="10" l="1"/>
  <c r="AE3282" i="10"/>
  <c r="AH3282" i="10" s="1"/>
  <c r="AJ3282" i="10" s="1"/>
  <c r="T3283" i="10"/>
  <c r="AI3282" i="10" l="1"/>
  <c r="AG3283" i="10"/>
  <c r="S3284" i="10"/>
  <c r="R3285" i="10" s="1"/>
  <c r="V3283" i="10"/>
  <c r="X3283" i="10" s="1"/>
  <c r="Z3283" i="10" s="1"/>
  <c r="U3283" i="10"/>
  <c r="W3283" i="10" s="1"/>
  <c r="Y3283" i="10" s="1"/>
  <c r="AB3283" i="10" l="1"/>
  <c r="AD3283" i="10" s="1"/>
  <c r="AA3283" i="10"/>
  <c r="AC3283" i="10" s="1"/>
  <c r="AF3283" i="10" l="1"/>
  <c r="AE3283" i="10"/>
  <c r="AH3283" i="10" s="1"/>
  <c r="AJ3283" i="10" s="1"/>
  <c r="AI3283" i="10" s="1"/>
  <c r="T3284" i="10"/>
  <c r="AG3284" i="10" l="1"/>
  <c r="S3285" i="10"/>
  <c r="R3286" i="10" s="1"/>
  <c r="V3284" i="10"/>
  <c r="X3284" i="10" s="1"/>
  <c r="AB3284" i="10" s="1"/>
  <c r="U3284" i="10"/>
  <c r="W3284" i="10" s="1"/>
  <c r="Y3284" i="10" s="1"/>
  <c r="AA3284" i="10" l="1"/>
  <c r="AC3284" i="10" s="1"/>
  <c r="Z3284" i="10"/>
  <c r="AD3284" i="10" s="1"/>
  <c r="AE3284" i="10" l="1"/>
  <c r="AF3284" i="10"/>
  <c r="T3285" i="10" l="1"/>
  <c r="AH3284" i="10"/>
  <c r="AG3285" i="10" l="1"/>
  <c r="S3286" i="10"/>
  <c r="R3287" i="10" s="1"/>
  <c r="AJ3284" i="10"/>
  <c r="AI3284" i="10" s="1"/>
  <c r="V3285" i="10"/>
  <c r="X3285" i="10" s="1"/>
  <c r="Z3285" i="10" s="1"/>
  <c r="U3285" i="10"/>
  <c r="W3285" i="10" s="1"/>
  <c r="Y3285" i="10" s="1"/>
  <c r="AB3285" i="10" l="1"/>
  <c r="AD3285" i="10" s="1"/>
  <c r="AA3285" i="10"/>
  <c r="AC3285" i="10" s="1"/>
  <c r="AE3285" i="10" l="1"/>
  <c r="AH3285" i="10" s="1"/>
  <c r="AJ3285" i="10" s="1"/>
  <c r="AF3285" i="10"/>
  <c r="T3286" i="10"/>
  <c r="AI3285" i="10" l="1"/>
  <c r="AG3286" i="10"/>
  <c r="S3287" i="10"/>
  <c r="R3288" i="10" s="1"/>
  <c r="U3286" i="10"/>
  <c r="W3286" i="10" s="1"/>
  <c r="Y3286" i="10" s="1"/>
  <c r="V3286" i="10"/>
  <c r="X3286" i="10" s="1"/>
  <c r="Z3286" i="10" s="1"/>
  <c r="AB3286" i="10" l="1"/>
  <c r="AD3286" i="10" s="1"/>
  <c r="AA3286" i="10"/>
  <c r="AC3286" i="10" s="1"/>
  <c r="AF3286" i="10" l="1"/>
  <c r="AE3286" i="10"/>
  <c r="AH3286" i="10" s="1"/>
  <c r="AJ3286" i="10" s="1"/>
  <c r="AI3286" i="10" s="1"/>
  <c r="T3287" i="10"/>
  <c r="AG3287" i="10" l="1"/>
  <c r="S3288" i="10"/>
  <c r="R3289" i="10" s="1"/>
  <c r="U3287" i="10"/>
  <c r="W3287" i="10" s="1"/>
  <c r="Y3287" i="10" s="1"/>
  <c r="V3287" i="10"/>
  <c r="X3287" i="10" s="1"/>
  <c r="Z3287" i="10" s="1"/>
  <c r="AA3287" i="10" l="1"/>
  <c r="AC3287" i="10" s="1"/>
  <c r="AB3287" i="10"/>
  <c r="AD3287" i="10" s="1"/>
  <c r="AF3287" i="10" l="1"/>
  <c r="AE3287" i="10"/>
  <c r="AH3287" i="10"/>
  <c r="T3288" i="10"/>
  <c r="AG3288" i="10" l="1"/>
  <c r="S3289" i="10"/>
  <c r="R3290" i="10" s="1"/>
  <c r="AJ3287" i="10"/>
  <c r="AI3287" i="10" s="1"/>
  <c r="V3288" i="10"/>
  <c r="X3288" i="10" s="1"/>
  <c r="Z3288" i="10" s="1"/>
  <c r="U3288" i="10"/>
  <c r="W3288" i="10" s="1"/>
  <c r="Y3288" i="10" s="1"/>
  <c r="AB3288" i="10" l="1"/>
  <c r="AD3288" i="10" s="1"/>
  <c r="AA3288" i="10"/>
  <c r="AC3288" i="10" s="1"/>
  <c r="AE3288" i="10" l="1"/>
  <c r="AH3288" i="10" s="1"/>
  <c r="AJ3288" i="10" s="1"/>
  <c r="AF3288" i="10"/>
  <c r="T3289" i="10"/>
  <c r="AI3288" i="10" l="1"/>
  <c r="AG3289" i="10"/>
  <c r="S3290" i="10"/>
  <c r="R3291" i="10" s="1"/>
  <c r="V3289" i="10"/>
  <c r="X3289" i="10" s="1"/>
  <c r="Z3289" i="10" s="1"/>
  <c r="U3289" i="10"/>
  <c r="W3289" i="10" s="1"/>
  <c r="Y3289" i="10" s="1"/>
  <c r="AB3289" i="10" l="1"/>
  <c r="AD3289" i="10" s="1"/>
  <c r="AA3289" i="10"/>
  <c r="AC3289" i="10" s="1"/>
  <c r="AE3289" i="10" l="1"/>
  <c r="AF3289" i="10"/>
  <c r="AH3289" i="10" l="1"/>
  <c r="T3290" i="10"/>
  <c r="AG3290" i="10" l="1"/>
  <c r="S3291" i="10"/>
  <c r="R3292" i="10" s="1"/>
  <c r="U3290" i="10"/>
  <c r="W3290" i="10" s="1"/>
  <c r="Y3290" i="10" s="1"/>
  <c r="V3290" i="10"/>
  <c r="X3290" i="10" s="1"/>
  <c r="Z3290" i="10" s="1"/>
  <c r="AJ3289" i="10"/>
  <c r="AI3289" i="10" s="1"/>
  <c r="AA3290" i="10" l="1"/>
  <c r="AC3290" i="10" s="1"/>
  <c r="AB3290" i="10"/>
  <c r="AD3290" i="10" s="1"/>
  <c r="AF3290" i="10" l="1"/>
  <c r="AE3290" i="10"/>
  <c r="AH3290" i="10" l="1"/>
  <c r="T3291" i="10"/>
  <c r="AG3291" i="10" l="1"/>
  <c r="S3292" i="10"/>
  <c r="R3293" i="10" s="1"/>
  <c r="AJ3290" i="10"/>
  <c r="AI3290" i="10" s="1"/>
  <c r="U3291" i="10"/>
  <c r="W3291" i="10" s="1"/>
  <c r="AA3291" i="10" s="1"/>
  <c r="V3291" i="10"/>
  <c r="X3291" i="10" s="1"/>
  <c r="Z3291" i="10" s="1"/>
  <c r="AB3291" i="10" l="1"/>
  <c r="AD3291" i="10" s="1"/>
  <c r="Y3291" i="10"/>
  <c r="AC3291" i="10" s="1"/>
  <c r="AE3291" i="10" l="1"/>
  <c r="AF3291" i="10"/>
  <c r="T3292" i="10" l="1"/>
  <c r="AH3291" i="10"/>
  <c r="AG3292" i="10" l="1"/>
  <c r="S3293" i="10"/>
  <c r="R3294" i="10" s="1"/>
  <c r="U3292" i="10"/>
  <c r="W3292" i="10" s="1"/>
  <c r="Y3292" i="10" s="1"/>
  <c r="V3292" i="10"/>
  <c r="X3292" i="10" s="1"/>
  <c r="Z3292" i="10" s="1"/>
  <c r="AJ3291" i="10"/>
  <c r="AI3291" i="10" s="1"/>
  <c r="AB3292" i="10" l="1"/>
  <c r="AD3292" i="10" s="1"/>
  <c r="AA3292" i="10"/>
  <c r="AC3292" i="10" s="1"/>
  <c r="AE3292" i="10" l="1"/>
  <c r="AF3292" i="10"/>
  <c r="AH3292" i="10" l="1"/>
  <c r="T3293" i="10"/>
  <c r="AG3293" i="10" l="1"/>
  <c r="S3294" i="10"/>
  <c r="R3295" i="10" s="1"/>
  <c r="AJ3292" i="10"/>
  <c r="AI3292" i="10" s="1"/>
  <c r="V3293" i="10"/>
  <c r="X3293" i="10" s="1"/>
  <c r="AB3293" i="10" s="1"/>
  <c r="U3293" i="10"/>
  <c r="W3293" i="10" s="1"/>
  <c r="Y3293" i="10" s="1"/>
  <c r="AA3293" i="10" l="1"/>
  <c r="AC3293" i="10" s="1"/>
  <c r="Z3293" i="10"/>
  <c r="AD3293" i="10" l="1"/>
  <c r="AF3293" i="10" s="1"/>
  <c r="AE3293" i="10" l="1"/>
  <c r="AH3293" i="10" s="1"/>
  <c r="AI3293" i="10" l="1"/>
  <c r="T3294" i="10"/>
  <c r="AJ3293" i="10"/>
  <c r="AG3294" i="10" l="1"/>
  <c r="S3295" i="10"/>
  <c r="R3296" i="10" s="1"/>
  <c r="V3294" i="10"/>
  <c r="X3294" i="10" s="1"/>
  <c r="Z3294" i="10" s="1"/>
  <c r="U3294" i="10"/>
  <c r="W3294" i="10" s="1"/>
  <c r="Y3294" i="10" s="1"/>
  <c r="AB3294" i="10" l="1"/>
  <c r="AD3294" i="10" s="1"/>
  <c r="AA3294" i="10"/>
  <c r="AC3294" i="10" s="1"/>
  <c r="AF3294" i="10" l="1"/>
  <c r="AE3294" i="10"/>
  <c r="AH3294" i="10" s="1"/>
  <c r="AJ3294" i="10" s="1"/>
  <c r="T3295" i="10"/>
  <c r="AI3294" i="10" l="1"/>
  <c r="AG3295" i="10"/>
  <c r="S3296" i="10"/>
  <c r="R3297" i="10" s="1"/>
  <c r="V3295" i="10"/>
  <c r="X3295" i="10" s="1"/>
  <c r="Z3295" i="10" s="1"/>
  <c r="U3295" i="10"/>
  <c r="W3295" i="10" s="1"/>
  <c r="Y3295" i="10" s="1"/>
  <c r="AB3295" i="10" l="1"/>
  <c r="AD3295" i="10" s="1"/>
  <c r="AA3295" i="10"/>
  <c r="AC3295" i="10" s="1"/>
  <c r="AE3295" i="10" l="1"/>
  <c r="AF3295" i="10"/>
  <c r="AH3295" i="10"/>
  <c r="T3296" i="10"/>
  <c r="AG3296" i="10" l="1"/>
  <c r="S3297" i="10"/>
  <c r="R3298" i="10" s="1"/>
  <c r="U3296" i="10"/>
  <c r="W3296" i="10" s="1"/>
  <c r="AA3296" i="10" s="1"/>
  <c r="V3296" i="10"/>
  <c r="X3296" i="10" s="1"/>
  <c r="Z3296" i="10" s="1"/>
  <c r="AJ3295" i="10"/>
  <c r="AI3295" i="10" s="1"/>
  <c r="AB3296" i="10" l="1"/>
  <c r="AD3296" i="10" s="1"/>
  <c r="Y3296" i="10"/>
  <c r="AC3296" i="10" s="1"/>
  <c r="AF3296" i="10" l="1"/>
  <c r="AE3296" i="10"/>
  <c r="AH3296" i="10" l="1"/>
  <c r="T3297" i="10"/>
  <c r="AG3297" i="10" l="1"/>
  <c r="S3298" i="10"/>
  <c r="R3299" i="10" s="1"/>
  <c r="V3297" i="10"/>
  <c r="X3297" i="10" s="1"/>
  <c r="Z3297" i="10" s="1"/>
  <c r="U3297" i="10"/>
  <c r="W3297" i="10" s="1"/>
  <c r="Y3297" i="10" s="1"/>
  <c r="AJ3296" i="10"/>
  <c r="AI3296" i="10" s="1"/>
  <c r="AB3297" i="10" l="1"/>
  <c r="AD3297" i="10" s="1"/>
  <c r="AA3297" i="10"/>
  <c r="AC3297" i="10" s="1"/>
  <c r="AF3297" i="10" l="1"/>
  <c r="AE3297" i="10"/>
  <c r="AH3297" i="10" l="1"/>
  <c r="T3298" i="10"/>
  <c r="AG3298" i="10" l="1"/>
  <c r="S3299" i="10"/>
  <c r="R3300" i="10" s="1"/>
  <c r="AI3297" i="10"/>
  <c r="AJ3297" i="10"/>
  <c r="U3298" i="10"/>
  <c r="W3298" i="10" s="1"/>
  <c r="AA3298" i="10" s="1"/>
  <c r="V3298" i="10"/>
  <c r="X3298" i="10" s="1"/>
  <c r="AB3298" i="10" s="1"/>
  <c r="Z3298" i="10" l="1"/>
  <c r="AD3298" i="10" s="1"/>
  <c r="Y3298" i="10"/>
  <c r="AC3298" i="10" s="1"/>
  <c r="AE3298" i="10" l="1"/>
  <c r="T3299" i="10" s="1"/>
  <c r="AF3298" i="10"/>
  <c r="AG3299" i="10" l="1"/>
  <c r="S3300" i="10"/>
  <c r="R3301" i="10" s="1"/>
  <c r="AH3298" i="10"/>
  <c r="V3299" i="10"/>
  <c r="X3299" i="10" s="1"/>
  <c r="AB3299" i="10" s="1"/>
  <c r="U3299" i="10"/>
  <c r="W3299" i="10" s="1"/>
  <c r="AA3299" i="10" s="1"/>
  <c r="AJ3298" i="10" l="1"/>
  <c r="AI3298" i="10" s="1"/>
  <c r="Z3299" i="10"/>
  <c r="AD3299" i="10" s="1"/>
  <c r="Y3299" i="10"/>
  <c r="AC3299" i="10" s="1"/>
  <c r="AF3299" i="10" l="1"/>
  <c r="AE3299" i="10"/>
  <c r="AH3299" i="10" l="1"/>
  <c r="T3300" i="10"/>
  <c r="AG3300" i="10" l="1"/>
  <c r="S3301" i="10"/>
  <c r="R3302" i="10" s="1"/>
  <c r="AJ3299" i="10"/>
  <c r="AI3299" i="10" s="1"/>
  <c r="U3300" i="10"/>
  <c r="W3300" i="10" s="1"/>
  <c r="Y3300" i="10" s="1"/>
  <c r="V3300" i="10"/>
  <c r="X3300" i="10" s="1"/>
  <c r="AB3300" i="10" s="1"/>
  <c r="AA3300" i="10" l="1"/>
  <c r="AC3300" i="10" s="1"/>
  <c r="Z3300" i="10"/>
  <c r="AD3300" i="10" s="1"/>
  <c r="AE3300" i="10" l="1"/>
  <c r="AF3300" i="10"/>
  <c r="T3301" i="10" l="1"/>
  <c r="AH3300" i="10"/>
  <c r="AG3301" i="10" l="1"/>
  <c r="S3302" i="10"/>
  <c r="R3303" i="10" s="1"/>
  <c r="AJ3300" i="10"/>
  <c r="AI3300" i="10" s="1"/>
  <c r="V3301" i="10"/>
  <c r="X3301" i="10" s="1"/>
  <c r="Z3301" i="10" s="1"/>
  <c r="U3301" i="10"/>
  <c r="W3301" i="10" s="1"/>
  <c r="Y3301" i="10" s="1"/>
  <c r="AB3301" i="10" l="1"/>
  <c r="AD3301" i="10" s="1"/>
  <c r="AA3301" i="10"/>
  <c r="AC3301" i="10" s="1"/>
  <c r="AF3301" i="10" l="1"/>
  <c r="AE3301" i="10"/>
  <c r="AH3301" i="10" s="1"/>
  <c r="AJ3301" i="10" s="1"/>
  <c r="T3302" i="10"/>
  <c r="AG3302" i="10" l="1"/>
  <c r="S3303" i="10"/>
  <c r="R3304" i="10" s="1"/>
  <c r="AI3301" i="10"/>
  <c r="U3302" i="10"/>
  <c r="W3302" i="10" s="1"/>
  <c r="AA3302" i="10" s="1"/>
  <c r="V3302" i="10"/>
  <c r="X3302" i="10" s="1"/>
  <c r="AB3302" i="10" s="1"/>
  <c r="Y3302" i="10" l="1"/>
  <c r="AC3302" i="10" s="1"/>
  <c r="Z3302" i="10"/>
  <c r="AD3302" i="10" s="1"/>
  <c r="AE3302" i="10" l="1"/>
  <c r="T3303" i="10" s="1"/>
  <c r="AF3302" i="10"/>
  <c r="AG3303" i="10" l="1"/>
  <c r="S3304" i="10"/>
  <c r="R3305" i="10" s="1"/>
  <c r="AH3302" i="10"/>
  <c r="U3303" i="10"/>
  <c r="W3303" i="10" s="1"/>
  <c r="Y3303" i="10" s="1"/>
  <c r="V3303" i="10"/>
  <c r="X3303" i="10" s="1"/>
  <c r="Z3303" i="10" s="1"/>
  <c r="AB3303" i="10" l="1"/>
  <c r="AD3303" i="10" s="1"/>
  <c r="AA3303" i="10"/>
  <c r="AC3303" i="10" s="1"/>
  <c r="AJ3302" i="10"/>
  <c r="AI3302" i="10" s="1"/>
  <c r="AE3303" i="10" l="1"/>
  <c r="AF3303" i="10"/>
  <c r="AH3303" i="10" l="1"/>
  <c r="T3304" i="10"/>
  <c r="AG3304" i="10" l="1"/>
  <c r="S3305" i="10"/>
  <c r="R3306" i="10" s="1"/>
  <c r="U3304" i="10"/>
  <c r="W3304" i="10" s="1"/>
  <c r="Y3304" i="10" s="1"/>
  <c r="V3304" i="10"/>
  <c r="X3304" i="10" s="1"/>
  <c r="Z3304" i="10" s="1"/>
  <c r="AJ3303" i="10"/>
  <c r="AI3303" i="10" s="1"/>
  <c r="AB3304" i="10" l="1"/>
  <c r="AD3304" i="10" s="1"/>
  <c r="AA3304" i="10"/>
  <c r="AC3304" i="10" s="1"/>
  <c r="AF3304" i="10" l="1"/>
  <c r="AE3304" i="10"/>
  <c r="T3305" i="10"/>
  <c r="AH3304" i="10"/>
  <c r="AG3305" i="10" l="1"/>
  <c r="S3306" i="10"/>
  <c r="R3307" i="10" s="1"/>
  <c r="U3305" i="10"/>
  <c r="W3305" i="10" s="1"/>
  <c r="AA3305" i="10" s="1"/>
  <c r="V3305" i="10"/>
  <c r="X3305" i="10" s="1"/>
  <c r="Z3305" i="10" s="1"/>
  <c r="AJ3304" i="10"/>
  <c r="AI3304" i="10" s="1"/>
  <c r="AB3305" i="10" l="1"/>
  <c r="AD3305" i="10" s="1"/>
  <c r="Y3305" i="10"/>
  <c r="AC3305" i="10" s="1"/>
  <c r="AE3305" i="10" l="1"/>
  <c r="AF3305" i="10"/>
  <c r="AH3305" i="10" l="1"/>
  <c r="T3306" i="10"/>
  <c r="AG3306" i="10" l="1"/>
  <c r="S3307" i="10"/>
  <c r="R3308" i="10" s="1"/>
  <c r="U3306" i="10"/>
  <c r="W3306" i="10" s="1"/>
  <c r="Y3306" i="10" s="1"/>
  <c r="V3306" i="10"/>
  <c r="X3306" i="10" s="1"/>
  <c r="AB3306" i="10" s="1"/>
  <c r="AJ3305" i="10"/>
  <c r="AI3305" i="10" s="1"/>
  <c r="AA3306" i="10" l="1"/>
  <c r="AC3306" i="10" s="1"/>
  <c r="Z3306" i="10"/>
  <c r="AD3306" i="10" s="1"/>
  <c r="AE3306" i="10" l="1"/>
  <c r="AF3306" i="10"/>
  <c r="AH3306" i="10" l="1"/>
  <c r="T3307" i="10"/>
  <c r="AG3307" i="10" l="1"/>
  <c r="S3308" i="10"/>
  <c r="R3309" i="10" s="1"/>
  <c r="U3307" i="10"/>
  <c r="W3307" i="10" s="1"/>
  <c r="Y3307" i="10" s="1"/>
  <c r="V3307" i="10"/>
  <c r="X3307" i="10" s="1"/>
  <c r="Z3307" i="10" s="1"/>
  <c r="AJ3306" i="10"/>
  <c r="AI3306" i="10" s="1"/>
  <c r="AB3307" i="10" l="1"/>
  <c r="AD3307" i="10" s="1"/>
  <c r="AA3307" i="10"/>
  <c r="AC3307" i="10" s="1"/>
  <c r="AF3307" i="10" l="1"/>
  <c r="AE3307" i="10"/>
  <c r="AH3307" i="10" s="1"/>
  <c r="AJ3307" i="10" s="1"/>
  <c r="AI3307" i="10" s="1"/>
  <c r="T3308" i="10"/>
  <c r="AG3308" i="10" l="1"/>
  <c r="S3309" i="10"/>
  <c r="R3310" i="10" s="1"/>
  <c r="U3308" i="10"/>
  <c r="W3308" i="10" s="1"/>
  <c r="Y3308" i="10" s="1"/>
  <c r="V3308" i="10"/>
  <c r="X3308" i="10" s="1"/>
  <c r="Z3308" i="10" s="1"/>
  <c r="AB3308" i="10" l="1"/>
  <c r="AD3308" i="10" s="1"/>
  <c r="AA3308" i="10"/>
  <c r="AC3308" i="10" s="1"/>
  <c r="AF3308" i="10" l="1"/>
  <c r="AE3308" i="10"/>
  <c r="AH3308" i="10" l="1"/>
  <c r="T3309" i="10"/>
  <c r="AG3309" i="10" l="1"/>
  <c r="S3310" i="10"/>
  <c r="R3311" i="10" s="1"/>
  <c r="AJ3308" i="10"/>
  <c r="AI3308" i="10" s="1"/>
  <c r="V3309" i="10"/>
  <c r="X3309" i="10" s="1"/>
  <c r="AB3309" i="10" s="1"/>
  <c r="U3309" i="10"/>
  <c r="W3309" i="10" s="1"/>
  <c r="Y3309" i="10" s="1"/>
  <c r="AA3309" i="10" l="1"/>
  <c r="AC3309" i="10" s="1"/>
  <c r="Z3309" i="10"/>
  <c r="AD3309" i="10" s="1"/>
  <c r="AE3309" i="10" l="1"/>
  <c r="AF3309" i="10"/>
  <c r="AH3309" i="10" l="1"/>
  <c r="T3310" i="10"/>
  <c r="AG3310" i="10" l="1"/>
  <c r="S3311" i="10"/>
  <c r="R3312" i="10" s="1"/>
  <c r="AJ3309" i="10"/>
  <c r="AI3309" i="10" s="1"/>
  <c r="V3310" i="10"/>
  <c r="X3310" i="10" s="1"/>
  <c r="Z3310" i="10" s="1"/>
  <c r="U3310" i="10"/>
  <c r="W3310" i="10" s="1"/>
  <c r="AA3310" i="10" s="1"/>
  <c r="AB3310" i="10" l="1"/>
  <c r="AD3310" i="10" s="1"/>
  <c r="Y3310" i="10"/>
  <c r="AC3310" i="10" s="1"/>
  <c r="AE3310" i="10" l="1"/>
  <c r="AF3310" i="10"/>
  <c r="AH3310" i="10" l="1"/>
  <c r="T3311" i="10"/>
  <c r="AG3311" i="10" l="1"/>
  <c r="S3312" i="10"/>
  <c r="R3313" i="10" s="1"/>
  <c r="U3311" i="10"/>
  <c r="W3311" i="10" s="1"/>
  <c r="Y3311" i="10" s="1"/>
  <c r="V3311" i="10"/>
  <c r="X3311" i="10" s="1"/>
  <c r="Z3311" i="10" s="1"/>
  <c r="AJ3310" i="10"/>
  <c r="AI3310" i="10" s="1"/>
  <c r="AB3311" i="10" l="1"/>
  <c r="AD3311" i="10" s="1"/>
  <c r="AA3311" i="10"/>
  <c r="AC3311" i="10" s="1"/>
  <c r="AF3311" i="10" l="1"/>
  <c r="AE3311" i="10"/>
  <c r="AH3311" i="10" l="1"/>
  <c r="T3312" i="10"/>
  <c r="AG3312" i="10" l="1"/>
  <c r="S3313" i="10"/>
  <c r="R3314" i="10" s="1"/>
  <c r="U3312" i="10"/>
  <c r="W3312" i="10" s="1"/>
  <c r="Y3312" i="10" s="1"/>
  <c r="V3312" i="10"/>
  <c r="X3312" i="10" s="1"/>
  <c r="Z3312" i="10" s="1"/>
  <c r="AJ3311" i="10"/>
  <c r="AI3311" i="10" s="1"/>
  <c r="AB3312" i="10" l="1"/>
  <c r="AD3312" i="10" s="1"/>
  <c r="AA3312" i="10"/>
  <c r="AC3312" i="10" s="1"/>
  <c r="AF3312" i="10" l="1"/>
  <c r="AE3312" i="10"/>
  <c r="AH3312" i="10" l="1"/>
  <c r="T3313" i="10"/>
  <c r="AG3313" i="10" l="1"/>
  <c r="S3314" i="10"/>
  <c r="R3315" i="10" s="1"/>
  <c r="AJ3312" i="10"/>
  <c r="AI3312" i="10" s="1"/>
  <c r="V3313" i="10"/>
  <c r="X3313" i="10" s="1"/>
  <c r="Z3313" i="10" s="1"/>
  <c r="U3313" i="10"/>
  <c r="W3313" i="10" s="1"/>
  <c r="Y3313" i="10" s="1"/>
  <c r="AB3313" i="10" l="1"/>
  <c r="AD3313" i="10" s="1"/>
  <c r="AA3313" i="10"/>
  <c r="AC3313" i="10" s="1"/>
  <c r="AF3313" i="10" l="1"/>
  <c r="AE3313" i="10"/>
  <c r="AH3313" i="10" s="1"/>
  <c r="AJ3313" i="10" s="1"/>
  <c r="AI3313" i="10" s="1"/>
  <c r="T3314" i="10"/>
  <c r="AG3314" i="10" l="1"/>
  <c r="S3315" i="10"/>
  <c r="R3316" i="10" s="1"/>
  <c r="V3314" i="10"/>
  <c r="X3314" i="10" s="1"/>
  <c r="AB3314" i="10" s="1"/>
  <c r="U3314" i="10"/>
  <c r="W3314" i="10" s="1"/>
  <c r="Y3314" i="10" s="1"/>
  <c r="AA3314" i="10" l="1"/>
  <c r="AC3314" i="10" s="1"/>
  <c r="Z3314" i="10"/>
  <c r="AD3314" i="10" s="1"/>
  <c r="AE3314" i="10" l="1"/>
  <c r="AF3314" i="10"/>
  <c r="AH3314" i="10" l="1"/>
  <c r="T3315" i="10"/>
  <c r="AG3315" i="10" l="1"/>
  <c r="S3316" i="10"/>
  <c r="R3317" i="10" s="1"/>
  <c r="V3315" i="10"/>
  <c r="X3315" i="10" s="1"/>
  <c r="Z3315" i="10" s="1"/>
  <c r="U3315" i="10"/>
  <c r="W3315" i="10" s="1"/>
  <c r="Y3315" i="10" s="1"/>
  <c r="AJ3314" i="10"/>
  <c r="AI3314" i="10" s="1"/>
  <c r="AB3315" i="10" l="1"/>
  <c r="AD3315" i="10" s="1"/>
  <c r="AA3315" i="10"/>
  <c r="AC3315" i="10" s="1"/>
  <c r="AF3315" i="10" l="1"/>
  <c r="AE3315" i="10"/>
  <c r="AH3315" i="10" l="1"/>
  <c r="T3316" i="10"/>
  <c r="AG3316" i="10" l="1"/>
  <c r="S3317" i="10"/>
  <c r="R3318" i="10" s="1"/>
  <c r="V3316" i="10"/>
  <c r="X3316" i="10" s="1"/>
  <c r="Z3316" i="10" s="1"/>
  <c r="U3316" i="10"/>
  <c r="W3316" i="10" s="1"/>
  <c r="Y3316" i="10" s="1"/>
  <c r="AJ3315" i="10"/>
  <c r="AI3315" i="10" s="1"/>
  <c r="AA3316" i="10" l="1"/>
  <c r="AC3316" i="10" s="1"/>
  <c r="AB3316" i="10"/>
  <c r="AD3316" i="10" s="1"/>
  <c r="AE3316" i="10" l="1"/>
  <c r="AH3316" i="10" s="1"/>
  <c r="AJ3316" i="10" s="1"/>
  <c r="AF3316" i="10"/>
  <c r="T3317" i="10"/>
  <c r="AI3316" i="10" l="1"/>
  <c r="AG3317" i="10"/>
  <c r="S3318" i="10"/>
  <c r="R3319" i="10" s="1"/>
  <c r="V3317" i="10"/>
  <c r="X3317" i="10" s="1"/>
  <c r="Z3317" i="10" s="1"/>
  <c r="U3317" i="10"/>
  <c r="W3317" i="10" s="1"/>
  <c r="Y3317" i="10" s="1"/>
  <c r="AB3317" i="10" l="1"/>
  <c r="AD3317" i="10" s="1"/>
  <c r="AA3317" i="10"/>
  <c r="AC3317" i="10" s="1"/>
  <c r="AF3317" i="10" l="1"/>
  <c r="AE3317" i="10"/>
  <c r="AH3317" i="10" l="1"/>
  <c r="T3318" i="10"/>
  <c r="AG3318" i="10" l="1"/>
  <c r="S3319" i="10"/>
  <c r="R3320" i="10" s="1"/>
  <c r="AJ3317" i="10"/>
  <c r="AI3317" i="10" s="1"/>
  <c r="V3318" i="10"/>
  <c r="X3318" i="10" s="1"/>
  <c r="Z3318" i="10" s="1"/>
  <c r="U3318" i="10"/>
  <c r="W3318" i="10" s="1"/>
  <c r="Y3318" i="10" s="1"/>
  <c r="AB3318" i="10" l="1"/>
  <c r="AD3318" i="10" s="1"/>
  <c r="AA3318" i="10"/>
  <c r="AC3318" i="10" s="1"/>
  <c r="AF3318" i="10" l="1"/>
  <c r="AE3318" i="10"/>
  <c r="AH3318" i="10" l="1"/>
  <c r="T3319" i="10"/>
  <c r="AG3319" i="10" l="1"/>
  <c r="S3320" i="10"/>
  <c r="R3321" i="10" s="1"/>
  <c r="AJ3318" i="10"/>
  <c r="AI3318" i="10" s="1"/>
  <c r="V3319" i="10"/>
  <c r="X3319" i="10" s="1"/>
  <c r="Z3319" i="10" s="1"/>
  <c r="U3319" i="10"/>
  <c r="W3319" i="10" s="1"/>
  <c r="Y3319" i="10" s="1"/>
  <c r="AB3319" i="10" l="1"/>
  <c r="AD3319" i="10" s="1"/>
  <c r="AA3319" i="10"/>
  <c r="AC3319" i="10" s="1"/>
  <c r="AF3319" i="10" l="1"/>
  <c r="AE3319" i="10"/>
  <c r="AH3319" i="10" s="1"/>
  <c r="AJ3319" i="10" s="1"/>
  <c r="T3320" i="10"/>
  <c r="AI3319" i="10" l="1"/>
  <c r="AG3320" i="10"/>
  <c r="S3321" i="10"/>
  <c r="R3322" i="10" s="1"/>
  <c r="U3320" i="10"/>
  <c r="W3320" i="10" s="1"/>
  <c r="Y3320" i="10" s="1"/>
  <c r="V3320" i="10"/>
  <c r="X3320" i="10" s="1"/>
  <c r="AB3320" i="10" s="1"/>
  <c r="AA3320" i="10" l="1"/>
  <c r="AC3320" i="10" s="1"/>
  <c r="Z3320" i="10"/>
  <c r="AD3320" i="10" s="1"/>
  <c r="AE3320" i="10" l="1"/>
  <c r="AF3320" i="10"/>
  <c r="AH3320" i="10" l="1"/>
  <c r="T3321" i="10"/>
  <c r="AG3321" i="10" l="1"/>
  <c r="S3322" i="10"/>
  <c r="R3323" i="10" s="1"/>
  <c r="AJ3320" i="10"/>
  <c r="AI3320" i="10" s="1"/>
  <c r="U3321" i="10"/>
  <c r="W3321" i="10" s="1"/>
  <c r="AA3321" i="10" s="1"/>
  <c r="V3321" i="10"/>
  <c r="X3321" i="10" s="1"/>
  <c r="Z3321" i="10" s="1"/>
  <c r="AB3321" i="10" l="1"/>
  <c r="AD3321" i="10" s="1"/>
  <c r="Y3321" i="10"/>
  <c r="AC3321" i="10" s="1"/>
  <c r="AE3321" i="10" l="1"/>
  <c r="AF3321" i="10"/>
  <c r="AH3321" i="10" l="1"/>
  <c r="T3322" i="10"/>
  <c r="AG3322" i="10" l="1"/>
  <c r="S3323" i="10"/>
  <c r="R3324" i="10" s="1"/>
  <c r="AJ3321" i="10"/>
  <c r="AI3321" i="10" s="1"/>
  <c r="V3322" i="10"/>
  <c r="X3322" i="10" s="1"/>
  <c r="Z3322" i="10" s="1"/>
  <c r="U3322" i="10"/>
  <c r="W3322" i="10" s="1"/>
  <c r="Y3322" i="10" s="1"/>
  <c r="AB3322" i="10" l="1"/>
  <c r="AD3322" i="10" s="1"/>
  <c r="AA3322" i="10"/>
  <c r="AC3322" i="10" s="1"/>
  <c r="AF3322" i="10" l="1"/>
  <c r="AE3322" i="10"/>
  <c r="AH3322" i="10" l="1"/>
  <c r="T3323" i="10"/>
  <c r="AG3323" i="10" l="1"/>
  <c r="S3324" i="10"/>
  <c r="R3325" i="10" s="1"/>
  <c r="V3323" i="10"/>
  <c r="X3323" i="10" s="1"/>
  <c r="Z3323" i="10" s="1"/>
  <c r="U3323" i="10"/>
  <c r="W3323" i="10" s="1"/>
  <c r="AA3323" i="10" s="1"/>
  <c r="AJ3322" i="10"/>
  <c r="AI3322" i="10" s="1"/>
  <c r="AB3323" i="10" l="1"/>
  <c r="AD3323" i="10" s="1"/>
  <c r="Y3323" i="10"/>
  <c r="AC3323" i="10" s="1"/>
  <c r="AE3323" i="10" l="1"/>
  <c r="T3324" i="10" s="1"/>
  <c r="AF3323" i="10"/>
  <c r="AG3324" i="10" l="1"/>
  <c r="S3325" i="10"/>
  <c r="R3326" i="10" s="1"/>
  <c r="AH3323" i="10"/>
  <c r="U3324" i="10"/>
  <c r="W3324" i="10" s="1"/>
  <c r="AA3324" i="10" s="1"/>
  <c r="V3324" i="10"/>
  <c r="X3324" i="10" s="1"/>
  <c r="Z3324" i="10" s="1"/>
  <c r="AB3324" i="10" l="1"/>
  <c r="AD3324" i="10" s="1"/>
  <c r="AJ3323" i="10"/>
  <c r="AI3323" i="10" s="1"/>
  <c r="Y3324" i="10"/>
  <c r="AC3324" i="10" s="1"/>
  <c r="AF3324" i="10" l="1"/>
  <c r="AE3324" i="10"/>
  <c r="AH3324" i="10" l="1"/>
  <c r="T3325" i="10"/>
  <c r="AG3325" i="10" l="1"/>
  <c r="S3326" i="10"/>
  <c r="R3327" i="10" s="1"/>
  <c r="AJ3324" i="10"/>
  <c r="AI3324" i="10" s="1"/>
  <c r="V3325" i="10"/>
  <c r="X3325" i="10" s="1"/>
  <c r="AB3325" i="10" s="1"/>
  <c r="U3325" i="10"/>
  <c r="W3325" i="10" s="1"/>
  <c r="Y3325" i="10" s="1"/>
  <c r="AA3325" i="10" l="1"/>
  <c r="AC3325" i="10" s="1"/>
  <c r="Z3325" i="10"/>
  <c r="AD3325" i="10" s="1"/>
  <c r="AE3325" i="10" l="1"/>
  <c r="AF3325" i="10"/>
  <c r="AH3325" i="10" l="1"/>
  <c r="T3326" i="10"/>
  <c r="AG3326" i="10" l="1"/>
  <c r="S3327" i="10"/>
  <c r="R3328" i="10" s="1"/>
  <c r="U3326" i="10"/>
  <c r="W3326" i="10" s="1"/>
  <c r="Y3326" i="10" s="1"/>
  <c r="V3326" i="10"/>
  <c r="X3326" i="10" s="1"/>
  <c r="Z3326" i="10" s="1"/>
  <c r="AJ3325" i="10"/>
  <c r="AI3325" i="10" s="1"/>
  <c r="AB3326" i="10" l="1"/>
  <c r="AD3326" i="10" s="1"/>
  <c r="AA3326" i="10"/>
  <c r="AC3326" i="10" s="1"/>
  <c r="AE3326" i="10" l="1"/>
  <c r="AH3326" i="10" s="1"/>
  <c r="AJ3326" i="10" s="1"/>
  <c r="AF3326" i="10"/>
  <c r="T3327" i="10"/>
  <c r="AI3326" i="10" l="1"/>
  <c r="AG3327" i="10"/>
  <c r="S3328" i="10"/>
  <c r="R3329" i="10" s="1"/>
  <c r="U3327" i="10"/>
  <c r="W3327" i="10" s="1"/>
  <c r="Y3327" i="10" s="1"/>
  <c r="V3327" i="10"/>
  <c r="X3327" i="10" s="1"/>
  <c r="Z3327" i="10" s="1"/>
  <c r="AB3327" i="10" l="1"/>
  <c r="AD3327" i="10" s="1"/>
  <c r="AA3327" i="10"/>
  <c r="AC3327" i="10" s="1"/>
  <c r="AE3327" i="10" l="1"/>
  <c r="AF3327" i="10"/>
  <c r="AH3327" i="10" l="1"/>
  <c r="T3328" i="10"/>
  <c r="AG3328" i="10" l="1"/>
  <c r="S3329" i="10"/>
  <c r="R3330" i="10" s="1"/>
  <c r="V3328" i="10"/>
  <c r="X3328" i="10" s="1"/>
  <c r="Z3328" i="10" s="1"/>
  <c r="U3328" i="10"/>
  <c r="W3328" i="10" s="1"/>
  <c r="Y3328" i="10" s="1"/>
  <c r="AJ3327" i="10"/>
  <c r="AI3327" i="10" s="1"/>
  <c r="AB3328" i="10" l="1"/>
  <c r="AD3328" i="10" s="1"/>
  <c r="AA3328" i="10"/>
  <c r="AC3328" i="10" s="1"/>
  <c r="AE3328" i="10" l="1"/>
  <c r="AF3328" i="10"/>
  <c r="AH3328" i="10" l="1"/>
  <c r="T3329" i="10"/>
  <c r="AG3329" i="10" l="1"/>
  <c r="S3330" i="10"/>
  <c r="R3331" i="10" s="1"/>
  <c r="V3329" i="10"/>
  <c r="X3329" i="10" s="1"/>
  <c r="Z3329" i="10" s="1"/>
  <c r="U3329" i="10"/>
  <c r="W3329" i="10" s="1"/>
  <c r="Y3329" i="10" s="1"/>
  <c r="AJ3328" i="10"/>
  <c r="AI3328" i="10" s="1"/>
  <c r="AA3329" i="10" l="1"/>
  <c r="AC3329" i="10" s="1"/>
  <c r="AB3329" i="10"/>
  <c r="AD3329" i="10" s="1"/>
  <c r="AE3329" i="10" l="1"/>
  <c r="AF3329" i="10"/>
  <c r="AH3329" i="10" l="1"/>
  <c r="T3330" i="10"/>
  <c r="AG3330" i="10" l="1"/>
  <c r="S3331" i="10"/>
  <c r="R3332" i="10" s="1"/>
  <c r="V3330" i="10"/>
  <c r="X3330" i="10" s="1"/>
  <c r="Z3330" i="10" s="1"/>
  <c r="U3330" i="10"/>
  <c r="W3330" i="10" s="1"/>
  <c r="Y3330" i="10" s="1"/>
  <c r="AJ3329" i="10"/>
  <c r="AI3329" i="10" s="1"/>
  <c r="AB3330" i="10" l="1"/>
  <c r="AD3330" i="10" s="1"/>
  <c r="AA3330" i="10"/>
  <c r="AC3330" i="10" s="1"/>
  <c r="AF3330" i="10" l="1"/>
  <c r="AE3330" i="10"/>
  <c r="AH3330" i="10" l="1"/>
  <c r="T3331" i="10"/>
  <c r="AG3331" i="10" l="1"/>
  <c r="S3332" i="10"/>
  <c r="R3333" i="10" s="1"/>
  <c r="AJ3330" i="10"/>
  <c r="AI3330" i="10" s="1"/>
  <c r="U3331" i="10"/>
  <c r="W3331" i="10" s="1"/>
  <c r="Y3331" i="10" s="1"/>
  <c r="V3331" i="10"/>
  <c r="X3331" i="10" s="1"/>
  <c r="Z3331" i="10" s="1"/>
  <c r="AA3331" i="10" l="1"/>
  <c r="AC3331" i="10" s="1"/>
  <c r="AB3331" i="10"/>
  <c r="AD3331" i="10" s="1"/>
  <c r="AF3331" i="10" l="1"/>
  <c r="AE3331" i="10"/>
  <c r="AH3331" i="10" l="1"/>
  <c r="T3332" i="10"/>
  <c r="AG3332" i="10" l="1"/>
  <c r="S3333" i="10"/>
  <c r="R3334" i="10" s="1"/>
  <c r="U3332" i="10"/>
  <c r="W3332" i="10" s="1"/>
  <c r="Y3332" i="10" s="1"/>
  <c r="V3332" i="10"/>
  <c r="X3332" i="10" s="1"/>
  <c r="Z3332" i="10" s="1"/>
  <c r="AJ3331" i="10"/>
  <c r="AI3331" i="10" s="1"/>
  <c r="AB3332" i="10" l="1"/>
  <c r="AD3332" i="10" s="1"/>
  <c r="AA3332" i="10"/>
  <c r="AC3332" i="10" s="1"/>
  <c r="AF3332" i="10" l="1"/>
  <c r="AE3332" i="10"/>
  <c r="AH3332" i="10" s="1"/>
  <c r="AJ3332" i="10" s="1"/>
  <c r="T3333" i="10"/>
  <c r="AI3332" i="10" l="1"/>
  <c r="AG3333" i="10"/>
  <c r="S3334" i="10"/>
  <c r="R3335" i="10" s="1"/>
  <c r="U3333" i="10"/>
  <c r="W3333" i="10" s="1"/>
  <c r="Y3333" i="10" s="1"/>
  <c r="V3333" i="10"/>
  <c r="X3333" i="10" s="1"/>
  <c r="Z3333" i="10" s="1"/>
  <c r="AB3333" i="10" l="1"/>
  <c r="AD3333" i="10" s="1"/>
  <c r="AA3333" i="10"/>
  <c r="AC3333" i="10" s="1"/>
  <c r="AF3333" i="10" l="1"/>
  <c r="AE3333" i="10"/>
  <c r="AH3333" i="10" l="1"/>
  <c r="T3334" i="10"/>
  <c r="AG3334" i="10" l="1"/>
  <c r="S3335" i="10"/>
  <c r="R3336" i="10" s="1"/>
  <c r="V3334" i="10"/>
  <c r="X3334" i="10" s="1"/>
  <c r="Z3334" i="10" s="1"/>
  <c r="U3334" i="10"/>
  <c r="W3334" i="10" s="1"/>
  <c r="AA3334" i="10" s="1"/>
  <c r="AJ3333" i="10"/>
  <c r="AI3333" i="10" s="1"/>
  <c r="AB3334" i="10" l="1"/>
  <c r="AD3334" i="10" s="1"/>
  <c r="Y3334" i="10"/>
  <c r="AC3334" i="10" s="1"/>
  <c r="AF3334" i="10" l="1"/>
  <c r="AE3334" i="10"/>
  <c r="AH3334" i="10" l="1"/>
  <c r="T3335" i="10"/>
  <c r="AG3335" i="10" l="1"/>
  <c r="S3336" i="10"/>
  <c r="R3337" i="10" s="1"/>
  <c r="U3335" i="10"/>
  <c r="W3335" i="10" s="1"/>
  <c r="Y3335" i="10" s="1"/>
  <c r="V3335" i="10"/>
  <c r="X3335" i="10" s="1"/>
  <c r="Z3335" i="10" s="1"/>
  <c r="AJ3334" i="10"/>
  <c r="AI3334" i="10" s="1"/>
  <c r="AA3335" i="10" l="1"/>
  <c r="AC3335" i="10" s="1"/>
  <c r="AB3335" i="10"/>
  <c r="AD3335" i="10" s="1"/>
  <c r="AF3335" i="10" l="1"/>
  <c r="AE3335" i="10"/>
  <c r="AH3335" i="10" l="1"/>
  <c r="T3336" i="10"/>
  <c r="AG3336" i="10" l="1"/>
  <c r="S3337" i="10"/>
  <c r="R3338" i="10" s="1"/>
  <c r="V3336" i="10"/>
  <c r="X3336" i="10" s="1"/>
  <c r="Z3336" i="10" s="1"/>
  <c r="U3336" i="10"/>
  <c r="W3336" i="10" s="1"/>
  <c r="Y3336" i="10" s="1"/>
  <c r="AJ3335" i="10"/>
  <c r="AI3335" i="10" s="1"/>
  <c r="AB3336" i="10" l="1"/>
  <c r="AD3336" i="10" s="1"/>
  <c r="AA3336" i="10"/>
  <c r="AC3336" i="10" s="1"/>
  <c r="AF3336" i="10" l="1"/>
  <c r="AE3336" i="10"/>
  <c r="AH3336" i="10" s="1"/>
  <c r="AJ3336" i="10" s="1"/>
  <c r="AI3336" i="10" s="1"/>
  <c r="T3337" i="10"/>
  <c r="AG3337" i="10" l="1"/>
  <c r="S3338" i="10"/>
  <c r="R3339" i="10" s="1"/>
  <c r="V3337" i="10"/>
  <c r="X3337" i="10" s="1"/>
  <c r="AB3337" i="10" s="1"/>
  <c r="U3337" i="10"/>
  <c r="W3337" i="10" s="1"/>
  <c r="AA3337" i="10" s="1"/>
  <c r="Z3337" i="10" l="1"/>
  <c r="AD3337" i="10" s="1"/>
  <c r="Y3337" i="10"/>
  <c r="AC3337" i="10" s="1"/>
  <c r="AE3337" i="10" l="1"/>
  <c r="AF3337" i="10"/>
  <c r="AH3337" i="10" l="1"/>
  <c r="T3338" i="10"/>
  <c r="AG3338" i="10" l="1"/>
  <c r="S3339" i="10"/>
  <c r="R3340" i="10" s="1"/>
  <c r="AJ3337" i="10"/>
  <c r="AI3337" i="10" s="1"/>
  <c r="U3338" i="10"/>
  <c r="W3338" i="10" s="1"/>
  <c r="Y3338" i="10" s="1"/>
  <c r="V3338" i="10"/>
  <c r="X3338" i="10" s="1"/>
  <c r="Z3338" i="10" s="1"/>
  <c r="AA3338" i="10" l="1"/>
  <c r="AC3338" i="10" s="1"/>
  <c r="AB3338" i="10"/>
  <c r="AD3338" i="10" s="1"/>
  <c r="AF3338" i="10" l="1"/>
  <c r="AE3338" i="10"/>
  <c r="AH3338" i="10" l="1"/>
  <c r="T3339" i="10"/>
  <c r="AG3339" i="10" l="1"/>
  <c r="S3340" i="10"/>
  <c r="R3341" i="10" s="1"/>
  <c r="U3339" i="10"/>
  <c r="W3339" i="10" s="1"/>
  <c r="Y3339" i="10" s="1"/>
  <c r="V3339" i="10"/>
  <c r="X3339" i="10" s="1"/>
  <c r="AB3339" i="10" s="1"/>
  <c r="AJ3338" i="10"/>
  <c r="AI3338" i="10" s="1"/>
  <c r="AA3339" i="10" l="1"/>
  <c r="AC3339" i="10" s="1"/>
  <c r="Z3339" i="10"/>
  <c r="AD3339" i="10" s="1"/>
  <c r="AE3339" i="10" l="1"/>
  <c r="AF3339" i="10"/>
  <c r="AH3339" i="10" l="1"/>
  <c r="T3340" i="10"/>
  <c r="AG3340" i="10" l="1"/>
  <c r="S3341" i="10"/>
  <c r="R3342" i="10" s="1"/>
  <c r="V3340" i="10"/>
  <c r="X3340" i="10" s="1"/>
  <c r="Z3340" i="10" s="1"/>
  <c r="U3340" i="10"/>
  <c r="W3340" i="10" s="1"/>
  <c r="AA3340" i="10" s="1"/>
  <c r="AJ3339" i="10"/>
  <c r="AI3339" i="10" s="1"/>
  <c r="AB3340" i="10" l="1"/>
  <c r="AD3340" i="10" s="1"/>
  <c r="Y3340" i="10"/>
  <c r="AC3340" i="10" s="1"/>
  <c r="AE3340" i="10" l="1"/>
  <c r="AF3340" i="10"/>
  <c r="AH3340" i="10" l="1"/>
  <c r="T3341" i="10"/>
  <c r="AG3341" i="10" l="1"/>
  <c r="S3342" i="10"/>
  <c r="R3343" i="10" s="1"/>
  <c r="AJ3340" i="10"/>
  <c r="AI3340" i="10" s="1"/>
  <c r="U3341" i="10"/>
  <c r="W3341" i="10" s="1"/>
  <c r="AA3341" i="10" s="1"/>
  <c r="V3341" i="10"/>
  <c r="X3341" i="10" s="1"/>
  <c r="Z3341" i="10" s="1"/>
  <c r="AB3341" i="10" l="1"/>
  <c r="AD3341" i="10" s="1"/>
  <c r="Y3341" i="10"/>
  <c r="AC3341" i="10" s="1"/>
  <c r="AE3341" i="10" l="1"/>
  <c r="AF3341" i="10"/>
  <c r="AH3341" i="10" l="1"/>
  <c r="T3342" i="10"/>
  <c r="AG3342" i="10" l="1"/>
  <c r="S3343" i="10"/>
  <c r="R3344" i="10" s="1"/>
  <c r="AJ3341" i="10"/>
  <c r="AI3341" i="10" s="1"/>
  <c r="V3342" i="10"/>
  <c r="X3342" i="10" s="1"/>
  <c r="Z3342" i="10" s="1"/>
  <c r="U3342" i="10"/>
  <c r="W3342" i="10" s="1"/>
  <c r="Y3342" i="10" s="1"/>
  <c r="AB3342" i="10" l="1"/>
  <c r="AD3342" i="10" s="1"/>
  <c r="AA3342" i="10"/>
  <c r="AC3342" i="10" s="1"/>
  <c r="AE3342" i="10" l="1"/>
  <c r="AF3342" i="10"/>
  <c r="AH3342" i="10" l="1"/>
  <c r="T3343" i="10"/>
  <c r="AG3343" i="10" l="1"/>
  <c r="S3344" i="10"/>
  <c r="R3345" i="10" s="1"/>
  <c r="V3343" i="10"/>
  <c r="X3343" i="10" s="1"/>
  <c r="AB3343" i="10" s="1"/>
  <c r="U3343" i="10"/>
  <c r="W3343" i="10" s="1"/>
  <c r="Y3343" i="10" s="1"/>
  <c r="AJ3342" i="10"/>
  <c r="AI3342" i="10" s="1"/>
  <c r="AA3343" i="10" l="1"/>
  <c r="AC3343" i="10" s="1"/>
  <c r="Z3343" i="10"/>
  <c r="AD3343" i="10" s="1"/>
  <c r="AF3343" i="10" l="1"/>
  <c r="AE3343" i="10"/>
  <c r="AH3343" i="10" l="1"/>
  <c r="T3344" i="10"/>
  <c r="AG3344" i="10" l="1"/>
  <c r="S3345" i="10"/>
  <c r="R3346" i="10" s="1"/>
  <c r="V3344" i="10"/>
  <c r="X3344" i="10" s="1"/>
  <c r="AB3344" i="10" s="1"/>
  <c r="U3344" i="10"/>
  <c r="W3344" i="10" s="1"/>
  <c r="Y3344" i="10" s="1"/>
  <c r="AJ3343" i="10"/>
  <c r="AI3343" i="10" s="1"/>
  <c r="AA3344" i="10" l="1"/>
  <c r="AC3344" i="10" s="1"/>
  <c r="Z3344" i="10"/>
  <c r="AD3344" i="10" s="1"/>
  <c r="AF3344" i="10" l="1"/>
  <c r="AE3344" i="10"/>
  <c r="AH3344" i="10" l="1"/>
  <c r="T3345" i="10"/>
  <c r="AG3345" i="10" l="1"/>
  <c r="S3346" i="10"/>
  <c r="R3347" i="10" s="1"/>
  <c r="U3345" i="10"/>
  <c r="W3345" i="10" s="1"/>
  <c r="Y3345" i="10" s="1"/>
  <c r="V3345" i="10"/>
  <c r="X3345" i="10" s="1"/>
  <c r="Z3345" i="10" s="1"/>
  <c r="AJ3344" i="10"/>
  <c r="AI3344" i="10" s="1"/>
  <c r="AB3345" i="10" l="1"/>
  <c r="AD3345" i="10" s="1"/>
  <c r="AA3345" i="10"/>
  <c r="AC3345" i="10" s="1"/>
  <c r="AE3345" i="10" l="1"/>
  <c r="AF3345" i="10"/>
  <c r="AH3345" i="10" l="1"/>
  <c r="T3346" i="10"/>
  <c r="AG3346" i="10" l="1"/>
  <c r="S3347" i="10"/>
  <c r="R3348" i="10" s="1"/>
  <c r="U3346" i="10"/>
  <c r="W3346" i="10" s="1"/>
  <c r="AA3346" i="10" s="1"/>
  <c r="V3346" i="10"/>
  <c r="X3346" i="10" s="1"/>
  <c r="Z3346" i="10" s="1"/>
  <c r="AJ3345" i="10"/>
  <c r="AI3345" i="10" s="1"/>
  <c r="AB3346" i="10" l="1"/>
  <c r="AD3346" i="10" s="1"/>
  <c r="Y3346" i="10"/>
  <c r="AC3346" i="10" s="1"/>
  <c r="AF3346" i="10" l="1"/>
  <c r="AE3346" i="10"/>
  <c r="AH3346" i="10" l="1"/>
  <c r="T3347" i="10"/>
  <c r="AG3347" i="10" l="1"/>
  <c r="S3348" i="10"/>
  <c r="R3349" i="10" s="1"/>
  <c r="V3347" i="10"/>
  <c r="X3347" i="10" s="1"/>
  <c r="AB3347" i="10" s="1"/>
  <c r="U3347" i="10"/>
  <c r="W3347" i="10" s="1"/>
  <c r="Y3347" i="10" s="1"/>
  <c r="AJ3346" i="10"/>
  <c r="AI3346" i="10" s="1"/>
  <c r="AA3347" i="10" l="1"/>
  <c r="AC3347" i="10" s="1"/>
  <c r="Z3347" i="10"/>
  <c r="AD3347" i="10" s="1"/>
  <c r="AE3347" i="10" l="1"/>
  <c r="AF3347" i="10"/>
  <c r="AH3347" i="10" l="1"/>
  <c r="T3348" i="10"/>
  <c r="AG3348" i="10" l="1"/>
  <c r="S3349" i="10"/>
  <c r="R3350" i="10" s="1"/>
  <c r="AJ3347" i="10"/>
  <c r="AI3347" i="10" s="1"/>
  <c r="U3348" i="10"/>
  <c r="W3348" i="10" s="1"/>
  <c r="Y3348" i="10" s="1"/>
  <c r="V3348" i="10"/>
  <c r="X3348" i="10" s="1"/>
  <c r="Z3348" i="10" s="1"/>
  <c r="AB3348" i="10" l="1"/>
  <c r="AD3348" i="10" s="1"/>
  <c r="AA3348" i="10"/>
  <c r="AC3348" i="10" s="1"/>
  <c r="AF3348" i="10" l="1"/>
  <c r="AE3348" i="10"/>
  <c r="AH3348" i="10" l="1"/>
  <c r="T3349" i="10"/>
  <c r="AG3349" i="10" l="1"/>
  <c r="S3350" i="10"/>
  <c r="R3351" i="10" s="1"/>
  <c r="AI3348" i="10"/>
  <c r="AJ3348" i="10"/>
  <c r="U3349" i="10"/>
  <c r="W3349" i="10" s="1"/>
  <c r="Y3349" i="10" s="1"/>
  <c r="V3349" i="10"/>
  <c r="X3349" i="10" s="1"/>
  <c r="Z3349" i="10" s="1"/>
  <c r="AB3349" i="10" l="1"/>
  <c r="AD3349" i="10" s="1"/>
  <c r="AA3349" i="10"/>
  <c r="AC3349" i="10" s="1"/>
  <c r="AE3349" i="10" l="1"/>
  <c r="AF3349" i="10"/>
  <c r="AH3349" i="10" l="1"/>
  <c r="T3350" i="10"/>
  <c r="AG3350" i="10" l="1"/>
  <c r="S3351" i="10"/>
  <c r="R3352" i="10" s="1"/>
  <c r="AJ3349" i="10"/>
  <c r="AI3349" i="10" s="1"/>
  <c r="U3350" i="10"/>
  <c r="W3350" i="10" s="1"/>
  <c r="Y3350" i="10" s="1"/>
  <c r="V3350" i="10"/>
  <c r="X3350" i="10" s="1"/>
  <c r="Z3350" i="10" s="1"/>
  <c r="AA3350" i="10" l="1"/>
  <c r="AC3350" i="10" s="1"/>
  <c r="AB3350" i="10"/>
  <c r="AD3350" i="10" s="1"/>
  <c r="AE3350" i="10" l="1"/>
  <c r="AF3350" i="10"/>
  <c r="AH3350" i="10" l="1"/>
  <c r="T3351" i="10"/>
  <c r="AG3351" i="10" l="1"/>
  <c r="S3352" i="10"/>
  <c r="R3353" i="10" s="1"/>
  <c r="V3351" i="10"/>
  <c r="X3351" i="10" s="1"/>
  <c r="Z3351" i="10" s="1"/>
  <c r="U3351" i="10"/>
  <c r="W3351" i="10" s="1"/>
  <c r="Y3351" i="10" s="1"/>
  <c r="AJ3350" i="10"/>
  <c r="AI3350" i="10" s="1"/>
  <c r="AB3351" i="10" l="1"/>
  <c r="AD3351" i="10" s="1"/>
  <c r="AA3351" i="10"/>
  <c r="AC3351" i="10" s="1"/>
  <c r="AF3351" i="10" l="1"/>
  <c r="AE3351" i="10"/>
  <c r="AH3351" i="10" s="1"/>
  <c r="AJ3351" i="10" s="1"/>
  <c r="T3352" i="10"/>
  <c r="AI3351" i="10" l="1"/>
  <c r="AG3352" i="10"/>
  <c r="S3353" i="10"/>
  <c r="R3354" i="10" s="1"/>
  <c r="U3352" i="10"/>
  <c r="W3352" i="10" s="1"/>
  <c r="Y3352" i="10" s="1"/>
  <c r="V3352" i="10"/>
  <c r="X3352" i="10" s="1"/>
  <c r="Z3352" i="10" s="1"/>
  <c r="AB3352" i="10" l="1"/>
  <c r="AD3352" i="10" s="1"/>
  <c r="AA3352" i="10"/>
  <c r="AC3352" i="10" s="1"/>
  <c r="AF3352" i="10" l="1"/>
  <c r="AE3352" i="10"/>
  <c r="AH3352" i="10" l="1"/>
  <c r="T3353" i="10"/>
  <c r="AG3353" i="10" l="1"/>
  <c r="S3354" i="10"/>
  <c r="R3355" i="10" s="1"/>
  <c r="AJ3352" i="10"/>
  <c r="AI3352" i="10" s="1"/>
  <c r="V3353" i="10"/>
  <c r="X3353" i="10" s="1"/>
  <c r="Z3353" i="10" s="1"/>
  <c r="U3353" i="10"/>
  <c r="W3353" i="10" s="1"/>
  <c r="Y3353" i="10" s="1"/>
  <c r="AB3353" i="10" l="1"/>
  <c r="AD3353" i="10" s="1"/>
  <c r="AA3353" i="10"/>
  <c r="AC3353" i="10" s="1"/>
  <c r="AE3353" i="10" l="1"/>
  <c r="AH3353" i="10" s="1"/>
  <c r="AJ3353" i="10" s="1"/>
  <c r="AF3353" i="10"/>
  <c r="T3354" i="10"/>
  <c r="AI3353" i="10" l="1"/>
  <c r="AG3354" i="10"/>
  <c r="S3355" i="10"/>
  <c r="R3356" i="10" s="1"/>
  <c r="U3354" i="10"/>
  <c r="W3354" i="10" s="1"/>
  <c r="Y3354" i="10" s="1"/>
  <c r="V3354" i="10"/>
  <c r="X3354" i="10" s="1"/>
  <c r="AB3354" i="10" s="1"/>
  <c r="AA3354" i="10" l="1"/>
  <c r="AC3354" i="10" s="1"/>
  <c r="Z3354" i="10"/>
  <c r="AD3354" i="10" s="1"/>
  <c r="AE3354" i="10" l="1"/>
  <c r="AF3354" i="10"/>
  <c r="AH3354" i="10" l="1"/>
  <c r="T3355" i="10"/>
  <c r="AG3355" i="10" l="1"/>
  <c r="S3356" i="10"/>
  <c r="R3357" i="10" s="1"/>
  <c r="V3355" i="10"/>
  <c r="X3355" i="10" s="1"/>
  <c r="Z3355" i="10" s="1"/>
  <c r="U3355" i="10"/>
  <c r="W3355" i="10" s="1"/>
  <c r="Y3355" i="10" s="1"/>
  <c r="AJ3354" i="10"/>
  <c r="AI3354" i="10" s="1"/>
  <c r="AA3355" i="10" l="1"/>
  <c r="AC3355" i="10" s="1"/>
  <c r="AB3355" i="10"/>
  <c r="AD3355" i="10" s="1"/>
  <c r="AF3355" i="10" l="1"/>
  <c r="AE3355" i="10"/>
  <c r="AH3355" i="10" s="1"/>
  <c r="AJ3355" i="10" s="1"/>
  <c r="AI3355" i="10" s="1"/>
  <c r="T3356" i="10"/>
  <c r="AG3356" i="10" l="1"/>
  <c r="S3357" i="10"/>
  <c r="R3358" i="10" s="1"/>
  <c r="U3356" i="10"/>
  <c r="W3356" i="10" s="1"/>
  <c r="Y3356" i="10" s="1"/>
  <c r="V3356" i="10"/>
  <c r="X3356" i="10" s="1"/>
  <c r="Z3356" i="10" s="1"/>
  <c r="AB3356" i="10" l="1"/>
  <c r="AD3356" i="10" s="1"/>
  <c r="AA3356" i="10"/>
  <c r="AC3356" i="10" s="1"/>
  <c r="AE3356" i="10" l="1"/>
  <c r="AF3356" i="10"/>
  <c r="AH3356" i="10" l="1"/>
  <c r="T3357" i="10"/>
  <c r="AG3357" i="10" l="1"/>
  <c r="S3358" i="10"/>
  <c r="R3359" i="10" s="1"/>
  <c r="AJ3356" i="10"/>
  <c r="AI3356" i="10" s="1"/>
  <c r="V3357" i="10"/>
  <c r="X3357" i="10" s="1"/>
  <c r="Z3357" i="10" s="1"/>
  <c r="U3357" i="10"/>
  <c r="W3357" i="10" s="1"/>
  <c r="Y3357" i="10" s="1"/>
  <c r="AB3357" i="10" l="1"/>
  <c r="AD3357" i="10" s="1"/>
  <c r="AA3357" i="10"/>
  <c r="AC3357" i="10" s="1"/>
  <c r="AF3357" i="10" l="1"/>
  <c r="AE3357" i="10"/>
  <c r="AH3357" i="10" s="1"/>
  <c r="AJ3357" i="10" s="1"/>
  <c r="T3358" i="10"/>
  <c r="AI3357" i="10" l="1"/>
  <c r="AG3358" i="10"/>
  <c r="S3359" i="10"/>
  <c r="R3360" i="10" s="1"/>
  <c r="U3358" i="10"/>
  <c r="W3358" i="10" s="1"/>
  <c r="Y3358" i="10" s="1"/>
  <c r="V3358" i="10"/>
  <c r="X3358" i="10" s="1"/>
  <c r="Z3358" i="10" s="1"/>
  <c r="AB3358" i="10" l="1"/>
  <c r="AD3358" i="10" s="1"/>
  <c r="AA3358" i="10"/>
  <c r="AC3358" i="10" s="1"/>
  <c r="AF3358" i="10" l="1"/>
  <c r="AE3358" i="10"/>
  <c r="AH3358" i="10" l="1"/>
  <c r="T3359" i="10"/>
  <c r="AG3359" i="10" l="1"/>
  <c r="S3360" i="10"/>
  <c r="R3361" i="10" s="1"/>
  <c r="V3359" i="10"/>
  <c r="X3359" i="10" s="1"/>
  <c r="Z3359" i="10" s="1"/>
  <c r="U3359" i="10"/>
  <c r="W3359" i="10" s="1"/>
  <c r="Y3359" i="10" s="1"/>
  <c r="AJ3358" i="10"/>
  <c r="AI3358" i="10" s="1"/>
  <c r="AA3359" i="10" l="1"/>
  <c r="AC3359" i="10" s="1"/>
  <c r="AB3359" i="10"/>
  <c r="AD3359" i="10" s="1"/>
  <c r="AF3359" i="10" l="1"/>
  <c r="AE3359" i="10"/>
  <c r="AH3359" i="10" l="1"/>
  <c r="T3360" i="10"/>
  <c r="AG3360" i="10" l="1"/>
  <c r="S3361" i="10"/>
  <c r="R3362" i="10" s="1"/>
  <c r="V3360" i="10"/>
  <c r="X3360" i="10" s="1"/>
  <c r="Z3360" i="10" s="1"/>
  <c r="U3360" i="10"/>
  <c r="W3360" i="10" s="1"/>
  <c r="Y3360" i="10" s="1"/>
  <c r="AJ3359" i="10"/>
  <c r="AI3359" i="10" s="1"/>
  <c r="AB3360" i="10" l="1"/>
  <c r="AD3360" i="10" s="1"/>
  <c r="AA3360" i="10"/>
  <c r="AC3360" i="10" s="1"/>
  <c r="AE3360" i="10" l="1"/>
  <c r="AH3360" i="10"/>
  <c r="T3361" i="10"/>
  <c r="AF3360" i="10"/>
  <c r="AG3361" i="10" l="1"/>
  <c r="S3362" i="10"/>
  <c r="R3363" i="10" s="1"/>
  <c r="V3361" i="10"/>
  <c r="X3361" i="10" s="1"/>
  <c r="Z3361" i="10" s="1"/>
  <c r="U3361" i="10"/>
  <c r="W3361" i="10" s="1"/>
  <c r="Y3361" i="10" s="1"/>
  <c r="AJ3360" i="10"/>
  <c r="AI3360" i="10" s="1"/>
  <c r="AB3361" i="10" l="1"/>
  <c r="AD3361" i="10" s="1"/>
  <c r="AA3361" i="10"/>
  <c r="AC3361" i="10" s="1"/>
  <c r="AF3361" i="10" l="1"/>
  <c r="AE3361" i="10"/>
  <c r="AH3361" i="10" l="1"/>
  <c r="T3362" i="10"/>
  <c r="AG3362" i="10" l="1"/>
  <c r="S3363" i="10"/>
  <c r="R3364" i="10" s="1"/>
  <c r="U3362" i="10"/>
  <c r="W3362" i="10" s="1"/>
  <c r="Y3362" i="10" s="1"/>
  <c r="V3362" i="10"/>
  <c r="X3362" i="10" s="1"/>
  <c r="Z3362" i="10" s="1"/>
  <c r="AJ3361" i="10"/>
  <c r="AI3361" i="10" s="1"/>
  <c r="AB3362" i="10" l="1"/>
  <c r="AD3362" i="10" s="1"/>
  <c r="AA3362" i="10"/>
  <c r="AC3362" i="10" s="1"/>
  <c r="AE3362" i="10" l="1"/>
  <c r="AF3362" i="10"/>
  <c r="AH3362" i="10" l="1"/>
  <c r="T3363" i="10"/>
  <c r="AG3363" i="10" l="1"/>
  <c r="S3364" i="10"/>
  <c r="R3365" i="10" s="1"/>
  <c r="U3363" i="10"/>
  <c r="W3363" i="10" s="1"/>
  <c r="Y3363" i="10" s="1"/>
  <c r="V3363" i="10"/>
  <c r="X3363" i="10" s="1"/>
  <c r="AB3363" i="10" s="1"/>
  <c r="AJ3362" i="10"/>
  <c r="AI3362" i="10" s="1"/>
  <c r="AA3363" i="10" l="1"/>
  <c r="AC3363" i="10" s="1"/>
  <c r="Z3363" i="10"/>
  <c r="AD3363" i="10" s="1"/>
  <c r="AF3363" i="10" l="1"/>
  <c r="AE3363" i="10"/>
  <c r="AH3363" i="10" l="1"/>
  <c r="T3364" i="10"/>
  <c r="AG3364" i="10" l="1"/>
  <c r="S3365" i="10"/>
  <c r="R3366" i="10" s="1"/>
  <c r="U3364" i="10"/>
  <c r="W3364" i="10" s="1"/>
  <c r="Y3364" i="10" s="1"/>
  <c r="V3364" i="10"/>
  <c r="X3364" i="10" s="1"/>
  <c r="Z3364" i="10" s="1"/>
  <c r="AJ3363" i="10"/>
  <c r="AI3363" i="10" s="1"/>
  <c r="AA3364" i="10" l="1"/>
  <c r="AC3364" i="10" s="1"/>
  <c r="AB3364" i="10"/>
  <c r="AD3364" i="10" s="1"/>
  <c r="AE3364" i="10" l="1"/>
  <c r="AF3364" i="10"/>
  <c r="AH3364" i="10" l="1"/>
  <c r="T3365" i="10"/>
  <c r="AG3365" i="10" l="1"/>
  <c r="S3366" i="10"/>
  <c r="R3367" i="10" s="1"/>
  <c r="U3365" i="10"/>
  <c r="W3365" i="10" s="1"/>
  <c r="Y3365" i="10" s="1"/>
  <c r="V3365" i="10"/>
  <c r="X3365" i="10" s="1"/>
  <c r="AB3365" i="10" s="1"/>
  <c r="AJ3364" i="10"/>
  <c r="AI3364" i="10" s="1"/>
  <c r="AA3365" i="10" l="1"/>
  <c r="AC3365" i="10" s="1"/>
  <c r="Z3365" i="10"/>
  <c r="AD3365" i="10" s="1"/>
  <c r="AF3365" i="10" l="1"/>
  <c r="AE3365" i="10"/>
  <c r="AH3365" i="10" l="1"/>
  <c r="T3366" i="10"/>
  <c r="AG3366" i="10" l="1"/>
  <c r="S3367" i="10"/>
  <c r="R3368" i="10" s="1"/>
  <c r="V3366" i="10"/>
  <c r="X3366" i="10" s="1"/>
  <c r="Z3366" i="10" s="1"/>
  <c r="U3366" i="10"/>
  <c r="W3366" i="10" s="1"/>
  <c r="Y3366" i="10" s="1"/>
  <c r="AJ3365" i="10"/>
  <c r="AI3365" i="10" s="1"/>
  <c r="AA3366" i="10" l="1"/>
  <c r="AC3366" i="10" s="1"/>
  <c r="AB3366" i="10"/>
  <c r="AD3366" i="10" s="1"/>
  <c r="AE3366" i="10" l="1"/>
  <c r="AF3366" i="10"/>
  <c r="AH3366" i="10" l="1"/>
  <c r="T3367" i="10"/>
  <c r="AG3367" i="10" l="1"/>
  <c r="S3368" i="10"/>
  <c r="R3369" i="10" s="1"/>
  <c r="U3367" i="10"/>
  <c r="W3367" i="10" s="1"/>
  <c r="Y3367" i="10" s="1"/>
  <c r="V3367" i="10"/>
  <c r="X3367" i="10" s="1"/>
  <c r="Z3367" i="10" s="1"/>
  <c r="AJ3366" i="10"/>
  <c r="H39" i="11" s="1"/>
  <c r="AB3367" i="10" l="1"/>
  <c r="AD3367" i="10" s="1"/>
  <c r="AA3367" i="10"/>
  <c r="AC3367" i="10" s="1"/>
  <c r="AI3366" i="10"/>
  <c r="G39" i="11" s="1"/>
  <c r="AF3367" i="10" l="1"/>
  <c r="AE3367" i="10"/>
  <c r="AH3367" i="10" l="1"/>
  <c r="T3368" i="10"/>
  <c r="AG3368" i="10" l="1"/>
  <c r="S3369" i="10"/>
  <c r="R3370" i="10" s="1"/>
  <c r="AJ3367" i="10"/>
  <c r="AI3367" i="10" s="1"/>
  <c r="U3368" i="10"/>
  <c r="W3368" i="10" s="1"/>
  <c r="Y3368" i="10" s="1"/>
  <c r="V3368" i="10"/>
  <c r="X3368" i="10" s="1"/>
  <c r="Z3368" i="10" s="1"/>
  <c r="AB3368" i="10" l="1"/>
  <c r="AD3368" i="10" s="1"/>
  <c r="AA3368" i="10"/>
  <c r="AC3368" i="10" s="1"/>
  <c r="AF3368" i="10" l="1"/>
  <c r="AE3368" i="10"/>
  <c r="AH3368" i="10" l="1"/>
  <c r="T3369" i="10"/>
  <c r="AG3369" i="10" l="1"/>
  <c r="S3370" i="10"/>
  <c r="R3371" i="10" s="1"/>
  <c r="U3369" i="10"/>
  <c r="W3369" i="10" s="1"/>
  <c r="Y3369" i="10" s="1"/>
  <c r="V3369" i="10"/>
  <c r="X3369" i="10" s="1"/>
  <c r="Z3369" i="10" s="1"/>
  <c r="AJ3368" i="10"/>
  <c r="AI3368" i="10" s="1"/>
  <c r="AB3369" i="10" l="1"/>
  <c r="AD3369" i="10" s="1"/>
  <c r="AA3369" i="10"/>
  <c r="AC3369" i="10" s="1"/>
  <c r="AE3369" i="10" l="1"/>
  <c r="AF3369" i="10"/>
  <c r="AH3369" i="10" l="1"/>
  <c r="T3370" i="10"/>
  <c r="AG3370" i="10" l="1"/>
  <c r="S3371" i="10"/>
  <c r="R3372" i="10" s="1"/>
  <c r="V3370" i="10"/>
  <c r="X3370" i="10" s="1"/>
  <c r="Z3370" i="10" s="1"/>
  <c r="U3370" i="10"/>
  <c r="W3370" i="10" s="1"/>
  <c r="Y3370" i="10" s="1"/>
  <c r="AJ3369" i="10"/>
  <c r="AI3369" i="10" s="1"/>
  <c r="AB3370" i="10" l="1"/>
  <c r="AD3370" i="10" s="1"/>
  <c r="AA3370" i="10"/>
  <c r="AC3370" i="10" s="1"/>
  <c r="AF3370" i="10" l="1"/>
  <c r="AE3370" i="10"/>
  <c r="AH3370" i="10" l="1"/>
  <c r="T3371" i="10"/>
  <c r="AG3371" i="10" l="1"/>
  <c r="S3372" i="10"/>
  <c r="R3373" i="10" s="1"/>
  <c r="AJ3370" i="10"/>
  <c r="AI3370" i="10" s="1"/>
  <c r="U3371" i="10"/>
  <c r="W3371" i="10" s="1"/>
  <c r="Y3371" i="10" s="1"/>
  <c r="V3371" i="10"/>
  <c r="X3371" i="10" s="1"/>
  <c r="Z3371" i="10" s="1"/>
  <c r="AB3371" i="10" l="1"/>
  <c r="AD3371" i="10" s="1"/>
  <c r="AA3371" i="10"/>
  <c r="AC3371" i="10" s="1"/>
  <c r="AF3371" i="10" l="1"/>
  <c r="AE3371" i="10"/>
  <c r="AH3371" i="10" s="1"/>
  <c r="AJ3371" i="10" s="1"/>
  <c r="T3372" i="10"/>
  <c r="AI3371" i="10" l="1"/>
  <c r="AG3372" i="10"/>
  <c r="S3373" i="10"/>
  <c r="R3374" i="10" s="1"/>
  <c r="V3372" i="10"/>
  <c r="X3372" i="10" s="1"/>
  <c r="Z3372" i="10" s="1"/>
  <c r="U3372" i="10"/>
  <c r="W3372" i="10" s="1"/>
  <c r="Y3372" i="10" s="1"/>
  <c r="AB3372" i="10" l="1"/>
  <c r="AD3372" i="10" s="1"/>
  <c r="AA3372" i="10"/>
  <c r="AC3372" i="10" s="1"/>
  <c r="AF3372" i="10" l="1"/>
  <c r="AE3372" i="10"/>
  <c r="AH3372" i="10" l="1"/>
  <c r="T3373" i="10"/>
  <c r="AG3373" i="10" l="1"/>
  <c r="S3374" i="10"/>
  <c r="R3375" i="10" s="1"/>
  <c r="AJ3372" i="10"/>
  <c r="AI3372" i="10" s="1"/>
  <c r="U3373" i="10"/>
  <c r="W3373" i="10" s="1"/>
  <c r="Y3373" i="10" s="1"/>
  <c r="V3373" i="10"/>
  <c r="X3373" i="10" s="1"/>
  <c r="AB3373" i="10" s="1"/>
  <c r="AA3373" i="10" l="1"/>
  <c r="AC3373" i="10" s="1"/>
  <c r="Z3373" i="10"/>
  <c r="AD3373" i="10" s="1"/>
  <c r="AE3373" i="10" l="1"/>
  <c r="AF3373" i="10"/>
  <c r="AH3373" i="10" l="1"/>
  <c r="T3374" i="10"/>
  <c r="AG3374" i="10" l="1"/>
  <c r="S3375" i="10"/>
  <c r="R3376" i="10" s="1"/>
  <c r="V3374" i="10"/>
  <c r="X3374" i="10" s="1"/>
  <c r="Z3374" i="10" s="1"/>
  <c r="U3374" i="10"/>
  <c r="W3374" i="10" s="1"/>
  <c r="Y3374" i="10" s="1"/>
  <c r="AJ3373" i="10"/>
  <c r="AI3373" i="10" s="1"/>
  <c r="AB3374" i="10" l="1"/>
  <c r="AD3374" i="10" s="1"/>
  <c r="AA3374" i="10"/>
  <c r="AC3374" i="10" s="1"/>
  <c r="AE3374" i="10" l="1"/>
  <c r="AF3374" i="10"/>
  <c r="AH3374" i="10" l="1"/>
  <c r="T3375" i="10"/>
  <c r="AG3375" i="10" l="1"/>
  <c r="S3376" i="10"/>
  <c r="R3377" i="10" s="1"/>
  <c r="U3375" i="10"/>
  <c r="W3375" i="10" s="1"/>
  <c r="AA3375" i="10" s="1"/>
  <c r="V3375" i="10"/>
  <c r="X3375" i="10" s="1"/>
  <c r="Z3375" i="10" s="1"/>
  <c r="AJ3374" i="10"/>
  <c r="AI3374" i="10" s="1"/>
  <c r="AB3375" i="10" l="1"/>
  <c r="AD3375" i="10" s="1"/>
  <c r="Y3375" i="10"/>
  <c r="AC3375" i="10" s="1"/>
  <c r="AE3375" i="10" l="1"/>
  <c r="AF3375" i="10"/>
  <c r="AH3375" i="10" l="1"/>
  <c r="T3376" i="10"/>
  <c r="AG3376" i="10" l="1"/>
  <c r="S3377" i="10"/>
  <c r="R3378" i="10" s="1"/>
  <c r="V3376" i="10"/>
  <c r="X3376" i="10" s="1"/>
  <c r="Z3376" i="10" s="1"/>
  <c r="U3376" i="10"/>
  <c r="W3376" i="10" s="1"/>
  <c r="Y3376" i="10" s="1"/>
  <c r="AJ3375" i="10"/>
  <c r="AI3375" i="10" s="1"/>
  <c r="AB3376" i="10" l="1"/>
  <c r="AD3376" i="10" s="1"/>
  <c r="AA3376" i="10"/>
  <c r="AC3376" i="10" s="1"/>
  <c r="AF3376" i="10" l="1"/>
  <c r="AE3376" i="10"/>
  <c r="AH3376" i="10" s="1"/>
  <c r="AJ3376" i="10" s="1"/>
  <c r="T3377" i="10"/>
  <c r="AI3376" i="10" l="1"/>
  <c r="AG3377" i="10"/>
  <c r="S3378" i="10"/>
  <c r="R3379" i="10" s="1"/>
  <c r="U3377" i="10"/>
  <c r="W3377" i="10" s="1"/>
  <c r="Y3377" i="10" s="1"/>
  <c r="V3377" i="10"/>
  <c r="X3377" i="10" s="1"/>
  <c r="Z3377" i="10" s="1"/>
  <c r="AB3377" i="10" l="1"/>
  <c r="AD3377" i="10" s="1"/>
  <c r="AA3377" i="10"/>
  <c r="AC3377" i="10" s="1"/>
  <c r="AF3377" i="10" l="1"/>
  <c r="AE3377" i="10"/>
  <c r="T3378" i="10"/>
  <c r="AH3377" i="10"/>
  <c r="AG3378" i="10" l="1"/>
  <c r="S3379" i="10"/>
  <c r="R3380" i="10" s="1"/>
  <c r="V3378" i="10"/>
  <c r="X3378" i="10" s="1"/>
  <c r="Z3378" i="10" s="1"/>
  <c r="U3378" i="10"/>
  <c r="W3378" i="10" s="1"/>
  <c r="Y3378" i="10" s="1"/>
  <c r="AJ3377" i="10"/>
  <c r="AI3377" i="10" s="1"/>
  <c r="AB3378" i="10" l="1"/>
  <c r="AD3378" i="10" s="1"/>
  <c r="AA3378" i="10"/>
  <c r="AC3378" i="10" s="1"/>
  <c r="AE3378" i="10" l="1"/>
  <c r="AF3378" i="10"/>
  <c r="AH3378" i="10" l="1"/>
  <c r="T3379" i="10"/>
  <c r="AG3379" i="10" l="1"/>
  <c r="S3380" i="10"/>
  <c r="R3381" i="10" s="1"/>
  <c r="V3379" i="10"/>
  <c r="X3379" i="10" s="1"/>
  <c r="Z3379" i="10" s="1"/>
  <c r="U3379" i="10"/>
  <c r="W3379" i="10" s="1"/>
  <c r="Y3379" i="10" s="1"/>
  <c r="AJ3378" i="10"/>
  <c r="AI3378" i="10" s="1"/>
  <c r="AB3379" i="10" l="1"/>
  <c r="AD3379" i="10" s="1"/>
  <c r="AA3379" i="10"/>
  <c r="AC3379" i="10" s="1"/>
  <c r="AF3379" i="10" l="1"/>
  <c r="AE3379" i="10"/>
  <c r="AH3379" i="10" s="1"/>
  <c r="AJ3379" i="10" s="1"/>
  <c r="AI3379" i="10" s="1"/>
  <c r="T3380" i="10"/>
  <c r="AG3380" i="10" l="1"/>
  <c r="S3381" i="10"/>
  <c r="R3382" i="10" s="1"/>
  <c r="V3380" i="10"/>
  <c r="X3380" i="10" s="1"/>
  <c r="Z3380" i="10" s="1"/>
  <c r="U3380" i="10"/>
  <c r="W3380" i="10" s="1"/>
  <c r="Y3380" i="10" s="1"/>
  <c r="AB3380" i="10" l="1"/>
  <c r="AD3380" i="10" s="1"/>
  <c r="AA3380" i="10"/>
  <c r="AC3380" i="10" s="1"/>
  <c r="AE3380" i="10" l="1"/>
  <c r="AF3380" i="10"/>
  <c r="AH3380" i="10" l="1"/>
  <c r="T3381" i="10"/>
  <c r="AG3381" i="10" l="1"/>
  <c r="S3382" i="10"/>
  <c r="R3383" i="10" s="1"/>
  <c r="U3381" i="10"/>
  <c r="W3381" i="10" s="1"/>
  <c r="Y3381" i="10" s="1"/>
  <c r="V3381" i="10"/>
  <c r="X3381" i="10" s="1"/>
  <c r="Z3381" i="10" s="1"/>
  <c r="AJ3380" i="10"/>
  <c r="AI3380" i="10" s="1"/>
  <c r="AA3381" i="10" l="1"/>
  <c r="AC3381" i="10" s="1"/>
  <c r="AB3381" i="10"/>
  <c r="AD3381" i="10" s="1"/>
  <c r="AE3381" i="10" l="1"/>
  <c r="AF3381" i="10"/>
  <c r="AH3381" i="10" l="1"/>
  <c r="T3382" i="10"/>
  <c r="AG3382" i="10" l="1"/>
  <c r="S3383" i="10"/>
  <c r="R3384" i="10" s="1"/>
  <c r="AJ3381" i="10"/>
  <c r="AI3381" i="10" s="1"/>
  <c r="U3382" i="10"/>
  <c r="W3382" i="10" s="1"/>
  <c r="Y3382" i="10" s="1"/>
  <c r="V3382" i="10"/>
  <c r="X3382" i="10" s="1"/>
  <c r="Z3382" i="10" s="1"/>
  <c r="AA3382" i="10" l="1"/>
  <c r="AC3382" i="10" s="1"/>
  <c r="AB3382" i="10"/>
  <c r="AD3382" i="10" s="1"/>
  <c r="AE3382" i="10" l="1"/>
  <c r="AF3382" i="10"/>
  <c r="T3383" i="10"/>
  <c r="AH3382" i="10"/>
  <c r="AG3383" i="10" l="1"/>
  <c r="S3384" i="10"/>
  <c r="R3385" i="10" s="1"/>
  <c r="AJ3382" i="10"/>
  <c r="AI3382" i="10" s="1"/>
  <c r="U3383" i="10"/>
  <c r="W3383" i="10" s="1"/>
  <c r="Y3383" i="10" s="1"/>
  <c r="V3383" i="10"/>
  <c r="X3383" i="10" s="1"/>
  <c r="Z3383" i="10" s="1"/>
  <c r="AB3383" i="10" l="1"/>
  <c r="AD3383" i="10" s="1"/>
  <c r="AA3383" i="10"/>
  <c r="AC3383" i="10" s="1"/>
  <c r="AE3383" i="10" l="1"/>
  <c r="AF3383" i="10"/>
  <c r="AH3383" i="10" l="1"/>
  <c r="T3384" i="10"/>
  <c r="AG3384" i="10" l="1"/>
  <c r="S3385" i="10"/>
  <c r="R3386" i="10" s="1"/>
  <c r="AJ3383" i="10"/>
  <c r="AI3383" i="10" s="1"/>
  <c r="V3384" i="10"/>
  <c r="X3384" i="10" s="1"/>
  <c r="Z3384" i="10" s="1"/>
  <c r="U3384" i="10"/>
  <c r="W3384" i="10" s="1"/>
  <c r="Y3384" i="10" s="1"/>
  <c r="AB3384" i="10" l="1"/>
  <c r="AD3384" i="10" s="1"/>
  <c r="AA3384" i="10"/>
  <c r="AC3384" i="10" s="1"/>
  <c r="AF3384" i="10" l="1"/>
  <c r="AE3384" i="10"/>
  <c r="AH3384" i="10" s="1"/>
  <c r="AJ3384" i="10" s="1"/>
  <c r="T3385" i="10"/>
  <c r="AI3384" i="10" l="1"/>
  <c r="AG3385" i="10"/>
  <c r="S3386" i="10"/>
  <c r="R3387" i="10" s="1"/>
  <c r="U3385" i="10"/>
  <c r="W3385" i="10" s="1"/>
  <c r="Y3385" i="10" s="1"/>
  <c r="V3385" i="10"/>
  <c r="X3385" i="10" s="1"/>
  <c r="Z3385" i="10" s="1"/>
  <c r="AB3385" i="10" l="1"/>
  <c r="AD3385" i="10" s="1"/>
  <c r="AA3385" i="10"/>
  <c r="AC3385" i="10" s="1"/>
  <c r="AE3385" i="10" l="1"/>
  <c r="AH3385" i="10" s="1"/>
  <c r="AJ3385" i="10" s="1"/>
  <c r="AF3385" i="10"/>
  <c r="T3386" i="10"/>
  <c r="AI3385" i="10" l="1"/>
  <c r="AG3386" i="10"/>
  <c r="S3387" i="10"/>
  <c r="R3388" i="10" s="1"/>
  <c r="U3386" i="10"/>
  <c r="W3386" i="10" s="1"/>
  <c r="Y3386" i="10" s="1"/>
  <c r="V3386" i="10"/>
  <c r="X3386" i="10" s="1"/>
  <c r="Z3386" i="10" s="1"/>
  <c r="AB3386" i="10" l="1"/>
  <c r="AD3386" i="10" s="1"/>
  <c r="AA3386" i="10"/>
  <c r="AC3386" i="10" s="1"/>
  <c r="AE3386" i="10" l="1"/>
  <c r="AH3386" i="10" s="1"/>
  <c r="AJ3386" i="10" s="1"/>
  <c r="AF3386" i="10"/>
  <c r="T3387" i="10"/>
  <c r="AI3386" i="10" l="1"/>
  <c r="AG3387" i="10"/>
  <c r="S3388" i="10"/>
  <c r="R3389" i="10" s="1"/>
  <c r="V3387" i="10"/>
  <c r="X3387" i="10" s="1"/>
  <c r="Z3387" i="10" s="1"/>
  <c r="U3387" i="10"/>
  <c r="W3387" i="10" s="1"/>
  <c r="Y3387" i="10" s="1"/>
  <c r="AA3387" i="10" l="1"/>
  <c r="AC3387" i="10" s="1"/>
  <c r="AB3387" i="10"/>
  <c r="AD3387" i="10" s="1"/>
  <c r="AF3387" i="10" l="1"/>
  <c r="AE3387" i="10"/>
  <c r="AH3387" i="10" l="1"/>
  <c r="T3388" i="10"/>
  <c r="AG3388" i="10" l="1"/>
  <c r="S3389" i="10"/>
  <c r="R3390" i="10" s="1"/>
  <c r="AJ3387" i="10"/>
  <c r="AI3387" i="10" s="1"/>
  <c r="V3388" i="10"/>
  <c r="X3388" i="10" s="1"/>
  <c r="Z3388" i="10" s="1"/>
  <c r="U3388" i="10"/>
  <c r="W3388" i="10" s="1"/>
  <c r="Y3388" i="10" s="1"/>
  <c r="AB3388" i="10" l="1"/>
  <c r="AD3388" i="10" s="1"/>
  <c r="AA3388" i="10"/>
  <c r="AC3388" i="10" s="1"/>
  <c r="AF3388" i="10" l="1"/>
  <c r="AE3388" i="10"/>
  <c r="AH3388" i="10" s="1"/>
  <c r="AJ3388" i="10" s="1"/>
  <c r="T3389" i="10"/>
  <c r="AI3388" i="10" l="1"/>
  <c r="AG3389" i="10"/>
  <c r="S3390" i="10"/>
  <c r="R3391" i="10" s="1"/>
  <c r="V3389" i="10"/>
  <c r="X3389" i="10" s="1"/>
  <c r="Z3389" i="10" s="1"/>
  <c r="U3389" i="10"/>
  <c r="W3389" i="10" s="1"/>
  <c r="Y3389" i="10" s="1"/>
  <c r="AB3389" i="10" l="1"/>
  <c r="AD3389" i="10" s="1"/>
  <c r="AA3389" i="10"/>
  <c r="AC3389" i="10" s="1"/>
  <c r="AF3389" i="10" l="1"/>
  <c r="AE3389" i="10"/>
  <c r="AH3389" i="10" s="1"/>
  <c r="AJ3389" i="10" s="1"/>
  <c r="T3390" i="10"/>
  <c r="AI3389" i="10" l="1"/>
  <c r="AG3390" i="10"/>
  <c r="S3391" i="10"/>
  <c r="R3392" i="10" s="1"/>
  <c r="V3390" i="10"/>
  <c r="X3390" i="10" s="1"/>
  <c r="Z3390" i="10" s="1"/>
  <c r="U3390" i="10"/>
  <c r="W3390" i="10" s="1"/>
  <c r="Y3390" i="10" s="1"/>
  <c r="AB3390" i="10" l="1"/>
  <c r="AD3390" i="10" s="1"/>
  <c r="AA3390" i="10"/>
  <c r="AC3390" i="10" s="1"/>
  <c r="AF3390" i="10" l="1"/>
  <c r="AE3390" i="10"/>
  <c r="AH3390" i="10" l="1"/>
  <c r="T3391" i="10"/>
  <c r="AG3391" i="10" l="1"/>
  <c r="S3392" i="10"/>
  <c r="R3393" i="10" s="1"/>
  <c r="V3391" i="10"/>
  <c r="X3391" i="10" s="1"/>
  <c r="Z3391" i="10" s="1"/>
  <c r="U3391" i="10"/>
  <c r="W3391" i="10" s="1"/>
  <c r="Y3391" i="10" s="1"/>
  <c r="AJ3390" i="10"/>
  <c r="AI3390" i="10" s="1"/>
  <c r="AA3391" i="10" l="1"/>
  <c r="AC3391" i="10" s="1"/>
  <c r="AB3391" i="10"/>
  <c r="AD3391" i="10" s="1"/>
  <c r="AF3391" i="10" l="1"/>
  <c r="AE3391" i="10"/>
  <c r="AH3391" i="10" l="1"/>
  <c r="T3392" i="10"/>
  <c r="AG3392" i="10" l="1"/>
  <c r="S3393" i="10"/>
  <c r="R3394" i="10" s="1"/>
  <c r="U3392" i="10"/>
  <c r="W3392" i="10" s="1"/>
  <c r="Y3392" i="10" s="1"/>
  <c r="V3392" i="10"/>
  <c r="X3392" i="10" s="1"/>
  <c r="Z3392" i="10" s="1"/>
  <c r="AJ3391" i="10"/>
  <c r="AI3391" i="10" s="1"/>
  <c r="AB3392" i="10" l="1"/>
  <c r="AD3392" i="10" s="1"/>
  <c r="AA3392" i="10"/>
  <c r="AC3392" i="10" s="1"/>
  <c r="AE3392" i="10" l="1"/>
  <c r="AH3392" i="10"/>
  <c r="T3393" i="10"/>
  <c r="AF3392" i="10"/>
  <c r="AG3393" i="10" l="1"/>
  <c r="S3394" i="10"/>
  <c r="R3395" i="10" s="1"/>
  <c r="U3393" i="10"/>
  <c r="W3393" i="10" s="1"/>
  <c r="Y3393" i="10" s="1"/>
  <c r="V3393" i="10"/>
  <c r="X3393" i="10" s="1"/>
  <c r="Z3393" i="10" s="1"/>
  <c r="AJ3392" i="10"/>
  <c r="AI3392" i="10" s="1"/>
  <c r="AB3393" i="10" l="1"/>
  <c r="AD3393" i="10" s="1"/>
  <c r="AA3393" i="10"/>
  <c r="AC3393" i="10" s="1"/>
  <c r="AE3393" i="10" l="1"/>
  <c r="AH3393" i="10"/>
  <c r="T3394" i="10"/>
  <c r="AF3393" i="10"/>
  <c r="AG3394" i="10" l="1"/>
  <c r="S3395" i="10"/>
  <c r="R3396" i="10" s="1"/>
  <c r="U3394" i="10"/>
  <c r="W3394" i="10" s="1"/>
  <c r="Y3394" i="10" s="1"/>
  <c r="V3394" i="10"/>
  <c r="X3394" i="10" s="1"/>
  <c r="Z3394" i="10" s="1"/>
  <c r="AJ3393" i="10"/>
  <c r="AI3393" i="10" s="1"/>
  <c r="AA3394" i="10" l="1"/>
  <c r="AC3394" i="10" s="1"/>
  <c r="AB3394" i="10"/>
  <c r="AD3394" i="10" s="1"/>
  <c r="AF3394" i="10" l="1"/>
  <c r="AE3394" i="10"/>
  <c r="AH3394" i="10" s="1"/>
  <c r="AJ3394" i="10" s="1"/>
  <c r="T3395" i="10"/>
  <c r="AI3394" i="10" l="1"/>
  <c r="AG3395" i="10"/>
  <c r="S3396" i="10"/>
  <c r="R3397" i="10" s="1"/>
  <c r="V3395" i="10"/>
  <c r="X3395" i="10" s="1"/>
  <c r="Z3395" i="10" s="1"/>
  <c r="U3395" i="10"/>
  <c r="W3395" i="10" s="1"/>
  <c r="AA3395" i="10" s="1"/>
  <c r="AB3395" i="10" l="1"/>
  <c r="AD3395" i="10" s="1"/>
  <c r="Y3395" i="10"/>
  <c r="AC3395" i="10" s="1"/>
  <c r="AE3395" i="10" l="1"/>
  <c r="AF3395" i="10"/>
  <c r="AH3395" i="10" l="1"/>
  <c r="T3396" i="10"/>
  <c r="AG3396" i="10" l="1"/>
  <c r="S3397" i="10"/>
  <c r="R3398" i="10" s="1"/>
  <c r="U3396" i="10"/>
  <c r="W3396" i="10" s="1"/>
  <c r="Y3396" i="10" s="1"/>
  <c r="V3396" i="10"/>
  <c r="X3396" i="10" s="1"/>
  <c r="Z3396" i="10" s="1"/>
  <c r="AJ3395" i="10"/>
  <c r="AI3395" i="10" s="1"/>
  <c r="AB3396" i="10" l="1"/>
  <c r="AD3396" i="10" s="1"/>
  <c r="AA3396" i="10"/>
  <c r="AC3396" i="10" s="1"/>
  <c r="AF3396" i="10" l="1"/>
  <c r="AE3396" i="10"/>
  <c r="AH3396" i="10" s="1"/>
  <c r="AJ3396" i="10" s="1"/>
  <c r="AI3396" i="10" s="1"/>
  <c r="T3397" i="10"/>
  <c r="AG3397" i="10" l="1"/>
  <c r="S3398" i="10"/>
  <c r="R3399" i="10" s="1"/>
  <c r="V3397" i="10"/>
  <c r="X3397" i="10" s="1"/>
  <c r="Z3397" i="10" s="1"/>
  <c r="U3397" i="10"/>
  <c r="W3397" i="10" s="1"/>
  <c r="Y3397" i="10" s="1"/>
  <c r="AB3397" i="10" l="1"/>
  <c r="AD3397" i="10" s="1"/>
  <c r="AE3397" i="10" s="1"/>
  <c r="AA3397" i="10"/>
  <c r="AC3397" i="10" s="1"/>
  <c r="AH3397" i="10" l="1"/>
  <c r="T3398" i="10"/>
  <c r="AF3397" i="10"/>
  <c r="AG3398" i="10" l="1"/>
  <c r="S3399" i="10"/>
  <c r="R3400" i="10" s="1"/>
  <c r="AJ3397" i="10"/>
  <c r="AI3397" i="10" s="1"/>
  <c r="U3398" i="10"/>
  <c r="W3398" i="10" s="1"/>
  <c r="Y3398" i="10" s="1"/>
  <c r="V3398" i="10"/>
  <c r="X3398" i="10" s="1"/>
  <c r="Z3398" i="10" s="1"/>
  <c r="AA3398" i="10" l="1"/>
  <c r="AC3398" i="10" s="1"/>
  <c r="AB3398" i="10"/>
  <c r="AD3398" i="10" s="1"/>
  <c r="AE3398" i="10" l="1"/>
  <c r="AH3398" i="10" s="1"/>
  <c r="AJ3398" i="10" s="1"/>
  <c r="AF3398" i="10"/>
  <c r="T3399" i="10"/>
  <c r="AI3398" i="10" l="1"/>
  <c r="AG3399" i="10"/>
  <c r="S3400" i="10"/>
  <c r="R3401" i="10" s="1"/>
  <c r="U3399" i="10"/>
  <c r="W3399" i="10" s="1"/>
  <c r="Y3399" i="10" s="1"/>
  <c r="V3399" i="10"/>
  <c r="X3399" i="10" s="1"/>
  <c r="Z3399" i="10" s="1"/>
  <c r="AB3399" i="10" l="1"/>
  <c r="AD3399" i="10" s="1"/>
  <c r="AA3399" i="10"/>
  <c r="AC3399" i="10" s="1"/>
  <c r="AF3399" i="10" l="1"/>
  <c r="AE3399" i="10"/>
  <c r="AH3399" i="10" l="1"/>
  <c r="T3400" i="10"/>
  <c r="AG3400" i="10" l="1"/>
  <c r="S3401" i="10"/>
  <c r="R3402" i="10" s="1"/>
  <c r="V3400" i="10"/>
  <c r="X3400" i="10" s="1"/>
  <c r="Z3400" i="10" s="1"/>
  <c r="U3400" i="10"/>
  <c r="W3400" i="10" s="1"/>
  <c r="Y3400" i="10" s="1"/>
  <c r="AJ3399" i="10"/>
  <c r="AI3399" i="10" s="1"/>
  <c r="AB3400" i="10" l="1"/>
  <c r="AD3400" i="10" s="1"/>
  <c r="AA3400" i="10"/>
  <c r="AC3400" i="10" s="1"/>
  <c r="AF3400" i="10" l="1"/>
  <c r="AE3400" i="10"/>
  <c r="AH3400" i="10" s="1"/>
  <c r="AJ3400" i="10" s="1"/>
  <c r="AI3400" i="10" s="1"/>
  <c r="T3401" i="10"/>
  <c r="AG3401" i="10" l="1"/>
  <c r="S3402" i="10"/>
  <c r="R3403" i="10" s="1"/>
  <c r="V3401" i="10"/>
  <c r="X3401" i="10" s="1"/>
  <c r="Z3401" i="10" s="1"/>
  <c r="U3401" i="10"/>
  <c r="W3401" i="10" s="1"/>
  <c r="Y3401" i="10" s="1"/>
  <c r="AB3401" i="10" l="1"/>
  <c r="AD3401" i="10" s="1"/>
  <c r="AA3401" i="10"/>
  <c r="AC3401" i="10" s="1"/>
  <c r="AE3401" i="10" l="1"/>
  <c r="AF3401" i="10"/>
  <c r="AH3401" i="10" l="1"/>
  <c r="T3402" i="10"/>
  <c r="AG3402" i="10" l="1"/>
  <c r="S3403" i="10"/>
  <c r="R3404" i="10" s="1"/>
  <c r="AJ3401" i="10"/>
  <c r="AI3401" i="10" s="1"/>
  <c r="V3402" i="10"/>
  <c r="X3402" i="10" s="1"/>
  <c r="Z3402" i="10" s="1"/>
  <c r="U3402" i="10"/>
  <c r="W3402" i="10" s="1"/>
  <c r="Y3402" i="10" s="1"/>
  <c r="AB3402" i="10" l="1"/>
  <c r="AD3402" i="10" s="1"/>
  <c r="AA3402" i="10"/>
  <c r="AC3402" i="10" s="1"/>
  <c r="AE3402" i="10" l="1"/>
  <c r="AH3402" i="10" s="1"/>
  <c r="AJ3402" i="10" s="1"/>
  <c r="AF3402" i="10"/>
  <c r="T3403" i="10"/>
  <c r="AI3402" i="10" l="1"/>
  <c r="AG3403" i="10"/>
  <c r="S3404" i="10"/>
  <c r="R3405" i="10" s="1"/>
  <c r="U3403" i="10"/>
  <c r="W3403" i="10" s="1"/>
  <c r="Y3403" i="10" s="1"/>
  <c r="V3403" i="10"/>
  <c r="X3403" i="10" s="1"/>
  <c r="Z3403" i="10" s="1"/>
  <c r="AB3403" i="10" l="1"/>
  <c r="AD3403" i="10" s="1"/>
  <c r="AA3403" i="10"/>
  <c r="AC3403" i="10" s="1"/>
  <c r="AE3403" i="10" l="1"/>
  <c r="T3404" i="10" s="1"/>
  <c r="AF3403" i="10"/>
  <c r="AG3404" i="10" l="1"/>
  <c r="S3405" i="10"/>
  <c r="R3406" i="10" s="1"/>
  <c r="AH3403" i="10"/>
  <c r="AJ3403" i="10" s="1"/>
  <c r="V3404" i="10"/>
  <c r="X3404" i="10" s="1"/>
  <c r="Z3404" i="10" s="1"/>
  <c r="U3404" i="10"/>
  <c r="W3404" i="10" s="1"/>
  <c r="Y3404" i="10" s="1"/>
  <c r="AB3404" i="10" l="1"/>
  <c r="AD3404" i="10" s="1"/>
  <c r="AA3404" i="10"/>
  <c r="AC3404" i="10" s="1"/>
  <c r="AI3403" i="10"/>
  <c r="AE3404" i="10" l="1"/>
  <c r="AH3404" i="10" s="1"/>
  <c r="AJ3404" i="10" s="1"/>
  <c r="AF3404" i="10"/>
  <c r="T3405" i="10"/>
  <c r="AI3404" i="10" l="1"/>
  <c r="AG3405" i="10"/>
  <c r="S3406" i="10"/>
  <c r="R3407" i="10" s="1"/>
  <c r="V3405" i="10"/>
  <c r="X3405" i="10" s="1"/>
  <c r="Z3405" i="10" s="1"/>
  <c r="U3405" i="10"/>
  <c r="W3405" i="10" s="1"/>
  <c r="Y3405" i="10" s="1"/>
  <c r="AB3405" i="10" l="1"/>
  <c r="AD3405" i="10" s="1"/>
  <c r="AA3405" i="10"/>
  <c r="AC3405" i="10" s="1"/>
  <c r="AF3405" i="10" l="1"/>
  <c r="AE3405" i="10"/>
  <c r="AH3405" i="10" s="1"/>
  <c r="AJ3405" i="10" s="1"/>
  <c r="AI3405" i="10" s="1"/>
  <c r="T3406" i="10"/>
  <c r="AG3406" i="10" l="1"/>
  <c r="S3407" i="10"/>
  <c r="R3408" i="10" s="1"/>
  <c r="U3406" i="10"/>
  <c r="W3406" i="10" s="1"/>
  <c r="Y3406" i="10" s="1"/>
  <c r="V3406" i="10"/>
  <c r="X3406" i="10" s="1"/>
  <c r="Z3406" i="10" s="1"/>
  <c r="AB3406" i="10" l="1"/>
  <c r="AD3406" i="10" s="1"/>
  <c r="AA3406" i="10"/>
  <c r="AC3406" i="10" s="1"/>
  <c r="AF3406" i="10" l="1"/>
  <c r="AE3406" i="10"/>
  <c r="AH3406" i="10" l="1"/>
  <c r="T3407" i="10"/>
  <c r="AG3407" i="10" l="1"/>
  <c r="S3408" i="10"/>
  <c r="R3409" i="10" s="1"/>
  <c r="AJ3406" i="10"/>
  <c r="AI3406" i="10" s="1"/>
  <c r="U3407" i="10"/>
  <c r="W3407" i="10" s="1"/>
  <c r="Y3407" i="10" s="1"/>
  <c r="V3407" i="10"/>
  <c r="X3407" i="10" s="1"/>
  <c r="Z3407" i="10" s="1"/>
  <c r="AA3407" i="10" l="1"/>
  <c r="AC3407" i="10" s="1"/>
  <c r="AB3407" i="10"/>
  <c r="AD3407" i="10" s="1"/>
  <c r="AE3407" i="10" l="1"/>
  <c r="AH3407" i="10" s="1"/>
  <c r="AJ3407" i="10" s="1"/>
  <c r="AF3407" i="10"/>
  <c r="T3408" i="10"/>
  <c r="AI3407" i="10" l="1"/>
  <c r="AG3408" i="10"/>
  <c r="S3409" i="10"/>
  <c r="R3410" i="10" s="1"/>
  <c r="V3408" i="10"/>
  <c r="X3408" i="10" s="1"/>
  <c r="Z3408" i="10" s="1"/>
  <c r="U3408" i="10"/>
  <c r="W3408" i="10" s="1"/>
  <c r="Y3408" i="10" s="1"/>
  <c r="AB3408" i="10" l="1"/>
  <c r="AD3408" i="10" s="1"/>
  <c r="AA3408" i="10"/>
  <c r="AC3408" i="10" s="1"/>
  <c r="AF3408" i="10" l="1"/>
  <c r="AE3408" i="10"/>
  <c r="AH3408" i="10" s="1"/>
  <c r="AJ3408" i="10" s="1"/>
  <c r="T3409" i="10"/>
  <c r="AI3408" i="10" l="1"/>
  <c r="AG3409" i="10"/>
  <c r="S3410" i="10"/>
  <c r="R3411" i="10" s="1"/>
  <c r="V3409" i="10"/>
  <c r="X3409" i="10" s="1"/>
  <c r="Z3409" i="10" s="1"/>
  <c r="U3409" i="10"/>
  <c r="W3409" i="10" s="1"/>
  <c r="Y3409" i="10" s="1"/>
  <c r="AB3409" i="10" l="1"/>
  <c r="AD3409" i="10" s="1"/>
  <c r="AA3409" i="10"/>
  <c r="AC3409" i="10" s="1"/>
  <c r="AE3409" i="10" l="1"/>
  <c r="AH3409" i="10"/>
  <c r="T3410" i="10"/>
  <c r="AF3409" i="10"/>
  <c r="AG3410" i="10" l="1"/>
  <c r="S3411" i="10"/>
  <c r="R3412" i="10" s="1"/>
  <c r="V3410" i="10"/>
  <c r="X3410" i="10" s="1"/>
  <c r="Z3410" i="10" s="1"/>
  <c r="U3410" i="10"/>
  <c r="W3410" i="10" s="1"/>
  <c r="Y3410" i="10" s="1"/>
  <c r="AJ3409" i="10"/>
  <c r="AI3409" i="10" s="1"/>
  <c r="AB3410" i="10" l="1"/>
  <c r="AD3410" i="10" s="1"/>
  <c r="AA3410" i="10"/>
  <c r="AC3410" i="10" s="1"/>
  <c r="AE3410" i="10" l="1"/>
  <c r="AF3410" i="10"/>
  <c r="AH3410" i="10" l="1"/>
  <c r="T3411" i="10"/>
  <c r="AG3411" i="10" l="1"/>
  <c r="S3412" i="10"/>
  <c r="R3413" i="10" s="1"/>
  <c r="AI3410" i="10"/>
  <c r="AJ3410" i="10"/>
  <c r="U3411" i="10"/>
  <c r="W3411" i="10" s="1"/>
  <c r="Y3411" i="10" s="1"/>
  <c r="V3411" i="10"/>
  <c r="X3411" i="10" s="1"/>
  <c r="Z3411" i="10" s="1"/>
  <c r="AB3411" i="10" l="1"/>
  <c r="AD3411" i="10" s="1"/>
  <c r="AA3411" i="10"/>
  <c r="AC3411" i="10" s="1"/>
  <c r="AE3411" i="10" l="1"/>
  <c r="AF3411" i="10"/>
  <c r="AH3411" i="10" l="1"/>
  <c r="T3412" i="10"/>
  <c r="AG3412" i="10" l="1"/>
  <c r="S3413" i="10"/>
  <c r="R3414" i="10" s="1"/>
  <c r="AJ3411" i="10"/>
  <c r="AI3411" i="10" s="1"/>
  <c r="U3412" i="10"/>
  <c r="W3412" i="10" s="1"/>
  <c r="Y3412" i="10" s="1"/>
  <c r="V3412" i="10"/>
  <c r="X3412" i="10" s="1"/>
  <c r="Z3412" i="10" s="1"/>
  <c r="AB3412" i="10" l="1"/>
  <c r="AD3412" i="10" s="1"/>
  <c r="AA3412" i="10"/>
  <c r="AC3412" i="10" s="1"/>
  <c r="AF3412" i="10" l="1"/>
  <c r="AE3412" i="10"/>
  <c r="AH3412" i="10" s="1"/>
  <c r="AJ3412" i="10" s="1"/>
  <c r="T3413" i="10"/>
  <c r="AI3412" i="10" l="1"/>
  <c r="AG3413" i="10"/>
  <c r="S3414" i="10"/>
  <c r="R3415" i="10" s="1"/>
  <c r="V3413" i="10"/>
  <c r="X3413" i="10" s="1"/>
  <c r="Z3413" i="10" s="1"/>
  <c r="U3413" i="10"/>
  <c r="W3413" i="10" s="1"/>
  <c r="Y3413" i="10" s="1"/>
  <c r="AA3413" i="10" l="1"/>
  <c r="AC3413" i="10" s="1"/>
  <c r="AB3413" i="10"/>
  <c r="AD3413" i="10" s="1"/>
  <c r="AF3413" i="10" l="1"/>
  <c r="AE3413" i="10"/>
  <c r="AH3413" i="10" s="1"/>
  <c r="AJ3413" i="10" s="1"/>
  <c r="AI3413" i="10" s="1"/>
  <c r="T3414" i="10"/>
  <c r="AG3414" i="10" l="1"/>
  <c r="S3415" i="10"/>
  <c r="R3416" i="10" s="1"/>
  <c r="V3414" i="10"/>
  <c r="X3414" i="10" s="1"/>
  <c r="Z3414" i="10" s="1"/>
  <c r="U3414" i="10"/>
  <c r="W3414" i="10" s="1"/>
  <c r="Y3414" i="10" s="1"/>
  <c r="AB3414" i="10" l="1"/>
  <c r="AD3414" i="10" s="1"/>
  <c r="AA3414" i="10"/>
  <c r="AC3414" i="10" s="1"/>
  <c r="AF3414" i="10" l="1"/>
  <c r="AE3414" i="10"/>
  <c r="AH3414" i="10"/>
  <c r="T3415" i="10"/>
  <c r="AG3415" i="10" l="1"/>
  <c r="S3416" i="10"/>
  <c r="R3417" i="10" s="1"/>
  <c r="U3415" i="10"/>
  <c r="W3415" i="10" s="1"/>
  <c r="Y3415" i="10" s="1"/>
  <c r="V3415" i="10"/>
  <c r="X3415" i="10" s="1"/>
  <c r="Z3415" i="10" s="1"/>
  <c r="AJ3414" i="10"/>
  <c r="AI3414" i="10" s="1"/>
  <c r="AA3415" i="10" l="1"/>
  <c r="AC3415" i="10" s="1"/>
  <c r="AB3415" i="10"/>
  <c r="AD3415" i="10" s="1"/>
  <c r="AE3415" i="10" l="1"/>
  <c r="AF3415" i="10"/>
  <c r="AH3415" i="10" l="1"/>
  <c r="T3416" i="10"/>
  <c r="AG3416" i="10" l="1"/>
  <c r="S3417" i="10"/>
  <c r="R3418" i="10" s="1"/>
  <c r="U3416" i="10"/>
  <c r="W3416" i="10" s="1"/>
  <c r="Y3416" i="10" s="1"/>
  <c r="V3416" i="10"/>
  <c r="X3416" i="10" s="1"/>
  <c r="Z3416" i="10" s="1"/>
  <c r="AJ3415" i="10"/>
  <c r="AI3415" i="10" s="1"/>
  <c r="AB3416" i="10" l="1"/>
  <c r="AD3416" i="10" s="1"/>
  <c r="AA3416" i="10"/>
  <c r="AC3416" i="10" s="1"/>
  <c r="AF3416" i="10" l="1"/>
  <c r="AE3416" i="10"/>
  <c r="AH3416" i="10" s="1"/>
  <c r="AJ3416" i="10" s="1"/>
  <c r="T3417" i="10"/>
  <c r="AI3416" i="10" l="1"/>
  <c r="AG3417" i="10"/>
  <c r="S3418" i="10"/>
  <c r="R3419" i="10" s="1"/>
  <c r="U3417" i="10"/>
  <c r="W3417" i="10" s="1"/>
  <c r="AA3417" i="10" s="1"/>
  <c r="V3417" i="10"/>
  <c r="X3417" i="10" s="1"/>
  <c r="Z3417" i="10" s="1"/>
  <c r="AB3417" i="10" l="1"/>
  <c r="AD3417" i="10" s="1"/>
  <c r="Y3417" i="10"/>
  <c r="AC3417" i="10" s="1"/>
  <c r="AF3417" i="10" l="1"/>
  <c r="AE3417" i="10"/>
  <c r="AH3417" i="10" l="1"/>
  <c r="T3418" i="10"/>
  <c r="AG3418" i="10" l="1"/>
  <c r="S3419" i="10"/>
  <c r="R3420" i="10" s="1"/>
  <c r="V3418" i="10"/>
  <c r="X3418" i="10" s="1"/>
  <c r="Z3418" i="10" s="1"/>
  <c r="U3418" i="10"/>
  <c r="W3418" i="10" s="1"/>
  <c r="Y3418" i="10" s="1"/>
  <c r="AJ3417" i="10"/>
  <c r="AI3417" i="10" s="1"/>
  <c r="AA3418" i="10" l="1"/>
  <c r="AC3418" i="10" s="1"/>
  <c r="AB3418" i="10"/>
  <c r="AD3418" i="10" s="1"/>
  <c r="AF3418" i="10" l="1"/>
  <c r="AE3418" i="10"/>
  <c r="AH3418" i="10" s="1"/>
  <c r="AJ3418" i="10" s="1"/>
  <c r="T3419" i="10"/>
  <c r="AI3418" i="10" l="1"/>
  <c r="AG3419" i="10"/>
  <c r="S3420" i="10"/>
  <c r="R3421" i="10" s="1"/>
  <c r="V3419" i="10"/>
  <c r="X3419" i="10" s="1"/>
  <c r="Z3419" i="10" s="1"/>
  <c r="U3419" i="10"/>
  <c r="W3419" i="10" s="1"/>
  <c r="Y3419" i="10" s="1"/>
  <c r="AB3419" i="10" l="1"/>
  <c r="AD3419" i="10" s="1"/>
  <c r="AA3419" i="10"/>
  <c r="AC3419" i="10" s="1"/>
  <c r="AF3419" i="10" l="1"/>
  <c r="AE3419" i="10"/>
  <c r="T3420" i="10" s="1"/>
  <c r="AG3420" i="10" l="1"/>
  <c r="S3421" i="10"/>
  <c r="R3422" i="10" s="1"/>
  <c r="AH3419" i="10"/>
  <c r="V3420" i="10"/>
  <c r="X3420" i="10" s="1"/>
  <c r="Z3420" i="10" s="1"/>
  <c r="U3420" i="10"/>
  <c r="W3420" i="10" s="1"/>
  <c r="Y3420" i="10" s="1"/>
  <c r="AB3420" i="10" l="1"/>
  <c r="AD3420" i="10" s="1"/>
  <c r="AA3420" i="10"/>
  <c r="AC3420" i="10" s="1"/>
  <c r="AJ3419" i="10"/>
  <c r="AI3419" i="10" s="1"/>
  <c r="AF3420" i="10" l="1"/>
  <c r="AE3420" i="10"/>
  <c r="AH3420" i="10" l="1"/>
  <c r="T3421" i="10"/>
  <c r="AG3421" i="10" l="1"/>
  <c r="S3422" i="10"/>
  <c r="R3423" i="10" s="1"/>
  <c r="V3421" i="10"/>
  <c r="X3421" i="10" s="1"/>
  <c r="Z3421" i="10" s="1"/>
  <c r="U3421" i="10"/>
  <c r="W3421" i="10" s="1"/>
  <c r="Y3421" i="10" s="1"/>
  <c r="AJ3420" i="10"/>
  <c r="AI3420" i="10" s="1"/>
  <c r="AB3421" i="10" l="1"/>
  <c r="AD3421" i="10" s="1"/>
  <c r="AA3421" i="10"/>
  <c r="AC3421" i="10" s="1"/>
  <c r="AF3421" i="10" l="1"/>
  <c r="AE3421" i="10"/>
  <c r="AH3421" i="10" l="1"/>
  <c r="T3422" i="10"/>
  <c r="AG3422" i="10" l="1"/>
  <c r="S3423" i="10"/>
  <c r="R3424" i="10" s="1"/>
  <c r="U3422" i="10"/>
  <c r="W3422" i="10" s="1"/>
  <c r="Y3422" i="10" s="1"/>
  <c r="V3422" i="10"/>
  <c r="X3422" i="10" s="1"/>
  <c r="Z3422" i="10" s="1"/>
  <c r="AJ3421" i="10"/>
  <c r="AI3421" i="10" s="1"/>
  <c r="AB3422" i="10" l="1"/>
  <c r="AD3422" i="10" s="1"/>
  <c r="AA3422" i="10"/>
  <c r="AC3422" i="10" s="1"/>
  <c r="AE3422" i="10" l="1"/>
  <c r="AF3422" i="10"/>
  <c r="AH3422" i="10" l="1"/>
  <c r="T3423" i="10"/>
  <c r="AG3423" i="10" l="1"/>
  <c r="S3424" i="10"/>
  <c r="R3425" i="10" s="1"/>
  <c r="AJ3422" i="10"/>
  <c r="AI3422" i="10" s="1"/>
  <c r="U3423" i="10"/>
  <c r="W3423" i="10" s="1"/>
  <c r="Y3423" i="10" s="1"/>
  <c r="V3423" i="10"/>
  <c r="X3423" i="10" s="1"/>
  <c r="Z3423" i="10" s="1"/>
  <c r="AB3423" i="10" l="1"/>
  <c r="AD3423" i="10" s="1"/>
  <c r="AA3423" i="10"/>
  <c r="AC3423" i="10" s="1"/>
  <c r="AF3423" i="10" l="1"/>
  <c r="AE3423" i="10"/>
  <c r="T3424" i="10" s="1"/>
  <c r="AH3423" i="10"/>
  <c r="AG3424" i="10" l="1"/>
  <c r="S3425" i="10"/>
  <c r="R3426" i="10" s="1"/>
  <c r="U3424" i="10"/>
  <c r="W3424" i="10" s="1"/>
  <c r="Y3424" i="10" s="1"/>
  <c r="V3424" i="10"/>
  <c r="X3424" i="10" s="1"/>
  <c r="Z3424" i="10" s="1"/>
  <c r="AJ3423" i="10"/>
  <c r="AI3423" i="10" s="1"/>
  <c r="AB3424" i="10" l="1"/>
  <c r="AD3424" i="10" s="1"/>
  <c r="AA3424" i="10"/>
  <c r="AC3424" i="10" s="1"/>
  <c r="AF3424" i="10" s="1"/>
  <c r="T3425" i="10"/>
  <c r="AG3425" i="10" s="1"/>
  <c r="AE3424" i="10" l="1"/>
  <c r="AH3424" i="10" s="1"/>
  <c r="AJ3424" i="10" s="1"/>
  <c r="AI3424" i="10" s="1"/>
  <c r="S3426" i="10"/>
  <c r="R3427" i="10" s="1"/>
  <c r="U3425" i="10"/>
  <c r="W3425" i="10" s="1"/>
  <c r="Y3425" i="10" s="1"/>
  <c r="V3425" i="10"/>
  <c r="X3425" i="10" s="1"/>
  <c r="Z3425" i="10" s="1"/>
  <c r="AB3425" i="10" l="1"/>
  <c r="AD3425" i="10" s="1"/>
  <c r="AA3425" i="10"/>
  <c r="AC3425" i="10" s="1"/>
  <c r="AF3425" i="10" l="1"/>
  <c r="AE3425" i="10"/>
  <c r="AH3425" i="10" l="1"/>
  <c r="T3426" i="10"/>
  <c r="AG3426" i="10" l="1"/>
  <c r="S3427" i="10"/>
  <c r="R3428" i="10" s="1"/>
  <c r="V3426" i="10"/>
  <c r="X3426" i="10" s="1"/>
  <c r="Z3426" i="10" s="1"/>
  <c r="U3426" i="10"/>
  <c r="W3426" i="10" s="1"/>
  <c r="Y3426" i="10" s="1"/>
  <c r="AJ3425" i="10"/>
  <c r="AI3425" i="10" s="1"/>
  <c r="AA3426" i="10" l="1"/>
  <c r="AC3426" i="10" s="1"/>
  <c r="AB3426" i="10"/>
  <c r="AD3426" i="10" s="1"/>
  <c r="AE3426" i="10" l="1"/>
  <c r="AF3426" i="10"/>
  <c r="AH3426" i="10" l="1"/>
  <c r="T3427" i="10"/>
  <c r="AG3427" i="10" l="1"/>
  <c r="S3428" i="10"/>
  <c r="R3429" i="10" s="1"/>
  <c r="U3427" i="10"/>
  <c r="W3427" i="10" s="1"/>
  <c r="Y3427" i="10" s="1"/>
  <c r="V3427" i="10"/>
  <c r="X3427" i="10" s="1"/>
  <c r="Z3427" i="10" s="1"/>
  <c r="AJ3426" i="10"/>
  <c r="AI3426" i="10" s="1"/>
  <c r="AB3427" i="10" l="1"/>
  <c r="AD3427" i="10" s="1"/>
  <c r="AA3427" i="10"/>
  <c r="AC3427" i="10" s="1"/>
  <c r="AF3427" i="10" l="1"/>
  <c r="AE3427" i="10"/>
  <c r="AH3427" i="10" l="1"/>
  <c r="T3428" i="10"/>
  <c r="AG3428" i="10" l="1"/>
  <c r="S3429" i="10"/>
  <c r="R3430" i="10" s="1"/>
  <c r="AI3427" i="10"/>
  <c r="AJ3427" i="10"/>
  <c r="V3428" i="10"/>
  <c r="X3428" i="10" s="1"/>
  <c r="Z3428" i="10" s="1"/>
  <c r="U3428" i="10"/>
  <c r="W3428" i="10" s="1"/>
  <c r="Y3428" i="10" s="1"/>
  <c r="AB3428" i="10" l="1"/>
  <c r="AD3428" i="10" s="1"/>
  <c r="AA3428" i="10"/>
  <c r="AC3428" i="10" s="1"/>
  <c r="AE3428" i="10" l="1"/>
  <c r="AF3428" i="10"/>
  <c r="AH3428" i="10" l="1"/>
  <c r="T3429" i="10"/>
  <c r="AG3429" i="10" l="1"/>
  <c r="S3430" i="10"/>
  <c r="R3431" i="10" s="1"/>
  <c r="AJ3428" i="10"/>
  <c r="AI3428" i="10" s="1"/>
  <c r="V3429" i="10"/>
  <c r="X3429" i="10" s="1"/>
  <c r="Z3429" i="10" s="1"/>
  <c r="U3429" i="10"/>
  <c r="W3429" i="10" s="1"/>
  <c r="Y3429" i="10" s="1"/>
  <c r="AB3429" i="10" l="1"/>
  <c r="AD3429" i="10" s="1"/>
  <c r="AA3429" i="10"/>
  <c r="AC3429" i="10" s="1"/>
  <c r="AE3429" i="10" l="1"/>
  <c r="AF3429" i="10"/>
  <c r="AH3429" i="10" l="1"/>
  <c r="T3430" i="10"/>
  <c r="AG3430" i="10" l="1"/>
  <c r="S3431" i="10"/>
  <c r="R3432" i="10" s="1"/>
  <c r="AI3429" i="10"/>
  <c r="AJ3429" i="10"/>
  <c r="U3430" i="10"/>
  <c r="W3430" i="10" s="1"/>
  <c r="Y3430" i="10" s="1"/>
  <c r="V3430" i="10"/>
  <c r="X3430" i="10" s="1"/>
  <c r="AB3430" i="10" s="1"/>
  <c r="AA3430" i="10" l="1"/>
  <c r="AC3430" i="10" s="1"/>
  <c r="Z3430" i="10"/>
  <c r="AD3430" i="10" s="1"/>
  <c r="AE3430" i="10" l="1"/>
  <c r="AF3430" i="10"/>
  <c r="AH3430" i="10" l="1"/>
  <c r="T3431" i="10"/>
  <c r="AG3431" i="10" l="1"/>
  <c r="S3432" i="10"/>
  <c r="R3433" i="10" s="1"/>
  <c r="V3431" i="10"/>
  <c r="X3431" i="10" s="1"/>
  <c r="Z3431" i="10" s="1"/>
  <c r="U3431" i="10"/>
  <c r="W3431" i="10" s="1"/>
  <c r="Y3431" i="10" s="1"/>
  <c r="AJ3430" i="10"/>
  <c r="AI3430" i="10" s="1"/>
  <c r="AA3431" i="10" l="1"/>
  <c r="AC3431" i="10" s="1"/>
  <c r="AB3431" i="10"/>
  <c r="AD3431" i="10" s="1"/>
  <c r="AF3431" i="10" l="1"/>
  <c r="AE3431" i="10"/>
  <c r="AH3431" i="10" l="1"/>
  <c r="T3432" i="10"/>
  <c r="AG3432" i="10" l="1"/>
  <c r="S3433" i="10"/>
  <c r="R3434" i="10" s="1"/>
  <c r="U3432" i="10"/>
  <c r="W3432" i="10" s="1"/>
  <c r="Y3432" i="10" s="1"/>
  <c r="V3432" i="10"/>
  <c r="X3432" i="10" s="1"/>
  <c r="AB3432" i="10" s="1"/>
  <c r="AJ3431" i="10"/>
  <c r="AI3431" i="10" s="1"/>
  <c r="AA3432" i="10" l="1"/>
  <c r="AC3432" i="10" s="1"/>
  <c r="Z3432" i="10"/>
  <c r="AD3432" i="10" s="1"/>
  <c r="AE3432" i="10" l="1"/>
  <c r="AF3432" i="10"/>
  <c r="AH3432" i="10" l="1"/>
  <c r="T3433" i="10"/>
  <c r="AG3433" i="10" l="1"/>
  <c r="S3434" i="10"/>
  <c r="R3435" i="10" s="1"/>
  <c r="U3433" i="10"/>
  <c r="W3433" i="10" s="1"/>
  <c r="AA3433" i="10" s="1"/>
  <c r="V3433" i="10"/>
  <c r="X3433" i="10" s="1"/>
  <c r="Z3433" i="10" s="1"/>
  <c r="AJ3432" i="10"/>
  <c r="AI3432" i="10" s="1"/>
  <c r="AB3433" i="10" l="1"/>
  <c r="AD3433" i="10" s="1"/>
  <c r="Y3433" i="10"/>
  <c r="AC3433" i="10" s="1"/>
  <c r="AE3433" i="10" l="1"/>
  <c r="AF3433" i="10"/>
  <c r="AH3433" i="10" l="1"/>
  <c r="T3434" i="10"/>
  <c r="AG3434" i="10" l="1"/>
  <c r="S3435" i="10"/>
  <c r="R3436" i="10" s="1"/>
  <c r="U3434" i="10"/>
  <c r="W3434" i="10" s="1"/>
  <c r="Y3434" i="10" s="1"/>
  <c r="V3434" i="10"/>
  <c r="X3434" i="10" s="1"/>
  <c r="AB3434" i="10" s="1"/>
  <c r="AJ3433" i="10"/>
  <c r="AI3433" i="10" s="1"/>
  <c r="AA3434" i="10" l="1"/>
  <c r="AC3434" i="10" s="1"/>
  <c r="Z3434" i="10"/>
  <c r="AD3434" i="10" s="1"/>
  <c r="AF3434" i="10" l="1"/>
  <c r="AE3434" i="10"/>
  <c r="AH3434" i="10" l="1"/>
  <c r="T3435" i="10"/>
  <c r="AG3435" i="10" l="1"/>
  <c r="S3436" i="10"/>
  <c r="R3437" i="10" s="1"/>
  <c r="AJ3434" i="10"/>
  <c r="AI3434" i="10" s="1"/>
  <c r="V3435" i="10"/>
  <c r="X3435" i="10" s="1"/>
  <c r="Z3435" i="10" s="1"/>
  <c r="U3435" i="10"/>
  <c r="W3435" i="10" s="1"/>
  <c r="Y3435" i="10" s="1"/>
  <c r="AB3435" i="10" l="1"/>
  <c r="AD3435" i="10" s="1"/>
  <c r="AA3435" i="10"/>
  <c r="AC3435" i="10" s="1"/>
  <c r="AF3435" i="10" l="1"/>
  <c r="AE3435" i="10"/>
  <c r="AH3435" i="10" l="1"/>
  <c r="T3436" i="10"/>
  <c r="AG3436" i="10" l="1"/>
  <c r="S3437" i="10"/>
  <c r="R3438" i="10" s="1"/>
  <c r="U3436" i="10"/>
  <c r="W3436" i="10" s="1"/>
  <c r="Y3436" i="10" s="1"/>
  <c r="V3436" i="10"/>
  <c r="X3436" i="10" s="1"/>
  <c r="Z3436" i="10" s="1"/>
  <c r="AJ3435" i="10"/>
  <c r="AI3435" i="10" s="1"/>
  <c r="AB3436" i="10" l="1"/>
  <c r="AD3436" i="10" s="1"/>
  <c r="AA3436" i="10"/>
  <c r="AC3436" i="10" s="1"/>
  <c r="AE3436" i="10" l="1"/>
  <c r="AF3436" i="10"/>
  <c r="T3437" i="10"/>
  <c r="AH3436" i="10"/>
  <c r="AG3437" i="10" l="1"/>
  <c r="S3438" i="10"/>
  <c r="R3439" i="10" s="1"/>
  <c r="V3437" i="10"/>
  <c r="X3437" i="10" s="1"/>
  <c r="Z3437" i="10" s="1"/>
  <c r="U3437" i="10"/>
  <c r="W3437" i="10" s="1"/>
  <c r="Y3437" i="10" s="1"/>
  <c r="AJ3436" i="10"/>
  <c r="AI3436" i="10" s="1"/>
  <c r="AB3437" i="10" l="1"/>
  <c r="AD3437" i="10" s="1"/>
  <c r="AA3437" i="10"/>
  <c r="AC3437" i="10" s="1"/>
  <c r="AE3437" i="10" l="1"/>
  <c r="AF3437" i="10"/>
  <c r="AH3437" i="10" l="1"/>
  <c r="T3438" i="10"/>
  <c r="AG3438" i="10" l="1"/>
  <c r="S3439" i="10"/>
  <c r="R3440" i="10" s="1"/>
  <c r="AJ3437" i="10"/>
  <c r="AI3437" i="10" s="1"/>
  <c r="U3438" i="10"/>
  <c r="W3438" i="10" s="1"/>
  <c r="Y3438" i="10" s="1"/>
  <c r="V3438" i="10"/>
  <c r="X3438" i="10" s="1"/>
  <c r="Z3438" i="10" s="1"/>
  <c r="AB3438" i="10" l="1"/>
  <c r="AD3438" i="10" s="1"/>
  <c r="AA3438" i="10"/>
  <c r="AC3438" i="10" s="1"/>
  <c r="AE3438" i="10" l="1"/>
  <c r="AF3438" i="10"/>
  <c r="AH3438" i="10" l="1"/>
  <c r="T3439" i="10"/>
  <c r="AG3439" i="10" l="1"/>
  <c r="S3440" i="10"/>
  <c r="R3441" i="10" s="1"/>
  <c r="V3439" i="10"/>
  <c r="X3439" i="10" s="1"/>
  <c r="AB3439" i="10" s="1"/>
  <c r="U3439" i="10"/>
  <c r="W3439" i="10" s="1"/>
  <c r="AA3439" i="10" s="1"/>
  <c r="AJ3438" i="10"/>
  <c r="AI3438" i="10" s="1"/>
  <c r="Z3439" i="10" l="1"/>
  <c r="AD3439" i="10" s="1"/>
  <c r="Y3439" i="10"/>
  <c r="AC3439" i="10" s="1"/>
  <c r="AE3439" i="10" l="1"/>
  <c r="AF3439" i="10"/>
  <c r="AH3439" i="10" l="1"/>
  <c r="T3440" i="10"/>
  <c r="AG3440" i="10" l="1"/>
  <c r="S3441" i="10"/>
  <c r="R3442" i="10" s="1"/>
  <c r="V3440" i="10"/>
  <c r="X3440" i="10" s="1"/>
  <c r="Z3440" i="10" s="1"/>
  <c r="U3440" i="10"/>
  <c r="W3440" i="10" s="1"/>
  <c r="Y3440" i="10" s="1"/>
  <c r="AJ3439" i="10"/>
  <c r="AI3439" i="10" s="1"/>
  <c r="AB3440" i="10" l="1"/>
  <c r="AD3440" i="10" s="1"/>
  <c r="AA3440" i="10"/>
  <c r="AC3440" i="10" s="1"/>
  <c r="AE3440" i="10" l="1"/>
  <c r="AH3440" i="10" s="1"/>
  <c r="AJ3440" i="10" s="1"/>
  <c r="AF3440" i="10"/>
  <c r="T3441" i="10"/>
  <c r="AI3440" i="10" l="1"/>
  <c r="AG3441" i="10"/>
  <c r="S3442" i="10"/>
  <c r="R3443" i="10" s="1"/>
  <c r="V3441" i="10"/>
  <c r="X3441" i="10" s="1"/>
  <c r="Z3441" i="10" s="1"/>
  <c r="U3441" i="10"/>
  <c r="W3441" i="10" s="1"/>
  <c r="Y3441" i="10" s="1"/>
  <c r="AB3441" i="10" l="1"/>
  <c r="AD3441" i="10" s="1"/>
  <c r="AA3441" i="10"/>
  <c r="AC3441" i="10" s="1"/>
  <c r="AF3441" i="10" l="1"/>
  <c r="AE3441" i="10"/>
  <c r="AH3441" i="10" l="1"/>
  <c r="T3442" i="10"/>
  <c r="AG3442" i="10" l="1"/>
  <c r="S3443" i="10"/>
  <c r="R3444" i="10" s="1"/>
  <c r="V3442" i="10"/>
  <c r="X3442" i="10" s="1"/>
  <c r="Z3442" i="10" s="1"/>
  <c r="U3442" i="10"/>
  <c r="W3442" i="10" s="1"/>
  <c r="Y3442" i="10" s="1"/>
  <c r="AJ3441" i="10"/>
  <c r="AI3441" i="10" s="1"/>
  <c r="AA3442" i="10" l="1"/>
  <c r="AC3442" i="10" s="1"/>
  <c r="AB3442" i="10"/>
  <c r="AD3442" i="10" s="1"/>
  <c r="AF3442" i="10" l="1"/>
  <c r="AE3442" i="10"/>
  <c r="AH3442" i="10" s="1"/>
  <c r="AJ3442" i="10" s="1"/>
  <c r="T3443" i="10"/>
  <c r="AI3442" i="10" l="1"/>
  <c r="AG3443" i="10"/>
  <c r="S3444" i="10"/>
  <c r="R3445" i="10" s="1"/>
  <c r="V3443" i="10"/>
  <c r="X3443" i="10" s="1"/>
  <c r="Z3443" i="10" s="1"/>
  <c r="U3443" i="10"/>
  <c r="W3443" i="10" s="1"/>
  <c r="Y3443" i="10" s="1"/>
  <c r="AB3443" i="10" l="1"/>
  <c r="AD3443" i="10" s="1"/>
  <c r="AA3443" i="10"/>
  <c r="AC3443" i="10" s="1"/>
  <c r="AF3443" i="10" l="1"/>
  <c r="AE3443" i="10"/>
  <c r="AH3443" i="10" l="1"/>
  <c r="T3444" i="10"/>
  <c r="AG3444" i="10" l="1"/>
  <c r="S3445" i="10"/>
  <c r="R3446" i="10" s="1"/>
  <c r="V3444" i="10"/>
  <c r="X3444" i="10" s="1"/>
  <c r="Z3444" i="10" s="1"/>
  <c r="U3444" i="10"/>
  <c r="W3444" i="10" s="1"/>
  <c r="Y3444" i="10" s="1"/>
  <c r="AJ3443" i="10"/>
  <c r="AI3443" i="10" s="1"/>
  <c r="AB3444" i="10" l="1"/>
  <c r="AD3444" i="10" s="1"/>
  <c r="AA3444" i="10"/>
  <c r="AC3444" i="10" s="1"/>
  <c r="AE3444" i="10" l="1"/>
  <c r="AF3444" i="10"/>
  <c r="AH3444" i="10"/>
  <c r="T3445" i="10"/>
  <c r="AG3445" i="10" l="1"/>
  <c r="S3446" i="10"/>
  <c r="R3447" i="10" s="1"/>
  <c r="V3445" i="10"/>
  <c r="X3445" i="10" s="1"/>
  <c r="Z3445" i="10" s="1"/>
  <c r="U3445" i="10"/>
  <c r="W3445" i="10" s="1"/>
  <c r="Y3445" i="10" s="1"/>
  <c r="AJ3444" i="10"/>
  <c r="AI3444" i="10" s="1"/>
  <c r="AB3445" i="10" l="1"/>
  <c r="AD3445" i="10" s="1"/>
  <c r="AA3445" i="10"/>
  <c r="AC3445" i="10" s="1"/>
  <c r="AE3445" i="10" l="1"/>
  <c r="AH3445" i="10" s="1"/>
  <c r="AJ3445" i="10" s="1"/>
  <c r="AF3445" i="10"/>
  <c r="T3446" i="10"/>
  <c r="AI3445" i="10" l="1"/>
  <c r="AG3446" i="10"/>
  <c r="S3447" i="10"/>
  <c r="R3448" i="10" s="1"/>
  <c r="U3446" i="10"/>
  <c r="W3446" i="10" s="1"/>
  <c r="Y3446" i="10" s="1"/>
  <c r="V3446" i="10"/>
  <c r="X3446" i="10" s="1"/>
  <c r="Z3446" i="10" s="1"/>
  <c r="AB3446" i="10" l="1"/>
  <c r="AD3446" i="10" s="1"/>
  <c r="AA3446" i="10"/>
  <c r="AC3446" i="10" s="1"/>
  <c r="AE3446" i="10" l="1"/>
  <c r="AF3446" i="10"/>
  <c r="AH3446" i="10" l="1"/>
  <c r="T3447" i="10"/>
  <c r="AG3447" i="10" l="1"/>
  <c r="S3448" i="10"/>
  <c r="R3449" i="10" s="1"/>
  <c r="V3447" i="10"/>
  <c r="X3447" i="10" s="1"/>
  <c r="Z3447" i="10" s="1"/>
  <c r="U3447" i="10"/>
  <c r="W3447" i="10" s="1"/>
  <c r="Y3447" i="10" s="1"/>
  <c r="AJ3446" i="10"/>
  <c r="AI3446" i="10" s="1"/>
  <c r="AB3447" i="10" l="1"/>
  <c r="AD3447" i="10" s="1"/>
  <c r="AA3447" i="10"/>
  <c r="AC3447" i="10" s="1"/>
  <c r="AE3447" i="10" l="1"/>
  <c r="AH3447" i="10" s="1"/>
  <c r="AJ3447" i="10" s="1"/>
  <c r="AF3447" i="10"/>
  <c r="T3448" i="10"/>
  <c r="AI3447" i="10" l="1"/>
  <c r="AG3448" i="10"/>
  <c r="S3449" i="10"/>
  <c r="R3450" i="10" s="1"/>
  <c r="U3448" i="10"/>
  <c r="W3448" i="10" s="1"/>
  <c r="Y3448" i="10" s="1"/>
  <c r="V3448" i="10"/>
  <c r="X3448" i="10" s="1"/>
  <c r="Z3448" i="10" s="1"/>
  <c r="AB3448" i="10" l="1"/>
  <c r="AD3448" i="10" s="1"/>
  <c r="AA3448" i="10"/>
  <c r="AC3448" i="10" s="1"/>
  <c r="AF3448" i="10" l="1"/>
  <c r="AE3448" i="10"/>
  <c r="AH3448" i="10" l="1"/>
  <c r="T3449" i="10"/>
  <c r="AG3449" i="10" l="1"/>
  <c r="S3450" i="10"/>
  <c r="R3451" i="10" s="1"/>
  <c r="U3449" i="10"/>
  <c r="W3449" i="10" s="1"/>
  <c r="Y3449" i="10" s="1"/>
  <c r="V3449" i="10"/>
  <c r="X3449" i="10" s="1"/>
  <c r="Z3449" i="10" s="1"/>
  <c r="AJ3448" i="10"/>
  <c r="AI3448" i="10" s="1"/>
  <c r="AB3449" i="10" l="1"/>
  <c r="AD3449" i="10" s="1"/>
  <c r="AA3449" i="10"/>
  <c r="AC3449" i="10" s="1"/>
  <c r="AF3449" i="10" l="1"/>
  <c r="AE3449" i="10"/>
  <c r="AH3449" i="10" s="1"/>
  <c r="AJ3449" i="10" s="1"/>
  <c r="T3450" i="10"/>
  <c r="AI3449" i="10" l="1"/>
  <c r="AG3450" i="10"/>
  <c r="S3451" i="10"/>
  <c r="R3452" i="10" s="1"/>
  <c r="V3450" i="10"/>
  <c r="X3450" i="10" s="1"/>
  <c r="Z3450" i="10" s="1"/>
  <c r="U3450" i="10"/>
  <c r="W3450" i="10" s="1"/>
  <c r="Y3450" i="10" s="1"/>
  <c r="AB3450" i="10" l="1"/>
  <c r="AD3450" i="10" s="1"/>
  <c r="AA3450" i="10"/>
  <c r="AC3450" i="10" s="1"/>
  <c r="AE3450" i="10" l="1"/>
  <c r="AF3450" i="10"/>
  <c r="AH3450" i="10" l="1"/>
  <c r="T3451" i="10"/>
  <c r="AG3451" i="10" l="1"/>
  <c r="S3452" i="10"/>
  <c r="R3453" i="10" s="1"/>
  <c r="AI3450" i="10"/>
  <c r="AJ3450" i="10"/>
  <c r="U3451" i="10"/>
  <c r="W3451" i="10" s="1"/>
  <c r="Y3451" i="10" s="1"/>
  <c r="V3451" i="10"/>
  <c r="X3451" i="10" s="1"/>
  <c r="Z3451" i="10" s="1"/>
  <c r="AB3451" i="10" l="1"/>
  <c r="AD3451" i="10" s="1"/>
  <c r="AA3451" i="10"/>
  <c r="AC3451" i="10" s="1"/>
  <c r="AE3451" i="10" l="1"/>
  <c r="AH3451" i="10"/>
  <c r="T3452" i="10"/>
  <c r="AF3451" i="10"/>
  <c r="AG3452" i="10" l="1"/>
  <c r="S3453" i="10"/>
  <c r="R3454" i="10" s="1"/>
  <c r="U3452" i="10"/>
  <c r="W3452" i="10" s="1"/>
  <c r="Y3452" i="10" s="1"/>
  <c r="V3452" i="10"/>
  <c r="X3452" i="10" s="1"/>
  <c r="Z3452" i="10" s="1"/>
  <c r="AJ3451" i="10"/>
  <c r="AI3451" i="10" s="1"/>
  <c r="AA3452" i="10" l="1"/>
  <c r="AC3452" i="10" s="1"/>
  <c r="AB3452" i="10"/>
  <c r="AD3452" i="10" s="1"/>
  <c r="AE3452" i="10" l="1"/>
  <c r="AF3452" i="10"/>
  <c r="AH3452" i="10" l="1"/>
  <c r="T3453" i="10"/>
  <c r="AG3453" i="10" l="1"/>
  <c r="S3454" i="10"/>
  <c r="R3455" i="10" s="1"/>
  <c r="AJ3452" i="10"/>
  <c r="AI3452" i="10" s="1"/>
  <c r="U3453" i="10"/>
  <c r="W3453" i="10" s="1"/>
  <c r="Y3453" i="10" s="1"/>
  <c r="V3453" i="10"/>
  <c r="X3453" i="10" s="1"/>
  <c r="Z3453" i="10" s="1"/>
  <c r="AB3453" i="10" l="1"/>
  <c r="AD3453" i="10" s="1"/>
  <c r="AA3453" i="10"/>
  <c r="AC3453" i="10" s="1"/>
  <c r="AF3453" i="10" l="1"/>
  <c r="AE3453" i="10"/>
  <c r="AH3453" i="10" l="1"/>
  <c r="T3454" i="10"/>
  <c r="AG3454" i="10" l="1"/>
  <c r="S3455" i="10"/>
  <c r="R3456" i="10" s="1"/>
  <c r="AJ3453" i="10"/>
  <c r="AI3453" i="10" s="1"/>
  <c r="V3454" i="10"/>
  <c r="X3454" i="10" s="1"/>
  <c r="Z3454" i="10" s="1"/>
  <c r="U3454" i="10"/>
  <c r="W3454" i="10" s="1"/>
  <c r="Y3454" i="10" s="1"/>
  <c r="AB3454" i="10" l="1"/>
  <c r="AD3454" i="10" s="1"/>
  <c r="AA3454" i="10"/>
  <c r="AC3454" i="10" s="1"/>
  <c r="AF3454" i="10" l="1"/>
  <c r="AE3454" i="10"/>
  <c r="AH3454" i="10" l="1"/>
  <c r="T3455" i="10"/>
  <c r="AG3455" i="10" l="1"/>
  <c r="S3456" i="10"/>
  <c r="R3457" i="10" s="1"/>
  <c r="U3455" i="10"/>
  <c r="W3455" i="10" s="1"/>
  <c r="Y3455" i="10" s="1"/>
  <c r="V3455" i="10"/>
  <c r="X3455" i="10" s="1"/>
  <c r="Z3455" i="10" s="1"/>
  <c r="AJ3454" i="10"/>
  <c r="AI3454" i="10" s="1"/>
  <c r="AA3455" i="10" l="1"/>
  <c r="AC3455" i="10" s="1"/>
  <c r="AB3455" i="10"/>
  <c r="AD3455" i="10" s="1"/>
  <c r="AE3455" i="10" l="1"/>
  <c r="AH3455" i="10"/>
  <c r="T3456" i="10"/>
  <c r="AF3455" i="10"/>
  <c r="AG3456" i="10" l="1"/>
  <c r="S3457" i="10"/>
  <c r="R3458" i="10" s="1"/>
  <c r="U3456" i="10"/>
  <c r="W3456" i="10" s="1"/>
  <c r="Y3456" i="10" s="1"/>
  <c r="V3456" i="10"/>
  <c r="X3456" i="10" s="1"/>
  <c r="Z3456" i="10" s="1"/>
  <c r="AJ3455" i="10"/>
  <c r="AI3455" i="10" s="1"/>
  <c r="AB3456" i="10" l="1"/>
  <c r="AD3456" i="10" s="1"/>
  <c r="AA3456" i="10"/>
  <c r="AC3456" i="10" s="1"/>
  <c r="AE3456" i="10" l="1"/>
  <c r="AH3456" i="10"/>
  <c r="T3457" i="10"/>
  <c r="AF3456" i="10"/>
  <c r="AG3457" i="10" l="1"/>
  <c r="S3458" i="10"/>
  <c r="R3459" i="10" s="1"/>
  <c r="U3457" i="10"/>
  <c r="W3457" i="10" s="1"/>
  <c r="AA3457" i="10" s="1"/>
  <c r="V3457" i="10"/>
  <c r="X3457" i="10" s="1"/>
  <c r="Z3457" i="10" s="1"/>
  <c r="AJ3456" i="10"/>
  <c r="AI3456" i="10" s="1"/>
  <c r="AB3457" i="10" l="1"/>
  <c r="AD3457" i="10" s="1"/>
  <c r="Y3457" i="10"/>
  <c r="AC3457" i="10" s="1"/>
  <c r="AE3457" i="10" l="1"/>
  <c r="AF3457" i="10"/>
  <c r="AH3457" i="10" l="1"/>
  <c r="T3458" i="10"/>
  <c r="AG3458" i="10" l="1"/>
  <c r="S3459" i="10"/>
  <c r="R3460" i="10" s="1"/>
  <c r="AJ3457" i="10"/>
  <c r="AI3457" i="10" s="1"/>
  <c r="U3458" i="10"/>
  <c r="W3458" i="10" s="1"/>
  <c r="Y3458" i="10" s="1"/>
  <c r="V3458" i="10"/>
  <c r="X3458" i="10" s="1"/>
  <c r="Z3458" i="10" s="1"/>
  <c r="AA3458" i="10" l="1"/>
  <c r="AC3458" i="10" s="1"/>
  <c r="AB3458" i="10"/>
  <c r="AD3458" i="10" s="1"/>
  <c r="AF3458" i="10" l="1"/>
  <c r="AE3458" i="10"/>
  <c r="AH3458" i="10" l="1"/>
  <c r="T3459" i="10"/>
  <c r="AG3459" i="10" l="1"/>
  <c r="S3460" i="10"/>
  <c r="R3461" i="10" s="1"/>
  <c r="AI3458" i="10"/>
  <c r="AJ3458" i="10"/>
  <c r="V3459" i="10"/>
  <c r="X3459" i="10" s="1"/>
  <c r="Z3459" i="10" s="1"/>
  <c r="U3459" i="10"/>
  <c r="W3459" i="10" s="1"/>
  <c r="Y3459" i="10" s="1"/>
  <c r="AB3459" i="10" l="1"/>
  <c r="AD3459" i="10" s="1"/>
  <c r="AA3459" i="10"/>
  <c r="AC3459" i="10" s="1"/>
  <c r="AE3459" i="10" l="1"/>
  <c r="AH3459" i="10" s="1"/>
  <c r="AJ3459" i="10" s="1"/>
  <c r="AF3459" i="10"/>
  <c r="T3460" i="10"/>
  <c r="AI3459" i="10" l="1"/>
  <c r="AG3460" i="10"/>
  <c r="S3461" i="10"/>
  <c r="R3462" i="10" s="1"/>
  <c r="V3460" i="10"/>
  <c r="X3460" i="10" s="1"/>
  <c r="Z3460" i="10" s="1"/>
  <c r="U3460" i="10"/>
  <c r="W3460" i="10" s="1"/>
  <c r="Y3460" i="10" s="1"/>
  <c r="AB3460" i="10" l="1"/>
  <c r="AD3460" i="10" s="1"/>
  <c r="AA3460" i="10"/>
  <c r="AC3460" i="10" s="1"/>
  <c r="AE3460" i="10" l="1"/>
  <c r="AF3460" i="10"/>
  <c r="AH3460" i="10" l="1"/>
  <c r="T3461" i="10"/>
  <c r="AG3461" i="10" l="1"/>
  <c r="S3462" i="10"/>
  <c r="R3463" i="10" s="1"/>
  <c r="AJ3460" i="10"/>
  <c r="AI3460" i="10" s="1"/>
  <c r="V3461" i="10"/>
  <c r="X3461" i="10" s="1"/>
  <c r="Z3461" i="10" s="1"/>
  <c r="U3461" i="10"/>
  <c r="W3461" i="10" s="1"/>
  <c r="Y3461" i="10" s="1"/>
  <c r="AB3461" i="10" l="1"/>
  <c r="AD3461" i="10" s="1"/>
  <c r="AA3461" i="10"/>
  <c r="AC3461" i="10" s="1"/>
  <c r="AF3461" i="10" l="1"/>
  <c r="AE3461" i="10"/>
  <c r="AH3461" i="10" l="1"/>
  <c r="T3462" i="10"/>
  <c r="AG3462" i="10" l="1"/>
  <c r="S3463" i="10"/>
  <c r="R3464" i="10" s="1"/>
  <c r="U3462" i="10"/>
  <c r="W3462" i="10" s="1"/>
  <c r="AA3462" i="10" s="1"/>
  <c r="V3462" i="10"/>
  <c r="X3462" i="10" s="1"/>
  <c r="Z3462" i="10" s="1"/>
  <c r="AJ3461" i="10"/>
  <c r="AI3461" i="10" s="1"/>
  <c r="AB3462" i="10" l="1"/>
  <c r="AD3462" i="10" s="1"/>
  <c r="Y3462" i="10"/>
  <c r="AC3462" i="10" s="1"/>
  <c r="AE3462" i="10" l="1"/>
  <c r="T3463" i="10" s="1"/>
  <c r="AF3462" i="10"/>
  <c r="AG3463" i="10" l="1"/>
  <c r="S3464" i="10"/>
  <c r="R3465" i="10" s="1"/>
  <c r="AH3462" i="10"/>
  <c r="AJ3462" i="10" s="1"/>
  <c r="AI3462" i="10" s="1"/>
  <c r="U3463" i="10"/>
  <c r="W3463" i="10" s="1"/>
  <c r="Y3463" i="10" s="1"/>
  <c r="V3463" i="10"/>
  <c r="X3463" i="10" s="1"/>
  <c r="Z3463" i="10" s="1"/>
  <c r="AB3463" i="10" l="1"/>
  <c r="AD3463" i="10" s="1"/>
  <c r="AA3463" i="10"/>
  <c r="AC3463" i="10" s="1"/>
  <c r="AE3463" i="10" l="1"/>
  <c r="AF3463" i="10"/>
  <c r="AH3463" i="10" l="1"/>
  <c r="T3464" i="10"/>
  <c r="AG3464" i="10" l="1"/>
  <c r="S3465" i="10"/>
  <c r="R3466" i="10" s="1"/>
  <c r="V3464" i="10"/>
  <c r="X3464" i="10" s="1"/>
  <c r="AB3464" i="10" s="1"/>
  <c r="U3464" i="10"/>
  <c r="W3464" i="10" s="1"/>
  <c r="AA3464" i="10" s="1"/>
  <c r="AJ3463" i="10"/>
  <c r="AI3463" i="10" s="1"/>
  <c r="Z3464" i="10" l="1"/>
  <c r="AD3464" i="10" s="1"/>
  <c r="Y3464" i="10"/>
  <c r="AC3464" i="10" s="1"/>
  <c r="AF3464" i="10" l="1"/>
  <c r="AE3464" i="10"/>
  <c r="AH3464" i="10" l="1"/>
  <c r="T3465" i="10"/>
  <c r="AG3465" i="10" l="1"/>
  <c r="S3466" i="10"/>
  <c r="R3467" i="10" s="1"/>
  <c r="AI3464" i="10"/>
  <c r="AJ3464" i="10"/>
  <c r="V3465" i="10"/>
  <c r="X3465" i="10" s="1"/>
  <c r="Z3465" i="10" s="1"/>
  <c r="U3465" i="10"/>
  <c r="W3465" i="10" s="1"/>
  <c r="Y3465" i="10" s="1"/>
  <c r="AB3465" i="10" l="1"/>
  <c r="AD3465" i="10" s="1"/>
  <c r="AA3465" i="10"/>
  <c r="AC3465" i="10" s="1"/>
  <c r="AF3465" i="10" l="1"/>
  <c r="AE3465" i="10"/>
  <c r="AH3465" i="10" s="1"/>
  <c r="AJ3465" i="10" s="1"/>
  <c r="T3466" i="10"/>
  <c r="AI3465" i="10" l="1"/>
  <c r="AG3466" i="10"/>
  <c r="S3467" i="10"/>
  <c r="R3468" i="10" s="1"/>
  <c r="U3466" i="10"/>
  <c r="W3466" i="10" s="1"/>
  <c r="Y3466" i="10" s="1"/>
  <c r="V3466" i="10"/>
  <c r="X3466" i="10" s="1"/>
  <c r="Z3466" i="10" s="1"/>
  <c r="AA3466" i="10" l="1"/>
  <c r="AC3466" i="10" s="1"/>
  <c r="AB3466" i="10"/>
  <c r="AD3466" i="10" s="1"/>
  <c r="AF3466" i="10" l="1"/>
  <c r="AE3466" i="10"/>
  <c r="T3467" i="10" s="1"/>
  <c r="AG3467" i="10" l="1"/>
  <c r="S3468" i="10"/>
  <c r="R3469" i="10" s="1"/>
  <c r="AH3466" i="10"/>
  <c r="U3467" i="10"/>
  <c r="W3467" i="10" s="1"/>
  <c r="Y3467" i="10" s="1"/>
  <c r="V3467" i="10"/>
  <c r="X3467" i="10" s="1"/>
  <c r="Z3467" i="10" s="1"/>
  <c r="AJ3466" i="10"/>
  <c r="H40" i="11" s="1"/>
  <c r="AA3467" i="10" l="1"/>
  <c r="AC3467" i="10" s="1"/>
  <c r="AB3467" i="10"/>
  <c r="AD3467" i="10" s="1"/>
  <c r="AI3466" i="10"/>
  <c r="G40" i="11" s="1"/>
  <c r="AE3467" i="10" l="1"/>
  <c r="AH3467" i="10" s="1"/>
  <c r="AJ3467" i="10" s="1"/>
  <c r="AF3467" i="10"/>
  <c r="T3468" i="10"/>
  <c r="AI3467" i="10" l="1"/>
  <c r="AG3468" i="10"/>
  <c r="S3469" i="10"/>
  <c r="R3470" i="10" s="1"/>
  <c r="U3468" i="10"/>
  <c r="W3468" i="10" s="1"/>
  <c r="Y3468" i="10" s="1"/>
  <c r="V3468" i="10"/>
  <c r="X3468" i="10" s="1"/>
  <c r="Z3468" i="10" s="1"/>
  <c r="AA3468" i="10" l="1"/>
  <c r="AC3468" i="10" s="1"/>
  <c r="AB3468" i="10"/>
  <c r="AD3468" i="10" s="1"/>
  <c r="AF3468" i="10" l="1"/>
  <c r="AE3468" i="10"/>
  <c r="AH3468" i="10" l="1"/>
  <c r="T3469" i="10"/>
  <c r="AG3469" i="10" l="1"/>
  <c r="S3470" i="10"/>
  <c r="R3471" i="10" s="1"/>
  <c r="U3469" i="10"/>
  <c r="W3469" i="10" s="1"/>
  <c r="Y3469" i="10" s="1"/>
  <c r="V3469" i="10"/>
  <c r="X3469" i="10" s="1"/>
  <c r="Z3469" i="10" s="1"/>
  <c r="AJ3468" i="10"/>
  <c r="AI3468" i="10" s="1"/>
  <c r="AB3469" i="10" l="1"/>
  <c r="AD3469" i="10" s="1"/>
  <c r="AA3469" i="10"/>
  <c r="AC3469" i="10" s="1"/>
  <c r="AF3469" i="10" l="1"/>
  <c r="AE3469" i="10"/>
  <c r="AH3469" i="10" l="1"/>
  <c r="T3470" i="10"/>
  <c r="AG3470" i="10" l="1"/>
  <c r="S3471" i="10"/>
  <c r="R3472" i="10" s="1"/>
  <c r="AJ3469" i="10"/>
  <c r="AI3469" i="10" s="1"/>
  <c r="U3470" i="10"/>
  <c r="W3470" i="10" s="1"/>
  <c r="Y3470" i="10" s="1"/>
  <c r="V3470" i="10"/>
  <c r="X3470" i="10" s="1"/>
  <c r="Z3470" i="10" s="1"/>
  <c r="AB3470" i="10" l="1"/>
  <c r="AD3470" i="10" s="1"/>
  <c r="AA3470" i="10"/>
  <c r="AC3470" i="10" s="1"/>
  <c r="AF3470" i="10" l="1"/>
  <c r="AE3470" i="10"/>
  <c r="T3471" i="10"/>
  <c r="AH3470" i="10"/>
  <c r="AG3471" i="10" l="1"/>
  <c r="S3472" i="10"/>
  <c r="R3473" i="10" s="1"/>
  <c r="U3471" i="10"/>
  <c r="W3471" i="10" s="1"/>
  <c r="Y3471" i="10" s="1"/>
  <c r="V3471" i="10"/>
  <c r="X3471" i="10" s="1"/>
  <c r="Z3471" i="10" s="1"/>
  <c r="AJ3470" i="10"/>
  <c r="AI3470" i="10" s="1"/>
  <c r="AB3471" i="10" l="1"/>
  <c r="AD3471" i="10" s="1"/>
  <c r="AA3471" i="10"/>
  <c r="AC3471" i="10" s="1"/>
  <c r="AE3471" i="10" l="1"/>
  <c r="AF3471" i="10"/>
  <c r="AH3471" i="10" l="1"/>
  <c r="T3472" i="10"/>
  <c r="AG3472" i="10" l="1"/>
  <c r="S3473" i="10"/>
  <c r="R3474" i="10" s="1"/>
  <c r="AI3471" i="10"/>
  <c r="AJ3471" i="10"/>
  <c r="U3472" i="10"/>
  <c r="W3472" i="10" s="1"/>
  <c r="Y3472" i="10" s="1"/>
  <c r="V3472" i="10"/>
  <c r="X3472" i="10" s="1"/>
  <c r="Z3472" i="10" s="1"/>
  <c r="AA3472" i="10" l="1"/>
  <c r="AC3472" i="10" s="1"/>
  <c r="AB3472" i="10"/>
  <c r="AD3472" i="10" s="1"/>
  <c r="AE3472" i="10" l="1"/>
  <c r="AF3472" i="10"/>
  <c r="AH3472" i="10" l="1"/>
  <c r="T3473" i="10"/>
  <c r="AG3473" i="10" l="1"/>
  <c r="S3474" i="10"/>
  <c r="R3475" i="10" s="1"/>
  <c r="AJ3472" i="10"/>
  <c r="AI3472" i="10" s="1"/>
  <c r="U3473" i="10"/>
  <c r="W3473" i="10" s="1"/>
  <c r="Y3473" i="10" s="1"/>
  <c r="V3473" i="10"/>
  <c r="X3473" i="10" s="1"/>
  <c r="Z3473" i="10" s="1"/>
  <c r="AA3473" i="10" l="1"/>
  <c r="AC3473" i="10" s="1"/>
  <c r="AB3473" i="10"/>
  <c r="AD3473" i="10" s="1"/>
  <c r="AE3473" i="10" l="1"/>
  <c r="AF3473" i="10"/>
  <c r="AH3473" i="10" l="1"/>
  <c r="T3474" i="10"/>
  <c r="AG3474" i="10" l="1"/>
  <c r="S3475" i="10"/>
  <c r="R3476" i="10" s="1"/>
  <c r="AI3473" i="10"/>
  <c r="AJ3473" i="10"/>
  <c r="U3474" i="10"/>
  <c r="W3474" i="10" s="1"/>
  <c r="Y3474" i="10" s="1"/>
  <c r="V3474" i="10"/>
  <c r="X3474" i="10" s="1"/>
  <c r="Z3474" i="10" s="1"/>
  <c r="AB3474" i="10" l="1"/>
  <c r="AD3474" i="10" s="1"/>
  <c r="AA3474" i="10"/>
  <c r="AC3474" i="10" s="1"/>
  <c r="AE3474" i="10" l="1"/>
  <c r="AF3474" i="10"/>
  <c r="AH3474" i="10" l="1"/>
  <c r="T3475" i="10"/>
  <c r="AG3475" i="10" l="1"/>
  <c r="S3476" i="10"/>
  <c r="R3477" i="10" s="1"/>
  <c r="U3475" i="10"/>
  <c r="W3475" i="10" s="1"/>
  <c r="Y3475" i="10" s="1"/>
  <c r="V3475" i="10"/>
  <c r="X3475" i="10" s="1"/>
  <c r="Z3475" i="10" s="1"/>
  <c r="AJ3474" i="10"/>
  <c r="AI3474" i="10" s="1"/>
  <c r="AB3475" i="10" l="1"/>
  <c r="AD3475" i="10" s="1"/>
  <c r="AA3475" i="10"/>
  <c r="AC3475" i="10" s="1"/>
  <c r="AE3475" i="10" l="1"/>
  <c r="AH3475" i="10" s="1"/>
  <c r="AJ3475" i="10" s="1"/>
  <c r="AF3475" i="10"/>
  <c r="T3476" i="10"/>
  <c r="AI3475" i="10" l="1"/>
  <c r="AG3476" i="10"/>
  <c r="S3477" i="10"/>
  <c r="R3478" i="10" s="1"/>
  <c r="U3476" i="10"/>
  <c r="W3476" i="10" s="1"/>
  <c r="Y3476" i="10" s="1"/>
  <c r="V3476" i="10"/>
  <c r="X3476" i="10" s="1"/>
  <c r="Z3476" i="10" s="1"/>
  <c r="AB3476" i="10" l="1"/>
  <c r="AD3476" i="10" s="1"/>
  <c r="AA3476" i="10"/>
  <c r="AC3476" i="10" s="1"/>
  <c r="AE3476" i="10" l="1"/>
  <c r="AF3476" i="10"/>
  <c r="AH3476" i="10" l="1"/>
  <c r="T3477" i="10"/>
  <c r="AG3477" i="10" l="1"/>
  <c r="S3478" i="10"/>
  <c r="R3479" i="10" s="1"/>
  <c r="AJ3476" i="10"/>
  <c r="AI3476" i="10" s="1"/>
  <c r="V3477" i="10"/>
  <c r="X3477" i="10" s="1"/>
  <c r="Z3477" i="10" s="1"/>
  <c r="U3477" i="10"/>
  <c r="W3477" i="10" s="1"/>
  <c r="Y3477" i="10" s="1"/>
  <c r="AB3477" i="10" l="1"/>
  <c r="AD3477" i="10" s="1"/>
  <c r="AA3477" i="10"/>
  <c r="AC3477" i="10" s="1"/>
  <c r="AF3477" i="10" l="1"/>
  <c r="AE3477" i="10"/>
  <c r="AH3477" i="10" s="1"/>
  <c r="AJ3477" i="10" s="1"/>
  <c r="T3478" i="10"/>
  <c r="AI3477" i="10" l="1"/>
  <c r="AG3478" i="10"/>
  <c r="S3479" i="10"/>
  <c r="R3480" i="10" s="1"/>
  <c r="V3478" i="10"/>
  <c r="X3478" i="10" s="1"/>
  <c r="Z3478" i="10" s="1"/>
  <c r="U3478" i="10"/>
  <c r="W3478" i="10" s="1"/>
  <c r="Y3478" i="10" s="1"/>
  <c r="AB3478" i="10" l="1"/>
  <c r="AD3478" i="10" s="1"/>
  <c r="AA3478" i="10"/>
  <c r="AC3478" i="10" s="1"/>
  <c r="AE3478" i="10" l="1"/>
  <c r="AH3478" i="10" s="1"/>
  <c r="AJ3478" i="10" s="1"/>
  <c r="AF3478" i="10"/>
  <c r="T3479" i="10"/>
  <c r="AI3478" i="10" l="1"/>
  <c r="AG3479" i="10"/>
  <c r="S3480" i="10"/>
  <c r="R3481" i="10" s="1"/>
  <c r="U3479" i="10"/>
  <c r="W3479" i="10" s="1"/>
  <c r="Y3479" i="10" s="1"/>
  <c r="V3479" i="10"/>
  <c r="X3479" i="10" s="1"/>
  <c r="Z3479" i="10" s="1"/>
  <c r="AB3479" i="10" l="1"/>
  <c r="AD3479" i="10" s="1"/>
  <c r="AA3479" i="10"/>
  <c r="AC3479" i="10" s="1"/>
  <c r="AE3479" i="10" l="1"/>
  <c r="AF3479" i="10"/>
  <c r="AH3479" i="10" l="1"/>
  <c r="T3480" i="10"/>
  <c r="AG3480" i="10" l="1"/>
  <c r="S3481" i="10"/>
  <c r="R3482" i="10" s="1"/>
  <c r="V3480" i="10"/>
  <c r="X3480" i="10" s="1"/>
  <c r="Z3480" i="10" s="1"/>
  <c r="U3480" i="10"/>
  <c r="W3480" i="10" s="1"/>
  <c r="Y3480" i="10" s="1"/>
  <c r="AJ3479" i="10"/>
  <c r="AI3479" i="10" s="1"/>
  <c r="AB3480" i="10" l="1"/>
  <c r="AD3480" i="10" s="1"/>
  <c r="AA3480" i="10"/>
  <c r="AC3480" i="10" s="1"/>
  <c r="AE3480" i="10" l="1"/>
  <c r="AH3480" i="10" s="1"/>
  <c r="AJ3480" i="10" s="1"/>
  <c r="AF3480" i="10"/>
  <c r="T3481" i="10"/>
  <c r="AI3480" i="10" l="1"/>
  <c r="AG3481" i="10"/>
  <c r="S3482" i="10"/>
  <c r="R3483" i="10" s="1"/>
  <c r="V3481" i="10"/>
  <c r="X3481" i="10" s="1"/>
  <c r="Z3481" i="10" s="1"/>
  <c r="U3481" i="10"/>
  <c r="W3481" i="10" s="1"/>
  <c r="Y3481" i="10" s="1"/>
  <c r="AA3481" i="10" l="1"/>
  <c r="AC3481" i="10" s="1"/>
  <c r="AB3481" i="10"/>
  <c r="AD3481" i="10" s="1"/>
  <c r="AE3481" i="10" l="1"/>
  <c r="AH3481" i="10" s="1"/>
  <c r="AJ3481" i="10" s="1"/>
  <c r="AF3481" i="10"/>
  <c r="T3482" i="10"/>
  <c r="AI3481" i="10" l="1"/>
  <c r="AG3482" i="10"/>
  <c r="S3483" i="10"/>
  <c r="R3484" i="10" s="1"/>
  <c r="U3482" i="10"/>
  <c r="W3482" i="10" s="1"/>
  <c r="Y3482" i="10" s="1"/>
  <c r="V3482" i="10"/>
  <c r="X3482" i="10" s="1"/>
  <c r="Z3482" i="10" s="1"/>
  <c r="AB3482" i="10" l="1"/>
  <c r="AD3482" i="10" s="1"/>
  <c r="AA3482" i="10"/>
  <c r="AC3482" i="10" s="1"/>
  <c r="AE3482" i="10" l="1"/>
  <c r="AH3482" i="10" s="1"/>
  <c r="AJ3482" i="10" s="1"/>
  <c r="AF3482" i="10"/>
  <c r="T3483" i="10"/>
  <c r="AI3482" i="10" l="1"/>
  <c r="AG3483" i="10"/>
  <c r="S3484" i="10"/>
  <c r="R3485" i="10" s="1"/>
  <c r="V3483" i="10"/>
  <c r="X3483" i="10" s="1"/>
  <c r="Z3483" i="10" s="1"/>
  <c r="U3483" i="10"/>
  <c r="W3483" i="10" s="1"/>
  <c r="Y3483" i="10" s="1"/>
  <c r="AB3483" i="10" l="1"/>
  <c r="AD3483" i="10" s="1"/>
  <c r="AA3483" i="10"/>
  <c r="AC3483" i="10" s="1"/>
  <c r="AE3483" i="10" l="1"/>
  <c r="AH3483" i="10" s="1"/>
  <c r="AJ3483" i="10" s="1"/>
  <c r="AF3483" i="10"/>
  <c r="T3484" i="10"/>
  <c r="AI3483" i="10" l="1"/>
  <c r="AG3484" i="10"/>
  <c r="S3485" i="10"/>
  <c r="R3486" i="10" s="1"/>
  <c r="U3484" i="10"/>
  <c r="W3484" i="10" s="1"/>
  <c r="Y3484" i="10" s="1"/>
  <c r="V3484" i="10"/>
  <c r="X3484" i="10" s="1"/>
  <c r="Z3484" i="10" s="1"/>
  <c r="AB3484" i="10" l="1"/>
  <c r="AD3484" i="10" s="1"/>
  <c r="AA3484" i="10"/>
  <c r="AC3484" i="10" s="1"/>
  <c r="AE3484" i="10" l="1"/>
  <c r="AF3484" i="10"/>
  <c r="AH3484" i="10" l="1"/>
  <c r="T3485" i="10"/>
  <c r="AG3485" i="10" l="1"/>
  <c r="S3486" i="10"/>
  <c r="R3487" i="10" s="1"/>
  <c r="V3485" i="10"/>
  <c r="X3485" i="10" s="1"/>
  <c r="Z3485" i="10" s="1"/>
  <c r="U3485" i="10"/>
  <c r="W3485" i="10" s="1"/>
  <c r="Y3485" i="10" s="1"/>
  <c r="AJ3484" i="10"/>
  <c r="AI3484" i="10" s="1"/>
  <c r="AB3485" i="10" l="1"/>
  <c r="AD3485" i="10" s="1"/>
  <c r="AA3485" i="10"/>
  <c r="AC3485" i="10" s="1"/>
  <c r="AF3485" i="10" l="1"/>
  <c r="AE3485" i="10"/>
  <c r="AH3485" i="10" s="1"/>
  <c r="AJ3485" i="10" s="1"/>
  <c r="T3486" i="10"/>
  <c r="AI3485" i="10" l="1"/>
  <c r="AG3486" i="10"/>
  <c r="S3487" i="10"/>
  <c r="R3488" i="10" s="1"/>
  <c r="V3486" i="10"/>
  <c r="X3486" i="10" s="1"/>
  <c r="Z3486" i="10" s="1"/>
  <c r="U3486" i="10"/>
  <c r="W3486" i="10" s="1"/>
  <c r="AA3486" i="10" s="1"/>
  <c r="AB3486" i="10" l="1"/>
  <c r="AD3486" i="10" s="1"/>
  <c r="Y3486" i="10"/>
  <c r="AC3486" i="10" s="1"/>
  <c r="AF3486" i="10" l="1"/>
  <c r="AE3486" i="10"/>
  <c r="AH3486" i="10" l="1"/>
  <c r="T3487" i="10"/>
  <c r="AG3487" i="10" l="1"/>
  <c r="S3488" i="10"/>
  <c r="R3489" i="10" s="1"/>
  <c r="V3487" i="10"/>
  <c r="X3487" i="10" s="1"/>
  <c r="AB3487" i="10" s="1"/>
  <c r="U3487" i="10"/>
  <c r="W3487" i="10" s="1"/>
  <c r="Y3487" i="10" s="1"/>
  <c r="AJ3486" i="10"/>
  <c r="AI3486" i="10" s="1"/>
  <c r="AA3487" i="10" l="1"/>
  <c r="AC3487" i="10" s="1"/>
  <c r="Z3487" i="10"/>
  <c r="AD3487" i="10" s="1"/>
  <c r="AE3487" i="10" l="1"/>
  <c r="AF3487" i="10"/>
  <c r="AH3487" i="10" l="1"/>
  <c r="T3488" i="10"/>
  <c r="AG3488" i="10" l="1"/>
  <c r="S3489" i="10"/>
  <c r="R3490" i="10" s="1"/>
  <c r="AJ3487" i="10"/>
  <c r="AI3487" i="10" s="1"/>
  <c r="U3488" i="10"/>
  <c r="W3488" i="10" s="1"/>
  <c r="Y3488" i="10" s="1"/>
  <c r="V3488" i="10"/>
  <c r="X3488" i="10" s="1"/>
  <c r="Z3488" i="10" s="1"/>
  <c r="AA3488" i="10" l="1"/>
  <c r="AC3488" i="10" s="1"/>
  <c r="AB3488" i="10"/>
  <c r="AD3488" i="10" s="1"/>
  <c r="AF3488" i="10" l="1"/>
  <c r="AE3488" i="10"/>
  <c r="AH3488" i="10" s="1"/>
  <c r="AJ3488" i="10" s="1"/>
  <c r="T3489" i="10"/>
  <c r="AI3488" i="10" l="1"/>
  <c r="AG3489" i="10"/>
  <c r="S3490" i="10"/>
  <c r="R3491" i="10" s="1"/>
  <c r="U3489" i="10"/>
  <c r="W3489" i="10" s="1"/>
  <c r="Y3489" i="10" s="1"/>
  <c r="V3489" i="10"/>
  <c r="X3489" i="10" s="1"/>
  <c r="Z3489" i="10" s="1"/>
  <c r="AA3489" i="10" l="1"/>
  <c r="AC3489" i="10" s="1"/>
  <c r="AF3489" i="10" s="1"/>
  <c r="AB3489" i="10"/>
  <c r="AD3489" i="10" s="1"/>
  <c r="AE3489" i="10" l="1"/>
  <c r="T3490" i="10"/>
  <c r="AH3489" i="10"/>
  <c r="AG3490" i="10" l="1"/>
  <c r="S3491" i="10"/>
  <c r="R3492" i="10" s="1"/>
  <c r="AJ3489" i="10"/>
  <c r="AI3489" i="10" s="1"/>
  <c r="U3490" i="10"/>
  <c r="W3490" i="10" s="1"/>
  <c r="Y3490" i="10" s="1"/>
  <c r="V3490" i="10"/>
  <c r="X3490" i="10" s="1"/>
  <c r="Z3490" i="10" s="1"/>
  <c r="AA3490" i="10" l="1"/>
  <c r="AC3490" i="10" s="1"/>
  <c r="AB3490" i="10"/>
  <c r="AD3490" i="10" s="1"/>
  <c r="AF3490" i="10" l="1"/>
  <c r="AE3490" i="10"/>
  <c r="AH3490" i="10" l="1"/>
  <c r="T3491" i="10"/>
  <c r="AG3491" i="10" l="1"/>
  <c r="S3492" i="10"/>
  <c r="R3493" i="10" s="1"/>
  <c r="AJ3490" i="10"/>
  <c r="AI3490" i="10" s="1"/>
  <c r="V3491" i="10"/>
  <c r="X3491" i="10" s="1"/>
  <c r="Z3491" i="10" s="1"/>
  <c r="U3491" i="10"/>
  <c r="W3491" i="10" s="1"/>
  <c r="Y3491" i="10" s="1"/>
  <c r="AB3491" i="10" l="1"/>
  <c r="AD3491" i="10" s="1"/>
  <c r="AA3491" i="10"/>
  <c r="AC3491" i="10" s="1"/>
  <c r="AF3491" i="10" l="1"/>
  <c r="AE3491" i="10"/>
  <c r="AH3491" i="10" l="1"/>
  <c r="T3492" i="10"/>
  <c r="AG3492" i="10" l="1"/>
  <c r="S3493" i="10"/>
  <c r="R3494" i="10" s="1"/>
  <c r="AJ3491" i="10"/>
  <c r="AI3491" i="10" s="1"/>
  <c r="U3492" i="10"/>
  <c r="W3492" i="10" s="1"/>
  <c r="Y3492" i="10" s="1"/>
  <c r="V3492" i="10"/>
  <c r="X3492" i="10" s="1"/>
  <c r="AB3492" i="10" s="1"/>
  <c r="AA3492" i="10" l="1"/>
  <c r="AC3492" i="10" s="1"/>
  <c r="Z3492" i="10"/>
  <c r="AD3492" i="10" s="1"/>
  <c r="AF3492" i="10" l="1"/>
  <c r="AE3492" i="10"/>
  <c r="AH3492" i="10" l="1"/>
  <c r="T3493" i="10"/>
  <c r="AG3493" i="10" l="1"/>
  <c r="S3494" i="10"/>
  <c r="R3495" i="10" s="1"/>
  <c r="V3493" i="10"/>
  <c r="X3493" i="10" s="1"/>
  <c r="Z3493" i="10" s="1"/>
  <c r="U3493" i="10"/>
  <c r="W3493" i="10" s="1"/>
  <c r="Y3493" i="10" s="1"/>
  <c r="AJ3492" i="10"/>
  <c r="AI3492" i="10" s="1"/>
  <c r="AA3493" i="10" l="1"/>
  <c r="AC3493" i="10" s="1"/>
  <c r="AB3493" i="10"/>
  <c r="AD3493" i="10" s="1"/>
  <c r="AF3493" i="10" l="1"/>
  <c r="AE3493" i="10"/>
  <c r="AH3493" i="10" l="1"/>
  <c r="T3494" i="10"/>
  <c r="AG3494" i="10" l="1"/>
  <c r="S3495" i="10"/>
  <c r="R3496" i="10" s="1"/>
  <c r="AJ3493" i="10"/>
  <c r="AI3493" i="10" s="1"/>
  <c r="U3494" i="10"/>
  <c r="W3494" i="10" s="1"/>
  <c r="Y3494" i="10" s="1"/>
  <c r="V3494" i="10"/>
  <c r="X3494" i="10" s="1"/>
  <c r="Z3494" i="10" s="1"/>
  <c r="AA3494" i="10" l="1"/>
  <c r="AC3494" i="10" s="1"/>
  <c r="AB3494" i="10"/>
  <c r="AD3494" i="10" s="1"/>
  <c r="AE3494" i="10" l="1"/>
  <c r="AF3494" i="10"/>
  <c r="AH3494" i="10" l="1"/>
  <c r="T3495" i="10"/>
  <c r="AG3495" i="10" l="1"/>
  <c r="S3496" i="10"/>
  <c r="R3497" i="10" s="1"/>
  <c r="V3495" i="10"/>
  <c r="X3495" i="10" s="1"/>
  <c r="Z3495" i="10" s="1"/>
  <c r="U3495" i="10"/>
  <c r="W3495" i="10" s="1"/>
  <c r="Y3495" i="10" s="1"/>
  <c r="AJ3494" i="10"/>
  <c r="AI3494" i="10" s="1"/>
  <c r="AA3495" i="10" l="1"/>
  <c r="AC3495" i="10" s="1"/>
  <c r="AB3495" i="10"/>
  <c r="AD3495" i="10" s="1"/>
  <c r="AF3495" i="10" l="1"/>
  <c r="AE3495" i="10"/>
  <c r="AH3495" i="10" l="1"/>
  <c r="T3496" i="10"/>
  <c r="AG3496" i="10" l="1"/>
  <c r="S3497" i="10"/>
  <c r="R3498" i="10" s="1"/>
  <c r="V3496" i="10"/>
  <c r="X3496" i="10" s="1"/>
  <c r="Z3496" i="10" s="1"/>
  <c r="U3496" i="10"/>
  <c r="W3496" i="10" s="1"/>
  <c r="Y3496" i="10" s="1"/>
  <c r="AJ3495" i="10"/>
  <c r="AI3495" i="10" s="1"/>
  <c r="AA3496" i="10" l="1"/>
  <c r="AC3496" i="10" s="1"/>
  <c r="AB3496" i="10"/>
  <c r="AD3496" i="10" s="1"/>
  <c r="AF3496" i="10" l="1"/>
  <c r="AE3496" i="10"/>
  <c r="AH3496" i="10" l="1"/>
  <c r="T3497" i="10"/>
  <c r="AG3497" i="10" l="1"/>
  <c r="S3498" i="10"/>
  <c r="R3499" i="10" s="1"/>
  <c r="AJ3496" i="10"/>
  <c r="AI3496" i="10" s="1"/>
  <c r="U3497" i="10"/>
  <c r="W3497" i="10" s="1"/>
  <c r="Y3497" i="10" s="1"/>
  <c r="V3497" i="10"/>
  <c r="X3497" i="10" s="1"/>
  <c r="AB3497" i="10" s="1"/>
  <c r="AA3497" i="10" l="1"/>
  <c r="AC3497" i="10" s="1"/>
  <c r="Z3497" i="10"/>
  <c r="AD3497" i="10" s="1"/>
  <c r="AE3497" i="10" l="1"/>
  <c r="AF3497" i="10"/>
  <c r="AH3497" i="10" l="1"/>
  <c r="T3498" i="10"/>
  <c r="AG3498" i="10" l="1"/>
  <c r="S3499" i="10"/>
  <c r="R3500" i="10" s="1"/>
  <c r="AJ3497" i="10"/>
  <c r="AI3497" i="10" s="1"/>
  <c r="U3498" i="10"/>
  <c r="W3498" i="10" s="1"/>
  <c r="Y3498" i="10" s="1"/>
  <c r="V3498" i="10"/>
  <c r="X3498" i="10" s="1"/>
  <c r="Z3498" i="10" s="1"/>
  <c r="AA3498" i="10" l="1"/>
  <c r="AC3498" i="10" s="1"/>
  <c r="AB3498" i="10"/>
  <c r="AD3498" i="10" s="1"/>
  <c r="AE3498" i="10" l="1"/>
  <c r="AF3498" i="10"/>
  <c r="AH3498" i="10" l="1"/>
  <c r="T3499" i="10"/>
  <c r="AG3499" i="10" l="1"/>
  <c r="S3500" i="10"/>
  <c r="R3501" i="10" s="1"/>
  <c r="AJ3498" i="10"/>
  <c r="AI3498" i="10" s="1"/>
  <c r="U3499" i="10"/>
  <c r="W3499" i="10" s="1"/>
  <c r="Y3499" i="10" s="1"/>
  <c r="V3499" i="10"/>
  <c r="X3499" i="10" s="1"/>
  <c r="Z3499" i="10" s="1"/>
  <c r="AB3499" i="10" l="1"/>
  <c r="AD3499" i="10" s="1"/>
  <c r="AA3499" i="10"/>
  <c r="AC3499" i="10" s="1"/>
  <c r="AF3499" i="10" l="1"/>
  <c r="AE3499" i="10"/>
  <c r="AH3499" i="10" l="1"/>
  <c r="T3500" i="10"/>
  <c r="AG3500" i="10" l="1"/>
  <c r="S3501" i="10"/>
  <c r="R3502" i="10" s="1"/>
  <c r="AJ3499" i="10"/>
  <c r="AI3499" i="10" s="1"/>
  <c r="V3500" i="10"/>
  <c r="X3500" i="10" s="1"/>
  <c r="AB3500" i="10" s="1"/>
  <c r="U3500" i="10"/>
  <c r="W3500" i="10" s="1"/>
  <c r="AA3500" i="10" s="1"/>
  <c r="Z3500" i="10" l="1"/>
  <c r="AD3500" i="10" s="1"/>
  <c r="Y3500" i="10"/>
  <c r="AC3500" i="10" s="1"/>
  <c r="AF3500" i="10" l="1"/>
  <c r="AE3500" i="10"/>
  <c r="AH3500" i="10" l="1"/>
  <c r="T3501" i="10"/>
  <c r="AG3501" i="10" l="1"/>
  <c r="S3502" i="10"/>
  <c r="R3503" i="10" s="1"/>
  <c r="U3501" i="10"/>
  <c r="W3501" i="10" s="1"/>
  <c r="Y3501" i="10" s="1"/>
  <c r="V3501" i="10"/>
  <c r="X3501" i="10" s="1"/>
  <c r="Z3501" i="10" s="1"/>
  <c r="AJ3500" i="10"/>
  <c r="AI3500" i="10" s="1"/>
  <c r="AB3501" i="10" l="1"/>
  <c r="AD3501" i="10" s="1"/>
  <c r="AA3501" i="10"/>
  <c r="AC3501" i="10" s="1"/>
  <c r="AE3501" i="10" l="1"/>
  <c r="AF3501" i="10"/>
  <c r="T3502" i="10"/>
  <c r="AH3501" i="10"/>
  <c r="AG3502" i="10" l="1"/>
  <c r="S3503" i="10"/>
  <c r="R3504" i="10" s="1"/>
  <c r="AI3501" i="10"/>
  <c r="AJ3501" i="10"/>
  <c r="V3502" i="10"/>
  <c r="X3502" i="10" s="1"/>
  <c r="Z3502" i="10" s="1"/>
  <c r="U3502" i="10"/>
  <c r="W3502" i="10" s="1"/>
  <c r="Y3502" i="10" s="1"/>
  <c r="AB3502" i="10" l="1"/>
  <c r="AD3502" i="10" s="1"/>
  <c r="AA3502" i="10"/>
  <c r="AC3502" i="10" s="1"/>
  <c r="AE3502" i="10" l="1"/>
  <c r="AH3502" i="10"/>
  <c r="T3503" i="10"/>
  <c r="AF3502" i="10"/>
  <c r="AG3503" i="10" l="1"/>
  <c r="S3504" i="10"/>
  <c r="R3505" i="10" s="1"/>
  <c r="V3503" i="10"/>
  <c r="X3503" i="10" s="1"/>
  <c r="Z3503" i="10" s="1"/>
  <c r="U3503" i="10"/>
  <c r="W3503" i="10" s="1"/>
  <c r="AA3503" i="10" s="1"/>
  <c r="AJ3502" i="10"/>
  <c r="AI3502" i="10" s="1"/>
  <c r="AB3503" i="10" l="1"/>
  <c r="AD3503" i="10" s="1"/>
  <c r="Y3503" i="10"/>
  <c r="AC3503" i="10" s="1"/>
  <c r="AE3503" i="10" l="1"/>
  <c r="AF3503" i="10"/>
  <c r="AH3503" i="10" l="1"/>
  <c r="T3504" i="10"/>
  <c r="AG3504" i="10" l="1"/>
  <c r="S3505" i="10"/>
  <c r="R3506" i="10" s="1"/>
  <c r="AJ3503" i="10"/>
  <c r="AI3503" i="10" s="1"/>
  <c r="U3504" i="10"/>
  <c r="W3504" i="10" s="1"/>
  <c r="Y3504" i="10" s="1"/>
  <c r="V3504" i="10"/>
  <c r="X3504" i="10" s="1"/>
  <c r="Z3504" i="10" s="1"/>
  <c r="AA3504" i="10" l="1"/>
  <c r="AC3504" i="10" s="1"/>
  <c r="AB3504" i="10"/>
  <c r="AD3504" i="10" s="1"/>
  <c r="AF3504" i="10" l="1"/>
  <c r="AE3504" i="10"/>
  <c r="T3505" i="10" l="1"/>
  <c r="AH3504" i="10"/>
  <c r="AG3505" i="10" l="1"/>
  <c r="S3506" i="10"/>
  <c r="R3507" i="10" s="1"/>
  <c r="AJ3504" i="10"/>
  <c r="AI3504" i="10" s="1"/>
  <c r="U3505" i="10"/>
  <c r="W3505" i="10" s="1"/>
  <c r="Y3505" i="10" s="1"/>
  <c r="V3505" i="10"/>
  <c r="X3505" i="10" s="1"/>
  <c r="Z3505" i="10" s="1"/>
  <c r="AB3505" i="10" l="1"/>
  <c r="AD3505" i="10" s="1"/>
  <c r="AA3505" i="10"/>
  <c r="AC3505" i="10" s="1"/>
  <c r="AE3505" i="10" l="1"/>
  <c r="AH3505" i="10"/>
  <c r="T3506" i="10"/>
  <c r="AF3505" i="10"/>
  <c r="AG3506" i="10" l="1"/>
  <c r="S3507" i="10"/>
  <c r="R3508" i="10" s="1"/>
  <c r="AJ3505" i="10"/>
  <c r="AI3505" i="10" s="1"/>
  <c r="U3506" i="10"/>
  <c r="W3506" i="10" s="1"/>
  <c r="Y3506" i="10" s="1"/>
  <c r="V3506" i="10"/>
  <c r="X3506" i="10" s="1"/>
  <c r="Z3506" i="10" s="1"/>
  <c r="AA3506" i="10" l="1"/>
  <c r="AC3506" i="10" s="1"/>
  <c r="AB3506" i="10"/>
  <c r="AD3506" i="10" s="1"/>
  <c r="AF3506" i="10" l="1"/>
  <c r="AE3506" i="10"/>
  <c r="AH3506" i="10" s="1"/>
  <c r="AJ3506" i="10" s="1"/>
  <c r="T3507" i="10"/>
  <c r="AI3506" i="10" l="1"/>
  <c r="AG3507" i="10"/>
  <c r="S3508" i="10"/>
  <c r="R3509" i="10" s="1"/>
  <c r="U3507" i="10"/>
  <c r="W3507" i="10" s="1"/>
  <c r="Y3507" i="10" s="1"/>
  <c r="V3507" i="10"/>
  <c r="X3507" i="10" s="1"/>
  <c r="Z3507" i="10" s="1"/>
  <c r="AB3507" i="10" l="1"/>
  <c r="AD3507" i="10" s="1"/>
  <c r="AA3507" i="10"/>
  <c r="AC3507" i="10" s="1"/>
  <c r="AF3507" i="10" l="1"/>
  <c r="AE3507" i="10"/>
  <c r="AH3507" i="10" l="1"/>
  <c r="T3508" i="10"/>
  <c r="AG3508" i="10" l="1"/>
  <c r="S3509" i="10"/>
  <c r="R3510" i="10" s="1"/>
  <c r="U3508" i="10"/>
  <c r="W3508" i="10" s="1"/>
  <c r="Y3508" i="10" s="1"/>
  <c r="V3508" i="10"/>
  <c r="X3508" i="10" s="1"/>
  <c r="Z3508" i="10" s="1"/>
  <c r="AJ3507" i="10"/>
  <c r="AI3507" i="10" s="1"/>
  <c r="AB3508" i="10" l="1"/>
  <c r="AD3508" i="10" s="1"/>
  <c r="AA3508" i="10"/>
  <c r="AC3508" i="10" s="1"/>
  <c r="AF3508" i="10" l="1"/>
  <c r="AE3508" i="10"/>
  <c r="AH3508" i="10" s="1"/>
  <c r="AJ3508" i="10" s="1"/>
  <c r="AI3508" i="10" s="1"/>
  <c r="T3509" i="10"/>
  <c r="AG3509" i="10" l="1"/>
  <c r="S3510" i="10"/>
  <c r="R3511" i="10" s="1"/>
  <c r="U3509" i="10"/>
  <c r="W3509" i="10" s="1"/>
  <c r="Y3509" i="10" s="1"/>
  <c r="V3509" i="10"/>
  <c r="X3509" i="10" s="1"/>
  <c r="Z3509" i="10" s="1"/>
  <c r="AB3509" i="10" l="1"/>
  <c r="AD3509" i="10" s="1"/>
  <c r="AA3509" i="10"/>
  <c r="AC3509" i="10" s="1"/>
  <c r="AF3509" i="10" l="1"/>
  <c r="AE3509" i="10"/>
  <c r="AH3509" i="10" l="1"/>
  <c r="T3510" i="10"/>
  <c r="AG3510" i="10" l="1"/>
  <c r="S3511" i="10"/>
  <c r="R3512" i="10" s="1"/>
  <c r="U3510" i="10"/>
  <c r="W3510" i="10" s="1"/>
  <c r="Y3510" i="10" s="1"/>
  <c r="V3510" i="10"/>
  <c r="X3510" i="10" s="1"/>
  <c r="Z3510" i="10" s="1"/>
  <c r="AJ3509" i="10"/>
  <c r="AI3509" i="10" s="1"/>
  <c r="AB3510" i="10" l="1"/>
  <c r="AD3510" i="10" s="1"/>
  <c r="AA3510" i="10"/>
  <c r="AC3510" i="10" s="1"/>
  <c r="AF3510" i="10" l="1"/>
  <c r="AE3510" i="10"/>
  <c r="AH3510" i="10" l="1"/>
  <c r="T3511" i="10"/>
  <c r="AG3511" i="10" l="1"/>
  <c r="S3512" i="10"/>
  <c r="R3513" i="10" s="1"/>
  <c r="AJ3510" i="10"/>
  <c r="AI3510" i="10" s="1"/>
  <c r="V3511" i="10"/>
  <c r="X3511" i="10" s="1"/>
  <c r="Z3511" i="10" s="1"/>
  <c r="U3511" i="10"/>
  <c r="W3511" i="10" s="1"/>
  <c r="Y3511" i="10" s="1"/>
  <c r="AB3511" i="10" l="1"/>
  <c r="AD3511" i="10" s="1"/>
  <c r="AA3511" i="10"/>
  <c r="AC3511" i="10" s="1"/>
  <c r="AF3511" i="10" l="1"/>
  <c r="AE3511" i="10"/>
  <c r="AH3511" i="10" l="1"/>
  <c r="T3512" i="10"/>
  <c r="AG3512" i="10" l="1"/>
  <c r="S3513" i="10"/>
  <c r="R3514" i="10" s="1"/>
  <c r="U3512" i="10"/>
  <c r="W3512" i="10" s="1"/>
  <c r="Y3512" i="10" s="1"/>
  <c r="V3512" i="10"/>
  <c r="X3512" i="10" s="1"/>
  <c r="Z3512" i="10" s="1"/>
  <c r="AJ3511" i="10"/>
  <c r="AI3511" i="10" s="1"/>
  <c r="AB3512" i="10" l="1"/>
  <c r="AD3512" i="10" s="1"/>
  <c r="AA3512" i="10"/>
  <c r="AC3512" i="10" s="1"/>
  <c r="AE3512" i="10" l="1"/>
  <c r="AH3512" i="10" s="1"/>
  <c r="AJ3512" i="10" s="1"/>
  <c r="AF3512" i="10"/>
  <c r="T3513" i="10"/>
  <c r="AI3512" i="10" l="1"/>
  <c r="AG3513" i="10"/>
  <c r="S3514" i="10"/>
  <c r="R3515" i="10" s="1"/>
  <c r="V3513" i="10"/>
  <c r="X3513" i="10" s="1"/>
  <c r="Z3513" i="10" s="1"/>
  <c r="U3513" i="10"/>
  <c r="W3513" i="10" s="1"/>
  <c r="Y3513" i="10" s="1"/>
  <c r="AB3513" i="10" l="1"/>
  <c r="AD3513" i="10" s="1"/>
  <c r="AA3513" i="10"/>
  <c r="AC3513" i="10" s="1"/>
  <c r="AF3513" i="10" l="1"/>
  <c r="AE3513" i="10"/>
  <c r="AH3513" i="10" l="1"/>
  <c r="T3514" i="10"/>
  <c r="AG3514" i="10" l="1"/>
  <c r="S3515" i="10"/>
  <c r="R3516" i="10" s="1"/>
  <c r="V3514" i="10"/>
  <c r="X3514" i="10" s="1"/>
  <c r="Z3514" i="10" s="1"/>
  <c r="U3514" i="10"/>
  <c r="W3514" i="10" s="1"/>
  <c r="Y3514" i="10" s="1"/>
  <c r="AJ3513" i="10"/>
  <c r="AI3513" i="10" s="1"/>
  <c r="AA3514" i="10" l="1"/>
  <c r="AC3514" i="10" s="1"/>
  <c r="AB3514" i="10"/>
  <c r="AD3514" i="10" s="1"/>
  <c r="AF3514" i="10" l="1"/>
  <c r="AE3514" i="10"/>
  <c r="AH3514" i="10" l="1"/>
  <c r="T3515" i="10"/>
  <c r="AG3515" i="10" l="1"/>
  <c r="S3516" i="10"/>
  <c r="R3517" i="10" s="1"/>
  <c r="V3515" i="10"/>
  <c r="X3515" i="10" s="1"/>
  <c r="Z3515" i="10" s="1"/>
  <c r="U3515" i="10"/>
  <c r="W3515" i="10" s="1"/>
  <c r="Y3515" i="10" s="1"/>
  <c r="AJ3514" i="10"/>
  <c r="AI3514" i="10" s="1"/>
  <c r="AB3515" i="10" l="1"/>
  <c r="AD3515" i="10" s="1"/>
  <c r="AA3515" i="10"/>
  <c r="AC3515" i="10" s="1"/>
  <c r="AE3515" i="10" l="1"/>
  <c r="AF3515" i="10"/>
  <c r="AH3515" i="10" l="1"/>
  <c r="T3516" i="10"/>
  <c r="AG3516" i="10" l="1"/>
  <c r="S3517" i="10"/>
  <c r="R3518" i="10" s="1"/>
  <c r="V3516" i="10"/>
  <c r="X3516" i="10" s="1"/>
  <c r="Z3516" i="10" s="1"/>
  <c r="U3516" i="10"/>
  <c r="W3516" i="10" s="1"/>
  <c r="Y3516" i="10" s="1"/>
  <c r="AJ3515" i="10"/>
  <c r="AI3515" i="10" s="1"/>
  <c r="AA3516" i="10" l="1"/>
  <c r="AC3516" i="10" s="1"/>
  <c r="AB3516" i="10"/>
  <c r="AD3516" i="10" s="1"/>
  <c r="AF3516" i="10" l="1"/>
  <c r="AE3516" i="10"/>
  <c r="AH3516" i="10" s="1"/>
  <c r="AJ3516" i="10" s="1"/>
  <c r="T3517" i="10"/>
  <c r="AI3516" i="10" l="1"/>
  <c r="AG3517" i="10"/>
  <c r="S3518" i="10"/>
  <c r="R3519" i="10" s="1"/>
  <c r="U3517" i="10"/>
  <c r="W3517" i="10" s="1"/>
  <c r="Y3517" i="10" s="1"/>
  <c r="V3517" i="10"/>
  <c r="X3517" i="10" s="1"/>
  <c r="Z3517" i="10" s="1"/>
  <c r="AA3517" i="10" l="1"/>
  <c r="AC3517" i="10" s="1"/>
  <c r="AB3517" i="10"/>
  <c r="AD3517" i="10" s="1"/>
  <c r="AF3517" i="10" l="1"/>
  <c r="AE3517" i="10"/>
  <c r="AH3517" i="10" l="1"/>
  <c r="T3518" i="10"/>
  <c r="AG3518" i="10" l="1"/>
  <c r="S3519" i="10"/>
  <c r="R3520" i="10" s="1"/>
  <c r="V3518" i="10"/>
  <c r="X3518" i="10" s="1"/>
  <c r="Z3518" i="10" s="1"/>
  <c r="U3518" i="10"/>
  <c r="W3518" i="10" s="1"/>
  <c r="Y3518" i="10" s="1"/>
  <c r="AJ3517" i="10"/>
  <c r="AI3517" i="10" s="1"/>
  <c r="AA3518" i="10" l="1"/>
  <c r="AC3518" i="10" s="1"/>
  <c r="AB3518" i="10"/>
  <c r="AD3518" i="10" s="1"/>
  <c r="AF3518" i="10" l="1"/>
  <c r="AE3518" i="10"/>
  <c r="AH3518" i="10" l="1"/>
  <c r="T3519" i="10"/>
  <c r="AG3519" i="10" l="1"/>
  <c r="S3520" i="10"/>
  <c r="R3521" i="10" s="1"/>
  <c r="AJ3518" i="10"/>
  <c r="AI3518" i="10" s="1"/>
  <c r="U3519" i="10"/>
  <c r="W3519" i="10" s="1"/>
  <c r="Y3519" i="10" s="1"/>
  <c r="V3519" i="10"/>
  <c r="X3519" i="10" s="1"/>
  <c r="Z3519" i="10" s="1"/>
  <c r="AB3519" i="10" l="1"/>
  <c r="AD3519" i="10" s="1"/>
  <c r="AA3519" i="10"/>
  <c r="AC3519" i="10" s="1"/>
  <c r="AE3519" i="10" l="1"/>
  <c r="AF3519" i="10"/>
  <c r="AH3519" i="10" l="1"/>
  <c r="T3520" i="10"/>
  <c r="AG3520" i="10" l="1"/>
  <c r="S3521" i="10"/>
  <c r="R3522" i="10" s="1"/>
  <c r="AJ3519" i="10"/>
  <c r="AI3519" i="10" s="1"/>
  <c r="U3520" i="10"/>
  <c r="W3520" i="10" s="1"/>
  <c r="Y3520" i="10" s="1"/>
  <c r="V3520" i="10"/>
  <c r="X3520" i="10" s="1"/>
  <c r="Z3520" i="10" s="1"/>
  <c r="AA3520" i="10" l="1"/>
  <c r="AC3520" i="10" s="1"/>
  <c r="AB3520" i="10"/>
  <c r="AD3520" i="10" s="1"/>
  <c r="AE3520" i="10" l="1"/>
  <c r="AF3520" i="10"/>
  <c r="AH3520" i="10" l="1"/>
  <c r="T3521" i="10"/>
  <c r="AG3521" i="10" l="1"/>
  <c r="S3522" i="10"/>
  <c r="R3523" i="10" s="1"/>
  <c r="AI3520" i="10"/>
  <c r="AJ3520" i="10"/>
  <c r="V3521" i="10"/>
  <c r="X3521" i="10" s="1"/>
  <c r="Z3521" i="10" s="1"/>
  <c r="U3521" i="10"/>
  <c r="W3521" i="10" s="1"/>
  <c r="Y3521" i="10" s="1"/>
  <c r="AB3521" i="10" l="1"/>
  <c r="AD3521" i="10" s="1"/>
  <c r="AA3521" i="10"/>
  <c r="AC3521" i="10" s="1"/>
  <c r="AE3521" i="10" l="1"/>
  <c r="AF3521" i="10"/>
  <c r="AH3521" i="10" l="1"/>
  <c r="T3522" i="10"/>
  <c r="AG3522" i="10" l="1"/>
  <c r="S3523" i="10"/>
  <c r="R3524" i="10" s="1"/>
  <c r="AJ3521" i="10"/>
  <c r="AI3521" i="10" s="1"/>
  <c r="V3522" i="10"/>
  <c r="X3522" i="10" s="1"/>
  <c r="AB3522" i="10" s="1"/>
  <c r="U3522" i="10"/>
  <c r="W3522" i="10" s="1"/>
  <c r="Y3522" i="10" s="1"/>
  <c r="AA3522" i="10" l="1"/>
  <c r="AC3522" i="10" s="1"/>
  <c r="Z3522" i="10"/>
  <c r="AD3522" i="10" s="1"/>
  <c r="AF3522" i="10" l="1"/>
  <c r="AE3522" i="10"/>
  <c r="AH3522" i="10" l="1"/>
  <c r="T3523" i="10"/>
  <c r="AG3523" i="10" l="1"/>
  <c r="S3524" i="10"/>
  <c r="R3525" i="10" s="1"/>
  <c r="AJ3522" i="10"/>
  <c r="AI3522" i="10" s="1"/>
  <c r="V3523" i="10"/>
  <c r="X3523" i="10" s="1"/>
  <c r="Z3523" i="10" s="1"/>
  <c r="U3523" i="10"/>
  <c r="W3523" i="10" s="1"/>
  <c r="Y3523" i="10" s="1"/>
  <c r="AB3523" i="10" l="1"/>
  <c r="AD3523" i="10" s="1"/>
  <c r="AA3523" i="10"/>
  <c r="AC3523" i="10" s="1"/>
  <c r="AF3523" i="10" l="1"/>
  <c r="AE3523" i="10"/>
  <c r="AH3523" i="10" l="1"/>
  <c r="T3524" i="10"/>
  <c r="AG3524" i="10" l="1"/>
  <c r="S3525" i="10"/>
  <c r="R3526" i="10" s="1"/>
  <c r="AJ3523" i="10"/>
  <c r="AI3523" i="10" s="1"/>
  <c r="U3524" i="10"/>
  <c r="W3524" i="10" s="1"/>
  <c r="Y3524" i="10" s="1"/>
  <c r="V3524" i="10"/>
  <c r="X3524" i="10" s="1"/>
  <c r="Z3524" i="10" s="1"/>
  <c r="AA3524" i="10" l="1"/>
  <c r="AC3524" i="10" s="1"/>
  <c r="AB3524" i="10"/>
  <c r="AD3524" i="10" s="1"/>
  <c r="AF3524" i="10" l="1"/>
  <c r="AE3524" i="10"/>
  <c r="AH3524" i="10" l="1"/>
  <c r="T3525" i="10"/>
  <c r="AG3525" i="10" l="1"/>
  <c r="S3526" i="10"/>
  <c r="R3527" i="10" s="1"/>
  <c r="AJ3524" i="10"/>
  <c r="AI3524" i="10" s="1"/>
  <c r="U3525" i="10"/>
  <c r="W3525" i="10" s="1"/>
  <c r="Y3525" i="10" s="1"/>
  <c r="V3525" i="10"/>
  <c r="X3525" i="10" s="1"/>
  <c r="Z3525" i="10" s="1"/>
  <c r="AB3525" i="10" l="1"/>
  <c r="AD3525" i="10" s="1"/>
  <c r="AA3525" i="10"/>
  <c r="AC3525" i="10" s="1"/>
  <c r="AF3525" i="10" l="1"/>
  <c r="AE3525" i="10"/>
  <c r="AH3525" i="10" l="1"/>
  <c r="T3526" i="10"/>
  <c r="AG3526" i="10" l="1"/>
  <c r="S3527" i="10"/>
  <c r="R3528" i="10" s="1"/>
  <c r="AJ3525" i="10"/>
  <c r="AI3525" i="10" s="1"/>
  <c r="V3526" i="10"/>
  <c r="X3526" i="10" s="1"/>
  <c r="Z3526" i="10" s="1"/>
  <c r="U3526" i="10"/>
  <c r="W3526" i="10" s="1"/>
  <c r="Y3526" i="10" s="1"/>
  <c r="AB3526" i="10" l="1"/>
  <c r="AD3526" i="10" s="1"/>
  <c r="AA3526" i="10"/>
  <c r="AC3526" i="10" s="1"/>
  <c r="AE3526" i="10" l="1"/>
  <c r="AF3526" i="10"/>
  <c r="AH3526" i="10" l="1"/>
  <c r="T3527" i="10"/>
  <c r="AG3527" i="10" l="1"/>
  <c r="S3528" i="10"/>
  <c r="R3529" i="10" s="1"/>
  <c r="AJ3526" i="10"/>
  <c r="AI3526" i="10" s="1"/>
  <c r="U3527" i="10"/>
  <c r="W3527" i="10" s="1"/>
  <c r="AA3527" i="10" s="1"/>
  <c r="V3527" i="10"/>
  <c r="X3527" i="10" s="1"/>
  <c r="Z3527" i="10" s="1"/>
  <c r="AB3527" i="10" l="1"/>
  <c r="AD3527" i="10" s="1"/>
  <c r="Y3527" i="10"/>
  <c r="AC3527" i="10" s="1"/>
  <c r="AE3527" i="10" l="1"/>
  <c r="T3528" i="10" s="1"/>
  <c r="AF3527" i="10"/>
  <c r="AG3528" i="10" l="1"/>
  <c r="S3529" i="10"/>
  <c r="R3530" i="10" s="1"/>
  <c r="AH3527" i="10"/>
  <c r="V3528" i="10"/>
  <c r="X3528" i="10" s="1"/>
  <c r="Z3528" i="10" s="1"/>
  <c r="U3528" i="10"/>
  <c r="W3528" i="10" s="1"/>
  <c r="Y3528" i="10" s="1"/>
  <c r="AB3528" i="10" l="1"/>
  <c r="AD3528" i="10" s="1"/>
  <c r="AA3528" i="10"/>
  <c r="AC3528" i="10" s="1"/>
  <c r="AJ3527" i="10"/>
  <c r="AI3527" i="10" s="1"/>
  <c r="AE3528" i="10" l="1"/>
  <c r="AF3528" i="10"/>
  <c r="AH3528" i="10" l="1"/>
  <c r="T3529" i="10"/>
  <c r="AG3529" i="10" l="1"/>
  <c r="S3530" i="10"/>
  <c r="R3531" i="10" s="1"/>
  <c r="U3529" i="10"/>
  <c r="W3529" i="10" s="1"/>
  <c r="AA3529" i="10" s="1"/>
  <c r="V3529" i="10"/>
  <c r="X3529" i="10" s="1"/>
  <c r="AB3529" i="10" s="1"/>
  <c r="AJ3528" i="10"/>
  <c r="AI3528" i="10" s="1"/>
  <c r="Z3529" i="10" l="1"/>
  <c r="AD3529" i="10" s="1"/>
  <c r="Y3529" i="10"/>
  <c r="AC3529" i="10" s="1"/>
  <c r="AE3529" i="10" l="1"/>
  <c r="T3530" i="10" s="1"/>
  <c r="AF3529" i="10"/>
  <c r="AG3530" i="10" l="1"/>
  <c r="S3531" i="10"/>
  <c r="R3532" i="10" s="1"/>
  <c r="AH3529" i="10"/>
  <c r="U3530" i="10"/>
  <c r="W3530" i="10" s="1"/>
  <c r="Y3530" i="10" s="1"/>
  <c r="V3530" i="10"/>
  <c r="X3530" i="10" s="1"/>
  <c r="Z3530" i="10" s="1"/>
  <c r="AA3530" i="10" l="1"/>
  <c r="AC3530" i="10" s="1"/>
  <c r="AB3530" i="10"/>
  <c r="AD3530" i="10" s="1"/>
  <c r="AJ3529" i="10"/>
  <c r="AI3529" i="10" s="1"/>
  <c r="AE3530" i="10" l="1"/>
  <c r="AH3530" i="10"/>
  <c r="T3531" i="10"/>
  <c r="AF3530" i="10"/>
  <c r="AG3531" i="10" l="1"/>
  <c r="S3532" i="10"/>
  <c r="R3533" i="10" s="1"/>
  <c r="U3531" i="10"/>
  <c r="W3531" i="10" s="1"/>
  <c r="AA3531" i="10" s="1"/>
  <c r="V3531" i="10"/>
  <c r="X3531" i="10" s="1"/>
  <c r="Z3531" i="10" s="1"/>
  <c r="AJ3530" i="10"/>
  <c r="AI3530" i="10" s="1"/>
  <c r="AB3531" i="10" l="1"/>
  <c r="AD3531" i="10" s="1"/>
  <c r="Y3531" i="10"/>
  <c r="AC3531" i="10" s="1"/>
  <c r="AE3531" i="10" l="1"/>
  <c r="AF3531" i="10"/>
  <c r="AH3531" i="10" l="1"/>
  <c r="T3532" i="10"/>
  <c r="AG3532" i="10" l="1"/>
  <c r="S3533" i="10"/>
  <c r="R3534" i="10" s="1"/>
  <c r="AJ3531" i="10"/>
  <c r="AI3531" i="10" s="1"/>
  <c r="U3532" i="10"/>
  <c r="W3532" i="10" s="1"/>
  <c r="Y3532" i="10" s="1"/>
  <c r="V3532" i="10"/>
  <c r="X3532" i="10" s="1"/>
  <c r="Z3532" i="10" s="1"/>
  <c r="AB3532" i="10" l="1"/>
  <c r="AD3532" i="10" s="1"/>
  <c r="AA3532" i="10"/>
  <c r="AC3532" i="10" s="1"/>
  <c r="AF3532" i="10" l="1"/>
  <c r="AE3532" i="10"/>
  <c r="AH3532" i="10" l="1"/>
  <c r="T3533" i="10"/>
  <c r="AG3533" i="10" l="1"/>
  <c r="S3534" i="10"/>
  <c r="R3535" i="10" s="1"/>
  <c r="U3533" i="10"/>
  <c r="W3533" i="10" s="1"/>
  <c r="Y3533" i="10" s="1"/>
  <c r="V3533" i="10"/>
  <c r="X3533" i="10" s="1"/>
  <c r="AB3533" i="10" s="1"/>
  <c r="AJ3532" i="10"/>
  <c r="AI3532" i="10" s="1"/>
  <c r="AA3533" i="10" l="1"/>
  <c r="AC3533" i="10" s="1"/>
  <c r="Z3533" i="10"/>
  <c r="AD3533" i="10" s="1"/>
  <c r="AF3533" i="10" l="1"/>
  <c r="AE3533" i="10"/>
  <c r="AH3533" i="10" l="1"/>
  <c r="T3534" i="10"/>
  <c r="AG3534" i="10" l="1"/>
  <c r="S3535" i="10"/>
  <c r="R3536" i="10" s="1"/>
  <c r="U3534" i="10"/>
  <c r="W3534" i="10" s="1"/>
  <c r="Y3534" i="10" s="1"/>
  <c r="V3534" i="10"/>
  <c r="X3534" i="10" s="1"/>
  <c r="Z3534" i="10" s="1"/>
  <c r="AJ3533" i="10"/>
  <c r="AI3533" i="10" s="1"/>
  <c r="AB3534" i="10" l="1"/>
  <c r="AD3534" i="10" s="1"/>
  <c r="AA3534" i="10"/>
  <c r="AC3534" i="10" s="1"/>
  <c r="AE3534" i="10" l="1"/>
  <c r="AF3534" i="10"/>
  <c r="AH3534" i="10" l="1"/>
  <c r="T3535" i="10"/>
  <c r="AG3535" i="10" l="1"/>
  <c r="S3536" i="10"/>
  <c r="R3537" i="10" s="1"/>
  <c r="AJ3534" i="10"/>
  <c r="AI3534" i="10" s="1"/>
  <c r="V3535" i="10"/>
  <c r="X3535" i="10" s="1"/>
  <c r="Z3535" i="10" s="1"/>
  <c r="U3535" i="10"/>
  <c r="W3535" i="10" s="1"/>
  <c r="AA3535" i="10" s="1"/>
  <c r="AB3535" i="10" l="1"/>
  <c r="AD3535" i="10" s="1"/>
  <c r="Y3535" i="10"/>
  <c r="AC3535" i="10" s="1"/>
  <c r="AE3535" i="10" l="1"/>
  <c r="AF3535" i="10"/>
  <c r="AH3535" i="10" l="1"/>
  <c r="T3536" i="10"/>
  <c r="AG3536" i="10" l="1"/>
  <c r="S3537" i="10"/>
  <c r="R3538" i="10" s="1"/>
  <c r="U3536" i="10"/>
  <c r="W3536" i="10" s="1"/>
  <c r="Y3536" i="10" s="1"/>
  <c r="V3536" i="10"/>
  <c r="X3536" i="10" s="1"/>
  <c r="Z3536" i="10" s="1"/>
  <c r="AJ3535" i="10"/>
  <c r="AI3535" i="10" s="1"/>
  <c r="AB3536" i="10" l="1"/>
  <c r="AD3536" i="10" s="1"/>
  <c r="AA3536" i="10"/>
  <c r="AC3536" i="10" s="1"/>
  <c r="AE3536" i="10" l="1"/>
  <c r="AH3536" i="10" s="1"/>
  <c r="AJ3536" i="10" s="1"/>
  <c r="T3537" i="10"/>
  <c r="AF3536" i="10"/>
  <c r="AG3537" i="10" l="1"/>
  <c r="S3538" i="10"/>
  <c r="R3539" i="10" s="1"/>
  <c r="AI3536" i="10"/>
  <c r="U3537" i="10"/>
  <c r="W3537" i="10" s="1"/>
  <c r="AA3537" i="10" s="1"/>
  <c r="V3537" i="10"/>
  <c r="X3537" i="10" s="1"/>
  <c r="AB3537" i="10" s="1"/>
  <c r="Y3537" i="10" l="1"/>
  <c r="AC3537" i="10" s="1"/>
  <c r="Z3537" i="10"/>
  <c r="AD3537" i="10" s="1"/>
  <c r="AE3537" i="10" l="1"/>
  <c r="AF3537" i="10"/>
  <c r="AH3537" i="10" l="1"/>
  <c r="T3538" i="10"/>
  <c r="AG3538" i="10" l="1"/>
  <c r="S3539" i="10"/>
  <c r="R3540" i="10" s="1"/>
  <c r="AJ3537" i="10"/>
  <c r="AI3537" i="10" s="1"/>
  <c r="U3538" i="10"/>
  <c r="W3538" i="10" s="1"/>
  <c r="AA3538" i="10" s="1"/>
  <c r="V3538" i="10"/>
  <c r="X3538" i="10" s="1"/>
  <c r="Z3538" i="10" s="1"/>
  <c r="AB3538" i="10" l="1"/>
  <c r="AD3538" i="10" s="1"/>
  <c r="Y3538" i="10"/>
  <c r="AC3538" i="10" s="1"/>
  <c r="AE3538" i="10" l="1"/>
  <c r="AF3538" i="10"/>
  <c r="AH3538" i="10" l="1"/>
  <c r="T3539" i="10"/>
  <c r="AG3539" i="10" l="1"/>
  <c r="S3540" i="10"/>
  <c r="R3541" i="10" s="1"/>
  <c r="AJ3538" i="10"/>
  <c r="AI3538" i="10" s="1"/>
  <c r="U3539" i="10"/>
  <c r="W3539" i="10" s="1"/>
  <c r="AA3539" i="10" s="1"/>
  <c r="V3539" i="10"/>
  <c r="X3539" i="10" s="1"/>
  <c r="Z3539" i="10" s="1"/>
  <c r="AB3539" i="10" l="1"/>
  <c r="AD3539" i="10" s="1"/>
  <c r="Y3539" i="10"/>
  <c r="AC3539" i="10" s="1"/>
  <c r="AE3539" i="10" l="1"/>
  <c r="T3540" i="10" s="1"/>
  <c r="AF3539" i="10"/>
  <c r="AG3540" i="10" l="1"/>
  <c r="S3541" i="10"/>
  <c r="R3542" i="10" s="1"/>
  <c r="AH3539" i="10"/>
  <c r="V3540" i="10"/>
  <c r="X3540" i="10" s="1"/>
  <c r="Z3540" i="10" s="1"/>
  <c r="U3540" i="10"/>
  <c r="W3540" i="10" s="1"/>
  <c r="Y3540" i="10" s="1"/>
  <c r="AB3540" i="10" l="1"/>
  <c r="AD3540" i="10" s="1"/>
  <c r="AA3540" i="10"/>
  <c r="AC3540" i="10" s="1"/>
  <c r="AJ3539" i="10"/>
  <c r="AI3539" i="10" s="1"/>
  <c r="AF3540" i="10" l="1"/>
  <c r="AE3540" i="10"/>
  <c r="AH3540" i="10" l="1"/>
  <c r="T3541" i="10"/>
  <c r="AG3541" i="10" l="1"/>
  <c r="S3542" i="10"/>
  <c r="R3543" i="10" s="1"/>
  <c r="AJ3540" i="10"/>
  <c r="AI3540" i="10" s="1"/>
  <c r="U3541" i="10"/>
  <c r="W3541" i="10" s="1"/>
  <c r="AA3541" i="10" s="1"/>
  <c r="V3541" i="10"/>
  <c r="X3541" i="10" s="1"/>
  <c r="Z3541" i="10" s="1"/>
  <c r="AB3541" i="10" l="1"/>
  <c r="AD3541" i="10" s="1"/>
  <c r="Y3541" i="10"/>
  <c r="AC3541" i="10" s="1"/>
  <c r="AF3541" i="10" l="1"/>
  <c r="AE3541" i="10"/>
  <c r="AH3541" i="10" l="1"/>
  <c r="T3542" i="10"/>
  <c r="AG3542" i="10" l="1"/>
  <c r="S3543" i="10"/>
  <c r="R3544" i="10" s="1"/>
  <c r="V3542" i="10"/>
  <c r="X3542" i="10" s="1"/>
  <c r="Z3542" i="10" s="1"/>
  <c r="U3542" i="10"/>
  <c r="W3542" i="10" s="1"/>
  <c r="Y3542" i="10" s="1"/>
  <c r="AJ3541" i="10"/>
  <c r="AI3541" i="10" s="1"/>
  <c r="AB3542" i="10" l="1"/>
  <c r="AD3542" i="10" s="1"/>
  <c r="AA3542" i="10"/>
  <c r="AC3542" i="10" s="1"/>
  <c r="AF3542" i="10" l="1"/>
  <c r="AE3542" i="10"/>
  <c r="AH3542" i="10" l="1"/>
  <c r="T3543" i="10"/>
  <c r="AG3543" i="10" l="1"/>
  <c r="S3544" i="10"/>
  <c r="R3545" i="10" s="1"/>
  <c r="AJ3542" i="10"/>
  <c r="AI3542" i="10" s="1"/>
  <c r="U3543" i="10"/>
  <c r="W3543" i="10" s="1"/>
  <c r="Y3543" i="10" s="1"/>
  <c r="V3543" i="10"/>
  <c r="X3543" i="10" s="1"/>
  <c r="AB3543" i="10" s="1"/>
  <c r="AA3543" i="10" l="1"/>
  <c r="AC3543" i="10" s="1"/>
  <c r="Z3543" i="10"/>
  <c r="AD3543" i="10" s="1"/>
  <c r="AF3543" i="10" l="1"/>
  <c r="AE3543" i="10"/>
  <c r="AH3543" i="10" l="1"/>
  <c r="T3544" i="10"/>
  <c r="AG3544" i="10" l="1"/>
  <c r="S3545" i="10"/>
  <c r="R3546" i="10" s="1"/>
  <c r="V3544" i="10"/>
  <c r="X3544" i="10" s="1"/>
  <c r="Z3544" i="10" s="1"/>
  <c r="U3544" i="10"/>
  <c r="W3544" i="10" s="1"/>
  <c r="Y3544" i="10" s="1"/>
  <c r="AJ3543" i="10"/>
  <c r="AI3543" i="10" s="1"/>
  <c r="AB3544" i="10" l="1"/>
  <c r="AD3544" i="10" s="1"/>
  <c r="AA3544" i="10"/>
  <c r="AC3544" i="10" s="1"/>
  <c r="AE3544" i="10" l="1"/>
  <c r="AF3544" i="10"/>
  <c r="AH3544" i="10" l="1"/>
  <c r="T3545" i="10"/>
  <c r="AG3545" i="10" l="1"/>
  <c r="S3546" i="10"/>
  <c r="R3547" i="10" s="1"/>
  <c r="AJ3544" i="10"/>
  <c r="AI3544" i="10" s="1"/>
  <c r="V3545" i="10"/>
  <c r="X3545" i="10" s="1"/>
  <c r="Z3545" i="10" s="1"/>
  <c r="U3545" i="10"/>
  <c r="W3545" i="10" s="1"/>
  <c r="AA3545" i="10" s="1"/>
  <c r="AB3545" i="10" l="1"/>
  <c r="AD3545" i="10" s="1"/>
  <c r="Y3545" i="10"/>
  <c r="AC3545" i="10" s="1"/>
  <c r="AF3545" i="10" l="1"/>
  <c r="AE3545" i="10"/>
  <c r="AH3545" i="10" l="1"/>
  <c r="T3546" i="10"/>
  <c r="AG3546" i="10" l="1"/>
  <c r="S3547" i="10"/>
  <c r="R3548" i="10" s="1"/>
  <c r="U3546" i="10"/>
  <c r="W3546" i="10" s="1"/>
  <c r="Y3546" i="10" s="1"/>
  <c r="V3546" i="10"/>
  <c r="X3546" i="10" s="1"/>
  <c r="AB3546" i="10" s="1"/>
  <c r="AJ3545" i="10"/>
  <c r="AI3545" i="10" s="1"/>
  <c r="AA3546" i="10" l="1"/>
  <c r="AC3546" i="10" s="1"/>
  <c r="Z3546" i="10"/>
  <c r="AD3546" i="10" s="1"/>
  <c r="AF3546" i="10" l="1"/>
  <c r="AE3546" i="10"/>
  <c r="AH3546" i="10" l="1"/>
  <c r="T3547" i="10"/>
  <c r="AG3547" i="10" l="1"/>
  <c r="S3548" i="10"/>
  <c r="R3549" i="10" s="1"/>
  <c r="U3547" i="10"/>
  <c r="W3547" i="10" s="1"/>
  <c r="AA3547" i="10" s="1"/>
  <c r="V3547" i="10"/>
  <c r="X3547" i="10" s="1"/>
  <c r="Z3547" i="10" s="1"/>
  <c r="AJ3546" i="10"/>
  <c r="AI3546" i="10" s="1"/>
  <c r="AB3547" i="10" l="1"/>
  <c r="AD3547" i="10" s="1"/>
  <c r="Y3547" i="10"/>
  <c r="AC3547" i="10" s="1"/>
  <c r="AE3547" i="10" l="1"/>
  <c r="AH3547" i="10" s="1"/>
  <c r="AF3547" i="10"/>
  <c r="T3548" i="10" l="1"/>
  <c r="AJ3547" i="10"/>
  <c r="AI3547" i="10" s="1"/>
  <c r="AG3548" i="10" l="1"/>
  <c r="S3549" i="10"/>
  <c r="R3550" i="10" s="1"/>
  <c r="U3548" i="10"/>
  <c r="W3548" i="10" s="1"/>
  <c r="Y3548" i="10" s="1"/>
  <c r="V3548" i="10"/>
  <c r="X3548" i="10" s="1"/>
  <c r="Z3548" i="10" s="1"/>
  <c r="AB3548" i="10" l="1"/>
  <c r="AD3548" i="10" s="1"/>
  <c r="AA3548" i="10"/>
  <c r="AC3548" i="10" s="1"/>
  <c r="AF3548" i="10" l="1"/>
  <c r="AE3548" i="10"/>
  <c r="T3549" i="10" s="1"/>
  <c r="AG3549" i="10" l="1"/>
  <c r="S3550" i="10"/>
  <c r="R3551" i="10" s="1"/>
  <c r="AH3548" i="10"/>
  <c r="V3549" i="10"/>
  <c r="X3549" i="10" s="1"/>
  <c r="AB3549" i="10" s="1"/>
  <c r="U3549" i="10"/>
  <c r="W3549" i="10" s="1"/>
  <c r="Y3549" i="10" s="1"/>
  <c r="AA3549" i="10" l="1"/>
  <c r="AC3549" i="10" s="1"/>
  <c r="AJ3548" i="10"/>
  <c r="AI3548" i="10" s="1"/>
  <c r="Z3549" i="10"/>
  <c r="AD3549" i="10" s="1"/>
  <c r="AE3549" i="10" l="1"/>
  <c r="AF3549" i="10"/>
  <c r="AH3549" i="10" l="1"/>
  <c r="T3550" i="10"/>
  <c r="AG3550" i="10" l="1"/>
  <c r="S3551" i="10"/>
  <c r="R3552" i="10" s="1"/>
  <c r="V3550" i="10"/>
  <c r="X3550" i="10" s="1"/>
  <c r="AB3550" i="10" s="1"/>
  <c r="U3550" i="10"/>
  <c r="W3550" i="10" s="1"/>
  <c r="Y3550" i="10" s="1"/>
  <c r="AJ3549" i="10"/>
  <c r="AI3549" i="10" s="1"/>
  <c r="AA3550" i="10" l="1"/>
  <c r="AC3550" i="10" s="1"/>
  <c r="Z3550" i="10"/>
  <c r="AD3550" i="10" s="1"/>
  <c r="AE3550" i="10" l="1"/>
  <c r="AF3550" i="10"/>
  <c r="AH3550" i="10" l="1"/>
  <c r="T3551" i="10"/>
  <c r="AG3551" i="10" l="1"/>
  <c r="S3552" i="10"/>
  <c r="R3553" i="10" s="1"/>
  <c r="AJ3550" i="10"/>
  <c r="AI3550" i="10" s="1"/>
  <c r="V3551" i="10"/>
  <c r="X3551" i="10" s="1"/>
  <c r="AB3551" i="10" s="1"/>
  <c r="U3551" i="10"/>
  <c r="W3551" i="10" s="1"/>
  <c r="Y3551" i="10" s="1"/>
  <c r="AA3551" i="10" l="1"/>
  <c r="AC3551" i="10" s="1"/>
  <c r="Z3551" i="10"/>
  <c r="AD3551" i="10" s="1"/>
  <c r="AF3551" i="10" l="1"/>
  <c r="AE3551" i="10"/>
  <c r="AH3551" i="10" l="1"/>
  <c r="T3552" i="10"/>
  <c r="AG3552" i="10" l="1"/>
  <c r="S3553" i="10"/>
  <c r="R3554" i="10" s="1"/>
  <c r="U3552" i="10"/>
  <c r="W3552" i="10" s="1"/>
  <c r="AA3552" i="10" s="1"/>
  <c r="V3552" i="10"/>
  <c r="X3552" i="10" s="1"/>
  <c r="Z3552" i="10" s="1"/>
  <c r="AJ3551" i="10"/>
  <c r="AI3551" i="10" s="1"/>
  <c r="AB3552" i="10" l="1"/>
  <c r="AD3552" i="10" s="1"/>
  <c r="Y3552" i="10"/>
  <c r="AC3552" i="10" s="1"/>
  <c r="AE3552" i="10" l="1"/>
  <c r="T3553" i="10" s="1"/>
  <c r="AF3552" i="10"/>
  <c r="AG3553" i="10" l="1"/>
  <c r="S3554" i="10"/>
  <c r="R3555" i="10" s="1"/>
  <c r="AH3552" i="10"/>
  <c r="V3553" i="10"/>
  <c r="X3553" i="10" s="1"/>
  <c r="Z3553" i="10" s="1"/>
  <c r="U3553" i="10"/>
  <c r="W3553" i="10" s="1"/>
  <c r="Y3553" i="10" s="1"/>
  <c r="AB3553" i="10" l="1"/>
  <c r="AD3553" i="10" s="1"/>
  <c r="AA3553" i="10"/>
  <c r="AC3553" i="10" s="1"/>
  <c r="AJ3552" i="10"/>
  <c r="AI3552" i="10" s="1"/>
  <c r="AF3553" i="10" l="1"/>
  <c r="AE3553" i="10"/>
  <c r="AH3553" i="10" l="1"/>
  <c r="T3554" i="10"/>
  <c r="AG3554" i="10" l="1"/>
  <c r="S3555" i="10"/>
  <c r="R3556" i="10" s="1"/>
  <c r="AJ3553" i="10"/>
  <c r="AI3553" i="10" s="1"/>
  <c r="U3554" i="10"/>
  <c r="W3554" i="10" s="1"/>
  <c r="AA3554" i="10" s="1"/>
  <c r="V3554" i="10"/>
  <c r="X3554" i="10" s="1"/>
  <c r="AB3554" i="10" s="1"/>
  <c r="Y3554" i="10" l="1"/>
  <c r="AC3554" i="10" s="1"/>
  <c r="Z3554" i="10"/>
  <c r="AD3554" i="10" s="1"/>
  <c r="AF3554" i="10" l="1"/>
  <c r="AE3554" i="10"/>
  <c r="AH3554" i="10" l="1"/>
  <c r="T3555" i="10"/>
  <c r="AG3555" i="10" l="1"/>
  <c r="S3556" i="10"/>
  <c r="R3557" i="10" s="1"/>
  <c r="U3555" i="10"/>
  <c r="W3555" i="10" s="1"/>
  <c r="Y3555" i="10" s="1"/>
  <c r="V3555" i="10"/>
  <c r="X3555" i="10" s="1"/>
  <c r="AB3555" i="10" s="1"/>
  <c r="AJ3554" i="10"/>
  <c r="AI3554" i="10" s="1"/>
  <c r="AA3555" i="10" l="1"/>
  <c r="AC3555" i="10" s="1"/>
  <c r="Z3555" i="10"/>
  <c r="AD3555" i="10" s="1"/>
  <c r="AE3555" i="10" l="1"/>
  <c r="AF3555" i="10"/>
  <c r="AH3555" i="10" l="1"/>
  <c r="T3556" i="10"/>
  <c r="AG3556" i="10" l="1"/>
  <c r="S3557" i="10"/>
  <c r="R3558" i="10" s="1"/>
  <c r="U3556" i="10"/>
  <c r="W3556" i="10" s="1"/>
  <c r="Y3556" i="10" s="1"/>
  <c r="V3556" i="10"/>
  <c r="X3556" i="10" s="1"/>
  <c r="Z3556" i="10" s="1"/>
  <c r="AJ3555" i="10"/>
  <c r="AI3555" i="10" s="1"/>
  <c r="AA3556" i="10" l="1"/>
  <c r="AC3556" i="10" s="1"/>
  <c r="AB3556" i="10"/>
  <c r="AD3556" i="10" s="1"/>
  <c r="AE3556" i="10" l="1"/>
  <c r="AF3556" i="10"/>
  <c r="AH3556" i="10" l="1"/>
  <c r="T3557" i="10"/>
  <c r="AG3557" i="10" l="1"/>
  <c r="S3558" i="10"/>
  <c r="R3559" i="10" s="1"/>
  <c r="AJ3556" i="10"/>
  <c r="AI3556" i="10" s="1"/>
  <c r="V3557" i="10"/>
  <c r="X3557" i="10" s="1"/>
  <c r="Z3557" i="10" s="1"/>
  <c r="U3557" i="10"/>
  <c r="W3557" i="10" s="1"/>
  <c r="Y3557" i="10" s="1"/>
  <c r="AB3557" i="10" l="1"/>
  <c r="AD3557" i="10" s="1"/>
  <c r="AA3557" i="10"/>
  <c r="AC3557" i="10" s="1"/>
  <c r="AF3557" i="10" l="1"/>
  <c r="AE3557" i="10"/>
  <c r="AH3557" i="10" l="1"/>
  <c r="T3558" i="10"/>
  <c r="AG3558" i="10" l="1"/>
  <c r="S3559" i="10"/>
  <c r="R3560" i="10" s="1"/>
  <c r="AJ3557" i="10"/>
  <c r="AI3557" i="10" s="1"/>
  <c r="V3558" i="10"/>
  <c r="X3558" i="10" s="1"/>
  <c r="Z3558" i="10" s="1"/>
  <c r="U3558" i="10"/>
  <c r="W3558" i="10" s="1"/>
  <c r="Y3558" i="10" s="1"/>
  <c r="AB3558" i="10" l="1"/>
  <c r="AD3558" i="10" s="1"/>
  <c r="AA3558" i="10"/>
  <c r="AC3558" i="10" s="1"/>
  <c r="AE3558" i="10" l="1"/>
  <c r="AF3558" i="10"/>
  <c r="AH3558" i="10" l="1"/>
  <c r="T3559" i="10"/>
  <c r="AG3559" i="10" l="1"/>
  <c r="S3560" i="10"/>
  <c r="R3561" i="10" s="1"/>
  <c r="AJ3558" i="10"/>
  <c r="AI3558" i="10" s="1"/>
  <c r="U3559" i="10"/>
  <c r="W3559" i="10" s="1"/>
  <c r="Y3559" i="10" s="1"/>
  <c r="V3559" i="10"/>
  <c r="X3559" i="10" s="1"/>
  <c r="Z3559" i="10" s="1"/>
  <c r="AB3559" i="10" l="1"/>
  <c r="AD3559" i="10" s="1"/>
  <c r="AA3559" i="10"/>
  <c r="AC3559" i="10" s="1"/>
  <c r="AE3559" i="10" l="1"/>
  <c r="AF3559" i="10"/>
  <c r="AH3559" i="10" l="1"/>
  <c r="T3560" i="10"/>
  <c r="AG3560" i="10" l="1"/>
  <c r="S3561" i="10"/>
  <c r="R3562" i="10" s="1"/>
  <c r="U3560" i="10"/>
  <c r="W3560" i="10" s="1"/>
  <c r="Y3560" i="10" s="1"/>
  <c r="V3560" i="10"/>
  <c r="X3560" i="10" s="1"/>
  <c r="AB3560" i="10" s="1"/>
  <c r="AJ3559" i="10"/>
  <c r="AI3559" i="10" s="1"/>
  <c r="AA3560" i="10" l="1"/>
  <c r="AC3560" i="10" s="1"/>
  <c r="Z3560" i="10"/>
  <c r="AD3560" i="10" s="1"/>
  <c r="AF3560" i="10" l="1"/>
  <c r="AE3560" i="10"/>
  <c r="AH3560" i="10" l="1"/>
  <c r="T3561" i="10"/>
  <c r="AG3561" i="10" l="1"/>
  <c r="S3562" i="10"/>
  <c r="R3563" i="10" s="1"/>
  <c r="AI3560" i="10"/>
  <c r="AJ3560" i="10"/>
  <c r="U3561" i="10"/>
  <c r="W3561" i="10" s="1"/>
  <c r="AA3561" i="10" s="1"/>
  <c r="V3561" i="10"/>
  <c r="X3561" i="10" s="1"/>
  <c r="AB3561" i="10" s="1"/>
  <c r="Y3561" i="10" l="1"/>
  <c r="AC3561" i="10" s="1"/>
  <c r="Z3561" i="10"/>
  <c r="AD3561" i="10" s="1"/>
  <c r="AE3561" i="10" l="1"/>
  <c r="AF3561" i="10"/>
  <c r="AH3561" i="10" l="1"/>
  <c r="T3562" i="10"/>
  <c r="AG3562" i="10" l="1"/>
  <c r="S3563" i="10"/>
  <c r="R3564" i="10" s="1"/>
  <c r="AJ3561" i="10"/>
  <c r="AI3561" i="10" s="1"/>
  <c r="U3562" i="10"/>
  <c r="W3562" i="10" s="1"/>
  <c r="Y3562" i="10" s="1"/>
  <c r="V3562" i="10"/>
  <c r="X3562" i="10" s="1"/>
  <c r="Z3562" i="10" s="1"/>
  <c r="AB3562" i="10" l="1"/>
  <c r="AD3562" i="10" s="1"/>
  <c r="AA3562" i="10"/>
  <c r="AC3562" i="10" s="1"/>
  <c r="AE3562" i="10" l="1"/>
  <c r="T3563" i="10" s="1"/>
  <c r="AF3562" i="10"/>
  <c r="AG3563" i="10" l="1"/>
  <c r="S3564" i="10"/>
  <c r="R3565" i="10" s="1"/>
  <c r="AH3562" i="10"/>
  <c r="V3563" i="10"/>
  <c r="X3563" i="10" s="1"/>
  <c r="Z3563" i="10" s="1"/>
  <c r="U3563" i="10"/>
  <c r="W3563" i="10" s="1"/>
  <c r="Y3563" i="10" s="1"/>
  <c r="AB3563" i="10" l="1"/>
  <c r="AD3563" i="10" s="1"/>
  <c r="AA3563" i="10"/>
  <c r="AC3563" i="10" s="1"/>
  <c r="AJ3562" i="10"/>
  <c r="AI3562" i="10" s="1"/>
  <c r="AF3563" i="10" l="1"/>
  <c r="AE3563" i="10"/>
  <c r="AH3563" i="10" l="1"/>
  <c r="T3564" i="10"/>
  <c r="AG3564" i="10" l="1"/>
  <c r="S3565" i="10"/>
  <c r="R3566" i="10" s="1"/>
  <c r="AJ3563" i="10"/>
  <c r="AI3563" i="10" s="1"/>
  <c r="V3564" i="10"/>
  <c r="X3564" i="10" s="1"/>
  <c r="Z3564" i="10" s="1"/>
  <c r="U3564" i="10"/>
  <c r="W3564" i="10" s="1"/>
  <c r="Y3564" i="10" s="1"/>
  <c r="AB3564" i="10" l="1"/>
  <c r="AD3564" i="10" s="1"/>
  <c r="AA3564" i="10"/>
  <c r="AC3564" i="10" s="1"/>
  <c r="AE3564" i="10" l="1"/>
  <c r="AH3564" i="10"/>
  <c r="T3565" i="10"/>
  <c r="AF3564" i="10"/>
  <c r="AG3565" i="10" l="1"/>
  <c r="S3566" i="10"/>
  <c r="R3567" i="10" s="1"/>
  <c r="V3565" i="10"/>
  <c r="X3565" i="10" s="1"/>
  <c r="Z3565" i="10" s="1"/>
  <c r="U3565" i="10"/>
  <c r="W3565" i="10" s="1"/>
  <c r="Y3565" i="10" s="1"/>
  <c r="AJ3564" i="10"/>
  <c r="AI3564" i="10" s="1"/>
  <c r="AA3565" i="10" l="1"/>
  <c r="AC3565" i="10" s="1"/>
  <c r="AB3565" i="10"/>
  <c r="AD3565" i="10" s="1"/>
  <c r="AF3565" i="10" l="1"/>
  <c r="AE3565" i="10"/>
  <c r="AH3565" i="10" l="1"/>
  <c r="T3566" i="10"/>
  <c r="AG3566" i="10" l="1"/>
  <c r="S3567" i="10"/>
  <c r="R3568" i="10" s="1"/>
  <c r="U3566" i="10"/>
  <c r="W3566" i="10" s="1"/>
  <c r="Y3566" i="10" s="1"/>
  <c r="V3566" i="10"/>
  <c r="X3566" i="10" s="1"/>
  <c r="AB3566" i="10" s="1"/>
  <c r="AJ3565" i="10"/>
  <c r="AI3565" i="10" s="1"/>
  <c r="AA3566" i="10" l="1"/>
  <c r="AC3566" i="10" s="1"/>
  <c r="Z3566" i="10"/>
  <c r="AD3566" i="10" s="1"/>
  <c r="AF3566" i="10" l="1"/>
  <c r="AE3566" i="10"/>
  <c r="AH3566" i="10" l="1"/>
  <c r="T3567" i="10"/>
  <c r="AG3567" i="10" l="1"/>
  <c r="S3568" i="10"/>
  <c r="R3569" i="10" s="1"/>
  <c r="AJ3566" i="10"/>
  <c r="AI3566" i="10" s="1"/>
  <c r="G41" i="11" s="1"/>
  <c r="U3567" i="10"/>
  <c r="W3567" i="10" s="1"/>
  <c r="Y3567" i="10" s="1"/>
  <c r="V3567" i="10"/>
  <c r="X3567" i="10" s="1"/>
  <c r="Z3567" i="10" s="1"/>
  <c r="H41" i="11"/>
  <c r="AB3567" i="10" l="1"/>
  <c r="AD3567" i="10" s="1"/>
  <c r="AA3567" i="10"/>
  <c r="AC3567" i="10" s="1"/>
  <c r="AF3567" i="10" l="1"/>
  <c r="AE3567" i="10"/>
  <c r="AH3567" i="10" l="1"/>
  <c r="T3568" i="10"/>
  <c r="AG3568" i="10" l="1"/>
  <c r="S3569" i="10"/>
  <c r="R3570" i="10" s="1"/>
  <c r="AJ3567" i="10"/>
  <c r="AI3567" i="10" s="1"/>
  <c r="V3568" i="10"/>
  <c r="X3568" i="10" s="1"/>
  <c r="Z3568" i="10" s="1"/>
  <c r="U3568" i="10"/>
  <c r="W3568" i="10" s="1"/>
  <c r="AA3568" i="10" s="1"/>
  <c r="AB3568" i="10" l="1"/>
  <c r="AD3568" i="10" s="1"/>
  <c r="Y3568" i="10"/>
  <c r="AC3568" i="10" s="1"/>
  <c r="AE3568" i="10" l="1"/>
  <c r="AF3568" i="10"/>
  <c r="AH3568" i="10" l="1"/>
  <c r="T3569" i="10"/>
  <c r="AG3569" i="10" l="1"/>
  <c r="S3570" i="10"/>
  <c r="R3571" i="10" s="1"/>
  <c r="AJ3568" i="10"/>
  <c r="AI3568" i="10" s="1"/>
  <c r="V3569" i="10"/>
  <c r="X3569" i="10" s="1"/>
  <c r="Z3569" i="10" s="1"/>
  <c r="U3569" i="10"/>
  <c r="W3569" i="10" s="1"/>
  <c r="Y3569" i="10" s="1"/>
  <c r="AB3569" i="10" l="1"/>
  <c r="AD3569" i="10" s="1"/>
  <c r="AA3569" i="10"/>
  <c r="AC3569" i="10" s="1"/>
  <c r="AF3569" i="10" l="1"/>
  <c r="AE3569" i="10"/>
  <c r="AH3569" i="10" l="1"/>
  <c r="T3570" i="10"/>
  <c r="AG3570" i="10" l="1"/>
  <c r="S3571" i="10"/>
  <c r="R3572" i="10" s="1"/>
  <c r="AI3569" i="10"/>
  <c r="AJ3569" i="10"/>
  <c r="V3570" i="10"/>
  <c r="X3570" i="10" s="1"/>
  <c r="Z3570" i="10" s="1"/>
  <c r="U3570" i="10"/>
  <c r="W3570" i="10" s="1"/>
  <c r="Y3570" i="10" s="1"/>
  <c r="AB3570" i="10" l="1"/>
  <c r="AD3570" i="10" s="1"/>
  <c r="AA3570" i="10"/>
  <c r="AC3570" i="10" s="1"/>
  <c r="AF3570" i="10" l="1"/>
  <c r="AE3570" i="10"/>
  <c r="AH3570" i="10" l="1"/>
  <c r="T3571" i="10"/>
  <c r="AG3571" i="10" l="1"/>
  <c r="S3572" i="10"/>
  <c r="R3573" i="10" s="1"/>
  <c r="AJ3570" i="10"/>
  <c r="AI3570" i="10" s="1"/>
  <c r="U3571" i="10"/>
  <c r="W3571" i="10" s="1"/>
  <c r="Y3571" i="10" s="1"/>
  <c r="V3571" i="10"/>
  <c r="X3571" i="10" s="1"/>
  <c r="Z3571" i="10" s="1"/>
  <c r="AB3571" i="10" l="1"/>
  <c r="AD3571" i="10" s="1"/>
  <c r="AA3571" i="10"/>
  <c r="AC3571" i="10" s="1"/>
  <c r="AE3571" i="10" l="1"/>
  <c r="AF3571" i="10"/>
  <c r="AH3571" i="10" l="1"/>
  <c r="T3572" i="10"/>
  <c r="AG3572" i="10" l="1"/>
  <c r="S3573" i="10"/>
  <c r="R3574" i="10" s="1"/>
  <c r="U3572" i="10"/>
  <c r="W3572" i="10" s="1"/>
  <c r="Y3572" i="10" s="1"/>
  <c r="V3572" i="10"/>
  <c r="X3572" i="10" s="1"/>
  <c r="Z3572" i="10" s="1"/>
  <c r="AJ3571" i="10"/>
  <c r="AI3571" i="10" s="1"/>
  <c r="AA3572" i="10" l="1"/>
  <c r="AC3572" i="10" s="1"/>
  <c r="AB3572" i="10"/>
  <c r="AD3572" i="10" s="1"/>
  <c r="AE3572" i="10" l="1"/>
  <c r="T3573" i="10" s="1"/>
  <c r="AF3572" i="10"/>
  <c r="AG3573" i="10" l="1"/>
  <c r="S3574" i="10"/>
  <c r="R3575" i="10" s="1"/>
  <c r="AH3572" i="10"/>
  <c r="V3573" i="10"/>
  <c r="X3573" i="10" s="1"/>
  <c r="Z3573" i="10" s="1"/>
  <c r="U3573" i="10"/>
  <c r="W3573" i="10" s="1"/>
  <c r="Y3573" i="10" s="1"/>
  <c r="AB3573" i="10" l="1"/>
  <c r="AD3573" i="10" s="1"/>
  <c r="AA3573" i="10"/>
  <c r="AC3573" i="10" s="1"/>
  <c r="AJ3572" i="10"/>
  <c r="AI3572" i="10" s="1"/>
  <c r="AE3573" i="10" l="1"/>
  <c r="AF3573" i="10"/>
  <c r="AH3573" i="10" l="1"/>
  <c r="T3574" i="10"/>
  <c r="AG3574" i="10" l="1"/>
  <c r="S3575" i="10"/>
  <c r="R3576" i="10" s="1"/>
  <c r="AJ3573" i="10"/>
  <c r="AI3573" i="10" s="1"/>
  <c r="V3574" i="10"/>
  <c r="X3574" i="10" s="1"/>
  <c r="Z3574" i="10" s="1"/>
  <c r="U3574" i="10"/>
  <c r="W3574" i="10" s="1"/>
  <c r="Y3574" i="10" s="1"/>
  <c r="AB3574" i="10" l="1"/>
  <c r="AD3574" i="10" s="1"/>
  <c r="AA3574" i="10"/>
  <c r="AC3574" i="10" s="1"/>
  <c r="AF3574" i="10" l="1"/>
  <c r="AE3574" i="10"/>
  <c r="AH3574" i="10" l="1"/>
  <c r="T3575" i="10"/>
  <c r="AG3575" i="10" l="1"/>
  <c r="S3576" i="10"/>
  <c r="R3577" i="10" s="1"/>
  <c r="AJ3574" i="10"/>
  <c r="AI3574" i="10" s="1"/>
  <c r="U3575" i="10"/>
  <c r="W3575" i="10" s="1"/>
  <c r="Y3575" i="10" s="1"/>
  <c r="V3575" i="10"/>
  <c r="X3575" i="10" s="1"/>
  <c r="Z3575" i="10" s="1"/>
  <c r="AB3575" i="10" l="1"/>
  <c r="AD3575" i="10" s="1"/>
  <c r="AA3575" i="10"/>
  <c r="AC3575" i="10" s="1"/>
  <c r="AF3575" i="10" l="1"/>
  <c r="AE3575" i="10"/>
  <c r="AH3575" i="10" l="1"/>
  <c r="T3576" i="10"/>
  <c r="AG3576" i="10" l="1"/>
  <c r="S3577" i="10"/>
  <c r="R3578" i="10" s="1"/>
  <c r="AJ3575" i="10"/>
  <c r="AI3575" i="10" s="1"/>
  <c r="U3576" i="10"/>
  <c r="W3576" i="10" s="1"/>
  <c r="Y3576" i="10" s="1"/>
  <c r="V3576" i="10"/>
  <c r="X3576" i="10" s="1"/>
  <c r="AB3576" i="10" s="1"/>
  <c r="AA3576" i="10" l="1"/>
  <c r="AC3576" i="10" s="1"/>
  <c r="Z3576" i="10"/>
  <c r="AD3576" i="10" s="1"/>
  <c r="AE3576" i="10" l="1"/>
  <c r="AF3576" i="10"/>
  <c r="AH3576" i="10" l="1"/>
  <c r="T3577" i="10"/>
  <c r="AG3577" i="10" l="1"/>
  <c r="S3578" i="10"/>
  <c r="R3579" i="10" s="1"/>
  <c r="AJ3576" i="10"/>
  <c r="AI3576" i="10" s="1"/>
  <c r="V3577" i="10"/>
  <c r="X3577" i="10" s="1"/>
  <c r="Z3577" i="10" s="1"/>
  <c r="U3577" i="10"/>
  <c r="W3577" i="10" s="1"/>
  <c r="Y3577" i="10" s="1"/>
  <c r="AB3577" i="10" l="1"/>
  <c r="AD3577" i="10" s="1"/>
  <c r="AA3577" i="10"/>
  <c r="AC3577" i="10" s="1"/>
  <c r="AE3577" i="10" l="1"/>
  <c r="AH3577" i="10"/>
  <c r="T3578" i="10"/>
  <c r="AF3577" i="10"/>
  <c r="AG3578" i="10" l="1"/>
  <c r="S3579" i="10"/>
  <c r="R3580" i="10" s="1"/>
  <c r="AJ3577" i="10"/>
  <c r="AI3577" i="10" s="1"/>
  <c r="U3578" i="10"/>
  <c r="W3578" i="10" s="1"/>
  <c r="Y3578" i="10" s="1"/>
  <c r="V3578" i="10"/>
  <c r="X3578" i="10" s="1"/>
  <c r="Z3578" i="10" s="1"/>
  <c r="AA3578" i="10" l="1"/>
  <c r="AC3578" i="10" s="1"/>
  <c r="AB3578" i="10"/>
  <c r="AD3578" i="10" s="1"/>
  <c r="AE3578" i="10" l="1"/>
  <c r="AF3578" i="10"/>
  <c r="AH3578" i="10" l="1"/>
  <c r="T3579" i="10"/>
  <c r="AG3579" i="10" l="1"/>
  <c r="S3580" i="10"/>
  <c r="R3581" i="10" s="1"/>
  <c r="AJ3578" i="10"/>
  <c r="AI3578" i="10" s="1"/>
  <c r="U3579" i="10"/>
  <c r="W3579" i="10" s="1"/>
  <c r="Y3579" i="10" s="1"/>
  <c r="V3579" i="10"/>
  <c r="X3579" i="10" s="1"/>
  <c r="Z3579" i="10" s="1"/>
  <c r="AB3579" i="10" l="1"/>
  <c r="AD3579" i="10" s="1"/>
  <c r="AA3579" i="10"/>
  <c r="AC3579" i="10" s="1"/>
  <c r="AF3579" i="10" l="1"/>
  <c r="AE3579" i="10"/>
  <c r="AH3579" i="10" l="1"/>
  <c r="T3580" i="10"/>
  <c r="AG3580" i="10" l="1"/>
  <c r="S3581" i="10"/>
  <c r="R3582" i="10" s="1"/>
  <c r="AJ3579" i="10"/>
  <c r="AI3579" i="10" s="1"/>
  <c r="U3580" i="10"/>
  <c r="W3580" i="10" s="1"/>
  <c r="Y3580" i="10" s="1"/>
  <c r="V3580" i="10"/>
  <c r="X3580" i="10" s="1"/>
  <c r="Z3580" i="10" s="1"/>
  <c r="AB3580" i="10" l="1"/>
  <c r="AD3580" i="10" s="1"/>
  <c r="AA3580" i="10"/>
  <c r="AC3580" i="10" s="1"/>
  <c r="AE3580" i="10" l="1"/>
  <c r="AF3580" i="10"/>
  <c r="AH3580" i="10" l="1"/>
  <c r="T3581" i="10"/>
  <c r="AG3581" i="10" l="1"/>
  <c r="S3582" i="10"/>
  <c r="R3583" i="10" s="1"/>
  <c r="AJ3580" i="10"/>
  <c r="AI3580" i="10" s="1"/>
  <c r="U3581" i="10"/>
  <c r="W3581" i="10" s="1"/>
  <c r="Y3581" i="10" s="1"/>
  <c r="V3581" i="10"/>
  <c r="X3581" i="10" s="1"/>
  <c r="Z3581" i="10" s="1"/>
  <c r="AA3581" i="10" l="1"/>
  <c r="AC3581" i="10" s="1"/>
  <c r="AB3581" i="10"/>
  <c r="AD3581" i="10" s="1"/>
  <c r="AE3581" i="10" l="1"/>
  <c r="T3582" i="10" s="1"/>
  <c r="AF3581" i="10"/>
  <c r="AG3582" i="10" l="1"/>
  <c r="S3583" i="10"/>
  <c r="R3584" i="10" s="1"/>
  <c r="AH3581" i="10"/>
  <c r="U3582" i="10"/>
  <c r="W3582" i="10" s="1"/>
  <c r="Y3582" i="10" s="1"/>
  <c r="V3582" i="10"/>
  <c r="X3582" i="10" s="1"/>
  <c r="Z3582" i="10" s="1"/>
  <c r="AA3582" i="10" l="1"/>
  <c r="AC3582" i="10" s="1"/>
  <c r="AB3582" i="10"/>
  <c r="AD3582" i="10" s="1"/>
  <c r="AJ3581" i="10"/>
  <c r="AI3581" i="10" s="1"/>
  <c r="AF3582" i="10" l="1"/>
  <c r="AE3582" i="10"/>
  <c r="AH3582" i="10" l="1"/>
  <c r="T3583" i="10"/>
  <c r="AG3583" i="10" l="1"/>
  <c r="S3584" i="10"/>
  <c r="R3585" i="10" s="1"/>
  <c r="AJ3582" i="10"/>
  <c r="AI3582" i="10" s="1"/>
  <c r="V3583" i="10"/>
  <c r="X3583" i="10" s="1"/>
  <c r="Z3583" i="10" s="1"/>
  <c r="U3583" i="10"/>
  <c r="W3583" i="10" s="1"/>
  <c r="Y3583" i="10" s="1"/>
  <c r="AB3583" i="10" l="1"/>
  <c r="AD3583" i="10" s="1"/>
  <c r="AA3583" i="10"/>
  <c r="AC3583" i="10" s="1"/>
  <c r="AE3583" i="10" l="1"/>
  <c r="AF3583" i="10"/>
  <c r="AH3583" i="10" l="1"/>
  <c r="T3584" i="10"/>
  <c r="AG3584" i="10" l="1"/>
  <c r="S3585" i="10"/>
  <c r="R3586" i="10" s="1"/>
  <c r="AJ3583" i="10"/>
  <c r="AI3583" i="10" s="1"/>
  <c r="U3584" i="10"/>
  <c r="W3584" i="10" s="1"/>
  <c r="Y3584" i="10" s="1"/>
  <c r="V3584" i="10"/>
  <c r="X3584" i="10" s="1"/>
  <c r="Z3584" i="10" s="1"/>
  <c r="AB3584" i="10" l="1"/>
  <c r="AD3584" i="10" s="1"/>
  <c r="AA3584" i="10"/>
  <c r="AC3584" i="10" s="1"/>
  <c r="AE3584" i="10" l="1"/>
  <c r="AH3584" i="10"/>
  <c r="T3585" i="10"/>
  <c r="AF3584" i="10"/>
  <c r="AG3585" i="10" l="1"/>
  <c r="S3586" i="10"/>
  <c r="R3587" i="10" s="1"/>
  <c r="AJ3584" i="10"/>
  <c r="AI3584" i="10" s="1"/>
  <c r="V3585" i="10"/>
  <c r="X3585" i="10" s="1"/>
  <c r="Z3585" i="10" s="1"/>
  <c r="U3585" i="10"/>
  <c r="W3585" i="10" s="1"/>
  <c r="Y3585" i="10" s="1"/>
  <c r="AB3585" i="10" l="1"/>
  <c r="AD3585" i="10" s="1"/>
  <c r="AA3585" i="10"/>
  <c r="AC3585" i="10" s="1"/>
  <c r="AF3585" i="10" l="1"/>
  <c r="AE3585" i="10"/>
  <c r="AH3585" i="10" l="1"/>
  <c r="T3586" i="10"/>
  <c r="AG3586" i="10" l="1"/>
  <c r="S3587" i="10"/>
  <c r="R3588" i="10" s="1"/>
  <c r="V3586" i="10"/>
  <c r="X3586" i="10" s="1"/>
  <c r="Z3586" i="10" s="1"/>
  <c r="U3586" i="10"/>
  <c r="W3586" i="10" s="1"/>
  <c r="Y3586" i="10" s="1"/>
  <c r="AJ3585" i="10"/>
  <c r="AI3585" i="10" s="1"/>
  <c r="AB3586" i="10" l="1"/>
  <c r="AD3586" i="10" s="1"/>
  <c r="AA3586" i="10"/>
  <c r="AC3586" i="10" s="1"/>
  <c r="AF3586" i="10" l="1"/>
  <c r="AE3586" i="10"/>
  <c r="AH3586" i="10" l="1"/>
  <c r="T3587" i="10"/>
  <c r="AG3587" i="10" l="1"/>
  <c r="S3588" i="10"/>
  <c r="R3589" i="10" s="1"/>
  <c r="AJ3586" i="10"/>
  <c r="AI3586" i="10" s="1"/>
  <c r="V3587" i="10"/>
  <c r="X3587" i="10" s="1"/>
  <c r="Z3587" i="10" s="1"/>
  <c r="U3587" i="10"/>
  <c r="W3587" i="10" s="1"/>
  <c r="Y3587" i="10" s="1"/>
  <c r="AB3587" i="10" l="1"/>
  <c r="AD3587" i="10" s="1"/>
  <c r="AA3587" i="10"/>
  <c r="AC3587" i="10" s="1"/>
  <c r="AF3587" i="10" l="1"/>
  <c r="AE3587" i="10"/>
  <c r="AH3587" i="10" l="1"/>
  <c r="T3588" i="10"/>
  <c r="AG3588" i="10" l="1"/>
  <c r="S3589" i="10"/>
  <c r="R3590" i="10" s="1"/>
  <c r="AJ3587" i="10"/>
  <c r="AI3587" i="10" s="1"/>
  <c r="U3588" i="10"/>
  <c r="W3588" i="10" s="1"/>
  <c r="Y3588" i="10" s="1"/>
  <c r="V3588" i="10"/>
  <c r="X3588" i="10" s="1"/>
  <c r="Z3588" i="10" s="1"/>
  <c r="AB3588" i="10" l="1"/>
  <c r="AD3588" i="10" s="1"/>
  <c r="AA3588" i="10"/>
  <c r="AC3588" i="10" s="1"/>
  <c r="AF3588" i="10" l="1"/>
  <c r="AE3588" i="10"/>
  <c r="AH3588" i="10" l="1"/>
  <c r="T3589" i="10"/>
  <c r="AG3589" i="10" l="1"/>
  <c r="S3590" i="10"/>
  <c r="R3591" i="10" s="1"/>
  <c r="U3589" i="10"/>
  <c r="W3589" i="10" s="1"/>
  <c r="Y3589" i="10" s="1"/>
  <c r="V3589" i="10"/>
  <c r="X3589" i="10" s="1"/>
  <c r="Z3589" i="10" s="1"/>
  <c r="AJ3588" i="10"/>
  <c r="AI3588" i="10" s="1"/>
  <c r="AB3589" i="10" l="1"/>
  <c r="AD3589" i="10" s="1"/>
  <c r="AA3589" i="10"/>
  <c r="AC3589" i="10" s="1"/>
  <c r="AF3589" i="10" l="1"/>
  <c r="AE3589" i="10"/>
  <c r="AH3589" i="10" l="1"/>
  <c r="T3590" i="10"/>
  <c r="AG3590" i="10" l="1"/>
  <c r="S3591" i="10"/>
  <c r="R3592" i="10" s="1"/>
  <c r="AJ3589" i="10"/>
  <c r="AI3589" i="10" s="1"/>
  <c r="V3590" i="10"/>
  <c r="X3590" i="10" s="1"/>
  <c r="Z3590" i="10" s="1"/>
  <c r="U3590" i="10"/>
  <c r="W3590" i="10" s="1"/>
  <c r="Y3590" i="10" s="1"/>
  <c r="AB3590" i="10" l="1"/>
  <c r="AD3590" i="10" s="1"/>
  <c r="AA3590" i="10"/>
  <c r="AC3590" i="10" s="1"/>
  <c r="AF3590" i="10" l="1"/>
  <c r="AE3590" i="10"/>
  <c r="AH3590" i="10" l="1"/>
  <c r="T3591" i="10"/>
  <c r="AG3591" i="10" l="1"/>
  <c r="S3592" i="10"/>
  <c r="R3593" i="10" s="1"/>
  <c r="AJ3590" i="10"/>
  <c r="AI3590" i="10" s="1"/>
  <c r="U3591" i="10"/>
  <c r="W3591" i="10" s="1"/>
  <c r="AA3591" i="10" s="1"/>
  <c r="V3591" i="10"/>
  <c r="X3591" i="10" s="1"/>
  <c r="Z3591" i="10" s="1"/>
  <c r="AB3591" i="10" l="1"/>
  <c r="AD3591" i="10" s="1"/>
  <c r="Y3591" i="10"/>
  <c r="AC3591" i="10" s="1"/>
  <c r="AE3591" i="10" l="1"/>
  <c r="AF3591" i="10"/>
  <c r="AH3591" i="10" l="1"/>
  <c r="T3592" i="10"/>
  <c r="AG3592" i="10" l="1"/>
  <c r="S3593" i="10"/>
  <c r="R3594" i="10" s="1"/>
  <c r="AJ3591" i="10"/>
  <c r="AI3591" i="10" s="1"/>
  <c r="U3592" i="10"/>
  <c r="W3592" i="10" s="1"/>
  <c r="AA3592" i="10" s="1"/>
  <c r="V3592" i="10"/>
  <c r="X3592" i="10" s="1"/>
  <c r="Z3592" i="10" s="1"/>
  <c r="AB3592" i="10" l="1"/>
  <c r="AD3592" i="10" s="1"/>
  <c r="Y3592" i="10"/>
  <c r="AC3592" i="10" s="1"/>
  <c r="AF3592" i="10" l="1"/>
  <c r="AE3592" i="10"/>
  <c r="AH3592" i="10" l="1"/>
  <c r="T3593" i="10"/>
  <c r="AG3593" i="10" l="1"/>
  <c r="S3594" i="10"/>
  <c r="R3595" i="10" s="1"/>
  <c r="AJ3592" i="10"/>
  <c r="AI3592" i="10" s="1"/>
  <c r="U3593" i="10"/>
  <c r="W3593" i="10" s="1"/>
  <c r="AA3593" i="10" s="1"/>
  <c r="V3593" i="10"/>
  <c r="X3593" i="10" s="1"/>
  <c r="AB3593" i="10" s="1"/>
  <c r="Z3593" i="10" l="1"/>
  <c r="AD3593" i="10" s="1"/>
  <c r="Y3593" i="10"/>
  <c r="AC3593" i="10" s="1"/>
  <c r="AF3593" i="10" l="1"/>
  <c r="AE3593" i="10"/>
  <c r="T3594" i="10" s="1"/>
  <c r="AG3594" i="10" l="1"/>
  <c r="S3595" i="10"/>
  <c r="R3596" i="10" s="1"/>
  <c r="AH3593" i="10"/>
  <c r="U3594" i="10"/>
  <c r="W3594" i="10" s="1"/>
  <c r="Y3594" i="10" s="1"/>
  <c r="V3594" i="10"/>
  <c r="X3594" i="10" s="1"/>
  <c r="Z3594" i="10" s="1"/>
  <c r="AB3594" i="10" l="1"/>
  <c r="AD3594" i="10" s="1"/>
  <c r="AA3594" i="10"/>
  <c r="AC3594" i="10" s="1"/>
  <c r="AJ3593" i="10"/>
  <c r="AI3593" i="10" s="1"/>
  <c r="AE3594" i="10" l="1"/>
  <c r="AF3594" i="10"/>
  <c r="AH3594" i="10" l="1"/>
  <c r="T3595" i="10"/>
  <c r="AG3595" i="10" l="1"/>
  <c r="S3596" i="10"/>
  <c r="R3597" i="10" s="1"/>
  <c r="AJ3594" i="10"/>
  <c r="AI3594" i="10" s="1"/>
  <c r="V3595" i="10"/>
  <c r="X3595" i="10" s="1"/>
  <c r="Z3595" i="10" s="1"/>
  <c r="U3595" i="10"/>
  <c r="W3595" i="10" s="1"/>
  <c r="Y3595" i="10" s="1"/>
  <c r="AB3595" i="10" l="1"/>
  <c r="AD3595" i="10" s="1"/>
  <c r="AA3595" i="10"/>
  <c r="AC3595" i="10" s="1"/>
  <c r="AE3595" i="10" l="1"/>
  <c r="AH3595" i="10"/>
  <c r="T3596" i="10"/>
  <c r="AF3595" i="10"/>
  <c r="AG3596" i="10" l="1"/>
  <c r="S3597" i="10"/>
  <c r="R3598" i="10" s="1"/>
  <c r="AJ3595" i="10"/>
  <c r="AI3595" i="10" s="1"/>
  <c r="V3596" i="10"/>
  <c r="X3596" i="10" s="1"/>
  <c r="Z3596" i="10" s="1"/>
  <c r="U3596" i="10"/>
  <c r="W3596" i="10" s="1"/>
  <c r="Y3596" i="10" s="1"/>
  <c r="AB3596" i="10" l="1"/>
  <c r="AD3596" i="10" s="1"/>
  <c r="AA3596" i="10"/>
  <c r="AC3596" i="10" s="1"/>
  <c r="AF3596" i="10" l="1"/>
  <c r="AE3596" i="10"/>
  <c r="AH3596" i="10" l="1"/>
  <c r="T3597" i="10"/>
  <c r="AG3597" i="10" l="1"/>
  <c r="S3598" i="10"/>
  <c r="R3599" i="10" s="1"/>
  <c r="AJ3596" i="10"/>
  <c r="AI3596" i="10" s="1"/>
  <c r="V3597" i="10"/>
  <c r="X3597" i="10" s="1"/>
  <c r="Z3597" i="10" s="1"/>
  <c r="U3597" i="10"/>
  <c r="W3597" i="10" s="1"/>
  <c r="Y3597" i="10" s="1"/>
  <c r="AB3597" i="10" l="1"/>
  <c r="AD3597" i="10" s="1"/>
  <c r="AA3597" i="10"/>
  <c r="AC3597" i="10" s="1"/>
  <c r="AE3597" i="10" l="1"/>
  <c r="AF3597" i="10"/>
  <c r="AH3597" i="10" l="1"/>
  <c r="T3598" i="10"/>
  <c r="AG3598" i="10" l="1"/>
  <c r="S3599" i="10"/>
  <c r="R3600" i="10" s="1"/>
  <c r="AJ3597" i="10"/>
  <c r="AI3597" i="10" s="1"/>
  <c r="V3598" i="10"/>
  <c r="X3598" i="10" s="1"/>
  <c r="Z3598" i="10" s="1"/>
  <c r="U3598" i="10"/>
  <c r="W3598" i="10" s="1"/>
  <c r="Y3598" i="10" s="1"/>
  <c r="AB3598" i="10" l="1"/>
  <c r="AD3598" i="10" s="1"/>
  <c r="AA3598" i="10"/>
  <c r="AC3598" i="10" s="1"/>
  <c r="AF3598" i="10" l="1"/>
  <c r="AE3598" i="10"/>
  <c r="AH3598" i="10" l="1"/>
  <c r="T3599" i="10"/>
  <c r="AG3599" i="10" l="1"/>
  <c r="S3600" i="10"/>
  <c r="R3601" i="10" s="1"/>
  <c r="V3599" i="10"/>
  <c r="X3599" i="10" s="1"/>
  <c r="AB3599" i="10" s="1"/>
  <c r="U3599" i="10"/>
  <c r="W3599" i="10" s="1"/>
  <c r="Y3599" i="10" s="1"/>
  <c r="AJ3598" i="10"/>
  <c r="AI3598" i="10" s="1"/>
  <c r="AA3599" i="10" l="1"/>
  <c r="AC3599" i="10" s="1"/>
  <c r="Z3599" i="10"/>
  <c r="AD3599" i="10" s="1"/>
  <c r="AF3599" i="10" l="1"/>
  <c r="AE3599" i="10"/>
  <c r="AH3599" i="10" l="1"/>
  <c r="T3600" i="10"/>
  <c r="AG3600" i="10" l="1"/>
  <c r="S3601" i="10"/>
  <c r="R3602" i="10" s="1"/>
  <c r="AJ3599" i="10"/>
  <c r="AI3599" i="10" s="1"/>
  <c r="U3600" i="10"/>
  <c r="W3600" i="10" s="1"/>
  <c r="Y3600" i="10" s="1"/>
  <c r="V3600" i="10"/>
  <c r="X3600" i="10" s="1"/>
  <c r="AB3600" i="10" s="1"/>
  <c r="AA3600" i="10" l="1"/>
  <c r="AC3600" i="10" s="1"/>
  <c r="Z3600" i="10"/>
  <c r="AD3600" i="10" l="1"/>
  <c r="AE3600" i="10" l="1"/>
  <c r="T3601" i="10" s="1"/>
  <c r="AF3600" i="10"/>
  <c r="AG3601" i="10" l="1"/>
  <c r="S3602" i="10"/>
  <c r="R3603" i="10" s="1"/>
  <c r="AH3600" i="10"/>
  <c r="V3601" i="10"/>
  <c r="X3601" i="10" s="1"/>
  <c r="Z3601" i="10" s="1"/>
  <c r="U3601" i="10"/>
  <c r="W3601" i="10" s="1"/>
  <c r="Y3601" i="10" s="1"/>
  <c r="AB3601" i="10" l="1"/>
  <c r="AD3601" i="10" s="1"/>
  <c r="AA3601" i="10"/>
  <c r="AC3601" i="10" s="1"/>
  <c r="AJ3600" i="10"/>
  <c r="AI3600" i="10" s="1"/>
  <c r="AF3601" i="10" l="1"/>
  <c r="AE3601" i="10"/>
  <c r="AH3601" i="10" l="1"/>
  <c r="T3602" i="10"/>
  <c r="AG3602" i="10" l="1"/>
  <c r="S3603" i="10"/>
  <c r="R3604" i="10" s="1"/>
  <c r="AJ3601" i="10"/>
  <c r="AI3601" i="10" s="1"/>
  <c r="U3602" i="10"/>
  <c r="W3602" i="10" s="1"/>
  <c r="Y3602" i="10" s="1"/>
  <c r="V3602" i="10"/>
  <c r="X3602" i="10" s="1"/>
  <c r="Z3602" i="10" s="1"/>
  <c r="AB3602" i="10" l="1"/>
  <c r="AD3602" i="10" s="1"/>
  <c r="AA3602" i="10"/>
  <c r="AC3602" i="10" s="1"/>
  <c r="AF3602" i="10" l="1"/>
  <c r="AE3602" i="10"/>
  <c r="AH3602" i="10" l="1"/>
  <c r="T3603" i="10"/>
  <c r="AG3603" i="10" l="1"/>
  <c r="S3604" i="10"/>
  <c r="R3605" i="10" s="1"/>
  <c r="AJ3602" i="10"/>
  <c r="AI3602" i="10" s="1"/>
  <c r="V3603" i="10"/>
  <c r="X3603" i="10" s="1"/>
  <c r="AB3603" i="10" s="1"/>
  <c r="U3603" i="10"/>
  <c r="W3603" i="10" s="1"/>
  <c r="AA3603" i="10" s="1"/>
  <c r="Z3603" i="10" l="1"/>
  <c r="AD3603" i="10" s="1"/>
  <c r="Y3603" i="10"/>
  <c r="AC3603" i="10" l="1"/>
  <c r="AE3603" i="10" l="1"/>
  <c r="AF3603" i="10"/>
  <c r="AH3603" i="10" l="1"/>
  <c r="T3604" i="10"/>
  <c r="AG3604" i="10" l="1"/>
  <c r="S3605" i="10"/>
  <c r="R3606" i="10" s="1"/>
  <c r="AJ3603" i="10"/>
  <c r="AI3603" i="10" s="1"/>
  <c r="U3604" i="10"/>
  <c r="W3604" i="10" s="1"/>
  <c r="Y3604" i="10" s="1"/>
  <c r="V3604" i="10"/>
  <c r="X3604" i="10" s="1"/>
  <c r="Z3604" i="10" s="1"/>
  <c r="AA3604" i="10" l="1"/>
  <c r="AC3604" i="10" s="1"/>
  <c r="AB3604" i="10"/>
  <c r="AD3604" i="10" s="1"/>
  <c r="AE3604" i="10" l="1"/>
  <c r="AF3604" i="10"/>
  <c r="AH3604" i="10" l="1"/>
  <c r="T3605" i="10"/>
  <c r="AG3605" i="10" l="1"/>
  <c r="S3606" i="10"/>
  <c r="R3607" i="10" s="1"/>
  <c r="V3605" i="10"/>
  <c r="X3605" i="10" s="1"/>
  <c r="Z3605" i="10" s="1"/>
  <c r="U3605" i="10"/>
  <c r="W3605" i="10" s="1"/>
  <c r="Y3605" i="10" s="1"/>
  <c r="AJ3604" i="10"/>
  <c r="AI3604" i="10" s="1"/>
  <c r="AA3605" i="10" l="1"/>
  <c r="AC3605" i="10" s="1"/>
  <c r="AB3605" i="10"/>
  <c r="AD3605" i="10" s="1"/>
  <c r="AF3605" i="10" l="1"/>
  <c r="AE3605" i="10"/>
  <c r="AH3605" i="10" l="1"/>
  <c r="T3606" i="10"/>
  <c r="AG3606" i="10" l="1"/>
  <c r="S3607" i="10"/>
  <c r="R3608" i="10" s="1"/>
  <c r="U3606" i="10"/>
  <c r="W3606" i="10" s="1"/>
  <c r="Y3606" i="10" s="1"/>
  <c r="V3606" i="10"/>
  <c r="X3606" i="10" s="1"/>
  <c r="Z3606" i="10" s="1"/>
  <c r="AJ3605" i="10"/>
  <c r="AI3605" i="10" s="1"/>
  <c r="AA3606" i="10" l="1"/>
  <c r="AC3606" i="10" s="1"/>
  <c r="AB3606" i="10"/>
  <c r="AD3606" i="10" s="1"/>
  <c r="AE3606" i="10" l="1"/>
  <c r="AF3606" i="10"/>
  <c r="AH3606" i="10" l="1"/>
  <c r="T3607" i="10"/>
  <c r="AG3607" i="10" l="1"/>
  <c r="S3608" i="10"/>
  <c r="R3609" i="10" s="1"/>
  <c r="U3607" i="10"/>
  <c r="W3607" i="10" s="1"/>
  <c r="Y3607" i="10" s="1"/>
  <c r="V3607" i="10"/>
  <c r="X3607" i="10" s="1"/>
  <c r="Z3607" i="10" s="1"/>
  <c r="AJ3606" i="10"/>
  <c r="AI3606" i="10" s="1"/>
  <c r="AA3607" i="10" l="1"/>
  <c r="AC3607" i="10" s="1"/>
  <c r="AB3607" i="10"/>
  <c r="AD3607" i="10" s="1"/>
  <c r="AE3607" i="10" l="1"/>
  <c r="AH3607" i="10" s="1"/>
  <c r="AJ3607" i="10" s="1"/>
  <c r="AI3607" i="10" s="1"/>
  <c r="T3608" i="10"/>
  <c r="AF3607" i="10"/>
  <c r="AG3608" i="10" l="1"/>
  <c r="S3609" i="10"/>
  <c r="R3610" i="10" s="1"/>
  <c r="U3608" i="10"/>
  <c r="W3608" i="10" s="1"/>
  <c r="Y3608" i="10" s="1"/>
  <c r="V3608" i="10"/>
  <c r="X3608" i="10" s="1"/>
  <c r="Z3608" i="10" s="1"/>
  <c r="AB3608" i="10" l="1"/>
  <c r="AD3608" i="10" s="1"/>
  <c r="AA3608" i="10"/>
  <c r="AC3608" i="10" s="1"/>
  <c r="AF3608" i="10" l="1"/>
  <c r="AE3608" i="10"/>
  <c r="AH3608" i="10" l="1"/>
  <c r="T3609" i="10"/>
  <c r="AG3609" i="10" l="1"/>
  <c r="S3610" i="10"/>
  <c r="R3611" i="10" s="1"/>
  <c r="AJ3608" i="10"/>
  <c r="AI3608" i="10" s="1"/>
  <c r="U3609" i="10"/>
  <c r="W3609" i="10" s="1"/>
  <c r="Y3609" i="10" s="1"/>
  <c r="V3609" i="10"/>
  <c r="X3609" i="10" s="1"/>
  <c r="Z3609" i="10" s="1"/>
  <c r="AB3609" i="10" l="1"/>
  <c r="AD3609" i="10" s="1"/>
  <c r="AA3609" i="10"/>
  <c r="AC3609" i="10" s="1"/>
  <c r="AE3609" i="10" l="1"/>
  <c r="AH3609" i="10" s="1"/>
  <c r="AF3609" i="10"/>
  <c r="AI3609" i="10" l="1"/>
  <c r="T3610" i="10"/>
  <c r="AJ3609" i="10"/>
  <c r="AG3610" i="10" l="1"/>
  <c r="S3611" i="10"/>
  <c r="R3612" i="10" s="1"/>
  <c r="V3610" i="10"/>
  <c r="X3610" i="10" s="1"/>
  <c r="Z3610" i="10" s="1"/>
  <c r="U3610" i="10"/>
  <c r="W3610" i="10" s="1"/>
  <c r="Y3610" i="10" s="1"/>
  <c r="AB3610" i="10" l="1"/>
  <c r="AD3610" i="10" s="1"/>
  <c r="AA3610" i="10"/>
  <c r="AC3610" i="10" s="1"/>
  <c r="AE3610" i="10" l="1"/>
  <c r="AH3610" i="10" s="1"/>
  <c r="AF3610" i="10"/>
  <c r="T3611" i="10" l="1"/>
  <c r="AJ3610" i="10"/>
  <c r="AI3610" i="10" s="1"/>
  <c r="AG3611" i="10" l="1"/>
  <c r="S3612" i="10"/>
  <c r="R3613" i="10" s="1"/>
  <c r="V3611" i="10"/>
  <c r="X3611" i="10" s="1"/>
  <c r="Z3611" i="10" s="1"/>
  <c r="U3611" i="10"/>
  <c r="W3611" i="10" s="1"/>
  <c r="Y3611" i="10" s="1"/>
  <c r="AA3611" i="10" l="1"/>
  <c r="AC3611" i="10" s="1"/>
  <c r="AB3611" i="10"/>
  <c r="AD3611" i="10" s="1"/>
  <c r="AE3611" i="10" l="1"/>
  <c r="AH3611" i="10" s="1"/>
  <c r="AJ3611" i="10" s="1"/>
  <c r="AI3611" i="10" s="1"/>
  <c r="T3612" i="10"/>
  <c r="AF3611" i="10"/>
  <c r="AG3612" i="10" l="1"/>
  <c r="S3613" i="10"/>
  <c r="R3614" i="10" s="1"/>
  <c r="U3612" i="10"/>
  <c r="W3612" i="10" s="1"/>
  <c r="Y3612" i="10" s="1"/>
  <c r="V3612" i="10"/>
  <c r="X3612" i="10" s="1"/>
  <c r="Z3612" i="10" s="1"/>
  <c r="AB3612" i="10" l="1"/>
  <c r="AD3612" i="10" s="1"/>
  <c r="AA3612" i="10"/>
  <c r="AC3612" i="10" s="1"/>
  <c r="AE3612" i="10" l="1"/>
  <c r="AH3612" i="10" s="1"/>
  <c r="AF3612" i="10"/>
  <c r="AJ3612" i="10" l="1"/>
  <c r="AI3612" i="10" s="1"/>
  <c r="T3613" i="10"/>
  <c r="AG3613" i="10" l="1"/>
  <c r="S3614" i="10"/>
  <c r="R3615" i="10" s="1"/>
  <c r="V3613" i="10"/>
  <c r="X3613" i="10" s="1"/>
  <c r="Z3613" i="10" s="1"/>
  <c r="U3613" i="10"/>
  <c r="W3613" i="10" s="1"/>
  <c r="Y3613" i="10" s="1"/>
  <c r="AB3613" i="10" l="1"/>
  <c r="AD3613" i="10" s="1"/>
  <c r="AA3613" i="10"/>
  <c r="AC3613" i="10" s="1"/>
  <c r="AE3613" i="10" l="1"/>
  <c r="AH3613" i="10" s="1"/>
  <c r="AF3613" i="10"/>
  <c r="AJ3613" i="10" l="1"/>
  <c r="AI3613" i="10" s="1"/>
  <c r="T3614" i="10"/>
  <c r="AG3614" i="10" l="1"/>
  <c r="S3615" i="10"/>
  <c r="R3616" i="10" s="1"/>
  <c r="V3614" i="10"/>
  <c r="X3614" i="10" s="1"/>
  <c r="Z3614" i="10" s="1"/>
  <c r="U3614" i="10"/>
  <c r="W3614" i="10" s="1"/>
  <c r="Y3614" i="10" s="1"/>
  <c r="AB3614" i="10" l="1"/>
  <c r="AD3614" i="10" s="1"/>
  <c r="AA3614" i="10"/>
  <c r="AC3614" i="10" s="1"/>
  <c r="AF3614" i="10" l="1"/>
  <c r="AE3614" i="10"/>
  <c r="AH3614" i="10" s="1"/>
  <c r="AJ3614" i="10" l="1"/>
  <c r="AI3614" i="10" s="1"/>
  <c r="T3615" i="10"/>
  <c r="AG3615" i="10" l="1"/>
  <c r="S3616" i="10"/>
  <c r="R3617" i="10" s="1"/>
  <c r="V3615" i="10"/>
  <c r="X3615" i="10" s="1"/>
  <c r="Z3615" i="10" s="1"/>
  <c r="U3615" i="10"/>
  <c r="W3615" i="10" s="1"/>
  <c r="Y3615" i="10" s="1"/>
  <c r="AB3615" i="10" l="1"/>
  <c r="AD3615" i="10" s="1"/>
  <c r="AA3615" i="10"/>
  <c r="AC3615" i="10" s="1"/>
  <c r="AF3615" i="10" l="1"/>
  <c r="AE3615" i="10"/>
  <c r="T3616" i="10" s="1"/>
  <c r="AH3615" i="10"/>
  <c r="AJ3615" i="10" s="1"/>
  <c r="AI3615" i="10" l="1"/>
  <c r="AG3616" i="10"/>
  <c r="S3617" i="10"/>
  <c r="R3618" i="10" s="1"/>
  <c r="V3616" i="10"/>
  <c r="X3616" i="10" s="1"/>
  <c r="Z3616" i="10" s="1"/>
  <c r="U3616" i="10"/>
  <c r="W3616" i="10" s="1"/>
  <c r="Y3616" i="10" s="1"/>
  <c r="AA3616" i="10" l="1"/>
  <c r="AC3616" i="10" s="1"/>
  <c r="AB3616" i="10"/>
  <c r="AD3616" i="10" s="1"/>
  <c r="AH3616" i="10"/>
  <c r="T3617" i="10"/>
  <c r="AG3617" i="10" s="1"/>
  <c r="AE3616" i="10" l="1"/>
  <c r="AF3616" i="10"/>
  <c r="S3618" i="10"/>
  <c r="R3619" i="10" s="1"/>
  <c r="AJ3616" i="10"/>
  <c r="U3617" i="10"/>
  <c r="W3617" i="10" s="1"/>
  <c r="Y3617" i="10" s="1"/>
  <c r="V3617" i="10"/>
  <c r="X3617" i="10" s="1"/>
  <c r="AB3617" i="10" s="1"/>
  <c r="AI3616" i="10" l="1"/>
  <c r="AA3617" i="10"/>
  <c r="AC3617" i="10" s="1"/>
  <c r="Z3617" i="10"/>
  <c r="AD3617" i="10" l="1"/>
  <c r="AF3617" i="10" s="1"/>
  <c r="AE3617" i="10" l="1"/>
  <c r="AH3617" i="10" l="1"/>
  <c r="T3618" i="10"/>
  <c r="AG3618" i="10" l="1"/>
  <c r="S3619" i="10"/>
  <c r="R3620" i="10" s="1"/>
  <c r="AJ3617" i="10"/>
  <c r="AI3617" i="10" s="1"/>
  <c r="U3618" i="10"/>
  <c r="W3618" i="10" s="1"/>
  <c r="Y3618" i="10" s="1"/>
  <c r="V3618" i="10"/>
  <c r="X3618" i="10" s="1"/>
  <c r="Z3618" i="10" s="1"/>
  <c r="AB3618" i="10" l="1"/>
  <c r="AD3618" i="10" s="1"/>
  <c r="AA3618" i="10"/>
  <c r="AC3618" i="10" s="1"/>
  <c r="AE3618" i="10" l="1"/>
  <c r="AF3618" i="10"/>
  <c r="AH3618" i="10" l="1"/>
  <c r="T3619" i="10"/>
  <c r="AG3619" i="10" l="1"/>
  <c r="S3620" i="10"/>
  <c r="R3621" i="10" s="1"/>
  <c r="AJ3618" i="10"/>
  <c r="AI3618" i="10" s="1"/>
  <c r="U3619" i="10"/>
  <c r="W3619" i="10" s="1"/>
  <c r="Y3619" i="10" s="1"/>
  <c r="V3619" i="10"/>
  <c r="X3619" i="10" s="1"/>
  <c r="Z3619" i="10" s="1"/>
  <c r="AA3619" i="10" l="1"/>
  <c r="AC3619" i="10" s="1"/>
  <c r="AB3619" i="10"/>
  <c r="AD3619" i="10" s="1"/>
  <c r="AE3619" i="10" l="1"/>
  <c r="AH3619" i="10" s="1"/>
  <c r="AJ3619" i="10" s="1"/>
  <c r="T3620" i="10"/>
  <c r="AF3619" i="10"/>
  <c r="AG3620" i="10" l="1"/>
  <c r="S3621" i="10"/>
  <c r="R3622" i="10" s="1"/>
  <c r="AI3619" i="10"/>
  <c r="U3620" i="10"/>
  <c r="W3620" i="10" s="1"/>
  <c r="Y3620" i="10" s="1"/>
  <c r="V3620" i="10"/>
  <c r="X3620" i="10" s="1"/>
  <c r="AB3620" i="10" s="1"/>
  <c r="AA3620" i="10" l="1"/>
  <c r="AC3620" i="10" s="1"/>
  <c r="Z3620" i="10"/>
  <c r="AD3620" i="10" l="1"/>
  <c r="AF3620" i="10" l="1"/>
  <c r="AE3620" i="10"/>
  <c r="AH3620" i="10" l="1"/>
  <c r="T3621" i="10"/>
  <c r="AG3621" i="10" l="1"/>
  <c r="S3622" i="10"/>
  <c r="R3623" i="10" s="1"/>
  <c r="AJ3620" i="10"/>
  <c r="AI3620" i="10" s="1"/>
  <c r="V3621" i="10"/>
  <c r="X3621" i="10" s="1"/>
  <c r="AB3621" i="10" s="1"/>
  <c r="U3621" i="10"/>
  <c r="W3621" i="10" s="1"/>
  <c r="AA3621" i="10" s="1"/>
  <c r="Z3621" i="10" l="1"/>
  <c r="Y3621" i="10"/>
  <c r="AD3621" i="10" l="1"/>
  <c r="AC3621" i="10"/>
  <c r="AF3621" i="10" l="1"/>
  <c r="AE3621" i="10"/>
  <c r="AH3621" i="10" l="1"/>
  <c r="T3622" i="10"/>
  <c r="AG3622" i="10" l="1"/>
  <c r="S3623" i="10"/>
  <c r="R3624" i="10" s="1"/>
  <c r="AJ3621" i="10"/>
  <c r="AI3621" i="10" s="1"/>
  <c r="U3622" i="10"/>
  <c r="W3622" i="10" s="1"/>
  <c r="Y3622" i="10" s="1"/>
  <c r="V3622" i="10"/>
  <c r="X3622" i="10" s="1"/>
  <c r="Z3622" i="10" s="1"/>
  <c r="AB3622" i="10" l="1"/>
  <c r="AD3622" i="10" s="1"/>
  <c r="AA3622" i="10"/>
  <c r="AC3622" i="10" s="1"/>
  <c r="AF3622" i="10" l="1"/>
  <c r="AE3622" i="10"/>
  <c r="AH3622" i="10" l="1"/>
  <c r="T3623" i="10"/>
  <c r="AG3623" i="10" l="1"/>
  <c r="S3624" i="10"/>
  <c r="R3625" i="10" s="1"/>
  <c r="AJ3622" i="10"/>
  <c r="AI3622" i="10" s="1"/>
  <c r="V3623" i="10"/>
  <c r="X3623" i="10" s="1"/>
  <c r="Z3623" i="10" s="1"/>
  <c r="U3623" i="10"/>
  <c r="W3623" i="10" s="1"/>
  <c r="Y3623" i="10" s="1"/>
  <c r="AB3623" i="10" l="1"/>
  <c r="AD3623" i="10" s="1"/>
  <c r="AA3623" i="10"/>
  <c r="AC3623" i="10" s="1"/>
  <c r="AF3623" i="10" l="1"/>
  <c r="AE3623" i="10"/>
  <c r="AH3623" i="10" l="1"/>
  <c r="T3624" i="10"/>
  <c r="AG3624" i="10" l="1"/>
  <c r="S3625" i="10"/>
  <c r="R3626" i="10" s="1"/>
  <c r="AJ3623" i="10"/>
  <c r="AI3623" i="10" s="1"/>
  <c r="U3624" i="10"/>
  <c r="W3624" i="10" s="1"/>
  <c r="Y3624" i="10" s="1"/>
  <c r="V3624" i="10"/>
  <c r="X3624" i="10" s="1"/>
  <c r="Z3624" i="10" s="1"/>
  <c r="AA3624" i="10" l="1"/>
  <c r="AC3624" i="10" s="1"/>
  <c r="AB3624" i="10"/>
  <c r="AD3624" i="10" s="1"/>
  <c r="AF3624" i="10" l="1"/>
  <c r="AE3624" i="10"/>
  <c r="AH3624" i="10" l="1"/>
  <c r="T3625" i="10"/>
  <c r="AG3625" i="10" l="1"/>
  <c r="S3626" i="10"/>
  <c r="R3627" i="10" s="1"/>
  <c r="AJ3624" i="10"/>
  <c r="AI3624" i="10" s="1"/>
  <c r="V3625" i="10"/>
  <c r="X3625" i="10" s="1"/>
  <c r="AB3625" i="10" s="1"/>
  <c r="U3625" i="10"/>
  <c r="W3625" i="10" s="1"/>
  <c r="Y3625" i="10" s="1"/>
  <c r="AA3625" i="10" l="1"/>
  <c r="AC3625" i="10" s="1"/>
  <c r="Z3625" i="10"/>
  <c r="AD3625" i="10" l="1"/>
  <c r="AF3625" i="10" s="1"/>
  <c r="AE3625" i="10" l="1"/>
  <c r="AH3625" i="10" l="1"/>
  <c r="T3626" i="10"/>
  <c r="AG3626" i="10" l="1"/>
  <c r="S3627" i="10"/>
  <c r="R3628" i="10" s="1"/>
  <c r="AJ3625" i="10"/>
  <c r="AI3625" i="10" s="1"/>
  <c r="U3626" i="10"/>
  <c r="W3626" i="10" s="1"/>
  <c r="AA3626" i="10" s="1"/>
  <c r="V3626" i="10"/>
  <c r="X3626" i="10" s="1"/>
  <c r="Z3626" i="10" s="1"/>
  <c r="AB3626" i="10" l="1"/>
  <c r="AD3626" i="10" s="1"/>
  <c r="Y3626" i="10"/>
  <c r="AC3626" i="10" l="1"/>
  <c r="AE3626" i="10" l="1"/>
  <c r="AF3626" i="10"/>
  <c r="AH3626" i="10" l="1"/>
  <c r="T3627" i="10"/>
  <c r="AG3627" i="10" l="1"/>
  <c r="S3628" i="10"/>
  <c r="R3629" i="10" s="1"/>
  <c r="AJ3626" i="10"/>
  <c r="AI3626" i="10" s="1"/>
  <c r="V3627" i="10"/>
  <c r="X3627" i="10" s="1"/>
  <c r="Z3627" i="10" s="1"/>
  <c r="U3627" i="10"/>
  <c r="W3627" i="10" s="1"/>
  <c r="Y3627" i="10" s="1"/>
  <c r="AB3627" i="10" l="1"/>
  <c r="AD3627" i="10" s="1"/>
  <c r="AA3627" i="10"/>
  <c r="AC3627" i="10" s="1"/>
  <c r="AE3627" i="10" l="1"/>
  <c r="AH3627" i="10" s="1"/>
  <c r="AJ3627" i="10" s="1"/>
  <c r="AF3627" i="10"/>
  <c r="T3628" i="10"/>
  <c r="AG3628" i="10" l="1"/>
  <c r="S3629" i="10"/>
  <c r="R3630" i="10" s="1"/>
  <c r="AI3627" i="10"/>
  <c r="V3628" i="10"/>
  <c r="X3628" i="10" s="1"/>
  <c r="AB3628" i="10" s="1"/>
  <c r="U3628" i="10"/>
  <c r="W3628" i="10" s="1"/>
  <c r="AA3628" i="10" s="1"/>
  <c r="Z3628" i="10" l="1"/>
  <c r="AD3628" i="10" s="1"/>
  <c r="Y3628" i="10"/>
  <c r="AC3628" i="10" l="1"/>
  <c r="AE3628" i="10" s="1"/>
  <c r="AH3628" i="10" l="1"/>
  <c r="T3629" i="10"/>
  <c r="AF3628" i="10"/>
  <c r="AG3629" i="10" l="1"/>
  <c r="S3630" i="10"/>
  <c r="R3631" i="10" s="1"/>
  <c r="AJ3628" i="10"/>
  <c r="AI3628" i="10" s="1"/>
  <c r="U3629" i="10"/>
  <c r="W3629" i="10" s="1"/>
  <c r="Y3629" i="10" s="1"/>
  <c r="V3629" i="10"/>
  <c r="X3629" i="10" s="1"/>
  <c r="Z3629" i="10" s="1"/>
  <c r="AB3629" i="10" l="1"/>
  <c r="AD3629" i="10" s="1"/>
  <c r="AA3629" i="10"/>
  <c r="AC3629" i="10" s="1"/>
  <c r="AE3629" i="10" l="1"/>
  <c r="AF3629" i="10"/>
  <c r="T3630" i="10"/>
  <c r="AH3629" i="10"/>
  <c r="AG3630" i="10" l="1"/>
  <c r="S3631" i="10"/>
  <c r="R3632" i="10" s="1"/>
  <c r="AJ3629" i="10"/>
  <c r="AI3629" i="10" s="1"/>
  <c r="U3630" i="10"/>
  <c r="W3630" i="10" s="1"/>
  <c r="AA3630" i="10" s="1"/>
  <c r="V3630" i="10"/>
  <c r="X3630" i="10" s="1"/>
  <c r="AB3630" i="10" s="1"/>
  <c r="Y3630" i="10" l="1"/>
  <c r="Z3630" i="10"/>
  <c r="AD3630" i="10" s="1"/>
  <c r="AC3630" i="10" l="1"/>
  <c r="AE3630" i="10" l="1"/>
  <c r="AF3630" i="10"/>
  <c r="AH3630" i="10" l="1"/>
  <c r="T3631" i="10"/>
  <c r="AG3631" i="10" l="1"/>
  <c r="S3632" i="10"/>
  <c r="R3633" i="10" s="1"/>
  <c r="AJ3630" i="10"/>
  <c r="AI3630" i="10" s="1"/>
  <c r="U3631" i="10"/>
  <c r="W3631" i="10" s="1"/>
  <c r="Y3631" i="10" s="1"/>
  <c r="V3631" i="10"/>
  <c r="X3631" i="10" s="1"/>
  <c r="AB3631" i="10" s="1"/>
  <c r="AA3631" i="10" l="1"/>
  <c r="AC3631" i="10" s="1"/>
  <c r="Z3631" i="10"/>
  <c r="AD3631" i="10" s="1"/>
  <c r="AF3631" i="10" l="1"/>
  <c r="AE3631" i="10"/>
  <c r="AH3631" i="10" l="1"/>
  <c r="T3632" i="10"/>
  <c r="AG3632" i="10" l="1"/>
  <c r="S3633" i="10"/>
  <c r="R3634" i="10" s="1"/>
  <c r="AJ3631" i="10"/>
  <c r="AI3631" i="10" s="1"/>
  <c r="U3632" i="10"/>
  <c r="W3632" i="10" s="1"/>
  <c r="Y3632" i="10" s="1"/>
  <c r="V3632" i="10"/>
  <c r="X3632" i="10"/>
  <c r="Z3632" i="10" s="1"/>
  <c r="AB3632" i="10" l="1"/>
  <c r="AD3632" i="10" s="1"/>
  <c r="AA3632" i="10"/>
  <c r="AC3632" i="10" s="1"/>
  <c r="AE3632" i="10" l="1"/>
  <c r="AH3632" i="10"/>
  <c r="T3633" i="10"/>
  <c r="AF3632" i="10"/>
  <c r="AG3633" i="10" l="1"/>
  <c r="S3634" i="10"/>
  <c r="R3635" i="10" s="1"/>
  <c r="AJ3632" i="10"/>
  <c r="AI3632" i="10" s="1"/>
  <c r="V3633" i="10"/>
  <c r="X3633" i="10" s="1"/>
  <c r="Z3633" i="10" s="1"/>
  <c r="U3633" i="10"/>
  <c r="W3633" i="10" s="1"/>
  <c r="AA3633" i="10" s="1"/>
  <c r="AB3633" i="10" l="1"/>
  <c r="AD3633" i="10" s="1"/>
  <c r="Y3633" i="10"/>
  <c r="AC3633" i="10" l="1"/>
  <c r="AF3633" i="10" l="1"/>
  <c r="AE3633" i="10"/>
  <c r="AH3633" i="10" l="1"/>
  <c r="T3634" i="10"/>
  <c r="AG3634" i="10" l="1"/>
  <c r="S3635" i="10"/>
  <c r="R3636" i="10" s="1"/>
  <c r="AJ3633" i="10"/>
  <c r="AI3633" i="10" s="1"/>
  <c r="U3634" i="10"/>
  <c r="W3634" i="10" s="1"/>
  <c r="Y3634" i="10" s="1"/>
  <c r="V3634" i="10"/>
  <c r="X3634" i="10" s="1"/>
  <c r="Z3634" i="10" s="1"/>
  <c r="AA3634" i="10" l="1"/>
  <c r="AC3634" i="10" s="1"/>
  <c r="AB3634" i="10"/>
  <c r="AD3634" i="10" s="1"/>
  <c r="AF3634" i="10" l="1"/>
  <c r="AE3634" i="10"/>
  <c r="AH3634" i="10" l="1"/>
  <c r="T3635" i="10"/>
  <c r="AG3635" i="10" l="1"/>
  <c r="S3636" i="10"/>
  <c r="R3637" i="10" s="1"/>
  <c r="AJ3634" i="10"/>
  <c r="AI3634" i="10" s="1"/>
  <c r="U3635" i="10"/>
  <c r="W3635" i="10" s="1"/>
  <c r="Y3635" i="10" s="1"/>
  <c r="V3635" i="10"/>
  <c r="X3635" i="10" s="1"/>
  <c r="Z3635" i="10" s="1"/>
  <c r="AA3635" i="10" l="1"/>
  <c r="AC3635" i="10" s="1"/>
  <c r="AB3635" i="10"/>
  <c r="AD3635" i="10" s="1"/>
  <c r="AE3635" i="10" l="1"/>
  <c r="T3636" i="10" s="1"/>
  <c r="AF3635" i="10"/>
  <c r="AG3636" i="10" l="1"/>
  <c r="S3637" i="10"/>
  <c r="R3638" i="10" s="1"/>
  <c r="AH3635" i="10"/>
  <c r="V3636" i="10"/>
  <c r="X3636" i="10" s="1"/>
  <c r="AB3636" i="10" s="1"/>
  <c r="U3636" i="10"/>
  <c r="W3636" i="10" s="1"/>
  <c r="Y3636" i="10" s="1"/>
  <c r="AA3636" i="10" l="1"/>
  <c r="AC3636" i="10" s="1"/>
  <c r="AJ3635" i="10"/>
  <c r="AI3635" i="10" s="1"/>
  <c r="Z3636" i="10"/>
  <c r="AD3636" i="10" l="1"/>
  <c r="AF3636" i="10" s="1"/>
  <c r="AE3636" i="10" l="1"/>
  <c r="T3637" i="10" s="1"/>
  <c r="AG3637" i="10" l="1"/>
  <c r="S3638" i="10"/>
  <c r="R3639" i="10" s="1"/>
  <c r="AH3636" i="10"/>
  <c r="U3637" i="10"/>
  <c r="W3637" i="10" s="1"/>
  <c r="Y3637" i="10" s="1"/>
  <c r="V3637" i="10"/>
  <c r="X3637" i="10" s="1"/>
  <c r="AB3637" i="10" s="1"/>
  <c r="AA3637" i="10" l="1"/>
  <c r="AC3637" i="10" s="1"/>
  <c r="AJ3636" i="10"/>
  <c r="AI3636" i="10" s="1"/>
  <c r="Z3637" i="10"/>
  <c r="AD3637" i="10" s="1"/>
  <c r="AE3637" i="10" l="1"/>
  <c r="AF3637" i="10"/>
  <c r="AH3637" i="10" l="1"/>
  <c r="T3638" i="10"/>
  <c r="AG3638" i="10" l="1"/>
  <c r="S3639" i="10"/>
  <c r="R3640" i="10" s="1"/>
  <c r="V3638" i="10"/>
  <c r="X3638" i="10" s="1"/>
  <c r="Z3638" i="10" s="1"/>
  <c r="U3638" i="10"/>
  <c r="W3638" i="10" s="1"/>
  <c r="Y3638" i="10" s="1"/>
  <c r="AJ3637" i="10"/>
  <c r="AI3637" i="10" s="1"/>
  <c r="AB3638" i="10" l="1"/>
  <c r="AD3638" i="10" s="1"/>
  <c r="AA3638" i="10"/>
  <c r="AC3638" i="10" s="1"/>
  <c r="AF3638" i="10" l="1"/>
  <c r="AE3638" i="10"/>
  <c r="AH3638" i="10" l="1"/>
  <c r="T3639" i="10"/>
  <c r="AG3639" i="10" l="1"/>
  <c r="S3640" i="10"/>
  <c r="R3641" i="10" s="1"/>
  <c r="U3639" i="10"/>
  <c r="W3639" i="10" s="1"/>
  <c r="AA3639" i="10" s="1"/>
  <c r="V3639" i="10"/>
  <c r="X3639" i="10" s="1"/>
  <c r="Z3639" i="10" s="1"/>
  <c r="AJ3638" i="10"/>
  <c r="AI3638" i="10" s="1"/>
  <c r="AB3639" i="10" l="1"/>
  <c r="AD3639" i="10" s="1"/>
  <c r="Y3639" i="10"/>
  <c r="AC3639" i="10" l="1"/>
  <c r="AF3639" i="10" l="1"/>
  <c r="AE3639" i="10"/>
  <c r="AH3639" i="10" l="1"/>
  <c r="T3640" i="10"/>
  <c r="AG3640" i="10" l="1"/>
  <c r="S3641" i="10"/>
  <c r="R3642" i="10" s="1"/>
  <c r="AJ3639" i="10"/>
  <c r="AI3639" i="10" s="1"/>
  <c r="U3640" i="10"/>
  <c r="W3640" i="10" s="1"/>
  <c r="Y3640" i="10" s="1"/>
  <c r="V3640" i="10"/>
  <c r="X3640" i="10" s="1"/>
  <c r="Z3640" i="10" s="1"/>
  <c r="AA3640" i="10" l="1"/>
  <c r="AC3640" i="10" s="1"/>
  <c r="AB3640" i="10"/>
  <c r="AD3640" i="10" s="1"/>
  <c r="AF3640" i="10" l="1"/>
  <c r="AE3640" i="10"/>
  <c r="AH3640" i="10" l="1"/>
  <c r="T3641" i="10"/>
  <c r="AG3641" i="10" l="1"/>
  <c r="S3642" i="10"/>
  <c r="R3643" i="10" s="1"/>
  <c r="AJ3640" i="10"/>
  <c r="AI3640" i="10" s="1"/>
  <c r="U3641" i="10"/>
  <c r="W3641" i="10" s="1"/>
  <c r="AA3641" i="10" s="1"/>
  <c r="V3641" i="10"/>
  <c r="X3641" i="10" s="1"/>
  <c r="Z3641" i="10" s="1"/>
  <c r="AB3641" i="10" l="1"/>
  <c r="AD3641" i="10" s="1"/>
  <c r="Y3641" i="10"/>
  <c r="AC3641" i="10" l="1"/>
  <c r="AF3641" i="10" s="1"/>
  <c r="AE3641" i="10" l="1"/>
  <c r="AH3641" i="10" l="1"/>
  <c r="T3642" i="10"/>
  <c r="AG3642" i="10" l="1"/>
  <c r="S3643" i="10"/>
  <c r="R3644" i="10" s="1"/>
  <c r="AJ3641" i="10"/>
  <c r="AI3641" i="10" s="1"/>
  <c r="V3642" i="10"/>
  <c r="X3642" i="10" s="1"/>
  <c r="Z3642" i="10" s="1"/>
  <c r="U3642" i="10"/>
  <c r="W3642" i="10" s="1"/>
  <c r="Y3642" i="10" s="1"/>
  <c r="AB3642" i="10" l="1"/>
  <c r="AD3642" i="10" s="1"/>
  <c r="AA3642" i="10"/>
  <c r="AC3642" i="10" s="1"/>
  <c r="AF3642" i="10" l="1"/>
  <c r="AE3642" i="10"/>
  <c r="AH3642" i="10" l="1"/>
  <c r="T3643" i="10"/>
  <c r="AG3643" i="10" l="1"/>
  <c r="S3644" i="10"/>
  <c r="R3645" i="10" s="1"/>
  <c r="AJ3642" i="10"/>
  <c r="AI3642" i="10" s="1"/>
  <c r="U3643" i="10"/>
  <c r="W3643" i="10" s="1"/>
  <c r="Y3643" i="10" s="1"/>
  <c r="V3643" i="10"/>
  <c r="X3643" i="10" s="1"/>
  <c r="Z3643" i="10" s="1"/>
  <c r="AB3643" i="10" l="1"/>
  <c r="AD3643" i="10" s="1"/>
  <c r="AA3643" i="10"/>
  <c r="AC3643" i="10" s="1"/>
  <c r="AE3643" i="10" l="1"/>
  <c r="AH3643" i="10"/>
  <c r="T3644" i="10"/>
  <c r="AF3643" i="10"/>
  <c r="AG3644" i="10" l="1"/>
  <c r="S3645" i="10"/>
  <c r="R3646" i="10" s="1"/>
  <c r="AJ3643" i="10"/>
  <c r="AI3643" i="10" s="1"/>
  <c r="U3644" i="10"/>
  <c r="W3644" i="10" s="1"/>
  <c r="Y3644" i="10" s="1"/>
  <c r="V3644" i="10"/>
  <c r="X3644" i="10" s="1"/>
  <c r="Z3644" i="10" s="1"/>
  <c r="AB3644" i="10" l="1"/>
  <c r="AD3644" i="10" s="1"/>
  <c r="AA3644" i="10"/>
  <c r="AC3644" i="10" s="1"/>
  <c r="AE3644" i="10" l="1"/>
  <c r="T3645" i="10" s="1"/>
  <c r="AF3644" i="10"/>
  <c r="AG3645" i="10" l="1"/>
  <c r="S3646" i="10"/>
  <c r="R3647" i="10" s="1"/>
  <c r="AH3644" i="10"/>
  <c r="V3645" i="10"/>
  <c r="X3645" i="10" s="1"/>
  <c r="Z3645" i="10" s="1"/>
  <c r="U3645" i="10"/>
  <c r="W3645" i="10" s="1"/>
  <c r="AA3645" i="10" s="1"/>
  <c r="AB3645" i="10" l="1"/>
  <c r="AD3645" i="10" s="1"/>
  <c r="AJ3644" i="10"/>
  <c r="AI3644" i="10" s="1"/>
  <c r="Y3645" i="10"/>
  <c r="AC3645" i="10" l="1"/>
  <c r="AE3645" i="10" s="1"/>
  <c r="AF3645" i="10" l="1"/>
  <c r="AH3645" i="10"/>
  <c r="T3646" i="10"/>
  <c r="AG3646" i="10" l="1"/>
  <c r="S3647" i="10"/>
  <c r="R3648" i="10" s="1"/>
  <c r="AJ3645" i="10"/>
  <c r="AI3645" i="10" s="1"/>
  <c r="V3646" i="10"/>
  <c r="X3646" i="10" s="1"/>
  <c r="Z3646" i="10" s="1"/>
  <c r="U3646" i="10"/>
  <c r="W3646" i="10" s="1"/>
  <c r="Y3646" i="10" s="1"/>
  <c r="AB3646" i="10" l="1"/>
  <c r="AD3646" i="10" s="1"/>
  <c r="AA3646" i="10"/>
  <c r="AC3646" i="10" s="1"/>
  <c r="AE3646" i="10" l="1"/>
  <c r="AF3646" i="10"/>
  <c r="AH3646" i="10" l="1"/>
  <c r="T3647" i="10"/>
  <c r="AG3647" i="10" l="1"/>
  <c r="S3648" i="10"/>
  <c r="R3649" i="10" s="1"/>
  <c r="AJ3646" i="10"/>
  <c r="AI3646" i="10" s="1"/>
  <c r="V3647" i="10"/>
  <c r="X3647" i="10" s="1"/>
  <c r="Z3647" i="10" s="1"/>
  <c r="U3647" i="10"/>
  <c r="W3647" i="10" s="1"/>
  <c r="Y3647" i="10" s="1"/>
  <c r="AB3647" i="10" l="1"/>
  <c r="AD3647" i="10" s="1"/>
  <c r="AA3647" i="10"/>
  <c r="AC3647" i="10" s="1"/>
  <c r="AF3647" i="10" l="1"/>
  <c r="AE3647" i="10"/>
  <c r="AH3647" i="10" l="1"/>
  <c r="T3648" i="10"/>
  <c r="AG3648" i="10" l="1"/>
  <c r="S3649" i="10"/>
  <c r="R3650" i="10" s="1"/>
  <c r="AI3647" i="10"/>
  <c r="AJ3647" i="10"/>
  <c r="U3648" i="10"/>
  <c r="W3648" i="10" s="1"/>
  <c r="AA3648" i="10" s="1"/>
  <c r="V3648" i="10"/>
  <c r="X3648" i="10" s="1"/>
  <c r="AB3648" i="10" s="1"/>
  <c r="Y3648" i="10" l="1"/>
  <c r="Z3648" i="10"/>
  <c r="AD3648" i="10" s="1"/>
  <c r="AC3648" i="10" l="1"/>
  <c r="AF3648" i="10" s="1"/>
  <c r="AE3648" i="10" l="1"/>
  <c r="AH3648" i="10" l="1"/>
  <c r="T3649" i="10"/>
  <c r="AG3649" i="10" l="1"/>
  <c r="S3650" i="10"/>
  <c r="R3651" i="10" s="1"/>
  <c r="V3649" i="10"/>
  <c r="X3649" i="10" s="1"/>
  <c r="Z3649" i="10" s="1"/>
  <c r="U3649" i="10"/>
  <c r="W3649" i="10" s="1"/>
  <c r="Y3649" i="10" s="1"/>
  <c r="AJ3648" i="10"/>
  <c r="AI3648" i="10" s="1"/>
  <c r="AA3649" i="10" l="1"/>
  <c r="AC3649" i="10" s="1"/>
  <c r="AB3649" i="10"/>
  <c r="AD3649" i="10" s="1"/>
  <c r="AF3649" i="10" l="1"/>
  <c r="AE3649" i="10"/>
  <c r="AH3649" i="10" l="1"/>
  <c r="T3650" i="10"/>
  <c r="AG3650" i="10" l="1"/>
  <c r="S3651" i="10"/>
  <c r="R3652" i="10" s="1"/>
  <c r="AJ3649" i="10"/>
  <c r="AI3649" i="10" s="1"/>
  <c r="U3650" i="10"/>
  <c r="W3650" i="10" s="1"/>
  <c r="Y3650" i="10" s="1"/>
  <c r="V3650" i="10"/>
  <c r="X3650" i="10" s="1"/>
  <c r="AB3650" i="10" s="1"/>
  <c r="AA3650" i="10" l="1"/>
  <c r="AC3650" i="10" s="1"/>
  <c r="Z3650" i="10"/>
  <c r="AD3650" i="10" s="1"/>
  <c r="AF3650" i="10" l="1"/>
  <c r="AE3650" i="10"/>
  <c r="AH3650" i="10" l="1"/>
  <c r="T3651" i="10"/>
  <c r="AG3651" i="10" l="1"/>
  <c r="S3652" i="10"/>
  <c r="R3653" i="10" s="1"/>
  <c r="AJ3650" i="10"/>
  <c r="AI3650" i="10" s="1"/>
  <c r="V3651" i="10"/>
  <c r="X3651" i="10" s="1"/>
  <c r="Z3651" i="10" s="1"/>
  <c r="U3651" i="10"/>
  <c r="W3651" i="10" s="1"/>
  <c r="Y3651" i="10" s="1"/>
  <c r="AB3651" i="10" l="1"/>
  <c r="AD3651" i="10" s="1"/>
  <c r="AA3651" i="10"/>
  <c r="AC3651" i="10" s="1"/>
  <c r="AE3651" i="10" l="1"/>
  <c r="AF3651" i="10"/>
  <c r="AH3651" i="10" l="1"/>
  <c r="T3652" i="10"/>
  <c r="AG3652" i="10" l="1"/>
  <c r="S3653" i="10"/>
  <c r="R3654" i="10" s="1"/>
  <c r="AJ3651" i="10"/>
  <c r="AI3651" i="10" s="1"/>
  <c r="U3652" i="10"/>
  <c r="W3652" i="10" s="1"/>
  <c r="Y3652" i="10" s="1"/>
  <c r="V3652" i="10"/>
  <c r="X3652" i="10" s="1"/>
  <c r="Z3652" i="10" s="1"/>
  <c r="AA3652" i="10" l="1"/>
  <c r="AC3652" i="10" s="1"/>
  <c r="AB3652" i="10"/>
  <c r="AD3652" i="10" s="1"/>
  <c r="AE3652" i="10" l="1"/>
  <c r="AF3652" i="10"/>
  <c r="AH3652" i="10" l="1"/>
  <c r="T3653" i="10"/>
  <c r="AG3653" i="10" l="1"/>
  <c r="S3654" i="10"/>
  <c r="R3655" i="10" s="1"/>
  <c r="AJ3652" i="10"/>
  <c r="AI3652" i="10" s="1"/>
  <c r="V3653" i="10"/>
  <c r="X3653" i="10" s="1"/>
  <c r="AB3653" i="10" s="1"/>
  <c r="U3653" i="10"/>
  <c r="W3653" i="10" s="1"/>
  <c r="AA3653" i="10" s="1"/>
  <c r="Y3653" i="10" l="1"/>
  <c r="Z3653" i="10"/>
  <c r="AD3653" i="10" s="1"/>
  <c r="AC3653" i="10" l="1"/>
  <c r="AF3653" i="10" l="1"/>
  <c r="AE3653" i="10"/>
  <c r="AH3653" i="10" l="1"/>
  <c r="T3654" i="10"/>
  <c r="AG3654" i="10" l="1"/>
  <c r="S3655" i="10"/>
  <c r="R3656" i="10" s="1"/>
  <c r="AJ3653" i="10"/>
  <c r="AI3653" i="10" s="1"/>
  <c r="U3654" i="10"/>
  <c r="W3654" i="10" s="1"/>
  <c r="Y3654" i="10" s="1"/>
  <c r="V3654" i="10"/>
  <c r="X3654" i="10" s="1"/>
  <c r="Z3654" i="10" s="1"/>
  <c r="AB3654" i="10" l="1"/>
  <c r="AD3654" i="10" s="1"/>
  <c r="AA3654" i="10"/>
  <c r="AC3654" i="10" s="1"/>
  <c r="AF3654" i="10" l="1"/>
  <c r="AE3654" i="10"/>
  <c r="AH3654" i="10" l="1"/>
  <c r="T3655" i="10"/>
  <c r="AG3655" i="10" l="1"/>
  <c r="S3656" i="10"/>
  <c r="R3657" i="10" s="1"/>
  <c r="AJ3654" i="10"/>
  <c r="AI3654" i="10" s="1"/>
  <c r="U3655" i="10"/>
  <c r="W3655" i="10" s="1"/>
  <c r="Y3655" i="10" s="1"/>
  <c r="V3655" i="10"/>
  <c r="X3655" i="10" s="1"/>
  <c r="AB3655" i="10" s="1"/>
  <c r="AA3655" i="10" l="1"/>
  <c r="AC3655" i="10" s="1"/>
  <c r="Z3655" i="10"/>
  <c r="AD3655" i="10" s="1"/>
  <c r="AF3655" i="10" l="1"/>
  <c r="AE3655" i="10"/>
  <c r="AH3655" i="10" l="1"/>
  <c r="T3656" i="10"/>
  <c r="AG3656" i="10" l="1"/>
  <c r="S3657" i="10"/>
  <c r="R3658" i="10" s="1"/>
  <c r="AJ3655" i="10"/>
  <c r="AI3655" i="10" s="1"/>
  <c r="U3656" i="10"/>
  <c r="W3656" i="10" s="1"/>
  <c r="AA3656" i="10" s="1"/>
  <c r="V3656" i="10"/>
  <c r="X3656" i="10" s="1"/>
  <c r="Z3656" i="10" s="1"/>
  <c r="AB3656" i="10" l="1"/>
  <c r="AD3656" i="10" s="1"/>
  <c r="Y3656" i="10"/>
  <c r="AC3656" i="10" l="1"/>
  <c r="AE3656" i="10" s="1"/>
  <c r="AF3656" i="10" l="1"/>
  <c r="AH3656" i="10"/>
  <c r="T3657" i="10"/>
  <c r="AG3657" i="10" l="1"/>
  <c r="S3658" i="10"/>
  <c r="R3659" i="10" s="1"/>
  <c r="AJ3656" i="10"/>
  <c r="AI3656" i="10" s="1"/>
  <c r="U3657" i="10"/>
  <c r="W3657" i="10" s="1"/>
  <c r="Y3657" i="10" s="1"/>
  <c r="V3657" i="10"/>
  <c r="X3657" i="10" s="1"/>
  <c r="Z3657" i="10" s="1"/>
  <c r="AA3657" i="10" l="1"/>
  <c r="AC3657" i="10" s="1"/>
  <c r="AB3657" i="10"/>
  <c r="AD3657" i="10" s="1"/>
  <c r="AF3657" i="10" l="1"/>
  <c r="AE3657" i="10"/>
  <c r="AH3657" i="10" l="1"/>
  <c r="T3658" i="10"/>
  <c r="AG3658" i="10" l="1"/>
  <c r="S3659" i="10"/>
  <c r="R3660" i="10" s="1"/>
  <c r="U3658" i="10"/>
  <c r="W3658" i="10" s="1"/>
  <c r="AA3658" i="10" s="1"/>
  <c r="V3658" i="10"/>
  <c r="X3658" i="10" s="1"/>
  <c r="Z3658" i="10" s="1"/>
  <c r="AJ3657" i="10"/>
  <c r="AI3657" i="10" s="1"/>
  <c r="AB3658" i="10" l="1"/>
  <c r="AD3658" i="10" s="1"/>
  <c r="Y3658" i="10"/>
  <c r="AC3658" i="10" l="1"/>
  <c r="AF3658" i="10" s="1"/>
  <c r="AE3658" i="10" l="1"/>
  <c r="AH3658" i="10" l="1"/>
  <c r="T3659" i="10"/>
  <c r="AG3659" i="10" l="1"/>
  <c r="S3660" i="10"/>
  <c r="R3661" i="10" s="1"/>
  <c r="U3659" i="10"/>
  <c r="W3659" i="10" s="1"/>
  <c r="AA3659" i="10" s="1"/>
  <c r="V3659" i="10"/>
  <c r="X3659" i="10" s="1"/>
  <c r="Z3659" i="10" s="1"/>
  <c r="AJ3658" i="10"/>
  <c r="AI3658" i="10" s="1"/>
  <c r="AB3659" i="10" l="1"/>
  <c r="AD3659" i="10" s="1"/>
  <c r="Y3659" i="10"/>
  <c r="AC3659" i="10" l="1"/>
  <c r="AE3659" i="10" s="1"/>
  <c r="AH3659" i="10" l="1"/>
  <c r="T3660" i="10"/>
  <c r="AF3659" i="10"/>
  <c r="AG3660" i="10" l="1"/>
  <c r="S3661" i="10"/>
  <c r="R3662" i="10" s="1"/>
  <c r="AJ3659" i="10"/>
  <c r="AI3659" i="10" s="1"/>
  <c r="V3660" i="10"/>
  <c r="X3660" i="10" s="1"/>
  <c r="AB3660" i="10" s="1"/>
  <c r="U3660" i="10"/>
  <c r="W3660" i="10" s="1"/>
  <c r="Y3660" i="10" s="1"/>
  <c r="AA3660" i="10" l="1"/>
  <c r="AC3660" i="10" s="1"/>
  <c r="Z3660" i="10"/>
  <c r="AD3660" i="10" s="1"/>
  <c r="AF3660" i="10" l="1"/>
  <c r="AE3660" i="10"/>
  <c r="AH3660" i="10" l="1"/>
  <c r="T3661" i="10"/>
  <c r="AG3661" i="10" l="1"/>
  <c r="S3662" i="10"/>
  <c r="R3663" i="10" s="1"/>
  <c r="AJ3660" i="10"/>
  <c r="AI3660" i="10" s="1"/>
  <c r="V3661" i="10"/>
  <c r="X3661" i="10" s="1"/>
  <c r="Z3661" i="10" s="1"/>
  <c r="U3661" i="10"/>
  <c r="W3661" i="10" s="1"/>
  <c r="AA3661" i="10" s="1"/>
  <c r="AB3661" i="10" l="1"/>
  <c r="AD3661" i="10" s="1"/>
  <c r="Y3661" i="10"/>
  <c r="AC3661" i="10" l="1"/>
  <c r="AF3661" i="10" l="1"/>
  <c r="AE3661" i="10"/>
  <c r="AH3661" i="10" l="1"/>
  <c r="T3662" i="10"/>
  <c r="AG3662" i="10" l="1"/>
  <c r="S3663" i="10"/>
  <c r="R3664" i="10" s="1"/>
  <c r="AJ3661" i="10"/>
  <c r="AI3661" i="10" s="1"/>
  <c r="V3662" i="10"/>
  <c r="X3662" i="10" s="1"/>
  <c r="AB3662" i="10" s="1"/>
  <c r="U3662" i="10"/>
  <c r="W3662" i="10" s="1"/>
  <c r="Y3662" i="10" s="1"/>
  <c r="AA3662" i="10" l="1"/>
  <c r="AC3662" i="10" s="1"/>
  <c r="Z3662" i="10"/>
  <c r="AD3662" i="10" s="1"/>
  <c r="AF3662" i="10" l="1"/>
  <c r="AE3662" i="10"/>
  <c r="AH3662" i="10" l="1"/>
  <c r="T3663" i="10"/>
  <c r="AG3663" i="10" l="1"/>
  <c r="S3664" i="10"/>
  <c r="R3665" i="10" s="1"/>
  <c r="U3663" i="10"/>
  <c r="W3663" i="10" s="1"/>
  <c r="Y3663" i="10" s="1"/>
  <c r="V3663" i="10"/>
  <c r="X3663" i="10" s="1"/>
  <c r="Z3663" i="10" s="1"/>
  <c r="AJ3662" i="10"/>
  <c r="AI3662" i="10" s="1"/>
  <c r="AA3663" i="10" l="1"/>
  <c r="AC3663" i="10" s="1"/>
  <c r="AB3663" i="10"/>
  <c r="AD3663" i="10" s="1"/>
  <c r="AF3663" i="10" l="1"/>
  <c r="AE3663" i="10"/>
  <c r="AH3663" i="10" l="1"/>
  <c r="T3664" i="10"/>
  <c r="AG3664" i="10" l="1"/>
  <c r="S3665" i="10"/>
  <c r="R3666" i="10" s="1"/>
  <c r="AJ3663" i="10"/>
  <c r="AI3663" i="10" s="1"/>
  <c r="V3664" i="10"/>
  <c r="X3664" i="10" s="1"/>
  <c r="AB3664" i="10" s="1"/>
  <c r="U3664" i="10"/>
  <c r="W3664" i="10" s="1"/>
  <c r="Y3664" i="10" s="1"/>
  <c r="AA3664" i="10" l="1"/>
  <c r="AC3664" i="10" s="1"/>
  <c r="Z3664" i="10"/>
  <c r="AD3664" i="10" s="1"/>
  <c r="AE3664" i="10" l="1"/>
  <c r="AF3664" i="10"/>
  <c r="AH3664" i="10" l="1"/>
  <c r="T3665" i="10"/>
  <c r="AG3665" i="10" l="1"/>
  <c r="S3666" i="10"/>
  <c r="R3667" i="10" s="1"/>
  <c r="AJ3664" i="10"/>
  <c r="AI3664" i="10" s="1"/>
  <c r="V3665" i="10"/>
  <c r="X3665" i="10" s="1"/>
  <c r="Z3665" i="10" s="1"/>
  <c r="U3665" i="10"/>
  <c r="W3665" i="10" s="1"/>
  <c r="Y3665" i="10" s="1"/>
  <c r="AB3665" i="10" l="1"/>
  <c r="AD3665" i="10" s="1"/>
  <c r="AA3665" i="10"/>
  <c r="AC3665" i="10" s="1"/>
  <c r="AF3665" i="10" l="1"/>
  <c r="AE3665" i="10"/>
  <c r="AH3665" i="10" l="1"/>
  <c r="T3666" i="10"/>
  <c r="AG3666" i="10" l="1"/>
  <c r="S3667" i="10"/>
  <c r="R3668" i="10" s="1"/>
  <c r="AI3665" i="10"/>
  <c r="AJ3665" i="10"/>
  <c r="U3666" i="10"/>
  <c r="W3666" i="10" s="1"/>
  <c r="Y3666" i="10" s="1"/>
  <c r="V3666" i="10"/>
  <c r="X3666" i="10" s="1"/>
  <c r="Z3666" i="10" s="1"/>
  <c r="AA3666" i="10" l="1"/>
  <c r="AC3666" i="10" s="1"/>
  <c r="AB3666" i="10"/>
  <c r="AD3666" i="10" s="1"/>
  <c r="AF3666" i="10" l="1"/>
  <c r="AE3666" i="10"/>
  <c r="AH3666" i="10" l="1"/>
  <c r="T3667" i="10"/>
  <c r="AG3667" i="10" l="1"/>
  <c r="S3668" i="10"/>
  <c r="R3669" i="10" s="1"/>
  <c r="AJ3666" i="10"/>
  <c r="AI3666" i="10" s="1"/>
  <c r="V3667" i="10"/>
  <c r="X3667" i="10" s="1"/>
  <c r="Z3667" i="10" s="1"/>
  <c r="U3667" i="10"/>
  <c r="W3667" i="10" s="1"/>
  <c r="Y3667" i="10" s="1"/>
  <c r="AB3667" i="10" l="1"/>
  <c r="AD3667" i="10" s="1"/>
  <c r="AA3667" i="10"/>
  <c r="AC3667" i="10" s="1"/>
  <c r="H42" i="11"/>
  <c r="G42" i="11"/>
  <c r="AE3667" i="10" l="1"/>
  <c r="AF3667" i="10"/>
  <c r="AH3667" i="10" l="1"/>
  <c r="T3668" i="10"/>
  <c r="AG3668" i="10" l="1"/>
  <c r="S3669" i="10"/>
  <c r="R3670" i="10" s="1"/>
  <c r="AJ3667" i="10"/>
  <c r="AI3667" i="10" s="1"/>
  <c r="V3668" i="10"/>
  <c r="X3668" i="10" s="1"/>
  <c r="AB3668" i="10" s="1"/>
  <c r="U3668" i="10"/>
  <c r="W3668" i="10" s="1"/>
  <c r="Y3668" i="10" s="1"/>
  <c r="AA3668" i="10" l="1"/>
  <c r="AC3668" i="10" s="1"/>
  <c r="Z3668" i="10"/>
  <c r="AD3668" i="10" s="1"/>
  <c r="AF3668" i="10" l="1"/>
  <c r="AE3668" i="10"/>
  <c r="AH3668" i="10" l="1"/>
  <c r="T3669" i="10"/>
  <c r="AG3669" i="10" l="1"/>
  <c r="S3670" i="10"/>
  <c r="R3671" i="10" s="1"/>
  <c r="AJ3668" i="10"/>
  <c r="AI3668" i="10" s="1"/>
  <c r="U3669" i="10"/>
  <c r="W3669" i="10" s="1"/>
  <c r="AA3669" i="10" s="1"/>
  <c r="V3669" i="10"/>
  <c r="X3669" i="10" s="1"/>
  <c r="AB3669" i="10" s="1"/>
  <c r="Y3669" i="10" l="1"/>
  <c r="Z3669" i="10"/>
  <c r="AD3669" i="10" s="1"/>
  <c r="AC3669" i="10" l="1"/>
  <c r="AF3669" i="10" l="1"/>
  <c r="AE3669" i="10"/>
  <c r="AH3669" i="10" l="1"/>
  <c r="T3670" i="10"/>
  <c r="AG3670" i="10" l="1"/>
  <c r="S3671" i="10"/>
  <c r="R3672" i="10" s="1"/>
  <c r="AJ3669" i="10"/>
  <c r="AI3669" i="10" s="1"/>
  <c r="U3670" i="10"/>
  <c r="W3670" i="10" s="1"/>
  <c r="Y3670" i="10" s="1"/>
  <c r="V3670" i="10"/>
  <c r="X3670" i="10" s="1"/>
  <c r="Z3670" i="10" s="1"/>
  <c r="AA3670" i="10" l="1"/>
  <c r="AC3670" i="10" s="1"/>
  <c r="AB3670" i="10"/>
  <c r="AD3670" i="10" s="1"/>
  <c r="AE3670" i="10" l="1"/>
  <c r="AF3670" i="10"/>
  <c r="AH3670" i="10" l="1"/>
  <c r="T3671" i="10"/>
  <c r="AG3671" i="10" l="1"/>
  <c r="S3672" i="10"/>
  <c r="R3673" i="10" s="1"/>
  <c r="AJ3670" i="10"/>
  <c r="AI3670" i="10" s="1"/>
  <c r="V3671" i="10"/>
  <c r="X3671" i="10" s="1"/>
  <c r="Z3671" i="10" s="1"/>
  <c r="U3671" i="10"/>
  <c r="W3671" i="10" s="1"/>
  <c r="AA3671" i="10" s="1"/>
  <c r="AB3671" i="10" l="1"/>
  <c r="AD3671" i="10" s="1"/>
  <c r="Y3671" i="10"/>
  <c r="AC3671" i="10" l="1"/>
  <c r="AF3671" i="10" s="1"/>
  <c r="AE3671" i="10" l="1"/>
  <c r="AH3671" i="10" l="1"/>
  <c r="T3672" i="10"/>
  <c r="AG3672" i="10" l="1"/>
  <c r="S3673" i="10"/>
  <c r="R3674" i="10" s="1"/>
  <c r="AJ3671" i="10"/>
  <c r="AI3671" i="10" s="1"/>
  <c r="U3672" i="10"/>
  <c r="W3672" i="10" s="1"/>
  <c r="Y3672" i="10" s="1"/>
  <c r="V3672" i="10"/>
  <c r="X3672" i="10" s="1"/>
  <c r="AB3672" i="10" s="1"/>
  <c r="AA3672" i="10" l="1"/>
  <c r="AC3672" i="10" s="1"/>
  <c r="Z3672" i="10"/>
  <c r="AD3672" i="10" s="1"/>
  <c r="AE3672" i="10" l="1"/>
  <c r="AF3672" i="10"/>
  <c r="AH3672" i="10" l="1"/>
  <c r="T3673" i="10"/>
  <c r="AG3673" i="10" l="1"/>
  <c r="S3674" i="10"/>
  <c r="R3675" i="10" s="1"/>
  <c r="AJ3672" i="10"/>
  <c r="AI3672" i="10" s="1"/>
  <c r="U3673" i="10"/>
  <c r="W3673" i="10" s="1"/>
  <c r="Y3673" i="10" s="1"/>
  <c r="V3673" i="10"/>
  <c r="X3673" i="10" s="1"/>
  <c r="Z3673" i="10" s="1"/>
  <c r="AB3673" i="10" l="1"/>
  <c r="AD3673" i="10" s="1"/>
  <c r="AA3673" i="10"/>
  <c r="AC3673" i="10" s="1"/>
  <c r="AF3673" i="10" l="1"/>
  <c r="AE3673" i="10"/>
  <c r="AH3673" i="10" l="1"/>
  <c r="T3674" i="10"/>
  <c r="AG3674" i="10" l="1"/>
  <c r="S3675" i="10"/>
  <c r="R3676" i="10" s="1"/>
  <c r="AJ3673" i="10"/>
  <c r="AI3673" i="10" s="1"/>
  <c r="V3674" i="10"/>
  <c r="X3674" i="10" s="1"/>
  <c r="Z3674" i="10" s="1"/>
  <c r="U3674" i="10"/>
  <c r="W3674" i="10" s="1"/>
  <c r="AA3674" i="10" s="1"/>
  <c r="AB3674" i="10" l="1"/>
  <c r="AD3674" i="10" s="1"/>
  <c r="Y3674" i="10"/>
  <c r="AC3674" i="10" l="1"/>
  <c r="AF3674" i="10" l="1"/>
  <c r="AE3674" i="10"/>
  <c r="AH3674" i="10" l="1"/>
  <c r="T3675" i="10"/>
  <c r="AG3675" i="10" l="1"/>
  <c r="S3676" i="10"/>
  <c r="R3677" i="10" s="1"/>
  <c r="AJ3674" i="10"/>
  <c r="AI3674" i="10" s="1"/>
  <c r="U3675" i="10"/>
  <c r="W3675" i="10" s="1"/>
  <c r="Y3675" i="10" s="1"/>
  <c r="V3675" i="10"/>
  <c r="X3675" i="10" s="1"/>
  <c r="Z3675" i="10" s="1"/>
  <c r="AA3675" i="10" l="1"/>
  <c r="AC3675" i="10" s="1"/>
  <c r="AB3675" i="10"/>
  <c r="AD3675" i="10" s="1"/>
  <c r="AE3675" i="10" l="1"/>
  <c r="AH3675" i="10"/>
  <c r="T3676" i="10"/>
  <c r="AF3675" i="10"/>
  <c r="AG3676" i="10" l="1"/>
  <c r="S3677" i="10"/>
  <c r="R3678" i="10" s="1"/>
  <c r="AJ3675" i="10"/>
  <c r="AI3675" i="10" s="1"/>
  <c r="U3676" i="10"/>
  <c r="W3676" i="10" s="1"/>
  <c r="AA3676" i="10" s="1"/>
  <c r="V3676" i="10"/>
  <c r="X3676" i="10" s="1"/>
  <c r="AB3676" i="10" s="1"/>
  <c r="Y3676" i="10" l="1"/>
  <c r="Z3676" i="10"/>
  <c r="AD3676" i="10" s="1"/>
  <c r="AC3676" i="10" l="1"/>
  <c r="AF3676" i="10" l="1"/>
  <c r="AE3676" i="10"/>
  <c r="AH3676" i="10" l="1"/>
  <c r="T3677" i="10"/>
  <c r="AG3677" i="10" l="1"/>
  <c r="S3678" i="10"/>
  <c r="R3679" i="10" s="1"/>
  <c r="AJ3676" i="10"/>
  <c r="AI3676" i="10" s="1"/>
  <c r="U3677" i="10"/>
  <c r="W3677" i="10" s="1"/>
  <c r="Y3677" i="10" s="1"/>
  <c r="V3677" i="10"/>
  <c r="X3677" i="10" s="1"/>
  <c r="Z3677" i="10" s="1"/>
  <c r="AB3677" i="10" l="1"/>
  <c r="AD3677" i="10" s="1"/>
  <c r="AA3677" i="10"/>
  <c r="AC3677" i="10" s="1"/>
  <c r="AE3677" i="10" l="1"/>
  <c r="AF3677" i="10"/>
  <c r="AH3677" i="10" l="1"/>
  <c r="T3678" i="10"/>
  <c r="AG3678" i="10" l="1"/>
  <c r="S3679" i="10"/>
  <c r="R3680" i="10" s="1"/>
  <c r="AJ3677" i="10"/>
  <c r="AI3677" i="10" s="1"/>
  <c r="V3678" i="10"/>
  <c r="X3678" i="10" s="1"/>
  <c r="Z3678" i="10" s="1"/>
  <c r="U3678" i="10"/>
  <c r="W3678" i="10" s="1"/>
  <c r="AA3678" i="10" s="1"/>
  <c r="AB3678" i="10" l="1"/>
  <c r="AD3678" i="10" s="1"/>
  <c r="Y3678" i="10"/>
  <c r="AC3678" i="10" l="1"/>
  <c r="AE3678" i="10" l="1"/>
  <c r="AF3678" i="10"/>
  <c r="AH3678" i="10" l="1"/>
  <c r="T3679" i="10"/>
  <c r="AG3679" i="10" l="1"/>
  <c r="S3680" i="10"/>
  <c r="R3681" i="10" s="1"/>
  <c r="AJ3678" i="10"/>
  <c r="AI3678" i="10" s="1"/>
  <c r="V3679" i="10"/>
  <c r="X3679" i="10" s="1"/>
  <c r="Z3679" i="10" s="1"/>
  <c r="U3679" i="10"/>
  <c r="W3679" i="10" s="1"/>
  <c r="Y3679" i="10" s="1"/>
  <c r="AB3679" i="10" l="1"/>
  <c r="AD3679" i="10" s="1"/>
  <c r="AA3679" i="10"/>
  <c r="AC3679" i="10" s="1"/>
  <c r="AF3679" i="10" l="1"/>
  <c r="AE3679" i="10"/>
  <c r="AH3679" i="10" l="1"/>
  <c r="T3680" i="10"/>
  <c r="AG3680" i="10" l="1"/>
  <c r="S3681" i="10"/>
  <c r="R3682" i="10" s="1"/>
  <c r="AJ3679" i="10"/>
  <c r="AI3679" i="10" s="1"/>
  <c r="U3680" i="10"/>
  <c r="W3680" i="10" s="1"/>
  <c r="Y3680" i="10" s="1"/>
  <c r="V3680" i="10"/>
  <c r="X3680" i="10" s="1"/>
  <c r="Z3680" i="10" s="1"/>
  <c r="AB3680" i="10" l="1"/>
  <c r="AD3680" i="10" s="1"/>
  <c r="AA3680" i="10"/>
  <c r="AC3680" i="10" s="1"/>
  <c r="AF3680" i="10" l="1"/>
  <c r="AE3680" i="10"/>
  <c r="AH3680" i="10" l="1"/>
  <c r="T3681" i="10"/>
  <c r="AG3681" i="10" l="1"/>
  <c r="S3682" i="10"/>
  <c r="R3683" i="10" s="1"/>
  <c r="AJ3680" i="10"/>
  <c r="AI3680" i="10" s="1"/>
  <c r="U3681" i="10"/>
  <c r="W3681" i="10" s="1"/>
  <c r="Y3681" i="10" s="1"/>
  <c r="V3681" i="10"/>
  <c r="X3681" i="10" s="1"/>
  <c r="Z3681" i="10" s="1"/>
  <c r="AB3681" i="10" l="1"/>
  <c r="AD3681" i="10" s="1"/>
  <c r="AA3681" i="10"/>
  <c r="AC3681" i="10" s="1"/>
  <c r="AE3681" i="10" l="1"/>
  <c r="AF3681" i="10"/>
  <c r="AH3681" i="10" l="1"/>
  <c r="T3682" i="10"/>
  <c r="AG3682" i="10" l="1"/>
  <c r="S3683" i="10"/>
  <c r="R3684" i="10" s="1"/>
  <c r="AJ3681" i="10"/>
  <c r="AI3681" i="10" s="1"/>
  <c r="U3682" i="10"/>
  <c r="W3682" i="10" s="1"/>
  <c r="Y3682" i="10" s="1"/>
  <c r="V3682" i="10"/>
  <c r="X3682" i="10" s="1"/>
  <c r="AB3682" i="10" s="1"/>
  <c r="AA3682" i="10" l="1"/>
  <c r="AC3682" i="10" s="1"/>
  <c r="Z3682" i="10"/>
  <c r="AD3682" i="10" s="1"/>
  <c r="AF3682" i="10" l="1"/>
  <c r="AE3682" i="10"/>
  <c r="AH3682" i="10" l="1"/>
  <c r="T3683" i="10"/>
  <c r="AG3683" i="10" l="1"/>
  <c r="S3684" i="10"/>
  <c r="R3685" i="10" s="1"/>
  <c r="U3683" i="10"/>
  <c r="W3683" i="10" s="1"/>
  <c r="Y3683" i="10" s="1"/>
  <c r="V3683" i="10"/>
  <c r="X3683" i="10" s="1"/>
  <c r="Z3683" i="10" s="1"/>
  <c r="AJ3682" i="10"/>
  <c r="AI3682" i="10" s="1"/>
  <c r="AB3683" i="10" l="1"/>
  <c r="AD3683" i="10" s="1"/>
  <c r="AA3683" i="10"/>
  <c r="AC3683" i="10" s="1"/>
  <c r="AF3683" i="10" l="1"/>
  <c r="AE3683" i="10"/>
  <c r="AH3683" i="10" l="1"/>
  <c r="T3684" i="10"/>
  <c r="AG3684" i="10" l="1"/>
  <c r="S3685" i="10"/>
  <c r="R3686" i="10" s="1"/>
  <c r="AJ3683" i="10"/>
  <c r="AI3683" i="10" s="1"/>
  <c r="V3684" i="10"/>
  <c r="X3684" i="10" s="1"/>
  <c r="AB3684" i="10" s="1"/>
  <c r="U3684" i="10"/>
  <c r="W3684" i="10" s="1"/>
  <c r="AA3684" i="10" s="1"/>
  <c r="Z3684" i="10" l="1"/>
  <c r="AD3684" i="10" s="1"/>
  <c r="Y3684" i="10"/>
  <c r="AC3684" i="10" l="1"/>
  <c r="AF3684" i="10" l="1"/>
  <c r="AE3684" i="10"/>
  <c r="AH3684" i="10" l="1"/>
  <c r="T3685" i="10"/>
  <c r="AG3685" i="10" l="1"/>
  <c r="S3686" i="10"/>
  <c r="R3687" i="10" s="1"/>
  <c r="AJ3684" i="10"/>
  <c r="AI3684" i="10" s="1"/>
  <c r="U3685" i="10"/>
  <c r="W3685" i="10" s="1"/>
  <c r="Y3685" i="10" s="1"/>
  <c r="V3685" i="10"/>
  <c r="X3685" i="10" s="1"/>
  <c r="Z3685" i="10" s="1"/>
  <c r="AB3685" i="10" l="1"/>
  <c r="AD3685" i="10" s="1"/>
  <c r="AA3685" i="10"/>
  <c r="AC3685" i="10" s="1"/>
  <c r="AE3685" i="10" l="1"/>
  <c r="AF3685" i="10"/>
  <c r="AH3685" i="10" l="1"/>
  <c r="T3686" i="10"/>
  <c r="AG3686" i="10" l="1"/>
  <c r="S3687" i="10"/>
  <c r="R3688" i="10" s="1"/>
  <c r="AJ3685" i="10"/>
  <c r="AI3685" i="10" s="1"/>
  <c r="U3686" i="10"/>
  <c r="W3686" i="10" s="1"/>
  <c r="Y3686" i="10" s="1"/>
  <c r="V3686" i="10"/>
  <c r="X3686" i="10" s="1"/>
  <c r="AB3686" i="10" s="1"/>
  <c r="AA3686" i="10" l="1"/>
  <c r="AC3686" i="10" s="1"/>
  <c r="Z3686" i="10"/>
  <c r="AD3686" i="10" s="1"/>
  <c r="AE3686" i="10" l="1"/>
  <c r="AF3686" i="10"/>
  <c r="AH3686" i="10" l="1"/>
  <c r="T3687" i="10"/>
  <c r="AG3687" i="10" l="1"/>
  <c r="S3688" i="10"/>
  <c r="R3689" i="10" s="1"/>
  <c r="AJ3686" i="10"/>
  <c r="AI3686" i="10" s="1"/>
  <c r="U3687" i="10"/>
  <c r="W3687" i="10" s="1"/>
  <c r="AA3687" i="10" s="1"/>
  <c r="V3687" i="10"/>
  <c r="X3687" i="10" s="1"/>
  <c r="Z3687" i="10" s="1"/>
  <c r="AB3687" i="10" l="1"/>
  <c r="AD3687" i="10" s="1"/>
  <c r="Y3687" i="10"/>
  <c r="AC3687" i="10" s="1"/>
  <c r="AF3687" i="10" l="1"/>
  <c r="AE3687" i="10"/>
  <c r="AH3687" i="10" l="1"/>
  <c r="T3688" i="10"/>
  <c r="AG3688" i="10" l="1"/>
  <c r="S3689" i="10"/>
  <c r="R3690" i="10" s="1"/>
  <c r="AJ3687" i="10"/>
  <c r="AI3687" i="10" s="1"/>
  <c r="V3688" i="10"/>
  <c r="X3688" i="10" s="1"/>
  <c r="Z3688" i="10" s="1"/>
  <c r="U3688" i="10"/>
  <c r="W3688" i="10" s="1"/>
  <c r="Y3688" i="10" s="1"/>
  <c r="AB3688" i="10" l="1"/>
  <c r="AD3688" i="10" s="1"/>
  <c r="AA3688" i="10"/>
  <c r="AC3688" i="10" s="1"/>
  <c r="AE3688" i="10" l="1"/>
  <c r="AF3688" i="10"/>
  <c r="AH3688" i="10" l="1"/>
  <c r="T3689" i="10"/>
  <c r="AG3689" i="10" l="1"/>
  <c r="S3690" i="10"/>
  <c r="R3691" i="10" s="1"/>
  <c r="AJ3688" i="10"/>
  <c r="AI3688" i="10" s="1"/>
  <c r="U3689" i="10"/>
  <c r="W3689" i="10" s="1"/>
  <c r="Y3689" i="10" s="1"/>
  <c r="V3689" i="10"/>
  <c r="X3689" i="10" s="1"/>
  <c r="Z3689" i="10" s="1"/>
  <c r="AB3689" i="10" l="1"/>
  <c r="AD3689" i="10" s="1"/>
  <c r="AA3689" i="10"/>
  <c r="AC3689" i="10" s="1"/>
  <c r="AE3689" i="10" l="1"/>
  <c r="AH3689" i="10" s="1"/>
  <c r="AJ3689" i="10" s="1"/>
  <c r="AF3689" i="10"/>
  <c r="T3690" i="10"/>
  <c r="AG3690" i="10" l="1"/>
  <c r="S3691" i="10"/>
  <c r="R3692" i="10" s="1"/>
  <c r="AI3689" i="10"/>
  <c r="V3690" i="10"/>
  <c r="X3690" i="10" s="1"/>
  <c r="Z3690" i="10" s="1"/>
  <c r="U3690" i="10"/>
  <c r="W3690" i="10" s="1"/>
  <c r="Y3690" i="10" s="1"/>
  <c r="AB3690" i="10" l="1"/>
  <c r="AD3690" i="10" s="1"/>
  <c r="AA3690" i="10"/>
  <c r="AC3690" i="10" s="1"/>
  <c r="AE3690" i="10" l="1"/>
  <c r="T3691" i="10" s="1"/>
  <c r="AF3690" i="10"/>
  <c r="AG3691" i="10" l="1"/>
  <c r="S3692" i="10"/>
  <c r="R3693" i="10" s="1"/>
  <c r="AH3690" i="10"/>
  <c r="AJ3690" i="10" s="1"/>
  <c r="AI3690" i="10" s="1"/>
  <c r="V3691" i="10"/>
  <c r="X3691" i="10" s="1"/>
  <c r="AB3691" i="10" s="1"/>
  <c r="U3691" i="10"/>
  <c r="W3691" i="10" s="1"/>
  <c r="Y3691" i="10" s="1"/>
  <c r="AA3691" i="10" l="1"/>
  <c r="AC3691" i="10" s="1"/>
  <c r="Z3691" i="10"/>
  <c r="AD3691" i="10" s="1"/>
  <c r="AF3691" i="10" l="1"/>
  <c r="AE3691" i="10"/>
  <c r="AH3691" i="10" l="1"/>
  <c r="T3692" i="10"/>
  <c r="AG3692" i="10" l="1"/>
  <c r="S3693" i="10"/>
  <c r="R3694" i="10" s="1"/>
  <c r="AJ3691" i="10"/>
  <c r="AI3691" i="10" s="1"/>
  <c r="V3692" i="10"/>
  <c r="X3692" i="10" s="1"/>
  <c r="Z3692" i="10" s="1"/>
  <c r="U3692" i="10"/>
  <c r="W3692" i="10" s="1"/>
  <c r="Y3692" i="10" s="1"/>
  <c r="AB3692" i="10" l="1"/>
  <c r="AD3692" i="10" s="1"/>
  <c r="AA3692" i="10"/>
  <c r="AC3692" i="10" s="1"/>
  <c r="AE3692" i="10" l="1"/>
  <c r="AF3692" i="10"/>
  <c r="AH3692" i="10" l="1"/>
  <c r="T3693" i="10"/>
  <c r="AG3693" i="10" l="1"/>
  <c r="S3694" i="10"/>
  <c r="R3695" i="10" s="1"/>
  <c r="AJ3692" i="10"/>
  <c r="AI3692" i="10" s="1"/>
  <c r="V3693" i="10"/>
  <c r="X3693" i="10" s="1"/>
  <c r="Z3693" i="10" s="1"/>
  <c r="U3693" i="10"/>
  <c r="W3693" i="10" s="1"/>
  <c r="AA3693" i="10" s="1"/>
  <c r="AB3693" i="10" l="1"/>
  <c r="AD3693" i="10" s="1"/>
  <c r="Y3693" i="10"/>
  <c r="AC3693" i="10" s="1"/>
  <c r="AF3693" i="10" l="1"/>
  <c r="AE3693" i="10"/>
  <c r="AH3693" i="10" l="1"/>
  <c r="T3694" i="10"/>
  <c r="AG3694" i="10" l="1"/>
  <c r="S3695" i="10"/>
  <c r="R3696" i="10" s="1"/>
  <c r="AJ3693" i="10"/>
  <c r="AI3693" i="10" s="1"/>
  <c r="U3694" i="10"/>
  <c r="W3694" i="10" s="1"/>
  <c r="Y3694" i="10" s="1"/>
  <c r="V3694" i="10"/>
  <c r="X3694" i="10" s="1"/>
  <c r="Z3694" i="10" s="1"/>
  <c r="AA3694" i="10" l="1"/>
  <c r="AC3694" i="10" s="1"/>
  <c r="AB3694" i="10"/>
  <c r="AD3694" i="10" s="1"/>
  <c r="AF3694" i="10" l="1"/>
  <c r="AE3694" i="10"/>
  <c r="AH3694" i="10" l="1"/>
  <c r="T3695" i="10"/>
  <c r="AG3695" i="10" l="1"/>
  <c r="S3696" i="10"/>
  <c r="R3697" i="10" s="1"/>
  <c r="AJ3694" i="10"/>
  <c r="AI3694" i="10" s="1"/>
  <c r="U3695" i="10"/>
  <c r="W3695" i="10" s="1"/>
  <c r="AA3695" i="10" s="1"/>
  <c r="V3695" i="10"/>
  <c r="X3695" i="10" s="1"/>
  <c r="Z3695" i="10" s="1"/>
  <c r="AB3695" i="10" l="1"/>
  <c r="AD3695" i="10" s="1"/>
  <c r="Y3695" i="10"/>
  <c r="AC3695" i="10" s="1"/>
  <c r="AF3695" i="10" l="1"/>
  <c r="AE3695" i="10"/>
  <c r="AH3695" i="10" l="1"/>
  <c r="T3696" i="10"/>
  <c r="AG3696" i="10" l="1"/>
  <c r="S3697" i="10"/>
  <c r="R3698" i="10" s="1"/>
  <c r="AJ3695" i="10"/>
  <c r="AI3695" i="10" s="1"/>
  <c r="U3696" i="10"/>
  <c r="W3696" i="10" s="1"/>
  <c r="Y3696" i="10" s="1"/>
  <c r="V3696" i="10"/>
  <c r="X3696" i="10" s="1"/>
  <c r="Z3696" i="10" s="1"/>
  <c r="AB3696" i="10" l="1"/>
  <c r="AD3696" i="10" s="1"/>
  <c r="AA3696" i="10"/>
  <c r="AC3696" i="10" s="1"/>
  <c r="AE3696" i="10" l="1"/>
  <c r="T3697" i="10" s="1"/>
  <c r="AF3696" i="10"/>
  <c r="AG3697" i="10" l="1"/>
  <c r="S3698" i="10"/>
  <c r="R3699" i="10" s="1"/>
  <c r="AH3696" i="10"/>
  <c r="AJ3696" i="10" s="1"/>
  <c r="V3697" i="10"/>
  <c r="X3697" i="10" s="1"/>
  <c r="Z3697" i="10" s="1"/>
  <c r="U3697" i="10"/>
  <c r="W3697" i="10" s="1"/>
  <c r="AA3697" i="10" s="1"/>
  <c r="AB3697" i="10" l="1"/>
  <c r="AD3697" i="10" s="1"/>
  <c r="AI3696" i="10"/>
  <c r="Y3697" i="10"/>
  <c r="AC3697" i="10" s="1"/>
  <c r="AE3697" i="10" l="1"/>
  <c r="T3698" i="10" s="1"/>
  <c r="AF3697" i="10"/>
  <c r="AG3698" i="10" l="1"/>
  <c r="S3699" i="10"/>
  <c r="R3700" i="10" s="1"/>
  <c r="AH3697" i="10"/>
  <c r="U3698" i="10"/>
  <c r="W3698" i="10" s="1"/>
  <c r="Y3698" i="10" s="1"/>
  <c r="V3698" i="10"/>
  <c r="X3698" i="10" s="1"/>
  <c r="AB3698" i="10" s="1"/>
  <c r="AA3698" i="10" l="1"/>
  <c r="AC3698" i="10" s="1"/>
  <c r="AJ3697" i="10"/>
  <c r="AI3697" i="10" s="1"/>
  <c r="Z3698" i="10"/>
  <c r="AD3698" i="10" s="1"/>
  <c r="AF3698" i="10" l="1"/>
  <c r="AE3698" i="10"/>
  <c r="AH3698" i="10" l="1"/>
  <c r="T3699" i="10"/>
  <c r="AG3699" i="10" l="1"/>
  <c r="S3700" i="10"/>
  <c r="R3701" i="10" s="1"/>
  <c r="AJ3698" i="10"/>
  <c r="AI3698" i="10" s="1"/>
  <c r="V3699" i="10"/>
  <c r="X3699" i="10" s="1"/>
  <c r="AB3699" i="10" s="1"/>
  <c r="U3699" i="10"/>
  <c r="W3699" i="10" s="1"/>
  <c r="Y3699" i="10" s="1"/>
  <c r="AA3699" i="10" l="1"/>
  <c r="AC3699" i="10" s="1"/>
  <c r="Z3699" i="10"/>
  <c r="AD3699" i="10" s="1"/>
  <c r="AE3699" i="10" l="1"/>
  <c r="AF3699" i="10"/>
  <c r="AH3699" i="10" l="1"/>
  <c r="T3700" i="10"/>
  <c r="AG3700" i="10" l="1"/>
  <c r="S3701" i="10"/>
  <c r="R3702" i="10" s="1"/>
  <c r="AJ3699" i="10"/>
  <c r="AI3699" i="10" s="1"/>
  <c r="U3700" i="10"/>
  <c r="W3700" i="10" s="1"/>
  <c r="Y3700" i="10" s="1"/>
  <c r="V3700" i="10"/>
  <c r="X3700" i="10" s="1"/>
  <c r="AB3700" i="10" s="1"/>
  <c r="AA3700" i="10" l="1"/>
  <c r="AC3700" i="10" s="1"/>
  <c r="Z3700" i="10"/>
  <c r="AD3700" i="10" s="1"/>
  <c r="AF3700" i="10" l="1"/>
  <c r="AE3700" i="10"/>
  <c r="AH3700" i="10" l="1"/>
  <c r="T3701" i="10"/>
  <c r="AG3701" i="10" l="1"/>
  <c r="S3702" i="10"/>
  <c r="R3703" i="10" s="1"/>
  <c r="U3701" i="10"/>
  <c r="W3701" i="10" s="1"/>
  <c r="Y3701" i="10" s="1"/>
  <c r="V3701" i="10"/>
  <c r="X3701" i="10" s="1"/>
  <c r="AB3701" i="10" s="1"/>
  <c r="AJ3700" i="10"/>
  <c r="AI3700" i="10" s="1"/>
  <c r="AA3701" i="10" l="1"/>
  <c r="AC3701" i="10" s="1"/>
  <c r="Z3701" i="10"/>
  <c r="AD3701" i="10" s="1"/>
  <c r="AE3701" i="10" l="1"/>
  <c r="AF3701" i="10"/>
  <c r="AH3701" i="10" l="1"/>
  <c r="T3702" i="10"/>
  <c r="AG3702" i="10" l="1"/>
  <c r="S3703" i="10"/>
  <c r="R3704" i="10" s="1"/>
  <c r="AJ3701" i="10"/>
  <c r="AI3701" i="10" s="1"/>
  <c r="U3702" i="10"/>
  <c r="W3702" i="10" s="1"/>
  <c r="AA3702" i="10" s="1"/>
  <c r="V3702" i="10"/>
  <c r="X3702" i="10" s="1"/>
  <c r="Z3702" i="10" s="1"/>
  <c r="AB3702" i="10" l="1"/>
  <c r="AD3702" i="10" s="1"/>
  <c r="Y3702" i="10"/>
  <c r="AC3702" i="10" s="1"/>
  <c r="AE3702" i="10" l="1"/>
  <c r="AF3702" i="10"/>
  <c r="AH3702" i="10" l="1"/>
  <c r="T3703" i="10"/>
  <c r="AG3703" i="10" l="1"/>
  <c r="S3704" i="10"/>
  <c r="R3705" i="10" s="1"/>
  <c r="V3703" i="10"/>
  <c r="X3703" i="10" s="1"/>
  <c r="Z3703" i="10" s="1"/>
  <c r="U3703" i="10"/>
  <c r="W3703" i="10" s="1"/>
  <c r="Y3703" i="10" s="1"/>
  <c r="AJ3702" i="10"/>
  <c r="AI3702" i="10" s="1"/>
  <c r="AB3703" i="10" l="1"/>
  <c r="AD3703" i="10" s="1"/>
  <c r="AA3703" i="10"/>
  <c r="AC3703" i="10" s="1"/>
  <c r="AE3703" i="10" l="1"/>
  <c r="AH3703" i="10" s="1"/>
  <c r="AF3703" i="10"/>
  <c r="AJ3703" i="10" l="1"/>
  <c r="AI3703" i="10" s="1"/>
  <c r="T3704" i="10"/>
  <c r="AG3704" i="10" l="1"/>
  <c r="S3705" i="10"/>
  <c r="R3706" i="10" s="1"/>
  <c r="U3704" i="10"/>
  <c r="W3704" i="10" s="1"/>
  <c r="Y3704" i="10" s="1"/>
  <c r="V3704" i="10"/>
  <c r="X3704" i="10" s="1"/>
  <c r="Z3704" i="10" s="1"/>
  <c r="AB3704" i="10" l="1"/>
  <c r="AD3704" i="10" s="1"/>
  <c r="AA3704" i="10"/>
  <c r="AC3704" i="10" s="1"/>
  <c r="AF3704" i="10" l="1"/>
  <c r="AE3704" i="10"/>
  <c r="AH3704" i="10"/>
  <c r="T3705" i="10"/>
  <c r="AG3705" i="10" l="1"/>
  <c r="S3706" i="10"/>
  <c r="R3707" i="10" s="1"/>
  <c r="AJ3704" i="10"/>
  <c r="AI3704" i="10" s="1"/>
  <c r="V3705" i="10"/>
  <c r="X3705" i="10" s="1"/>
  <c r="Z3705" i="10" s="1"/>
  <c r="U3705" i="10"/>
  <c r="W3705" i="10" s="1"/>
  <c r="Y3705" i="10" s="1"/>
  <c r="AB3705" i="10" l="1"/>
  <c r="AD3705" i="10" s="1"/>
  <c r="AA3705" i="10"/>
  <c r="AC3705" i="10" s="1"/>
  <c r="AE3705" i="10" l="1"/>
  <c r="AF3705" i="10"/>
  <c r="AH3705" i="10" l="1"/>
  <c r="T3706" i="10"/>
  <c r="AG3706" i="10" l="1"/>
  <c r="S3707" i="10"/>
  <c r="R3708" i="10" s="1"/>
  <c r="AJ3705" i="10"/>
  <c r="AI3705" i="10" s="1"/>
  <c r="V3706" i="10"/>
  <c r="X3706" i="10" s="1"/>
  <c r="Z3706" i="10" s="1"/>
  <c r="U3706" i="10"/>
  <c r="W3706" i="10" s="1"/>
  <c r="Y3706" i="10" s="1"/>
  <c r="AB3706" i="10" l="1"/>
  <c r="AD3706" i="10" s="1"/>
  <c r="AA3706" i="10"/>
  <c r="AC3706" i="10" s="1"/>
  <c r="AE3706" i="10" l="1"/>
  <c r="AH3706" i="10" s="1"/>
  <c r="AJ3706" i="10" s="1"/>
  <c r="AF3706" i="10"/>
  <c r="T3707" i="10"/>
  <c r="AG3707" i="10" l="1"/>
  <c r="S3708" i="10"/>
  <c r="R3709" i="10" s="1"/>
  <c r="AI3706" i="10"/>
  <c r="V3707" i="10"/>
  <c r="X3707" i="10" s="1"/>
  <c r="Z3707" i="10" s="1"/>
  <c r="U3707" i="10"/>
  <c r="W3707" i="10" s="1"/>
  <c r="Y3707" i="10" s="1"/>
  <c r="AB3707" i="10" l="1"/>
  <c r="AD3707" i="10" s="1"/>
  <c r="AA3707" i="10"/>
  <c r="AC3707" i="10" s="1"/>
  <c r="AE3707" i="10" l="1"/>
  <c r="T3708" i="10" s="1"/>
  <c r="AF3707" i="10"/>
  <c r="AG3708" i="10" l="1"/>
  <c r="S3709" i="10"/>
  <c r="R3710" i="10" s="1"/>
  <c r="AH3707" i="10"/>
  <c r="U3708" i="10"/>
  <c r="W3708" i="10" s="1"/>
  <c r="AA3708" i="10" s="1"/>
  <c r="V3708" i="10"/>
  <c r="X3708" i="10" s="1"/>
  <c r="Z3708" i="10" s="1"/>
  <c r="AB3708" i="10" l="1"/>
  <c r="AD3708" i="10" s="1"/>
  <c r="AJ3707" i="10"/>
  <c r="AI3707" i="10" s="1"/>
  <c r="Y3708" i="10"/>
  <c r="AC3708" i="10" s="1"/>
  <c r="AE3708" i="10" l="1"/>
  <c r="AF3708" i="10"/>
  <c r="AH3708" i="10" l="1"/>
  <c r="T3709" i="10"/>
  <c r="AG3709" i="10" l="1"/>
  <c r="S3710" i="10"/>
  <c r="R3711" i="10" s="1"/>
  <c r="V3709" i="10"/>
  <c r="X3709" i="10" s="1"/>
  <c r="Z3709" i="10" s="1"/>
  <c r="U3709" i="10"/>
  <c r="W3709" i="10" s="1"/>
  <c r="Y3709" i="10" s="1"/>
  <c r="AJ3708" i="10"/>
  <c r="AI3708" i="10" s="1"/>
  <c r="AB3709" i="10" l="1"/>
  <c r="AD3709" i="10" s="1"/>
  <c r="AA3709" i="10"/>
  <c r="AC3709" i="10" s="1"/>
  <c r="AF3709" i="10" l="1"/>
  <c r="AE3709" i="10"/>
  <c r="AH3709" i="10" l="1"/>
  <c r="T3710" i="10"/>
  <c r="AG3710" i="10" l="1"/>
  <c r="S3711" i="10"/>
  <c r="R3712" i="10" s="1"/>
  <c r="AJ3709" i="10"/>
  <c r="AI3709" i="10" s="1"/>
  <c r="V3710" i="10"/>
  <c r="X3710" i="10" s="1"/>
  <c r="AB3710" i="10" s="1"/>
  <c r="U3710" i="10"/>
  <c r="W3710" i="10" s="1"/>
  <c r="Y3710" i="10" s="1"/>
  <c r="AA3710" i="10" l="1"/>
  <c r="AC3710" i="10" s="1"/>
  <c r="Z3710" i="10"/>
  <c r="AD3710" i="10" s="1"/>
  <c r="AE3710" i="10" l="1"/>
  <c r="AF3710" i="10"/>
  <c r="AH3710" i="10" l="1"/>
  <c r="T3711" i="10"/>
  <c r="AG3711" i="10" l="1"/>
  <c r="S3712" i="10"/>
  <c r="R3713" i="10" s="1"/>
  <c r="AJ3710" i="10"/>
  <c r="AI3710" i="10" s="1"/>
  <c r="V3711" i="10"/>
  <c r="X3711" i="10" s="1"/>
  <c r="Z3711" i="10" s="1"/>
  <c r="U3711" i="10"/>
  <c r="W3711" i="10" s="1"/>
  <c r="AA3711" i="10" s="1"/>
  <c r="AB3711" i="10" l="1"/>
  <c r="AD3711" i="10" s="1"/>
  <c r="Y3711" i="10"/>
  <c r="AC3711" i="10" s="1"/>
  <c r="AE3711" i="10" l="1"/>
  <c r="T3712" i="10" s="1"/>
  <c r="AF3711" i="10"/>
  <c r="AG3712" i="10" l="1"/>
  <c r="S3713" i="10"/>
  <c r="R3714" i="10" s="1"/>
  <c r="AH3711" i="10"/>
  <c r="U3712" i="10"/>
  <c r="W3712" i="10" s="1"/>
  <c r="AA3712" i="10" s="1"/>
  <c r="V3712" i="10"/>
  <c r="X3712" i="10" s="1"/>
  <c r="Z3712" i="10" s="1"/>
  <c r="AB3712" i="10" l="1"/>
  <c r="AD3712" i="10" s="1"/>
  <c r="AJ3711" i="10"/>
  <c r="AI3711" i="10" s="1"/>
  <c r="Y3712" i="10"/>
  <c r="AC3712" i="10" s="1"/>
  <c r="AE3712" i="10" l="1"/>
  <c r="T3713" i="10" s="1"/>
  <c r="AF3712" i="10"/>
  <c r="AG3713" i="10" l="1"/>
  <c r="S3714" i="10"/>
  <c r="R3715" i="10" s="1"/>
  <c r="AH3712" i="10"/>
  <c r="AJ3712" i="10" s="1"/>
  <c r="AI3712" i="10" s="1"/>
  <c r="U3713" i="10"/>
  <c r="W3713" i="10" s="1"/>
  <c r="Y3713" i="10" s="1"/>
  <c r="V3713" i="10"/>
  <c r="X3713" i="10" s="1"/>
  <c r="Z3713" i="10" s="1"/>
  <c r="AB3713" i="10" l="1"/>
  <c r="AD3713" i="10" s="1"/>
  <c r="AE3713" i="10" s="1"/>
  <c r="AA3713" i="10"/>
  <c r="AC3713" i="10" s="1"/>
  <c r="AH3713" i="10" l="1"/>
  <c r="T3714" i="10"/>
  <c r="AF3713" i="10"/>
  <c r="AG3714" i="10" l="1"/>
  <c r="S3715" i="10"/>
  <c r="R3716" i="10" s="1"/>
  <c r="AJ3713" i="10"/>
  <c r="AI3713" i="10" s="1"/>
  <c r="U3714" i="10"/>
  <c r="W3714" i="10" s="1"/>
  <c r="Y3714" i="10" s="1"/>
  <c r="V3714" i="10"/>
  <c r="X3714" i="10" s="1"/>
  <c r="Z3714" i="10" s="1"/>
  <c r="AB3714" i="10" l="1"/>
  <c r="AD3714" i="10" s="1"/>
  <c r="AA3714" i="10"/>
  <c r="AC3714" i="10" s="1"/>
  <c r="AF3714" i="10" l="1"/>
  <c r="AE3714" i="10"/>
  <c r="AH3714" i="10" l="1"/>
  <c r="T3715" i="10"/>
  <c r="AG3715" i="10" l="1"/>
  <c r="S3716" i="10"/>
  <c r="R3717" i="10" s="1"/>
  <c r="AJ3714" i="10"/>
  <c r="AI3714" i="10" s="1"/>
  <c r="V3715" i="10"/>
  <c r="X3715" i="10" s="1"/>
  <c r="Z3715" i="10" s="1"/>
  <c r="U3715" i="10"/>
  <c r="W3715" i="10" s="1"/>
  <c r="Y3715" i="10" s="1"/>
  <c r="AB3715" i="10" l="1"/>
  <c r="AD3715" i="10" s="1"/>
  <c r="AA3715" i="10"/>
  <c r="AC3715" i="10" s="1"/>
  <c r="AE3715" i="10" l="1"/>
  <c r="AF3715" i="10"/>
  <c r="AH3715" i="10" l="1"/>
  <c r="T3716" i="10"/>
  <c r="AG3716" i="10" l="1"/>
  <c r="S3717" i="10"/>
  <c r="R3718" i="10" s="1"/>
  <c r="AI3715" i="10"/>
  <c r="AJ3715" i="10"/>
  <c r="U3716" i="10"/>
  <c r="W3716" i="10" s="1"/>
  <c r="AA3716" i="10" s="1"/>
  <c r="V3716" i="10"/>
  <c r="X3716" i="10" s="1"/>
  <c r="Z3716" i="10" s="1"/>
  <c r="AB3716" i="10" l="1"/>
  <c r="AD3716" i="10" s="1"/>
  <c r="Y3716" i="10"/>
  <c r="AC3716" i="10" s="1"/>
  <c r="AE3716" i="10" l="1"/>
  <c r="T3717" i="10" s="1"/>
  <c r="AF3716" i="10"/>
  <c r="AG3717" i="10" l="1"/>
  <c r="S3718" i="10"/>
  <c r="R3719" i="10" s="1"/>
  <c r="AH3716" i="10"/>
  <c r="U3717" i="10"/>
  <c r="W3717" i="10" s="1"/>
  <c r="AA3717" i="10" s="1"/>
  <c r="V3717" i="10"/>
  <c r="X3717" i="10" s="1"/>
  <c r="Z3717" i="10" s="1"/>
  <c r="AB3717" i="10" l="1"/>
  <c r="AD3717" i="10" s="1"/>
  <c r="AJ3716" i="10"/>
  <c r="AI3716" i="10" s="1"/>
  <c r="Y3717" i="10"/>
  <c r="AC3717" i="10" s="1"/>
  <c r="AF3717" i="10" l="1"/>
  <c r="AE3717" i="10"/>
  <c r="AH3717" i="10" l="1"/>
  <c r="T3718" i="10"/>
  <c r="AG3718" i="10" l="1"/>
  <c r="S3719" i="10"/>
  <c r="R3720" i="10" s="1"/>
  <c r="AJ3717" i="10"/>
  <c r="AI3717" i="10" s="1"/>
  <c r="V3718" i="10"/>
  <c r="X3718" i="10" s="1"/>
  <c r="Z3718" i="10" s="1"/>
  <c r="U3718" i="10"/>
  <c r="W3718" i="10" s="1"/>
  <c r="Y3718" i="10" s="1"/>
  <c r="AB3718" i="10" l="1"/>
  <c r="AD3718" i="10" s="1"/>
  <c r="AA3718" i="10"/>
  <c r="AC3718" i="10" s="1"/>
  <c r="AE3718" i="10" l="1"/>
  <c r="AH3718" i="10" s="1"/>
  <c r="AJ3718" i="10" s="1"/>
  <c r="AF3718" i="10"/>
  <c r="T3719" i="10"/>
  <c r="AG3719" i="10" l="1"/>
  <c r="S3720" i="10"/>
  <c r="R3721" i="10" s="1"/>
  <c r="AI3718" i="10"/>
  <c r="V3719" i="10"/>
  <c r="X3719" i="10" s="1"/>
  <c r="Z3719" i="10" s="1"/>
  <c r="U3719" i="10"/>
  <c r="W3719" i="10" s="1"/>
  <c r="Y3719" i="10" s="1"/>
  <c r="AA3719" i="10" l="1"/>
  <c r="AC3719" i="10" s="1"/>
  <c r="AB3719" i="10"/>
  <c r="AD3719" i="10" s="1"/>
  <c r="AE3719" i="10" l="1"/>
  <c r="AF3719" i="10"/>
  <c r="AH3719" i="10" l="1"/>
  <c r="T3720" i="10"/>
  <c r="AG3720" i="10" l="1"/>
  <c r="S3721" i="10"/>
  <c r="R3722" i="10" s="1"/>
  <c r="AJ3719" i="10"/>
  <c r="AI3719" i="10" s="1"/>
  <c r="U3720" i="10"/>
  <c r="W3720" i="10" s="1"/>
  <c r="AA3720" i="10" s="1"/>
  <c r="V3720" i="10"/>
  <c r="X3720" i="10" s="1"/>
  <c r="Z3720" i="10" s="1"/>
  <c r="AB3720" i="10" l="1"/>
  <c r="AD3720" i="10" s="1"/>
  <c r="Y3720" i="10"/>
  <c r="AC3720" i="10" s="1"/>
  <c r="AF3720" i="10" l="1"/>
  <c r="AE3720" i="10"/>
  <c r="AH3720" i="10" l="1"/>
  <c r="T3721" i="10"/>
  <c r="AG3721" i="10" l="1"/>
  <c r="S3722" i="10"/>
  <c r="R3723" i="10" s="1"/>
  <c r="AJ3720" i="10"/>
  <c r="AI3720" i="10" s="1"/>
  <c r="V3721" i="10"/>
  <c r="X3721" i="10" s="1"/>
  <c r="Z3721" i="10" s="1"/>
  <c r="U3721" i="10"/>
  <c r="W3721" i="10" s="1"/>
  <c r="AA3721" i="10" s="1"/>
  <c r="AB3721" i="10" l="1"/>
  <c r="AD3721" i="10" s="1"/>
  <c r="Y3721" i="10"/>
  <c r="AC3721" i="10" s="1"/>
  <c r="AF3721" i="10" l="1"/>
  <c r="AE3721" i="10"/>
  <c r="AH3721" i="10" l="1"/>
  <c r="T3722" i="10"/>
  <c r="AG3722" i="10" l="1"/>
  <c r="S3723" i="10"/>
  <c r="R3724" i="10" s="1"/>
  <c r="AJ3721" i="10"/>
  <c r="AI3721" i="10" s="1"/>
  <c r="U3722" i="10"/>
  <c r="W3722" i="10" s="1"/>
  <c r="AA3722" i="10" s="1"/>
  <c r="V3722" i="10"/>
  <c r="X3722" i="10" s="1"/>
  <c r="AB3722" i="10" s="1"/>
  <c r="Y3722" i="10" l="1"/>
  <c r="AC3722" i="10" s="1"/>
  <c r="Z3722" i="10"/>
  <c r="AD3722" i="10" s="1"/>
  <c r="AE3722" i="10" l="1"/>
  <c r="AF3722" i="10"/>
  <c r="AH3722" i="10" l="1"/>
  <c r="T3723" i="10"/>
  <c r="AG3723" i="10" l="1"/>
  <c r="S3724" i="10"/>
  <c r="R3725" i="10" s="1"/>
  <c r="AJ3722" i="10"/>
  <c r="AI3722" i="10" s="1"/>
  <c r="V3723" i="10"/>
  <c r="X3723" i="10" s="1"/>
  <c r="Z3723" i="10" s="1"/>
  <c r="U3723" i="10"/>
  <c r="W3723" i="10" s="1"/>
  <c r="Y3723" i="10" s="1"/>
  <c r="AB3723" i="10" l="1"/>
  <c r="AD3723" i="10" s="1"/>
  <c r="AA3723" i="10"/>
  <c r="AC3723" i="10" s="1"/>
  <c r="AE3723" i="10" l="1"/>
  <c r="AF3723" i="10"/>
  <c r="AH3723" i="10" l="1"/>
  <c r="T3724" i="10"/>
  <c r="AG3724" i="10" l="1"/>
  <c r="S3725" i="10"/>
  <c r="R3726" i="10" s="1"/>
  <c r="AJ3723" i="10"/>
  <c r="AI3723" i="10" s="1"/>
  <c r="U3724" i="10"/>
  <c r="W3724" i="10" s="1"/>
  <c r="Y3724" i="10" s="1"/>
  <c r="V3724" i="10"/>
  <c r="X3724" i="10" s="1"/>
  <c r="AB3724" i="10" s="1"/>
  <c r="AA3724" i="10" l="1"/>
  <c r="AC3724" i="10" s="1"/>
  <c r="Z3724" i="10"/>
  <c r="AD3724" i="10" s="1"/>
  <c r="AF3724" i="10" l="1"/>
  <c r="AE3724" i="10"/>
  <c r="AH3724" i="10" l="1"/>
  <c r="T3725" i="10"/>
  <c r="AG3725" i="10" l="1"/>
  <c r="S3726" i="10"/>
  <c r="R3727" i="10" s="1"/>
  <c r="AJ3724" i="10"/>
  <c r="AI3724" i="10" s="1"/>
  <c r="U3725" i="10"/>
  <c r="W3725" i="10" s="1"/>
  <c r="Y3725" i="10" s="1"/>
  <c r="V3725" i="10"/>
  <c r="X3725" i="10" s="1"/>
  <c r="Z3725" i="10" s="1"/>
  <c r="AA3725" i="10" l="1"/>
  <c r="AC3725" i="10" s="1"/>
  <c r="AB3725" i="10"/>
  <c r="AD3725" i="10" s="1"/>
  <c r="AF3725" i="10" l="1"/>
  <c r="AE3725" i="10"/>
  <c r="AH3725" i="10" l="1"/>
  <c r="T3726" i="10"/>
  <c r="AG3726" i="10" l="1"/>
  <c r="S3727" i="10"/>
  <c r="R3728" i="10" s="1"/>
  <c r="AJ3725" i="10"/>
  <c r="AI3725" i="10" s="1"/>
  <c r="V3726" i="10"/>
  <c r="X3726" i="10" s="1"/>
  <c r="Z3726" i="10" s="1"/>
  <c r="U3726" i="10"/>
  <c r="W3726" i="10" s="1"/>
  <c r="Y3726" i="10" s="1"/>
  <c r="AB3726" i="10" l="1"/>
  <c r="AD3726" i="10" s="1"/>
  <c r="AA3726" i="10"/>
  <c r="AC3726" i="10" s="1"/>
  <c r="AE3726" i="10" l="1"/>
  <c r="AH3726" i="10" s="1"/>
  <c r="AF3726" i="10"/>
  <c r="AJ3726" i="10" l="1"/>
  <c r="AI3726" i="10" s="1"/>
  <c r="T3727" i="10"/>
  <c r="AG3727" i="10" l="1"/>
  <c r="S3728" i="10"/>
  <c r="R3729" i="10" s="1"/>
  <c r="U3727" i="10"/>
  <c r="W3727" i="10" s="1"/>
  <c r="Y3727" i="10" s="1"/>
  <c r="V3727" i="10"/>
  <c r="X3727" i="10" s="1"/>
  <c r="Z3727" i="10" s="1"/>
  <c r="AB3727" i="10" l="1"/>
  <c r="AD3727" i="10" s="1"/>
  <c r="AA3727" i="10"/>
  <c r="AC3727" i="10" s="1"/>
  <c r="AF3727" i="10" l="1"/>
  <c r="AE3727" i="10"/>
  <c r="AH3727" i="10" s="1"/>
  <c r="AJ3727" i="10" l="1"/>
  <c r="AI3727" i="10" s="1"/>
  <c r="T3728" i="10"/>
  <c r="AG3728" i="10" l="1"/>
  <c r="S3729" i="10"/>
  <c r="R3730" i="10" s="1"/>
  <c r="U3728" i="10"/>
  <c r="W3728" i="10" s="1"/>
  <c r="Y3728" i="10" s="1"/>
  <c r="V3728" i="10"/>
  <c r="X3728" i="10" s="1"/>
  <c r="Z3728" i="10" s="1"/>
  <c r="AB3728" i="10" l="1"/>
  <c r="AD3728" i="10" s="1"/>
  <c r="AA3728" i="10"/>
  <c r="AC3728" i="10" s="1"/>
  <c r="AF3728" i="10" l="1"/>
  <c r="AE3728" i="10"/>
  <c r="T3729" i="10" s="1"/>
  <c r="AH3728" i="10"/>
  <c r="AG3729" i="10" l="1"/>
  <c r="S3730" i="10"/>
  <c r="R3731" i="10" s="1"/>
  <c r="V3729" i="10"/>
  <c r="X3729" i="10" s="1"/>
  <c r="Z3729" i="10" s="1"/>
  <c r="U3729" i="10"/>
  <c r="W3729" i="10" s="1"/>
  <c r="Y3729" i="10" s="1"/>
  <c r="AJ3728" i="10"/>
  <c r="AI3728" i="10" s="1"/>
  <c r="AA3729" i="10" l="1"/>
  <c r="AC3729" i="10" s="1"/>
  <c r="AB3729" i="10"/>
  <c r="AD3729" i="10" s="1"/>
  <c r="AE3729" i="10" s="1"/>
  <c r="AF3729" i="10" l="1"/>
  <c r="AH3729" i="10"/>
  <c r="T3730" i="10"/>
  <c r="AG3730" i="10" l="1"/>
  <c r="S3731" i="10"/>
  <c r="R3732" i="10" s="1"/>
  <c r="V3730" i="10"/>
  <c r="X3730" i="10" s="1"/>
  <c r="AB3730" i="10" s="1"/>
  <c r="U3730" i="10"/>
  <c r="W3730" i="10" s="1"/>
  <c r="Y3730" i="10" s="1"/>
  <c r="AJ3729" i="10"/>
  <c r="AI3729" i="10" s="1"/>
  <c r="AA3730" i="10" l="1"/>
  <c r="AC3730" i="10" s="1"/>
  <c r="Z3730" i="10"/>
  <c r="AD3730" i="10" s="1"/>
  <c r="AF3730" i="10" l="1"/>
  <c r="AE3730" i="10"/>
  <c r="AH3730" i="10" l="1"/>
  <c r="T3731" i="10"/>
  <c r="AG3731" i="10" l="1"/>
  <c r="S3732" i="10"/>
  <c r="R3733" i="10" s="1"/>
  <c r="AJ3730" i="10"/>
  <c r="AI3730" i="10" s="1"/>
  <c r="V3731" i="10"/>
  <c r="X3731" i="10" s="1"/>
  <c r="Z3731" i="10" s="1"/>
  <c r="U3731" i="10"/>
  <c r="W3731" i="10" s="1"/>
  <c r="AA3731" i="10" s="1"/>
  <c r="AB3731" i="10" l="1"/>
  <c r="AD3731" i="10" s="1"/>
  <c r="Y3731" i="10"/>
  <c r="AC3731" i="10" s="1"/>
  <c r="AF3731" i="10" l="1"/>
  <c r="AE3731" i="10"/>
  <c r="AH3731" i="10" l="1"/>
  <c r="T3732" i="10"/>
  <c r="AG3732" i="10" l="1"/>
  <c r="S3733" i="10"/>
  <c r="R3734" i="10" s="1"/>
  <c r="V3732" i="10"/>
  <c r="X3732" i="10" s="1"/>
  <c r="Z3732" i="10" s="1"/>
  <c r="U3732" i="10"/>
  <c r="W3732" i="10" s="1"/>
  <c r="Y3732" i="10" s="1"/>
  <c r="AJ3731" i="10"/>
  <c r="AI3731" i="10" s="1"/>
  <c r="AA3732" i="10" l="1"/>
  <c r="AC3732" i="10" s="1"/>
  <c r="AB3732" i="10"/>
  <c r="AD3732" i="10" s="1"/>
  <c r="AE3732" i="10" l="1"/>
  <c r="AF3732" i="10"/>
  <c r="AH3732" i="10" l="1"/>
  <c r="T3733" i="10"/>
  <c r="AG3733" i="10" l="1"/>
  <c r="S3734" i="10"/>
  <c r="R3735" i="10" s="1"/>
  <c r="AI3732" i="10"/>
  <c r="AJ3732" i="10"/>
  <c r="U3733" i="10"/>
  <c r="W3733" i="10" s="1"/>
  <c r="Y3733" i="10" s="1"/>
  <c r="V3733" i="10"/>
  <c r="X3733" i="10" s="1"/>
  <c r="Z3733" i="10" s="1"/>
  <c r="AA3733" i="10" l="1"/>
  <c r="AC3733" i="10" s="1"/>
  <c r="AB3733" i="10"/>
  <c r="AD3733" i="10" s="1"/>
  <c r="AF3733" i="10" s="1"/>
  <c r="AE3733" i="10" l="1"/>
  <c r="AH3733" i="10" l="1"/>
  <c r="T3734" i="10"/>
  <c r="AG3734" i="10" l="1"/>
  <c r="S3735" i="10"/>
  <c r="R3736" i="10" s="1"/>
  <c r="AJ3733" i="10"/>
  <c r="AI3733" i="10" s="1"/>
  <c r="V3734" i="10"/>
  <c r="X3734" i="10" s="1"/>
  <c r="Z3734" i="10" s="1"/>
  <c r="U3734" i="10"/>
  <c r="W3734" i="10" s="1"/>
  <c r="Y3734" i="10" s="1"/>
  <c r="AB3734" i="10" l="1"/>
  <c r="AD3734" i="10" s="1"/>
  <c r="AA3734" i="10"/>
  <c r="AC3734" i="10" s="1"/>
  <c r="AE3734" i="10" l="1"/>
  <c r="T3735" i="10" s="1"/>
  <c r="AF3734" i="10"/>
  <c r="AG3735" i="10" l="1"/>
  <c r="S3736" i="10"/>
  <c r="R3737" i="10" s="1"/>
  <c r="AH3734" i="10"/>
  <c r="U3735" i="10"/>
  <c r="W3735" i="10" s="1"/>
  <c r="AA3735" i="10" s="1"/>
  <c r="V3735" i="10"/>
  <c r="X3735" i="10" s="1"/>
  <c r="AB3735" i="10" s="1"/>
  <c r="AJ3734" i="10" l="1"/>
  <c r="AI3734" i="10" s="1"/>
  <c r="Y3735" i="10"/>
  <c r="AC3735" i="10" s="1"/>
  <c r="Z3735" i="10"/>
  <c r="AD3735" i="10" s="1"/>
  <c r="AE3735" i="10" l="1"/>
  <c r="T3736" i="10" s="1"/>
  <c r="AF3735" i="10"/>
  <c r="AG3736" i="10" l="1"/>
  <c r="S3737" i="10"/>
  <c r="R3738" i="10" s="1"/>
  <c r="AH3735" i="10"/>
  <c r="U3736" i="10"/>
  <c r="W3736" i="10" s="1"/>
  <c r="Y3736" i="10" s="1"/>
  <c r="V3736" i="10"/>
  <c r="X3736" i="10" s="1"/>
  <c r="Z3736" i="10" s="1"/>
  <c r="AA3736" i="10" l="1"/>
  <c r="AC3736" i="10" s="1"/>
  <c r="AB3736" i="10"/>
  <c r="AD3736" i="10" s="1"/>
  <c r="AJ3735" i="10"/>
  <c r="AI3735" i="10" s="1"/>
  <c r="AE3736" i="10" l="1"/>
  <c r="AH3736" i="10" s="1"/>
  <c r="AF3736" i="10"/>
  <c r="AJ3736" i="10" l="1"/>
  <c r="AI3736" i="10" s="1"/>
  <c r="T3737" i="10"/>
  <c r="AG3737" i="10" l="1"/>
  <c r="S3738" i="10"/>
  <c r="R3739" i="10" s="1"/>
  <c r="U3737" i="10"/>
  <c r="W3737" i="10" s="1"/>
  <c r="Y3737" i="10" s="1"/>
  <c r="V3737" i="10"/>
  <c r="X3737" i="10" s="1"/>
  <c r="Z3737" i="10" s="1"/>
  <c r="AB3737" i="10" l="1"/>
  <c r="AD3737" i="10" s="1"/>
  <c r="AA3737" i="10"/>
  <c r="AC3737" i="10" s="1"/>
  <c r="AE3737" i="10" l="1"/>
  <c r="T3738" i="10" s="1"/>
  <c r="AF3737" i="10"/>
  <c r="AG3738" i="10" l="1"/>
  <c r="S3739" i="10"/>
  <c r="R3740" i="10" s="1"/>
  <c r="AH3737" i="10"/>
  <c r="U3738" i="10"/>
  <c r="W3738" i="10" s="1"/>
  <c r="Y3738" i="10" s="1"/>
  <c r="V3738" i="10"/>
  <c r="X3738" i="10" s="1"/>
  <c r="AB3738" i="10" s="1"/>
  <c r="AA3738" i="10" l="1"/>
  <c r="AC3738" i="10" s="1"/>
  <c r="AJ3737" i="10"/>
  <c r="AI3737" i="10" s="1"/>
  <c r="Z3738" i="10"/>
  <c r="AD3738" i="10" s="1"/>
  <c r="AE3738" i="10" l="1"/>
  <c r="AF3738" i="10"/>
  <c r="AH3738" i="10" l="1"/>
  <c r="T3739" i="10"/>
  <c r="AG3739" i="10" l="1"/>
  <c r="S3740" i="10"/>
  <c r="R3741" i="10" s="1"/>
  <c r="AJ3738" i="10"/>
  <c r="AI3738" i="10" s="1"/>
  <c r="U3739" i="10"/>
  <c r="W3739" i="10" s="1"/>
  <c r="Y3739" i="10" s="1"/>
  <c r="V3739" i="10"/>
  <c r="X3739" i="10" s="1"/>
  <c r="Z3739" i="10" s="1"/>
  <c r="AB3739" i="10" l="1"/>
  <c r="AD3739" i="10" s="1"/>
  <c r="AA3739" i="10"/>
  <c r="AC3739" i="10" s="1"/>
  <c r="AE3739" i="10" l="1"/>
  <c r="AH3739" i="10" s="1"/>
  <c r="AJ3739" i="10" s="1"/>
  <c r="AI3739" i="10" s="1"/>
  <c r="T3740" i="10"/>
  <c r="AF3739" i="10"/>
  <c r="AG3740" i="10" l="1"/>
  <c r="S3741" i="10"/>
  <c r="R3742" i="10" s="1"/>
  <c r="U3740" i="10"/>
  <c r="W3740" i="10" s="1"/>
  <c r="AA3740" i="10" s="1"/>
  <c r="V3740" i="10"/>
  <c r="X3740" i="10" s="1"/>
  <c r="AB3740" i="10" s="1"/>
  <c r="Y3740" i="10" l="1"/>
  <c r="AC3740" i="10" s="1"/>
  <c r="Z3740" i="10"/>
  <c r="AD3740" i="10" s="1"/>
  <c r="AE3740" i="10" l="1"/>
  <c r="AF3740" i="10"/>
  <c r="AH3740" i="10" l="1"/>
  <c r="T3741" i="10"/>
  <c r="AG3741" i="10" l="1"/>
  <c r="S3742" i="10"/>
  <c r="R3743" i="10" s="1"/>
  <c r="AJ3740" i="10"/>
  <c r="AI3740" i="10" s="1"/>
  <c r="U3741" i="10"/>
  <c r="W3741" i="10" s="1"/>
  <c r="Y3741" i="10" s="1"/>
  <c r="V3741" i="10"/>
  <c r="X3741" i="10" s="1"/>
  <c r="AB3741" i="10" s="1"/>
  <c r="AA3741" i="10" l="1"/>
  <c r="AC3741" i="10" s="1"/>
  <c r="Z3741" i="10"/>
  <c r="AD3741" i="10" s="1"/>
  <c r="AE3741" i="10" l="1"/>
  <c r="AF3741" i="10"/>
  <c r="AH3741" i="10" l="1"/>
  <c r="T3742" i="10"/>
  <c r="AG3742" i="10" l="1"/>
  <c r="S3743" i="10"/>
  <c r="R3744" i="10" s="1"/>
  <c r="AJ3741" i="10"/>
  <c r="AI3741" i="10" s="1"/>
  <c r="U3742" i="10"/>
  <c r="W3742" i="10" s="1"/>
  <c r="Y3742" i="10" s="1"/>
  <c r="V3742" i="10"/>
  <c r="X3742" i="10" s="1"/>
  <c r="AB3742" i="10" s="1"/>
  <c r="AA3742" i="10" l="1"/>
  <c r="AC3742" i="10" s="1"/>
  <c r="Z3742" i="10"/>
  <c r="AD3742" i="10" s="1"/>
  <c r="AF3742" i="10" l="1"/>
  <c r="AE3742" i="10"/>
  <c r="AH3742" i="10" l="1"/>
  <c r="T3743" i="10"/>
  <c r="AG3743" i="10" l="1"/>
  <c r="S3744" i="10"/>
  <c r="R3745" i="10" s="1"/>
  <c r="AJ3742" i="10"/>
  <c r="AI3742" i="10" s="1"/>
  <c r="U3743" i="10"/>
  <c r="W3743" i="10" s="1"/>
  <c r="AA3743" i="10" s="1"/>
  <c r="V3743" i="10"/>
  <c r="X3743" i="10" s="1"/>
  <c r="Z3743" i="10" s="1"/>
  <c r="AB3743" i="10" l="1"/>
  <c r="AD3743" i="10" s="1"/>
  <c r="Y3743" i="10"/>
  <c r="AC3743" i="10" s="1"/>
  <c r="AF3743" i="10" l="1"/>
  <c r="AE3743" i="10"/>
  <c r="AH3743" i="10" l="1"/>
  <c r="T3744" i="10"/>
  <c r="AG3744" i="10" l="1"/>
  <c r="S3745" i="10"/>
  <c r="R3746" i="10" s="1"/>
  <c r="AJ3743" i="10"/>
  <c r="AI3743" i="10" s="1"/>
  <c r="V3744" i="10"/>
  <c r="X3744" i="10" s="1"/>
  <c r="AB3744" i="10" s="1"/>
  <c r="U3744" i="10"/>
  <c r="W3744" i="10" s="1"/>
  <c r="Y3744" i="10" s="1"/>
  <c r="AA3744" i="10" l="1"/>
  <c r="AC3744" i="10" s="1"/>
  <c r="Z3744" i="10"/>
  <c r="AD3744" i="10" s="1"/>
  <c r="AF3744" i="10" l="1"/>
  <c r="AE3744" i="10"/>
  <c r="T3745" i="10" l="1"/>
  <c r="AH3744" i="10"/>
  <c r="AG3745" i="10" l="1"/>
  <c r="S3746" i="10"/>
  <c r="R3747" i="10" s="1"/>
  <c r="U3745" i="10"/>
  <c r="W3745" i="10" s="1"/>
  <c r="Y3745" i="10" s="1"/>
  <c r="V3745" i="10"/>
  <c r="X3745" i="10" s="1"/>
  <c r="Z3745" i="10" s="1"/>
  <c r="AJ3744" i="10"/>
  <c r="AI3744" i="10" s="1"/>
  <c r="AB3745" i="10" l="1"/>
  <c r="AD3745" i="10" s="1"/>
  <c r="AA3745" i="10"/>
  <c r="AC3745" i="10" s="1"/>
  <c r="AE3745" i="10" l="1"/>
  <c r="AH3745" i="10" s="1"/>
  <c r="AF3745" i="10"/>
  <c r="AJ3745" i="10" l="1"/>
  <c r="AI3745" i="10" s="1"/>
  <c r="T3746" i="10"/>
  <c r="AG3746" i="10" l="1"/>
  <c r="S3747" i="10"/>
  <c r="R3748" i="10" s="1"/>
  <c r="V3746" i="10"/>
  <c r="X3746" i="10" s="1"/>
  <c r="Z3746" i="10" s="1"/>
  <c r="U3746" i="10"/>
  <c r="W3746" i="10" s="1"/>
  <c r="Y3746" i="10" s="1"/>
  <c r="AB3746" i="10" l="1"/>
  <c r="AD3746" i="10" s="1"/>
  <c r="AA3746" i="10"/>
  <c r="AC3746" i="10" s="1"/>
  <c r="AF3746" i="10" l="1"/>
  <c r="AE3746" i="10"/>
  <c r="AH3746" i="10"/>
  <c r="T3747" i="10"/>
  <c r="AG3747" i="10" l="1"/>
  <c r="S3748" i="10"/>
  <c r="R3749" i="10" s="1"/>
  <c r="AJ3746" i="10"/>
  <c r="AI3746" i="10" s="1"/>
  <c r="V3747" i="10"/>
  <c r="X3747" i="10" s="1"/>
  <c r="Z3747" i="10" s="1"/>
  <c r="U3747" i="10"/>
  <c r="W3747" i="10" s="1"/>
  <c r="Y3747" i="10" s="1"/>
  <c r="AB3747" i="10" l="1"/>
  <c r="AD3747" i="10" s="1"/>
  <c r="AA3747" i="10"/>
  <c r="AC3747" i="10" s="1"/>
  <c r="AE3747" i="10" l="1"/>
  <c r="AH3747" i="10"/>
  <c r="T3748" i="10"/>
  <c r="AF3747" i="10"/>
  <c r="AG3748" i="10" l="1"/>
  <c r="S3749" i="10"/>
  <c r="R3750" i="10" s="1"/>
  <c r="V3748" i="10"/>
  <c r="X3748" i="10" s="1"/>
  <c r="Z3748" i="10" s="1"/>
  <c r="U3748" i="10"/>
  <c r="W3748" i="10" s="1"/>
  <c r="Y3748" i="10" s="1"/>
  <c r="AJ3747" i="10"/>
  <c r="AI3747" i="10" s="1"/>
  <c r="AA3748" i="10" l="1"/>
  <c r="AC3748" i="10" s="1"/>
  <c r="AB3748" i="10"/>
  <c r="AD3748" i="10" s="1"/>
  <c r="AF3748" i="10" l="1"/>
  <c r="AE3748" i="10"/>
  <c r="AH3748" i="10" l="1"/>
  <c r="T3749" i="10"/>
  <c r="AG3749" i="10" l="1"/>
  <c r="S3750" i="10"/>
  <c r="R3751" i="10" s="1"/>
  <c r="AJ3748" i="10"/>
  <c r="AI3748" i="10" s="1"/>
  <c r="U3749" i="10"/>
  <c r="W3749" i="10" s="1"/>
  <c r="AA3749" i="10" s="1"/>
  <c r="V3749" i="10"/>
  <c r="X3749" i="10" s="1"/>
  <c r="Z3749" i="10" s="1"/>
  <c r="AB3749" i="10" l="1"/>
  <c r="AD3749" i="10" s="1"/>
  <c r="Y3749" i="10"/>
  <c r="AC3749" i="10" s="1"/>
  <c r="AF3749" i="10" l="1"/>
  <c r="AE3749" i="10"/>
  <c r="AH3749" i="10" l="1"/>
  <c r="T3750" i="10"/>
  <c r="AG3750" i="10" l="1"/>
  <c r="S3751" i="10"/>
  <c r="R3752" i="10" s="1"/>
  <c r="V3750" i="10"/>
  <c r="X3750" i="10" s="1"/>
  <c r="AB3750" i="10" s="1"/>
  <c r="U3750" i="10"/>
  <c r="W3750" i="10" s="1"/>
  <c r="Y3750" i="10" s="1"/>
  <c r="AJ3749" i="10"/>
  <c r="AI3749" i="10" s="1"/>
  <c r="AA3750" i="10" l="1"/>
  <c r="AC3750" i="10" s="1"/>
  <c r="Z3750" i="10"/>
  <c r="AD3750" i="10" s="1"/>
  <c r="AF3750" i="10" l="1"/>
  <c r="AE3750" i="10"/>
  <c r="AH3750" i="10" l="1"/>
  <c r="T3751" i="10"/>
  <c r="AG3751" i="10" l="1"/>
  <c r="S3752" i="10"/>
  <c r="R3753" i="10" s="1"/>
  <c r="AJ3750" i="10"/>
  <c r="AI3750" i="10" s="1"/>
  <c r="U3751" i="10"/>
  <c r="W3751" i="10" s="1"/>
  <c r="Y3751" i="10" s="1"/>
  <c r="V3751" i="10"/>
  <c r="X3751" i="10" s="1"/>
  <c r="Z3751" i="10" s="1"/>
  <c r="AB3751" i="10" l="1"/>
  <c r="AD3751" i="10" s="1"/>
  <c r="AA3751" i="10"/>
  <c r="AC3751" i="10" s="1"/>
  <c r="AF3751" i="10" l="1"/>
  <c r="AE3751" i="10"/>
  <c r="AH3751" i="10" l="1"/>
  <c r="T3752" i="10"/>
  <c r="AG3752" i="10" l="1"/>
  <c r="S3753" i="10"/>
  <c r="R3754" i="10" s="1"/>
  <c r="AJ3751" i="10"/>
  <c r="AI3751" i="10" s="1"/>
  <c r="U3752" i="10"/>
  <c r="W3752" i="10" s="1"/>
  <c r="Y3752" i="10" s="1"/>
  <c r="V3752" i="10"/>
  <c r="X3752" i="10" s="1"/>
  <c r="Z3752" i="10" s="1"/>
  <c r="AB3752" i="10" l="1"/>
  <c r="AD3752" i="10" s="1"/>
  <c r="AA3752" i="10"/>
  <c r="AC3752" i="10" s="1"/>
  <c r="AE3752" i="10" l="1"/>
  <c r="AF3752" i="10"/>
  <c r="AH3752" i="10" l="1"/>
  <c r="T3753" i="10"/>
  <c r="AG3753" i="10" l="1"/>
  <c r="S3754" i="10"/>
  <c r="R3755" i="10" s="1"/>
  <c r="AJ3752" i="10"/>
  <c r="AI3752" i="10" s="1"/>
  <c r="U3753" i="10"/>
  <c r="W3753" i="10" s="1"/>
  <c r="Y3753" i="10" s="1"/>
  <c r="V3753" i="10"/>
  <c r="X3753" i="10" s="1"/>
  <c r="Z3753" i="10" s="1"/>
  <c r="AB3753" i="10" l="1"/>
  <c r="AD3753" i="10" s="1"/>
  <c r="AA3753" i="10"/>
  <c r="AC3753" i="10" s="1"/>
  <c r="AF3753" i="10" l="1"/>
  <c r="AE3753" i="10"/>
  <c r="AH3753" i="10" l="1"/>
  <c r="T3754" i="10"/>
  <c r="AG3754" i="10" l="1"/>
  <c r="S3755" i="10"/>
  <c r="R3756" i="10" s="1"/>
  <c r="AJ3753" i="10"/>
  <c r="AI3753" i="10" s="1"/>
  <c r="U3754" i="10"/>
  <c r="W3754" i="10" s="1"/>
  <c r="Y3754" i="10" s="1"/>
  <c r="V3754" i="10"/>
  <c r="X3754" i="10" s="1"/>
  <c r="AB3754" i="10" s="1"/>
  <c r="AA3754" i="10" l="1"/>
  <c r="AC3754" i="10" s="1"/>
  <c r="Z3754" i="10"/>
  <c r="AD3754" i="10" l="1"/>
  <c r="AF3754" i="10" l="1"/>
  <c r="AE3754" i="10"/>
  <c r="AH3754" i="10" l="1"/>
  <c r="T3755" i="10"/>
  <c r="AG3755" i="10" l="1"/>
  <c r="S3756" i="10"/>
  <c r="R3757" i="10" s="1"/>
  <c r="AJ3754" i="10"/>
  <c r="AI3754" i="10" s="1"/>
  <c r="V3755" i="10"/>
  <c r="X3755" i="10" s="1"/>
  <c r="Z3755" i="10" s="1"/>
  <c r="U3755" i="10"/>
  <c r="W3755" i="10" s="1"/>
  <c r="Y3755" i="10" s="1"/>
  <c r="AB3755" i="10" l="1"/>
  <c r="AD3755" i="10" s="1"/>
  <c r="AA3755" i="10"/>
  <c r="AC3755" i="10" s="1"/>
  <c r="AF3755" i="10" l="1"/>
  <c r="AE3755" i="10"/>
  <c r="AH3755" i="10" l="1"/>
  <c r="T3756" i="10"/>
  <c r="AG3756" i="10" l="1"/>
  <c r="S3757" i="10"/>
  <c r="R3758" i="10" s="1"/>
  <c r="V3756" i="10"/>
  <c r="X3756" i="10" s="1"/>
  <c r="Z3756" i="10" s="1"/>
  <c r="U3756" i="10"/>
  <c r="W3756" i="10" s="1"/>
  <c r="AA3756" i="10" s="1"/>
  <c r="AJ3755" i="10"/>
  <c r="AI3755" i="10" s="1"/>
  <c r="AB3756" i="10" l="1"/>
  <c r="AD3756" i="10" s="1"/>
  <c r="Y3756" i="10"/>
  <c r="AC3756" i="10" s="1"/>
  <c r="AE3756" i="10" l="1"/>
  <c r="AF3756" i="10"/>
  <c r="AH3756" i="10" l="1"/>
  <c r="T3757" i="10"/>
  <c r="AG3757" i="10" l="1"/>
  <c r="S3758" i="10"/>
  <c r="R3759" i="10" s="1"/>
  <c r="AJ3756" i="10"/>
  <c r="AI3756" i="10" s="1"/>
  <c r="V3757" i="10"/>
  <c r="X3757" i="10" s="1"/>
  <c r="Z3757" i="10" s="1"/>
  <c r="U3757" i="10"/>
  <c r="W3757" i="10" s="1"/>
  <c r="Y3757" i="10" s="1"/>
  <c r="AB3757" i="10" l="1"/>
  <c r="AD3757" i="10" s="1"/>
  <c r="AA3757" i="10"/>
  <c r="AC3757" i="10" s="1"/>
  <c r="AE3757" i="10" l="1"/>
  <c r="AF3757" i="10"/>
  <c r="AH3757" i="10" l="1"/>
  <c r="T3758" i="10"/>
  <c r="AG3758" i="10" l="1"/>
  <c r="S3759" i="10"/>
  <c r="R3760" i="10" s="1"/>
  <c r="V3758" i="10"/>
  <c r="X3758" i="10" s="1"/>
  <c r="AB3758" i="10" s="1"/>
  <c r="U3758" i="10"/>
  <c r="W3758" i="10" s="1"/>
  <c r="Y3758" i="10" s="1"/>
  <c r="AJ3757" i="10"/>
  <c r="AI3757" i="10" s="1"/>
  <c r="AA3758" i="10" l="1"/>
  <c r="AC3758" i="10" s="1"/>
  <c r="Z3758" i="10"/>
  <c r="AD3758" i="10" s="1"/>
  <c r="AF3758" i="10" l="1"/>
  <c r="AE3758" i="10"/>
  <c r="AH3758" i="10" l="1"/>
  <c r="T3759" i="10"/>
  <c r="AG3759" i="10" l="1"/>
  <c r="S3760" i="10"/>
  <c r="R3761" i="10" s="1"/>
  <c r="AJ3758" i="10"/>
  <c r="AI3758" i="10" s="1"/>
  <c r="U3759" i="10"/>
  <c r="W3759" i="10" s="1"/>
  <c r="Y3759" i="10" s="1"/>
  <c r="V3759" i="10"/>
  <c r="X3759" i="10" s="1"/>
  <c r="Z3759" i="10" s="1"/>
  <c r="AA3759" i="10" l="1"/>
  <c r="AC3759" i="10" s="1"/>
  <c r="AB3759" i="10"/>
  <c r="AD3759" i="10" s="1"/>
  <c r="AE3759" i="10" l="1"/>
  <c r="AF3759" i="10"/>
  <c r="AH3759" i="10" l="1"/>
  <c r="T3760" i="10"/>
  <c r="AG3760" i="10" l="1"/>
  <c r="S3761" i="10"/>
  <c r="R3762" i="10" s="1"/>
  <c r="V3760" i="10"/>
  <c r="X3760" i="10" s="1"/>
  <c r="Z3760" i="10" s="1"/>
  <c r="U3760" i="10"/>
  <c r="W3760" i="10" s="1"/>
  <c r="Y3760" i="10" s="1"/>
  <c r="AJ3759" i="10"/>
  <c r="AI3759" i="10" s="1"/>
  <c r="AB3760" i="10" l="1"/>
  <c r="AD3760" i="10" s="1"/>
  <c r="AA3760" i="10"/>
  <c r="AC3760" i="10" s="1"/>
  <c r="AE3760" i="10" l="1"/>
  <c r="AF3760" i="10"/>
  <c r="AH3760" i="10" l="1"/>
  <c r="T3761" i="10"/>
  <c r="AG3761" i="10" l="1"/>
  <c r="S3762" i="10"/>
  <c r="R3763" i="10" s="1"/>
  <c r="V3761" i="10"/>
  <c r="X3761" i="10" s="1"/>
  <c r="Z3761" i="10" s="1"/>
  <c r="U3761" i="10"/>
  <c r="W3761" i="10" s="1"/>
  <c r="Y3761" i="10" s="1"/>
  <c r="AJ3760" i="10"/>
  <c r="AI3760" i="10" s="1"/>
  <c r="AB3761" i="10" l="1"/>
  <c r="AD3761" i="10" s="1"/>
  <c r="AA3761" i="10"/>
  <c r="AC3761" i="10" s="1"/>
  <c r="AF3761" i="10" l="1"/>
  <c r="AE3761" i="10"/>
  <c r="AH3761" i="10" l="1"/>
  <c r="T3762" i="10"/>
  <c r="AG3762" i="10" l="1"/>
  <c r="S3763" i="10"/>
  <c r="R3764" i="10" s="1"/>
  <c r="V3762" i="10"/>
  <c r="X3762" i="10" s="1"/>
  <c r="Z3762" i="10" s="1"/>
  <c r="U3762" i="10"/>
  <c r="W3762" i="10" s="1"/>
  <c r="Y3762" i="10" s="1"/>
  <c r="AJ3761" i="10"/>
  <c r="AI3761" i="10" s="1"/>
  <c r="AB3762" i="10" l="1"/>
  <c r="AD3762" i="10" s="1"/>
  <c r="AA3762" i="10"/>
  <c r="AC3762" i="10" s="1"/>
  <c r="AE3762" i="10" l="1"/>
  <c r="AF3762" i="10"/>
  <c r="AH3762" i="10" l="1"/>
  <c r="T3763" i="10"/>
  <c r="AG3763" i="10" l="1"/>
  <c r="S3764" i="10"/>
  <c r="R3765" i="10" s="1"/>
  <c r="V3763" i="10"/>
  <c r="X3763" i="10" s="1"/>
  <c r="Z3763" i="10" s="1"/>
  <c r="U3763" i="10"/>
  <c r="W3763" i="10" s="1"/>
  <c r="AA3763" i="10" s="1"/>
  <c r="AJ3762" i="10"/>
  <c r="AI3762" i="10" s="1"/>
  <c r="AB3763" i="10" l="1"/>
  <c r="AD3763" i="10" s="1"/>
  <c r="Y3763" i="10"/>
  <c r="AC3763" i="10" s="1"/>
  <c r="AE3763" i="10" l="1"/>
  <c r="AH3763" i="10" s="1"/>
  <c r="AF3763" i="10"/>
  <c r="AJ3763" i="10" l="1"/>
  <c r="AI3763" i="10" s="1"/>
  <c r="T3764" i="10"/>
  <c r="AG3764" i="10" l="1"/>
  <c r="S3765" i="10"/>
  <c r="R3766" i="10" s="1"/>
  <c r="V3764" i="10"/>
  <c r="X3764" i="10" s="1"/>
  <c r="AB3764" i="10" s="1"/>
  <c r="U3764" i="10"/>
  <c r="W3764" i="10" s="1"/>
  <c r="Y3764" i="10" s="1"/>
  <c r="Z3764" i="10" l="1"/>
  <c r="AD3764" i="10" s="1"/>
  <c r="AA3764" i="10"/>
  <c r="AC3764" i="10" s="1"/>
  <c r="AE3764" i="10" l="1"/>
  <c r="AF3764" i="10"/>
  <c r="AH3764" i="10"/>
  <c r="T3765" i="10"/>
  <c r="AG3765" i="10" l="1"/>
  <c r="S3766" i="10"/>
  <c r="R3767" i="10" s="1"/>
  <c r="AJ3764" i="10"/>
  <c r="AI3764" i="10" s="1"/>
  <c r="V3765" i="10"/>
  <c r="X3765" i="10" s="1"/>
  <c r="AB3765" i="10" s="1"/>
  <c r="U3765" i="10"/>
  <c r="W3765" i="10" s="1"/>
  <c r="Y3765" i="10" s="1"/>
  <c r="AA3765" i="10" l="1"/>
  <c r="AC3765" i="10" s="1"/>
  <c r="Z3765" i="10"/>
  <c r="AD3765" i="10" s="1"/>
  <c r="AE3765" i="10" l="1"/>
  <c r="AF3765" i="10"/>
  <c r="AH3765" i="10" l="1"/>
  <c r="T3766" i="10"/>
  <c r="AG3766" i="10" l="1"/>
  <c r="S3767" i="10"/>
  <c r="R3768" i="10" s="1"/>
  <c r="AJ3765" i="10"/>
  <c r="AI3765" i="10" s="1"/>
  <c r="V3766" i="10"/>
  <c r="X3766" i="10" s="1"/>
  <c r="AB3766" i="10" s="1"/>
  <c r="U3766" i="10"/>
  <c r="W3766" i="10" s="1"/>
  <c r="AA3766" i="10" s="1"/>
  <c r="Z3766" i="10" l="1"/>
  <c r="AD3766" i="10" s="1"/>
  <c r="Y3766" i="10"/>
  <c r="AC3766" i="10" s="1"/>
  <c r="AF3766" i="10" l="1"/>
  <c r="AE3766" i="10"/>
  <c r="AH3766" i="10" l="1"/>
  <c r="T3767" i="10"/>
  <c r="AG3767" i="10" l="1"/>
  <c r="S3768" i="10"/>
  <c r="R3769" i="10" s="1"/>
  <c r="AJ3766" i="10"/>
  <c r="H43" i="11" s="1"/>
  <c r="V3767" i="10"/>
  <c r="X3767" i="10" s="1"/>
  <c r="AB3767" i="10" s="1"/>
  <c r="U3767" i="10"/>
  <c r="W3767" i="10" s="1"/>
  <c r="AA3767" i="10" s="1"/>
  <c r="AI3766" i="10" l="1"/>
  <c r="G43" i="11" s="1"/>
  <c r="Z3767" i="10"/>
  <c r="AD3767" i="10" s="1"/>
  <c r="Y3767" i="10"/>
  <c r="AC3767" i="10" s="1"/>
  <c r="AF3767" i="10" l="1"/>
  <c r="AE3767" i="10"/>
  <c r="AH3767" i="10" l="1"/>
  <c r="T3768" i="10"/>
  <c r="AG3768" i="10" l="1"/>
  <c r="S3769" i="10"/>
  <c r="R3770" i="10" s="1"/>
  <c r="AJ3767" i="10"/>
  <c r="AI3767" i="10" s="1"/>
  <c r="U3768" i="10"/>
  <c r="W3768" i="10" s="1"/>
  <c r="Y3768" i="10" s="1"/>
  <c r="V3768" i="10"/>
  <c r="X3768" i="10" s="1"/>
  <c r="Z3768" i="10" s="1"/>
  <c r="AA3768" i="10" l="1"/>
  <c r="AC3768" i="10" s="1"/>
  <c r="AB3768" i="10"/>
  <c r="AD3768" i="10" s="1"/>
  <c r="AF3768" i="10" l="1"/>
  <c r="AE3768" i="10"/>
  <c r="T3769" i="10" l="1"/>
  <c r="AH3768" i="10"/>
  <c r="AG3769" i="10" l="1"/>
  <c r="S3770" i="10"/>
  <c r="R3771" i="10" s="1"/>
  <c r="U3769" i="10"/>
  <c r="W3769" i="10" s="1"/>
  <c r="AA3769" i="10" s="1"/>
  <c r="V3769" i="10"/>
  <c r="X3769" i="10" s="1"/>
  <c r="AB3769" i="10" s="1"/>
  <c r="AJ3768" i="10"/>
  <c r="AI3768" i="10" s="1"/>
  <c r="Y3769" i="10" l="1"/>
  <c r="AC3769" i="10" s="1"/>
  <c r="Z3769" i="10"/>
  <c r="AD3769" i="10" s="1"/>
  <c r="AE3769" i="10" l="1"/>
  <c r="AF3769" i="10"/>
  <c r="AH3769" i="10" l="1"/>
  <c r="T3770" i="10"/>
  <c r="AG3770" i="10" l="1"/>
  <c r="S3771" i="10"/>
  <c r="R3772" i="10" s="1"/>
  <c r="AJ3769" i="10"/>
  <c r="AI3769" i="10" s="1"/>
  <c r="V3770" i="10"/>
  <c r="X3770" i="10" s="1"/>
  <c r="AB3770" i="10" s="1"/>
  <c r="U3770" i="10"/>
  <c r="W3770" i="10" s="1"/>
  <c r="Y3770" i="10" s="1"/>
  <c r="AA3770" i="10" l="1"/>
  <c r="AC3770" i="10" s="1"/>
  <c r="Z3770" i="10"/>
  <c r="AD3770" i="10" s="1"/>
  <c r="AF3770" i="10" l="1"/>
  <c r="AE3770" i="10"/>
  <c r="AH3770" i="10" l="1"/>
  <c r="T3771" i="10"/>
  <c r="AG3771" i="10" l="1"/>
  <c r="S3772" i="10"/>
  <c r="R3773" i="10" s="1"/>
  <c r="AJ3770" i="10"/>
  <c r="AI3770" i="10" s="1"/>
  <c r="V3771" i="10"/>
  <c r="X3771" i="10" s="1"/>
  <c r="AB3771" i="10" s="1"/>
  <c r="U3771" i="10"/>
  <c r="W3771" i="10" s="1"/>
  <c r="Y3771" i="10" s="1"/>
  <c r="AA3771" i="10" l="1"/>
  <c r="AC3771" i="10" s="1"/>
  <c r="Z3771" i="10"/>
  <c r="AD3771" i="10" s="1"/>
  <c r="AF3771" i="10" l="1"/>
  <c r="AE3771" i="10"/>
  <c r="AH3771" i="10" l="1"/>
  <c r="T3772" i="10"/>
  <c r="AG3772" i="10" l="1"/>
  <c r="S3773" i="10"/>
  <c r="R3774" i="10" s="1"/>
  <c r="U3772" i="10"/>
  <c r="W3772" i="10" s="1"/>
  <c r="AA3772" i="10" s="1"/>
  <c r="V3772" i="10"/>
  <c r="X3772" i="10" s="1"/>
  <c r="Z3772" i="10" s="1"/>
  <c r="AJ3771" i="10"/>
  <c r="AI3771" i="10" s="1"/>
  <c r="AB3772" i="10" l="1"/>
  <c r="AD3772" i="10" s="1"/>
  <c r="Y3772" i="10"/>
  <c r="AC3772" i="10" s="1"/>
  <c r="AE3772" i="10" l="1"/>
  <c r="AF3772" i="10"/>
  <c r="AH3772" i="10" l="1"/>
  <c r="T3773" i="10"/>
  <c r="AG3773" i="10" l="1"/>
  <c r="S3774" i="10"/>
  <c r="R3775" i="10" s="1"/>
  <c r="U3773" i="10"/>
  <c r="W3773" i="10" s="1"/>
  <c r="Y3773" i="10" s="1"/>
  <c r="V3773" i="10"/>
  <c r="X3773" i="10" s="1"/>
  <c r="Z3773" i="10" s="1"/>
  <c r="AJ3772" i="10"/>
  <c r="AI3772" i="10" s="1"/>
  <c r="AA3773" i="10" l="1"/>
  <c r="AC3773" i="10" s="1"/>
  <c r="AB3773" i="10"/>
  <c r="AD3773" i="10" s="1"/>
  <c r="AF3773" i="10" l="1"/>
  <c r="AE3773" i="10"/>
  <c r="AH3773" i="10" l="1"/>
  <c r="T3774" i="10"/>
  <c r="AG3774" i="10" l="1"/>
  <c r="S3775" i="10"/>
  <c r="R3776" i="10" s="1"/>
  <c r="U3774" i="10"/>
  <c r="W3774" i="10" s="1"/>
  <c r="Y3774" i="10" s="1"/>
  <c r="V3774" i="10"/>
  <c r="X3774" i="10" s="1"/>
  <c r="Z3774" i="10" s="1"/>
  <c r="AJ3773" i="10"/>
  <c r="AI3773" i="10" s="1"/>
  <c r="AA3774" i="10" l="1"/>
  <c r="AC3774" i="10" s="1"/>
  <c r="AB3774" i="10"/>
  <c r="AD3774" i="10" s="1"/>
  <c r="AE3774" i="10" l="1"/>
  <c r="AF3774" i="10"/>
  <c r="AH3774" i="10" l="1"/>
  <c r="T3775" i="10"/>
  <c r="AG3775" i="10" l="1"/>
  <c r="S3776" i="10"/>
  <c r="R3777" i="10" s="1"/>
  <c r="V3775" i="10"/>
  <c r="X3775" i="10" s="1"/>
  <c r="Z3775" i="10" s="1"/>
  <c r="U3775" i="10"/>
  <c r="W3775" i="10" s="1"/>
  <c r="Y3775" i="10" s="1"/>
  <c r="AJ3774" i="10"/>
  <c r="AI3774" i="10" s="1"/>
  <c r="AB3775" i="10" l="1"/>
  <c r="AD3775" i="10" s="1"/>
  <c r="AA3775" i="10"/>
  <c r="AC3775" i="10" s="1"/>
  <c r="AF3775" i="10" l="1"/>
  <c r="AE3775" i="10"/>
  <c r="AH3775" i="10" l="1"/>
  <c r="T3776" i="10"/>
  <c r="AG3776" i="10" l="1"/>
  <c r="S3777" i="10"/>
  <c r="R3778" i="10" s="1"/>
  <c r="AJ3775" i="10"/>
  <c r="AI3775" i="10" s="1"/>
  <c r="V3776" i="10"/>
  <c r="X3776" i="10" s="1"/>
  <c r="Z3776" i="10" s="1"/>
  <c r="U3776" i="10"/>
  <c r="W3776" i="10" s="1"/>
  <c r="Y3776" i="10" s="1"/>
  <c r="AB3776" i="10" l="1"/>
  <c r="AD3776" i="10" s="1"/>
  <c r="AA3776" i="10"/>
  <c r="AC3776" i="10" s="1"/>
  <c r="AE3776" i="10" l="1"/>
  <c r="AH3776" i="10"/>
  <c r="T3777" i="10"/>
  <c r="AF3776" i="10"/>
  <c r="AG3777" i="10" l="1"/>
  <c r="S3778" i="10"/>
  <c r="R3779" i="10" s="1"/>
  <c r="AJ3776" i="10"/>
  <c r="AI3776" i="10" s="1"/>
  <c r="U3777" i="10"/>
  <c r="W3777" i="10" s="1"/>
  <c r="AA3777" i="10" s="1"/>
  <c r="V3777" i="10"/>
  <c r="X3777" i="10" s="1"/>
  <c r="Z3777" i="10" s="1"/>
  <c r="AB3777" i="10" l="1"/>
  <c r="AD3777" i="10" s="1"/>
  <c r="Y3777" i="10"/>
  <c r="AC3777" i="10" s="1"/>
  <c r="AF3777" i="10" l="1"/>
  <c r="AE3777" i="10"/>
  <c r="AH3777" i="10" l="1"/>
  <c r="T3778" i="10"/>
  <c r="AG3778" i="10" l="1"/>
  <c r="S3779" i="10"/>
  <c r="R3780" i="10" s="1"/>
  <c r="V3778" i="10"/>
  <c r="X3778" i="10" s="1"/>
  <c r="AB3778" i="10" s="1"/>
  <c r="U3778" i="10"/>
  <c r="W3778" i="10" s="1"/>
  <c r="AA3778" i="10" s="1"/>
  <c r="AJ3777" i="10"/>
  <c r="AI3777" i="10" s="1"/>
  <c r="Z3778" i="10" l="1"/>
  <c r="AD3778" i="10" s="1"/>
  <c r="Y3778" i="10"/>
  <c r="AC3778" i="10" s="1"/>
  <c r="AE3778" i="10" l="1"/>
  <c r="AF3778" i="10"/>
  <c r="AH3778" i="10" l="1"/>
  <c r="T3779" i="10"/>
  <c r="AG3779" i="10" l="1"/>
  <c r="S3780" i="10"/>
  <c r="R3781" i="10" s="1"/>
  <c r="AJ3778" i="10"/>
  <c r="AI3778" i="10" s="1"/>
  <c r="V3779" i="10"/>
  <c r="X3779" i="10" s="1"/>
  <c r="Z3779" i="10" s="1"/>
  <c r="U3779" i="10"/>
  <c r="W3779" i="10" s="1"/>
  <c r="Y3779" i="10" s="1"/>
  <c r="AB3779" i="10" l="1"/>
  <c r="AD3779" i="10" s="1"/>
  <c r="AA3779" i="10"/>
  <c r="AC3779" i="10" s="1"/>
  <c r="AE3779" i="10" l="1"/>
  <c r="AF3779" i="10"/>
  <c r="AH3779" i="10" l="1"/>
  <c r="T3780" i="10"/>
  <c r="AG3780" i="10" l="1"/>
  <c r="S3781" i="10"/>
  <c r="R3782" i="10" s="1"/>
  <c r="V3780" i="10"/>
  <c r="X3780" i="10" s="1"/>
  <c r="AB3780" i="10" s="1"/>
  <c r="U3780" i="10"/>
  <c r="W3780" i="10" s="1"/>
  <c r="AA3780" i="10" s="1"/>
  <c r="AJ3779" i="10"/>
  <c r="AI3779" i="10" s="1"/>
  <c r="Z3780" i="10" l="1"/>
  <c r="AD3780" i="10" s="1"/>
  <c r="Y3780" i="10"/>
  <c r="AC3780" i="10" s="1"/>
  <c r="AF3780" i="10" l="1"/>
  <c r="AE3780" i="10"/>
  <c r="AH3780" i="10" l="1"/>
  <c r="T3781" i="10"/>
  <c r="AG3781" i="10" l="1"/>
  <c r="S3782" i="10"/>
  <c r="R3783" i="10" s="1"/>
  <c r="U3781" i="10"/>
  <c r="W3781" i="10" s="1"/>
  <c r="Y3781" i="10" s="1"/>
  <c r="V3781" i="10"/>
  <c r="X3781" i="10" s="1"/>
  <c r="AB3781" i="10" s="1"/>
  <c r="AJ3780" i="10"/>
  <c r="AI3780" i="10" s="1"/>
  <c r="AA3781" i="10" l="1"/>
  <c r="AC3781" i="10" s="1"/>
  <c r="Z3781" i="10"/>
  <c r="AD3781" i="10" s="1"/>
  <c r="AE3781" i="10" l="1"/>
  <c r="AF3781" i="10"/>
  <c r="AH3781" i="10" l="1"/>
  <c r="T3782" i="10"/>
  <c r="AG3782" i="10" l="1"/>
  <c r="S3783" i="10"/>
  <c r="R3784" i="10" s="1"/>
  <c r="V3782" i="10"/>
  <c r="X3782" i="10" s="1"/>
  <c r="AB3782" i="10" s="1"/>
  <c r="U3782" i="10"/>
  <c r="W3782" i="10" s="1"/>
  <c r="AA3782" i="10" s="1"/>
  <c r="AJ3781" i="10"/>
  <c r="AI3781" i="10" s="1"/>
  <c r="Z3782" i="10" l="1"/>
  <c r="AD3782" i="10" s="1"/>
  <c r="Y3782" i="10"/>
  <c r="AC3782" i="10" s="1"/>
  <c r="AE3782" i="10" l="1"/>
  <c r="AF3782" i="10"/>
  <c r="AH3782" i="10" l="1"/>
  <c r="T3783" i="10"/>
  <c r="AG3783" i="10" l="1"/>
  <c r="S3784" i="10"/>
  <c r="R3785" i="10" s="1"/>
  <c r="AJ3782" i="10"/>
  <c r="AI3782" i="10" s="1"/>
  <c r="U3783" i="10"/>
  <c r="W3783" i="10" s="1"/>
  <c r="AA3783" i="10" s="1"/>
  <c r="V3783" i="10"/>
  <c r="X3783" i="10" s="1"/>
  <c r="Z3783" i="10" s="1"/>
  <c r="AB3783" i="10" l="1"/>
  <c r="AD3783" i="10" s="1"/>
  <c r="Y3783" i="10"/>
  <c r="AC3783" i="10" s="1"/>
  <c r="AF3783" i="10" l="1"/>
  <c r="AE3783" i="10"/>
  <c r="AH3783" i="10" l="1"/>
  <c r="T3784" i="10"/>
  <c r="AG3784" i="10" l="1"/>
  <c r="S3785" i="10"/>
  <c r="R3786" i="10" s="1"/>
  <c r="U3784" i="10"/>
  <c r="W3784" i="10" s="1"/>
  <c r="AA3784" i="10" s="1"/>
  <c r="V3784" i="10"/>
  <c r="X3784" i="10" s="1"/>
  <c r="Z3784" i="10" s="1"/>
  <c r="AJ3783" i="10"/>
  <c r="AI3783" i="10" s="1"/>
  <c r="AB3784" i="10" l="1"/>
  <c r="AD3784" i="10" s="1"/>
  <c r="Y3784" i="10"/>
  <c r="AC3784" i="10" s="1"/>
  <c r="AE3784" i="10" l="1"/>
  <c r="T3785" i="10" s="1"/>
  <c r="AF3784" i="10"/>
  <c r="AG3785" i="10" l="1"/>
  <c r="S3786" i="10"/>
  <c r="R3787" i="10" s="1"/>
  <c r="AH3784" i="10"/>
  <c r="U3785" i="10"/>
  <c r="W3785" i="10" s="1"/>
  <c r="Y3785" i="10" s="1"/>
  <c r="V3785" i="10"/>
  <c r="X3785" i="10" s="1"/>
  <c r="Z3785" i="10" s="1"/>
  <c r="AB3785" i="10" l="1"/>
  <c r="AD3785" i="10" s="1"/>
  <c r="AA3785" i="10"/>
  <c r="AC3785" i="10" s="1"/>
  <c r="AJ3784" i="10"/>
  <c r="AI3784" i="10" s="1"/>
  <c r="AF3785" i="10" l="1"/>
  <c r="AE3785" i="10"/>
  <c r="AH3785" i="10" l="1"/>
  <c r="T3786" i="10"/>
  <c r="AG3786" i="10" l="1"/>
  <c r="S3787" i="10"/>
  <c r="R3788" i="10" s="1"/>
  <c r="AJ3785" i="10"/>
  <c r="AI3785" i="10" s="1"/>
  <c r="U3786" i="10"/>
  <c r="W3786" i="10" s="1"/>
  <c r="Y3786" i="10" s="1"/>
  <c r="V3786" i="10"/>
  <c r="X3786" i="10" s="1"/>
  <c r="Z3786" i="10" s="1"/>
  <c r="AA3786" i="10" l="1"/>
  <c r="AC3786" i="10" s="1"/>
  <c r="AB3786" i="10"/>
  <c r="AD3786" i="10" s="1"/>
  <c r="AE3786" i="10" l="1"/>
  <c r="AH3786" i="10" s="1"/>
  <c r="AF3786" i="10"/>
  <c r="AJ3786" i="10" l="1"/>
  <c r="AI3786" i="10" s="1"/>
  <c r="T3787" i="10"/>
  <c r="AG3787" i="10" l="1"/>
  <c r="S3788" i="10"/>
  <c r="R3789" i="10" s="1"/>
  <c r="V3787" i="10"/>
  <c r="X3787" i="10" s="1"/>
  <c r="Z3787" i="10" s="1"/>
  <c r="U3787" i="10"/>
  <c r="W3787" i="10" s="1"/>
  <c r="Y3787" i="10" s="1"/>
  <c r="AB3787" i="10" l="1"/>
  <c r="AD3787" i="10" s="1"/>
  <c r="AA3787" i="10"/>
  <c r="AC3787" i="10" s="1"/>
  <c r="AF3787" i="10" l="1"/>
  <c r="AE3787" i="10"/>
  <c r="AH3787" i="10" s="1"/>
  <c r="AJ3787" i="10" l="1"/>
  <c r="AI3787" i="10" s="1"/>
  <c r="T3788" i="10"/>
  <c r="AG3788" i="10" l="1"/>
  <c r="S3789" i="10"/>
  <c r="R3790" i="10" s="1"/>
  <c r="V3788" i="10"/>
  <c r="X3788" i="10" s="1"/>
  <c r="AB3788" i="10" s="1"/>
  <c r="U3788" i="10"/>
  <c r="W3788" i="10" s="1"/>
  <c r="Y3788" i="10" s="1"/>
  <c r="AA3788" i="10" l="1"/>
  <c r="AC3788" i="10" s="1"/>
  <c r="Z3788" i="10"/>
  <c r="AD3788" i="10" s="1"/>
  <c r="AE3788" i="10" l="1"/>
  <c r="AF3788" i="10"/>
  <c r="T3789" i="10" l="1"/>
  <c r="AH3788" i="10"/>
  <c r="AG3789" i="10" l="1"/>
  <c r="S3790" i="10"/>
  <c r="R3791" i="10" s="1"/>
  <c r="AJ3788" i="10"/>
  <c r="AI3788" i="10" s="1"/>
  <c r="V3789" i="10"/>
  <c r="X3789" i="10" s="1"/>
  <c r="Z3789" i="10" s="1"/>
  <c r="U3789" i="10"/>
  <c r="W3789" i="10" s="1"/>
  <c r="Y3789" i="10" s="1"/>
  <c r="AB3789" i="10" l="1"/>
  <c r="AD3789" i="10" s="1"/>
  <c r="AA3789" i="10"/>
  <c r="AC3789" i="10" s="1"/>
  <c r="AF3789" i="10" l="1"/>
  <c r="AE3789" i="10"/>
  <c r="T3790" i="10" l="1"/>
  <c r="AH3789" i="10"/>
  <c r="AG3790" i="10" l="1"/>
  <c r="S3791" i="10"/>
  <c r="R3792" i="10" s="1"/>
  <c r="AJ3789" i="10"/>
  <c r="AI3789" i="10" s="1"/>
  <c r="V3790" i="10"/>
  <c r="X3790" i="10" s="1"/>
  <c r="Z3790" i="10" s="1"/>
  <c r="U3790" i="10"/>
  <c r="W3790" i="10" s="1"/>
  <c r="Y3790" i="10" s="1"/>
  <c r="AB3790" i="10" l="1"/>
  <c r="AD3790" i="10" s="1"/>
  <c r="AA3790" i="10"/>
  <c r="AC3790" i="10" s="1"/>
  <c r="AF3790" i="10" l="1"/>
  <c r="AE3790" i="10"/>
  <c r="T3791" i="10"/>
  <c r="AH3790" i="10"/>
  <c r="AG3791" i="10" l="1"/>
  <c r="S3792" i="10"/>
  <c r="R3793" i="10" s="1"/>
  <c r="V3791" i="10"/>
  <c r="X3791" i="10" s="1"/>
  <c r="Z3791" i="10" s="1"/>
  <c r="U3791" i="10"/>
  <c r="W3791" i="10" s="1"/>
  <c r="Y3791" i="10" s="1"/>
  <c r="AJ3790" i="10"/>
  <c r="AI3790" i="10" s="1"/>
  <c r="AB3791" i="10" l="1"/>
  <c r="AD3791" i="10" s="1"/>
  <c r="AA3791" i="10"/>
  <c r="AC3791" i="10" s="1"/>
  <c r="AE3791" i="10" l="1"/>
  <c r="T3792" i="10" s="1"/>
  <c r="AG3792" i="10" s="1"/>
  <c r="AF3791" i="10"/>
  <c r="AH3791" i="10"/>
  <c r="S3793" i="10" l="1"/>
  <c r="R3794" i="10" s="1"/>
  <c r="U3792" i="10"/>
  <c r="W3792" i="10" s="1"/>
  <c r="AA3792" i="10" s="1"/>
  <c r="V3792" i="10"/>
  <c r="X3792" i="10" s="1"/>
  <c r="Z3792" i="10" s="1"/>
  <c r="AJ3791" i="10"/>
  <c r="AI3791" i="10" s="1"/>
  <c r="Y3792" i="10" l="1"/>
  <c r="AC3792" i="10" s="1"/>
  <c r="AB3792" i="10"/>
  <c r="AD3792" i="10" s="1"/>
  <c r="AE3792" i="10" l="1"/>
  <c r="AF3792" i="10"/>
  <c r="T3793" i="10"/>
  <c r="AH3792" i="10"/>
  <c r="AG3793" i="10" l="1"/>
  <c r="S3794" i="10"/>
  <c r="R3795" i="10" s="1"/>
  <c r="AJ3792" i="10"/>
  <c r="AI3792" i="10" s="1"/>
  <c r="U3793" i="10"/>
  <c r="W3793" i="10" s="1"/>
  <c r="Y3793" i="10" s="1"/>
  <c r="V3793" i="10"/>
  <c r="X3793" i="10" s="1"/>
  <c r="AB3793" i="10" s="1"/>
  <c r="AA3793" i="10" l="1"/>
  <c r="AC3793" i="10" s="1"/>
  <c r="Z3793" i="10"/>
  <c r="AD3793" i="10" s="1"/>
  <c r="AE3793" i="10" l="1"/>
  <c r="AF3793" i="10"/>
  <c r="AH3793" i="10" l="1"/>
  <c r="T3794" i="10"/>
  <c r="AG3794" i="10" l="1"/>
  <c r="S3795" i="10"/>
  <c r="R3796" i="10" s="1"/>
  <c r="AJ3793" i="10"/>
  <c r="AI3793" i="10" s="1"/>
  <c r="U3794" i="10"/>
  <c r="W3794" i="10" s="1"/>
  <c r="Y3794" i="10" s="1"/>
  <c r="V3794" i="10"/>
  <c r="X3794" i="10" s="1"/>
  <c r="Z3794" i="10" s="1"/>
  <c r="AB3794" i="10" l="1"/>
  <c r="AD3794" i="10" s="1"/>
  <c r="AA3794" i="10"/>
  <c r="AC3794" i="10" s="1"/>
  <c r="AF3794" i="10" l="1"/>
  <c r="AE3794" i="10"/>
  <c r="AH3794" i="10" l="1"/>
  <c r="T3795" i="10"/>
  <c r="AG3795" i="10" l="1"/>
  <c r="S3796" i="10"/>
  <c r="R3797" i="10" s="1"/>
  <c r="AJ3794" i="10"/>
  <c r="AI3794" i="10" s="1"/>
  <c r="U3795" i="10"/>
  <c r="W3795" i="10" s="1"/>
  <c r="AA3795" i="10" s="1"/>
  <c r="V3795" i="10"/>
  <c r="X3795" i="10" s="1"/>
  <c r="Z3795" i="10" s="1"/>
  <c r="AB3795" i="10" l="1"/>
  <c r="AD3795" i="10" s="1"/>
  <c r="Y3795" i="10"/>
  <c r="AC3795" i="10" s="1"/>
  <c r="AE3795" i="10" l="1"/>
  <c r="T3796" i="10" s="1"/>
  <c r="AF3795" i="10"/>
  <c r="AG3796" i="10" l="1"/>
  <c r="S3797" i="10"/>
  <c r="R3798" i="10" s="1"/>
  <c r="AH3795" i="10"/>
  <c r="AJ3795" i="10" s="1"/>
  <c r="AI3795" i="10" s="1"/>
  <c r="U3796" i="10"/>
  <c r="W3796" i="10" s="1"/>
  <c r="Y3796" i="10" s="1"/>
  <c r="V3796" i="10"/>
  <c r="X3796" i="10" s="1"/>
  <c r="Z3796" i="10" s="1"/>
  <c r="AB3796" i="10" l="1"/>
  <c r="AD3796" i="10" s="1"/>
  <c r="AA3796" i="10"/>
  <c r="AC3796" i="10" s="1"/>
  <c r="AE3796" i="10" l="1"/>
  <c r="AF3796" i="10"/>
  <c r="AH3796" i="10" l="1"/>
  <c r="T3797" i="10"/>
  <c r="AG3797" i="10" l="1"/>
  <c r="S3798" i="10"/>
  <c r="R3799" i="10" s="1"/>
  <c r="V3797" i="10"/>
  <c r="X3797" i="10" s="1"/>
  <c r="Z3797" i="10" s="1"/>
  <c r="U3797" i="10"/>
  <c r="W3797" i="10" s="1"/>
  <c r="Y3797" i="10" s="1"/>
  <c r="AJ3796" i="10"/>
  <c r="AI3796" i="10" s="1"/>
  <c r="AB3797" i="10" l="1"/>
  <c r="AD3797" i="10" s="1"/>
  <c r="AA3797" i="10"/>
  <c r="AC3797" i="10" s="1"/>
  <c r="AE3797" i="10" l="1"/>
  <c r="AF3797" i="10"/>
  <c r="AH3797" i="10" l="1"/>
  <c r="T3798" i="10"/>
  <c r="AG3798" i="10" l="1"/>
  <c r="S3799" i="10"/>
  <c r="R3800" i="10" s="1"/>
  <c r="AJ3797" i="10"/>
  <c r="AI3797" i="10" s="1"/>
  <c r="V3798" i="10"/>
  <c r="X3798" i="10" s="1"/>
  <c r="Z3798" i="10" s="1"/>
  <c r="U3798" i="10"/>
  <c r="W3798" i="10" s="1"/>
  <c r="Y3798" i="10" s="1"/>
  <c r="AB3798" i="10" l="1"/>
  <c r="AD3798" i="10" s="1"/>
  <c r="AA3798" i="10"/>
  <c r="AC3798" i="10" s="1"/>
  <c r="AE3798" i="10" l="1"/>
  <c r="AF3798" i="10"/>
  <c r="AH3798" i="10" l="1"/>
  <c r="T3799" i="10"/>
  <c r="AG3799" i="10" l="1"/>
  <c r="S3800" i="10"/>
  <c r="R3801" i="10" s="1"/>
  <c r="V3799" i="10"/>
  <c r="X3799" i="10" s="1"/>
  <c r="Z3799" i="10" s="1"/>
  <c r="U3799" i="10"/>
  <c r="W3799" i="10" s="1"/>
  <c r="Y3799" i="10" s="1"/>
  <c r="AJ3798" i="10"/>
  <c r="AI3798" i="10" s="1"/>
  <c r="AB3799" i="10" l="1"/>
  <c r="AD3799" i="10" s="1"/>
  <c r="AA3799" i="10"/>
  <c r="AC3799" i="10" s="1"/>
  <c r="AE3799" i="10" l="1"/>
  <c r="AF3799" i="10"/>
  <c r="AH3799" i="10" l="1"/>
  <c r="T3800" i="10"/>
  <c r="AG3800" i="10" l="1"/>
  <c r="S3801" i="10"/>
  <c r="R3802" i="10" s="1"/>
  <c r="AJ3799" i="10"/>
  <c r="AI3799" i="10" s="1"/>
  <c r="U3800" i="10"/>
  <c r="W3800" i="10" s="1"/>
  <c r="Y3800" i="10" s="1"/>
  <c r="V3800" i="10"/>
  <c r="X3800" i="10" s="1"/>
  <c r="AB3800" i="10" s="1"/>
  <c r="AA3800" i="10" l="1"/>
  <c r="AC3800" i="10" s="1"/>
  <c r="Z3800" i="10"/>
  <c r="AD3800" i="10" s="1"/>
  <c r="AE3800" i="10" l="1"/>
  <c r="AF3800" i="10"/>
  <c r="AH3800" i="10" l="1"/>
  <c r="T3801" i="10"/>
  <c r="AG3801" i="10" l="1"/>
  <c r="S3802" i="10"/>
  <c r="R3803" i="10" s="1"/>
  <c r="AJ3800" i="10"/>
  <c r="AI3800" i="10" s="1"/>
  <c r="V3801" i="10"/>
  <c r="X3801" i="10" s="1"/>
  <c r="Z3801" i="10" s="1"/>
  <c r="U3801" i="10"/>
  <c r="W3801" i="10" s="1"/>
  <c r="Y3801" i="10" s="1"/>
  <c r="AB3801" i="10" l="1"/>
  <c r="AD3801" i="10" s="1"/>
  <c r="AA3801" i="10"/>
  <c r="AC3801" i="10" s="1"/>
  <c r="AE3801" i="10" l="1"/>
  <c r="AH3801" i="10"/>
  <c r="T3802" i="10"/>
  <c r="AF3801" i="10"/>
  <c r="AG3802" i="10" l="1"/>
  <c r="S3803" i="10"/>
  <c r="R3804" i="10" s="1"/>
  <c r="AJ3801" i="10"/>
  <c r="AI3801" i="10" s="1"/>
  <c r="V3802" i="10"/>
  <c r="X3802" i="10" s="1"/>
  <c r="AB3802" i="10" s="1"/>
  <c r="U3802" i="10"/>
  <c r="W3802" i="10" s="1"/>
  <c r="AA3802" i="10" s="1"/>
  <c r="Z3802" i="10" l="1"/>
  <c r="AD3802" i="10" s="1"/>
  <c r="Y3802" i="10"/>
  <c r="AC3802" i="10" s="1"/>
  <c r="AE3802" i="10" l="1"/>
  <c r="AF3802" i="10"/>
  <c r="AH3802" i="10" l="1"/>
  <c r="T3803" i="10"/>
  <c r="AG3803" i="10" l="1"/>
  <c r="S3804" i="10"/>
  <c r="R3805" i="10" s="1"/>
  <c r="AJ3802" i="10"/>
  <c r="AI3802" i="10" s="1"/>
  <c r="V3803" i="10"/>
  <c r="X3803" i="10" s="1"/>
  <c r="Z3803" i="10" s="1"/>
  <c r="U3803" i="10"/>
  <c r="W3803" i="10" s="1"/>
  <c r="Y3803" i="10" s="1"/>
  <c r="AA3803" i="10" l="1"/>
  <c r="AC3803" i="10" s="1"/>
  <c r="AB3803" i="10"/>
  <c r="AD3803" i="10" s="1"/>
  <c r="AF3803" i="10" l="1"/>
  <c r="AE3803" i="10"/>
  <c r="AH3803" i="10" l="1"/>
  <c r="T3804" i="10"/>
  <c r="AG3804" i="10" l="1"/>
  <c r="S3805" i="10"/>
  <c r="R3806" i="10" s="1"/>
  <c r="V3804" i="10"/>
  <c r="X3804" i="10" s="1"/>
  <c r="AB3804" i="10" s="1"/>
  <c r="U3804" i="10"/>
  <c r="W3804" i="10" s="1"/>
  <c r="AA3804" i="10" s="1"/>
  <c r="AJ3803" i="10"/>
  <c r="AI3803" i="10" s="1"/>
  <c r="Z3804" i="10" l="1"/>
  <c r="AD3804" i="10" s="1"/>
  <c r="Y3804" i="10"/>
  <c r="AC3804" i="10" s="1"/>
  <c r="AF3804" i="10" l="1"/>
  <c r="AE3804" i="10"/>
  <c r="AH3804" i="10" l="1"/>
  <c r="T3805" i="10"/>
  <c r="AG3805" i="10" l="1"/>
  <c r="S3806" i="10"/>
  <c r="R3807" i="10" s="1"/>
  <c r="AJ3804" i="10"/>
  <c r="AI3804" i="10" s="1"/>
  <c r="U3805" i="10"/>
  <c r="W3805" i="10" s="1"/>
  <c r="Y3805" i="10" s="1"/>
  <c r="V3805" i="10"/>
  <c r="X3805" i="10" s="1"/>
  <c r="Z3805" i="10" s="1"/>
  <c r="AB3805" i="10" l="1"/>
  <c r="AD3805" i="10" s="1"/>
  <c r="AA3805" i="10"/>
  <c r="AC3805" i="10" s="1"/>
  <c r="AE3805" i="10" l="1"/>
  <c r="AF3805" i="10"/>
  <c r="AH3805" i="10" l="1"/>
  <c r="T3806" i="10"/>
  <c r="AG3806" i="10" l="1"/>
  <c r="S3807" i="10"/>
  <c r="R3808" i="10" s="1"/>
  <c r="AJ3805" i="10"/>
  <c r="AI3805" i="10" s="1"/>
  <c r="U3806" i="10"/>
  <c r="W3806" i="10" s="1"/>
  <c r="Y3806" i="10" s="1"/>
  <c r="V3806" i="10"/>
  <c r="X3806" i="10" s="1"/>
  <c r="Z3806" i="10" s="1"/>
  <c r="AB3806" i="10" l="1"/>
  <c r="AD3806" i="10" s="1"/>
  <c r="AA3806" i="10"/>
  <c r="AC3806" i="10" s="1"/>
  <c r="AF3806" i="10" l="1"/>
  <c r="AE3806" i="10"/>
  <c r="AH3806" i="10" l="1"/>
  <c r="T3807" i="10"/>
  <c r="AG3807" i="10" l="1"/>
  <c r="S3808" i="10"/>
  <c r="R3809" i="10" s="1"/>
  <c r="AJ3806" i="10"/>
  <c r="AI3806" i="10" s="1"/>
  <c r="V3807" i="10"/>
  <c r="X3807" i="10" s="1"/>
  <c r="AB3807" i="10" s="1"/>
  <c r="U3807" i="10"/>
  <c r="W3807" i="10" s="1"/>
  <c r="Y3807" i="10" s="1"/>
  <c r="AA3807" i="10" l="1"/>
  <c r="AC3807" i="10" s="1"/>
  <c r="Z3807" i="10"/>
  <c r="AD3807" i="10" s="1"/>
  <c r="AF3807" i="10" l="1"/>
  <c r="AE3807" i="10"/>
  <c r="AH3807" i="10" l="1"/>
  <c r="T3808" i="10"/>
  <c r="AG3808" i="10" l="1"/>
  <c r="S3809" i="10"/>
  <c r="R3810" i="10" s="1"/>
  <c r="AJ3807" i="10"/>
  <c r="AI3807" i="10" s="1"/>
  <c r="U3808" i="10"/>
  <c r="W3808" i="10" s="1"/>
  <c r="Y3808" i="10" s="1"/>
  <c r="V3808" i="10"/>
  <c r="X3808" i="10" s="1"/>
  <c r="Z3808" i="10" s="1"/>
  <c r="AB3808" i="10" l="1"/>
  <c r="AD3808" i="10" s="1"/>
  <c r="AA3808" i="10"/>
  <c r="AC3808" i="10" s="1"/>
  <c r="AF3808" i="10" l="1"/>
  <c r="AE3808" i="10"/>
  <c r="AH3808" i="10" l="1"/>
  <c r="T3809" i="10"/>
  <c r="AG3809" i="10" l="1"/>
  <c r="S3810" i="10"/>
  <c r="R3811" i="10" s="1"/>
  <c r="AJ3808" i="10"/>
  <c r="AI3808" i="10" s="1"/>
  <c r="V3809" i="10"/>
  <c r="X3809" i="10" s="1"/>
  <c r="Z3809" i="10" s="1"/>
  <c r="U3809" i="10"/>
  <c r="W3809" i="10" s="1"/>
  <c r="Y3809" i="10" s="1"/>
  <c r="AB3809" i="10" l="1"/>
  <c r="AD3809" i="10" s="1"/>
  <c r="AA3809" i="10"/>
  <c r="AC3809" i="10" s="1"/>
  <c r="AE3809" i="10" l="1"/>
  <c r="T3810" i="10" s="1"/>
  <c r="AF3809" i="10"/>
  <c r="AG3810" i="10" l="1"/>
  <c r="S3811" i="10"/>
  <c r="R3812" i="10" s="1"/>
  <c r="AH3809" i="10"/>
  <c r="V3810" i="10"/>
  <c r="X3810" i="10" s="1"/>
  <c r="AB3810" i="10" s="1"/>
  <c r="U3810" i="10"/>
  <c r="W3810" i="10" s="1"/>
  <c r="Y3810" i="10" s="1"/>
  <c r="AA3810" i="10" l="1"/>
  <c r="AC3810" i="10" s="1"/>
  <c r="AJ3809" i="10"/>
  <c r="AI3809" i="10" s="1"/>
  <c r="Z3810" i="10"/>
  <c r="AD3810" i="10" s="1"/>
  <c r="AE3810" i="10" l="1"/>
  <c r="AF3810" i="10"/>
  <c r="AH3810" i="10" l="1"/>
  <c r="T3811" i="10"/>
  <c r="AG3811" i="10" l="1"/>
  <c r="S3812" i="10"/>
  <c r="R3813" i="10" s="1"/>
  <c r="U3811" i="10"/>
  <c r="W3811" i="10" s="1"/>
  <c r="AA3811" i="10" s="1"/>
  <c r="V3811" i="10"/>
  <c r="X3811" i="10" s="1"/>
  <c r="AB3811" i="10" s="1"/>
  <c r="AJ3810" i="10"/>
  <c r="AI3810" i="10" s="1"/>
  <c r="Y3811" i="10" l="1"/>
  <c r="AC3811" i="10" s="1"/>
  <c r="Z3811" i="10"/>
  <c r="AD3811" i="10" s="1"/>
  <c r="AE3811" i="10" l="1"/>
  <c r="AF3811" i="10"/>
  <c r="AH3811" i="10" l="1"/>
  <c r="T3812" i="10"/>
  <c r="AG3812" i="10" l="1"/>
  <c r="S3813" i="10"/>
  <c r="R3814" i="10" s="1"/>
  <c r="U3812" i="10"/>
  <c r="W3812" i="10" s="1"/>
  <c r="Y3812" i="10" s="1"/>
  <c r="V3812" i="10"/>
  <c r="X3812" i="10" s="1"/>
  <c r="Z3812" i="10" s="1"/>
  <c r="AJ3811" i="10"/>
  <c r="AI3811" i="10" s="1"/>
  <c r="AA3812" i="10" l="1"/>
  <c r="AC3812" i="10" s="1"/>
  <c r="AB3812" i="10"/>
  <c r="AD3812" i="10" s="1"/>
  <c r="AF3812" i="10" l="1"/>
  <c r="AE3812" i="10"/>
  <c r="AH3812" i="10" l="1"/>
  <c r="T3813" i="10"/>
  <c r="AG3813" i="10" l="1"/>
  <c r="S3814" i="10"/>
  <c r="R3815" i="10" s="1"/>
  <c r="AJ3812" i="10"/>
  <c r="AI3812" i="10" s="1"/>
  <c r="V3813" i="10"/>
  <c r="X3813" i="10" s="1"/>
  <c r="Z3813" i="10" s="1"/>
  <c r="U3813" i="10"/>
  <c r="W3813" i="10" s="1"/>
  <c r="Y3813" i="10" s="1"/>
  <c r="AB3813" i="10" l="1"/>
  <c r="AD3813" i="10" s="1"/>
  <c r="AA3813" i="10"/>
  <c r="AC3813" i="10" s="1"/>
  <c r="AE3813" i="10" l="1"/>
  <c r="AF3813" i="10"/>
  <c r="AH3813" i="10" l="1"/>
  <c r="T3814" i="10"/>
  <c r="AG3814" i="10" l="1"/>
  <c r="S3815" i="10"/>
  <c r="R3816" i="10" s="1"/>
  <c r="V3814" i="10"/>
  <c r="X3814" i="10" s="1"/>
  <c r="AB3814" i="10" s="1"/>
  <c r="U3814" i="10"/>
  <c r="W3814" i="10" s="1"/>
  <c r="Y3814" i="10" s="1"/>
  <c r="AJ3813" i="10"/>
  <c r="AI3813" i="10" s="1"/>
  <c r="AA3814" i="10" l="1"/>
  <c r="AC3814" i="10" s="1"/>
  <c r="Z3814" i="10"/>
  <c r="AD3814" i="10" s="1"/>
  <c r="AF3814" i="10" l="1"/>
  <c r="AE3814" i="10"/>
  <c r="AH3814" i="10" l="1"/>
  <c r="T3815" i="10"/>
  <c r="AG3815" i="10" l="1"/>
  <c r="S3816" i="10"/>
  <c r="R3817" i="10" s="1"/>
  <c r="AJ3814" i="10"/>
  <c r="AI3814" i="10" s="1"/>
  <c r="V3815" i="10"/>
  <c r="X3815" i="10" s="1"/>
  <c r="Z3815" i="10" s="1"/>
  <c r="U3815" i="10"/>
  <c r="W3815" i="10" s="1"/>
  <c r="Y3815" i="10" s="1"/>
  <c r="AB3815" i="10" l="1"/>
  <c r="AD3815" i="10" s="1"/>
  <c r="AA3815" i="10"/>
  <c r="AC3815" i="10" s="1"/>
  <c r="AF3815" i="10" l="1"/>
  <c r="AE3815" i="10"/>
  <c r="AH3815" i="10" l="1"/>
  <c r="T3816" i="10"/>
  <c r="AG3816" i="10" l="1"/>
  <c r="S3817" i="10"/>
  <c r="R3818" i="10" s="1"/>
  <c r="U3816" i="10"/>
  <c r="W3816" i="10" s="1"/>
  <c r="AA3816" i="10" s="1"/>
  <c r="V3816" i="10"/>
  <c r="X3816" i="10" s="1"/>
  <c r="Z3816" i="10" s="1"/>
  <c r="AJ3815" i="10"/>
  <c r="AI3815" i="10" s="1"/>
  <c r="AB3816" i="10" l="1"/>
  <c r="AD3816" i="10" s="1"/>
  <c r="Y3816" i="10"/>
  <c r="AC3816" i="10" s="1"/>
  <c r="AE3816" i="10" l="1"/>
  <c r="AH3816" i="10" s="1"/>
  <c r="AF3816" i="10"/>
  <c r="AI3816" i="10" l="1"/>
  <c r="T3817" i="10"/>
  <c r="AJ3816" i="10"/>
  <c r="AG3817" i="10" l="1"/>
  <c r="S3818" i="10"/>
  <c r="R3819" i="10" s="1"/>
  <c r="U3817" i="10"/>
  <c r="W3817" i="10" s="1"/>
  <c r="Y3817" i="10" s="1"/>
  <c r="V3817" i="10"/>
  <c r="X3817" i="10" s="1"/>
  <c r="Z3817" i="10" s="1"/>
  <c r="AB3817" i="10" l="1"/>
  <c r="AD3817" i="10" s="1"/>
  <c r="AA3817" i="10"/>
  <c r="AC3817" i="10" s="1"/>
  <c r="AE3817" i="10" l="1"/>
  <c r="AF3817" i="10"/>
  <c r="T3818" i="10"/>
  <c r="AH3817" i="10"/>
  <c r="AG3818" i="10" l="1"/>
  <c r="S3819" i="10"/>
  <c r="R3820" i="10" s="1"/>
  <c r="U3818" i="10"/>
  <c r="W3818" i="10" s="1"/>
  <c r="Y3818" i="10" s="1"/>
  <c r="V3818" i="10"/>
  <c r="X3818" i="10" s="1"/>
  <c r="Z3818" i="10" s="1"/>
  <c r="AJ3817" i="10"/>
  <c r="AI3817" i="10" s="1"/>
  <c r="AB3818" i="10" l="1"/>
  <c r="AD3818" i="10" s="1"/>
  <c r="AA3818" i="10"/>
  <c r="AC3818" i="10" s="1"/>
  <c r="AE3818" i="10" l="1"/>
  <c r="AH3818" i="10"/>
  <c r="T3819" i="10"/>
  <c r="AF3818" i="10"/>
  <c r="AG3819" i="10" l="1"/>
  <c r="S3820" i="10"/>
  <c r="R3821" i="10" s="1"/>
  <c r="U3819" i="10"/>
  <c r="W3819" i="10" s="1"/>
  <c r="AA3819" i="10" s="1"/>
  <c r="V3819" i="10"/>
  <c r="X3819" i="10" s="1"/>
  <c r="Z3819" i="10" s="1"/>
  <c r="AJ3818" i="10"/>
  <c r="AI3818" i="10" s="1"/>
  <c r="AB3819" i="10" l="1"/>
  <c r="AD3819" i="10" s="1"/>
  <c r="Y3819" i="10"/>
  <c r="AC3819" i="10" s="1"/>
  <c r="AF3819" i="10" l="1"/>
  <c r="AE3819" i="10"/>
  <c r="AH3819" i="10" l="1"/>
  <c r="T3820" i="10"/>
  <c r="AG3820" i="10" l="1"/>
  <c r="S3821" i="10"/>
  <c r="R3822" i="10" s="1"/>
  <c r="V3820" i="10"/>
  <c r="X3820" i="10" s="1"/>
  <c r="AB3820" i="10" s="1"/>
  <c r="U3820" i="10"/>
  <c r="W3820" i="10" s="1"/>
  <c r="Y3820" i="10" s="1"/>
  <c r="AJ3819" i="10"/>
  <c r="AI3819" i="10" s="1"/>
  <c r="AA3820" i="10" l="1"/>
  <c r="AC3820" i="10" s="1"/>
  <c r="Z3820" i="10"/>
  <c r="AD3820" i="10" s="1"/>
  <c r="AE3820" i="10" l="1"/>
  <c r="AF3820" i="10"/>
  <c r="AH3820" i="10" l="1"/>
  <c r="T3821" i="10"/>
  <c r="AG3821" i="10" l="1"/>
  <c r="S3822" i="10"/>
  <c r="R3823" i="10" s="1"/>
  <c r="V3821" i="10"/>
  <c r="X3821" i="10" s="1"/>
  <c r="Z3821" i="10" s="1"/>
  <c r="U3821" i="10"/>
  <c r="W3821" i="10" s="1"/>
  <c r="AA3821" i="10" s="1"/>
  <c r="AJ3820" i="10"/>
  <c r="AI3820" i="10" s="1"/>
  <c r="AB3821" i="10" l="1"/>
  <c r="AD3821" i="10" s="1"/>
  <c r="Y3821" i="10"/>
  <c r="AC3821" i="10" s="1"/>
  <c r="AE3821" i="10" l="1"/>
  <c r="AH3821" i="10" s="1"/>
  <c r="AF3821" i="10"/>
  <c r="AI3821" i="10" l="1"/>
  <c r="T3822" i="10"/>
  <c r="AJ3821" i="10"/>
  <c r="AG3822" i="10" l="1"/>
  <c r="S3823" i="10"/>
  <c r="R3824" i="10" s="1"/>
  <c r="V3822" i="10"/>
  <c r="X3822" i="10" s="1"/>
  <c r="Z3822" i="10" s="1"/>
  <c r="U3822" i="10"/>
  <c r="W3822" i="10" s="1"/>
  <c r="Y3822" i="10" s="1"/>
  <c r="AB3822" i="10" l="1"/>
  <c r="AD3822" i="10" s="1"/>
  <c r="AA3822" i="10"/>
  <c r="AC3822" i="10" s="1"/>
  <c r="AE3822" i="10" l="1"/>
  <c r="AF3822" i="10"/>
  <c r="AH3822" i="10"/>
  <c r="T3823" i="10"/>
  <c r="AG3823" i="10" l="1"/>
  <c r="S3824" i="10"/>
  <c r="R3825" i="10" s="1"/>
  <c r="V3823" i="10"/>
  <c r="X3823" i="10" s="1"/>
  <c r="Z3823" i="10" s="1"/>
  <c r="U3823" i="10"/>
  <c r="W3823" i="10" s="1"/>
  <c r="Y3823" i="10" s="1"/>
  <c r="AJ3822" i="10"/>
  <c r="AI3822" i="10" s="1"/>
  <c r="AB3823" i="10" l="1"/>
  <c r="AD3823" i="10" s="1"/>
  <c r="AA3823" i="10"/>
  <c r="AC3823" i="10" s="1"/>
  <c r="AF3823" i="10" l="1"/>
  <c r="AE3823" i="10"/>
  <c r="AH3823" i="10" l="1"/>
  <c r="T3824" i="10"/>
  <c r="AG3824" i="10" l="1"/>
  <c r="S3825" i="10"/>
  <c r="R3826" i="10" s="1"/>
  <c r="AJ3823" i="10"/>
  <c r="AI3823" i="10" s="1"/>
  <c r="V3824" i="10"/>
  <c r="X3824" i="10" s="1"/>
  <c r="AB3824" i="10" s="1"/>
  <c r="U3824" i="10"/>
  <c r="W3824" i="10" s="1"/>
  <c r="Y3824" i="10" s="1"/>
  <c r="AA3824" i="10" l="1"/>
  <c r="AC3824" i="10" s="1"/>
  <c r="Z3824" i="10"/>
  <c r="AD3824" i="10" s="1"/>
  <c r="AF3824" i="10" l="1"/>
  <c r="AE3824" i="10"/>
  <c r="AH3824" i="10" l="1"/>
  <c r="T3825" i="10"/>
  <c r="AG3825" i="10" l="1"/>
  <c r="S3826" i="10"/>
  <c r="R3827" i="10" s="1"/>
  <c r="V3825" i="10"/>
  <c r="X3825" i="10" s="1"/>
  <c r="AB3825" i="10" s="1"/>
  <c r="U3825" i="10"/>
  <c r="W3825" i="10" s="1"/>
  <c r="Y3825" i="10" s="1"/>
  <c r="AJ3824" i="10"/>
  <c r="AI3824" i="10" s="1"/>
  <c r="AA3825" i="10" l="1"/>
  <c r="AC3825" i="10" s="1"/>
  <c r="Z3825" i="10"/>
  <c r="AD3825" i="10" s="1"/>
  <c r="AF3825" i="10" l="1"/>
  <c r="AE3825" i="10"/>
  <c r="AH3825" i="10" l="1"/>
  <c r="T3826" i="10"/>
  <c r="AG3826" i="10" l="1"/>
  <c r="S3827" i="10"/>
  <c r="R3828" i="10" s="1"/>
  <c r="V3826" i="10"/>
  <c r="X3826" i="10" s="1"/>
  <c r="Z3826" i="10" s="1"/>
  <c r="U3826" i="10"/>
  <c r="W3826" i="10" s="1"/>
  <c r="Y3826" i="10" s="1"/>
  <c r="AJ3825" i="10"/>
  <c r="AI3825" i="10" s="1"/>
  <c r="AB3826" i="10" l="1"/>
  <c r="AD3826" i="10" s="1"/>
  <c r="AA3826" i="10"/>
  <c r="AC3826" i="10" s="1"/>
  <c r="AF3826" i="10" l="1"/>
  <c r="AE3826" i="10"/>
  <c r="T3827" i="10" l="1"/>
  <c r="AH3826" i="10"/>
  <c r="AG3827" i="10" l="1"/>
  <c r="S3828" i="10"/>
  <c r="R3829" i="10" s="1"/>
  <c r="AJ3826" i="10"/>
  <c r="AI3826" i="10" s="1"/>
  <c r="V3827" i="10"/>
  <c r="X3827" i="10" s="1"/>
  <c r="Z3827" i="10" s="1"/>
  <c r="U3827" i="10"/>
  <c r="W3827" i="10" s="1"/>
  <c r="AA3827" i="10" s="1"/>
  <c r="AB3827" i="10" l="1"/>
  <c r="AD3827" i="10" s="1"/>
  <c r="Y3827" i="10"/>
  <c r="AC3827" i="10" s="1"/>
  <c r="AF3827" i="10" l="1"/>
  <c r="AE3827" i="10"/>
  <c r="AH3827" i="10" l="1"/>
  <c r="T3828" i="10"/>
  <c r="AG3828" i="10" l="1"/>
  <c r="S3829" i="10"/>
  <c r="R3830" i="10" s="1"/>
  <c r="V3828" i="10"/>
  <c r="X3828" i="10" s="1"/>
  <c r="AB3828" i="10" s="1"/>
  <c r="U3828" i="10"/>
  <c r="W3828" i="10" s="1"/>
  <c r="Y3828" i="10" s="1"/>
  <c r="AJ3827" i="10"/>
  <c r="AI3827" i="10" s="1"/>
  <c r="AA3828" i="10" l="1"/>
  <c r="AC3828" i="10" s="1"/>
  <c r="Z3828" i="10"/>
  <c r="AD3828" i="10" s="1"/>
  <c r="AF3828" i="10" l="1"/>
  <c r="AE3828" i="10"/>
  <c r="T3829" i="10" l="1"/>
  <c r="AH3828" i="10"/>
  <c r="AG3829" i="10" l="1"/>
  <c r="S3830" i="10"/>
  <c r="R3831" i="10" s="1"/>
  <c r="AJ3828" i="10"/>
  <c r="AI3828" i="10" s="1"/>
  <c r="U3829" i="10"/>
  <c r="W3829" i="10" s="1"/>
  <c r="Y3829" i="10" s="1"/>
  <c r="V3829" i="10"/>
  <c r="X3829" i="10" s="1"/>
  <c r="Z3829" i="10" s="1"/>
  <c r="AB3829" i="10" l="1"/>
  <c r="AD3829" i="10" s="1"/>
  <c r="AA3829" i="10"/>
  <c r="AC3829" i="10" s="1"/>
  <c r="AE3829" i="10" l="1"/>
  <c r="AF3829" i="10"/>
  <c r="AH3829" i="10" l="1"/>
  <c r="T3830" i="10"/>
  <c r="AG3830" i="10" l="1"/>
  <c r="S3831" i="10"/>
  <c r="R3832" i="10" s="1"/>
  <c r="U3830" i="10"/>
  <c r="W3830" i="10" s="1"/>
  <c r="Y3830" i="10" s="1"/>
  <c r="V3830" i="10"/>
  <c r="X3830" i="10" s="1"/>
  <c r="Z3830" i="10" s="1"/>
  <c r="AJ3829" i="10"/>
  <c r="AI3829" i="10" s="1"/>
  <c r="AB3830" i="10" l="1"/>
  <c r="AD3830" i="10" s="1"/>
  <c r="AA3830" i="10"/>
  <c r="AC3830" i="10" s="1"/>
  <c r="AE3830" i="10" l="1"/>
  <c r="T3831" i="10" s="1"/>
  <c r="AF3830" i="10"/>
  <c r="AG3831" i="10" l="1"/>
  <c r="S3832" i="10"/>
  <c r="R3833" i="10" s="1"/>
  <c r="AH3830" i="10"/>
  <c r="U3831" i="10"/>
  <c r="W3831" i="10" s="1"/>
  <c r="Y3831" i="10" s="1"/>
  <c r="V3831" i="10"/>
  <c r="X3831" i="10" s="1"/>
  <c r="Z3831" i="10" s="1"/>
  <c r="AA3831" i="10" l="1"/>
  <c r="AC3831" i="10" s="1"/>
  <c r="AB3831" i="10"/>
  <c r="AD3831" i="10" s="1"/>
  <c r="AJ3830" i="10"/>
  <c r="AI3830" i="10" s="1"/>
  <c r="AF3831" i="10" l="1"/>
  <c r="AE3831" i="10"/>
  <c r="T3832" i="10" l="1"/>
  <c r="AH3831" i="10"/>
  <c r="AG3832" i="10" l="1"/>
  <c r="S3833" i="10"/>
  <c r="R3834" i="10" s="1"/>
  <c r="U3832" i="10"/>
  <c r="W3832" i="10" s="1"/>
  <c r="AA3832" i="10" s="1"/>
  <c r="V3832" i="10"/>
  <c r="X3832" i="10" s="1"/>
  <c r="AB3832" i="10" s="1"/>
  <c r="AJ3831" i="10"/>
  <c r="AI3831" i="10" s="1"/>
  <c r="Y3832" i="10" l="1"/>
  <c r="AC3832" i="10" s="1"/>
  <c r="Z3832" i="10"/>
  <c r="AD3832" i="10" s="1"/>
  <c r="AF3832" i="10" l="1"/>
  <c r="AE3832" i="10"/>
  <c r="AH3832" i="10" l="1"/>
  <c r="T3833" i="10"/>
  <c r="AG3833" i="10" l="1"/>
  <c r="S3834" i="10"/>
  <c r="R3835" i="10" s="1"/>
  <c r="AJ3832" i="10"/>
  <c r="AI3832" i="10" s="1"/>
  <c r="U3833" i="10"/>
  <c r="W3833" i="10" s="1"/>
  <c r="Y3833" i="10" s="1"/>
  <c r="V3833" i="10"/>
  <c r="X3833" i="10" s="1"/>
  <c r="Z3833" i="10" s="1"/>
  <c r="AB3833" i="10" l="1"/>
  <c r="AD3833" i="10" s="1"/>
  <c r="AA3833" i="10"/>
  <c r="AC3833" i="10" s="1"/>
  <c r="AE3833" i="10" l="1"/>
  <c r="AF3833" i="10"/>
  <c r="AH3833" i="10" l="1"/>
  <c r="T3834" i="10"/>
  <c r="AG3834" i="10" l="1"/>
  <c r="S3835" i="10"/>
  <c r="R3836" i="10" s="1"/>
  <c r="AJ3833" i="10"/>
  <c r="AI3833" i="10" s="1"/>
  <c r="V3834" i="10"/>
  <c r="X3834" i="10" s="1"/>
  <c r="AB3834" i="10" s="1"/>
  <c r="U3834" i="10"/>
  <c r="W3834" i="10" s="1"/>
  <c r="Y3834" i="10" s="1"/>
  <c r="AA3834" i="10" l="1"/>
  <c r="AC3834" i="10" s="1"/>
  <c r="Z3834" i="10"/>
  <c r="AD3834" i="10" s="1"/>
  <c r="AF3834" i="10" l="1"/>
  <c r="AE3834" i="10"/>
  <c r="AH3834" i="10" l="1"/>
  <c r="T3835" i="10"/>
  <c r="AG3835" i="10" l="1"/>
  <c r="S3836" i="10"/>
  <c r="R3837" i="10" s="1"/>
  <c r="V3835" i="10"/>
  <c r="X3835" i="10" s="1"/>
  <c r="AB3835" i="10" s="1"/>
  <c r="U3835" i="10"/>
  <c r="W3835" i="10" s="1"/>
  <c r="Y3835" i="10" s="1"/>
  <c r="AJ3834" i="10"/>
  <c r="AI3834" i="10" s="1"/>
  <c r="AA3835" i="10" l="1"/>
  <c r="AC3835" i="10" s="1"/>
  <c r="Z3835" i="10"/>
  <c r="AD3835" i="10" s="1"/>
  <c r="AE3835" i="10" l="1"/>
  <c r="AF3835" i="10"/>
  <c r="AH3835" i="10" l="1"/>
  <c r="T3836" i="10"/>
  <c r="AG3836" i="10" l="1"/>
  <c r="S3837" i="10"/>
  <c r="R3838" i="10" s="1"/>
  <c r="U3836" i="10"/>
  <c r="W3836" i="10" s="1"/>
  <c r="Y3836" i="10" s="1"/>
  <c r="V3836" i="10"/>
  <c r="X3836" i="10" s="1"/>
  <c r="Z3836" i="10" s="1"/>
  <c r="AJ3835" i="10"/>
  <c r="AI3835" i="10" s="1"/>
  <c r="AA3836" i="10" l="1"/>
  <c r="AC3836" i="10" s="1"/>
  <c r="AB3836" i="10"/>
  <c r="AD3836" i="10" s="1"/>
  <c r="AE3836" i="10" l="1"/>
  <c r="AF3836" i="10"/>
  <c r="AH3836" i="10" l="1"/>
  <c r="T3837" i="10"/>
  <c r="AG3837" i="10" l="1"/>
  <c r="S3838" i="10"/>
  <c r="R3839" i="10" s="1"/>
  <c r="AJ3836" i="10"/>
  <c r="AI3836" i="10" s="1"/>
  <c r="U3837" i="10"/>
  <c r="W3837" i="10" s="1"/>
  <c r="Y3837" i="10" s="1"/>
  <c r="V3837" i="10"/>
  <c r="X3837" i="10" s="1"/>
  <c r="Z3837" i="10" s="1"/>
  <c r="AA3837" i="10" l="1"/>
  <c r="AC3837" i="10" s="1"/>
  <c r="AB3837" i="10"/>
  <c r="AD3837" i="10" s="1"/>
  <c r="AF3837" i="10" l="1"/>
  <c r="AE3837" i="10"/>
  <c r="AH3837" i="10" l="1"/>
  <c r="T3838" i="10"/>
  <c r="AG3838" i="10" l="1"/>
  <c r="S3839" i="10"/>
  <c r="R3840" i="10" s="1"/>
  <c r="V3838" i="10"/>
  <c r="X3838" i="10" s="1"/>
  <c r="AB3838" i="10" s="1"/>
  <c r="U3838" i="10"/>
  <c r="W3838" i="10" s="1"/>
  <c r="AA3838" i="10" s="1"/>
  <c r="AJ3837" i="10"/>
  <c r="AI3837" i="10" s="1"/>
  <c r="Y3838" i="10" l="1"/>
  <c r="AC3838" i="10" s="1"/>
  <c r="Z3838" i="10"/>
  <c r="AD3838" i="10" s="1"/>
  <c r="AF3838" i="10" l="1"/>
  <c r="AE3838" i="10"/>
  <c r="AH3838" i="10" l="1"/>
  <c r="T3839" i="10"/>
  <c r="AG3839" i="10" l="1"/>
  <c r="S3840" i="10"/>
  <c r="R3841" i="10" s="1"/>
  <c r="U3839" i="10"/>
  <c r="W3839" i="10" s="1"/>
  <c r="Y3839" i="10" s="1"/>
  <c r="V3839" i="10"/>
  <c r="X3839" i="10" s="1"/>
  <c r="Z3839" i="10" s="1"/>
  <c r="AJ3838" i="10"/>
  <c r="AI3838" i="10" s="1"/>
  <c r="AA3839" i="10" l="1"/>
  <c r="AC3839" i="10" s="1"/>
  <c r="AB3839" i="10"/>
  <c r="AD3839" i="10" s="1"/>
  <c r="AE3839" i="10" l="1"/>
  <c r="AF3839" i="10"/>
  <c r="AH3839" i="10" l="1"/>
  <c r="T3840" i="10"/>
  <c r="AG3840" i="10" l="1"/>
  <c r="S3841" i="10"/>
  <c r="R3842" i="10" s="1"/>
  <c r="AJ3839" i="10"/>
  <c r="AI3839" i="10" s="1"/>
  <c r="U3840" i="10"/>
  <c r="W3840" i="10" s="1"/>
  <c r="Y3840" i="10" s="1"/>
  <c r="V3840" i="10"/>
  <c r="X3840" i="10" s="1"/>
  <c r="AB3840" i="10" s="1"/>
  <c r="AA3840" i="10" l="1"/>
  <c r="AC3840" i="10" s="1"/>
  <c r="Z3840" i="10"/>
  <c r="AD3840" i="10" s="1"/>
  <c r="AE3840" i="10" l="1"/>
  <c r="AF3840" i="10"/>
  <c r="T3841" i="10" l="1"/>
  <c r="AH3840" i="10"/>
  <c r="AG3841" i="10" l="1"/>
  <c r="S3842" i="10"/>
  <c r="R3843" i="10" s="1"/>
  <c r="AJ3840" i="10"/>
  <c r="AI3840" i="10" s="1"/>
  <c r="U3841" i="10"/>
  <c r="W3841" i="10" s="1"/>
  <c r="AA3841" i="10" s="1"/>
  <c r="V3841" i="10"/>
  <c r="X3841" i="10" s="1"/>
  <c r="AB3841" i="10" s="1"/>
  <c r="Y3841" i="10" l="1"/>
  <c r="AC3841" i="10" s="1"/>
  <c r="Z3841" i="10"/>
  <c r="AD3841" i="10" l="1"/>
  <c r="AE3841" i="10" l="1"/>
  <c r="AF3841" i="10"/>
  <c r="AH3841" i="10" l="1"/>
  <c r="T3842" i="10"/>
  <c r="AG3842" i="10" l="1"/>
  <c r="S3843" i="10"/>
  <c r="R3844" i="10" s="1"/>
  <c r="V3842" i="10"/>
  <c r="X3842" i="10" s="1"/>
  <c r="Z3842" i="10" s="1"/>
  <c r="U3842" i="10"/>
  <c r="W3842" i="10" s="1"/>
  <c r="Y3842" i="10" s="1"/>
  <c r="AJ3841" i="10"/>
  <c r="AI3841" i="10" s="1"/>
  <c r="AB3842" i="10" l="1"/>
  <c r="AD3842" i="10" s="1"/>
  <c r="AA3842" i="10"/>
  <c r="AC3842" i="10" s="1"/>
  <c r="AF3842" i="10" l="1"/>
  <c r="AE3842" i="10"/>
  <c r="AH3842" i="10" s="1"/>
  <c r="AJ3842" i="10" l="1"/>
  <c r="AI3842" i="10" s="1"/>
  <c r="T3843" i="10"/>
  <c r="AG3843" i="10" l="1"/>
  <c r="S3844" i="10"/>
  <c r="R3845" i="10" s="1"/>
  <c r="U3843" i="10"/>
  <c r="W3843" i="10" s="1"/>
  <c r="AA3843" i="10" s="1"/>
  <c r="V3843" i="10"/>
  <c r="X3843" i="10" s="1"/>
  <c r="Z3843" i="10" s="1"/>
  <c r="Y3843" i="10" l="1"/>
  <c r="AC3843" i="10" s="1"/>
  <c r="AB3843" i="10"/>
  <c r="AD3843" i="10" s="1"/>
  <c r="AE3843" i="10" l="1"/>
  <c r="AF3843" i="10"/>
  <c r="AH3843" i="10"/>
  <c r="T3844" i="10"/>
  <c r="AG3844" i="10" l="1"/>
  <c r="S3845" i="10"/>
  <c r="R3846" i="10" s="1"/>
  <c r="AJ3843" i="10"/>
  <c r="AI3843" i="10" s="1"/>
  <c r="V3844" i="10"/>
  <c r="X3844" i="10" s="1"/>
  <c r="Z3844" i="10" s="1"/>
  <c r="U3844" i="10"/>
  <c r="W3844" i="10" s="1"/>
  <c r="AA3844" i="10" s="1"/>
  <c r="AB3844" i="10" l="1"/>
  <c r="AD3844" i="10" s="1"/>
  <c r="Y3844" i="10"/>
  <c r="AC3844" i="10" s="1"/>
  <c r="AF3844" i="10" l="1"/>
  <c r="AE3844" i="10"/>
  <c r="AH3844" i="10" l="1"/>
  <c r="T3845" i="10"/>
  <c r="AG3845" i="10" l="1"/>
  <c r="S3846" i="10"/>
  <c r="R3847" i="10" s="1"/>
  <c r="AJ3844" i="10"/>
  <c r="AI3844" i="10" s="1"/>
  <c r="U3845" i="10"/>
  <c r="W3845" i="10" s="1"/>
  <c r="AA3845" i="10" s="1"/>
  <c r="V3845" i="10"/>
  <c r="X3845" i="10" s="1"/>
  <c r="Z3845" i="10" s="1"/>
  <c r="AB3845" i="10" l="1"/>
  <c r="AD3845" i="10" s="1"/>
  <c r="Y3845" i="10"/>
  <c r="AC3845" i="10" l="1"/>
  <c r="AE3845" i="10" l="1"/>
  <c r="AF3845" i="10"/>
  <c r="T3846" i="10" l="1"/>
  <c r="AH3845" i="10"/>
  <c r="AG3846" i="10" l="1"/>
  <c r="S3847" i="10"/>
  <c r="R3848" i="10" s="1"/>
  <c r="AJ3845" i="10"/>
  <c r="AI3845" i="10" s="1"/>
  <c r="V3846" i="10"/>
  <c r="X3846" i="10" s="1"/>
  <c r="Z3846" i="10" s="1"/>
  <c r="U3846" i="10"/>
  <c r="W3846" i="10" s="1"/>
  <c r="Y3846" i="10" s="1"/>
  <c r="AB3846" i="10" l="1"/>
  <c r="AD3846" i="10" s="1"/>
  <c r="AA3846" i="10"/>
  <c r="AC3846" i="10" s="1"/>
  <c r="AE3846" i="10" l="1"/>
  <c r="AF3846" i="10"/>
  <c r="AH3846" i="10" l="1"/>
  <c r="T3847" i="10"/>
  <c r="AG3847" i="10" l="1"/>
  <c r="S3848" i="10"/>
  <c r="R3849" i="10" s="1"/>
  <c r="V3847" i="10"/>
  <c r="X3847" i="10" s="1"/>
  <c r="Z3847" i="10" s="1"/>
  <c r="U3847" i="10"/>
  <c r="W3847" i="10" s="1"/>
  <c r="Y3847" i="10" s="1"/>
  <c r="AJ3846" i="10"/>
  <c r="AI3846" i="10" s="1"/>
  <c r="AB3847" i="10" l="1"/>
  <c r="AD3847" i="10" s="1"/>
  <c r="AA3847" i="10"/>
  <c r="AC3847" i="10" s="1"/>
  <c r="AE3847" i="10" l="1"/>
  <c r="T3848" i="10" s="1"/>
  <c r="AF3847" i="10"/>
  <c r="AG3848" i="10" l="1"/>
  <c r="S3849" i="10"/>
  <c r="R3850" i="10" s="1"/>
  <c r="AH3847" i="10"/>
  <c r="V3848" i="10"/>
  <c r="X3848" i="10" s="1"/>
  <c r="Z3848" i="10" s="1"/>
  <c r="U3848" i="10"/>
  <c r="W3848" i="10" s="1"/>
  <c r="Y3848" i="10" s="1"/>
  <c r="AJ3847" i="10"/>
  <c r="AB3848" i="10" l="1"/>
  <c r="AD3848" i="10" s="1"/>
  <c r="AA3848" i="10"/>
  <c r="AC3848" i="10" s="1"/>
  <c r="AI3847" i="10"/>
  <c r="AF3848" i="10" l="1"/>
  <c r="AE3848" i="10"/>
  <c r="AH3848" i="10" l="1"/>
  <c r="T3849" i="10"/>
  <c r="AG3849" i="10" l="1"/>
  <c r="S3850" i="10"/>
  <c r="R3851" i="10" s="1"/>
  <c r="AJ3848" i="10"/>
  <c r="AI3848" i="10" s="1"/>
  <c r="U3849" i="10"/>
  <c r="W3849" i="10" s="1"/>
  <c r="Y3849" i="10" s="1"/>
  <c r="V3849" i="10"/>
  <c r="X3849" i="10" s="1"/>
  <c r="AB3849" i="10" s="1"/>
  <c r="AA3849" i="10" l="1"/>
  <c r="AC3849" i="10" s="1"/>
  <c r="Z3849" i="10"/>
  <c r="AD3849" i="10" s="1"/>
  <c r="AF3849" i="10" l="1"/>
  <c r="AE3849" i="10"/>
  <c r="AH3849" i="10" l="1"/>
  <c r="T3850" i="10"/>
  <c r="AG3850" i="10" l="1"/>
  <c r="S3851" i="10"/>
  <c r="R3852" i="10" s="1"/>
  <c r="V3850" i="10"/>
  <c r="X3850" i="10" s="1"/>
  <c r="AB3850" i="10" s="1"/>
  <c r="U3850" i="10"/>
  <c r="W3850" i="10" s="1"/>
  <c r="AA3850" i="10" s="1"/>
  <c r="AJ3849" i="10"/>
  <c r="AI3849" i="10" s="1"/>
  <c r="Z3850" i="10" l="1"/>
  <c r="AD3850" i="10" s="1"/>
  <c r="Y3850" i="10"/>
  <c r="AC3850" i="10" s="1"/>
  <c r="AF3850" i="10" l="1"/>
  <c r="AE3850" i="10"/>
  <c r="AH3850" i="10" l="1"/>
  <c r="T3851" i="10"/>
  <c r="AG3851" i="10" l="1"/>
  <c r="S3852" i="10"/>
  <c r="R3853" i="10" s="1"/>
  <c r="AJ3850" i="10"/>
  <c r="AI3850" i="10" s="1"/>
  <c r="V3851" i="10"/>
  <c r="X3851" i="10" s="1"/>
  <c r="Z3851" i="10" s="1"/>
  <c r="U3851" i="10"/>
  <c r="W3851" i="10" s="1"/>
  <c r="Y3851" i="10" s="1"/>
  <c r="AB3851" i="10" l="1"/>
  <c r="AD3851" i="10" s="1"/>
  <c r="AA3851" i="10"/>
  <c r="AC3851" i="10" s="1"/>
  <c r="AE3851" i="10" l="1"/>
  <c r="AF3851" i="10"/>
  <c r="AH3851" i="10" l="1"/>
  <c r="T3852" i="10"/>
  <c r="AG3852" i="10" l="1"/>
  <c r="S3853" i="10"/>
  <c r="R3854" i="10" s="1"/>
  <c r="AJ3851" i="10"/>
  <c r="AI3851" i="10" s="1"/>
  <c r="U3852" i="10"/>
  <c r="W3852" i="10" s="1"/>
  <c r="Y3852" i="10" s="1"/>
  <c r="V3852" i="10"/>
  <c r="X3852" i="10" s="1"/>
  <c r="Z3852" i="10" s="1"/>
  <c r="AA3852" i="10" l="1"/>
  <c r="AC3852" i="10" s="1"/>
  <c r="AB3852" i="10"/>
  <c r="AD3852" i="10" s="1"/>
  <c r="AE3852" i="10" l="1"/>
  <c r="AF3852" i="10"/>
  <c r="AH3852" i="10" l="1"/>
  <c r="T3853" i="10"/>
  <c r="AG3853" i="10" l="1"/>
  <c r="S3854" i="10"/>
  <c r="R3855" i="10" s="1"/>
  <c r="U3853" i="10"/>
  <c r="W3853" i="10" s="1"/>
  <c r="Y3853" i="10" s="1"/>
  <c r="V3853" i="10"/>
  <c r="X3853" i="10" s="1"/>
  <c r="Z3853" i="10" s="1"/>
  <c r="AJ3852" i="10"/>
  <c r="AI3852" i="10" s="1"/>
  <c r="AB3853" i="10" l="1"/>
  <c r="AD3853" i="10" s="1"/>
  <c r="AA3853" i="10"/>
  <c r="AC3853" i="10" s="1"/>
  <c r="AE3853" i="10" l="1"/>
  <c r="AF3853" i="10"/>
  <c r="AH3853" i="10" l="1"/>
  <c r="T3854" i="10"/>
  <c r="AG3854" i="10" l="1"/>
  <c r="S3855" i="10"/>
  <c r="R3856" i="10" s="1"/>
  <c r="AJ3853" i="10"/>
  <c r="AI3853" i="10" s="1"/>
  <c r="U3854" i="10"/>
  <c r="W3854" i="10" s="1"/>
  <c r="Y3854" i="10" s="1"/>
  <c r="V3854" i="10"/>
  <c r="X3854" i="10" s="1"/>
  <c r="AB3854" i="10" s="1"/>
  <c r="AA3854" i="10" l="1"/>
  <c r="AC3854" i="10" s="1"/>
  <c r="Z3854" i="10"/>
  <c r="AD3854" i="10" s="1"/>
  <c r="AF3854" i="10" l="1"/>
  <c r="AE3854" i="10"/>
  <c r="AH3854" i="10" l="1"/>
  <c r="T3855" i="10"/>
  <c r="AG3855" i="10" l="1"/>
  <c r="S3856" i="10"/>
  <c r="R3857" i="10" s="1"/>
  <c r="AJ3854" i="10"/>
  <c r="AI3854" i="10" s="1"/>
  <c r="V3855" i="10"/>
  <c r="X3855" i="10" s="1"/>
  <c r="AB3855" i="10" s="1"/>
  <c r="U3855" i="10"/>
  <c r="W3855" i="10" s="1"/>
  <c r="Y3855" i="10" s="1"/>
  <c r="AA3855" i="10" l="1"/>
  <c r="AC3855" i="10" s="1"/>
  <c r="Z3855" i="10"/>
  <c r="AD3855" i="10" s="1"/>
  <c r="AF3855" i="10" l="1"/>
  <c r="AE3855" i="10"/>
  <c r="AH3855" i="10" l="1"/>
  <c r="T3856" i="10"/>
  <c r="AG3856" i="10" l="1"/>
  <c r="S3857" i="10"/>
  <c r="R3858" i="10" s="1"/>
  <c r="U3856" i="10"/>
  <c r="W3856" i="10" s="1"/>
  <c r="Y3856" i="10" s="1"/>
  <c r="V3856" i="10"/>
  <c r="X3856" i="10" s="1"/>
  <c r="Z3856" i="10" s="1"/>
  <c r="AJ3855" i="10"/>
  <c r="AI3855" i="10" s="1"/>
  <c r="AB3856" i="10" l="1"/>
  <c r="AD3856" i="10" s="1"/>
  <c r="AA3856" i="10"/>
  <c r="AC3856" i="10" s="1"/>
  <c r="AE3856" i="10" l="1"/>
  <c r="AF3856" i="10"/>
  <c r="AH3856" i="10" l="1"/>
  <c r="T3857" i="10"/>
  <c r="AG3857" i="10" l="1"/>
  <c r="S3858" i="10"/>
  <c r="R3859" i="10" s="1"/>
  <c r="AJ3856" i="10"/>
  <c r="AI3856" i="10" s="1"/>
  <c r="V3857" i="10"/>
  <c r="X3857" i="10" s="1"/>
  <c r="AB3857" i="10" s="1"/>
  <c r="U3857" i="10"/>
  <c r="W3857" i="10" s="1"/>
  <c r="AA3857" i="10" s="1"/>
  <c r="Z3857" i="10" l="1"/>
  <c r="AD3857" i="10" s="1"/>
  <c r="Y3857" i="10"/>
  <c r="AC3857" i="10" s="1"/>
  <c r="AE3857" i="10" l="1"/>
  <c r="AF3857" i="10"/>
  <c r="AH3857" i="10" l="1"/>
  <c r="T3858" i="10"/>
  <c r="AG3858" i="10" l="1"/>
  <c r="S3859" i="10"/>
  <c r="R3860" i="10" s="1"/>
  <c r="U3858" i="10"/>
  <c r="W3858" i="10" s="1"/>
  <c r="Y3858" i="10" s="1"/>
  <c r="V3858" i="10"/>
  <c r="X3858" i="10" s="1"/>
  <c r="Z3858" i="10" s="1"/>
  <c r="AJ3857" i="10"/>
  <c r="AI3857" i="10" s="1"/>
  <c r="AA3858" i="10" l="1"/>
  <c r="AC3858" i="10" s="1"/>
  <c r="AB3858" i="10"/>
  <c r="AD3858" i="10" s="1"/>
  <c r="AE3858" i="10" l="1"/>
  <c r="T3859" i="10" s="1"/>
  <c r="AF3858" i="10"/>
  <c r="AG3859" i="10" l="1"/>
  <c r="S3860" i="10"/>
  <c r="R3861" i="10" s="1"/>
  <c r="AH3858" i="10"/>
  <c r="U3859" i="10"/>
  <c r="W3859" i="10" s="1"/>
  <c r="Y3859" i="10" s="1"/>
  <c r="V3859" i="10"/>
  <c r="X3859" i="10" s="1"/>
  <c r="Z3859" i="10" s="1"/>
  <c r="AA3859" i="10" l="1"/>
  <c r="AC3859" i="10" s="1"/>
  <c r="AB3859" i="10"/>
  <c r="AD3859" i="10" s="1"/>
  <c r="AJ3858" i="10"/>
  <c r="AI3858" i="10" s="1"/>
  <c r="AE3859" i="10" l="1"/>
  <c r="T3860" i="10" s="1"/>
  <c r="AF3859" i="10"/>
  <c r="AG3860" i="10" l="1"/>
  <c r="S3861" i="10"/>
  <c r="R3862" i="10" s="1"/>
  <c r="AH3859" i="10"/>
  <c r="V3860" i="10"/>
  <c r="X3860" i="10" s="1"/>
  <c r="Z3860" i="10" s="1"/>
  <c r="U3860" i="10"/>
  <c r="W3860" i="10" s="1"/>
  <c r="Y3860" i="10" s="1"/>
  <c r="AB3860" i="10" l="1"/>
  <c r="AD3860" i="10" s="1"/>
  <c r="AA3860" i="10"/>
  <c r="AC3860" i="10" s="1"/>
  <c r="AJ3859" i="10"/>
  <c r="AI3859" i="10" s="1"/>
  <c r="AE3860" i="10" l="1"/>
  <c r="AF3860" i="10"/>
  <c r="AH3860" i="10" l="1"/>
  <c r="T3861" i="10"/>
  <c r="AG3861" i="10" l="1"/>
  <c r="S3862" i="10"/>
  <c r="R3863" i="10" s="1"/>
  <c r="AJ3860" i="10"/>
  <c r="AI3860" i="10" s="1"/>
  <c r="U3861" i="10"/>
  <c r="W3861" i="10" s="1"/>
  <c r="Y3861" i="10" s="1"/>
  <c r="V3861" i="10"/>
  <c r="X3861" i="10" s="1"/>
  <c r="Z3861" i="10" s="1"/>
  <c r="AB3861" i="10" l="1"/>
  <c r="AD3861" i="10" s="1"/>
  <c r="AA3861" i="10"/>
  <c r="AC3861" i="10" s="1"/>
  <c r="AF3861" i="10" l="1"/>
  <c r="AE3861" i="10"/>
  <c r="AH3861" i="10" l="1"/>
  <c r="T3862" i="10"/>
  <c r="AG3862" i="10" l="1"/>
  <c r="S3863" i="10"/>
  <c r="R3864" i="10" s="1"/>
  <c r="AJ3861" i="10"/>
  <c r="AI3861" i="10" s="1"/>
  <c r="U3862" i="10"/>
  <c r="W3862" i="10" s="1"/>
  <c r="Y3862" i="10" s="1"/>
  <c r="V3862" i="10"/>
  <c r="X3862" i="10" s="1"/>
  <c r="Z3862" i="10" s="1"/>
  <c r="AA3862" i="10" l="1"/>
  <c r="AC3862" i="10" s="1"/>
  <c r="AB3862" i="10"/>
  <c r="AD3862" i="10" s="1"/>
  <c r="AF3862" i="10" l="1"/>
  <c r="AE3862" i="10"/>
  <c r="AH3862" i="10" l="1"/>
  <c r="T3863" i="10"/>
  <c r="AG3863" i="10" l="1"/>
  <c r="S3864" i="10"/>
  <c r="R3865" i="10" s="1"/>
  <c r="U3863" i="10"/>
  <c r="W3863" i="10" s="1"/>
  <c r="Y3863" i="10" s="1"/>
  <c r="V3863" i="10"/>
  <c r="X3863" i="10" s="1"/>
  <c r="Z3863" i="10" s="1"/>
  <c r="AJ3862" i="10"/>
  <c r="AI3862" i="10" s="1"/>
  <c r="AA3863" i="10" l="1"/>
  <c r="AC3863" i="10" s="1"/>
  <c r="AB3863" i="10"/>
  <c r="AD3863" i="10" s="1"/>
  <c r="AE3863" i="10" l="1"/>
  <c r="AF3863" i="10"/>
  <c r="AH3863" i="10" l="1"/>
  <c r="T3864" i="10"/>
  <c r="AG3864" i="10" l="1"/>
  <c r="S3865" i="10"/>
  <c r="R3866" i="10" s="1"/>
  <c r="AJ3863" i="10"/>
  <c r="AI3863" i="10" s="1"/>
  <c r="U3864" i="10"/>
  <c r="W3864" i="10" s="1"/>
  <c r="Y3864" i="10" s="1"/>
  <c r="V3864" i="10"/>
  <c r="X3864" i="10" s="1"/>
  <c r="Z3864" i="10" s="1"/>
  <c r="AA3864" i="10" l="1"/>
  <c r="AC3864" i="10" s="1"/>
  <c r="AB3864" i="10"/>
  <c r="AD3864" i="10" s="1"/>
  <c r="AF3864" i="10" l="1"/>
  <c r="AE3864" i="10"/>
  <c r="AH3864" i="10" l="1"/>
  <c r="T3865" i="10"/>
  <c r="AG3865" i="10" l="1"/>
  <c r="S3866" i="10"/>
  <c r="R3867" i="10" s="1"/>
  <c r="AJ3864" i="10"/>
  <c r="AI3864" i="10" s="1"/>
  <c r="U3865" i="10"/>
  <c r="W3865" i="10" s="1"/>
  <c r="AA3865" i="10" s="1"/>
  <c r="V3865" i="10"/>
  <c r="X3865" i="10" s="1"/>
  <c r="Z3865" i="10" s="1"/>
  <c r="AB3865" i="10" l="1"/>
  <c r="AD3865" i="10" s="1"/>
  <c r="Y3865" i="10"/>
  <c r="AC3865" i="10" s="1"/>
  <c r="AE3865" i="10" l="1"/>
  <c r="AF3865" i="10"/>
  <c r="AH3865" i="10" l="1"/>
  <c r="T3866" i="10"/>
  <c r="AG3866" i="10" l="1"/>
  <c r="S3867" i="10"/>
  <c r="R3868" i="10" s="1"/>
  <c r="AJ3865" i="10"/>
  <c r="AI3865" i="10" s="1"/>
  <c r="U3866" i="10"/>
  <c r="W3866" i="10" s="1"/>
  <c r="Y3866" i="10" s="1"/>
  <c r="V3866" i="10"/>
  <c r="X3866" i="10" s="1"/>
  <c r="Z3866" i="10" s="1"/>
  <c r="AB3866" i="10" l="1"/>
  <c r="AD3866" i="10" s="1"/>
  <c r="AA3866" i="10"/>
  <c r="AC3866" i="10" s="1"/>
  <c r="AE3866" i="10" l="1"/>
  <c r="AF3866" i="10"/>
  <c r="AH3866" i="10" l="1"/>
  <c r="T3867" i="10"/>
  <c r="AG3867" i="10" l="1"/>
  <c r="S3868" i="10"/>
  <c r="R3869" i="10" s="1"/>
  <c r="AJ3866" i="10"/>
  <c r="H44" i="11" s="1"/>
  <c r="V3867" i="10"/>
  <c r="X3867" i="10" s="1"/>
  <c r="Z3867" i="10" s="1"/>
  <c r="U3867" i="10"/>
  <c r="W3867" i="10" s="1"/>
  <c r="Y3867" i="10" s="1"/>
  <c r="AI3866" i="10" l="1"/>
  <c r="G44" i="11" s="1"/>
  <c r="AB3867" i="10"/>
  <c r="AD3867" i="10" s="1"/>
  <c r="AA3867" i="10"/>
  <c r="AC3867" i="10" s="1"/>
  <c r="AF3867" i="10" l="1"/>
  <c r="AE3867" i="10"/>
  <c r="AH3867" i="10" l="1"/>
  <c r="T3868" i="10"/>
  <c r="AG3868" i="10" l="1"/>
  <c r="S3869" i="10"/>
  <c r="R3870" i="10" s="1"/>
  <c r="AJ3867" i="10"/>
  <c r="AI3867" i="10" s="1"/>
  <c r="V3868" i="10"/>
  <c r="X3868" i="10" s="1"/>
  <c r="Z3868" i="10" s="1"/>
  <c r="U3868" i="10"/>
  <c r="W3868" i="10" s="1"/>
  <c r="AA3868" i="10" s="1"/>
  <c r="AB3868" i="10" l="1"/>
  <c r="AD3868" i="10" s="1"/>
  <c r="Y3868" i="10"/>
  <c r="AC3868" i="10" s="1"/>
  <c r="AF3868" i="10" l="1"/>
  <c r="AE3868" i="10"/>
  <c r="AH3868" i="10" l="1"/>
  <c r="T3869" i="10"/>
  <c r="AG3869" i="10" l="1"/>
  <c r="S3870" i="10"/>
  <c r="R3871" i="10" s="1"/>
  <c r="V3869" i="10"/>
  <c r="X3869" i="10" s="1"/>
  <c r="Z3869" i="10" s="1"/>
  <c r="U3869" i="10"/>
  <c r="W3869" i="10" s="1"/>
  <c r="AA3869" i="10" s="1"/>
  <c r="AJ3868" i="10"/>
  <c r="AI3868" i="10" s="1"/>
  <c r="AB3869" i="10" l="1"/>
  <c r="AD3869" i="10" s="1"/>
  <c r="Y3869" i="10"/>
  <c r="AC3869" i="10" s="1"/>
  <c r="AF3869" i="10" l="1"/>
  <c r="AE3869" i="10"/>
  <c r="AH3869" i="10" l="1"/>
  <c r="T3870" i="10"/>
  <c r="AG3870" i="10" l="1"/>
  <c r="S3871" i="10"/>
  <c r="R3872" i="10" s="1"/>
  <c r="U3870" i="10"/>
  <c r="W3870" i="10" s="1"/>
  <c r="Y3870" i="10" s="1"/>
  <c r="V3870" i="10"/>
  <c r="X3870" i="10" s="1"/>
  <c r="Z3870" i="10" s="1"/>
  <c r="AJ3869" i="10"/>
  <c r="AI3869" i="10" s="1"/>
  <c r="AB3870" i="10" l="1"/>
  <c r="AD3870" i="10" s="1"/>
  <c r="AA3870" i="10"/>
  <c r="AC3870" i="10" s="1"/>
  <c r="AE3870" i="10" l="1"/>
  <c r="AF3870" i="10"/>
  <c r="AH3870" i="10" l="1"/>
  <c r="T3871" i="10"/>
  <c r="AG3871" i="10" l="1"/>
  <c r="S3872" i="10"/>
  <c r="R3873" i="10" s="1"/>
  <c r="AJ3870" i="10"/>
  <c r="AI3870" i="10" s="1"/>
  <c r="U3871" i="10"/>
  <c r="W3871" i="10" s="1"/>
  <c r="Y3871" i="10" s="1"/>
  <c r="V3871" i="10"/>
  <c r="X3871" i="10" s="1"/>
  <c r="Z3871" i="10" s="1"/>
  <c r="AA3871" i="10" l="1"/>
  <c r="AC3871" i="10" s="1"/>
  <c r="AB3871" i="10"/>
  <c r="AD3871" i="10" s="1"/>
  <c r="AF3871" i="10" l="1"/>
  <c r="AE3871" i="10"/>
  <c r="AH3871" i="10" l="1"/>
  <c r="T3872" i="10"/>
  <c r="AG3872" i="10" l="1"/>
  <c r="S3873" i="10"/>
  <c r="R3874" i="10" s="1"/>
  <c r="AJ3871" i="10"/>
  <c r="AI3871" i="10" s="1"/>
  <c r="V3872" i="10"/>
  <c r="X3872" i="10" s="1"/>
  <c r="Z3872" i="10" s="1"/>
  <c r="U3872" i="10"/>
  <c r="W3872" i="10" s="1"/>
  <c r="Y3872" i="10" s="1"/>
  <c r="AB3872" i="10" l="1"/>
  <c r="AD3872" i="10" s="1"/>
  <c r="AA3872" i="10"/>
  <c r="AC3872" i="10" s="1"/>
  <c r="AE3872" i="10" l="1"/>
  <c r="AF3872" i="10"/>
  <c r="T3873" i="10" l="1"/>
  <c r="AH3872" i="10"/>
  <c r="AG3873" i="10" l="1"/>
  <c r="S3874" i="10"/>
  <c r="R3875" i="10" s="1"/>
  <c r="AJ3872" i="10"/>
  <c r="AI3872" i="10" s="1"/>
  <c r="U3873" i="10"/>
  <c r="W3873" i="10" s="1"/>
  <c r="Y3873" i="10" s="1"/>
  <c r="V3873" i="10"/>
  <c r="X3873" i="10" s="1"/>
  <c r="Z3873" i="10" s="1"/>
  <c r="AB3873" i="10" l="1"/>
  <c r="AD3873" i="10" s="1"/>
  <c r="AA3873" i="10"/>
  <c r="AC3873" i="10" s="1"/>
  <c r="AE3873" i="10" l="1"/>
  <c r="AF3873" i="10"/>
  <c r="AH3873" i="10" l="1"/>
  <c r="T3874" i="10"/>
  <c r="AG3874" i="10" l="1"/>
  <c r="S3875" i="10"/>
  <c r="R3876" i="10" s="1"/>
  <c r="U3874" i="10"/>
  <c r="W3874" i="10" s="1"/>
  <c r="Y3874" i="10" s="1"/>
  <c r="V3874" i="10"/>
  <c r="X3874" i="10" s="1"/>
  <c r="Z3874" i="10" s="1"/>
  <c r="AJ3873" i="10"/>
  <c r="AI3873" i="10" s="1"/>
  <c r="AB3874" i="10" l="1"/>
  <c r="AD3874" i="10" s="1"/>
  <c r="AA3874" i="10"/>
  <c r="AC3874" i="10" s="1"/>
  <c r="AE3874" i="10" l="1"/>
  <c r="AF3874" i="10"/>
  <c r="AH3874" i="10" l="1"/>
  <c r="T3875" i="10"/>
  <c r="AG3875" i="10" l="1"/>
  <c r="S3876" i="10"/>
  <c r="R3877" i="10" s="1"/>
  <c r="AJ3874" i="10"/>
  <c r="AI3874" i="10" s="1"/>
  <c r="U3875" i="10"/>
  <c r="W3875" i="10" s="1"/>
  <c r="Y3875" i="10" s="1"/>
  <c r="V3875" i="10"/>
  <c r="X3875" i="10" s="1"/>
  <c r="AB3875" i="10" s="1"/>
  <c r="AA3875" i="10" l="1"/>
  <c r="AC3875" i="10" s="1"/>
  <c r="Z3875" i="10"/>
  <c r="AD3875" i="10" s="1"/>
  <c r="AE3875" i="10" l="1"/>
  <c r="AF3875" i="10"/>
  <c r="T3876" i="10" l="1"/>
  <c r="AH3875" i="10"/>
  <c r="AG3876" i="10" l="1"/>
  <c r="S3877" i="10"/>
  <c r="R3878" i="10" s="1"/>
  <c r="AJ3875" i="10"/>
  <c r="AI3875" i="10" s="1"/>
  <c r="V3876" i="10"/>
  <c r="X3876" i="10" s="1"/>
  <c r="Z3876" i="10" s="1"/>
  <c r="U3876" i="10"/>
  <c r="W3876" i="10" s="1"/>
  <c r="AA3876" i="10" s="1"/>
  <c r="AB3876" i="10" l="1"/>
  <c r="AD3876" i="10" s="1"/>
  <c r="Y3876" i="10"/>
  <c r="AC3876" i="10" s="1"/>
  <c r="AE3876" i="10" l="1"/>
  <c r="AF3876" i="10"/>
  <c r="AH3876" i="10" l="1"/>
  <c r="T3877" i="10"/>
  <c r="AG3877" i="10" l="1"/>
  <c r="S3878" i="10"/>
  <c r="R3879" i="10" s="1"/>
  <c r="AJ3876" i="10"/>
  <c r="AI3876" i="10" s="1"/>
  <c r="V3877" i="10"/>
  <c r="X3877" i="10" s="1"/>
  <c r="Z3877" i="10" s="1"/>
  <c r="U3877" i="10"/>
  <c r="W3877" i="10" s="1"/>
  <c r="Y3877" i="10" s="1"/>
  <c r="AB3877" i="10" l="1"/>
  <c r="AD3877" i="10" s="1"/>
  <c r="AA3877" i="10"/>
  <c r="AC3877" i="10" s="1"/>
  <c r="AF3877" i="10" l="1"/>
  <c r="AE3877" i="10"/>
  <c r="AH3877" i="10" l="1"/>
  <c r="T3878" i="10"/>
  <c r="AG3878" i="10" l="1"/>
  <c r="S3879" i="10"/>
  <c r="R3880" i="10" s="1"/>
  <c r="AJ3877" i="10"/>
  <c r="AI3877" i="10" s="1"/>
  <c r="V3878" i="10"/>
  <c r="X3878" i="10" s="1"/>
  <c r="Z3878" i="10" s="1"/>
  <c r="U3878" i="10"/>
  <c r="W3878" i="10" s="1"/>
  <c r="Y3878" i="10" s="1"/>
  <c r="AB3878" i="10" l="1"/>
  <c r="AD3878" i="10" s="1"/>
  <c r="AA3878" i="10"/>
  <c r="AC3878" i="10" s="1"/>
  <c r="AF3878" i="10" l="1"/>
  <c r="AE3878" i="10"/>
  <c r="AH3878" i="10" l="1"/>
  <c r="T3879" i="10"/>
  <c r="AG3879" i="10" l="1"/>
  <c r="S3880" i="10"/>
  <c r="R3881" i="10" s="1"/>
  <c r="AJ3878" i="10"/>
  <c r="AI3878" i="10" s="1"/>
  <c r="V3879" i="10"/>
  <c r="X3879" i="10" s="1"/>
  <c r="AB3879" i="10" s="1"/>
  <c r="U3879" i="10"/>
  <c r="W3879" i="10" s="1"/>
  <c r="AA3879" i="10" s="1"/>
  <c r="Z3879" i="10" l="1"/>
  <c r="AD3879" i="10" s="1"/>
  <c r="Y3879" i="10"/>
  <c r="AC3879" i="10" s="1"/>
  <c r="AF3879" i="10" l="1"/>
  <c r="AE3879" i="10"/>
  <c r="AH3879" i="10" l="1"/>
  <c r="T3880" i="10"/>
  <c r="AG3880" i="10" l="1"/>
  <c r="S3881" i="10"/>
  <c r="R3882" i="10" s="1"/>
  <c r="AJ3879" i="10"/>
  <c r="AI3879" i="10" s="1"/>
  <c r="V3880" i="10"/>
  <c r="X3880" i="10" s="1"/>
  <c r="AB3880" i="10" s="1"/>
  <c r="U3880" i="10"/>
  <c r="W3880" i="10" s="1"/>
  <c r="Y3880" i="10" s="1"/>
  <c r="AA3880" i="10" l="1"/>
  <c r="AC3880" i="10" s="1"/>
  <c r="Z3880" i="10"/>
  <c r="AD3880" i="10" s="1"/>
  <c r="AE3880" i="10" l="1"/>
  <c r="AF3880" i="10"/>
  <c r="AH3880" i="10" l="1"/>
  <c r="T3881" i="10"/>
  <c r="AG3881" i="10" l="1"/>
  <c r="S3882" i="10"/>
  <c r="R3883" i="10" s="1"/>
  <c r="AJ3880" i="10"/>
  <c r="AI3880" i="10" s="1"/>
  <c r="V3881" i="10"/>
  <c r="X3881" i="10" s="1"/>
  <c r="AB3881" i="10" s="1"/>
  <c r="U3881" i="10"/>
  <c r="W3881" i="10" s="1"/>
  <c r="Y3881" i="10" s="1"/>
  <c r="AA3881" i="10" l="1"/>
  <c r="AC3881" i="10" s="1"/>
  <c r="Z3881" i="10"/>
  <c r="AD3881" i="10" s="1"/>
  <c r="AF3881" i="10" l="1"/>
  <c r="AE3881" i="10"/>
  <c r="T3882" i="10" l="1"/>
  <c r="AH3881" i="10"/>
  <c r="AG3882" i="10" l="1"/>
  <c r="S3883" i="10"/>
  <c r="R3884" i="10" s="1"/>
  <c r="AJ3881" i="10"/>
  <c r="AI3881" i="10" s="1"/>
  <c r="V3882" i="10"/>
  <c r="X3882" i="10" s="1"/>
  <c r="AB3882" i="10" s="1"/>
  <c r="U3882" i="10"/>
  <c r="W3882" i="10" s="1"/>
  <c r="Y3882" i="10" s="1"/>
  <c r="AA3882" i="10" l="1"/>
  <c r="AC3882" i="10" s="1"/>
  <c r="Z3882" i="10"/>
  <c r="AD3882" i="10" s="1"/>
  <c r="AE3882" i="10" l="1"/>
  <c r="AF3882" i="10"/>
  <c r="AH3882" i="10" l="1"/>
  <c r="T3883" i="10"/>
  <c r="AG3883" i="10" l="1"/>
  <c r="S3884" i="10"/>
  <c r="R3885" i="10" s="1"/>
  <c r="AJ3882" i="10"/>
  <c r="AI3882" i="10" s="1"/>
  <c r="U3883" i="10"/>
  <c r="W3883" i="10" s="1"/>
  <c r="AA3883" i="10" s="1"/>
  <c r="V3883" i="10"/>
  <c r="X3883" i="10" s="1"/>
  <c r="AB3883" i="10" s="1"/>
  <c r="Y3883" i="10" l="1"/>
  <c r="AC3883" i="10" s="1"/>
  <c r="Z3883" i="10"/>
  <c r="AD3883" i="10" s="1"/>
  <c r="AE3883" i="10" l="1"/>
  <c r="T3884" i="10" s="1"/>
  <c r="AF3883" i="10"/>
  <c r="AG3884" i="10" l="1"/>
  <c r="S3885" i="10"/>
  <c r="R3886" i="10" s="1"/>
  <c r="AH3883" i="10"/>
  <c r="V3884" i="10"/>
  <c r="X3884" i="10" s="1"/>
  <c r="Z3884" i="10" s="1"/>
  <c r="U3884" i="10"/>
  <c r="W3884" i="10" s="1"/>
  <c r="Y3884" i="10" s="1"/>
  <c r="AB3884" i="10" l="1"/>
  <c r="AD3884" i="10" s="1"/>
  <c r="AA3884" i="10"/>
  <c r="AC3884" i="10" s="1"/>
  <c r="AJ3883" i="10"/>
  <c r="AI3883" i="10" s="1"/>
  <c r="AF3884" i="10" l="1"/>
  <c r="AE3884" i="10"/>
  <c r="AH3884" i="10" l="1"/>
  <c r="T3885" i="10"/>
  <c r="AG3885" i="10" l="1"/>
  <c r="S3886" i="10"/>
  <c r="R3887" i="10" s="1"/>
  <c r="AJ3884" i="10"/>
  <c r="AI3884" i="10" s="1"/>
  <c r="V3885" i="10"/>
  <c r="X3885" i="10" s="1"/>
  <c r="Z3885" i="10" s="1"/>
  <c r="U3885" i="10"/>
  <c r="W3885" i="10" s="1"/>
  <c r="Y3885" i="10" s="1"/>
  <c r="AB3885" i="10" l="1"/>
  <c r="AD3885" i="10" s="1"/>
  <c r="AA3885" i="10"/>
  <c r="AC3885" i="10" s="1"/>
  <c r="AF3885" i="10" l="1"/>
  <c r="AE3885" i="10"/>
  <c r="T3886" i="10" l="1"/>
  <c r="AH3885" i="10"/>
  <c r="AG3886" i="10" l="1"/>
  <c r="S3887" i="10"/>
  <c r="R3888" i="10" s="1"/>
  <c r="U3886" i="10"/>
  <c r="W3886" i="10" s="1"/>
  <c r="Y3886" i="10" s="1"/>
  <c r="V3886" i="10"/>
  <c r="X3886" i="10" s="1"/>
  <c r="AB3886" i="10" s="1"/>
  <c r="AJ3885" i="10"/>
  <c r="AI3885" i="10" s="1"/>
  <c r="AA3886" i="10" l="1"/>
  <c r="AC3886" i="10" s="1"/>
  <c r="Z3886" i="10"/>
  <c r="AD3886" i="10" s="1"/>
  <c r="AE3886" i="10" l="1"/>
  <c r="AF3886" i="10"/>
  <c r="AH3886" i="10" l="1"/>
  <c r="T3887" i="10"/>
  <c r="AG3887" i="10" l="1"/>
  <c r="S3888" i="10"/>
  <c r="R3889" i="10" s="1"/>
  <c r="AJ3886" i="10"/>
  <c r="AI3886" i="10" s="1"/>
  <c r="U3887" i="10"/>
  <c r="W3887" i="10" s="1"/>
  <c r="Y3887" i="10" s="1"/>
  <c r="V3887" i="10"/>
  <c r="X3887" i="10" s="1"/>
  <c r="Z3887" i="10" s="1"/>
  <c r="AA3887" i="10" l="1"/>
  <c r="AC3887" i="10" s="1"/>
  <c r="AB3887" i="10"/>
  <c r="AD3887" i="10" s="1"/>
  <c r="AE3887" i="10" l="1"/>
  <c r="AF3887" i="10"/>
  <c r="AH3887" i="10" l="1"/>
  <c r="T3888" i="10"/>
  <c r="AG3888" i="10" l="1"/>
  <c r="S3889" i="10"/>
  <c r="R3890" i="10" s="1"/>
  <c r="V3888" i="10"/>
  <c r="X3888" i="10" s="1"/>
  <c r="Z3888" i="10" s="1"/>
  <c r="U3888" i="10"/>
  <c r="W3888" i="10" s="1"/>
  <c r="Y3888" i="10" s="1"/>
  <c r="AJ3887" i="10"/>
  <c r="AI3887" i="10" s="1"/>
  <c r="AB3888" i="10" l="1"/>
  <c r="AD3888" i="10" s="1"/>
  <c r="AA3888" i="10"/>
  <c r="AC3888" i="10" s="1"/>
  <c r="AE3888" i="10" l="1"/>
  <c r="AH3888" i="10"/>
  <c r="AJ3888" i="10" s="1"/>
  <c r="AF3888" i="10"/>
  <c r="T3889" i="10"/>
  <c r="AG3889" i="10" l="1"/>
  <c r="S3890" i="10"/>
  <c r="R3891" i="10" s="1"/>
  <c r="AI3888" i="10"/>
  <c r="U3889" i="10"/>
  <c r="W3889" i="10" s="1"/>
  <c r="AA3889" i="10" s="1"/>
  <c r="V3889" i="10"/>
  <c r="X3889" i="10" s="1"/>
  <c r="Z3889" i="10" s="1"/>
  <c r="AB3889" i="10" l="1"/>
  <c r="AD3889" i="10" s="1"/>
  <c r="Y3889" i="10"/>
  <c r="AC3889" i="10" s="1"/>
  <c r="AE3889" i="10" l="1"/>
  <c r="AH3889" i="10" s="1"/>
  <c r="AF3889" i="10"/>
  <c r="T3890" i="10" l="1"/>
  <c r="AJ3889" i="10"/>
  <c r="AI3889" i="10" s="1"/>
  <c r="AG3890" i="10" l="1"/>
  <c r="S3891" i="10"/>
  <c r="R3892" i="10" s="1"/>
  <c r="U3890" i="10"/>
  <c r="W3890" i="10" s="1"/>
  <c r="Y3890" i="10" s="1"/>
  <c r="V3890" i="10"/>
  <c r="X3890" i="10" s="1"/>
  <c r="Z3890" i="10" s="1"/>
  <c r="AB3890" i="10" l="1"/>
  <c r="AD3890" i="10" s="1"/>
  <c r="AA3890" i="10"/>
  <c r="AC3890" i="10" s="1"/>
  <c r="AE3890" i="10" l="1"/>
  <c r="AF3890" i="10"/>
  <c r="T3891" i="10"/>
  <c r="AH3890" i="10"/>
  <c r="AG3891" i="10" l="1"/>
  <c r="S3892" i="10"/>
  <c r="R3893" i="10" s="1"/>
  <c r="AJ3890" i="10"/>
  <c r="AI3890" i="10" s="1"/>
  <c r="V3891" i="10"/>
  <c r="X3891" i="10" s="1"/>
  <c r="Z3891" i="10" s="1"/>
  <c r="U3891" i="10"/>
  <c r="W3891" i="10" s="1"/>
  <c r="Y3891" i="10" s="1"/>
  <c r="AB3891" i="10" l="1"/>
  <c r="AD3891" i="10" s="1"/>
  <c r="AA3891" i="10"/>
  <c r="AC3891" i="10" s="1"/>
  <c r="AE3891" i="10" l="1"/>
  <c r="AF3891" i="10"/>
  <c r="AH3891" i="10" l="1"/>
  <c r="T3892" i="10"/>
  <c r="AG3892" i="10" l="1"/>
  <c r="S3893" i="10"/>
  <c r="R3894" i="10" s="1"/>
  <c r="U3892" i="10"/>
  <c r="W3892" i="10" s="1"/>
  <c r="Y3892" i="10" s="1"/>
  <c r="V3892" i="10"/>
  <c r="X3892" i="10" s="1"/>
  <c r="Z3892" i="10" s="1"/>
  <c r="AJ3891" i="10"/>
  <c r="AI3891" i="10" s="1"/>
  <c r="AB3892" i="10" l="1"/>
  <c r="AD3892" i="10" s="1"/>
  <c r="AA3892" i="10"/>
  <c r="AC3892" i="10" s="1"/>
  <c r="AF3892" i="10" l="1"/>
  <c r="AE3892" i="10"/>
  <c r="AH3892" i="10" l="1"/>
  <c r="T3893" i="10"/>
  <c r="AG3893" i="10" l="1"/>
  <c r="S3894" i="10"/>
  <c r="R3895" i="10" s="1"/>
  <c r="V3893" i="10"/>
  <c r="X3893" i="10" s="1"/>
  <c r="Z3893" i="10" s="1"/>
  <c r="U3893" i="10"/>
  <c r="W3893" i="10" s="1"/>
  <c r="AA3893" i="10" s="1"/>
  <c r="AJ3892" i="10"/>
  <c r="AI3892" i="10" s="1"/>
  <c r="AB3893" i="10" l="1"/>
  <c r="AD3893" i="10" s="1"/>
  <c r="Y3893" i="10"/>
  <c r="AC3893" i="10" s="1"/>
  <c r="AF3893" i="10" l="1"/>
  <c r="AE3893" i="10"/>
  <c r="AH3893" i="10" l="1"/>
  <c r="T3894" i="10"/>
  <c r="AG3894" i="10" l="1"/>
  <c r="S3895" i="10"/>
  <c r="R3896" i="10" s="1"/>
  <c r="U3894" i="10"/>
  <c r="W3894" i="10" s="1"/>
  <c r="Y3894" i="10" s="1"/>
  <c r="V3894" i="10"/>
  <c r="X3894" i="10" s="1"/>
  <c r="Z3894" i="10" s="1"/>
  <c r="AJ3893" i="10"/>
  <c r="AI3893" i="10" s="1"/>
  <c r="AB3894" i="10" l="1"/>
  <c r="AD3894" i="10" s="1"/>
  <c r="AA3894" i="10"/>
  <c r="AC3894" i="10" s="1"/>
  <c r="AE3894" i="10" l="1"/>
  <c r="AF3894" i="10"/>
  <c r="AH3894" i="10" l="1"/>
  <c r="T3895" i="10"/>
  <c r="AG3895" i="10" l="1"/>
  <c r="S3896" i="10"/>
  <c r="R3897" i="10" s="1"/>
  <c r="U3895" i="10"/>
  <c r="W3895" i="10" s="1"/>
  <c r="Y3895" i="10" s="1"/>
  <c r="V3895" i="10"/>
  <c r="X3895" i="10" s="1"/>
  <c r="Z3895" i="10" s="1"/>
  <c r="AJ3894" i="10"/>
  <c r="AI3894" i="10" s="1"/>
  <c r="AA3895" i="10" l="1"/>
  <c r="AC3895" i="10" s="1"/>
  <c r="AB3895" i="10"/>
  <c r="AD3895" i="10" s="1"/>
  <c r="AF3895" i="10" l="1"/>
  <c r="AE3895" i="10"/>
  <c r="AH3895" i="10" l="1"/>
  <c r="T3896" i="10"/>
  <c r="AG3896" i="10" l="1"/>
  <c r="S3897" i="10"/>
  <c r="R3898" i="10" s="1"/>
  <c r="AJ3895" i="10"/>
  <c r="AI3895" i="10" s="1"/>
  <c r="V3896" i="10"/>
  <c r="X3896" i="10" s="1"/>
  <c r="Z3896" i="10" s="1"/>
  <c r="U3896" i="10"/>
  <c r="W3896" i="10" s="1"/>
  <c r="Y3896" i="10" s="1"/>
  <c r="AB3896" i="10" l="1"/>
  <c r="AD3896" i="10" s="1"/>
  <c r="AA3896" i="10"/>
  <c r="AC3896" i="10" s="1"/>
  <c r="AE3896" i="10" l="1"/>
  <c r="AF3896" i="10"/>
  <c r="AH3896" i="10" l="1"/>
  <c r="T3897" i="10"/>
  <c r="AG3897" i="10" l="1"/>
  <c r="S3898" i="10"/>
  <c r="R3899" i="10" s="1"/>
  <c r="U3897" i="10"/>
  <c r="W3897" i="10" s="1"/>
  <c r="AA3897" i="10" s="1"/>
  <c r="V3897" i="10"/>
  <c r="X3897" i="10" s="1"/>
  <c r="Z3897" i="10" s="1"/>
  <c r="AJ3896" i="10"/>
  <c r="AI3896" i="10" s="1"/>
  <c r="AB3897" i="10" l="1"/>
  <c r="AD3897" i="10" s="1"/>
  <c r="Y3897" i="10"/>
  <c r="AC3897" i="10" s="1"/>
  <c r="AE3897" i="10" l="1"/>
  <c r="T3898" i="10" s="1"/>
  <c r="AF3897" i="10"/>
  <c r="AG3898" i="10" l="1"/>
  <c r="S3899" i="10"/>
  <c r="R3900" i="10" s="1"/>
  <c r="AH3897" i="10"/>
  <c r="U3898" i="10"/>
  <c r="W3898" i="10" s="1"/>
  <c r="Y3898" i="10" s="1"/>
  <c r="V3898" i="10"/>
  <c r="X3898" i="10" s="1"/>
  <c r="AB3898" i="10" s="1"/>
  <c r="AA3898" i="10" l="1"/>
  <c r="AC3898" i="10" s="1"/>
  <c r="AJ3897" i="10"/>
  <c r="AI3897" i="10" s="1"/>
  <c r="Z3898" i="10"/>
  <c r="AD3898" i="10" s="1"/>
  <c r="AF3898" i="10" l="1"/>
  <c r="AE3898" i="10"/>
  <c r="AH3898" i="10" l="1"/>
  <c r="T3899" i="10"/>
  <c r="AG3899" i="10" l="1"/>
  <c r="S3900" i="10"/>
  <c r="R3901" i="10" s="1"/>
  <c r="AJ3898" i="10"/>
  <c r="AI3898" i="10" s="1"/>
  <c r="U3899" i="10"/>
  <c r="W3899" i="10" s="1"/>
  <c r="Y3899" i="10" s="1"/>
  <c r="V3899" i="10"/>
  <c r="X3899" i="10" s="1"/>
  <c r="Z3899" i="10" s="1"/>
  <c r="AB3899" i="10" l="1"/>
  <c r="AD3899" i="10" s="1"/>
  <c r="AA3899" i="10"/>
  <c r="AC3899" i="10" s="1"/>
  <c r="AF3899" i="10" l="1"/>
  <c r="AE3899" i="10"/>
  <c r="AH3899" i="10" l="1"/>
  <c r="T3900" i="10"/>
  <c r="AG3900" i="10" l="1"/>
  <c r="S3901" i="10"/>
  <c r="R3902" i="10" s="1"/>
  <c r="U3900" i="10"/>
  <c r="W3900" i="10" s="1"/>
  <c r="Y3900" i="10" s="1"/>
  <c r="V3900" i="10"/>
  <c r="X3900" i="10" s="1"/>
  <c r="Z3900" i="10" s="1"/>
  <c r="AJ3899" i="10"/>
  <c r="AI3899" i="10" s="1"/>
  <c r="AB3900" i="10" l="1"/>
  <c r="AD3900" i="10" s="1"/>
  <c r="AA3900" i="10"/>
  <c r="AC3900" i="10" s="1"/>
  <c r="AE3900" i="10" l="1"/>
  <c r="AH3900" i="10"/>
  <c r="T3901" i="10"/>
  <c r="AF3900" i="10"/>
  <c r="AG3901" i="10" l="1"/>
  <c r="S3902" i="10"/>
  <c r="R3903" i="10" s="1"/>
  <c r="V3901" i="10"/>
  <c r="X3901" i="10" s="1"/>
  <c r="Z3901" i="10" s="1"/>
  <c r="U3901" i="10"/>
  <c r="W3901" i="10" s="1"/>
  <c r="AA3901" i="10" s="1"/>
  <c r="AJ3900" i="10"/>
  <c r="AI3900" i="10" s="1"/>
  <c r="AB3901" i="10" l="1"/>
  <c r="AD3901" i="10" s="1"/>
  <c r="Y3901" i="10"/>
  <c r="AC3901" i="10" s="1"/>
  <c r="AF3901" i="10" l="1"/>
  <c r="AE3901" i="10"/>
  <c r="AH3901" i="10" l="1"/>
  <c r="T3902" i="10"/>
  <c r="AG3902" i="10" l="1"/>
  <c r="S3903" i="10"/>
  <c r="R3904" i="10" s="1"/>
  <c r="AJ3901" i="10"/>
  <c r="AI3901" i="10" s="1"/>
  <c r="V3902" i="10"/>
  <c r="X3902" i="10" s="1"/>
  <c r="Z3902" i="10" s="1"/>
  <c r="U3902" i="10"/>
  <c r="W3902" i="10" s="1"/>
  <c r="Y3902" i="10" s="1"/>
  <c r="AB3902" i="10" l="1"/>
  <c r="AD3902" i="10" s="1"/>
  <c r="AA3902" i="10"/>
  <c r="AC3902" i="10" s="1"/>
  <c r="AE3902" i="10" l="1"/>
  <c r="AF3902" i="10"/>
  <c r="AH3902" i="10" l="1"/>
  <c r="T3903" i="10"/>
  <c r="AG3903" i="10" l="1"/>
  <c r="S3904" i="10"/>
  <c r="R3905" i="10" s="1"/>
  <c r="AJ3902" i="10"/>
  <c r="AI3902" i="10" s="1"/>
  <c r="V3903" i="10"/>
  <c r="X3903" i="10" s="1"/>
  <c r="AB3903" i="10" s="1"/>
  <c r="U3903" i="10"/>
  <c r="W3903" i="10" s="1"/>
  <c r="AA3903" i="10" s="1"/>
  <c r="Z3903" i="10" l="1"/>
  <c r="AD3903" i="10" s="1"/>
  <c r="Y3903" i="10"/>
  <c r="AC3903" i="10" s="1"/>
  <c r="AF3903" i="10" l="1"/>
  <c r="AE3903" i="10"/>
  <c r="AH3903" i="10" l="1"/>
  <c r="T3904" i="10"/>
  <c r="AG3904" i="10" l="1"/>
  <c r="S3905" i="10"/>
  <c r="R3906" i="10" s="1"/>
  <c r="V3904" i="10"/>
  <c r="X3904" i="10" s="1"/>
  <c r="AB3904" i="10" s="1"/>
  <c r="U3904" i="10"/>
  <c r="W3904" i="10" s="1"/>
  <c r="Y3904" i="10" s="1"/>
  <c r="AJ3903" i="10"/>
  <c r="AI3903" i="10" s="1"/>
  <c r="AA3904" i="10" l="1"/>
  <c r="AC3904" i="10" s="1"/>
  <c r="Z3904" i="10"/>
  <c r="AD3904" i="10" l="1"/>
  <c r="AF3904" i="10" l="1"/>
  <c r="AE3904" i="10"/>
  <c r="AH3904" i="10" l="1"/>
  <c r="T3905" i="10"/>
  <c r="AG3905" i="10" l="1"/>
  <c r="S3906" i="10"/>
  <c r="R3907" i="10" s="1"/>
  <c r="AJ3904" i="10"/>
  <c r="AI3904" i="10" s="1"/>
  <c r="U3905" i="10"/>
  <c r="W3905" i="10" s="1"/>
  <c r="Y3905" i="10" s="1"/>
  <c r="V3905" i="10"/>
  <c r="X3905" i="10" s="1"/>
  <c r="Z3905" i="10" s="1"/>
  <c r="AB3905" i="10" l="1"/>
  <c r="AD3905" i="10" s="1"/>
  <c r="AA3905" i="10"/>
  <c r="AC3905" i="10" s="1"/>
  <c r="AF3905" i="10" l="1"/>
  <c r="AE3905" i="10"/>
  <c r="T3906" i="10" l="1"/>
  <c r="AH3905" i="10"/>
  <c r="AG3906" i="10" l="1"/>
  <c r="S3907" i="10"/>
  <c r="R3908" i="10" s="1"/>
  <c r="U3906" i="10"/>
  <c r="W3906" i="10" s="1"/>
  <c r="Y3906" i="10" s="1"/>
  <c r="V3906" i="10"/>
  <c r="X3906" i="10" s="1"/>
  <c r="Z3906" i="10" s="1"/>
  <c r="AJ3905" i="10"/>
  <c r="AI3905" i="10" s="1"/>
  <c r="AB3906" i="10" l="1"/>
  <c r="AD3906" i="10" s="1"/>
  <c r="AA3906" i="10"/>
  <c r="AC3906" i="10" s="1"/>
  <c r="AE3906" i="10" l="1"/>
  <c r="AF3906" i="10"/>
  <c r="AH3906" i="10" l="1"/>
  <c r="T3907" i="10"/>
  <c r="AG3907" i="10" l="1"/>
  <c r="S3908" i="10"/>
  <c r="R3909" i="10" s="1"/>
  <c r="AJ3906" i="10"/>
  <c r="AI3906" i="10" s="1"/>
  <c r="U3907" i="10"/>
  <c r="W3907" i="10" s="1"/>
  <c r="Y3907" i="10" s="1"/>
  <c r="V3907" i="10"/>
  <c r="X3907" i="10" s="1"/>
  <c r="Z3907" i="10" s="1"/>
  <c r="AA3907" i="10" l="1"/>
  <c r="AC3907" i="10" s="1"/>
  <c r="AB3907" i="10"/>
  <c r="AD3907" i="10" s="1"/>
  <c r="AF3907" i="10" l="1"/>
  <c r="AE3907" i="10"/>
  <c r="AH3907" i="10" l="1"/>
  <c r="T3908" i="10"/>
  <c r="AG3908" i="10" l="1"/>
  <c r="S3909" i="10"/>
  <c r="R3910" i="10" s="1"/>
  <c r="AI3907" i="10"/>
  <c r="AJ3907" i="10"/>
  <c r="V3908" i="10"/>
  <c r="X3908" i="10" s="1"/>
  <c r="Z3908" i="10" s="1"/>
  <c r="U3908" i="10"/>
  <c r="W3908" i="10" s="1"/>
  <c r="Y3908" i="10" s="1"/>
  <c r="AB3908" i="10" l="1"/>
  <c r="AD3908" i="10" s="1"/>
  <c r="AA3908" i="10"/>
  <c r="AC3908" i="10" s="1"/>
  <c r="AE3908" i="10" l="1"/>
  <c r="AF3908" i="10"/>
  <c r="AH3908" i="10" l="1"/>
  <c r="T3909" i="10"/>
  <c r="AG3909" i="10" l="1"/>
  <c r="S3910" i="10"/>
  <c r="R3911" i="10" s="1"/>
  <c r="AI3908" i="10"/>
  <c r="AJ3908" i="10"/>
  <c r="V3909" i="10"/>
  <c r="X3909" i="10" s="1"/>
  <c r="Z3909" i="10" s="1"/>
  <c r="U3909" i="10"/>
  <c r="W3909" i="10" s="1"/>
  <c r="Y3909" i="10" s="1"/>
  <c r="AB3909" i="10" l="1"/>
  <c r="AD3909" i="10" s="1"/>
  <c r="AA3909" i="10"/>
  <c r="AC3909" i="10" s="1"/>
  <c r="AE3909" i="10" l="1"/>
  <c r="T3910" i="10" s="1"/>
  <c r="AF3909" i="10"/>
  <c r="AG3910" i="10" l="1"/>
  <c r="S3911" i="10"/>
  <c r="R3912" i="10" s="1"/>
  <c r="AH3909" i="10"/>
  <c r="AJ3909" i="10" s="1"/>
  <c r="V3910" i="10"/>
  <c r="X3910" i="10" s="1"/>
  <c r="Z3910" i="10" s="1"/>
  <c r="U3910" i="10"/>
  <c r="W3910" i="10" s="1"/>
  <c r="Y3910" i="10" s="1"/>
  <c r="AB3910" i="10" l="1"/>
  <c r="AD3910" i="10" s="1"/>
  <c r="AA3910" i="10"/>
  <c r="AC3910" i="10" s="1"/>
  <c r="AI3909" i="10"/>
  <c r="AE3910" i="10" l="1"/>
  <c r="AF3910" i="10"/>
  <c r="AH3910" i="10" l="1"/>
  <c r="T3911" i="10"/>
  <c r="AG3911" i="10" l="1"/>
  <c r="S3912" i="10"/>
  <c r="R3913" i="10" s="1"/>
  <c r="AJ3910" i="10"/>
  <c r="AI3910" i="10" s="1"/>
  <c r="V3911" i="10"/>
  <c r="X3911" i="10" s="1"/>
  <c r="AB3911" i="10" s="1"/>
  <c r="U3911" i="10"/>
  <c r="W3911" i="10" s="1"/>
  <c r="Y3911" i="10" s="1"/>
  <c r="AA3911" i="10" l="1"/>
  <c r="AC3911" i="10" s="1"/>
  <c r="Z3911" i="10"/>
  <c r="AD3911" i="10" s="1"/>
  <c r="AE3911" i="10" l="1"/>
  <c r="AF3911" i="10"/>
  <c r="AH3911" i="10" l="1"/>
  <c r="T3912" i="10"/>
  <c r="AG3912" i="10" l="1"/>
  <c r="S3913" i="10"/>
  <c r="R3914" i="10" s="1"/>
  <c r="AJ3911" i="10"/>
  <c r="AI3911" i="10" s="1"/>
  <c r="V3912" i="10"/>
  <c r="X3912" i="10" s="1"/>
  <c r="Z3912" i="10" s="1"/>
  <c r="U3912" i="10"/>
  <c r="W3912" i="10" s="1"/>
  <c r="AA3912" i="10" s="1"/>
  <c r="AB3912" i="10" l="1"/>
  <c r="AD3912" i="10" s="1"/>
  <c r="Y3912" i="10"/>
  <c r="AC3912" i="10" s="1"/>
  <c r="AF3912" i="10" l="1"/>
  <c r="AE3912" i="10"/>
  <c r="T3913" i="10" l="1"/>
  <c r="AH3912" i="10"/>
  <c r="AG3913" i="10" l="1"/>
  <c r="S3914" i="10"/>
  <c r="R3915" i="10" s="1"/>
  <c r="AJ3912" i="10"/>
  <c r="AI3912" i="10" s="1"/>
  <c r="V3913" i="10"/>
  <c r="X3913" i="10" s="1"/>
  <c r="Z3913" i="10" s="1"/>
  <c r="U3913" i="10"/>
  <c r="W3913" i="10" s="1"/>
  <c r="Y3913" i="10" s="1"/>
  <c r="AB3913" i="10" l="1"/>
  <c r="AD3913" i="10" s="1"/>
  <c r="AA3913" i="10"/>
  <c r="AC3913" i="10" s="1"/>
  <c r="AF3913" i="10" l="1"/>
  <c r="AE3913" i="10"/>
  <c r="AH3913" i="10" l="1"/>
  <c r="T3914" i="10"/>
  <c r="AG3914" i="10" l="1"/>
  <c r="S3915" i="10"/>
  <c r="R3916" i="10" s="1"/>
  <c r="AJ3913" i="10"/>
  <c r="AI3913" i="10" s="1"/>
  <c r="U3914" i="10"/>
  <c r="W3914" i="10" s="1"/>
  <c r="AA3914" i="10" s="1"/>
  <c r="V3914" i="10"/>
  <c r="X3914" i="10" s="1"/>
  <c r="Z3914" i="10" s="1"/>
  <c r="AB3914" i="10" l="1"/>
  <c r="AD3914" i="10" s="1"/>
  <c r="Y3914" i="10"/>
  <c r="AC3914" i="10" s="1"/>
  <c r="AF3914" i="10" l="1"/>
  <c r="AE3914" i="10"/>
  <c r="AH3914" i="10" l="1"/>
  <c r="T3915" i="10"/>
  <c r="AG3915" i="10" l="1"/>
  <c r="S3916" i="10"/>
  <c r="R3917" i="10" s="1"/>
  <c r="AJ3914" i="10"/>
  <c r="AI3914" i="10" s="1"/>
  <c r="V3915" i="10"/>
  <c r="X3915" i="10" s="1"/>
  <c r="Z3915" i="10" s="1"/>
  <c r="U3915" i="10"/>
  <c r="W3915" i="10" s="1"/>
  <c r="Y3915" i="10" s="1"/>
  <c r="AB3915" i="10" l="1"/>
  <c r="AD3915" i="10" s="1"/>
  <c r="AA3915" i="10"/>
  <c r="AC3915" i="10" s="1"/>
  <c r="AF3915" i="10" l="1"/>
  <c r="AE3915" i="10"/>
  <c r="AH3915" i="10" l="1"/>
  <c r="T3916" i="10"/>
  <c r="AG3916" i="10" l="1"/>
  <c r="S3917" i="10"/>
  <c r="R3918" i="10" s="1"/>
  <c r="U3916" i="10"/>
  <c r="W3916" i="10" s="1"/>
  <c r="Y3916" i="10" s="1"/>
  <c r="V3916" i="10"/>
  <c r="X3916" i="10" s="1"/>
  <c r="Z3916" i="10" s="1"/>
  <c r="AJ3915" i="10"/>
  <c r="AI3915" i="10" s="1"/>
  <c r="AB3916" i="10" l="1"/>
  <c r="AD3916" i="10" s="1"/>
  <c r="AA3916" i="10"/>
  <c r="AC3916" i="10" s="1"/>
  <c r="AF3916" i="10" l="1"/>
  <c r="AE3916" i="10"/>
  <c r="AH3916" i="10" l="1"/>
  <c r="T3917" i="10"/>
  <c r="AG3917" i="10" l="1"/>
  <c r="S3918" i="10"/>
  <c r="R3919" i="10" s="1"/>
  <c r="AJ3916" i="10"/>
  <c r="AI3916" i="10" s="1"/>
  <c r="U3917" i="10"/>
  <c r="W3917" i="10" s="1"/>
  <c r="AA3917" i="10" s="1"/>
  <c r="V3917" i="10"/>
  <c r="X3917" i="10" s="1"/>
  <c r="Z3917" i="10" s="1"/>
  <c r="AB3917" i="10" l="1"/>
  <c r="AD3917" i="10" s="1"/>
  <c r="Y3917" i="10"/>
  <c r="AC3917" i="10" s="1"/>
  <c r="AF3917" i="10" l="1"/>
  <c r="AE3917" i="10"/>
  <c r="AH3917" i="10" l="1"/>
  <c r="T3918" i="10"/>
  <c r="AG3918" i="10" l="1"/>
  <c r="S3919" i="10"/>
  <c r="R3920" i="10" s="1"/>
  <c r="AJ3917" i="10"/>
  <c r="AI3917" i="10" s="1"/>
  <c r="V3918" i="10"/>
  <c r="X3918" i="10" s="1"/>
  <c r="AB3918" i="10" s="1"/>
  <c r="U3918" i="10"/>
  <c r="W3918" i="10" s="1"/>
  <c r="Y3918" i="10" s="1"/>
  <c r="AA3918" i="10" l="1"/>
  <c r="AC3918" i="10" s="1"/>
  <c r="Z3918" i="10"/>
  <c r="AD3918" i="10" s="1"/>
  <c r="AF3918" i="10" l="1"/>
  <c r="AE3918" i="10"/>
  <c r="T3919" i="10" l="1"/>
  <c r="AH3918" i="10"/>
  <c r="AG3919" i="10" l="1"/>
  <c r="S3920" i="10"/>
  <c r="R3921" i="10" s="1"/>
  <c r="AJ3918" i="10"/>
  <c r="AI3918" i="10" s="1"/>
  <c r="U3919" i="10"/>
  <c r="W3919" i="10" s="1"/>
  <c r="AA3919" i="10" s="1"/>
  <c r="V3919" i="10"/>
  <c r="X3919" i="10" s="1"/>
  <c r="Z3919" i="10" s="1"/>
  <c r="AB3919" i="10" l="1"/>
  <c r="AD3919" i="10" s="1"/>
  <c r="Y3919" i="10"/>
  <c r="AC3919" i="10" s="1"/>
  <c r="AF3919" i="10" l="1"/>
  <c r="AE3919" i="10"/>
  <c r="AH3919" i="10" l="1"/>
  <c r="T3920" i="10"/>
  <c r="AG3920" i="10" l="1"/>
  <c r="S3921" i="10"/>
  <c r="R3922" i="10" s="1"/>
  <c r="AJ3919" i="10"/>
  <c r="AI3919" i="10" s="1"/>
  <c r="U3920" i="10"/>
  <c r="W3920" i="10" s="1"/>
  <c r="Y3920" i="10" s="1"/>
  <c r="V3920" i="10"/>
  <c r="X3920" i="10" s="1"/>
  <c r="Z3920" i="10" s="1"/>
  <c r="AB3920" i="10" l="1"/>
  <c r="AD3920" i="10" s="1"/>
  <c r="AA3920" i="10"/>
  <c r="AC3920" i="10" s="1"/>
  <c r="AF3920" i="10" l="1"/>
  <c r="AE3920" i="10"/>
  <c r="T3921" i="10" l="1"/>
  <c r="AH3920" i="10"/>
  <c r="AG3921" i="10" l="1"/>
  <c r="S3922" i="10"/>
  <c r="R3923" i="10" s="1"/>
  <c r="AJ3920" i="10"/>
  <c r="AI3920" i="10" s="1"/>
  <c r="U3921" i="10"/>
  <c r="W3921" i="10" s="1"/>
  <c r="Y3921" i="10" s="1"/>
  <c r="V3921" i="10"/>
  <c r="X3921" i="10" s="1"/>
  <c r="Z3921" i="10" s="1"/>
  <c r="AB3921" i="10" l="1"/>
  <c r="AD3921" i="10" s="1"/>
  <c r="AA3921" i="10"/>
  <c r="AC3921" i="10" s="1"/>
  <c r="AF3921" i="10" l="1"/>
  <c r="AE3921" i="10"/>
  <c r="AH3921" i="10" l="1"/>
  <c r="T3922" i="10"/>
  <c r="AG3922" i="10" l="1"/>
  <c r="S3923" i="10"/>
  <c r="R3924" i="10" s="1"/>
  <c r="AJ3921" i="10"/>
  <c r="AI3921" i="10" s="1"/>
  <c r="U3922" i="10"/>
  <c r="W3922" i="10" s="1"/>
  <c r="Y3922" i="10" s="1"/>
  <c r="V3922" i="10"/>
  <c r="X3922" i="10" s="1"/>
  <c r="Z3922" i="10" s="1"/>
  <c r="AB3922" i="10" l="1"/>
  <c r="AD3922" i="10" s="1"/>
  <c r="AA3922" i="10"/>
  <c r="AC3922" i="10" s="1"/>
  <c r="AF3922" i="10" l="1"/>
  <c r="AE3922" i="10"/>
  <c r="AH3922" i="10" l="1"/>
  <c r="T3923" i="10"/>
  <c r="AG3923" i="10" l="1"/>
  <c r="S3924" i="10"/>
  <c r="R3925" i="10" s="1"/>
  <c r="U3923" i="10"/>
  <c r="W3923" i="10" s="1"/>
  <c r="Y3923" i="10" s="1"/>
  <c r="V3923" i="10"/>
  <c r="X3923" i="10" s="1"/>
  <c r="Z3923" i="10" s="1"/>
  <c r="AJ3922" i="10"/>
  <c r="AI3922" i="10" s="1"/>
  <c r="AA3923" i="10" l="1"/>
  <c r="AC3923" i="10" s="1"/>
  <c r="AB3923" i="10"/>
  <c r="AD3923" i="10" s="1"/>
  <c r="AE3923" i="10" l="1"/>
  <c r="AF3923" i="10"/>
  <c r="AH3923" i="10" l="1"/>
  <c r="T3924" i="10"/>
  <c r="AG3924" i="10" l="1"/>
  <c r="S3925" i="10"/>
  <c r="R3926" i="10" s="1"/>
  <c r="V3924" i="10"/>
  <c r="X3924" i="10" s="1"/>
  <c r="AB3924" i="10" s="1"/>
  <c r="U3924" i="10"/>
  <c r="W3924" i="10" s="1"/>
  <c r="Y3924" i="10" s="1"/>
  <c r="AJ3923" i="10"/>
  <c r="AI3923" i="10" s="1"/>
  <c r="AA3924" i="10" l="1"/>
  <c r="AC3924" i="10" s="1"/>
  <c r="Z3924" i="10"/>
  <c r="AD3924" i="10" s="1"/>
  <c r="AF3924" i="10" l="1"/>
  <c r="AE3924" i="10"/>
  <c r="T3925" i="10" l="1"/>
  <c r="AH3924" i="10"/>
  <c r="AG3925" i="10" l="1"/>
  <c r="S3926" i="10"/>
  <c r="R3927" i="10" s="1"/>
  <c r="V3925" i="10"/>
  <c r="X3925" i="10" s="1"/>
  <c r="Z3925" i="10" s="1"/>
  <c r="U3925" i="10"/>
  <c r="W3925" i="10" s="1"/>
  <c r="Y3925" i="10" s="1"/>
  <c r="AJ3924" i="10"/>
  <c r="AI3924" i="10" s="1"/>
  <c r="AA3925" i="10" l="1"/>
  <c r="AC3925" i="10" s="1"/>
  <c r="AB3925" i="10"/>
  <c r="AD3925" i="10" s="1"/>
  <c r="AE3925" i="10" l="1"/>
  <c r="AH3925" i="10"/>
  <c r="T3926" i="10"/>
  <c r="AF3925" i="10"/>
  <c r="AG3926" i="10" l="1"/>
  <c r="S3927" i="10"/>
  <c r="R3928" i="10" s="1"/>
  <c r="AJ3925" i="10"/>
  <c r="AI3925" i="10" s="1"/>
  <c r="V3926" i="10"/>
  <c r="X3926" i="10" s="1"/>
  <c r="Z3926" i="10" s="1"/>
  <c r="U3926" i="10"/>
  <c r="W3926" i="10" s="1"/>
  <c r="AA3926" i="10" s="1"/>
  <c r="AB3926" i="10" l="1"/>
  <c r="AD3926" i="10" s="1"/>
  <c r="Y3926" i="10"/>
  <c r="AC3926" i="10" l="1"/>
  <c r="AE3926" i="10" s="1"/>
  <c r="T3927" i="10" l="1"/>
  <c r="AH3926" i="10"/>
  <c r="AF3926" i="10"/>
  <c r="AG3927" i="10" l="1"/>
  <c r="S3928" i="10"/>
  <c r="R3929" i="10" s="1"/>
  <c r="V3927" i="10"/>
  <c r="X3927" i="10" s="1"/>
  <c r="Z3927" i="10" s="1"/>
  <c r="U3927" i="10"/>
  <c r="W3927" i="10" s="1"/>
  <c r="Y3927" i="10" s="1"/>
  <c r="AJ3926" i="10"/>
  <c r="AI3926" i="10" s="1"/>
  <c r="AA3927" i="10" l="1"/>
  <c r="AC3927" i="10" s="1"/>
  <c r="AB3927" i="10"/>
  <c r="AD3927" i="10" s="1"/>
  <c r="AE3927" i="10" l="1"/>
  <c r="AH3927" i="10" s="1"/>
  <c r="AF3927" i="10"/>
  <c r="AJ3927" i="10" l="1"/>
  <c r="AI3927" i="10" s="1"/>
  <c r="T3928" i="10"/>
  <c r="AG3928" i="10" l="1"/>
  <c r="S3929" i="10"/>
  <c r="R3930" i="10" s="1"/>
  <c r="V3928" i="10"/>
  <c r="X3928" i="10" s="1"/>
  <c r="Z3928" i="10" s="1"/>
  <c r="U3928" i="10"/>
  <c r="W3928" i="10" s="1"/>
  <c r="Y3928" i="10" s="1"/>
  <c r="AB3928" i="10" l="1"/>
  <c r="AD3928" i="10" s="1"/>
  <c r="AA3928" i="10"/>
  <c r="AC3928" i="10" s="1"/>
  <c r="AE3928" i="10" l="1"/>
  <c r="T3929" i="10" s="1"/>
  <c r="AF3928" i="10"/>
  <c r="AG3929" i="10" l="1"/>
  <c r="S3930" i="10"/>
  <c r="R3931" i="10" s="1"/>
  <c r="AH3928" i="10"/>
  <c r="U3929" i="10"/>
  <c r="W3929" i="10" s="1"/>
  <c r="AA3929" i="10" s="1"/>
  <c r="V3929" i="10"/>
  <c r="X3929" i="10" s="1"/>
  <c r="Z3929" i="10" s="1"/>
  <c r="AB3929" i="10" l="1"/>
  <c r="AD3929" i="10" s="1"/>
  <c r="AJ3928" i="10"/>
  <c r="AI3928" i="10" s="1"/>
  <c r="Y3929" i="10"/>
  <c r="AC3929" i="10" s="1"/>
  <c r="AF3929" i="10" l="1"/>
  <c r="AE3929" i="10"/>
  <c r="AH3929" i="10" l="1"/>
  <c r="T3930" i="10"/>
  <c r="AG3930" i="10" l="1"/>
  <c r="S3931" i="10"/>
  <c r="R3932" i="10" s="1"/>
  <c r="U3930" i="10"/>
  <c r="W3930" i="10" s="1"/>
  <c r="Y3930" i="10" s="1"/>
  <c r="V3930" i="10"/>
  <c r="X3930" i="10" s="1"/>
  <c r="AB3930" i="10" s="1"/>
  <c r="AJ3929" i="10"/>
  <c r="AI3929" i="10" s="1"/>
  <c r="AA3930" i="10" l="1"/>
  <c r="AC3930" i="10" s="1"/>
  <c r="Z3930" i="10"/>
  <c r="AD3930" i="10" l="1"/>
  <c r="AE3930" i="10" s="1"/>
  <c r="AH3930" i="10" l="1"/>
  <c r="T3931" i="10"/>
  <c r="AF3930" i="10"/>
  <c r="AG3931" i="10" l="1"/>
  <c r="S3932" i="10"/>
  <c r="R3933" i="10" s="1"/>
  <c r="U3931" i="10"/>
  <c r="W3931" i="10" s="1"/>
  <c r="Y3931" i="10" s="1"/>
  <c r="V3931" i="10"/>
  <c r="X3931" i="10" s="1"/>
  <c r="Z3931" i="10" s="1"/>
  <c r="AJ3930" i="10"/>
  <c r="AI3930" i="10" s="1"/>
  <c r="AB3931" i="10" l="1"/>
  <c r="AD3931" i="10" s="1"/>
  <c r="AA3931" i="10"/>
  <c r="AC3931" i="10" s="1"/>
  <c r="AF3931" i="10" l="1"/>
  <c r="AE3931" i="10"/>
  <c r="AH3931" i="10" l="1"/>
  <c r="T3932" i="10"/>
  <c r="AG3932" i="10" l="1"/>
  <c r="S3933" i="10"/>
  <c r="R3934" i="10" s="1"/>
  <c r="AJ3931" i="10"/>
  <c r="AI3931" i="10" s="1"/>
  <c r="V3932" i="10"/>
  <c r="X3932" i="10" s="1"/>
  <c r="Z3932" i="10" s="1"/>
  <c r="U3932" i="10"/>
  <c r="W3932" i="10" s="1"/>
  <c r="Y3932" i="10" s="1"/>
  <c r="AB3932" i="10" l="1"/>
  <c r="AD3932" i="10" s="1"/>
  <c r="AA3932" i="10"/>
  <c r="AC3932" i="10" s="1"/>
  <c r="AE3932" i="10" l="1"/>
  <c r="AF3932" i="10"/>
  <c r="AH3932" i="10" l="1"/>
  <c r="T3933" i="10"/>
  <c r="AG3933" i="10" l="1"/>
  <c r="S3934" i="10"/>
  <c r="R3935" i="10" s="1"/>
  <c r="AJ3932" i="10"/>
  <c r="AI3932" i="10" s="1"/>
  <c r="U3933" i="10"/>
  <c r="W3933" i="10" s="1"/>
  <c r="Y3933" i="10" s="1"/>
  <c r="V3933" i="10"/>
  <c r="X3933" i="10" s="1"/>
  <c r="AB3933" i="10" s="1"/>
  <c r="AA3933" i="10" l="1"/>
  <c r="AC3933" i="10" s="1"/>
  <c r="Z3933" i="10"/>
  <c r="AD3933" i="10" s="1"/>
  <c r="AF3933" i="10" l="1"/>
  <c r="AE3933" i="10"/>
  <c r="AH3933" i="10" l="1"/>
  <c r="T3934" i="10"/>
  <c r="AG3934" i="10" l="1"/>
  <c r="S3935" i="10"/>
  <c r="R3936" i="10" s="1"/>
  <c r="AJ3933" i="10"/>
  <c r="AI3933" i="10" s="1"/>
  <c r="V3934" i="10"/>
  <c r="X3934" i="10" s="1"/>
  <c r="AB3934" i="10" s="1"/>
  <c r="U3934" i="10"/>
  <c r="W3934" i="10" s="1"/>
  <c r="Y3934" i="10" s="1"/>
  <c r="AA3934" i="10" l="1"/>
  <c r="AC3934" i="10" s="1"/>
  <c r="Z3934" i="10"/>
  <c r="AD3934" i="10" s="1"/>
  <c r="AF3934" i="10" l="1"/>
  <c r="AE3934" i="10"/>
  <c r="T3935" i="10" l="1"/>
  <c r="AH3934" i="10"/>
  <c r="AG3935" i="10" l="1"/>
  <c r="S3936" i="10"/>
  <c r="R3937" i="10" s="1"/>
  <c r="V3935" i="10"/>
  <c r="X3935" i="10" s="1"/>
  <c r="Z3935" i="10" s="1"/>
  <c r="U3935" i="10"/>
  <c r="W3935" i="10" s="1"/>
  <c r="Y3935" i="10" s="1"/>
  <c r="AJ3934" i="10"/>
  <c r="AI3934" i="10" s="1"/>
  <c r="AB3935" i="10" l="1"/>
  <c r="AD3935" i="10" s="1"/>
  <c r="AA3935" i="10"/>
  <c r="AC3935" i="10" s="1"/>
  <c r="AF3935" i="10" l="1"/>
  <c r="AE3935" i="10"/>
  <c r="AH3935" i="10" l="1"/>
  <c r="T3936" i="10"/>
  <c r="AG3936" i="10" l="1"/>
  <c r="S3937" i="10"/>
  <c r="R3938" i="10" s="1"/>
  <c r="AJ3935" i="10"/>
  <c r="AI3935" i="10" s="1"/>
  <c r="U3936" i="10"/>
  <c r="W3936" i="10" s="1"/>
  <c r="Y3936" i="10" s="1"/>
  <c r="V3936" i="10"/>
  <c r="X3936" i="10" s="1"/>
  <c r="Z3936" i="10" s="1"/>
  <c r="AB3936" i="10" l="1"/>
  <c r="AD3936" i="10" s="1"/>
  <c r="AA3936" i="10"/>
  <c r="AC3936" i="10" s="1"/>
  <c r="AE3936" i="10" l="1"/>
  <c r="AF3936" i="10"/>
  <c r="AH3936" i="10" l="1"/>
  <c r="T3937" i="10"/>
  <c r="AG3937" i="10" l="1"/>
  <c r="S3938" i="10"/>
  <c r="R3939" i="10" s="1"/>
  <c r="AJ3936" i="10"/>
  <c r="AI3936" i="10" s="1"/>
  <c r="U3937" i="10"/>
  <c r="W3937" i="10" s="1"/>
  <c r="Y3937" i="10" s="1"/>
  <c r="V3937" i="10"/>
  <c r="X3937" i="10" s="1"/>
  <c r="AB3937" i="10" s="1"/>
  <c r="AA3937" i="10" l="1"/>
  <c r="AC3937" i="10" s="1"/>
  <c r="Z3937" i="10"/>
  <c r="AD3937" i="10" s="1"/>
  <c r="AF3937" i="10" l="1"/>
  <c r="AE3937" i="10"/>
  <c r="AH3937" i="10" l="1"/>
  <c r="T3938" i="10"/>
  <c r="AG3938" i="10" l="1"/>
  <c r="S3939" i="10"/>
  <c r="R3940" i="10" s="1"/>
  <c r="V3938" i="10"/>
  <c r="X3938" i="10" s="1"/>
  <c r="Z3938" i="10" s="1"/>
  <c r="U3938" i="10"/>
  <c r="W3938" i="10" s="1"/>
  <c r="AA3938" i="10" s="1"/>
  <c r="AJ3937" i="10"/>
  <c r="AI3937" i="10" s="1"/>
  <c r="AB3938" i="10" l="1"/>
  <c r="AD3938" i="10" s="1"/>
  <c r="Y3938" i="10"/>
  <c r="AC3938" i="10" s="1"/>
  <c r="AF3938" i="10" l="1"/>
  <c r="AE3938" i="10"/>
  <c r="AH3938" i="10" l="1"/>
  <c r="T3939" i="10"/>
  <c r="AG3939" i="10" l="1"/>
  <c r="S3940" i="10"/>
  <c r="R3941" i="10" s="1"/>
  <c r="U3939" i="10"/>
  <c r="W3939" i="10" s="1"/>
  <c r="Y3939" i="10" s="1"/>
  <c r="V3939" i="10"/>
  <c r="X3939" i="10" s="1"/>
  <c r="Z3939" i="10" s="1"/>
  <c r="AJ3938" i="10"/>
  <c r="AI3938" i="10" s="1"/>
  <c r="AB3939" i="10" l="1"/>
  <c r="AD3939" i="10" s="1"/>
  <c r="AA3939" i="10"/>
  <c r="AC3939" i="10" s="1"/>
  <c r="AE3939" i="10" l="1"/>
  <c r="AF3939" i="10"/>
  <c r="AH3939" i="10" l="1"/>
  <c r="T3940" i="10"/>
  <c r="AG3940" i="10" l="1"/>
  <c r="S3941" i="10"/>
  <c r="R3942" i="10" s="1"/>
  <c r="V3940" i="10"/>
  <c r="X3940" i="10" s="1"/>
  <c r="AB3940" i="10" s="1"/>
  <c r="U3940" i="10"/>
  <c r="W3940" i="10" s="1"/>
  <c r="Y3940" i="10" s="1"/>
  <c r="AJ3939" i="10"/>
  <c r="AI3939" i="10" s="1"/>
  <c r="AA3940" i="10" l="1"/>
  <c r="AC3940" i="10" s="1"/>
  <c r="Z3940" i="10"/>
  <c r="AD3940" i="10" s="1"/>
  <c r="AF3940" i="10" l="1"/>
  <c r="AE3940" i="10"/>
  <c r="AH3940" i="10" l="1"/>
  <c r="T3941" i="10"/>
  <c r="AG3941" i="10" l="1"/>
  <c r="S3942" i="10"/>
  <c r="R3943" i="10" s="1"/>
  <c r="AJ3940" i="10"/>
  <c r="AI3940" i="10" s="1"/>
  <c r="V3941" i="10"/>
  <c r="X3941" i="10" s="1"/>
  <c r="Z3941" i="10" s="1"/>
  <c r="U3941" i="10"/>
  <c r="W3941" i="10" s="1"/>
  <c r="Y3941" i="10" s="1"/>
  <c r="AB3941" i="10" l="1"/>
  <c r="AD3941" i="10" s="1"/>
  <c r="AA3941" i="10"/>
  <c r="AC3941" i="10" s="1"/>
  <c r="AE3941" i="10" l="1"/>
  <c r="AF3941" i="10"/>
  <c r="AH3941" i="10" l="1"/>
  <c r="T3942" i="10"/>
  <c r="AG3942" i="10" l="1"/>
  <c r="S3943" i="10"/>
  <c r="R3944" i="10" s="1"/>
  <c r="U3942" i="10"/>
  <c r="W3942" i="10" s="1"/>
  <c r="Y3942" i="10" s="1"/>
  <c r="V3942" i="10"/>
  <c r="X3942" i="10" s="1"/>
  <c r="AB3942" i="10" s="1"/>
  <c r="AJ3941" i="10"/>
  <c r="AI3941" i="10" s="1"/>
  <c r="AA3942" i="10" l="1"/>
  <c r="AC3942" i="10" s="1"/>
  <c r="Z3942" i="10"/>
  <c r="AD3942" i="10" s="1"/>
  <c r="AE3942" i="10" l="1"/>
  <c r="AF3942" i="10"/>
  <c r="T3943" i="10" l="1"/>
  <c r="AH3942" i="10"/>
  <c r="AG3943" i="10" l="1"/>
  <c r="S3944" i="10"/>
  <c r="R3945" i="10" s="1"/>
  <c r="V3943" i="10"/>
  <c r="X3943" i="10" s="1"/>
  <c r="Z3943" i="10" s="1"/>
  <c r="U3943" i="10"/>
  <c r="W3943" i="10" s="1"/>
  <c r="Y3943" i="10" s="1"/>
  <c r="AJ3942" i="10"/>
  <c r="AI3942" i="10" s="1"/>
  <c r="AB3943" i="10" l="1"/>
  <c r="AD3943" i="10" s="1"/>
  <c r="AA3943" i="10"/>
  <c r="AC3943" i="10" s="1"/>
  <c r="AE3943" i="10" l="1"/>
  <c r="AF3943" i="10"/>
  <c r="AH3943" i="10" l="1"/>
  <c r="T3944" i="10"/>
  <c r="AG3944" i="10" l="1"/>
  <c r="S3945" i="10"/>
  <c r="R3946" i="10" s="1"/>
  <c r="AJ3943" i="10"/>
  <c r="AI3943" i="10" s="1"/>
  <c r="U3944" i="10"/>
  <c r="W3944" i="10" s="1"/>
  <c r="Y3944" i="10" s="1"/>
  <c r="V3944" i="10"/>
  <c r="X3944" i="10" s="1"/>
  <c r="Z3944" i="10" s="1"/>
  <c r="AB3944" i="10" l="1"/>
  <c r="AD3944" i="10" s="1"/>
  <c r="AA3944" i="10"/>
  <c r="AC3944" i="10" s="1"/>
  <c r="AF3944" i="10" l="1"/>
  <c r="AE3944" i="10"/>
  <c r="T3945" i="10" l="1"/>
  <c r="AH3944" i="10"/>
  <c r="AG3945" i="10" l="1"/>
  <c r="S3946" i="10"/>
  <c r="R3947" i="10" s="1"/>
  <c r="AJ3944" i="10"/>
  <c r="AI3944" i="10" s="1"/>
  <c r="U3945" i="10"/>
  <c r="W3945" i="10" s="1"/>
  <c r="Y3945" i="10" s="1"/>
  <c r="V3945" i="10"/>
  <c r="X3945" i="10" s="1"/>
  <c r="Z3945" i="10" s="1"/>
  <c r="AB3945" i="10" l="1"/>
  <c r="AD3945" i="10" s="1"/>
  <c r="AA3945" i="10"/>
  <c r="AC3945" i="10" s="1"/>
  <c r="AF3945" i="10" l="1"/>
  <c r="AE3945" i="10"/>
  <c r="T3946" i="10" l="1"/>
  <c r="AH3945" i="10"/>
  <c r="AG3946" i="10" l="1"/>
  <c r="S3947" i="10"/>
  <c r="R3948" i="10" s="1"/>
  <c r="AJ3945" i="10"/>
  <c r="AI3945" i="10" s="1"/>
  <c r="V3946" i="10"/>
  <c r="X3946" i="10" s="1"/>
  <c r="Z3946" i="10" s="1"/>
  <c r="U3946" i="10"/>
  <c r="W3946" i="10" s="1"/>
  <c r="Y3946" i="10" s="1"/>
  <c r="AB3946" i="10" l="1"/>
  <c r="AD3946" i="10" s="1"/>
  <c r="AA3946" i="10"/>
  <c r="AC3946" i="10" s="1"/>
  <c r="AE3946" i="10" l="1"/>
  <c r="AF3946" i="10"/>
  <c r="AH3946" i="10" l="1"/>
  <c r="T3947" i="10"/>
  <c r="AG3947" i="10" l="1"/>
  <c r="S3948" i="10"/>
  <c r="R3949" i="10" s="1"/>
  <c r="AJ3946" i="10"/>
  <c r="AI3946" i="10" s="1"/>
  <c r="U3947" i="10"/>
  <c r="W3947" i="10" s="1"/>
  <c r="AA3947" i="10" s="1"/>
  <c r="V3947" i="10"/>
  <c r="X3947" i="10" s="1"/>
  <c r="Z3947" i="10" s="1"/>
  <c r="AB3947" i="10" l="1"/>
  <c r="AD3947" i="10" s="1"/>
  <c r="Y3947" i="10"/>
  <c r="AC3947" i="10" s="1"/>
  <c r="AE3947" i="10" l="1"/>
  <c r="AF3947" i="10"/>
  <c r="AH3947" i="10" l="1"/>
  <c r="T3948" i="10"/>
  <c r="AG3948" i="10" l="1"/>
  <c r="S3949" i="10"/>
  <c r="R3950" i="10" s="1"/>
  <c r="V3948" i="10"/>
  <c r="X3948" i="10" s="1"/>
  <c r="Z3948" i="10" s="1"/>
  <c r="U3948" i="10"/>
  <c r="W3948" i="10" s="1"/>
  <c r="Y3948" i="10" s="1"/>
  <c r="AJ3947" i="10"/>
  <c r="AI3947" i="10" s="1"/>
  <c r="AB3948" i="10" l="1"/>
  <c r="AD3948" i="10" s="1"/>
  <c r="AA3948" i="10"/>
  <c r="AC3948" i="10" s="1"/>
  <c r="AF3948" i="10" l="1"/>
  <c r="AE3948" i="10"/>
  <c r="T3949" i="10" l="1"/>
  <c r="AH3948" i="10"/>
  <c r="AG3949" i="10" l="1"/>
  <c r="S3950" i="10"/>
  <c r="R3951" i="10" s="1"/>
  <c r="AJ3948" i="10"/>
  <c r="AI3948" i="10" s="1"/>
  <c r="U3949" i="10"/>
  <c r="W3949" i="10" s="1"/>
  <c r="Y3949" i="10" s="1"/>
  <c r="V3949" i="10"/>
  <c r="X3949" i="10" s="1"/>
  <c r="Z3949" i="10" s="1"/>
  <c r="AA3949" i="10" l="1"/>
  <c r="AC3949" i="10" s="1"/>
  <c r="AB3949" i="10"/>
  <c r="AD3949" i="10" s="1"/>
  <c r="AE3949" i="10" l="1"/>
  <c r="AH3949" i="10"/>
  <c r="T3950" i="10"/>
  <c r="AF3949" i="10"/>
  <c r="AG3950" i="10" l="1"/>
  <c r="S3951" i="10"/>
  <c r="R3952" i="10" s="1"/>
  <c r="AI3949" i="10"/>
  <c r="AJ3949" i="10"/>
  <c r="V3950" i="10"/>
  <c r="X3950" i="10" s="1"/>
  <c r="Z3950" i="10" s="1"/>
  <c r="U3950" i="10"/>
  <c r="W3950" i="10" s="1"/>
  <c r="Y3950" i="10" s="1"/>
  <c r="AB3950" i="10" l="1"/>
  <c r="AD3950" i="10" s="1"/>
  <c r="AA3950" i="10"/>
  <c r="AC3950" i="10" s="1"/>
  <c r="AF3950" i="10" l="1"/>
  <c r="AE3950" i="10"/>
  <c r="AH3950" i="10" l="1"/>
  <c r="T3951" i="10"/>
  <c r="AG3951" i="10" l="1"/>
  <c r="S3952" i="10"/>
  <c r="R3953" i="10" s="1"/>
  <c r="U3951" i="10"/>
  <c r="W3951" i="10" s="1"/>
  <c r="Y3951" i="10" s="1"/>
  <c r="V3951" i="10"/>
  <c r="X3951" i="10" s="1"/>
  <c r="Z3951" i="10" s="1"/>
  <c r="AJ3950" i="10"/>
  <c r="AI3950" i="10" s="1"/>
  <c r="AA3951" i="10" l="1"/>
  <c r="AC3951" i="10" s="1"/>
  <c r="AB3951" i="10"/>
  <c r="AD3951" i="10" s="1"/>
  <c r="AE3951" i="10" l="1"/>
  <c r="AF3951" i="10"/>
  <c r="AH3951" i="10" l="1"/>
  <c r="T3952" i="10"/>
  <c r="AG3952" i="10" l="1"/>
  <c r="S3953" i="10"/>
  <c r="R3954" i="10" s="1"/>
  <c r="AJ3951" i="10"/>
  <c r="AI3951" i="10" s="1"/>
  <c r="V3952" i="10"/>
  <c r="X3952" i="10" s="1"/>
  <c r="Z3952" i="10" s="1"/>
  <c r="U3952" i="10"/>
  <c r="W3952" i="10" s="1"/>
  <c r="AA3952" i="10" s="1"/>
  <c r="AB3952" i="10" l="1"/>
  <c r="AD3952" i="10" s="1"/>
  <c r="Y3952" i="10"/>
  <c r="AC3952" i="10" s="1"/>
  <c r="AE3952" i="10" l="1"/>
  <c r="AH3952" i="10"/>
  <c r="T3953" i="10"/>
  <c r="AF3952" i="10"/>
  <c r="AG3953" i="10" l="1"/>
  <c r="S3954" i="10"/>
  <c r="R3955" i="10" s="1"/>
  <c r="AJ3952" i="10"/>
  <c r="AI3952" i="10" s="1"/>
  <c r="U3953" i="10"/>
  <c r="W3953" i="10" s="1"/>
  <c r="AA3953" i="10" s="1"/>
  <c r="V3953" i="10"/>
  <c r="X3953" i="10" s="1"/>
  <c r="Z3953" i="10" s="1"/>
  <c r="AB3953" i="10" l="1"/>
  <c r="AD3953" i="10" s="1"/>
  <c r="Y3953" i="10"/>
  <c r="AC3953" i="10" l="1"/>
  <c r="AF3953" i="10" s="1"/>
  <c r="AE3953" i="10" l="1"/>
  <c r="AH3953" i="10" l="1"/>
  <c r="T3954" i="10"/>
  <c r="AG3954" i="10" l="1"/>
  <c r="S3955" i="10"/>
  <c r="R3956" i="10" s="1"/>
  <c r="AJ3953" i="10"/>
  <c r="AI3953" i="10" s="1"/>
  <c r="U3954" i="10"/>
  <c r="W3954" i="10" s="1"/>
  <c r="AA3954" i="10" s="1"/>
  <c r="V3954" i="10"/>
  <c r="X3954" i="10" s="1"/>
  <c r="Z3954" i="10" s="1"/>
  <c r="AB3954" i="10" l="1"/>
  <c r="AD3954" i="10" s="1"/>
  <c r="Y3954" i="10"/>
  <c r="AC3954" i="10" s="1"/>
  <c r="AF3954" i="10" l="1"/>
  <c r="AE3954" i="10"/>
  <c r="AH3954" i="10" l="1"/>
  <c r="T3955" i="10"/>
  <c r="AG3955" i="10" l="1"/>
  <c r="S3956" i="10"/>
  <c r="R3957" i="10" s="1"/>
  <c r="AJ3954" i="10"/>
  <c r="AI3954" i="10" s="1"/>
  <c r="U3955" i="10"/>
  <c r="W3955" i="10" s="1"/>
  <c r="Y3955" i="10" s="1"/>
  <c r="V3955" i="10"/>
  <c r="X3955" i="10" s="1"/>
  <c r="Z3955" i="10" s="1"/>
  <c r="AA3955" i="10" l="1"/>
  <c r="AC3955" i="10" s="1"/>
  <c r="AB3955" i="10"/>
  <c r="AD3955" i="10" s="1"/>
  <c r="AF3955" i="10" l="1"/>
  <c r="AE3955" i="10"/>
  <c r="T3956" i="10" l="1"/>
  <c r="AH3955" i="10"/>
  <c r="AG3956" i="10" l="1"/>
  <c r="S3957" i="10"/>
  <c r="R3958" i="10" s="1"/>
  <c r="V3956" i="10"/>
  <c r="X3956" i="10" s="1"/>
  <c r="Z3956" i="10" s="1"/>
  <c r="U3956" i="10"/>
  <c r="W3956" i="10" s="1"/>
  <c r="Y3956" i="10" s="1"/>
  <c r="AJ3955" i="10"/>
  <c r="AI3955" i="10" s="1"/>
  <c r="AB3956" i="10" l="1"/>
  <c r="AD3956" i="10" s="1"/>
  <c r="AA3956" i="10"/>
  <c r="AC3956" i="10" s="1"/>
  <c r="AE3956" i="10" l="1"/>
  <c r="AF3956" i="10"/>
  <c r="AH3956" i="10" l="1"/>
  <c r="T3957" i="10"/>
  <c r="AG3957" i="10" l="1"/>
  <c r="S3958" i="10"/>
  <c r="R3959" i="10" s="1"/>
  <c r="AJ3956" i="10"/>
  <c r="AI3956" i="10" s="1"/>
  <c r="U3957" i="10"/>
  <c r="W3957" i="10" s="1"/>
  <c r="Y3957" i="10" s="1"/>
  <c r="V3957" i="10"/>
  <c r="X3957" i="10" s="1"/>
  <c r="Z3957" i="10" s="1"/>
  <c r="AA3957" i="10" l="1"/>
  <c r="AC3957" i="10" s="1"/>
  <c r="AB3957" i="10"/>
  <c r="AD3957" i="10" s="1"/>
  <c r="AE3957" i="10" l="1"/>
  <c r="AF3957" i="10"/>
  <c r="AH3957" i="10" l="1"/>
  <c r="T3958" i="10"/>
  <c r="AG3958" i="10" l="1"/>
  <c r="S3959" i="10"/>
  <c r="R3960" i="10" s="1"/>
  <c r="AJ3957" i="10"/>
  <c r="AI3957" i="10" s="1"/>
  <c r="U3958" i="10"/>
  <c r="W3958" i="10" s="1"/>
  <c r="Y3958" i="10" s="1"/>
  <c r="V3958" i="10"/>
  <c r="X3958" i="10" s="1"/>
  <c r="Z3958" i="10" s="1"/>
  <c r="AB3958" i="10" l="1"/>
  <c r="AD3958" i="10" s="1"/>
  <c r="AA3958" i="10"/>
  <c r="AC3958" i="10" s="1"/>
  <c r="AE3958" i="10" l="1"/>
  <c r="AF3958" i="10"/>
  <c r="AH3958" i="10" l="1"/>
  <c r="T3959" i="10"/>
  <c r="AG3959" i="10" l="1"/>
  <c r="S3960" i="10"/>
  <c r="R3961" i="10" s="1"/>
  <c r="AJ3958" i="10"/>
  <c r="AI3958" i="10" s="1"/>
  <c r="U3959" i="10"/>
  <c r="W3959" i="10" s="1"/>
  <c r="Y3959" i="10" s="1"/>
  <c r="V3959" i="10"/>
  <c r="X3959" i="10" s="1"/>
  <c r="AB3959" i="10" s="1"/>
  <c r="AA3959" i="10" l="1"/>
  <c r="AC3959" i="10" s="1"/>
  <c r="Z3959" i="10"/>
  <c r="AD3959" i="10" s="1"/>
  <c r="AF3959" i="10" l="1"/>
  <c r="AE3959" i="10"/>
  <c r="T3960" i="10" l="1"/>
  <c r="AH3959" i="10"/>
  <c r="AG3960" i="10" l="1"/>
  <c r="S3961" i="10"/>
  <c r="R3962" i="10" s="1"/>
  <c r="U3960" i="10"/>
  <c r="W3960" i="10" s="1"/>
  <c r="Y3960" i="10" s="1"/>
  <c r="V3960" i="10"/>
  <c r="X3960" i="10" s="1"/>
  <c r="Z3960" i="10" s="1"/>
  <c r="AJ3959" i="10"/>
  <c r="AI3959" i="10" s="1"/>
  <c r="AB3960" i="10" l="1"/>
  <c r="AD3960" i="10" s="1"/>
  <c r="AA3960" i="10"/>
  <c r="AC3960" i="10" s="1"/>
  <c r="AF3960" i="10" l="1"/>
  <c r="AE3960" i="10"/>
  <c r="AH3960" i="10" l="1"/>
  <c r="T3961" i="10"/>
  <c r="AG3961" i="10" l="1"/>
  <c r="S3962" i="10"/>
  <c r="R3963" i="10" s="1"/>
  <c r="V3961" i="10"/>
  <c r="X3961" i="10" s="1"/>
  <c r="AB3961" i="10" s="1"/>
  <c r="U3961" i="10"/>
  <c r="W3961" i="10" s="1"/>
  <c r="AA3961" i="10" s="1"/>
  <c r="AJ3960" i="10"/>
  <c r="AI3960" i="10" s="1"/>
  <c r="Z3961" i="10" l="1"/>
  <c r="AD3961" i="10" s="1"/>
  <c r="Y3961" i="10"/>
  <c r="AC3961" i="10" s="1"/>
  <c r="AE3961" i="10" l="1"/>
  <c r="AF3961" i="10"/>
  <c r="AH3961" i="10" l="1"/>
  <c r="T3962" i="10"/>
  <c r="AG3962" i="10" l="1"/>
  <c r="S3963" i="10"/>
  <c r="R3964" i="10" s="1"/>
  <c r="U3962" i="10"/>
  <c r="W3962" i="10" s="1"/>
  <c r="Y3962" i="10" s="1"/>
  <c r="V3962" i="10"/>
  <c r="X3962" i="10" s="1"/>
  <c r="Z3962" i="10" s="1"/>
  <c r="AJ3961" i="10"/>
  <c r="AI3961" i="10" s="1"/>
  <c r="AB3962" i="10" l="1"/>
  <c r="AD3962" i="10" s="1"/>
  <c r="AA3962" i="10"/>
  <c r="AC3962" i="10" s="1"/>
  <c r="AF3962" i="10" l="1"/>
  <c r="AE3962" i="10"/>
  <c r="AH3962" i="10" l="1"/>
  <c r="T3963" i="10"/>
  <c r="AG3963" i="10" l="1"/>
  <c r="S3964" i="10"/>
  <c r="R3965" i="10" s="1"/>
  <c r="AJ3962" i="10"/>
  <c r="AI3962" i="10" s="1"/>
  <c r="U3963" i="10"/>
  <c r="W3963" i="10" s="1"/>
  <c r="Y3963" i="10" s="1"/>
  <c r="V3963" i="10"/>
  <c r="X3963" i="10" s="1"/>
  <c r="Z3963" i="10" s="1"/>
  <c r="AB3963" i="10" l="1"/>
  <c r="AD3963" i="10" s="1"/>
  <c r="AA3963" i="10"/>
  <c r="AC3963" i="10" s="1"/>
  <c r="AE3963" i="10" l="1"/>
  <c r="AF3963" i="10"/>
  <c r="AH3963" i="10" l="1"/>
  <c r="T3964" i="10"/>
  <c r="AG3964" i="10" l="1"/>
  <c r="S3965" i="10"/>
  <c r="R3966" i="10" s="1"/>
  <c r="AJ3963" i="10"/>
  <c r="AI3963" i="10" s="1"/>
  <c r="U3964" i="10"/>
  <c r="W3964" i="10" s="1"/>
  <c r="Y3964" i="10" s="1"/>
  <c r="V3964" i="10"/>
  <c r="X3964" i="10" s="1"/>
  <c r="Z3964" i="10" s="1"/>
  <c r="AB3964" i="10" l="1"/>
  <c r="AD3964" i="10" s="1"/>
  <c r="AA3964" i="10"/>
  <c r="AC3964" i="10" s="1"/>
  <c r="AF3964" i="10" l="1"/>
  <c r="AE3964" i="10"/>
  <c r="T3965" i="10" l="1"/>
  <c r="AH3964" i="10"/>
  <c r="AG3965" i="10" l="1"/>
  <c r="S3966" i="10"/>
  <c r="R3967" i="10" s="1"/>
  <c r="U3965" i="10"/>
  <c r="W3965" i="10" s="1"/>
  <c r="Y3965" i="10" s="1"/>
  <c r="V3965" i="10"/>
  <c r="X3965" i="10" s="1"/>
  <c r="Z3965" i="10" s="1"/>
  <c r="AJ3964" i="10"/>
  <c r="AI3964" i="10" s="1"/>
  <c r="AB3965" i="10" l="1"/>
  <c r="AD3965" i="10" s="1"/>
  <c r="AA3965" i="10"/>
  <c r="AC3965" i="10" s="1"/>
  <c r="AF3965" i="10" l="1"/>
  <c r="AE3965" i="10"/>
  <c r="AH3965" i="10" l="1"/>
  <c r="T3966" i="10"/>
  <c r="AG3966" i="10" l="1"/>
  <c r="S3967" i="10"/>
  <c r="R3968" i="10" s="1"/>
  <c r="V3966" i="10"/>
  <c r="X3966" i="10" s="1"/>
  <c r="Z3966" i="10" s="1"/>
  <c r="U3966" i="10"/>
  <c r="W3966" i="10" s="1"/>
  <c r="Y3966" i="10" s="1"/>
  <c r="AJ3965" i="10"/>
  <c r="AI3965" i="10" s="1"/>
  <c r="AA3966" i="10" l="1"/>
  <c r="AC3966" i="10" s="1"/>
  <c r="AB3966" i="10"/>
  <c r="AD3966" i="10" s="1"/>
  <c r="AE3966" i="10" l="1"/>
  <c r="AF3966" i="10"/>
  <c r="AH3966" i="10" l="1"/>
  <c r="T3967" i="10"/>
  <c r="AG3967" i="10" l="1"/>
  <c r="S3968" i="10"/>
  <c r="R3969" i="10" s="1"/>
  <c r="V3967" i="10"/>
  <c r="X3967" i="10" s="1"/>
  <c r="AB3967" i="10" s="1"/>
  <c r="U3967" i="10"/>
  <c r="W3967" i="10" s="1"/>
  <c r="AA3967" i="10" s="1"/>
  <c r="AJ3966" i="10"/>
  <c r="H45" i="11" s="1"/>
  <c r="AI3966" i="10" l="1"/>
  <c r="G45" i="11" s="1"/>
  <c r="Z3967" i="10"/>
  <c r="AD3967" i="10" s="1"/>
  <c r="Y3967" i="10"/>
  <c r="AC3967" i="10" s="1"/>
  <c r="AE3967" i="10" l="1"/>
  <c r="AF3967" i="10"/>
  <c r="AH3967" i="10" l="1"/>
  <c r="T3968" i="10"/>
  <c r="AG3968" i="10" l="1"/>
  <c r="S3969" i="10"/>
  <c r="R3970" i="10" s="1"/>
  <c r="U3968" i="10"/>
  <c r="W3968" i="10" s="1"/>
  <c r="Y3968" i="10" s="1"/>
  <c r="V3968" i="10"/>
  <c r="X3968" i="10" s="1"/>
  <c r="Z3968" i="10" s="1"/>
  <c r="AJ3967" i="10"/>
  <c r="AI3967" i="10" s="1"/>
  <c r="AB3968" i="10" l="1"/>
  <c r="AD3968" i="10" s="1"/>
  <c r="AA3968" i="10"/>
  <c r="AC3968" i="10" s="1"/>
  <c r="AE3968" i="10" l="1"/>
  <c r="AF3968" i="10"/>
  <c r="AH3968" i="10" l="1"/>
  <c r="T3969" i="10"/>
  <c r="AG3969" i="10" l="1"/>
  <c r="S3970" i="10"/>
  <c r="R3971" i="10" s="1"/>
  <c r="V3969" i="10"/>
  <c r="X3969" i="10" s="1"/>
  <c r="AB3969" i="10" s="1"/>
  <c r="U3969" i="10"/>
  <c r="W3969" i="10" s="1"/>
  <c r="Y3969" i="10" s="1"/>
  <c r="AJ3968" i="10"/>
  <c r="AI3968" i="10" s="1"/>
  <c r="AA3969" i="10" l="1"/>
  <c r="AC3969" i="10" s="1"/>
  <c r="Z3969" i="10"/>
  <c r="AD3969" i="10" s="1"/>
  <c r="AE3969" i="10" l="1"/>
  <c r="AF3969" i="10"/>
  <c r="AH3969" i="10" l="1"/>
  <c r="T3970" i="10"/>
  <c r="AG3970" i="10" l="1"/>
  <c r="S3971" i="10"/>
  <c r="R3972" i="10" s="1"/>
  <c r="U3970" i="10"/>
  <c r="W3970" i="10" s="1"/>
  <c r="Y3970" i="10" s="1"/>
  <c r="V3970" i="10"/>
  <c r="X3970" i="10" s="1"/>
  <c r="Z3970" i="10" s="1"/>
  <c r="AJ3969" i="10"/>
  <c r="AI3969" i="10" s="1"/>
  <c r="AB3970" i="10" l="1"/>
  <c r="AD3970" i="10" s="1"/>
  <c r="AA3970" i="10"/>
  <c r="AC3970" i="10" s="1"/>
  <c r="AE3970" i="10" l="1"/>
  <c r="AF3970" i="10"/>
  <c r="AH3970" i="10" l="1"/>
  <c r="T3971" i="10"/>
  <c r="AG3971" i="10" l="1"/>
  <c r="S3972" i="10"/>
  <c r="R3973" i="10" s="1"/>
  <c r="V3971" i="10"/>
  <c r="X3971" i="10" s="1"/>
  <c r="AB3971" i="10" s="1"/>
  <c r="U3971" i="10"/>
  <c r="W3971" i="10" s="1"/>
  <c r="Y3971" i="10" s="1"/>
  <c r="AJ3970" i="10"/>
  <c r="AI3970" i="10" s="1"/>
  <c r="AA3971" i="10" l="1"/>
  <c r="AC3971" i="10" s="1"/>
  <c r="Z3971" i="10"/>
  <c r="AD3971" i="10" s="1"/>
  <c r="AF3971" i="10" l="1"/>
  <c r="AE3971" i="10"/>
  <c r="AH3971" i="10" l="1"/>
  <c r="T3972" i="10"/>
  <c r="AG3972" i="10" l="1"/>
  <c r="S3973" i="10"/>
  <c r="R3974" i="10" s="1"/>
  <c r="U3972" i="10"/>
  <c r="W3972" i="10" s="1"/>
  <c r="Y3972" i="10" s="1"/>
  <c r="V3972" i="10"/>
  <c r="X3972" i="10" s="1"/>
  <c r="Z3972" i="10" s="1"/>
  <c r="AJ3971" i="10"/>
  <c r="AI3971" i="10" s="1"/>
  <c r="AA3972" i="10" l="1"/>
  <c r="AC3972" i="10" s="1"/>
  <c r="AB3972" i="10"/>
  <c r="AD3972" i="10" s="1"/>
  <c r="AF3972" i="10" l="1"/>
  <c r="AE3972" i="10"/>
  <c r="AH3972" i="10" l="1"/>
  <c r="T3973" i="10"/>
  <c r="AG3973" i="10" l="1"/>
  <c r="S3974" i="10"/>
  <c r="R3975" i="10" s="1"/>
  <c r="AJ3972" i="10"/>
  <c r="AI3972" i="10" s="1"/>
  <c r="U3973" i="10"/>
  <c r="W3973" i="10" s="1"/>
  <c r="Y3973" i="10" s="1"/>
  <c r="V3973" i="10"/>
  <c r="X3973" i="10" s="1"/>
  <c r="Z3973" i="10" s="1"/>
  <c r="AB3973" i="10" l="1"/>
  <c r="AD3973" i="10" s="1"/>
  <c r="AA3973" i="10"/>
  <c r="AC3973" i="10" s="1"/>
  <c r="AF3973" i="10" l="1"/>
  <c r="AE3973" i="10"/>
  <c r="AH3973" i="10" l="1"/>
  <c r="T3974" i="10"/>
  <c r="AG3974" i="10" l="1"/>
  <c r="S3975" i="10"/>
  <c r="R3976" i="10" s="1"/>
  <c r="AI3973" i="10"/>
  <c r="AJ3973" i="10"/>
  <c r="U3974" i="10"/>
  <c r="W3974" i="10" s="1"/>
  <c r="Y3974" i="10" s="1"/>
  <c r="V3974" i="10"/>
  <c r="X3974" i="10" s="1"/>
  <c r="Z3974" i="10" s="1"/>
  <c r="AA3974" i="10" l="1"/>
  <c r="AC3974" i="10" s="1"/>
  <c r="AB3974" i="10"/>
  <c r="AD3974" i="10" s="1"/>
  <c r="AF3974" i="10" l="1"/>
  <c r="AE3974" i="10"/>
  <c r="AH3974" i="10" l="1"/>
  <c r="T3975" i="10"/>
  <c r="AG3975" i="10" l="1"/>
  <c r="S3976" i="10"/>
  <c r="R3977" i="10" s="1"/>
  <c r="AJ3974" i="10"/>
  <c r="AI3974" i="10" s="1"/>
  <c r="V3975" i="10"/>
  <c r="X3975" i="10" s="1"/>
  <c r="Z3975" i="10" s="1"/>
  <c r="U3975" i="10"/>
  <c r="W3975" i="10" s="1"/>
  <c r="AA3975" i="10" s="1"/>
  <c r="AB3975" i="10" l="1"/>
  <c r="AD3975" i="10" s="1"/>
  <c r="Y3975" i="10"/>
  <c r="AC3975" i="10" s="1"/>
  <c r="AF3975" i="10" l="1"/>
  <c r="AE3975" i="10"/>
  <c r="AH3975" i="10" l="1"/>
  <c r="T3976" i="10"/>
  <c r="AG3976" i="10" l="1"/>
  <c r="S3977" i="10"/>
  <c r="R3978" i="10" s="1"/>
  <c r="AJ3975" i="10"/>
  <c r="AI3975" i="10" s="1"/>
  <c r="U3976" i="10"/>
  <c r="W3976" i="10" s="1"/>
  <c r="Y3976" i="10" s="1"/>
  <c r="V3976" i="10"/>
  <c r="X3976" i="10" s="1"/>
  <c r="Z3976" i="10" s="1"/>
  <c r="AA3976" i="10" l="1"/>
  <c r="AC3976" i="10" s="1"/>
  <c r="AB3976" i="10"/>
  <c r="AD3976" i="10" s="1"/>
  <c r="AE3976" i="10" l="1"/>
  <c r="T3977" i="10" s="1"/>
  <c r="AF3976" i="10"/>
  <c r="AG3977" i="10" l="1"/>
  <c r="S3978" i="10"/>
  <c r="R3979" i="10" s="1"/>
  <c r="AH3976" i="10"/>
  <c r="U3977" i="10"/>
  <c r="W3977" i="10" s="1"/>
  <c r="Y3977" i="10" s="1"/>
  <c r="V3977" i="10"/>
  <c r="X3977" i="10" s="1"/>
  <c r="Z3977" i="10" s="1"/>
  <c r="AB3977" i="10" l="1"/>
  <c r="AD3977" i="10" s="1"/>
  <c r="AA3977" i="10"/>
  <c r="AC3977" i="10" s="1"/>
  <c r="AJ3976" i="10"/>
  <c r="AI3976" i="10" s="1"/>
  <c r="AF3977" i="10" l="1"/>
  <c r="AE3977" i="10"/>
  <c r="AH3977" i="10" l="1"/>
  <c r="T3978" i="10"/>
  <c r="AG3978" i="10" l="1"/>
  <c r="S3979" i="10"/>
  <c r="R3980" i="10" s="1"/>
  <c r="AJ3977" i="10"/>
  <c r="AI3977" i="10" s="1"/>
  <c r="V3978" i="10"/>
  <c r="X3978" i="10" s="1"/>
  <c r="AB3978" i="10" s="1"/>
  <c r="U3978" i="10"/>
  <c r="W3978" i="10" s="1"/>
  <c r="Y3978" i="10" s="1"/>
  <c r="AA3978" i="10" l="1"/>
  <c r="AC3978" i="10" s="1"/>
  <c r="Z3978" i="10"/>
  <c r="AD3978" i="10" s="1"/>
  <c r="AF3978" i="10" l="1"/>
  <c r="AE3978" i="10"/>
  <c r="AH3978" i="10" l="1"/>
  <c r="T3979" i="10"/>
  <c r="AG3979" i="10" l="1"/>
  <c r="S3980" i="10"/>
  <c r="R3981" i="10" s="1"/>
  <c r="AJ3978" i="10"/>
  <c r="AI3978" i="10" s="1"/>
  <c r="U3979" i="10"/>
  <c r="W3979" i="10" s="1"/>
  <c r="Y3979" i="10" s="1"/>
  <c r="V3979" i="10"/>
  <c r="X3979" i="10" s="1"/>
  <c r="AB3979" i="10" s="1"/>
  <c r="AA3979" i="10" l="1"/>
  <c r="AC3979" i="10" s="1"/>
  <c r="Z3979" i="10"/>
  <c r="AD3979" i="10" s="1"/>
  <c r="AE3979" i="10" l="1"/>
  <c r="AF3979" i="10"/>
  <c r="AH3979" i="10" l="1"/>
  <c r="T3980" i="10"/>
  <c r="AG3980" i="10" l="1"/>
  <c r="S3981" i="10"/>
  <c r="R3982" i="10" s="1"/>
  <c r="V3980" i="10"/>
  <c r="X3980" i="10" s="1"/>
  <c r="Z3980" i="10" s="1"/>
  <c r="U3980" i="10"/>
  <c r="W3980" i="10" s="1"/>
  <c r="AA3980" i="10" s="1"/>
  <c r="AJ3979" i="10"/>
  <c r="AI3979" i="10" s="1"/>
  <c r="AB3980" i="10" l="1"/>
  <c r="AD3980" i="10" s="1"/>
  <c r="Y3980" i="10"/>
  <c r="AC3980" i="10" s="1"/>
  <c r="AF3980" i="10" l="1"/>
  <c r="AE3980" i="10"/>
  <c r="AH3980" i="10" l="1"/>
  <c r="T3981" i="10"/>
  <c r="AG3981" i="10" l="1"/>
  <c r="S3982" i="10"/>
  <c r="R3983" i="10" s="1"/>
  <c r="V3981" i="10"/>
  <c r="X3981" i="10" s="1"/>
  <c r="Z3981" i="10" s="1"/>
  <c r="U3981" i="10"/>
  <c r="W3981" i="10" s="1"/>
  <c r="Y3981" i="10" s="1"/>
  <c r="AJ3980" i="10"/>
  <c r="AI3980" i="10" s="1"/>
  <c r="AB3981" i="10" l="1"/>
  <c r="AD3981" i="10" s="1"/>
  <c r="AA3981" i="10"/>
  <c r="AC3981" i="10" s="1"/>
  <c r="AF3981" i="10" l="1"/>
  <c r="AE3981" i="10"/>
  <c r="AH3981" i="10" l="1"/>
  <c r="T3982" i="10"/>
  <c r="AG3982" i="10" l="1"/>
  <c r="S3983" i="10"/>
  <c r="R3984" i="10" s="1"/>
  <c r="AI3981" i="10"/>
  <c r="AJ3981" i="10"/>
  <c r="U3982" i="10"/>
  <c r="W3982" i="10" s="1"/>
  <c r="Y3982" i="10" s="1"/>
  <c r="V3982" i="10"/>
  <c r="X3982" i="10" s="1"/>
  <c r="Z3982" i="10" s="1"/>
  <c r="AB3982" i="10" l="1"/>
  <c r="AD3982" i="10" s="1"/>
  <c r="AA3982" i="10"/>
  <c r="AC3982" i="10" s="1"/>
  <c r="AF3982" i="10" l="1"/>
  <c r="AE3982" i="10"/>
  <c r="T3983" i="10" l="1"/>
  <c r="AH3982" i="10"/>
  <c r="AG3983" i="10" l="1"/>
  <c r="S3984" i="10"/>
  <c r="R3985" i="10" s="1"/>
  <c r="AJ3982" i="10"/>
  <c r="AI3982" i="10" s="1"/>
  <c r="V3983" i="10"/>
  <c r="X3983" i="10" s="1"/>
  <c r="AB3983" i="10" s="1"/>
  <c r="U3983" i="10"/>
  <c r="W3983" i="10" s="1"/>
  <c r="AA3983" i="10" s="1"/>
  <c r="Y3983" i="10" l="1"/>
  <c r="AC3983" i="10" s="1"/>
  <c r="Z3983" i="10"/>
  <c r="AD3983" i="10" s="1"/>
  <c r="AE3983" i="10" l="1"/>
  <c r="AF3983" i="10"/>
  <c r="AH3983" i="10" l="1"/>
  <c r="T3984" i="10"/>
  <c r="AG3984" i="10" l="1"/>
  <c r="S3985" i="10"/>
  <c r="R3986" i="10" s="1"/>
  <c r="V3984" i="10"/>
  <c r="X3984" i="10" s="1"/>
  <c r="Z3984" i="10" s="1"/>
  <c r="U3984" i="10"/>
  <c r="W3984" i="10" s="1"/>
  <c r="AA3984" i="10" s="1"/>
  <c r="AJ3983" i="10"/>
  <c r="AI3983" i="10" s="1"/>
  <c r="AB3984" i="10" l="1"/>
  <c r="AD3984" i="10" s="1"/>
  <c r="Y3984" i="10"/>
  <c r="AC3984" i="10" s="1"/>
  <c r="AF3984" i="10" l="1"/>
  <c r="AE3984" i="10"/>
  <c r="AH3984" i="10" l="1"/>
  <c r="T3985" i="10"/>
  <c r="AG3985" i="10" l="1"/>
  <c r="S3986" i="10"/>
  <c r="R3987" i="10" s="1"/>
  <c r="U3985" i="10"/>
  <c r="W3985" i="10" s="1"/>
  <c r="Y3985" i="10" s="1"/>
  <c r="V3985" i="10"/>
  <c r="X3985" i="10" s="1"/>
  <c r="Z3985" i="10" s="1"/>
  <c r="AJ3984" i="10"/>
  <c r="AI3984" i="10" s="1"/>
  <c r="AA3985" i="10" l="1"/>
  <c r="AC3985" i="10" s="1"/>
  <c r="AB3985" i="10"/>
  <c r="AD3985" i="10" s="1"/>
  <c r="AE3985" i="10" l="1"/>
  <c r="AF3985" i="10"/>
  <c r="AH3985" i="10" l="1"/>
  <c r="T3986" i="10"/>
  <c r="AG3986" i="10" l="1"/>
  <c r="S3987" i="10"/>
  <c r="R3988" i="10" s="1"/>
  <c r="U3986" i="10"/>
  <c r="W3986" i="10" s="1"/>
  <c r="Y3986" i="10" s="1"/>
  <c r="V3986" i="10"/>
  <c r="X3986" i="10" s="1"/>
  <c r="AB3986" i="10" s="1"/>
  <c r="AJ3985" i="10"/>
  <c r="AI3985" i="10" s="1"/>
  <c r="AA3986" i="10" l="1"/>
  <c r="AC3986" i="10" s="1"/>
  <c r="Z3986" i="10"/>
  <c r="AD3986" i="10" s="1"/>
  <c r="AF3986" i="10" l="1"/>
  <c r="AE3986" i="10"/>
  <c r="T3987" i="10" l="1"/>
  <c r="AH3986" i="10"/>
  <c r="AG3987" i="10" l="1"/>
  <c r="S3988" i="10"/>
  <c r="R3989" i="10" s="1"/>
  <c r="AJ3986" i="10"/>
  <c r="AI3986" i="10" s="1"/>
  <c r="U3987" i="10"/>
  <c r="W3987" i="10" s="1"/>
  <c r="AA3987" i="10" s="1"/>
  <c r="V3987" i="10"/>
  <c r="X3987" i="10" s="1"/>
  <c r="Z3987" i="10" s="1"/>
  <c r="AB3987" i="10" l="1"/>
  <c r="AD3987" i="10" s="1"/>
  <c r="Y3987" i="10"/>
  <c r="AC3987" i="10" s="1"/>
  <c r="AF3987" i="10" l="1"/>
  <c r="AE3987" i="10"/>
  <c r="AH3987" i="10" l="1"/>
  <c r="T3988" i="10"/>
  <c r="AG3988" i="10" l="1"/>
  <c r="S3989" i="10"/>
  <c r="R3990" i="10" s="1"/>
  <c r="AJ3987" i="10"/>
  <c r="AI3987" i="10" s="1"/>
  <c r="V3988" i="10"/>
  <c r="X3988" i="10" s="1"/>
  <c r="Z3988" i="10" s="1"/>
  <c r="U3988" i="10"/>
  <c r="W3988" i="10" s="1"/>
  <c r="Y3988" i="10" s="1"/>
  <c r="AB3988" i="10" l="1"/>
  <c r="AD3988" i="10" s="1"/>
  <c r="AA3988" i="10"/>
  <c r="AC3988" i="10" s="1"/>
  <c r="AF3988" i="10" l="1"/>
  <c r="AE3988" i="10"/>
  <c r="AH3988" i="10" l="1"/>
  <c r="T3989" i="10"/>
  <c r="AG3989" i="10" l="1"/>
  <c r="S3990" i="10"/>
  <c r="R3991" i="10" s="1"/>
  <c r="V3989" i="10"/>
  <c r="X3989" i="10" s="1"/>
  <c r="Z3989" i="10" s="1"/>
  <c r="U3989" i="10"/>
  <c r="W3989" i="10" s="1"/>
  <c r="AA3989" i="10" s="1"/>
  <c r="AJ3988" i="10"/>
  <c r="AI3988" i="10" s="1"/>
  <c r="AB3989" i="10" l="1"/>
  <c r="AD3989" i="10" s="1"/>
  <c r="Y3989" i="10"/>
  <c r="AC3989" i="10" s="1"/>
  <c r="AF3989" i="10" l="1"/>
  <c r="AE3989" i="10"/>
  <c r="AH3989" i="10" l="1"/>
  <c r="T3990" i="10"/>
  <c r="AG3990" i="10" l="1"/>
  <c r="S3991" i="10"/>
  <c r="R3992" i="10" s="1"/>
  <c r="V3990" i="10"/>
  <c r="X3990" i="10" s="1"/>
  <c r="Z3990" i="10" s="1"/>
  <c r="U3990" i="10"/>
  <c r="W3990" i="10" s="1"/>
  <c r="AA3990" i="10" s="1"/>
  <c r="AJ3989" i="10"/>
  <c r="AI3989" i="10" s="1"/>
  <c r="AB3990" i="10" l="1"/>
  <c r="AD3990" i="10" s="1"/>
  <c r="Y3990" i="10"/>
  <c r="AC3990" i="10" s="1"/>
  <c r="AE3990" i="10" l="1"/>
  <c r="T3991" i="10" s="1"/>
  <c r="AF3990" i="10"/>
  <c r="AG3991" i="10" l="1"/>
  <c r="S3992" i="10"/>
  <c r="R3993" i="10" s="1"/>
  <c r="AH3990" i="10"/>
  <c r="AJ3990" i="10" s="1"/>
  <c r="AI3990" i="10" s="1"/>
  <c r="U3991" i="10"/>
  <c r="W3991" i="10" s="1"/>
  <c r="Y3991" i="10" s="1"/>
  <c r="V3991" i="10"/>
  <c r="X3991" i="10" s="1"/>
  <c r="AB3991" i="10" s="1"/>
  <c r="AA3991" i="10" l="1"/>
  <c r="AC3991" i="10" s="1"/>
  <c r="Z3991" i="10"/>
  <c r="AD3991" i="10" s="1"/>
  <c r="AE3991" i="10" l="1"/>
  <c r="AF3991" i="10"/>
  <c r="AH3991" i="10" l="1"/>
  <c r="T3992" i="10"/>
  <c r="AG3992" i="10" l="1"/>
  <c r="S3993" i="10"/>
  <c r="R3994" i="10" s="1"/>
  <c r="U3992" i="10"/>
  <c r="W3992" i="10" s="1"/>
  <c r="AA3992" i="10" s="1"/>
  <c r="V3992" i="10"/>
  <c r="X3992" i="10" s="1"/>
  <c r="AB3992" i="10" s="1"/>
  <c r="AJ3991" i="10"/>
  <c r="AI3991" i="10" s="1"/>
  <c r="Y3992" i="10" l="1"/>
  <c r="AC3992" i="10" s="1"/>
  <c r="Z3992" i="10"/>
  <c r="AD3992" i="10" s="1"/>
  <c r="AE3992" i="10" l="1"/>
  <c r="AF3992" i="10"/>
  <c r="T3993" i="10" l="1"/>
  <c r="AH3992" i="10"/>
  <c r="AG3993" i="10" l="1"/>
  <c r="S3994" i="10"/>
  <c r="R3995" i="10" s="1"/>
  <c r="AJ3992" i="10"/>
  <c r="AI3992" i="10" s="1"/>
  <c r="V3993" i="10"/>
  <c r="X3993" i="10" s="1"/>
  <c r="Z3993" i="10" s="1"/>
  <c r="U3993" i="10"/>
  <c r="W3993" i="10" s="1"/>
  <c r="Y3993" i="10" s="1"/>
  <c r="AB3993" i="10" l="1"/>
  <c r="AD3993" i="10" s="1"/>
  <c r="AA3993" i="10"/>
  <c r="AC3993" i="10" s="1"/>
  <c r="AF3993" i="10" l="1"/>
  <c r="AE3993" i="10"/>
  <c r="AH3993" i="10" l="1"/>
  <c r="T3994" i="10"/>
  <c r="AG3994" i="10" l="1"/>
  <c r="S3995" i="10"/>
  <c r="R3996" i="10" s="1"/>
  <c r="AJ3993" i="10"/>
  <c r="AI3993" i="10" s="1"/>
  <c r="V3994" i="10"/>
  <c r="X3994" i="10" s="1"/>
  <c r="Z3994" i="10" s="1"/>
  <c r="U3994" i="10"/>
  <c r="W3994" i="10" s="1"/>
  <c r="Y3994" i="10" s="1"/>
  <c r="AB3994" i="10" l="1"/>
  <c r="AD3994" i="10" s="1"/>
  <c r="AA3994" i="10"/>
  <c r="AC3994" i="10" s="1"/>
  <c r="AF3994" i="10" l="1"/>
  <c r="AE3994" i="10"/>
  <c r="AH3994" i="10" l="1"/>
  <c r="T3995" i="10"/>
  <c r="AG3995" i="10" l="1"/>
  <c r="S3996" i="10"/>
  <c r="R3997" i="10" s="1"/>
  <c r="AJ3994" i="10"/>
  <c r="AI3994" i="10" s="1"/>
  <c r="V3995" i="10"/>
  <c r="X3995" i="10" s="1"/>
  <c r="Z3995" i="10" s="1"/>
  <c r="U3995" i="10"/>
  <c r="W3995" i="10" s="1"/>
  <c r="Y3995" i="10" s="1"/>
  <c r="AB3995" i="10" l="1"/>
  <c r="AD3995" i="10" s="1"/>
  <c r="AA3995" i="10"/>
  <c r="AC3995" i="10" s="1"/>
  <c r="AF3995" i="10" l="1"/>
  <c r="AE3995" i="10"/>
  <c r="AH3995" i="10" l="1"/>
  <c r="T3996" i="10"/>
  <c r="AG3996" i="10" l="1"/>
  <c r="S3997" i="10"/>
  <c r="R3998" i="10" s="1"/>
  <c r="U3996" i="10"/>
  <c r="W3996" i="10" s="1"/>
  <c r="AA3996" i="10" s="1"/>
  <c r="V3996" i="10"/>
  <c r="X3996" i="10" s="1"/>
  <c r="Z3996" i="10" s="1"/>
  <c r="AJ3995" i="10"/>
  <c r="AI3995" i="10" s="1"/>
  <c r="AB3996" i="10" l="1"/>
  <c r="AD3996" i="10" s="1"/>
  <c r="Y3996" i="10"/>
  <c r="AC3996" i="10" s="1"/>
  <c r="AE3996" i="10" l="1"/>
  <c r="AF3996" i="10"/>
  <c r="AH3996" i="10" l="1"/>
  <c r="T3997" i="10"/>
  <c r="AG3997" i="10" l="1"/>
  <c r="S3998" i="10"/>
  <c r="R3999" i="10" s="1"/>
  <c r="AJ3996" i="10"/>
  <c r="AI3996" i="10" s="1"/>
  <c r="U3997" i="10"/>
  <c r="W3997" i="10" s="1"/>
  <c r="Y3997" i="10" s="1"/>
  <c r="V3997" i="10"/>
  <c r="X3997" i="10" s="1"/>
  <c r="Z3997" i="10" s="1"/>
  <c r="AB3997" i="10" l="1"/>
  <c r="AD3997" i="10" s="1"/>
  <c r="AA3997" i="10"/>
  <c r="AC3997" i="10" s="1"/>
  <c r="AE3997" i="10" l="1"/>
  <c r="AF3997" i="10"/>
  <c r="AH3997" i="10" l="1"/>
  <c r="T3998" i="10"/>
  <c r="AG3998" i="10" l="1"/>
  <c r="S3999" i="10"/>
  <c r="R4000" i="10" s="1"/>
  <c r="V3998" i="10"/>
  <c r="X3998" i="10" s="1"/>
  <c r="AB3998" i="10" s="1"/>
  <c r="U3998" i="10"/>
  <c r="W3998" i="10" s="1"/>
  <c r="AA3998" i="10" s="1"/>
  <c r="AJ3997" i="10"/>
  <c r="AI3997" i="10" s="1"/>
  <c r="Z3998" i="10" l="1"/>
  <c r="AD3998" i="10" s="1"/>
  <c r="Y3998" i="10"/>
  <c r="AC3998" i="10" s="1"/>
  <c r="AE3998" i="10" l="1"/>
  <c r="AF3998" i="10"/>
  <c r="AH3998" i="10" l="1"/>
  <c r="T3999" i="10"/>
  <c r="AG3999" i="10" l="1"/>
  <c r="S4000" i="10"/>
  <c r="R4001" i="10" s="1"/>
  <c r="V3999" i="10"/>
  <c r="X3999" i="10" s="1"/>
  <c r="Z3999" i="10" s="1"/>
  <c r="U3999" i="10"/>
  <c r="W3999" i="10" s="1"/>
  <c r="AA3999" i="10" s="1"/>
  <c r="AJ3998" i="10"/>
  <c r="AI3998" i="10" s="1"/>
  <c r="AB3999" i="10" l="1"/>
  <c r="AD3999" i="10" s="1"/>
  <c r="Y3999" i="10"/>
  <c r="AC3999" i="10" s="1"/>
  <c r="AF3999" i="10" l="1"/>
  <c r="AE3999" i="10"/>
  <c r="AH3999" i="10" l="1"/>
  <c r="T4000" i="10"/>
  <c r="AG4000" i="10" l="1"/>
  <c r="S4001" i="10"/>
  <c r="R4002" i="10" s="1"/>
  <c r="AJ3999" i="10"/>
  <c r="AI3999" i="10" s="1"/>
  <c r="U4000" i="10"/>
  <c r="W4000" i="10" s="1"/>
  <c r="Y4000" i="10" s="1"/>
  <c r="V4000" i="10"/>
  <c r="X4000" i="10" s="1"/>
  <c r="AB4000" i="10" s="1"/>
  <c r="AA4000" i="10" l="1"/>
  <c r="AC4000" i="10" s="1"/>
  <c r="Z4000" i="10"/>
  <c r="AD4000" i="10" s="1"/>
  <c r="AE4000" i="10" l="1"/>
  <c r="AF4000" i="10"/>
  <c r="AH4000" i="10" l="1"/>
  <c r="T4001" i="10"/>
  <c r="AG4001" i="10" l="1"/>
  <c r="S4002" i="10"/>
  <c r="R4003" i="10" s="1"/>
  <c r="V4001" i="10"/>
  <c r="X4001" i="10" s="1"/>
  <c r="Z4001" i="10" s="1"/>
  <c r="U4001" i="10"/>
  <c r="W4001" i="10" s="1"/>
  <c r="Y4001" i="10" s="1"/>
  <c r="AJ4000" i="10"/>
  <c r="AI4000" i="10" s="1"/>
  <c r="AB4001" i="10" l="1"/>
  <c r="AD4001" i="10" s="1"/>
  <c r="AA4001" i="10"/>
  <c r="AC4001" i="10" s="1"/>
  <c r="AF4001" i="10" l="1"/>
  <c r="AE4001" i="10"/>
  <c r="AH4001" i="10" l="1"/>
  <c r="T4002" i="10"/>
  <c r="AG4002" i="10" l="1"/>
  <c r="S4003" i="10"/>
  <c r="R4004" i="10" s="1"/>
  <c r="AJ4001" i="10"/>
  <c r="AI4001" i="10" s="1"/>
  <c r="V4002" i="10"/>
  <c r="X4002" i="10" s="1"/>
  <c r="Z4002" i="10" s="1"/>
  <c r="U4002" i="10"/>
  <c r="W4002" i="10" s="1"/>
  <c r="Y4002" i="10" s="1"/>
  <c r="AB4002" i="10" l="1"/>
  <c r="AD4002" i="10" s="1"/>
  <c r="AA4002" i="10"/>
  <c r="AC4002" i="10" s="1"/>
  <c r="AF4002" i="10" l="1"/>
  <c r="AE4002" i="10"/>
  <c r="AH4002" i="10" l="1"/>
  <c r="T4003" i="10"/>
  <c r="AG4003" i="10" l="1"/>
  <c r="S4004" i="10"/>
  <c r="R4005" i="10" s="1"/>
  <c r="V4003" i="10"/>
  <c r="X4003" i="10" s="1"/>
  <c r="AB4003" i="10" s="1"/>
  <c r="U4003" i="10"/>
  <c r="W4003" i="10" s="1"/>
  <c r="AA4003" i="10" s="1"/>
  <c r="AJ4002" i="10"/>
  <c r="AI4002" i="10" s="1"/>
  <c r="Y4003" i="10" l="1"/>
  <c r="AC4003" i="10" s="1"/>
  <c r="Z4003" i="10"/>
  <c r="AD4003" i="10" s="1"/>
  <c r="AE4003" i="10" l="1"/>
  <c r="T4004" i="10" s="1"/>
  <c r="AF4003" i="10"/>
  <c r="AG4004" i="10" l="1"/>
  <c r="S4005" i="10"/>
  <c r="R4006" i="10" s="1"/>
  <c r="AH4003" i="10"/>
  <c r="V4004" i="10"/>
  <c r="X4004" i="10" s="1"/>
  <c r="Z4004" i="10" s="1"/>
  <c r="U4004" i="10"/>
  <c r="W4004" i="10" s="1"/>
  <c r="Y4004" i="10" s="1"/>
  <c r="AB4004" i="10" l="1"/>
  <c r="AD4004" i="10" s="1"/>
  <c r="AA4004" i="10"/>
  <c r="AC4004" i="10" s="1"/>
  <c r="AJ4003" i="10"/>
  <c r="AI4003" i="10" s="1"/>
  <c r="AF4004" i="10" l="1"/>
  <c r="AE4004" i="10"/>
  <c r="AH4004" i="10" l="1"/>
  <c r="T4005" i="10"/>
  <c r="AG4005" i="10" l="1"/>
  <c r="S4006" i="10"/>
  <c r="R4007" i="10" s="1"/>
  <c r="V4005" i="10"/>
  <c r="X4005" i="10" s="1"/>
  <c r="Z4005" i="10" s="1"/>
  <c r="U4005" i="10"/>
  <c r="W4005" i="10" s="1"/>
  <c r="Y4005" i="10" s="1"/>
  <c r="AJ4004" i="10"/>
  <c r="AI4004" i="10" s="1"/>
  <c r="AB4005" i="10" l="1"/>
  <c r="AD4005" i="10" s="1"/>
  <c r="AA4005" i="10"/>
  <c r="AC4005" i="10" s="1"/>
  <c r="AF4005" i="10" l="1"/>
  <c r="AE4005" i="10"/>
  <c r="AH4005" i="10" l="1"/>
  <c r="T4006" i="10"/>
  <c r="AG4006" i="10" l="1"/>
  <c r="S4007" i="10"/>
  <c r="R4008" i="10" s="1"/>
  <c r="AJ4005" i="10"/>
  <c r="AI4005" i="10" s="1"/>
  <c r="V4006" i="10"/>
  <c r="X4006" i="10" s="1"/>
  <c r="Z4006" i="10" s="1"/>
  <c r="U4006" i="10"/>
  <c r="W4006" i="10" s="1"/>
  <c r="Y4006" i="10" s="1"/>
  <c r="AB4006" i="10" l="1"/>
  <c r="AD4006" i="10" s="1"/>
  <c r="AA4006" i="10"/>
  <c r="AC4006" i="10" s="1"/>
  <c r="AF4006" i="10" l="1"/>
  <c r="AE4006" i="10"/>
  <c r="AH4006" i="10" l="1"/>
  <c r="T4007" i="10"/>
  <c r="AG4007" i="10" l="1"/>
  <c r="S4008" i="10"/>
  <c r="R4009" i="10" s="1"/>
  <c r="AJ4006" i="10"/>
  <c r="AI4006" i="10" s="1"/>
  <c r="U4007" i="10"/>
  <c r="W4007" i="10" s="1"/>
  <c r="Y4007" i="10" s="1"/>
  <c r="V4007" i="10"/>
  <c r="X4007" i="10" s="1"/>
  <c r="Z4007" i="10" s="1"/>
  <c r="AB4007" i="10" l="1"/>
  <c r="AD4007" i="10" s="1"/>
  <c r="AA4007" i="10"/>
  <c r="AC4007" i="10" s="1"/>
  <c r="AE4007" i="10" l="1"/>
  <c r="AH4007" i="10"/>
  <c r="T4008" i="10"/>
  <c r="AF4007" i="10"/>
  <c r="AG4008" i="10" l="1"/>
  <c r="S4009" i="10"/>
  <c r="R4010" i="10" s="1"/>
  <c r="U4008" i="10"/>
  <c r="W4008" i="10" s="1"/>
  <c r="Y4008" i="10" s="1"/>
  <c r="V4008" i="10"/>
  <c r="X4008" i="10" s="1"/>
  <c r="AB4008" i="10" s="1"/>
  <c r="AJ4007" i="10"/>
  <c r="AI4007" i="10" s="1"/>
  <c r="AA4008" i="10" l="1"/>
  <c r="AC4008" i="10" s="1"/>
  <c r="Z4008" i="10"/>
  <c r="AD4008" i="10" s="1"/>
  <c r="AE4008" i="10" l="1"/>
  <c r="AF4008" i="10"/>
  <c r="AH4008" i="10" l="1"/>
  <c r="T4009" i="10"/>
  <c r="AG4009" i="10" l="1"/>
  <c r="S4010" i="10"/>
  <c r="R4011" i="10" s="1"/>
  <c r="V4009" i="10"/>
  <c r="X4009" i="10" s="1"/>
  <c r="Z4009" i="10" s="1"/>
  <c r="U4009" i="10"/>
  <c r="W4009" i="10" s="1"/>
  <c r="Y4009" i="10" s="1"/>
  <c r="AJ4008" i="10"/>
  <c r="AI4008" i="10" s="1"/>
  <c r="AB4009" i="10" l="1"/>
  <c r="AD4009" i="10" s="1"/>
  <c r="AA4009" i="10"/>
  <c r="AC4009" i="10" s="1"/>
  <c r="AE4009" i="10" l="1"/>
  <c r="AF4009" i="10"/>
  <c r="AH4009" i="10" l="1"/>
  <c r="T4010" i="10"/>
  <c r="AG4010" i="10" l="1"/>
  <c r="S4011" i="10"/>
  <c r="R4012" i="10" s="1"/>
  <c r="V4010" i="10"/>
  <c r="X4010" i="10" s="1"/>
  <c r="Z4010" i="10" s="1"/>
  <c r="U4010" i="10"/>
  <c r="W4010" i="10" s="1"/>
  <c r="Y4010" i="10" s="1"/>
  <c r="AJ4009" i="10"/>
  <c r="AI4009" i="10" s="1"/>
  <c r="AA4010" i="10" l="1"/>
  <c r="AC4010" i="10" s="1"/>
  <c r="AB4010" i="10"/>
  <c r="AD4010" i="10" s="1"/>
  <c r="AF4010" i="10" l="1"/>
  <c r="AE4010" i="10"/>
  <c r="AH4010" i="10" l="1"/>
  <c r="T4011" i="10"/>
  <c r="AG4011" i="10" l="1"/>
  <c r="S4012" i="10"/>
  <c r="R4013" i="10" s="1"/>
  <c r="U4011" i="10"/>
  <c r="W4011" i="10" s="1"/>
  <c r="AA4011" i="10" s="1"/>
  <c r="V4011" i="10"/>
  <c r="X4011" i="10" s="1"/>
  <c r="Z4011" i="10" s="1"/>
  <c r="AJ4010" i="10"/>
  <c r="AI4010" i="10" s="1"/>
  <c r="AB4011" i="10" l="1"/>
  <c r="AD4011" i="10" s="1"/>
  <c r="Y4011" i="10"/>
  <c r="AC4011" i="10" s="1"/>
  <c r="AE4011" i="10" l="1"/>
  <c r="T4012" i="10" s="1"/>
  <c r="AF4011" i="10"/>
  <c r="AG4012" i="10" l="1"/>
  <c r="S4013" i="10"/>
  <c r="R4014" i="10" s="1"/>
  <c r="AH4011" i="10"/>
  <c r="AJ4011" i="10" s="1"/>
  <c r="AI4011" i="10" s="1"/>
  <c r="V4012" i="10"/>
  <c r="X4012" i="10" s="1"/>
  <c r="Z4012" i="10" s="1"/>
  <c r="U4012" i="10"/>
  <c r="W4012" i="10" s="1"/>
  <c r="Y4012" i="10" s="1"/>
  <c r="AB4012" i="10" l="1"/>
  <c r="AD4012" i="10" s="1"/>
  <c r="AA4012" i="10"/>
  <c r="AC4012" i="10" s="1"/>
  <c r="AE4012" i="10" l="1"/>
  <c r="AH4012" i="10"/>
  <c r="T4013" i="10"/>
  <c r="AF4012" i="10"/>
  <c r="AG4013" i="10" l="1"/>
  <c r="S4014" i="10"/>
  <c r="R4015" i="10" s="1"/>
  <c r="V4013" i="10"/>
  <c r="X4013" i="10" s="1"/>
  <c r="Z4013" i="10" s="1"/>
  <c r="U4013" i="10"/>
  <c r="W4013" i="10" s="1"/>
  <c r="AA4013" i="10" s="1"/>
  <c r="AJ4012" i="10"/>
  <c r="AI4012" i="10" s="1"/>
  <c r="AB4013" i="10" l="1"/>
  <c r="AD4013" i="10" s="1"/>
  <c r="Y4013" i="10"/>
  <c r="AC4013" i="10" s="1"/>
  <c r="AF4013" i="10" l="1"/>
  <c r="AE4013" i="10"/>
  <c r="AH4013" i="10" l="1"/>
  <c r="T4014" i="10"/>
  <c r="AG4014" i="10" l="1"/>
  <c r="S4015" i="10"/>
  <c r="R4016" i="10" s="1"/>
  <c r="U4014" i="10"/>
  <c r="W4014" i="10" s="1"/>
  <c r="AA4014" i="10" s="1"/>
  <c r="V4014" i="10"/>
  <c r="X4014" i="10" s="1"/>
  <c r="Z4014" i="10" s="1"/>
  <c r="AJ4013" i="10"/>
  <c r="AI4013" i="10" s="1"/>
  <c r="AB4014" i="10" l="1"/>
  <c r="AD4014" i="10" s="1"/>
  <c r="Y4014" i="10"/>
  <c r="AC4014" i="10" s="1"/>
  <c r="AE4014" i="10" l="1"/>
  <c r="T4015" i="10" s="1"/>
  <c r="AF4014" i="10"/>
  <c r="AG4015" i="10" l="1"/>
  <c r="S4016" i="10"/>
  <c r="R4017" i="10" s="1"/>
  <c r="AH4014" i="10"/>
  <c r="U4015" i="10"/>
  <c r="W4015" i="10" s="1"/>
  <c r="Y4015" i="10" s="1"/>
  <c r="V4015" i="10"/>
  <c r="X4015" i="10" s="1"/>
  <c r="Z4015" i="10" s="1"/>
  <c r="AB4015" i="10" l="1"/>
  <c r="AD4015" i="10" s="1"/>
  <c r="AA4015" i="10"/>
  <c r="AC4015" i="10" s="1"/>
  <c r="AJ4014" i="10"/>
  <c r="AI4014" i="10" s="1"/>
  <c r="AF4015" i="10" l="1"/>
  <c r="AE4015" i="10"/>
  <c r="AH4015" i="10" l="1"/>
  <c r="T4016" i="10"/>
  <c r="AG4016" i="10" l="1"/>
  <c r="S4017" i="10"/>
  <c r="R4018" i="10" s="1"/>
  <c r="AJ4015" i="10"/>
  <c r="AI4015" i="10" s="1"/>
  <c r="U4016" i="10"/>
  <c r="W4016" i="10" s="1"/>
  <c r="AA4016" i="10" s="1"/>
  <c r="V4016" i="10"/>
  <c r="X4016" i="10" s="1"/>
  <c r="Z4016" i="10" s="1"/>
  <c r="AB4016" i="10" l="1"/>
  <c r="AD4016" i="10" s="1"/>
  <c r="Y4016" i="10"/>
  <c r="AC4016" i="10" s="1"/>
  <c r="AE4016" i="10" l="1"/>
  <c r="T4017" i="10" s="1"/>
  <c r="AF4016" i="10"/>
  <c r="AG4017" i="10" l="1"/>
  <c r="S4018" i="10"/>
  <c r="R4019" i="10" s="1"/>
  <c r="AH4016" i="10"/>
  <c r="U4017" i="10"/>
  <c r="W4017" i="10" s="1"/>
  <c r="Y4017" i="10" s="1"/>
  <c r="V4017" i="10"/>
  <c r="X4017" i="10" s="1"/>
  <c r="AB4017" i="10" s="1"/>
  <c r="AA4017" i="10" l="1"/>
  <c r="AC4017" i="10" s="1"/>
  <c r="AJ4016" i="10"/>
  <c r="AI4016" i="10" s="1"/>
  <c r="Z4017" i="10"/>
  <c r="AD4017" i="10" s="1"/>
  <c r="AE4017" i="10" l="1"/>
  <c r="AF4017" i="10"/>
  <c r="AH4017" i="10" l="1"/>
  <c r="T4018" i="10"/>
  <c r="AG4018" i="10" l="1"/>
  <c r="S4019" i="10"/>
  <c r="R4020" i="10" s="1"/>
  <c r="V4018" i="10"/>
  <c r="X4018" i="10" s="1"/>
  <c r="Z4018" i="10" s="1"/>
  <c r="U4018" i="10"/>
  <c r="W4018" i="10" s="1"/>
  <c r="Y4018" i="10" s="1"/>
  <c r="AJ4017" i="10"/>
  <c r="AI4017" i="10" s="1"/>
  <c r="AB4018" i="10" l="1"/>
  <c r="AD4018" i="10" s="1"/>
  <c r="AA4018" i="10"/>
  <c r="AC4018" i="10" s="1"/>
  <c r="AE4018" i="10" l="1"/>
  <c r="AF4018" i="10"/>
  <c r="AH4018" i="10" l="1"/>
  <c r="T4019" i="10"/>
  <c r="AG4019" i="10" l="1"/>
  <c r="S4020" i="10"/>
  <c r="R4021" i="10" s="1"/>
  <c r="V4019" i="10"/>
  <c r="X4019" i="10" s="1"/>
  <c r="Z4019" i="10" s="1"/>
  <c r="U4019" i="10"/>
  <c r="W4019" i="10" s="1"/>
  <c r="Y4019" i="10" s="1"/>
  <c r="AJ4018" i="10"/>
  <c r="AI4018" i="10" s="1"/>
  <c r="AB4019" i="10" l="1"/>
  <c r="AD4019" i="10" s="1"/>
  <c r="AA4019" i="10"/>
  <c r="AC4019" i="10" s="1"/>
  <c r="AF4019" i="10" l="1"/>
  <c r="AE4019" i="10"/>
  <c r="AH4019" i="10" l="1"/>
  <c r="T4020" i="10"/>
  <c r="AG4020" i="10" l="1"/>
  <c r="S4021" i="10"/>
  <c r="R4022" i="10" s="1"/>
  <c r="U4020" i="10"/>
  <c r="W4020" i="10" s="1"/>
  <c r="AA4020" i="10" s="1"/>
  <c r="V4020" i="10"/>
  <c r="X4020" i="10" s="1"/>
  <c r="AB4020" i="10" s="1"/>
  <c r="AJ4019" i="10"/>
  <c r="AI4019" i="10" s="1"/>
  <c r="Y4020" i="10" l="1"/>
  <c r="AC4020" i="10" s="1"/>
  <c r="Z4020" i="10"/>
  <c r="AD4020" i="10" s="1"/>
  <c r="AF4020" i="10" l="1"/>
  <c r="AE4020" i="10"/>
  <c r="AH4020" i="10" l="1"/>
  <c r="T4021" i="10"/>
  <c r="AG4021" i="10" l="1"/>
  <c r="S4022" i="10"/>
  <c r="R4023" i="10" s="1"/>
  <c r="V4021" i="10"/>
  <c r="X4021" i="10" s="1"/>
  <c r="Z4021" i="10" s="1"/>
  <c r="U4021" i="10"/>
  <c r="W4021" i="10" s="1"/>
  <c r="AA4021" i="10" s="1"/>
  <c r="AJ4020" i="10"/>
  <c r="AI4020" i="10" s="1"/>
  <c r="AB4021" i="10" l="1"/>
  <c r="AD4021" i="10" s="1"/>
  <c r="Y4021" i="10"/>
  <c r="AC4021" i="10" s="1"/>
  <c r="AE4021" i="10" l="1"/>
  <c r="T4022" i="10" s="1"/>
  <c r="AF4021" i="10"/>
  <c r="AG4022" i="10" l="1"/>
  <c r="S4023" i="10"/>
  <c r="R4024" i="10" s="1"/>
  <c r="AH4021" i="10"/>
  <c r="V4022" i="10"/>
  <c r="X4022" i="10" s="1"/>
  <c r="AB4022" i="10" s="1"/>
  <c r="U4022" i="10"/>
  <c r="W4022" i="10" s="1"/>
  <c r="Y4022" i="10" s="1"/>
  <c r="AA4022" i="10" l="1"/>
  <c r="AC4022" i="10" s="1"/>
  <c r="AJ4021" i="10"/>
  <c r="AI4021" i="10" s="1"/>
  <c r="Z4022" i="10"/>
  <c r="AD4022" i="10" s="1"/>
  <c r="AE4022" i="10" l="1"/>
  <c r="AF4022" i="10"/>
  <c r="AH4022" i="10" l="1"/>
  <c r="T4023" i="10"/>
  <c r="AG4023" i="10" l="1"/>
  <c r="S4024" i="10"/>
  <c r="R4025" i="10" s="1"/>
  <c r="V4023" i="10"/>
  <c r="X4023" i="10" s="1"/>
  <c r="AB4023" i="10" s="1"/>
  <c r="U4023" i="10"/>
  <c r="W4023" i="10" s="1"/>
  <c r="Y4023" i="10" s="1"/>
  <c r="AJ4022" i="10"/>
  <c r="AI4022" i="10" s="1"/>
  <c r="AA4023" i="10" l="1"/>
  <c r="AC4023" i="10" s="1"/>
  <c r="Z4023" i="10"/>
  <c r="AD4023" i="10" s="1"/>
  <c r="AE4023" i="10" l="1"/>
  <c r="AF4023" i="10"/>
  <c r="AH4023" i="10" l="1"/>
  <c r="T4024" i="10"/>
  <c r="AG4024" i="10" l="1"/>
  <c r="S4025" i="10"/>
  <c r="R4026" i="10" s="1"/>
  <c r="V4024" i="10"/>
  <c r="X4024" i="10" s="1"/>
  <c r="Z4024" i="10" s="1"/>
  <c r="U4024" i="10"/>
  <c r="W4024" i="10" s="1"/>
  <c r="Y4024" i="10" s="1"/>
  <c r="AJ4023" i="10"/>
  <c r="AI4023" i="10" s="1"/>
  <c r="AB4024" i="10" l="1"/>
  <c r="AD4024" i="10" s="1"/>
  <c r="AA4024" i="10"/>
  <c r="AC4024" i="10" s="1"/>
  <c r="AE4024" i="10" l="1"/>
  <c r="AH4024" i="10"/>
  <c r="T4025" i="10"/>
  <c r="AF4024" i="10"/>
  <c r="AG4025" i="10" l="1"/>
  <c r="S4026" i="10"/>
  <c r="R4027" i="10" s="1"/>
  <c r="U4025" i="10"/>
  <c r="W4025" i="10" s="1"/>
  <c r="AA4025" i="10" s="1"/>
  <c r="V4025" i="10"/>
  <c r="X4025" i="10" s="1"/>
  <c r="AB4025" i="10" s="1"/>
  <c r="AJ4024" i="10"/>
  <c r="AI4024" i="10" s="1"/>
  <c r="Y4025" i="10" l="1"/>
  <c r="AC4025" i="10" s="1"/>
  <c r="Z4025" i="10"/>
  <c r="AD4025" i="10" s="1"/>
  <c r="AF4025" i="10" l="1"/>
  <c r="AE4025" i="10"/>
  <c r="AH4025" i="10" l="1"/>
  <c r="T4026" i="10"/>
  <c r="AG4026" i="10" l="1"/>
  <c r="S4027" i="10"/>
  <c r="R4028" i="10" s="1"/>
  <c r="U4026" i="10"/>
  <c r="W4026" i="10" s="1"/>
  <c r="Y4026" i="10" s="1"/>
  <c r="V4026" i="10"/>
  <c r="X4026" i="10" s="1"/>
  <c r="AB4026" i="10" s="1"/>
  <c r="AJ4025" i="10"/>
  <c r="AI4025" i="10" s="1"/>
  <c r="AA4026" i="10" l="1"/>
  <c r="AC4026" i="10" s="1"/>
  <c r="Z4026" i="10"/>
  <c r="AD4026" i="10" s="1"/>
  <c r="AE4026" i="10" l="1"/>
  <c r="AF4026" i="10"/>
  <c r="AH4026" i="10" l="1"/>
  <c r="T4027" i="10"/>
  <c r="AG4027" i="10" l="1"/>
  <c r="S4028" i="10"/>
  <c r="R4029" i="10" s="1"/>
  <c r="V4027" i="10"/>
  <c r="X4027" i="10" s="1"/>
  <c r="AB4027" i="10" s="1"/>
  <c r="U4027" i="10"/>
  <c r="W4027" i="10" s="1"/>
  <c r="Y4027" i="10" s="1"/>
  <c r="AJ4026" i="10"/>
  <c r="AI4026" i="10" s="1"/>
  <c r="AA4027" i="10" l="1"/>
  <c r="AC4027" i="10" s="1"/>
  <c r="Z4027" i="10"/>
  <c r="AD4027" i="10" s="1"/>
  <c r="AE4027" i="10" l="1"/>
  <c r="AF4027" i="10"/>
  <c r="AH4027" i="10" l="1"/>
  <c r="T4028" i="10"/>
  <c r="AG4028" i="10" l="1"/>
  <c r="S4029" i="10"/>
  <c r="R4030" i="10" s="1"/>
  <c r="V4028" i="10"/>
  <c r="X4028" i="10" s="1"/>
  <c r="Z4028" i="10" s="1"/>
  <c r="U4028" i="10"/>
  <c r="W4028" i="10" s="1"/>
  <c r="Y4028" i="10" s="1"/>
  <c r="AJ4027" i="10"/>
  <c r="AI4027" i="10" s="1"/>
  <c r="AB4028" i="10" l="1"/>
  <c r="AD4028" i="10" s="1"/>
  <c r="AA4028" i="10"/>
  <c r="AC4028" i="10" s="1"/>
  <c r="AF4028" i="10" l="1"/>
  <c r="AE4028" i="10"/>
  <c r="T4029" i="10" l="1"/>
  <c r="AH4028" i="10"/>
  <c r="AG4029" i="10" l="1"/>
  <c r="S4030" i="10"/>
  <c r="R4031" i="10" s="1"/>
  <c r="AJ4028" i="10"/>
  <c r="AI4028" i="10" s="1"/>
  <c r="U4029" i="10"/>
  <c r="W4029" i="10" s="1"/>
  <c r="AA4029" i="10" s="1"/>
  <c r="V4029" i="10"/>
  <c r="X4029" i="10" s="1"/>
  <c r="Z4029" i="10" s="1"/>
  <c r="AB4029" i="10" l="1"/>
  <c r="AD4029" i="10" s="1"/>
  <c r="Y4029" i="10"/>
  <c r="AC4029" i="10" s="1"/>
  <c r="AF4029" i="10" l="1"/>
  <c r="AE4029" i="10"/>
  <c r="AH4029" i="10" l="1"/>
  <c r="T4030" i="10"/>
  <c r="AG4030" i="10" l="1"/>
  <c r="S4031" i="10"/>
  <c r="R4032" i="10" s="1"/>
  <c r="U4030" i="10"/>
  <c r="W4030" i="10" s="1"/>
  <c r="Y4030" i="10" s="1"/>
  <c r="V4030" i="10"/>
  <c r="X4030" i="10" s="1"/>
  <c r="Z4030" i="10" s="1"/>
  <c r="AJ4029" i="10"/>
  <c r="AI4029" i="10" s="1"/>
  <c r="AB4030" i="10" l="1"/>
  <c r="AD4030" i="10" s="1"/>
  <c r="AA4030" i="10"/>
  <c r="AC4030" i="10" s="1"/>
  <c r="AE4030" i="10" l="1"/>
  <c r="AH4030" i="10"/>
  <c r="AJ4030" i="10" s="1"/>
  <c r="AF4030" i="10"/>
  <c r="T4031" i="10"/>
  <c r="AG4031" i="10" l="1"/>
  <c r="S4032" i="10"/>
  <c r="R4033" i="10" s="1"/>
  <c r="AI4030" i="10"/>
  <c r="V4031" i="10"/>
  <c r="X4031" i="10" s="1"/>
  <c r="Z4031" i="10" s="1"/>
  <c r="U4031" i="10"/>
  <c r="W4031" i="10" s="1"/>
  <c r="Y4031" i="10" s="1"/>
  <c r="AB4031" i="10" l="1"/>
  <c r="AD4031" i="10" s="1"/>
  <c r="AA4031" i="10"/>
  <c r="AC4031" i="10" s="1"/>
  <c r="AF4031" i="10" l="1"/>
  <c r="AE4031" i="10"/>
  <c r="AH4031" i="10" l="1"/>
  <c r="T4032" i="10"/>
  <c r="AG4032" i="10" l="1"/>
  <c r="S4033" i="10"/>
  <c r="R4034" i="10" s="1"/>
  <c r="U4032" i="10"/>
  <c r="W4032" i="10" s="1"/>
  <c r="Y4032" i="10" s="1"/>
  <c r="V4032" i="10"/>
  <c r="X4032" i="10" s="1"/>
  <c r="AB4032" i="10" s="1"/>
  <c r="AJ4031" i="10"/>
  <c r="AI4031" i="10" s="1"/>
  <c r="AA4032" i="10" l="1"/>
  <c r="AC4032" i="10" s="1"/>
  <c r="Z4032" i="10"/>
  <c r="AD4032" i="10" s="1"/>
  <c r="AF4032" i="10" l="1"/>
  <c r="AE4032" i="10"/>
  <c r="AH4032" i="10" l="1"/>
  <c r="T4033" i="10"/>
  <c r="AG4033" i="10" l="1"/>
  <c r="S4034" i="10"/>
  <c r="R4035" i="10" s="1"/>
  <c r="V4033" i="10"/>
  <c r="X4033" i="10" s="1"/>
  <c r="AB4033" i="10" s="1"/>
  <c r="U4033" i="10"/>
  <c r="W4033" i="10" s="1"/>
  <c r="AA4033" i="10" s="1"/>
  <c r="AJ4032" i="10"/>
  <c r="AI4032" i="10" s="1"/>
  <c r="Y4033" i="10" l="1"/>
  <c r="AC4033" i="10" s="1"/>
  <c r="Z4033" i="10"/>
  <c r="AD4033" i="10" s="1"/>
  <c r="AF4033" i="10" l="1"/>
  <c r="AE4033" i="10"/>
  <c r="AH4033" i="10" l="1"/>
  <c r="T4034" i="10"/>
  <c r="AG4034" i="10" l="1"/>
  <c r="S4035" i="10"/>
  <c r="R4036" i="10" s="1"/>
  <c r="U4034" i="10"/>
  <c r="W4034" i="10" s="1"/>
  <c r="AA4034" i="10" s="1"/>
  <c r="V4034" i="10"/>
  <c r="X4034" i="10" s="1"/>
  <c r="AB4034" i="10" s="1"/>
  <c r="AJ4033" i="10"/>
  <c r="AI4033" i="10" s="1"/>
  <c r="Z4034" i="10" l="1"/>
  <c r="AD4034" i="10" s="1"/>
  <c r="Y4034" i="10"/>
  <c r="AC4034" i="10" s="1"/>
  <c r="AE4034" i="10" l="1"/>
  <c r="AF4034" i="10"/>
  <c r="AH4034" i="10" l="1"/>
  <c r="T4035" i="10"/>
  <c r="AG4035" i="10" l="1"/>
  <c r="S4036" i="10"/>
  <c r="R4037" i="10" s="1"/>
  <c r="AJ4034" i="10"/>
  <c r="AI4034" i="10" s="1"/>
  <c r="V4035" i="10"/>
  <c r="X4035" i="10" s="1"/>
  <c r="AB4035" i="10" s="1"/>
  <c r="U4035" i="10"/>
  <c r="W4035" i="10" s="1"/>
  <c r="Y4035" i="10" s="1"/>
  <c r="AA4035" i="10" l="1"/>
  <c r="AC4035" i="10" s="1"/>
  <c r="Z4035" i="10"/>
  <c r="AD4035" i="10" s="1"/>
  <c r="AE4035" i="10" l="1"/>
  <c r="AF4035" i="10"/>
  <c r="AH4035" i="10" l="1"/>
  <c r="T4036" i="10"/>
  <c r="AG4036" i="10" l="1"/>
  <c r="S4037" i="10"/>
  <c r="R4038" i="10" s="1"/>
  <c r="V4036" i="10"/>
  <c r="X4036" i="10" s="1"/>
  <c r="Z4036" i="10" s="1"/>
  <c r="U4036" i="10"/>
  <c r="W4036" i="10" s="1"/>
  <c r="Y4036" i="10" s="1"/>
  <c r="AJ4035" i="10"/>
  <c r="AI4035" i="10" s="1"/>
  <c r="AB4036" i="10" l="1"/>
  <c r="AD4036" i="10" s="1"/>
  <c r="AA4036" i="10"/>
  <c r="AC4036" i="10" s="1"/>
  <c r="AF4036" i="10" l="1"/>
  <c r="AE4036" i="10"/>
  <c r="AH4036" i="10" l="1"/>
  <c r="T4037" i="10"/>
  <c r="AG4037" i="10" l="1"/>
  <c r="S4038" i="10"/>
  <c r="R4039" i="10" s="1"/>
  <c r="V4037" i="10"/>
  <c r="X4037" i="10" s="1"/>
  <c r="Z4037" i="10" s="1"/>
  <c r="U4037" i="10"/>
  <c r="W4037" i="10" s="1"/>
  <c r="AA4037" i="10" s="1"/>
  <c r="AJ4036" i="10"/>
  <c r="AI4036" i="10" s="1"/>
  <c r="AB4037" i="10" l="1"/>
  <c r="AD4037" i="10" s="1"/>
  <c r="Y4037" i="10"/>
  <c r="AC4037" i="10" s="1"/>
  <c r="AF4037" i="10" l="1"/>
  <c r="AE4037" i="10"/>
  <c r="AH4037" i="10" l="1"/>
  <c r="T4038" i="10"/>
  <c r="AG4038" i="10" l="1"/>
  <c r="S4039" i="10"/>
  <c r="R4040" i="10" s="1"/>
  <c r="U4038" i="10"/>
  <c r="W4038" i="10" s="1"/>
  <c r="Y4038" i="10" s="1"/>
  <c r="V4038" i="10"/>
  <c r="X4038" i="10" s="1"/>
  <c r="Z4038" i="10" s="1"/>
  <c r="AJ4037" i="10"/>
  <c r="AI4037" i="10" s="1"/>
  <c r="AB4038" i="10" l="1"/>
  <c r="AD4038" i="10" s="1"/>
  <c r="AA4038" i="10"/>
  <c r="AC4038" i="10" s="1"/>
  <c r="AF4038" i="10" l="1"/>
  <c r="AE4038" i="10"/>
  <c r="AH4038" i="10" l="1"/>
  <c r="T4039" i="10"/>
  <c r="AG4039" i="10" l="1"/>
  <c r="S4040" i="10"/>
  <c r="R4041" i="10" s="1"/>
  <c r="V4039" i="10"/>
  <c r="X4039" i="10" s="1"/>
  <c r="Z4039" i="10" s="1"/>
  <c r="U4039" i="10"/>
  <c r="W4039" i="10" s="1"/>
  <c r="Y4039" i="10" s="1"/>
  <c r="AJ4038" i="10"/>
  <c r="AI4038" i="10" s="1"/>
  <c r="AB4039" i="10" l="1"/>
  <c r="AD4039" i="10" s="1"/>
  <c r="AA4039" i="10"/>
  <c r="AC4039" i="10" s="1"/>
  <c r="AF4039" i="10" l="1"/>
  <c r="AE4039" i="10"/>
  <c r="AH4039" i="10" l="1"/>
  <c r="T4040" i="10"/>
  <c r="AG4040" i="10" l="1"/>
  <c r="S4041" i="10"/>
  <c r="R4042" i="10" s="1"/>
  <c r="AJ4039" i="10"/>
  <c r="AI4039" i="10" s="1"/>
  <c r="V4040" i="10"/>
  <c r="X4040" i="10" s="1"/>
  <c r="Z4040" i="10" s="1"/>
  <c r="U4040" i="10"/>
  <c r="W4040" i="10" s="1"/>
  <c r="AA4040" i="10" s="1"/>
  <c r="AB4040" i="10" l="1"/>
  <c r="AD4040" i="10" s="1"/>
  <c r="Y4040" i="10"/>
  <c r="AC4040" i="10" s="1"/>
  <c r="AE4040" i="10" l="1"/>
  <c r="T4041" i="10" s="1"/>
  <c r="AF4040" i="10"/>
  <c r="AG4041" i="10" l="1"/>
  <c r="S4042" i="10"/>
  <c r="R4043" i="10" s="1"/>
  <c r="AH4040" i="10"/>
  <c r="V4041" i="10"/>
  <c r="X4041" i="10" s="1"/>
  <c r="Z4041" i="10" s="1"/>
  <c r="U4041" i="10"/>
  <c r="W4041" i="10" s="1"/>
  <c r="Y4041" i="10" s="1"/>
  <c r="AB4041" i="10" l="1"/>
  <c r="AD4041" i="10" s="1"/>
  <c r="AA4041" i="10"/>
  <c r="AC4041" i="10" s="1"/>
  <c r="AJ4040" i="10"/>
  <c r="AI4040" i="10" s="1"/>
  <c r="AF4041" i="10" l="1"/>
  <c r="AE4041" i="10"/>
  <c r="AH4041" i="10" l="1"/>
  <c r="T4042" i="10"/>
  <c r="AG4042" i="10" l="1"/>
  <c r="S4043" i="10"/>
  <c r="R4044" i="10" s="1"/>
  <c r="V4042" i="10"/>
  <c r="X4042" i="10" s="1"/>
  <c r="Z4042" i="10" s="1"/>
  <c r="U4042" i="10"/>
  <c r="W4042" i="10" s="1"/>
  <c r="Y4042" i="10" s="1"/>
  <c r="AJ4041" i="10"/>
  <c r="AI4041" i="10" s="1"/>
  <c r="AB4042" i="10" l="1"/>
  <c r="AD4042" i="10" s="1"/>
  <c r="AA4042" i="10"/>
  <c r="AC4042" i="10" s="1"/>
  <c r="AE4042" i="10" l="1"/>
  <c r="AF4042" i="10"/>
  <c r="AH4042" i="10" l="1"/>
  <c r="T4043" i="10"/>
  <c r="AG4043" i="10" l="1"/>
  <c r="S4044" i="10"/>
  <c r="R4045" i="10" s="1"/>
  <c r="AJ4042" i="10"/>
  <c r="AI4042" i="10" s="1"/>
  <c r="U4043" i="10"/>
  <c r="W4043" i="10" s="1"/>
  <c r="Y4043" i="10" s="1"/>
  <c r="V4043" i="10"/>
  <c r="X4043" i="10" s="1"/>
  <c r="AB4043" i="10" s="1"/>
  <c r="AA4043" i="10" l="1"/>
  <c r="AC4043" i="10" s="1"/>
  <c r="Z4043" i="10"/>
  <c r="AD4043" i="10" s="1"/>
  <c r="AF4043" i="10" l="1"/>
  <c r="AE4043" i="10"/>
  <c r="AH4043" i="10" l="1"/>
  <c r="T4044" i="10"/>
  <c r="AG4044" i="10" l="1"/>
  <c r="S4045" i="10"/>
  <c r="R4046" i="10" s="1"/>
  <c r="U4044" i="10"/>
  <c r="W4044" i="10" s="1"/>
  <c r="Y4044" i="10" s="1"/>
  <c r="V4044" i="10"/>
  <c r="X4044" i="10" s="1"/>
  <c r="Z4044" i="10" s="1"/>
  <c r="AJ4043" i="10"/>
  <c r="AI4043" i="10" s="1"/>
  <c r="AA4044" i="10" l="1"/>
  <c r="AC4044" i="10" s="1"/>
  <c r="AB4044" i="10"/>
  <c r="AD4044" i="10" s="1"/>
  <c r="AF4044" i="10" l="1"/>
  <c r="AE4044" i="10"/>
  <c r="T4045" i="10" l="1"/>
  <c r="AH4044" i="10"/>
  <c r="AG4045" i="10" l="1"/>
  <c r="S4046" i="10"/>
  <c r="R4047" i="10" s="1"/>
  <c r="AJ4044" i="10"/>
  <c r="AI4044" i="10" s="1"/>
  <c r="V4045" i="10"/>
  <c r="X4045" i="10" s="1"/>
  <c r="Z4045" i="10" s="1"/>
  <c r="U4045" i="10"/>
  <c r="W4045" i="10" s="1"/>
  <c r="Y4045" i="10" s="1"/>
  <c r="AB4045" i="10" l="1"/>
  <c r="AD4045" i="10" s="1"/>
  <c r="AA4045" i="10"/>
  <c r="AC4045" i="10" s="1"/>
  <c r="AE4045" i="10" l="1"/>
  <c r="AF4045" i="10"/>
  <c r="AH4045" i="10" l="1"/>
  <c r="T4046" i="10"/>
  <c r="AG4046" i="10" l="1"/>
  <c r="S4047" i="10"/>
  <c r="R4048" i="10" s="1"/>
  <c r="AJ4045" i="10"/>
  <c r="AI4045" i="10" s="1"/>
  <c r="V4046" i="10"/>
  <c r="X4046" i="10" s="1"/>
  <c r="Z4046" i="10" s="1"/>
  <c r="U4046" i="10"/>
  <c r="W4046" i="10" s="1"/>
  <c r="Y4046" i="10" s="1"/>
  <c r="AB4046" i="10" l="1"/>
  <c r="AD4046" i="10" s="1"/>
  <c r="AA4046" i="10"/>
  <c r="AC4046" i="10" s="1"/>
  <c r="AF4046" i="10" l="1"/>
  <c r="AE4046" i="10"/>
  <c r="AH4046" i="10" l="1"/>
  <c r="T4047" i="10"/>
  <c r="AG4047" i="10" l="1"/>
  <c r="S4048" i="10"/>
  <c r="R4049" i="10" s="1"/>
  <c r="AJ4046" i="10"/>
  <c r="AI4046" i="10" s="1"/>
  <c r="U4047" i="10"/>
  <c r="W4047" i="10" s="1"/>
  <c r="Y4047" i="10" s="1"/>
  <c r="V4047" i="10"/>
  <c r="X4047" i="10" s="1"/>
  <c r="Z4047" i="10" s="1"/>
  <c r="AA4047" i="10" l="1"/>
  <c r="AC4047" i="10" s="1"/>
  <c r="AB4047" i="10"/>
  <c r="AD4047" i="10" s="1"/>
  <c r="AF4047" i="10" l="1"/>
  <c r="AE4047" i="10"/>
  <c r="T4048" i="10" l="1"/>
  <c r="AH4047" i="10"/>
  <c r="AG4048" i="10" l="1"/>
  <c r="S4049" i="10"/>
  <c r="R4050" i="10" s="1"/>
  <c r="AJ4047" i="10"/>
  <c r="AI4047" i="10" s="1"/>
  <c r="V4048" i="10"/>
  <c r="X4048" i="10" s="1"/>
  <c r="Z4048" i="10" s="1"/>
  <c r="U4048" i="10"/>
  <c r="W4048" i="10" s="1"/>
  <c r="Y4048" i="10" s="1"/>
  <c r="AB4048" i="10" l="1"/>
  <c r="AD4048" i="10" s="1"/>
  <c r="AA4048" i="10"/>
  <c r="AC4048" i="10" s="1"/>
  <c r="AF4048" i="10" l="1"/>
  <c r="AE4048" i="10"/>
  <c r="AH4048" i="10" s="1"/>
  <c r="AJ4048" i="10" l="1"/>
  <c r="AI4048" i="10" s="1"/>
  <c r="T4049" i="10"/>
  <c r="AG4049" i="10" l="1"/>
  <c r="S4050" i="10"/>
  <c r="R4051" i="10" s="1"/>
  <c r="U4049" i="10"/>
  <c r="W4049" i="10" s="1"/>
  <c r="Y4049" i="10" s="1"/>
  <c r="V4049" i="10"/>
  <c r="X4049" i="10" s="1"/>
  <c r="Z4049" i="10" s="1"/>
  <c r="AB4049" i="10" l="1"/>
  <c r="AD4049" i="10" s="1"/>
  <c r="AA4049" i="10"/>
  <c r="AC4049" i="10" s="1"/>
  <c r="AE4049" i="10" l="1"/>
  <c r="AF4049" i="10"/>
  <c r="AH4049" i="10"/>
  <c r="T4050" i="10"/>
  <c r="AG4050" i="10" l="1"/>
  <c r="S4051" i="10"/>
  <c r="R4052" i="10" s="1"/>
  <c r="U4050" i="10"/>
  <c r="W4050" i="10" s="1"/>
  <c r="Y4050" i="10" s="1"/>
  <c r="V4050" i="10"/>
  <c r="X4050" i="10" s="1"/>
  <c r="Z4050" i="10" s="1"/>
  <c r="AJ4049" i="10"/>
  <c r="AI4049" i="10" s="1"/>
  <c r="AB4050" i="10" l="1"/>
  <c r="AD4050" i="10" s="1"/>
  <c r="AA4050" i="10"/>
  <c r="AC4050" i="10" s="1"/>
  <c r="AF4050" i="10" l="1"/>
  <c r="AE4050" i="10"/>
  <c r="AH4050" i="10" l="1"/>
  <c r="T4051" i="10"/>
  <c r="AG4051" i="10" l="1"/>
  <c r="S4052" i="10"/>
  <c r="R4053" i="10" s="1"/>
  <c r="U4051" i="10"/>
  <c r="W4051" i="10" s="1"/>
  <c r="Y4051" i="10" s="1"/>
  <c r="V4051" i="10"/>
  <c r="X4051" i="10" s="1"/>
  <c r="Z4051" i="10" s="1"/>
  <c r="AJ4050" i="10"/>
  <c r="AI4050" i="10" s="1"/>
  <c r="AB4051" i="10" l="1"/>
  <c r="AD4051" i="10" s="1"/>
  <c r="AA4051" i="10"/>
  <c r="AC4051" i="10" s="1"/>
  <c r="AE4051" i="10" l="1"/>
  <c r="AF4051" i="10"/>
  <c r="AH4051" i="10" l="1"/>
  <c r="T4052" i="10"/>
  <c r="AG4052" i="10" l="1"/>
  <c r="S4053" i="10"/>
  <c r="R4054" i="10" s="1"/>
  <c r="V4052" i="10"/>
  <c r="X4052" i="10" s="1"/>
  <c r="Z4052" i="10" s="1"/>
  <c r="U4052" i="10"/>
  <c r="W4052" i="10" s="1"/>
  <c r="Y4052" i="10" s="1"/>
  <c r="AJ4051" i="10"/>
  <c r="AI4051" i="10" s="1"/>
  <c r="AA4052" i="10" l="1"/>
  <c r="AC4052" i="10" s="1"/>
  <c r="AB4052" i="10"/>
  <c r="AD4052" i="10" s="1"/>
  <c r="AE4052" i="10" l="1"/>
  <c r="AH4052" i="10" s="1"/>
  <c r="AF4052" i="10"/>
  <c r="T4053" i="10" l="1"/>
  <c r="AJ4052" i="10"/>
  <c r="AI4052" i="10" s="1"/>
  <c r="AG4053" i="10" l="1"/>
  <c r="S4054" i="10"/>
  <c r="R4055" i="10" s="1"/>
  <c r="V4053" i="10"/>
  <c r="X4053" i="10" s="1"/>
  <c r="Z4053" i="10" s="1"/>
  <c r="U4053" i="10"/>
  <c r="W4053" i="10" s="1"/>
  <c r="Y4053" i="10" s="1"/>
  <c r="AA4053" i="10" l="1"/>
  <c r="AC4053" i="10" s="1"/>
  <c r="AB4053" i="10"/>
  <c r="AD4053" i="10" s="1"/>
  <c r="AF4053" i="10" l="1"/>
  <c r="AE4053" i="10"/>
  <c r="AH4053" i="10"/>
  <c r="T4054" i="10"/>
  <c r="AG4054" i="10" l="1"/>
  <c r="S4055" i="10"/>
  <c r="R4056" i="10" s="1"/>
  <c r="V4054" i="10"/>
  <c r="X4054" i="10" s="1"/>
  <c r="Z4054" i="10" s="1"/>
  <c r="U4054" i="10"/>
  <c r="W4054" i="10" s="1"/>
  <c r="Y4054" i="10" s="1"/>
  <c r="AJ4053" i="10"/>
  <c r="AI4053" i="10" s="1"/>
  <c r="AB4054" i="10" l="1"/>
  <c r="AD4054" i="10" s="1"/>
  <c r="AA4054" i="10"/>
  <c r="AC4054" i="10" s="1"/>
  <c r="AF4054" i="10" l="1"/>
  <c r="AE4054" i="10"/>
  <c r="AH4054" i="10" l="1"/>
  <c r="T4055" i="10"/>
  <c r="AG4055" i="10" l="1"/>
  <c r="S4056" i="10"/>
  <c r="R4057" i="10" s="1"/>
  <c r="AJ4054" i="10"/>
  <c r="AI4054" i="10" s="1"/>
  <c r="V4055" i="10"/>
  <c r="X4055" i="10" s="1"/>
  <c r="Z4055" i="10" s="1"/>
  <c r="U4055" i="10"/>
  <c r="W4055" i="10" s="1"/>
  <c r="AA4055" i="10" s="1"/>
  <c r="AB4055" i="10" l="1"/>
  <c r="AD4055" i="10" s="1"/>
  <c r="Y4055" i="10"/>
  <c r="AC4055" i="10" s="1"/>
  <c r="AE4055" i="10" l="1"/>
  <c r="T4056" i="10" s="1"/>
  <c r="AF4055" i="10"/>
  <c r="AG4056" i="10" l="1"/>
  <c r="S4057" i="10"/>
  <c r="R4058" i="10" s="1"/>
  <c r="AH4055" i="10"/>
  <c r="U4056" i="10"/>
  <c r="W4056" i="10" s="1"/>
  <c r="AA4056" i="10" s="1"/>
  <c r="V4056" i="10"/>
  <c r="X4056" i="10" s="1"/>
  <c r="Z4056" i="10" s="1"/>
  <c r="AB4056" i="10" l="1"/>
  <c r="AD4056" i="10" s="1"/>
  <c r="AJ4055" i="10"/>
  <c r="AI4055" i="10" s="1"/>
  <c r="Y4056" i="10"/>
  <c r="AC4056" i="10" l="1"/>
  <c r="AE4056" i="10" l="1"/>
  <c r="AF4056" i="10"/>
  <c r="T4057" i="10" l="1"/>
  <c r="AH4056" i="10"/>
  <c r="AG4057" i="10" l="1"/>
  <c r="S4058" i="10"/>
  <c r="R4059" i="10" s="1"/>
  <c r="AJ4056" i="10"/>
  <c r="AI4056" i="10" s="1"/>
  <c r="U4057" i="10"/>
  <c r="W4057" i="10" s="1"/>
  <c r="AA4057" i="10" s="1"/>
  <c r="V4057" i="10"/>
  <c r="X4057" i="10" s="1"/>
  <c r="Z4057" i="10" s="1"/>
  <c r="AB4057" i="10" l="1"/>
  <c r="AD4057" i="10" s="1"/>
  <c r="Y4057" i="10"/>
  <c r="AC4057" i="10" s="1"/>
  <c r="AF4057" i="10" l="1"/>
  <c r="AE4057" i="10"/>
  <c r="AH4057" i="10" l="1"/>
  <c r="T4058" i="10"/>
  <c r="AG4058" i="10" l="1"/>
  <c r="S4059" i="10"/>
  <c r="R4060" i="10" s="1"/>
  <c r="AJ4057" i="10"/>
  <c r="AI4057" i="10" s="1"/>
  <c r="U4058" i="10"/>
  <c r="W4058" i="10" s="1"/>
  <c r="Y4058" i="10" s="1"/>
  <c r="V4058" i="10"/>
  <c r="X4058" i="10" s="1"/>
  <c r="Z4058" i="10" s="1"/>
  <c r="AA4058" i="10" l="1"/>
  <c r="AC4058" i="10" s="1"/>
  <c r="AB4058" i="10"/>
  <c r="AD4058" i="10" s="1"/>
  <c r="AF4058" i="10" l="1"/>
  <c r="AE4058" i="10"/>
  <c r="AH4058" i="10" l="1"/>
  <c r="T4059" i="10"/>
  <c r="AG4059" i="10" l="1"/>
  <c r="S4060" i="10"/>
  <c r="R4061" i="10" s="1"/>
  <c r="V4059" i="10"/>
  <c r="X4059" i="10" s="1"/>
  <c r="Z4059" i="10" s="1"/>
  <c r="U4059" i="10"/>
  <c r="W4059" i="10" s="1"/>
  <c r="Y4059" i="10" s="1"/>
  <c r="AJ4058" i="10"/>
  <c r="AI4058" i="10" s="1"/>
  <c r="AB4059" i="10" l="1"/>
  <c r="AD4059" i="10" s="1"/>
  <c r="AA4059" i="10"/>
  <c r="AC4059" i="10" s="1"/>
  <c r="AE4059" i="10" l="1"/>
  <c r="AF4059" i="10"/>
  <c r="AH4059" i="10" l="1"/>
  <c r="T4060" i="10"/>
  <c r="AG4060" i="10" l="1"/>
  <c r="S4061" i="10"/>
  <c r="R4062" i="10" s="1"/>
  <c r="AJ4059" i="10"/>
  <c r="AI4059" i="10" s="1"/>
  <c r="V4060" i="10"/>
  <c r="X4060" i="10" s="1"/>
  <c r="Z4060" i="10" s="1"/>
  <c r="U4060" i="10"/>
  <c r="W4060" i="10" s="1"/>
  <c r="Y4060" i="10" s="1"/>
  <c r="AB4060" i="10" l="1"/>
  <c r="AD4060" i="10" s="1"/>
  <c r="AA4060" i="10"/>
  <c r="AC4060" i="10" s="1"/>
  <c r="AF4060" i="10" l="1"/>
  <c r="AE4060" i="10"/>
  <c r="AH4060" i="10" l="1"/>
  <c r="T4061" i="10"/>
  <c r="AG4061" i="10" l="1"/>
  <c r="S4062" i="10"/>
  <c r="R4063" i="10" s="1"/>
  <c r="U4061" i="10"/>
  <c r="W4061" i="10" s="1"/>
  <c r="Y4061" i="10" s="1"/>
  <c r="V4061" i="10"/>
  <c r="X4061" i="10" s="1"/>
  <c r="AB4061" i="10" s="1"/>
  <c r="AJ4060" i="10"/>
  <c r="AI4060" i="10" s="1"/>
  <c r="AA4061" i="10" l="1"/>
  <c r="AC4061" i="10" s="1"/>
  <c r="Z4061" i="10"/>
  <c r="AD4061" i="10" s="1"/>
  <c r="AF4061" i="10" l="1"/>
  <c r="AE4061" i="10"/>
  <c r="T4062" i="10" l="1"/>
  <c r="AH4061" i="10"/>
  <c r="AG4062" i="10" l="1"/>
  <c r="S4063" i="10"/>
  <c r="R4064" i="10" s="1"/>
  <c r="AJ4061" i="10"/>
  <c r="AI4061" i="10" s="1"/>
  <c r="U4062" i="10"/>
  <c r="W4062" i="10" s="1"/>
  <c r="Y4062" i="10" s="1"/>
  <c r="V4062" i="10"/>
  <c r="X4062" i="10" s="1"/>
  <c r="AB4062" i="10" s="1"/>
  <c r="AA4062" i="10" l="1"/>
  <c r="AC4062" i="10" s="1"/>
  <c r="Z4062" i="10"/>
  <c r="AD4062" i="10" s="1"/>
  <c r="AF4062" i="10" l="1"/>
  <c r="AE4062" i="10"/>
  <c r="AH4062" i="10" l="1"/>
  <c r="T4063" i="10"/>
  <c r="AG4063" i="10" l="1"/>
  <c r="S4064" i="10"/>
  <c r="R4065" i="10" s="1"/>
  <c r="V4063" i="10"/>
  <c r="X4063" i="10" s="1"/>
  <c r="Z4063" i="10" s="1"/>
  <c r="U4063" i="10"/>
  <c r="W4063" i="10" s="1"/>
  <c r="Y4063" i="10" s="1"/>
  <c r="AJ4062" i="10"/>
  <c r="AI4062" i="10" s="1"/>
  <c r="AB4063" i="10" l="1"/>
  <c r="AD4063" i="10" s="1"/>
  <c r="AA4063" i="10"/>
  <c r="AC4063" i="10" s="1"/>
  <c r="AE4063" i="10" l="1"/>
  <c r="AH4063" i="10"/>
  <c r="T4064" i="10"/>
  <c r="AF4063" i="10"/>
  <c r="AG4064" i="10" l="1"/>
  <c r="S4065" i="10"/>
  <c r="R4066" i="10" s="1"/>
  <c r="V4064" i="10"/>
  <c r="X4064" i="10" s="1"/>
  <c r="AB4064" i="10" s="1"/>
  <c r="U4064" i="10"/>
  <c r="W4064" i="10" s="1"/>
  <c r="Y4064" i="10" s="1"/>
  <c r="AJ4063" i="10"/>
  <c r="AI4063" i="10" s="1"/>
  <c r="AA4064" i="10" l="1"/>
  <c r="AC4064" i="10" s="1"/>
  <c r="Z4064" i="10"/>
  <c r="AD4064" i="10" s="1"/>
  <c r="AF4064" i="10" l="1"/>
  <c r="AE4064" i="10"/>
  <c r="AH4064" i="10" l="1"/>
  <c r="T4065" i="10"/>
  <c r="AG4065" i="10" l="1"/>
  <c r="S4066" i="10"/>
  <c r="R4067" i="10" s="1"/>
  <c r="V4065" i="10"/>
  <c r="X4065" i="10" s="1"/>
  <c r="AB4065" i="10" s="1"/>
  <c r="U4065" i="10"/>
  <c r="W4065" i="10" s="1"/>
  <c r="Y4065" i="10" s="1"/>
  <c r="AJ4064" i="10"/>
  <c r="AI4064" i="10" s="1"/>
  <c r="AA4065" i="10" l="1"/>
  <c r="AC4065" i="10" s="1"/>
  <c r="Z4065" i="10"/>
  <c r="AD4065" i="10" s="1"/>
  <c r="AE4065" i="10" l="1"/>
  <c r="AF4065" i="10"/>
  <c r="AH4065" i="10" l="1"/>
  <c r="T4066" i="10"/>
  <c r="AG4066" i="10" l="1"/>
  <c r="S4067" i="10"/>
  <c r="R4068" i="10" s="1"/>
  <c r="U4066" i="10"/>
  <c r="W4066" i="10" s="1"/>
  <c r="Y4066" i="10" s="1"/>
  <c r="V4066" i="10"/>
  <c r="X4066" i="10" s="1"/>
  <c r="Z4066" i="10" s="1"/>
  <c r="AJ4065" i="10"/>
  <c r="AI4065" i="10" s="1"/>
  <c r="AA4066" i="10" l="1"/>
  <c r="AC4066" i="10" s="1"/>
  <c r="AB4066" i="10"/>
  <c r="AD4066" i="10" s="1"/>
  <c r="AE4066" i="10" l="1"/>
  <c r="AF4066" i="10"/>
  <c r="AH4066" i="10" l="1"/>
  <c r="T4067" i="10"/>
  <c r="AG4067" i="10" l="1"/>
  <c r="S4068" i="10"/>
  <c r="R4069" i="10" s="1"/>
  <c r="V4067" i="10"/>
  <c r="X4067" i="10" s="1"/>
  <c r="AB4067" i="10" s="1"/>
  <c r="U4067" i="10"/>
  <c r="W4067" i="10" s="1"/>
  <c r="Y4067" i="10" s="1"/>
  <c r="AJ4066" i="10"/>
  <c r="H46" i="11" s="1"/>
  <c r="AA4067" i="10" l="1"/>
  <c r="AC4067" i="10" s="1"/>
  <c r="AI4066" i="10"/>
  <c r="G46" i="11" s="1"/>
  <c r="Z4067" i="10"/>
  <c r="AD4067" i="10" s="1"/>
  <c r="AF4067" i="10" l="1"/>
  <c r="AE4067" i="10"/>
  <c r="T4068" i="10" l="1"/>
  <c r="AH4067" i="10"/>
  <c r="AG4068" i="10" l="1"/>
  <c r="S4069" i="10"/>
  <c r="R4070" i="10" s="1"/>
  <c r="AJ4067" i="10"/>
  <c r="AI4067" i="10" s="1"/>
  <c r="V4068" i="10"/>
  <c r="X4068" i="10" s="1"/>
  <c r="Z4068" i="10" s="1"/>
  <c r="U4068" i="10"/>
  <c r="W4068" i="10" s="1"/>
  <c r="Y4068" i="10" s="1"/>
  <c r="AB4068" i="10" l="1"/>
  <c r="AD4068" i="10" s="1"/>
  <c r="AA4068" i="10"/>
  <c r="AC4068" i="10" s="1"/>
  <c r="AF4068" i="10" l="1"/>
  <c r="AE4068" i="10"/>
  <c r="AH4068" i="10" l="1"/>
  <c r="T4069" i="10"/>
  <c r="AG4069" i="10" l="1"/>
  <c r="S4070" i="10"/>
  <c r="R4071" i="10" s="1"/>
  <c r="U4069" i="10"/>
  <c r="W4069" i="10" s="1"/>
  <c r="Y4069" i="10" s="1"/>
  <c r="V4069" i="10"/>
  <c r="X4069" i="10" s="1"/>
  <c r="Z4069" i="10" s="1"/>
  <c r="AJ4068" i="10"/>
  <c r="AI4068" i="10" s="1"/>
  <c r="AA4069" i="10" l="1"/>
  <c r="AC4069" i="10" s="1"/>
  <c r="AB4069" i="10"/>
  <c r="AD4069" i="10" s="1"/>
  <c r="AF4069" i="10" l="1"/>
  <c r="AE4069" i="10"/>
  <c r="AH4069" i="10" l="1"/>
  <c r="T4070" i="10"/>
  <c r="AG4070" i="10" l="1"/>
  <c r="S4071" i="10"/>
  <c r="R4072" i="10" s="1"/>
  <c r="AJ4069" i="10"/>
  <c r="AI4069" i="10" s="1"/>
  <c r="U4070" i="10"/>
  <c r="W4070" i="10" s="1"/>
  <c r="Y4070" i="10" s="1"/>
  <c r="V4070" i="10"/>
  <c r="X4070" i="10" s="1"/>
  <c r="AB4070" i="10" s="1"/>
  <c r="AA4070" i="10" l="1"/>
  <c r="AC4070" i="10" s="1"/>
  <c r="Z4070" i="10"/>
  <c r="AD4070" i="10" s="1"/>
  <c r="AE4070" i="10" l="1"/>
  <c r="AF4070" i="10"/>
  <c r="AH4070" i="10" l="1"/>
  <c r="T4071" i="10"/>
  <c r="AG4071" i="10" l="1"/>
  <c r="S4072" i="10"/>
  <c r="R4073" i="10" s="1"/>
  <c r="U4071" i="10"/>
  <c r="W4071" i="10" s="1"/>
  <c r="AA4071" i="10" s="1"/>
  <c r="V4071" i="10"/>
  <c r="X4071" i="10" s="1"/>
  <c r="Z4071" i="10" s="1"/>
  <c r="AJ4070" i="10"/>
  <c r="AI4070" i="10" s="1"/>
  <c r="AB4071" i="10" l="1"/>
  <c r="AD4071" i="10" s="1"/>
  <c r="Y4071" i="10"/>
  <c r="AC4071" i="10" s="1"/>
  <c r="AE4071" i="10" l="1"/>
  <c r="AH4071" i="10" s="1"/>
  <c r="AF4071" i="10"/>
  <c r="AJ4071" i="10" l="1"/>
  <c r="AI4071" i="10" s="1"/>
  <c r="T4072" i="10"/>
  <c r="AG4072" i="10" l="1"/>
  <c r="S4073" i="10"/>
  <c r="R4074" i="10" s="1"/>
  <c r="V4072" i="10"/>
  <c r="X4072" i="10" s="1"/>
  <c r="Z4072" i="10" s="1"/>
  <c r="U4072" i="10"/>
  <c r="W4072" i="10" s="1"/>
  <c r="Y4072" i="10" s="1"/>
  <c r="AB4072" i="10" l="1"/>
  <c r="AD4072" i="10" s="1"/>
  <c r="AA4072" i="10"/>
  <c r="AC4072" i="10" s="1"/>
  <c r="AE4072" i="10" l="1"/>
  <c r="AF4072" i="10"/>
  <c r="AH4072" i="10"/>
  <c r="T4073" i="10"/>
  <c r="AG4073" i="10" l="1"/>
  <c r="S4074" i="10"/>
  <c r="R4075" i="10" s="1"/>
  <c r="U4073" i="10"/>
  <c r="W4073" i="10" s="1"/>
  <c r="Y4073" i="10" s="1"/>
  <c r="V4073" i="10"/>
  <c r="X4073" i="10" s="1"/>
  <c r="Z4073" i="10" s="1"/>
  <c r="AJ4072" i="10"/>
  <c r="AI4072" i="10" s="1"/>
  <c r="AA4073" i="10" l="1"/>
  <c r="AC4073" i="10" s="1"/>
  <c r="AB4073" i="10"/>
  <c r="AD4073" i="10" s="1"/>
  <c r="AE4073" i="10" l="1"/>
  <c r="AF4073" i="10"/>
  <c r="AH4073" i="10" l="1"/>
  <c r="T4074" i="10"/>
  <c r="AG4074" i="10" l="1"/>
  <c r="S4075" i="10"/>
  <c r="R4076" i="10" s="1"/>
  <c r="AJ4073" i="10"/>
  <c r="AI4073" i="10" s="1"/>
  <c r="U4074" i="10"/>
  <c r="W4074" i="10" s="1"/>
  <c r="Y4074" i="10" s="1"/>
  <c r="V4074" i="10"/>
  <c r="X4074" i="10" s="1"/>
  <c r="Z4074" i="10" s="1"/>
  <c r="AA4074" i="10" l="1"/>
  <c r="AC4074" i="10" s="1"/>
  <c r="AB4074" i="10"/>
  <c r="AD4074" i="10" s="1"/>
  <c r="AF4074" i="10" l="1"/>
  <c r="AE4074" i="10"/>
  <c r="AH4074" i="10" l="1"/>
  <c r="T4075" i="10"/>
  <c r="AG4075" i="10" l="1"/>
  <c r="S4076" i="10"/>
  <c r="R4077" i="10" s="1"/>
  <c r="AJ4074" i="10"/>
  <c r="AI4074" i="10" s="1"/>
  <c r="V4075" i="10"/>
  <c r="X4075" i="10" s="1"/>
  <c r="Z4075" i="10" s="1"/>
  <c r="U4075" i="10"/>
  <c r="W4075" i="10" s="1"/>
  <c r="Y4075" i="10" s="1"/>
  <c r="AB4075" i="10" l="1"/>
  <c r="AD4075" i="10" s="1"/>
  <c r="AA4075" i="10"/>
  <c r="AC4075" i="10" s="1"/>
  <c r="AE4075" i="10" l="1"/>
  <c r="AF4075" i="10"/>
  <c r="AH4075" i="10" l="1"/>
  <c r="T4076" i="10"/>
  <c r="AG4076" i="10" l="1"/>
  <c r="S4077" i="10"/>
  <c r="R4078" i="10" s="1"/>
  <c r="AJ4075" i="10"/>
  <c r="AI4075" i="10" s="1"/>
  <c r="U4076" i="10"/>
  <c r="W4076" i="10" s="1"/>
  <c r="Y4076" i="10" s="1"/>
  <c r="V4076" i="10"/>
  <c r="X4076" i="10" s="1"/>
  <c r="AB4076" i="10" s="1"/>
  <c r="AA4076" i="10" l="1"/>
  <c r="AC4076" i="10" s="1"/>
  <c r="Z4076" i="10"/>
  <c r="AD4076" i="10" s="1"/>
  <c r="AE4076" i="10" l="1"/>
  <c r="AF4076" i="10"/>
  <c r="AH4076" i="10" l="1"/>
  <c r="T4077" i="10"/>
  <c r="AG4077" i="10" l="1"/>
  <c r="S4078" i="10"/>
  <c r="R4079" i="10" s="1"/>
  <c r="V4077" i="10"/>
  <c r="X4077" i="10" s="1"/>
  <c r="Z4077" i="10" s="1"/>
  <c r="U4077" i="10"/>
  <c r="W4077" i="10" s="1"/>
  <c r="Y4077" i="10" s="1"/>
  <c r="AJ4076" i="10"/>
  <c r="AI4076" i="10" s="1"/>
  <c r="AB4077" i="10" l="1"/>
  <c r="AD4077" i="10" s="1"/>
  <c r="AA4077" i="10"/>
  <c r="AC4077" i="10" s="1"/>
  <c r="AF4077" i="10" l="1"/>
  <c r="AE4077" i="10"/>
  <c r="AH4077" i="10" s="1"/>
  <c r="AJ4077" i="10" l="1"/>
  <c r="AI4077" i="10" s="1"/>
  <c r="T4078" i="10"/>
  <c r="AG4078" i="10" l="1"/>
  <c r="S4079" i="10"/>
  <c r="R4080" i="10" s="1"/>
  <c r="V4078" i="10"/>
  <c r="X4078" i="10" s="1"/>
  <c r="Z4078" i="10" s="1"/>
  <c r="U4078" i="10"/>
  <c r="W4078" i="10" s="1"/>
  <c r="Y4078" i="10" s="1"/>
  <c r="AB4078" i="10" l="1"/>
  <c r="AD4078" i="10" s="1"/>
  <c r="AA4078" i="10"/>
  <c r="AC4078" i="10" s="1"/>
  <c r="AF4078" i="10" l="1"/>
  <c r="AE4078" i="10"/>
  <c r="AH4078" i="10" s="1"/>
  <c r="AI4078" i="10" l="1"/>
  <c r="T4079" i="10"/>
  <c r="AJ4078" i="10"/>
  <c r="AG4079" i="10" l="1"/>
  <c r="S4080" i="10"/>
  <c r="R4081" i="10" s="1"/>
  <c r="U4079" i="10"/>
  <c r="W4079" i="10" s="1"/>
  <c r="AA4079" i="10" s="1"/>
  <c r="V4079" i="10"/>
  <c r="X4079" i="10" s="1"/>
  <c r="Z4079" i="10" s="1"/>
  <c r="AB4079" i="10" l="1"/>
  <c r="AD4079" i="10" s="1"/>
  <c r="Y4079" i="10"/>
  <c r="AC4079" i="10" s="1"/>
  <c r="AF4079" i="10" l="1"/>
  <c r="AE4079" i="10"/>
  <c r="AH4079" i="10" s="1"/>
  <c r="AJ4079" i="10" l="1"/>
  <c r="AI4079" i="10" s="1"/>
  <c r="T4080" i="10"/>
  <c r="AG4080" i="10" l="1"/>
  <c r="S4081" i="10"/>
  <c r="R4082" i="10" s="1"/>
  <c r="V4080" i="10"/>
  <c r="X4080" i="10" s="1"/>
  <c r="Z4080" i="10" s="1"/>
  <c r="U4080" i="10"/>
  <c r="W4080" i="10" s="1"/>
  <c r="Y4080" i="10" s="1"/>
  <c r="AB4080" i="10" l="1"/>
  <c r="AD4080" i="10" s="1"/>
  <c r="AA4080" i="10"/>
  <c r="AC4080" i="10" s="1"/>
  <c r="AE4080" i="10" l="1"/>
  <c r="AF4080" i="10"/>
  <c r="T4081" i="10" l="1"/>
  <c r="AH4080" i="10"/>
  <c r="AG4081" i="10" l="1"/>
  <c r="S4082" i="10"/>
  <c r="R4083" i="10" s="1"/>
  <c r="AJ4080" i="10"/>
  <c r="AI4080" i="10" s="1"/>
  <c r="U4081" i="10"/>
  <c r="W4081" i="10" s="1"/>
  <c r="Y4081" i="10" s="1"/>
  <c r="V4081" i="10"/>
  <c r="X4081" i="10" s="1"/>
  <c r="Z4081" i="10" s="1"/>
  <c r="AB4081" i="10" l="1"/>
  <c r="AD4081" i="10" s="1"/>
  <c r="AA4081" i="10"/>
  <c r="AC4081" i="10" s="1"/>
  <c r="AE4081" i="10" l="1"/>
  <c r="AF4081" i="10"/>
  <c r="T4082" i="10" l="1"/>
  <c r="AH4081" i="10"/>
  <c r="AG4082" i="10" l="1"/>
  <c r="S4083" i="10"/>
  <c r="R4084" i="10" s="1"/>
  <c r="AJ4081" i="10"/>
  <c r="AI4081" i="10" s="1"/>
  <c r="V4082" i="10"/>
  <c r="X4082" i="10" s="1"/>
  <c r="Z4082" i="10" s="1"/>
  <c r="U4082" i="10"/>
  <c r="W4082" i="10" s="1"/>
  <c r="Y4082" i="10" s="1"/>
  <c r="AB4082" i="10" l="1"/>
  <c r="AD4082" i="10" s="1"/>
  <c r="AA4082" i="10"/>
  <c r="AC4082" i="10" s="1"/>
  <c r="AE4082" i="10" l="1"/>
  <c r="AH4082" i="10"/>
  <c r="T4083" i="10"/>
  <c r="AF4082" i="10"/>
  <c r="AG4083" i="10" l="1"/>
  <c r="S4084" i="10"/>
  <c r="R4085" i="10" s="1"/>
  <c r="AJ4082" i="10"/>
  <c r="AI4082" i="10" s="1"/>
  <c r="V4083" i="10"/>
  <c r="X4083" i="10" s="1"/>
  <c r="Z4083" i="10" s="1"/>
  <c r="U4083" i="10"/>
  <c r="W4083" i="10" s="1"/>
  <c r="Y4083" i="10" s="1"/>
  <c r="AB4083" i="10" l="1"/>
  <c r="AD4083" i="10" s="1"/>
  <c r="AA4083" i="10"/>
  <c r="AC4083" i="10" s="1"/>
  <c r="AE4083" i="10" l="1"/>
  <c r="AF4083" i="10"/>
  <c r="AH4083" i="10"/>
  <c r="T4084" i="10"/>
  <c r="AG4084" i="10" l="1"/>
  <c r="S4085" i="10"/>
  <c r="R4086" i="10" s="1"/>
  <c r="V4084" i="10"/>
  <c r="X4084" i="10" s="1"/>
  <c r="AB4084" i="10" s="1"/>
  <c r="U4084" i="10"/>
  <c r="W4084" i="10" s="1"/>
  <c r="Y4084" i="10" s="1"/>
  <c r="AJ4083" i="10"/>
  <c r="AI4083" i="10" s="1"/>
  <c r="AA4084" i="10" l="1"/>
  <c r="AC4084" i="10" s="1"/>
  <c r="Z4084" i="10"/>
  <c r="AD4084" i="10" s="1"/>
  <c r="AF4084" i="10" l="1"/>
  <c r="AE4084" i="10"/>
  <c r="AH4084" i="10" l="1"/>
  <c r="T4085" i="10"/>
  <c r="AG4085" i="10" l="1"/>
  <c r="S4086" i="10"/>
  <c r="R4087" i="10" s="1"/>
  <c r="U4085" i="10"/>
  <c r="W4085" i="10" s="1"/>
  <c r="Y4085" i="10" s="1"/>
  <c r="V4085" i="10"/>
  <c r="X4085" i="10" s="1"/>
  <c r="AB4085" i="10" s="1"/>
  <c r="AJ4084" i="10"/>
  <c r="AI4084" i="10" s="1"/>
  <c r="AA4085" i="10" l="1"/>
  <c r="AC4085" i="10" s="1"/>
  <c r="Z4085" i="10"/>
  <c r="AD4085" i="10" s="1"/>
  <c r="AE4085" i="10" l="1"/>
  <c r="AF4085" i="10"/>
  <c r="AH4085" i="10" l="1"/>
  <c r="T4086" i="10"/>
  <c r="AG4086" i="10" l="1"/>
  <c r="S4087" i="10"/>
  <c r="R4088" i="10" s="1"/>
  <c r="V4086" i="10"/>
  <c r="X4086" i="10" s="1"/>
  <c r="Z4086" i="10" s="1"/>
  <c r="U4086" i="10"/>
  <c r="W4086" i="10" s="1"/>
  <c r="Y4086" i="10" s="1"/>
  <c r="AJ4085" i="10"/>
  <c r="AI4085" i="10" s="1"/>
  <c r="AB4086" i="10" l="1"/>
  <c r="AD4086" i="10" s="1"/>
  <c r="AA4086" i="10"/>
  <c r="AC4086" i="10" s="1"/>
  <c r="AF4086" i="10" l="1"/>
  <c r="AE4086" i="10"/>
  <c r="AH4086" i="10" l="1"/>
  <c r="T4087" i="10"/>
  <c r="AG4087" i="10" l="1"/>
  <c r="S4088" i="10"/>
  <c r="R4089" i="10" s="1"/>
  <c r="AJ4086" i="10"/>
  <c r="AI4086" i="10" s="1"/>
  <c r="V4087" i="10"/>
  <c r="X4087" i="10" s="1"/>
  <c r="Z4087" i="10" s="1"/>
  <c r="U4087" i="10"/>
  <c r="W4087" i="10" s="1"/>
  <c r="AA4087" i="10" s="1"/>
  <c r="AB4087" i="10" l="1"/>
  <c r="AD4087" i="10" s="1"/>
  <c r="Y4087" i="10"/>
  <c r="AC4087" i="10" s="1"/>
  <c r="AF4087" i="10" l="1"/>
  <c r="AE4087" i="10"/>
  <c r="AH4087" i="10" l="1"/>
  <c r="T4088" i="10"/>
  <c r="AG4088" i="10" l="1"/>
  <c r="S4089" i="10"/>
  <c r="R4090" i="10" s="1"/>
  <c r="V4088" i="10"/>
  <c r="X4088" i="10" s="1"/>
  <c r="Z4088" i="10" s="1"/>
  <c r="U4088" i="10"/>
  <c r="W4088" i="10" s="1"/>
  <c r="Y4088" i="10" s="1"/>
  <c r="AJ4087" i="10"/>
  <c r="AI4087" i="10" s="1"/>
  <c r="AA4088" i="10" l="1"/>
  <c r="AC4088" i="10" s="1"/>
  <c r="AB4088" i="10"/>
  <c r="AD4088" i="10" s="1"/>
  <c r="AF4088" i="10" l="1"/>
  <c r="AE4088" i="10"/>
  <c r="AH4088" i="10" l="1"/>
  <c r="T4089" i="10"/>
  <c r="AG4089" i="10" l="1"/>
  <c r="S4090" i="10"/>
  <c r="R4091" i="10" s="1"/>
  <c r="V4089" i="10"/>
  <c r="X4089" i="10" s="1"/>
  <c r="AB4089" i="10" s="1"/>
  <c r="U4089" i="10"/>
  <c r="W4089" i="10" s="1"/>
  <c r="Y4089" i="10" s="1"/>
  <c r="AJ4088" i="10"/>
  <c r="AI4088" i="10" s="1"/>
  <c r="AA4089" i="10" l="1"/>
  <c r="AC4089" i="10" s="1"/>
  <c r="Z4089" i="10"/>
  <c r="AD4089" i="10" s="1"/>
  <c r="AF4089" i="10" l="1"/>
  <c r="AE4089" i="10"/>
  <c r="AH4089" i="10" l="1"/>
  <c r="T4090" i="10"/>
  <c r="AG4090" i="10" l="1"/>
  <c r="S4091" i="10"/>
  <c r="R4092" i="10" s="1"/>
  <c r="V4090" i="10"/>
  <c r="X4090" i="10" s="1"/>
  <c r="Z4090" i="10" s="1"/>
  <c r="U4090" i="10"/>
  <c r="W4090" i="10" s="1"/>
  <c r="Y4090" i="10" s="1"/>
  <c r="AJ4089" i="10"/>
  <c r="AI4089" i="10" s="1"/>
  <c r="AB4090" i="10" l="1"/>
  <c r="AD4090" i="10" s="1"/>
  <c r="AA4090" i="10"/>
  <c r="AC4090" i="10" s="1"/>
  <c r="AE4090" i="10" l="1"/>
  <c r="AF4090" i="10"/>
  <c r="AH4090" i="10" l="1"/>
  <c r="T4091" i="10"/>
  <c r="AG4091" i="10" l="1"/>
  <c r="S4092" i="10"/>
  <c r="R4093" i="10" s="1"/>
  <c r="AJ4090" i="10"/>
  <c r="AI4090" i="10" s="1"/>
  <c r="V4091" i="10"/>
  <c r="X4091" i="10" s="1"/>
  <c r="Z4091" i="10" s="1"/>
  <c r="U4091" i="10"/>
  <c r="W4091" i="10" s="1"/>
  <c r="Y4091" i="10" s="1"/>
  <c r="AB4091" i="10" l="1"/>
  <c r="AD4091" i="10" s="1"/>
  <c r="AA4091" i="10"/>
  <c r="AC4091" i="10" s="1"/>
  <c r="AF4091" i="10" l="1"/>
  <c r="AE4091" i="10"/>
  <c r="T4092" i="10" l="1"/>
  <c r="AH4091" i="10"/>
  <c r="AG4092" i="10" l="1"/>
  <c r="S4093" i="10"/>
  <c r="R4094" i="10" s="1"/>
  <c r="AJ4091" i="10"/>
  <c r="AI4091" i="10" s="1"/>
  <c r="V4092" i="10"/>
  <c r="X4092" i="10" s="1"/>
  <c r="Z4092" i="10" s="1"/>
  <c r="U4092" i="10"/>
  <c r="W4092" i="10" s="1"/>
  <c r="Y4092" i="10" s="1"/>
  <c r="AB4092" i="10" l="1"/>
  <c r="AD4092" i="10" s="1"/>
  <c r="AA4092" i="10"/>
  <c r="AC4092" i="10" s="1"/>
  <c r="AF4092" i="10" l="1"/>
  <c r="AE4092" i="10"/>
  <c r="AH4092" i="10" l="1"/>
  <c r="T4093" i="10"/>
  <c r="AG4093" i="10" l="1"/>
  <c r="S4094" i="10"/>
  <c r="R4095" i="10" s="1"/>
  <c r="U4093" i="10"/>
  <c r="W4093" i="10" s="1"/>
  <c r="Y4093" i="10" s="1"/>
  <c r="V4093" i="10"/>
  <c r="X4093" i="10" s="1"/>
  <c r="Z4093" i="10" s="1"/>
  <c r="AJ4092" i="10"/>
  <c r="AI4092" i="10" s="1"/>
  <c r="AB4093" i="10" l="1"/>
  <c r="AD4093" i="10" s="1"/>
  <c r="AA4093" i="10"/>
  <c r="AC4093" i="10" s="1"/>
  <c r="AF4093" i="10" l="1"/>
  <c r="AE4093" i="10"/>
  <c r="AH4093" i="10" l="1"/>
  <c r="T4094" i="10"/>
  <c r="AG4094" i="10" l="1"/>
  <c r="S4095" i="10"/>
  <c r="R4096" i="10" s="1"/>
  <c r="AJ4093" i="10"/>
  <c r="AI4093" i="10" s="1"/>
  <c r="U4094" i="10"/>
  <c r="W4094" i="10" s="1"/>
  <c r="Y4094" i="10" s="1"/>
  <c r="V4094" i="10"/>
  <c r="X4094" i="10" s="1"/>
  <c r="Z4094" i="10" s="1"/>
  <c r="AA4094" i="10" l="1"/>
  <c r="AC4094" i="10" s="1"/>
  <c r="AB4094" i="10"/>
  <c r="AD4094" i="10" s="1"/>
  <c r="AE4094" i="10" l="1"/>
  <c r="AF4094" i="10"/>
  <c r="AH4094" i="10" l="1"/>
  <c r="T4095" i="10"/>
  <c r="AG4095" i="10" l="1"/>
  <c r="S4096" i="10"/>
  <c r="R4097" i="10" s="1"/>
  <c r="AJ4094" i="10"/>
  <c r="AI4094" i="10" s="1"/>
  <c r="V4095" i="10"/>
  <c r="X4095" i="10" s="1"/>
  <c r="Z4095" i="10" s="1"/>
  <c r="U4095" i="10"/>
  <c r="W4095" i="10" s="1"/>
  <c r="Y4095" i="10" s="1"/>
  <c r="AB4095" i="10" l="1"/>
  <c r="AD4095" i="10" s="1"/>
  <c r="AA4095" i="10"/>
  <c r="AC4095" i="10" s="1"/>
  <c r="AE4095" i="10" l="1"/>
  <c r="AF4095" i="10"/>
  <c r="AH4095" i="10" l="1"/>
  <c r="T4096" i="10"/>
  <c r="AG4096" i="10" l="1"/>
  <c r="S4097" i="10"/>
  <c r="R4098" i="10" s="1"/>
  <c r="U4096" i="10"/>
  <c r="W4096" i="10" s="1"/>
  <c r="Y4096" i="10" s="1"/>
  <c r="V4096" i="10"/>
  <c r="X4096" i="10" s="1"/>
  <c r="AB4096" i="10" s="1"/>
  <c r="AJ4095" i="10"/>
  <c r="AI4095" i="10" s="1"/>
  <c r="AA4096" i="10" l="1"/>
  <c r="AC4096" i="10" s="1"/>
  <c r="Z4096" i="10"/>
  <c r="AD4096" i="10" s="1"/>
  <c r="AF4096" i="10" l="1"/>
  <c r="AE4096" i="10"/>
  <c r="AH4096" i="10" l="1"/>
  <c r="T4097" i="10"/>
  <c r="AG4097" i="10" l="1"/>
  <c r="S4098" i="10"/>
  <c r="R4099" i="10" s="1"/>
  <c r="V4097" i="10"/>
  <c r="X4097" i="10" s="1"/>
  <c r="Z4097" i="10" s="1"/>
  <c r="U4097" i="10"/>
  <c r="W4097" i="10" s="1"/>
  <c r="AA4097" i="10" s="1"/>
  <c r="AJ4096" i="10"/>
  <c r="AI4096" i="10" s="1"/>
  <c r="AB4097" i="10" l="1"/>
  <c r="AD4097" i="10" s="1"/>
  <c r="Y4097" i="10"/>
  <c r="AC4097" i="10" s="1"/>
  <c r="AE4097" i="10" l="1"/>
  <c r="AF4097" i="10"/>
  <c r="AH4097" i="10" l="1"/>
  <c r="T4098" i="10"/>
  <c r="AG4098" i="10" l="1"/>
  <c r="S4099" i="10"/>
  <c r="R4100" i="10" s="1"/>
  <c r="U4098" i="10"/>
  <c r="W4098" i="10" s="1"/>
  <c r="Y4098" i="10" s="1"/>
  <c r="V4098" i="10"/>
  <c r="X4098" i="10" s="1"/>
  <c r="Z4098" i="10" s="1"/>
  <c r="AJ4097" i="10"/>
  <c r="AI4097" i="10" s="1"/>
  <c r="AB4098" i="10" l="1"/>
  <c r="AD4098" i="10" s="1"/>
  <c r="AA4098" i="10"/>
  <c r="AC4098" i="10" s="1"/>
  <c r="AF4098" i="10" l="1"/>
  <c r="AE4098" i="10"/>
  <c r="T4099" i="10" l="1"/>
  <c r="AH4098" i="10"/>
  <c r="AG4099" i="10" l="1"/>
  <c r="S4100" i="10"/>
  <c r="R4101" i="10" s="1"/>
  <c r="U4099" i="10"/>
  <c r="W4099" i="10" s="1"/>
  <c r="Y4099" i="10" s="1"/>
  <c r="V4099" i="10"/>
  <c r="X4099" i="10" s="1"/>
  <c r="Z4099" i="10" s="1"/>
  <c r="AJ4098" i="10"/>
  <c r="AI4098" i="10" s="1"/>
  <c r="AB4099" i="10" l="1"/>
  <c r="AD4099" i="10" s="1"/>
  <c r="AA4099" i="10"/>
  <c r="AC4099" i="10" s="1"/>
  <c r="AF4099" i="10" l="1"/>
  <c r="AE4099" i="10"/>
  <c r="AH4099" i="10" l="1"/>
  <c r="T4100" i="10"/>
  <c r="AG4100" i="10" l="1"/>
  <c r="S4101" i="10"/>
  <c r="R4102" i="10" s="1"/>
  <c r="U4100" i="10"/>
  <c r="W4100" i="10" s="1"/>
  <c r="Y4100" i="10" s="1"/>
  <c r="V4100" i="10"/>
  <c r="X4100" i="10" s="1"/>
  <c r="Z4100" i="10" s="1"/>
  <c r="AJ4099" i="10"/>
  <c r="AI4099" i="10" s="1"/>
  <c r="AB4100" i="10" l="1"/>
  <c r="AD4100" i="10" s="1"/>
  <c r="AA4100" i="10"/>
  <c r="AC4100" i="10" s="1"/>
  <c r="AF4100" i="10" l="1"/>
  <c r="AE4100" i="10"/>
  <c r="AH4100" i="10" l="1"/>
  <c r="T4101" i="10"/>
  <c r="AG4101" i="10" l="1"/>
  <c r="S4102" i="10"/>
  <c r="R4103" i="10" s="1"/>
  <c r="V4101" i="10"/>
  <c r="X4101" i="10" s="1"/>
  <c r="AB4101" i="10" s="1"/>
  <c r="U4101" i="10"/>
  <c r="W4101" i="10" s="1"/>
  <c r="Y4101" i="10" s="1"/>
  <c r="AJ4100" i="10"/>
  <c r="AI4100" i="10" s="1"/>
  <c r="AA4101" i="10" l="1"/>
  <c r="AC4101" i="10" s="1"/>
  <c r="Z4101" i="10"/>
  <c r="AD4101" i="10" l="1"/>
  <c r="AE4101" i="10" l="1"/>
  <c r="AF4101" i="10"/>
  <c r="AH4101" i="10" l="1"/>
  <c r="T4102" i="10"/>
  <c r="AG4102" i="10" l="1"/>
  <c r="S4103" i="10"/>
  <c r="R4104" i="10" s="1"/>
  <c r="U4102" i="10"/>
  <c r="W4102" i="10" s="1"/>
  <c r="Y4102" i="10" s="1"/>
  <c r="V4102" i="10"/>
  <c r="X4102" i="10" s="1"/>
  <c r="Z4102" i="10" s="1"/>
  <c r="AJ4101" i="10"/>
  <c r="AI4101" i="10" s="1"/>
  <c r="AB4102" i="10" l="1"/>
  <c r="AD4102" i="10" s="1"/>
  <c r="AA4102" i="10"/>
  <c r="AC4102" i="10" s="1"/>
  <c r="AF4102" i="10" l="1"/>
  <c r="AE4102" i="10"/>
  <c r="AH4102" i="10" l="1"/>
  <c r="T4103" i="10"/>
  <c r="AG4103" i="10" l="1"/>
  <c r="S4104" i="10"/>
  <c r="R4105" i="10" s="1"/>
  <c r="V4103" i="10"/>
  <c r="X4103" i="10" s="1"/>
  <c r="AB4103" i="10" s="1"/>
  <c r="U4103" i="10"/>
  <c r="W4103" i="10" s="1"/>
  <c r="Y4103" i="10" s="1"/>
  <c r="AJ4102" i="10"/>
  <c r="AI4102" i="10" s="1"/>
  <c r="AA4103" i="10" l="1"/>
  <c r="AC4103" i="10" s="1"/>
  <c r="Z4103" i="10"/>
  <c r="AD4103" i="10" s="1"/>
  <c r="AF4103" i="10" l="1"/>
  <c r="AE4103" i="10"/>
  <c r="T4104" i="10" l="1"/>
  <c r="AH4103" i="10"/>
  <c r="AG4104" i="10" l="1"/>
  <c r="S4105" i="10"/>
  <c r="R4106" i="10" s="1"/>
  <c r="AJ4103" i="10"/>
  <c r="AI4103" i="10" s="1"/>
  <c r="U4104" i="10"/>
  <c r="W4104" i="10" s="1"/>
  <c r="Y4104" i="10" s="1"/>
  <c r="V4104" i="10"/>
  <c r="X4104" i="10" s="1"/>
  <c r="Z4104" i="10" s="1"/>
  <c r="AB4104" i="10" l="1"/>
  <c r="AD4104" i="10" s="1"/>
  <c r="AA4104" i="10"/>
  <c r="AC4104" i="10" s="1"/>
  <c r="AF4104" i="10" l="1"/>
  <c r="AE4104" i="10"/>
  <c r="AH4104" i="10" l="1"/>
  <c r="T4105" i="10"/>
  <c r="AG4105" i="10" l="1"/>
  <c r="S4106" i="10"/>
  <c r="R4107" i="10" s="1"/>
  <c r="V4105" i="10"/>
  <c r="X4105" i="10" s="1"/>
  <c r="Z4105" i="10" s="1"/>
  <c r="U4105" i="10"/>
  <c r="W4105" i="10" s="1"/>
  <c r="Y4105" i="10" s="1"/>
  <c r="AJ4104" i="10"/>
  <c r="AI4104" i="10" s="1"/>
  <c r="AA4105" i="10" l="1"/>
  <c r="AC4105" i="10" s="1"/>
  <c r="AB4105" i="10"/>
  <c r="AD4105" i="10" s="1"/>
  <c r="AF4105" i="10" l="1"/>
  <c r="AE4105" i="10"/>
  <c r="AH4105" i="10" l="1"/>
  <c r="T4106" i="10"/>
  <c r="AG4106" i="10" l="1"/>
  <c r="S4107" i="10"/>
  <c r="R4108" i="10" s="1"/>
  <c r="U4106" i="10"/>
  <c r="W4106" i="10" s="1"/>
  <c r="Y4106" i="10" s="1"/>
  <c r="V4106" i="10"/>
  <c r="X4106" i="10" s="1"/>
  <c r="Z4106" i="10" s="1"/>
  <c r="AJ4105" i="10"/>
  <c r="AI4105" i="10" s="1"/>
  <c r="AB4106" i="10" l="1"/>
  <c r="AD4106" i="10" s="1"/>
  <c r="AA4106" i="10"/>
  <c r="AC4106" i="10" s="1"/>
  <c r="AE4106" i="10" l="1"/>
  <c r="AH4106" i="10" s="1"/>
  <c r="AJ4106" i="10" s="1"/>
  <c r="AF4106" i="10"/>
  <c r="T4107" i="10"/>
  <c r="AI4106" i="10" l="1"/>
  <c r="AG4107" i="10"/>
  <c r="S4108" i="10"/>
  <c r="R4109" i="10" s="1"/>
  <c r="V4107" i="10"/>
  <c r="X4107" i="10" s="1"/>
  <c r="AB4107" i="10" s="1"/>
  <c r="U4107" i="10"/>
  <c r="W4107" i="10" s="1"/>
  <c r="AA4107" i="10" s="1"/>
  <c r="Y4107" i="10" l="1"/>
  <c r="Z4107" i="10"/>
  <c r="AD4107" i="10" s="1"/>
  <c r="AC4107" i="10" l="1"/>
  <c r="AF4107" i="10" l="1"/>
  <c r="AE4107" i="10"/>
  <c r="AH4107" i="10" l="1"/>
  <c r="T4108" i="10"/>
  <c r="AG4108" i="10" l="1"/>
  <c r="S4109" i="10"/>
  <c r="R4110" i="10" s="1"/>
  <c r="U4108" i="10"/>
  <c r="W4108" i="10" s="1"/>
  <c r="Y4108" i="10" s="1"/>
  <c r="V4108" i="10"/>
  <c r="X4108" i="10" s="1"/>
  <c r="Z4108" i="10" s="1"/>
  <c r="AJ4107" i="10"/>
  <c r="AI4107" i="10" s="1"/>
  <c r="AB4108" i="10" l="1"/>
  <c r="AD4108" i="10" s="1"/>
  <c r="AA4108" i="10"/>
  <c r="AC4108" i="10" s="1"/>
  <c r="AF4108" i="10" l="1"/>
  <c r="AE4108" i="10"/>
  <c r="AH4108" i="10" l="1"/>
  <c r="T4109" i="10"/>
  <c r="AG4109" i="10" l="1"/>
  <c r="S4110" i="10"/>
  <c r="R4111" i="10" s="1"/>
  <c r="AJ4108" i="10"/>
  <c r="AI4108" i="10" s="1"/>
  <c r="U4109" i="10"/>
  <c r="W4109" i="10" s="1"/>
  <c r="Y4109" i="10" s="1"/>
  <c r="V4109" i="10"/>
  <c r="X4109" i="10" s="1"/>
  <c r="Z4109" i="10" s="1"/>
  <c r="AB4109" i="10" l="1"/>
  <c r="AD4109" i="10" s="1"/>
  <c r="AA4109" i="10"/>
  <c r="AC4109" i="10" s="1"/>
  <c r="AE4109" i="10" l="1"/>
  <c r="AF4109" i="10"/>
  <c r="T4110" i="10" l="1"/>
  <c r="AH4109" i="10"/>
  <c r="AG4110" i="10" l="1"/>
  <c r="S4111" i="10"/>
  <c r="R4112" i="10" s="1"/>
  <c r="U4110" i="10"/>
  <c r="W4110" i="10" s="1"/>
  <c r="Y4110" i="10" s="1"/>
  <c r="V4110" i="10"/>
  <c r="X4110" i="10" s="1"/>
  <c r="Z4110" i="10" s="1"/>
  <c r="AJ4109" i="10"/>
  <c r="AI4109" i="10" s="1"/>
  <c r="AB4110" i="10" l="1"/>
  <c r="AD4110" i="10" s="1"/>
  <c r="AA4110" i="10"/>
  <c r="AC4110" i="10" s="1"/>
  <c r="AF4110" i="10" l="1"/>
  <c r="AE4110" i="10"/>
  <c r="AH4110" i="10" l="1"/>
  <c r="T4111" i="10"/>
  <c r="AG4111" i="10" l="1"/>
  <c r="S4112" i="10"/>
  <c r="R4113" i="10" s="1"/>
  <c r="V4111" i="10"/>
  <c r="X4111" i="10" s="1"/>
  <c r="AB4111" i="10" s="1"/>
  <c r="U4111" i="10"/>
  <c r="W4111" i="10" s="1"/>
  <c r="Y4111" i="10" s="1"/>
  <c r="AJ4110" i="10"/>
  <c r="AI4110" i="10" s="1"/>
  <c r="AA4111" i="10" l="1"/>
  <c r="AC4111" i="10" s="1"/>
  <c r="Z4111" i="10"/>
  <c r="AD4111" i="10" s="1"/>
  <c r="AF4111" i="10" l="1"/>
  <c r="AE4111" i="10"/>
  <c r="T4112" i="10" l="1"/>
  <c r="AH4111" i="10"/>
  <c r="AG4112" i="10" l="1"/>
  <c r="S4113" i="10"/>
  <c r="R4114" i="10" s="1"/>
  <c r="AJ4111" i="10"/>
  <c r="AI4111" i="10" s="1"/>
  <c r="V4112" i="10"/>
  <c r="X4112" i="10" s="1"/>
  <c r="Z4112" i="10" s="1"/>
  <c r="U4112" i="10"/>
  <c r="W4112" i="10" s="1"/>
  <c r="Y4112" i="10" s="1"/>
  <c r="AB4112" i="10" l="1"/>
  <c r="AD4112" i="10" s="1"/>
  <c r="AA4112" i="10"/>
  <c r="AC4112" i="10" s="1"/>
  <c r="AE4112" i="10" l="1"/>
  <c r="AF4112" i="10"/>
  <c r="AH4112" i="10" l="1"/>
  <c r="T4113" i="10"/>
  <c r="AG4113" i="10" l="1"/>
  <c r="S4114" i="10"/>
  <c r="R4115" i="10" s="1"/>
  <c r="AJ4112" i="10"/>
  <c r="AI4112" i="10" s="1"/>
  <c r="U4113" i="10"/>
  <c r="W4113" i="10" s="1"/>
  <c r="AA4113" i="10" s="1"/>
  <c r="V4113" i="10"/>
  <c r="X4113" i="10" s="1"/>
  <c r="Z4113" i="10" s="1"/>
  <c r="AB4113" i="10" l="1"/>
  <c r="AD4113" i="10" s="1"/>
  <c r="Y4113" i="10"/>
  <c r="AC4113" i="10" s="1"/>
  <c r="AF4113" i="10" l="1"/>
  <c r="AE4113" i="10"/>
  <c r="AH4113" i="10" l="1"/>
  <c r="T4114" i="10"/>
  <c r="AG4114" i="10" l="1"/>
  <c r="S4115" i="10"/>
  <c r="R4116" i="10" s="1"/>
  <c r="U4114" i="10"/>
  <c r="W4114" i="10" s="1"/>
  <c r="Y4114" i="10" s="1"/>
  <c r="V4114" i="10"/>
  <c r="X4114" i="10" s="1"/>
  <c r="Z4114" i="10" s="1"/>
  <c r="AJ4113" i="10"/>
  <c r="AI4113" i="10" s="1"/>
  <c r="AB4114" i="10" l="1"/>
  <c r="AD4114" i="10" s="1"/>
  <c r="AA4114" i="10"/>
  <c r="AC4114" i="10" s="1"/>
  <c r="AE4114" i="10" l="1"/>
  <c r="AF4114" i="10"/>
  <c r="AH4114" i="10" l="1"/>
  <c r="T4115" i="10"/>
  <c r="AG4115" i="10" l="1"/>
  <c r="S4116" i="10"/>
  <c r="R4117" i="10" s="1"/>
  <c r="AJ4114" i="10"/>
  <c r="AI4114" i="10" s="1"/>
  <c r="U4115" i="10"/>
  <c r="W4115" i="10" s="1"/>
  <c r="AA4115" i="10" s="1"/>
  <c r="V4115" i="10"/>
  <c r="X4115" i="10" s="1"/>
  <c r="Z4115" i="10" s="1"/>
  <c r="AB4115" i="10" l="1"/>
  <c r="AD4115" i="10" s="1"/>
  <c r="Y4115" i="10"/>
  <c r="AC4115" i="10" s="1"/>
  <c r="AF4115" i="10" l="1"/>
  <c r="AE4115" i="10"/>
  <c r="AH4115" i="10" l="1"/>
  <c r="T4116" i="10"/>
  <c r="AG4116" i="10" l="1"/>
  <c r="S4117" i="10"/>
  <c r="R4118" i="10" s="1"/>
  <c r="V4116" i="10"/>
  <c r="X4116" i="10" s="1"/>
  <c r="Z4116" i="10" s="1"/>
  <c r="U4116" i="10"/>
  <c r="W4116" i="10" s="1"/>
  <c r="AA4116" i="10" s="1"/>
  <c r="AJ4115" i="10"/>
  <c r="AI4115" i="10" s="1"/>
  <c r="AB4116" i="10" l="1"/>
  <c r="AD4116" i="10" s="1"/>
  <c r="Y4116" i="10"/>
  <c r="AC4116" i="10" s="1"/>
  <c r="AE4116" i="10" l="1"/>
  <c r="T4117" i="10" s="1"/>
  <c r="AF4116" i="10"/>
  <c r="AG4117" i="10" l="1"/>
  <c r="S4118" i="10"/>
  <c r="R4119" i="10" s="1"/>
  <c r="AH4116" i="10"/>
  <c r="V4117" i="10"/>
  <c r="X4117" i="10" s="1"/>
  <c r="AB4117" i="10" s="1"/>
  <c r="U4117" i="10"/>
  <c r="W4117" i="10" s="1"/>
  <c r="Y4117" i="10" s="1"/>
  <c r="AA4117" i="10" l="1"/>
  <c r="AC4117" i="10" s="1"/>
  <c r="AJ4116" i="10"/>
  <c r="AI4116" i="10" s="1"/>
  <c r="Z4117" i="10"/>
  <c r="AD4117" i="10" s="1"/>
  <c r="AF4117" i="10" l="1"/>
  <c r="AE4117" i="10"/>
  <c r="AH4117" i="10" l="1"/>
  <c r="T4118" i="10"/>
  <c r="AG4118" i="10" l="1"/>
  <c r="S4119" i="10"/>
  <c r="R4120" i="10" s="1"/>
  <c r="U4118" i="10"/>
  <c r="W4118" i="10" s="1"/>
  <c r="Y4118" i="10" s="1"/>
  <c r="V4118" i="10"/>
  <c r="X4118" i="10" s="1"/>
  <c r="AB4118" i="10" s="1"/>
  <c r="AJ4117" i="10"/>
  <c r="AI4117" i="10" s="1"/>
  <c r="AA4118" i="10" l="1"/>
  <c r="AC4118" i="10" s="1"/>
  <c r="Z4118" i="10"/>
  <c r="AD4118" i="10" l="1"/>
  <c r="AE4118" i="10" l="1"/>
  <c r="AF4118" i="10"/>
  <c r="AH4118" i="10" l="1"/>
  <c r="T4119" i="10"/>
  <c r="AG4119" i="10" l="1"/>
  <c r="S4120" i="10"/>
  <c r="R4121" i="10" s="1"/>
  <c r="V4119" i="10"/>
  <c r="X4119" i="10" s="1"/>
  <c r="Z4119" i="10" s="1"/>
  <c r="U4119" i="10"/>
  <c r="W4119" i="10" s="1"/>
  <c r="Y4119" i="10" s="1"/>
  <c r="AJ4118" i="10"/>
  <c r="AI4118" i="10" s="1"/>
  <c r="AB4119" i="10" l="1"/>
  <c r="AD4119" i="10" s="1"/>
  <c r="AA4119" i="10"/>
  <c r="AC4119" i="10" s="1"/>
  <c r="AF4119" i="10" l="1"/>
  <c r="AE4119" i="10"/>
  <c r="AH4119" i="10" l="1"/>
  <c r="T4120" i="10"/>
  <c r="AG4120" i="10" l="1"/>
  <c r="S4121" i="10"/>
  <c r="R4122" i="10" s="1"/>
  <c r="U4120" i="10"/>
  <c r="W4120" i="10" s="1"/>
  <c r="AA4120" i="10" s="1"/>
  <c r="V4120" i="10"/>
  <c r="X4120" i="10" s="1"/>
  <c r="AB4120" i="10" s="1"/>
  <c r="AJ4119" i="10"/>
  <c r="AI4119" i="10" s="1"/>
  <c r="Y4120" i="10" l="1"/>
  <c r="AC4120" i="10" s="1"/>
  <c r="Z4120" i="10"/>
  <c r="AD4120" i="10" s="1"/>
  <c r="AF4120" i="10" l="1"/>
  <c r="AE4120" i="10"/>
  <c r="AH4120" i="10" l="1"/>
  <c r="T4121" i="10"/>
  <c r="AG4121" i="10" l="1"/>
  <c r="S4122" i="10"/>
  <c r="R4123" i="10" s="1"/>
  <c r="AJ4120" i="10"/>
  <c r="AI4120" i="10" s="1"/>
  <c r="U4121" i="10"/>
  <c r="W4121" i="10" s="1"/>
  <c r="Y4121" i="10" s="1"/>
  <c r="V4121" i="10"/>
  <c r="X4121" i="10" s="1"/>
  <c r="Z4121" i="10" s="1"/>
  <c r="AB4121" i="10" l="1"/>
  <c r="AD4121" i="10" s="1"/>
  <c r="AA4121" i="10"/>
  <c r="AC4121" i="10" s="1"/>
  <c r="AE4121" i="10" l="1"/>
  <c r="AF4121" i="10"/>
  <c r="AH4121" i="10" l="1"/>
  <c r="T4122" i="10"/>
  <c r="AG4122" i="10" l="1"/>
  <c r="S4123" i="10"/>
  <c r="R4124" i="10" s="1"/>
  <c r="U4122" i="10"/>
  <c r="W4122" i="10" s="1"/>
  <c r="AA4122" i="10" s="1"/>
  <c r="V4122" i="10"/>
  <c r="X4122" i="10" s="1"/>
  <c r="AB4122" i="10" s="1"/>
  <c r="AJ4121" i="10"/>
  <c r="AI4121" i="10" s="1"/>
  <c r="Z4122" i="10" l="1"/>
  <c r="AD4122" i="10" s="1"/>
  <c r="Y4122" i="10"/>
  <c r="AC4122" i="10" l="1"/>
  <c r="AF4122" i="10" l="1"/>
  <c r="AE4122" i="10"/>
  <c r="AH4122" i="10" l="1"/>
  <c r="T4123" i="10"/>
  <c r="AG4123" i="10" l="1"/>
  <c r="S4124" i="10"/>
  <c r="R4125" i="10" s="1"/>
  <c r="V4123" i="10"/>
  <c r="X4123" i="10" s="1"/>
  <c r="Z4123" i="10" s="1"/>
  <c r="U4123" i="10"/>
  <c r="W4123" i="10" s="1"/>
  <c r="Y4123" i="10" s="1"/>
  <c r="AJ4122" i="10"/>
  <c r="AI4122" i="10" s="1"/>
  <c r="AB4123" i="10" l="1"/>
  <c r="AD4123" i="10" s="1"/>
  <c r="AA4123" i="10"/>
  <c r="AC4123" i="10" s="1"/>
  <c r="AF4123" i="10" l="1"/>
  <c r="AE4123" i="10"/>
  <c r="AH4123" i="10" l="1"/>
  <c r="T4124" i="10"/>
  <c r="AG4124" i="10" l="1"/>
  <c r="S4125" i="10"/>
  <c r="R4126" i="10" s="1"/>
  <c r="AJ4123" i="10"/>
  <c r="AI4123" i="10" s="1"/>
  <c r="U4124" i="10"/>
  <c r="W4124" i="10" s="1"/>
  <c r="Y4124" i="10" s="1"/>
  <c r="V4124" i="10"/>
  <c r="X4124" i="10" s="1"/>
  <c r="Z4124" i="10" s="1"/>
  <c r="AB4124" i="10" l="1"/>
  <c r="AD4124" i="10" s="1"/>
  <c r="AA4124" i="10"/>
  <c r="AC4124" i="10" s="1"/>
  <c r="AF4124" i="10" l="1"/>
  <c r="AE4124" i="10"/>
  <c r="T4125" i="10" l="1"/>
  <c r="AH4124" i="10"/>
  <c r="AG4125" i="10" l="1"/>
  <c r="S4126" i="10"/>
  <c r="R4127" i="10" s="1"/>
  <c r="AJ4124" i="10"/>
  <c r="AI4124" i="10" s="1"/>
  <c r="U4125" i="10"/>
  <c r="W4125" i="10" s="1"/>
  <c r="AA4125" i="10" s="1"/>
  <c r="V4125" i="10"/>
  <c r="X4125" i="10" s="1"/>
  <c r="Z4125" i="10" s="1"/>
  <c r="AB4125" i="10" l="1"/>
  <c r="AD4125" i="10" s="1"/>
  <c r="Y4125" i="10"/>
  <c r="AC4125" i="10" s="1"/>
  <c r="AF4125" i="10" l="1"/>
  <c r="AE4125" i="10"/>
  <c r="AH4125" i="10" l="1"/>
  <c r="T4126" i="10"/>
  <c r="AG4126" i="10" l="1"/>
  <c r="S4127" i="10"/>
  <c r="R4128" i="10" s="1"/>
  <c r="U4126" i="10"/>
  <c r="W4126" i="10" s="1"/>
  <c r="AA4126" i="10" s="1"/>
  <c r="V4126" i="10"/>
  <c r="X4126" i="10" s="1"/>
  <c r="Z4126" i="10" s="1"/>
  <c r="AJ4125" i="10"/>
  <c r="AI4125" i="10" s="1"/>
  <c r="AB4126" i="10" l="1"/>
  <c r="AD4126" i="10" s="1"/>
  <c r="Y4126" i="10"/>
  <c r="AC4126" i="10" s="1"/>
  <c r="AE4126" i="10" l="1"/>
  <c r="AH4126" i="10" s="1"/>
  <c r="AF4126" i="10"/>
  <c r="T4127" i="10" l="1"/>
  <c r="AJ4126" i="10"/>
  <c r="AI4126" i="10" s="1"/>
  <c r="AG4127" i="10" l="1"/>
  <c r="S4128" i="10"/>
  <c r="R4129" i="10" s="1"/>
  <c r="U4127" i="10"/>
  <c r="W4127" i="10" s="1"/>
  <c r="Y4127" i="10" s="1"/>
  <c r="V4127" i="10"/>
  <c r="X4127" i="10" s="1"/>
  <c r="Z4127" i="10" s="1"/>
  <c r="AB4127" i="10" l="1"/>
  <c r="AD4127" i="10" s="1"/>
  <c r="AA4127" i="10"/>
  <c r="AC4127" i="10" s="1"/>
  <c r="AE4127" i="10" l="1"/>
  <c r="T4128" i="10" s="1"/>
  <c r="AF4127" i="10"/>
  <c r="AG4128" i="10" l="1"/>
  <c r="S4129" i="10"/>
  <c r="R4130" i="10" s="1"/>
  <c r="AH4127" i="10"/>
  <c r="V4128" i="10"/>
  <c r="X4128" i="10" s="1"/>
  <c r="Z4128" i="10" s="1"/>
  <c r="U4128" i="10"/>
  <c r="W4128" i="10" s="1"/>
  <c r="Y4128" i="10" s="1"/>
  <c r="AB4128" i="10" l="1"/>
  <c r="AD4128" i="10" s="1"/>
  <c r="AA4128" i="10"/>
  <c r="AC4128" i="10" s="1"/>
  <c r="AJ4127" i="10"/>
  <c r="AI4127" i="10" s="1"/>
  <c r="AE4128" i="10" l="1"/>
  <c r="AH4128" i="10"/>
  <c r="T4129" i="10"/>
  <c r="AF4128" i="10"/>
  <c r="AG4129" i="10" l="1"/>
  <c r="S4130" i="10"/>
  <c r="R4131" i="10" s="1"/>
  <c r="AJ4128" i="10"/>
  <c r="AI4128" i="10" s="1"/>
  <c r="V4129" i="10"/>
  <c r="X4129" i="10" s="1"/>
  <c r="AB4129" i="10" s="1"/>
  <c r="U4129" i="10"/>
  <c r="W4129" i="10" s="1"/>
  <c r="Y4129" i="10" s="1"/>
  <c r="AA4129" i="10" l="1"/>
  <c r="AC4129" i="10" s="1"/>
  <c r="Z4129" i="10"/>
  <c r="AD4129" i="10" s="1"/>
  <c r="AE4129" i="10" l="1"/>
  <c r="AF4129" i="10"/>
  <c r="AH4129" i="10" l="1"/>
  <c r="T4130" i="10"/>
  <c r="AG4130" i="10" l="1"/>
  <c r="S4131" i="10"/>
  <c r="R4132" i="10" s="1"/>
  <c r="V4130" i="10"/>
  <c r="X4130" i="10" s="1"/>
  <c r="AB4130" i="10" s="1"/>
  <c r="U4130" i="10"/>
  <c r="W4130" i="10" s="1"/>
  <c r="AA4130" i="10" s="1"/>
  <c r="AJ4129" i="10"/>
  <c r="AI4129" i="10" s="1"/>
  <c r="Y4130" i="10" l="1"/>
  <c r="AC4130" i="10" s="1"/>
  <c r="Z4130" i="10"/>
  <c r="AD4130" i="10" s="1"/>
  <c r="AE4130" i="10" l="1"/>
  <c r="AF4130" i="10"/>
  <c r="AH4130" i="10" l="1"/>
  <c r="T4131" i="10"/>
  <c r="AG4131" i="10" l="1"/>
  <c r="S4132" i="10"/>
  <c r="R4133" i="10" s="1"/>
  <c r="U4131" i="10"/>
  <c r="W4131" i="10" s="1"/>
  <c r="AA4131" i="10" s="1"/>
  <c r="V4131" i="10"/>
  <c r="X4131" i="10" s="1"/>
  <c r="Z4131" i="10" s="1"/>
  <c r="AJ4130" i="10"/>
  <c r="AI4130" i="10" s="1"/>
  <c r="AB4131" i="10" l="1"/>
  <c r="AD4131" i="10" s="1"/>
  <c r="Y4131" i="10"/>
  <c r="AC4131" i="10" s="1"/>
  <c r="AF4131" i="10" l="1"/>
  <c r="AE4131" i="10"/>
  <c r="AH4131" i="10" l="1"/>
  <c r="T4132" i="10"/>
  <c r="AG4132" i="10" l="1"/>
  <c r="S4133" i="10"/>
  <c r="R4134" i="10" s="1"/>
  <c r="U4132" i="10"/>
  <c r="W4132" i="10" s="1"/>
  <c r="Y4132" i="10" s="1"/>
  <c r="V4132" i="10"/>
  <c r="X4132" i="10" s="1"/>
  <c r="AB4132" i="10" s="1"/>
  <c r="AJ4131" i="10"/>
  <c r="AI4131" i="10" s="1"/>
  <c r="AA4132" i="10" l="1"/>
  <c r="AC4132" i="10" s="1"/>
  <c r="Z4132" i="10"/>
  <c r="AD4132" i="10" s="1"/>
  <c r="AF4132" i="10" l="1"/>
  <c r="AE4132" i="10"/>
  <c r="AH4132" i="10" l="1"/>
  <c r="T4133" i="10"/>
  <c r="AG4133" i="10" l="1"/>
  <c r="S4134" i="10"/>
  <c r="R4135" i="10" s="1"/>
  <c r="V4133" i="10"/>
  <c r="X4133" i="10" s="1"/>
  <c r="Z4133" i="10" s="1"/>
  <c r="U4133" i="10"/>
  <c r="W4133" i="10" s="1"/>
  <c r="Y4133" i="10" s="1"/>
  <c r="AJ4132" i="10"/>
  <c r="AI4132" i="10" s="1"/>
  <c r="AB4133" i="10" l="1"/>
  <c r="AD4133" i="10" s="1"/>
  <c r="AA4133" i="10"/>
  <c r="AC4133" i="10" s="1"/>
  <c r="AF4133" i="10" l="1"/>
  <c r="AE4133" i="10"/>
  <c r="T4134" i="10" l="1"/>
  <c r="AH4133" i="10"/>
  <c r="AG4134" i="10" l="1"/>
  <c r="S4135" i="10"/>
  <c r="R4136" i="10" s="1"/>
  <c r="AJ4133" i="10"/>
  <c r="AI4133" i="10" s="1"/>
  <c r="V4134" i="10"/>
  <c r="X4134" i="10" s="1"/>
  <c r="AB4134" i="10" s="1"/>
  <c r="U4134" i="10"/>
  <c r="W4134" i="10" s="1"/>
  <c r="AA4134" i="10" s="1"/>
  <c r="Z4134" i="10" l="1"/>
  <c r="Y4134" i="10"/>
  <c r="AC4134" i="10" s="1"/>
  <c r="AD4134" i="10" l="1"/>
  <c r="AE4134" i="10" l="1"/>
  <c r="AF4134" i="10"/>
  <c r="AH4134" i="10" l="1"/>
  <c r="T4135" i="10"/>
  <c r="AG4135" i="10" l="1"/>
  <c r="S4136" i="10"/>
  <c r="R4137" i="10" s="1"/>
  <c r="AJ4134" i="10"/>
  <c r="AI4134" i="10" s="1"/>
  <c r="V4135" i="10"/>
  <c r="X4135" i="10" s="1"/>
  <c r="AB4135" i="10" s="1"/>
  <c r="U4135" i="10"/>
  <c r="W4135" i="10" s="1"/>
  <c r="AA4135" i="10" s="1"/>
  <c r="Z4135" i="10" l="1"/>
  <c r="Y4135" i="10"/>
  <c r="AC4135" i="10" s="1"/>
  <c r="AD4135" i="10" l="1"/>
  <c r="AF4135" i="10" l="1"/>
  <c r="AE4135" i="10"/>
  <c r="AH4135" i="10" l="1"/>
  <c r="T4136" i="10"/>
  <c r="AG4136" i="10" l="1"/>
  <c r="S4137" i="10"/>
  <c r="R4138" i="10" s="1"/>
  <c r="AJ4135" i="10"/>
  <c r="AI4135" i="10" s="1"/>
  <c r="V4136" i="10"/>
  <c r="X4136" i="10" s="1"/>
  <c r="AB4136" i="10" s="1"/>
  <c r="U4136" i="10"/>
  <c r="W4136" i="10" s="1"/>
  <c r="AA4136" i="10" s="1"/>
  <c r="Y4136" i="10" l="1"/>
  <c r="AC4136" i="10" s="1"/>
  <c r="Z4136" i="10"/>
  <c r="AD4136" i="10" l="1"/>
  <c r="AF4136" i="10" l="1"/>
  <c r="AE4136" i="10"/>
  <c r="AH4136" i="10" l="1"/>
  <c r="T4137" i="10"/>
  <c r="AG4137" i="10" l="1"/>
  <c r="S4138" i="10"/>
  <c r="R4139" i="10" s="1"/>
  <c r="AJ4136" i="10"/>
  <c r="AI4136" i="10" s="1"/>
  <c r="V4137" i="10"/>
  <c r="X4137" i="10" s="1"/>
  <c r="AB4137" i="10" s="1"/>
  <c r="U4137" i="10"/>
  <c r="W4137" i="10" s="1"/>
  <c r="Y4137" i="10" s="1"/>
  <c r="AA4137" i="10" l="1"/>
  <c r="AC4137" i="10" s="1"/>
  <c r="Z4137" i="10"/>
  <c r="AD4137" i="10" s="1"/>
  <c r="AF4137" i="10" l="1"/>
  <c r="AE4137" i="10"/>
  <c r="AH4137" i="10" l="1"/>
  <c r="T4138" i="10"/>
  <c r="AG4138" i="10" l="1"/>
  <c r="S4139" i="10"/>
  <c r="R4140" i="10" s="1"/>
  <c r="AJ4137" i="10"/>
  <c r="AI4137" i="10" s="1"/>
  <c r="U4138" i="10"/>
  <c r="W4138" i="10" s="1"/>
  <c r="AA4138" i="10" s="1"/>
  <c r="V4138" i="10"/>
  <c r="X4138" i="10" s="1"/>
  <c r="AB4138" i="10" s="1"/>
  <c r="Y4138" i="10" l="1"/>
  <c r="AC4138" i="10" s="1"/>
  <c r="Z4138" i="10"/>
  <c r="AD4138" i="10" s="1"/>
  <c r="AF4138" i="10" l="1"/>
  <c r="AE4138" i="10"/>
  <c r="AH4138" i="10" l="1"/>
  <c r="T4139" i="10"/>
  <c r="AG4139" i="10" l="1"/>
  <c r="S4140" i="10"/>
  <c r="R4141" i="10" s="1"/>
  <c r="AJ4138" i="10"/>
  <c r="AI4138" i="10" s="1"/>
  <c r="V4139" i="10"/>
  <c r="X4139" i="10" s="1"/>
  <c r="AB4139" i="10" s="1"/>
  <c r="U4139" i="10"/>
  <c r="W4139" i="10" s="1"/>
  <c r="AA4139" i="10" s="1"/>
  <c r="Z4139" i="10" l="1"/>
  <c r="Y4139" i="10"/>
  <c r="AC4139" i="10" s="1"/>
  <c r="AD4139" i="10" l="1"/>
  <c r="AE4139" i="10" s="1"/>
  <c r="AH4139" i="10" l="1"/>
  <c r="T4140" i="10"/>
  <c r="AF4139" i="10"/>
  <c r="AG4140" i="10" l="1"/>
  <c r="S4141" i="10"/>
  <c r="R4142" i="10" s="1"/>
  <c r="AJ4139" i="10"/>
  <c r="AI4139" i="10" s="1"/>
  <c r="V4140" i="10"/>
  <c r="X4140" i="10" s="1"/>
  <c r="AB4140" i="10" s="1"/>
  <c r="U4140" i="10"/>
  <c r="W4140" i="10" s="1"/>
  <c r="AA4140" i="10" s="1"/>
  <c r="Z4140" i="10" l="1"/>
  <c r="AD4140" i="10" s="1"/>
  <c r="Y4140" i="10"/>
  <c r="AC4140" i="10" l="1"/>
  <c r="AE4140" i="10" l="1"/>
  <c r="AF4140" i="10"/>
  <c r="AH4140" i="10" l="1"/>
  <c r="T4141" i="10"/>
  <c r="AG4141" i="10" l="1"/>
  <c r="S4142" i="10"/>
  <c r="R4143" i="10" s="1"/>
  <c r="AJ4140" i="10"/>
  <c r="AI4140" i="10" s="1"/>
  <c r="V4141" i="10"/>
  <c r="X4141" i="10" s="1"/>
  <c r="AB4141" i="10" s="1"/>
  <c r="U4141" i="10"/>
  <c r="W4141" i="10" s="1"/>
  <c r="AA4141" i="10" s="1"/>
  <c r="Y4141" i="10" l="1"/>
  <c r="AC4141" i="10" s="1"/>
  <c r="Z4141" i="10"/>
  <c r="AD4141" i="10" l="1"/>
  <c r="AE4141" i="10" l="1"/>
  <c r="AF4141" i="10"/>
  <c r="AH4141" i="10" l="1"/>
  <c r="T4142" i="10"/>
  <c r="AG4142" i="10" l="1"/>
  <c r="S4143" i="10"/>
  <c r="R4144" i="10" s="1"/>
  <c r="AJ4141" i="10"/>
  <c r="AI4141" i="10" s="1"/>
  <c r="V4142" i="10"/>
  <c r="X4142" i="10" s="1"/>
  <c r="AB4142" i="10" s="1"/>
  <c r="U4142" i="10"/>
  <c r="W4142" i="10" s="1"/>
  <c r="AA4142" i="10" s="1"/>
  <c r="Z4142" i="10" l="1"/>
  <c r="AD4142" i="10" s="1"/>
  <c r="Y4142" i="10"/>
  <c r="AC4142" i="10" l="1"/>
  <c r="AF4142" i="10" l="1"/>
  <c r="AE4142" i="10"/>
  <c r="AH4142" i="10" l="1"/>
  <c r="T4143" i="10"/>
  <c r="AG4143" i="10" l="1"/>
  <c r="S4144" i="10"/>
  <c r="R4145" i="10" s="1"/>
  <c r="AJ4142" i="10"/>
  <c r="AI4142" i="10" s="1"/>
  <c r="U4143" i="10"/>
  <c r="W4143" i="10" s="1"/>
  <c r="AA4143" i="10" s="1"/>
  <c r="V4143" i="10"/>
  <c r="X4143" i="10" s="1"/>
  <c r="AB4143" i="10" s="1"/>
  <c r="Y4143" i="10" l="1"/>
  <c r="AC4143" i="10" s="1"/>
  <c r="Z4143" i="10"/>
  <c r="AD4143" i="10" s="1"/>
  <c r="AE4143" i="10" l="1"/>
  <c r="AF4143" i="10"/>
  <c r="AH4143" i="10" l="1"/>
  <c r="T4144" i="10"/>
  <c r="AG4144" i="10" l="1"/>
  <c r="S4145" i="10"/>
  <c r="R4146" i="10" s="1"/>
  <c r="AJ4143" i="10"/>
  <c r="AI4143" i="10" s="1"/>
  <c r="U4144" i="10"/>
  <c r="W4144" i="10" s="1"/>
  <c r="Y4144" i="10" s="1"/>
  <c r="V4144" i="10"/>
  <c r="X4144" i="10" s="1"/>
  <c r="AB4144" i="10" s="1"/>
  <c r="AA4144" i="10" l="1"/>
  <c r="AC4144" i="10" s="1"/>
  <c r="Z4144" i="10"/>
  <c r="AD4144" i="10" s="1"/>
  <c r="AF4144" i="10" l="1"/>
  <c r="AE4144" i="10"/>
  <c r="AH4144" i="10" l="1"/>
  <c r="T4145" i="10"/>
  <c r="AG4145" i="10" l="1"/>
  <c r="S4146" i="10"/>
  <c r="R4147" i="10" s="1"/>
  <c r="AJ4144" i="10"/>
  <c r="AI4144" i="10" s="1"/>
  <c r="U4145" i="10"/>
  <c r="W4145" i="10" s="1"/>
  <c r="Y4145" i="10" s="1"/>
  <c r="V4145" i="10"/>
  <c r="X4145" i="10" s="1"/>
  <c r="AB4145" i="10" s="1"/>
  <c r="AA4145" i="10" l="1"/>
  <c r="AC4145" i="10" s="1"/>
  <c r="Z4145" i="10"/>
  <c r="AD4145" i="10" s="1"/>
  <c r="AE4145" i="10" l="1"/>
  <c r="AF4145" i="10"/>
  <c r="AH4145" i="10" l="1"/>
  <c r="T4146" i="10"/>
  <c r="AG4146" i="10" l="1"/>
  <c r="S4147" i="10"/>
  <c r="R4148" i="10" s="1"/>
  <c r="AJ4145" i="10"/>
  <c r="AI4145" i="10" s="1"/>
  <c r="U4146" i="10"/>
  <c r="W4146" i="10" s="1"/>
  <c r="Y4146" i="10" s="1"/>
  <c r="V4146" i="10"/>
  <c r="X4146" i="10" s="1"/>
  <c r="AB4146" i="10" s="1"/>
  <c r="AA4146" i="10" l="1"/>
  <c r="AC4146" i="10" s="1"/>
  <c r="Z4146" i="10"/>
  <c r="AD4146" i="10" s="1"/>
  <c r="AE4146" i="10" l="1"/>
  <c r="AF4146" i="10"/>
  <c r="AH4146" i="10" l="1"/>
  <c r="T4147" i="10"/>
  <c r="AG4147" i="10" l="1"/>
  <c r="S4148" i="10"/>
  <c r="R4149" i="10" s="1"/>
  <c r="AJ4146" i="10"/>
  <c r="AI4146" i="10" s="1"/>
  <c r="V4147" i="10"/>
  <c r="X4147" i="10" s="1"/>
  <c r="Z4147" i="10" s="1"/>
  <c r="U4147" i="10"/>
  <c r="W4147" i="10" s="1"/>
  <c r="AA4147" i="10" s="1"/>
  <c r="AB4147" i="10" l="1"/>
  <c r="AD4147" i="10" s="1"/>
  <c r="Y4147" i="10"/>
  <c r="AC4147" i="10" s="1"/>
  <c r="AF4147" i="10" l="1"/>
  <c r="AE4147" i="10"/>
  <c r="AH4147" i="10" l="1"/>
  <c r="T4148" i="10"/>
  <c r="AG4148" i="10" l="1"/>
  <c r="S4149" i="10"/>
  <c r="R4150" i="10" s="1"/>
  <c r="AJ4147" i="10"/>
  <c r="AI4147" i="10" s="1"/>
  <c r="U4148" i="10"/>
  <c r="W4148" i="10" s="1"/>
  <c r="AA4148" i="10" s="1"/>
  <c r="V4148" i="10"/>
  <c r="X4148" i="10" s="1"/>
  <c r="AB4148" i="10" s="1"/>
  <c r="Y4148" i="10" l="1"/>
  <c r="AC4148" i="10" s="1"/>
  <c r="Z4148" i="10"/>
  <c r="AD4148" i="10" s="1"/>
  <c r="AF4148" i="10" l="1"/>
  <c r="AE4148" i="10"/>
  <c r="AH4148" i="10" l="1"/>
  <c r="T4149" i="10"/>
  <c r="AG4149" i="10" l="1"/>
  <c r="S4150" i="10"/>
  <c r="R4151" i="10" s="1"/>
  <c r="AJ4148" i="10"/>
  <c r="AI4148" i="10" s="1"/>
  <c r="V4149" i="10"/>
  <c r="X4149" i="10" s="1"/>
  <c r="AB4149" i="10" s="1"/>
  <c r="U4149" i="10"/>
  <c r="W4149" i="10" s="1"/>
  <c r="AA4149" i="10" s="1"/>
  <c r="Z4149" i="10" l="1"/>
  <c r="AD4149" i="10" s="1"/>
  <c r="Y4149" i="10"/>
  <c r="AC4149" i="10" s="1"/>
  <c r="AF4149" i="10" l="1"/>
  <c r="AE4149" i="10"/>
  <c r="AH4149" i="10" l="1"/>
  <c r="T4150" i="10"/>
  <c r="AG4150" i="10" l="1"/>
  <c r="S4151" i="10"/>
  <c r="R4152" i="10" s="1"/>
  <c r="AJ4149" i="10"/>
  <c r="AI4149" i="10" s="1"/>
  <c r="U4150" i="10"/>
  <c r="W4150" i="10" s="1"/>
  <c r="AA4150" i="10" s="1"/>
  <c r="V4150" i="10"/>
  <c r="X4150" i="10" s="1"/>
  <c r="AB4150" i="10" s="1"/>
  <c r="Y4150" i="10" l="1"/>
  <c r="AC4150" i="10" s="1"/>
  <c r="Z4150" i="10"/>
  <c r="AD4150" i="10" s="1"/>
  <c r="AE4150" i="10" l="1"/>
  <c r="T4151" i="10" s="1"/>
  <c r="AF4150" i="10"/>
  <c r="AG4151" i="10" l="1"/>
  <c r="S4152" i="10"/>
  <c r="R4153" i="10" s="1"/>
  <c r="AH4150" i="10"/>
  <c r="V4151" i="10"/>
  <c r="X4151" i="10" s="1"/>
  <c r="Z4151" i="10" s="1"/>
  <c r="U4151" i="10"/>
  <c r="W4151" i="10" s="1"/>
  <c r="AA4151" i="10" s="1"/>
  <c r="AB4151" i="10" l="1"/>
  <c r="AD4151" i="10" s="1"/>
  <c r="AJ4150" i="10"/>
  <c r="AI4150" i="10" s="1"/>
  <c r="Y4151" i="10"/>
  <c r="AC4151" i="10" s="1"/>
  <c r="AF4151" i="10" l="1"/>
  <c r="AE4151" i="10"/>
  <c r="AH4151" i="10" l="1"/>
  <c r="T4152" i="10"/>
  <c r="AG4152" i="10" l="1"/>
  <c r="S4153" i="10"/>
  <c r="R4154" i="10" s="1"/>
  <c r="U4152" i="10"/>
  <c r="W4152" i="10" s="1"/>
  <c r="Y4152" i="10" s="1"/>
  <c r="V4152" i="10"/>
  <c r="X4152" i="10" s="1"/>
  <c r="AB4152" i="10" s="1"/>
  <c r="AJ4151" i="10"/>
  <c r="AI4151" i="10" s="1"/>
  <c r="AA4152" i="10" l="1"/>
  <c r="AC4152" i="10" s="1"/>
  <c r="Z4152" i="10"/>
  <c r="AD4152" i="10" s="1"/>
  <c r="AF4152" i="10" l="1"/>
  <c r="AE4152" i="10"/>
  <c r="AH4152" i="10" l="1"/>
  <c r="T4153" i="10"/>
  <c r="AG4153" i="10" l="1"/>
  <c r="S4154" i="10"/>
  <c r="R4155" i="10" s="1"/>
  <c r="V4153" i="10"/>
  <c r="X4153" i="10" s="1"/>
  <c r="AB4153" i="10" s="1"/>
  <c r="U4153" i="10"/>
  <c r="W4153" i="10" s="1"/>
  <c r="Y4153" i="10" s="1"/>
  <c r="AJ4152" i="10"/>
  <c r="AI4152" i="10" s="1"/>
  <c r="AA4153" i="10" l="1"/>
  <c r="AC4153" i="10" s="1"/>
  <c r="Z4153" i="10"/>
  <c r="AD4153" i="10" s="1"/>
  <c r="AE4153" i="10" l="1"/>
  <c r="AF4153" i="10"/>
  <c r="AH4153" i="10" l="1"/>
  <c r="T4154" i="10"/>
  <c r="AG4154" i="10" l="1"/>
  <c r="S4155" i="10"/>
  <c r="R4156" i="10" s="1"/>
  <c r="AJ4153" i="10"/>
  <c r="AI4153" i="10" s="1"/>
  <c r="U4154" i="10"/>
  <c r="W4154" i="10" s="1"/>
  <c r="AA4154" i="10" s="1"/>
  <c r="V4154" i="10"/>
  <c r="X4154" i="10" s="1"/>
  <c r="AB4154" i="10" s="1"/>
  <c r="Y4154" i="10" l="1"/>
  <c r="AC4154" i="10" s="1"/>
  <c r="Z4154" i="10"/>
  <c r="AD4154" i="10" s="1"/>
  <c r="AE4154" i="10" l="1"/>
  <c r="AF4154" i="10"/>
  <c r="AH4154" i="10" l="1"/>
  <c r="T4155" i="10"/>
  <c r="AG4155" i="10" l="1"/>
  <c r="S4156" i="10"/>
  <c r="R4157" i="10" s="1"/>
  <c r="AJ4154" i="10"/>
  <c r="AI4154" i="10" s="1"/>
  <c r="V4155" i="10"/>
  <c r="X4155" i="10" s="1"/>
  <c r="Z4155" i="10" s="1"/>
  <c r="U4155" i="10"/>
  <c r="W4155" i="10" s="1"/>
  <c r="AA4155" i="10" s="1"/>
  <c r="AB4155" i="10" l="1"/>
  <c r="AD4155" i="10" s="1"/>
  <c r="Y4155" i="10"/>
  <c r="AC4155" i="10" s="1"/>
  <c r="AE4155" i="10" l="1"/>
  <c r="AF4155" i="10"/>
  <c r="AH4155" i="10" l="1"/>
  <c r="T4156" i="10"/>
  <c r="AG4156" i="10" l="1"/>
  <c r="S4157" i="10"/>
  <c r="R4158" i="10" s="1"/>
  <c r="AJ4155" i="10"/>
  <c r="AI4155" i="10" s="1"/>
  <c r="V4156" i="10"/>
  <c r="X4156" i="10" s="1"/>
  <c r="AB4156" i="10" s="1"/>
  <c r="U4156" i="10"/>
  <c r="W4156" i="10" s="1"/>
  <c r="AA4156" i="10" s="1"/>
  <c r="Z4156" i="10" l="1"/>
  <c r="AD4156" i="10" s="1"/>
  <c r="Y4156" i="10"/>
  <c r="AC4156" i="10" s="1"/>
  <c r="AF4156" i="10" l="1"/>
  <c r="AE4156" i="10"/>
  <c r="AH4156" i="10" l="1"/>
  <c r="T4157" i="10"/>
  <c r="AG4157" i="10" l="1"/>
  <c r="S4158" i="10"/>
  <c r="R4159" i="10" s="1"/>
  <c r="U4157" i="10"/>
  <c r="W4157" i="10" s="1"/>
  <c r="AA4157" i="10" s="1"/>
  <c r="V4157" i="10"/>
  <c r="X4157" i="10" s="1"/>
  <c r="AB4157" i="10" s="1"/>
  <c r="AJ4156" i="10"/>
  <c r="AI4156" i="10" s="1"/>
  <c r="Z4157" i="10" l="1"/>
  <c r="Y4157" i="10"/>
  <c r="AD4157" i="10" l="1"/>
  <c r="AC4157" i="10"/>
  <c r="AF4157" i="10" l="1"/>
  <c r="AE4157" i="10"/>
  <c r="AH4157" i="10" l="1"/>
  <c r="T4158" i="10"/>
  <c r="AG4158" i="10" l="1"/>
  <c r="S4159" i="10"/>
  <c r="R4160" i="10" s="1"/>
  <c r="AJ4157" i="10"/>
  <c r="AI4157" i="10" s="1"/>
  <c r="U4158" i="10"/>
  <c r="W4158" i="10" s="1"/>
  <c r="AA4158" i="10" s="1"/>
  <c r="V4158" i="10"/>
  <c r="X4158" i="10" s="1"/>
  <c r="AB4158" i="10" s="1"/>
  <c r="Y4158" i="10" l="1"/>
  <c r="AC4158" i="10" s="1"/>
  <c r="Z4158" i="10"/>
  <c r="AD4158" i="10" s="1"/>
  <c r="AF4158" i="10" l="1"/>
  <c r="AE4158" i="10"/>
  <c r="T4159" i="10" s="1"/>
  <c r="AG4159" i="10" l="1"/>
  <c r="S4160" i="10"/>
  <c r="R4161" i="10" s="1"/>
  <c r="AH4158" i="10"/>
  <c r="V4159" i="10"/>
  <c r="X4159" i="10" s="1"/>
  <c r="Z4159" i="10" s="1"/>
  <c r="U4159" i="10"/>
  <c r="W4159" i="10" s="1"/>
  <c r="AA4159" i="10" s="1"/>
  <c r="AB4159" i="10" l="1"/>
  <c r="AD4159" i="10" s="1"/>
  <c r="AJ4158" i="10"/>
  <c r="AI4158" i="10" s="1"/>
  <c r="Y4159" i="10"/>
  <c r="AC4159" i="10" l="1"/>
  <c r="AE4159" i="10" l="1"/>
  <c r="AF4159" i="10"/>
  <c r="AH4159" i="10" l="1"/>
  <c r="T4160" i="10"/>
  <c r="AG4160" i="10" l="1"/>
  <c r="S4161" i="10"/>
  <c r="R4162" i="10" s="1"/>
  <c r="AJ4159" i="10"/>
  <c r="AI4159" i="10" s="1"/>
  <c r="V4160" i="10"/>
  <c r="X4160" i="10" s="1"/>
  <c r="AB4160" i="10" s="1"/>
  <c r="U4160" i="10"/>
  <c r="W4160" i="10" s="1"/>
  <c r="AA4160" i="10" s="1"/>
  <c r="Y4160" i="10" l="1"/>
  <c r="AC4160" i="10" s="1"/>
  <c r="Z4160" i="10"/>
  <c r="AD4160" i="10" s="1"/>
  <c r="AF4160" i="10" l="1"/>
  <c r="AE4160" i="10"/>
  <c r="AH4160" i="10" l="1"/>
  <c r="T4161" i="10"/>
  <c r="AG4161" i="10" l="1"/>
  <c r="S4162" i="10"/>
  <c r="R4163" i="10" s="1"/>
  <c r="AJ4160" i="10"/>
  <c r="AI4160" i="10" s="1"/>
  <c r="U4161" i="10"/>
  <c r="W4161" i="10" s="1"/>
  <c r="Y4161" i="10" s="1"/>
  <c r="V4161" i="10"/>
  <c r="X4161" i="10" s="1"/>
  <c r="AB4161" i="10" s="1"/>
  <c r="AA4161" i="10" l="1"/>
  <c r="AC4161" i="10" s="1"/>
  <c r="Z4161" i="10"/>
  <c r="AD4161" i="10" l="1"/>
  <c r="AF4161" i="10" s="1"/>
  <c r="AE4161" i="10" l="1"/>
  <c r="AH4161" i="10" l="1"/>
  <c r="T4162" i="10"/>
  <c r="AG4162" i="10" l="1"/>
  <c r="S4163" i="10"/>
  <c r="R4164" i="10" s="1"/>
  <c r="AJ4161" i="10"/>
  <c r="AI4161" i="10" s="1"/>
  <c r="V4162" i="10"/>
  <c r="X4162" i="10" s="1"/>
  <c r="Z4162" i="10" s="1"/>
  <c r="U4162" i="10"/>
  <c r="W4162" i="10" s="1"/>
  <c r="AA4162" i="10" s="1"/>
  <c r="AB4162" i="10" l="1"/>
  <c r="AD4162" i="10" s="1"/>
  <c r="Y4162" i="10"/>
  <c r="AC4162" i="10" s="1"/>
  <c r="AF4162" i="10" l="1"/>
  <c r="AE4162" i="10"/>
  <c r="AH4162" i="10" l="1"/>
  <c r="T4163" i="10"/>
  <c r="AG4163" i="10" l="1"/>
  <c r="S4164" i="10"/>
  <c r="R4165" i="10" s="1"/>
  <c r="AJ4162" i="10"/>
  <c r="AI4162" i="10" s="1"/>
  <c r="V4163" i="10"/>
  <c r="X4163" i="10" s="1"/>
  <c r="Z4163" i="10" s="1"/>
  <c r="U4163" i="10"/>
  <c r="W4163" i="10" s="1"/>
  <c r="AA4163" i="10" s="1"/>
  <c r="AB4163" i="10" l="1"/>
  <c r="AD4163" i="10" s="1"/>
  <c r="Y4163" i="10"/>
  <c r="AC4163" i="10" s="1"/>
  <c r="AE4163" i="10" l="1"/>
  <c r="AF4163" i="10"/>
  <c r="AH4163" i="10" l="1"/>
  <c r="T4164" i="10"/>
  <c r="AG4164" i="10" l="1"/>
  <c r="S4165" i="10"/>
  <c r="R4166" i="10" s="1"/>
  <c r="AJ4163" i="10"/>
  <c r="AI4163" i="10" s="1"/>
  <c r="U4164" i="10"/>
  <c r="W4164" i="10" s="1"/>
  <c r="AA4164" i="10" s="1"/>
  <c r="V4164" i="10"/>
  <c r="X4164" i="10" s="1"/>
  <c r="Z4164" i="10" s="1"/>
  <c r="AB4164" i="10" l="1"/>
  <c r="AD4164" i="10" s="1"/>
  <c r="Y4164" i="10"/>
  <c r="AC4164" i="10" s="1"/>
  <c r="AF4164" i="10" l="1"/>
  <c r="AE4164" i="10"/>
  <c r="AH4164" i="10" l="1"/>
  <c r="T4165" i="10"/>
  <c r="AG4165" i="10" l="1"/>
  <c r="S4166" i="10"/>
  <c r="R4167" i="10" s="1"/>
  <c r="AJ4164" i="10"/>
  <c r="AI4164" i="10" s="1"/>
  <c r="V4165" i="10"/>
  <c r="X4165" i="10" s="1"/>
  <c r="AB4165" i="10" s="1"/>
  <c r="U4165" i="10"/>
  <c r="W4165" i="10" s="1"/>
  <c r="AA4165" i="10" s="1"/>
  <c r="Z4165" i="10" l="1"/>
  <c r="AD4165" i="10" s="1"/>
  <c r="Y4165" i="10"/>
  <c r="AC4165" i="10" s="1"/>
  <c r="AF4165" i="10" l="1"/>
  <c r="AE4165" i="10"/>
  <c r="AH4165" i="10" l="1"/>
  <c r="T4166" i="10"/>
  <c r="AG4166" i="10" l="1"/>
  <c r="S4167" i="10"/>
  <c r="R4168" i="10" s="1"/>
  <c r="AJ4165" i="10"/>
  <c r="AI4165" i="10" s="1"/>
  <c r="U4166" i="10"/>
  <c r="W4166" i="10" s="1"/>
  <c r="AA4166" i="10" s="1"/>
  <c r="V4166" i="10"/>
  <c r="X4166" i="10" s="1"/>
  <c r="AB4166" i="10" s="1"/>
  <c r="Y4166" i="10" l="1"/>
  <c r="AC4166" i="10" s="1"/>
  <c r="Z4166" i="10"/>
  <c r="AD4166" i="10" s="1"/>
  <c r="AF4166" i="10" l="1"/>
  <c r="AE4166" i="10"/>
  <c r="AH4166" i="10" l="1"/>
  <c r="T4167" i="10"/>
  <c r="AG4167" i="10" l="1"/>
  <c r="S4168" i="10"/>
  <c r="R4169" i="10" s="1"/>
  <c r="AJ4166" i="10"/>
  <c r="H47" i="11" s="1"/>
  <c r="U4167" i="10"/>
  <c r="W4167" i="10" s="1"/>
  <c r="AA4167" i="10" s="1"/>
  <c r="V4167" i="10"/>
  <c r="X4167" i="10" s="1"/>
  <c r="Z4167" i="10" s="1"/>
  <c r="AB4167" i="10" l="1"/>
  <c r="AD4167" i="10" s="1"/>
  <c r="AI4166" i="10"/>
  <c r="G47" i="11" s="1"/>
  <c r="Y4167" i="10"/>
  <c r="AC4167" i="10" s="1"/>
  <c r="AF4167" i="10" l="1"/>
  <c r="AE4167" i="10"/>
  <c r="AH4167" i="10" l="1"/>
  <c r="T4168" i="10"/>
  <c r="AG4168" i="10" l="1"/>
  <c r="S4169" i="10"/>
  <c r="R4170" i="10" s="1"/>
  <c r="AJ4167" i="10"/>
  <c r="AI4167" i="10" s="1"/>
  <c r="V4168" i="10"/>
  <c r="X4168" i="10" s="1"/>
  <c r="AB4168" i="10" s="1"/>
  <c r="U4168" i="10"/>
  <c r="W4168" i="10" s="1"/>
  <c r="AA4168" i="10" s="1"/>
  <c r="Z4168" i="10" l="1"/>
  <c r="AD4168" i="10" s="1"/>
  <c r="Y4168" i="10"/>
  <c r="AC4168" i="10" s="1"/>
  <c r="AF4168" i="10" l="1"/>
  <c r="AE4168" i="10"/>
  <c r="AH4168" i="10" l="1"/>
  <c r="T4169" i="10"/>
  <c r="AG4169" i="10" l="1"/>
  <c r="S4170" i="10"/>
  <c r="R4171" i="10" s="1"/>
  <c r="AI4168" i="10"/>
  <c r="AJ4168" i="10"/>
  <c r="U4169" i="10"/>
  <c r="W4169" i="10" s="1"/>
  <c r="Y4169" i="10" s="1"/>
  <c r="V4169" i="10"/>
  <c r="X4169" i="10" s="1"/>
  <c r="AB4169" i="10" s="1"/>
  <c r="AA4169" i="10" l="1"/>
  <c r="AC4169" i="10" s="1"/>
  <c r="Z4169" i="10"/>
  <c r="AD4169" i="10" s="1"/>
  <c r="AE4169" i="10" l="1"/>
  <c r="AF4169" i="10"/>
  <c r="AH4169" i="10" l="1"/>
  <c r="T4170" i="10"/>
  <c r="AG4170" i="10" l="1"/>
  <c r="S4171" i="10"/>
  <c r="R4172" i="10" s="1"/>
  <c r="AJ4169" i="10"/>
  <c r="AI4169" i="10" s="1"/>
  <c r="V4170" i="10"/>
  <c r="X4170" i="10" s="1"/>
  <c r="AB4170" i="10" s="1"/>
  <c r="U4170" i="10"/>
  <c r="W4170" i="10" s="1"/>
  <c r="AA4170" i="10" s="1"/>
  <c r="Z4170" i="10" l="1"/>
  <c r="AD4170" i="10" s="1"/>
  <c r="Y4170" i="10"/>
  <c r="AC4170" i="10" s="1"/>
  <c r="AF4170" i="10" l="1"/>
  <c r="AE4170" i="10"/>
  <c r="AH4170" i="10" l="1"/>
  <c r="T4171" i="10"/>
  <c r="AG4171" i="10" l="1"/>
  <c r="S4172" i="10"/>
  <c r="R4173" i="10" s="1"/>
  <c r="AJ4170" i="10"/>
  <c r="AI4170" i="10" s="1"/>
  <c r="U4171" i="10"/>
  <c r="W4171" i="10" s="1"/>
  <c r="Y4171" i="10" s="1"/>
  <c r="V4171" i="10"/>
  <c r="X4171" i="10" s="1"/>
  <c r="AB4171" i="10" s="1"/>
  <c r="AA4171" i="10" l="1"/>
  <c r="AC4171" i="10" s="1"/>
  <c r="Z4171" i="10"/>
  <c r="AD4171" i="10" s="1"/>
  <c r="AE4171" i="10" l="1"/>
  <c r="AF4171" i="10"/>
  <c r="AH4171" i="10" l="1"/>
  <c r="T4172" i="10"/>
  <c r="AG4172" i="10" l="1"/>
  <c r="S4173" i="10"/>
  <c r="R4174" i="10" s="1"/>
  <c r="AJ4171" i="10"/>
  <c r="AI4171" i="10" s="1"/>
  <c r="U4172" i="10"/>
  <c r="W4172" i="10" s="1"/>
  <c r="AA4172" i="10" s="1"/>
  <c r="V4172" i="10"/>
  <c r="X4172" i="10" s="1"/>
  <c r="AB4172" i="10" s="1"/>
  <c r="Y4172" i="10" l="1"/>
  <c r="Z4172" i="10"/>
  <c r="AD4172" i="10" s="1"/>
  <c r="AC4172" i="10" l="1"/>
  <c r="AE4172" i="10" s="1"/>
  <c r="AF4172" i="10" l="1"/>
  <c r="AH4172" i="10"/>
  <c r="T4173" i="10"/>
  <c r="AG4173" i="10" l="1"/>
  <c r="S4174" i="10"/>
  <c r="R4175" i="10" s="1"/>
  <c r="AJ4172" i="10"/>
  <c r="AI4172" i="10" s="1"/>
  <c r="V4173" i="10"/>
  <c r="X4173" i="10" s="1"/>
  <c r="AB4173" i="10" s="1"/>
  <c r="U4173" i="10"/>
  <c r="W4173" i="10" s="1"/>
  <c r="Y4173" i="10" s="1"/>
  <c r="AA4173" i="10" l="1"/>
  <c r="AC4173" i="10" s="1"/>
  <c r="Z4173" i="10"/>
  <c r="AD4173" i="10" s="1"/>
  <c r="AF4173" i="10" l="1"/>
  <c r="AE4173" i="10"/>
  <c r="AH4173" i="10" l="1"/>
  <c r="T4174" i="10"/>
  <c r="AG4174" i="10" l="1"/>
  <c r="S4175" i="10"/>
  <c r="R4176" i="10" s="1"/>
  <c r="AJ4173" i="10"/>
  <c r="AI4173" i="10" s="1"/>
  <c r="U4174" i="10"/>
  <c r="W4174" i="10" s="1"/>
  <c r="Y4174" i="10" s="1"/>
  <c r="V4174" i="10"/>
  <c r="X4174" i="10" s="1"/>
  <c r="AB4174" i="10" s="1"/>
  <c r="AA4174" i="10" l="1"/>
  <c r="AC4174" i="10" s="1"/>
  <c r="Z4174" i="10"/>
  <c r="AD4174" i="10" s="1"/>
  <c r="AE4174" i="10" l="1"/>
  <c r="AF4174" i="10"/>
  <c r="AH4174" i="10" l="1"/>
  <c r="T4175" i="10"/>
  <c r="AG4175" i="10" l="1"/>
  <c r="S4176" i="10"/>
  <c r="R4177" i="10" s="1"/>
  <c r="AJ4174" i="10"/>
  <c r="AI4174" i="10" s="1"/>
  <c r="U4175" i="10"/>
  <c r="W4175" i="10" s="1"/>
  <c r="AA4175" i="10" s="1"/>
  <c r="V4175" i="10"/>
  <c r="X4175" i="10" s="1"/>
  <c r="AB4175" i="10" s="1"/>
  <c r="Y4175" i="10" l="1"/>
  <c r="AC4175" i="10" s="1"/>
  <c r="Z4175" i="10"/>
  <c r="AD4175" i="10" s="1"/>
  <c r="AF4175" i="10" l="1"/>
  <c r="AE4175" i="10"/>
  <c r="AH4175" i="10" l="1"/>
  <c r="T4176" i="10"/>
  <c r="AG4176" i="10" l="1"/>
  <c r="S4177" i="10"/>
  <c r="R4178" i="10" s="1"/>
  <c r="AJ4175" i="10"/>
  <c r="AI4175" i="10" s="1"/>
  <c r="U4176" i="10"/>
  <c r="W4176" i="10" s="1"/>
  <c r="AA4176" i="10" s="1"/>
  <c r="V4176" i="10"/>
  <c r="X4176" i="10" s="1"/>
  <c r="Z4176" i="10" s="1"/>
  <c r="AB4176" i="10" l="1"/>
  <c r="AD4176" i="10" s="1"/>
  <c r="Y4176" i="10"/>
  <c r="AC4176" i="10" s="1"/>
  <c r="AE4176" i="10" l="1"/>
  <c r="AF4176" i="10"/>
  <c r="AH4176" i="10" l="1"/>
  <c r="T4177" i="10"/>
  <c r="AG4177" i="10" l="1"/>
  <c r="S4178" i="10"/>
  <c r="R4179" i="10" s="1"/>
  <c r="AJ4176" i="10"/>
  <c r="AI4176" i="10" s="1"/>
  <c r="U4177" i="10"/>
  <c r="W4177" i="10" s="1"/>
  <c r="AA4177" i="10" s="1"/>
  <c r="V4177" i="10"/>
  <c r="X4177" i="10" s="1"/>
  <c r="AB4177" i="10" s="1"/>
  <c r="Y4177" i="10" l="1"/>
  <c r="AC4177" i="10" s="1"/>
  <c r="Z4177" i="10"/>
  <c r="AD4177" i="10" s="1"/>
  <c r="AF4177" i="10" l="1"/>
  <c r="AE4177" i="10"/>
  <c r="AH4177" i="10" l="1"/>
  <c r="T4178" i="10"/>
  <c r="AG4178" i="10" l="1"/>
  <c r="S4179" i="10"/>
  <c r="R4180" i="10" s="1"/>
  <c r="AJ4177" i="10"/>
  <c r="AI4177" i="10" s="1"/>
  <c r="V4178" i="10"/>
  <c r="X4178" i="10" s="1"/>
  <c r="Z4178" i="10" s="1"/>
  <c r="U4178" i="10"/>
  <c r="W4178" i="10" s="1"/>
  <c r="AA4178" i="10" s="1"/>
  <c r="AB4178" i="10" l="1"/>
  <c r="AD4178" i="10" s="1"/>
  <c r="Y4178" i="10"/>
  <c r="AC4178" i="10" s="1"/>
  <c r="AF4178" i="10" l="1"/>
  <c r="AE4178" i="10"/>
  <c r="AH4178" i="10" l="1"/>
  <c r="T4179" i="10"/>
  <c r="AG4179" i="10" l="1"/>
  <c r="S4180" i="10"/>
  <c r="R4181" i="10" s="1"/>
  <c r="U4179" i="10"/>
  <c r="W4179" i="10" s="1"/>
  <c r="Y4179" i="10" s="1"/>
  <c r="V4179" i="10"/>
  <c r="X4179" i="10" s="1"/>
  <c r="AB4179" i="10" s="1"/>
  <c r="AJ4178" i="10"/>
  <c r="AI4178" i="10" s="1"/>
  <c r="AA4179" i="10" l="1"/>
  <c r="AC4179" i="10" s="1"/>
  <c r="Z4179" i="10"/>
  <c r="AD4179" i="10" s="1"/>
  <c r="AF4179" i="10" l="1"/>
  <c r="AE4179" i="10"/>
  <c r="AH4179" i="10" l="1"/>
  <c r="T4180" i="10"/>
  <c r="AG4180" i="10" l="1"/>
  <c r="S4181" i="10"/>
  <c r="R4182" i="10" s="1"/>
  <c r="AJ4179" i="10"/>
  <c r="AI4179" i="10" s="1"/>
  <c r="V4180" i="10"/>
  <c r="X4180" i="10" s="1"/>
  <c r="Z4180" i="10" s="1"/>
  <c r="U4180" i="10"/>
  <c r="W4180" i="10" s="1"/>
  <c r="AA4180" i="10" s="1"/>
  <c r="AB4180" i="10" l="1"/>
  <c r="AD4180" i="10" s="1"/>
  <c r="Y4180" i="10"/>
  <c r="AC4180" i="10" s="1"/>
  <c r="AF4180" i="10" l="1"/>
  <c r="AE4180" i="10"/>
  <c r="AH4180" i="10" l="1"/>
  <c r="T4181" i="10"/>
  <c r="AG4181" i="10" l="1"/>
  <c r="S4182" i="10"/>
  <c r="R4183" i="10" s="1"/>
  <c r="U4181" i="10"/>
  <c r="W4181" i="10" s="1"/>
  <c r="Y4181" i="10" s="1"/>
  <c r="V4181" i="10"/>
  <c r="X4181" i="10" s="1"/>
  <c r="Z4181" i="10" s="1"/>
  <c r="AJ4180" i="10"/>
  <c r="AI4180" i="10" s="1"/>
  <c r="AB4181" i="10" l="1"/>
  <c r="AD4181" i="10" s="1"/>
  <c r="AA4181" i="10"/>
  <c r="AC4181" i="10" s="1"/>
  <c r="AF4181" i="10" l="1"/>
  <c r="AE4181" i="10"/>
  <c r="AH4181" i="10" l="1"/>
  <c r="T4182" i="10"/>
  <c r="AG4182" i="10" l="1"/>
  <c r="S4183" i="10"/>
  <c r="R4184" i="10" s="1"/>
  <c r="V4182" i="10"/>
  <c r="X4182" i="10" s="1"/>
  <c r="AB4182" i="10" s="1"/>
  <c r="U4182" i="10"/>
  <c r="W4182" i="10" s="1"/>
  <c r="Y4182" i="10" s="1"/>
  <c r="AJ4181" i="10"/>
  <c r="AI4181" i="10" s="1"/>
  <c r="AA4182" i="10" l="1"/>
  <c r="AC4182" i="10" s="1"/>
  <c r="Z4182" i="10"/>
  <c r="AD4182" i="10" s="1"/>
  <c r="AE4182" i="10" l="1"/>
  <c r="AF4182" i="10"/>
  <c r="AH4182" i="10" l="1"/>
  <c r="T4183" i="10"/>
  <c r="AG4183" i="10" l="1"/>
  <c r="S4184" i="10"/>
  <c r="R4185" i="10" s="1"/>
  <c r="AJ4182" i="10"/>
  <c r="AI4182" i="10" s="1"/>
  <c r="U4183" i="10"/>
  <c r="W4183" i="10" s="1"/>
  <c r="AA4183" i="10" s="1"/>
  <c r="V4183" i="10"/>
  <c r="X4183" i="10" s="1"/>
  <c r="AB4183" i="10" s="1"/>
  <c r="Z4183" i="10" l="1"/>
  <c r="AD4183" i="10" s="1"/>
  <c r="Y4183" i="10"/>
  <c r="AC4183" i="10" s="1"/>
  <c r="AE4183" i="10" l="1"/>
  <c r="T4184" i="10" s="1"/>
  <c r="AF4183" i="10"/>
  <c r="AG4184" i="10" l="1"/>
  <c r="S4185" i="10"/>
  <c r="R4186" i="10" s="1"/>
  <c r="AH4183" i="10"/>
  <c r="V4184" i="10"/>
  <c r="X4184" i="10" s="1"/>
  <c r="AB4184" i="10" s="1"/>
  <c r="U4184" i="10"/>
  <c r="W4184" i="10" s="1"/>
  <c r="AA4184" i="10" s="1"/>
  <c r="AJ4183" i="10" l="1"/>
  <c r="AI4183" i="10" s="1"/>
  <c r="Z4184" i="10"/>
  <c r="AD4184" i="10" s="1"/>
  <c r="Y4184" i="10"/>
  <c r="AC4184" i="10" s="1"/>
  <c r="AF4184" i="10" l="1"/>
  <c r="AE4184" i="10"/>
  <c r="AH4184" i="10" l="1"/>
  <c r="T4185" i="10"/>
  <c r="AG4185" i="10" l="1"/>
  <c r="S4186" i="10"/>
  <c r="R4187" i="10" s="1"/>
  <c r="U4185" i="10"/>
  <c r="W4185" i="10" s="1"/>
  <c r="AA4185" i="10" s="1"/>
  <c r="V4185" i="10"/>
  <c r="X4185" i="10" s="1"/>
  <c r="AB4185" i="10" s="1"/>
  <c r="AJ4184" i="10"/>
  <c r="AI4184" i="10" s="1"/>
  <c r="Y4185" i="10" l="1"/>
  <c r="Z4185" i="10"/>
  <c r="AD4185" i="10" s="1"/>
  <c r="AC4185" i="10" l="1"/>
  <c r="AF4185" i="10" l="1"/>
  <c r="AE4185" i="10"/>
  <c r="AH4185" i="10" l="1"/>
  <c r="T4186" i="10"/>
  <c r="AG4186" i="10" l="1"/>
  <c r="S4187" i="10"/>
  <c r="R4188" i="10" s="1"/>
  <c r="AJ4185" i="10"/>
  <c r="AI4185" i="10" s="1"/>
  <c r="V4186" i="10"/>
  <c r="X4186" i="10" s="1"/>
  <c r="Z4186" i="10" s="1"/>
  <c r="U4186" i="10"/>
  <c r="W4186" i="10" s="1"/>
  <c r="AA4186" i="10" s="1"/>
  <c r="AB4186" i="10" l="1"/>
  <c r="AD4186" i="10" s="1"/>
  <c r="Y4186" i="10"/>
  <c r="AC4186" i="10" s="1"/>
  <c r="AF4186" i="10" l="1"/>
  <c r="AE4186" i="10"/>
  <c r="AH4186" i="10" l="1"/>
  <c r="T4187" i="10"/>
  <c r="AG4187" i="10" l="1"/>
  <c r="S4188" i="10"/>
  <c r="R4189" i="10" s="1"/>
  <c r="AJ4186" i="10"/>
  <c r="AI4186" i="10" s="1"/>
  <c r="V4187" i="10"/>
  <c r="X4187" i="10" s="1"/>
  <c r="Z4187" i="10" s="1"/>
  <c r="U4187" i="10"/>
  <c r="W4187" i="10" s="1"/>
  <c r="Y4187" i="10" s="1"/>
  <c r="AB4187" i="10" l="1"/>
  <c r="AD4187" i="10" s="1"/>
  <c r="AA4187" i="10"/>
  <c r="AC4187" i="10" s="1"/>
  <c r="AF4187" i="10" l="1"/>
  <c r="AE4187" i="10"/>
  <c r="AH4187" i="10" l="1"/>
  <c r="T4188" i="10"/>
  <c r="AG4188" i="10" l="1"/>
  <c r="S4189" i="10"/>
  <c r="R4190" i="10" s="1"/>
  <c r="V4188" i="10"/>
  <c r="X4188" i="10" s="1"/>
  <c r="Z4188" i="10" s="1"/>
  <c r="U4188" i="10"/>
  <c r="W4188" i="10" s="1"/>
  <c r="AA4188" i="10" s="1"/>
  <c r="AJ4187" i="10"/>
  <c r="AI4187" i="10" s="1"/>
  <c r="AB4188" i="10" l="1"/>
  <c r="AD4188" i="10" s="1"/>
  <c r="Y4188" i="10"/>
  <c r="AC4188" i="10" s="1"/>
  <c r="AF4188" i="10" l="1"/>
  <c r="AE4188" i="10"/>
  <c r="AH4188" i="10" l="1"/>
  <c r="T4189" i="10"/>
  <c r="AG4189" i="10" l="1"/>
  <c r="S4190" i="10"/>
  <c r="R4191" i="10" s="1"/>
  <c r="AJ4188" i="10"/>
  <c r="AI4188" i="10" s="1"/>
  <c r="V4189" i="10"/>
  <c r="X4189" i="10" s="1"/>
  <c r="Z4189" i="10" s="1"/>
  <c r="U4189" i="10"/>
  <c r="W4189" i="10" s="1"/>
  <c r="AA4189" i="10" s="1"/>
  <c r="AB4189" i="10" l="1"/>
  <c r="AD4189" i="10" s="1"/>
  <c r="Y4189" i="10"/>
  <c r="AC4189" i="10" s="1"/>
  <c r="AE4189" i="10" l="1"/>
  <c r="AF4189" i="10"/>
  <c r="AH4189" i="10" l="1"/>
  <c r="T4190" i="10"/>
  <c r="AG4190" i="10" l="1"/>
  <c r="S4191" i="10"/>
  <c r="R4192" i="10" s="1"/>
  <c r="AJ4189" i="10"/>
  <c r="AI4189" i="10" s="1"/>
  <c r="V4190" i="10"/>
  <c r="X4190" i="10" s="1"/>
  <c r="Z4190" i="10" s="1"/>
  <c r="U4190" i="10"/>
  <c r="W4190" i="10" s="1"/>
  <c r="AA4190" i="10" s="1"/>
  <c r="AB4190" i="10" l="1"/>
  <c r="AD4190" i="10" s="1"/>
  <c r="Y4190" i="10"/>
  <c r="AC4190" i="10" l="1"/>
  <c r="AE4190" i="10" l="1"/>
  <c r="AF4190" i="10"/>
  <c r="AH4190" i="10" l="1"/>
  <c r="T4191" i="10"/>
  <c r="AG4191" i="10" l="1"/>
  <c r="S4192" i="10"/>
  <c r="R4193" i="10" s="1"/>
  <c r="AJ4190" i="10"/>
  <c r="AI4190" i="10" s="1"/>
  <c r="V4191" i="10"/>
  <c r="X4191" i="10" s="1"/>
  <c r="AB4191" i="10" s="1"/>
  <c r="U4191" i="10"/>
  <c r="W4191" i="10" s="1"/>
  <c r="AA4191" i="10" s="1"/>
  <c r="Z4191" i="10" l="1"/>
  <c r="AD4191" i="10" s="1"/>
  <c r="Y4191" i="10"/>
  <c r="AC4191" i="10" s="1"/>
  <c r="AE4191" i="10" l="1"/>
  <c r="T4192" i="10" s="1"/>
  <c r="AF4191" i="10"/>
  <c r="AG4192" i="10" l="1"/>
  <c r="S4193" i="10"/>
  <c r="R4194" i="10" s="1"/>
  <c r="AH4191" i="10"/>
  <c r="V4192" i="10"/>
  <c r="X4192" i="10" s="1"/>
  <c r="AB4192" i="10" s="1"/>
  <c r="U4192" i="10"/>
  <c r="W4192" i="10" s="1"/>
  <c r="AA4192" i="10" s="1"/>
  <c r="AJ4191" i="10" l="1"/>
  <c r="AI4191" i="10" s="1"/>
  <c r="Z4192" i="10"/>
  <c r="AD4192" i="10" s="1"/>
  <c r="Y4192" i="10"/>
  <c r="AC4192" i="10" s="1"/>
  <c r="AE4192" i="10" l="1"/>
  <c r="AF4192" i="10"/>
  <c r="AH4192" i="10" l="1"/>
  <c r="T4193" i="10"/>
  <c r="AG4193" i="10" l="1"/>
  <c r="S4194" i="10"/>
  <c r="R4195" i="10" s="1"/>
  <c r="AJ4192" i="10"/>
  <c r="AI4192" i="10" s="1"/>
  <c r="U4193" i="10"/>
  <c r="W4193" i="10" s="1"/>
  <c r="AA4193" i="10" s="1"/>
  <c r="V4193" i="10"/>
  <c r="X4193" i="10" s="1"/>
  <c r="AB4193" i="10" s="1"/>
  <c r="Y4193" i="10" l="1"/>
  <c r="AC4193" i="10" s="1"/>
  <c r="Z4193" i="10"/>
  <c r="AD4193" i="10" s="1"/>
  <c r="AE4193" i="10" l="1"/>
  <c r="AF4193" i="10"/>
  <c r="AH4193" i="10" l="1"/>
  <c r="T4194" i="10"/>
  <c r="AG4194" i="10" l="1"/>
  <c r="S4195" i="10"/>
  <c r="R4196" i="10" s="1"/>
  <c r="AJ4193" i="10"/>
  <c r="AI4193" i="10" s="1"/>
  <c r="V4194" i="10"/>
  <c r="X4194" i="10" s="1"/>
  <c r="AB4194" i="10" s="1"/>
  <c r="U4194" i="10"/>
  <c r="W4194" i="10" s="1"/>
  <c r="AA4194" i="10" s="1"/>
  <c r="Z4194" i="10" l="1"/>
  <c r="Y4194" i="10"/>
  <c r="AD4194" i="10" l="1"/>
  <c r="AC4194" i="10"/>
  <c r="AE4194" i="10" l="1"/>
  <c r="AF4194" i="10"/>
  <c r="AH4194" i="10" l="1"/>
  <c r="T4195" i="10"/>
  <c r="AG4195" i="10" l="1"/>
  <c r="S4196" i="10"/>
  <c r="R4197" i="10" s="1"/>
  <c r="AJ4194" i="10"/>
  <c r="AI4194" i="10" s="1"/>
  <c r="U4195" i="10"/>
  <c r="W4195" i="10" s="1"/>
  <c r="Y4195" i="10" s="1"/>
  <c r="V4195" i="10"/>
  <c r="X4195" i="10" s="1"/>
  <c r="Z4195" i="10" s="1"/>
  <c r="AB4195" i="10" l="1"/>
  <c r="AD4195" i="10" s="1"/>
  <c r="AA4195" i="10"/>
  <c r="AC4195" i="10" s="1"/>
  <c r="AE4195" i="10" l="1"/>
  <c r="AH4195" i="10" s="1"/>
  <c r="AF4195" i="10"/>
  <c r="AJ4195" i="10" l="1"/>
  <c r="AI4195" i="10" s="1"/>
  <c r="T4196" i="10"/>
  <c r="AG4196" i="10" l="1"/>
  <c r="S4197" i="10"/>
  <c r="R4198" i="10" s="1"/>
  <c r="V4196" i="10"/>
  <c r="X4196" i="10" s="1"/>
  <c r="Z4196" i="10" s="1"/>
  <c r="U4196" i="10"/>
  <c r="W4196" i="10" s="1"/>
  <c r="AA4196" i="10" s="1"/>
  <c r="AB4196" i="10" l="1"/>
  <c r="AD4196" i="10" s="1"/>
  <c r="Y4196" i="10"/>
  <c r="AC4196" i="10" s="1"/>
  <c r="AE4196" i="10" l="1"/>
  <c r="T4197" i="10" s="1"/>
  <c r="AF4196" i="10"/>
  <c r="AG4197" i="10" l="1"/>
  <c r="S4198" i="10"/>
  <c r="R4199" i="10" s="1"/>
  <c r="AH4196" i="10"/>
  <c r="U4197" i="10"/>
  <c r="W4197" i="10" s="1"/>
  <c r="AA4197" i="10" s="1"/>
  <c r="V4197" i="10"/>
  <c r="X4197" i="10" s="1"/>
  <c r="AB4197" i="10" s="1"/>
  <c r="AJ4196" i="10" l="1"/>
  <c r="AI4196" i="10" s="1"/>
  <c r="Y4197" i="10"/>
  <c r="AC4197" i="10" s="1"/>
  <c r="Z4197" i="10"/>
  <c r="AD4197" i="10" s="1"/>
  <c r="AE4197" i="10" l="1"/>
  <c r="T4198" i="10" s="1"/>
  <c r="AF4197" i="10"/>
  <c r="AG4198" i="10" l="1"/>
  <c r="S4199" i="10"/>
  <c r="R4200" i="10" s="1"/>
  <c r="AH4197" i="10"/>
  <c r="U4198" i="10"/>
  <c r="W4198" i="10" s="1"/>
  <c r="AA4198" i="10" s="1"/>
  <c r="V4198" i="10"/>
  <c r="X4198" i="10" s="1"/>
  <c r="AB4198" i="10" s="1"/>
  <c r="AJ4197" i="10" l="1"/>
  <c r="AI4197" i="10" s="1"/>
  <c r="Y4198" i="10"/>
  <c r="AC4198" i="10" s="1"/>
  <c r="Z4198" i="10"/>
  <c r="AD4198" i="10" s="1"/>
  <c r="AE4198" i="10" l="1"/>
  <c r="AF4198" i="10"/>
  <c r="AH4198" i="10" l="1"/>
  <c r="T4199" i="10"/>
  <c r="AG4199" i="10" l="1"/>
  <c r="S4200" i="10"/>
  <c r="R4201" i="10" s="1"/>
  <c r="AJ4198" i="10"/>
  <c r="AI4198" i="10" s="1"/>
  <c r="U4199" i="10"/>
  <c r="W4199" i="10" s="1"/>
  <c r="AA4199" i="10" s="1"/>
  <c r="V4199" i="10"/>
  <c r="X4199" i="10" s="1"/>
  <c r="AB4199" i="10" s="1"/>
  <c r="Y4199" i="10" l="1"/>
  <c r="AC4199" i="10" s="1"/>
  <c r="Z4199" i="10"/>
  <c r="AD4199" i="10" s="1"/>
  <c r="AF4199" i="10" l="1"/>
  <c r="AE4199" i="10"/>
  <c r="AH4199" i="10" l="1"/>
  <c r="T4200" i="10"/>
  <c r="AG4200" i="10" l="1"/>
  <c r="S4201" i="10"/>
  <c r="R4202" i="10" s="1"/>
  <c r="AJ4199" i="10"/>
  <c r="AI4199" i="10" s="1"/>
  <c r="U4200" i="10"/>
  <c r="W4200" i="10" s="1"/>
  <c r="AA4200" i="10" s="1"/>
  <c r="V4200" i="10"/>
  <c r="X4200" i="10" s="1"/>
  <c r="Z4200" i="10" s="1"/>
  <c r="AB4200" i="10" l="1"/>
  <c r="AD4200" i="10" s="1"/>
  <c r="Y4200" i="10"/>
  <c r="AC4200" i="10" s="1"/>
  <c r="AE4200" i="10" l="1"/>
  <c r="AF4200" i="10"/>
  <c r="AH4200" i="10" l="1"/>
  <c r="T4201" i="10"/>
  <c r="AG4201" i="10" l="1"/>
  <c r="S4202" i="10"/>
  <c r="R4203" i="10" s="1"/>
  <c r="AJ4200" i="10"/>
  <c r="AI4200" i="10" s="1"/>
  <c r="U4201" i="10"/>
  <c r="W4201" i="10" s="1"/>
  <c r="AA4201" i="10" s="1"/>
  <c r="V4201" i="10"/>
  <c r="X4201" i="10" s="1"/>
  <c r="AB4201" i="10" s="1"/>
  <c r="Y4201" i="10" l="1"/>
  <c r="AC4201" i="10" s="1"/>
  <c r="Z4201" i="10"/>
  <c r="AD4201" i="10" s="1"/>
  <c r="AF4201" i="10" l="1"/>
  <c r="AE4201" i="10"/>
  <c r="AH4201" i="10" l="1"/>
  <c r="T4202" i="10"/>
  <c r="AG4202" i="10" l="1"/>
  <c r="S4203" i="10"/>
  <c r="R4204" i="10" s="1"/>
  <c r="AI4201" i="10"/>
  <c r="AJ4201" i="10"/>
  <c r="U4202" i="10"/>
  <c r="W4202" i="10" s="1"/>
  <c r="AA4202" i="10" s="1"/>
  <c r="V4202" i="10"/>
  <c r="X4202" i="10" s="1"/>
  <c r="AB4202" i="10" s="1"/>
  <c r="Y4202" i="10" l="1"/>
  <c r="AC4202" i="10" s="1"/>
  <c r="Z4202" i="10"/>
  <c r="AD4202" i="10" s="1"/>
  <c r="AE4202" i="10" l="1"/>
  <c r="T4203" i="10" s="1"/>
  <c r="AF4202" i="10"/>
  <c r="AG4203" i="10" l="1"/>
  <c r="S4204" i="10"/>
  <c r="R4205" i="10" s="1"/>
  <c r="AH4202" i="10"/>
  <c r="V4203" i="10"/>
  <c r="X4203" i="10" s="1"/>
  <c r="AB4203" i="10" s="1"/>
  <c r="U4203" i="10"/>
  <c r="W4203" i="10" s="1"/>
  <c r="AA4203" i="10" s="1"/>
  <c r="AJ4202" i="10" l="1"/>
  <c r="AI4202" i="10" s="1"/>
  <c r="Y4203" i="10"/>
  <c r="AC4203" i="10" s="1"/>
  <c r="Z4203" i="10"/>
  <c r="AD4203" i="10" s="1"/>
  <c r="AF4203" i="10" l="1"/>
  <c r="AE4203" i="10"/>
  <c r="AH4203" i="10" l="1"/>
  <c r="T4204" i="10"/>
  <c r="AG4204" i="10" l="1"/>
  <c r="S4205" i="10"/>
  <c r="R4206" i="10" s="1"/>
  <c r="AJ4203" i="10"/>
  <c r="AI4203" i="10" s="1"/>
  <c r="U4204" i="10"/>
  <c r="W4204" i="10" s="1"/>
  <c r="AA4204" i="10" s="1"/>
  <c r="V4204" i="10"/>
  <c r="X4204" i="10" s="1"/>
  <c r="Z4204" i="10" s="1"/>
  <c r="AB4204" i="10" l="1"/>
  <c r="AD4204" i="10" s="1"/>
  <c r="Y4204" i="10"/>
  <c r="AC4204" i="10" s="1"/>
  <c r="AE4204" i="10" l="1"/>
  <c r="AH4204" i="10" s="1"/>
  <c r="AF4204" i="10"/>
  <c r="AJ4204" i="10" l="1"/>
  <c r="AI4204" i="10" s="1"/>
  <c r="T4205" i="10"/>
  <c r="AG4205" i="10" l="1"/>
  <c r="S4206" i="10"/>
  <c r="R4207" i="10" s="1"/>
  <c r="V4205" i="10"/>
  <c r="X4205" i="10" s="1"/>
  <c r="Z4205" i="10" s="1"/>
  <c r="U4205" i="10"/>
  <c r="W4205" i="10" s="1"/>
  <c r="Y4205" i="10" s="1"/>
  <c r="AB4205" i="10" l="1"/>
  <c r="AD4205" i="10" s="1"/>
  <c r="AA4205" i="10"/>
  <c r="AC4205" i="10" s="1"/>
  <c r="AE4205" i="10" l="1"/>
  <c r="AF4205" i="10"/>
  <c r="AH4205" i="10"/>
  <c r="T4206" i="10"/>
  <c r="AG4206" i="10" l="1"/>
  <c r="S4207" i="10"/>
  <c r="R4208" i="10" s="1"/>
  <c r="AJ4205" i="10"/>
  <c r="AI4205" i="10" s="1"/>
  <c r="V4206" i="10"/>
  <c r="X4206" i="10" s="1"/>
  <c r="AB4206" i="10" s="1"/>
  <c r="U4206" i="10"/>
  <c r="W4206" i="10" s="1"/>
  <c r="AA4206" i="10" s="1"/>
  <c r="Z4206" i="10" l="1"/>
  <c r="AD4206" i="10" s="1"/>
  <c r="Y4206" i="10"/>
  <c r="AC4206" i="10" s="1"/>
  <c r="AF4206" i="10" l="1"/>
  <c r="AE4206" i="10"/>
  <c r="AH4206" i="10" l="1"/>
  <c r="T4207" i="10"/>
  <c r="AG4207" i="10" l="1"/>
  <c r="S4208" i="10"/>
  <c r="R4209" i="10" s="1"/>
  <c r="AJ4206" i="10"/>
  <c r="AI4206" i="10" s="1"/>
  <c r="U4207" i="10"/>
  <c r="W4207" i="10" s="1"/>
  <c r="AA4207" i="10" s="1"/>
  <c r="V4207" i="10"/>
  <c r="X4207" i="10" s="1"/>
  <c r="AB4207" i="10" s="1"/>
  <c r="Y4207" i="10" l="1"/>
  <c r="AC4207" i="10" s="1"/>
  <c r="Z4207" i="10"/>
  <c r="AD4207" i="10" s="1"/>
  <c r="AE4207" i="10" l="1"/>
  <c r="T4208" i="10" s="1"/>
  <c r="AF4207" i="10"/>
  <c r="AG4208" i="10" l="1"/>
  <c r="S4209" i="10"/>
  <c r="R4210" i="10" s="1"/>
  <c r="AH4207" i="10"/>
  <c r="U4208" i="10"/>
  <c r="W4208" i="10" s="1"/>
  <c r="AA4208" i="10" s="1"/>
  <c r="V4208" i="10"/>
  <c r="X4208" i="10" s="1"/>
  <c r="AB4208" i="10" s="1"/>
  <c r="AJ4207" i="10" l="1"/>
  <c r="AI4207" i="10" s="1"/>
  <c r="Y4208" i="10"/>
  <c r="AC4208" i="10" s="1"/>
  <c r="Z4208" i="10"/>
  <c r="AD4208" i="10" s="1"/>
  <c r="AE4208" i="10" l="1"/>
  <c r="T4209" i="10" s="1"/>
  <c r="AF4208" i="10"/>
  <c r="AG4209" i="10" l="1"/>
  <c r="S4210" i="10"/>
  <c r="R4211" i="10" s="1"/>
  <c r="AH4208" i="10"/>
  <c r="U4209" i="10"/>
  <c r="W4209" i="10" s="1"/>
  <c r="AA4209" i="10" s="1"/>
  <c r="V4209" i="10"/>
  <c r="X4209" i="10" s="1"/>
  <c r="AB4209" i="10" s="1"/>
  <c r="AJ4208" i="10" l="1"/>
  <c r="AI4208" i="10" s="1"/>
  <c r="Y4209" i="10"/>
  <c r="AC4209" i="10" s="1"/>
  <c r="Z4209" i="10"/>
  <c r="AD4209" i="10" s="1"/>
  <c r="AE4209" i="10" l="1"/>
  <c r="AF4209" i="10"/>
  <c r="AH4209" i="10" l="1"/>
  <c r="T4210" i="10"/>
  <c r="AG4210" i="10" l="1"/>
  <c r="S4211" i="10"/>
  <c r="R4212" i="10" s="1"/>
  <c r="AJ4209" i="10"/>
  <c r="AI4209" i="10" s="1"/>
  <c r="V4210" i="10"/>
  <c r="X4210" i="10" s="1"/>
  <c r="Z4210" i="10" s="1"/>
  <c r="U4210" i="10"/>
  <c r="W4210" i="10" s="1"/>
  <c r="AA4210" i="10" s="1"/>
  <c r="AB4210" i="10" l="1"/>
  <c r="AD4210" i="10" s="1"/>
  <c r="Y4210" i="10"/>
  <c r="AC4210" i="10" s="1"/>
  <c r="AE4210" i="10" l="1"/>
  <c r="T4211" i="10" s="1"/>
  <c r="AF4210" i="10"/>
  <c r="AG4211" i="10" l="1"/>
  <c r="S4212" i="10"/>
  <c r="R4213" i="10" s="1"/>
  <c r="AH4210" i="10"/>
  <c r="U4211" i="10"/>
  <c r="W4211" i="10" s="1"/>
  <c r="AA4211" i="10" s="1"/>
  <c r="V4211" i="10"/>
  <c r="X4211" i="10" s="1"/>
  <c r="AB4211" i="10" s="1"/>
  <c r="AJ4210" i="10" l="1"/>
  <c r="AI4210" i="10" s="1"/>
  <c r="Y4211" i="10"/>
  <c r="AC4211" i="10" s="1"/>
  <c r="Z4211" i="10"/>
  <c r="AD4211" i="10" s="1"/>
  <c r="AF4211" i="10" l="1"/>
  <c r="AE4211" i="10"/>
  <c r="AH4211" i="10" l="1"/>
  <c r="T4212" i="10"/>
  <c r="AG4212" i="10" l="1"/>
  <c r="S4213" i="10"/>
  <c r="R4214" i="10" s="1"/>
  <c r="AJ4211" i="10"/>
  <c r="AI4211" i="10" s="1"/>
  <c r="V4212" i="10"/>
  <c r="X4212" i="10" s="1"/>
  <c r="AB4212" i="10" s="1"/>
  <c r="U4212" i="10"/>
  <c r="W4212" i="10" s="1"/>
  <c r="AA4212" i="10" s="1"/>
  <c r="Y4212" i="10" l="1"/>
  <c r="Z4212" i="10"/>
  <c r="AC4212" i="10" l="1"/>
  <c r="AD4212" i="10"/>
  <c r="AE4212" i="10" l="1"/>
  <c r="AF4212" i="10"/>
  <c r="AH4212" i="10" l="1"/>
  <c r="T4213" i="10"/>
  <c r="AG4213" i="10" l="1"/>
  <c r="S4214" i="10"/>
  <c r="R4215" i="10" s="1"/>
  <c r="AJ4212" i="10"/>
  <c r="AI4212" i="10" s="1"/>
  <c r="U4213" i="10"/>
  <c r="W4213" i="10" s="1"/>
  <c r="AA4213" i="10" s="1"/>
  <c r="V4213" i="10"/>
  <c r="X4213" i="10" s="1"/>
  <c r="AB4213" i="10" s="1"/>
  <c r="Y4213" i="10" l="1"/>
  <c r="AC4213" i="10" s="1"/>
  <c r="Z4213" i="10"/>
  <c r="AD4213" i="10" s="1"/>
  <c r="AF4213" i="10" l="1"/>
  <c r="AE4213" i="10"/>
  <c r="AH4213" i="10" l="1"/>
  <c r="T4214" i="10"/>
  <c r="AG4214" i="10" l="1"/>
  <c r="S4215" i="10"/>
  <c r="R4216" i="10" s="1"/>
  <c r="AJ4213" i="10"/>
  <c r="AI4213" i="10" s="1"/>
  <c r="U4214" i="10"/>
  <c r="W4214" i="10" s="1"/>
  <c r="AA4214" i="10" s="1"/>
  <c r="V4214" i="10"/>
  <c r="X4214" i="10" s="1"/>
  <c r="AB4214" i="10" s="1"/>
  <c r="Y4214" i="10" l="1"/>
  <c r="AC4214" i="10" s="1"/>
  <c r="Z4214" i="10"/>
  <c r="AD4214" i="10" s="1"/>
  <c r="AF4214" i="10" l="1"/>
  <c r="AE4214" i="10"/>
  <c r="AH4214" i="10" l="1"/>
  <c r="T4215" i="10"/>
  <c r="AG4215" i="10" l="1"/>
  <c r="S4216" i="10"/>
  <c r="R4217" i="10" s="1"/>
  <c r="AJ4214" i="10"/>
  <c r="AI4214" i="10" s="1"/>
  <c r="U4215" i="10"/>
  <c r="W4215" i="10" s="1"/>
  <c r="AA4215" i="10" s="1"/>
  <c r="V4215" i="10"/>
  <c r="X4215" i="10" s="1"/>
  <c r="AB4215" i="10" s="1"/>
  <c r="Y4215" i="10" l="1"/>
  <c r="AC4215" i="10" s="1"/>
  <c r="Z4215" i="10"/>
  <c r="AD4215" i="10" s="1"/>
  <c r="AE4215" i="10" l="1"/>
  <c r="T4216" i="10" s="1"/>
  <c r="AF4215" i="10"/>
  <c r="AG4216" i="10" l="1"/>
  <c r="S4217" i="10"/>
  <c r="R4218" i="10" s="1"/>
  <c r="AH4215" i="10"/>
  <c r="U4216" i="10"/>
  <c r="W4216" i="10" s="1"/>
  <c r="AA4216" i="10" s="1"/>
  <c r="V4216" i="10"/>
  <c r="X4216" i="10" s="1"/>
  <c r="AB4216" i="10" s="1"/>
  <c r="AJ4215" i="10" l="1"/>
  <c r="AI4215" i="10" s="1"/>
  <c r="Y4216" i="10"/>
  <c r="AC4216" i="10" s="1"/>
  <c r="Z4216" i="10"/>
  <c r="AD4216" i="10" s="1"/>
  <c r="AF4216" i="10" l="1"/>
  <c r="AE4216" i="10"/>
  <c r="AH4216" i="10" l="1"/>
  <c r="T4217" i="10"/>
  <c r="AG4217" i="10" l="1"/>
  <c r="S4218" i="10"/>
  <c r="R4219" i="10" s="1"/>
  <c r="AJ4216" i="10"/>
  <c r="AI4216" i="10" s="1"/>
  <c r="V4217" i="10"/>
  <c r="X4217" i="10" s="1"/>
  <c r="AB4217" i="10" s="1"/>
  <c r="U4217" i="10"/>
  <c r="W4217" i="10" s="1"/>
  <c r="AA4217" i="10" s="1"/>
  <c r="Y4217" i="10" l="1"/>
  <c r="AC4217" i="10" s="1"/>
  <c r="Z4217" i="10"/>
  <c r="AD4217" i="10" s="1"/>
  <c r="AE4217" i="10" l="1"/>
  <c r="AF4217" i="10"/>
  <c r="AH4217" i="10" l="1"/>
  <c r="T4218" i="10"/>
  <c r="AG4218" i="10" l="1"/>
  <c r="S4219" i="10"/>
  <c r="R4220" i="10" s="1"/>
  <c r="AJ4217" i="10"/>
  <c r="AI4217" i="10" s="1"/>
  <c r="V4218" i="10"/>
  <c r="X4218" i="10" s="1"/>
  <c r="AB4218" i="10" s="1"/>
  <c r="U4218" i="10"/>
  <c r="W4218" i="10" s="1"/>
  <c r="AA4218" i="10" s="1"/>
  <c r="Z4218" i="10" l="1"/>
  <c r="AD4218" i="10" s="1"/>
  <c r="Y4218" i="10"/>
  <c r="AC4218" i="10" s="1"/>
  <c r="AE4218" i="10" l="1"/>
  <c r="AF4218" i="10"/>
  <c r="AH4218" i="10" l="1"/>
  <c r="T4219" i="10"/>
  <c r="AG4219" i="10" l="1"/>
  <c r="S4220" i="10"/>
  <c r="R4221" i="10" s="1"/>
  <c r="AJ4218" i="10"/>
  <c r="AI4218" i="10" s="1"/>
  <c r="V4219" i="10"/>
  <c r="X4219" i="10" s="1"/>
  <c r="AB4219" i="10" s="1"/>
  <c r="U4219" i="10"/>
  <c r="W4219" i="10" s="1"/>
  <c r="AA4219" i="10" s="1"/>
  <c r="Y4219" i="10" l="1"/>
  <c r="AC4219" i="10" s="1"/>
  <c r="Z4219" i="10"/>
  <c r="AD4219" i="10" s="1"/>
  <c r="AE4219" i="10" l="1"/>
  <c r="AF4219" i="10"/>
  <c r="AH4219" i="10" l="1"/>
  <c r="T4220" i="10"/>
  <c r="AG4220" i="10" l="1"/>
  <c r="S4221" i="10"/>
  <c r="R4222" i="10" s="1"/>
  <c r="AJ4219" i="10"/>
  <c r="AI4219" i="10" s="1"/>
  <c r="V4220" i="10"/>
  <c r="X4220" i="10" s="1"/>
  <c r="AB4220" i="10" s="1"/>
  <c r="U4220" i="10"/>
  <c r="W4220" i="10" s="1"/>
  <c r="Y4220" i="10" s="1"/>
  <c r="AA4220" i="10" l="1"/>
  <c r="AC4220" i="10" s="1"/>
  <c r="Z4220" i="10"/>
  <c r="AD4220" i="10" s="1"/>
  <c r="AE4220" i="10" l="1"/>
  <c r="AF4220" i="10"/>
  <c r="AH4220" i="10" l="1"/>
  <c r="T4221" i="10"/>
  <c r="AG4221" i="10" l="1"/>
  <c r="S4222" i="10"/>
  <c r="R4223" i="10" s="1"/>
  <c r="AJ4220" i="10"/>
  <c r="AI4220" i="10" s="1"/>
  <c r="U4221" i="10"/>
  <c r="W4221" i="10" s="1"/>
  <c r="AA4221" i="10" s="1"/>
  <c r="V4221" i="10"/>
  <c r="X4221" i="10" s="1"/>
  <c r="AB4221" i="10" s="1"/>
  <c r="Y4221" i="10" l="1"/>
  <c r="AC4221" i="10" s="1"/>
  <c r="Z4221" i="10"/>
  <c r="AD4221" i="10" s="1"/>
  <c r="AF4221" i="10" l="1"/>
  <c r="AE4221" i="10"/>
  <c r="AH4221" i="10" l="1"/>
  <c r="T4222" i="10"/>
  <c r="AG4222" i="10" l="1"/>
  <c r="S4223" i="10"/>
  <c r="R4224" i="10" s="1"/>
  <c r="V4222" i="10"/>
  <c r="X4222" i="10" s="1"/>
  <c r="AB4222" i="10" s="1"/>
  <c r="U4222" i="10"/>
  <c r="W4222" i="10" s="1"/>
  <c r="AA4222" i="10" s="1"/>
  <c r="AJ4221" i="10"/>
  <c r="AI4221" i="10" s="1"/>
  <c r="Z4222" i="10" l="1"/>
  <c r="AD4222" i="10" s="1"/>
  <c r="Y4222" i="10"/>
  <c r="AC4222" i="10" s="1"/>
  <c r="AE4222" i="10" l="1"/>
  <c r="AF4222" i="10"/>
  <c r="AH4222" i="10" l="1"/>
  <c r="T4223" i="10"/>
  <c r="AG4223" i="10" l="1"/>
  <c r="S4224" i="10"/>
  <c r="R4225" i="10" s="1"/>
  <c r="AJ4222" i="10"/>
  <c r="AI4222" i="10" s="1"/>
  <c r="V4223" i="10"/>
  <c r="X4223" i="10" s="1"/>
  <c r="Z4223" i="10" s="1"/>
  <c r="U4223" i="10"/>
  <c r="W4223" i="10" s="1"/>
  <c r="AA4223" i="10" s="1"/>
  <c r="AB4223" i="10" l="1"/>
  <c r="AD4223" i="10" s="1"/>
  <c r="Y4223" i="10"/>
  <c r="AC4223" i="10" l="1"/>
  <c r="AE4223" i="10" l="1"/>
  <c r="AF4223" i="10"/>
  <c r="AH4223" i="10" l="1"/>
  <c r="T4224" i="10"/>
  <c r="AG4224" i="10" l="1"/>
  <c r="S4225" i="10"/>
  <c r="R4226" i="10" s="1"/>
  <c r="AJ4223" i="10"/>
  <c r="AI4223" i="10" s="1"/>
  <c r="V4224" i="10"/>
  <c r="X4224" i="10" s="1"/>
  <c r="AB4224" i="10" s="1"/>
  <c r="U4224" i="10"/>
  <c r="W4224" i="10"/>
  <c r="Y4224" i="10" s="1"/>
  <c r="AA4224" i="10" l="1"/>
  <c r="AC4224" i="10" s="1"/>
  <c r="Z4224" i="10"/>
  <c r="AD4224" i="10" s="1"/>
  <c r="AF4224" i="10" l="1"/>
  <c r="AE4224" i="10"/>
  <c r="AH4224" i="10" l="1"/>
  <c r="T4225" i="10"/>
  <c r="AG4225" i="10" l="1"/>
  <c r="S4226" i="10"/>
  <c r="R4227" i="10" s="1"/>
  <c r="AJ4224" i="10"/>
  <c r="AI4224" i="10" s="1"/>
  <c r="V4225" i="10"/>
  <c r="X4225" i="10" s="1"/>
  <c r="AB4225" i="10" s="1"/>
  <c r="U4225" i="10"/>
  <c r="W4225" i="10" s="1"/>
  <c r="Y4225" i="10" s="1"/>
  <c r="AA4225" i="10" l="1"/>
  <c r="AC4225" i="10" s="1"/>
  <c r="Z4225" i="10"/>
  <c r="AD4225" i="10" s="1"/>
  <c r="AF4225" i="10" l="1"/>
  <c r="AE4225" i="10"/>
  <c r="AH4225" i="10" l="1"/>
  <c r="T4226" i="10"/>
  <c r="AG4226" i="10" l="1"/>
  <c r="S4227" i="10"/>
  <c r="R4228" i="10" s="1"/>
  <c r="AJ4225" i="10"/>
  <c r="AI4225" i="10" s="1"/>
  <c r="U4226" i="10"/>
  <c r="W4226" i="10" s="1"/>
  <c r="AA4226" i="10" s="1"/>
  <c r="V4226" i="10"/>
  <c r="X4226" i="10" s="1"/>
  <c r="AB4226" i="10" s="1"/>
  <c r="Z4226" i="10" l="1"/>
  <c r="Y4226" i="10"/>
  <c r="AC4226" i="10" s="1"/>
  <c r="AD4226" i="10" l="1"/>
  <c r="AF4226" i="10" s="1"/>
  <c r="AE4226" i="10" l="1"/>
  <c r="AH4226" i="10" l="1"/>
  <c r="T4227" i="10"/>
  <c r="AG4227" i="10" l="1"/>
  <c r="S4228" i="10"/>
  <c r="R4229" i="10" s="1"/>
  <c r="V4227" i="10"/>
  <c r="X4227" i="10" s="1"/>
  <c r="Z4227" i="10" s="1"/>
  <c r="U4227" i="10"/>
  <c r="W4227" i="10" s="1"/>
  <c r="AA4227" i="10" s="1"/>
  <c r="AJ4226" i="10"/>
  <c r="AI4226" i="10" s="1"/>
  <c r="AB4227" i="10" l="1"/>
  <c r="AD4227" i="10" s="1"/>
  <c r="Y4227" i="10"/>
  <c r="AC4227" i="10" s="1"/>
  <c r="AE4227" i="10" l="1"/>
  <c r="AF4227" i="10"/>
  <c r="AH4227" i="10" l="1"/>
  <c r="T4228" i="10"/>
  <c r="AG4228" i="10" l="1"/>
  <c r="S4229" i="10"/>
  <c r="R4230" i="10" s="1"/>
  <c r="AJ4227" i="10"/>
  <c r="AI4227" i="10" s="1"/>
  <c r="V4228" i="10"/>
  <c r="X4228" i="10" s="1"/>
  <c r="AB4228" i="10" s="1"/>
  <c r="U4228" i="10"/>
  <c r="W4228" i="10" s="1"/>
  <c r="AA4228" i="10" s="1"/>
  <c r="Z4228" i="10" l="1"/>
  <c r="AD4228" i="10" s="1"/>
  <c r="Y4228" i="10"/>
  <c r="AC4228" i="10" s="1"/>
  <c r="AF4228" i="10" l="1"/>
  <c r="AE4228" i="10"/>
  <c r="AH4228" i="10" l="1"/>
  <c r="T4229" i="10"/>
  <c r="AG4229" i="10" l="1"/>
  <c r="S4230" i="10"/>
  <c r="R4231" i="10" s="1"/>
  <c r="AJ4228" i="10"/>
  <c r="AI4228" i="10" s="1"/>
  <c r="V4229" i="10"/>
  <c r="X4229" i="10" s="1"/>
  <c r="Z4229" i="10" s="1"/>
  <c r="U4229" i="10"/>
  <c r="W4229" i="10" s="1"/>
  <c r="AA4229" i="10" s="1"/>
  <c r="AB4229" i="10" l="1"/>
  <c r="AD4229" i="10" s="1"/>
  <c r="Y4229" i="10"/>
  <c r="AC4229" i="10" l="1"/>
  <c r="AE4229" i="10" l="1"/>
  <c r="AF4229" i="10"/>
  <c r="AH4229" i="10" l="1"/>
  <c r="T4230" i="10"/>
  <c r="AG4230" i="10" l="1"/>
  <c r="S4231" i="10"/>
  <c r="R4232" i="10" s="1"/>
  <c r="AJ4229" i="10"/>
  <c r="AI4229" i="10" s="1"/>
  <c r="V4230" i="10"/>
  <c r="X4230" i="10" s="1"/>
  <c r="AB4230" i="10" s="1"/>
  <c r="U4230" i="10"/>
  <c r="W4230" i="10" s="1"/>
  <c r="AA4230" i="10" s="1"/>
  <c r="Z4230" i="10" l="1"/>
  <c r="AD4230" i="10" s="1"/>
  <c r="Y4230" i="10"/>
  <c r="AC4230" i="10" l="1"/>
  <c r="AE4230" i="10" l="1"/>
  <c r="AF4230" i="10"/>
  <c r="AH4230" i="10" l="1"/>
  <c r="T4231" i="10"/>
  <c r="AG4231" i="10" l="1"/>
  <c r="S4232" i="10"/>
  <c r="R4233" i="10" s="1"/>
  <c r="AJ4230" i="10"/>
  <c r="AI4230" i="10" s="1"/>
  <c r="U4231" i="10"/>
  <c r="W4231" i="10" s="1"/>
  <c r="AA4231" i="10" s="1"/>
  <c r="V4231" i="10"/>
  <c r="X4231" i="10" s="1"/>
  <c r="AB4231" i="10" s="1"/>
  <c r="Z4231" i="10" l="1"/>
  <c r="AD4231" i="10" s="1"/>
  <c r="Y4231" i="10"/>
  <c r="AC4231" i="10" s="1"/>
  <c r="AE4231" i="10" l="1"/>
  <c r="T4232" i="10" s="1"/>
  <c r="AF4231" i="10"/>
  <c r="AG4232" i="10" l="1"/>
  <c r="S4233" i="10"/>
  <c r="R4234" i="10" s="1"/>
  <c r="AH4231" i="10"/>
  <c r="U4232" i="10"/>
  <c r="W4232" i="10" s="1"/>
  <c r="AA4232" i="10" s="1"/>
  <c r="V4232" i="10"/>
  <c r="X4232" i="10" s="1"/>
  <c r="Z4232" i="10" s="1"/>
  <c r="AB4232" i="10" l="1"/>
  <c r="AD4232" i="10" s="1"/>
  <c r="AJ4231" i="10"/>
  <c r="AI4231" i="10" s="1"/>
  <c r="Y4232" i="10"/>
  <c r="AC4232" i="10" l="1"/>
  <c r="AF4232" i="10" s="1"/>
  <c r="AE4232" i="10" l="1"/>
  <c r="AH4232" i="10" l="1"/>
  <c r="T4233" i="10"/>
  <c r="AG4233" i="10" l="1"/>
  <c r="S4234" i="10"/>
  <c r="R4235" i="10" s="1"/>
  <c r="V4233" i="10"/>
  <c r="X4233" i="10" s="1"/>
  <c r="AB4233" i="10" s="1"/>
  <c r="U4233" i="10"/>
  <c r="W4233" i="10" s="1"/>
  <c r="AA4233" i="10" s="1"/>
  <c r="AJ4232" i="10"/>
  <c r="AI4232" i="10" s="1"/>
  <c r="Y4233" i="10" l="1"/>
  <c r="AC4233" i="10" s="1"/>
  <c r="Z4233" i="10"/>
  <c r="AD4233" i="10" s="1"/>
  <c r="AF4233" i="10" l="1"/>
  <c r="AE4233" i="10"/>
  <c r="AH4233" i="10" l="1"/>
  <c r="T4234" i="10"/>
  <c r="AG4234" i="10" l="1"/>
  <c r="S4235" i="10"/>
  <c r="R4236" i="10" s="1"/>
  <c r="AJ4233" i="10"/>
  <c r="AI4233" i="10" s="1"/>
  <c r="U4234" i="10"/>
  <c r="W4234" i="10" s="1"/>
  <c r="AA4234" i="10" s="1"/>
  <c r="V4234" i="10"/>
  <c r="X4234" i="10" s="1"/>
  <c r="AB4234" i="10" s="1"/>
  <c r="Y4234" i="10" l="1"/>
  <c r="AC4234" i="10" s="1"/>
  <c r="Z4234" i="10"/>
  <c r="AD4234" i="10" s="1"/>
  <c r="AF4234" i="10" l="1"/>
  <c r="AE4234" i="10"/>
  <c r="AH4234" i="10" l="1"/>
  <c r="T4235" i="10"/>
  <c r="AG4235" i="10" l="1"/>
  <c r="S4236" i="10"/>
  <c r="R4237" i="10" s="1"/>
  <c r="AJ4234" i="10"/>
  <c r="AI4234" i="10" s="1"/>
  <c r="U4235" i="10"/>
  <c r="W4235" i="10" s="1"/>
  <c r="AA4235" i="10" s="1"/>
  <c r="V4235" i="10"/>
  <c r="X4235" i="10" s="1"/>
  <c r="AB4235" i="10" s="1"/>
  <c r="Y4235" i="10" l="1"/>
  <c r="AC4235" i="10" s="1"/>
  <c r="Z4235" i="10"/>
  <c r="AD4235" i="10" l="1"/>
  <c r="AE4235" i="10" l="1"/>
  <c r="AF4235" i="10"/>
  <c r="AH4235" i="10" l="1"/>
  <c r="T4236" i="10"/>
  <c r="AG4236" i="10" l="1"/>
  <c r="S4237" i="10"/>
  <c r="R4238" i="10" s="1"/>
  <c r="AJ4235" i="10"/>
  <c r="AI4235" i="10" s="1"/>
  <c r="U4236" i="10"/>
  <c r="W4236" i="10" s="1"/>
  <c r="AA4236" i="10" s="1"/>
  <c r="V4236" i="10"/>
  <c r="X4236" i="10" s="1"/>
  <c r="AB4236" i="10" s="1"/>
  <c r="Y4236" i="10" l="1"/>
  <c r="Z4236" i="10"/>
  <c r="AD4236" i="10" s="1"/>
  <c r="AC4236" i="10" l="1"/>
  <c r="AE4236" i="10" l="1"/>
  <c r="AF4236" i="10"/>
  <c r="AH4236" i="10" l="1"/>
  <c r="T4237" i="10"/>
  <c r="AG4237" i="10" l="1"/>
  <c r="S4238" i="10"/>
  <c r="R4239" i="10" s="1"/>
  <c r="AJ4236" i="10"/>
  <c r="AI4236" i="10" s="1"/>
  <c r="V4237" i="10"/>
  <c r="X4237" i="10" s="1"/>
  <c r="AB4237" i="10" s="1"/>
  <c r="U4237" i="10"/>
  <c r="W4237" i="10" s="1"/>
  <c r="AA4237" i="10" s="1"/>
  <c r="Z4237" i="10" l="1"/>
  <c r="AD4237" i="10" s="1"/>
  <c r="Y4237" i="10"/>
  <c r="AC4237" i="10" s="1"/>
  <c r="AE4237" i="10" l="1"/>
  <c r="AF4237" i="10"/>
  <c r="AH4237" i="10" l="1"/>
  <c r="T4238" i="10"/>
  <c r="AG4238" i="10" l="1"/>
  <c r="S4239" i="10"/>
  <c r="R4240" i="10" s="1"/>
  <c r="AJ4237" i="10"/>
  <c r="AI4237" i="10" s="1"/>
  <c r="V4238" i="10"/>
  <c r="X4238" i="10" s="1"/>
  <c r="AB4238" i="10" s="1"/>
  <c r="U4238" i="10"/>
  <c r="W4238" i="10" s="1"/>
  <c r="Y4238" i="10" s="1"/>
  <c r="AA4238" i="10" l="1"/>
  <c r="AC4238" i="10" s="1"/>
  <c r="Z4238" i="10"/>
  <c r="AD4238" i="10" s="1"/>
  <c r="AE4238" i="10" l="1"/>
  <c r="AF4238" i="10"/>
  <c r="AH4238" i="10" l="1"/>
  <c r="T4239" i="10"/>
  <c r="AG4239" i="10" l="1"/>
  <c r="S4240" i="10"/>
  <c r="R4241" i="10" s="1"/>
  <c r="AJ4238" i="10"/>
  <c r="AI4238" i="10" s="1"/>
  <c r="U4239" i="10"/>
  <c r="W4239" i="10" s="1"/>
  <c r="AA4239" i="10" s="1"/>
  <c r="V4239" i="10"/>
  <c r="X4239" i="10" s="1"/>
  <c r="AB4239" i="10" s="1"/>
  <c r="Z4239" i="10" l="1"/>
  <c r="AD4239" i="10" s="1"/>
  <c r="Y4239" i="10"/>
  <c r="AC4239" i="10" s="1"/>
  <c r="AE4239" i="10" l="1"/>
  <c r="T4240" i="10" s="1"/>
  <c r="AF4239" i="10"/>
  <c r="AG4240" i="10" l="1"/>
  <c r="S4241" i="10"/>
  <c r="R4242" i="10" s="1"/>
  <c r="AH4239" i="10"/>
  <c r="AJ4239" i="10" s="1"/>
  <c r="AI4239" i="10" s="1"/>
  <c r="V4240" i="10"/>
  <c r="X4240" i="10" s="1"/>
  <c r="Z4240" i="10" s="1"/>
  <c r="U4240" i="10"/>
  <c r="W4240" i="10" s="1"/>
  <c r="Y4240" i="10" s="1"/>
  <c r="AB4240" i="10" l="1"/>
  <c r="AD4240" i="10" s="1"/>
  <c r="AA4240" i="10"/>
  <c r="AC4240" i="10" s="1"/>
  <c r="AE4240" i="10" l="1"/>
  <c r="AF4240" i="10"/>
  <c r="AH4240" i="10" l="1"/>
  <c r="T4241" i="10"/>
  <c r="AG4241" i="10" l="1"/>
  <c r="S4242" i="10"/>
  <c r="R4243" i="10" s="1"/>
  <c r="AJ4240" i="10"/>
  <c r="AI4240" i="10" s="1"/>
  <c r="V4241" i="10"/>
  <c r="X4241" i="10" s="1"/>
  <c r="AB4241" i="10" s="1"/>
  <c r="U4241" i="10"/>
  <c r="W4241" i="10" s="1"/>
  <c r="AA4241" i="10" s="1"/>
  <c r="Z4241" i="10" l="1"/>
  <c r="AD4241" i="10" s="1"/>
  <c r="Y4241" i="10"/>
  <c r="AC4241" i="10" s="1"/>
  <c r="AE4241" i="10" l="1"/>
  <c r="AF4241" i="10"/>
  <c r="AH4241" i="10" l="1"/>
  <c r="T4242" i="10"/>
  <c r="AG4242" i="10" l="1"/>
  <c r="S4243" i="10"/>
  <c r="R4244" i="10" s="1"/>
  <c r="AJ4241" i="10"/>
  <c r="AI4241" i="10" s="1"/>
  <c r="U4242" i="10"/>
  <c r="W4242" i="10" s="1"/>
  <c r="AA4242" i="10" s="1"/>
  <c r="V4242" i="10"/>
  <c r="X4242" i="10" s="1"/>
  <c r="AB4242" i="10" s="1"/>
  <c r="Y4242" i="10" l="1"/>
  <c r="AC4242" i="10" s="1"/>
  <c r="Z4242" i="10"/>
  <c r="AD4242" i="10" s="1"/>
  <c r="AF4242" i="10" l="1"/>
  <c r="AE4242" i="10"/>
  <c r="T4243" i="10" s="1"/>
  <c r="AG4243" i="10" l="1"/>
  <c r="S4244" i="10"/>
  <c r="R4245" i="10" s="1"/>
  <c r="AH4242" i="10"/>
  <c r="U4243" i="10"/>
  <c r="W4243" i="10" s="1"/>
  <c r="Y4243" i="10" s="1"/>
  <c r="V4243" i="10"/>
  <c r="X4243" i="10" s="1"/>
  <c r="Z4243" i="10" s="1"/>
  <c r="AB4243" i="10" l="1"/>
  <c r="AD4243" i="10" s="1"/>
  <c r="AA4243" i="10"/>
  <c r="AC4243" i="10" s="1"/>
  <c r="AJ4242" i="10"/>
  <c r="AI4242" i="10" s="1"/>
  <c r="AF4243" i="10" l="1"/>
  <c r="AE4243" i="10"/>
  <c r="AH4243" i="10" l="1"/>
  <c r="T4244" i="10"/>
  <c r="AG4244" i="10" l="1"/>
  <c r="S4245" i="10"/>
  <c r="R4246" i="10" s="1"/>
  <c r="AJ4243" i="10"/>
  <c r="AI4243" i="10" s="1"/>
  <c r="U4244" i="10"/>
  <c r="W4244" i="10" s="1"/>
  <c r="AA4244" i="10" s="1"/>
  <c r="V4244" i="10"/>
  <c r="X4244" i="10" s="1"/>
  <c r="Z4244" i="10" s="1"/>
  <c r="AB4244" i="10" l="1"/>
  <c r="AD4244" i="10" s="1"/>
  <c r="Y4244" i="10"/>
  <c r="AC4244" i="10" s="1"/>
  <c r="AF4244" i="10" l="1"/>
  <c r="AE4244" i="10"/>
  <c r="AH4244" i="10" l="1"/>
  <c r="T4245" i="10"/>
  <c r="AG4245" i="10" l="1"/>
  <c r="S4246" i="10"/>
  <c r="R4247" i="10" s="1"/>
  <c r="AJ4244" i="10"/>
  <c r="AI4244" i="10" s="1"/>
  <c r="U4245" i="10"/>
  <c r="W4245" i="10" s="1"/>
  <c r="Y4245" i="10" s="1"/>
  <c r="V4245" i="10"/>
  <c r="X4245" i="10" s="1"/>
  <c r="AB4245" i="10" s="1"/>
  <c r="AA4245" i="10" l="1"/>
  <c r="AC4245" i="10" s="1"/>
  <c r="Z4245" i="10"/>
  <c r="AD4245" i="10" s="1"/>
  <c r="AF4245" i="10" l="1"/>
  <c r="AE4245" i="10"/>
  <c r="AH4245" i="10" l="1"/>
  <c r="T4246" i="10"/>
  <c r="AG4246" i="10" l="1"/>
  <c r="S4247" i="10"/>
  <c r="R4248" i="10" s="1"/>
  <c r="AJ4245" i="10"/>
  <c r="AI4245" i="10" s="1"/>
  <c r="U4246" i="10"/>
  <c r="W4246" i="10" s="1"/>
  <c r="AA4246" i="10" s="1"/>
  <c r="V4246" i="10"/>
  <c r="X4246" i="10" s="1"/>
  <c r="AB4246" i="10" s="1"/>
  <c r="Y4246" i="10" l="1"/>
  <c r="AC4246" i="10" s="1"/>
  <c r="Z4246" i="10"/>
  <c r="AD4246" i="10" s="1"/>
  <c r="AF4246" i="10" l="1"/>
  <c r="AE4246" i="10"/>
  <c r="T4247" i="10" s="1"/>
  <c r="AG4247" i="10" l="1"/>
  <c r="S4248" i="10"/>
  <c r="R4249" i="10" s="1"/>
  <c r="AH4246" i="10"/>
  <c r="U4247" i="10"/>
  <c r="W4247" i="10" s="1"/>
  <c r="AA4247" i="10" s="1"/>
  <c r="V4247" i="10"/>
  <c r="X4247" i="10" s="1"/>
  <c r="AB4247" i="10" s="1"/>
  <c r="AJ4246" i="10" l="1"/>
  <c r="AI4246" i="10" s="1"/>
  <c r="Y4247" i="10"/>
  <c r="AC4247" i="10" s="1"/>
  <c r="Z4247" i="10"/>
  <c r="AD4247" i="10" s="1"/>
  <c r="AE4247" i="10" l="1"/>
  <c r="AF4247" i="10"/>
  <c r="AH4247" i="10" l="1"/>
  <c r="T4248" i="10"/>
  <c r="AG4248" i="10" l="1"/>
  <c r="S4249" i="10"/>
  <c r="R4250" i="10" s="1"/>
  <c r="AJ4247" i="10"/>
  <c r="AI4247" i="10" s="1"/>
  <c r="U4248" i="10"/>
  <c r="W4248" i="10" s="1"/>
  <c r="AA4248" i="10" s="1"/>
  <c r="V4248" i="10"/>
  <c r="X4248" i="10" s="1"/>
  <c r="AB4248" i="10" s="1"/>
  <c r="Y4248" i="10" l="1"/>
  <c r="AC4248" i="10" s="1"/>
  <c r="Z4248" i="10"/>
  <c r="AD4248" i="10" l="1"/>
  <c r="AE4248" i="10" l="1"/>
  <c r="AF4248" i="10"/>
  <c r="AH4248" i="10" l="1"/>
  <c r="T4249" i="10"/>
  <c r="AG4249" i="10" l="1"/>
  <c r="S4250" i="10"/>
  <c r="R4251" i="10" s="1"/>
  <c r="AJ4248" i="10"/>
  <c r="AI4248" i="10" s="1"/>
  <c r="V4249" i="10"/>
  <c r="X4249" i="10" s="1"/>
  <c r="AB4249" i="10" s="1"/>
  <c r="U4249" i="10"/>
  <c r="W4249" i="10" s="1"/>
  <c r="AA4249" i="10" s="1"/>
  <c r="Z4249" i="10" l="1"/>
  <c r="AD4249" i="10" s="1"/>
  <c r="Y4249" i="10"/>
  <c r="AC4249" i="10" s="1"/>
  <c r="AE4249" i="10" l="1"/>
  <c r="AF4249" i="10"/>
  <c r="AH4249" i="10" l="1"/>
  <c r="T4250" i="10"/>
  <c r="AG4250" i="10" l="1"/>
  <c r="S4251" i="10"/>
  <c r="R4252" i="10" s="1"/>
  <c r="AJ4249" i="10"/>
  <c r="AI4249" i="10" s="1"/>
  <c r="V4250" i="10"/>
  <c r="X4250" i="10" s="1"/>
  <c r="Z4250" i="10" s="1"/>
  <c r="U4250" i="10"/>
  <c r="W4250" i="10" s="1"/>
  <c r="AA4250" i="10" s="1"/>
  <c r="AB4250" i="10" l="1"/>
  <c r="AD4250" i="10" s="1"/>
  <c r="Y4250" i="10"/>
  <c r="AC4250" i="10" s="1"/>
  <c r="AF4250" i="10" l="1"/>
  <c r="AE4250" i="10"/>
  <c r="AH4250" i="10" l="1"/>
  <c r="T4251" i="10"/>
  <c r="AG4251" i="10" l="1"/>
  <c r="S4252" i="10"/>
  <c r="R4253" i="10" s="1"/>
  <c r="AJ4250" i="10"/>
  <c r="AI4250" i="10" s="1"/>
  <c r="U4251" i="10"/>
  <c r="W4251" i="10" s="1"/>
  <c r="AA4251" i="10" s="1"/>
  <c r="V4251" i="10"/>
  <c r="X4251" i="10" s="1"/>
  <c r="AB4251" i="10" s="1"/>
  <c r="Z4251" i="10" l="1"/>
  <c r="AD4251" i="10" s="1"/>
  <c r="Y4251" i="10"/>
  <c r="AC4251" i="10" s="1"/>
  <c r="AE4251" i="10" l="1"/>
  <c r="AF4251" i="10"/>
  <c r="AH4251" i="10" l="1"/>
  <c r="T4252" i="10"/>
  <c r="AG4252" i="10" l="1"/>
  <c r="S4253" i="10"/>
  <c r="R4254" i="10" s="1"/>
  <c r="AJ4251" i="10"/>
  <c r="AI4251" i="10" s="1"/>
  <c r="U4252" i="10"/>
  <c r="W4252" i="10" s="1"/>
  <c r="AA4252" i="10" s="1"/>
  <c r="V4252" i="10"/>
  <c r="X4252" i="10" s="1"/>
  <c r="AB4252" i="10" s="1"/>
  <c r="Y4252" i="10" l="1"/>
  <c r="Z4252" i="10"/>
  <c r="AD4252" i="10" s="1"/>
  <c r="AC4252" i="10" l="1"/>
  <c r="AF4252" i="10" l="1"/>
  <c r="AE4252" i="10"/>
  <c r="AH4252" i="10" l="1"/>
  <c r="T4253" i="10"/>
  <c r="AG4253" i="10" l="1"/>
  <c r="S4254" i="10"/>
  <c r="R4255" i="10" s="1"/>
  <c r="AJ4252" i="10"/>
  <c r="AI4252" i="10" s="1"/>
  <c r="V4253" i="10"/>
  <c r="X4253" i="10" s="1"/>
  <c r="AB4253" i="10" s="1"/>
  <c r="U4253" i="10"/>
  <c r="W4253" i="10" s="1"/>
  <c r="AA4253" i="10" s="1"/>
  <c r="Y4253" i="10" l="1"/>
  <c r="AC4253" i="10" s="1"/>
  <c r="Z4253" i="10"/>
  <c r="AD4253" i="10" s="1"/>
  <c r="AF4253" i="10" l="1"/>
  <c r="AE4253" i="10"/>
  <c r="AH4253" i="10" l="1"/>
  <c r="T4254" i="10"/>
  <c r="AG4254" i="10" l="1"/>
  <c r="S4255" i="10"/>
  <c r="R4256" i="10" s="1"/>
  <c r="AJ4253" i="10"/>
  <c r="AI4253" i="10" s="1"/>
  <c r="U4254" i="10"/>
  <c r="W4254" i="10" s="1"/>
  <c r="Y4254" i="10" s="1"/>
  <c r="V4254" i="10"/>
  <c r="X4254" i="10" s="1"/>
  <c r="Z4254" i="10" s="1"/>
  <c r="AB4254" i="10" l="1"/>
  <c r="AD4254" i="10" s="1"/>
  <c r="AA4254" i="10"/>
  <c r="AC4254" i="10" s="1"/>
  <c r="AF4254" i="10" l="1"/>
  <c r="AE4254" i="10"/>
  <c r="AH4254" i="10" l="1"/>
  <c r="T4255" i="10"/>
  <c r="AG4255" i="10" l="1"/>
  <c r="S4256" i="10"/>
  <c r="R4257" i="10" s="1"/>
  <c r="AI4254" i="10"/>
  <c r="AJ4254" i="10"/>
  <c r="U4255" i="10"/>
  <c r="W4255" i="10" s="1"/>
  <c r="Y4255" i="10" s="1"/>
  <c r="V4255" i="10"/>
  <c r="X4255" i="10" s="1"/>
  <c r="Z4255" i="10" s="1"/>
  <c r="AA4255" i="10" l="1"/>
  <c r="AC4255" i="10" s="1"/>
  <c r="AB4255" i="10"/>
  <c r="AD4255" i="10" s="1"/>
  <c r="AF4255" i="10" l="1"/>
  <c r="AE4255" i="10"/>
  <c r="AH4255" i="10" l="1"/>
  <c r="T4256" i="10"/>
  <c r="AG4256" i="10" l="1"/>
  <c r="S4257" i="10"/>
  <c r="R4258" i="10" s="1"/>
  <c r="AJ4255" i="10"/>
  <c r="AI4255" i="10" s="1"/>
  <c r="V4256" i="10"/>
  <c r="X4256" i="10" s="1"/>
  <c r="AB4256" i="10" s="1"/>
  <c r="U4256" i="10"/>
  <c r="W4256" i="10" s="1"/>
  <c r="Y4256" i="10" s="1"/>
  <c r="AA4256" i="10" l="1"/>
  <c r="AC4256" i="10" s="1"/>
  <c r="Z4256" i="10"/>
  <c r="AD4256" i="10" s="1"/>
  <c r="AF4256" i="10" l="1"/>
  <c r="AE4256" i="10"/>
  <c r="AH4256" i="10" l="1"/>
  <c r="T4257" i="10"/>
  <c r="AG4257" i="10" l="1"/>
  <c r="S4258" i="10"/>
  <c r="R4259" i="10" s="1"/>
  <c r="AI4256" i="10"/>
  <c r="AJ4256" i="10"/>
  <c r="V4257" i="10"/>
  <c r="X4257" i="10" s="1"/>
  <c r="AB4257" i="10" s="1"/>
  <c r="U4257" i="10"/>
  <c r="W4257" i="10" s="1"/>
  <c r="Y4257" i="10" s="1"/>
  <c r="AA4257" i="10" l="1"/>
  <c r="AC4257" i="10" s="1"/>
  <c r="Z4257" i="10"/>
  <c r="AD4257" i="10" s="1"/>
  <c r="AE4257" i="10" l="1"/>
  <c r="AF4257" i="10"/>
  <c r="AH4257" i="10" l="1"/>
  <c r="T4258" i="10"/>
  <c r="AG4258" i="10" l="1"/>
  <c r="S4259" i="10"/>
  <c r="R4260" i="10" s="1"/>
  <c r="AJ4257" i="10"/>
  <c r="AI4257" i="10" s="1"/>
  <c r="U4258" i="10"/>
  <c r="W4258" i="10" s="1"/>
  <c r="Y4258" i="10" s="1"/>
  <c r="V4258" i="10"/>
  <c r="X4258" i="10" s="1"/>
  <c r="Z4258" i="10" s="1"/>
  <c r="AB4258" i="10" l="1"/>
  <c r="AD4258" i="10" s="1"/>
  <c r="AA4258" i="10"/>
  <c r="AC4258" i="10" s="1"/>
  <c r="AE4258" i="10" l="1"/>
  <c r="AF4258" i="10"/>
  <c r="AH4258" i="10" l="1"/>
  <c r="T4259" i="10"/>
  <c r="AG4259" i="10" l="1"/>
  <c r="S4260" i="10"/>
  <c r="R4261" i="10" s="1"/>
  <c r="U4259" i="10"/>
  <c r="W4259" i="10" s="1"/>
  <c r="AA4259" i="10" s="1"/>
  <c r="V4259" i="10"/>
  <c r="X4259" i="10" s="1"/>
  <c r="AB4259" i="10" s="1"/>
  <c r="AJ4258" i="10"/>
  <c r="AI4258" i="10" s="1"/>
  <c r="Y4259" i="10" l="1"/>
  <c r="AC4259" i="10" s="1"/>
  <c r="Z4259" i="10"/>
  <c r="AD4259" i="10" s="1"/>
  <c r="AE4259" i="10" l="1"/>
  <c r="AF4259" i="10"/>
  <c r="AH4259" i="10" l="1"/>
  <c r="T4260" i="10"/>
  <c r="AG4260" i="10" l="1"/>
  <c r="S4261" i="10"/>
  <c r="R4262" i="10" s="1"/>
  <c r="AJ4259" i="10"/>
  <c r="AI4259" i="10" s="1"/>
  <c r="U4260" i="10"/>
  <c r="W4260" i="10" s="1"/>
  <c r="Y4260" i="10" s="1"/>
  <c r="V4260" i="10"/>
  <c r="X4260" i="10" s="1"/>
  <c r="Z4260" i="10" s="1"/>
  <c r="AA4260" i="10" l="1"/>
  <c r="AC4260" i="10" s="1"/>
  <c r="AB4260" i="10"/>
  <c r="AD4260" i="10" s="1"/>
  <c r="AF4260" i="10" l="1"/>
  <c r="AE4260" i="10"/>
  <c r="AH4260" i="10" l="1"/>
  <c r="T4261" i="10"/>
  <c r="AG4261" i="10" l="1"/>
  <c r="S4262" i="10"/>
  <c r="R4263" i="10" s="1"/>
  <c r="V4261" i="10"/>
  <c r="X4261" i="10" s="1"/>
  <c r="Z4261" i="10" s="1"/>
  <c r="U4261" i="10"/>
  <c r="W4261" i="10" s="1"/>
  <c r="Y4261" i="10" s="1"/>
  <c r="AJ4260" i="10"/>
  <c r="AI4260" i="10" s="1"/>
  <c r="AB4261" i="10" l="1"/>
  <c r="AD4261" i="10" s="1"/>
  <c r="AA4261" i="10"/>
  <c r="AC4261" i="10" s="1"/>
  <c r="AF4261" i="10" l="1"/>
  <c r="AE4261" i="10"/>
  <c r="AH4261" i="10" l="1"/>
  <c r="T4262" i="10"/>
  <c r="AG4262" i="10" l="1"/>
  <c r="S4263" i="10"/>
  <c r="R4264" i="10" s="1"/>
  <c r="AJ4261" i="10"/>
  <c r="AI4261" i="10" s="1"/>
  <c r="V4262" i="10"/>
  <c r="X4262" i="10" s="1"/>
  <c r="Z4262" i="10" s="1"/>
  <c r="U4262" i="10"/>
  <c r="W4262" i="10" s="1"/>
  <c r="Y4262" i="10" s="1"/>
  <c r="AB4262" i="10" l="1"/>
  <c r="AD4262" i="10" s="1"/>
  <c r="AA4262" i="10"/>
  <c r="AC4262" i="10" s="1"/>
  <c r="AF4262" i="10" l="1"/>
  <c r="AE4262" i="10"/>
  <c r="AH4262" i="10" l="1"/>
  <c r="T4263" i="10"/>
  <c r="AG4263" i="10" l="1"/>
  <c r="S4264" i="10"/>
  <c r="R4265" i="10" s="1"/>
  <c r="U4263" i="10"/>
  <c r="W4263" i="10" s="1"/>
  <c r="Y4263" i="10" s="1"/>
  <c r="V4263" i="10"/>
  <c r="X4263" i="10" s="1"/>
  <c r="Z4263" i="10" s="1"/>
  <c r="AJ4262" i="10"/>
  <c r="AI4262" i="10" s="1"/>
  <c r="AB4263" i="10" l="1"/>
  <c r="AD4263" i="10" s="1"/>
  <c r="AA4263" i="10"/>
  <c r="AC4263" i="10" s="1"/>
  <c r="AF4263" i="10" l="1"/>
  <c r="AE4263" i="10"/>
  <c r="AH4263" i="10" l="1"/>
  <c r="T4264" i="10"/>
  <c r="AG4264" i="10" l="1"/>
  <c r="S4265" i="10"/>
  <c r="R4266" i="10" s="1"/>
  <c r="AJ4263" i="10"/>
  <c r="AI4263" i="10" s="1"/>
  <c r="V4264" i="10"/>
  <c r="X4264" i="10" s="1"/>
  <c r="Z4264" i="10" s="1"/>
  <c r="U4264" i="10"/>
  <c r="W4264" i="10" s="1"/>
  <c r="Y4264" i="10" s="1"/>
  <c r="AB4264" i="10" l="1"/>
  <c r="AD4264" i="10" s="1"/>
  <c r="AA4264" i="10"/>
  <c r="AC4264" i="10" s="1"/>
  <c r="AE4264" i="10" l="1"/>
  <c r="AF4264" i="10"/>
  <c r="AH4264" i="10" l="1"/>
  <c r="T4265" i="10"/>
  <c r="AG4265" i="10" l="1"/>
  <c r="S4266" i="10"/>
  <c r="R4267" i="10" s="1"/>
  <c r="U4265" i="10"/>
  <c r="W4265" i="10" s="1"/>
  <c r="Y4265" i="10" s="1"/>
  <c r="V4265" i="10"/>
  <c r="X4265" i="10" s="1"/>
  <c r="Z4265" i="10" s="1"/>
  <c r="AJ4264" i="10"/>
  <c r="AI4264" i="10" s="1"/>
  <c r="AA4265" i="10" l="1"/>
  <c r="AC4265" i="10" s="1"/>
  <c r="AB4265" i="10"/>
  <c r="AD4265" i="10" s="1"/>
  <c r="AF4265" i="10" l="1"/>
  <c r="AE4265" i="10"/>
  <c r="AH4265" i="10" l="1"/>
  <c r="T4266" i="10"/>
  <c r="AG4266" i="10" l="1"/>
  <c r="S4267" i="10"/>
  <c r="R4268" i="10" s="1"/>
  <c r="AJ4265" i="10"/>
  <c r="AI4265" i="10" s="1"/>
  <c r="U4266" i="10"/>
  <c r="W4266" i="10" s="1"/>
  <c r="Y4266" i="10" s="1"/>
  <c r="V4266" i="10"/>
  <c r="X4266" i="10" s="1"/>
  <c r="Z4266" i="10" s="1"/>
  <c r="AB4266" i="10" l="1"/>
  <c r="AD4266" i="10" s="1"/>
  <c r="AA4266" i="10"/>
  <c r="AC4266" i="10" s="1"/>
  <c r="AF4266" i="10" l="1"/>
  <c r="AE4266" i="10"/>
  <c r="AH4266" i="10" l="1"/>
  <c r="T4267" i="10"/>
  <c r="AG4267" i="10" l="1"/>
  <c r="S4268" i="10"/>
  <c r="R4269" i="10" s="1"/>
  <c r="U4267" i="10"/>
  <c r="W4267" i="10" s="1"/>
  <c r="Y4267" i="10" s="1"/>
  <c r="V4267" i="10"/>
  <c r="X4267" i="10" s="1"/>
  <c r="Z4267" i="10" s="1"/>
  <c r="AJ4266" i="10"/>
  <c r="H48" i="11" s="1"/>
  <c r="AB4267" i="10" l="1"/>
  <c r="AD4267" i="10" s="1"/>
  <c r="AA4267" i="10"/>
  <c r="AC4267" i="10" s="1"/>
  <c r="AI4266" i="10"/>
  <c r="G48" i="11" s="1"/>
  <c r="AF4267" i="10" l="1"/>
  <c r="AE4267" i="10"/>
  <c r="AH4267" i="10" l="1"/>
  <c r="T4268" i="10"/>
  <c r="AG4268" i="10" l="1"/>
  <c r="S4269" i="10"/>
  <c r="R4270" i="10" s="1"/>
  <c r="AJ4267" i="10"/>
  <c r="AI4267" i="10" s="1"/>
  <c r="V4268" i="10"/>
  <c r="X4268" i="10" s="1"/>
  <c r="Z4268" i="10" s="1"/>
  <c r="U4268" i="10"/>
  <c r="W4268" i="10" s="1"/>
  <c r="AA4268" i="10" s="1"/>
  <c r="AB4268" i="10" l="1"/>
  <c r="AD4268" i="10" s="1"/>
  <c r="Y4268" i="10"/>
  <c r="AC4268" i="10" s="1"/>
  <c r="AF4268" i="10" l="1"/>
  <c r="AE4268" i="10"/>
  <c r="AH4268" i="10" l="1"/>
  <c r="T4269" i="10"/>
  <c r="AG4269" i="10" l="1"/>
  <c r="S4270" i="10"/>
  <c r="R4271" i="10" s="1"/>
  <c r="V4269" i="10"/>
  <c r="X4269" i="10" s="1"/>
  <c r="AB4269" i="10" s="1"/>
  <c r="U4269" i="10"/>
  <c r="W4269" i="10" s="1"/>
  <c r="Y4269" i="10" s="1"/>
  <c r="AJ4268" i="10"/>
  <c r="AI4268" i="10" s="1"/>
  <c r="AA4269" i="10" l="1"/>
  <c r="AC4269" i="10" s="1"/>
  <c r="Z4269" i="10"/>
  <c r="AD4269" i="10" s="1"/>
  <c r="AE4269" i="10" l="1"/>
  <c r="AF4269" i="10"/>
  <c r="AH4269" i="10" l="1"/>
  <c r="T4270" i="10"/>
  <c r="AG4270" i="10" l="1"/>
  <c r="S4271" i="10"/>
  <c r="R4272" i="10" s="1"/>
  <c r="V4270" i="10"/>
  <c r="X4270" i="10" s="1"/>
  <c r="Z4270" i="10" s="1"/>
  <c r="U4270" i="10"/>
  <c r="W4270" i="10" s="1"/>
  <c r="AA4270" i="10" s="1"/>
  <c r="AJ4269" i="10"/>
  <c r="AI4269" i="10" s="1"/>
  <c r="AB4270" i="10" l="1"/>
  <c r="AD4270" i="10" s="1"/>
  <c r="Y4270" i="10"/>
  <c r="AC4270" i="10" s="1"/>
  <c r="AE4270" i="10" l="1"/>
  <c r="AF4270" i="10"/>
  <c r="AH4270" i="10" l="1"/>
  <c r="T4271" i="10"/>
  <c r="AG4271" i="10" l="1"/>
  <c r="S4272" i="10"/>
  <c r="R4273" i="10" s="1"/>
  <c r="AJ4270" i="10"/>
  <c r="AI4270" i="10" s="1"/>
  <c r="V4271" i="10"/>
  <c r="X4271" i="10" s="1"/>
  <c r="Z4271" i="10" s="1"/>
  <c r="U4271" i="10"/>
  <c r="W4271" i="10" s="1"/>
  <c r="Y4271" i="10" s="1"/>
  <c r="AB4271" i="10" l="1"/>
  <c r="AD4271" i="10" s="1"/>
  <c r="AA4271" i="10"/>
  <c r="AC4271" i="10" s="1"/>
  <c r="AF4271" i="10" l="1"/>
  <c r="AE4271" i="10"/>
  <c r="AH4271" i="10" l="1"/>
  <c r="T4272" i="10"/>
  <c r="AG4272" i="10" l="1"/>
  <c r="S4273" i="10"/>
  <c r="R4274" i="10" s="1"/>
  <c r="V4272" i="10"/>
  <c r="X4272" i="10" s="1"/>
  <c r="Z4272" i="10" s="1"/>
  <c r="U4272" i="10"/>
  <c r="W4272" i="10" s="1"/>
  <c r="Y4272" i="10" s="1"/>
  <c r="AJ4271" i="10"/>
  <c r="AI4271" i="10" s="1"/>
  <c r="AB4272" i="10" l="1"/>
  <c r="AD4272" i="10" s="1"/>
  <c r="AA4272" i="10"/>
  <c r="AC4272" i="10" s="1"/>
  <c r="AF4272" i="10" l="1"/>
  <c r="AE4272" i="10"/>
  <c r="AH4272" i="10" l="1"/>
  <c r="T4273" i="10"/>
  <c r="AG4273" i="10" l="1"/>
  <c r="S4274" i="10"/>
  <c r="R4275" i="10" s="1"/>
  <c r="AJ4272" i="10"/>
  <c r="AI4272" i="10" s="1"/>
  <c r="V4273" i="10"/>
  <c r="X4273" i="10" s="1"/>
  <c r="Z4273" i="10" s="1"/>
  <c r="U4273" i="10"/>
  <c r="W4273" i="10" s="1"/>
  <c r="AA4273" i="10" s="1"/>
  <c r="AB4273" i="10" l="1"/>
  <c r="AD4273" i="10" s="1"/>
  <c r="Y4273" i="10"/>
  <c r="AC4273" i="10" s="1"/>
  <c r="AF4273" i="10" l="1"/>
  <c r="AE4273" i="10"/>
  <c r="AH4273" i="10" l="1"/>
  <c r="T4274" i="10"/>
  <c r="AG4274" i="10" l="1"/>
  <c r="S4275" i="10"/>
  <c r="R4276" i="10" s="1"/>
  <c r="U4274" i="10"/>
  <c r="W4274" i="10" s="1"/>
  <c r="Y4274" i="10" s="1"/>
  <c r="V4274" i="10"/>
  <c r="X4274" i="10" s="1"/>
  <c r="Z4274" i="10" s="1"/>
  <c r="AJ4273" i="10"/>
  <c r="AI4273" i="10" s="1"/>
  <c r="AB4274" i="10" l="1"/>
  <c r="AD4274" i="10" s="1"/>
  <c r="AA4274" i="10"/>
  <c r="AC4274" i="10" s="1"/>
  <c r="AE4274" i="10" l="1"/>
  <c r="AF4274" i="10"/>
  <c r="AH4274" i="10" l="1"/>
  <c r="T4275" i="10"/>
  <c r="AG4275" i="10" l="1"/>
  <c r="S4276" i="10"/>
  <c r="R4277" i="10" s="1"/>
  <c r="AJ4274" i="10"/>
  <c r="AI4274" i="10" s="1"/>
  <c r="U4275" i="10"/>
  <c r="W4275" i="10" s="1"/>
  <c r="Y4275" i="10" s="1"/>
  <c r="V4275" i="10"/>
  <c r="X4275" i="10" s="1"/>
  <c r="Z4275" i="10" s="1"/>
  <c r="AB4275" i="10" l="1"/>
  <c r="AD4275" i="10" s="1"/>
  <c r="AA4275" i="10"/>
  <c r="AC4275" i="10" s="1"/>
  <c r="AF4275" i="10" l="1"/>
  <c r="AE4275" i="10"/>
  <c r="AH4275" i="10" l="1"/>
  <c r="T4276" i="10"/>
  <c r="AG4276" i="10" l="1"/>
  <c r="S4277" i="10"/>
  <c r="R4278" i="10" s="1"/>
  <c r="U4276" i="10"/>
  <c r="W4276" i="10" s="1"/>
  <c r="Y4276" i="10" s="1"/>
  <c r="V4276" i="10"/>
  <c r="X4276" i="10" s="1"/>
  <c r="AB4276" i="10" s="1"/>
  <c r="AJ4275" i="10"/>
  <c r="AI4275" i="10" s="1"/>
  <c r="AA4276" i="10" l="1"/>
  <c r="AC4276" i="10" s="1"/>
  <c r="Z4276" i="10"/>
  <c r="AD4276" i="10" s="1"/>
  <c r="AF4276" i="10" l="1"/>
  <c r="AE4276" i="10"/>
  <c r="AH4276" i="10" l="1"/>
  <c r="T4277" i="10"/>
  <c r="AG4277" i="10" l="1"/>
  <c r="S4278" i="10"/>
  <c r="R4279" i="10" s="1"/>
  <c r="U4277" i="10"/>
  <c r="W4277" i="10" s="1"/>
  <c r="Y4277" i="10" s="1"/>
  <c r="V4277" i="10"/>
  <c r="X4277" i="10" s="1"/>
  <c r="Z4277" i="10" s="1"/>
  <c r="AJ4276" i="10"/>
  <c r="AI4276" i="10" s="1"/>
  <c r="AB4277" i="10" l="1"/>
  <c r="AD4277" i="10" s="1"/>
  <c r="AA4277" i="10"/>
  <c r="AC4277" i="10" s="1"/>
  <c r="AE4277" i="10" l="1"/>
  <c r="AF4277" i="10"/>
  <c r="AH4277" i="10" l="1"/>
  <c r="T4278" i="10"/>
  <c r="AG4278" i="10" l="1"/>
  <c r="S4279" i="10"/>
  <c r="R4280" i="10" s="1"/>
  <c r="AJ4277" i="10"/>
  <c r="AI4277" i="10" s="1"/>
  <c r="V4278" i="10"/>
  <c r="X4278" i="10" s="1"/>
  <c r="Z4278" i="10" s="1"/>
  <c r="U4278" i="10"/>
  <c r="W4278" i="10" s="1"/>
  <c r="Y4278" i="10" s="1"/>
  <c r="AA4278" i="10" l="1"/>
  <c r="AC4278" i="10" s="1"/>
  <c r="AB4278" i="10"/>
  <c r="AD4278" i="10" s="1"/>
  <c r="AE4278" i="10" l="1"/>
  <c r="AF4278" i="10"/>
  <c r="AH4278" i="10" l="1"/>
  <c r="T4279" i="10"/>
  <c r="AG4279" i="10" l="1"/>
  <c r="S4280" i="10"/>
  <c r="R4281" i="10" s="1"/>
  <c r="AJ4278" i="10"/>
  <c r="AI4278" i="10" s="1"/>
  <c r="U4279" i="10"/>
  <c r="W4279" i="10" s="1"/>
  <c r="Y4279" i="10" s="1"/>
  <c r="V4279" i="10"/>
  <c r="X4279" i="10" s="1"/>
  <c r="Z4279" i="10" s="1"/>
  <c r="AB4279" i="10" l="1"/>
  <c r="AD4279" i="10" s="1"/>
  <c r="AA4279" i="10"/>
  <c r="AC4279" i="10" s="1"/>
  <c r="AF4279" i="10" l="1"/>
  <c r="AE4279" i="10"/>
  <c r="AH4279" i="10" l="1"/>
  <c r="T4280" i="10"/>
  <c r="AG4280" i="10" l="1"/>
  <c r="S4281" i="10"/>
  <c r="R4282" i="10" s="1"/>
  <c r="AJ4279" i="10"/>
  <c r="AI4279" i="10" s="1"/>
  <c r="U4280" i="10"/>
  <c r="W4280" i="10" s="1"/>
  <c r="Y4280" i="10" s="1"/>
  <c r="V4280" i="10"/>
  <c r="X4280" i="10" s="1"/>
  <c r="Z4280" i="10" s="1"/>
  <c r="AA4280" i="10" l="1"/>
  <c r="AC4280" i="10" s="1"/>
  <c r="AB4280" i="10"/>
  <c r="AD4280" i="10" s="1"/>
  <c r="AF4280" i="10" l="1"/>
  <c r="AE4280" i="10"/>
  <c r="AH4280" i="10" l="1"/>
  <c r="T4281" i="10"/>
  <c r="AG4281" i="10" l="1"/>
  <c r="S4282" i="10"/>
  <c r="R4283" i="10" s="1"/>
  <c r="AJ4280" i="10"/>
  <c r="AI4280" i="10" s="1"/>
  <c r="V4281" i="10"/>
  <c r="X4281" i="10" s="1"/>
  <c r="AB4281" i="10" s="1"/>
  <c r="U4281" i="10"/>
  <c r="W4281" i="10" s="1"/>
  <c r="Y4281" i="10" s="1"/>
  <c r="AA4281" i="10" l="1"/>
  <c r="AC4281" i="10" s="1"/>
  <c r="Z4281" i="10"/>
  <c r="AD4281" i="10" s="1"/>
  <c r="AE4281" i="10" l="1"/>
  <c r="AF4281" i="10"/>
  <c r="AH4281" i="10" l="1"/>
  <c r="T4282" i="10"/>
  <c r="AG4282" i="10" l="1"/>
  <c r="S4283" i="10"/>
  <c r="R4284" i="10" s="1"/>
  <c r="U4282" i="10"/>
  <c r="W4282" i="10" s="1"/>
  <c r="AA4282" i="10" s="1"/>
  <c r="V4282" i="10"/>
  <c r="X4282" i="10" s="1"/>
  <c r="AB4282" i="10" s="1"/>
  <c r="AJ4281" i="10"/>
  <c r="AI4281" i="10" s="1"/>
  <c r="Y4282" i="10" l="1"/>
  <c r="AC4282" i="10" s="1"/>
  <c r="Z4282" i="10"/>
  <c r="AD4282" i="10" s="1"/>
  <c r="AE4282" i="10" l="1"/>
  <c r="AF4282" i="10"/>
  <c r="AH4282" i="10" l="1"/>
  <c r="T4283" i="10"/>
  <c r="AG4283" i="10" l="1"/>
  <c r="S4284" i="10"/>
  <c r="R4285" i="10" s="1"/>
  <c r="V4283" i="10"/>
  <c r="X4283" i="10" s="1"/>
  <c r="Z4283" i="10" s="1"/>
  <c r="U4283" i="10"/>
  <c r="W4283" i="10" s="1"/>
  <c r="Y4283" i="10" s="1"/>
  <c r="AJ4282" i="10"/>
  <c r="AI4282" i="10" s="1"/>
  <c r="AB4283" i="10" l="1"/>
  <c r="AD4283" i="10" s="1"/>
  <c r="AA4283" i="10"/>
  <c r="AC4283" i="10" s="1"/>
  <c r="AF4283" i="10" l="1"/>
  <c r="AE4283" i="10"/>
  <c r="AH4283" i="10" l="1"/>
  <c r="T4284" i="10"/>
  <c r="AG4284" i="10" l="1"/>
  <c r="S4285" i="10"/>
  <c r="R4286" i="10" s="1"/>
  <c r="V4284" i="10"/>
  <c r="X4284" i="10" s="1"/>
  <c r="Z4284" i="10" s="1"/>
  <c r="U4284" i="10"/>
  <c r="W4284" i="10" s="1"/>
  <c r="Y4284" i="10" s="1"/>
  <c r="AJ4283" i="10"/>
  <c r="AI4283" i="10" s="1"/>
  <c r="AB4284" i="10" l="1"/>
  <c r="AD4284" i="10" s="1"/>
  <c r="AA4284" i="10"/>
  <c r="AC4284" i="10" s="1"/>
  <c r="AE4284" i="10" l="1"/>
  <c r="AF4284" i="10"/>
  <c r="AH4284" i="10" l="1"/>
  <c r="T4285" i="10"/>
  <c r="AG4285" i="10" l="1"/>
  <c r="S4286" i="10"/>
  <c r="R4287" i="10" s="1"/>
  <c r="V4285" i="10"/>
  <c r="X4285" i="10" s="1"/>
  <c r="Z4285" i="10" s="1"/>
  <c r="U4285" i="10"/>
  <c r="W4285" i="10" s="1"/>
  <c r="Y4285" i="10" s="1"/>
  <c r="AJ4284" i="10"/>
  <c r="AI4284" i="10" s="1"/>
  <c r="AA4285" i="10" l="1"/>
  <c r="AC4285" i="10" s="1"/>
  <c r="AB4285" i="10"/>
  <c r="AD4285" i="10" s="1"/>
  <c r="AE4285" i="10" l="1"/>
  <c r="AF4285" i="10"/>
  <c r="AH4285" i="10" l="1"/>
  <c r="T4286" i="10"/>
  <c r="AG4286" i="10" l="1"/>
  <c r="S4287" i="10"/>
  <c r="R4288" i="10" s="1"/>
  <c r="AJ4285" i="10"/>
  <c r="AI4285" i="10" s="1"/>
  <c r="U4286" i="10"/>
  <c r="W4286" i="10" s="1"/>
  <c r="Y4286" i="10" s="1"/>
  <c r="V4286" i="10"/>
  <c r="X4286" i="10" s="1"/>
  <c r="AB4286" i="10" s="1"/>
  <c r="AA4286" i="10" l="1"/>
  <c r="AC4286" i="10" s="1"/>
  <c r="Z4286" i="10"/>
  <c r="AD4286" i="10" s="1"/>
  <c r="AE4286" i="10" l="1"/>
  <c r="AF4286" i="10"/>
  <c r="AH4286" i="10" l="1"/>
  <c r="T4287" i="10"/>
  <c r="AG4287" i="10" l="1"/>
  <c r="S4288" i="10"/>
  <c r="R4289" i="10" s="1"/>
  <c r="AJ4286" i="10"/>
  <c r="AI4286" i="10" s="1"/>
  <c r="V4287" i="10"/>
  <c r="X4287" i="10" s="1"/>
  <c r="Z4287" i="10" s="1"/>
  <c r="U4287" i="10"/>
  <c r="W4287" i="10" s="1"/>
  <c r="AA4287" i="10" s="1"/>
  <c r="AB4287" i="10" l="1"/>
  <c r="AD4287" i="10" s="1"/>
  <c r="Y4287" i="10"/>
  <c r="AC4287" i="10" s="1"/>
  <c r="AE4287" i="10" l="1"/>
  <c r="T4288" i="10" s="1"/>
  <c r="AF4287" i="10"/>
  <c r="AG4288" i="10" l="1"/>
  <c r="S4289" i="10"/>
  <c r="R4290" i="10" s="1"/>
  <c r="AH4287" i="10"/>
  <c r="U4288" i="10"/>
  <c r="W4288" i="10" s="1"/>
  <c r="AA4288" i="10" s="1"/>
  <c r="V4288" i="10"/>
  <c r="X4288" i="10" s="1"/>
  <c r="Z4288" i="10" s="1"/>
  <c r="AB4288" i="10" l="1"/>
  <c r="AD4288" i="10" s="1"/>
  <c r="AJ4287" i="10"/>
  <c r="AI4287" i="10" s="1"/>
  <c r="Y4288" i="10"/>
  <c r="AC4288" i="10" s="1"/>
  <c r="AF4288" i="10" l="1"/>
  <c r="AE4288" i="10"/>
  <c r="AH4288" i="10" l="1"/>
  <c r="T4289" i="10"/>
  <c r="AG4289" i="10" l="1"/>
  <c r="S4290" i="10"/>
  <c r="R4291" i="10" s="1"/>
  <c r="V4289" i="10"/>
  <c r="X4289" i="10" s="1"/>
  <c r="Z4289" i="10" s="1"/>
  <c r="U4289" i="10"/>
  <c r="W4289" i="10" s="1"/>
  <c r="Y4289" i="10" s="1"/>
  <c r="AJ4288" i="10"/>
  <c r="AI4288" i="10" s="1"/>
  <c r="AA4289" i="10" l="1"/>
  <c r="AC4289" i="10" s="1"/>
  <c r="AB4289" i="10"/>
  <c r="AD4289" i="10" s="1"/>
  <c r="AF4289" i="10" l="1"/>
  <c r="AE4289" i="10"/>
  <c r="AH4289" i="10" l="1"/>
  <c r="T4290" i="10"/>
  <c r="AG4290" i="10" l="1"/>
  <c r="S4291" i="10"/>
  <c r="R4292" i="10" s="1"/>
  <c r="U4290" i="10"/>
  <c r="W4290" i="10" s="1"/>
  <c r="AA4290" i="10" s="1"/>
  <c r="V4290" i="10"/>
  <c r="X4290" i="10" s="1"/>
  <c r="AB4290" i="10" s="1"/>
  <c r="AJ4289" i="10"/>
  <c r="AI4289" i="10" s="1"/>
  <c r="Z4290" i="10" l="1"/>
  <c r="AD4290" i="10" s="1"/>
  <c r="Y4290" i="10"/>
  <c r="AC4290" i="10" s="1"/>
  <c r="AE4290" i="10" l="1"/>
  <c r="AF4290" i="10"/>
  <c r="AH4290" i="10" l="1"/>
  <c r="T4291" i="10"/>
  <c r="AG4291" i="10" l="1"/>
  <c r="S4292" i="10"/>
  <c r="R4293" i="10" s="1"/>
  <c r="AJ4290" i="10"/>
  <c r="AI4290" i="10" s="1"/>
  <c r="V4291" i="10"/>
  <c r="X4291" i="10" s="1"/>
  <c r="Z4291" i="10" s="1"/>
  <c r="U4291" i="10"/>
  <c r="W4291" i="10" s="1"/>
  <c r="Y4291" i="10" s="1"/>
  <c r="AB4291" i="10" l="1"/>
  <c r="AD4291" i="10" s="1"/>
  <c r="AA4291" i="10"/>
  <c r="AC4291" i="10" s="1"/>
  <c r="AE4291" i="10" l="1"/>
  <c r="T4292" i="10" s="1"/>
  <c r="AF4291" i="10"/>
  <c r="AG4292" i="10" l="1"/>
  <c r="S4293" i="10"/>
  <c r="R4294" i="10" s="1"/>
  <c r="AH4291" i="10"/>
  <c r="V4292" i="10"/>
  <c r="X4292" i="10" s="1"/>
  <c r="Z4292" i="10" s="1"/>
  <c r="U4292" i="10"/>
  <c r="W4292" i="10" s="1"/>
  <c r="Y4292" i="10" s="1"/>
  <c r="AB4292" i="10" l="1"/>
  <c r="AD4292" i="10" s="1"/>
  <c r="AA4292" i="10"/>
  <c r="AC4292" i="10" s="1"/>
  <c r="AJ4291" i="10"/>
  <c r="AI4291" i="10" s="1"/>
  <c r="AF4292" i="10" l="1"/>
  <c r="AE4292" i="10"/>
  <c r="AH4292" i="10" l="1"/>
  <c r="T4293" i="10"/>
  <c r="AG4293" i="10" l="1"/>
  <c r="S4294" i="10"/>
  <c r="R4295" i="10" s="1"/>
  <c r="AJ4292" i="10"/>
  <c r="AI4292" i="10" s="1"/>
  <c r="U4293" i="10"/>
  <c r="W4293" i="10" s="1"/>
  <c r="Y4293" i="10" s="1"/>
  <c r="V4293" i="10"/>
  <c r="X4293" i="10" s="1"/>
  <c r="Z4293" i="10" s="1"/>
  <c r="AB4293" i="10" l="1"/>
  <c r="AD4293" i="10" s="1"/>
  <c r="AA4293" i="10"/>
  <c r="AC4293" i="10" s="1"/>
  <c r="AF4293" i="10" l="1"/>
  <c r="AE4293" i="10"/>
  <c r="AH4293" i="10" l="1"/>
  <c r="T4294" i="10"/>
  <c r="AG4294" i="10" l="1"/>
  <c r="S4295" i="10"/>
  <c r="R4296" i="10" s="1"/>
  <c r="AJ4293" i="10"/>
  <c r="AI4293" i="10" s="1"/>
  <c r="U4294" i="10"/>
  <c r="W4294" i="10" s="1"/>
  <c r="Y4294" i="10" s="1"/>
  <c r="V4294" i="10"/>
  <c r="X4294" i="10" s="1"/>
  <c r="Z4294" i="10" s="1"/>
  <c r="AB4294" i="10" l="1"/>
  <c r="AD4294" i="10" s="1"/>
  <c r="AA4294" i="10"/>
  <c r="AC4294" i="10" s="1"/>
  <c r="AF4294" i="10" l="1"/>
  <c r="AE4294" i="10"/>
  <c r="AH4294" i="10" l="1"/>
  <c r="T4295" i="10"/>
  <c r="AG4295" i="10" l="1"/>
  <c r="S4296" i="10"/>
  <c r="R4297" i="10" s="1"/>
  <c r="U4295" i="10"/>
  <c r="W4295" i="10" s="1"/>
  <c r="AA4295" i="10" s="1"/>
  <c r="V4295" i="10"/>
  <c r="X4295" i="10" s="1"/>
  <c r="Z4295" i="10" s="1"/>
  <c r="AJ4294" i="10"/>
  <c r="AI4294" i="10" s="1"/>
  <c r="AB4295" i="10" l="1"/>
  <c r="AD4295" i="10" s="1"/>
  <c r="Y4295" i="10"/>
  <c r="AC4295" i="10" s="1"/>
  <c r="AF4295" i="10" l="1"/>
  <c r="AE4295" i="10"/>
  <c r="AH4295" i="10" l="1"/>
  <c r="T4296" i="10"/>
  <c r="AG4296" i="10" l="1"/>
  <c r="S4297" i="10"/>
  <c r="R4298" i="10" s="1"/>
  <c r="AI4295" i="10"/>
  <c r="AJ4295" i="10"/>
  <c r="U4296" i="10"/>
  <c r="W4296" i="10" s="1"/>
  <c r="Y4296" i="10" s="1"/>
  <c r="V4296" i="10"/>
  <c r="X4296" i="10" s="1"/>
  <c r="Z4296" i="10" s="1"/>
  <c r="AB4296" i="10" l="1"/>
  <c r="AD4296" i="10" s="1"/>
  <c r="AA4296" i="10"/>
  <c r="AC4296" i="10" s="1"/>
  <c r="AE4296" i="10" l="1"/>
  <c r="AF4296" i="10"/>
  <c r="T4297" i="10" l="1"/>
  <c r="AH4296" i="10"/>
  <c r="AG4297" i="10" l="1"/>
  <c r="S4298" i="10"/>
  <c r="R4299" i="10" s="1"/>
  <c r="AJ4296" i="10"/>
  <c r="AI4296" i="10" s="1"/>
  <c r="V4297" i="10"/>
  <c r="X4297" i="10" s="1"/>
  <c r="Z4297" i="10" s="1"/>
  <c r="U4297" i="10"/>
  <c r="W4297" i="10" s="1"/>
  <c r="Y4297" i="10" s="1"/>
  <c r="AB4297" i="10" l="1"/>
  <c r="AD4297" i="10" s="1"/>
  <c r="AA4297" i="10"/>
  <c r="AC4297" i="10" s="1"/>
  <c r="AF4297" i="10" l="1"/>
  <c r="AE4297" i="10"/>
  <c r="T4298" i="10" l="1"/>
  <c r="AH4297" i="10"/>
  <c r="AG4298" i="10" l="1"/>
  <c r="S4299" i="10"/>
  <c r="R4300" i="10" s="1"/>
  <c r="AJ4297" i="10"/>
  <c r="AI4297" i="10" s="1"/>
  <c r="U4298" i="10"/>
  <c r="W4298" i="10" s="1"/>
  <c r="Y4298" i="10" s="1"/>
  <c r="V4298" i="10"/>
  <c r="X4298" i="10" s="1"/>
  <c r="Z4298" i="10" s="1"/>
  <c r="AB4298" i="10" l="1"/>
  <c r="AD4298" i="10" s="1"/>
  <c r="AA4298" i="10"/>
  <c r="AC4298" i="10" s="1"/>
  <c r="AF4298" i="10" l="1"/>
  <c r="AE4298" i="10"/>
  <c r="AH4298" i="10" l="1"/>
  <c r="T4299" i="10"/>
  <c r="AG4299" i="10" l="1"/>
  <c r="S4300" i="10"/>
  <c r="R4301" i="10" s="1"/>
  <c r="AJ4298" i="10"/>
  <c r="AI4298" i="10" s="1"/>
  <c r="U4299" i="10"/>
  <c r="W4299" i="10" s="1"/>
  <c r="AA4299" i="10" s="1"/>
  <c r="V4299" i="10"/>
  <c r="X4299" i="10" s="1"/>
  <c r="Z4299" i="10" s="1"/>
  <c r="AB4299" i="10" l="1"/>
  <c r="AD4299" i="10" s="1"/>
  <c r="Y4299" i="10"/>
  <c r="AC4299" i="10" s="1"/>
  <c r="AE4299" i="10" l="1"/>
  <c r="AF4299" i="10"/>
  <c r="T4300" i="10" l="1"/>
  <c r="AH4299" i="10"/>
  <c r="AG4300" i="10" l="1"/>
  <c r="S4301" i="10"/>
  <c r="R4302" i="10" s="1"/>
  <c r="U4300" i="10"/>
  <c r="W4300" i="10" s="1"/>
  <c r="Y4300" i="10" s="1"/>
  <c r="V4300" i="10"/>
  <c r="X4300" i="10" s="1"/>
  <c r="AB4300" i="10" s="1"/>
  <c r="AJ4299" i="10"/>
  <c r="AI4299" i="10" s="1"/>
  <c r="AA4300" i="10" l="1"/>
  <c r="AC4300" i="10" s="1"/>
  <c r="Z4300" i="10"/>
  <c r="AD4300" i="10" s="1"/>
  <c r="AF4300" i="10" l="1"/>
  <c r="AE4300" i="10"/>
  <c r="AH4300" i="10" s="1"/>
  <c r="AJ4300" i="10" l="1"/>
  <c r="AI4300" i="10" s="1"/>
  <c r="T4301" i="10"/>
  <c r="AG4301" i="10" l="1"/>
  <c r="S4302" i="10"/>
  <c r="R4303" i="10" s="1"/>
  <c r="V4301" i="10"/>
  <c r="X4301" i="10" s="1"/>
  <c r="Z4301" i="10" s="1"/>
  <c r="U4301" i="10"/>
  <c r="W4301" i="10" s="1"/>
  <c r="Y4301" i="10" s="1"/>
  <c r="AB4301" i="10" l="1"/>
  <c r="AD4301" i="10" s="1"/>
  <c r="AA4301" i="10"/>
  <c r="AC4301" i="10" s="1"/>
  <c r="AE4301" i="10" l="1"/>
  <c r="T4302" i="10" s="1"/>
  <c r="AF4301" i="10"/>
  <c r="AG4302" i="10" l="1"/>
  <c r="S4303" i="10"/>
  <c r="R4304" i="10" s="1"/>
  <c r="AH4301" i="10"/>
  <c r="V4302" i="10"/>
  <c r="U4302" i="10"/>
  <c r="W4302" i="10" s="1"/>
  <c r="AA4302" i="10" s="1"/>
  <c r="X4302" i="10"/>
  <c r="Z4302" i="10" s="1"/>
  <c r="AB4302" i="10" l="1"/>
  <c r="AD4302" i="10" s="1"/>
  <c r="AJ4301" i="10"/>
  <c r="AI4301" i="10" s="1"/>
  <c r="Y4302" i="10"/>
  <c r="AC4302" i="10" l="1"/>
  <c r="AF4302" i="10" l="1"/>
  <c r="AE4302" i="10"/>
  <c r="AH4302" i="10" l="1"/>
  <c r="T4303" i="10"/>
  <c r="AG4303" i="10" l="1"/>
  <c r="S4304" i="10"/>
  <c r="R4305" i="10" s="1"/>
  <c r="AJ4302" i="10"/>
  <c r="AI4302" i="10" s="1"/>
  <c r="V4303" i="10"/>
  <c r="X4303" i="10" s="1"/>
  <c r="AB4303" i="10" s="1"/>
  <c r="U4303" i="10"/>
  <c r="W4303" i="10" s="1"/>
  <c r="AA4303" i="10" s="1"/>
  <c r="Z4303" i="10" l="1"/>
  <c r="Y4303" i="10"/>
  <c r="AC4303" i="10" l="1"/>
  <c r="AD4303" i="10"/>
  <c r="AF4303" i="10" l="1"/>
  <c r="AE4303" i="10"/>
  <c r="AH4303" i="10" l="1"/>
  <c r="T4304" i="10"/>
  <c r="AG4304" i="10" l="1"/>
  <c r="S4305" i="10"/>
  <c r="R4306" i="10" s="1"/>
  <c r="U4304" i="10"/>
  <c r="W4304" i="10" s="1"/>
  <c r="AA4304" i="10" s="1"/>
  <c r="V4304" i="10"/>
  <c r="X4304" i="10" s="1"/>
  <c r="AB4304" i="10" s="1"/>
  <c r="AJ4303" i="10"/>
  <c r="AI4303" i="10" s="1"/>
  <c r="Z4304" i="10" l="1"/>
  <c r="AD4304" i="10" s="1"/>
  <c r="Y4304" i="10"/>
  <c r="AC4304" i="10" l="1"/>
  <c r="AE4304" i="10" l="1"/>
  <c r="AF4304" i="10"/>
  <c r="AH4304" i="10" l="1"/>
  <c r="T4305" i="10"/>
  <c r="AG4305" i="10" l="1"/>
  <c r="S4306" i="10"/>
  <c r="R4307" i="10" s="1"/>
  <c r="AJ4304" i="10"/>
  <c r="AI4304" i="10" s="1"/>
  <c r="V4305" i="10"/>
  <c r="X4305" i="10" s="1"/>
  <c r="AB4305" i="10" s="1"/>
  <c r="U4305" i="10"/>
  <c r="W4305" i="10" s="1"/>
  <c r="Y4305" i="10" s="1"/>
  <c r="AA4305" i="10" l="1"/>
  <c r="AC4305" i="10" s="1"/>
  <c r="Z4305" i="10"/>
  <c r="AD4305" i="10" s="1"/>
  <c r="AF4305" i="10" l="1"/>
  <c r="AE4305" i="10"/>
  <c r="AH4305" i="10" l="1"/>
  <c r="T4306" i="10"/>
  <c r="AG4306" i="10" l="1"/>
  <c r="S4307" i="10"/>
  <c r="R4308" i="10" s="1"/>
  <c r="AJ4305" i="10"/>
  <c r="AI4305" i="10" s="1"/>
  <c r="V4306" i="10"/>
  <c r="X4306" i="10" s="1"/>
  <c r="Z4306" i="10" s="1"/>
  <c r="U4306" i="10"/>
  <c r="W4306" i="10" s="1"/>
  <c r="AA4306" i="10" s="1"/>
  <c r="AB4306" i="10" l="1"/>
  <c r="AD4306" i="10" s="1"/>
  <c r="Y4306" i="10"/>
  <c r="AC4306" i="10" l="1"/>
  <c r="AF4306" i="10" l="1"/>
  <c r="AE4306" i="10"/>
  <c r="AH4306" i="10" l="1"/>
  <c r="T4307" i="10"/>
  <c r="AG4307" i="10" l="1"/>
  <c r="S4308" i="10"/>
  <c r="R4309" i="10" s="1"/>
  <c r="AJ4306" i="10"/>
  <c r="AI4306" i="10" s="1"/>
  <c r="U4307" i="10"/>
  <c r="W4307" i="10" s="1"/>
  <c r="AA4307" i="10" s="1"/>
  <c r="V4307" i="10"/>
  <c r="X4307" i="10" s="1"/>
  <c r="AB4307" i="10" s="1"/>
  <c r="Y4307" i="10" l="1"/>
  <c r="Z4307" i="10"/>
  <c r="AD4307" i="10" s="1"/>
  <c r="AC4307" i="10" l="1"/>
  <c r="AE4307" i="10" l="1"/>
  <c r="AF4307" i="10"/>
  <c r="AH4307" i="10" l="1"/>
  <c r="T4308" i="10"/>
  <c r="AG4308" i="10" l="1"/>
  <c r="S4309" i="10"/>
  <c r="R4310" i="10" s="1"/>
  <c r="AJ4307" i="10"/>
  <c r="AI4307" i="10" s="1"/>
  <c r="U4308" i="10"/>
  <c r="W4308" i="10" s="1"/>
  <c r="Y4308" i="10" s="1"/>
  <c r="V4308" i="10"/>
  <c r="X4308" i="10" s="1"/>
  <c r="AB4308" i="10" s="1"/>
  <c r="AA4308" i="10" l="1"/>
  <c r="AC4308" i="10" s="1"/>
  <c r="Z4308" i="10"/>
  <c r="AD4308" i="10" s="1"/>
  <c r="AF4308" i="10" l="1"/>
  <c r="AE4308" i="10"/>
  <c r="AH4308" i="10" l="1"/>
  <c r="T4309" i="10"/>
  <c r="AG4309" i="10" l="1"/>
  <c r="S4310" i="10"/>
  <c r="R4311" i="10" s="1"/>
  <c r="V4309" i="10"/>
  <c r="X4309" i="10" s="1"/>
  <c r="AB4309" i="10" s="1"/>
  <c r="U4309" i="10"/>
  <c r="W4309" i="10" s="1"/>
  <c r="AA4309" i="10" s="1"/>
  <c r="AJ4308" i="10"/>
  <c r="AI4308" i="10" s="1"/>
  <c r="Y4309" i="10" l="1"/>
  <c r="Z4309" i="10"/>
  <c r="AD4309" i="10" s="1"/>
  <c r="AC4309" i="10" l="1"/>
  <c r="AF4309" i="10" s="1"/>
  <c r="AE4309" i="10" l="1"/>
  <c r="T4310" i="10" s="1"/>
  <c r="AG4310" i="10" l="1"/>
  <c r="S4311" i="10"/>
  <c r="R4312" i="10" s="1"/>
  <c r="AH4309" i="10"/>
  <c r="U4310" i="10"/>
  <c r="W4310" i="10" s="1"/>
  <c r="AA4310" i="10" s="1"/>
  <c r="V4310" i="10"/>
  <c r="X4310" i="10" s="1"/>
  <c r="AB4310" i="10" s="1"/>
  <c r="AJ4309" i="10" l="1"/>
  <c r="AI4309" i="10" s="1"/>
  <c r="Y4310" i="10"/>
  <c r="Z4310" i="10"/>
  <c r="AD4310" i="10" s="1"/>
  <c r="AC4310" i="10" l="1"/>
  <c r="AF4310" i="10" l="1"/>
  <c r="AE4310" i="10"/>
  <c r="AH4310" i="10" l="1"/>
  <c r="T4311" i="10"/>
  <c r="AG4311" i="10" l="1"/>
  <c r="S4312" i="10"/>
  <c r="R4313" i="10" s="1"/>
  <c r="AJ4310" i="10"/>
  <c r="AI4310" i="10" s="1"/>
  <c r="U4311" i="10"/>
  <c r="W4311" i="10" s="1"/>
  <c r="AA4311" i="10" s="1"/>
  <c r="V4311" i="10"/>
  <c r="X4311" i="10" s="1"/>
  <c r="Z4311" i="10" s="1"/>
  <c r="AB4311" i="10" l="1"/>
  <c r="AD4311" i="10" s="1"/>
  <c r="Y4311" i="10"/>
  <c r="AC4311" i="10" l="1"/>
  <c r="AF4311" i="10" s="1"/>
  <c r="AE4311" i="10" l="1"/>
  <c r="AH4311" i="10" l="1"/>
  <c r="T4312" i="10"/>
  <c r="AG4312" i="10" l="1"/>
  <c r="S4313" i="10"/>
  <c r="R4314" i="10" s="1"/>
  <c r="U4312" i="10"/>
  <c r="W4312" i="10" s="1"/>
  <c r="Y4312" i="10" s="1"/>
  <c r="V4312" i="10"/>
  <c r="X4312" i="10" s="1"/>
  <c r="AB4312" i="10" s="1"/>
  <c r="AJ4311" i="10"/>
  <c r="AI4311" i="10" s="1"/>
  <c r="AA4312" i="10" l="1"/>
  <c r="AC4312" i="10" s="1"/>
  <c r="Z4312" i="10"/>
  <c r="AD4312" i="10" l="1"/>
  <c r="AE4312" i="10" l="1"/>
  <c r="AF4312" i="10"/>
  <c r="AH4312" i="10" l="1"/>
  <c r="T4313" i="10"/>
  <c r="AG4313" i="10" l="1"/>
  <c r="S4314" i="10"/>
  <c r="R4315" i="10" s="1"/>
  <c r="AJ4312" i="10"/>
  <c r="AI4312" i="10" s="1"/>
  <c r="V4313" i="10"/>
  <c r="X4313" i="10" s="1"/>
  <c r="AB4313" i="10" s="1"/>
  <c r="U4313" i="10"/>
  <c r="W4313" i="10" s="1"/>
  <c r="AA4313" i="10" s="1"/>
  <c r="Z4313" i="10" l="1"/>
  <c r="AD4313" i="10" s="1"/>
  <c r="Y4313" i="10"/>
  <c r="AC4313" i="10" l="1"/>
  <c r="AF4313" i="10" l="1"/>
  <c r="AE4313" i="10"/>
  <c r="AH4313" i="10" l="1"/>
  <c r="T4314" i="10"/>
  <c r="AG4314" i="10" l="1"/>
  <c r="S4315" i="10"/>
  <c r="R4316" i="10" s="1"/>
  <c r="AJ4313" i="10"/>
  <c r="AI4313" i="10" s="1"/>
  <c r="V4314" i="10"/>
  <c r="X4314" i="10" s="1"/>
  <c r="Z4314" i="10" s="1"/>
  <c r="U4314" i="10"/>
  <c r="W4314" i="10" s="1"/>
  <c r="Y4314" i="10" s="1"/>
  <c r="AB4314" i="10" l="1"/>
  <c r="AD4314" i="10" s="1"/>
  <c r="AA4314" i="10"/>
  <c r="AC4314" i="10" s="1"/>
  <c r="AE4314" i="10" l="1"/>
  <c r="AH4314" i="10" s="1"/>
  <c r="AF4314" i="10"/>
  <c r="AJ4314" i="10" l="1"/>
  <c r="AI4314" i="10" s="1"/>
  <c r="T4315" i="10"/>
  <c r="AG4315" i="10" l="1"/>
  <c r="S4316" i="10"/>
  <c r="R4317" i="10" s="1"/>
  <c r="U4315" i="10"/>
  <c r="W4315" i="10" s="1"/>
  <c r="AA4315" i="10" s="1"/>
  <c r="V4315" i="10"/>
  <c r="X4315" i="10" s="1"/>
  <c r="Z4315" i="10" s="1"/>
  <c r="AB4315" i="10" l="1"/>
  <c r="AD4315" i="10" s="1"/>
  <c r="Y4315" i="10"/>
  <c r="AC4315" i="10" s="1"/>
  <c r="AE4315" i="10" l="1"/>
  <c r="AH4315" i="10"/>
  <c r="T4316" i="10"/>
  <c r="AF4315" i="10"/>
  <c r="AG4316" i="10" l="1"/>
  <c r="S4317" i="10"/>
  <c r="R4318" i="10" s="1"/>
  <c r="AJ4315" i="10"/>
  <c r="AI4315" i="10" s="1"/>
  <c r="V4316" i="10"/>
  <c r="X4316" i="10" s="1"/>
  <c r="AB4316" i="10" s="1"/>
  <c r="U4316" i="10"/>
  <c r="W4316" i="10" s="1"/>
  <c r="AA4316" i="10" s="1"/>
  <c r="Z4316" i="10" l="1"/>
  <c r="AD4316" i="10" s="1"/>
  <c r="Y4316" i="10"/>
  <c r="AC4316" i="10" l="1"/>
  <c r="AE4316" i="10" l="1"/>
  <c r="AF4316" i="10"/>
  <c r="AH4316" i="10" l="1"/>
  <c r="T4317" i="10"/>
  <c r="AG4317" i="10" l="1"/>
  <c r="S4318" i="10"/>
  <c r="R4319" i="10" s="1"/>
  <c r="AJ4316" i="10"/>
  <c r="AI4316" i="10" s="1"/>
  <c r="V4317" i="10"/>
  <c r="X4317" i="10" s="1"/>
  <c r="AB4317" i="10" s="1"/>
  <c r="U4317" i="10"/>
  <c r="W4317" i="10"/>
  <c r="Y4317" i="10" s="1"/>
  <c r="AA4317" i="10" l="1"/>
  <c r="AC4317" i="10" s="1"/>
  <c r="Z4317" i="10"/>
  <c r="AD4317" i="10" s="1"/>
  <c r="AF4317" i="10" l="1"/>
  <c r="AE4317" i="10"/>
  <c r="AH4317" i="10" l="1"/>
  <c r="T4318" i="10"/>
  <c r="AG4318" i="10" l="1"/>
  <c r="S4319" i="10"/>
  <c r="R4320" i="10" s="1"/>
  <c r="AJ4317" i="10"/>
  <c r="AI4317" i="10" s="1"/>
  <c r="U4318" i="10"/>
  <c r="W4318" i="10" s="1"/>
  <c r="AA4318" i="10" s="1"/>
  <c r="V4318" i="10"/>
  <c r="X4318" i="10" s="1"/>
  <c r="AB4318" i="10" s="1"/>
  <c r="Y4318" i="10" l="1"/>
  <c r="Z4318" i="10"/>
  <c r="AD4318" i="10" s="1"/>
  <c r="AC4318" i="10" l="1"/>
  <c r="AF4318" i="10" l="1"/>
  <c r="AE4318" i="10"/>
  <c r="AH4318" i="10" l="1"/>
  <c r="T4319" i="10"/>
  <c r="AG4319" i="10" l="1"/>
  <c r="S4320" i="10"/>
  <c r="R4321" i="10" s="1"/>
  <c r="AJ4318" i="10"/>
  <c r="AI4318" i="10" s="1"/>
  <c r="V4319" i="10"/>
  <c r="X4319" i="10" s="1"/>
  <c r="AB4319" i="10" s="1"/>
  <c r="U4319" i="10"/>
  <c r="W4319" i="10" s="1"/>
  <c r="AA4319" i="10" s="1"/>
  <c r="Z4319" i="10" l="1"/>
  <c r="AD4319" i="10" s="1"/>
  <c r="Y4319" i="10"/>
  <c r="AC4319" i="10" l="1"/>
  <c r="AE4319" i="10" l="1"/>
  <c r="AF4319" i="10"/>
  <c r="AH4319" i="10" l="1"/>
  <c r="T4320" i="10"/>
  <c r="AG4320" i="10" l="1"/>
  <c r="S4321" i="10"/>
  <c r="R4322" i="10" s="1"/>
  <c r="AJ4319" i="10"/>
  <c r="AI4319" i="10" s="1"/>
  <c r="U4320" i="10"/>
  <c r="W4320" i="10" s="1"/>
  <c r="AA4320" i="10" s="1"/>
  <c r="V4320" i="10"/>
  <c r="X4320" i="10" s="1"/>
  <c r="Z4320" i="10" s="1"/>
  <c r="AB4320" i="10" l="1"/>
  <c r="AD4320" i="10" s="1"/>
  <c r="Y4320" i="10"/>
  <c r="AC4320" i="10" l="1"/>
  <c r="AE4320" i="10" l="1"/>
  <c r="AF4320" i="10"/>
  <c r="AH4320" i="10" l="1"/>
  <c r="T4321" i="10"/>
  <c r="AG4321" i="10" l="1"/>
  <c r="S4322" i="10"/>
  <c r="R4323" i="10" s="1"/>
  <c r="AJ4320" i="10"/>
  <c r="AI4320" i="10" s="1"/>
  <c r="U4321" i="10"/>
  <c r="W4321" i="10" s="1"/>
  <c r="AA4321" i="10" s="1"/>
  <c r="V4321" i="10"/>
  <c r="X4321" i="10" s="1"/>
  <c r="AB4321" i="10" s="1"/>
  <c r="Y4321" i="10" l="1"/>
  <c r="Z4321" i="10"/>
  <c r="AD4321" i="10" s="1"/>
  <c r="AC4321" i="10" l="1"/>
  <c r="AE4321" i="10" l="1"/>
  <c r="AF4321" i="10"/>
  <c r="AH4321" i="10" l="1"/>
  <c r="T4322" i="10"/>
  <c r="AG4322" i="10" l="1"/>
  <c r="S4323" i="10"/>
  <c r="R4324" i="10" s="1"/>
  <c r="AJ4321" i="10"/>
  <c r="AI4321" i="10" s="1"/>
  <c r="V4322" i="10"/>
  <c r="X4322" i="10" s="1"/>
  <c r="AB4322" i="10" s="1"/>
  <c r="U4322" i="10"/>
  <c r="W4322" i="10" s="1"/>
  <c r="AA4322" i="10" s="1"/>
  <c r="Z4322" i="10" l="1"/>
  <c r="AD4322" i="10" s="1"/>
  <c r="Y4322" i="10"/>
  <c r="AC4322" i="10" l="1"/>
  <c r="AE4322" i="10" l="1"/>
  <c r="T4323" i="10" s="1"/>
  <c r="AF4322" i="10"/>
  <c r="AG4323" i="10" l="1"/>
  <c r="S4324" i="10"/>
  <c r="R4325" i="10" s="1"/>
  <c r="AH4322" i="10"/>
  <c r="U4323" i="10"/>
  <c r="W4323" i="10" s="1"/>
  <c r="AA4323" i="10" s="1"/>
  <c r="V4323" i="10"/>
  <c r="X4323" i="10" s="1"/>
  <c r="AB4323" i="10" s="1"/>
  <c r="AJ4322" i="10" l="1"/>
  <c r="AI4322" i="10" s="1"/>
  <c r="Y4323" i="10"/>
  <c r="Z4323" i="10"/>
  <c r="AD4323" i="10" s="1"/>
  <c r="AC4323" i="10" l="1"/>
  <c r="AF4323" i="10" l="1"/>
  <c r="AE4323" i="10"/>
  <c r="AH4323" i="10" l="1"/>
  <c r="T4324" i="10"/>
  <c r="AG4324" i="10" l="1"/>
  <c r="S4325" i="10"/>
  <c r="R4326" i="10" s="1"/>
  <c r="AJ4323" i="10"/>
  <c r="AI4323" i="10" s="1"/>
  <c r="U4324" i="10"/>
  <c r="W4324" i="10" s="1"/>
  <c r="AA4324" i="10" s="1"/>
  <c r="V4324" i="10"/>
  <c r="X4324" i="10" s="1"/>
  <c r="Z4324" i="10" s="1"/>
  <c r="AB4324" i="10" l="1"/>
  <c r="AD4324" i="10" s="1"/>
  <c r="Y4324" i="10"/>
  <c r="AC4324" i="10" l="1"/>
  <c r="AE4324" i="10" s="1"/>
  <c r="AF4324" i="10" l="1"/>
  <c r="AH4324" i="10"/>
  <c r="T4325" i="10"/>
  <c r="AG4325" i="10" l="1"/>
  <c r="S4326" i="10"/>
  <c r="R4327" i="10" s="1"/>
  <c r="AJ4324" i="10"/>
  <c r="AI4324" i="10" s="1"/>
  <c r="U4325" i="10"/>
  <c r="W4325" i="10" s="1"/>
  <c r="Y4325" i="10" s="1"/>
  <c r="V4325" i="10"/>
  <c r="X4325" i="10" s="1"/>
  <c r="AB4325" i="10" s="1"/>
  <c r="AA4325" i="10" l="1"/>
  <c r="AC4325" i="10" s="1"/>
  <c r="Z4325" i="10"/>
  <c r="AD4325" i="10" s="1"/>
  <c r="AE4325" i="10" l="1"/>
  <c r="AF4325" i="10"/>
  <c r="AH4325" i="10" l="1"/>
  <c r="T4326" i="10"/>
  <c r="AG4326" i="10" l="1"/>
  <c r="S4327" i="10"/>
  <c r="R4328" i="10" s="1"/>
  <c r="AJ4325" i="10"/>
  <c r="AI4325" i="10" s="1"/>
  <c r="U4326" i="10"/>
  <c r="W4326" i="10" s="1"/>
  <c r="AA4326" i="10" s="1"/>
  <c r="V4326" i="10"/>
  <c r="X4326" i="10" s="1"/>
  <c r="AB4326" i="10" s="1"/>
  <c r="Y4326" i="10" l="1"/>
  <c r="Z4326" i="10"/>
  <c r="AD4326" i="10" s="1"/>
  <c r="AC4326" i="10" l="1"/>
  <c r="AE4326" i="10" l="1"/>
  <c r="AF4326" i="10"/>
  <c r="AH4326" i="10" l="1"/>
  <c r="T4327" i="10"/>
  <c r="AG4327" i="10" l="1"/>
  <c r="S4328" i="10"/>
  <c r="R4329" i="10" s="1"/>
  <c r="AJ4326" i="10"/>
  <c r="AI4326" i="10" s="1"/>
  <c r="V4327" i="10"/>
  <c r="U4327" i="10"/>
  <c r="W4327" i="10" s="1"/>
  <c r="AA4327" i="10" s="1"/>
  <c r="X4327" i="10"/>
  <c r="Z4327" i="10" s="1"/>
  <c r="AB4327" i="10" l="1"/>
  <c r="AD4327" i="10" s="1"/>
  <c r="Y4327" i="10"/>
  <c r="AC4327" i="10" l="1"/>
  <c r="AF4327" i="10" l="1"/>
  <c r="AE4327" i="10"/>
  <c r="AH4327" i="10" l="1"/>
  <c r="T4328" i="10"/>
  <c r="AG4328" i="10" l="1"/>
  <c r="S4329" i="10"/>
  <c r="R4330" i="10" s="1"/>
  <c r="AJ4327" i="10"/>
  <c r="AI4327" i="10" s="1"/>
  <c r="V4328" i="10"/>
  <c r="X4328" i="10" s="1"/>
  <c r="Z4328" i="10" s="1"/>
  <c r="U4328" i="10"/>
  <c r="W4328" i="10" s="1"/>
  <c r="AA4328" i="10" s="1"/>
  <c r="AB4328" i="10" l="1"/>
  <c r="AD4328" i="10" s="1"/>
  <c r="Y4328" i="10"/>
  <c r="AC4328" i="10" l="1"/>
  <c r="AE4328" i="10" s="1"/>
  <c r="AF4328" i="10" l="1"/>
  <c r="AH4328" i="10" s="1"/>
  <c r="T4329" i="10"/>
  <c r="AG4329" i="10" l="1"/>
  <c r="S4330" i="10"/>
  <c r="R4331" i="10" s="1"/>
  <c r="AJ4328" i="10"/>
  <c r="AI4328" i="10" s="1"/>
  <c r="U4329" i="10"/>
  <c r="W4329" i="10" s="1"/>
  <c r="AA4329" i="10" s="1"/>
  <c r="V4329" i="10"/>
  <c r="X4329" i="10" s="1"/>
  <c r="AB4329" i="10" s="1"/>
  <c r="Z4329" i="10" l="1"/>
  <c r="Y4329" i="10"/>
  <c r="AD4329" i="10" l="1"/>
  <c r="AC4329" i="10"/>
  <c r="AE4329" i="10" l="1"/>
  <c r="AF4329" i="10"/>
  <c r="AH4329" i="10" l="1"/>
  <c r="T4330" i="10"/>
  <c r="AG4330" i="10" l="1"/>
  <c r="S4331" i="10"/>
  <c r="R4332" i="10" s="1"/>
  <c r="AJ4329" i="10"/>
  <c r="AI4329" i="10" s="1"/>
  <c r="V4330" i="10"/>
  <c r="X4330" i="10" s="1"/>
  <c r="AB4330" i="10" s="1"/>
  <c r="U4330" i="10"/>
  <c r="W4330" i="10" s="1"/>
  <c r="AA4330" i="10" s="1"/>
  <c r="Z4330" i="10" l="1"/>
  <c r="AD4330" i="10" s="1"/>
  <c r="Y4330" i="10"/>
  <c r="AC4330" i="10" l="1"/>
  <c r="AE4330" i="10" l="1"/>
  <c r="AF4330" i="10"/>
  <c r="AH4330" i="10" l="1"/>
  <c r="T4331" i="10"/>
  <c r="AG4331" i="10" l="1"/>
  <c r="S4332" i="10"/>
  <c r="R4333" i="10" s="1"/>
  <c r="AJ4330" i="10"/>
  <c r="AI4330" i="10" s="1"/>
  <c r="U4331" i="10"/>
  <c r="W4331" i="10" s="1"/>
  <c r="Y4331" i="10" s="1"/>
  <c r="V4331" i="10"/>
  <c r="X4331" i="10" s="1"/>
  <c r="Z4331" i="10" s="1"/>
  <c r="AA4331" i="10" l="1"/>
  <c r="AC4331" i="10" s="1"/>
  <c r="AB4331" i="10"/>
  <c r="AD4331" i="10" s="1"/>
  <c r="AF4331" i="10" l="1"/>
  <c r="AE4331" i="10"/>
  <c r="AH4331" i="10" l="1"/>
  <c r="T4332" i="10"/>
  <c r="AG4332" i="10" l="1"/>
  <c r="S4333" i="10"/>
  <c r="R4334" i="10" s="1"/>
  <c r="AJ4331" i="10"/>
  <c r="AI4331" i="10" s="1"/>
  <c r="V4332" i="10"/>
  <c r="X4332" i="10" s="1"/>
  <c r="Z4332" i="10" s="1"/>
  <c r="U4332" i="10"/>
  <c r="W4332" i="10" s="1"/>
  <c r="Y4332" i="10" s="1"/>
  <c r="AB4332" i="10" l="1"/>
  <c r="AD4332" i="10" s="1"/>
  <c r="AA4332" i="10"/>
  <c r="AC4332" i="10" s="1"/>
  <c r="AF4332" i="10" l="1"/>
  <c r="AE4332" i="10"/>
  <c r="AH4332" i="10" l="1"/>
  <c r="T4333" i="10"/>
  <c r="AG4333" i="10" l="1"/>
  <c r="S4334" i="10"/>
  <c r="R4335" i="10" s="1"/>
  <c r="U4333" i="10"/>
  <c r="W4333" i="10" s="1"/>
  <c r="Y4333" i="10" s="1"/>
  <c r="V4333" i="10"/>
  <c r="X4333" i="10" s="1"/>
  <c r="Z4333" i="10" s="1"/>
  <c r="AJ4332" i="10"/>
  <c r="AI4332" i="10" s="1"/>
  <c r="AA4333" i="10" l="1"/>
  <c r="AC4333" i="10" s="1"/>
  <c r="AB4333" i="10"/>
  <c r="AD4333" i="10" s="1"/>
  <c r="AE4333" i="10" l="1"/>
  <c r="AH4333" i="10" s="1"/>
  <c r="AF4333" i="10"/>
  <c r="AJ4333" i="10" l="1"/>
  <c r="AI4333" i="10" s="1"/>
  <c r="T4334" i="10"/>
  <c r="AG4334" i="10" l="1"/>
  <c r="S4335" i="10"/>
  <c r="R4336" i="10" s="1"/>
  <c r="U4334" i="10"/>
  <c r="W4334" i="10" s="1"/>
  <c r="AA4334" i="10" s="1"/>
  <c r="V4334" i="10"/>
  <c r="X4334" i="10" s="1"/>
  <c r="Z4334" i="10" s="1"/>
  <c r="AB4334" i="10" l="1"/>
  <c r="AD4334" i="10" s="1"/>
  <c r="Y4334" i="10"/>
  <c r="AC4334" i="10" s="1"/>
  <c r="AE4334" i="10" l="1"/>
  <c r="AF4334" i="10"/>
  <c r="AH4334" i="10" l="1"/>
  <c r="T4335" i="10"/>
  <c r="AG4335" i="10" l="1"/>
  <c r="S4336" i="10"/>
  <c r="R4337" i="10" s="1"/>
  <c r="AJ4334" i="10"/>
  <c r="AI4334" i="10" s="1"/>
  <c r="V4335" i="10"/>
  <c r="X4335" i="10" s="1"/>
  <c r="AB4335" i="10" s="1"/>
  <c r="U4335" i="10"/>
  <c r="W4335" i="10" s="1"/>
  <c r="Y4335" i="10" s="1"/>
  <c r="AA4335" i="10" l="1"/>
  <c r="AC4335" i="10" s="1"/>
  <c r="Z4335" i="10"/>
  <c r="AD4335" i="10" s="1"/>
  <c r="AE4335" i="10" l="1"/>
  <c r="AH4335" i="10" s="1"/>
  <c r="AF4335" i="10"/>
  <c r="AJ4335" i="10" l="1"/>
  <c r="AI4335" i="10" s="1"/>
  <c r="T4336" i="10"/>
  <c r="AG4336" i="10" l="1"/>
  <c r="S4337" i="10"/>
  <c r="R4338" i="10" s="1"/>
  <c r="U4336" i="10"/>
  <c r="V4336" i="10"/>
  <c r="X4336" i="10" s="1"/>
  <c r="AB4336" i="10" s="1"/>
  <c r="W4336" i="10"/>
  <c r="Y4336" i="10" s="1"/>
  <c r="AA4336" i="10" l="1"/>
  <c r="AC4336" i="10" s="1"/>
  <c r="Z4336" i="10"/>
  <c r="AD4336" i="10" s="1"/>
  <c r="AF4336" i="10" l="1"/>
  <c r="AE4336" i="10"/>
  <c r="T4337" i="10" s="1"/>
  <c r="AG4337" i="10" l="1"/>
  <c r="S4338" i="10"/>
  <c r="R4339" i="10" s="1"/>
  <c r="AH4336" i="10"/>
  <c r="V4337" i="10"/>
  <c r="X4337" i="10" s="1"/>
  <c r="AB4337" i="10" s="1"/>
  <c r="U4337" i="10"/>
  <c r="W4337" i="10" s="1"/>
  <c r="Y4337" i="10" s="1"/>
  <c r="AA4337" i="10" l="1"/>
  <c r="AC4337" i="10" s="1"/>
  <c r="AJ4336" i="10"/>
  <c r="AI4336" i="10" s="1"/>
  <c r="Z4337" i="10"/>
  <c r="AD4337" i="10" s="1"/>
  <c r="AF4337" i="10" l="1"/>
  <c r="AE4337" i="10"/>
  <c r="AH4337" i="10" l="1"/>
  <c r="T4338" i="10"/>
  <c r="AG4338" i="10" l="1"/>
  <c r="S4339" i="10"/>
  <c r="R4340" i="10" s="1"/>
  <c r="AJ4337" i="10"/>
  <c r="AI4337" i="10" s="1"/>
  <c r="U4338" i="10"/>
  <c r="W4338" i="10" s="1"/>
  <c r="AA4338" i="10" s="1"/>
  <c r="V4338" i="10"/>
  <c r="X4338" i="10" s="1"/>
  <c r="AB4338" i="10" s="1"/>
  <c r="Y4338" i="10" l="1"/>
  <c r="Z4338" i="10"/>
  <c r="AD4338" i="10" s="1"/>
  <c r="AC4338" i="10" l="1"/>
  <c r="AF4338" i="10" l="1"/>
  <c r="AE4338" i="10"/>
  <c r="T4339" i="10" s="1"/>
  <c r="AG4339" i="10" l="1"/>
  <c r="S4340" i="10"/>
  <c r="R4341" i="10" s="1"/>
  <c r="AH4338" i="10"/>
  <c r="V4339" i="10"/>
  <c r="X4339" i="10" s="1"/>
  <c r="AB4339" i="10" s="1"/>
  <c r="U4339" i="10"/>
  <c r="W4339" i="10"/>
  <c r="Y4339" i="10" s="1"/>
  <c r="AA4339" i="10" l="1"/>
  <c r="AC4339" i="10" s="1"/>
  <c r="AJ4338" i="10"/>
  <c r="AI4338" i="10" s="1"/>
  <c r="Z4339" i="10"/>
  <c r="AD4339" i="10" s="1"/>
  <c r="AF4339" i="10" l="1"/>
  <c r="AE4339" i="10"/>
  <c r="AH4339" i="10" l="1"/>
  <c r="T4340" i="10"/>
  <c r="AG4340" i="10" l="1"/>
  <c r="S4341" i="10"/>
  <c r="R4342" i="10" s="1"/>
  <c r="AJ4339" i="10"/>
  <c r="AI4339" i="10" s="1"/>
  <c r="U4340" i="10"/>
  <c r="W4340" i="10" s="1"/>
  <c r="Y4340" i="10" s="1"/>
  <c r="V4340" i="10"/>
  <c r="X4340" i="10" s="1"/>
  <c r="AB4340" i="10" s="1"/>
  <c r="AA4340" i="10" l="1"/>
  <c r="AC4340" i="10" s="1"/>
  <c r="Z4340" i="10"/>
  <c r="AD4340" i="10" s="1"/>
  <c r="AE4340" i="10" l="1"/>
  <c r="AF4340" i="10"/>
  <c r="AH4340" i="10" l="1"/>
  <c r="T4341" i="10"/>
  <c r="AG4341" i="10" l="1"/>
  <c r="S4342" i="10"/>
  <c r="R4343" i="10" s="1"/>
  <c r="AJ4340" i="10"/>
  <c r="AI4340" i="10" s="1"/>
  <c r="U4341" i="10"/>
  <c r="W4341" i="10" s="1"/>
  <c r="AA4341" i="10" s="1"/>
  <c r="V4341" i="10"/>
  <c r="X4341" i="10" s="1"/>
  <c r="AB4341" i="10" s="1"/>
  <c r="Y4341" i="10" l="1"/>
  <c r="Z4341" i="10"/>
  <c r="AD4341" i="10" s="1"/>
  <c r="AC4341" i="10" l="1"/>
  <c r="AF4341" i="10" l="1"/>
  <c r="AE4341" i="10"/>
  <c r="AH4341" i="10" l="1"/>
  <c r="T4342" i="10"/>
  <c r="AG4342" i="10" l="1"/>
  <c r="S4343" i="10"/>
  <c r="R4344" i="10" s="1"/>
  <c r="AJ4341" i="10"/>
  <c r="AI4341" i="10" s="1"/>
  <c r="V4342" i="10"/>
  <c r="X4342" i="10" s="1"/>
  <c r="AB4342" i="10" s="1"/>
  <c r="U4342" i="10"/>
  <c r="W4342" i="10" s="1"/>
  <c r="Y4342" i="10" s="1"/>
  <c r="AA4342" i="10" l="1"/>
  <c r="AC4342" i="10" s="1"/>
  <c r="Z4342" i="10"/>
  <c r="AD4342" i="10" s="1"/>
  <c r="AE4342" i="10" l="1"/>
  <c r="AF4342" i="10"/>
  <c r="AH4342" i="10" l="1"/>
  <c r="T4343" i="10"/>
  <c r="AG4343" i="10" l="1"/>
  <c r="S4344" i="10"/>
  <c r="R4345" i="10" s="1"/>
  <c r="AJ4342" i="10"/>
  <c r="AI4342" i="10" s="1"/>
  <c r="U4343" i="10"/>
  <c r="W4343" i="10" s="1"/>
  <c r="AA4343" i="10" s="1"/>
  <c r="V4343" i="10"/>
  <c r="X4343" i="10" s="1"/>
  <c r="AB4343" i="10" s="1"/>
  <c r="Y4343" i="10" l="1"/>
  <c r="AC4343" i="10" s="1"/>
  <c r="Z4343" i="10"/>
  <c r="AD4343" i="10" l="1"/>
  <c r="AF4343" i="10" l="1"/>
  <c r="AE4343" i="10"/>
  <c r="AH4343" i="10" l="1"/>
  <c r="T4344" i="10"/>
  <c r="AG4344" i="10" l="1"/>
  <c r="S4345" i="10"/>
  <c r="R4346" i="10" s="1"/>
  <c r="AJ4343" i="10"/>
  <c r="AI4343" i="10" s="1"/>
  <c r="V4344" i="10"/>
  <c r="X4344" i="10" s="1"/>
  <c r="AB4344" i="10" s="1"/>
  <c r="U4344" i="10"/>
  <c r="W4344" i="10" s="1"/>
  <c r="AA4344" i="10" s="1"/>
  <c r="Z4344" i="10" l="1"/>
  <c r="Y4344" i="10"/>
  <c r="AC4344" i="10" s="1"/>
  <c r="AD4344" i="10" l="1"/>
  <c r="AF4344" i="10" l="1"/>
  <c r="AE4344" i="10"/>
  <c r="AH4344" i="10" l="1"/>
  <c r="T4345" i="10"/>
  <c r="AG4345" i="10" l="1"/>
  <c r="S4346" i="10"/>
  <c r="R4347" i="10" s="1"/>
  <c r="AJ4344" i="10"/>
  <c r="AI4344" i="10" s="1"/>
  <c r="V4345" i="10"/>
  <c r="X4345" i="10" s="1"/>
  <c r="AB4345" i="10" s="1"/>
  <c r="U4345" i="10"/>
  <c r="W4345" i="10" s="1"/>
  <c r="Y4345" i="10" s="1"/>
  <c r="AA4345" i="10" l="1"/>
  <c r="AC4345" i="10" s="1"/>
  <c r="Z4345" i="10"/>
  <c r="AD4345" i="10" s="1"/>
  <c r="AE4345" i="10" l="1"/>
  <c r="AF4345" i="10"/>
  <c r="AH4345" i="10" l="1"/>
  <c r="T4346" i="10"/>
  <c r="AG4346" i="10" l="1"/>
  <c r="S4347" i="10"/>
  <c r="R4348" i="10" s="1"/>
  <c r="AJ4345" i="10"/>
  <c r="AI4345" i="10" s="1"/>
  <c r="U4346" i="10"/>
  <c r="W4346" i="10" s="1"/>
  <c r="AA4346" i="10" s="1"/>
  <c r="V4346" i="10"/>
  <c r="X4346" i="10" s="1"/>
  <c r="Z4346" i="10" s="1"/>
  <c r="AB4346" i="10" l="1"/>
  <c r="AD4346" i="10" s="1"/>
  <c r="Y4346" i="10"/>
  <c r="AC4346" i="10" s="1"/>
  <c r="AE4346" i="10" l="1"/>
  <c r="AF4346" i="10"/>
  <c r="AH4346" i="10" l="1"/>
  <c r="T4347" i="10"/>
  <c r="AG4347" i="10" l="1"/>
  <c r="S4348" i="10"/>
  <c r="R4349" i="10" s="1"/>
  <c r="AJ4346" i="10"/>
  <c r="AI4346" i="10" s="1"/>
  <c r="U4347" i="10"/>
  <c r="W4347" i="10" s="1"/>
  <c r="AA4347" i="10" s="1"/>
  <c r="V4347" i="10"/>
  <c r="X4347" i="10" s="1"/>
  <c r="AB4347" i="10" s="1"/>
  <c r="Y4347" i="10" l="1"/>
  <c r="AC4347" i="10" s="1"/>
  <c r="Z4347" i="10"/>
  <c r="AD4347" i="10" s="1"/>
  <c r="AF4347" i="10" l="1"/>
  <c r="AE4347" i="10"/>
  <c r="AH4347" i="10" l="1"/>
  <c r="T4348" i="10"/>
  <c r="AG4348" i="10" l="1"/>
  <c r="S4349" i="10"/>
  <c r="R4350" i="10" s="1"/>
  <c r="U4348" i="10"/>
  <c r="W4348" i="10" s="1"/>
  <c r="AA4348" i="10" s="1"/>
  <c r="V4348" i="10"/>
  <c r="X4348" i="10" s="1"/>
  <c r="AB4348" i="10" s="1"/>
  <c r="AJ4347" i="10"/>
  <c r="AI4347" i="10" s="1"/>
  <c r="Z4348" i="10" l="1"/>
  <c r="AD4348" i="10" s="1"/>
  <c r="Y4348" i="10"/>
  <c r="AC4348" i="10" s="1"/>
  <c r="AF4348" i="10" l="1"/>
  <c r="AE4348" i="10"/>
  <c r="AH4348" i="10" l="1"/>
  <c r="T4349" i="10"/>
  <c r="AG4349" i="10" l="1"/>
  <c r="S4350" i="10"/>
  <c r="R4351" i="10" s="1"/>
  <c r="AJ4348" i="10"/>
  <c r="AI4348" i="10" s="1"/>
  <c r="V4349" i="10"/>
  <c r="X4349" i="10" s="1"/>
  <c r="AB4349" i="10" s="1"/>
  <c r="U4349" i="10"/>
  <c r="W4349" i="10" s="1"/>
  <c r="Y4349" i="10" s="1"/>
  <c r="AA4349" i="10" l="1"/>
  <c r="AC4349" i="10" s="1"/>
  <c r="Z4349" i="10"/>
  <c r="AD4349" i="10" s="1"/>
  <c r="AF4349" i="10" l="1"/>
  <c r="AE4349" i="10"/>
  <c r="AH4349" i="10" l="1"/>
  <c r="T4350" i="10"/>
  <c r="AG4350" i="10" l="1"/>
  <c r="S4351" i="10"/>
  <c r="R4352" i="10" s="1"/>
  <c r="AJ4349" i="10"/>
  <c r="AI4349" i="10" s="1"/>
  <c r="V4350" i="10"/>
  <c r="X4350" i="10" s="1"/>
  <c r="AB4350" i="10" s="1"/>
  <c r="U4350" i="10"/>
  <c r="W4350" i="10" s="1"/>
  <c r="AA4350" i="10" s="1"/>
  <c r="Z4350" i="10" l="1"/>
  <c r="AD4350" i="10" s="1"/>
  <c r="Y4350" i="10"/>
  <c r="AC4350" i="10" s="1"/>
  <c r="AF4350" i="10" l="1"/>
  <c r="AE4350" i="10"/>
  <c r="AH4350" i="10" l="1"/>
  <c r="T4351" i="10"/>
  <c r="AG4351" i="10" l="1"/>
  <c r="S4352" i="10"/>
  <c r="R4353" i="10" s="1"/>
  <c r="AJ4350" i="10"/>
  <c r="AI4350" i="10" s="1"/>
  <c r="V4351" i="10"/>
  <c r="X4351" i="10" s="1"/>
  <c r="AB4351" i="10" s="1"/>
  <c r="U4351" i="10"/>
  <c r="W4351" i="10" s="1"/>
  <c r="AA4351" i="10" s="1"/>
  <c r="Z4351" i="10" l="1"/>
  <c r="AD4351" i="10" s="1"/>
  <c r="Y4351" i="10"/>
  <c r="AC4351" i="10" s="1"/>
  <c r="AF4351" i="10" l="1"/>
  <c r="AE4351" i="10"/>
  <c r="AH4351" i="10" l="1"/>
  <c r="T4352" i="10"/>
  <c r="AG4352" i="10" l="1"/>
  <c r="S4353" i="10"/>
  <c r="R4354" i="10" s="1"/>
  <c r="AJ4351" i="10"/>
  <c r="AI4351" i="10" s="1"/>
  <c r="V4352" i="10"/>
  <c r="X4352" i="10" s="1"/>
  <c r="AB4352" i="10" s="1"/>
  <c r="U4352" i="10"/>
  <c r="W4352" i="10" s="1"/>
  <c r="AA4352" i="10" s="1"/>
  <c r="Z4352" i="10" l="1"/>
  <c r="AD4352" i="10" s="1"/>
  <c r="Y4352" i="10"/>
  <c r="AC4352" i="10" s="1"/>
  <c r="AF4352" i="10" l="1"/>
  <c r="AE4352" i="10"/>
  <c r="AH4352" i="10" l="1"/>
  <c r="T4353" i="10"/>
  <c r="AG4353" i="10" l="1"/>
  <c r="S4354" i="10"/>
  <c r="R4355" i="10" s="1"/>
  <c r="AJ4352" i="10"/>
  <c r="AI4352" i="10" s="1"/>
  <c r="V4353" i="10"/>
  <c r="X4353" i="10" s="1"/>
  <c r="AB4353" i="10" s="1"/>
  <c r="U4353" i="10"/>
  <c r="W4353" i="10" s="1"/>
  <c r="AA4353" i="10" s="1"/>
  <c r="Z4353" i="10" l="1"/>
  <c r="AD4353" i="10" s="1"/>
  <c r="Y4353" i="10"/>
  <c r="AC4353" i="10" s="1"/>
  <c r="AF4353" i="10" l="1"/>
  <c r="AE4353" i="10"/>
  <c r="AH4353" i="10" l="1"/>
  <c r="T4354" i="10"/>
  <c r="AG4354" i="10" l="1"/>
  <c r="S4355" i="10"/>
  <c r="R4356" i="10" s="1"/>
  <c r="AJ4353" i="10"/>
  <c r="AI4353" i="10" s="1"/>
  <c r="V4354" i="10"/>
  <c r="X4354" i="10" s="1"/>
  <c r="AB4354" i="10" s="1"/>
  <c r="U4354" i="10"/>
  <c r="W4354" i="10" s="1"/>
  <c r="AA4354" i="10" s="1"/>
  <c r="Z4354" i="10" l="1"/>
  <c r="AD4354" i="10" s="1"/>
  <c r="Y4354" i="10"/>
  <c r="AC4354" i="10" s="1"/>
  <c r="AE4354" i="10" l="1"/>
  <c r="AF4354" i="10"/>
  <c r="AH4354" i="10" l="1"/>
  <c r="T4355" i="10"/>
  <c r="AG4355" i="10" l="1"/>
  <c r="S4356" i="10"/>
  <c r="R4357" i="10" s="1"/>
  <c r="AJ4354" i="10"/>
  <c r="AI4354" i="10" s="1"/>
  <c r="V4355" i="10"/>
  <c r="X4355" i="10" s="1"/>
  <c r="AB4355" i="10" s="1"/>
  <c r="U4355" i="10"/>
  <c r="W4355" i="10" s="1"/>
  <c r="AA4355" i="10" s="1"/>
  <c r="Z4355" i="10" l="1"/>
  <c r="AD4355" i="10" s="1"/>
  <c r="Y4355" i="10"/>
  <c r="AC4355" i="10" l="1"/>
  <c r="AF4355" i="10" l="1"/>
  <c r="AE4355" i="10"/>
  <c r="AH4355" i="10" l="1"/>
  <c r="T4356" i="10"/>
  <c r="AG4356" i="10" l="1"/>
  <c r="S4357" i="10"/>
  <c r="R4358" i="10" s="1"/>
  <c r="AJ4355" i="10"/>
  <c r="AI4355" i="10" s="1"/>
  <c r="U4356" i="10"/>
  <c r="W4356" i="10" s="1"/>
  <c r="AA4356" i="10" s="1"/>
  <c r="V4356" i="10"/>
  <c r="X4356" i="10" s="1"/>
  <c r="Z4356" i="10" s="1"/>
  <c r="AB4356" i="10" l="1"/>
  <c r="AD4356" i="10" s="1"/>
  <c r="Y4356" i="10"/>
  <c r="AC4356" i="10" s="1"/>
  <c r="AE4356" i="10" l="1"/>
  <c r="T4357" i="10" s="1"/>
  <c r="AF4356" i="10"/>
  <c r="AG4357" i="10" l="1"/>
  <c r="S4358" i="10"/>
  <c r="R4359" i="10" s="1"/>
  <c r="AH4356" i="10"/>
  <c r="AJ4356" i="10" s="1"/>
  <c r="U4357" i="10"/>
  <c r="W4357" i="10" s="1"/>
  <c r="AA4357" i="10" s="1"/>
  <c r="V4357" i="10"/>
  <c r="X4357" i="10" s="1"/>
  <c r="AB4357" i="10" s="1"/>
  <c r="AI4356" i="10" l="1"/>
  <c r="Y4357" i="10"/>
  <c r="AC4357" i="10" s="1"/>
  <c r="Z4357" i="10"/>
  <c r="AD4357" i="10" s="1"/>
  <c r="AF4357" i="10" l="1"/>
  <c r="AE4357" i="10"/>
  <c r="AH4357" i="10" l="1"/>
  <c r="T4358" i="10"/>
  <c r="AG4358" i="10" l="1"/>
  <c r="S4359" i="10"/>
  <c r="R4360" i="10" s="1"/>
  <c r="AJ4357" i="10"/>
  <c r="AI4357" i="10" s="1"/>
  <c r="U4358" i="10"/>
  <c r="W4358" i="10" s="1"/>
  <c r="Y4358" i="10" s="1"/>
  <c r="V4358" i="10"/>
  <c r="X4358" i="10" s="1"/>
  <c r="AB4358" i="10" s="1"/>
  <c r="AA4358" i="10" l="1"/>
  <c r="AC4358" i="10" s="1"/>
  <c r="Z4358" i="10"/>
  <c r="AD4358" i="10" s="1"/>
  <c r="AF4358" i="10" l="1"/>
  <c r="AE4358" i="10"/>
  <c r="AH4358" i="10" l="1"/>
  <c r="T4359" i="10"/>
  <c r="AG4359" i="10" l="1"/>
  <c r="S4360" i="10"/>
  <c r="R4361" i="10" s="1"/>
  <c r="AJ4358" i="10"/>
  <c r="AI4358" i="10" s="1"/>
  <c r="U4359" i="10"/>
  <c r="W4359" i="10" s="1"/>
  <c r="AA4359" i="10" s="1"/>
  <c r="V4359" i="10"/>
  <c r="X4359" i="10" s="1"/>
  <c r="Z4359" i="10" s="1"/>
  <c r="AB4359" i="10" l="1"/>
  <c r="AD4359" i="10" s="1"/>
  <c r="Y4359" i="10"/>
  <c r="AC4359" i="10" l="1"/>
  <c r="AE4359" i="10" l="1"/>
  <c r="AF4359" i="10"/>
  <c r="AH4359" i="10" l="1"/>
  <c r="T4360" i="10"/>
  <c r="AG4360" i="10" l="1"/>
  <c r="S4361" i="10"/>
  <c r="R4362" i="10" s="1"/>
  <c r="AJ4359" i="10"/>
  <c r="AI4359" i="10" s="1"/>
  <c r="V4360" i="10"/>
  <c r="X4360" i="10" s="1"/>
  <c r="Z4360" i="10" s="1"/>
  <c r="U4360" i="10"/>
  <c r="W4360" i="10" s="1"/>
  <c r="AA4360" i="10" s="1"/>
  <c r="AB4360" i="10" l="1"/>
  <c r="AD4360" i="10" s="1"/>
  <c r="Y4360" i="10"/>
  <c r="AC4360" i="10" s="1"/>
  <c r="AF4360" i="10" l="1"/>
  <c r="AE4360" i="10"/>
  <c r="AH4360" i="10" l="1"/>
  <c r="T4361" i="10"/>
  <c r="AG4361" i="10" l="1"/>
  <c r="S4362" i="10"/>
  <c r="R4363" i="10" s="1"/>
  <c r="AJ4360" i="10"/>
  <c r="AI4360" i="10" s="1"/>
  <c r="V4361" i="10"/>
  <c r="X4361" i="10" s="1"/>
  <c r="AB4361" i="10" s="1"/>
  <c r="U4361" i="10"/>
  <c r="W4361" i="10" s="1"/>
  <c r="AA4361" i="10" s="1"/>
  <c r="Z4361" i="10" l="1"/>
  <c r="AD4361" i="10" s="1"/>
  <c r="Y4361" i="10"/>
  <c r="AC4361" i="10" l="1"/>
  <c r="AF4361" i="10" l="1"/>
  <c r="AE4361" i="10"/>
  <c r="AH4361" i="10" l="1"/>
  <c r="T4362" i="10"/>
  <c r="AG4362" i="10" l="1"/>
  <c r="S4363" i="10"/>
  <c r="R4364" i="10" s="1"/>
  <c r="AJ4361" i="10"/>
  <c r="AI4361" i="10" s="1"/>
  <c r="U4362" i="10"/>
  <c r="W4362" i="10" s="1"/>
  <c r="AA4362" i="10" s="1"/>
  <c r="V4362" i="10"/>
  <c r="X4362" i="10" s="1"/>
  <c r="Z4362" i="10" s="1"/>
  <c r="AB4362" i="10" l="1"/>
  <c r="AD4362" i="10" s="1"/>
  <c r="Y4362" i="10"/>
  <c r="AC4362" i="10" s="1"/>
  <c r="AE4362" i="10" l="1"/>
  <c r="AF4362" i="10"/>
  <c r="AH4362" i="10" l="1"/>
  <c r="T4363" i="10"/>
  <c r="AG4363" i="10" l="1"/>
  <c r="S4364" i="10"/>
  <c r="R4365" i="10" s="1"/>
  <c r="AJ4362" i="10"/>
  <c r="AI4362" i="10" s="1"/>
  <c r="U4363" i="10"/>
  <c r="W4363" i="10" s="1"/>
  <c r="AA4363" i="10" s="1"/>
  <c r="V4363" i="10"/>
  <c r="X4363" i="10" s="1"/>
  <c r="Z4363" i="10" s="1"/>
  <c r="AB4363" i="10" l="1"/>
  <c r="AD4363" i="10" s="1"/>
  <c r="Y4363" i="10"/>
  <c r="AC4363" i="10" s="1"/>
  <c r="AE4363" i="10" l="1"/>
  <c r="AH4363" i="10" s="1"/>
  <c r="AF4363" i="10"/>
  <c r="AJ4363" i="10" l="1"/>
  <c r="AI4363" i="10" s="1"/>
  <c r="T4364" i="10"/>
  <c r="AG4364" i="10" l="1"/>
  <c r="S4365" i="10"/>
  <c r="R4366" i="10" s="1"/>
  <c r="V4364" i="10"/>
  <c r="X4364" i="10" s="1"/>
  <c r="Z4364" i="10" s="1"/>
  <c r="U4364" i="10"/>
  <c r="W4364" i="10" s="1"/>
  <c r="Y4364" i="10" s="1"/>
  <c r="AB4364" i="10" l="1"/>
  <c r="AD4364" i="10" s="1"/>
  <c r="AA4364" i="10"/>
  <c r="AC4364" i="10" s="1"/>
  <c r="AE4364" i="10" l="1"/>
  <c r="AF4364" i="10"/>
  <c r="AH4364" i="10" l="1"/>
  <c r="T4365" i="10"/>
  <c r="AG4365" i="10" l="1"/>
  <c r="S4366" i="10"/>
  <c r="R4367" i="10" s="1"/>
  <c r="AJ4364" i="10"/>
  <c r="AI4364" i="10" s="1"/>
  <c r="U4365" i="10"/>
  <c r="W4365" i="10" s="1"/>
  <c r="Y4365" i="10" s="1"/>
  <c r="V4365" i="10"/>
  <c r="X4365" i="10" s="1"/>
  <c r="Z4365" i="10" s="1"/>
  <c r="AA4365" i="10" l="1"/>
  <c r="AC4365" i="10" s="1"/>
  <c r="AB4365" i="10"/>
  <c r="AD4365" i="10" s="1"/>
  <c r="AF4365" i="10" l="1"/>
  <c r="AE4365" i="10"/>
  <c r="AH4365" i="10" l="1"/>
  <c r="T4366" i="10"/>
  <c r="AG4366" i="10" l="1"/>
  <c r="S4367" i="10"/>
  <c r="R4368" i="10" s="1"/>
  <c r="AJ4365" i="10"/>
  <c r="AI4365" i="10" s="1"/>
  <c r="U4366" i="10"/>
  <c r="W4366" i="10" s="1"/>
  <c r="AA4366" i="10" s="1"/>
  <c r="V4366" i="10"/>
  <c r="X4366" i="10" s="1"/>
  <c r="AB4366" i="10" s="1"/>
  <c r="Y4366" i="10" l="1"/>
  <c r="AC4366" i="10" s="1"/>
  <c r="Z4366" i="10"/>
  <c r="AD4366" i="10" s="1"/>
  <c r="AE4366" i="10" l="1"/>
  <c r="AF4366" i="10"/>
  <c r="AH4366" i="10" l="1"/>
  <c r="T4367" i="10"/>
  <c r="AG4367" i="10" l="1"/>
  <c r="S4368" i="10"/>
  <c r="R4369" i="10" s="1"/>
  <c r="AJ4366" i="10"/>
  <c r="H49" i="11" s="1"/>
  <c r="V4367" i="10"/>
  <c r="X4367" i="10" s="1"/>
  <c r="Z4367" i="10" s="1"/>
  <c r="U4367" i="10"/>
  <c r="W4367" i="10" s="1"/>
  <c r="AA4367" i="10" s="1"/>
  <c r="AB4367" i="10" l="1"/>
  <c r="AD4367" i="10" s="1"/>
  <c r="AI4366" i="10"/>
  <c r="G49" i="11" s="1"/>
  <c r="Y4367" i="10"/>
  <c r="AC4367" i="10" s="1"/>
  <c r="AF4367" i="10" l="1"/>
  <c r="AE4367" i="10"/>
  <c r="AH4367" i="10" l="1"/>
  <c r="T4368" i="10"/>
  <c r="AG4368" i="10" l="1"/>
  <c r="S4369" i="10"/>
  <c r="R4370" i="10" s="1"/>
  <c r="U4368" i="10"/>
  <c r="W4368" i="10" s="1"/>
  <c r="Y4368" i="10" s="1"/>
  <c r="V4368" i="10"/>
  <c r="X4368" i="10" s="1"/>
  <c r="Z4368" i="10" s="1"/>
  <c r="AJ4367" i="10"/>
  <c r="AI4367" i="10" s="1"/>
  <c r="AB4368" i="10" l="1"/>
  <c r="AD4368" i="10" s="1"/>
  <c r="AA4368" i="10"/>
  <c r="AC4368" i="10" s="1"/>
  <c r="AF4368" i="10" l="1"/>
  <c r="AE4368" i="10"/>
  <c r="AH4368" i="10" l="1"/>
  <c r="T4369" i="10"/>
  <c r="AG4369" i="10" l="1"/>
  <c r="S4370" i="10"/>
  <c r="R4371" i="10" s="1"/>
  <c r="AJ4368" i="10"/>
  <c r="AI4368" i="10" s="1"/>
  <c r="V4369" i="10"/>
  <c r="X4369" i="10" s="1"/>
  <c r="AB4369" i="10" s="1"/>
  <c r="U4369" i="10"/>
  <c r="W4369" i="10" s="1"/>
  <c r="AA4369" i="10" s="1"/>
  <c r="Z4369" i="10" l="1"/>
  <c r="AD4369" i="10" s="1"/>
  <c r="Y4369" i="10"/>
  <c r="AC4369" i="10" s="1"/>
  <c r="AF4369" i="10" l="1"/>
  <c r="AE4369" i="10"/>
  <c r="AH4369" i="10" l="1"/>
  <c r="T4370" i="10"/>
  <c r="AG4370" i="10" l="1"/>
  <c r="S4371" i="10"/>
  <c r="R4372" i="10" s="1"/>
  <c r="AJ4369" i="10"/>
  <c r="AI4369" i="10" s="1"/>
  <c r="U4370" i="10"/>
  <c r="W4370" i="10" s="1"/>
  <c r="AA4370" i="10" s="1"/>
  <c r="V4370" i="10"/>
  <c r="X4370" i="10" s="1"/>
  <c r="AB4370" i="10" s="1"/>
  <c r="Y4370" i="10" l="1"/>
  <c r="AC4370" i="10" s="1"/>
  <c r="Z4370" i="10"/>
  <c r="AD4370" i="10" s="1"/>
  <c r="AE4370" i="10" l="1"/>
  <c r="T4371" i="10" s="1"/>
  <c r="AF4370" i="10"/>
  <c r="AG4371" i="10" l="1"/>
  <c r="S4372" i="10"/>
  <c r="R4373" i="10" s="1"/>
  <c r="AH4370" i="10"/>
  <c r="V4371" i="10"/>
  <c r="X4371" i="10" s="1"/>
  <c r="AB4371" i="10" s="1"/>
  <c r="U4371" i="10"/>
  <c r="W4371" i="10" s="1"/>
  <c r="AA4371" i="10" s="1"/>
  <c r="AJ4370" i="10" l="1"/>
  <c r="AI4370" i="10" s="1"/>
  <c r="Y4371" i="10"/>
  <c r="AC4371" i="10" s="1"/>
  <c r="Z4371" i="10"/>
  <c r="AD4371" i="10" s="1"/>
  <c r="AF4371" i="10" l="1"/>
  <c r="AE4371" i="10"/>
  <c r="AH4371" i="10" l="1"/>
  <c r="T4372" i="10"/>
  <c r="AG4372" i="10" l="1"/>
  <c r="S4373" i="10"/>
  <c r="R4374" i="10" s="1"/>
  <c r="AJ4371" i="10"/>
  <c r="AI4371" i="10" s="1"/>
  <c r="V4372" i="10"/>
  <c r="X4372" i="10" s="1"/>
  <c r="AB4372" i="10" s="1"/>
  <c r="U4372" i="10"/>
  <c r="W4372" i="10" s="1"/>
  <c r="AA4372" i="10" s="1"/>
  <c r="Z4372" i="10" l="1"/>
  <c r="AD4372" i="10" s="1"/>
  <c r="Y4372" i="10"/>
  <c r="AC4372" i="10" s="1"/>
  <c r="AE4372" i="10" l="1"/>
  <c r="T4373" i="10" s="1"/>
  <c r="AF4372" i="10"/>
  <c r="AG4373" i="10" l="1"/>
  <c r="S4374" i="10"/>
  <c r="R4375" i="10" s="1"/>
  <c r="AH4372" i="10"/>
  <c r="U4373" i="10"/>
  <c r="W4373" i="10" s="1"/>
  <c r="AA4373" i="10" s="1"/>
  <c r="V4373" i="10"/>
  <c r="X4373" i="10" s="1"/>
  <c r="AB4373" i="10" s="1"/>
  <c r="AJ4372" i="10" l="1"/>
  <c r="AI4372" i="10" s="1"/>
  <c r="Y4373" i="10"/>
  <c r="AC4373" i="10" s="1"/>
  <c r="Z4373" i="10"/>
  <c r="AD4373" i="10" s="1"/>
  <c r="AE4373" i="10" l="1"/>
  <c r="AF4373" i="10"/>
  <c r="AH4373" i="10" l="1"/>
  <c r="T4374" i="10"/>
  <c r="AG4374" i="10" l="1"/>
  <c r="S4375" i="10"/>
  <c r="R4376" i="10" s="1"/>
  <c r="AJ4373" i="10"/>
  <c r="AI4373" i="10" s="1"/>
  <c r="V4374" i="10"/>
  <c r="X4374" i="10" s="1"/>
  <c r="AB4374" i="10" s="1"/>
  <c r="U4374" i="10"/>
  <c r="W4374" i="10" s="1"/>
  <c r="AA4374" i="10" s="1"/>
  <c r="Z4374" i="10" l="1"/>
  <c r="AD4374" i="10" s="1"/>
  <c r="Y4374" i="10"/>
  <c r="AC4374" i="10" l="1"/>
  <c r="AF4374" i="10" l="1"/>
  <c r="AE4374" i="10"/>
  <c r="AH4374" i="10" l="1"/>
  <c r="T4375" i="10"/>
  <c r="AG4375" i="10" l="1"/>
  <c r="S4376" i="10"/>
  <c r="R4377" i="10" s="1"/>
  <c r="AJ4374" i="10"/>
  <c r="AI4374" i="10" s="1"/>
  <c r="U4375" i="10"/>
  <c r="W4375" i="10" s="1"/>
  <c r="AA4375" i="10" s="1"/>
  <c r="V4375" i="10"/>
  <c r="X4375" i="10" s="1"/>
  <c r="AB4375" i="10" s="1"/>
  <c r="Z4375" i="10" l="1"/>
  <c r="AD4375" i="10" s="1"/>
  <c r="Y4375" i="10"/>
  <c r="AC4375" i="10" s="1"/>
  <c r="AF4375" i="10" l="1"/>
  <c r="AE4375" i="10"/>
  <c r="AH4375" i="10" l="1"/>
  <c r="T4376" i="10"/>
  <c r="AG4376" i="10" l="1"/>
  <c r="S4377" i="10"/>
  <c r="R4378" i="10" s="1"/>
  <c r="AJ4375" i="10"/>
  <c r="AI4375" i="10" s="1"/>
  <c r="V4376" i="10"/>
  <c r="X4376" i="10" s="1"/>
  <c r="AB4376" i="10" s="1"/>
  <c r="U4376" i="10"/>
  <c r="W4376" i="10" s="1"/>
  <c r="AA4376" i="10" s="1"/>
  <c r="Y4376" i="10" l="1"/>
  <c r="AC4376" i="10" s="1"/>
  <c r="Z4376" i="10"/>
  <c r="AD4376" i="10" l="1"/>
  <c r="AE4376" i="10" l="1"/>
  <c r="AF4376" i="10"/>
  <c r="AH4376" i="10" l="1"/>
  <c r="T4377" i="10"/>
  <c r="AG4377" i="10" l="1"/>
  <c r="S4378" i="10"/>
  <c r="R4379" i="10" s="1"/>
  <c r="AJ4376" i="10"/>
  <c r="AI4376" i="10" s="1"/>
  <c r="U4377" i="10"/>
  <c r="W4377" i="10" s="1"/>
  <c r="Y4377" i="10" s="1"/>
  <c r="V4377" i="10"/>
  <c r="X4377" i="10" s="1"/>
  <c r="AB4377" i="10" s="1"/>
  <c r="AA4377" i="10" l="1"/>
  <c r="AC4377" i="10" s="1"/>
  <c r="Z4377" i="10"/>
  <c r="AD4377" i="10" s="1"/>
  <c r="AE4377" i="10" l="1"/>
  <c r="AF4377" i="10"/>
  <c r="AH4377" i="10" l="1"/>
  <c r="T4378" i="10"/>
  <c r="AG4378" i="10" l="1"/>
  <c r="S4379" i="10"/>
  <c r="R4380" i="10" s="1"/>
  <c r="AJ4377" i="10"/>
  <c r="AI4377" i="10" s="1"/>
  <c r="V4378" i="10"/>
  <c r="X4378" i="10" s="1"/>
  <c r="Z4378" i="10" s="1"/>
  <c r="U4378" i="10"/>
  <c r="W4378" i="10" s="1"/>
  <c r="Y4378" i="10" s="1"/>
  <c r="AB4378" i="10" l="1"/>
  <c r="AD4378" i="10" s="1"/>
  <c r="AA4378" i="10"/>
  <c r="AC4378" i="10" s="1"/>
  <c r="AF4378" i="10" l="1"/>
  <c r="AE4378" i="10"/>
  <c r="AH4378" i="10" l="1"/>
  <c r="T4379" i="10"/>
  <c r="AG4379" i="10" l="1"/>
  <c r="S4380" i="10"/>
  <c r="R4381" i="10" s="1"/>
  <c r="AJ4378" i="10"/>
  <c r="AI4378" i="10" s="1"/>
  <c r="V4379" i="10"/>
  <c r="X4379" i="10" s="1"/>
  <c r="AB4379" i="10" s="1"/>
  <c r="U4379" i="10"/>
  <c r="W4379" i="10" s="1"/>
  <c r="Y4379" i="10" s="1"/>
  <c r="AA4379" i="10" l="1"/>
  <c r="AC4379" i="10" s="1"/>
  <c r="Z4379" i="10"/>
  <c r="AD4379" i="10" s="1"/>
  <c r="AE4379" i="10" l="1"/>
  <c r="AF4379" i="10"/>
  <c r="AH4379" i="10" l="1"/>
  <c r="T4380" i="10"/>
  <c r="AG4380" i="10" l="1"/>
  <c r="S4381" i="10"/>
  <c r="R4382" i="10" s="1"/>
  <c r="AJ4379" i="10"/>
  <c r="AI4379" i="10" s="1"/>
  <c r="U4380" i="10"/>
  <c r="W4380" i="10" s="1"/>
  <c r="Y4380" i="10" s="1"/>
  <c r="V4380" i="10"/>
  <c r="X4380" i="10" s="1"/>
  <c r="AB4380" i="10" s="1"/>
  <c r="AA4380" i="10" l="1"/>
  <c r="AC4380" i="10" s="1"/>
  <c r="Z4380" i="10"/>
  <c r="AD4380" i="10" s="1"/>
  <c r="AF4380" i="10" l="1"/>
  <c r="AE4380" i="10"/>
  <c r="AH4380" i="10" l="1"/>
  <c r="T4381" i="10"/>
  <c r="AG4381" i="10" l="1"/>
  <c r="S4382" i="10"/>
  <c r="R4383" i="10" s="1"/>
  <c r="AJ4380" i="10"/>
  <c r="AI4380" i="10" s="1"/>
  <c r="V4381" i="10"/>
  <c r="X4381" i="10" s="1"/>
  <c r="AB4381" i="10" s="1"/>
  <c r="U4381" i="10"/>
  <c r="W4381" i="10" s="1"/>
  <c r="AA4381" i="10" s="1"/>
  <c r="Z4381" i="10" l="1"/>
  <c r="AD4381" i="10" s="1"/>
  <c r="Y4381" i="10"/>
  <c r="AC4381" i="10" s="1"/>
  <c r="AF4381" i="10" l="1"/>
  <c r="AE4381" i="10"/>
  <c r="AH4381" i="10" l="1"/>
  <c r="T4382" i="10"/>
  <c r="AG4382" i="10" l="1"/>
  <c r="S4383" i="10"/>
  <c r="R4384" i="10" s="1"/>
  <c r="AJ4381" i="10"/>
  <c r="AI4381" i="10" s="1"/>
  <c r="V4382" i="10"/>
  <c r="X4382" i="10" s="1"/>
  <c r="AB4382" i="10" s="1"/>
  <c r="U4382" i="10"/>
  <c r="W4382" i="10" s="1"/>
  <c r="AA4382" i="10" s="1"/>
  <c r="Z4382" i="10" l="1"/>
  <c r="AD4382" i="10" s="1"/>
  <c r="Y4382" i="10"/>
  <c r="AC4382" i="10" s="1"/>
  <c r="AF4382" i="10" l="1"/>
  <c r="AE4382" i="10"/>
  <c r="AH4382" i="10" l="1"/>
  <c r="T4383" i="10"/>
  <c r="AG4383" i="10" l="1"/>
  <c r="S4384" i="10"/>
  <c r="R4385" i="10" s="1"/>
  <c r="AJ4382" i="10"/>
  <c r="AI4382" i="10" s="1"/>
  <c r="V4383" i="10"/>
  <c r="X4383" i="10" s="1"/>
  <c r="AB4383" i="10" s="1"/>
  <c r="U4383" i="10"/>
  <c r="W4383" i="10" s="1"/>
  <c r="Y4383" i="10" s="1"/>
  <c r="AA4383" i="10" l="1"/>
  <c r="AC4383" i="10" s="1"/>
  <c r="Z4383" i="10"/>
  <c r="AD4383" i="10" s="1"/>
  <c r="AE4383" i="10" l="1"/>
  <c r="AF4383" i="10"/>
  <c r="AH4383" i="10" l="1"/>
  <c r="T4384" i="10"/>
  <c r="AG4384" i="10" l="1"/>
  <c r="S4385" i="10"/>
  <c r="R4386" i="10" s="1"/>
  <c r="AJ4383" i="10"/>
  <c r="AI4383" i="10" s="1"/>
  <c r="U4384" i="10"/>
  <c r="W4384" i="10" s="1"/>
  <c r="AA4384" i="10" s="1"/>
  <c r="V4384" i="10"/>
  <c r="X4384" i="10" s="1"/>
  <c r="Z4384" i="10" s="1"/>
  <c r="AB4384" i="10" l="1"/>
  <c r="AD4384" i="10" s="1"/>
  <c r="Y4384" i="10"/>
  <c r="AC4384" i="10" s="1"/>
  <c r="AE4384" i="10" l="1"/>
  <c r="AF4384" i="10"/>
  <c r="AH4384" i="10" l="1"/>
  <c r="T4385" i="10"/>
  <c r="AG4385" i="10" l="1"/>
  <c r="S4386" i="10"/>
  <c r="R4387" i="10" s="1"/>
  <c r="AJ4384" i="10"/>
  <c r="AI4384" i="10" s="1"/>
  <c r="U4385" i="10"/>
  <c r="W4385" i="10" s="1"/>
  <c r="AA4385" i="10" s="1"/>
  <c r="V4385" i="10"/>
  <c r="X4385" i="10" s="1"/>
  <c r="Z4385" i="10" s="1"/>
  <c r="AB4385" i="10" l="1"/>
  <c r="AD4385" i="10" s="1"/>
  <c r="Y4385" i="10"/>
  <c r="AC4385" i="10" s="1"/>
  <c r="AF4385" i="10" l="1"/>
  <c r="AE4385" i="10"/>
  <c r="AH4385" i="10" l="1"/>
  <c r="T4386" i="10"/>
  <c r="AG4386" i="10" l="1"/>
  <c r="S4387" i="10"/>
  <c r="R4388" i="10" s="1"/>
  <c r="AJ4385" i="10"/>
  <c r="AI4385" i="10" s="1"/>
  <c r="V4386" i="10"/>
  <c r="X4386" i="10" s="1"/>
  <c r="Z4386" i="10" s="1"/>
  <c r="U4386" i="10"/>
  <c r="W4386" i="10" s="1"/>
  <c r="AA4386" i="10" s="1"/>
  <c r="AB4386" i="10" l="1"/>
  <c r="AD4386" i="10" s="1"/>
  <c r="Y4386" i="10"/>
  <c r="AC4386" i="10" s="1"/>
  <c r="AE4386" i="10" l="1"/>
  <c r="AF4386" i="10"/>
  <c r="AH4386" i="10" l="1"/>
  <c r="T4387" i="10"/>
  <c r="AG4387" i="10" l="1"/>
  <c r="S4388" i="10"/>
  <c r="R4389" i="10" s="1"/>
  <c r="AJ4386" i="10"/>
  <c r="AI4386" i="10" s="1"/>
  <c r="V4387" i="10"/>
  <c r="X4387" i="10" s="1"/>
  <c r="Z4387" i="10" s="1"/>
  <c r="U4387" i="10"/>
  <c r="W4387" i="10" s="1"/>
  <c r="AA4387" i="10" s="1"/>
  <c r="AB4387" i="10" l="1"/>
  <c r="AD4387" i="10" s="1"/>
  <c r="Y4387" i="10"/>
  <c r="AC4387" i="10" l="1"/>
  <c r="AF4387" i="10" l="1"/>
  <c r="AE4387" i="10"/>
  <c r="AH4387" i="10" l="1"/>
  <c r="T4388" i="10"/>
  <c r="AG4388" i="10" l="1"/>
  <c r="S4389" i="10"/>
  <c r="R4390" i="10" s="1"/>
  <c r="AJ4387" i="10"/>
  <c r="AI4387" i="10" s="1"/>
  <c r="V4388" i="10"/>
  <c r="X4388" i="10" s="1"/>
  <c r="AB4388" i="10" s="1"/>
  <c r="U4388" i="10"/>
  <c r="W4388" i="10" s="1"/>
  <c r="Y4388" i="10" s="1"/>
  <c r="AA4388" i="10" l="1"/>
  <c r="AC4388" i="10" s="1"/>
  <c r="Z4388" i="10"/>
  <c r="AD4388" i="10" s="1"/>
  <c r="AF4388" i="10" l="1"/>
  <c r="AE4388" i="10"/>
  <c r="AH4388" i="10" l="1"/>
  <c r="T4389" i="10"/>
  <c r="AG4389" i="10" l="1"/>
  <c r="S4390" i="10"/>
  <c r="R4391" i="10" s="1"/>
  <c r="AJ4388" i="10"/>
  <c r="AI4388" i="10" s="1"/>
  <c r="V4389" i="10"/>
  <c r="X4389" i="10" s="1"/>
  <c r="AB4389" i="10" s="1"/>
  <c r="U4389" i="10"/>
  <c r="W4389" i="10" s="1"/>
  <c r="Y4389" i="10" s="1"/>
  <c r="AA4389" i="10" l="1"/>
  <c r="AC4389" i="10" s="1"/>
  <c r="Z4389" i="10"/>
  <c r="AD4389" i="10" s="1"/>
  <c r="AF4389" i="10" l="1"/>
  <c r="AE4389" i="10"/>
  <c r="AH4389" i="10" l="1"/>
  <c r="T4390" i="10"/>
  <c r="AG4390" i="10" l="1"/>
  <c r="S4391" i="10"/>
  <c r="R4392" i="10" s="1"/>
  <c r="AJ4389" i="10"/>
  <c r="AI4389" i="10" s="1"/>
  <c r="V4390" i="10"/>
  <c r="X4390" i="10" s="1"/>
  <c r="AB4390" i="10" s="1"/>
  <c r="U4390" i="10"/>
  <c r="W4390" i="10" s="1"/>
  <c r="AA4390" i="10" s="1"/>
  <c r="Z4390" i="10" l="1"/>
  <c r="AD4390" i="10" s="1"/>
  <c r="Y4390" i="10"/>
  <c r="AC4390" i="10" l="1"/>
  <c r="AF4390" i="10" l="1"/>
  <c r="AE4390" i="10"/>
  <c r="AH4390" i="10" l="1"/>
  <c r="T4391" i="10"/>
  <c r="AG4391" i="10" l="1"/>
  <c r="S4392" i="10"/>
  <c r="R4393" i="10" s="1"/>
  <c r="AJ4390" i="10"/>
  <c r="AI4390" i="10" s="1"/>
  <c r="U4391" i="10"/>
  <c r="W4391" i="10" s="1"/>
  <c r="Y4391" i="10" s="1"/>
  <c r="V4391" i="10"/>
  <c r="X4391" i="10" s="1"/>
  <c r="AB4391" i="10" s="1"/>
  <c r="AA4391" i="10" l="1"/>
  <c r="AC4391" i="10" s="1"/>
  <c r="Z4391" i="10"/>
  <c r="AD4391" i="10" s="1"/>
  <c r="AE4391" i="10" l="1"/>
  <c r="T4392" i="10" s="1"/>
  <c r="AF4391" i="10"/>
  <c r="AG4392" i="10" l="1"/>
  <c r="S4393" i="10"/>
  <c r="R4394" i="10" s="1"/>
  <c r="AH4391" i="10"/>
  <c r="V4392" i="10"/>
  <c r="X4392" i="10" s="1"/>
  <c r="AB4392" i="10" s="1"/>
  <c r="U4392" i="10"/>
  <c r="W4392" i="10" s="1"/>
  <c r="AA4392" i="10" s="1"/>
  <c r="AJ4391" i="10" l="1"/>
  <c r="AI4391" i="10" s="1"/>
  <c r="Z4392" i="10"/>
  <c r="AD4392" i="10" s="1"/>
  <c r="Y4392" i="10"/>
  <c r="AC4392" i="10" s="1"/>
  <c r="AE4392" i="10" l="1"/>
  <c r="AF4392" i="10"/>
  <c r="AH4392" i="10" l="1"/>
  <c r="T4393" i="10"/>
  <c r="AG4393" i="10" l="1"/>
  <c r="S4394" i="10"/>
  <c r="R4395" i="10" s="1"/>
  <c r="AJ4392" i="10"/>
  <c r="AI4392" i="10" s="1"/>
  <c r="V4393" i="10"/>
  <c r="X4393" i="10" s="1"/>
  <c r="AB4393" i="10" s="1"/>
  <c r="U4393" i="10"/>
  <c r="W4393" i="10" s="1"/>
  <c r="AA4393" i="10" s="1"/>
  <c r="Z4393" i="10" l="1"/>
  <c r="AD4393" i="10" s="1"/>
  <c r="Y4393" i="10"/>
  <c r="AC4393" i="10" s="1"/>
  <c r="AE4393" i="10" l="1"/>
  <c r="AF4393" i="10"/>
  <c r="AH4393" i="10" l="1"/>
  <c r="T4394" i="10"/>
  <c r="AG4394" i="10" l="1"/>
  <c r="S4395" i="10"/>
  <c r="R4396" i="10" s="1"/>
  <c r="AJ4393" i="10"/>
  <c r="AI4393" i="10" s="1"/>
  <c r="V4394" i="10"/>
  <c r="X4394" i="10" s="1"/>
  <c r="Z4394" i="10" s="1"/>
  <c r="U4394" i="10"/>
  <c r="W4394" i="10" s="1"/>
  <c r="AA4394" i="10" s="1"/>
  <c r="AB4394" i="10" l="1"/>
  <c r="AD4394" i="10" s="1"/>
  <c r="Y4394" i="10"/>
  <c r="AC4394" i="10" s="1"/>
  <c r="AE4394" i="10" l="1"/>
  <c r="AF4394" i="10"/>
  <c r="AH4394" i="10" l="1"/>
  <c r="T4395" i="10"/>
  <c r="AG4395" i="10" l="1"/>
  <c r="S4396" i="10"/>
  <c r="R4397" i="10" s="1"/>
  <c r="AJ4394" i="10"/>
  <c r="AI4394" i="10" s="1"/>
  <c r="V4395" i="10"/>
  <c r="X4395" i="10" s="1"/>
  <c r="AB4395" i="10" s="1"/>
  <c r="U4395" i="10"/>
  <c r="W4395" i="10" s="1"/>
  <c r="Y4395" i="10" s="1"/>
  <c r="AA4395" i="10" l="1"/>
  <c r="AC4395" i="10" s="1"/>
  <c r="Z4395" i="10"/>
  <c r="AD4395" i="10" s="1"/>
  <c r="AF4395" i="10" l="1"/>
  <c r="AE4395" i="10"/>
  <c r="AH4395" i="10" l="1"/>
  <c r="T4396" i="10"/>
  <c r="AG4396" i="10" l="1"/>
  <c r="S4397" i="10"/>
  <c r="R4398" i="10" s="1"/>
  <c r="U4396" i="10"/>
  <c r="W4396" i="10" s="1"/>
  <c r="Y4396" i="10" s="1"/>
  <c r="V4396" i="10"/>
  <c r="X4396" i="10" s="1"/>
  <c r="AB4396" i="10" s="1"/>
  <c r="AJ4395" i="10"/>
  <c r="AI4395" i="10" s="1"/>
  <c r="AA4396" i="10" l="1"/>
  <c r="AC4396" i="10" s="1"/>
  <c r="Z4396" i="10"/>
  <c r="AD4396" i="10" s="1"/>
  <c r="AE4396" i="10" l="1"/>
  <c r="T4397" i="10" s="1"/>
  <c r="AF4396" i="10"/>
  <c r="AG4397" i="10" l="1"/>
  <c r="S4398" i="10"/>
  <c r="R4399" i="10" s="1"/>
  <c r="AH4396" i="10"/>
  <c r="U4397" i="10"/>
  <c r="W4397" i="10" s="1"/>
  <c r="Y4397" i="10" s="1"/>
  <c r="V4397" i="10"/>
  <c r="X4397" i="10" s="1"/>
  <c r="Z4397" i="10" s="1"/>
  <c r="AA4397" i="10" l="1"/>
  <c r="AC4397" i="10" s="1"/>
  <c r="AB4397" i="10"/>
  <c r="AD4397" i="10" s="1"/>
  <c r="AJ4396" i="10"/>
  <c r="AI4396" i="10" s="1"/>
  <c r="AF4397" i="10" l="1"/>
  <c r="AE4397" i="10"/>
  <c r="AH4397" i="10" l="1"/>
  <c r="T4398" i="10"/>
  <c r="AG4398" i="10" l="1"/>
  <c r="S4399" i="10"/>
  <c r="R4400" i="10" s="1"/>
  <c r="AJ4397" i="10"/>
  <c r="AI4397" i="10" s="1"/>
  <c r="V4398" i="10"/>
  <c r="X4398" i="10" s="1"/>
  <c r="Z4398" i="10" s="1"/>
  <c r="U4398" i="10"/>
  <c r="W4398" i="10" s="1"/>
  <c r="AA4398" i="10" s="1"/>
  <c r="AB4398" i="10" l="1"/>
  <c r="AD4398" i="10" s="1"/>
  <c r="Y4398" i="10"/>
  <c r="AC4398" i="10" s="1"/>
  <c r="AE4398" i="10" l="1"/>
  <c r="AF4398" i="10"/>
  <c r="AH4398" i="10" l="1"/>
  <c r="T4399" i="10"/>
  <c r="AG4399" i="10" l="1"/>
  <c r="S4400" i="10"/>
  <c r="R4401" i="10" s="1"/>
  <c r="AJ4398" i="10"/>
  <c r="AI4398" i="10" s="1"/>
  <c r="U4399" i="10"/>
  <c r="W4399" i="10" s="1"/>
  <c r="AA4399" i="10" s="1"/>
  <c r="V4399" i="10"/>
  <c r="X4399" i="10" s="1"/>
  <c r="Z4399" i="10" s="1"/>
  <c r="AB4399" i="10" l="1"/>
  <c r="AD4399" i="10" s="1"/>
  <c r="Y4399" i="10"/>
  <c r="AC4399" i="10" s="1"/>
  <c r="AE4399" i="10" l="1"/>
  <c r="T4400" i="10" s="1"/>
  <c r="AF4399" i="10"/>
  <c r="AG4400" i="10" l="1"/>
  <c r="S4401" i="10"/>
  <c r="R4402" i="10" s="1"/>
  <c r="AH4399" i="10"/>
  <c r="V4400" i="10"/>
  <c r="X4400" i="10" s="1"/>
  <c r="Z4400" i="10" s="1"/>
  <c r="U4400" i="10"/>
  <c r="W4400" i="10" s="1"/>
  <c r="AA4400" i="10" s="1"/>
  <c r="AB4400" i="10" l="1"/>
  <c r="AD4400" i="10" s="1"/>
  <c r="AJ4399" i="10"/>
  <c r="AI4399" i="10" s="1"/>
  <c r="Y4400" i="10"/>
  <c r="AC4400" i="10" l="1"/>
  <c r="AE4400" i="10" l="1"/>
  <c r="AF4400" i="10"/>
  <c r="AH4400" i="10" l="1"/>
  <c r="T4401" i="10"/>
  <c r="AG4401" i="10" l="1"/>
  <c r="S4402" i="10"/>
  <c r="R4403" i="10" s="1"/>
  <c r="AJ4400" i="10"/>
  <c r="AI4400" i="10" s="1"/>
  <c r="V4401" i="10"/>
  <c r="X4401" i="10" s="1"/>
  <c r="AB4401" i="10" s="1"/>
  <c r="U4401" i="10"/>
  <c r="W4401" i="10" s="1"/>
  <c r="AA4401" i="10" s="1"/>
  <c r="Z4401" i="10" l="1"/>
  <c r="AD4401" i="10" s="1"/>
  <c r="Y4401" i="10"/>
  <c r="AC4401" i="10" s="1"/>
  <c r="AE4401" i="10" l="1"/>
  <c r="AF4401" i="10"/>
  <c r="AH4401" i="10" l="1"/>
  <c r="T4402" i="10"/>
  <c r="AG4402" i="10" l="1"/>
  <c r="S4403" i="10"/>
  <c r="R4404" i="10" s="1"/>
  <c r="AJ4401" i="10"/>
  <c r="AI4401" i="10" s="1"/>
  <c r="V4402" i="10"/>
  <c r="X4402" i="10" s="1"/>
  <c r="AB4402" i="10" s="1"/>
  <c r="U4402" i="10"/>
  <c r="W4402" i="10" s="1"/>
  <c r="AA4402" i="10" s="1"/>
  <c r="Y4402" i="10" l="1"/>
  <c r="AC4402" i="10" s="1"/>
  <c r="Z4402" i="10"/>
  <c r="AD4402" i="10" s="1"/>
  <c r="AE4402" i="10" l="1"/>
  <c r="AF4402" i="10"/>
  <c r="AH4402" i="10" l="1"/>
  <c r="T4403" i="10"/>
  <c r="AG4403" i="10" l="1"/>
  <c r="S4404" i="10"/>
  <c r="R4405" i="10" s="1"/>
  <c r="AJ4402" i="10"/>
  <c r="AI4402" i="10" s="1"/>
  <c r="V4403" i="10"/>
  <c r="X4403" i="10" s="1"/>
  <c r="AB4403" i="10" s="1"/>
  <c r="U4403" i="10"/>
  <c r="W4403" i="10" s="1"/>
  <c r="AA4403" i="10" s="1"/>
  <c r="Y4403" i="10" l="1"/>
  <c r="AC4403" i="10" s="1"/>
  <c r="Z4403" i="10"/>
  <c r="AD4403" i="10" s="1"/>
  <c r="AF4403" i="10" l="1"/>
  <c r="AE4403" i="10"/>
  <c r="AH4403" i="10" l="1"/>
  <c r="T4404" i="10"/>
  <c r="AG4404" i="10" l="1"/>
  <c r="S4405" i="10"/>
  <c r="R4406" i="10" s="1"/>
  <c r="AJ4403" i="10"/>
  <c r="AI4403" i="10" s="1"/>
  <c r="V4404" i="10"/>
  <c r="X4404" i="10" s="1"/>
  <c r="AB4404" i="10" s="1"/>
  <c r="U4404" i="10"/>
  <c r="W4404" i="10" s="1"/>
  <c r="AA4404" i="10" s="1"/>
  <c r="Z4404" i="10" l="1"/>
  <c r="AD4404" i="10" s="1"/>
  <c r="Y4404" i="10"/>
  <c r="AC4404" i="10" s="1"/>
  <c r="AF4404" i="10" l="1"/>
  <c r="AE4404" i="10"/>
  <c r="AH4404" i="10" l="1"/>
  <c r="T4405" i="10"/>
  <c r="AG4405" i="10" l="1"/>
  <c r="S4406" i="10"/>
  <c r="R4407" i="10" s="1"/>
  <c r="AJ4404" i="10"/>
  <c r="AI4404" i="10" s="1"/>
  <c r="V4405" i="10"/>
  <c r="X4405" i="10" s="1"/>
  <c r="AB4405" i="10" s="1"/>
  <c r="U4405" i="10"/>
  <c r="W4405" i="10" s="1"/>
  <c r="AA4405" i="10" s="1"/>
  <c r="Y4405" i="10" l="1"/>
  <c r="AC4405" i="10" s="1"/>
  <c r="Z4405" i="10"/>
  <c r="AD4405" i="10" s="1"/>
  <c r="AF4405" i="10" l="1"/>
  <c r="AE4405" i="10"/>
  <c r="AH4405" i="10" l="1"/>
  <c r="T4406" i="10"/>
  <c r="AG4406" i="10" l="1"/>
  <c r="S4407" i="10"/>
  <c r="R4408" i="10" s="1"/>
  <c r="AJ4405" i="10"/>
  <c r="AI4405" i="10" s="1"/>
  <c r="U4406" i="10"/>
  <c r="W4406" i="10" s="1"/>
  <c r="Y4406" i="10" s="1"/>
  <c r="V4406" i="10"/>
  <c r="X4406" i="10" s="1"/>
  <c r="Z4406" i="10" s="1"/>
  <c r="AB4406" i="10" l="1"/>
  <c r="AD4406" i="10" s="1"/>
  <c r="AA4406" i="10"/>
  <c r="AC4406" i="10" s="1"/>
  <c r="AF4406" i="10" l="1"/>
  <c r="AE4406" i="10"/>
  <c r="AH4406" i="10" l="1"/>
  <c r="T4407" i="10"/>
  <c r="AG4407" i="10" l="1"/>
  <c r="S4408" i="10"/>
  <c r="R4409" i="10" s="1"/>
  <c r="AJ4406" i="10"/>
  <c r="AI4406" i="10" s="1"/>
  <c r="V4407" i="10"/>
  <c r="X4407" i="10" s="1"/>
  <c r="AB4407" i="10" s="1"/>
  <c r="U4407" i="10"/>
  <c r="W4407" i="10" s="1"/>
  <c r="Y4407" i="10" s="1"/>
  <c r="AA4407" i="10" l="1"/>
  <c r="AC4407" i="10" s="1"/>
  <c r="Z4407" i="10"/>
  <c r="AD4407" i="10" s="1"/>
  <c r="AE4407" i="10" l="1"/>
  <c r="AF4407" i="10"/>
  <c r="AH4407" i="10" l="1"/>
  <c r="T4408" i="10"/>
  <c r="AG4408" i="10" l="1"/>
  <c r="S4409" i="10"/>
  <c r="R4410" i="10" s="1"/>
  <c r="AJ4407" i="10"/>
  <c r="AI4407" i="10" s="1"/>
  <c r="V4408" i="10"/>
  <c r="X4408" i="10" s="1"/>
  <c r="Z4408" i="10" s="1"/>
  <c r="U4408" i="10"/>
  <c r="W4408" i="10" s="1"/>
  <c r="AA4408" i="10" s="1"/>
  <c r="AB4408" i="10" l="1"/>
  <c r="AD4408" i="10" s="1"/>
  <c r="Y4408" i="10"/>
  <c r="AC4408" i="10" s="1"/>
  <c r="AE4408" i="10" l="1"/>
  <c r="AH4408" i="10" s="1"/>
  <c r="AF4408" i="10"/>
  <c r="T4409" i="10" l="1"/>
  <c r="AJ4408" i="10"/>
  <c r="AI4408" i="10" s="1"/>
  <c r="AG4409" i="10" l="1"/>
  <c r="S4410" i="10"/>
  <c r="R4411" i="10" s="1"/>
  <c r="V4409" i="10"/>
  <c r="X4409" i="10" s="1"/>
  <c r="Z4409" i="10" s="1"/>
  <c r="U4409" i="10"/>
  <c r="W4409" i="10" s="1"/>
  <c r="Y4409" i="10" s="1"/>
  <c r="AB4409" i="10" l="1"/>
  <c r="AD4409" i="10" s="1"/>
  <c r="AA4409" i="10"/>
  <c r="AC4409" i="10" s="1"/>
  <c r="AF4409" i="10" l="1"/>
  <c r="AE4409" i="10"/>
  <c r="AH4409" i="10" s="1"/>
  <c r="T4410" i="10" l="1"/>
  <c r="AJ4409" i="10"/>
  <c r="AI4409" i="10" s="1"/>
  <c r="AG4410" i="10" l="1"/>
  <c r="S4411" i="10"/>
  <c r="R4412" i="10" s="1"/>
  <c r="V4410" i="10"/>
  <c r="X4410" i="10" s="1"/>
  <c r="Z4410" i="10" s="1"/>
  <c r="U4410" i="10"/>
  <c r="W4410" i="10" s="1"/>
  <c r="Y4410" i="10" s="1"/>
  <c r="AB4410" i="10" l="1"/>
  <c r="AD4410" i="10" s="1"/>
  <c r="AA4410" i="10"/>
  <c r="AC4410" i="10" s="1"/>
  <c r="AE4410" i="10" l="1"/>
  <c r="AF4410" i="10"/>
  <c r="AH4410" i="10"/>
  <c r="T4411" i="10"/>
  <c r="AG4411" i="10" l="1"/>
  <c r="S4412" i="10"/>
  <c r="R4413" i="10" s="1"/>
  <c r="V4411" i="10"/>
  <c r="X4411" i="10" s="1"/>
  <c r="AB4411" i="10" s="1"/>
  <c r="U4411" i="10"/>
  <c r="W4411" i="10" s="1"/>
  <c r="AA4411" i="10" s="1"/>
  <c r="AJ4410" i="10"/>
  <c r="AI4410" i="10" s="1"/>
  <c r="Y4411" i="10" l="1"/>
  <c r="AC4411" i="10" s="1"/>
  <c r="Z4411" i="10"/>
  <c r="AD4411" i="10" s="1"/>
  <c r="AF4411" i="10" l="1"/>
  <c r="AE4411" i="10"/>
  <c r="AH4411" i="10" l="1"/>
  <c r="T4412" i="10"/>
  <c r="AG4412" i="10" l="1"/>
  <c r="S4413" i="10"/>
  <c r="R4414" i="10" s="1"/>
  <c r="AJ4411" i="10"/>
  <c r="AI4411" i="10" s="1"/>
  <c r="U4412" i="10"/>
  <c r="W4412" i="10" s="1"/>
  <c r="AA4412" i="10" s="1"/>
  <c r="V4412" i="10"/>
  <c r="X4412" i="10" s="1"/>
  <c r="AB4412" i="10" s="1"/>
  <c r="Y4412" i="10" l="1"/>
  <c r="AC4412" i="10" s="1"/>
  <c r="Z4412" i="10"/>
  <c r="AD4412" i="10" s="1"/>
  <c r="AF4412" i="10" l="1"/>
  <c r="AE4412" i="10"/>
  <c r="AH4412" i="10" l="1"/>
  <c r="T4413" i="10"/>
  <c r="AG4413" i="10" l="1"/>
  <c r="S4414" i="10"/>
  <c r="R4415" i="10" s="1"/>
  <c r="AJ4412" i="10"/>
  <c r="AI4412" i="10" s="1"/>
  <c r="U4413" i="10"/>
  <c r="W4413" i="10" s="1"/>
  <c r="AA4413" i="10" s="1"/>
  <c r="V4413" i="10"/>
  <c r="X4413" i="10" s="1"/>
  <c r="AB4413" i="10" s="1"/>
  <c r="Z4413" i="10" l="1"/>
  <c r="AD4413" i="10" s="1"/>
  <c r="Y4413" i="10"/>
  <c r="AC4413" i="10" s="1"/>
  <c r="AE4413" i="10" l="1"/>
  <c r="T4414" i="10" s="1"/>
  <c r="AF4413" i="10"/>
  <c r="AG4414" i="10" l="1"/>
  <c r="S4415" i="10"/>
  <c r="R4416" i="10" s="1"/>
  <c r="AH4413" i="10"/>
  <c r="U4414" i="10"/>
  <c r="W4414" i="10" s="1"/>
  <c r="AA4414" i="10" s="1"/>
  <c r="V4414" i="10"/>
  <c r="X4414" i="10" s="1"/>
  <c r="AB4414" i="10" s="1"/>
  <c r="AJ4413" i="10" l="1"/>
  <c r="AI4413" i="10" s="1"/>
  <c r="Y4414" i="10"/>
  <c r="AC4414" i="10" s="1"/>
  <c r="Z4414" i="10"/>
  <c r="AD4414" i="10" s="1"/>
  <c r="AF4414" i="10" l="1"/>
  <c r="AE4414" i="10"/>
  <c r="AH4414" i="10" l="1"/>
  <c r="T4415" i="10"/>
  <c r="AG4415" i="10" l="1"/>
  <c r="S4416" i="10"/>
  <c r="R4417" i="10" s="1"/>
  <c r="AJ4414" i="10"/>
  <c r="AI4414" i="10" s="1"/>
  <c r="U4415" i="10"/>
  <c r="W4415" i="10" s="1"/>
  <c r="Y4415" i="10" s="1"/>
  <c r="V4415" i="10"/>
  <c r="X4415" i="10" s="1"/>
  <c r="AB4415" i="10" s="1"/>
  <c r="AA4415" i="10" l="1"/>
  <c r="AC4415" i="10" s="1"/>
  <c r="Z4415" i="10"/>
  <c r="AD4415" i="10" l="1"/>
  <c r="AE4415" i="10" s="1"/>
  <c r="AH4415" i="10" l="1"/>
  <c r="T4416" i="10"/>
  <c r="AF4415" i="10"/>
  <c r="AG4416" i="10" l="1"/>
  <c r="S4417" i="10"/>
  <c r="R4418" i="10" s="1"/>
  <c r="AJ4415" i="10"/>
  <c r="AI4415" i="10" s="1"/>
  <c r="U4416" i="10"/>
  <c r="W4416" i="10" s="1"/>
  <c r="AA4416" i="10" s="1"/>
  <c r="V4416" i="10"/>
  <c r="X4416" i="10" s="1"/>
  <c r="AB4416" i="10" s="1"/>
  <c r="Y4416" i="10" l="1"/>
  <c r="AC4416" i="10" s="1"/>
  <c r="Z4416" i="10"/>
  <c r="AD4416" i="10" s="1"/>
  <c r="AF4416" i="10" l="1"/>
  <c r="AE4416" i="10"/>
  <c r="AH4416" i="10" l="1"/>
  <c r="T4417" i="10"/>
  <c r="AG4417" i="10" l="1"/>
  <c r="S4418" i="10"/>
  <c r="R4419" i="10" s="1"/>
  <c r="AJ4416" i="10"/>
  <c r="AI4416" i="10" s="1"/>
  <c r="U4417" i="10"/>
  <c r="W4417" i="10" s="1"/>
  <c r="AA4417" i="10" s="1"/>
  <c r="V4417" i="10"/>
  <c r="X4417" i="10" s="1"/>
  <c r="AB4417" i="10" s="1"/>
  <c r="Y4417" i="10" l="1"/>
  <c r="AC4417" i="10" s="1"/>
  <c r="Z4417" i="10"/>
  <c r="AD4417" i="10" s="1"/>
  <c r="AF4417" i="10" l="1"/>
  <c r="AE4417" i="10"/>
  <c r="AH4417" i="10" l="1"/>
  <c r="T4418" i="10"/>
  <c r="AG4418" i="10" l="1"/>
  <c r="S4419" i="10"/>
  <c r="R4420" i="10" s="1"/>
  <c r="AJ4417" i="10"/>
  <c r="AI4417" i="10" s="1"/>
  <c r="U4418" i="10"/>
  <c r="W4418" i="10" s="1"/>
  <c r="AA4418" i="10" s="1"/>
  <c r="V4418" i="10"/>
  <c r="X4418" i="10" s="1"/>
  <c r="Z4418" i="10" s="1"/>
  <c r="AB4418" i="10" l="1"/>
  <c r="AD4418" i="10" s="1"/>
  <c r="Y4418" i="10"/>
  <c r="AC4418" i="10" s="1"/>
  <c r="AE4418" i="10" l="1"/>
  <c r="AH4418" i="10" s="1"/>
  <c r="AF4418" i="10"/>
  <c r="AJ4418" i="10" l="1"/>
  <c r="AI4418" i="10" s="1"/>
  <c r="T4419" i="10"/>
  <c r="AG4419" i="10" l="1"/>
  <c r="S4420" i="10"/>
  <c r="R4421" i="10" s="1"/>
  <c r="U4419" i="10"/>
  <c r="W4419" i="10" s="1"/>
  <c r="Y4419" i="10" s="1"/>
  <c r="V4419" i="10"/>
  <c r="X4419" i="10" s="1"/>
  <c r="AB4419" i="10" s="1"/>
  <c r="AA4419" i="10" l="1"/>
  <c r="AC4419" i="10" s="1"/>
  <c r="Z4419" i="10"/>
  <c r="AD4419" i="10" s="1"/>
  <c r="AE4419" i="10" l="1"/>
  <c r="AF4419" i="10"/>
  <c r="AH4419" i="10" l="1"/>
  <c r="T4420" i="10"/>
  <c r="AG4420" i="10" l="1"/>
  <c r="S4421" i="10"/>
  <c r="R4422" i="10" s="1"/>
  <c r="AJ4419" i="10"/>
  <c r="AI4419" i="10" s="1"/>
  <c r="U4420" i="10"/>
  <c r="W4420" i="10" s="1"/>
  <c r="Y4420" i="10" s="1"/>
  <c r="V4420" i="10"/>
  <c r="X4420" i="10" s="1"/>
  <c r="Z4420" i="10" s="1"/>
  <c r="AA4420" i="10" l="1"/>
  <c r="AC4420" i="10" s="1"/>
  <c r="AB4420" i="10"/>
  <c r="AD4420" i="10" s="1"/>
  <c r="AF4420" i="10" l="1"/>
  <c r="AE4420" i="10"/>
  <c r="T4421" i="10" s="1"/>
  <c r="AG4421" i="10" l="1"/>
  <c r="S4422" i="10"/>
  <c r="R4423" i="10" s="1"/>
  <c r="AH4420" i="10"/>
  <c r="V4421" i="10"/>
  <c r="X4421" i="10" s="1"/>
  <c r="AB4421" i="10" s="1"/>
  <c r="U4421" i="10"/>
  <c r="W4421" i="10" s="1"/>
  <c r="AA4421" i="10" s="1"/>
  <c r="AJ4420" i="10" l="1"/>
  <c r="AI4420" i="10" s="1"/>
  <c r="Z4421" i="10"/>
  <c r="AD4421" i="10" s="1"/>
  <c r="Y4421" i="10"/>
  <c r="AC4421" i="10" s="1"/>
  <c r="AE4421" i="10" l="1"/>
  <c r="AF4421" i="10"/>
  <c r="AH4421" i="10" l="1"/>
  <c r="T4422" i="10"/>
  <c r="AG4422" i="10" l="1"/>
  <c r="S4423" i="10"/>
  <c r="R4424" i="10" s="1"/>
  <c r="AJ4421" i="10"/>
  <c r="AI4421" i="10" s="1"/>
  <c r="U4422" i="10"/>
  <c r="W4422" i="10" s="1"/>
  <c r="Y4422" i="10" s="1"/>
  <c r="V4422" i="10"/>
  <c r="X4422" i="10" s="1"/>
  <c r="AB4422" i="10" s="1"/>
  <c r="AA4422" i="10" l="1"/>
  <c r="AC4422" i="10" s="1"/>
  <c r="Z4422" i="10"/>
  <c r="AD4422" i="10" s="1"/>
  <c r="AF4422" i="10" l="1"/>
  <c r="AE4422" i="10"/>
  <c r="AH4422" i="10" l="1"/>
  <c r="T4423" i="10"/>
  <c r="AG4423" i="10" l="1"/>
  <c r="S4424" i="10"/>
  <c r="R4425" i="10" s="1"/>
  <c r="AJ4422" i="10"/>
  <c r="AI4422" i="10" s="1"/>
  <c r="U4423" i="10"/>
  <c r="W4423" i="10" s="1"/>
  <c r="AA4423" i="10" s="1"/>
  <c r="V4423" i="10"/>
  <c r="X4423" i="10" s="1"/>
  <c r="AB4423" i="10" s="1"/>
  <c r="Y4423" i="10" l="1"/>
  <c r="AC4423" i="10" s="1"/>
  <c r="Z4423" i="10"/>
  <c r="AD4423" i="10" s="1"/>
  <c r="AF4423" i="10" l="1"/>
  <c r="AE4423" i="10"/>
  <c r="AH4423" i="10" l="1"/>
  <c r="T4424" i="10"/>
  <c r="AG4424" i="10" l="1"/>
  <c r="S4425" i="10"/>
  <c r="R4426" i="10" s="1"/>
  <c r="AJ4423" i="10"/>
  <c r="AI4423" i="10" s="1"/>
  <c r="U4424" i="10"/>
  <c r="W4424" i="10" s="1"/>
  <c r="AA4424" i="10" s="1"/>
  <c r="V4424" i="10"/>
  <c r="X4424" i="10" s="1"/>
  <c r="AB4424" i="10" s="1"/>
  <c r="Y4424" i="10" l="1"/>
  <c r="AC4424" i="10" s="1"/>
  <c r="Z4424" i="10"/>
  <c r="AD4424" i="10" s="1"/>
  <c r="AF4424" i="10" l="1"/>
  <c r="AE4424" i="10"/>
  <c r="AH4424" i="10" l="1"/>
  <c r="T4425" i="10"/>
  <c r="AG4425" i="10" l="1"/>
  <c r="S4426" i="10"/>
  <c r="R4427" i="10" s="1"/>
  <c r="AJ4424" i="10"/>
  <c r="AI4424" i="10" s="1"/>
  <c r="V4425" i="10"/>
  <c r="X4425" i="10" s="1"/>
  <c r="Z4425" i="10" s="1"/>
  <c r="U4425" i="10"/>
  <c r="W4425" i="10" s="1"/>
  <c r="Y4425" i="10" s="1"/>
  <c r="AB4425" i="10" l="1"/>
  <c r="AD4425" i="10" s="1"/>
  <c r="AA4425" i="10"/>
  <c r="AC4425" i="10" s="1"/>
  <c r="AE4425" i="10" l="1"/>
  <c r="AF4425" i="10"/>
  <c r="AH4425" i="10" l="1"/>
  <c r="T4426" i="10"/>
  <c r="AG4426" i="10" l="1"/>
  <c r="S4427" i="10"/>
  <c r="R4428" i="10" s="1"/>
  <c r="AJ4425" i="10"/>
  <c r="AI4425" i="10" s="1"/>
  <c r="V4426" i="10"/>
  <c r="X4426" i="10" s="1"/>
  <c r="AB4426" i="10" s="1"/>
  <c r="U4426" i="10"/>
  <c r="W4426" i="10" s="1"/>
  <c r="AA4426" i="10" s="1"/>
  <c r="Z4426" i="10" l="1"/>
  <c r="AD4426" i="10" s="1"/>
  <c r="Y4426" i="10"/>
  <c r="AC4426" i="10" s="1"/>
  <c r="AE4426" i="10" l="1"/>
  <c r="AF4426" i="10"/>
  <c r="AH4426" i="10" l="1"/>
  <c r="T4427" i="10"/>
  <c r="AG4427" i="10" l="1"/>
  <c r="S4428" i="10"/>
  <c r="R4429" i="10" s="1"/>
  <c r="AJ4426" i="10"/>
  <c r="AI4426" i="10" s="1"/>
  <c r="U4427" i="10"/>
  <c r="W4427" i="10" s="1"/>
  <c r="AA4427" i="10" s="1"/>
  <c r="V4427" i="10"/>
  <c r="X4427" i="10" s="1"/>
  <c r="AB4427" i="10" s="1"/>
  <c r="Y4427" i="10" l="1"/>
  <c r="AC4427" i="10" s="1"/>
  <c r="Z4427" i="10"/>
  <c r="AD4427" i="10" s="1"/>
  <c r="AF4427" i="10" l="1"/>
  <c r="AE4427" i="10"/>
  <c r="T4428" i="10" s="1"/>
  <c r="AG4428" i="10" l="1"/>
  <c r="S4429" i="10"/>
  <c r="R4430" i="10" s="1"/>
  <c r="AH4427" i="10"/>
  <c r="U4428" i="10"/>
  <c r="W4428" i="10" s="1"/>
  <c r="AA4428" i="10" s="1"/>
  <c r="V4428" i="10"/>
  <c r="X4428" i="10" s="1"/>
  <c r="AB4428" i="10" s="1"/>
  <c r="AJ4427" i="10" l="1"/>
  <c r="AI4427" i="10" s="1"/>
  <c r="Y4428" i="10"/>
  <c r="Z4428" i="10"/>
  <c r="AD4428" i="10" s="1"/>
  <c r="AC4428" i="10" l="1"/>
  <c r="AE4428" i="10" l="1"/>
  <c r="AF4428" i="10"/>
  <c r="AH4428" i="10" l="1"/>
  <c r="T4429" i="10"/>
  <c r="AG4429" i="10" l="1"/>
  <c r="S4430" i="10"/>
  <c r="R4431" i="10" s="1"/>
  <c r="AJ4428" i="10"/>
  <c r="AI4428" i="10" s="1"/>
  <c r="V4429" i="10"/>
  <c r="X4429" i="10" s="1"/>
  <c r="AB4429" i="10" s="1"/>
  <c r="U4429" i="10"/>
  <c r="W4429" i="10" s="1"/>
  <c r="AA4429" i="10" s="1"/>
  <c r="Z4429" i="10" l="1"/>
  <c r="AD4429" i="10" s="1"/>
  <c r="Y4429" i="10"/>
  <c r="AC4429" i="10" s="1"/>
  <c r="AF4429" i="10" l="1"/>
  <c r="AE4429" i="10"/>
  <c r="AH4429" i="10" l="1"/>
  <c r="T4430" i="10"/>
  <c r="AG4430" i="10" l="1"/>
  <c r="S4431" i="10"/>
  <c r="R4432" i="10" s="1"/>
  <c r="AJ4429" i="10"/>
  <c r="AI4429" i="10" s="1"/>
  <c r="V4430" i="10"/>
  <c r="X4430" i="10" s="1"/>
  <c r="AB4430" i="10" s="1"/>
  <c r="U4430" i="10"/>
  <c r="W4430" i="10" s="1"/>
  <c r="AA4430" i="10" s="1"/>
  <c r="Z4430" i="10" l="1"/>
  <c r="AD4430" i="10" s="1"/>
  <c r="Y4430" i="10"/>
  <c r="AC4430" i="10" s="1"/>
  <c r="AE4430" i="10" l="1"/>
  <c r="AF4430" i="10"/>
  <c r="AH4430" i="10" l="1"/>
  <c r="T4431" i="10"/>
  <c r="AG4431" i="10" l="1"/>
  <c r="S4432" i="10"/>
  <c r="R4433" i="10" s="1"/>
  <c r="AJ4430" i="10"/>
  <c r="AI4430" i="10" s="1"/>
  <c r="U4431" i="10"/>
  <c r="W4431" i="10" s="1"/>
  <c r="AA4431" i="10" s="1"/>
  <c r="V4431" i="10"/>
  <c r="X4431" i="10" s="1"/>
  <c r="AB4431" i="10" s="1"/>
  <c r="Y4431" i="10" l="1"/>
  <c r="AC4431" i="10" s="1"/>
  <c r="Z4431" i="10"/>
  <c r="AD4431" i="10" l="1"/>
  <c r="AF4431" i="10" l="1"/>
  <c r="AE4431" i="10"/>
  <c r="AH4431" i="10" l="1"/>
  <c r="T4432" i="10"/>
  <c r="AG4432" i="10" l="1"/>
  <c r="S4433" i="10"/>
  <c r="R4434" i="10" s="1"/>
  <c r="AJ4431" i="10"/>
  <c r="AI4431" i="10" s="1"/>
  <c r="U4432" i="10"/>
  <c r="W4432" i="10" s="1"/>
  <c r="AA4432" i="10" s="1"/>
  <c r="V4432" i="10"/>
  <c r="X4432" i="10" s="1"/>
  <c r="AB4432" i="10" s="1"/>
  <c r="Z4432" i="10" l="1"/>
  <c r="AD4432" i="10" s="1"/>
  <c r="Y4432" i="10"/>
  <c r="AC4432" i="10" s="1"/>
  <c r="AF4432" i="10" l="1"/>
  <c r="AE4432" i="10"/>
  <c r="AH4432" i="10" l="1"/>
  <c r="T4433" i="10"/>
  <c r="AG4433" i="10" l="1"/>
  <c r="S4434" i="10"/>
  <c r="R4435" i="10" s="1"/>
  <c r="AJ4432" i="10"/>
  <c r="AI4432" i="10" s="1"/>
  <c r="V4433" i="10"/>
  <c r="X4433" i="10" s="1"/>
  <c r="AB4433" i="10" s="1"/>
  <c r="U4433" i="10"/>
  <c r="W4433" i="10" s="1"/>
  <c r="AA4433" i="10" s="1"/>
  <c r="Y4433" i="10" l="1"/>
  <c r="Z4433" i="10"/>
  <c r="AD4433" i="10" s="1"/>
  <c r="AC4433" i="10" l="1"/>
  <c r="AF4433" i="10" l="1"/>
  <c r="AE4433" i="10"/>
  <c r="AH4433" i="10" l="1"/>
  <c r="T4434" i="10"/>
  <c r="AG4434" i="10" l="1"/>
  <c r="S4435" i="10"/>
  <c r="R4436" i="10" s="1"/>
  <c r="AJ4433" i="10"/>
  <c r="AI4433" i="10" s="1"/>
  <c r="V4434" i="10"/>
  <c r="X4434" i="10" s="1"/>
  <c r="Z4434" i="10" s="1"/>
  <c r="U4434" i="10"/>
  <c r="W4434" i="10" s="1"/>
  <c r="Y4434" i="10" s="1"/>
  <c r="AB4434" i="10" l="1"/>
  <c r="AD4434" i="10" s="1"/>
  <c r="AA4434" i="10"/>
  <c r="AC4434" i="10" s="1"/>
  <c r="AF4434" i="10" l="1"/>
  <c r="AE4434" i="10"/>
  <c r="AH4434" i="10" l="1"/>
  <c r="T4435" i="10"/>
  <c r="AG4435" i="10" l="1"/>
  <c r="S4436" i="10"/>
  <c r="R4437" i="10" s="1"/>
  <c r="U4435" i="10"/>
  <c r="W4435" i="10" s="1"/>
  <c r="AA4435" i="10" s="1"/>
  <c r="V4435" i="10"/>
  <c r="X4435" i="10" s="1"/>
  <c r="Z4435" i="10" s="1"/>
  <c r="AJ4434" i="10"/>
  <c r="AI4434" i="10" s="1"/>
  <c r="AB4435" i="10" l="1"/>
  <c r="AD4435" i="10" s="1"/>
  <c r="Y4435" i="10"/>
  <c r="AC4435" i="10" l="1"/>
  <c r="AE4435" i="10" l="1"/>
  <c r="AF4435" i="10"/>
  <c r="AH4435" i="10" l="1"/>
  <c r="T4436" i="10"/>
  <c r="AG4436" i="10" l="1"/>
  <c r="S4437" i="10"/>
  <c r="R4438" i="10" s="1"/>
  <c r="AJ4435" i="10"/>
  <c r="AI4435" i="10" s="1"/>
  <c r="V4436" i="10"/>
  <c r="X4436" i="10" s="1"/>
  <c r="AB4436" i="10" s="1"/>
  <c r="U4436" i="10"/>
  <c r="W4436" i="10" s="1"/>
  <c r="AA4436" i="10" s="1"/>
  <c r="Z4436" i="10" l="1"/>
  <c r="AD4436" i="10" s="1"/>
  <c r="Y4436" i="10"/>
  <c r="AC4436" i="10" s="1"/>
  <c r="AF4436" i="10" l="1"/>
  <c r="AE4436" i="10"/>
  <c r="AH4436" i="10" l="1"/>
  <c r="T4437" i="10"/>
  <c r="AG4437" i="10" l="1"/>
  <c r="S4438" i="10"/>
  <c r="R4439" i="10" s="1"/>
  <c r="U4437" i="10"/>
  <c r="W4437" i="10" s="1"/>
  <c r="AA4437" i="10" s="1"/>
  <c r="V4437" i="10"/>
  <c r="X4437" i="10" s="1"/>
  <c r="AB4437" i="10" s="1"/>
  <c r="AJ4436" i="10"/>
  <c r="AI4436" i="10" s="1"/>
  <c r="Y4437" i="10" l="1"/>
  <c r="Z4437" i="10"/>
  <c r="AD4437" i="10" s="1"/>
  <c r="AC4437" i="10" l="1"/>
  <c r="AE4437" i="10" l="1"/>
  <c r="AF4437" i="10"/>
  <c r="AH4437" i="10" l="1"/>
  <c r="T4438" i="10"/>
  <c r="AG4438" i="10" l="1"/>
  <c r="S4439" i="10"/>
  <c r="R4440" i="10" s="1"/>
  <c r="AJ4437" i="10"/>
  <c r="AI4437" i="10" s="1"/>
  <c r="U4438" i="10"/>
  <c r="W4438" i="10" s="1"/>
  <c r="Y4438" i="10" s="1"/>
  <c r="V4438" i="10"/>
  <c r="X4438" i="10" s="1"/>
  <c r="Z4438" i="10" s="1"/>
  <c r="AB4438" i="10" l="1"/>
  <c r="AD4438" i="10" s="1"/>
  <c r="AA4438" i="10"/>
  <c r="AC4438" i="10" s="1"/>
  <c r="AF4438" i="10" l="1"/>
  <c r="AE4438" i="10"/>
  <c r="AH4438" i="10" l="1"/>
  <c r="T4439" i="10"/>
  <c r="AG4439" i="10" l="1"/>
  <c r="S4440" i="10"/>
  <c r="R4441" i="10" s="1"/>
  <c r="AJ4438" i="10"/>
  <c r="AI4438" i="10" s="1"/>
  <c r="U4439" i="10"/>
  <c r="W4439" i="10" s="1"/>
  <c r="Y4439" i="10" s="1"/>
  <c r="V4439" i="10"/>
  <c r="X4439" i="10" s="1"/>
  <c r="AB4439" i="10" s="1"/>
  <c r="AA4439" i="10" l="1"/>
  <c r="AC4439" i="10" s="1"/>
  <c r="Z4439" i="10"/>
  <c r="AD4439" i="10" s="1"/>
  <c r="AF4439" i="10" l="1"/>
  <c r="AE4439" i="10"/>
  <c r="AH4439" i="10" l="1"/>
  <c r="T4440" i="10"/>
  <c r="AG4440" i="10" l="1"/>
  <c r="S4441" i="10"/>
  <c r="R4442" i="10" s="1"/>
  <c r="V4440" i="10"/>
  <c r="X4440" i="10" s="1"/>
  <c r="AB4440" i="10" s="1"/>
  <c r="U4440" i="10"/>
  <c r="W4440" i="10" s="1"/>
  <c r="AA4440" i="10" s="1"/>
  <c r="AJ4439" i="10"/>
  <c r="AI4439" i="10" s="1"/>
  <c r="Y4440" i="10" l="1"/>
  <c r="AC4440" i="10" s="1"/>
  <c r="Z4440" i="10"/>
  <c r="AD4440" i="10" s="1"/>
  <c r="AE4440" i="10" l="1"/>
  <c r="AF4440" i="10"/>
  <c r="AH4440" i="10" l="1"/>
  <c r="T4441" i="10"/>
  <c r="AG4441" i="10" l="1"/>
  <c r="S4442" i="10"/>
  <c r="R4443" i="10" s="1"/>
  <c r="AJ4440" i="10"/>
  <c r="AI4440" i="10" s="1"/>
  <c r="U4441" i="10"/>
  <c r="W4441" i="10" s="1"/>
  <c r="Y4441" i="10" s="1"/>
  <c r="V4441" i="10"/>
  <c r="X4441" i="10" s="1"/>
  <c r="AB4441" i="10" s="1"/>
  <c r="AA4441" i="10" l="1"/>
  <c r="AC4441" i="10" s="1"/>
  <c r="Z4441" i="10"/>
  <c r="AD4441" i="10" s="1"/>
  <c r="AF4441" i="10" l="1"/>
  <c r="AE4441" i="10"/>
  <c r="AH4441" i="10" l="1"/>
  <c r="T4442" i="10"/>
  <c r="AG4442" i="10" l="1"/>
  <c r="S4443" i="10"/>
  <c r="R4444" i="10" s="1"/>
  <c r="AJ4441" i="10"/>
  <c r="AI4441" i="10" s="1"/>
  <c r="V4442" i="10"/>
  <c r="X4442" i="10" s="1"/>
  <c r="Z4442" i="10" s="1"/>
  <c r="U4442" i="10"/>
  <c r="W4442" i="10" s="1"/>
  <c r="AA4442" i="10" s="1"/>
  <c r="AB4442" i="10" l="1"/>
  <c r="AD4442" i="10" s="1"/>
  <c r="Y4442" i="10"/>
  <c r="AC4442" i="10" s="1"/>
  <c r="AE4442" i="10" l="1"/>
  <c r="AF4442" i="10"/>
  <c r="AH4442" i="10" l="1"/>
  <c r="T4443" i="10"/>
  <c r="AG4443" i="10" l="1"/>
  <c r="S4444" i="10"/>
  <c r="R4445" i="10" s="1"/>
  <c r="AJ4442" i="10"/>
  <c r="AI4442" i="10" s="1"/>
  <c r="V4443" i="10"/>
  <c r="X4443" i="10" s="1"/>
  <c r="AB4443" i="10" s="1"/>
  <c r="U4443" i="10"/>
  <c r="W4443" i="10" s="1"/>
  <c r="Y4443" i="10" s="1"/>
  <c r="AA4443" i="10" l="1"/>
  <c r="AC4443" i="10" s="1"/>
  <c r="Z4443" i="10"/>
  <c r="AD4443" i="10" l="1"/>
  <c r="AF4443" i="10" s="1"/>
  <c r="AE4443" i="10" l="1"/>
  <c r="AH4443" i="10" l="1"/>
  <c r="T4444" i="10"/>
  <c r="AG4444" i="10" l="1"/>
  <c r="S4445" i="10"/>
  <c r="R4446" i="10" s="1"/>
  <c r="AJ4443" i="10"/>
  <c r="AI4443" i="10" s="1"/>
  <c r="V4444" i="10"/>
  <c r="X4444" i="10" s="1"/>
  <c r="AB4444" i="10" s="1"/>
  <c r="U4444" i="10"/>
  <c r="W4444" i="10" s="1"/>
  <c r="AA4444" i="10" s="1"/>
  <c r="Z4444" i="10" l="1"/>
  <c r="AD4444" i="10" s="1"/>
  <c r="Y4444" i="10"/>
  <c r="AC4444" i="10" l="1"/>
  <c r="AF4444" i="10" l="1"/>
  <c r="AE4444" i="10"/>
  <c r="AH4444" i="10" l="1"/>
  <c r="T4445" i="10"/>
  <c r="AG4445" i="10" l="1"/>
  <c r="S4446" i="10"/>
  <c r="R4447" i="10" s="1"/>
  <c r="AJ4444" i="10"/>
  <c r="AI4444" i="10" s="1"/>
  <c r="U4445" i="10"/>
  <c r="W4445" i="10" s="1"/>
  <c r="AA4445" i="10" s="1"/>
  <c r="V4445" i="10"/>
  <c r="X4445" i="10" s="1"/>
  <c r="AB4445" i="10" s="1"/>
  <c r="Y4445" i="10" l="1"/>
  <c r="Z4445" i="10"/>
  <c r="AD4445" i="10" s="1"/>
  <c r="AC4445" i="10" l="1"/>
  <c r="AF4445" i="10" l="1"/>
  <c r="AE4445" i="10"/>
  <c r="AH4445" i="10" l="1"/>
  <c r="T4446" i="10"/>
  <c r="AG4446" i="10" l="1"/>
  <c r="S4447" i="10"/>
  <c r="R4448" i="10" s="1"/>
  <c r="AJ4445" i="10"/>
  <c r="AI4445" i="10" s="1"/>
  <c r="V4446" i="10"/>
  <c r="X4446" i="10" s="1"/>
  <c r="AB4446" i="10" s="1"/>
  <c r="U4446" i="10"/>
  <c r="W4446" i="10" s="1"/>
  <c r="AA4446" i="10" s="1"/>
  <c r="Z4446" i="10" l="1"/>
  <c r="AD4446" i="10" s="1"/>
  <c r="Y4446" i="10"/>
  <c r="AC4446" i="10" s="1"/>
  <c r="AF4446" i="10" l="1"/>
  <c r="AE4446" i="10"/>
  <c r="AH4446" i="10" l="1"/>
  <c r="T4447" i="10"/>
  <c r="AG4447" i="10" l="1"/>
  <c r="S4448" i="10"/>
  <c r="R4449" i="10" s="1"/>
  <c r="AJ4446" i="10"/>
  <c r="AI4446" i="10" s="1"/>
  <c r="V4447" i="10"/>
  <c r="X4447" i="10" s="1"/>
  <c r="AB4447" i="10" s="1"/>
  <c r="U4447" i="10"/>
  <c r="W4447" i="10" s="1"/>
  <c r="AA4447" i="10" s="1"/>
  <c r="Z4447" i="10" l="1"/>
  <c r="AD4447" i="10" s="1"/>
  <c r="Y4447" i="10"/>
  <c r="AC4447" i="10" s="1"/>
  <c r="AE4447" i="10" l="1"/>
  <c r="T4448" i="10" s="1"/>
  <c r="AF4447" i="10"/>
  <c r="AG4448" i="10" l="1"/>
  <c r="S4449" i="10"/>
  <c r="R4450" i="10" s="1"/>
  <c r="AH4447" i="10"/>
  <c r="U4448" i="10"/>
  <c r="W4448" i="10" s="1"/>
  <c r="AA4448" i="10" s="1"/>
  <c r="V4448" i="10"/>
  <c r="X4448" i="10" s="1"/>
  <c r="Z4448" i="10" s="1"/>
  <c r="AB4448" i="10" l="1"/>
  <c r="AD4448" i="10" s="1"/>
  <c r="AJ4447" i="10"/>
  <c r="AI4447" i="10" s="1"/>
  <c r="Y4448" i="10"/>
  <c r="AC4448" i="10" s="1"/>
  <c r="AE4448" i="10" l="1"/>
  <c r="AF4448" i="10"/>
  <c r="AH4448" i="10" l="1"/>
  <c r="T4449" i="10"/>
  <c r="AG4449" i="10" l="1"/>
  <c r="S4450" i="10"/>
  <c r="R4451" i="10" s="1"/>
  <c r="AJ4448" i="10"/>
  <c r="AI4448" i="10" s="1"/>
  <c r="V4449" i="10"/>
  <c r="X4449" i="10" s="1"/>
  <c r="AB4449" i="10" s="1"/>
  <c r="U4449" i="10"/>
  <c r="W4449" i="10" s="1"/>
  <c r="Y4449" i="10" s="1"/>
  <c r="AA4449" i="10" l="1"/>
  <c r="AC4449" i="10" s="1"/>
  <c r="Z4449" i="10"/>
  <c r="AD4449" i="10" s="1"/>
  <c r="AF4449" i="10" l="1"/>
  <c r="AE4449" i="10"/>
  <c r="AH4449" i="10" l="1"/>
  <c r="T4450" i="10"/>
  <c r="AG4450" i="10" l="1"/>
  <c r="S4451" i="10"/>
  <c r="R4452" i="10" s="1"/>
  <c r="V4450" i="10"/>
  <c r="X4450" i="10" s="1"/>
  <c r="AB4450" i="10" s="1"/>
  <c r="U4450" i="10"/>
  <c r="W4450" i="10" s="1"/>
  <c r="AA4450" i="10" s="1"/>
  <c r="AJ4449" i="10"/>
  <c r="AI4449" i="10" s="1"/>
  <c r="Y4450" i="10" l="1"/>
  <c r="AC4450" i="10" s="1"/>
  <c r="Z4450" i="10"/>
  <c r="AD4450" i="10" s="1"/>
  <c r="AF4450" i="10" l="1"/>
  <c r="AE4450" i="10"/>
  <c r="AH4450" i="10" l="1"/>
  <c r="T4451" i="10"/>
  <c r="AG4451" i="10" l="1"/>
  <c r="S4452" i="10"/>
  <c r="R4453" i="10" s="1"/>
  <c r="V4451" i="10"/>
  <c r="X4451" i="10" s="1"/>
  <c r="AB4451" i="10" s="1"/>
  <c r="U4451" i="10"/>
  <c r="W4451" i="10" s="1"/>
  <c r="AA4451" i="10" s="1"/>
  <c r="AJ4450" i="10"/>
  <c r="AI4450" i="10" s="1"/>
  <c r="Y4451" i="10" l="1"/>
  <c r="AC4451" i="10" s="1"/>
  <c r="Z4451" i="10"/>
  <c r="AD4451" i="10" l="1"/>
  <c r="AF4451" i="10" l="1"/>
  <c r="AE4451" i="10"/>
  <c r="AH4451" i="10" l="1"/>
  <c r="T4452" i="10"/>
  <c r="AG4452" i="10" l="1"/>
  <c r="S4453" i="10"/>
  <c r="R4454" i="10" s="1"/>
  <c r="AJ4451" i="10"/>
  <c r="AI4451" i="10" s="1"/>
  <c r="V4452" i="10"/>
  <c r="X4452" i="10" s="1"/>
  <c r="AB4452" i="10" s="1"/>
  <c r="U4452" i="10"/>
  <c r="W4452" i="10" s="1"/>
  <c r="AA4452" i="10" s="1"/>
  <c r="Z4452" i="10" l="1"/>
  <c r="AD4452" i="10" s="1"/>
  <c r="Y4452" i="10"/>
  <c r="AC4452" i="10" s="1"/>
  <c r="AF4452" i="10" l="1"/>
  <c r="AE4452" i="10"/>
  <c r="AH4452" i="10" l="1"/>
  <c r="T4453" i="10"/>
  <c r="AG4453" i="10" l="1"/>
  <c r="S4454" i="10"/>
  <c r="R4455" i="10" s="1"/>
  <c r="AJ4452" i="10"/>
  <c r="AI4452" i="10" s="1"/>
  <c r="V4453" i="10"/>
  <c r="X4453" i="10" s="1"/>
  <c r="AB4453" i="10" s="1"/>
  <c r="U4453" i="10"/>
  <c r="W4453" i="10" s="1"/>
  <c r="Y4453" i="10" s="1"/>
  <c r="AA4453" i="10" l="1"/>
  <c r="AC4453" i="10" s="1"/>
  <c r="Z4453" i="10"/>
  <c r="AD4453" i="10" s="1"/>
  <c r="AE4453" i="10" l="1"/>
  <c r="AF4453" i="10"/>
  <c r="AH4453" i="10" l="1"/>
  <c r="T4454" i="10"/>
  <c r="AG4454" i="10" l="1"/>
  <c r="S4455" i="10"/>
  <c r="R4456" i="10" s="1"/>
  <c r="AJ4453" i="10"/>
  <c r="AI4453" i="10" s="1"/>
  <c r="U4454" i="10"/>
  <c r="W4454" i="10" s="1"/>
  <c r="AA4454" i="10" s="1"/>
  <c r="V4454" i="10"/>
  <c r="X4454" i="10" s="1"/>
  <c r="AB4454" i="10" s="1"/>
  <c r="Y4454" i="10" l="1"/>
  <c r="AC4454" i="10" s="1"/>
  <c r="Z4454" i="10"/>
  <c r="AD4454" i="10" s="1"/>
  <c r="AE4454" i="10" l="1"/>
  <c r="T4455" i="10" s="1"/>
  <c r="AF4454" i="10"/>
  <c r="AG4455" i="10" l="1"/>
  <c r="S4456" i="10"/>
  <c r="R4457" i="10" s="1"/>
  <c r="AH4454" i="10"/>
  <c r="V4455" i="10"/>
  <c r="X4455" i="10" s="1"/>
  <c r="Z4455" i="10" s="1"/>
  <c r="U4455" i="10"/>
  <c r="W4455" i="10" s="1"/>
  <c r="Y4455" i="10" s="1"/>
  <c r="AB4455" i="10" l="1"/>
  <c r="AD4455" i="10" s="1"/>
  <c r="AA4455" i="10"/>
  <c r="AC4455" i="10" s="1"/>
  <c r="AJ4454" i="10"/>
  <c r="AI4454" i="10" s="1"/>
  <c r="AF4455" i="10" l="1"/>
  <c r="AE4455" i="10"/>
  <c r="AH4455" i="10" l="1"/>
  <c r="T4456" i="10"/>
  <c r="AG4456" i="10" l="1"/>
  <c r="S4457" i="10"/>
  <c r="R4458" i="10" s="1"/>
  <c r="AJ4455" i="10"/>
  <c r="AI4455" i="10" s="1"/>
  <c r="V4456" i="10"/>
  <c r="X4456" i="10" s="1"/>
  <c r="AB4456" i="10" s="1"/>
  <c r="U4456" i="10"/>
  <c r="W4456" i="10" s="1"/>
  <c r="Y4456" i="10" s="1"/>
  <c r="AA4456" i="10" l="1"/>
  <c r="AC4456" i="10" s="1"/>
  <c r="Z4456" i="10"/>
  <c r="AD4456" i="10" l="1"/>
  <c r="AE4456" i="10" l="1"/>
  <c r="AF4456" i="10"/>
  <c r="AH4456" i="10" l="1"/>
  <c r="T4457" i="10"/>
  <c r="AG4457" i="10" l="1"/>
  <c r="S4458" i="10"/>
  <c r="R4459" i="10" s="1"/>
  <c r="AJ4456" i="10"/>
  <c r="AI4456" i="10" s="1"/>
  <c r="U4457" i="10"/>
  <c r="W4457" i="10" s="1"/>
  <c r="AA4457" i="10" s="1"/>
  <c r="V4457" i="10"/>
  <c r="X4457" i="10" s="1"/>
  <c r="AB4457" i="10" s="1"/>
  <c r="Y4457" i="10" l="1"/>
  <c r="AC4457" i="10" s="1"/>
  <c r="Z4457" i="10"/>
  <c r="AD4457" i="10" s="1"/>
  <c r="AE4457" i="10" l="1"/>
  <c r="AF4457" i="10"/>
  <c r="AH4457" i="10" l="1"/>
  <c r="T4458" i="10"/>
  <c r="AG4458" i="10" l="1"/>
  <c r="S4459" i="10"/>
  <c r="R4460" i="10" s="1"/>
  <c r="AJ4457" i="10"/>
  <c r="AI4457" i="10" s="1"/>
  <c r="U4458" i="10"/>
  <c r="W4458" i="10" s="1"/>
  <c r="Y4458" i="10" s="1"/>
  <c r="V4458" i="10"/>
  <c r="X4458" i="10" s="1"/>
  <c r="AB4458" i="10" s="1"/>
  <c r="AA4458" i="10" l="1"/>
  <c r="AC4458" i="10" s="1"/>
  <c r="Z4458" i="10"/>
  <c r="AD4458" i="10" s="1"/>
  <c r="AE4458" i="10" l="1"/>
  <c r="AF4458" i="10"/>
  <c r="AH4458" i="10" l="1"/>
  <c r="T4459" i="10"/>
  <c r="AG4459" i="10" l="1"/>
  <c r="S4460" i="10"/>
  <c r="R4461" i="10" s="1"/>
  <c r="AJ4458" i="10"/>
  <c r="AI4458" i="10" s="1"/>
  <c r="V4459" i="10"/>
  <c r="X4459" i="10" s="1"/>
  <c r="AB4459" i="10" s="1"/>
  <c r="U4459" i="10"/>
  <c r="W4459" i="10" s="1"/>
  <c r="AA4459" i="10" s="1"/>
  <c r="Z4459" i="10" l="1"/>
  <c r="AD4459" i="10" s="1"/>
  <c r="Y4459" i="10"/>
  <c r="AC4459" i="10" s="1"/>
  <c r="AF4459" i="10" l="1"/>
  <c r="AE4459" i="10"/>
  <c r="AH4459" i="10" l="1"/>
  <c r="T4460" i="10"/>
  <c r="AG4460" i="10" l="1"/>
  <c r="S4461" i="10"/>
  <c r="R4462" i="10" s="1"/>
  <c r="AJ4459" i="10"/>
  <c r="AI4459" i="10" s="1"/>
  <c r="V4460" i="10"/>
  <c r="X4460" i="10" s="1"/>
  <c r="Z4460" i="10" s="1"/>
  <c r="U4460" i="10"/>
  <c r="W4460" i="10" s="1"/>
  <c r="Y4460" i="10" s="1"/>
  <c r="AB4460" i="10" l="1"/>
  <c r="AD4460" i="10" s="1"/>
  <c r="AA4460" i="10"/>
  <c r="AC4460" i="10" s="1"/>
  <c r="AE4460" i="10" l="1"/>
  <c r="AF4460" i="10"/>
  <c r="AH4460" i="10" l="1"/>
  <c r="T4461" i="10"/>
  <c r="AG4461" i="10" l="1"/>
  <c r="S4462" i="10"/>
  <c r="R4463" i="10" s="1"/>
  <c r="AJ4460" i="10"/>
  <c r="AI4460" i="10" s="1"/>
  <c r="V4461" i="10"/>
  <c r="X4461" i="10" s="1"/>
  <c r="AB4461" i="10" s="1"/>
  <c r="U4461" i="10"/>
  <c r="W4461" i="10" s="1"/>
  <c r="AA4461" i="10" s="1"/>
  <c r="Z4461" i="10" l="1"/>
  <c r="AD4461" i="10" s="1"/>
  <c r="Y4461" i="10"/>
  <c r="AC4461" i="10" s="1"/>
  <c r="AF4461" i="10" l="1"/>
  <c r="AE4461" i="10"/>
  <c r="AH4461" i="10" l="1"/>
  <c r="T4462" i="10"/>
  <c r="AG4462" i="10" l="1"/>
  <c r="S4463" i="10"/>
  <c r="R4464" i="10" s="1"/>
  <c r="AJ4461" i="10"/>
  <c r="AI4461" i="10" s="1"/>
  <c r="U4462" i="10"/>
  <c r="W4462" i="10" s="1"/>
  <c r="AA4462" i="10" s="1"/>
  <c r="V4462" i="10"/>
  <c r="X4462" i="10" s="1"/>
  <c r="Z4462" i="10" s="1"/>
  <c r="AB4462" i="10" l="1"/>
  <c r="AD4462" i="10" s="1"/>
  <c r="Y4462" i="10"/>
  <c r="AC4462" i="10" s="1"/>
  <c r="AF4462" i="10" l="1"/>
  <c r="AE4462" i="10"/>
  <c r="AH4462" i="10" l="1"/>
  <c r="T4463" i="10"/>
  <c r="AG4463" i="10" l="1"/>
  <c r="S4464" i="10"/>
  <c r="R4465" i="10" s="1"/>
  <c r="AJ4462" i="10"/>
  <c r="AI4462" i="10" s="1"/>
  <c r="U4463" i="10"/>
  <c r="W4463" i="10" s="1"/>
  <c r="AA4463" i="10" s="1"/>
  <c r="V4463" i="10"/>
  <c r="X4463" i="10" s="1"/>
  <c r="AB4463" i="10" s="1"/>
  <c r="Y4463" i="10" l="1"/>
  <c r="AC4463" i="10" s="1"/>
  <c r="Z4463" i="10"/>
  <c r="AD4463" i="10" s="1"/>
  <c r="AE4463" i="10" l="1"/>
  <c r="AF4463" i="10"/>
  <c r="AH4463" i="10" l="1"/>
  <c r="T4464" i="10"/>
  <c r="AG4464" i="10" l="1"/>
  <c r="S4465" i="10"/>
  <c r="R4466" i="10" s="1"/>
  <c r="AJ4463" i="10"/>
  <c r="AI4463" i="10" s="1"/>
  <c r="U4464" i="10"/>
  <c r="W4464" i="10" s="1"/>
  <c r="AA4464" i="10" s="1"/>
  <c r="V4464" i="10"/>
  <c r="X4464" i="10" s="1"/>
  <c r="AB4464" i="10" s="1"/>
  <c r="Y4464" i="10" l="1"/>
  <c r="AC4464" i="10" s="1"/>
  <c r="Z4464" i="10"/>
  <c r="AD4464" i="10" s="1"/>
  <c r="AE4464" i="10" l="1"/>
  <c r="AF4464" i="10"/>
  <c r="AH4464" i="10" l="1"/>
  <c r="T4465" i="10"/>
  <c r="AG4465" i="10" l="1"/>
  <c r="S4466" i="10"/>
  <c r="R4467" i="10" s="1"/>
  <c r="AJ4464" i="10"/>
  <c r="AI4464" i="10" s="1"/>
  <c r="U4465" i="10"/>
  <c r="W4465" i="10" s="1"/>
  <c r="AA4465" i="10" s="1"/>
  <c r="V4465" i="10"/>
  <c r="X4465" i="10" s="1"/>
  <c r="AB4465" i="10" s="1"/>
  <c r="Y4465" i="10" l="1"/>
  <c r="AC4465" i="10" s="1"/>
  <c r="Z4465" i="10"/>
  <c r="AD4465" i="10" s="1"/>
  <c r="AE4465" i="10" l="1"/>
  <c r="AF4465" i="10"/>
  <c r="AH4465" i="10" l="1"/>
  <c r="T4466" i="10"/>
  <c r="AG4466" i="10" l="1"/>
  <c r="S4467" i="10"/>
  <c r="R4468" i="10" s="1"/>
  <c r="AJ4465" i="10"/>
  <c r="AI4465" i="10" s="1"/>
  <c r="U4466" i="10"/>
  <c r="W4466" i="10" s="1"/>
  <c r="AA4466" i="10" s="1"/>
  <c r="V4466" i="10"/>
  <c r="X4466" i="10" s="1"/>
  <c r="Z4466" i="10" s="1"/>
  <c r="AB4466" i="10" l="1"/>
  <c r="AD4466" i="10" s="1"/>
  <c r="Y4466" i="10"/>
  <c r="AC4466" i="10" s="1"/>
  <c r="AF4466" i="10" l="1"/>
  <c r="AE4466" i="10"/>
  <c r="AH4466" i="10" l="1"/>
  <c r="T4467" i="10"/>
  <c r="AG4467" i="10" l="1"/>
  <c r="S4468" i="10"/>
  <c r="R4469" i="10" s="1"/>
  <c r="AJ4466" i="10"/>
  <c r="H50" i="11" s="1"/>
  <c r="V4467" i="10"/>
  <c r="X4467" i="10" s="1"/>
  <c r="Z4467" i="10" s="1"/>
  <c r="U4467" i="10"/>
  <c r="W4467" i="10" s="1"/>
  <c r="Y4467" i="10" s="1"/>
  <c r="AB4467" i="10" l="1"/>
  <c r="AD4467" i="10" s="1"/>
  <c r="AA4467" i="10"/>
  <c r="AC4467" i="10" s="1"/>
  <c r="AI4466" i="10"/>
  <c r="G50" i="11" s="1"/>
  <c r="AE4467" i="10" l="1"/>
  <c r="AF4467" i="10"/>
  <c r="AH4467" i="10" l="1"/>
  <c r="T4468" i="10"/>
  <c r="AG4468" i="10" l="1"/>
  <c r="S4469" i="10"/>
  <c r="R4470" i="10" s="1"/>
  <c r="AJ4467" i="10"/>
  <c r="AI4467" i="10" s="1"/>
  <c r="V4468" i="10"/>
  <c r="X4468" i="10" s="1"/>
  <c r="AB4468" i="10" s="1"/>
  <c r="U4468" i="10"/>
  <c r="W4468" i="10" s="1"/>
  <c r="AA4468" i="10" s="1"/>
  <c r="Z4468" i="10" l="1"/>
  <c r="AD4468" i="10" s="1"/>
  <c r="Y4468" i="10"/>
  <c r="AC4468" i="10" s="1"/>
  <c r="AF4468" i="10" l="1"/>
  <c r="AE4468" i="10"/>
  <c r="AH4468" i="10" l="1"/>
  <c r="T4469" i="10"/>
  <c r="AG4469" i="10" l="1"/>
  <c r="S4470" i="10"/>
  <c r="R4471" i="10" s="1"/>
  <c r="AJ4468" i="10"/>
  <c r="AI4468" i="10" s="1"/>
  <c r="U4469" i="10"/>
  <c r="W4469" i="10" s="1"/>
  <c r="AA4469" i="10" s="1"/>
  <c r="V4469" i="10"/>
  <c r="X4469" i="10" s="1"/>
  <c r="AB4469" i="10" s="1"/>
  <c r="Z4469" i="10" l="1"/>
  <c r="Y4469" i="10"/>
  <c r="AC4469" i="10" s="1"/>
  <c r="AD4469" i="10" l="1"/>
  <c r="AF4469" i="10" s="1"/>
  <c r="AE4469" i="10" l="1"/>
  <c r="AH4469" i="10" l="1"/>
  <c r="T4470" i="10"/>
  <c r="AG4470" i="10" l="1"/>
  <c r="S4471" i="10"/>
  <c r="R4472" i="10" s="1"/>
  <c r="U4470" i="10"/>
  <c r="W4470" i="10" s="1"/>
  <c r="AA4470" i="10" s="1"/>
  <c r="V4470" i="10"/>
  <c r="X4470" i="10" s="1"/>
  <c r="AB4470" i="10" s="1"/>
  <c r="AJ4469" i="10"/>
  <c r="AI4469" i="10" s="1"/>
  <c r="Z4470" i="10" l="1"/>
  <c r="AD4470" i="10" s="1"/>
  <c r="Y4470" i="10"/>
  <c r="AC4470" i="10" s="1"/>
  <c r="AE4470" i="10" l="1"/>
  <c r="T4471" i="10" s="1"/>
  <c r="AF4470" i="10"/>
  <c r="AG4471" i="10" l="1"/>
  <c r="S4472" i="10"/>
  <c r="R4473" i="10" s="1"/>
  <c r="AH4470" i="10"/>
  <c r="U4471" i="10"/>
  <c r="W4471" i="10" s="1"/>
  <c r="Y4471" i="10" s="1"/>
  <c r="V4471" i="10"/>
  <c r="X4471" i="10" s="1"/>
  <c r="AB4471" i="10" s="1"/>
  <c r="AA4471" i="10" l="1"/>
  <c r="AC4471" i="10" s="1"/>
  <c r="AJ4470" i="10"/>
  <c r="AI4470" i="10" s="1"/>
  <c r="Z4471" i="10"/>
  <c r="AD4471" i="10" s="1"/>
  <c r="AE4471" i="10" l="1"/>
  <c r="AH4471" i="10" s="1"/>
  <c r="AF4471" i="10"/>
  <c r="AJ4471" i="10" l="1"/>
  <c r="AI4471" i="10" s="1"/>
  <c r="T4472" i="10"/>
  <c r="AG4472" i="10" l="1"/>
  <c r="S4473" i="10"/>
  <c r="R4474" i="10" s="1"/>
  <c r="V4472" i="10"/>
  <c r="X4472" i="10" s="1"/>
  <c r="Z4472" i="10" s="1"/>
  <c r="U4472" i="10"/>
  <c r="W4472" i="10" s="1"/>
  <c r="Y4472" i="10" s="1"/>
  <c r="AB4472" i="10" l="1"/>
  <c r="AD4472" i="10" s="1"/>
  <c r="AA4472" i="10"/>
  <c r="AC4472" i="10" s="1"/>
  <c r="AE4472" i="10" l="1"/>
  <c r="AF4472" i="10"/>
  <c r="AH4472" i="10"/>
  <c r="T4473" i="10"/>
  <c r="AG4473" i="10" l="1"/>
  <c r="S4474" i="10"/>
  <c r="R4475" i="10" s="1"/>
  <c r="AJ4472" i="10"/>
  <c r="AI4472" i="10" s="1"/>
  <c r="V4473" i="10"/>
  <c r="X4473" i="10" s="1"/>
  <c r="AB4473" i="10" s="1"/>
  <c r="U4473" i="10"/>
  <c r="W4473" i="10" s="1"/>
  <c r="Y4473" i="10" s="1"/>
  <c r="AA4473" i="10" l="1"/>
  <c r="AC4473" i="10" s="1"/>
  <c r="Z4473" i="10"/>
  <c r="AD4473" i="10" s="1"/>
  <c r="AE4473" i="10" l="1"/>
  <c r="AF4473" i="10"/>
  <c r="AH4473" i="10" l="1"/>
  <c r="T4474" i="10"/>
  <c r="AG4474" i="10" l="1"/>
  <c r="S4475" i="10"/>
  <c r="R4476" i="10" s="1"/>
  <c r="AJ4473" i="10"/>
  <c r="AI4473" i="10" s="1"/>
  <c r="V4474" i="10"/>
  <c r="X4474" i="10" s="1"/>
  <c r="AB4474" i="10" s="1"/>
  <c r="U4474" i="10"/>
  <c r="W4474" i="10" s="1"/>
  <c r="AA4474" i="10" s="1"/>
  <c r="Y4474" i="10" l="1"/>
  <c r="AC4474" i="10" s="1"/>
  <c r="Z4474" i="10"/>
  <c r="AD4474" i="10" s="1"/>
  <c r="AE4474" i="10" l="1"/>
  <c r="AF4474" i="10"/>
  <c r="AH4474" i="10" l="1"/>
  <c r="T4475" i="10"/>
  <c r="AG4475" i="10" l="1"/>
  <c r="S4476" i="10"/>
  <c r="R4477" i="10" s="1"/>
  <c r="AJ4474" i="10"/>
  <c r="AI4474" i="10" s="1"/>
  <c r="U4475" i="10"/>
  <c r="W4475" i="10" s="1"/>
  <c r="Y4475" i="10" s="1"/>
  <c r="V4475" i="10"/>
  <c r="X4475" i="10" s="1"/>
  <c r="AB4475" i="10" s="1"/>
  <c r="AA4475" i="10" l="1"/>
  <c r="AC4475" i="10" s="1"/>
  <c r="Z4475" i="10"/>
  <c r="AD4475" i="10" s="1"/>
  <c r="AF4475" i="10" l="1"/>
  <c r="AE4475" i="10"/>
  <c r="AH4475" i="10" l="1"/>
  <c r="T4476" i="10"/>
  <c r="AG4476" i="10" l="1"/>
  <c r="S4477" i="10"/>
  <c r="R4478" i="10" s="1"/>
  <c r="AJ4475" i="10"/>
  <c r="AI4475" i="10" s="1"/>
  <c r="V4476" i="10"/>
  <c r="X4476" i="10" s="1"/>
  <c r="AB4476" i="10" s="1"/>
  <c r="U4476" i="10"/>
  <c r="W4476" i="10" s="1"/>
  <c r="AA4476" i="10" s="1"/>
  <c r="Z4476" i="10" l="1"/>
  <c r="AD4476" i="10" s="1"/>
  <c r="Y4476" i="10"/>
  <c r="AC4476" i="10" s="1"/>
  <c r="AE4476" i="10" l="1"/>
  <c r="T4477" i="10" s="1"/>
  <c r="AF4476" i="10"/>
  <c r="AG4477" i="10" l="1"/>
  <c r="S4478" i="10"/>
  <c r="R4479" i="10" s="1"/>
  <c r="AH4476" i="10"/>
  <c r="U4477" i="10"/>
  <c r="W4477" i="10" s="1"/>
  <c r="AA4477" i="10" s="1"/>
  <c r="V4477" i="10"/>
  <c r="X4477" i="10" s="1"/>
  <c r="AB4477" i="10" s="1"/>
  <c r="AJ4476" i="10" l="1"/>
  <c r="AI4476" i="10" s="1"/>
  <c r="Y4477" i="10"/>
  <c r="AC4477" i="10" s="1"/>
  <c r="Z4477" i="10"/>
  <c r="AD4477" i="10" l="1"/>
  <c r="AF4477" i="10" l="1"/>
  <c r="AE4477" i="10"/>
  <c r="AH4477" i="10" l="1"/>
  <c r="T4478" i="10"/>
  <c r="AG4478" i="10" l="1"/>
  <c r="S4479" i="10"/>
  <c r="R4480" i="10" s="1"/>
  <c r="AJ4477" i="10"/>
  <c r="AI4477" i="10" s="1"/>
  <c r="U4478" i="10"/>
  <c r="W4478" i="10" s="1"/>
  <c r="Y4478" i="10" s="1"/>
  <c r="V4478" i="10"/>
  <c r="X4478" i="10" s="1"/>
  <c r="Z4478" i="10" s="1"/>
  <c r="AB4478" i="10" l="1"/>
  <c r="AD4478" i="10" s="1"/>
  <c r="AA4478" i="10"/>
  <c r="AC4478" i="10" s="1"/>
  <c r="AE4478" i="10" l="1"/>
  <c r="AH4478" i="10" s="1"/>
  <c r="AF4478" i="10"/>
  <c r="AJ4478" i="10" l="1"/>
  <c r="AI4478" i="10" s="1"/>
  <c r="T4479" i="10"/>
  <c r="AG4479" i="10" l="1"/>
  <c r="S4480" i="10"/>
  <c r="R4481" i="10" s="1"/>
  <c r="U4479" i="10"/>
  <c r="W4479" i="10" s="1"/>
  <c r="Y4479" i="10" s="1"/>
  <c r="V4479" i="10"/>
  <c r="X4479" i="10" s="1"/>
  <c r="Z4479" i="10" s="1"/>
  <c r="AB4479" i="10" l="1"/>
  <c r="AD4479" i="10" s="1"/>
  <c r="AA4479" i="10"/>
  <c r="AC4479" i="10" s="1"/>
  <c r="AF4479" i="10" l="1"/>
  <c r="AE4479" i="10"/>
  <c r="AH4479" i="10"/>
  <c r="T4480" i="10"/>
  <c r="AG4480" i="10" l="1"/>
  <c r="S4481" i="10"/>
  <c r="R4482" i="10" s="1"/>
  <c r="AJ4479" i="10"/>
  <c r="AI4479" i="10" s="1"/>
  <c r="V4480" i="10"/>
  <c r="X4480" i="10" s="1"/>
  <c r="AB4480" i="10" s="1"/>
  <c r="U4480" i="10"/>
  <c r="W4480" i="10" s="1"/>
  <c r="Y4480" i="10" s="1"/>
  <c r="AA4480" i="10" l="1"/>
  <c r="AC4480" i="10" s="1"/>
  <c r="Z4480" i="10"/>
  <c r="AD4480" i="10" s="1"/>
  <c r="AE4480" i="10" l="1"/>
  <c r="AF4480" i="10"/>
  <c r="AH4480" i="10" l="1"/>
  <c r="T4481" i="10"/>
  <c r="AG4481" i="10" l="1"/>
  <c r="S4482" i="10"/>
  <c r="R4483" i="10" s="1"/>
  <c r="AJ4480" i="10"/>
  <c r="AI4480" i="10" s="1"/>
  <c r="U4481" i="10"/>
  <c r="W4481" i="10" s="1"/>
  <c r="AA4481" i="10" s="1"/>
  <c r="V4481" i="10"/>
  <c r="X4481" i="10" s="1"/>
  <c r="Z4481" i="10" s="1"/>
  <c r="AB4481" i="10" l="1"/>
  <c r="AD4481" i="10" s="1"/>
  <c r="Y4481" i="10"/>
  <c r="AC4481" i="10" s="1"/>
  <c r="AF4481" i="10" l="1"/>
  <c r="AE4481" i="10"/>
  <c r="AH4481" i="10" l="1"/>
  <c r="T4482" i="10"/>
  <c r="AG4482" i="10" l="1"/>
  <c r="S4483" i="10"/>
  <c r="R4484" i="10" s="1"/>
  <c r="AJ4481" i="10"/>
  <c r="AI4481" i="10" s="1"/>
  <c r="V4482" i="10"/>
  <c r="X4482" i="10" s="1"/>
  <c r="AB4482" i="10" s="1"/>
  <c r="U4482" i="10"/>
  <c r="W4482" i="10" s="1"/>
  <c r="AA4482" i="10" s="1"/>
  <c r="Z4482" i="10" l="1"/>
  <c r="AD4482" i="10" s="1"/>
  <c r="Y4482" i="10"/>
  <c r="AC4482" i="10" s="1"/>
  <c r="AF4482" i="10" l="1"/>
  <c r="AE4482" i="10"/>
  <c r="T4483" i="10" s="1"/>
  <c r="AG4483" i="10" l="1"/>
  <c r="S4484" i="10"/>
  <c r="R4485" i="10" s="1"/>
  <c r="AH4482" i="10"/>
  <c r="U4483" i="10"/>
  <c r="W4483" i="10" s="1"/>
  <c r="AA4483" i="10" s="1"/>
  <c r="V4483" i="10"/>
  <c r="X4483" i="10" s="1"/>
  <c r="AB4483" i="10" s="1"/>
  <c r="AJ4482" i="10" l="1"/>
  <c r="AI4482" i="10" s="1"/>
  <c r="Y4483" i="10"/>
  <c r="AC4483" i="10" s="1"/>
  <c r="Z4483" i="10"/>
  <c r="AD4483" i="10" s="1"/>
  <c r="AF4483" i="10" l="1"/>
  <c r="AE4483" i="10"/>
  <c r="AH4483" i="10" l="1"/>
  <c r="T4484" i="10"/>
  <c r="AG4484" i="10" l="1"/>
  <c r="S4485" i="10"/>
  <c r="R4486" i="10" s="1"/>
  <c r="AJ4483" i="10"/>
  <c r="AI4483" i="10" s="1"/>
  <c r="U4484" i="10"/>
  <c r="W4484" i="10" s="1"/>
  <c r="Y4484" i="10" s="1"/>
  <c r="V4484" i="10"/>
  <c r="X4484" i="10" s="1"/>
  <c r="AB4484" i="10" s="1"/>
  <c r="AA4484" i="10" l="1"/>
  <c r="AC4484" i="10" s="1"/>
  <c r="Z4484" i="10"/>
  <c r="AD4484" i="10" s="1"/>
  <c r="AE4484" i="10" l="1"/>
  <c r="AF4484" i="10"/>
  <c r="AH4484" i="10" l="1"/>
  <c r="T4485" i="10"/>
  <c r="AG4485" i="10" l="1"/>
  <c r="S4486" i="10"/>
  <c r="R4487" i="10" s="1"/>
  <c r="AJ4484" i="10"/>
  <c r="AI4484" i="10" s="1"/>
  <c r="V4485" i="10"/>
  <c r="X4485" i="10" s="1"/>
  <c r="AB4485" i="10" s="1"/>
  <c r="U4485" i="10"/>
  <c r="W4485" i="10" s="1"/>
  <c r="AA4485" i="10" s="1"/>
  <c r="Z4485" i="10" l="1"/>
  <c r="AD4485" i="10" s="1"/>
  <c r="Y4485" i="10"/>
  <c r="AC4485" i="10" s="1"/>
  <c r="AE4485" i="10" l="1"/>
  <c r="T4486" i="10" s="1"/>
  <c r="AF4485" i="10"/>
  <c r="AG4486" i="10" l="1"/>
  <c r="S4487" i="10"/>
  <c r="R4488" i="10" s="1"/>
  <c r="AH4485" i="10"/>
  <c r="U4486" i="10"/>
  <c r="W4486" i="10" s="1"/>
  <c r="AA4486" i="10" s="1"/>
  <c r="V4486" i="10"/>
  <c r="X4486" i="10" s="1"/>
  <c r="Z4486" i="10" s="1"/>
  <c r="AB4486" i="10" l="1"/>
  <c r="AD4486" i="10" s="1"/>
  <c r="AJ4485" i="10"/>
  <c r="AI4485" i="10" s="1"/>
  <c r="Y4486" i="10"/>
  <c r="AC4486" i="10" s="1"/>
  <c r="AE4486" i="10" l="1"/>
  <c r="T4487" i="10" s="1"/>
  <c r="AF4486" i="10"/>
  <c r="AG4487" i="10" l="1"/>
  <c r="S4488" i="10"/>
  <c r="R4489" i="10" s="1"/>
  <c r="AH4486" i="10"/>
  <c r="U4487" i="10"/>
  <c r="W4487" i="10" s="1"/>
  <c r="Y4487" i="10" s="1"/>
  <c r="V4487" i="10"/>
  <c r="X4487" i="10" s="1"/>
  <c r="AB4487" i="10" s="1"/>
  <c r="AA4487" i="10" l="1"/>
  <c r="AC4487" i="10" s="1"/>
  <c r="AJ4486" i="10"/>
  <c r="AI4486" i="10" s="1"/>
  <c r="Z4487" i="10"/>
  <c r="AD4487" i="10" s="1"/>
  <c r="AE4487" i="10" l="1"/>
  <c r="AF4487" i="10"/>
  <c r="AH4487" i="10" l="1"/>
  <c r="T4488" i="10"/>
  <c r="AG4488" i="10" l="1"/>
  <c r="S4489" i="10"/>
  <c r="R4490" i="10" s="1"/>
  <c r="AJ4487" i="10"/>
  <c r="AI4487" i="10" s="1"/>
  <c r="U4488" i="10"/>
  <c r="W4488" i="10" s="1"/>
  <c r="Y4488" i="10" s="1"/>
  <c r="V4488" i="10"/>
  <c r="X4488" i="10" s="1"/>
  <c r="Z4488" i="10" s="1"/>
  <c r="AB4488" i="10" l="1"/>
  <c r="AD4488" i="10" s="1"/>
  <c r="AA4488" i="10"/>
  <c r="AC4488" i="10" s="1"/>
  <c r="AE4488" i="10" l="1"/>
  <c r="AF4488" i="10"/>
  <c r="AH4488" i="10" l="1"/>
  <c r="T4489" i="10"/>
  <c r="AG4489" i="10" l="1"/>
  <c r="S4490" i="10"/>
  <c r="R4491" i="10" s="1"/>
  <c r="AJ4488" i="10"/>
  <c r="AI4488" i="10" s="1"/>
  <c r="V4489" i="10"/>
  <c r="X4489" i="10" s="1"/>
  <c r="AB4489" i="10" s="1"/>
  <c r="U4489" i="10"/>
  <c r="W4489" i="10" s="1"/>
  <c r="AA4489" i="10" s="1"/>
  <c r="Y4489" i="10" l="1"/>
  <c r="AC4489" i="10" s="1"/>
  <c r="Z4489" i="10"/>
  <c r="AD4489" i="10" l="1"/>
  <c r="AF4489" i="10" l="1"/>
  <c r="AE4489" i="10"/>
  <c r="AH4489" i="10" l="1"/>
  <c r="T4490" i="10"/>
  <c r="AG4490" i="10" l="1"/>
  <c r="S4491" i="10"/>
  <c r="R4492" i="10" s="1"/>
  <c r="AJ4489" i="10"/>
  <c r="AI4489" i="10" s="1"/>
  <c r="U4490" i="10"/>
  <c r="W4490" i="10" s="1"/>
  <c r="AA4490" i="10" s="1"/>
  <c r="V4490" i="10"/>
  <c r="X4490" i="10" s="1"/>
  <c r="AB4490" i="10" s="1"/>
  <c r="Y4490" i="10" l="1"/>
  <c r="AC4490" i="10" s="1"/>
  <c r="Z4490" i="10"/>
  <c r="AD4490" i="10" s="1"/>
  <c r="AF4490" i="10" l="1"/>
  <c r="AE4490" i="10"/>
  <c r="AH4490" i="10" l="1"/>
  <c r="T4491" i="10"/>
  <c r="AG4491" i="10" l="1"/>
  <c r="S4492" i="10"/>
  <c r="R4493" i="10" s="1"/>
  <c r="AJ4490" i="10"/>
  <c r="AI4490" i="10" s="1"/>
  <c r="V4491" i="10"/>
  <c r="X4491" i="10" s="1"/>
  <c r="AB4491" i="10" s="1"/>
  <c r="U4491" i="10"/>
  <c r="W4491" i="10" s="1"/>
  <c r="AA4491" i="10" s="1"/>
  <c r="Z4491" i="10" l="1"/>
  <c r="AD4491" i="10" s="1"/>
  <c r="Y4491" i="10"/>
  <c r="AC4491" i="10" s="1"/>
  <c r="AE4491" i="10" l="1"/>
  <c r="AF4491" i="10"/>
  <c r="AH4491" i="10" l="1"/>
  <c r="T4492" i="10"/>
  <c r="AG4492" i="10" l="1"/>
  <c r="S4493" i="10"/>
  <c r="R4494" i="10" s="1"/>
  <c r="AJ4491" i="10"/>
  <c r="AI4491" i="10" s="1"/>
  <c r="U4492" i="10"/>
  <c r="W4492" i="10" s="1"/>
  <c r="AA4492" i="10" s="1"/>
  <c r="V4492" i="10"/>
  <c r="X4492" i="10" s="1"/>
  <c r="AB4492" i="10" s="1"/>
  <c r="Z4492" i="10" l="1"/>
  <c r="AD4492" i="10" s="1"/>
  <c r="Y4492" i="10"/>
  <c r="AC4492" i="10" s="1"/>
  <c r="AE4492" i="10" l="1"/>
  <c r="T4493" i="10" s="1"/>
  <c r="AF4492" i="10"/>
  <c r="AG4493" i="10" l="1"/>
  <c r="S4494" i="10"/>
  <c r="R4495" i="10" s="1"/>
  <c r="AH4492" i="10"/>
  <c r="U4493" i="10"/>
  <c r="W4493" i="10" s="1"/>
  <c r="AA4493" i="10" s="1"/>
  <c r="V4493" i="10"/>
  <c r="X4493" i="10" s="1"/>
  <c r="AB4493" i="10" s="1"/>
  <c r="AJ4492" i="10" l="1"/>
  <c r="AI4492" i="10" s="1"/>
  <c r="Y4493" i="10"/>
  <c r="Z4493" i="10"/>
  <c r="AD4493" i="10" s="1"/>
  <c r="AC4493" i="10" l="1"/>
  <c r="AF4493" i="10" l="1"/>
  <c r="AE4493" i="10"/>
  <c r="AH4493" i="10" l="1"/>
  <c r="T4494" i="10"/>
  <c r="AG4494" i="10" l="1"/>
  <c r="S4495" i="10"/>
  <c r="R4496" i="10" s="1"/>
  <c r="AJ4493" i="10"/>
  <c r="AI4493" i="10" s="1"/>
  <c r="U4494" i="10"/>
  <c r="W4494" i="10" s="1"/>
  <c r="AA4494" i="10" s="1"/>
  <c r="V4494" i="10"/>
  <c r="X4494" i="10" s="1"/>
  <c r="AB4494" i="10" s="1"/>
  <c r="Z4494" i="10" l="1"/>
  <c r="AD4494" i="10" s="1"/>
  <c r="Y4494" i="10"/>
  <c r="AC4494" i="10" s="1"/>
  <c r="AF4494" i="10" l="1"/>
  <c r="AE4494" i="10"/>
  <c r="AH4494" i="10" l="1"/>
  <c r="T4495" i="10"/>
  <c r="AG4495" i="10" l="1"/>
  <c r="S4496" i="10"/>
  <c r="R4497" i="10" s="1"/>
  <c r="AJ4494" i="10"/>
  <c r="AI4494" i="10" s="1"/>
  <c r="V4495" i="10"/>
  <c r="X4495" i="10" s="1"/>
  <c r="Z4495" i="10" s="1"/>
  <c r="U4495" i="10"/>
  <c r="W4495" i="10" s="1"/>
  <c r="AA4495" i="10" s="1"/>
  <c r="AB4495" i="10" l="1"/>
  <c r="AD4495" i="10" s="1"/>
  <c r="Y4495" i="10"/>
  <c r="AC4495" i="10" s="1"/>
  <c r="AE4495" i="10" l="1"/>
  <c r="AF4495" i="10"/>
  <c r="AH4495" i="10" l="1"/>
  <c r="T4496" i="10"/>
  <c r="AG4496" i="10" l="1"/>
  <c r="S4497" i="10"/>
  <c r="R4498" i="10" s="1"/>
  <c r="AJ4495" i="10"/>
  <c r="AI4495" i="10" s="1"/>
  <c r="U4496" i="10"/>
  <c r="V4496" i="10"/>
  <c r="X4496" i="10" s="1"/>
  <c r="Z4496" i="10" s="1"/>
  <c r="W4496" i="10"/>
  <c r="Y4496" i="10" s="1"/>
  <c r="AB4496" i="10" l="1"/>
  <c r="AD4496" i="10" s="1"/>
  <c r="AA4496" i="10"/>
  <c r="AC4496" i="10" s="1"/>
  <c r="AE4496" i="10" l="1"/>
  <c r="AF4496" i="10"/>
  <c r="AH4496" i="10" l="1"/>
  <c r="T4497" i="10"/>
  <c r="AG4497" i="10" l="1"/>
  <c r="S4498" i="10"/>
  <c r="R4499" i="10" s="1"/>
  <c r="AJ4496" i="10"/>
  <c r="AI4496" i="10" s="1"/>
  <c r="V4497" i="10"/>
  <c r="X4497" i="10" s="1"/>
  <c r="Z4497" i="10" s="1"/>
  <c r="U4497" i="10"/>
  <c r="W4497" i="10" s="1"/>
  <c r="AA4497" i="10" s="1"/>
  <c r="AB4497" i="10" l="1"/>
  <c r="AD4497" i="10" s="1"/>
  <c r="Y4497" i="10"/>
  <c r="AC4497" i="10" s="1"/>
  <c r="AE4497" i="10" l="1"/>
  <c r="AF4497" i="10"/>
  <c r="AH4497" i="10" l="1"/>
  <c r="T4498" i="10"/>
  <c r="AG4498" i="10" l="1"/>
  <c r="S4499" i="10"/>
  <c r="R4500" i="10" s="1"/>
  <c r="AJ4497" i="10"/>
  <c r="AI4497" i="10" s="1"/>
  <c r="U4498" i="10"/>
  <c r="W4498" i="10" s="1"/>
  <c r="Y4498" i="10" s="1"/>
  <c r="V4498" i="10"/>
  <c r="X4498" i="10" s="1"/>
  <c r="AB4498" i="10" s="1"/>
  <c r="AA4498" i="10" l="1"/>
  <c r="AC4498" i="10" s="1"/>
  <c r="Z4498" i="10"/>
  <c r="AD4498" i="10" s="1"/>
  <c r="AE4498" i="10" l="1"/>
  <c r="AF4498" i="10"/>
  <c r="AH4498" i="10" l="1"/>
  <c r="T4499" i="10"/>
  <c r="AG4499" i="10" l="1"/>
  <c r="S4500" i="10"/>
  <c r="R4501" i="10" s="1"/>
  <c r="AJ4498" i="10"/>
  <c r="AI4498" i="10" s="1"/>
  <c r="U4499" i="10"/>
  <c r="W4499" i="10" s="1"/>
  <c r="Y4499" i="10" s="1"/>
  <c r="V4499" i="10"/>
  <c r="X4499" i="10" s="1"/>
  <c r="Z4499" i="10" s="1"/>
  <c r="AB4499" i="10" l="1"/>
  <c r="AD4499" i="10" s="1"/>
  <c r="AA4499" i="10"/>
  <c r="AC4499" i="10" s="1"/>
  <c r="AF4499" i="10" l="1"/>
  <c r="AE4499" i="10"/>
  <c r="AH4499" i="10" l="1"/>
  <c r="T4500" i="10"/>
  <c r="AG4500" i="10" l="1"/>
  <c r="S4501" i="10"/>
  <c r="R4502" i="10" s="1"/>
  <c r="V4500" i="10"/>
  <c r="X4500" i="10" s="1"/>
  <c r="AB4500" i="10" s="1"/>
  <c r="U4500" i="10"/>
  <c r="W4500" i="10" s="1"/>
  <c r="AA4500" i="10" s="1"/>
  <c r="AJ4499" i="10"/>
  <c r="AI4499" i="10" s="1"/>
  <c r="Z4500" i="10" l="1"/>
  <c r="AD4500" i="10" s="1"/>
  <c r="Y4500" i="10"/>
  <c r="AC4500" i="10" s="1"/>
  <c r="AE4500" i="10" l="1"/>
  <c r="T4501" i="10" s="1"/>
  <c r="AF4500" i="10"/>
  <c r="AG4501" i="10" l="1"/>
  <c r="S4502" i="10"/>
  <c r="R4503" i="10" s="1"/>
  <c r="AH4500" i="10"/>
  <c r="U4501" i="10"/>
  <c r="W4501" i="10" s="1"/>
  <c r="AA4501" i="10" s="1"/>
  <c r="V4501" i="10"/>
  <c r="X4501" i="10" s="1"/>
  <c r="AB4501" i="10" s="1"/>
  <c r="AJ4500" i="10" l="1"/>
  <c r="AI4500" i="10" s="1"/>
  <c r="Z4501" i="10"/>
  <c r="AD4501" i="10" s="1"/>
  <c r="Y4501" i="10"/>
  <c r="AC4501" i="10" s="1"/>
  <c r="AE4501" i="10" l="1"/>
  <c r="AF4501" i="10"/>
  <c r="AH4501" i="10" l="1"/>
  <c r="T4502" i="10"/>
  <c r="AG4502" i="10" l="1"/>
  <c r="S4503" i="10"/>
  <c r="R4504" i="10" s="1"/>
  <c r="AJ4501" i="10"/>
  <c r="AI4501" i="10" s="1"/>
  <c r="U4502" i="10"/>
  <c r="W4502" i="10" s="1"/>
  <c r="AA4502" i="10" s="1"/>
  <c r="V4502" i="10"/>
  <c r="X4502" i="10" s="1"/>
  <c r="Z4502" i="10" s="1"/>
  <c r="AB4502" i="10" l="1"/>
  <c r="AD4502" i="10" s="1"/>
  <c r="Y4502" i="10"/>
  <c r="AC4502" i="10" s="1"/>
  <c r="AF4502" i="10" l="1"/>
  <c r="AE4502" i="10"/>
  <c r="AH4502" i="10" l="1"/>
  <c r="T4503" i="10"/>
  <c r="AG4503" i="10" l="1"/>
  <c r="S4504" i="10"/>
  <c r="R4505" i="10" s="1"/>
  <c r="AJ4502" i="10"/>
  <c r="AI4502" i="10" s="1"/>
  <c r="V4503" i="10"/>
  <c r="X4503" i="10" s="1"/>
  <c r="Z4503" i="10" s="1"/>
  <c r="U4503" i="10"/>
  <c r="W4503" i="10" s="1"/>
  <c r="AA4503" i="10" s="1"/>
  <c r="AB4503" i="10" l="1"/>
  <c r="AD4503" i="10" s="1"/>
  <c r="Y4503" i="10"/>
  <c r="AC4503" i="10" s="1"/>
  <c r="AE4503" i="10" l="1"/>
  <c r="AF4503" i="10"/>
  <c r="AH4503" i="10" l="1"/>
  <c r="T4504" i="10"/>
  <c r="AG4504" i="10" l="1"/>
  <c r="S4505" i="10"/>
  <c r="R4506" i="10" s="1"/>
  <c r="AJ4503" i="10"/>
  <c r="AI4503" i="10" s="1"/>
  <c r="U4504" i="10"/>
  <c r="W4504" i="10" s="1"/>
  <c r="AA4504" i="10" s="1"/>
  <c r="V4504" i="10"/>
  <c r="X4504" i="10" s="1"/>
  <c r="AB4504" i="10" s="1"/>
  <c r="Y4504" i="10" l="1"/>
  <c r="AC4504" i="10" s="1"/>
  <c r="Z4504" i="10"/>
  <c r="AD4504" i="10" l="1"/>
  <c r="AE4504" i="10" l="1"/>
  <c r="AF4504" i="10"/>
  <c r="AH4504" i="10" l="1"/>
  <c r="T4505" i="10"/>
  <c r="AG4505" i="10" l="1"/>
  <c r="S4506" i="10"/>
  <c r="R4507" i="10" s="1"/>
  <c r="AJ4504" i="10"/>
  <c r="AI4504" i="10" s="1"/>
  <c r="U4505" i="10"/>
  <c r="W4505" i="10" s="1"/>
  <c r="AA4505" i="10" s="1"/>
  <c r="V4505" i="10"/>
  <c r="X4505" i="10"/>
  <c r="Z4505" i="10" s="1"/>
  <c r="AB4505" i="10" l="1"/>
  <c r="AD4505" i="10" s="1"/>
  <c r="Y4505" i="10"/>
  <c r="AC4505" i="10" s="1"/>
  <c r="AF4505" i="10" l="1"/>
  <c r="AE4505" i="10"/>
  <c r="AH4505" i="10" l="1"/>
  <c r="T4506" i="10"/>
  <c r="AG4506" i="10" l="1"/>
  <c r="S4507" i="10"/>
  <c r="R4508" i="10" s="1"/>
  <c r="AJ4505" i="10"/>
  <c r="AI4505" i="10" s="1"/>
  <c r="U4506" i="10"/>
  <c r="W4506" i="10" s="1"/>
  <c r="Y4506" i="10" s="1"/>
  <c r="V4506" i="10"/>
  <c r="X4506" i="10" s="1"/>
  <c r="AB4506" i="10" s="1"/>
  <c r="AA4506" i="10" l="1"/>
  <c r="AC4506" i="10" s="1"/>
  <c r="Z4506" i="10"/>
  <c r="AD4506" i="10" s="1"/>
  <c r="AE4506" i="10" l="1"/>
  <c r="AF4506" i="10"/>
  <c r="AH4506" i="10" l="1"/>
  <c r="T4507" i="10"/>
  <c r="AG4507" i="10" l="1"/>
  <c r="S4508" i="10"/>
  <c r="R4509" i="10" s="1"/>
  <c r="AJ4506" i="10"/>
  <c r="AI4506" i="10" s="1"/>
  <c r="U4507" i="10"/>
  <c r="W4507" i="10" s="1"/>
  <c r="AA4507" i="10" s="1"/>
  <c r="V4507" i="10"/>
  <c r="X4507" i="10" s="1"/>
  <c r="AB4507" i="10" s="1"/>
  <c r="Y4507" i="10" l="1"/>
  <c r="AC4507" i="10" s="1"/>
  <c r="Z4507" i="10"/>
  <c r="AD4507" i="10" s="1"/>
  <c r="AE4507" i="10" l="1"/>
  <c r="AF4507" i="10"/>
  <c r="AH4507" i="10" l="1"/>
  <c r="T4508" i="10"/>
  <c r="AG4508" i="10" l="1"/>
  <c r="S4509" i="10"/>
  <c r="R4510" i="10" s="1"/>
  <c r="AJ4507" i="10"/>
  <c r="AI4507" i="10" s="1"/>
  <c r="U4508" i="10"/>
  <c r="W4508" i="10" s="1"/>
  <c r="AA4508" i="10" s="1"/>
  <c r="V4508" i="10"/>
  <c r="X4508" i="10"/>
  <c r="Z4508" i="10" s="1"/>
  <c r="AB4508" i="10" l="1"/>
  <c r="AD4508" i="10" s="1"/>
  <c r="Y4508" i="10"/>
  <c r="AC4508" i="10" s="1"/>
  <c r="AF4508" i="10" l="1"/>
  <c r="AE4508" i="10"/>
  <c r="AH4508" i="10" l="1"/>
  <c r="T4509" i="10"/>
  <c r="AG4509" i="10" l="1"/>
  <c r="S4510" i="10"/>
  <c r="R4511" i="10" s="1"/>
  <c r="AJ4508" i="10"/>
  <c r="AI4508" i="10" s="1"/>
  <c r="V4509" i="10"/>
  <c r="X4509" i="10" s="1"/>
  <c r="AB4509" i="10" s="1"/>
  <c r="U4509" i="10"/>
  <c r="W4509" i="10" s="1"/>
  <c r="AA4509" i="10" s="1"/>
  <c r="Z4509" i="10" l="1"/>
  <c r="AD4509" i="10" s="1"/>
  <c r="Y4509" i="10"/>
  <c r="AC4509" i="10" s="1"/>
  <c r="AF4509" i="10" l="1"/>
  <c r="AE4509" i="10"/>
  <c r="AH4509" i="10" l="1"/>
  <c r="T4510" i="10"/>
  <c r="AG4510" i="10" l="1"/>
  <c r="S4511" i="10"/>
  <c r="R4512" i="10" s="1"/>
  <c r="AJ4509" i="10"/>
  <c r="AI4509" i="10" s="1"/>
  <c r="U4510" i="10"/>
  <c r="W4510" i="10" s="1"/>
  <c r="Y4510" i="10" s="1"/>
  <c r="V4510" i="10"/>
  <c r="X4510" i="10" s="1"/>
  <c r="AB4510" i="10" s="1"/>
  <c r="AA4510" i="10" l="1"/>
  <c r="AC4510" i="10" s="1"/>
  <c r="Z4510" i="10"/>
  <c r="AD4510" i="10" l="1"/>
  <c r="AF4510" i="10" s="1"/>
  <c r="AE4510" i="10" l="1"/>
  <c r="AH4510" i="10" l="1"/>
  <c r="T4511" i="10"/>
  <c r="AG4511" i="10" l="1"/>
  <c r="S4512" i="10"/>
  <c r="R4513" i="10" s="1"/>
  <c r="AI4510" i="10"/>
  <c r="AJ4510" i="10"/>
  <c r="U4511" i="10"/>
  <c r="W4511" i="10" s="1"/>
  <c r="AA4511" i="10" s="1"/>
  <c r="V4511" i="10"/>
  <c r="X4511" i="10" s="1"/>
  <c r="AB4511" i="10" s="1"/>
  <c r="Y4511" i="10" l="1"/>
  <c r="AC4511" i="10" s="1"/>
  <c r="Z4511" i="10"/>
  <c r="AD4511" i="10" s="1"/>
  <c r="AE4511" i="10" l="1"/>
  <c r="AF4511" i="10"/>
  <c r="AH4511" i="10" l="1"/>
  <c r="T4512" i="10"/>
  <c r="AG4512" i="10" l="1"/>
  <c r="S4513" i="10"/>
  <c r="R4514" i="10" s="1"/>
  <c r="AJ4511" i="10"/>
  <c r="AI4511" i="10" s="1"/>
  <c r="V4512" i="10"/>
  <c r="X4512" i="10" s="1"/>
  <c r="AB4512" i="10" s="1"/>
  <c r="U4512" i="10"/>
  <c r="W4512" i="10" s="1"/>
  <c r="AA4512" i="10" s="1"/>
  <c r="Z4512" i="10" l="1"/>
  <c r="AD4512" i="10" s="1"/>
  <c r="Y4512" i="10"/>
  <c r="AC4512" i="10" s="1"/>
  <c r="AE4512" i="10" l="1"/>
  <c r="AF4512" i="10"/>
  <c r="AH4512" i="10" l="1"/>
  <c r="T4513" i="10"/>
  <c r="AG4513" i="10" l="1"/>
  <c r="S4514" i="10"/>
  <c r="R4515" i="10" s="1"/>
  <c r="AJ4512" i="10"/>
  <c r="AI4512" i="10" s="1"/>
  <c r="V4513" i="10"/>
  <c r="X4513" i="10" s="1"/>
  <c r="AB4513" i="10" s="1"/>
  <c r="U4513" i="10"/>
  <c r="W4513" i="10" s="1"/>
  <c r="AA4513" i="10" s="1"/>
  <c r="Z4513" i="10" l="1"/>
  <c r="AD4513" i="10" s="1"/>
  <c r="Y4513" i="10"/>
  <c r="AC4513" i="10" s="1"/>
  <c r="AE4513" i="10" l="1"/>
  <c r="AF4513" i="10"/>
  <c r="AH4513" i="10" l="1"/>
  <c r="T4514" i="10"/>
  <c r="AG4514" i="10" l="1"/>
  <c r="S4515" i="10"/>
  <c r="R4516" i="10" s="1"/>
  <c r="AJ4513" i="10"/>
  <c r="AI4513" i="10" s="1"/>
  <c r="V4514" i="10"/>
  <c r="X4514" i="10" s="1"/>
  <c r="AB4514" i="10" s="1"/>
  <c r="U4514" i="10"/>
  <c r="W4514" i="10" s="1"/>
  <c r="AA4514" i="10" s="1"/>
  <c r="Z4514" i="10" l="1"/>
  <c r="AD4514" i="10" s="1"/>
  <c r="Y4514" i="10"/>
  <c r="AC4514" i="10" s="1"/>
  <c r="AE4514" i="10" l="1"/>
  <c r="T4515" i="10" s="1"/>
  <c r="AF4514" i="10"/>
  <c r="AG4515" i="10" l="1"/>
  <c r="S4516" i="10"/>
  <c r="R4517" i="10" s="1"/>
  <c r="AH4514" i="10"/>
  <c r="V4515" i="10"/>
  <c r="X4515" i="10" s="1"/>
  <c r="AB4515" i="10" s="1"/>
  <c r="U4515" i="10"/>
  <c r="W4515" i="10" s="1"/>
  <c r="AA4515" i="10" s="1"/>
  <c r="AJ4514" i="10" l="1"/>
  <c r="AI4514" i="10" s="1"/>
  <c r="Z4515" i="10"/>
  <c r="AD4515" i="10" s="1"/>
  <c r="Y4515" i="10"/>
  <c r="AC4515" i="10" s="1"/>
  <c r="AF4515" i="10" l="1"/>
  <c r="AE4515" i="10"/>
  <c r="AH4515" i="10" l="1"/>
  <c r="T4516" i="10"/>
  <c r="AG4516" i="10" l="1"/>
  <c r="S4517" i="10"/>
  <c r="R4518" i="10" s="1"/>
  <c r="AJ4515" i="10"/>
  <c r="AI4515" i="10" s="1"/>
  <c r="U4516" i="10"/>
  <c r="W4516" i="10" s="1"/>
  <c r="AA4516" i="10" s="1"/>
  <c r="V4516" i="10"/>
  <c r="X4516" i="10" s="1"/>
  <c r="AB4516" i="10" s="1"/>
  <c r="Z4516" i="10" l="1"/>
  <c r="AD4516" i="10" s="1"/>
  <c r="Y4516" i="10"/>
  <c r="AC4516" i="10" s="1"/>
  <c r="AE4516" i="10" l="1"/>
  <c r="AF4516" i="10"/>
  <c r="AH4516" i="10" l="1"/>
  <c r="T4517" i="10"/>
  <c r="AG4517" i="10" l="1"/>
  <c r="S4518" i="10"/>
  <c r="R4519" i="10" s="1"/>
  <c r="AJ4516" i="10"/>
  <c r="AI4516" i="10" s="1"/>
  <c r="U4517" i="10"/>
  <c r="W4517" i="10" s="1"/>
  <c r="AA4517" i="10" s="1"/>
  <c r="V4517" i="10"/>
  <c r="X4517" i="10" s="1"/>
  <c r="AB4517" i="10" s="1"/>
  <c r="Y4517" i="10" l="1"/>
  <c r="AC4517" i="10" s="1"/>
  <c r="Z4517" i="10"/>
  <c r="AD4517" i="10" s="1"/>
  <c r="AE4517" i="10" l="1"/>
  <c r="AF4517" i="10"/>
  <c r="AH4517" i="10" l="1"/>
  <c r="T4518" i="10"/>
  <c r="AG4518" i="10" l="1"/>
  <c r="S4519" i="10"/>
  <c r="R4520" i="10" s="1"/>
  <c r="AJ4517" i="10"/>
  <c r="AI4517" i="10" s="1"/>
  <c r="V4518" i="10"/>
  <c r="X4518" i="10" s="1"/>
  <c r="Z4518" i="10" s="1"/>
  <c r="U4518" i="10"/>
  <c r="W4518" i="10" s="1"/>
  <c r="AA4518" i="10" s="1"/>
  <c r="AB4518" i="10" l="1"/>
  <c r="AD4518" i="10" s="1"/>
  <c r="Y4518" i="10"/>
  <c r="AC4518" i="10" s="1"/>
  <c r="AF4518" i="10" l="1"/>
  <c r="AE4518" i="10"/>
  <c r="AH4518" i="10" l="1"/>
  <c r="T4519" i="10"/>
  <c r="AG4519" i="10" l="1"/>
  <c r="S4520" i="10"/>
  <c r="R4521" i="10" s="1"/>
  <c r="AJ4518" i="10"/>
  <c r="AI4518" i="10" s="1"/>
  <c r="U4519" i="10"/>
  <c r="W4519" i="10" s="1"/>
  <c r="AA4519" i="10" s="1"/>
  <c r="V4519" i="10"/>
  <c r="X4519" i="10" s="1"/>
  <c r="AB4519" i="10" s="1"/>
  <c r="Y4519" i="10" l="1"/>
  <c r="AC4519" i="10" s="1"/>
  <c r="Z4519" i="10"/>
  <c r="AD4519" i="10" s="1"/>
  <c r="AE4519" i="10" l="1"/>
  <c r="AF4519" i="10"/>
  <c r="AH4519" i="10" l="1"/>
  <c r="T4520" i="10"/>
  <c r="AG4520" i="10" l="1"/>
  <c r="S4521" i="10"/>
  <c r="R4522" i="10" s="1"/>
  <c r="AJ4519" i="10"/>
  <c r="AI4519" i="10" s="1"/>
  <c r="V4520" i="10"/>
  <c r="X4520" i="10" s="1"/>
  <c r="AB4520" i="10" s="1"/>
  <c r="U4520" i="10"/>
  <c r="W4520" i="10" s="1"/>
  <c r="AA4520" i="10" s="1"/>
  <c r="Z4520" i="10" l="1"/>
  <c r="AD4520" i="10" s="1"/>
  <c r="Y4520" i="10"/>
  <c r="AC4520" i="10" s="1"/>
  <c r="AF4520" i="10" l="1"/>
  <c r="AE4520" i="10"/>
  <c r="AH4520" i="10" l="1"/>
  <c r="T4521" i="10"/>
  <c r="AG4521" i="10" l="1"/>
  <c r="S4522" i="10"/>
  <c r="R4523" i="10" s="1"/>
  <c r="AJ4520" i="10"/>
  <c r="AI4520" i="10" s="1"/>
  <c r="V4521" i="10"/>
  <c r="X4521" i="10" s="1"/>
  <c r="AB4521" i="10" s="1"/>
  <c r="U4521" i="10"/>
  <c r="W4521" i="10" s="1"/>
  <c r="AA4521" i="10" s="1"/>
  <c r="Z4521" i="10" l="1"/>
  <c r="AD4521" i="10" s="1"/>
  <c r="Y4521" i="10"/>
  <c r="AC4521" i="10" s="1"/>
  <c r="AF4521" i="10" l="1"/>
  <c r="AE4521" i="10"/>
  <c r="AH4521" i="10" l="1"/>
  <c r="T4522" i="10"/>
  <c r="AG4522" i="10" l="1"/>
  <c r="S4523" i="10"/>
  <c r="R4524" i="10" s="1"/>
  <c r="AJ4521" i="10"/>
  <c r="AI4521" i="10" s="1"/>
  <c r="V4522" i="10"/>
  <c r="X4522" i="10" s="1"/>
  <c r="AB4522" i="10" s="1"/>
  <c r="U4522" i="10"/>
  <c r="W4522" i="10" s="1"/>
  <c r="AA4522" i="10" s="1"/>
  <c r="Z4522" i="10" l="1"/>
  <c r="AD4522" i="10" s="1"/>
  <c r="Y4522" i="10"/>
  <c r="AC4522" i="10" s="1"/>
  <c r="AE4522" i="10" l="1"/>
  <c r="T4523" i="10" s="1"/>
  <c r="AF4522" i="10"/>
  <c r="AG4523" i="10" l="1"/>
  <c r="S4524" i="10"/>
  <c r="R4525" i="10" s="1"/>
  <c r="AH4522" i="10"/>
  <c r="V4523" i="10"/>
  <c r="X4523" i="10" s="1"/>
  <c r="AB4523" i="10" s="1"/>
  <c r="U4523" i="10"/>
  <c r="W4523" i="10" s="1"/>
  <c r="AA4523" i="10" s="1"/>
  <c r="AJ4522" i="10" l="1"/>
  <c r="AI4522" i="10" s="1"/>
  <c r="Z4523" i="10"/>
  <c r="AD4523" i="10" s="1"/>
  <c r="Y4523" i="10"/>
  <c r="AC4523" i="10" l="1"/>
  <c r="AF4523" i="10" l="1"/>
  <c r="AE4523" i="10"/>
  <c r="AH4523" i="10" l="1"/>
  <c r="T4524" i="10"/>
  <c r="AG4524" i="10" l="1"/>
  <c r="S4525" i="10"/>
  <c r="R4526" i="10" s="1"/>
  <c r="AJ4523" i="10"/>
  <c r="AI4523" i="10" s="1"/>
  <c r="V4524" i="10"/>
  <c r="X4524" i="10" s="1"/>
  <c r="AB4524" i="10" s="1"/>
  <c r="U4524" i="10"/>
  <c r="W4524" i="10" s="1"/>
  <c r="AA4524" i="10" s="1"/>
  <c r="Z4524" i="10" l="1"/>
  <c r="AD4524" i="10" s="1"/>
  <c r="Y4524" i="10"/>
  <c r="AC4524" i="10" s="1"/>
  <c r="AF4524" i="10" l="1"/>
  <c r="AE4524" i="10"/>
  <c r="AH4524" i="10" l="1"/>
  <c r="T4525" i="10"/>
  <c r="AG4525" i="10" l="1"/>
  <c r="S4526" i="10"/>
  <c r="R4527" i="10" s="1"/>
  <c r="V4525" i="10"/>
  <c r="X4525" i="10" s="1"/>
  <c r="Z4525" i="10" s="1"/>
  <c r="U4525" i="10"/>
  <c r="W4525" i="10" s="1"/>
  <c r="AA4525" i="10" s="1"/>
  <c r="AJ4524" i="10"/>
  <c r="AI4524" i="10" s="1"/>
  <c r="AB4525" i="10" l="1"/>
  <c r="AD4525" i="10" s="1"/>
  <c r="Y4525" i="10"/>
  <c r="AC4525" i="10" s="1"/>
  <c r="AE4525" i="10" l="1"/>
  <c r="T4526" i="10" s="1"/>
  <c r="AF4525" i="10"/>
  <c r="AG4526" i="10" l="1"/>
  <c r="S4527" i="10"/>
  <c r="R4528" i="10" s="1"/>
  <c r="AH4525" i="10"/>
  <c r="V4526" i="10"/>
  <c r="X4526" i="10" s="1"/>
  <c r="AB4526" i="10" s="1"/>
  <c r="U4526" i="10"/>
  <c r="W4526" i="10" s="1"/>
  <c r="AA4526" i="10" s="1"/>
  <c r="AJ4525" i="10" l="1"/>
  <c r="AI4525" i="10" s="1"/>
  <c r="Z4526" i="10"/>
  <c r="AD4526" i="10" s="1"/>
  <c r="Y4526" i="10"/>
  <c r="AC4526" i="10" s="1"/>
  <c r="AE4526" i="10" l="1"/>
  <c r="AF4526" i="10"/>
  <c r="AH4526" i="10" l="1"/>
  <c r="T4527" i="10"/>
  <c r="AG4527" i="10" l="1"/>
  <c r="S4528" i="10"/>
  <c r="R4529" i="10" s="1"/>
  <c r="AJ4526" i="10"/>
  <c r="AI4526" i="10" s="1"/>
  <c r="V4527" i="10"/>
  <c r="X4527" i="10" s="1"/>
  <c r="Z4527" i="10" s="1"/>
  <c r="U4527" i="10"/>
  <c r="W4527" i="10" s="1"/>
  <c r="AA4527" i="10" s="1"/>
  <c r="AB4527" i="10" l="1"/>
  <c r="AD4527" i="10" s="1"/>
  <c r="Y4527" i="10"/>
  <c r="AC4527" i="10" s="1"/>
  <c r="AE4527" i="10" l="1"/>
  <c r="AF4527" i="10"/>
  <c r="AH4527" i="10" l="1"/>
  <c r="T4528" i="10"/>
  <c r="AG4528" i="10" l="1"/>
  <c r="S4529" i="10"/>
  <c r="R4530" i="10" s="1"/>
  <c r="AJ4527" i="10"/>
  <c r="AI4527" i="10" s="1"/>
  <c r="U4528" i="10"/>
  <c r="W4528" i="10" s="1"/>
  <c r="AA4528" i="10" s="1"/>
  <c r="V4528" i="10"/>
  <c r="X4528" i="10" s="1"/>
  <c r="Z4528" i="10" s="1"/>
  <c r="AB4528" i="10" l="1"/>
  <c r="AD4528" i="10" s="1"/>
  <c r="Y4528" i="10"/>
  <c r="AC4528" i="10" s="1"/>
  <c r="AE4528" i="10" l="1"/>
  <c r="AF4528" i="10"/>
  <c r="AH4528" i="10" l="1"/>
  <c r="T4529" i="10"/>
  <c r="AG4529" i="10" l="1"/>
  <c r="S4530" i="10"/>
  <c r="R4531" i="10" s="1"/>
  <c r="AJ4528" i="10"/>
  <c r="AI4528" i="10" s="1"/>
  <c r="V4529" i="10"/>
  <c r="X4529" i="10" s="1"/>
  <c r="AB4529" i="10" s="1"/>
  <c r="U4529" i="10"/>
  <c r="W4529" i="10" s="1"/>
  <c r="AA4529" i="10" s="1"/>
  <c r="Z4529" i="10" l="1"/>
  <c r="AD4529" i="10" s="1"/>
  <c r="Y4529" i="10"/>
  <c r="AC4529" i="10" s="1"/>
  <c r="AE4529" i="10" l="1"/>
  <c r="T4530" i="10" s="1"/>
  <c r="AF4529" i="10"/>
  <c r="AG4530" i="10" l="1"/>
  <c r="S4531" i="10"/>
  <c r="R4532" i="10" s="1"/>
  <c r="AH4529" i="10"/>
  <c r="V4530" i="10"/>
  <c r="X4530" i="10" s="1"/>
  <c r="AB4530" i="10" s="1"/>
  <c r="U4530" i="10"/>
  <c r="W4530" i="10" s="1"/>
  <c r="AA4530" i="10" s="1"/>
  <c r="AJ4529" i="10" l="1"/>
  <c r="AI4529" i="10" s="1"/>
  <c r="Z4530" i="10"/>
  <c r="AD4530" i="10" s="1"/>
  <c r="Y4530" i="10"/>
  <c r="AC4530" i="10" s="1"/>
  <c r="AE4530" i="10" l="1"/>
  <c r="T4531" i="10" s="1"/>
  <c r="AF4530" i="10"/>
  <c r="AG4531" i="10" l="1"/>
  <c r="S4532" i="10"/>
  <c r="R4533" i="10" s="1"/>
  <c r="AH4530" i="10"/>
  <c r="V4531" i="10"/>
  <c r="X4531" i="10" s="1"/>
  <c r="AB4531" i="10" s="1"/>
  <c r="U4531" i="10"/>
  <c r="W4531" i="10" s="1"/>
  <c r="Y4531" i="10" s="1"/>
  <c r="AA4531" i="10" l="1"/>
  <c r="AC4531" i="10" s="1"/>
  <c r="AJ4530" i="10"/>
  <c r="AI4530" i="10" s="1"/>
  <c r="Z4531" i="10"/>
  <c r="AD4531" i="10" s="1"/>
  <c r="AE4531" i="10" l="1"/>
  <c r="AF4531" i="10"/>
  <c r="AH4531" i="10" l="1"/>
  <c r="T4532" i="10"/>
  <c r="AG4532" i="10" l="1"/>
  <c r="S4533" i="10"/>
  <c r="R4534" i="10" s="1"/>
  <c r="AJ4531" i="10"/>
  <c r="AI4531" i="10" s="1"/>
  <c r="V4532" i="10"/>
  <c r="X4532" i="10" s="1"/>
  <c r="AB4532" i="10" s="1"/>
  <c r="U4532" i="10"/>
  <c r="W4532" i="10" s="1"/>
  <c r="Y4532" i="10" s="1"/>
  <c r="AA4532" i="10" l="1"/>
  <c r="AC4532" i="10" s="1"/>
  <c r="Z4532" i="10"/>
  <c r="AD4532" i="10" l="1"/>
  <c r="AE4532" i="10" s="1"/>
  <c r="AH4532" i="10" l="1"/>
  <c r="T4533" i="10"/>
  <c r="AF4532" i="10"/>
  <c r="AG4533" i="10" l="1"/>
  <c r="S4534" i="10"/>
  <c r="R4535" i="10" s="1"/>
  <c r="AJ4532" i="10"/>
  <c r="AI4532" i="10" s="1"/>
  <c r="U4533" i="10"/>
  <c r="W4533" i="10" s="1"/>
  <c r="AA4533" i="10" s="1"/>
  <c r="V4533" i="10"/>
  <c r="X4533" i="10" s="1"/>
  <c r="AB4533" i="10" s="1"/>
  <c r="Y4533" i="10" l="1"/>
  <c r="AC4533" i="10" s="1"/>
  <c r="Z4533" i="10"/>
  <c r="AD4533" i="10" s="1"/>
  <c r="AF4533" i="10" l="1"/>
  <c r="AE4533" i="10"/>
  <c r="AH4533" i="10" l="1"/>
  <c r="T4534" i="10"/>
  <c r="AG4534" i="10" l="1"/>
  <c r="S4535" i="10"/>
  <c r="R4536" i="10" s="1"/>
  <c r="AJ4533" i="10"/>
  <c r="AI4533" i="10" s="1"/>
  <c r="U4534" i="10"/>
  <c r="W4534" i="10" s="1"/>
  <c r="AA4534" i="10" s="1"/>
  <c r="V4534" i="10"/>
  <c r="X4534" i="10" s="1"/>
  <c r="AB4534" i="10" s="1"/>
  <c r="Y4534" i="10" l="1"/>
  <c r="AC4534" i="10" s="1"/>
  <c r="Z4534" i="10"/>
  <c r="AD4534" i="10" s="1"/>
  <c r="AE4534" i="10" l="1"/>
  <c r="T4535" i="10" s="1"/>
  <c r="AF4534" i="10"/>
  <c r="AG4535" i="10" l="1"/>
  <c r="S4536" i="10"/>
  <c r="R4537" i="10" s="1"/>
  <c r="AH4534" i="10"/>
  <c r="U4535" i="10"/>
  <c r="W4535" i="10" s="1"/>
  <c r="AA4535" i="10" s="1"/>
  <c r="V4535" i="10"/>
  <c r="X4535" i="10" s="1"/>
  <c r="AB4535" i="10" s="1"/>
  <c r="AJ4534" i="10" l="1"/>
  <c r="AI4534" i="10" s="1"/>
  <c r="Y4535" i="10"/>
  <c r="AC4535" i="10" s="1"/>
  <c r="Z4535" i="10"/>
  <c r="AD4535" i="10" s="1"/>
  <c r="AF4535" i="10" l="1"/>
  <c r="AE4535" i="10"/>
  <c r="AH4535" i="10" l="1"/>
  <c r="T4536" i="10"/>
  <c r="AG4536" i="10" l="1"/>
  <c r="S4537" i="10"/>
  <c r="R4538" i="10" s="1"/>
  <c r="AJ4535" i="10"/>
  <c r="AI4535" i="10" s="1"/>
  <c r="U4536" i="10"/>
  <c r="W4536" i="10" s="1"/>
  <c r="Y4536" i="10" s="1"/>
  <c r="V4536" i="10"/>
  <c r="X4536" i="10" s="1"/>
  <c r="AB4536" i="10" s="1"/>
  <c r="AA4536" i="10" l="1"/>
  <c r="AC4536" i="10" s="1"/>
  <c r="Z4536" i="10"/>
  <c r="AD4536" i="10" s="1"/>
  <c r="AF4536" i="10" l="1"/>
  <c r="AE4536" i="10"/>
  <c r="AH4536" i="10" l="1"/>
  <c r="T4537" i="10"/>
  <c r="AG4537" i="10" l="1"/>
  <c r="S4538" i="10"/>
  <c r="R4539" i="10" s="1"/>
  <c r="AJ4536" i="10"/>
  <c r="AI4536" i="10" s="1"/>
  <c r="U4537" i="10"/>
  <c r="W4537" i="10" s="1"/>
  <c r="AA4537" i="10" s="1"/>
  <c r="V4537" i="10"/>
  <c r="X4537" i="10" s="1"/>
  <c r="AB4537" i="10" s="1"/>
  <c r="Z4537" i="10" l="1"/>
  <c r="AD4537" i="10" s="1"/>
  <c r="Y4537" i="10"/>
  <c r="AC4537" i="10" s="1"/>
  <c r="AF4537" i="10" l="1"/>
  <c r="AE4537" i="10"/>
  <c r="AH4537" i="10" l="1"/>
  <c r="T4538" i="10"/>
  <c r="AG4538" i="10" l="1"/>
  <c r="S4539" i="10"/>
  <c r="R4540" i="10" s="1"/>
  <c r="AJ4537" i="10"/>
  <c r="AI4537" i="10" s="1"/>
  <c r="U4538" i="10"/>
  <c r="W4538" i="10" s="1"/>
  <c r="Y4538" i="10" s="1"/>
  <c r="V4538" i="10"/>
  <c r="X4538" i="10" s="1"/>
  <c r="AB4538" i="10" s="1"/>
  <c r="AA4538" i="10" l="1"/>
  <c r="AC4538" i="10" s="1"/>
  <c r="Z4538" i="10"/>
  <c r="AD4538" i="10" s="1"/>
  <c r="AF4538" i="10" l="1"/>
  <c r="AE4538" i="10"/>
  <c r="AH4538" i="10" l="1"/>
  <c r="T4539" i="10"/>
  <c r="AG4539" i="10" l="1"/>
  <c r="S4540" i="10"/>
  <c r="R4541" i="10" s="1"/>
  <c r="AJ4538" i="10"/>
  <c r="AI4538" i="10" s="1"/>
  <c r="V4539" i="10"/>
  <c r="X4539" i="10" s="1"/>
  <c r="AB4539" i="10" s="1"/>
  <c r="U4539" i="10"/>
  <c r="W4539" i="10" s="1"/>
  <c r="AA4539" i="10" s="1"/>
  <c r="Y4539" i="10" l="1"/>
  <c r="AC4539" i="10" s="1"/>
  <c r="Z4539" i="10"/>
  <c r="AD4539" i="10" l="1"/>
  <c r="AE4539" i="10" l="1"/>
  <c r="AF4539" i="10"/>
  <c r="AH4539" i="10" l="1"/>
  <c r="T4540" i="10"/>
  <c r="AG4540" i="10" l="1"/>
  <c r="S4541" i="10"/>
  <c r="R4542" i="10" s="1"/>
  <c r="AJ4539" i="10"/>
  <c r="AI4539" i="10" s="1"/>
  <c r="V4540" i="10"/>
  <c r="X4540" i="10" s="1"/>
  <c r="Z4540" i="10" s="1"/>
  <c r="U4540" i="10"/>
  <c r="W4540" i="10" s="1"/>
  <c r="AA4540" i="10" s="1"/>
  <c r="AB4540" i="10" l="1"/>
  <c r="AD4540" i="10" s="1"/>
  <c r="Y4540" i="10"/>
  <c r="AC4540" i="10" s="1"/>
  <c r="AE4540" i="10" l="1"/>
  <c r="AF4540" i="10"/>
  <c r="AH4540" i="10" l="1"/>
  <c r="T4541" i="10"/>
  <c r="AG4541" i="10" l="1"/>
  <c r="S4542" i="10"/>
  <c r="R4543" i="10" s="1"/>
  <c r="AJ4540" i="10"/>
  <c r="AI4540" i="10" s="1"/>
  <c r="V4541" i="10"/>
  <c r="X4541" i="10" s="1"/>
  <c r="Z4541" i="10" s="1"/>
  <c r="U4541" i="10"/>
  <c r="W4541" i="10" s="1"/>
  <c r="AA4541" i="10" s="1"/>
  <c r="AB4541" i="10" l="1"/>
  <c r="AD4541" i="10" s="1"/>
  <c r="Y4541" i="10"/>
  <c r="AC4541" i="10" s="1"/>
  <c r="AF4541" i="10" l="1"/>
  <c r="AE4541" i="10"/>
  <c r="AH4541" i="10" l="1"/>
  <c r="T4542" i="10"/>
  <c r="AG4542" i="10" l="1"/>
  <c r="S4543" i="10"/>
  <c r="R4544" i="10" s="1"/>
  <c r="AJ4541" i="10"/>
  <c r="AI4541" i="10" s="1"/>
  <c r="U4542" i="10"/>
  <c r="W4542" i="10" s="1"/>
  <c r="AA4542" i="10" s="1"/>
  <c r="V4542" i="10"/>
  <c r="X4542" i="10" s="1"/>
  <c r="Z4542" i="10" s="1"/>
  <c r="AB4542" i="10" l="1"/>
  <c r="AD4542" i="10" s="1"/>
  <c r="Y4542" i="10"/>
  <c r="AC4542" i="10" s="1"/>
  <c r="AF4542" i="10" l="1"/>
  <c r="AE4542" i="10"/>
  <c r="AH4542" i="10" l="1"/>
  <c r="T4543" i="10"/>
  <c r="AG4543" i="10" l="1"/>
  <c r="S4544" i="10"/>
  <c r="R4545" i="10" s="1"/>
  <c r="U4543" i="10"/>
  <c r="W4543" i="10" s="1"/>
  <c r="AA4543" i="10" s="1"/>
  <c r="V4543" i="10"/>
  <c r="X4543" i="10" s="1"/>
  <c r="AB4543" i="10" s="1"/>
  <c r="AJ4542" i="10"/>
  <c r="AI4542" i="10" s="1"/>
  <c r="Z4543" i="10" l="1"/>
  <c r="Y4543" i="10"/>
  <c r="AC4543" i="10" s="1"/>
  <c r="AD4543" i="10" l="1"/>
  <c r="AE4543" i="10" l="1"/>
  <c r="AF4543" i="10"/>
  <c r="AH4543" i="10" l="1"/>
  <c r="T4544" i="10"/>
  <c r="AG4544" i="10" l="1"/>
  <c r="S4545" i="10"/>
  <c r="R4546" i="10" s="1"/>
  <c r="AJ4543" i="10"/>
  <c r="AI4543" i="10" s="1"/>
  <c r="V4544" i="10"/>
  <c r="X4544" i="10" s="1"/>
  <c r="Z4544" i="10" s="1"/>
  <c r="U4544" i="10"/>
  <c r="W4544" i="10" s="1"/>
  <c r="Y4544" i="10" s="1"/>
  <c r="AB4544" i="10" l="1"/>
  <c r="AD4544" i="10" s="1"/>
  <c r="AA4544" i="10"/>
  <c r="AC4544" i="10" s="1"/>
  <c r="AE4544" i="10" l="1"/>
  <c r="AF4544" i="10"/>
  <c r="AH4544" i="10" l="1"/>
  <c r="T4545" i="10"/>
  <c r="AG4545" i="10" l="1"/>
  <c r="S4546" i="10"/>
  <c r="R4547" i="10" s="1"/>
  <c r="AJ4544" i="10"/>
  <c r="AI4544" i="10" s="1"/>
  <c r="U4545" i="10"/>
  <c r="W4545" i="10" s="1"/>
  <c r="AA4545" i="10" s="1"/>
  <c r="V4545" i="10"/>
  <c r="X4545" i="10" s="1"/>
  <c r="AB4545" i="10" s="1"/>
  <c r="Z4545" i="10" l="1"/>
  <c r="AD4545" i="10" s="1"/>
  <c r="Y4545" i="10"/>
  <c r="AC4545" i="10" s="1"/>
  <c r="AE4545" i="10" l="1"/>
  <c r="T4546" i="10" s="1"/>
  <c r="AF4545" i="10"/>
  <c r="AG4546" i="10" l="1"/>
  <c r="S4547" i="10"/>
  <c r="R4548" i="10" s="1"/>
  <c r="AH4545" i="10"/>
  <c r="V4546" i="10"/>
  <c r="X4546" i="10" s="1"/>
  <c r="AB4546" i="10" s="1"/>
  <c r="U4546" i="10"/>
  <c r="W4546" i="10" s="1"/>
  <c r="Y4546" i="10" s="1"/>
  <c r="AA4546" i="10" l="1"/>
  <c r="AC4546" i="10" s="1"/>
  <c r="AJ4545" i="10"/>
  <c r="AI4545" i="10" s="1"/>
  <c r="Z4546" i="10"/>
  <c r="AD4546" i="10" l="1"/>
  <c r="AF4546" i="10" s="1"/>
  <c r="AE4546" i="10" l="1"/>
  <c r="AH4546" i="10" l="1"/>
  <c r="T4547" i="10"/>
  <c r="AG4547" i="10" l="1"/>
  <c r="S4548" i="10"/>
  <c r="R4549" i="10" s="1"/>
  <c r="V4547" i="10"/>
  <c r="X4547" i="10" s="1"/>
  <c r="AB4547" i="10" s="1"/>
  <c r="U4547" i="10"/>
  <c r="W4547" i="10" s="1"/>
  <c r="AA4547" i="10" s="1"/>
  <c r="AJ4546" i="10"/>
  <c r="AI4546" i="10" s="1"/>
  <c r="Z4547" i="10" l="1"/>
  <c r="AD4547" i="10" s="1"/>
  <c r="Y4547" i="10"/>
  <c r="AC4547" i="10" s="1"/>
  <c r="AE4547" i="10" l="1"/>
  <c r="T4548" i="10" s="1"/>
  <c r="AF4547" i="10"/>
  <c r="AG4548" i="10" l="1"/>
  <c r="S4549" i="10"/>
  <c r="R4550" i="10" s="1"/>
  <c r="AH4547" i="10"/>
  <c r="U4548" i="10"/>
  <c r="W4548" i="10" s="1"/>
  <c r="AA4548" i="10" s="1"/>
  <c r="V4548" i="10"/>
  <c r="X4548" i="10" s="1"/>
  <c r="AB4548" i="10" s="1"/>
  <c r="AJ4547" i="10" l="1"/>
  <c r="AI4547" i="10" s="1"/>
  <c r="Y4548" i="10"/>
  <c r="AC4548" i="10" s="1"/>
  <c r="Z4548" i="10"/>
  <c r="AD4548" i="10" s="1"/>
  <c r="AF4548" i="10" l="1"/>
  <c r="AE4548" i="10"/>
  <c r="AH4548" i="10" l="1"/>
  <c r="T4549" i="10"/>
  <c r="AG4549" i="10" l="1"/>
  <c r="S4550" i="10"/>
  <c r="R4551" i="10" s="1"/>
  <c r="AJ4548" i="10"/>
  <c r="AI4548" i="10" s="1"/>
  <c r="V4549" i="10"/>
  <c r="X4549" i="10" s="1"/>
  <c r="AB4549" i="10" s="1"/>
  <c r="U4549" i="10"/>
  <c r="W4549" i="10" s="1"/>
  <c r="AA4549" i="10" s="1"/>
  <c r="Y4549" i="10" l="1"/>
  <c r="AC4549" i="10" s="1"/>
  <c r="Z4549" i="10"/>
  <c r="AD4549" i="10" s="1"/>
  <c r="AE4549" i="10" l="1"/>
  <c r="AF4549" i="10"/>
  <c r="AH4549" i="10" l="1"/>
  <c r="T4550" i="10"/>
  <c r="AG4550" i="10" l="1"/>
  <c r="S4551" i="10"/>
  <c r="R4552" i="10" s="1"/>
  <c r="AJ4549" i="10"/>
  <c r="AI4549" i="10" s="1"/>
  <c r="U4550" i="10"/>
  <c r="W4550" i="10" s="1"/>
  <c r="Y4550" i="10" s="1"/>
  <c r="V4550" i="10"/>
  <c r="X4550" i="10" s="1"/>
  <c r="Z4550" i="10" s="1"/>
  <c r="AB4550" i="10" l="1"/>
  <c r="AD4550" i="10" s="1"/>
  <c r="AA4550" i="10"/>
  <c r="AC4550" i="10" s="1"/>
  <c r="AE4550" i="10" l="1"/>
  <c r="T4551" i="10" s="1"/>
  <c r="AF4550" i="10"/>
  <c r="AG4551" i="10" l="1"/>
  <c r="S4552" i="10"/>
  <c r="R4553" i="10" s="1"/>
  <c r="AH4550" i="10"/>
  <c r="V4551" i="10"/>
  <c r="X4551" i="10" s="1"/>
  <c r="AB4551" i="10" s="1"/>
  <c r="U4551" i="10"/>
  <c r="W4551" i="10" s="1"/>
  <c r="AA4551" i="10" s="1"/>
  <c r="AJ4550" i="10" l="1"/>
  <c r="AI4550" i="10" s="1"/>
  <c r="Z4551" i="10"/>
  <c r="AD4551" i="10" s="1"/>
  <c r="Y4551" i="10"/>
  <c r="AC4551" i="10" s="1"/>
  <c r="AF4551" i="10" l="1"/>
  <c r="AE4551" i="10"/>
  <c r="AH4551" i="10" l="1"/>
  <c r="T4552" i="10"/>
  <c r="AG4552" i="10" l="1"/>
  <c r="S4553" i="10"/>
  <c r="R4554" i="10" s="1"/>
  <c r="AJ4551" i="10"/>
  <c r="AI4551" i="10" s="1"/>
  <c r="U4552" i="10"/>
  <c r="W4552" i="10" s="1"/>
  <c r="Y4552" i="10" s="1"/>
  <c r="V4552" i="10"/>
  <c r="X4552" i="10" s="1"/>
  <c r="AB4552" i="10" s="1"/>
  <c r="AA4552" i="10" l="1"/>
  <c r="AC4552" i="10" s="1"/>
  <c r="Z4552" i="10"/>
  <c r="AD4552" i="10" l="1"/>
  <c r="AF4552" i="10" l="1"/>
  <c r="AE4552" i="10"/>
  <c r="AH4552" i="10" l="1"/>
  <c r="T4553" i="10"/>
  <c r="AG4553" i="10" l="1"/>
  <c r="S4554" i="10"/>
  <c r="R4555" i="10" s="1"/>
  <c r="AJ4552" i="10"/>
  <c r="AI4552" i="10" s="1"/>
  <c r="U4553" i="10"/>
  <c r="W4553" i="10" s="1"/>
  <c r="Y4553" i="10" s="1"/>
  <c r="V4553" i="10"/>
  <c r="X4553" i="10" s="1"/>
  <c r="AB4553" i="10" s="1"/>
  <c r="AA4553" i="10" l="1"/>
  <c r="AC4553" i="10" s="1"/>
  <c r="Z4553" i="10"/>
  <c r="AD4553" i="10" s="1"/>
  <c r="AF4553" i="10" l="1"/>
  <c r="AE4553" i="10"/>
  <c r="AH4553" i="10" l="1"/>
  <c r="T4554" i="10"/>
  <c r="AG4554" i="10" l="1"/>
  <c r="S4555" i="10"/>
  <c r="R4556" i="10" s="1"/>
  <c r="AJ4553" i="10"/>
  <c r="AI4553" i="10" s="1"/>
  <c r="U4554" i="10"/>
  <c r="W4554" i="10" s="1"/>
  <c r="AA4554" i="10" s="1"/>
  <c r="V4554" i="10"/>
  <c r="X4554" i="10" s="1"/>
  <c r="AB4554" i="10" s="1"/>
  <c r="Y4554" i="10" l="1"/>
  <c r="AC4554" i="10" s="1"/>
  <c r="Z4554" i="10"/>
  <c r="AD4554" i="10" s="1"/>
  <c r="AE4554" i="10" l="1"/>
  <c r="AF4554" i="10"/>
  <c r="AH4554" i="10" l="1"/>
  <c r="T4555" i="10"/>
  <c r="AG4555" i="10" l="1"/>
  <c r="S4556" i="10"/>
  <c r="R4557" i="10" s="1"/>
  <c r="AJ4554" i="10"/>
  <c r="AI4554" i="10" s="1"/>
  <c r="V4555" i="10"/>
  <c r="X4555" i="10" s="1"/>
  <c r="AB4555" i="10" s="1"/>
  <c r="U4555" i="10"/>
  <c r="W4555" i="10" s="1"/>
  <c r="AA4555" i="10" s="1"/>
  <c r="Y4555" i="10" l="1"/>
  <c r="AC4555" i="10" s="1"/>
  <c r="Z4555" i="10"/>
  <c r="AD4555" i="10" s="1"/>
  <c r="AF4555" i="10" l="1"/>
  <c r="AE4555" i="10"/>
  <c r="AH4555" i="10" l="1"/>
  <c r="T4556" i="10"/>
  <c r="AG4556" i="10" l="1"/>
  <c r="S4557" i="10"/>
  <c r="R4558" i="10" s="1"/>
  <c r="AJ4555" i="10"/>
  <c r="AI4555" i="10" s="1"/>
  <c r="U4556" i="10"/>
  <c r="W4556" i="10" s="1"/>
  <c r="Y4556" i="10" s="1"/>
  <c r="V4556" i="10"/>
  <c r="X4556" i="10" s="1"/>
  <c r="AB4556" i="10" s="1"/>
  <c r="AA4556" i="10" l="1"/>
  <c r="AC4556" i="10" s="1"/>
  <c r="Z4556" i="10"/>
  <c r="AD4556" i="10" s="1"/>
  <c r="AE4556" i="10" l="1"/>
  <c r="AF4556" i="10"/>
  <c r="AH4556" i="10" l="1"/>
  <c r="T4557" i="10"/>
  <c r="AG4557" i="10" l="1"/>
  <c r="S4558" i="10"/>
  <c r="R4559" i="10" s="1"/>
  <c r="AJ4556" i="10"/>
  <c r="AI4556" i="10" s="1"/>
  <c r="U4557" i="10"/>
  <c r="W4557" i="10" s="1"/>
  <c r="AA4557" i="10" s="1"/>
  <c r="V4557" i="10"/>
  <c r="X4557" i="10" s="1"/>
  <c r="AB4557" i="10" s="1"/>
  <c r="Y4557" i="10" l="1"/>
  <c r="Z4557" i="10"/>
  <c r="AD4557" i="10" s="1"/>
  <c r="AC4557" i="10" l="1"/>
  <c r="AF4557" i="10" l="1"/>
  <c r="AE4557" i="10"/>
  <c r="AH4557" i="10" l="1"/>
  <c r="T4558" i="10"/>
  <c r="AG4558" i="10" l="1"/>
  <c r="S4559" i="10"/>
  <c r="R4560" i="10" s="1"/>
  <c r="AJ4557" i="10"/>
  <c r="AI4557" i="10" s="1"/>
  <c r="U4558" i="10"/>
  <c r="W4558" i="10" s="1"/>
  <c r="AA4558" i="10" s="1"/>
  <c r="V4558" i="10"/>
  <c r="X4558" i="10" s="1"/>
  <c r="AB4558" i="10" s="1"/>
  <c r="Z4558" i="10" l="1"/>
  <c r="AD4558" i="10" s="1"/>
  <c r="Y4558" i="10"/>
  <c r="AC4558" i="10" s="1"/>
  <c r="AF4558" i="10" l="1"/>
  <c r="AE4558" i="10"/>
  <c r="AH4558" i="10" l="1"/>
  <c r="T4559" i="10"/>
  <c r="AG4559" i="10" l="1"/>
  <c r="S4560" i="10"/>
  <c r="R4561" i="10" s="1"/>
  <c r="AJ4558" i="10"/>
  <c r="AI4558" i="10" s="1"/>
  <c r="V4559" i="10"/>
  <c r="X4559" i="10" s="1"/>
  <c r="AB4559" i="10" s="1"/>
  <c r="U4559" i="10"/>
  <c r="W4559" i="10" s="1"/>
  <c r="AA4559" i="10" s="1"/>
  <c r="Z4559" i="10" l="1"/>
  <c r="AD4559" i="10" s="1"/>
  <c r="Y4559" i="10"/>
  <c r="AC4559" i="10" s="1"/>
  <c r="AF4559" i="10" l="1"/>
  <c r="AE4559" i="10"/>
  <c r="AH4559" i="10" l="1"/>
  <c r="T4560" i="10"/>
  <c r="AG4560" i="10" l="1"/>
  <c r="S4561" i="10"/>
  <c r="R4562" i="10" s="1"/>
  <c r="AJ4559" i="10"/>
  <c r="AI4559" i="10" s="1"/>
  <c r="U4560" i="10"/>
  <c r="W4560" i="10" s="1"/>
  <c r="AA4560" i="10" s="1"/>
  <c r="V4560" i="10"/>
  <c r="X4560" i="10" s="1"/>
  <c r="Z4560" i="10" s="1"/>
  <c r="AB4560" i="10" l="1"/>
  <c r="AD4560" i="10" s="1"/>
  <c r="Y4560" i="10"/>
  <c r="AC4560" i="10" s="1"/>
  <c r="AF4560" i="10" l="1"/>
  <c r="AE4560" i="10"/>
  <c r="AH4560" i="10" l="1"/>
  <c r="T4561" i="10"/>
  <c r="AG4561" i="10" l="1"/>
  <c r="S4562" i="10"/>
  <c r="R4563" i="10" s="1"/>
  <c r="AJ4560" i="10"/>
  <c r="AI4560" i="10" s="1"/>
  <c r="U4561" i="10"/>
  <c r="W4561" i="10" s="1"/>
  <c r="AA4561" i="10" s="1"/>
  <c r="V4561" i="10"/>
  <c r="X4561" i="10" s="1"/>
  <c r="AB4561" i="10" s="1"/>
  <c r="Y4561" i="10" l="1"/>
  <c r="AC4561" i="10" s="1"/>
  <c r="Z4561" i="10"/>
  <c r="AD4561" i="10" s="1"/>
  <c r="AF4561" i="10" l="1"/>
  <c r="AE4561" i="10"/>
  <c r="AH4561" i="10" l="1"/>
  <c r="T4562" i="10"/>
  <c r="AG4562" i="10" l="1"/>
  <c r="S4563" i="10"/>
  <c r="R4564" i="10" s="1"/>
  <c r="AI4561" i="10"/>
  <c r="AJ4561" i="10"/>
  <c r="V4562" i="10"/>
  <c r="X4562" i="10" s="1"/>
  <c r="Z4562" i="10" s="1"/>
  <c r="U4562" i="10"/>
  <c r="W4562" i="10" s="1"/>
  <c r="Y4562" i="10" s="1"/>
  <c r="AB4562" i="10" l="1"/>
  <c r="AD4562" i="10" s="1"/>
  <c r="AA4562" i="10"/>
  <c r="AC4562" i="10" s="1"/>
  <c r="AF4562" i="10" l="1"/>
  <c r="AE4562" i="10"/>
  <c r="AH4562" i="10" l="1"/>
  <c r="T4563" i="10"/>
  <c r="AG4563" i="10" l="1"/>
  <c r="S4564" i="10"/>
  <c r="R4565" i="10" s="1"/>
  <c r="AJ4562" i="10"/>
  <c r="AI4562" i="10" s="1"/>
  <c r="V4563" i="10"/>
  <c r="X4563" i="10" s="1"/>
  <c r="Z4563" i="10" s="1"/>
  <c r="U4563" i="10"/>
  <c r="W4563" i="10" s="1"/>
  <c r="Y4563" i="10" s="1"/>
  <c r="AB4563" i="10" l="1"/>
  <c r="AD4563" i="10" s="1"/>
  <c r="AA4563" i="10"/>
  <c r="AC4563" i="10" s="1"/>
  <c r="AF4563" i="10" l="1"/>
  <c r="AE4563" i="10"/>
  <c r="AH4563" i="10" l="1"/>
  <c r="T4564" i="10"/>
  <c r="AG4564" i="10" l="1"/>
  <c r="S4565" i="10"/>
  <c r="R4566" i="10" s="1"/>
  <c r="AJ4563" i="10"/>
  <c r="AI4563" i="10" s="1"/>
  <c r="U4564" i="10"/>
  <c r="W4564" i="10" s="1"/>
  <c r="AA4564" i="10" s="1"/>
  <c r="V4564" i="10"/>
  <c r="X4564" i="10" s="1"/>
  <c r="AB4564" i="10" s="1"/>
  <c r="Z4564" i="10" l="1"/>
  <c r="AD4564" i="10" s="1"/>
  <c r="Y4564" i="10"/>
  <c r="AC4564" i="10" s="1"/>
  <c r="AE4564" i="10" l="1"/>
  <c r="T4565" i="10" s="1"/>
  <c r="AF4564" i="10"/>
  <c r="AG4565" i="10" l="1"/>
  <c r="S4566" i="10"/>
  <c r="R4567" i="10" s="1"/>
  <c r="AH4564" i="10"/>
  <c r="V4565" i="10"/>
  <c r="X4565" i="10" s="1"/>
  <c r="AB4565" i="10" s="1"/>
  <c r="U4565" i="10"/>
  <c r="W4565" i="10" s="1"/>
  <c r="AA4565" i="10" s="1"/>
  <c r="AJ4564" i="10" l="1"/>
  <c r="AI4564" i="10" s="1"/>
  <c r="Y4565" i="10"/>
  <c r="AC4565" i="10" s="1"/>
  <c r="Z4565" i="10"/>
  <c r="AD4565" i="10" s="1"/>
  <c r="AF4565" i="10" l="1"/>
  <c r="AE4565" i="10"/>
  <c r="AH4565" i="10" l="1"/>
  <c r="T4566" i="10"/>
  <c r="AG4566" i="10" l="1"/>
  <c r="S4567" i="10"/>
  <c r="R4568" i="10" s="1"/>
  <c r="AJ4565" i="10"/>
  <c r="AI4565" i="10" s="1"/>
  <c r="U4566" i="10"/>
  <c r="W4566" i="10" s="1"/>
  <c r="Y4566" i="10" s="1"/>
  <c r="V4566" i="10"/>
  <c r="X4566" i="10" s="1"/>
  <c r="AB4566" i="10" s="1"/>
  <c r="AA4566" i="10" l="1"/>
  <c r="AC4566" i="10" s="1"/>
  <c r="Z4566" i="10"/>
  <c r="AD4566" i="10" l="1"/>
  <c r="AE4566" i="10" s="1"/>
  <c r="AF4566" i="10" l="1"/>
  <c r="AH4566" i="10"/>
  <c r="T4567" i="10"/>
  <c r="AG4567" i="10" l="1"/>
  <c r="S4568" i="10"/>
  <c r="R4569" i="10" s="1"/>
  <c r="AJ4566" i="10"/>
  <c r="H51" i="11" s="1"/>
  <c r="V4567" i="10"/>
  <c r="X4567" i="10" s="1"/>
  <c r="AB4567" i="10" s="1"/>
  <c r="U4567" i="10"/>
  <c r="W4567" i="10" s="1"/>
  <c r="AA4567" i="10" s="1"/>
  <c r="AI4566" i="10" l="1"/>
  <c r="G51" i="11" s="1"/>
  <c r="Z4567" i="10"/>
  <c r="AD4567" i="10" s="1"/>
  <c r="Y4567" i="10"/>
  <c r="AC4567" i="10" l="1"/>
  <c r="AF4567" i="10" l="1"/>
  <c r="AE4567" i="10"/>
  <c r="AH4567" i="10" l="1"/>
  <c r="T4568" i="10"/>
  <c r="AG4568" i="10" l="1"/>
  <c r="S4569" i="10"/>
  <c r="R4570" i="10" s="1"/>
  <c r="AJ4567" i="10"/>
  <c r="AI4567" i="10" s="1"/>
  <c r="U4568" i="10"/>
  <c r="W4568" i="10" s="1"/>
  <c r="AA4568" i="10" s="1"/>
  <c r="V4568" i="10"/>
  <c r="X4568" i="10" s="1"/>
  <c r="Z4568" i="10" s="1"/>
  <c r="AB4568" i="10" l="1"/>
  <c r="AD4568" i="10" s="1"/>
  <c r="Y4568" i="10"/>
  <c r="AC4568" i="10" s="1"/>
  <c r="AE4568" i="10" l="1"/>
  <c r="T4569" i="10" s="1"/>
  <c r="AF4568" i="10"/>
  <c r="AG4569" i="10" l="1"/>
  <c r="S4570" i="10"/>
  <c r="R4571" i="10" s="1"/>
  <c r="AH4568" i="10"/>
  <c r="U4569" i="10"/>
  <c r="W4569" i="10" s="1"/>
  <c r="AA4569" i="10" s="1"/>
  <c r="V4569" i="10"/>
  <c r="X4569" i="10" s="1"/>
  <c r="AB4569" i="10" s="1"/>
  <c r="AJ4568" i="10" l="1"/>
  <c r="AI4568" i="10" s="1"/>
  <c r="Z4569" i="10"/>
  <c r="AD4569" i="10" s="1"/>
  <c r="Y4569" i="10"/>
  <c r="AC4569" i="10" s="1"/>
  <c r="AE4569" i="10" l="1"/>
  <c r="T4570" i="10" s="1"/>
  <c r="AF4569" i="10"/>
  <c r="AG4570" i="10" l="1"/>
  <c r="S4571" i="10"/>
  <c r="R4572" i="10" s="1"/>
  <c r="AH4569" i="10"/>
  <c r="U4570" i="10"/>
  <c r="W4570" i="10" s="1"/>
  <c r="Y4570" i="10" s="1"/>
  <c r="V4570" i="10"/>
  <c r="X4570" i="10" s="1"/>
  <c r="AB4570" i="10" s="1"/>
  <c r="AA4570" i="10" l="1"/>
  <c r="AC4570" i="10" s="1"/>
  <c r="AJ4569" i="10"/>
  <c r="AI4569" i="10" s="1"/>
  <c r="Z4570" i="10"/>
  <c r="AD4570" i="10" s="1"/>
  <c r="AF4570" i="10" l="1"/>
  <c r="AE4570" i="10"/>
  <c r="AH4570" i="10" l="1"/>
  <c r="T4571" i="10"/>
  <c r="AG4571" i="10" l="1"/>
  <c r="S4572" i="10"/>
  <c r="R4573" i="10" s="1"/>
  <c r="AJ4570" i="10"/>
  <c r="AI4570" i="10" s="1"/>
  <c r="V4571" i="10"/>
  <c r="X4571" i="10" s="1"/>
  <c r="AB4571" i="10" s="1"/>
  <c r="U4571" i="10"/>
  <c r="W4571" i="10" s="1"/>
  <c r="AA4571" i="10" s="1"/>
  <c r="Z4571" i="10" l="1"/>
  <c r="AD4571" i="10" s="1"/>
  <c r="Y4571" i="10"/>
  <c r="AC4571" i="10" s="1"/>
  <c r="AE4571" i="10" l="1"/>
  <c r="AF4571" i="10"/>
  <c r="AH4571" i="10" l="1"/>
  <c r="T4572" i="10"/>
  <c r="AG4572" i="10" l="1"/>
  <c r="S4573" i="10"/>
  <c r="R4574" i="10" s="1"/>
  <c r="AJ4571" i="10"/>
  <c r="AI4571" i="10" s="1"/>
  <c r="V4572" i="10"/>
  <c r="X4572" i="10" s="1"/>
  <c r="AB4572" i="10" s="1"/>
  <c r="U4572" i="10"/>
  <c r="W4572" i="10" s="1"/>
  <c r="AA4572" i="10" s="1"/>
  <c r="Z4572" i="10" l="1"/>
  <c r="AD4572" i="10" s="1"/>
  <c r="Y4572" i="10"/>
  <c r="AC4572" i="10" s="1"/>
  <c r="AF4572" i="10" l="1"/>
  <c r="AE4572" i="10"/>
  <c r="AH4572" i="10" l="1"/>
  <c r="T4573" i="10"/>
  <c r="AG4573" i="10" l="1"/>
  <c r="S4574" i="10"/>
  <c r="R4575" i="10" s="1"/>
  <c r="U4573" i="10"/>
  <c r="W4573" i="10" s="1"/>
  <c r="Y4573" i="10" s="1"/>
  <c r="V4573" i="10"/>
  <c r="X4573" i="10" s="1"/>
  <c r="AB4573" i="10" s="1"/>
  <c r="AJ4572" i="10"/>
  <c r="AI4572" i="10" s="1"/>
  <c r="AA4573" i="10" l="1"/>
  <c r="AC4573" i="10" s="1"/>
  <c r="Z4573" i="10"/>
  <c r="AD4573" i="10" s="1"/>
  <c r="AF4573" i="10" l="1"/>
  <c r="AE4573" i="10"/>
  <c r="AH4573" i="10" l="1"/>
  <c r="T4574" i="10"/>
  <c r="AG4574" i="10" l="1"/>
  <c r="S4575" i="10"/>
  <c r="R4576" i="10" s="1"/>
  <c r="AJ4573" i="10"/>
  <c r="AI4573" i="10" s="1"/>
  <c r="V4574" i="10"/>
  <c r="X4574" i="10" s="1"/>
  <c r="AB4574" i="10" s="1"/>
  <c r="U4574" i="10"/>
  <c r="W4574" i="10" s="1"/>
  <c r="Y4574" i="10" s="1"/>
  <c r="AA4574" i="10" l="1"/>
  <c r="AC4574" i="10" s="1"/>
  <c r="Z4574" i="10"/>
  <c r="AD4574" i="10" s="1"/>
  <c r="AE4574" i="10" l="1"/>
  <c r="AF4574" i="10"/>
  <c r="AH4574" i="10" l="1"/>
  <c r="T4575" i="10"/>
  <c r="AG4575" i="10" l="1"/>
  <c r="S4576" i="10"/>
  <c r="R4577" i="10" s="1"/>
  <c r="AJ4574" i="10"/>
  <c r="AI4574" i="10" s="1"/>
  <c r="V4575" i="10"/>
  <c r="X4575" i="10" s="1"/>
  <c r="AB4575" i="10" s="1"/>
  <c r="U4575" i="10"/>
  <c r="W4575" i="10" s="1"/>
  <c r="Y4575" i="10" s="1"/>
  <c r="AA4575" i="10" l="1"/>
  <c r="AC4575" i="10" s="1"/>
  <c r="Z4575" i="10"/>
  <c r="AD4575" i="10" s="1"/>
  <c r="AF4575" i="10" l="1"/>
  <c r="AE4575" i="10"/>
  <c r="AH4575" i="10" l="1"/>
  <c r="T4576" i="10"/>
  <c r="AG4576" i="10" l="1"/>
  <c r="S4577" i="10"/>
  <c r="R4578" i="10" s="1"/>
  <c r="U4576" i="10"/>
  <c r="W4576" i="10" s="1"/>
  <c r="Y4576" i="10" s="1"/>
  <c r="V4576" i="10"/>
  <c r="X4576" i="10" s="1"/>
  <c r="AB4576" i="10" s="1"/>
  <c r="AJ4575" i="10"/>
  <c r="AI4575" i="10" s="1"/>
  <c r="AA4576" i="10" l="1"/>
  <c r="AC4576" i="10" s="1"/>
  <c r="Z4576" i="10"/>
  <c r="AD4576" i="10" s="1"/>
  <c r="AE4576" i="10" l="1"/>
  <c r="AF4576" i="10"/>
  <c r="AH4576" i="10" l="1"/>
  <c r="T4577" i="10"/>
  <c r="AG4577" i="10" l="1"/>
  <c r="S4578" i="10"/>
  <c r="R4579" i="10" s="1"/>
  <c r="U4577" i="10"/>
  <c r="W4577" i="10" s="1"/>
  <c r="Y4577" i="10" s="1"/>
  <c r="V4577" i="10"/>
  <c r="X4577" i="10" s="1"/>
  <c r="Z4577" i="10" s="1"/>
  <c r="AJ4576" i="10"/>
  <c r="AI4576" i="10" s="1"/>
  <c r="AB4577" i="10" l="1"/>
  <c r="AD4577" i="10" s="1"/>
  <c r="AA4577" i="10"/>
  <c r="AC4577" i="10" s="1"/>
  <c r="AE4577" i="10" l="1"/>
  <c r="AF4577" i="10"/>
  <c r="AH4577" i="10" l="1"/>
  <c r="T4578" i="10"/>
  <c r="AG4578" i="10" l="1"/>
  <c r="S4579" i="10"/>
  <c r="R4580" i="10" s="1"/>
  <c r="AJ4577" i="10"/>
  <c r="AI4577" i="10" s="1"/>
  <c r="V4578" i="10"/>
  <c r="X4578" i="10" s="1"/>
  <c r="Z4578" i="10" s="1"/>
  <c r="U4578" i="10"/>
  <c r="W4578" i="10" s="1"/>
  <c r="Y4578" i="10" s="1"/>
  <c r="AB4578" i="10" l="1"/>
  <c r="AD4578" i="10" s="1"/>
  <c r="AA4578" i="10"/>
  <c r="AC4578" i="10" s="1"/>
  <c r="AF4578" i="10" l="1"/>
  <c r="AE4578" i="10"/>
  <c r="AH4578" i="10" l="1"/>
  <c r="T4579" i="10"/>
  <c r="AG4579" i="10" l="1"/>
  <c r="S4580" i="10"/>
  <c r="R4581" i="10" s="1"/>
  <c r="U4579" i="10"/>
  <c r="W4579" i="10" s="1"/>
  <c r="Y4579" i="10" s="1"/>
  <c r="V4579" i="10"/>
  <c r="X4579" i="10" s="1"/>
  <c r="Z4579" i="10" s="1"/>
  <c r="AJ4578" i="10"/>
  <c r="AI4578" i="10" s="1"/>
  <c r="AB4579" i="10" l="1"/>
  <c r="AD4579" i="10" s="1"/>
  <c r="AA4579" i="10"/>
  <c r="AC4579" i="10" s="1"/>
  <c r="AE4579" i="10" l="1"/>
  <c r="AF4579" i="10"/>
  <c r="AH4579" i="10" l="1"/>
  <c r="T4580" i="10"/>
  <c r="AG4580" i="10" l="1"/>
  <c r="S4581" i="10"/>
  <c r="R4582" i="10" s="1"/>
  <c r="AJ4579" i="10"/>
  <c r="AI4579" i="10" s="1"/>
  <c r="V4580" i="10"/>
  <c r="X4580" i="10" s="1"/>
  <c r="Z4580" i="10" s="1"/>
  <c r="U4580" i="10"/>
  <c r="W4580" i="10" s="1"/>
  <c r="Y4580" i="10" s="1"/>
  <c r="AB4580" i="10" l="1"/>
  <c r="AD4580" i="10" s="1"/>
  <c r="AA4580" i="10"/>
  <c r="AC4580" i="10" s="1"/>
  <c r="AE4580" i="10" l="1"/>
  <c r="AF4580" i="10"/>
  <c r="AH4580" i="10" l="1"/>
  <c r="T4581" i="10"/>
  <c r="AG4581" i="10" l="1"/>
  <c r="S4582" i="10"/>
  <c r="R4583" i="10" s="1"/>
  <c r="AJ4580" i="10"/>
  <c r="AI4580" i="10" s="1"/>
  <c r="V4581" i="10"/>
  <c r="X4581" i="10" s="1"/>
  <c r="Z4581" i="10" s="1"/>
  <c r="U4581" i="10"/>
  <c r="W4581" i="10" s="1"/>
  <c r="Y4581" i="10" s="1"/>
  <c r="AB4581" i="10" l="1"/>
  <c r="AD4581" i="10" s="1"/>
  <c r="AA4581" i="10"/>
  <c r="AC4581" i="10" s="1"/>
  <c r="AE4581" i="10" l="1"/>
  <c r="AF4581" i="10"/>
  <c r="AH4581" i="10" l="1"/>
  <c r="T4582" i="10"/>
  <c r="AG4582" i="10" l="1"/>
  <c r="S4583" i="10"/>
  <c r="R4584" i="10" s="1"/>
  <c r="AI4581" i="10"/>
  <c r="AJ4581" i="10"/>
  <c r="U4582" i="10"/>
  <c r="W4582" i="10" s="1"/>
  <c r="Y4582" i="10" s="1"/>
  <c r="V4582" i="10"/>
  <c r="X4582" i="10" s="1"/>
  <c r="Z4582" i="10" s="1"/>
  <c r="AA4582" i="10" l="1"/>
  <c r="AC4582" i="10" s="1"/>
  <c r="AB4582" i="10"/>
  <c r="AD4582" i="10" s="1"/>
  <c r="AE4582" i="10" l="1"/>
  <c r="AH4582" i="10" s="1"/>
  <c r="AF4582" i="10"/>
  <c r="AJ4582" i="10" l="1"/>
  <c r="AI4582" i="10" s="1"/>
  <c r="T4583" i="10"/>
  <c r="AG4583" i="10" l="1"/>
  <c r="S4584" i="10"/>
  <c r="R4585" i="10" s="1"/>
  <c r="V4583" i="10"/>
  <c r="X4583" i="10" s="1"/>
  <c r="Z4583" i="10" s="1"/>
  <c r="U4583" i="10"/>
  <c r="W4583" i="10" s="1"/>
  <c r="Y4583" i="10" s="1"/>
  <c r="AB4583" i="10" l="1"/>
  <c r="AD4583" i="10" s="1"/>
  <c r="AA4583" i="10"/>
  <c r="AC4583" i="10" s="1"/>
  <c r="AE4583" i="10" l="1"/>
  <c r="AH4583" i="10" s="1"/>
  <c r="AJ4583" i="10" s="1"/>
  <c r="AF4583" i="10"/>
  <c r="T4584" i="10"/>
  <c r="AG4584" i="10" l="1"/>
  <c r="S4585" i="10"/>
  <c r="R4586" i="10" s="1"/>
  <c r="V4584" i="10"/>
  <c r="X4584" i="10" s="1"/>
  <c r="Z4584" i="10" s="1"/>
  <c r="AI4583" i="10"/>
  <c r="U4584" i="10"/>
  <c r="W4584" i="10" s="1"/>
  <c r="Y4584" i="10" s="1"/>
  <c r="AB4584" i="10" l="1"/>
  <c r="AD4584" i="10" s="1"/>
  <c r="AA4584" i="10"/>
  <c r="AC4584" i="10" s="1"/>
  <c r="AE4584" i="10" l="1"/>
  <c r="T4585" i="10" s="1"/>
  <c r="AF4584" i="10"/>
  <c r="AG4585" i="10" l="1"/>
  <c r="S4586" i="10"/>
  <c r="R4587" i="10" s="1"/>
  <c r="AH4584" i="10"/>
  <c r="V4585" i="10"/>
  <c r="X4585" i="10" s="1"/>
  <c r="Z4585" i="10" s="1"/>
  <c r="U4585" i="10"/>
  <c r="W4585" i="10" s="1"/>
  <c r="Y4585" i="10" s="1"/>
  <c r="AB4585" i="10" l="1"/>
  <c r="AD4585" i="10" s="1"/>
  <c r="AA4585" i="10"/>
  <c r="AC4585" i="10" s="1"/>
  <c r="AJ4584" i="10"/>
  <c r="AI4584" i="10" s="1"/>
  <c r="AF4585" i="10" l="1"/>
  <c r="AE4585" i="10"/>
  <c r="AH4585" i="10" l="1"/>
  <c r="T4586" i="10"/>
  <c r="AG4586" i="10" l="1"/>
  <c r="S4587" i="10"/>
  <c r="R4588" i="10" s="1"/>
  <c r="AJ4585" i="10"/>
  <c r="AI4585" i="10" s="1"/>
  <c r="U4586" i="10"/>
  <c r="W4586" i="10" s="1"/>
  <c r="Y4586" i="10" s="1"/>
  <c r="V4586" i="10"/>
  <c r="X4586" i="10" s="1"/>
  <c r="Z4586" i="10" s="1"/>
  <c r="AB4586" i="10" l="1"/>
  <c r="AD4586" i="10" s="1"/>
  <c r="AA4586" i="10"/>
  <c r="AC4586" i="10" s="1"/>
  <c r="AF4586" i="10" l="1"/>
  <c r="AE4586" i="10"/>
  <c r="AH4586" i="10" l="1"/>
  <c r="T4587" i="10"/>
  <c r="AG4587" i="10" l="1"/>
  <c r="S4588" i="10"/>
  <c r="R4589" i="10" s="1"/>
  <c r="AJ4586" i="10"/>
  <c r="AI4586" i="10" s="1"/>
  <c r="U4587" i="10"/>
  <c r="W4587" i="10" s="1"/>
  <c r="Y4587" i="10" s="1"/>
  <c r="V4587" i="10"/>
  <c r="X4587" i="10" s="1"/>
  <c r="Z4587" i="10" s="1"/>
  <c r="AB4587" i="10" l="1"/>
  <c r="AD4587" i="10" s="1"/>
  <c r="AA4587" i="10"/>
  <c r="AC4587" i="10" s="1"/>
  <c r="AE4587" i="10" l="1"/>
  <c r="AF4587" i="10"/>
  <c r="AH4587" i="10" l="1"/>
  <c r="T4588" i="10"/>
  <c r="AG4588" i="10" l="1"/>
  <c r="S4589" i="10"/>
  <c r="R4590" i="10" s="1"/>
  <c r="AJ4587" i="10"/>
  <c r="AI4587" i="10" s="1"/>
  <c r="V4588" i="10"/>
  <c r="X4588" i="10" s="1"/>
  <c r="AB4588" i="10" s="1"/>
  <c r="U4588" i="10"/>
  <c r="W4588" i="10" s="1"/>
  <c r="Y4588" i="10" s="1"/>
  <c r="AA4588" i="10" l="1"/>
  <c r="AC4588" i="10" s="1"/>
  <c r="Z4588" i="10"/>
  <c r="AD4588" i="10" s="1"/>
  <c r="AE4588" i="10" l="1"/>
  <c r="AF4588" i="10"/>
  <c r="AH4588" i="10" l="1"/>
  <c r="T4589" i="10"/>
  <c r="AG4589" i="10" l="1"/>
  <c r="S4590" i="10"/>
  <c r="R4591" i="10" s="1"/>
  <c r="AJ4588" i="10"/>
  <c r="AI4588" i="10" s="1"/>
  <c r="U4589" i="10"/>
  <c r="W4589" i="10" s="1"/>
  <c r="Y4589" i="10" s="1"/>
  <c r="V4589" i="10"/>
  <c r="X4589" i="10" s="1"/>
  <c r="Z4589" i="10" s="1"/>
  <c r="AB4589" i="10" l="1"/>
  <c r="AD4589" i="10" s="1"/>
  <c r="AA4589" i="10"/>
  <c r="AC4589" i="10" s="1"/>
  <c r="AE4589" i="10" l="1"/>
  <c r="AF4589" i="10"/>
  <c r="AH4589" i="10" l="1"/>
  <c r="T4590" i="10"/>
  <c r="AG4590" i="10" l="1"/>
  <c r="S4591" i="10"/>
  <c r="R4592" i="10" s="1"/>
  <c r="AJ4589" i="10"/>
  <c r="AI4589" i="10" s="1"/>
  <c r="V4590" i="10"/>
  <c r="X4590" i="10" s="1"/>
  <c r="Z4590" i="10" s="1"/>
  <c r="U4590" i="10"/>
  <c r="W4590" i="10" s="1"/>
  <c r="Y4590" i="10" s="1"/>
  <c r="AB4590" i="10" l="1"/>
  <c r="AD4590" i="10" s="1"/>
  <c r="AA4590" i="10"/>
  <c r="AC4590" i="10" s="1"/>
  <c r="AE4590" i="10" l="1"/>
  <c r="AF4590" i="10"/>
  <c r="AH4590" i="10" l="1"/>
  <c r="T4591" i="10"/>
  <c r="AG4591" i="10" l="1"/>
  <c r="S4592" i="10"/>
  <c r="R4593" i="10" s="1"/>
  <c r="AJ4590" i="10"/>
  <c r="AI4590" i="10" s="1"/>
  <c r="U4591" i="10"/>
  <c r="W4591" i="10" s="1"/>
  <c r="AA4591" i="10" s="1"/>
  <c r="V4591" i="10"/>
  <c r="X4591" i="10" s="1"/>
  <c r="Z4591" i="10" s="1"/>
  <c r="AB4591" i="10" l="1"/>
  <c r="AD4591" i="10" s="1"/>
  <c r="Y4591" i="10"/>
  <c r="AC4591" i="10" s="1"/>
  <c r="AF4591" i="10" l="1"/>
  <c r="AE4591" i="10"/>
  <c r="AH4591" i="10" l="1"/>
  <c r="T4592" i="10"/>
  <c r="AG4592" i="10" l="1"/>
  <c r="S4593" i="10"/>
  <c r="R4594" i="10" s="1"/>
  <c r="AJ4591" i="10"/>
  <c r="AI4591" i="10" s="1"/>
  <c r="V4592" i="10"/>
  <c r="X4592" i="10" s="1"/>
  <c r="Z4592" i="10" s="1"/>
  <c r="U4592" i="10"/>
  <c r="W4592" i="10" s="1"/>
  <c r="Y4592" i="10" s="1"/>
  <c r="AB4592" i="10" l="1"/>
  <c r="AD4592" i="10" s="1"/>
  <c r="AA4592" i="10"/>
  <c r="AC4592" i="10" s="1"/>
  <c r="AF4592" i="10" l="1"/>
  <c r="AE4592" i="10"/>
  <c r="AH4592" i="10" l="1"/>
  <c r="T4593" i="10"/>
  <c r="AG4593" i="10" l="1"/>
  <c r="S4594" i="10"/>
  <c r="R4595" i="10" s="1"/>
  <c r="U4593" i="10"/>
  <c r="W4593" i="10" s="1"/>
  <c r="Y4593" i="10" s="1"/>
  <c r="V4593" i="10"/>
  <c r="X4593" i="10" s="1"/>
  <c r="Z4593" i="10" s="1"/>
  <c r="AJ4592" i="10"/>
  <c r="AI4592" i="10" s="1"/>
  <c r="AB4593" i="10" l="1"/>
  <c r="AD4593" i="10" s="1"/>
  <c r="AA4593" i="10"/>
  <c r="AC4593" i="10" s="1"/>
  <c r="AF4593" i="10" l="1"/>
  <c r="AE4593" i="10"/>
  <c r="AH4593" i="10" l="1"/>
  <c r="T4594" i="10"/>
  <c r="AG4594" i="10" l="1"/>
  <c r="S4595" i="10"/>
  <c r="R4596" i="10" s="1"/>
  <c r="AJ4593" i="10"/>
  <c r="AI4593" i="10" s="1"/>
  <c r="V4594" i="10"/>
  <c r="X4594" i="10" s="1"/>
  <c r="Z4594" i="10" s="1"/>
  <c r="U4594" i="10"/>
  <c r="W4594" i="10" s="1"/>
  <c r="Y4594" i="10" s="1"/>
  <c r="AB4594" i="10" l="1"/>
  <c r="AD4594" i="10" s="1"/>
  <c r="AA4594" i="10"/>
  <c r="AC4594" i="10" s="1"/>
  <c r="AE4594" i="10" l="1"/>
  <c r="AF4594" i="10"/>
  <c r="AH4594" i="10" l="1"/>
  <c r="T4595" i="10"/>
  <c r="AG4595" i="10" l="1"/>
  <c r="S4596" i="10"/>
  <c r="R4597" i="10" s="1"/>
  <c r="AJ4594" i="10"/>
  <c r="AI4594" i="10" s="1"/>
  <c r="V4595" i="10"/>
  <c r="X4595" i="10" s="1"/>
  <c r="Z4595" i="10" s="1"/>
  <c r="U4595" i="10"/>
  <c r="W4595" i="10" s="1"/>
  <c r="Y4595" i="10" s="1"/>
  <c r="AB4595" i="10" l="1"/>
  <c r="AD4595" i="10" s="1"/>
  <c r="AA4595" i="10"/>
  <c r="AC4595" i="10" s="1"/>
  <c r="AE4595" i="10" l="1"/>
  <c r="AF4595" i="10"/>
  <c r="AH4595" i="10" l="1"/>
  <c r="T4596" i="10"/>
  <c r="AG4596" i="10" l="1"/>
  <c r="S4597" i="10"/>
  <c r="R4598" i="10" s="1"/>
  <c r="AJ4595" i="10"/>
  <c r="AI4595" i="10" s="1"/>
  <c r="U4596" i="10"/>
  <c r="W4596" i="10" s="1"/>
  <c r="Y4596" i="10" s="1"/>
  <c r="V4596" i="10"/>
  <c r="X4596" i="10" s="1"/>
  <c r="Z4596" i="10" s="1"/>
  <c r="AB4596" i="10" l="1"/>
  <c r="AD4596" i="10" s="1"/>
  <c r="AA4596" i="10"/>
  <c r="AC4596" i="10" s="1"/>
  <c r="AE4596" i="10" l="1"/>
  <c r="AH4596" i="10" s="1"/>
  <c r="AF4596" i="10"/>
  <c r="AJ4596" i="10" l="1"/>
  <c r="AI4596" i="10" s="1"/>
  <c r="T4597" i="10"/>
  <c r="AG4597" i="10" l="1"/>
  <c r="S4598" i="10"/>
  <c r="R4599" i="10" s="1"/>
  <c r="U4597" i="10"/>
  <c r="W4597" i="10" s="1"/>
  <c r="Y4597" i="10" s="1"/>
  <c r="V4597" i="10"/>
  <c r="X4597" i="10" s="1"/>
  <c r="Z4597" i="10" s="1"/>
  <c r="AB4597" i="10" l="1"/>
  <c r="AD4597" i="10" s="1"/>
  <c r="AA4597" i="10"/>
  <c r="AC4597" i="10" s="1"/>
  <c r="AF4597" i="10" l="1"/>
  <c r="AE4597" i="10"/>
  <c r="AH4597" i="10"/>
  <c r="T4598" i="10"/>
  <c r="AG4598" i="10" l="1"/>
  <c r="S4599" i="10"/>
  <c r="R4600" i="10" s="1"/>
  <c r="AJ4597" i="10"/>
  <c r="AI4597" i="10" s="1"/>
  <c r="U4598" i="10"/>
  <c r="W4598" i="10" s="1"/>
  <c r="Y4598" i="10" s="1"/>
  <c r="V4598" i="10"/>
  <c r="X4598" i="10" s="1"/>
  <c r="Z4598" i="10" s="1"/>
  <c r="AB4598" i="10" l="1"/>
  <c r="AD4598" i="10" s="1"/>
  <c r="AA4598" i="10"/>
  <c r="AC4598" i="10" s="1"/>
  <c r="AE4598" i="10" l="1"/>
  <c r="AH4598" i="10" s="1"/>
  <c r="AJ4598" i="10" s="1"/>
  <c r="AF4598" i="10"/>
  <c r="T4599" i="10"/>
  <c r="AI4598" i="10" l="1"/>
  <c r="AG4599" i="10"/>
  <c r="S4600" i="10"/>
  <c r="R4601" i="10" s="1"/>
  <c r="V4599" i="10"/>
  <c r="X4599" i="10" s="1"/>
  <c r="Z4599" i="10" s="1"/>
  <c r="U4599" i="10"/>
  <c r="W4599" i="10" s="1"/>
  <c r="Y4599" i="10" s="1"/>
  <c r="AB4599" i="10" l="1"/>
  <c r="AD4599" i="10" s="1"/>
  <c r="AA4599" i="10"/>
  <c r="AC4599" i="10" s="1"/>
  <c r="AE4599" i="10" l="1"/>
  <c r="AF4599" i="10"/>
  <c r="AH4599" i="10" l="1"/>
  <c r="T4600" i="10"/>
  <c r="AG4600" i="10" l="1"/>
  <c r="S4601" i="10"/>
  <c r="R4602" i="10" s="1"/>
  <c r="AJ4599" i="10"/>
  <c r="AI4599" i="10" s="1"/>
  <c r="U4600" i="10"/>
  <c r="W4600" i="10" s="1"/>
  <c r="Y4600" i="10" s="1"/>
  <c r="V4600" i="10"/>
  <c r="X4600" i="10" s="1"/>
  <c r="Z4600" i="10" s="1"/>
  <c r="AB4600" i="10" l="1"/>
  <c r="AD4600" i="10" s="1"/>
  <c r="AA4600" i="10"/>
  <c r="AC4600" i="10" s="1"/>
  <c r="AE4600" i="10" l="1"/>
  <c r="T4601" i="10" s="1"/>
  <c r="AF4600" i="10"/>
  <c r="AG4601" i="10" l="1"/>
  <c r="S4602" i="10"/>
  <c r="R4603" i="10" s="1"/>
  <c r="AH4600" i="10"/>
  <c r="V4601" i="10"/>
  <c r="X4601" i="10" s="1"/>
  <c r="Z4601" i="10" s="1"/>
  <c r="U4601" i="10"/>
  <c r="W4601" i="10" s="1"/>
  <c r="Y4601" i="10" s="1"/>
  <c r="AB4601" i="10" l="1"/>
  <c r="AD4601" i="10" s="1"/>
  <c r="AA4601" i="10"/>
  <c r="AC4601" i="10" s="1"/>
  <c r="AJ4600" i="10"/>
  <c r="AI4600" i="10" s="1"/>
  <c r="AF4601" i="10" l="1"/>
  <c r="AE4601" i="10"/>
  <c r="AH4601" i="10" s="1"/>
  <c r="AJ4601" i="10" l="1"/>
  <c r="AI4601" i="10" s="1"/>
  <c r="T4602" i="10"/>
  <c r="AG4602" i="10" l="1"/>
  <c r="S4603" i="10"/>
  <c r="R4604" i="10" s="1"/>
  <c r="U4602" i="10"/>
  <c r="W4602" i="10" s="1"/>
  <c r="Y4602" i="10" s="1"/>
  <c r="V4602" i="10"/>
  <c r="X4602" i="10" s="1"/>
  <c r="Z4602" i="10" s="1"/>
  <c r="AB4602" i="10" l="1"/>
  <c r="AD4602" i="10" s="1"/>
  <c r="AA4602" i="10"/>
  <c r="AC4602" i="10" s="1"/>
  <c r="AF4602" i="10" l="1"/>
  <c r="AE4602" i="10"/>
  <c r="T4603" i="10" s="1"/>
  <c r="AG4603" i="10" l="1"/>
  <c r="S4604" i="10"/>
  <c r="R4605" i="10" s="1"/>
  <c r="AH4602" i="10"/>
  <c r="U4603" i="10"/>
  <c r="W4603" i="10" s="1"/>
  <c r="Y4603" i="10" s="1"/>
  <c r="V4603" i="10"/>
  <c r="X4603" i="10" s="1"/>
  <c r="Z4603" i="10" s="1"/>
  <c r="AB4603" i="10" l="1"/>
  <c r="AD4603" i="10" s="1"/>
  <c r="AA4603" i="10"/>
  <c r="AC4603" i="10" s="1"/>
  <c r="AJ4602" i="10"/>
  <c r="AI4602" i="10" s="1"/>
  <c r="AF4603" i="10" l="1"/>
  <c r="AE4603" i="10"/>
  <c r="AH4603" i="10" s="1"/>
  <c r="AJ4603" i="10" l="1"/>
  <c r="AI4603" i="10" s="1"/>
  <c r="T4604" i="10"/>
  <c r="AG4604" i="10" l="1"/>
  <c r="S4605" i="10"/>
  <c r="R4606" i="10" s="1"/>
  <c r="U4604" i="10"/>
  <c r="W4604" i="10" s="1"/>
  <c r="Y4604" i="10" s="1"/>
  <c r="V4604" i="10"/>
  <c r="X4604" i="10" s="1"/>
  <c r="Z4604" i="10" s="1"/>
  <c r="AA4604" i="10" l="1"/>
  <c r="AC4604" i="10" s="1"/>
  <c r="AB4604" i="10"/>
  <c r="AD4604" i="10" s="1"/>
  <c r="AE4604" i="10" l="1"/>
  <c r="AF4604" i="10"/>
  <c r="AH4604" i="10"/>
  <c r="T4605" i="10"/>
  <c r="AG4605" i="10" l="1"/>
  <c r="S4606" i="10"/>
  <c r="R4607" i="10" s="1"/>
  <c r="AJ4604" i="10"/>
  <c r="AI4604" i="10" s="1"/>
  <c r="V4605" i="10"/>
  <c r="X4605" i="10" s="1"/>
  <c r="Z4605" i="10" s="1"/>
  <c r="U4605" i="10"/>
  <c r="W4605" i="10" s="1"/>
  <c r="Y4605" i="10" s="1"/>
  <c r="AB4605" i="10" l="1"/>
  <c r="AD4605" i="10" s="1"/>
  <c r="AA4605" i="10"/>
  <c r="AC4605" i="10" s="1"/>
  <c r="AE4605" i="10" l="1"/>
  <c r="AH4605" i="10" s="1"/>
  <c r="AJ4605" i="10" s="1"/>
  <c r="AF4605" i="10"/>
  <c r="T4606" i="10"/>
  <c r="AI4605" i="10" l="1"/>
  <c r="AG4606" i="10"/>
  <c r="S4607" i="10"/>
  <c r="R4608" i="10" s="1"/>
  <c r="U4606" i="10"/>
  <c r="W4606" i="10" s="1"/>
  <c r="Y4606" i="10" s="1"/>
  <c r="V4606" i="10"/>
  <c r="X4606" i="10" s="1"/>
  <c r="Z4606" i="10" s="1"/>
  <c r="AB4606" i="10" l="1"/>
  <c r="AD4606" i="10" s="1"/>
  <c r="AA4606" i="10"/>
  <c r="AC4606" i="10" s="1"/>
  <c r="AE4606" i="10" l="1"/>
  <c r="AF4606" i="10"/>
  <c r="AH4606" i="10" l="1"/>
  <c r="T4607" i="10"/>
  <c r="AG4607" i="10" l="1"/>
  <c r="S4608" i="10"/>
  <c r="R4609" i="10" s="1"/>
  <c r="AJ4606" i="10"/>
  <c r="AI4606" i="10" s="1"/>
  <c r="U4607" i="10"/>
  <c r="W4607" i="10" s="1"/>
  <c r="Y4607" i="10" s="1"/>
  <c r="V4607" i="10"/>
  <c r="X4607" i="10" s="1"/>
  <c r="Z4607" i="10" s="1"/>
  <c r="AA4607" i="10" l="1"/>
  <c r="AC4607" i="10" s="1"/>
  <c r="AB4607" i="10"/>
  <c r="AD4607" i="10" s="1"/>
  <c r="AE4607" i="10" l="1"/>
  <c r="AF4607" i="10"/>
  <c r="T4608" i="10" l="1"/>
  <c r="AH4607" i="10"/>
  <c r="AG4608" i="10" l="1"/>
  <c r="S4609" i="10"/>
  <c r="R4610" i="10" s="1"/>
  <c r="V4608" i="10"/>
  <c r="X4608" i="10" s="1"/>
  <c r="Z4608" i="10" s="1"/>
  <c r="U4608" i="10"/>
  <c r="W4608" i="10" s="1"/>
  <c r="Y4608" i="10" s="1"/>
  <c r="AJ4607" i="10"/>
  <c r="AI4607" i="10" s="1"/>
  <c r="AB4608" i="10" l="1"/>
  <c r="AD4608" i="10" s="1"/>
  <c r="AA4608" i="10"/>
  <c r="AC4608" i="10" s="1"/>
  <c r="AF4608" i="10" l="1"/>
  <c r="AE4608" i="10"/>
  <c r="T4609" i="10" l="1"/>
  <c r="AH4608" i="10"/>
  <c r="AG4609" i="10" l="1"/>
  <c r="S4610" i="10"/>
  <c r="R4611" i="10" s="1"/>
  <c r="AJ4608" i="10"/>
  <c r="AI4608" i="10" s="1"/>
  <c r="U4609" i="10"/>
  <c r="W4609" i="10" s="1"/>
  <c r="Y4609" i="10" s="1"/>
  <c r="V4609" i="10"/>
  <c r="X4609" i="10" s="1"/>
  <c r="Z4609" i="10" s="1"/>
  <c r="AB4609" i="10" l="1"/>
  <c r="AD4609" i="10" s="1"/>
  <c r="AA4609" i="10"/>
  <c r="AC4609" i="10" s="1"/>
  <c r="AF4609" i="10" l="1"/>
  <c r="AE4609" i="10"/>
  <c r="T4610" i="10" l="1"/>
  <c r="AH4609" i="10"/>
  <c r="AG4610" i="10" l="1"/>
  <c r="S4611" i="10"/>
  <c r="R4612" i="10" s="1"/>
  <c r="AJ4609" i="10"/>
  <c r="AI4609" i="10" s="1"/>
  <c r="V4610" i="10"/>
  <c r="X4610" i="10" s="1"/>
  <c r="Z4610" i="10" s="1"/>
  <c r="U4610" i="10"/>
  <c r="W4610" i="10" s="1"/>
  <c r="Y4610" i="10" s="1"/>
  <c r="AB4610" i="10" l="1"/>
  <c r="AD4610" i="10" s="1"/>
  <c r="AA4610" i="10"/>
  <c r="AC4610" i="10" s="1"/>
  <c r="AE4610" i="10" l="1"/>
  <c r="AH4610" i="10" s="1"/>
  <c r="AF4610" i="10"/>
  <c r="AI4610" i="10" l="1"/>
  <c r="T4611" i="10"/>
  <c r="AJ4610" i="10"/>
  <c r="AG4611" i="10" l="1"/>
  <c r="S4612" i="10"/>
  <c r="R4613" i="10" s="1"/>
  <c r="V4611" i="10"/>
  <c r="X4611" i="10" s="1"/>
  <c r="Z4611" i="10" s="1"/>
  <c r="U4611" i="10"/>
  <c r="W4611" i="10" s="1"/>
  <c r="Y4611" i="10" s="1"/>
  <c r="AA4611" i="10" l="1"/>
  <c r="AC4611" i="10" s="1"/>
  <c r="AB4611" i="10"/>
  <c r="AD4611" i="10" s="1"/>
  <c r="AF4611" i="10" l="1"/>
  <c r="AE4611" i="10"/>
  <c r="AH4611" i="10" s="1"/>
  <c r="AJ4611" i="10" s="1"/>
  <c r="AI4611" i="10" s="1"/>
  <c r="T4612" i="10"/>
  <c r="AG4612" i="10" l="1"/>
  <c r="S4613" i="10"/>
  <c r="R4614" i="10" s="1"/>
  <c r="U4612" i="10"/>
  <c r="W4612" i="10" s="1"/>
  <c r="Y4612" i="10" s="1"/>
  <c r="V4612" i="10"/>
  <c r="X4612" i="10" s="1"/>
  <c r="Z4612" i="10" s="1"/>
  <c r="AB4612" i="10" l="1"/>
  <c r="AD4612" i="10" s="1"/>
  <c r="AA4612" i="10"/>
  <c r="AC4612" i="10" s="1"/>
  <c r="AE4612" i="10" l="1"/>
  <c r="AF4612" i="10"/>
  <c r="AH4612" i="10"/>
  <c r="T4613" i="10"/>
  <c r="AG4613" i="10" l="1"/>
  <c r="S4614" i="10"/>
  <c r="R4615" i="10" s="1"/>
  <c r="U4613" i="10"/>
  <c r="W4613" i="10" s="1"/>
  <c r="Y4613" i="10" s="1"/>
  <c r="V4613" i="10"/>
  <c r="X4613" i="10" s="1"/>
  <c r="Z4613" i="10" s="1"/>
  <c r="AJ4612" i="10"/>
  <c r="AI4612" i="10" s="1"/>
  <c r="AB4613" i="10" l="1"/>
  <c r="AD4613" i="10" s="1"/>
  <c r="AA4613" i="10"/>
  <c r="AC4613" i="10" s="1"/>
  <c r="AE4613" i="10" l="1"/>
  <c r="AF4613" i="10"/>
  <c r="AH4613" i="10" l="1"/>
  <c r="T4614" i="10"/>
  <c r="AG4614" i="10" l="1"/>
  <c r="S4615" i="10"/>
  <c r="R4616" i="10" s="1"/>
  <c r="AJ4613" i="10"/>
  <c r="AI4613" i="10" s="1"/>
  <c r="V4614" i="10"/>
  <c r="X4614" i="10" s="1"/>
  <c r="Z4614" i="10" s="1"/>
  <c r="U4614" i="10"/>
  <c r="W4614" i="10" s="1"/>
  <c r="Y4614" i="10" s="1"/>
  <c r="AB4614" i="10" l="1"/>
  <c r="AD4614" i="10" s="1"/>
  <c r="AA4614" i="10"/>
  <c r="AC4614" i="10" s="1"/>
  <c r="AE4614" i="10" l="1"/>
  <c r="AH4614" i="10" s="1"/>
  <c r="AJ4614" i="10" s="1"/>
  <c r="AF4614" i="10"/>
  <c r="T4615" i="10"/>
  <c r="AI4614" i="10" l="1"/>
  <c r="AG4615" i="10"/>
  <c r="S4616" i="10"/>
  <c r="R4617" i="10" s="1"/>
  <c r="V4615" i="10"/>
  <c r="X4615" i="10" s="1"/>
  <c r="Z4615" i="10" s="1"/>
  <c r="U4615" i="10"/>
  <c r="W4615" i="10" s="1"/>
  <c r="Y4615" i="10" s="1"/>
  <c r="AB4615" i="10" l="1"/>
  <c r="AD4615" i="10" s="1"/>
  <c r="AA4615" i="10"/>
  <c r="AC4615" i="10" s="1"/>
  <c r="AF4615" i="10" l="1"/>
  <c r="AE4615" i="10"/>
  <c r="T4616" i="10" s="1"/>
  <c r="AG4616" i="10" l="1"/>
  <c r="S4617" i="10"/>
  <c r="R4618" i="10" s="1"/>
  <c r="AH4615" i="10"/>
  <c r="V4616" i="10"/>
  <c r="X4616" i="10" s="1"/>
  <c r="Z4616" i="10" s="1"/>
  <c r="U4616" i="10"/>
  <c r="W4616" i="10" s="1"/>
  <c r="Y4616" i="10" s="1"/>
  <c r="AB4616" i="10" l="1"/>
  <c r="AD4616" i="10" s="1"/>
  <c r="AA4616" i="10"/>
  <c r="AC4616" i="10" s="1"/>
  <c r="AJ4615" i="10"/>
  <c r="AI4615" i="10" s="1"/>
  <c r="AF4616" i="10" l="1"/>
  <c r="AE4616" i="10"/>
  <c r="AH4616" i="10"/>
  <c r="T4617" i="10"/>
  <c r="AG4617" i="10" l="1"/>
  <c r="S4618" i="10"/>
  <c r="R4619" i="10" s="1"/>
  <c r="AJ4616" i="10"/>
  <c r="AI4616" i="10" s="1"/>
  <c r="V4617" i="10"/>
  <c r="X4617" i="10" s="1"/>
  <c r="Z4617" i="10" s="1"/>
  <c r="U4617" i="10"/>
  <c r="W4617" i="10" s="1"/>
  <c r="Y4617" i="10" s="1"/>
  <c r="AB4617" i="10" l="1"/>
  <c r="AD4617" i="10" s="1"/>
  <c r="AA4617" i="10"/>
  <c r="AC4617" i="10" s="1"/>
  <c r="AF4617" i="10" l="1"/>
  <c r="AE4617" i="10"/>
  <c r="AH4617" i="10" l="1"/>
  <c r="T4618" i="10"/>
  <c r="AG4618" i="10" l="1"/>
  <c r="S4619" i="10"/>
  <c r="R4620" i="10" s="1"/>
  <c r="V4618" i="10"/>
  <c r="X4618" i="10" s="1"/>
  <c r="Z4618" i="10" s="1"/>
  <c r="U4618" i="10"/>
  <c r="W4618" i="10" s="1"/>
  <c r="Y4618" i="10" s="1"/>
  <c r="AJ4617" i="10"/>
  <c r="AI4617" i="10" s="1"/>
  <c r="AB4618" i="10" l="1"/>
  <c r="AD4618" i="10" s="1"/>
  <c r="AA4618" i="10"/>
  <c r="AC4618" i="10" s="1"/>
  <c r="AE4618" i="10" l="1"/>
  <c r="AH4618" i="10" s="1"/>
  <c r="AJ4618" i="10" s="1"/>
  <c r="AF4618" i="10"/>
  <c r="T4619" i="10"/>
  <c r="AG4619" i="10" l="1"/>
  <c r="S4620" i="10"/>
  <c r="R4621" i="10" s="1"/>
  <c r="AI4618" i="10"/>
  <c r="V4619" i="10"/>
  <c r="X4619" i="10" s="1"/>
  <c r="Z4619" i="10" s="1"/>
  <c r="U4619" i="10"/>
  <c r="W4619" i="10" s="1"/>
  <c r="Y4619" i="10" s="1"/>
  <c r="AB4619" i="10" l="1"/>
  <c r="AD4619" i="10" s="1"/>
  <c r="AA4619" i="10"/>
  <c r="AC4619" i="10" s="1"/>
  <c r="AE4619" i="10" l="1"/>
  <c r="AH4619" i="10" s="1"/>
  <c r="AF4619" i="10"/>
  <c r="AJ4619" i="10" l="1"/>
  <c r="AI4619" i="10" s="1"/>
  <c r="T4620" i="10"/>
  <c r="AG4620" i="10" l="1"/>
  <c r="S4621" i="10"/>
  <c r="R4622" i="10" s="1"/>
  <c r="V4620" i="10"/>
  <c r="U4620" i="10"/>
  <c r="W4620" i="10" s="1"/>
  <c r="Y4620" i="10" s="1"/>
  <c r="X4620" i="10"/>
  <c r="AB4620" i="10" s="1"/>
  <c r="AA4620" i="10" l="1"/>
  <c r="AC4620" i="10" s="1"/>
  <c r="Z4620" i="10"/>
  <c r="AD4620" i="10" s="1"/>
  <c r="AF4620" i="10" l="1"/>
  <c r="AE4620" i="10"/>
  <c r="AH4620" i="10" l="1"/>
  <c r="T4621" i="10"/>
  <c r="AG4621" i="10" l="1"/>
  <c r="S4622" i="10"/>
  <c r="R4623" i="10" s="1"/>
  <c r="AJ4620" i="10"/>
  <c r="AI4620" i="10" s="1"/>
  <c r="U4621" i="10"/>
  <c r="W4621" i="10" s="1"/>
  <c r="Y4621" i="10" s="1"/>
  <c r="V4621" i="10"/>
  <c r="X4621" i="10" s="1"/>
  <c r="Z4621" i="10" s="1"/>
  <c r="AA4621" i="10" l="1"/>
  <c r="AC4621" i="10" s="1"/>
  <c r="AB4621" i="10"/>
  <c r="AD4621" i="10" s="1"/>
  <c r="AE4621" i="10" l="1"/>
  <c r="T4622" i="10" s="1"/>
  <c r="AF4621" i="10"/>
  <c r="AG4622" i="10" l="1"/>
  <c r="S4623" i="10"/>
  <c r="R4624" i="10" s="1"/>
  <c r="AH4621" i="10"/>
  <c r="U4622" i="10"/>
  <c r="W4622" i="10" s="1"/>
  <c r="Y4622" i="10" s="1"/>
  <c r="V4622" i="10"/>
  <c r="X4622" i="10" s="1"/>
  <c r="Z4622" i="10" s="1"/>
  <c r="AB4622" i="10" l="1"/>
  <c r="AD4622" i="10" s="1"/>
  <c r="AA4622" i="10"/>
  <c r="AC4622" i="10" s="1"/>
  <c r="AJ4621" i="10"/>
  <c r="AI4621" i="10" s="1"/>
  <c r="AE4622" i="10" l="1"/>
  <c r="T4623" i="10" s="1"/>
  <c r="V4623" i="10" s="1"/>
  <c r="X4623" i="10" s="1"/>
  <c r="Z4623" i="10" s="1"/>
  <c r="AF4622" i="10"/>
  <c r="AH4622" i="10"/>
  <c r="U4623" i="10" l="1"/>
  <c r="W4623" i="10" s="1"/>
  <c r="Y4623" i="10" s="1"/>
  <c r="AG4623" i="10"/>
  <c r="S4624" i="10"/>
  <c r="R4625" i="10" s="1"/>
  <c r="AB4623" i="10"/>
  <c r="AD4623" i="10" s="1"/>
  <c r="AJ4622" i="10"/>
  <c r="AI4622" i="10" s="1"/>
  <c r="AA4623" i="10" l="1"/>
  <c r="AC4623" i="10" s="1"/>
  <c r="AF4623" i="10" s="1"/>
  <c r="AE4623" i="10" l="1"/>
  <c r="AH4623" i="10"/>
  <c r="T4624" i="10"/>
  <c r="AG4624" i="10" l="1"/>
  <c r="S4625" i="10"/>
  <c r="R4626" i="10" s="1"/>
  <c r="AJ4623" i="10"/>
  <c r="AI4623" i="10" s="1"/>
  <c r="U4624" i="10"/>
  <c r="W4624" i="10" s="1"/>
  <c r="Y4624" i="10" s="1"/>
  <c r="V4624" i="10"/>
  <c r="X4624" i="10" s="1"/>
  <c r="Z4624" i="10" s="1"/>
  <c r="AA4624" i="10" l="1"/>
  <c r="AC4624" i="10" s="1"/>
  <c r="AB4624" i="10"/>
  <c r="AD4624" i="10" s="1"/>
  <c r="AE4624" i="10" l="1"/>
  <c r="AH4624" i="10" s="1"/>
  <c r="AJ4624" i="10" s="1"/>
  <c r="AF4624" i="10"/>
  <c r="T4625" i="10"/>
  <c r="AG4625" i="10" l="1"/>
  <c r="S4626" i="10"/>
  <c r="R4627" i="10" s="1"/>
  <c r="AI4624" i="10"/>
  <c r="U4625" i="10"/>
  <c r="W4625" i="10" s="1"/>
  <c r="Y4625" i="10" s="1"/>
  <c r="V4625" i="10"/>
  <c r="X4625" i="10" s="1"/>
  <c r="Z4625" i="10" s="1"/>
  <c r="AA4625" i="10" l="1"/>
  <c r="AC4625" i="10" s="1"/>
  <c r="AB4625" i="10"/>
  <c r="AD4625" i="10" s="1"/>
  <c r="AF4625" i="10" l="1"/>
  <c r="AE4625" i="10"/>
  <c r="T4626" i="10" l="1"/>
  <c r="AH4625" i="10"/>
  <c r="AG4626" i="10" l="1"/>
  <c r="S4627" i="10"/>
  <c r="R4628" i="10" s="1"/>
  <c r="V4626" i="10"/>
  <c r="X4626" i="10" s="1"/>
  <c r="Z4626" i="10" s="1"/>
  <c r="U4626" i="10"/>
  <c r="W4626" i="10" s="1"/>
  <c r="Y4626" i="10" s="1"/>
  <c r="AJ4625" i="10"/>
  <c r="AI4625" i="10" s="1"/>
  <c r="AA4626" i="10" l="1"/>
  <c r="AC4626" i="10" s="1"/>
  <c r="AB4626" i="10"/>
  <c r="AD4626" i="10" s="1"/>
  <c r="AF4626" i="10" l="1"/>
  <c r="AE4626" i="10"/>
  <c r="AH4626" i="10" s="1"/>
  <c r="AJ4626" i="10" l="1"/>
  <c r="AI4626" i="10" s="1"/>
  <c r="T4627" i="10"/>
  <c r="AG4627" i="10" l="1"/>
  <c r="S4628" i="10"/>
  <c r="R4629" i="10" s="1"/>
  <c r="V4627" i="10"/>
  <c r="X4627" i="10" s="1"/>
  <c r="Z4627" i="10" s="1"/>
  <c r="U4627" i="10"/>
  <c r="W4627" i="10" s="1"/>
  <c r="Y4627" i="10" s="1"/>
  <c r="AA4627" i="10" l="1"/>
  <c r="AC4627" i="10" s="1"/>
  <c r="AB4627" i="10"/>
  <c r="AD4627" i="10" s="1"/>
  <c r="AE4627" i="10" l="1"/>
  <c r="AF4627" i="10"/>
  <c r="AH4627" i="10"/>
  <c r="T4628" i="10"/>
  <c r="AG4628" i="10" l="1"/>
  <c r="S4629" i="10"/>
  <c r="R4630" i="10" s="1"/>
  <c r="U4628" i="10"/>
  <c r="W4628" i="10" s="1"/>
  <c r="Y4628" i="10" s="1"/>
  <c r="V4628" i="10"/>
  <c r="X4628" i="10" s="1"/>
  <c r="Z4628" i="10" s="1"/>
  <c r="AJ4627" i="10"/>
  <c r="AI4627" i="10" s="1"/>
  <c r="AB4628" i="10" l="1"/>
  <c r="AD4628" i="10" s="1"/>
  <c r="AA4628" i="10"/>
  <c r="AC4628" i="10" s="1"/>
  <c r="AE4628" i="10" l="1"/>
  <c r="AH4628" i="10" s="1"/>
  <c r="AF4628" i="10"/>
  <c r="AJ4628" i="10" l="1"/>
  <c r="AI4628" i="10" s="1"/>
  <c r="T4629" i="10"/>
  <c r="AG4629" i="10" l="1"/>
  <c r="S4630" i="10"/>
  <c r="R4631" i="10" s="1"/>
  <c r="U4629" i="10"/>
  <c r="W4629" i="10" s="1"/>
  <c r="Y4629" i="10" s="1"/>
  <c r="V4629" i="10"/>
  <c r="X4629" i="10" s="1"/>
  <c r="Z4629" i="10" s="1"/>
  <c r="AB4629" i="10" l="1"/>
  <c r="AD4629" i="10" s="1"/>
  <c r="AA4629" i="10"/>
  <c r="AC4629" i="10" s="1"/>
  <c r="AE4629" i="10" l="1"/>
  <c r="AF4629" i="10"/>
  <c r="AH4629" i="10"/>
  <c r="T4630" i="10"/>
  <c r="AG4630" i="10" l="1"/>
  <c r="S4631" i="10"/>
  <c r="R4632" i="10" s="1"/>
  <c r="V4630" i="10"/>
  <c r="X4630" i="10" s="1"/>
  <c r="Z4630" i="10" s="1"/>
  <c r="U4630" i="10"/>
  <c r="W4630" i="10" s="1"/>
  <c r="Y4630" i="10" s="1"/>
  <c r="AJ4629" i="10"/>
  <c r="AI4629" i="10" s="1"/>
  <c r="AB4630" i="10" l="1"/>
  <c r="AD4630" i="10" s="1"/>
  <c r="AA4630" i="10"/>
  <c r="AC4630" i="10" s="1"/>
  <c r="AF4630" i="10" l="1"/>
  <c r="AE4630" i="10"/>
  <c r="AH4630" i="10" l="1"/>
  <c r="T4631" i="10"/>
  <c r="AG4631" i="10" l="1"/>
  <c r="S4632" i="10"/>
  <c r="R4633" i="10" s="1"/>
  <c r="V4631" i="10"/>
  <c r="X4631" i="10" s="1"/>
  <c r="Z4631" i="10" s="1"/>
  <c r="U4631" i="10"/>
  <c r="W4631" i="10" s="1"/>
  <c r="Y4631" i="10" s="1"/>
  <c r="AJ4630" i="10"/>
  <c r="AI4630" i="10" s="1"/>
  <c r="AB4631" i="10" l="1"/>
  <c r="AD4631" i="10" s="1"/>
  <c r="AA4631" i="10"/>
  <c r="AC4631" i="10" s="1"/>
  <c r="AF4631" i="10" l="1"/>
  <c r="AE4631" i="10"/>
  <c r="AH4631" i="10" s="1"/>
  <c r="AJ4631" i="10" l="1"/>
  <c r="AI4631" i="10" s="1"/>
  <c r="T4632" i="10"/>
  <c r="AG4632" i="10" l="1"/>
  <c r="S4633" i="10"/>
  <c r="R4634" i="10" s="1"/>
  <c r="U4632" i="10"/>
  <c r="W4632" i="10" s="1"/>
  <c r="Y4632" i="10" s="1"/>
  <c r="V4632" i="10"/>
  <c r="X4632" i="10" s="1"/>
  <c r="Z4632" i="10" s="1"/>
  <c r="AB4632" i="10" l="1"/>
  <c r="AD4632" i="10" s="1"/>
  <c r="AA4632" i="10"/>
  <c r="AC4632" i="10" s="1"/>
  <c r="AE4632" i="10" l="1"/>
  <c r="AH4632" i="10" s="1"/>
  <c r="AJ4632" i="10" s="1"/>
  <c r="AF4632" i="10"/>
  <c r="T4633" i="10"/>
  <c r="AI4632" i="10" l="1"/>
  <c r="AG4633" i="10"/>
  <c r="S4634" i="10"/>
  <c r="R4635" i="10" s="1"/>
  <c r="V4633" i="10"/>
  <c r="X4633" i="10" s="1"/>
  <c r="Z4633" i="10" s="1"/>
  <c r="U4633" i="10"/>
  <c r="W4633" i="10" s="1"/>
  <c r="Y4633" i="10" s="1"/>
  <c r="AB4633" i="10" l="1"/>
  <c r="AD4633" i="10" s="1"/>
  <c r="AA4633" i="10"/>
  <c r="AC4633" i="10" s="1"/>
  <c r="T4634" i="10"/>
  <c r="AG4634" i="10" s="1"/>
  <c r="AF4633" i="10" l="1"/>
  <c r="S4635" i="10"/>
  <c r="R4636" i="10" s="1"/>
  <c r="AE4633" i="10"/>
  <c r="AH4633" i="10" s="1"/>
  <c r="AJ4633" i="10" s="1"/>
  <c r="V4634" i="10"/>
  <c r="X4634" i="10" s="1"/>
  <c r="Z4634" i="10" s="1"/>
  <c r="U4634" i="10"/>
  <c r="W4634" i="10" s="1"/>
  <c r="Y4634" i="10" s="1"/>
  <c r="AI4633" i="10" l="1"/>
  <c r="AB4634" i="10"/>
  <c r="AD4634" i="10" s="1"/>
  <c r="AA4634" i="10"/>
  <c r="AC4634" i="10" s="1"/>
  <c r="AF4634" i="10" s="1"/>
  <c r="AE4634" i="10" l="1"/>
  <c r="AH4634" i="10" s="1"/>
  <c r="AJ4634" i="10" s="1"/>
  <c r="T4635" i="10"/>
  <c r="AI4634" i="10" l="1"/>
  <c r="AG4635" i="10"/>
  <c r="S4636" i="10"/>
  <c r="R4637" i="10" s="1"/>
  <c r="V4635" i="10"/>
  <c r="X4635" i="10" s="1"/>
  <c r="Z4635" i="10" s="1"/>
  <c r="U4635" i="10"/>
  <c r="W4635" i="10" s="1"/>
  <c r="Y4635" i="10" s="1"/>
  <c r="AB4635" i="10" l="1"/>
  <c r="AD4635" i="10" s="1"/>
  <c r="AA4635" i="10"/>
  <c r="AC4635" i="10" s="1"/>
  <c r="AE4635" i="10" l="1"/>
  <c r="AF4635" i="10"/>
  <c r="AH4635" i="10" l="1"/>
  <c r="T4636" i="10"/>
  <c r="AG4636" i="10" l="1"/>
  <c r="S4637" i="10"/>
  <c r="R4638" i="10" s="1"/>
  <c r="AJ4635" i="10"/>
  <c r="AI4635" i="10" s="1"/>
  <c r="V4636" i="10"/>
  <c r="X4636" i="10" s="1"/>
  <c r="Z4636" i="10" s="1"/>
  <c r="U4636" i="10"/>
  <c r="W4636" i="10" s="1"/>
  <c r="AA4636" i="10" s="1"/>
  <c r="AB4636" i="10" l="1"/>
  <c r="AD4636" i="10" s="1"/>
  <c r="Y4636" i="10"/>
  <c r="AC4636" i="10" s="1"/>
  <c r="AE4636" i="10" l="1"/>
  <c r="AF4636" i="10"/>
  <c r="AH4636" i="10" l="1"/>
  <c r="T4637" i="10"/>
  <c r="AG4637" i="10" l="1"/>
  <c r="S4638" i="10"/>
  <c r="R4639" i="10" s="1"/>
  <c r="U4637" i="10"/>
  <c r="W4637" i="10" s="1"/>
  <c r="Y4637" i="10" s="1"/>
  <c r="V4637" i="10"/>
  <c r="X4637" i="10" s="1"/>
  <c r="Z4637" i="10" s="1"/>
  <c r="AJ4636" i="10"/>
  <c r="AI4636" i="10" s="1"/>
  <c r="AB4637" i="10" l="1"/>
  <c r="AD4637" i="10" s="1"/>
  <c r="AA4637" i="10"/>
  <c r="AC4637" i="10" s="1"/>
  <c r="AF4637" i="10" l="1"/>
  <c r="AE4637" i="10"/>
  <c r="AH4637" i="10" s="1"/>
  <c r="AJ4637" i="10" s="1"/>
  <c r="AI4637" i="10" s="1"/>
  <c r="T4638" i="10"/>
  <c r="AG4638" i="10" l="1"/>
  <c r="S4639" i="10"/>
  <c r="R4640" i="10" s="1"/>
  <c r="V4638" i="10"/>
  <c r="X4638" i="10" s="1"/>
  <c r="Z4638" i="10" s="1"/>
  <c r="U4638" i="10"/>
  <c r="W4638" i="10" s="1"/>
  <c r="Y4638" i="10" s="1"/>
  <c r="AB4638" i="10" l="1"/>
  <c r="AD4638" i="10" s="1"/>
  <c r="AA4638" i="10"/>
  <c r="AC4638" i="10" s="1"/>
  <c r="AE4638" i="10" l="1"/>
  <c r="AF4638" i="10"/>
  <c r="AH4638" i="10" l="1"/>
  <c r="T4639" i="10"/>
  <c r="AG4639" i="10" l="1"/>
  <c r="S4640" i="10"/>
  <c r="R4641" i="10" s="1"/>
  <c r="U4639" i="10"/>
  <c r="W4639" i="10" s="1"/>
  <c r="Y4639" i="10" s="1"/>
  <c r="V4639" i="10"/>
  <c r="X4639" i="10" s="1"/>
  <c r="Z4639" i="10" s="1"/>
  <c r="AJ4638" i="10"/>
  <c r="AI4638" i="10" s="1"/>
  <c r="AA4639" i="10" l="1"/>
  <c r="AC4639" i="10" s="1"/>
  <c r="AB4639" i="10"/>
  <c r="AD4639" i="10" s="1"/>
  <c r="AE4639" i="10" l="1"/>
  <c r="AH4639" i="10" s="1"/>
  <c r="AJ4639" i="10" s="1"/>
  <c r="AF4639" i="10"/>
  <c r="T4640" i="10"/>
  <c r="AI4639" i="10" l="1"/>
  <c r="AG4640" i="10"/>
  <c r="S4641" i="10"/>
  <c r="R4642" i="10" s="1"/>
  <c r="U4640" i="10"/>
  <c r="W4640" i="10" s="1"/>
  <c r="Y4640" i="10" s="1"/>
  <c r="V4640" i="10"/>
  <c r="X4640" i="10" s="1"/>
  <c r="Z4640" i="10" s="1"/>
  <c r="AB4640" i="10" l="1"/>
  <c r="AD4640" i="10" s="1"/>
  <c r="AA4640" i="10"/>
  <c r="AC4640" i="10" s="1"/>
  <c r="AF4640" i="10" l="1"/>
  <c r="AE4640" i="10"/>
  <c r="AH4640" i="10" l="1"/>
  <c r="T4641" i="10"/>
  <c r="AG4641" i="10" l="1"/>
  <c r="S4642" i="10"/>
  <c r="R4643" i="10" s="1"/>
  <c r="AJ4640" i="10"/>
  <c r="AI4640" i="10" s="1"/>
  <c r="U4641" i="10"/>
  <c r="W4641" i="10" s="1"/>
  <c r="Y4641" i="10" s="1"/>
  <c r="V4641" i="10"/>
  <c r="X4641" i="10" s="1"/>
  <c r="Z4641" i="10" s="1"/>
  <c r="AA4641" i="10" l="1"/>
  <c r="AC4641" i="10" s="1"/>
  <c r="AB4641" i="10"/>
  <c r="AD4641" i="10" s="1"/>
  <c r="AE4641" i="10" l="1"/>
  <c r="AF4641" i="10"/>
  <c r="AH4641" i="10" l="1"/>
  <c r="T4642" i="10"/>
  <c r="AG4642" i="10" l="1"/>
  <c r="S4643" i="10"/>
  <c r="R4644" i="10" s="1"/>
  <c r="AJ4641" i="10"/>
  <c r="AI4641" i="10" s="1"/>
  <c r="U4642" i="10"/>
  <c r="W4642" i="10" s="1"/>
  <c r="Y4642" i="10" s="1"/>
  <c r="V4642" i="10"/>
  <c r="X4642" i="10" s="1"/>
  <c r="Z4642" i="10" s="1"/>
  <c r="AA4642" i="10" l="1"/>
  <c r="AC4642" i="10" s="1"/>
  <c r="AB4642" i="10"/>
  <c r="AD4642" i="10" s="1"/>
  <c r="AF4642" i="10" l="1"/>
  <c r="AE4642" i="10"/>
  <c r="AH4642" i="10" l="1"/>
  <c r="T4643" i="10"/>
  <c r="AG4643" i="10" l="1"/>
  <c r="S4644" i="10"/>
  <c r="R4645" i="10" s="1"/>
  <c r="AJ4642" i="10"/>
  <c r="AI4642" i="10" s="1"/>
  <c r="V4643" i="10"/>
  <c r="X4643" i="10" s="1"/>
  <c r="Z4643" i="10" s="1"/>
  <c r="U4643" i="10"/>
  <c r="W4643" i="10" s="1"/>
  <c r="Y4643" i="10" s="1"/>
  <c r="AB4643" i="10" l="1"/>
  <c r="AD4643" i="10" s="1"/>
  <c r="AA4643" i="10"/>
  <c r="AC4643" i="10" s="1"/>
  <c r="AF4643" i="10" l="1"/>
  <c r="AE4643" i="10"/>
  <c r="AH4643" i="10" s="1"/>
  <c r="AJ4643" i="10" s="1"/>
  <c r="T4644" i="10"/>
  <c r="AI4643" i="10" l="1"/>
  <c r="AG4644" i="10"/>
  <c r="S4645" i="10"/>
  <c r="R4646" i="10" s="1"/>
  <c r="V4644" i="10"/>
  <c r="X4644" i="10" s="1"/>
  <c r="Z4644" i="10" s="1"/>
  <c r="U4644" i="10"/>
  <c r="W4644" i="10" s="1"/>
  <c r="Y4644" i="10" s="1"/>
  <c r="AB4644" i="10" l="1"/>
  <c r="AD4644" i="10" s="1"/>
  <c r="AA4644" i="10"/>
  <c r="AC4644" i="10" s="1"/>
  <c r="AE4644" i="10" l="1"/>
  <c r="AH4644" i="10" s="1"/>
  <c r="AF4644" i="10"/>
  <c r="AJ4644" i="10" l="1"/>
  <c r="AI4644" i="10" s="1"/>
  <c r="T4645" i="10"/>
  <c r="AG4645" i="10" l="1"/>
  <c r="S4646" i="10"/>
  <c r="R4647" i="10" s="1"/>
  <c r="V4645" i="10"/>
  <c r="X4645" i="10" s="1"/>
  <c r="Z4645" i="10" s="1"/>
  <c r="U4645" i="10"/>
  <c r="W4645" i="10" s="1"/>
  <c r="Y4645" i="10" s="1"/>
  <c r="AB4645" i="10" l="1"/>
  <c r="AD4645" i="10" s="1"/>
  <c r="AA4645" i="10"/>
  <c r="AC4645" i="10" s="1"/>
  <c r="AE4645" i="10" l="1"/>
  <c r="AF4645" i="10"/>
  <c r="AH4645" i="10"/>
  <c r="T4646" i="10"/>
  <c r="AG4646" i="10" l="1"/>
  <c r="S4647" i="10"/>
  <c r="R4648" i="10" s="1"/>
  <c r="V4646" i="10"/>
  <c r="X4646" i="10" s="1"/>
  <c r="Z4646" i="10" s="1"/>
  <c r="U4646" i="10"/>
  <c r="W4646" i="10" s="1"/>
  <c r="Y4646" i="10" s="1"/>
  <c r="AJ4645" i="10"/>
  <c r="AI4645" i="10" s="1"/>
  <c r="AB4646" i="10" l="1"/>
  <c r="AD4646" i="10" s="1"/>
  <c r="AA4646" i="10"/>
  <c r="AC4646" i="10" s="1"/>
  <c r="AF4646" i="10" l="1"/>
  <c r="AE4646" i="10"/>
  <c r="AH4646" i="10" l="1"/>
  <c r="T4647" i="10"/>
  <c r="AG4647" i="10" l="1"/>
  <c r="S4648" i="10"/>
  <c r="R4649" i="10" s="1"/>
  <c r="U4647" i="10"/>
  <c r="W4647" i="10" s="1"/>
  <c r="Y4647" i="10" s="1"/>
  <c r="V4647" i="10"/>
  <c r="X4647" i="10" s="1"/>
  <c r="Z4647" i="10" s="1"/>
  <c r="AJ4646" i="10"/>
  <c r="AI4646" i="10" s="1"/>
  <c r="AA4647" i="10" l="1"/>
  <c r="AC4647" i="10" s="1"/>
  <c r="AB4647" i="10"/>
  <c r="AD4647" i="10" s="1"/>
  <c r="AF4647" i="10" l="1"/>
  <c r="AE4647" i="10"/>
  <c r="AH4647" i="10" s="1"/>
  <c r="AJ4647" i="10" l="1"/>
  <c r="AI4647" i="10" s="1"/>
  <c r="T4648" i="10"/>
  <c r="AG4648" i="10" l="1"/>
  <c r="S4649" i="10"/>
  <c r="R4650" i="10" s="1"/>
  <c r="U4648" i="10"/>
  <c r="W4648" i="10" s="1"/>
  <c r="Y4648" i="10" s="1"/>
  <c r="V4648" i="10"/>
  <c r="X4648" i="10" s="1"/>
  <c r="Z4648" i="10" s="1"/>
  <c r="AB4648" i="10" l="1"/>
  <c r="AD4648" i="10" s="1"/>
  <c r="AA4648" i="10"/>
  <c r="AC4648" i="10" s="1"/>
  <c r="AE4648" i="10" l="1"/>
  <c r="AH4648" i="10" s="1"/>
  <c r="AJ4648" i="10" s="1"/>
  <c r="AF4648" i="10"/>
  <c r="T4649" i="10"/>
  <c r="AI4648" i="10" l="1"/>
  <c r="AG4649" i="10"/>
  <c r="S4650" i="10"/>
  <c r="R4651" i="10" s="1"/>
  <c r="U4649" i="10"/>
  <c r="W4649" i="10" s="1"/>
  <c r="Y4649" i="10" s="1"/>
  <c r="V4649" i="10"/>
  <c r="X4649" i="10" s="1"/>
  <c r="Z4649" i="10" s="1"/>
  <c r="AB4649" i="10" l="1"/>
  <c r="AD4649" i="10" s="1"/>
  <c r="AA4649" i="10"/>
  <c r="AC4649" i="10" s="1"/>
  <c r="AF4649" i="10" l="1"/>
  <c r="AE4649" i="10"/>
  <c r="T4650" i="10" s="1"/>
  <c r="AG4650" i="10" l="1"/>
  <c r="S4651" i="10"/>
  <c r="R4652" i="10" s="1"/>
  <c r="AH4649" i="10"/>
  <c r="U4650" i="10"/>
  <c r="W4650" i="10" s="1"/>
  <c r="Y4650" i="10" s="1"/>
  <c r="V4650" i="10"/>
  <c r="X4650" i="10" s="1"/>
  <c r="Z4650" i="10" s="1"/>
  <c r="AJ4649" i="10"/>
  <c r="AB4650" i="10" l="1"/>
  <c r="AD4650" i="10" s="1"/>
  <c r="AA4650" i="10"/>
  <c r="AC4650" i="10" s="1"/>
  <c r="AI4649" i="10"/>
  <c r="AE4650" i="10" l="1"/>
  <c r="AF4650" i="10"/>
  <c r="AH4650" i="10" l="1"/>
  <c r="T4651" i="10"/>
  <c r="AG4651" i="10" l="1"/>
  <c r="S4652" i="10"/>
  <c r="R4653" i="10" s="1"/>
  <c r="V4651" i="10"/>
  <c r="X4651" i="10" s="1"/>
  <c r="Z4651" i="10" s="1"/>
  <c r="U4651" i="10"/>
  <c r="W4651" i="10" s="1"/>
  <c r="Y4651" i="10" s="1"/>
  <c r="AJ4650" i="10"/>
  <c r="AI4650" i="10" s="1"/>
  <c r="AA4651" i="10" l="1"/>
  <c r="AC4651" i="10" s="1"/>
  <c r="AB4651" i="10"/>
  <c r="AD4651" i="10" s="1"/>
  <c r="AF4651" i="10" l="1"/>
  <c r="AE4651" i="10"/>
  <c r="AH4651" i="10" s="1"/>
  <c r="AJ4651" i="10" s="1"/>
  <c r="T4652" i="10"/>
  <c r="AI4651" i="10" l="1"/>
  <c r="AG4652" i="10"/>
  <c r="S4653" i="10"/>
  <c r="R4654" i="10" s="1"/>
  <c r="V4652" i="10"/>
  <c r="X4652" i="10" s="1"/>
  <c r="Z4652" i="10" s="1"/>
  <c r="U4652" i="10"/>
  <c r="W4652" i="10" s="1"/>
  <c r="Y4652" i="10" s="1"/>
  <c r="AB4652" i="10" l="1"/>
  <c r="AD4652" i="10" s="1"/>
  <c r="AA4652" i="10"/>
  <c r="AC4652" i="10" s="1"/>
  <c r="AE4652" i="10" l="1"/>
  <c r="AF4652" i="10"/>
  <c r="AH4652" i="10" l="1"/>
  <c r="T4653" i="10"/>
  <c r="AG4653" i="10" l="1"/>
  <c r="S4654" i="10"/>
  <c r="R4655" i="10" s="1"/>
  <c r="AJ4652" i="10"/>
  <c r="AI4652" i="10" s="1"/>
  <c r="V4653" i="10"/>
  <c r="X4653" i="10" s="1"/>
  <c r="Z4653" i="10" s="1"/>
  <c r="U4653" i="10"/>
  <c r="W4653" i="10" s="1"/>
  <c r="Y4653" i="10" s="1"/>
  <c r="AB4653" i="10" l="1"/>
  <c r="AD4653" i="10" s="1"/>
  <c r="AA4653" i="10"/>
  <c r="AC4653" i="10" s="1"/>
  <c r="AE4653" i="10" l="1"/>
  <c r="AH4653" i="10" s="1"/>
  <c r="AJ4653" i="10" s="1"/>
  <c r="AF4653" i="10"/>
  <c r="T4654" i="10"/>
  <c r="AI4653" i="10" l="1"/>
  <c r="AG4654" i="10"/>
  <c r="S4655" i="10"/>
  <c r="R4656" i="10" s="1"/>
  <c r="V4654" i="10"/>
  <c r="X4654" i="10" s="1"/>
  <c r="Z4654" i="10" s="1"/>
  <c r="U4654" i="10"/>
  <c r="W4654" i="10" s="1"/>
  <c r="Y4654" i="10" s="1"/>
  <c r="AB4654" i="10" l="1"/>
  <c r="AD4654" i="10" s="1"/>
  <c r="AA4654" i="10"/>
  <c r="AC4654" i="10" s="1"/>
  <c r="AE4654" i="10" l="1"/>
  <c r="AF4654" i="10"/>
  <c r="AH4654" i="10" l="1"/>
  <c r="T4655" i="10"/>
  <c r="AG4655" i="10" l="1"/>
  <c r="S4656" i="10"/>
  <c r="R4657" i="10" s="1"/>
  <c r="V4655" i="10"/>
  <c r="X4655" i="10" s="1"/>
  <c r="Z4655" i="10" s="1"/>
  <c r="U4655" i="10"/>
  <c r="W4655" i="10" s="1"/>
  <c r="Y4655" i="10" s="1"/>
  <c r="AJ4654" i="10"/>
  <c r="AI4654" i="10" s="1"/>
  <c r="AB4655" i="10" l="1"/>
  <c r="AD4655" i="10" s="1"/>
  <c r="AA4655" i="10"/>
  <c r="AC4655" i="10" s="1"/>
  <c r="AE4655" i="10" l="1"/>
  <c r="AH4655" i="10" s="1"/>
  <c r="AJ4655" i="10" s="1"/>
  <c r="AF4655" i="10"/>
  <c r="T4656" i="10"/>
  <c r="AI4655" i="10" l="1"/>
  <c r="AG4656" i="10"/>
  <c r="S4657" i="10"/>
  <c r="R4658" i="10" s="1"/>
  <c r="V4656" i="10"/>
  <c r="X4656" i="10" s="1"/>
  <c r="Z4656" i="10" s="1"/>
  <c r="U4656" i="10"/>
  <c r="W4656" i="10" s="1"/>
  <c r="Y4656" i="10" s="1"/>
  <c r="AB4656" i="10" l="1"/>
  <c r="AD4656" i="10" s="1"/>
  <c r="AA4656" i="10"/>
  <c r="AC4656" i="10" s="1"/>
  <c r="AF4656" i="10" l="1"/>
  <c r="AE4656" i="10"/>
  <c r="AH4656" i="10" l="1"/>
  <c r="T4657" i="10"/>
  <c r="AG4657" i="10" l="1"/>
  <c r="S4658" i="10"/>
  <c r="R4659" i="10" s="1"/>
  <c r="AJ4656" i="10"/>
  <c r="AI4656" i="10" s="1"/>
  <c r="V4657" i="10"/>
  <c r="X4657" i="10" s="1"/>
  <c r="Z4657" i="10" s="1"/>
  <c r="U4657" i="10"/>
  <c r="W4657" i="10" s="1"/>
  <c r="Y4657" i="10" s="1"/>
  <c r="AB4657" i="10" l="1"/>
  <c r="AD4657" i="10" s="1"/>
  <c r="AA4657" i="10"/>
  <c r="AC4657" i="10" s="1"/>
  <c r="AF4657" i="10" l="1"/>
  <c r="AE4657" i="10"/>
  <c r="AH4657" i="10" l="1"/>
  <c r="T4658" i="10"/>
  <c r="AG4658" i="10" l="1"/>
  <c r="S4659" i="10"/>
  <c r="R4660" i="10" s="1"/>
  <c r="AJ4657" i="10"/>
  <c r="AI4657" i="10" s="1"/>
  <c r="V4658" i="10"/>
  <c r="X4658" i="10" s="1"/>
  <c r="Z4658" i="10" s="1"/>
  <c r="U4658" i="10"/>
  <c r="W4658" i="10" s="1"/>
  <c r="Y4658" i="10" s="1"/>
  <c r="AB4658" i="10" l="1"/>
  <c r="AD4658" i="10" s="1"/>
  <c r="AA4658" i="10"/>
  <c r="AC4658" i="10" s="1"/>
  <c r="AF4658" i="10" l="1"/>
  <c r="AE4658" i="10"/>
  <c r="AH4658" i="10" l="1"/>
  <c r="T4659" i="10"/>
  <c r="AG4659" i="10" l="1"/>
  <c r="S4660" i="10"/>
  <c r="R4661" i="10" s="1"/>
  <c r="AJ4658" i="10"/>
  <c r="AI4658" i="10" s="1"/>
  <c r="U4659" i="10"/>
  <c r="W4659" i="10" s="1"/>
  <c r="Y4659" i="10" s="1"/>
  <c r="V4659" i="10"/>
  <c r="X4659" i="10" s="1"/>
  <c r="Z4659" i="10" s="1"/>
  <c r="AB4659" i="10" l="1"/>
  <c r="AD4659" i="10" s="1"/>
  <c r="AA4659" i="10"/>
  <c r="AC4659" i="10" s="1"/>
  <c r="AE4659" i="10" l="1"/>
  <c r="AF4659" i="10"/>
  <c r="AH4659" i="10" l="1"/>
  <c r="T4660" i="10"/>
  <c r="AG4660" i="10" l="1"/>
  <c r="S4661" i="10"/>
  <c r="R4662" i="10" s="1"/>
  <c r="V4660" i="10"/>
  <c r="X4660" i="10" s="1"/>
  <c r="Z4660" i="10" s="1"/>
  <c r="U4660" i="10"/>
  <c r="W4660" i="10" s="1"/>
  <c r="Y4660" i="10" s="1"/>
  <c r="AJ4659" i="10"/>
  <c r="AI4659" i="10" s="1"/>
  <c r="AB4660" i="10" l="1"/>
  <c r="AD4660" i="10" s="1"/>
  <c r="AA4660" i="10"/>
  <c r="AC4660" i="10" s="1"/>
  <c r="AE4660" i="10" l="1"/>
  <c r="AH4660" i="10"/>
  <c r="T4661" i="10"/>
  <c r="AF4660" i="10"/>
  <c r="AG4661" i="10" l="1"/>
  <c r="S4662" i="10"/>
  <c r="R4663" i="10" s="1"/>
  <c r="AJ4660" i="10"/>
  <c r="AI4660" i="10" s="1"/>
  <c r="U4661" i="10"/>
  <c r="W4661" i="10" s="1"/>
  <c r="Y4661" i="10" s="1"/>
  <c r="V4661" i="10"/>
  <c r="X4661" i="10" s="1"/>
  <c r="Z4661" i="10" s="1"/>
  <c r="AB4661" i="10" l="1"/>
  <c r="AD4661" i="10" s="1"/>
  <c r="AA4661" i="10"/>
  <c r="AC4661" i="10" s="1"/>
  <c r="AE4661" i="10" l="1"/>
  <c r="AF4661" i="10"/>
  <c r="AH4661" i="10" l="1"/>
  <c r="T4662" i="10"/>
  <c r="AG4662" i="10" l="1"/>
  <c r="S4663" i="10"/>
  <c r="R4664" i="10" s="1"/>
  <c r="AJ4661" i="10"/>
  <c r="AI4661" i="10" s="1"/>
  <c r="V4662" i="10"/>
  <c r="X4662" i="10" s="1"/>
  <c r="Z4662" i="10" s="1"/>
  <c r="U4662" i="10"/>
  <c r="W4662" i="10" s="1"/>
  <c r="Y4662" i="10" s="1"/>
  <c r="AB4662" i="10" l="1"/>
  <c r="AD4662" i="10" s="1"/>
  <c r="AA4662" i="10"/>
  <c r="AC4662" i="10" s="1"/>
  <c r="AF4662" i="10" l="1"/>
  <c r="AE4662" i="10"/>
  <c r="AH4662" i="10" l="1"/>
  <c r="T4663" i="10"/>
  <c r="AG4663" i="10" l="1"/>
  <c r="S4664" i="10"/>
  <c r="R4665" i="10" s="1"/>
  <c r="V4663" i="10"/>
  <c r="X4663" i="10" s="1"/>
  <c r="Z4663" i="10" s="1"/>
  <c r="U4663" i="10"/>
  <c r="W4663" i="10" s="1"/>
  <c r="Y4663" i="10" s="1"/>
  <c r="AJ4662" i="10"/>
  <c r="AI4662" i="10" s="1"/>
  <c r="AB4663" i="10" l="1"/>
  <c r="AD4663" i="10" s="1"/>
  <c r="AA4663" i="10"/>
  <c r="AC4663" i="10" s="1"/>
  <c r="AE4663" i="10" l="1"/>
  <c r="AF4663" i="10"/>
  <c r="AH4663" i="10" l="1"/>
  <c r="T4664" i="10"/>
  <c r="AG4664" i="10" l="1"/>
  <c r="S4665" i="10"/>
  <c r="R4666" i="10" s="1"/>
  <c r="U4664" i="10"/>
  <c r="W4664" i="10" s="1"/>
  <c r="Y4664" i="10" s="1"/>
  <c r="V4664" i="10"/>
  <c r="X4664" i="10" s="1"/>
  <c r="Z4664" i="10" s="1"/>
  <c r="AJ4663" i="10"/>
  <c r="AI4663" i="10" s="1"/>
  <c r="AB4664" i="10" l="1"/>
  <c r="AD4664" i="10" s="1"/>
  <c r="AA4664" i="10"/>
  <c r="AC4664" i="10" s="1"/>
  <c r="AF4664" i="10" l="1"/>
  <c r="AE4664" i="10"/>
  <c r="AH4664" i="10" l="1"/>
  <c r="T4665" i="10"/>
  <c r="AG4665" i="10" l="1"/>
  <c r="S4666" i="10"/>
  <c r="R4667" i="10" s="1"/>
  <c r="U4665" i="10"/>
  <c r="W4665" i="10" s="1"/>
  <c r="Y4665" i="10" s="1"/>
  <c r="V4665" i="10"/>
  <c r="X4665" i="10" s="1"/>
  <c r="Z4665" i="10" s="1"/>
  <c r="AJ4664" i="10"/>
  <c r="AI4664" i="10" s="1"/>
  <c r="AB4665" i="10" l="1"/>
  <c r="AD4665" i="10" s="1"/>
  <c r="AA4665" i="10"/>
  <c r="AC4665" i="10" s="1"/>
  <c r="AE4665" i="10" l="1"/>
  <c r="AF4665" i="10"/>
  <c r="AH4665" i="10" l="1"/>
  <c r="T4666" i="10"/>
  <c r="AG4666" i="10" l="1"/>
  <c r="S4667" i="10"/>
  <c r="R4668" i="10" s="1"/>
  <c r="AJ4665" i="10"/>
  <c r="AI4665" i="10" s="1"/>
  <c r="U4666" i="10"/>
  <c r="W4666" i="10" s="1"/>
  <c r="Y4666" i="10" s="1"/>
  <c r="V4666" i="10"/>
  <c r="X4666" i="10" s="1"/>
  <c r="Z4666" i="10" s="1"/>
  <c r="AB4666" i="10" l="1"/>
  <c r="AD4666" i="10" s="1"/>
  <c r="AA4666" i="10"/>
  <c r="AC4666" i="10" s="1"/>
  <c r="AF4666" i="10" l="1"/>
  <c r="AE4666" i="10"/>
  <c r="AH4666" i="10" l="1"/>
  <c r="T4667" i="10"/>
  <c r="AG4667" i="10" l="1"/>
  <c r="S4668" i="10"/>
  <c r="R4669" i="10" s="1"/>
  <c r="AI4666" i="10"/>
  <c r="AJ4666" i="10"/>
  <c r="V4667" i="10"/>
  <c r="X4667" i="10" s="1"/>
  <c r="Z4667" i="10" s="1"/>
  <c r="U4667" i="10"/>
  <c r="W4667" i="10" s="1"/>
  <c r="Y4667" i="10" s="1"/>
  <c r="AB4667" i="10" l="1"/>
  <c r="AD4667" i="10" s="1"/>
  <c r="AA4667" i="10"/>
  <c r="AC4667" i="10" s="1"/>
  <c r="G52" i="11"/>
  <c r="H52" i="11"/>
  <c r="AF4667" i="10" l="1"/>
  <c r="AE4667" i="10"/>
  <c r="AH4667" i="10" s="1"/>
  <c r="AJ4667" i="10" s="1"/>
  <c r="AI4667" i="10" s="1"/>
  <c r="T4668" i="10"/>
  <c r="AG4668" i="10" l="1"/>
  <c r="S4669" i="10"/>
  <c r="R4670" i="10" s="1"/>
  <c r="V4668" i="10"/>
  <c r="X4668" i="10" s="1"/>
  <c r="Z4668" i="10" s="1"/>
  <c r="U4668" i="10"/>
  <c r="W4668" i="10" s="1"/>
  <c r="Y4668" i="10" s="1"/>
  <c r="AB4668" i="10" l="1"/>
  <c r="AD4668" i="10" s="1"/>
  <c r="AA4668" i="10"/>
  <c r="AC4668" i="10" s="1"/>
  <c r="AE4668" i="10" l="1"/>
  <c r="AF4668" i="10"/>
  <c r="AH4668" i="10" l="1"/>
  <c r="T4669" i="10"/>
  <c r="AG4669" i="10" l="1"/>
  <c r="S4670" i="10"/>
  <c r="R4671" i="10" s="1"/>
  <c r="AJ4668" i="10"/>
  <c r="AI4668" i="10" s="1"/>
  <c r="V4669" i="10"/>
  <c r="X4669" i="10" s="1"/>
  <c r="Z4669" i="10" s="1"/>
  <c r="U4669" i="10"/>
  <c r="W4669" i="10" s="1"/>
  <c r="Y4669" i="10" s="1"/>
  <c r="AB4669" i="10" l="1"/>
  <c r="AD4669" i="10" s="1"/>
  <c r="AA4669" i="10"/>
  <c r="AC4669" i="10" s="1"/>
  <c r="AE4669" i="10" l="1"/>
  <c r="AF4669" i="10"/>
  <c r="AH4669" i="10" l="1"/>
  <c r="T4670" i="10"/>
  <c r="AG4670" i="10" l="1"/>
  <c r="S4671" i="10"/>
  <c r="R4672" i="10" s="1"/>
  <c r="V4670" i="10"/>
  <c r="X4670" i="10" s="1"/>
  <c r="Z4670" i="10" s="1"/>
  <c r="U4670" i="10"/>
  <c r="W4670" i="10" s="1"/>
  <c r="Y4670" i="10" s="1"/>
  <c r="AJ4669" i="10"/>
  <c r="AI4669" i="10" s="1"/>
  <c r="AB4670" i="10" l="1"/>
  <c r="AD4670" i="10" s="1"/>
  <c r="AA4670" i="10"/>
  <c r="AC4670" i="10" s="1"/>
  <c r="AE4670" i="10" l="1"/>
  <c r="AF4670" i="10"/>
  <c r="AH4670" i="10" l="1"/>
  <c r="T4671" i="10"/>
  <c r="AG4671" i="10" l="1"/>
  <c r="S4672" i="10"/>
  <c r="R4673" i="10" s="1"/>
  <c r="U4671" i="10"/>
  <c r="W4671" i="10" s="1"/>
  <c r="Y4671" i="10" s="1"/>
  <c r="V4671" i="10"/>
  <c r="X4671" i="10" s="1"/>
  <c r="Z4671" i="10" s="1"/>
  <c r="AJ4670" i="10"/>
  <c r="AI4670" i="10" s="1"/>
  <c r="AA4671" i="10" l="1"/>
  <c r="AC4671" i="10" s="1"/>
  <c r="AB4671" i="10"/>
  <c r="AD4671" i="10" s="1"/>
  <c r="AF4671" i="10" l="1"/>
  <c r="AE4671" i="10"/>
  <c r="AH4671" i="10" l="1"/>
  <c r="T4672" i="10"/>
  <c r="AG4672" i="10" l="1"/>
  <c r="S4673" i="10"/>
  <c r="R4674" i="10" s="1"/>
  <c r="AJ4671" i="10"/>
  <c r="AI4671" i="10" s="1"/>
  <c r="U4672" i="10"/>
  <c r="W4672" i="10" s="1"/>
  <c r="Y4672" i="10" s="1"/>
  <c r="V4672" i="10"/>
  <c r="X4672" i="10" s="1"/>
  <c r="Z4672" i="10" s="1"/>
  <c r="AA4672" i="10" l="1"/>
  <c r="AC4672" i="10" s="1"/>
  <c r="AB4672" i="10"/>
  <c r="AD4672" i="10" s="1"/>
  <c r="AE4672" i="10" l="1"/>
  <c r="AF4672" i="10"/>
  <c r="AH4672" i="10" l="1"/>
  <c r="T4673" i="10"/>
  <c r="AG4673" i="10" l="1"/>
  <c r="S4674" i="10"/>
  <c r="R4675" i="10" s="1"/>
  <c r="U4673" i="10"/>
  <c r="W4673" i="10" s="1"/>
  <c r="Y4673" i="10" s="1"/>
  <c r="V4673" i="10"/>
  <c r="X4673" i="10" s="1"/>
  <c r="Z4673" i="10" s="1"/>
  <c r="AJ4672" i="10"/>
  <c r="AI4672" i="10" s="1"/>
  <c r="AA4673" i="10" l="1"/>
  <c r="AC4673" i="10" s="1"/>
  <c r="AB4673" i="10"/>
  <c r="AD4673" i="10" s="1"/>
  <c r="AF4673" i="10" l="1"/>
  <c r="AE4673" i="10"/>
  <c r="AH4673" i="10" s="1"/>
  <c r="AJ4673" i="10" l="1"/>
  <c r="AI4673" i="10" s="1"/>
  <c r="T4674" i="10"/>
  <c r="AG4674" i="10" l="1"/>
  <c r="S4675" i="10"/>
  <c r="R4676" i="10" s="1"/>
  <c r="V4674" i="10"/>
  <c r="X4674" i="10" s="1"/>
  <c r="Z4674" i="10" s="1"/>
  <c r="U4674" i="10"/>
  <c r="W4674" i="10" s="1"/>
  <c r="Y4674" i="10" s="1"/>
  <c r="AA4674" i="10" l="1"/>
  <c r="AC4674" i="10" s="1"/>
  <c r="AB4674" i="10"/>
  <c r="AD4674" i="10" s="1"/>
  <c r="AE4674" i="10" l="1"/>
  <c r="AF4674" i="10"/>
  <c r="AH4674" i="10"/>
  <c r="T4675" i="10"/>
  <c r="AG4675" i="10" l="1"/>
  <c r="S4676" i="10"/>
  <c r="R4677" i="10" s="1"/>
  <c r="AJ4674" i="10"/>
  <c r="AI4674" i="10" s="1"/>
  <c r="V4675" i="10"/>
  <c r="X4675" i="10" s="1"/>
  <c r="Z4675" i="10" s="1"/>
  <c r="U4675" i="10"/>
  <c r="W4675" i="10" s="1"/>
  <c r="Y4675" i="10" s="1"/>
  <c r="AB4675" i="10" l="1"/>
  <c r="AD4675" i="10" s="1"/>
  <c r="AA4675" i="10"/>
  <c r="AC4675" i="10" s="1"/>
  <c r="AE4675" i="10" l="1"/>
  <c r="AF4675" i="10"/>
  <c r="AH4675" i="10" l="1"/>
  <c r="T4676" i="10"/>
  <c r="AG4676" i="10" l="1"/>
  <c r="S4677" i="10"/>
  <c r="R4678" i="10" s="1"/>
  <c r="AJ4675" i="10"/>
  <c r="AI4675" i="10" s="1"/>
  <c r="V4676" i="10"/>
  <c r="X4676" i="10" s="1"/>
  <c r="Z4676" i="10" s="1"/>
  <c r="U4676" i="10"/>
  <c r="W4676" i="10" s="1"/>
  <c r="Y4676" i="10" s="1"/>
  <c r="AB4676" i="10" l="1"/>
  <c r="AD4676" i="10" s="1"/>
  <c r="AA4676" i="10"/>
  <c r="AC4676" i="10" s="1"/>
  <c r="AE4676" i="10" l="1"/>
  <c r="AF4676" i="10"/>
  <c r="AH4676" i="10" l="1"/>
  <c r="T4677" i="10"/>
  <c r="AG4677" i="10" l="1"/>
  <c r="S4678" i="10"/>
  <c r="R4679" i="10" s="1"/>
  <c r="AJ4676" i="10"/>
  <c r="AI4676" i="10" s="1"/>
  <c r="V4677" i="10"/>
  <c r="X4677" i="10" s="1"/>
  <c r="Z4677" i="10" s="1"/>
  <c r="U4677" i="10"/>
  <c r="W4677" i="10" s="1"/>
  <c r="Y4677" i="10" s="1"/>
  <c r="AB4677" i="10" l="1"/>
  <c r="AD4677" i="10" s="1"/>
  <c r="AA4677" i="10"/>
  <c r="AC4677" i="10" s="1"/>
  <c r="AF4677" i="10" l="1"/>
  <c r="AE4677" i="10"/>
  <c r="AH4677" i="10" l="1"/>
  <c r="T4678" i="10"/>
  <c r="AG4678" i="10" l="1"/>
  <c r="S4679" i="10"/>
  <c r="R4680" i="10" s="1"/>
  <c r="V4678" i="10"/>
  <c r="X4678" i="10" s="1"/>
  <c r="Z4678" i="10" s="1"/>
  <c r="U4678" i="10"/>
  <c r="W4678" i="10" s="1"/>
  <c r="Y4678" i="10" s="1"/>
  <c r="AJ4677" i="10"/>
  <c r="AI4677" i="10" s="1"/>
  <c r="AB4678" i="10" l="1"/>
  <c r="AD4678" i="10" s="1"/>
  <c r="AA4678" i="10"/>
  <c r="AC4678" i="10" s="1"/>
  <c r="AF4678" i="10" l="1"/>
  <c r="AE4678" i="10"/>
  <c r="AH4678" i="10" l="1"/>
  <c r="T4679" i="10"/>
  <c r="AG4679" i="10" l="1"/>
  <c r="S4680" i="10"/>
  <c r="R4681" i="10" s="1"/>
  <c r="AJ4678" i="10"/>
  <c r="AI4678" i="10" s="1"/>
  <c r="V4679" i="10"/>
  <c r="X4679" i="10" s="1"/>
  <c r="Z4679" i="10" s="1"/>
  <c r="U4679" i="10"/>
  <c r="W4679" i="10" s="1"/>
  <c r="Y4679" i="10" s="1"/>
  <c r="AB4679" i="10" l="1"/>
  <c r="AD4679" i="10" s="1"/>
  <c r="AA4679" i="10"/>
  <c r="AC4679" i="10" s="1"/>
  <c r="AE4679" i="10" l="1"/>
  <c r="AF4679" i="10"/>
  <c r="AH4679" i="10" l="1"/>
  <c r="T4680" i="10"/>
  <c r="AG4680" i="10" l="1"/>
  <c r="S4681" i="10"/>
  <c r="R4682" i="10" s="1"/>
  <c r="AJ4679" i="10"/>
  <c r="AI4679" i="10" s="1"/>
  <c r="V4680" i="10"/>
  <c r="X4680" i="10" s="1"/>
  <c r="Z4680" i="10" s="1"/>
  <c r="U4680" i="10"/>
  <c r="W4680" i="10" s="1"/>
  <c r="Y4680" i="10" s="1"/>
  <c r="AB4680" i="10" l="1"/>
  <c r="AD4680" i="10" s="1"/>
  <c r="AA4680" i="10"/>
  <c r="AC4680" i="10" s="1"/>
  <c r="AF4680" i="10" l="1"/>
  <c r="AE4680" i="10"/>
  <c r="AH4680" i="10" l="1"/>
  <c r="T4681" i="10"/>
  <c r="AG4681" i="10" l="1"/>
  <c r="S4682" i="10"/>
  <c r="R4683" i="10" s="1"/>
  <c r="V4681" i="10"/>
  <c r="X4681" i="10" s="1"/>
  <c r="Z4681" i="10" s="1"/>
  <c r="U4681" i="10"/>
  <c r="W4681" i="10" s="1"/>
  <c r="Y4681" i="10" s="1"/>
  <c r="AJ4680" i="10"/>
  <c r="AI4680" i="10" s="1"/>
  <c r="AB4681" i="10" l="1"/>
  <c r="AD4681" i="10" s="1"/>
  <c r="AA4681" i="10"/>
  <c r="AC4681" i="10" s="1"/>
  <c r="AF4681" i="10" l="1"/>
  <c r="AE4681" i="10"/>
  <c r="AH4681" i="10" l="1"/>
  <c r="T4682" i="10"/>
  <c r="AG4682" i="10" l="1"/>
  <c r="S4683" i="10"/>
  <c r="R4684" i="10" s="1"/>
  <c r="AJ4681" i="10"/>
  <c r="AI4681" i="10" s="1"/>
  <c r="U4682" i="10"/>
  <c r="W4682" i="10" s="1"/>
  <c r="Y4682" i="10" s="1"/>
  <c r="V4682" i="10"/>
  <c r="X4682" i="10" s="1"/>
  <c r="Z4682" i="10" s="1"/>
  <c r="AB4682" i="10" l="1"/>
  <c r="AD4682" i="10" s="1"/>
  <c r="AA4682" i="10"/>
  <c r="AC4682" i="10" s="1"/>
  <c r="AF4682" i="10" l="1"/>
  <c r="AE4682" i="10"/>
  <c r="AH4682" i="10" l="1"/>
  <c r="T4683" i="10"/>
  <c r="AG4683" i="10" l="1"/>
  <c r="S4684" i="10"/>
  <c r="R4685" i="10" s="1"/>
  <c r="U4683" i="10"/>
  <c r="W4683" i="10" s="1"/>
  <c r="Y4683" i="10" s="1"/>
  <c r="V4683" i="10"/>
  <c r="X4683" i="10" s="1"/>
  <c r="Z4683" i="10" s="1"/>
  <c r="AJ4682" i="10"/>
  <c r="AI4682" i="10" s="1"/>
  <c r="AA4683" i="10" l="1"/>
  <c r="AC4683" i="10" s="1"/>
  <c r="AB4683" i="10"/>
  <c r="AD4683" i="10" s="1"/>
  <c r="AF4683" i="10" l="1"/>
  <c r="AE4683" i="10"/>
  <c r="AH4683" i="10" l="1"/>
  <c r="T4684" i="10"/>
  <c r="AG4684" i="10" l="1"/>
  <c r="S4685" i="10"/>
  <c r="R4686" i="10" s="1"/>
  <c r="AI4683" i="10"/>
  <c r="AJ4683" i="10"/>
  <c r="V4684" i="10"/>
  <c r="X4684" i="10" s="1"/>
  <c r="Z4684" i="10" s="1"/>
  <c r="U4684" i="10"/>
  <c r="W4684" i="10" s="1"/>
  <c r="Y4684" i="10" s="1"/>
  <c r="AB4684" i="10" l="1"/>
  <c r="AD4684" i="10" s="1"/>
  <c r="AA4684" i="10"/>
  <c r="AC4684" i="10" s="1"/>
  <c r="AF4684" i="10" l="1"/>
  <c r="AE4684" i="10"/>
  <c r="AH4684" i="10" l="1"/>
  <c r="T4685" i="10"/>
  <c r="AG4685" i="10" l="1"/>
  <c r="S4686" i="10"/>
  <c r="R4687" i="10" s="1"/>
  <c r="V4685" i="10"/>
  <c r="X4685" i="10" s="1"/>
  <c r="Z4685" i="10" s="1"/>
  <c r="U4685" i="10"/>
  <c r="W4685" i="10" s="1"/>
  <c r="Y4685" i="10" s="1"/>
  <c r="AJ4684" i="10"/>
  <c r="AI4684" i="10" s="1"/>
  <c r="AB4685" i="10" l="1"/>
  <c r="AD4685" i="10" s="1"/>
  <c r="AA4685" i="10"/>
  <c r="AC4685" i="10" s="1"/>
  <c r="AF4685" i="10" l="1"/>
  <c r="AE4685" i="10"/>
  <c r="AH4685" i="10" s="1"/>
  <c r="AJ4685" i="10" s="1"/>
  <c r="T4686" i="10"/>
  <c r="AI4685" i="10" l="1"/>
  <c r="AG4686" i="10"/>
  <c r="S4687" i="10"/>
  <c r="R4688" i="10" s="1"/>
  <c r="V4686" i="10"/>
  <c r="X4686" i="10" s="1"/>
  <c r="Z4686" i="10" s="1"/>
  <c r="U4686" i="10"/>
  <c r="W4686" i="10" s="1"/>
  <c r="Y4686" i="10" s="1"/>
  <c r="AB4686" i="10" l="1"/>
  <c r="AD4686" i="10" s="1"/>
  <c r="AA4686" i="10"/>
  <c r="AC4686" i="10" s="1"/>
  <c r="AF4686" i="10" l="1"/>
  <c r="AE4686" i="10"/>
  <c r="AH4686" i="10" s="1"/>
  <c r="AJ4686" i="10" l="1"/>
  <c r="AI4686" i="10" s="1"/>
  <c r="T4687" i="10"/>
  <c r="AG4687" i="10" l="1"/>
  <c r="S4688" i="10"/>
  <c r="R4689" i="10" s="1"/>
  <c r="V4687" i="10"/>
  <c r="X4687" i="10" s="1"/>
  <c r="Z4687" i="10" s="1"/>
  <c r="U4687" i="10"/>
  <c r="W4687" i="10" s="1"/>
  <c r="Y4687" i="10" s="1"/>
  <c r="AA4687" i="10" l="1"/>
  <c r="AC4687" i="10" s="1"/>
  <c r="AB4687" i="10"/>
  <c r="AD4687" i="10" s="1"/>
  <c r="AF4687" i="10" l="1"/>
  <c r="AE4687" i="10"/>
  <c r="T4688" i="10" s="1"/>
  <c r="AG4688" i="10" l="1"/>
  <c r="S4689" i="10"/>
  <c r="R4690" i="10" s="1"/>
  <c r="AH4687" i="10"/>
  <c r="U4688" i="10"/>
  <c r="W4688" i="10" s="1"/>
  <c r="Y4688" i="10" s="1"/>
  <c r="V4688" i="10"/>
  <c r="X4688" i="10" s="1"/>
  <c r="Z4688" i="10" s="1"/>
  <c r="AB4688" i="10" l="1"/>
  <c r="AD4688" i="10" s="1"/>
  <c r="AA4688" i="10"/>
  <c r="AC4688" i="10" s="1"/>
  <c r="AJ4687" i="10"/>
  <c r="AI4687" i="10" s="1"/>
  <c r="AE4688" i="10" l="1"/>
  <c r="AF4688" i="10"/>
  <c r="AH4688" i="10" l="1"/>
  <c r="T4689" i="10"/>
  <c r="AG4689" i="10" l="1"/>
  <c r="S4690" i="10"/>
  <c r="R4691" i="10" s="1"/>
  <c r="V4689" i="10"/>
  <c r="X4689" i="10" s="1"/>
  <c r="Z4689" i="10" s="1"/>
  <c r="U4689" i="10"/>
  <c r="W4689" i="10" s="1"/>
  <c r="Y4689" i="10" s="1"/>
  <c r="AJ4688" i="10"/>
  <c r="AI4688" i="10" s="1"/>
  <c r="AA4689" i="10" l="1"/>
  <c r="AC4689" i="10" s="1"/>
  <c r="AB4689" i="10"/>
  <c r="AD4689" i="10" s="1"/>
  <c r="AF4689" i="10" l="1"/>
  <c r="AE4689" i="10"/>
  <c r="AH4689" i="10" l="1"/>
  <c r="T4690" i="10"/>
  <c r="AG4690" i="10" l="1"/>
  <c r="S4691" i="10"/>
  <c r="R4692" i="10" s="1"/>
  <c r="U4690" i="10"/>
  <c r="W4690" i="10" s="1"/>
  <c r="Y4690" i="10" s="1"/>
  <c r="V4690" i="10"/>
  <c r="X4690" i="10" s="1"/>
  <c r="Z4690" i="10" s="1"/>
  <c r="AJ4689" i="10"/>
  <c r="AI4689" i="10" s="1"/>
  <c r="AB4690" i="10" l="1"/>
  <c r="AD4690" i="10" s="1"/>
  <c r="AA4690" i="10"/>
  <c r="AC4690" i="10" s="1"/>
  <c r="AF4690" i="10" l="1"/>
  <c r="AE4690" i="10"/>
  <c r="AH4690" i="10" l="1"/>
  <c r="T4691" i="10"/>
  <c r="AG4691" i="10" l="1"/>
  <c r="S4692" i="10"/>
  <c r="R4693" i="10" s="1"/>
  <c r="AJ4690" i="10"/>
  <c r="AI4690" i="10" s="1"/>
  <c r="V4691" i="10"/>
  <c r="X4691" i="10" s="1"/>
  <c r="Z4691" i="10" s="1"/>
  <c r="U4691" i="10"/>
  <c r="W4691" i="10" s="1"/>
  <c r="Y4691" i="10" s="1"/>
  <c r="AB4691" i="10" l="1"/>
  <c r="AD4691" i="10" s="1"/>
  <c r="AA4691" i="10"/>
  <c r="AC4691" i="10" s="1"/>
  <c r="AF4691" i="10" l="1"/>
  <c r="AE4691" i="10"/>
  <c r="AH4691" i="10" s="1"/>
  <c r="AJ4691" i="10" l="1"/>
  <c r="AI4691" i="10" s="1"/>
  <c r="T4692" i="10"/>
  <c r="AG4692" i="10" l="1"/>
  <c r="S4693" i="10"/>
  <c r="R4694" i="10" s="1"/>
  <c r="U4692" i="10"/>
  <c r="W4692" i="10" s="1"/>
  <c r="Y4692" i="10" s="1"/>
  <c r="V4692" i="10"/>
  <c r="X4692" i="10" s="1"/>
  <c r="Z4692" i="10" s="1"/>
  <c r="AB4692" i="10" l="1"/>
  <c r="AD4692" i="10" s="1"/>
  <c r="AA4692" i="10"/>
  <c r="AC4692" i="10" s="1"/>
  <c r="AF4692" i="10" l="1"/>
  <c r="AE4692" i="10"/>
  <c r="AH4692" i="10" s="1"/>
  <c r="AJ4692" i="10" l="1"/>
  <c r="AI4692" i="10" s="1"/>
  <c r="T4693" i="10"/>
  <c r="AG4693" i="10" l="1"/>
  <c r="S4694" i="10"/>
  <c r="R4695" i="10" s="1"/>
  <c r="U4693" i="10"/>
  <c r="W4693" i="10" s="1"/>
  <c r="Y4693" i="10" s="1"/>
  <c r="V4693" i="10"/>
  <c r="X4693" i="10" s="1"/>
  <c r="Z4693" i="10" s="1"/>
  <c r="AB4693" i="10" l="1"/>
  <c r="AD4693" i="10" s="1"/>
  <c r="AA4693" i="10"/>
  <c r="AC4693" i="10" s="1"/>
  <c r="AF4693" i="10" l="1"/>
  <c r="AE4693" i="10"/>
  <c r="T4694" i="10" s="1"/>
  <c r="AG4694" i="10" l="1"/>
  <c r="S4695" i="10"/>
  <c r="R4696" i="10" s="1"/>
  <c r="V4694" i="10"/>
  <c r="X4694" i="10" s="1"/>
  <c r="Z4694" i="10" s="1"/>
  <c r="U4694" i="10"/>
  <c r="W4694" i="10" s="1"/>
  <c r="Y4694" i="10" s="1"/>
  <c r="AH4693" i="10"/>
  <c r="AB4694" i="10" l="1"/>
  <c r="AD4694" i="10" s="1"/>
  <c r="AA4694" i="10"/>
  <c r="AC4694" i="10" s="1"/>
  <c r="AJ4693" i="10"/>
  <c r="AI4693" i="10" s="1"/>
  <c r="AE4694" i="10" l="1"/>
  <c r="AH4694" i="10" s="1"/>
  <c r="AJ4694" i="10" s="1"/>
  <c r="AF4694" i="10"/>
  <c r="T4695" i="10"/>
  <c r="AI4694" i="10" l="1"/>
  <c r="AG4695" i="10"/>
  <c r="S4696" i="10"/>
  <c r="R4697" i="10" s="1"/>
  <c r="U4695" i="10"/>
  <c r="W4695" i="10" s="1"/>
  <c r="Y4695" i="10" s="1"/>
  <c r="V4695" i="10"/>
  <c r="X4695" i="10" s="1"/>
  <c r="Z4695" i="10" s="1"/>
  <c r="AB4695" i="10" l="1"/>
  <c r="AD4695" i="10" s="1"/>
  <c r="AA4695" i="10"/>
  <c r="AC4695" i="10" s="1"/>
  <c r="AE4695" i="10" l="1"/>
  <c r="AF4695" i="10"/>
  <c r="AH4695" i="10"/>
  <c r="T4696" i="10"/>
  <c r="AG4696" i="10" l="1"/>
  <c r="S4697" i="10"/>
  <c r="R4698" i="10" s="1"/>
  <c r="V4696" i="10"/>
  <c r="X4696" i="10" s="1"/>
  <c r="Z4696" i="10" s="1"/>
  <c r="U4696" i="10"/>
  <c r="W4696" i="10" s="1"/>
  <c r="Y4696" i="10" s="1"/>
  <c r="AJ4695" i="10"/>
  <c r="AI4695" i="10" s="1"/>
  <c r="AB4696" i="10" l="1"/>
  <c r="AD4696" i="10" s="1"/>
  <c r="AA4696" i="10"/>
  <c r="AC4696" i="10" s="1"/>
  <c r="AE4696" i="10" l="1"/>
  <c r="AH4696" i="10" s="1"/>
  <c r="AJ4696" i="10" s="1"/>
  <c r="AF4696" i="10"/>
  <c r="T4697" i="10"/>
  <c r="AI4696" i="10" l="1"/>
  <c r="AG4697" i="10"/>
  <c r="S4698" i="10"/>
  <c r="R4699" i="10" s="1"/>
  <c r="V4697" i="10"/>
  <c r="X4697" i="10" s="1"/>
  <c r="Z4697" i="10" s="1"/>
  <c r="U4697" i="10"/>
  <c r="W4697" i="10" s="1"/>
  <c r="Y4697" i="10" s="1"/>
  <c r="AB4697" i="10" l="1"/>
  <c r="AD4697" i="10" s="1"/>
  <c r="AA4697" i="10"/>
  <c r="AC4697" i="10" s="1"/>
  <c r="AE4697" i="10" l="1"/>
  <c r="AF4697" i="10"/>
  <c r="AH4697" i="10" l="1"/>
  <c r="T4698" i="10"/>
  <c r="AG4698" i="10" l="1"/>
  <c r="S4699" i="10"/>
  <c r="R4700" i="10" s="1"/>
  <c r="U4698" i="10"/>
  <c r="W4698" i="10" s="1"/>
  <c r="Y4698" i="10" s="1"/>
  <c r="V4698" i="10"/>
  <c r="X4698" i="10" s="1"/>
  <c r="Z4698" i="10" s="1"/>
  <c r="AJ4697" i="10"/>
  <c r="AI4697" i="10" s="1"/>
  <c r="AB4698" i="10" l="1"/>
  <c r="AD4698" i="10" s="1"/>
  <c r="AA4698" i="10"/>
  <c r="AC4698" i="10" s="1"/>
  <c r="AF4698" i="10" l="1"/>
  <c r="AE4698" i="10"/>
  <c r="AH4698" i="10" l="1"/>
  <c r="T4699" i="10"/>
  <c r="AG4699" i="10" l="1"/>
  <c r="S4700" i="10"/>
  <c r="R4701" i="10" s="1"/>
  <c r="U4699" i="10"/>
  <c r="W4699" i="10" s="1"/>
  <c r="Y4699" i="10" s="1"/>
  <c r="V4699" i="10"/>
  <c r="X4699" i="10" s="1"/>
  <c r="Z4699" i="10" s="1"/>
  <c r="AJ4698" i="10"/>
  <c r="AI4698" i="10" s="1"/>
  <c r="AB4699" i="10" l="1"/>
  <c r="AD4699" i="10" s="1"/>
  <c r="AA4699" i="10"/>
  <c r="AC4699" i="10" s="1"/>
  <c r="AF4699" i="10" l="1"/>
  <c r="AE4699" i="10"/>
  <c r="AH4699" i="10" l="1"/>
  <c r="T4700" i="10"/>
  <c r="AG4700" i="10" l="1"/>
  <c r="S4701" i="10"/>
  <c r="R4702" i="10" s="1"/>
  <c r="AJ4699" i="10"/>
  <c r="AI4699" i="10" s="1"/>
  <c r="U4700" i="10"/>
  <c r="W4700" i="10" s="1"/>
  <c r="Y4700" i="10" s="1"/>
  <c r="V4700" i="10"/>
  <c r="X4700" i="10" s="1"/>
  <c r="Z4700" i="10" s="1"/>
  <c r="AB4700" i="10" l="1"/>
  <c r="AD4700" i="10" s="1"/>
  <c r="AA4700" i="10"/>
  <c r="AC4700" i="10" s="1"/>
  <c r="AF4700" i="10" l="1"/>
  <c r="AE4700" i="10"/>
  <c r="AH4700" i="10" l="1"/>
  <c r="T4701" i="10"/>
  <c r="AG4701" i="10" l="1"/>
  <c r="S4702" i="10"/>
  <c r="R4703" i="10" s="1"/>
  <c r="V4701" i="10"/>
  <c r="X4701" i="10" s="1"/>
  <c r="Z4701" i="10" s="1"/>
  <c r="U4701" i="10"/>
  <c r="W4701" i="10" s="1"/>
  <c r="Y4701" i="10" s="1"/>
  <c r="AJ4700" i="10"/>
  <c r="AI4700" i="10" s="1"/>
  <c r="AB4701" i="10" l="1"/>
  <c r="AD4701" i="10" s="1"/>
  <c r="AA4701" i="10"/>
  <c r="AC4701" i="10" s="1"/>
  <c r="AE4701" i="10" l="1"/>
  <c r="AF4701" i="10"/>
  <c r="AH4701" i="10" l="1"/>
  <c r="T4702" i="10"/>
  <c r="AG4702" i="10" l="1"/>
  <c r="S4703" i="10"/>
  <c r="R4704" i="10" s="1"/>
  <c r="AJ4701" i="10"/>
  <c r="AI4701" i="10" s="1"/>
  <c r="U4702" i="10"/>
  <c r="W4702" i="10" s="1"/>
  <c r="Y4702" i="10" s="1"/>
  <c r="V4702" i="10"/>
  <c r="X4702" i="10" s="1"/>
  <c r="Z4702" i="10" s="1"/>
  <c r="AA4702" i="10" l="1"/>
  <c r="AC4702" i="10" s="1"/>
  <c r="AB4702" i="10"/>
  <c r="AD4702" i="10" s="1"/>
  <c r="AF4702" i="10" l="1"/>
  <c r="AE4702" i="10"/>
  <c r="AH4702" i="10" l="1"/>
  <c r="T4703" i="10"/>
  <c r="AG4703" i="10" l="1"/>
  <c r="S4704" i="10"/>
  <c r="R4705" i="10" s="1"/>
  <c r="AJ4702" i="10"/>
  <c r="AI4702" i="10" s="1"/>
  <c r="V4703" i="10"/>
  <c r="X4703" i="10" s="1"/>
  <c r="Z4703" i="10" s="1"/>
  <c r="U4703" i="10"/>
  <c r="W4703" i="10" s="1"/>
  <c r="Y4703" i="10" s="1"/>
  <c r="AB4703" i="10" l="1"/>
  <c r="AD4703" i="10" s="1"/>
  <c r="AA4703" i="10"/>
  <c r="AC4703" i="10" s="1"/>
  <c r="AF4703" i="10" l="1"/>
  <c r="AE4703" i="10"/>
  <c r="AH4703" i="10" l="1"/>
  <c r="T4704" i="10"/>
  <c r="AG4704" i="10" l="1"/>
  <c r="S4705" i="10"/>
  <c r="R4706" i="10" s="1"/>
  <c r="V4704" i="10"/>
  <c r="X4704" i="10" s="1"/>
  <c r="Z4704" i="10" s="1"/>
  <c r="U4704" i="10"/>
  <c r="W4704" i="10" s="1"/>
  <c r="Y4704" i="10" s="1"/>
  <c r="AJ4703" i="10"/>
  <c r="AI4703" i="10" s="1"/>
  <c r="AB4704" i="10" l="1"/>
  <c r="AD4704" i="10" s="1"/>
  <c r="AA4704" i="10"/>
  <c r="AC4704" i="10" s="1"/>
  <c r="AF4704" i="10" l="1"/>
  <c r="AE4704" i="10"/>
  <c r="AH4704" i="10" l="1"/>
  <c r="T4705" i="10"/>
  <c r="AG4705" i="10" l="1"/>
  <c r="S4706" i="10"/>
  <c r="R4707" i="10" s="1"/>
  <c r="U4705" i="10"/>
  <c r="W4705" i="10" s="1"/>
  <c r="Y4705" i="10" s="1"/>
  <c r="V4705" i="10"/>
  <c r="X4705" i="10" s="1"/>
  <c r="Z4705" i="10" s="1"/>
  <c r="AJ4704" i="10"/>
  <c r="AI4704" i="10" s="1"/>
  <c r="AB4705" i="10" l="1"/>
  <c r="AD4705" i="10" s="1"/>
  <c r="AA4705" i="10"/>
  <c r="AC4705" i="10" s="1"/>
  <c r="AE4705" i="10" l="1"/>
  <c r="AH4705" i="10" s="1"/>
  <c r="AJ4705" i="10" s="1"/>
  <c r="AF4705" i="10"/>
  <c r="T4706" i="10"/>
  <c r="AI4705" i="10" l="1"/>
  <c r="AG4706" i="10"/>
  <c r="S4707" i="10"/>
  <c r="R4708" i="10" s="1"/>
  <c r="U4706" i="10"/>
  <c r="W4706" i="10" s="1"/>
  <c r="Y4706" i="10" s="1"/>
  <c r="V4706" i="10"/>
  <c r="X4706" i="10" s="1"/>
  <c r="Z4706" i="10" s="1"/>
  <c r="AB4706" i="10" l="1"/>
  <c r="AD4706" i="10" s="1"/>
  <c r="AA4706" i="10"/>
  <c r="AC4706" i="10" s="1"/>
  <c r="AF4706" i="10" l="1"/>
  <c r="AE4706" i="10"/>
  <c r="AH4706" i="10" l="1"/>
  <c r="T4707" i="10"/>
  <c r="AG4707" i="10" l="1"/>
  <c r="S4708" i="10"/>
  <c r="R4709" i="10" s="1"/>
  <c r="U4707" i="10"/>
  <c r="W4707" i="10" s="1"/>
  <c r="Y4707" i="10" s="1"/>
  <c r="V4707" i="10"/>
  <c r="X4707" i="10" s="1"/>
  <c r="Z4707" i="10" s="1"/>
  <c r="AJ4706" i="10"/>
  <c r="AI4706" i="10" s="1"/>
  <c r="AB4707" i="10" l="1"/>
  <c r="AD4707" i="10" s="1"/>
  <c r="AA4707" i="10"/>
  <c r="AC4707" i="10" s="1"/>
  <c r="AE4707" i="10" l="1"/>
  <c r="AF4707" i="10"/>
  <c r="AH4707" i="10" l="1"/>
  <c r="T4708" i="10"/>
  <c r="AG4708" i="10" l="1"/>
  <c r="S4709" i="10"/>
  <c r="R4710" i="10" s="1"/>
  <c r="AJ4707" i="10"/>
  <c r="AI4707" i="10" s="1"/>
  <c r="V4708" i="10"/>
  <c r="X4708" i="10" s="1"/>
  <c r="Z4708" i="10" s="1"/>
  <c r="U4708" i="10"/>
  <c r="W4708" i="10" s="1"/>
  <c r="Y4708" i="10" s="1"/>
  <c r="AB4708" i="10" l="1"/>
  <c r="AD4708" i="10" s="1"/>
  <c r="AA4708" i="10"/>
  <c r="AC4708" i="10" s="1"/>
  <c r="AF4708" i="10" l="1"/>
  <c r="AE4708" i="10"/>
  <c r="AH4708" i="10" l="1"/>
  <c r="T4709" i="10"/>
  <c r="AG4709" i="10" l="1"/>
  <c r="S4710" i="10"/>
  <c r="R4711" i="10" s="1"/>
  <c r="V4709" i="10"/>
  <c r="X4709" i="10" s="1"/>
  <c r="Z4709" i="10" s="1"/>
  <c r="U4709" i="10"/>
  <c r="W4709" i="10" s="1"/>
  <c r="Y4709" i="10" s="1"/>
  <c r="AJ4708" i="10"/>
  <c r="AI4708" i="10" s="1"/>
  <c r="AA4709" i="10" l="1"/>
  <c r="AC4709" i="10" s="1"/>
  <c r="AB4709" i="10"/>
  <c r="AD4709" i="10" s="1"/>
  <c r="AF4709" i="10" l="1"/>
  <c r="AE4709" i="10"/>
  <c r="AH4709" i="10" l="1"/>
  <c r="T4710" i="10"/>
  <c r="AG4710" i="10" l="1"/>
  <c r="S4711" i="10"/>
  <c r="R4712" i="10" s="1"/>
  <c r="U4710" i="10"/>
  <c r="W4710" i="10" s="1"/>
  <c r="AA4710" i="10" s="1"/>
  <c r="V4710" i="10"/>
  <c r="X4710" i="10" s="1"/>
  <c r="Z4710" i="10" s="1"/>
  <c r="AJ4709" i="10"/>
  <c r="AI4709" i="10" s="1"/>
  <c r="AB4710" i="10" l="1"/>
  <c r="AD4710" i="10" s="1"/>
  <c r="Y4710" i="10"/>
  <c r="AC4710" i="10" s="1"/>
  <c r="AF4710" i="10" l="1"/>
  <c r="AE4710" i="10"/>
  <c r="AH4710" i="10" l="1"/>
  <c r="T4711" i="10"/>
  <c r="AG4711" i="10" l="1"/>
  <c r="S4712" i="10"/>
  <c r="R4713" i="10" s="1"/>
  <c r="V4711" i="10"/>
  <c r="X4711" i="10" s="1"/>
  <c r="Z4711" i="10" s="1"/>
  <c r="U4711" i="10"/>
  <c r="W4711" i="10" s="1"/>
  <c r="Y4711" i="10" s="1"/>
  <c r="AJ4710" i="10"/>
  <c r="AI4710" i="10" s="1"/>
  <c r="AA4711" i="10" l="1"/>
  <c r="AC4711" i="10" s="1"/>
  <c r="AB4711" i="10"/>
  <c r="AD4711" i="10" s="1"/>
  <c r="AE4711" i="10" l="1"/>
  <c r="AF4711" i="10"/>
  <c r="AH4711" i="10" l="1"/>
  <c r="T4712" i="10"/>
  <c r="AG4712" i="10" l="1"/>
  <c r="S4713" i="10"/>
  <c r="R4714" i="10" s="1"/>
  <c r="AJ4711" i="10"/>
  <c r="AI4711" i="10" s="1"/>
  <c r="V4712" i="10"/>
  <c r="X4712" i="10" s="1"/>
  <c r="Z4712" i="10" s="1"/>
  <c r="U4712" i="10"/>
  <c r="W4712" i="10" s="1"/>
  <c r="Y4712" i="10" s="1"/>
  <c r="AB4712" i="10" l="1"/>
  <c r="AD4712" i="10" s="1"/>
  <c r="AA4712" i="10"/>
  <c r="AC4712" i="10" s="1"/>
  <c r="AF4712" i="10" l="1"/>
  <c r="AE4712" i="10"/>
  <c r="AH4712" i="10" s="1"/>
  <c r="AJ4712" i="10" s="1"/>
  <c r="T4713" i="10"/>
  <c r="AI4712" i="10" l="1"/>
  <c r="AG4713" i="10"/>
  <c r="S4714" i="10"/>
  <c r="R4715" i="10" s="1"/>
  <c r="V4713" i="10"/>
  <c r="X4713" i="10" s="1"/>
  <c r="Z4713" i="10" s="1"/>
  <c r="U4713" i="10"/>
  <c r="W4713" i="10" s="1"/>
  <c r="Y4713" i="10" s="1"/>
  <c r="AB4713" i="10" l="1"/>
  <c r="AD4713" i="10" s="1"/>
  <c r="AA4713" i="10"/>
  <c r="AC4713" i="10" s="1"/>
  <c r="AE4713" i="10" l="1"/>
  <c r="AF4713" i="10"/>
  <c r="AH4713" i="10" l="1"/>
  <c r="T4714" i="10"/>
  <c r="AG4714" i="10" l="1"/>
  <c r="S4715" i="10"/>
  <c r="R4716" i="10" s="1"/>
  <c r="AJ4713" i="10"/>
  <c r="AI4713" i="10" s="1"/>
  <c r="V4714" i="10"/>
  <c r="X4714" i="10" s="1"/>
  <c r="Z4714" i="10" s="1"/>
  <c r="U4714" i="10"/>
  <c r="W4714" i="10" s="1"/>
  <c r="Y4714" i="10" s="1"/>
  <c r="AB4714" i="10" l="1"/>
  <c r="AD4714" i="10" s="1"/>
  <c r="AA4714" i="10"/>
  <c r="AC4714" i="10" s="1"/>
  <c r="AE4714" i="10" l="1"/>
  <c r="AF4714" i="10"/>
  <c r="AH4714" i="10" l="1"/>
  <c r="T4715" i="10"/>
  <c r="AG4715" i="10" l="1"/>
  <c r="S4716" i="10"/>
  <c r="R4717" i="10" s="1"/>
  <c r="V4715" i="10"/>
  <c r="X4715" i="10" s="1"/>
  <c r="Z4715" i="10" s="1"/>
  <c r="U4715" i="10"/>
  <c r="W4715" i="10" s="1"/>
  <c r="Y4715" i="10" s="1"/>
  <c r="AJ4714" i="10"/>
  <c r="AI4714" i="10" s="1"/>
  <c r="AA4715" i="10" l="1"/>
  <c r="AC4715" i="10" s="1"/>
  <c r="AB4715" i="10"/>
  <c r="AD4715" i="10" s="1"/>
  <c r="AF4715" i="10" l="1"/>
  <c r="AE4715" i="10"/>
  <c r="AH4715" i="10" s="1"/>
  <c r="AJ4715" i="10" l="1"/>
  <c r="AI4715" i="10" s="1"/>
  <c r="T4716" i="10"/>
  <c r="AG4716" i="10" l="1"/>
  <c r="S4717" i="10"/>
  <c r="R4718" i="10" s="1"/>
  <c r="U4716" i="10"/>
  <c r="W4716" i="10" s="1"/>
  <c r="Y4716" i="10" s="1"/>
  <c r="V4716" i="10"/>
  <c r="X4716" i="10" s="1"/>
  <c r="Z4716" i="10" s="1"/>
  <c r="AB4716" i="10" l="1"/>
  <c r="AD4716" i="10" s="1"/>
  <c r="AA4716" i="10"/>
  <c r="AC4716" i="10" s="1"/>
  <c r="AE4716" i="10" l="1"/>
  <c r="AH4716" i="10" s="1"/>
  <c r="AJ4716" i="10" s="1"/>
  <c r="AI4716" i="10" s="1"/>
  <c r="T4717" i="10"/>
  <c r="AF4716" i="10"/>
  <c r="AG4717" i="10" l="1"/>
  <c r="S4718" i="10"/>
  <c r="R4719" i="10" s="1"/>
  <c r="U4717" i="10"/>
  <c r="W4717" i="10" s="1"/>
  <c r="Y4717" i="10" s="1"/>
  <c r="V4717" i="10"/>
  <c r="X4717" i="10" s="1"/>
  <c r="Z4717" i="10" s="1"/>
  <c r="AA4717" i="10" l="1"/>
  <c r="AC4717" i="10" s="1"/>
  <c r="AB4717" i="10"/>
  <c r="AD4717" i="10" s="1"/>
  <c r="AF4717" i="10" l="1"/>
  <c r="AE4717" i="10"/>
  <c r="T4718" i="10" s="1"/>
  <c r="AG4718" i="10" l="1"/>
  <c r="S4719" i="10"/>
  <c r="R4720" i="10" s="1"/>
  <c r="AH4717" i="10"/>
  <c r="U4718" i="10"/>
  <c r="W4718" i="10" s="1"/>
  <c r="Y4718" i="10" s="1"/>
  <c r="V4718" i="10"/>
  <c r="X4718" i="10" s="1"/>
  <c r="Z4718" i="10" s="1"/>
  <c r="AB4718" i="10" l="1"/>
  <c r="AD4718" i="10" s="1"/>
  <c r="AA4718" i="10"/>
  <c r="AC4718" i="10" s="1"/>
  <c r="AJ4717" i="10"/>
  <c r="AI4717" i="10" s="1"/>
  <c r="AF4718" i="10" l="1"/>
  <c r="AE4718" i="10"/>
  <c r="AH4718" i="10" s="1"/>
  <c r="AJ4718" i="10" l="1"/>
  <c r="AI4718" i="10" s="1"/>
  <c r="T4719" i="10"/>
  <c r="AG4719" i="10" l="1"/>
  <c r="S4720" i="10"/>
  <c r="R4721" i="10" s="1"/>
  <c r="V4719" i="10"/>
  <c r="X4719" i="10" s="1"/>
  <c r="Z4719" i="10" s="1"/>
  <c r="U4719" i="10"/>
  <c r="W4719" i="10" s="1"/>
  <c r="Y4719" i="10" s="1"/>
  <c r="AB4719" i="10" l="1"/>
  <c r="AD4719" i="10" s="1"/>
  <c r="AA4719" i="10"/>
  <c r="AC4719" i="10" s="1"/>
  <c r="AE4719" i="10" l="1"/>
  <c r="AF4719" i="10"/>
  <c r="AH4719" i="10"/>
  <c r="T4720" i="10"/>
  <c r="AG4720" i="10" l="1"/>
  <c r="S4721" i="10"/>
  <c r="R4722" i="10" s="1"/>
  <c r="V4720" i="10"/>
  <c r="X4720" i="10" s="1"/>
  <c r="Z4720" i="10" s="1"/>
  <c r="U4720" i="10"/>
  <c r="W4720" i="10" s="1"/>
  <c r="Y4720" i="10" s="1"/>
  <c r="AJ4719" i="10"/>
  <c r="AI4719" i="10" s="1"/>
  <c r="AB4720" i="10" l="1"/>
  <c r="AD4720" i="10" s="1"/>
  <c r="AA4720" i="10"/>
  <c r="AC4720" i="10" s="1"/>
  <c r="AE4720" i="10" l="1"/>
  <c r="AF4720" i="10"/>
  <c r="AH4720" i="10" l="1"/>
  <c r="T4721" i="10"/>
  <c r="AG4721" i="10" l="1"/>
  <c r="S4722" i="10"/>
  <c r="R4723" i="10" s="1"/>
  <c r="U4721" i="10"/>
  <c r="W4721" i="10" s="1"/>
  <c r="Y4721" i="10" s="1"/>
  <c r="V4721" i="10"/>
  <c r="X4721" i="10" s="1"/>
  <c r="Z4721" i="10" s="1"/>
  <c r="AJ4720" i="10"/>
  <c r="AI4720" i="10" s="1"/>
  <c r="AB4721" i="10" l="1"/>
  <c r="AD4721" i="10" s="1"/>
  <c r="AA4721" i="10"/>
  <c r="AC4721" i="10" s="1"/>
  <c r="AF4721" i="10" l="1"/>
  <c r="AE4721" i="10"/>
  <c r="AH4721" i="10" l="1"/>
  <c r="T4722" i="10"/>
  <c r="AG4722" i="10" l="1"/>
  <c r="S4723" i="10"/>
  <c r="R4724" i="10" s="1"/>
  <c r="AJ4721" i="10"/>
  <c r="AI4721" i="10" s="1"/>
  <c r="V4722" i="10"/>
  <c r="X4722" i="10" s="1"/>
  <c r="Z4722" i="10" s="1"/>
  <c r="U4722" i="10"/>
  <c r="W4722" i="10" s="1"/>
  <c r="Y4722" i="10" s="1"/>
  <c r="AB4722" i="10" l="1"/>
  <c r="AD4722" i="10" s="1"/>
  <c r="AA4722" i="10"/>
  <c r="AC4722" i="10" s="1"/>
  <c r="AF4722" i="10" l="1"/>
  <c r="AE4722" i="10"/>
  <c r="AH4722" i="10" l="1"/>
  <c r="T4723" i="10"/>
  <c r="AG4723" i="10" l="1"/>
  <c r="S4724" i="10"/>
  <c r="R4725" i="10" s="1"/>
  <c r="AJ4722" i="10"/>
  <c r="AI4722" i="10" s="1"/>
  <c r="V4723" i="10"/>
  <c r="X4723" i="10" s="1"/>
  <c r="AB4723" i="10" s="1"/>
  <c r="U4723" i="10"/>
  <c r="W4723" i="10" s="1"/>
  <c r="Y4723" i="10" s="1"/>
  <c r="AA4723" i="10" l="1"/>
  <c r="AC4723" i="10" s="1"/>
  <c r="Z4723" i="10"/>
  <c r="AD4723" i="10" s="1"/>
  <c r="AE4723" i="10" l="1"/>
  <c r="T4724" i="10" s="1"/>
  <c r="AF4723" i="10"/>
  <c r="AG4724" i="10" l="1"/>
  <c r="S4725" i="10"/>
  <c r="R4726" i="10" s="1"/>
  <c r="AH4723" i="10"/>
  <c r="U4724" i="10"/>
  <c r="W4724" i="10" s="1"/>
  <c r="Y4724" i="10" s="1"/>
  <c r="V4724" i="10"/>
  <c r="X4724" i="10" s="1"/>
  <c r="Z4724" i="10" s="1"/>
  <c r="AB4724" i="10" l="1"/>
  <c r="AD4724" i="10" s="1"/>
  <c r="AA4724" i="10"/>
  <c r="AC4724" i="10" s="1"/>
  <c r="AJ4723" i="10"/>
  <c r="AI4723" i="10" s="1"/>
  <c r="AF4724" i="10" l="1"/>
  <c r="AE4724" i="10"/>
  <c r="AH4724" i="10" l="1"/>
  <c r="T4725" i="10"/>
  <c r="AG4725" i="10" l="1"/>
  <c r="S4726" i="10"/>
  <c r="R4727" i="10" s="1"/>
  <c r="AJ4724" i="10"/>
  <c r="AI4724" i="10" s="1"/>
  <c r="U4725" i="10"/>
  <c r="W4725" i="10" s="1"/>
  <c r="Y4725" i="10" s="1"/>
  <c r="V4725" i="10"/>
  <c r="X4725" i="10" s="1"/>
  <c r="Z4725" i="10" s="1"/>
  <c r="AB4725" i="10" l="1"/>
  <c r="AD4725" i="10" s="1"/>
  <c r="AA4725" i="10"/>
  <c r="AC4725" i="10" s="1"/>
  <c r="AE4725" i="10" l="1"/>
  <c r="AH4725" i="10" s="1"/>
  <c r="AJ4725" i="10" s="1"/>
  <c r="AF4725" i="10"/>
  <c r="T4726" i="10"/>
  <c r="AI4725" i="10" l="1"/>
  <c r="AG4726" i="10"/>
  <c r="S4727" i="10"/>
  <c r="R4728" i="10" s="1"/>
  <c r="V4726" i="10"/>
  <c r="X4726" i="10" s="1"/>
  <c r="Z4726" i="10" s="1"/>
  <c r="U4726" i="10"/>
  <c r="W4726" i="10" s="1"/>
  <c r="Y4726" i="10" s="1"/>
  <c r="AB4726" i="10" l="1"/>
  <c r="AD4726" i="10" s="1"/>
  <c r="AA4726" i="10"/>
  <c r="AC4726" i="10" s="1"/>
  <c r="AE4726" i="10" l="1"/>
  <c r="AH4726" i="10"/>
  <c r="T4727" i="10"/>
  <c r="AF4726" i="10"/>
  <c r="AG4727" i="10" l="1"/>
  <c r="S4728" i="10"/>
  <c r="R4729" i="10" s="1"/>
  <c r="U4727" i="10"/>
  <c r="W4727" i="10" s="1"/>
  <c r="Y4727" i="10" s="1"/>
  <c r="V4727" i="10"/>
  <c r="X4727" i="10" s="1"/>
  <c r="Z4727" i="10" s="1"/>
  <c r="AJ4726" i="10"/>
  <c r="AI4726" i="10" s="1"/>
  <c r="AB4727" i="10" l="1"/>
  <c r="AD4727" i="10" s="1"/>
  <c r="AA4727" i="10"/>
  <c r="AC4727" i="10" s="1"/>
  <c r="AF4727" i="10" l="1"/>
  <c r="AE4727" i="10"/>
  <c r="AH4727" i="10" s="1"/>
  <c r="AJ4727" i="10" s="1"/>
  <c r="AI4727" i="10" s="1"/>
  <c r="T4728" i="10"/>
  <c r="AG4728" i="10" l="1"/>
  <c r="S4729" i="10"/>
  <c r="R4730" i="10" s="1"/>
  <c r="V4728" i="10"/>
  <c r="X4728" i="10" s="1"/>
  <c r="Z4728" i="10" s="1"/>
  <c r="U4728" i="10"/>
  <c r="W4728" i="10" s="1"/>
  <c r="Y4728" i="10" s="1"/>
  <c r="AB4728" i="10" l="1"/>
  <c r="AD4728" i="10" s="1"/>
  <c r="AA4728" i="10"/>
  <c r="AC4728" i="10" s="1"/>
  <c r="AE4728" i="10" l="1"/>
  <c r="AF4728" i="10"/>
  <c r="AH4728" i="10" l="1"/>
  <c r="T4729" i="10"/>
  <c r="AG4729" i="10" l="1"/>
  <c r="S4730" i="10"/>
  <c r="R4731" i="10" s="1"/>
  <c r="AJ4728" i="10"/>
  <c r="AI4728" i="10" s="1"/>
  <c r="U4729" i="10"/>
  <c r="W4729" i="10" s="1"/>
  <c r="Y4729" i="10" s="1"/>
  <c r="V4729" i="10"/>
  <c r="X4729" i="10" s="1"/>
  <c r="Z4729" i="10" s="1"/>
  <c r="AB4729" i="10" l="1"/>
  <c r="AD4729" i="10" s="1"/>
  <c r="AA4729" i="10"/>
  <c r="AC4729" i="10" s="1"/>
  <c r="AE4729" i="10" l="1"/>
  <c r="AH4729" i="10" s="1"/>
  <c r="AJ4729" i="10" s="1"/>
  <c r="AF4729" i="10"/>
  <c r="T4730" i="10"/>
  <c r="AI4729" i="10" l="1"/>
  <c r="AG4730" i="10"/>
  <c r="S4731" i="10"/>
  <c r="R4732" i="10" s="1"/>
  <c r="U4730" i="10"/>
  <c r="W4730" i="10" s="1"/>
  <c r="Y4730" i="10" s="1"/>
  <c r="V4730" i="10"/>
  <c r="X4730" i="10" s="1"/>
  <c r="Z4730" i="10" s="1"/>
  <c r="AB4730" i="10" l="1"/>
  <c r="AD4730" i="10" s="1"/>
  <c r="AA4730" i="10"/>
  <c r="AC4730" i="10" s="1"/>
  <c r="AF4730" i="10" l="1"/>
  <c r="AE4730" i="10"/>
  <c r="AH4730" i="10" l="1"/>
  <c r="T4731" i="10"/>
  <c r="AG4731" i="10" l="1"/>
  <c r="S4732" i="10"/>
  <c r="R4733" i="10" s="1"/>
  <c r="AJ4730" i="10"/>
  <c r="AI4730" i="10" s="1"/>
  <c r="U4731" i="10"/>
  <c r="W4731" i="10" s="1"/>
  <c r="Y4731" i="10" s="1"/>
  <c r="V4731" i="10"/>
  <c r="X4731" i="10" s="1"/>
  <c r="Z4731" i="10" s="1"/>
  <c r="AA4731" i="10" l="1"/>
  <c r="AC4731" i="10" s="1"/>
  <c r="AB4731" i="10"/>
  <c r="AD4731" i="10" s="1"/>
  <c r="AE4731" i="10" l="1"/>
  <c r="AF4731" i="10"/>
  <c r="AH4731" i="10" l="1"/>
  <c r="T4732" i="10"/>
  <c r="AG4732" i="10" l="1"/>
  <c r="S4733" i="10"/>
  <c r="R4734" i="10" s="1"/>
  <c r="AJ4731" i="10"/>
  <c r="AI4731" i="10" s="1"/>
  <c r="U4732" i="10"/>
  <c r="W4732" i="10" s="1"/>
  <c r="Y4732" i="10" s="1"/>
  <c r="V4732" i="10"/>
  <c r="X4732" i="10" s="1"/>
  <c r="Z4732" i="10" s="1"/>
  <c r="AB4732" i="10" l="1"/>
  <c r="AD4732" i="10" s="1"/>
  <c r="AA4732" i="10"/>
  <c r="AC4732" i="10" s="1"/>
  <c r="AF4732" i="10" l="1"/>
  <c r="AE4732" i="10"/>
  <c r="AH4732" i="10" l="1"/>
  <c r="T4733" i="10"/>
  <c r="AG4733" i="10" l="1"/>
  <c r="S4734" i="10"/>
  <c r="R4735" i="10" s="1"/>
  <c r="AI4732" i="10"/>
  <c r="AJ4732" i="10"/>
  <c r="V4733" i="10"/>
  <c r="X4733" i="10" s="1"/>
  <c r="Z4733" i="10" s="1"/>
  <c r="U4733" i="10"/>
  <c r="W4733" i="10" s="1"/>
  <c r="Y4733" i="10" s="1"/>
  <c r="AB4733" i="10" l="1"/>
  <c r="AD4733" i="10" s="1"/>
  <c r="AA4733" i="10"/>
  <c r="AC4733" i="10" s="1"/>
  <c r="AE4733" i="10" l="1"/>
  <c r="AF4733" i="10"/>
  <c r="AH4733" i="10" l="1"/>
  <c r="T4734" i="10"/>
  <c r="AG4734" i="10" l="1"/>
  <c r="S4735" i="10"/>
  <c r="R4736" i="10" s="1"/>
  <c r="U4734" i="10"/>
  <c r="W4734" i="10" s="1"/>
  <c r="Y4734" i="10" s="1"/>
  <c r="V4734" i="10"/>
  <c r="X4734" i="10" s="1"/>
  <c r="Z4734" i="10" s="1"/>
  <c r="AJ4733" i="10"/>
  <c r="AI4733" i="10" s="1"/>
  <c r="AB4734" i="10" l="1"/>
  <c r="AD4734" i="10" s="1"/>
  <c r="AA4734" i="10"/>
  <c r="AC4734" i="10" s="1"/>
  <c r="AE4734" i="10" l="1"/>
  <c r="AF4734" i="10"/>
  <c r="AH4734" i="10" l="1"/>
  <c r="T4735" i="10"/>
  <c r="AG4735" i="10" l="1"/>
  <c r="S4736" i="10"/>
  <c r="R4737" i="10" s="1"/>
  <c r="AJ4734" i="10"/>
  <c r="AI4734" i="10" s="1"/>
  <c r="V4735" i="10"/>
  <c r="X4735" i="10" s="1"/>
  <c r="Z4735" i="10" s="1"/>
  <c r="U4735" i="10"/>
  <c r="W4735" i="10" s="1"/>
  <c r="Y4735" i="10" s="1"/>
  <c r="AB4735" i="10" l="1"/>
  <c r="AD4735" i="10" s="1"/>
  <c r="AA4735" i="10"/>
  <c r="AC4735" i="10" s="1"/>
  <c r="AF4735" i="10" l="1"/>
  <c r="AE4735" i="10"/>
  <c r="AH4735" i="10" l="1"/>
  <c r="T4736" i="10"/>
  <c r="AG4736" i="10" l="1"/>
  <c r="S4737" i="10"/>
  <c r="R4738" i="10" s="1"/>
  <c r="V4736" i="10"/>
  <c r="X4736" i="10" s="1"/>
  <c r="Z4736" i="10" s="1"/>
  <c r="U4736" i="10"/>
  <c r="W4736" i="10" s="1"/>
  <c r="Y4736" i="10" s="1"/>
  <c r="AJ4735" i="10"/>
  <c r="AI4735" i="10" s="1"/>
  <c r="AB4736" i="10" l="1"/>
  <c r="AD4736" i="10" s="1"/>
  <c r="AA4736" i="10"/>
  <c r="AC4736" i="10" s="1"/>
  <c r="AF4736" i="10" l="1"/>
  <c r="AE4736" i="10"/>
  <c r="AH4736" i="10" l="1"/>
  <c r="T4737" i="10"/>
  <c r="AG4737" i="10" l="1"/>
  <c r="S4738" i="10"/>
  <c r="R4739" i="10" s="1"/>
  <c r="U4737" i="10"/>
  <c r="W4737" i="10" s="1"/>
  <c r="Y4737" i="10" s="1"/>
  <c r="V4737" i="10"/>
  <c r="X4737" i="10" s="1"/>
  <c r="Z4737" i="10" s="1"/>
  <c r="AJ4736" i="10"/>
  <c r="AI4736" i="10" s="1"/>
  <c r="AB4737" i="10" l="1"/>
  <c r="AD4737" i="10" s="1"/>
  <c r="AA4737" i="10"/>
  <c r="AC4737" i="10" s="1"/>
  <c r="AE4737" i="10" l="1"/>
  <c r="AF4737" i="10"/>
  <c r="AH4737" i="10" l="1"/>
  <c r="T4738" i="10"/>
  <c r="AG4738" i="10" l="1"/>
  <c r="S4739" i="10"/>
  <c r="R4740" i="10" s="1"/>
  <c r="AJ4737" i="10"/>
  <c r="AI4737" i="10" s="1"/>
  <c r="V4738" i="10"/>
  <c r="X4738" i="10" s="1"/>
  <c r="Z4738" i="10" s="1"/>
  <c r="U4738" i="10"/>
  <c r="W4738" i="10" s="1"/>
  <c r="Y4738" i="10" s="1"/>
  <c r="AB4738" i="10" l="1"/>
  <c r="AD4738" i="10" s="1"/>
  <c r="AA4738" i="10"/>
  <c r="AC4738" i="10" s="1"/>
  <c r="AE4738" i="10" l="1"/>
  <c r="AF4738" i="10"/>
  <c r="AH4738" i="10" l="1"/>
  <c r="T4739" i="10"/>
  <c r="AG4739" i="10" l="1"/>
  <c r="S4740" i="10"/>
  <c r="R4741" i="10" s="1"/>
  <c r="AJ4738" i="10"/>
  <c r="AI4738" i="10" s="1"/>
  <c r="U4739" i="10"/>
  <c r="W4739" i="10" s="1"/>
  <c r="Y4739" i="10" s="1"/>
  <c r="V4739" i="10"/>
  <c r="X4739" i="10" s="1"/>
  <c r="Z4739" i="10" s="1"/>
  <c r="AB4739" i="10" l="1"/>
  <c r="AD4739" i="10" s="1"/>
  <c r="AA4739" i="10"/>
  <c r="AC4739" i="10" s="1"/>
  <c r="AE4739" i="10" l="1"/>
  <c r="AF4739" i="10"/>
  <c r="AH4739" i="10" l="1"/>
  <c r="T4740" i="10"/>
  <c r="AG4740" i="10" l="1"/>
  <c r="S4741" i="10"/>
  <c r="R4742" i="10" s="1"/>
  <c r="U4740" i="10"/>
  <c r="W4740" i="10" s="1"/>
  <c r="Y4740" i="10" s="1"/>
  <c r="V4740" i="10"/>
  <c r="X4740" i="10" s="1"/>
  <c r="Z4740" i="10" s="1"/>
  <c r="AJ4739" i="10"/>
  <c r="AI4739" i="10" s="1"/>
  <c r="AA4740" i="10" l="1"/>
  <c r="AC4740" i="10" s="1"/>
  <c r="AB4740" i="10"/>
  <c r="AD4740" i="10" s="1"/>
  <c r="AF4740" i="10" l="1"/>
  <c r="AE4740" i="10"/>
  <c r="AH4740" i="10" s="1"/>
  <c r="AJ4740" i="10" l="1"/>
  <c r="AI4740" i="10" s="1"/>
  <c r="T4741" i="10"/>
  <c r="AG4741" i="10" l="1"/>
  <c r="S4742" i="10"/>
  <c r="R4743" i="10" s="1"/>
  <c r="U4741" i="10"/>
  <c r="W4741" i="10" s="1"/>
  <c r="Y4741" i="10" s="1"/>
  <c r="V4741" i="10"/>
  <c r="X4741" i="10" s="1"/>
  <c r="Z4741" i="10" s="1"/>
  <c r="AB4741" i="10" l="1"/>
  <c r="AD4741" i="10" s="1"/>
  <c r="AA4741" i="10"/>
  <c r="AC4741" i="10" s="1"/>
  <c r="T4742" i="10"/>
  <c r="AG4742" i="10" s="1"/>
  <c r="AE4741" i="10" l="1"/>
  <c r="AH4741" i="10" s="1"/>
  <c r="AJ4741" i="10" s="1"/>
  <c r="AF4741" i="10"/>
  <c r="S4743" i="10"/>
  <c r="R4744" i="10" s="1"/>
  <c r="U4742" i="10"/>
  <c r="W4742" i="10" s="1"/>
  <c r="Y4742" i="10" s="1"/>
  <c r="V4742" i="10"/>
  <c r="X4742" i="10" s="1"/>
  <c r="Z4742" i="10" s="1"/>
  <c r="AI4741" i="10" l="1"/>
  <c r="AA4742" i="10"/>
  <c r="AC4742" i="10" s="1"/>
  <c r="AB4742" i="10"/>
  <c r="AD4742" i="10" s="1"/>
  <c r="AE4742" i="10" l="1"/>
  <c r="AF4742" i="10"/>
  <c r="AH4742" i="10" l="1"/>
  <c r="T4743" i="10"/>
  <c r="AG4743" i="10" l="1"/>
  <c r="S4744" i="10"/>
  <c r="R4745" i="10" s="1"/>
  <c r="AJ4742" i="10"/>
  <c r="AI4742" i="10" s="1"/>
  <c r="V4743" i="10"/>
  <c r="X4743" i="10" s="1"/>
  <c r="Z4743" i="10" s="1"/>
  <c r="U4743" i="10"/>
  <c r="W4743" i="10" s="1"/>
  <c r="Y4743" i="10" s="1"/>
  <c r="AB4743" i="10" l="1"/>
  <c r="AD4743" i="10" s="1"/>
  <c r="AA4743" i="10"/>
  <c r="AC4743" i="10" s="1"/>
  <c r="AF4743" i="10" l="1"/>
  <c r="AE4743" i="10"/>
  <c r="AH4743" i="10" s="1"/>
  <c r="AJ4743" i="10" s="1"/>
  <c r="AI4743" i="10" s="1"/>
  <c r="T4744" i="10"/>
  <c r="AG4744" i="10" l="1"/>
  <c r="S4745" i="10"/>
  <c r="R4746" i="10" s="1"/>
  <c r="V4744" i="10"/>
  <c r="X4744" i="10" s="1"/>
  <c r="Z4744" i="10" s="1"/>
  <c r="U4744" i="10"/>
  <c r="W4744" i="10" s="1"/>
  <c r="Y4744" i="10" s="1"/>
  <c r="AB4744" i="10" l="1"/>
  <c r="AD4744" i="10" s="1"/>
  <c r="AA4744" i="10"/>
  <c r="AC4744" i="10" s="1"/>
  <c r="AE4744" i="10" l="1"/>
  <c r="AF4744" i="10"/>
  <c r="AH4744" i="10"/>
  <c r="T4745" i="10"/>
  <c r="AG4745" i="10" l="1"/>
  <c r="S4746" i="10"/>
  <c r="R4747" i="10" s="1"/>
  <c r="U4745" i="10"/>
  <c r="W4745" i="10" s="1"/>
  <c r="Y4745" i="10" s="1"/>
  <c r="V4745" i="10"/>
  <c r="X4745" i="10" s="1"/>
  <c r="Z4745" i="10" s="1"/>
  <c r="AJ4744" i="10"/>
  <c r="AI4744" i="10" s="1"/>
  <c r="AB4745" i="10" l="1"/>
  <c r="AD4745" i="10" s="1"/>
  <c r="AA4745" i="10"/>
  <c r="AC4745" i="10" s="1"/>
  <c r="AE4745" i="10" l="1"/>
  <c r="AH4745" i="10" s="1"/>
  <c r="AJ4745" i="10" s="1"/>
  <c r="AF4745" i="10"/>
  <c r="T4746" i="10"/>
  <c r="AI4745" i="10" l="1"/>
  <c r="AG4746" i="10"/>
  <c r="S4747" i="10"/>
  <c r="R4748" i="10" s="1"/>
  <c r="V4746" i="10"/>
  <c r="X4746" i="10" s="1"/>
  <c r="Z4746" i="10" s="1"/>
  <c r="U4746" i="10"/>
  <c r="W4746" i="10" s="1"/>
  <c r="Y4746" i="10" s="1"/>
  <c r="AB4746" i="10" l="1"/>
  <c r="AD4746" i="10" s="1"/>
  <c r="AA4746" i="10"/>
  <c r="AC4746" i="10" s="1"/>
  <c r="AF4746" i="10" l="1"/>
  <c r="AE4746" i="10"/>
  <c r="AH4746" i="10" l="1"/>
  <c r="T4747" i="10"/>
  <c r="AG4747" i="10" l="1"/>
  <c r="S4748" i="10"/>
  <c r="R4749" i="10" s="1"/>
  <c r="V4747" i="10"/>
  <c r="X4747" i="10" s="1"/>
  <c r="Z4747" i="10" s="1"/>
  <c r="U4747" i="10"/>
  <c r="W4747" i="10" s="1"/>
  <c r="Y4747" i="10" s="1"/>
  <c r="AJ4746" i="10"/>
  <c r="AI4746" i="10" s="1"/>
  <c r="AA4747" i="10" l="1"/>
  <c r="AC4747" i="10" s="1"/>
  <c r="AB4747" i="10"/>
  <c r="AD4747" i="10" s="1"/>
  <c r="AE4747" i="10" l="1"/>
  <c r="AF4747" i="10"/>
  <c r="AH4747" i="10" l="1"/>
  <c r="T4748" i="10"/>
  <c r="AG4748" i="10" l="1"/>
  <c r="S4749" i="10"/>
  <c r="R4750" i="10" s="1"/>
  <c r="AJ4747" i="10"/>
  <c r="AI4747" i="10" s="1"/>
  <c r="V4748" i="10"/>
  <c r="X4748" i="10" s="1"/>
  <c r="Z4748" i="10" s="1"/>
  <c r="U4748" i="10"/>
  <c r="W4748" i="10" s="1"/>
  <c r="Y4748" i="10" s="1"/>
  <c r="AB4748" i="10" l="1"/>
  <c r="AD4748" i="10" s="1"/>
  <c r="AA4748" i="10"/>
  <c r="AC4748" i="10" s="1"/>
  <c r="AF4748" i="10" l="1"/>
  <c r="AE4748" i="10"/>
  <c r="AH4748" i="10" l="1"/>
  <c r="T4749" i="10"/>
  <c r="AG4749" i="10" l="1"/>
  <c r="S4750" i="10"/>
  <c r="R4751" i="10" s="1"/>
  <c r="U4749" i="10"/>
  <c r="W4749" i="10" s="1"/>
  <c r="Y4749" i="10" s="1"/>
  <c r="V4749" i="10"/>
  <c r="X4749" i="10" s="1"/>
  <c r="Z4749" i="10" s="1"/>
  <c r="AJ4748" i="10"/>
  <c r="AI4748" i="10" s="1"/>
  <c r="AA4749" i="10" l="1"/>
  <c r="AC4749" i="10" s="1"/>
  <c r="AB4749" i="10"/>
  <c r="AD4749" i="10" s="1"/>
  <c r="AE4749" i="10" l="1"/>
  <c r="AH4749" i="10" s="1"/>
  <c r="AJ4749" i="10" s="1"/>
  <c r="T4750" i="10"/>
  <c r="AF4749" i="10"/>
  <c r="AI4749" i="10" l="1"/>
  <c r="AG4750" i="10"/>
  <c r="S4751" i="10"/>
  <c r="R4752" i="10" s="1"/>
  <c r="V4750" i="10"/>
  <c r="X4750" i="10" s="1"/>
  <c r="Z4750" i="10" s="1"/>
  <c r="U4750" i="10"/>
  <c r="W4750" i="10" s="1"/>
  <c r="Y4750" i="10" s="1"/>
  <c r="AB4750" i="10" l="1"/>
  <c r="AD4750" i="10" s="1"/>
  <c r="AA4750" i="10"/>
  <c r="AC4750" i="10" s="1"/>
  <c r="AE4750" i="10" l="1"/>
  <c r="AF4750" i="10"/>
  <c r="AH4750" i="10" l="1"/>
  <c r="T4751" i="10"/>
  <c r="AG4751" i="10" l="1"/>
  <c r="S4752" i="10"/>
  <c r="R4753" i="10" s="1"/>
  <c r="AJ4750" i="10"/>
  <c r="AI4750" i="10" s="1"/>
  <c r="U4751" i="10"/>
  <c r="W4751" i="10" s="1"/>
  <c r="Y4751" i="10" s="1"/>
  <c r="V4751" i="10"/>
  <c r="X4751" i="10" s="1"/>
  <c r="Z4751" i="10" s="1"/>
  <c r="AB4751" i="10" l="1"/>
  <c r="AD4751" i="10" s="1"/>
  <c r="AA4751" i="10"/>
  <c r="AC4751" i="10" s="1"/>
  <c r="AF4751" i="10" l="1"/>
  <c r="AE4751" i="10"/>
  <c r="AH4751" i="10" s="1"/>
  <c r="AJ4751" i="10" s="1"/>
  <c r="AI4751" i="10" s="1"/>
  <c r="T4752" i="10"/>
  <c r="AG4752" i="10" l="1"/>
  <c r="S4753" i="10"/>
  <c r="R4754" i="10" s="1"/>
  <c r="V4752" i="10"/>
  <c r="X4752" i="10" s="1"/>
  <c r="Z4752" i="10" s="1"/>
  <c r="U4752" i="10"/>
  <c r="W4752" i="10" s="1"/>
  <c r="Y4752" i="10" s="1"/>
  <c r="AB4752" i="10" l="1"/>
  <c r="AD4752" i="10" s="1"/>
  <c r="AA4752" i="10"/>
  <c r="AC4752" i="10" s="1"/>
  <c r="AF4752" i="10" l="1"/>
  <c r="AE4752" i="10"/>
  <c r="AH4752" i="10" s="1"/>
  <c r="AJ4752" i="10" l="1"/>
  <c r="AI4752" i="10" s="1"/>
  <c r="T4753" i="10"/>
  <c r="AG4753" i="10" l="1"/>
  <c r="S4754" i="10"/>
  <c r="R4755" i="10" s="1"/>
  <c r="V4753" i="10"/>
  <c r="X4753" i="10" s="1"/>
  <c r="Z4753" i="10" s="1"/>
  <c r="U4753" i="10"/>
  <c r="W4753" i="10" s="1"/>
  <c r="Y4753" i="10" s="1"/>
  <c r="AB4753" i="10" l="1"/>
  <c r="AD4753" i="10" s="1"/>
  <c r="AA4753" i="10"/>
  <c r="AC4753" i="10" s="1"/>
  <c r="AE4753" i="10" l="1"/>
  <c r="AF4753" i="10"/>
  <c r="AH4753" i="10"/>
  <c r="T4754" i="10"/>
  <c r="AG4754" i="10" l="1"/>
  <c r="S4755" i="10"/>
  <c r="R4756" i="10" s="1"/>
  <c r="V4754" i="10"/>
  <c r="X4754" i="10" s="1"/>
  <c r="Z4754" i="10" s="1"/>
  <c r="U4754" i="10"/>
  <c r="W4754" i="10" s="1"/>
  <c r="Y4754" i="10" s="1"/>
  <c r="AJ4753" i="10"/>
  <c r="AI4753" i="10" s="1"/>
  <c r="AB4754" i="10" l="1"/>
  <c r="AD4754" i="10" s="1"/>
  <c r="AA4754" i="10"/>
  <c r="AC4754" i="10" s="1"/>
  <c r="AF4754" i="10" s="1"/>
  <c r="AE4754" i="10" l="1"/>
  <c r="AH4754" i="10" s="1"/>
  <c r="AJ4754" i="10" s="1"/>
  <c r="AI4754" i="10" s="1"/>
  <c r="T4755" i="10"/>
  <c r="AG4755" i="10" l="1"/>
  <c r="S4756" i="10"/>
  <c r="R4757" i="10" s="1"/>
  <c r="U4755" i="10"/>
  <c r="W4755" i="10" s="1"/>
  <c r="Y4755" i="10" s="1"/>
  <c r="V4755" i="10"/>
  <c r="X4755" i="10" s="1"/>
  <c r="Z4755" i="10" s="1"/>
  <c r="AB4755" i="10" l="1"/>
  <c r="AD4755" i="10" s="1"/>
  <c r="AA4755" i="10"/>
  <c r="AC4755" i="10" s="1"/>
  <c r="AF4755" i="10" l="1"/>
  <c r="AE4755" i="10"/>
  <c r="AH4755" i="10" l="1"/>
  <c r="T4756" i="10"/>
  <c r="AG4756" i="10" l="1"/>
  <c r="S4757" i="10"/>
  <c r="R4758" i="10" s="1"/>
  <c r="AI4755" i="10"/>
  <c r="AJ4755" i="10"/>
  <c r="V4756" i="10"/>
  <c r="X4756" i="10" s="1"/>
  <c r="Z4756" i="10" s="1"/>
  <c r="U4756" i="10"/>
  <c r="W4756" i="10" s="1"/>
  <c r="Y4756" i="10" s="1"/>
  <c r="AB4756" i="10" l="1"/>
  <c r="AD4756" i="10" s="1"/>
  <c r="AA4756" i="10"/>
  <c r="AC4756" i="10" s="1"/>
  <c r="AF4756" i="10" l="1"/>
  <c r="AE4756" i="10"/>
  <c r="AH4756" i="10" s="1"/>
  <c r="AJ4756" i="10" s="1"/>
  <c r="T4757" i="10"/>
  <c r="AI4756" i="10" l="1"/>
  <c r="AG4757" i="10"/>
  <c r="S4758" i="10"/>
  <c r="R4759" i="10" s="1"/>
  <c r="U4757" i="10"/>
  <c r="W4757" i="10" s="1"/>
  <c r="Y4757" i="10" s="1"/>
  <c r="V4757" i="10"/>
  <c r="X4757" i="10" s="1"/>
  <c r="Z4757" i="10" s="1"/>
  <c r="AB4757" i="10" l="1"/>
  <c r="AD4757" i="10" s="1"/>
  <c r="AA4757" i="10"/>
  <c r="AC4757" i="10" s="1"/>
  <c r="AE4757" i="10" l="1"/>
  <c r="AF4757" i="10"/>
  <c r="AH4757" i="10" l="1"/>
  <c r="T4758" i="10"/>
  <c r="AG4758" i="10" l="1"/>
  <c r="S4759" i="10"/>
  <c r="R4760" i="10" s="1"/>
  <c r="U4758" i="10"/>
  <c r="W4758" i="10" s="1"/>
  <c r="Y4758" i="10" s="1"/>
  <c r="V4758" i="10"/>
  <c r="X4758" i="10" s="1"/>
  <c r="Z4758" i="10" s="1"/>
  <c r="AJ4757" i="10"/>
  <c r="AI4757" i="10" s="1"/>
  <c r="AB4758" i="10" l="1"/>
  <c r="AD4758" i="10" s="1"/>
  <c r="AA4758" i="10"/>
  <c r="AC4758" i="10" s="1"/>
  <c r="AE4758" i="10" l="1"/>
  <c r="AF4758" i="10"/>
  <c r="AH4758" i="10" l="1"/>
  <c r="T4759" i="10"/>
  <c r="AG4759" i="10" l="1"/>
  <c r="S4760" i="10"/>
  <c r="R4761" i="10" s="1"/>
  <c r="AJ4758" i="10"/>
  <c r="AI4758" i="10" s="1"/>
  <c r="V4759" i="10"/>
  <c r="X4759" i="10" s="1"/>
  <c r="Z4759" i="10" s="1"/>
  <c r="U4759" i="10"/>
  <c r="W4759" i="10" s="1"/>
  <c r="Y4759" i="10" s="1"/>
  <c r="AB4759" i="10" l="1"/>
  <c r="AD4759" i="10" s="1"/>
  <c r="AA4759" i="10"/>
  <c r="AC4759" i="10" s="1"/>
  <c r="AE4759" i="10" l="1"/>
  <c r="AH4759" i="10" s="1"/>
  <c r="AJ4759" i="10" s="1"/>
  <c r="AF4759" i="10"/>
  <c r="T4760" i="10"/>
  <c r="AI4759" i="10" l="1"/>
  <c r="AG4760" i="10"/>
  <c r="S4761" i="10"/>
  <c r="R4762" i="10" s="1"/>
  <c r="V4760" i="10"/>
  <c r="X4760" i="10" s="1"/>
  <c r="Z4760" i="10" s="1"/>
  <c r="U4760" i="10"/>
  <c r="W4760" i="10" s="1"/>
  <c r="Y4760" i="10" s="1"/>
  <c r="AB4760" i="10" l="1"/>
  <c r="AD4760" i="10" s="1"/>
  <c r="AA4760" i="10"/>
  <c r="AC4760" i="10" s="1"/>
  <c r="AE4760" i="10" l="1"/>
  <c r="AH4760" i="10" s="1"/>
  <c r="AF4760" i="10"/>
  <c r="AJ4760" i="10" l="1"/>
  <c r="AI4760" i="10" s="1"/>
  <c r="T4761" i="10"/>
  <c r="AG4761" i="10" l="1"/>
  <c r="S4762" i="10"/>
  <c r="R4763" i="10" s="1"/>
  <c r="U4761" i="10"/>
  <c r="W4761" i="10" s="1"/>
  <c r="Y4761" i="10" s="1"/>
  <c r="V4761" i="10"/>
  <c r="X4761" i="10" s="1"/>
  <c r="Z4761" i="10" s="1"/>
  <c r="AB4761" i="10" l="1"/>
  <c r="AD4761" i="10" s="1"/>
  <c r="AA4761" i="10"/>
  <c r="AC4761" i="10" s="1"/>
  <c r="AF4761" i="10" l="1"/>
  <c r="AE4761" i="10"/>
  <c r="AH4761" i="10" s="1"/>
  <c r="AJ4761" i="10" s="1"/>
  <c r="AI4761" i="10" s="1"/>
  <c r="T4762" i="10"/>
  <c r="AG4762" i="10" l="1"/>
  <c r="S4763" i="10"/>
  <c r="R4764" i="10" s="1"/>
  <c r="V4762" i="10"/>
  <c r="X4762" i="10" s="1"/>
  <c r="Z4762" i="10" s="1"/>
  <c r="U4762" i="10"/>
  <c r="W4762" i="10" s="1"/>
  <c r="Y4762" i="10" s="1"/>
  <c r="AB4762" i="10" l="1"/>
  <c r="AD4762" i="10" s="1"/>
  <c r="AA4762" i="10"/>
  <c r="AC4762" i="10" s="1"/>
  <c r="AE4762" i="10" l="1"/>
  <c r="AH4762" i="10" s="1"/>
  <c r="AJ4762" i="10" s="1"/>
  <c r="AF4762" i="10"/>
  <c r="T4763" i="10"/>
  <c r="AG4763" i="10" l="1"/>
  <c r="S4764" i="10"/>
  <c r="R4765" i="10" s="1"/>
  <c r="U4763" i="10"/>
  <c r="W4763" i="10" s="1"/>
  <c r="Y4763" i="10" s="1"/>
  <c r="AI4762" i="10"/>
  <c r="V4763" i="10"/>
  <c r="X4763" i="10" s="1"/>
  <c r="Z4763" i="10" s="1"/>
  <c r="AB4763" i="10" l="1"/>
  <c r="AD4763" i="10" s="1"/>
  <c r="AA4763" i="10"/>
  <c r="AC4763" i="10" s="1"/>
  <c r="AF4763" i="10" l="1"/>
  <c r="AE4763" i="10"/>
  <c r="T4764" i="10" s="1"/>
  <c r="AG4764" i="10" l="1"/>
  <c r="S4765" i="10"/>
  <c r="R4766" i="10" s="1"/>
  <c r="AH4763" i="10"/>
  <c r="U4764" i="10"/>
  <c r="W4764" i="10" s="1"/>
  <c r="Y4764" i="10" s="1"/>
  <c r="V4764" i="10"/>
  <c r="X4764" i="10" s="1"/>
  <c r="Z4764" i="10" s="1"/>
  <c r="AA4764" i="10" l="1"/>
  <c r="AC4764" i="10" s="1"/>
  <c r="AB4764" i="10"/>
  <c r="AD4764" i="10" s="1"/>
  <c r="AJ4763" i="10"/>
  <c r="AI4763" i="10" s="1"/>
  <c r="AE4764" i="10" l="1"/>
  <c r="AH4764" i="10" s="1"/>
  <c r="AF4764" i="10"/>
  <c r="AJ4764" i="10" l="1"/>
  <c r="AI4764" i="10" s="1"/>
  <c r="T4765" i="10"/>
  <c r="AG4765" i="10" l="1"/>
  <c r="S4766" i="10"/>
  <c r="R4767" i="10" s="1"/>
  <c r="V4765" i="10"/>
  <c r="X4765" i="10" s="1"/>
  <c r="Z4765" i="10" s="1"/>
  <c r="U4765" i="10"/>
  <c r="W4765" i="10" s="1"/>
  <c r="Y4765" i="10" s="1"/>
  <c r="AB4765" i="10" l="1"/>
  <c r="AD4765" i="10" s="1"/>
  <c r="AA4765" i="10"/>
  <c r="AC4765" i="10" s="1"/>
  <c r="AF4765" i="10" l="1"/>
  <c r="AE4765" i="10"/>
  <c r="T4766" i="10" s="1"/>
  <c r="AG4766" i="10" l="1"/>
  <c r="S4767" i="10"/>
  <c r="R4768" i="10" s="1"/>
  <c r="AH4765" i="10"/>
  <c r="U4766" i="10"/>
  <c r="W4766" i="10" s="1"/>
  <c r="Y4766" i="10" s="1"/>
  <c r="V4766" i="10"/>
  <c r="X4766" i="10" s="1"/>
  <c r="Z4766" i="10" s="1"/>
  <c r="AB4766" i="10" l="1"/>
  <c r="AD4766" i="10" s="1"/>
  <c r="AA4766" i="10"/>
  <c r="AC4766" i="10" s="1"/>
  <c r="AJ4765" i="10"/>
  <c r="AI4765" i="10" s="1"/>
  <c r="AE4766" i="10" l="1"/>
  <c r="T4767" i="10" s="1"/>
  <c r="AF4766" i="10"/>
  <c r="AG4767" i="10" l="1"/>
  <c r="S4768" i="10"/>
  <c r="R4769" i="10" s="1"/>
  <c r="AH4766" i="10"/>
  <c r="U4767" i="10"/>
  <c r="W4767" i="10" s="1"/>
  <c r="Y4767" i="10" s="1"/>
  <c r="V4767" i="10"/>
  <c r="X4767" i="10" s="1"/>
  <c r="Z4767" i="10" s="1"/>
  <c r="AA4767" i="10" l="1"/>
  <c r="AC4767" i="10" s="1"/>
  <c r="AB4767" i="10"/>
  <c r="AD4767" i="10" s="1"/>
  <c r="AJ4766" i="10"/>
  <c r="H53" i="11" s="1"/>
  <c r="AF4767" i="10" l="1"/>
  <c r="AI4766" i="10"/>
  <c r="G53" i="11" s="1"/>
  <c r="AE4767" i="10"/>
  <c r="AH4767" i="10" l="1"/>
  <c r="T4768" i="10"/>
  <c r="AG4768" i="10" l="1"/>
  <c r="S4769" i="10"/>
  <c r="R4770" i="10" s="1"/>
  <c r="U4768" i="10"/>
  <c r="W4768" i="10" s="1"/>
  <c r="Y4768" i="10" s="1"/>
  <c r="V4768" i="10"/>
  <c r="X4768" i="10" s="1"/>
  <c r="Z4768" i="10" s="1"/>
  <c r="AJ4767" i="10"/>
  <c r="AI4767" i="10" s="1"/>
  <c r="AA4768" i="10" l="1"/>
  <c r="AC4768" i="10" s="1"/>
  <c r="AB4768" i="10"/>
  <c r="AD4768" i="10" s="1"/>
  <c r="AE4768" i="10" l="1"/>
  <c r="AF4768" i="10"/>
  <c r="AH4768" i="10" l="1"/>
  <c r="T4769" i="10"/>
  <c r="AG4769" i="10" l="1"/>
  <c r="S4770" i="10"/>
  <c r="R4771" i="10" s="1"/>
  <c r="AJ4768" i="10"/>
  <c r="AI4768" i="10" s="1"/>
  <c r="U4769" i="10"/>
  <c r="W4769" i="10" s="1"/>
  <c r="Y4769" i="10" s="1"/>
  <c r="V4769" i="10"/>
  <c r="X4769" i="10" s="1"/>
  <c r="Z4769" i="10" s="1"/>
  <c r="AA4769" i="10" l="1"/>
  <c r="AC4769" i="10" s="1"/>
  <c r="AB4769" i="10"/>
  <c r="AD4769" i="10" s="1"/>
  <c r="AF4769" i="10" l="1"/>
  <c r="AE4769" i="10"/>
  <c r="AH4769" i="10" s="1"/>
  <c r="AJ4769" i="10" s="1"/>
  <c r="T4770" i="10"/>
  <c r="AI4769" i="10" l="1"/>
  <c r="AG4770" i="10"/>
  <c r="S4771" i="10"/>
  <c r="R4772" i="10" s="1"/>
  <c r="V4770" i="10"/>
  <c r="X4770" i="10" s="1"/>
  <c r="Z4770" i="10" s="1"/>
  <c r="U4770" i="10"/>
  <c r="W4770" i="10" s="1"/>
  <c r="Y4770" i="10" s="1"/>
  <c r="AB4770" i="10" l="1"/>
  <c r="AD4770" i="10" s="1"/>
  <c r="AA4770" i="10"/>
  <c r="AC4770" i="10" s="1"/>
  <c r="AF4770" i="10" l="1"/>
  <c r="AE4770" i="10"/>
  <c r="AH4770" i="10" l="1"/>
  <c r="T4771" i="10"/>
  <c r="AG4771" i="10" l="1"/>
  <c r="S4772" i="10"/>
  <c r="R4773" i="10" s="1"/>
  <c r="AJ4770" i="10"/>
  <c r="AI4770" i="10" s="1"/>
  <c r="U4771" i="10"/>
  <c r="W4771" i="10" s="1"/>
  <c r="Y4771" i="10" s="1"/>
  <c r="V4771" i="10"/>
  <c r="X4771" i="10" s="1"/>
  <c r="Z4771" i="10" s="1"/>
  <c r="AA4771" i="10" l="1"/>
  <c r="AC4771" i="10" s="1"/>
  <c r="AB4771" i="10"/>
  <c r="AD4771" i="10" s="1"/>
  <c r="AE4771" i="10" l="1"/>
  <c r="AH4771" i="10" s="1"/>
  <c r="AJ4771" i="10" s="1"/>
  <c r="AF4771" i="10"/>
  <c r="T4772" i="10"/>
  <c r="AI4771" i="10" l="1"/>
  <c r="AG4772" i="10"/>
  <c r="S4773" i="10"/>
  <c r="R4774" i="10" s="1"/>
  <c r="U4772" i="10"/>
  <c r="W4772" i="10" s="1"/>
  <c r="Y4772" i="10" s="1"/>
  <c r="V4772" i="10"/>
  <c r="X4772" i="10" s="1"/>
  <c r="Z4772" i="10" s="1"/>
  <c r="AA4772" i="10" l="1"/>
  <c r="AC4772" i="10" s="1"/>
  <c r="AB4772" i="10"/>
  <c r="AD4772" i="10" s="1"/>
  <c r="AE4772" i="10" l="1"/>
  <c r="AF4772" i="10"/>
  <c r="AH4772" i="10" l="1"/>
  <c r="T4773" i="10"/>
  <c r="AG4773" i="10" l="1"/>
  <c r="S4774" i="10"/>
  <c r="R4775" i="10" s="1"/>
  <c r="U4773" i="10"/>
  <c r="W4773" i="10" s="1"/>
  <c r="Y4773" i="10" s="1"/>
  <c r="V4773" i="10"/>
  <c r="X4773" i="10" s="1"/>
  <c r="Z4773" i="10" s="1"/>
  <c r="AJ4772" i="10"/>
  <c r="AI4772" i="10" s="1"/>
  <c r="AB4773" i="10" l="1"/>
  <c r="AD4773" i="10" s="1"/>
  <c r="AA4773" i="10"/>
  <c r="AC4773" i="10" s="1"/>
  <c r="AF4773" i="10" l="1"/>
  <c r="AE4773" i="10"/>
  <c r="AH4773" i="10" l="1"/>
  <c r="T4774" i="10"/>
  <c r="AG4774" i="10" l="1"/>
  <c r="S4775" i="10"/>
  <c r="R4776" i="10" s="1"/>
  <c r="AJ4773" i="10"/>
  <c r="AI4773" i="10" s="1"/>
  <c r="V4774" i="10"/>
  <c r="X4774" i="10" s="1"/>
  <c r="Z4774" i="10" s="1"/>
  <c r="U4774" i="10"/>
  <c r="W4774" i="10" s="1"/>
  <c r="Y4774" i="10" s="1"/>
  <c r="AB4774" i="10" l="1"/>
  <c r="AD4774" i="10" s="1"/>
  <c r="AA4774" i="10"/>
  <c r="AC4774" i="10" s="1"/>
  <c r="AE4774" i="10" l="1"/>
  <c r="AF4774" i="10"/>
  <c r="AH4774" i="10" l="1"/>
  <c r="T4775" i="10"/>
  <c r="AG4775" i="10" l="1"/>
  <c r="S4776" i="10"/>
  <c r="R4777" i="10" s="1"/>
  <c r="AJ4774" i="10"/>
  <c r="AI4774" i="10" s="1"/>
  <c r="U4775" i="10"/>
  <c r="W4775" i="10" s="1"/>
  <c r="Y4775" i="10" s="1"/>
  <c r="V4775" i="10"/>
  <c r="X4775" i="10" s="1"/>
  <c r="Z4775" i="10" s="1"/>
  <c r="AB4775" i="10" l="1"/>
  <c r="AD4775" i="10" s="1"/>
  <c r="AA4775" i="10"/>
  <c r="AC4775" i="10" s="1"/>
  <c r="AE4775" i="10" l="1"/>
  <c r="AH4775" i="10" s="1"/>
  <c r="AJ4775" i="10" s="1"/>
  <c r="AF4775" i="10"/>
  <c r="T4776" i="10"/>
  <c r="AI4775" i="10" l="1"/>
  <c r="AG4776" i="10"/>
  <c r="S4777" i="10"/>
  <c r="R4778" i="10" s="1"/>
  <c r="V4776" i="10"/>
  <c r="X4776" i="10" s="1"/>
  <c r="Z4776" i="10" s="1"/>
  <c r="U4776" i="10"/>
  <c r="W4776" i="10" s="1"/>
  <c r="Y4776" i="10" s="1"/>
  <c r="AB4776" i="10" l="1"/>
  <c r="AD4776" i="10" s="1"/>
  <c r="AA4776" i="10"/>
  <c r="AC4776" i="10" s="1"/>
  <c r="AF4776" i="10" l="1"/>
  <c r="AE4776" i="10"/>
  <c r="AH4776" i="10" l="1"/>
  <c r="T4777" i="10"/>
  <c r="AG4777" i="10" l="1"/>
  <c r="S4778" i="10"/>
  <c r="R4779" i="10" s="1"/>
  <c r="V4777" i="10"/>
  <c r="X4777" i="10" s="1"/>
  <c r="Z4777" i="10" s="1"/>
  <c r="U4777" i="10"/>
  <c r="W4777" i="10" s="1"/>
  <c r="AA4777" i="10" s="1"/>
  <c r="AJ4776" i="10"/>
  <c r="AI4776" i="10" s="1"/>
  <c r="AB4777" i="10" l="1"/>
  <c r="AD4777" i="10" s="1"/>
  <c r="Y4777" i="10"/>
  <c r="AC4777" i="10" s="1"/>
  <c r="AF4777" i="10" l="1"/>
  <c r="AE4777" i="10"/>
  <c r="AH4777" i="10" l="1"/>
  <c r="T4778" i="10"/>
  <c r="AG4778" i="10" l="1"/>
  <c r="S4779" i="10"/>
  <c r="R4780" i="10" s="1"/>
  <c r="AJ4777" i="10"/>
  <c r="AI4777" i="10" s="1"/>
  <c r="U4778" i="10"/>
  <c r="W4778" i="10" s="1"/>
  <c r="Y4778" i="10" s="1"/>
  <c r="V4778" i="10"/>
  <c r="X4778" i="10" s="1"/>
  <c r="Z4778" i="10" s="1"/>
  <c r="AA4778" i="10" l="1"/>
  <c r="AC4778" i="10" s="1"/>
  <c r="AB4778" i="10"/>
  <c r="AD4778" i="10" s="1"/>
  <c r="AF4778" i="10" l="1"/>
  <c r="AE4778" i="10"/>
  <c r="AH4778" i="10" l="1"/>
  <c r="T4779" i="10"/>
  <c r="AG4779" i="10" l="1"/>
  <c r="S4780" i="10"/>
  <c r="R4781" i="10" s="1"/>
  <c r="AI4778" i="10"/>
  <c r="AJ4778" i="10"/>
  <c r="V4779" i="10"/>
  <c r="X4779" i="10" s="1"/>
  <c r="Z4779" i="10" s="1"/>
  <c r="U4779" i="10"/>
  <c r="W4779" i="10" s="1"/>
  <c r="Y4779" i="10" s="1"/>
  <c r="AB4779" i="10" l="1"/>
  <c r="AD4779" i="10" s="1"/>
  <c r="AA4779" i="10"/>
  <c r="AC4779" i="10" s="1"/>
  <c r="AE4779" i="10" l="1"/>
  <c r="AF4779" i="10"/>
  <c r="AH4779" i="10" l="1"/>
  <c r="T4780" i="10"/>
  <c r="AG4780" i="10" l="1"/>
  <c r="S4781" i="10"/>
  <c r="R4782" i="10" s="1"/>
  <c r="AJ4779" i="10"/>
  <c r="AI4779" i="10" s="1"/>
  <c r="U4780" i="10"/>
  <c r="W4780" i="10" s="1"/>
  <c r="Y4780" i="10" s="1"/>
  <c r="V4780" i="10"/>
  <c r="X4780" i="10" s="1"/>
  <c r="Z4780" i="10" s="1"/>
  <c r="AB4780" i="10" l="1"/>
  <c r="AD4780" i="10" s="1"/>
  <c r="AA4780" i="10"/>
  <c r="AC4780" i="10" s="1"/>
  <c r="AF4780" i="10" l="1"/>
  <c r="AE4780" i="10"/>
  <c r="AH4780" i="10" l="1"/>
  <c r="T4781" i="10"/>
  <c r="AG4781" i="10" l="1"/>
  <c r="S4782" i="10"/>
  <c r="R4783" i="10" s="1"/>
  <c r="AJ4780" i="10"/>
  <c r="AI4780" i="10" s="1"/>
  <c r="V4781" i="10"/>
  <c r="X4781" i="10" s="1"/>
  <c r="Z4781" i="10" s="1"/>
  <c r="U4781" i="10"/>
  <c r="W4781" i="10" s="1"/>
  <c r="Y4781" i="10" s="1"/>
  <c r="AB4781" i="10" l="1"/>
  <c r="AD4781" i="10" s="1"/>
  <c r="AA4781" i="10"/>
  <c r="AC4781" i="10" s="1"/>
  <c r="AF4781" i="10" l="1"/>
  <c r="AE4781" i="10"/>
  <c r="AH4781" i="10" l="1"/>
  <c r="T4782" i="10"/>
  <c r="AG4782" i="10" l="1"/>
  <c r="S4783" i="10"/>
  <c r="R4784" i="10" s="1"/>
  <c r="AJ4781" i="10"/>
  <c r="AI4781" i="10" s="1"/>
  <c r="V4782" i="10"/>
  <c r="X4782" i="10" s="1"/>
  <c r="Z4782" i="10" s="1"/>
  <c r="U4782" i="10"/>
  <c r="W4782" i="10" s="1"/>
  <c r="Y4782" i="10" s="1"/>
  <c r="AB4782" i="10" l="1"/>
  <c r="AD4782" i="10" s="1"/>
  <c r="AA4782" i="10"/>
  <c r="AC4782" i="10" s="1"/>
  <c r="AF4782" i="10" l="1"/>
  <c r="AE4782" i="10"/>
  <c r="AH4782" i="10" l="1"/>
  <c r="T4783" i="10"/>
  <c r="AG4783" i="10" l="1"/>
  <c r="S4784" i="10"/>
  <c r="R4785" i="10" s="1"/>
  <c r="U4783" i="10"/>
  <c r="W4783" i="10" s="1"/>
  <c r="Y4783" i="10" s="1"/>
  <c r="V4783" i="10"/>
  <c r="X4783" i="10" s="1"/>
  <c r="Z4783" i="10" s="1"/>
  <c r="AJ4782" i="10"/>
  <c r="AI4782" i="10" s="1"/>
  <c r="AB4783" i="10" l="1"/>
  <c r="AD4783" i="10" s="1"/>
  <c r="AA4783" i="10"/>
  <c r="AC4783" i="10" s="1"/>
  <c r="AE4783" i="10" l="1"/>
  <c r="AH4783" i="10" s="1"/>
  <c r="AJ4783" i="10" s="1"/>
  <c r="AF4783" i="10"/>
  <c r="T4784" i="10"/>
  <c r="AI4783" i="10" l="1"/>
  <c r="AG4784" i="10"/>
  <c r="S4785" i="10"/>
  <c r="R4786" i="10" s="1"/>
  <c r="U4784" i="10"/>
  <c r="W4784" i="10" s="1"/>
  <c r="Y4784" i="10" s="1"/>
  <c r="V4784" i="10"/>
  <c r="X4784" i="10" s="1"/>
  <c r="Z4784" i="10" s="1"/>
  <c r="AB4784" i="10" l="1"/>
  <c r="AD4784" i="10" s="1"/>
  <c r="AA4784" i="10"/>
  <c r="AC4784" i="10" s="1"/>
  <c r="AE4784" i="10" l="1"/>
  <c r="AF4784" i="10"/>
  <c r="AH4784" i="10" l="1"/>
  <c r="T4785" i="10"/>
  <c r="AG4785" i="10" l="1"/>
  <c r="S4786" i="10"/>
  <c r="R4787" i="10" s="1"/>
  <c r="AJ4784" i="10"/>
  <c r="AI4784" i="10" s="1"/>
  <c r="U4785" i="10"/>
  <c r="W4785" i="10" s="1"/>
  <c r="Y4785" i="10" s="1"/>
  <c r="V4785" i="10"/>
  <c r="X4785" i="10" s="1"/>
  <c r="AB4785" i="10" s="1"/>
  <c r="AA4785" i="10" l="1"/>
  <c r="AC4785" i="10" s="1"/>
  <c r="Z4785" i="10"/>
  <c r="AD4785" i="10" l="1"/>
  <c r="AF4785" i="10" s="1"/>
  <c r="AE4785" i="10" l="1"/>
  <c r="AH4785" i="10" s="1"/>
  <c r="AI4785" i="10" l="1"/>
  <c r="T4786" i="10"/>
  <c r="AJ4785" i="10"/>
  <c r="AG4786" i="10" l="1"/>
  <c r="S4787" i="10"/>
  <c r="R4788" i="10" s="1"/>
  <c r="U4786" i="10"/>
  <c r="W4786" i="10" s="1"/>
  <c r="Y4786" i="10" s="1"/>
  <c r="V4786" i="10"/>
  <c r="X4786" i="10" s="1"/>
  <c r="Z4786" i="10" s="1"/>
  <c r="AA4786" i="10" l="1"/>
  <c r="AC4786" i="10" s="1"/>
  <c r="AB4786" i="10"/>
  <c r="AD4786" i="10" s="1"/>
  <c r="AE4786" i="10" l="1"/>
  <c r="AF4786" i="10"/>
  <c r="AH4786" i="10"/>
  <c r="T4787" i="10"/>
  <c r="AG4787" i="10" l="1"/>
  <c r="S4788" i="10"/>
  <c r="R4789" i="10" s="1"/>
  <c r="U4787" i="10"/>
  <c r="W4787" i="10" s="1"/>
  <c r="Y4787" i="10" s="1"/>
  <c r="V4787" i="10"/>
  <c r="X4787" i="10" s="1"/>
  <c r="Z4787" i="10" s="1"/>
  <c r="AJ4786" i="10"/>
  <c r="AI4786" i="10" s="1"/>
  <c r="AA4787" i="10" l="1"/>
  <c r="AC4787" i="10" s="1"/>
  <c r="AB4787" i="10"/>
  <c r="AD4787" i="10" s="1"/>
  <c r="AF4787" i="10" l="1"/>
  <c r="AE4787" i="10"/>
  <c r="AH4787" i="10" l="1"/>
  <c r="T4788" i="10"/>
  <c r="AG4788" i="10" l="1"/>
  <c r="S4789" i="10"/>
  <c r="R4790" i="10" s="1"/>
  <c r="AI4787" i="10"/>
  <c r="AJ4787" i="10"/>
  <c r="V4788" i="10"/>
  <c r="X4788" i="10" s="1"/>
  <c r="Z4788" i="10" s="1"/>
  <c r="U4788" i="10"/>
  <c r="W4788" i="10" s="1"/>
  <c r="Y4788" i="10" s="1"/>
  <c r="AB4788" i="10" l="1"/>
  <c r="AD4788" i="10" s="1"/>
  <c r="AA4788" i="10"/>
  <c r="AC4788" i="10" s="1"/>
  <c r="AF4788" i="10" l="1"/>
  <c r="AE4788" i="10"/>
  <c r="AH4788" i="10" l="1"/>
  <c r="T4789" i="10"/>
  <c r="AG4789" i="10" l="1"/>
  <c r="S4790" i="10"/>
  <c r="R4791" i="10" s="1"/>
  <c r="U4789" i="10"/>
  <c r="W4789" i="10" s="1"/>
  <c r="Y4789" i="10" s="1"/>
  <c r="V4789" i="10"/>
  <c r="X4789" i="10" s="1"/>
  <c r="Z4789" i="10" s="1"/>
  <c r="AJ4788" i="10"/>
  <c r="AI4788" i="10" s="1"/>
  <c r="AB4789" i="10" l="1"/>
  <c r="AD4789" i="10" s="1"/>
  <c r="AA4789" i="10"/>
  <c r="AC4789" i="10" s="1"/>
  <c r="AF4789" i="10" l="1"/>
  <c r="AE4789" i="10"/>
  <c r="AH4789" i="10" s="1"/>
  <c r="AJ4789" i="10" s="1"/>
  <c r="AI4789" i="10" s="1"/>
  <c r="T4790" i="10"/>
  <c r="AG4790" i="10" l="1"/>
  <c r="S4791" i="10"/>
  <c r="R4792" i="10" s="1"/>
  <c r="V4790" i="10"/>
  <c r="X4790" i="10" s="1"/>
  <c r="Z4790" i="10" s="1"/>
  <c r="U4790" i="10"/>
  <c r="W4790" i="10" s="1"/>
  <c r="Y4790" i="10" s="1"/>
  <c r="AB4790" i="10" l="1"/>
  <c r="AD4790" i="10" s="1"/>
  <c r="AA4790" i="10"/>
  <c r="AC4790" i="10" s="1"/>
  <c r="AE4790" i="10" l="1"/>
  <c r="AF4790" i="10"/>
  <c r="AH4790" i="10" l="1"/>
  <c r="T4791" i="10"/>
  <c r="AG4791" i="10" l="1"/>
  <c r="S4792" i="10"/>
  <c r="R4793" i="10" s="1"/>
  <c r="AJ4790" i="10"/>
  <c r="AI4790" i="10" s="1"/>
  <c r="U4791" i="10"/>
  <c r="W4791" i="10" s="1"/>
  <c r="Y4791" i="10" s="1"/>
  <c r="V4791" i="10"/>
  <c r="X4791" i="10" s="1"/>
  <c r="Z4791" i="10" s="1"/>
  <c r="AA4791" i="10" l="1"/>
  <c r="AC4791" i="10" s="1"/>
  <c r="AB4791" i="10"/>
  <c r="AD4791" i="10" s="1"/>
  <c r="AE4791" i="10" l="1"/>
  <c r="AF4791" i="10"/>
  <c r="AH4791" i="10" l="1"/>
  <c r="T4792" i="10"/>
  <c r="AG4792" i="10" l="1"/>
  <c r="S4793" i="10"/>
  <c r="R4794" i="10" s="1"/>
  <c r="AJ4791" i="10"/>
  <c r="AI4791" i="10" s="1"/>
  <c r="U4792" i="10"/>
  <c r="W4792" i="10" s="1"/>
  <c r="Y4792" i="10" s="1"/>
  <c r="V4792" i="10"/>
  <c r="X4792" i="10" s="1"/>
  <c r="Z4792" i="10" s="1"/>
  <c r="AA4792" i="10" l="1"/>
  <c r="AC4792" i="10" s="1"/>
  <c r="AB4792" i="10"/>
  <c r="AD4792" i="10" s="1"/>
  <c r="AF4792" i="10" l="1"/>
  <c r="AE4792" i="10"/>
  <c r="AH4792" i="10" l="1"/>
  <c r="T4793" i="10"/>
  <c r="AG4793" i="10" l="1"/>
  <c r="S4794" i="10"/>
  <c r="R4795" i="10" s="1"/>
  <c r="U4793" i="10"/>
  <c r="W4793" i="10" s="1"/>
  <c r="Y4793" i="10" s="1"/>
  <c r="V4793" i="10"/>
  <c r="X4793" i="10" s="1"/>
  <c r="Z4793" i="10" s="1"/>
  <c r="AJ4792" i="10"/>
  <c r="AI4792" i="10" s="1"/>
  <c r="AA4793" i="10" l="1"/>
  <c r="AC4793" i="10" s="1"/>
  <c r="AB4793" i="10"/>
  <c r="AD4793" i="10" s="1"/>
  <c r="AF4793" i="10" l="1"/>
  <c r="AE4793" i="10"/>
  <c r="AH4793" i="10" l="1"/>
  <c r="T4794" i="10"/>
  <c r="AG4794" i="10" l="1"/>
  <c r="S4795" i="10"/>
  <c r="R4796" i="10" s="1"/>
  <c r="U4794" i="10"/>
  <c r="W4794" i="10" s="1"/>
  <c r="Y4794" i="10" s="1"/>
  <c r="V4794" i="10"/>
  <c r="X4794" i="10" s="1"/>
  <c r="Z4794" i="10" s="1"/>
  <c r="AJ4793" i="10"/>
  <c r="AI4793" i="10" s="1"/>
  <c r="AB4794" i="10" l="1"/>
  <c r="AD4794" i="10" s="1"/>
  <c r="AA4794" i="10"/>
  <c r="AC4794" i="10" s="1"/>
  <c r="AF4794" i="10" l="1"/>
  <c r="AE4794" i="10"/>
  <c r="AH4794" i="10" s="1"/>
  <c r="AJ4794" i="10" s="1"/>
  <c r="T4795" i="10"/>
  <c r="AI4794" i="10" l="1"/>
  <c r="AG4795" i="10"/>
  <c r="S4796" i="10"/>
  <c r="R4797" i="10" s="1"/>
  <c r="U4795" i="10"/>
  <c r="W4795" i="10" s="1"/>
  <c r="Y4795" i="10" s="1"/>
  <c r="V4795" i="10"/>
  <c r="X4795" i="10" s="1"/>
  <c r="Z4795" i="10" s="1"/>
  <c r="AB4795" i="10" l="1"/>
  <c r="AD4795" i="10" s="1"/>
  <c r="AA4795" i="10"/>
  <c r="AC4795" i="10" s="1"/>
  <c r="AE4795" i="10" l="1"/>
  <c r="AF4795" i="10"/>
  <c r="AH4795" i="10" l="1"/>
  <c r="T4796" i="10"/>
  <c r="AG4796" i="10" l="1"/>
  <c r="S4797" i="10"/>
  <c r="R4798" i="10" s="1"/>
  <c r="AJ4795" i="10"/>
  <c r="AI4795" i="10" s="1"/>
  <c r="U4796" i="10"/>
  <c r="W4796" i="10" s="1"/>
  <c r="Y4796" i="10" s="1"/>
  <c r="V4796" i="10"/>
  <c r="X4796" i="10" s="1"/>
  <c r="Z4796" i="10" s="1"/>
  <c r="AB4796" i="10" l="1"/>
  <c r="AD4796" i="10" s="1"/>
  <c r="AA4796" i="10"/>
  <c r="AC4796" i="10" s="1"/>
  <c r="AE4796" i="10" l="1"/>
  <c r="AF4796" i="10"/>
  <c r="AH4796" i="10" l="1"/>
  <c r="T4797" i="10"/>
  <c r="AG4797" i="10" l="1"/>
  <c r="S4798" i="10"/>
  <c r="R4799" i="10" s="1"/>
  <c r="AI4796" i="10"/>
  <c r="AJ4796" i="10"/>
  <c r="U4797" i="10"/>
  <c r="W4797" i="10" s="1"/>
  <c r="Y4797" i="10" s="1"/>
  <c r="V4797" i="10"/>
  <c r="X4797" i="10" s="1"/>
  <c r="Z4797" i="10" s="1"/>
  <c r="AA4797" i="10" l="1"/>
  <c r="AC4797" i="10" s="1"/>
  <c r="AB4797" i="10"/>
  <c r="AD4797" i="10" s="1"/>
  <c r="AF4797" i="10" l="1"/>
  <c r="AE4797" i="10"/>
  <c r="AH4797" i="10" l="1"/>
  <c r="T4798" i="10"/>
  <c r="AG4798" i="10" l="1"/>
  <c r="S4799" i="10"/>
  <c r="R4800" i="10" s="1"/>
  <c r="V4798" i="10"/>
  <c r="X4798" i="10" s="1"/>
  <c r="Z4798" i="10" s="1"/>
  <c r="U4798" i="10"/>
  <c r="W4798" i="10" s="1"/>
  <c r="Y4798" i="10" s="1"/>
  <c r="AJ4797" i="10"/>
  <c r="AI4797" i="10" s="1"/>
  <c r="AB4798" i="10" l="1"/>
  <c r="AD4798" i="10" s="1"/>
  <c r="AA4798" i="10"/>
  <c r="AC4798" i="10" s="1"/>
  <c r="AE4798" i="10" l="1"/>
  <c r="AH4798" i="10" s="1"/>
  <c r="AJ4798" i="10" s="1"/>
  <c r="AF4798" i="10"/>
  <c r="T4799" i="10"/>
  <c r="AI4798" i="10" l="1"/>
  <c r="AG4799" i="10"/>
  <c r="S4800" i="10"/>
  <c r="R4801" i="10" s="1"/>
  <c r="V4799" i="10"/>
  <c r="X4799" i="10" s="1"/>
  <c r="Z4799" i="10" s="1"/>
  <c r="U4799" i="10"/>
  <c r="W4799" i="10" s="1"/>
  <c r="Y4799" i="10" s="1"/>
  <c r="AB4799" i="10" l="1"/>
  <c r="AD4799" i="10" s="1"/>
  <c r="AA4799" i="10"/>
  <c r="AC4799" i="10" s="1"/>
  <c r="AE4799" i="10" l="1"/>
  <c r="AF4799" i="10"/>
  <c r="AH4799" i="10" l="1"/>
  <c r="T4800" i="10"/>
  <c r="AG4800" i="10" l="1"/>
  <c r="S4801" i="10"/>
  <c r="R4802" i="10" s="1"/>
  <c r="U4800" i="10"/>
  <c r="W4800" i="10" s="1"/>
  <c r="Y4800" i="10" s="1"/>
  <c r="V4800" i="10"/>
  <c r="X4800" i="10" s="1"/>
  <c r="Z4800" i="10" s="1"/>
  <c r="AJ4799" i="10"/>
  <c r="AI4799" i="10" s="1"/>
  <c r="AB4800" i="10" l="1"/>
  <c r="AD4800" i="10" s="1"/>
  <c r="AA4800" i="10"/>
  <c r="AC4800" i="10" s="1"/>
  <c r="AF4800" i="10" l="1"/>
  <c r="AE4800" i="10"/>
  <c r="AH4800" i="10" s="1"/>
  <c r="AJ4800" i="10" l="1"/>
  <c r="AI4800" i="10" s="1"/>
  <c r="T4801" i="10"/>
  <c r="AG4801" i="10" l="1"/>
  <c r="S4802" i="10"/>
  <c r="R4803" i="10" s="1"/>
  <c r="U4801" i="10"/>
  <c r="W4801" i="10" s="1"/>
  <c r="Y4801" i="10" s="1"/>
  <c r="V4801" i="10"/>
  <c r="X4801" i="10" s="1"/>
  <c r="Z4801" i="10" s="1"/>
  <c r="AB4801" i="10" l="1"/>
  <c r="AD4801" i="10" s="1"/>
  <c r="AA4801" i="10"/>
  <c r="AC4801" i="10" s="1"/>
  <c r="AF4801" i="10" l="1"/>
  <c r="AE4801" i="10"/>
  <c r="AH4801" i="10" s="1"/>
  <c r="AI4801" i="10" l="1"/>
  <c r="T4802" i="10"/>
  <c r="AJ4801" i="10"/>
  <c r="AG4802" i="10" l="1"/>
  <c r="S4803" i="10"/>
  <c r="R4804" i="10" s="1"/>
  <c r="U4802" i="10"/>
  <c r="W4802" i="10" s="1"/>
  <c r="Y4802" i="10" s="1"/>
  <c r="V4802" i="10"/>
  <c r="X4802" i="10" s="1"/>
  <c r="Z4802" i="10" s="1"/>
  <c r="AB4802" i="10" l="1"/>
  <c r="AD4802" i="10" s="1"/>
  <c r="AA4802" i="10"/>
  <c r="AC4802" i="10" s="1"/>
  <c r="AF4802" i="10" l="1"/>
  <c r="AE4802" i="10"/>
  <c r="AH4802" i="10" s="1"/>
  <c r="AJ4802" i="10" s="1"/>
  <c r="AI4802" i="10" s="1"/>
  <c r="T4803" i="10"/>
  <c r="AG4803" i="10" l="1"/>
  <c r="S4804" i="10"/>
  <c r="R4805" i="10" s="1"/>
  <c r="V4803" i="10"/>
  <c r="X4803" i="10" s="1"/>
  <c r="Z4803" i="10" s="1"/>
  <c r="U4803" i="10"/>
  <c r="W4803" i="10" s="1"/>
  <c r="Y4803" i="10" s="1"/>
  <c r="AB4803" i="10" l="1"/>
  <c r="AD4803" i="10" s="1"/>
  <c r="AA4803" i="10"/>
  <c r="AC4803" i="10" s="1"/>
  <c r="AE4803" i="10" l="1"/>
  <c r="T4804" i="10" s="1"/>
  <c r="AF4803" i="10"/>
  <c r="AG4804" i="10" l="1"/>
  <c r="S4805" i="10"/>
  <c r="R4806" i="10" s="1"/>
  <c r="AH4803" i="10"/>
  <c r="U4804" i="10"/>
  <c r="W4804" i="10" s="1"/>
  <c r="Y4804" i="10" s="1"/>
  <c r="V4804" i="10"/>
  <c r="X4804" i="10" s="1"/>
  <c r="Z4804" i="10" s="1"/>
  <c r="AA4804" i="10" l="1"/>
  <c r="AC4804" i="10" s="1"/>
  <c r="AB4804" i="10"/>
  <c r="AD4804" i="10" s="1"/>
  <c r="AJ4803" i="10"/>
  <c r="AI4803" i="10" s="1"/>
  <c r="AF4804" i="10" l="1"/>
  <c r="AE4804" i="10"/>
  <c r="AH4804" i="10" l="1"/>
  <c r="T4805" i="10"/>
  <c r="AG4805" i="10" l="1"/>
  <c r="S4806" i="10"/>
  <c r="R4807" i="10" s="1"/>
  <c r="AJ4804" i="10"/>
  <c r="AI4804" i="10" s="1"/>
  <c r="U4805" i="10"/>
  <c r="W4805" i="10" s="1"/>
  <c r="Y4805" i="10" s="1"/>
  <c r="V4805" i="10"/>
  <c r="X4805" i="10" s="1"/>
  <c r="Z4805" i="10" s="1"/>
  <c r="AB4805" i="10" l="1"/>
  <c r="AD4805" i="10" s="1"/>
  <c r="AA4805" i="10"/>
  <c r="AC4805" i="10" s="1"/>
  <c r="AE4805" i="10" l="1"/>
  <c r="AH4805" i="10"/>
  <c r="T4806" i="10"/>
  <c r="AF4805" i="10"/>
  <c r="AG4806" i="10" l="1"/>
  <c r="S4807" i="10"/>
  <c r="R4808" i="10" s="1"/>
  <c r="AI4805" i="10"/>
  <c r="AJ4805" i="10"/>
  <c r="U4806" i="10"/>
  <c r="W4806" i="10" s="1"/>
  <c r="Y4806" i="10" s="1"/>
  <c r="V4806" i="10"/>
  <c r="X4806" i="10" s="1"/>
  <c r="Z4806" i="10" s="1"/>
  <c r="AA4806" i="10" l="1"/>
  <c r="AC4806" i="10" s="1"/>
  <c r="AB4806" i="10"/>
  <c r="AD4806" i="10" s="1"/>
  <c r="AF4806" i="10" l="1"/>
  <c r="AE4806" i="10"/>
  <c r="AH4806" i="10" l="1"/>
  <c r="T4807" i="10"/>
  <c r="AG4807" i="10" l="1"/>
  <c r="S4808" i="10"/>
  <c r="R4809" i="10" s="1"/>
  <c r="AJ4806" i="10"/>
  <c r="AI4806" i="10" s="1"/>
  <c r="V4807" i="10"/>
  <c r="X4807" i="10" s="1"/>
  <c r="Z4807" i="10" s="1"/>
  <c r="U4807" i="10"/>
  <c r="W4807" i="10" s="1"/>
  <c r="Y4807" i="10" s="1"/>
  <c r="AB4807" i="10" l="1"/>
  <c r="AD4807" i="10" s="1"/>
  <c r="AA4807" i="10"/>
  <c r="AC4807" i="10" s="1"/>
  <c r="AE4807" i="10" l="1"/>
  <c r="AH4807" i="10" s="1"/>
  <c r="AJ4807" i="10" s="1"/>
  <c r="AF4807" i="10"/>
  <c r="T4808" i="10"/>
  <c r="AI4807" i="10" l="1"/>
  <c r="AG4808" i="10"/>
  <c r="S4809" i="10"/>
  <c r="R4810" i="10" s="1"/>
  <c r="V4808" i="10"/>
  <c r="X4808" i="10" s="1"/>
  <c r="Z4808" i="10" s="1"/>
  <c r="U4808" i="10"/>
  <c r="W4808" i="10" s="1"/>
  <c r="Y4808" i="10" s="1"/>
  <c r="AB4808" i="10" l="1"/>
  <c r="AD4808" i="10" s="1"/>
  <c r="AA4808" i="10"/>
  <c r="AC4808" i="10" s="1"/>
  <c r="AF4808" i="10" l="1"/>
  <c r="AE4808" i="10"/>
  <c r="AH4808" i="10" s="1"/>
  <c r="AJ4808" i="10" s="1"/>
  <c r="T4809" i="10"/>
  <c r="AI4808" i="10" l="1"/>
  <c r="AG4809" i="10"/>
  <c r="S4810" i="10"/>
  <c r="R4811" i="10" s="1"/>
  <c r="U4809" i="10"/>
  <c r="W4809" i="10" s="1"/>
  <c r="Y4809" i="10" s="1"/>
  <c r="V4809" i="10"/>
  <c r="X4809" i="10" s="1"/>
  <c r="Z4809" i="10" s="1"/>
  <c r="AB4809" i="10" l="1"/>
  <c r="AD4809" i="10" s="1"/>
  <c r="AA4809" i="10"/>
  <c r="AC4809" i="10" s="1"/>
  <c r="T4810" i="10"/>
  <c r="AG4810" i="10" s="1"/>
  <c r="AE4809" i="10" l="1"/>
  <c r="AH4809" i="10" s="1"/>
  <c r="AJ4809" i="10" s="1"/>
  <c r="AF4809" i="10"/>
  <c r="S4811" i="10"/>
  <c r="R4812" i="10" s="1"/>
  <c r="V4810" i="10"/>
  <c r="X4810" i="10" s="1"/>
  <c r="Z4810" i="10" s="1"/>
  <c r="U4810" i="10"/>
  <c r="W4810" i="10" s="1"/>
  <c r="Y4810" i="10" s="1"/>
  <c r="AI4809" i="10" l="1"/>
  <c r="AB4810" i="10"/>
  <c r="AD4810" i="10" s="1"/>
  <c r="AA4810" i="10"/>
  <c r="AC4810" i="10" s="1"/>
  <c r="AF4810" i="10" l="1"/>
  <c r="AE4810" i="10"/>
  <c r="AH4810" i="10" s="1"/>
  <c r="AJ4810" i="10" s="1"/>
  <c r="AI4810" i="10" s="1"/>
  <c r="T4811" i="10"/>
  <c r="AG4811" i="10" l="1"/>
  <c r="S4812" i="10"/>
  <c r="R4813" i="10" s="1"/>
  <c r="V4811" i="10"/>
  <c r="X4811" i="10" s="1"/>
  <c r="Z4811" i="10" s="1"/>
  <c r="U4811" i="10"/>
  <c r="W4811" i="10" s="1"/>
  <c r="Y4811" i="10" s="1"/>
  <c r="AA4811" i="10" l="1"/>
  <c r="AC4811" i="10" s="1"/>
  <c r="AB4811" i="10"/>
  <c r="AD4811" i="10" s="1"/>
  <c r="AF4811" i="10" l="1"/>
  <c r="AE4811" i="10"/>
  <c r="AH4811" i="10" s="1"/>
  <c r="AJ4811" i="10" l="1"/>
  <c r="AI4811" i="10" s="1"/>
  <c r="T4812" i="10"/>
  <c r="AG4812" i="10" l="1"/>
  <c r="S4813" i="10"/>
  <c r="R4814" i="10" s="1"/>
  <c r="U4812" i="10"/>
  <c r="W4812" i="10" s="1"/>
  <c r="Y4812" i="10" s="1"/>
  <c r="V4812" i="10"/>
  <c r="X4812" i="10" s="1"/>
  <c r="Z4812" i="10" s="1"/>
  <c r="AB4812" i="10" l="1"/>
  <c r="AD4812" i="10" s="1"/>
  <c r="AA4812" i="10"/>
  <c r="AC4812" i="10" s="1"/>
  <c r="AE4812" i="10" l="1"/>
  <c r="AH4812" i="10" s="1"/>
  <c r="AJ4812" i="10" s="1"/>
  <c r="AF4812" i="10"/>
  <c r="T4813" i="10"/>
  <c r="AI4812" i="10" l="1"/>
  <c r="AG4813" i="10"/>
  <c r="S4814" i="10"/>
  <c r="R4815" i="10" s="1"/>
  <c r="V4813" i="10"/>
  <c r="X4813" i="10" s="1"/>
  <c r="Z4813" i="10" s="1"/>
  <c r="U4813" i="10"/>
  <c r="W4813" i="10" s="1"/>
  <c r="Y4813" i="10" s="1"/>
  <c r="AB4813" i="10" l="1"/>
  <c r="AD4813" i="10" s="1"/>
  <c r="AA4813" i="10"/>
  <c r="AC4813" i="10" s="1"/>
  <c r="AE4813" i="10" l="1"/>
  <c r="T4814" i="10" s="1"/>
  <c r="AF4813" i="10"/>
  <c r="AH4813" i="10"/>
  <c r="AG4814" i="10" l="1"/>
  <c r="S4815" i="10"/>
  <c r="R4816" i="10" s="1"/>
  <c r="V4814" i="10"/>
  <c r="X4814" i="10" s="1"/>
  <c r="Z4814" i="10" s="1"/>
  <c r="U4814" i="10"/>
  <c r="W4814" i="10" s="1"/>
  <c r="Y4814" i="10" s="1"/>
  <c r="AJ4813" i="10"/>
  <c r="AI4813" i="10" s="1"/>
  <c r="AB4814" i="10" l="1"/>
  <c r="AD4814" i="10" s="1"/>
  <c r="AA4814" i="10"/>
  <c r="AC4814" i="10" s="1"/>
  <c r="AF4814" i="10"/>
  <c r="AE4814" i="10"/>
  <c r="AH4814" i="10" l="1"/>
  <c r="T4815" i="10"/>
  <c r="AG4815" i="10" l="1"/>
  <c r="S4816" i="10"/>
  <c r="R4817" i="10" s="1"/>
  <c r="V4815" i="10"/>
  <c r="X4815" i="10" s="1"/>
  <c r="Z4815" i="10" s="1"/>
  <c r="U4815" i="10"/>
  <c r="W4815" i="10" s="1"/>
  <c r="Y4815" i="10" s="1"/>
  <c r="AJ4814" i="10"/>
  <c r="AI4814" i="10" s="1"/>
  <c r="AB4815" i="10" l="1"/>
  <c r="AD4815" i="10" s="1"/>
  <c r="AA4815" i="10"/>
  <c r="AC4815" i="10" s="1"/>
  <c r="AE4815" i="10" l="1"/>
  <c r="AF4815" i="10"/>
  <c r="AH4815" i="10" l="1"/>
  <c r="T4816" i="10"/>
  <c r="AG4816" i="10" l="1"/>
  <c r="S4817" i="10"/>
  <c r="R4818" i="10" s="1"/>
  <c r="U4816" i="10"/>
  <c r="W4816" i="10" s="1"/>
  <c r="Y4816" i="10" s="1"/>
  <c r="V4816" i="10"/>
  <c r="X4816" i="10" s="1"/>
  <c r="Z4816" i="10" s="1"/>
  <c r="AJ4815" i="10"/>
  <c r="AI4815" i="10" s="1"/>
  <c r="AB4816" i="10" l="1"/>
  <c r="AD4816" i="10" s="1"/>
  <c r="AA4816" i="10"/>
  <c r="AC4816" i="10" s="1"/>
  <c r="AF4816" i="10" l="1"/>
  <c r="AE4816" i="10"/>
  <c r="AH4816" i="10" l="1"/>
  <c r="T4817" i="10"/>
  <c r="AG4817" i="10" l="1"/>
  <c r="S4818" i="10"/>
  <c r="R4819" i="10" s="1"/>
  <c r="AJ4816" i="10"/>
  <c r="AI4816" i="10" s="1"/>
  <c r="U4817" i="10"/>
  <c r="W4817" i="10" s="1"/>
  <c r="Y4817" i="10" s="1"/>
  <c r="V4817" i="10"/>
  <c r="X4817" i="10" s="1"/>
  <c r="Z4817" i="10" s="1"/>
  <c r="AB4817" i="10" l="1"/>
  <c r="AD4817" i="10" s="1"/>
  <c r="AA4817" i="10"/>
  <c r="AC4817" i="10" s="1"/>
  <c r="AE4817" i="10" l="1"/>
  <c r="AF4817" i="10"/>
  <c r="AH4817" i="10" l="1"/>
  <c r="T4818" i="10"/>
  <c r="AG4818" i="10" l="1"/>
  <c r="S4819" i="10"/>
  <c r="R4820" i="10" s="1"/>
  <c r="AJ4817" i="10"/>
  <c r="AI4817" i="10" s="1"/>
  <c r="V4818" i="10"/>
  <c r="X4818" i="10" s="1"/>
  <c r="Z4818" i="10" s="1"/>
  <c r="U4818" i="10"/>
  <c r="W4818" i="10" s="1"/>
  <c r="Y4818" i="10" s="1"/>
  <c r="AB4818" i="10" l="1"/>
  <c r="AD4818" i="10" s="1"/>
  <c r="AA4818" i="10"/>
  <c r="AC4818" i="10" s="1"/>
  <c r="AE4818" i="10" l="1"/>
  <c r="AH4818" i="10" s="1"/>
  <c r="AJ4818" i="10" s="1"/>
  <c r="AF4818" i="10"/>
  <c r="T4819" i="10"/>
  <c r="AI4818" i="10" l="1"/>
  <c r="AG4819" i="10"/>
  <c r="S4820" i="10"/>
  <c r="R4821" i="10" s="1"/>
  <c r="V4819" i="10"/>
  <c r="X4819" i="10" s="1"/>
  <c r="Z4819" i="10" s="1"/>
  <c r="U4819" i="10"/>
  <c r="W4819" i="10" s="1"/>
  <c r="Y4819" i="10" s="1"/>
  <c r="AA4819" i="10" l="1"/>
  <c r="AC4819" i="10" s="1"/>
  <c r="AB4819" i="10"/>
  <c r="AD4819" i="10" s="1"/>
  <c r="AE4819" i="10" l="1"/>
  <c r="AF4819" i="10"/>
  <c r="AH4819" i="10" l="1"/>
  <c r="T4820" i="10"/>
  <c r="AG4820" i="10" l="1"/>
  <c r="S4821" i="10"/>
  <c r="R4822" i="10" s="1"/>
  <c r="AJ4819" i="10"/>
  <c r="AI4819" i="10" s="1"/>
  <c r="U4820" i="10"/>
  <c r="W4820" i="10" s="1"/>
  <c r="Y4820" i="10" s="1"/>
  <c r="V4820" i="10"/>
  <c r="X4820" i="10" s="1"/>
  <c r="Z4820" i="10" s="1"/>
  <c r="AA4820" i="10" l="1"/>
  <c r="AC4820" i="10" s="1"/>
  <c r="AB4820" i="10"/>
  <c r="AD4820" i="10" s="1"/>
  <c r="AE4820" i="10" l="1"/>
  <c r="AH4820" i="10" s="1"/>
  <c r="AJ4820" i="10" s="1"/>
  <c r="AF4820" i="10"/>
  <c r="T4821" i="10"/>
  <c r="AI4820" i="10" l="1"/>
  <c r="AG4821" i="10"/>
  <c r="S4822" i="10"/>
  <c r="R4823" i="10" s="1"/>
  <c r="V4821" i="10"/>
  <c r="X4821" i="10" s="1"/>
  <c r="Z4821" i="10" s="1"/>
  <c r="U4821" i="10"/>
  <c r="W4821" i="10" s="1"/>
  <c r="Y4821" i="10" s="1"/>
  <c r="AB4821" i="10" l="1"/>
  <c r="AD4821" i="10" s="1"/>
  <c r="AA4821" i="10"/>
  <c r="AC4821" i="10" s="1"/>
  <c r="AE4821" i="10" l="1"/>
  <c r="AF4821" i="10"/>
  <c r="AH4821" i="10" l="1"/>
  <c r="T4822" i="10"/>
  <c r="AG4822" i="10" l="1"/>
  <c r="S4823" i="10"/>
  <c r="R4824" i="10" s="1"/>
  <c r="U4822" i="10"/>
  <c r="W4822" i="10" s="1"/>
  <c r="Y4822" i="10" s="1"/>
  <c r="V4822" i="10"/>
  <c r="X4822" i="10" s="1"/>
  <c r="Z4822" i="10" s="1"/>
  <c r="AJ4821" i="10"/>
  <c r="AI4821" i="10" s="1"/>
  <c r="AA4822" i="10" l="1"/>
  <c r="AC4822" i="10" s="1"/>
  <c r="AB4822" i="10"/>
  <c r="AD4822" i="10" s="1"/>
  <c r="AF4822" i="10" l="1"/>
  <c r="AE4822" i="10"/>
  <c r="AH4822" i="10" s="1"/>
  <c r="AJ4822" i="10" s="1"/>
  <c r="T4823" i="10"/>
  <c r="AI4822" i="10" l="1"/>
  <c r="AG4823" i="10"/>
  <c r="S4824" i="10"/>
  <c r="R4825" i="10" s="1"/>
  <c r="U4823" i="10"/>
  <c r="W4823" i="10" s="1"/>
  <c r="Y4823" i="10" s="1"/>
  <c r="V4823" i="10"/>
  <c r="X4823" i="10" s="1"/>
  <c r="Z4823" i="10" s="1"/>
  <c r="AB4823" i="10" l="1"/>
  <c r="AD4823" i="10" s="1"/>
  <c r="AA4823" i="10"/>
  <c r="AC4823" i="10" s="1"/>
  <c r="AE4823" i="10" s="1"/>
  <c r="AH4823" i="10" s="1"/>
  <c r="AF4823" i="10" l="1"/>
  <c r="AI4823" i="10" s="1"/>
  <c r="T4824" i="10"/>
  <c r="AJ4823" i="10"/>
  <c r="AG4824" i="10" l="1"/>
  <c r="S4825" i="10"/>
  <c r="R4826" i="10" s="1"/>
  <c r="U4824" i="10"/>
  <c r="W4824" i="10" s="1"/>
  <c r="Y4824" i="10" s="1"/>
  <c r="V4824" i="10"/>
  <c r="X4824" i="10" s="1"/>
  <c r="Z4824" i="10" s="1"/>
  <c r="AB4824" i="10" l="1"/>
  <c r="AD4824" i="10" s="1"/>
  <c r="AA4824" i="10"/>
  <c r="AC4824" i="10" s="1"/>
  <c r="AF4824" i="10" l="1"/>
  <c r="AE4824" i="10"/>
  <c r="AH4824" i="10" s="1"/>
  <c r="AJ4824" i="10" s="1"/>
  <c r="AI4824" i="10" s="1"/>
  <c r="T4825" i="10"/>
  <c r="AG4825" i="10" l="1"/>
  <c r="S4826" i="10"/>
  <c r="R4827" i="10" s="1"/>
  <c r="U4825" i="10"/>
  <c r="W4825" i="10" s="1"/>
  <c r="Y4825" i="10" s="1"/>
  <c r="V4825" i="10"/>
  <c r="X4825" i="10" s="1"/>
  <c r="AB4825" i="10" s="1"/>
  <c r="AA4825" i="10" l="1"/>
  <c r="AC4825" i="10" s="1"/>
  <c r="Z4825" i="10"/>
  <c r="AD4825" i="10" s="1"/>
  <c r="AE4825" i="10" l="1"/>
  <c r="AF4825" i="10"/>
  <c r="AH4825" i="10" l="1"/>
  <c r="T4826" i="10"/>
  <c r="AG4826" i="10" l="1"/>
  <c r="S4827" i="10"/>
  <c r="R4828" i="10" s="1"/>
  <c r="V4826" i="10"/>
  <c r="X4826" i="10" s="1"/>
  <c r="Z4826" i="10" s="1"/>
  <c r="U4826" i="10"/>
  <c r="W4826" i="10" s="1"/>
  <c r="Y4826" i="10" s="1"/>
  <c r="AJ4825" i="10"/>
  <c r="AI4825" i="10" s="1"/>
  <c r="AA4826" i="10" l="1"/>
  <c r="AC4826" i="10" s="1"/>
  <c r="AB4826" i="10"/>
  <c r="AD4826" i="10" s="1"/>
  <c r="AE4826" i="10" l="1"/>
  <c r="AH4826" i="10" s="1"/>
  <c r="AJ4826" i="10" s="1"/>
  <c r="AF4826" i="10"/>
  <c r="T4827" i="10"/>
  <c r="AI4826" i="10" l="1"/>
  <c r="AG4827" i="10"/>
  <c r="S4828" i="10"/>
  <c r="R4829" i="10" s="1"/>
  <c r="U4827" i="10"/>
  <c r="W4827" i="10" s="1"/>
  <c r="Y4827" i="10" s="1"/>
  <c r="V4827" i="10"/>
  <c r="X4827" i="10" s="1"/>
  <c r="Z4827" i="10" s="1"/>
  <c r="AB4827" i="10" l="1"/>
  <c r="AD4827" i="10" s="1"/>
  <c r="AA4827" i="10"/>
  <c r="AC4827" i="10" s="1"/>
  <c r="AF4827" i="10" l="1"/>
  <c r="AE4827" i="10"/>
  <c r="AH4827" i="10" l="1"/>
  <c r="T4828" i="10"/>
  <c r="AG4828" i="10" l="1"/>
  <c r="S4829" i="10"/>
  <c r="R4830" i="10" s="1"/>
  <c r="AJ4827" i="10"/>
  <c r="AI4827" i="10" s="1"/>
  <c r="V4828" i="10"/>
  <c r="X4828" i="10" s="1"/>
  <c r="Z4828" i="10" s="1"/>
  <c r="U4828" i="10"/>
  <c r="W4828" i="10" s="1"/>
  <c r="Y4828" i="10" s="1"/>
  <c r="AB4828" i="10" l="1"/>
  <c r="AD4828" i="10" s="1"/>
  <c r="AA4828" i="10"/>
  <c r="AC4828" i="10" s="1"/>
  <c r="AF4828" i="10" l="1"/>
  <c r="AE4828" i="10"/>
  <c r="AH4828" i="10" s="1"/>
  <c r="AJ4828" i="10" s="1"/>
  <c r="T4829" i="10"/>
  <c r="AI4828" i="10" l="1"/>
  <c r="AG4829" i="10"/>
  <c r="S4830" i="10"/>
  <c r="R4831" i="10" s="1"/>
  <c r="V4829" i="10"/>
  <c r="X4829" i="10" s="1"/>
  <c r="Z4829" i="10" s="1"/>
  <c r="U4829" i="10"/>
  <c r="W4829" i="10" s="1"/>
  <c r="Y4829" i="10" s="1"/>
  <c r="AB4829" i="10" l="1"/>
  <c r="AD4829" i="10" s="1"/>
  <c r="AA4829" i="10"/>
  <c r="AC4829" i="10" s="1"/>
  <c r="AF4829" i="10" l="1"/>
  <c r="AE4829" i="10"/>
  <c r="AH4829" i="10" l="1"/>
  <c r="T4830" i="10"/>
  <c r="AG4830" i="10" l="1"/>
  <c r="S4831" i="10"/>
  <c r="R4832" i="10" s="1"/>
  <c r="U4830" i="10"/>
  <c r="W4830" i="10" s="1"/>
  <c r="Y4830" i="10" s="1"/>
  <c r="V4830" i="10"/>
  <c r="X4830" i="10" s="1"/>
  <c r="Z4830" i="10" s="1"/>
  <c r="AJ4829" i="10"/>
  <c r="AI4829" i="10" s="1"/>
  <c r="AB4830" i="10" l="1"/>
  <c r="AD4830" i="10" s="1"/>
  <c r="AA4830" i="10"/>
  <c r="AC4830" i="10" s="1"/>
  <c r="AE4830" i="10" l="1"/>
  <c r="AH4830" i="10" s="1"/>
  <c r="AJ4830" i="10" s="1"/>
  <c r="AI4830" i="10" s="1"/>
  <c r="T4831" i="10"/>
  <c r="AF4830" i="10"/>
  <c r="AG4831" i="10" l="1"/>
  <c r="S4832" i="10"/>
  <c r="R4833" i="10" s="1"/>
  <c r="V4831" i="10"/>
  <c r="X4831" i="10" s="1"/>
  <c r="Z4831" i="10" s="1"/>
  <c r="U4831" i="10"/>
  <c r="W4831" i="10" s="1"/>
  <c r="Y4831" i="10" s="1"/>
  <c r="AB4831" i="10" l="1"/>
  <c r="AD4831" i="10" s="1"/>
  <c r="AA4831" i="10"/>
  <c r="AC4831" i="10" s="1"/>
  <c r="AE4831" i="10" l="1"/>
  <c r="AF4831" i="10"/>
  <c r="AH4831" i="10" l="1"/>
  <c r="T4832" i="10"/>
  <c r="AG4832" i="10" l="1"/>
  <c r="S4833" i="10"/>
  <c r="R4834" i="10" s="1"/>
  <c r="U4832" i="10"/>
  <c r="W4832" i="10" s="1"/>
  <c r="Y4832" i="10" s="1"/>
  <c r="V4832" i="10"/>
  <c r="X4832" i="10" s="1"/>
  <c r="Z4832" i="10" s="1"/>
  <c r="AJ4831" i="10"/>
  <c r="AI4831" i="10" s="1"/>
  <c r="AB4832" i="10" l="1"/>
  <c r="AD4832" i="10" s="1"/>
  <c r="AA4832" i="10"/>
  <c r="AC4832" i="10" s="1"/>
  <c r="AF4832" i="10" l="1"/>
  <c r="AE4832" i="10"/>
  <c r="AH4832" i="10" l="1"/>
  <c r="T4833" i="10"/>
  <c r="AG4833" i="10" l="1"/>
  <c r="S4834" i="10"/>
  <c r="R4835" i="10" s="1"/>
  <c r="AJ4832" i="10"/>
  <c r="AI4832" i="10" s="1"/>
  <c r="U4833" i="10"/>
  <c r="W4833" i="10" s="1"/>
  <c r="Y4833" i="10" s="1"/>
  <c r="V4833" i="10"/>
  <c r="X4833" i="10" s="1"/>
  <c r="Z4833" i="10" s="1"/>
  <c r="AA4833" i="10" l="1"/>
  <c r="AC4833" i="10" s="1"/>
  <c r="AB4833" i="10"/>
  <c r="AD4833" i="10" s="1"/>
  <c r="AF4833" i="10" l="1"/>
  <c r="AE4833" i="10"/>
  <c r="AH4833" i="10" l="1"/>
  <c r="T4834" i="10"/>
  <c r="AG4834" i="10" l="1"/>
  <c r="S4835" i="10"/>
  <c r="R4836" i="10" s="1"/>
  <c r="AJ4833" i="10"/>
  <c r="AI4833" i="10" s="1"/>
  <c r="V4834" i="10"/>
  <c r="X4834" i="10" s="1"/>
  <c r="Z4834" i="10" s="1"/>
  <c r="U4834" i="10"/>
  <c r="W4834" i="10" s="1"/>
  <c r="Y4834" i="10" s="1"/>
  <c r="AB4834" i="10" l="1"/>
  <c r="AD4834" i="10" s="1"/>
  <c r="AA4834" i="10"/>
  <c r="AC4834" i="10" s="1"/>
  <c r="AF4834" i="10" l="1"/>
  <c r="AE4834" i="10"/>
  <c r="AH4834" i="10" l="1"/>
  <c r="T4835" i="10"/>
  <c r="AG4835" i="10" l="1"/>
  <c r="S4836" i="10"/>
  <c r="R4837" i="10" s="1"/>
  <c r="AJ4834" i="10"/>
  <c r="AI4834" i="10" s="1"/>
  <c r="V4835" i="10"/>
  <c r="X4835" i="10" s="1"/>
  <c r="Z4835" i="10" s="1"/>
  <c r="U4835" i="10"/>
  <c r="W4835" i="10" s="1"/>
  <c r="Y4835" i="10" s="1"/>
  <c r="AB4835" i="10" l="1"/>
  <c r="AD4835" i="10" s="1"/>
  <c r="AA4835" i="10"/>
  <c r="AC4835" i="10" s="1"/>
  <c r="AE4835" i="10" l="1"/>
  <c r="AF4835" i="10"/>
  <c r="AH4835" i="10" l="1"/>
  <c r="T4836" i="10"/>
  <c r="AG4836" i="10" l="1"/>
  <c r="S4837" i="10"/>
  <c r="R4838" i="10" s="1"/>
  <c r="V4836" i="10"/>
  <c r="X4836" i="10" s="1"/>
  <c r="Z4836" i="10" s="1"/>
  <c r="U4836" i="10"/>
  <c r="W4836" i="10" s="1"/>
  <c r="Y4836" i="10" s="1"/>
  <c r="AJ4835" i="10"/>
  <c r="AI4835" i="10" s="1"/>
  <c r="AB4836" i="10" l="1"/>
  <c r="AD4836" i="10" s="1"/>
  <c r="AA4836" i="10"/>
  <c r="AC4836" i="10" s="1"/>
  <c r="AF4836" i="10" l="1"/>
  <c r="AE4836" i="10"/>
  <c r="AH4836" i="10" s="1"/>
  <c r="AJ4836" i="10" s="1"/>
  <c r="T4837" i="10"/>
  <c r="AI4836" i="10" l="1"/>
  <c r="AG4837" i="10"/>
  <c r="S4838" i="10"/>
  <c r="R4839" i="10" s="1"/>
  <c r="U4837" i="10"/>
  <c r="W4837" i="10" s="1"/>
  <c r="Y4837" i="10" s="1"/>
  <c r="V4837" i="10"/>
  <c r="X4837" i="10" s="1"/>
  <c r="Z4837" i="10" s="1"/>
  <c r="AB4837" i="10" l="1"/>
  <c r="AD4837" i="10" s="1"/>
  <c r="AA4837" i="10"/>
  <c r="AC4837" i="10" s="1"/>
  <c r="AF4837" i="10" l="1"/>
  <c r="AE4837" i="10"/>
  <c r="AH4837" i="10" s="1"/>
  <c r="AJ4837" i="10" l="1"/>
  <c r="AI4837" i="10" s="1"/>
  <c r="T4838" i="10"/>
  <c r="AG4838" i="10" l="1"/>
  <c r="S4839" i="10"/>
  <c r="R4840" i="10" s="1"/>
  <c r="U4838" i="10"/>
  <c r="W4838" i="10" s="1"/>
  <c r="Y4838" i="10" s="1"/>
  <c r="V4838" i="10"/>
  <c r="X4838" i="10" s="1"/>
  <c r="Z4838" i="10" s="1"/>
  <c r="AB4838" i="10" l="1"/>
  <c r="AD4838" i="10" s="1"/>
  <c r="AA4838" i="10"/>
  <c r="AC4838" i="10" s="1"/>
  <c r="AF4838" i="10" l="1"/>
  <c r="AE4838" i="10"/>
  <c r="AH4838" i="10"/>
  <c r="T4839" i="10"/>
  <c r="AG4839" i="10" l="1"/>
  <c r="S4840" i="10"/>
  <c r="R4841" i="10" s="1"/>
  <c r="U4839" i="10"/>
  <c r="W4839" i="10" s="1"/>
  <c r="Y4839" i="10" s="1"/>
  <c r="V4839" i="10"/>
  <c r="X4839" i="10" s="1"/>
  <c r="Z4839" i="10" s="1"/>
  <c r="AJ4838" i="10"/>
  <c r="AI4838" i="10" s="1"/>
  <c r="AA4839" i="10" l="1"/>
  <c r="AC4839" i="10" s="1"/>
  <c r="AB4839" i="10"/>
  <c r="AD4839" i="10" s="1"/>
  <c r="AF4839" i="10" l="1"/>
  <c r="AE4839" i="10"/>
  <c r="AH4839" i="10" l="1"/>
  <c r="T4840" i="10"/>
  <c r="AG4840" i="10" l="1"/>
  <c r="S4841" i="10"/>
  <c r="R4842" i="10" s="1"/>
  <c r="U4840" i="10"/>
  <c r="W4840" i="10" s="1"/>
  <c r="Y4840" i="10" s="1"/>
  <c r="V4840" i="10"/>
  <c r="X4840" i="10" s="1"/>
  <c r="Z4840" i="10" s="1"/>
  <c r="AJ4839" i="10"/>
  <c r="AI4839" i="10" s="1"/>
  <c r="AB4840" i="10" l="1"/>
  <c r="AD4840" i="10" s="1"/>
  <c r="AA4840" i="10"/>
  <c r="AC4840" i="10" s="1"/>
  <c r="AE4840" i="10" l="1"/>
  <c r="AH4840" i="10" s="1"/>
  <c r="AJ4840" i="10" s="1"/>
  <c r="AI4840" i="10" s="1"/>
  <c r="T4841" i="10"/>
  <c r="AF4840" i="10"/>
  <c r="AG4841" i="10" l="1"/>
  <c r="S4842" i="10"/>
  <c r="R4843" i="10" s="1"/>
  <c r="U4841" i="10"/>
  <c r="W4841" i="10" s="1"/>
  <c r="Y4841" i="10" s="1"/>
  <c r="V4841" i="10"/>
  <c r="X4841" i="10" s="1"/>
  <c r="Z4841" i="10" s="1"/>
  <c r="AB4841" i="10" l="1"/>
  <c r="AD4841" i="10" s="1"/>
  <c r="AA4841" i="10"/>
  <c r="AC4841" i="10" s="1"/>
  <c r="AF4841" i="10" l="1"/>
  <c r="AE4841" i="10"/>
  <c r="AH4841" i="10" l="1"/>
  <c r="T4842" i="10"/>
  <c r="AG4842" i="10" l="1"/>
  <c r="S4843" i="10"/>
  <c r="R4844" i="10" s="1"/>
  <c r="AJ4841" i="10"/>
  <c r="AI4841" i="10" s="1"/>
  <c r="V4842" i="10"/>
  <c r="X4842" i="10" s="1"/>
  <c r="Z4842" i="10" s="1"/>
  <c r="U4842" i="10"/>
  <c r="W4842" i="10" s="1"/>
  <c r="Y4842" i="10" s="1"/>
  <c r="AB4842" i="10" l="1"/>
  <c r="AD4842" i="10" s="1"/>
  <c r="AA4842" i="10"/>
  <c r="AC4842" i="10" s="1"/>
  <c r="AE4842" i="10" l="1"/>
  <c r="AH4842" i="10" s="1"/>
  <c r="AJ4842" i="10" s="1"/>
  <c r="AF4842" i="10"/>
  <c r="T4843" i="10"/>
  <c r="AI4842" i="10" l="1"/>
  <c r="AG4843" i="10"/>
  <c r="S4844" i="10"/>
  <c r="R4845" i="10" s="1"/>
  <c r="V4843" i="10"/>
  <c r="X4843" i="10" s="1"/>
  <c r="Z4843" i="10" s="1"/>
  <c r="U4843" i="10"/>
  <c r="W4843" i="10" s="1"/>
  <c r="Y4843" i="10" s="1"/>
  <c r="AB4843" i="10" l="1"/>
  <c r="AD4843" i="10" s="1"/>
  <c r="AA4843" i="10"/>
  <c r="AC4843" i="10" s="1"/>
  <c r="AE4843" i="10" l="1"/>
  <c r="AF4843" i="10"/>
  <c r="AH4843" i="10" l="1"/>
  <c r="T4844" i="10"/>
  <c r="AG4844" i="10" l="1"/>
  <c r="S4845" i="10"/>
  <c r="R4846" i="10" s="1"/>
  <c r="AJ4843" i="10"/>
  <c r="AI4843" i="10" s="1"/>
  <c r="U4844" i="10"/>
  <c r="W4844" i="10" s="1"/>
  <c r="Y4844" i="10" s="1"/>
  <c r="V4844" i="10"/>
  <c r="X4844" i="10" s="1"/>
  <c r="Z4844" i="10" s="1"/>
  <c r="AB4844" i="10" l="1"/>
  <c r="AD4844" i="10" s="1"/>
  <c r="AA4844" i="10"/>
  <c r="AC4844" i="10" s="1"/>
  <c r="AF4844" i="10" l="1"/>
  <c r="AE4844" i="10"/>
  <c r="AH4844" i="10" s="1"/>
  <c r="AJ4844" i="10" s="1"/>
  <c r="AI4844" i="10" s="1"/>
  <c r="T4845" i="10"/>
  <c r="AG4845" i="10" l="1"/>
  <c r="S4846" i="10"/>
  <c r="R4847" i="10" s="1"/>
  <c r="V4845" i="10"/>
  <c r="X4845" i="10" s="1"/>
  <c r="Z4845" i="10" s="1"/>
  <c r="U4845" i="10"/>
  <c r="W4845" i="10" s="1"/>
  <c r="Y4845" i="10" s="1"/>
  <c r="AB4845" i="10" l="1"/>
  <c r="AD4845" i="10" s="1"/>
  <c r="AA4845" i="10"/>
  <c r="AC4845" i="10" s="1"/>
  <c r="AF4845" i="10" l="1"/>
  <c r="AE4845" i="10"/>
  <c r="AH4845" i="10" l="1"/>
  <c r="T4846" i="10"/>
  <c r="AG4846" i="10" l="1"/>
  <c r="S4847" i="10"/>
  <c r="R4848" i="10" s="1"/>
  <c r="U4846" i="10"/>
  <c r="W4846" i="10" s="1"/>
  <c r="Y4846" i="10" s="1"/>
  <c r="V4846" i="10"/>
  <c r="X4846" i="10" s="1"/>
  <c r="Z4846" i="10" s="1"/>
  <c r="AJ4845" i="10"/>
  <c r="AI4845" i="10" s="1"/>
  <c r="AB4846" i="10" l="1"/>
  <c r="AD4846" i="10" s="1"/>
  <c r="AA4846" i="10"/>
  <c r="AC4846" i="10" s="1"/>
  <c r="AE4846" i="10" l="1"/>
  <c r="AF4846" i="10"/>
  <c r="AH4846" i="10" l="1"/>
  <c r="T4847" i="10"/>
  <c r="AG4847" i="10" l="1"/>
  <c r="S4848" i="10"/>
  <c r="R4849" i="10" s="1"/>
  <c r="V4847" i="10"/>
  <c r="X4847" i="10" s="1"/>
  <c r="Z4847" i="10" s="1"/>
  <c r="U4847" i="10"/>
  <c r="W4847" i="10" s="1"/>
  <c r="Y4847" i="10" s="1"/>
  <c r="AJ4846" i="10"/>
  <c r="AI4846" i="10" s="1"/>
  <c r="AA4847" i="10" l="1"/>
  <c r="AC4847" i="10" s="1"/>
  <c r="AB4847" i="10"/>
  <c r="AD4847" i="10" s="1"/>
  <c r="AF4847" i="10" l="1"/>
  <c r="AE4847" i="10"/>
  <c r="AH4847" i="10" s="1"/>
  <c r="AJ4847" i="10" l="1"/>
  <c r="AI4847" i="10" s="1"/>
  <c r="T4848" i="10"/>
  <c r="AG4848" i="10" l="1"/>
  <c r="S4849" i="10"/>
  <c r="R4850" i="10" s="1"/>
  <c r="V4848" i="10"/>
  <c r="X4848" i="10" s="1"/>
  <c r="Z4848" i="10" s="1"/>
  <c r="U4848" i="10"/>
  <c r="W4848" i="10" s="1"/>
  <c r="Y4848" i="10" s="1"/>
  <c r="AB4848" i="10" l="1"/>
  <c r="AD4848" i="10" s="1"/>
  <c r="AA4848" i="10"/>
  <c r="AC4848" i="10" s="1"/>
  <c r="AF4848" i="10" l="1"/>
  <c r="AE4848" i="10"/>
  <c r="T4849" i="10" s="1"/>
  <c r="AG4849" i="10" l="1"/>
  <c r="S4850" i="10"/>
  <c r="R4851" i="10" s="1"/>
  <c r="AH4848" i="10"/>
  <c r="U4849" i="10"/>
  <c r="W4849" i="10" s="1"/>
  <c r="Y4849" i="10" s="1"/>
  <c r="V4849" i="10"/>
  <c r="X4849" i="10" s="1"/>
  <c r="Z4849" i="10" s="1"/>
  <c r="AB4849" i="10" l="1"/>
  <c r="AD4849" i="10" s="1"/>
  <c r="AA4849" i="10"/>
  <c r="AC4849" i="10" s="1"/>
  <c r="AJ4848" i="10"/>
  <c r="AI4848" i="10" s="1"/>
  <c r="AF4849" i="10" l="1"/>
  <c r="AE4849" i="10"/>
  <c r="AH4849" i="10" l="1"/>
  <c r="T4850" i="10"/>
  <c r="AG4850" i="10" l="1"/>
  <c r="S4851" i="10"/>
  <c r="R4852" i="10" s="1"/>
  <c r="AJ4849" i="10"/>
  <c r="AI4849" i="10" s="1"/>
  <c r="U4850" i="10"/>
  <c r="W4850" i="10" s="1"/>
  <c r="Y4850" i="10" s="1"/>
  <c r="V4850" i="10"/>
  <c r="X4850" i="10" s="1"/>
  <c r="Z4850" i="10" s="1"/>
  <c r="AB4850" i="10" l="1"/>
  <c r="AD4850" i="10" s="1"/>
  <c r="AA4850" i="10"/>
  <c r="AC4850" i="10" s="1"/>
  <c r="AF4850" i="10" l="1"/>
  <c r="AE4850" i="10"/>
  <c r="AH4850" i="10" l="1"/>
  <c r="T4851" i="10"/>
  <c r="AG4851" i="10" l="1"/>
  <c r="S4852" i="10"/>
  <c r="R4853" i="10" s="1"/>
  <c r="U4851" i="10"/>
  <c r="W4851" i="10" s="1"/>
  <c r="Y4851" i="10" s="1"/>
  <c r="V4851" i="10"/>
  <c r="X4851" i="10" s="1"/>
  <c r="Z4851" i="10" s="1"/>
  <c r="AJ4850" i="10"/>
  <c r="AI4850" i="10" s="1"/>
  <c r="AA4851" i="10" l="1"/>
  <c r="AC4851" i="10" s="1"/>
  <c r="AB4851" i="10"/>
  <c r="AD4851" i="10" s="1"/>
  <c r="AF4851" i="10" l="1"/>
  <c r="AE4851" i="10"/>
  <c r="AH4851" i="10" s="1"/>
  <c r="AJ4851" i="10" s="1"/>
  <c r="AI4851" i="10" s="1"/>
  <c r="T4852" i="10"/>
  <c r="AG4852" i="10" l="1"/>
  <c r="S4853" i="10"/>
  <c r="R4854" i="10" s="1"/>
  <c r="V4852" i="10"/>
  <c r="X4852" i="10" s="1"/>
  <c r="Z4852" i="10" s="1"/>
  <c r="U4852" i="10"/>
  <c r="W4852" i="10" s="1"/>
  <c r="Y4852" i="10" s="1"/>
  <c r="AB4852" i="10" l="1"/>
  <c r="AD4852" i="10" s="1"/>
  <c r="AA4852" i="10"/>
  <c r="AC4852" i="10" s="1"/>
  <c r="AF4852" i="10" l="1"/>
  <c r="AE4852" i="10"/>
  <c r="AH4852" i="10" s="1"/>
  <c r="AJ4852" i="10" s="1"/>
  <c r="AI4852" i="10" s="1"/>
  <c r="T4853" i="10"/>
  <c r="AG4853" i="10" l="1"/>
  <c r="S4854" i="10"/>
  <c r="R4855" i="10" s="1"/>
  <c r="V4853" i="10"/>
  <c r="X4853" i="10" s="1"/>
  <c r="Z4853" i="10" s="1"/>
  <c r="U4853" i="10"/>
  <c r="W4853" i="10" s="1"/>
  <c r="Y4853" i="10" s="1"/>
  <c r="AB4853" i="10" l="1"/>
  <c r="AD4853" i="10" s="1"/>
  <c r="AA4853" i="10"/>
  <c r="AC4853" i="10" s="1"/>
  <c r="AF4853" i="10" l="1"/>
  <c r="AE4853" i="10"/>
  <c r="AH4853" i="10" l="1"/>
  <c r="T4854" i="10"/>
  <c r="AG4854" i="10" l="1"/>
  <c r="S4855" i="10"/>
  <c r="R4856" i="10" s="1"/>
  <c r="AJ4853" i="10"/>
  <c r="AI4853" i="10" s="1"/>
  <c r="U4854" i="10"/>
  <c r="W4854" i="10" s="1"/>
  <c r="Y4854" i="10" s="1"/>
  <c r="V4854" i="10"/>
  <c r="X4854" i="10" s="1"/>
  <c r="Z4854" i="10" s="1"/>
  <c r="AB4854" i="10" l="1"/>
  <c r="AD4854" i="10" s="1"/>
  <c r="AA4854" i="10"/>
  <c r="AC4854" i="10" s="1"/>
  <c r="AE4854" i="10" l="1"/>
  <c r="AF4854" i="10"/>
  <c r="AH4854" i="10" l="1"/>
  <c r="T4855" i="10"/>
  <c r="AG4855" i="10" l="1"/>
  <c r="S4856" i="10"/>
  <c r="R4857" i="10" s="1"/>
  <c r="U4855" i="10"/>
  <c r="W4855" i="10" s="1"/>
  <c r="Y4855" i="10" s="1"/>
  <c r="V4855" i="10"/>
  <c r="X4855" i="10" s="1"/>
  <c r="Z4855" i="10" s="1"/>
  <c r="AJ4854" i="10"/>
  <c r="AI4854" i="10" s="1"/>
  <c r="AB4855" i="10" l="1"/>
  <c r="AD4855" i="10" s="1"/>
  <c r="AA4855" i="10"/>
  <c r="AC4855" i="10" s="1"/>
  <c r="AE4855" i="10" l="1"/>
  <c r="AF4855" i="10"/>
  <c r="AH4855" i="10" l="1"/>
  <c r="T4856" i="10"/>
  <c r="AG4856" i="10" l="1"/>
  <c r="S4857" i="10"/>
  <c r="R4858" i="10" s="1"/>
  <c r="V4856" i="10"/>
  <c r="X4856" i="10" s="1"/>
  <c r="Z4856" i="10" s="1"/>
  <c r="U4856" i="10"/>
  <c r="W4856" i="10" s="1"/>
  <c r="AA4856" i="10" s="1"/>
  <c r="AJ4855" i="10"/>
  <c r="AI4855" i="10" s="1"/>
  <c r="AB4856" i="10" l="1"/>
  <c r="AD4856" i="10" s="1"/>
  <c r="Y4856" i="10"/>
  <c r="AC4856" i="10" s="1"/>
  <c r="AE4856" i="10" l="1"/>
  <c r="AF4856" i="10"/>
  <c r="AH4856" i="10" l="1"/>
  <c r="T4857" i="10"/>
  <c r="AG4857" i="10" l="1"/>
  <c r="S4858" i="10"/>
  <c r="R4859" i="10" s="1"/>
  <c r="U4857" i="10"/>
  <c r="W4857" i="10" s="1"/>
  <c r="Y4857" i="10" s="1"/>
  <c r="V4857" i="10"/>
  <c r="X4857" i="10" s="1"/>
  <c r="Z4857" i="10" s="1"/>
  <c r="AJ4856" i="10"/>
  <c r="AI4856" i="10" s="1"/>
  <c r="AB4857" i="10" l="1"/>
  <c r="AD4857" i="10" s="1"/>
  <c r="AA4857" i="10"/>
  <c r="AC4857" i="10" s="1"/>
  <c r="AE4857" i="10" l="1"/>
  <c r="AH4857" i="10" s="1"/>
  <c r="AJ4857" i="10" s="1"/>
  <c r="AF4857" i="10"/>
  <c r="T4858" i="10"/>
  <c r="AI4857" i="10" l="1"/>
  <c r="AG4858" i="10"/>
  <c r="S4859" i="10"/>
  <c r="R4860" i="10" s="1"/>
  <c r="V4858" i="10"/>
  <c r="X4858" i="10" s="1"/>
  <c r="Z4858" i="10" s="1"/>
  <c r="U4858" i="10"/>
  <c r="W4858" i="10" s="1"/>
  <c r="Y4858" i="10" s="1"/>
  <c r="AB4858" i="10" l="1"/>
  <c r="AD4858" i="10" s="1"/>
  <c r="AA4858" i="10"/>
  <c r="AC4858" i="10" s="1"/>
  <c r="AE4858" i="10" l="1"/>
  <c r="AF4858" i="10"/>
  <c r="AH4858" i="10" l="1"/>
  <c r="T4859" i="10"/>
  <c r="AG4859" i="10" l="1"/>
  <c r="S4860" i="10"/>
  <c r="R4861" i="10" s="1"/>
  <c r="AI4858" i="10"/>
  <c r="AJ4858" i="10"/>
  <c r="U4859" i="10"/>
  <c r="W4859" i="10" s="1"/>
  <c r="Y4859" i="10" s="1"/>
  <c r="V4859" i="10"/>
  <c r="X4859" i="10" s="1"/>
  <c r="Z4859" i="10" s="1"/>
  <c r="AB4859" i="10" l="1"/>
  <c r="AD4859" i="10" s="1"/>
  <c r="AA4859" i="10"/>
  <c r="AC4859" i="10" s="1"/>
  <c r="AE4859" i="10" l="1"/>
  <c r="AH4859" i="10"/>
  <c r="T4860" i="10"/>
  <c r="AF4859" i="10"/>
  <c r="AG4860" i="10" l="1"/>
  <c r="S4861" i="10"/>
  <c r="R4862" i="10" s="1"/>
  <c r="V4860" i="10"/>
  <c r="X4860" i="10" s="1"/>
  <c r="Z4860" i="10" s="1"/>
  <c r="U4860" i="10"/>
  <c r="W4860" i="10" s="1"/>
  <c r="Y4860" i="10" s="1"/>
  <c r="AJ4859" i="10"/>
  <c r="AI4859" i="10" s="1"/>
  <c r="AA4860" i="10" l="1"/>
  <c r="AC4860" i="10" s="1"/>
  <c r="AB4860" i="10"/>
  <c r="AD4860" i="10" s="1"/>
  <c r="AF4860" i="10" l="1"/>
  <c r="AE4860" i="10"/>
  <c r="AH4860" i="10" s="1"/>
  <c r="AJ4860" i="10" s="1"/>
  <c r="T4861" i="10"/>
  <c r="AI4860" i="10" l="1"/>
  <c r="AG4861" i="10"/>
  <c r="S4862" i="10"/>
  <c r="R4863" i="10" s="1"/>
  <c r="V4861" i="10"/>
  <c r="X4861" i="10" s="1"/>
  <c r="Z4861" i="10" s="1"/>
  <c r="U4861" i="10"/>
  <c r="W4861" i="10" s="1"/>
  <c r="Y4861" i="10" s="1"/>
  <c r="AB4861" i="10" l="1"/>
  <c r="AD4861" i="10" s="1"/>
  <c r="AA4861" i="10"/>
  <c r="AC4861" i="10" s="1"/>
  <c r="AF4861" i="10" l="1"/>
  <c r="AE4861" i="10"/>
  <c r="AH4861" i="10" l="1"/>
  <c r="T4862" i="10"/>
  <c r="AG4862" i="10" l="1"/>
  <c r="S4863" i="10"/>
  <c r="R4864" i="10" s="1"/>
  <c r="U4862" i="10"/>
  <c r="W4862" i="10" s="1"/>
  <c r="Y4862" i="10" s="1"/>
  <c r="V4862" i="10"/>
  <c r="X4862" i="10" s="1"/>
  <c r="Z4862" i="10" s="1"/>
  <c r="AJ4861" i="10"/>
  <c r="AI4861" i="10" s="1"/>
  <c r="AB4862" i="10" l="1"/>
  <c r="AD4862" i="10" s="1"/>
  <c r="AA4862" i="10"/>
  <c r="AC4862" i="10" s="1"/>
  <c r="AE4862" i="10" l="1"/>
  <c r="AF4862" i="10"/>
  <c r="AH4862" i="10" l="1"/>
  <c r="T4863" i="10"/>
  <c r="AG4863" i="10" l="1"/>
  <c r="S4864" i="10"/>
  <c r="R4865" i="10" s="1"/>
  <c r="AJ4862" i="10"/>
  <c r="AI4862" i="10" s="1"/>
  <c r="U4863" i="10"/>
  <c r="W4863" i="10" s="1"/>
  <c r="Y4863" i="10" s="1"/>
  <c r="V4863" i="10"/>
  <c r="X4863" i="10" s="1"/>
  <c r="Z4863" i="10" s="1"/>
  <c r="AA4863" i="10" l="1"/>
  <c r="AC4863" i="10" s="1"/>
  <c r="AB4863" i="10"/>
  <c r="AD4863" i="10" s="1"/>
  <c r="AF4863" i="10" l="1"/>
  <c r="AE4863" i="10"/>
  <c r="AH4863" i="10" l="1"/>
  <c r="T4864" i="10"/>
  <c r="AG4864" i="10" l="1"/>
  <c r="S4865" i="10"/>
  <c r="R4866" i="10" s="1"/>
  <c r="AJ4863" i="10"/>
  <c r="AI4863" i="10" s="1"/>
  <c r="V4864" i="10"/>
  <c r="X4864" i="10" s="1"/>
  <c r="Z4864" i="10" s="1"/>
  <c r="U4864" i="10"/>
  <c r="W4864" i="10" s="1"/>
  <c r="Y4864" i="10" s="1"/>
  <c r="AB4864" i="10" l="1"/>
  <c r="AD4864" i="10" s="1"/>
  <c r="AA4864" i="10"/>
  <c r="AC4864" i="10" s="1"/>
  <c r="AE4864" i="10" l="1"/>
  <c r="AF4864" i="10"/>
  <c r="AH4864" i="10" l="1"/>
  <c r="T4865" i="10"/>
  <c r="AG4865" i="10" l="1"/>
  <c r="S4866" i="10"/>
  <c r="R4867" i="10" s="1"/>
  <c r="V4865" i="10"/>
  <c r="X4865" i="10" s="1"/>
  <c r="Z4865" i="10" s="1"/>
  <c r="U4865" i="10"/>
  <c r="W4865" i="10" s="1"/>
  <c r="Y4865" i="10" s="1"/>
  <c r="AJ4864" i="10"/>
  <c r="AI4864" i="10" s="1"/>
  <c r="AB4865" i="10" l="1"/>
  <c r="AD4865" i="10" s="1"/>
  <c r="AA4865" i="10"/>
  <c r="AC4865" i="10" s="1"/>
  <c r="AE4865" i="10" l="1"/>
  <c r="AH4865" i="10"/>
  <c r="AJ4865" i="10" s="1"/>
  <c r="AF4865" i="10"/>
  <c r="T4866" i="10"/>
  <c r="AG4866" i="10" l="1"/>
  <c r="S4867" i="10"/>
  <c r="R4868" i="10" s="1"/>
  <c r="AI4865" i="10"/>
  <c r="V4866" i="10"/>
  <c r="X4866" i="10" s="1"/>
  <c r="Z4866" i="10" s="1"/>
  <c r="U4866" i="10"/>
  <c r="W4866" i="10" s="1"/>
  <c r="Y4866" i="10" s="1"/>
  <c r="AB4866" i="10" l="1"/>
  <c r="AD4866" i="10" s="1"/>
  <c r="AA4866" i="10"/>
  <c r="AC4866" i="10" s="1"/>
  <c r="AF4866" i="10" l="1"/>
  <c r="AE4866" i="10"/>
  <c r="AH4866" i="10" l="1"/>
  <c r="T4867" i="10"/>
  <c r="AG4867" i="10" l="1"/>
  <c r="S4868" i="10"/>
  <c r="R4869" i="10" s="1"/>
  <c r="V4867" i="10"/>
  <c r="X4867" i="10" s="1"/>
  <c r="Z4867" i="10" s="1"/>
  <c r="U4867" i="10"/>
  <c r="W4867" i="10" s="1"/>
  <c r="Y4867" i="10" s="1"/>
  <c r="AJ4866" i="10"/>
  <c r="AI4866" i="10" s="1"/>
  <c r="AB4867" i="10" l="1"/>
  <c r="AD4867" i="10" s="1"/>
  <c r="AA4867" i="10"/>
  <c r="AC4867" i="10" s="1"/>
  <c r="H54" i="11"/>
  <c r="G54" i="11"/>
  <c r="AE4867" i="10" l="1"/>
  <c r="AH4867" i="10" s="1"/>
  <c r="AJ4867" i="10" s="1"/>
  <c r="AF4867" i="10"/>
  <c r="T4868" i="10"/>
  <c r="AI4867" i="10" l="1"/>
  <c r="AG4868" i="10"/>
  <c r="S4869" i="10"/>
  <c r="R4870" i="10" s="1"/>
  <c r="U4868" i="10"/>
  <c r="W4868" i="10" s="1"/>
  <c r="Y4868" i="10" s="1"/>
  <c r="V4868" i="10"/>
  <c r="X4868" i="10" s="1"/>
  <c r="Z4868" i="10" s="1"/>
  <c r="AB4868" i="10" l="1"/>
  <c r="AD4868" i="10" s="1"/>
  <c r="AA4868" i="10"/>
  <c r="AC4868" i="10" s="1"/>
  <c r="AF4868" i="10" l="1"/>
  <c r="AE4868" i="10"/>
  <c r="AH4868" i="10" s="1"/>
  <c r="AJ4868" i="10" s="1"/>
  <c r="T4869" i="10"/>
  <c r="AI4868" i="10" l="1"/>
  <c r="AG4869" i="10"/>
  <c r="S4870" i="10"/>
  <c r="R4871" i="10" s="1"/>
  <c r="V4869" i="10"/>
  <c r="X4869" i="10" s="1"/>
  <c r="Z4869" i="10" s="1"/>
  <c r="U4869" i="10"/>
  <c r="W4869" i="10" s="1"/>
  <c r="Y4869" i="10" s="1"/>
  <c r="AB4869" i="10" l="1"/>
  <c r="AD4869" i="10" s="1"/>
  <c r="AA4869" i="10"/>
  <c r="AC4869" i="10" s="1"/>
  <c r="AF4869" i="10" l="1"/>
  <c r="AE4869" i="10"/>
  <c r="AH4869" i="10" s="1"/>
  <c r="AJ4869" i="10" s="1"/>
  <c r="T4870" i="10"/>
  <c r="AI4869" i="10" l="1"/>
  <c r="AG4870" i="10"/>
  <c r="S4871" i="10"/>
  <c r="R4872" i="10" s="1"/>
  <c r="V4870" i="10"/>
  <c r="X4870" i="10" s="1"/>
  <c r="Z4870" i="10" s="1"/>
  <c r="U4870" i="10"/>
  <c r="W4870" i="10" s="1"/>
  <c r="Y4870" i="10" s="1"/>
  <c r="AB4870" i="10" l="1"/>
  <c r="AD4870" i="10" s="1"/>
  <c r="AA4870" i="10"/>
  <c r="AC4870" i="10" s="1"/>
  <c r="AE4870" i="10" l="1"/>
  <c r="AF4870" i="10"/>
  <c r="AH4870" i="10" l="1"/>
  <c r="T4871" i="10"/>
  <c r="AG4871" i="10" l="1"/>
  <c r="S4872" i="10"/>
  <c r="R4873" i="10" s="1"/>
  <c r="AJ4870" i="10"/>
  <c r="AI4870" i="10" s="1"/>
  <c r="U4871" i="10"/>
  <c r="W4871" i="10" s="1"/>
  <c r="Y4871" i="10" s="1"/>
  <c r="V4871" i="10"/>
  <c r="X4871" i="10" s="1"/>
  <c r="Z4871" i="10" s="1"/>
  <c r="AB4871" i="10" l="1"/>
  <c r="AD4871" i="10" s="1"/>
  <c r="AA4871" i="10"/>
  <c r="AC4871" i="10" s="1"/>
  <c r="AF4871" i="10" l="1"/>
  <c r="AE4871" i="10"/>
  <c r="AH4871" i="10" l="1"/>
  <c r="T4872" i="10"/>
  <c r="AG4872" i="10" l="1"/>
  <c r="S4873" i="10"/>
  <c r="R4874" i="10" s="1"/>
  <c r="AJ4871" i="10"/>
  <c r="AI4871" i="10" s="1"/>
  <c r="U4872" i="10"/>
  <c r="W4872" i="10" s="1"/>
  <c r="Y4872" i="10" s="1"/>
  <c r="V4872" i="10"/>
  <c r="X4872" i="10" s="1"/>
  <c r="Z4872" i="10" s="1"/>
  <c r="AB4872" i="10" l="1"/>
  <c r="AD4872" i="10" s="1"/>
  <c r="AA4872" i="10"/>
  <c r="AC4872" i="10" s="1"/>
  <c r="AE4872" i="10" l="1"/>
  <c r="AF4872" i="10"/>
  <c r="AH4872" i="10" l="1"/>
  <c r="T4873" i="10"/>
  <c r="AG4873" i="10" l="1"/>
  <c r="S4874" i="10"/>
  <c r="R4875" i="10" s="1"/>
  <c r="AJ4872" i="10"/>
  <c r="AI4872" i="10" s="1"/>
  <c r="U4873" i="10"/>
  <c r="W4873" i="10" s="1"/>
  <c r="Y4873" i="10" s="1"/>
  <c r="V4873" i="10"/>
  <c r="X4873" i="10" s="1"/>
  <c r="Z4873" i="10" s="1"/>
  <c r="AB4873" i="10" l="1"/>
  <c r="AD4873" i="10" s="1"/>
  <c r="AA4873" i="10"/>
  <c r="AC4873" i="10" s="1"/>
  <c r="AF4873" i="10" l="1"/>
  <c r="AE4873" i="10"/>
  <c r="AH4873" i="10" s="1"/>
  <c r="AJ4873" i="10" s="1"/>
  <c r="AI4873" i="10" s="1"/>
  <c r="T4874" i="10"/>
  <c r="AG4874" i="10" l="1"/>
  <c r="S4875" i="10"/>
  <c r="R4876" i="10" s="1"/>
  <c r="U4874" i="10"/>
  <c r="W4874" i="10" s="1"/>
  <c r="Y4874" i="10" s="1"/>
  <c r="V4874" i="10"/>
  <c r="X4874" i="10" s="1"/>
  <c r="Z4874" i="10" s="1"/>
  <c r="AB4874" i="10" l="1"/>
  <c r="AD4874" i="10" s="1"/>
  <c r="AA4874" i="10"/>
  <c r="AC4874" i="10" s="1"/>
  <c r="AF4874" i="10" l="1"/>
  <c r="AE4874" i="10"/>
  <c r="AH4874" i="10" l="1"/>
  <c r="T4875" i="10"/>
  <c r="AG4875" i="10" l="1"/>
  <c r="S4876" i="10"/>
  <c r="R4877" i="10" s="1"/>
  <c r="V4875" i="10"/>
  <c r="X4875" i="10" s="1"/>
  <c r="Z4875" i="10" s="1"/>
  <c r="U4875" i="10"/>
  <c r="W4875" i="10" s="1"/>
  <c r="Y4875" i="10" s="1"/>
  <c r="AJ4874" i="10"/>
  <c r="AI4874" i="10" s="1"/>
  <c r="AB4875" i="10" l="1"/>
  <c r="AD4875" i="10" s="1"/>
  <c r="AA4875" i="10"/>
  <c r="AC4875" i="10" s="1"/>
  <c r="AF4875" i="10" l="1"/>
  <c r="AE4875" i="10"/>
  <c r="AH4875" i="10" l="1"/>
  <c r="T4876" i="10"/>
  <c r="AG4876" i="10" l="1"/>
  <c r="S4877" i="10"/>
  <c r="R4878" i="10" s="1"/>
  <c r="AJ4875" i="10"/>
  <c r="AI4875" i="10" s="1"/>
  <c r="U4876" i="10"/>
  <c r="W4876" i="10" s="1"/>
  <c r="Y4876" i="10" s="1"/>
  <c r="V4876" i="10"/>
  <c r="X4876" i="10" s="1"/>
  <c r="Z4876" i="10" s="1"/>
  <c r="AB4876" i="10" l="1"/>
  <c r="AD4876" i="10" s="1"/>
  <c r="AA4876" i="10"/>
  <c r="AC4876" i="10" s="1"/>
  <c r="AE4876" i="10" l="1"/>
  <c r="AH4876" i="10"/>
  <c r="T4877" i="10"/>
  <c r="AF4876" i="10"/>
  <c r="AG4877" i="10" l="1"/>
  <c r="S4878" i="10"/>
  <c r="R4879" i="10" s="1"/>
  <c r="AJ4876" i="10"/>
  <c r="AI4876" i="10" s="1"/>
  <c r="V4877" i="10"/>
  <c r="X4877" i="10" s="1"/>
  <c r="Z4877" i="10" s="1"/>
  <c r="U4877" i="10"/>
  <c r="W4877" i="10" s="1"/>
  <c r="Y4877" i="10" s="1"/>
  <c r="AB4877" i="10" l="1"/>
  <c r="AD4877" i="10" s="1"/>
  <c r="AA4877" i="10"/>
  <c r="AC4877" i="10" s="1"/>
  <c r="AF4877" i="10" l="1"/>
  <c r="AE4877" i="10"/>
  <c r="AH4877" i="10" s="1"/>
  <c r="AJ4877" i="10" s="1"/>
  <c r="T4878" i="10"/>
  <c r="AI4877" i="10" l="1"/>
  <c r="AG4878" i="10"/>
  <c r="S4879" i="10"/>
  <c r="R4880" i="10" s="1"/>
  <c r="U4878" i="10"/>
  <c r="W4878" i="10" s="1"/>
  <c r="Y4878" i="10" s="1"/>
  <c r="V4878" i="10"/>
  <c r="X4878" i="10" s="1"/>
  <c r="Z4878" i="10" s="1"/>
  <c r="AA4878" i="10" l="1"/>
  <c r="AC4878" i="10" s="1"/>
  <c r="AB4878" i="10"/>
  <c r="AD4878" i="10" s="1"/>
  <c r="AF4878" i="10" l="1"/>
  <c r="AE4878" i="10"/>
  <c r="AH4878" i="10" s="1"/>
  <c r="AJ4878" i="10" s="1"/>
  <c r="AI4878" i="10" s="1"/>
  <c r="T4879" i="10"/>
  <c r="AG4879" i="10" l="1"/>
  <c r="S4880" i="10"/>
  <c r="R4881" i="10" s="1"/>
  <c r="V4879" i="10"/>
  <c r="X4879" i="10" s="1"/>
  <c r="Z4879" i="10" s="1"/>
  <c r="U4879" i="10"/>
  <c r="W4879" i="10" s="1"/>
  <c r="Y4879" i="10" s="1"/>
  <c r="AB4879" i="10" l="1"/>
  <c r="AD4879" i="10" s="1"/>
  <c r="AA4879" i="10"/>
  <c r="AC4879" i="10" s="1"/>
  <c r="AE4879" i="10" l="1"/>
  <c r="AF4879" i="10"/>
  <c r="AH4879" i="10" l="1"/>
  <c r="T4880" i="10"/>
  <c r="AG4880" i="10" l="1"/>
  <c r="S4881" i="10"/>
  <c r="R4882" i="10" s="1"/>
  <c r="AJ4879" i="10"/>
  <c r="AI4879" i="10" s="1"/>
  <c r="U4880" i="10"/>
  <c r="W4880" i="10" s="1"/>
  <c r="Y4880" i="10" s="1"/>
  <c r="V4880" i="10"/>
  <c r="X4880" i="10" s="1"/>
  <c r="Z4880" i="10" s="1"/>
  <c r="AA4880" i="10" l="1"/>
  <c r="AC4880" i="10" s="1"/>
  <c r="AB4880" i="10"/>
  <c r="AD4880" i="10" s="1"/>
  <c r="AF4880" i="10" l="1"/>
  <c r="AE4880" i="10"/>
  <c r="AH4880" i="10" l="1"/>
  <c r="T4881" i="10"/>
  <c r="AG4881" i="10" l="1"/>
  <c r="S4882" i="10"/>
  <c r="R4883" i="10" s="1"/>
  <c r="V4881" i="10"/>
  <c r="X4881" i="10" s="1"/>
  <c r="Z4881" i="10" s="1"/>
  <c r="U4881" i="10"/>
  <c r="W4881" i="10" s="1"/>
  <c r="Y4881" i="10" s="1"/>
  <c r="AJ4880" i="10"/>
  <c r="AI4880" i="10" s="1"/>
  <c r="AB4881" i="10" l="1"/>
  <c r="AD4881" i="10" s="1"/>
  <c r="AA4881" i="10"/>
  <c r="AC4881" i="10" s="1"/>
  <c r="AE4881" i="10" l="1"/>
  <c r="AF4881" i="10"/>
  <c r="AH4881" i="10" l="1"/>
  <c r="T4882" i="10"/>
  <c r="AG4882" i="10" l="1"/>
  <c r="S4883" i="10"/>
  <c r="R4884" i="10" s="1"/>
  <c r="AJ4881" i="10"/>
  <c r="AI4881" i="10" s="1"/>
  <c r="V4882" i="10"/>
  <c r="X4882" i="10" s="1"/>
  <c r="Z4882" i="10" s="1"/>
  <c r="U4882" i="10"/>
  <c r="W4882" i="10" s="1"/>
  <c r="Y4882" i="10" s="1"/>
  <c r="AB4882" i="10" l="1"/>
  <c r="AD4882" i="10" s="1"/>
  <c r="AA4882" i="10"/>
  <c r="AC4882" i="10" s="1"/>
  <c r="AE4882" i="10" l="1"/>
  <c r="T4883" i="10" s="1"/>
  <c r="AF4882" i="10"/>
  <c r="AG4883" i="10" l="1"/>
  <c r="S4884" i="10"/>
  <c r="R4885" i="10" s="1"/>
  <c r="AH4882" i="10"/>
  <c r="V4883" i="10"/>
  <c r="X4883" i="10" s="1"/>
  <c r="Z4883" i="10" s="1"/>
  <c r="U4883" i="10"/>
  <c r="W4883" i="10" s="1"/>
  <c r="Y4883" i="10" s="1"/>
  <c r="AA4883" i="10" l="1"/>
  <c r="AC4883" i="10" s="1"/>
  <c r="AB4883" i="10"/>
  <c r="AD4883" i="10" s="1"/>
  <c r="AJ4882" i="10"/>
  <c r="AI4882" i="10" s="1"/>
  <c r="AF4883" i="10" l="1"/>
  <c r="AE4883" i="10"/>
  <c r="AH4883" i="10" s="1"/>
  <c r="AJ4883" i="10" s="1"/>
  <c r="AI4883" i="10" s="1"/>
  <c r="T4884" i="10"/>
  <c r="AG4884" i="10" l="1"/>
  <c r="S4885" i="10"/>
  <c r="R4886" i="10" s="1"/>
  <c r="V4884" i="10"/>
  <c r="X4884" i="10" s="1"/>
  <c r="Z4884" i="10" s="1"/>
  <c r="U4884" i="10"/>
  <c r="W4884" i="10" s="1"/>
  <c r="Y4884" i="10" s="1"/>
  <c r="AB4884" i="10" l="1"/>
  <c r="AD4884" i="10" s="1"/>
  <c r="AA4884" i="10"/>
  <c r="AC4884" i="10" s="1"/>
  <c r="AF4884" i="10" l="1"/>
  <c r="AE4884" i="10"/>
  <c r="AH4884" i="10" s="1"/>
  <c r="AJ4884" i="10" s="1"/>
  <c r="AI4884" i="10" s="1"/>
  <c r="T4885" i="10"/>
  <c r="AG4885" i="10" l="1"/>
  <c r="S4886" i="10"/>
  <c r="R4887" i="10" s="1"/>
  <c r="U4885" i="10"/>
  <c r="W4885" i="10" s="1"/>
  <c r="Y4885" i="10" s="1"/>
  <c r="V4885" i="10"/>
  <c r="X4885" i="10" s="1"/>
  <c r="Z4885" i="10" s="1"/>
  <c r="AB4885" i="10" l="1"/>
  <c r="AD4885" i="10" s="1"/>
  <c r="AA4885" i="10"/>
  <c r="AC4885" i="10" s="1"/>
  <c r="AF4885" i="10" l="1"/>
  <c r="AE4885" i="10"/>
  <c r="AH4885" i="10" l="1"/>
  <c r="T4886" i="10"/>
  <c r="AG4886" i="10" l="1"/>
  <c r="S4887" i="10"/>
  <c r="R4888" i="10" s="1"/>
  <c r="AJ4885" i="10"/>
  <c r="AI4885" i="10" s="1"/>
  <c r="V4886" i="10"/>
  <c r="X4886" i="10" s="1"/>
  <c r="Z4886" i="10" s="1"/>
  <c r="U4886" i="10"/>
  <c r="W4886" i="10" s="1"/>
  <c r="Y4886" i="10" s="1"/>
  <c r="AB4886" i="10" l="1"/>
  <c r="AD4886" i="10" s="1"/>
  <c r="AA4886" i="10"/>
  <c r="AC4886" i="10" s="1"/>
  <c r="AF4886" i="10" l="1"/>
  <c r="AE4886" i="10"/>
  <c r="AH4886" i="10" s="1"/>
  <c r="AJ4886" i="10" s="1"/>
  <c r="T4887" i="10"/>
  <c r="AI4886" i="10" l="1"/>
  <c r="AG4887" i="10"/>
  <c r="S4888" i="10"/>
  <c r="R4889" i="10" s="1"/>
  <c r="U4887" i="10"/>
  <c r="W4887" i="10" s="1"/>
  <c r="Y4887" i="10" s="1"/>
  <c r="V4887" i="10"/>
  <c r="X4887" i="10" s="1"/>
  <c r="Z4887" i="10" s="1"/>
  <c r="AA4887" i="10" l="1"/>
  <c r="AC4887" i="10" s="1"/>
  <c r="AB4887" i="10"/>
  <c r="AD4887" i="10" s="1"/>
  <c r="AE4887" i="10" l="1"/>
  <c r="AH4887" i="10" s="1"/>
  <c r="AJ4887" i="10" s="1"/>
  <c r="AF4887" i="10"/>
  <c r="T4888" i="10"/>
  <c r="AI4887" i="10" l="1"/>
  <c r="AG4888" i="10"/>
  <c r="S4889" i="10"/>
  <c r="R4890" i="10" s="1"/>
  <c r="V4888" i="10"/>
  <c r="X4888" i="10" s="1"/>
  <c r="Z4888" i="10" s="1"/>
  <c r="U4888" i="10"/>
  <c r="W4888" i="10" s="1"/>
  <c r="Y4888" i="10" s="1"/>
  <c r="AB4888" i="10" l="1"/>
  <c r="AD4888" i="10" s="1"/>
  <c r="AA4888" i="10"/>
  <c r="AC4888" i="10" s="1"/>
  <c r="AE4888" i="10" l="1"/>
  <c r="AH4888" i="10" s="1"/>
  <c r="AJ4888" i="10" s="1"/>
  <c r="AF4888" i="10"/>
  <c r="T4889" i="10"/>
  <c r="AG4889" i="10" l="1"/>
  <c r="S4890" i="10"/>
  <c r="R4891" i="10" s="1"/>
  <c r="AI4888" i="10"/>
  <c r="V4889" i="10"/>
  <c r="X4889" i="10" s="1"/>
  <c r="Z4889" i="10" s="1"/>
  <c r="U4889" i="10"/>
  <c r="W4889" i="10" s="1"/>
  <c r="Y4889" i="10" s="1"/>
  <c r="AB4889" i="10" l="1"/>
  <c r="AD4889" i="10" s="1"/>
  <c r="AA4889" i="10"/>
  <c r="AC4889" i="10" s="1"/>
  <c r="AF4889" i="10" l="1"/>
  <c r="AE4889" i="10"/>
  <c r="AH4889" i="10" l="1"/>
  <c r="T4890" i="10"/>
  <c r="AG4890" i="10" l="1"/>
  <c r="S4891" i="10"/>
  <c r="R4892" i="10" s="1"/>
  <c r="V4890" i="10"/>
  <c r="X4890" i="10" s="1"/>
  <c r="Z4890" i="10" s="1"/>
  <c r="U4890" i="10"/>
  <c r="W4890" i="10" s="1"/>
  <c r="Y4890" i="10" s="1"/>
  <c r="AJ4889" i="10"/>
  <c r="AI4889" i="10" s="1"/>
  <c r="AB4890" i="10" l="1"/>
  <c r="AD4890" i="10" s="1"/>
  <c r="AA4890" i="10"/>
  <c r="AC4890" i="10" s="1"/>
  <c r="AE4890" i="10" l="1"/>
  <c r="AH4890" i="10" s="1"/>
  <c r="AJ4890" i="10" s="1"/>
  <c r="AF4890" i="10"/>
  <c r="T4891" i="10"/>
  <c r="AI4890" i="10" l="1"/>
  <c r="AG4891" i="10"/>
  <c r="S4892" i="10"/>
  <c r="R4893" i="10" s="1"/>
  <c r="V4891" i="10"/>
  <c r="X4891" i="10" s="1"/>
  <c r="Z4891" i="10" s="1"/>
  <c r="U4891" i="10"/>
  <c r="W4891" i="10" s="1"/>
  <c r="Y4891" i="10" s="1"/>
  <c r="AB4891" i="10" l="1"/>
  <c r="AD4891" i="10" s="1"/>
  <c r="AA4891" i="10"/>
  <c r="AC4891" i="10" s="1"/>
  <c r="AE4891" i="10" l="1"/>
  <c r="AH4891" i="10" s="1"/>
  <c r="AJ4891" i="10" s="1"/>
  <c r="AF4891" i="10"/>
  <c r="T4892" i="10"/>
  <c r="AG4892" i="10" l="1"/>
  <c r="S4893" i="10"/>
  <c r="R4894" i="10" s="1"/>
  <c r="AI4891" i="10"/>
  <c r="V4892" i="10"/>
  <c r="X4892" i="10" s="1"/>
  <c r="Z4892" i="10" s="1"/>
  <c r="U4892" i="10"/>
  <c r="W4892" i="10" s="1"/>
  <c r="Y4892" i="10" s="1"/>
  <c r="AB4892" i="10" l="1"/>
  <c r="AD4892" i="10" s="1"/>
  <c r="AA4892" i="10"/>
  <c r="AC4892" i="10" s="1"/>
  <c r="AF4892" i="10" l="1"/>
  <c r="AE4892" i="10"/>
  <c r="AH4892" i="10" l="1"/>
  <c r="T4893" i="10"/>
  <c r="AG4893" i="10" l="1"/>
  <c r="S4894" i="10"/>
  <c r="R4895" i="10" s="1"/>
  <c r="U4893" i="10"/>
  <c r="W4893" i="10" s="1"/>
  <c r="AA4893" i="10" s="1"/>
  <c r="V4893" i="10"/>
  <c r="X4893" i="10" s="1"/>
  <c r="Z4893" i="10" s="1"/>
  <c r="AJ4892" i="10"/>
  <c r="AI4892" i="10" s="1"/>
  <c r="AB4893" i="10" l="1"/>
  <c r="AD4893" i="10" s="1"/>
  <c r="Y4893" i="10"/>
  <c r="AC4893" i="10" s="1"/>
  <c r="AF4893" i="10" l="1"/>
  <c r="AE4893" i="10"/>
  <c r="AH4893" i="10" l="1"/>
  <c r="T4894" i="10"/>
  <c r="AG4894" i="10" l="1"/>
  <c r="S4895" i="10"/>
  <c r="R4896" i="10" s="1"/>
  <c r="AJ4893" i="10"/>
  <c r="AI4893" i="10" s="1"/>
  <c r="V4894" i="10"/>
  <c r="X4894" i="10" s="1"/>
  <c r="Z4894" i="10" s="1"/>
  <c r="U4894" i="10"/>
  <c r="W4894" i="10" s="1"/>
  <c r="Y4894" i="10" s="1"/>
  <c r="AB4894" i="10" l="1"/>
  <c r="AD4894" i="10" s="1"/>
  <c r="AA4894" i="10"/>
  <c r="AC4894" i="10" s="1"/>
  <c r="AE4894" i="10" l="1"/>
  <c r="AF4894" i="10"/>
  <c r="AH4894" i="10" l="1"/>
  <c r="T4895" i="10"/>
  <c r="AG4895" i="10" l="1"/>
  <c r="S4896" i="10"/>
  <c r="R4897" i="10" s="1"/>
  <c r="U4895" i="10"/>
  <c r="W4895" i="10" s="1"/>
  <c r="Y4895" i="10" s="1"/>
  <c r="V4895" i="10"/>
  <c r="X4895" i="10" s="1"/>
  <c r="Z4895" i="10" s="1"/>
  <c r="AJ4894" i="10"/>
  <c r="AI4894" i="10" s="1"/>
  <c r="AA4895" i="10" l="1"/>
  <c r="AC4895" i="10" s="1"/>
  <c r="AB4895" i="10"/>
  <c r="AD4895" i="10" s="1"/>
  <c r="AF4895" i="10" l="1"/>
  <c r="AE4895" i="10"/>
  <c r="AH4895" i="10" s="1"/>
  <c r="AJ4895" i="10" s="1"/>
  <c r="AI4895" i="10" s="1"/>
  <c r="T4896" i="10"/>
  <c r="AG4896" i="10" l="1"/>
  <c r="S4897" i="10"/>
  <c r="R4898" i="10" s="1"/>
  <c r="U4896" i="10"/>
  <c r="W4896" i="10" s="1"/>
  <c r="Y4896" i="10" s="1"/>
  <c r="V4896" i="10"/>
  <c r="X4896" i="10" s="1"/>
  <c r="Z4896" i="10" s="1"/>
  <c r="AB4896" i="10" l="1"/>
  <c r="AD4896" i="10" s="1"/>
  <c r="AA4896" i="10"/>
  <c r="AC4896" i="10" s="1"/>
  <c r="AF4896" i="10" l="1"/>
  <c r="AE4896" i="10"/>
  <c r="AH4896" i="10" l="1"/>
  <c r="T4897" i="10"/>
  <c r="AG4897" i="10" l="1"/>
  <c r="S4898" i="10"/>
  <c r="R4899" i="10" s="1"/>
  <c r="AJ4896" i="10"/>
  <c r="AI4896" i="10" s="1"/>
  <c r="U4897" i="10"/>
  <c r="W4897" i="10" s="1"/>
  <c r="Y4897" i="10" s="1"/>
  <c r="V4897" i="10"/>
  <c r="X4897" i="10" s="1"/>
  <c r="Z4897" i="10" s="1"/>
  <c r="AB4897" i="10" l="1"/>
  <c r="AD4897" i="10" s="1"/>
  <c r="AA4897" i="10"/>
  <c r="AC4897" i="10" s="1"/>
  <c r="AF4897" i="10" l="1"/>
  <c r="AE4897" i="10"/>
  <c r="AH4897" i="10" s="1"/>
  <c r="AJ4897" i="10" s="1"/>
  <c r="AI4897" i="10" s="1"/>
  <c r="T4898" i="10"/>
  <c r="AG4898" i="10" l="1"/>
  <c r="S4899" i="10"/>
  <c r="R4900" i="10" s="1"/>
  <c r="V4898" i="10"/>
  <c r="X4898" i="10" s="1"/>
  <c r="Z4898" i="10" s="1"/>
  <c r="U4898" i="10"/>
  <c r="W4898" i="10" s="1"/>
  <c r="Y4898" i="10" s="1"/>
  <c r="AB4898" i="10" l="1"/>
  <c r="AD4898" i="10" s="1"/>
  <c r="AA4898" i="10"/>
  <c r="AC4898" i="10" s="1"/>
  <c r="AF4898" i="10" l="1"/>
  <c r="AE4898" i="10"/>
  <c r="AH4898" i="10" l="1"/>
  <c r="T4899" i="10"/>
  <c r="AG4899" i="10" l="1"/>
  <c r="S4900" i="10"/>
  <c r="R4901" i="10" s="1"/>
  <c r="U4899" i="10"/>
  <c r="W4899" i="10" s="1"/>
  <c r="Y4899" i="10" s="1"/>
  <c r="V4899" i="10"/>
  <c r="X4899" i="10" s="1"/>
  <c r="Z4899" i="10" s="1"/>
  <c r="AJ4898" i="10"/>
  <c r="AI4898" i="10" s="1"/>
  <c r="AA4899" i="10" l="1"/>
  <c r="AC4899" i="10" s="1"/>
  <c r="AB4899" i="10"/>
  <c r="AD4899" i="10" s="1"/>
  <c r="AF4899" i="10" l="1"/>
  <c r="AE4899" i="10"/>
  <c r="AH4899" i="10" l="1"/>
  <c r="T4900" i="10"/>
  <c r="AG4900" i="10" l="1"/>
  <c r="S4901" i="10"/>
  <c r="R4902" i="10" s="1"/>
  <c r="U4900" i="10"/>
  <c r="W4900" i="10" s="1"/>
  <c r="Y4900" i="10" s="1"/>
  <c r="V4900" i="10"/>
  <c r="X4900" i="10" s="1"/>
  <c r="Z4900" i="10" s="1"/>
  <c r="AJ4899" i="10"/>
  <c r="AI4899" i="10" s="1"/>
  <c r="AA4900" i="10" l="1"/>
  <c r="AC4900" i="10" s="1"/>
  <c r="AB4900" i="10"/>
  <c r="AD4900" i="10" s="1"/>
  <c r="AE4900" i="10" l="1"/>
  <c r="AF4900" i="10"/>
  <c r="AH4900" i="10" l="1"/>
  <c r="T4901" i="10"/>
  <c r="AG4901" i="10" l="1"/>
  <c r="S4902" i="10"/>
  <c r="R4903" i="10" s="1"/>
  <c r="AJ4900" i="10"/>
  <c r="AI4900" i="10" s="1"/>
  <c r="U4901" i="10"/>
  <c r="W4901" i="10" s="1"/>
  <c r="Y4901" i="10" s="1"/>
  <c r="V4901" i="10"/>
  <c r="X4901" i="10" s="1"/>
  <c r="Z4901" i="10" s="1"/>
  <c r="AB4901" i="10" l="1"/>
  <c r="AD4901" i="10" s="1"/>
  <c r="AA4901" i="10"/>
  <c r="AC4901" i="10" s="1"/>
  <c r="AF4901" i="10" l="1"/>
  <c r="AE4901" i="10"/>
  <c r="AH4901" i="10" s="1"/>
  <c r="AJ4901" i="10" l="1"/>
  <c r="AI4901" i="10" s="1"/>
  <c r="T4902" i="10"/>
  <c r="AG4902" i="10" l="1"/>
  <c r="S4903" i="10"/>
  <c r="R4904" i="10" s="1"/>
  <c r="U4902" i="10"/>
  <c r="W4902" i="10" s="1"/>
  <c r="Y4902" i="10" s="1"/>
  <c r="V4902" i="10"/>
  <c r="X4902" i="10" s="1"/>
  <c r="Z4902" i="10" s="1"/>
  <c r="AB4902" i="10" l="1"/>
  <c r="AD4902" i="10" s="1"/>
  <c r="AA4902" i="10"/>
  <c r="AC4902" i="10" s="1"/>
  <c r="AE4902" i="10" l="1"/>
  <c r="AH4902" i="10" s="1"/>
  <c r="AJ4902" i="10" s="1"/>
  <c r="AF4902" i="10"/>
  <c r="T4903" i="10"/>
  <c r="AG4903" i="10" l="1"/>
  <c r="S4904" i="10"/>
  <c r="R4905" i="10" s="1"/>
  <c r="V4903" i="10"/>
  <c r="X4903" i="10" s="1"/>
  <c r="Z4903" i="10" s="1"/>
  <c r="AI4902" i="10"/>
  <c r="U4903" i="10"/>
  <c r="W4903" i="10" s="1"/>
  <c r="Y4903" i="10" s="1"/>
  <c r="AB4903" i="10" l="1"/>
  <c r="AD4903" i="10" s="1"/>
  <c r="AA4903" i="10"/>
  <c r="AC4903" i="10" s="1"/>
  <c r="AF4903" i="10" l="1"/>
  <c r="AE4903" i="10"/>
  <c r="AH4903" i="10" s="1"/>
  <c r="AJ4903" i="10" l="1"/>
  <c r="AI4903" i="10" s="1"/>
  <c r="T4904" i="10"/>
  <c r="AG4904" i="10" l="1"/>
  <c r="S4905" i="10"/>
  <c r="R4906" i="10" s="1"/>
  <c r="V4904" i="10"/>
  <c r="X4904" i="10" s="1"/>
  <c r="Z4904" i="10" s="1"/>
  <c r="U4904" i="10"/>
  <c r="W4904" i="10" s="1"/>
  <c r="Y4904" i="10" s="1"/>
  <c r="AA4904" i="10" l="1"/>
  <c r="AC4904" i="10" s="1"/>
  <c r="AB4904" i="10"/>
  <c r="AD4904" i="10" s="1"/>
  <c r="AE4904" i="10" l="1"/>
  <c r="T4905" i="10" s="1"/>
  <c r="AG4905" i="10" s="1"/>
  <c r="AF4904" i="10"/>
  <c r="AH4904" i="10"/>
  <c r="AJ4904" i="10" s="1"/>
  <c r="S4906" i="10" l="1"/>
  <c r="R4907" i="10" s="1"/>
  <c r="V4905" i="10"/>
  <c r="X4905" i="10" s="1"/>
  <c r="Z4905" i="10" s="1"/>
  <c r="U4905" i="10"/>
  <c r="W4905" i="10" s="1"/>
  <c r="Y4905" i="10" s="1"/>
  <c r="AI4904" i="10"/>
  <c r="AA4905" i="10" l="1"/>
  <c r="AC4905" i="10" s="1"/>
  <c r="AB4905" i="10"/>
  <c r="AD4905" i="10" s="1"/>
  <c r="AE4905" i="10" l="1"/>
  <c r="AF4905" i="10"/>
  <c r="AH4905" i="10"/>
  <c r="T4906" i="10"/>
  <c r="AG4906" i="10" l="1"/>
  <c r="S4907" i="10"/>
  <c r="R4908" i="10" s="1"/>
  <c r="AJ4905" i="10"/>
  <c r="AI4905" i="10" s="1"/>
  <c r="U4906" i="10"/>
  <c r="W4906" i="10" s="1"/>
  <c r="Y4906" i="10" s="1"/>
  <c r="V4906" i="10"/>
  <c r="X4906" i="10" s="1"/>
  <c r="Z4906" i="10" s="1"/>
  <c r="AB4906" i="10" l="1"/>
  <c r="AD4906" i="10" s="1"/>
  <c r="AA4906" i="10"/>
  <c r="AC4906" i="10" s="1"/>
  <c r="AE4906" i="10" l="1"/>
  <c r="T4907" i="10" s="1"/>
  <c r="AF4906" i="10"/>
  <c r="AG4907" i="10" l="1"/>
  <c r="S4908" i="10"/>
  <c r="R4909" i="10" s="1"/>
  <c r="AH4906" i="10"/>
  <c r="V4907" i="10"/>
  <c r="X4907" i="10" s="1"/>
  <c r="Z4907" i="10" s="1"/>
  <c r="U4907" i="10"/>
  <c r="W4907" i="10" s="1"/>
  <c r="Y4907" i="10" s="1"/>
  <c r="AB4907" i="10" l="1"/>
  <c r="AD4907" i="10" s="1"/>
  <c r="AA4907" i="10"/>
  <c r="AC4907" i="10" s="1"/>
  <c r="AJ4906" i="10"/>
  <c r="AI4906" i="10" s="1"/>
  <c r="AF4907" i="10" l="1"/>
  <c r="AE4907" i="10"/>
  <c r="AH4907" i="10" l="1"/>
  <c r="T4908" i="10"/>
  <c r="AG4908" i="10" l="1"/>
  <c r="S4909" i="10"/>
  <c r="R4910" i="10" s="1"/>
  <c r="U4908" i="10"/>
  <c r="W4908" i="10" s="1"/>
  <c r="Y4908" i="10" s="1"/>
  <c r="V4908" i="10"/>
  <c r="X4908" i="10" s="1"/>
  <c r="Z4908" i="10" s="1"/>
  <c r="AJ4907" i="10"/>
  <c r="AI4907" i="10" s="1"/>
  <c r="AB4908" i="10" l="1"/>
  <c r="AD4908" i="10" s="1"/>
  <c r="AA4908" i="10"/>
  <c r="AC4908" i="10" s="1"/>
  <c r="AE4908" i="10" l="1"/>
  <c r="AF4908" i="10"/>
  <c r="AH4908" i="10" l="1"/>
  <c r="T4909" i="10"/>
  <c r="AG4909" i="10" l="1"/>
  <c r="S4910" i="10"/>
  <c r="R4911" i="10" s="1"/>
  <c r="AJ4908" i="10"/>
  <c r="AI4908" i="10" s="1"/>
  <c r="V4909" i="10"/>
  <c r="X4909" i="10" s="1"/>
  <c r="Z4909" i="10" s="1"/>
  <c r="U4909" i="10"/>
  <c r="W4909" i="10" s="1"/>
  <c r="Y4909" i="10" s="1"/>
  <c r="AB4909" i="10" l="1"/>
  <c r="AD4909" i="10" s="1"/>
  <c r="AA4909" i="10"/>
  <c r="AC4909" i="10" s="1"/>
  <c r="AE4909" i="10" s="1"/>
  <c r="AH4909" i="10" s="1"/>
  <c r="AF4909" i="10" l="1"/>
  <c r="AJ4909" i="10"/>
  <c r="T4910" i="10"/>
  <c r="AI4909" i="10" l="1"/>
  <c r="AG4910" i="10"/>
  <c r="S4911" i="10"/>
  <c r="R4912" i="10" s="1"/>
  <c r="V4910" i="10"/>
  <c r="X4910" i="10" s="1"/>
  <c r="Z4910" i="10" s="1"/>
  <c r="U4910" i="10"/>
  <c r="W4910" i="10" s="1"/>
  <c r="Y4910" i="10" s="1"/>
  <c r="AB4910" i="10" l="1"/>
  <c r="AD4910" i="10" s="1"/>
  <c r="AA4910" i="10"/>
  <c r="AC4910" i="10" s="1"/>
  <c r="AF4910" i="10" l="1"/>
  <c r="AE4910" i="10"/>
  <c r="AH4910" i="10" l="1"/>
  <c r="T4911" i="10"/>
  <c r="AG4911" i="10" l="1"/>
  <c r="S4912" i="10"/>
  <c r="R4913" i="10" s="1"/>
  <c r="AJ4910" i="10"/>
  <c r="AI4910" i="10" s="1"/>
  <c r="U4911" i="10"/>
  <c r="W4911" i="10" s="1"/>
  <c r="Y4911" i="10" s="1"/>
  <c r="V4911" i="10"/>
  <c r="X4911" i="10" s="1"/>
  <c r="Z4911" i="10" s="1"/>
  <c r="AA4911" i="10" l="1"/>
  <c r="AC4911" i="10" s="1"/>
  <c r="AB4911" i="10"/>
  <c r="AD4911" i="10" s="1"/>
  <c r="AE4911" i="10" l="1"/>
  <c r="AF4911" i="10"/>
  <c r="AH4911" i="10" l="1"/>
  <c r="T4912" i="10"/>
  <c r="AG4912" i="10" l="1"/>
  <c r="S4913" i="10"/>
  <c r="R4914" i="10" s="1"/>
  <c r="AJ4911" i="10"/>
  <c r="AI4911" i="10" s="1"/>
  <c r="U4912" i="10"/>
  <c r="W4912" i="10" s="1"/>
  <c r="Y4912" i="10" s="1"/>
  <c r="V4912" i="10"/>
  <c r="X4912" i="10" s="1"/>
  <c r="Z4912" i="10" s="1"/>
  <c r="AB4912" i="10" l="1"/>
  <c r="AD4912" i="10" s="1"/>
  <c r="AA4912" i="10"/>
  <c r="AC4912" i="10" s="1"/>
  <c r="AF4912" i="10" l="1"/>
  <c r="AE4912" i="10"/>
  <c r="AH4912" i="10" l="1"/>
  <c r="T4913" i="10"/>
  <c r="AG4913" i="10" l="1"/>
  <c r="S4914" i="10"/>
  <c r="R4915" i="10" s="1"/>
  <c r="AI4912" i="10"/>
  <c r="AJ4912" i="10"/>
  <c r="V4913" i="10"/>
  <c r="X4913" i="10" s="1"/>
  <c r="Z4913" i="10" s="1"/>
  <c r="U4913" i="10"/>
  <c r="W4913" i="10" s="1"/>
  <c r="Y4913" i="10" s="1"/>
  <c r="AA4913" i="10" l="1"/>
  <c r="AC4913" i="10" s="1"/>
  <c r="AB4913" i="10"/>
  <c r="AD4913" i="10" s="1"/>
  <c r="AF4913" i="10" l="1"/>
  <c r="AE4913" i="10"/>
  <c r="T4914" i="10" l="1"/>
  <c r="AH4913" i="10"/>
  <c r="AG4914" i="10" l="1"/>
  <c r="S4915" i="10"/>
  <c r="R4916" i="10" s="1"/>
  <c r="AJ4913" i="10"/>
  <c r="AI4913" i="10" s="1"/>
  <c r="V4914" i="10"/>
  <c r="X4914" i="10" s="1"/>
  <c r="Z4914" i="10" s="1"/>
  <c r="U4914" i="10"/>
  <c r="W4914" i="10" s="1"/>
  <c r="Y4914" i="10" s="1"/>
  <c r="AB4914" i="10" l="1"/>
  <c r="AD4914" i="10" s="1"/>
  <c r="AA4914" i="10"/>
  <c r="AC4914" i="10" s="1"/>
  <c r="AE4914" i="10" l="1"/>
  <c r="AF4914" i="10"/>
  <c r="AH4914" i="10"/>
  <c r="T4915" i="10"/>
  <c r="AG4915" i="10" l="1"/>
  <c r="S4916" i="10"/>
  <c r="R4917" i="10" s="1"/>
  <c r="AJ4914" i="10"/>
  <c r="AI4914" i="10" s="1"/>
  <c r="V4915" i="10"/>
  <c r="X4915" i="10" s="1"/>
  <c r="Z4915" i="10" s="1"/>
  <c r="U4915" i="10"/>
  <c r="W4915" i="10" s="1"/>
  <c r="Y4915" i="10" s="1"/>
  <c r="AB4915" i="10" l="1"/>
  <c r="AD4915" i="10" s="1"/>
  <c r="AA4915" i="10"/>
  <c r="AC4915" i="10" s="1"/>
  <c r="AF4915" i="10" l="1"/>
  <c r="AE4915" i="10"/>
  <c r="T4916" i="10" l="1"/>
  <c r="AH4915" i="10"/>
  <c r="AG4916" i="10" l="1"/>
  <c r="S4917" i="10"/>
  <c r="R4918" i="10" s="1"/>
  <c r="AJ4915" i="10"/>
  <c r="AI4915" i="10" s="1"/>
  <c r="V4916" i="10"/>
  <c r="X4916" i="10" s="1"/>
  <c r="Z4916" i="10" s="1"/>
  <c r="U4916" i="10"/>
  <c r="W4916" i="10" s="1"/>
  <c r="Y4916" i="10" s="1"/>
  <c r="AB4916" i="10" l="1"/>
  <c r="AD4916" i="10" s="1"/>
  <c r="AA4916" i="10"/>
  <c r="AC4916" i="10" s="1"/>
  <c r="AF4916" i="10" l="1"/>
  <c r="AE4916" i="10"/>
  <c r="T4917" i="10" l="1"/>
  <c r="AH4916" i="10"/>
  <c r="AG4917" i="10" l="1"/>
  <c r="S4918" i="10"/>
  <c r="R4919" i="10" s="1"/>
  <c r="U4917" i="10"/>
  <c r="W4917" i="10" s="1"/>
  <c r="Y4917" i="10" s="1"/>
  <c r="V4917" i="10"/>
  <c r="X4917" i="10" s="1"/>
  <c r="Z4917" i="10" s="1"/>
  <c r="AJ4916" i="10"/>
  <c r="AI4916" i="10" s="1"/>
  <c r="AA4917" i="10" l="1"/>
  <c r="AC4917" i="10" s="1"/>
  <c r="AB4917" i="10"/>
  <c r="AD4917" i="10" s="1"/>
  <c r="AE4917" i="10" l="1"/>
  <c r="T4918" i="10" s="1"/>
  <c r="V4918" i="10" s="1"/>
  <c r="X4918" i="10" s="1"/>
  <c r="Z4918" i="10" s="1"/>
  <c r="AF4917" i="10"/>
  <c r="AH4917" i="10"/>
  <c r="U4918" i="10" l="1"/>
  <c r="W4918" i="10" s="1"/>
  <c r="Y4918" i="10" s="1"/>
  <c r="AG4918" i="10"/>
  <c r="S4919" i="10"/>
  <c r="R4920" i="10" s="1"/>
  <c r="AB4918" i="10"/>
  <c r="AD4918" i="10" s="1"/>
  <c r="AJ4917" i="10"/>
  <c r="AI4917" i="10" s="1"/>
  <c r="AA4918" i="10" l="1"/>
  <c r="AC4918" i="10" s="1"/>
  <c r="AF4918" i="10" s="1"/>
  <c r="AE4918" i="10" l="1"/>
  <c r="AH4918" i="10"/>
  <c r="T4919" i="10"/>
  <c r="AG4919" i="10" l="1"/>
  <c r="S4920" i="10"/>
  <c r="R4921" i="10" s="1"/>
  <c r="U4919" i="10"/>
  <c r="W4919" i="10" s="1"/>
  <c r="Y4919" i="10" s="1"/>
  <c r="V4919" i="10"/>
  <c r="X4919" i="10" s="1"/>
  <c r="Z4919" i="10" s="1"/>
  <c r="AJ4918" i="10"/>
  <c r="AI4918" i="10" s="1"/>
  <c r="AB4919" i="10" l="1"/>
  <c r="AD4919" i="10" s="1"/>
  <c r="AA4919" i="10"/>
  <c r="AC4919" i="10" s="1"/>
  <c r="AF4919" i="10" l="1"/>
  <c r="AE4919" i="10"/>
  <c r="AH4919" i="10" l="1"/>
  <c r="T4920" i="10"/>
  <c r="AG4920" i="10" l="1"/>
  <c r="S4921" i="10"/>
  <c r="R4922" i="10" s="1"/>
  <c r="AJ4919" i="10"/>
  <c r="AI4919" i="10" s="1"/>
  <c r="V4920" i="10"/>
  <c r="X4920" i="10" s="1"/>
  <c r="Z4920" i="10" s="1"/>
  <c r="U4920" i="10"/>
  <c r="W4920" i="10" s="1"/>
  <c r="Y4920" i="10" s="1"/>
  <c r="AB4920" i="10" l="1"/>
  <c r="AD4920" i="10" s="1"/>
  <c r="AA4920" i="10"/>
  <c r="AC4920" i="10" s="1"/>
  <c r="AE4920" i="10" l="1"/>
  <c r="AF4920" i="10"/>
  <c r="AH4920" i="10" l="1"/>
  <c r="T4921" i="10"/>
  <c r="AG4921" i="10" l="1"/>
  <c r="S4922" i="10"/>
  <c r="R4923" i="10" s="1"/>
  <c r="AJ4920" i="10"/>
  <c r="AI4920" i="10" s="1"/>
  <c r="V4921" i="10"/>
  <c r="X4921" i="10" s="1"/>
  <c r="Z4921" i="10" s="1"/>
  <c r="U4921" i="10"/>
  <c r="W4921" i="10" s="1"/>
  <c r="Y4921" i="10" s="1"/>
  <c r="AB4921" i="10" l="1"/>
  <c r="AD4921" i="10" s="1"/>
  <c r="AA4921" i="10"/>
  <c r="AC4921" i="10" s="1"/>
  <c r="AF4921" i="10" l="1"/>
  <c r="AE4921" i="10"/>
  <c r="AH4921" i="10" l="1"/>
  <c r="T4922" i="10"/>
  <c r="AG4922" i="10" l="1"/>
  <c r="S4923" i="10"/>
  <c r="R4924" i="10" s="1"/>
  <c r="AJ4921" i="10"/>
  <c r="AI4921" i="10" s="1"/>
  <c r="U4922" i="10"/>
  <c r="W4922" i="10" s="1"/>
  <c r="Y4922" i="10" s="1"/>
  <c r="V4922" i="10"/>
  <c r="X4922" i="10" s="1"/>
  <c r="Z4922" i="10" s="1"/>
  <c r="AB4922" i="10" l="1"/>
  <c r="AD4922" i="10" s="1"/>
  <c r="AA4922" i="10"/>
  <c r="AC4922" i="10" s="1"/>
  <c r="AE4922" i="10" l="1"/>
  <c r="AH4922" i="10" s="1"/>
  <c r="AJ4922" i="10" s="1"/>
  <c r="AF4922" i="10"/>
  <c r="T4923" i="10"/>
  <c r="AI4922" i="10" l="1"/>
  <c r="AG4923" i="10"/>
  <c r="S4924" i="10"/>
  <c r="R4925" i="10" s="1"/>
  <c r="V4923" i="10"/>
  <c r="X4923" i="10" s="1"/>
  <c r="Z4923" i="10" s="1"/>
  <c r="U4923" i="10"/>
  <c r="W4923" i="10" s="1"/>
  <c r="Y4923" i="10" s="1"/>
  <c r="AB4923" i="10" l="1"/>
  <c r="AD4923" i="10" s="1"/>
  <c r="AA4923" i="10"/>
  <c r="AC4923" i="10" s="1"/>
  <c r="AE4923" i="10" l="1"/>
  <c r="AH4923" i="10" s="1"/>
  <c r="AJ4923" i="10" s="1"/>
  <c r="AI4923" i="10" s="1"/>
  <c r="T4924" i="10"/>
  <c r="AF4923" i="10"/>
  <c r="AG4924" i="10" l="1"/>
  <c r="S4925" i="10"/>
  <c r="R4926" i="10" s="1"/>
  <c r="U4924" i="10"/>
  <c r="W4924" i="10" s="1"/>
  <c r="Y4924" i="10" s="1"/>
  <c r="V4924" i="10"/>
  <c r="X4924" i="10" s="1"/>
  <c r="Z4924" i="10" s="1"/>
  <c r="AB4924" i="10" l="1"/>
  <c r="AD4924" i="10" s="1"/>
  <c r="AA4924" i="10"/>
  <c r="AC4924" i="10" s="1"/>
  <c r="AF4924" i="10" l="1"/>
  <c r="AE4924" i="10"/>
  <c r="AH4924" i="10" l="1"/>
  <c r="T4925" i="10"/>
  <c r="AG4925" i="10" l="1"/>
  <c r="S4926" i="10"/>
  <c r="R4927" i="10" s="1"/>
  <c r="AJ4924" i="10"/>
  <c r="AI4924" i="10" s="1"/>
  <c r="U4925" i="10"/>
  <c r="W4925" i="10" s="1"/>
  <c r="Y4925" i="10" s="1"/>
  <c r="V4925" i="10"/>
  <c r="X4925" i="10" s="1"/>
  <c r="Z4925" i="10" s="1"/>
  <c r="AB4925" i="10" l="1"/>
  <c r="AD4925" i="10" s="1"/>
  <c r="AA4925" i="10"/>
  <c r="AC4925" i="10" s="1"/>
  <c r="AF4925" i="10" l="1"/>
  <c r="AE4925" i="10"/>
  <c r="AH4925" i="10" l="1"/>
  <c r="T4926" i="10"/>
  <c r="AG4926" i="10" l="1"/>
  <c r="S4927" i="10"/>
  <c r="R4928" i="10" s="1"/>
  <c r="AJ4925" i="10"/>
  <c r="AI4925" i="10" s="1"/>
  <c r="U4926" i="10"/>
  <c r="W4926" i="10" s="1"/>
  <c r="Y4926" i="10" s="1"/>
  <c r="V4926" i="10"/>
  <c r="X4926" i="10" s="1"/>
  <c r="Z4926" i="10" s="1"/>
  <c r="AB4926" i="10" l="1"/>
  <c r="AD4926" i="10" s="1"/>
  <c r="AA4926" i="10"/>
  <c r="AC4926" i="10" s="1"/>
  <c r="AE4926" i="10" l="1"/>
  <c r="AH4926" i="10" s="1"/>
  <c r="AJ4926" i="10" s="1"/>
  <c r="AI4926" i="10" s="1"/>
  <c r="AF4926" i="10"/>
  <c r="T4927" i="10"/>
  <c r="AG4927" i="10" l="1"/>
  <c r="S4928" i="10"/>
  <c r="R4929" i="10" s="1"/>
  <c r="V4927" i="10"/>
  <c r="X4927" i="10" s="1"/>
  <c r="AB4927" i="10" s="1"/>
  <c r="U4927" i="10"/>
  <c r="W4927" i="10" s="1"/>
  <c r="Y4927" i="10" s="1"/>
  <c r="AA4927" i="10" l="1"/>
  <c r="AC4927" i="10" s="1"/>
  <c r="Z4927" i="10"/>
  <c r="AD4927" i="10" s="1"/>
  <c r="AF4927" i="10" l="1"/>
  <c r="AE4927" i="10"/>
  <c r="AH4927" i="10" l="1"/>
  <c r="T4928" i="10"/>
  <c r="AG4928" i="10" l="1"/>
  <c r="S4929" i="10"/>
  <c r="R4930" i="10" s="1"/>
  <c r="AJ4927" i="10"/>
  <c r="AI4927" i="10" s="1"/>
  <c r="V4928" i="10"/>
  <c r="X4928" i="10" s="1"/>
  <c r="Z4928" i="10" s="1"/>
  <c r="U4928" i="10"/>
  <c r="W4928" i="10" s="1"/>
  <c r="Y4928" i="10" s="1"/>
  <c r="AB4928" i="10" l="1"/>
  <c r="AD4928" i="10" s="1"/>
  <c r="AA4928" i="10"/>
  <c r="AC4928" i="10" s="1"/>
  <c r="AE4928" i="10" l="1"/>
  <c r="AF4928" i="10"/>
  <c r="AH4928" i="10" l="1"/>
  <c r="T4929" i="10"/>
  <c r="AG4929" i="10" l="1"/>
  <c r="S4930" i="10"/>
  <c r="R4931" i="10" s="1"/>
  <c r="U4929" i="10"/>
  <c r="W4929" i="10" s="1"/>
  <c r="Y4929" i="10" s="1"/>
  <c r="V4929" i="10"/>
  <c r="X4929" i="10" s="1"/>
  <c r="Z4929" i="10" s="1"/>
  <c r="AJ4928" i="10"/>
  <c r="AI4928" i="10" s="1"/>
  <c r="AB4929" i="10" l="1"/>
  <c r="AD4929" i="10" s="1"/>
  <c r="AA4929" i="10"/>
  <c r="AC4929" i="10" s="1"/>
  <c r="AE4929" i="10" l="1"/>
  <c r="AF4929" i="10"/>
  <c r="AH4929" i="10" l="1"/>
  <c r="T4930" i="10"/>
  <c r="AG4930" i="10" l="1"/>
  <c r="S4931" i="10"/>
  <c r="R4932" i="10" s="1"/>
  <c r="AJ4929" i="10"/>
  <c r="AI4929" i="10" s="1"/>
  <c r="U4930" i="10"/>
  <c r="W4930" i="10" s="1"/>
  <c r="Y4930" i="10" s="1"/>
  <c r="V4930" i="10"/>
  <c r="X4930" i="10" s="1"/>
  <c r="Z4930" i="10" s="1"/>
  <c r="AB4930" i="10" l="1"/>
  <c r="AD4930" i="10" s="1"/>
  <c r="AA4930" i="10"/>
  <c r="AC4930" i="10" s="1"/>
  <c r="AF4930" i="10" l="1"/>
  <c r="AE4930" i="10"/>
  <c r="AH4930" i="10" s="1"/>
  <c r="AJ4930" i="10" s="1"/>
  <c r="T4931" i="10"/>
  <c r="AG4931" i="10" l="1"/>
  <c r="S4932" i="10"/>
  <c r="R4933" i="10" s="1"/>
  <c r="AI4930" i="10"/>
  <c r="U4931" i="10"/>
  <c r="W4931" i="10" s="1"/>
  <c r="Y4931" i="10" s="1"/>
  <c r="V4931" i="10"/>
  <c r="X4931" i="10" s="1"/>
  <c r="Z4931" i="10" s="1"/>
  <c r="AB4931" i="10" l="1"/>
  <c r="AD4931" i="10" s="1"/>
  <c r="AA4931" i="10"/>
  <c r="AC4931" i="10" s="1"/>
  <c r="AE4931" i="10" l="1"/>
  <c r="T4932" i="10" s="1"/>
  <c r="AF4931" i="10"/>
  <c r="AG4932" i="10" l="1"/>
  <c r="S4933" i="10"/>
  <c r="R4934" i="10" s="1"/>
  <c r="AH4931" i="10"/>
  <c r="V4932" i="10"/>
  <c r="X4932" i="10" s="1"/>
  <c r="Z4932" i="10" s="1"/>
  <c r="U4932" i="10"/>
  <c r="W4932" i="10" s="1"/>
  <c r="Y4932" i="10" s="1"/>
  <c r="AB4932" i="10" l="1"/>
  <c r="AD4932" i="10" s="1"/>
  <c r="AA4932" i="10"/>
  <c r="AC4932" i="10" s="1"/>
  <c r="AJ4931" i="10"/>
  <c r="AI4931" i="10" s="1"/>
  <c r="AF4932" i="10" l="1"/>
  <c r="AE4932" i="10"/>
  <c r="AH4932" i="10" l="1"/>
  <c r="T4933" i="10"/>
  <c r="AG4933" i="10" l="1"/>
  <c r="S4934" i="10"/>
  <c r="R4935" i="10" s="1"/>
  <c r="AJ4932" i="10"/>
  <c r="AI4932" i="10" s="1"/>
  <c r="U4933" i="10"/>
  <c r="W4933" i="10" s="1"/>
  <c r="Y4933" i="10" s="1"/>
  <c r="V4933" i="10"/>
  <c r="X4933" i="10" s="1"/>
  <c r="Z4933" i="10" s="1"/>
  <c r="AB4933" i="10" l="1"/>
  <c r="AD4933" i="10" s="1"/>
  <c r="AA4933" i="10"/>
  <c r="AC4933" i="10" s="1"/>
  <c r="AE4933" i="10" l="1"/>
  <c r="AH4933" i="10" s="1"/>
  <c r="AJ4933" i="10" s="1"/>
  <c r="AF4933" i="10"/>
  <c r="T4934" i="10"/>
  <c r="AG4934" i="10" l="1"/>
  <c r="S4935" i="10"/>
  <c r="R4936" i="10" s="1"/>
  <c r="AI4933" i="10"/>
  <c r="V4934" i="10"/>
  <c r="X4934" i="10" s="1"/>
  <c r="Z4934" i="10" s="1"/>
  <c r="U4934" i="10"/>
  <c r="W4934" i="10" s="1"/>
  <c r="Y4934" i="10" s="1"/>
  <c r="AB4934" i="10" l="1"/>
  <c r="AD4934" i="10" s="1"/>
  <c r="AA4934" i="10"/>
  <c r="AC4934" i="10" s="1"/>
  <c r="AF4934" i="10" l="1"/>
  <c r="AE4934" i="10"/>
  <c r="AH4934" i="10" l="1"/>
  <c r="T4935" i="10"/>
  <c r="AG4935" i="10" l="1"/>
  <c r="S4936" i="10"/>
  <c r="R4937" i="10" s="1"/>
  <c r="AJ4934" i="10"/>
  <c r="AI4934" i="10" s="1"/>
  <c r="U4935" i="10"/>
  <c r="W4935" i="10" s="1"/>
  <c r="Y4935" i="10" s="1"/>
  <c r="V4935" i="10"/>
  <c r="X4935" i="10" s="1"/>
  <c r="Z4935" i="10" s="1"/>
  <c r="AA4935" i="10" l="1"/>
  <c r="AC4935" i="10" s="1"/>
  <c r="AB4935" i="10"/>
  <c r="AD4935" i="10" s="1"/>
  <c r="AE4935" i="10" l="1"/>
  <c r="AH4935" i="10"/>
  <c r="T4936" i="10"/>
  <c r="AF4935" i="10"/>
  <c r="AG4936" i="10" l="1"/>
  <c r="S4937" i="10"/>
  <c r="R4938" i="10" s="1"/>
  <c r="AJ4935" i="10"/>
  <c r="AI4935" i="10" s="1"/>
  <c r="V4936" i="10"/>
  <c r="X4936" i="10" s="1"/>
  <c r="Z4936" i="10" s="1"/>
  <c r="U4936" i="10"/>
  <c r="W4936" i="10" s="1"/>
  <c r="Y4936" i="10" s="1"/>
  <c r="AB4936" i="10" l="1"/>
  <c r="AD4936" i="10" s="1"/>
  <c r="AA4936" i="10"/>
  <c r="AC4936" i="10" s="1"/>
  <c r="AF4936" i="10" l="1"/>
  <c r="AE4936" i="10"/>
  <c r="AH4936" i="10" l="1"/>
  <c r="T4937" i="10"/>
  <c r="AG4937" i="10" l="1"/>
  <c r="S4938" i="10"/>
  <c r="R4939" i="10" s="1"/>
  <c r="AI4936" i="10"/>
  <c r="AJ4936" i="10"/>
  <c r="U4937" i="10"/>
  <c r="W4937" i="10" s="1"/>
  <c r="Y4937" i="10" s="1"/>
  <c r="V4937" i="10"/>
  <c r="X4937" i="10" s="1"/>
  <c r="Z4937" i="10" s="1"/>
  <c r="AA4937" i="10" l="1"/>
  <c r="AC4937" i="10" s="1"/>
  <c r="AB4937" i="10"/>
  <c r="AD4937" i="10" s="1"/>
  <c r="AE4937" i="10" l="1"/>
  <c r="AF4937" i="10"/>
  <c r="AH4937" i="10" l="1"/>
  <c r="T4938" i="10"/>
  <c r="AG4938" i="10" l="1"/>
  <c r="S4939" i="10"/>
  <c r="R4940" i="10" s="1"/>
  <c r="AJ4937" i="10"/>
  <c r="AI4937" i="10" s="1"/>
  <c r="U4938" i="10"/>
  <c r="W4938" i="10" s="1"/>
  <c r="Y4938" i="10" s="1"/>
  <c r="V4938" i="10"/>
  <c r="X4938" i="10" s="1"/>
  <c r="Z4938" i="10" s="1"/>
  <c r="AB4938" i="10" l="1"/>
  <c r="AD4938" i="10" s="1"/>
  <c r="AA4938" i="10"/>
  <c r="AC4938" i="10" s="1"/>
  <c r="AF4938" i="10" l="1"/>
  <c r="AE4938" i="10"/>
  <c r="AH4938" i="10" l="1"/>
  <c r="T4939" i="10"/>
  <c r="AG4939" i="10" l="1"/>
  <c r="S4940" i="10"/>
  <c r="R4941" i="10" s="1"/>
  <c r="AJ4938" i="10"/>
  <c r="AI4938" i="10" s="1"/>
  <c r="U4939" i="10"/>
  <c r="W4939" i="10" s="1"/>
  <c r="Y4939" i="10" s="1"/>
  <c r="V4939" i="10"/>
  <c r="X4939" i="10" s="1"/>
  <c r="Z4939" i="10" s="1"/>
  <c r="AB4939" i="10" l="1"/>
  <c r="AD4939" i="10" s="1"/>
  <c r="AA4939" i="10"/>
  <c r="AC4939" i="10" s="1"/>
  <c r="AF4939" i="10" l="1"/>
  <c r="AE4939" i="10"/>
  <c r="AH4939" i="10" l="1"/>
  <c r="T4940" i="10"/>
  <c r="AG4940" i="10" l="1"/>
  <c r="S4941" i="10"/>
  <c r="R4942" i="10" s="1"/>
  <c r="AJ4939" i="10"/>
  <c r="AI4939" i="10" s="1"/>
  <c r="V4940" i="10"/>
  <c r="X4940" i="10" s="1"/>
  <c r="Z4940" i="10" s="1"/>
  <c r="U4940" i="10"/>
  <c r="W4940" i="10" s="1"/>
  <c r="Y4940" i="10" s="1"/>
  <c r="AB4940" i="10" l="1"/>
  <c r="AD4940" i="10" s="1"/>
  <c r="AA4940" i="10"/>
  <c r="AC4940" i="10" s="1"/>
  <c r="AE4940" i="10" l="1"/>
  <c r="AF4940" i="10"/>
  <c r="AH4940" i="10" l="1"/>
  <c r="T4941" i="10"/>
  <c r="AG4941" i="10" l="1"/>
  <c r="S4942" i="10"/>
  <c r="R4943" i="10" s="1"/>
  <c r="V4941" i="10"/>
  <c r="X4941" i="10" s="1"/>
  <c r="Z4941" i="10" s="1"/>
  <c r="U4941" i="10"/>
  <c r="W4941" i="10" s="1"/>
  <c r="Y4941" i="10" s="1"/>
  <c r="AJ4940" i="10"/>
  <c r="AI4940" i="10" s="1"/>
  <c r="AB4941" i="10" l="1"/>
  <c r="AD4941" i="10" s="1"/>
  <c r="AA4941" i="10"/>
  <c r="AC4941" i="10" s="1"/>
  <c r="AE4941" i="10" l="1"/>
  <c r="AF4941" i="10"/>
  <c r="AH4941" i="10" l="1"/>
  <c r="T4942" i="10"/>
  <c r="AG4942" i="10" l="1"/>
  <c r="S4943" i="10"/>
  <c r="R4944" i="10" s="1"/>
  <c r="V4942" i="10"/>
  <c r="X4942" i="10" s="1"/>
  <c r="Z4942" i="10" s="1"/>
  <c r="U4942" i="10"/>
  <c r="W4942" i="10" s="1"/>
  <c r="Y4942" i="10" s="1"/>
  <c r="AJ4941" i="10"/>
  <c r="AI4941" i="10" s="1"/>
  <c r="AB4942" i="10" l="1"/>
  <c r="AD4942" i="10" s="1"/>
  <c r="AA4942" i="10"/>
  <c r="AC4942" i="10" s="1"/>
  <c r="AE4942" i="10" l="1"/>
  <c r="AH4942" i="10" s="1"/>
  <c r="AJ4942" i="10" s="1"/>
  <c r="AF4942" i="10"/>
  <c r="T4943" i="10"/>
  <c r="AI4942" i="10" l="1"/>
  <c r="AG4943" i="10"/>
  <c r="S4944" i="10"/>
  <c r="R4945" i="10" s="1"/>
  <c r="U4943" i="10"/>
  <c r="W4943" i="10" s="1"/>
  <c r="Y4943" i="10" s="1"/>
  <c r="V4943" i="10"/>
  <c r="X4943" i="10" s="1"/>
  <c r="Z4943" i="10" s="1"/>
  <c r="AB4943" i="10" l="1"/>
  <c r="AD4943" i="10" s="1"/>
  <c r="AA4943" i="10"/>
  <c r="AC4943" i="10" s="1"/>
  <c r="AF4943" i="10" l="1"/>
  <c r="AE4943" i="10"/>
  <c r="AH4943" i="10" l="1"/>
  <c r="T4944" i="10"/>
  <c r="AG4944" i="10" l="1"/>
  <c r="S4945" i="10"/>
  <c r="R4946" i="10" s="1"/>
  <c r="U4944" i="10"/>
  <c r="W4944" i="10" s="1"/>
  <c r="Y4944" i="10" s="1"/>
  <c r="V4944" i="10"/>
  <c r="X4944" i="10" s="1"/>
  <c r="Z4944" i="10" s="1"/>
  <c r="AJ4943" i="10"/>
  <c r="AI4943" i="10" s="1"/>
  <c r="AB4944" i="10" l="1"/>
  <c r="AD4944" i="10" s="1"/>
  <c r="AA4944" i="10"/>
  <c r="AC4944" i="10" s="1"/>
  <c r="AE4944" i="10" l="1"/>
  <c r="AF4944" i="10"/>
  <c r="AH4944" i="10" l="1"/>
  <c r="T4945" i="10"/>
  <c r="AG4945" i="10" l="1"/>
  <c r="S4946" i="10"/>
  <c r="R4947" i="10" s="1"/>
  <c r="U4945" i="10"/>
  <c r="W4945" i="10" s="1"/>
  <c r="Y4945" i="10" s="1"/>
  <c r="V4945" i="10"/>
  <c r="X4945" i="10" s="1"/>
  <c r="Z4945" i="10" s="1"/>
  <c r="AJ4944" i="10"/>
  <c r="AI4944" i="10" s="1"/>
  <c r="AA4945" i="10" l="1"/>
  <c r="AC4945" i="10" s="1"/>
  <c r="AB4945" i="10"/>
  <c r="AD4945" i="10" s="1"/>
  <c r="AF4945" i="10" l="1"/>
  <c r="AE4945" i="10"/>
  <c r="AH4945" i="10" l="1"/>
  <c r="T4946" i="10"/>
  <c r="AG4946" i="10" l="1"/>
  <c r="S4947" i="10"/>
  <c r="R4948" i="10" s="1"/>
  <c r="AJ4945" i="10"/>
  <c r="AI4945" i="10" s="1"/>
  <c r="U4946" i="10"/>
  <c r="W4946" i="10" s="1"/>
  <c r="AA4946" i="10" s="1"/>
  <c r="V4946" i="10"/>
  <c r="X4946" i="10" s="1"/>
  <c r="Z4946" i="10" s="1"/>
  <c r="AB4946" i="10" l="1"/>
  <c r="AD4946" i="10" s="1"/>
  <c r="Y4946" i="10"/>
  <c r="AC4946" i="10" l="1"/>
  <c r="AF4946" i="10" l="1"/>
  <c r="AE4946" i="10"/>
  <c r="AH4946" i="10" l="1"/>
  <c r="T4947" i="10"/>
  <c r="AG4947" i="10" l="1"/>
  <c r="S4948" i="10"/>
  <c r="R4949" i="10" s="1"/>
  <c r="U4947" i="10"/>
  <c r="W4947" i="10" s="1"/>
  <c r="Y4947" i="10" s="1"/>
  <c r="V4947" i="10"/>
  <c r="X4947" i="10" s="1"/>
  <c r="Z4947" i="10" s="1"/>
  <c r="AJ4946" i="10"/>
  <c r="AI4946" i="10" s="1"/>
  <c r="AB4947" i="10" l="1"/>
  <c r="AD4947" i="10" s="1"/>
  <c r="AA4947" i="10"/>
  <c r="AC4947" i="10" s="1"/>
  <c r="AF4947" i="10" l="1"/>
  <c r="AE4947" i="10"/>
  <c r="AH4947" i="10" l="1"/>
  <c r="T4948" i="10"/>
  <c r="AG4948" i="10" l="1"/>
  <c r="S4949" i="10"/>
  <c r="R4950" i="10" s="1"/>
  <c r="AJ4947" i="10"/>
  <c r="AI4947" i="10" s="1"/>
  <c r="U4948" i="10"/>
  <c r="W4948" i="10" s="1"/>
  <c r="Y4948" i="10" s="1"/>
  <c r="V4948" i="10"/>
  <c r="X4948" i="10" s="1"/>
  <c r="Z4948" i="10" s="1"/>
  <c r="AA4948" i="10" l="1"/>
  <c r="AC4948" i="10" s="1"/>
  <c r="AB4948" i="10"/>
  <c r="AD4948" i="10" s="1"/>
  <c r="AF4948" i="10" l="1"/>
  <c r="AE4948" i="10"/>
  <c r="AH4948" i="10" s="1"/>
  <c r="AJ4948" i="10" s="1"/>
  <c r="AI4948" i="10" s="1"/>
  <c r="T4949" i="10"/>
  <c r="AG4949" i="10" l="1"/>
  <c r="S4950" i="10"/>
  <c r="R4951" i="10" s="1"/>
  <c r="U4949" i="10"/>
  <c r="W4949" i="10" s="1"/>
  <c r="Y4949" i="10" s="1"/>
  <c r="V4949" i="10"/>
  <c r="X4949" i="10" s="1"/>
  <c r="Z4949" i="10" s="1"/>
  <c r="AB4949" i="10" l="1"/>
  <c r="AD4949" i="10" s="1"/>
  <c r="AA4949" i="10"/>
  <c r="AC4949" i="10" s="1"/>
  <c r="AF4949" i="10" l="1"/>
  <c r="AE4949" i="10"/>
  <c r="AH4949" i="10" l="1"/>
  <c r="T4950" i="10"/>
  <c r="AG4950" i="10" l="1"/>
  <c r="S4951" i="10"/>
  <c r="R4952" i="10" s="1"/>
  <c r="AJ4949" i="10"/>
  <c r="AI4949" i="10" s="1"/>
  <c r="V4950" i="10"/>
  <c r="X4950" i="10" s="1"/>
  <c r="Z4950" i="10" s="1"/>
  <c r="U4950" i="10"/>
  <c r="W4950" i="10" s="1"/>
  <c r="Y4950" i="10" s="1"/>
  <c r="AB4950" i="10" l="1"/>
  <c r="AD4950" i="10" s="1"/>
  <c r="AA4950" i="10"/>
  <c r="AC4950" i="10" s="1"/>
  <c r="AE4950" i="10" l="1"/>
  <c r="AH4950" i="10" s="1"/>
  <c r="AJ4950" i="10" s="1"/>
  <c r="AF4950" i="10"/>
  <c r="T4951" i="10"/>
  <c r="AI4950" i="10" l="1"/>
  <c r="AG4951" i="10"/>
  <c r="S4952" i="10"/>
  <c r="R4953" i="10" s="1"/>
  <c r="U4951" i="10"/>
  <c r="W4951" i="10" s="1"/>
  <c r="Y4951" i="10" s="1"/>
  <c r="V4951" i="10"/>
  <c r="X4951" i="10" s="1"/>
  <c r="Z4951" i="10" s="1"/>
  <c r="AB4951" i="10" l="1"/>
  <c r="AD4951" i="10" s="1"/>
  <c r="AA4951" i="10"/>
  <c r="AC4951" i="10" s="1"/>
  <c r="AE4951" i="10" l="1"/>
  <c r="AH4951" i="10" s="1"/>
  <c r="AF4951" i="10"/>
  <c r="AJ4951" i="10" l="1"/>
  <c r="AI4951" i="10" s="1"/>
  <c r="T4952" i="10"/>
  <c r="AG4952" i="10" l="1"/>
  <c r="S4953" i="10"/>
  <c r="R4954" i="10" s="1"/>
  <c r="U4952" i="10"/>
  <c r="W4952" i="10" s="1"/>
  <c r="Y4952" i="10" s="1"/>
  <c r="V4952" i="10"/>
  <c r="X4952" i="10" s="1"/>
  <c r="Z4952" i="10" s="1"/>
  <c r="AB4952" i="10" l="1"/>
  <c r="AD4952" i="10" s="1"/>
  <c r="AA4952" i="10"/>
  <c r="AC4952" i="10" s="1"/>
  <c r="AE4952" i="10" l="1"/>
  <c r="AF4952" i="10"/>
  <c r="AH4952" i="10"/>
  <c r="T4953" i="10"/>
  <c r="AG4953" i="10" l="1"/>
  <c r="S4954" i="10"/>
  <c r="R4955" i="10" s="1"/>
  <c r="U4953" i="10"/>
  <c r="W4953" i="10" s="1"/>
  <c r="Y4953" i="10" s="1"/>
  <c r="V4953" i="10"/>
  <c r="X4953" i="10" s="1"/>
  <c r="Z4953" i="10" s="1"/>
  <c r="AJ4952" i="10"/>
  <c r="AI4952" i="10" s="1"/>
  <c r="AA4953" i="10" l="1"/>
  <c r="AC4953" i="10" s="1"/>
  <c r="AB4953" i="10"/>
  <c r="AD4953" i="10" s="1"/>
  <c r="AE4953" i="10" l="1"/>
  <c r="T4954" i="10" s="1"/>
  <c r="AF4953" i="10"/>
  <c r="AG4954" i="10" l="1"/>
  <c r="S4955" i="10"/>
  <c r="R4956" i="10" s="1"/>
  <c r="AH4953" i="10"/>
  <c r="U4954" i="10"/>
  <c r="W4954" i="10" s="1"/>
  <c r="Y4954" i="10" s="1"/>
  <c r="V4954" i="10"/>
  <c r="X4954" i="10" s="1"/>
  <c r="Z4954" i="10" s="1"/>
  <c r="AA4954" i="10" l="1"/>
  <c r="AC4954" i="10" s="1"/>
  <c r="AB4954" i="10"/>
  <c r="AD4954" i="10" s="1"/>
  <c r="AJ4953" i="10"/>
  <c r="AI4953" i="10" s="1"/>
  <c r="AE4954" i="10" l="1"/>
  <c r="AF4954" i="10"/>
  <c r="AH4954" i="10" l="1"/>
  <c r="T4955" i="10"/>
  <c r="AG4955" i="10" l="1"/>
  <c r="S4956" i="10"/>
  <c r="R4957" i="10" s="1"/>
  <c r="AJ4954" i="10"/>
  <c r="AI4954" i="10" s="1"/>
  <c r="V4955" i="10"/>
  <c r="X4955" i="10" s="1"/>
  <c r="Z4955" i="10" s="1"/>
  <c r="U4955" i="10"/>
  <c r="W4955" i="10" s="1"/>
  <c r="Y4955" i="10" s="1"/>
  <c r="AB4955" i="10" l="1"/>
  <c r="AD4955" i="10" s="1"/>
  <c r="AA4955" i="10"/>
  <c r="AC4955" i="10" s="1"/>
  <c r="AF4955" i="10" l="1"/>
  <c r="AE4955" i="10"/>
  <c r="AH4955" i="10" l="1"/>
  <c r="T4956" i="10"/>
  <c r="AG4956" i="10" l="1"/>
  <c r="S4957" i="10"/>
  <c r="R4958" i="10" s="1"/>
  <c r="U4956" i="10"/>
  <c r="W4956" i="10" s="1"/>
  <c r="Y4956" i="10" s="1"/>
  <c r="V4956" i="10"/>
  <c r="X4956" i="10" s="1"/>
  <c r="Z4956" i="10" s="1"/>
  <c r="AJ4955" i="10"/>
  <c r="AI4955" i="10" s="1"/>
  <c r="AB4956" i="10" l="1"/>
  <c r="AD4956" i="10" s="1"/>
  <c r="AA4956" i="10"/>
  <c r="AC4956" i="10" s="1"/>
  <c r="AF4956" i="10" l="1"/>
  <c r="AE4956" i="10"/>
  <c r="AH4956" i="10" l="1"/>
  <c r="T4957" i="10"/>
  <c r="AG4957" i="10" l="1"/>
  <c r="S4958" i="10"/>
  <c r="R4959" i="10" s="1"/>
  <c r="V4957" i="10"/>
  <c r="X4957" i="10" s="1"/>
  <c r="Z4957" i="10" s="1"/>
  <c r="U4957" i="10"/>
  <c r="W4957" i="10" s="1"/>
  <c r="Y4957" i="10" s="1"/>
  <c r="AJ4956" i="10"/>
  <c r="AI4956" i="10" s="1"/>
  <c r="AB4957" i="10" l="1"/>
  <c r="AD4957" i="10" s="1"/>
  <c r="AA4957" i="10"/>
  <c r="AC4957" i="10" s="1"/>
  <c r="AE4957" i="10" l="1"/>
  <c r="AH4957" i="10" s="1"/>
  <c r="AJ4957" i="10" s="1"/>
  <c r="AF4957" i="10"/>
  <c r="T4958" i="10"/>
  <c r="AI4957" i="10" l="1"/>
  <c r="AG4958" i="10"/>
  <c r="S4959" i="10"/>
  <c r="R4960" i="10" s="1"/>
  <c r="U4958" i="10"/>
  <c r="W4958" i="10" s="1"/>
  <c r="Y4958" i="10" s="1"/>
  <c r="V4958" i="10"/>
  <c r="X4958" i="10" s="1"/>
  <c r="Z4958" i="10" s="1"/>
  <c r="AB4958" i="10" l="1"/>
  <c r="AD4958" i="10" s="1"/>
  <c r="AA4958" i="10"/>
  <c r="AC4958" i="10" s="1"/>
  <c r="AF4958" i="10" l="1"/>
  <c r="AE4958" i="10"/>
  <c r="AH4958" i="10" l="1"/>
  <c r="T4959" i="10"/>
  <c r="AG4959" i="10" l="1"/>
  <c r="S4960" i="10"/>
  <c r="R4961" i="10" s="1"/>
  <c r="V4959" i="10"/>
  <c r="X4959" i="10" s="1"/>
  <c r="Z4959" i="10" s="1"/>
  <c r="U4959" i="10"/>
  <c r="W4959" i="10" s="1"/>
  <c r="Y4959" i="10" s="1"/>
  <c r="AJ4958" i="10"/>
  <c r="AI4958" i="10" s="1"/>
  <c r="AA4959" i="10" l="1"/>
  <c r="AC4959" i="10" s="1"/>
  <c r="AB4959" i="10"/>
  <c r="AD4959" i="10" s="1"/>
  <c r="AF4959" i="10" l="1"/>
  <c r="AE4959" i="10"/>
  <c r="AH4959" i="10" s="1"/>
  <c r="AJ4959" i="10" s="1"/>
  <c r="T4960" i="10"/>
  <c r="AI4959" i="10" l="1"/>
  <c r="AG4960" i="10"/>
  <c r="S4961" i="10"/>
  <c r="R4962" i="10" s="1"/>
  <c r="U4960" i="10"/>
  <c r="W4960" i="10" s="1"/>
  <c r="Y4960" i="10" s="1"/>
  <c r="V4960" i="10"/>
  <c r="X4960" i="10" s="1"/>
  <c r="Z4960" i="10" s="1"/>
  <c r="AB4960" i="10" l="1"/>
  <c r="AD4960" i="10" s="1"/>
  <c r="AA4960" i="10"/>
  <c r="AC4960" i="10" s="1"/>
  <c r="AF4960" i="10" l="1"/>
  <c r="AE4960" i="10"/>
  <c r="AH4960" i="10" l="1"/>
  <c r="T4961" i="10"/>
  <c r="AG4961" i="10" l="1"/>
  <c r="S4962" i="10"/>
  <c r="R4963" i="10" s="1"/>
  <c r="AJ4960" i="10"/>
  <c r="AI4960" i="10" s="1"/>
  <c r="V4961" i="10"/>
  <c r="X4961" i="10" s="1"/>
  <c r="Z4961" i="10" s="1"/>
  <c r="U4961" i="10"/>
  <c r="W4961" i="10" s="1"/>
  <c r="Y4961" i="10" s="1"/>
  <c r="AB4961" i="10" l="1"/>
  <c r="AD4961" i="10" s="1"/>
  <c r="AA4961" i="10"/>
  <c r="AC4961" i="10" s="1"/>
  <c r="AE4961" i="10" l="1"/>
  <c r="AF4961" i="10"/>
  <c r="AH4961" i="10" l="1"/>
  <c r="T4962" i="10"/>
  <c r="AG4962" i="10" l="1"/>
  <c r="S4963" i="10"/>
  <c r="R4964" i="10" s="1"/>
  <c r="AJ4961" i="10"/>
  <c r="AI4961" i="10" s="1"/>
  <c r="U4962" i="10"/>
  <c r="W4962" i="10" s="1"/>
  <c r="Y4962" i="10" s="1"/>
  <c r="V4962" i="10"/>
  <c r="X4962" i="10" s="1"/>
  <c r="Z4962" i="10" s="1"/>
  <c r="AA4962" i="10" l="1"/>
  <c r="AC4962" i="10" s="1"/>
  <c r="AB4962" i="10"/>
  <c r="AD4962" i="10" s="1"/>
  <c r="AE4962" i="10" l="1"/>
  <c r="AF4962" i="10"/>
  <c r="AH4962" i="10" l="1"/>
  <c r="T4963" i="10"/>
  <c r="AG4963" i="10" l="1"/>
  <c r="S4964" i="10"/>
  <c r="R4965" i="10" s="1"/>
  <c r="U4963" i="10"/>
  <c r="W4963" i="10" s="1"/>
  <c r="Y4963" i="10" s="1"/>
  <c r="V4963" i="10"/>
  <c r="X4963" i="10" s="1"/>
  <c r="Z4963" i="10" s="1"/>
  <c r="AJ4962" i="10"/>
  <c r="AI4962" i="10" s="1"/>
  <c r="AA4963" i="10" l="1"/>
  <c r="AC4963" i="10" s="1"/>
  <c r="AB4963" i="10"/>
  <c r="AD4963" i="10" s="1"/>
  <c r="AF4963" i="10" l="1"/>
  <c r="AE4963" i="10"/>
  <c r="AH4963" i="10" l="1"/>
  <c r="T4964" i="10"/>
  <c r="AG4964" i="10" l="1"/>
  <c r="S4965" i="10"/>
  <c r="R4966" i="10" s="1"/>
  <c r="AJ4963" i="10"/>
  <c r="AI4963" i="10" s="1"/>
  <c r="U4964" i="10"/>
  <c r="W4964" i="10" s="1"/>
  <c r="Y4964" i="10" s="1"/>
  <c r="V4964" i="10"/>
  <c r="X4964" i="10" s="1"/>
  <c r="Z4964" i="10" s="1"/>
  <c r="AA4964" i="10" l="1"/>
  <c r="AC4964" i="10" s="1"/>
  <c r="AB4964" i="10"/>
  <c r="AD4964" i="10" s="1"/>
  <c r="AF4964" i="10" l="1"/>
  <c r="AE4964" i="10"/>
  <c r="AH4964" i="10" l="1"/>
  <c r="T4965" i="10"/>
  <c r="AG4965" i="10" l="1"/>
  <c r="S4966" i="10"/>
  <c r="R4967" i="10" s="1"/>
  <c r="U4965" i="10"/>
  <c r="W4965" i="10" s="1"/>
  <c r="Y4965" i="10" s="1"/>
  <c r="V4965" i="10"/>
  <c r="X4965" i="10" s="1"/>
  <c r="Z4965" i="10" s="1"/>
  <c r="AJ4964" i="10"/>
  <c r="AI4964" i="10" s="1"/>
  <c r="AB4965" i="10" l="1"/>
  <c r="AD4965" i="10" s="1"/>
  <c r="AA4965" i="10"/>
  <c r="AC4965" i="10" s="1"/>
  <c r="AF4965" i="10" l="1"/>
  <c r="AE4965" i="10"/>
  <c r="AH4965" i="10" s="1"/>
  <c r="AJ4965" i="10" s="1"/>
  <c r="T4966" i="10"/>
  <c r="AI4965" i="10" l="1"/>
  <c r="AG4966" i="10"/>
  <c r="S4967" i="10"/>
  <c r="R4968" i="10" s="1"/>
  <c r="U4966" i="10"/>
  <c r="W4966" i="10" s="1"/>
  <c r="Y4966" i="10" s="1"/>
  <c r="V4966" i="10"/>
  <c r="X4966" i="10" s="1"/>
  <c r="Z4966" i="10" s="1"/>
  <c r="AB4966" i="10" l="1"/>
  <c r="AD4966" i="10" s="1"/>
  <c r="AA4966" i="10"/>
  <c r="AC4966" i="10" s="1"/>
  <c r="AF4966" i="10" l="1"/>
  <c r="AE4966" i="10"/>
  <c r="AH4966" i="10" l="1"/>
  <c r="T4967" i="10"/>
  <c r="AG4967" i="10" l="1"/>
  <c r="S4968" i="10"/>
  <c r="R4969" i="10" s="1"/>
  <c r="AJ4966" i="10"/>
  <c r="AI4966" i="10" s="1"/>
  <c r="G55" i="11" s="1"/>
  <c r="V4967" i="10"/>
  <c r="X4967" i="10" s="1"/>
  <c r="Z4967" i="10" s="1"/>
  <c r="U4967" i="10"/>
  <c r="W4967" i="10" s="1"/>
  <c r="Y4967" i="10" s="1"/>
  <c r="H55" i="11"/>
  <c r="AB4967" i="10" l="1"/>
  <c r="AD4967" i="10" s="1"/>
  <c r="AA4967" i="10"/>
  <c r="AC4967" i="10" s="1"/>
  <c r="AE4967" i="10" l="1"/>
  <c r="AF4967" i="10"/>
  <c r="AH4967" i="10" l="1"/>
  <c r="T4968" i="10"/>
  <c r="AG4968" i="10" l="1"/>
  <c r="S4969" i="10"/>
  <c r="R4970" i="10" s="1"/>
  <c r="AJ4967" i="10"/>
  <c r="AI4967" i="10" s="1"/>
  <c r="U4968" i="10"/>
  <c r="W4968" i="10" s="1"/>
  <c r="Y4968" i="10" s="1"/>
  <c r="V4968" i="10"/>
  <c r="X4968" i="10" s="1"/>
  <c r="Z4968" i="10" s="1"/>
  <c r="AB4968" i="10" l="1"/>
  <c r="AD4968" i="10" s="1"/>
  <c r="AA4968" i="10"/>
  <c r="AC4968" i="10" s="1"/>
  <c r="AF4968" i="10" l="1"/>
  <c r="AE4968" i="10"/>
  <c r="AH4968" i="10" s="1"/>
  <c r="AJ4968" i="10" s="1"/>
  <c r="AI4968" i="10" s="1"/>
  <c r="T4969" i="10"/>
  <c r="AG4969" i="10" l="1"/>
  <c r="S4970" i="10"/>
  <c r="R4971" i="10" s="1"/>
  <c r="V4969" i="10"/>
  <c r="X4969" i="10" s="1"/>
  <c r="Z4969" i="10" s="1"/>
  <c r="U4969" i="10"/>
  <c r="W4969" i="10" s="1"/>
  <c r="Y4969" i="10" s="1"/>
  <c r="AB4969" i="10" l="1"/>
  <c r="AD4969" i="10" s="1"/>
  <c r="AA4969" i="10"/>
  <c r="AC4969" i="10" s="1"/>
  <c r="AE4969" i="10" l="1"/>
  <c r="T4970" i="10" s="1"/>
  <c r="AF4969" i="10"/>
  <c r="AG4970" i="10" l="1"/>
  <c r="S4971" i="10"/>
  <c r="R4972" i="10" s="1"/>
  <c r="AH4969" i="10"/>
  <c r="AJ4969" i="10" s="1"/>
  <c r="U4970" i="10"/>
  <c r="W4970" i="10" s="1"/>
  <c r="Y4970" i="10" s="1"/>
  <c r="V4970" i="10"/>
  <c r="X4970" i="10" s="1"/>
  <c r="Z4970" i="10" s="1"/>
  <c r="AB4970" i="10" l="1"/>
  <c r="AD4970" i="10" s="1"/>
  <c r="AA4970" i="10"/>
  <c r="AC4970" i="10" s="1"/>
  <c r="AI4969" i="10"/>
  <c r="AF4970" i="10" l="1"/>
  <c r="AE4970" i="10"/>
  <c r="AH4970" i="10" l="1"/>
  <c r="T4971" i="10"/>
  <c r="AG4971" i="10" l="1"/>
  <c r="S4972" i="10"/>
  <c r="R4973" i="10" s="1"/>
  <c r="V4971" i="10"/>
  <c r="X4971" i="10" s="1"/>
  <c r="Z4971" i="10" s="1"/>
  <c r="U4971" i="10"/>
  <c r="W4971" i="10" s="1"/>
  <c r="Y4971" i="10" s="1"/>
  <c r="AJ4970" i="10"/>
  <c r="AI4970" i="10" s="1"/>
  <c r="AB4971" i="10" l="1"/>
  <c r="AD4971" i="10" s="1"/>
  <c r="AA4971" i="10"/>
  <c r="AC4971" i="10" s="1"/>
  <c r="AE4971" i="10" l="1"/>
  <c r="AH4971" i="10" s="1"/>
  <c r="AJ4971" i="10" s="1"/>
  <c r="AF4971" i="10"/>
  <c r="T4972" i="10"/>
  <c r="AI4971" i="10" l="1"/>
  <c r="AG4972" i="10"/>
  <c r="S4973" i="10"/>
  <c r="R4974" i="10" s="1"/>
  <c r="V4972" i="10"/>
  <c r="X4972" i="10" s="1"/>
  <c r="Z4972" i="10" s="1"/>
  <c r="U4972" i="10"/>
  <c r="W4972" i="10" s="1"/>
  <c r="Y4972" i="10" s="1"/>
  <c r="AB4972" i="10" l="1"/>
  <c r="AD4972" i="10" s="1"/>
  <c r="AA4972" i="10"/>
  <c r="AC4972" i="10" s="1"/>
  <c r="AF4972" i="10" l="1"/>
  <c r="AE4972" i="10"/>
  <c r="AH4972" i="10" s="1"/>
  <c r="AJ4972" i="10" s="1"/>
  <c r="AI4972" i="10" s="1"/>
  <c r="T4973" i="10"/>
  <c r="AG4973" i="10" l="1"/>
  <c r="S4974" i="10"/>
  <c r="R4975" i="10" s="1"/>
  <c r="V4973" i="10"/>
  <c r="X4973" i="10" s="1"/>
  <c r="Z4973" i="10" s="1"/>
  <c r="U4973" i="10"/>
  <c r="W4973" i="10" s="1"/>
  <c r="Y4973" i="10" s="1"/>
  <c r="AB4973" i="10" l="1"/>
  <c r="AD4973" i="10" s="1"/>
  <c r="AA4973" i="10"/>
  <c r="AC4973" i="10" s="1"/>
  <c r="AE4973" i="10" l="1"/>
  <c r="AF4973" i="10"/>
  <c r="AH4973" i="10" l="1"/>
  <c r="T4974" i="10"/>
  <c r="AG4974" i="10" l="1"/>
  <c r="S4975" i="10"/>
  <c r="R4976" i="10" s="1"/>
  <c r="V4974" i="10"/>
  <c r="X4974" i="10" s="1"/>
  <c r="Z4974" i="10" s="1"/>
  <c r="U4974" i="10"/>
  <c r="W4974" i="10" s="1"/>
  <c r="Y4974" i="10" s="1"/>
  <c r="AJ4973" i="10"/>
  <c r="AI4973" i="10" s="1"/>
  <c r="AB4974" i="10" l="1"/>
  <c r="AD4974" i="10" s="1"/>
  <c r="AA4974" i="10"/>
  <c r="AC4974" i="10" s="1"/>
  <c r="AE4974" i="10" l="1"/>
  <c r="AH4974" i="10" s="1"/>
  <c r="AJ4974" i="10" s="1"/>
  <c r="AF4974" i="10"/>
  <c r="T4975" i="10"/>
  <c r="AI4974" i="10" l="1"/>
  <c r="AG4975" i="10"/>
  <c r="S4976" i="10"/>
  <c r="R4977" i="10" s="1"/>
  <c r="U4975" i="10"/>
  <c r="W4975" i="10" s="1"/>
  <c r="Y4975" i="10" s="1"/>
  <c r="V4975" i="10"/>
  <c r="X4975" i="10" s="1"/>
  <c r="Z4975" i="10" s="1"/>
  <c r="AA4975" i="10" l="1"/>
  <c r="AC4975" i="10" s="1"/>
  <c r="AB4975" i="10"/>
  <c r="AD4975" i="10" s="1"/>
  <c r="AF4975" i="10" l="1"/>
  <c r="AE4975" i="10"/>
  <c r="AH4975" i="10" l="1"/>
  <c r="T4976" i="10"/>
  <c r="AG4976" i="10" l="1"/>
  <c r="S4977" i="10"/>
  <c r="R4978" i="10" s="1"/>
  <c r="AJ4975" i="10"/>
  <c r="AI4975" i="10" s="1"/>
  <c r="U4976" i="10"/>
  <c r="W4976" i="10" s="1"/>
  <c r="Y4976" i="10" s="1"/>
  <c r="V4976" i="10"/>
  <c r="X4976" i="10" s="1"/>
  <c r="Z4976" i="10" s="1"/>
  <c r="AA4976" i="10" l="1"/>
  <c r="AC4976" i="10" s="1"/>
  <c r="AB4976" i="10"/>
  <c r="AD4976" i="10" s="1"/>
  <c r="AE4976" i="10" l="1"/>
  <c r="AH4976" i="10" s="1"/>
  <c r="AJ4976" i="10" s="1"/>
  <c r="AF4976" i="10"/>
  <c r="T4977" i="10"/>
  <c r="AI4976" i="10" l="1"/>
  <c r="AG4977" i="10"/>
  <c r="S4978" i="10"/>
  <c r="R4979" i="10" s="1"/>
  <c r="V4977" i="10"/>
  <c r="X4977" i="10" s="1"/>
  <c r="Z4977" i="10" s="1"/>
  <c r="U4977" i="10"/>
  <c r="W4977" i="10" s="1"/>
  <c r="Y4977" i="10" s="1"/>
  <c r="AB4977" i="10" l="1"/>
  <c r="AD4977" i="10" s="1"/>
  <c r="AA4977" i="10"/>
  <c r="AC4977" i="10" s="1"/>
  <c r="AF4977" i="10" l="1"/>
  <c r="AE4977" i="10"/>
  <c r="AH4977" i="10" s="1"/>
  <c r="AJ4977" i="10" l="1"/>
  <c r="AI4977" i="10" s="1"/>
  <c r="T4978" i="10"/>
  <c r="AG4978" i="10" l="1"/>
  <c r="S4979" i="10"/>
  <c r="R4980" i="10" s="1"/>
  <c r="V4978" i="10"/>
  <c r="X4978" i="10" s="1"/>
  <c r="Z4978" i="10" s="1"/>
  <c r="U4978" i="10"/>
  <c r="W4978" i="10" s="1"/>
  <c r="Y4978" i="10" s="1"/>
  <c r="AB4978" i="10" l="1"/>
  <c r="AD4978" i="10" s="1"/>
  <c r="AA4978" i="10"/>
  <c r="AC4978" i="10" s="1"/>
  <c r="AE4978" i="10" l="1"/>
  <c r="AH4978" i="10" s="1"/>
  <c r="AJ4978" i="10" s="1"/>
  <c r="AF4978" i="10"/>
  <c r="T4979" i="10"/>
  <c r="AI4978" i="10" l="1"/>
  <c r="AG4979" i="10"/>
  <c r="S4980" i="10"/>
  <c r="R4981" i="10" s="1"/>
  <c r="U4979" i="10"/>
  <c r="W4979" i="10" s="1"/>
  <c r="Y4979" i="10" s="1"/>
  <c r="V4979" i="10"/>
  <c r="X4979" i="10" s="1"/>
  <c r="Z4979" i="10" s="1"/>
  <c r="AB4979" i="10" l="1"/>
  <c r="AD4979" i="10" s="1"/>
  <c r="AA4979" i="10"/>
  <c r="AC4979" i="10" s="1"/>
  <c r="AE4979" i="10" s="1"/>
  <c r="AF4979" i="10" l="1"/>
  <c r="AH4979" i="10"/>
  <c r="T4980" i="10"/>
  <c r="AG4980" i="10" l="1"/>
  <c r="S4981" i="10"/>
  <c r="R4982" i="10" s="1"/>
  <c r="AJ4979" i="10"/>
  <c r="AI4979" i="10" s="1"/>
  <c r="V4980" i="10"/>
  <c r="X4980" i="10" s="1"/>
  <c r="Z4980" i="10" s="1"/>
  <c r="U4980" i="10"/>
  <c r="W4980" i="10" s="1"/>
  <c r="Y4980" i="10" s="1"/>
  <c r="AB4980" i="10" l="1"/>
  <c r="AD4980" i="10" s="1"/>
  <c r="AA4980" i="10"/>
  <c r="AC4980" i="10" s="1"/>
  <c r="AE4980" i="10" l="1"/>
  <c r="AF4980" i="10"/>
  <c r="AH4980" i="10" l="1"/>
  <c r="T4981" i="10"/>
  <c r="AG4981" i="10" l="1"/>
  <c r="S4982" i="10"/>
  <c r="R4983" i="10" s="1"/>
  <c r="AJ4980" i="10"/>
  <c r="AI4980" i="10" s="1"/>
  <c r="V4981" i="10"/>
  <c r="X4981" i="10" s="1"/>
  <c r="Z4981" i="10" s="1"/>
  <c r="U4981" i="10"/>
  <c r="W4981" i="10" s="1"/>
  <c r="Y4981" i="10" s="1"/>
  <c r="AB4981" i="10" l="1"/>
  <c r="AD4981" i="10" s="1"/>
  <c r="AA4981" i="10"/>
  <c r="AC4981" i="10" s="1"/>
  <c r="AE4981" i="10" l="1"/>
  <c r="AH4981" i="10" s="1"/>
  <c r="AF4981" i="10"/>
  <c r="AJ4981" i="10" l="1"/>
  <c r="AI4981" i="10" s="1"/>
  <c r="T4982" i="10"/>
  <c r="AG4982" i="10" l="1"/>
  <c r="S4983" i="10"/>
  <c r="R4984" i="10" s="1"/>
  <c r="V4982" i="10"/>
  <c r="X4982" i="10" s="1"/>
  <c r="Z4982" i="10" s="1"/>
  <c r="U4982" i="10"/>
  <c r="W4982" i="10" s="1"/>
  <c r="Y4982" i="10" s="1"/>
  <c r="AB4982" i="10" l="1"/>
  <c r="AD4982" i="10" s="1"/>
  <c r="AA4982" i="10"/>
  <c r="AC4982" i="10" s="1"/>
  <c r="AE4982" i="10" l="1"/>
  <c r="AF4982" i="10"/>
  <c r="AH4982" i="10"/>
  <c r="T4983" i="10"/>
  <c r="AG4983" i="10" l="1"/>
  <c r="S4984" i="10"/>
  <c r="R4985" i="10" s="1"/>
  <c r="AJ4982" i="10"/>
  <c r="AI4982" i="10" s="1"/>
  <c r="V4983" i="10"/>
  <c r="X4983" i="10" s="1"/>
  <c r="Z4983" i="10" s="1"/>
  <c r="U4983" i="10"/>
  <c r="W4983" i="10" s="1"/>
  <c r="Y4983" i="10" s="1"/>
  <c r="AB4983" i="10" l="1"/>
  <c r="AD4983" i="10" s="1"/>
  <c r="AA4983" i="10"/>
  <c r="AC4983" i="10" s="1"/>
  <c r="AF4983" i="10" l="1"/>
  <c r="AE4983" i="10"/>
  <c r="AH4983" i="10" s="1"/>
  <c r="AJ4983" i="10" s="1"/>
  <c r="T4984" i="10"/>
  <c r="AI4983" i="10" l="1"/>
  <c r="AG4984" i="10"/>
  <c r="S4985" i="10"/>
  <c r="R4986" i="10" s="1"/>
  <c r="V4984" i="10"/>
  <c r="X4984" i="10" s="1"/>
  <c r="Z4984" i="10" s="1"/>
  <c r="U4984" i="10"/>
  <c r="W4984" i="10" s="1"/>
  <c r="Y4984" i="10" s="1"/>
  <c r="AB4984" i="10" l="1"/>
  <c r="AD4984" i="10" s="1"/>
  <c r="AA4984" i="10"/>
  <c r="AC4984" i="10" s="1"/>
  <c r="AE4984" i="10" l="1"/>
  <c r="AF4984" i="10"/>
  <c r="AH4984" i="10" l="1"/>
  <c r="T4985" i="10"/>
  <c r="AG4985" i="10" l="1"/>
  <c r="S4986" i="10"/>
  <c r="R4987" i="10" s="1"/>
  <c r="AJ4984" i="10"/>
  <c r="AI4984" i="10" s="1"/>
  <c r="V4985" i="10"/>
  <c r="X4985" i="10" s="1"/>
  <c r="Z4985" i="10" s="1"/>
  <c r="U4985" i="10"/>
  <c r="W4985" i="10" s="1"/>
  <c r="Y4985" i="10" s="1"/>
  <c r="AB4985" i="10" l="1"/>
  <c r="AD4985" i="10" s="1"/>
  <c r="AA4985" i="10"/>
  <c r="AC4985" i="10" s="1"/>
  <c r="AE4985" i="10" l="1"/>
  <c r="AF4985" i="10"/>
  <c r="AH4985" i="10" l="1"/>
  <c r="T4986" i="10"/>
  <c r="AG4986" i="10" l="1"/>
  <c r="S4987" i="10"/>
  <c r="R4988" i="10" s="1"/>
  <c r="AJ4985" i="10"/>
  <c r="AI4985" i="10" s="1"/>
  <c r="V4986" i="10"/>
  <c r="X4986" i="10" s="1"/>
  <c r="Z4986" i="10" s="1"/>
  <c r="U4986" i="10"/>
  <c r="W4986" i="10" s="1"/>
  <c r="Y4986" i="10" s="1"/>
  <c r="AB4986" i="10" l="1"/>
  <c r="AD4986" i="10" s="1"/>
  <c r="AA4986" i="10"/>
  <c r="AC4986" i="10" s="1"/>
  <c r="AF4986" i="10" l="1"/>
  <c r="AE4986" i="10"/>
  <c r="AH4986" i="10" l="1"/>
  <c r="T4987" i="10"/>
  <c r="AG4987" i="10" l="1"/>
  <c r="S4988" i="10"/>
  <c r="R4989" i="10" s="1"/>
  <c r="U4987" i="10"/>
  <c r="W4987" i="10" s="1"/>
  <c r="Y4987" i="10" s="1"/>
  <c r="V4987" i="10"/>
  <c r="X4987" i="10" s="1"/>
  <c r="Z4987" i="10" s="1"/>
  <c r="AJ4986" i="10"/>
  <c r="AI4986" i="10" s="1"/>
  <c r="AA4987" i="10" l="1"/>
  <c r="AC4987" i="10" s="1"/>
  <c r="AB4987" i="10"/>
  <c r="AD4987" i="10" s="1"/>
  <c r="AF4987" i="10" l="1"/>
  <c r="AE4987" i="10"/>
  <c r="AH4987" i="10" l="1"/>
  <c r="T4988" i="10"/>
  <c r="AG4988" i="10" l="1"/>
  <c r="S4989" i="10"/>
  <c r="R4990" i="10" s="1"/>
  <c r="AI4987" i="10"/>
  <c r="AJ4987" i="10"/>
  <c r="V4988" i="10"/>
  <c r="X4988" i="10" s="1"/>
  <c r="Z4988" i="10" s="1"/>
  <c r="U4988" i="10"/>
  <c r="W4988" i="10" s="1"/>
  <c r="Y4988" i="10" s="1"/>
  <c r="AB4988" i="10" l="1"/>
  <c r="AD4988" i="10" s="1"/>
  <c r="AA4988" i="10"/>
  <c r="AC4988" i="10" s="1"/>
  <c r="AE4988" i="10" l="1"/>
  <c r="AH4988" i="10" s="1"/>
  <c r="AJ4988" i="10" s="1"/>
  <c r="AF4988" i="10"/>
  <c r="T4989" i="10"/>
  <c r="AI4988" i="10" l="1"/>
  <c r="AG4989" i="10"/>
  <c r="S4990" i="10"/>
  <c r="R4991" i="10" s="1"/>
  <c r="U4989" i="10"/>
  <c r="W4989" i="10" s="1"/>
  <c r="Y4989" i="10" s="1"/>
  <c r="V4989" i="10"/>
  <c r="X4989" i="10" s="1"/>
  <c r="Z4989" i="10" s="1"/>
  <c r="AB4989" i="10" l="1"/>
  <c r="AD4989" i="10" s="1"/>
  <c r="AA4989" i="10"/>
  <c r="AC4989" i="10" s="1"/>
  <c r="AE4989" i="10" l="1"/>
  <c r="AH4989" i="10" s="1"/>
  <c r="AJ4989" i="10" s="1"/>
  <c r="AF4989" i="10"/>
  <c r="T4990" i="10"/>
  <c r="AI4989" i="10" l="1"/>
  <c r="AG4990" i="10"/>
  <c r="S4991" i="10"/>
  <c r="R4992" i="10" s="1"/>
  <c r="V4990" i="10"/>
  <c r="X4990" i="10" s="1"/>
  <c r="Z4990" i="10" s="1"/>
  <c r="U4990" i="10"/>
  <c r="W4990" i="10" s="1"/>
  <c r="Y4990" i="10" s="1"/>
  <c r="AB4990" i="10" l="1"/>
  <c r="AD4990" i="10" s="1"/>
  <c r="AA4990" i="10"/>
  <c r="AC4990" i="10" s="1"/>
  <c r="AF4990" i="10" l="1"/>
  <c r="AE4990" i="10"/>
  <c r="AH4990" i="10" s="1"/>
  <c r="AJ4990" i="10" s="1"/>
  <c r="AI4990" i="10" s="1"/>
  <c r="T4991" i="10"/>
  <c r="AG4991" i="10" l="1"/>
  <c r="S4992" i="10"/>
  <c r="R4993" i="10" s="1"/>
  <c r="V4991" i="10"/>
  <c r="X4991" i="10" s="1"/>
  <c r="Z4991" i="10" s="1"/>
  <c r="U4991" i="10"/>
  <c r="W4991" i="10" s="1"/>
  <c r="Y4991" i="10" s="1"/>
  <c r="AB4991" i="10" l="1"/>
  <c r="AD4991" i="10" s="1"/>
  <c r="AA4991" i="10"/>
  <c r="AC4991" i="10" s="1"/>
  <c r="AF4991" i="10" l="1"/>
  <c r="AE4991" i="10"/>
  <c r="AH4991" i="10" l="1"/>
  <c r="T4992" i="10"/>
  <c r="AG4992" i="10" l="1"/>
  <c r="S4993" i="10"/>
  <c r="R4994" i="10" s="1"/>
  <c r="AJ4991" i="10"/>
  <c r="AI4991" i="10" s="1"/>
  <c r="V4992" i="10"/>
  <c r="X4992" i="10" s="1"/>
  <c r="Z4992" i="10" s="1"/>
  <c r="U4992" i="10"/>
  <c r="W4992" i="10" s="1"/>
  <c r="Y4992" i="10" s="1"/>
  <c r="AB4992" i="10" l="1"/>
  <c r="AD4992" i="10" s="1"/>
  <c r="AA4992" i="10"/>
  <c r="AC4992" i="10" s="1"/>
  <c r="AF4992" i="10" l="1"/>
  <c r="AE4992" i="10"/>
  <c r="AH4992" i="10" l="1"/>
  <c r="T4993" i="10"/>
  <c r="AG4993" i="10" l="1"/>
  <c r="S4994" i="10"/>
  <c r="R4995" i="10" s="1"/>
  <c r="V4993" i="10"/>
  <c r="X4993" i="10" s="1"/>
  <c r="Z4993" i="10" s="1"/>
  <c r="U4993" i="10"/>
  <c r="W4993" i="10" s="1"/>
  <c r="Y4993" i="10" s="1"/>
  <c r="AJ4992" i="10"/>
  <c r="AI4992" i="10" s="1"/>
  <c r="AA4993" i="10" l="1"/>
  <c r="AC4993" i="10" s="1"/>
  <c r="AB4993" i="10"/>
  <c r="AD4993" i="10" s="1"/>
  <c r="AE4993" i="10" l="1"/>
  <c r="AF4993" i="10"/>
  <c r="AH4993" i="10" l="1"/>
  <c r="T4994" i="10"/>
  <c r="AG4994" i="10" l="1"/>
  <c r="S4995" i="10"/>
  <c r="R4996" i="10" s="1"/>
  <c r="AJ4993" i="10"/>
  <c r="AI4993" i="10" s="1"/>
  <c r="U4994" i="10"/>
  <c r="W4994" i="10" s="1"/>
  <c r="Y4994" i="10" s="1"/>
  <c r="V4994" i="10"/>
  <c r="X4994" i="10" s="1"/>
  <c r="Z4994" i="10" s="1"/>
  <c r="AB4994" i="10" l="1"/>
  <c r="AD4994" i="10" s="1"/>
  <c r="AA4994" i="10"/>
  <c r="AC4994" i="10" s="1"/>
  <c r="AE4994" i="10" l="1"/>
  <c r="AH4994" i="10" s="1"/>
  <c r="AJ4994" i="10" s="1"/>
  <c r="AF4994" i="10"/>
  <c r="T4995" i="10"/>
  <c r="AI4994" i="10" l="1"/>
  <c r="AG4995" i="10"/>
  <c r="S4996" i="10"/>
  <c r="R4997" i="10" s="1"/>
  <c r="U4995" i="10"/>
  <c r="W4995" i="10" s="1"/>
  <c r="Y4995" i="10" s="1"/>
  <c r="V4995" i="10"/>
  <c r="X4995" i="10" s="1"/>
  <c r="Z4995" i="10" s="1"/>
  <c r="AB4995" i="10" l="1"/>
  <c r="AD4995" i="10" s="1"/>
  <c r="AA4995" i="10"/>
  <c r="AC4995" i="10" s="1"/>
  <c r="AF4995" i="10" l="1"/>
  <c r="AE4995" i="10"/>
  <c r="AH4995" i="10" l="1"/>
  <c r="T4996" i="10"/>
  <c r="AG4996" i="10" l="1"/>
  <c r="S4997" i="10"/>
  <c r="R4998" i="10" s="1"/>
  <c r="U4996" i="10"/>
  <c r="W4996" i="10" s="1"/>
  <c r="Y4996" i="10" s="1"/>
  <c r="V4996" i="10"/>
  <c r="X4996" i="10" s="1"/>
  <c r="AB4996" i="10" s="1"/>
  <c r="AJ4995" i="10"/>
  <c r="AI4995" i="10" s="1"/>
  <c r="AA4996" i="10" l="1"/>
  <c r="AC4996" i="10" s="1"/>
  <c r="Z4996" i="10"/>
  <c r="AD4996" i="10" s="1"/>
  <c r="AF4996" i="10" l="1"/>
  <c r="AE4996" i="10"/>
  <c r="AH4996" i="10" l="1"/>
  <c r="T4997" i="10"/>
  <c r="AG4997" i="10" l="1"/>
  <c r="S4998" i="10"/>
  <c r="R4999" i="10" s="1"/>
  <c r="AJ4996" i="10"/>
  <c r="AI4996" i="10" s="1"/>
  <c r="U4997" i="10"/>
  <c r="W4997" i="10" s="1"/>
  <c r="Y4997" i="10" s="1"/>
  <c r="V4997" i="10"/>
  <c r="X4997" i="10" s="1"/>
  <c r="AB4997" i="10" s="1"/>
  <c r="AA4997" i="10" l="1"/>
  <c r="AC4997" i="10" s="1"/>
  <c r="Z4997" i="10"/>
  <c r="AD4997" i="10" s="1"/>
  <c r="AE4997" i="10" l="1"/>
  <c r="AF4997" i="10"/>
  <c r="AH4997" i="10" l="1"/>
  <c r="T4998" i="10"/>
  <c r="AG4998" i="10" l="1"/>
  <c r="S4999" i="10"/>
  <c r="R5000" i="10" s="1"/>
  <c r="U4998" i="10"/>
  <c r="W4998" i="10" s="1"/>
  <c r="Y4998" i="10" s="1"/>
  <c r="V4998" i="10"/>
  <c r="X4998" i="10" s="1"/>
  <c r="Z4998" i="10" s="1"/>
  <c r="AJ4997" i="10"/>
  <c r="AI4997" i="10" s="1"/>
  <c r="AB4998" i="10" l="1"/>
  <c r="AD4998" i="10" s="1"/>
  <c r="AA4998" i="10"/>
  <c r="AC4998" i="10" s="1"/>
  <c r="AE4998" i="10" l="1"/>
  <c r="AH4998" i="10" s="1"/>
  <c r="AJ4998" i="10" s="1"/>
  <c r="AF4998" i="10"/>
  <c r="T4999" i="10"/>
  <c r="AI4998" i="10" l="1"/>
  <c r="AG4999" i="10"/>
  <c r="S5000" i="10"/>
  <c r="R5001" i="10" s="1"/>
  <c r="V4999" i="10"/>
  <c r="X4999" i="10" s="1"/>
  <c r="Z4999" i="10" s="1"/>
  <c r="U4999" i="10"/>
  <c r="W4999" i="10" s="1"/>
  <c r="Y4999" i="10" s="1"/>
  <c r="AB4999" i="10" l="1"/>
  <c r="AD4999" i="10" s="1"/>
  <c r="AA4999" i="10"/>
  <c r="AC4999" i="10" s="1"/>
  <c r="AF4999" i="10" l="1"/>
  <c r="AE4999" i="10"/>
  <c r="AH4999" i="10" l="1"/>
  <c r="T5000" i="10"/>
  <c r="AG5000" i="10" l="1"/>
  <c r="S5001" i="10"/>
  <c r="R5002" i="10" s="1"/>
  <c r="V5000" i="10"/>
  <c r="X5000" i="10" s="1"/>
  <c r="Z5000" i="10" s="1"/>
  <c r="U5000" i="10"/>
  <c r="W5000" i="10" s="1"/>
  <c r="Y5000" i="10" s="1"/>
  <c r="AJ4999" i="10"/>
  <c r="AI4999" i="10" s="1"/>
  <c r="AB5000" i="10" l="1"/>
  <c r="AD5000" i="10" s="1"/>
  <c r="AA5000" i="10"/>
  <c r="AC5000" i="10" s="1"/>
  <c r="AF5000" i="10" l="1"/>
  <c r="AE5000" i="10"/>
  <c r="AH5000" i="10" s="1"/>
  <c r="AJ5000" i="10" s="1"/>
  <c r="AI5000" i="10" s="1"/>
  <c r="T5001" i="10"/>
  <c r="AG5001" i="10" l="1"/>
  <c r="S5002" i="10"/>
  <c r="R5003" i="10" s="1"/>
  <c r="U5001" i="10"/>
  <c r="W5001" i="10" s="1"/>
  <c r="Y5001" i="10" s="1"/>
  <c r="V5001" i="10"/>
  <c r="X5001" i="10" s="1"/>
  <c r="Z5001" i="10" s="1"/>
  <c r="AB5001" i="10" l="1"/>
  <c r="AD5001" i="10" s="1"/>
  <c r="AA5001" i="10"/>
  <c r="AC5001" i="10" s="1"/>
  <c r="AE5001" i="10" l="1"/>
  <c r="AH5001" i="10" s="1"/>
  <c r="AJ5001" i="10" s="1"/>
  <c r="AF5001" i="10"/>
  <c r="T5002" i="10"/>
  <c r="AI5001" i="10" l="1"/>
  <c r="AG5002" i="10"/>
  <c r="S5003" i="10"/>
  <c r="R5004" i="10" s="1"/>
  <c r="U5002" i="10"/>
  <c r="W5002" i="10" s="1"/>
  <c r="Y5002" i="10" s="1"/>
  <c r="V5002" i="10"/>
  <c r="X5002" i="10" s="1"/>
  <c r="Z5002" i="10" s="1"/>
  <c r="AB5002" i="10" l="1"/>
  <c r="AD5002" i="10" s="1"/>
  <c r="AA5002" i="10"/>
  <c r="AC5002" i="10" s="1"/>
  <c r="AE5002" i="10" l="1"/>
  <c r="T5003" i="10" s="1"/>
  <c r="AF5002" i="10"/>
  <c r="AG5003" i="10" l="1"/>
  <c r="S5004" i="10"/>
  <c r="R5005" i="10" s="1"/>
  <c r="AH5002" i="10"/>
  <c r="V5003" i="10"/>
  <c r="X5003" i="10" s="1"/>
  <c r="Z5003" i="10" s="1"/>
  <c r="U5003" i="10"/>
  <c r="W5003" i="10" s="1"/>
  <c r="Y5003" i="10" s="1"/>
  <c r="AB5003" i="10" l="1"/>
  <c r="AD5003" i="10" s="1"/>
  <c r="AA5003" i="10"/>
  <c r="AC5003" i="10" s="1"/>
  <c r="AJ5002" i="10"/>
  <c r="AI5002" i="10" s="1"/>
  <c r="AF5003" i="10" l="1"/>
  <c r="AE5003" i="10"/>
  <c r="AH5003" i="10" l="1"/>
  <c r="T5004" i="10"/>
  <c r="AG5004" i="10" l="1"/>
  <c r="S5005" i="10"/>
  <c r="R5006" i="10" s="1"/>
  <c r="V5004" i="10"/>
  <c r="X5004" i="10" s="1"/>
  <c r="Z5004" i="10" s="1"/>
  <c r="U5004" i="10"/>
  <c r="W5004" i="10" s="1"/>
  <c r="Y5004" i="10" s="1"/>
  <c r="AJ5003" i="10"/>
  <c r="AI5003" i="10" s="1"/>
  <c r="AB5004" i="10" l="1"/>
  <c r="AD5004" i="10" s="1"/>
  <c r="AA5004" i="10"/>
  <c r="AC5004" i="10" s="1"/>
  <c r="AF5004" i="10" l="1"/>
  <c r="AE5004" i="10"/>
  <c r="AH5004" i="10" l="1"/>
  <c r="T5005" i="10"/>
  <c r="AG5005" i="10" l="1"/>
  <c r="S5006" i="10"/>
  <c r="R5007" i="10" s="1"/>
  <c r="AJ5004" i="10"/>
  <c r="AI5004" i="10" s="1"/>
  <c r="V5005" i="10"/>
  <c r="X5005" i="10" s="1"/>
  <c r="Z5005" i="10" s="1"/>
  <c r="U5005" i="10"/>
  <c r="W5005" i="10" s="1"/>
  <c r="Y5005" i="10" s="1"/>
  <c r="AB5005" i="10" l="1"/>
  <c r="AD5005" i="10" s="1"/>
  <c r="AA5005" i="10"/>
  <c r="AC5005" i="10" s="1"/>
  <c r="AE5005" i="10" l="1"/>
  <c r="AH5005" i="10" s="1"/>
  <c r="AJ5005" i="10" s="1"/>
  <c r="AI5005" i="10" s="1"/>
  <c r="T5006" i="10"/>
  <c r="AF5005" i="10"/>
  <c r="AG5006" i="10" l="1"/>
  <c r="S5007" i="10"/>
  <c r="R5008" i="10" s="1"/>
  <c r="V5006" i="10"/>
  <c r="X5006" i="10" s="1"/>
  <c r="Z5006" i="10" s="1"/>
  <c r="U5006" i="10"/>
  <c r="W5006" i="10" s="1"/>
  <c r="Y5006" i="10" s="1"/>
  <c r="AB5006" i="10" l="1"/>
  <c r="AD5006" i="10" s="1"/>
  <c r="AA5006" i="10"/>
  <c r="AC5006" i="10" s="1"/>
  <c r="AF5006" i="10" l="1"/>
  <c r="AE5006" i="10"/>
  <c r="AH5006" i="10" s="1"/>
  <c r="AJ5006" i="10" l="1"/>
  <c r="AI5006" i="10" s="1"/>
  <c r="T5007" i="10"/>
  <c r="AG5007" i="10" l="1"/>
  <c r="S5008" i="10"/>
  <c r="R5009" i="10" s="1"/>
  <c r="U5007" i="10"/>
  <c r="W5007" i="10" s="1"/>
  <c r="Y5007" i="10" s="1"/>
  <c r="V5007" i="10"/>
  <c r="X5007" i="10" s="1"/>
  <c r="Z5007" i="10" s="1"/>
  <c r="AB5007" i="10" l="1"/>
  <c r="AD5007" i="10" s="1"/>
  <c r="AA5007" i="10"/>
  <c r="AC5007" i="10" s="1"/>
  <c r="AE5007" i="10" l="1"/>
  <c r="AH5007" i="10" s="1"/>
  <c r="AJ5007" i="10" s="1"/>
  <c r="AI5007" i="10" s="1"/>
  <c r="T5008" i="10"/>
  <c r="AF5007" i="10"/>
  <c r="AG5008" i="10" l="1"/>
  <c r="S5009" i="10"/>
  <c r="R5010" i="10" s="1"/>
  <c r="U5008" i="10"/>
  <c r="W5008" i="10" s="1"/>
  <c r="Y5008" i="10" s="1"/>
  <c r="V5008" i="10"/>
  <c r="X5008" i="10" s="1"/>
  <c r="Z5008" i="10" s="1"/>
  <c r="AB5008" i="10" l="1"/>
  <c r="AD5008" i="10" s="1"/>
  <c r="AA5008" i="10"/>
  <c r="AC5008" i="10" s="1"/>
  <c r="AE5008" i="10" l="1"/>
  <c r="T5009" i="10" s="1"/>
  <c r="AG5009" i="10" s="1"/>
  <c r="AH5008" i="10"/>
  <c r="AF5008" i="10"/>
  <c r="U5009" i="10" l="1"/>
  <c r="W5009" i="10" s="1"/>
  <c r="Y5009" i="10" s="1"/>
  <c r="S5010" i="10"/>
  <c r="R5011" i="10" s="1"/>
  <c r="V5009" i="10"/>
  <c r="X5009" i="10" s="1"/>
  <c r="Z5009" i="10" s="1"/>
  <c r="AJ5008" i="10"/>
  <c r="AI5008" i="10" s="1"/>
  <c r="AB5009" i="10" l="1"/>
  <c r="AD5009" i="10" s="1"/>
  <c r="AA5009" i="10"/>
  <c r="AC5009" i="10" s="1"/>
  <c r="AF5009" i="10" l="1"/>
  <c r="AE5009" i="10"/>
  <c r="AH5009" i="10"/>
  <c r="T5010" i="10"/>
  <c r="AG5010" i="10" l="1"/>
  <c r="S5011" i="10"/>
  <c r="R5012" i="10" s="1"/>
  <c r="AJ5009" i="10"/>
  <c r="AI5009" i="10" s="1"/>
  <c r="V5010" i="10"/>
  <c r="X5010" i="10" s="1"/>
  <c r="Z5010" i="10" s="1"/>
  <c r="U5010" i="10"/>
  <c r="W5010" i="10" s="1"/>
  <c r="Y5010" i="10" s="1"/>
  <c r="AB5010" i="10" l="1"/>
  <c r="AD5010" i="10" s="1"/>
  <c r="AA5010" i="10"/>
  <c r="AC5010" i="10" s="1"/>
  <c r="AF5010" i="10" l="1"/>
  <c r="AE5010" i="10"/>
  <c r="AH5010" i="10" l="1"/>
  <c r="T5011" i="10"/>
  <c r="AG5011" i="10" l="1"/>
  <c r="S5012" i="10"/>
  <c r="R5013" i="10" s="1"/>
  <c r="V5011" i="10"/>
  <c r="X5011" i="10" s="1"/>
  <c r="Z5011" i="10" s="1"/>
  <c r="U5011" i="10"/>
  <c r="W5011" i="10" s="1"/>
  <c r="Y5011" i="10" s="1"/>
  <c r="AJ5010" i="10"/>
  <c r="AI5010" i="10" s="1"/>
  <c r="AB5011" i="10" l="1"/>
  <c r="AD5011" i="10" s="1"/>
  <c r="AA5011" i="10"/>
  <c r="AC5011" i="10" s="1"/>
  <c r="AF5011" i="10" l="1"/>
  <c r="AE5011" i="10"/>
  <c r="AH5011" i="10" s="1"/>
  <c r="AJ5011" i="10" s="1"/>
  <c r="T5012" i="10"/>
  <c r="AI5011" i="10" l="1"/>
  <c r="AG5012" i="10"/>
  <c r="S5013" i="10"/>
  <c r="R5014" i="10" s="1"/>
  <c r="U5012" i="10"/>
  <c r="W5012" i="10" s="1"/>
  <c r="Y5012" i="10" s="1"/>
  <c r="V5012" i="10"/>
  <c r="X5012" i="10" s="1"/>
  <c r="Z5012" i="10" s="1"/>
  <c r="AB5012" i="10" l="1"/>
  <c r="AD5012" i="10" s="1"/>
  <c r="AA5012" i="10"/>
  <c r="AC5012" i="10" s="1"/>
  <c r="AF5012" i="10" s="1"/>
  <c r="AE5012" i="10" l="1"/>
  <c r="AH5012" i="10" s="1"/>
  <c r="AJ5012" i="10" s="1"/>
  <c r="T5013" i="10"/>
  <c r="AI5012" i="10" l="1"/>
  <c r="AG5013" i="10"/>
  <c r="S5014" i="10"/>
  <c r="R5015" i="10" s="1"/>
  <c r="V5013" i="10"/>
  <c r="X5013" i="10" s="1"/>
  <c r="Z5013" i="10" s="1"/>
  <c r="U5013" i="10"/>
  <c r="W5013" i="10" s="1"/>
  <c r="Y5013" i="10" s="1"/>
  <c r="AB5013" i="10" l="1"/>
  <c r="AD5013" i="10" s="1"/>
  <c r="AA5013" i="10"/>
  <c r="AC5013" i="10" s="1"/>
  <c r="AE5013" i="10" l="1"/>
  <c r="AH5013" i="10" s="1"/>
  <c r="AJ5013" i="10" s="1"/>
  <c r="AF5013" i="10"/>
  <c r="T5014" i="10"/>
  <c r="AI5013" i="10" l="1"/>
  <c r="AG5014" i="10"/>
  <c r="S5015" i="10"/>
  <c r="R5016" i="10" s="1"/>
  <c r="U5014" i="10"/>
  <c r="W5014" i="10" s="1"/>
  <c r="Y5014" i="10" s="1"/>
  <c r="V5014" i="10"/>
  <c r="X5014" i="10" s="1"/>
  <c r="Z5014" i="10" s="1"/>
  <c r="AB5014" i="10" l="1"/>
  <c r="AD5014" i="10" s="1"/>
  <c r="AA5014" i="10"/>
  <c r="AC5014" i="10" s="1"/>
  <c r="AE5014" i="10" l="1"/>
  <c r="AF5014" i="10"/>
  <c r="AH5014" i="10" l="1"/>
  <c r="T5015" i="10"/>
  <c r="AG5015" i="10" l="1"/>
  <c r="S5016" i="10"/>
  <c r="R5017" i="10" s="1"/>
  <c r="V5015" i="10"/>
  <c r="X5015" i="10" s="1"/>
  <c r="Z5015" i="10" s="1"/>
  <c r="U5015" i="10"/>
  <c r="W5015" i="10" s="1"/>
  <c r="Y5015" i="10" s="1"/>
  <c r="AJ5014" i="10"/>
  <c r="AI5014" i="10" s="1"/>
  <c r="AB5015" i="10" l="1"/>
  <c r="AD5015" i="10" s="1"/>
  <c r="AA5015" i="10"/>
  <c r="AC5015" i="10" s="1"/>
  <c r="AE5015" i="10" l="1"/>
  <c r="AH5015" i="10" s="1"/>
  <c r="AJ5015" i="10" s="1"/>
  <c r="AF5015" i="10"/>
  <c r="T5016" i="10"/>
  <c r="AI5015" i="10" l="1"/>
  <c r="AG5016" i="10"/>
  <c r="S5017" i="10"/>
  <c r="R5018" i="10" s="1"/>
  <c r="V5016" i="10"/>
  <c r="X5016" i="10" s="1"/>
  <c r="Z5016" i="10" s="1"/>
  <c r="U5016" i="10"/>
  <c r="W5016" i="10" s="1"/>
  <c r="Y5016" i="10" s="1"/>
  <c r="AB5016" i="10" l="1"/>
  <c r="AD5016" i="10" s="1"/>
  <c r="AA5016" i="10"/>
  <c r="AC5016" i="10" s="1"/>
  <c r="AF5016" i="10" l="1"/>
  <c r="AE5016" i="10"/>
  <c r="AH5016" i="10" l="1"/>
  <c r="T5017" i="10"/>
  <c r="AG5017" i="10" l="1"/>
  <c r="S5018" i="10"/>
  <c r="R5019" i="10" s="1"/>
  <c r="AJ5016" i="10"/>
  <c r="AI5016" i="10" s="1"/>
  <c r="V5017" i="10"/>
  <c r="X5017" i="10" s="1"/>
  <c r="Z5017" i="10" s="1"/>
  <c r="U5017" i="10"/>
  <c r="W5017" i="10" s="1"/>
  <c r="Y5017" i="10" s="1"/>
  <c r="AB5017" i="10" l="1"/>
  <c r="AD5017" i="10" s="1"/>
  <c r="AA5017" i="10"/>
  <c r="AC5017" i="10" s="1"/>
  <c r="AF5017" i="10" l="1"/>
  <c r="AE5017" i="10"/>
  <c r="AH5017" i="10" s="1"/>
  <c r="AJ5017" i="10" s="1"/>
  <c r="T5018" i="10"/>
  <c r="AI5017" i="10" l="1"/>
  <c r="AG5018" i="10"/>
  <c r="S5019" i="10"/>
  <c r="R5020" i="10" s="1"/>
  <c r="U5018" i="10"/>
  <c r="W5018" i="10" s="1"/>
  <c r="Y5018" i="10" s="1"/>
  <c r="V5018" i="10"/>
  <c r="X5018" i="10" s="1"/>
  <c r="Z5018" i="10" s="1"/>
  <c r="AA5018" i="10" l="1"/>
  <c r="AC5018" i="10" s="1"/>
  <c r="AB5018" i="10"/>
  <c r="AD5018" i="10" s="1"/>
  <c r="AE5018" i="10" l="1"/>
  <c r="AH5018" i="10"/>
  <c r="T5019" i="10"/>
  <c r="AF5018" i="10"/>
  <c r="AG5019" i="10" l="1"/>
  <c r="S5020" i="10"/>
  <c r="R5021" i="10" s="1"/>
  <c r="AJ5018" i="10"/>
  <c r="AI5018" i="10" s="1"/>
  <c r="U5019" i="10"/>
  <c r="W5019" i="10" s="1"/>
  <c r="Y5019" i="10" s="1"/>
  <c r="V5019" i="10"/>
  <c r="X5019" i="10" s="1"/>
  <c r="Z5019" i="10" s="1"/>
  <c r="AB5019" i="10" l="1"/>
  <c r="AD5019" i="10" s="1"/>
  <c r="AA5019" i="10"/>
  <c r="AC5019" i="10" s="1"/>
  <c r="AF5019" i="10" l="1"/>
  <c r="AE5019" i="10"/>
  <c r="AH5019" i="10" l="1"/>
  <c r="T5020" i="10"/>
  <c r="AG5020" i="10" l="1"/>
  <c r="S5021" i="10"/>
  <c r="R5022" i="10" s="1"/>
  <c r="V5020" i="10"/>
  <c r="X5020" i="10" s="1"/>
  <c r="Z5020" i="10" s="1"/>
  <c r="U5020" i="10"/>
  <c r="W5020" i="10" s="1"/>
  <c r="Y5020" i="10" s="1"/>
  <c r="AJ5019" i="10"/>
  <c r="AI5019" i="10" s="1"/>
  <c r="AB5020" i="10" l="1"/>
  <c r="AD5020" i="10" s="1"/>
  <c r="AA5020" i="10"/>
  <c r="AC5020" i="10" s="1"/>
  <c r="AE5020" i="10" l="1"/>
  <c r="AH5020" i="10" s="1"/>
  <c r="AF5020" i="10"/>
  <c r="AJ5020" i="10" l="1"/>
  <c r="AI5020" i="10" s="1"/>
  <c r="T5021" i="10"/>
  <c r="AG5021" i="10" l="1"/>
  <c r="S5022" i="10"/>
  <c r="R5023" i="10" s="1"/>
  <c r="V5021" i="10"/>
  <c r="X5021" i="10" s="1"/>
  <c r="Z5021" i="10" s="1"/>
  <c r="U5021" i="10"/>
  <c r="W5021" i="10" s="1"/>
  <c r="Y5021" i="10" s="1"/>
  <c r="AB5021" i="10" l="1"/>
  <c r="AD5021" i="10" s="1"/>
  <c r="AA5021" i="10"/>
  <c r="AC5021" i="10" s="1"/>
  <c r="AE5021" i="10" l="1"/>
  <c r="AH5021" i="10" s="1"/>
  <c r="AJ5021" i="10" s="1"/>
  <c r="AF5021" i="10"/>
  <c r="T5022" i="10"/>
  <c r="AI5021" i="10" l="1"/>
  <c r="AG5022" i="10"/>
  <c r="S5023" i="10"/>
  <c r="R5024" i="10" s="1"/>
  <c r="V5022" i="10"/>
  <c r="X5022" i="10" s="1"/>
  <c r="Z5022" i="10" s="1"/>
  <c r="U5022" i="10"/>
  <c r="W5022" i="10" s="1"/>
  <c r="Y5022" i="10" s="1"/>
  <c r="AB5022" i="10" l="1"/>
  <c r="AD5022" i="10" s="1"/>
  <c r="AA5022" i="10"/>
  <c r="AC5022" i="10" s="1"/>
  <c r="AF5022" i="10" l="1"/>
  <c r="AE5022" i="10"/>
  <c r="AH5022" i="10" s="1"/>
  <c r="AI5022" i="10" l="1"/>
  <c r="T5023" i="10"/>
  <c r="AJ5022" i="10"/>
  <c r="AG5023" i="10" l="1"/>
  <c r="S5024" i="10"/>
  <c r="R5025" i="10" s="1"/>
  <c r="V5023" i="10"/>
  <c r="X5023" i="10" s="1"/>
  <c r="Z5023" i="10" s="1"/>
  <c r="U5023" i="10"/>
  <c r="W5023" i="10" s="1"/>
  <c r="Y5023" i="10" s="1"/>
  <c r="AB5023" i="10" l="1"/>
  <c r="AD5023" i="10" s="1"/>
  <c r="AA5023" i="10"/>
  <c r="AC5023" i="10" s="1"/>
  <c r="AF5023" i="10" l="1"/>
  <c r="AE5023" i="10"/>
  <c r="T5024" i="10" s="1"/>
  <c r="AG5024" i="10" l="1"/>
  <c r="S5025" i="10"/>
  <c r="R5026" i="10" s="1"/>
  <c r="AH5023" i="10"/>
  <c r="U5024" i="10"/>
  <c r="W5024" i="10" s="1"/>
  <c r="Y5024" i="10" s="1"/>
  <c r="V5024" i="10"/>
  <c r="X5024" i="10" s="1"/>
  <c r="Z5024" i="10" s="1"/>
  <c r="AB5024" i="10" l="1"/>
  <c r="AD5024" i="10" s="1"/>
  <c r="AA5024" i="10"/>
  <c r="AC5024" i="10" s="1"/>
  <c r="AJ5023" i="10"/>
  <c r="AI5023" i="10" s="1"/>
  <c r="AF5024" i="10" l="1"/>
  <c r="AE5024" i="10"/>
  <c r="AH5024" i="10" l="1"/>
  <c r="T5025" i="10"/>
  <c r="AG5025" i="10" l="1"/>
  <c r="S5026" i="10"/>
  <c r="R5027" i="10" s="1"/>
  <c r="AJ5024" i="10"/>
  <c r="AI5024" i="10" s="1"/>
  <c r="U5025" i="10"/>
  <c r="W5025" i="10" s="1"/>
  <c r="Y5025" i="10" s="1"/>
  <c r="V5025" i="10"/>
  <c r="X5025" i="10" s="1"/>
  <c r="Z5025" i="10" s="1"/>
  <c r="AA5025" i="10" l="1"/>
  <c r="AC5025" i="10" s="1"/>
  <c r="AB5025" i="10"/>
  <c r="AD5025" i="10" s="1"/>
  <c r="AE5025" i="10" l="1"/>
  <c r="AF5025" i="10"/>
  <c r="AH5025" i="10" l="1"/>
  <c r="T5026" i="10"/>
  <c r="AG5026" i="10" l="1"/>
  <c r="S5027" i="10"/>
  <c r="R5028" i="10" s="1"/>
  <c r="V5026" i="10"/>
  <c r="X5026" i="10" s="1"/>
  <c r="Z5026" i="10" s="1"/>
  <c r="U5026" i="10"/>
  <c r="W5026" i="10" s="1"/>
  <c r="Y5026" i="10" s="1"/>
  <c r="AJ5025" i="10"/>
  <c r="AI5025" i="10" s="1"/>
  <c r="AB5026" i="10" l="1"/>
  <c r="AD5026" i="10" s="1"/>
  <c r="AA5026" i="10"/>
  <c r="AC5026" i="10" s="1"/>
  <c r="AF5026" i="10" l="1"/>
  <c r="AE5026" i="10"/>
  <c r="AH5026" i="10" l="1"/>
  <c r="T5027" i="10"/>
  <c r="AG5027" i="10" l="1"/>
  <c r="S5028" i="10"/>
  <c r="R5029" i="10" s="1"/>
  <c r="AJ5026" i="10"/>
  <c r="AI5026" i="10" s="1"/>
  <c r="U5027" i="10"/>
  <c r="W5027" i="10" s="1"/>
  <c r="Y5027" i="10" s="1"/>
  <c r="V5027" i="10"/>
  <c r="X5027" i="10" s="1"/>
  <c r="Z5027" i="10" s="1"/>
  <c r="AB5027" i="10" l="1"/>
  <c r="AD5027" i="10" s="1"/>
  <c r="AA5027" i="10"/>
  <c r="AC5027" i="10" s="1"/>
  <c r="AF5027" i="10" l="1"/>
  <c r="AE5027" i="10"/>
  <c r="AH5027" i="10" s="1"/>
  <c r="AJ5027" i="10" l="1"/>
  <c r="AI5027" i="10" s="1"/>
  <c r="T5028" i="10"/>
  <c r="AG5028" i="10" l="1"/>
  <c r="S5029" i="10"/>
  <c r="R5030" i="10" s="1"/>
  <c r="U5028" i="10"/>
  <c r="W5028" i="10" s="1"/>
  <c r="Y5028" i="10" s="1"/>
  <c r="V5028" i="10"/>
  <c r="X5028" i="10" s="1"/>
  <c r="Z5028" i="10" s="1"/>
  <c r="AB5028" i="10" l="1"/>
  <c r="AD5028" i="10" s="1"/>
  <c r="AA5028" i="10"/>
  <c r="AC5028" i="10" s="1"/>
  <c r="AE5028" i="10" l="1"/>
  <c r="AH5028" i="10" s="1"/>
  <c r="AF5028" i="10"/>
  <c r="AJ5028" i="10" l="1"/>
  <c r="AI5028" i="10" s="1"/>
  <c r="T5029" i="10"/>
  <c r="AG5029" i="10" l="1"/>
  <c r="S5030" i="10"/>
  <c r="R5031" i="10" s="1"/>
  <c r="U5029" i="10"/>
  <c r="W5029" i="10" s="1"/>
  <c r="Y5029" i="10" s="1"/>
  <c r="V5029" i="10"/>
  <c r="X5029" i="10" s="1"/>
  <c r="Z5029" i="10" s="1"/>
  <c r="AB5029" i="10" l="1"/>
  <c r="AD5029" i="10" s="1"/>
  <c r="AA5029" i="10"/>
  <c r="AC5029" i="10" s="1"/>
  <c r="AF5029" i="10" l="1"/>
  <c r="AE5029" i="10"/>
  <c r="AH5029" i="10" s="1"/>
  <c r="AJ5029" i="10" s="1"/>
  <c r="AI5029" i="10" s="1"/>
  <c r="T5030" i="10"/>
  <c r="AG5030" i="10" l="1"/>
  <c r="S5031" i="10"/>
  <c r="R5032" i="10" s="1"/>
  <c r="V5030" i="10"/>
  <c r="X5030" i="10" s="1"/>
  <c r="Z5030" i="10" s="1"/>
  <c r="U5030" i="10"/>
  <c r="W5030" i="10" s="1"/>
  <c r="Y5030" i="10" s="1"/>
  <c r="AB5030" i="10" l="1"/>
  <c r="AD5030" i="10" s="1"/>
  <c r="AA5030" i="10"/>
  <c r="AC5030" i="10" s="1"/>
  <c r="AE5030" i="10" l="1"/>
  <c r="T5031" i="10" s="1"/>
  <c r="AG5031" i="10" s="1"/>
  <c r="AF5030" i="10"/>
  <c r="AH5030" i="10"/>
  <c r="S5032" i="10" l="1"/>
  <c r="R5033" i="10" s="1"/>
  <c r="V5031" i="10"/>
  <c r="X5031" i="10" s="1"/>
  <c r="Z5031" i="10" s="1"/>
  <c r="U5031" i="10"/>
  <c r="W5031" i="10" s="1"/>
  <c r="Y5031" i="10" s="1"/>
  <c r="AJ5030" i="10"/>
  <c r="AI5030" i="10" s="1"/>
  <c r="AB5031" i="10" l="1"/>
  <c r="AD5031" i="10" s="1"/>
  <c r="AA5031" i="10"/>
  <c r="AC5031" i="10" s="1"/>
  <c r="AE5031" i="10" s="1"/>
  <c r="AF5031" i="10" l="1"/>
  <c r="AH5031" i="10"/>
  <c r="T5032" i="10"/>
  <c r="AG5032" i="10" l="1"/>
  <c r="S5033" i="10"/>
  <c r="R5034" i="10" s="1"/>
  <c r="AJ5031" i="10"/>
  <c r="AI5031" i="10" s="1"/>
  <c r="U5032" i="10"/>
  <c r="W5032" i="10" s="1"/>
  <c r="Y5032" i="10" s="1"/>
  <c r="V5032" i="10"/>
  <c r="X5032" i="10" s="1"/>
  <c r="Z5032" i="10" s="1"/>
  <c r="AB5032" i="10" l="1"/>
  <c r="AD5032" i="10" s="1"/>
  <c r="AA5032" i="10"/>
  <c r="AC5032" i="10" s="1"/>
  <c r="AE5032" i="10" l="1"/>
  <c r="AF5032" i="10"/>
  <c r="AH5032" i="10" l="1"/>
  <c r="T5033" i="10"/>
  <c r="AG5033" i="10" l="1"/>
  <c r="S5034" i="10"/>
  <c r="R5035" i="10" s="1"/>
  <c r="AJ5032" i="10"/>
  <c r="AI5032" i="10" s="1"/>
  <c r="V5033" i="10"/>
  <c r="X5033" i="10" s="1"/>
  <c r="Z5033" i="10" s="1"/>
  <c r="U5033" i="10"/>
  <c r="W5033" i="10" s="1"/>
  <c r="Y5033" i="10" s="1"/>
  <c r="AB5033" i="10" l="1"/>
  <c r="AD5033" i="10" s="1"/>
  <c r="AA5033" i="10"/>
  <c r="AC5033" i="10" s="1"/>
  <c r="AF5033" i="10" s="1"/>
  <c r="AE5033" i="10" l="1"/>
  <c r="AH5033" i="10" s="1"/>
  <c r="AJ5033" i="10" s="1"/>
  <c r="T5034" i="10"/>
  <c r="AI5033" i="10" l="1"/>
  <c r="AG5034" i="10"/>
  <c r="S5035" i="10"/>
  <c r="R5036" i="10" s="1"/>
  <c r="U5034" i="10"/>
  <c r="W5034" i="10" s="1"/>
  <c r="Y5034" i="10" s="1"/>
  <c r="V5034" i="10"/>
  <c r="X5034" i="10" s="1"/>
  <c r="Z5034" i="10" s="1"/>
  <c r="AB5034" i="10" l="1"/>
  <c r="AD5034" i="10" s="1"/>
  <c r="AA5034" i="10"/>
  <c r="AC5034" i="10" s="1"/>
  <c r="AF5034" i="10" l="1"/>
  <c r="AE5034" i="10"/>
  <c r="AH5034" i="10" l="1"/>
  <c r="T5035" i="10"/>
  <c r="AG5035" i="10" l="1"/>
  <c r="S5036" i="10"/>
  <c r="R5037" i="10" s="1"/>
  <c r="AJ5034" i="10"/>
  <c r="AI5034" i="10" s="1"/>
  <c r="U5035" i="10"/>
  <c r="W5035" i="10" s="1"/>
  <c r="Y5035" i="10" s="1"/>
  <c r="V5035" i="10"/>
  <c r="X5035" i="10" s="1"/>
  <c r="Z5035" i="10" s="1"/>
  <c r="AB5035" i="10" l="1"/>
  <c r="AD5035" i="10" s="1"/>
  <c r="AA5035" i="10"/>
  <c r="AC5035" i="10" s="1"/>
  <c r="AF5035" i="10" l="1"/>
  <c r="AE5035" i="10"/>
  <c r="T5036" i="10" l="1"/>
  <c r="AH5035" i="10"/>
  <c r="AG5036" i="10" l="1"/>
  <c r="S5037" i="10"/>
  <c r="R5038" i="10" s="1"/>
  <c r="U5036" i="10"/>
  <c r="W5036" i="10" s="1"/>
  <c r="Y5036" i="10" s="1"/>
  <c r="V5036" i="10"/>
  <c r="X5036" i="10" s="1"/>
  <c r="Z5036" i="10" s="1"/>
  <c r="AJ5035" i="10"/>
  <c r="AI5035" i="10" s="1"/>
  <c r="AB5036" i="10" l="1"/>
  <c r="AD5036" i="10" s="1"/>
  <c r="AA5036" i="10"/>
  <c r="AC5036" i="10" s="1"/>
  <c r="AF5036" i="10" l="1"/>
  <c r="AE5036" i="10"/>
  <c r="T5037" i="10" l="1"/>
  <c r="AH5036" i="10"/>
  <c r="AG5037" i="10" l="1"/>
  <c r="S5038" i="10"/>
  <c r="R5039" i="10" s="1"/>
  <c r="AJ5036" i="10"/>
  <c r="AI5036" i="10" s="1"/>
  <c r="V5037" i="10"/>
  <c r="X5037" i="10" s="1"/>
  <c r="Z5037" i="10" s="1"/>
  <c r="U5037" i="10"/>
  <c r="W5037" i="10" s="1"/>
  <c r="Y5037" i="10" s="1"/>
  <c r="AB5037" i="10" l="1"/>
  <c r="AD5037" i="10" s="1"/>
  <c r="AA5037" i="10"/>
  <c r="AC5037" i="10" s="1"/>
  <c r="AF5037" i="10" l="1"/>
  <c r="AE5037" i="10"/>
  <c r="T5038" i="10" l="1"/>
  <c r="AH5037" i="10"/>
  <c r="AG5038" i="10" l="1"/>
  <c r="S5039" i="10"/>
  <c r="R5040" i="10" s="1"/>
  <c r="AJ5037" i="10"/>
  <c r="AI5037" i="10" s="1"/>
  <c r="U5038" i="10"/>
  <c r="W5038" i="10" s="1"/>
  <c r="Y5038" i="10" s="1"/>
  <c r="V5038" i="10"/>
  <c r="X5038" i="10" s="1"/>
  <c r="Z5038" i="10" s="1"/>
  <c r="AB5038" i="10" l="1"/>
  <c r="AD5038" i="10" s="1"/>
  <c r="AA5038" i="10"/>
  <c r="AC5038" i="10" s="1"/>
  <c r="AE5038" i="10" l="1"/>
  <c r="AF5038" i="10"/>
  <c r="AH5038" i="10"/>
  <c r="T5039" i="10"/>
  <c r="AG5039" i="10" l="1"/>
  <c r="S5040" i="10"/>
  <c r="R5041" i="10" s="1"/>
  <c r="AJ5038" i="10"/>
  <c r="AI5038" i="10" s="1"/>
  <c r="U5039" i="10"/>
  <c r="W5039" i="10" s="1"/>
  <c r="AA5039" i="10" s="1"/>
  <c r="V5039" i="10"/>
  <c r="X5039" i="10" s="1"/>
  <c r="Z5039" i="10" s="1"/>
  <c r="AB5039" i="10" l="1"/>
  <c r="AD5039" i="10" s="1"/>
  <c r="Y5039" i="10"/>
  <c r="AC5039" i="10" s="1"/>
  <c r="AF5039" i="10" l="1"/>
  <c r="AE5039" i="10"/>
  <c r="AH5039" i="10" l="1"/>
  <c r="T5040" i="10"/>
  <c r="AG5040" i="10" l="1"/>
  <c r="S5041" i="10"/>
  <c r="R5042" i="10" s="1"/>
  <c r="AJ5039" i="10"/>
  <c r="AI5039" i="10" s="1"/>
  <c r="V5040" i="10"/>
  <c r="X5040" i="10" s="1"/>
  <c r="Z5040" i="10" s="1"/>
  <c r="U5040" i="10"/>
  <c r="W5040" i="10" s="1"/>
  <c r="Y5040" i="10" s="1"/>
  <c r="AB5040" i="10" l="1"/>
  <c r="AD5040" i="10" s="1"/>
  <c r="AA5040" i="10"/>
  <c r="AC5040" i="10" s="1"/>
  <c r="AF5040" i="10" l="1"/>
  <c r="AE5040" i="10"/>
  <c r="AH5040" i="10"/>
  <c r="T5041" i="10"/>
  <c r="AG5041" i="10" l="1"/>
  <c r="S5042" i="10"/>
  <c r="R5043" i="10" s="1"/>
  <c r="AJ5040" i="10"/>
  <c r="AI5040" i="10" s="1"/>
  <c r="V5041" i="10"/>
  <c r="X5041" i="10" s="1"/>
  <c r="Z5041" i="10" s="1"/>
  <c r="U5041" i="10"/>
  <c r="W5041" i="10" s="1"/>
  <c r="Y5041" i="10" s="1"/>
  <c r="AB5041" i="10" l="1"/>
  <c r="AD5041" i="10" s="1"/>
  <c r="AA5041" i="10"/>
  <c r="AC5041" i="10" s="1"/>
  <c r="AE5041" i="10" l="1"/>
  <c r="AF5041" i="10"/>
  <c r="T5042" i="10" l="1"/>
  <c r="AH5041" i="10"/>
  <c r="AG5042" i="10" l="1"/>
  <c r="S5043" i="10"/>
  <c r="R5044" i="10" s="1"/>
  <c r="U5042" i="10"/>
  <c r="W5042" i="10" s="1"/>
  <c r="Y5042" i="10" s="1"/>
  <c r="V5042" i="10"/>
  <c r="X5042" i="10" s="1"/>
  <c r="Z5042" i="10" s="1"/>
  <c r="AJ5041" i="10"/>
  <c r="AI5041" i="10" s="1"/>
  <c r="AB5042" i="10" l="1"/>
  <c r="AD5042" i="10" s="1"/>
  <c r="AA5042" i="10"/>
  <c r="AC5042" i="10" s="1"/>
  <c r="AF5042" i="10" l="1"/>
  <c r="AE5042" i="10"/>
  <c r="T5043" i="10" l="1"/>
  <c r="AH5042" i="10"/>
  <c r="AG5043" i="10" l="1"/>
  <c r="S5044" i="10"/>
  <c r="R5045" i="10" s="1"/>
  <c r="U5043" i="10"/>
  <c r="W5043" i="10" s="1"/>
  <c r="Y5043" i="10" s="1"/>
  <c r="V5043" i="10"/>
  <c r="X5043" i="10" s="1"/>
  <c r="Z5043" i="10" s="1"/>
  <c r="AJ5042" i="10"/>
  <c r="AI5042" i="10" s="1"/>
  <c r="AB5043" i="10" l="1"/>
  <c r="AD5043" i="10" s="1"/>
  <c r="AA5043" i="10"/>
  <c r="AC5043" i="10" s="1"/>
  <c r="AF5043" i="10" l="1"/>
  <c r="AE5043" i="10"/>
  <c r="T5044" i="10" l="1"/>
  <c r="AH5043" i="10"/>
  <c r="AG5044" i="10" l="1"/>
  <c r="S5045" i="10"/>
  <c r="R5046" i="10" s="1"/>
  <c r="V5044" i="10"/>
  <c r="X5044" i="10" s="1"/>
  <c r="Z5044" i="10" s="1"/>
  <c r="U5044" i="10"/>
  <c r="W5044" i="10" s="1"/>
  <c r="Y5044" i="10" s="1"/>
  <c r="AJ5043" i="10"/>
  <c r="AI5043" i="10" s="1"/>
  <c r="AA5044" i="10" l="1"/>
  <c r="AC5044" i="10" s="1"/>
  <c r="AB5044" i="10"/>
  <c r="AD5044" i="10" s="1"/>
  <c r="AE5044" i="10" l="1"/>
  <c r="AF5044" i="10"/>
  <c r="T5045" i="10" l="1"/>
  <c r="AH5044" i="10"/>
  <c r="AG5045" i="10" l="1"/>
  <c r="S5046" i="10"/>
  <c r="R5047" i="10" s="1"/>
  <c r="V5045" i="10"/>
  <c r="X5045" i="10" s="1"/>
  <c r="Z5045" i="10" s="1"/>
  <c r="U5045" i="10"/>
  <c r="W5045" i="10" s="1"/>
  <c r="Y5045" i="10" s="1"/>
  <c r="AJ5044" i="10"/>
  <c r="AI5044" i="10" s="1"/>
  <c r="AB5045" i="10" l="1"/>
  <c r="AD5045" i="10" s="1"/>
  <c r="AA5045" i="10"/>
  <c r="AC5045" i="10" s="1"/>
  <c r="AF5045" i="10" l="1"/>
  <c r="AE5045" i="10"/>
  <c r="T5046" i="10" l="1"/>
  <c r="AH5045" i="10"/>
  <c r="AG5046" i="10" l="1"/>
  <c r="S5047" i="10"/>
  <c r="R5048" i="10" s="1"/>
  <c r="AI5045" i="10"/>
  <c r="AJ5045" i="10"/>
  <c r="V5046" i="10"/>
  <c r="X5046" i="10" s="1"/>
  <c r="Z5046" i="10" s="1"/>
  <c r="U5046" i="10"/>
  <c r="W5046" i="10" s="1"/>
  <c r="Y5046" i="10" s="1"/>
  <c r="AB5046" i="10" l="1"/>
  <c r="AD5046" i="10" s="1"/>
  <c r="AA5046" i="10"/>
  <c r="AC5046" i="10" s="1"/>
  <c r="AE5046" i="10" s="1"/>
  <c r="AH5046" i="10" s="1"/>
  <c r="AF5046" i="10" l="1"/>
  <c r="AJ5046" i="10"/>
  <c r="T5047" i="10"/>
  <c r="AI5046" i="10" l="1"/>
  <c r="AG5047" i="10"/>
  <c r="S5048" i="10"/>
  <c r="R5049" i="10" s="1"/>
  <c r="V5047" i="10"/>
  <c r="X5047" i="10" s="1"/>
  <c r="Z5047" i="10" s="1"/>
  <c r="U5047" i="10"/>
  <c r="W5047" i="10" s="1"/>
  <c r="Y5047" i="10" s="1"/>
  <c r="AB5047" i="10" l="1"/>
  <c r="AD5047" i="10" s="1"/>
  <c r="AA5047" i="10"/>
  <c r="AC5047" i="10" s="1"/>
  <c r="AE5047" i="10" l="1"/>
  <c r="AF5047" i="10"/>
  <c r="T5048" i="10" l="1"/>
  <c r="AH5047" i="10"/>
  <c r="AG5048" i="10" l="1"/>
  <c r="S5049" i="10"/>
  <c r="R5050" i="10" s="1"/>
  <c r="AJ5047" i="10"/>
  <c r="AI5047" i="10" s="1"/>
  <c r="V5048" i="10"/>
  <c r="X5048" i="10" s="1"/>
  <c r="Z5048" i="10" s="1"/>
  <c r="U5048" i="10"/>
  <c r="W5048" i="10" s="1"/>
  <c r="Y5048" i="10" s="1"/>
  <c r="AB5048" i="10" l="1"/>
  <c r="AD5048" i="10" s="1"/>
  <c r="AA5048" i="10"/>
  <c r="AC5048" i="10" s="1"/>
  <c r="AF5048" i="10" l="1"/>
  <c r="AE5048" i="10"/>
  <c r="AH5048" i="10" l="1"/>
  <c r="T5049" i="10"/>
  <c r="AG5049" i="10" l="1"/>
  <c r="S5050" i="10"/>
  <c r="R5051" i="10" s="1"/>
  <c r="AJ5048" i="10"/>
  <c r="AI5048" i="10" s="1"/>
  <c r="U5049" i="10"/>
  <c r="W5049" i="10" s="1"/>
  <c r="Y5049" i="10" s="1"/>
  <c r="V5049" i="10"/>
  <c r="X5049" i="10" s="1"/>
  <c r="Z5049" i="10" s="1"/>
  <c r="AA5049" i="10" l="1"/>
  <c r="AC5049" i="10" s="1"/>
  <c r="AB5049" i="10"/>
  <c r="AD5049" i="10" s="1"/>
  <c r="AF5049" i="10" l="1"/>
  <c r="AE5049" i="10"/>
  <c r="T5050" i="10" s="1"/>
  <c r="AH5049" i="10"/>
  <c r="AG5050" i="10" l="1"/>
  <c r="S5051" i="10"/>
  <c r="R5052" i="10" s="1"/>
  <c r="V5050" i="10"/>
  <c r="X5050" i="10" s="1"/>
  <c r="Z5050" i="10" s="1"/>
  <c r="U5050" i="10"/>
  <c r="W5050" i="10" s="1"/>
  <c r="Y5050" i="10" s="1"/>
  <c r="AJ5049" i="10"/>
  <c r="AI5049" i="10" s="1"/>
  <c r="AB5050" i="10" l="1"/>
  <c r="AD5050" i="10" s="1"/>
  <c r="AA5050" i="10"/>
  <c r="AC5050" i="10" s="1"/>
  <c r="AF5050" i="10" l="1"/>
  <c r="AE5050" i="10"/>
  <c r="AH5050" i="10"/>
  <c r="T5051" i="10"/>
  <c r="AG5051" i="10" l="1"/>
  <c r="S5052" i="10"/>
  <c r="R5053" i="10" s="1"/>
  <c r="AJ5050" i="10"/>
  <c r="AI5050" i="10" s="1"/>
  <c r="V5051" i="10"/>
  <c r="X5051" i="10" s="1"/>
  <c r="Z5051" i="10" s="1"/>
  <c r="U5051" i="10"/>
  <c r="W5051" i="10" s="1"/>
  <c r="Y5051" i="10" s="1"/>
  <c r="AB5051" i="10" l="1"/>
  <c r="AD5051" i="10" s="1"/>
  <c r="AA5051" i="10"/>
  <c r="AC5051" i="10" s="1"/>
  <c r="AF5051" i="10" l="1"/>
  <c r="AE5051" i="10"/>
  <c r="AH5051" i="10" s="1"/>
  <c r="AJ5051" i="10" s="1"/>
  <c r="AI5051" i="10" s="1"/>
  <c r="T5052" i="10"/>
  <c r="AG5052" i="10" l="1"/>
  <c r="S5053" i="10"/>
  <c r="R5054" i="10" s="1"/>
  <c r="U5052" i="10"/>
  <c r="W5052" i="10" s="1"/>
  <c r="Y5052" i="10" s="1"/>
  <c r="V5052" i="10"/>
  <c r="X5052" i="10" s="1"/>
  <c r="Z5052" i="10" s="1"/>
  <c r="AB5052" i="10" l="1"/>
  <c r="AD5052" i="10" s="1"/>
  <c r="AA5052" i="10"/>
  <c r="AC5052" i="10" s="1"/>
  <c r="AF5052" i="10" l="1"/>
  <c r="AE5052" i="10"/>
  <c r="AH5052" i="10" l="1"/>
  <c r="T5053" i="10"/>
  <c r="AG5053" i="10" l="1"/>
  <c r="S5054" i="10"/>
  <c r="R5055" i="10" s="1"/>
  <c r="AJ5052" i="10"/>
  <c r="AI5052" i="10" s="1"/>
  <c r="V5053" i="10"/>
  <c r="X5053" i="10" s="1"/>
  <c r="Z5053" i="10" s="1"/>
  <c r="U5053" i="10"/>
  <c r="W5053" i="10" s="1"/>
  <c r="Y5053" i="10" s="1"/>
  <c r="AB5053" i="10" l="1"/>
  <c r="AD5053" i="10" s="1"/>
  <c r="AA5053" i="10"/>
  <c r="AC5053" i="10" s="1"/>
  <c r="AF5053" i="10" l="1"/>
  <c r="AE5053" i="10"/>
  <c r="AH5053" i="10" s="1"/>
  <c r="AJ5053" i="10" l="1"/>
  <c r="AI5053" i="10" s="1"/>
  <c r="T5054" i="10"/>
  <c r="AG5054" i="10" l="1"/>
  <c r="S5055" i="10"/>
  <c r="R5056" i="10" s="1"/>
  <c r="V5054" i="10"/>
  <c r="X5054" i="10" s="1"/>
  <c r="Z5054" i="10" s="1"/>
  <c r="U5054" i="10"/>
  <c r="W5054" i="10" s="1"/>
  <c r="Y5054" i="10" s="1"/>
  <c r="AB5054" i="10" l="1"/>
  <c r="AD5054" i="10" s="1"/>
  <c r="AA5054" i="10"/>
  <c r="AC5054" i="10" s="1"/>
  <c r="AF5054" i="10" l="1"/>
  <c r="AE5054" i="10"/>
  <c r="T5055" i="10" s="1"/>
  <c r="AG5055" i="10" l="1"/>
  <c r="S5056" i="10"/>
  <c r="R5057" i="10" s="1"/>
  <c r="AH5054" i="10"/>
  <c r="AJ5054" i="10" s="1"/>
  <c r="V5055" i="10"/>
  <c r="X5055" i="10" s="1"/>
  <c r="Z5055" i="10" s="1"/>
  <c r="U5055" i="10"/>
  <c r="W5055" i="10" s="1"/>
  <c r="Y5055" i="10" s="1"/>
  <c r="AB5055" i="10" l="1"/>
  <c r="AD5055" i="10" s="1"/>
  <c r="AA5055" i="10"/>
  <c r="AC5055" i="10" s="1"/>
  <c r="AI5054" i="10"/>
  <c r="AF5055" i="10" l="1"/>
  <c r="AE5055" i="10"/>
  <c r="AH5055" i="10" l="1"/>
  <c r="T5056" i="10"/>
  <c r="AG5056" i="10" l="1"/>
  <c r="S5057" i="10"/>
  <c r="R5058" i="10" s="1"/>
  <c r="AJ5055" i="10"/>
  <c r="AI5055" i="10" s="1"/>
  <c r="U5056" i="10"/>
  <c r="W5056" i="10" s="1"/>
  <c r="Y5056" i="10" s="1"/>
  <c r="V5056" i="10"/>
  <c r="X5056" i="10" s="1"/>
  <c r="Z5056" i="10" s="1"/>
  <c r="AA5056" i="10" l="1"/>
  <c r="AC5056" i="10" s="1"/>
  <c r="AB5056" i="10"/>
  <c r="AD5056" i="10" s="1"/>
  <c r="AE5056" i="10" l="1"/>
  <c r="AF5056" i="10"/>
  <c r="AH5056" i="10" l="1"/>
  <c r="T5057" i="10"/>
  <c r="AG5057" i="10" l="1"/>
  <c r="S5058" i="10"/>
  <c r="R5059" i="10" s="1"/>
  <c r="AJ5056" i="10"/>
  <c r="AI5056" i="10" s="1"/>
  <c r="V5057" i="10"/>
  <c r="X5057" i="10" s="1"/>
  <c r="Z5057" i="10" s="1"/>
  <c r="U5057" i="10"/>
  <c r="W5057" i="10" s="1"/>
  <c r="Y5057" i="10" s="1"/>
  <c r="AB5057" i="10" l="1"/>
  <c r="AD5057" i="10" s="1"/>
  <c r="AA5057" i="10"/>
  <c r="AC5057" i="10" s="1"/>
  <c r="AF5057" i="10" l="1"/>
  <c r="AE5057" i="10"/>
  <c r="AH5057" i="10" l="1"/>
  <c r="T5058" i="10"/>
  <c r="AG5058" i="10" l="1"/>
  <c r="S5059" i="10"/>
  <c r="R5060" i="10" s="1"/>
  <c r="AJ5057" i="10"/>
  <c r="AI5057" i="10" s="1"/>
  <c r="V5058" i="10"/>
  <c r="X5058" i="10" s="1"/>
  <c r="Z5058" i="10" s="1"/>
  <c r="U5058" i="10"/>
  <c r="W5058" i="10" s="1"/>
  <c r="Y5058" i="10" s="1"/>
  <c r="AB5058" i="10" l="1"/>
  <c r="AD5058" i="10" s="1"/>
  <c r="AA5058" i="10"/>
  <c r="AC5058" i="10" s="1"/>
  <c r="AE5058" i="10" l="1"/>
  <c r="AH5058" i="10" s="1"/>
  <c r="AJ5058" i="10" s="1"/>
  <c r="AF5058" i="10"/>
  <c r="T5059" i="10"/>
  <c r="AG5059" i="10" l="1"/>
  <c r="S5060" i="10"/>
  <c r="R5061" i="10" s="1"/>
  <c r="AI5058" i="10"/>
  <c r="V5059" i="10"/>
  <c r="X5059" i="10" s="1"/>
  <c r="Z5059" i="10" s="1"/>
  <c r="U5059" i="10"/>
  <c r="W5059" i="10" s="1"/>
  <c r="Y5059" i="10" s="1"/>
  <c r="AB5059" i="10" l="1"/>
  <c r="AD5059" i="10" s="1"/>
  <c r="AA5059" i="10"/>
  <c r="AC5059" i="10" s="1"/>
  <c r="AF5059" i="10" l="1"/>
  <c r="AE5059" i="10"/>
  <c r="AH5059" i="10" s="1"/>
  <c r="AJ5059" i="10" l="1"/>
  <c r="AI5059" i="10" s="1"/>
  <c r="T5060" i="10"/>
  <c r="AG5060" i="10" l="1"/>
  <c r="S5061" i="10"/>
  <c r="R5062" i="10" s="1"/>
  <c r="U5060" i="10"/>
  <c r="W5060" i="10" s="1"/>
  <c r="Y5060" i="10" s="1"/>
  <c r="V5060" i="10"/>
  <c r="X5060" i="10" s="1"/>
  <c r="Z5060" i="10" s="1"/>
  <c r="AB5060" i="10" l="1"/>
  <c r="AD5060" i="10" s="1"/>
  <c r="AA5060" i="10"/>
  <c r="AC5060" i="10" s="1"/>
  <c r="AE5060" i="10" l="1"/>
  <c r="AH5060" i="10" s="1"/>
  <c r="AJ5060" i="10" s="1"/>
  <c r="T5061" i="10"/>
  <c r="AF5060" i="10"/>
  <c r="AG5061" i="10" l="1"/>
  <c r="S5062" i="10"/>
  <c r="R5063" i="10" s="1"/>
  <c r="AI5060" i="10"/>
  <c r="V5061" i="10"/>
  <c r="X5061" i="10" s="1"/>
  <c r="Z5061" i="10" s="1"/>
  <c r="U5061" i="10"/>
  <c r="W5061" i="10" s="1"/>
  <c r="AA5061" i="10" s="1"/>
  <c r="AB5061" i="10" l="1"/>
  <c r="AD5061" i="10" s="1"/>
  <c r="Y5061" i="10"/>
  <c r="AC5061" i="10" s="1"/>
  <c r="AE5061" i="10" l="1"/>
  <c r="AF5061" i="10"/>
  <c r="AH5061" i="10" l="1"/>
  <c r="T5062" i="10"/>
  <c r="AG5062" i="10" l="1"/>
  <c r="S5063" i="10"/>
  <c r="R5064" i="10" s="1"/>
  <c r="V5062" i="10"/>
  <c r="X5062" i="10" s="1"/>
  <c r="Z5062" i="10" s="1"/>
  <c r="U5062" i="10"/>
  <c r="W5062" i="10" s="1"/>
  <c r="Y5062" i="10" s="1"/>
  <c r="AJ5061" i="10"/>
  <c r="AI5061" i="10" s="1"/>
  <c r="AB5062" i="10" l="1"/>
  <c r="AD5062" i="10" s="1"/>
  <c r="AA5062" i="10"/>
  <c r="AC5062" i="10" s="1"/>
  <c r="AF5062" i="10" l="1"/>
  <c r="AE5062" i="10"/>
  <c r="AH5062" i="10" s="1"/>
  <c r="AJ5062" i="10" s="1"/>
  <c r="T5063" i="10"/>
  <c r="AI5062" i="10" l="1"/>
  <c r="AG5063" i="10"/>
  <c r="S5064" i="10"/>
  <c r="R5065" i="10" s="1"/>
  <c r="U5063" i="10"/>
  <c r="W5063" i="10" s="1"/>
  <c r="Y5063" i="10" s="1"/>
  <c r="V5063" i="10"/>
  <c r="X5063" i="10" s="1"/>
  <c r="Z5063" i="10" s="1"/>
  <c r="AB5063" i="10" l="1"/>
  <c r="AD5063" i="10" s="1"/>
  <c r="AA5063" i="10"/>
  <c r="AC5063" i="10" s="1"/>
  <c r="AF5063" i="10" l="1"/>
  <c r="AE5063" i="10"/>
  <c r="AH5063" i="10" l="1"/>
  <c r="T5064" i="10"/>
  <c r="AG5064" i="10" l="1"/>
  <c r="S5065" i="10"/>
  <c r="R5066" i="10" s="1"/>
  <c r="AJ5063" i="10"/>
  <c r="AI5063" i="10" s="1"/>
  <c r="U5064" i="10"/>
  <c r="W5064" i="10" s="1"/>
  <c r="Y5064" i="10" s="1"/>
  <c r="V5064" i="10"/>
  <c r="X5064" i="10" s="1"/>
  <c r="Z5064" i="10" s="1"/>
  <c r="AB5064" i="10" l="1"/>
  <c r="AD5064" i="10" s="1"/>
  <c r="AA5064" i="10"/>
  <c r="AC5064" i="10" s="1"/>
  <c r="AE5064" i="10" l="1"/>
  <c r="AH5064" i="10"/>
  <c r="T5065" i="10"/>
  <c r="AF5064" i="10"/>
  <c r="AG5065" i="10" l="1"/>
  <c r="S5066" i="10"/>
  <c r="AJ5064" i="10"/>
  <c r="AI5064" i="10" s="1"/>
  <c r="V5065" i="10"/>
  <c r="X5065" i="10" s="1"/>
  <c r="Z5065" i="10" s="1"/>
  <c r="U5065" i="10"/>
  <c r="W5065" i="10" s="1"/>
  <c r="Y5065" i="10" s="1"/>
  <c r="AB5065" i="10" l="1"/>
  <c r="AD5065" i="10" s="1"/>
  <c r="AA5065" i="10"/>
  <c r="AC5065" i="10" s="1"/>
  <c r="AF5065" i="10" l="1"/>
  <c r="AE5065" i="10"/>
  <c r="AH5065" i="10"/>
  <c r="T5066" i="10"/>
  <c r="AG5066" i="10" s="1"/>
  <c r="AJ5065" i="10" l="1"/>
  <c r="AI5065" i="10" s="1"/>
  <c r="V5066" i="10"/>
  <c r="X5066" i="10" s="1"/>
  <c r="U5066" i="10"/>
  <c r="W5066" i="10" s="1"/>
  <c r="P15" i="11" l="1"/>
  <c r="H39" i="9" s="1"/>
  <c r="P26" i="11"/>
  <c r="P27" i="11"/>
  <c r="P24" i="11"/>
  <c r="H48" i="9" s="1"/>
  <c r="P25" i="11"/>
  <c r="H49" i="9" s="1"/>
  <c r="P7" i="11"/>
  <c r="H31" i="9" s="1"/>
  <c r="P8" i="11"/>
  <c r="H32" i="9" s="1"/>
  <c r="P13" i="11"/>
  <c r="H37" i="9" s="1"/>
  <c r="P9" i="11"/>
  <c r="H33" i="9" s="1"/>
  <c r="P11" i="11"/>
  <c r="H35" i="9" s="1"/>
  <c r="P14" i="11"/>
  <c r="H38" i="9" s="1"/>
  <c r="P17" i="11"/>
  <c r="H41" i="9" s="1"/>
  <c r="P16" i="11"/>
  <c r="H40" i="9" s="1"/>
  <c r="P18" i="11"/>
  <c r="H42" i="9" s="1"/>
  <c r="P20" i="11"/>
  <c r="H44" i="9" s="1"/>
  <c r="P21" i="11"/>
  <c r="H45" i="9" s="1"/>
  <c r="P23" i="11"/>
  <c r="H47" i="9" s="1"/>
  <c r="P19" i="11"/>
  <c r="H43" i="9" s="1"/>
  <c r="P22" i="11"/>
  <c r="H46" i="9" s="1"/>
  <c r="P12" i="11"/>
  <c r="H36" i="9" s="1"/>
  <c r="P10" i="11"/>
  <c r="H34" i="9" s="1"/>
  <c r="AB5066" i="10"/>
  <c r="AA5066" i="10"/>
  <c r="Z5066" i="10"/>
  <c r="Y5066" i="10"/>
  <c r="R17" i="11" l="1"/>
  <c r="R23" i="11"/>
  <c r="R9" i="11"/>
  <c r="R19" i="11"/>
  <c r="R18" i="11"/>
  <c r="R11" i="11"/>
  <c r="R26" i="11"/>
  <c r="R10" i="11"/>
  <c r="R16" i="11"/>
  <c r="R22" i="11"/>
  <c r="R20" i="11"/>
  <c r="R14" i="11"/>
  <c r="R8" i="11"/>
  <c r="R27" i="11"/>
  <c r="R25" i="11"/>
  <c r="R15" i="11"/>
  <c r="R12" i="11"/>
  <c r="R21" i="11"/>
  <c r="R13" i="11"/>
  <c r="R24" i="11"/>
  <c r="R7" i="11"/>
  <c r="Q15" i="11"/>
  <c r="Q25" i="11"/>
  <c r="S25" i="11" s="1"/>
  <c r="C49" i="9" s="1"/>
  <c r="T25" i="11"/>
  <c r="B49" i="9" s="1"/>
  <c r="Q26" i="11"/>
  <c r="S26" i="11" s="1"/>
  <c r="C50" i="9" s="1"/>
  <c r="T26" i="11"/>
  <c r="B50" i="9" s="1"/>
  <c r="T15" i="11"/>
  <c r="B39" i="9" s="1"/>
  <c r="T27" i="11"/>
  <c r="B51" i="9" s="1"/>
  <c r="Q27" i="11"/>
  <c r="T24" i="11"/>
  <c r="B48" i="9" s="1"/>
  <c r="Q24" i="11"/>
  <c r="S24" i="11" s="1"/>
  <c r="C48" i="9" s="1"/>
  <c r="AC5066" i="10"/>
  <c r="Q11" i="11"/>
  <c r="T11" i="11"/>
  <c r="B35" i="9" s="1"/>
  <c r="Q14" i="11"/>
  <c r="T14" i="11"/>
  <c r="B38" i="9" s="1"/>
  <c r="T8" i="11"/>
  <c r="B32" i="9" s="1"/>
  <c r="Q8" i="11"/>
  <c r="Q7" i="11"/>
  <c r="Q13" i="11"/>
  <c r="T13" i="11"/>
  <c r="B37" i="9" s="1"/>
  <c r="T9" i="11"/>
  <c r="B33" i="9" s="1"/>
  <c r="Q9" i="11"/>
  <c r="S9" i="11" s="1"/>
  <c r="C33" i="9" s="1"/>
  <c r="T7" i="11"/>
  <c r="B31" i="9" s="1"/>
  <c r="Q16" i="11"/>
  <c r="T16" i="11"/>
  <c r="B40" i="9" s="1"/>
  <c r="T17" i="11"/>
  <c r="B41" i="9" s="1"/>
  <c r="Q17" i="11"/>
  <c r="Q22" i="11"/>
  <c r="T22" i="11"/>
  <c r="B46" i="9" s="1"/>
  <c r="Q20" i="11"/>
  <c r="S20" i="11" s="1"/>
  <c r="C44" i="9" s="1"/>
  <c r="T20" i="11"/>
  <c r="B44" i="9" s="1"/>
  <c r="T19" i="11"/>
  <c r="B43" i="9" s="1"/>
  <c r="Q19" i="11"/>
  <c r="Q18" i="11"/>
  <c r="T18" i="11"/>
  <c r="B42" i="9" s="1"/>
  <c r="T12" i="11"/>
  <c r="B36" i="9" s="1"/>
  <c r="Q12" i="11"/>
  <c r="T21" i="11"/>
  <c r="B45" i="9" s="1"/>
  <c r="Q21" i="11"/>
  <c r="T10" i="11"/>
  <c r="B34" i="9" s="1"/>
  <c r="Q10" i="11"/>
  <c r="T23" i="11"/>
  <c r="B47" i="9" s="1"/>
  <c r="Q23" i="11"/>
  <c r="AD5066" i="10"/>
  <c r="S19" i="11" l="1"/>
  <c r="C43" i="9" s="1"/>
  <c r="AF5066" i="10"/>
  <c r="D2" i="10" s="1"/>
  <c r="Q6" i="9" s="1"/>
  <c r="AE5066" i="10"/>
  <c r="S18" i="11"/>
  <c r="C42" i="9" s="1"/>
  <c r="S17" i="11"/>
  <c r="C41" i="9" s="1"/>
  <c r="S8" i="11"/>
  <c r="C32" i="9" s="1"/>
  <c r="S12" i="11"/>
  <c r="C36" i="9" s="1"/>
  <c r="S7" i="11"/>
  <c r="C31" i="9" s="1"/>
  <c r="S14" i="11"/>
  <c r="C38" i="9" s="1"/>
  <c r="S10" i="11"/>
  <c r="C34" i="9" s="1"/>
  <c r="S15" i="11"/>
  <c r="C39" i="9" s="1"/>
  <c r="S21" i="11"/>
  <c r="C45" i="9" s="1"/>
  <c r="S22" i="11"/>
  <c r="C46" i="9" s="1"/>
  <c r="S11" i="11"/>
  <c r="C35" i="9" s="1"/>
  <c r="S27" i="11"/>
  <c r="C51" i="9" s="1"/>
  <c r="S13" i="11"/>
  <c r="C37" i="9" s="1"/>
  <c r="S16" i="11"/>
  <c r="C40" i="9" s="1"/>
  <c r="U25" i="11"/>
  <c r="D49" i="9" s="1"/>
  <c r="S23" i="11"/>
  <c r="C47" i="9" s="1"/>
  <c r="U20" i="11"/>
  <c r="D44" i="9" s="1"/>
  <c r="U24" i="11"/>
  <c r="D48" i="9" s="1"/>
  <c r="U27" i="11"/>
  <c r="D51" i="9" s="1"/>
  <c r="U26" i="11"/>
  <c r="D50" i="9" s="1"/>
  <c r="U15" i="11"/>
  <c r="D39" i="9" s="1"/>
  <c r="U8" i="11"/>
  <c r="D32" i="9" s="1"/>
  <c r="U23" i="11"/>
  <c r="D47" i="9" s="1"/>
  <c r="U19" i="11"/>
  <c r="D43" i="9" s="1"/>
  <c r="U7" i="11"/>
  <c r="D31" i="9" s="1"/>
  <c r="U9" i="11"/>
  <c r="D33" i="9" s="1"/>
  <c r="U18" i="11"/>
  <c r="D42" i="9" s="1"/>
  <c r="U21" i="11"/>
  <c r="D45" i="9" s="1"/>
  <c r="U22" i="11"/>
  <c r="D46" i="9" s="1"/>
  <c r="U17" i="11"/>
  <c r="D41" i="9" s="1"/>
  <c r="U14" i="11"/>
  <c r="D38" i="9" s="1"/>
  <c r="U11" i="11"/>
  <c r="D35" i="9" s="1"/>
  <c r="U13" i="11"/>
  <c r="D37" i="9" s="1"/>
  <c r="AH5066" i="10"/>
  <c r="D3" i="10" s="1"/>
  <c r="P4" i="11"/>
  <c r="U16" i="11"/>
  <c r="D40" i="9" s="1"/>
  <c r="U10" i="11"/>
  <c r="D34" i="9" s="1"/>
  <c r="U12" i="11"/>
  <c r="D36" i="9" s="1"/>
  <c r="AJ5066" i="10" l="1"/>
  <c r="H56" i="11" s="1"/>
  <c r="Q4" i="11"/>
  <c r="V25" i="11" s="1"/>
  <c r="E49" i="9" s="1"/>
  <c r="R4" i="11"/>
  <c r="T4" i="11"/>
  <c r="D7" i="10" s="1"/>
  <c r="Q11" i="9" s="1"/>
  <c r="I47" i="9"/>
  <c r="I37" i="9"/>
  <c r="I45" i="9"/>
  <c r="I36" i="9"/>
  <c r="I48" i="9"/>
  <c r="I33" i="9"/>
  <c r="I42" i="9"/>
  <c r="I50" i="9"/>
  <c r="I34" i="9"/>
  <c r="I49" i="9"/>
  <c r="I40" i="9"/>
  <c r="I32" i="9"/>
  <c r="H51" i="9"/>
  <c r="I51" i="9"/>
  <c r="I46" i="9"/>
  <c r="I41" i="9"/>
  <c r="I35" i="9"/>
  <c r="I53" i="9"/>
  <c r="I38" i="9"/>
  <c r="H52" i="9"/>
  <c r="I44" i="9"/>
  <c r="I43" i="9"/>
  <c r="H50" i="9"/>
  <c r="I39" i="9"/>
  <c r="I52" i="9"/>
  <c r="H53" i="9"/>
  <c r="D4" i="10"/>
  <c r="Q7" i="9"/>
  <c r="D5" i="10"/>
  <c r="Q9" i="9" s="1"/>
  <c r="V4" i="11" l="1"/>
  <c r="AI5066" i="10"/>
  <c r="G56" i="11" s="1"/>
  <c r="W25" i="11"/>
  <c r="F49" i="9" s="1"/>
  <c r="V27" i="11"/>
  <c r="V26" i="11"/>
  <c r="V24" i="11"/>
  <c r="E48" i="9" s="1"/>
  <c r="V7" i="11"/>
  <c r="W7" i="11" s="1"/>
  <c r="V15" i="11"/>
  <c r="E39" i="9" s="1"/>
  <c r="V16" i="11"/>
  <c r="V19" i="11"/>
  <c r="E43" i="9" s="1"/>
  <c r="V22" i="11"/>
  <c r="E46" i="9" s="1"/>
  <c r="V18" i="11"/>
  <c r="E42" i="9" s="1"/>
  <c r="V21" i="11"/>
  <c r="E45" i="9" s="1"/>
  <c r="V23" i="11"/>
  <c r="E47" i="9" s="1"/>
  <c r="V17" i="11"/>
  <c r="E41" i="9" s="1"/>
  <c r="V20" i="11"/>
  <c r="E44" i="9" s="1"/>
  <c r="V11" i="11"/>
  <c r="E35" i="9" s="1"/>
  <c r="V9" i="11"/>
  <c r="E33" i="9" s="1"/>
  <c r="V13" i="11"/>
  <c r="E37" i="9" s="1"/>
  <c r="V8" i="11"/>
  <c r="E32" i="9" s="1"/>
  <c r="V14" i="11"/>
  <c r="E38" i="9" s="1"/>
  <c r="V10" i="11"/>
  <c r="E34" i="9" s="1"/>
  <c r="V12" i="11"/>
  <c r="E36" i="9" s="1"/>
  <c r="Q8" i="9"/>
  <c r="D6" i="10"/>
  <c r="W16" i="11" l="1"/>
  <c r="F40" i="9" s="1"/>
  <c r="E40" i="9"/>
  <c r="W26" i="11"/>
  <c r="E50" i="9"/>
  <c r="W27" i="11"/>
  <c r="E51" i="9"/>
  <c r="X25" i="11"/>
  <c r="G49" i="9" s="1"/>
  <c r="W24" i="11"/>
  <c r="F48" i="9" s="1"/>
  <c r="E31" i="9"/>
  <c r="W15" i="11"/>
  <c r="F39" i="9" s="1"/>
  <c r="F31" i="9"/>
  <c r="X7" i="11"/>
  <c r="G31" i="9" s="1"/>
  <c r="W19" i="11"/>
  <c r="F43" i="9" s="1"/>
  <c r="W17" i="11"/>
  <c r="F41" i="9" s="1"/>
  <c r="W22" i="11"/>
  <c r="F46" i="9" s="1"/>
  <c r="W21" i="11"/>
  <c r="F45" i="9" s="1"/>
  <c r="W23" i="11"/>
  <c r="F47" i="9" s="1"/>
  <c r="W20" i="11"/>
  <c r="F44" i="9" s="1"/>
  <c r="W18" i="11"/>
  <c r="F42" i="9" s="1"/>
  <c r="W13" i="11"/>
  <c r="F37" i="9" s="1"/>
  <c r="W14" i="11"/>
  <c r="F38" i="9" s="1"/>
  <c r="W11" i="11"/>
  <c r="F35" i="9" s="1"/>
  <c r="W12" i="11"/>
  <c r="F36" i="9" s="1"/>
  <c r="W8" i="11"/>
  <c r="F32" i="9" s="1"/>
  <c r="W10" i="11"/>
  <c r="F34" i="9" s="1"/>
  <c r="W9" i="11"/>
  <c r="F33" i="9" s="1"/>
  <c r="Q10" i="9"/>
  <c r="X16" i="11" l="1"/>
  <c r="G40" i="9" s="1"/>
  <c r="X26" i="11"/>
  <c r="G50" i="9" s="1"/>
  <c r="F50" i="9"/>
  <c r="X27" i="11"/>
  <c r="G51" i="9" s="1"/>
  <c r="F51" i="9"/>
  <c r="X24" i="11"/>
  <c r="G48" i="9" s="1"/>
  <c r="X15" i="11"/>
  <c r="G39" i="9" s="1"/>
  <c r="X18" i="11"/>
  <c r="G42" i="9" s="1"/>
  <c r="X22" i="11"/>
  <c r="G46" i="9" s="1"/>
  <c r="X23" i="11"/>
  <c r="G47" i="9" s="1"/>
  <c r="X19" i="11"/>
  <c r="G43" i="9" s="1"/>
  <c r="X20" i="11"/>
  <c r="G44" i="9" s="1"/>
  <c r="X21" i="11"/>
  <c r="G45" i="9" s="1"/>
  <c r="X17" i="11"/>
  <c r="G41" i="9" s="1"/>
  <c r="X10" i="11"/>
  <c r="G34" i="9" s="1"/>
  <c r="X13" i="11"/>
  <c r="G37" i="9" s="1"/>
  <c r="X12" i="11"/>
  <c r="G36" i="9" s="1"/>
  <c r="X14" i="11"/>
  <c r="G38" i="9" s="1"/>
  <c r="X9" i="11"/>
  <c r="G33" i="9" s="1"/>
  <c r="X8" i="11"/>
  <c r="G32" i="9" s="1"/>
  <c r="U4" i="11"/>
  <c r="X11" i="11"/>
  <c r="G35" i="9" s="1"/>
  <c r="D8" i="10" l="1"/>
  <c r="S4" i="11"/>
  <c r="Q12" i="9" l="1"/>
  <c r="L37" i="9" l="1"/>
  <c r="L52" i="9"/>
  <c r="K24" i="11"/>
  <c r="L36" i="9"/>
  <c r="L41" i="9"/>
  <c r="L49" i="9"/>
  <c r="L44" i="9"/>
  <c r="L51" i="9"/>
  <c r="L47" i="9"/>
  <c r="L46" i="9"/>
  <c r="L38" i="9"/>
  <c r="L54" i="9"/>
  <c r="L56" i="9"/>
  <c r="L53" i="9"/>
  <c r="L45" i="9"/>
  <c r="L39" i="9"/>
  <c r="L43" i="9"/>
  <c r="L55" i="9"/>
  <c r="L42" i="9"/>
  <c r="L40" i="9"/>
  <c r="L48" i="9"/>
  <c r="L50" i="9"/>
</calcChain>
</file>

<file path=xl/sharedStrings.xml><?xml version="1.0" encoding="utf-8"?>
<sst xmlns="http://schemas.openxmlformats.org/spreadsheetml/2006/main" count="244" uniqueCount="203">
  <si>
    <t>open</t>
  </si>
  <si>
    <t>hi</t>
  </si>
  <si>
    <t>lo</t>
  </si>
  <si>
    <t>close</t>
  </si>
  <si>
    <t>date</t>
  </si>
  <si>
    <t>time</t>
  </si>
  <si>
    <t>General parameters</t>
  </si>
  <si>
    <t>Initial spot</t>
  </si>
  <si>
    <t>Lot size</t>
  </si>
  <si>
    <t>Tick size</t>
  </si>
  <si>
    <t>Trend</t>
  </si>
  <si>
    <t>Quote</t>
  </si>
  <si>
    <t>Tick</t>
  </si>
  <si>
    <t>Open</t>
  </si>
  <si>
    <t>r</t>
  </si>
  <si>
    <t>fac</t>
  </si>
  <si>
    <t>t1</t>
  </si>
  <si>
    <t>t2</t>
  </si>
  <si>
    <t>t3</t>
  </si>
  <si>
    <t>Import</t>
  </si>
  <si>
    <t>Bid</t>
  </si>
  <si>
    <t>start</t>
  </si>
  <si>
    <t>delta</t>
  </si>
  <si>
    <t>vol</t>
  </si>
  <si>
    <t>v1</t>
  </si>
  <si>
    <t>v2</t>
  </si>
  <si>
    <t>v3</t>
  </si>
  <si>
    <t>volatility parameters</t>
  </si>
  <si>
    <t>impulse</t>
  </si>
  <si>
    <t>SD</t>
  </si>
  <si>
    <t>decay</t>
  </si>
  <si>
    <t>p(impulse)</t>
  </si>
  <si>
    <t>Data source</t>
  </si>
  <si>
    <t>Simulated</t>
  </si>
  <si>
    <t>Real</t>
  </si>
  <si>
    <t>constant vol</t>
  </si>
  <si>
    <t>Volatility Setting</t>
  </si>
  <si>
    <t>Variable</t>
  </si>
  <si>
    <t>Constant</t>
  </si>
  <si>
    <t>Volatility type</t>
  </si>
  <si>
    <t>Volatility mean</t>
  </si>
  <si>
    <t>noise</t>
  </si>
  <si>
    <t>noise SD</t>
  </si>
  <si>
    <t>p</t>
  </si>
  <si>
    <t>General</t>
  </si>
  <si>
    <t>Tick size (pips)</t>
  </si>
  <si>
    <t>Data Points</t>
  </si>
  <si>
    <t>Spread type</t>
  </si>
  <si>
    <t>Spread Type</t>
  </si>
  <si>
    <t>Fixed</t>
  </si>
  <si>
    <t>Pip size</t>
  </si>
  <si>
    <t>x</t>
  </si>
  <si>
    <t xml:space="preserve">o </t>
  </si>
  <si>
    <t>h</t>
  </si>
  <si>
    <t>l</t>
  </si>
  <si>
    <t>c</t>
  </si>
  <si>
    <t>t</t>
  </si>
  <si>
    <t>interval</t>
  </si>
  <si>
    <t>data</t>
  </si>
  <si>
    <t>ticks</t>
  </si>
  <si>
    <t>svol</t>
  </si>
  <si>
    <t>Squeeze</t>
  </si>
  <si>
    <t>Pip Size</t>
  </si>
  <si>
    <t>Reference</t>
  </si>
  <si>
    <t>Vol mean</t>
  </si>
  <si>
    <t>Lot Size</t>
  </si>
  <si>
    <t>Standard</t>
  </si>
  <si>
    <t>Mini</t>
  </si>
  <si>
    <t>Micro</t>
  </si>
  <si>
    <t>Nano</t>
  </si>
  <si>
    <t>Flat</t>
  </si>
  <si>
    <t>Bullish</t>
  </si>
  <si>
    <t>Bearish</t>
  </si>
  <si>
    <t>vvol</t>
  </si>
  <si>
    <t>Market trend</t>
  </si>
  <si>
    <t>Spread</t>
  </si>
  <si>
    <t>Spread multiplier</t>
  </si>
  <si>
    <t>Spread max</t>
  </si>
  <si>
    <t>Ask</t>
  </si>
  <si>
    <t>imported</t>
  </si>
  <si>
    <t>Max data points</t>
  </si>
  <si>
    <t>*</t>
  </si>
  <si>
    <t>* Applicable only for simulated data</t>
  </si>
  <si>
    <t>Data Import</t>
  </si>
  <si>
    <t>To back test the system with real data, paste your exported data into the cells below. To export from MetaTrader, open the history panel (F2) and export to a CSV file. Use the selector on page 1 to switch source between "real" and "simulated" data.</t>
  </si>
  <si>
    <t>Important: Order oldest data first</t>
  </si>
  <si>
    <t>Simulation Result</t>
  </si>
  <si>
    <t>Worst Drawdown</t>
  </si>
  <si>
    <t>Total Realized P&amp;L</t>
  </si>
  <si>
    <t>Profit</t>
  </si>
  <si>
    <t>End balance</t>
  </si>
  <si>
    <t>Start balance ($)</t>
  </si>
  <si>
    <t>Return on equity</t>
  </si>
  <si>
    <t>Lots traded</t>
  </si>
  <si>
    <t>Avg. pips/lot</t>
  </si>
  <si>
    <t>Trade detail</t>
  </si>
  <si>
    <t>P&amp;L</t>
  </si>
  <si>
    <t>P&amp;L/Lot</t>
  </si>
  <si>
    <t>Floating P&amp;L</t>
  </si>
  <si>
    <t>Realized P&amp;L $</t>
  </si>
  <si>
    <t>Float Bal.</t>
  </si>
  <si>
    <t>first row</t>
  </si>
  <si>
    <t>last row</t>
  </si>
  <si>
    <t>Realized P&amp;L</t>
  </si>
  <si>
    <t>Pips</t>
  </si>
  <si>
    <t xml:space="preserve">Lots </t>
  </si>
  <si>
    <t>rows</t>
  </si>
  <si>
    <t>Trade history</t>
  </si>
  <si>
    <t>float</t>
  </si>
  <si>
    <t>p&amp;l</t>
  </si>
  <si>
    <t>th</t>
  </si>
  <si>
    <t>end</t>
  </si>
  <si>
    <t>counter</t>
  </si>
  <si>
    <t>total</t>
  </si>
  <si>
    <t>Iteration#</t>
  </si>
  <si>
    <t>Run #</t>
  </si>
  <si>
    <t>Total</t>
  </si>
  <si>
    <t>Charts</t>
  </si>
  <si>
    <t>Simulation parameters</t>
  </si>
  <si>
    <t>Hi/low order</t>
  </si>
  <si>
    <t>Hi/low</t>
  </si>
  <si>
    <t>Random</t>
  </si>
  <si>
    <t>* Applicable only for real data</t>
  </si>
  <si>
    <t>ordering</t>
  </si>
  <si>
    <t>spread tye</t>
  </si>
  <si>
    <t>spread avg</t>
  </si>
  <si>
    <t>vol type</t>
  </si>
  <si>
    <t>Max 1672 rows</t>
  </si>
  <si>
    <t>Chart title</t>
  </si>
  <si>
    <t>Instrument title</t>
  </si>
  <si>
    <t>Find us</t>
  </si>
  <si>
    <t>Hwm</t>
  </si>
  <si>
    <t>Lwm</t>
  </si>
  <si>
    <t>inc</t>
  </si>
  <si>
    <t>max</t>
  </si>
  <si>
    <t>pip mult</t>
  </si>
  <si>
    <t>grid up</t>
  </si>
  <si>
    <t>grid down</t>
  </si>
  <si>
    <t>Grid management</t>
  </si>
  <si>
    <t>tp</t>
  </si>
  <si>
    <t>sl</t>
  </si>
  <si>
    <t>Indicate</t>
  </si>
  <si>
    <t>SD-15</t>
  </si>
  <si>
    <t>Delta 1</t>
  </si>
  <si>
    <t>Delta 2</t>
  </si>
  <si>
    <t>delta 2</t>
  </si>
  <si>
    <t>delta 1</t>
  </si>
  <si>
    <t>sd</t>
  </si>
  <si>
    <t>grid type</t>
  </si>
  <si>
    <t>p/l up</t>
  </si>
  <si>
    <t>p/l down</t>
  </si>
  <si>
    <t>avg up</t>
  </si>
  <si>
    <t>avg down</t>
  </si>
  <si>
    <t>lots up</t>
  </si>
  <si>
    <t>lots down</t>
  </si>
  <si>
    <t>lots per trade</t>
  </si>
  <si>
    <t>#</t>
  </si>
  <si>
    <t>Grid</t>
  </si>
  <si>
    <t>Side</t>
  </si>
  <si>
    <t>grid setup</t>
  </si>
  <si>
    <t>grid level</t>
  </si>
  <si>
    <t>row</t>
  </si>
  <si>
    <t>side</t>
  </si>
  <si>
    <t>lots</t>
  </si>
  <si>
    <t>t lots</t>
  </si>
  <si>
    <t>entry</t>
  </si>
  <si>
    <t>exit price</t>
  </si>
  <si>
    <t>ask</t>
  </si>
  <si>
    <t>bid</t>
  </si>
  <si>
    <t>exit</t>
  </si>
  <si>
    <t>pips</t>
  </si>
  <si>
    <t>p/l</t>
  </si>
  <si>
    <t>levels</t>
  </si>
  <si>
    <t>Close</t>
  </si>
  <si>
    <t>pips/lot</t>
  </si>
  <si>
    <t>Grid levels</t>
  </si>
  <si>
    <t>Grid interval</t>
  </si>
  <si>
    <t>Lots per trade</t>
  </si>
  <si>
    <t>Grid type</t>
  </si>
  <si>
    <t>Single up</t>
  </si>
  <si>
    <t>Single down</t>
  </si>
  <si>
    <t>Double up</t>
  </si>
  <si>
    <t>Grid parameters</t>
  </si>
  <si>
    <t>Stop loss - total (pips)</t>
  </si>
  <si>
    <t>Take profit - total (pips)</t>
  </si>
  <si>
    <t>t-1 lots</t>
  </si>
  <si>
    <t>squeeze fac</t>
  </si>
  <si>
    <t>Double down</t>
  </si>
  <si>
    <t>Indicator (vol&lt;)</t>
  </si>
  <si>
    <t>Indicator (MA slope&lt;)</t>
  </si>
  <si>
    <t>Avg spread (pips)</t>
  </si>
  <si>
    <t>max runs</t>
  </si>
  <si>
    <t>Runs</t>
  </si>
  <si>
    <t>Indicator (vol slope&lt;)</t>
  </si>
  <si>
    <t>Profit *</t>
  </si>
  <si>
    <t>* Profit table will update only if Excel's iterative calculation mode is enabled (1 iteration).</t>
  </si>
  <si>
    <t>GBPUSD (M5)</t>
  </si>
  <si>
    <t>Disclaimer</t>
  </si>
  <si>
    <t>This software is provided through our website (Forexop.com) for demonstration purposes only. Reproduction is prohibited other than in accordance with the copyright notice, which forms part of these terms and conditions.
Forex, CFDs, options and other leveraged products carry a high degree of risk. They are not suitable for all investors. You should obtain independent financial advice before investing to ensure such products are suitable for your particular circumstances.
This software may describe business strategies, investment ideas, marketing methods and other business advice that, regardless of our own results and experience, may not produce the same results (or any results) for you. 
Forexop.com makes absolutely no guarantee, expressed or implied, that by following the advice or using the software that you will make any money or improve current profits, as there are several factors and variables that come into play regarding any given business.
Primarily, results will depend on the nature of the investment, the market conditions, the experience of the individual, and situations and elements that are beyond your control.
As with any strategy, you assume all risk related to investment and money based on your own discretion and at your own potential expense.
Liability Disclaimer: By using this software, you assume all risks associated with using the advice given, with a full understanding that you, solely, are responsible for anything that may occur as a result of putting this information into action in any way, and regardless of your interpretation of the advice.
Full disclaimer:  http://forexop.com/disclaimer/</t>
  </si>
  <si>
    <t>Full disclaimer:  http://forexop.com/disclaimer/</t>
  </si>
  <si>
    <t>Advanced Grid Trading</t>
  </si>
  <si>
    <t>Press F9 to run the sheet</t>
  </si>
  <si>
    <t>Tip: Run at least 20x to see pattern</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</si>
</sst>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64" formatCode="0.0000"/>
    <numFmt numFmtId="165" formatCode="[$$-409]#,##0;[Red]\-[$$-409]#,##0"/>
    <numFmt numFmtId="166" formatCode="0.0;[Red]\-0.0"/>
    <numFmt numFmtId="167" formatCode="#,##0.0000"/>
    <numFmt numFmtId="168" formatCode="#,##0_ ;[Red]\-#,##0\ "/>
    <numFmt numFmtId="169" formatCode="0.00000"/>
    <numFmt numFmtId="170" formatCode="0.0"/>
    <numFmt numFmtId="171" formatCode="[$$-409]#,##0.00;[Red]\-[$$-409]#,##0.00"/>
    <numFmt numFmtId="172" formatCode="[$$-409]#,##0.00_ ;[Red]\-[$$-409]#,##0.00\ "/>
    <numFmt numFmtId="173" formatCode="0.00%;[Red]\-0.00%"/>
    <numFmt numFmtId="174" formatCode="0.0%"/>
    <numFmt numFmtId="175" formatCode="#,##0.00_ ;[Red]\-#,##0.00\ "/>
    <numFmt numFmtId="176" formatCode="[$$-409]#,##0.00"/>
    <numFmt numFmtId="177" formatCode="[$$-409]#,##0_ ;[Red]\-[$$-409]#,##0\ "/>
  </numFmts>
  <fonts count="7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i/>
      <sz val="10"/>
      <name val="Arial"/>
      <family val="2"/>
    </font>
    <font>
      <b/>
      <sz val="10"/>
      <color indexed="53"/>
      <name val="Arial"/>
      <family val="2"/>
    </font>
    <font>
      <sz val="10"/>
      <color indexed="53"/>
      <name val="Arial"/>
      <family val="2"/>
    </font>
    <font>
      <sz val="10"/>
      <color indexed="8"/>
      <name val="Arial"/>
      <family val="2"/>
    </font>
    <font>
      <sz val="10"/>
      <color indexed="62"/>
      <name val="Arial"/>
      <family val="2"/>
    </font>
    <font>
      <sz val="10"/>
      <name val="Mangal"/>
      <family val="2"/>
    </font>
    <font>
      <sz val="10"/>
      <color indexed="8"/>
      <name val="Mangal"/>
      <family val="2"/>
    </font>
    <font>
      <sz val="10"/>
      <color indexed="25"/>
      <name val="Mangal"/>
      <family val="2"/>
    </font>
    <font>
      <sz val="10"/>
      <color indexed="17"/>
      <name val="Mangal"/>
      <family val="2"/>
    </font>
    <font>
      <sz val="10"/>
      <color indexed="10"/>
      <name val="Mangal"/>
      <family val="2"/>
    </font>
    <font>
      <b/>
      <sz val="11"/>
      <color theme="9" tint="-0.249977111117893"/>
      <name val="Calibri"/>
      <family val="2"/>
      <scheme val="minor"/>
    </font>
    <font>
      <b/>
      <sz val="10"/>
      <color rgb="FFFFC000"/>
      <name val="Arial"/>
      <family val="2"/>
    </font>
    <font>
      <sz val="11"/>
      <color rgb="FFFFC000"/>
      <name val="Calibri"/>
      <family val="2"/>
      <scheme val="minor"/>
    </font>
    <font>
      <sz val="10"/>
      <color rgb="FFFFC000"/>
      <name val="Arial"/>
      <family val="2"/>
    </font>
    <font>
      <b/>
      <sz val="8"/>
      <color theme="3" tint="0.39997558519241921"/>
      <name val="Arial"/>
      <family val="2"/>
    </font>
    <font>
      <sz val="8"/>
      <color theme="3" tint="0.39997558519241921"/>
      <name val="Arial"/>
      <family val="2"/>
    </font>
    <font>
      <sz val="10"/>
      <color theme="0" tint="-0.34998626667073579"/>
      <name val="Arial"/>
      <family val="2"/>
    </font>
    <font>
      <sz val="11"/>
      <color theme="0" tint="-0.34998626667073579"/>
      <name val="Calibri"/>
      <family val="2"/>
      <scheme val="minor"/>
    </font>
    <font>
      <sz val="10"/>
      <color theme="3" tint="0.39997558519241921"/>
      <name val="Arial"/>
      <family val="2"/>
    </font>
    <font>
      <sz val="9"/>
      <color theme="3" tint="0.39997558519241921"/>
      <name val="Arial"/>
      <family val="2"/>
    </font>
    <font>
      <sz val="11"/>
      <color theme="9" tint="-0.249977111117893"/>
      <name val="Calibri"/>
      <family val="2"/>
      <scheme val="minor"/>
    </font>
    <font>
      <sz val="20"/>
      <color theme="9" tint="-0.249977111117893"/>
      <name val="Calibri"/>
      <family val="2"/>
      <scheme val="minor"/>
    </font>
    <font>
      <b/>
      <sz val="11"/>
      <color rgb="FFFFC000"/>
      <name val="Calibri"/>
      <family val="2"/>
      <scheme val="minor"/>
    </font>
    <font>
      <b/>
      <sz val="10"/>
      <name val="Arial"/>
      <family val="2"/>
    </font>
    <font>
      <sz val="10"/>
      <color rgb="FF92D050"/>
      <name val="Arial"/>
      <family val="2"/>
    </font>
    <font>
      <b/>
      <sz val="10"/>
      <color rgb="FF92D050"/>
      <name val="Arial"/>
      <family val="2"/>
    </font>
    <font>
      <b/>
      <sz val="18"/>
      <color indexed="53"/>
      <name val="Arial"/>
      <family val="2"/>
    </font>
    <font>
      <u/>
      <sz val="10"/>
      <color theme="9"/>
      <name val="Arial"/>
      <family val="2"/>
    </font>
    <font>
      <b/>
      <sz val="11"/>
      <name val="Calibri"/>
      <family val="2"/>
      <scheme val="minor"/>
    </font>
    <font>
      <sz val="11"/>
      <color theme="0" tint="-0.14999847407452621"/>
      <name val="Calibri"/>
      <family val="2"/>
      <scheme val="minor"/>
    </font>
    <font>
      <sz val="11"/>
      <color rgb="FF92D050"/>
      <name val="Calibri"/>
      <family val="2"/>
      <scheme val="minor"/>
    </font>
    <font>
      <sz val="11"/>
      <color theme="0" tint="-4.9989318521683403E-2"/>
      <name val="Calibri"/>
      <family val="2"/>
      <scheme val="minor"/>
    </font>
    <font>
      <b/>
      <sz val="16"/>
      <color theme="0" tint="-4.9989318521683403E-2"/>
      <name val="Calibri"/>
      <family val="2"/>
      <scheme val="minor"/>
    </font>
    <font>
      <sz val="11"/>
      <color theme="5" tint="0.39997558519241921"/>
      <name val="Calibri"/>
      <family val="2"/>
      <scheme val="minor"/>
    </font>
    <font>
      <sz val="9"/>
      <color theme="5" tint="0.39997558519241921"/>
      <name val="Arial"/>
      <family val="2"/>
    </font>
    <font>
      <sz val="11"/>
      <color theme="4" tint="0.39997558519241921"/>
      <name val="Calibri"/>
      <family val="2"/>
      <scheme val="minor"/>
    </font>
    <font>
      <b/>
      <sz val="11"/>
      <color theme="4" tint="0.39997558519241921"/>
      <name val="Calibri"/>
      <family val="2"/>
      <scheme val="minor"/>
    </font>
    <font>
      <b/>
      <sz val="16"/>
      <color theme="0"/>
      <name val="Calibri"/>
      <family val="2"/>
      <scheme val="minor"/>
    </font>
    <font>
      <b/>
      <sz val="10"/>
      <color indexed="62"/>
      <name val="Arial"/>
      <family val="2"/>
    </font>
    <font>
      <b/>
      <sz val="9"/>
      <color theme="0" tint="-0.499984740745262"/>
      <name val="Calibri"/>
      <family val="2"/>
      <scheme val="minor"/>
    </font>
    <font>
      <sz val="11"/>
      <color theme="3" tint="0.39997558519241921"/>
      <name val="Calibri"/>
      <family val="2"/>
      <scheme val="minor"/>
    </font>
    <font>
      <b/>
      <i/>
      <sz val="10"/>
      <color indexed="53"/>
      <name val="Arial"/>
      <family val="2"/>
    </font>
    <font>
      <i/>
      <sz val="10"/>
      <color rgb="FF92D050"/>
      <name val="Arial"/>
      <family val="2"/>
    </font>
    <font>
      <i/>
      <sz val="10"/>
      <name val="Arial"/>
      <family val="2"/>
    </font>
    <font>
      <sz val="10"/>
      <color theme="4"/>
      <name val="Arial"/>
      <family val="2"/>
    </font>
    <font>
      <sz val="11"/>
      <color theme="4"/>
      <name val="Calibri"/>
      <family val="2"/>
      <scheme val="minor"/>
    </font>
    <font>
      <sz val="8"/>
      <color theme="4"/>
      <name val="Calibri"/>
      <family val="2"/>
      <scheme val="minor"/>
    </font>
    <font>
      <sz val="8"/>
      <color theme="1"/>
      <name val="Calibri"/>
      <family val="2"/>
      <scheme val="minor"/>
    </font>
    <font>
      <b/>
      <i/>
      <sz val="11"/>
      <color rgb="FF92D050"/>
      <name val="Calibri"/>
      <family val="2"/>
      <scheme val="minor"/>
    </font>
    <font>
      <sz val="22"/>
      <name val="Arial"/>
      <family val="2"/>
    </font>
    <font>
      <b/>
      <sz val="16"/>
      <name val="Arial"/>
      <family val="2"/>
    </font>
    <font>
      <b/>
      <sz val="9"/>
      <name val="Arial"/>
      <family val="2"/>
    </font>
  </fonts>
  <fills count="5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8"/>
        <bgColor indexed="58"/>
      </patternFill>
    </fill>
    <fill>
      <patternFill patternType="solid">
        <fgColor theme="1"/>
        <bgColor indexed="64"/>
      </patternFill>
    </fill>
    <fill>
      <patternFill patternType="solid">
        <fgColor indexed="25"/>
        <bgColor indexed="60"/>
      </patternFill>
    </fill>
    <fill>
      <patternFill patternType="solid">
        <fgColor indexed="11"/>
        <bgColor indexed="57"/>
      </patternFill>
    </fill>
    <fill>
      <patternFill patternType="solid">
        <fgColor rgb="FF92D050"/>
        <bgColor indexed="64"/>
      </patternFill>
    </fill>
    <fill>
      <patternFill patternType="solid">
        <fgColor rgb="FFFFC000"/>
        <bgColor indexed="13"/>
      </patternFill>
    </fill>
    <fill>
      <patternFill patternType="solid">
        <fgColor rgb="FFFFC000"/>
        <bgColor indexed="64"/>
      </patternFill>
    </fill>
    <fill>
      <patternFill patternType="solid">
        <fgColor theme="1"/>
        <bgColor indexed="23"/>
      </patternFill>
    </fill>
    <fill>
      <patternFill patternType="solid">
        <fgColor theme="1"/>
        <bgColor indexed="58"/>
      </patternFill>
    </fill>
    <fill>
      <patternFill patternType="solid">
        <fgColor theme="0" tint="-0.14999847407452621"/>
        <bgColor indexed="64"/>
      </patternFill>
    </fill>
    <fill>
      <patternFill patternType="solid">
        <fgColor rgb="FFFF0000"/>
        <bgColor indexed="64"/>
      </patternFill>
    </fill>
    <fill>
      <patternFill patternType="solid">
        <fgColor indexed="51"/>
        <bgColor indexed="13"/>
      </patternFill>
    </fill>
    <fill>
      <patternFill patternType="solid">
        <fgColor theme="9" tint="0.59999389629810485"/>
        <bgColor indexed="31"/>
      </patternFill>
    </fill>
    <fill>
      <patternFill patternType="solid">
        <fgColor theme="9"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rgb="FFFFC000"/>
        <bgColor indexed="31"/>
      </patternFill>
    </fill>
    <fill>
      <patternFill patternType="solid">
        <fgColor rgb="FFFFC000"/>
        <bgColor indexed="58"/>
      </patternFill>
    </fill>
    <fill>
      <patternFill patternType="solid">
        <fgColor theme="9"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FFFF00"/>
        <bgColor indexed="58"/>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xf numFmtId="0" fontId="24" fillId="35" borderId="0"/>
    <xf numFmtId="0" fontId="24" fillId="36" borderId="0"/>
    <xf numFmtId="0" fontId="25" fillId="0" borderId="0"/>
    <xf numFmtId="0" fontId="26" fillId="0" borderId="0"/>
    <xf numFmtId="0" fontId="27" fillId="0" borderId="0"/>
    <xf numFmtId="0" fontId="28" fillId="0" borderId="0"/>
    <xf numFmtId="0" fontId="46" fillId="0" borderId="0" applyNumberFormat="0" applyFill="0" applyBorder="0" applyAlignment="0" applyProtection="0">
      <alignment vertical="top"/>
      <protection locked="0"/>
    </xf>
  </cellStyleXfs>
  <cellXfs count="221">
    <xf numFmtId="0" fontId="0" fillId="0" borderId="0" xfId="0"/>
    <xf numFmtId="0" fontId="20" fillId="33" borderId="0" xfId="42" applyFont="1" applyFill="1" applyProtection="1">
      <protection hidden="1"/>
    </xf>
    <xf numFmtId="0" fontId="18" fillId="0" borderId="0" xfId="42" applyProtection="1">
      <protection hidden="1"/>
    </xf>
    <xf numFmtId="166" fontId="18" fillId="0" borderId="0" xfId="42" applyNumberFormat="1" applyProtection="1">
      <protection hidden="1"/>
    </xf>
    <xf numFmtId="165" fontId="18" fillId="0" borderId="0" xfId="42" applyNumberFormat="1" applyProtection="1">
      <protection hidden="1"/>
    </xf>
    <xf numFmtId="164" fontId="18" fillId="0" borderId="0" xfId="42" applyNumberFormat="1" applyProtection="1">
      <protection hidden="1"/>
    </xf>
    <xf numFmtId="4" fontId="18" fillId="0" borderId="0" xfId="42" applyNumberFormat="1" applyProtection="1">
      <protection hidden="1"/>
    </xf>
    <xf numFmtId="164" fontId="22" fillId="38" borderId="0" xfId="42" applyNumberFormat="1" applyFont="1" applyFill="1" applyProtection="1">
      <protection hidden="1"/>
    </xf>
    <xf numFmtId="4" fontId="18" fillId="39" borderId="0" xfId="42" applyNumberFormat="1" applyFill="1" applyProtection="1">
      <protection hidden="1"/>
    </xf>
    <xf numFmtId="0" fontId="18" fillId="34" borderId="0" xfId="42" applyFill="1" applyProtection="1">
      <protection hidden="1"/>
    </xf>
    <xf numFmtId="164" fontId="18" fillId="34" borderId="0" xfId="42" applyNumberFormat="1" applyFill="1" applyProtection="1">
      <protection hidden="1"/>
    </xf>
    <xf numFmtId="0" fontId="20" fillId="41" borderId="0" xfId="42" applyFont="1" applyFill="1" applyProtection="1">
      <protection hidden="1"/>
    </xf>
    <xf numFmtId="164" fontId="18" fillId="39" borderId="0" xfId="42" applyNumberFormat="1" applyFill="1" applyProtection="1">
      <protection hidden="1"/>
    </xf>
    <xf numFmtId="167" fontId="18" fillId="39" borderId="0" xfId="42" applyNumberFormat="1" applyFill="1" applyProtection="1">
      <protection hidden="1"/>
    </xf>
    <xf numFmtId="0" fontId="30" fillId="34" borderId="0" xfId="42" applyFont="1" applyFill="1" applyProtection="1">
      <protection hidden="1"/>
    </xf>
    <xf numFmtId="166" fontId="30" fillId="34" borderId="0" xfId="42" applyNumberFormat="1" applyFont="1" applyFill="1" applyProtection="1">
      <protection hidden="1"/>
    </xf>
    <xf numFmtId="168" fontId="32" fillId="34" borderId="0" xfId="42" applyNumberFormat="1" applyFont="1" applyFill="1" applyProtection="1">
      <protection hidden="1"/>
    </xf>
    <xf numFmtId="0" fontId="32" fillId="34" borderId="0" xfId="42" applyFont="1" applyFill="1" applyProtection="1">
      <protection hidden="1"/>
    </xf>
    <xf numFmtId="4" fontId="32" fillId="34" borderId="0" xfId="42" applyNumberFormat="1" applyFont="1" applyFill="1" applyProtection="1">
      <protection hidden="1"/>
    </xf>
    <xf numFmtId="0" fontId="32" fillId="34" borderId="0" xfId="42" applyNumberFormat="1" applyFont="1" applyFill="1" applyProtection="1">
      <protection hidden="1"/>
    </xf>
    <xf numFmtId="164" fontId="32" fillId="34" borderId="0" xfId="42" applyNumberFormat="1" applyFont="1" applyFill="1" applyProtection="1">
      <protection hidden="1"/>
    </xf>
    <xf numFmtId="166" fontId="32" fillId="34" borderId="0" xfId="42" applyNumberFormat="1" applyFont="1" applyFill="1" applyProtection="1">
      <protection hidden="1"/>
    </xf>
    <xf numFmtId="0" fontId="18" fillId="42" borderId="0" xfId="42" applyNumberFormat="1" applyFill="1" applyProtection="1">
      <protection hidden="1"/>
    </xf>
    <xf numFmtId="0" fontId="18" fillId="42" borderId="0" xfId="42" applyFill="1" applyProtection="1">
      <protection hidden="1"/>
    </xf>
    <xf numFmtId="167" fontId="18" fillId="42" borderId="0" xfId="42" applyNumberFormat="1" applyFill="1" applyProtection="1">
      <protection hidden="1"/>
    </xf>
    <xf numFmtId="168" fontId="18" fillId="42" borderId="0" xfId="42" applyNumberFormat="1" applyFill="1" applyProtection="1">
      <protection hidden="1"/>
    </xf>
    <xf numFmtId="0" fontId="33" fillId="41" borderId="0" xfId="42" applyFont="1" applyFill="1" applyProtection="1">
      <protection hidden="1"/>
    </xf>
    <xf numFmtId="0" fontId="33" fillId="33" borderId="0" xfId="42" applyFont="1" applyFill="1" applyAlignment="1" applyProtection="1">
      <alignment horizontal="left"/>
      <protection hidden="1"/>
    </xf>
    <xf numFmtId="0" fontId="33" fillId="41" borderId="0" xfId="42" applyFont="1" applyFill="1" applyAlignment="1" applyProtection="1">
      <alignment horizontal="left"/>
      <protection hidden="1"/>
    </xf>
    <xf numFmtId="0" fontId="34" fillId="34" borderId="0" xfId="42" applyFont="1" applyFill="1" applyProtection="1">
      <protection hidden="1"/>
    </xf>
    <xf numFmtId="0" fontId="34" fillId="41" borderId="0" xfId="42" applyFont="1" applyFill="1" applyAlignment="1" applyProtection="1">
      <alignment horizontal="left"/>
      <protection hidden="1"/>
    </xf>
    <xf numFmtId="0" fontId="34" fillId="33" borderId="0" xfId="42" applyFont="1" applyFill="1" applyAlignment="1" applyProtection="1">
      <alignment horizontal="left"/>
      <protection hidden="1"/>
    </xf>
    <xf numFmtId="0" fontId="20" fillId="33" borderId="0" xfId="42" applyFont="1" applyFill="1" applyAlignment="1" applyProtection="1">
      <alignment horizontal="right"/>
      <protection hidden="1"/>
    </xf>
    <xf numFmtId="0" fontId="20" fillId="41" borderId="0" xfId="42" applyFont="1" applyFill="1" applyAlignment="1" applyProtection="1">
      <alignment horizontal="right"/>
      <protection hidden="1"/>
    </xf>
    <xf numFmtId="0" fontId="21" fillId="41" borderId="0" xfId="42" applyFont="1" applyFill="1" applyAlignment="1" applyProtection="1">
      <alignment horizontal="right"/>
      <protection hidden="1"/>
    </xf>
    <xf numFmtId="0" fontId="18" fillId="39" borderId="0" xfId="42" applyNumberFormat="1" applyFill="1" applyProtection="1">
      <protection hidden="1"/>
    </xf>
    <xf numFmtId="0" fontId="35" fillId="0" borderId="0" xfId="42" applyFont="1" applyProtection="1">
      <protection hidden="1"/>
    </xf>
    <xf numFmtId="4" fontId="35" fillId="0" borderId="0" xfId="42" applyNumberFormat="1" applyFont="1" applyProtection="1">
      <protection hidden="1"/>
    </xf>
    <xf numFmtId="167" fontId="35" fillId="0" borderId="0" xfId="42" applyNumberFormat="1" applyFont="1" applyProtection="1">
      <protection hidden="1"/>
    </xf>
    <xf numFmtId="164" fontId="35" fillId="0" borderId="0" xfId="42" applyNumberFormat="1" applyFont="1" applyProtection="1">
      <protection hidden="1"/>
    </xf>
    <xf numFmtId="169" fontId="35" fillId="0" borderId="0" xfId="42" applyNumberFormat="1" applyFont="1" applyProtection="1">
      <protection hidden="1"/>
    </xf>
    <xf numFmtId="0" fontId="18" fillId="0" borderId="0" xfId="42" applyFont="1" applyProtection="1">
      <protection hidden="1"/>
    </xf>
    <xf numFmtId="164" fontId="18" fillId="0" borderId="0" xfId="42" applyNumberFormat="1" applyFont="1" applyProtection="1">
      <protection hidden="1"/>
    </xf>
    <xf numFmtId="4" fontId="18" fillId="0" borderId="0" xfId="42" applyNumberFormat="1" applyFont="1" applyProtection="1">
      <protection hidden="1"/>
    </xf>
    <xf numFmtId="169" fontId="18" fillId="0" borderId="0" xfId="42" applyNumberFormat="1" applyFont="1" applyProtection="1">
      <protection hidden="1"/>
    </xf>
    <xf numFmtId="0" fontId="37" fillId="41" borderId="0" xfId="42" applyFont="1" applyFill="1" applyAlignment="1" applyProtection="1">
      <alignment horizontal="left"/>
      <protection hidden="1"/>
    </xf>
    <xf numFmtId="164" fontId="37" fillId="34" borderId="0" xfId="42" applyNumberFormat="1" applyFont="1" applyFill="1" applyProtection="1">
      <protection hidden="1"/>
    </xf>
    <xf numFmtId="0" fontId="21" fillId="33" borderId="0" xfId="42" applyFont="1" applyFill="1" applyProtection="1">
      <protection hidden="1"/>
    </xf>
    <xf numFmtId="164" fontId="18" fillId="44" borderId="0" xfId="42" applyNumberFormat="1" applyFill="1" applyProtection="1">
      <protection hidden="1"/>
    </xf>
    <xf numFmtId="2" fontId="18" fillId="44" borderId="0" xfId="42" applyNumberFormat="1" applyFill="1" applyProtection="1">
      <protection hidden="1"/>
    </xf>
    <xf numFmtId="0" fontId="18" fillId="44" borderId="0" xfId="42" applyFill="1" applyProtection="1">
      <protection hidden="1"/>
    </xf>
    <xf numFmtId="1" fontId="18" fillId="44" borderId="0" xfId="42" applyNumberFormat="1" applyFill="1" applyProtection="1">
      <protection hidden="1"/>
    </xf>
    <xf numFmtId="166" fontId="18" fillId="44" borderId="0" xfId="42" applyNumberFormat="1" applyFill="1" applyProtection="1">
      <protection hidden="1"/>
    </xf>
    <xf numFmtId="165" fontId="18" fillId="44" borderId="0" xfId="42" applyNumberFormat="1" applyFill="1" applyProtection="1">
      <protection hidden="1"/>
    </xf>
    <xf numFmtId="1" fontId="18" fillId="0" borderId="0" xfId="42" applyNumberFormat="1" applyProtection="1">
      <protection hidden="1"/>
    </xf>
    <xf numFmtId="2" fontId="23" fillId="34" borderId="0" xfId="43" applyNumberFormat="1" applyFont="1" applyFill="1" applyProtection="1">
      <protection hidden="1"/>
    </xf>
    <xf numFmtId="3" fontId="34" fillId="33" borderId="0" xfId="42" applyNumberFormat="1" applyFont="1" applyFill="1" applyAlignment="1" applyProtection="1">
      <alignment horizontal="left"/>
      <protection hidden="1"/>
    </xf>
    <xf numFmtId="0" fontId="43" fillId="40" borderId="0" xfId="42" applyFont="1" applyFill="1" applyProtection="1">
      <protection locked="0"/>
    </xf>
    <xf numFmtId="0" fontId="43" fillId="40" borderId="0" xfId="42" applyFont="1" applyFill="1" applyAlignment="1" applyProtection="1">
      <alignment horizontal="right"/>
      <protection locked="0"/>
    </xf>
    <xf numFmtId="164" fontId="43" fillId="40" borderId="0" xfId="42" applyNumberFormat="1" applyFont="1" applyFill="1" applyProtection="1">
      <protection locked="0"/>
    </xf>
    <xf numFmtId="0" fontId="44" fillId="40" borderId="0" xfId="42" applyFont="1" applyFill="1" applyAlignment="1" applyProtection="1">
      <alignment horizontal="left"/>
      <protection locked="0"/>
    </xf>
    <xf numFmtId="0" fontId="45" fillId="33" borderId="0" xfId="42" applyFont="1" applyFill="1" applyProtection="1">
      <protection hidden="1"/>
    </xf>
    <xf numFmtId="171" fontId="42" fillId="46" borderId="0" xfId="42" applyNumberFormat="1" applyFont="1" applyFill="1" applyProtection="1">
      <protection hidden="1"/>
    </xf>
    <xf numFmtId="172" fontId="42" fillId="46" borderId="0" xfId="42" applyNumberFormat="1" applyFont="1" applyFill="1" applyProtection="1">
      <protection hidden="1"/>
    </xf>
    <xf numFmtId="165" fontId="42" fillId="46" borderId="0" xfId="42" applyNumberFormat="1" applyFont="1" applyFill="1" applyProtection="1">
      <protection hidden="1"/>
    </xf>
    <xf numFmtId="0" fontId="18" fillId="46" borderId="0" xfId="42" applyFill="1" applyProtection="1">
      <protection hidden="1"/>
    </xf>
    <xf numFmtId="173" fontId="42" fillId="46" borderId="0" xfId="42" applyNumberFormat="1" applyFont="1" applyFill="1" applyProtection="1">
      <protection hidden="1"/>
    </xf>
    <xf numFmtId="0" fontId="23" fillId="46" borderId="0" xfId="42" applyFont="1" applyFill="1" applyProtection="1">
      <protection hidden="1"/>
    </xf>
    <xf numFmtId="2" fontId="23" fillId="46" borderId="0" xfId="42" applyNumberFormat="1" applyFont="1" applyFill="1" applyProtection="1">
      <protection hidden="1"/>
    </xf>
    <xf numFmtId="0" fontId="23" fillId="46" borderId="0" xfId="0" applyFont="1" applyFill="1" applyProtection="1">
      <protection hidden="1"/>
    </xf>
    <xf numFmtId="2" fontId="23" fillId="46" borderId="0" xfId="0" applyNumberFormat="1" applyFont="1" applyFill="1" applyProtection="1">
      <protection hidden="1"/>
    </xf>
    <xf numFmtId="168" fontId="18" fillId="39" borderId="0" xfId="42" applyNumberFormat="1" applyFont="1" applyFill="1" applyProtection="1">
      <protection hidden="1"/>
    </xf>
    <xf numFmtId="172" fontId="18" fillId="42" borderId="0" xfId="42" applyNumberFormat="1" applyFill="1" applyProtection="1">
      <protection hidden="1"/>
    </xf>
    <xf numFmtId="4" fontId="32" fillId="34" borderId="0" xfId="42" applyNumberFormat="1" applyFont="1" applyFill="1" applyAlignment="1" applyProtection="1">
      <alignment horizontal="right"/>
      <protection hidden="1"/>
    </xf>
    <xf numFmtId="172" fontId="18" fillId="39" borderId="0" xfId="42" applyNumberFormat="1" applyFill="1" applyProtection="1">
      <protection hidden="1"/>
    </xf>
    <xf numFmtId="172" fontId="18" fillId="0" borderId="0" xfId="42" applyNumberFormat="1" applyProtection="1">
      <protection hidden="1"/>
    </xf>
    <xf numFmtId="0" fontId="20" fillId="50" borderId="0" xfId="42" applyFont="1" applyFill="1" applyProtection="1">
      <protection hidden="1"/>
    </xf>
    <xf numFmtId="171" fontId="42" fillId="48" borderId="0" xfId="42" applyNumberFormat="1" applyFont="1" applyFill="1" applyProtection="1">
      <protection hidden="1"/>
    </xf>
    <xf numFmtId="172" fontId="42" fillId="48" borderId="0" xfId="42" applyNumberFormat="1" applyFont="1" applyFill="1" applyProtection="1">
      <protection hidden="1"/>
    </xf>
    <xf numFmtId="165" fontId="42" fillId="48" borderId="0" xfId="42" applyNumberFormat="1" applyFont="1" applyFill="1" applyProtection="1">
      <protection hidden="1"/>
    </xf>
    <xf numFmtId="0" fontId="18" fillId="48" borderId="0" xfId="42" applyFill="1" applyProtection="1">
      <protection hidden="1"/>
    </xf>
    <xf numFmtId="173" fontId="42" fillId="48" borderId="0" xfId="42" applyNumberFormat="1" applyFont="1" applyFill="1" applyProtection="1">
      <protection hidden="1"/>
    </xf>
    <xf numFmtId="0" fontId="19" fillId="49" borderId="0" xfId="42" applyFont="1" applyFill="1" applyBorder="1" applyAlignment="1" applyProtection="1">
      <protection hidden="1"/>
    </xf>
    <xf numFmtId="0" fontId="42" fillId="48" borderId="0" xfId="42" applyFont="1" applyFill="1" applyBorder="1" applyProtection="1">
      <protection hidden="1"/>
    </xf>
    <xf numFmtId="0" fontId="38" fillId="41" borderId="0" xfId="42" applyFont="1" applyFill="1" applyProtection="1">
      <protection hidden="1"/>
    </xf>
    <xf numFmtId="0" fontId="53" fillId="41" borderId="0" xfId="42" applyFont="1" applyFill="1" applyProtection="1">
      <protection hidden="1"/>
    </xf>
    <xf numFmtId="0" fontId="37" fillId="34" borderId="0" xfId="42" applyFont="1" applyFill="1" applyProtection="1">
      <protection hidden="1"/>
    </xf>
    <xf numFmtId="0" fontId="37" fillId="34" borderId="0" xfId="42" applyFont="1" applyFill="1" applyAlignment="1" applyProtection="1">
      <alignment horizontal="left"/>
      <protection hidden="1"/>
    </xf>
    <xf numFmtId="169" fontId="18" fillId="0" borderId="0" xfId="42" applyNumberFormat="1" applyFont="1" applyFill="1" applyProtection="1">
      <protection hidden="1"/>
    </xf>
    <xf numFmtId="169" fontId="18" fillId="39" borderId="0" xfId="42" applyNumberFormat="1" applyFont="1" applyFill="1" applyProtection="1">
      <protection hidden="1"/>
    </xf>
    <xf numFmtId="0" fontId="18" fillId="38" borderId="0" xfId="42" applyFont="1" applyFill="1" applyProtection="1">
      <protection hidden="1"/>
    </xf>
    <xf numFmtId="0" fontId="32" fillId="34" borderId="0" xfId="42" applyNumberFormat="1" applyFont="1" applyFill="1" applyAlignment="1" applyProtection="1">
      <alignment horizontal="right"/>
      <protection hidden="1"/>
    </xf>
    <xf numFmtId="0" fontId="32" fillId="34" borderId="0" xfId="42" applyFont="1" applyFill="1" applyAlignment="1" applyProtection="1">
      <alignment horizontal="right"/>
      <protection hidden="1"/>
    </xf>
    <xf numFmtId="166" fontId="32" fillId="34" borderId="0" xfId="42" applyNumberFormat="1" applyFont="1" applyFill="1" applyAlignment="1" applyProtection="1">
      <alignment horizontal="right"/>
      <protection hidden="1"/>
    </xf>
    <xf numFmtId="0" fontId="18" fillId="34" borderId="0" xfId="42" applyFill="1" applyAlignment="1" applyProtection="1">
      <alignment vertical="center"/>
      <protection hidden="1"/>
    </xf>
    <xf numFmtId="0" fontId="46" fillId="33" borderId="0" xfId="50" applyFill="1" applyAlignment="1" applyProtection="1">
      <alignment vertical="center"/>
      <protection hidden="1"/>
    </xf>
    <xf numFmtId="0" fontId="20" fillId="34" borderId="0" xfId="42" applyFont="1" applyFill="1" applyAlignment="1" applyProtection="1">
      <alignment vertical="center"/>
      <protection hidden="1"/>
    </xf>
    <xf numFmtId="0" fontId="57" fillId="48" borderId="0" xfId="42" applyFont="1" applyFill="1" applyProtection="1">
      <protection hidden="1"/>
    </xf>
    <xf numFmtId="2" fontId="57" fillId="48" borderId="0" xfId="42" applyNumberFormat="1" applyFont="1" applyFill="1" applyProtection="1">
      <protection hidden="1"/>
    </xf>
    <xf numFmtId="0" fontId="57" fillId="48" borderId="0" xfId="0" applyFont="1" applyFill="1" applyProtection="1">
      <protection hidden="1"/>
    </xf>
    <xf numFmtId="2" fontId="57" fillId="48" borderId="0" xfId="0" applyNumberFormat="1" applyFont="1" applyFill="1" applyProtection="1">
      <protection hidden="1"/>
    </xf>
    <xf numFmtId="170" fontId="18" fillId="44" borderId="0" xfId="42" applyNumberFormat="1" applyFill="1" applyProtection="1">
      <protection hidden="1"/>
    </xf>
    <xf numFmtId="170" fontId="18" fillId="0" borderId="0" xfId="42" applyNumberFormat="1" applyFill="1" applyProtection="1">
      <protection hidden="1"/>
    </xf>
    <xf numFmtId="0" fontId="21" fillId="33" borderId="0" xfId="42" applyFont="1" applyFill="1" applyAlignment="1" applyProtection="1">
      <alignment horizontal="right"/>
      <protection hidden="1"/>
    </xf>
    <xf numFmtId="0" fontId="18" fillId="43" borderId="0" xfId="42" applyFont="1" applyFill="1" applyProtection="1">
      <protection hidden="1"/>
    </xf>
    <xf numFmtId="4" fontId="18" fillId="43" borderId="0" xfId="42" applyNumberFormat="1" applyFont="1" applyFill="1" applyProtection="1">
      <protection hidden="1"/>
    </xf>
    <xf numFmtId="164" fontId="18" fillId="43" borderId="0" xfId="42" applyNumberFormat="1" applyFont="1" applyFill="1" applyProtection="1">
      <protection hidden="1"/>
    </xf>
    <xf numFmtId="169" fontId="18" fillId="43" borderId="0" xfId="42" applyNumberFormat="1" applyFont="1" applyFill="1" applyProtection="1">
      <protection hidden="1"/>
    </xf>
    <xf numFmtId="2" fontId="18" fillId="0" borderId="0" xfId="42" applyNumberFormat="1" applyFill="1" applyProtection="1">
      <protection hidden="1"/>
    </xf>
    <xf numFmtId="0" fontId="37" fillId="34" borderId="0" xfId="42" applyFont="1" applyFill="1" applyAlignment="1" applyProtection="1">
      <alignment horizontal="right"/>
      <protection hidden="1"/>
    </xf>
    <xf numFmtId="164" fontId="18" fillId="39" borderId="0" xfId="42" applyNumberFormat="1" applyFont="1" applyFill="1" applyProtection="1">
      <protection hidden="1"/>
    </xf>
    <xf numFmtId="170" fontId="35" fillId="0" borderId="0" xfId="42" applyNumberFormat="1" applyFont="1" applyFill="1" applyProtection="1">
      <protection hidden="1"/>
    </xf>
    <xf numFmtId="2" fontId="18" fillId="43" borderId="0" xfId="42" applyNumberFormat="1" applyFill="1" applyProtection="1">
      <protection hidden="1"/>
    </xf>
    <xf numFmtId="170" fontId="18" fillId="43" borderId="0" xfId="42" applyNumberFormat="1" applyFill="1" applyProtection="1">
      <protection hidden="1"/>
    </xf>
    <xf numFmtId="0" fontId="20" fillId="41" borderId="0" xfId="42" applyFont="1" applyFill="1" applyAlignment="1" applyProtection="1">
      <alignment horizontal="left"/>
      <protection hidden="1"/>
    </xf>
    <xf numFmtId="0" fontId="44" fillId="40" borderId="0" xfId="42" applyFont="1" applyFill="1" applyAlignment="1" applyProtection="1">
      <alignment horizontal="right"/>
      <protection locked="0"/>
    </xf>
    <xf numFmtId="0" fontId="57" fillId="34" borderId="0" xfId="0" applyFont="1" applyFill="1" applyProtection="1">
      <protection hidden="1"/>
    </xf>
    <xf numFmtId="2" fontId="57" fillId="34" borderId="0" xfId="0" applyNumberFormat="1" applyFont="1" applyFill="1" applyProtection="1">
      <protection hidden="1"/>
    </xf>
    <xf numFmtId="0" fontId="63" fillId="34" borderId="0" xfId="42" applyFont="1" applyFill="1" applyProtection="1">
      <protection hidden="1"/>
    </xf>
    <xf numFmtId="0" fontId="63" fillId="34" borderId="0" xfId="42" applyFont="1" applyFill="1" applyAlignment="1" applyProtection="1">
      <alignment horizontal="left"/>
      <protection hidden="1"/>
    </xf>
    <xf numFmtId="1" fontId="18" fillId="0" borderId="0" xfId="42" applyNumberFormat="1" applyFill="1" applyProtection="1">
      <protection hidden="1"/>
    </xf>
    <xf numFmtId="0" fontId="60" fillId="41" borderId="0" xfId="42" applyFont="1" applyFill="1" applyProtection="1">
      <protection hidden="1"/>
    </xf>
    <xf numFmtId="4" fontId="62" fillId="34" borderId="0" xfId="42" applyNumberFormat="1" applyFont="1" applyFill="1" applyProtection="1">
      <protection hidden="1"/>
    </xf>
    <xf numFmtId="0" fontId="62" fillId="34" borderId="0" xfId="42" applyFont="1" applyFill="1" applyProtection="1">
      <protection hidden="1"/>
    </xf>
    <xf numFmtId="164" fontId="18" fillId="0" borderId="0" xfId="42" applyNumberFormat="1" applyFont="1" applyFill="1" applyProtection="1">
      <protection hidden="1"/>
    </xf>
    <xf numFmtId="0" fontId="19" fillId="49" borderId="0" xfId="42" applyFont="1" applyFill="1" applyBorder="1" applyProtection="1">
      <protection hidden="1"/>
    </xf>
    <xf numFmtId="0" fontId="42" fillId="46" borderId="0" xfId="42" applyFont="1" applyFill="1" applyBorder="1" applyProtection="1">
      <protection hidden="1"/>
    </xf>
    <xf numFmtId="0" fontId="0" fillId="0" borderId="0" xfId="0" applyFill="1" applyProtection="1">
      <protection hidden="1"/>
    </xf>
    <xf numFmtId="0" fontId="40" fillId="34" borderId="0" xfId="0" applyFont="1" applyFill="1" applyProtection="1">
      <protection hidden="1"/>
    </xf>
    <xf numFmtId="0" fontId="39" fillId="34" borderId="0" xfId="0" applyFont="1" applyFill="1" applyProtection="1">
      <protection hidden="1"/>
    </xf>
    <xf numFmtId="0" fontId="0" fillId="34" borderId="0" xfId="0" applyFill="1" applyProtection="1">
      <protection hidden="1"/>
    </xf>
    <xf numFmtId="0" fontId="0" fillId="0" borderId="0" xfId="0" applyProtection="1">
      <protection hidden="1"/>
    </xf>
    <xf numFmtId="0" fontId="41" fillId="34" borderId="0" xfId="0" applyFont="1" applyFill="1" applyProtection="1">
      <protection hidden="1"/>
    </xf>
    <xf numFmtId="0" fontId="0" fillId="34" borderId="0" xfId="0" applyFill="1" applyAlignment="1" applyProtection="1">
      <alignment horizontal="left" vertical="top" wrapText="1"/>
      <protection hidden="1"/>
    </xf>
    <xf numFmtId="0" fontId="54" fillId="34" borderId="0" xfId="0" applyFont="1" applyFill="1" applyProtection="1">
      <protection hidden="1"/>
    </xf>
    <xf numFmtId="0" fontId="54" fillId="34" borderId="0" xfId="0" applyFont="1" applyFill="1" applyAlignment="1" applyProtection="1">
      <alignment vertical="top" wrapText="1"/>
      <protection hidden="1"/>
    </xf>
    <xf numFmtId="0" fontId="55" fillId="34" borderId="0" xfId="0" applyFont="1" applyFill="1" applyAlignment="1" applyProtection="1">
      <protection hidden="1"/>
    </xf>
    <xf numFmtId="0" fontId="41" fillId="34" borderId="0" xfId="0" applyFont="1" applyFill="1" applyAlignment="1" applyProtection="1">
      <alignment horizontal="left" vertical="top"/>
      <protection hidden="1"/>
    </xf>
    <xf numFmtId="0" fontId="41" fillId="34" borderId="0" xfId="0" applyFont="1" applyFill="1" applyAlignment="1" applyProtection="1">
      <alignment horizontal="left" vertical="top" wrapText="1"/>
      <protection hidden="1"/>
    </xf>
    <xf numFmtId="0" fontId="29" fillId="34" borderId="0" xfId="0" applyFont="1" applyFill="1" applyProtection="1">
      <protection hidden="1"/>
    </xf>
    <xf numFmtId="20" fontId="0" fillId="0" borderId="0" xfId="0" applyNumberFormat="1" applyProtection="1">
      <protection hidden="1"/>
    </xf>
    <xf numFmtId="0" fontId="0" fillId="37" borderId="0" xfId="0" applyFill="1" applyProtection="1">
      <protection hidden="1"/>
    </xf>
    <xf numFmtId="0" fontId="14" fillId="0" borderId="0" xfId="0" applyFont="1" applyProtection="1">
      <protection hidden="1"/>
    </xf>
    <xf numFmtId="0" fontId="0" fillId="43" borderId="0" xfId="0" applyFill="1" applyProtection="1">
      <protection hidden="1"/>
    </xf>
    <xf numFmtId="20" fontId="0" fillId="43" borderId="0" xfId="0" applyNumberFormat="1" applyFill="1" applyProtection="1">
      <protection hidden="1"/>
    </xf>
    <xf numFmtId="0" fontId="0" fillId="0" borderId="0" xfId="0" applyProtection="1">
      <protection locked="0"/>
    </xf>
    <xf numFmtId="20" fontId="0" fillId="0" borderId="0" xfId="0" applyNumberFormat="1" applyProtection="1">
      <protection locked="0"/>
    </xf>
    <xf numFmtId="0" fontId="41" fillId="34" borderId="0" xfId="0" applyFont="1" applyFill="1" applyAlignment="1" applyProtection="1">
      <alignment horizontal="left" vertical="top"/>
      <protection locked="0"/>
    </xf>
    <xf numFmtId="0" fontId="59" fillId="34" borderId="0" xfId="0" applyFont="1" applyFill="1" applyProtection="1">
      <protection hidden="1"/>
    </xf>
    <xf numFmtId="0" fontId="59" fillId="34" borderId="0" xfId="0" applyFont="1" applyFill="1" applyAlignment="1" applyProtection="1">
      <alignment horizontal="left"/>
      <protection hidden="1"/>
    </xf>
    <xf numFmtId="164" fontId="36" fillId="0" borderId="0" xfId="0" applyNumberFormat="1" applyFont="1" applyProtection="1">
      <protection hidden="1"/>
    </xf>
    <xf numFmtId="164" fontId="36" fillId="39" borderId="0" xfId="0" applyNumberFormat="1" applyFont="1" applyFill="1" applyProtection="1">
      <protection hidden="1"/>
    </xf>
    <xf numFmtId="164" fontId="0" fillId="0" borderId="0" xfId="0" applyNumberFormat="1" applyProtection="1">
      <protection hidden="1"/>
    </xf>
    <xf numFmtId="1" fontId="0" fillId="0" borderId="0" xfId="0" applyNumberFormat="1" applyProtection="1">
      <protection hidden="1"/>
    </xf>
    <xf numFmtId="170" fontId="0" fillId="0" borderId="0" xfId="0" applyNumberFormat="1" applyProtection="1">
      <protection hidden="1"/>
    </xf>
    <xf numFmtId="0" fontId="31" fillId="34" borderId="0" xfId="0" applyFont="1" applyFill="1" applyProtection="1">
      <protection hidden="1"/>
    </xf>
    <xf numFmtId="0" fontId="0" fillId="52" borderId="0" xfId="0" applyFill="1" applyProtection="1">
      <protection hidden="1"/>
    </xf>
    <xf numFmtId="0" fontId="16" fillId="0" borderId="0" xfId="0" applyFont="1" applyProtection="1">
      <protection hidden="1"/>
    </xf>
    <xf numFmtId="1" fontId="0" fillId="52" borderId="0" xfId="0" applyNumberFormat="1" applyFill="1" applyProtection="1">
      <protection hidden="1"/>
    </xf>
    <xf numFmtId="176" fontId="0" fillId="52" borderId="0" xfId="0" applyNumberFormat="1" applyFill="1" applyProtection="1">
      <protection hidden="1"/>
    </xf>
    <xf numFmtId="177" fontId="0" fillId="52" borderId="0" xfId="0" applyNumberFormat="1" applyFill="1" applyProtection="1">
      <protection hidden="1"/>
    </xf>
    <xf numFmtId="0" fontId="17" fillId="34" borderId="0" xfId="0" applyFont="1" applyFill="1" applyAlignment="1" applyProtection="1">
      <alignment horizontal="right"/>
      <protection hidden="1"/>
    </xf>
    <xf numFmtId="176" fontId="0" fillId="0" borderId="0" xfId="0" applyNumberFormat="1" applyProtection="1">
      <protection hidden="1"/>
    </xf>
    <xf numFmtId="0" fontId="16" fillId="53" borderId="0" xfId="0" applyFont="1" applyFill="1" applyAlignment="1" applyProtection="1">
      <alignment horizontal="right"/>
      <protection hidden="1"/>
    </xf>
    <xf numFmtId="0" fontId="0" fillId="0" borderId="0" xfId="0" applyAlignment="1" applyProtection="1">
      <alignment horizontal="right"/>
      <protection hidden="1"/>
    </xf>
    <xf numFmtId="164" fontId="0" fillId="0" borderId="0" xfId="0" applyNumberFormat="1" applyAlignment="1" applyProtection="1">
      <protection hidden="1"/>
    </xf>
    <xf numFmtId="0" fontId="16" fillId="52" borderId="0" xfId="0" applyFont="1" applyFill="1" applyProtection="1">
      <protection hidden="1"/>
    </xf>
    <xf numFmtId="0" fontId="0" fillId="0" borderId="0" xfId="0" applyAlignment="1" applyProtection="1">
      <alignment horizontal="left"/>
      <protection hidden="1"/>
    </xf>
    <xf numFmtId="0" fontId="0" fillId="39" borderId="0" xfId="0" applyFill="1" applyProtection="1">
      <protection hidden="1"/>
    </xf>
    <xf numFmtId="3" fontId="0" fillId="0" borderId="0" xfId="0" applyNumberFormat="1" applyAlignment="1" applyProtection="1">
      <alignment horizontal="right"/>
      <protection hidden="1"/>
    </xf>
    <xf numFmtId="0" fontId="56" fillId="34" borderId="0" xfId="0" applyFont="1" applyFill="1" applyAlignment="1" applyProtection="1">
      <alignment horizontal="right" vertical="center"/>
      <protection hidden="1"/>
    </xf>
    <xf numFmtId="0" fontId="46" fillId="34" borderId="0" xfId="50" applyFill="1" applyAlignment="1" applyProtection="1">
      <alignment vertical="center"/>
      <protection hidden="1"/>
    </xf>
    <xf numFmtId="0" fontId="0" fillId="34" borderId="0" xfId="0" applyFill="1" applyAlignment="1" applyProtection="1">
      <alignment vertical="center"/>
      <protection hidden="1"/>
    </xf>
    <xf numFmtId="0" fontId="0" fillId="39" borderId="0" xfId="0" applyFill="1" applyAlignment="1" applyProtection="1">
      <protection hidden="1"/>
    </xf>
    <xf numFmtId="0" fontId="16" fillId="39" borderId="0" xfId="0" applyFont="1" applyFill="1" applyProtection="1">
      <protection hidden="1"/>
    </xf>
    <xf numFmtId="0" fontId="43" fillId="40" borderId="0" xfId="42" applyFont="1" applyFill="1" applyAlignment="1" applyProtection="1">
      <alignment horizontal="right"/>
      <protection hidden="1"/>
    </xf>
    <xf numFmtId="0" fontId="67" fillId="34" borderId="0" xfId="0" applyFont="1" applyFill="1" applyProtection="1">
      <protection hidden="1"/>
    </xf>
    <xf numFmtId="0" fontId="67" fillId="34" borderId="0" xfId="0" applyFont="1" applyFill="1" applyAlignment="1" applyProtection="1">
      <alignment horizontal="left"/>
      <protection hidden="1"/>
    </xf>
    <xf numFmtId="0" fontId="52" fillId="34" borderId="0" xfId="0" applyFont="1" applyFill="1" applyProtection="1">
      <protection hidden="1"/>
    </xf>
    <xf numFmtId="174" fontId="44" fillId="40" borderId="0" xfId="42" applyNumberFormat="1" applyFont="1" applyFill="1" applyAlignment="1" applyProtection="1">
      <alignment horizontal="left"/>
      <protection hidden="1"/>
    </xf>
    <xf numFmtId="0" fontId="64" fillId="34" borderId="0" xfId="0" applyFont="1" applyFill="1" applyProtection="1">
      <protection hidden="1"/>
    </xf>
    <xf numFmtId="0" fontId="58" fillId="34" borderId="0" xfId="0" applyFont="1" applyFill="1" applyAlignment="1" applyProtection="1">
      <alignment horizontal="right"/>
      <protection hidden="1"/>
    </xf>
    <xf numFmtId="0" fontId="0" fillId="47" borderId="0" xfId="0" applyFill="1" applyProtection="1">
      <protection hidden="1"/>
    </xf>
    <xf numFmtId="0" fontId="47" fillId="39" borderId="0" xfId="0" applyFont="1" applyFill="1" applyAlignment="1" applyProtection="1">
      <alignment horizontal="right"/>
      <protection hidden="1"/>
    </xf>
    <xf numFmtId="0" fontId="47" fillId="51" borderId="0" xfId="0" applyFont="1" applyFill="1" applyAlignment="1" applyProtection="1">
      <alignment horizontal="right"/>
      <protection hidden="1"/>
    </xf>
    <xf numFmtId="0" fontId="47" fillId="51" borderId="0" xfId="0" applyFont="1" applyFill="1" applyProtection="1">
      <protection hidden="1"/>
    </xf>
    <xf numFmtId="0" fontId="49" fillId="34" borderId="0" xfId="0" applyFont="1" applyFill="1" applyAlignment="1" applyProtection="1">
      <alignment horizontal="right"/>
      <protection hidden="1"/>
    </xf>
    <xf numFmtId="0" fontId="48" fillId="34" borderId="0" xfId="0" applyFont="1" applyFill="1" applyAlignment="1" applyProtection="1">
      <alignment horizontal="right"/>
      <protection hidden="1"/>
    </xf>
    <xf numFmtId="167" fontId="48" fillId="34" borderId="0" xfId="0" applyNumberFormat="1" applyFont="1" applyFill="1" applyAlignment="1" applyProtection="1">
      <alignment horizontal="right"/>
      <protection hidden="1"/>
    </xf>
    <xf numFmtId="175" fontId="48" fillId="34" borderId="0" xfId="0" applyNumberFormat="1" applyFont="1" applyFill="1" applyAlignment="1" applyProtection="1">
      <alignment horizontal="right"/>
      <protection hidden="1"/>
    </xf>
    <xf numFmtId="172" fontId="48" fillId="34" borderId="0" xfId="0" applyNumberFormat="1" applyFont="1" applyFill="1" applyAlignment="1" applyProtection="1">
      <alignment horizontal="right"/>
      <protection hidden="1"/>
    </xf>
    <xf numFmtId="3" fontId="59" fillId="34" borderId="0" xfId="0" applyNumberFormat="1" applyFont="1" applyFill="1" applyAlignment="1" applyProtection="1">
      <alignment horizontal="right"/>
      <protection hidden="1"/>
    </xf>
    <xf numFmtId="172" fontId="48" fillId="34" borderId="0" xfId="0" applyNumberFormat="1" applyFont="1" applyFill="1" applyAlignment="1" applyProtection="1">
      <protection hidden="1"/>
    </xf>
    <xf numFmtId="0" fontId="51" fillId="34" borderId="0" xfId="0" applyFont="1" applyFill="1" applyAlignment="1" applyProtection="1">
      <alignment horizontal="right"/>
      <protection hidden="1"/>
    </xf>
    <xf numFmtId="177" fontId="51" fillId="34" borderId="0" xfId="0" applyNumberFormat="1" applyFont="1" applyFill="1" applyAlignment="1" applyProtection="1">
      <alignment horizontal="left"/>
      <protection hidden="1"/>
    </xf>
    <xf numFmtId="0" fontId="50" fillId="34" borderId="0" xfId="0" applyFont="1" applyFill="1" applyProtection="1">
      <protection hidden="1"/>
    </xf>
    <xf numFmtId="172" fontId="50" fillId="34" borderId="0" xfId="0" applyNumberFormat="1" applyFont="1" applyFill="1" applyAlignment="1" applyProtection="1">
      <alignment horizontal="left"/>
      <protection hidden="1"/>
    </xf>
    <xf numFmtId="3" fontId="59" fillId="34" borderId="0" xfId="0" applyNumberFormat="1" applyFont="1" applyFill="1" applyAlignment="1" applyProtection="1">
      <protection hidden="1"/>
    </xf>
    <xf numFmtId="0" fontId="49" fillId="34" borderId="0" xfId="0" applyFont="1" applyFill="1" applyAlignment="1" applyProtection="1">
      <protection hidden="1"/>
    </xf>
    <xf numFmtId="3" fontId="43" fillId="34" borderId="0" xfId="42" applyNumberFormat="1" applyFont="1" applyFill="1" applyAlignment="1" applyProtection="1">
      <alignment horizontal="right"/>
      <protection locked="0"/>
    </xf>
    <xf numFmtId="164" fontId="43" fillId="34" borderId="0" xfId="42" applyNumberFormat="1" applyFont="1" applyFill="1" applyAlignment="1" applyProtection="1">
      <alignment horizontal="right"/>
      <protection locked="0"/>
    </xf>
    <xf numFmtId="0" fontId="43" fillId="41" borderId="0" xfId="42" applyFont="1" applyFill="1" applyAlignment="1" applyProtection="1">
      <alignment horizontal="right"/>
      <protection locked="0"/>
    </xf>
    <xf numFmtId="0" fontId="61" fillId="34" borderId="0" xfId="42" applyFont="1" applyFill="1" applyAlignment="1" applyProtection="1">
      <alignment horizontal="left"/>
      <protection locked="0"/>
    </xf>
    <xf numFmtId="0" fontId="0" fillId="0" borderId="0" xfId="0" applyAlignment="1" applyProtection="1">
      <protection hidden="1"/>
    </xf>
    <xf numFmtId="0" fontId="68" fillId="0" borderId="0" xfId="43" applyFont="1" applyProtection="1">
      <protection hidden="1"/>
    </xf>
    <xf numFmtId="0" fontId="18" fillId="0" borderId="0" xfId="43" applyProtection="1">
      <protection hidden="1"/>
    </xf>
    <xf numFmtId="0" fontId="42" fillId="0" borderId="0" xfId="43" applyFont="1" applyAlignment="1" applyProtection="1">
      <alignment vertical="top" wrapText="1"/>
      <protection hidden="1"/>
    </xf>
    <xf numFmtId="0" fontId="69" fillId="0" borderId="0" xfId="43" applyFont="1" applyProtection="1">
      <protection hidden="1"/>
    </xf>
    <xf numFmtId="0" fontId="16" fillId="39" borderId="0" xfId="0" applyFont="1" applyFill="1" applyAlignment="1" applyProtection="1">
      <alignment horizontal="center"/>
      <protection hidden="1"/>
    </xf>
    <xf numFmtId="0" fontId="19" fillId="49" borderId="0" xfId="42" applyFont="1" applyFill="1" applyBorder="1" applyProtection="1">
      <protection hidden="1"/>
    </xf>
    <xf numFmtId="0" fontId="65" fillId="34" borderId="0" xfId="0" applyFont="1" applyFill="1" applyAlignment="1" applyProtection="1">
      <alignment wrapText="1"/>
      <protection hidden="1"/>
    </xf>
    <xf numFmtId="0" fontId="66" fillId="0" borderId="0" xfId="0" applyFont="1" applyAlignment="1" applyProtection="1">
      <alignment wrapText="1"/>
      <protection hidden="1"/>
    </xf>
    <xf numFmtId="0" fontId="0" fillId="0" borderId="0" xfId="0" applyAlignment="1" applyProtection="1">
      <alignment wrapText="1"/>
      <protection hidden="1"/>
    </xf>
    <xf numFmtId="0" fontId="70" fillId="54" borderId="0" xfId="42" applyFont="1" applyFill="1" applyAlignment="1" applyProtection="1">
      <protection hidden="1"/>
    </xf>
    <xf numFmtId="0" fontId="0" fillId="0" borderId="0" xfId="0" applyAlignment="1"/>
    <xf numFmtId="0" fontId="42" fillId="46" borderId="0" xfId="42" applyFont="1" applyFill="1" applyBorder="1" applyProtection="1">
      <protection hidden="1"/>
    </xf>
    <xf numFmtId="0" fontId="19" fillId="45" borderId="0" xfId="42" applyFont="1" applyFill="1" applyBorder="1" applyAlignment="1" applyProtection="1">
      <protection hidden="1"/>
    </xf>
    <xf numFmtId="0" fontId="0" fillId="0" borderId="0" xfId="0" applyAlignment="1" applyProtection="1">
      <protection hidden="1"/>
    </xf>
    <xf numFmtId="0" fontId="41" fillId="34" borderId="0" xfId="0" applyFont="1" applyFill="1" applyAlignment="1" applyProtection="1">
      <alignment horizontal="left" vertical="top" wrapText="1"/>
      <protection hidden="1"/>
    </xf>
    <xf numFmtId="0" fontId="39" fillId="34" borderId="0" xfId="0" applyFont="1" applyFill="1" applyAlignment="1" applyProtection="1">
      <alignment horizontal="left" vertical="top" wrapText="1"/>
      <protection hidden="1"/>
    </xf>
    <xf numFmtId="0" fontId="0" fillId="0" borderId="0" xfId="0" applyAlignment="1" applyProtection="1">
      <alignment horizontal="left" vertical="top" wrapText="1"/>
      <protection hidden="1"/>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cel Built-in Normal" xfId="42"/>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50" builtinId="8"/>
    <cellStyle name="Input" xfId="9" builtinId="20" customBuiltin="1"/>
    <cellStyle name="Linked Cell" xfId="12" builtinId="24" customBuiltin="1"/>
    <cellStyle name="Neutral" xfId="8" builtinId="28" customBuiltin="1"/>
    <cellStyle name="Normal" xfId="0" builtinId="0"/>
    <cellStyle name="Normal 2" xfId="43"/>
    <cellStyle name="Note" xfId="15" builtinId="10" customBuiltin="1"/>
    <cellStyle name="Output" xfId="10" builtinId="21" customBuiltin="1"/>
    <cellStyle name="Title" xfId="1" builtinId="15" customBuiltin="1"/>
    <cellStyle name="Total" xfId="17" builtinId="25" customBuiltin="1"/>
    <cellStyle name="Untitled1" xfId="44"/>
    <cellStyle name="Untitled2" xfId="45"/>
    <cellStyle name="Untitled3" xfId="46"/>
    <cellStyle name="Untitled4" xfId="47"/>
    <cellStyle name="Untitled5" xfId="48"/>
    <cellStyle name="Untitled6" xfId="49"/>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chart>
    <c:title>
      <c:tx>
        <c:strRef>
          <c:f>Params!$L$2</c:f>
          <c:strCache>
            <c:ptCount val="1"/>
            <c:pt idx="0">
              <c:v>Instrument Price - Simulated</c:v>
            </c:pt>
          </c:strCache>
        </c:strRef>
      </c:tx>
      <c:layout>
        <c:manualLayout>
          <c:xMode val="edge"/>
          <c:yMode val="edge"/>
          <c:x val="0.26112027991859832"/>
          <c:y val="2.0125794136896552E-2"/>
        </c:manualLayout>
      </c:layout>
      <c:overlay val="1"/>
      <c:txPr>
        <a:bodyPr/>
        <a:lstStyle/>
        <a:p>
          <a:pPr>
            <a:defRPr sz="1200" b="0">
              <a:solidFill>
                <a:schemeClr val="bg1"/>
              </a:solidFill>
            </a:defRPr>
          </a:pPr>
          <a:endParaRPr lang="en-US"/>
        </a:p>
      </c:txPr>
    </c:title>
    <c:autoTitleDeleted val="0"/>
    <c:plotArea>
      <c:layout>
        <c:manualLayout>
          <c:layoutTarget val="inner"/>
          <c:xMode val="edge"/>
          <c:yMode val="edge"/>
          <c:x val="0.12904806722820863"/>
          <c:y val="0.13256267697720581"/>
          <c:w val="0.78483370576092493"/>
          <c:h val="0.82294057328855685"/>
        </c:manualLayout>
      </c:layout>
      <c:stockChart>
        <c:ser>
          <c:idx val="0"/>
          <c:order val="0"/>
          <c:spPr>
            <a:ln w="28575">
              <a:noFill/>
            </a:ln>
          </c:spPr>
          <c:marker>
            <c:symbol val="none"/>
          </c:marker>
          <c:val>
            <c:numRef>
              <c:f>Summary!$C$6:$C$54</c:f>
              <c:numCache>
                <c:formatCode>#,##0.0000</c:formatCode>
                <c:ptCount val="49"/>
                <c:pt idx="0">
                  <c:v>1.35</c:v>
                </c:pt>
                <c:pt idx="1">
                  <c:v>1.3482548882607024</c:v>
                </c:pt>
                <c:pt idx="2">
                  <c:v>1.3474994801363585</c:v>
                </c:pt>
                <c:pt idx="3">
                  <c:v>1.3474117116380844</c:v>
                </c:pt>
                <c:pt idx="4">
                  <c:v>1.34640125214072</c:v>
                </c:pt>
                <c:pt idx="5">
                  <c:v>1.3480593883058145</c:v>
                </c:pt>
                <c:pt idx="6">
                  <c:v>1.3478227647477028</c:v>
                </c:pt>
                <c:pt idx="7">
                  <c:v>1.3490903377761849</c:v>
                </c:pt>
                <c:pt idx="8">
                  <c:v>1.3497039164802922</c:v>
                </c:pt>
                <c:pt idx="9">
                  <c:v>1.3493340355797021</c:v>
                </c:pt>
                <c:pt idx="10">
                  <c:v>1.3490989256854486</c:v>
                </c:pt>
                <c:pt idx="11">
                  <c:v>1.3483095967423082</c:v>
                </c:pt>
                <c:pt idx="12">
                  <c:v>1.3489709772218486</c:v>
                </c:pt>
                <c:pt idx="13">
                  <c:v>1.3453202623921285</c:v>
                </c:pt>
                <c:pt idx="14">
                  <c:v>1.3445027938653886</c:v>
                </c:pt>
                <c:pt idx="15">
                  <c:v>1.3458011976275601</c:v>
                </c:pt>
                <c:pt idx="16">
                  <c:v>1.3503746503904213</c:v>
                </c:pt>
                <c:pt idx="17">
                  <c:v>1.3493545638578568</c:v>
                </c:pt>
                <c:pt idx="18">
                  <c:v>1.350376255698444</c:v>
                </c:pt>
                <c:pt idx="19">
                  <c:v>1.3537214428239193</c:v>
                </c:pt>
                <c:pt idx="20">
                  <c:v>1.3523840835593317</c:v>
                </c:pt>
                <c:pt idx="21">
                  <c:v>1.3508637308176998</c:v>
                </c:pt>
                <c:pt idx="22">
                  <c:v>1.3532936660582373</c:v>
                </c:pt>
                <c:pt idx="23">
                  <c:v>1.3514829124215262</c:v>
                </c:pt>
                <c:pt idx="24">
                  <c:v>1.3506094053838817</c:v>
                </c:pt>
                <c:pt idx="25">
                  <c:v>1.34767434278047</c:v>
                </c:pt>
                <c:pt idx="26">
                  <c:v>1.3495198243568813</c:v>
                </c:pt>
                <c:pt idx="27">
                  <c:v>1.3518469990576547</c:v>
                </c:pt>
                <c:pt idx="28">
                  <c:v>1.3488924748953808</c:v>
                </c:pt>
                <c:pt idx="29">
                  <c:v>1.3467140612882549</c:v>
                </c:pt>
                <c:pt idx="30">
                  <c:v>1.3492535864058988</c:v>
                </c:pt>
                <c:pt idx="31">
                  <c:v>1.3517721581976028</c:v>
                </c:pt>
                <c:pt idx="32">
                  <c:v>1.3545535079319055</c:v>
                </c:pt>
                <c:pt idx="33">
                  <c:v>1.3524931187090083</c:v>
                </c:pt>
                <c:pt idx="34">
                  <c:v>1.3520649967497753</c:v>
                </c:pt>
                <c:pt idx="35">
                  <c:v>1.3479624951497267</c:v>
                </c:pt>
                <c:pt idx="36">
                  <c:v>1.3469856924762786</c:v>
                </c:pt>
                <c:pt idx="37">
                  <c:v>1.3461022363538806</c:v>
                </c:pt>
                <c:pt idx="38">
                  <c:v>1.3449655906442104</c:v>
                </c:pt>
                <c:pt idx="39">
                  <c:v>1.3439736311997101</c:v>
                </c:pt>
                <c:pt idx="40">
                  <c:v>1.3438637322280143</c:v>
                </c:pt>
                <c:pt idx="41">
                  <c:v>1.3444563662096496</c:v>
                </c:pt>
                <c:pt idx="42">
                  <c:v>1.3456287344027</c:v>
                </c:pt>
                <c:pt idx="43">
                  <c:v>1.3430163722427049</c:v>
                </c:pt>
                <c:pt idx="44">
                  <c:v>1.3445756357758032</c:v>
                </c:pt>
                <c:pt idx="45">
                  <c:v>1.3471014203840788</c:v>
                </c:pt>
                <c:pt idx="46">
                  <c:v>1.3460972611893471</c:v>
                </c:pt>
                <c:pt idx="47">
                  <c:v>1.3472673689062411</c:v>
                </c:pt>
                <c:pt idx="48">
                  <c:v>1.3477180952857855</c:v>
                </c:pt>
              </c:numCache>
            </c:numRef>
          </c:val>
          <c:smooth val="0"/>
        </c:ser>
        <c:ser>
          <c:idx val="1"/>
          <c:order val="1"/>
          <c:spPr>
            <a:ln w="28575">
              <a:noFill/>
            </a:ln>
          </c:spPr>
          <c:marker>
            <c:symbol val="none"/>
          </c:marker>
          <c:val>
            <c:numRef>
              <c:f>Summary!$D$6:$D$54</c:f>
              <c:numCache>
                <c:formatCode>#,##0.0000</c:formatCode>
                <c:ptCount val="49"/>
                <c:pt idx="0">
                  <c:v>1.3501538501417272</c:v>
                </c:pt>
                <c:pt idx="1">
                  <c:v>1.3482548882607024</c:v>
                </c:pt>
                <c:pt idx="2">
                  <c:v>1.3478997698331088</c:v>
                </c:pt>
                <c:pt idx="3">
                  <c:v>1.3474343131566502</c:v>
                </c:pt>
                <c:pt idx="4">
                  <c:v>1.3468749369944242</c:v>
                </c:pt>
                <c:pt idx="5">
                  <c:v>1.3480593883058145</c:v>
                </c:pt>
                <c:pt idx="6">
                  <c:v>1.3480931687485684</c:v>
                </c:pt>
                <c:pt idx="7">
                  <c:v>1.3493644314019064</c:v>
                </c:pt>
                <c:pt idx="8">
                  <c:v>1.3498141854177852</c:v>
                </c:pt>
                <c:pt idx="9">
                  <c:v>1.3500951339640423</c:v>
                </c:pt>
                <c:pt idx="10">
                  <c:v>1.3492363891092198</c:v>
                </c:pt>
                <c:pt idx="11">
                  <c:v>1.3497533778421691</c:v>
                </c:pt>
                <c:pt idx="12">
                  <c:v>1.3502453166699731</c:v>
                </c:pt>
                <c:pt idx="13">
                  <c:v>1.3477096852379591</c:v>
                </c:pt>
                <c:pt idx="14">
                  <c:v>1.3452359030465477</c:v>
                </c:pt>
                <c:pt idx="15">
                  <c:v>1.3485452531129878</c:v>
                </c:pt>
                <c:pt idx="16">
                  <c:v>1.3512548025197859</c:v>
                </c:pt>
                <c:pt idx="17">
                  <c:v>1.3501001838448135</c:v>
                </c:pt>
                <c:pt idx="18">
                  <c:v>1.3520643217654378</c:v>
                </c:pt>
                <c:pt idx="19">
                  <c:v>1.3538975094808767</c:v>
                </c:pt>
                <c:pt idx="20">
                  <c:v>1.3527346808896017</c:v>
                </c:pt>
                <c:pt idx="21">
                  <c:v>1.3533591927393267</c:v>
                </c:pt>
                <c:pt idx="22">
                  <c:v>1.3539254493527639</c:v>
                </c:pt>
                <c:pt idx="23">
                  <c:v>1.3519181593392837</c:v>
                </c:pt>
                <c:pt idx="24">
                  <c:v>1.3523362668449417</c:v>
                </c:pt>
                <c:pt idx="25">
                  <c:v>1.34767434278047</c:v>
                </c:pt>
                <c:pt idx="26">
                  <c:v>1.3499733195262404</c:v>
                </c:pt>
                <c:pt idx="27">
                  <c:v>1.3521204380719478</c:v>
                </c:pt>
                <c:pt idx="28">
                  <c:v>1.3488924748953808</c:v>
                </c:pt>
                <c:pt idx="29">
                  <c:v>1.3467140612882549</c:v>
                </c:pt>
                <c:pt idx="30">
                  <c:v>1.3511375011164393</c:v>
                </c:pt>
                <c:pt idx="31">
                  <c:v>1.3541902956304084</c:v>
                </c:pt>
                <c:pt idx="32">
                  <c:v>1.3545535079319055</c:v>
                </c:pt>
                <c:pt idx="33">
                  <c:v>1.3525403565245437</c:v>
                </c:pt>
                <c:pt idx="34">
                  <c:v>1.3520649967497753</c:v>
                </c:pt>
                <c:pt idx="35">
                  <c:v>1.3484413677124902</c:v>
                </c:pt>
                <c:pt idx="36">
                  <c:v>1.3475580857474687</c:v>
                </c:pt>
                <c:pt idx="37">
                  <c:v>1.3465160101968603</c:v>
                </c:pt>
                <c:pt idx="38">
                  <c:v>1.3449655906442104</c:v>
                </c:pt>
                <c:pt idx="39">
                  <c:v>1.3439736311997101</c:v>
                </c:pt>
                <c:pt idx="40">
                  <c:v>1.3464516289792432</c:v>
                </c:pt>
                <c:pt idx="41">
                  <c:v>1.3459815402430739</c:v>
                </c:pt>
                <c:pt idx="42">
                  <c:v>1.3459777694104298</c:v>
                </c:pt>
                <c:pt idx="43">
                  <c:v>1.3439830565699495</c:v>
                </c:pt>
                <c:pt idx="44">
                  <c:v>1.3461753073599612</c:v>
                </c:pt>
                <c:pt idx="45">
                  <c:v>1.3471014203840788</c:v>
                </c:pt>
                <c:pt idx="46">
                  <c:v>1.3470832908350008</c:v>
                </c:pt>
                <c:pt idx="47">
                  <c:v>1.3478415073439782</c:v>
                </c:pt>
                <c:pt idx="48">
                  <c:v>1.3483386616740625</c:v>
                </c:pt>
              </c:numCache>
            </c:numRef>
          </c:val>
          <c:smooth val="0"/>
        </c:ser>
        <c:ser>
          <c:idx val="2"/>
          <c:order val="2"/>
          <c:spPr>
            <a:ln w="28575">
              <a:noFill/>
            </a:ln>
          </c:spPr>
          <c:marker>
            <c:symbol val="none"/>
          </c:marker>
          <c:val>
            <c:numRef>
              <c:f>Summary!$E$6:$E$54</c:f>
              <c:numCache>
                <c:formatCode>#,##0.0000</c:formatCode>
                <c:ptCount val="49"/>
                <c:pt idx="0">
                  <c:v>1.3493831033657853</c:v>
                </c:pt>
                <c:pt idx="1">
                  <c:v>1.3476206407693547</c:v>
                </c:pt>
                <c:pt idx="2">
                  <c:v>1.3473658735687648</c:v>
                </c:pt>
                <c:pt idx="3">
                  <c:v>1.3466824454030681</c:v>
                </c:pt>
                <c:pt idx="4">
                  <c:v>1.3461897801954754</c:v>
                </c:pt>
                <c:pt idx="5">
                  <c:v>1.3470010436127593</c:v>
                </c:pt>
                <c:pt idx="6">
                  <c:v>1.3476398338351134</c:v>
                </c:pt>
                <c:pt idx="7">
                  <c:v>1.3489615525366783</c:v>
                </c:pt>
                <c:pt idx="8">
                  <c:v>1.3490171807172866</c:v>
                </c:pt>
                <c:pt idx="9">
                  <c:v>1.3487053308929438</c:v>
                </c:pt>
                <c:pt idx="10">
                  <c:v>1.3487753572076875</c:v>
                </c:pt>
                <c:pt idx="11">
                  <c:v>1.3481202653417577</c:v>
                </c:pt>
                <c:pt idx="12">
                  <c:v>1.3489709772218486</c:v>
                </c:pt>
                <c:pt idx="13">
                  <c:v>1.3453202623921285</c:v>
                </c:pt>
                <c:pt idx="14">
                  <c:v>1.3416429175616471</c:v>
                </c:pt>
                <c:pt idx="15">
                  <c:v>1.3458011976275601</c:v>
                </c:pt>
                <c:pt idx="16">
                  <c:v>1.3490802757336928</c:v>
                </c:pt>
                <c:pt idx="17">
                  <c:v>1.3478794285306765</c:v>
                </c:pt>
                <c:pt idx="18">
                  <c:v>1.350376255698444</c:v>
                </c:pt>
                <c:pt idx="19">
                  <c:v>1.3530761318536404</c:v>
                </c:pt>
                <c:pt idx="20">
                  <c:v>1.3515123065324788</c:v>
                </c:pt>
                <c:pt idx="21">
                  <c:v>1.3508637308176998</c:v>
                </c:pt>
                <c:pt idx="22">
                  <c:v>1.3521174034911929</c:v>
                </c:pt>
                <c:pt idx="23">
                  <c:v>1.3504316335712454</c:v>
                </c:pt>
                <c:pt idx="24">
                  <c:v>1.3503895752070336</c:v>
                </c:pt>
                <c:pt idx="25">
                  <c:v>1.3462009372497887</c:v>
                </c:pt>
                <c:pt idx="26">
                  <c:v>1.3486629449039595</c:v>
                </c:pt>
                <c:pt idx="27">
                  <c:v>1.3498993084645166</c:v>
                </c:pt>
                <c:pt idx="28">
                  <c:v>1.3454192483507275</c:v>
                </c:pt>
                <c:pt idx="29">
                  <c:v>1.3453331989041564</c:v>
                </c:pt>
                <c:pt idx="30">
                  <c:v>1.3492535864058988</c:v>
                </c:pt>
                <c:pt idx="31">
                  <c:v>1.3517721581976028</c:v>
                </c:pt>
                <c:pt idx="32">
                  <c:v>1.352684879940365</c:v>
                </c:pt>
                <c:pt idx="33">
                  <c:v>1.3503640290417456</c:v>
                </c:pt>
                <c:pt idx="34">
                  <c:v>1.3488585731461602</c:v>
                </c:pt>
                <c:pt idx="35">
                  <c:v>1.347307679960039</c:v>
                </c:pt>
                <c:pt idx="36">
                  <c:v>1.3459002335182533</c:v>
                </c:pt>
                <c:pt idx="37">
                  <c:v>1.3452537840130123</c:v>
                </c:pt>
                <c:pt idx="38">
                  <c:v>1.3434957728549122</c:v>
                </c:pt>
                <c:pt idx="39">
                  <c:v>1.3411326221287865</c:v>
                </c:pt>
                <c:pt idx="40">
                  <c:v>1.343857983217015</c:v>
                </c:pt>
                <c:pt idx="41">
                  <c:v>1.3440179181411269</c:v>
                </c:pt>
                <c:pt idx="42">
                  <c:v>1.3449514894307262</c:v>
                </c:pt>
                <c:pt idx="43">
                  <c:v>1.3423399287749029</c:v>
                </c:pt>
                <c:pt idx="44">
                  <c:v>1.3437758434861589</c:v>
                </c:pt>
                <c:pt idx="45">
                  <c:v>1.3446819360484474</c:v>
                </c:pt>
                <c:pt idx="46">
                  <c:v>1.3457234556162339</c:v>
                </c:pt>
                <c:pt idx="47">
                  <c:v>1.3456058789339775</c:v>
                </c:pt>
                <c:pt idx="48">
                  <c:v>1.3467241364880984</c:v>
                </c:pt>
              </c:numCache>
            </c:numRef>
          </c:val>
          <c:smooth val="0"/>
        </c:ser>
        <c:ser>
          <c:idx val="3"/>
          <c:order val="3"/>
          <c:spPr>
            <a:ln w="28575">
              <a:noFill/>
            </a:ln>
          </c:spPr>
          <c:marker>
            <c:symbol val="none"/>
          </c:marker>
          <c:val>
            <c:numRef>
              <c:f>Summary!$F$6:$F$54</c:f>
              <c:numCache>
                <c:formatCode>#,##0.0000</c:formatCode>
                <c:ptCount val="49"/>
                <c:pt idx="0">
                  <c:v>1.3482548882607024</c:v>
                </c:pt>
                <c:pt idx="1">
                  <c:v>1.3474994801363585</c:v>
                </c:pt>
                <c:pt idx="2">
                  <c:v>1.3474117116380844</c:v>
                </c:pt>
                <c:pt idx="3">
                  <c:v>1.34640125214072</c:v>
                </c:pt>
                <c:pt idx="4">
                  <c:v>1.3480593883058145</c:v>
                </c:pt>
                <c:pt idx="5">
                  <c:v>1.3478227647477028</c:v>
                </c:pt>
                <c:pt idx="6">
                  <c:v>1.3490903377761849</c:v>
                </c:pt>
                <c:pt idx="7">
                  <c:v>1.3497039164802922</c:v>
                </c:pt>
                <c:pt idx="8">
                  <c:v>1.3493340355797021</c:v>
                </c:pt>
                <c:pt idx="9">
                  <c:v>1.3490989256854486</c:v>
                </c:pt>
                <c:pt idx="10">
                  <c:v>1.3483095967423082</c:v>
                </c:pt>
                <c:pt idx="11">
                  <c:v>1.3489709772218486</c:v>
                </c:pt>
                <c:pt idx="12">
                  <c:v>1.3453202623921285</c:v>
                </c:pt>
                <c:pt idx="13">
                  <c:v>1.3445027938653886</c:v>
                </c:pt>
                <c:pt idx="14">
                  <c:v>1.3458011976275601</c:v>
                </c:pt>
                <c:pt idx="15">
                  <c:v>1.3503746503904213</c:v>
                </c:pt>
                <c:pt idx="16">
                  <c:v>1.3493545638578568</c:v>
                </c:pt>
                <c:pt idx="17">
                  <c:v>1.350376255698444</c:v>
                </c:pt>
                <c:pt idx="18">
                  <c:v>1.3537214428239193</c:v>
                </c:pt>
                <c:pt idx="19">
                  <c:v>1.3523840835593317</c:v>
                </c:pt>
                <c:pt idx="20">
                  <c:v>1.3508637308176998</c:v>
                </c:pt>
                <c:pt idx="21">
                  <c:v>1.3532936660582373</c:v>
                </c:pt>
                <c:pt idx="22">
                  <c:v>1.3514829124215262</c:v>
                </c:pt>
                <c:pt idx="23">
                  <c:v>1.3506094053838817</c:v>
                </c:pt>
                <c:pt idx="24">
                  <c:v>1.34767434278047</c:v>
                </c:pt>
                <c:pt idx="25">
                  <c:v>1.3495198243568813</c:v>
                </c:pt>
                <c:pt idx="26">
                  <c:v>1.3518469990576547</c:v>
                </c:pt>
                <c:pt idx="27">
                  <c:v>1.3488924748953808</c:v>
                </c:pt>
                <c:pt idx="28">
                  <c:v>1.3467140612882549</c:v>
                </c:pt>
                <c:pt idx="29">
                  <c:v>1.3492535864058988</c:v>
                </c:pt>
                <c:pt idx="30">
                  <c:v>1.3517721581976028</c:v>
                </c:pt>
                <c:pt idx="31">
                  <c:v>1.3545535079319055</c:v>
                </c:pt>
                <c:pt idx="32">
                  <c:v>1.3524931187090083</c:v>
                </c:pt>
                <c:pt idx="33">
                  <c:v>1.3520649967497753</c:v>
                </c:pt>
                <c:pt idx="34">
                  <c:v>1.3479624951497267</c:v>
                </c:pt>
                <c:pt idx="35">
                  <c:v>1.3469856924762786</c:v>
                </c:pt>
                <c:pt idx="36">
                  <c:v>1.3461022363538806</c:v>
                </c:pt>
                <c:pt idx="37">
                  <c:v>1.3449655906442104</c:v>
                </c:pt>
                <c:pt idx="38">
                  <c:v>1.3439736311997101</c:v>
                </c:pt>
                <c:pt idx="39">
                  <c:v>1.3438637322280143</c:v>
                </c:pt>
                <c:pt idx="40">
                  <c:v>1.3444563662096496</c:v>
                </c:pt>
                <c:pt idx="41">
                  <c:v>1.3456287344027</c:v>
                </c:pt>
                <c:pt idx="42">
                  <c:v>1.3430163722427049</c:v>
                </c:pt>
                <c:pt idx="43">
                  <c:v>1.3445756357758032</c:v>
                </c:pt>
                <c:pt idx="44">
                  <c:v>1.3471014203840788</c:v>
                </c:pt>
                <c:pt idx="45">
                  <c:v>1.3460972611893471</c:v>
                </c:pt>
                <c:pt idx="46">
                  <c:v>1.3472673689062411</c:v>
                </c:pt>
                <c:pt idx="47">
                  <c:v>1.3477180952857855</c:v>
                </c:pt>
                <c:pt idx="48">
                  <c:v>1.3469048204919107</c:v>
                </c:pt>
              </c:numCache>
            </c:numRef>
          </c:val>
          <c:smooth val="0"/>
        </c:ser>
        <c:dLbls>
          <c:showLegendKey val="0"/>
          <c:showVal val="0"/>
          <c:showCatName val="0"/>
          <c:showSerName val="0"/>
          <c:showPercent val="0"/>
          <c:showBubbleSize val="0"/>
        </c:dLbls>
        <c:hiLowLines/>
        <c:upDownBars>
          <c:gapWidth val="150"/>
          <c:upBars>
            <c:spPr>
              <a:solidFill>
                <a:srgbClr val="92D050"/>
              </a:solidFill>
              <a:ln>
                <a:solidFill>
                  <a:schemeClr val="bg1">
                    <a:lumMod val="85000"/>
                  </a:schemeClr>
                </a:solidFill>
              </a:ln>
            </c:spPr>
          </c:upBars>
          <c:downBars>
            <c:spPr>
              <a:solidFill>
                <a:srgbClr val="C00000"/>
              </a:solidFill>
              <a:ln>
                <a:solidFill>
                  <a:schemeClr val="bg1">
                    <a:lumMod val="85000"/>
                  </a:schemeClr>
                </a:solidFill>
              </a:ln>
            </c:spPr>
          </c:downBars>
        </c:upDownBars>
        <c:axId val="165921280"/>
        <c:axId val="165439168"/>
      </c:stockChart>
      <c:catAx>
        <c:axId val="165921280"/>
        <c:scaling>
          <c:orientation val="minMax"/>
        </c:scaling>
        <c:delete val="1"/>
        <c:axPos val="b"/>
        <c:majorTickMark val="out"/>
        <c:minorTickMark val="none"/>
        <c:tickLblPos val="none"/>
        <c:crossAx val="165439168"/>
        <c:crosses val="autoZero"/>
        <c:auto val="1"/>
        <c:lblAlgn val="ctr"/>
        <c:lblOffset val="100"/>
        <c:noMultiLvlLbl val="0"/>
      </c:catAx>
      <c:valAx>
        <c:axId val="165439168"/>
        <c:scaling>
          <c:orientation val="minMax"/>
        </c:scaling>
        <c:delete val="0"/>
        <c:axPos val="l"/>
        <c:majorGridlines>
          <c:spPr>
            <a:ln>
              <a:solidFill>
                <a:schemeClr val="tx1">
                  <a:lumMod val="50000"/>
                  <a:lumOff val="50000"/>
                </a:schemeClr>
              </a:solidFill>
            </a:ln>
          </c:spPr>
        </c:majorGridlines>
        <c:numFmt formatCode="#,##0.0000" sourceLinked="1"/>
        <c:majorTickMark val="out"/>
        <c:minorTickMark val="none"/>
        <c:tickLblPos val="nextTo"/>
        <c:spPr>
          <a:ln>
            <a:solidFill>
              <a:schemeClr val="tx1">
                <a:lumMod val="75000"/>
                <a:lumOff val="25000"/>
              </a:schemeClr>
            </a:solidFill>
          </a:ln>
        </c:spPr>
        <c:txPr>
          <a:bodyPr/>
          <a:lstStyle/>
          <a:p>
            <a:pPr>
              <a:defRPr baseline="0">
                <a:solidFill>
                  <a:schemeClr val="bg1">
                    <a:lumMod val="95000"/>
                  </a:schemeClr>
                </a:solidFill>
              </a:defRPr>
            </a:pPr>
            <a:endParaRPr lang="en-US"/>
          </a:p>
        </c:txPr>
        <c:crossAx val="165921280"/>
        <c:crosses val="autoZero"/>
        <c:crossBetween val="between"/>
      </c:valAx>
      <c:spPr>
        <a:solidFill>
          <a:schemeClr val="tx1"/>
        </a:solidFill>
      </c:spPr>
    </c:plotArea>
    <c:plotVisOnly val="1"/>
    <c:dispBlanksAs val="gap"/>
    <c:showDLblsOverMax val="0"/>
  </c:chart>
  <c:spPr>
    <a:solidFill>
      <a:schemeClr val="tx1"/>
    </a:solidFill>
  </c:spPr>
  <c:printSettings>
    <c:headerFooter/>
    <c:pageMargins b="0.75000000000000344" l="0.70000000000000062" r="0.70000000000000062" t="0.75000000000000344"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0" i="0" baseline="0">
                <a:solidFill>
                  <a:schemeClr val="bg1"/>
                </a:solidFill>
              </a:defRPr>
            </a:pPr>
            <a:r>
              <a:rPr lang="en-GB" sz="1200" b="0" i="0" baseline="0">
                <a:solidFill>
                  <a:schemeClr val="bg1"/>
                </a:solidFill>
              </a:rPr>
              <a:t>Profit History</a:t>
            </a:r>
          </a:p>
        </c:rich>
      </c:tx>
      <c:layout/>
      <c:overlay val="0"/>
    </c:title>
    <c:autoTitleDeleted val="0"/>
    <c:plotArea>
      <c:layout/>
      <c:lineChart>
        <c:grouping val="standard"/>
        <c:varyColors val="0"/>
        <c:ser>
          <c:idx val="0"/>
          <c:order val="0"/>
          <c:tx>
            <c:v>Float</c:v>
          </c:tx>
          <c:spPr>
            <a:ln w="19050">
              <a:solidFill>
                <a:srgbClr val="FFC000"/>
              </a:solidFill>
            </a:ln>
          </c:spPr>
          <c:marker>
            <c:symbol val="none"/>
          </c:marker>
          <c:cat>
            <c:numRef>
              <c:f>Summary!$B$6:$B$56</c:f>
              <c:numCache>
                <c:formatCode>#,##0_ ;[Red]\-#,##0\ </c:formatCode>
                <c:ptCount val="51"/>
                <c:pt idx="0" formatCode="General">
                  <c:v>1</c:v>
                </c:pt>
                <c:pt idx="1">
                  <c:v>20</c:v>
                </c:pt>
                <c:pt idx="2">
                  <c:v>40</c:v>
                </c:pt>
                <c:pt idx="3">
                  <c:v>60</c:v>
                </c:pt>
                <c:pt idx="4">
                  <c:v>80</c:v>
                </c:pt>
                <c:pt idx="5">
                  <c:v>100</c:v>
                </c:pt>
                <c:pt idx="6">
                  <c:v>120</c:v>
                </c:pt>
                <c:pt idx="7">
                  <c:v>140</c:v>
                </c:pt>
                <c:pt idx="8">
                  <c:v>160</c:v>
                </c:pt>
                <c:pt idx="9">
                  <c:v>180</c:v>
                </c:pt>
                <c:pt idx="10">
                  <c:v>200</c:v>
                </c:pt>
                <c:pt idx="11">
                  <c:v>220</c:v>
                </c:pt>
                <c:pt idx="12">
                  <c:v>240</c:v>
                </c:pt>
                <c:pt idx="13">
                  <c:v>260</c:v>
                </c:pt>
                <c:pt idx="14">
                  <c:v>280</c:v>
                </c:pt>
                <c:pt idx="15">
                  <c:v>300</c:v>
                </c:pt>
                <c:pt idx="16">
                  <c:v>320</c:v>
                </c:pt>
                <c:pt idx="17">
                  <c:v>340</c:v>
                </c:pt>
                <c:pt idx="18">
                  <c:v>360</c:v>
                </c:pt>
                <c:pt idx="19">
                  <c:v>380</c:v>
                </c:pt>
                <c:pt idx="20">
                  <c:v>400</c:v>
                </c:pt>
                <c:pt idx="21">
                  <c:v>420</c:v>
                </c:pt>
                <c:pt idx="22">
                  <c:v>440</c:v>
                </c:pt>
                <c:pt idx="23">
                  <c:v>460</c:v>
                </c:pt>
                <c:pt idx="24">
                  <c:v>480</c:v>
                </c:pt>
                <c:pt idx="25">
                  <c:v>500</c:v>
                </c:pt>
                <c:pt idx="26">
                  <c:v>520</c:v>
                </c:pt>
                <c:pt idx="27">
                  <c:v>540</c:v>
                </c:pt>
                <c:pt idx="28">
                  <c:v>560</c:v>
                </c:pt>
                <c:pt idx="29">
                  <c:v>580</c:v>
                </c:pt>
                <c:pt idx="30">
                  <c:v>600</c:v>
                </c:pt>
                <c:pt idx="31">
                  <c:v>620</c:v>
                </c:pt>
                <c:pt idx="32">
                  <c:v>640</c:v>
                </c:pt>
                <c:pt idx="33">
                  <c:v>660</c:v>
                </c:pt>
                <c:pt idx="34">
                  <c:v>680</c:v>
                </c:pt>
                <c:pt idx="35">
                  <c:v>700</c:v>
                </c:pt>
                <c:pt idx="36">
                  <c:v>720</c:v>
                </c:pt>
                <c:pt idx="37">
                  <c:v>740</c:v>
                </c:pt>
                <c:pt idx="38">
                  <c:v>760</c:v>
                </c:pt>
                <c:pt idx="39">
                  <c:v>780</c:v>
                </c:pt>
                <c:pt idx="40">
                  <c:v>800</c:v>
                </c:pt>
                <c:pt idx="41">
                  <c:v>820</c:v>
                </c:pt>
                <c:pt idx="42">
                  <c:v>840</c:v>
                </c:pt>
                <c:pt idx="43">
                  <c:v>860</c:v>
                </c:pt>
                <c:pt idx="44">
                  <c:v>880</c:v>
                </c:pt>
                <c:pt idx="45">
                  <c:v>900</c:v>
                </c:pt>
                <c:pt idx="46">
                  <c:v>920</c:v>
                </c:pt>
                <c:pt idx="47">
                  <c:v>940</c:v>
                </c:pt>
                <c:pt idx="48">
                  <c:v>960</c:v>
                </c:pt>
                <c:pt idx="49">
                  <c:v>980</c:v>
                </c:pt>
                <c:pt idx="50">
                  <c:v>1000</c:v>
                </c:pt>
              </c:numCache>
            </c:numRef>
          </c:cat>
          <c:val>
            <c:numRef>
              <c:f>Summary!$G$6:$G$56</c:f>
              <c:numCache>
                <c:formatCode>[$$-409]#,##0.00_ ;[Red]\-[$$-409]#,##0.00\ </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-7.3048249902711859</c:v>
                </c:pt>
                <c:pt idx="14">
                  <c:v>-3.4551052839315588</c:v>
                </c:pt>
                <c:pt idx="15">
                  <c:v>-28.488501182662777</c:v>
                </c:pt>
                <c:pt idx="16">
                  <c:v>-60.058501031214455</c:v>
                </c:pt>
                <c:pt idx="17">
                  <c:v>-55.17485025235036</c:v>
                </c:pt>
                <c:pt idx="18">
                  <c:v>-60.485402691114132</c:v>
                </c:pt>
                <c:pt idx="19">
                  <c:v>-73.033392408218504</c:v>
                </c:pt>
                <c:pt idx="20">
                  <c:v>-73.033392408218504</c:v>
                </c:pt>
                <c:pt idx="21">
                  <c:v>-73.033392408218504</c:v>
                </c:pt>
                <c:pt idx="22">
                  <c:v>-73.033392408218504</c:v>
                </c:pt>
                <c:pt idx="23">
                  <c:v>-73.033392408218504</c:v>
                </c:pt>
                <c:pt idx="24">
                  <c:v>-73.033392408218504</c:v>
                </c:pt>
                <c:pt idx="25">
                  <c:v>-73.033392408218504</c:v>
                </c:pt>
                <c:pt idx="26">
                  <c:v>-73.033392408218504</c:v>
                </c:pt>
                <c:pt idx="27">
                  <c:v>-73.033392408218504</c:v>
                </c:pt>
                <c:pt idx="28">
                  <c:v>-73.033392408218504</c:v>
                </c:pt>
                <c:pt idx="29">
                  <c:v>-73.033392408218504</c:v>
                </c:pt>
                <c:pt idx="30">
                  <c:v>-73.033392408218504</c:v>
                </c:pt>
                <c:pt idx="31">
                  <c:v>-73.033392408218504</c:v>
                </c:pt>
                <c:pt idx="32">
                  <c:v>-73.033392408218504</c:v>
                </c:pt>
                <c:pt idx="33">
                  <c:v>-73.033392408218475</c:v>
                </c:pt>
                <c:pt idx="34">
                  <c:v>-73.033392408218504</c:v>
                </c:pt>
                <c:pt idx="35">
                  <c:v>-73.033392408218504</c:v>
                </c:pt>
                <c:pt idx="36">
                  <c:v>-73.033392408218504</c:v>
                </c:pt>
                <c:pt idx="37">
                  <c:v>-73.033392408218475</c:v>
                </c:pt>
                <c:pt idx="38">
                  <c:v>-73.033392408218504</c:v>
                </c:pt>
                <c:pt idx="39">
                  <c:v>-73.033392408218504</c:v>
                </c:pt>
                <c:pt idx="40">
                  <c:v>-73.033392408218504</c:v>
                </c:pt>
                <c:pt idx="41">
                  <c:v>-73.033392408218504</c:v>
                </c:pt>
                <c:pt idx="42">
                  <c:v>-73.033392408218504</c:v>
                </c:pt>
                <c:pt idx="43">
                  <c:v>-73.033392408218504</c:v>
                </c:pt>
                <c:pt idx="44">
                  <c:v>-73.033392408218504</c:v>
                </c:pt>
                <c:pt idx="45">
                  <c:v>-73.033392408218504</c:v>
                </c:pt>
                <c:pt idx="46">
                  <c:v>-73.033392408218504</c:v>
                </c:pt>
                <c:pt idx="47">
                  <c:v>-73.033392408218504</c:v>
                </c:pt>
                <c:pt idx="48">
                  <c:v>-73.033392408218504</c:v>
                </c:pt>
                <c:pt idx="49">
                  <c:v>-73.033392408218504</c:v>
                </c:pt>
                <c:pt idx="50">
                  <c:v>-73.033392408218504</c:v>
                </c:pt>
              </c:numCache>
            </c:numRef>
          </c:val>
          <c:smooth val="0"/>
        </c:ser>
        <c:ser>
          <c:idx val="1"/>
          <c:order val="1"/>
          <c:tx>
            <c:v>Realized</c:v>
          </c:tx>
          <c:spPr>
            <a:ln w="0" cmpd="sng">
              <a:solidFill>
                <a:schemeClr val="accent6">
                  <a:lumMod val="75000"/>
                </a:schemeClr>
              </a:solidFill>
              <a:prstDash val="solid"/>
            </a:ln>
          </c:spPr>
          <c:marker>
            <c:symbol val="none"/>
          </c:marker>
          <c:cat>
            <c:numRef>
              <c:f>Summary!$B$6:$B$56</c:f>
              <c:numCache>
                <c:formatCode>#,##0_ ;[Red]\-#,##0\ </c:formatCode>
                <c:ptCount val="51"/>
                <c:pt idx="0" formatCode="General">
                  <c:v>1</c:v>
                </c:pt>
                <c:pt idx="1">
                  <c:v>20</c:v>
                </c:pt>
                <c:pt idx="2">
                  <c:v>40</c:v>
                </c:pt>
                <c:pt idx="3">
                  <c:v>60</c:v>
                </c:pt>
                <c:pt idx="4">
                  <c:v>80</c:v>
                </c:pt>
                <c:pt idx="5">
                  <c:v>100</c:v>
                </c:pt>
                <c:pt idx="6">
                  <c:v>120</c:v>
                </c:pt>
                <c:pt idx="7">
                  <c:v>140</c:v>
                </c:pt>
                <c:pt idx="8">
                  <c:v>160</c:v>
                </c:pt>
                <c:pt idx="9">
                  <c:v>180</c:v>
                </c:pt>
                <c:pt idx="10">
                  <c:v>200</c:v>
                </c:pt>
                <c:pt idx="11">
                  <c:v>220</c:v>
                </c:pt>
                <c:pt idx="12">
                  <c:v>240</c:v>
                </c:pt>
                <c:pt idx="13">
                  <c:v>260</c:v>
                </c:pt>
                <c:pt idx="14">
                  <c:v>280</c:v>
                </c:pt>
                <c:pt idx="15">
                  <c:v>300</c:v>
                </c:pt>
                <c:pt idx="16">
                  <c:v>320</c:v>
                </c:pt>
                <c:pt idx="17">
                  <c:v>340</c:v>
                </c:pt>
                <c:pt idx="18">
                  <c:v>360</c:v>
                </c:pt>
                <c:pt idx="19">
                  <c:v>380</c:v>
                </c:pt>
                <c:pt idx="20">
                  <c:v>400</c:v>
                </c:pt>
                <c:pt idx="21">
                  <c:v>420</c:v>
                </c:pt>
                <c:pt idx="22">
                  <c:v>440</c:v>
                </c:pt>
                <c:pt idx="23">
                  <c:v>460</c:v>
                </c:pt>
                <c:pt idx="24">
                  <c:v>480</c:v>
                </c:pt>
                <c:pt idx="25">
                  <c:v>500</c:v>
                </c:pt>
                <c:pt idx="26">
                  <c:v>520</c:v>
                </c:pt>
                <c:pt idx="27">
                  <c:v>540</c:v>
                </c:pt>
                <c:pt idx="28">
                  <c:v>560</c:v>
                </c:pt>
                <c:pt idx="29">
                  <c:v>580</c:v>
                </c:pt>
                <c:pt idx="30">
                  <c:v>600</c:v>
                </c:pt>
                <c:pt idx="31">
                  <c:v>620</c:v>
                </c:pt>
                <c:pt idx="32">
                  <c:v>640</c:v>
                </c:pt>
                <c:pt idx="33">
                  <c:v>660</c:v>
                </c:pt>
                <c:pt idx="34">
                  <c:v>680</c:v>
                </c:pt>
                <c:pt idx="35">
                  <c:v>700</c:v>
                </c:pt>
                <c:pt idx="36">
                  <c:v>720</c:v>
                </c:pt>
                <c:pt idx="37">
                  <c:v>740</c:v>
                </c:pt>
                <c:pt idx="38">
                  <c:v>760</c:v>
                </c:pt>
                <c:pt idx="39">
                  <c:v>780</c:v>
                </c:pt>
                <c:pt idx="40">
                  <c:v>800</c:v>
                </c:pt>
                <c:pt idx="41">
                  <c:v>820</c:v>
                </c:pt>
                <c:pt idx="42">
                  <c:v>840</c:v>
                </c:pt>
                <c:pt idx="43">
                  <c:v>860</c:v>
                </c:pt>
                <c:pt idx="44">
                  <c:v>880</c:v>
                </c:pt>
                <c:pt idx="45">
                  <c:v>900</c:v>
                </c:pt>
                <c:pt idx="46">
                  <c:v>920</c:v>
                </c:pt>
                <c:pt idx="47">
                  <c:v>940</c:v>
                </c:pt>
                <c:pt idx="48">
                  <c:v>960</c:v>
                </c:pt>
                <c:pt idx="49">
                  <c:v>980</c:v>
                </c:pt>
                <c:pt idx="50">
                  <c:v>1000</c:v>
                </c:pt>
              </c:numCache>
            </c:numRef>
          </c:cat>
          <c:val>
            <c:numRef>
              <c:f>Summary!$H$6:$H$56</c:f>
              <c:numCache>
                <c:formatCode>[$$-409]#,##0.00_ ;[Red]\-[$$-409]#,##0.00\ </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-73.033392408218504</c:v>
                </c:pt>
              </c:numCache>
            </c:numRef>
          </c:val>
          <c:smooth val="0"/>
        </c:ser>
        <c:dLbls>
          <c:showLegendKey val="0"/>
          <c:showVal val="0"/>
          <c:showCatName val="0"/>
          <c:showSerName val="0"/>
          <c:showPercent val="0"/>
          <c:showBubbleSize val="0"/>
        </c:dLbls>
        <c:marker val="1"/>
        <c:smooth val="0"/>
        <c:axId val="165923328"/>
        <c:axId val="165440896"/>
      </c:lineChart>
      <c:catAx>
        <c:axId val="165923328"/>
        <c:scaling>
          <c:orientation val="minMax"/>
        </c:scaling>
        <c:delete val="0"/>
        <c:axPos val="b"/>
        <c:numFmt formatCode="General" sourceLinked="1"/>
        <c:majorTickMark val="none"/>
        <c:minorTickMark val="none"/>
        <c:tickLblPos val="none"/>
        <c:crossAx val="165440896"/>
        <c:crosses val="autoZero"/>
        <c:auto val="1"/>
        <c:lblAlgn val="ctr"/>
        <c:lblOffset val="100"/>
        <c:noMultiLvlLbl val="0"/>
      </c:catAx>
      <c:valAx>
        <c:axId val="165440896"/>
        <c:scaling>
          <c:orientation val="minMax"/>
        </c:scaling>
        <c:delete val="0"/>
        <c:axPos val="l"/>
        <c:majorGridlines>
          <c:spPr>
            <a:ln cmpd="sng">
              <a:solidFill>
                <a:schemeClr val="tx1">
                  <a:lumMod val="85000"/>
                  <a:lumOff val="15000"/>
                </a:schemeClr>
              </a:solidFill>
            </a:ln>
          </c:spPr>
        </c:majorGridlines>
        <c:numFmt formatCode="[$$-409]#,##0.00_ ;[Red]\-[$$-409]#,##0.00\ " sourceLinked="1"/>
        <c:majorTickMark val="none"/>
        <c:minorTickMark val="none"/>
        <c:tickLblPos val="nextTo"/>
        <c:spPr>
          <a:ln w="9525">
            <a:noFill/>
          </a:ln>
        </c:spPr>
        <c:txPr>
          <a:bodyPr/>
          <a:lstStyle/>
          <a:p>
            <a:pPr>
              <a:defRPr baseline="0">
                <a:solidFill>
                  <a:schemeClr val="bg1"/>
                </a:solidFill>
              </a:defRPr>
            </a:pPr>
            <a:endParaRPr lang="en-US"/>
          </a:p>
        </c:txPr>
        <c:crossAx val="165923328"/>
        <c:crosses val="autoZero"/>
        <c:crossBetween val="between"/>
      </c:valAx>
      <c:spPr>
        <a:solidFill>
          <a:sysClr val="windowText" lastClr="000000"/>
        </a:solidFill>
      </c:spPr>
    </c:plotArea>
    <c:legend>
      <c:legendPos val="b"/>
      <c:layout/>
      <c:overlay val="0"/>
      <c:txPr>
        <a:bodyPr/>
        <a:lstStyle/>
        <a:p>
          <a:pPr>
            <a:defRPr baseline="0">
              <a:solidFill>
                <a:schemeClr val="bg1">
                  <a:lumMod val="95000"/>
                </a:schemeClr>
              </a:solidFill>
            </a:defRPr>
          </a:pPr>
          <a:endParaRPr lang="en-US"/>
        </a:p>
      </c:txPr>
    </c:legend>
    <c:plotVisOnly val="1"/>
    <c:dispBlanksAs val="gap"/>
    <c:showDLblsOverMax val="0"/>
  </c:chart>
  <c:spPr>
    <a:solidFill>
      <a:schemeClr val="tx1"/>
    </a:solidFill>
  </c:spPr>
  <c:printSettings>
    <c:headerFooter/>
    <c:pageMargins b="0.75000000000000222" l="0.70000000000000062" r="0.70000000000000062" t="0.7500000000000022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ndard"/>
        <c:varyColors val="0"/>
        <c:ser>
          <c:idx val="0"/>
          <c:order val="0"/>
          <c:spPr>
            <a:gradFill>
              <a:gsLst>
                <a:gs pos="0">
                  <a:srgbClr val="DDEBCF"/>
                </a:gs>
                <a:gs pos="50000">
                  <a:srgbClr val="9CB86E"/>
                </a:gs>
                <a:gs pos="100000">
                  <a:srgbClr val="156B13"/>
                </a:gs>
              </a:gsLst>
              <a:lin ang="5400000" scaled="0"/>
            </a:gradFill>
            <a:ln w="25400">
              <a:noFill/>
            </a:ln>
          </c:spPr>
          <c:val>
            <c:numRef>
              <c:f>Summary!$M$3:$M$22</c:f>
              <c:numCache>
                <c:formatCode>[$$-409]#,##0_ ;[Red]\-[$$-409]#,##0\ </c:formatCode>
                <c:ptCount val="20"/>
              </c:numCache>
            </c:numRef>
          </c:val>
        </c:ser>
        <c:dLbls>
          <c:showLegendKey val="0"/>
          <c:showVal val="0"/>
          <c:showCatName val="0"/>
          <c:showSerName val="0"/>
          <c:showPercent val="0"/>
          <c:showBubbleSize val="0"/>
        </c:dLbls>
        <c:axId val="165923840"/>
        <c:axId val="165442624"/>
      </c:areaChart>
      <c:catAx>
        <c:axId val="165923840"/>
        <c:scaling>
          <c:orientation val="minMax"/>
        </c:scaling>
        <c:delete val="1"/>
        <c:axPos val="b"/>
        <c:majorTickMark val="out"/>
        <c:minorTickMark val="none"/>
        <c:tickLblPos val="none"/>
        <c:crossAx val="165442624"/>
        <c:crosses val="autoZero"/>
        <c:auto val="1"/>
        <c:lblAlgn val="ctr"/>
        <c:lblOffset val="100"/>
        <c:noMultiLvlLbl val="0"/>
      </c:catAx>
      <c:valAx>
        <c:axId val="165442624"/>
        <c:scaling>
          <c:orientation val="minMax"/>
        </c:scaling>
        <c:delete val="0"/>
        <c:axPos val="l"/>
        <c:numFmt formatCode="[$$-409]#,##0_ ;[Red]\-[$$-409]#,##0\ " sourceLinked="1"/>
        <c:majorTickMark val="out"/>
        <c:minorTickMark val="none"/>
        <c:tickLblPos val="nextTo"/>
        <c:txPr>
          <a:bodyPr/>
          <a:lstStyle/>
          <a:p>
            <a:pPr>
              <a:defRPr sz="800"/>
            </a:pPr>
            <a:endParaRPr lang="en-US"/>
          </a:p>
        </c:txPr>
        <c:crossAx val="165923840"/>
        <c:crosses val="autoZero"/>
        <c:crossBetween val="midCat"/>
      </c:valAx>
    </c:plotArea>
    <c:plotVisOnly val="1"/>
    <c:dispBlanksAs val="gap"/>
    <c:showDLblsOverMax val="0"/>
  </c:chart>
  <c:printSettings>
    <c:headerFooter/>
    <c:pageMargins b="0.75000000000000178" l="0.70000000000000062" r="0.70000000000000062" t="0.75000000000000178"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hyperlink" Target="https://twitter.com/forexop" TargetMode="External"/><Relationship Id="rId3" Type="http://schemas.openxmlformats.org/officeDocument/2006/relationships/chart" Target="../charts/chart1.xml"/><Relationship Id="rId7"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forexop.com/" TargetMode="External"/><Relationship Id="rId6" Type="http://schemas.openxmlformats.org/officeDocument/2006/relationships/hyperlink" Target="https://www.facebook.com/forexop" TargetMode="External"/><Relationship Id="rId5" Type="http://schemas.openxmlformats.org/officeDocument/2006/relationships/chart" Target="../charts/chart3.xml"/><Relationship Id="rId10" Type="http://schemas.openxmlformats.org/officeDocument/2006/relationships/image" Target="../media/image4.png"/><Relationship Id="rId4" Type="http://schemas.openxmlformats.org/officeDocument/2006/relationships/chart" Target="../charts/chart2.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57151</xdr:colOff>
      <xdr:row>0</xdr:row>
      <xdr:rowOff>28575</xdr:rowOff>
    </xdr:from>
    <xdr:to>
      <xdr:col>3</xdr:col>
      <xdr:colOff>659267</xdr:colOff>
      <xdr:row>3</xdr:row>
      <xdr:rowOff>114300</xdr:rowOff>
    </xdr:to>
    <xdr:pic>
      <xdr:nvPicPr>
        <xdr:cNvPr id="2" name="Graphics 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57151" y="28575"/>
          <a:ext cx="2202316" cy="790575"/>
        </a:xfrm>
        <a:prstGeom prst="rect">
          <a:avLst/>
        </a:prstGeom>
        <a:noFill/>
        <a:ln w="9525">
          <a:noFill/>
          <a:round/>
          <a:headEnd/>
          <a:tailEnd/>
        </a:ln>
      </xdr:spPr>
    </xdr:pic>
    <xdr:clientData/>
  </xdr:twoCellAnchor>
  <xdr:twoCellAnchor>
    <xdr:from>
      <xdr:col>12</xdr:col>
      <xdr:colOff>19050</xdr:colOff>
      <xdr:row>30</xdr:row>
      <xdr:rowOff>9526</xdr:rowOff>
    </xdr:from>
    <xdr:to>
      <xdr:col>19</xdr:col>
      <xdr:colOff>0</xdr:colOff>
      <xdr:row>43</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19049</xdr:colOff>
      <xdr:row>43</xdr:row>
      <xdr:rowOff>47624</xdr:rowOff>
    </xdr:from>
    <xdr:to>
      <xdr:col>19</xdr:col>
      <xdr:colOff>1</xdr:colOff>
      <xdr:row>57</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9524</xdr:colOff>
      <xdr:row>30</xdr:row>
      <xdr:rowOff>9525</xdr:rowOff>
    </xdr:from>
    <xdr:to>
      <xdr:col>11</xdr:col>
      <xdr:colOff>1000125</xdr:colOff>
      <xdr:row>34</xdr:row>
      <xdr:rowOff>123825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352425</xdr:colOff>
      <xdr:row>1</xdr:row>
      <xdr:rowOff>0</xdr:rowOff>
    </xdr:from>
    <xdr:to>
      <xdr:col>15</xdr:col>
      <xdr:colOff>9525</xdr:colOff>
      <xdr:row>2</xdr:row>
      <xdr:rowOff>46102</xdr:rowOff>
    </xdr:to>
    <xdr:pic>
      <xdr:nvPicPr>
        <xdr:cNvPr id="7" name="Picture 6" descr="facebook.png">
          <a:hlinkClick xmlns:r="http://schemas.openxmlformats.org/officeDocument/2006/relationships" r:id="rId6"/>
        </xdr:cNvPr>
        <xdr:cNvPicPr>
          <a:picLocks noChangeAspect="1"/>
        </xdr:cNvPicPr>
      </xdr:nvPicPr>
      <xdr:blipFill>
        <a:blip xmlns:r="http://schemas.openxmlformats.org/officeDocument/2006/relationships" r:embed="rId7" cstate="print"/>
        <a:stretch>
          <a:fillRect/>
        </a:stretch>
      </xdr:blipFill>
      <xdr:spPr>
        <a:xfrm>
          <a:off x="9725025" y="219075"/>
          <a:ext cx="266700" cy="341377"/>
        </a:xfrm>
        <a:prstGeom prst="rect">
          <a:avLst/>
        </a:prstGeom>
      </xdr:spPr>
    </xdr:pic>
    <xdr:clientData/>
  </xdr:twoCellAnchor>
  <xdr:twoCellAnchor editAs="oneCell">
    <xdr:from>
      <xdr:col>16</xdr:col>
      <xdr:colOff>315220</xdr:colOff>
      <xdr:row>1</xdr:row>
      <xdr:rowOff>12192</xdr:rowOff>
    </xdr:from>
    <xdr:to>
      <xdr:col>16</xdr:col>
      <xdr:colOff>581026</xdr:colOff>
      <xdr:row>2</xdr:row>
      <xdr:rowOff>57150</xdr:rowOff>
    </xdr:to>
    <xdr:pic>
      <xdr:nvPicPr>
        <xdr:cNvPr id="8" name="Picture 7" descr="twitter.png">
          <a:hlinkClick xmlns:r="http://schemas.openxmlformats.org/officeDocument/2006/relationships" r:id="rId8"/>
        </xdr:cNvPr>
        <xdr:cNvPicPr>
          <a:picLocks noChangeAspect="1"/>
        </xdr:cNvPicPr>
      </xdr:nvPicPr>
      <xdr:blipFill>
        <a:blip xmlns:r="http://schemas.openxmlformats.org/officeDocument/2006/relationships" r:embed="rId9" cstate="print"/>
        <a:stretch>
          <a:fillRect/>
        </a:stretch>
      </xdr:blipFill>
      <xdr:spPr>
        <a:xfrm>
          <a:off x="10907020" y="231267"/>
          <a:ext cx="265806" cy="340233"/>
        </a:xfrm>
        <a:prstGeom prst="rect">
          <a:avLst/>
        </a:prstGeom>
      </xdr:spPr>
    </xdr:pic>
    <xdr:clientData/>
  </xdr:twoCellAnchor>
  <xdr:twoCellAnchor editAs="oneCell">
    <xdr:from>
      <xdr:col>12</xdr:col>
      <xdr:colOff>371475</xdr:colOff>
      <xdr:row>1</xdr:row>
      <xdr:rowOff>0</xdr:rowOff>
    </xdr:from>
    <xdr:to>
      <xdr:col>12</xdr:col>
      <xdr:colOff>647700</xdr:colOff>
      <xdr:row>2</xdr:row>
      <xdr:rowOff>47243</xdr:rowOff>
    </xdr:to>
    <xdr:pic>
      <xdr:nvPicPr>
        <xdr:cNvPr id="10" name="Picture 9" descr="forexop.png">
          <a:hlinkClick xmlns:r="http://schemas.openxmlformats.org/officeDocument/2006/relationships" r:id="rId1"/>
        </xdr:cNvPr>
        <xdr:cNvPicPr>
          <a:picLocks noChangeAspect="1"/>
        </xdr:cNvPicPr>
      </xdr:nvPicPr>
      <xdr:blipFill>
        <a:blip xmlns:r="http://schemas.openxmlformats.org/officeDocument/2006/relationships" r:embed="rId10" cstate="print"/>
        <a:stretch>
          <a:fillRect/>
        </a:stretch>
      </xdr:blipFill>
      <xdr:spPr>
        <a:xfrm>
          <a:off x="8810625" y="219075"/>
          <a:ext cx="276225" cy="3425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132"/>
  <sheetViews>
    <sheetView tabSelected="1" workbookViewId="0">
      <selection activeCell="E15" sqref="E15:G15"/>
    </sheetView>
  </sheetViews>
  <sheetFormatPr defaultColWidth="0" defaultRowHeight="15" zeroHeight="1"/>
  <cols>
    <col min="1" max="1" width="5.7109375" style="131" customWidth="1"/>
    <col min="2" max="2" width="10.28515625" style="131" customWidth="1"/>
    <col min="3" max="3" width="9.140625" style="131" customWidth="1"/>
    <col min="4" max="4" width="12.28515625" style="131" customWidth="1"/>
    <col min="5" max="5" width="12.140625" style="131" customWidth="1"/>
    <col min="6" max="6" width="9.42578125" style="131" customWidth="1"/>
    <col min="7" max="8" width="12.7109375" style="131" customWidth="1"/>
    <col min="9" max="9" width="16" style="131" customWidth="1"/>
    <col min="10" max="10" width="0.5703125" style="131" customWidth="1"/>
    <col min="11" max="11" width="10.140625" style="131" customWidth="1"/>
    <col min="12" max="12" width="15.42578125" style="131" customWidth="1"/>
    <col min="13" max="13" width="10.85546875" style="131" customWidth="1"/>
    <col min="14" max="18" width="9.140625" style="131" customWidth="1"/>
    <col min="19" max="19" width="16.5703125" style="131" customWidth="1"/>
    <col min="20" max="20" width="0.85546875" style="131" customWidth="1"/>
    <col min="21" max="16384" width="9.140625" style="131" hidden="1"/>
  </cols>
  <sheetData>
    <row r="1" spans="1:20" ht="17.25" customHeight="1">
      <c r="A1" s="130"/>
      <c r="B1" s="130"/>
      <c r="C1" s="130"/>
      <c r="D1" s="10"/>
      <c r="E1" s="9"/>
      <c r="F1" s="9"/>
      <c r="G1" s="9"/>
      <c r="H1" s="9"/>
      <c r="I1" s="55"/>
      <c r="J1" s="9"/>
      <c r="K1" s="9"/>
      <c r="L1" s="9"/>
      <c r="M1" s="9"/>
      <c r="N1" s="9"/>
      <c r="O1" s="9"/>
      <c r="P1" s="9"/>
      <c r="Q1" s="130"/>
      <c r="R1" s="130"/>
      <c r="S1" s="130"/>
      <c r="T1" s="168"/>
    </row>
    <row r="2" spans="1:20" ht="23.25">
      <c r="A2" s="130"/>
      <c r="B2" s="130"/>
      <c r="C2" s="130"/>
      <c r="D2" s="9"/>
      <c r="E2" s="61" t="s">
        <v>200</v>
      </c>
      <c r="F2" s="9"/>
      <c r="G2" s="130"/>
      <c r="H2" s="1"/>
      <c r="I2" s="1"/>
      <c r="J2" s="1"/>
      <c r="K2" s="1"/>
      <c r="L2" s="170" t="s">
        <v>130</v>
      </c>
      <c r="M2" s="94"/>
      <c r="N2" s="95" t="str">
        <f>HYPERLINK("http://forexop.com","forexop")</f>
        <v>forexop</v>
      </c>
      <c r="O2" s="96"/>
      <c r="P2" s="171" t="str">
        <f>HYPERLINK("https://www.facebook.com/forexop","forexop")</f>
        <v>forexop</v>
      </c>
      <c r="Q2" s="172"/>
      <c r="R2" s="171" t="str">
        <f>HYPERLINK("https://twitter.com/forexop","@forexop")</f>
        <v>@forexop</v>
      </c>
      <c r="S2" s="172"/>
      <c r="T2" s="168"/>
    </row>
    <row r="3" spans="1:20">
      <c r="A3" s="130"/>
      <c r="B3" s="130"/>
      <c r="C3" s="130"/>
      <c r="D3" s="10"/>
      <c r="E3" s="10"/>
      <c r="F3" s="9"/>
      <c r="G3" s="9"/>
      <c r="H3" s="9"/>
      <c r="I3" s="55"/>
      <c r="J3" s="9"/>
      <c r="K3" s="9"/>
      <c r="L3" s="94"/>
      <c r="M3" s="94"/>
      <c r="N3" s="94"/>
      <c r="O3" s="94"/>
      <c r="P3" s="94"/>
      <c r="Q3" s="172"/>
      <c r="R3" s="172"/>
      <c r="S3" s="172"/>
      <c r="T3" s="168"/>
    </row>
    <row r="4" spans="1:20">
      <c r="A4" s="130"/>
      <c r="B4" s="130"/>
      <c r="C4" s="130"/>
      <c r="D4" s="130"/>
      <c r="E4" s="130"/>
      <c r="F4" s="9"/>
      <c r="G4" s="9"/>
      <c r="H4" s="9"/>
      <c r="I4" s="55"/>
      <c r="J4" s="9"/>
      <c r="K4" s="9"/>
      <c r="L4" s="9"/>
      <c r="M4" s="9"/>
      <c r="N4" s="9"/>
      <c r="O4" s="9"/>
      <c r="P4" s="9"/>
      <c r="Q4" s="130"/>
      <c r="R4" s="130"/>
      <c r="S4" s="130"/>
      <c r="T4" s="168"/>
    </row>
    <row r="5" spans="1:20">
      <c r="A5" s="82" t="s">
        <v>6</v>
      </c>
      <c r="B5" s="173"/>
      <c r="C5" s="12"/>
      <c r="D5" s="130"/>
      <c r="E5" s="174" t="s">
        <v>118</v>
      </c>
      <c r="F5" s="168"/>
      <c r="G5" s="76"/>
      <c r="H5" s="130"/>
      <c r="I5" s="209" t="s">
        <v>182</v>
      </c>
      <c r="J5" s="209"/>
      <c r="K5" s="209"/>
      <c r="L5" s="76"/>
      <c r="M5" s="130"/>
      <c r="N5" s="125" t="s">
        <v>86</v>
      </c>
      <c r="O5" s="125"/>
      <c r="P5" s="125"/>
      <c r="Q5" s="76"/>
      <c r="R5" s="130"/>
      <c r="S5" s="130"/>
      <c r="T5" s="168"/>
    </row>
    <row r="6" spans="1:20">
      <c r="A6" s="1" t="s">
        <v>32</v>
      </c>
      <c r="B6" s="130"/>
      <c r="C6" s="200" t="s">
        <v>33</v>
      </c>
      <c r="D6" s="9"/>
      <c r="E6" s="1" t="s">
        <v>7</v>
      </c>
      <c r="F6" s="130"/>
      <c r="G6" s="59">
        <v>1.35</v>
      </c>
      <c r="H6" s="45" t="s">
        <v>81</v>
      </c>
      <c r="I6" s="1" t="s">
        <v>175</v>
      </c>
      <c r="J6" s="1"/>
      <c r="K6" s="1"/>
      <c r="L6" s="60">
        <v>4</v>
      </c>
      <c r="M6" s="130"/>
      <c r="N6" s="83" t="s">
        <v>87</v>
      </c>
      <c r="O6" s="83"/>
      <c r="P6" s="83"/>
      <c r="Q6" s="77">
        <f ca="1">'Trade Log'!D2</f>
        <v>-73.033392408218504</v>
      </c>
      <c r="R6" s="130"/>
      <c r="S6" s="130"/>
      <c r="T6" s="168"/>
    </row>
    <row r="7" spans="1:20">
      <c r="A7" s="1" t="s">
        <v>190</v>
      </c>
      <c r="B7" s="130"/>
      <c r="C7" s="57">
        <v>0.8</v>
      </c>
      <c r="D7" s="34"/>
      <c r="E7" s="1" t="s">
        <v>45</v>
      </c>
      <c r="F7" s="130"/>
      <c r="G7" s="58">
        <v>1</v>
      </c>
      <c r="H7" s="45" t="s">
        <v>81</v>
      </c>
      <c r="I7" s="1" t="s">
        <v>176</v>
      </c>
      <c r="J7" s="1"/>
      <c r="K7" s="1"/>
      <c r="L7" s="60">
        <v>28</v>
      </c>
      <c r="M7" s="130"/>
      <c r="N7" s="83" t="s">
        <v>88</v>
      </c>
      <c r="O7" s="83"/>
      <c r="P7" s="83"/>
      <c r="Q7" s="78">
        <f ca="1">'Trade Log'!D3</f>
        <v>-73.033392408218504</v>
      </c>
      <c r="R7" s="130"/>
      <c r="S7" s="130"/>
      <c r="T7" s="168"/>
    </row>
    <row r="8" spans="1:20">
      <c r="A8" s="1" t="s">
        <v>47</v>
      </c>
      <c r="B8" s="130"/>
      <c r="C8" s="58" t="s">
        <v>49</v>
      </c>
      <c r="D8" s="34"/>
      <c r="E8" s="1" t="s">
        <v>40</v>
      </c>
      <c r="F8" s="130"/>
      <c r="G8" s="58">
        <v>1</v>
      </c>
      <c r="H8" s="45" t="s">
        <v>81</v>
      </c>
      <c r="I8" s="1" t="s">
        <v>178</v>
      </c>
      <c r="J8" s="1"/>
      <c r="K8" s="1"/>
      <c r="L8" s="60" t="s">
        <v>179</v>
      </c>
      <c r="M8" s="176" t="str">
        <f>IF(L8="single up","Max loss",IF(L8="single down","Max profit",""))</f>
        <v>Max loss</v>
      </c>
      <c r="N8" s="79" t="s">
        <v>89</v>
      </c>
      <c r="O8" s="80"/>
      <c r="P8" s="80"/>
      <c r="Q8" s="78">
        <f ca="1">'Trade Log'!D4</f>
        <v>-73.033392408218504</v>
      </c>
      <c r="R8" s="130"/>
      <c r="S8" s="130"/>
      <c r="T8" s="168"/>
    </row>
    <row r="9" spans="1:20">
      <c r="A9" s="1" t="s">
        <v>8</v>
      </c>
      <c r="B9" s="130"/>
      <c r="C9" s="58" t="s">
        <v>68</v>
      </c>
      <c r="D9" s="34"/>
      <c r="E9" s="1" t="s">
        <v>39</v>
      </c>
      <c r="F9" s="130"/>
      <c r="G9" s="58" t="s">
        <v>61</v>
      </c>
      <c r="H9" s="45" t="s">
        <v>81</v>
      </c>
      <c r="I9" s="1" t="s">
        <v>184</v>
      </c>
      <c r="J9" s="1"/>
      <c r="K9" s="1"/>
      <c r="L9" s="60">
        <v>420</v>
      </c>
      <c r="M9" s="177">
        <f>IF(L8="single up",-(1+L6)*L6*L7,IF(L8="single down",(1+L6)*L6*L7,""))</f>
        <v>-560</v>
      </c>
      <c r="N9" s="83" t="s">
        <v>90</v>
      </c>
      <c r="O9" s="83"/>
      <c r="P9" s="83"/>
      <c r="Q9" s="77">
        <f ca="1">'Trade Log'!D5</f>
        <v>926.96660759178144</v>
      </c>
      <c r="R9" s="130"/>
      <c r="S9" s="130"/>
      <c r="T9" s="168"/>
    </row>
    <row r="10" spans="1:20">
      <c r="A10" s="114" t="s">
        <v>177</v>
      </c>
      <c r="B10" s="34"/>
      <c r="C10" s="201">
        <v>4</v>
      </c>
      <c r="D10" s="34"/>
      <c r="E10" s="1" t="s">
        <v>74</v>
      </c>
      <c r="F10" s="130"/>
      <c r="G10" s="199" t="s">
        <v>70</v>
      </c>
      <c r="H10" s="45" t="s">
        <v>81</v>
      </c>
      <c r="I10" s="1" t="s">
        <v>183</v>
      </c>
      <c r="J10" s="1"/>
      <c r="K10" s="1"/>
      <c r="L10" s="60">
        <v>800</v>
      </c>
      <c r="M10" s="130"/>
      <c r="N10" s="79" t="s">
        <v>92</v>
      </c>
      <c r="O10" s="80"/>
      <c r="P10" s="80"/>
      <c r="Q10" s="81">
        <f ca="1">'Trade Log'!D6</f>
        <v>-7.3033392408218503E-2</v>
      </c>
      <c r="R10" s="130"/>
      <c r="S10" s="130"/>
      <c r="T10" s="168"/>
    </row>
    <row r="11" spans="1:20">
      <c r="A11" s="1" t="s">
        <v>50</v>
      </c>
      <c r="B11" s="130"/>
      <c r="C11" s="199">
        <v>10000</v>
      </c>
      <c r="D11" s="46" t="s">
        <v>110</v>
      </c>
      <c r="E11" s="11" t="s">
        <v>80</v>
      </c>
      <c r="F11" s="130"/>
      <c r="G11" s="199">
        <v>1000</v>
      </c>
      <c r="H11" s="45" t="s">
        <v>81</v>
      </c>
      <c r="I11" s="121" t="s">
        <v>188</v>
      </c>
      <c r="J11" s="121"/>
      <c r="K11" s="121"/>
      <c r="L11" s="202">
        <v>2</v>
      </c>
      <c r="M11" s="130"/>
      <c r="N11" s="97" t="s">
        <v>93</v>
      </c>
      <c r="O11" s="97"/>
      <c r="P11" s="97"/>
      <c r="Q11" s="98">
        <f ca="1">'Trade Log'!D7</f>
        <v>16</v>
      </c>
      <c r="R11" s="130"/>
      <c r="S11" s="130"/>
      <c r="T11" s="168"/>
    </row>
    <row r="12" spans="1:20">
      <c r="A12" s="1" t="s">
        <v>119</v>
      </c>
      <c r="B12" s="130"/>
      <c r="C12" s="58" t="s">
        <v>10</v>
      </c>
      <c r="D12" s="178" t="s">
        <v>81</v>
      </c>
      <c r="E12" s="130"/>
      <c r="F12" s="130"/>
      <c r="G12" s="130"/>
      <c r="H12" s="130"/>
      <c r="I12" s="121" t="s">
        <v>189</v>
      </c>
      <c r="J12" s="121"/>
      <c r="K12" s="121"/>
      <c r="L12" s="202">
        <v>0.1</v>
      </c>
      <c r="M12" s="130"/>
      <c r="N12" s="99" t="s">
        <v>94</v>
      </c>
      <c r="O12" s="99"/>
      <c r="P12" s="99"/>
      <c r="Q12" s="100">
        <f ca="1">Summary!V4</f>
        <v>-45.645870255136565</v>
      </c>
      <c r="R12" s="130"/>
      <c r="S12" s="130"/>
      <c r="T12" s="168"/>
    </row>
    <row r="13" spans="1:20">
      <c r="A13" s="1" t="s">
        <v>91</v>
      </c>
      <c r="B13" s="1"/>
      <c r="C13" s="115">
        <v>1000</v>
      </c>
      <c r="D13" s="178"/>
      <c r="E13" s="130"/>
      <c r="F13" s="130"/>
      <c r="G13" s="130"/>
      <c r="H13" s="130"/>
      <c r="I13" s="121" t="s">
        <v>193</v>
      </c>
      <c r="J13" s="122"/>
      <c r="K13" s="123"/>
      <c r="L13" s="202">
        <v>-0.1</v>
      </c>
      <c r="M13" s="130"/>
      <c r="N13" s="116"/>
      <c r="O13" s="116"/>
      <c r="P13" s="116"/>
      <c r="Q13" s="117"/>
      <c r="R13" s="130"/>
      <c r="S13" s="130"/>
      <c r="T13" s="168"/>
    </row>
    <row r="14" spans="1:20">
      <c r="A14" s="1"/>
      <c r="B14" s="130"/>
      <c r="C14" s="175"/>
      <c r="D14" s="178"/>
      <c r="E14" s="130"/>
      <c r="F14" s="130"/>
      <c r="G14" s="130"/>
      <c r="H14" s="130"/>
      <c r="I14" s="130"/>
      <c r="J14" s="130"/>
      <c r="K14" s="130"/>
      <c r="L14" s="130"/>
      <c r="M14" s="130"/>
      <c r="N14" s="116"/>
      <c r="O14" s="116"/>
      <c r="P14" s="116"/>
      <c r="Q14" s="117"/>
      <c r="R14" s="130"/>
      <c r="S14" s="130"/>
      <c r="T14" s="168"/>
    </row>
    <row r="15" spans="1:20">
      <c r="A15" s="85" t="s">
        <v>122</v>
      </c>
      <c r="B15" s="85"/>
      <c r="C15" s="85"/>
      <c r="D15" s="85" t="str">
        <f>IF(C6="simulated","","(imported "&amp;'Trade Log'!C18&amp;" points)")</f>
        <v/>
      </c>
      <c r="E15" s="213" t="s">
        <v>201</v>
      </c>
      <c r="F15" s="214"/>
      <c r="G15" s="214"/>
      <c r="H15" s="11"/>
      <c r="I15" s="130"/>
      <c r="J15" s="130"/>
      <c r="K15" s="130"/>
      <c r="L15" s="179"/>
      <c r="M15" s="130"/>
      <c r="N15" s="130"/>
      <c r="O15" s="130"/>
      <c r="P15" s="130"/>
      <c r="Q15" s="130"/>
      <c r="R15" s="130"/>
      <c r="S15" s="130"/>
      <c r="T15" s="168"/>
    </row>
    <row r="16" spans="1:20">
      <c r="A16" s="84" t="s">
        <v>82</v>
      </c>
      <c r="B16" s="130"/>
      <c r="C16" s="130"/>
      <c r="D16" s="130"/>
      <c r="E16" s="213" t="s">
        <v>202</v>
      </c>
      <c r="F16" s="214"/>
      <c r="G16" s="214"/>
      <c r="H16" s="9"/>
      <c r="I16" s="130"/>
      <c r="J16" s="130"/>
      <c r="K16" s="180"/>
      <c r="L16" s="9"/>
      <c r="M16" s="9"/>
      <c r="N16" s="9"/>
      <c r="O16" s="9"/>
      <c r="P16" s="9"/>
      <c r="Q16" s="130"/>
      <c r="R16" s="130"/>
      <c r="S16" s="181" t="str">
        <f ca="1">"© Forexop.com "&amp;YEAR(NOW())</f>
        <v>© Forexop.com 2018</v>
      </c>
      <c r="T16" s="168"/>
    </row>
    <row r="17" spans="1:20" hidden="1">
      <c r="Q17" s="182"/>
      <c r="T17" s="168"/>
    </row>
    <row r="18" spans="1:20" hidden="1">
      <c r="Q18" s="182"/>
      <c r="T18" s="168"/>
    </row>
    <row r="19" spans="1:20" hidden="1">
      <c r="Q19" s="182"/>
      <c r="T19" s="168"/>
    </row>
    <row r="20" spans="1:20" hidden="1">
      <c r="Q20" s="182"/>
      <c r="T20" s="168"/>
    </row>
    <row r="21" spans="1:20" hidden="1">
      <c r="Q21" s="182"/>
      <c r="T21" s="168"/>
    </row>
    <row r="22" spans="1:20" hidden="1">
      <c r="Q22" s="182"/>
      <c r="T22" s="168"/>
    </row>
    <row r="23" spans="1:20" hidden="1">
      <c r="Q23" s="182"/>
      <c r="T23" s="168"/>
    </row>
    <row r="24" spans="1:20" hidden="1">
      <c r="Q24" s="182"/>
      <c r="T24" s="168"/>
    </row>
    <row r="25" spans="1:20" hidden="1">
      <c r="Q25" s="182"/>
      <c r="T25" s="168"/>
    </row>
    <row r="26" spans="1:20" hidden="1">
      <c r="Q26" s="182"/>
      <c r="T26" s="168"/>
    </row>
    <row r="27" spans="1:20" hidden="1">
      <c r="Q27" s="182"/>
      <c r="T27" s="168"/>
    </row>
    <row r="28" spans="1:20" hidden="1">
      <c r="J28" s="157"/>
      <c r="Q28" s="182"/>
      <c r="T28" s="168"/>
    </row>
    <row r="29" spans="1:20" hidden="1">
      <c r="Q29" s="182"/>
      <c r="T29" s="168"/>
    </row>
    <row r="30" spans="1:20">
      <c r="A30" s="183" t="s">
        <v>157</v>
      </c>
      <c r="B30" s="183" t="s">
        <v>158</v>
      </c>
      <c r="C30" s="183" t="s">
        <v>105</v>
      </c>
      <c r="D30" s="183" t="s">
        <v>13</v>
      </c>
      <c r="E30" s="183" t="s">
        <v>173</v>
      </c>
      <c r="F30" s="183" t="s">
        <v>104</v>
      </c>
      <c r="G30" s="183" t="s">
        <v>103</v>
      </c>
      <c r="H30" s="183" t="s">
        <v>12</v>
      </c>
      <c r="I30" s="183"/>
      <c r="J30" s="168"/>
      <c r="K30" s="184" t="s">
        <v>115</v>
      </c>
      <c r="L30" s="185" t="s">
        <v>194</v>
      </c>
      <c r="M30" s="168"/>
      <c r="N30" s="174"/>
      <c r="O30" s="208" t="s">
        <v>117</v>
      </c>
      <c r="P30" s="208"/>
      <c r="Q30" s="208"/>
      <c r="R30" s="208"/>
      <c r="S30" s="174"/>
      <c r="T30" s="168"/>
    </row>
    <row r="31" spans="1:20">
      <c r="A31" s="186">
        <f>Summary!O7</f>
        <v>4</v>
      </c>
      <c r="B31" s="187" t="str">
        <f ca="1">IF(ISNUMBER(A31),Summary!T7,"")</f>
        <v>--</v>
      </c>
      <c r="C31" s="187" t="str">
        <f ca="1">IF(ISNUMBER(A31),Summary!S7,"")</f>
        <v>--</v>
      </c>
      <c r="D31" s="188" t="str">
        <f ca="1">IF(ISNUMBER(A31),Summary!U7,"")</f>
        <v>--</v>
      </c>
      <c r="E31" s="188" t="str">
        <f ca="1">IF(ISNUMBER(A31),Summary!V7,"")</f>
        <v>--</v>
      </c>
      <c r="F31" s="189" t="str">
        <f ca="1">IF(ISNUMBER(A31),Summary!W7,"")</f>
        <v>--</v>
      </c>
      <c r="G31" s="190" t="str">
        <f ca="1">IF(ISNUMBER(A31),Summary!X7,"")</f>
        <v>--</v>
      </c>
      <c r="H31" s="191" t="str">
        <f ca="1">IF(ISNUMBER(A31),Summary!P7,"")</f>
        <v>--</v>
      </c>
      <c r="I31" s="192"/>
      <c r="J31" s="168"/>
      <c r="K31" s="184"/>
      <c r="L31" s="185"/>
      <c r="M31" s="168"/>
      <c r="N31" s="168"/>
      <c r="O31" s="168"/>
      <c r="P31" s="168"/>
      <c r="Q31" s="168"/>
      <c r="R31" s="168"/>
      <c r="S31" s="168"/>
      <c r="T31" s="168"/>
    </row>
    <row r="32" spans="1:20">
      <c r="A32" s="186">
        <f>Summary!O8</f>
        <v>3</v>
      </c>
      <c r="B32" s="187" t="str">
        <f ca="1">IF(ISNUMBER(A32),Summary!T8,"")</f>
        <v>--</v>
      </c>
      <c r="C32" s="187" t="str">
        <f ca="1">IF(ISNUMBER(A32),Summary!S8,"")</f>
        <v>--</v>
      </c>
      <c r="D32" s="188" t="str">
        <f ca="1">IF(ISNUMBER(A32),Summary!U8,"")</f>
        <v>--</v>
      </c>
      <c r="E32" s="188" t="str">
        <f ca="1">IF(ISNUMBER(A32),Summary!V8,"")</f>
        <v>--</v>
      </c>
      <c r="F32" s="189" t="str">
        <f ca="1">IF(ISNUMBER(A32),Summary!W8,"")</f>
        <v>--</v>
      </c>
      <c r="G32" s="190" t="str">
        <f ca="1">IF(ISNUMBER(A32),Summary!X8,"")</f>
        <v>--</v>
      </c>
      <c r="H32" s="191" t="str">
        <f ca="1">IF(ISNUMBER(A32),Summary!P8,"")</f>
        <v>--</v>
      </c>
      <c r="I32" s="192" t="str">
        <f>IFERROR(Summary!#REF!,"")</f>
        <v/>
      </c>
      <c r="J32" s="168"/>
      <c r="K32" s="184"/>
      <c r="L32" s="185"/>
      <c r="M32" s="168"/>
      <c r="N32" s="168"/>
      <c r="O32" s="168"/>
      <c r="P32" s="168"/>
      <c r="Q32" s="168"/>
      <c r="R32" s="168"/>
      <c r="S32" s="168"/>
      <c r="T32" s="168"/>
    </row>
    <row r="33" spans="1:20">
      <c r="A33" s="186">
        <f>Summary!O9</f>
        <v>2</v>
      </c>
      <c r="B33" s="187" t="str">
        <f ca="1">IF(ISNUMBER(A33),Summary!T9,"")</f>
        <v>Buy</v>
      </c>
      <c r="C33" s="187">
        <f ca="1">IF(ISNUMBER(A33),Summary!S9,"")</f>
        <v>4</v>
      </c>
      <c r="D33" s="188">
        <f ca="1">IF(ISNUMBER(A33),Summary!U9,"")</f>
        <v>1.3537368361852931</v>
      </c>
      <c r="E33" s="188">
        <f ca="1">IF(ISNUMBER(A33),Summary!V9,"")</f>
        <v>1.3428771776600246</v>
      </c>
      <c r="F33" s="189">
        <f ca="1">IF(ISNUMBER(A33),Summary!W9,"")</f>
        <v>-108.59658525268489</v>
      </c>
      <c r="G33" s="190">
        <f ca="1">IF(ISNUMBER(A33),Summary!X9,"")</f>
        <v>-43.438634101073959</v>
      </c>
      <c r="H33" s="191">
        <f ca="1">IF(ISNUMBER(A33),Summary!P9,"")</f>
        <v>374</v>
      </c>
      <c r="I33" s="192" t="str">
        <f>IFERROR(Summary!#REF!,"")</f>
        <v/>
      </c>
      <c r="J33" s="168"/>
      <c r="K33" s="184"/>
      <c r="L33" s="185"/>
      <c r="M33" s="168"/>
      <c r="N33" s="168"/>
      <c r="O33" s="168"/>
      <c r="P33" s="168"/>
      <c r="Q33" s="168"/>
      <c r="R33" s="168"/>
      <c r="S33" s="168"/>
      <c r="T33" s="168"/>
    </row>
    <row r="34" spans="1:20">
      <c r="A34" s="186">
        <f>Summary!O10</f>
        <v>1</v>
      </c>
      <c r="B34" s="187" t="str">
        <f ca="1">IF(ISNUMBER(A34),Summary!T10,"")</f>
        <v>Buy</v>
      </c>
      <c r="C34" s="187">
        <f ca="1">IF(ISNUMBER(A34),Summary!S10,"")</f>
        <v>4</v>
      </c>
      <c r="D34" s="188">
        <f ca="1">IF(ISNUMBER(A34),Summary!U10,"")</f>
        <v>1.3503765562039736</v>
      </c>
      <c r="E34" s="188">
        <f ca="1">IF(ISNUMBER(A34),Summary!V10,"")</f>
        <v>1.3428771776600246</v>
      </c>
      <c r="F34" s="189">
        <f ca="1">IF(ISNUMBER(A34),Summary!W10,"")</f>
        <v>-74.993785439489983</v>
      </c>
      <c r="G34" s="190">
        <f ca="1">IF(ISNUMBER(A34),Summary!X10,"")</f>
        <v>-29.997514175795995</v>
      </c>
      <c r="H34" s="191">
        <f ca="1">IF(ISNUMBER(A34),Summary!P10,"")</f>
        <v>318</v>
      </c>
      <c r="I34" s="192" t="str">
        <f>IFERROR(Summary!#REF!,"")</f>
        <v/>
      </c>
      <c r="J34" s="168"/>
      <c r="K34" s="184"/>
      <c r="L34" s="185"/>
      <c r="M34" s="168"/>
      <c r="N34" s="168"/>
      <c r="O34" s="168"/>
      <c r="P34" s="168"/>
      <c r="Q34" s="168"/>
      <c r="R34" s="168"/>
      <c r="S34" s="168"/>
      <c r="T34" s="168"/>
    </row>
    <row r="35" spans="1:20">
      <c r="A35" s="186">
        <f>Summary!O11</f>
        <v>0</v>
      </c>
      <c r="B35" s="187" t="str">
        <f>IF(ISNUMBER(A35),Summary!T11,"")</f>
        <v>--</v>
      </c>
      <c r="C35" s="187" t="str">
        <f>IF(ISNUMBER(A35),Summary!S11,"")</f>
        <v>--</v>
      </c>
      <c r="D35" s="188" t="str">
        <f>IF(ISNUMBER(A35),Summary!U11,"")</f>
        <v>--</v>
      </c>
      <c r="E35" s="188" t="str">
        <f>IF(ISNUMBER(A35),Summary!V11,"")</f>
        <v>--</v>
      </c>
      <c r="F35" s="189" t="str">
        <f>IF(ISNUMBER(A35),Summary!W11,"")</f>
        <v>--</v>
      </c>
      <c r="G35" s="190" t="str">
        <f>IF(ISNUMBER(A35),Summary!X11,"")</f>
        <v>--</v>
      </c>
      <c r="H35" s="191" t="str">
        <f>IF(ISNUMBER(A35),Summary!P11,"")</f>
        <v>--</v>
      </c>
      <c r="I35" s="192" t="str">
        <f>IFERROR(Summary!#REF!,"")</f>
        <v/>
      </c>
      <c r="J35" s="168"/>
      <c r="K35" s="184"/>
      <c r="L35" s="185"/>
      <c r="M35" s="168"/>
      <c r="N35" s="168"/>
      <c r="O35" s="168"/>
      <c r="P35" s="168"/>
      <c r="Q35" s="168"/>
      <c r="R35" s="168"/>
      <c r="S35" s="168"/>
      <c r="T35" s="168"/>
    </row>
    <row r="36" spans="1:20" ht="17.25" customHeight="1">
      <c r="A36" s="186">
        <f>Summary!O12</f>
        <v>-1</v>
      </c>
      <c r="B36" s="187" t="str">
        <f ca="1">IF(ISNUMBER(A36),Summary!T12,"")</f>
        <v>Sell</v>
      </c>
      <c r="C36" s="187">
        <f ca="1">IF(ISNUMBER(A36),Summary!S12,"")</f>
        <v>4</v>
      </c>
      <c r="D36" s="188">
        <f ca="1">IF(ISNUMBER(A36),Summary!U12,"")</f>
        <v>1.3444121267255649</v>
      </c>
      <c r="E36" s="188">
        <f ca="1">IF(ISNUMBER(A36),Summary!V12,"")</f>
        <v>1.3429571776600246</v>
      </c>
      <c r="F36" s="189">
        <f ca="1">IF(ISNUMBER(A36),Summary!W12,"")</f>
        <v>14.549490655402231</v>
      </c>
      <c r="G36" s="190">
        <f ca="1">IF(ISNUMBER(A36),Summary!X12,"")</f>
        <v>5.8197962621608914</v>
      </c>
      <c r="H36" s="191">
        <f ca="1">IF(ISNUMBER(A36),Summary!P12,"")</f>
        <v>250</v>
      </c>
      <c r="I36" s="192" t="str">
        <f>IFERROR(Summary!#REF!,"")</f>
        <v/>
      </c>
      <c r="J36" s="168"/>
      <c r="K36" s="193" t="s">
        <v>116</v>
      </c>
      <c r="L36" s="194">
        <f>Summary!K24</f>
        <v>0</v>
      </c>
      <c r="M36" s="168"/>
      <c r="N36" s="168"/>
      <c r="O36" s="168"/>
      <c r="P36" s="168"/>
      <c r="Q36" s="168"/>
      <c r="R36" s="168"/>
      <c r="S36" s="168"/>
      <c r="T36" s="168"/>
    </row>
    <row r="37" spans="1:20">
      <c r="A37" s="186">
        <f>Summary!O13</f>
        <v>-2</v>
      </c>
      <c r="B37" s="187" t="str">
        <f ca="1">IF(ISNUMBER(A37),Summary!T13,"")</f>
        <v>Sell</v>
      </c>
      <c r="C37" s="187">
        <f ca="1">IF(ISNUMBER(A37),Summary!S13,"")</f>
        <v>4</v>
      </c>
      <c r="D37" s="188">
        <f ca="1">IF(ISNUMBER(A37),Summary!U13,"")</f>
        <v>1.3416029175616471</v>
      </c>
      <c r="E37" s="188">
        <f ca="1">IF(ISNUMBER(A37),Summary!V13,"")</f>
        <v>1.3429571776600246</v>
      </c>
      <c r="F37" s="189">
        <f ca="1">IF(ISNUMBER(A37),Summary!W13,"")</f>
        <v>-13.542600983775799</v>
      </c>
      <c r="G37" s="190">
        <f ca="1">IF(ISNUMBER(A37),Summary!X13,"")</f>
        <v>-5.4170403935103195</v>
      </c>
      <c r="H37" s="191">
        <f ca="1">IF(ISNUMBER(A37),Summary!P13,"")</f>
        <v>288</v>
      </c>
      <c r="I37" s="192" t="str">
        <f>IFERROR(Summary!#REF!,"")</f>
        <v/>
      </c>
      <c r="J37" s="168"/>
      <c r="K37" s="195">
        <v>1</v>
      </c>
      <c r="L37" s="196" t="str">
        <f>IF(Summary!K3=0,"",Summary!K3)</f>
        <v/>
      </c>
      <c r="M37" s="168"/>
      <c r="N37" s="168"/>
      <c r="O37" s="168"/>
      <c r="P37" s="168"/>
      <c r="Q37" s="168"/>
      <c r="R37" s="168"/>
      <c r="S37" s="168"/>
      <c r="T37" s="168"/>
    </row>
    <row r="38" spans="1:20">
      <c r="A38" s="186">
        <f>Summary!O14</f>
        <v>-3</v>
      </c>
      <c r="B38" s="187" t="str">
        <f ca="1">IF(ISNUMBER(A38),Summary!T14,"")</f>
        <v>--</v>
      </c>
      <c r="C38" s="187" t="str">
        <f ca="1">IF(ISNUMBER(A38),Summary!S14,"")</f>
        <v>--</v>
      </c>
      <c r="D38" s="188" t="str">
        <f ca="1">IF(ISNUMBER(A38),Summary!U14,"")</f>
        <v>--</v>
      </c>
      <c r="E38" s="188" t="str">
        <f ca="1">IF(ISNUMBER(A38),Summary!V14,"")</f>
        <v>--</v>
      </c>
      <c r="F38" s="189" t="str">
        <f ca="1">IF(ISNUMBER(A38),Summary!W14,"")</f>
        <v>--</v>
      </c>
      <c r="G38" s="190" t="str">
        <f ca="1">IF(ISNUMBER(A38),Summary!X14,"")</f>
        <v>--</v>
      </c>
      <c r="H38" s="191" t="str">
        <f ca="1">IF(ISNUMBER(A38),Summary!P14,"")</f>
        <v>--</v>
      </c>
      <c r="I38" s="192" t="str">
        <f>IFERROR(Summary!#REF!,"")</f>
        <v/>
      </c>
      <c r="J38" s="168"/>
      <c r="K38" s="195">
        <f>1+K37</f>
        <v>2</v>
      </c>
      <c r="L38" s="196" t="str">
        <f>IF(Summary!K4=0,"",Summary!K4)</f>
        <v/>
      </c>
      <c r="M38" s="168"/>
      <c r="N38" s="168"/>
      <c r="O38" s="168"/>
      <c r="P38" s="168"/>
      <c r="Q38" s="168"/>
      <c r="R38" s="168"/>
      <c r="S38" s="168"/>
      <c r="T38" s="168"/>
    </row>
    <row r="39" spans="1:20">
      <c r="A39" s="186">
        <f>Summary!O15</f>
        <v>-4</v>
      </c>
      <c r="B39" s="187" t="str">
        <f ca="1">IF(ISNUMBER(A39),Summary!T15,"")</f>
        <v>--</v>
      </c>
      <c r="C39" s="187" t="str">
        <f ca="1">IF(ISNUMBER(A39),Summary!S15,"")</f>
        <v>--</v>
      </c>
      <c r="D39" s="188" t="str">
        <f ca="1">IF(ISNUMBER(A39),Summary!U15,"")</f>
        <v>--</v>
      </c>
      <c r="E39" s="188" t="str">
        <f ca="1">IF(ISNUMBER(A39),Summary!V15,"")</f>
        <v>--</v>
      </c>
      <c r="F39" s="189" t="str">
        <f ca="1">IF(ISNUMBER(A39),Summary!W15,"")</f>
        <v>--</v>
      </c>
      <c r="G39" s="190" t="str">
        <f ca="1">IF(ISNUMBER(A39),Summary!X15,"")</f>
        <v>--</v>
      </c>
      <c r="H39" s="191" t="str">
        <f ca="1">IF(ISNUMBER(A39),Summary!P15,"")</f>
        <v>--</v>
      </c>
      <c r="I39" s="192" t="str">
        <f>IFERROR(Summary!#REF!,"")</f>
        <v/>
      </c>
      <c r="J39" s="168"/>
      <c r="K39" s="195">
        <f t="shared" ref="K39:K56" si="0">1+K38</f>
        <v>3</v>
      </c>
      <c r="L39" s="196" t="str">
        <f>IF(Summary!K5=0,"",Summary!K5)</f>
        <v/>
      </c>
      <c r="M39" s="168"/>
      <c r="N39" s="168"/>
      <c r="O39" s="168"/>
      <c r="P39" s="168"/>
      <c r="Q39" s="168"/>
      <c r="R39" s="168"/>
      <c r="S39" s="168"/>
      <c r="T39" s="168"/>
    </row>
    <row r="40" spans="1:20">
      <c r="A40" s="186" t="str">
        <f>Summary!O16</f>
        <v/>
      </c>
      <c r="B40" s="187" t="str">
        <f>IF(ISNUMBER(A40),Summary!T16,"")</f>
        <v/>
      </c>
      <c r="C40" s="187" t="str">
        <f>IF(ISNUMBER(A40),Summary!S16,"")</f>
        <v/>
      </c>
      <c r="D40" s="188" t="str">
        <f>IF(ISNUMBER(A40),Summary!U16,"")</f>
        <v/>
      </c>
      <c r="E40" s="188" t="str">
        <f>IF(ISNUMBER(A40),Summary!V16,"")</f>
        <v/>
      </c>
      <c r="F40" s="189" t="str">
        <f>IF(ISNUMBER(A40),Summary!W16,"")</f>
        <v/>
      </c>
      <c r="G40" s="190" t="str">
        <f>IF(ISNUMBER(A40),Summary!X16,"")</f>
        <v/>
      </c>
      <c r="H40" s="191" t="str">
        <f>IF(ISNUMBER(A40),Summary!P16,"")</f>
        <v/>
      </c>
      <c r="I40" s="192" t="str">
        <f>IFERROR(Summary!#REF!,"")</f>
        <v/>
      </c>
      <c r="J40" s="168"/>
      <c r="K40" s="195">
        <f t="shared" si="0"/>
        <v>4</v>
      </c>
      <c r="L40" s="196" t="str">
        <f>IF(Summary!K6=0,"",Summary!K6)</f>
        <v/>
      </c>
      <c r="M40" s="168"/>
      <c r="N40" s="168"/>
      <c r="O40" s="168"/>
      <c r="P40" s="168"/>
      <c r="Q40" s="168"/>
      <c r="R40" s="168"/>
      <c r="S40" s="168"/>
      <c r="T40" s="168"/>
    </row>
    <row r="41" spans="1:20">
      <c r="A41" s="186" t="str">
        <f>Summary!O17</f>
        <v/>
      </c>
      <c r="B41" s="187" t="str">
        <f>IF(ISNUMBER(A41),Summary!T17,"")</f>
        <v/>
      </c>
      <c r="C41" s="187" t="str">
        <f>IF(ISNUMBER(A41),Summary!S17,"")</f>
        <v/>
      </c>
      <c r="D41" s="188" t="str">
        <f>IF(ISNUMBER(A41),Summary!U17,"")</f>
        <v/>
      </c>
      <c r="E41" s="188" t="str">
        <f>IF(ISNUMBER(A41),Summary!V17,"")</f>
        <v/>
      </c>
      <c r="F41" s="189" t="str">
        <f>IF(ISNUMBER(A41),Summary!W17,"")</f>
        <v/>
      </c>
      <c r="G41" s="190" t="str">
        <f>IF(ISNUMBER(A41),Summary!X17,"")</f>
        <v/>
      </c>
      <c r="H41" s="191" t="str">
        <f>IF(ISNUMBER(A41),Summary!P17,"")</f>
        <v/>
      </c>
      <c r="I41" s="192" t="str">
        <f>IFERROR(Summary!#REF!,"")</f>
        <v/>
      </c>
      <c r="J41" s="168"/>
      <c r="K41" s="195">
        <f t="shared" si="0"/>
        <v>5</v>
      </c>
      <c r="L41" s="196" t="str">
        <f>IF(Summary!K7=0,"",Summary!K7)</f>
        <v/>
      </c>
      <c r="M41" s="168"/>
      <c r="N41" s="168"/>
      <c r="O41" s="168"/>
      <c r="P41" s="168"/>
      <c r="Q41" s="168"/>
      <c r="R41" s="168"/>
      <c r="S41" s="168"/>
      <c r="T41" s="168"/>
    </row>
    <row r="42" spans="1:20">
      <c r="A42" s="186" t="str">
        <f>Summary!O18</f>
        <v/>
      </c>
      <c r="B42" s="187" t="str">
        <f>IF(ISNUMBER(A42),Summary!T18,"")</f>
        <v/>
      </c>
      <c r="C42" s="187" t="str">
        <f>IF(ISNUMBER(A42),Summary!S18,"")</f>
        <v/>
      </c>
      <c r="D42" s="188" t="str">
        <f>IF(ISNUMBER(A42),Summary!U18,"")</f>
        <v/>
      </c>
      <c r="E42" s="188" t="str">
        <f>IF(ISNUMBER(A42),Summary!V18,"")</f>
        <v/>
      </c>
      <c r="F42" s="189" t="str">
        <f>IF(ISNUMBER(A42),Summary!W18,"")</f>
        <v/>
      </c>
      <c r="G42" s="190" t="str">
        <f>IF(ISNUMBER(A42),Summary!X18,"")</f>
        <v/>
      </c>
      <c r="H42" s="191" t="str">
        <f>IF(ISNUMBER(A42),Summary!P18,"")</f>
        <v/>
      </c>
      <c r="I42" s="192" t="str">
        <f>IFERROR(Summary!#REF!,"")</f>
        <v/>
      </c>
      <c r="J42" s="168"/>
      <c r="K42" s="195">
        <f t="shared" si="0"/>
        <v>6</v>
      </c>
      <c r="L42" s="196" t="str">
        <f>IF(Summary!K8=0,"",Summary!K8)</f>
        <v/>
      </c>
      <c r="M42" s="168"/>
      <c r="N42" s="168"/>
      <c r="O42" s="168"/>
      <c r="P42" s="168"/>
      <c r="Q42" s="168"/>
      <c r="R42" s="168"/>
      <c r="S42" s="168"/>
      <c r="T42" s="168"/>
    </row>
    <row r="43" spans="1:20">
      <c r="A43" s="186" t="str">
        <f>Summary!O19</f>
        <v/>
      </c>
      <c r="B43" s="187" t="str">
        <f>IF(ISNUMBER(A43),Summary!T19,"")</f>
        <v/>
      </c>
      <c r="C43" s="187" t="str">
        <f>IF(ISNUMBER(A43),Summary!S19,"")</f>
        <v/>
      </c>
      <c r="D43" s="188" t="str">
        <f>IF(ISNUMBER(A43),Summary!U19,"")</f>
        <v/>
      </c>
      <c r="E43" s="188" t="str">
        <f>IF(ISNUMBER(A43),Summary!V19,"")</f>
        <v/>
      </c>
      <c r="F43" s="189" t="str">
        <f>IF(ISNUMBER(A43),Summary!W19,"")</f>
        <v/>
      </c>
      <c r="G43" s="190" t="str">
        <f>IF(ISNUMBER(A43),Summary!X19,"")</f>
        <v/>
      </c>
      <c r="H43" s="191" t="str">
        <f>IF(ISNUMBER(A43),Summary!P19,"")</f>
        <v/>
      </c>
      <c r="I43" s="192" t="str">
        <f>IFERROR(Summary!#REF!,"")</f>
        <v/>
      </c>
      <c r="J43" s="168"/>
      <c r="K43" s="195">
        <f t="shared" si="0"/>
        <v>7</v>
      </c>
      <c r="L43" s="196" t="str">
        <f>IF(Summary!K9=0,"",Summary!K9)</f>
        <v/>
      </c>
      <c r="M43" s="168"/>
      <c r="N43" s="168"/>
      <c r="O43" s="168"/>
      <c r="P43" s="168"/>
      <c r="Q43" s="168"/>
      <c r="R43" s="168"/>
      <c r="S43" s="168"/>
      <c r="T43" s="168"/>
    </row>
    <row r="44" spans="1:20">
      <c r="A44" s="186" t="str">
        <f>Summary!O20</f>
        <v/>
      </c>
      <c r="B44" s="187" t="str">
        <f>IF(ISNUMBER(A44),Summary!T20,"")</f>
        <v/>
      </c>
      <c r="C44" s="187" t="str">
        <f>IF(ISNUMBER(A44),Summary!S20,"")</f>
        <v/>
      </c>
      <c r="D44" s="188" t="str">
        <f>IF(ISNUMBER(A44),Summary!U20,"")</f>
        <v/>
      </c>
      <c r="E44" s="188" t="str">
        <f>IF(ISNUMBER(A44),Summary!V20,"")</f>
        <v/>
      </c>
      <c r="F44" s="189" t="str">
        <f>IF(ISNUMBER(A44),Summary!W20,"")</f>
        <v/>
      </c>
      <c r="G44" s="190" t="str">
        <f>IF(ISNUMBER(A44),Summary!X20,"")</f>
        <v/>
      </c>
      <c r="H44" s="191" t="str">
        <f>IF(ISNUMBER(A44),Summary!P20,"")</f>
        <v/>
      </c>
      <c r="I44" s="192" t="str">
        <f>IFERROR(Summary!#REF!,"")</f>
        <v/>
      </c>
      <c r="J44" s="168"/>
      <c r="K44" s="195">
        <f t="shared" si="0"/>
        <v>8</v>
      </c>
      <c r="L44" s="196" t="str">
        <f>IF(Summary!K10=0,"",Summary!K10)</f>
        <v/>
      </c>
      <c r="M44" s="168"/>
      <c r="N44" s="168"/>
      <c r="O44" s="168"/>
      <c r="P44" s="168"/>
      <c r="Q44" s="168"/>
      <c r="R44" s="168"/>
      <c r="S44" s="168"/>
      <c r="T44" s="168"/>
    </row>
    <row r="45" spans="1:20">
      <c r="A45" s="186" t="str">
        <f>Summary!O21</f>
        <v/>
      </c>
      <c r="B45" s="187" t="str">
        <f>IF(ISNUMBER(A45),Summary!T21,"")</f>
        <v/>
      </c>
      <c r="C45" s="187" t="str">
        <f>IF(ISNUMBER(A45),Summary!S21,"")</f>
        <v/>
      </c>
      <c r="D45" s="188" t="str">
        <f>IF(ISNUMBER(A45),Summary!U21,"")</f>
        <v/>
      </c>
      <c r="E45" s="188" t="str">
        <f>IF(ISNUMBER(A45),Summary!V21,"")</f>
        <v/>
      </c>
      <c r="F45" s="189" t="str">
        <f>IF(ISNUMBER(A45),Summary!W21,"")</f>
        <v/>
      </c>
      <c r="G45" s="190" t="str">
        <f>IF(ISNUMBER(A45),Summary!X21,"")</f>
        <v/>
      </c>
      <c r="H45" s="191" t="str">
        <f>IF(ISNUMBER(A45),Summary!P21,"")</f>
        <v/>
      </c>
      <c r="I45" s="192" t="str">
        <f>IFERROR(Summary!#REF!,"")</f>
        <v/>
      </c>
      <c r="J45" s="168"/>
      <c r="K45" s="195">
        <f t="shared" si="0"/>
        <v>9</v>
      </c>
      <c r="L45" s="196" t="str">
        <f>IF(Summary!K11=0,"",Summary!K11)</f>
        <v/>
      </c>
      <c r="M45" s="168"/>
      <c r="N45" s="168"/>
      <c r="O45" s="168"/>
      <c r="P45" s="168"/>
      <c r="Q45" s="168"/>
      <c r="R45" s="168"/>
      <c r="S45" s="168"/>
      <c r="T45" s="168"/>
    </row>
    <row r="46" spans="1:20">
      <c r="A46" s="186" t="str">
        <f>Summary!O22</f>
        <v/>
      </c>
      <c r="B46" s="187" t="str">
        <f>IF(ISNUMBER(A46),Summary!T22,"")</f>
        <v/>
      </c>
      <c r="C46" s="187" t="str">
        <f>IF(ISNUMBER(A46),Summary!S22,"")</f>
        <v/>
      </c>
      <c r="D46" s="188" t="str">
        <f>IF(ISNUMBER(A46),Summary!U22,"")</f>
        <v/>
      </c>
      <c r="E46" s="188" t="str">
        <f>IF(ISNUMBER(A46),Summary!V22,"")</f>
        <v/>
      </c>
      <c r="F46" s="189" t="str">
        <f>IF(ISNUMBER(A46),Summary!W22,"")</f>
        <v/>
      </c>
      <c r="G46" s="190" t="str">
        <f>IF(ISNUMBER(A46),Summary!X22,"")</f>
        <v/>
      </c>
      <c r="H46" s="191" t="str">
        <f>IF(ISNUMBER(A46),Summary!P22,"")</f>
        <v/>
      </c>
      <c r="I46" s="192" t="str">
        <f>IFERROR(Summary!#REF!,"")</f>
        <v/>
      </c>
      <c r="J46" s="168"/>
      <c r="K46" s="195">
        <f t="shared" si="0"/>
        <v>10</v>
      </c>
      <c r="L46" s="196" t="str">
        <f>IF(Summary!K12=0,"",Summary!K12)</f>
        <v/>
      </c>
      <c r="M46" s="168"/>
      <c r="N46" s="168"/>
      <c r="O46" s="168"/>
      <c r="P46" s="168"/>
      <c r="Q46" s="168"/>
      <c r="R46" s="168"/>
      <c r="S46" s="168"/>
      <c r="T46" s="168"/>
    </row>
    <row r="47" spans="1:20">
      <c r="A47" s="186" t="str">
        <f>Summary!O23</f>
        <v/>
      </c>
      <c r="B47" s="187" t="str">
        <f>IF(ISNUMBER(A47),Summary!T23,"")</f>
        <v/>
      </c>
      <c r="C47" s="187" t="str">
        <f>IF(ISNUMBER(A47),Summary!S23,"")</f>
        <v/>
      </c>
      <c r="D47" s="188" t="str">
        <f>IF(ISNUMBER(A47),Summary!U23,"")</f>
        <v/>
      </c>
      <c r="E47" s="188" t="str">
        <f>IF(ISNUMBER(A47),Summary!V23,"")</f>
        <v/>
      </c>
      <c r="F47" s="189" t="str">
        <f>IF(ISNUMBER(A47),Summary!W23,"")</f>
        <v/>
      </c>
      <c r="G47" s="190" t="str">
        <f>IF(ISNUMBER(A47),Summary!X23,"")</f>
        <v/>
      </c>
      <c r="H47" s="191" t="str">
        <f>IF(ISNUMBER(A47),Summary!P23,"")</f>
        <v/>
      </c>
      <c r="I47" s="192" t="str">
        <f>IFERROR(Summary!#REF!,"")</f>
        <v/>
      </c>
      <c r="J47" s="168"/>
      <c r="K47" s="195">
        <f t="shared" si="0"/>
        <v>11</v>
      </c>
      <c r="L47" s="196" t="str">
        <f>IF(Summary!K13=0,"",Summary!K13)</f>
        <v/>
      </c>
      <c r="M47" s="168"/>
      <c r="N47" s="168"/>
      <c r="O47" s="168"/>
      <c r="P47" s="168"/>
      <c r="Q47" s="168"/>
      <c r="R47" s="168"/>
      <c r="S47" s="168"/>
      <c r="T47" s="168"/>
    </row>
    <row r="48" spans="1:20">
      <c r="A48" s="186" t="str">
        <f>Summary!O24</f>
        <v/>
      </c>
      <c r="B48" s="187" t="str">
        <f>IF(ISNUMBER(A48),Summary!T24,"")</f>
        <v/>
      </c>
      <c r="C48" s="187" t="str">
        <f>IF(ISNUMBER(A48),Summary!S24,"")</f>
        <v/>
      </c>
      <c r="D48" s="188" t="str">
        <f>IF(ISNUMBER(A48),Summary!U24,"")</f>
        <v/>
      </c>
      <c r="E48" s="188" t="str">
        <f>IF(ISNUMBER(A48),Summary!V24,"")</f>
        <v/>
      </c>
      <c r="F48" s="189" t="str">
        <f>IF(ISNUMBER(A48),Summary!W24,"")</f>
        <v/>
      </c>
      <c r="G48" s="190" t="str">
        <f>IF(ISNUMBER(A48),Summary!X24,"")</f>
        <v/>
      </c>
      <c r="H48" s="191" t="str">
        <f>IF(ISNUMBER(A48),Summary!P24,"")</f>
        <v/>
      </c>
      <c r="I48" s="192" t="str">
        <f>IFERROR(Summary!#REF!,"")</f>
        <v/>
      </c>
      <c r="J48" s="168"/>
      <c r="K48" s="195">
        <f t="shared" si="0"/>
        <v>12</v>
      </c>
      <c r="L48" s="196" t="str">
        <f>IF(Summary!K14=0,"",Summary!K14)</f>
        <v/>
      </c>
      <c r="M48" s="168"/>
      <c r="N48" s="168"/>
      <c r="O48" s="168"/>
      <c r="P48" s="168"/>
      <c r="Q48" s="168"/>
      <c r="R48" s="168"/>
      <c r="S48" s="168"/>
      <c r="T48" s="168"/>
    </row>
    <row r="49" spans="1:20">
      <c r="A49" s="186" t="str">
        <f>Summary!O25</f>
        <v/>
      </c>
      <c r="B49" s="187" t="str">
        <f>IF(ISNUMBER(A49),Summary!T25,"")</f>
        <v/>
      </c>
      <c r="C49" s="187" t="str">
        <f>IF(ISNUMBER(A49),Summary!S25,"")</f>
        <v/>
      </c>
      <c r="D49" s="188" t="str">
        <f>IF(ISNUMBER(A49),Summary!U25,"")</f>
        <v/>
      </c>
      <c r="E49" s="188" t="str">
        <f>IF(ISNUMBER(A49),Summary!V25,"")</f>
        <v/>
      </c>
      <c r="F49" s="189" t="str">
        <f>IF(ISNUMBER(A49),Summary!W25,"")</f>
        <v/>
      </c>
      <c r="G49" s="190" t="str">
        <f>IF(ISNUMBER(A49),Summary!X25,"")</f>
        <v/>
      </c>
      <c r="H49" s="191" t="str">
        <f>IF(ISNUMBER(A49),Summary!P25,"")</f>
        <v/>
      </c>
      <c r="I49" s="192" t="str">
        <f>IFERROR(Summary!#REF!,"")</f>
        <v/>
      </c>
      <c r="J49" s="168"/>
      <c r="K49" s="195">
        <f t="shared" si="0"/>
        <v>13</v>
      </c>
      <c r="L49" s="196" t="str">
        <f>IF(Summary!K15=0,"",Summary!K15)</f>
        <v/>
      </c>
      <c r="M49" s="168"/>
      <c r="N49" s="168"/>
      <c r="O49" s="168"/>
      <c r="P49" s="168"/>
      <c r="Q49" s="168"/>
      <c r="R49" s="168"/>
      <c r="S49" s="168"/>
      <c r="T49" s="168"/>
    </row>
    <row r="50" spans="1:20">
      <c r="A50" s="186" t="str">
        <f>Summary!O26</f>
        <v/>
      </c>
      <c r="B50" s="187" t="str">
        <f>IF(ISNUMBER(A50),Summary!T26,"")</f>
        <v/>
      </c>
      <c r="C50" s="187" t="str">
        <f>IF(ISNUMBER(A50),Summary!S26,"")</f>
        <v/>
      </c>
      <c r="D50" s="188" t="str">
        <f>IF(ISNUMBER(A50),Summary!U26,"")</f>
        <v/>
      </c>
      <c r="E50" s="188" t="str">
        <f>IF(ISNUMBER(A50),Summary!V26,"")</f>
        <v/>
      </c>
      <c r="F50" s="189" t="str">
        <f>IF(ISNUMBER(A50),Summary!W26,"")</f>
        <v/>
      </c>
      <c r="G50" s="190" t="str">
        <f>IF(ISNUMBER(A50),Summary!X26,"")</f>
        <v/>
      </c>
      <c r="H50" s="197" t="str">
        <f>IFERROR(Summary!#REF!,"")</f>
        <v/>
      </c>
      <c r="I50" s="192" t="str">
        <f>IFERROR(Summary!#REF!,"")</f>
        <v/>
      </c>
      <c r="J50" s="168"/>
      <c r="K50" s="195">
        <f t="shared" si="0"/>
        <v>14</v>
      </c>
      <c r="L50" s="196" t="str">
        <f>IF(Summary!K16=0,"",Summary!K16)</f>
        <v/>
      </c>
      <c r="M50" s="168"/>
      <c r="N50" s="168"/>
      <c r="O50" s="168"/>
      <c r="P50" s="168"/>
      <c r="Q50" s="168"/>
      <c r="R50" s="168"/>
      <c r="S50" s="168"/>
      <c r="T50" s="168"/>
    </row>
    <row r="51" spans="1:20">
      <c r="A51" s="186" t="str">
        <f>Summary!O27</f>
        <v/>
      </c>
      <c r="B51" s="187" t="str">
        <f>IF(ISNUMBER(A51),Summary!T27,"")</f>
        <v/>
      </c>
      <c r="C51" s="187" t="str">
        <f>IF(ISNUMBER(A51),Summary!S27,"")</f>
        <v/>
      </c>
      <c r="D51" s="188" t="str">
        <f>IF(ISNUMBER(A51),Summary!U27,"")</f>
        <v/>
      </c>
      <c r="E51" s="188" t="str">
        <f>IF(ISNUMBER(A51),Summary!V27,"")</f>
        <v/>
      </c>
      <c r="F51" s="189" t="str">
        <f>IF(ISNUMBER(A51),Summary!W27,"")</f>
        <v/>
      </c>
      <c r="G51" s="190" t="str">
        <f>IF(ISNUMBER(A51),Summary!X27,"")</f>
        <v/>
      </c>
      <c r="H51" s="197" t="str">
        <f>IFERROR(Summary!#REF!,"")</f>
        <v/>
      </c>
      <c r="I51" s="192" t="str">
        <f>IFERROR(Summary!#REF!,"")</f>
        <v/>
      </c>
      <c r="J51" s="168"/>
      <c r="K51" s="195">
        <f t="shared" si="0"/>
        <v>15</v>
      </c>
      <c r="L51" s="196" t="str">
        <f>IF(Summary!K17=0,"",Summary!K17)</f>
        <v/>
      </c>
      <c r="M51" s="168"/>
      <c r="N51" s="168"/>
      <c r="O51" s="168"/>
      <c r="P51" s="168"/>
      <c r="Q51" s="168"/>
      <c r="R51" s="168"/>
      <c r="S51" s="168"/>
      <c r="T51" s="168"/>
    </row>
    <row r="52" spans="1:20">
      <c r="A52" s="186" t="str">
        <f>Summary!O28</f>
        <v/>
      </c>
      <c r="B52" s="187" t="str">
        <f>IF(ISNUMBER(A52),Summary!T28,"")</f>
        <v/>
      </c>
      <c r="C52" s="187" t="str">
        <f>IF(ISNUMBER(A52),Summary!S28,"")</f>
        <v/>
      </c>
      <c r="D52" s="188" t="str">
        <f>IF(ISNUMBER(A52),Summary!U28,"")</f>
        <v/>
      </c>
      <c r="E52" s="188" t="str">
        <f>IF(ISNUMBER(A52),Summary!V28,"")</f>
        <v/>
      </c>
      <c r="F52" s="189" t="str">
        <f>IF(ISNUMBER(A52),Summary!W28,"")</f>
        <v/>
      </c>
      <c r="G52" s="190" t="str">
        <f>IF(ISNUMBER(A52),Summary!X28,"")</f>
        <v/>
      </c>
      <c r="H52" s="197" t="str">
        <f>IFERROR(Summary!#REF!,"")</f>
        <v/>
      </c>
      <c r="I52" s="192" t="str">
        <f>IFERROR(Summary!#REF!,"")</f>
        <v/>
      </c>
      <c r="J52" s="168"/>
      <c r="K52" s="195">
        <f t="shared" si="0"/>
        <v>16</v>
      </c>
      <c r="L52" s="196" t="str">
        <f>IF(Summary!K18=0,"",Summary!K18)</f>
        <v/>
      </c>
      <c r="M52" s="168"/>
      <c r="N52" s="168"/>
      <c r="O52" s="168"/>
      <c r="P52" s="168"/>
      <c r="Q52" s="168"/>
      <c r="R52" s="168"/>
      <c r="S52" s="168"/>
      <c r="T52" s="168"/>
    </row>
    <row r="53" spans="1:20">
      <c r="A53" s="186" t="str">
        <f>Summary!O29</f>
        <v/>
      </c>
      <c r="B53" s="187" t="str">
        <f>IF(ISNUMBER(A53),Summary!T29,"")</f>
        <v/>
      </c>
      <c r="C53" s="187" t="str">
        <f>IF(ISNUMBER(A53),Summary!S29,"")</f>
        <v/>
      </c>
      <c r="D53" s="188" t="str">
        <f>IF(ISNUMBER(A53),Summary!U29,"")</f>
        <v/>
      </c>
      <c r="E53" s="188" t="str">
        <f>IF(ISNUMBER(A53),Summary!V29,"")</f>
        <v/>
      </c>
      <c r="F53" s="189" t="str">
        <f>IF(ISNUMBER(A53),Summary!W29,"")</f>
        <v/>
      </c>
      <c r="G53" s="190" t="str">
        <f>IF(ISNUMBER(A53),Summary!X29,"")</f>
        <v/>
      </c>
      <c r="H53" s="197" t="str">
        <f>IFERROR(Summary!#REF!,"")</f>
        <v/>
      </c>
      <c r="I53" s="192" t="str">
        <f>IFERROR(Summary!#REF!,"")</f>
        <v/>
      </c>
      <c r="J53" s="168"/>
      <c r="K53" s="195">
        <f t="shared" si="0"/>
        <v>17</v>
      </c>
      <c r="L53" s="196" t="str">
        <f>IF(Summary!K19=0,"",Summary!K19)</f>
        <v/>
      </c>
      <c r="M53" s="168"/>
      <c r="N53" s="168"/>
      <c r="O53" s="168"/>
      <c r="P53" s="168"/>
      <c r="Q53" s="168"/>
      <c r="R53" s="168"/>
      <c r="S53" s="168"/>
      <c r="T53" s="168"/>
    </row>
    <row r="54" spans="1:20">
      <c r="A54" s="186"/>
      <c r="B54" s="187"/>
      <c r="C54" s="187"/>
      <c r="D54" s="188"/>
      <c r="E54" s="188"/>
      <c r="F54" s="189"/>
      <c r="G54" s="190"/>
      <c r="H54" s="197"/>
      <c r="I54" s="192"/>
      <c r="J54" s="168"/>
      <c r="K54" s="195">
        <f t="shared" si="0"/>
        <v>18</v>
      </c>
      <c r="L54" s="196" t="str">
        <f>IF(Summary!K20=0,"",Summary!K20)</f>
        <v/>
      </c>
      <c r="M54" s="168"/>
      <c r="N54" s="168"/>
      <c r="O54" s="168"/>
      <c r="P54" s="168"/>
      <c r="Q54" s="168"/>
      <c r="R54" s="168"/>
      <c r="S54" s="168"/>
      <c r="T54" s="168"/>
    </row>
    <row r="55" spans="1:20">
      <c r="A55" s="186"/>
      <c r="B55" s="187"/>
      <c r="C55" s="187"/>
      <c r="D55" s="188"/>
      <c r="E55" s="188"/>
      <c r="F55" s="189"/>
      <c r="G55" s="190"/>
      <c r="H55" s="197"/>
      <c r="I55" s="192"/>
      <c r="J55" s="168"/>
      <c r="K55" s="195">
        <f t="shared" si="0"/>
        <v>19</v>
      </c>
      <c r="L55" s="196" t="str">
        <f>IF(Summary!K21=0,"",Summary!K21)</f>
        <v/>
      </c>
      <c r="M55" s="168"/>
      <c r="N55" s="168"/>
      <c r="O55" s="168"/>
      <c r="P55" s="168"/>
      <c r="Q55" s="168"/>
      <c r="R55" s="168"/>
      <c r="S55" s="168"/>
      <c r="T55" s="168"/>
    </row>
    <row r="56" spans="1:20">
      <c r="A56" s="186"/>
      <c r="B56" s="187"/>
      <c r="C56" s="187"/>
      <c r="D56" s="188"/>
      <c r="E56" s="188"/>
      <c r="F56" s="189"/>
      <c r="G56" s="190"/>
      <c r="H56" s="197"/>
      <c r="I56" s="192"/>
      <c r="J56" s="168"/>
      <c r="K56" s="195">
        <f t="shared" si="0"/>
        <v>20</v>
      </c>
      <c r="L56" s="196" t="str">
        <f>IF(Summary!K22=0,"",Summary!K22)</f>
        <v/>
      </c>
      <c r="M56" s="168"/>
      <c r="N56" s="168"/>
      <c r="O56" s="168"/>
      <c r="P56" s="168"/>
      <c r="Q56" s="168"/>
      <c r="R56" s="168"/>
      <c r="S56" s="168"/>
      <c r="T56" s="168"/>
    </row>
    <row r="57" spans="1:20">
      <c r="A57" s="186"/>
      <c r="B57" s="187"/>
      <c r="C57" s="187"/>
      <c r="D57" s="188"/>
      <c r="E57" s="188"/>
      <c r="F57" s="189"/>
      <c r="G57" s="190"/>
      <c r="H57" s="197"/>
      <c r="I57" s="192"/>
      <c r="J57" s="168"/>
      <c r="K57" s="130"/>
      <c r="L57" s="130"/>
      <c r="M57" s="168"/>
      <c r="N57" s="168"/>
      <c r="O57" s="168"/>
      <c r="P57" s="168"/>
      <c r="Q57" s="168"/>
      <c r="R57" s="168"/>
      <c r="S57" s="168"/>
      <c r="T57" s="168"/>
    </row>
    <row r="58" spans="1:20">
      <c r="A58" s="186"/>
      <c r="B58" s="187"/>
      <c r="C58" s="187"/>
      <c r="D58" s="188"/>
      <c r="E58" s="188"/>
      <c r="F58" s="189"/>
      <c r="G58" s="190"/>
      <c r="H58" s="197"/>
      <c r="I58" s="192"/>
      <c r="J58" s="168"/>
      <c r="K58" s="210" t="s">
        <v>195</v>
      </c>
      <c r="L58" s="211"/>
      <c r="M58" s="130"/>
      <c r="N58" s="130"/>
      <c r="O58" s="130"/>
      <c r="P58" s="130"/>
      <c r="Q58" s="130"/>
      <c r="R58" s="130"/>
      <c r="S58" s="130"/>
      <c r="T58" s="168"/>
    </row>
    <row r="59" spans="1:20">
      <c r="A59" s="186"/>
      <c r="B59" s="187"/>
      <c r="C59" s="187"/>
      <c r="D59" s="188"/>
      <c r="E59" s="188"/>
      <c r="F59" s="189"/>
      <c r="G59" s="190"/>
      <c r="H59" s="197"/>
      <c r="I59" s="192"/>
      <c r="J59" s="168"/>
      <c r="K59" s="211"/>
      <c r="L59" s="211"/>
      <c r="M59" s="130"/>
      <c r="N59" s="130"/>
      <c r="O59" s="130"/>
      <c r="P59" s="130"/>
      <c r="Q59" s="130"/>
      <c r="R59" s="130"/>
      <c r="S59" s="130"/>
      <c r="T59" s="168"/>
    </row>
    <row r="60" spans="1:20">
      <c r="A60" s="186"/>
      <c r="B60" s="187"/>
      <c r="C60" s="187"/>
      <c r="D60" s="188"/>
      <c r="E60" s="188"/>
      <c r="F60" s="189"/>
      <c r="G60" s="190"/>
      <c r="H60" s="197"/>
      <c r="I60" s="192"/>
      <c r="J60" s="168"/>
      <c r="K60" s="212"/>
      <c r="L60" s="212"/>
      <c r="M60" s="130"/>
      <c r="N60" s="130"/>
      <c r="O60" s="130"/>
      <c r="P60" s="130"/>
      <c r="Q60" s="130"/>
      <c r="R60" s="130"/>
      <c r="S60" s="130"/>
      <c r="T60" s="168"/>
    </row>
    <row r="61" spans="1:20">
      <c r="A61" s="186"/>
      <c r="B61" s="187"/>
      <c r="C61" s="187"/>
      <c r="D61" s="188"/>
      <c r="E61" s="188"/>
      <c r="F61" s="189"/>
      <c r="G61" s="190"/>
      <c r="H61" s="197"/>
      <c r="I61" s="192"/>
      <c r="J61" s="168"/>
      <c r="K61" s="130"/>
      <c r="L61" s="130"/>
      <c r="M61" s="130"/>
      <c r="N61" s="130"/>
      <c r="O61" s="130"/>
      <c r="P61" s="130"/>
      <c r="Q61" s="130"/>
      <c r="R61" s="130"/>
      <c r="S61" s="130"/>
      <c r="T61" s="168"/>
    </row>
    <row r="62" spans="1:20">
      <c r="A62" s="186"/>
      <c r="B62" s="187"/>
      <c r="C62" s="187"/>
      <c r="D62" s="188"/>
      <c r="E62" s="188"/>
      <c r="F62" s="189"/>
      <c r="G62" s="190"/>
      <c r="H62" s="192"/>
      <c r="I62" s="192"/>
      <c r="J62" s="168"/>
      <c r="K62" s="130"/>
      <c r="L62" s="130"/>
      <c r="M62" s="130"/>
      <c r="N62" s="130"/>
      <c r="O62" s="130"/>
      <c r="P62" s="130"/>
      <c r="Q62" s="130"/>
      <c r="R62" s="130"/>
      <c r="S62" s="130"/>
      <c r="T62" s="168"/>
    </row>
    <row r="63" spans="1:20">
      <c r="A63" s="186"/>
      <c r="B63" s="187"/>
      <c r="C63" s="187"/>
      <c r="D63" s="188"/>
      <c r="E63" s="188"/>
      <c r="F63" s="189"/>
      <c r="G63" s="190"/>
      <c r="H63" s="192"/>
      <c r="I63" s="192"/>
      <c r="J63" s="168"/>
      <c r="K63" s="130"/>
      <c r="L63" s="130"/>
      <c r="M63" s="130"/>
      <c r="N63" s="130"/>
      <c r="O63" s="130"/>
      <c r="P63" s="130"/>
      <c r="Q63" s="130"/>
      <c r="R63" s="130"/>
      <c r="S63" s="130"/>
      <c r="T63" s="168"/>
    </row>
    <row r="64" spans="1:20">
      <c r="A64" s="186"/>
      <c r="B64" s="187"/>
      <c r="C64" s="187"/>
      <c r="D64" s="188"/>
      <c r="E64" s="188"/>
      <c r="F64" s="189"/>
      <c r="G64" s="190"/>
      <c r="H64" s="192"/>
      <c r="I64" s="192"/>
      <c r="J64" s="168"/>
      <c r="K64" s="130"/>
      <c r="L64" s="130"/>
      <c r="M64" s="130"/>
      <c r="N64" s="130"/>
      <c r="O64" s="130"/>
      <c r="P64" s="130"/>
      <c r="Q64" s="130"/>
      <c r="R64" s="130"/>
      <c r="S64" s="130"/>
      <c r="T64" s="168"/>
    </row>
    <row r="65" spans="1:20">
      <c r="A65" s="186"/>
      <c r="B65" s="187"/>
      <c r="C65" s="187"/>
      <c r="D65" s="188"/>
      <c r="E65" s="188"/>
      <c r="F65" s="189"/>
      <c r="G65" s="190"/>
      <c r="H65" s="192"/>
      <c r="I65" s="192"/>
      <c r="J65" s="168"/>
      <c r="K65" s="130"/>
      <c r="L65" s="130"/>
      <c r="M65" s="130"/>
      <c r="N65" s="130"/>
      <c r="O65" s="130"/>
      <c r="P65" s="130"/>
      <c r="Q65" s="130"/>
      <c r="R65" s="130"/>
      <c r="S65" s="130"/>
      <c r="T65" s="168"/>
    </row>
    <row r="66" spans="1:20">
      <c r="A66" s="186"/>
      <c r="B66" s="187"/>
      <c r="C66" s="187"/>
      <c r="D66" s="188"/>
      <c r="E66" s="188"/>
      <c r="F66" s="189"/>
      <c r="G66" s="190"/>
      <c r="H66" s="192"/>
      <c r="I66" s="192"/>
      <c r="J66" s="168"/>
      <c r="K66" s="130"/>
      <c r="L66" s="130"/>
      <c r="M66" s="130"/>
      <c r="N66" s="130"/>
      <c r="O66" s="130"/>
      <c r="P66" s="130"/>
      <c r="Q66" s="130"/>
      <c r="R66" s="130"/>
      <c r="S66" s="130"/>
      <c r="T66" s="168"/>
    </row>
    <row r="67" spans="1:20">
      <c r="A67" s="186"/>
      <c r="B67" s="187"/>
      <c r="C67" s="187"/>
      <c r="D67" s="188"/>
      <c r="E67" s="188"/>
      <c r="F67" s="189"/>
      <c r="G67" s="190"/>
      <c r="H67" s="192"/>
      <c r="I67" s="192"/>
      <c r="J67" s="168"/>
      <c r="K67" s="130"/>
      <c r="L67" s="130"/>
      <c r="M67" s="130"/>
      <c r="N67" s="130"/>
      <c r="O67" s="130"/>
      <c r="P67" s="130"/>
      <c r="Q67" s="130"/>
      <c r="R67" s="130"/>
      <c r="S67" s="130"/>
      <c r="T67" s="168"/>
    </row>
    <row r="68" spans="1:20">
      <c r="A68" s="198"/>
      <c r="B68" s="187"/>
      <c r="C68" s="187"/>
      <c r="D68" s="188"/>
      <c r="E68" s="188"/>
      <c r="F68" s="189"/>
      <c r="G68" s="190"/>
      <c r="H68" s="192"/>
      <c r="I68" s="192"/>
      <c r="J68" s="168"/>
      <c r="K68" s="130"/>
      <c r="L68" s="130"/>
      <c r="M68" s="130"/>
      <c r="N68" s="130"/>
      <c r="O68" s="130"/>
      <c r="P68" s="130"/>
      <c r="Q68" s="130"/>
      <c r="R68" s="130"/>
      <c r="S68" s="130"/>
      <c r="T68" s="168"/>
    </row>
    <row r="69" spans="1:20">
      <c r="A69" s="198"/>
      <c r="B69" s="187"/>
      <c r="C69" s="187"/>
      <c r="D69" s="188"/>
      <c r="E69" s="188"/>
      <c r="F69" s="189"/>
      <c r="G69" s="190"/>
      <c r="H69" s="192"/>
      <c r="I69" s="192"/>
      <c r="J69" s="168"/>
      <c r="K69" s="130"/>
      <c r="L69" s="130"/>
      <c r="M69" s="130"/>
      <c r="N69" s="130"/>
      <c r="O69" s="130"/>
      <c r="P69" s="130"/>
      <c r="Q69" s="130"/>
      <c r="R69" s="130"/>
      <c r="S69" s="130"/>
      <c r="T69" s="168"/>
    </row>
    <row r="70" spans="1:20">
      <c r="A70" s="198"/>
      <c r="B70" s="187"/>
      <c r="C70" s="187"/>
      <c r="D70" s="188"/>
      <c r="E70" s="188"/>
      <c r="F70" s="189"/>
      <c r="G70" s="190"/>
      <c r="H70" s="192"/>
      <c r="I70" s="192"/>
      <c r="J70" s="168"/>
      <c r="K70" s="130"/>
      <c r="L70" s="130"/>
      <c r="M70" s="130"/>
      <c r="N70" s="130"/>
      <c r="O70" s="130"/>
      <c r="P70" s="130"/>
      <c r="Q70" s="130"/>
      <c r="R70" s="130"/>
      <c r="S70" s="130"/>
      <c r="T70" s="168"/>
    </row>
    <row r="71" spans="1:20">
      <c r="A71" s="198"/>
      <c r="B71" s="187"/>
      <c r="C71" s="187"/>
      <c r="D71" s="188"/>
      <c r="E71" s="188"/>
      <c r="F71" s="189"/>
      <c r="G71" s="190"/>
      <c r="H71" s="192"/>
      <c r="I71" s="192"/>
      <c r="J71" s="168"/>
      <c r="K71" s="130"/>
      <c r="L71" s="130"/>
      <c r="M71" s="130"/>
      <c r="N71" s="130"/>
      <c r="O71" s="130"/>
      <c r="P71" s="130"/>
      <c r="Q71" s="130"/>
      <c r="R71" s="130"/>
      <c r="S71" s="130"/>
      <c r="T71" s="168"/>
    </row>
    <row r="72" spans="1:20">
      <c r="A72" s="198"/>
      <c r="B72" s="187"/>
      <c r="C72" s="187"/>
      <c r="D72" s="188"/>
      <c r="E72" s="188"/>
      <c r="F72" s="189"/>
      <c r="G72" s="190"/>
      <c r="H72" s="192"/>
      <c r="I72" s="192"/>
      <c r="J72" s="168"/>
      <c r="K72" s="130"/>
      <c r="L72" s="130"/>
      <c r="M72" s="130"/>
      <c r="N72" s="130"/>
      <c r="O72" s="130"/>
      <c r="P72" s="130"/>
      <c r="Q72" s="130"/>
      <c r="R72" s="130"/>
      <c r="S72" s="130"/>
      <c r="T72" s="168"/>
    </row>
    <row r="73" spans="1:20">
      <c r="A73" s="198"/>
      <c r="B73" s="187"/>
      <c r="C73" s="187"/>
      <c r="D73" s="188"/>
      <c r="E73" s="188"/>
      <c r="F73" s="189"/>
      <c r="G73" s="190"/>
      <c r="H73" s="192"/>
      <c r="I73" s="192"/>
      <c r="J73" s="168"/>
      <c r="K73" s="130"/>
      <c r="L73" s="130"/>
      <c r="M73" s="130"/>
      <c r="N73" s="130"/>
      <c r="O73" s="130"/>
      <c r="P73" s="130"/>
      <c r="Q73" s="130"/>
      <c r="R73" s="130"/>
      <c r="S73" s="130"/>
      <c r="T73" s="168"/>
    </row>
    <row r="74" spans="1:20">
      <c r="A74" s="198"/>
      <c r="B74" s="187"/>
      <c r="C74" s="187"/>
      <c r="D74" s="188"/>
      <c r="E74" s="188"/>
      <c r="F74" s="189"/>
      <c r="G74" s="190"/>
      <c r="H74" s="192"/>
      <c r="I74" s="192"/>
      <c r="J74" s="168"/>
      <c r="K74" s="130"/>
      <c r="L74" s="130"/>
      <c r="M74" s="130"/>
      <c r="N74" s="130"/>
      <c r="O74" s="130"/>
      <c r="P74" s="130"/>
      <c r="Q74" s="130"/>
      <c r="R74" s="130"/>
      <c r="S74" s="130"/>
      <c r="T74" s="168"/>
    </row>
    <row r="75" spans="1:20">
      <c r="A75" s="198"/>
      <c r="B75" s="187"/>
      <c r="C75" s="187"/>
      <c r="D75" s="188"/>
      <c r="E75" s="188"/>
      <c r="F75" s="189"/>
      <c r="G75" s="190"/>
      <c r="H75" s="192"/>
      <c r="I75" s="192"/>
      <c r="J75" s="168"/>
      <c r="K75" s="130"/>
      <c r="L75" s="130"/>
      <c r="M75" s="130"/>
      <c r="N75" s="130"/>
      <c r="O75" s="130"/>
      <c r="P75" s="130"/>
      <c r="Q75" s="130"/>
      <c r="R75" s="130"/>
      <c r="S75" s="130"/>
      <c r="T75" s="168"/>
    </row>
    <row r="76" spans="1:20">
      <c r="A76" s="198"/>
      <c r="B76" s="187"/>
      <c r="C76" s="187"/>
      <c r="D76" s="188"/>
      <c r="E76" s="188"/>
      <c r="F76" s="189"/>
      <c r="G76" s="190"/>
      <c r="H76" s="192"/>
      <c r="I76" s="192"/>
      <c r="J76" s="168"/>
      <c r="K76" s="130"/>
      <c r="L76" s="130"/>
      <c r="M76" s="130"/>
      <c r="N76" s="130"/>
      <c r="O76" s="130"/>
      <c r="P76" s="130"/>
      <c r="Q76" s="130"/>
      <c r="R76" s="130"/>
      <c r="S76" s="130"/>
      <c r="T76" s="168"/>
    </row>
    <row r="77" spans="1:20">
      <c r="A77" s="198"/>
      <c r="B77" s="187"/>
      <c r="C77" s="187"/>
      <c r="D77" s="188"/>
      <c r="E77" s="188"/>
      <c r="F77" s="189"/>
      <c r="G77" s="190"/>
      <c r="H77" s="192"/>
      <c r="I77" s="192"/>
      <c r="J77" s="168"/>
      <c r="K77" s="130"/>
      <c r="L77" s="130"/>
      <c r="M77" s="130"/>
      <c r="N77" s="130"/>
      <c r="O77" s="130"/>
      <c r="P77" s="130"/>
      <c r="Q77" s="130"/>
      <c r="R77" s="130"/>
      <c r="S77" s="130"/>
      <c r="T77" s="168"/>
    </row>
    <row r="78" spans="1:20">
      <c r="A78" s="198"/>
      <c r="B78" s="187"/>
      <c r="C78" s="187"/>
      <c r="D78" s="188"/>
      <c r="E78" s="188"/>
      <c r="F78" s="189"/>
      <c r="G78" s="190"/>
      <c r="H78" s="192"/>
      <c r="I78" s="192"/>
      <c r="J78" s="168"/>
      <c r="K78" s="130"/>
      <c r="L78" s="130"/>
      <c r="M78" s="130"/>
      <c r="N78" s="130"/>
      <c r="O78" s="130"/>
      <c r="P78" s="130"/>
      <c r="Q78" s="130"/>
      <c r="R78" s="130"/>
      <c r="S78" s="130"/>
      <c r="T78" s="168"/>
    </row>
    <row r="79" spans="1:20">
      <c r="A79" s="198"/>
      <c r="B79" s="187"/>
      <c r="C79" s="187"/>
      <c r="D79" s="188"/>
      <c r="E79" s="188"/>
      <c r="F79" s="189"/>
      <c r="G79" s="190"/>
      <c r="H79" s="192"/>
      <c r="I79" s="192"/>
      <c r="J79" s="168"/>
      <c r="K79" s="130"/>
      <c r="L79" s="130"/>
      <c r="M79" s="130"/>
      <c r="N79" s="130"/>
      <c r="O79" s="130"/>
      <c r="P79" s="130"/>
      <c r="Q79" s="130"/>
      <c r="R79" s="130"/>
      <c r="S79" s="130"/>
      <c r="T79" s="168"/>
    </row>
    <row r="80" spans="1:20">
      <c r="A80" s="198"/>
      <c r="B80" s="187"/>
      <c r="C80" s="187"/>
      <c r="D80" s="188"/>
      <c r="E80" s="188"/>
      <c r="F80" s="189"/>
      <c r="G80" s="190"/>
      <c r="H80" s="192"/>
      <c r="I80" s="192"/>
      <c r="J80" s="168"/>
      <c r="K80" s="130"/>
      <c r="L80" s="130"/>
      <c r="M80" s="130"/>
      <c r="N80" s="130"/>
      <c r="O80" s="130"/>
      <c r="P80" s="130"/>
      <c r="Q80" s="130"/>
      <c r="R80" s="130"/>
      <c r="S80" s="130"/>
      <c r="T80" s="168"/>
    </row>
    <row r="81" spans="1:20">
      <c r="A81" s="198"/>
      <c r="B81" s="187"/>
      <c r="C81" s="187"/>
      <c r="D81" s="188"/>
      <c r="E81" s="188"/>
      <c r="F81" s="189"/>
      <c r="G81" s="190"/>
      <c r="H81" s="192"/>
      <c r="I81" s="192"/>
      <c r="J81" s="168"/>
      <c r="K81" s="130"/>
      <c r="L81" s="130"/>
      <c r="M81" s="130"/>
      <c r="N81" s="130"/>
      <c r="O81" s="130"/>
      <c r="P81" s="130"/>
      <c r="Q81" s="130"/>
      <c r="R81" s="130"/>
      <c r="S81" s="130"/>
      <c r="T81" s="168"/>
    </row>
    <row r="82" spans="1:20">
      <c r="A82" s="198"/>
      <c r="B82" s="187"/>
      <c r="C82" s="187"/>
      <c r="D82" s="188"/>
      <c r="E82" s="188"/>
      <c r="F82" s="189"/>
      <c r="G82" s="190"/>
      <c r="H82" s="192"/>
      <c r="I82" s="192"/>
      <c r="J82" s="168"/>
      <c r="K82" s="130"/>
      <c r="L82" s="130"/>
      <c r="M82" s="130"/>
      <c r="N82" s="130"/>
      <c r="O82" s="130"/>
      <c r="P82" s="130"/>
      <c r="Q82" s="130"/>
      <c r="R82" s="130"/>
      <c r="S82" s="130"/>
      <c r="T82" s="168"/>
    </row>
    <row r="83" spans="1:20">
      <c r="A83" s="198"/>
      <c r="B83" s="187"/>
      <c r="C83" s="187"/>
      <c r="D83" s="188"/>
      <c r="E83" s="188"/>
      <c r="F83" s="189"/>
      <c r="G83" s="190"/>
      <c r="H83" s="192"/>
      <c r="I83" s="192"/>
      <c r="J83" s="168"/>
      <c r="K83" s="130"/>
      <c r="L83" s="130"/>
      <c r="M83" s="130"/>
      <c r="N83" s="130"/>
      <c r="O83" s="130"/>
      <c r="P83" s="130"/>
      <c r="Q83" s="130"/>
      <c r="R83" s="130"/>
      <c r="S83" s="130"/>
      <c r="T83" s="168"/>
    </row>
    <row r="84" spans="1:20">
      <c r="A84" s="198"/>
      <c r="B84" s="187"/>
      <c r="C84" s="187"/>
      <c r="D84" s="188"/>
      <c r="E84" s="188"/>
      <c r="F84" s="189"/>
      <c r="G84" s="190"/>
      <c r="H84" s="192"/>
      <c r="I84" s="192"/>
      <c r="J84" s="168"/>
      <c r="K84" s="130"/>
      <c r="L84" s="130"/>
      <c r="M84" s="130"/>
      <c r="N84" s="130"/>
      <c r="O84" s="130"/>
      <c r="P84" s="130"/>
      <c r="Q84" s="130"/>
      <c r="R84" s="130"/>
      <c r="S84" s="130"/>
      <c r="T84" s="168"/>
    </row>
    <row r="85" spans="1:20">
      <c r="A85" s="198"/>
      <c r="B85" s="187"/>
      <c r="C85" s="187"/>
      <c r="D85" s="188"/>
      <c r="E85" s="188"/>
      <c r="F85" s="189"/>
      <c r="G85" s="190"/>
      <c r="H85" s="192"/>
      <c r="I85" s="192"/>
      <c r="J85" s="168"/>
      <c r="K85" s="130"/>
      <c r="L85" s="130"/>
      <c r="M85" s="130"/>
      <c r="N85" s="130"/>
      <c r="O85" s="130"/>
      <c r="P85" s="130"/>
      <c r="Q85" s="130"/>
      <c r="R85" s="130"/>
      <c r="S85" s="130"/>
      <c r="T85" s="168"/>
    </row>
    <row r="86" spans="1:20">
      <c r="A86" s="198"/>
      <c r="B86" s="187"/>
      <c r="C86" s="187"/>
      <c r="D86" s="188"/>
      <c r="E86" s="188"/>
      <c r="F86" s="189"/>
      <c r="G86" s="190"/>
      <c r="H86" s="192"/>
      <c r="I86" s="192"/>
      <c r="J86" s="168"/>
      <c r="K86" s="130"/>
      <c r="L86" s="130"/>
      <c r="M86" s="130"/>
      <c r="N86" s="130"/>
      <c r="O86" s="130"/>
      <c r="P86" s="130"/>
      <c r="Q86" s="130"/>
      <c r="R86" s="130"/>
      <c r="S86" s="130"/>
      <c r="T86" s="168"/>
    </row>
    <row r="87" spans="1:20">
      <c r="A87" s="198"/>
      <c r="B87" s="187"/>
      <c r="C87" s="187"/>
      <c r="D87" s="188"/>
      <c r="E87" s="188"/>
      <c r="F87" s="189"/>
      <c r="G87" s="190"/>
      <c r="H87" s="192"/>
      <c r="I87" s="192"/>
      <c r="J87" s="168"/>
      <c r="K87" s="130"/>
      <c r="L87" s="130"/>
      <c r="M87" s="130"/>
      <c r="N87" s="130"/>
      <c r="O87" s="130"/>
      <c r="P87" s="130"/>
      <c r="Q87" s="130"/>
      <c r="R87" s="130"/>
      <c r="S87" s="130"/>
      <c r="T87" s="168"/>
    </row>
    <row r="88" spans="1:20">
      <c r="A88" s="198"/>
      <c r="B88" s="187"/>
      <c r="C88" s="187"/>
      <c r="D88" s="188"/>
      <c r="E88" s="188"/>
      <c r="F88" s="189"/>
      <c r="G88" s="190"/>
      <c r="H88" s="192"/>
      <c r="I88" s="192"/>
      <c r="J88" s="168"/>
      <c r="K88" s="130"/>
      <c r="L88" s="130"/>
      <c r="M88" s="130"/>
      <c r="N88" s="130"/>
      <c r="O88" s="130"/>
      <c r="P88" s="130"/>
      <c r="Q88" s="130"/>
      <c r="R88" s="130"/>
      <c r="S88" s="130"/>
      <c r="T88" s="168"/>
    </row>
    <row r="89" spans="1:20">
      <c r="A89" s="198"/>
      <c r="B89" s="187"/>
      <c r="C89" s="187"/>
      <c r="D89" s="188"/>
      <c r="E89" s="188"/>
      <c r="F89" s="189"/>
      <c r="G89" s="190"/>
      <c r="H89" s="192"/>
      <c r="I89" s="192"/>
      <c r="J89" s="168"/>
      <c r="K89" s="130"/>
      <c r="L89" s="130"/>
      <c r="M89" s="130"/>
      <c r="N89" s="130"/>
      <c r="O89" s="130"/>
      <c r="P89" s="130"/>
      <c r="Q89" s="130"/>
      <c r="R89" s="130"/>
      <c r="S89" s="130"/>
      <c r="T89" s="168"/>
    </row>
    <row r="90" spans="1:20">
      <c r="A90" s="198"/>
      <c r="B90" s="187"/>
      <c r="C90" s="187"/>
      <c r="D90" s="188"/>
      <c r="E90" s="188"/>
      <c r="F90" s="189"/>
      <c r="G90" s="190"/>
      <c r="H90" s="192"/>
      <c r="I90" s="192"/>
      <c r="J90" s="168"/>
      <c r="K90" s="130"/>
      <c r="L90" s="130"/>
      <c r="M90" s="130"/>
      <c r="N90" s="130"/>
      <c r="O90" s="130"/>
      <c r="P90" s="130"/>
      <c r="Q90" s="130"/>
      <c r="R90" s="130"/>
      <c r="S90" s="130"/>
      <c r="T90" s="168"/>
    </row>
    <row r="91" spans="1:20">
      <c r="A91" s="198"/>
      <c r="B91" s="187"/>
      <c r="C91" s="187"/>
      <c r="D91" s="188"/>
      <c r="E91" s="188"/>
      <c r="F91" s="189"/>
      <c r="G91" s="190"/>
      <c r="H91" s="192"/>
      <c r="I91" s="192"/>
      <c r="J91" s="168"/>
      <c r="K91" s="130"/>
      <c r="L91" s="130"/>
      <c r="M91" s="130"/>
      <c r="N91" s="130"/>
      <c r="O91" s="130"/>
      <c r="P91" s="130"/>
      <c r="Q91" s="130"/>
      <c r="R91" s="130"/>
      <c r="S91" s="130"/>
      <c r="T91" s="168"/>
    </row>
    <row r="92" spans="1:20">
      <c r="A92" s="198"/>
      <c r="B92" s="187"/>
      <c r="C92" s="187"/>
      <c r="D92" s="188"/>
      <c r="E92" s="188"/>
      <c r="F92" s="189"/>
      <c r="G92" s="190"/>
      <c r="H92" s="192"/>
      <c r="I92" s="192"/>
      <c r="J92" s="168"/>
      <c r="K92" s="130"/>
      <c r="L92" s="130"/>
      <c r="M92" s="130"/>
      <c r="N92" s="130"/>
      <c r="O92" s="130"/>
      <c r="P92" s="130"/>
      <c r="Q92" s="130"/>
      <c r="R92" s="130"/>
      <c r="S92" s="130"/>
      <c r="T92" s="168"/>
    </row>
    <row r="93" spans="1:20">
      <c r="A93" s="198"/>
      <c r="B93" s="187"/>
      <c r="C93" s="187"/>
      <c r="D93" s="188"/>
      <c r="E93" s="188"/>
      <c r="F93" s="189"/>
      <c r="G93" s="190"/>
      <c r="H93" s="192"/>
      <c r="I93" s="192"/>
      <c r="J93" s="168"/>
      <c r="K93" s="130"/>
      <c r="L93" s="130"/>
      <c r="M93" s="130"/>
      <c r="N93" s="130"/>
      <c r="O93" s="130"/>
      <c r="P93" s="130"/>
      <c r="Q93" s="130"/>
      <c r="R93" s="130"/>
      <c r="S93" s="130"/>
      <c r="T93" s="168"/>
    </row>
    <row r="94" spans="1:20">
      <c r="A94" s="198"/>
      <c r="B94" s="187"/>
      <c r="C94" s="187"/>
      <c r="D94" s="188"/>
      <c r="E94" s="188"/>
      <c r="F94" s="189"/>
      <c r="G94" s="190"/>
      <c r="H94" s="192"/>
      <c r="I94" s="192"/>
      <c r="J94" s="168"/>
      <c r="K94" s="130"/>
      <c r="L94" s="130"/>
      <c r="M94" s="130"/>
      <c r="N94" s="130"/>
      <c r="O94" s="130"/>
      <c r="P94" s="130"/>
      <c r="Q94" s="130"/>
      <c r="R94" s="130"/>
      <c r="S94" s="130"/>
      <c r="T94" s="168"/>
    </row>
    <row r="95" spans="1:20">
      <c r="A95" s="198"/>
      <c r="B95" s="187"/>
      <c r="C95" s="187"/>
      <c r="D95" s="188"/>
      <c r="E95" s="188"/>
      <c r="F95" s="189"/>
      <c r="G95" s="190"/>
      <c r="H95" s="192"/>
      <c r="I95" s="192"/>
      <c r="J95" s="168"/>
      <c r="K95" s="130"/>
      <c r="L95" s="130"/>
      <c r="M95" s="130"/>
      <c r="N95" s="130"/>
      <c r="O95" s="130"/>
      <c r="P95" s="130"/>
      <c r="Q95" s="130"/>
      <c r="R95" s="130"/>
      <c r="S95" s="130"/>
      <c r="T95" s="168"/>
    </row>
    <row r="96" spans="1:20">
      <c r="A96" s="198"/>
      <c r="B96" s="187"/>
      <c r="C96" s="187"/>
      <c r="D96" s="188"/>
      <c r="E96" s="188"/>
      <c r="F96" s="189"/>
      <c r="G96" s="190"/>
      <c r="H96" s="192"/>
      <c r="I96" s="192"/>
      <c r="J96" s="168"/>
      <c r="K96" s="130"/>
      <c r="L96" s="130"/>
      <c r="M96" s="130"/>
      <c r="N96" s="130"/>
      <c r="O96" s="130"/>
      <c r="P96" s="130"/>
      <c r="Q96" s="130"/>
      <c r="R96" s="130"/>
      <c r="S96" s="130"/>
      <c r="T96" s="168"/>
    </row>
    <row r="97" spans="1:20">
      <c r="A97" s="198"/>
      <c r="B97" s="187"/>
      <c r="C97" s="187"/>
      <c r="D97" s="188"/>
      <c r="E97" s="188"/>
      <c r="F97" s="189"/>
      <c r="G97" s="190"/>
      <c r="H97" s="192"/>
      <c r="I97" s="192"/>
      <c r="J97" s="168"/>
      <c r="K97" s="130"/>
      <c r="L97" s="130"/>
      <c r="M97" s="130"/>
      <c r="N97" s="130"/>
      <c r="O97" s="130"/>
      <c r="P97" s="130"/>
      <c r="Q97" s="130"/>
      <c r="R97" s="130"/>
      <c r="S97" s="130"/>
      <c r="T97" s="168"/>
    </row>
    <row r="98" spans="1:20">
      <c r="A98" s="198"/>
      <c r="B98" s="187"/>
      <c r="C98" s="187"/>
      <c r="D98" s="188"/>
      <c r="E98" s="188"/>
      <c r="F98" s="189"/>
      <c r="G98" s="190"/>
      <c r="H98" s="192"/>
      <c r="I98" s="192"/>
      <c r="J98" s="168"/>
      <c r="K98" s="130"/>
      <c r="L98" s="130"/>
      <c r="M98" s="130"/>
      <c r="N98" s="130"/>
      <c r="O98" s="130"/>
      <c r="P98" s="130"/>
      <c r="Q98" s="130"/>
      <c r="R98" s="130"/>
      <c r="S98" s="130"/>
      <c r="T98" s="168"/>
    </row>
    <row r="99" spans="1:20">
      <c r="A99" s="198"/>
      <c r="B99" s="187"/>
      <c r="C99" s="187"/>
      <c r="D99" s="188"/>
      <c r="E99" s="188"/>
      <c r="F99" s="189"/>
      <c r="G99" s="190"/>
      <c r="H99" s="192"/>
      <c r="I99" s="192"/>
      <c r="J99" s="168"/>
      <c r="K99" s="130"/>
      <c r="L99" s="130"/>
      <c r="M99" s="130"/>
      <c r="N99" s="130"/>
      <c r="O99" s="130"/>
      <c r="P99" s="130"/>
      <c r="Q99" s="130"/>
      <c r="R99" s="130"/>
      <c r="S99" s="130"/>
      <c r="T99" s="168"/>
    </row>
    <row r="100" spans="1:20">
      <c r="A100" s="198"/>
      <c r="B100" s="187"/>
      <c r="C100" s="187"/>
      <c r="D100" s="188"/>
      <c r="E100" s="188"/>
      <c r="F100" s="189"/>
      <c r="G100" s="190"/>
      <c r="H100" s="192"/>
      <c r="I100" s="192"/>
      <c r="J100" s="168"/>
      <c r="K100" s="130"/>
      <c r="L100" s="130"/>
      <c r="M100" s="130"/>
      <c r="N100" s="130"/>
      <c r="O100" s="130"/>
      <c r="P100" s="130"/>
      <c r="Q100" s="130"/>
      <c r="R100" s="130"/>
      <c r="S100" s="130"/>
      <c r="T100" s="168"/>
    </row>
    <row r="101" spans="1:20">
      <c r="A101" s="198"/>
      <c r="B101" s="187"/>
      <c r="C101" s="187"/>
      <c r="D101" s="188"/>
      <c r="E101" s="188"/>
      <c r="F101" s="189"/>
      <c r="G101" s="190"/>
      <c r="H101" s="192"/>
      <c r="I101" s="192"/>
      <c r="J101" s="168"/>
      <c r="K101" s="130"/>
      <c r="L101" s="130"/>
      <c r="M101" s="130"/>
      <c r="N101" s="130"/>
      <c r="O101" s="130"/>
      <c r="P101" s="130"/>
      <c r="Q101" s="130"/>
      <c r="R101" s="130"/>
      <c r="S101" s="130"/>
      <c r="T101" s="168"/>
    </row>
    <row r="102" spans="1:20">
      <c r="A102" s="198"/>
      <c r="B102" s="187"/>
      <c r="C102" s="187"/>
      <c r="D102" s="188"/>
      <c r="E102" s="188"/>
      <c r="F102" s="189"/>
      <c r="G102" s="190"/>
      <c r="H102" s="192"/>
      <c r="I102" s="192"/>
      <c r="J102" s="168"/>
      <c r="K102" s="130"/>
      <c r="L102" s="130"/>
      <c r="M102" s="130"/>
      <c r="N102" s="130"/>
      <c r="O102" s="130"/>
      <c r="P102" s="130"/>
      <c r="Q102" s="130"/>
      <c r="R102" s="130"/>
      <c r="S102" s="130"/>
      <c r="T102" s="168"/>
    </row>
    <row r="103" spans="1:20">
      <c r="A103" s="198"/>
      <c r="B103" s="187"/>
      <c r="C103" s="187"/>
      <c r="D103" s="188"/>
      <c r="E103" s="188"/>
      <c r="F103" s="189"/>
      <c r="G103" s="190"/>
      <c r="H103" s="192"/>
      <c r="I103" s="192"/>
      <c r="J103" s="168"/>
      <c r="K103" s="130"/>
      <c r="L103" s="130"/>
      <c r="M103" s="130"/>
      <c r="N103" s="130"/>
      <c r="O103" s="130"/>
      <c r="P103" s="130"/>
      <c r="Q103" s="130"/>
      <c r="R103" s="130"/>
      <c r="S103" s="130"/>
      <c r="T103" s="168"/>
    </row>
    <row r="104" spans="1:20">
      <c r="A104" s="198"/>
      <c r="B104" s="187"/>
      <c r="C104" s="187"/>
      <c r="D104" s="188"/>
      <c r="E104" s="188"/>
      <c r="F104" s="189"/>
      <c r="G104" s="190"/>
      <c r="H104" s="192"/>
      <c r="I104" s="192"/>
      <c r="J104" s="168"/>
      <c r="K104" s="130"/>
      <c r="L104" s="130"/>
      <c r="M104" s="130"/>
      <c r="N104" s="130"/>
      <c r="O104" s="130"/>
      <c r="P104" s="130"/>
      <c r="Q104" s="130"/>
      <c r="R104" s="130"/>
      <c r="S104" s="130"/>
      <c r="T104" s="168"/>
    </row>
    <row r="105" spans="1:20">
      <c r="A105" s="198"/>
      <c r="B105" s="187"/>
      <c r="C105" s="187"/>
      <c r="D105" s="188"/>
      <c r="E105" s="188"/>
      <c r="F105" s="189"/>
      <c r="G105" s="190"/>
      <c r="H105" s="192"/>
      <c r="I105" s="192"/>
      <c r="J105" s="168"/>
      <c r="K105" s="130"/>
      <c r="L105" s="130"/>
      <c r="M105" s="130"/>
      <c r="N105" s="130"/>
      <c r="O105" s="130"/>
      <c r="P105" s="130"/>
      <c r="Q105" s="130"/>
      <c r="R105" s="130"/>
      <c r="S105" s="130"/>
      <c r="T105" s="168"/>
    </row>
    <row r="106" spans="1:20">
      <c r="A106" s="198"/>
      <c r="B106" s="187"/>
      <c r="C106" s="187"/>
      <c r="D106" s="188"/>
      <c r="E106" s="188"/>
      <c r="F106" s="189"/>
      <c r="G106" s="190"/>
      <c r="H106" s="192"/>
      <c r="I106" s="192"/>
      <c r="J106" s="168"/>
      <c r="K106" s="130"/>
      <c r="L106" s="130"/>
      <c r="M106" s="130"/>
      <c r="N106" s="130"/>
      <c r="O106" s="130"/>
      <c r="P106" s="130"/>
      <c r="Q106" s="130"/>
      <c r="R106" s="130"/>
      <c r="S106" s="130"/>
      <c r="T106" s="168"/>
    </row>
    <row r="107" spans="1:20">
      <c r="A107" s="198"/>
      <c r="B107" s="187"/>
      <c r="C107" s="187"/>
      <c r="D107" s="188"/>
      <c r="E107" s="188"/>
      <c r="F107" s="189"/>
      <c r="G107" s="190"/>
      <c r="H107" s="192"/>
      <c r="I107" s="192"/>
      <c r="J107" s="168"/>
      <c r="K107" s="130"/>
      <c r="L107" s="130"/>
      <c r="M107" s="130"/>
      <c r="N107" s="130"/>
      <c r="O107" s="130"/>
      <c r="P107" s="130"/>
      <c r="Q107" s="130"/>
      <c r="R107" s="130"/>
      <c r="S107" s="130"/>
      <c r="T107" s="168"/>
    </row>
    <row r="108" spans="1:20">
      <c r="A108" s="198"/>
      <c r="B108" s="187"/>
      <c r="C108" s="187"/>
      <c r="D108" s="188"/>
      <c r="E108" s="188"/>
      <c r="F108" s="189"/>
      <c r="G108" s="190"/>
      <c r="H108" s="192"/>
      <c r="I108" s="192"/>
      <c r="J108" s="168"/>
      <c r="K108" s="130"/>
      <c r="L108" s="130"/>
      <c r="M108" s="130"/>
      <c r="N108" s="130"/>
      <c r="O108" s="130"/>
      <c r="P108" s="130"/>
      <c r="Q108" s="130"/>
      <c r="R108" s="130"/>
      <c r="S108" s="130"/>
      <c r="T108" s="168"/>
    </row>
    <row r="109" spans="1:20">
      <c r="A109" s="198"/>
      <c r="B109" s="187"/>
      <c r="C109" s="187"/>
      <c r="D109" s="188"/>
      <c r="E109" s="188"/>
      <c r="F109" s="189"/>
      <c r="G109" s="190"/>
      <c r="H109" s="192"/>
      <c r="I109" s="192"/>
      <c r="J109" s="168"/>
      <c r="K109" s="130"/>
      <c r="L109" s="130"/>
      <c r="M109" s="130"/>
      <c r="N109" s="130"/>
      <c r="O109" s="130"/>
      <c r="P109" s="130"/>
      <c r="Q109" s="130"/>
      <c r="R109" s="130"/>
      <c r="S109" s="130"/>
      <c r="T109" s="168"/>
    </row>
    <row r="110" spans="1:20">
      <c r="A110" s="198"/>
      <c r="B110" s="187"/>
      <c r="C110" s="187"/>
      <c r="D110" s="188"/>
      <c r="E110" s="188"/>
      <c r="F110" s="189"/>
      <c r="G110" s="190"/>
      <c r="H110" s="192"/>
      <c r="I110" s="192"/>
      <c r="J110" s="168"/>
      <c r="K110" s="130"/>
      <c r="L110" s="130"/>
      <c r="M110" s="130"/>
      <c r="N110" s="130"/>
      <c r="O110" s="130"/>
      <c r="P110" s="130"/>
      <c r="Q110" s="130"/>
      <c r="R110" s="130"/>
      <c r="S110" s="130"/>
      <c r="T110" s="168"/>
    </row>
    <row r="111" spans="1:20">
      <c r="A111" s="198"/>
      <c r="B111" s="187"/>
      <c r="C111" s="187"/>
      <c r="D111" s="188"/>
      <c r="E111" s="188"/>
      <c r="F111" s="189"/>
      <c r="G111" s="190"/>
      <c r="H111" s="192"/>
      <c r="I111" s="192"/>
      <c r="J111" s="168"/>
      <c r="K111" s="130"/>
      <c r="L111" s="130"/>
      <c r="M111" s="130"/>
      <c r="N111" s="130"/>
      <c r="O111" s="130"/>
      <c r="P111" s="130"/>
      <c r="Q111" s="130"/>
      <c r="R111" s="130"/>
      <c r="S111" s="130"/>
      <c r="T111" s="168"/>
    </row>
    <row r="112" spans="1:20">
      <c r="A112" s="198"/>
      <c r="B112" s="187"/>
      <c r="C112" s="187"/>
      <c r="D112" s="188"/>
      <c r="E112" s="188"/>
      <c r="F112" s="189"/>
      <c r="G112" s="190"/>
      <c r="H112" s="192"/>
      <c r="I112" s="192"/>
      <c r="J112" s="168"/>
      <c r="K112" s="130"/>
      <c r="L112" s="130"/>
      <c r="M112" s="130"/>
      <c r="N112" s="130"/>
      <c r="O112" s="130"/>
      <c r="P112" s="130"/>
      <c r="Q112" s="130"/>
      <c r="R112" s="130"/>
      <c r="S112" s="130"/>
      <c r="T112" s="168"/>
    </row>
    <row r="113" spans="1:20">
      <c r="A113" s="198"/>
      <c r="B113" s="187"/>
      <c r="C113" s="187"/>
      <c r="D113" s="188"/>
      <c r="E113" s="188"/>
      <c r="F113" s="189"/>
      <c r="G113" s="190"/>
      <c r="H113" s="192"/>
      <c r="I113" s="192"/>
      <c r="J113" s="168"/>
      <c r="K113" s="130"/>
      <c r="L113" s="130"/>
      <c r="M113" s="130"/>
      <c r="N113" s="130"/>
      <c r="O113" s="130"/>
      <c r="P113" s="130"/>
      <c r="Q113" s="130"/>
      <c r="R113" s="130"/>
      <c r="S113" s="130"/>
      <c r="T113" s="168"/>
    </row>
    <row r="114" spans="1:20">
      <c r="A114" s="198"/>
      <c r="B114" s="187"/>
      <c r="C114" s="187"/>
      <c r="D114" s="188"/>
      <c r="E114" s="188"/>
      <c r="F114" s="189"/>
      <c r="G114" s="190"/>
      <c r="H114" s="192"/>
      <c r="I114" s="192"/>
      <c r="J114" s="168"/>
      <c r="K114" s="130"/>
      <c r="L114" s="130"/>
      <c r="M114" s="130"/>
      <c r="N114" s="130"/>
      <c r="O114" s="130"/>
      <c r="P114" s="130"/>
      <c r="Q114" s="130"/>
      <c r="R114" s="130"/>
      <c r="S114" s="130"/>
      <c r="T114" s="168"/>
    </row>
    <row r="115" spans="1:20">
      <c r="A115" s="198"/>
      <c r="B115" s="187"/>
      <c r="C115" s="187"/>
      <c r="D115" s="188"/>
      <c r="E115" s="188"/>
      <c r="F115" s="189"/>
      <c r="G115" s="190"/>
      <c r="H115" s="192"/>
      <c r="I115" s="192"/>
      <c r="J115" s="168"/>
      <c r="K115" s="130"/>
      <c r="L115" s="130"/>
      <c r="M115" s="130"/>
      <c r="N115" s="130"/>
      <c r="O115" s="130"/>
      <c r="P115" s="130"/>
      <c r="Q115" s="130"/>
      <c r="R115" s="130"/>
      <c r="S115" s="130"/>
      <c r="T115" s="168"/>
    </row>
    <row r="116" spans="1:20">
      <c r="A116" s="198"/>
      <c r="B116" s="187"/>
      <c r="C116" s="187"/>
      <c r="D116" s="188"/>
      <c r="E116" s="188"/>
      <c r="F116" s="189"/>
      <c r="G116" s="190"/>
      <c r="H116" s="192"/>
      <c r="I116" s="192"/>
      <c r="J116" s="168"/>
      <c r="K116" s="130"/>
      <c r="L116" s="130"/>
      <c r="M116" s="130"/>
      <c r="N116" s="130"/>
      <c r="O116" s="130"/>
      <c r="P116" s="130"/>
      <c r="Q116" s="130"/>
      <c r="R116" s="130"/>
      <c r="S116" s="130"/>
      <c r="T116" s="168"/>
    </row>
    <row r="117" spans="1:20">
      <c r="A117" s="198"/>
      <c r="B117" s="187"/>
      <c r="C117" s="187"/>
      <c r="D117" s="188"/>
      <c r="E117" s="188"/>
      <c r="F117" s="189"/>
      <c r="G117" s="190"/>
      <c r="H117" s="192"/>
      <c r="I117" s="192"/>
      <c r="J117" s="168"/>
      <c r="K117" s="130"/>
      <c r="L117" s="130"/>
      <c r="M117" s="130"/>
      <c r="N117" s="130"/>
      <c r="O117" s="130"/>
      <c r="P117" s="130"/>
      <c r="Q117" s="130"/>
      <c r="R117" s="130"/>
      <c r="S117" s="130"/>
      <c r="T117" s="168"/>
    </row>
    <row r="118" spans="1:20">
      <c r="A118" s="198"/>
      <c r="B118" s="187"/>
      <c r="C118" s="187"/>
      <c r="D118" s="188"/>
      <c r="E118" s="188"/>
      <c r="F118" s="189"/>
      <c r="G118" s="190"/>
      <c r="H118" s="192"/>
      <c r="I118" s="192"/>
      <c r="J118" s="168"/>
      <c r="K118" s="130"/>
      <c r="L118" s="130"/>
      <c r="M118" s="130"/>
      <c r="N118" s="130"/>
      <c r="O118" s="130"/>
      <c r="P118" s="130"/>
      <c r="Q118" s="130"/>
      <c r="R118" s="130"/>
      <c r="S118" s="130"/>
      <c r="T118" s="168"/>
    </row>
    <row r="119" spans="1:20">
      <c r="A119" s="198"/>
      <c r="B119" s="187"/>
      <c r="C119" s="187"/>
      <c r="D119" s="188"/>
      <c r="E119" s="188"/>
      <c r="F119" s="189"/>
      <c r="G119" s="190"/>
      <c r="H119" s="192"/>
      <c r="I119" s="192"/>
      <c r="J119" s="168"/>
      <c r="K119" s="130"/>
      <c r="L119" s="130"/>
      <c r="M119" s="130"/>
      <c r="N119" s="130"/>
      <c r="O119" s="130"/>
      <c r="P119" s="130"/>
      <c r="Q119" s="130"/>
      <c r="R119" s="130"/>
      <c r="S119" s="130"/>
      <c r="T119" s="168"/>
    </row>
    <row r="120" spans="1:20">
      <c r="A120" s="198"/>
      <c r="B120" s="187"/>
      <c r="C120" s="187"/>
      <c r="D120" s="188"/>
      <c r="E120" s="188"/>
      <c r="F120" s="189"/>
      <c r="G120" s="190"/>
      <c r="H120" s="192"/>
      <c r="I120" s="192"/>
      <c r="J120" s="168"/>
      <c r="K120" s="130"/>
      <c r="L120" s="130"/>
      <c r="M120" s="130"/>
      <c r="N120" s="130"/>
      <c r="O120" s="130"/>
      <c r="P120" s="130"/>
      <c r="Q120" s="130"/>
      <c r="R120" s="130"/>
      <c r="S120" s="130"/>
      <c r="T120" s="168"/>
    </row>
    <row r="121" spans="1:20">
      <c r="A121" s="198"/>
      <c r="B121" s="187"/>
      <c r="C121" s="187"/>
      <c r="D121" s="188"/>
      <c r="E121" s="188"/>
      <c r="F121" s="189"/>
      <c r="G121" s="190"/>
      <c r="H121" s="192"/>
      <c r="I121" s="192"/>
      <c r="J121" s="168"/>
      <c r="K121" s="130"/>
      <c r="L121" s="130"/>
      <c r="M121" s="130"/>
      <c r="N121" s="130"/>
      <c r="O121" s="130"/>
      <c r="P121" s="130"/>
      <c r="Q121" s="130"/>
      <c r="R121" s="130"/>
      <c r="S121" s="130"/>
      <c r="T121" s="168"/>
    </row>
    <row r="122" spans="1:20">
      <c r="A122" s="198"/>
      <c r="B122" s="187"/>
      <c r="C122" s="187"/>
      <c r="D122" s="188"/>
      <c r="E122" s="188"/>
      <c r="F122" s="189"/>
      <c r="G122" s="190"/>
      <c r="H122" s="192"/>
      <c r="I122" s="192"/>
      <c r="J122" s="168"/>
      <c r="K122" s="130"/>
      <c r="L122" s="130"/>
      <c r="M122" s="130"/>
      <c r="N122" s="130"/>
      <c r="O122" s="130"/>
      <c r="P122" s="130"/>
      <c r="Q122" s="130"/>
      <c r="R122" s="130"/>
      <c r="S122" s="130"/>
      <c r="T122" s="168"/>
    </row>
    <row r="123" spans="1:20">
      <c r="A123" s="198"/>
      <c r="B123" s="187"/>
      <c r="C123" s="187"/>
      <c r="D123" s="188"/>
      <c r="E123" s="188"/>
      <c r="F123" s="189"/>
      <c r="G123" s="190"/>
      <c r="H123" s="192"/>
      <c r="I123" s="192"/>
      <c r="J123" s="168"/>
      <c r="K123" s="130"/>
      <c r="L123" s="130"/>
      <c r="M123" s="130"/>
      <c r="N123" s="130"/>
      <c r="O123" s="130"/>
      <c r="P123" s="130"/>
      <c r="Q123" s="130"/>
      <c r="R123" s="130"/>
      <c r="S123" s="130"/>
      <c r="T123" s="168"/>
    </row>
    <row r="124" spans="1:20">
      <c r="A124" s="198"/>
      <c r="B124" s="187"/>
      <c r="C124" s="187"/>
      <c r="D124" s="188"/>
      <c r="E124" s="188"/>
      <c r="F124" s="189"/>
      <c r="G124" s="190"/>
      <c r="H124" s="192"/>
      <c r="I124" s="192"/>
      <c r="J124" s="168"/>
      <c r="K124" s="130"/>
      <c r="L124" s="130"/>
      <c r="M124" s="130"/>
      <c r="N124" s="130"/>
      <c r="O124" s="130"/>
      <c r="P124" s="130"/>
      <c r="Q124" s="130"/>
      <c r="R124" s="130"/>
      <c r="S124" s="130"/>
      <c r="T124" s="168"/>
    </row>
    <row r="125" spans="1:20">
      <c r="A125" s="198"/>
      <c r="B125" s="187"/>
      <c r="C125" s="187"/>
      <c r="D125" s="188"/>
      <c r="E125" s="188"/>
      <c r="F125" s="189"/>
      <c r="G125" s="190"/>
      <c r="H125" s="192"/>
      <c r="I125" s="192"/>
      <c r="J125" s="168"/>
      <c r="K125" s="130"/>
      <c r="L125" s="130"/>
      <c r="M125" s="130"/>
      <c r="N125" s="130"/>
      <c r="O125" s="130"/>
      <c r="P125" s="130"/>
      <c r="Q125" s="130"/>
      <c r="R125" s="130"/>
      <c r="S125" s="130"/>
      <c r="T125" s="168"/>
    </row>
    <row r="126" spans="1:20">
      <c r="A126" s="198"/>
      <c r="B126" s="187"/>
      <c r="C126" s="187"/>
      <c r="D126" s="188"/>
      <c r="E126" s="188"/>
      <c r="F126" s="189"/>
      <c r="G126" s="190"/>
      <c r="H126" s="192"/>
      <c r="I126" s="192"/>
      <c r="J126" s="168"/>
      <c r="K126" s="130"/>
      <c r="L126" s="130"/>
      <c r="M126" s="130"/>
      <c r="N126" s="130"/>
      <c r="O126" s="130"/>
      <c r="P126" s="130"/>
      <c r="Q126" s="130"/>
      <c r="R126" s="130"/>
      <c r="S126" s="130"/>
      <c r="T126" s="168"/>
    </row>
    <row r="127" spans="1:20">
      <c r="A127" s="198"/>
      <c r="B127" s="187"/>
      <c r="C127" s="187"/>
      <c r="D127" s="188"/>
      <c r="E127" s="188"/>
      <c r="F127" s="189"/>
      <c r="G127" s="190"/>
      <c r="H127" s="192"/>
      <c r="I127" s="192"/>
      <c r="J127" s="168"/>
      <c r="K127" s="130"/>
      <c r="L127" s="130"/>
      <c r="M127" s="130"/>
      <c r="N127" s="130"/>
      <c r="O127" s="130"/>
      <c r="P127" s="130"/>
      <c r="Q127" s="130"/>
      <c r="R127" s="130"/>
      <c r="S127" s="130"/>
      <c r="T127" s="168"/>
    </row>
    <row r="128" spans="1:20">
      <c r="A128" s="198"/>
      <c r="B128" s="187"/>
      <c r="C128" s="187"/>
      <c r="D128" s="188"/>
      <c r="E128" s="188"/>
      <c r="F128" s="189"/>
      <c r="G128" s="190"/>
      <c r="H128" s="192"/>
      <c r="I128" s="192"/>
      <c r="J128" s="168"/>
      <c r="K128" s="130"/>
      <c r="L128" s="130"/>
      <c r="M128" s="130"/>
      <c r="N128" s="130"/>
      <c r="O128" s="130"/>
      <c r="P128" s="130"/>
      <c r="Q128" s="130"/>
      <c r="R128" s="130"/>
      <c r="S128" s="130"/>
      <c r="T128" s="168"/>
    </row>
    <row r="129" spans="1:20">
      <c r="A129" s="198"/>
      <c r="B129" s="187"/>
      <c r="C129" s="187"/>
      <c r="D129" s="188"/>
      <c r="E129" s="188"/>
      <c r="F129" s="189"/>
      <c r="G129" s="190"/>
      <c r="H129" s="192"/>
      <c r="I129" s="192"/>
      <c r="J129" s="168"/>
      <c r="K129" s="130"/>
      <c r="L129" s="130"/>
      <c r="M129" s="130"/>
      <c r="N129" s="130"/>
      <c r="O129" s="130"/>
      <c r="P129" s="130"/>
      <c r="Q129" s="130"/>
      <c r="R129" s="130"/>
      <c r="S129" s="130"/>
      <c r="T129" s="168"/>
    </row>
    <row r="130" spans="1:20">
      <c r="A130" s="198"/>
      <c r="B130" s="187"/>
      <c r="C130" s="187"/>
      <c r="D130" s="188"/>
      <c r="E130" s="188"/>
      <c r="F130" s="189"/>
      <c r="G130" s="190"/>
      <c r="H130" s="192"/>
      <c r="I130" s="192"/>
      <c r="J130" s="168"/>
      <c r="K130" s="130"/>
      <c r="L130" s="130"/>
      <c r="M130" s="130"/>
      <c r="N130" s="130"/>
      <c r="O130" s="130"/>
      <c r="P130" s="130"/>
      <c r="Q130" s="130"/>
      <c r="R130" s="130"/>
      <c r="S130" s="130"/>
      <c r="T130" s="168"/>
    </row>
    <row r="131" spans="1:20">
      <c r="A131" s="198"/>
      <c r="B131" s="187"/>
      <c r="C131" s="187"/>
      <c r="D131" s="188"/>
      <c r="E131" s="188"/>
      <c r="F131" s="189"/>
      <c r="G131" s="190"/>
      <c r="H131" s="192"/>
      <c r="I131" s="192"/>
      <c r="J131" s="168"/>
      <c r="K131" s="130"/>
      <c r="L131" s="130"/>
      <c r="M131" s="130"/>
      <c r="N131" s="130"/>
      <c r="O131" s="130"/>
      <c r="P131" s="130"/>
      <c r="Q131" s="130"/>
      <c r="R131" s="130"/>
      <c r="S131" s="130"/>
      <c r="T131" s="168"/>
    </row>
    <row r="132" spans="1:20" ht="5.25" customHeight="1">
      <c r="A132" s="168"/>
      <c r="B132" s="168"/>
      <c r="C132" s="168"/>
      <c r="D132" s="168"/>
      <c r="E132" s="168"/>
      <c r="F132" s="168"/>
      <c r="G132" s="168"/>
      <c r="H132" s="168"/>
      <c r="I132" s="168"/>
      <c r="J132" s="168"/>
      <c r="K132" s="168"/>
      <c r="L132" s="168"/>
      <c r="M132" s="168"/>
      <c r="N132" s="168"/>
      <c r="O132" s="168"/>
      <c r="P132" s="168"/>
      <c r="Q132" s="168"/>
      <c r="R132" s="168"/>
      <c r="S132" s="168"/>
      <c r="T132" s="168"/>
    </row>
  </sheetData>
  <sheetProtection password="9213" sheet="1" objects="1" scenarios="1"/>
  <mergeCells count="5">
    <mergeCell ref="O30:R30"/>
    <mergeCell ref="I5:K5"/>
    <mergeCell ref="K58:L60"/>
    <mergeCell ref="E16:G16"/>
    <mergeCell ref="E15:G15"/>
  </mergeCells>
  <dataValidations count="22">
    <dataValidation type="decimal" operator="greaterThanOrEqual" allowBlank="1" showInputMessage="1" promptTitle="Account starting balance" prompt="Starting balance in $. Used only for display, doesn't alter calculations." sqref="C13">
      <formula1>0</formula1>
      <formula2>0</formula2>
    </dataValidation>
    <dataValidation type="list" showInputMessage="1" showErrorMessage="1" promptTitle="Pip size" prompt="Set the pip size to be used. _x000a_E.g:_x000a_EURUSD 10,000 th_x000a_GBPUSD  10,000 th_x000a_USDJPY  100 th_x000a_" sqref="C11">
      <formula1>PipSize</formula1>
    </dataValidation>
    <dataValidation type="list" allowBlank="1" showInputMessage="1" showErrorMessage="1" promptTitle="Used for real data only" prompt="When using real data, choose how the order of the high/low points are chosen between time intervals. &quot;Trend&quot; assumes order is in the trend direction. &quot;Random&quot; means the order is chosen randomly." sqref="C12 C14">
      <formula1>hi_lo</formula1>
    </dataValidation>
    <dataValidation type="decimal" operator="greaterThan" showInputMessage="1" showErrorMessage="1" errorTitle="Error" error="Initial must be greater than 0" promptTitle="Initial spot rate" prompt="Starting point" sqref="G6">
      <formula1>0</formula1>
    </dataValidation>
    <dataValidation type="list" allowBlank="1" showInputMessage="1" showErrorMessage="1" sqref="G10">
      <formula1>Trend</formula1>
    </dataValidation>
    <dataValidation type="list" showInputMessage="1" showErrorMessage="1" errorTitle="Error" error="Volatility should be between 0.1 and 2" promptTitle="Volatility parameter" prompt="Values below 1 create less volatility, greater than 1 increase it. Use 1 for &quot;average&quot; volatility." sqref="G9">
      <formula1>VolSetting</formula1>
    </dataValidation>
    <dataValidation type="list" allowBlank="1" showInputMessage="1" showErrorMessage="1" sqref="G11">
      <formula1>DataPoints</formula1>
    </dataValidation>
    <dataValidation type="list" allowBlank="1" showInputMessage="1" showErrorMessage="1" promptTitle="Choose data source" prompt="Choose between simulated data, or real (historical) data. _x000a__x000a_To use real data, you will need to copy your imported data into the &quot;Import&quot; tab. You can export currency rates from most trading systems, eg MetaTrader." sqref="C6">
      <formula1>DataSource</formula1>
    </dataValidation>
    <dataValidation type="list" showInputMessage="1" showErrorMessage="1" promptTitle="Spread type" prompt="Choose between variable or fixed spreads. With variable spreads, the value will change according to the level of volatility." sqref="C8">
      <formula1>SpreadType</formula1>
    </dataValidation>
    <dataValidation type="decimal" showInputMessage="1" showErrorMessage="1" errorTitle="Error" error="Keep value between  0 and 10" promptTitle="Average spread in pips" prompt="Values between  0 and 10 pips." sqref="C7">
      <formula1>0</formula1>
      <formula2>10</formula2>
    </dataValidation>
    <dataValidation type="list" operator="greaterThan" showInputMessage="1" showErrorMessage="1" errorTitle="Error" error="Lots should be greater than zero" promptTitle="Lot size" prompt="Choose the lot size" sqref="C9">
      <formula1>LotSize</formula1>
    </dataValidation>
    <dataValidation type="decimal" showInputMessage="1" showErrorMessage="1" errorTitle="Error" error="Keep value between 1 and 3. _x000a__x000a_Default is 2" promptTitle="Grid interval" prompt="Pips between each grid level" sqref="L7">
      <formula1>2</formula1>
      <formula2>1000</formula2>
    </dataValidation>
    <dataValidation type="list" showInputMessage="1" showErrorMessage="1" errorTitle="Error" error="Keep between 1 and 10" promptTitle="Type" prompt="Grid type" sqref="L8">
      <formula1>GridType</formula1>
    </dataValidation>
    <dataValidation type="decimal" allowBlank="1" showInputMessage="1" showErrorMessage="1" errorTitle="Error" error="Use a value between 0 and 400. Recommend between 0 and 40." promptTitle="Take profit indicator in pips" prompt="Total target profit in pips" sqref="L9">
      <formula1>0</formula1>
      <formula2>10000</formula2>
    </dataValidation>
    <dataValidation type="decimal" showInputMessage="1" errorTitle="Error" error="Value between 0 and 400. Recommend 10 pips." promptTitle="Stop" prompt="Stop loss: grid closed when sum of trades reaches this level" sqref="L10">
      <formula1>0</formula1>
      <formula2>10000</formula2>
    </dataValidation>
    <dataValidation type="list" operator="equal" showInputMessage="1" showErrorMessage="1" error="Use value between 0 and 500%" promptTitle="Trade direction" prompt="Choose long/short for trading in both directions, choose_x000a_long for buying, or short for selling only." sqref="L15">
      <formula1>"Long/Short,Long only,Short only"</formula1>
      <formula2>0</formula2>
    </dataValidation>
    <dataValidation type="decimal" showInputMessage="1" showErrorMessage="1" errorTitle="Error" error="Keep value between 1 and 3. _x000a__x000a_Default is 2" promptTitle="Levels" prompt="Grid levels above and below start" sqref="L6">
      <formula1>1</formula1>
      <formula2>15</formula2>
    </dataValidation>
    <dataValidation type="decimal" operator="greaterThan" allowBlank="1" showInputMessage="1" showErrorMessage="1" promptTitle="Tick size" prompt="Use this parameter to create different time ranges. _x000a__x000a_The default value 1, generates tick data that is approximately of &quot;30 minute&quot; time intervals." sqref="G7">
      <formula1>0</formula1>
    </dataValidation>
    <dataValidation allowBlank="1" showInputMessage="1" showErrorMessage="1" promptTitle="Grid start indicator" prompt="Volatility less must be below this. Use 2 for normal, 4 for high vol setting" sqref="L11"/>
    <dataValidation allowBlank="1" showInputMessage="1" showErrorMessage="1" promptTitle="Grid start indicator" prompt="Slope of MA must be less than" sqref="L12"/>
    <dataValidation allowBlank="1" showInputMessage="1" showErrorMessage="1" promptTitle="Grid start indicator" prompt="Slope of vol must be less than" sqref="L13"/>
    <dataValidation allowBlank="1" showInputMessage="1" showErrorMessage="1" prompt="Use 1 for normal, 1.5 for high volatility" sqref="G8"/>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J5087"/>
  <sheetViews>
    <sheetView topLeftCell="A35" zoomScale="94" zoomScaleNormal="94" workbookViewId="0">
      <pane ySplit="31" topLeftCell="A66" activePane="bottomLeft" state="frozen"/>
      <selection activeCell="A35" sqref="A35"/>
      <selection pane="bottomLeft" activeCell="R35" sqref="R1:R1048576"/>
    </sheetView>
  </sheetViews>
  <sheetFormatPr defaultRowHeight="15" zeroHeight="1"/>
  <cols>
    <col min="1" max="1" width="10.5703125" style="131" customWidth="1"/>
    <col min="2" max="2" width="10.5703125" style="131" hidden="1" customWidth="1"/>
    <col min="3" max="3" width="9.140625" style="131" hidden="1" customWidth="1"/>
    <col min="4" max="4" width="10.28515625" style="131" hidden="1" customWidth="1"/>
    <col min="5" max="11" width="9.140625" style="131" hidden="1" customWidth="1"/>
    <col min="12" max="12" width="9.140625" style="131" customWidth="1"/>
    <col min="13" max="13" width="9.140625" style="131"/>
    <col min="14" max="14" width="8.7109375" style="131" bestFit="1" customWidth="1"/>
    <col min="15" max="15" width="9.140625" style="131"/>
    <col min="16" max="16" width="7.42578125" style="131" bestFit="1" customWidth="1"/>
    <col min="17" max="17" width="9.140625" style="131"/>
    <col min="18" max="18" width="0" style="131" hidden="1" customWidth="1"/>
    <col min="19" max="19" width="7.85546875" style="131" bestFit="1" customWidth="1"/>
    <col min="20" max="26" width="0" style="131" hidden="1" customWidth="1"/>
    <col min="27" max="29" width="9.140625" style="131"/>
    <col min="30" max="30" width="9.140625" style="131" customWidth="1"/>
    <col min="31" max="31" width="9.140625" style="131"/>
    <col min="32" max="33" width="11.28515625" style="131" customWidth="1"/>
    <col min="34" max="34" width="14" style="131" bestFit="1" customWidth="1"/>
    <col min="35" max="16384" width="9.140625" style="131"/>
  </cols>
  <sheetData>
    <row r="1" spans="1:36">
      <c r="A1" s="216" t="s">
        <v>107</v>
      </c>
      <c r="B1" s="216"/>
      <c r="C1" s="217"/>
      <c r="D1" s="217"/>
      <c r="E1" s="217"/>
      <c r="F1" s="217"/>
      <c r="G1" s="217"/>
      <c r="H1" s="217"/>
      <c r="I1" s="217"/>
      <c r="J1" s="217"/>
      <c r="K1" s="217"/>
      <c r="L1" s="217"/>
      <c r="M1" s="217"/>
      <c r="N1" s="130"/>
      <c r="O1" s="130"/>
      <c r="P1" s="130"/>
      <c r="Q1" s="130"/>
      <c r="R1" s="130"/>
      <c r="S1" s="130"/>
      <c r="T1" s="130"/>
      <c r="U1" s="130"/>
      <c r="V1" s="130"/>
      <c r="W1" s="130"/>
      <c r="X1" s="130"/>
      <c r="Y1" s="130"/>
      <c r="Z1" s="130"/>
      <c r="AA1" s="130"/>
      <c r="AB1" s="130"/>
      <c r="AC1" s="130"/>
      <c r="AD1" s="130"/>
      <c r="AE1" s="130"/>
      <c r="AF1" s="130"/>
      <c r="AG1" s="130"/>
      <c r="AH1" s="130"/>
      <c r="AI1" s="130"/>
      <c r="AJ1" s="130"/>
    </row>
    <row r="2" spans="1:36" hidden="1">
      <c r="A2" s="215" t="s">
        <v>87</v>
      </c>
      <c r="B2" s="215"/>
      <c r="C2" s="126"/>
      <c r="D2" s="62">
        <f ca="1">MIN(AF52:AF5066)*10*C11</f>
        <v>-73.033392408218504</v>
      </c>
      <c r="E2" s="130"/>
      <c r="F2" s="130"/>
      <c r="G2" s="130"/>
      <c r="H2" s="130"/>
      <c r="I2" s="130"/>
      <c r="J2" s="130"/>
      <c r="K2" s="130"/>
      <c r="L2" s="130"/>
      <c r="M2" s="130"/>
      <c r="N2" s="130"/>
      <c r="O2" s="130"/>
      <c r="P2" s="130"/>
      <c r="Q2" s="130"/>
      <c r="R2" s="130"/>
      <c r="S2" s="130"/>
      <c r="T2" s="130"/>
      <c r="U2" s="130"/>
      <c r="V2" s="130"/>
      <c r="W2" s="130"/>
      <c r="X2" s="130"/>
      <c r="Y2" s="130"/>
      <c r="Z2" s="130"/>
      <c r="AA2" s="130"/>
      <c r="AB2" s="130"/>
      <c r="AC2" s="130"/>
      <c r="AD2" s="130"/>
      <c r="AE2" s="130"/>
      <c r="AF2" s="130"/>
      <c r="AG2" s="130"/>
      <c r="AH2" s="130"/>
      <c r="AI2" s="130"/>
      <c r="AJ2" s="130"/>
    </row>
    <row r="3" spans="1:36" hidden="1">
      <c r="A3" s="215" t="s">
        <v>88</v>
      </c>
      <c r="B3" s="215"/>
      <c r="C3" s="126"/>
      <c r="D3" s="63">
        <f ca="1">SUM(AH52:AH5066)</f>
        <v>-73.033392408218504</v>
      </c>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row>
    <row r="4" spans="1:36" hidden="1">
      <c r="A4" s="64" t="s">
        <v>89</v>
      </c>
      <c r="B4" s="65"/>
      <c r="C4" s="65"/>
      <c r="D4" s="63">
        <f ca="1">D3</f>
        <v>-73.033392408218504</v>
      </c>
      <c r="E4" s="130"/>
      <c r="F4" s="130"/>
      <c r="G4" s="130"/>
      <c r="H4" s="130"/>
      <c r="I4" s="130"/>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row>
    <row r="5" spans="1:36" hidden="1">
      <c r="A5" s="215" t="s">
        <v>90</v>
      </c>
      <c r="B5" s="215"/>
      <c r="C5" s="126"/>
      <c r="D5" s="62">
        <f ca="1">SUM(D3:D3)+Data!C13</f>
        <v>926.96660759178144</v>
      </c>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row>
    <row r="6" spans="1:36" hidden="1">
      <c r="A6" s="64" t="s">
        <v>92</v>
      </c>
      <c r="B6" s="65"/>
      <c r="C6" s="65"/>
      <c r="D6" s="66">
        <f ca="1">IF(Data!C13=0,"",D4/Data!C13)</f>
        <v>-7.3033392408218503E-2</v>
      </c>
      <c r="E6" s="130"/>
      <c r="F6" s="130"/>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row>
    <row r="7" spans="1:36" hidden="1">
      <c r="A7" s="67" t="s">
        <v>93</v>
      </c>
      <c r="B7" s="67"/>
      <c r="C7" s="67"/>
      <c r="D7" s="68">
        <f ca="1">Summary!T4</f>
        <v>16</v>
      </c>
      <c r="E7" s="130"/>
      <c r="F7" s="130"/>
      <c r="G7" s="130"/>
      <c r="H7" s="130"/>
      <c r="I7" s="130"/>
      <c r="J7" s="130"/>
      <c r="K7" s="130"/>
      <c r="L7" s="130"/>
      <c r="M7" s="130"/>
      <c r="N7" s="130"/>
      <c r="O7" s="130"/>
      <c r="P7" s="130"/>
      <c r="Q7" s="130"/>
      <c r="R7" s="130"/>
      <c r="S7" s="130"/>
      <c r="T7" s="130"/>
      <c r="U7" s="130"/>
      <c r="V7" s="130"/>
      <c r="W7" s="130"/>
      <c r="X7" s="130"/>
      <c r="Y7" s="130"/>
      <c r="Z7" s="130"/>
      <c r="AA7" s="130"/>
      <c r="AB7" s="130"/>
      <c r="AC7" s="130"/>
      <c r="AD7" s="130"/>
      <c r="AE7" s="130"/>
      <c r="AF7" s="130"/>
      <c r="AG7" s="130"/>
      <c r="AH7" s="130"/>
      <c r="AI7" s="130"/>
      <c r="AJ7" s="130"/>
    </row>
    <row r="8" spans="1:36" hidden="1">
      <c r="A8" s="69" t="s">
        <v>94</v>
      </c>
      <c r="B8" s="69"/>
      <c r="C8" s="69"/>
      <c r="D8" s="70">
        <f ca="1">Summary!V4</f>
        <v>-45.645870255136565</v>
      </c>
      <c r="E8" s="130"/>
      <c r="F8" s="130"/>
      <c r="G8" s="130"/>
      <c r="H8" s="130"/>
      <c r="I8" s="130"/>
      <c r="J8" s="130"/>
      <c r="K8" s="130"/>
      <c r="L8" s="130"/>
      <c r="M8" s="130"/>
      <c r="N8" s="130"/>
      <c r="O8" s="130"/>
      <c r="P8" s="130"/>
      <c r="Q8" s="130"/>
      <c r="R8" s="130"/>
      <c r="S8" s="130"/>
      <c r="T8" s="130"/>
      <c r="U8" s="130"/>
      <c r="V8" s="130"/>
      <c r="W8" s="130"/>
      <c r="X8" s="130"/>
      <c r="Y8" s="130"/>
      <c r="Z8" s="130"/>
      <c r="AA8" s="130"/>
      <c r="AB8" s="130"/>
      <c r="AC8" s="130"/>
      <c r="AD8" s="130"/>
      <c r="AE8" s="130"/>
      <c r="AF8" s="130"/>
      <c r="AG8" s="130"/>
      <c r="AH8" s="130"/>
      <c r="AI8" s="130"/>
      <c r="AJ8" s="130"/>
    </row>
    <row r="9" spans="1:36" hidden="1">
      <c r="A9" s="130"/>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row>
    <row r="10" spans="1:36" hidden="1">
      <c r="A10" s="26" t="s">
        <v>63</v>
      </c>
      <c r="B10" s="26"/>
      <c r="C10" s="26"/>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row>
    <row r="11" spans="1:36" hidden="1">
      <c r="A11" s="30" t="s">
        <v>8</v>
      </c>
      <c r="B11" s="9"/>
      <c r="C11" s="28">
        <f>IF(Data!C9="standard",1,IF(Data!C9="mini",0.1,IF(Data!C9="micro",0.01,0.001)))</f>
        <v>0.01</v>
      </c>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idden="1">
      <c r="A12" s="30" t="s">
        <v>50</v>
      </c>
      <c r="B12" s="9"/>
      <c r="C12" s="28">
        <f>1/Data!C11</f>
        <v>1E-4</v>
      </c>
      <c r="D12" s="9"/>
      <c r="E12" s="86" t="s">
        <v>135</v>
      </c>
      <c r="F12" s="86"/>
      <c r="G12" s="87">
        <f>1/C12</f>
        <v>10000</v>
      </c>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row>
    <row r="13" spans="1:36" hidden="1">
      <c r="A13" s="29" t="s">
        <v>64</v>
      </c>
      <c r="B13" s="28"/>
      <c r="C13" s="28">
        <f>2*Data!G8</f>
        <v>2</v>
      </c>
      <c r="D13" s="9"/>
      <c r="E13" s="86" t="s">
        <v>126</v>
      </c>
      <c r="F13" s="9"/>
      <c r="G13" s="87">
        <f>IF(Data!$G$9="constant",1,IF(Data!$G$9="variable",2,3))</f>
        <v>3</v>
      </c>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row>
    <row r="14" spans="1:36" hidden="1">
      <c r="A14" s="31" t="s">
        <v>9</v>
      </c>
      <c r="B14" s="27"/>
      <c r="C14" s="28">
        <f>2*Data!G7</f>
        <v>2</v>
      </c>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row>
    <row r="15" spans="1:36" hidden="1">
      <c r="A15" s="31" t="s">
        <v>10</v>
      </c>
      <c r="B15" s="27"/>
      <c r="C15" s="27">
        <f>IF(Data!G10="flat",0,IF(Data!G10="bullish",0.025,-0.025))</f>
        <v>0</v>
      </c>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row>
    <row r="16" spans="1:36" hidden="1">
      <c r="A16" s="31" t="s">
        <v>76</v>
      </c>
      <c r="B16" s="27"/>
      <c r="C16" s="27">
        <v>1</v>
      </c>
      <c r="D16" s="9"/>
      <c r="E16" s="86" t="s">
        <v>124</v>
      </c>
      <c r="F16" s="86"/>
      <c r="G16" s="87" t="str">
        <f>Data!C8</f>
        <v>Fixed</v>
      </c>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row>
    <row r="17" spans="1:36" hidden="1">
      <c r="A17" s="31" t="s">
        <v>77</v>
      </c>
      <c r="B17" s="31"/>
      <c r="C17" s="31">
        <v>3</v>
      </c>
      <c r="D17" s="9"/>
      <c r="E17" s="86" t="s">
        <v>125</v>
      </c>
      <c r="F17" s="86"/>
      <c r="G17" s="87">
        <f>Data!C7</f>
        <v>0.8</v>
      </c>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row>
    <row r="18" spans="1:36" hidden="1">
      <c r="A18" s="31" t="s">
        <v>79</v>
      </c>
      <c r="B18" s="31"/>
      <c r="C18" s="31">
        <f>MIN(COUNT('MetaTrader Import'!C:C)*3+A36,5000)</f>
        <v>-30</v>
      </c>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row>
    <row r="19" spans="1:36" hidden="1">
      <c r="A19" s="31" t="s">
        <v>106</v>
      </c>
      <c r="B19" s="31"/>
      <c r="C19" s="56">
        <f>IF(Data!$C$6="real",$C$18,Data!$G$11)</f>
        <v>1000</v>
      </c>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row>
    <row r="20" spans="1:36" hidden="1">
      <c r="A20" s="31" t="s">
        <v>59</v>
      </c>
      <c r="B20" s="31"/>
      <c r="C20" s="56">
        <f>C19-$A$52+1</f>
        <v>1015</v>
      </c>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row>
    <row r="21" spans="1:36" hidden="1">
      <c r="A21" s="31"/>
      <c r="B21" s="31"/>
      <c r="C21" s="31"/>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row>
    <row r="22" spans="1:36" hidden="1">
      <c r="A22" s="27" t="s">
        <v>27</v>
      </c>
      <c r="B22" s="27"/>
      <c r="C22" s="31"/>
      <c r="D22" s="9"/>
      <c r="E22" s="148" t="s">
        <v>159</v>
      </c>
      <c r="F22" s="130"/>
      <c r="G22" s="130"/>
      <c r="H22" s="130"/>
      <c r="I22" s="130"/>
      <c r="J22" s="130"/>
      <c r="K22" s="130"/>
      <c r="L22" s="130"/>
      <c r="M22" s="9"/>
      <c r="N22" s="9"/>
      <c r="O22" s="9"/>
      <c r="P22" s="9"/>
      <c r="Q22" s="9"/>
      <c r="R22" s="9"/>
      <c r="S22" s="9"/>
      <c r="T22" s="9"/>
      <c r="U22" s="9"/>
      <c r="V22" s="9"/>
      <c r="W22" s="9"/>
      <c r="X22" s="9"/>
      <c r="Y22" s="9"/>
      <c r="Z22" s="9"/>
      <c r="AA22" s="9"/>
      <c r="AB22" s="9"/>
      <c r="AC22" s="9"/>
      <c r="AD22" s="9"/>
      <c r="AE22" s="9"/>
      <c r="AF22" s="9"/>
      <c r="AG22" s="9"/>
      <c r="AH22" s="9"/>
      <c r="AI22" s="9"/>
      <c r="AJ22" s="9"/>
    </row>
    <row r="23" spans="1:36" hidden="1">
      <c r="A23" s="31" t="s">
        <v>21</v>
      </c>
      <c r="B23" s="9"/>
      <c r="C23" s="31">
        <v>20</v>
      </c>
      <c r="D23" s="9"/>
      <c r="E23" s="149" t="s">
        <v>133</v>
      </c>
      <c r="F23" s="149" t="s">
        <v>134</v>
      </c>
      <c r="G23" s="149" t="s">
        <v>139</v>
      </c>
      <c r="H23" s="149" t="s">
        <v>140</v>
      </c>
      <c r="I23" s="109" t="s">
        <v>148</v>
      </c>
      <c r="J23" s="9"/>
      <c r="K23" s="86" t="s">
        <v>155</v>
      </c>
      <c r="L23" s="9"/>
      <c r="M23" s="118" t="s">
        <v>191</v>
      </c>
      <c r="N23" s="9"/>
      <c r="O23" s="9"/>
      <c r="P23" s="9"/>
      <c r="Q23" s="9"/>
      <c r="R23" s="9"/>
      <c r="S23" s="9"/>
      <c r="T23" s="9"/>
      <c r="U23" s="9"/>
      <c r="V23" s="9"/>
      <c r="W23" s="9"/>
      <c r="X23" s="9"/>
      <c r="Y23" s="9"/>
      <c r="Z23" s="9"/>
      <c r="AA23" s="9"/>
      <c r="AB23" s="9"/>
      <c r="AC23" s="9"/>
      <c r="AD23" s="9"/>
      <c r="AE23" s="9"/>
      <c r="AF23" s="9"/>
      <c r="AG23" s="9"/>
      <c r="AH23" s="9"/>
      <c r="AI23" s="9"/>
      <c r="AJ23" s="9"/>
    </row>
    <row r="24" spans="1:36" hidden="1">
      <c r="A24" s="31" t="s">
        <v>22</v>
      </c>
      <c r="B24" s="9"/>
      <c r="C24" s="31">
        <v>10</v>
      </c>
      <c r="D24" s="9"/>
      <c r="E24" s="149">
        <f>Data!L7</f>
        <v>28</v>
      </c>
      <c r="F24" s="149">
        <f>Data!L6</f>
        <v>4</v>
      </c>
      <c r="G24" s="149">
        <f>Data!L9</f>
        <v>420</v>
      </c>
      <c r="H24" s="149">
        <f>Data!L10</f>
        <v>800</v>
      </c>
      <c r="I24" s="86">
        <f>IF(Data!L8="single up",1,IF(Data!L8="single down",-1,IF(Data!L8="double up",2,-2)))</f>
        <v>1</v>
      </c>
      <c r="J24" s="9"/>
      <c r="K24" s="87">
        <f>Data!C10</f>
        <v>4</v>
      </c>
      <c r="L24" s="9"/>
      <c r="M24" s="119">
        <v>1</v>
      </c>
      <c r="N24" s="9"/>
      <c r="O24" s="9"/>
      <c r="P24" s="9"/>
      <c r="Q24" s="9"/>
      <c r="R24" s="9"/>
      <c r="S24" s="9"/>
      <c r="T24" s="9"/>
      <c r="U24" s="9"/>
      <c r="V24" s="9"/>
      <c r="W24" s="9"/>
      <c r="X24" s="9"/>
      <c r="Y24" s="9"/>
      <c r="Z24" s="9"/>
      <c r="AA24" s="9"/>
      <c r="AB24" s="9"/>
      <c r="AC24" s="9"/>
      <c r="AD24" s="9"/>
      <c r="AE24" s="9"/>
      <c r="AF24" s="9"/>
      <c r="AG24" s="9"/>
      <c r="AH24" s="9"/>
      <c r="AI24" s="9"/>
      <c r="AJ24" s="9"/>
    </row>
    <row r="25" spans="1:36" hidden="1">
      <c r="A25" s="31" t="s">
        <v>28</v>
      </c>
      <c r="B25" s="9"/>
      <c r="C25" s="31">
        <v>20</v>
      </c>
      <c r="D25" s="9"/>
      <c r="E25" s="9"/>
      <c r="F25" s="9"/>
      <c r="G25" s="9" t="s">
        <v>156</v>
      </c>
      <c r="H25" s="9"/>
      <c r="I25" s="9"/>
      <c r="J25" s="9"/>
      <c r="K25" s="9"/>
      <c r="L25" s="9"/>
      <c r="M25" s="118"/>
      <c r="N25" s="9"/>
      <c r="O25" s="9"/>
      <c r="P25" s="9"/>
      <c r="Q25" s="9"/>
      <c r="R25" s="9"/>
      <c r="S25" s="9"/>
      <c r="T25" s="9"/>
      <c r="U25" s="9"/>
      <c r="V25" s="9"/>
      <c r="W25" s="86"/>
      <c r="X25" s="86"/>
      <c r="Y25" s="86"/>
      <c r="Z25" s="86"/>
      <c r="AA25" s="86"/>
      <c r="AB25" s="9"/>
      <c r="AC25" s="9"/>
      <c r="AD25" s="9"/>
      <c r="AE25" s="9"/>
      <c r="AF25" s="9"/>
      <c r="AG25" s="9"/>
      <c r="AH25" s="9"/>
      <c r="AI25" s="9"/>
      <c r="AJ25" s="9"/>
    </row>
    <row r="26" spans="1:36" hidden="1">
      <c r="A26" s="31" t="s">
        <v>31</v>
      </c>
      <c r="B26" s="9"/>
      <c r="C26" s="31">
        <v>0.99</v>
      </c>
      <c r="D26" s="9"/>
      <c r="E26" s="86" t="s">
        <v>147</v>
      </c>
      <c r="F26" s="86">
        <f>Data!L11</f>
        <v>2</v>
      </c>
      <c r="G26" s="86"/>
      <c r="H26" s="9"/>
      <c r="I26" s="9"/>
      <c r="J26" s="9"/>
      <c r="K26" s="9"/>
      <c r="L26" s="9"/>
      <c r="M26" s="9"/>
      <c r="N26" s="9"/>
      <c r="O26" s="149"/>
      <c r="P26" s="149"/>
      <c r="Q26" s="149"/>
      <c r="R26" s="149"/>
      <c r="S26" s="130"/>
      <c r="T26" s="130"/>
      <c r="U26" s="130"/>
      <c r="V26" s="130"/>
      <c r="W26" s="130"/>
      <c r="X26" s="130"/>
      <c r="Y26" s="130"/>
      <c r="Z26" s="9"/>
      <c r="AA26" s="9"/>
      <c r="AB26" s="9"/>
      <c r="AC26" s="9"/>
      <c r="AD26" s="9"/>
      <c r="AE26" s="9"/>
      <c r="AF26" s="9"/>
      <c r="AG26" s="9"/>
      <c r="AH26" s="9"/>
      <c r="AI26" s="130"/>
      <c r="AJ26" s="130"/>
    </row>
    <row r="27" spans="1:36" hidden="1">
      <c r="A27" s="31" t="s">
        <v>29</v>
      </c>
      <c r="B27" s="9"/>
      <c r="C27" s="31">
        <v>1</v>
      </c>
      <c r="D27" s="9"/>
      <c r="E27" s="86" t="s">
        <v>146</v>
      </c>
      <c r="F27" s="86">
        <f>Data!L12</f>
        <v>0.1</v>
      </c>
      <c r="G27" s="9"/>
      <c r="H27" s="9"/>
      <c r="I27" s="9"/>
      <c r="J27" s="9"/>
      <c r="K27" s="9"/>
      <c r="L27" s="9"/>
      <c r="M27" s="9"/>
      <c r="N27" s="9"/>
      <c r="O27" s="149"/>
      <c r="P27" s="149"/>
      <c r="Q27" s="149"/>
      <c r="R27" s="149"/>
      <c r="S27" s="130"/>
      <c r="T27" s="130"/>
      <c r="U27" s="130"/>
      <c r="V27" s="130"/>
      <c r="W27" s="130"/>
      <c r="X27" s="130"/>
      <c r="Y27" s="130"/>
      <c r="Z27" s="9"/>
      <c r="AA27" s="9"/>
      <c r="AB27" s="9"/>
      <c r="AC27" s="9"/>
      <c r="AD27" s="9"/>
      <c r="AE27" s="9"/>
      <c r="AF27" s="9"/>
      <c r="AG27" s="9"/>
      <c r="AH27" s="9"/>
      <c r="AI27" s="130"/>
      <c r="AJ27" s="130"/>
    </row>
    <row r="28" spans="1:36" hidden="1">
      <c r="A28" s="31" t="s">
        <v>30</v>
      </c>
      <c r="B28" s="9"/>
      <c r="C28" s="31">
        <v>0.1</v>
      </c>
      <c r="D28" s="9"/>
      <c r="E28" s="86" t="s">
        <v>145</v>
      </c>
      <c r="F28" s="86">
        <f>Data!L13</f>
        <v>-0.1</v>
      </c>
      <c r="G28" s="86"/>
      <c r="H28" s="9"/>
      <c r="I28" s="9"/>
      <c r="J28" s="9"/>
      <c r="K28" s="9"/>
      <c r="L28" s="9"/>
      <c r="M28" s="9"/>
      <c r="N28" s="9"/>
      <c r="O28" s="9"/>
      <c r="P28" s="9"/>
      <c r="Q28" s="9"/>
      <c r="R28" s="9"/>
      <c r="S28" s="130"/>
      <c r="T28" s="130"/>
      <c r="U28" s="130"/>
      <c r="V28" s="130"/>
      <c r="W28" s="130"/>
      <c r="X28" s="130"/>
      <c r="Y28" s="130"/>
      <c r="Z28" s="9"/>
      <c r="AA28" s="9"/>
      <c r="AB28" s="9"/>
      <c r="AC28" s="9"/>
      <c r="AD28" s="9"/>
      <c r="AE28" s="9"/>
      <c r="AF28" s="9"/>
      <c r="AG28" s="9"/>
      <c r="AH28" s="9"/>
      <c r="AI28" s="9"/>
      <c r="AJ28" s="9"/>
    </row>
    <row r="29" spans="1:36" hidden="1">
      <c r="A29" s="31" t="s">
        <v>35</v>
      </c>
      <c r="B29" s="9"/>
      <c r="C29" s="31">
        <v>1</v>
      </c>
      <c r="D29" s="9"/>
      <c r="E29" s="9"/>
      <c r="F29" s="9"/>
      <c r="G29" s="9"/>
      <c r="H29" s="9"/>
      <c r="I29" s="9"/>
      <c r="J29" s="9"/>
      <c r="K29" s="9"/>
      <c r="L29" s="9"/>
      <c r="M29" s="9"/>
      <c r="N29" s="9"/>
      <c r="O29" s="9"/>
      <c r="P29" s="9"/>
      <c r="Q29" s="9"/>
      <c r="R29" s="9"/>
      <c r="S29" s="130"/>
      <c r="T29" s="130"/>
      <c r="U29" s="130"/>
      <c r="V29" s="130"/>
      <c r="W29" s="130"/>
      <c r="X29" s="130"/>
      <c r="Y29" s="130"/>
      <c r="Z29" s="9"/>
      <c r="AA29" s="9"/>
      <c r="AB29" s="9"/>
      <c r="AC29" s="9"/>
      <c r="AD29" s="9"/>
      <c r="AE29" s="9"/>
      <c r="AF29" s="9"/>
      <c r="AG29" s="9"/>
      <c r="AH29" s="9"/>
      <c r="AI29" s="9"/>
      <c r="AJ29" s="9"/>
    </row>
    <row r="30" spans="1:36" hidden="1">
      <c r="A30" s="31" t="s">
        <v>42</v>
      </c>
      <c r="B30" s="9"/>
      <c r="C30" s="31">
        <v>1</v>
      </c>
      <c r="D30" s="9"/>
      <c r="E30" s="9"/>
      <c r="F30" s="9"/>
      <c r="G30" s="9"/>
      <c r="H30" s="9"/>
      <c r="I30" s="9"/>
      <c r="J30" s="9"/>
      <c r="K30" s="9"/>
      <c r="L30" s="9"/>
      <c r="M30" s="9"/>
      <c r="N30" s="9"/>
      <c r="O30" s="9"/>
      <c r="P30" s="9"/>
      <c r="Q30" s="86"/>
      <c r="R30" s="86"/>
      <c r="S30" s="130"/>
      <c r="T30" s="130"/>
      <c r="U30" s="130"/>
      <c r="V30" s="130"/>
      <c r="W30" s="130"/>
      <c r="X30" s="130"/>
      <c r="Y30" s="130"/>
      <c r="Z30" s="9"/>
      <c r="AA30" s="9"/>
      <c r="AB30" s="9"/>
      <c r="AC30" s="9"/>
      <c r="AD30" s="9"/>
      <c r="AE30" s="9"/>
      <c r="AF30" s="9"/>
      <c r="AG30" s="9"/>
      <c r="AH30" s="9"/>
      <c r="AI30" s="9"/>
      <c r="AJ30" s="9"/>
    </row>
    <row r="31" spans="1:36" hidden="1">
      <c r="A31" s="31" t="s">
        <v>101</v>
      </c>
      <c r="B31" s="9"/>
      <c r="C31" s="31">
        <f>ROW(A52)</f>
        <v>52</v>
      </c>
      <c r="D31" s="9"/>
      <c r="E31" s="9"/>
      <c r="F31" s="9"/>
      <c r="G31" s="9"/>
      <c r="H31" s="9"/>
      <c r="I31" s="9"/>
      <c r="J31" s="9"/>
      <c r="K31" s="9"/>
      <c r="L31" s="9"/>
      <c r="M31" s="9"/>
      <c r="N31" s="9"/>
      <c r="O31" s="9"/>
      <c r="P31" s="9"/>
      <c r="Q31" s="9"/>
      <c r="R31" s="9"/>
      <c r="S31" s="130"/>
      <c r="T31" s="130"/>
      <c r="U31" s="130"/>
      <c r="V31" s="130"/>
      <c r="W31" s="130"/>
      <c r="X31" s="130"/>
      <c r="Y31" s="130"/>
      <c r="Z31" s="9"/>
      <c r="AA31" s="9"/>
      <c r="AB31" s="9"/>
      <c r="AC31" s="9"/>
      <c r="AD31" s="9"/>
      <c r="AE31" s="9"/>
      <c r="AF31" s="9"/>
      <c r="AG31" s="9"/>
      <c r="AH31" s="9"/>
      <c r="AI31" s="9"/>
      <c r="AJ31" s="9"/>
    </row>
    <row r="32" spans="1:36" hidden="1">
      <c r="A32" s="31" t="s">
        <v>102</v>
      </c>
      <c r="B32" s="31"/>
      <c r="C32" s="56">
        <f>C20+C31-1</f>
        <v>1066</v>
      </c>
      <c r="D32" s="9"/>
      <c r="E32" s="86" t="s">
        <v>186</v>
      </c>
      <c r="F32" s="9"/>
      <c r="G32" s="86">
        <v>2</v>
      </c>
      <c r="H32" s="86">
        <v>0.25</v>
      </c>
      <c r="I32" s="9"/>
      <c r="J32" s="9"/>
      <c r="K32" s="9"/>
      <c r="L32" s="9"/>
      <c r="M32" s="9"/>
      <c r="N32" s="9"/>
      <c r="O32" s="9"/>
      <c r="P32" s="9"/>
      <c r="Q32" s="9"/>
      <c r="R32" s="9"/>
      <c r="S32" s="130"/>
      <c r="T32" s="130"/>
      <c r="U32" s="9"/>
      <c r="V32" s="9"/>
      <c r="W32" s="9"/>
      <c r="X32" s="9"/>
      <c r="Y32" s="9"/>
      <c r="Z32" s="9"/>
      <c r="AA32" s="9"/>
      <c r="AB32" s="9"/>
      <c r="AC32" s="9"/>
      <c r="AD32" s="9"/>
      <c r="AE32" s="9"/>
      <c r="AF32" s="9"/>
      <c r="AG32" s="9"/>
      <c r="AH32" s="9"/>
      <c r="AI32" s="9"/>
      <c r="AJ32" s="9"/>
    </row>
    <row r="33" spans="1:36" hidden="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c r="AG33" s="130"/>
      <c r="AH33" s="130"/>
      <c r="AI33" s="130"/>
      <c r="AJ33" s="130"/>
    </row>
    <row r="34" spans="1:36">
      <c r="A34" s="1" t="s">
        <v>11</v>
      </c>
      <c r="B34" s="1"/>
      <c r="C34" s="1"/>
      <c r="D34" s="11"/>
      <c r="E34" s="10"/>
      <c r="F34" s="10"/>
      <c r="G34" s="10"/>
      <c r="H34" s="10"/>
      <c r="I34" s="10"/>
      <c r="J34" s="10"/>
      <c r="K34" s="34"/>
      <c r="L34" s="10"/>
      <c r="M34" s="34"/>
      <c r="N34" s="34"/>
      <c r="O34" s="1"/>
      <c r="P34" s="1"/>
      <c r="Q34" s="1"/>
      <c r="R34" s="1"/>
      <c r="S34" s="1"/>
      <c r="T34" s="1" t="s">
        <v>138</v>
      </c>
      <c r="U34" s="130"/>
      <c r="V34" s="1"/>
      <c r="W34" s="1"/>
      <c r="X34" s="1"/>
      <c r="Y34" s="1"/>
      <c r="Z34" s="1"/>
      <c r="AA34" s="1" t="s">
        <v>95</v>
      </c>
      <c r="AB34" s="47"/>
      <c r="AC34" s="47"/>
      <c r="AD34" s="47"/>
      <c r="AE34" s="1" t="s">
        <v>96</v>
      </c>
      <c r="AF34" s="47"/>
      <c r="AG34" s="47"/>
      <c r="AH34" s="47"/>
      <c r="AI34" s="47"/>
      <c r="AJ34" s="47"/>
    </row>
    <row r="35" spans="1:36">
      <c r="A35" s="32" t="s">
        <v>12</v>
      </c>
      <c r="B35" s="32" t="s">
        <v>19</v>
      </c>
      <c r="C35" s="32" t="s">
        <v>24</v>
      </c>
      <c r="D35" s="32" t="s">
        <v>25</v>
      </c>
      <c r="E35" s="32" t="s">
        <v>26</v>
      </c>
      <c r="F35" s="33" t="s">
        <v>73</v>
      </c>
      <c r="G35" s="33" t="s">
        <v>60</v>
      </c>
      <c r="H35" s="33" t="s">
        <v>23</v>
      </c>
      <c r="I35" s="34" t="s">
        <v>41</v>
      </c>
      <c r="J35" s="34" t="s">
        <v>43</v>
      </c>
      <c r="K35" s="34" t="s">
        <v>75</v>
      </c>
      <c r="L35" s="34" t="s">
        <v>13</v>
      </c>
      <c r="M35" s="34" t="s">
        <v>78</v>
      </c>
      <c r="N35" s="34" t="s">
        <v>20</v>
      </c>
      <c r="O35" s="103" t="s">
        <v>143</v>
      </c>
      <c r="P35" s="103" t="s">
        <v>142</v>
      </c>
      <c r="Q35" s="103" t="s">
        <v>144</v>
      </c>
      <c r="R35" s="103" t="s">
        <v>192</v>
      </c>
      <c r="S35" s="47" t="s">
        <v>141</v>
      </c>
      <c r="T35" s="47" t="s">
        <v>21</v>
      </c>
      <c r="U35" s="47" t="s">
        <v>131</v>
      </c>
      <c r="V35" s="47" t="s">
        <v>132</v>
      </c>
      <c r="W35" s="47" t="s">
        <v>136</v>
      </c>
      <c r="X35" s="47" t="s">
        <v>137</v>
      </c>
      <c r="Y35" s="47" t="s">
        <v>153</v>
      </c>
      <c r="Z35" s="47" t="s">
        <v>154</v>
      </c>
      <c r="AA35" s="47" t="s">
        <v>151</v>
      </c>
      <c r="AB35" s="47" t="s">
        <v>152</v>
      </c>
      <c r="AC35" s="47" t="s">
        <v>149</v>
      </c>
      <c r="AD35" s="47" t="s">
        <v>150</v>
      </c>
      <c r="AE35" s="47" t="s">
        <v>97</v>
      </c>
      <c r="AF35" s="47" t="s">
        <v>98</v>
      </c>
      <c r="AG35" s="47" t="s">
        <v>3</v>
      </c>
      <c r="AH35" s="47" t="s">
        <v>99</v>
      </c>
      <c r="AI35" s="47" t="s">
        <v>100</v>
      </c>
      <c r="AJ35" s="47" t="s">
        <v>96</v>
      </c>
    </row>
    <row r="36" spans="1:36" hidden="1">
      <c r="A36" s="36">
        <v>-30</v>
      </c>
      <c r="B36" s="150">
        <f>INDEX('MetaTrader Import'!$H$13:$J$5893,TRUNC(((A36-$A$39+1)-1)/3)+1,MOD((A36-$A$39+1)-1,3)+1)</f>
        <v>0</v>
      </c>
      <c r="C36" s="37">
        <f t="shared" ref="C36:C38" si="0">$C$23</f>
        <v>20</v>
      </c>
      <c r="D36" s="37">
        <f t="shared" ref="D36:D66" ca="1" si="1">NORMINV(RAND(),($C$23-C36)*$C$28,$C$27)+NORMINV(RAND(),IF(RAND()&gt;$C$26,$C$25,0),$C$27)</f>
        <v>-0.67130540022368734</v>
      </c>
      <c r="E36" s="37">
        <f t="shared" ref="E36:E66" ca="1" si="2">C36+D36</f>
        <v>19.328694599776313</v>
      </c>
      <c r="F36" s="37">
        <f t="shared" ref="F36:F66" ca="1" si="3">$C$13*ABS(E36)/$C$23</f>
        <v>1.9328694599776313</v>
      </c>
      <c r="G36" s="37">
        <f>IF(A36&lt;Data!$G$11*0.25,$C$13/$G$32,IF(A36&gt;Data!$G$11*0.25,$C$13,$C$13*10))</f>
        <v>1</v>
      </c>
      <c r="H36" s="37">
        <f>IF(Data!$G$9="constant",$C$13,IF(Data!$G$9="squeeze",G36,F36))</f>
        <v>1</v>
      </c>
      <c r="I36" s="38">
        <f ca="1">NORMINV(RAND(),0,IF(AND(Data!$G$9="squeeze",A36&lt;Data!$G$11*0.25),$H$32,1)*$C$30*$C$13)*($C$14*$C$12)</f>
        <v>7.2121697798453374E-5</v>
      </c>
      <c r="J36" s="39">
        <f ca="1">IF(Data!$C$6="Real",B36,I36+J37+($C$14*$C$12)*NORMINV(RAND(),$C$15,CHOOSE($G$13,$C$13,F36,G36)))</f>
        <v>1.3520694728872189</v>
      </c>
      <c r="K36" s="40">
        <f>IF($G$16="fixed",$G$17,MIN(H36*Data!$C$7*$C$16*0.5,$C$17*Data!$C$7))*$C$12</f>
        <v>8.0000000000000007E-5</v>
      </c>
      <c r="L36" s="39">
        <f t="shared" ref="L36:L65" ca="1" si="4">IFERROR(J36,"")</f>
        <v>1.3520694728872189</v>
      </c>
      <c r="M36" s="40">
        <f t="shared" ref="M36:M65" ca="1" si="5">L36+K36*0.5</f>
        <v>1.3521094728872189</v>
      </c>
      <c r="N36" s="40">
        <f t="shared" ref="N36:N65" ca="1" si="6">L36-K36*0.5</f>
        <v>1.3520294728872189</v>
      </c>
      <c r="O36" s="108"/>
      <c r="P36" s="102"/>
      <c r="Q36" s="102"/>
      <c r="R36" s="102"/>
      <c r="S36" s="5"/>
      <c r="T36" s="5"/>
      <c r="U36" s="5"/>
      <c r="V36" s="5"/>
      <c r="W36" s="5"/>
      <c r="X36" s="5"/>
      <c r="Y36" s="5"/>
      <c r="Z36" s="5"/>
      <c r="AA36" s="2"/>
      <c r="AB36" s="2"/>
      <c r="AC36" s="2"/>
      <c r="AD36" s="2"/>
      <c r="AE36" s="2"/>
      <c r="AF36" s="2"/>
      <c r="AG36" s="2"/>
      <c r="AH36" s="2"/>
      <c r="AI36" s="2"/>
      <c r="AJ36" s="2"/>
    </row>
    <row r="37" spans="1:36" hidden="1">
      <c r="A37" s="36">
        <v>-29</v>
      </c>
      <c r="B37" s="150">
        <f>INDEX('MetaTrader Import'!$H$13:$J$5893,TRUNC(((A37-$A$39+1)-1)/3)+1,MOD((A37-$A$39+1)-1,3)+1)</f>
        <v>0</v>
      </c>
      <c r="C37" s="37">
        <f t="shared" si="0"/>
        <v>20</v>
      </c>
      <c r="D37" s="37">
        <f t="shared" ca="1" si="1"/>
        <v>-0.75187902457038502</v>
      </c>
      <c r="E37" s="37">
        <f t="shared" ca="1" si="2"/>
        <v>19.248120975429615</v>
      </c>
      <c r="F37" s="37">
        <f t="shared" ca="1" si="3"/>
        <v>1.9248120975429615</v>
      </c>
      <c r="G37" s="37">
        <f>IF(A37&lt;Data!$G$11*0.25,$C$13/$G$32,IF(A37&gt;Data!$G$11*0.25,$C$13,$C$13*10))</f>
        <v>1</v>
      </c>
      <c r="H37" s="37">
        <f>IF(Data!$G$9="constant",$C$13,IF(Data!$G$9="squeeze",G37,F37))</f>
        <v>1</v>
      </c>
      <c r="I37" s="38">
        <f ca="1">NORMINV(RAND(),0,IF(AND(Data!$G$9="squeeze",A37&lt;Data!$G$11*0.25),$H$32,1)*$C$30*$C$13)*($C$14*$C$12)</f>
        <v>2.241809511681535E-4</v>
      </c>
      <c r="J37" s="39">
        <f ca="1">IF(Data!$C$6="Real",B37,I37+J38+($C$14*$C$12)*NORMINV(RAND(),$C$15,CHOOSE($G$13,$C$13,F37,G37)))</f>
        <v>1.3520039040158811</v>
      </c>
      <c r="K37" s="40">
        <f>IF($G$16="fixed",$G$17,MIN(H37*Data!$C$7*$C$16*0.5,$C$17*Data!$C$7))*$C$12</f>
        <v>8.0000000000000007E-5</v>
      </c>
      <c r="L37" s="39">
        <f t="shared" ca="1" si="4"/>
        <v>1.3520039040158811</v>
      </c>
      <c r="M37" s="40">
        <f t="shared" ca="1" si="5"/>
        <v>1.3520439040158811</v>
      </c>
      <c r="N37" s="40">
        <f t="shared" ca="1" si="6"/>
        <v>1.3519639040158811</v>
      </c>
      <c r="O37" s="108"/>
      <c r="P37" s="102"/>
      <c r="Q37" s="102"/>
      <c r="R37" s="102"/>
      <c r="S37" s="5"/>
      <c r="T37" s="5"/>
      <c r="U37" s="5"/>
      <c r="V37" s="5"/>
      <c r="W37" s="5"/>
      <c r="X37" s="5"/>
      <c r="Y37" s="5"/>
      <c r="Z37" s="5"/>
      <c r="AA37" s="2"/>
      <c r="AB37" s="2"/>
      <c r="AC37" s="2"/>
      <c r="AD37" s="2"/>
      <c r="AE37" s="2"/>
      <c r="AF37" s="2"/>
      <c r="AG37" s="2"/>
      <c r="AH37" s="2"/>
      <c r="AI37" s="2"/>
      <c r="AJ37" s="2"/>
    </row>
    <row r="38" spans="1:36" hidden="1">
      <c r="A38" s="36">
        <v>-28</v>
      </c>
      <c r="B38" s="150">
        <f>INDEX('MetaTrader Import'!$H$13:$J$5893,TRUNC(((A38-$A$39+1)-1)/3)+1,MOD((A38-$A$39+1)-1,3)+1)</f>
        <v>0</v>
      </c>
      <c r="C38" s="37">
        <f t="shared" si="0"/>
        <v>20</v>
      </c>
      <c r="D38" s="37">
        <f t="shared" ca="1" si="1"/>
        <v>-0.34905995630305342</v>
      </c>
      <c r="E38" s="37">
        <f t="shared" ca="1" si="2"/>
        <v>19.650940043696945</v>
      </c>
      <c r="F38" s="37">
        <f t="shared" ca="1" si="3"/>
        <v>1.9650940043696945</v>
      </c>
      <c r="G38" s="37">
        <f>IF(A38&lt;Data!$G$11*0.25,$C$13/$G$32,IF(A38&gt;Data!$G$11*0.25,$C$13,$C$13*10))</f>
        <v>1</v>
      </c>
      <c r="H38" s="37">
        <f>IF(Data!$G$9="constant",$C$13,IF(Data!$G$9="squeeze",G38,F38))</f>
        <v>1</v>
      </c>
      <c r="I38" s="38">
        <f ca="1">NORMINV(RAND(),0,IF(AND(Data!$G$9="squeeze",A38&lt;Data!$G$11*0.25),$H$32,1)*$C$30*$C$13)*($C$14*$C$12)</f>
        <v>5.0609098167560645E-5</v>
      </c>
      <c r="J38" s="39">
        <f ca="1">IF(Data!$C$6="Real",B38,I38+J39+($C$14*$C$12)*NORMINV(RAND(),$C$15,CHOOSE($G$13,$C$13,F38,G38)))</f>
        <v>1.3515482587130028</v>
      </c>
      <c r="K38" s="40">
        <f>IF($G$16="fixed",$G$17,MIN(H38*Data!$C$7*$C$16*0.5,$C$17*Data!$C$7))*$C$12</f>
        <v>8.0000000000000007E-5</v>
      </c>
      <c r="L38" s="39">
        <f t="shared" ca="1" si="4"/>
        <v>1.3515482587130028</v>
      </c>
      <c r="M38" s="40">
        <f t="shared" ca="1" si="5"/>
        <v>1.3515882587130028</v>
      </c>
      <c r="N38" s="40">
        <f t="shared" ca="1" si="6"/>
        <v>1.3515082587130027</v>
      </c>
      <c r="O38" s="108"/>
      <c r="P38" s="102"/>
      <c r="Q38" s="102"/>
      <c r="R38" s="102"/>
      <c r="S38" s="5"/>
      <c r="T38" s="5"/>
      <c r="U38" s="5"/>
      <c r="V38" s="5"/>
      <c r="W38" s="5"/>
      <c r="X38" s="5"/>
      <c r="Y38" s="5"/>
      <c r="Z38" s="5"/>
      <c r="AA38" s="2"/>
      <c r="AB38" s="2"/>
      <c r="AC38" s="2"/>
      <c r="AD38" s="2"/>
      <c r="AE38" s="2"/>
      <c r="AF38" s="2"/>
      <c r="AG38" s="2"/>
      <c r="AH38" s="2"/>
      <c r="AI38" s="2"/>
      <c r="AJ38" s="2"/>
    </row>
    <row r="39" spans="1:36" hidden="1">
      <c r="A39" s="36">
        <v>-27</v>
      </c>
      <c r="B39" s="150">
        <f>INDEX('MetaTrader Import'!$H$13:$J$5893,TRUNC(((A39-$A$39+1)-1)/3)+1,MOD((A39-$A$39+1)-1,3)+1)</f>
        <v>0</v>
      </c>
      <c r="C39" s="37">
        <f t="shared" ref="C39:C51" si="7">$C$23</f>
        <v>20</v>
      </c>
      <c r="D39" s="37">
        <f t="shared" ca="1" si="1"/>
        <v>-0.22886215041698552</v>
      </c>
      <c r="E39" s="37">
        <f t="shared" ca="1" si="2"/>
        <v>19.771137849583013</v>
      </c>
      <c r="F39" s="37">
        <f t="shared" ca="1" si="3"/>
        <v>1.9771137849583014</v>
      </c>
      <c r="G39" s="37">
        <f>IF(A39&lt;Data!$G$11*0.25,$C$13/$G$32,IF(A39&gt;Data!$G$11*0.25,$C$13,$C$13*10))</f>
        <v>1</v>
      </c>
      <c r="H39" s="37">
        <f>IF(Data!$G$9="constant",$C$13,IF(Data!$G$9="squeeze",G39,F39))</f>
        <v>1</v>
      </c>
      <c r="I39" s="38">
        <f ca="1">NORMINV(RAND(),0,IF(AND(Data!$G$9="squeeze",A39&lt;Data!$G$11*0.25),$H$32,1)*$C$30*$C$13)*($C$14*$C$12)</f>
        <v>4.2574370812376836E-6</v>
      </c>
      <c r="J39" s="39">
        <f ca="1">IF(Data!$C$6="Real",B39,I39+J40+($C$14*$C$12)*NORMINV(RAND(),$C$15,CHOOSE($G$13,$C$13,F39,G39)))</f>
        <v>1.3514062837932939</v>
      </c>
      <c r="K39" s="40">
        <f>IF($G$16="fixed",$G$17,MIN(H39*Data!$C$7*$C$16*0.5,$C$17*Data!$C$7))*$C$12</f>
        <v>8.0000000000000007E-5</v>
      </c>
      <c r="L39" s="39">
        <f t="shared" ca="1" si="4"/>
        <v>1.3514062837932939</v>
      </c>
      <c r="M39" s="40">
        <f t="shared" ca="1" si="5"/>
        <v>1.3514462837932939</v>
      </c>
      <c r="N39" s="40">
        <f t="shared" ca="1" si="6"/>
        <v>1.3513662837932938</v>
      </c>
      <c r="O39" s="108"/>
      <c r="P39" s="102"/>
      <c r="Q39" s="102"/>
      <c r="R39" s="102"/>
      <c r="S39" s="5"/>
      <c r="T39" s="5"/>
      <c r="U39" s="5"/>
      <c r="V39" s="5"/>
      <c r="W39" s="5"/>
      <c r="X39" s="5"/>
      <c r="Y39" s="5"/>
      <c r="Z39" s="5"/>
      <c r="AA39" s="2"/>
      <c r="AB39" s="2"/>
      <c r="AC39" s="2"/>
      <c r="AD39" s="2"/>
      <c r="AE39" s="2"/>
      <c r="AF39" s="2"/>
      <c r="AG39" s="2"/>
      <c r="AH39" s="2"/>
      <c r="AI39" s="2"/>
      <c r="AJ39" s="2"/>
    </row>
    <row r="40" spans="1:36" hidden="1">
      <c r="A40" s="36">
        <v>-26</v>
      </c>
      <c r="B40" s="150">
        <f>INDEX('MetaTrader Import'!$H$13:$J$5893,TRUNC(((A40-$A$39+1)-1)/3)+1,MOD((A40-$A$39+1)-1,3)+1)</f>
        <v>0</v>
      </c>
      <c r="C40" s="37">
        <f t="shared" si="7"/>
        <v>20</v>
      </c>
      <c r="D40" s="37">
        <f t="shared" ca="1" si="1"/>
        <v>-1.8442248422383538</v>
      </c>
      <c r="E40" s="37">
        <f t="shared" ca="1" si="2"/>
        <v>18.155775157761646</v>
      </c>
      <c r="F40" s="37">
        <f t="shared" ca="1" si="3"/>
        <v>1.8155775157761647</v>
      </c>
      <c r="G40" s="37">
        <f>IF(A40&lt;Data!$G$11*0.25,$C$13/$G$32,IF(A40&gt;Data!$G$11*0.25,$C$13,$C$13*10))</f>
        <v>1</v>
      </c>
      <c r="H40" s="37">
        <f>IF(Data!$G$9="constant",$C$13,IF(Data!$G$9="squeeze",G40,F40))</f>
        <v>1</v>
      </c>
      <c r="I40" s="38">
        <f ca="1">NORMINV(RAND(),0,IF(AND(Data!$G$9="squeeze",A40&lt;Data!$G$11*0.25),$H$32,1)*$C$30*$C$13)*($C$14*$C$12)</f>
        <v>1.590684955900751E-5</v>
      </c>
      <c r="J40" s="39">
        <f ca="1">IF(Data!$C$6="Real",B40,I40+J41+($C$14*$C$12)*NORMINV(RAND(),$C$15,CHOOSE($G$13,$C$13,F40,G40)))</f>
        <v>1.3514384545950668</v>
      </c>
      <c r="K40" s="40">
        <f>IF($G$16="fixed",$G$17,MIN(H40*Data!$C$7*$C$16*0.5,$C$17*Data!$C$7))*$C$12</f>
        <v>8.0000000000000007E-5</v>
      </c>
      <c r="L40" s="39">
        <f t="shared" ca="1" si="4"/>
        <v>1.3514384545950668</v>
      </c>
      <c r="M40" s="40">
        <f t="shared" ca="1" si="5"/>
        <v>1.3514784545950669</v>
      </c>
      <c r="N40" s="40">
        <f t="shared" ca="1" si="6"/>
        <v>1.3513984545950668</v>
      </c>
      <c r="O40" s="108"/>
      <c r="P40" s="102"/>
      <c r="Q40" s="102"/>
      <c r="R40" s="102"/>
      <c r="S40" s="5"/>
      <c r="T40" s="5"/>
      <c r="U40" s="5"/>
      <c r="V40" s="5"/>
      <c r="W40" s="5"/>
      <c r="X40" s="5"/>
      <c r="Y40" s="5"/>
      <c r="Z40" s="5"/>
      <c r="AA40" s="2"/>
      <c r="AB40" s="2"/>
      <c r="AC40" s="2"/>
      <c r="AD40" s="2"/>
      <c r="AE40" s="2"/>
      <c r="AF40" s="2"/>
      <c r="AG40" s="2"/>
      <c r="AH40" s="2"/>
      <c r="AI40" s="2"/>
      <c r="AJ40" s="2"/>
    </row>
    <row r="41" spans="1:36" hidden="1">
      <c r="A41" s="36">
        <v>-25</v>
      </c>
      <c r="B41" s="150">
        <f>INDEX('MetaTrader Import'!$H$13:$J$5893,TRUNC(((A41-$A$39+1)-1)/3)+1,MOD((A41-$A$39+1)-1,3)+1)</f>
        <v>0</v>
      </c>
      <c r="C41" s="37">
        <f t="shared" si="7"/>
        <v>20</v>
      </c>
      <c r="D41" s="37">
        <f t="shared" ca="1" si="1"/>
        <v>-1.319467082330106</v>
      </c>
      <c r="E41" s="37">
        <f t="shared" ca="1" si="2"/>
        <v>18.680532917669893</v>
      </c>
      <c r="F41" s="37">
        <f t="shared" ca="1" si="3"/>
        <v>1.8680532917669894</v>
      </c>
      <c r="G41" s="37">
        <f>IF(A41&lt;Data!$G$11*0.25,$C$13/$G$32,IF(A41&gt;Data!$G$11*0.25,$C$13,$C$13*10))</f>
        <v>1</v>
      </c>
      <c r="H41" s="37">
        <f>IF(Data!$G$9="constant",$C$13,IF(Data!$G$9="squeeze",G41,F41))</f>
        <v>1</v>
      </c>
      <c r="I41" s="38">
        <f ca="1">NORMINV(RAND(),0,IF(AND(Data!$G$9="squeeze",A41&lt;Data!$G$11*0.25),$H$32,1)*$C$30*$C$13)*($C$14*$C$12)</f>
        <v>-1.507101836961042E-5</v>
      </c>
      <c r="J41" s="39">
        <f ca="1">IF(Data!$C$6="Real",B41,I41+J42+($C$14*$C$12)*NORMINV(RAND(),$C$15,CHOOSE($G$13,$C$13,F41,G41)))</f>
        <v>1.3515125244137034</v>
      </c>
      <c r="K41" s="40">
        <f>IF($G$16="fixed",$G$17,MIN(H41*Data!$C$7*$C$16*0.5,$C$17*Data!$C$7))*$C$12</f>
        <v>8.0000000000000007E-5</v>
      </c>
      <c r="L41" s="39">
        <f t="shared" ca="1" si="4"/>
        <v>1.3515125244137034</v>
      </c>
      <c r="M41" s="40">
        <f t="shared" ca="1" si="5"/>
        <v>1.3515525244137034</v>
      </c>
      <c r="N41" s="40">
        <f t="shared" ca="1" si="6"/>
        <v>1.3514725244137034</v>
      </c>
      <c r="O41" s="108"/>
      <c r="P41" s="102"/>
      <c r="Q41" s="102"/>
      <c r="R41" s="102"/>
      <c r="S41" s="5"/>
      <c r="T41" s="5"/>
      <c r="U41" s="5"/>
      <c r="V41" s="5"/>
      <c r="W41" s="5"/>
      <c r="X41" s="5"/>
      <c r="Y41" s="5"/>
      <c r="Z41" s="5"/>
      <c r="AA41" s="2"/>
      <c r="AB41" s="2"/>
      <c r="AC41" s="2"/>
      <c r="AD41" s="2"/>
      <c r="AE41" s="2"/>
      <c r="AF41" s="2"/>
      <c r="AG41" s="2"/>
      <c r="AH41" s="2"/>
      <c r="AI41" s="2"/>
      <c r="AJ41" s="2"/>
    </row>
    <row r="42" spans="1:36" hidden="1">
      <c r="A42" s="36">
        <v>-24</v>
      </c>
      <c r="B42" s="150">
        <f>INDEX('MetaTrader Import'!$H$13:$J$5893,TRUNC(((A42-$A$39+1)-1)/3)+1,MOD((A42-$A$39+1)-1,3)+1)</f>
        <v>0</v>
      </c>
      <c r="C42" s="37">
        <f t="shared" si="7"/>
        <v>20</v>
      </c>
      <c r="D42" s="37">
        <f t="shared" ca="1" si="1"/>
        <v>0.37816473517324467</v>
      </c>
      <c r="E42" s="37">
        <f t="shared" ca="1" si="2"/>
        <v>20.378164735173243</v>
      </c>
      <c r="F42" s="37">
        <f t="shared" ca="1" si="3"/>
        <v>2.0378164735173243</v>
      </c>
      <c r="G42" s="37">
        <f>IF(A42&lt;Data!$G$11*0.25,$C$13/$G$32,IF(A42&gt;Data!$G$11*0.25,$C$13,$C$13*10))</f>
        <v>1</v>
      </c>
      <c r="H42" s="37">
        <f>IF(Data!$G$9="constant",$C$13,IF(Data!$G$9="squeeze",G42,F42))</f>
        <v>1</v>
      </c>
      <c r="I42" s="38">
        <f ca="1">NORMINV(RAND(),0,IF(AND(Data!$G$9="squeeze",A42&lt;Data!$G$11*0.25),$H$32,1)*$C$30*$C$13)*($C$14*$C$12)</f>
        <v>-9.5653418065647422E-5</v>
      </c>
      <c r="J42" s="39">
        <f ca="1">IF(Data!$C$6="Real",B42,I42+J43+($C$14*$C$12)*NORMINV(RAND(),$C$15,CHOOSE($G$13,$C$13,F42,G42)))</f>
        <v>1.3518894372110806</v>
      </c>
      <c r="K42" s="40">
        <f>IF($G$16="fixed",$G$17,MIN(H42*Data!$C$7*$C$16*0.5,$C$17*Data!$C$7))*$C$12</f>
        <v>8.0000000000000007E-5</v>
      </c>
      <c r="L42" s="39">
        <f t="shared" ca="1" si="4"/>
        <v>1.3518894372110806</v>
      </c>
      <c r="M42" s="40">
        <f t="shared" ca="1" si="5"/>
        <v>1.3519294372110806</v>
      </c>
      <c r="N42" s="40">
        <f t="shared" ca="1" si="6"/>
        <v>1.3518494372110805</v>
      </c>
      <c r="O42" s="108"/>
      <c r="P42" s="102"/>
      <c r="Q42" s="102"/>
      <c r="R42" s="102"/>
      <c r="S42" s="5"/>
      <c r="T42" s="5"/>
      <c r="U42" s="5"/>
      <c r="V42" s="5"/>
      <c r="W42" s="5"/>
      <c r="X42" s="5"/>
      <c r="Y42" s="5"/>
      <c r="Z42" s="5"/>
      <c r="AA42" s="2"/>
      <c r="AB42" s="2"/>
      <c r="AC42" s="2"/>
      <c r="AD42" s="2"/>
      <c r="AE42" s="2"/>
      <c r="AF42" s="2"/>
      <c r="AG42" s="2"/>
      <c r="AH42" s="2"/>
      <c r="AI42" s="2"/>
      <c r="AJ42" s="2"/>
    </row>
    <row r="43" spans="1:36" hidden="1">
      <c r="A43" s="36">
        <v>-23</v>
      </c>
      <c r="B43" s="150">
        <f>INDEX('MetaTrader Import'!$H$13:$J$5893,TRUNC(((A43-$A$39+1)-1)/3)+1,MOD((A43-$A$39+1)-1,3)+1)</f>
        <v>0</v>
      </c>
      <c r="C43" s="37">
        <f t="shared" si="7"/>
        <v>20</v>
      </c>
      <c r="D43" s="37">
        <f t="shared" ca="1" si="1"/>
        <v>0.4890099269731441</v>
      </c>
      <c r="E43" s="37">
        <f t="shared" ca="1" si="2"/>
        <v>20.489009926973143</v>
      </c>
      <c r="F43" s="37">
        <f t="shared" ca="1" si="3"/>
        <v>2.0489009926973143</v>
      </c>
      <c r="G43" s="37">
        <f>IF(A43&lt;Data!$G$11*0.25,$C$13/$G$32,IF(A43&gt;Data!$G$11*0.25,$C$13,$C$13*10))</f>
        <v>1</v>
      </c>
      <c r="H43" s="37">
        <f>IF(Data!$G$9="constant",$C$13,IF(Data!$G$9="squeeze",G43,F43))</f>
        <v>1</v>
      </c>
      <c r="I43" s="38">
        <f ca="1">NORMINV(RAND(),0,IF(AND(Data!$G$9="squeeze",A43&lt;Data!$G$11*0.25),$H$32,1)*$C$30*$C$13)*($C$14*$C$12)</f>
        <v>1.1582174702736162E-4</v>
      </c>
      <c r="J43" s="39">
        <f ca="1">IF(Data!$C$6="Real",B43,I43+J44+($C$14*$C$12)*NORMINV(RAND(),$C$15,CHOOSE($G$13,$C$13,F43,G43)))</f>
        <v>1.3518290840184206</v>
      </c>
      <c r="K43" s="40">
        <f>IF($G$16="fixed",$G$17,MIN(H43*Data!$C$7*$C$16*0.5,$C$17*Data!$C$7))*$C$12</f>
        <v>8.0000000000000007E-5</v>
      </c>
      <c r="L43" s="39">
        <f t="shared" ca="1" si="4"/>
        <v>1.3518290840184206</v>
      </c>
      <c r="M43" s="40">
        <f t="shared" ca="1" si="5"/>
        <v>1.3518690840184207</v>
      </c>
      <c r="N43" s="40">
        <f t="shared" ca="1" si="6"/>
        <v>1.3517890840184206</v>
      </c>
      <c r="O43" s="108"/>
      <c r="P43" s="102"/>
      <c r="Q43" s="102"/>
      <c r="R43" s="102"/>
      <c r="S43" s="5"/>
      <c r="T43" s="5"/>
      <c r="U43" s="5"/>
      <c r="V43" s="5"/>
      <c r="W43" s="5"/>
      <c r="X43" s="5"/>
      <c r="Y43" s="5"/>
      <c r="Z43" s="5"/>
      <c r="AA43" s="2"/>
      <c r="AB43" s="2"/>
      <c r="AC43" s="2"/>
      <c r="AD43" s="2"/>
      <c r="AE43" s="2"/>
      <c r="AF43" s="2"/>
      <c r="AG43" s="2"/>
      <c r="AH43" s="2"/>
      <c r="AI43" s="2"/>
      <c r="AJ43" s="2"/>
    </row>
    <row r="44" spans="1:36" hidden="1">
      <c r="A44" s="36">
        <v>-22</v>
      </c>
      <c r="B44" s="150">
        <f>INDEX('MetaTrader Import'!$H$13:$J$5893,TRUNC(((A44-$A$39+1)-1)/3)+1,MOD((A44-$A$39+1)-1,3)+1)</f>
        <v>0</v>
      </c>
      <c r="C44" s="37">
        <f t="shared" si="7"/>
        <v>20</v>
      </c>
      <c r="D44" s="37">
        <f t="shared" ca="1" si="1"/>
        <v>-1.1835939775205238</v>
      </c>
      <c r="E44" s="37">
        <f t="shared" ca="1" si="2"/>
        <v>18.816406022479477</v>
      </c>
      <c r="F44" s="37">
        <f t="shared" ca="1" si="3"/>
        <v>1.8816406022479477</v>
      </c>
      <c r="G44" s="37">
        <f>IF(A44&lt;Data!$G$11*0.25,$C$13/$G$32,IF(A44&gt;Data!$G$11*0.25,$C$13,$C$13*10))</f>
        <v>1</v>
      </c>
      <c r="H44" s="37">
        <f>IF(Data!$G$9="constant",$C$13,IF(Data!$G$9="squeeze",G44,F44))</f>
        <v>1</v>
      </c>
      <c r="I44" s="38">
        <f ca="1">NORMINV(RAND(),0,IF(AND(Data!$G$9="squeeze",A44&lt;Data!$G$11*0.25),$H$32,1)*$C$30*$C$13)*($C$14*$C$12)</f>
        <v>-1.9460269832106586E-5</v>
      </c>
      <c r="J44" s="39">
        <f ca="1">IF(Data!$C$6="Real",B44,I44+J45+($C$14*$C$12)*NORMINV(RAND(),$C$15,CHOOSE($G$13,$C$13,F44,G44)))</f>
        <v>1.3516492416512478</v>
      </c>
      <c r="K44" s="40">
        <f>IF($G$16="fixed",$G$17,MIN(H44*Data!$C$7*$C$16*0.5,$C$17*Data!$C$7))*$C$12</f>
        <v>8.0000000000000007E-5</v>
      </c>
      <c r="L44" s="39">
        <f t="shared" ca="1" si="4"/>
        <v>1.3516492416512478</v>
      </c>
      <c r="M44" s="40">
        <f t="shared" ca="1" si="5"/>
        <v>1.3516892416512478</v>
      </c>
      <c r="N44" s="40">
        <f t="shared" ca="1" si="6"/>
        <v>1.3516092416512477</v>
      </c>
      <c r="O44" s="108"/>
      <c r="P44" s="102"/>
      <c r="Q44" s="102"/>
      <c r="R44" s="102"/>
      <c r="S44" s="5"/>
      <c r="T44" s="5"/>
      <c r="U44" s="5"/>
      <c r="V44" s="5"/>
      <c r="W44" s="5"/>
      <c r="X44" s="5"/>
      <c r="Y44" s="5"/>
      <c r="Z44" s="5"/>
      <c r="AA44" s="2"/>
      <c r="AB44" s="2"/>
      <c r="AC44" s="2"/>
      <c r="AD44" s="2"/>
      <c r="AE44" s="2"/>
      <c r="AF44" s="2"/>
      <c r="AG44" s="2"/>
      <c r="AH44" s="2"/>
      <c r="AI44" s="2"/>
      <c r="AJ44" s="2"/>
    </row>
    <row r="45" spans="1:36" hidden="1">
      <c r="A45" s="36">
        <v>-21</v>
      </c>
      <c r="B45" s="150">
        <f>INDEX('MetaTrader Import'!$H$13:$J$5893,TRUNC(((A45-$A$39+1)-1)/3)+1,MOD((A45-$A$39+1)-1,3)+1)</f>
        <v>0</v>
      </c>
      <c r="C45" s="37">
        <f t="shared" si="7"/>
        <v>20</v>
      </c>
      <c r="D45" s="37">
        <f t="shared" ca="1" si="1"/>
        <v>-2.147906375938452E-2</v>
      </c>
      <c r="E45" s="37">
        <f t="shared" ca="1" si="2"/>
        <v>19.978520936240617</v>
      </c>
      <c r="F45" s="37">
        <f t="shared" ca="1" si="3"/>
        <v>1.9978520936240618</v>
      </c>
      <c r="G45" s="37">
        <f>IF(A45&lt;Data!$G$11*0.25,$C$13/$G$32,IF(A45&gt;Data!$G$11*0.25,$C$13,$C$13*10))</f>
        <v>1</v>
      </c>
      <c r="H45" s="37">
        <f>IF(Data!$G$9="constant",$C$13,IF(Data!$G$9="squeeze",G45,F45))</f>
        <v>1</v>
      </c>
      <c r="I45" s="38">
        <f ca="1">NORMINV(RAND(),0,IF(AND(Data!$G$9="squeeze",A45&lt;Data!$G$11*0.25),$H$32,1)*$C$30*$C$13)*($C$14*$C$12)</f>
        <v>1.9246444615288161E-4</v>
      </c>
      <c r="J45" s="39">
        <f ca="1">IF(Data!$C$6="Real",B45,I45+J46+($C$14*$C$12)*NORMINV(RAND(),$C$15,CHOOSE($G$13,$C$13,F45,G45)))</f>
        <v>1.3512569028751016</v>
      </c>
      <c r="K45" s="40">
        <f>IF($G$16="fixed",$G$17,MIN(H45*Data!$C$7*$C$16*0.5,$C$17*Data!$C$7))*$C$12</f>
        <v>8.0000000000000007E-5</v>
      </c>
      <c r="L45" s="39">
        <f t="shared" ca="1" si="4"/>
        <v>1.3512569028751016</v>
      </c>
      <c r="M45" s="40">
        <f t="shared" ca="1" si="5"/>
        <v>1.3512969028751016</v>
      </c>
      <c r="N45" s="40">
        <f t="shared" ca="1" si="6"/>
        <v>1.3512169028751015</v>
      </c>
      <c r="O45" s="108"/>
      <c r="P45" s="102"/>
      <c r="Q45" s="102"/>
      <c r="R45" s="102"/>
      <c r="S45" s="5"/>
      <c r="T45" s="5"/>
      <c r="U45" s="5"/>
      <c r="V45" s="5"/>
      <c r="W45" s="5"/>
      <c r="X45" s="5"/>
      <c r="Y45" s="5"/>
      <c r="Z45" s="5"/>
      <c r="AA45" s="2"/>
      <c r="AB45" s="2"/>
      <c r="AC45" s="2"/>
      <c r="AD45" s="2"/>
      <c r="AE45" s="2"/>
      <c r="AF45" s="2"/>
      <c r="AG45" s="2"/>
      <c r="AH45" s="2"/>
      <c r="AI45" s="2"/>
      <c r="AJ45" s="2"/>
    </row>
    <row r="46" spans="1:36" hidden="1">
      <c r="A46" s="36">
        <v>-20</v>
      </c>
      <c r="B46" s="150">
        <f>INDEX('MetaTrader Import'!$H$13:$J$5893,TRUNC(((A46-$A$39+1)-1)/3)+1,MOD((A46-$A$39+1)-1,3)+1)</f>
        <v>0</v>
      </c>
      <c r="C46" s="37">
        <f t="shared" si="7"/>
        <v>20</v>
      </c>
      <c r="D46" s="37">
        <f t="shared" ca="1" si="1"/>
        <v>-2.2970999511026182</v>
      </c>
      <c r="E46" s="37">
        <f t="shared" ca="1" si="2"/>
        <v>17.702900048897384</v>
      </c>
      <c r="F46" s="37">
        <f t="shared" ca="1" si="3"/>
        <v>1.7702900048897383</v>
      </c>
      <c r="G46" s="37">
        <f>IF(A46&lt;Data!$G$11*0.25,$C$13/$G$32,IF(A46&gt;Data!$G$11*0.25,$C$13,$C$13*10))</f>
        <v>1</v>
      </c>
      <c r="H46" s="37">
        <f>IF(Data!$G$9="constant",$C$13,IF(Data!$G$9="squeeze",G46,F46))</f>
        <v>1</v>
      </c>
      <c r="I46" s="38">
        <f ca="1">NORMINV(RAND(),0,IF(AND(Data!$G$9="squeeze",A46&lt;Data!$G$11*0.25),$H$32,1)*$C$30*$C$13)*($C$14*$C$12)</f>
        <v>-3.3208988781403913E-5</v>
      </c>
      <c r="J46" s="39">
        <f ca="1">IF(Data!$C$6="Real",B46,I46+J47+($C$14*$C$12)*NORMINV(RAND(),$C$15,CHOOSE($G$13,$C$13,F46,G46)))</f>
        <v>1.3507441157679609</v>
      </c>
      <c r="K46" s="40">
        <f>IF($G$16="fixed",$G$17,MIN(H46*Data!$C$7*$C$16*0.5,$C$17*Data!$C$7))*$C$12</f>
        <v>8.0000000000000007E-5</v>
      </c>
      <c r="L46" s="39">
        <f t="shared" ca="1" si="4"/>
        <v>1.3507441157679609</v>
      </c>
      <c r="M46" s="40">
        <f t="shared" ca="1" si="5"/>
        <v>1.350784115767961</v>
      </c>
      <c r="N46" s="40">
        <f t="shared" ca="1" si="6"/>
        <v>1.3507041157679609</v>
      </c>
      <c r="O46" s="108"/>
      <c r="P46" s="102"/>
      <c r="Q46" s="102"/>
      <c r="R46" s="102"/>
      <c r="S46" s="5"/>
      <c r="T46" s="5"/>
      <c r="U46" s="5"/>
      <c r="V46" s="5"/>
      <c r="W46" s="5"/>
      <c r="X46" s="5"/>
      <c r="Y46" s="5"/>
      <c r="Z46" s="5"/>
      <c r="AA46" s="2"/>
      <c r="AB46" s="2"/>
      <c r="AC46" s="2"/>
      <c r="AD46" s="2"/>
      <c r="AE46" s="2"/>
      <c r="AF46" s="2"/>
      <c r="AG46" s="2"/>
      <c r="AH46" s="2"/>
      <c r="AI46" s="2"/>
      <c r="AJ46" s="2"/>
    </row>
    <row r="47" spans="1:36" hidden="1">
      <c r="A47" s="36">
        <v>-19</v>
      </c>
      <c r="B47" s="150">
        <f>INDEX('MetaTrader Import'!$H$13:$J$5893,TRUNC(((A47-$A$39+1)-1)/3)+1,MOD((A47-$A$39+1)-1,3)+1)</f>
        <v>0</v>
      </c>
      <c r="C47" s="37">
        <f t="shared" si="7"/>
        <v>20</v>
      </c>
      <c r="D47" s="37">
        <f t="shared" ca="1" si="1"/>
        <v>0.6800474704525995</v>
      </c>
      <c r="E47" s="37">
        <f t="shared" ca="1" si="2"/>
        <v>20.6800474704526</v>
      </c>
      <c r="F47" s="37">
        <f t="shared" ca="1" si="3"/>
        <v>2.06800474704526</v>
      </c>
      <c r="G47" s="37">
        <f>IF(A47&lt;Data!$G$11*0.25,$C$13/$G$32,IF(A47&gt;Data!$G$11*0.25,$C$13,$C$13*10))</f>
        <v>1</v>
      </c>
      <c r="H47" s="37">
        <f>IF(Data!$G$9="constant",$C$13,IF(Data!$G$9="squeeze",G47,F47))</f>
        <v>1</v>
      </c>
      <c r="I47" s="38">
        <f ca="1">NORMINV(RAND(),0,IF(AND(Data!$G$9="squeeze",A47&lt;Data!$G$11*0.25),$H$32,1)*$C$30*$C$13)*($C$14*$C$12)</f>
        <v>1.7551490325935011E-5</v>
      </c>
      <c r="J47" s="39">
        <f ca="1">IF(Data!$C$6="Real",B47,I47+J48+($C$14*$C$12)*NORMINV(RAND(),$C$15,CHOOSE($G$13,$C$13,F47,G47)))</f>
        <v>1.3506176147087012</v>
      </c>
      <c r="K47" s="40">
        <f>IF($G$16="fixed",$G$17,MIN(H47*Data!$C$7*$C$16*0.5,$C$17*Data!$C$7))*$C$12</f>
        <v>8.0000000000000007E-5</v>
      </c>
      <c r="L47" s="39">
        <f t="shared" ca="1" si="4"/>
        <v>1.3506176147087012</v>
      </c>
      <c r="M47" s="40">
        <f t="shared" ca="1" si="5"/>
        <v>1.3506576147087013</v>
      </c>
      <c r="N47" s="40">
        <f t="shared" ca="1" si="6"/>
        <v>1.3505776147087012</v>
      </c>
      <c r="O47" s="108"/>
      <c r="P47" s="102"/>
      <c r="Q47" s="102"/>
      <c r="R47" s="102"/>
      <c r="S47" s="5"/>
      <c r="T47" s="5"/>
      <c r="U47" s="5"/>
      <c r="V47" s="5"/>
      <c r="W47" s="5"/>
      <c r="X47" s="5"/>
      <c r="Y47" s="5"/>
      <c r="Z47" s="5"/>
      <c r="AA47" s="2"/>
      <c r="AB47" s="2"/>
      <c r="AC47" s="2"/>
      <c r="AD47" s="2"/>
      <c r="AE47" s="2"/>
      <c r="AF47" s="2"/>
      <c r="AG47" s="2"/>
      <c r="AH47" s="2"/>
      <c r="AI47" s="2"/>
      <c r="AJ47" s="2"/>
    </row>
    <row r="48" spans="1:36" hidden="1">
      <c r="A48" s="36">
        <v>-18</v>
      </c>
      <c r="B48" s="150">
        <f>INDEX('MetaTrader Import'!$H$13:$J$5893,TRUNC(((A48-$A$39+1)-1)/3)+1,MOD((A48-$A$39+1)-1,3)+1)</f>
        <v>0</v>
      </c>
      <c r="C48" s="37">
        <f t="shared" si="7"/>
        <v>20</v>
      </c>
      <c r="D48" s="37">
        <f t="shared" ca="1" si="1"/>
        <v>1.149311231512165</v>
      </c>
      <c r="E48" s="37">
        <f t="shared" ca="1" si="2"/>
        <v>21.149311231512165</v>
      </c>
      <c r="F48" s="37">
        <f t="shared" ca="1" si="3"/>
        <v>2.1149311231512167</v>
      </c>
      <c r="G48" s="37">
        <f>IF(A48&lt;Data!$G$11*0.25,$C$13/$G$32,IF(A48&gt;Data!$G$11*0.25,$C$13,$C$13*10))</f>
        <v>1</v>
      </c>
      <c r="H48" s="37">
        <f>IF(Data!$G$9="constant",$C$13,IF(Data!$G$9="squeeze",G48,F48))</f>
        <v>1</v>
      </c>
      <c r="I48" s="38">
        <f ca="1">NORMINV(RAND(),0,IF(AND(Data!$G$9="squeeze",A48&lt;Data!$G$11*0.25),$H$32,1)*$C$30*$C$13)*($C$14*$C$12)</f>
        <v>-1.0204302464352515E-4</v>
      </c>
      <c r="J48" s="39">
        <f ca="1">IF(Data!$C$6="Real",B48,I48+J49+($C$14*$C$12)*NORMINV(RAND(),$C$15,CHOOSE($G$13,$C$13,F48,G48)))</f>
        <v>1.3503077954738523</v>
      </c>
      <c r="K48" s="40">
        <f>IF($G$16="fixed",$G$17,MIN(H48*Data!$C$7*$C$16*0.5,$C$17*Data!$C$7))*$C$12</f>
        <v>8.0000000000000007E-5</v>
      </c>
      <c r="L48" s="39">
        <f t="shared" ca="1" si="4"/>
        <v>1.3503077954738523</v>
      </c>
      <c r="M48" s="40">
        <f t="shared" ca="1" si="5"/>
        <v>1.3503477954738523</v>
      </c>
      <c r="N48" s="40">
        <f t="shared" ca="1" si="6"/>
        <v>1.3502677954738522</v>
      </c>
      <c r="O48" s="108"/>
      <c r="P48" s="102"/>
      <c r="Q48" s="102"/>
      <c r="R48" s="102"/>
      <c r="S48" s="5"/>
      <c r="T48" s="5"/>
      <c r="U48" s="5"/>
      <c r="V48" s="5"/>
      <c r="W48" s="5"/>
      <c r="X48" s="5"/>
      <c r="Y48" s="5"/>
      <c r="Z48" s="5"/>
      <c r="AA48" s="2"/>
      <c r="AB48" s="2"/>
      <c r="AC48" s="2"/>
      <c r="AD48" s="2"/>
      <c r="AE48" s="2"/>
      <c r="AF48" s="2"/>
      <c r="AG48" s="2"/>
      <c r="AH48" s="2"/>
      <c r="AI48" s="2"/>
      <c r="AJ48" s="2"/>
    </row>
    <row r="49" spans="1:36" hidden="1">
      <c r="A49" s="36">
        <v>-17</v>
      </c>
      <c r="B49" s="150">
        <f>INDEX('MetaTrader Import'!$H$13:$J$5893,TRUNC(((A49-$A$39+1)-1)/3)+1,MOD((A49-$A$39+1)-1,3)+1)</f>
        <v>0</v>
      </c>
      <c r="C49" s="37">
        <f t="shared" si="7"/>
        <v>20</v>
      </c>
      <c r="D49" s="37">
        <f t="shared" ca="1" si="1"/>
        <v>0.64781492081706682</v>
      </c>
      <c r="E49" s="37">
        <f t="shared" ca="1" si="2"/>
        <v>20.647814920817066</v>
      </c>
      <c r="F49" s="37">
        <f t="shared" ca="1" si="3"/>
        <v>2.0647814920817065</v>
      </c>
      <c r="G49" s="37">
        <f>IF(A49&lt;Data!$G$11*0.25,$C$13/$G$32,IF(A49&gt;Data!$G$11*0.25,$C$13,$C$13*10))</f>
        <v>1</v>
      </c>
      <c r="H49" s="37">
        <f>IF(Data!$G$9="constant",$C$13,IF(Data!$G$9="squeeze",G49,F49))</f>
        <v>1</v>
      </c>
      <c r="I49" s="38">
        <f ca="1">NORMINV(RAND(),0,IF(AND(Data!$G$9="squeeze",A49&lt;Data!$G$11*0.25),$H$32,1)*$C$30*$C$13)*($C$14*$C$12)</f>
        <v>1.2669981920199408E-5</v>
      </c>
      <c r="J49" s="39">
        <f ca="1">IF(Data!$C$6="Real",B49,I49+J50+($C$14*$C$12)*NORMINV(RAND(),$C$15,CHOOSE($G$13,$C$13,F49,G49)))</f>
        <v>1.3498718126095639</v>
      </c>
      <c r="K49" s="40">
        <f>IF($G$16="fixed",$G$17,MIN(H49*Data!$C$7*$C$16*0.5,$C$17*Data!$C$7))*$C$12</f>
        <v>8.0000000000000007E-5</v>
      </c>
      <c r="L49" s="39">
        <f t="shared" ca="1" si="4"/>
        <v>1.3498718126095639</v>
      </c>
      <c r="M49" s="40">
        <f t="shared" ca="1" si="5"/>
        <v>1.3499118126095639</v>
      </c>
      <c r="N49" s="40">
        <f t="shared" ca="1" si="6"/>
        <v>1.3498318126095639</v>
      </c>
      <c r="O49" s="108"/>
      <c r="P49" s="102"/>
      <c r="Q49" s="102"/>
      <c r="R49" s="102"/>
      <c r="S49" s="5"/>
      <c r="T49" s="5"/>
      <c r="U49" s="5"/>
      <c r="V49" s="5"/>
      <c r="W49" s="5"/>
      <c r="X49" s="5"/>
      <c r="Y49" s="5"/>
      <c r="Z49" s="5"/>
      <c r="AA49" s="2"/>
      <c r="AB49" s="2"/>
      <c r="AC49" s="2"/>
      <c r="AD49" s="2"/>
      <c r="AE49" s="2"/>
      <c r="AF49" s="2"/>
      <c r="AG49" s="2"/>
      <c r="AH49" s="2"/>
      <c r="AI49" s="2"/>
      <c r="AJ49" s="2"/>
    </row>
    <row r="50" spans="1:36" hidden="1">
      <c r="A50" s="36">
        <v>-16</v>
      </c>
      <c r="B50" s="150">
        <f>INDEX('MetaTrader Import'!$H$13:$J$5893,TRUNC(((A50-$A$39+1)-1)/3)+1,MOD((A50-$A$39+1)-1,3)+1)</f>
        <v>0</v>
      </c>
      <c r="C50" s="37">
        <f t="shared" si="7"/>
        <v>20</v>
      </c>
      <c r="D50" s="37">
        <f t="shared" ca="1" si="1"/>
        <v>0.56198251873588734</v>
      </c>
      <c r="E50" s="37">
        <f t="shared" ca="1" si="2"/>
        <v>20.561982518735888</v>
      </c>
      <c r="F50" s="37">
        <f t="shared" ca="1" si="3"/>
        <v>2.0561982518735888</v>
      </c>
      <c r="G50" s="37">
        <f>IF(A50&lt;Data!$G$11*0.25,$C$13/$G$32,IF(A50&gt;Data!$G$11*0.25,$C$13,$C$13*10))</f>
        <v>1</v>
      </c>
      <c r="H50" s="37">
        <f>IF(Data!$G$9="constant",$C$13,IF(Data!$G$9="squeeze",G50,F50))</f>
        <v>1</v>
      </c>
      <c r="I50" s="38">
        <f ca="1">NORMINV(RAND(),0,IF(AND(Data!$G$9="squeeze",A50&lt;Data!$G$11*0.25),$H$32,1)*$C$30*$C$13)*($C$14*$C$12)</f>
        <v>1.4393032251302086E-4</v>
      </c>
      <c r="J50" s="39">
        <f ca="1">IF(Data!$C$6="Real",B50,I50+J51+($C$14*$C$12)*NORMINV(RAND(),$C$15,CHOOSE($G$13,$C$13,F50,G50)))</f>
        <v>1.3502171790956405</v>
      </c>
      <c r="K50" s="40">
        <f>IF($G$16="fixed",$G$17,MIN(H50*Data!$C$7*$C$16*0.5,$C$17*Data!$C$7))*$C$12</f>
        <v>8.0000000000000007E-5</v>
      </c>
      <c r="L50" s="39">
        <f t="shared" ca="1" si="4"/>
        <v>1.3502171790956405</v>
      </c>
      <c r="M50" s="40">
        <f t="shared" ca="1" si="5"/>
        <v>1.3502571790956406</v>
      </c>
      <c r="N50" s="40">
        <f t="shared" ca="1" si="6"/>
        <v>1.3501771790956405</v>
      </c>
      <c r="O50" s="108"/>
      <c r="P50" s="102"/>
      <c r="Q50" s="102"/>
      <c r="R50" s="102"/>
      <c r="S50" s="5"/>
      <c r="T50" s="5"/>
      <c r="U50" s="5"/>
      <c r="V50" s="5"/>
      <c r="W50" s="5"/>
      <c r="X50" s="5"/>
      <c r="Y50" s="5"/>
      <c r="Z50" s="5"/>
      <c r="AA50" s="2"/>
      <c r="AB50" s="2"/>
      <c r="AC50" s="2"/>
      <c r="AD50" s="2"/>
      <c r="AE50" s="2"/>
      <c r="AF50" s="2"/>
      <c r="AG50" s="2"/>
      <c r="AH50" s="2"/>
      <c r="AI50" s="2"/>
      <c r="AJ50" s="2"/>
    </row>
    <row r="51" spans="1:36" hidden="1">
      <c r="A51" s="36">
        <v>-15</v>
      </c>
      <c r="B51" s="150">
        <f>INDEX('MetaTrader Import'!$H$13:$J$5893,TRUNC(((A51-$A$39+1)-1)/3)+1,MOD((A51-$A$39+1)-1,3)+1)</f>
        <v>0</v>
      </c>
      <c r="C51" s="37">
        <f t="shared" si="7"/>
        <v>20</v>
      </c>
      <c r="D51" s="37">
        <f t="shared" ca="1" si="1"/>
        <v>-1.3192762518515893</v>
      </c>
      <c r="E51" s="37">
        <f t="shared" ca="1" si="2"/>
        <v>18.680723748148409</v>
      </c>
      <c r="F51" s="37">
        <f t="shared" ca="1" si="3"/>
        <v>1.8680723748148409</v>
      </c>
      <c r="G51" s="37">
        <f>IF(A51&lt;Data!$G$11*0.25,$C$13/$G$32,IF(A51&gt;Data!$G$11*0.25,$C$13,$C$13*10))</f>
        <v>1</v>
      </c>
      <c r="H51" s="37">
        <f>IF(Data!$G$9="constant",$C$13,IF(Data!$G$9="squeeze",G51,F51))</f>
        <v>1</v>
      </c>
      <c r="I51" s="38">
        <f ca="1">NORMINV(RAND(),0,IF(AND(Data!$G$9="squeeze",A51&lt;Data!$G$11*0.25),$H$32,1)*$C$30*$C$13)*($C$14*$C$12)</f>
        <v>6.9830914103823304E-6</v>
      </c>
      <c r="J51" s="39">
        <f ca="1">IF(Data!$C$6="Real",B51,I51+J52+($C$14*$C$12)*NORMINV(RAND(),$C$15,CHOOSE($G$13,$C$13,F51,G51)))</f>
        <v>1.3500199229644887</v>
      </c>
      <c r="K51" s="40">
        <f>IF($G$16="fixed",$G$17,MIN(H51*Data!$C$7*$C$16*0.5,$C$17*Data!$C$7))*$C$12</f>
        <v>8.0000000000000007E-5</v>
      </c>
      <c r="L51" s="39">
        <f t="shared" ca="1" si="4"/>
        <v>1.3500199229644887</v>
      </c>
      <c r="M51" s="40">
        <f t="shared" ca="1" si="5"/>
        <v>1.3500599229644887</v>
      </c>
      <c r="N51" s="40">
        <f t="shared" ca="1" si="6"/>
        <v>1.3499799229644887</v>
      </c>
      <c r="O51" s="108"/>
      <c r="P51" s="102"/>
      <c r="Q51" s="102"/>
      <c r="R51" s="102"/>
      <c r="S51" s="5"/>
      <c r="T51" s="5"/>
      <c r="U51" s="5"/>
      <c r="V51" s="5"/>
      <c r="W51" s="5"/>
      <c r="X51" s="5"/>
      <c r="Y51" s="5"/>
      <c r="Z51" s="5"/>
      <c r="AA51" s="2"/>
      <c r="AB51" s="2"/>
      <c r="AC51" s="2"/>
      <c r="AD51" s="2"/>
      <c r="AE51" s="2"/>
      <c r="AF51" s="2"/>
      <c r="AG51" s="2"/>
      <c r="AH51" s="2"/>
      <c r="AI51" s="2"/>
      <c r="AJ51" s="2"/>
    </row>
    <row r="52" spans="1:36" hidden="1">
      <c r="A52" s="36">
        <v>-14</v>
      </c>
      <c r="B52" s="150">
        <f>INDEX('MetaTrader Import'!$H$13:$J$5893,TRUNC(((A52-$A$39+1)-1)/3)+1,MOD((A52-$A$39+1)-1,3)+1)</f>
        <v>0</v>
      </c>
      <c r="C52" s="37">
        <f>$C$23</f>
        <v>20</v>
      </c>
      <c r="D52" s="37">
        <f t="shared" ca="1" si="1"/>
        <v>1.940032035862187</v>
      </c>
      <c r="E52" s="37">
        <f t="shared" ca="1" si="2"/>
        <v>21.940032035862188</v>
      </c>
      <c r="F52" s="37">
        <f t="shared" ca="1" si="3"/>
        <v>2.1940032035862189</v>
      </c>
      <c r="G52" s="37">
        <f>IF(A52&lt;Data!$G$11*0.25,$C$13/$G$32,IF(A52&gt;Data!$G$11*0.25,$C$13,$C$13*10))</f>
        <v>1</v>
      </c>
      <c r="H52" s="37">
        <f>IF(Data!$G$9="constant",$C$13,IF(Data!$G$9="squeeze",G52,F52))</f>
        <v>1</v>
      </c>
      <c r="I52" s="38">
        <f ca="1">NORMINV(RAND(),0,IF(AND(Data!$G$9="squeeze",A52&lt;Data!$G$11*0.25),$H$32,1)*$C$30*$C$13)*($C$14*$C$12)</f>
        <v>1.1089349033577887E-4</v>
      </c>
      <c r="J52" s="39">
        <f ca="1">IF(Data!$C$6="Real",B52,I52+J53+($C$14*$C$12)*NORMINV(RAND(),$C$15,CHOOSE($G$13,$C$13,F52,G52)))</f>
        <v>1.3502534308771719</v>
      </c>
      <c r="K52" s="40">
        <f>IF($G$16="fixed",$G$17,MIN(H52*Data!$C$7*$C$16*0.5,$C$17*Data!$C$7))*$C$12</f>
        <v>8.0000000000000007E-5</v>
      </c>
      <c r="L52" s="39">
        <f t="shared" ca="1" si="4"/>
        <v>1.3502534308771719</v>
      </c>
      <c r="M52" s="40">
        <f t="shared" ca="1" si="5"/>
        <v>1.3502934308771719</v>
      </c>
      <c r="N52" s="40">
        <f t="shared" ca="1" si="6"/>
        <v>1.3502134308771718</v>
      </c>
      <c r="O52" s="108"/>
      <c r="P52" s="111"/>
      <c r="Q52" s="102"/>
      <c r="R52" s="102"/>
      <c r="S52" s="5"/>
      <c r="T52" s="5"/>
      <c r="U52" s="5"/>
      <c r="V52" s="5"/>
      <c r="W52" s="5"/>
      <c r="X52" s="5"/>
      <c r="Y52" s="5"/>
      <c r="Z52" s="5"/>
      <c r="AA52" s="2"/>
      <c r="AB52" s="2"/>
      <c r="AC52" s="2"/>
      <c r="AD52" s="2"/>
      <c r="AE52" s="2"/>
      <c r="AF52" s="2"/>
      <c r="AG52" s="2"/>
      <c r="AH52" s="2"/>
      <c r="AI52" s="2"/>
      <c r="AJ52" s="2"/>
    </row>
    <row r="53" spans="1:36" hidden="1">
      <c r="A53" s="36">
        <f t="shared" ref="A53:A66" si="8">A52+1</f>
        <v>-13</v>
      </c>
      <c r="B53" s="150">
        <f>INDEX('MetaTrader Import'!$H$13:$J$5893,TRUNC(((A53-$A$39+1)-1)/3)+1,MOD((A53-$A$39+1)-1,3)+1)</f>
        <v>0</v>
      </c>
      <c r="C53" s="37">
        <f t="shared" ref="C53:C66" ca="1" si="9">E52</f>
        <v>21.940032035862188</v>
      </c>
      <c r="D53" s="37">
        <f t="shared" ca="1" si="1"/>
        <v>17.268511486977058</v>
      </c>
      <c r="E53" s="37">
        <f t="shared" ca="1" si="2"/>
        <v>39.20854352283925</v>
      </c>
      <c r="F53" s="37">
        <f t="shared" ca="1" si="3"/>
        <v>3.920854352283925</v>
      </c>
      <c r="G53" s="37">
        <f>IF(A53&lt;Data!$G$11*0.25,$C$13/$G$32,IF(A53&gt;Data!$G$11*0.25,$C$13,$C$13*10))</f>
        <v>1</v>
      </c>
      <c r="H53" s="37">
        <f>IF(Data!$G$9="constant",$C$13,IF(Data!$G$9="squeeze",G53,F53))</f>
        <v>1</v>
      </c>
      <c r="I53" s="38">
        <f ca="1">NORMINV(RAND(),0,IF(AND(Data!$G$9="squeeze",A53&lt;Data!$G$11*0.25),$H$32,1)*$C$30*$C$13)*($C$14*$C$12)</f>
        <v>-1.6858798091645206E-4</v>
      </c>
      <c r="J53" s="39">
        <f ca="1">IF(Data!$C$6="Real",B53,I53+J54+($C$14*$C$12)*NORMINV(RAND(),$C$15,CHOOSE($G$13,$C$13,F53,G53)))</f>
        <v>1.3500782897673396</v>
      </c>
      <c r="K53" s="40">
        <f>IF($G$16="fixed",$G$17,MIN(H53*Data!$C$7*$C$16*0.5,$C$17*Data!$C$7))*$C$12</f>
        <v>8.0000000000000007E-5</v>
      </c>
      <c r="L53" s="39">
        <f t="shared" ca="1" si="4"/>
        <v>1.3500782897673396</v>
      </c>
      <c r="M53" s="40">
        <f t="shared" ca="1" si="5"/>
        <v>1.3501182897673396</v>
      </c>
      <c r="N53" s="40">
        <f t="shared" ca="1" si="6"/>
        <v>1.3500382897673395</v>
      </c>
      <c r="O53" s="108"/>
      <c r="P53" s="111">
        <f t="shared" ref="P53:P66" ca="1" si="10">STDEV(L39:L53)*$G$12</f>
        <v>7.2146834727978071</v>
      </c>
      <c r="Q53" s="102"/>
      <c r="R53" s="102"/>
      <c r="S53" s="2"/>
      <c r="T53" s="2"/>
      <c r="U53" s="2"/>
      <c r="V53" s="2"/>
      <c r="W53" s="2"/>
      <c r="X53" s="2"/>
      <c r="Y53" s="2"/>
      <c r="Z53" s="2"/>
      <c r="AA53" s="2"/>
      <c r="AB53" s="2"/>
      <c r="AC53" s="2"/>
      <c r="AD53" s="2"/>
      <c r="AE53" s="2"/>
      <c r="AF53" s="4"/>
      <c r="AG53" s="4"/>
      <c r="AH53" s="4"/>
      <c r="AI53" s="2"/>
      <c r="AJ53" s="2"/>
    </row>
    <row r="54" spans="1:36" hidden="1">
      <c r="A54" s="36">
        <f t="shared" si="8"/>
        <v>-12</v>
      </c>
      <c r="B54" s="150">
        <f>INDEX('MetaTrader Import'!$H$13:$J$5893,TRUNC(((A54-$A$39+1)-1)/3)+1,MOD((A54-$A$39+1)-1,3)+1)</f>
        <v>0</v>
      </c>
      <c r="C54" s="37">
        <f t="shared" ca="1" si="9"/>
        <v>39.20854352283925</v>
      </c>
      <c r="D54" s="37">
        <f t="shared" ca="1" si="1"/>
        <v>-2.9665974548118399</v>
      </c>
      <c r="E54" s="37">
        <f t="shared" ca="1" si="2"/>
        <v>36.24194606802741</v>
      </c>
      <c r="F54" s="37">
        <f t="shared" ca="1" si="3"/>
        <v>3.6241946068027411</v>
      </c>
      <c r="G54" s="37">
        <f>IF(A54&lt;Data!$G$11*0.25,$C$13/$G$32,IF(A54&gt;Data!$G$11*0.25,$C$13,$C$13*10))</f>
        <v>1</v>
      </c>
      <c r="H54" s="37">
        <f>IF(Data!$G$9="constant",$C$13,IF(Data!$G$9="squeeze",G54,F54))</f>
        <v>1</v>
      </c>
      <c r="I54" s="38">
        <f ca="1">NORMINV(RAND(),0,IF(AND(Data!$G$9="squeeze",A54&lt;Data!$G$11*0.25),$H$32,1)*$C$30*$C$13)*($C$14*$C$12)</f>
        <v>1.4297267858240102E-4</v>
      </c>
      <c r="J54" s="39">
        <f ca="1">IF(Data!$C$6="Real",B54,I54+J55+($C$14*$C$12)*NORMINV(RAND(),$C$15,CHOOSE($G$13,$C$13,F54,G54)))</f>
        <v>1.350192784321387</v>
      </c>
      <c r="K54" s="40">
        <f>IF($G$16="fixed",$G$17,MIN(H54*Data!$C$7*$C$16*0.5,$C$17*Data!$C$7))*$C$12</f>
        <v>8.0000000000000007E-5</v>
      </c>
      <c r="L54" s="39">
        <f t="shared" ca="1" si="4"/>
        <v>1.350192784321387</v>
      </c>
      <c r="M54" s="40">
        <f t="shared" ca="1" si="5"/>
        <v>1.350232784321387</v>
      </c>
      <c r="N54" s="40">
        <f t="shared" ca="1" si="6"/>
        <v>1.350152784321387</v>
      </c>
      <c r="O54" s="108"/>
      <c r="P54" s="111">
        <f t="shared" ca="1" si="10"/>
        <v>7.2540091870270471</v>
      </c>
      <c r="Q54" s="102"/>
      <c r="R54" s="102"/>
      <c r="S54" s="2"/>
      <c r="T54" s="2"/>
      <c r="U54" s="2"/>
      <c r="V54" s="2"/>
      <c r="W54" s="2"/>
      <c r="X54" s="2"/>
      <c r="Y54" s="2"/>
      <c r="Z54" s="2"/>
      <c r="AA54" s="2"/>
      <c r="AB54" s="2"/>
      <c r="AC54" s="2"/>
      <c r="AD54" s="2"/>
      <c r="AE54" s="2"/>
      <c r="AF54" s="6"/>
      <c r="AG54" s="6"/>
      <c r="AH54" s="6"/>
      <c r="AI54" s="6"/>
      <c r="AJ54" s="2"/>
    </row>
    <row r="55" spans="1:36" hidden="1">
      <c r="A55" s="36">
        <f t="shared" si="8"/>
        <v>-11</v>
      </c>
      <c r="B55" s="150">
        <f>INDEX('MetaTrader Import'!$H$13:$J$5893,TRUNC(((A55-$A$39+1)-1)/3)+1,MOD((A55-$A$39+1)-1,3)+1)</f>
        <v>0</v>
      </c>
      <c r="C55" s="37">
        <f t="shared" ca="1" si="9"/>
        <v>36.24194606802741</v>
      </c>
      <c r="D55" s="37">
        <f t="shared" ca="1" si="1"/>
        <v>-3.4810521656119295</v>
      </c>
      <c r="E55" s="37">
        <f t="shared" ca="1" si="2"/>
        <v>32.760893902415482</v>
      </c>
      <c r="F55" s="37">
        <f t="shared" ca="1" si="3"/>
        <v>3.2760893902415482</v>
      </c>
      <c r="G55" s="37">
        <f>IF(A55&lt;Data!$G$11*0.25,$C$13/$G$32,IF(A55&gt;Data!$G$11*0.25,$C$13,$C$13*10))</f>
        <v>1</v>
      </c>
      <c r="H55" s="37">
        <f>IF(Data!$G$9="constant",$C$13,IF(Data!$G$9="squeeze",G55,F55))</f>
        <v>1</v>
      </c>
      <c r="I55" s="38">
        <f ca="1">NORMINV(RAND(),0,IF(AND(Data!$G$9="squeeze",A55&lt;Data!$G$11*0.25),$H$32,1)*$C$30*$C$13)*($C$14*$C$12)</f>
        <v>4.7826745358478415E-5</v>
      </c>
      <c r="J55" s="39">
        <f ca="1">IF(Data!$C$6="Real",B55,I55+J56+($C$14*$C$12)*NORMINV(RAND(),$C$15,CHOOSE($G$13,$C$13,F55,G55)))</f>
        <v>1.3501599631368593</v>
      </c>
      <c r="K55" s="40">
        <f>IF($G$16="fixed",$G$17,MIN(H55*Data!$C$7*$C$16*0.5,$C$17*Data!$C$7))*$C$12</f>
        <v>8.0000000000000007E-5</v>
      </c>
      <c r="L55" s="39">
        <f t="shared" ca="1" si="4"/>
        <v>1.3501599631368593</v>
      </c>
      <c r="M55" s="40">
        <f t="shared" ca="1" si="5"/>
        <v>1.3501999631368593</v>
      </c>
      <c r="N55" s="40">
        <f t="shared" ca="1" si="6"/>
        <v>1.3501199631368592</v>
      </c>
      <c r="O55" s="108"/>
      <c r="P55" s="111">
        <f t="shared" ca="1" si="10"/>
        <v>7.1908912102464626</v>
      </c>
      <c r="Q55" s="102"/>
      <c r="R55" s="102"/>
      <c r="S55" s="2"/>
      <c r="T55" s="2"/>
      <c r="U55" s="2"/>
      <c r="V55" s="2"/>
      <c r="W55" s="2"/>
      <c r="X55" s="2"/>
      <c r="Y55" s="2"/>
      <c r="Z55" s="2"/>
      <c r="AA55" s="2"/>
      <c r="AB55" s="2"/>
      <c r="AC55" s="2"/>
      <c r="AD55" s="2"/>
      <c r="AE55" s="2"/>
      <c r="AF55" s="6"/>
      <c r="AG55" s="6"/>
      <c r="AH55" s="6"/>
      <c r="AI55" s="6"/>
      <c r="AJ55" s="2"/>
    </row>
    <row r="56" spans="1:36" hidden="1">
      <c r="A56" s="36">
        <f t="shared" si="8"/>
        <v>-10</v>
      </c>
      <c r="B56" s="150">
        <f>INDEX('MetaTrader Import'!$H$13:$J$5893,TRUNC(((A56-$A$39+1)-1)/3)+1,MOD((A56-$A$39+1)-1,3)+1)</f>
        <v>0</v>
      </c>
      <c r="C56" s="37">
        <f t="shared" ca="1" si="9"/>
        <v>32.760893902415482</v>
      </c>
      <c r="D56" s="37">
        <f t="shared" ca="1" si="1"/>
        <v>-2.1080953791396801</v>
      </c>
      <c r="E56" s="37">
        <f t="shared" ca="1" si="2"/>
        <v>30.652798523275802</v>
      </c>
      <c r="F56" s="37">
        <f t="shared" ca="1" si="3"/>
        <v>3.0652798523275804</v>
      </c>
      <c r="G56" s="37">
        <f>IF(A56&lt;Data!$G$11*0.25,$C$13/$G$32,IF(A56&gt;Data!$G$11*0.25,$C$13,$C$13*10))</f>
        <v>1</v>
      </c>
      <c r="H56" s="37">
        <f>IF(Data!$G$9="constant",$C$13,IF(Data!$G$9="squeeze",G56,F56))</f>
        <v>1</v>
      </c>
      <c r="I56" s="38">
        <f ca="1">NORMINV(RAND(),0,IF(AND(Data!$G$9="squeeze",A56&lt;Data!$G$11*0.25),$H$32,1)*$C$30*$C$13)*($C$14*$C$12)</f>
        <v>6.246495973646702E-5</v>
      </c>
      <c r="J56" s="39">
        <f ca="1">IF(Data!$C$6="Real",B56,I56+J57+($C$14*$C$12)*NORMINV(RAND(),$C$15,CHOOSE($G$13,$C$13,F56,G56)))</f>
        <v>1.3503089322214898</v>
      </c>
      <c r="K56" s="40">
        <f>IF($G$16="fixed",$G$17,MIN(H56*Data!$C$7*$C$16*0.5,$C$17*Data!$C$7))*$C$12</f>
        <v>8.0000000000000007E-5</v>
      </c>
      <c r="L56" s="39">
        <f t="shared" ca="1" si="4"/>
        <v>1.3503089322214898</v>
      </c>
      <c r="M56" s="40">
        <f t="shared" ca="1" si="5"/>
        <v>1.3503489322214899</v>
      </c>
      <c r="N56" s="40">
        <f t="shared" ca="1" si="6"/>
        <v>1.3502689322214898</v>
      </c>
      <c r="O56" s="108"/>
      <c r="P56" s="111">
        <f t="shared" ca="1" si="10"/>
        <v>6.892788433906337</v>
      </c>
      <c r="Q56" s="102"/>
      <c r="R56" s="102"/>
      <c r="S56" s="2"/>
      <c r="T56" s="2"/>
      <c r="U56" s="2"/>
      <c r="V56" s="2"/>
      <c r="W56" s="2"/>
      <c r="X56" s="2"/>
      <c r="Y56" s="2"/>
      <c r="Z56" s="2"/>
      <c r="AA56" s="2"/>
      <c r="AB56" s="2"/>
      <c r="AC56" s="2"/>
      <c r="AD56" s="2"/>
      <c r="AE56" s="2"/>
      <c r="AF56" s="6"/>
      <c r="AG56" s="6"/>
      <c r="AH56" s="6"/>
      <c r="AI56" s="6"/>
      <c r="AJ56" s="2"/>
    </row>
    <row r="57" spans="1:36" hidden="1">
      <c r="A57" s="36">
        <f t="shared" si="8"/>
        <v>-9</v>
      </c>
      <c r="B57" s="150">
        <f>INDEX('MetaTrader Import'!$H$13:$J$5893,TRUNC(((A57-$A$39+1)-1)/3)+1,MOD((A57-$A$39+1)-1,3)+1)</f>
        <v>0</v>
      </c>
      <c r="C57" s="37">
        <f t="shared" ca="1" si="9"/>
        <v>30.652798523275802</v>
      </c>
      <c r="D57" s="37">
        <f t="shared" ca="1" si="1"/>
        <v>-0.83481515130093975</v>
      </c>
      <c r="E57" s="37">
        <f t="shared" ca="1" si="2"/>
        <v>29.817983371974861</v>
      </c>
      <c r="F57" s="37">
        <f t="shared" ca="1" si="3"/>
        <v>2.9817983371974863</v>
      </c>
      <c r="G57" s="37">
        <f>IF(A57&lt;Data!$G$11*0.25,$C$13/$G$32,IF(A57&gt;Data!$G$11*0.25,$C$13,$C$13*10))</f>
        <v>1</v>
      </c>
      <c r="H57" s="37">
        <f>IF(Data!$G$9="constant",$C$13,IF(Data!$G$9="squeeze",G57,F57))</f>
        <v>1</v>
      </c>
      <c r="I57" s="38">
        <f ca="1">NORMINV(RAND(),0,IF(AND(Data!$G$9="squeeze",A57&lt;Data!$G$11*0.25),$H$32,1)*$C$30*$C$13)*($C$14*$C$12)</f>
        <v>-1.0750353187893249E-5</v>
      </c>
      <c r="J57" s="39">
        <f ca="1">IF(Data!$C$6="Real",B57,I57+J58+($C$14*$C$12)*NORMINV(RAND(),$C$15,CHOOSE($G$13,$C$13,F57,G57)))</f>
        <v>1.3506052760539642</v>
      </c>
      <c r="K57" s="40">
        <f>IF($G$16="fixed",$G$17,MIN(H57*Data!$C$7*$C$16*0.5,$C$17*Data!$C$7))*$C$12</f>
        <v>8.0000000000000007E-5</v>
      </c>
      <c r="L57" s="39">
        <f t="shared" ca="1" si="4"/>
        <v>1.3506052760539642</v>
      </c>
      <c r="M57" s="40">
        <f t="shared" ca="1" si="5"/>
        <v>1.3506452760539642</v>
      </c>
      <c r="N57" s="40">
        <f t="shared" ca="1" si="6"/>
        <v>1.3505652760539641</v>
      </c>
      <c r="O57" s="108"/>
      <c r="P57" s="111">
        <f t="shared" ca="1" si="10"/>
        <v>5.9442688640375669</v>
      </c>
      <c r="Q57" s="102"/>
      <c r="R57" s="102"/>
      <c r="S57" s="2"/>
      <c r="T57" s="2"/>
      <c r="U57" s="2"/>
      <c r="V57" s="2"/>
      <c r="W57" s="2"/>
      <c r="X57" s="2"/>
      <c r="Y57" s="2"/>
      <c r="Z57" s="2"/>
      <c r="AA57" s="2"/>
      <c r="AB57" s="2"/>
      <c r="AC57" s="2"/>
      <c r="AD57" s="2"/>
      <c r="AE57" s="2"/>
      <c r="AF57" s="6"/>
      <c r="AG57" s="6"/>
      <c r="AH57" s="6"/>
      <c r="AI57" s="6"/>
      <c r="AJ57" s="2"/>
    </row>
    <row r="58" spans="1:36" hidden="1">
      <c r="A58" s="36">
        <f t="shared" si="8"/>
        <v>-8</v>
      </c>
      <c r="B58" s="150">
        <f>INDEX('MetaTrader Import'!$H$13:$J$5893,TRUNC(((A58-$A$39+1)-1)/3)+1,MOD((A58-$A$39+1)-1,3)+1)</f>
        <v>0</v>
      </c>
      <c r="C58" s="37">
        <f t="shared" ca="1" si="9"/>
        <v>29.817983371974861</v>
      </c>
      <c r="D58" s="37">
        <f t="shared" ca="1" si="1"/>
        <v>-0.91259635938534966</v>
      </c>
      <c r="E58" s="37">
        <f t="shared" ca="1" si="2"/>
        <v>28.905387012589511</v>
      </c>
      <c r="F58" s="37">
        <f t="shared" ca="1" si="3"/>
        <v>2.8905387012589512</v>
      </c>
      <c r="G58" s="37">
        <f>IF(A58&lt;Data!$G$11*0.25,$C$13/$G$32,IF(A58&gt;Data!$G$11*0.25,$C$13,$C$13*10))</f>
        <v>1</v>
      </c>
      <c r="H58" s="37">
        <f>IF(Data!$G$9="constant",$C$13,IF(Data!$G$9="squeeze",G58,F58))</f>
        <v>1</v>
      </c>
      <c r="I58" s="38">
        <f ca="1">NORMINV(RAND(),0,IF(AND(Data!$G$9="squeeze",A58&lt;Data!$G$11*0.25),$H$32,1)*$C$30*$C$13)*($C$14*$C$12)</f>
        <v>8.6906031715870935E-5</v>
      </c>
      <c r="J58" s="39">
        <f ca="1">IF(Data!$C$6="Real",B58,I58+J59+($C$14*$C$12)*NORMINV(RAND(),$C$15,CHOOSE($G$13,$C$13,F58,G58)))</f>
        <v>1.3503996515037291</v>
      </c>
      <c r="K58" s="40">
        <f>IF($G$16="fixed",$G$17,MIN(H58*Data!$C$7*$C$16*0.5,$C$17*Data!$C$7))*$C$12</f>
        <v>8.0000000000000007E-5</v>
      </c>
      <c r="L58" s="39">
        <f t="shared" ca="1" si="4"/>
        <v>1.3503996515037291</v>
      </c>
      <c r="M58" s="40">
        <f t="shared" ca="1" si="5"/>
        <v>1.3504396515037291</v>
      </c>
      <c r="N58" s="40">
        <f t="shared" ca="1" si="6"/>
        <v>1.3503596515037291</v>
      </c>
      <c r="O58" s="108"/>
      <c r="P58" s="111">
        <f t="shared" ca="1" si="10"/>
        <v>4.7591273822111901</v>
      </c>
      <c r="Q58" s="102"/>
      <c r="R58" s="102"/>
      <c r="S58" s="2"/>
      <c r="T58" s="2"/>
      <c r="U58" s="2"/>
      <c r="V58" s="2"/>
      <c r="W58" s="2"/>
      <c r="X58" s="2"/>
      <c r="Y58" s="2"/>
      <c r="Z58" s="2"/>
      <c r="AA58" s="2"/>
      <c r="AB58" s="2"/>
      <c r="AC58" s="2"/>
      <c r="AD58" s="2"/>
      <c r="AE58" s="2"/>
      <c r="AF58" s="6"/>
      <c r="AG58" s="6"/>
      <c r="AH58" s="6"/>
      <c r="AI58" s="6"/>
      <c r="AJ58" s="2"/>
    </row>
    <row r="59" spans="1:36" hidden="1">
      <c r="A59" s="36">
        <f t="shared" si="8"/>
        <v>-7</v>
      </c>
      <c r="B59" s="150">
        <f>INDEX('MetaTrader Import'!$H$13:$J$5893,TRUNC(((A59-$A$39+1)-1)/3)+1,MOD((A59-$A$39+1)-1,3)+1)</f>
        <v>0</v>
      </c>
      <c r="C59" s="37">
        <f t="shared" ca="1" si="9"/>
        <v>28.905387012589511</v>
      </c>
      <c r="D59" s="37">
        <f t="shared" ca="1" si="1"/>
        <v>-3.1525908797461838E-2</v>
      </c>
      <c r="E59" s="37">
        <f t="shared" ca="1" si="2"/>
        <v>28.873861103792049</v>
      </c>
      <c r="F59" s="37">
        <f t="shared" ca="1" si="3"/>
        <v>2.8873861103792047</v>
      </c>
      <c r="G59" s="37">
        <f>IF(A59&lt;Data!$G$11*0.25,$C$13/$G$32,IF(A59&gt;Data!$G$11*0.25,$C$13,$C$13*10))</f>
        <v>1</v>
      </c>
      <c r="H59" s="37">
        <f>IF(Data!$G$9="constant",$C$13,IF(Data!$G$9="squeeze",G59,F59))</f>
        <v>1</v>
      </c>
      <c r="I59" s="38">
        <f ca="1">NORMINV(RAND(),0,IF(AND(Data!$G$9="squeeze",A59&lt;Data!$G$11*0.25),$H$32,1)*$C$30*$C$13)*($C$14*$C$12)</f>
        <v>-3.080547986821548E-4</v>
      </c>
      <c r="J59" s="39">
        <f ca="1">IF(Data!$C$6="Real",B59,I59+J60+($C$14*$C$12)*NORMINV(RAND(),$C$15,CHOOSE($G$13,$C$13,F59,G59)))</f>
        <v>1.3499391651186377</v>
      </c>
      <c r="K59" s="40">
        <f>IF($G$16="fixed",$G$17,MIN(H59*Data!$C$7*$C$16*0.5,$C$17*Data!$C$7))*$C$12</f>
        <v>8.0000000000000007E-5</v>
      </c>
      <c r="L59" s="39">
        <f t="shared" ca="1" si="4"/>
        <v>1.3499391651186377</v>
      </c>
      <c r="M59" s="40">
        <f t="shared" ca="1" si="5"/>
        <v>1.3499791651186377</v>
      </c>
      <c r="N59" s="40">
        <f t="shared" ca="1" si="6"/>
        <v>1.3498991651186376</v>
      </c>
      <c r="O59" s="108"/>
      <c r="P59" s="111">
        <f t="shared" ca="1" si="10"/>
        <v>3.5691324032177092</v>
      </c>
      <c r="Q59" s="102"/>
      <c r="R59" s="102"/>
      <c r="S59" s="5"/>
      <c r="T59" s="2"/>
      <c r="U59" s="2"/>
      <c r="V59" s="2"/>
      <c r="W59" s="2"/>
      <c r="X59" s="2"/>
      <c r="Y59" s="2"/>
      <c r="Z59" s="2"/>
      <c r="AA59" s="2"/>
      <c r="AB59" s="2"/>
      <c r="AC59" s="2"/>
      <c r="AD59" s="2"/>
      <c r="AE59" s="2"/>
      <c r="AF59" s="6"/>
      <c r="AG59" s="6"/>
      <c r="AH59" s="6"/>
      <c r="AI59" s="6"/>
      <c r="AJ59" s="2"/>
    </row>
    <row r="60" spans="1:36" hidden="1">
      <c r="A60" s="36">
        <f t="shared" si="8"/>
        <v>-6</v>
      </c>
      <c r="B60" s="150">
        <f>INDEX('MetaTrader Import'!$H$13:$J$5893,TRUNC(((A60-$A$39+1)-1)/3)+1,MOD((A60-$A$39+1)-1,3)+1)</f>
        <v>0</v>
      </c>
      <c r="C60" s="37">
        <f t="shared" ca="1" si="9"/>
        <v>28.873861103792049</v>
      </c>
      <c r="D60" s="37">
        <f t="shared" ca="1" si="1"/>
        <v>-0.13726973383093394</v>
      </c>
      <c r="E60" s="37">
        <f t="shared" ca="1" si="2"/>
        <v>28.736591369961115</v>
      </c>
      <c r="F60" s="37">
        <f t="shared" ca="1" si="3"/>
        <v>2.8736591369961113</v>
      </c>
      <c r="G60" s="37">
        <f>IF(A60&lt;Data!$G$11*0.25,$C$13/$G$32,IF(A60&gt;Data!$G$11*0.25,$C$13,$C$13*10))</f>
        <v>1</v>
      </c>
      <c r="H60" s="37">
        <f>IF(Data!$G$9="constant",$C$13,IF(Data!$G$9="squeeze",G60,F60))</f>
        <v>1</v>
      </c>
      <c r="I60" s="38">
        <f ca="1">NORMINV(RAND(),0,IF(AND(Data!$G$9="squeeze",A60&lt;Data!$G$11*0.25),$H$32,1)*$C$30*$C$13)*($C$14*$C$12)</f>
        <v>-8.9118384774262673E-6</v>
      </c>
      <c r="J60" s="39">
        <f ca="1">IF(Data!$C$6="Real",B60,I60+J61+($C$14*$C$12)*NORMINV(RAND(),$C$15,CHOOSE($G$13,$C$13,F60,G60)))</f>
        <v>1.3501339002759736</v>
      </c>
      <c r="K60" s="40">
        <f>IF($G$16="fixed",$G$17,MIN(H60*Data!$C$7*$C$16*0.5,$C$17*Data!$C$7))*$C$12</f>
        <v>8.0000000000000007E-5</v>
      </c>
      <c r="L60" s="39">
        <f t="shared" ca="1" si="4"/>
        <v>1.3501339002759736</v>
      </c>
      <c r="M60" s="40">
        <f t="shared" ca="1" si="5"/>
        <v>1.3501739002759736</v>
      </c>
      <c r="N60" s="40">
        <f t="shared" ca="1" si="6"/>
        <v>1.3500939002759735</v>
      </c>
      <c r="O60" s="108"/>
      <c r="P60" s="111">
        <f t="shared" ca="1" si="10"/>
        <v>2.5100779075148152</v>
      </c>
      <c r="Q60" s="102"/>
      <c r="R60" s="102"/>
      <c r="S60" s="2"/>
      <c r="T60" s="2"/>
      <c r="U60" s="2"/>
      <c r="V60" s="2"/>
      <c r="W60" s="2"/>
      <c r="X60" s="2"/>
      <c r="Y60" s="2"/>
      <c r="Z60" s="2"/>
      <c r="AA60" s="2"/>
      <c r="AB60" s="2"/>
      <c r="AC60" s="2"/>
      <c r="AD60" s="2"/>
      <c r="AE60" s="2"/>
      <c r="AF60" s="6"/>
      <c r="AG60" s="6"/>
      <c r="AH60" s="6"/>
      <c r="AI60" s="6"/>
      <c r="AJ60" s="2"/>
    </row>
    <row r="61" spans="1:36" hidden="1">
      <c r="A61" s="36">
        <f t="shared" si="8"/>
        <v>-5</v>
      </c>
      <c r="B61" s="150">
        <f>INDEX('MetaTrader Import'!$H$13:$J$5893,TRUNC(((A61-$A$39+1)-1)/3)+1,MOD((A61-$A$39+1)-1,3)+1)</f>
        <v>0</v>
      </c>
      <c r="C61" s="37">
        <f t="shared" ca="1" si="9"/>
        <v>28.736591369961115</v>
      </c>
      <c r="D61" s="37">
        <f t="shared" ca="1" si="1"/>
        <v>-1.4586925027493856</v>
      </c>
      <c r="E61" s="37">
        <f t="shared" ca="1" si="2"/>
        <v>27.277898867211729</v>
      </c>
      <c r="F61" s="37">
        <f t="shared" ca="1" si="3"/>
        <v>2.727789886721173</v>
      </c>
      <c r="G61" s="37">
        <f>IF(A61&lt;Data!$G$11*0.25,$C$13/$G$32,IF(A61&gt;Data!$G$11*0.25,$C$13,$C$13*10))</f>
        <v>1</v>
      </c>
      <c r="H61" s="37">
        <f>IF(Data!$G$9="constant",$C$13,IF(Data!$G$9="squeeze",G61,F61))</f>
        <v>1</v>
      </c>
      <c r="I61" s="38">
        <f ca="1">NORMINV(RAND(),0,IF(AND(Data!$G$9="squeeze",A61&lt;Data!$G$11*0.25),$H$32,1)*$C$30*$C$13)*($C$14*$C$12)</f>
        <v>9.3887115156449634E-5</v>
      </c>
      <c r="J61" s="39">
        <f ca="1">IF(Data!$C$6="Real",B61,I61+J62+($C$14*$C$12)*NORMINV(RAND(),$C$15,CHOOSE($G$13,$C$13,F61,G61)))</f>
        <v>1.3504784323686094</v>
      </c>
      <c r="K61" s="40">
        <f>IF($G$16="fixed",$G$17,MIN(H61*Data!$C$7*$C$16*0.5,$C$17*Data!$C$7))*$C$12</f>
        <v>8.0000000000000007E-5</v>
      </c>
      <c r="L61" s="39">
        <f t="shared" ca="1" si="4"/>
        <v>1.3504784323686094</v>
      </c>
      <c r="M61" s="40">
        <f t="shared" ca="1" si="5"/>
        <v>1.3505184323686095</v>
      </c>
      <c r="N61" s="40">
        <f t="shared" ca="1" si="6"/>
        <v>1.3504384323686094</v>
      </c>
      <c r="O61" s="108"/>
      <c r="P61" s="111">
        <f t="shared" ca="1" si="10"/>
        <v>2.2183172930348638</v>
      </c>
      <c r="Q61" s="102"/>
      <c r="R61" s="102"/>
      <c r="S61" s="2"/>
      <c r="T61" s="2"/>
      <c r="U61" s="2"/>
      <c r="V61" s="2"/>
      <c r="W61" s="2"/>
      <c r="X61" s="2"/>
      <c r="Y61" s="2"/>
      <c r="Z61" s="2"/>
      <c r="AA61" s="2"/>
      <c r="AB61" s="2"/>
      <c r="AC61" s="2"/>
      <c r="AD61" s="2"/>
      <c r="AE61" s="2"/>
      <c r="AF61" s="6"/>
      <c r="AG61" s="6"/>
      <c r="AH61" s="6"/>
      <c r="AI61" s="6"/>
      <c r="AJ61" s="2"/>
    </row>
    <row r="62" spans="1:36" hidden="1">
      <c r="A62" s="36">
        <f t="shared" si="8"/>
        <v>-4</v>
      </c>
      <c r="B62" s="150">
        <f>INDEX('MetaTrader Import'!$H$13:$J$5893,TRUNC(((A62-$A$39+1)-1)/3)+1,MOD((A62-$A$39+1)-1,3)+1)</f>
        <v>0</v>
      </c>
      <c r="C62" s="37">
        <f t="shared" ca="1" si="9"/>
        <v>27.277898867211729</v>
      </c>
      <c r="D62" s="37">
        <f t="shared" ca="1" si="1"/>
        <v>-2.478027422313557</v>
      </c>
      <c r="E62" s="37">
        <f t="shared" ca="1" si="2"/>
        <v>24.799871444898173</v>
      </c>
      <c r="F62" s="37">
        <f t="shared" ca="1" si="3"/>
        <v>2.4799871444898174</v>
      </c>
      <c r="G62" s="37">
        <f>IF(A62&lt;Data!$G$11*0.25,$C$13/$G$32,IF(A62&gt;Data!$G$11*0.25,$C$13,$C$13*10))</f>
        <v>1</v>
      </c>
      <c r="H62" s="37">
        <f>IF(Data!$G$9="constant",$C$13,IF(Data!$G$9="squeeze",G62,F62))</f>
        <v>1</v>
      </c>
      <c r="I62" s="38">
        <f ca="1">NORMINV(RAND(),0,IF(AND(Data!$G$9="squeeze",A62&lt;Data!$G$11*0.25),$H$32,1)*$C$30*$C$13)*($C$14*$C$12)</f>
        <v>1.286140018695433E-4</v>
      </c>
      <c r="J62" s="39">
        <f ca="1">IF(Data!$C$6="Real",B62,I62+J63+($C$14*$C$12)*NORMINV(RAND(),$C$15,CHOOSE($G$13,$C$13,F62,G62)))</f>
        <v>1.3502212586088944</v>
      </c>
      <c r="K62" s="40">
        <f>IF($G$16="fixed",$G$17,MIN(H62*Data!$C$7*$C$16*0.5,$C$17*Data!$C$7))*$C$12</f>
        <v>8.0000000000000007E-5</v>
      </c>
      <c r="L62" s="39">
        <f t="shared" ca="1" si="4"/>
        <v>1.3502212586088944</v>
      </c>
      <c r="M62" s="40">
        <f t="shared" ca="1" si="5"/>
        <v>1.3502612586088945</v>
      </c>
      <c r="N62" s="40">
        <f t="shared" ca="1" si="6"/>
        <v>1.3501812586088944</v>
      </c>
      <c r="O62" s="108"/>
      <c r="P62" s="111">
        <f t="shared" ca="1" si="10"/>
        <v>1.9555378881515657</v>
      </c>
      <c r="Q62" s="102"/>
      <c r="R62" s="102"/>
      <c r="S62" s="2"/>
      <c r="T62" s="2"/>
      <c r="U62" s="2"/>
      <c r="V62" s="2"/>
      <c r="W62" s="2"/>
      <c r="X62" s="2"/>
      <c r="Y62" s="2"/>
      <c r="Z62" s="2"/>
      <c r="AA62" s="2"/>
      <c r="AB62" s="2"/>
      <c r="AC62" s="2"/>
      <c r="AD62" s="2"/>
      <c r="AE62" s="2"/>
      <c r="AF62" s="6"/>
      <c r="AG62" s="6"/>
      <c r="AH62" s="6"/>
      <c r="AI62" s="6"/>
      <c r="AJ62" s="2"/>
    </row>
    <row r="63" spans="1:36" hidden="1">
      <c r="A63" s="36">
        <f t="shared" si="8"/>
        <v>-3</v>
      </c>
      <c r="B63" s="150">
        <f>INDEX('MetaTrader Import'!$H$13:$J$5893,TRUNC(((A63-$A$39+1)-1)/3)+1,MOD((A63-$A$39+1)-1,3)+1)</f>
        <v>0</v>
      </c>
      <c r="C63" s="37">
        <f t="shared" ca="1" si="9"/>
        <v>24.799871444898173</v>
      </c>
      <c r="D63" s="37">
        <f t="shared" ca="1" si="1"/>
        <v>-1.3557278113978792</v>
      </c>
      <c r="E63" s="37">
        <f t="shared" ca="1" si="2"/>
        <v>23.444143633500293</v>
      </c>
      <c r="F63" s="37">
        <f t="shared" ca="1" si="3"/>
        <v>2.3444143633500292</v>
      </c>
      <c r="G63" s="37">
        <f>IF(A63&lt;Data!$G$11*0.25,$C$13/$G$32,IF(A63&gt;Data!$G$11*0.25,$C$13,$C$13*10))</f>
        <v>1</v>
      </c>
      <c r="H63" s="37">
        <f>IF(Data!$G$9="constant",$C$13,IF(Data!$G$9="squeeze",G63,F63))</f>
        <v>1</v>
      </c>
      <c r="I63" s="38">
        <f ca="1">NORMINV(RAND(),0,IF(AND(Data!$G$9="squeeze",A63&lt;Data!$G$11*0.25),$H$32,1)*$C$30*$C$13)*($C$14*$C$12)</f>
        <v>6.1590616759672764E-5</v>
      </c>
      <c r="J63" s="39">
        <f ca="1">IF(Data!$C$6="Real",B63,I63+J64+($C$14*$C$12)*NORMINV(RAND(),$C$15,CHOOSE($G$13,$C$13,F63,G63)))</f>
        <v>1.3502142317904604</v>
      </c>
      <c r="K63" s="40">
        <f>IF($G$16="fixed",$G$17,MIN(H63*Data!$C$7*$C$16*0.5,$C$17*Data!$C$7))*$C$12</f>
        <v>8.0000000000000007E-5</v>
      </c>
      <c r="L63" s="39">
        <f t="shared" ca="1" si="4"/>
        <v>1.3502142317904604</v>
      </c>
      <c r="M63" s="40">
        <f t="shared" ca="1" si="5"/>
        <v>1.3502542317904604</v>
      </c>
      <c r="N63" s="40">
        <f t="shared" ca="1" si="6"/>
        <v>1.3501742317904604</v>
      </c>
      <c r="O63" s="108"/>
      <c r="P63" s="111">
        <f t="shared" ca="1" si="10"/>
        <v>1.9378187554214177</v>
      </c>
      <c r="Q63" s="102"/>
      <c r="R63" s="102"/>
      <c r="S63" s="2"/>
      <c r="T63" s="2"/>
      <c r="U63" s="2"/>
      <c r="V63" s="2"/>
      <c r="W63" s="2"/>
      <c r="X63" s="2"/>
      <c r="Y63" s="2"/>
      <c r="Z63" s="2"/>
      <c r="AA63" s="2"/>
      <c r="AB63" s="2"/>
      <c r="AC63" s="2"/>
      <c r="AD63" s="2"/>
      <c r="AE63" s="2"/>
      <c r="AF63" s="6"/>
      <c r="AG63" s="6"/>
      <c r="AH63" s="6"/>
      <c r="AI63" s="6"/>
      <c r="AJ63" s="2"/>
    </row>
    <row r="64" spans="1:36" hidden="1">
      <c r="A64" s="36">
        <f t="shared" si="8"/>
        <v>-2</v>
      </c>
      <c r="B64" s="150">
        <f>INDEX('MetaTrader Import'!$H$13:$J$5893,TRUNC(((A64-$A$39+1)-1)/3)+1,MOD((A64-$A$39+1)-1,3)+1)</f>
        <v>0</v>
      </c>
      <c r="C64" s="37">
        <f t="shared" ca="1" si="9"/>
        <v>23.444143633500293</v>
      </c>
      <c r="D64" s="37">
        <f t="shared" ca="1" si="1"/>
        <v>-1.9530134040850688E-2</v>
      </c>
      <c r="E64" s="37">
        <f t="shared" ca="1" si="2"/>
        <v>23.424613499459443</v>
      </c>
      <c r="F64" s="37">
        <f t="shared" ca="1" si="3"/>
        <v>2.3424613499459443</v>
      </c>
      <c r="G64" s="37">
        <f>IF(A64&lt;Data!$G$11*0.25,$C$13/$G$32,IF(A64&gt;Data!$G$11*0.25,$C$13,$C$13*10))</f>
        <v>1</v>
      </c>
      <c r="H64" s="37">
        <f>IF(Data!$G$9="constant",$C$13,IF(Data!$G$9="squeeze",G64,F64))</f>
        <v>1</v>
      </c>
      <c r="I64" s="38">
        <f ca="1">NORMINV(RAND(),0,IF(AND(Data!$G$9="squeeze",A64&lt;Data!$G$11*0.25),$H$32,1)*$C$30*$C$13)*($C$14*$C$12)</f>
        <v>8.3438662387856855E-5</v>
      </c>
      <c r="J64" s="39">
        <f ca="1">IF(Data!$C$6="Real",B64,I64+J65+($C$14*$C$12)*NORMINV(RAND(),$C$15,CHOOSE($G$13,$C$13,F64,G64)))</f>
        <v>1.3497888082164959</v>
      </c>
      <c r="K64" s="40">
        <f>IF($G$16="fixed",$G$17,MIN(H64*Data!$C$7*$C$16*0.5,$C$17*Data!$C$7))*$C$12</f>
        <v>8.0000000000000007E-5</v>
      </c>
      <c r="L64" s="39">
        <f t="shared" ca="1" si="4"/>
        <v>1.3497888082164959</v>
      </c>
      <c r="M64" s="40">
        <f t="shared" ca="1" si="5"/>
        <v>1.349828808216496</v>
      </c>
      <c r="N64" s="40">
        <f t="shared" ca="1" si="6"/>
        <v>1.3497488082164959</v>
      </c>
      <c r="O64" s="108"/>
      <c r="P64" s="111">
        <f t="shared" ca="1" si="10"/>
        <v>2.0488238672033408</v>
      </c>
      <c r="Q64" s="102"/>
      <c r="R64" s="102"/>
      <c r="S64" s="2"/>
      <c r="T64" s="2"/>
      <c r="U64" s="2"/>
      <c r="V64" s="2"/>
      <c r="W64" s="2"/>
      <c r="X64" s="2"/>
      <c r="Y64" s="2"/>
      <c r="Z64" s="2"/>
      <c r="AA64" s="2"/>
      <c r="AB64" s="2"/>
      <c r="AC64" s="2"/>
      <c r="AD64" s="2"/>
      <c r="AE64" s="2"/>
      <c r="AF64" s="6"/>
      <c r="AG64" s="6"/>
      <c r="AH64" s="6"/>
      <c r="AI64" s="6"/>
      <c r="AJ64" s="2"/>
    </row>
    <row r="65" spans="1:36" hidden="1">
      <c r="A65" s="36">
        <f t="shared" si="8"/>
        <v>-1</v>
      </c>
      <c r="B65" s="150">
        <f>INDEX('MetaTrader Import'!$H$13:$J$5893,TRUNC(((A65-$A$39+1)-1)/3)+1,MOD((A65-$A$39+1)-1,3)+1)</f>
        <v>0</v>
      </c>
      <c r="C65" s="37">
        <f t="shared" ca="1" si="9"/>
        <v>23.424613499459443</v>
      </c>
      <c r="D65" s="37">
        <f t="shared" ca="1" si="1"/>
        <v>-0.78537990767892052</v>
      </c>
      <c r="E65" s="37">
        <f t="shared" ca="1" si="2"/>
        <v>22.639233591780524</v>
      </c>
      <c r="F65" s="37">
        <f t="shared" ca="1" si="3"/>
        <v>2.2639233591780523</v>
      </c>
      <c r="G65" s="37">
        <f>IF(A65&lt;Data!$G$11*0.25,$C$13/$G$32,IF(A65&gt;Data!$G$11*0.25,$C$13,$C$13*10))</f>
        <v>1</v>
      </c>
      <c r="H65" s="37">
        <f>IF(Data!$G$9="constant",$C$13,IF(Data!$G$9="squeeze",G65,F65))</f>
        <v>1</v>
      </c>
      <c r="I65" s="38">
        <f ca="1">NORMINV(RAND(),0,IF(AND(Data!$G$9="squeeze",A65&lt;Data!$G$11*0.25),$H$32,1)*$C$30*$C$13)*($C$14*$C$12)</f>
        <v>-9.2240407439928853E-5</v>
      </c>
      <c r="J65" s="39">
        <f ca="1">IF(Data!$C$6="Real",B65,I65+J66+($C$14*$C$12)*NORMINV(RAND(),$C$15,CHOOSE($G$13,$C$13,F65,G65)))</f>
        <v>1.3497116107365299</v>
      </c>
      <c r="K65" s="40">
        <f>IF($G$16="fixed",$G$17,MIN(H65*Data!$C$7*$C$16*0.5,$C$17*Data!$C$7))*$C$12</f>
        <v>8.0000000000000007E-5</v>
      </c>
      <c r="L65" s="39">
        <f t="shared" ca="1" si="4"/>
        <v>1.3497116107365299</v>
      </c>
      <c r="M65" s="40">
        <f t="shared" ca="1" si="5"/>
        <v>1.3497516107365299</v>
      </c>
      <c r="N65" s="40">
        <f t="shared" ca="1" si="6"/>
        <v>1.3496716107365299</v>
      </c>
      <c r="O65" s="108"/>
      <c r="P65" s="111">
        <f t="shared" ca="1" si="10"/>
        <v>2.4047881454552886</v>
      </c>
      <c r="Q65" s="102"/>
      <c r="R65" s="102"/>
      <c r="S65" s="2"/>
      <c r="T65" s="2"/>
      <c r="U65" s="2"/>
      <c r="V65" s="2"/>
      <c r="W65" s="2"/>
      <c r="X65" s="2"/>
      <c r="Y65" s="2"/>
      <c r="Z65" s="2"/>
      <c r="AA65" s="2"/>
      <c r="AB65" s="2"/>
      <c r="AC65" s="2"/>
      <c r="AD65" s="2"/>
      <c r="AE65" s="2">
        <v>0</v>
      </c>
      <c r="AF65" s="6"/>
      <c r="AG65" s="6"/>
      <c r="AH65" s="6"/>
      <c r="AI65" s="6"/>
      <c r="AJ65" s="2"/>
    </row>
    <row r="66" spans="1:36">
      <c r="A66" s="90">
        <f t="shared" si="8"/>
        <v>0</v>
      </c>
      <c r="B66" s="151">
        <f>INDEX('MetaTrader Import'!$H$13:$J$5893,TRUNC(((A66-$A$39+1)-1)/3)+1,MOD((A66-$A$39+1)-1,3)+1)</f>
        <v>0</v>
      </c>
      <c r="C66" s="8">
        <f t="shared" ca="1" si="9"/>
        <v>22.639233591780524</v>
      </c>
      <c r="D66" s="8">
        <f t="shared" ca="1" si="1"/>
        <v>1.3336676434878929</v>
      </c>
      <c r="E66" s="8">
        <f t="shared" ca="1" si="2"/>
        <v>23.972901235268417</v>
      </c>
      <c r="F66" s="8">
        <f t="shared" ca="1" si="3"/>
        <v>2.3972901235268416</v>
      </c>
      <c r="G66" s="8">
        <f>IF(A66&lt;Data!$G$11*0.25,$C$13/G32,IF(A66&gt;Data!$G$11*0.25,$C$13,$C$13*10))</f>
        <v>1</v>
      </c>
      <c r="H66" s="8">
        <f>IF(Data!$G$9="constant",$C$13,IF(Data!$G$9="squeeze",G66,F66))</f>
        <v>1</v>
      </c>
      <c r="I66" s="13">
        <v>0</v>
      </c>
      <c r="J66" s="7">
        <f>IF(Data!$C$6="Real",B66,Data!G6)</f>
        <v>1.35</v>
      </c>
      <c r="K66" s="89">
        <f>IF($G$16="fixed",$G$17,MIN(H66*Data!$C$7*$C$16*0.5,$C$17*Data!$C$7))*$C$12</f>
        <v>8.0000000000000007E-5</v>
      </c>
      <c r="L66" s="110">
        <f t="shared" ref="L66:L67" si="11">IFERROR(J66,"")</f>
        <v>1.35</v>
      </c>
      <c r="M66" s="89">
        <f t="shared" ref="M66" si="12">L66+K66*0.5</f>
        <v>1.3500400000000001</v>
      </c>
      <c r="N66" s="89">
        <f t="shared" ref="N66" si="13">L66-K66*0.5</f>
        <v>1.34996</v>
      </c>
      <c r="O66" s="49">
        <f ca="1">$G$12*SLOPE(L52:L66,A52:A66)</f>
        <v>-0.23426270254866305</v>
      </c>
      <c r="P66" s="101">
        <f t="shared" ca="1" si="10"/>
        <v>2.4140266823464009</v>
      </c>
      <c r="Q66" s="101">
        <v>0</v>
      </c>
      <c r="R66" s="51">
        <v>0</v>
      </c>
      <c r="S66" s="51">
        <v>0</v>
      </c>
      <c r="T66" s="50"/>
      <c r="U66" s="48"/>
      <c r="V66" s="48"/>
      <c r="W66" s="51"/>
      <c r="X66" s="51"/>
      <c r="Y66" s="51"/>
      <c r="Z66" s="51"/>
      <c r="AA66" s="50"/>
      <c r="AB66" s="50"/>
      <c r="AC66" s="50"/>
      <c r="AD66" s="48"/>
      <c r="AE66" s="52"/>
      <c r="AF66" s="52"/>
      <c r="AG66" s="52"/>
      <c r="AH66" s="53"/>
      <c r="AI66" s="53" t="str">
        <f>IF(AF66&lt;&gt;"",IF(AF66="",0,AF66)*10*$C$11+AJ66,"")</f>
        <v/>
      </c>
      <c r="AJ66" s="53">
        <f>0</f>
        <v>0</v>
      </c>
    </row>
    <row r="67" spans="1:36">
      <c r="A67" s="41">
        <f>IFERROR(IF(A66+1&gt;$C$19,"",A66+1),"")</f>
        <v>1</v>
      </c>
      <c r="B67" s="150">
        <f>IF(ISNUMBER(A67),INDEX('MetaTrader Import'!$H$13:$J$5893,TRUNC(((A67-$A$39+1)-1)/3)+1,MOD((A67-$A$39+1)-1,3)+1),"")</f>
        <v>0</v>
      </c>
      <c r="C67" s="43">
        <f t="shared" ref="C67:C130" ca="1" si="14">IF(A67&lt;&gt;"",E66,"")</f>
        <v>23.972901235268417</v>
      </c>
      <c r="D67" s="43">
        <f t="shared" ref="D67:D130" ca="1" si="15">IF(A67&lt;&gt;"",NORMINV(RAND(),($C$23-C67)*$C$28,$C$27)+NORMINV(RAND(),IF(RAND()&gt;$C$26,$C$25,0),$C$27),"")</f>
        <v>-1.1119515465988168</v>
      </c>
      <c r="E67" s="43">
        <f t="shared" ref="E67:E130" ca="1" si="16">IF(A67&lt;&gt;"",C67+D67,"")</f>
        <v>22.860949688669599</v>
      </c>
      <c r="F67" s="43">
        <f t="shared" ref="F67:F130" ca="1" si="17">IF(A67&lt;&gt;"",$C$13*ABS(E67)/$C$23,"")</f>
        <v>2.2860949688669598</v>
      </c>
      <c r="G67" s="43">
        <f>IF(A67&lt;&gt;"",IF(A67&lt;Data!$G$11*0.25,$C$13/$G$32,IF(A67&gt;Data!$G$11*0.25,$C$13,$C$13*10)),"")</f>
        <v>1</v>
      </c>
      <c r="H67" s="43">
        <f>IF(A67&lt;&gt;"",IF(Data!$G$9="constant",$C$13,IF(Data!$G$9="squeeze",G67,F67)),"")</f>
        <v>1</v>
      </c>
      <c r="I67" s="38">
        <f ca="1">IF(ISNUMBER(A67),NORMINV(RAND(),0,IF(AND(Data!$G$9="squeeze",A67&lt;Data!$G$11*0.25),$H$32,1)*$C$30*$C$13)*($C$14*$C$12),"")</f>
        <v>-1.1310236585474739E-5</v>
      </c>
      <c r="J67" s="42">
        <f ca="1">IFERROR(IF(Data!$C$6="Real",B67,I67+J66+($C$14*$C$12)*(NORMINV(RAND(),$C$15,CHOOSE($G$13,$C$13,F67,G67)))),"")</f>
        <v>1.3499483527769858</v>
      </c>
      <c r="K67" s="88">
        <f>IF(ISNUMBER(A67), IF($G$16="fixed",$G$17,MIN(H67*Data!$C$7*$C$16*0.5,$C$17*Data!$C$7))*$C$12,"")</f>
        <v>8.0000000000000007E-5</v>
      </c>
      <c r="L67" s="124">
        <f t="shared" ca="1" si="11"/>
        <v>1.3499483527769858</v>
      </c>
      <c r="M67" s="44">
        <f ca="1">IFERROR(L67+K67*0.5,"")</f>
        <v>1.3499883527769858</v>
      </c>
      <c r="N67" s="44">
        <f ca="1">IFERROR(L67-K67*0.5,"")</f>
        <v>1.3499083527769857</v>
      </c>
      <c r="O67" s="108">
        <f t="shared" ref="O67:O130" ca="1" si="18">IF(ISNUMBER(A67),$G$12*SLOPE(L53:L67,A53:A67),"")</f>
        <v>-0.26354193616533778</v>
      </c>
      <c r="P67" s="102">
        <f t="shared" ref="P67:P130" ca="1" si="19">IF(ISNUMBER(A67),STDEV(L53:L67)*$G$12,"")</f>
        <v>2.4628689711104217</v>
      </c>
      <c r="Q67" s="102">
        <f t="shared" ref="Q67:Q130" ca="1" si="20">IF(ISNUMBER(A67),SLOPE(P53:P67,A53:A67),"")</f>
        <v>-0.44495112341004989</v>
      </c>
      <c r="R67" s="120">
        <f>IF(ISNUMBER(A67),R66+S66,"")</f>
        <v>0</v>
      </c>
      <c r="S67" s="54">
        <f ca="1">IF(ISNUMBER(A67),IF(AND(R67&lt;$M$24,Q67&lt;$F$28,ABS(O67)&lt;$F$27,P67&lt;$F$26,NOT(ISNUMBER(T66))),1,0),"")</f>
        <v>0</v>
      </c>
      <c r="T67" s="5" t="str">
        <f t="shared" ref="T67:T130" ca="1" si="21">IF(ISNUMBER(A67),IF(S67=1,L67,IF(AG66="Y","",IF(ISNUMBER(T66),T66,""))),"")</f>
        <v/>
      </c>
      <c r="U67" s="152" t="str">
        <f t="shared" ref="U67:U130" ca="1" si="22">IF(NOT(ISNUMBER(T67)),"",IF(S67=1,T67,IF(M67&gt;U66,M67,IF(ISNUMBER(U66),U66,""))))</f>
        <v/>
      </c>
      <c r="V67" s="152" t="str">
        <f t="shared" ref="V67:V130" ca="1" si="23">IF(NOT(ISNUMBER(T67)),"",IF(S67=1,T67,IF(N67&lt;V66,N67,IF(ISNUMBER(V66),V66,""))))</f>
        <v/>
      </c>
      <c r="W67" s="153" t="str">
        <f t="shared" ref="W67:W130" ca="1" si="24">IF(NOT(ISNUMBER(T67)),"",MIN($F$24,IF(TRUNC((U67-T67)/$E$24*$G$12)+0&gt;IF(ISNUMBER(W66),W66,0),TRUNC((U67-T67)/$E$24*$G$12)+0,IF(ISNUMBER(W66),W66,0))))</f>
        <v/>
      </c>
      <c r="X67" s="153" t="str">
        <f t="shared" ref="X67:X130" ca="1" si="25">IF(NOT(ISNUMBER(T67)),"",MIN($F$24,IF(-TRUNC((V67-T67)/$E$24*$G$12)+0&gt;IF(ISNUMBER(X66),X66,0),-TRUNC((V67-T67)/$E$24*$G$12)+0,IF(ISNUMBER(X66),X66,0))))</f>
        <v/>
      </c>
      <c r="Y67" s="153" t="str">
        <f t="shared" ref="Y67:Y130" ca="1" si="26">IF(ISNUMBER(W67),(IF(W67=0,0,1))*IF(ABS($I$24)=2,POWER(2,W67-1),W67)*SIGN($I$24)*$K$24,"")</f>
        <v/>
      </c>
      <c r="Z67" s="153" t="str">
        <f t="shared" ref="Z67:Z130" ca="1" si="27">IF(ISNUMBER(X67),(IF(X67=0,0,1))*IF(ABS($I$24)=2,POWER(2,X67-1),X67)*SIGN($I$24)*$K$24,"")</f>
        <v/>
      </c>
      <c r="AA67" s="152" t="str">
        <f t="shared" ref="AA67:AA130" ca="1" si="28">IF(OR(NOT(ISNUMBER(T67)),W67&lt;1),"",IF(OR(NOT(ISNUMBER(W66)),W66=0),IF(SIGN(Y67)=1,M67,N67),(Y66*AA66+(Y67-Y66)*IF(SIGN(Y67)=1,M67,N67))/Y67))</f>
        <v/>
      </c>
      <c r="AB67" s="152" t="str">
        <f t="shared" ref="AB67:AB130" ca="1" si="29">IF(OR(NOT(ISNUMBER(T67)),X67&lt;1),"",IF(OR(NOT(ISNUMBER(X66)),X66=0),IF(SIGN(Z67)=1,N67,M67),(Z66*AB66+(Z67-Z66)*IF(SIGN(Z67)=1,N67,M67))/Z67))</f>
        <v/>
      </c>
      <c r="AC67" s="154" t="str">
        <f t="shared" ref="AC67:AC130" ca="1" si="30">IFERROR(-SIGN(Y67)*(AA67-IF(SIGN(Y67)=1,N67,M67))*$G$12*ABS(Y67),"")</f>
        <v/>
      </c>
      <c r="AD67" s="154" t="str">
        <f t="shared" ref="AD67:AD130" ca="1" si="31">IFERROR(SIGN(Z67)*(AB67-IF(SIGN(Z67)=1,M67,N67))*$G$12*ABS(Z67),"")</f>
        <v/>
      </c>
      <c r="AE67" s="3">
        <f t="shared" ref="AE67:AE130" ca="1" si="32">IF(ISNUMBER(A67),IFERROR((IF(ISNUMBER(AC67),AC67,0)+IF(ISNUMBER(AD67),AD67,0))/(ABS(Y67)+ABS(Z67)),0),"")</f>
        <v>0</v>
      </c>
      <c r="AF67" s="3">
        <f t="shared" ref="AF67:AF130" ca="1" si="33">IF(ISNUMBER(A67),IF(ISNUMBER(AC67),AC67,0)+IF(ISNUMBER(AD67),AD67,0),"")</f>
        <v>0</v>
      </c>
      <c r="AG67" s="3" t="str">
        <f ca="1">IF(NOT(ISNUMBER(T67)),"",IF(OR(AF67&gt;$G$24,AF67&lt;-$H$24,A67+1&gt;$C$19),"Y","N"))</f>
        <v/>
      </c>
      <c r="AH67" s="4" t="str">
        <f t="shared" ref="AH67:AH130" ca="1" si="34">IF(AG67="y",AF67*10*$C$11,"")</f>
        <v/>
      </c>
      <c r="AI67" s="75">
        <f t="shared" ref="AI67:AI130" ca="1" si="35">IF(ISNUMBER(A67),IF(ISNUMBER(AH67),AJ67,AF67*10*$C$11+AJ67),"")</f>
        <v>0</v>
      </c>
      <c r="AJ67" s="75">
        <f t="shared" ref="AJ67:AJ130" ca="1" si="36">IF(ISNUMBER(A67),AJ66+IF(ISNUMBER(AH67),AH67,0),"")</f>
        <v>0</v>
      </c>
    </row>
    <row r="68" spans="1:36">
      <c r="A68" s="41">
        <f t="shared" ref="A68:A131" si="37">IFERROR(IF(A67+1&gt;$C$19,"",A67+1),"")</f>
        <v>2</v>
      </c>
      <c r="B68" s="150">
        <f>IF(ISNUMBER(A68),INDEX('MetaTrader Import'!$H$13:$J$5893,TRUNC(((A68-$A$39+1)-1)/3)+1,MOD((A68-$A$39+1)-1,3)+1),"")</f>
        <v>0</v>
      </c>
      <c r="C68" s="43">
        <f t="shared" ca="1" si="14"/>
        <v>22.860949688669599</v>
      </c>
      <c r="D68" s="43">
        <f t="shared" ca="1" si="15"/>
        <v>1.6725172539874151</v>
      </c>
      <c r="E68" s="43">
        <f t="shared" ca="1" si="16"/>
        <v>24.533466942657014</v>
      </c>
      <c r="F68" s="43">
        <f t="shared" ca="1" si="17"/>
        <v>2.4533466942657016</v>
      </c>
      <c r="G68" s="43">
        <f>IF(A68&lt;&gt;"",IF(A68&lt;Data!$G$11*0.25,$C$13/$G$32,IF(A68&gt;Data!$G$11*0.25,$C$13,$C$13*10)),"")</f>
        <v>1</v>
      </c>
      <c r="H68" s="43">
        <f>IF(A68&lt;&gt;"",IF(Data!$G$9="constant",$C$13,IF(Data!$G$9="squeeze",G68,F68)),"")</f>
        <v>1</v>
      </c>
      <c r="I68" s="38">
        <f ca="1">IF(ISNUMBER(A68),NORMINV(RAND(),0,IF(AND(Data!$G$9="squeeze",A68&lt;Data!$G$11*0.25),$H$32,1)*$C$30*$C$13)*($C$14*$C$12),"")</f>
        <v>9.9784231217672869E-6</v>
      </c>
      <c r="J68" s="42">
        <f ca="1">IFERROR(IF(Data!$C$6="Real",B68,I68+J67+($C$14*$C$12)*(NORMINV(RAND(),$C$15,CHOOSE($G$13,$C$13,F68,G68)))),"")</f>
        <v>1.3500981088071387</v>
      </c>
      <c r="K68" s="88">
        <f>IF(ISNUMBER(A68), IF($G$16="fixed",$G$17,MIN(H68*Data!$C$7*$C$16*0.5,$C$17*Data!$C$7))*$C$12,"")</f>
        <v>8.0000000000000007E-5</v>
      </c>
      <c r="L68" s="42">
        <f ca="1">IFERROR(J68,"")</f>
        <v>1.3500981088071387</v>
      </c>
      <c r="M68" s="44">
        <f ca="1">IFERROR(L68+K68*0.5,"")</f>
        <v>1.3501381088071387</v>
      </c>
      <c r="N68" s="44">
        <f ca="1">IFERROR(L68-K68*0.5,"")</f>
        <v>1.3500581088071386</v>
      </c>
      <c r="O68" s="108">
        <f t="shared" ca="1" si="18"/>
        <v>-0.29452683290351733</v>
      </c>
      <c r="P68" s="102">
        <f t="shared" ca="1" si="19"/>
        <v>2.4595421955074999</v>
      </c>
      <c r="Q68" s="102">
        <f t="shared" ca="1" si="20"/>
        <v>-0.39439004238414721</v>
      </c>
      <c r="R68" s="120">
        <f t="shared" ref="R68:R131" ca="1" si="38">IF(ISNUMBER(A68),R67+S67,"")</f>
        <v>0</v>
      </c>
      <c r="S68" s="54">
        <f t="shared" ref="S68:S131" ca="1" si="39">IF(ISNUMBER(A68),IF(AND(R68&lt;$M$24,Q68&lt;$F$28,ABS(O68)&lt;$F$27,P68&lt;$F$26,NOT(ISNUMBER(T67))),1,0),"")</f>
        <v>0</v>
      </c>
      <c r="T68" s="5" t="str">
        <f t="shared" ca="1" si="21"/>
        <v/>
      </c>
      <c r="U68" s="152" t="str">
        <f t="shared" ca="1" si="22"/>
        <v/>
      </c>
      <c r="V68" s="152" t="str">
        <f t="shared" ca="1" si="23"/>
        <v/>
      </c>
      <c r="W68" s="153" t="str">
        <f t="shared" ca="1" si="24"/>
        <v/>
      </c>
      <c r="X68" s="153" t="str">
        <f t="shared" ca="1" si="25"/>
        <v/>
      </c>
      <c r="Y68" s="153" t="str">
        <f t="shared" ca="1" si="26"/>
        <v/>
      </c>
      <c r="Z68" s="153" t="str">
        <f t="shared" ca="1" si="27"/>
        <v/>
      </c>
      <c r="AA68" s="152" t="str">
        <f t="shared" ca="1" si="28"/>
        <v/>
      </c>
      <c r="AB68" s="152" t="str">
        <f t="shared" ca="1" si="29"/>
        <v/>
      </c>
      <c r="AC68" s="154" t="str">
        <f t="shared" ca="1" si="30"/>
        <v/>
      </c>
      <c r="AD68" s="154" t="str">
        <f t="shared" ca="1" si="31"/>
        <v/>
      </c>
      <c r="AE68" s="3">
        <f t="shared" ca="1" si="32"/>
        <v>0</v>
      </c>
      <c r="AF68" s="3">
        <f t="shared" ca="1" si="33"/>
        <v>0</v>
      </c>
      <c r="AG68" s="3" t="str">
        <f t="shared" ref="AG68:AG131" ca="1" si="40">IF(NOT(ISNUMBER(T68)),"",IF(OR(AF68&gt;$G$24,AF68&lt;-$H$24,A68+1&gt;$C$19),"Y","N"))</f>
        <v/>
      </c>
      <c r="AH68" s="4" t="str">
        <f t="shared" ca="1" si="34"/>
        <v/>
      </c>
      <c r="AI68" s="75">
        <f t="shared" ca="1" si="35"/>
        <v>0</v>
      </c>
      <c r="AJ68" s="75">
        <f t="shared" ca="1" si="36"/>
        <v>0</v>
      </c>
    </row>
    <row r="69" spans="1:36">
      <c r="A69" s="41">
        <f t="shared" si="37"/>
        <v>3</v>
      </c>
      <c r="B69" s="150">
        <f>IF(ISNUMBER(A69),INDEX('MetaTrader Import'!$H$13:$J$5893,TRUNC(((A69-$A$39+1)-1)/3)+1,MOD((A69-$A$39+1)-1,3)+1),"")</f>
        <v>0</v>
      </c>
      <c r="C69" s="43">
        <f t="shared" ca="1" si="14"/>
        <v>24.533466942657014</v>
      </c>
      <c r="D69" s="43">
        <f t="shared" ca="1" si="15"/>
        <v>19.289263605591444</v>
      </c>
      <c r="E69" s="43">
        <f t="shared" ca="1" si="16"/>
        <v>43.822730548248458</v>
      </c>
      <c r="F69" s="43">
        <f t="shared" ca="1" si="17"/>
        <v>4.3822730548248456</v>
      </c>
      <c r="G69" s="43">
        <f>IF(A69&lt;&gt;"",IF(A69&lt;Data!$G$11*0.25,$C$13/$G$32,IF(A69&gt;Data!$G$11*0.25,$C$13,$C$13*10)),"")</f>
        <v>1</v>
      </c>
      <c r="H69" s="43">
        <f>IF(A69&lt;&gt;"",IF(Data!$G$9="constant",$C$13,IF(Data!$G$9="squeeze",G69,F69)),"")</f>
        <v>1</v>
      </c>
      <c r="I69" s="38">
        <f ca="1">IF(ISNUMBER(A69),NORMINV(RAND(),0,IF(AND(Data!$G$9="squeeze",A69&lt;Data!$G$11*0.25),$H$32,1)*$C$30*$C$13)*($C$14*$C$12),"")</f>
        <v>1.4416311240194167E-4</v>
      </c>
      <c r="J69" s="42">
        <f ca="1">IFERROR(IF(Data!$C$6="Real",B69,I69+J68+($C$14*$C$12)*(NORMINV(RAND(),$C$15,CHOOSE($G$13,$C$13,F69,G69)))),"")</f>
        <v>1.3501538501417272</v>
      </c>
      <c r="K69" s="88">
        <f>IF(ISNUMBER(A69), IF($G$16="fixed",$G$17,MIN(H69*Data!$C$7*$C$16*0.5,$C$17*Data!$C$7))*$C$12,"")</f>
        <v>8.0000000000000007E-5</v>
      </c>
      <c r="L69" s="42">
        <f t="shared" ref="L69" ca="1" si="41">IFERROR(J69,"")</f>
        <v>1.3501538501417272</v>
      </c>
      <c r="M69" s="44">
        <f t="shared" ref="M69" ca="1" si="42">IFERROR(L69+K69*0.5,"")</f>
        <v>1.3501938501417272</v>
      </c>
      <c r="N69" s="44">
        <f t="shared" ref="N69" ca="1" si="43">IFERROR(L69-K69*0.5,"")</f>
        <v>1.3501138501417271</v>
      </c>
      <c r="O69" s="108">
        <f t="shared" ca="1" si="18"/>
        <v>-0.27957148911669388</v>
      </c>
      <c r="P69" s="102">
        <f t="shared" ca="1" si="19"/>
        <v>2.4563836230724698</v>
      </c>
      <c r="Q69" s="102">
        <f t="shared" ca="1" si="20"/>
        <v>-0.32580168641510543</v>
      </c>
      <c r="R69" s="120">
        <f t="shared" ca="1" si="38"/>
        <v>0</v>
      </c>
      <c r="S69" s="54">
        <f t="shared" ca="1" si="39"/>
        <v>0</v>
      </c>
      <c r="T69" s="5" t="str">
        <f t="shared" ca="1" si="21"/>
        <v/>
      </c>
      <c r="U69" s="152" t="str">
        <f t="shared" ca="1" si="22"/>
        <v/>
      </c>
      <c r="V69" s="152" t="str">
        <f t="shared" ca="1" si="23"/>
        <v/>
      </c>
      <c r="W69" s="153" t="str">
        <f t="shared" ca="1" si="24"/>
        <v/>
      </c>
      <c r="X69" s="153" t="str">
        <f t="shared" ca="1" si="25"/>
        <v/>
      </c>
      <c r="Y69" s="153" t="str">
        <f t="shared" ca="1" si="26"/>
        <v/>
      </c>
      <c r="Z69" s="153" t="str">
        <f t="shared" ca="1" si="27"/>
        <v/>
      </c>
      <c r="AA69" s="152" t="str">
        <f t="shared" ca="1" si="28"/>
        <v/>
      </c>
      <c r="AB69" s="152" t="str">
        <f t="shared" ca="1" si="29"/>
        <v/>
      </c>
      <c r="AC69" s="154" t="str">
        <f t="shared" ca="1" si="30"/>
        <v/>
      </c>
      <c r="AD69" s="154" t="str">
        <f t="shared" ca="1" si="31"/>
        <v/>
      </c>
      <c r="AE69" s="3">
        <f t="shared" ca="1" si="32"/>
        <v>0</v>
      </c>
      <c r="AF69" s="3">
        <f t="shared" ca="1" si="33"/>
        <v>0</v>
      </c>
      <c r="AG69" s="3" t="str">
        <f t="shared" ca="1" si="40"/>
        <v/>
      </c>
      <c r="AH69" s="4" t="str">
        <f t="shared" ca="1" si="34"/>
        <v/>
      </c>
      <c r="AI69" s="75">
        <f t="shared" ca="1" si="35"/>
        <v>0</v>
      </c>
      <c r="AJ69" s="75">
        <f t="shared" ca="1" si="36"/>
        <v>0</v>
      </c>
    </row>
    <row r="70" spans="1:36">
      <c r="A70" s="41">
        <f t="shared" si="37"/>
        <v>4</v>
      </c>
      <c r="B70" s="150">
        <f>IF(ISNUMBER(A70),INDEX('MetaTrader Import'!$H$13:$J$5893,TRUNC(((A70-$A$39+1)-1)/3)+1,MOD((A70-$A$39+1)-1,3)+1),"")</f>
        <v>0</v>
      </c>
      <c r="C70" s="43">
        <f t="shared" ca="1" si="14"/>
        <v>43.822730548248458</v>
      </c>
      <c r="D70" s="43">
        <f t="shared" ca="1" si="15"/>
        <v>-0.77010854166212317</v>
      </c>
      <c r="E70" s="43">
        <f t="shared" ca="1" si="16"/>
        <v>43.052622006586333</v>
      </c>
      <c r="F70" s="43">
        <f t="shared" ca="1" si="17"/>
        <v>4.3052622006586336</v>
      </c>
      <c r="G70" s="43">
        <f>IF(A70&lt;&gt;"",IF(A70&lt;Data!$G$11*0.25,$C$13/$G$32,IF(A70&gt;Data!$G$11*0.25,$C$13,$C$13*10)),"")</f>
        <v>1</v>
      </c>
      <c r="H70" s="43">
        <f>IF(A70&lt;&gt;"",IF(Data!$G$9="constant",$C$13,IF(Data!$G$9="squeeze",G70,F70)),"")</f>
        <v>1</v>
      </c>
      <c r="I70" s="38">
        <f ca="1">IF(ISNUMBER(A70),NORMINV(RAND(),0,IF(AND(Data!$G$9="squeeze",A70&lt;Data!$G$11*0.25),$H$32,1)*$C$30*$C$13)*($C$14*$C$12),"")</f>
        <v>8.150612685294704E-5</v>
      </c>
      <c r="J70" s="42">
        <f ca="1">IFERROR(IF(Data!$C$6="Real",B70,I70+J69+($C$14*$C$12)*(NORMINV(RAND(),$C$15,CHOOSE($G$13,$C$13,F70,G70)))),"")</f>
        <v>1.3500046329732942</v>
      </c>
      <c r="K70" s="88">
        <f>IF(ISNUMBER(A70), IF($G$16="fixed",$G$17,MIN(H70*Data!$C$7*$C$16*0.5,$C$17*Data!$C$7))*$C$12,"")</f>
        <v>8.0000000000000007E-5</v>
      </c>
      <c r="L70" s="42">
        <f t="shared" ref="L70:L133" ca="1" si="44">IFERROR(J70,"")</f>
        <v>1.3500046329732942</v>
      </c>
      <c r="M70" s="44">
        <f t="shared" ref="M70:M133" ca="1" si="45">IFERROR(L70+K70*0.5,"")</f>
        <v>1.3500446329732942</v>
      </c>
      <c r="N70" s="44">
        <f t="shared" ref="N70:N133" ca="1" si="46">IFERROR(L70-K70*0.5,"")</f>
        <v>1.3499646329732942</v>
      </c>
      <c r="O70" s="108">
        <f t="shared" ca="1" si="18"/>
        <v>-0.30990741231533081</v>
      </c>
      <c r="P70" s="102">
        <f t="shared" ca="1" si="19"/>
        <v>2.4818291791931211</v>
      </c>
      <c r="Q70" s="102">
        <f t="shared" ca="1" si="20"/>
        <v>-0.24124618529408326</v>
      </c>
      <c r="R70" s="120">
        <f t="shared" ca="1" si="38"/>
        <v>0</v>
      </c>
      <c r="S70" s="54">
        <f t="shared" ca="1" si="39"/>
        <v>0</v>
      </c>
      <c r="T70" s="5" t="str">
        <f t="shared" ca="1" si="21"/>
        <v/>
      </c>
      <c r="U70" s="152" t="str">
        <f t="shared" ca="1" si="22"/>
        <v/>
      </c>
      <c r="V70" s="152" t="str">
        <f t="shared" ca="1" si="23"/>
        <v/>
      </c>
      <c r="W70" s="153" t="str">
        <f t="shared" ca="1" si="24"/>
        <v/>
      </c>
      <c r="X70" s="153" t="str">
        <f t="shared" ca="1" si="25"/>
        <v/>
      </c>
      <c r="Y70" s="153" t="str">
        <f t="shared" ca="1" si="26"/>
        <v/>
      </c>
      <c r="Z70" s="153" t="str">
        <f t="shared" ca="1" si="27"/>
        <v/>
      </c>
      <c r="AA70" s="152" t="str">
        <f t="shared" ca="1" si="28"/>
        <v/>
      </c>
      <c r="AB70" s="152" t="str">
        <f t="shared" ca="1" si="29"/>
        <v/>
      </c>
      <c r="AC70" s="154" t="str">
        <f t="shared" ca="1" si="30"/>
        <v/>
      </c>
      <c r="AD70" s="154" t="str">
        <f t="shared" ca="1" si="31"/>
        <v/>
      </c>
      <c r="AE70" s="3">
        <f t="shared" ca="1" si="32"/>
        <v>0</v>
      </c>
      <c r="AF70" s="3">
        <f t="shared" ca="1" si="33"/>
        <v>0</v>
      </c>
      <c r="AG70" s="3" t="str">
        <f t="shared" ca="1" si="40"/>
        <v/>
      </c>
      <c r="AH70" s="4" t="str">
        <f t="shared" ca="1" si="34"/>
        <v/>
      </c>
      <c r="AI70" s="75">
        <f t="shared" ca="1" si="35"/>
        <v>0</v>
      </c>
      <c r="AJ70" s="75">
        <f t="shared" ca="1" si="36"/>
        <v>0</v>
      </c>
    </row>
    <row r="71" spans="1:36">
      <c r="A71" s="41">
        <f t="shared" si="37"/>
        <v>5</v>
      </c>
      <c r="B71" s="150">
        <f>IF(ISNUMBER(A71),INDEX('MetaTrader Import'!$H$13:$J$5893,TRUNC(((A71-$A$39+1)-1)/3)+1,MOD((A71-$A$39+1)-1,3)+1),"")</f>
        <v>0</v>
      </c>
      <c r="C71" s="43">
        <f t="shared" ca="1" si="14"/>
        <v>43.052622006586333</v>
      </c>
      <c r="D71" s="43">
        <f t="shared" ca="1" si="15"/>
        <v>-1.1327528354685747</v>
      </c>
      <c r="E71" s="43">
        <f t="shared" ca="1" si="16"/>
        <v>41.91986917111776</v>
      </c>
      <c r="F71" s="43">
        <f t="shared" ca="1" si="17"/>
        <v>4.1919869171117758</v>
      </c>
      <c r="G71" s="43">
        <f>IF(A71&lt;&gt;"",IF(A71&lt;Data!$G$11*0.25,$C$13/$G$32,IF(A71&gt;Data!$G$11*0.25,$C$13,$C$13*10)),"")</f>
        <v>1</v>
      </c>
      <c r="H71" s="43">
        <f>IF(A71&lt;&gt;"",IF(Data!$G$9="constant",$C$13,IF(Data!$G$9="squeeze",G71,F71)),"")</f>
        <v>1</v>
      </c>
      <c r="I71" s="38">
        <f ca="1">IF(ISNUMBER(A71),NORMINV(RAND(),0,IF(AND(Data!$G$9="squeeze",A71&lt;Data!$G$11*0.25),$H$32,1)*$C$30*$C$13)*($C$14*$C$12),"")</f>
        <v>-1.5655608717329093E-4</v>
      </c>
      <c r="J71" s="42">
        <f ca="1">IFERROR(IF(Data!$C$6="Real",B71,I71+J70+($C$14*$C$12)*(NORMINV(RAND(),$C$15,CHOOSE($G$13,$C$13,F71,G71)))),"")</f>
        <v>1.3497430010668294</v>
      </c>
      <c r="K71" s="88">
        <f>IF(ISNUMBER(A71), IF($G$16="fixed",$G$17,MIN(H71*Data!$C$7*$C$16*0.5,$C$17*Data!$C$7))*$C$12,"")</f>
        <v>8.0000000000000007E-5</v>
      </c>
      <c r="L71" s="42">
        <f t="shared" ca="1" si="44"/>
        <v>1.3497430010668294</v>
      </c>
      <c r="M71" s="44">
        <f t="shared" ca="1" si="45"/>
        <v>1.3497830010668295</v>
      </c>
      <c r="N71" s="44">
        <f t="shared" ca="1" si="46"/>
        <v>1.3497030010668294</v>
      </c>
      <c r="O71" s="108">
        <f t="shared" ca="1" si="18"/>
        <v>-0.35754121067981576</v>
      </c>
      <c r="P71" s="102">
        <f t="shared" ca="1" si="19"/>
        <v>2.6226592271220412</v>
      </c>
      <c r="Q71" s="102">
        <f t="shared" ca="1" si="20"/>
        <v>-0.14486907647365119</v>
      </c>
      <c r="R71" s="120">
        <f t="shared" ca="1" si="38"/>
        <v>0</v>
      </c>
      <c r="S71" s="54">
        <f t="shared" ca="1" si="39"/>
        <v>0</v>
      </c>
      <c r="T71" s="5" t="str">
        <f t="shared" ca="1" si="21"/>
        <v/>
      </c>
      <c r="U71" s="152" t="str">
        <f t="shared" ca="1" si="22"/>
        <v/>
      </c>
      <c r="V71" s="152" t="str">
        <f t="shared" ca="1" si="23"/>
        <v/>
      </c>
      <c r="W71" s="153" t="str">
        <f t="shared" ca="1" si="24"/>
        <v/>
      </c>
      <c r="X71" s="153" t="str">
        <f t="shared" ca="1" si="25"/>
        <v/>
      </c>
      <c r="Y71" s="153" t="str">
        <f t="shared" ca="1" si="26"/>
        <v/>
      </c>
      <c r="Z71" s="153" t="str">
        <f t="shared" ca="1" si="27"/>
        <v/>
      </c>
      <c r="AA71" s="152" t="str">
        <f t="shared" ca="1" si="28"/>
        <v/>
      </c>
      <c r="AB71" s="152" t="str">
        <f t="shared" ca="1" si="29"/>
        <v/>
      </c>
      <c r="AC71" s="154" t="str">
        <f t="shared" ca="1" si="30"/>
        <v/>
      </c>
      <c r="AD71" s="154" t="str">
        <f t="shared" ca="1" si="31"/>
        <v/>
      </c>
      <c r="AE71" s="3">
        <f t="shared" ca="1" si="32"/>
        <v>0</v>
      </c>
      <c r="AF71" s="3">
        <f t="shared" ca="1" si="33"/>
        <v>0</v>
      </c>
      <c r="AG71" s="3" t="str">
        <f t="shared" ca="1" si="40"/>
        <v/>
      </c>
      <c r="AH71" s="4" t="str">
        <f t="shared" ca="1" si="34"/>
        <v/>
      </c>
      <c r="AI71" s="75">
        <f t="shared" ca="1" si="35"/>
        <v>0</v>
      </c>
      <c r="AJ71" s="75">
        <f t="shared" ca="1" si="36"/>
        <v>0</v>
      </c>
    </row>
    <row r="72" spans="1:36">
      <c r="A72" s="41">
        <f t="shared" si="37"/>
        <v>6</v>
      </c>
      <c r="B72" s="150">
        <f>IF(ISNUMBER(A72),INDEX('MetaTrader Import'!$H$13:$J$5893,TRUNC(((A72-$A$39+1)-1)/3)+1,MOD((A72-$A$39+1)-1,3)+1),"")</f>
        <v>0</v>
      </c>
      <c r="C72" s="43">
        <f t="shared" ca="1" si="14"/>
        <v>41.91986917111776</v>
      </c>
      <c r="D72" s="43">
        <f t="shared" ca="1" si="15"/>
        <v>-2.0334941780982585</v>
      </c>
      <c r="E72" s="43">
        <f t="shared" ca="1" si="16"/>
        <v>39.886374993019501</v>
      </c>
      <c r="F72" s="43">
        <f t="shared" ca="1" si="17"/>
        <v>3.9886374993019502</v>
      </c>
      <c r="G72" s="43">
        <f>IF(A72&lt;&gt;"",IF(A72&lt;Data!$G$11*0.25,$C$13/$G$32,IF(A72&gt;Data!$G$11*0.25,$C$13,$C$13*10)),"")</f>
        <v>1</v>
      </c>
      <c r="H72" s="43">
        <f>IF(A72&lt;&gt;"",IF(Data!$G$9="constant",$C$13,IF(Data!$G$9="squeeze",G72,F72)),"")</f>
        <v>1</v>
      </c>
      <c r="I72" s="38">
        <f ca="1">IF(ISNUMBER(A72),NORMINV(RAND(),0,IF(AND(Data!$G$9="squeeze",A72&lt;Data!$G$11*0.25),$H$32,1)*$C$30*$C$13)*($C$14*$C$12),"")</f>
        <v>-6.2578036824804663E-5</v>
      </c>
      <c r="J72" s="42">
        <f ca="1">IFERROR(IF(Data!$C$6="Real",B72,I72+J71+($C$14*$C$12)*(NORMINV(RAND(),$C$15,CHOOSE($G$13,$C$13,F72,G72)))),"")</f>
        <v>1.3500537488270499</v>
      </c>
      <c r="K72" s="88">
        <f>IF(ISNUMBER(A72), IF($G$16="fixed",$G$17,MIN(H72*Data!$C$7*$C$16*0.5,$C$17*Data!$C$7))*$C$12,"")</f>
        <v>8.0000000000000007E-5</v>
      </c>
      <c r="L72" s="42">
        <f t="shared" ca="1" si="44"/>
        <v>1.3500537488270499</v>
      </c>
      <c r="M72" s="44">
        <f t="shared" ca="1" si="45"/>
        <v>1.3500937488270499</v>
      </c>
      <c r="N72" s="44">
        <f t="shared" ca="1" si="46"/>
        <v>1.3500137488270498</v>
      </c>
      <c r="O72" s="108">
        <f t="shared" ca="1" si="18"/>
        <v>-0.22260657561579134</v>
      </c>
      <c r="P72" s="102">
        <f t="shared" ca="1" si="19"/>
        <v>2.2121945557523204</v>
      </c>
      <c r="Q72" s="102">
        <f t="shared" ca="1" si="20"/>
        <v>-7.0603682123768843E-2</v>
      </c>
      <c r="R72" s="120">
        <f t="shared" ca="1" si="38"/>
        <v>0</v>
      </c>
      <c r="S72" s="54">
        <f t="shared" ca="1" si="39"/>
        <v>0</v>
      </c>
      <c r="T72" s="5" t="str">
        <f t="shared" ca="1" si="21"/>
        <v/>
      </c>
      <c r="U72" s="152" t="str">
        <f t="shared" ca="1" si="22"/>
        <v/>
      </c>
      <c r="V72" s="152" t="str">
        <f t="shared" ca="1" si="23"/>
        <v/>
      </c>
      <c r="W72" s="153" t="str">
        <f t="shared" ca="1" si="24"/>
        <v/>
      </c>
      <c r="X72" s="153" t="str">
        <f t="shared" ca="1" si="25"/>
        <v/>
      </c>
      <c r="Y72" s="153" t="str">
        <f t="shared" ca="1" si="26"/>
        <v/>
      </c>
      <c r="Z72" s="153" t="str">
        <f t="shared" ca="1" si="27"/>
        <v/>
      </c>
      <c r="AA72" s="152" t="str">
        <f t="shared" ca="1" si="28"/>
        <v/>
      </c>
      <c r="AB72" s="152" t="str">
        <f t="shared" ca="1" si="29"/>
        <v/>
      </c>
      <c r="AC72" s="154" t="str">
        <f t="shared" ca="1" si="30"/>
        <v/>
      </c>
      <c r="AD72" s="154" t="str">
        <f t="shared" ca="1" si="31"/>
        <v/>
      </c>
      <c r="AE72" s="3">
        <f t="shared" ca="1" si="32"/>
        <v>0</v>
      </c>
      <c r="AF72" s="3">
        <f t="shared" ca="1" si="33"/>
        <v>0</v>
      </c>
      <c r="AG72" s="3" t="str">
        <f t="shared" ca="1" si="40"/>
        <v/>
      </c>
      <c r="AH72" s="4" t="str">
        <f t="shared" ca="1" si="34"/>
        <v/>
      </c>
      <c r="AI72" s="75">
        <f t="shared" ca="1" si="35"/>
        <v>0</v>
      </c>
      <c r="AJ72" s="75">
        <f t="shared" ca="1" si="36"/>
        <v>0</v>
      </c>
    </row>
    <row r="73" spans="1:36">
      <c r="A73" s="41">
        <f t="shared" si="37"/>
        <v>7</v>
      </c>
      <c r="B73" s="150">
        <f>IF(ISNUMBER(A73),INDEX('MetaTrader Import'!$H$13:$J$5893,TRUNC(((A73-$A$39+1)-1)/3)+1,MOD((A73-$A$39+1)-1,3)+1),"")</f>
        <v>0</v>
      </c>
      <c r="C73" s="43">
        <f t="shared" ca="1" si="14"/>
        <v>39.886374993019501</v>
      </c>
      <c r="D73" s="43">
        <f t="shared" ca="1" si="15"/>
        <v>-4.9229715975696475</v>
      </c>
      <c r="E73" s="43">
        <f t="shared" ca="1" si="16"/>
        <v>34.963403395449852</v>
      </c>
      <c r="F73" s="43">
        <f t="shared" ca="1" si="17"/>
        <v>3.496340339544985</v>
      </c>
      <c r="G73" s="43">
        <f>IF(A73&lt;&gt;"",IF(A73&lt;Data!$G$11*0.25,$C$13/$G$32,IF(A73&gt;Data!$G$11*0.25,$C$13,$C$13*10)),"")</f>
        <v>1</v>
      </c>
      <c r="H73" s="43">
        <f>IF(A73&lt;&gt;"",IF(Data!$G$9="constant",$C$13,IF(Data!$G$9="squeeze",G73,F73)),"")</f>
        <v>1</v>
      </c>
      <c r="I73" s="38">
        <f ca="1">IF(ISNUMBER(A73),NORMINV(RAND(),0,IF(AND(Data!$G$9="squeeze",A73&lt;Data!$G$11*0.25),$H$32,1)*$C$30*$C$13)*($C$14*$C$12),"")</f>
        <v>-2.7811482078902641E-5</v>
      </c>
      <c r="J73" s="42">
        <f ca="1">IFERROR(IF(Data!$C$6="Real",B73,I73+J72+($C$14*$C$12)*(NORMINV(RAND(),$C$15,CHOOSE($G$13,$C$13,F73,G73)))),"")</f>
        <v>1.3495523513285803</v>
      </c>
      <c r="K73" s="88">
        <f>IF(ISNUMBER(A73), IF($G$16="fixed",$G$17,MIN(H73*Data!$C$7*$C$16*0.5,$C$17*Data!$C$7))*$C$12,"")</f>
        <v>8.0000000000000007E-5</v>
      </c>
      <c r="L73" s="42">
        <f t="shared" ca="1" si="44"/>
        <v>1.3495523513285803</v>
      </c>
      <c r="M73" s="44">
        <f t="shared" ca="1" si="45"/>
        <v>1.3495923513285804</v>
      </c>
      <c r="N73" s="44">
        <f t="shared" ca="1" si="46"/>
        <v>1.3495123513285803</v>
      </c>
      <c r="O73" s="108">
        <f t="shared" ca="1" si="18"/>
        <v>-0.25207378570367223</v>
      </c>
      <c r="P73" s="102">
        <f t="shared" ca="1" si="19"/>
        <v>2.3578818205463707</v>
      </c>
      <c r="Q73" s="102">
        <f t="shared" ca="1" si="20"/>
        <v>-1.3228454533770076E-2</v>
      </c>
      <c r="R73" s="120">
        <f t="shared" ca="1" si="38"/>
        <v>0</v>
      </c>
      <c r="S73" s="54">
        <f t="shared" ca="1" si="39"/>
        <v>0</v>
      </c>
      <c r="T73" s="5" t="str">
        <f t="shared" ca="1" si="21"/>
        <v/>
      </c>
      <c r="U73" s="152" t="str">
        <f t="shared" ca="1" si="22"/>
        <v/>
      </c>
      <c r="V73" s="152" t="str">
        <f t="shared" ca="1" si="23"/>
        <v/>
      </c>
      <c r="W73" s="153" t="str">
        <f t="shared" ca="1" si="24"/>
        <v/>
      </c>
      <c r="X73" s="153" t="str">
        <f t="shared" ca="1" si="25"/>
        <v/>
      </c>
      <c r="Y73" s="153" t="str">
        <f t="shared" ca="1" si="26"/>
        <v/>
      </c>
      <c r="Z73" s="153" t="str">
        <f t="shared" ca="1" si="27"/>
        <v/>
      </c>
      <c r="AA73" s="152" t="str">
        <f t="shared" ca="1" si="28"/>
        <v/>
      </c>
      <c r="AB73" s="152" t="str">
        <f t="shared" ca="1" si="29"/>
        <v/>
      </c>
      <c r="AC73" s="154" t="str">
        <f t="shared" ca="1" si="30"/>
        <v/>
      </c>
      <c r="AD73" s="154" t="str">
        <f t="shared" ca="1" si="31"/>
        <v/>
      </c>
      <c r="AE73" s="3">
        <f t="shared" ca="1" si="32"/>
        <v>0</v>
      </c>
      <c r="AF73" s="3">
        <f t="shared" ca="1" si="33"/>
        <v>0</v>
      </c>
      <c r="AG73" s="3" t="str">
        <f t="shared" ca="1" si="40"/>
        <v/>
      </c>
      <c r="AH73" s="4" t="str">
        <f t="shared" ca="1" si="34"/>
        <v/>
      </c>
      <c r="AI73" s="75">
        <f t="shared" ca="1" si="35"/>
        <v>0</v>
      </c>
      <c r="AJ73" s="75">
        <f t="shared" ca="1" si="36"/>
        <v>0</v>
      </c>
    </row>
    <row r="74" spans="1:36">
      <c r="A74" s="41">
        <f t="shared" si="37"/>
        <v>8</v>
      </c>
      <c r="B74" s="150">
        <f>IF(ISNUMBER(A74),INDEX('MetaTrader Import'!$H$13:$J$5893,TRUNC(((A74-$A$39+1)-1)/3)+1,MOD((A74-$A$39+1)-1,3)+1),"")</f>
        <v>0</v>
      </c>
      <c r="C74" s="43">
        <f t="shared" ca="1" si="14"/>
        <v>34.963403395449852</v>
      </c>
      <c r="D74" s="43">
        <f t="shared" ca="1" si="15"/>
        <v>0.39112983787587385</v>
      </c>
      <c r="E74" s="43">
        <f t="shared" ca="1" si="16"/>
        <v>35.354533233325725</v>
      </c>
      <c r="F74" s="43">
        <f t="shared" ca="1" si="17"/>
        <v>3.5354533233325727</v>
      </c>
      <c r="G74" s="43">
        <f>IF(A74&lt;&gt;"",IF(A74&lt;Data!$G$11*0.25,$C$13/$G$32,IF(A74&gt;Data!$G$11*0.25,$C$13,$C$13*10)),"")</f>
        <v>1</v>
      </c>
      <c r="H74" s="43">
        <f>IF(A74&lt;&gt;"",IF(Data!$G$9="constant",$C$13,IF(Data!$G$9="squeeze",G74,F74)),"")</f>
        <v>1</v>
      </c>
      <c r="I74" s="38">
        <f ca="1">IF(ISNUMBER(A74),NORMINV(RAND(),0,IF(AND(Data!$G$9="squeeze",A74&lt;Data!$G$11*0.25),$H$32,1)*$C$30*$C$13)*($C$14*$C$12),"")</f>
        <v>3.3227685251586505E-5</v>
      </c>
      <c r="J74" s="42">
        <f ca="1">IFERROR(IF(Data!$C$6="Real",B74,I74+J73+($C$14*$C$12)*(NORMINV(RAND(),$C$15,CHOOSE($G$13,$C$13,F74,G74)))),"")</f>
        <v>1.3495895548398191</v>
      </c>
      <c r="K74" s="88">
        <f>IF(ISNUMBER(A74), IF($G$16="fixed",$G$17,MIN(H74*Data!$C$7*$C$16*0.5,$C$17*Data!$C$7))*$C$12,"")</f>
        <v>8.0000000000000007E-5</v>
      </c>
      <c r="L74" s="42">
        <f t="shared" ca="1" si="44"/>
        <v>1.3495895548398191</v>
      </c>
      <c r="M74" s="44">
        <f t="shared" ca="1" si="45"/>
        <v>1.3496295548398192</v>
      </c>
      <c r="N74" s="44">
        <f t="shared" ca="1" si="46"/>
        <v>1.3495495548398191</v>
      </c>
      <c r="O74" s="108">
        <f t="shared" ca="1" si="18"/>
        <v>-0.37354693603837613</v>
      </c>
      <c r="P74" s="102">
        <f t="shared" ca="1" si="19"/>
        <v>2.5869081284799962</v>
      </c>
      <c r="Q74" s="102">
        <f t="shared" ca="1" si="20"/>
        <v>2.4448451217844207E-2</v>
      </c>
      <c r="R74" s="120">
        <f t="shared" ca="1" si="38"/>
        <v>0</v>
      </c>
      <c r="S74" s="54">
        <f t="shared" ca="1" si="39"/>
        <v>0</v>
      </c>
      <c r="T74" s="5" t="str">
        <f t="shared" ca="1" si="21"/>
        <v/>
      </c>
      <c r="U74" s="152" t="str">
        <f t="shared" ca="1" si="22"/>
        <v/>
      </c>
      <c r="V74" s="152" t="str">
        <f t="shared" ca="1" si="23"/>
        <v/>
      </c>
      <c r="W74" s="153" t="str">
        <f t="shared" ca="1" si="24"/>
        <v/>
      </c>
      <c r="X74" s="153" t="str">
        <f t="shared" ca="1" si="25"/>
        <v/>
      </c>
      <c r="Y74" s="153" t="str">
        <f t="shared" ca="1" si="26"/>
        <v/>
      </c>
      <c r="Z74" s="153" t="str">
        <f t="shared" ca="1" si="27"/>
        <v/>
      </c>
      <c r="AA74" s="152" t="str">
        <f t="shared" ca="1" si="28"/>
        <v/>
      </c>
      <c r="AB74" s="152" t="str">
        <f t="shared" ca="1" si="29"/>
        <v/>
      </c>
      <c r="AC74" s="154" t="str">
        <f t="shared" ca="1" si="30"/>
        <v/>
      </c>
      <c r="AD74" s="154" t="str">
        <f t="shared" ca="1" si="31"/>
        <v/>
      </c>
      <c r="AE74" s="3">
        <f t="shared" ca="1" si="32"/>
        <v>0</v>
      </c>
      <c r="AF74" s="3">
        <f t="shared" ca="1" si="33"/>
        <v>0</v>
      </c>
      <c r="AG74" s="3" t="str">
        <f t="shared" ca="1" si="40"/>
        <v/>
      </c>
      <c r="AH74" s="4" t="str">
        <f t="shared" ca="1" si="34"/>
        <v/>
      </c>
      <c r="AI74" s="75">
        <f t="shared" ca="1" si="35"/>
        <v>0</v>
      </c>
      <c r="AJ74" s="75">
        <f t="shared" ca="1" si="36"/>
        <v>0</v>
      </c>
    </row>
    <row r="75" spans="1:36">
      <c r="A75" s="41">
        <f t="shared" si="37"/>
        <v>9</v>
      </c>
      <c r="B75" s="150">
        <f>IF(ISNUMBER(A75),INDEX('MetaTrader Import'!$H$13:$J$5893,TRUNC(((A75-$A$39+1)-1)/3)+1,MOD((A75-$A$39+1)-1,3)+1),"")</f>
        <v>0</v>
      </c>
      <c r="C75" s="43">
        <f t="shared" ca="1" si="14"/>
        <v>35.354533233325725</v>
      </c>
      <c r="D75" s="43">
        <f t="shared" ca="1" si="15"/>
        <v>-1.7401895257999302</v>
      </c>
      <c r="E75" s="43">
        <f t="shared" ca="1" si="16"/>
        <v>33.614343707525798</v>
      </c>
      <c r="F75" s="43">
        <f t="shared" ca="1" si="17"/>
        <v>3.3614343707525798</v>
      </c>
      <c r="G75" s="43">
        <f>IF(A75&lt;&gt;"",IF(A75&lt;Data!$G$11*0.25,$C$13/$G$32,IF(A75&gt;Data!$G$11*0.25,$C$13,$C$13*10)),"")</f>
        <v>1</v>
      </c>
      <c r="H75" s="43">
        <f>IF(A75&lt;&gt;"",IF(Data!$G$9="constant",$C$13,IF(Data!$G$9="squeeze",G75,F75)),"")</f>
        <v>1</v>
      </c>
      <c r="I75" s="38">
        <f ca="1">IF(ISNUMBER(A75),NORMINV(RAND(),0,IF(AND(Data!$G$9="squeeze",A75&lt;Data!$G$11*0.25),$H$32,1)*$C$30*$C$13)*($C$14*$C$12),"")</f>
        <v>-1.0590774352590908E-5</v>
      </c>
      <c r="J75" s="42">
        <f ca="1">IFERROR(IF(Data!$C$6="Real",B75,I75+J74+($C$14*$C$12)*(NORMINV(RAND(),$C$15,CHOOSE($G$13,$C$13,F75,G75)))),"")</f>
        <v>1.3493831033657853</v>
      </c>
      <c r="K75" s="88">
        <f>IF(ISNUMBER(A75), IF($G$16="fixed",$G$17,MIN(H75*Data!$C$7*$C$16*0.5,$C$17*Data!$C$7))*$C$12,"")</f>
        <v>8.0000000000000007E-5</v>
      </c>
      <c r="L75" s="42">
        <f t="shared" ca="1" si="44"/>
        <v>1.3493831033657853</v>
      </c>
      <c r="M75" s="44">
        <f t="shared" ca="1" si="45"/>
        <v>1.3494231033657853</v>
      </c>
      <c r="N75" s="44">
        <f t="shared" ca="1" si="46"/>
        <v>1.3493431033657852</v>
      </c>
      <c r="O75" s="108">
        <f t="shared" ca="1" si="18"/>
        <v>-0.47850825711347783</v>
      </c>
      <c r="P75" s="102">
        <f t="shared" ca="1" si="19"/>
        <v>2.9653921516827646</v>
      </c>
      <c r="Q75" s="102">
        <f t="shared" ca="1" si="20"/>
        <v>4.4836701510651139E-2</v>
      </c>
      <c r="R75" s="120">
        <f t="shared" ca="1" si="38"/>
        <v>0</v>
      </c>
      <c r="S75" s="54">
        <f t="shared" ca="1" si="39"/>
        <v>0</v>
      </c>
      <c r="T75" s="5" t="str">
        <f t="shared" ca="1" si="21"/>
        <v/>
      </c>
      <c r="U75" s="152" t="str">
        <f t="shared" ca="1" si="22"/>
        <v/>
      </c>
      <c r="V75" s="152" t="str">
        <f t="shared" ca="1" si="23"/>
        <v/>
      </c>
      <c r="W75" s="153" t="str">
        <f t="shared" ca="1" si="24"/>
        <v/>
      </c>
      <c r="X75" s="153" t="str">
        <f t="shared" ca="1" si="25"/>
        <v/>
      </c>
      <c r="Y75" s="153" t="str">
        <f t="shared" ca="1" si="26"/>
        <v/>
      </c>
      <c r="Z75" s="153" t="str">
        <f t="shared" ca="1" si="27"/>
        <v/>
      </c>
      <c r="AA75" s="152" t="str">
        <f t="shared" ca="1" si="28"/>
        <v/>
      </c>
      <c r="AB75" s="152" t="str">
        <f t="shared" ca="1" si="29"/>
        <v/>
      </c>
      <c r="AC75" s="154" t="str">
        <f t="shared" ca="1" si="30"/>
        <v/>
      </c>
      <c r="AD75" s="154" t="str">
        <f t="shared" ca="1" si="31"/>
        <v/>
      </c>
      <c r="AE75" s="3">
        <f t="shared" ca="1" si="32"/>
        <v>0</v>
      </c>
      <c r="AF75" s="3">
        <f t="shared" ca="1" si="33"/>
        <v>0</v>
      </c>
      <c r="AG75" s="3" t="str">
        <f t="shared" ca="1" si="40"/>
        <v/>
      </c>
      <c r="AH75" s="4" t="str">
        <f t="shared" ca="1" si="34"/>
        <v/>
      </c>
      <c r="AI75" s="75">
        <f t="shared" ca="1" si="35"/>
        <v>0</v>
      </c>
      <c r="AJ75" s="75">
        <f t="shared" ca="1" si="36"/>
        <v>0</v>
      </c>
    </row>
    <row r="76" spans="1:36">
      <c r="A76" s="41">
        <f t="shared" si="37"/>
        <v>10</v>
      </c>
      <c r="B76" s="150">
        <f>IF(ISNUMBER(A76),INDEX('MetaTrader Import'!$H$13:$J$5893,TRUNC(((A76-$A$39+1)-1)/3)+1,MOD((A76-$A$39+1)-1,3)+1),"")</f>
        <v>0</v>
      </c>
      <c r="C76" s="43">
        <f t="shared" ca="1" si="14"/>
        <v>33.614343707525798</v>
      </c>
      <c r="D76" s="43">
        <f t="shared" ca="1" si="15"/>
        <v>-3.2828869253778015</v>
      </c>
      <c r="E76" s="43">
        <f t="shared" ca="1" si="16"/>
        <v>30.331456782147995</v>
      </c>
      <c r="F76" s="43">
        <f t="shared" ca="1" si="17"/>
        <v>3.0331456782147996</v>
      </c>
      <c r="G76" s="43">
        <f>IF(A76&lt;&gt;"",IF(A76&lt;Data!$G$11*0.25,$C$13/$G$32,IF(A76&gt;Data!$G$11*0.25,$C$13,$C$13*10)),"")</f>
        <v>1</v>
      </c>
      <c r="H76" s="43">
        <f>IF(A76&lt;&gt;"",IF(Data!$G$9="constant",$C$13,IF(Data!$G$9="squeeze",G76,F76)),"")</f>
        <v>1</v>
      </c>
      <c r="I76" s="38">
        <f ca="1">IF(ISNUMBER(A76),NORMINV(RAND(),0,IF(AND(Data!$G$9="squeeze",A76&lt;Data!$G$11*0.25),$H$32,1)*$C$30*$C$13)*($C$14*$C$12),"")</f>
        <v>4.3477296082063378E-5</v>
      </c>
      <c r="J76" s="42">
        <f ca="1">IFERROR(IF(Data!$C$6="Real",B76,I76+J75+($C$14*$C$12)*(NORMINV(RAND(),$C$15,CHOOSE($G$13,$C$13,F76,G76)))),"")</f>
        <v>1.3493395197172231</v>
      </c>
      <c r="K76" s="88">
        <f>IF(ISNUMBER(A76), IF($G$16="fixed",$G$17,MIN(H76*Data!$C$7*$C$16*0.5,$C$17*Data!$C$7))*$C$12,"")</f>
        <v>8.0000000000000007E-5</v>
      </c>
      <c r="L76" s="42">
        <f t="shared" ca="1" si="44"/>
        <v>1.3493395197172231</v>
      </c>
      <c r="M76" s="44">
        <f t="shared" ca="1" si="45"/>
        <v>1.3493795197172231</v>
      </c>
      <c r="N76" s="44">
        <f t="shared" ca="1" si="46"/>
        <v>1.3492995197172231</v>
      </c>
      <c r="O76" s="108">
        <f t="shared" ca="1" si="18"/>
        <v>-0.46911357421215122</v>
      </c>
      <c r="P76" s="102">
        <f t="shared" ca="1" si="19"/>
        <v>2.9168861240952659</v>
      </c>
      <c r="Q76" s="102">
        <f t="shared" ca="1" si="20"/>
        <v>5.405016125660074E-2</v>
      </c>
      <c r="R76" s="120">
        <f t="shared" ca="1" si="38"/>
        <v>0</v>
      </c>
      <c r="S76" s="54">
        <f t="shared" ca="1" si="39"/>
        <v>0</v>
      </c>
      <c r="T76" s="5" t="str">
        <f t="shared" ca="1" si="21"/>
        <v/>
      </c>
      <c r="U76" s="152" t="str">
        <f t="shared" ca="1" si="22"/>
        <v/>
      </c>
      <c r="V76" s="152" t="str">
        <f t="shared" ca="1" si="23"/>
        <v/>
      </c>
      <c r="W76" s="153" t="str">
        <f t="shared" ca="1" si="24"/>
        <v/>
      </c>
      <c r="X76" s="153" t="str">
        <f t="shared" ca="1" si="25"/>
        <v/>
      </c>
      <c r="Y76" s="153" t="str">
        <f t="shared" ca="1" si="26"/>
        <v/>
      </c>
      <c r="Z76" s="153" t="str">
        <f t="shared" ca="1" si="27"/>
        <v/>
      </c>
      <c r="AA76" s="152" t="str">
        <f t="shared" ca="1" si="28"/>
        <v/>
      </c>
      <c r="AB76" s="152" t="str">
        <f t="shared" ca="1" si="29"/>
        <v/>
      </c>
      <c r="AC76" s="154" t="str">
        <f t="shared" ca="1" si="30"/>
        <v/>
      </c>
      <c r="AD76" s="154" t="str">
        <f t="shared" ca="1" si="31"/>
        <v/>
      </c>
      <c r="AE76" s="3">
        <f t="shared" ca="1" si="32"/>
        <v>0</v>
      </c>
      <c r="AF76" s="3">
        <f t="shared" ca="1" si="33"/>
        <v>0</v>
      </c>
      <c r="AG76" s="3" t="str">
        <f t="shared" ca="1" si="40"/>
        <v/>
      </c>
      <c r="AH76" s="4" t="str">
        <f t="shared" ca="1" si="34"/>
        <v/>
      </c>
      <c r="AI76" s="75">
        <f t="shared" ca="1" si="35"/>
        <v>0</v>
      </c>
      <c r="AJ76" s="75">
        <f t="shared" ca="1" si="36"/>
        <v>0</v>
      </c>
    </row>
    <row r="77" spans="1:36">
      <c r="A77" s="41">
        <f t="shared" si="37"/>
        <v>11</v>
      </c>
      <c r="B77" s="150">
        <f>IF(ISNUMBER(A77),INDEX('MetaTrader Import'!$H$13:$J$5893,TRUNC(((A77-$A$39+1)-1)/3)+1,MOD((A77-$A$39+1)-1,3)+1),"")</f>
        <v>0</v>
      </c>
      <c r="C77" s="43">
        <f t="shared" ca="1" si="14"/>
        <v>30.331456782147995</v>
      </c>
      <c r="D77" s="43">
        <f t="shared" ca="1" si="15"/>
        <v>-1.2903771302273184</v>
      </c>
      <c r="E77" s="43">
        <f t="shared" ca="1" si="16"/>
        <v>29.041079651920676</v>
      </c>
      <c r="F77" s="43">
        <f t="shared" ca="1" si="17"/>
        <v>2.9041079651920674</v>
      </c>
      <c r="G77" s="43">
        <f>IF(A77&lt;&gt;"",IF(A77&lt;Data!$G$11*0.25,$C$13/$G$32,IF(A77&gt;Data!$G$11*0.25,$C$13,$C$13*10)),"")</f>
        <v>1</v>
      </c>
      <c r="H77" s="43">
        <f>IF(A77&lt;&gt;"",IF(Data!$G$9="constant",$C$13,IF(Data!$G$9="squeeze",G77,F77)),"")</f>
        <v>1</v>
      </c>
      <c r="I77" s="38">
        <f ca="1">IF(ISNUMBER(A77),NORMINV(RAND(),0,IF(AND(Data!$G$9="squeeze",A77&lt;Data!$G$11*0.25),$H$32,1)*$C$30*$C$13)*($C$14*$C$12),"")</f>
        <v>-2.8165011792774381E-5</v>
      </c>
      <c r="J77" s="42">
        <f ca="1">IFERROR(IF(Data!$C$6="Real",B77,I77+J76+($C$14*$C$12)*(NORMINV(RAND(),$C$15,CHOOSE($G$13,$C$13,F77,G77)))),"")</f>
        <v>1.3491603358931843</v>
      </c>
      <c r="K77" s="88">
        <f>IF(ISNUMBER(A77), IF($G$16="fixed",$G$17,MIN(H77*Data!$C$7*$C$16*0.5,$C$17*Data!$C$7))*$C$12,"")</f>
        <v>8.0000000000000007E-5</v>
      </c>
      <c r="L77" s="42">
        <f t="shared" ca="1" si="44"/>
        <v>1.3491603358931843</v>
      </c>
      <c r="M77" s="44">
        <f t="shared" ca="1" si="45"/>
        <v>1.3492003358931843</v>
      </c>
      <c r="N77" s="44">
        <f t="shared" ca="1" si="46"/>
        <v>1.3491203358931843</v>
      </c>
      <c r="O77" s="108">
        <f t="shared" ca="1" si="18"/>
        <v>-0.53731761254673305</v>
      </c>
      <c r="P77" s="102">
        <f t="shared" ca="1" si="19"/>
        <v>3.2307589958916387</v>
      </c>
      <c r="Q77" s="102">
        <f t="shared" ca="1" si="20"/>
        <v>6.1107571118435421E-2</v>
      </c>
      <c r="R77" s="120">
        <f t="shared" ca="1" si="38"/>
        <v>0</v>
      </c>
      <c r="S77" s="54">
        <f t="shared" ca="1" si="39"/>
        <v>0</v>
      </c>
      <c r="T77" s="5" t="str">
        <f t="shared" ca="1" si="21"/>
        <v/>
      </c>
      <c r="U77" s="152" t="str">
        <f t="shared" ca="1" si="22"/>
        <v/>
      </c>
      <c r="V77" s="152" t="str">
        <f t="shared" ca="1" si="23"/>
        <v/>
      </c>
      <c r="W77" s="153" t="str">
        <f t="shared" ca="1" si="24"/>
        <v/>
      </c>
      <c r="X77" s="153" t="str">
        <f t="shared" ca="1" si="25"/>
        <v/>
      </c>
      <c r="Y77" s="153" t="str">
        <f t="shared" ca="1" si="26"/>
        <v/>
      </c>
      <c r="Z77" s="153" t="str">
        <f t="shared" ca="1" si="27"/>
        <v/>
      </c>
      <c r="AA77" s="152" t="str">
        <f t="shared" ca="1" si="28"/>
        <v/>
      </c>
      <c r="AB77" s="152" t="str">
        <f t="shared" ca="1" si="29"/>
        <v/>
      </c>
      <c r="AC77" s="154" t="str">
        <f t="shared" ca="1" si="30"/>
        <v/>
      </c>
      <c r="AD77" s="154" t="str">
        <f t="shared" ca="1" si="31"/>
        <v/>
      </c>
      <c r="AE77" s="3">
        <f t="shared" ca="1" si="32"/>
        <v>0</v>
      </c>
      <c r="AF77" s="3">
        <f t="shared" ca="1" si="33"/>
        <v>0</v>
      </c>
      <c r="AG77" s="3" t="str">
        <f t="shared" ca="1" si="40"/>
        <v/>
      </c>
      <c r="AH77" s="4" t="str">
        <f t="shared" ca="1" si="34"/>
        <v/>
      </c>
      <c r="AI77" s="75">
        <f t="shared" ca="1" si="35"/>
        <v>0</v>
      </c>
      <c r="AJ77" s="75">
        <f t="shared" ca="1" si="36"/>
        <v>0</v>
      </c>
    </row>
    <row r="78" spans="1:36">
      <c r="A78" s="41">
        <f t="shared" si="37"/>
        <v>12</v>
      </c>
      <c r="B78" s="150">
        <f>IF(ISNUMBER(A78),INDEX('MetaTrader Import'!$H$13:$J$5893,TRUNC(((A78-$A$39+1)-1)/3)+1,MOD((A78-$A$39+1)-1,3)+1),"")</f>
        <v>0</v>
      </c>
      <c r="C78" s="43">
        <f t="shared" ca="1" si="14"/>
        <v>29.041079651920676</v>
      </c>
      <c r="D78" s="43">
        <f t="shared" ca="1" si="15"/>
        <v>-2.2833166118024044</v>
      </c>
      <c r="E78" s="43">
        <f t="shared" ca="1" si="16"/>
        <v>26.75776304011827</v>
      </c>
      <c r="F78" s="43">
        <f t="shared" ca="1" si="17"/>
        <v>2.6757763040118272</v>
      </c>
      <c r="G78" s="43">
        <f>IF(A78&lt;&gt;"",IF(A78&lt;Data!$G$11*0.25,$C$13/$G$32,IF(A78&gt;Data!$G$11*0.25,$C$13,$C$13*10)),"")</f>
        <v>1</v>
      </c>
      <c r="H78" s="43">
        <f>IF(A78&lt;&gt;"",IF(Data!$G$9="constant",$C$13,IF(Data!$G$9="squeeze",G78,F78)),"")</f>
        <v>1</v>
      </c>
      <c r="I78" s="38">
        <f ca="1">IF(ISNUMBER(A78),NORMINV(RAND(),0,IF(AND(Data!$G$9="squeeze",A78&lt;Data!$G$11*0.25),$H$32,1)*$C$30*$C$13)*($C$14*$C$12),"")</f>
        <v>2.0873893601309842E-4</v>
      </c>
      <c r="J78" s="42">
        <f ca="1">IFERROR(IF(Data!$C$6="Real",B78,I78+J77+($C$14*$C$12)*(NORMINV(RAND(),$C$15,CHOOSE($G$13,$C$13,F78,G78)))),"")</f>
        <v>1.3490549202042981</v>
      </c>
      <c r="K78" s="88">
        <f>IF(ISNUMBER(A78), IF($G$16="fixed",$G$17,MIN(H78*Data!$C$7*$C$16*0.5,$C$17*Data!$C$7))*$C$12,"")</f>
        <v>8.0000000000000007E-5</v>
      </c>
      <c r="L78" s="42">
        <f t="shared" ca="1" si="44"/>
        <v>1.3490549202042981</v>
      </c>
      <c r="M78" s="44">
        <f t="shared" ca="1" si="45"/>
        <v>1.3490949202042981</v>
      </c>
      <c r="N78" s="44">
        <f t="shared" ca="1" si="46"/>
        <v>1.349014920204298</v>
      </c>
      <c r="O78" s="108">
        <f t="shared" ca="1" si="18"/>
        <v>-0.59599313852294022</v>
      </c>
      <c r="P78" s="102">
        <f t="shared" ca="1" si="19"/>
        <v>3.5002508688985485</v>
      </c>
      <c r="Q78" s="102">
        <f t="shared" ca="1" si="20"/>
        <v>6.9841655771224073E-2</v>
      </c>
      <c r="R78" s="120">
        <f t="shared" ca="1" si="38"/>
        <v>0</v>
      </c>
      <c r="S78" s="54">
        <f t="shared" ca="1" si="39"/>
        <v>0</v>
      </c>
      <c r="T78" s="5" t="str">
        <f t="shared" ca="1" si="21"/>
        <v/>
      </c>
      <c r="U78" s="152" t="str">
        <f t="shared" ca="1" si="22"/>
        <v/>
      </c>
      <c r="V78" s="152" t="str">
        <f t="shared" ca="1" si="23"/>
        <v/>
      </c>
      <c r="W78" s="153" t="str">
        <f t="shared" ca="1" si="24"/>
        <v/>
      </c>
      <c r="X78" s="153" t="str">
        <f t="shared" ca="1" si="25"/>
        <v/>
      </c>
      <c r="Y78" s="153" t="str">
        <f t="shared" ca="1" si="26"/>
        <v/>
      </c>
      <c r="Z78" s="153" t="str">
        <f t="shared" ca="1" si="27"/>
        <v/>
      </c>
      <c r="AA78" s="152" t="str">
        <f t="shared" ca="1" si="28"/>
        <v/>
      </c>
      <c r="AB78" s="152" t="str">
        <f t="shared" ca="1" si="29"/>
        <v/>
      </c>
      <c r="AC78" s="154" t="str">
        <f t="shared" ca="1" si="30"/>
        <v/>
      </c>
      <c r="AD78" s="154" t="str">
        <f t="shared" ca="1" si="31"/>
        <v/>
      </c>
      <c r="AE78" s="3">
        <f t="shared" ca="1" si="32"/>
        <v>0</v>
      </c>
      <c r="AF78" s="3">
        <f t="shared" ca="1" si="33"/>
        <v>0</v>
      </c>
      <c r="AG78" s="3" t="str">
        <f t="shared" ca="1" si="40"/>
        <v/>
      </c>
      <c r="AH78" s="4" t="str">
        <f t="shared" ca="1" si="34"/>
        <v/>
      </c>
      <c r="AI78" s="75">
        <f t="shared" ca="1" si="35"/>
        <v>0</v>
      </c>
      <c r="AJ78" s="75">
        <f t="shared" ca="1" si="36"/>
        <v>0</v>
      </c>
    </row>
    <row r="79" spans="1:36">
      <c r="A79" s="41">
        <f t="shared" si="37"/>
        <v>13</v>
      </c>
      <c r="B79" s="150">
        <f>IF(ISNUMBER(A79),INDEX('MetaTrader Import'!$H$13:$J$5893,TRUNC(((A79-$A$39+1)-1)/3)+1,MOD((A79-$A$39+1)-1,3)+1),"")</f>
        <v>0</v>
      </c>
      <c r="C79" s="43">
        <f t="shared" ca="1" si="14"/>
        <v>26.75776304011827</v>
      </c>
      <c r="D79" s="43">
        <f t="shared" ca="1" si="15"/>
        <v>0.53153136054983841</v>
      </c>
      <c r="E79" s="43">
        <f t="shared" ca="1" si="16"/>
        <v>27.289294400668108</v>
      </c>
      <c r="F79" s="43">
        <f t="shared" ca="1" si="17"/>
        <v>2.7289294400668109</v>
      </c>
      <c r="G79" s="43">
        <f>IF(A79&lt;&gt;"",IF(A79&lt;Data!$G$11*0.25,$C$13/$G$32,IF(A79&gt;Data!$G$11*0.25,$C$13,$C$13*10)),"")</f>
        <v>1</v>
      </c>
      <c r="H79" s="43">
        <f>IF(A79&lt;&gt;"",IF(Data!$G$9="constant",$C$13,IF(Data!$G$9="squeeze",G79,F79)),"")</f>
        <v>1</v>
      </c>
      <c r="I79" s="38">
        <f ca="1">IF(ISNUMBER(A79),NORMINV(RAND(),0,IF(AND(Data!$G$9="squeeze",A79&lt;Data!$G$11*0.25),$H$32,1)*$C$30*$C$13)*($C$14*$C$12),"")</f>
        <v>-1.1770290800448531E-4</v>
      </c>
      <c r="J79" s="42">
        <f ca="1">IFERROR(IF(Data!$C$6="Real",B79,I79+J78+($C$14*$C$12)*(NORMINV(RAND(),$C$15,CHOOSE($G$13,$C$13,F79,G79)))),"")</f>
        <v>1.348785173523608</v>
      </c>
      <c r="K79" s="88">
        <f>IF(ISNUMBER(A79), IF($G$16="fixed",$G$17,MIN(H79*Data!$C$7*$C$16*0.5,$C$17*Data!$C$7))*$C$12,"")</f>
        <v>8.0000000000000007E-5</v>
      </c>
      <c r="L79" s="42">
        <f t="shared" ca="1" si="44"/>
        <v>1.348785173523608</v>
      </c>
      <c r="M79" s="44">
        <f t="shared" ca="1" si="45"/>
        <v>1.3488251735236081</v>
      </c>
      <c r="N79" s="44">
        <f t="shared" ca="1" si="46"/>
        <v>1.348745173523608</v>
      </c>
      <c r="O79" s="108">
        <f t="shared" ca="1" si="18"/>
        <v>-0.80225094201284508</v>
      </c>
      <c r="P79" s="102">
        <f t="shared" ca="1" si="19"/>
        <v>4.2156797560449197</v>
      </c>
      <c r="Q79" s="102">
        <f t="shared" ca="1" si="20"/>
        <v>9.405292253402292E-2</v>
      </c>
      <c r="R79" s="120">
        <f t="shared" ca="1" si="38"/>
        <v>0</v>
      </c>
      <c r="S79" s="54">
        <f t="shared" ca="1" si="39"/>
        <v>0</v>
      </c>
      <c r="T79" s="5" t="str">
        <f t="shared" ca="1" si="21"/>
        <v/>
      </c>
      <c r="U79" s="152" t="str">
        <f t="shared" ca="1" si="22"/>
        <v/>
      </c>
      <c r="V79" s="152" t="str">
        <f t="shared" ca="1" si="23"/>
        <v/>
      </c>
      <c r="W79" s="153" t="str">
        <f t="shared" ca="1" si="24"/>
        <v/>
      </c>
      <c r="X79" s="153" t="str">
        <f t="shared" ca="1" si="25"/>
        <v/>
      </c>
      <c r="Y79" s="153" t="str">
        <f t="shared" ca="1" si="26"/>
        <v/>
      </c>
      <c r="Z79" s="153" t="str">
        <f t="shared" ca="1" si="27"/>
        <v/>
      </c>
      <c r="AA79" s="152" t="str">
        <f t="shared" ca="1" si="28"/>
        <v/>
      </c>
      <c r="AB79" s="152" t="str">
        <f t="shared" ca="1" si="29"/>
        <v/>
      </c>
      <c r="AC79" s="154" t="str">
        <f t="shared" ca="1" si="30"/>
        <v/>
      </c>
      <c r="AD79" s="154" t="str">
        <f t="shared" ca="1" si="31"/>
        <v/>
      </c>
      <c r="AE79" s="3">
        <f t="shared" ca="1" si="32"/>
        <v>0</v>
      </c>
      <c r="AF79" s="3">
        <f t="shared" ca="1" si="33"/>
        <v>0</v>
      </c>
      <c r="AG79" s="3" t="str">
        <f t="shared" ca="1" si="40"/>
        <v/>
      </c>
      <c r="AH79" s="4" t="str">
        <f t="shared" ca="1" si="34"/>
        <v/>
      </c>
      <c r="AI79" s="75">
        <f t="shared" ca="1" si="35"/>
        <v>0</v>
      </c>
      <c r="AJ79" s="75">
        <f t="shared" ca="1" si="36"/>
        <v>0</v>
      </c>
    </row>
    <row r="80" spans="1:36">
      <c r="A80" s="41">
        <f t="shared" si="37"/>
        <v>14</v>
      </c>
      <c r="B80" s="150">
        <f>IF(ISNUMBER(A80),INDEX('MetaTrader Import'!$H$13:$J$5893,TRUNC(((A80-$A$39+1)-1)/3)+1,MOD((A80-$A$39+1)-1,3)+1),"")</f>
        <v>0</v>
      </c>
      <c r="C80" s="43">
        <f t="shared" ca="1" si="14"/>
        <v>27.289294400668108</v>
      </c>
      <c r="D80" s="43">
        <f t="shared" ca="1" si="15"/>
        <v>-1.5165552503844522</v>
      </c>
      <c r="E80" s="43">
        <f t="shared" ca="1" si="16"/>
        <v>25.772739150283655</v>
      </c>
      <c r="F80" s="43">
        <f t="shared" ca="1" si="17"/>
        <v>2.5772739150283654</v>
      </c>
      <c r="G80" s="43">
        <f>IF(A80&lt;&gt;"",IF(A80&lt;Data!$G$11*0.25,$C$13/$G$32,IF(A80&gt;Data!$G$11*0.25,$C$13,$C$13*10)),"")</f>
        <v>1</v>
      </c>
      <c r="H80" s="43">
        <f>IF(A80&lt;&gt;"",IF(Data!$G$9="constant",$C$13,IF(Data!$G$9="squeeze",G80,F80)),"")</f>
        <v>1</v>
      </c>
      <c r="I80" s="38">
        <f ca="1">IF(ISNUMBER(A80),NORMINV(RAND(),0,IF(AND(Data!$G$9="squeeze",A80&lt;Data!$G$11*0.25),$H$32,1)*$C$30*$C$13)*($C$14*$C$12),"")</f>
        <v>1.2042081059649828E-5</v>
      </c>
      <c r="J80" s="42">
        <f ca="1">IFERROR(IF(Data!$C$6="Real",B80,I80+J79+($C$14*$C$12)*(NORMINV(RAND(),$C$15,CHOOSE($G$13,$C$13,F80,G80)))),"")</f>
        <v>1.3489652606177025</v>
      </c>
      <c r="K80" s="88">
        <f>IF(ISNUMBER(A80), IF($G$16="fixed",$G$17,MIN(H80*Data!$C$7*$C$16*0.5,$C$17*Data!$C$7))*$C$12,"")</f>
        <v>8.0000000000000007E-5</v>
      </c>
      <c r="L80" s="42">
        <f t="shared" ca="1" si="44"/>
        <v>1.3489652606177025</v>
      </c>
      <c r="M80" s="44">
        <f t="shared" ca="1" si="45"/>
        <v>1.3490052606177025</v>
      </c>
      <c r="N80" s="44">
        <f t="shared" ca="1" si="46"/>
        <v>1.3489252606177025</v>
      </c>
      <c r="O80" s="108">
        <f t="shared" ca="1" si="18"/>
        <v>-0.94969929865201008</v>
      </c>
      <c r="P80" s="102">
        <f t="shared" ca="1" si="19"/>
        <v>4.5504474247581586</v>
      </c>
      <c r="Q80" s="102">
        <f t="shared" ca="1" si="20"/>
        <v>0.12906501793313133</v>
      </c>
      <c r="R80" s="120">
        <f t="shared" ca="1" si="38"/>
        <v>0</v>
      </c>
      <c r="S80" s="54">
        <f t="shared" ca="1" si="39"/>
        <v>0</v>
      </c>
      <c r="T80" s="5" t="str">
        <f t="shared" ca="1" si="21"/>
        <v/>
      </c>
      <c r="U80" s="152" t="str">
        <f t="shared" ca="1" si="22"/>
        <v/>
      </c>
      <c r="V80" s="152" t="str">
        <f t="shared" ca="1" si="23"/>
        <v/>
      </c>
      <c r="W80" s="153" t="str">
        <f t="shared" ca="1" si="24"/>
        <v/>
      </c>
      <c r="X80" s="153" t="str">
        <f t="shared" ca="1" si="25"/>
        <v/>
      </c>
      <c r="Y80" s="153" t="str">
        <f t="shared" ca="1" si="26"/>
        <v/>
      </c>
      <c r="Z80" s="153" t="str">
        <f t="shared" ca="1" si="27"/>
        <v/>
      </c>
      <c r="AA80" s="152" t="str">
        <f t="shared" ca="1" si="28"/>
        <v/>
      </c>
      <c r="AB80" s="152" t="str">
        <f t="shared" ca="1" si="29"/>
        <v/>
      </c>
      <c r="AC80" s="154" t="str">
        <f t="shared" ca="1" si="30"/>
        <v/>
      </c>
      <c r="AD80" s="154" t="str">
        <f t="shared" ca="1" si="31"/>
        <v/>
      </c>
      <c r="AE80" s="3">
        <f t="shared" ca="1" si="32"/>
        <v>0</v>
      </c>
      <c r="AF80" s="3">
        <f t="shared" ca="1" si="33"/>
        <v>0</v>
      </c>
      <c r="AG80" s="3" t="str">
        <f t="shared" ca="1" si="40"/>
        <v/>
      </c>
      <c r="AH80" s="4" t="str">
        <f t="shared" ca="1" si="34"/>
        <v/>
      </c>
      <c r="AI80" s="75">
        <f t="shared" ca="1" si="35"/>
        <v>0</v>
      </c>
      <c r="AJ80" s="75">
        <f t="shared" ca="1" si="36"/>
        <v>0</v>
      </c>
    </row>
    <row r="81" spans="1:36">
      <c r="A81" s="41">
        <f t="shared" si="37"/>
        <v>15</v>
      </c>
      <c r="B81" s="150">
        <f>IF(ISNUMBER(A81),INDEX('MetaTrader Import'!$H$13:$J$5893,TRUNC(((A81-$A$39+1)-1)/3)+1,MOD((A81-$A$39+1)-1,3)+1),"")</f>
        <v>0</v>
      </c>
      <c r="C81" s="43">
        <f t="shared" ca="1" si="14"/>
        <v>25.772739150283655</v>
      </c>
      <c r="D81" s="43">
        <f t="shared" ca="1" si="15"/>
        <v>-3.4997530651086297</v>
      </c>
      <c r="E81" s="43">
        <f t="shared" ca="1" si="16"/>
        <v>22.272986085175027</v>
      </c>
      <c r="F81" s="43">
        <f t="shared" ca="1" si="17"/>
        <v>2.2272986085175028</v>
      </c>
      <c r="G81" s="43">
        <f>IF(A81&lt;&gt;"",IF(A81&lt;Data!$G$11*0.25,$C$13/$G$32,IF(A81&gt;Data!$G$11*0.25,$C$13,$C$13*10)),"")</f>
        <v>1</v>
      </c>
      <c r="H81" s="43">
        <f>IF(A81&lt;&gt;"",IF(Data!$G$9="constant",$C$13,IF(Data!$G$9="squeeze",G81,F81)),"")</f>
        <v>1</v>
      </c>
      <c r="I81" s="38">
        <f ca="1">IF(ISNUMBER(A81),NORMINV(RAND(),0,IF(AND(Data!$G$9="squeeze",A81&lt;Data!$G$11*0.25),$H$32,1)*$C$30*$C$13)*($C$14*$C$12),"")</f>
        <v>-2.3538940536546575E-5</v>
      </c>
      <c r="J81" s="42">
        <f ca="1">IFERROR(IF(Data!$C$6="Real",B81,I81+J80+($C$14*$C$12)*(NORMINV(RAND(),$C$15,CHOOSE($G$13,$C$13,F81,G81)))),"")</f>
        <v>1.3486907395047196</v>
      </c>
      <c r="K81" s="88">
        <f>IF(ISNUMBER(A81), IF($G$16="fixed",$G$17,MIN(H81*Data!$C$7*$C$16*0.5,$C$17*Data!$C$7))*$C$12,"")</f>
        <v>8.0000000000000007E-5</v>
      </c>
      <c r="L81" s="42">
        <f t="shared" ca="1" si="44"/>
        <v>1.3486907395047196</v>
      </c>
      <c r="M81" s="44">
        <f t="shared" ca="1" si="45"/>
        <v>1.3487307395047197</v>
      </c>
      <c r="N81" s="44">
        <f t="shared" ca="1" si="46"/>
        <v>1.3486507395047196</v>
      </c>
      <c r="O81" s="108">
        <f t="shared" ca="1" si="18"/>
        <v>-1.0567256397301463</v>
      </c>
      <c r="P81" s="102">
        <f t="shared" ca="1" si="19"/>
        <v>4.9440113309843783</v>
      </c>
      <c r="Q81" s="102">
        <f t="shared" ca="1" si="20"/>
        <v>0.16651710033013101</v>
      </c>
      <c r="R81" s="120">
        <f t="shared" ca="1" si="38"/>
        <v>0</v>
      </c>
      <c r="S81" s="54">
        <f t="shared" ca="1" si="39"/>
        <v>0</v>
      </c>
      <c r="T81" s="5" t="str">
        <f t="shared" ca="1" si="21"/>
        <v/>
      </c>
      <c r="U81" s="152" t="str">
        <f t="shared" ca="1" si="22"/>
        <v/>
      </c>
      <c r="V81" s="152" t="str">
        <f t="shared" ca="1" si="23"/>
        <v/>
      </c>
      <c r="W81" s="153" t="str">
        <f t="shared" ca="1" si="24"/>
        <v/>
      </c>
      <c r="X81" s="153" t="str">
        <f t="shared" ca="1" si="25"/>
        <v/>
      </c>
      <c r="Y81" s="153" t="str">
        <f t="shared" ca="1" si="26"/>
        <v/>
      </c>
      <c r="Z81" s="153" t="str">
        <f t="shared" ca="1" si="27"/>
        <v/>
      </c>
      <c r="AA81" s="152" t="str">
        <f t="shared" ca="1" si="28"/>
        <v/>
      </c>
      <c r="AB81" s="152" t="str">
        <f t="shared" ca="1" si="29"/>
        <v/>
      </c>
      <c r="AC81" s="154" t="str">
        <f t="shared" ca="1" si="30"/>
        <v/>
      </c>
      <c r="AD81" s="154" t="str">
        <f t="shared" ca="1" si="31"/>
        <v/>
      </c>
      <c r="AE81" s="3">
        <f t="shared" ca="1" si="32"/>
        <v>0</v>
      </c>
      <c r="AF81" s="3">
        <f t="shared" ca="1" si="33"/>
        <v>0</v>
      </c>
      <c r="AG81" s="3" t="str">
        <f t="shared" ca="1" si="40"/>
        <v/>
      </c>
      <c r="AH81" s="4" t="str">
        <f t="shared" ca="1" si="34"/>
        <v/>
      </c>
      <c r="AI81" s="75">
        <f t="shared" ca="1" si="35"/>
        <v>0</v>
      </c>
      <c r="AJ81" s="75">
        <f t="shared" ca="1" si="36"/>
        <v>0</v>
      </c>
    </row>
    <row r="82" spans="1:36">
      <c r="A82" s="41">
        <f t="shared" si="37"/>
        <v>16</v>
      </c>
      <c r="B82" s="150">
        <f>IF(ISNUMBER(A82),INDEX('MetaTrader Import'!$H$13:$J$5893,TRUNC(((A82-$A$39+1)-1)/3)+1,MOD((A82-$A$39+1)-1,3)+1),"")</f>
        <v>0</v>
      </c>
      <c r="C82" s="43">
        <f t="shared" ca="1" si="14"/>
        <v>22.272986085175027</v>
      </c>
      <c r="D82" s="43">
        <f t="shared" ca="1" si="15"/>
        <v>-2.0550539611615579</v>
      </c>
      <c r="E82" s="43">
        <f t="shared" ca="1" si="16"/>
        <v>20.217932124013469</v>
      </c>
      <c r="F82" s="43">
        <f t="shared" ca="1" si="17"/>
        <v>2.0217932124013469</v>
      </c>
      <c r="G82" s="43">
        <f>IF(A82&lt;&gt;"",IF(A82&lt;Data!$G$11*0.25,$C$13/$G$32,IF(A82&gt;Data!$G$11*0.25,$C$13,$C$13*10)),"")</f>
        <v>1</v>
      </c>
      <c r="H82" s="43">
        <f>IF(A82&lt;&gt;"",IF(Data!$G$9="constant",$C$13,IF(Data!$G$9="squeeze",G82,F82)),"")</f>
        <v>1</v>
      </c>
      <c r="I82" s="38">
        <f ca="1">IF(ISNUMBER(A82),NORMINV(RAND(),0,IF(AND(Data!$G$9="squeeze",A82&lt;Data!$G$11*0.25),$H$32,1)*$C$30*$C$13)*($C$14*$C$12),"")</f>
        <v>-2.6877122852036053E-5</v>
      </c>
      <c r="J82" s="42">
        <f ca="1">IFERROR(IF(Data!$C$6="Real",B82,I82+J81+($C$14*$C$12)*(NORMINV(RAND(),$C$15,CHOOSE($G$13,$C$13,F82,G82)))),"")</f>
        <v>1.3487375643592818</v>
      </c>
      <c r="K82" s="88">
        <f>IF(ISNUMBER(A82), IF($G$16="fixed",$G$17,MIN(H82*Data!$C$7*$C$16*0.5,$C$17*Data!$C$7))*$C$12,"")</f>
        <v>8.0000000000000007E-5</v>
      </c>
      <c r="L82" s="42">
        <f t="shared" ca="1" si="44"/>
        <v>1.3487375643592818</v>
      </c>
      <c r="M82" s="44">
        <f t="shared" ca="1" si="45"/>
        <v>1.3487775643592819</v>
      </c>
      <c r="N82" s="44">
        <f t="shared" ca="1" si="46"/>
        <v>1.3486975643592818</v>
      </c>
      <c r="O82" s="108">
        <f t="shared" ca="1" si="18"/>
        <v>-1.1200428131975209</v>
      </c>
      <c r="P82" s="102">
        <f t="shared" ca="1" si="19"/>
        <v>5.146611835139363</v>
      </c>
      <c r="Q82" s="102">
        <f t="shared" ca="1" si="20"/>
        <v>0.20139402983627031</v>
      </c>
      <c r="R82" s="120">
        <f t="shared" ca="1" si="38"/>
        <v>0</v>
      </c>
      <c r="S82" s="54">
        <f t="shared" ca="1" si="39"/>
        <v>0</v>
      </c>
      <c r="T82" s="5" t="str">
        <f t="shared" ca="1" si="21"/>
        <v/>
      </c>
      <c r="U82" s="152" t="str">
        <f t="shared" ca="1" si="22"/>
        <v/>
      </c>
      <c r="V82" s="152" t="str">
        <f t="shared" ca="1" si="23"/>
        <v/>
      </c>
      <c r="W82" s="153" t="str">
        <f t="shared" ca="1" si="24"/>
        <v/>
      </c>
      <c r="X82" s="153" t="str">
        <f t="shared" ca="1" si="25"/>
        <v/>
      </c>
      <c r="Y82" s="153" t="str">
        <f t="shared" ca="1" si="26"/>
        <v/>
      </c>
      <c r="Z82" s="153" t="str">
        <f t="shared" ca="1" si="27"/>
        <v/>
      </c>
      <c r="AA82" s="152" t="str">
        <f t="shared" ca="1" si="28"/>
        <v/>
      </c>
      <c r="AB82" s="152" t="str">
        <f t="shared" ca="1" si="29"/>
        <v/>
      </c>
      <c r="AC82" s="154" t="str">
        <f t="shared" ca="1" si="30"/>
        <v/>
      </c>
      <c r="AD82" s="154" t="str">
        <f t="shared" ca="1" si="31"/>
        <v/>
      </c>
      <c r="AE82" s="3">
        <f t="shared" ca="1" si="32"/>
        <v>0</v>
      </c>
      <c r="AF82" s="3">
        <f t="shared" ca="1" si="33"/>
        <v>0</v>
      </c>
      <c r="AG82" s="3" t="str">
        <f t="shared" ca="1" si="40"/>
        <v/>
      </c>
      <c r="AH82" s="4" t="str">
        <f t="shared" ca="1" si="34"/>
        <v/>
      </c>
      <c r="AI82" s="75">
        <f t="shared" ca="1" si="35"/>
        <v>0</v>
      </c>
      <c r="AJ82" s="75">
        <f t="shared" ca="1" si="36"/>
        <v>0</v>
      </c>
    </row>
    <row r="83" spans="1:36">
      <c r="A83" s="41">
        <f t="shared" si="37"/>
        <v>17</v>
      </c>
      <c r="B83" s="150">
        <f>IF(ISNUMBER(A83),INDEX('MetaTrader Import'!$H$13:$J$5893,TRUNC(((A83-$A$39+1)-1)/3)+1,MOD((A83-$A$39+1)-1,3)+1),"")</f>
        <v>0</v>
      </c>
      <c r="C83" s="43">
        <f t="shared" ca="1" si="14"/>
        <v>20.217932124013469</v>
      </c>
      <c r="D83" s="43">
        <f t="shared" ca="1" si="15"/>
        <v>0.81114141619132762</v>
      </c>
      <c r="E83" s="43">
        <f t="shared" ca="1" si="16"/>
        <v>21.029073540204795</v>
      </c>
      <c r="F83" s="43">
        <f t="shared" ca="1" si="17"/>
        <v>2.1029073540204797</v>
      </c>
      <c r="G83" s="43">
        <f>IF(A83&lt;&gt;"",IF(A83&lt;Data!$G$11*0.25,$C$13/$G$32,IF(A83&gt;Data!$G$11*0.25,$C$13,$C$13*10)),"")</f>
        <v>1</v>
      </c>
      <c r="H83" s="43">
        <f>IF(A83&lt;&gt;"",IF(Data!$G$9="constant",$C$13,IF(Data!$G$9="squeeze",G83,F83)),"")</f>
        <v>1</v>
      </c>
      <c r="I83" s="38">
        <f ca="1">IF(ISNUMBER(A83),NORMINV(RAND(),0,IF(AND(Data!$G$9="squeeze",A83&lt;Data!$G$11*0.25),$H$32,1)*$C$30*$C$13)*($C$14*$C$12),"")</f>
        <v>2.854753749078235E-5</v>
      </c>
      <c r="J83" s="42">
        <f ca="1">IFERROR(IF(Data!$C$6="Real",B83,I83+J82+($C$14*$C$12)*(NORMINV(RAND(),$C$15,CHOOSE($G$13,$C$13,F83,G83)))),"")</f>
        <v>1.3488408317613172</v>
      </c>
      <c r="K83" s="88">
        <f>IF(ISNUMBER(A83), IF($G$16="fixed",$G$17,MIN(H83*Data!$C$7*$C$16*0.5,$C$17*Data!$C$7))*$C$12,"")</f>
        <v>8.0000000000000007E-5</v>
      </c>
      <c r="L83" s="42">
        <f t="shared" ca="1" si="44"/>
        <v>1.3488408317613172</v>
      </c>
      <c r="M83" s="44">
        <f t="shared" ca="1" si="45"/>
        <v>1.3488808317613172</v>
      </c>
      <c r="N83" s="44">
        <f t="shared" ca="1" si="46"/>
        <v>1.3488008317613172</v>
      </c>
      <c r="O83" s="108">
        <f t="shared" ca="1" si="18"/>
        <v>-1.0715132554800897</v>
      </c>
      <c r="P83" s="102">
        <f t="shared" ca="1" si="19"/>
        <v>4.9860349052070818</v>
      </c>
      <c r="Q83" s="102">
        <f t="shared" ca="1" si="20"/>
        <v>0.22257668941962996</v>
      </c>
      <c r="R83" s="120">
        <f t="shared" ca="1" si="38"/>
        <v>0</v>
      </c>
      <c r="S83" s="54">
        <f t="shared" ca="1" si="39"/>
        <v>0</v>
      </c>
      <c r="T83" s="5" t="str">
        <f t="shared" ca="1" si="21"/>
        <v/>
      </c>
      <c r="U83" s="152" t="str">
        <f t="shared" ca="1" si="22"/>
        <v/>
      </c>
      <c r="V83" s="152" t="str">
        <f t="shared" ca="1" si="23"/>
        <v/>
      </c>
      <c r="W83" s="153" t="str">
        <f t="shared" ca="1" si="24"/>
        <v/>
      </c>
      <c r="X83" s="153" t="str">
        <f t="shared" ca="1" si="25"/>
        <v/>
      </c>
      <c r="Y83" s="153" t="str">
        <f t="shared" ca="1" si="26"/>
        <v/>
      </c>
      <c r="Z83" s="153" t="str">
        <f t="shared" ca="1" si="27"/>
        <v/>
      </c>
      <c r="AA83" s="152" t="str">
        <f t="shared" ca="1" si="28"/>
        <v/>
      </c>
      <c r="AB83" s="152" t="str">
        <f t="shared" ca="1" si="29"/>
        <v/>
      </c>
      <c r="AC83" s="154" t="str">
        <f t="shared" ca="1" si="30"/>
        <v/>
      </c>
      <c r="AD83" s="154" t="str">
        <f t="shared" ca="1" si="31"/>
        <v/>
      </c>
      <c r="AE83" s="3">
        <f t="shared" ca="1" si="32"/>
        <v>0</v>
      </c>
      <c r="AF83" s="3">
        <f t="shared" ca="1" si="33"/>
        <v>0</v>
      </c>
      <c r="AG83" s="3" t="str">
        <f t="shared" ca="1" si="40"/>
        <v/>
      </c>
      <c r="AH83" s="4" t="str">
        <f t="shared" ca="1" si="34"/>
        <v/>
      </c>
      <c r="AI83" s="75">
        <f t="shared" ca="1" si="35"/>
        <v>0</v>
      </c>
      <c r="AJ83" s="75">
        <f t="shared" ca="1" si="36"/>
        <v>0</v>
      </c>
    </row>
    <row r="84" spans="1:36">
      <c r="A84" s="41">
        <f t="shared" si="37"/>
        <v>18</v>
      </c>
      <c r="B84" s="150">
        <f>IF(ISNUMBER(A84),INDEX('MetaTrader Import'!$H$13:$J$5893,TRUNC(((A84-$A$39+1)-1)/3)+1,MOD((A84-$A$39+1)-1,3)+1),"")</f>
        <v>0</v>
      </c>
      <c r="C84" s="43">
        <f t="shared" ca="1" si="14"/>
        <v>21.029073540204795</v>
      </c>
      <c r="D84" s="43">
        <f t="shared" ca="1" si="15"/>
        <v>-3.7557175558704667</v>
      </c>
      <c r="E84" s="43">
        <f t="shared" ca="1" si="16"/>
        <v>17.27335598433433</v>
      </c>
      <c r="F84" s="43">
        <f t="shared" ca="1" si="17"/>
        <v>1.7273355984334331</v>
      </c>
      <c r="G84" s="43">
        <f>IF(A84&lt;&gt;"",IF(A84&lt;Data!$G$11*0.25,$C$13/$G$32,IF(A84&gt;Data!$G$11*0.25,$C$13,$C$13*10)),"")</f>
        <v>1</v>
      </c>
      <c r="H84" s="43">
        <f>IF(A84&lt;&gt;"",IF(Data!$G$9="constant",$C$13,IF(Data!$G$9="squeeze",G84,F84)),"")</f>
        <v>1</v>
      </c>
      <c r="I84" s="38">
        <f ca="1">IF(ISNUMBER(A84),NORMINV(RAND(),0,IF(AND(Data!$G$9="squeeze",A84&lt;Data!$G$11*0.25),$H$32,1)*$C$30*$C$13)*($C$14*$C$12),"")</f>
        <v>-4.9720680677729999E-5</v>
      </c>
      <c r="J84" s="42">
        <f ca="1">IFERROR(IF(Data!$C$6="Real",B84,I84+J83+($C$14*$C$12)*(NORMINV(RAND(),$C$15,CHOOSE($G$13,$C$13,F84,G84)))),"")</f>
        <v>1.3484106491710233</v>
      </c>
      <c r="K84" s="88">
        <f>IF(ISNUMBER(A84), IF($G$16="fixed",$G$17,MIN(H84*Data!$C$7*$C$16*0.5,$C$17*Data!$C$7))*$C$12,"")</f>
        <v>8.0000000000000007E-5</v>
      </c>
      <c r="L84" s="42">
        <f t="shared" ca="1" si="44"/>
        <v>1.3484106491710233</v>
      </c>
      <c r="M84" s="44">
        <f t="shared" ca="1" si="45"/>
        <v>1.3484506491710233</v>
      </c>
      <c r="N84" s="44">
        <f t="shared" ca="1" si="46"/>
        <v>1.3483706491710232</v>
      </c>
      <c r="O84" s="108">
        <f t="shared" ca="1" si="18"/>
        <v>-1.0697004981029388</v>
      </c>
      <c r="P84" s="102">
        <f t="shared" ca="1" si="19"/>
        <v>4.977577462791519</v>
      </c>
      <c r="Q84" s="102">
        <f t="shared" ca="1" si="20"/>
        <v>0.23443447976695841</v>
      </c>
      <c r="R84" s="120">
        <f t="shared" ca="1" si="38"/>
        <v>0</v>
      </c>
      <c r="S84" s="54">
        <f t="shared" ca="1" si="39"/>
        <v>0</v>
      </c>
      <c r="T84" s="5" t="str">
        <f t="shared" ca="1" si="21"/>
        <v/>
      </c>
      <c r="U84" s="152" t="str">
        <f t="shared" ca="1" si="22"/>
        <v/>
      </c>
      <c r="V84" s="152" t="str">
        <f t="shared" ca="1" si="23"/>
        <v/>
      </c>
      <c r="W84" s="153" t="str">
        <f t="shared" ca="1" si="24"/>
        <v/>
      </c>
      <c r="X84" s="153" t="str">
        <f t="shared" ca="1" si="25"/>
        <v/>
      </c>
      <c r="Y84" s="153" t="str">
        <f t="shared" ca="1" si="26"/>
        <v/>
      </c>
      <c r="Z84" s="153" t="str">
        <f t="shared" ca="1" si="27"/>
        <v/>
      </c>
      <c r="AA84" s="152" t="str">
        <f t="shared" ca="1" si="28"/>
        <v/>
      </c>
      <c r="AB84" s="152" t="str">
        <f t="shared" ca="1" si="29"/>
        <v/>
      </c>
      <c r="AC84" s="154" t="str">
        <f t="shared" ca="1" si="30"/>
        <v/>
      </c>
      <c r="AD84" s="154" t="str">
        <f t="shared" ca="1" si="31"/>
        <v/>
      </c>
      <c r="AE84" s="3">
        <f t="shared" ca="1" si="32"/>
        <v>0</v>
      </c>
      <c r="AF84" s="3">
        <f t="shared" ca="1" si="33"/>
        <v>0</v>
      </c>
      <c r="AG84" s="3" t="str">
        <f t="shared" ca="1" si="40"/>
        <v/>
      </c>
      <c r="AH84" s="4" t="str">
        <f t="shared" ca="1" si="34"/>
        <v/>
      </c>
      <c r="AI84" s="75">
        <f t="shared" ca="1" si="35"/>
        <v>0</v>
      </c>
      <c r="AJ84" s="75">
        <f t="shared" ca="1" si="36"/>
        <v>0</v>
      </c>
    </row>
    <row r="85" spans="1:36">
      <c r="A85" s="41">
        <f t="shared" si="37"/>
        <v>19</v>
      </c>
      <c r="B85" s="150">
        <f>IF(ISNUMBER(A85),INDEX('MetaTrader Import'!$H$13:$J$5893,TRUNC(((A85-$A$39+1)-1)/3)+1,MOD((A85-$A$39+1)-1,3)+1),"")</f>
        <v>0</v>
      </c>
      <c r="C85" s="43">
        <f t="shared" ca="1" si="14"/>
        <v>17.27335598433433</v>
      </c>
      <c r="D85" s="43">
        <f t="shared" ca="1" si="15"/>
        <v>0.29803590463207752</v>
      </c>
      <c r="E85" s="43">
        <f t="shared" ca="1" si="16"/>
        <v>17.571391888966406</v>
      </c>
      <c r="F85" s="43">
        <f t="shared" ca="1" si="17"/>
        <v>1.7571391888966406</v>
      </c>
      <c r="G85" s="43">
        <f>IF(A85&lt;&gt;"",IF(A85&lt;Data!$G$11*0.25,$C$13/$G$32,IF(A85&gt;Data!$G$11*0.25,$C$13,$C$13*10)),"")</f>
        <v>1</v>
      </c>
      <c r="H85" s="43">
        <f>IF(A85&lt;&gt;"",IF(Data!$G$9="constant",$C$13,IF(Data!$G$9="squeeze",G85,F85)),"")</f>
        <v>1</v>
      </c>
      <c r="I85" s="38">
        <f ca="1">IF(ISNUMBER(A85),NORMINV(RAND(),0,IF(AND(Data!$G$9="squeeze",A85&lt;Data!$G$11*0.25),$H$32,1)*$C$30*$C$13)*($C$14*$C$12),"")</f>
        <v>7.2827035177176384E-5</v>
      </c>
      <c r="J85" s="42">
        <f ca="1">IFERROR(IF(Data!$C$6="Real",B85,I85+J84+($C$14*$C$12)*(NORMINV(RAND(),$C$15,CHOOSE($G$13,$C$13,F85,G85)))),"")</f>
        <v>1.3482548882607024</v>
      </c>
      <c r="K85" s="88">
        <f>IF(ISNUMBER(A85), IF($G$16="fixed",$G$17,MIN(H85*Data!$C$7*$C$16*0.5,$C$17*Data!$C$7))*$C$12,"")</f>
        <v>8.0000000000000007E-5</v>
      </c>
      <c r="L85" s="42">
        <f t="shared" ca="1" si="44"/>
        <v>1.3482548882607024</v>
      </c>
      <c r="M85" s="44">
        <f t="shared" ca="1" si="45"/>
        <v>1.3482948882607024</v>
      </c>
      <c r="N85" s="44">
        <f t="shared" ca="1" si="46"/>
        <v>1.3482148882607023</v>
      </c>
      <c r="O85" s="108">
        <f t="shared" ca="1" si="18"/>
        <v>-1.0872042674760021</v>
      </c>
      <c r="P85" s="102">
        <f t="shared" ca="1" si="19"/>
        <v>5.0589525406993641</v>
      </c>
      <c r="Q85" s="102">
        <f t="shared" ca="1" si="20"/>
        <v>0.24004939923786206</v>
      </c>
      <c r="R85" s="120">
        <f t="shared" ca="1" si="38"/>
        <v>0</v>
      </c>
      <c r="S85" s="54">
        <f t="shared" ca="1" si="39"/>
        <v>0</v>
      </c>
      <c r="T85" s="5" t="str">
        <f t="shared" ca="1" si="21"/>
        <v/>
      </c>
      <c r="U85" s="152" t="str">
        <f t="shared" ca="1" si="22"/>
        <v/>
      </c>
      <c r="V85" s="152" t="str">
        <f t="shared" ca="1" si="23"/>
        <v/>
      </c>
      <c r="W85" s="153" t="str">
        <f t="shared" ca="1" si="24"/>
        <v/>
      </c>
      <c r="X85" s="153" t="str">
        <f t="shared" ca="1" si="25"/>
        <v/>
      </c>
      <c r="Y85" s="153" t="str">
        <f t="shared" ca="1" si="26"/>
        <v/>
      </c>
      <c r="Z85" s="153" t="str">
        <f t="shared" ca="1" si="27"/>
        <v/>
      </c>
      <c r="AA85" s="152" t="str">
        <f t="shared" ca="1" si="28"/>
        <v/>
      </c>
      <c r="AB85" s="152" t="str">
        <f t="shared" ca="1" si="29"/>
        <v/>
      </c>
      <c r="AC85" s="154" t="str">
        <f t="shared" ca="1" si="30"/>
        <v/>
      </c>
      <c r="AD85" s="154" t="str">
        <f t="shared" ca="1" si="31"/>
        <v/>
      </c>
      <c r="AE85" s="3">
        <f t="shared" ca="1" si="32"/>
        <v>0</v>
      </c>
      <c r="AF85" s="3">
        <f t="shared" ca="1" si="33"/>
        <v>0</v>
      </c>
      <c r="AG85" s="3" t="str">
        <f t="shared" ca="1" si="40"/>
        <v/>
      </c>
      <c r="AH85" s="4" t="str">
        <f t="shared" ca="1" si="34"/>
        <v/>
      </c>
      <c r="AI85" s="75">
        <f t="shared" ca="1" si="35"/>
        <v>0</v>
      </c>
      <c r="AJ85" s="75">
        <f t="shared" ca="1" si="36"/>
        <v>0</v>
      </c>
    </row>
    <row r="86" spans="1:36">
      <c r="A86" s="41">
        <f t="shared" si="37"/>
        <v>20</v>
      </c>
      <c r="B86" s="150">
        <f>IF(ISNUMBER(A86),INDEX('MetaTrader Import'!$H$13:$J$5893,TRUNC(((A86-$A$39+1)-1)/3)+1,MOD((A86-$A$39+1)-1,3)+1),"")</f>
        <v>0</v>
      </c>
      <c r="C86" s="43">
        <f t="shared" ca="1" si="14"/>
        <v>17.571391888966406</v>
      </c>
      <c r="D86" s="43">
        <f t="shared" ca="1" si="15"/>
        <v>-1.6806446731190405</v>
      </c>
      <c r="E86" s="43">
        <f t="shared" ca="1" si="16"/>
        <v>15.890747215847366</v>
      </c>
      <c r="F86" s="43">
        <f t="shared" ca="1" si="17"/>
        <v>1.5890747215847365</v>
      </c>
      <c r="G86" s="43">
        <f>IF(A86&lt;&gt;"",IF(A86&lt;Data!$G$11*0.25,$C$13/$G$32,IF(A86&gt;Data!$G$11*0.25,$C$13,$C$13*10)),"")</f>
        <v>1</v>
      </c>
      <c r="H86" s="43">
        <f>IF(A86&lt;&gt;"",IF(Data!$G$9="constant",$C$13,IF(Data!$G$9="squeeze",G86,F86)),"")</f>
        <v>1</v>
      </c>
      <c r="I86" s="38">
        <f ca="1">IF(ISNUMBER(A86),NORMINV(RAND(),0,IF(AND(Data!$G$9="squeeze",A86&lt;Data!$G$11*0.25),$H$32,1)*$C$30*$C$13)*($C$14*$C$12),"")</f>
        <v>-1.1346196844669628E-4</v>
      </c>
      <c r="J86" s="42">
        <f ca="1">IFERROR(IF(Data!$C$6="Real",B86,I86+J85+($C$14*$C$12)*(NORMINV(RAND(),$C$15,CHOOSE($G$13,$C$13,F86,G86)))),"")</f>
        <v>1.3482362315108514</v>
      </c>
      <c r="K86" s="88">
        <f>IF(ISNUMBER(A86), IF($G$16="fixed",$G$17,MIN(H86*Data!$C$7*$C$16*0.5,$C$17*Data!$C$7))*$C$12,"")</f>
        <v>8.0000000000000007E-5</v>
      </c>
      <c r="L86" s="42">
        <f t="shared" ca="1" si="44"/>
        <v>1.3482362315108514</v>
      </c>
      <c r="M86" s="44">
        <f t="shared" ca="1" si="45"/>
        <v>1.3482762315108514</v>
      </c>
      <c r="N86" s="44">
        <f t="shared" ca="1" si="46"/>
        <v>1.3481962315108513</v>
      </c>
      <c r="O86" s="108">
        <f t="shared" ca="1" si="18"/>
        <v>-1.121633314994906</v>
      </c>
      <c r="P86" s="102">
        <f t="shared" ca="1" si="19"/>
        <v>5.1938788870031178</v>
      </c>
      <c r="Q86" s="102">
        <f t="shared" ca="1" si="20"/>
        <v>0.24385718101609219</v>
      </c>
      <c r="R86" s="120">
        <f t="shared" ca="1" si="38"/>
        <v>0</v>
      </c>
      <c r="S86" s="54">
        <f t="shared" ca="1" si="39"/>
        <v>0</v>
      </c>
      <c r="T86" s="5" t="str">
        <f t="shared" ca="1" si="21"/>
        <v/>
      </c>
      <c r="U86" s="152" t="str">
        <f t="shared" ca="1" si="22"/>
        <v/>
      </c>
      <c r="V86" s="152" t="str">
        <f t="shared" ca="1" si="23"/>
        <v/>
      </c>
      <c r="W86" s="153" t="str">
        <f t="shared" ca="1" si="24"/>
        <v/>
      </c>
      <c r="X86" s="153" t="str">
        <f t="shared" ca="1" si="25"/>
        <v/>
      </c>
      <c r="Y86" s="153" t="str">
        <f t="shared" ca="1" si="26"/>
        <v/>
      </c>
      <c r="Z86" s="153" t="str">
        <f t="shared" ca="1" si="27"/>
        <v/>
      </c>
      <c r="AA86" s="152" t="str">
        <f t="shared" ca="1" si="28"/>
        <v/>
      </c>
      <c r="AB86" s="152" t="str">
        <f t="shared" ca="1" si="29"/>
        <v/>
      </c>
      <c r="AC86" s="154" t="str">
        <f t="shared" ca="1" si="30"/>
        <v/>
      </c>
      <c r="AD86" s="154" t="str">
        <f t="shared" ca="1" si="31"/>
        <v/>
      </c>
      <c r="AE86" s="3">
        <f t="shared" ca="1" si="32"/>
        <v>0</v>
      </c>
      <c r="AF86" s="3">
        <f t="shared" ca="1" si="33"/>
        <v>0</v>
      </c>
      <c r="AG86" s="3" t="str">
        <f t="shared" ca="1" si="40"/>
        <v/>
      </c>
      <c r="AH86" s="4" t="str">
        <f t="shared" ca="1" si="34"/>
        <v/>
      </c>
      <c r="AI86" s="75">
        <f t="shared" ca="1" si="35"/>
        <v>0</v>
      </c>
      <c r="AJ86" s="75">
        <f t="shared" ca="1" si="36"/>
        <v>0</v>
      </c>
    </row>
    <row r="87" spans="1:36">
      <c r="A87" s="41">
        <f t="shared" si="37"/>
        <v>21</v>
      </c>
      <c r="B87" s="150">
        <f>IF(ISNUMBER(A87),INDEX('MetaTrader Import'!$H$13:$J$5893,TRUNC(((A87-$A$39+1)-1)/3)+1,MOD((A87-$A$39+1)-1,3)+1),"")</f>
        <v>0</v>
      </c>
      <c r="C87" s="43">
        <f t="shared" ca="1" si="14"/>
        <v>15.890747215847366</v>
      </c>
      <c r="D87" s="43">
        <f t="shared" ca="1" si="15"/>
        <v>-0.89985663723336495</v>
      </c>
      <c r="E87" s="43">
        <f t="shared" ca="1" si="16"/>
        <v>14.990890578614001</v>
      </c>
      <c r="F87" s="43">
        <f t="shared" ca="1" si="17"/>
        <v>1.4990890578614002</v>
      </c>
      <c r="G87" s="43">
        <f>IF(A87&lt;&gt;"",IF(A87&lt;Data!$G$11*0.25,$C$13/$G$32,IF(A87&gt;Data!$G$11*0.25,$C$13,$C$13*10)),"")</f>
        <v>1</v>
      </c>
      <c r="H87" s="43">
        <f>IF(A87&lt;&gt;"",IF(Data!$G$9="constant",$C$13,IF(Data!$G$9="squeeze",G87,F87)),"")</f>
        <v>1</v>
      </c>
      <c r="I87" s="38">
        <f ca="1">IF(ISNUMBER(A87),NORMINV(RAND(),0,IF(AND(Data!$G$9="squeeze",A87&lt;Data!$G$11*0.25),$H$32,1)*$C$30*$C$13)*($C$14*$C$12),"")</f>
        <v>-6.7690845597242637E-6</v>
      </c>
      <c r="J87" s="42">
        <f ca="1">IFERROR(IF(Data!$C$6="Real",B87,I87+J86+($C$14*$C$12)*(NORMINV(RAND(),$C$15,CHOOSE($G$13,$C$13,F87,G87)))),"")</f>
        <v>1.3478733890963683</v>
      </c>
      <c r="K87" s="88">
        <f>IF(ISNUMBER(A87), IF($G$16="fixed",$G$17,MIN(H87*Data!$C$7*$C$16*0.5,$C$17*Data!$C$7))*$C$12,"")</f>
        <v>8.0000000000000007E-5</v>
      </c>
      <c r="L87" s="42">
        <f t="shared" ca="1" si="44"/>
        <v>1.3478733890963683</v>
      </c>
      <c r="M87" s="44">
        <f t="shared" ca="1" si="45"/>
        <v>1.3479133890963684</v>
      </c>
      <c r="N87" s="44">
        <f t="shared" ca="1" si="46"/>
        <v>1.3478333890963683</v>
      </c>
      <c r="O87" s="108">
        <f t="shared" ca="1" si="18"/>
        <v>-1.1041746933580827</v>
      </c>
      <c r="P87" s="102">
        <f t="shared" ca="1" si="19"/>
        <v>5.0952215402590495</v>
      </c>
      <c r="Q87" s="102">
        <f t="shared" ca="1" si="20"/>
        <v>0.22428803972986752</v>
      </c>
      <c r="R87" s="120">
        <f t="shared" ca="1" si="38"/>
        <v>0</v>
      </c>
      <c r="S87" s="54">
        <f t="shared" ca="1" si="39"/>
        <v>0</v>
      </c>
      <c r="T87" s="5" t="str">
        <f t="shared" ca="1" si="21"/>
        <v/>
      </c>
      <c r="U87" s="152" t="str">
        <f t="shared" ca="1" si="22"/>
        <v/>
      </c>
      <c r="V87" s="152" t="str">
        <f t="shared" ca="1" si="23"/>
        <v/>
      </c>
      <c r="W87" s="153" t="str">
        <f t="shared" ca="1" si="24"/>
        <v/>
      </c>
      <c r="X87" s="153" t="str">
        <f t="shared" ca="1" si="25"/>
        <v/>
      </c>
      <c r="Y87" s="153" t="str">
        <f t="shared" ca="1" si="26"/>
        <v/>
      </c>
      <c r="Z87" s="153" t="str">
        <f t="shared" ca="1" si="27"/>
        <v/>
      </c>
      <c r="AA87" s="152" t="str">
        <f t="shared" ca="1" si="28"/>
        <v/>
      </c>
      <c r="AB87" s="152" t="str">
        <f t="shared" ca="1" si="29"/>
        <v/>
      </c>
      <c r="AC87" s="154" t="str">
        <f t="shared" ca="1" si="30"/>
        <v/>
      </c>
      <c r="AD87" s="154" t="str">
        <f t="shared" ca="1" si="31"/>
        <v/>
      </c>
      <c r="AE87" s="3">
        <f t="shared" ca="1" si="32"/>
        <v>0</v>
      </c>
      <c r="AF87" s="3">
        <f t="shared" ca="1" si="33"/>
        <v>0</v>
      </c>
      <c r="AG87" s="3" t="str">
        <f t="shared" ca="1" si="40"/>
        <v/>
      </c>
      <c r="AH87" s="4" t="str">
        <f t="shared" ca="1" si="34"/>
        <v/>
      </c>
      <c r="AI87" s="75">
        <f t="shared" ca="1" si="35"/>
        <v>0</v>
      </c>
      <c r="AJ87" s="75">
        <f t="shared" ca="1" si="36"/>
        <v>0</v>
      </c>
    </row>
    <row r="88" spans="1:36">
      <c r="A88" s="41">
        <f t="shared" si="37"/>
        <v>22</v>
      </c>
      <c r="B88" s="150">
        <f>IF(ISNUMBER(A88),INDEX('MetaTrader Import'!$H$13:$J$5893,TRUNC(((A88-$A$39+1)-1)/3)+1,MOD((A88-$A$39+1)-1,3)+1),"")</f>
        <v>0</v>
      </c>
      <c r="C88" s="43">
        <f t="shared" ca="1" si="14"/>
        <v>14.990890578614001</v>
      </c>
      <c r="D88" s="43">
        <f t="shared" ca="1" si="15"/>
        <v>4.1170687222110702E-2</v>
      </c>
      <c r="E88" s="43">
        <f t="shared" ca="1" si="16"/>
        <v>15.032061265836113</v>
      </c>
      <c r="F88" s="43">
        <f t="shared" ca="1" si="17"/>
        <v>1.5032061265836112</v>
      </c>
      <c r="G88" s="43">
        <f>IF(A88&lt;&gt;"",IF(A88&lt;Data!$G$11*0.25,$C$13/$G$32,IF(A88&gt;Data!$G$11*0.25,$C$13,$C$13*10)),"")</f>
        <v>1</v>
      </c>
      <c r="H88" s="43">
        <f>IF(A88&lt;&gt;"",IF(Data!$G$9="constant",$C$13,IF(Data!$G$9="squeeze",G88,F88)),"")</f>
        <v>1</v>
      </c>
      <c r="I88" s="38">
        <f ca="1">IF(ISNUMBER(A88),NORMINV(RAND(),0,IF(AND(Data!$G$9="squeeze",A88&lt;Data!$G$11*0.25),$H$32,1)*$C$30*$C$13)*($C$14*$C$12),"")</f>
        <v>-7.4343596561144887E-5</v>
      </c>
      <c r="J88" s="42">
        <f ca="1">IFERROR(IF(Data!$C$6="Real",B88,I88+J87+($C$14*$C$12)*(NORMINV(RAND(),$C$15,CHOOSE($G$13,$C$13,F88,G88)))),"")</f>
        <v>1.3476206407693547</v>
      </c>
      <c r="K88" s="88">
        <f>IF(ISNUMBER(A88), IF($G$16="fixed",$G$17,MIN(H88*Data!$C$7*$C$16*0.5,$C$17*Data!$C$7))*$C$12,"")</f>
        <v>8.0000000000000007E-5</v>
      </c>
      <c r="L88" s="42">
        <f t="shared" ca="1" si="44"/>
        <v>1.3476206407693547</v>
      </c>
      <c r="M88" s="44">
        <f t="shared" ca="1" si="45"/>
        <v>1.3476606407693548</v>
      </c>
      <c r="N88" s="44">
        <f t="shared" ca="1" si="46"/>
        <v>1.3475806407693547</v>
      </c>
      <c r="O88" s="108">
        <f t="shared" ca="1" si="18"/>
        <v>-1.2152895912273374</v>
      </c>
      <c r="P88" s="102">
        <f t="shared" ca="1" si="19"/>
        <v>5.6289487873866326</v>
      </c>
      <c r="Q88" s="102">
        <f t="shared" ca="1" si="20"/>
        <v>0.2119280479569956</v>
      </c>
      <c r="R88" s="120">
        <f t="shared" ca="1" si="38"/>
        <v>0</v>
      </c>
      <c r="S88" s="54">
        <f t="shared" ca="1" si="39"/>
        <v>0</v>
      </c>
      <c r="T88" s="5" t="str">
        <f t="shared" ca="1" si="21"/>
        <v/>
      </c>
      <c r="U88" s="152" t="str">
        <f t="shared" ca="1" si="22"/>
        <v/>
      </c>
      <c r="V88" s="152" t="str">
        <f t="shared" ca="1" si="23"/>
        <v/>
      </c>
      <c r="W88" s="153" t="str">
        <f t="shared" ca="1" si="24"/>
        <v/>
      </c>
      <c r="X88" s="153" t="str">
        <f t="shared" ca="1" si="25"/>
        <v/>
      </c>
      <c r="Y88" s="153" t="str">
        <f t="shared" ca="1" si="26"/>
        <v/>
      </c>
      <c r="Z88" s="153" t="str">
        <f t="shared" ca="1" si="27"/>
        <v/>
      </c>
      <c r="AA88" s="152" t="str">
        <f t="shared" ca="1" si="28"/>
        <v/>
      </c>
      <c r="AB88" s="152" t="str">
        <f t="shared" ca="1" si="29"/>
        <v/>
      </c>
      <c r="AC88" s="154" t="str">
        <f t="shared" ca="1" si="30"/>
        <v/>
      </c>
      <c r="AD88" s="154" t="str">
        <f t="shared" ca="1" si="31"/>
        <v/>
      </c>
      <c r="AE88" s="3">
        <f t="shared" ca="1" si="32"/>
        <v>0</v>
      </c>
      <c r="AF88" s="3">
        <f t="shared" ca="1" si="33"/>
        <v>0</v>
      </c>
      <c r="AG88" s="3" t="str">
        <f t="shared" ca="1" si="40"/>
        <v/>
      </c>
      <c r="AH88" s="4" t="str">
        <f t="shared" ca="1" si="34"/>
        <v/>
      </c>
      <c r="AI88" s="75">
        <f t="shared" ca="1" si="35"/>
        <v>0</v>
      </c>
      <c r="AJ88" s="75">
        <f t="shared" ca="1" si="36"/>
        <v>0</v>
      </c>
    </row>
    <row r="89" spans="1:36">
      <c r="A89" s="41">
        <f t="shared" si="37"/>
        <v>23</v>
      </c>
      <c r="B89" s="150">
        <f>IF(ISNUMBER(A89),INDEX('MetaTrader Import'!$H$13:$J$5893,TRUNC(((A89-$A$39+1)-1)/3)+1,MOD((A89-$A$39+1)-1,3)+1),"")</f>
        <v>0</v>
      </c>
      <c r="C89" s="43">
        <f t="shared" ca="1" si="14"/>
        <v>15.032061265836113</v>
      </c>
      <c r="D89" s="43">
        <f t="shared" ca="1" si="15"/>
        <v>2.4602060029108079</v>
      </c>
      <c r="E89" s="43">
        <f t="shared" ca="1" si="16"/>
        <v>17.492267268746922</v>
      </c>
      <c r="F89" s="43">
        <f t="shared" ca="1" si="17"/>
        <v>1.7492267268746922</v>
      </c>
      <c r="G89" s="43">
        <f>IF(A89&lt;&gt;"",IF(A89&lt;Data!$G$11*0.25,$C$13/$G$32,IF(A89&gt;Data!$G$11*0.25,$C$13,$C$13*10)),"")</f>
        <v>1</v>
      </c>
      <c r="H89" s="43">
        <f>IF(A89&lt;&gt;"",IF(Data!$G$9="constant",$C$13,IF(Data!$G$9="squeeze",G89,F89)),"")</f>
        <v>1</v>
      </c>
      <c r="I89" s="38">
        <f ca="1">IF(ISNUMBER(A89),NORMINV(RAND(),0,IF(AND(Data!$G$9="squeeze",A89&lt;Data!$G$11*0.25),$H$32,1)*$C$30*$C$13)*($C$14*$C$12),"")</f>
        <v>-4.2656248535097558E-5</v>
      </c>
      <c r="J89" s="42">
        <f ca="1">IFERROR(IF(Data!$C$6="Real",B89,I89+J88+($C$14*$C$12)*(NORMINV(RAND(),$C$15,CHOOSE($G$13,$C$13,F89,G89)))),"")</f>
        <v>1.3476497108103016</v>
      </c>
      <c r="K89" s="88">
        <f>IF(ISNUMBER(A89), IF($G$16="fixed",$G$17,MIN(H89*Data!$C$7*$C$16*0.5,$C$17*Data!$C$7))*$C$12,"")</f>
        <v>8.0000000000000007E-5</v>
      </c>
      <c r="L89" s="42">
        <f t="shared" ca="1" si="44"/>
        <v>1.3476497108103016</v>
      </c>
      <c r="M89" s="44">
        <f t="shared" ca="1" si="45"/>
        <v>1.3476897108103016</v>
      </c>
      <c r="N89" s="44">
        <f t="shared" ca="1" si="46"/>
        <v>1.3476097108103016</v>
      </c>
      <c r="O89" s="108">
        <f t="shared" ca="1" si="18"/>
        <v>-1.2395177413907261</v>
      </c>
      <c r="P89" s="102">
        <f t="shared" ca="1" si="19"/>
        <v>5.7391956448129751</v>
      </c>
      <c r="Q89" s="102">
        <f t="shared" ca="1" si="20"/>
        <v>0.19718545439345628</v>
      </c>
      <c r="R89" s="120">
        <f t="shared" ca="1" si="38"/>
        <v>0</v>
      </c>
      <c r="S89" s="54">
        <f t="shared" ca="1" si="39"/>
        <v>0</v>
      </c>
      <c r="T89" s="5" t="str">
        <f t="shared" ca="1" si="21"/>
        <v/>
      </c>
      <c r="U89" s="152" t="str">
        <f t="shared" ca="1" si="22"/>
        <v/>
      </c>
      <c r="V89" s="152" t="str">
        <f t="shared" ca="1" si="23"/>
        <v/>
      </c>
      <c r="W89" s="153" t="str">
        <f t="shared" ca="1" si="24"/>
        <v/>
      </c>
      <c r="X89" s="153" t="str">
        <f t="shared" ca="1" si="25"/>
        <v/>
      </c>
      <c r="Y89" s="153" t="str">
        <f t="shared" ca="1" si="26"/>
        <v/>
      </c>
      <c r="Z89" s="153" t="str">
        <f t="shared" ca="1" si="27"/>
        <v/>
      </c>
      <c r="AA89" s="152" t="str">
        <f t="shared" ca="1" si="28"/>
        <v/>
      </c>
      <c r="AB89" s="152" t="str">
        <f t="shared" ca="1" si="29"/>
        <v/>
      </c>
      <c r="AC89" s="154" t="str">
        <f t="shared" ca="1" si="30"/>
        <v/>
      </c>
      <c r="AD89" s="154" t="str">
        <f t="shared" ca="1" si="31"/>
        <v/>
      </c>
      <c r="AE89" s="3">
        <f t="shared" ca="1" si="32"/>
        <v>0</v>
      </c>
      <c r="AF89" s="3">
        <f t="shared" ca="1" si="33"/>
        <v>0</v>
      </c>
      <c r="AG89" s="3" t="str">
        <f t="shared" ca="1" si="40"/>
        <v/>
      </c>
      <c r="AH89" s="4" t="str">
        <f t="shared" ca="1" si="34"/>
        <v/>
      </c>
      <c r="AI89" s="75">
        <f t="shared" ca="1" si="35"/>
        <v>0</v>
      </c>
      <c r="AJ89" s="75">
        <f t="shared" ca="1" si="36"/>
        <v>0</v>
      </c>
    </row>
    <row r="90" spans="1:36">
      <c r="A90" s="41">
        <f t="shared" si="37"/>
        <v>24</v>
      </c>
      <c r="B90" s="150">
        <f>IF(ISNUMBER(A90),INDEX('MetaTrader Import'!$H$13:$J$5893,TRUNC(((A90-$A$39+1)-1)/3)+1,MOD((A90-$A$39+1)-1,3)+1),"")</f>
        <v>0</v>
      </c>
      <c r="C90" s="43">
        <f t="shared" ca="1" si="14"/>
        <v>17.492267268746922</v>
      </c>
      <c r="D90" s="43">
        <f t="shared" ca="1" si="15"/>
        <v>1.1227792214191343</v>
      </c>
      <c r="E90" s="43">
        <f t="shared" ca="1" si="16"/>
        <v>18.615046490166055</v>
      </c>
      <c r="F90" s="43">
        <f t="shared" ca="1" si="17"/>
        <v>1.8615046490166054</v>
      </c>
      <c r="G90" s="43">
        <f>IF(A90&lt;&gt;"",IF(A90&lt;Data!$G$11*0.25,$C$13/$G$32,IF(A90&gt;Data!$G$11*0.25,$C$13,$C$13*10)),"")</f>
        <v>1</v>
      </c>
      <c r="H90" s="43">
        <f>IF(A90&lt;&gt;"",IF(Data!$G$9="constant",$C$13,IF(Data!$G$9="squeeze",G90,F90)),"")</f>
        <v>1</v>
      </c>
      <c r="I90" s="38">
        <f ca="1">IF(ISNUMBER(A90),NORMINV(RAND(),0,IF(AND(Data!$G$9="squeeze",A90&lt;Data!$G$11*0.25),$H$32,1)*$C$30*$C$13)*($C$14*$C$12),"")</f>
        <v>4.7849936546174748E-5</v>
      </c>
      <c r="J90" s="42">
        <f ca="1">IFERROR(IF(Data!$C$6="Real",B90,I90+J89+($C$14*$C$12)*(NORMINV(RAND(),$C$15,CHOOSE($G$13,$C$13,F90,G90)))),"")</f>
        <v>1.3478406496238184</v>
      </c>
      <c r="K90" s="88">
        <f>IF(ISNUMBER(A90), IF($G$16="fixed",$G$17,MIN(H90*Data!$C$7*$C$16*0.5,$C$17*Data!$C$7))*$C$12,"")</f>
        <v>8.0000000000000007E-5</v>
      </c>
      <c r="L90" s="42">
        <f t="shared" ca="1" si="44"/>
        <v>1.3478406496238184</v>
      </c>
      <c r="M90" s="44">
        <f t="shared" ca="1" si="45"/>
        <v>1.3478806496238185</v>
      </c>
      <c r="N90" s="44">
        <f t="shared" ca="1" si="46"/>
        <v>1.3478006496238184</v>
      </c>
      <c r="O90" s="108">
        <f t="shared" ca="1" si="18"/>
        <v>-1.205717179701812</v>
      </c>
      <c r="P90" s="102">
        <f t="shared" ca="1" si="19"/>
        <v>5.6167676267793318</v>
      </c>
      <c r="Q90" s="102">
        <f t="shared" ca="1" si="20"/>
        <v>0.17893781991225149</v>
      </c>
      <c r="R90" s="120">
        <f t="shared" ca="1" si="38"/>
        <v>0</v>
      </c>
      <c r="S90" s="54">
        <f t="shared" ca="1" si="39"/>
        <v>0</v>
      </c>
      <c r="T90" s="5" t="str">
        <f t="shared" ca="1" si="21"/>
        <v/>
      </c>
      <c r="U90" s="152" t="str">
        <f t="shared" ca="1" si="22"/>
        <v/>
      </c>
      <c r="V90" s="152" t="str">
        <f t="shared" ca="1" si="23"/>
        <v/>
      </c>
      <c r="W90" s="153" t="str">
        <f t="shared" ca="1" si="24"/>
        <v/>
      </c>
      <c r="X90" s="153" t="str">
        <f t="shared" ca="1" si="25"/>
        <v/>
      </c>
      <c r="Y90" s="153" t="str">
        <f t="shared" ca="1" si="26"/>
        <v/>
      </c>
      <c r="Z90" s="153" t="str">
        <f t="shared" ca="1" si="27"/>
        <v/>
      </c>
      <c r="AA90" s="152" t="str">
        <f t="shared" ca="1" si="28"/>
        <v/>
      </c>
      <c r="AB90" s="152" t="str">
        <f t="shared" ca="1" si="29"/>
        <v/>
      </c>
      <c r="AC90" s="154" t="str">
        <f t="shared" ca="1" si="30"/>
        <v/>
      </c>
      <c r="AD90" s="154" t="str">
        <f t="shared" ca="1" si="31"/>
        <v/>
      </c>
      <c r="AE90" s="3">
        <f t="shared" ca="1" si="32"/>
        <v>0</v>
      </c>
      <c r="AF90" s="3">
        <f t="shared" ca="1" si="33"/>
        <v>0</v>
      </c>
      <c r="AG90" s="3" t="str">
        <f t="shared" ca="1" si="40"/>
        <v/>
      </c>
      <c r="AH90" s="4" t="str">
        <f t="shared" ca="1" si="34"/>
        <v/>
      </c>
      <c r="AI90" s="75">
        <f t="shared" ca="1" si="35"/>
        <v>0</v>
      </c>
      <c r="AJ90" s="75">
        <f t="shared" ca="1" si="36"/>
        <v>0</v>
      </c>
    </row>
    <row r="91" spans="1:36">
      <c r="A91" s="41">
        <f t="shared" si="37"/>
        <v>25</v>
      </c>
      <c r="B91" s="150">
        <f>IF(ISNUMBER(A91),INDEX('MetaTrader Import'!$H$13:$J$5893,TRUNC(((A91-$A$39+1)-1)/3)+1,MOD((A91-$A$39+1)-1,3)+1),"")</f>
        <v>0</v>
      </c>
      <c r="C91" s="43">
        <f t="shared" ca="1" si="14"/>
        <v>18.615046490166055</v>
      </c>
      <c r="D91" s="43">
        <f t="shared" ca="1" si="15"/>
        <v>-2.0314227675898446</v>
      </c>
      <c r="E91" s="43">
        <f t="shared" ca="1" si="16"/>
        <v>16.58362372257621</v>
      </c>
      <c r="F91" s="43">
        <f t="shared" ca="1" si="17"/>
        <v>1.6583623722576211</v>
      </c>
      <c r="G91" s="43">
        <f>IF(A91&lt;&gt;"",IF(A91&lt;Data!$G$11*0.25,$C$13/$G$32,IF(A91&gt;Data!$G$11*0.25,$C$13,$C$13*10)),"")</f>
        <v>1</v>
      </c>
      <c r="H91" s="43">
        <f>IF(A91&lt;&gt;"",IF(Data!$G$9="constant",$C$13,IF(Data!$G$9="squeeze",G91,F91)),"")</f>
        <v>1</v>
      </c>
      <c r="I91" s="38">
        <f ca="1">IF(ISNUMBER(A91),NORMINV(RAND(),0,IF(AND(Data!$G$9="squeeze",A91&lt;Data!$G$11*0.25),$H$32,1)*$C$30*$C$13)*($C$14*$C$12),"")</f>
        <v>-8.588102828878865E-6</v>
      </c>
      <c r="J91" s="42">
        <f ca="1">IFERROR(IF(Data!$C$6="Real",B91,I91+J90+($C$14*$C$12)*(NORMINV(RAND(),$C$15,CHOOSE($G$13,$C$13,F91,G91)))),"")</f>
        <v>1.3476236456213397</v>
      </c>
      <c r="K91" s="88">
        <f>IF(ISNUMBER(A91), IF($G$16="fixed",$G$17,MIN(H91*Data!$C$7*$C$16*0.5,$C$17*Data!$C$7))*$C$12,"")</f>
        <v>8.0000000000000007E-5</v>
      </c>
      <c r="L91" s="42">
        <f t="shared" ca="1" si="44"/>
        <v>1.3476236456213397</v>
      </c>
      <c r="M91" s="44">
        <f t="shared" ca="1" si="45"/>
        <v>1.3476636456213398</v>
      </c>
      <c r="N91" s="44">
        <f t="shared" ca="1" si="46"/>
        <v>1.3475836456213397</v>
      </c>
      <c r="O91" s="108">
        <f t="shared" ca="1" si="18"/>
        <v>-1.1835324560086624</v>
      </c>
      <c r="P91" s="102">
        <f t="shared" ca="1" si="19"/>
        <v>5.5256655799084982</v>
      </c>
      <c r="Q91" s="102">
        <f t="shared" ca="1" si="20"/>
        <v>0.14755754963143106</v>
      </c>
      <c r="R91" s="120">
        <f t="shared" ca="1" si="38"/>
        <v>0</v>
      </c>
      <c r="S91" s="54">
        <f t="shared" ca="1" si="39"/>
        <v>0</v>
      </c>
      <c r="T91" s="5" t="str">
        <f t="shared" ca="1" si="21"/>
        <v/>
      </c>
      <c r="U91" s="152" t="str">
        <f t="shared" ca="1" si="22"/>
        <v/>
      </c>
      <c r="V91" s="152" t="str">
        <f t="shared" ca="1" si="23"/>
        <v/>
      </c>
      <c r="W91" s="153" t="str">
        <f t="shared" ca="1" si="24"/>
        <v/>
      </c>
      <c r="X91" s="153" t="str">
        <f t="shared" ca="1" si="25"/>
        <v/>
      </c>
      <c r="Y91" s="153" t="str">
        <f t="shared" ca="1" si="26"/>
        <v/>
      </c>
      <c r="Z91" s="153" t="str">
        <f t="shared" ca="1" si="27"/>
        <v/>
      </c>
      <c r="AA91" s="152" t="str">
        <f t="shared" ca="1" si="28"/>
        <v/>
      </c>
      <c r="AB91" s="152" t="str">
        <f t="shared" ca="1" si="29"/>
        <v/>
      </c>
      <c r="AC91" s="154" t="str">
        <f t="shared" ca="1" si="30"/>
        <v/>
      </c>
      <c r="AD91" s="154" t="str">
        <f t="shared" ca="1" si="31"/>
        <v/>
      </c>
      <c r="AE91" s="3">
        <f t="shared" ca="1" si="32"/>
        <v>0</v>
      </c>
      <c r="AF91" s="3">
        <f t="shared" ca="1" si="33"/>
        <v>0</v>
      </c>
      <c r="AG91" s="3" t="str">
        <f t="shared" ca="1" si="40"/>
        <v/>
      </c>
      <c r="AH91" s="4" t="str">
        <f t="shared" ca="1" si="34"/>
        <v/>
      </c>
      <c r="AI91" s="75">
        <f t="shared" ca="1" si="35"/>
        <v>0</v>
      </c>
      <c r="AJ91" s="75">
        <f t="shared" ca="1" si="36"/>
        <v>0</v>
      </c>
    </row>
    <row r="92" spans="1:36">
      <c r="A92" s="41">
        <f t="shared" si="37"/>
        <v>26</v>
      </c>
      <c r="B92" s="150">
        <f>IF(ISNUMBER(A92),INDEX('MetaTrader Import'!$H$13:$J$5893,TRUNC(((A92-$A$39+1)-1)/3)+1,MOD((A92-$A$39+1)-1,3)+1),"")</f>
        <v>0</v>
      </c>
      <c r="C92" s="43">
        <f t="shared" ca="1" si="14"/>
        <v>16.58362372257621</v>
      </c>
      <c r="D92" s="43">
        <f t="shared" ca="1" si="15"/>
        <v>2.7053073926863727</v>
      </c>
      <c r="E92" s="43">
        <f t="shared" ca="1" si="16"/>
        <v>19.288931115262582</v>
      </c>
      <c r="F92" s="43">
        <f t="shared" ca="1" si="17"/>
        <v>1.9288931115262582</v>
      </c>
      <c r="G92" s="43">
        <f>IF(A92&lt;&gt;"",IF(A92&lt;Data!$G$11*0.25,$C$13/$G$32,IF(A92&gt;Data!$G$11*0.25,$C$13,$C$13*10)),"")</f>
        <v>1</v>
      </c>
      <c r="H92" s="43">
        <f>IF(A92&lt;&gt;"",IF(Data!$G$9="constant",$C$13,IF(Data!$G$9="squeeze",G92,F92)),"")</f>
        <v>1</v>
      </c>
      <c r="I92" s="38">
        <f ca="1">IF(ISNUMBER(A92),NORMINV(RAND(),0,IF(AND(Data!$G$9="squeeze",A92&lt;Data!$G$11*0.25),$H$32,1)*$C$30*$C$13)*($C$14*$C$12),"")</f>
        <v>1.2720804113615413E-4</v>
      </c>
      <c r="J92" s="42">
        <f ca="1">IFERROR(IF(Data!$C$6="Real",B92,I92+J91+($C$14*$C$12)*(NORMINV(RAND(),$C$15,CHOOSE($G$13,$C$13,F92,G92)))),"")</f>
        <v>1.348037049907638</v>
      </c>
      <c r="K92" s="88">
        <f>IF(ISNUMBER(A92), IF($G$16="fixed",$G$17,MIN(H92*Data!$C$7*$C$16*0.5,$C$17*Data!$C$7))*$C$12,"")</f>
        <v>8.0000000000000007E-5</v>
      </c>
      <c r="L92" s="42">
        <f t="shared" ca="1" si="44"/>
        <v>1.348037049907638</v>
      </c>
      <c r="M92" s="44">
        <f t="shared" ca="1" si="45"/>
        <v>1.348077049907638</v>
      </c>
      <c r="N92" s="44">
        <f t="shared" ca="1" si="46"/>
        <v>1.3479970499076379</v>
      </c>
      <c r="O92" s="108">
        <f t="shared" ca="1" si="18"/>
        <v>-1.047910821327642</v>
      </c>
      <c r="P92" s="102">
        <f t="shared" ca="1" si="19"/>
        <v>5.144951887595921</v>
      </c>
      <c r="Q92" s="102">
        <f t="shared" ca="1" si="20"/>
        <v>0.10631016389478813</v>
      </c>
      <c r="R92" s="120">
        <f t="shared" ca="1" si="38"/>
        <v>0</v>
      </c>
      <c r="S92" s="54">
        <f t="shared" ca="1" si="39"/>
        <v>0</v>
      </c>
      <c r="T92" s="5" t="str">
        <f t="shared" ca="1" si="21"/>
        <v/>
      </c>
      <c r="U92" s="152" t="str">
        <f t="shared" ca="1" si="22"/>
        <v/>
      </c>
      <c r="V92" s="152" t="str">
        <f t="shared" ca="1" si="23"/>
        <v/>
      </c>
      <c r="W92" s="153" t="str">
        <f t="shared" ca="1" si="24"/>
        <v/>
      </c>
      <c r="X92" s="153" t="str">
        <f t="shared" ca="1" si="25"/>
        <v/>
      </c>
      <c r="Y92" s="153" t="str">
        <f t="shared" ca="1" si="26"/>
        <v/>
      </c>
      <c r="Z92" s="153" t="str">
        <f t="shared" ca="1" si="27"/>
        <v/>
      </c>
      <c r="AA92" s="152" t="str">
        <f t="shared" ca="1" si="28"/>
        <v/>
      </c>
      <c r="AB92" s="152" t="str">
        <f t="shared" ca="1" si="29"/>
        <v/>
      </c>
      <c r="AC92" s="154" t="str">
        <f t="shared" ca="1" si="30"/>
        <v/>
      </c>
      <c r="AD92" s="154" t="str">
        <f t="shared" ca="1" si="31"/>
        <v/>
      </c>
      <c r="AE92" s="3">
        <f t="shared" ca="1" si="32"/>
        <v>0</v>
      </c>
      <c r="AF92" s="3">
        <f t="shared" ca="1" si="33"/>
        <v>0</v>
      </c>
      <c r="AG92" s="3" t="str">
        <f t="shared" ca="1" si="40"/>
        <v/>
      </c>
      <c r="AH92" s="4" t="str">
        <f t="shared" ca="1" si="34"/>
        <v/>
      </c>
      <c r="AI92" s="75">
        <f t="shared" ca="1" si="35"/>
        <v>0</v>
      </c>
      <c r="AJ92" s="75">
        <f t="shared" ca="1" si="36"/>
        <v>0</v>
      </c>
    </row>
    <row r="93" spans="1:36">
      <c r="A93" s="41">
        <f t="shared" si="37"/>
        <v>27</v>
      </c>
      <c r="B93" s="150">
        <f>IF(ISNUMBER(A93),INDEX('MetaTrader Import'!$H$13:$J$5893,TRUNC(((A93-$A$39+1)-1)/3)+1,MOD((A93-$A$39+1)-1,3)+1),"")</f>
        <v>0</v>
      </c>
      <c r="C93" s="43">
        <f t="shared" ca="1" si="14"/>
        <v>19.288931115262582</v>
      </c>
      <c r="D93" s="43">
        <f t="shared" ca="1" si="15"/>
        <v>-1.0529074408719357</v>
      </c>
      <c r="E93" s="43">
        <f t="shared" ca="1" si="16"/>
        <v>18.236023674390644</v>
      </c>
      <c r="F93" s="43">
        <f t="shared" ca="1" si="17"/>
        <v>1.8236023674390645</v>
      </c>
      <c r="G93" s="43">
        <f>IF(A93&lt;&gt;"",IF(A93&lt;Data!$G$11*0.25,$C$13/$G$32,IF(A93&gt;Data!$G$11*0.25,$C$13,$C$13*10)),"")</f>
        <v>1</v>
      </c>
      <c r="H93" s="43">
        <f>IF(A93&lt;&gt;"",IF(Data!$G$9="constant",$C$13,IF(Data!$G$9="squeeze",G93,F93)),"")</f>
        <v>1</v>
      </c>
      <c r="I93" s="38">
        <f ca="1">IF(ISNUMBER(A93),NORMINV(RAND(),0,IF(AND(Data!$G$9="squeeze",A93&lt;Data!$G$11*0.25),$H$32,1)*$C$30*$C$13)*($C$14*$C$12),"")</f>
        <v>-3.0612986203633756E-5</v>
      </c>
      <c r="J93" s="42">
        <f ca="1">IFERROR(IF(Data!$C$6="Real",B93,I93+J92+($C$14*$C$12)*(NORMINV(RAND(),$C$15,CHOOSE($G$13,$C$13,F93,G93)))),"")</f>
        <v>1.3481129017606228</v>
      </c>
      <c r="K93" s="88">
        <f>IF(ISNUMBER(A93), IF($G$16="fixed",$G$17,MIN(H93*Data!$C$7*$C$16*0.5,$C$17*Data!$C$7))*$C$12,"")</f>
        <v>8.0000000000000007E-5</v>
      </c>
      <c r="L93" s="42">
        <f t="shared" ca="1" si="44"/>
        <v>1.3481129017606228</v>
      </c>
      <c r="M93" s="44">
        <f t="shared" ca="1" si="45"/>
        <v>1.3481529017606229</v>
      </c>
      <c r="N93" s="44">
        <f t="shared" ca="1" si="46"/>
        <v>1.3480729017606228</v>
      </c>
      <c r="O93" s="108">
        <f t="shared" ca="1" si="18"/>
        <v>-0.88332763502695688</v>
      </c>
      <c r="P93" s="102">
        <f t="shared" ca="1" si="19"/>
        <v>4.7261103815542178</v>
      </c>
      <c r="Q93" s="102">
        <f t="shared" ca="1" si="20"/>
        <v>5.545510512264188E-2</v>
      </c>
      <c r="R93" s="120">
        <f t="shared" ca="1" si="38"/>
        <v>0</v>
      </c>
      <c r="S93" s="54">
        <f t="shared" ca="1" si="39"/>
        <v>0</v>
      </c>
      <c r="T93" s="5" t="str">
        <f t="shared" ca="1" si="21"/>
        <v/>
      </c>
      <c r="U93" s="152" t="str">
        <f t="shared" ca="1" si="22"/>
        <v/>
      </c>
      <c r="V93" s="152" t="str">
        <f t="shared" ca="1" si="23"/>
        <v/>
      </c>
      <c r="W93" s="153" t="str">
        <f t="shared" ca="1" si="24"/>
        <v/>
      </c>
      <c r="X93" s="153" t="str">
        <f t="shared" ca="1" si="25"/>
        <v/>
      </c>
      <c r="Y93" s="153" t="str">
        <f t="shared" ca="1" si="26"/>
        <v/>
      </c>
      <c r="Z93" s="153" t="str">
        <f t="shared" ca="1" si="27"/>
        <v/>
      </c>
      <c r="AA93" s="152" t="str">
        <f t="shared" ca="1" si="28"/>
        <v/>
      </c>
      <c r="AB93" s="152" t="str">
        <f t="shared" ca="1" si="29"/>
        <v/>
      </c>
      <c r="AC93" s="154" t="str">
        <f t="shared" ca="1" si="30"/>
        <v/>
      </c>
      <c r="AD93" s="154" t="str">
        <f t="shared" ca="1" si="31"/>
        <v/>
      </c>
      <c r="AE93" s="3">
        <f t="shared" ca="1" si="32"/>
        <v>0</v>
      </c>
      <c r="AF93" s="3">
        <f t="shared" ca="1" si="33"/>
        <v>0</v>
      </c>
      <c r="AG93" s="3" t="str">
        <f t="shared" ca="1" si="40"/>
        <v/>
      </c>
      <c r="AH93" s="4" t="str">
        <f t="shared" ca="1" si="34"/>
        <v/>
      </c>
      <c r="AI93" s="75">
        <f t="shared" ca="1" si="35"/>
        <v>0</v>
      </c>
      <c r="AJ93" s="75">
        <f t="shared" ca="1" si="36"/>
        <v>0</v>
      </c>
    </row>
    <row r="94" spans="1:36">
      <c r="A94" s="41">
        <f t="shared" si="37"/>
        <v>28</v>
      </c>
      <c r="B94" s="150">
        <f>IF(ISNUMBER(A94),INDEX('MetaTrader Import'!$H$13:$J$5893,TRUNC(((A94-$A$39+1)-1)/3)+1,MOD((A94-$A$39+1)-1,3)+1),"")</f>
        <v>0</v>
      </c>
      <c r="C94" s="43">
        <f t="shared" ca="1" si="14"/>
        <v>18.236023674390644</v>
      </c>
      <c r="D94" s="43">
        <f t="shared" ca="1" si="15"/>
        <v>4.628944929836381</v>
      </c>
      <c r="E94" s="43">
        <f t="shared" ca="1" si="16"/>
        <v>22.864968604227023</v>
      </c>
      <c r="F94" s="43">
        <f t="shared" ca="1" si="17"/>
        <v>2.2864968604227025</v>
      </c>
      <c r="G94" s="43">
        <f>IF(A94&lt;&gt;"",IF(A94&lt;Data!$G$11*0.25,$C$13/$G$32,IF(A94&gt;Data!$G$11*0.25,$C$13,$C$13*10)),"")</f>
        <v>1</v>
      </c>
      <c r="H94" s="43">
        <f>IF(A94&lt;&gt;"",IF(Data!$G$9="constant",$C$13,IF(Data!$G$9="squeeze",G94,F94)),"")</f>
        <v>1</v>
      </c>
      <c r="I94" s="38">
        <f ca="1">IF(ISNUMBER(A94),NORMINV(RAND(),0,IF(AND(Data!$G$9="squeeze",A94&lt;Data!$G$11*0.25),$H$32,1)*$C$30*$C$13)*($C$14*$C$12),"")</f>
        <v>5.4070220259830159E-5</v>
      </c>
      <c r="J94" s="42">
        <f ca="1">IFERROR(IF(Data!$C$6="Real",B94,I94+J93+($C$14*$C$12)*(NORMINV(RAND(),$C$15,CHOOSE($G$13,$C$13,F94,G94)))),"")</f>
        <v>1.3480251498334717</v>
      </c>
      <c r="K94" s="88">
        <f>IF(ISNUMBER(A94), IF($G$16="fixed",$G$17,MIN(H94*Data!$C$7*$C$16*0.5,$C$17*Data!$C$7))*$C$12,"")</f>
        <v>8.0000000000000007E-5</v>
      </c>
      <c r="L94" s="42">
        <f t="shared" ca="1" si="44"/>
        <v>1.3480251498334717</v>
      </c>
      <c r="M94" s="44">
        <f t="shared" ca="1" si="45"/>
        <v>1.3480651498334717</v>
      </c>
      <c r="N94" s="44">
        <f t="shared" ca="1" si="46"/>
        <v>1.3479851498334716</v>
      </c>
      <c r="O94" s="108">
        <f t="shared" ca="1" si="18"/>
        <v>-0.78410939486566511</v>
      </c>
      <c r="P94" s="102">
        <f t="shared" ca="1" si="19"/>
        <v>4.5083515455432179</v>
      </c>
      <c r="Q94" s="102">
        <f t="shared" ca="1" si="20"/>
        <v>1.5218831109203869E-2</v>
      </c>
      <c r="R94" s="120">
        <f t="shared" ca="1" si="38"/>
        <v>0</v>
      </c>
      <c r="S94" s="54">
        <f t="shared" ca="1" si="39"/>
        <v>0</v>
      </c>
      <c r="T94" s="5" t="str">
        <f t="shared" ca="1" si="21"/>
        <v/>
      </c>
      <c r="U94" s="152" t="str">
        <f t="shared" ca="1" si="22"/>
        <v/>
      </c>
      <c r="V94" s="152" t="str">
        <f t="shared" ca="1" si="23"/>
        <v/>
      </c>
      <c r="W94" s="153" t="str">
        <f t="shared" ca="1" si="24"/>
        <v/>
      </c>
      <c r="X94" s="153" t="str">
        <f t="shared" ca="1" si="25"/>
        <v/>
      </c>
      <c r="Y94" s="153" t="str">
        <f t="shared" ca="1" si="26"/>
        <v/>
      </c>
      <c r="Z94" s="153" t="str">
        <f t="shared" ca="1" si="27"/>
        <v/>
      </c>
      <c r="AA94" s="152" t="str">
        <f t="shared" ca="1" si="28"/>
        <v/>
      </c>
      <c r="AB94" s="152" t="str">
        <f t="shared" ca="1" si="29"/>
        <v/>
      </c>
      <c r="AC94" s="154" t="str">
        <f t="shared" ca="1" si="30"/>
        <v/>
      </c>
      <c r="AD94" s="154" t="str">
        <f t="shared" ca="1" si="31"/>
        <v/>
      </c>
      <c r="AE94" s="3">
        <f t="shared" ca="1" si="32"/>
        <v>0</v>
      </c>
      <c r="AF94" s="3">
        <f t="shared" ca="1" si="33"/>
        <v>0</v>
      </c>
      <c r="AG94" s="3" t="str">
        <f t="shared" ca="1" si="40"/>
        <v/>
      </c>
      <c r="AH94" s="4" t="str">
        <f t="shared" ca="1" si="34"/>
        <v/>
      </c>
      <c r="AI94" s="75">
        <f t="shared" ca="1" si="35"/>
        <v>0</v>
      </c>
      <c r="AJ94" s="75">
        <f t="shared" ca="1" si="36"/>
        <v>0</v>
      </c>
    </row>
    <row r="95" spans="1:36">
      <c r="A95" s="41">
        <f t="shared" si="37"/>
        <v>29</v>
      </c>
      <c r="B95" s="150">
        <f>IF(ISNUMBER(A95),INDEX('MetaTrader Import'!$H$13:$J$5893,TRUNC(((A95-$A$39+1)-1)/3)+1,MOD((A95-$A$39+1)-1,3)+1),"")</f>
        <v>0</v>
      </c>
      <c r="C95" s="43">
        <f t="shared" ca="1" si="14"/>
        <v>22.864968604227023</v>
      </c>
      <c r="D95" s="43">
        <f t="shared" ca="1" si="15"/>
        <v>-0.98524453684300772</v>
      </c>
      <c r="E95" s="43">
        <f t="shared" ca="1" si="16"/>
        <v>21.879724067384014</v>
      </c>
      <c r="F95" s="43">
        <f t="shared" ca="1" si="17"/>
        <v>2.1879724067384014</v>
      </c>
      <c r="G95" s="43">
        <f>IF(A95&lt;&gt;"",IF(A95&lt;Data!$G$11*0.25,$C$13/$G$32,IF(A95&gt;Data!$G$11*0.25,$C$13,$C$13*10)),"")</f>
        <v>1</v>
      </c>
      <c r="H95" s="43">
        <f>IF(A95&lt;&gt;"",IF(Data!$G$9="constant",$C$13,IF(Data!$G$9="squeeze",G95,F95)),"")</f>
        <v>1</v>
      </c>
      <c r="I95" s="38">
        <f ca="1">IF(ISNUMBER(A95),NORMINV(RAND(),0,IF(AND(Data!$G$9="squeeze",A95&lt;Data!$G$11*0.25),$H$32,1)*$C$30*$C$13)*($C$14*$C$12),"")</f>
        <v>1.5375425593412401E-5</v>
      </c>
      <c r="J95" s="42">
        <f ca="1">IFERROR(IF(Data!$C$6="Real",B95,I95+J94+($C$14*$C$12)*(NORMINV(RAND(),$C$15,CHOOSE($G$13,$C$13,F95,G95)))),"")</f>
        <v>1.3480292742982649</v>
      </c>
      <c r="K95" s="88">
        <f>IF(ISNUMBER(A95), IF($G$16="fixed",$G$17,MIN(H95*Data!$C$7*$C$16*0.5,$C$17*Data!$C$7))*$C$12,"")</f>
        <v>8.0000000000000007E-5</v>
      </c>
      <c r="L95" s="42">
        <f t="shared" ca="1" si="44"/>
        <v>1.3480292742982649</v>
      </c>
      <c r="M95" s="44">
        <f t="shared" ca="1" si="45"/>
        <v>1.348069274298265</v>
      </c>
      <c r="N95" s="44">
        <f t="shared" ca="1" si="46"/>
        <v>1.3479892742982649</v>
      </c>
      <c r="O95" s="108">
        <f t="shared" ca="1" si="18"/>
        <v>-0.60526287983134597</v>
      </c>
      <c r="P95" s="102">
        <f t="shared" ca="1" si="19"/>
        <v>3.9826234932310993</v>
      </c>
      <c r="Q95" s="102">
        <f t="shared" ca="1" si="20"/>
        <v>-2.96411100684385E-2</v>
      </c>
      <c r="R95" s="120">
        <f t="shared" ca="1" si="38"/>
        <v>0</v>
      </c>
      <c r="S95" s="54">
        <f t="shared" ca="1" si="39"/>
        <v>0</v>
      </c>
      <c r="T95" s="5" t="str">
        <f t="shared" ca="1" si="21"/>
        <v/>
      </c>
      <c r="U95" s="152" t="str">
        <f t="shared" ca="1" si="22"/>
        <v/>
      </c>
      <c r="V95" s="152" t="str">
        <f t="shared" ca="1" si="23"/>
        <v/>
      </c>
      <c r="W95" s="153" t="str">
        <f t="shared" ca="1" si="24"/>
        <v/>
      </c>
      <c r="X95" s="153" t="str">
        <f t="shared" ca="1" si="25"/>
        <v/>
      </c>
      <c r="Y95" s="153" t="str">
        <f t="shared" ca="1" si="26"/>
        <v/>
      </c>
      <c r="Z95" s="153" t="str">
        <f t="shared" ca="1" si="27"/>
        <v/>
      </c>
      <c r="AA95" s="152" t="str">
        <f t="shared" ca="1" si="28"/>
        <v/>
      </c>
      <c r="AB95" s="152" t="str">
        <f t="shared" ca="1" si="29"/>
        <v/>
      </c>
      <c r="AC95" s="154" t="str">
        <f t="shared" ca="1" si="30"/>
        <v/>
      </c>
      <c r="AD95" s="154" t="str">
        <f t="shared" ca="1" si="31"/>
        <v/>
      </c>
      <c r="AE95" s="3">
        <f t="shared" ca="1" si="32"/>
        <v>0</v>
      </c>
      <c r="AF95" s="3">
        <f t="shared" ca="1" si="33"/>
        <v>0</v>
      </c>
      <c r="AG95" s="3" t="str">
        <f t="shared" ca="1" si="40"/>
        <v/>
      </c>
      <c r="AH95" s="4" t="str">
        <f t="shared" ca="1" si="34"/>
        <v/>
      </c>
      <c r="AI95" s="75">
        <f t="shared" ca="1" si="35"/>
        <v>0</v>
      </c>
      <c r="AJ95" s="75">
        <f t="shared" ca="1" si="36"/>
        <v>0</v>
      </c>
    </row>
    <row r="96" spans="1:36">
      <c r="A96" s="41">
        <f t="shared" si="37"/>
        <v>30</v>
      </c>
      <c r="B96" s="150">
        <f>IF(ISNUMBER(A96),INDEX('MetaTrader Import'!$H$13:$J$5893,TRUNC(((A96-$A$39+1)-1)/3)+1,MOD((A96-$A$39+1)-1,3)+1),"")</f>
        <v>0</v>
      </c>
      <c r="C96" s="43">
        <f t="shared" ca="1" si="14"/>
        <v>21.879724067384014</v>
      </c>
      <c r="D96" s="43">
        <f t="shared" ca="1" si="15"/>
        <v>-1.5644673021682374</v>
      </c>
      <c r="E96" s="43">
        <f t="shared" ca="1" si="16"/>
        <v>20.315256765215779</v>
      </c>
      <c r="F96" s="43">
        <f t="shared" ca="1" si="17"/>
        <v>2.0315256765215777</v>
      </c>
      <c r="G96" s="43">
        <f>IF(A96&lt;&gt;"",IF(A96&lt;Data!$G$11*0.25,$C$13/$G$32,IF(A96&gt;Data!$G$11*0.25,$C$13,$C$13*10)),"")</f>
        <v>1</v>
      </c>
      <c r="H96" s="43">
        <f>IF(A96&lt;&gt;"",IF(Data!$G$9="constant",$C$13,IF(Data!$G$9="squeeze",G96,F96)),"")</f>
        <v>1</v>
      </c>
      <c r="I96" s="38">
        <f ca="1">IF(ISNUMBER(A96),NORMINV(RAND(),0,IF(AND(Data!$G$9="squeeze",A96&lt;Data!$G$11*0.25),$H$32,1)*$C$30*$C$13)*($C$14*$C$12),"")</f>
        <v>-2.093905404091189E-4</v>
      </c>
      <c r="J96" s="42">
        <f ca="1">IFERROR(IF(Data!$C$6="Real",B96,I96+J95+($C$14*$C$12)*(NORMINV(RAND(),$C$15,CHOOSE($G$13,$C$13,F96,G96)))),"")</f>
        <v>1.3478974842427622</v>
      </c>
      <c r="K96" s="88">
        <f>IF(ISNUMBER(A96), IF($G$16="fixed",$G$17,MIN(H96*Data!$C$7*$C$16*0.5,$C$17*Data!$C$7))*$C$12,"")</f>
        <v>8.0000000000000007E-5</v>
      </c>
      <c r="L96" s="42">
        <f t="shared" ca="1" si="44"/>
        <v>1.3478974842427622</v>
      </c>
      <c r="M96" s="44">
        <f t="shared" ca="1" si="45"/>
        <v>1.3479374842427623</v>
      </c>
      <c r="N96" s="44">
        <f t="shared" ca="1" si="46"/>
        <v>1.3478574842427622</v>
      </c>
      <c r="O96" s="108">
        <f t="shared" ca="1" si="18"/>
        <v>-0.50437039954503193</v>
      </c>
      <c r="P96" s="102">
        <f t="shared" ca="1" si="19"/>
        <v>3.7050051910078232</v>
      </c>
      <c r="Q96" s="102">
        <f t="shared" ca="1" si="20"/>
        <v>-6.8168883154031287E-2</v>
      </c>
      <c r="R96" s="120">
        <f t="shared" ca="1" si="38"/>
        <v>0</v>
      </c>
      <c r="S96" s="54">
        <f t="shared" ca="1" si="39"/>
        <v>0</v>
      </c>
      <c r="T96" s="5" t="str">
        <f t="shared" ca="1" si="21"/>
        <v/>
      </c>
      <c r="U96" s="152" t="str">
        <f t="shared" ca="1" si="22"/>
        <v/>
      </c>
      <c r="V96" s="152" t="str">
        <f t="shared" ca="1" si="23"/>
        <v/>
      </c>
      <c r="W96" s="153" t="str">
        <f t="shared" ca="1" si="24"/>
        <v/>
      </c>
      <c r="X96" s="153" t="str">
        <f t="shared" ca="1" si="25"/>
        <v/>
      </c>
      <c r="Y96" s="153" t="str">
        <f t="shared" ca="1" si="26"/>
        <v/>
      </c>
      <c r="Z96" s="153" t="str">
        <f t="shared" ca="1" si="27"/>
        <v/>
      </c>
      <c r="AA96" s="152" t="str">
        <f t="shared" ca="1" si="28"/>
        <v/>
      </c>
      <c r="AB96" s="152" t="str">
        <f t="shared" ca="1" si="29"/>
        <v/>
      </c>
      <c r="AC96" s="154" t="str">
        <f t="shared" ca="1" si="30"/>
        <v/>
      </c>
      <c r="AD96" s="154" t="str">
        <f t="shared" ca="1" si="31"/>
        <v/>
      </c>
      <c r="AE96" s="3">
        <f t="shared" ca="1" si="32"/>
        <v>0</v>
      </c>
      <c r="AF96" s="3">
        <f t="shared" ca="1" si="33"/>
        <v>0</v>
      </c>
      <c r="AG96" s="3" t="str">
        <f t="shared" ca="1" si="40"/>
        <v/>
      </c>
      <c r="AH96" s="4" t="str">
        <f t="shared" ca="1" si="34"/>
        <v/>
      </c>
      <c r="AI96" s="75">
        <f t="shared" ca="1" si="35"/>
        <v>0</v>
      </c>
      <c r="AJ96" s="75">
        <f t="shared" ca="1" si="36"/>
        <v>0</v>
      </c>
    </row>
    <row r="97" spans="1:36">
      <c r="A97" s="41">
        <f t="shared" si="37"/>
        <v>31</v>
      </c>
      <c r="B97" s="150">
        <f>IF(ISNUMBER(A97),INDEX('MetaTrader Import'!$H$13:$J$5893,TRUNC(((A97-$A$39+1)-1)/3)+1,MOD((A97-$A$39+1)-1,3)+1),"")</f>
        <v>0</v>
      </c>
      <c r="C97" s="43">
        <f t="shared" ca="1" si="14"/>
        <v>20.315256765215779</v>
      </c>
      <c r="D97" s="43">
        <f t="shared" ca="1" si="15"/>
        <v>0.34762174900210047</v>
      </c>
      <c r="E97" s="43">
        <f t="shared" ca="1" si="16"/>
        <v>20.66287851421788</v>
      </c>
      <c r="F97" s="43">
        <f t="shared" ca="1" si="17"/>
        <v>2.0662878514217882</v>
      </c>
      <c r="G97" s="43">
        <f>IF(A97&lt;&gt;"",IF(A97&lt;Data!$G$11*0.25,$C$13/$G$32,IF(A97&gt;Data!$G$11*0.25,$C$13,$C$13*10)),"")</f>
        <v>1</v>
      </c>
      <c r="H97" s="43">
        <f>IF(A97&lt;&gt;"",IF(Data!$G$9="constant",$C$13,IF(Data!$G$9="squeeze",G97,F97)),"")</f>
        <v>1</v>
      </c>
      <c r="I97" s="38">
        <f ca="1">IF(ISNUMBER(A97),NORMINV(RAND(),0,IF(AND(Data!$G$9="squeeze",A97&lt;Data!$G$11*0.25),$H$32,1)*$C$30*$C$13)*($C$14*$C$12),"")</f>
        <v>6.4995611646495778E-5</v>
      </c>
      <c r="J97" s="42">
        <f ca="1">IFERROR(IF(Data!$C$6="Real",B97,I97+J96+($C$14*$C$12)*(NORMINV(RAND(),$C$15,CHOOSE($G$13,$C$13,F97,G97)))),"")</f>
        <v>1.3480058167921938</v>
      </c>
      <c r="K97" s="88">
        <f>IF(ISNUMBER(A97), IF($G$16="fixed",$G$17,MIN(H97*Data!$C$7*$C$16*0.5,$C$17*Data!$C$7))*$C$12,"")</f>
        <v>8.0000000000000007E-5</v>
      </c>
      <c r="L97" s="42">
        <f t="shared" ca="1" si="44"/>
        <v>1.3480058167921938</v>
      </c>
      <c r="M97" s="44">
        <f t="shared" ca="1" si="45"/>
        <v>1.3480458167921938</v>
      </c>
      <c r="N97" s="44">
        <f t="shared" ca="1" si="46"/>
        <v>1.3479658167921937</v>
      </c>
      <c r="O97" s="108">
        <f t="shared" ca="1" si="18"/>
        <v>-0.33468570695601085</v>
      </c>
      <c r="P97" s="102">
        <f t="shared" ca="1" si="19"/>
        <v>3.2273767220585818</v>
      </c>
      <c r="Q97" s="102">
        <f t="shared" ca="1" si="20"/>
        <v>-0.10842376020186784</v>
      </c>
      <c r="R97" s="120">
        <f t="shared" ca="1" si="38"/>
        <v>0</v>
      </c>
      <c r="S97" s="54">
        <f t="shared" ca="1" si="39"/>
        <v>0</v>
      </c>
      <c r="T97" s="5" t="str">
        <f t="shared" ca="1" si="21"/>
        <v/>
      </c>
      <c r="U97" s="152" t="str">
        <f t="shared" ca="1" si="22"/>
        <v/>
      </c>
      <c r="V97" s="152" t="str">
        <f t="shared" ca="1" si="23"/>
        <v/>
      </c>
      <c r="W97" s="153" t="str">
        <f t="shared" ca="1" si="24"/>
        <v/>
      </c>
      <c r="X97" s="153" t="str">
        <f t="shared" ca="1" si="25"/>
        <v/>
      </c>
      <c r="Y97" s="153" t="str">
        <f t="shared" ca="1" si="26"/>
        <v/>
      </c>
      <c r="Z97" s="153" t="str">
        <f t="shared" ca="1" si="27"/>
        <v/>
      </c>
      <c r="AA97" s="152" t="str">
        <f t="shared" ca="1" si="28"/>
        <v/>
      </c>
      <c r="AB97" s="152" t="str">
        <f t="shared" ca="1" si="29"/>
        <v/>
      </c>
      <c r="AC97" s="154" t="str">
        <f t="shared" ca="1" si="30"/>
        <v/>
      </c>
      <c r="AD97" s="154" t="str">
        <f t="shared" ca="1" si="31"/>
        <v/>
      </c>
      <c r="AE97" s="3">
        <f t="shared" ca="1" si="32"/>
        <v>0</v>
      </c>
      <c r="AF97" s="3">
        <f t="shared" ca="1" si="33"/>
        <v>0</v>
      </c>
      <c r="AG97" s="3" t="str">
        <f t="shared" ca="1" si="40"/>
        <v/>
      </c>
      <c r="AH97" s="4" t="str">
        <f t="shared" ca="1" si="34"/>
        <v/>
      </c>
      <c r="AI97" s="75">
        <f t="shared" ca="1" si="35"/>
        <v>0</v>
      </c>
      <c r="AJ97" s="75">
        <f t="shared" ca="1" si="36"/>
        <v>0</v>
      </c>
    </row>
    <row r="98" spans="1:36">
      <c r="A98" s="41">
        <f t="shared" si="37"/>
        <v>32</v>
      </c>
      <c r="B98" s="150">
        <f>IF(ISNUMBER(A98),INDEX('MetaTrader Import'!$H$13:$J$5893,TRUNC(((A98-$A$39+1)-1)/3)+1,MOD((A98-$A$39+1)-1,3)+1),"")</f>
        <v>0</v>
      </c>
      <c r="C98" s="43">
        <f t="shared" ca="1" si="14"/>
        <v>20.66287851421788</v>
      </c>
      <c r="D98" s="43">
        <f t="shared" ca="1" si="15"/>
        <v>-0.84608717579949444</v>
      </c>
      <c r="E98" s="43">
        <f t="shared" ca="1" si="16"/>
        <v>19.816791338418387</v>
      </c>
      <c r="F98" s="43">
        <f t="shared" ca="1" si="17"/>
        <v>1.9816791338418387</v>
      </c>
      <c r="G98" s="43">
        <f>IF(A98&lt;&gt;"",IF(A98&lt;Data!$G$11*0.25,$C$13/$G$32,IF(A98&gt;Data!$G$11*0.25,$C$13,$C$13*10)),"")</f>
        <v>1</v>
      </c>
      <c r="H98" s="43">
        <f>IF(A98&lt;&gt;"",IF(Data!$G$9="constant",$C$13,IF(Data!$G$9="squeeze",G98,F98)),"")</f>
        <v>1</v>
      </c>
      <c r="I98" s="38">
        <f ca="1">IF(ISNUMBER(A98),NORMINV(RAND(),0,IF(AND(Data!$G$9="squeeze",A98&lt;Data!$G$11*0.25),$H$32,1)*$C$30*$C$13)*($C$14*$C$12),"")</f>
        <v>3.2751648239676974E-6</v>
      </c>
      <c r="J98" s="42">
        <f ca="1">IFERROR(IF(Data!$C$6="Real",B98,I98+J97+($C$14*$C$12)*(NORMINV(RAND(),$C$15,CHOOSE($G$13,$C$13,F98,G98)))),"")</f>
        <v>1.3477676243433008</v>
      </c>
      <c r="K98" s="88">
        <f>IF(ISNUMBER(A98), IF($G$16="fixed",$G$17,MIN(H98*Data!$C$7*$C$16*0.5,$C$17*Data!$C$7))*$C$12,"")</f>
        <v>8.0000000000000007E-5</v>
      </c>
      <c r="L98" s="42">
        <f t="shared" ca="1" si="44"/>
        <v>1.3477676243433008</v>
      </c>
      <c r="M98" s="44">
        <f t="shared" ca="1" si="45"/>
        <v>1.3478076243433008</v>
      </c>
      <c r="N98" s="44">
        <f t="shared" ca="1" si="46"/>
        <v>1.3477276243433007</v>
      </c>
      <c r="O98" s="108">
        <f t="shared" ca="1" si="18"/>
        <v>-0.16891031289841976</v>
      </c>
      <c r="P98" s="102">
        <f t="shared" ca="1" si="19"/>
        <v>2.3815240854041795</v>
      </c>
      <c r="Q98" s="102">
        <f t="shared" ca="1" si="20"/>
        <v>-0.16755845433169828</v>
      </c>
      <c r="R98" s="120">
        <f t="shared" ca="1" si="38"/>
        <v>0</v>
      </c>
      <c r="S98" s="54">
        <f t="shared" ca="1" si="39"/>
        <v>0</v>
      </c>
      <c r="T98" s="5" t="str">
        <f t="shared" ca="1" si="21"/>
        <v/>
      </c>
      <c r="U98" s="152" t="str">
        <f t="shared" ca="1" si="22"/>
        <v/>
      </c>
      <c r="V98" s="152" t="str">
        <f t="shared" ca="1" si="23"/>
        <v/>
      </c>
      <c r="W98" s="153" t="str">
        <f t="shared" ca="1" si="24"/>
        <v/>
      </c>
      <c r="X98" s="153" t="str">
        <f t="shared" ca="1" si="25"/>
        <v/>
      </c>
      <c r="Y98" s="153" t="str">
        <f t="shared" ca="1" si="26"/>
        <v/>
      </c>
      <c r="Z98" s="153" t="str">
        <f t="shared" ca="1" si="27"/>
        <v/>
      </c>
      <c r="AA98" s="152" t="str">
        <f t="shared" ca="1" si="28"/>
        <v/>
      </c>
      <c r="AB98" s="152" t="str">
        <f t="shared" ca="1" si="29"/>
        <v/>
      </c>
      <c r="AC98" s="154" t="str">
        <f t="shared" ca="1" si="30"/>
        <v/>
      </c>
      <c r="AD98" s="154" t="str">
        <f t="shared" ca="1" si="31"/>
        <v/>
      </c>
      <c r="AE98" s="3">
        <f t="shared" ca="1" si="32"/>
        <v>0</v>
      </c>
      <c r="AF98" s="3">
        <f t="shared" ca="1" si="33"/>
        <v>0</v>
      </c>
      <c r="AG98" s="3" t="str">
        <f t="shared" ca="1" si="40"/>
        <v/>
      </c>
      <c r="AH98" s="4" t="str">
        <f t="shared" ca="1" si="34"/>
        <v/>
      </c>
      <c r="AI98" s="75">
        <f t="shared" ca="1" si="35"/>
        <v>0</v>
      </c>
      <c r="AJ98" s="75">
        <f t="shared" ca="1" si="36"/>
        <v>0</v>
      </c>
    </row>
    <row r="99" spans="1:36">
      <c r="A99" s="41">
        <f t="shared" si="37"/>
        <v>33</v>
      </c>
      <c r="B99" s="150">
        <f>IF(ISNUMBER(A99),INDEX('MetaTrader Import'!$H$13:$J$5893,TRUNC(((A99-$A$39+1)-1)/3)+1,MOD((A99-$A$39+1)-1,3)+1),"")</f>
        <v>0</v>
      </c>
      <c r="C99" s="43">
        <f t="shared" ca="1" si="14"/>
        <v>19.816791338418387</v>
      </c>
      <c r="D99" s="43">
        <f t="shared" ca="1" si="15"/>
        <v>3.2111999553813635</v>
      </c>
      <c r="E99" s="43">
        <f t="shared" ca="1" si="16"/>
        <v>23.027991293799751</v>
      </c>
      <c r="F99" s="43">
        <f t="shared" ca="1" si="17"/>
        <v>2.302799129379975</v>
      </c>
      <c r="G99" s="43">
        <f>IF(A99&lt;&gt;"",IF(A99&lt;Data!$G$11*0.25,$C$13/$G$32,IF(A99&gt;Data!$G$11*0.25,$C$13,$C$13*10)),"")</f>
        <v>1</v>
      </c>
      <c r="H99" s="43">
        <f>IF(A99&lt;&gt;"",IF(Data!$G$9="constant",$C$13,IF(Data!$G$9="squeeze",G99,F99)),"")</f>
        <v>1</v>
      </c>
      <c r="I99" s="38">
        <f ca="1">IF(ISNUMBER(A99),NORMINV(RAND(),0,IF(AND(Data!$G$9="squeeze",A99&lt;Data!$G$11*0.25),$H$32,1)*$C$30*$C$13)*($C$14*$C$12),"")</f>
        <v>-9.8752627150195836E-5</v>
      </c>
      <c r="J99" s="42">
        <f ca="1">IFERROR(IF(Data!$C$6="Real",B99,I99+J98+($C$14*$C$12)*(NORMINV(RAND(),$C$15,CHOOSE($G$13,$C$13,F99,G99)))),"")</f>
        <v>1.3474899600793799</v>
      </c>
      <c r="K99" s="88">
        <f>IF(ISNUMBER(A99), IF($G$16="fixed",$G$17,MIN(H99*Data!$C$7*$C$16*0.5,$C$17*Data!$C$7))*$C$12,"")</f>
        <v>8.0000000000000007E-5</v>
      </c>
      <c r="L99" s="42">
        <f t="shared" ca="1" si="44"/>
        <v>1.3474899600793799</v>
      </c>
      <c r="M99" s="44">
        <f t="shared" ca="1" si="45"/>
        <v>1.34752996007938</v>
      </c>
      <c r="N99" s="44">
        <f t="shared" ca="1" si="46"/>
        <v>1.3474499600793799</v>
      </c>
      <c r="O99" s="108">
        <f t="shared" ca="1" si="18"/>
        <v>-0.15713145997585984</v>
      </c>
      <c r="P99" s="102">
        <f t="shared" ca="1" si="19"/>
        <v>2.3200142238249937</v>
      </c>
      <c r="Q99" s="102">
        <f t="shared" ca="1" si="20"/>
        <v>-0.21917071185644263</v>
      </c>
      <c r="R99" s="120">
        <f t="shared" ca="1" si="38"/>
        <v>0</v>
      </c>
      <c r="S99" s="54">
        <f t="shared" ca="1" si="39"/>
        <v>0</v>
      </c>
      <c r="T99" s="5" t="str">
        <f t="shared" ca="1" si="21"/>
        <v/>
      </c>
      <c r="U99" s="152" t="str">
        <f t="shared" ca="1" si="22"/>
        <v/>
      </c>
      <c r="V99" s="152" t="str">
        <f t="shared" ca="1" si="23"/>
        <v/>
      </c>
      <c r="W99" s="153" t="str">
        <f t="shared" ca="1" si="24"/>
        <v/>
      </c>
      <c r="X99" s="153" t="str">
        <f t="shared" ca="1" si="25"/>
        <v/>
      </c>
      <c r="Y99" s="153" t="str">
        <f t="shared" ca="1" si="26"/>
        <v/>
      </c>
      <c r="Z99" s="153" t="str">
        <f t="shared" ca="1" si="27"/>
        <v/>
      </c>
      <c r="AA99" s="152" t="str">
        <f t="shared" ca="1" si="28"/>
        <v/>
      </c>
      <c r="AB99" s="152" t="str">
        <f t="shared" ca="1" si="29"/>
        <v/>
      </c>
      <c r="AC99" s="154" t="str">
        <f t="shared" ca="1" si="30"/>
        <v/>
      </c>
      <c r="AD99" s="154" t="str">
        <f t="shared" ca="1" si="31"/>
        <v/>
      </c>
      <c r="AE99" s="3">
        <f t="shared" ca="1" si="32"/>
        <v>0</v>
      </c>
      <c r="AF99" s="3">
        <f t="shared" ca="1" si="33"/>
        <v>0</v>
      </c>
      <c r="AG99" s="3" t="str">
        <f t="shared" ca="1" si="40"/>
        <v/>
      </c>
      <c r="AH99" s="4" t="str">
        <f t="shared" ca="1" si="34"/>
        <v/>
      </c>
      <c r="AI99" s="75">
        <f t="shared" ca="1" si="35"/>
        <v>0</v>
      </c>
      <c r="AJ99" s="75">
        <f t="shared" ca="1" si="36"/>
        <v>0</v>
      </c>
    </row>
    <row r="100" spans="1:36">
      <c r="A100" s="41">
        <f t="shared" si="37"/>
        <v>34</v>
      </c>
      <c r="B100" s="150">
        <f>IF(ISNUMBER(A100),INDEX('MetaTrader Import'!$H$13:$J$5893,TRUNC(((A100-$A$39+1)-1)/3)+1,MOD((A100-$A$39+1)-1,3)+1),"")</f>
        <v>0</v>
      </c>
      <c r="C100" s="43">
        <f t="shared" ca="1" si="14"/>
        <v>23.027991293799751</v>
      </c>
      <c r="D100" s="43">
        <f t="shared" ca="1" si="15"/>
        <v>-1.3063777672457706</v>
      </c>
      <c r="E100" s="43">
        <f t="shared" ca="1" si="16"/>
        <v>21.72161352655398</v>
      </c>
      <c r="F100" s="43">
        <f t="shared" ca="1" si="17"/>
        <v>2.1721613526553982</v>
      </c>
      <c r="G100" s="43">
        <f>IF(A100&lt;&gt;"",IF(A100&lt;Data!$G$11*0.25,$C$13/$G$32,IF(A100&gt;Data!$G$11*0.25,$C$13,$C$13*10)),"")</f>
        <v>1</v>
      </c>
      <c r="H100" s="43">
        <f>IF(A100&lt;&gt;"",IF(Data!$G$9="constant",$C$13,IF(Data!$G$9="squeeze",G100,F100)),"")</f>
        <v>1</v>
      </c>
      <c r="I100" s="38">
        <f ca="1">IF(ISNUMBER(A100),NORMINV(RAND(),0,IF(AND(Data!$G$9="squeeze",A100&lt;Data!$G$11*0.25),$H$32,1)*$C$30*$C$13)*($C$14*$C$12),"")</f>
        <v>-1.3638255255113396E-5</v>
      </c>
      <c r="J100" s="42">
        <f ca="1">IFERROR(IF(Data!$C$6="Real",B100,I100+J99+($C$14*$C$12)*(NORMINV(RAND(),$C$15,CHOOSE($G$13,$C$13,F100,G100)))),"")</f>
        <v>1.3473470373862007</v>
      </c>
      <c r="K100" s="88">
        <f>IF(ISNUMBER(A100), IF($G$16="fixed",$G$17,MIN(H100*Data!$C$7*$C$16*0.5,$C$17*Data!$C$7))*$C$12,"")</f>
        <v>8.0000000000000007E-5</v>
      </c>
      <c r="L100" s="42">
        <f t="shared" ca="1" si="44"/>
        <v>1.3473470373862007</v>
      </c>
      <c r="M100" s="44">
        <f t="shared" ca="1" si="45"/>
        <v>1.3473870373862007</v>
      </c>
      <c r="N100" s="44">
        <f t="shared" ca="1" si="46"/>
        <v>1.3473070373862006</v>
      </c>
      <c r="O100" s="108">
        <f t="shared" ca="1" si="18"/>
        <v>-0.1927046443096809</v>
      </c>
      <c r="P100" s="102">
        <f t="shared" ca="1" si="19"/>
        <v>2.4987336603936363</v>
      </c>
      <c r="Q100" s="102">
        <f t="shared" ca="1" si="20"/>
        <v>-0.25449868395900921</v>
      </c>
      <c r="R100" s="120">
        <f t="shared" ca="1" si="38"/>
        <v>0</v>
      </c>
      <c r="S100" s="54">
        <f t="shared" ca="1" si="39"/>
        <v>0</v>
      </c>
      <c r="T100" s="5" t="str">
        <f t="shared" ca="1" si="21"/>
        <v/>
      </c>
      <c r="U100" s="152" t="str">
        <f t="shared" ca="1" si="22"/>
        <v/>
      </c>
      <c r="V100" s="152" t="str">
        <f t="shared" ca="1" si="23"/>
        <v/>
      </c>
      <c r="W100" s="153" t="str">
        <f t="shared" ca="1" si="24"/>
        <v/>
      </c>
      <c r="X100" s="153" t="str">
        <f t="shared" ca="1" si="25"/>
        <v/>
      </c>
      <c r="Y100" s="153" t="str">
        <f t="shared" ca="1" si="26"/>
        <v/>
      </c>
      <c r="Z100" s="153" t="str">
        <f t="shared" ca="1" si="27"/>
        <v/>
      </c>
      <c r="AA100" s="152" t="str">
        <f t="shared" ca="1" si="28"/>
        <v/>
      </c>
      <c r="AB100" s="152" t="str">
        <f t="shared" ca="1" si="29"/>
        <v/>
      </c>
      <c r="AC100" s="154" t="str">
        <f t="shared" ca="1" si="30"/>
        <v/>
      </c>
      <c r="AD100" s="154" t="str">
        <f t="shared" ca="1" si="31"/>
        <v/>
      </c>
      <c r="AE100" s="3">
        <f t="shared" ca="1" si="32"/>
        <v>0</v>
      </c>
      <c r="AF100" s="3">
        <f t="shared" ca="1" si="33"/>
        <v>0</v>
      </c>
      <c r="AG100" s="3" t="str">
        <f t="shared" ca="1" si="40"/>
        <v/>
      </c>
      <c r="AH100" s="4" t="str">
        <f t="shared" ca="1" si="34"/>
        <v/>
      </c>
      <c r="AI100" s="75">
        <f t="shared" ca="1" si="35"/>
        <v>0</v>
      </c>
      <c r="AJ100" s="75">
        <f t="shared" ca="1" si="36"/>
        <v>0</v>
      </c>
    </row>
    <row r="101" spans="1:36">
      <c r="A101" s="41">
        <f t="shared" si="37"/>
        <v>35</v>
      </c>
      <c r="B101" s="150">
        <f>IF(ISNUMBER(A101),INDEX('MetaTrader Import'!$H$13:$J$5893,TRUNC(((A101-$A$39+1)-1)/3)+1,MOD((A101-$A$39+1)-1,3)+1),"")</f>
        <v>0</v>
      </c>
      <c r="C101" s="43">
        <f t="shared" ca="1" si="14"/>
        <v>21.72161352655398</v>
      </c>
      <c r="D101" s="43">
        <f t="shared" ca="1" si="15"/>
        <v>1.4317871659690196</v>
      </c>
      <c r="E101" s="43">
        <f t="shared" ca="1" si="16"/>
        <v>23.153400692523</v>
      </c>
      <c r="F101" s="43">
        <f t="shared" ca="1" si="17"/>
        <v>2.3153400692522998</v>
      </c>
      <c r="G101" s="43">
        <f>IF(A101&lt;&gt;"",IF(A101&lt;Data!$G$11*0.25,$C$13/$G$32,IF(A101&gt;Data!$G$11*0.25,$C$13,$C$13*10)),"")</f>
        <v>1</v>
      </c>
      <c r="H101" s="43">
        <f>IF(A101&lt;&gt;"",IF(Data!$G$9="constant",$C$13,IF(Data!$G$9="squeeze",G101,F101)),"")</f>
        <v>1</v>
      </c>
      <c r="I101" s="38">
        <f ca="1">IF(ISNUMBER(A101),NORMINV(RAND(),0,IF(AND(Data!$G$9="squeeze",A101&lt;Data!$G$11*0.25),$H$32,1)*$C$30*$C$13)*($C$14*$C$12),"")</f>
        <v>1.3829186607374763E-4</v>
      </c>
      <c r="J101" s="42">
        <f ca="1">IFERROR(IF(Data!$C$6="Real",B101,I101+J100+($C$14*$C$12)*(NORMINV(RAND(),$C$15,CHOOSE($G$13,$C$13,F101,G101)))),"")</f>
        <v>1.347433757484144</v>
      </c>
      <c r="K101" s="88">
        <f>IF(ISNUMBER(A101), IF($G$16="fixed",$G$17,MIN(H101*Data!$C$7*$C$16*0.5,$C$17*Data!$C$7))*$C$12,"")</f>
        <v>8.0000000000000007E-5</v>
      </c>
      <c r="L101" s="42">
        <f t="shared" ca="1" si="44"/>
        <v>1.347433757484144</v>
      </c>
      <c r="M101" s="44">
        <f t="shared" ca="1" si="45"/>
        <v>1.347473757484144</v>
      </c>
      <c r="N101" s="44">
        <f t="shared" ca="1" si="46"/>
        <v>1.3473937574841439</v>
      </c>
      <c r="O101" s="108">
        <f t="shared" ca="1" si="18"/>
        <v>-0.17950505859719101</v>
      </c>
      <c r="P101" s="102">
        <f t="shared" ca="1" si="19"/>
        <v>2.4415585009679668</v>
      </c>
      <c r="Q101" s="102">
        <f t="shared" ca="1" si="20"/>
        <v>-0.27825735772316113</v>
      </c>
      <c r="R101" s="120">
        <f t="shared" ca="1" si="38"/>
        <v>0</v>
      </c>
      <c r="S101" s="54">
        <f t="shared" ca="1" si="39"/>
        <v>0</v>
      </c>
      <c r="T101" s="5" t="str">
        <f t="shared" ca="1" si="21"/>
        <v/>
      </c>
      <c r="U101" s="152" t="str">
        <f t="shared" ca="1" si="22"/>
        <v/>
      </c>
      <c r="V101" s="152" t="str">
        <f t="shared" ca="1" si="23"/>
        <v/>
      </c>
      <c r="W101" s="153" t="str">
        <f t="shared" ca="1" si="24"/>
        <v/>
      </c>
      <c r="X101" s="153" t="str">
        <f t="shared" ca="1" si="25"/>
        <v/>
      </c>
      <c r="Y101" s="153" t="str">
        <f t="shared" ca="1" si="26"/>
        <v/>
      </c>
      <c r="Z101" s="153" t="str">
        <f t="shared" ca="1" si="27"/>
        <v/>
      </c>
      <c r="AA101" s="152" t="str">
        <f t="shared" ca="1" si="28"/>
        <v/>
      </c>
      <c r="AB101" s="152" t="str">
        <f t="shared" ca="1" si="29"/>
        <v/>
      </c>
      <c r="AC101" s="154" t="str">
        <f t="shared" ca="1" si="30"/>
        <v/>
      </c>
      <c r="AD101" s="154" t="str">
        <f t="shared" ca="1" si="31"/>
        <v/>
      </c>
      <c r="AE101" s="3">
        <f t="shared" ca="1" si="32"/>
        <v>0</v>
      </c>
      <c r="AF101" s="3">
        <f t="shared" ca="1" si="33"/>
        <v>0</v>
      </c>
      <c r="AG101" s="3" t="str">
        <f t="shared" ca="1" si="40"/>
        <v/>
      </c>
      <c r="AH101" s="4" t="str">
        <f t="shared" ca="1" si="34"/>
        <v/>
      </c>
      <c r="AI101" s="75">
        <f t="shared" ca="1" si="35"/>
        <v>0</v>
      </c>
      <c r="AJ101" s="75">
        <f t="shared" ca="1" si="36"/>
        <v>0</v>
      </c>
    </row>
    <row r="102" spans="1:36">
      <c r="A102" s="41">
        <f t="shared" si="37"/>
        <v>36</v>
      </c>
      <c r="B102" s="150">
        <f>IF(ISNUMBER(A102),INDEX('MetaTrader Import'!$H$13:$J$5893,TRUNC(((A102-$A$39+1)-1)/3)+1,MOD((A102-$A$39+1)-1,3)+1),"")</f>
        <v>0</v>
      </c>
      <c r="C102" s="43">
        <f t="shared" ca="1" si="14"/>
        <v>23.153400692523</v>
      </c>
      <c r="D102" s="43">
        <f t="shared" ca="1" si="15"/>
        <v>-1.5592588503487252</v>
      </c>
      <c r="E102" s="43">
        <f t="shared" ca="1" si="16"/>
        <v>21.594141842174274</v>
      </c>
      <c r="F102" s="43">
        <f t="shared" ca="1" si="17"/>
        <v>2.1594141842174275</v>
      </c>
      <c r="G102" s="43">
        <f>IF(A102&lt;&gt;"",IF(A102&lt;Data!$G$11*0.25,$C$13/$G$32,IF(A102&gt;Data!$G$11*0.25,$C$13,$C$13*10)),"")</f>
        <v>1</v>
      </c>
      <c r="H102" s="43">
        <f>IF(A102&lt;&gt;"",IF(Data!$G$9="constant",$C$13,IF(Data!$G$9="squeeze",G102,F102)),"")</f>
        <v>1</v>
      </c>
      <c r="I102" s="38">
        <f ca="1">IF(ISNUMBER(A102),NORMINV(RAND(),0,IF(AND(Data!$G$9="squeeze",A102&lt;Data!$G$11*0.25),$H$32,1)*$C$30*$C$13)*($C$14*$C$12),"")</f>
        <v>6.6692263791090321E-5</v>
      </c>
      <c r="J102" s="42">
        <f ca="1">IFERROR(IF(Data!$C$6="Real",B102,I102+J101+($C$14*$C$12)*(NORMINV(RAND(),$C$15,CHOOSE($G$13,$C$13,F102,G102)))),"")</f>
        <v>1.3477264338168142</v>
      </c>
      <c r="K102" s="88">
        <f>IF(ISNUMBER(A102), IF($G$16="fixed",$G$17,MIN(H102*Data!$C$7*$C$16*0.5,$C$17*Data!$C$7))*$C$12,"")</f>
        <v>8.0000000000000007E-5</v>
      </c>
      <c r="L102" s="42">
        <f t="shared" ca="1" si="44"/>
        <v>1.3477264338168142</v>
      </c>
      <c r="M102" s="44">
        <f t="shared" ca="1" si="45"/>
        <v>1.3477664338168143</v>
      </c>
      <c r="N102" s="44">
        <f t="shared" ca="1" si="46"/>
        <v>1.3476864338168142</v>
      </c>
      <c r="O102" s="108">
        <f t="shared" ca="1" si="18"/>
        <v>-0.16814586432987802</v>
      </c>
      <c r="P102" s="102">
        <f t="shared" ca="1" si="19"/>
        <v>2.4324254188924166</v>
      </c>
      <c r="Q102" s="102">
        <f t="shared" ca="1" si="20"/>
        <v>-0.29523342421033555</v>
      </c>
      <c r="R102" s="120">
        <f t="shared" ca="1" si="38"/>
        <v>0</v>
      </c>
      <c r="S102" s="54">
        <f t="shared" ca="1" si="39"/>
        <v>0</v>
      </c>
      <c r="T102" s="5" t="str">
        <f t="shared" ca="1" si="21"/>
        <v/>
      </c>
      <c r="U102" s="152" t="str">
        <f t="shared" ca="1" si="22"/>
        <v/>
      </c>
      <c r="V102" s="152" t="str">
        <f t="shared" ca="1" si="23"/>
        <v/>
      </c>
      <c r="W102" s="153" t="str">
        <f t="shared" ca="1" si="24"/>
        <v/>
      </c>
      <c r="X102" s="153" t="str">
        <f t="shared" ca="1" si="25"/>
        <v/>
      </c>
      <c r="Y102" s="153" t="str">
        <f t="shared" ca="1" si="26"/>
        <v/>
      </c>
      <c r="Z102" s="153" t="str">
        <f t="shared" ca="1" si="27"/>
        <v/>
      </c>
      <c r="AA102" s="152" t="str">
        <f t="shared" ca="1" si="28"/>
        <v/>
      </c>
      <c r="AB102" s="152" t="str">
        <f t="shared" ca="1" si="29"/>
        <v/>
      </c>
      <c r="AC102" s="154" t="str">
        <f t="shared" ca="1" si="30"/>
        <v/>
      </c>
      <c r="AD102" s="154" t="str">
        <f t="shared" ca="1" si="31"/>
        <v/>
      </c>
      <c r="AE102" s="3">
        <f t="shared" ca="1" si="32"/>
        <v>0</v>
      </c>
      <c r="AF102" s="3">
        <f t="shared" ca="1" si="33"/>
        <v>0</v>
      </c>
      <c r="AG102" s="3" t="str">
        <f t="shared" ca="1" si="40"/>
        <v/>
      </c>
      <c r="AH102" s="4" t="str">
        <f t="shared" ca="1" si="34"/>
        <v/>
      </c>
      <c r="AI102" s="75">
        <f t="shared" ca="1" si="35"/>
        <v>0</v>
      </c>
      <c r="AJ102" s="75">
        <f t="shared" ca="1" si="36"/>
        <v>0</v>
      </c>
    </row>
    <row r="103" spans="1:36">
      <c r="A103" s="41">
        <f t="shared" si="37"/>
        <v>37</v>
      </c>
      <c r="B103" s="150">
        <f>IF(ISNUMBER(A103),INDEX('MetaTrader Import'!$H$13:$J$5893,TRUNC(((A103-$A$39+1)-1)/3)+1,MOD((A103-$A$39+1)-1,3)+1),"")</f>
        <v>0</v>
      </c>
      <c r="C103" s="43">
        <f t="shared" ca="1" si="14"/>
        <v>21.594141842174274</v>
      </c>
      <c r="D103" s="43">
        <f t="shared" ca="1" si="15"/>
        <v>-0.27461553758729063</v>
      </c>
      <c r="E103" s="43">
        <f t="shared" ca="1" si="16"/>
        <v>21.319526304586983</v>
      </c>
      <c r="F103" s="43">
        <f t="shared" ca="1" si="17"/>
        <v>2.1319526304586982</v>
      </c>
      <c r="G103" s="43">
        <f>IF(A103&lt;&gt;"",IF(A103&lt;Data!$G$11*0.25,$C$13/$G$32,IF(A103&gt;Data!$G$11*0.25,$C$13,$C$13*10)),"")</f>
        <v>1</v>
      </c>
      <c r="H103" s="43">
        <f>IF(A103&lt;&gt;"",IF(Data!$G$9="constant",$C$13,IF(Data!$G$9="squeeze",G103,F103)),"")</f>
        <v>1</v>
      </c>
      <c r="I103" s="38">
        <f ca="1">IF(ISNUMBER(A103),NORMINV(RAND(),0,IF(AND(Data!$G$9="squeeze",A103&lt;Data!$G$11*0.25),$H$32,1)*$C$30*$C$13)*($C$14*$C$12),"")</f>
        <v>4.0911793302293968E-5</v>
      </c>
      <c r="J103" s="42">
        <f ca="1">IFERROR(IF(Data!$C$6="Real",B103,I103+J102+($C$14*$C$12)*(NORMINV(RAND(),$C$15,CHOOSE($G$13,$C$13,F103,G103)))),"")</f>
        <v>1.347625539066198</v>
      </c>
      <c r="K103" s="88">
        <f>IF(ISNUMBER(A103), IF($G$16="fixed",$G$17,MIN(H103*Data!$C$7*$C$16*0.5,$C$17*Data!$C$7))*$C$12,"")</f>
        <v>8.0000000000000007E-5</v>
      </c>
      <c r="L103" s="42">
        <f t="shared" ca="1" si="44"/>
        <v>1.347625539066198</v>
      </c>
      <c r="M103" s="44">
        <f t="shared" ca="1" si="45"/>
        <v>1.347665539066198</v>
      </c>
      <c r="N103" s="44">
        <f t="shared" ca="1" si="46"/>
        <v>1.3475855390661979</v>
      </c>
      <c r="O103" s="108">
        <f t="shared" ca="1" si="18"/>
        <v>-0.248975762593584</v>
      </c>
      <c r="P103" s="102">
        <f t="shared" ca="1" si="19"/>
        <v>2.430254166994434</v>
      </c>
      <c r="Q103" s="102">
        <f t="shared" ca="1" si="20"/>
        <v>-0.28750443592929054</v>
      </c>
      <c r="R103" s="120">
        <f t="shared" ca="1" si="38"/>
        <v>0</v>
      </c>
      <c r="S103" s="54">
        <f t="shared" ca="1" si="39"/>
        <v>0</v>
      </c>
      <c r="T103" s="5" t="str">
        <f t="shared" ca="1" si="21"/>
        <v/>
      </c>
      <c r="U103" s="152" t="str">
        <f t="shared" ca="1" si="22"/>
        <v/>
      </c>
      <c r="V103" s="152" t="str">
        <f t="shared" ca="1" si="23"/>
        <v/>
      </c>
      <c r="W103" s="153" t="str">
        <f t="shared" ca="1" si="24"/>
        <v/>
      </c>
      <c r="X103" s="153" t="str">
        <f t="shared" ca="1" si="25"/>
        <v/>
      </c>
      <c r="Y103" s="153" t="str">
        <f t="shared" ca="1" si="26"/>
        <v/>
      </c>
      <c r="Z103" s="153" t="str">
        <f t="shared" ca="1" si="27"/>
        <v/>
      </c>
      <c r="AA103" s="152" t="str">
        <f t="shared" ca="1" si="28"/>
        <v/>
      </c>
      <c r="AB103" s="152" t="str">
        <f t="shared" ca="1" si="29"/>
        <v/>
      </c>
      <c r="AC103" s="154" t="str">
        <f t="shared" ca="1" si="30"/>
        <v/>
      </c>
      <c r="AD103" s="154" t="str">
        <f t="shared" ca="1" si="31"/>
        <v/>
      </c>
      <c r="AE103" s="3">
        <f t="shared" ca="1" si="32"/>
        <v>0</v>
      </c>
      <c r="AF103" s="3">
        <f t="shared" ca="1" si="33"/>
        <v>0</v>
      </c>
      <c r="AG103" s="3" t="str">
        <f t="shared" ca="1" si="40"/>
        <v/>
      </c>
      <c r="AH103" s="4" t="str">
        <f t="shared" ca="1" si="34"/>
        <v/>
      </c>
      <c r="AI103" s="75">
        <f t="shared" ca="1" si="35"/>
        <v>0</v>
      </c>
      <c r="AJ103" s="75">
        <f t="shared" ca="1" si="36"/>
        <v>0</v>
      </c>
    </row>
    <row r="104" spans="1:36">
      <c r="A104" s="41">
        <f t="shared" si="37"/>
        <v>38</v>
      </c>
      <c r="B104" s="150">
        <f>IF(ISNUMBER(A104),INDEX('MetaTrader Import'!$H$13:$J$5893,TRUNC(((A104-$A$39+1)-1)/3)+1,MOD((A104-$A$39+1)-1,3)+1),"")</f>
        <v>0</v>
      </c>
      <c r="C104" s="43">
        <f t="shared" ca="1" si="14"/>
        <v>21.319526304586983</v>
      </c>
      <c r="D104" s="43">
        <f t="shared" ca="1" si="15"/>
        <v>-0.53142880633879397</v>
      </c>
      <c r="E104" s="43">
        <f t="shared" ca="1" si="16"/>
        <v>20.788097498248188</v>
      </c>
      <c r="F104" s="43">
        <f t="shared" ca="1" si="17"/>
        <v>2.0788097498248188</v>
      </c>
      <c r="G104" s="43">
        <f>IF(A104&lt;&gt;"",IF(A104&lt;Data!$G$11*0.25,$C$13/$G$32,IF(A104&gt;Data!$G$11*0.25,$C$13,$C$13*10)),"")</f>
        <v>1</v>
      </c>
      <c r="H104" s="43">
        <f>IF(A104&lt;&gt;"",IF(Data!$G$9="constant",$C$13,IF(Data!$G$9="squeeze",G104,F104)),"")</f>
        <v>1</v>
      </c>
      <c r="I104" s="38">
        <f ca="1">IF(ISNUMBER(A104),NORMINV(RAND(),0,IF(AND(Data!$G$9="squeeze",A104&lt;Data!$G$11*0.25),$H$32,1)*$C$30*$C$13)*($C$14*$C$12),"")</f>
        <v>-1.1878755377219033E-4</v>
      </c>
      <c r="J104" s="42">
        <f ca="1">IFERROR(IF(Data!$C$6="Real",B104,I104+J103+($C$14*$C$12)*(NORMINV(RAND(),$C$15,CHOOSE($G$13,$C$13,F104,G104)))),"")</f>
        <v>1.3476410438825235</v>
      </c>
      <c r="K104" s="88">
        <f>IF(ISNUMBER(A104), IF($G$16="fixed",$G$17,MIN(H104*Data!$C$7*$C$16*0.5,$C$17*Data!$C$7))*$C$12,"")</f>
        <v>8.0000000000000007E-5</v>
      </c>
      <c r="L104" s="42">
        <f t="shared" ca="1" si="44"/>
        <v>1.3476410438825235</v>
      </c>
      <c r="M104" s="44">
        <f t="shared" ca="1" si="45"/>
        <v>1.3476810438825235</v>
      </c>
      <c r="N104" s="44">
        <f t="shared" ca="1" si="46"/>
        <v>1.3476010438825234</v>
      </c>
      <c r="O104" s="108">
        <f t="shared" ca="1" si="18"/>
        <v>-0.31779866996406447</v>
      </c>
      <c r="P104" s="102">
        <f t="shared" ca="1" si="19"/>
        <v>2.4335245086084685</v>
      </c>
      <c r="Q104" s="102">
        <f t="shared" ca="1" si="20"/>
        <v>-0.26511986953716993</v>
      </c>
      <c r="R104" s="120">
        <f t="shared" ca="1" si="38"/>
        <v>0</v>
      </c>
      <c r="S104" s="54">
        <f t="shared" ca="1" si="39"/>
        <v>0</v>
      </c>
      <c r="T104" s="5" t="str">
        <f t="shared" ca="1" si="21"/>
        <v/>
      </c>
      <c r="U104" s="152" t="str">
        <f t="shared" ca="1" si="22"/>
        <v/>
      </c>
      <c r="V104" s="152" t="str">
        <f t="shared" ca="1" si="23"/>
        <v/>
      </c>
      <c r="W104" s="153" t="str">
        <f t="shared" ca="1" si="24"/>
        <v/>
      </c>
      <c r="X104" s="153" t="str">
        <f t="shared" ca="1" si="25"/>
        <v/>
      </c>
      <c r="Y104" s="153" t="str">
        <f t="shared" ca="1" si="26"/>
        <v/>
      </c>
      <c r="Z104" s="153" t="str">
        <f t="shared" ca="1" si="27"/>
        <v/>
      </c>
      <c r="AA104" s="152" t="str">
        <f t="shared" ca="1" si="28"/>
        <v/>
      </c>
      <c r="AB104" s="152" t="str">
        <f t="shared" ca="1" si="29"/>
        <v/>
      </c>
      <c r="AC104" s="154" t="str">
        <f t="shared" ca="1" si="30"/>
        <v/>
      </c>
      <c r="AD104" s="154" t="str">
        <f t="shared" ca="1" si="31"/>
        <v/>
      </c>
      <c r="AE104" s="3">
        <f t="shared" ca="1" si="32"/>
        <v>0</v>
      </c>
      <c r="AF104" s="3">
        <f t="shared" ca="1" si="33"/>
        <v>0</v>
      </c>
      <c r="AG104" s="3" t="str">
        <f t="shared" ca="1" si="40"/>
        <v/>
      </c>
      <c r="AH104" s="4" t="str">
        <f t="shared" ca="1" si="34"/>
        <v/>
      </c>
      <c r="AI104" s="75">
        <f t="shared" ca="1" si="35"/>
        <v>0</v>
      </c>
      <c r="AJ104" s="75">
        <f t="shared" ca="1" si="36"/>
        <v>0</v>
      </c>
    </row>
    <row r="105" spans="1:36">
      <c r="A105" s="41">
        <f t="shared" si="37"/>
        <v>39</v>
      </c>
      <c r="B105" s="150">
        <f>IF(ISNUMBER(A105),INDEX('MetaTrader Import'!$H$13:$J$5893,TRUNC(((A105-$A$39+1)-1)/3)+1,MOD((A105-$A$39+1)-1,3)+1),"")</f>
        <v>0</v>
      </c>
      <c r="C105" s="43">
        <f t="shared" ca="1" si="14"/>
        <v>20.788097498248188</v>
      </c>
      <c r="D105" s="43">
        <f t="shared" ca="1" si="15"/>
        <v>1.4213927425819626</v>
      </c>
      <c r="E105" s="43">
        <f t="shared" ca="1" si="16"/>
        <v>22.209490240830149</v>
      </c>
      <c r="F105" s="43">
        <f t="shared" ca="1" si="17"/>
        <v>2.2209490240830148</v>
      </c>
      <c r="G105" s="43">
        <f>IF(A105&lt;&gt;"",IF(A105&lt;Data!$G$11*0.25,$C$13/$G$32,IF(A105&gt;Data!$G$11*0.25,$C$13,$C$13*10)),"")</f>
        <v>1</v>
      </c>
      <c r="H105" s="43">
        <f>IF(A105&lt;&gt;"",IF(Data!$G$9="constant",$C$13,IF(Data!$G$9="squeeze",G105,F105)),"")</f>
        <v>1</v>
      </c>
      <c r="I105" s="38">
        <f ca="1">IF(ISNUMBER(A105),NORMINV(RAND(),0,IF(AND(Data!$G$9="squeeze",A105&lt;Data!$G$11*0.25),$H$32,1)*$C$30*$C$13)*($C$14*$C$12),"")</f>
        <v>5.3189212106846432E-5</v>
      </c>
      <c r="J105" s="42">
        <f ca="1">IFERROR(IF(Data!$C$6="Real",B105,I105+J104+($C$14*$C$12)*(NORMINV(RAND(),$C$15,CHOOSE($G$13,$C$13,F105,G105)))),"")</f>
        <v>1.3474994801363585</v>
      </c>
      <c r="K105" s="88">
        <f>IF(ISNUMBER(A105), IF($G$16="fixed",$G$17,MIN(H105*Data!$C$7*$C$16*0.5,$C$17*Data!$C$7))*$C$12,"")</f>
        <v>8.0000000000000007E-5</v>
      </c>
      <c r="L105" s="42">
        <f t="shared" ca="1" si="44"/>
        <v>1.3474994801363585</v>
      </c>
      <c r="M105" s="44">
        <f t="shared" ca="1" si="45"/>
        <v>1.3475394801363585</v>
      </c>
      <c r="N105" s="44">
        <f t="shared" ca="1" si="46"/>
        <v>1.3474594801363584</v>
      </c>
      <c r="O105" s="108">
        <f t="shared" ca="1" si="18"/>
        <v>-0.36714903402177268</v>
      </c>
      <c r="P105" s="102">
        <f t="shared" ca="1" si="19"/>
        <v>2.5240887249934278</v>
      </c>
      <c r="Q105" s="102">
        <f t="shared" ca="1" si="20"/>
        <v>-0.23216317276422746</v>
      </c>
      <c r="R105" s="120">
        <f t="shared" ca="1" si="38"/>
        <v>0</v>
      </c>
      <c r="S105" s="54">
        <f t="shared" ca="1" si="39"/>
        <v>0</v>
      </c>
      <c r="T105" s="5" t="str">
        <f t="shared" ca="1" si="21"/>
        <v/>
      </c>
      <c r="U105" s="152" t="str">
        <f t="shared" ca="1" si="22"/>
        <v/>
      </c>
      <c r="V105" s="152" t="str">
        <f t="shared" ca="1" si="23"/>
        <v/>
      </c>
      <c r="W105" s="153" t="str">
        <f t="shared" ca="1" si="24"/>
        <v/>
      </c>
      <c r="X105" s="153" t="str">
        <f t="shared" ca="1" si="25"/>
        <v/>
      </c>
      <c r="Y105" s="153" t="str">
        <f t="shared" ca="1" si="26"/>
        <v/>
      </c>
      <c r="Z105" s="153" t="str">
        <f t="shared" ca="1" si="27"/>
        <v/>
      </c>
      <c r="AA105" s="152" t="str">
        <f t="shared" ca="1" si="28"/>
        <v/>
      </c>
      <c r="AB105" s="152" t="str">
        <f t="shared" ca="1" si="29"/>
        <v/>
      </c>
      <c r="AC105" s="154" t="str">
        <f t="shared" ca="1" si="30"/>
        <v/>
      </c>
      <c r="AD105" s="154" t="str">
        <f t="shared" ca="1" si="31"/>
        <v/>
      </c>
      <c r="AE105" s="3">
        <f t="shared" ca="1" si="32"/>
        <v>0</v>
      </c>
      <c r="AF105" s="3">
        <f t="shared" ca="1" si="33"/>
        <v>0</v>
      </c>
      <c r="AG105" s="3" t="str">
        <f t="shared" ca="1" si="40"/>
        <v/>
      </c>
      <c r="AH105" s="4" t="str">
        <f t="shared" ca="1" si="34"/>
        <v/>
      </c>
      <c r="AI105" s="75">
        <f t="shared" ca="1" si="35"/>
        <v>0</v>
      </c>
      <c r="AJ105" s="75">
        <f t="shared" ca="1" si="36"/>
        <v>0</v>
      </c>
    </row>
    <row r="106" spans="1:36">
      <c r="A106" s="41">
        <f t="shared" si="37"/>
        <v>40</v>
      </c>
      <c r="B106" s="150">
        <f>IF(ISNUMBER(A106),INDEX('MetaTrader Import'!$H$13:$J$5893,TRUNC(((A106-$A$39+1)-1)/3)+1,MOD((A106-$A$39+1)-1,3)+1),"")</f>
        <v>0</v>
      </c>
      <c r="C106" s="43">
        <f t="shared" ca="1" si="14"/>
        <v>22.209490240830149</v>
      </c>
      <c r="D106" s="43">
        <f t="shared" ca="1" si="15"/>
        <v>-0.58935453127600168</v>
      </c>
      <c r="E106" s="43">
        <f t="shared" ca="1" si="16"/>
        <v>21.620135709554148</v>
      </c>
      <c r="F106" s="43">
        <f t="shared" ca="1" si="17"/>
        <v>2.1620135709554149</v>
      </c>
      <c r="G106" s="43">
        <f>IF(A106&lt;&gt;"",IF(A106&lt;Data!$G$11*0.25,$C$13/$G$32,IF(A106&gt;Data!$G$11*0.25,$C$13,$C$13*10)),"")</f>
        <v>1</v>
      </c>
      <c r="H106" s="43">
        <f>IF(A106&lt;&gt;"",IF(Data!$G$9="constant",$C$13,IF(Data!$G$9="squeeze",G106,F106)),"")</f>
        <v>1</v>
      </c>
      <c r="I106" s="38">
        <f ca="1">IF(ISNUMBER(A106),NORMINV(RAND(),0,IF(AND(Data!$G$9="squeeze",A106&lt;Data!$G$11*0.25),$H$32,1)*$C$30*$C$13)*($C$14*$C$12),"")</f>
        <v>7.691047537783167E-5</v>
      </c>
      <c r="J106" s="42">
        <f ca="1">IFERROR(IF(Data!$C$6="Real",B106,I106+J105+($C$14*$C$12)*(NORMINV(RAND(),$C$15,CHOOSE($G$13,$C$13,F106,G106)))),"")</f>
        <v>1.347544321754659</v>
      </c>
      <c r="K106" s="88">
        <f>IF(ISNUMBER(A106), IF($G$16="fixed",$G$17,MIN(H106*Data!$C$7*$C$16*0.5,$C$17*Data!$C$7))*$C$12,"")</f>
        <v>8.0000000000000007E-5</v>
      </c>
      <c r="L106" s="42">
        <f t="shared" ca="1" si="44"/>
        <v>1.347544321754659</v>
      </c>
      <c r="M106" s="44">
        <f t="shared" ca="1" si="45"/>
        <v>1.347584321754659</v>
      </c>
      <c r="N106" s="44">
        <f t="shared" ca="1" si="46"/>
        <v>1.347504321754659</v>
      </c>
      <c r="O106" s="108">
        <f t="shared" ca="1" si="18"/>
        <v>-0.45510551251754755</v>
      </c>
      <c r="P106" s="102">
        <f t="shared" ca="1" si="19"/>
        <v>2.5606793052384491</v>
      </c>
      <c r="Q106" s="102">
        <f t="shared" ca="1" si="20"/>
        <v>-0.189849345317948</v>
      </c>
      <c r="R106" s="120">
        <f t="shared" ca="1" si="38"/>
        <v>0</v>
      </c>
      <c r="S106" s="54">
        <f t="shared" ca="1" si="39"/>
        <v>0</v>
      </c>
      <c r="T106" s="5" t="str">
        <f t="shared" ca="1" si="21"/>
        <v/>
      </c>
      <c r="U106" s="152" t="str">
        <f t="shared" ca="1" si="22"/>
        <v/>
      </c>
      <c r="V106" s="152" t="str">
        <f t="shared" ca="1" si="23"/>
        <v/>
      </c>
      <c r="W106" s="153" t="str">
        <f t="shared" ca="1" si="24"/>
        <v/>
      </c>
      <c r="X106" s="153" t="str">
        <f t="shared" ca="1" si="25"/>
        <v/>
      </c>
      <c r="Y106" s="153" t="str">
        <f t="shared" ca="1" si="26"/>
        <v/>
      </c>
      <c r="Z106" s="153" t="str">
        <f t="shared" ca="1" si="27"/>
        <v/>
      </c>
      <c r="AA106" s="152" t="str">
        <f t="shared" ca="1" si="28"/>
        <v/>
      </c>
      <c r="AB106" s="152" t="str">
        <f t="shared" ca="1" si="29"/>
        <v/>
      </c>
      <c r="AC106" s="154" t="str">
        <f t="shared" ca="1" si="30"/>
        <v/>
      </c>
      <c r="AD106" s="154" t="str">
        <f t="shared" ca="1" si="31"/>
        <v/>
      </c>
      <c r="AE106" s="3">
        <f t="shared" ca="1" si="32"/>
        <v>0</v>
      </c>
      <c r="AF106" s="3">
        <f t="shared" ca="1" si="33"/>
        <v>0</v>
      </c>
      <c r="AG106" s="3" t="str">
        <f t="shared" ca="1" si="40"/>
        <v/>
      </c>
      <c r="AH106" s="4" t="str">
        <f t="shared" ca="1" si="34"/>
        <v/>
      </c>
      <c r="AI106" s="75">
        <f t="shared" ca="1" si="35"/>
        <v>0</v>
      </c>
      <c r="AJ106" s="75">
        <f t="shared" ca="1" si="36"/>
        <v>0</v>
      </c>
    </row>
    <row r="107" spans="1:36">
      <c r="A107" s="41">
        <f t="shared" si="37"/>
        <v>41</v>
      </c>
      <c r="B107" s="150">
        <f>IF(ISNUMBER(A107),INDEX('MetaTrader Import'!$H$13:$J$5893,TRUNC(((A107-$A$39+1)-1)/3)+1,MOD((A107-$A$39+1)-1,3)+1),"")</f>
        <v>0</v>
      </c>
      <c r="C107" s="43">
        <f t="shared" ca="1" si="14"/>
        <v>21.620135709554148</v>
      </c>
      <c r="D107" s="43">
        <f t="shared" ca="1" si="15"/>
        <v>-0.4192371772357979</v>
      </c>
      <c r="E107" s="43">
        <f t="shared" ca="1" si="16"/>
        <v>21.200898532318352</v>
      </c>
      <c r="F107" s="43">
        <f t="shared" ca="1" si="17"/>
        <v>2.1200898532318351</v>
      </c>
      <c r="G107" s="43">
        <f>IF(A107&lt;&gt;"",IF(A107&lt;Data!$G$11*0.25,$C$13/$G$32,IF(A107&gt;Data!$G$11*0.25,$C$13,$C$13*10)),"")</f>
        <v>1</v>
      </c>
      <c r="H107" s="43">
        <f>IF(A107&lt;&gt;"",IF(Data!$G$9="constant",$C$13,IF(Data!$G$9="squeeze",G107,F107)),"")</f>
        <v>1</v>
      </c>
      <c r="I107" s="38">
        <f ca="1">IF(ISNUMBER(A107),NORMINV(RAND(),0,IF(AND(Data!$G$9="squeeze",A107&lt;Data!$G$11*0.25),$H$32,1)*$C$30*$C$13)*($C$14*$C$12),"")</f>
        <v>-7.8975283951435246E-6</v>
      </c>
      <c r="J107" s="42">
        <f ca="1">IFERROR(IF(Data!$C$6="Real",B107,I107+J106+($C$14*$C$12)*(NORMINV(RAND(),$C$15,CHOOSE($G$13,$C$13,F107,G107)))),"")</f>
        <v>1.3476803734444522</v>
      </c>
      <c r="K107" s="88">
        <f>IF(ISNUMBER(A107), IF($G$16="fixed",$G$17,MIN(H107*Data!$C$7*$C$16*0.5,$C$17*Data!$C$7))*$C$12,"")</f>
        <v>8.0000000000000007E-5</v>
      </c>
      <c r="L107" s="42">
        <f t="shared" ca="1" si="44"/>
        <v>1.3476803734444522</v>
      </c>
      <c r="M107" s="44">
        <f t="shared" ca="1" si="45"/>
        <v>1.3477203734444523</v>
      </c>
      <c r="N107" s="44">
        <f t="shared" ca="1" si="46"/>
        <v>1.3476403734444522</v>
      </c>
      <c r="O107" s="108">
        <f t="shared" ca="1" si="18"/>
        <v>-0.38810056295549411</v>
      </c>
      <c r="P107" s="102">
        <f t="shared" ca="1" si="19"/>
        <v>2.4330576400057446</v>
      </c>
      <c r="Q107" s="102">
        <f t="shared" ca="1" si="20"/>
        <v>-0.15101435687330966</v>
      </c>
      <c r="R107" s="120">
        <f t="shared" ca="1" si="38"/>
        <v>0</v>
      </c>
      <c r="S107" s="54">
        <f t="shared" ca="1" si="39"/>
        <v>0</v>
      </c>
      <c r="T107" s="5" t="str">
        <f t="shared" ca="1" si="21"/>
        <v/>
      </c>
      <c r="U107" s="152" t="str">
        <f t="shared" ca="1" si="22"/>
        <v/>
      </c>
      <c r="V107" s="152" t="str">
        <f t="shared" ca="1" si="23"/>
        <v/>
      </c>
      <c r="W107" s="153" t="str">
        <f t="shared" ca="1" si="24"/>
        <v/>
      </c>
      <c r="X107" s="153" t="str">
        <f t="shared" ca="1" si="25"/>
        <v/>
      </c>
      <c r="Y107" s="153" t="str">
        <f t="shared" ca="1" si="26"/>
        <v/>
      </c>
      <c r="Z107" s="153" t="str">
        <f t="shared" ca="1" si="27"/>
        <v/>
      </c>
      <c r="AA107" s="152" t="str">
        <f t="shared" ca="1" si="28"/>
        <v/>
      </c>
      <c r="AB107" s="152" t="str">
        <f t="shared" ca="1" si="29"/>
        <v/>
      </c>
      <c r="AC107" s="154" t="str">
        <f t="shared" ca="1" si="30"/>
        <v/>
      </c>
      <c r="AD107" s="154" t="str">
        <f t="shared" ca="1" si="31"/>
        <v/>
      </c>
      <c r="AE107" s="3">
        <f t="shared" ca="1" si="32"/>
        <v>0</v>
      </c>
      <c r="AF107" s="3">
        <f t="shared" ca="1" si="33"/>
        <v>0</v>
      </c>
      <c r="AG107" s="3" t="str">
        <f t="shared" ca="1" si="40"/>
        <v/>
      </c>
      <c r="AH107" s="4" t="str">
        <f t="shared" ca="1" si="34"/>
        <v/>
      </c>
      <c r="AI107" s="75">
        <f t="shared" ca="1" si="35"/>
        <v>0</v>
      </c>
      <c r="AJ107" s="75">
        <f t="shared" ca="1" si="36"/>
        <v>0</v>
      </c>
    </row>
    <row r="108" spans="1:36">
      <c r="A108" s="41">
        <f t="shared" si="37"/>
        <v>42</v>
      </c>
      <c r="B108" s="150">
        <f>IF(ISNUMBER(A108),INDEX('MetaTrader Import'!$H$13:$J$5893,TRUNC(((A108-$A$39+1)-1)/3)+1,MOD((A108-$A$39+1)-1,3)+1),"")</f>
        <v>0</v>
      </c>
      <c r="C108" s="43">
        <f t="shared" ca="1" si="14"/>
        <v>21.200898532318352</v>
      </c>
      <c r="D108" s="43">
        <f t="shared" ca="1" si="15"/>
        <v>0.38520765623942876</v>
      </c>
      <c r="E108" s="43">
        <f t="shared" ca="1" si="16"/>
        <v>21.586106188557782</v>
      </c>
      <c r="F108" s="43">
        <f t="shared" ca="1" si="17"/>
        <v>2.1586106188557781</v>
      </c>
      <c r="G108" s="43">
        <f>IF(A108&lt;&gt;"",IF(A108&lt;Data!$G$11*0.25,$C$13/$G$32,IF(A108&gt;Data!$G$11*0.25,$C$13,$C$13*10)),"")</f>
        <v>1</v>
      </c>
      <c r="H108" s="43">
        <f>IF(A108&lt;&gt;"",IF(Data!$G$9="constant",$C$13,IF(Data!$G$9="squeeze",G108,F108)),"")</f>
        <v>1</v>
      </c>
      <c r="I108" s="38">
        <f ca="1">IF(ISNUMBER(A108),NORMINV(RAND(),0,IF(AND(Data!$G$9="squeeze",A108&lt;Data!$G$11*0.25),$H$32,1)*$C$30*$C$13)*($C$14*$C$12),"")</f>
        <v>9.7312597566973047E-7</v>
      </c>
      <c r="J108" s="42">
        <f ca="1">IFERROR(IF(Data!$C$6="Real",B108,I108+J107+($C$14*$C$12)*(NORMINV(RAND(),$C$15,CHOOSE($G$13,$C$13,F108,G108)))),"")</f>
        <v>1.3476476221879226</v>
      </c>
      <c r="K108" s="88">
        <f>IF(ISNUMBER(A108), IF($G$16="fixed",$G$17,MIN(H108*Data!$C$7*$C$16*0.5,$C$17*Data!$C$7))*$C$12,"")</f>
        <v>8.0000000000000007E-5</v>
      </c>
      <c r="L108" s="42">
        <f t="shared" ca="1" si="44"/>
        <v>1.3476476221879226</v>
      </c>
      <c r="M108" s="44">
        <f t="shared" ca="1" si="45"/>
        <v>1.3476876221879226</v>
      </c>
      <c r="N108" s="44">
        <f t="shared" ca="1" si="46"/>
        <v>1.3476076221879225</v>
      </c>
      <c r="O108" s="108">
        <f t="shared" ca="1" si="18"/>
        <v>-0.29487302441641039</v>
      </c>
      <c r="P108" s="102">
        <f t="shared" ca="1" si="19"/>
        <v>2.1824419728935149</v>
      </c>
      <c r="Q108" s="102">
        <f t="shared" ca="1" si="20"/>
        <v>-0.12072632368056076</v>
      </c>
      <c r="R108" s="120">
        <f t="shared" ca="1" si="38"/>
        <v>0</v>
      </c>
      <c r="S108" s="54">
        <f t="shared" ca="1" si="39"/>
        <v>0</v>
      </c>
      <c r="T108" s="5" t="str">
        <f t="shared" ca="1" si="21"/>
        <v/>
      </c>
      <c r="U108" s="152" t="str">
        <f t="shared" ca="1" si="22"/>
        <v/>
      </c>
      <c r="V108" s="152" t="str">
        <f t="shared" ca="1" si="23"/>
        <v/>
      </c>
      <c r="W108" s="153" t="str">
        <f t="shared" ca="1" si="24"/>
        <v/>
      </c>
      <c r="X108" s="153" t="str">
        <f t="shared" ca="1" si="25"/>
        <v/>
      </c>
      <c r="Y108" s="153" t="str">
        <f t="shared" ca="1" si="26"/>
        <v/>
      </c>
      <c r="Z108" s="153" t="str">
        <f t="shared" ca="1" si="27"/>
        <v/>
      </c>
      <c r="AA108" s="152" t="str">
        <f t="shared" ca="1" si="28"/>
        <v/>
      </c>
      <c r="AB108" s="152" t="str">
        <f t="shared" ca="1" si="29"/>
        <v/>
      </c>
      <c r="AC108" s="154" t="str">
        <f t="shared" ca="1" si="30"/>
        <v/>
      </c>
      <c r="AD108" s="154" t="str">
        <f t="shared" ca="1" si="31"/>
        <v/>
      </c>
      <c r="AE108" s="3">
        <f t="shared" ca="1" si="32"/>
        <v>0</v>
      </c>
      <c r="AF108" s="3">
        <f t="shared" ca="1" si="33"/>
        <v>0</v>
      </c>
      <c r="AG108" s="3" t="str">
        <f t="shared" ca="1" si="40"/>
        <v/>
      </c>
      <c r="AH108" s="4" t="str">
        <f t="shared" ca="1" si="34"/>
        <v/>
      </c>
      <c r="AI108" s="75">
        <f t="shared" ca="1" si="35"/>
        <v>0</v>
      </c>
      <c r="AJ108" s="75">
        <f t="shared" ca="1" si="36"/>
        <v>0</v>
      </c>
    </row>
    <row r="109" spans="1:36">
      <c r="A109" s="41">
        <f t="shared" si="37"/>
        <v>43</v>
      </c>
      <c r="B109" s="150">
        <f>IF(ISNUMBER(A109),INDEX('MetaTrader Import'!$H$13:$J$5893,TRUNC(((A109-$A$39+1)-1)/3)+1,MOD((A109-$A$39+1)-1,3)+1),"")</f>
        <v>0</v>
      </c>
      <c r="C109" s="43">
        <f t="shared" ca="1" si="14"/>
        <v>21.586106188557782</v>
      </c>
      <c r="D109" s="43">
        <f t="shared" ca="1" si="15"/>
        <v>-0.37711732449729818</v>
      </c>
      <c r="E109" s="43">
        <f t="shared" ca="1" si="16"/>
        <v>21.208988864060483</v>
      </c>
      <c r="F109" s="43">
        <f t="shared" ca="1" si="17"/>
        <v>2.1208988864060485</v>
      </c>
      <c r="G109" s="43">
        <f>IF(A109&lt;&gt;"",IF(A109&lt;Data!$G$11*0.25,$C$13/$G$32,IF(A109&gt;Data!$G$11*0.25,$C$13,$C$13*10)),"")</f>
        <v>1</v>
      </c>
      <c r="H109" s="43">
        <f>IF(A109&lt;&gt;"",IF(Data!$G$9="constant",$C$13,IF(Data!$G$9="squeeze",G109,F109)),"")</f>
        <v>1</v>
      </c>
      <c r="I109" s="38">
        <f ca="1">IF(ISNUMBER(A109),NORMINV(RAND(),0,IF(AND(Data!$G$9="squeeze",A109&lt;Data!$G$11*0.25),$H$32,1)*$C$30*$C$13)*($C$14*$C$12),"")</f>
        <v>-1.9797637649498623E-5</v>
      </c>
      <c r="J109" s="42">
        <f ca="1">IFERROR(IF(Data!$C$6="Real",B109,I109+J108+($C$14*$C$12)*(NORMINV(RAND(),$C$15,CHOOSE($G$13,$C$13,F109,G109)))),"")</f>
        <v>1.3475528615246426</v>
      </c>
      <c r="K109" s="88">
        <f>IF(ISNUMBER(A109), IF($G$16="fixed",$G$17,MIN(H109*Data!$C$7*$C$16*0.5,$C$17*Data!$C$7))*$C$12,"")</f>
        <v>8.0000000000000007E-5</v>
      </c>
      <c r="L109" s="42">
        <f t="shared" ca="1" si="44"/>
        <v>1.3475528615246426</v>
      </c>
      <c r="M109" s="44">
        <f t="shared" ca="1" si="45"/>
        <v>1.3475928615246426</v>
      </c>
      <c r="N109" s="44">
        <f t="shared" ca="1" si="46"/>
        <v>1.3475128615246426</v>
      </c>
      <c r="O109" s="108">
        <f t="shared" ca="1" si="18"/>
        <v>-0.23379050328692363</v>
      </c>
      <c r="P109" s="102">
        <f t="shared" ca="1" si="19"/>
        <v>1.9984388946442804</v>
      </c>
      <c r="Q109" s="102">
        <f t="shared" ca="1" si="20"/>
        <v>-9.2175518441997339E-2</v>
      </c>
      <c r="R109" s="120">
        <f t="shared" ca="1" si="38"/>
        <v>0</v>
      </c>
      <c r="S109" s="54">
        <f t="shared" ca="1" si="39"/>
        <v>0</v>
      </c>
      <c r="T109" s="5" t="str">
        <f t="shared" ca="1" si="21"/>
        <v/>
      </c>
      <c r="U109" s="152" t="str">
        <f t="shared" ca="1" si="22"/>
        <v/>
      </c>
      <c r="V109" s="152" t="str">
        <f t="shared" ca="1" si="23"/>
        <v/>
      </c>
      <c r="W109" s="153" t="str">
        <f t="shared" ca="1" si="24"/>
        <v/>
      </c>
      <c r="X109" s="153" t="str">
        <f t="shared" ca="1" si="25"/>
        <v/>
      </c>
      <c r="Y109" s="153" t="str">
        <f t="shared" ca="1" si="26"/>
        <v/>
      </c>
      <c r="Z109" s="153" t="str">
        <f t="shared" ca="1" si="27"/>
        <v/>
      </c>
      <c r="AA109" s="152" t="str">
        <f t="shared" ca="1" si="28"/>
        <v/>
      </c>
      <c r="AB109" s="152" t="str">
        <f t="shared" ca="1" si="29"/>
        <v/>
      </c>
      <c r="AC109" s="154" t="str">
        <f t="shared" ca="1" si="30"/>
        <v/>
      </c>
      <c r="AD109" s="154" t="str">
        <f t="shared" ca="1" si="31"/>
        <v/>
      </c>
      <c r="AE109" s="3">
        <f t="shared" ca="1" si="32"/>
        <v>0</v>
      </c>
      <c r="AF109" s="3">
        <f t="shared" ca="1" si="33"/>
        <v>0</v>
      </c>
      <c r="AG109" s="3" t="str">
        <f t="shared" ca="1" si="40"/>
        <v/>
      </c>
      <c r="AH109" s="4" t="str">
        <f t="shared" ca="1" si="34"/>
        <v/>
      </c>
      <c r="AI109" s="75">
        <f t="shared" ca="1" si="35"/>
        <v>0</v>
      </c>
      <c r="AJ109" s="75">
        <f t="shared" ca="1" si="36"/>
        <v>0</v>
      </c>
    </row>
    <row r="110" spans="1:36">
      <c r="A110" s="41">
        <f t="shared" si="37"/>
        <v>44</v>
      </c>
      <c r="B110" s="150">
        <f>IF(ISNUMBER(A110),INDEX('MetaTrader Import'!$H$13:$J$5893,TRUNC(((A110-$A$39+1)-1)/3)+1,MOD((A110-$A$39+1)-1,3)+1),"")</f>
        <v>0</v>
      </c>
      <c r="C110" s="43">
        <f t="shared" ca="1" si="14"/>
        <v>21.208988864060483</v>
      </c>
      <c r="D110" s="43">
        <f t="shared" ca="1" si="15"/>
        <v>-0.76891927928765547</v>
      </c>
      <c r="E110" s="43">
        <f t="shared" ca="1" si="16"/>
        <v>20.440069584772829</v>
      </c>
      <c r="F110" s="43">
        <f t="shared" ca="1" si="17"/>
        <v>2.0440069584772829</v>
      </c>
      <c r="G110" s="43">
        <f>IF(A110&lt;&gt;"",IF(A110&lt;Data!$G$11*0.25,$C$13/$G$32,IF(A110&gt;Data!$G$11*0.25,$C$13,$C$13*10)),"")</f>
        <v>1</v>
      </c>
      <c r="H110" s="43">
        <f>IF(A110&lt;&gt;"",IF(Data!$G$9="constant",$C$13,IF(Data!$G$9="squeeze",G110,F110)),"")</f>
        <v>1</v>
      </c>
      <c r="I110" s="38">
        <f ca="1">IF(ISNUMBER(A110),NORMINV(RAND(),0,IF(AND(Data!$G$9="squeeze",A110&lt;Data!$G$11*0.25),$H$32,1)*$C$30*$C$13)*($C$14*$C$12),"")</f>
        <v>8.0218313631382174E-5</v>
      </c>
      <c r="J110" s="42">
        <f ca="1">IFERROR(IF(Data!$C$6="Real",B110,I110+J109+($C$14*$C$12)*(NORMINV(RAND(),$C$15,CHOOSE($G$13,$C$13,F110,G110)))),"")</f>
        <v>1.3473658735687648</v>
      </c>
      <c r="K110" s="88">
        <f>IF(ISNUMBER(A110), IF($G$16="fixed",$G$17,MIN(H110*Data!$C$7*$C$16*0.5,$C$17*Data!$C$7))*$C$12,"")</f>
        <v>8.0000000000000007E-5</v>
      </c>
      <c r="L110" s="42">
        <f t="shared" ca="1" si="44"/>
        <v>1.3473658735687648</v>
      </c>
      <c r="M110" s="44">
        <f t="shared" ca="1" si="45"/>
        <v>1.3474058735687648</v>
      </c>
      <c r="N110" s="44">
        <f t="shared" ca="1" si="46"/>
        <v>1.3473258735687648</v>
      </c>
      <c r="O110" s="108">
        <f t="shared" ca="1" si="18"/>
        <v>-0.20140911301348907</v>
      </c>
      <c r="P110" s="102">
        <f t="shared" ca="1" si="19"/>
        <v>1.8495699511428076</v>
      </c>
      <c r="Q110" s="102">
        <f t="shared" ca="1" si="20"/>
        <v>-7.3403264532392251E-2</v>
      </c>
      <c r="R110" s="120">
        <f t="shared" ca="1" si="38"/>
        <v>0</v>
      </c>
      <c r="S110" s="54">
        <f t="shared" ca="1" si="39"/>
        <v>0</v>
      </c>
      <c r="T110" s="5" t="str">
        <f t="shared" ca="1" si="21"/>
        <v/>
      </c>
      <c r="U110" s="152" t="str">
        <f t="shared" ca="1" si="22"/>
        <v/>
      </c>
      <c r="V110" s="152" t="str">
        <f t="shared" ca="1" si="23"/>
        <v/>
      </c>
      <c r="W110" s="153" t="str">
        <f t="shared" ca="1" si="24"/>
        <v/>
      </c>
      <c r="X110" s="153" t="str">
        <f t="shared" ca="1" si="25"/>
        <v/>
      </c>
      <c r="Y110" s="153" t="str">
        <f t="shared" ca="1" si="26"/>
        <v/>
      </c>
      <c r="Z110" s="153" t="str">
        <f t="shared" ca="1" si="27"/>
        <v/>
      </c>
      <c r="AA110" s="152" t="str">
        <f t="shared" ca="1" si="28"/>
        <v/>
      </c>
      <c r="AB110" s="152" t="str">
        <f t="shared" ca="1" si="29"/>
        <v/>
      </c>
      <c r="AC110" s="154" t="str">
        <f t="shared" ca="1" si="30"/>
        <v/>
      </c>
      <c r="AD110" s="154" t="str">
        <f t="shared" ca="1" si="31"/>
        <v/>
      </c>
      <c r="AE110" s="3">
        <f t="shared" ca="1" si="32"/>
        <v>0</v>
      </c>
      <c r="AF110" s="3">
        <f t="shared" ca="1" si="33"/>
        <v>0</v>
      </c>
      <c r="AG110" s="3" t="str">
        <f t="shared" ca="1" si="40"/>
        <v/>
      </c>
      <c r="AH110" s="4" t="str">
        <f t="shared" ca="1" si="34"/>
        <v/>
      </c>
      <c r="AI110" s="75">
        <f t="shared" ca="1" si="35"/>
        <v>0</v>
      </c>
      <c r="AJ110" s="75">
        <f t="shared" ca="1" si="36"/>
        <v>0</v>
      </c>
    </row>
    <row r="111" spans="1:36">
      <c r="A111" s="41">
        <f t="shared" si="37"/>
        <v>45</v>
      </c>
      <c r="B111" s="150">
        <f>IF(ISNUMBER(A111),INDEX('MetaTrader Import'!$H$13:$J$5893,TRUNC(((A111-$A$39+1)-1)/3)+1,MOD((A111-$A$39+1)-1,3)+1),"")</f>
        <v>0</v>
      </c>
      <c r="C111" s="43">
        <f t="shared" ca="1" si="14"/>
        <v>20.440069584772829</v>
      </c>
      <c r="D111" s="43">
        <f t="shared" ca="1" si="15"/>
        <v>-0.40707131941671271</v>
      </c>
      <c r="E111" s="43">
        <f t="shared" ca="1" si="16"/>
        <v>20.032998265356117</v>
      </c>
      <c r="F111" s="43">
        <f t="shared" ca="1" si="17"/>
        <v>2.0032998265356117</v>
      </c>
      <c r="G111" s="43">
        <f>IF(A111&lt;&gt;"",IF(A111&lt;Data!$G$11*0.25,$C$13/$G$32,IF(A111&gt;Data!$G$11*0.25,$C$13,$C$13*10)),"")</f>
        <v>1</v>
      </c>
      <c r="H111" s="43">
        <f>IF(A111&lt;&gt;"",IF(Data!$G$9="constant",$C$13,IF(Data!$G$9="squeeze",G111,F111)),"")</f>
        <v>1</v>
      </c>
      <c r="I111" s="38">
        <f ca="1">IF(ISNUMBER(A111),NORMINV(RAND(),0,IF(AND(Data!$G$9="squeeze",A111&lt;Data!$G$11*0.25),$H$32,1)*$C$30*$C$13)*($C$14*$C$12),"")</f>
        <v>1.2536233189909044E-4</v>
      </c>
      <c r="J111" s="42">
        <f ca="1">IFERROR(IF(Data!$C$6="Real",B111,I111+J110+($C$14*$C$12)*(NORMINV(RAND(),$C$15,CHOOSE($G$13,$C$13,F111,G111)))),"")</f>
        <v>1.3475881774077452</v>
      </c>
      <c r="K111" s="88">
        <f>IF(ISNUMBER(A111), IF($G$16="fixed",$G$17,MIN(H111*Data!$C$7*$C$16*0.5,$C$17*Data!$C$7))*$C$12,"")</f>
        <v>8.0000000000000007E-5</v>
      </c>
      <c r="L111" s="42">
        <f t="shared" ca="1" si="44"/>
        <v>1.3475881774077452</v>
      </c>
      <c r="M111" s="44">
        <f t="shared" ca="1" si="45"/>
        <v>1.3476281774077452</v>
      </c>
      <c r="N111" s="44">
        <f t="shared" ca="1" si="46"/>
        <v>1.3475481774077451</v>
      </c>
      <c r="O111" s="108">
        <f t="shared" ca="1" si="18"/>
        <v>-0.12741318137072483</v>
      </c>
      <c r="P111" s="102">
        <f t="shared" ca="1" si="19"/>
        <v>1.6764775790195965</v>
      </c>
      <c r="Q111" s="102">
        <f t="shared" ca="1" si="20"/>
        <v>-5.9272223053359954E-2</v>
      </c>
      <c r="R111" s="120">
        <f t="shared" ca="1" si="38"/>
        <v>0</v>
      </c>
      <c r="S111" s="54">
        <f t="shared" ca="1" si="39"/>
        <v>0</v>
      </c>
      <c r="T111" s="5" t="str">
        <f t="shared" ca="1" si="21"/>
        <v/>
      </c>
      <c r="U111" s="152" t="str">
        <f t="shared" ca="1" si="22"/>
        <v/>
      </c>
      <c r="V111" s="152" t="str">
        <f t="shared" ca="1" si="23"/>
        <v/>
      </c>
      <c r="W111" s="153" t="str">
        <f t="shared" ca="1" si="24"/>
        <v/>
      </c>
      <c r="X111" s="153" t="str">
        <f t="shared" ca="1" si="25"/>
        <v/>
      </c>
      <c r="Y111" s="153" t="str">
        <f t="shared" ca="1" si="26"/>
        <v/>
      </c>
      <c r="Z111" s="153" t="str">
        <f t="shared" ca="1" si="27"/>
        <v/>
      </c>
      <c r="AA111" s="152" t="str">
        <f t="shared" ca="1" si="28"/>
        <v/>
      </c>
      <c r="AB111" s="152" t="str">
        <f t="shared" ca="1" si="29"/>
        <v/>
      </c>
      <c r="AC111" s="154" t="str">
        <f t="shared" ca="1" si="30"/>
        <v/>
      </c>
      <c r="AD111" s="154" t="str">
        <f t="shared" ca="1" si="31"/>
        <v/>
      </c>
      <c r="AE111" s="3">
        <f t="shared" ca="1" si="32"/>
        <v>0</v>
      </c>
      <c r="AF111" s="3">
        <f t="shared" ca="1" si="33"/>
        <v>0</v>
      </c>
      <c r="AG111" s="3" t="str">
        <f t="shared" ca="1" si="40"/>
        <v/>
      </c>
      <c r="AH111" s="4" t="str">
        <f t="shared" ca="1" si="34"/>
        <v/>
      </c>
      <c r="AI111" s="75">
        <f t="shared" ca="1" si="35"/>
        <v>0</v>
      </c>
      <c r="AJ111" s="75">
        <f t="shared" ca="1" si="36"/>
        <v>0</v>
      </c>
    </row>
    <row r="112" spans="1:36">
      <c r="A112" s="41">
        <f t="shared" si="37"/>
        <v>46</v>
      </c>
      <c r="B112" s="150">
        <f>IF(ISNUMBER(A112),INDEX('MetaTrader Import'!$H$13:$J$5893,TRUNC(((A112-$A$39+1)-1)/3)+1,MOD((A112-$A$39+1)-1,3)+1),"")</f>
        <v>0</v>
      </c>
      <c r="C112" s="43">
        <f t="shared" ca="1" si="14"/>
        <v>20.032998265356117</v>
      </c>
      <c r="D112" s="43">
        <f t="shared" ca="1" si="15"/>
        <v>0.99842372928167011</v>
      </c>
      <c r="E112" s="43">
        <f t="shared" ca="1" si="16"/>
        <v>21.031421994637785</v>
      </c>
      <c r="F112" s="43">
        <f t="shared" ca="1" si="17"/>
        <v>2.1031421994637785</v>
      </c>
      <c r="G112" s="43">
        <f>IF(A112&lt;&gt;"",IF(A112&lt;Data!$G$11*0.25,$C$13/$G$32,IF(A112&gt;Data!$G$11*0.25,$C$13,$C$13*10)),"")</f>
        <v>1</v>
      </c>
      <c r="H112" s="43">
        <f>IF(A112&lt;&gt;"",IF(Data!$G$9="constant",$C$13,IF(Data!$G$9="squeeze",G112,F112)),"")</f>
        <v>1</v>
      </c>
      <c r="I112" s="38">
        <f ca="1">IF(ISNUMBER(A112),NORMINV(RAND(),0,IF(AND(Data!$G$9="squeeze",A112&lt;Data!$G$11*0.25),$H$32,1)*$C$30*$C$13)*($C$14*$C$12),"")</f>
        <v>-2.0059770695547137E-5</v>
      </c>
      <c r="J112" s="42">
        <f ca="1">IFERROR(IF(Data!$C$6="Real",B112,I112+J111+($C$14*$C$12)*(NORMINV(RAND(),$C$15,CHOOSE($G$13,$C$13,F112,G112)))),"")</f>
        <v>1.3476908095749198</v>
      </c>
      <c r="K112" s="88">
        <f>IF(ISNUMBER(A112), IF($G$16="fixed",$G$17,MIN(H112*Data!$C$7*$C$16*0.5,$C$17*Data!$C$7))*$C$12,"")</f>
        <v>8.0000000000000007E-5</v>
      </c>
      <c r="L112" s="42">
        <f t="shared" ca="1" si="44"/>
        <v>1.3476908095749198</v>
      </c>
      <c r="M112" s="44">
        <f t="shared" ca="1" si="45"/>
        <v>1.3477308095749199</v>
      </c>
      <c r="N112" s="44">
        <f t="shared" ca="1" si="46"/>
        <v>1.3476508095749198</v>
      </c>
      <c r="O112" s="108">
        <f t="shared" ca="1" si="18"/>
        <v>1.4239621725325207E-2</v>
      </c>
      <c r="P112" s="102">
        <f t="shared" ca="1" si="19"/>
        <v>1.2730539125895717</v>
      </c>
      <c r="Q112" s="102">
        <f t="shared" ca="1" si="20"/>
        <v>-6.1628559447955818E-2</v>
      </c>
      <c r="R112" s="120">
        <f t="shared" ca="1" si="38"/>
        <v>0</v>
      </c>
      <c r="S112" s="54">
        <f t="shared" ca="1" si="39"/>
        <v>0</v>
      </c>
      <c r="T112" s="5" t="str">
        <f t="shared" ca="1" si="21"/>
        <v/>
      </c>
      <c r="U112" s="152" t="str">
        <f t="shared" ca="1" si="22"/>
        <v/>
      </c>
      <c r="V112" s="152" t="str">
        <f t="shared" ca="1" si="23"/>
        <v/>
      </c>
      <c r="W112" s="153" t="str">
        <f t="shared" ca="1" si="24"/>
        <v/>
      </c>
      <c r="X112" s="153" t="str">
        <f t="shared" ca="1" si="25"/>
        <v/>
      </c>
      <c r="Y112" s="153" t="str">
        <f t="shared" ca="1" si="26"/>
        <v/>
      </c>
      <c r="Z112" s="153" t="str">
        <f t="shared" ca="1" si="27"/>
        <v/>
      </c>
      <c r="AA112" s="152" t="str">
        <f t="shared" ca="1" si="28"/>
        <v/>
      </c>
      <c r="AB112" s="152" t="str">
        <f t="shared" ca="1" si="29"/>
        <v/>
      </c>
      <c r="AC112" s="154" t="str">
        <f t="shared" ca="1" si="30"/>
        <v/>
      </c>
      <c r="AD112" s="154" t="str">
        <f t="shared" ca="1" si="31"/>
        <v/>
      </c>
      <c r="AE112" s="3">
        <f t="shared" ca="1" si="32"/>
        <v>0</v>
      </c>
      <c r="AF112" s="3">
        <f t="shared" ca="1" si="33"/>
        <v>0</v>
      </c>
      <c r="AG112" s="3" t="str">
        <f t="shared" ca="1" si="40"/>
        <v/>
      </c>
      <c r="AH112" s="4" t="str">
        <f t="shared" ca="1" si="34"/>
        <v/>
      </c>
      <c r="AI112" s="75">
        <f t="shared" ca="1" si="35"/>
        <v>0</v>
      </c>
      <c r="AJ112" s="75">
        <f t="shared" ca="1" si="36"/>
        <v>0</v>
      </c>
    </row>
    <row r="113" spans="1:36">
      <c r="A113" s="41">
        <f t="shared" si="37"/>
        <v>47</v>
      </c>
      <c r="B113" s="150">
        <f>IF(ISNUMBER(A113),INDEX('MetaTrader Import'!$H$13:$J$5893,TRUNC(((A113-$A$39+1)-1)/3)+1,MOD((A113-$A$39+1)-1,3)+1),"")</f>
        <v>0</v>
      </c>
      <c r="C113" s="43">
        <f t="shared" ca="1" si="14"/>
        <v>21.031421994637785</v>
      </c>
      <c r="D113" s="43">
        <f t="shared" ca="1" si="15"/>
        <v>-2.3389912214915412</v>
      </c>
      <c r="E113" s="43">
        <f t="shared" ca="1" si="16"/>
        <v>18.692430773146246</v>
      </c>
      <c r="F113" s="43">
        <f t="shared" ca="1" si="17"/>
        <v>1.8692430773146245</v>
      </c>
      <c r="G113" s="43">
        <f>IF(A113&lt;&gt;"",IF(A113&lt;Data!$G$11*0.25,$C$13/$G$32,IF(A113&gt;Data!$G$11*0.25,$C$13,$C$13*10)),"")</f>
        <v>1</v>
      </c>
      <c r="H113" s="43">
        <f>IF(A113&lt;&gt;"",IF(Data!$G$9="constant",$C$13,IF(Data!$G$9="squeeze",G113,F113)),"")</f>
        <v>1</v>
      </c>
      <c r="I113" s="38">
        <f ca="1">IF(ISNUMBER(A113),NORMINV(RAND(),0,IF(AND(Data!$G$9="squeeze",A113&lt;Data!$G$11*0.25),$H$32,1)*$C$30*$C$13)*($C$14*$C$12),"")</f>
        <v>8.8673480530094526E-5</v>
      </c>
      <c r="J113" s="42">
        <f ca="1">IFERROR(IF(Data!$C$6="Real",B113,I113+J112+($C$14*$C$12)*(NORMINV(RAND(),$C$15,CHOOSE($G$13,$C$13,F113,G113)))),"")</f>
        <v>1.3478997698331088</v>
      </c>
      <c r="K113" s="88">
        <f>IF(ISNUMBER(A113), IF($G$16="fixed",$G$17,MIN(H113*Data!$C$7*$C$16*0.5,$C$17*Data!$C$7))*$C$12,"")</f>
        <v>8.0000000000000007E-5</v>
      </c>
      <c r="L113" s="42">
        <f t="shared" ca="1" si="44"/>
        <v>1.3478997698331088</v>
      </c>
      <c r="M113" s="44">
        <f t="shared" ca="1" si="45"/>
        <v>1.3479397698331088</v>
      </c>
      <c r="N113" s="44">
        <f t="shared" ca="1" si="46"/>
        <v>1.3478597698331087</v>
      </c>
      <c r="O113" s="108">
        <f t="shared" ca="1" si="18"/>
        <v>0.15132776173039572</v>
      </c>
      <c r="P113" s="102">
        <f t="shared" ca="1" si="19"/>
        <v>1.4504304126368683</v>
      </c>
      <c r="Q113" s="102">
        <f t="shared" ca="1" si="20"/>
        <v>-7.6737977211962877E-2</v>
      </c>
      <c r="R113" s="120">
        <f t="shared" ca="1" si="38"/>
        <v>0</v>
      </c>
      <c r="S113" s="54">
        <f t="shared" ca="1" si="39"/>
        <v>0</v>
      </c>
      <c r="T113" s="5" t="str">
        <f t="shared" ca="1" si="21"/>
        <v/>
      </c>
      <c r="U113" s="152" t="str">
        <f t="shared" ca="1" si="22"/>
        <v/>
      </c>
      <c r="V113" s="152" t="str">
        <f t="shared" ca="1" si="23"/>
        <v/>
      </c>
      <c r="W113" s="153" t="str">
        <f t="shared" ca="1" si="24"/>
        <v/>
      </c>
      <c r="X113" s="153" t="str">
        <f t="shared" ca="1" si="25"/>
        <v/>
      </c>
      <c r="Y113" s="153" t="str">
        <f t="shared" ca="1" si="26"/>
        <v/>
      </c>
      <c r="Z113" s="153" t="str">
        <f t="shared" ca="1" si="27"/>
        <v/>
      </c>
      <c r="AA113" s="152" t="str">
        <f t="shared" ca="1" si="28"/>
        <v/>
      </c>
      <c r="AB113" s="152" t="str">
        <f t="shared" ca="1" si="29"/>
        <v/>
      </c>
      <c r="AC113" s="154" t="str">
        <f t="shared" ca="1" si="30"/>
        <v/>
      </c>
      <c r="AD113" s="154" t="str">
        <f t="shared" ca="1" si="31"/>
        <v/>
      </c>
      <c r="AE113" s="3">
        <f t="shared" ca="1" si="32"/>
        <v>0</v>
      </c>
      <c r="AF113" s="3">
        <f t="shared" ca="1" si="33"/>
        <v>0</v>
      </c>
      <c r="AG113" s="3" t="str">
        <f t="shared" ca="1" si="40"/>
        <v/>
      </c>
      <c r="AH113" s="4" t="str">
        <f t="shared" ca="1" si="34"/>
        <v/>
      </c>
      <c r="AI113" s="75">
        <f t="shared" ca="1" si="35"/>
        <v>0</v>
      </c>
      <c r="AJ113" s="75">
        <f t="shared" ca="1" si="36"/>
        <v>0</v>
      </c>
    </row>
    <row r="114" spans="1:36">
      <c r="A114" s="41">
        <f t="shared" si="37"/>
        <v>48</v>
      </c>
      <c r="B114" s="150">
        <f>IF(ISNUMBER(A114),INDEX('MetaTrader Import'!$H$13:$J$5893,TRUNC(((A114-$A$39+1)-1)/3)+1,MOD((A114-$A$39+1)-1,3)+1),"")</f>
        <v>0</v>
      </c>
      <c r="C114" s="43">
        <f t="shared" ca="1" si="14"/>
        <v>18.692430773146246</v>
      </c>
      <c r="D114" s="43">
        <f t="shared" ca="1" si="15"/>
        <v>2.2938437306177013</v>
      </c>
      <c r="E114" s="43">
        <f t="shared" ca="1" si="16"/>
        <v>20.986274503763948</v>
      </c>
      <c r="F114" s="43">
        <f t="shared" ca="1" si="17"/>
        <v>2.0986274503763949</v>
      </c>
      <c r="G114" s="43">
        <f>IF(A114&lt;&gt;"",IF(A114&lt;Data!$G$11*0.25,$C$13/$G$32,IF(A114&gt;Data!$G$11*0.25,$C$13,$C$13*10)),"")</f>
        <v>1</v>
      </c>
      <c r="H114" s="43">
        <f>IF(A114&lt;&gt;"",IF(Data!$G$9="constant",$C$13,IF(Data!$G$9="squeeze",G114,F114)),"")</f>
        <v>1</v>
      </c>
      <c r="I114" s="38">
        <f ca="1">IF(ISNUMBER(A114),NORMINV(RAND(),0,IF(AND(Data!$G$9="squeeze",A114&lt;Data!$G$11*0.25),$H$32,1)*$C$30*$C$13)*($C$14*$C$12),"")</f>
        <v>9.5824952815070464E-5</v>
      </c>
      <c r="J114" s="42">
        <f ca="1">IFERROR(IF(Data!$C$6="Real",B114,I114+J113+($C$14*$C$12)*(NORMINV(RAND(),$C$15,CHOOSE($G$13,$C$13,F114,G114)))),"")</f>
        <v>1.3477367333540644</v>
      </c>
      <c r="K114" s="88">
        <f>IF(ISNUMBER(A114), IF($G$16="fixed",$G$17,MIN(H114*Data!$C$7*$C$16*0.5,$C$17*Data!$C$7))*$C$12,"")</f>
        <v>8.0000000000000007E-5</v>
      </c>
      <c r="L114" s="42">
        <f t="shared" ca="1" si="44"/>
        <v>1.3477367333540644</v>
      </c>
      <c r="M114" s="44">
        <f t="shared" ca="1" si="45"/>
        <v>1.3477767333540644</v>
      </c>
      <c r="N114" s="44">
        <f t="shared" ca="1" si="46"/>
        <v>1.3476967333540644</v>
      </c>
      <c r="O114" s="108">
        <f t="shared" ca="1" si="18"/>
        <v>0.16360465336099203</v>
      </c>
      <c r="P114" s="102">
        <f t="shared" ca="1" si="19"/>
        <v>1.4780182504236499</v>
      </c>
      <c r="Q114" s="102">
        <f t="shared" ca="1" si="20"/>
        <v>-8.9589789102251016E-2</v>
      </c>
      <c r="R114" s="120">
        <f t="shared" ca="1" si="38"/>
        <v>0</v>
      </c>
      <c r="S114" s="54">
        <f t="shared" ca="1" si="39"/>
        <v>0</v>
      </c>
      <c r="T114" s="5" t="str">
        <f t="shared" ca="1" si="21"/>
        <v/>
      </c>
      <c r="U114" s="152" t="str">
        <f t="shared" ca="1" si="22"/>
        <v/>
      </c>
      <c r="V114" s="152" t="str">
        <f t="shared" ca="1" si="23"/>
        <v/>
      </c>
      <c r="W114" s="153" t="str">
        <f t="shared" ca="1" si="24"/>
        <v/>
      </c>
      <c r="X114" s="153" t="str">
        <f t="shared" ca="1" si="25"/>
        <v/>
      </c>
      <c r="Y114" s="153" t="str">
        <f t="shared" ca="1" si="26"/>
        <v/>
      </c>
      <c r="Z114" s="153" t="str">
        <f t="shared" ca="1" si="27"/>
        <v/>
      </c>
      <c r="AA114" s="152" t="str">
        <f t="shared" ca="1" si="28"/>
        <v/>
      </c>
      <c r="AB114" s="152" t="str">
        <f t="shared" ca="1" si="29"/>
        <v/>
      </c>
      <c r="AC114" s="154" t="str">
        <f t="shared" ca="1" si="30"/>
        <v/>
      </c>
      <c r="AD114" s="154" t="str">
        <f t="shared" ca="1" si="31"/>
        <v/>
      </c>
      <c r="AE114" s="3">
        <f t="shared" ca="1" si="32"/>
        <v>0</v>
      </c>
      <c r="AF114" s="3">
        <f t="shared" ca="1" si="33"/>
        <v>0</v>
      </c>
      <c r="AG114" s="3" t="str">
        <f t="shared" ca="1" si="40"/>
        <v/>
      </c>
      <c r="AH114" s="4" t="str">
        <f t="shared" ca="1" si="34"/>
        <v/>
      </c>
      <c r="AI114" s="75">
        <f t="shared" ca="1" si="35"/>
        <v>0</v>
      </c>
      <c r="AJ114" s="75">
        <f t="shared" ca="1" si="36"/>
        <v>0</v>
      </c>
    </row>
    <row r="115" spans="1:36">
      <c r="A115" s="41">
        <f t="shared" si="37"/>
        <v>49</v>
      </c>
      <c r="B115" s="150">
        <f>IF(ISNUMBER(A115),INDEX('MetaTrader Import'!$H$13:$J$5893,TRUNC(((A115-$A$39+1)-1)/3)+1,MOD((A115-$A$39+1)-1,3)+1),"")</f>
        <v>0</v>
      </c>
      <c r="C115" s="43">
        <f t="shared" ca="1" si="14"/>
        <v>20.986274503763948</v>
      </c>
      <c r="D115" s="43">
        <f t="shared" ca="1" si="15"/>
        <v>0.18042086481788455</v>
      </c>
      <c r="E115" s="43">
        <f t="shared" ca="1" si="16"/>
        <v>21.166695368581831</v>
      </c>
      <c r="F115" s="43">
        <f t="shared" ca="1" si="17"/>
        <v>2.1166695368581832</v>
      </c>
      <c r="G115" s="43">
        <f>IF(A115&lt;&gt;"",IF(A115&lt;Data!$G$11*0.25,$C$13/$G$32,IF(A115&gt;Data!$G$11*0.25,$C$13,$C$13*10)),"")</f>
        <v>1</v>
      </c>
      <c r="H115" s="43">
        <f>IF(A115&lt;&gt;"",IF(Data!$G$9="constant",$C$13,IF(Data!$G$9="squeeze",G115,F115)),"")</f>
        <v>1</v>
      </c>
      <c r="I115" s="38">
        <f ca="1">IF(ISNUMBER(A115),NORMINV(RAND(),0,IF(AND(Data!$G$9="squeeze",A115&lt;Data!$G$11*0.25),$H$32,1)*$C$30*$C$13)*($C$14*$C$12),"")</f>
        <v>-1.9815458695553206E-5</v>
      </c>
      <c r="J115" s="42">
        <f ca="1">IFERROR(IF(Data!$C$6="Real",B115,I115+J114+($C$14*$C$12)*(NORMINV(RAND(),$C$15,CHOOSE($G$13,$C$13,F115,G115)))),"")</f>
        <v>1.3476911976684218</v>
      </c>
      <c r="K115" s="88">
        <f>IF(ISNUMBER(A115), IF($G$16="fixed",$G$17,MIN(H115*Data!$C$7*$C$16*0.5,$C$17*Data!$C$7))*$C$12,"")</f>
        <v>8.0000000000000007E-5</v>
      </c>
      <c r="L115" s="42">
        <f t="shared" ca="1" si="44"/>
        <v>1.3476911976684218</v>
      </c>
      <c r="M115" s="44">
        <f t="shared" ca="1" si="45"/>
        <v>1.3477311976684219</v>
      </c>
      <c r="N115" s="44">
        <f t="shared" ca="1" si="46"/>
        <v>1.3476511976684218</v>
      </c>
      <c r="O115" s="108">
        <f t="shared" ca="1" si="18"/>
        <v>0.1148492371481307</v>
      </c>
      <c r="P115" s="102">
        <f t="shared" ca="1" si="19"/>
        <v>1.3179832600689376</v>
      </c>
      <c r="Q115" s="102">
        <f t="shared" ca="1" si="20"/>
        <v>-9.8329077658726657E-2</v>
      </c>
      <c r="R115" s="120">
        <f t="shared" ca="1" si="38"/>
        <v>0</v>
      </c>
      <c r="S115" s="54">
        <f t="shared" ca="1" si="39"/>
        <v>0</v>
      </c>
      <c r="T115" s="5" t="str">
        <f t="shared" ca="1" si="21"/>
        <v/>
      </c>
      <c r="U115" s="152" t="str">
        <f t="shared" ca="1" si="22"/>
        <v/>
      </c>
      <c r="V115" s="152" t="str">
        <f t="shared" ca="1" si="23"/>
        <v/>
      </c>
      <c r="W115" s="153" t="str">
        <f t="shared" ca="1" si="24"/>
        <v/>
      </c>
      <c r="X115" s="153" t="str">
        <f t="shared" ca="1" si="25"/>
        <v/>
      </c>
      <c r="Y115" s="153" t="str">
        <f t="shared" ca="1" si="26"/>
        <v/>
      </c>
      <c r="Z115" s="153" t="str">
        <f t="shared" ca="1" si="27"/>
        <v/>
      </c>
      <c r="AA115" s="152" t="str">
        <f t="shared" ca="1" si="28"/>
        <v/>
      </c>
      <c r="AB115" s="152" t="str">
        <f t="shared" ca="1" si="29"/>
        <v/>
      </c>
      <c r="AC115" s="154" t="str">
        <f t="shared" ca="1" si="30"/>
        <v/>
      </c>
      <c r="AD115" s="154" t="str">
        <f t="shared" ca="1" si="31"/>
        <v/>
      </c>
      <c r="AE115" s="3">
        <f t="shared" ca="1" si="32"/>
        <v>0</v>
      </c>
      <c r="AF115" s="3">
        <f t="shared" ca="1" si="33"/>
        <v>0</v>
      </c>
      <c r="AG115" s="3" t="str">
        <f t="shared" ca="1" si="40"/>
        <v/>
      </c>
      <c r="AH115" s="4" t="str">
        <f t="shared" ca="1" si="34"/>
        <v/>
      </c>
      <c r="AI115" s="75">
        <f t="shared" ca="1" si="35"/>
        <v>0</v>
      </c>
      <c r="AJ115" s="75">
        <f t="shared" ca="1" si="36"/>
        <v>0</v>
      </c>
    </row>
    <row r="116" spans="1:36">
      <c r="A116" s="41">
        <f t="shared" si="37"/>
        <v>50</v>
      </c>
      <c r="B116" s="150">
        <f>IF(ISNUMBER(A116),INDEX('MetaTrader Import'!$H$13:$J$5893,TRUNC(((A116-$A$39+1)-1)/3)+1,MOD((A116-$A$39+1)-1,3)+1),"")</f>
        <v>0</v>
      </c>
      <c r="C116" s="43">
        <f t="shared" ca="1" si="14"/>
        <v>21.166695368581831</v>
      </c>
      <c r="D116" s="43">
        <f t="shared" ca="1" si="15"/>
        <v>-0.73115210857086388</v>
      </c>
      <c r="E116" s="43">
        <f t="shared" ca="1" si="16"/>
        <v>20.435543260010967</v>
      </c>
      <c r="F116" s="43">
        <f t="shared" ca="1" si="17"/>
        <v>2.0435543260010967</v>
      </c>
      <c r="G116" s="43">
        <f>IF(A116&lt;&gt;"",IF(A116&lt;Data!$G$11*0.25,$C$13/$G$32,IF(A116&gt;Data!$G$11*0.25,$C$13,$C$13*10)),"")</f>
        <v>1</v>
      </c>
      <c r="H116" s="43">
        <f>IF(A116&lt;&gt;"",IF(Data!$G$9="constant",$C$13,IF(Data!$G$9="squeeze",G116,F116)),"")</f>
        <v>1</v>
      </c>
      <c r="I116" s="38">
        <f ca="1">IF(ISNUMBER(A116),NORMINV(RAND(),0,IF(AND(Data!$G$9="squeeze",A116&lt;Data!$G$11*0.25),$H$32,1)*$C$30*$C$13)*($C$14*$C$12),"")</f>
        <v>-1.4931362625852834E-4</v>
      </c>
      <c r="J116" s="42">
        <f ca="1">IFERROR(IF(Data!$C$6="Real",B116,I116+J115+($C$14*$C$12)*(NORMINV(RAND(),$C$15,CHOOSE($G$13,$C$13,F116,G116)))),"")</f>
        <v>1.3475392670087669</v>
      </c>
      <c r="K116" s="88">
        <f>IF(ISNUMBER(A116), IF($G$16="fixed",$G$17,MIN(H116*Data!$C$7*$C$16*0.5,$C$17*Data!$C$7))*$C$12,"")</f>
        <v>8.0000000000000007E-5</v>
      </c>
      <c r="L116" s="42">
        <f t="shared" ca="1" si="44"/>
        <v>1.3475392670087669</v>
      </c>
      <c r="M116" s="44">
        <f t="shared" ca="1" si="45"/>
        <v>1.347579267008767</v>
      </c>
      <c r="N116" s="44">
        <f t="shared" ca="1" si="46"/>
        <v>1.3474992670087669</v>
      </c>
      <c r="O116" s="108">
        <f t="shared" ca="1" si="18"/>
        <v>4.0596888211730242E-2</v>
      </c>
      <c r="P116" s="102">
        <f t="shared" ca="1" si="19"/>
        <v>1.2361894701585208</v>
      </c>
      <c r="Q116" s="102">
        <f t="shared" ca="1" si="20"/>
        <v>-0.10652982123110789</v>
      </c>
      <c r="R116" s="120">
        <f t="shared" ca="1" si="38"/>
        <v>0</v>
      </c>
      <c r="S116" s="54">
        <f t="shared" ca="1" si="39"/>
        <v>1</v>
      </c>
      <c r="T116" s="5">
        <f t="shared" ca="1" si="21"/>
        <v>1.3475392670087669</v>
      </c>
      <c r="U116" s="152">
        <f t="shared" ca="1" si="22"/>
        <v>1.3475392670087669</v>
      </c>
      <c r="V116" s="152">
        <f t="shared" ca="1" si="23"/>
        <v>1.3475392670087669</v>
      </c>
      <c r="W116" s="153">
        <f t="shared" ca="1" si="24"/>
        <v>0</v>
      </c>
      <c r="X116" s="153">
        <f t="shared" ca="1" si="25"/>
        <v>0</v>
      </c>
      <c r="Y116" s="153">
        <f t="shared" ca="1" si="26"/>
        <v>0</v>
      </c>
      <c r="Z116" s="153">
        <f t="shared" ca="1" si="27"/>
        <v>0</v>
      </c>
      <c r="AA116" s="152" t="str">
        <f t="shared" ca="1" si="28"/>
        <v/>
      </c>
      <c r="AB116" s="152" t="str">
        <f t="shared" ca="1" si="29"/>
        <v/>
      </c>
      <c r="AC116" s="154" t="str">
        <f t="shared" ca="1" si="30"/>
        <v/>
      </c>
      <c r="AD116" s="154" t="str">
        <f t="shared" ca="1" si="31"/>
        <v/>
      </c>
      <c r="AE116" s="3">
        <f t="shared" ca="1" si="32"/>
        <v>0</v>
      </c>
      <c r="AF116" s="3">
        <f t="shared" ca="1" si="33"/>
        <v>0</v>
      </c>
      <c r="AG116" s="3" t="str">
        <f t="shared" ca="1" si="40"/>
        <v>N</v>
      </c>
      <c r="AH116" s="4" t="str">
        <f t="shared" ca="1" si="34"/>
        <v/>
      </c>
      <c r="AI116" s="75">
        <f t="shared" ca="1" si="35"/>
        <v>0</v>
      </c>
      <c r="AJ116" s="75">
        <f t="shared" ca="1" si="36"/>
        <v>0</v>
      </c>
    </row>
    <row r="117" spans="1:36">
      <c r="A117" s="41">
        <f t="shared" si="37"/>
        <v>51</v>
      </c>
      <c r="B117" s="150">
        <f>IF(ISNUMBER(A117),INDEX('MetaTrader Import'!$H$13:$J$5893,TRUNC(((A117-$A$39+1)-1)/3)+1,MOD((A117-$A$39+1)-1,3)+1),"")</f>
        <v>0</v>
      </c>
      <c r="C117" s="43">
        <f t="shared" ca="1" si="14"/>
        <v>20.435543260010967</v>
      </c>
      <c r="D117" s="43">
        <f t="shared" ca="1" si="15"/>
        <v>0.31689309800531329</v>
      </c>
      <c r="E117" s="43">
        <f t="shared" ca="1" si="16"/>
        <v>20.752436358016279</v>
      </c>
      <c r="F117" s="43">
        <f t="shared" ca="1" si="17"/>
        <v>2.0752436358016277</v>
      </c>
      <c r="G117" s="43">
        <f>IF(A117&lt;&gt;"",IF(A117&lt;Data!$G$11*0.25,$C$13/$G$32,IF(A117&gt;Data!$G$11*0.25,$C$13,$C$13*10)),"")</f>
        <v>1</v>
      </c>
      <c r="H117" s="43">
        <f>IF(A117&lt;&gt;"",IF(Data!$G$9="constant",$C$13,IF(Data!$G$9="squeeze",G117,F117)),"")</f>
        <v>1</v>
      </c>
      <c r="I117" s="38">
        <f ca="1">IF(ISNUMBER(A117),NORMINV(RAND(),0,IF(AND(Data!$G$9="squeeze",A117&lt;Data!$G$11*0.25),$H$32,1)*$C$30*$C$13)*($C$14*$C$12),"")</f>
        <v>9.0535437357318547E-5</v>
      </c>
      <c r="J117" s="42">
        <f ca="1">IFERROR(IF(Data!$C$6="Real",B117,I117+J116+($C$14*$C$12)*(NORMINV(RAND(),$C$15,CHOOSE($G$13,$C$13,F117,G117)))),"")</f>
        <v>1.3472701129493747</v>
      </c>
      <c r="K117" s="88">
        <f>IF(ISNUMBER(A117), IF($G$16="fixed",$G$17,MIN(H117*Data!$C$7*$C$16*0.5,$C$17*Data!$C$7))*$C$12,"")</f>
        <v>8.0000000000000007E-5</v>
      </c>
      <c r="L117" s="42">
        <f t="shared" ca="1" si="44"/>
        <v>1.3472701129493747</v>
      </c>
      <c r="M117" s="44">
        <f t="shared" ca="1" si="45"/>
        <v>1.3473101129493747</v>
      </c>
      <c r="N117" s="44">
        <f t="shared" ca="1" si="46"/>
        <v>1.3472301129493747</v>
      </c>
      <c r="O117" s="108">
        <f t="shared" ca="1" si="18"/>
        <v>-2.109036354632142E-2</v>
      </c>
      <c r="P117" s="102">
        <f t="shared" ca="1" si="19"/>
        <v>1.5095725263539503</v>
      </c>
      <c r="Q117" s="102">
        <f t="shared" ca="1" si="20"/>
        <v>-0.10385204420501401</v>
      </c>
      <c r="R117" s="120">
        <f t="shared" ca="1" si="38"/>
        <v>1</v>
      </c>
      <c r="S117" s="54">
        <f t="shared" ca="1" si="39"/>
        <v>0</v>
      </c>
      <c r="T117" s="5">
        <f t="shared" ca="1" si="21"/>
        <v>1.3475392670087669</v>
      </c>
      <c r="U117" s="152">
        <f t="shared" ca="1" si="22"/>
        <v>1.3475392670087669</v>
      </c>
      <c r="V117" s="152">
        <f t="shared" ca="1" si="23"/>
        <v>1.3472301129493747</v>
      </c>
      <c r="W117" s="153">
        <f t="shared" ca="1" si="24"/>
        <v>0</v>
      </c>
      <c r="X117" s="153">
        <f t="shared" ca="1" si="25"/>
        <v>0</v>
      </c>
      <c r="Y117" s="153">
        <f t="shared" ca="1" si="26"/>
        <v>0</v>
      </c>
      <c r="Z117" s="153">
        <f t="shared" ca="1" si="27"/>
        <v>0</v>
      </c>
      <c r="AA117" s="152" t="str">
        <f t="shared" ca="1" si="28"/>
        <v/>
      </c>
      <c r="AB117" s="152" t="str">
        <f t="shared" ca="1" si="29"/>
        <v/>
      </c>
      <c r="AC117" s="154" t="str">
        <f t="shared" ca="1" si="30"/>
        <v/>
      </c>
      <c r="AD117" s="154" t="str">
        <f t="shared" ca="1" si="31"/>
        <v/>
      </c>
      <c r="AE117" s="3">
        <f t="shared" ca="1" si="32"/>
        <v>0</v>
      </c>
      <c r="AF117" s="3">
        <f t="shared" ca="1" si="33"/>
        <v>0</v>
      </c>
      <c r="AG117" s="3" t="str">
        <f t="shared" ca="1" si="40"/>
        <v>N</v>
      </c>
      <c r="AH117" s="4" t="str">
        <f t="shared" ca="1" si="34"/>
        <v/>
      </c>
      <c r="AI117" s="75">
        <f t="shared" ca="1" si="35"/>
        <v>0</v>
      </c>
      <c r="AJ117" s="75">
        <f t="shared" ca="1" si="36"/>
        <v>0</v>
      </c>
    </row>
    <row r="118" spans="1:36">
      <c r="A118" s="41">
        <f t="shared" si="37"/>
        <v>52</v>
      </c>
      <c r="B118" s="150">
        <f>IF(ISNUMBER(A118),INDEX('MetaTrader Import'!$H$13:$J$5893,TRUNC(((A118-$A$39+1)-1)/3)+1,MOD((A118-$A$39+1)-1,3)+1),"")</f>
        <v>0</v>
      </c>
      <c r="C118" s="43">
        <f t="shared" ca="1" si="14"/>
        <v>20.752436358016279</v>
      </c>
      <c r="D118" s="43">
        <f t="shared" ca="1" si="15"/>
        <v>0.3160099500426472</v>
      </c>
      <c r="E118" s="43">
        <f t="shared" ca="1" si="16"/>
        <v>21.068446308058927</v>
      </c>
      <c r="F118" s="43">
        <f t="shared" ca="1" si="17"/>
        <v>2.1068446308058926</v>
      </c>
      <c r="G118" s="43">
        <f>IF(A118&lt;&gt;"",IF(A118&lt;Data!$G$11*0.25,$C$13/$G$32,IF(A118&gt;Data!$G$11*0.25,$C$13,$C$13*10)),"")</f>
        <v>1</v>
      </c>
      <c r="H118" s="43">
        <f>IF(A118&lt;&gt;"",IF(Data!$G$9="constant",$C$13,IF(Data!$G$9="squeeze",G118,F118)),"")</f>
        <v>1</v>
      </c>
      <c r="I118" s="38">
        <f ca="1">IF(ISNUMBER(A118),NORMINV(RAND(),0,IF(AND(Data!$G$9="squeeze",A118&lt;Data!$G$11*0.25),$H$32,1)*$C$30*$C$13)*($C$14*$C$12),"")</f>
        <v>-1.0482751933653179E-4</v>
      </c>
      <c r="J118" s="42">
        <f ca="1">IFERROR(IF(Data!$C$6="Real",B118,I118+J117+($C$14*$C$12)*(NORMINV(RAND(),$C$15,CHOOSE($G$13,$C$13,F118,G118)))),"")</f>
        <v>1.3474461195993332</v>
      </c>
      <c r="K118" s="88">
        <f>IF(ISNUMBER(A118), IF($G$16="fixed",$G$17,MIN(H118*Data!$C$7*$C$16*0.5,$C$17*Data!$C$7))*$C$12,"")</f>
        <v>8.0000000000000007E-5</v>
      </c>
      <c r="L118" s="42">
        <f t="shared" ca="1" si="44"/>
        <v>1.3474461195993332</v>
      </c>
      <c r="M118" s="44">
        <f t="shared" ca="1" si="45"/>
        <v>1.3474861195993333</v>
      </c>
      <c r="N118" s="44">
        <f t="shared" ca="1" si="46"/>
        <v>1.3474061195993332</v>
      </c>
      <c r="O118" s="108">
        <f t="shared" ca="1" si="18"/>
        <v>-5.1305850582256916E-2</v>
      </c>
      <c r="P118" s="102">
        <f t="shared" ca="1" si="19"/>
        <v>1.5567195597336079</v>
      </c>
      <c r="Q118" s="102">
        <f t="shared" ca="1" si="20"/>
        <v>-9.6761723925305049E-2</v>
      </c>
      <c r="R118" s="120">
        <f t="shared" ca="1" si="38"/>
        <v>1</v>
      </c>
      <c r="S118" s="54">
        <f t="shared" ca="1" si="39"/>
        <v>0</v>
      </c>
      <c r="T118" s="5">
        <f t="shared" ca="1" si="21"/>
        <v>1.3475392670087669</v>
      </c>
      <c r="U118" s="152">
        <f t="shared" ca="1" si="22"/>
        <v>1.3475392670087669</v>
      </c>
      <c r="V118" s="152">
        <f t="shared" ca="1" si="23"/>
        <v>1.3472301129493747</v>
      </c>
      <c r="W118" s="153">
        <f t="shared" ca="1" si="24"/>
        <v>0</v>
      </c>
      <c r="X118" s="153">
        <f t="shared" ca="1" si="25"/>
        <v>0</v>
      </c>
      <c r="Y118" s="153">
        <f t="shared" ca="1" si="26"/>
        <v>0</v>
      </c>
      <c r="Z118" s="153">
        <f t="shared" ca="1" si="27"/>
        <v>0</v>
      </c>
      <c r="AA118" s="152" t="str">
        <f t="shared" ca="1" si="28"/>
        <v/>
      </c>
      <c r="AB118" s="152" t="str">
        <f t="shared" ca="1" si="29"/>
        <v/>
      </c>
      <c r="AC118" s="154" t="str">
        <f t="shared" ca="1" si="30"/>
        <v/>
      </c>
      <c r="AD118" s="154" t="str">
        <f t="shared" ca="1" si="31"/>
        <v/>
      </c>
      <c r="AE118" s="3">
        <f t="shared" ca="1" si="32"/>
        <v>0</v>
      </c>
      <c r="AF118" s="3">
        <f t="shared" ca="1" si="33"/>
        <v>0</v>
      </c>
      <c r="AG118" s="3" t="str">
        <f t="shared" ca="1" si="40"/>
        <v>N</v>
      </c>
      <c r="AH118" s="4" t="str">
        <f t="shared" ca="1" si="34"/>
        <v/>
      </c>
      <c r="AI118" s="75">
        <f t="shared" ca="1" si="35"/>
        <v>0</v>
      </c>
      <c r="AJ118" s="75">
        <f t="shared" ca="1" si="36"/>
        <v>0</v>
      </c>
    </row>
    <row r="119" spans="1:36">
      <c r="A119" s="41">
        <f t="shared" si="37"/>
        <v>53</v>
      </c>
      <c r="B119" s="150">
        <f>IF(ISNUMBER(A119),INDEX('MetaTrader Import'!$H$13:$J$5893,TRUNC(((A119-$A$39+1)-1)/3)+1,MOD((A119-$A$39+1)-1,3)+1),"")</f>
        <v>0</v>
      </c>
      <c r="C119" s="43">
        <f t="shared" ca="1" si="14"/>
        <v>21.068446308058927</v>
      </c>
      <c r="D119" s="43">
        <f t="shared" ca="1" si="15"/>
        <v>-2.0217185303240361</v>
      </c>
      <c r="E119" s="43">
        <f t="shared" ca="1" si="16"/>
        <v>19.04672777773489</v>
      </c>
      <c r="F119" s="43">
        <f t="shared" ca="1" si="17"/>
        <v>1.9046727777734891</v>
      </c>
      <c r="G119" s="43">
        <f>IF(A119&lt;&gt;"",IF(A119&lt;Data!$G$11*0.25,$C$13/$G$32,IF(A119&gt;Data!$G$11*0.25,$C$13,$C$13*10)),"")</f>
        <v>1</v>
      </c>
      <c r="H119" s="43">
        <f>IF(A119&lt;&gt;"",IF(Data!$G$9="constant",$C$13,IF(Data!$G$9="squeeze",G119,F119)),"")</f>
        <v>1</v>
      </c>
      <c r="I119" s="38">
        <f ca="1">IF(ISNUMBER(A119),NORMINV(RAND(),0,IF(AND(Data!$G$9="squeeze",A119&lt;Data!$G$11*0.25),$H$32,1)*$C$30*$C$13)*($C$14*$C$12),"")</f>
        <v>-8.3429128910728477E-5</v>
      </c>
      <c r="J119" s="42">
        <f ca="1">IFERROR(IF(Data!$C$6="Real",B119,I119+J118+($C$14*$C$12)*(NORMINV(RAND(),$C$15,CHOOSE($G$13,$C$13,F119,G119)))),"")</f>
        <v>1.3470873683751987</v>
      </c>
      <c r="K119" s="88">
        <f>IF(ISNUMBER(A119), IF($G$16="fixed",$G$17,MIN(H119*Data!$C$7*$C$16*0.5,$C$17*Data!$C$7))*$C$12,"")</f>
        <v>8.0000000000000007E-5</v>
      </c>
      <c r="L119" s="42">
        <f t="shared" ca="1" si="44"/>
        <v>1.3470873683751987</v>
      </c>
      <c r="M119" s="44">
        <f t="shared" ca="1" si="45"/>
        <v>1.3471273683751988</v>
      </c>
      <c r="N119" s="44">
        <f t="shared" ca="1" si="46"/>
        <v>1.3470473683751987</v>
      </c>
      <c r="O119" s="108">
        <f t="shared" ca="1" si="18"/>
        <v>-0.16037135802794106</v>
      </c>
      <c r="P119" s="102">
        <f t="shared" ca="1" si="19"/>
        <v>2.0084056177559848</v>
      </c>
      <c r="Q119" s="102">
        <f t="shared" ca="1" si="20"/>
        <v>-7.5166047408704154E-2</v>
      </c>
      <c r="R119" s="120">
        <f t="shared" ca="1" si="38"/>
        <v>1</v>
      </c>
      <c r="S119" s="54">
        <f t="shared" ca="1" si="39"/>
        <v>0</v>
      </c>
      <c r="T119" s="5">
        <f t="shared" ca="1" si="21"/>
        <v>1.3475392670087669</v>
      </c>
      <c r="U119" s="152">
        <f t="shared" ca="1" si="22"/>
        <v>1.3475392670087669</v>
      </c>
      <c r="V119" s="152">
        <f t="shared" ca="1" si="23"/>
        <v>1.3470473683751987</v>
      </c>
      <c r="W119" s="153">
        <f t="shared" ca="1" si="24"/>
        <v>0</v>
      </c>
      <c r="X119" s="153">
        <f t="shared" ca="1" si="25"/>
        <v>0</v>
      </c>
      <c r="Y119" s="153">
        <f t="shared" ca="1" si="26"/>
        <v>0</v>
      </c>
      <c r="Z119" s="153">
        <f t="shared" ca="1" si="27"/>
        <v>0</v>
      </c>
      <c r="AA119" s="152" t="str">
        <f t="shared" ca="1" si="28"/>
        <v/>
      </c>
      <c r="AB119" s="152" t="str">
        <f t="shared" ca="1" si="29"/>
        <v/>
      </c>
      <c r="AC119" s="154" t="str">
        <f t="shared" ca="1" si="30"/>
        <v/>
      </c>
      <c r="AD119" s="154" t="str">
        <f t="shared" ca="1" si="31"/>
        <v/>
      </c>
      <c r="AE119" s="3">
        <f t="shared" ca="1" si="32"/>
        <v>0</v>
      </c>
      <c r="AF119" s="3">
        <f t="shared" ca="1" si="33"/>
        <v>0</v>
      </c>
      <c r="AG119" s="3" t="str">
        <f t="shared" ca="1" si="40"/>
        <v>N</v>
      </c>
      <c r="AH119" s="4" t="str">
        <f t="shared" ca="1" si="34"/>
        <v/>
      </c>
      <c r="AI119" s="75">
        <f t="shared" ca="1" si="35"/>
        <v>0</v>
      </c>
      <c r="AJ119" s="75">
        <f t="shared" ca="1" si="36"/>
        <v>0</v>
      </c>
    </row>
    <row r="120" spans="1:36">
      <c r="A120" s="41">
        <f t="shared" si="37"/>
        <v>54</v>
      </c>
      <c r="B120" s="150">
        <f>IF(ISNUMBER(A120),INDEX('MetaTrader Import'!$H$13:$J$5893,TRUNC(((A120-$A$39+1)-1)/3)+1,MOD((A120-$A$39+1)-1,3)+1),"")</f>
        <v>0</v>
      </c>
      <c r="C120" s="43">
        <f t="shared" ca="1" si="14"/>
        <v>19.04672777773489</v>
      </c>
      <c r="D120" s="43">
        <f t="shared" ca="1" si="15"/>
        <v>-2.1798982362003638</v>
      </c>
      <c r="E120" s="43">
        <f t="shared" ca="1" si="16"/>
        <v>16.866829541534528</v>
      </c>
      <c r="F120" s="43">
        <f t="shared" ca="1" si="17"/>
        <v>1.6866829541534529</v>
      </c>
      <c r="G120" s="43">
        <f>IF(A120&lt;&gt;"",IF(A120&lt;Data!$G$11*0.25,$C$13/$G$32,IF(A120&gt;Data!$G$11*0.25,$C$13,$C$13*10)),"")</f>
        <v>1</v>
      </c>
      <c r="H120" s="43">
        <f>IF(A120&lt;&gt;"",IF(Data!$G$9="constant",$C$13,IF(Data!$G$9="squeeze",G120,F120)),"")</f>
        <v>1</v>
      </c>
      <c r="I120" s="38">
        <f ca="1">IF(ISNUMBER(A120),NORMINV(RAND(),0,IF(AND(Data!$G$9="squeeze",A120&lt;Data!$G$11*0.25),$H$32,1)*$C$30*$C$13)*($C$14*$C$12),"")</f>
        <v>-6.2021585478879768E-5</v>
      </c>
      <c r="J120" s="42">
        <f ca="1">IFERROR(IF(Data!$C$6="Real",B120,I120+J119+($C$14*$C$12)*(NORMINV(RAND(),$C$15,CHOOSE($G$13,$C$13,F120,G120)))),"")</f>
        <v>1.3469714141152778</v>
      </c>
      <c r="K120" s="88">
        <f>IF(ISNUMBER(A120), IF($G$16="fixed",$G$17,MIN(H120*Data!$C$7*$C$16*0.5,$C$17*Data!$C$7))*$C$12,"")</f>
        <v>8.0000000000000007E-5</v>
      </c>
      <c r="L120" s="42">
        <f t="shared" ca="1" si="44"/>
        <v>1.3469714141152778</v>
      </c>
      <c r="M120" s="44">
        <f t="shared" ca="1" si="45"/>
        <v>1.3470114141152778</v>
      </c>
      <c r="N120" s="44">
        <f t="shared" ca="1" si="46"/>
        <v>1.3469314141152777</v>
      </c>
      <c r="O120" s="108">
        <f t="shared" ca="1" si="18"/>
        <v>-0.31909808981084309</v>
      </c>
      <c r="P120" s="102">
        <f t="shared" ca="1" si="19"/>
        <v>2.5037661546585159</v>
      </c>
      <c r="Q120" s="102">
        <f t="shared" ca="1" si="20"/>
        <v>-3.7080526676925171E-2</v>
      </c>
      <c r="R120" s="120">
        <f t="shared" ca="1" si="38"/>
        <v>1</v>
      </c>
      <c r="S120" s="54">
        <f t="shared" ca="1" si="39"/>
        <v>0</v>
      </c>
      <c r="T120" s="5">
        <f t="shared" ca="1" si="21"/>
        <v>1.3475392670087669</v>
      </c>
      <c r="U120" s="152">
        <f t="shared" ca="1" si="22"/>
        <v>1.3475392670087669</v>
      </c>
      <c r="V120" s="152">
        <f t="shared" ca="1" si="23"/>
        <v>1.3469314141152777</v>
      </c>
      <c r="W120" s="153">
        <f t="shared" ca="1" si="24"/>
        <v>0</v>
      </c>
      <c r="X120" s="153">
        <f t="shared" ca="1" si="25"/>
        <v>0</v>
      </c>
      <c r="Y120" s="153">
        <f t="shared" ca="1" si="26"/>
        <v>0</v>
      </c>
      <c r="Z120" s="153">
        <f t="shared" ca="1" si="27"/>
        <v>0</v>
      </c>
      <c r="AA120" s="152" t="str">
        <f t="shared" ca="1" si="28"/>
        <v/>
      </c>
      <c r="AB120" s="152" t="str">
        <f t="shared" ca="1" si="29"/>
        <v/>
      </c>
      <c r="AC120" s="154" t="str">
        <f t="shared" ca="1" si="30"/>
        <v/>
      </c>
      <c r="AD120" s="154" t="str">
        <f t="shared" ca="1" si="31"/>
        <v/>
      </c>
      <c r="AE120" s="3">
        <f t="shared" ca="1" si="32"/>
        <v>0</v>
      </c>
      <c r="AF120" s="3">
        <f t="shared" ca="1" si="33"/>
        <v>0</v>
      </c>
      <c r="AG120" s="3" t="str">
        <f t="shared" ca="1" si="40"/>
        <v>N</v>
      </c>
      <c r="AH120" s="4" t="str">
        <f t="shared" ca="1" si="34"/>
        <v/>
      </c>
      <c r="AI120" s="75">
        <f t="shared" ca="1" si="35"/>
        <v>0</v>
      </c>
      <c r="AJ120" s="75">
        <f t="shared" ca="1" si="36"/>
        <v>0</v>
      </c>
    </row>
    <row r="121" spans="1:36">
      <c r="A121" s="41">
        <f t="shared" si="37"/>
        <v>55</v>
      </c>
      <c r="B121" s="150">
        <f>IF(ISNUMBER(A121),INDEX('MetaTrader Import'!$H$13:$J$5893,TRUNC(((A121-$A$39+1)-1)/3)+1,MOD((A121-$A$39+1)-1,3)+1),"")</f>
        <v>0</v>
      </c>
      <c r="C121" s="43">
        <f t="shared" ca="1" si="14"/>
        <v>16.866829541534528</v>
      </c>
      <c r="D121" s="43">
        <f t="shared" ca="1" si="15"/>
        <v>-0.43986789027400913</v>
      </c>
      <c r="E121" s="43">
        <f t="shared" ca="1" si="16"/>
        <v>16.42696165126052</v>
      </c>
      <c r="F121" s="43">
        <f t="shared" ca="1" si="17"/>
        <v>1.6426961651260519</v>
      </c>
      <c r="G121" s="43">
        <f>IF(A121&lt;&gt;"",IF(A121&lt;Data!$G$11*0.25,$C$13/$G$32,IF(A121&gt;Data!$G$11*0.25,$C$13,$C$13*10)),"")</f>
        <v>1</v>
      </c>
      <c r="H121" s="43">
        <f>IF(A121&lt;&gt;"",IF(Data!$G$9="constant",$C$13,IF(Data!$G$9="squeeze",G121,F121)),"")</f>
        <v>1</v>
      </c>
      <c r="I121" s="38">
        <f ca="1">IF(ISNUMBER(A121),NORMINV(RAND(),0,IF(AND(Data!$G$9="squeeze",A121&lt;Data!$G$11*0.25),$H$32,1)*$C$30*$C$13)*($C$14*$C$12),"")</f>
        <v>-4.8296665997642916E-6</v>
      </c>
      <c r="J121" s="42">
        <f ca="1">IFERROR(IF(Data!$C$6="Real",B121,I121+J120+($C$14*$C$12)*(NORMINV(RAND(),$C$15,CHOOSE($G$13,$C$13,F121,G121)))),"")</f>
        <v>1.3469149817514634</v>
      </c>
      <c r="K121" s="88">
        <f>IF(ISNUMBER(A121), IF($G$16="fixed",$G$17,MIN(H121*Data!$C$7*$C$16*0.5,$C$17*Data!$C$7))*$C$12,"")</f>
        <v>8.0000000000000007E-5</v>
      </c>
      <c r="L121" s="42">
        <f t="shared" ca="1" si="44"/>
        <v>1.3469149817514634</v>
      </c>
      <c r="M121" s="44">
        <f t="shared" ca="1" si="45"/>
        <v>1.3469549817514634</v>
      </c>
      <c r="N121" s="44">
        <f t="shared" ca="1" si="46"/>
        <v>1.3468749817514634</v>
      </c>
      <c r="O121" s="108">
        <f t="shared" ca="1" si="18"/>
        <v>-0.46026152085144284</v>
      </c>
      <c r="P121" s="102">
        <f t="shared" ca="1" si="19"/>
        <v>2.9390314959759434</v>
      </c>
      <c r="Q121" s="102">
        <f t="shared" ca="1" si="20"/>
        <v>1.3004653345986236E-2</v>
      </c>
      <c r="R121" s="120">
        <f t="shared" ca="1" si="38"/>
        <v>1</v>
      </c>
      <c r="S121" s="54">
        <f t="shared" ca="1" si="39"/>
        <v>0</v>
      </c>
      <c r="T121" s="5">
        <f t="shared" ca="1" si="21"/>
        <v>1.3475392670087669</v>
      </c>
      <c r="U121" s="152">
        <f t="shared" ca="1" si="22"/>
        <v>1.3475392670087669</v>
      </c>
      <c r="V121" s="152">
        <f t="shared" ca="1" si="23"/>
        <v>1.3468749817514634</v>
      </c>
      <c r="W121" s="153">
        <f t="shared" ca="1" si="24"/>
        <v>0</v>
      </c>
      <c r="X121" s="153">
        <f t="shared" ca="1" si="25"/>
        <v>0</v>
      </c>
      <c r="Y121" s="153">
        <f t="shared" ca="1" si="26"/>
        <v>0</v>
      </c>
      <c r="Z121" s="153">
        <f t="shared" ca="1" si="27"/>
        <v>0</v>
      </c>
      <c r="AA121" s="152" t="str">
        <f t="shared" ca="1" si="28"/>
        <v/>
      </c>
      <c r="AB121" s="152" t="str">
        <f t="shared" ca="1" si="29"/>
        <v/>
      </c>
      <c r="AC121" s="154" t="str">
        <f t="shared" ca="1" si="30"/>
        <v/>
      </c>
      <c r="AD121" s="154" t="str">
        <f t="shared" ca="1" si="31"/>
        <v/>
      </c>
      <c r="AE121" s="3">
        <f t="shared" ca="1" si="32"/>
        <v>0</v>
      </c>
      <c r="AF121" s="3">
        <f t="shared" ca="1" si="33"/>
        <v>0</v>
      </c>
      <c r="AG121" s="3" t="str">
        <f t="shared" ca="1" si="40"/>
        <v>N</v>
      </c>
      <c r="AH121" s="4" t="str">
        <f t="shared" ca="1" si="34"/>
        <v/>
      </c>
      <c r="AI121" s="75">
        <f t="shared" ca="1" si="35"/>
        <v>0</v>
      </c>
      <c r="AJ121" s="75">
        <f t="shared" ca="1" si="36"/>
        <v>0</v>
      </c>
    </row>
    <row r="122" spans="1:36">
      <c r="A122" s="41">
        <f t="shared" si="37"/>
        <v>56</v>
      </c>
      <c r="B122" s="150">
        <f>IF(ISNUMBER(A122),INDEX('MetaTrader Import'!$H$13:$J$5893,TRUNC(((A122-$A$39+1)-1)/3)+1,MOD((A122-$A$39+1)-1,3)+1),"")</f>
        <v>0</v>
      </c>
      <c r="C122" s="43">
        <f t="shared" ca="1" si="14"/>
        <v>16.42696165126052</v>
      </c>
      <c r="D122" s="43">
        <f t="shared" ca="1" si="15"/>
        <v>1.3418252880517918</v>
      </c>
      <c r="E122" s="43">
        <f t="shared" ca="1" si="16"/>
        <v>17.76878693931231</v>
      </c>
      <c r="F122" s="43">
        <f t="shared" ca="1" si="17"/>
        <v>1.7768786939312311</v>
      </c>
      <c r="G122" s="43">
        <f>IF(A122&lt;&gt;"",IF(A122&lt;Data!$G$11*0.25,$C$13/$G$32,IF(A122&gt;Data!$G$11*0.25,$C$13,$C$13*10)),"")</f>
        <v>1</v>
      </c>
      <c r="H122" s="43">
        <f>IF(A122&lt;&gt;"",IF(Data!$G$9="constant",$C$13,IF(Data!$G$9="squeeze",G122,F122)),"")</f>
        <v>1</v>
      </c>
      <c r="I122" s="38">
        <f ca="1">IF(ISNUMBER(A122),NORMINV(RAND(),0,IF(AND(Data!$G$9="squeeze",A122&lt;Data!$G$11*0.25),$H$32,1)*$C$30*$C$13)*($C$14*$C$12),"")</f>
        <v>2.0129723894066746E-4</v>
      </c>
      <c r="J122" s="42">
        <f ca="1">IFERROR(IF(Data!$C$6="Real",B122,I122+J121+($C$14*$C$12)*(NORMINV(RAND(),$C$15,CHOOSE($G$13,$C$13,F122,G122)))),"")</f>
        <v>1.3471615244369213</v>
      </c>
      <c r="K122" s="88">
        <f>IF(ISNUMBER(A122), IF($G$16="fixed",$G$17,MIN(H122*Data!$C$7*$C$16*0.5,$C$17*Data!$C$7))*$C$12,"")</f>
        <v>8.0000000000000007E-5</v>
      </c>
      <c r="L122" s="42">
        <f t="shared" ca="1" si="44"/>
        <v>1.3471615244369213</v>
      </c>
      <c r="M122" s="44">
        <f t="shared" ca="1" si="45"/>
        <v>1.3472015244369213</v>
      </c>
      <c r="N122" s="44">
        <f t="shared" ca="1" si="46"/>
        <v>1.3471215244369212</v>
      </c>
      <c r="O122" s="108">
        <f t="shared" ca="1" si="18"/>
        <v>-0.47844094047251795</v>
      </c>
      <c r="P122" s="102">
        <f t="shared" ca="1" si="19"/>
        <v>2.9815157391974569</v>
      </c>
      <c r="Q122" s="102">
        <f t="shared" ca="1" si="20"/>
        <v>5.9154348333010046E-2</v>
      </c>
      <c r="R122" s="120">
        <f t="shared" ca="1" si="38"/>
        <v>1</v>
      </c>
      <c r="S122" s="54">
        <f t="shared" ca="1" si="39"/>
        <v>0</v>
      </c>
      <c r="T122" s="5">
        <f t="shared" ca="1" si="21"/>
        <v>1.3475392670087669</v>
      </c>
      <c r="U122" s="152">
        <f t="shared" ca="1" si="22"/>
        <v>1.3475392670087669</v>
      </c>
      <c r="V122" s="152">
        <f t="shared" ca="1" si="23"/>
        <v>1.3468749817514634</v>
      </c>
      <c r="W122" s="153">
        <f t="shared" ca="1" si="24"/>
        <v>0</v>
      </c>
      <c r="X122" s="153">
        <f t="shared" ca="1" si="25"/>
        <v>0</v>
      </c>
      <c r="Y122" s="153">
        <f t="shared" ca="1" si="26"/>
        <v>0</v>
      </c>
      <c r="Z122" s="153">
        <f t="shared" ca="1" si="27"/>
        <v>0</v>
      </c>
      <c r="AA122" s="152" t="str">
        <f t="shared" ca="1" si="28"/>
        <v/>
      </c>
      <c r="AB122" s="152" t="str">
        <f t="shared" ca="1" si="29"/>
        <v/>
      </c>
      <c r="AC122" s="154" t="str">
        <f t="shared" ca="1" si="30"/>
        <v/>
      </c>
      <c r="AD122" s="154" t="str">
        <f t="shared" ca="1" si="31"/>
        <v/>
      </c>
      <c r="AE122" s="3">
        <f t="shared" ca="1" si="32"/>
        <v>0</v>
      </c>
      <c r="AF122" s="3">
        <f t="shared" ca="1" si="33"/>
        <v>0</v>
      </c>
      <c r="AG122" s="3" t="str">
        <f t="shared" ca="1" si="40"/>
        <v>N</v>
      </c>
      <c r="AH122" s="4" t="str">
        <f t="shared" ca="1" si="34"/>
        <v/>
      </c>
      <c r="AI122" s="75">
        <f t="shared" ca="1" si="35"/>
        <v>0</v>
      </c>
      <c r="AJ122" s="75">
        <f t="shared" ca="1" si="36"/>
        <v>0</v>
      </c>
    </row>
    <row r="123" spans="1:36">
      <c r="A123" s="41">
        <f t="shared" si="37"/>
        <v>57</v>
      </c>
      <c r="B123" s="150">
        <f>IF(ISNUMBER(A123),INDEX('MetaTrader Import'!$H$13:$J$5893,TRUNC(((A123-$A$39+1)-1)/3)+1,MOD((A123-$A$39+1)-1,3)+1),"")</f>
        <v>0</v>
      </c>
      <c r="C123" s="43">
        <f t="shared" ca="1" si="14"/>
        <v>17.76878693931231</v>
      </c>
      <c r="D123" s="43">
        <f t="shared" ca="1" si="15"/>
        <v>-0.49473029631797982</v>
      </c>
      <c r="E123" s="43">
        <f t="shared" ca="1" si="16"/>
        <v>17.274056642994331</v>
      </c>
      <c r="F123" s="43">
        <f t="shared" ca="1" si="17"/>
        <v>1.7274056642994331</v>
      </c>
      <c r="G123" s="43">
        <f>IF(A123&lt;&gt;"",IF(A123&lt;Data!$G$11*0.25,$C$13/$G$32,IF(A123&gt;Data!$G$11*0.25,$C$13,$C$13*10)),"")</f>
        <v>1</v>
      </c>
      <c r="H123" s="43">
        <f>IF(A123&lt;&gt;"",IF(Data!$G$9="constant",$C$13,IF(Data!$G$9="squeeze",G123,F123)),"")</f>
        <v>1</v>
      </c>
      <c r="I123" s="38">
        <f ca="1">IF(ISNUMBER(A123),NORMINV(RAND(),0,IF(AND(Data!$G$9="squeeze",A123&lt;Data!$G$11*0.25),$H$32,1)*$C$30*$C$13)*($C$14*$C$12),"")</f>
        <v>-7.3521053136198136E-5</v>
      </c>
      <c r="J123" s="42">
        <f ca="1">IFERROR(IF(Data!$C$6="Real",B123,I123+J122+($C$14*$C$12)*(NORMINV(RAND(),$C$15,CHOOSE($G$13,$C$13,F123,G123)))),"")</f>
        <v>1.3472526915266603</v>
      </c>
      <c r="K123" s="88">
        <f>IF(ISNUMBER(A123), IF($G$16="fixed",$G$17,MIN(H123*Data!$C$7*$C$16*0.5,$C$17*Data!$C$7))*$C$12,"")</f>
        <v>8.0000000000000007E-5</v>
      </c>
      <c r="L123" s="42">
        <f t="shared" ca="1" si="44"/>
        <v>1.3472526915266603</v>
      </c>
      <c r="M123" s="44">
        <f t="shared" ca="1" si="45"/>
        <v>1.3472926915266603</v>
      </c>
      <c r="N123" s="44">
        <f t="shared" ca="1" si="46"/>
        <v>1.3472126915266602</v>
      </c>
      <c r="O123" s="108">
        <f t="shared" ca="1" si="18"/>
        <v>-0.46465576782693335</v>
      </c>
      <c r="P123" s="102">
        <f t="shared" ca="1" si="19"/>
        <v>2.9570691188722456</v>
      </c>
      <c r="Q123" s="102">
        <f t="shared" ca="1" si="20"/>
        <v>9.5573651254440867E-2</v>
      </c>
      <c r="R123" s="120">
        <f t="shared" ca="1" si="38"/>
        <v>1</v>
      </c>
      <c r="S123" s="54">
        <f t="shared" ca="1" si="39"/>
        <v>0</v>
      </c>
      <c r="T123" s="5">
        <f t="shared" ca="1" si="21"/>
        <v>1.3475392670087669</v>
      </c>
      <c r="U123" s="152">
        <f t="shared" ca="1" si="22"/>
        <v>1.3475392670087669</v>
      </c>
      <c r="V123" s="152">
        <f t="shared" ca="1" si="23"/>
        <v>1.3468749817514634</v>
      </c>
      <c r="W123" s="153">
        <f t="shared" ca="1" si="24"/>
        <v>0</v>
      </c>
      <c r="X123" s="153">
        <f t="shared" ca="1" si="25"/>
        <v>0</v>
      </c>
      <c r="Y123" s="153">
        <f t="shared" ca="1" si="26"/>
        <v>0</v>
      </c>
      <c r="Z123" s="153">
        <f t="shared" ca="1" si="27"/>
        <v>0</v>
      </c>
      <c r="AA123" s="152" t="str">
        <f t="shared" ca="1" si="28"/>
        <v/>
      </c>
      <c r="AB123" s="152" t="str">
        <f t="shared" ca="1" si="29"/>
        <v/>
      </c>
      <c r="AC123" s="154" t="str">
        <f t="shared" ca="1" si="30"/>
        <v/>
      </c>
      <c r="AD123" s="154" t="str">
        <f t="shared" ca="1" si="31"/>
        <v/>
      </c>
      <c r="AE123" s="3">
        <f t="shared" ca="1" si="32"/>
        <v>0</v>
      </c>
      <c r="AF123" s="3">
        <f t="shared" ca="1" si="33"/>
        <v>0</v>
      </c>
      <c r="AG123" s="3" t="str">
        <f t="shared" ca="1" si="40"/>
        <v>N</v>
      </c>
      <c r="AH123" s="4" t="str">
        <f t="shared" ca="1" si="34"/>
        <v/>
      </c>
      <c r="AI123" s="75">
        <f t="shared" ca="1" si="35"/>
        <v>0</v>
      </c>
      <c r="AJ123" s="75">
        <f t="shared" ca="1" si="36"/>
        <v>0</v>
      </c>
    </row>
    <row r="124" spans="1:36">
      <c r="A124" s="41">
        <f t="shared" si="37"/>
        <v>58</v>
      </c>
      <c r="B124" s="150">
        <f>IF(ISNUMBER(A124),INDEX('MetaTrader Import'!$H$13:$J$5893,TRUNC(((A124-$A$39+1)-1)/3)+1,MOD((A124-$A$39+1)-1,3)+1),"")</f>
        <v>0</v>
      </c>
      <c r="C124" s="43">
        <f t="shared" ca="1" si="14"/>
        <v>17.274056642994331</v>
      </c>
      <c r="D124" s="43">
        <f t="shared" ca="1" si="15"/>
        <v>0.16321359926635526</v>
      </c>
      <c r="E124" s="43">
        <f t="shared" ca="1" si="16"/>
        <v>17.437270242260688</v>
      </c>
      <c r="F124" s="43">
        <f t="shared" ca="1" si="17"/>
        <v>1.7437270242260687</v>
      </c>
      <c r="G124" s="43">
        <f>IF(A124&lt;&gt;"",IF(A124&lt;Data!$G$11*0.25,$C$13/$G$32,IF(A124&gt;Data!$G$11*0.25,$C$13,$C$13*10)),"")</f>
        <v>1</v>
      </c>
      <c r="H124" s="43">
        <f>IF(A124&lt;&gt;"",IF(Data!$G$9="constant",$C$13,IF(Data!$G$9="squeeze",G124,F124)),"")</f>
        <v>1</v>
      </c>
      <c r="I124" s="38">
        <f ca="1">IF(ISNUMBER(A124),NORMINV(RAND(),0,IF(AND(Data!$G$9="squeeze",A124&lt;Data!$G$11*0.25),$H$32,1)*$C$30*$C$13)*($C$14*$C$12),"")</f>
        <v>-1.7258736978200832E-4</v>
      </c>
      <c r="J124" s="42">
        <f ca="1">IFERROR(IF(Data!$C$6="Real",B124,I124+J123+($C$14*$C$12)*(NORMINV(RAND(),$C$15,CHOOSE($G$13,$C$13,F124,G124)))),"")</f>
        <v>1.347423227286757</v>
      </c>
      <c r="K124" s="88">
        <f>IF(ISNUMBER(A124), IF($G$16="fixed",$G$17,MIN(H124*Data!$C$7*$C$16*0.5,$C$17*Data!$C$7))*$C$12,"")</f>
        <v>8.0000000000000007E-5</v>
      </c>
      <c r="L124" s="42">
        <f t="shared" ca="1" si="44"/>
        <v>1.347423227286757</v>
      </c>
      <c r="M124" s="44">
        <f t="shared" ca="1" si="45"/>
        <v>1.347463227286757</v>
      </c>
      <c r="N124" s="44">
        <f t="shared" ca="1" si="46"/>
        <v>1.347383227286757</v>
      </c>
      <c r="O124" s="108">
        <f t="shared" ca="1" si="18"/>
        <v>-0.42120646390635713</v>
      </c>
      <c r="P124" s="102">
        <f t="shared" ca="1" si="19"/>
        <v>2.9315622643527672</v>
      </c>
      <c r="Q124" s="102">
        <f t="shared" ca="1" si="20"/>
        <v>0.12333152648441113</v>
      </c>
      <c r="R124" s="120">
        <f t="shared" ca="1" si="38"/>
        <v>1</v>
      </c>
      <c r="S124" s="54">
        <f t="shared" ca="1" si="39"/>
        <v>0</v>
      </c>
      <c r="T124" s="5">
        <f t="shared" ca="1" si="21"/>
        <v>1.3475392670087669</v>
      </c>
      <c r="U124" s="152">
        <f t="shared" ca="1" si="22"/>
        <v>1.3475392670087669</v>
      </c>
      <c r="V124" s="152">
        <f t="shared" ca="1" si="23"/>
        <v>1.3468749817514634</v>
      </c>
      <c r="W124" s="153">
        <f t="shared" ca="1" si="24"/>
        <v>0</v>
      </c>
      <c r="X124" s="153">
        <f t="shared" ca="1" si="25"/>
        <v>0</v>
      </c>
      <c r="Y124" s="153">
        <f t="shared" ca="1" si="26"/>
        <v>0</v>
      </c>
      <c r="Z124" s="153">
        <f t="shared" ca="1" si="27"/>
        <v>0</v>
      </c>
      <c r="AA124" s="152" t="str">
        <f t="shared" ca="1" si="28"/>
        <v/>
      </c>
      <c r="AB124" s="152" t="str">
        <f t="shared" ca="1" si="29"/>
        <v/>
      </c>
      <c r="AC124" s="154" t="str">
        <f t="shared" ca="1" si="30"/>
        <v/>
      </c>
      <c r="AD124" s="154" t="str">
        <f t="shared" ca="1" si="31"/>
        <v/>
      </c>
      <c r="AE124" s="3">
        <f t="shared" ca="1" si="32"/>
        <v>0</v>
      </c>
      <c r="AF124" s="3">
        <f t="shared" ca="1" si="33"/>
        <v>0</v>
      </c>
      <c r="AG124" s="3" t="str">
        <f t="shared" ca="1" si="40"/>
        <v>N</v>
      </c>
      <c r="AH124" s="4" t="str">
        <f t="shared" ca="1" si="34"/>
        <v/>
      </c>
      <c r="AI124" s="75">
        <f t="shared" ca="1" si="35"/>
        <v>0</v>
      </c>
      <c r="AJ124" s="75">
        <f t="shared" ca="1" si="36"/>
        <v>0</v>
      </c>
    </row>
    <row r="125" spans="1:36">
      <c r="A125" s="41">
        <f t="shared" si="37"/>
        <v>59</v>
      </c>
      <c r="B125" s="150">
        <f>IF(ISNUMBER(A125),INDEX('MetaTrader Import'!$H$13:$J$5893,TRUNC(((A125-$A$39+1)-1)/3)+1,MOD((A125-$A$39+1)-1,3)+1),"")</f>
        <v>0</v>
      </c>
      <c r="C125" s="43">
        <f t="shared" ca="1" si="14"/>
        <v>17.437270242260688</v>
      </c>
      <c r="D125" s="43">
        <f t="shared" ca="1" si="15"/>
        <v>2.2405454778507168</v>
      </c>
      <c r="E125" s="43">
        <f t="shared" ca="1" si="16"/>
        <v>19.677815720111404</v>
      </c>
      <c r="F125" s="43">
        <f t="shared" ca="1" si="17"/>
        <v>1.9677815720111405</v>
      </c>
      <c r="G125" s="43">
        <f>IF(A125&lt;&gt;"",IF(A125&lt;Data!$G$11*0.25,$C$13/$G$32,IF(A125&gt;Data!$G$11*0.25,$C$13,$C$13*10)),"")</f>
        <v>1</v>
      </c>
      <c r="H125" s="43">
        <f>IF(A125&lt;&gt;"",IF(Data!$G$9="constant",$C$13,IF(Data!$G$9="squeeze",G125,F125)),"")</f>
        <v>1</v>
      </c>
      <c r="I125" s="38">
        <f ca="1">IF(ISNUMBER(A125),NORMINV(RAND(),0,IF(AND(Data!$G$9="squeeze",A125&lt;Data!$G$11*0.25),$H$32,1)*$C$30*$C$13)*($C$14*$C$12),"")</f>
        <v>-1.5812440863877259E-5</v>
      </c>
      <c r="J125" s="42">
        <f ca="1">IFERROR(IF(Data!$C$6="Real",B125,I125+J124+($C$14*$C$12)*(NORMINV(RAND(),$C$15,CHOOSE($G$13,$C$13,F125,G125)))),"")</f>
        <v>1.3474117116380844</v>
      </c>
      <c r="K125" s="88">
        <f>IF(ISNUMBER(A125), IF($G$16="fixed",$G$17,MIN(H125*Data!$C$7*$C$16*0.5,$C$17*Data!$C$7))*$C$12,"")</f>
        <v>8.0000000000000007E-5</v>
      </c>
      <c r="L125" s="42">
        <f t="shared" ca="1" si="44"/>
        <v>1.3474117116380844</v>
      </c>
      <c r="M125" s="44">
        <f t="shared" ca="1" si="45"/>
        <v>1.3474517116380844</v>
      </c>
      <c r="N125" s="44">
        <f t="shared" ca="1" si="46"/>
        <v>1.3473717116380843</v>
      </c>
      <c r="O125" s="108">
        <f t="shared" ca="1" si="18"/>
        <v>-0.42943140819453768</v>
      </c>
      <c r="P125" s="102">
        <f t="shared" ca="1" si="19"/>
        <v>2.9298470201256173</v>
      </c>
      <c r="Q125" s="102">
        <f t="shared" ca="1" si="20"/>
        <v>0.14346053875970172</v>
      </c>
      <c r="R125" s="120">
        <f t="shared" ca="1" si="38"/>
        <v>1</v>
      </c>
      <c r="S125" s="54">
        <f t="shared" ca="1" si="39"/>
        <v>0</v>
      </c>
      <c r="T125" s="5">
        <f t="shared" ca="1" si="21"/>
        <v>1.3475392670087669</v>
      </c>
      <c r="U125" s="152">
        <f t="shared" ca="1" si="22"/>
        <v>1.3475392670087669</v>
      </c>
      <c r="V125" s="152">
        <f t="shared" ca="1" si="23"/>
        <v>1.3468749817514634</v>
      </c>
      <c r="W125" s="153">
        <f t="shared" ca="1" si="24"/>
        <v>0</v>
      </c>
      <c r="X125" s="153">
        <f t="shared" ca="1" si="25"/>
        <v>0</v>
      </c>
      <c r="Y125" s="153">
        <f t="shared" ca="1" si="26"/>
        <v>0</v>
      </c>
      <c r="Z125" s="153">
        <f t="shared" ca="1" si="27"/>
        <v>0</v>
      </c>
      <c r="AA125" s="152" t="str">
        <f t="shared" ca="1" si="28"/>
        <v/>
      </c>
      <c r="AB125" s="152" t="str">
        <f t="shared" ca="1" si="29"/>
        <v/>
      </c>
      <c r="AC125" s="154" t="str">
        <f t="shared" ca="1" si="30"/>
        <v/>
      </c>
      <c r="AD125" s="154" t="str">
        <f t="shared" ca="1" si="31"/>
        <v/>
      </c>
      <c r="AE125" s="3">
        <f t="shared" ca="1" si="32"/>
        <v>0</v>
      </c>
      <c r="AF125" s="3">
        <f t="shared" ca="1" si="33"/>
        <v>0</v>
      </c>
      <c r="AG125" s="3" t="str">
        <f t="shared" ca="1" si="40"/>
        <v>N</v>
      </c>
      <c r="AH125" s="4" t="str">
        <f t="shared" ca="1" si="34"/>
        <v/>
      </c>
      <c r="AI125" s="75">
        <f t="shared" ca="1" si="35"/>
        <v>0</v>
      </c>
      <c r="AJ125" s="75">
        <f t="shared" ca="1" si="36"/>
        <v>0</v>
      </c>
    </row>
    <row r="126" spans="1:36">
      <c r="A126" s="41">
        <f t="shared" si="37"/>
        <v>60</v>
      </c>
      <c r="B126" s="150">
        <f>IF(ISNUMBER(A126),INDEX('MetaTrader Import'!$H$13:$J$5893,TRUNC(((A126-$A$39+1)-1)/3)+1,MOD((A126-$A$39+1)-1,3)+1),"")</f>
        <v>0</v>
      </c>
      <c r="C126" s="43">
        <f t="shared" ca="1" si="14"/>
        <v>19.677815720111404</v>
      </c>
      <c r="D126" s="43">
        <f t="shared" ca="1" si="15"/>
        <v>2.5422846018000036</v>
      </c>
      <c r="E126" s="43">
        <f t="shared" ca="1" si="16"/>
        <v>22.220100321911406</v>
      </c>
      <c r="F126" s="43">
        <f t="shared" ca="1" si="17"/>
        <v>2.2220100321911405</v>
      </c>
      <c r="G126" s="43">
        <f>IF(A126&lt;&gt;"",IF(A126&lt;Data!$G$11*0.25,$C$13/$G$32,IF(A126&gt;Data!$G$11*0.25,$C$13,$C$13*10)),"")</f>
        <v>1</v>
      </c>
      <c r="H126" s="43">
        <f>IF(A126&lt;&gt;"",IF(Data!$G$9="constant",$C$13,IF(Data!$G$9="squeeze",G126,F126)),"")</f>
        <v>1</v>
      </c>
      <c r="I126" s="38">
        <f ca="1">IF(ISNUMBER(A126),NORMINV(RAND(),0,IF(AND(Data!$G$9="squeeze",A126&lt;Data!$G$11*0.25),$H$32,1)*$C$30*$C$13)*($C$14*$C$12),"")</f>
        <v>1.9293819690592437E-5</v>
      </c>
      <c r="J126" s="42">
        <f ca="1">IFERROR(IF(Data!$C$6="Real",B126,I126+J125+($C$14*$C$12)*(NORMINV(RAND(),$C$15,CHOOSE($G$13,$C$13,F126,G126)))),"")</f>
        <v>1.3474343131566502</v>
      </c>
      <c r="K126" s="88">
        <f>IF(ISNUMBER(A126), IF($G$16="fixed",$G$17,MIN(H126*Data!$C$7*$C$16*0.5,$C$17*Data!$C$7))*$C$12,"")</f>
        <v>8.0000000000000007E-5</v>
      </c>
      <c r="L126" s="42">
        <f t="shared" ca="1" si="44"/>
        <v>1.3474343131566502</v>
      </c>
      <c r="M126" s="44">
        <f t="shared" ca="1" si="45"/>
        <v>1.3474743131566502</v>
      </c>
      <c r="N126" s="44">
        <f t="shared" ca="1" si="46"/>
        <v>1.3473943131566501</v>
      </c>
      <c r="O126" s="108">
        <f t="shared" ca="1" si="18"/>
        <v>-0.37012766417971699</v>
      </c>
      <c r="P126" s="102">
        <f t="shared" ca="1" si="19"/>
        <v>2.8880231180526343</v>
      </c>
      <c r="Q126" s="102">
        <f t="shared" ca="1" si="20"/>
        <v>0.15374032474756591</v>
      </c>
      <c r="R126" s="120">
        <f t="shared" ca="1" si="38"/>
        <v>1</v>
      </c>
      <c r="S126" s="54">
        <f t="shared" ca="1" si="39"/>
        <v>0</v>
      </c>
      <c r="T126" s="5">
        <f t="shared" ca="1" si="21"/>
        <v>1.3475392670087669</v>
      </c>
      <c r="U126" s="152">
        <f t="shared" ca="1" si="22"/>
        <v>1.3475392670087669</v>
      </c>
      <c r="V126" s="152">
        <f t="shared" ca="1" si="23"/>
        <v>1.3468749817514634</v>
      </c>
      <c r="W126" s="153">
        <f t="shared" ca="1" si="24"/>
        <v>0</v>
      </c>
      <c r="X126" s="153">
        <f t="shared" ca="1" si="25"/>
        <v>0</v>
      </c>
      <c r="Y126" s="153">
        <f t="shared" ca="1" si="26"/>
        <v>0</v>
      </c>
      <c r="Z126" s="153">
        <f t="shared" ca="1" si="27"/>
        <v>0</v>
      </c>
      <c r="AA126" s="152" t="str">
        <f t="shared" ca="1" si="28"/>
        <v/>
      </c>
      <c r="AB126" s="152" t="str">
        <f t="shared" ca="1" si="29"/>
        <v/>
      </c>
      <c r="AC126" s="154" t="str">
        <f t="shared" ca="1" si="30"/>
        <v/>
      </c>
      <c r="AD126" s="154" t="str">
        <f t="shared" ca="1" si="31"/>
        <v/>
      </c>
      <c r="AE126" s="3">
        <f t="shared" ca="1" si="32"/>
        <v>0</v>
      </c>
      <c r="AF126" s="3">
        <f t="shared" ca="1" si="33"/>
        <v>0</v>
      </c>
      <c r="AG126" s="3" t="str">
        <f t="shared" ca="1" si="40"/>
        <v>N</v>
      </c>
      <c r="AH126" s="4" t="str">
        <f t="shared" ca="1" si="34"/>
        <v/>
      </c>
      <c r="AI126" s="75">
        <f t="shared" ca="1" si="35"/>
        <v>0</v>
      </c>
      <c r="AJ126" s="75">
        <f t="shared" ca="1" si="36"/>
        <v>0</v>
      </c>
    </row>
    <row r="127" spans="1:36">
      <c r="A127" s="41">
        <f t="shared" si="37"/>
        <v>61</v>
      </c>
      <c r="B127" s="150">
        <f>IF(ISNUMBER(A127),INDEX('MetaTrader Import'!$H$13:$J$5893,TRUNC(((A127-$A$39+1)-1)/3)+1,MOD((A127-$A$39+1)-1,3)+1),"")</f>
        <v>0</v>
      </c>
      <c r="C127" s="43">
        <f t="shared" ca="1" si="14"/>
        <v>22.220100321911406</v>
      </c>
      <c r="D127" s="43">
        <f t="shared" ca="1" si="15"/>
        <v>-4.2713931854166667</v>
      </c>
      <c r="E127" s="43">
        <f t="shared" ca="1" si="16"/>
        <v>17.94870713649474</v>
      </c>
      <c r="F127" s="43">
        <f t="shared" ca="1" si="17"/>
        <v>1.7948707136494739</v>
      </c>
      <c r="G127" s="43">
        <f>IF(A127&lt;&gt;"",IF(A127&lt;Data!$G$11*0.25,$C$13/$G$32,IF(A127&gt;Data!$G$11*0.25,$C$13,$C$13*10)),"")</f>
        <v>1</v>
      </c>
      <c r="H127" s="43">
        <f>IF(A127&lt;&gt;"",IF(Data!$G$9="constant",$C$13,IF(Data!$G$9="squeeze",G127,F127)),"")</f>
        <v>1</v>
      </c>
      <c r="I127" s="38">
        <f ca="1">IF(ISNUMBER(A127),NORMINV(RAND(),0,IF(AND(Data!$G$9="squeeze",A127&lt;Data!$G$11*0.25),$H$32,1)*$C$30*$C$13)*($C$14*$C$12),"")</f>
        <v>-7.0634486339857331E-5</v>
      </c>
      <c r="J127" s="42">
        <f ca="1">IFERROR(IF(Data!$C$6="Real",B127,I127+J126+($C$14*$C$12)*(NORMINV(RAND(),$C$15,CHOOSE($G$13,$C$13,F127,G127)))),"")</f>
        <v>1.3471419421458595</v>
      </c>
      <c r="K127" s="88">
        <f>IF(ISNUMBER(A127), IF($G$16="fixed",$G$17,MIN(H127*Data!$C$7*$C$16*0.5,$C$17*Data!$C$7))*$C$12,"")</f>
        <v>8.0000000000000007E-5</v>
      </c>
      <c r="L127" s="42">
        <f t="shared" ca="1" si="44"/>
        <v>1.3471419421458595</v>
      </c>
      <c r="M127" s="44">
        <f t="shared" ca="1" si="45"/>
        <v>1.3471819421458595</v>
      </c>
      <c r="N127" s="44">
        <f t="shared" ca="1" si="46"/>
        <v>1.3471019421458594</v>
      </c>
      <c r="O127" s="108">
        <f t="shared" ca="1" si="18"/>
        <v>-0.3490980447021389</v>
      </c>
      <c r="P127" s="102">
        <f t="shared" ca="1" si="19"/>
        <v>2.834233272984501</v>
      </c>
      <c r="Q127" s="102">
        <f t="shared" ca="1" si="20"/>
        <v>0.1468220257856081</v>
      </c>
      <c r="R127" s="120">
        <f t="shared" ca="1" si="38"/>
        <v>1</v>
      </c>
      <c r="S127" s="54">
        <f t="shared" ca="1" si="39"/>
        <v>0</v>
      </c>
      <c r="T127" s="5">
        <f t="shared" ca="1" si="21"/>
        <v>1.3475392670087669</v>
      </c>
      <c r="U127" s="152">
        <f t="shared" ca="1" si="22"/>
        <v>1.3475392670087669</v>
      </c>
      <c r="V127" s="152">
        <f t="shared" ca="1" si="23"/>
        <v>1.3468749817514634</v>
      </c>
      <c r="W127" s="153">
        <f t="shared" ca="1" si="24"/>
        <v>0</v>
      </c>
      <c r="X127" s="153">
        <f t="shared" ca="1" si="25"/>
        <v>0</v>
      </c>
      <c r="Y127" s="153">
        <f t="shared" ca="1" si="26"/>
        <v>0</v>
      </c>
      <c r="Z127" s="153">
        <f t="shared" ca="1" si="27"/>
        <v>0</v>
      </c>
      <c r="AA127" s="152" t="str">
        <f t="shared" ca="1" si="28"/>
        <v/>
      </c>
      <c r="AB127" s="152" t="str">
        <f t="shared" ca="1" si="29"/>
        <v/>
      </c>
      <c r="AC127" s="154" t="str">
        <f t="shared" ca="1" si="30"/>
        <v/>
      </c>
      <c r="AD127" s="154" t="str">
        <f t="shared" ca="1" si="31"/>
        <v/>
      </c>
      <c r="AE127" s="3">
        <f t="shared" ca="1" si="32"/>
        <v>0</v>
      </c>
      <c r="AF127" s="3">
        <f t="shared" ca="1" si="33"/>
        <v>0</v>
      </c>
      <c r="AG127" s="3" t="str">
        <f t="shared" ca="1" si="40"/>
        <v>N</v>
      </c>
      <c r="AH127" s="4" t="str">
        <f t="shared" ca="1" si="34"/>
        <v/>
      </c>
      <c r="AI127" s="75">
        <f t="shared" ca="1" si="35"/>
        <v>0</v>
      </c>
      <c r="AJ127" s="75">
        <f t="shared" ca="1" si="36"/>
        <v>0</v>
      </c>
    </row>
    <row r="128" spans="1:36">
      <c r="A128" s="41">
        <f t="shared" si="37"/>
        <v>62</v>
      </c>
      <c r="B128" s="150">
        <f>IF(ISNUMBER(A128),INDEX('MetaTrader Import'!$H$13:$J$5893,TRUNC(((A128-$A$39+1)-1)/3)+1,MOD((A128-$A$39+1)-1,3)+1),"")</f>
        <v>0</v>
      </c>
      <c r="C128" s="43">
        <f t="shared" ca="1" si="14"/>
        <v>17.94870713649474</v>
      </c>
      <c r="D128" s="43">
        <f t="shared" ca="1" si="15"/>
        <v>1.2067349017887548</v>
      </c>
      <c r="E128" s="43">
        <f t="shared" ca="1" si="16"/>
        <v>19.155442038283496</v>
      </c>
      <c r="F128" s="43">
        <f t="shared" ca="1" si="17"/>
        <v>1.9155442038283497</v>
      </c>
      <c r="G128" s="43">
        <f>IF(A128&lt;&gt;"",IF(A128&lt;Data!$G$11*0.25,$C$13/$G$32,IF(A128&gt;Data!$G$11*0.25,$C$13,$C$13*10)),"")</f>
        <v>1</v>
      </c>
      <c r="H128" s="43">
        <f>IF(A128&lt;&gt;"",IF(Data!$G$9="constant",$C$13,IF(Data!$G$9="squeeze",G128,F128)),"")</f>
        <v>1</v>
      </c>
      <c r="I128" s="38">
        <f ca="1">IF(ISNUMBER(A128),NORMINV(RAND(),0,IF(AND(Data!$G$9="squeeze",A128&lt;Data!$G$11*0.25),$H$32,1)*$C$30*$C$13)*($C$14*$C$12),"")</f>
        <v>1.5611913178274154E-4</v>
      </c>
      <c r="J128" s="42">
        <f ca="1">IFERROR(IF(Data!$C$6="Real",B128,I128+J127+($C$14*$C$12)*(NORMINV(RAND(),$C$15,CHOOSE($G$13,$C$13,F128,G128)))),"")</f>
        <v>1.3470245673117085</v>
      </c>
      <c r="K128" s="88">
        <f>IF(ISNUMBER(A128), IF($G$16="fixed",$G$17,MIN(H128*Data!$C$7*$C$16*0.5,$C$17*Data!$C$7))*$C$12,"")</f>
        <v>8.0000000000000007E-5</v>
      </c>
      <c r="L128" s="42">
        <f t="shared" ca="1" si="44"/>
        <v>1.3470245673117085</v>
      </c>
      <c r="M128" s="44">
        <f t="shared" ca="1" si="45"/>
        <v>1.3470645673117085</v>
      </c>
      <c r="N128" s="44">
        <f t="shared" ca="1" si="46"/>
        <v>1.3469845673117085</v>
      </c>
      <c r="O128" s="108">
        <f t="shared" ca="1" si="18"/>
        <v>-0.27810679467044869</v>
      </c>
      <c r="P128" s="102">
        <f t="shared" ca="1" si="19"/>
        <v>2.5250806624125821</v>
      </c>
      <c r="Q128" s="102">
        <f t="shared" ca="1" si="20"/>
        <v>0.13166717098786454</v>
      </c>
      <c r="R128" s="120">
        <f t="shared" ca="1" si="38"/>
        <v>1</v>
      </c>
      <c r="S128" s="54">
        <f t="shared" ca="1" si="39"/>
        <v>0</v>
      </c>
      <c r="T128" s="5">
        <f t="shared" ca="1" si="21"/>
        <v>1.3475392670087669</v>
      </c>
      <c r="U128" s="152">
        <f t="shared" ca="1" si="22"/>
        <v>1.3475392670087669</v>
      </c>
      <c r="V128" s="152">
        <f t="shared" ca="1" si="23"/>
        <v>1.3468749817514634</v>
      </c>
      <c r="W128" s="153">
        <f t="shared" ca="1" si="24"/>
        <v>0</v>
      </c>
      <c r="X128" s="153">
        <f t="shared" ca="1" si="25"/>
        <v>0</v>
      </c>
      <c r="Y128" s="153">
        <f t="shared" ca="1" si="26"/>
        <v>0</v>
      </c>
      <c r="Z128" s="153">
        <f t="shared" ca="1" si="27"/>
        <v>0</v>
      </c>
      <c r="AA128" s="152" t="str">
        <f t="shared" ca="1" si="28"/>
        <v/>
      </c>
      <c r="AB128" s="152" t="str">
        <f t="shared" ca="1" si="29"/>
        <v/>
      </c>
      <c r="AC128" s="154" t="str">
        <f t="shared" ca="1" si="30"/>
        <v/>
      </c>
      <c r="AD128" s="154" t="str">
        <f t="shared" ca="1" si="31"/>
        <v/>
      </c>
      <c r="AE128" s="3">
        <f t="shared" ca="1" si="32"/>
        <v>0</v>
      </c>
      <c r="AF128" s="3">
        <f t="shared" ca="1" si="33"/>
        <v>0</v>
      </c>
      <c r="AG128" s="3" t="str">
        <f t="shared" ca="1" si="40"/>
        <v>N</v>
      </c>
      <c r="AH128" s="4" t="str">
        <f t="shared" ca="1" si="34"/>
        <v/>
      </c>
      <c r="AI128" s="75">
        <f t="shared" ca="1" si="35"/>
        <v>0</v>
      </c>
      <c r="AJ128" s="75">
        <f t="shared" ca="1" si="36"/>
        <v>0</v>
      </c>
    </row>
    <row r="129" spans="1:36">
      <c r="A129" s="41">
        <f t="shared" si="37"/>
        <v>63</v>
      </c>
      <c r="B129" s="150">
        <f>IF(ISNUMBER(A129),INDEX('MetaTrader Import'!$H$13:$J$5893,TRUNC(((A129-$A$39+1)-1)/3)+1,MOD((A129-$A$39+1)-1,3)+1),"")</f>
        <v>0</v>
      </c>
      <c r="C129" s="43">
        <f t="shared" ca="1" si="14"/>
        <v>19.155442038283496</v>
      </c>
      <c r="D129" s="43">
        <f t="shared" ca="1" si="15"/>
        <v>1.4075481745040246</v>
      </c>
      <c r="E129" s="43">
        <f t="shared" ca="1" si="16"/>
        <v>20.562990212787522</v>
      </c>
      <c r="F129" s="43">
        <f t="shared" ca="1" si="17"/>
        <v>2.0562990212787522</v>
      </c>
      <c r="G129" s="43">
        <f>IF(A129&lt;&gt;"",IF(A129&lt;Data!$G$11*0.25,$C$13/$G$32,IF(A129&gt;Data!$G$11*0.25,$C$13,$C$13*10)),"")</f>
        <v>1</v>
      </c>
      <c r="H129" s="43">
        <f>IF(A129&lt;&gt;"",IF(Data!$G$9="constant",$C$13,IF(Data!$G$9="squeeze",G129,F129)),"")</f>
        <v>1</v>
      </c>
      <c r="I129" s="38">
        <f ca="1">IF(ISNUMBER(A129),NORMINV(RAND(),0,IF(AND(Data!$G$9="squeeze",A129&lt;Data!$G$11*0.25),$H$32,1)*$C$30*$C$13)*($C$14*$C$12),"")</f>
        <v>-1.4432137979890656E-4</v>
      </c>
      <c r="J129" s="42">
        <f ca="1">IFERROR(IF(Data!$C$6="Real",B129,I129+J128+($C$14*$C$12)*(NORMINV(RAND(),$C$15,CHOOSE($G$13,$C$13,F129,G129)))),"")</f>
        <v>1.3466824454030681</v>
      </c>
      <c r="K129" s="88">
        <f>IF(ISNUMBER(A129), IF($G$16="fixed",$G$17,MIN(H129*Data!$C$7*$C$16*0.5,$C$17*Data!$C$7))*$C$12,"")</f>
        <v>8.0000000000000007E-5</v>
      </c>
      <c r="L129" s="42">
        <f t="shared" ca="1" si="44"/>
        <v>1.3466824454030681</v>
      </c>
      <c r="M129" s="44">
        <f t="shared" ca="1" si="45"/>
        <v>1.3467224454030682</v>
      </c>
      <c r="N129" s="44">
        <f t="shared" ca="1" si="46"/>
        <v>1.3466424454030681</v>
      </c>
      <c r="O129" s="108">
        <f t="shared" ca="1" si="18"/>
        <v>-0.30797064004722818</v>
      </c>
      <c r="P129" s="102">
        <f t="shared" ca="1" si="19"/>
        <v>2.6861933687632038</v>
      </c>
      <c r="Q129" s="102">
        <f t="shared" ca="1" si="20"/>
        <v>0.11749032117930998</v>
      </c>
      <c r="R129" s="120">
        <f t="shared" ca="1" si="38"/>
        <v>1</v>
      </c>
      <c r="S129" s="54">
        <f t="shared" ca="1" si="39"/>
        <v>0</v>
      </c>
      <c r="T129" s="5">
        <f t="shared" ca="1" si="21"/>
        <v>1.3475392670087669</v>
      </c>
      <c r="U129" s="152">
        <f t="shared" ca="1" si="22"/>
        <v>1.3475392670087669</v>
      </c>
      <c r="V129" s="152">
        <f t="shared" ca="1" si="23"/>
        <v>1.3466424454030681</v>
      </c>
      <c r="W129" s="153">
        <f t="shared" ca="1" si="24"/>
        <v>0</v>
      </c>
      <c r="X129" s="153">
        <f t="shared" ca="1" si="25"/>
        <v>0</v>
      </c>
      <c r="Y129" s="153">
        <f t="shared" ca="1" si="26"/>
        <v>0</v>
      </c>
      <c r="Z129" s="153">
        <f t="shared" ca="1" si="27"/>
        <v>0</v>
      </c>
      <c r="AA129" s="152" t="str">
        <f t="shared" ca="1" si="28"/>
        <v/>
      </c>
      <c r="AB129" s="152" t="str">
        <f t="shared" ca="1" si="29"/>
        <v/>
      </c>
      <c r="AC129" s="154" t="str">
        <f t="shared" ca="1" si="30"/>
        <v/>
      </c>
      <c r="AD129" s="154" t="str">
        <f t="shared" ca="1" si="31"/>
        <v/>
      </c>
      <c r="AE129" s="3">
        <f t="shared" ca="1" si="32"/>
        <v>0</v>
      </c>
      <c r="AF129" s="3">
        <f t="shared" ca="1" si="33"/>
        <v>0</v>
      </c>
      <c r="AG129" s="3" t="str">
        <f t="shared" ca="1" si="40"/>
        <v>N</v>
      </c>
      <c r="AH129" s="4" t="str">
        <f t="shared" ca="1" si="34"/>
        <v/>
      </c>
      <c r="AI129" s="75">
        <f t="shared" ca="1" si="35"/>
        <v>0</v>
      </c>
      <c r="AJ129" s="75">
        <f t="shared" ca="1" si="36"/>
        <v>0</v>
      </c>
    </row>
    <row r="130" spans="1:36">
      <c r="A130" s="41">
        <f t="shared" si="37"/>
        <v>64</v>
      </c>
      <c r="B130" s="150">
        <f>IF(ISNUMBER(A130),INDEX('MetaTrader Import'!$H$13:$J$5893,TRUNC(((A130-$A$39+1)-1)/3)+1,MOD((A130-$A$39+1)-1,3)+1),"")</f>
        <v>0</v>
      </c>
      <c r="C130" s="43">
        <f t="shared" ca="1" si="14"/>
        <v>20.562990212787522</v>
      </c>
      <c r="D130" s="43">
        <f t="shared" ca="1" si="15"/>
        <v>-0.70458621012834288</v>
      </c>
      <c r="E130" s="43">
        <f t="shared" ca="1" si="16"/>
        <v>19.858404002659178</v>
      </c>
      <c r="F130" s="43">
        <f t="shared" ca="1" si="17"/>
        <v>1.9858404002659178</v>
      </c>
      <c r="G130" s="43">
        <f>IF(A130&lt;&gt;"",IF(A130&lt;Data!$G$11*0.25,$C$13/$G$32,IF(A130&gt;Data!$G$11*0.25,$C$13,$C$13*10)),"")</f>
        <v>1</v>
      </c>
      <c r="H130" s="43">
        <f>IF(A130&lt;&gt;"",IF(Data!$G$9="constant",$C$13,IF(Data!$G$9="squeeze",G130,F130)),"")</f>
        <v>1</v>
      </c>
      <c r="I130" s="38">
        <f ca="1">IF(ISNUMBER(A130),NORMINV(RAND(),0,IF(AND(Data!$G$9="squeeze",A130&lt;Data!$G$11*0.25),$H$32,1)*$C$30*$C$13)*($C$14*$C$12),"")</f>
        <v>3.7658630319689554E-5</v>
      </c>
      <c r="J130" s="42">
        <f ca="1">IFERROR(IF(Data!$C$6="Real",B130,I130+J129+($C$14*$C$12)*(NORMINV(RAND(),$C$15,CHOOSE($G$13,$C$13,F130,G130)))),"")</f>
        <v>1.3468063579003962</v>
      </c>
      <c r="K130" s="88">
        <f>IF(ISNUMBER(A130), IF($G$16="fixed",$G$17,MIN(H130*Data!$C$7*$C$16*0.5,$C$17*Data!$C$7))*$C$12,"")</f>
        <v>8.0000000000000007E-5</v>
      </c>
      <c r="L130" s="42">
        <f t="shared" ca="1" si="44"/>
        <v>1.3468063579003962</v>
      </c>
      <c r="M130" s="44">
        <f t="shared" ca="1" si="45"/>
        <v>1.3468463579003962</v>
      </c>
      <c r="N130" s="44">
        <f t="shared" ca="1" si="46"/>
        <v>1.3467663579003961</v>
      </c>
      <c r="O130" s="108">
        <f t="shared" ca="1" si="18"/>
        <v>-0.28221341588287518</v>
      </c>
      <c r="P130" s="102">
        <f t="shared" ca="1" si="19"/>
        <v>2.5705786081993636</v>
      </c>
      <c r="Q130" s="102">
        <f t="shared" ca="1" si="20"/>
        <v>9.1535762923883476E-2</v>
      </c>
      <c r="R130" s="120">
        <f t="shared" ca="1" si="38"/>
        <v>1</v>
      </c>
      <c r="S130" s="54">
        <f t="shared" ca="1" si="39"/>
        <v>0</v>
      </c>
      <c r="T130" s="5">
        <f t="shared" ca="1" si="21"/>
        <v>1.3475392670087669</v>
      </c>
      <c r="U130" s="152">
        <f t="shared" ca="1" si="22"/>
        <v>1.3475392670087669</v>
      </c>
      <c r="V130" s="152">
        <f t="shared" ca="1" si="23"/>
        <v>1.3466424454030681</v>
      </c>
      <c r="W130" s="153">
        <f t="shared" ca="1" si="24"/>
        <v>0</v>
      </c>
      <c r="X130" s="153">
        <f t="shared" ca="1" si="25"/>
        <v>0</v>
      </c>
      <c r="Y130" s="153">
        <f t="shared" ca="1" si="26"/>
        <v>0</v>
      </c>
      <c r="Z130" s="153">
        <f t="shared" ca="1" si="27"/>
        <v>0</v>
      </c>
      <c r="AA130" s="152" t="str">
        <f t="shared" ca="1" si="28"/>
        <v/>
      </c>
      <c r="AB130" s="152" t="str">
        <f t="shared" ca="1" si="29"/>
        <v/>
      </c>
      <c r="AC130" s="154" t="str">
        <f t="shared" ca="1" si="30"/>
        <v/>
      </c>
      <c r="AD130" s="154" t="str">
        <f t="shared" ca="1" si="31"/>
        <v/>
      </c>
      <c r="AE130" s="3">
        <f t="shared" ca="1" si="32"/>
        <v>0</v>
      </c>
      <c r="AF130" s="3">
        <f t="shared" ca="1" si="33"/>
        <v>0</v>
      </c>
      <c r="AG130" s="3" t="str">
        <f t="shared" ca="1" si="40"/>
        <v>N</v>
      </c>
      <c r="AH130" s="4" t="str">
        <f t="shared" ca="1" si="34"/>
        <v/>
      </c>
      <c r="AI130" s="75">
        <f t="shared" ca="1" si="35"/>
        <v>0</v>
      </c>
      <c r="AJ130" s="75">
        <f t="shared" ca="1" si="36"/>
        <v>0</v>
      </c>
    </row>
    <row r="131" spans="1:36">
      <c r="A131" s="41">
        <f t="shared" si="37"/>
        <v>65</v>
      </c>
      <c r="B131" s="150">
        <f>IF(ISNUMBER(A131),INDEX('MetaTrader Import'!$H$13:$J$5893,TRUNC(((A131-$A$39+1)-1)/3)+1,MOD((A131-$A$39+1)-1,3)+1),"")</f>
        <v>0</v>
      </c>
      <c r="C131" s="43">
        <f t="shared" ref="C131:C194" ca="1" si="47">IF(A131&lt;&gt;"",E130,"")</f>
        <v>19.858404002659178</v>
      </c>
      <c r="D131" s="43">
        <f t="shared" ref="D131:D194" ca="1" si="48">IF(A131&lt;&gt;"",NORMINV(RAND(),($C$23-C131)*$C$28,$C$27)+NORMINV(RAND(),IF(RAND()&gt;$C$26,$C$25,0),$C$27),"")</f>
        <v>-0.80847350695398945</v>
      </c>
      <c r="E131" s="43">
        <f t="shared" ref="E131:E194" ca="1" si="49">IF(A131&lt;&gt;"",C131+D131,"")</f>
        <v>19.049930495705187</v>
      </c>
      <c r="F131" s="43">
        <f t="shared" ref="F131:F194" ca="1" si="50">IF(A131&lt;&gt;"",$C$13*ABS(E131)/$C$23,"")</f>
        <v>1.9049930495705187</v>
      </c>
      <c r="G131" s="43">
        <f>IF(A131&lt;&gt;"",IF(A131&lt;Data!$G$11*0.25,$C$13/$G$32,IF(A131&gt;Data!$G$11*0.25,$C$13,$C$13*10)),"")</f>
        <v>1</v>
      </c>
      <c r="H131" s="43">
        <f>IF(A131&lt;&gt;"",IF(Data!$G$9="constant",$C$13,IF(Data!$G$9="squeeze",G131,F131)),"")</f>
        <v>1</v>
      </c>
      <c r="I131" s="38">
        <f ca="1">IF(ISNUMBER(A131),NORMINV(RAND(),0,IF(AND(Data!$G$9="squeeze",A131&lt;Data!$G$11*0.25),$H$32,1)*$C$30*$C$13)*($C$14*$C$12),"")</f>
        <v>4.2111406173215752E-5</v>
      </c>
      <c r="J131" s="42">
        <f ca="1">IFERROR(IF(Data!$C$6="Real",B131,I131+J130+($C$14*$C$12)*(NORMINV(RAND(),$C$15,CHOOSE($G$13,$C$13,F131,G131)))),"")</f>
        <v>1.347198260647342</v>
      </c>
      <c r="K131" s="88">
        <f>IF(ISNUMBER(A131), IF($G$16="fixed",$G$17,MIN(H131*Data!$C$7*$C$16*0.5,$C$17*Data!$C$7))*$C$12,"")</f>
        <v>8.0000000000000007E-5</v>
      </c>
      <c r="L131" s="42">
        <f t="shared" ca="1" si="44"/>
        <v>1.347198260647342</v>
      </c>
      <c r="M131" s="44">
        <f t="shared" ca="1" si="45"/>
        <v>1.3472382606473421</v>
      </c>
      <c r="N131" s="44">
        <f t="shared" ca="1" si="46"/>
        <v>1.347158260647342</v>
      </c>
      <c r="O131" s="108">
        <f t="shared" ref="O131:O194" ca="1" si="51">IF(ISNUMBER(A131),$G$12*SLOPE(L117:L131,A117:A131),"")</f>
        <v>-0.17028784459682017</v>
      </c>
      <c r="P131" s="102">
        <f t="shared" ref="P131:P194" ca="1" si="52">IF(ISNUMBER(A131),STDEV(L117:L131)*$G$12,"")</f>
        <v>2.3643347618039732</v>
      </c>
      <c r="Q131" s="102">
        <f t="shared" ref="Q131:Q194" ca="1" si="53">IF(ISNUMBER(A131),SLOPE(P117:P131,A117:A131),"")</f>
        <v>5.3614588267808766E-2</v>
      </c>
      <c r="R131" s="120">
        <f t="shared" ca="1" si="38"/>
        <v>1</v>
      </c>
      <c r="S131" s="54">
        <f t="shared" ca="1" si="39"/>
        <v>0</v>
      </c>
      <c r="T131" s="5">
        <f t="shared" ref="T131:T194" ca="1" si="54">IF(ISNUMBER(A131),IF(S131=1,L131,IF(AG130="Y","",IF(ISNUMBER(T130),T130,""))),"")</f>
        <v>1.3475392670087669</v>
      </c>
      <c r="U131" s="152">
        <f t="shared" ref="U131:U194" ca="1" si="55">IF(NOT(ISNUMBER(T131)),"",IF(S131=1,T131,IF(M131&gt;U130,M131,IF(ISNUMBER(U130),U130,""))))</f>
        <v>1.3475392670087669</v>
      </c>
      <c r="V131" s="152">
        <f t="shared" ref="V131:V194" ca="1" si="56">IF(NOT(ISNUMBER(T131)),"",IF(S131=1,T131,IF(N131&lt;V130,N131,IF(ISNUMBER(V130),V130,""))))</f>
        <v>1.3466424454030681</v>
      </c>
      <c r="W131" s="153">
        <f t="shared" ref="W131:W194" ca="1" si="57">IF(NOT(ISNUMBER(T131)),"",MIN($F$24,IF(TRUNC((U131-T131)/$E$24*$G$12)+0&gt;IF(ISNUMBER(W130),W130,0),TRUNC((U131-T131)/$E$24*$G$12)+0,IF(ISNUMBER(W130),W130,0))))</f>
        <v>0</v>
      </c>
      <c r="X131" s="153">
        <f t="shared" ref="X131:X194" ca="1" si="58">IF(NOT(ISNUMBER(T131)),"",MIN($F$24,IF(-TRUNC((V131-T131)/$E$24*$G$12)+0&gt;IF(ISNUMBER(X130),X130,0),-TRUNC((V131-T131)/$E$24*$G$12)+0,IF(ISNUMBER(X130),X130,0))))</f>
        <v>0</v>
      </c>
      <c r="Y131" s="153">
        <f t="shared" ref="Y131:Y194" ca="1" si="59">IF(ISNUMBER(W131),(IF(W131=0,0,1))*IF(ABS($I$24)=2,POWER(2,W131-1),W131)*SIGN($I$24)*$K$24,"")</f>
        <v>0</v>
      </c>
      <c r="Z131" s="153">
        <f t="shared" ref="Z131:Z194" ca="1" si="60">IF(ISNUMBER(X131),(IF(X131=0,0,1))*IF(ABS($I$24)=2,POWER(2,X131-1),X131)*SIGN($I$24)*$K$24,"")</f>
        <v>0</v>
      </c>
      <c r="AA131" s="152" t="str">
        <f t="shared" ref="AA131:AA194" ca="1" si="61">IF(OR(NOT(ISNUMBER(T131)),W131&lt;1),"",IF(OR(NOT(ISNUMBER(W130)),W130=0),IF(SIGN(Y131)=1,M131,N131),(Y130*AA130+(Y131-Y130)*IF(SIGN(Y131)=1,M131,N131))/Y131))</f>
        <v/>
      </c>
      <c r="AB131" s="152" t="str">
        <f t="shared" ref="AB131:AB194" ca="1" si="62">IF(OR(NOT(ISNUMBER(T131)),X131&lt;1),"",IF(OR(NOT(ISNUMBER(X130)),X130=0),IF(SIGN(Z131)=1,N131,M131),(Z130*AB130+(Z131-Z130)*IF(SIGN(Z131)=1,N131,M131))/Z131))</f>
        <v/>
      </c>
      <c r="AC131" s="154" t="str">
        <f t="shared" ref="AC131:AC194" ca="1" si="63">IFERROR(-SIGN(Y131)*(AA131-IF(SIGN(Y131)=1,N131,M131))*$G$12*ABS(Y131),"")</f>
        <v/>
      </c>
      <c r="AD131" s="154" t="str">
        <f t="shared" ref="AD131:AD194" ca="1" si="64">IFERROR(SIGN(Z131)*(AB131-IF(SIGN(Z131)=1,M131,N131))*$G$12*ABS(Z131),"")</f>
        <v/>
      </c>
      <c r="AE131" s="3">
        <f t="shared" ref="AE131:AE194" ca="1" si="65">IF(ISNUMBER(A131),IFERROR((IF(ISNUMBER(AC131),AC131,0)+IF(ISNUMBER(AD131),AD131,0))/(ABS(Y131)+ABS(Z131)),0),"")</f>
        <v>0</v>
      </c>
      <c r="AF131" s="3">
        <f t="shared" ref="AF131:AF194" ca="1" si="66">IF(ISNUMBER(A131),IF(ISNUMBER(AC131),AC131,0)+IF(ISNUMBER(AD131),AD131,0),"")</f>
        <v>0</v>
      </c>
      <c r="AG131" s="3" t="str">
        <f t="shared" ca="1" si="40"/>
        <v>N</v>
      </c>
      <c r="AH131" s="4" t="str">
        <f t="shared" ref="AH131:AH194" ca="1" si="67">IF(AG131="y",AF131*10*$C$11,"")</f>
        <v/>
      </c>
      <c r="AI131" s="75">
        <f t="shared" ref="AI131:AI194" ca="1" si="68">IF(ISNUMBER(A131),IF(ISNUMBER(AH131),AJ131,AF131*10*$C$11+AJ131),"")</f>
        <v>0</v>
      </c>
      <c r="AJ131" s="75">
        <f t="shared" ref="AJ131:AJ194" ca="1" si="69">IF(ISNUMBER(A131),AJ130+IF(ISNUMBER(AH131),AH131,0),"")</f>
        <v>0</v>
      </c>
    </row>
    <row r="132" spans="1:36">
      <c r="A132" s="41">
        <f t="shared" ref="A132:A195" si="70">IFERROR(IF(A131+1&gt;$C$19,"",A131+1),"")</f>
        <v>66</v>
      </c>
      <c r="B132" s="150">
        <f>IF(ISNUMBER(A132),INDEX('MetaTrader Import'!$H$13:$J$5893,TRUNC(((A132-$A$39+1)-1)/3)+1,MOD((A132-$A$39+1)-1,3)+1),"")</f>
        <v>0</v>
      </c>
      <c r="C132" s="43">
        <f t="shared" ca="1" si="47"/>
        <v>19.049930495705187</v>
      </c>
      <c r="D132" s="43">
        <f t="shared" ca="1" si="48"/>
        <v>20.681438015514363</v>
      </c>
      <c r="E132" s="43">
        <f t="shared" ca="1" si="49"/>
        <v>39.73136851121955</v>
      </c>
      <c r="F132" s="43">
        <f t="shared" ca="1" si="50"/>
        <v>3.9731368511219549</v>
      </c>
      <c r="G132" s="43">
        <f>IF(A132&lt;&gt;"",IF(A132&lt;Data!$G$11*0.25,$C$13/$G$32,IF(A132&gt;Data!$G$11*0.25,$C$13,$C$13*10)),"")</f>
        <v>1</v>
      </c>
      <c r="H132" s="43">
        <f>IF(A132&lt;&gt;"",IF(Data!$G$9="constant",$C$13,IF(Data!$G$9="squeeze",G132,F132)),"")</f>
        <v>1</v>
      </c>
      <c r="I132" s="38">
        <f ca="1">IF(ISNUMBER(A132),NORMINV(RAND(),0,IF(AND(Data!$G$9="squeeze",A132&lt;Data!$G$11*0.25),$H$32,1)*$C$30*$C$13)*($C$14*$C$12),"")</f>
        <v>-8.4678244092530861E-5</v>
      </c>
      <c r="J132" s="42">
        <f ca="1">IFERROR(IF(Data!$C$6="Real",B132,I132+J131+($C$14*$C$12)*(NORMINV(RAND(),$C$15,CHOOSE($G$13,$C$13,F132,G132)))),"")</f>
        <v>1.3467698468782496</v>
      </c>
      <c r="K132" s="88">
        <f>IF(ISNUMBER(A132), IF($G$16="fixed",$G$17,MIN(H132*Data!$C$7*$C$16*0.5,$C$17*Data!$C$7))*$C$12,"")</f>
        <v>8.0000000000000007E-5</v>
      </c>
      <c r="L132" s="42">
        <f t="shared" ca="1" si="44"/>
        <v>1.3467698468782496</v>
      </c>
      <c r="M132" s="44">
        <f t="shared" ca="1" si="45"/>
        <v>1.3468098468782497</v>
      </c>
      <c r="N132" s="44">
        <f t="shared" ca="1" si="46"/>
        <v>1.3467298468782496</v>
      </c>
      <c r="O132" s="108">
        <f t="shared" ca="1" si="51"/>
        <v>-0.23018807678789768</v>
      </c>
      <c r="P132" s="102">
        <f t="shared" ca="1" si="52"/>
        <v>2.5276814740680686</v>
      </c>
      <c r="Q132" s="102">
        <f t="shared" ca="1" si="53"/>
        <v>2.355893555375782E-2</v>
      </c>
      <c r="R132" s="120">
        <f t="shared" ref="R132:R195" ca="1" si="71">IF(ISNUMBER(A132),R131+S131,"")</f>
        <v>1</v>
      </c>
      <c r="S132" s="54">
        <f t="shared" ref="S132:S195" ca="1" si="72">IF(ISNUMBER(A132),IF(AND(R132&lt;$M$24,Q132&lt;$F$28,ABS(O132)&lt;$F$27,P132&lt;$F$26,NOT(ISNUMBER(T131))),1,0),"")</f>
        <v>0</v>
      </c>
      <c r="T132" s="5">
        <f t="shared" ca="1" si="54"/>
        <v>1.3475392670087669</v>
      </c>
      <c r="U132" s="152">
        <f t="shared" ca="1" si="55"/>
        <v>1.3475392670087669</v>
      </c>
      <c r="V132" s="152">
        <f t="shared" ca="1" si="56"/>
        <v>1.3466424454030681</v>
      </c>
      <c r="W132" s="153">
        <f t="shared" ca="1" si="57"/>
        <v>0</v>
      </c>
      <c r="X132" s="153">
        <f t="shared" ca="1" si="58"/>
        <v>0</v>
      </c>
      <c r="Y132" s="153">
        <f t="shared" ca="1" si="59"/>
        <v>0</v>
      </c>
      <c r="Z132" s="153">
        <f t="shared" ca="1" si="60"/>
        <v>0</v>
      </c>
      <c r="AA132" s="152" t="str">
        <f t="shared" ca="1" si="61"/>
        <v/>
      </c>
      <c r="AB132" s="152" t="str">
        <f t="shared" ca="1" si="62"/>
        <v/>
      </c>
      <c r="AC132" s="154" t="str">
        <f t="shared" ca="1" si="63"/>
        <v/>
      </c>
      <c r="AD132" s="154" t="str">
        <f t="shared" ca="1" si="64"/>
        <v/>
      </c>
      <c r="AE132" s="3">
        <f t="shared" ca="1" si="65"/>
        <v>0</v>
      </c>
      <c r="AF132" s="3">
        <f t="shared" ca="1" si="66"/>
        <v>0</v>
      </c>
      <c r="AG132" s="3" t="str">
        <f t="shared" ref="AG132:AG195" ca="1" si="73">IF(NOT(ISNUMBER(T132)),"",IF(OR(AF132&gt;$G$24,AF132&lt;-$H$24,A132+1&gt;$C$19),"Y","N"))</f>
        <v>N</v>
      </c>
      <c r="AH132" s="4" t="str">
        <f t="shared" ca="1" si="67"/>
        <v/>
      </c>
      <c r="AI132" s="75">
        <f t="shared" ca="1" si="68"/>
        <v>0</v>
      </c>
      <c r="AJ132" s="75">
        <f t="shared" ca="1" si="69"/>
        <v>0</v>
      </c>
    </row>
    <row r="133" spans="1:36">
      <c r="A133" s="41">
        <f t="shared" si="70"/>
        <v>67</v>
      </c>
      <c r="B133" s="150">
        <f>IF(ISNUMBER(A133),INDEX('MetaTrader Import'!$H$13:$J$5893,TRUNC(((A133-$A$39+1)-1)/3)+1,MOD((A133-$A$39+1)-1,3)+1),"")</f>
        <v>0</v>
      </c>
      <c r="C133" s="43">
        <f t="shared" ca="1" si="47"/>
        <v>39.73136851121955</v>
      </c>
      <c r="D133" s="43">
        <f t="shared" ca="1" si="48"/>
        <v>-2.5521405108164488</v>
      </c>
      <c r="E133" s="43">
        <f t="shared" ca="1" si="49"/>
        <v>37.1792280004031</v>
      </c>
      <c r="F133" s="43">
        <f t="shared" ca="1" si="50"/>
        <v>3.7179228000403102</v>
      </c>
      <c r="G133" s="43">
        <f>IF(A133&lt;&gt;"",IF(A133&lt;Data!$G$11*0.25,$C$13/$G$32,IF(A133&gt;Data!$G$11*0.25,$C$13,$C$13*10)),"")</f>
        <v>1</v>
      </c>
      <c r="H133" s="43">
        <f>IF(A133&lt;&gt;"",IF(Data!$G$9="constant",$C$13,IF(Data!$G$9="squeeze",G133,F133)),"")</f>
        <v>1</v>
      </c>
      <c r="I133" s="38">
        <f ca="1">IF(ISNUMBER(A133),NORMINV(RAND(),0,IF(AND(Data!$G$9="squeeze",A133&lt;Data!$G$11*0.25),$H$32,1)*$C$30*$C$13)*($C$14*$C$12),"")</f>
        <v>1.9477352747176345E-4</v>
      </c>
      <c r="J133" s="42">
        <f ca="1">IFERROR(IF(Data!$C$6="Real",B133,I133+J132+($C$14*$C$12)*(NORMINV(RAND(),$C$15,CHOOSE($G$13,$C$13,F133,G133)))),"")</f>
        <v>1.3470778379021422</v>
      </c>
      <c r="K133" s="88">
        <f>IF(ISNUMBER(A133), IF($G$16="fixed",$G$17,MIN(H133*Data!$C$7*$C$16*0.5,$C$17*Data!$C$7))*$C$12,"")</f>
        <v>8.0000000000000007E-5</v>
      </c>
      <c r="L133" s="42">
        <f t="shared" ca="1" si="44"/>
        <v>1.3470778379021422</v>
      </c>
      <c r="M133" s="44">
        <f t="shared" ca="1" si="45"/>
        <v>1.3471178379021422</v>
      </c>
      <c r="N133" s="44">
        <f t="shared" ca="1" si="46"/>
        <v>1.3470378379021422</v>
      </c>
      <c r="O133" s="108">
        <f t="shared" ca="1" si="51"/>
        <v>-0.14493629333464256</v>
      </c>
      <c r="P133" s="102">
        <f t="shared" ca="1" si="52"/>
        <v>2.3562531827134974</v>
      </c>
      <c r="Q133" s="102">
        <f t="shared" ca="1" si="53"/>
        <v>-1.3071469732289041E-2</v>
      </c>
      <c r="R133" s="120">
        <f t="shared" ca="1" si="71"/>
        <v>1</v>
      </c>
      <c r="S133" s="54">
        <f t="shared" ca="1" si="72"/>
        <v>0</v>
      </c>
      <c r="T133" s="5">
        <f t="shared" ca="1" si="54"/>
        <v>1.3475392670087669</v>
      </c>
      <c r="U133" s="152">
        <f t="shared" ca="1" si="55"/>
        <v>1.3475392670087669</v>
      </c>
      <c r="V133" s="152">
        <f t="shared" ca="1" si="56"/>
        <v>1.3466424454030681</v>
      </c>
      <c r="W133" s="153">
        <f t="shared" ca="1" si="57"/>
        <v>0</v>
      </c>
      <c r="X133" s="153">
        <f t="shared" ca="1" si="58"/>
        <v>0</v>
      </c>
      <c r="Y133" s="153">
        <f t="shared" ca="1" si="59"/>
        <v>0</v>
      </c>
      <c r="Z133" s="153">
        <f t="shared" ca="1" si="60"/>
        <v>0</v>
      </c>
      <c r="AA133" s="152" t="str">
        <f t="shared" ca="1" si="61"/>
        <v/>
      </c>
      <c r="AB133" s="152" t="str">
        <f t="shared" ca="1" si="62"/>
        <v/>
      </c>
      <c r="AC133" s="154" t="str">
        <f t="shared" ca="1" si="63"/>
        <v/>
      </c>
      <c r="AD133" s="154" t="str">
        <f t="shared" ca="1" si="64"/>
        <v/>
      </c>
      <c r="AE133" s="3">
        <f t="shared" ca="1" si="65"/>
        <v>0</v>
      </c>
      <c r="AF133" s="3">
        <f t="shared" ca="1" si="66"/>
        <v>0</v>
      </c>
      <c r="AG133" s="3" t="str">
        <f t="shared" ca="1" si="73"/>
        <v>N</v>
      </c>
      <c r="AH133" s="4" t="str">
        <f t="shared" ca="1" si="67"/>
        <v/>
      </c>
      <c r="AI133" s="75">
        <f t="shared" ca="1" si="68"/>
        <v>0</v>
      </c>
      <c r="AJ133" s="75">
        <f t="shared" ca="1" si="69"/>
        <v>0</v>
      </c>
    </row>
    <row r="134" spans="1:36">
      <c r="A134" s="41">
        <f t="shared" si="70"/>
        <v>68</v>
      </c>
      <c r="B134" s="150">
        <f>IF(ISNUMBER(A134),INDEX('MetaTrader Import'!$H$13:$J$5893,TRUNC(((A134-$A$39+1)-1)/3)+1,MOD((A134-$A$39+1)-1,3)+1),"")</f>
        <v>0</v>
      </c>
      <c r="C134" s="43">
        <f t="shared" ca="1" si="47"/>
        <v>37.1792280004031</v>
      </c>
      <c r="D134" s="43">
        <f t="shared" ca="1" si="48"/>
        <v>-2.7262575181415518</v>
      </c>
      <c r="E134" s="43">
        <f t="shared" ca="1" si="49"/>
        <v>34.452970482261549</v>
      </c>
      <c r="F134" s="43">
        <f t="shared" ca="1" si="50"/>
        <v>3.4452970482261547</v>
      </c>
      <c r="G134" s="43">
        <f>IF(A134&lt;&gt;"",IF(A134&lt;Data!$G$11*0.25,$C$13/$G$32,IF(A134&gt;Data!$G$11*0.25,$C$13,$C$13*10)),"")</f>
        <v>1</v>
      </c>
      <c r="H134" s="43">
        <f>IF(A134&lt;&gt;"",IF(Data!$G$9="constant",$C$13,IF(Data!$G$9="squeeze",G134,F134)),"")</f>
        <v>1</v>
      </c>
      <c r="I134" s="38">
        <f ca="1">IF(ISNUMBER(A134),NORMINV(RAND(),0,IF(AND(Data!$G$9="squeeze",A134&lt;Data!$G$11*0.25),$H$32,1)*$C$30*$C$13)*($C$14*$C$12),"")</f>
        <v>1.4985444647941872E-4</v>
      </c>
      <c r="J134" s="42">
        <f ca="1">IFERROR(IF(Data!$C$6="Real",B134,I134+J133+($C$14*$C$12)*(NORMINV(RAND(),$C$15,CHOOSE($G$13,$C$13,F134,G134)))),"")</f>
        <v>1.3471333281321178</v>
      </c>
      <c r="K134" s="88">
        <f>IF(ISNUMBER(A134), IF($G$16="fixed",$G$17,MIN(H134*Data!$C$7*$C$16*0.5,$C$17*Data!$C$7))*$C$12,"")</f>
        <v>8.0000000000000007E-5</v>
      </c>
      <c r="L134" s="42">
        <f t="shared" ref="L134:L197" ca="1" si="74">IFERROR(J134,"")</f>
        <v>1.3471333281321178</v>
      </c>
      <c r="M134" s="44">
        <f t="shared" ref="M134:M197" ca="1" si="75">IFERROR(L134+K134*0.5,"")</f>
        <v>1.3471733281321179</v>
      </c>
      <c r="N134" s="44">
        <f t="shared" ref="N134:N197" ca="1" si="76">IFERROR(L134-K134*0.5,"")</f>
        <v>1.3470933281321178</v>
      </c>
      <c r="O134" s="108">
        <f t="shared" ca="1" si="51"/>
        <v>-0.13515938438337807</v>
      </c>
      <c r="P134" s="102">
        <f t="shared" ca="1" si="52"/>
        <v>2.3587945178168233</v>
      </c>
      <c r="Q134" s="102">
        <f t="shared" ca="1" si="53"/>
        <v>-3.9588502922184444E-2</v>
      </c>
      <c r="R134" s="120">
        <f t="shared" ca="1" si="71"/>
        <v>1</v>
      </c>
      <c r="S134" s="54">
        <f t="shared" ca="1" si="72"/>
        <v>0</v>
      </c>
      <c r="T134" s="5">
        <f t="shared" ca="1" si="54"/>
        <v>1.3475392670087669</v>
      </c>
      <c r="U134" s="152">
        <f t="shared" ca="1" si="55"/>
        <v>1.3475392670087669</v>
      </c>
      <c r="V134" s="152">
        <f t="shared" ca="1" si="56"/>
        <v>1.3466424454030681</v>
      </c>
      <c r="W134" s="153">
        <f t="shared" ca="1" si="57"/>
        <v>0</v>
      </c>
      <c r="X134" s="153">
        <f t="shared" ca="1" si="58"/>
        <v>0</v>
      </c>
      <c r="Y134" s="153">
        <f t="shared" ca="1" si="59"/>
        <v>0</v>
      </c>
      <c r="Z134" s="153">
        <f t="shared" ca="1" si="60"/>
        <v>0</v>
      </c>
      <c r="AA134" s="152" t="str">
        <f t="shared" ca="1" si="61"/>
        <v/>
      </c>
      <c r="AB134" s="152" t="str">
        <f t="shared" ca="1" si="62"/>
        <v/>
      </c>
      <c r="AC134" s="154" t="str">
        <f t="shared" ca="1" si="63"/>
        <v/>
      </c>
      <c r="AD134" s="154" t="str">
        <f t="shared" ca="1" si="64"/>
        <v/>
      </c>
      <c r="AE134" s="3">
        <f t="shared" ca="1" si="65"/>
        <v>0</v>
      </c>
      <c r="AF134" s="3">
        <f t="shared" ca="1" si="66"/>
        <v>0</v>
      </c>
      <c r="AG134" s="3" t="str">
        <f t="shared" ca="1" si="73"/>
        <v>N</v>
      </c>
      <c r="AH134" s="4" t="str">
        <f t="shared" ca="1" si="67"/>
        <v/>
      </c>
      <c r="AI134" s="75">
        <f t="shared" ca="1" si="68"/>
        <v>0</v>
      </c>
      <c r="AJ134" s="75">
        <f t="shared" ca="1" si="69"/>
        <v>0</v>
      </c>
    </row>
    <row r="135" spans="1:36">
      <c r="A135" s="41">
        <f t="shared" si="70"/>
        <v>69</v>
      </c>
      <c r="B135" s="150">
        <f>IF(ISNUMBER(A135),INDEX('MetaTrader Import'!$H$13:$J$5893,TRUNC(((A135-$A$39+1)-1)/3)+1,MOD((A135-$A$39+1)-1,3)+1),"")</f>
        <v>0</v>
      </c>
      <c r="C135" s="43">
        <f t="shared" ca="1" si="47"/>
        <v>34.452970482261549</v>
      </c>
      <c r="D135" s="43">
        <f t="shared" ca="1" si="48"/>
        <v>-3.3357701580812584</v>
      </c>
      <c r="E135" s="43">
        <f t="shared" ca="1" si="49"/>
        <v>31.117200324180288</v>
      </c>
      <c r="F135" s="43">
        <f t="shared" ca="1" si="50"/>
        <v>3.1117200324180287</v>
      </c>
      <c r="G135" s="43">
        <f>IF(A135&lt;&gt;"",IF(A135&lt;Data!$G$11*0.25,$C$13/$G$32,IF(A135&gt;Data!$G$11*0.25,$C$13,$C$13*10)),"")</f>
        <v>1</v>
      </c>
      <c r="H135" s="43">
        <f>IF(A135&lt;&gt;"",IF(Data!$G$9="constant",$C$13,IF(Data!$G$9="squeeze",G135,F135)),"")</f>
        <v>1</v>
      </c>
      <c r="I135" s="38">
        <f ca="1">IF(ISNUMBER(A135),NORMINV(RAND(),0,IF(AND(Data!$G$9="squeeze",A135&lt;Data!$G$11*0.25),$H$32,1)*$C$30*$C$13)*($C$14*$C$12),"")</f>
        <v>-8.3833866308293258E-5</v>
      </c>
      <c r="J135" s="42">
        <f ca="1">IFERROR(IF(Data!$C$6="Real",B135,I135+J134+($C$14*$C$12)*(NORMINV(RAND(),$C$15,CHOOSE($G$13,$C$13,F135,G135)))),"")</f>
        <v>1.346749780112118</v>
      </c>
      <c r="K135" s="88">
        <f>IF(ISNUMBER(A135), IF($G$16="fixed",$G$17,MIN(H135*Data!$C$7*$C$16*0.5,$C$17*Data!$C$7))*$C$12,"")</f>
        <v>8.0000000000000007E-5</v>
      </c>
      <c r="L135" s="42">
        <f t="shared" ca="1" si="74"/>
        <v>1.346749780112118</v>
      </c>
      <c r="M135" s="44">
        <f t="shared" ca="1" si="75"/>
        <v>1.346789780112118</v>
      </c>
      <c r="N135" s="44">
        <f t="shared" ca="1" si="76"/>
        <v>1.3467097801121179</v>
      </c>
      <c r="O135" s="108">
        <f t="shared" ca="1" si="51"/>
        <v>-0.25604068887088599</v>
      </c>
      <c r="P135" s="102">
        <f t="shared" ca="1" si="52"/>
        <v>2.5056634068650343</v>
      </c>
      <c r="Q135" s="102">
        <f t="shared" ca="1" si="53"/>
        <v>-4.9532044617448118E-2</v>
      </c>
      <c r="R135" s="120">
        <f t="shared" ca="1" si="71"/>
        <v>1</v>
      </c>
      <c r="S135" s="54">
        <f t="shared" ca="1" si="72"/>
        <v>0</v>
      </c>
      <c r="T135" s="5">
        <f t="shared" ca="1" si="54"/>
        <v>1.3475392670087669</v>
      </c>
      <c r="U135" s="152">
        <f t="shared" ca="1" si="55"/>
        <v>1.3475392670087669</v>
      </c>
      <c r="V135" s="152">
        <f t="shared" ca="1" si="56"/>
        <v>1.3466424454030681</v>
      </c>
      <c r="W135" s="153">
        <f t="shared" ca="1" si="57"/>
        <v>0</v>
      </c>
      <c r="X135" s="153">
        <f t="shared" ca="1" si="58"/>
        <v>0</v>
      </c>
      <c r="Y135" s="153">
        <f t="shared" ca="1" si="59"/>
        <v>0</v>
      </c>
      <c r="Z135" s="153">
        <f t="shared" ca="1" si="60"/>
        <v>0</v>
      </c>
      <c r="AA135" s="152" t="str">
        <f t="shared" ca="1" si="61"/>
        <v/>
      </c>
      <c r="AB135" s="152" t="str">
        <f t="shared" ca="1" si="62"/>
        <v/>
      </c>
      <c r="AC135" s="154" t="str">
        <f t="shared" ca="1" si="63"/>
        <v/>
      </c>
      <c r="AD135" s="154" t="str">
        <f t="shared" ca="1" si="64"/>
        <v/>
      </c>
      <c r="AE135" s="3">
        <f t="shared" ca="1" si="65"/>
        <v>0</v>
      </c>
      <c r="AF135" s="3">
        <f t="shared" ca="1" si="66"/>
        <v>0</v>
      </c>
      <c r="AG135" s="3" t="str">
        <f t="shared" ca="1" si="73"/>
        <v>N</v>
      </c>
      <c r="AH135" s="4" t="str">
        <f t="shared" ca="1" si="67"/>
        <v/>
      </c>
      <c r="AI135" s="75">
        <f t="shared" ca="1" si="68"/>
        <v>0</v>
      </c>
      <c r="AJ135" s="75">
        <f t="shared" ca="1" si="69"/>
        <v>0</v>
      </c>
    </row>
    <row r="136" spans="1:36">
      <c r="A136" s="41">
        <f t="shared" si="70"/>
        <v>70</v>
      </c>
      <c r="B136" s="150">
        <f>IF(ISNUMBER(A136),INDEX('MetaTrader Import'!$H$13:$J$5893,TRUNC(((A136-$A$39+1)-1)/3)+1,MOD((A136-$A$39+1)-1,3)+1),"")</f>
        <v>0</v>
      </c>
      <c r="C136" s="43">
        <f t="shared" ca="1" si="47"/>
        <v>31.117200324180288</v>
      </c>
      <c r="D136" s="43">
        <f t="shared" ca="1" si="48"/>
        <v>9.6585009876591355E-2</v>
      </c>
      <c r="E136" s="43">
        <f t="shared" ca="1" si="49"/>
        <v>31.21378533405688</v>
      </c>
      <c r="F136" s="43">
        <f t="shared" ca="1" si="50"/>
        <v>3.121378533405688</v>
      </c>
      <c r="G136" s="43">
        <f>IF(A136&lt;&gt;"",IF(A136&lt;Data!$G$11*0.25,$C$13/$G$32,IF(A136&gt;Data!$G$11*0.25,$C$13,$C$13*10)),"")</f>
        <v>1</v>
      </c>
      <c r="H136" s="43">
        <f>IF(A136&lt;&gt;"",IF(Data!$G$9="constant",$C$13,IF(Data!$G$9="squeeze",G136,F136)),"")</f>
        <v>1</v>
      </c>
      <c r="I136" s="38">
        <f ca="1">IF(ISNUMBER(A136),NORMINV(RAND(),0,IF(AND(Data!$G$9="squeeze",A136&lt;Data!$G$11*0.25),$H$32,1)*$C$30*$C$13)*($C$14*$C$12),"")</f>
        <v>-4.880815560760161E-5</v>
      </c>
      <c r="J136" s="42">
        <f ca="1">IFERROR(IF(Data!$C$6="Real",B136,I136+J135+($C$14*$C$12)*(NORMINV(RAND(),$C$15,CHOOSE($G$13,$C$13,F136,G136)))),"")</f>
        <v>1.3468752604575414</v>
      </c>
      <c r="K136" s="88">
        <f>IF(ISNUMBER(A136), IF($G$16="fixed",$G$17,MIN(H136*Data!$C$7*$C$16*0.5,$C$17*Data!$C$7))*$C$12,"")</f>
        <v>8.0000000000000007E-5</v>
      </c>
      <c r="L136" s="42">
        <f t="shared" ca="1" si="74"/>
        <v>1.3468752604575414</v>
      </c>
      <c r="M136" s="44">
        <f t="shared" ca="1" si="75"/>
        <v>1.3469152604575414</v>
      </c>
      <c r="N136" s="44">
        <f t="shared" ca="1" si="76"/>
        <v>1.3468352604575413</v>
      </c>
      <c r="O136" s="108">
        <f t="shared" ca="1" si="51"/>
        <v>-0.35375993940809214</v>
      </c>
      <c r="P136" s="102">
        <f t="shared" ca="1" si="52"/>
        <v>2.5262337006765567</v>
      </c>
      <c r="Q136" s="102">
        <f t="shared" ca="1" si="53"/>
        <v>-4.653195225909193E-2</v>
      </c>
      <c r="R136" s="120">
        <f t="shared" ca="1" si="71"/>
        <v>1</v>
      </c>
      <c r="S136" s="54">
        <f t="shared" ca="1" si="72"/>
        <v>0</v>
      </c>
      <c r="T136" s="5">
        <f t="shared" ca="1" si="54"/>
        <v>1.3475392670087669</v>
      </c>
      <c r="U136" s="152">
        <f t="shared" ca="1" si="55"/>
        <v>1.3475392670087669</v>
      </c>
      <c r="V136" s="152">
        <f t="shared" ca="1" si="56"/>
        <v>1.3466424454030681</v>
      </c>
      <c r="W136" s="153">
        <f t="shared" ca="1" si="57"/>
        <v>0</v>
      </c>
      <c r="X136" s="153">
        <f t="shared" ca="1" si="58"/>
        <v>0</v>
      </c>
      <c r="Y136" s="153">
        <f t="shared" ca="1" si="59"/>
        <v>0</v>
      </c>
      <c r="Z136" s="153">
        <f t="shared" ca="1" si="60"/>
        <v>0</v>
      </c>
      <c r="AA136" s="152" t="str">
        <f t="shared" ca="1" si="61"/>
        <v/>
      </c>
      <c r="AB136" s="152" t="str">
        <f t="shared" ca="1" si="62"/>
        <v/>
      </c>
      <c r="AC136" s="154" t="str">
        <f t="shared" ca="1" si="63"/>
        <v/>
      </c>
      <c r="AD136" s="154" t="str">
        <f t="shared" ca="1" si="64"/>
        <v/>
      </c>
      <c r="AE136" s="3">
        <f t="shared" ca="1" si="65"/>
        <v>0</v>
      </c>
      <c r="AF136" s="3">
        <f t="shared" ca="1" si="66"/>
        <v>0</v>
      </c>
      <c r="AG136" s="3" t="str">
        <f t="shared" ca="1" si="73"/>
        <v>N</v>
      </c>
      <c r="AH136" s="4" t="str">
        <f t="shared" ca="1" si="67"/>
        <v/>
      </c>
      <c r="AI136" s="75">
        <f t="shared" ca="1" si="68"/>
        <v>0</v>
      </c>
      <c r="AJ136" s="75">
        <f t="shared" ca="1" si="69"/>
        <v>0</v>
      </c>
    </row>
    <row r="137" spans="1:36">
      <c r="A137" s="41">
        <f t="shared" si="70"/>
        <v>71</v>
      </c>
      <c r="B137" s="150">
        <f>IF(ISNUMBER(A137),INDEX('MetaTrader Import'!$H$13:$J$5893,TRUNC(((A137-$A$39+1)-1)/3)+1,MOD((A137-$A$39+1)-1,3)+1),"")</f>
        <v>0</v>
      </c>
      <c r="C137" s="43">
        <f t="shared" ca="1" si="47"/>
        <v>31.21378533405688</v>
      </c>
      <c r="D137" s="43">
        <f t="shared" ca="1" si="48"/>
        <v>-1.9297297484608011</v>
      </c>
      <c r="E137" s="43">
        <f t="shared" ca="1" si="49"/>
        <v>29.284055585596079</v>
      </c>
      <c r="F137" s="43">
        <f t="shared" ca="1" si="50"/>
        <v>2.928405558559608</v>
      </c>
      <c r="G137" s="43">
        <f>IF(A137&lt;&gt;"",IF(A137&lt;Data!$G$11*0.25,$C$13/$G$32,IF(A137&gt;Data!$G$11*0.25,$C$13,$C$13*10)),"")</f>
        <v>1</v>
      </c>
      <c r="H137" s="43">
        <f>IF(A137&lt;&gt;"",IF(Data!$G$9="constant",$C$13,IF(Data!$G$9="squeeze",G137,F137)),"")</f>
        <v>1</v>
      </c>
      <c r="I137" s="38">
        <f ca="1">IF(ISNUMBER(A137),NORMINV(RAND(),0,IF(AND(Data!$G$9="squeeze",A137&lt;Data!$G$11*0.25),$H$32,1)*$C$30*$C$13)*($C$14*$C$12),"")</f>
        <v>1.3039030128539792E-4</v>
      </c>
      <c r="J137" s="42">
        <f ca="1">IFERROR(IF(Data!$C$6="Real",B137,I137+J136+($C$14*$C$12)*(NORMINV(RAND(),$C$15,CHOOSE($G$13,$C$13,F137,G137)))),"")</f>
        <v>1.3467911681784175</v>
      </c>
      <c r="K137" s="88">
        <f>IF(ISNUMBER(A137), IF($G$16="fixed",$G$17,MIN(H137*Data!$C$7*$C$16*0.5,$C$17*Data!$C$7))*$C$12,"")</f>
        <v>8.0000000000000007E-5</v>
      </c>
      <c r="L137" s="42">
        <f t="shared" ca="1" si="74"/>
        <v>1.3467911681784175</v>
      </c>
      <c r="M137" s="44">
        <f t="shared" ca="1" si="75"/>
        <v>1.3468311681784175</v>
      </c>
      <c r="N137" s="44">
        <f t="shared" ca="1" si="76"/>
        <v>1.3467511681784174</v>
      </c>
      <c r="O137" s="108">
        <f t="shared" ca="1" si="51"/>
        <v>-0.4006428748125147</v>
      </c>
      <c r="P137" s="102">
        <f t="shared" ca="1" si="52"/>
        <v>2.616272234485959</v>
      </c>
      <c r="Q137" s="102">
        <f t="shared" ca="1" si="53"/>
        <v>-3.859278319453107E-2</v>
      </c>
      <c r="R137" s="120">
        <f t="shared" ca="1" si="71"/>
        <v>1</v>
      </c>
      <c r="S137" s="54">
        <f t="shared" ca="1" si="72"/>
        <v>0</v>
      </c>
      <c r="T137" s="5">
        <f t="shared" ca="1" si="54"/>
        <v>1.3475392670087669</v>
      </c>
      <c r="U137" s="152">
        <f t="shared" ca="1" si="55"/>
        <v>1.3475392670087669</v>
      </c>
      <c r="V137" s="152">
        <f t="shared" ca="1" si="56"/>
        <v>1.3466424454030681</v>
      </c>
      <c r="W137" s="153">
        <f t="shared" ca="1" si="57"/>
        <v>0</v>
      </c>
      <c r="X137" s="153">
        <f t="shared" ca="1" si="58"/>
        <v>0</v>
      </c>
      <c r="Y137" s="153">
        <f t="shared" ca="1" si="59"/>
        <v>0</v>
      </c>
      <c r="Z137" s="153">
        <f t="shared" ca="1" si="60"/>
        <v>0</v>
      </c>
      <c r="AA137" s="152" t="str">
        <f t="shared" ca="1" si="61"/>
        <v/>
      </c>
      <c r="AB137" s="152" t="str">
        <f t="shared" ca="1" si="62"/>
        <v/>
      </c>
      <c r="AC137" s="154" t="str">
        <f t="shared" ca="1" si="63"/>
        <v/>
      </c>
      <c r="AD137" s="154" t="str">
        <f t="shared" ca="1" si="64"/>
        <v/>
      </c>
      <c r="AE137" s="3">
        <f t="shared" ca="1" si="65"/>
        <v>0</v>
      </c>
      <c r="AF137" s="3">
        <f t="shared" ca="1" si="66"/>
        <v>0</v>
      </c>
      <c r="AG137" s="3" t="str">
        <f t="shared" ca="1" si="73"/>
        <v>N</v>
      </c>
      <c r="AH137" s="4" t="str">
        <f t="shared" ca="1" si="67"/>
        <v/>
      </c>
      <c r="AI137" s="75">
        <f t="shared" ca="1" si="68"/>
        <v>0</v>
      </c>
      <c r="AJ137" s="75">
        <f t="shared" ca="1" si="69"/>
        <v>0</v>
      </c>
    </row>
    <row r="138" spans="1:36">
      <c r="A138" s="41">
        <f t="shared" si="70"/>
        <v>72</v>
      </c>
      <c r="B138" s="150">
        <f>IF(ISNUMBER(A138),INDEX('MetaTrader Import'!$H$13:$J$5893,TRUNC(((A138-$A$39+1)-1)/3)+1,MOD((A138-$A$39+1)-1,3)+1),"")</f>
        <v>0</v>
      </c>
      <c r="C138" s="43">
        <f t="shared" ca="1" si="47"/>
        <v>29.284055585596079</v>
      </c>
      <c r="D138" s="43">
        <f t="shared" ca="1" si="48"/>
        <v>3.0038257294117967</v>
      </c>
      <c r="E138" s="43">
        <f t="shared" ca="1" si="49"/>
        <v>32.287881315007873</v>
      </c>
      <c r="F138" s="43">
        <f t="shared" ca="1" si="50"/>
        <v>3.2287881315007874</v>
      </c>
      <c r="G138" s="43">
        <f>IF(A138&lt;&gt;"",IF(A138&lt;Data!$G$11*0.25,$C$13/$G$32,IF(A138&gt;Data!$G$11*0.25,$C$13,$C$13*10)),"")</f>
        <v>1</v>
      </c>
      <c r="H138" s="43">
        <f>IF(A138&lt;&gt;"",IF(Data!$G$9="constant",$C$13,IF(Data!$G$9="squeeze",G138,F138)),"")</f>
        <v>1</v>
      </c>
      <c r="I138" s="38">
        <f ca="1">IF(ISNUMBER(A138),NORMINV(RAND(),0,IF(AND(Data!$G$9="squeeze",A138&lt;Data!$G$11*0.25),$H$32,1)*$C$30*$C$13)*($C$14*$C$12),"")</f>
        <v>-3.9915524532363006E-5</v>
      </c>
      <c r="J138" s="42">
        <f ca="1">IFERROR(IF(Data!$C$6="Real",B138,I138+J137+($C$14*$C$12)*(NORMINV(RAND(),$C$15,CHOOSE($G$13,$C$13,F138,G138)))),"")</f>
        <v>1.3469017897236757</v>
      </c>
      <c r="K138" s="88">
        <f>IF(ISNUMBER(A138), IF($G$16="fixed",$G$17,MIN(H138*Data!$C$7*$C$16*0.5,$C$17*Data!$C$7))*$C$12,"")</f>
        <v>8.0000000000000007E-5</v>
      </c>
      <c r="L138" s="42">
        <f t="shared" ca="1" si="74"/>
        <v>1.3469017897236757</v>
      </c>
      <c r="M138" s="44">
        <f t="shared" ca="1" si="75"/>
        <v>1.3469417897236757</v>
      </c>
      <c r="N138" s="44">
        <f t="shared" ca="1" si="76"/>
        <v>1.3468617897236757</v>
      </c>
      <c r="O138" s="108">
        <f t="shared" ca="1" si="51"/>
        <v>-0.3805956747446802</v>
      </c>
      <c r="P138" s="102">
        <f t="shared" ca="1" si="52"/>
        <v>2.5801726895008916</v>
      </c>
      <c r="Q138" s="102">
        <f t="shared" ca="1" si="53"/>
        <v>-3.0950136532776135E-2</v>
      </c>
      <c r="R138" s="120">
        <f t="shared" ca="1" si="71"/>
        <v>1</v>
      </c>
      <c r="S138" s="54">
        <f t="shared" ca="1" si="72"/>
        <v>0</v>
      </c>
      <c r="T138" s="5">
        <f t="shared" ca="1" si="54"/>
        <v>1.3475392670087669</v>
      </c>
      <c r="U138" s="152">
        <f t="shared" ca="1" si="55"/>
        <v>1.3475392670087669</v>
      </c>
      <c r="V138" s="152">
        <f t="shared" ca="1" si="56"/>
        <v>1.3466424454030681</v>
      </c>
      <c r="W138" s="153">
        <f t="shared" ca="1" si="57"/>
        <v>0</v>
      </c>
      <c r="X138" s="153">
        <f t="shared" ca="1" si="58"/>
        <v>0</v>
      </c>
      <c r="Y138" s="153">
        <f t="shared" ca="1" si="59"/>
        <v>0</v>
      </c>
      <c r="Z138" s="153">
        <f t="shared" ca="1" si="60"/>
        <v>0</v>
      </c>
      <c r="AA138" s="152" t="str">
        <f t="shared" ca="1" si="61"/>
        <v/>
      </c>
      <c r="AB138" s="152" t="str">
        <f t="shared" ca="1" si="62"/>
        <v/>
      </c>
      <c r="AC138" s="154" t="str">
        <f t="shared" ca="1" si="63"/>
        <v/>
      </c>
      <c r="AD138" s="154" t="str">
        <f t="shared" ca="1" si="64"/>
        <v/>
      </c>
      <c r="AE138" s="3">
        <f t="shared" ca="1" si="65"/>
        <v>0</v>
      </c>
      <c r="AF138" s="3">
        <f t="shared" ca="1" si="66"/>
        <v>0</v>
      </c>
      <c r="AG138" s="3" t="str">
        <f t="shared" ca="1" si="73"/>
        <v>N</v>
      </c>
      <c r="AH138" s="4" t="str">
        <f t="shared" ca="1" si="67"/>
        <v/>
      </c>
      <c r="AI138" s="75">
        <f t="shared" ca="1" si="68"/>
        <v>0</v>
      </c>
      <c r="AJ138" s="75">
        <f t="shared" ca="1" si="69"/>
        <v>0</v>
      </c>
    </row>
    <row r="139" spans="1:36">
      <c r="A139" s="41">
        <f t="shared" si="70"/>
        <v>73</v>
      </c>
      <c r="B139" s="150">
        <f>IF(ISNUMBER(A139),INDEX('MetaTrader Import'!$H$13:$J$5893,TRUNC(((A139-$A$39+1)-1)/3)+1,MOD((A139-$A$39+1)-1,3)+1),"")</f>
        <v>0</v>
      </c>
      <c r="C139" s="43">
        <f t="shared" ca="1" si="47"/>
        <v>32.287881315007873</v>
      </c>
      <c r="D139" s="43">
        <f t="shared" ca="1" si="48"/>
        <v>-2.0672310649915344</v>
      </c>
      <c r="E139" s="43">
        <f t="shared" ca="1" si="49"/>
        <v>30.220650250016337</v>
      </c>
      <c r="F139" s="43">
        <f t="shared" ca="1" si="50"/>
        <v>3.0220650250016337</v>
      </c>
      <c r="G139" s="43">
        <f>IF(A139&lt;&gt;"",IF(A139&lt;Data!$G$11*0.25,$C$13/$G$32,IF(A139&gt;Data!$G$11*0.25,$C$13,$C$13*10)),"")</f>
        <v>1</v>
      </c>
      <c r="H139" s="43">
        <f>IF(A139&lt;&gt;"",IF(Data!$G$9="constant",$C$13,IF(Data!$G$9="squeeze",G139,F139)),"")</f>
        <v>1</v>
      </c>
      <c r="I139" s="38">
        <f ca="1">IF(ISNUMBER(A139),NORMINV(RAND(),0,IF(AND(Data!$G$9="squeeze",A139&lt;Data!$G$11*0.25),$H$32,1)*$C$30*$C$13)*($C$14*$C$12),"")</f>
        <v>-6.7021762643192841E-5</v>
      </c>
      <c r="J139" s="42">
        <f ca="1">IFERROR(IF(Data!$C$6="Real",B139,I139+J138+($C$14*$C$12)*(NORMINV(RAND(),$C$15,CHOOSE($G$13,$C$13,F139,G139)))),"")</f>
        <v>1.3469021274226358</v>
      </c>
      <c r="K139" s="88">
        <f>IF(ISNUMBER(A139), IF($G$16="fixed",$G$17,MIN(H139*Data!$C$7*$C$16*0.5,$C$17*Data!$C$7))*$C$12,"")</f>
        <v>8.0000000000000007E-5</v>
      </c>
      <c r="L139" s="42">
        <f t="shared" ca="1" si="74"/>
        <v>1.3469021274226358</v>
      </c>
      <c r="M139" s="44">
        <f t="shared" ca="1" si="75"/>
        <v>1.3469421274226359</v>
      </c>
      <c r="N139" s="44">
        <f t="shared" ca="1" si="76"/>
        <v>1.3468621274226358</v>
      </c>
      <c r="O139" s="108">
        <f t="shared" ca="1" si="51"/>
        <v>-0.29920733980258263</v>
      </c>
      <c r="P139" s="102">
        <f t="shared" ca="1" si="52"/>
        <v>2.3508124340738492</v>
      </c>
      <c r="Q139" s="102">
        <f t="shared" ca="1" si="53"/>
        <v>-2.84242048523561E-2</v>
      </c>
      <c r="R139" s="120">
        <f t="shared" ca="1" si="71"/>
        <v>1</v>
      </c>
      <c r="S139" s="54">
        <f t="shared" ca="1" si="72"/>
        <v>0</v>
      </c>
      <c r="T139" s="5">
        <f t="shared" ca="1" si="54"/>
        <v>1.3475392670087669</v>
      </c>
      <c r="U139" s="152">
        <f t="shared" ca="1" si="55"/>
        <v>1.3475392670087669</v>
      </c>
      <c r="V139" s="152">
        <f t="shared" ca="1" si="56"/>
        <v>1.3466424454030681</v>
      </c>
      <c r="W139" s="153">
        <f t="shared" ca="1" si="57"/>
        <v>0</v>
      </c>
      <c r="X139" s="153">
        <f t="shared" ca="1" si="58"/>
        <v>0</v>
      </c>
      <c r="Y139" s="153">
        <f t="shared" ca="1" si="59"/>
        <v>0</v>
      </c>
      <c r="Z139" s="153">
        <f t="shared" ca="1" si="60"/>
        <v>0</v>
      </c>
      <c r="AA139" s="152" t="str">
        <f t="shared" ca="1" si="61"/>
        <v/>
      </c>
      <c r="AB139" s="152" t="str">
        <f t="shared" ca="1" si="62"/>
        <v/>
      </c>
      <c r="AC139" s="154" t="str">
        <f t="shared" ca="1" si="63"/>
        <v/>
      </c>
      <c r="AD139" s="154" t="str">
        <f t="shared" ca="1" si="64"/>
        <v/>
      </c>
      <c r="AE139" s="3">
        <f t="shared" ca="1" si="65"/>
        <v>0</v>
      </c>
      <c r="AF139" s="3">
        <f t="shared" ca="1" si="66"/>
        <v>0</v>
      </c>
      <c r="AG139" s="3" t="str">
        <f t="shared" ca="1" si="73"/>
        <v>N</v>
      </c>
      <c r="AH139" s="4" t="str">
        <f t="shared" ca="1" si="67"/>
        <v/>
      </c>
      <c r="AI139" s="75">
        <f t="shared" ca="1" si="68"/>
        <v>0</v>
      </c>
      <c r="AJ139" s="75">
        <f t="shared" ca="1" si="69"/>
        <v>0</v>
      </c>
    </row>
    <row r="140" spans="1:36">
      <c r="A140" s="41">
        <f t="shared" si="70"/>
        <v>74</v>
      </c>
      <c r="B140" s="150">
        <f>IF(ISNUMBER(A140),INDEX('MetaTrader Import'!$H$13:$J$5893,TRUNC(((A140-$A$39+1)-1)/3)+1,MOD((A140-$A$39+1)-1,3)+1),"")</f>
        <v>0</v>
      </c>
      <c r="C140" s="43">
        <f t="shared" ca="1" si="47"/>
        <v>30.220650250016337</v>
      </c>
      <c r="D140" s="43">
        <f t="shared" ca="1" si="48"/>
        <v>-3.2866173660684077</v>
      </c>
      <c r="E140" s="43">
        <f t="shared" ca="1" si="49"/>
        <v>26.934032883947928</v>
      </c>
      <c r="F140" s="43">
        <f t="shared" ca="1" si="50"/>
        <v>2.6934032883947929</v>
      </c>
      <c r="G140" s="43">
        <f>IF(A140&lt;&gt;"",IF(A140&lt;Data!$G$11*0.25,$C$13/$G$32,IF(A140&gt;Data!$G$11*0.25,$C$13,$C$13*10)),"")</f>
        <v>1</v>
      </c>
      <c r="H140" s="43">
        <f>IF(A140&lt;&gt;"",IF(Data!$G$9="constant",$C$13,IF(Data!$G$9="squeeze",G140,F140)),"")</f>
        <v>1</v>
      </c>
      <c r="I140" s="38">
        <f ca="1">IF(ISNUMBER(A140),NORMINV(RAND(),0,IF(AND(Data!$G$9="squeeze",A140&lt;Data!$G$11*0.25),$H$32,1)*$C$30*$C$13)*($C$14*$C$12),"")</f>
        <v>1.8667577521243919E-4</v>
      </c>
      <c r="J140" s="42">
        <f ca="1">IFERROR(IF(Data!$C$6="Real",B140,I140+J139+($C$14*$C$12)*(NORMINV(RAND(),$C$15,CHOOSE($G$13,$C$13,F140,G140)))),"")</f>
        <v>1.3471925851354596</v>
      </c>
      <c r="K140" s="88">
        <f>IF(ISNUMBER(A140), IF($G$16="fixed",$G$17,MIN(H140*Data!$C$7*$C$16*0.5,$C$17*Data!$C$7))*$C$12,"")</f>
        <v>8.0000000000000007E-5</v>
      </c>
      <c r="L140" s="42">
        <f t="shared" ca="1" si="74"/>
        <v>1.3471925851354596</v>
      </c>
      <c r="M140" s="44">
        <f t="shared" ca="1" si="75"/>
        <v>1.3472325851354596</v>
      </c>
      <c r="N140" s="44">
        <f t="shared" ca="1" si="76"/>
        <v>1.3471525851354595</v>
      </c>
      <c r="O140" s="108">
        <f t="shared" ca="1" si="51"/>
        <v>-0.12988405255668198</v>
      </c>
      <c r="P140" s="102">
        <f t="shared" ca="1" si="52"/>
        <v>2.1299999781548129</v>
      </c>
      <c r="Q140" s="102">
        <f t="shared" ca="1" si="53"/>
        <v>-2.9393485011120133E-2</v>
      </c>
      <c r="R140" s="120">
        <f t="shared" ca="1" si="71"/>
        <v>1</v>
      </c>
      <c r="S140" s="54">
        <f t="shared" ca="1" si="72"/>
        <v>0</v>
      </c>
      <c r="T140" s="5">
        <f t="shared" ca="1" si="54"/>
        <v>1.3475392670087669</v>
      </c>
      <c r="U140" s="152">
        <f t="shared" ca="1" si="55"/>
        <v>1.3475392670087669</v>
      </c>
      <c r="V140" s="152">
        <f t="shared" ca="1" si="56"/>
        <v>1.3466424454030681</v>
      </c>
      <c r="W140" s="153">
        <f t="shared" ca="1" si="57"/>
        <v>0</v>
      </c>
      <c r="X140" s="153">
        <f t="shared" ca="1" si="58"/>
        <v>0</v>
      </c>
      <c r="Y140" s="153">
        <f t="shared" ca="1" si="59"/>
        <v>0</v>
      </c>
      <c r="Z140" s="153">
        <f t="shared" ca="1" si="60"/>
        <v>0</v>
      </c>
      <c r="AA140" s="152" t="str">
        <f t="shared" ca="1" si="61"/>
        <v/>
      </c>
      <c r="AB140" s="152" t="str">
        <f t="shared" ca="1" si="62"/>
        <v/>
      </c>
      <c r="AC140" s="154" t="str">
        <f t="shared" ca="1" si="63"/>
        <v/>
      </c>
      <c r="AD140" s="154" t="str">
        <f t="shared" ca="1" si="64"/>
        <v/>
      </c>
      <c r="AE140" s="3">
        <f t="shared" ca="1" si="65"/>
        <v>0</v>
      </c>
      <c r="AF140" s="3">
        <f t="shared" ca="1" si="66"/>
        <v>0</v>
      </c>
      <c r="AG140" s="3" t="str">
        <f t="shared" ca="1" si="73"/>
        <v>N</v>
      </c>
      <c r="AH140" s="4" t="str">
        <f t="shared" ca="1" si="67"/>
        <v/>
      </c>
      <c r="AI140" s="75">
        <f t="shared" ca="1" si="68"/>
        <v>0</v>
      </c>
      <c r="AJ140" s="75">
        <f t="shared" ca="1" si="69"/>
        <v>0</v>
      </c>
    </row>
    <row r="141" spans="1:36">
      <c r="A141" s="41">
        <f t="shared" si="70"/>
        <v>75</v>
      </c>
      <c r="B141" s="150">
        <f>IF(ISNUMBER(A141),INDEX('MetaTrader Import'!$H$13:$J$5893,TRUNC(((A141-$A$39+1)-1)/3)+1,MOD((A141-$A$39+1)-1,3)+1),"")</f>
        <v>0</v>
      </c>
      <c r="C141" s="43">
        <f t="shared" ca="1" si="47"/>
        <v>26.934032883947928</v>
      </c>
      <c r="D141" s="43">
        <f t="shared" ca="1" si="48"/>
        <v>-1.8562627123930215</v>
      </c>
      <c r="E141" s="43">
        <f t="shared" ca="1" si="49"/>
        <v>25.077770171554906</v>
      </c>
      <c r="F141" s="43">
        <f t="shared" ca="1" si="50"/>
        <v>2.5077770171554907</v>
      </c>
      <c r="G141" s="43">
        <f>IF(A141&lt;&gt;"",IF(A141&lt;Data!$G$11*0.25,$C$13/$G$32,IF(A141&gt;Data!$G$11*0.25,$C$13,$C$13*10)),"")</f>
        <v>1</v>
      </c>
      <c r="H141" s="43">
        <f>IF(A141&lt;&gt;"",IF(Data!$G$9="constant",$C$13,IF(Data!$G$9="squeeze",G141,F141)),"")</f>
        <v>1</v>
      </c>
      <c r="I141" s="38">
        <f ca="1">IF(ISNUMBER(A141),NORMINV(RAND(),0,IF(AND(Data!$G$9="squeeze",A141&lt;Data!$G$11*0.25),$H$32,1)*$C$30*$C$13)*($C$14*$C$12),"")</f>
        <v>-1.2596006509023671E-4</v>
      </c>
      <c r="J141" s="42">
        <f ca="1">IFERROR(IF(Data!$C$6="Real",B141,I141+J140+($C$14*$C$12)*(NORMINV(RAND(),$C$15,CHOOSE($G$13,$C$13,F141,G141)))),"")</f>
        <v>1.346950693477176</v>
      </c>
      <c r="K141" s="88">
        <f>IF(ISNUMBER(A141), IF($G$16="fixed",$G$17,MIN(H141*Data!$C$7*$C$16*0.5,$C$17*Data!$C$7))*$C$12,"")</f>
        <v>8.0000000000000007E-5</v>
      </c>
      <c r="L141" s="42">
        <f t="shared" ca="1" si="74"/>
        <v>1.346950693477176</v>
      </c>
      <c r="M141" s="44">
        <f t="shared" ca="1" si="75"/>
        <v>1.346990693477176</v>
      </c>
      <c r="N141" s="44">
        <f t="shared" ca="1" si="76"/>
        <v>1.346910693477176</v>
      </c>
      <c r="O141" s="108">
        <f t="shared" ca="1" si="51"/>
        <v>-6.7501566262752524E-3</v>
      </c>
      <c r="P141" s="102">
        <f t="shared" ca="1" si="52"/>
        <v>1.7172363163172761</v>
      </c>
      <c r="Q141" s="102">
        <f t="shared" ca="1" si="53"/>
        <v>-3.9020228768012068E-2</v>
      </c>
      <c r="R141" s="120">
        <f t="shared" ca="1" si="71"/>
        <v>1</v>
      </c>
      <c r="S141" s="54">
        <f t="shared" ca="1" si="72"/>
        <v>0</v>
      </c>
      <c r="T141" s="5">
        <f t="shared" ca="1" si="54"/>
        <v>1.3475392670087669</v>
      </c>
      <c r="U141" s="152">
        <f t="shared" ca="1" si="55"/>
        <v>1.3475392670087669</v>
      </c>
      <c r="V141" s="152">
        <f t="shared" ca="1" si="56"/>
        <v>1.3466424454030681</v>
      </c>
      <c r="W141" s="153">
        <f t="shared" ca="1" si="57"/>
        <v>0</v>
      </c>
      <c r="X141" s="153">
        <f t="shared" ca="1" si="58"/>
        <v>0</v>
      </c>
      <c r="Y141" s="153">
        <f t="shared" ca="1" si="59"/>
        <v>0</v>
      </c>
      <c r="Z141" s="153">
        <f t="shared" ca="1" si="60"/>
        <v>0</v>
      </c>
      <c r="AA141" s="152" t="str">
        <f t="shared" ca="1" si="61"/>
        <v/>
      </c>
      <c r="AB141" s="152" t="str">
        <f t="shared" ca="1" si="62"/>
        <v/>
      </c>
      <c r="AC141" s="154" t="str">
        <f t="shared" ca="1" si="63"/>
        <v/>
      </c>
      <c r="AD141" s="154" t="str">
        <f t="shared" ca="1" si="64"/>
        <v/>
      </c>
      <c r="AE141" s="3">
        <f t="shared" ca="1" si="65"/>
        <v>0</v>
      </c>
      <c r="AF141" s="3">
        <f t="shared" ca="1" si="66"/>
        <v>0</v>
      </c>
      <c r="AG141" s="3" t="str">
        <f t="shared" ca="1" si="73"/>
        <v>N</v>
      </c>
      <c r="AH141" s="4" t="str">
        <f t="shared" ca="1" si="67"/>
        <v/>
      </c>
      <c r="AI141" s="75">
        <f t="shared" ca="1" si="68"/>
        <v>0</v>
      </c>
      <c r="AJ141" s="75">
        <f t="shared" ca="1" si="69"/>
        <v>0</v>
      </c>
    </row>
    <row r="142" spans="1:36">
      <c r="A142" s="41">
        <f t="shared" si="70"/>
        <v>76</v>
      </c>
      <c r="B142" s="150">
        <f>IF(ISNUMBER(A142),INDEX('MetaTrader Import'!$H$13:$J$5893,TRUNC(((A142-$A$39+1)-1)/3)+1,MOD((A142-$A$39+1)-1,3)+1),"")</f>
        <v>0</v>
      </c>
      <c r="C142" s="43">
        <f t="shared" ca="1" si="47"/>
        <v>25.077770171554906</v>
      </c>
      <c r="D142" s="43">
        <f t="shared" ca="1" si="48"/>
        <v>-0.19327275971865951</v>
      </c>
      <c r="E142" s="43">
        <f t="shared" ca="1" si="49"/>
        <v>24.884497411836247</v>
      </c>
      <c r="F142" s="43">
        <f t="shared" ca="1" si="50"/>
        <v>2.4884497411836248</v>
      </c>
      <c r="G142" s="43">
        <f>IF(A142&lt;&gt;"",IF(A142&lt;Data!$G$11*0.25,$C$13/$G$32,IF(A142&gt;Data!$G$11*0.25,$C$13,$C$13*10)),"")</f>
        <v>1</v>
      </c>
      <c r="H142" s="43">
        <f>IF(A142&lt;&gt;"",IF(Data!$G$9="constant",$C$13,IF(Data!$G$9="squeeze",G142,F142)),"")</f>
        <v>1</v>
      </c>
      <c r="I142" s="38">
        <f ca="1">IF(ISNUMBER(A142),NORMINV(RAND(),0,IF(AND(Data!$G$9="squeeze",A142&lt;Data!$G$11*0.25),$H$32,1)*$C$30*$C$13)*($C$14*$C$12),"")</f>
        <v>7.8727717366299779E-5</v>
      </c>
      <c r="J142" s="42">
        <f ca="1">IFERROR(IF(Data!$C$6="Real",B142,I142+J141+($C$14*$C$12)*(NORMINV(RAND(),$C$15,CHOOSE($G$13,$C$13,F142,G142)))),"")</f>
        <v>1.3467413927191396</v>
      </c>
      <c r="K142" s="88">
        <f>IF(ISNUMBER(A142), IF($G$16="fixed",$G$17,MIN(H142*Data!$C$7*$C$16*0.5,$C$17*Data!$C$7))*$C$12,"")</f>
        <v>8.0000000000000007E-5</v>
      </c>
      <c r="L142" s="42">
        <f t="shared" ca="1" si="74"/>
        <v>1.3467413927191396</v>
      </c>
      <c r="M142" s="44">
        <f t="shared" ca="1" si="75"/>
        <v>1.3467813927191397</v>
      </c>
      <c r="N142" s="44">
        <f t="shared" ca="1" si="76"/>
        <v>1.3467013927191396</v>
      </c>
      <c r="O142" s="108">
        <f t="shared" ca="1" si="51"/>
        <v>-2.2038933068037536E-3</v>
      </c>
      <c r="P142" s="102">
        <f t="shared" ca="1" si="52"/>
        <v>1.703038602511233</v>
      </c>
      <c r="Q142" s="102">
        <f t="shared" ca="1" si="53"/>
        <v>-4.6357386651518326E-2</v>
      </c>
      <c r="R142" s="120">
        <f t="shared" ca="1" si="71"/>
        <v>1</v>
      </c>
      <c r="S142" s="54">
        <f t="shared" ca="1" si="72"/>
        <v>0</v>
      </c>
      <c r="T142" s="5">
        <f t="shared" ca="1" si="54"/>
        <v>1.3475392670087669</v>
      </c>
      <c r="U142" s="152">
        <f t="shared" ca="1" si="55"/>
        <v>1.3475392670087669</v>
      </c>
      <c r="V142" s="152">
        <f t="shared" ca="1" si="56"/>
        <v>1.3466424454030681</v>
      </c>
      <c r="W142" s="153">
        <f t="shared" ca="1" si="57"/>
        <v>0</v>
      </c>
      <c r="X142" s="153">
        <f t="shared" ca="1" si="58"/>
        <v>0</v>
      </c>
      <c r="Y142" s="153">
        <f t="shared" ca="1" si="59"/>
        <v>0</v>
      </c>
      <c r="Z142" s="153">
        <f t="shared" ca="1" si="60"/>
        <v>0</v>
      </c>
      <c r="AA142" s="152" t="str">
        <f t="shared" ca="1" si="61"/>
        <v/>
      </c>
      <c r="AB142" s="152" t="str">
        <f t="shared" ca="1" si="62"/>
        <v/>
      </c>
      <c r="AC142" s="154" t="str">
        <f t="shared" ca="1" si="63"/>
        <v/>
      </c>
      <c r="AD142" s="154" t="str">
        <f t="shared" ca="1" si="64"/>
        <v/>
      </c>
      <c r="AE142" s="3">
        <f t="shared" ca="1" si="65"/>
        <v>0</v>
      </c>
      <c r="AF142" s="3">
        <f t="shared" ca="1" si="66"/>
        <v>0</v>
      </c>
      <c r="AG142" s="3" t="str">
        <f t="shared" ca="1" si="73"/>
        <v>N</v>
      </c>
      <c r="AH142" s="4" t="str">
        <f t="shared" ca="1" si="67"/>
        <v/>
      </c>
      <c r="AI142" s="75">
        <f t="shared" ca="1" si="68"/>
        <v>0</v>
      </c>
      <c r="AJ142" s="75">
        <f t="shared" ca="1" si="69"/>
        <v>0</v>
      </c>
    </row>
    <row r="143" spans="1:36">
      <c r="A143" s="41">
        <f t="shared" si="70"/>
        <v>77</v>
      </c>
      <c r="B143" s="150">
        <f>IF(ISNUMBER(A143),INDEX('MetaTrader Import'!$H$13:$J$5893,TRUNC(((A143-$A$39+1)-1)/3)+1,MOD((A143-$A$39+1)-1,3)+1),"")</f>
        <v>0</v>
      </c>
      <c r="C143" s="43">
        <f t="shared" ca="1" si="47"/>
        <v>24.884497411836247</v>
      </c>
      <c r="D143" s="43">
        <f t="shared" ca="1" si="48"/>
        <v>-1.4936424616222765</v>
      </c>
      <c r="E143" s="43">
        <f t="shared" ca="1" si="49"/>
        <v>23.390854950213971</v>
      </c>
      <c r="F143" s="43">
        <f t="shared" ca="1" si="50"/>
        <v>2.3390854950213971</v>
      </c>
      <c r="G143" s="43">
        <f>IF(A143&lt;&gt;"",IF(A143&lt;Data!$G$11*0.25,$C$13/$G$32,IF(A143&gt;Data!$G$11*0.25,$C$13,$C$13*10)),"")</f>
        <v>1</v>
      </c>
      <c r="H143" s="43">
        <f>IF(A143&lt;&gt;"",IF(Data!$G$9="constant",$C$13,IF(Data!$G$9="squeeze",G143,F143)),"")</f>
        <v>1</v>
      </c>
      <c r="I143" s="38">
        <f ca="1">IF(ISNUMBER(A143),NORMINV(RAND(),0,IF(AND(Data!$G$9="squeeze",A143&lt;Data!$G$11*0.25),$H$32,1)*$C$30*$C$13)*($C$14*$C$12),"")</f>
        <v>1.0411528720488643E-4</v>
      </c>
      <c r="J143" s="42">
        <f ca="1">IFERROR(IF(Data!$C$6="Real",B143,I143+J142+($C$14*$C$12)*(NORMINV(RAND(),$C$15,CHOOSE($G$13,$C$13,F143,G143)))),"")</f>
        <v>1.3468272228598324</v>
      </c>
      <c r="K143" s="88">
        <f>IF(ISNUMBER(A143), IF($G$16="fixed",$G$17,MIN(H143*Data!$C$7*$C$16*0.5,$C$17*Data!$C$7))*$C$12,"")</f>
        <v>8.0000000000000007E-5</v>
      </c>
      <c r="L143" s="42">
        <f t="shared" ca="1" si="74"/>
        <v>1.3468272228598324</v>
      </c>
      <c r="M143" s="44">
        <f t="shared" ca="1" si="75"/>
        <v>1.3468672228598324</v>
      </c>
      <c r="N143" s="44">
        <f t="shared" ca="1" si="76"/>
        <v>1.3467872228598323</v>
      </c>
      <c r="O143" s="108">
        <f t="shared" ca="1" si="51"/>
        <v>4.5695749541417386E-3</v>
      </c>
      <c r="P143" s="102">
        <f t="shared" ca="1" si="52"/>
        <v>1.6925409827071352</v>
      </c>
      <c r="Q143" s="102">
        <f t="shared" ca="1" si="53"/>
        <v>-5.8749935794777337E-2</v>
      </c>
      <c r="R143" s="120">
        <f t="shared" ca="1" si="71"/>
        <v>1</v>
      </c>
      <c r="S143" s="54">
        <f t="shared" ca="1" si="72"/>
        <v>0</v>
      </c>
      <c r="T143" s="5">
        <f t="shared" ca="1" si="54"/>
        <v>1.3475392670087669</v>
      </c>
      <c r="U143" s="152">
        <f t="shared" ca="1" si="55"/>
        <v>1.3475392670087669</v>
      </c>
      <c r="V143" s="152">
        <f t="shared" ca="1" si="56"/>
        <v>1.3466424454030681</v>
      </c>
      <c r="W143" s="153">
        <f t="shared" ca="1" si="57"/>
        <v>0</v>
      </c>
      <c r="X143" s="153">
        <f t="shared" ca="1" si="58"/>
        <v>0</v>
      </c>
      <c r="Y143" s="153">
        <f t="shared" ca="1" si="59"/>
        <v>0</v>
      </c>
      <c r="Z143" s="153">
        <f t="shared" ca="1" si="60"/>
        <v>0</v>
      </c>
      <c r="AA143" s="152" t="str">
        <f t="shared" ca="1" si="61"/>
        <v/>
      </c>
      <c r="AB143" s="152" t="str">
        <f t="shared" ca="1" si="62"/>
        <v/>
      </c>
      <c r="AC143" s="154" t="str">
        <f t="shared" ca="1" si="63"/>
        <v/>
      </c>
      <c r="AD143" s="154" t="str">
        <f t="shared" ca="1" si="64"/>
        <v/>
      </c>
      <c r="AE143" s="3">
        <f t="shared" ca="1" si="65"/>
        <v>0</v>
      </c>
      <c r="AF143" s="3">
        <f t="shared" ca="1" si="66"/>
        <v>0</v>
      </c>
      <c r="AG143" s="3" t="str">
        <f t="shared" ca="1" si="73"/>
        <v>N</v>
      </c>
      <c r="AH143" s="4" t="str">
        <f t="shared" ca="1" si="67"/>
        <v/>
      </c>
      <c r="AI143" s="75">
        <f t="shared" ca="1" si="68"/>
        <v>0</v>
      </c>
      <c r="AJ143" s="75">
        <f t="shared" ca="1" si="69"/>
        <v>0</v>
      </c>
    </row>
    <row r="144" spans="1:36">
      <c r="A144" s="41">
        <f t="shared" si="70"/>
        <v>78</v>
      </c>
      <c r="B144" s="150">
        <f>IF(ISNUMBER(A144),INDEX('MetaTrader Import'!$H$13:$J$5893,TRUNC(((A144-$A$39+1)-1)/3)+1,MOD((A144-$A$39+1)-1,3)+1),"")</f>
        <v>0</v>
      </c>
      <c r="C144" s="43">
        <f t="shared" ca="1" si="47"/>
        <v>23.390854950213971</v>
      </c>
      <c r="D144" s="43">
        <f t="shared" ca="1" si="48"/>
        <v>-0.71935114669359435</v>
      </c>
      <c r="E144" s="43">
        <f t="shared" ca="1" si="49"/>
        <v>22.671503803520377</v>
      </c>
      <c r="F144" s="43">
        <f t="shared" ca="1" si="50"/>
        <v>2.2671503803520379</v>
      </c>
      <c r="G144" s="43">
        <f>IF(A144&lt;&gt;"",IF(A144&lt;Data!$G$11*0.25,$C$13/$G$32,IF(A144&gt;Data!$G$11*0.25,$C$13,$C$13*10)),"")</f>
        <v>1</v>
      </c>
      <c r="H144" s="43">
        <f>IF(A144&lt;&gt;"",IF(Data!$G$9="constant",$C$13,IF(Data!$G$9="squeeze",G144,F144)),"")</f>
        <v>1</v>
      </c>
      <c r="I144" s="38">
        <f ca="1">IF(ISNUMBER(A144),NORMINV(RAND(),0,IF(AND(Data!$G$9="squeeze",A144&lt;Data!$G$11*0.25),$H$32,1)*$C$30*$C$13)*($C$14*$C$12),"")</f>
        <v>-1.1266792883264256E-4</v>
      </c>
      <c r="J144" s="42">
        <f ca="1">IFERROR(IF(Data!$C$6="Real",B144,I144+J143+($C$14*$C$12)*(NORMINV(RAND(),$C$15,CHOOSE($G$13,$C$13,F144,G144)))),"")</f>
        <v>1.3465169545178763</v>
      </c>
      <c r="K144" s="88">
        <f>IF(ISNUMBER(A144), IF($G$16="fixed",$G$17,MIN(H144*Data!$C$7*$C$16*0.5,$C$17*Data!$C$7))*$C$12,"")</f>
        <v>8.0000000000000007E-5</v>
      </c>
      <c r="L144" s="42">
        <f t="shared" ca="1" si="74"/>
        <v>1.3465169545178763</v>
      </c>
      <c r="M144" s="44">
        <f t="shared" ca="1" si="75"/>
        <v>1.3465569545178764</v>
      </c>
      <c r="N144" s="44">
        <f t="shared" ca="1" si="76"/>
        <v>1.3464769545178763</v>
      </c>
      <c r="O144" s="108">
        <f t="shared" ca="1" si="51"/>
        <v>-0.15692514288987278</v>
      </c>
      <c r="P144" s="102">
        <f t="shared" ca="1" si="52"/>
        <v>1.8913978286983208</v>
      </c>
      <c r="Q144" s="102">
        <f t="shared" ca="1" si="53"/>
        <v>-5.8594487607862344E-2</v>
      </c>
      <c r="R144" s="120">
        <f t="shared" ca="1" si="71"/>
        <v>1</v>
      </c>
      <c r="S144" s="54">
        <f t="shared" ca="1" si="72"/>
        <v>0</v>
      </c>
      <c r="T144" s="5">
        <f t="shared" ca="1" si="54"/>
        <v>1.3475392670087669</v>
      </c>
      <c r="U144" s="152">
        <f t="shared" ca="1" si="55"/>
        <v>1.3475392670087669</v>
      </c>
      <c r="V144" s="152">
        <f t="shared" ca="1" si="56"/>
        <v>1.3464769545178763</v>
      </c>
      <c r="W144" s="153">
        <f t="shared" ca="1" si="57"/>
        <v>0</v>
      </c>
      <c r="X144" s="153">
        <f t="shared" ca="1" si="58"/>
        <v>0</v>
      </c>
      <c r="Y144" s="153">
        <f t="shared" ca="1" si="59"/>
        <v>0</v>
      </c>
      <c r="Z144" s="153">
        <f t="shared" ca="1" si="60"/>
        <v>0</v>
      </c>
      <c r="AA144" s="152" t="str">
        <f t="shared" ca="1" si="61"/>
        <v/>
      </c>
      <c r="AB144" s="152" t="str">
        <f t="shared" ca="1" si="62"/>
        <v/>
      </c>
      <c r="AC144" s="154" t="str">
        <f t="shared" ca="1" si="63"/>
        <v/>
      </c>
      <c r="AD144" s="154" t="str">
        <f t="shared" ca="1" si="64"/>
        <v/>
      </c>
      <c r="AE144" s="3">
        <f t="shared" ca="1" si="65"/>
        <v>0</v>
      </c>
      <c r="AF144" s="3">
        <f t="shared" ca="1" si="66"/>
        <v>0</v>
      </c>
      <c r="AG144" s="3" t="str">
        <f t="shared" ca="1" si="73"/>
        <v>N</v>
      </c>
      <c r="AH144" s="4" t="str">
        <f t="shared" ca="1" si="67"/>
        <v/>
      </c>
      <c r="AI144" s="75">
        <f t="shared" ca="1" si="68"/>
        <v>0</v>
      </c>
      <c r="AJ144" s="75">
        <f t="shared" ca="1" si="69"/>
        <v>0</v>
      </c>
    </row>
    <row r="145" spans="1:36">
      <c r="A145" s="41">
        <f t="shared" si="70"/>
        <v>79</v>
      </c>
      <c r="B145" s="150">
        <f>IF(ISNUMBER(A145),INDEX('MetaTrader Import'!$H$13:$J$5893,TRUNC(((A145-$A$39+1)-1)/3)+1,MOD((A145-$A$39+1)-1,3)+1),"")</f>
        <v>0</v>
      </c>
      <c r="C145" s="43">
        <f t="shared" ca="1" si="47"/>
        <v>22.671503803520377</v>
      </c>
      <c r="D145" s="43">
        <f t="shared" ca="1" si="48"/>
        <v>-0.73897037191026937</v>
      </c>
      <c r="E145" s="43">
        <f t="shared" ca="1" si="49"/>
        <v>21.932533431610107</v>
      </c>
      <c r="F145" s="43">
        <f t="shared" ca="1" si="50"/>
        <v>2.1932533431610106</v>
      </c>
      <c r="G145" s="43">
        <f>IF(A145&lt;&gt;"",IF(A145&lt;Data!$G$11*0.25,$C$13/$G$32,IF(A145&gt;Data!$G$11*0.25,$C$13,$C$13*10)),"")</f>
        <v>1</v>
      </c>
      <c r="H145" s="43">
        <f>IF(A145&lt;&gt;"",IF(Data!$G$9="constant",$C$13,IF(Data!$G$9="squeeze",G145,F145)),"")</f>
        <v>1</v>
      </c>
      <c r="I145" s="38">
        <f ca="1">IF(ISNUMBER(A145),NORMINV(RAND(),0,IF(AND(Data!$G$9="squeeze",A145&lt;Data!$G$11*0.25),$H$32,1)*$C$30*$C$13)*($C$14*$C$12),"")</f>
        <v>5.9227015119564225E-5</v>
      </c>
      <c r="J145" s="42">
        <f ca="1">IFERROR(IF(Data!$C$6="Real",B145,I145+J144+($C$14*$C$12)*(NORMINV(RAND(),$C$15,CHOOSE($G$13,$C$13,F145,G145)))),"")</f>
        <v>1.34640125214072</v>
      </c>
      <c r="K145" s="88">
        <f>IF(ISNUMBER(A145), IF($G$16="fixed",$G$17,MIN(H145*Data!$C$7*$C$16*0.5,$C$17*Data!$C$7))*$C$12,"")</f>
        <v>8.0000000000000007E-5</v>
      </c>
      <c r="L145" s="42">
        <f t="shared" ca="1" si="74"/>
        <v>1.34640125214072</v>
      </c>
      <c r="M145" s="44">
        <f t="shared" ca="1" si="75"/>
        <v>1.3464412521407201</v>
      </c>
      <c r="N145" s="44">
        <f t="shared" ca="1" si="76"/>
        <v>1.34636125214072</v>
      </c>
      <c r="O145" s="108">
        <f t="shared" ca="1" si="51"/>
        <v>-0.30603149560096532</v>
      </c>
      <c r="P145" s="102">
        <f t="shared" ca="1" si="52"/>
        <v>2.2777521537851841</v>
      </c>
      <c r="Q145" s="102">
        <f t="shared" ca="1" si="53"/>
        <v>-4.9244904666796624E-2</v>
      </c>
      <c r="R145" s="120">
        <f t="shared" ca="1" si="71"/>
        <v>1</v>
      </c>
      <c r="S145" s="54">
        <f t="shared" ca="1" si="72"/>
        <v>0</v>
      </c>
      <c r="T145" s="5">
        <f t="shared" ca="1" si="54"/>
        <v>1.3475392670087669</v>
      </c>
      <c r="U145" s="152">
        <f t="shared" ca="1" si="55"/>
        <v>1.3475392670087669</v>
      </c>
      <c r="V145" s="152">
        <f t="shared" ca="1" si="56"/>
        <v>1.34636125214072</v>
      </c>
      <c r="W145" s="153">
        <f t="shared" ca="1" si="57"/>
        <v>0</v>
      </c>
      <c r="X145" s="153">
        <f t="shared" ca="1" si="58"/>
        <v>0</v>
      </c>
      <c r="Y145" s="153">
        <f t="shared" ca="1" si="59"/>
        <v>0</v>
      </c>
      <c r="Z145" s="153">
        <f t="shared" ca="1" si="60"/>
        <v>0</v>
      </c>
      <c r="AA145" s="152" t="str">
        <f t="shared" ca="1" si="61"/>
        <v/>
      </c>
      <c r="AB145" s="152" t="str">
        <f t="shared" ca="1" si="62"/>
        <v/>
      </c>
      <c r="AC145" s="154" t="str">
        <f t="shared" ca="1" si="63"/>
        <v/>
      </c>
      <c r="AD145" s="154" t="str">
        <f t="shared" ca="1" si="64"/>
        <v/>
      </c>
      <c r="AE145" s="3">
        <f t="shared" ca="1" si="65"/>
        <v>0</v>
      </c>
      <c r="AF145" s="3">
        <f t="shared" ca="1" si="66"/>
        <v>0</v>
      </c>
      <c r="AG145" s="3" t="str">
        <f t="shared" ca="1" si="73"/>
        <v>N</v>
      </c>
      <c r="AH145" s="4" t="str">
        <f t="shared" ca="1" si="67"/>
        <v/>
      </c>
      <c r="AI145" s="75">
        <f t="shared" ca="1" si="68"/>
        <v>0</v>
      </c>
      <c r="AJ145" s="75">
        <f t="shared" ca="1" si="69"/>
        <v>0</v>
      </c>
    </row>
    <row r="146" spans="1:36">
      <c r="A146" s="41">
        <f t="shared" si="70"/>
        <v>80</v>
      </c>
      <c r="B146" s="150">
        <f>IF(ISNUMBER(A146),INDEX('MetaTrader Import'!$H$13:$J$5893,TRUNC(((A146-$A$39+1)-1)/3)+1,MOD((A146-$A$39+1)-1,3)+1),"")</f>
        <v>0</v>
      </c>
      <c r="C146" s="43">
        <f t="shared" ca="1" si="47"/>
        <v>21.932533431610107</v>
      </c>
      <c r="D146" s="43">
        <f t="shared" ca="1" si="48"/>
        <v>-1.9984960166996695</v>
      </c>
      <c r="E146" s="43">
        <f t="shared" ca="1" si="49"/>
        <v>19.934037414910438</v>
      </c>
      <c r="F146" s="43">
        <f t="shared" ca="1" si="50"/>
        <v>1.9934037414910439</v>
      </c>
      <c r="G146" s="43">
        <f>IF(A146&lt;&gt;"",IF(A146&lt;Data!$G$11*0.25,$C$13/$G$32,IF(A146&gt;Data!$G$11*0.25,$C$13,$C$13*10)),"")</f>
        <v>1</v>
      </c>
      <c r="H146" s="43">
        <f>IF(A146&lt;&gt;"",IF(Data!$G$9="constant",$C$13,IF(Data!$G$9="squeeze",G146,F146)),"")</f>
        <v>1</v>
      </c>
      <c r="I146" s="38">
        <f ca="1">IF(ISNUMBER(A146),NORMINV(RAND(),0,IF(AND(Data!$G$9="squeeze",A146&lt;Data!$G$11*0.25),$H$32,1)*$C$30*$C$13)*($C$14*$C$12),"")</f>
        <v>-1.4792935409107372E-4</v>
      </c>
      <c r="J146" s="42">
        <f ca="1">IFERROR(IF(Data!$C$6="Real",B146,I146+J145+($C$14*$C$12)*(NORMINV(RAND(),$C$15,CHOOSE($G$13,$C$13,F146,G146)))),"")</f>
        <v>1.3461897801954754</v>
      </c>
      <c r="K146" s="88">
        <f>IF(ISNUMBER(A146), IF($G$16="fixed",$G$17,MIN(H146*Data!$C$7*$C$16*0.5,$C$17*Data!$C$7))*$C$12,"")</f>
        <v>8.0000000000000007E-5</v>
      </c>
      <c r="L146" s="42">
        <f t="shared" ca="1" si="74"/>
        <v>1.3461897801954754</v>
      </c>
      <c r="M146" s="44">
        <f t="shared" ca="1" si="75"/>
        <v>1.3462297801954755</v>
      </c>
      <c r="N146" s="44">
        <f t="shared" ca="1" si="76"/>
        <v>1.3461497801954754</v>
      </c>
      <c r="O146" s="108">
        <f t="shared" ca="1" si="51"/>
        <v>-0.3815655583645256</v>
      </c>
      <c r="P146" s="102">
        <f t="shared" ca="1" si="52"/>
        <v>2.6869086749142639</v>
      </c>
      <c r="Q146" s="102">
        <f t="shared" ca="1" si="53"/>
        <v>-3.451328125732156E-2</v>
      </c>
      <c r="R146" s="120">
        <f t="shared" ca="1" si="71"/>
        <v>1</v>
      </c>
      <c r="S146" s="54">
        <f t="shared" ca="1" si="72"/>
        <v>0</v>
      </c>
      <c r="T146" s="5">
        <f t="shared" ca="1" si="54"/>
        <v>1.3475392670087669</v>
      </c>
      <c r="U146" s="152">
        <f t="shared" ca="1" si="55"/>
        <v>1.3475392670087669</v>
      </c>
      <c r="V146" s="152">
        <f t="shared" ca="1" si="56"/>
        <v>1.3461497801954754</v>
      </c>
      <c r="W146" s="153">
        <f t="shared" ca="1" si="57"/>
        <v>0</v>
      </c>
      <c r="X146" s="153">
        <f t="shared" ca="1" si="58"/>
        <v>0</v>
      </c>
      <c r="Y146" s="153">
        <f t="shared" ca="1" si="59"/>
        <v>0</v>
      </c>
      <c r="Z146" s="153">
        <f t="shared" ca="1" si="60"/>
        <v>0</v>
      </c>
      <c r="AA146" s="152" t="str">
        <f t="shared" ca="1" si="61"/>
        <v/>
      </c>
      <c r="AB146" s="152" t="str">
        <f t="shared" ca="1" si="62"/>
        <v/>
      </c>
      <c r="AC146" s="154" t="str">
        <f t="shared" ca="1" si="63"/>
        <v/>
      </c>
      <c r="AD146" s="154" t="str">
        <f t="shared" ca="1" si="64"/>
        <v/>
      </c>
      <c r="AE146" s="3">
        <f t="shared" ca="1" si="65"/>
        <v>0</v>
      </c>
      <c r="AF146" s="3">
        <f t="shared" ca="1" si="66"/>
        <v>0</v>
      </c>
      <c r="AG146" s="3" t="str">
        <f t="shared" ca="1" si="73"/>
        <v>N</v>
      </c>
      <c r="AH146" s="4" t="str">
        <f t="shared" ca="1" si="67"/>
        <v/>
      </c>
      <c r="AI146" s="75">
        <f t="shared" ca="1" si="68"/>
        <v>0</v>
      </c>
      <c r="AJ146" s="75">
        <f t="shared" ca="1" si="69"/>
        <v>0</v>
      </c>
    </row>
    <row r="147" spans="1:36">
      <c r="A147" s="41">
        <f t="shared" si="70"/>
        <v>81</v>
      </c>
      <c r="B147" s="150">
        <f>IF(ISNUMBER(A147),INDEX('MetaTrader Import'!$H$13:$J$5893,TRUNC(((A147-$A$39+1)-1)/3)+1,MOD((A147-$A$39+1)-1,3)+1),"")</f>
        <v>0</v>
      </c>
      <c r="C147" s="43">
        <f t="shared" ca="1" si="47"/>
        <v>19.934037414910438</v>
      </c>
      <c r="D147" s="43">
        <f t="shared" ca="1" si="48"/>
        <v>-0.30806858188778646</v>
      </c>
      <c r="E147" s="43">
        <f t="shared" ca="1" si="49"/>
        <v>19.62596883302265</v>
      </c>
      <c r="F147" s="43">
        <f t="shared" ca="1" si="50"/>
        <v>1.9625968833022651</v>
      </c>
      <c r="G147" s="43">
        <f>IF(A147&lt;&gt;"",IF(A147&lt;Data!$G$11*0.25,$C$13/$G$32,IF(A147&gt;Data!$G$11*0.25,$C$13,$C$13*10)),"")</f>
        <v>1</v>
      </c>
      <c r="H147" s="43">
        <f>IF(A147&lt;&gt;"",IF(Data!$G$9="constant",$C$13,IF(Data!$G$9="squeeze",G147,F147)),"")</f>
        <v>1</v>
      </c>
      <c r="I147" s="38">
        <f ca="1">IF(ISNUMBER(A147),NORMINV(RAND(),0,IF(AND(Data!$G$9="squeeze",A147&lt;Data!$G$11*0.25),$H$32,1)*$C$30*$C$13)*($C$14*$C$12),"")</f>
        <v>1.3916342647575346E-4</v>
      </c>
      <c r="J147" s="42">
        <f ca="1">IFERROR(IF(Data!$C$6="Real",B147,I147+J146+($C$14*$C$12)*(NORMINV(RAND(),$C$15,CHOOSE($G$13,$C$13,F147,G147)))),"")</f>
        <v>1.3463309634317446</v>
      </c>
      <c r="K147" s="88">
        <f>IF(ISNUMBER(A147), IF($G$16="fixed",$G$17,MIN(H147*Data!$C$7*$C$16*0.5,$C$17*Data!$C$7))*$C$12,"")</f>
        <v>8.0000000000000007E-5</v>
      </c>
      <c r="L147" s="42">
        <f t="shared" ca="1" si="74"/>
        <v>1.3463309634317446</v>
      </c>
      <c r="M147" s="44">
        <f t="shared" ca="1" si="75"/>
        <v>1.3463709634317447</v>
      </c>
      <c r="N147" s="44">
        <f t="shared" ca="1" si="76"/>
        <v>1.3462909634317446</v>
      </c>
      <c r="O147" s="108">
        <f t="shared" ca="1" si="51"/>
        <v>-0.50819058709195009</v>
      </c>
      <c r="P147" s="102">
        <f t="shared" ca="1" si="52"/>
        <v>2.9498206162253049</v>
      </c>
      <c r="Q147" s="102">
        <f t="shared" ca="1" si="53"/>
        <v>-9.6938600829187798E-3</v>
      </c>
      <c r="R147" s="120">
        <f t="shared" ca="1" si="71"/>
        <v>1</v>
      </c>
      <c r="S147" s="54">
        <f t="shared" ca="1" si="72"/>
        <v>0</v>
      </c>
      <c r="T147" s="5">
        <f t="shared" ca="1" si="54"/>
        <v>1.3475392670087669</v>
      </c>
      <c r="U147" s="152">
        <f t="shared" ca="1" si="55"/>
        <v>1.3475392670087669</v>
      </c>
      <c r="V147" s="152">
        <f t="shared" ca="1" si="56"/>
        <v>1.3461497801954754</v>
      </c>
      <c r="W147" s="153">
        <f t="shared" ca="1" si="57"/>
        <v>0</v>
      </c>
      <c r="X147" s="153">
        <f t="shared" ca="1" si="58"/>
        <v>0</v>
      </c>
      <c r="Y147" s="153">
        <f t="shared" ca="1" si="59"/>
        <v>0</v>
      </c>
      <c r="Z147" s="153">
        <f t="shared" ca="1" si="60"/>
        <v>0</v>
      </c>
      <c r="AA147" s="152" t="str">
        <f t="shared" ca="1" si="61"/>
        <v/>
      </c>
      <c r="AB147" s="152" t="str">
        <f t="shared" ca="1" si="62"/>
        <v/>
      </c>
      <c r="AC147" s="154" t="str">
        <f t="shared" ca="1" si="63"/>
        <v/>
      </c>
      <c r="AD147" s="154" t="str">
        <f t="shared" ca="1" si="64"/>
        <v/>
      </c>
      <c r="AE147" s="3">
        <f t="shared" ca="1" si="65"/>
        <v>0</v>
      </c>
      <c r="AF147" s="3">
        <f t="shared" ca="1" si="66"/>
        <v>0</v>
      </c>
      <c r="AG147" s="3" t="str">
        <f t="shared" ca="1" si="73"/>
        <v>N</v>
      </c>
      <c r="AH147" s="4" t="str">
        <f t="shared" ca="1" si="67"/>
        <v/>
      </c>
      <c r="AI147" s="75">
        <f t="shared" ca="1" si="68"/>
        <v>0</v>
      </c>
      <c r="AJ147" s="75">
        <f t="shared" ca="1" si="69"/>
        <v>0</v>
      </c>
    </row>
    <row r="148" spans="1:36">
      <c r="A148" s="41">
        <f t="shared" si="70"/>
        <v>82</v>
      </c>
      <c r="B148" s="150">
        <f>IF(ISNUMBER(A148),INDEX('MetaTrader Import'!$H$13:$J$5893,TRUNC(((A148-$A$39+1)-1)/3)+1,MOD((A148-$A$39+1)-1,3)+1),"")</f>
        <v>0</v>
      </c>
      <c r="C148" s="43">
        <f t="shared" ca="1" si="47"/>
        <v>19.62596883302265</v>
      </c>
      <c r="D148" s="43">
        <f t="shared" ca="1" si="48"/>
        <v>1.7395562651977152</v>
      </c>
      <c r="E148" s="43">
        <f t="shared" ca="1" si="49"/>
        <v>21.365525098220367</v>
      </c>
      <c r="F148" s="43">
        <f t="shared" ca="1" si="50"/>
        <v>2.1365525098220366</v>
      </c>
      <c r="G148" s="43">
        <f>IF(A148&lt;&gt;"",IF(A148&lt;Data!$G$11*0.25,$C$13/$G$32,IF(A148&gt;Data!$G$11*0.25,$C$13,$C$13*10)),"")</f>
        <v>1</v>
      </c>
      <c r="H148" s="43">
        <f>IF(A148&lt;&gt;"",IF(Data!$G$9="constant",$C$13,IF(Data!$G$9="squeeze",G148,F148)),"")</f>
        <v>1</v>
      </c>
      <c r="I148" s="38">
        <f ca="1">IF(ISNUMBER(A148),NORMINV(RAND(),0,IF(AND(Data!$G$9="squeeze",A148&lt;Data!$G$11*0.25),$H$32,1)*$C$30*$C$13)*($C$14*$C$12),"")</f>
        <v>-2.1231677528412887E-5</v>
      </c>
      <c r="J148" s="42">
        <f ca="1">IFERROR(IF(Data!$C$6="Real",B148,I148+J147+($C$14*$C$12)*(NORMINV(RAND(),$C$15,CHOOSE($G$13,$C$13,F148,G148)))),"")</f>
        <v>1.3463406458412261</v>
      </c>
      <c r="K148" s="88">
        <f>IF(ISNUMBER(A148), IF($G$16="fixed",$G$17,MIN(H148*Data!$C$7*$C$16*0.5,$C$17*Data!$C$7))*$C$12,"")</f>
        <v>8.0000000000000007E-5</v>
      </c>
      <c r="L148" s="42">
        <f t="shared" ca="1" si="74"/>
        <v>1.3463406458412261</v>
      </c>
      <c r="M148" s="44">
        <f t="shared" ca="1" si="75"/>
        <v>1.3463806458412262</v>
      </c>
      <c r="N148" s="44">
        <f t="shared" ca="1" si="76"/>
        <v>1.3463006458412261</v>
      </c>
      <c r="O148" s="108">
        <f t="shared" ca="1" si="51"/>
        <v>-0.52872316924737084</v>
      </c>
      <c r="P148" s="102">
        <f t="shared" ca="1" si="52"/>
        <v>3.0174625945281761</v>
      </c>
      <c r="Q148" s="102">
        <f t="shared" ca="1" si="53"/>
        <v>1.0411019574077893E-2</v>
      </c>
      <c r="R148" s="120">
        <f t="shared" ca="1" si="71"/>
        <v>1</v>
      </c>
      <c r="S148" s="54">
        <f t="shared" ca="1" si="72"/>
        <v>0</v>
      </c>
      <c r="T148" s="5">
        <f t="shared" ca="1" si="54"/>
        <v>1.3475392670087669</v>
      </c>
      <c r="U148" s="152">
        <f t="shared" ca="1" si="55"/>
        <v>1.3475392670087669</v>
      </c>
      <c r="V148" s="152">
        <f t="shared" ca="1" si="56"/>
        <v>1.3461497801954754</v>
      </c>
      <c r="W148" s="153">
        <f t="shared" ca="1" si="57"/>
        <v>0</v>
      </c>
      <c r="X148" s="153">
        <f t="shared" ca="1" si="58"/>
        <v>0</v>
      </c>
      <c r="Y148" s="153">
        <f t="shared" ca="1" si="59"/>
        <v>0</v>
      </c>
      <c r="Z148" s="153">
        <f t="shared" ca="1" si="60"/>
        <v>0</v>
      </c>
      <c r="AA148" s="152" t="str">
        <f t="shared" ca="1" si="61"/>
        <v/>
      </c>
      <c r="AB148" s="152" t="str">
        <f t="shared" ca="1" si="62"/>
        <v/>
      </c>
      <c r="AC148" s="154" t="str">
        <f t="shared" ca="1" si="63"/>
        <v/>
      </c>
      <c r="AD148" s="154" t="str">
        <f t="shared" ca="1" si="64"/>
        <v/>
      </c>
      <c r="AE148" s="3">
        <f t="shared" ca="1" si="65"/>
        <v>0</v>
      </c>
      <c r="AF148" s="3">
        <f t="shared" ca="1" si="66"/>
        <v>0</v>
      </c>
      <c r="AG148" s="3" t="str">
        <f t="shared" ca="1" si="73"/>
        <v>N</v>
      </c>
      <c r="AH148" s="4" t="str">
        <f t="shared" ca="1" si="67"/>
        <v/>
      </c>
      <c r="AI148" s="75">
        <f t="shared" ca="1" si="68"/>
        <v>0</v>
      </c>
      <c r="AJ148" s="75">
        <f t="shared" ca="1" si="69"/>
        <v>0</v>
      </c>
    </row>
    <row r="149" spans="1:36">
      <c r="A149" s="41">
        <f t="shared" si="70"/>
        <v>83</v>
      </c>
      <c r="B149" s="150">
        <f>IF(ISNUMBER(A149),INDEX('MetaTrader Import'!$H$13:$J$5893,TRUNC(((A149-$A$39+1)-1)/3)+1,MOD((A149-$A$39+1)-1,3)+1),"")</f>
        <v>0</v>
      </c>
      <c r="C149" s="43">
        <f t="shared" ca="1" si="47"/>
        <v>21.365525098220367</v>
      </c>
      <c r="D149" s="43">
        <f t="shared" ca="1" si="48"/>
        <v>-0.6958443915897099</v>
      </c>
      <c r="E149" s="43">
        <f t="shared" ca="1" si="49"/>
        <v>20.669680706630658</v>
      </c>
      <c r="F149" s="43">
        <f t="shared" ca="1" si="50"/>
        <v>2.0669680706630658</v>
      </c>
      <c r="G149" s="43">
        <f>IF(A149&lt;&gt;"",IF(A149&lt;Data!$G$11*0.25,$C$13/$G$32,IF(A149&gt;Data!$G$11*0.25,$C$13,$C$13*10)),"")</f>
        <v>1</v>
      </c>
      <c r="H149" s="43">
        <f>IF(A149&lt;&gt;"",IF(Data!$G$9="constant",$C$13,IF(Data!$G$9="squeeze",G149,F149)),"")</f>
        <v>1</v>
      </c>
      <c r="I149" s="38">
        <f ca="1">IF(ISNUMBER(A149),NORMINV(RAND(),0,IF(AND(Data!$G$9="squeeze",A149&lt;Data!$G$11*0.25),$H$32,1)*$C$30*$C$13)*($C$14*$C$12),"")</f>
        <v>-1.1444584362359867E-4</v>
      </c>
      <c r="J149" s="42">
        <f ca="1">IFERROR(IF(Data!$C$6="Real",B149,I149+J148+($C$14*$C$12)*(NORMINV(RAND(),$C$15,CHOOSE($G$13,$C$13,F149,G149)))),"")</f>
        <v>1.3464835226225407</v>
      </c>
      <c r="K149" s="88">
        <f>IF(ISNUMBER(A149), IF($G$16="fixed",$G$17,MIN(H149*Data!$C$7*$C$16*0.5,$C$17*Data!$C$7))*$C$12,"")</f>
        <v>8.0000000000000007E-5</v>
      </c>
      <c r="L149" s="42">
        <f t="shared" ca="1" si="74"/>
        <v>1.3464835226225407</v>
      </c>
      <c r="M149" s="44">
        <f t="shared" ca="1" si="75"/>
        <v>1.3465235226225407</v>
      </c>
      <c r="N149" s="44">
        <f t="shared" ca="1" si="76"/>
        <v>1.3464435226225406</v>
      </c>
      <c r="O149" s="108">
        <f t="shared" ca="1" si="51"/>
        <v>-0.47135391676268934</v>
      </c>
      <c r="P149" s="102">
        <f t="shared" ca="1" si="52"/>
        <v>2.8479778218085774</v>
      </c>
      <c r="Q149" s="102">
        <f t="shared" ca="1" si="53"/>
        <v>2.3989927302412915E-2</v>
      </c>
      <c r="R149" s="120">
        <f t="shared" ca="1" si="71"/>
        <v>1</v>
      </c>
      <c r="S149" s="54">
        <f t="shared" ca="1" si="72"/>
        <v>0</v>
      </c>
      <c r="T149" s="5">
        <f t="shared" ca="1" si="54"/>
        <v>1.3475392670087669</v>
      </c>
      <c r="U149" s="152">
        <f t="shared" ca="1" si="55"/>
        <v>1.3475392670087669</v>
      </c>
      <c r="V149" s="152">
        <f t="shared" ca="1" si="56"/>
        <v>1.3461497801954754</v>
      </c>
      <c r="W149" s="153">
        <f t="shared" ca="1" si="57"/>
        <v>0</v>
      </c>
      <c r="X149" s="153">
        <f t="shared" ca="1" si="58"/>
        <v>0</v>
      </c>
      <c r="Y149" s="153">
        <f t="shared" ca="1" si="59"/>
        <v>0</v>
      </c>
      <c r="Z149" s="153">
        <f t="shared" ca="1" si="60"/>
        <v>0</v>
      </c>
      <c r="AA149" s="152" t="str">
        <f t="shared" ca="1" si="61"/>
        <v/>
      </c>
      <c r="AB149" s="152" t="str">
        <f t="shared" ca="1" si="62"/>
        <v/>
      </c>
      <c r="AC149" s="154" t="str">
        <f t="shared" ca="1" si="63"/>
        <v/>
      </c>
      <c r="AD149" s="154" t="str">
        <f t="shared" ca="1" si="64"/>
        <v/>
      </c>
      <c r="AE149" s="3">
        <f t="shared" ca="1" si="65"/>
        <v>0</v>
      </c>
      <c r="AF149" s="3">
        <f t="shared" ca="1" si="66"/>
        <v>0</v>
      </c>
      <c r="AG149" s="3" t="str">
        <f t="shared" ca="1" si="73"/>
        <v>N</v>
      </c>
      <c r="AH149" s="4" t="str">
        <f t="shared" ca="1" si="67"/>
        <v/>
      </c>
      <c r="AI149" s="75">
        <f t="shared" ca="1" si="68"/>
        <v>0</v>
      </c>
      <c r="AJ149" s="75">
        <f t="shared" ca="1" si="69"/>
        <v>0</v>
      </c>
    </row>
    <row r="150" spans="1:36">
      <c r="A150" s="41">
        <f t="shared" si="70"/>
        <v>84</v>
      </c>
      <c r="B150" s="150">
        <f>IF(ISNUMBER(A150),INDEX('MetaTrader Import'!$H$13:$J$5893,TRUNC(((A150-$A$39+1)-1)/3)+1,MOD((A150-$A$39+1)-1,3)+1),"")</f>
        <v>0</v>
      </c>
      <c r="C150" s="43">
        <f t="shared" ca="1" si="47"/>
        <v>20.669680706630658</v>
      </c>
      <c r="D150" s="43">
        <f t="shared" ca="1" si="48"/>
        <v>-0.11349595731772955</v>
      </c>
      <c r="E150" s="43">
        <f t="shared" ca="1" si="49"/>
        <v>20.556184749312926</v>
      </c>
      <c r="F150" s="43">
        <f t="shared" ca="1" si="50"/>
        <v>2.0556184749312925</v>
      </c>
      <c r="G150" s="43">
        <f>IF(A150&lt;&gt;"",IF(A150&lt;Data!$G$11*0.25,$C$13/$G$32,IF(A150&gt;Data!$G$11*0.25,$C$13,$C$13*10)),"")</f>
        <v>1</v>
      </c>
      <c r="H150" s="43">
        <f>IF(A150&lt;&gt;"",IF(Data!$G$9="constant",$C$13,IF(Data!$G$9="squeeze",G150,F150)),"")</f>
        <v>1</v>
      </c>
      <c r="I150" s="38">
        <f ca="1">IF(ISNUMBER(A150),NORMINV(RAND(),0,IF(AND(Data!$G$9="squeeze",A150&lt;Data!$G$11*0.25),$H$32,1)*$C$30*$C$13)*($C$14*$C$12),"")</f>
        <v>8.0077937091738624E-5</v>
      </c>
      <c r="J150" s="42">
        <f ca="1">IFERROR(IF(Data!$C$6="Real",B150,I150+J149+($C$14*$C$12)*(NORMINV(RAND(),$C$15,CHOOSE($G$13,$C$13,F150,G150)))),"")</f>
        <v>1.3467682903151401</v>
      </c>
      <c r="K150" s="88">
        <f>IF(ISNUMBER(A150), IF($G$16="fixed",$G$17,MIN(H150*Data!$C$7*$C$16*0.5,$C$17*Data!$C$7))*$C$12,"")</f>
        <v>8.0000000000000007E-5</v>
      </c>
      <c r="L150" s="42">
        <f t="shared" ca="1" si="74"/>
        <v>1.3467682903151401</v>
      </c>
      <c r="M150" s="44">
        <f t="shared" ca="1" si="75"/>
        <v>1.3468082903151402</v>
      </c>
      <c r="N150" s="44">
        <f t="shared" ca="1" si="76"/>
        <v>1.3467282903151401</v>
      </c>
      <c r="O150" s="108">
        <f t="shared" ca="1" si="51"/>
        <v>-0.42917055007177635</v>
      </c>
      <c r="P150" s="102">
        <f t="shared" ca="1" si="52"/>
        <v>2.8516310441025992</v>
      </c>
      <c r="Q150" s="102">
        <f t="shared" ca="1" si="53"/>
        <v>4.0109336332362536E-2</v>
      </c>
      <c r="R150" s="120">
        <f t="shared" ca="1" si="71"/>
        <v>1</v>
      </c>
      <c r="S150" s="54">
        <f t="shared" ca="1" si="72"/>
        <v>0</v>
      </c>
      <c r="T150" s="5">
        <f t="shared" ca="1" si="54"/>
        <v>1.3475392670087669</v>
      </c>
      <c r="U150" s="152">
        <f t="shared" ca="1" si="55"/>
        <v>1.3475392670087669</v>
      </c>
      <c r="V150" s="152">
        <f t="shared" ca="1" si="56"/>
        <v>1.3461497801954754</v>
      </c>
      <c r="W150" s="153">
        <f t="shared" ca="1" si="57"/>
        <v>0</v>
      </c>
      <c r="X150" s="153">
        <f t="shared" ca="1" si="58"/>
        <v>0</v>
      </c>
      <c r="Y150" s="153">
        <f t="shared" ca="1" si="59"/>
        <v>0</v>
      </c>
      <c r="Z150" s="153">
        <f t="shared" ca="1" si="60"/>
        <v>0</v>
      </c>
      <c r="AA150" s="152" t="str">
        <f t="shared" ca="1" si="61"/>
        <v/>
      </c>
      <c r="AB150" s="152" t="str">
        <f t="shared" ca="1" si="62"/>
        <v/>
      </c>
      <c r="AC150" s="154" t="str">
        <f t="shared" ca="1" si="63"/>
        <v/>
      </c>
      <c r="AD150" s="154" t="str">
        <f t="shared" ca="1" si="64"/>
        <v/>
      </c>
      <c r="AE150" s="3">
        <f t="shared" ca="1" si="65"/>
        <v>0</v>
      </c>
      <c r="AF150" s="3">
        <f t="shared" ca="1" si="66"/>
        <v>0</v>
      </c>
      <c r="AG150" s="3" t="str">
        <f t="shared" ca="1" si="73"/>
        <v>N</v>
      </c>
      <c r="AH150" s="4" t="str">
        <f t="shared" ca="1" si="67"/>
        <v/>
      </c>
      <c r="AI150" s="75">
        <f t="shared" ca="1" si="68"/>
        <v>0</v>
      </c>
      <c r="AJ150" s="75">
        <f t="shared" ca="1" si="69"/>
        <v>0</v>
      </c>
    </row>
    <row r="151" spans="1:36">
      <c r="A151" s="41">
        <f t="shared" si="70"/>
        <v>85</v>
      </c>
      <c r="B151" s="150">
        <f>IF(ISNUMBER(A151),INDEX('MetaTrader Import'!$H$13:$J$5893,TRUNC(((A151-$A$39+1)-1)/3)+1,MOD((A151-$A$39+1)-1,3)+1),"")</f>
        <v>0</v>
      </c>
      <c r="C151" s="43">
        <f t="shared" ca="1" si="47"/>
        <v>20.556184749312926</v>
      </c>
      <c r="D151" s="43">
        <f t="shared" ca="1" si="48"/>
        <v>-0.86427372685581294</v>
      </c>
      <c r="E151" s="43">
        <f t="shared" ca="1" si="49"/>
        <v>19.691911022457113</v>
      </c>
      <c r="F151" s="43">
        <f t="shared" ca="1" si="50"/>
        <v>1.9691911022457114</v>
      </c>
      <c r="G151" s="43">
        <f>IF(A151&lt;&gt;"",IF(A151&lt;Data!$G$11*0.25,$C$13/$G$32,IF(A151&gt;Data!$G$11*0.25,$C$13,$C$13*10)),"")</f>
        <v>1</v>
      </c>
      <c r="H151" s="43">
        <f>IF(A151&lt;&gt;"",IF(Data!$G$9="constant",$C$13,IF(Data!$G$9="squeeze",G151,F151)),"")</f>
        <v>1</v>
      </c>
      <c r="I151" s="38">
        <f ca="1">IF(ISNUMBER(A151),NORMINV(RAND(),0,IF(AND(Data!$G$9="squeeze",A151&lt;Data!$G$11*0.25),$H$32,1)*$C$30*$C$13)*($C$14*$C$12),"")</f>
        <v>-1.8311855854882198E-4</v>
      </c>
      <c r="J151" s="42">
        <f ca="1">IFERROR(IF(Data!$C$6="Real",B151,I151+J150+($C$14*$C$12)*(NORMINV(RAND(),$C$15,CHOOSE($G$13,$C$13,F151,G151)))),"")</f>
        <v>1.3468149839205548</v>
      </c>
      <c r="K151" s="88">
        <f>IF(ISNUMBER(A151), IF($G$16="fixed",$G$17,MIN(H151*Data!$C$7*$C$16*0.5,$C$17*Data!$C$7))*$C$12,"")</f>
        <v>8.0000000000000007E-5</v>
      </c>
      <c r="L151" s="42">
        <f t="shared" ca="1" si="74"/>
        <v>1.3468149839205548</v>
      </c>
      <c r="M151" s="44">
        <f t="shared" ca="1" si="75"/>
        <v>1.3468549839205548</v>
      </c>
      <c r="N151" s="44">
        <f t="shared" ca="1" si="76"/>
        <v>1.3467749839205547</v>
      </c>
      <c r="O151" s="108">
        <f t="shared" ca="1" si="51"/>
        <v>-0.34012333344274337</v>
      </c>
      <c r="P151" s="102">
        <f t="shared" ca="1" si="52"/>
        <v>2.8264230756283695</v>
      </c>
      <c r="Q151" s="102">
        <f t="shared" ca="1" si="53"/>
        <v>5.4950670126365751E-2</v>
      </c>
      <c r="R151" s="120">
        <f t="shared" ca="1" si="71"/>
        <v>1</v>
      </c>
      <c r="S151" s="54">
        <f t="shared" ca="1" si="72"/>
        <v>0</v>
      </c>
      <c r="T151" s="5">
        <f t="shared" ca="1" si="54"/>
        <v>1.3475392670087669</v>
      </c>
      <c r="U151" s="152">
        <f t="shared" ca="1" si="55"/>
        <v>1.3475392670087669</v>
      </c>
      <c r="V151" s="152">
        <f t="shared" ca="1" si="56"/>
        <v>1.3461497801954754</v>
      </c>
      <c r="W151" s="153">
        <f t="shared" ca="1" si="57"/>
        <v>0</v>
      </c>
      <c r="X151" s="153">
        <f t="shared" ca="1" si="58"/>
        <v>0</v>
      </c>
      <c r="Y151" s="153">
        <f t="shared" ca="1" si="59"/>
        <v>0</v>
      </c>
      <c r="Z151" s="153">
        <f t="shared" ca="1" si="60"/>
        <v>0</v>
      </c>
      <c r="AA151" s="152" t="str">
        <f t="shared" ca="1" si="61"/>
        <v/>
      </c>
      <c r="AB151" s="152" t="str">
        <f t="shared" ca="1" si="62"/>
        <v/>
      </c>
      <c r="AC151" s="154" t="str">
        <f t="shared" ca="1" si="63"/>
        <v/>
      </c>
      <c r="AD151" s="154" t="str">
        <f t="shared" ca="1" si="64"/>
        <v/>
      </c>
      <c r="AE151" s="3">
        <f t="shared" ca="1" si="65"/>
        <v>0</v>
      </c>
      <c r="AF151" s="3">
        <f t="shared" ca="1" si="66"/>
        <v>0</v>
      </c>
      <c r="AG151" s="3" t="str">
        <f t="shared" ca="1" si="73"/>
        <v>N</v>
      </c>
      <c r="AH151" s="4" t="str">
        <f t="shared" ca="1" si="67"/>
        <v/>
      </c>
      <c r="AI151" s="75">
        <f t="shared" ca="1" si="68"/>
        <v>0</v>
      </c>
      <c r="AJ151" s="75">
        <f t="shared" ca="1" si="69"/>
        <v>0</v>
      </c>
    </row>
    <row r="152" spans="1:36">
      <c r="A152" s="41">
        <f t="shared" si="70"/>
        <v>86</v>
      </c>
      <c r="B152" s="150">
        <f>IF(ISNUMBER(A152),INDEX('MetaTrader Import'!$H$13:$J$5893,TRUNC(((A152-$A$39+1)-1)/3)+1,MOD((A152-$A$39+1)-1,3)+1),"")</f>
        <v>0</v>
      </c>
      <c r="C152" s="43">
        <f t="shared" ca="1" si="47"/>
        <v>19.691911022457113</v>
      </c>
      <c r="D152" s="43">
        <f t="shared" ca="1" si="48"/>
        <v>1.3915435191177736</v>
      </c>
      <c r="E152" s="43">
        <f t="shared" ca="1" si="49"/>
        <v>21.083454541574888</v>
      </c>
      <c r="F152" s="43">
        <f t="shared" ca="1" si="50"/>
        <v>2.1083454541574889</v>
      </c>
      <c r="G152" s="43">
        <f>IF(A152&lt;&gt;"",IF(A152&lt;Data!$G$11*0.25,$C$13/$G$32,IF(A152&gt;Data!$G$11*0.25,$C$13,$C$13*10)),"")</f>
        <v>1</v>
      </c>
      <c r="H152" s="43">
        <f>IF(A152&lt;&gt;"",IF(Data!$G$9="constant",$C$13,IF(Data!$G$9="squeeze",G152,F152)),"")</f>
        <v>1</v>
      </c>
      <c r="I152" s="38">
        <f ca="1">IF(ISNUMBER(A152),NORMINV(RAND(),0,IF(AND(Data!$G$9="squeeze",A152&lt;Data!$G$11*0.25),$H$32,1)*$C$30*$C$13)*($C$14*$C$12),"")</f>
        <v>2.5315473454714677E-5</v>
      </c>
      <c r="J152" s="42">
        <f ca="1">IFERROR(IF(Data!$C$6="Real",B152,I152+J151+($C$14*$C$12)*(NORMINV(RAND(),$C$15,CHOOSE($G$13,$C$13,F152,G152)))),"")</f>
        <v>1.3468016487070364</v>
      </c>
      <c r="K152" s="88">
        <f>IF(ISNUMBER(A152), IF($G$16="fixed",$G$17,MIN(H152*Data!$C$7*$C$16*0.5,$C$17*Data!$C$7))*$C$12,"")</f>
        <v>8.0000000000000007E-5</v>
      </c>
      <c r="L152" s="42">
        <f t="shared" ca="1" si="74"/>
        <v>1.3468016487070364</v>
      </c>
      <c r="M152" s="44">
        <f t="shared" ca="1" si="75"/>
        <v>1.3468416487070365</v>
      </c>
      <c r="N152" s="44">
        <f t="shared" ca="1" si="76"/>
        <v>1.3467616487070364</v>
      </c>
      <c r="O152" s="108">
        <f t="shared" ca="1" si="51"/>
        <v>-0.27628355219344591</v>
      </c>
      <c r="P152" s="102">
        <f t="shared" ca="1" si="52"/>
        <v>2.8295775997892045</v>
      </c>
      <c r="Q152" s="102">
        <f t="shared" ca="1" si="53"/>
        <v>7.1371291651259133E-2</v>
      </c>
      <c r="R152" s="120">
        <f t="shared" ca="1" si="71"/>
        <v>1</v>
      </c>
      <c r="S152" s="54">
        <f t="shared" ca="1" si="72"/>
        <v>0</v>
      </c>
      <c r="T152" s="5">
        <f t="shared" ca="1" si="54"/>
        <v>1.3475392670087669</v>
      </c>
      <c r="U152" s="152">
        <f t="shared" ca="1" si="55"/>
        <v>1.3475392670087669</v>
      </c>
      <c r="V152" s="152">
        <f t="shared" ca="1" si="56"/>
        <v>1.3461497801954754</v>
      </c>
      <c r="W152" s="153">
        <f t="shared" ca="1" si="57"/>
        <v>0</v>
      </c>
      <c r="X152" s="153">
        <f t="shared" ca="1" si="58"/>
        <v>0</v>
      </c>
      <c r="Y152" s="153">
        <f t="shared" ca="1" si="59"/>
        <v>0</v>
      </c>
      <c r="Z152" s="153">
        <f t="shared" ca="1" si="60"/>
        <v>0</v>
      </c>
      <c r="AA152" s="152" t="str">
        <f t="shared" ca="1" si="61"/>
        <v/>
      </c>
      <c r="AB152" s="152" t="str">
        <f t="shared" ca="1" si="62"/>
        <v/>
      </c>
      <c r="AC152" s="154" t="str">
        <f t="shared" ca="1" si="63"/>
        <v/>
      </c>
      <c r="AD152" s="154" t="str">
        <f t="shared" ca="1" si="64"/>
        <v/>
      </c>
      <c r="AE152" s="3">
        <f t="shared" ca="1" si="65"/>
        <v>0</v>
      </c>
      <c r="AF152" s="3">
        <f t="shared" ca="1" si="66"/>
        <v>0</v>
      </c>
      <c r="AG152" s="3" t="str">
        <f t="shared" ca="1" si="73"/>
        <v>N</v>
      </c>
      <c r="AH152" s="4" t="str">
        <f t="shared" ca="1" si="67"/>
        <v/>
      </c>
      <c r="AI152" s="75">
        <f t="shared" ca="1" si="68"/>
        <v>0</v>
      </c>
      <c r="AJ152" s="75">
        <f t="shared" ca="1" si="69"/>
        <v>0</v>
      </c>
    </row>
    <row r="153" spans="1:36">
      <c r="A153" s="41">
        <f t="shared" si="70"/>
        <v>87</v>
      </c>
      <c r="B153" s="150">
        <f>IF(ISNUMBER(A153),INDEX('MetaTrader Import'!$H$13:$J$5893,TRUNC(((A153-$A$39+1)-1)/3)+1,MOD((A153-$A$39+1)-1,3)+1),"")</f>
        <v>0</v>
      </c>
      <c r="C153" s="43">
        <f t="shared" ca="1" si="47"/>
        <v>21.083454541574888</v>
      </c>
      <c r="D153" s="43">
        <f t="shared" ca="1" si="48"/>
        <v>1.5399527911122477</v>
      </c>
      <c r="E153" s="43">
        <f t="shared" ca="1" si="49"/>
        <v>22.623407332687137</v>
      </c>
      <c r="F153" s="43">
        <f t="shared" ca="1" si="50"/>
        <v>2.2623407332687138</v>
      </c>
      <c r="G153" s="43">
        <f>IF(A153&lt;&gt;"",IF(A153&lt;Data!$G$11*0.25,$C$13/$G$32,IF(A153&gt;Data!$G$11*0.25,$C$13,$C$13*10)),"")</f>
        <v>1</v>
      </c>
      <c r="H153" s="43">
        <f>IF(A153&lt;&gt;"",IF(Data!$G$9="constant",$C$13,IF(Data!$G$9="squeeze",G153,F153)),"")</f>
        <v>1</v>
      </c>
      <c r="I153" s="38">
        <f ca="1">IF(ISNUMBER(A153),NORMINV(RAND(),0,IF(AND(Data!$G$9="squeeze",A153&lt;Data!$G$11*0.25),$H$32,1)*$C$30*$C$13)*($C$14*$C$12),"")</f>
        <v>1.9429499526052481E-4</v>
      </c>
      <c r="J153" s="42">
        <f ca="1">IFERROR(IF(Data!$C$6="Real",B153,I153+J152+($C$14*$C$12)*(NORMINV(RAND(),$C$15,CHOOSE($G$13,$C$13,F153,G153)))),"")</f>
        <v>1.3466678088336608</v>
      </c>
      <c r="K153" s="88">
        <f>IF(ISNUMBER(A153), IF($G$16="fixed",$G$17,MIN(H153*Data!$C$7*$C$16*0.5,$C$17*Data!$C$7))*$C$12,"")</f>
        <v>8.0000000000000007E-5</v>
      </c>
      <c r="L153" s="42">
        <f t="shared" ca="1" si="74"/>
        <v>1.3466678088336608</v>
      </c>
      <c r="M153" s="44">
        <f t="shared" ca="1" si="75"/>
        <v>1.3467078088336608</v>
      </c>
      <c r="N153" s="44">
        <f t="shared" ca="1" si="76"/>
        <v>1.3466278088336607</v>
      </c>
      <c r="O153" s="108">
        <f t="shared" ca="1" si="51"/>
        <v>-0.21467188809354276</v>
      </c>
      <c r="P153" s="102">
        <f t="shared" ca="1" si="52"/>
        <v>2.7608122005172606</v>
      </c>
      <c r="Q153" s="102">
        <f t="shared" ca="1" si="53"/>
        <v>8.4279557747269015E-2</v>
      </c>
      <c r="R153" s="120">
        <f t="shared" ca="1" si="71"/>
        <v>1</v>
      </c>
      <c r="S153" s="54">
        <f t="shared" ca="1" si="72"/>
        <v>0</v>
      </c>
      <c r="T153" s="5">
        <f t="shared" ca="1" si="54"/>
        <v>1.3475392670087669</v>
      </c>
      <c r="U153" s="152">
        <f t="shared" ca="1" si="55"/>
        <v>1.3475392670087669</v>
      </c>
      <c r="V153" s="152">
        <f t="shared" ca="1" si="56"/>
        <v>1.3461497801954754</v>
      </c>
      <c r="W153" s="153">
        <f t="shared" ca="1" si="57"/>
        <v>0</v>
      </c>
      <c r="X153" s="153">
        <f t="shared" ca="1" si="58"/>
        <v>0</v>
      </c>
      <c r="Y153" s="153">
        <f t="shared" ca="1" si="59"/>
        <v>0</v>
      </c>
      <c r="Z153" s="153">
        <f t="shared" ca="1" si="60"/>
        <v>0</v>
      </c>
      <c r="AA153" s="152" t="str">
        <f t="shared" ca="1" si="61"/>
        <v/>
      </c>
      <c r="AB153" s="152" t="str">
        <f t="shared" ca="1" si="62"/>
        <v/>
      </c>
      <c r="AC153" s="154" t="str">
        <f t="shared" ca="1" si="63"/>
        <v/>
      </c>
      <c r="AD153" s="154" t="str">
        <f t="shared" ca="1" si="64"/>
        <v/>
      </c>
      <c r="AE153" s="3">
        <f t="shared" ca="1" si="65"/>
        <v>0</v>
      </c>
      <c r="AF153" s="3">
        <f t="shared" ca="1" si="66"/>
        <v>0</v>
      </c>
      <c r="AG153" s="3" t="str">
        <f t="shared" ca="1" si="73"/>
        <v>N</v>
      </c>
      <c r="AH153" s="4" t="str">
        <f t="shared" ca="1" si="67"/>
        <v/>
      </c>
      <c r="AI153" s="75">
        <f t="shared" ca="1" si="68"/>
        <v>0</v>
      </c>
      <c r="AJ153" s="75">
        <f t="shared" ca="1" si="69"/>
        <v>0</v>
      </c>
    </row>
    <row r="154" spans="1:36">
      <c r="A154" s="41">
        <f t="shared" si="70"/>
        <v>88</v>
      </c>
      <c r="B154" s="150">
        <f>IF(ISNUMBER(A154),INDEX('MetaTrader Import'!$H$13:$J$5893,TRUNC(((A154-$A$39+1)-1)/3)+1,MOD((A154-$A$39+1)-1,3)+1),"")</f>
        <v>0</v>
      </c>
      <c r="C154" s="43">
        <f t="shared" ca="1" si="47"/>
        <v>22.623407332687137</v>
      </c>
      <c r="D154" s="43">
        <f t="shared" ca="1" si="48"/>
        <v>2.102543291850373</v>
      </c>
      <c r="E154" s="43">
        <f t="shared" ca="1" si="49"/>
        <v>24.725950624537511</v>
      </c>
      <c r="F154" s="43">
        <f t="shared" ca="1" si="50"/>
        <v>2.4725950624537512</v>
      </c>
      <c r="G154" s="43">
        <f>IF(A154&lt;&gt;"",IF(A154&lt;Data!$G$11*0.25,$C$13/$G$32,IF(A154&gt;Data!$G$11*0.25,$C$13,$C$13*10)),"")</f>
        <v>1</v>
      </c>
      <c r="H154" s="43">
        <f>IF(A154&lt;&gt;"",IF(Data!$G$9="constant",$C$13,IF(Data!$G$9="squeeze",G154,F154)),"")</f>
        <v>1</v>
      </c>
      <c r="I154" s="38">
        <f ca="1">IF(ISNUMBER(A154),NORMINV(RAND(),0,IF(AND(Data!$G$9="squeeze",A154&lt;Data!$G$11*0.25),$H$32,1)*$C$30*$C$13)*($C$14*$C$12),"")</f>
        <v>-3.7129693131633689E-5</v>
      </c>
      <c r="J154" s="42">
        <f ca="1">IFERROR(IF(Data!$C$6="Real",B154,I154+J153+($C$14*$C$12)*(NORMINV(RAND(),$C$15,CHOOSE($G$13,$C$13,F154,G154)))),"")</f>
        <v>1.3468749369944242</v>
      </c>
      <c r="K154" s="88">
        <f>IF(ISNUMBER(A154), IF($G$16="fixed",$G$17,MIN(H154*Data!$C$7*$C$16*0.5,$C$17*Data!$C$7))*$C$12,"")</f>
        <v>8.0000000000000007E-5</v>
      </c>
      <c r="L154" s="42">
        <f t="shared" ca="1" si="74"/>
        <v>1.3468749369944242</v>
      </c>
      <c r="M154" s="44">
        <f t="shared" ca="1" si="75"/>
        <v>1.3469149369944242</v>
      </c>
      <c r="N154" s="44">
        <f t="shared" ca="1" si="76"/>
        <v>1.3468349369944241</v>
      </c>
      <c r="O154" s="108">
        <f t="shared" ca="1" si="51"/>
        <v>-9.2825238027933424E-2</v>
      </c>
      <c r="P154" s="102">
        <f t="shared" ca="1" si="52"/>
        <v>2.7447651394524222</v>
      </c>
      <c r="Q154" s="102">
        <f t="shared" ca="1" si="53"/>
        <v>8.9588356050826795E-2</v>
      </c>
      <c r="R154" s="120">
        <f t="shared" ca="1" si="71"/>
        <v>1</v>
      </c>
      <c r="S154" s="54">
        <f t="shared" ca="1" si="72"/>
        <v>0</v>
      </c>
      <c r="T154" s="5">
        <f t="shared" ca="1" si="54"/>
        <v>1.3475392670087669</v>
      </c>
      <c r="U154" s="152">
        <f t="shared" ca="1" si="55"/>
        <v>1.3475392670087669</v>
      </c>
      <c r="V154" s="152">
        <f t="shared" ca="1" si="56"/>
        <v>1.3461497801954754</v>
      </c>
      <c r="W154" s="153">
        <f t="shared" ca="1" si="57"/>
        <v>0</v>
      </c>
      <c r="X154" s="153">
        <f t="shared" ca="1" si="58"/>
        <v>0</v>
      </c>
      <c r="Y154" s="153">
        <f t="shared" ca="1" si="59"/>
        <v>0</v>
      </c>
      <c r="Z154" s="153">
        <f t="shared" ca="1" si="60"/>
        <v>0</v>
      </c>
      <c r="AA154" s="152" t="str">
        <f t="shared" ca="1" si="61"/>
        <v/>
      </c>
      <c r="AB154" s="152" t="str">
        <f t="shared" ca="1" si="62"/>
        <v/>
      </c>
      <c r="AC154" s="154" t="str">
        <f t="shared" ca="1" si="63"/>
        <v/>
      </c>
      <c r="AD154" s="154" t="str">
        <f t="shared" ca="1" si="64"/>
        <v/>
      </c>
      <c r="AE154" s="3">
        <f t="shared" ca="1" si="65"/>
        <v>0</v>
      </c>
      <c r="AF154" s="3">
        <f t="shared" ca="1" si="66"/>
        <v>0</v>
      </c>
      <c r="AG154" s="3" t="str">
        <f t="shared" ca="1" si="73"/>
        <v>N</v>
      </c>
      <c r="AH154" s="4" t="str">
        <f t="shared" ca="1" si="67"/>
        <v/>
      </c>
      <c r="AI154" s="75">
        <f t="shared" ca="1" si="68"/>
        <v>0</v>
      </c>
      <c r="AJ154" s="75">
        <f t="shared" ca="1" si="69"/>
        <v>0</v>
      </c>
    </row>
    <row r="155" spans="1:36">
      <c r="A155" s="41">
        <f t="shared" si="70"/>
        <v>89</v>
      </c>
      <c r="B155" s="150">
        <f>IF(ISNUMBER(A155),INDEX('MetaTrader Import'!$H$13:$J$5893,TRUNC(((A155-$A$39+1)-1)/3)+1,MOD((A155-$A$39+1)-1,3)+1),"")</f>
        <v>0</v>
      </c>
      <c r="C155" s="43">
        <f t="shared" ca="1" si="47"/>
        <v>24.725950624537511</v>
      </c>
      <c r="D155" s="43">
        <f t="shared" ca="1" si="48"/>
        <v>-0.65749479657676657</v>
      </c>
      <c r="E155" s="43">
        <f t="shared" ca="1" si="49"/>
        <v>24.068455827960744</v>
      </c>
      <c r="F155" s="43">
        <f t="shared" ca="1" si="50"/>
        <v>2.4068455827960742</v>
      </c>
      <c r="G155" s="43">
        <f>IF(A155&lt;&gt;"",IF(A155&lt;Data!$G$11*0.25,$C$13/$G$32,IF(A155&gt;Data!$G$11*0.25,$C$13,$C$13*10)),"")</f>
        <v>1</v>
      </c>
      <c r="H155" s="43">
        <f>IF(A155&lt;&gt;"",IF(Data!$G$9="constant",$C$13,IF(Data!$G$9="squeeze",G155,F155)),"")</f>
        <v>1</v>
      </c>
      <c r="I155" s="38">
        <f ca="1">IF(ISNUMBER(A155),NORMINV(RAND(),0,IF(AND(Data!$G$9="squeeze",A155&lt;Data!$G$11*0.25),$H$32,1)*$C$30*$C$13)*($C$14*$C$12),"")</f>
        <v>-3.1235986421364541E-5</v>
      </c>
      <c r="J155" s="42">
        <f ca="1">IFERROR(IF(Data!$C$6="Real",B155,I155+J154+($C$14*$C$12)*(NORMINV(RAND(),$C$15,CHOOSE($G$13,$C$13,F155,G155)))),"")</f>
        <v>1.3470825786080403</v>
      </c>
      <c r="K155" s="88">
        <f>IF(ISNUMBER(A155), IF($G$16="fixed",$G$17,MIN(H155*Data!$C$7*$C$16*0.5,$C$17*Data!$C$7))*$C$12,"")</f>
        <v>8.0000000000000007E-5</v>
      </c>
      <c r="L155" s="42">
        <f t="shared" ca="1" si="74"/>
        <v>1.3470825786080403</v>
      </c>
      <c r="M155" s="44">
        <f t="shared" ca="1" si="75"/>
        <v>1.3471225786080403</v>
      </c>
      <c r="N155" s="44">
        <f t="shared" ca="1" si="76"/>
        <v>1.3470425786080402</v>
      </c>
      <c r="O155" s="108">
        <f t="shared" ca="1" si="51"/>
        <v>0.16489082011318856</v>
      </c>
      <c r="P155" s="102">
        <f t="shared" ca="1" si="52"/>
        <v>2.6034061741595163</v>
      </c>
      <c r="Q155" s="102">
        <f t="shared" ca="1" si="53"/>
        <v>8.3647278962308877E-2</v>
      </c>
      <c r="R155" s="120">
        <f t="shared" ca="1" si="71"/>
        <v>1</v>
      </c>
      <c r="S155" s="54">
        <f t="shared" ca="1" si="72"/>
        <v>0</v>
      </c>
      <c r="T155" s="5">
        <f t="shared" ca="1" si="54"/>
        <v>1.3475392670087669</v>
      </c>
      <c r="U155" s="152">
        <f t="shared" ca="1" si="55"/>
        <v>1.3475392670087669</v>
      </c>
      <c r="V155" s="152">
        <f t="shared" ca="1" si="56"/>
        <v>1.3461497801954754</v>
      </c>
      <c r="W155" s="153">
        <f t="shared" ca="1" si="57"/>
        <v>0</v>
      </c>
      <c r="X155" s="153">
        <f t="shared" ca="1" si="58"/>
        <v>0</v>
      </c>
      <c r="Y155" s="153">
        <f t="shared" ca="1" si="59"/>
        <v>0</v>
      </c>
      <c r="Z155" s="153">
        <f t="shared" ca="1" si="60"/>
        <v>0</v>
      </c>
      <c r="AA155" s="152" t="str">
        <f t="shared" ca="1" si="61"/>
        <v/>
      </c>
      <c r="AB155" s="152" t="str">
        <f t="shared" ca="1" si="62"/>
        <v/>
      </c>
      <c r="AC155" s="154" t="str">
        <f t="shared" ca="1" si="63"/>
        <v/>
      </c>
      <c r="AD155" s="154" t="str">
        <f t="shared" ca="1" si="64"/>
        <v/>
      </c>
      <c r="AE155" s="3">
        <f t="shared" ca="1" si="65"/>
        <v>0</v>
      </c>
      <c r="AF155" s="3">
        <f t="shared" ca="1" si="66"/>
        <v>0</v>
      </c>
      <c r="AG155" s="3" t="str">
        <f t="shared" ca="1" si="73"/>
        <v>N</v>
      </c>
      <c r="AH155" s="4" t="str">
        <f t="shared" ca="1" si="67"/>
        <v/>
      </c>
      <c r="AI155" s="75">
        <f t="shared" ca="1" si="68"/>
        <v>0</v>
      </c>
      <c r="AJ155" s="75">
        <f t="shared" ca="1" si="69"/>
        <v>0</v>
      </c>
    </row>
    <row r="156" spans="1:36">
      <c r="A156" s="41">
        <f t="shared" si="70"/>
        <v>90</v>
      </c>
      <c r="B156" s="150">
        <f>IF(ISNUMBER(A156),INDEX('MetaTrader Import'!$H$13:$J$5893,TRUNC(((A156-$A$39+1)-1)/3)+1,MOD((A156-$A$39+1)-1,3)+1),"")</f>
        <v>0</v>
      </c>
      <c r="C156" s="43">
        <f t="shared" ca="1" si="47"/>
        <v>24.068455827960744</v>
      </c>
      <c r="D156" s="43">
        <f t="shared" ca="1" si="48"/>
        <v>0.88756315000736474</v>
      </c>
      <c r="E156" s="43">
        <f t="shared" ca="1" si="49"/>
        <v>24.956018977968107</v>
      </c>
      <c r="F156" s="43">
        <f t="shared" ca="1" si="50"/>
        <v>2.4956018977968109</v>
      </c>
      <c r="G156" s="43">
        <f>IF(A156&lt;&gt;"",IF(A156&lt;Data!$G$11*0.25,$C$13/$G$32,IF(A156&gt;Data!$G$11*0.25,$C$13,$C$13*10)),"")</f>
        <v>1</v>
      </c>
      <c r="H156" s="43">
        <f>IF(A156&lt;&gt;"",IF(Data!$G$9="constant",$C$13,IF(Data!$G$9="squeeze",G156,F156)),"")</f>
        <v>1</v>
      </c>
      <c r="I156" s="38">
        <f ca="1">IF(ISNUMBER(A156),NORMINV(RAND(),0,IF(AND(Data!$G$9="squeeze",A156&lt;Data!$G$11*0.25),$H$32,1)*$C$30*$C$13)*($C$14*$C$12),"")</f>
        <v>-6.0822653755070446E-5</v>
      </c>
      <c r="J156" s="42">
        <f ca="1">IFERROR(IF(Data!$C$6="Real",B156,I156+J155+($C$14*$C$12)*(NORMINV(RAND(),$C$15,CHOOSE($G$13,$C$13,F156,G156)))),"")</f>
        <v>1.3469203061575006</v>
      </c>
      <c r="K156" s="88">
        <f>IF(ISNUMBER(A156), IF($G$16="fixed",$G$17,MIN(H156*Data!$C$7*$C$16*0.5,$C$17*Data!$C$7))*$C$12,"")</f>
        <v>8.0000000000000007E-5</v>
      </c>
      <c r="L156" s="42">
        <f t="shared" ca="1" si="74"/>
        <v>1.3469203061575006</v>
      </c>
      <c r="M156" s="44">
        <f t="shared" ca="1" si="75"/>
        <v>1.3469603061575006</v>
      </c>
      <c r="N156" s="44">
        <f t="shared" ca="1" si="76"/>
        <v>1.3468803061575005</v>
      </c>
      <c r="O156" s="108">
        <f t="shared" ca="1" si="51"/>
        <v>0.31685566780334118</v>
      </c>
      <c r="P156" s="102">
        <f t="shared" ca="1" si="52"/>
        <v>2.5796477001366362</v>
      </c>
      <c r="Q156" s="102">
        <f t="shared" ca="1" si="53"/>
        <v>6.3628256127843896E-2</v>
      </c>
      <c r="R156" s="120">
        <f t="shared" ca="1" si="71"/>
        <v>1</v>
      </c>
      <c r="S156" s="54">
        <f t="shared" ca="1" si="72"/>
        <v>0</v>
      </c>
      <c r="T156" s="5">
        <f t="shared" ca="1" si="54"/>
        <v>1.3475392670087669</v>
      </c>
      <c r="U156" s="152">
        <f t="shared" ca="1" si="55"/>
        <v>1.3475392670087669</v>
      </c>
      <c r="V156" s="152">
        <f t="shared" ca="1" si="56"/>
        <v>1.3461497801954754</v>
      </c>
      <c r="W156" s="153">
        <f t="shared" ca="1" si="57"/>
        <v>0</v>
      </c>
      <c r="X156" s="153">
        <f t="shared" ca="1" si="58"/>
        <v>0</v>
      </c>
      <c r="Y156" s="153">
        <f t="shared" ca="1" si="59"/>
        <v>0</v>
      </c>
      <c r="Z156" s="153">
        <f t="shared" ca="1" si="60"/>
        <v>0</v>
      </c>
      <c r="AA156" s="152" t="str">
        <f t="shared" ca="1" si="61"/>
        <v/>
      </c>
      <c r="AB156" s="152" t="str">
        <f t="shared" ca="1" si="62"/>
        <v/>
      </c>
      <c r="AC156" s="154" t="str">
        <f t="shared" ca="1" si="63"/>
        <v/>
      </c>
      <c r="AD156" s="154" t="str">
        <f t="shared" ca="1" si="64"/>
        <v/>
      </c>
      <c r="AE156" s="3">
        <f t="shared" ca="1" si="65"/>
        <v>0</v>
      </c>
      <c r="AF156" s="3">
        <f t="shared" ca="1" si="66"/>
        <v>0</v>
      </c>
      <c r="AG156" s="3" t="str">
        <f t="shared" ca="1" si="73"/>
        <v>N</v>
      </c>
      <c r="AH156" s="4" t="str">
        <f t="shared" ca="1" si="67"/>
        <v/>
      </c>
      <c r="AI156" s="75">
        <f t="shared" ca="1" si="68"/>
        <v>0</v>
      </c>
      <c r="AJ156" s="75">
        <f t="shared" ca="1" si="69"/>
        <v>0</v>
      </c>
    </row>
    <row r="157" spans="1:36">
      <c r="A157" s="41">
        <f t="shared" si="70"/>
        <v>91</v>
      </c>
      <c r="B157" s="150">
        <f>IF(ISNUMBER(A157),INDEX('MetaTrader Import'!$H$13:$J$5893,TRUNC(((A157-$A$39+1)-1)/3)+1,MOD((A157-$A$39+1)-1,3)+1),"")</f>
        <v>0</v>
      </c>
      <c r="C157" s="43">
        <f t="shared" ca="1" si="47"/>
        <v>24.956018977968107</v>
      </c>
      <c r="D157" s="43">
        <f t="shared" ca="1" si="48"/>
        <v>0.74135548465390466</v>
      </c>
      <c r="E157" s="43">
        <f t="shared" ca="1" si="49"/>
        <v>25.697374462622012</v>
      </c>
      <c r="F157" s="43">
        <f t="shared" ca="1" si="50"/>
        <v>2.5697374462622014</v>
      </c>
      <c r="G157" s="43">
        <f>IF(A157&lt;&gt;"",IF(A157&lt;Data!$G$11*0.25,$C$13/$G$32,IF(A157&gt;Data!$G$11*0.25,$C$13,$C$13*10)),"")</f>
        <v>1</v>
      </c>
      <c r="H157" s="43">
        <f>IF(A157&lt;&gt;"",IF(Data!$G$9="constant",$C$13,IF(Data!$G$9="squeeze",G157,F157)),"")</f>
        <v>1</v>
      </c>
      <c r="I157" s="38">
        <f ca="1">IF(ISNUMBER(A157),NORMINV(RAND(),0,IF(AND(Data!$G$9="squeeze",A157&lt;Data!$G$11*0.25),$H$32,1)*$C$30*$C$13)*($C$14*$C$12),"")</f>
        <v>-2.3814833425354018E-5</v>
      </c>
      <c r="J157" s="42">
        <f ca="1">IFERROR(IF(Data!$C$6="Real",B157,I157+J156+($C$14*$C$12)*(NORMINV(RAND(),$C$15,CHOOSE($G$13,$C$13,F157,G157)))),"")</f>
        <v>1.3470520933950123</v>
      </c>
      <c r="K157" s="88">
        <f>IF(ISNUMBER(A157), IF($G$16="fixed",$G$17,MIN(H157*Data!$C$7*$C$16*0.5,$C$17*Data!$C$7))*$C$12,"")</f>
        <v>8.0000000000000007E-5</v>
      </c>
      <c r="L157" s="42">
        <f t="shared" ca="1" si="74"/>
        <v>1.3470520933950123</v>
      </c>
      <c r="M157" s="44">
        <f t="shared" ca="1" si="75"/>
        <v>1.3470920933950123</v>
      </c>
      <c r="N157" s="44">
        <f t="shared" ca="1" si="76"/>
        <v>1.3470120933950123</v>
      </c>
      <c r="O157" s="108">
        <f t="shared" ca="1" si="51"/>
        <v>0.44305236970658213</v>
      </c>
      <c r="P157" s="102">
        <f t="shared" ca="1" si="52"/>
        <v>2.7749173450993698</v>
      </c>
      <c r="Q157" s="102">
        <f t="shared" ca="1" si="53"/>
        <v>4.500528479506264E-2</v>
      </c>
      <c r="R157" s="120">
        <f t="shared" ca="1" si="71"/>
        <v>1</v>
      </c>
      <c r="S157" s="54">
        <f t="shared" ca="1" si="72"/>
        <v>0</v>
      </c>
      <c r="T157" s="5">
        <f t="shared" ca="1" si="54"/>
        <v>1.3475392670087669</v>
      </c>
      <c r="U157" s="152">
        <f t="shared" ca="1" si="55"/>
        <v>1.3475392670087669</v>
      </c>
      <c r="V157" s="152">
        <f t="shared" ca="1" si="56"/>
        <v>1.3461497801954754</v>
      </c>
      <c r="W157" s="153">
        <f t="shared" ca="1" si="57"/>
        <v>0</v>
      </c>
      <c r="X157" s="153">
        <f t="shared" ca="1" si="58"/>
        <v>0</v>
      </c>
      <c r="Y157" s="153">
        <f t="shared" ca="1" si="59"/>
        <v>0</v>
      </c>
      <c r="Z157" s="153">
        <f t="shared" ca="1" si="60"/>
        <v>0</v>
      </c>
      <c r="AA157" s="152" t="str">
        <f t="shared" ca="1" si="61"/>
        <v/>
      </c>
      <c r="AB157" s="152" t="str">
        <f t="shared" ca="1" si="62"/>
        <v/>
      </c>
      <c r="AC157" s="154" t="str">
        <f t="shared" ca="1" si="63"/>
        <v/>
      </c>
      <c r="AD157" s="154" t="str">
        <f t="shared" ca="1" si="64"/>
        <v/>
      </c>
      <c r="AE157" s="3">
        <f t="shared" ca="1" si="65"/>
        <v>0</v>
      </c>
      <c r="AF157" s="3">
        <f t="shared" ca="1" si="66"/>
        <v>0</v>
      </c>
      <c r="AG157" s="3" t="str">
        <f t="shared" ca="1" si="73"/>
        <v>N</v>
      </c>
      <c r="AH157" s="4" t="str">
        <f t="shared" ca="1" si="67"/>
        <v/>
      </c>
      <c r="AI157" s="75">
        <f t="shared" ca="1" si="68"/>
        <v>0</v>
      </c>
      <c r="AJ157" s="75">
        <f t="shared" ca="1" si="69"/>
        <v>0</v>
      </c>
    </row>
    <row r="158" spans="1:36">
      <c r="A158" s="41">
        <f t="shared" si="70"/>
        <v>92</v>
      </c>
      <c r="B158" s="150">
        <f>IF(ISNUMBER(A158),INDEX('MetaTrader Import'!$H$13:$J$5893,TRUNC(((A158-$A$39+1)-1)/3)+1,MOD((A158-$A$39+1)-1,3)+1),"")</f>
        <v>0</v>
      </c>
      <c r="C158" s="43">
        <f t="shared" ca="1" si="47"/>
        <v>25.697374462622012</v>
      </c>
      <c r="D158" s="43">
        <f t="shared" ca="1" si="48"/>
        <v>-1.7940439444051695</v>
      </c>
      <c r="E158" s="43">
        <f t="shared" ca="1" si="49"/>
        <v>23.903330518216841</v>
      </c>
      <c r="F158" s="43">
        <f t="shared" ca="1" si="50"/>
        <v>2.3903330518216839</v>
      </c>
      <c r="G158" s="43">
        <f>IF(A158&lt;&gt;"",IF(A158&lt;Data!$G$11*0.25,$C$13/$G$32,IF(A158&gt;Data!$G$11*0.25,$C$13,$C$13*10)),"")</f>
        <v>1</v>
      </c>
      <c r="H158" s="43">
        <f>IF(A158&lt;&gt;"",IF(Data!$G$9="constant",$C$13,IF(Data!$G$9="squeeze",G158,F158)),"")</f>
        <v>1</v>
      </c>
      <c r="I158" s="38">
        <f ca="1">IF(ISNUMBER(A158),NORMINV(RAND(),0,IF(AND(Data!$G$9="squeeze",A158&lt;Data!$G$11*0.25),$H$32,1)*$C$30*$C$13)*($C$14*$C$12),"")</f>
        <v>-1.1634646972221761E-4</v>
      </c>
      <c r="J158" s="42">
        <f ca="1">IFERROR(IF(Data!$C$6="Real",B158,I158+J157+($C$14*$C$12)*(NORMINV(RAND(),$C$15,CHOOSE($G$13,$C$13,F158,G158)))),"")</f>
        <v>1.3470692824583175</v>
      </c>
      <c r="K158" s="88">
        <f>IF(ISNUMBER(A158), IF($G$16="fixed",$G$17,MIN(H158*Data!$C$7*$C$16*0.5,$C$17*Data!$C$7))*$C$12,"")</f>
        <v>8.0000000000000007E-5</v>
      </c>
      <c r="L158" s="42">
        <f t="shared" ca="1" si="74"/>
        <v>1.3470692824583175</v>
      </c>
      <c r="M158" s="44">
        <f t="shared" ca="1" si="75"/>
        <v>1.3471092824583175</v>
      </c>
      <c r="N158" s="44">
        <f t="shared" ca="1" si="76"/>
        <v>1.3470292824583174</v>
      </c>
      <c r="O158" s="108">
        <f t="shared" ca="1" si="51"/>
        <v>0.58697278206716008</v>
      </c>
      <c r="P158" s="102">
        <f t="shared" ca="1" si="52"/>
        <v>2.9375434291703137</v>
      </c>
      <c r="Q158" s="102">
        <f t="shared" ca="1" si="53"/>
        <v>2.6319895203266008E-2</v>
      </c>
      <c r="R158" s="120">
        <f t="shared" ca="1" si="71"/>
        <v>1</v>
      </c>
      <c r="S158" s="54">
        <f t="shared" ca="1" si="72"/>
        <v>0</v>
      </c>
      <c r="T158" s="5">
        <f t="shared" ca="1" si="54"/>
        <v>1.3475392670087669</v>
      </c>
      <c r="U158" s="152">
        <f t="shared" ca="1" si="55"/>
        <v>1.3475392670087669</v>
      </c>
      <c r="V158" s="152">
        <f t="shared" ca="1" si="56"/>
        <v>1.3461497801954754</v>
      </c>
      <c r="W158" s="153">
        <f t="shared" ca="1" si="57"/>
        <v>0</v>
      </c>
      <c r="X158" s="153">
        <f t="shared" ca="1" si="58"/>
        <v>0</v>
      </c>
      <c r="Y158" s="153">
        <f t="shared" ca="1" si="59"/>
        <v>0</v>
      </c>
      <c r="Z158" s="153">
        <f t="shared" ca="1" si="60"/>
        <v>0</v>
      </c>
      <c r="AA158" s="152" t="str">
        <f t="shared" ca="1" si="61"/>
        <v/>
      </c>
      <c r="AB158" s="152" t="str">
        <f t="shared" ca="1" si="62"/>
        <v/>
      </c>
      <c r="AC158" s="154" t="str">
        <f t="shared" ca="1" si="63"/>
        <v/>
      </c>
      <c r="AD158" s="154" t="str">
        <f t="shared" ca="1" si="64"/>
        <v/>
      </c>
      <c r="AE158" s="3">
        <f t="shared" ca="1" si="65"/>
        <v>0</v>
      </c>
      <c r="AF158" s="3">
        <f t="shared" ca="1" si="66"/>
        <v>0</v>
      </c>
      <c r="AG158" s="3" t="str">
        <f t="shared" ca="1" si="73"/>
        <v>N</v>
      </c>
      <c r="AH158" s="4" t="str">
        <f t="shared" ca="1" si="67"/>
        <v/>
      </c>
      <c r="AI158" s="75">
        <f t="shared" ca="1" si="68"/>
        <v>0</v>
      </c>
      <c r="AJ158" s="75">
        <f t="shared" ca="1" si="69"/>
        <v>0</v>
      </c>
    </row>
    <row r="159" spans="1:36">
      <c r="A159" s="41">
        <f t="shared" si="70"/>
        <v>93</v>
      </c>
      <c r="B159" s="150">
        <f>IF(ISNUMBER(A159),INDEX('MetaTrader Import'!$H$13:$J$5893,TRUNC(((A159-$A$39+1)-1)/3)+1,MOD((A159-$A$39+1)-1,3)+1),"")</f>
        <v>0</v>
      </c>
      <c r="C159" s="43">
        <f t="shared" ca="1" si="47"/>
        <v>23.903330518216841</v>
      </c>
      <c r="D159" s="43">
        <f t="shared" ca="1" si="48"/>
        <v>-0.14690831915531649</v>
      </c>
      <c r="E159" s="43">
        <f t="shared" ca="1" si="49"/>
        <v>23.756422199061525</v>
      </c>
      <c r="F159" s="43">
        <f t="shared" ca="1" si="50"/>
        <v>2.3756422199061524</v>
      </c>
      <c r="G159" s="43">
        <f>IF(A159&lt;&gt;"",IF(A159&lt;Data!$G$11*0.25,$C$13/$G$32,IF(A159&gt;Data!$G$11*0.25,$C$13,$C$13*10)),"")</f>
        <v>1</v>
      </c>
      <c r="H159" s="43">
        <f>IF(A159&lt;&gt;"",IF(Data!$G$9="constant",$C$13,IF(Data!$G$9="squeeze",G159,F159)),"")</f>
        <v>1</v>
      </c>
      <c r="I159" s="38">
        <f ca="1">IF(ISNUMBER(A159),NORMINV(RAND(),0,IF(AND(Data!$G$9="squeeze",A159&lt;Data!$G$11*0.25),$H$32,1)*$C$30*$C$13)*($C$14*$C$12),"")</f>
        <v>-1.1891998692549598E-5</v>
      </c>
      <c r="J159" s="42">
        <f ca="1">IFERROR(IF(Data!$C$6="Real",B159,I159+J158+($C$14*$C$12)*(NORMINV(RAND(),$C$15,CHOOSE($G$13,$C$13,F159,G159)))),"")</f>
        <v>1.3469156108463243</v>
      </c>
      <c r="K159" s="88">
        <f>IF(ISNUMBER(A159), IF($G$16="fixed",$G$17,MIN(H159*Data!$C$7*$C$16*0.5,$C$17*Data!$C$7))*$C$12,"")</f>
        <v>8.0000000000000007E-5</v>
      </c>
      <c r="L159" s="42">
        <f t="shared" ca="1" si="74"/>
        <v>1.3469156108463243</v>
      </c>
      <c r="M159" s="44">
        <f t="shared" ca="1" si="75"/>
        <v>1.3469556108463243</v>
      </c>
      <c r="N159" s="44">
        <f t="shared" ca="1" si="76"/>
        <v>1.3468756108463242</v>
      </c>
      <c r="O159" s="108">
        <f t="shared" ca="1" si="51"/>
        <v>0.59518220806753508</v>
      </c>
      <c r="P159" s="102">
        <f t="shared" ca="1" si="52"/>
        <v>2.9523608273731847</v>
      </c>
      <c r="Q159" s="102">
        <f t="shared" ca="1" si="53"/>
        <v>9.2401274289207937E-3</v>
      </c>
      <c r="R159" s="120">
        <f t="shared" ca="1" si="71"/>
        <v>1</v>
      </c>
      <c r="S159" s="54">
        <f t="shared" ca="1" si="72"/>
        <v>0</v>
      </c>
      <c r="T159" s="5">
        <f t="shared" ca="1" si="54"/>
        <v>1.3475392670087669</v>
      </c>
      <c r="U159" s="152">
        <f t="shared" ca="1" si="55"/>
        <v>1.3475392670087669</v>
      </c>
      <c r="V159" s="152">
        <f t="shared" ca="1" si="56"/>
        <v>1.3461497801954754</v>
      </c>
      <c r="W159" s="153">
        <f t="shared" ca="1" si="57"/>
        <v>0</v>
      </c>
      <c r="X159" s="153">
        <f t="shared" ca="1" si="58"/>
        <v>0</v>
      </c>
      <c r="Y159" s="153">
        <f t="shared" ca="1" si="59"/>
        <v>0</v>
      </c>
      <c r="Z159" s="153">
        <f t="shared" ca="1" si="60"/>
        <v>0</v>
      </c>
      <c r="AA159" s="152" t="str">
        <f t="shared" ca="1" si="61"/>
        <v/>
      </c>
      <c r="AB159" s="152" t="str">
        <f t="shared" ca="1" si="62"/>
        <v/>
      </c>
      <c r="AC159" s="154" t="str">
        <f t="shared" ca="1" si="63"/>
        <v/>
      </c>
      <c r="AD159" s="154" t="str">
        <f t="shared" ca="1" si="64"/>
        <v/>
      </c>
      <c r="AE159" s="3">
        <f t="shared" ca="1" si="65"/>
        <v>0</v>
      </c>
      <c r="AF159" s="3">
        <f t="shared" ca="1" si="66"/>
        <v>0</v>
      </c>
      <c r="AG159" s="3" t="str">
        <f t="shared" ca="1" si="73"/>
        <v>N</v>
      </c>
      <c r="AH159" s="4" t="str">
        <f t="shared" ca="1" si="67"/>
        <v/>
      </c>
      <c r="AI159" s="75">
        <f t="shared" ca="1" si="68"/>
        <v>0</v>
      </c>
      <c r="AJ159" s="75">
        <f t="shared" ca="1" si="69"/>
        <v>0</v>
      </c>
    </row>
    <row r="160" spans="1:36">
      <c r="A160" s="41">
        <f t="shared" si="70"/>
        <v>94</v>
      </c>
      <c r="B160" s="150">
        <f>IF(ISNUMBER(A160),INDEX('MetaTrader Import'!$H$13:$J$5893,TRUNC(((A160-$A$39+1)-1)/3)+1,MOD((A160-$A$39+1)-1,3)+1),"")</f>
        <v>0</v>
      </c>
      <c r="C160" s="43">
        <f t="shared" ca="1" si="47"/>
        <v>23.756422199061525</v>
      </c>
      <c r="D160" s="43">
        <f t="shared" ca="1" si="48"/>
        <v>-5.3860506413502263E-2</v>
      </c>
      <c r="E160" s="43">
        <f t="shared" ca="1" si="49"/>
        <v>23.702561692648022</v>
      </c>
      <c r="F160" s="43">
        <f t="shared" ca="1" si="50"/>
        <v>2.3702561692648021</v>
      </c>
      <c r="G160" s="43">
        <f>IF(A160&lt;&gt;"",IF(A160&lt;Data!$G$11*0.25,$C$13/$G$32,IF(A160&gt;Data!$G$11*0.25,$C$13,$C$13*10)),"")</f>
        <v>1</v>
      </c>
      <c r="H160" s="43">
        <f>IF(A160&lt;&gt;"",IF(Data!$G$9="constant",$C$13,IF(Data!$G$9="squeeze",G160,F160)),"")</f>
        <v>1</v>
      </c>
      <c r="I160" s="38">
        <f ca="1">IF(ISNUMBER(A160),NORMINV(RAND(),0,IF(AND(Data!$G$9="squeeze",A160&lt;Data!$G$11*0.25),$H$32,1)*$C$30*$C$13)*($C$14*$C$12),"")</f>
        <v>-4.5553676291093333E-5</v>
      </c>
      <c r="J160" s="42">
        <f ca="1">IFERROR(IF(Data!$C$6="Real",B160,I160+J159+($C$14*$C$12)*(NORMINV(RAND(),$C$15,CHOOSE($G$13,$C$13,F160,G160)))),"")</f>
        <v>1.3466499802406504</v>
      </c>
      <c r="K160" s="88">
        <f>IF(ISNUMBER(A160), IF($G$16="fixed",$G$17,MIN(H160*Data!$C$7*$C$16*0.5,$C$17*Data!$C$7))*$C$12,"")</f>
        <v>8.0000000000000007E-5</v>
      </c>
      <c r="L160" s="42">
        <f t="shared" ca="1" si="74"/>
        <v>1.3466499802406504</v>
      </c>
      <c r="M160" s="44">
        <f t="shared" ca="1" si="75"/>
        <v>1.3466899802406505</v>
      </c>
      <c r="N160" s="44">
        <f t="shared" ca="1" si="76"/>
        <v>1.3466099802406504</v>
      </c>
      <c r="O160" s="108">
        <f t="shared" ca="1" si="51"/>
        <v>0.48968843458878958</v>
      </c>
      <c r="P160" s="102">
        <f t="shared" ca="1" si="52"/>
        <v>2.831381411871523</v>
      </c>
      <c r="Q160" s="102">
        <f t="shared" ca="1" si="53"/>
        <v>-3.6145842971800949E-3</v>
      </c>
      <c r="R160" s="120">
        <f t="shared" ca="1" si="71"/>
        <v>1</v>
      </c>
      <c r="S160" s="54">
        <f t="shared" ca="1" si="72"/>
        <v>0</v>
      </c>
      <c r="T160" s="5">
        <f t="shared" ca="1" si="54"/>
        <v>1.3475392670087669</v>
      </c>
      <c r="U160" s="152">
        <f t="shared" ca="1" si="55"/>
        <v>1.3475392670087669</v>
      </c>
      <c r="V160" s="152">
        <f t="shared" ca="1" si="56"/>
        <v>1.3461497801954754</v>
      </c>
      <c r="W160" s="153">
        <f t="shared" ca="1" si="57"/>
        <v>0</v>
      </c>
      <c r="X160" s="153">
        <f t="shared" ca="1" si="58"/>
        <v>0</v>
      </c>
      <c r="Y160" s="153">
        <f t="shared" ca="1" si="59"/>
        <v>0</v>
      </c>
      <c r="Z160" s="153">
        <f t="shared" ca="1" si="60"/>
        <v>0</v>
      </c>
      <c r="AA160" s="152" t="str">
        <f t="shared" ca="1" si="61"/>
        <v/>
      </c>
      <c r="AB160" s="152" t="str">
        <f t="shared" ca="1" si="62"/>
        <v/>
      </c>
      <c r="AC160" s="154" t="str">
        <f t="shared" ca="1" si="63"/>
        <v/>
      </c>
      <c r="AD160" s="154" t="str">
        <f t="shared" ca="1" si="64"/>
        <v/>
      </c>
      <c r="AE160" s="3">
        <f t="shared" ca="1" si="65"/>
        <v>0</v>
      </c>
      <c r="AF160" s="3">
        <f t="shared" ca="1" si="66"/>
        <v>0</v>
      </c>
      <c r="AG160" s="3" t="str">
        <f t="shared" ca="1" si="73"/>
        <v>N</v>
      </c>
      <c r="AH160" s="4" t="str">
        <f t="shared" ca="1" si="67"/>
        <v/>
      </c>
      <c r="AI160" s="75">
        <f t="shared" ca="1" si="68"/>
        <v>0</v>
      </c>
      <c r="AJ160" s="75">
        <f t="shared" ca="1" si="69"/>
        <v>0</v>
      </c>
    </row>
    <row r="161" spans="1:36">
      <c r="A161" s="41">
        <f t="shared" si="70"/>
        <v>95</v>
      </c>
      <c r="B161" s="150">
        <f>IF(ISNUMBER(A161),INDEX('MetaTrader Import'!$H$13:$J$5893,TRUNC(((A161-$A$39+1)-1)/3)+1,MOD((A161-$A$39+1)-1,3)+1),"")</f>
        <v>0</v>
      </c>
      <c r="C161" s="43">
        <f t="shared" ca="1" si="47"/>
        <v>23.702561692648022</v>
      </c>
      <c r="D161" s="43">
        <f t="shared" ca="1" si="48"/>
        <v>-1.8236654272567505</v>
      </c>
      <c r="E161" s="43">
        <f t="shared" ca="1" si="49"/>
        <v>21.878896265391273</v>
      </c>
      <c r="F161" s="43">
        <f t="shared" ca="1" si="50"/>
        <v>2.1878896265391274</v>
      </c>
      <c r="G161" s="43">
        <f>IF(A161&lt;&gt;"",IF(A161&lt;Data!$G$11*0.25,$C$13/$G$32,IF(A161&gt;Data!$G$11*0.25,$C$13,$C$13*10)),"")</f>
        <v>1</v>
      </c>
      <c r="H161" s="43">
        <f>IF(A161&lt;&gt;"",IF(Data!$G$9="constant",$C$13,IF(Data!$G$9="squeeze",G161,F161)),"")</f>
        <v>1</v>
      </c>
      <c r="I161" s="38">
        <f ca="1">IF(ISNUMBER(A161),NORMINV(RAND(),0,IF(AND(Data!$G$9="squeeze",A161&lt;Data!$G$11*0.25),$H$32,1)*$C$30*$C$13)*($C$14*$C$12),"")</f>
        <v>1.4360786212456173E-4</v>
      </c>
      <c r="J161" s="42">
        <f ca="1">IFERROR(IF(Data!$C$6="Real",B161,I161+J160+($C$14*$C$12)*(NORMINV(RAND(),$C$15,CHOOSE($G$13,$C$13,F161,G161)))),"")</f>
        <v>1.3467179120750714</v>
      </c>
      <c r="K161" s="88">
        <f>IF(ISNUMBER(A161), IF($G$16="fixed",$G$17,MIN(H161*Data!$C$7*$C$16*0.5,$C$17*Data!$C$7))*$C$12,"")</f>
        <v>8.0000000000000007E-5</v>
      </c>
      <c r="L161" s="42">
        <f t="shared" ca="1" si="74"/>
        <v>1.3467179120750714</v>
      </c>
      <c r="M161" s="44">
        <f t="shared" ca="1" si="75"/>
        <v>1.3467579120750715</v>
      </c>
      <c r="N161" s="44">
        <f t="shared" ca="1" si="76"/>
        <v>1.3466779120750714</v>
      </c>
      <c r="O161" s="108">
        <f t="shared" ca="1" si="51"/>
        <v>0.3318739175050307</v>
      </c>
      <c r="P161" s="102">
        <f t="shared" ca="1" si="52"/>
        <v>2.4071014308829581</v>
      </c>
      <c r="Q161" s="102">
        <f t="shared" ca="1" si="53"/>
        <v>-1.7363356580329749E-2</v>
      </c>
      <c r="R161" s="120">
        <f t="shared" ca="1" si="71"/>
        <v>1</v>
      </c>
      <c r="S161" s="54">
        <f t="shared" ca="1" si="72"/>
        <v>0</v>
      </c>
      <c r="T161" s="5">
        <f t="shared" ca="1" si="54"/>
        <v>1.3475392670087669</v>
      </c>
      <c r="U161" s="152">
        <f t="shared" ca="1" si="55"/>
        <v>1.3475392670087669</v>
      </c>
      <c r="V161" s="152">
        <f t="shared" ca="1" si="56"/>
        <v>1.3461497801954754</v>
      </c>
      <c r="W161" s="153">
        <f t="shared" ca="1" si="57"/>
        <v>0</v>
      </c>
      <c r="X161" s="153">
        <f t="shared" ca="1" si="58"/>
        <v>0</v>
      </c>
      <c r="Y161" s="153">
        <f t="shared" ca="1" si="59"/>
        <v>0</v>
      </c>
      <c r="Z161" s="153">
        <f t="shared" ca="1" si="60"/>
        <v>0</v>
      </c>
      <c r="AA161" s="152" t="str">
        <f t="shared" ca="1" si="61"/>
        <v/>
      </c>
      <c r="AB161" s="152" t="str">
        <f t="shared" ca="1" si="62"/>
        <v/>
      </c>
      <c r="AC161" s="154" t="str">
        <f t="shared" ca="1" si="63"/>
        <v/>
      </c>
      <c r="AD161" s="154" t="str">
        <f t="shared" ca="1" si="64"/>
        <v/>
      </c>
      <c r="AE161" s="3">
        <f t="shared" ca="1" si="65"/>
        <v>0</v>
      </c>
      <c r="AF161" s="3">
        <f t="shared" ca="1" si="66"/>
        <v>0</v>
      </c>
      <c r="AG161" s="3" t="str">
        <f t="shared" ca="1" si="73"/>
        <v>N</v>
      </c>
      <c r="AH161" s="4" t="str">
        <f t="shared" ca="1" si="67"/>
        <v/>
      </c>
      <c r="AI161" s="75">
        <f t="shared" ca="1" si="68"/>
        <v>0</v>
      </c>
      <c r="AJ161" s="75">
        <f t="shared" ca="1" si="69"/>
        <v>0</v>
      </c>
    </row>
    <row r="162" spans="1:36">
      <c r="A162" s="41">
        <f t="shared" si="70"/>
        <v>96</v>
      </c>
      <c r="B162" s="150">
        <f>IF(ISNUMBER(A162),INDEX('MetaTrader Import'!$H$13:$J$5893,TRUNC(((A162-$A$39+1)-1)/3)+1,MOD((A162-$A$39+1)-1,3)+1),"")</f>
        <v>0</v>
      </c>
      <c r="C162" s="43">
        <f t="shared" ca="1" si="47"/>
        <v>21.878896265391273</v>
      </c>
      <c r="D162" s="43">
        <f t="shared" ca="1" si="48"/>
        <v>-1.2830190184989756</v>
      </c>
      <c r="E162" s="43">
        <f t="shared" ca="1" si="49"/>
        <v>20.595877246892297</v>
      </c>
      <c r="F162" s="43">
        <f t="shared" ca="1" si="50"/>
        <v>2.0595877246892296</v>
      </c>
      <c r="G162" s="43">
        <f>IF(A162&lt;&gt;"",IF(A162&lt;Data!$G$11*0.25,$C$13/$G$32,IF(A162&gt;Data!$G$11*0.25,$C$13,$C$13*10)),"")</f>
        <v>1</v>
      </c>
      <c r="H162" s="43">
        <f>IF(A162&lt;&gt;"",IF(Data!$G$9="constant",$C$13,IF(Data!$G$9="squeeze",G162,F162)),"")</f>
        <v>1</v>
      </c>
      <c r="I162" s="38">
        <f ca="1">IF(ISNUMBER(A162),NORMINV(RAND(),0,IF(AND(Data!$G$9="squeeze",A162&lt;Data!$G$11*0.25),$H$32,1)*$C$30*$C$13)*($C$14*$C$12),"")</f>
        <v>6.3008854261200546E-5</v>
      </c>
      <c r="J162" s="42">
        <f ca="1">IFERROR(IF(Data!$C$6="Real",B162,I162+J161+($C$14*$C$12)*(NORMINV(RAND(),$C$15,CHOOSE($G$13,$C$13,F162,G162)))),"")</f>
        <v>1.3470039479332743</v>
      </c>
      <c r="K162" s="88">
        <f>IF(ISNUMBER(A162), IF($G$16="fixed",$G$17,MIN(H162*Data!$C$7*$C$16*0.5,$C$17*Data!$C$7))*$C$12,"")</f>
        <v>8.0000000000000007E-5</v>
      </c>
      <c r="L162" s="42">
        <f t="shared" ca="1" si="74"/>
        <v>1.3470039479332743</v>
      </c>
      <c r="M162" s="44">
        <f t="shared" ca="1" si="75"/>
        <v>1.3470439479332743</v>
      </c>
      <c r="N162" s="44">
        <f t="shared" ca="1" si="76"/>
        <v>1.3469639479332742</v>
      </c>
      <c r="O162" s="108">
        <f t="shared" ca="1" si="51"/>
        <v>0.2670445796347628</v>
      </c>
      <c r="P162" s="102">
        <f t="shared" ca="1" si="52"/>
        <v>2.1519046389332135</v>
      </c>
      <c r="Q162" s="102">
        <f t="shared" ca="1" si="53"/>
        <v>-2.8980967324652905E-2</v>
      </c>
      <c r="R162" s="120">
        <f t="shared" ca="1" si="71"/>
        <v>1</v>
      </c>
      <c r="S162" s="54">
        <f t="shared" ca="1" si="72"/>
        <v>0</v>
      </c>
      <c r="T162" s="5">
        <f t="shared" ca="1" si="54"/>
        <v>1.3475392670087669</v>
      </c>
      <c r="U162" s="152">
        <f t="shared" ca="1" si="55"/>
        <v>1.3475392670087669</v>
      </c>
      <c r="V162" s="152">
        <f t="shared" ca="1" si="56"/>
        <v>1.3461497801954754</v>
      </c>
      <c r="W162" s="153">
        <f t="shared" ca="1" si="57"/>
        <v>0</v>
      </c>
      <c r="X162" s="153">
        <f t="shared" ca="1" si="58"/>
        <v>0</v>
      </c>
      <c r="Y162" s="153">
        <f t="shared" ca="1" si="59"/>
        <v>0</v>
      </c>
      <c r="Z162" s="153">
        <f t="shared" ca="1" si="60"/>
        <v>0</v>
      </c>
      <c r="AA162" s="152" t="str">
        <f t="shared" ca="1" si="61"/>
        <v/>
      </c>
      <c r="AB162" s="152" t="str">
        <f t="shared" ca="1" si="62"/>
        <v/>
      </c>
      <c r="AC162" s="154" t="str">
        <f t="shared" ca="1" si="63"/>
        <v/>
      </c>
      <c r="AD162" s="154" t="str">
        <f t="shared" ca="1" si="64"/>
        <v/>
      </c>
      <c r="AE162" s="3">
        <f t="shared" ca="1" si="65"/>
        <v>0</v>
      </c>
      <c r="AF162" s="3">
        <f t="shared" ca="1" si="66"/>
        <v>0</v>
      </c>
      <c r="AG162" s="3" t="str">
        <f t="shared" ca="1" si="73"/>
        <v>N</v>
      </c>
      <c r="AH162" s="4" t="str">
        <f t="shared" ca="1" si="67"/>
        <v/>
      </c>
      <c r="AI162" s="75">
        <f t="shared" ca="1" si="68"/>
        <v>0</v>
      </c>
      <c r="AJ162" s="75">
        <f t="shared" ca="1" si="69"/>
        <v>0</v>
      </c>
    </row>
    <row r="163" spans="1:36">
      <c r="A163" s="41">
        <f t="shared" si="70"/>
        <v>97</v>
      </c>
      <c r="B163" s="150">
        <f>IF(ISNUMBER(A163),INDEX('MetaTrader Import'!$H$13:$J$5893,TRUNC(((A163-$A$39+1)-1)/3)+1,MOD((A163-$A$39+1)-1,3)+1),"")</f>
        <v>0</v>
      </c>
      <c r="C163" s="43">
        <f t="shared" ca="1" si="47"/>
        <v>20.595877246892297</v>
      </c>
      <c r="D163" s="43">
        <f t="shared" ca="1" si="48"/>
        <v>1.4023021710727275</v>
      </c>
      <c r="E163" s="43">
        <f t="shared" ca="1" si="49"/>
        <v>21.998179417965023</v>
      </c>
      <c r="F163" s="43">
        <f t="shared" ca="1" si="50"/>
        <v>2.1998179417965025</v>
      </c>
      <c r="G163" s="43">
        <f>IF(A163&lt;&gt;"",IF(A163&lt;Data!$G$11*0.25,$C$13/$G$32,IF(A163&gt;Data!$G$11*0.25,$C$13,$C$13*10)),"")</f>
        <v>1</v>
      </c>
      <c r="H163" s="43">
        <f>IF(A163&lt;&gt;"",IF(Data!$G$9="constant",$C$13,IF(Data!$G$9="squeeze",G163,F163)),"")</f>
        <v>1</v>
      </c>
      <c r="I163" s="38">
        <f ca="1">IF(ISNUMBER(A163),NORMINV(RAND(),0,IF(AND(Data!$G$9="squeeze",A163&lt;Data!$G$11*0.25),$H$32,1)*$C$30*$C$13)*($C$14*$C$12),"")</f>
        <v>-1.8060682282981221E-5</v>
      </c>
      <c r="J163" s="42">
        <f ca="1">IFERROR(IF(Data!$C$6="Real",B163,I163+J162+($C$14*$C$12)*(NORMINV(RAND(),$C$15,CHOOSE($G$13,$C$13,F163,G163)))),"")</f>
        <v>1.3472434646740969</v>
      </c>
      <c r="K163" s="88">
        <f>IF(ISNUMBER(A163), IF($G$16="fixed",$G$17,MIN(H163*Data!$C$7*$C$16*0.5,$C$17*Data!$C$7))*$C$12,"")</f>
        <v>8.0000000000000007E-5</v>
      </c>
      <c r="L163" s="42">
        <f t="shared" ca="1" si="74"/>
        <v>1.3472434646740969</v>
      </c>
      <c r="M163" s="44">
        <f t="shared" ca="1" si="75"/>
        <v>1.347283464674097</v>
      </c>
      <c r="N163" s="44">
        <f t="shared" ca="1" si="76"/>
        <v>1.3472034646740969</v>
      </c>
      <c r="O163" s="108">
        <f t="shared" ca="1" si="51"/>
        <v>0.24082566891025267</v>
      </c>
      <c r="P163" s="102">
        <f t="shared" ca="1" si="52"/>
        <v>1.9998672134945341</v>
      </c>
      <c r="Q163" s="102">
        <f t="shared" ca="1" si="53"/>
        <v>-3.9617185834532109E-2</v>
      </c>
      <c r="R163" s="120">
        <f t="shared" ca="1" si="71"/>
        <v>1</v>
      </c>
      <c r="S163" s="54">
        <f t="shared" ca="1" si="72"/>
        <v>0</v>
      </c>
      <c r="T163" s="5">
        <f t="shared" ca="1" si="54"/>
        <v>1.3475392670087669</v>
      </c>
      <c r="U163" s="152">
        <f t="shared" ca="1" si="55"/>
        <v>1.3475392670087669</v>
      </c>
      <c r="V163" s="152">
        <f t="shared" ca="1" si="56"/>
        <v>1.3461497801954754</v>
      </c>
      <c r="W163" s="153">
        <f t="shared" ca="1" si="57"/>
        <v>0</v>
      </c>
      <c r="X163" s="153">
        <f t="shared" ca="1" si="58"/>
        <v>0</v>
      </c>
      <c r="Y163" s="153">
        <f t="shared" ca="1" si="59"/>
        <v>0</v>
      </c>
      <c r="Z163" s="153">
        <f t="shared" ca="1" si="60"/>
        <v>0</v>
      </c>
      <c r="AA163" s="152" t="str">
        <f t="shared" ca="1" si="61"/>
        <v/>
      </c>
      <c r="AB163" s="152" t="str">
        <f t="shared" ca="1" si="62"/>
        <v/>
      </c>
      <c r="AC163" s="154" t="str">
        <f t="shared" ca="1" si="63"/>
        <v/>
      </c>
      <c r="AD163" s="154" t="str">
        <f t="shared" ca="1" si="64"/>
        <v/>
      </c>
      <c r="AE163" s="3">
        <f t="shared" ca="1" si="65"/>
        <v>0</v>
      </c>
      <c r="AF163" s="3">
        <f t="shared" ca="1" si="66"/>
        <v>0</v>
      </c>
      <c r="AG163" s="3" t="str">
        <f t="shared" ca="1" si="73"/>
        <v>N</v>
      </c>
      <c r="AH163" s="4" t="str">
        <f t="shared" ca="1" si="67"/>
        <v/>
      </c>
      <c r="AI163" s="75">
        <f t="shared" ca="1" si="68"/>
        <v>0</v>
      </c>
      <c r="AJ163" s="75">
        <f t="shared" ca="1" si="69"/>
        <v>0</v>
      </c>
    </row>
    <row r="164" spans="1:36">
      <c r="A164" s="41">
        <f t="shared" si="70"/>
        <v>98</v>
      </c>
      <c r="B164" s="150">
        <f>IF(ISNUMBER(A164),INDEX('MetaTrader Import'!$H$13:$J$5893,TRUNC(((A164-$A$39+1)-1)/3)+1,MOD((A164-$A$39+1)-1,3)+1),"")</f>
        <v>0</v>
      </c>
      <c r="C164" s="43">
        <f t="shared" ca="1" si="47"/>
        <v>21.998179417965023</v>
      </c>
      <c r="D164" s="43">
        <f t="shared" ca="1" si="48"/>
        <v>-0.11869890209188227</v>
      </c>
      <c r="E164" s="43">
        <f t="shared" ca="1" si="49"/>
        <v>21.879480515873141</v>
      </c>
      <c r="F164" s="43">
        <f t="shared" ca="1" si="50"/>
        <v>2.187948051587314</v>
      </c>
      <c r="G164" s="43">
        <f>IF(A164&lt;&gt;"",IF(A164&lt;Data!$G$11*0.25,$C$13/$G$32,IF(A164&gt;Data!$G$11*0.25,$C$13,$C$13*10)),"")</f>
        <v>1</v>
      </c>
      <c r="H164" s="43">
        <f>IF(A164&lt;&gt;"",IF(Data!$G$9="constant",$C$13,IF(Data!$G$9="squeeze",G164,F164)),"")</f>
        <v>1</v>
      </c>
      <c r="I164" s="38">
        <f ca="1">IF(ISNUMBER(A164),NORMINV(RAND(),0,IF(AND(Data!$G$9="squeeze",A164&lt;Data!$G$11*0.25),$H$32,1)*$C$30*$C$13)*($C$14*$C$12),"")</f>
        <v>6.7667578213939918E-6</v>
      </c>
      <c r="J164" s="42">
        <f ca="1">IFERROR(IF(Data!$C$6="Real",B164,I164+J163+($C$14*$C$12)*(NORMINV(RAND(),$C$15,CHOOSE($G$13,$C$13,F164,G164)))),"")</f>
        <v>1.3477883861100775</v>
      </c>
      <c r="K164" s="88">
        <f>IF(ISNUMBER(A164), IF($G$16="fixed",$G$17,MIN(H164*Data!$C$7*$C$16*0.5,$C$17*Data!$C$7))*$C$12,"")</f>
        <v>8.0000000000000007E-5</v>
      </c>
      <c r="L164" s="42">
        <f t="shared" ca="1" si="74"/>
        <v>1.3477883861100775</v>
      </c>
      <c r="M164" s="44">
        <f t="shared" ca="1" si="75"/>
        <v>1.3478283861100775</v>
      </c>
      <c r="N164" s="44">
        <f t="shared" ca="1" si="76"/>
        <v>1.3477483861100774</v>
      </c>
      <c r="O164" s="108">
        <f t="shared" ca="1" si="51"/>
        <v>0.35941552495391949</v>
      </c>
      <c r="P164" s="102">
        <f t="shared" ca="1" si="52"/>
        <v>2.8506076817830182</v>
      </c>
      <c r="Q164" s="102">
        <f t="shared" ca="1" si="53"/>
        <v>-3.0193045496924739E-2</v>
      </c>
      <c r="R164" s="120">
        <f t="shared" ca="1" si="71"/>
        <v>1</v>
      </c>
      <c r="S164" s="54">
        <f t="shared" ca="1" si="72"/>
        <v>0</v>
      </c>
      <c r="T164" s="5">
        <f t="shared" ca="1" si="54"/>
        <v>1.3475392670087669</v>
      </c>
      <c r="U164" s="152">
        <f t="shared" ca="1" si="55"/>
        <v>1.3478283861100775</v>
      </c>
      <c r="V164" s="152">
        <f t="shared" ca="1" si="56"/>
        <v>1.3461497801954754</v>
      </c>
      <c r="W164" s="153">
        <f t="shared" ca="1" si="57"/>
        <v>0</v>
      </c>
      <c r="X164" s="153">
        <f t="shared" ca="1" si="58"/>
        <v>0</v>
      </c>
      <c r="Y164" s="153">
        <f t="shared" ca="1" si="59"/>
        <v>0</v>
      </c>
      <c r="Z164" s="153">
        <f t="shared" ca="1" si="60"/>
        <v>0</v>
      </c>
      <c r="AA164" s="152" t="str">
        <f t="shared" ca="1" si="61"/>
        <v/>
      </c>
      <c r="AB164" s="152" t="str">
        <f t="shared" ca="1" si="62"/>
        <v/>
      </c>
      <c r="AC164" s="154" t="str">
        <f t="shared" ca="1" si="63"/>
        <v/>
      </c>
      <c r="AD164" s="154" t="str">
        <f t="shared" ca="1" si="64"/>
        <v/>
      </c>
      <c r="AE164" s="3">
        <f t="shared" ca="1" si="65"/>
        <v>0</v>
      </c>
      <c r="AF164" s="3">
        <f t="shared" ca="1" si="66"/>
        <v>0</v>
      </c>
      <c r="AG164" s="3" t="str">
        <f t="shared" ca="1" si="73"/>
        <v>N</v>
      </c>
      <c r="AH164" s="4" t="str">
        <f t="shared" ca="1" si="67"/>
        <v/>
      </c>
      <c r="AI164" s="75">
        <f t="shared" ca="1" si="68"/>
        <v>0</v>
      </c>
      <c r="AJ164" s="75">
        <f t="shared" ca="1" si="69"/>
        <v>0</v>
      </c>
    </row>
    <row r="165" spans="1:36">
      <c r="A165" s="41">
        <f t="shared" si="70"/>
        <v>99</v>
      </c>
      <c r="B165" s="150">
        <f>IF(ISNUMBER(A165),INDEX('MetaTrader Import'!$H$13:$J$5893,TRUNC(((A165-$A$39+1)-1)/3)+1,MOD((A165-$A$39+1)-1,3)+1),"")</f>
        <v>0</v>
      </c>
      <c r="C165" s="43">
        <f t="shared" ca="1" si="47"/>
        <v>21.879480515873141</v>
      </c>
      <c r="D165" s="43">
        <f t="shared" ca="1" si="48"/>
        <v>0.27772553474796757</v>
      </c>
      <c r="E165" s="43">
        <f t="shared" ca="1" si="49"/>
        <v>22.157206050621109</v>
      </c>
      <c r="F165" s="43">
        <f t="shared" ca="1" si="50"/>
        <v>2.2157206050621108</v>
      </c>
      <c r="G165" s="43">
        <f>IF(A165&lt;&gt;"",IF(A165&lt;Data!$G$11*0.25,$C$13/$G$32,IF(A165&gt;Data!$G$11*0.25,$C$13,$C$13*10)),"")</f>
        <v>1</v>
      </c>
      <c r="H165" s="43">
        <f>IF(A165&lt;&gt;"",IF(Data!$G$9="constant",$C$13,IF(Data!$G$9="squeeze",G165,F165)),"")</f>
        <v>1</v>
      </c>
      <c r="I165" s="38">
        <f ca="1">IF(ISNUMBER(A165),NORMINV(RAND(),0,IF(AND(Data!$G$9="squeeze",A165&lt;Data!$G$11*0.25),$H$32,1)*$C$30*$C$13)*($C$14*$C$12),"")</f>
        <v>2.5541831916536895E-5</v>
      </c>
      <c r="J165" s="42">
        <f ca="1">IFERROR(IF(Data!$C$6="Real",B165,I165+J164+($C$14*$C$12)*(NORMINV(RAND(),$C$15,CHOOSE($G$13,$C$13,F165,G165)))),"")</f>
        <v>1.3480593883058145</v>
      </c>
      <c r="K165" s="88">
        <f>IF(ISNUMBER(A165), IF($G$16="fixed",$G$17,MIN(H165*Data!$C$7*$C$16*0.5,$C$17*Data!$C$7))*$C$12,"")</f>
        <v>8.0000000000000007E-5</v>
      </c>
      <c r="L165" s="42">
        <f t="shared" ca="1" si="74"/>
        <v>1.3480593883058145</v>
      </c>
      <c r="M165" s="44">
        <f t="shared" ca="1" si="75"/>
        <v>1.3480993883058145</v>
      </c>
      <c r="N165" s="44">
        <f t="shared" ca="1" si="76"/>
        <v>1.3480193883058145</v>
      </c>
      <c r="O165" s="108">
        <f t="shared" ca="1" si="51"/>
        <v>0.58051586040537762</v>
      </c>
      <c r="P165" s="102">
        <f t="shared" ca="1" si="52"/>
        <v>3.9671513026110667</v>
      </c>
      <c r="Q165" s="102">
        <f t="shared" ca="1" si="53"/>
        <v>7.239670784161459E-3</v>
      </c>
      <c r="R165" s="120">
        <f t="shared" ca="1" si="71"/>
        <v>1</v>
      </c>
      <c r="S165" s="54">
        <f t="shared" ca="1" si="72"/>
        <v>0</v>
      </c>
      <c r="T165" s="5">
        <f t="shared" ca="1" si="54"/>
        <v>1.3475392670087669</v>
      </c>
      <c r="U165" s="152">
        <f t="shared" ca="1" si="55"/>
        <v>1.3480993883058145</v>
      </c>
      <c r="V165" s="152">
        <f t="shared" ca="1" si="56"/>
        <v>1.3461497801954754</v>
      </c>
      <c r="W165" s="153">
        <f t="shared" ca="1" si="57"/>
        <v>0</v>
      </c>
      <c r="X165" s="153">
        <f t="shared" ca="1" si="58"/>
        <v>0</v>
      </c>
      <c r="Y165" s="153">
        <f t="shared" ca="1" si="59"/>
        <v>0</v>
      </c>
      <c r="Z165" s="153">
        <f t="shared" ca="1" si="60"/>
        <v>0</v>
      </c>
      <c r="AA165" s="152" t="str">
        <f t="shared" ca="1" si="61"/>
        <v/>
      </c>
      <c r="AB165" s="152" t="str">
        <f t="shared" ca="1" si="62"/>
        <v/>
      </c>
      <c r="AC165" s="154" t="str">
        <f t="shared" ca="1" si="63"/>
        <v/>
      </c>
      <c r="AD165" s="154" t="str">
        <f t="shared" ca="1" si="64"/>
        <v/>
      </c>
      <c r="AE165" s="3">
        <f t="shared" ca="1" si="65"/>
        <v>0</v>
      </c>
      <c r="AF165" s="3">
        <f t="shared" ca="1" si="66"/>
        <v>0</v>
      </c>
      <c r="AG165" s="3" t="str">
        <f t="shared" ca="1" si="73"/>
        <v>N</v>
      </c>
      <c r="AH165" s="4" t="str">
        <f t="shared" ca="1" si="67"/>
        <v/>
      </c>
      <c r="AI165" s="75">
        <f t="shared" ca="1" si="68"/>
        <v>0</v>
      </c>
      <c r="AJ165" s="75">
        <f t="shared" ca="1" si="69"/>
        <v>0</v>
      </c>
    </row>
    <row r="166" spans="1:36">
      <c r="A166" s="41">
        <f t="shared" si="70"/>
        <v>100</v>
      </c>
      <c r="B166" s="150">
        <f>IF(ISNUMBER(A166),INDEX('MetaTrader Import'!$H$13:$J$5893,TRUNC(((A166-$A$39+1)-1)/3)+1,MOD((A166-$A$39+1)-1,3)+1),"")</f>
        <v>0</v>
      </c>
      <c r="C166" s="43">
        <f t="shared" ca="1" si="47"/>
        <v>22.157206050621109</v>
      </c>
      <c r="D166" s="43">
        <f t="shared" ca="1" si="48"/>
        <v>1.111274643459695</v>
      </c>
      <c r="E166" s="43">
        <f t="shared" ca="1" si="49"/>
        <v>23.268480694080804</v>
      </c>
      <c r="F166" s="43">
        <f t="shared" ca="1" si="50"/>
        <v>2.3268480694080802</v>
      </c>
      <c r="G166" s="43">
        <f>IF(A166&lt;&gt;"",IF(A166&lt;Data!$G$11*0.25,$C$13/$G$32,IF(A166&gt;Data!$G$11*0.25,$C$13,$C$13*10)),"")</f>
        <v>1</v>
      </c>
      <c r="H166" s="43">
        <f>IF(A166&lt;&gt;"",IF(Data!$G$9="constant",$C$13,IF(Data!$G$9="squeeze",G166,F166)),"")</f>
        <v>1</v>
      </c>
      <c r="I166" s="38">
        <f ca="1">IF(ISNUMBER(A166),NORMINV(RAND(),0,IF(AND(Data!$G$9="squeeze",A166&lt;Data!$G$11*0.25),$H$32,1)*$C$30*$C$13)*($C$14*$C$12),"")</f>
        <v>-9.7005868445938572E-5</v>
      </c>
      <c r="J166" s="42">
        <f ca="1">IFERROR(IF(Data!$C$6="Real",B166,I166+J165+($C$14*$C$12)*(NORMINV(RAND(),$C$15,CHOOSE($G$13,$C$13,F166,G166)))),"")</f>
        <v>1.3480248130066212</v>
      </c>
      <c r="K166" s="88">
        <f>IF(ISNUMBER(A166), IF($G$16="fixed",$G$17,MIN(H166*Data!$C$7*$C$16*0.5,$C$17*Data!$C$7))*$C$12,"")</f>
        <v>8.0000000000000007E-5</v>
      </c>
      <c r="L166" s="42">
        <f t="shared" ca="1" si="74"/>
        <v>1.3480248130066212</v>
      </c>
      <c r="M166" s="44">
        <f t="shared" ca="1" si="75"/>
        <v>1.3480648130066213</v>
      </c>
      <c r="N166" s="44">
        <f t="shared" ca="1" si="76"/>
        <v>1.3479848130066212</v>
      </c>
      <c r="O166" s="108">
        <f t="shared" ca="1" si="51"/>
        <v>0.76020275865290587</v>
      </c>
      <c r="P166" s="102">
        <f t="shared" ca="1" si="52"/>
        <v>4.6406214829560737</v>
      </c>
      <c r="Q166" s="102">
        <f t="shared" ca="1" si="53"/>
        <v>5.6804912979936041E-2</v>
      </c>
      <c r="R166" s="120">
        <f t="shared" ca="1" si="71"/>
        <v>1</v>
      </c>
      <c r="S166" s="54">
        <f t="shared" ca="1" si="72"/>
        <v>0</v>
      </c>
      <c r="T166" s="5">
        <f t="shared" ca="1" si="54"/>
        <v>1.3475392670087669</v>
      </c>
      <c r="U166" s="152">
        <f t="shared" ca="1" si="55"/>
        <v>1.3480993883058145</v>
      </c>
      <c r="V166" s="152">
        <f t="shared" ca="1" si="56"/>
        <v>1.3461497801954754</v>
      </c>
      <c r="W166" s="153">
        <f t="shared" ca="1" si="57"/>
        <v>0</v>
      </c>
      <c r="X166" s="153">
        <f t="shared" ca="1" si="58"/>
        <v>0</v>
      </c>
      <c r="Y166" s="153">
        <f t="shared" ca="1" si="59"/>
        <v>0</v>
      </c>
      <c r="Z166" s="153">
        <f t="shared" ca="1" si="60"/>
        <v>0</v>
      </c>
      <c r="AA166" s="152" t="str">
        <f t="shared" ca="1" si="61"/>
        <v/>
      </c>
      <c r="AB166" s="152" t="str">
        <f t="shared" ca="1" si="62"/>
        <v/>
      </c>
      <c r="AC166" s="154" t="str">
        <f t="shared" ca="1" si="63"/>
        <v/>
      </c>
      <c r="AD166" s="154" t="str">
        <f t="shared" ca="1" si="64"/>
        <v/>
      </c>
      <c r="AE166" s="3">
        <f t="shared" ca="1" si="65"/>
        <v>0</v>
      </c>
      <c r="AF166" s="3">
        <f t="shared" ca="1" si="66"/>
        <v>0</v>
      </c>
      <c r="AG166" s="3" t="str">
        <f t="shared" ca="1" si="73"/>
        <v>N</v>
      </c>
      <c r="AH166" s="4" t="str">
        <f t="shared" ca="1" si="67"/>
        <v/>
      </c>
      <c r="AI166" s="75">
        <f t="shared" ca="1" si="68"/>
        <v>0</v>
      </c>
      <c r="AJ166" s="75">
        <f t="shared" ca="1" si="69"/>
        <v>0</v>
      </c>
    </row>
    <row r="167" spans="1:36">
      <c r="A167" s="41">
        <f t="shared" si="70"/>
        <v>101</v>
      </c>
      <c r="B167" s="150">
        <f>IF(ISNUMBER(A167),INDEX('MetaTrader Import'!$H$13:$J$5893,TRUNC(((A167-$A$39+1)-1)/3)+1,MOD((A167-$A$39+1)-1,3)+1),"")</f>
        <v>0</v>
      </c>
      <c r="C167" s="43">
        <f t="shared" ca="1" si="47"/>
        <v>23.268480694080804</v>
      </c>
      <c r="D167" s="43">
        <f t="shared" ca="1" si="48"/>
        <v>2.7412634028635998</v>
      </c>
      <c r="E167" s="43">
        <f t="shared" ca="1" si="49"/>
        <v>26.009744096944402</v>
      </c>
      <c r="F167" s="43">
        <f t="shared" ca="1" si="50"/>
        <v>2.60097440969444</v>
      </c>
      <c r="G167" s="43">
        <f>IF(A167&lt;&gt;"",IF(A167&lt;Data!$G$11*0.25,$C$13/$G$32,IF(A167&gt;Data!$G$11*0.25,$C$13,$C$13*10)),"")</f>
        <v>1</v>
      </c>
      <c r="H167" s="43">
        <f>IF(A167&lt;&gt;"",IF(Data!$G$9="constant",$C$13,IF(Data!$G$9="squeeze",G167,F167)),"")</f>
        <v>1</v>
      </c>
      <c r="I167" s="38">
        <f ca="1">IF(ISNUMBER(A167),NORMINV(RAND(),0,IF(AND(Data!$G$9="squeeze",A167&lt;Data!$G$11*0.25),$H$32,1)*$C$30*$C$13)*($C$14*$C$12),"")</f>
        <v>1.3284148352657245E-5</v>
      </c>
      <c r="J167" s="42">
        <f ca="1">IFERROR(IF(Data!$C$6="Real",B167,I167+J166+($C$14*$C$12)*(NORMINV(RAND(),$C$15,CHOOSE($G$13,$C$13,F167,G167)))),"")</f>
        <v>1.3480155614966642</v>
      </c>
      <c r="K167" s="88">
        <f>IF(ISNUMBER(A167), IF($G$16="fixed",$G$17,MIN(H167*Data!$C$7*$C$16*0.5,$C$17*Data!$C$7))*$C$12,"")</f>
        <v>8.0000000000000007E-5</v>
      </c>
      <c r="L167" s="42">
        <f t="shared" ca="1" si="74"/>
        <v>1.3480155614966642</v>
      </c>
      <c r="M167" s="44">
        <f t="shared" ca="1" si="75"/>
        <v>1.3480555614966643</v>
      </c>
      <c r="N167" s="44">
        <f t="shared" ca="1" si="76"/>
        <v>1.3479755614966642</v>
      </c>
      <c r="O167" s="108">
        <f t="shared" ca="1" si="51"/>
        <v>0.89055853676071683</v>
      </c>
      <c r="P167" s="102">
        <f t="shared" ca="1" si="52"/>
        <v>5.0749498172880694</v>
      </c>
      <c r="Q167" s="102">
        <f t="shared" ca="1" si="53"/>
        <v>0.11083921276957825</v>
      </c>
      <c r="R167" s="120">
        <f t="shared" ca="1" si="71"/>
        <v>1</v>
      </c>
      <c r="S167" s="54">
        <f t="shared" ca="1" si="72"/>
        <v>0</v>
      </c>
      <c r="T167" s="5">
        <f t="shared" ca="1" si="54"/>
        <v>1.3475392670087669</v>
      </c>
      <c r="U167" s="152">
        <f t="shared" ca="1" si="55"/>
        <v>1.3480993883058145</v>
      </c>
      <c r="V167" s="152">
        <f t="shared" ca="1" si="56"/>
        <v>1.3461497801954754</v>
      </c>
      <c r="W167" s="153">
        <f t="shared" ca="1" si="57"/>
        <v>0</v>
      </c>
      <c r="X167" s="153">
        <f t="shared" ca="1" si="58"/>
        <v>0</v>
      </c>
      <c r="Y167" s="153">
        <f t="shared" ca="1" si="59"/>
        <v>0</v>
      </c>
      <c r="Z167" s="153">
        <f t="shared" ca="1" si="60"/>
        <v>0</v>
      </c>
      <c r="AA167" s="152" t="str">
        <f t="shared" ca="1" si="61"/>
        <v/>
      </c>
      <c r="AB167" s="152" t="str">
        <f t="shared" ca="1" si="62"/>
        <v/>
      </c>
      <c r="AC167" s="154" t="str">
        <f t="shared" ca="1" si="63"/>
        <v/>
      </c>
      <c r="AD167" s="154" t="str">
        <f t="shared" ca="1" si="64"/>
        <v/>
      </c>
      <c r="AE167" s="3">
        <f t="shared" ca="1" si="65"/>
        <v>0</v>
      </c>
      <c r="AF167" s="3">
        <f t="shared" ca="1" si="66"/>
        <v>0</v>
      </c>
      <c r="AG167" s="3" t="str">
        <f t="shared" ca="1" si="73"/>
        <v>N</v>
      </c>
      <c r="AH167" s="4" t="str">
        <f t="shared" ca="1" si="67"/>
        <v/>
      </c>
      <c r="AI167" s="75">
        <f t="shared" ca="1" si="68"/>
        <v>0</v>
      </c>
      <c r="AJ167" s="75">
        <f t="shared" ca="1" si="69"/>
        <v>0</v>
      </c>
    </row>
    <row r="168" spans="1:36">
      <c r="A168" s="41">
        <f t="shared" si="70"/>
        <v>102</v>
      </c>
      <c r="B168" s="150">
        <f>IF(ISNUMBER(A168),INDEX('MetaTrader Import'!$H$13:$J$5893,TRUNC(((A168-$A$39+1)-1)/3)+1,MOD((A168-$A$39+1)-1,3)+1),"")</f>
        <v>0</v>
      </c>
      <c r="C168" s="43">
        <f t="shared" ca="1" si="47"/>
        <v>26.009744096944402</v>
      </c>
      <c r="D168" s="43">
        <f t="shared" ca="1" si="48"/>
        <v>0.75313576185623798</v>
      </c>
      <c r="E168" s="43">
        <f t="shared" ca="1" si="49"/>
        <v>26.762879858800641</v>
      </c>
      <c r="F168" s="43">
        <f t="shared" ca="1" si="50"/>
        <v>2.6762879858800641</v>
      </c>
      <c r="G168" s="43">
        <f>IF(A168&lt;&gt;"",IF(A168&lt;Data!$G$11*0.25,$C$13/$G$32,IF(A168&gt;Data!$G$11*0.25,$C$13,$C$13*10)),"")</f>
        <v>1</v>
      </c>
      <c r="H168" s="43">
        <f>IF(A168&lt;&gt;"",IF(Data!$G$9="constant",$C$13,IF(Data!$G$9="squeeze",G168,F168)),"")</f>
        <v>1</v>
      </c>
      <c r="I168" s="38">
        <f ca="1">IF(ISNUMBER(A168),NORMINV(RAND(),0,IF(AND(Data!$G$9="squeeze",A168&lt;Data!$G$11*0.25),$H$32,1)*$C$30*$C$13)*($C$14*$C$12),"")</f>
        <v>-1.5929403632675536E-4</v>
      </c>
      <c r="J168" s="42">
        <f ca="1">IFERROR(IF(Data!$C$6="Real",B168,I168+J167+($C$14*$C$12)*(NORMINV(RAND(),$C$15,CHOOSE($G$13,$C$13,F168,G168)))),"")</f>
        <v>1.3475646554934042</v>
      </c>
      <c r="K168" s="88">
        <f>IF(ISNUMBER(A168), IF($G$16="fixed",$G$17,MIN(H168*Data!$C$7*$C$16*0.5,$C$17*Data!$C$7))*$C$12,"")</f>
        <v>8.0000000000000007E-5</v>
      </c>
      <c r="L168" s="42">
        <f t="shared" ca="1" si="74"/>
        <v>1.3475646554934042</v>
      </c>
      <c r="M168" s="44">
        <f t="shared" ca="1" si="75"/>
        <v>1.3476046554934042</v>
      </c>
      <c r="N168" s="44">
        <f t="shared" ca="1" si="76"/>
        <v>1.3475246554934042</v>
      </c>
      <c r="O168" s="108">
        <f t="shared" ca="1" si="51"/>
        <v>0.82659382203090614</v>
      </c>
      <c r="P168" s="102">
        <f t="shared" ca="1" si="52"/>
        <v>4.9219245451424394</v>
      </c>
      <c r="Q168" s="102">
        <f t="shared" ca="1" si="53"/>
        <v>0.1510639685710283</v>
      </c>
      <c r="R168" s="120">
        <f t="shared" ca="1" si="71"/>
        <v>1</v>
      </c>
      <c r="S168" s="54">
        <f t="shared" ca="1" si="72"/>
        <v>0</v>
      </c>
      <c r="T168" s="5">
        <f t="shared" ca="1" si="54"/>
        <v>1.3475392670087669</v>
      </c>
      <c r="U168" s="152">
        <f t="shared" ca="1" si="55"/>
        <v>1.3480993883058145</v>
      </c>
      <c r="V168" s="152">
        <f t="shared" ca="1" si="56"/>
        <v>1.3461497801954754</v>
      </c>
      <c r="W168" s="153">
        <f t="shared" ca="1" si="57"/>
        <v>0</v>
      </c>
      <c r="X168" s="153">
        <f t="shared" ca="1" si="58"/>
        <v>0</v>
      </c>
      <c r="Y168" s="153">
        <f t="shared" ca="1" si="59"/>
        <v>0</v>
      </c>
      <c r="Z168" s="153">
        <f t="shared" ca="1" si="60"/>
        <v>0</v>
      </c>
      <c r="AA168" s="152" t="str">
        <f t="shared" ca="1" si="61"/>
        <v/>
      </c>
      <c r="AB168" s="152" t="str">
        <f t="shared" ca="1" si="62"/>
        <v/>
      </c>
      <c r="AC168" s="154" t="str">
        <f t="shared" ca="1" si="63"/>
        <v/>
      </c>
      <c r="AD168" s="154" t="str">
        <f t="shared" ca="1" si="64"/>
        <v/>
      </c>
      <c r="AE168" s="3">
        <f t="shared" ca="1" si="65"/>
        <v>0</v>
      </c>
      <c r="AF168" s="3">
        <f t="shared" ca="1" si="66"/>
        <v>0</v>
      </c>
      <c r="AG168" s="3" t="str">
        <f t="shared" ca="1" si="73"/>
        <v>N</v>
      </c>
      <c r="AH168" s="4" t="str">
        <f t="shared" ca="1" si="67"/>
        <v/>
      </c>
      <c r="AI168" s="75">
        <f t="shared" ca="1" si="68"/>
        <v>0</v>
      </c>
      <c r="AJ168" s="75">
        <f t="shared" ca="1" si="69"/>
        <v>0</v>
      </c>
    </row>
    <row r="169" spans="1:36">
      <c r="A169" s="41">
        <f t="shared" si="70"/>
        <v>103</v>
      </c>
      <c r="B169" s="150">
        <f>IF(ISNUMBER(A169),INDEX('MetaTrader Import'!$H$13:$J$5893,TRUNC(((A169-$A$39+1)-1)/3)+1,MOD((A169-$A$39+1)-1,3)+1),"")</f>
        <v>0</v>
      </c>
      <c r="C169" s="43">
        <f t="shared" ca="1" si="47"/>
        <v>26.762879858800641</v>
      </c>
      <c r="D169" s="43">
        <f t="shared" ca="1" si="48"/>
        <v>-0.83309600517658677</v>
      </c>
      <c r="E169" s="43">
        <f t="shared" ca="1" si="49"/>
        <v>25.929783853624055</v>
      </c>
      <c r="F169" s="43">
        <f t="shared" ca="1" si="50"/>
        <v>2.5929783853624055</v>
      </c>
      <c r="G169" s="43">
        <f>IF(A169&lt;&gt;"",IF(A169&lt;Data!$G$11*0.25,$C$13/$G$32,IF(A169&gt;Data!$G$11*0.25,$C$13,$C$13*10)),"")</f>
        <v>1</v>
      </c>
      <c r="H169" s="43">
        <f>IF(A169&lt;&gt;"",IF(Data!$G$9="constant",$C$13,IF(Data!$G$9="squeeze",G169,F169)),"")</f>
        <v>1</v>
      </c>
      <c r="I169" s="38">
        <f ca="1">IF(ISNUMBER(A169),NORMINV(RAND(),0,IF(AND(Data!$G$9="squeeze",A169&lt;Data!$G$11*0.25),$H$32,1)*$C$30*$C$13)*($C$14*$C$12),"")</f>
        <v>2.683690009590245E-5</v>
      </c>
      <c r="J169" s="42">
        <f ca="1">IFERROR(IF(Data!$C$6="Real",B169,I169+J168+($C$14*$C$12)*(NORMINV(RAND(),$C$15,CHOOSE($G$13,$C$13,F169,G169)))),"")</f>
        <v>1.3472693716333604</v>
      </c>
      <c r="K169" s="88">
        <f>IF(ISNUMBER(A169), IF($G$16="fixed",$G$17,MIN(H169*Data!$C$7*$C$16*0.5,$C$17*Data!$C$7))*$C$12,"")</f>
        <v>8.0000000000000007E-5</v>
      </c>
      <c r="L169" s="42">
        <f t="shared" ca="1" si="74"/>
        <v>1.3472693716333604</v>
      </c>
      <c r="M169" s="44">
        <f t="shared" ca="1" si="75"/>
        <v>1.3473093716333604</v>
      </c>
      <c r="N169" s="44">
        <f t="shared" ca="1" si="76"/>
        <v>1.3472293716333603</v>
      </c>
      <c r="O169" s="108">
        <f t="shared" ca="1" si="51"/>
        <v>0.71595737894598299</v>
      </c>
      <c r="P169" s="102">
        <f t="shared" ca="1" si="52"/>
        <v>4.8022535003793108</v>
      </c>
      <c r="Q169" s="102">
        <f t="shared" ca="1" si="53"/>
        <v>0.18012020242074331</v>
      </c>
      <c r="R169" s="120">
        <f t="shared" ca="1" si="71"/>
        <v>1</v>
      </c>
      <c r="S169" s="54">
        <f t="shared" ca="1" si="72"/>
        <v>0</v>
      </c>
      <c r="T169" s="5">
        <f t="shared" ca="1" si="54"/>
        <v>1.3475392670087669</v>
      </c>
      <c r="U169" s="152">
        <f t="shared" ca="1" si="55"/>
        <v>1.3480993883058145</v>
      </c>
      <c r="V169" s="152">
        <f t="shared" ca="1" si="56"/>
        <v>1.3461497801954754</v>
      </c>
      <c r="W169" s="153">
        <f t="shared" ca="1" si="57"/>
        <v>0</v>
      </c>
      <c r="X169" s="153">
        <f t="shared" ca="1" si="58"/>
        <v>0</v>
      </c>
      <c r="Y169" s="153">
        <f t="shared" ca="1" si="59"/>
        <v>0</v>
      </c>
      <c r="Z169" s="153">
        <f t="shared" ca="1" si="60"/>
        <v>0</v>
      </c>
      <c r="AA169" s="152" t="str">
        <f t="shared" ca="1" si="61"/>
        <v/>
      </c>
      <c r="AB169" s="152" t="str">
        <f t="shared" ca="1" si="62"/>
        <v/>
      </c>
      <c r="AC169" s="154" t="str">
        <f t="shared" ca="1" si="63"/>
        <v/>
      </c>
      <c r="AD169" s="154" t="str">
        <f t="shared" ca="1" si="64"/>
        <v/>
      </c>
      <c r="AE169" s="3">
        <f t="shared" ca="1" si="65"/>
        <v>0</v>
      </c>
      <c r="AF169" s="3">
        <f t="shared" ca="1" si="66"/>
        <v>0</v>
      </c>
      <c r="AG169" s="3" t="str">
        <f t="shared" ca="1" si="73"/>
        <v>N</v>
      </c>
      <c r="AH169" s="4" t="str">
        <f t="shared" ca="1" si="67"/>
        <v/>
      </c>
      <c r="AI169" s="75">
        <f t="shared" ca="1" si="68"/>
        <v>0</v>
      </c>
      <c r="AJ169" s="75">
        <f t="shared" ca="1" si="69"/>
        <v>0</v>
      </c>
    </row>
    <row r="170" spans="1:36">
      <c r="A170" s="41">
        <f t="shared" si="70"/>
        <v>104</v>
      </c>
      <c r="B170" s="150">
        <f>IF(ISNUMBER(A170),INDEX('MetaTrader Import'!$H$13:$J$5893,TRUNC(((A170-$A$39+1)-1)/3)+1,MOD((A170-$A$39+1)-1,3)+1),"")</f>
        <v>0</v>
      </c>
      <c r="C170" s="43">
        <f t="shared" ca="1" si="47"/>
        <v>25.929783853624055</v>
      </c>
      <c r="D170" s="43">
        <f t="shared" ca="1" si="48"/>
        <v>-3.8707794750304059</v>
      </c>
      <c r="E170" s="43">
        <f t="shared" ca="1" si="49"/>
        <v>22.059004378593649</v>
      </c>
      <c r="F170" s="43">
        <f t="shared" ca="1" si="50"/>
        <v>2.205900437859365</v>
      </c>
      <c r="G170" s="43">
        <f>IF(A170&lt;&gt;"",IF(A170&lt;Data!$G$11*0.25,$C$13/$G$32,IF(A170&gt;Data!$G$11*0.25,$C$13,$C$13*10)),"")</f>
        <v>1</v>
      </c>
      <c r="H170" s="43">
        <f>IF(A170&lt;&gt;"",IF(Data!$G$9="constant",$C$13,IF(Data!$G$9="squeeze",G170,F170)),"")</f>
        <v>1</v>
      </c>
      <c r="I170" s="38">
        <f ca="1">IF(ISNUMBER(A170),NORMINV(RAND(),0,IF(AND(Data!$G$9="squeeze",A170&lt;Data!$G$11*0.25),$H$32,1)*$C$30*$C$13)*($C$14*$C$12),"")</f>
        <v>4.442415053653052E-5</v>
      </c>
      <c r="J170" s="42">
        <f ca="1">IFERROR(IF(Data!$C$6="Real",B170,I170+J169+($C$14*$C$12)*(NORMINV(RAND(),$C$15,CHOOSE($G$13,$C$13,F170,G170)))),"")</f>
        <v>1.3470972498704992</v>
      </c>
      <c r="K170" s="88">
        <f>IF(ISNUMBER(A170), IF($G$16="fixed",$G$17,MIN(H170*Data!$C$7*$C$16*0.5,$C$17*Data!$C$7))*$C$12,"")</f>
        <v>8.0000000000000007E-5</v>
      </c>
      <c r="L170" s="42">
        <f t="shared" ca="1" si="74"/>
        <v>1.3470972498704992</v>
      </c>
      <c r="M170" s="44">
        <f t="shared" ca="1" si="75"/>
        <v>1.3471372498704992</v>
      </c>
      <c r="N170" s="44">
        <f t="shared" ca="1" si="76"/>
        <v>1.3470572498704991</v>
      </c>
      <c r="O170" s="108">
        <f t="shared" ca="1" si="51"/>
        <v>0.60752971907406572</v>
      </c>
      <c r="P170" s="102">
        <f t="shared" ca="1" si="52"/>
        <v>4.7978347336151934</v>
      </c>
      <c r="Q170" s="102">
        <f t="shared" ca="1" si="53"/>
        <v>0.19767896680396213</v>
      </c>
      <c r="R170" s="120">
        <f t="shared" ca="1" si="71"/>
        <v>1</v>
      </c>
      <c r="S170" s="54">
        <f t="shared" ca="1" si="72"/>
        <v>0</v>
      </c>
      <c r="T170" s="5">
        <f t="shared" ca="1" si="54"/>
        <v>1.3475392670087669</v>
      </c>
      <c r="U170" s="152">
        <f t="shared" ca="1" si="55"/>
        <v>1.3480993883058145</v>
      </c>
      <c r="V170" s="152">
        <f t="shared" ca="1" si="56"/>
        <v>1.3461497801954754</v>
      </c>
      <c r="W170" s="153">
        <f t="shared" ca="1" si="57"/>
        <v>0</v>
      </c>
      <c r="X170" s="153">
        <f t="shared" ca="1" si="58"/>
        <v>0</v>
      </c>
      <c r="Y170" s="153">
        <f t="shared" ca="1" si="59"/>
        <v>0</v>
      </c>
      <c r="Z170" s="153">
        <f t="shared" ca="1" si="60"/>
        <v>0</v>
      </c>
      <c r="AA170" s="152" t="str">
        <f t="shared" ca="1" si="61"/>
        <v/>
      </c>
      <c r="AB170" s="152" t="str">
        <f t="shared" ca="1" si="62"/>
        <v/>
      </c>
      <c r="AC170" s="154" t="str">
        <f t="shared" ca="1" si="63"/>
        <v/>
      </c>
      <c r="AD170" s="154" t="str">
        <f t="shared" ca="1" si="64"/>
        <v/>
      </c>
      <c r="AE170" s="3">
        <f t="shared" ca="1" si="65"/>
        <v>0</v>
      </c>
      <c r="AF170" s="3">
        <f t="shared" ca="1" si="66"/>
        <v>0</v>
      </c>
      <c r="AG170" s="3" t="str">
        <f t="shared" ca="1" si="73"/>
        <v>N</v>
      </c>
      <c r="AH170" s="4" t="str">
        <f t="shared" ca="1" si="67"/>
        <v/>
      </c>
      <c r="AI170" s="75">
        <f t="shared" ca="1" si="68"/>
        <v>0</v>
      </c>
      <c r="AJ170" s="75">
        <f t="shared" ca="1" si="69"/>
        <v>0</v>
      </c>
    </row>
    <row r="171" spans="1:36">
      <c r="A171" s="41">
        <f t="shared" si="70"/>
        <v>105</v>
      </c>
      <c r="B171" s="150">
        <f>IF(ISNUMBER(A171),INDEX('MetaTrader Import'!$H$13:$J$5893,TRUNC(((A171-$A$39+1)-1)/3)+1,MOD((A171-$A$39+1)-1,3)+1),"")</f>
        <v>0</v>
      </c>
      <c r="C171" s="43">
        <f t="shared" ca="1" si="47"/>
        <v>22.059004378593649</v>
      </c>
      <c r="D171" s="43">
        <f t="shared" ca="1" si="48"/>
        <v>-0.60809972191785411</v>
      </c>
      <c r="E171" s="43">
        <f t="shared" ca="1" si="49"/>
        <v>21.450904656675796</v>
      </c>
      <c r="F171" s="43">
        <f t="shared" ca="1" si="50"/>
        <v>2.1450904656675798</v>
      </c>
      <c r="G171" s="43">
        <f>IF(A171&lt;&gt;"",IF(A171&lt;Data!$G$11*0.25,$C$13/$G$32,IF(A171&gt;Data!$G$11*0.25,$C$13,$C$13*10)),"")</f>
        <v>1</v>
      </c>
      <c r="H171" s="43">
        <f>IF(A171&lt;&gt;"",IF(Data!$G$9="constant",$C$13,IF(Data!$G$9="squeeze",G171,F171)),"")</f>
        <v>1</v>
      </c>
      <c r="I171" s="38">
        <f ca="1">IF(ISNUMBER(A171),NORMINV(RAND(),0,IF(AND(Data!$G$9="squeeze",A171&lt;Data!$G$11*0.25),$H$32,1)*$C$30*$C$13)*($C$14*$C$12),"")</f>
        <v>1.3161631511148001E-5</v>
      </c>
      <c r="J171" s="42">
        <f ca="1">IFERROR(IF(Data!$C$6="Real",B171,I171+J170+($C$14*$C$12)*(NORMINV(RAND(),$C$15,CHOOSE($G$13,$C$13,F171,G171)))),"")</f>
        <v>1.3471805207243153</v>
      </c>
      <c r="K171" s="88">
        <f>IF(ISNUMBER(A171), IF($G$16="fixed",$G$17,MIN(H171*Data!$C$7*$C$16*0.5,$C$17*Data!$C$7))*$C$12,"")</f>
        <v>8.0000000000000007E-5</v>
      </c>
      <c r="L171" s="42">
        <f t="shared" ca="1" si="74"/>
        <v>1.3471805207243153</v>
      </c>
      <c r="M171" s="44">
        <f t="shared" ca="1" si="75"/>
        <v>1.3472205207243153</v>
      </c>
      <c r="N171" s="44">
        <f t="shared" ca="1" si="76"/>
        <v>1.3471405207243152</v>
      </c>
      <c r="O171" s="108">
        <f t="shared" ca="1" si="51"/>
        <v>0.47303224169987462</v>
      </c>
      <c r="P171" s="102">
        <f t="shared" ca="1" si="52"/>
        <v>4.6995672910118609</v>
      </c>
      <c r="Q171" s="102">
        <f t="shared" ca="1" si="53"/>
        <v>0.2042649867233878</v>
      </c>
      <c r="R171" s="120">
        <f t="shared" ca="1" si="71"/>
        <v>1</v>
      </c>
      <c r="S171" s="54">
        <f t="shared" ca="1" si="72"/>
        <v>0</v>
      </c>
      <c r="T171" s="5">
        <f t="shared" ca="1" si="54"/>
        <v>1.3475392670087669</v>
      </c>
      <c r="U171" s="152">
        <f t="shared" ca="1" si="55"/>
        <v>1.3480993883058145</v>
      </c>
      <c r="V171" s="152">
        <f t="shared" ca="1" si="56"/>
        <v>1.3461497801954754</v>
      </c>
      <c r="W171" s="153">
        <f t="shared" ca="1" si="57"/>
        <v>0</v>
      </c>
      <c r="X171" s="153">
        <f t="shared" ca="1" si="58"/>
        <v>0</v>
      </c>
      <c r="Y171" s="153">
        <f t="shared" ca="1" si="59"/>
        <v>0</v>
      </c>
      <c r="Z171" s="153">
        <f t="shared" ca="1" si="60"/>
        <v>0</v>
      </c>
      <c r="AA171" s="152" t="str">
        <f t="shared" ca="1" si="61"/>
        <v/>
      </c>
      <c r="AB171" s="152" t="str">
        <f t="shared" ca="1" si="62"/>
        <v/>
      </c>
      <c r="AC171" s="154" t="str">
        <f t="shared" ca="1" si="63"/>
        <v/>
      </c>
      <c r="AD171" s="154" t="str">
        <f t="shared" ca="1" si="64"/>
        <v/>
      </c>
      <c r="AE171" s="3">
        <f t="shared" ca="1" si="65"/>
        <v>0</v>
      </c>
      <c r="AF171" s="3">
        <f t="shared" ca="1" si="66"/>
        <v>0</v>
      </c>
      <c r="AG171" s="3" t="str">
        <f t="shared" ca="1" si="73"/>
        <v>N</v>
      </c>
      <c r="AH171" s="4" t="str">
        <f t="shared" ca="1" si="67"/>
        <v/>
      </c>
      <c r="AI171" s="75">
        <f t="shared" ca="1" si="68"/>
        <v>0</v>
      </c>
      <c r="AJ171" s="75">
        <f t="shared" ca="1" si="69"/>
        <v>0</v>
      </c>
    </row>
    <row r="172" spans="1:36">
      <c r="A172" s="41">
        <f t="shared" si="70"/>
        <v>106</v>
      </c>
      <c r="B172" s="150">
        <f>IF(ISNUMBER(A172),INDEX('MetaTrader Import'!$H$13:$J$5893,TRUNC(((A172-$A$39+1)-1)/3)+1,MOD((A172-$A$39+1)-1,3)+1),"")</f>
        <v>0</v>
      </c>
      <c r="C172" s="43">
        <f t="shared" ca="1" si="47"/>
        <v>21.450904656675796</v>
      </c>
      <c r="D172" s="43">
        <f t="shared" ca="1" si="48"/>
        <v>0.59620003857614889</v>
      </c>
      <c r="E172" s="43">
        <f t="shared" ca="1" si="49"/>
        <v>22.047104695251946</v>
      </c>
      <c r="F172" s="43">
        <f t="shared" ca="1" si="50"/>
        <v>2.2047104695251947</v>
      </c>
      <c r="G172" s="43">
        <f>IF(A172&lt;&gt;"",IF(A172&lt;Data!$G$11*0.25,$C$13/$G$32,IF(A172&gt;Data!$G$11*0.25,$C$13,$C$13*10)),"")</f>
        <v>1</v>
      </c>
      <c r="H172" s="43">
        <f>IF(A172&lt;&gt;"",IF(Data!$G$9="constant",$C$13,IF(Data!$G$9="squeeze",G172,F172)),"")</f>
        <v>1</v>
      </c>
      <c r="I172" s="38">
        <f ca="1">IF(ISNUMBER(A172),NORMINV(RAND(),0,IF(AND(Data!$G$9="squeeze",A172&lt;Data!$G$11*0.25),$H$32,1)*$C$30*$C$13)*($C$14*$C$12),"")</f>
        <v>-1.9236702225664535E-4</v>
      </c>
      <c r="J172" s="42">
        <f ca="1">IFERROR(IF(Data!$C$6="Real",B172,I172+J171+($C$14*$C$12)*(NORMINV(RAND(),$C$15,CHOOSE($G$13,$C$13,F172,G172)))),"")</f>
        <v>1.3470010436127593</v>
      </c>
      <c r="K172" s="88">
        <f>IF(ISNUMBER(A172), IF($G$16="fixed",$G$17,MIN(H172*Data!$C$7*$C$16*0.5,$C$17*Data!$C$7))*$C$12,"")</f>
        <v>8.0000000000000007E-5</v>
      </c>
      <c r="L172" s="42">
        <f t="shared" ca="1" si="74"/>
        <v>1.3470010436127593</v>
      </c>
      <c r="M172" s="44">
        <f t="shared" ca="1" si="75"/>
        <v>1.3470410436127593</v>
      </c>
      <c r="N172" s="44">
        <f t="shared" ca="1" si="76"/>
        <v>1.3469610436127593</v>
      </c>
      <c r="O172" s="108">
        <f t="shared" ca="1" si="51"/>
        <v>0.32202560548237413</v>
      </c>
      <c r="P172" s="102">
        <f t="shared" ca="1" si="52"/>
        <v>4.7213877423224737</v>
      </c>
      <c r="Q172" s="102">
        <f t="shared" ca="1" si="53"/>
        <v>0.20940450924281689</v>
      </c>
      <c r="R172" s="120">
        <f t="shared" ca="1" si="71"/>
        <v>1</v>
      </c>
      <c r="S172" s="54">
        <f t="shared" ca="1" si="72"/>
        <v>0</v>
      </c>
      <c r="T172" s="5">
        <f t="shared" ca="1" si="54"/>
        <v>1.3475392670087669</v>
      </c>
      <c r="U172" s="152">
        <f t="shared" ca="1" si="55"/>
        <v>1.3480993883058145</v>
      </c>
      <c r="V172" s="152">
        <f t="shared" ca="1" si="56"/>
        <v>1.3461497801954754</v>
      </c>
      <c r="W172" s="153">
        <f t="shared" ca="1" si="57"/>
        <v>0</v>
      </c>
      <c r="X172" s="153">
        <f t="shared" ca="1" si="58"/>
        <v>0</v>
      </c>
      <c r="Y172" s="153">
        <f t="shared" ca="1" si="59"/>
        <v>0</v>
      </c>
      <c r="Z172" s="153">
        <f t="shared" ca="1" si="60"/>
        <v>0</v>
      </c>
      <c r="AA172" s="152" t="str">
        <f t="shared" ca="1" si="61"/>
        <v/>
      </c>
      <c r="AB172" s="152" t="str">
        <f t="shared" ca="1" si="62"/>
        <v/>
      </c>
      <c r="AC172" s="154" t="str">
        <f t="shared" ca="1" si="63"/>
        <v/>
      </c>
      <c r="AD172" s="154" t="str">
        <f t="shared" ca="1" si="64"/>
        <v/>
      </c>
      <c r="AE172" s="3">
        <f t="shared" ca="1" si="65"/>
        <v>0</v>
      </c>
      <c r="AF172" s="3">
        <f t="shared" ca="1" si="66"/>
        <v>0</v>
      </c>
      <c r="AG172" s="3" t="str">
        <f t="shared" ca="1" si="73"/>
        <v>N</v>
      </c>
      <c r="AH172" s="4" t="str">
        <f t="shared" ca="1" si="67"/>
        <v/>
      </c>
      <c r="AI172" s="75">
        <f t="shared" ca="1" si="68"/>
        <v>0</v>
      </c>
      <c r="AJ172" s="75">
        <f t="shared" ca="1" si="69"/>
        <v>0</v>
      </c>
    </row>
    <row r="173" spans="1:36">
      <c r="A173" s="41">
        <f t="shared" si="70"/>
        <v>107</v>
      </c>
      <c r="B173" s="150">
        <f>IF(ISNUMBER(A173),INDEX('MetaTrader Import'!$H$13:$J$5893,TRUNC(((A173-$A$39+1)-1)/3)+1,MOD((A173-$A$39+1)-1,3)+1),"")</f>
        <v>0</v>
      </c>
      <c r="C173" s="43">
        <f t="shared" ca="1" si="47"/>
        <v>22.047104695251946</v>
      </c>
      <c r="D173" s="43">
        <f t="shared" ca="1" si="48"/>
        <v>1.1373042374294735</v>
      </c>
      <c r="E173" s="43">
        <f t="shared" ca="1" si="49"/>
        <v>23.184408932681418</v>
      </c>
      <c r="F173" s="43">
        <f t="shared" ca="1" si="50"/>
        <v>2.318440893268142</v>
      </c>
      <c r="G173" s="43">
        <f>IF(A173&lt;&gt;"",IF(A173&lt;Data!$G$11*0.25,$C$13/$G$32,IF(A173&gt;Data!$G$11*0.25,$C$13,$C$13*10)),"")</f>
        <v>1</v>
      </c>
      <c r="H173" s="43">
        <f>IF(A173&lt;&gt;"",IF(Data!$G$9="constant",$C$13,IF(Data!$G$9="squeeze",G173,F173)),"")</f>
        <v>1</v>
      </c>
      <c r="I173" s="38">
        <f ca="1">IF(ISNUMBER(A173),NORMINV(RAND(),0,IF(AND(Data!$G$9="squeeze",A173&lt;Data!$G$11*0.25),$H$32,1)*$C$30*$C$13)*($C$14*$C$12),"")</f>
        <v>-4.584113345539678E-6</v>
      </c>
      <c r="J173" s="42">
        <f ca="1">IFERROR(IF(Data!$C$6="Real",B173,I173+J172+($C$14*$C$12)*(NORMINV(RAND(),$C$15,CHOOSE($G$13,$C$13,F173,G173)))),"")</f>
        <v>1.3471304750642157</v>
      </c>
      <c r="K173" s="88">
        <f>IF(ISNUMBER(A173), IF($G$16="fixed",$G$17,MIN(H173*Data!$C$7*$C$16*0.5,$C$17*Data!$C$7))*$C$12,"")</f>
        <v>8.0000000000000007E-5</v>
      </c>
      <c r="L173" s="42">
        <f t="shared" ca="1" si="74"/>
        <v>1.3471304750642157</v>
      </c>
      <c r="M173" s="44">
        <f t="shared" ca="1" si="75"/>
        <v>1.3471704750642157</v>
      </c>
      <c r="N173" s="44">
        <f t="shared" ca="1" si="76"/>
        <v>1.3470904750642156</v>
      </c>
      <c r="O173" s="108">
        <f t="shared" ca="1" si="51"/>
        <v>0.21011119958233967</v>
      </c>
      <c r="P173" s="102">
        <f t="shared" ca="1" si="52"/>
        <v>4.7020080784452398</v>
      </c>
      <c r="Q173" s="102">
        <f t="shared" ca="1" si="53"/>
        <v>0.2117543197201168</v>
      </c>
      <c r="R173" s="120">
        <f t="shared" ca="1" si="71"/>
        <v>1</v>
      </c>
      <c r="S173" s="54">
        <f t="shared" ca="1" si="72"/>
        <v>0</v>
      </c>
      <c r="T173" s="5">
        <f t="shared" ca="1" si="54"/>
        <v>1.3475392670087669</v>
      </c>
      <c r="U173" s="152">
        <f t="shared" ca="1" si="55"/>
        <v>1.3480993883058145</v>
      </c>
      <c r="V173" s="152">
        <f t="shared" ca="1" si="56"/>
        <v>1.3461497801954754</v>
      </c>
      <c r="W173" s="153">
        <f t="shared" ca="1" si="57"/>
        <v>0</v>
      </c>
      <c r="X173" s="153">
        <f t="shared" ca="1" si="58"/>
        <v>0</v>
      </c>
      <c r="Y173" s="153">
        <f t="shared" ca="1" si="59"/>
        <v>0</v>
      </c>
      <c r="Z173" s="153">
        <f t="shared" ca="1" si="60"/>
        <v>0</v>
      </c>
      <c r="AA173" s="152" t="str">
        <f t="shared" ca="1" si="61"/>
        <v/>
      </c>
      <c r="AB173" s="152" t="str">
        <f t="shared" ca="1" si="62"/>
        <v/>
      </c>
      <c r="AC173" s="154" t="str">
        <f t="shared" ca="1" si="63"/>
        <v/>
      </c>
      <c r="AD173" s="154" t="str">
        <f t="shared" ca="1" si="64"/>
        <v/>
      </c>
      <c r="AE173" s="3">
        <f t="shared" ca="1" si="65"/>
        <v>0</v>
      </c>
      <c r="AF173" s="3">
        <f t="shared" ca="1" si="66"/>
        <v>0</v>
      </c>
      <c r="AG173" s="3" t="str">
        <f t="shared" ca="1" si="73"/>
        <v>N</v>
      </c>
      <c r="AH173" s="4" t="str">
        <f t="shared" ca="1" si="67"/>
        <v/>
      </c>
      <c r="AI173" s="75">
        <f t="shared" ca="1" si="68"/>
        <v>0</v>
      </c>
      <c r="AJ173" s="75">
        <f t="shared" ca="1" si="69"/>
        <v>0</v>
      </c>
    </row>
    <row r="174" spans="1:36">
      <c r="A174" s="41">
        <f t="shared" si="70"/>
        <v>108</v>
      </c>
      <c r="B174" s="150">
        <f>IF(ISNUMBER(A174),INDEX('MetaTrader Import'!$H$13:$J$5893,TRUNC(((A174-$A$39+1)-1)/3)+1,MOD((A174-$A$39+1)-1,3)+1),"")</f>
        <v>0</v>
      </c>
      <c r="C174" s="43">
        <f t="shared" ca="1" si="47"/>
        <v>23.184408932681418</v>
      </c>
      <c r="D174" s="43">
        <f t="shared" ca="1" si="48"/>
        <v>-1.0700224587305942</v>
      </c>
      <c r="E174" s="43">
        <f t="shared" ca="1" si="49"/>
        <v>22.114386473950823</v>
      </c>
      <c r="F174" s="43">
        <f t="shared" ca="1" si="50"/>
        <v>2.2114386473950822</v>
      </c>
      <c r="G174" s="43">
        <f>IF(A174&lt;&gt;"",IF(A174&lt;Data!$G$11*0.25,$C$13/$G$32,IF(A174&gt;Data!$G$11*0.25,$C$13,$C$13*10)),"")</f>
        <v>1</v>
      </c>
      <c r="H174" s="43">
        <f>IF(A174&lt;&gt;"",IF(Data!$G$9="constant",$C$13,IF(Data!$G$9="squeeze",G174,F174)),"")</f>
        <v>1</v>
      </c>
      <c r="I174" s="38">
        <f ca="1">IF(ISNUMBER(A174),NORMINV(RAND(),0,IF(AND(Data!$G$9="squeeze",A174&lt;Data!$G$11*0.25),$H$32,1)*$C$30*$C$13)*($C$14*$C$12),"")</f>
        <v>-6.3751003235941022E-5</v>
      </c>
      <c r="J174" s="42">
        <f ca="1">IFERROR(IF(Data!$C$6="Real",B174,I174+J173+($C$14*$C$12)*(NORMINV(RAND(),$C$15,CHOOSE($G$13,$C$13,F174,G174)))),"")</f>
        <v>1.3471496450234079</v>
      </c>
      <c r="K174" s="88">
        <f>IF(ISNUMBER(A174), IF($G$16="fixed",$G$17,MIN(H174*Data!$C$7*$C$16*0.5,$C$17*Data!$C$7))*$C$12,"")</f>
        <v>8.0000000000000007E-5</v>
      </c>
      <c r="L174" s="42">
        <f t="shared" ca="1" si="74"/>
        <v>1.3471496450234079</v>
      </c>
      <c r="M174" s="44">
        <f t="shared" ca="1" si="75"/>
        <v>1.347189645023408</v>
      </c>
      <c r="N174" s="44">
        <f t="shared" ca="1" si="76"/>
        <v>1.3471096450234079</v>
      </c>
      <c r="O174" s="108">
        <f t="shared" ca="1" si="51"/>
        <v>5.6897658414521518E-2</v>
      </c>
      <c r="P174" s="102">
        <f t="shared" ca="1" si="52"/>
        <v>4.5992051308630133</v>
      </c>
      <c r="Q174" s="102">
        <f t="shared" ca="1" si="53"/>
        <v>0.20565575128053254</v>
      </c>
      <c r="R174" s="120">
        <f t="shared" ca="1" si="71"/>
        <v>1</v>
      </c>
      <c r="S174" s="54">
        <f t="shared" ca="1" si="72"/>
        <v>0</v>
      </c>
      <c r="T174" s="5">
        <f t="shared" ca="1" si="54"/>
        <v>1.3475392670087669</v>
      </c>
      <c r="U174" s="152">
        <f t="shared" ca="1" si="55"/>
        <v>1.3480993883058145</v>
      </c>
      <c r="V174" s="152">
        <f t="shared" ca="1" si="56"/>
        <v>1.3461497801954754</v>
      </c>
      <c r="W174" s="153">
        <f t="shared" ca="1" si="57"/>
        <v>0</v>
      </c>
      <c r="X174" s="153">
        <f t="shared" ca="1" si="58"/>
        <v>0</v>
      </c>
      <c r="Y174" s="153">
        <f t="shared" ca="1" si="59"/>
        <v>0</v>
      </c>
      <c r="Z174" s="153">
        <f t="shared" ca="1" si="60"/>
        <v>0</v>
      </c>
      <c r="AA174" s="152" t="str">
        <f t="shared" ca="1" si="61"/>
        <v/>
      </c>
      <c r="AB174" s="152" t="str">
        <f t="shared" ca="1" si="62"/>
        <v/>
      </c>
      <c r="AC174" s="154" t="str">
        <f t="shared" ca="1" si="63"/>
        <v/>
      </c>
      <c r="AD174" s="154" t="str">
        <f t="shared" ca="1" si="64"/>
        <v/>
      </c>
      <c r="AE174" s="3">
        <f t="shared" ca="1" si="65"/>
        <v>0</v>
      </c>
      <c r="AF174" s="3">
        <f t="shared" ca="1" si="66"/>
        <v>0</v>
      </c>
      <c r="AG174" s="3" t="str">
        <f t="shared" ca="1" si="73"/>
        <v>N</v>
      </c>
      <c r="AH174" s="4" t="str">
        <f t="shared" ca="1" si="67"/>
        <v/>
      </c>
      <c r="AI174" s="75">
        <f t="shared" ca="1" si="68"/>
        <v>0</v>
      </c>
      <c r="AJ174" s="75">
        <f t="shared" ca="1" si="69"/>
        <v>0</v>
      </c>
    </row>
    <row r="175" spans="1:36">
      <c r="A175" s="41">
        <f t="shared" si="70"/>
        <v>109</v>
      </c>
      <c r="B175" s="150">
        <f>IF(ISNUMBER(A175),INDEX('MetaTrader Import'!$H$13:$J$5893,TRUNC(((A175-$A$39+1)-1)/3)+1,MOD((A175-$A$39+1)-1,3)+1),"")</f>
        <v>0</v>
      </c>
      <c r="C175" s="43">
        <f t="shared" ca="1" si="47"/>
        <v>22.114386473950823</v>
      </c>
      <c r="D175" s="43">
        <f t="shared" ca="1" si="48"/>
        <v>2.4515012988175449</v>
      </c>
      <c r="E175" s="43">
        <f t="shared" ca="1" si="49"/>
        <v>24.565887772768367</v>
      </c>
      <c r="F175" s="43">
        <f t="shared" ca="1" si="50"/>
        <v>2.4565887772768367</v>
      </c>
      <c r="G175" s="43">
        <f>IF(A175&lt;&gt;"",IF(A175&lt;Data!$G$11*0.25,$C$13/$G$32,IF(A175&gt;Data!$G$11*0.25,$C$13,$C$13*10)),"")</f>
        <v>1</v>
      </c>
      <c r="H175" s="43">
        <f>IF(A175&lt;&gt;"",IF(Data!$G$9="constant",$C$13,IF(Data!$G$9="squeeze",G175,F175)),"")</f>
        <v>1</v>
      </c>
      <c r="I175" s="38">
        <f ca="1">IF(ISNUMBER(A175),NORMINV(RAND(),0,IF(AND(Data!$G$9="squeeze",A175&lt;Data!$G$11*0.25),$H$32,1)*$C$30*$C$13)*($C$14*$C$12),"")</f>
        <v>1.7163153754505755E-5</v>
      </c>
      <c r="J175" s="42">
        <f ca="1">IFERROR(IF(Data!$C$6="Real",B175,I175+J174+($C$14*$C$12)*(NORMINV(RAND(),$C$15,CHOOSE($G$13,$C$13,F175,G175)))),"")</f>
        <v>1.3471158883687877</v>
      </c>
      <c r="K175" s="88">
        <f>IF(ISNUMBER(A175), IF($G$16="fixed",$G$17,MIN(H175*Data!$C$7*$C$16*0.5,$C$17*Data!$C$7))*$C$12,"")</f>
        <v>8.0000000000000007E-5</v>
      </c>
      <c r="L175" s="42">
        <f t="shared" ca="1" si="74"/>
        <v>1.3471158883687877</v>
      </c>
      <c r="M175" s="44">
        <f t="shared" ca="1" si="75"/>
        <v>1.3471558883687877</v>
      </c>
      <c r="N175" s="44">
        <f t="shared" ca="1" si="76"/>
        <v>1.3470758883687877</v>
      </c>
      <c r="O175" s="108">
        <f t="shared" ca="1" si="51"/>
        <v>-0.18900786863959179</v>
      </c>
      <c r="P175" s="102">
        <f t="shared" ca="1" si="52"/>
        <v>4.2541161558580836</v>
      </c>
      <c r="Q175" s="102">
        <f t="shared" ca="1" si="53"/>
        <v>0.18159181693902821</v>
      </c>
      <c r="R175" s="120">
        <f t="shared" ca="1" si="71"/>
        <v>1</v>
      </c>
      <c r="S175" s="54">
        <f t="shared" ca="1" si="72"/>
        <v>0</v>
      </c>
      <c r="T175" s="5">
        <f t="shared" ca="1" si="54"/>
        <v>1.3475392670087669</v>
      </c>
      <c r="U175" s="152">
        <f t="shared" ca="1" si="55"/>
        <v>1.3480993883058145</v>
      </c>
      <c r="V175" s="152">
        <f t="shared" ca="1" si="56"/>
        <v>1.3461497801954754</v>
      </c>
      <c r="W175" s="153">
        <f t="shared" ca="1" si="57"/>
        <v>0</v>
      </c>
      <c r="X175" s="153">
        <f t="shared" ca="1" si="58"/>
        <v>0</v>
      </c>
      <c r="Y175" s="153">
        <f t="shared" ca="1" si="59"/>
        <v>0</v>
      </c>
      <c r="Z175" s="153">
        <f t="shared" ca="1" si="60"/>
        <v>0</v>
      </c>
      <c r="AA175" s="152" t="str">
        <f t="shared" ca="1" si="61"/>
        <v/>
      </c>
      <c r="AB175" s="152" t="str">
        <f t="shared" ca="1" si="62"/>
        <v/>
      </c>
      <c r="AC175" s="154" t="str">
        <f t="shared" ca="1" si="63"/>
        <v/>
      </c>
      <c r="AD175" s="154" t="str">
        <f t="shared" ca="1" si="64"/>
        <v/>
      </c>
      <c r="AE175" s="3">
        <f t="shared" ca="1" si="65"/>
        <v>0</v>
      </c>
      <c r="AF175" s="3">
        <f t="shared" ca="1" si="66"/>
        <v>0</v>
      </c>
      <c r="AG175" s="3" t="str">
        <f t="shared" ca="1" si="73"/>
        <v>N</v>
      </c>
      <c r="AH175" s="4" t="str">
        <f t="shared" ca="1" si="67"/>
        <v/>
      </c>
      <c r="AI175" s="75">
        <f t="shared" ca="1" si="68"/>
        <v>0</v>
      </c>
      <c r="AJ175" s="75">
        <f t="shared" ca="1" si="69"/>
        <v>0</v>
      </c>
    </row>
    <row r="176" spans="1:36">
      <c r="A176" s="41">
        <f t="shared" si="70"/>
        <v>110</v>
      </c>
      <c r="B176" s="150">
        <f>IF(ISNUMBER(A176),INDEX('MetaTrader Import'!$H$13:$J$5893,TRUNC(((A176-$A$39+1)-1)/3)+1,MOD((A176-$A$39+1)-1,3)+1),"")</f>
        <v>0</v>
      </c>
      <c r="C176" s="43">
        <f t="shared" ca="1" si="47"/>
        <v>24.565887772768367</v>
      </c>
      <c r="D176" s="43">
        <f t="shared" ca="1" si="48"/>
        <v>-0.23304022375398944</v>
      </c>
      <c r="E176" s="43">
        <f t="shared" ca="1" si="49"/>
        <v>24.332847549014378</v>
      </c>
      <c r="F176" s="43">
        <f t="shared" ca="1" si="50"/>
        <v>2.4332847549014378</v>
      </c>
      <c r="G176" s="43">
        <f>IF(A176&lt;&gt;"",IF(A176&lt;Data!$G$11*0.25,$C$13/$G$32,IF(A176&gt;Data!$G$11*0.25,$C$13,$C$13*10)),"")</f>
        <v>1</v>
      </c>
      <c r="H176" s="43">
        <f>IF(A176&lt;&gt;"",IF(Data!$G$9="constant",$C$13,IF(Data!$G$9="squeeze",G176,F176)),"")</f>
        <v>1</v>
      </c>
      <c r="I176" s="38">
        <f ca="1">IF(ISNUMBER(A176),NORMINV(RAND(),0,IF(AND(Data!$G$9="squeeze",A176&lt;Data!$G$11*0.25),$H$32,1)*$C$30*$C$13)*($C$14*$C$12),"")</f>
        <v>1.2209903335750675E-4</v>
      </c>
      <c r="J176" s="42">
        <f ca="1">IFERROR(IF(Data!$C$6="Real",B176,I176+J175+($C$14*$C$12)*(NORMINV(RAND(),$C$15,CHOOSE($G$13,$C$13,F176,G176)))),"")</f>
        <v>1.3474888300270238</v>
      </c>
      <c r="K176" s="88">
        <f>IF(ISNUMBER(A176), IF($G$16="fixed",$G$17,MIN(H176*Data!$C$7*$C$16*0.5,$C$17*Data!$C$7))*$C$12,"")</f>
        <v>8.0000000000000007E-5</v>
      </c>
      <c r="L176" s="42">
        <f t="shared" ca="1" si="74"/>
        <v>1.3474888300270238</v>
      </c>
      <c r="M176" s="44">
        <f t="shared" ca="1" si="75"/>
        <v>1.3475288300270238</v>
      </c>
      <c r="N176" s="44">
        <f t="shared" ca="1" si="76"/>
        <v>1.3474488300270238</v>
      </c>
      <c r="O176" s="108">
        <f t="shared" ca="1" si="51"/>
        <v>-0.33890846159072879</v>
      </c>
      <c r="P176" s="102">
        <f t="shared" ca="1" si="52"/>
        <v>3.8750323935614235</v>
      </c>
      <c r="Q176" s="102">
        <f t="shared" ca="1" si="53"/>
        <v>0.13084730785476775</v>
      </c>
      <c r="R176" s="120">
        <f t="shared" ca="1" si="71"/>
        <v>1</v>
      </c>
      <c r="S176" s="54">
        <f t="shared" ca="1" si="72"/>
        <v>0</v>
      </c>
      <c r="T176" s="5">
        <f t="shared" ca="1" si="54"/>
        <v>1.3475392670087669</v>
      </c>
      <c r="U176" s="152">
        <f t="shared" ca="1" si="55"/>
        <v>1.3480993883058145</v>
      </c>
      <c r="V176" s="152">
        <f t="shared" ca="1" si="56"/>
        <v>1.3461497801954754</v>
      </c>
      <c r="W176" s="153">
        <f t="shared" ca="1" si="57"/>
        <v>0</v>
      </c>
      <c r="X176" s="153">
        <f t="shared" ca="1" si="58"/>
        <v>0</v>
      </c>
      <c r="Y176" s="153">
        <f t="shared" ca="1" si="59"/>
        <v>0</v>
      </c>
      <c r="Z176" s="153">
        <f t="shared" ca="1" si="60"/>
        <v>0</v>
      </c>
      <c r="AA176" s="152" t="str">
        <f t="shared" ca="1" si="61"/>
        <v/>
      </c>
      <c r="AB176" s="152" t="str">
        <f t="shared" ca="1" si="62"/>
        <v/>
      </c>
      <c r="AC176" s="154" t="str">
        <f t="shared" ca="1" si="63"/>
        <v/>
      </c>
      <c r="AD176" s="154" t="str">
        <f t="shared" ca="1" si="64"/>
        <v/>
      </c>
      <c r="AE176" s="3">
        <f t="shared" ca="1" si="65"/>
        <v>0</v>
      </c>
      <c r="AF176" s="3">
        <f t="shared" ca="1" si="66"/>
        <v>0</v>
      </c>
      <c r="AG176" s="3" t="str">
        <f t="shared" ca="1" si="73"/>
        <v>N</v>
      </c>
      <c r="AH176" s="4" t="str">
        <f t="shared" ca="1" si="67"/>
        <v/>
      </c>
      <c r="AI176" s="75">
        <f t="shared" ca="1" si="68"/>
        <v>0</v>
      </c>
      <c r="AJ176" s="75">
        <f t="shared" ca="1" si="69"/>
        <v>0</v>
      </c>
    </row>
    <row r="177" spans="1:36">
      <c r="A177" s="41">
        <f t="shared" si="70"/>
        <v>111</v>
      </c>
      <c r="B177" s="150">
        <f>IF(ISNUMBER(A177),INDEX('MetaTrader Import'!$H$13:$J$5893,TRUNC(((A177-$A$39+1)-1)/3)+1,MOD((A177-$A$39+1)-1,3)+1),"")</f>
        <v>0</v>
      </c>
      <c r="C177" s="43">
        <f t="shared" ca="1" si="47"/>
        <v>24.332847549014378</v>
      </c>
      <c r="D177" s="43">
        <f t="shared" ca="1" si="48"/>
        <v>1.6402246982146174</v>
      </c>
      <c r="E177" s="43">
        <f t="shared" ca="1" si="49"/>
        <v>25.973072247228995</v>
      </c>
      <c r="F177" s="43">
        <f t="shared" ca="1" si="50"/>
        <v>2.5973072247228997</v>
      </c>
      <c r="G177" s="43">
        <f>IF(A177&lt;&gt;"",IF(A177&lt;Data!$G$11*0.25,$C$13/$G$32,IF(A177&gt;Data!$G$11*0.25,$C$13,$C$13*10)),"")</f>
        <v>1</v>
      </c>
      <c r="H177" s="43">
        <f>IF(A177&lt;&gt;"",IF(Data!$G$9="constant",$C$13,IF(Data!$G$9="squeeze",G177,F177)),"")</f>
        <v>1</v>
      </c>
      <c r="I177" s="38">
        <f ca="1">IF(ISNUMBER(A177),NORMINV(RAND(),0,IF(AND(Data!$G$9="squeeze",A177&lt;Data!$G$11*0.25),$H$32,1)*$C$30*$C$13)*($C$14*$C$12),"")</f>
        <v>-1.3878873860061243E-4</v>
      </c>
      <c r="J177" s="42">
        <f ca="1">IFERROR(IF(Data!$C$6="Real",B177,I177+J176+($C$14*$C$12)*(NORMINV(RAND(),$C$15,CHOOSE($G$13,$C$13,F177,G177)))),"")</f>
        <v>1.3471888377519057</v>
      </c>
      <c r="K177" s="88">
        <f>IF(ISNUMBER(A177), IF($G$16="fixed",$G$17,MIN(H177*Data!$C$7*$C$16*0.5,$C$17*Data!$C$7))*$C$12,"")</f>
        <v>8.0000000000000007E-5</v>
      </c>
      <c r="L177" s="42">
        <f t="shared" ca="1" si="74"/>
        <v>1.3471888377519057</v>
      </c>
      <c r="M177" s="44">
        <f t="shared" ca="1" si="75"/>
        <v>1.3472288377519057</v>
      </c>
      <c r="N177" s="44">
        <f t="shared" ca="1" si="76"/>
        <v>1.3471488377519056</v>
      </c>
      <c r="O177" s="108">
        <f t="shared" ca="1" si="51"/>
        <v>-0.50961537640459298</v>
      </c>
      <c r="P177" s="102">
        <f t="shared" ca="1" si="52"/>
        <v>3.7648669968506705</v>
      </c>
      <c r="Q177" s="102">
        <f t="shared" ca="1" si="53"/>
        <v>6.4814716358894145E-2</v>
      </c>
      <c r="R177" s="120">
        <f t="shared" ca="1" si="71"/>
        <v>1</v>
      </c>
      <c r="S177" s="54">
        <f t="shared" ca="1" si="72"/>
        <v>0</v>
      </c>
      <c r="T177" s="5">
        <f t="shared" ca="1" si="54"/>
        <v>1.3475392670087669</v>
      </c>
      <c r="U177" s="152">
        <f t="shared" ca="1" si="55"/>
        <v>1.3480993883058145</v>
      </c>
      <c r="V177" s="152">
        <f t="shared" ca="1" si="56"/>
        <v>1.3461497801954754</v>
      </c>
      <c r="W177" s="153">
        <f t="shared" ca="1" si="57"/>
        <v>0</v>
      </c>
      <c r="X177" s="153">
        <f t="shared" ca="1" si="58"/>
        <v>0</v>
      </c>
      <c r="Y177" s="153">
        <f t="shared" ca="1" si="59"/>
        <v>0</v>
      </c>
      <c r="Z177" s="153">
        <f t="shared" ca="1" si="60"/>
        <v>0</v>
      </c>
      <c r="AA177" s="152" t="str">
        <f t="shared" ca="1" si="61"/>
        <v/>
      </c>
      <c r="AB177" s="152" t="str">
        <f t="shared" ca="1" si="62"/>
        <v/>
      </c>
      <c r="AC177" s="154" t="str">
        <f t="shared" ca="1" si="63"/>
        <v/>
      </c>
      <c r="AD177" s="154" t="str">
        <f t="shared" ca="1" si="64"/>
        <v/>
      </c>
      <c r="AE177" s="3">
        <f t="shared" ca="1" si="65"/>
        <v>0</v>
      </c>
      <c r="AF177" s="3">
        <f t="shared" ca="1" si="66"/>
        <v>0</v>
      </c>
      <c r="AG177" s="3" t="str">
        <f t="shared" ca="1" si="73"/>
        <v>N</v>
      </c>
      <c r="AH177" s="4" t="str">
        <f t="shared" ca="1" si="67"/>
        <v/>
      </c>
      <c r="AI177" s="75">
        <f t="shared" ca="1" si="68"/>
        <v>0</v>
      </c>
      <c r="AJ177" s="75">
        <f t="shared" ca="1" si="69"/>
        <v>0</v>
      </c>
    </row>
    <row r="178" spans="1:36">
      <c r="A178" s="41">
        <f t="shared" si="70"/>
        <v>112</v>
      </c>
      <c r="B178" s="150">
        <f>IF(ISNUMBER(A178),INDEX('MetaTrader Import'!$H$13:$J$5893,TRUNC(((A178-$A$39+1)-1)/3)+1,MOD((A178-$A$39+1)-1,3)+1),"")</f>
        <v>0</v>
      </c>
      <c r="C178" s="43">
        <f t="shared" ca="1" si="47"/>
        <v>25.973072247228995</v>
      </c>
      <c r="D178" s="43">
        <f t="shared" ca="1" si="48"/>
        <v>-2.9284025884102731</v>
      </c>
      <c r="E178" s="43">
        <f t="shared" ca="1" si="49"/>
        <v>23.044669658818723</v>
      </c>
      <c r="F178" s="43">
        <f t="shared" ca="1" si="50"/>
        <v>2.3044669658818724</v>
      </c>
      <c r="G178" s="43">
        <f>IF(A178&lt;&gt;"",IF(A178&lt;Data!$G$11*0.25,$C$13/$G$32,IF(A178&gt;Data!$G$11*0.25,$C$13,$C$13*10)),"")</f>
        <v>1</v>
      </c>
      <c r="H178" s="43">
        <f>IF(A178&lt;&gt;"",IF(Data!$G$9="constant",$C$13,IF(Data!$G$9="squeeze",G178,F178)),"")</f>
        <v>1</v>
      </c>
      <c r="I178" s="38">
        <f ca="1">IF(ISNUMBER(A178),NORMINV(RAND(),0,IF(AND(Data!$G$9="squeeze",A178&lt;Data!$G$11*0.25),$H$32,1)*$C$30*$C$13)*($C$14*$C$12),"")</f>
        <v>1.3309494107399741E-5</v>
      </c>
      <c r="J178" s="42">
        <f ca="1">IFERROR(IF(Data!$C$6="Real",B178,I178+J177+($C$14*$C$12)*(NORMINV(RAND(),$C$15,CHOOSE($G$13,$C$13,F178,G178)))),"")</f>
        <v>1.3473855706667701</v>
      </c>
      <c r="K178" s="88">
        <f>IF(ISNUMBER(A178), IF($G$16="fixed",$G$17,MIN(H178*Data!$C$7*$C$16*0.5,$C$17*Data!$C$7))*$C$12,"")</f>
        <v>8.0000000000000007E-5</v>
      </c>
      <c r="L178" s="42">
        <f t="shared" ca="1" si="74"/>
        <v>1.3473855706667701</v>
      </c>
      <c r="M178" s="44">
        <f t="shared" ca="1" si="75"/>
        <v>1.3474255706667702</v>
      </c>
      <c r="N178" s="44">
        <f t="shared" ca="1" si="76"/>
        <v>1.3473455706667701</v>
      </c>
      <c r="O178" s="108">
        <f t="shared" ca="1" si="51"/>
        <v>-0.56930891578984721</v>
      </c>
      <c r="P178" s="102">
        <f t="shared" ca="1" si="52"/>
        <v>3.7347041711620141</v>
      </c>
      <c r="Q178" s="102">
        <f t="shared" ca="1" si="53"/>
        <v>-1.2076452070006209E-2</v>
      </c>
      <c r="R178" s="120">
        <f t="shared" ca="1" si="71"/>
        <v>1</v>
      </c>
      <c r="S178" s="54">
        <f t="shared" ca="1" si="72"/>
        <v>0</v>
      </c>
      <c r="T178" s="5">
        <f t="shared" ca="1" si="54"/>
        <v>1.3475392670087669</v>
      </c>
      <c r="U178" s="152">
        <f t="shared" ca="1" si="55"/>
        <v>1.3480993883058145</v>
      </c>
      <c r="V178" s="152">
        <f t="shared" ca="1" si="56"/>
        <v>1.3461497801954754</v>
      </c>
      <c r="W178" s="153">
        <f t="shared" ca="1" si="57"/>
        <v>0</v>
      </c>
      <c r="X178" s="153">
        <f t="shared" ca="1" si="58"/>
        <v>0</v>
      </c>
      <c r="Y178" s="153">
        <f t="shared" ca="1" si="59"/>
        <v>0</v>
      </c>
      <c r="Z178" s="153">
        <f t="shared" ca="1" si="60"/>
        <v>0</v>
      </c>
      <c r="AA178" s="152" t="str">
        <f t="shared" ca="1" si="61"/>
        <v/>
      </c>
      <c r="AB178" s="152" t="str">
        <f t="shared" ca="1" si="62"/>
        <v/>
      </c>
      <c r="AC178" s="154" t="str">
        <f t="shared" ca="1" si="63"/>
        <v/>
      </c>
      <c r="AD178" s="154" t="str">
        <f t="shared" ca="1" si="64"/>
        <v/>
      </c>
      <c r="AE178" s="3">
        <f t="shared" ca="1" si="65"/>
        <v>0</v>
      </c>
      <c r="AF178" s="3">
        <f t="shared" ca="1" si="66"/>
        <v>0</v>
      </c>
      <c r="AG178" s="3" t="str">
        <f t="shared" ca="1" si="73"/>
        <v>N</v>
      </c>
      <c r="AH178" s="4" t="str">
        <f t="shared" ca="1" si="67"/>
        <v/>
      </c>
      <c r="AI178" s="75">
        <f t="shared" ca="1" si="68"/>
        <v>0</v>
      </c>
      <c r="AJ178" s="75">
        <f t="shared" ca="1" si="69"/>
        <v>0</v>
      </c>
    </row>
    <row r="179" spans="1:36">
      <c r="A179" s="41">
        <f t="shared" si="70"/>
        <v>113</v>
      </c>
      <c r="B179" s="150">
        <f>IF(ISNUMBER(A179),INDEX('MetaTrader Import'!$H$13:$J$5893,TRUNC(((A179-$A$39+1)-1)/3)+1,MOD((A179-$A$39+1)-1,3)+1),"")</f>
        <v>0</v>
      </c>
      <c r="C179" s="43">
        <f t="shared" ca="1" si="47"/>
        <v>23.044669658818723</v>
      </c>
      <c r="D179" s="43">
        <f t="shared" ca="1" si="48"/>
        <v>-1.9488475932707008</v>
      </c>
      <c r="E179" s="43">
        <f t="shared" ca="1" si="49"/>
        <v>21.09582206554802</v>
      </c>
      <c r="F179" s="43">
        <f t="shared" ca="1" si="50"/>
        <v>2.1095822065548022</v>
      </c>
      <c r="G179" s="43">
        <f>IF(A179&lt;&gt;"",IF(A179&lt;Data!$G$11*0.25,$C$13/$G$32,IF(A179&gt;Data!$G$11*0.25,$C$13,$C$13*10)),"")</f>
        <v>1</v>
      </c>
      <c r="H179" s="43">
        <f>IF(A179&lt;&gt;"",IF(Data!$G$9="constant",$C$13,IF(Data!$G$9="squeeze",G179,F179)),"")</f>
        <v>1</v>
      </c>
      <c r="I179" s="38">
        <f ca="1">IF(ISNUMBER(A179),NORMINV(RAND(),0,IF(AND(Data!$G$9="squeeze",A179&lt;Data!$G$11*0.25),$H$32,1)*$C$30*$C$13)*($C$14*$C$12),"")</f>
        <v>1.9750775802222477E-4</v>
      </c>
      <c r="J179" s="42">
        <f ca="1">IFERROR(IF(Data!$C$6="Real",B179,I179+J178+($C$14*$C$12)*(NORMINV(RAND(),$C$15,CHOOSE($G$13,$C$13,F179,G179)))),"")</f>
        <v>1.3475869423659428</v>
      </c>
      <c r="K179" s="88">
        <f>IF(ISNUMBER(A179), IF($G$16="fixed",$G$17,MIN(H179*Data!$C$7*$C$16*0.5,$C$17*Data!$C$7))*$C$12,"")</f>
        <v>8.0000000000000007E-5</v>
      </c>
      <c r="L179" s="42">
        <f t="shared" ca="1" si="74"/>
        <v>1.3475869423659428</v>
      </c>
      <c r="M179" s="44">
        <f t="shared" ca="1" si="75"/>
        <v>1.3476269423659428</v>
      </c>
      <c r="N179" s="44">
        <f t="shared" ca="1" si="76"/>
        <v>1.3475469423659427</v>
      </c>
      <c r="O179" s="108">
        <f t="shared" ca="1" si="51"/>
        <v>-0.42804290555440283</v>
      </c>
      <c r="P179" s="102">
        <f t="shared" ca="1" si="52"/>
        <v>3.6316880104904992</v>
      </c>
      <c r="Q179" s="102">
        <f t="shared" ca="1" si="53"/>
        <v>-7.3432000270550177E-2</v>
      </c>
      <c r="R179" s="120">
        <f t="shared" ca="1" si="71"/>
        <v>1</v>
      </c>
      <c r="S179" s="54">
        <f t="shared" ca="1" si="72"/>
        <v>0</v>
      </c>
      <c r="T179" s="5">
        <f t="shared" ca="1" si="54"/>
        <v>1.3475392670087669</v>
      </c>
      <c r="U179" s="152">
        <f t="shared" ca="1" si="55"/>
        <v>1.3480993883058145</v>
      </c>
      <c r="V179" s="152">
        <f t="shared" ca="1" si="56"/>
        <v>1.3461497801954754</v>
      </c>
      <c r="W179" s="153">
        <f t="shared" ca="1" si="57"/>
        <v>0</v>
      </c>
      <c r="X179" s="153">
        <f t="shared" ca="1" si="58"/>
        <v>0</v>
      </c>
      <c r="Y179" s="153">
        <f t="shared" ca="1" si="59"/>
        <v>0</v>
      </c>
      <c r="Z179" s="153">
        <f t="shared" ca="1" si="60"/>
        <v>0</v>
      </c>
      <c r="AA179" s="152" t="str">
        <f t="shared" ca="1" si="61"/>
        <v/>
      </c>
      <c r="AB179" s="152" t="str">
        <f t="shared" ca="1" si="62"/>
        <v/>
      </c>
      <c r="AC179" s="154" t="str">
        <f t="shared" ca="1" si="63"/>
        <v/>
      </c>
      <c r="AD179" s="154" t="str">
        <f t="shared" ca="1" si="64"/>
        <v/>
      </c>
      <c r="AE179" s="3">
        <f t="shared" ca="1" si="65"/>
        <v>0</v>
      </c>
      <c r="AF179" s="3">
        <f t="shared" ca="1" si="66"/>
        <v>0</v>
      </c>
      <c r="AG179" s="3" t="str">
        <f t="shared" ca="1" si="73"/>
        <v>N</v>
      </c>
      <c r="AH179" s="4" t="str">
        <f t="shared" ca="1" si="67"/>
        <v/>
      </c>
      <c r="AI179" s="75">
        <f t="shared" ca="1" si="68"/>
        <v>0</v>
      </c>
      <c r="AJ179" s="75">
        <f t="shared" ca="1" si="69"/>
        <v>0</v>
      </c>
    </row>
    <row r="180" spans="1:36">
      <c r="A180" s="41">
        <f t="shared" si="70"/>
        <v>114</v>
      </c>
      <c r="B180" s="150">
        <f>IF(ISNUMBER(A180),INDEX('MetaTrader Import'!$H$13:$J$5893,TRUNC(((A180-$A$39+1)-1)/3)+1,MOD((A180-$A$39+1)-1,3)+1),"")</f>
        <v>0</v>
      </c>
      <c r="C180" s="43">
        <f t="shared" ca="1" si="47"/>
        <v>21.09582206554802</v>
      </c>
      <c r="D180" s="43">
        <f t="shared" ca="1" si="48"/>
        <v>1.831321038523317</v>
      </c>
      <c r="E180" s="43">
        <f t="shared" ca="1" si="49"/>
        <v>22.927143104071337</v>
      </c>
      <c r="F180" s="43">
        <f t="shared" ca="1" si="50"/>
        <v>2.2927143104071339</v>
      </c>
      <c r="G180" s="43">
        <f>IF(A180&lt;&gt;"",IF(A180&lt;Data!$G$11*0.25,$C$13/$G$32,IF(A180&gt;Data!$G$11*0.25,$C$13,$C$13*10)),"")</f>
        <v>1</v>
      </c>
      <c r="H180" s="43">
        <f>IF(A180&lt;&gt;"",IF(Data!$G$9="constant",$C$13,IF(Data!$G$9="squeeze",G180,F180)),"")</f>
        <v>1</v>
      </c>
      <c r="I180" s="38">
        <f ca="1">IF(ISNUMBER(A180),NORMINV(RAND(),0,IF(AND(Data!$G$9="squeeze",A180&lt;Data!$G$11*0.25),$H$32,1)*$C$30*$C$13)*($C$14*$C$12),"")</f>
        <v>-1.3577050156865507E-5</v>
      </c>
      <c r="J180" s="42">
        <f ca="1">IFERROR(IF(Data!$C$6="Real",B180,I180+J179+($C$14*$C$12)*(NORMINV(RAND(),$C$15,CHOOSE($G$13,$C$13,F180,G180)))),"")</f>
        <v>1.3474439386163517</v>
      </c>
      <c r="K180" s="88">
        <f>IF(ISNUMBER(A180), IF($G$16="fixed",$G$17,MIN(H180*Data!$C$7*$C$16*0.5,$C$17*Data!$C$7))*$C$12,"")</f>
        <v>8.0000000000000007E-5</v>
      </c>
      <c r="L180" s="42">
        <f t="shared" ca="1" si="74"/>
        <v>1.3474439386163517</v>
      </c>
      <c r="M180" s="44">
        <f t="shared" ca="1" si="75"/>
        <v>1.3474839386163517</v>
      </c>
      <c r="N180" s="44">
        <f t="shared" ca="1" si="76"/>
        <v>1.3474039386163517</v>
      </c>
      <c r="O180" s="108">
        <f t="shared" ca="1" si="51"/>
        <v>-0.23790421450133248</v>
      </c>
      <c r="P180" s="102">
        <f t="shared" ca="1" si="52"/>
        <v>3.1731062356174551</v>
      </c>
      <c r="Q180" s="102">
        <f t="shared" ca="1" si="53"/>
        <v>-0.11714041913607416</v>
      </c>
      <c r="R180" s="120">
        <f t="shared" ca="1" si="71"/>
        <v>1</v>
      </c>
      <c r="S180" s="54">
        <f t="shared" ca="1" si="72"/>
        <v>0</v>
      </c>
      <c r="T180" s="5">
        <f t="shared" ca="1" si="54"/>
        <v>1.3475392670087669</v>
      </c>
      <c r="U180" s="152">
        <f t="shared" ca="1" si="55"/>
        <v>1.3480993883058145</v>
      </c>
      <c r="V180" s="152">
        <f t="shared" ca="1" si="56"/>
        <v>1.3461497801954754</v>
      </c>
      <c r="W180" s="153">
        <f t="shared" ca="1" si="57"/>
        <v>0</v>
      </c>
      <c r="X180" s="153">
        <f t="shared" ca="1" si="58"/>
        <v>0</v>
      </c>
      <c r="Y180" s="153">
        <f t="shared" ca="1" si="59"/>
        <v>0</v>
      </c>
      <c r="Z180" s="153">
        <f t="shared" ca="1" si="60"/>
        <v>0</v>
      </c>
      <c r="AA180" s="152" t="str">
        <f t="shared" ca="1" si="61"/>
        <v/>
      </c>
      <c r="AB180" s="152" t="str">
        <f t="shared" ca="1" si="62"/>
        <v/>
      </c>
      <c r="AC180" s="154" t="str">
        <f t="shared" ca="1" si="63"/>
        <v/>
      </c>
      <c r="AD180" s="154" t="str">
        <f t="shared" ca="1" si="64"/>
        <v/>
      </c>
      <c r="AE180" s="3">
        <f t="shared" ca="1" si="65"/>
        <v>0</v>
      </c>
      <c r="AF180" s="3">
        <f t="shared" ca="1" si="66"/>
        <v>0</v>
      </c>
      <c r="AG180" s="3" t="str">
        <f t="shared" ca="1" si="73"/>
        <v>N</v>
      </c>
      <c r="AH180" s="4" t="str">
        <f t="shared" ca="1" si="67"/>
        <v/>
      </c>
      <c r="AI180" s="75">
        <f t="shared" ca="1" si="68"/>
        <v>0</v>
      </c>
      <c r="AJ180" s="75">
        <f t="shared" ca="1" si="69"/>
        <v>0</v>
      </c>
    </row>
    <row r="181" spans="1:36">
      <c r="A181" s="41">
        <f t="shared" si="70"/>
        <v>115</v>
      </c>
      <c r="B181" s="150">
        <f>IF(ISNUMBER(A181),INDEX('MetaTrader Import'!$H$13:$J$5893,TRUNC(((A181-$A$39+1)-1)/3)+1,MOD((A181-$A$39+1)-1,3)+1),"")</f>
        <v>0</v>
      </c>
      <c r="C181" s="43">
        <f t="shared" ca="1" si="47"/>
        <v>22.927143104071337</v>
      </c>
      <c r="D181" s="43">
        <f t="shared" ca="1" si="48"/>
        <v>-1.2239507741052376</v>
      </c>
      <c r="E181" s="43">
        <f t="shared" ca="1" si="49"/>
        <v>21.7031923299661</v>
      </c>
      <c r="F181" s="43">
        <f t="shared" ca="1" si="50"/>
        <v>2.1703192329966101</v>
      </c>
      <c r="G181" s="43">
        <f>IF(A181&lt;&gt;"",IF(A181&lt;Data!$G$11*0.25,$C$13/$G$32,IF(A181&gt;Data!$G$11*0.25,$C$13,$C$13*10)),"")</f>
        <v>1</v>
      </c>
      <c r="H181" s="43">
        <f>IF(A181&lt;&gt;"",IF(Data!$G$9="constant",$C$13,IF(Data!$G$9="squeeze",G181,F181)),"")</f>
        <v>1</v>
      </c>
      <c r="I181" s="38">
        <f ca="1">IF(ISNUMBER(A181),NORMINV(RAND(),0,IF(AND(Data!$G$9="squeeze",A181&lt;Data!$G$11*0.25),$H$32,1)*$C$30*$C$13)*($C$14*$C$12),"")</f>
        <v>-7.1476985452875394E-5</v>
      </c>
      <c r="J181" s="42">
        <f ca="1">IFERROR(IF(Data!$C$6="Real",B181,I181+J180+($C$14*$C$12)*(NORMINV(RAND(),$C$15,CHOOSE($G$13,$C$13,F181,G181)))),"")</f>
        <v>1.3477021183835411</v>
      </c>
      <c r="K181" s="88">
        <f>IF(ISNUMBER(A181), IF($G$16="fixed",$G$17,MIN(H181*Data!$C$7*$C$16*0.5,$C$17*Data!$C$7))*$C$12,"")</f>
        <v>8.0000000000000007E-5</v>
      </c>
      <c r="L181" s="42">
        <f t="shared" ca="1" si="74"/>
        <v>1.3477021183835411</v>
      </c>
      <c r="M181" s="44">
        <f t="shared" ca="1" si="75"/>
        <v>1.3477421183835412</v>
      </c>
      <c r="N181" s="44">
        <f t="shared" ca="1" si="76"/>
        <v>1.3476621183835411</v>
      </c>
      <c r="O181" s="108">
        <f t="shared" ca="1" si="51"/>
        <v>2.8881107488982441E-2</v>
      </c>
      <c r="P181" s="102">
        <f t="shared" ca="1" si="52"/>
        <v>2.7879857982484837</v>
      </c>
      <c r="Q181" s="102">
        <f t="shared" ca="1" si="53"/>
        <v>-0.14839896854384502</v>
      </c>
      <c r="R181" s="120">
        <f t="shared" ca="1" si="71"/>
        <v>1</v>
      </c>
      <c r="S181" s="54">
        <f t="shared" ca="1" si="72"/>
        <v>0</v>
      </c>
      <c r="T181" s="5">
        <f t="shared" ca="1" si="54"/>
        <v>1.3475392670087669</v>
      </c>
      <c r="U181" s="152">
        <f t="shared" ca="1" si="55"/>
        <v>1.3480993883058145</v>
      </c>
      <c r="V181" s="152">
        <f t="shared" ca="1" si="56"/>
        <v>1.3461497801954754</v>
      </c>
      <c r="W181" s="153">
        <f t="shared" ca="1" si="57"/>
        <v>0</v>
      </c>
      <c r="X181" s="153">
        <f t="shared" ca="1" si="58"/>
        <v>0</v>
      </c>
      <c r="Y181" s="153">
        <f t="shared" ca="1" si="59"/>
        <v>0</v>
      </c>
      <c r="Z181" s="153">
        <f t="shared" ca="1" si="60"/>
        <v>0</v>
      </c>
      <c r="AA181" s="152" t="str">
        <f t="shared" ca="1" si="61"/>
        <v/>
      </c>
      <c r="AB181" s="152" t="str">
        <f t="shared" ca="1" si="62"/>
        <v/>
      </c>
      <c r="AC181" s="154" t="str">
        <f t="shared" ca="1" si="63"/>
        <v/>
      </c>
      <c r="AD181" s="154" t="str">
        <f t="shared" ca="1" si="64"/>
        <v/>
      </c>
      <c r="AE181" s="3">
        <f t="shared" ca="1" si="65"/>
        <v>0</v>
      </c>
      <c r="AF181" s="3">
        <f t="shared" ca="1" si="66"/>
        <v>0</v>
      </c>
      <c r="AG181" s="3" t="str">
        <f t="shared" ca="1" si="73"/>
        <v>N</v>
      </c>
      <c r="AH181" s="4" t="str">
        <f t="shared" ca="1" si="67"/>
        <v/>
      </c>
      <c r="AI181" s="75">
        <f t="shared" ca="1" si="68"/>
        <v>0</v>
      </c>
      <c r="AJ181" s="75">
        <f t="shared" ca="1" si="69"/>
        <v>0</v>
      </c>
    </row>
    <row r="182" spans="1:36">
      <c r="A182" s="41">
        <f t="shared" si="70"/>
        <v>116</v>
      </c>
      <c r="B182" s="150">
        <f>IF(ISNUMBER(A182),INDEX('MetaTrader Import'!$H$13:$J$5893,TRUNC(((A182-$A$39+1)-1)/3)+1,MOD((A182-$A$39+1)-1,3)+1),"")</f>
        <v>0</v>
      </c>
      <c r="C182" s="43">
        <f t="shared" ca="1" si="47"/>
        <v>21.7031923299661</v>
      </c>
      <c r="D182" s="43">
        <f t="shared" ca="1" si="48"/>
        <v>1.4111016944725259</v>
      </c>
      <c r="E182" s="43">
        <f t="shared" ca="1" si="49"/>
        <v>23.114294024438625</v>
      </c>
      <c r="F182" s="43">
        <f t="shared" ca="1" si="50"/>
        <v>2.3114294024438626</v>
      </c>
      <c r="G182" s="43">
        <f>IF(A182&lt;&gt;"",IF(A182&lt;Data!$G$11*0.25,$C$13/$G$32,IF(A182&gt;Data!$G$11*0.25,$C$13,$C$13*10)),"")</f>
        <v>1</v>
      </c>
      <c r="H182" s="43">
        <f>IF(A182&lt;&gt;"",IF(Data!$G$9="constant",$C$13,IF(Data!$G$9="squeeze",G182,F182)),"")</f>
        <v>1</v>
      </c>
      <c r="I182" s="38">
        <f ca="1">IF(ISNUMBER(A182),NORMINV(RAND(),0,IF(AND(Data!$G$9="squeeze",A182&lt;Data!$G$11*0.25),$H$32,1)*$C$30*$C$13)*($C$14*$C$12),"")</f>
        <v>-7.2729778579340188E-5</v>
      </c>
      <c r="J182" s="42">
        <f ca="1">IFERROR(IF(Data!$C$6="Real",B182,I182+J181+($C$14*$C$12)*(NORMINV(RAND(),$C$15,CHOOSE($G$13,$C$13,F182,G182)))),"")</f>
        <v>1.3475229125104948</v>
      </c>
      <c r="K182" s="88">
        <f>IF(ISNUMBER(A182), IF($G$16="fixed",$G$17,MIN(H182*Data!$C$7*$C$16*0.5,$C$17*Data!$C$7))*$C$12,"")</f>
        <v>8.0000000000000007E-5</v>
      </c>
      <c r="L182" s="42">
        <f t="shared" ca="1" si="74"/>
        <v>1.3475229125104948</v>
      </c>
      <c r="M182" s="44">
        <f t="shared" ca="1" si="75"/>
        <v>1.3475629125104949</v>
      </c>
      <c r="N182" s="44">
        <f t="shared" ca="1" si="76"/>
        <v>1.3474829125104948</v>
      </c>
      <c r="O182" s="108">
        <f t="shared" ca="1" si="51"/>
        <v>0.25974648062571898</v>
      </c>
      <c r="P182" s="102">
        <f t="shared" ca="1" si="52"/>
        <v>2.1771347433657597</v>
      </c>
      <c r="Q182" s="102">
        <f t="shared" ca="1" si="53"/>
        <v>-0.17590285732595701</v>
      </c>
      <c r="R182" s="120">
        <f t="shared" ca="1" si="71"/>
        <v>1</v>
      </c>
      <c r="S182" s="54">
        <f t="shared" ca="1" si="72"/>
        <v>0</v>
      </c>
      <c r="T182" s="5">
        <f t="shared" ca="1" si="54"/>
        <v>1.3475392670087669</v>
      </c>
      <c r="U182" s="152">
        <f t="shared" ca="1" si="55"/>
        <v>1.3480993883058145</v>
      </c>
      <c r="V182" s="152">
        <f t="shared" ca="1" si="56"/>
        <v>1.3461497801954754</v>
      </c>
      <c r="W182" s="153">
        <f t="shared" ca="1" si="57"/>
        <v>0</v>
      </c>
      <c r="X182" s="153">
        <f t="shared" ca="1" si="58"/>
        <v>0</v>
      </c>
      <c r="Y182" s="153">
        <f t="shared" ca="1" si="59"/>
        <v>0</v>
      </c>
      <c r="Z182" s="153">
        <f t="shared" ca="1" si="60"/>
        <v>0</v>
      </c>
      <c r="AA182" s="152" t="str">
        <f t="shared" ca="1" si="61"/>
        <v/>
      </c>
      <c r="AB182" s="152" t="str">
        <f t="shared" ca="1" si="62"/>
        <v/>
      </c>
      <c r="AC182" s="154" t="str">
        <f t="shared" ca="1" si="63"/>
        <v/>
      </c>
      <c r="AD182" s="154" t="str">
        <f t="shared" ca="1" si="64"/>
        <v/>
      </c>
      <c r="AE182" s="3">
        <f t="shared" ca="1" si="65"/>
        <v>0</v>
      </c>
      <c r="AF182" s="3">
        <f t="shared" ca="1" si="66"/>
        <v>0</v>
      </c>
      <c r="AG182" s="3" t="str">
        <f t="shared" ca="1" si="73"/>
        <v>N</v>
      </c>
      <c r="AH182" s="4" t="str">
        <f t="shared" ca="1" si="67"/>
        <v/>
      </c>
      <c r="AI182" s="75">
        <f t="shared" ca="1" si="68"/>
        <v>0</v>
      </c>
      <c r="AJ182" s="75">
        <f t="shared" ca="1" si="69"/>
        <v>0</v>
      </c>
    </row>
    <row r="183" spans="1:36">
      <c r="A183" s="41">
        <f t="shared" si="70"/>
        <v>117</v>
      </c>
      <c r="B183" s="150">
        <f>IF(ISNUMBER(A183),INDEX('MetaTrader Import'!$H$13:$J$5893,TRUNC(((A183-$A$39+1)-1)/3)+1,MOD((A183-$A$39+1)-1,3)+1),"")</f>
        <v>0</v>
      </c>
      <c r="C183" s="43">
        <f t="shared" ca="1" si="47"/>
        <v>23.114294024438625</v>
      </c>
      <c r="D183" s="43">
        <f t="shared" ca="1" si="48"/>
        <v>-0.43087836970789783</v>
      </c>
      <c r="E183" s="43">
        <f t="shared" ca="1" si="49"/>
        <v>22.683415654730727</v>
      </c>
      <c r="F183" s="43">
        <f t="shared" ca="1" si="50"/>
        <v>2.2683415654730728</v>
      </c>
      <c r="G183" s="43">
        <f>IF(A183&lt;&gt;"",IF(A183&lt;Data!$G$11*0.25,$C$13/$G$32,IF(A183&gt;Data!$G$11*0.25,$C$13,$C$13*10)),"")</f>
        <v>1</v>
      </c>
      <c r="H183" s="43">
        <f>IF(A183&lt;&gt;"",IF(Data!$G$9="constant",$C$13,IF(Data!$G$9="squeeze",G183,F183)),"")</f>
        <v>1</v>
      </c>
      <c r="I183" s="38">
        <f ca="1">IF(ISNUMBER(A183),NORMINV(RAND(),0,IF(AND(Data!$G$9="squeeze",A183&lt;Data!$G$11*0.25),$H$32,1)*$C$30*$C$13)*($C$14*$C$12),"")</f>
        <v>2.1839724552228164E-5</v>
      </c>
      <c r="J183" s="42">
        <f ca="1">IFERROR(IF(Data!$C$6="Real",B183,I183+J182+($C$14*$C$12)*(NORMINV(RAND(),$C$15,CHOOSE($G$13,$C$13,F183,G183)))),"")</f>
        <v>1.3472345444588023</v>
      </c>
      <c r="K183" s="88">
        <f>IF(ISNUMBER(A183), IF($G$16="fixed",$G$17,MIN(H183*Data!$C$7*$C$16*0.5,$C$17*Data!$C$7))*$C$12,"")</f>
        <v>8.0000000000000007E-5</v>
      </c>
      <c r="L183" s="42">
        <f t="shared" ca="1" si="74"/>
        <v>1.3472345444588023</v>
      </c>
      <c r="M183" s="44">
        <f t="shared" ca="1" si="75"/>
        <v>1.3472745444588023</v>
      </c>
      <c r="N183" s="44">
        <f t="shared" ca="1" si="76"/>
        <v>1.3471945444588023</v>
      </c>
      <c r="O183" s="108">
        <f t="shared" ca="1" si="51"/>
        <v>0.30728416084250892</v>
      </c>
      <c r="P183" s="102">
        <f t="shared" ca="1" si="52"/>
        <v>2.0788081560031602</v>
      </c>
      <c r="Q183" s="102">
        <f t="shared" ca="1" si="53"/>
        <v>-0.19988772187514375</v>
      </c>
      <c r="R183" s="120">
        <f t="shared" ca="1" si="71"/>
        <v>1</v>
      </c>
      <c r="S183" s="54">
        <f t="shared" ca="1" si="72"/>
        <v>0</v>
      </c>
      <c r="T183" s="5">
        <f t="shared" ca="1" si="54"/>
        <v>1.3475392670087669</v>
      </c>
      <c r="U183" s="152">
        <f t="shared" ca="1" si="55"/>
        <v>1.3480993883058145</v>
      </c>
      <c r="V183" s="152">
        <f t="shared" ca="1" si="56"/>
        <v>1.3461497801954754</v>
      </c>
      <c r="W183" s="153">
        <f t="shared" ca="1" si="57"/>
        <v>0</v>
      </c>
      <c r="X183" s="153">
        <f t="shared" ca="1" si="58"/>
        <v>0</v>
      </c>
      <c r="Y183" s="153">
        <f t="shared" ca="1" si="59"/>
        <v>0</v>
      </c>
      <c r="Z183" s="153">
        <f t="shared" ca="1" si="60"/>
        <v>0</v>
      </c>
      <c r="AA183" s="152" t="str">
        <f t="shared" ca="1" si="61"/>
        <v/>
      </c>
      <c r="AB183" s="152" t="str">
        <f t="shared" ca="1" si="62"/>
        <v/>
      </c>
      <c r="AC183" s="154" t="str">
        <f t="shared" ca="1" si="63"/>
        <v/>
      </c>
      <c r="AD183" s="154" t="str">
        <f t="shared" ca="1" si="64"/>
        <v/>
      </c>
      <c r="AE183" s="3">
        <f t="shared" ca="1" si="65"/>
        <v>0</v>
      </c>
      <c r="AF183" s="3">
        <f t="shared" ca="1" si="66"/>
        <v>0</v>
      </c>
      <c r="AG183" s="3" t="str">
        <f t="shared" ca="1" si="73"/>
        <v>N</v>
      </c>
      <c r="AH183" s="4" t="str">
        <f t="shared" ca="1" si="67"/>
        <v/>
      </c>
      <c r="AI183" s="75">
        <f t="shared" ca="1" si="68"/>
        <v>0</v>
      </c>
      <c r="AJ183" s="75">
        <f t="shared" ca="1" si="69"/>
        <v>0</v>
      </c>
    </row>
    <row r="184" spans="1:36">
      <c r="A184" s="41">
        <f t="shared" si="70"/>
        <v>118</v>
      </c>
      <c r="B184" s="150">
        <f>IF(ISNUMBER(A184),INDEX('MetaTrader Import'!$H$13:$J$5893,TRUNC(((A184-$A$39+1)-1)/3)+1,MOD((A184-$A$39+1)-1,3)+1),"")</f>
        <v>0</v>
      </c>
      <c r="C184" s="43">
        <f t="shared" ca="1" si="47"/>
        <v>22.683415654730727</v>
      </c>
      <c r="D184" s="43">
        <f t="shared" ca="1" si="48"/>
        <v>-2.6170408284320033</v>
      </c>
      <c r="E184" s="43">
        <f t="shared" ca="1" si="49"/>
        <v>20.066374826298723</v>
      </c>
      <c r="F184" s="43">
        <f t="shared" ca="1" si="50"/>
        <v>2.0066374826298725</v>
      </c>
      <c r="G184" s="43">
        <f>IF(A184&lt;&gt;"",IF(A184&lt;Data!$G$11*0.25,$C$13/$G$32,IF(A184&gt;Data!$G$11*0.25,$C$13,$C$13*10)),"")</f>
        <v>1</v>
      </c>
      <c r="H184" s="43">
        <f>IF(A184&lt;&gt;"",IF(Data!$G$9="constant",$C$13,IF(Data!$G$9="squeeze",G184,F184)),"")</f>
        <v>1</v>
      </c>
      <c r="I184" s="38">
        <f ca="1">IF(ISNUMBER(A184),NORMINV(RAND(),0,IF(AND(Data!$G$9="squeeze",A184&lt;Data!$G$11*0.25),$H$32,1)*$C$30*$C$13)*($C$14*$C$12),"")</f>
        <v>-1.4294833123808896E-5</v>
      </c>
      <c r="J184" s="42">
        <f ca="1">IFERROR(IF(Data!$C$6="Real",B184,I184+J183+($C$14*$C$12)*(NORMINV(RAND(),$C$15,CHOOSE($G$13,$C$13,F184,G184)))),"")</f>
        <v>1.3476343125947443</v>
      </c>
      <c r="K184" s="88">
        <f>IF(ISNUMBER(A184), IF($G$16="fixed",$G$17,MIN(H184*Data!$C$7*$C$16*0.5,$C$17*Data!$C$7))*$C$12,"")</f>
        <v>8.0000000000000007E-5</v>
      </c>
      <c r="L184" s="42">
        <f t="shared" ca="1" si="74"/>
        <v>1.3476343125947443</v>
      </c>
      <c r="M184" s="44">
        <f t="shared" ca="1" si="75"/>
        <v>1.3476743125947444</v>
      </c>
      <c r="N184" s="44">
        <f t="shared" ca="1" si="76"/>
        <v>1.3475943125947443</v>
      </c>
      <c r="O184" s="108">
        <f t="shared" ca="1" si="51"/>
        <v>0.38218673769662465</v>
      </c>
      <c r="P184" s="102">
        <f t="shared" ca="1" si="52"/>
        <v>2.24730442389528</v>
      </c>
      <c r="Q184" s="102">
        <f t="shared" ca="1" si="53"/>
        <v>-0.21292536533047662</v>
      </c>
      <c r="R184" s="120">
        <f t="shared" ca="1" si="71"/>
        <v>1</v>
      </c>
      <c r="S184" s="54">
        <f t="shared" ca="1" si="72"/>
        <v>0</v>
      </c>
      <c r="T184" s="5">
        <f t="shared" ca="1" si="54"/>
        <v>1.3475392670087669</v>
      </c>
      <c r="U184" s="152">
        <f t="shared" ca="1" si="55"/>
        <v>1.3480993883058145</v>
      </c>
      <c r="V184" s="152">
        <f t="shared" ca="1" si="56"/>
        <v>1.3461497801954754</v>
      </c>
      <c r="W184" s="153">
        <f t="shared" ca="1" si="57"/>
        <v>0</v>
      </c>
      <c r="X184" s="153">
        <f t="shared" ca="1" si="58"/>
        <v>0</v>
      </c>
      <c r="Y184" s="153">
        <f t="shared" ca="1" si="59"/>
        <v>0</v>
      </c>
      <c r="Z184" s="153">
        <f t="shared" ca="1" si="60"/>
        <v>0</v>
      </c>
      <c r="AA184" s="152" t="str">
        <f t="shared" ca="1" si="61"/>
        <v/>
      </c>
      <c r="AB184" s="152" t="str">
        <f t="shared" ca="1" si="62"/>
        <v/>
      </c>
      <c r="AC184" s="154" t="str">
        <f t="shared" ca="1" si="63"/>
        <v/>
      </c>
      <c r="AD184" s="154" t="str">
        <f t="shared" ca="1" si="64"/>
        <v/>
      </c>
      <c r="AE184" s="3">
        <f t="shared" ca="1" si="65"/>
        <v>0</v>
      </c>
      <c r="AF184" s="3">
        <f t="shared" ca="1" si="66"/>
        <v>0</v>
      </c>
      <c r="AG184" s="3" t="str">
        <f t="shared" ca="1" si="73"/>
        <v>N</v>
      </c>
      <c r="AH184" s="4" t="str">
        <f t="shared" ca="1" si="67"/>
        <v/>
      </c>
      <c r="AI184" s="75">
        <f t="shared" ca="1" si="68"/>
        <v>0</v>
      </c>
      <c r="AJ184" s="75">
        <f t="shared" ca="1" si="69"/>
        <v>0</v>
      </c>
    </row>
    <row r="185" spans="1:36">
      <c r="A185" s="41">
        <f t="shared" si="70"/>
        <v>119</v>
      </c>
      <c r="B185" s="150">
        <f>IF(ISNUMBER(A185),INDEX('MetaTrader Import'!$H$13:$J$5893,TRUNC(((A185-$A$39+1)-1)/3)+1,MOD((A185-$A$39+1)-1,3)+1),"")</f>
        <v>0</v>
      </c>
      <c r="C185" s="43">
        <f t="shared" ca="1" si="47"/>
        <v>20.066374826298723</v>
      </c>
      <c r="D185" s="43">
        <f t="shared" ca="1" si="48"/>
        <v>1.9151816014150276</v>
      </c>
      <c r="E185" s="43">
        <f t="shared" ca="1" si="49"/>
        <v>21.981556427713752</v>
      </c>
      <c r="F185" s="43">
        <f t="shared" ca="1" si="50"/>
        <v>2.1981556427713751</v>
      </c>
      <c r="G185" s="43">
        <f>IF(A185&lt;&gt;"",IF(A185&lt;Data!$G$11*0.25,$C$13/$G$32,IF(A185&gt;Data!$G$11*0.25,$C$13,$C$13*10)),"")</f>
        <v>1</v>
      </c>
      <c r="H185" s="43">
        <f>IF(A185&lt;&gt;"",IF(Data!$G$9="constant",$C$13,IF(Data!$G$9="squeeze",G185,F185)),"")</f>
        <v>1</v>
      </c>
      <c r="I185" s="38">
        <f ca="1">IF(ISNUMBER(A185),NORMINV(RAND(),0,IF(AND(Data!$G$9="squeeze",A185&lt;Data!$G$11*0.25),$H$32,1)*$C$30*$C$13)*($C$14*$C$12),"")</f>
        <v>1.3042117917030189E-4</v>
      </c>
      <c r="J185" s="42">
        <f ca="1">IFERROR(IF(Data!$C$6="Real",B185,I185+J184+($C$14*$C$12)*(NORMINV(RAND(),$C$15,CHOOSE($G$13,$C$13,F185,G185)))),"")</f>
        <v>1.3478227647477028</v>
      </c>
      <c r="K185" s="88">
        <f>IF(ISNUMBER(A185), IF($G$16="fixed",$G$17,MIN(H185*Data!$C$7*$C$16*0.5,$C$17*Data!$C$7))*$C$12,"")</f>
        <v>8.0000000000000007E-5</v>
      </c>
      <c r="L185" s="42">
        <f t="shared" ca="1" si="74"/>
        <v>1.3478227647477028</v>
      </c>
      <c r="M185" s="44">
        <f t="shared" ca="1" si="75"/>
        <v>1.3478627647477028</v>
      </c>
      <c r="N185" s="44">
        <f t="shared" ca="1" si="76"/>
        <v>1.3477827647477028</v>
      </c>
      <c r="O185" s="108">
        <f t="shared" ca="1" si="51"/>
        <v>0.441991100494881</v>
      </c>
      <c r="P185" s="102">
        <f t="shared" ca="1" si="52"/>
        <v>2.4914686375391346</v>
      </c>
      <c r="Q185" s="102">
        <f t="shared" ca="1" si="53"/>
        <v>-0.21086033579338775</v>
      </c>
      <c r="R185" s="120">
        <f t="shared" ca="1" si="71"/>
        <v>1</v>
      </c>
      <c r="S185" s="54">
        <f t="shared" ca="1" si="72"/>
        <v>0</v>
      </c>
      <c r="T185" s="5">
        <f t="shared" ca="1" si="54"/>
        <v>1.3475392670087669</v>
      </c>
      <c r="U185" s="152">
        <f t="shared" ca="1" si="55"/>
        <v>1.3480993883058145</v>
      </c>
      <c r="V185" s="152">
        <f t="shared" ca="1" si="56"/>
        <v>1.3461497801954754</v>
      </c>
      <c r="W185" s="153">
        <f t="shared" ca="1" si="57"/>
        <v>0</v>
      </c>
      <c r="X185" s="153">
        <f t="shared" ca="1" si="58"/>
        <v>0</v>
      </c>
      <c r="Y185" s="153">
        <f t="shared" ca="1" si="59"/>
        <v>0</v>
      </c>
      <c r="Z185" s="153">
        <f t="shared" ca="1" si="60"/>
        <v>0</v>
      </c>
      <c r="AA185" s="152" t="str">
        <f t="shared" ca="1" si="61"/>
        <v/>
      </c>
      <c r="AB185" s="152" t="str">
        <f t="shared" ca="1" si="62"/>
        <v/>
      </c>
      <c r="AC185" s="154" t="str">
        <f t="shared" ca="1" si="63"/>
        <v/>
      </c>
      <c r="AD185" s="154" t="str">
        <f t="shared" ca="1" si="64"/>
        <v/>
      </c>
      <c r="AE185" s="3">
        <f t="shared" ca="1" si="65"/>
        <v>0</v>
      </c>
      <c r="AF185" s="3">
        <f t="shared" ca="1" si="66"/>
        <v>0</v>
      </c>
      <c r="AG185" s="3" t="str">
        <f t="shared" ca="1" si="73"/>
        <v>N</v>
      </c>
      <c r="AH185" s="4" t="str">
        <f t="shared" ca="1" si="67"/>
        <v/>
      </c>
      <c r="AI185" s="75">
        <f t="shared" ca="1" si="68"/>
        <v>0</v>
      </c>
      <c r="AJ185" s="75">
        <f t="shared" ca="1" si="69"/>
        <v>0</v>
      </c>
    </row>
    <row r="186" spans="1:36">
      <c r="A186" s="41">
        <f t="shared" si="70"/>
        <v>120</v>
      </c>
      <c r="B186" s="150">
        <f>IF(ISNUMBER(A186),INDEX('MetaTrader Import'!$H$13:$J$5893,TRUNC(((A186-$A$39+1)-1)/3)+1,MOD((A186-$A$39+1)-1,3)+1),"")</f>
        <v>0</v>
      </c>
      <c r="C186" s="43">
        <f t="shared" ca="1" si="47"/>
        <v>21.981556427713752</v>
      </c>
      <c r="D186" s="43">
        <f t="shared" ca="1" si="48"/>
        <v>-0.58528216120023135</v>
      </c>
      <c r="E186" s="43">
        <f t="shared" ca="1" si="49"/>
        <v>21.396274266513519</v>
      </c>
      <c r="F186" s="43">
        <f t="shared" ca="1" si="50"/>
        <v>2.139627426651352</v>
      </c>
      <c r="G186" s="43">
        <f>IF(A186&lt;&gt;"",IF(A186&lt;Data!$G$11*0.25,$C$13/$G$32,IF(A186&gt;Data!$G$11*0.25,$C$13,$C$13*10)),"")</f>
        <v>1</v>
      </c>
      <c r="H186" s="43">
        <f>IF(A186&lt;&gt;"",IF(Data!$G$9="constant",$C$13,IF(Data!$G$9="squeeze",G186,F186)),"")</f>
        <v>1</v>
      </c>
      <c r="I186" s="38">
        <f ca="1">IF(ISNUMBER(A186),NORMINV(RAND(),0,IF(AND(Data!$G$9="squeeze",A186&lt;Data!$G$11*0.25),$H$32,1)*$C$30*$C$13)*($C$14*$C$12),"")</f>
        <v>-1.1350332744098545E-4</v>
      </c>
      <c r="J186" s="42">
        <f ca="1">IFERROR(IF(Data!$C$6="Real",B186,I186+J185+($C$14*$C$12)*(NORMINV(RAND(),$C$15,CHOOSE($G$13,$C$13,F186,G186)))),"")</f>
        <v>1.3477742720107093</v>
      </c>
      <c r="K186" s="88">
        <f>IF(ISNUMBER(A186), IF($G$16="fixed",$G$17,MIN(H186*Data!$C$7*$C$16*0.5,$C$17*Data!$C$7))*$C$12,"")</f>
        <v>8.0000000000000007E-5</v>
      </c>
      <c r="L186" s="42">
        <f t="shared" ca="1" si="74"/>
        <v>1.3477742720107093</v>
      </c>
      <c r="M186" s="44">
        <f t="shared" ca="1" si="75"/>
        <v>1.3478142720107094</v>
      </c>
      <c r="N186" s="44">
        <f t="shared" ca="1" si="76"/>
        <v>1.3477342720107093</v>
      </c>
      <c r="O186" s="108">
        <f t="shared" ca="1" si="51"/>
        <v>0.48755270594923777</v>
      </c>
      <c r="P186" s="102">
        <f t="shared" ca="1" si="52"/>
        <v>2.6322632127391525</v>
      </c>
      <c r="Q186" s="102">
        <f t="shared" ca="1" si="53"/>
        <v>-0.1998460613218363</v>
      </c>
      <c r="R186" s="120">
        <f t="shared" ca="1" si="71"/>
        <v>1</v>
      </c>
      <c r="S186" s="54">
        <f t="shared" ca="1" si="72"/>
        <v>0</v>
      </c>
      <c r="T186" s="5">
        <f t="shared" ca="1" si="54"/>
        <v>1.3475392670087669</v>
      </c>
      <c r="U186" s="152">
        <f t="shared" ca="1" si="55"/>
        <v>1.3480993883058145</v>
      </c>
      <c r="V186" s="152">
        <f t="shared" ca="1" si="56"/>
        <v>1.3461497801954754</v>
      </c>
      <c r="W186" s="153">
        <f t="shared" ca="1" si="57"/>
        <v>0</v>
      </c>
      <c r="X186" s="153">
        <f t="shared" ca="1" si="58"/>
        <v>0</v>
      </c>
      <c r="Y186" s="153">
        <f t="shared" ca="1" si="59"/>
        <v>0</v>
      </c>
      <c r="Z186" s="153">
        <f t="shared" ca="1" si="60"/>
        <v>0</v>
      </c>
      <c r="AA186" s="152" t="str">
        <f t="shared" ca="1" si="61"/>
        <v/>
      </c>
      <c r="AB186" s="152" t="str">
        <f t="shared" ca="1" si="62"/>
        <v/>
      </c>
      <c r="AC186" s="154" t="str">
        <f t="shared" ca="1" si="63"/>
        <v/>
      </c>
      <c r="AD186" s="154" t="str">
        <f t="shared" ca="1" si="64"/>
        <v/>
      </c>
      <c r="AE186" s="3">
        <f t="shared" ca="1" si="65"/>
        <v>0</v>
      </c>
      <c r="AF186" s="3">
        <f t="shared" ca="1" si="66"/>
        <v>0</v>
      </c>
      <c r="AG186" s="3" t="str">
        <f t="shared" ca="1" si="73"/>
        <v>N</v>
      </c>
      <c r="AH186" s="4" t="str">
        <f t="shared" ca="1" si="67"/>
        <v/>
      </c>
      <c r="AI186" s="75">
        <f t="shared" ca="1" si="68"/>
        <v>0</v>
      </c>
      <c r="AJ186" s="75">
        <f t="shared" ca="1" si="69"/>
        <v>0</v>
      </c>
    </row>
    <row r="187" spans="1:36">
      <c r="A187" s="41">
        <f t="shared" si="70"/>
        <v>121</v>
      </c>
      <c r="B187" s="150">
        <f>IF(ISNUMBER(A187),INDEX('MetaTrader Import'!$H$13:$J$5893,TRUNC(((A187-$A$39+1)-1)/3)+1,MOD((A187-$A$39+1)-1,3)+1),"")</f>
        <v>0</v>
      </c>
      <c r="C187" s="43">
        <f t="shared" ca="1" si="47"/>
        <v>21.396274266513519</v>
      </c>
      <c r="D187" s="43">
        <f t="shared" ca="1" si="48"/>
        <v>-1.0656301951957539</v>
      </c>
      <c r="E187" s="43">
        <f t="shared" ca="1" si="49"/>
        <v>20.330644071317764</v>
      </c>
      <c r="F187" s="43">
        <f t="shared" ca="1" si="50"/>
        <v>2.0330644071317763</v>
      </c>
      <c r="G187" s="43">
        <f>IF(A187&lt;&gt;"",IF(A187&lt;Data!$G$11*0.25,$C$13/$G$32,IF(A187&gt;Data!$G$11*0.25,$C$13,$C$13*10)),"")</f>
        <v>1</v>
      </c>
      <c r="H187" s="43">
        <f>IF(A187&lt;&gt;"",IF(Data!$G$9="constant",$C$13,IF(Data!$G$9="squeeze",G187,F187)),"")</f>
        <v>1</v>
      </c>
      <c r="I187" s="38">
        <f ca="1">IF(ISNUMBER(A187),NORMINV(RAND(),0,IF(AND(Data!$G$9="squeeze",A187&lt;Data!$G$11*0.25),$H$32,1)*$C$30*$C$13)*($C$14*$C$12),"")</f>
        <v>5.1374948554302704E-5</v>
      </c>
      <c r="J187" s="42">
        <f ca="1">IFERROR(IF(Data!$C$6="Real",B187,I187+J186+($C$14*$C$12)*(NORMINV(RAND(),$C$15,CHOOSE($G$13,$C$13,F187,G187)))),"")</f>
        <v>1.3477772905028769</v>
      </c>
      <c r="K187" s="88">
        <f>IF(ISNUMBER(A187), IF($G$16="fixed",$G$17,MIN(H187*Data!$C$7*$C$16*0.5,$C$17*Data!$C$7))*$C$12,"")</f>
        <v>8.0000000000000007E-5</v>
      </c>
      <c r="L187" s="42">
        <f t="shared" ca="1" si="74"/>
        <v>1.3477772905028769</v>
      </c>
      <c r="M187" s="44">
        <f t="shared" ca="1" si="75"/>
        <v>1.3478172905028769</v>
      </c>
      <c r="N187" s="44">
        <f t="shared" ca="1" si="76"/>
        <v>1.3477372905028768</v>
      </c>
      <c r="O187" s="108">
        <f t="shared" ca="1" si="51"/>
        <v>0.46138435662970317</v>
      </c>
      <c r="P187" s="102">
        <f t="shared" ca="1" si="52"/>
        <v>2.5272765896062648</v>
      </c>
      <c r="Q187" s="102">
        <f t="shared" ca="1" si="53"/>
        <v>-0.18344978211161558</v>
      </c>
      <c r="R187" s="120">
        <f t="shared" ca="1" si="71"/>
        <v>1</v>
      </c>
      <c r="S187" s="54">
        <f t="shared" ca="1" si="72"/>
        <v>0</v>
      </c>
      <c r="T187" s="5">
        <f t="shared" ca="1" si="54"/>
        <v>1.3475392670087669</v>
      </c>
      <c r="U187" s="152">
        <f t="shared" ca="1" si="55"/>
        <v>1.3480993883058145</v>
      </c>
      <c r="V187" s="152">
        <f t="shared" ca="1" si="56"/>
        <v>1.3461497801954754</v>
      </c>
      <c r="W187" s="153">
        <f t="shared" ca="1" si="57"/>
        <v>0</v>
      </c>
      <c r="X187" s="153">
        <f t="shared" ca="1" si="58"/>
        <v>0</v>
      </c>
      <c r="Y187" s="153">
        <f t="shared" ca="1" si="59"/>
        <v>0</v>
      </c>
      <c r="Z187" s="153">
        <f t="shared" ca="1" si="60"/>
        <v>0</v>
      </c>
      <c r="AA187" s="152" t="str">
        <f t="shared" ca="1" si="61"/>
        <v/>
      </c>
      <c r="AB187" s="152" t="str">
        <f t="shared" ca="1" si="62"/>
        <v/>
      </c>
      <c r="AC187" s="154" t="str">
        <f t="shared" ca="1" si="63"/>
        <v/>
      </c>
      <c r="AD187" s="154" t="str">
        <f t="shared" ca="1" si="64"/>
        <v/>
      </c>
      <c r="AE187" s="3">
        <f t="shared" ca="1" si="65"/>
        <v>0</v>
      </c>
      <c r="AF187" s="3">
        <f t="shared" ca="1" si="66"/>
        <v>0</v>
      </c>
      <c r="AG187" s="3" t="str">
        <f t="shared" ca="1" si="73"/>
        <v>N</v>
      </c>
      <c r="AH187" s="4" t="str">
        <f t="shared" ca="1" si="67"/>
        <v/>
      </c>
      <c r="AI187" s="75">
        <f t="shared" ca="1" si="68"/>
        <v>0</v>
      </c>
      <c r="AJ187" s="75">
        <f t="shared" ca="1" si="69"/>
        <v>0</v>
      </c>
    </row>
    <row r="188" spans="1:36">
      <c r="A188" s="41">
        <f t="shared" si="70"/>
        <v>122</v>
      </c>
      <c r="B188" s="150">
        <f>IF(ISNUMBER(A188),INDEX('MetaTrader Import'!$H$13:$J$5893,TRUNC(((A188-$A$39+1)-1)/3)+1,MOD((A188-$A$39+1)-1,3)+1),"")</f>
        <v>0</v>
      </c>
      <c r="C188" s="43">
        <f t="shared" ca="1" si="47"/>
        <v>20.330644071317764</v>
      </c>
      <c r="D188" s="43">
        <f t="shared" ca="1" si="48"/>
        <v>2.1077857683288066</v>
      </c>
      <c r="E188" s="43">
        <f t="shared" ca="1" si="49"/>
        <v>22.43842983964657</v>
      </c>
      <c r="F188" s="43">
        <f t="shared" ca="1" si="50"/>
        <v>2.2438429839646572</v>
      </c>
      <c r="G188" s="43">
        <f>IF(A188&lt;&gt;"",IF(A188&lt;Data!$G$11*0.25,$C$13/$G$32,IF(A188&gt;Data!$G$11*0.25,$C$13,$C$13*10)),"")</f>
        <v>1</v>
      </c>
      <c r="H188" s="43">
        <f>IF(A188&lt;&gt;"",IF(Data!$G$9="constant",$C$13,IF(Data!$G$9="squeeze",G188,F188)),"")</f>
        <v>1</v>
      </c>
      <c r="I188" s="38">
        <f ca="1">IF(ISNUMBER(A188),NORMINV(RAND(),0,IF(AND(Data!$G$9="squeeze",A188&lt;Data!$G$11*0.25),$H$32,1)*$C$30*$C$13)*($C$14*$C$12),"")</f>
        <v>2.7787738472594144E-5</v>
      </c>
      <c r="J188" s="42">
        <f ca="1">IFERROR(IF(Data!$C$6="Real",B188,I188+J187+($C$14*$C$12)*(NORMINV(RAND(),$C$15,CHOOSE($G$13,$C$13,F188,G188)))),"")</f>
        <v>1.3479666670082133</v>
      </c>
      <c r="K188" s="88">
        <f>IF(ISNUMBER(A188), IF($G$16="fixed",$G$17,MIN(H188*Data!$C$7*$C$16*0.5,$C$17*Data!$C$7))*$C$12,"")</f>
        <v>8.0000000000000007E-5</v>
      </c>
      <c r="L188" s="42">
        <f t="shared" ca="1" si="74"/>
        <v>1.3479666670082133</v>
      </c>
      <c r="M188" s="44">
        <f t="shared" ca="1" si="75"/>
        <v>1.3480066670082134</v>
      </c>
      <c r="N188" s="44">
        <f t="shared" ca="1" si="76"/>
        <v>1.3479266670082133</v>
      </c>
      <c r="O188" s="108">
        <f t="shared" ca="1" si="51"/>
        <v>0.49181744512762282</v>
      </c>
      <c r="P188" s="102">
        <f t="shared" ca="1" si="52"/>
        <v>2.658145541271824</v>
      </c>
      <c r="Q188" s="102">
        <f t="shared" ca="1" si="53"/>
        <v>-0.15649937253226187</v>
      </c>
      <c r="R188" s="120">
        <f t="shared" ca="1" si="71"/>
        <v>1</v>
      </c>
      <c r="S188" s="54">
        <f t="shared" ca="1" si="72"/>
        <v>0</v>
      </c>
      <c r="T188" s="5">
        <f t="shared" ca="1" si="54"/>
        <v>1.3475392670087669</v>
      </c>
      <c r="U188" s="152">
        <f t="shared" ca="1" si="55"/>
        <v>1.3480993883058145</v>
      </c>
      <c r="V188" s="152">
        <f t="shared" ca="1" si="56"/>
        <v>1.3461497801954754</v>
      </c>
      <c r="W188" s="153">
        <f t="shared" ca="1" si="57"/>
        <v>0</v>
      </c>
      <c r="X188" s="153">
        <f t="shared" ca="1" si="58"/>
        <v>0</v>
      </c>
      <c r="Y188" s="153">
        <f t="shared" ca="1" si="59"/>
        <v>0</v>
      </c>
      <c r="Z188" s="153">
        <f t="shared" ca="1" si="60"/>
        <v>0</v>
      </c>
      <c r="AA188" s="152" t="str">
        <f t="shared" ca="1" si="61"/>
        <v/>
      </c>
      <c r="AB188" s="152" t="str">
        <f t="shared" ca="1" si="62"/>
        <v/>
      </c>
      <c r="AC188" s="154" t="str">
        <f t="shared" ca="1" si="63"/>
        <v/>
      </c>
      <c r="AD188" s="154" t="str">
        <f t="shared" ca="1" si="64"/>
        <v/>
      </c>
      <c r="AE188" s="3">
        <f t="shared" ca="1" si="65"/>
        <v>0</v>
      </c>
      <c r="AF188" s="3">
        <f t="shared" ca="1" si="66"/>
        <v>0</v>
      </c>
      <c r="AG188" s="3" t="str">
        <f t="shared" ca="1" si="73"/>
        <v>N</v>
      </c>
      <c r="AH188" s="4" t="str">
        <f t="shared" ca="1" si="67"/>
        <v/>
      </c>
      <c r="AI188" s="75">
        <f t="shared" ca="1" si="68"/>
        <v>0</v>
      </c>
      <c r="AJ188" s="75">
        <f t="shared" ca="1" si="69"/>
        <v>0</v>
      </c>
    </row>
    <row r="189" spans="1:36">
      <c r="A189" s="41">
        <f t="shared" si="70"/>
        <v>123</v>
      </c>
      <c r="B189" s="150">
        <f>IF(ISNUMBER(A189),INDEX('MetaTrader Import'!$H$13:$J$5893,TRUNC(((A189-$A$39+1)-1)/3)+1,MOD((A189-$A$39+1)-1,3)+1),"")</f>
        <v>0</v>
      </c>
      <c r="C189" s="43">
        <f t="shared" ca="1" si="47"/>
        <v>22.43842983964657</v>
      </c>
      <c r="D189" s="43">
        <f t="shared" ca="1" si="48"/>
        <v>-0.69338771016865008</v>
      </c>
      <c r="E189" s="43">
        <f t="shared" ca="1" si="49"/>
        <v>21.74504212947792</v>
      </c>
      <c r="F189" s="43">
        <f t="shared" ca="1" si="50"/>
        <v>2.1745042129477921</v>
      </c>
      <c r="G189" s="43">
        <f>IF(A189&lt;&gt;"",IF(A189&lt;Data!$G$11*0.25,$C$13/$G$32,IF(A189&gt;Data!$G$11*0.25,$C$13,$C$13*10)),"")</f>
        <v>1</v>
      </c>
      <c r="H189" s="43">
        <f>IF(A189&lt;&gt;"",IF(Data!$G$9="constant",$C$13,IF(Data!$G$9="squeeze",G189,F189)),"")</f>
        <v>1</v>
      </c>
      <c r="I189" s="38">
        <f ca="1">IF(ISNUMBER(A189),NORMINV(RAND(),0,IF(AND(Data!$G$9="squeeze",A189&lt;Data!$G$11*0.25),$H$32,1)*$C$30*$C$13)*($C$14*$C$12),"")</f>
        <v>-8.6670358450624009E-5</v>
      </c>
      <c r="J189" s="42">
        <f ca="1">IFERROR(IF(Data!$C$6="Real",B189,I189+J188+($C$14*$C$12)*(NORMINV(RAND(),$C$15,CHOOSE($G$13,$C$13,F189,G189)))),"")</f>
        <v>1.3477283101141146</v>
      </c>
      <c r="K189" s="88">
        <f>IF(ISNUMBER(A189), IF($G$16="fixed",$G$17,MIN(H189*Data!$C$7*$C$16*0.5,$C$17*Data!$C$7))*$C$12,"")</f>
        <v>8.0000000000000007E-5</v>
      </c>
      <c r="L189" s="42">
        <f t="shared" ca="1" si="74"/>
        <v>1.3477283101141146</v>
      </c>
      <c r="M189" s="44">
        <f t="shared" ca="1" si="75"/>
        <v>1.3477683101141147</v>
      </c>
      <c r="N189" s="44">
        <f t="shared" ca="1" si="76"/>
        <v>1.3476883101141146</v>
      </c>
      <c r="O189" s="108">
        <f t="shared" ca="1" si="51"/>
        <v>0.43827444329874732</v>
      </c>
      <c r="P189" s="102">
        <f t="shared" ca="1" si="52"/>
        <v>2.4979015109319684</v>
      </c>
      <c r="Q189" s="102">
        <f t="shared" ca="1" si="53"/>
        <v>-0.12919278172384874</v>
      </c>
      <c r="R189" s="120">
        <f t="shared" ca="1" si="71"/>
        <v>1</v>
      </c>
      <c r="S189" s="54">
        <f t="shared" ca="1" si="72"/>
        <v>0</v>
      </c>
      <c r="T189" s="5">
        <f t="shared" ca="1" si="54"/>
        <v>1.3475392670087669</v>
      </c>
      <c r="U189" s="152">
        <f t="shared" ca="1" si="55"/>
        <v>1.3480993883058145</v>
      </c>
      <c r="V189" s="152">
        <f t="shared" ca="1" si="56"/>
        <v>1.3461497801954754</v>
      </c>
      <c r="W189" s="153">
        <f t="shared" ca="1" si="57"/>
        <v>0</v>
      </c>
      <c r="X189" s="153">
        <f t="shared" ca="1" si="58"/>
        <v>0</v>
      </c>
      <c r="Y189" s="153">
        <f t="shared" ca="1" si="59"/>
        <v>0</v>
      </c>
      <c r="Z189" s="153">
        <f t="shared" ca="1" si="60"/>
        <v>0</v>
      </c>
      <c r="AA189" s="152" t="str">
        <f t="shared" ca="1" si="61"/>
        <v/>
      </c>
      <c r="AB189" s="152" t="str">
        <f t="shared" ca="1" si="62"/>
        <v/>
      </c>
      <c r="AC189" s="154" t="str">
        <f t="shared" ca="1" si="63"/>
        <v/>
      </c>
      <c r="AD189" s="154" t="str">
        <f t="shared" ca="1" si="64"/>
        <v/>
      </c>
      <c r="AE189" s="3">
        <f t="shared" ca="1" si="65"/>
        <v>0</v>
      </c>
      <c r="AF189" s="3">
        <f t="shared" ca="1" si="66"/>
        <v>0</v>
      </c>
      <c r="AG189" s="3" t="str">
        <f t="shared" ca="1" si="73"/>
        <v>N</v>
      </c>
      <c r="AH189" s="4" t="str">
        <f t="shared" ca="1" si="67"/>
        <v/>
      </c>
      <c r="AI189" s="75">
        <f t="shared" ca="1" si="68"/>
        <v>0</v>
      </c>
      <c r="AJ189" s="75">
        <f t="shared" ca="1" si="69"/>
        <v>0</v>
      </c>
    </row>
    <row r="190" spans="1:36">
      <c r="A190" s="41">
        <f t="shared" si="70"/>
        <v>124</v>
      </c>
      <c r="B190" s="150">
        <f>IF(ISNUMBER(A190),INDEX('MetaTrader Import'!$H$13:$J$5893,TRUNC(((A190-$A$39+1)-1)/3)+1,MOD((A190-$A$39+1)-1,3)+1),"")</f>
        <v>0</v>
      </c>
      <c r="C190" s="43">
        <f t="shared" ca="1" si="47"/>
        <v>21.74504212947792</v>
      </c>
      <c r="D190" s="43">
        <f t="shared" ca="1" si="48"/>
        <v>0.23647442934958357</v>
      </c>
      <c r="E190" s="43">
        <f t="shared" ca="1" si="49"/>
        <v>21.981516558827504</v>
      </c>
      <c r="F190" s="43">
        <f t="shared" ca="1" si="50"/>
        <v>2.1981516558827505</v>
      </c>
      <c r="G190" s="43">
        <f>IF(A190&lt;&gt;"",IF(A190&lt;Data!$G$11*0.25,$C$13/$G$32,IF(A190&gt;Data!$G$11*0.25,$C$13,$C$13*10)),"")</f>
        <v>1</v>
      </c>
      <c r="H190" s="43">
        <f>IF(A190&lt;&gt;"",IF(Data!$G$9="constant",$C$13,IF(Data!$G$9="squeeze",G190,F190)),"")</f>
        <v>1</v>
      </c>
      <c r="I190" s="38">
        <f ca="1">IF(ISNUMBER(A190),NORMINV(RAND(),0,IF(AND(Data!$G$9="squeeze",A190&lt;Data!$G$11*0.25),$H$32,1)*$C$30*$C$13)*($C$14*$C$12),"")</f>
        <v>3.8898027700611417E-5</v>
      </c>
      <c r="J190" s="42">
        <f ca="1">IFERROR(IF(Data!$C$6="Real",B190,I190+J189+($C$14*$C$12)*(NORMINV(RAND(),$C$15,CHOOSE($G$13,$C$13,F190,G190)))),"")</f>
        <v>1.3478020644651627</v>
      </c>
      <c r="K190" s="88">
        <f>IF(ISNUMBER(A190), IF($G$16="fixed",$G$17,MIN(H190*Data!$C$7*$C$16*0.5,$C$17*Data!$C$7))*$C$12,"")</f>
        <v>8.0000000000000007E-5</v>
      </c>
      <c r="L190" s="42">
        <f t="shared" ca="1" si="74"/>
        <v>1.3478020644651627</v>
      </c>
      <c r="M190" s="44">
        <f t="shared" ca="1" si="75"/>
        <v>1.3478420644651627</v>
      </c>
      <c r="N190" s="44">
        <f t="shared" ca="1" si="76"/>
        <v>1.3477620644651627</v>
      </c>
      <c r="O190" s="108">
        <f t="shared" ca="1" si="51"/>
        <v>0.37285866038657844</v>
      </c>
      <c r="P190" s="102">
        <f t="shared" ca="1" si="52"/>
        <v>2.2455582936209648</v>
      </c>
      <c r="Q190" s="102">
        <f t="shared" ca="1" si="53"/>
        <v>-0.11054980056288358</v>
      </c>
      <c r="R190" s="120">
        <f t="shared" ca="1" si="71"/>
        <v>1</v>
      </c>
      <c r="S190" s="54">
        <f t="shared" ca="1" si="72"/>
        <v>0</v>
      </c>
      <c r="T190" s="5">
        <f t="shared" ca="1" si="54"/>
        <v>1.3475392670087669</v>
      </c>
      <c r="U190" s="152">
        <f t="shared" ca="1" si="55"/>
        <v>1.3480993883058145</v>
      </c>
      <c r="V190" s="152">
        <f t="shared" ca="1" si="56"/>
        <v>1.3461497801954754</v>
      </c>
      <c r="W190" s="153">
        <f t="shared" ca="1" si="57"/>
        <v>0</v>
      </c>
      <c r="X190" s="153">
        <f t="shared" ca="1" si="58"/>
        <v>0</v>
      </c>
      <c r="Y190" s="153">
        <f t="shared" ca="1" si="59"/>
        <v>0</v>
      </c>
      <c r="Z190" s="153">
        <f t="shared" ca="1" si="60"/>
        <v>0</v>
      </c>
      <c r="AA190" s="152" t="str">
        <f t="shared" ca="1" si="61"/>
        <v/>
      </c>
      <c r="AB190" s="152" t="str">
        <f t="shared" ca="1" si="62"/>
        <v/>
      </c>
      <c r="AC190" s="154" t="str">
        <f t="shared" ca="1" si="63"/>
        <v/>
      </c>
      <c r="AD190" s="154" t="str">
        <f t="shared" ca="1" si="64"/>
        <v/>
      </c>
      <c r="AE190" s="3">
        <f t="shared" ca="1" si="65"/>
        <v>0</v>
      </c>
      <c r="AF190" s="3">
        <f t="shared" ca="1" si="66"/>
        <v>0</v>
      </c>
      <c r="AG190" s="3" t="str">
        <f t="shared" ca="1" si="73"/>
        <v>N</v>
      </c>
      <c r="AH190" s="4" t="str">
        <f t="shared" ca="1" si="67"/>
        <v/>
      </c>
      <c r="AI190" s="75">
        <f t="shared" ca="1" si="68"/>
        <v>0</v>
      </c>
      <c r="AJ190" s="75">
        <f t="shared" ca="1" si="69"/>
        <v>0</v>
      </c>
    </row>
    <row r="191" spans="1:36">
      <c r="A191" s="41">
        <f t="shared" si="70"/>
        <v>125</v>
      </c>
      <c r="B191" s="150">
        <f>IF(ISNUMBER(A191),INDEX('MetaTrader Import'!$H$13:$J$5893,TRUNC(((A191-$A$39+1)-1)/3)+1,MOD((A191-$A$39+1)-1,3)+1),"")</f>
        <v>0</v>
      </c>
      <c r="C191" s="43">
        <f t="shared" ca="1" si="47"/>
        <v>21.981516558827504</v>
      </c>
      <c r="D191" s="43">
        <f t="shared" ca="1" si="48"/>
        <v>-0.95071194843604712</v>
      </c>
      <c r="E191" s="43">
        <f t="shared" ca="1" si="49"/>
        <v>21.030804610391456</v>
      </c>
      <c r="F191" s="43">
        <f t="shared" ca="1" si="50"/>
        <v>2.1030804610391458</v>
      </c>
      <c r="G191" s="43">
        <f>IF(A191&lt;&gt;"",IF(A191&lt;Data!$G$11*0.25,$C$13/$G$32,IF(A191&gt;Data!$G$11*0.25,$C$13,$C$13*10)),"")</f>
        <v>1</v>
      </c>
      <c r="H191" s="43">
        <f>IF(A191&lt;&gt;"",IF(Data!$G$9="constant",$C$13,IF(Data!$G$9="squeeze",G191,F191)),"")</f>
        <v>1</v>
      </c>
      <c r="I191" s="38">
        <f ca="1">IF(ISNUMBER(A191),NORMINV(RAND(),0,IF(AND(Data!$G$9="squeeze",A191&lt;Data!$G$11*0.25),$H$32,1)*$C$30*$C$13)*($C$14*$C$12),"")</f>
        <v>3.1498829618577106E-5</v>
      </c>
      <c r="J191" s="42">
        <f ca="1">IFERROR(IF(Data!$C$6="Real",B191,I191+J190+($C$14*$C$12)*(NORMINV(RAND(),$C$15,CHOOSE($G$13,$C$13,F191,G191)))),"")</f>
        <v>1.3480603978750278</v>
      </c>
      <c r="K191" s="88">
        <f>IF(ISNUMBER(A191), IF($G$16="fixed",$G$17,MIN(H191*Data!$C$7*$C$16*0.5,$C$17*Data!$C$7))*$C$12,"")</f>
        <v>8.0000000000000007E-5</v>
      </c>
      <c r="L191" s="42">
        <f t="shared" ca="1" si="74"/>
        <v>1.3480603978750278</v>
      </c>
      <c r="M191" s="44">
        <f t="shared" ca="1" si="75"/>
        <v>1.3481003978750279</v>
      </c>
      <c r="N191" s="44">
        <f t="shared" ca="1" si="76"/>
        <v>1.3480203978750278</v>
      </c>
      <c r="O191" s="108">
        <f t="shared" ca="1" si="51"/>
        <v>0.45407470028047126</v>
      </c>
      <c r="P191" s="102">
        <f t="shared" ca="1" si="52"/>
        <v>2.5060749072201047</v>
      </c>
      <c r="Q191" s="102">
        <f t="shared" ca="1" si="53"/>
        <v>-8.9051447762426184E-2</v>
      </c>
      <c r="R191" s="120">
        <f t="shared" ca="1" si="71"/>
        <v>1</v>
      </c>
      <c r="S191" s="54">
        <f t="shared" ca="1" si="72"/>
        <v>0</v>
      </c>
      <c r="T191" s="5">
        <f t="shared" ca="1" si="54"/>
        <v>1.3475392670087669</v>
      </c>
      <c r="U191" s="152">
        <f t="shared" ca="1" si="55"/>
        <v>1.3481003978750279</v>
      </c>
      <c r="V191" s="152">
        <f t="shared" ca="1" si="56"/>
        <v>1.3461497801954754</v>
      </c>
      <c r="W191" s="153">
        <f t="shared" ca="1" si="57"/>
        <v>0</v>
      </c>
      <c r="X191" s="153">
        <f t="shared" ca="1" si="58"/>
        <v>0</v>
      </c>
      <c r="Y191" s="153">
        <f t="shared" ca="1" si="59"/>
        <v>0</v>
      </c>
      <c r="Z191" s="153">
        <f t="shared" ca="1" si="60"/>
        <v>0</v>
      </c>
      <c r="AA191" s="152" t="str">
        <f t="shared" ca="1" si="61"/>
        <v/>
      </c>
      <c r="AB191" s="152" t="str">
        <f t="shared" ca="1" si="62"/>
        <v/>
      </c>
      <c r="AC191" s="154" t="str">
        <f t="shared" ca="1" si="63"/>
        <v/>
      </c>
      <c r="AD191" s="154" t="str">
        <f t="shared" ca="1" si="64"/>
        <v/>
      </c>
      <c r="AE191" s="3">
        <f t="shared" ca="1" si="65"/>
        <v>0</v>
      </c>
      <c r="AF191" s="3">
        <f t="shared" ca="1" si="66"/>
        <v>0</v>
      </c>
      <c r="AG191" s="3" t="str">
        <f t="shared" ca="1" si="73"/>
        <v>N</v>
      </c>
      <c r="AH191" s="4" t="str">
        <f t="shared" ca="1" si="67"/>
        <v/>
      </c>
      <c r="AI191" s="75">
        <f t="shared" ca="1" si="68"/>
        <v>0</v>
      </c>
      <c r="AJ191" s="75">
        <f t="shared" ca="1" si="69"/>
        <v>0</v>
      </c>
    </row>
    <row r="192" spans="1:36">
      <c r="A192" s="41">
        <f t="shared" si="70"/>
        <v>126</v>
      </c>
      <c r="B192" s="150">
        <f>IF(ISNUMBER(A192),INDEX('MetaTrader Import'!$H$13:$J$5893,TRUNC(((A192-$A$39+1)-1)/3)+1,MOD((A192-$A$39+1)-1,3)+1),"")</f>
        <v>0</v>
      </c>
      <c r="C192" s="43">
        <f t="shared" ca="1" si="47"/>
        <v>21.030804610391456</v>
      </c>
      <c r="D192" s="43">
        <f t="shared" ca="1" si="48"/>
        <v>-1.3258815796777346</v>
      </c>
      <c r="E192" s="43">
        <f t="shared" ca="1" si="49"/>
        <v>19.704923030713722</v>
      </c>
      <c r="F192" s="43">
        <f t="shared" ca="1" si="50"/>
        <v>1.9704923030713721</v>
      </c>
      <c r="G192" s="43">
        <f>IF(A192&lt;&gt;"",IF(A192&lt;Data!$G$11*0.25,$C$13/$G$32,IF(A192&gt;Data!$G$11*0.25,$C$13,$C$13*10)),"")</f>
        <v>1</v>
      </c>
      <c r="H192" s="43">
        <f>IF(A192&lt;&gt;"",IF(Data!$G$9="constant",$C$13,IF(Data!$G$9="squeeze",G192,F192)),"")</f>
        <v>1</v>
      </c>
      <c r="I192" s="38">
        <f ca="1">IF(ISNUMBER(A192),NORMINV(RAND(),0,IF(AND(Data!$G$9="squeeze",A192&lt;Data!$G$11*0.25),$H$32,1)*$C$30*$C$13)*($C$14*$C$12),"")</f>
        <v>-7.0417661579267742E-5</v>
      </c>
      <c r="J192" s="42">
        <f ca="1">IFERROR(IF(Data!$C$6="Real",B192,I192+J191+($C$14*$C$12)*(NORMINV(RAND(),$C$15,CHOOSE($G$13,$C$13,F192,G192)))),"")</f>
        <v>1.3480931687485684</v>
      </c>
      <c r="K192" s="88">
        <f>IF(ISNUMBER(A192), IF($G$16="fixed",$G$17,MIN(H192*Data!$C$7*$C$16*0.5,$C$17*Data!$C$7))*$C$12,"")</f>
        <v>8.0000000000000007E-5</v>
      </c>
      <c r="L192" s="42">
        <f t="shared" ca="1" si="74"/>
        <v>1.3480931687485684</v>
      </c>
      <c r="M192" s="44">
        <f t="shared" ca="1" si="75"/>
        <v>1.3481331687485685</v>
      </c>
      <c r="N192" s="44">
        <f t="shared" ca="1" si="76"/>
        <v>1.3480531687485684</v>
      </c>
      <c r="O192" s="108">
        <f t="shared" ca="1" si="51"/>
        <v>0.43735824252561745</v>
      </c>
      <c r="P192" s="102">
        <f t="shared" ca="1" si="52"/>
        <v>2.4243114108013808</v>
      </c>
      <c r="Q192" s="102">
        <f t="shared" ca="1" si="53"/>
        <v>-6.7855631255810872E-2</v>
      </c>
      <c r="R192" s="120">
        <f t="shared" ca="1" si="71"/>
        <v>1</v>
      </c>
      <c r="S192" s="54">
        <f t="shared" ca="1" si="72"/>
        <v>0</v>
      </c>
      <c r="T192" s="5">
        <f t="shared" ca="1" si="54"/>
        <v>1.3475392670087669</v>
      </c>
      <c r="U192" s="152">
        <f t="shared" ca="1" si="55"/>
        <v>1.3481331687485685</v>
      </c>
      <c r="V192" s="152">
        <f t="shared" ca="1" si="56"/>
        <v>1.3461497801954754</v>
      </c>
      <c r="W192" s="153">
        <f t="shared" ca="1" si="57"/>
        <v>0</v>
      </c>
      <c r="X192" s="153">
        <f t="shared" ca="1" si="58"/>
        <v>0</v>
      </c>
      <c r="Y192" s="153">
        <f t="shared" ca="1" si="59"/>
        <v>0</v>
      </c>
      <c r="Z192" s="153">
        <f t="shared" ca="1" si="60"/>
        <v>0</v>
      </c>
      <c r="AA192" s="152" t="str">
        <f t="shared" ca="1" si="61"/>
        <v/>
      </c>
      <c r="AB192" s="152" t="str">
        <f t="shared" ca="1" si="62"/>
        <v/>
      </c>
      <c r="AC192" s="154" t="str">
        <f t="shared" ca="1" si="63"/>
        <v/>
      </c>
      <c r="AD192" s="154" t="str">
        <f t="shared" ca="1" si="64"/>
        <v/>
      </c>
      <c r="AE192" s="3">
        <f t="shared" ca="1" si="65"/>
        <v>0</v>
      </c>
      <c r="AF192" s="3">
        <f t="shared" ca="1" si="66"/>
        <v>0</v>
      </c>
      <c r="AG192" s="3" t="str">
        <f t="shared" ca="1" si="73"/>
        <v>N</v>
      </c>
      <c r="AH192" s="4" t="str">
        <f t="shared" ca="1" si="67"/>
        <v/>
      </c>
      <c r="AI192" s="75">
        <f t="shared" ca="1" si="68"/>
        <v>0</v>
      </c>
      <c r="AJ192" s="75">
        <f t="shared" ca="1" si="69"/>
        <v>0</v>
      </c>
    </row>
    <row r="193" spans="1:36">
      <c r="A193" s="41">
        <f t="shared" si="70"/>
        <v>127</v>
      </c>
      <c r="B193" s="150">
        <f>IF(ISNUMBER(A193),INDEX('MetaTrader Import'!$H$13:$J$5893,TRUNC(((A193-$A$39+1)-1)/3)+1,MOD((A193-$A$39+1)-1,3)+1),"")</f>
        <v>0</v>
      </c>
      <c r="C193" s="43">
        <f t="shared" ca="1" si="47"/>
        <v>19.704923030713722</v>
      </c>
      <c r="D193" s="43">
        <f t="shared" ca="1" si="48"/>
        <v>-1.4601264994915568</v>
      </c>
      <c r="E193" s="43">
        <f t="shared" ca="1" si="49"/>
        <v>18.244796531222164</v>
      </c>
      <c r="F193" s="43">
        <f t="shared" ca="1" si="50"/>
        <v>1.8244796531222165</v>
      </c>
      <c r="G193" s="43">
        <f>IF(A193&lt;&gt;"",IF(A193&lt;Data!$G$11*0.25,$C$13/$G$32,IF(A193&gt;Data!$G$11*0.25,$C$13,$C$13*10)),"")</f>
        <v>1</v>
      </c>
      <c r="H193" s="43">
        <f>IF(A193&lt;&gt;"",IF(Data!$G$9="constant",$C$13,IF(Data!$G$9="squeeze",G193,F193)),"")</f>
        <v>1</v>
      </c>
      <c r="I193" s="38">
        <f ca="1">IF(ISNUMBER(A193),NORMINV(RAND(),0,IF(AND(Data!$G$9="squeeze",A193&lt;Data!$G$11*0.25),$H$32,1)*$C$30*$C$13)*($C$14*$C$12),"")</f>
        <v>-6.2539391051681466E-5</v>
      </c>
      <c r="J193" s="42">
        <f ca="1">IFERROR(IF(Data!$C$6="Real",B193,I193+J192+($C$14*$C$12)*(NORMINV(RAND(),$C$15,CHOOSE($G$13,$C$13,F193,G193)))),"")</f>
        <v>1.3479790340405946</v>
      </c>
      <c r="K193" s="88">
        <f>IF(ISNUMBER(A193), IF($G$16="fixed",$G$17,MIN(H193*Data!$C$7*$C$16*0.5,$C$17*Data!$C$7))*$C$12,"")</f>
        <v>8.0000000000000007E-5</v>
      </c>
      <c r="L193" s="42">
        <f t="shared" ca="1" si="74"/>
        <v>1.3479790340405946</v>
      </c>
      <c r="M193" s="44">
        <f t="shared" ca="1" si="75"/>
        <v>1.3480190340405946</v>
      </c>
      <c r="N193" s="44">
        <f t="shared" ca="1" si="76"/>
        <v>1.3479390340405946</v>
      </c>
      <c r="O193" s="108">
        <f t="shared" ca="1" si="51"/>
        <v>0.41601997642918909</v>
      </c>
      <c r="P193" s="102">
        <f t="shared" ca="1" si="52"/>
        <v>2.3536340057092748</v>
      </c>
      <c r="Q193" s="102">
        <f t="shared" ca="1" si="53"/>
        <v>-4.4500846374569435E-2</v>
      </c>
      <c r="R193" s="120">
        <f t="shared" ca="1" si="71"/>
        <v>1</v>
      </c>
      <c r="S193" s="54">
        <f t="shared" ca="1" si="72"/>
        <v>0</v>
      </c>
      <c r="T193" s="5">
        <f t="shared" ca="1" si="54"/>
        <v>1.3475392670087669</v>
      </c>
      <c r="U193" s="152">
        <f t="shared" ca="1" si="55"/>
        <v>1.3481331687485685</v>
      </c>
      <c r="V193" s="152">
        <f t="shared" ca="1" si="56"/>
        <v>1.3461497801954754</v>
      </c>
      <c r="W193" s="153">
        <f t="shared" ca="1" si="57"/>
        <v>0</v>
      </c>
      <c r="X193" s="153">
        <f t="shared" ca="1" si="58"/>
        <v>0</v>
      </c>
      <c r="Y193" s="153">
        <f t="shared" ca="1" si="59"/>
        <v>0</v>
      </c>
      <c r="Z193" s="153">
        <f t="shared" ca="1" si="60"/>
        <v>0</v>
      </c>
      <c r="AA193" s="152" t="str">
        <f t="shared" ca="1" si="61"/>
        <v/>
      </c>
      <c r="AB193" s="152" t="str">
        <f t="shared" ca="1" si="62"/>
        <v/>
      </c>
      <c r="AC193" s="154" t="str">
        <f t="shared" ca="1" si="63"/>
        <v/>
      </c>
      <c r="AD193" s="154" t="str">
        <f t="shared" ca="1" si="64"/>
        <v/>
      </c>
      <c r="AE193" s="3">
        <f t="shared" ca="1" si="65"/>
        <v>0</v>
      </c>
      <c r="AF193" s="3">
        <f t="shared" ca="1" si="66"/>
        <v>0</v>
      </c>
      <c r="AG193" s="3" t="str">
        <f t="shared" ca="1" si="73"/>
        <v>N</v>
      </c>
      <c r="AH193" s="4" t="str">
        <f t="shared" ca="1" si="67"/>
        <v/>
      </c>
      <c r="AI193" s="75">
        <f t="shared" ca="1" si="68"/>
        <v>0</v>
      </c>
      <c r="AJ193" s="75">
        <f t="shared" ca="1" si="69"/>
        <v>0</v>
      </c>
    </row>
    <row r="194" spans="1:36">
      <c r="A194" s="41">
        <f t="shared" si="70"/>
        <v>128</v>
      </c>
      <c r="B194" s="150">
        <f>IF(ISNUMBER(A194),INDEX('MetaTrader Import'!$H$13:$J$5893,TRUNC(((A194-$A$39+1)-1)/3)+1,MOD((A194-$A$39+1)-1,3)+1),"")</f>
        <v>0</v>
      </c>
      <c r="C194" s="43">
        <f t="shared" ca="1" si="47"/>
        <v>18.244796531222164</v>
      </c>
      <c r="D194" s="43">
        <f t="shared" ca="1" si="48"/>
        <v>1.0725310684073519</v>
      </c>
      <c r="E194" s="43">
        <f t="shared" ca="1" si="49"/>
        <v>19.317327599629515</v>
      </c>
      <c r="F194" s="43">
        <f t="shared" ca="1" si="50"/>
        <v>1.9317327599629515</v>
      </c>
      <c r="G194" s="43">
        <f>IF(A194&lt;&gt;"",IF(A194&lt;Data!$G$11*0.25,$C$13/$G$32,IF(A194&gt;Data!$G$11*0.25,$C$13,$C$13*10)),"")</f>
        <v>1</v>
      </c>
      <c r="H194" s="43">
        <f>IF(A194&lt;&gt;"",IF(Data!$G$9="constant",$C$13,IF(Data!$G$9="squeeze",G194,F194)),"")</f>
        <v>1</v>
      </c>
      <c r="I194" s="38">
        <f ca="1">IF(ISNUMBER(A194),NORMINV(RAND(),0,IF(AND(Data!$G$9="squeeze",A194&lt;Data!$G$11*0.25),$H$32,1)*$C$30*$C$13)*($C$14*$C$12),"")</f>
        <v>-5.5521103069973793E-5</v>
      </c>
      <c r="J194" s="42">
        <f ca="1">IFERROR(IF(Data!$C$6="Real",B194,I194+J193+($C$14*$C$12)*(NORMINV(RAND(),$C$15,CHOOSE($G$13,$C$13,F194,G194)))),"")</f>
        <v>1.3476398338351134</v>
      </c>
      <c r="K194" s="88">
        <f>IF(ISNUMBER(A194), IF($G$16="fixed",$G$17,MIN(H194*Data!$C$7*$C$16*0.5,$C$17*Data!$C$7))*$C$12,"")</f>
        <v>8.0000000000000007E-5</v>
      </c>
      <c r="L194" s="42">
        <f t="shared" ca="1" si="74"/>
        <v>1.3476398338351134</v>
      </c>
      <c r="M194" s="44">
        <f t="shared" ca="1" si="75"/>
        <v>1.3476798338351135</v>
      </c>
      <c r="N194" s="44">
        <f t="shared" ca="1" si="76"/>
        <v>1.3475998338351134</v>
      </c>
      <c r="O194" s="108">
        <f t="shared" ca="1" si="51"/>
        <v>0.34622130966092757</v>
      </c>
      <c r="P194" s="102">
        <f t="shared" ca="1" si="52"/>
        <v>2.3326264721676013</v>
      </c>
      <c r="Q194" s="102">
        <f t="shared" ca="1" si="53"/>
        <v>-1.9682175260153395E-2</v>
      </c>
      <c r="R194" s="120">
        <f t="shared" ca="1" si="71"/>
        <v>1</v>
      </c>
      <c r="S194" s="54">
        <f t="shared" ca="1" si="72"/>
        <v>0</v>
      </c>
      <c r="T194" s="5">
        <f t="shared" ca="1" si="54"/>
        <v>1.3475392670087669</v>
      </c>
      <c r="U194" s="152">
        <f t="shared" ca="1" si="55"/>
        <v>1.3481331687485685</v>
      </c>
      <c r="V194" s="152">
        <f t="shared" ca="1" si="56"/>
        <v>1.3461497801954754</v>
      </c>
      <c r="W194" s="153">
        <f t="shared" ca="1" si="57"/>
        <v>0</v>
      </c>
      <c r="X194" s="153">
        <f t="shared" ca="1" si="58"/>
        <v>0</v>
      </c>
      <c r="Y194" s="153">
        <f t="shared" ca="1" si="59"/>
        <v>0</v>
      </c>
      <c r="Z194" s="153">
        <f t="shared" ca="1" si="60"/>
        <v>0</v>
      </c>
      <c r="AA194" s="152" t="str">
        <f t="shared" ca="1" si="61"/>
        <v/>
      </c>
      <c r="AB194" s="152" t="str">
        <f t="shared" ca="1" si="62"/>
        <v/>
      </c>
      <c r="AC194" s="154" t="str">
        <f t="shared" ca="1" si="63"/>
        <v/>
      </c>
      <c r="AD194" s="154" t="str">
        <f t="shared" ca="1" si="64"/>
        <v/>
      </c>
      <c r="AE194" s="3">
        <f t="shared" ca="1" si="65"/>
        <v>0</v>
      </c>
      <c r="AF194" s="3">
        <f t="shared" ca="1" si="66"/>
        <v>0</v>
      </c>
      <c r="AG194" s="3" t="str">
        <f t="shared" ca="1" si="73"/>
        <v>N</v>
      </c>
      <c r="AH194" s="4" t="str">
        <f t="shared" ca="1" si="67"/>
        <v/>
      </c>
      <c r="AI194" s="75">
        <f t="shared" ca="1" si="68"/>
        <v>0</v>
      </c>
      <c r="AJ194" s="75">
        <f t="shared" ca="1" si="69"/>
        <v>0</v>
      </c>
    </row>
    <row r="195" spans="1:36">
      <c r="A195" s="41">
        <f t="shared" si="70"/>
        <v>129</v>
      </c>
      <c r="B195" s="150">
        <f>IF(ISNUMBER(A195),INDEX('MetaTrader Import'!$H$13:$J$5893,TRUNC(((A195-$A$39+1)-1)/3)+1,MOD((A195-$A$39+1)-1,3)+1),"")</f>
        <v>0</v>
      </c>
      <c r="C195" s="43">
        <f t="shared" ref="C195:C258" ca="1" si="77">IF(A195&lt;&gt;"",E194,"")</f>
        <v>19.317327599629515</v>
      </c>
      <c r="D195" s="43">
        <f t="shared" ref="D195:D258" ca="1" si="78">IF(A195&lt;&gt;"",NORMINV(RAND(),($C$23-C195)*$C$28,$C$27)+NORMINV(RAND(),IF(RAND()&gt;$C$26,$C$25,0),$C$27),"")</f>
        <v>-1.3884942073245481</v>
      </c>
      <c r="E195" s="43">
        <f t="shared" ref="E195:E258" ca="1" si="79">IF(A195&lt;&gt;"",C195+D195,"")</f>
        <v>17.928833392304966</v>
      </c>
      <c r="F195" s="43">
        <f t="shared" ref="F195:F258" ca="1" si="80">IF(A195&lt;&gt;"",$C$13*ABS(E195)/$C$23,"")</f>
        <v>1.7928833392304966</v>
      </c>
      <c r="G195" s="43">
        <f>IF(A195&lt;&gt;"",IF(A195&lt;Data!$G$11*0.25,$C$13/$G$32,IF(A195&gt;Data!$G$11*0.25,$C$13,$C$13*10)),"")</f>
        <v>1</v>
      </c>
      <c r="H195" s="43">
        <f>IF(A195&lt;&gt;"",IF(Data!$G$9="constant",$C$13,IF(Data!$G$9="squeeze",G195,F195)),"")</f>
        <v>1</v>
      </c>
      <c r="I195" s="38">
        <f ca="1">IF(ISNUMBER(A195),NORMINV(RAND(),0,IF(AND(Data!$G$9="squeeze",A195&lt;Data!$G$11*0.25),$H$32,1)*$C$30*$C$13)*($C$14*$C$12),"")</f>
        <v>-2.1261867169044348E-4</v>
      </c>
      <c r="J195" s="42">
        <f ca="1">IFERROR(IF(Data!$C$6="Real",B195,I195+J194+($C$14*$C$12)*(NORMINV(RAND(),$C$15,CHOOSE($G$13,$C$13,F195,G195)))),"")</f>
        <v>1.3476910111350704</v>
      </c>
      <c r="K195" s="88">
        <f>IF(ISNUMBER(A195), IF($G$16="fixed",$G$17,MIN(H195*Data!$C$7*$C$16*0.5,$C$17*Data!$C$7))*$C$12,"")</f>
        <v>8.0000000000000007E-5</v>
      </c>
      <c r="L195" s="42">
        <f t="shared" ca="1" si="74"/>
        <v>1.3476910111350704</v>
      </c>
      <c r="M195" s="44">
        <f t="shared" ca="1" si="75"/>
        <v>1.3477310111350704</v>
      </c>
      <c r="N195" s="44">
        <f t="shared" ca="1" si="76"/>
        <v>1.3476510111350704</v>
      </c>
      <c r="O195" s="108">
        <f t="shared" ref="O195:O258" ca="1" si="81">IF(ISNUMBER(A195),$G$12*SLOPE(L181:L195,A181:A195),"")</f>
        <v>0.24646977267121584</v>
      </c>
      <c r="P195" s="102">
        <f t="shared" ref="P195:P258" ca="1" si="82">IF(ISNUMBER(A195),STDEV(L181:L195)*$G$12,"")</f>
        <v>2.1872181492146963</v>
      </c>
      <c r="Q195" s="102">
        <f t="shared" ref="Q195:Q258" ca="1" si="83">IF(ISNUMBER(A195),SLOPE(P181:P195,A181:A195),"")</f>
        <v>-6.9615431504937396E-3</v>
      </c>
      <c r="R195" s="120">
        <f t="shared" ca="1" si="71"/>
        <v>1</v>
      </c>
      <c r="S195" s="54">
        <f t="shared" ca="1" si="72"/>
        <v>0</v>
      </c>
      <c r="T195" s="5">
        <f t="shared" ref="T195:T258" ca="1" si="84">IF(ISNUMBER(A195),IF(S195=1,L195,IF(AG194="Y","",IF(ISNUMBER(T194),T194,""))),"")</f>
        <v>1.3475392670087669</v>
      </c>
      <c r="U195" s="152">
        <f t="shared" ref="U195:U258" ca="1" si="85">IF(NOT(ISNUMBER(T195)),"",IF(S195=1,T195,IF(M195&gt;U194,M195,IF(ISNUMBER(U194),U194,""))))</f>
        <v>1.3481331687485685</v>
      </c>
      <c r="V195" s="152">
        <f t="shared" ref="V195:V258" ca="1" si="86">IF(NOT(ISNUMBER(T195)),"",IF(S195=1,T195,IF(N195&lt;V194,N195,IF(ISNUMBER(V194),V194,""))))</f>
        <v>1.3461497801954754</v>
      </c>
      <c r="W195" s="153">
        <f t="shared" ref="W195:W258" ca="1" si="87">IF(NOT(ISNUMBER(T195)),"",MIN($F$24,IF(TRUNC((U195-T195)/$E$24*$G$12)+0&gt;IF(ISNUMBER(W194),W194,0),TRUNC((U195-T195)/$E$24*$G$12)+0,IF(ISNUMBER(W194),W194,0))))</f>
        <v>0</v>
      </c>
      <c r="X195" s="153">
        <f t="shared" ref="X195:X258" ca="1" si="88">IF(NOT(ISNUMBER(T195)),"",MIN($F$24,IF(-TRUNC((V195-T195)/$E$24*$G$12)+0&gt;IF(ISNUMBER(X194),X194,0),-TRUNC((V195-T195)/$E$24*$G$12)+0,IF(ISNUMBER(X194),X194,0))))</f>
        <v>0</v>
      </c>
      <c r="Y195" s="153">
        <f t="shared" ref="Y195:Y258" ca="1" si="89">IF(ISNUMBER(W195),(IF(W195=0,0,1))*IF(ABS($I$24)=2,POWER(2,W195-1),W195)*SIGN($I$24)*$K$24,"")</f>
        <v>0</v>
      </c>
      <c r="Z195" s="153">
        <f t="shared" ref="Z195:Z258" ca="1" si="90">IF(ISNUMBER(X195),(IF(X195=0,0,1))*IF(ABS($I$24)=2,POWER(2,X195-1),X195)*SIGN($I$24)*$K$24,"")</f>
        <v>0</v>
      </c>
      <c r="AA195" s="152" t="str">
        <f t="shared" ref="AA195:AA258" ca="1" si="91">IF(OR(NOT(ISNUMBER(T195)),W195&lt;1),"",IF(OR(NOT(ISNUMBER(W194)),W194=0),IF(SIGN(Y195)=1,M195,N195),(Y194*AA194+(Y195-Y194)*IF(SIGN(Y195)=1,M195,N195))/Y195))</f>
        <v/>
      </c>
      <c r="AB195" s="152" t="str">
        <f t="shared" ref="AB195:AB258" ca="1" si="92">IF(OR(NOT(ISNUMBER(T195)),X195&lt;1),"",IF(OR(NOT(ISNUMBER(X194)),X194=0),IF(SIGN(Z195)=1,N195,M195),(Z194*AB194+(Z195-Z194)*IF(SIGN(Z195)=1,N195,M195))/Z195))</f>
        <v/>
      </c>
      <c r="AC195" s="154" t="str">
        <f t="shared" ref="AC195:AC258" ca="1" si="93">IFERROR(-SIGN(Y195)*(AA195-IF(SIGN(Y195)=1,N195,M195))*$G$12*ABS(Y195),"")</f>
        <v/>
      </c>
      <c r="AD195" s="154" t="str">
        <f t="shared" ref="AD195:AD258" ca="1" si="94">IFERROR(SIGN(Z195)*(AB195-IF(SIGN(Z195)=1,M195,N195))*$G$12*ABS(Z195),"")</f>
        <v/>
      </c>
      <c r="AE195" s="3">
        <f t="shared" ref="AE195:AE258" ca="1" si="95">IF(ISNUMBER(A195),IFERROR((IF(ISNUMBER(AC195),AC195,0)+IF(ISNUMBER(AD195),AD195,0))/(ABS(Y195)+ABS(Z195)),0),"")</f>
        <v>0</v>
      </c>
      <c r="AF195" s="3">
        <f t="shared" ref="AF195:AF258" ca="1" si="96">IF(ISNUMBER(A195),IF(ISNUMBER(AC195),AC195,0)+IF(ISNUMBER(AD195),AD195,0),"")</f>
        <v>0</v>
      </c>
      <c r="AG195" s="3" t="str">
        <f t="shared" ca="1" si="73"/>
        <v>N</v>
      </c>
      <c r="AH195" s="4" t="str">
        <f t="shared" ref="AH195:AH258" ca="1" si="97">IF(AG195="y",AF195*10*$C$11,"")</f>
        <v/>
      </c>
      <c r="AI195" s="75">
        <f t="shared" ref="AI195:AI258" ca="1" si="98">IF(ISNUMBER(A195),IF(ISNUMBER(AH195),AJ195,AF195*10*$C$11+AJ195),"")</f>
        <v>0</v>
      </c>
      <c r="AJ195" s="75">
        <f t="shared" ref="AJ195:AJ258" ca="1" si="99">IF(ISNUMBER(A195),AJ194+IF(ISNUMBER(AH195),AH195,0),"")</f>
        <v>0</v>
      </c>
    </row>
    <row r="196" spans="1:36">
      <c r="A196" s="41">
        <f t="shared" ref="A196:A259" si="100">IFERROR(IF(A195+1&gt;$C$19,"",A195+1),"")</f>
        <v>130</v>
      </c>
      <c r="B196" s="150">
        <f>IF(ISNUMBER(A196),INDEX('MetaTrader Import'!$H$13:$J$5893,TRUNC(((A196-$A$39+1)-1)/3)+1,MOD((A196-$A$39+1)-1,3)+1),"")</f>
        <v>0</v>
      </c>
      <c r="C196" s="43">
        <f t="shared" ca="1" si="77"/>
        <v>17.928833392304966</v>
      </c>
      <c r="D196" s="43">
        <f t="shared" ca="1" si="78"/>
        <v>0.25486376382460663</v>
      </c>
      <c r="E196" s="43">
        <f t="shared" ca="1" si="79"/>
        <v>18.183697156129572</v>
      </c>
      <c r="F196" s="43">
        <f t="shared" ca="1" si="80"/>
        <v>1.8183697156129572</v>
      </c>
      <c r="G196" s="43">
        <f>IF(A196&lt;&gt;"",IF(A196&lt;Data!$G$11*0.25,$C$13/$G$32,IF(A196&gt;Data!$G$11*0.25,$C$13,$C$13*10)),"")</f>
        <v>1</v>
      </c>
      <c r="H196" s="43">
        <f>IF(A196&lt;&gt;"",IF(Data!$G$9="constant",$C$13,IF(Data!$G$9="squeeze",G196,F196)),"")</f>
        <v>1</v>
      </c>
      <c r="I196" s="38">
        <f ca="1">IF(ISNUMBER(A196),NORMINV(RAND(),0,IF(AND(Data!$G$9="squeeze",A196&lt;Data!$G$11*0.25),$H$32,1)*$C$30*$C$13)*($C$14*$C$12),"")</f>
        <v>-1.1469766829367095E-4</v>
      </c>
      <c r="J196" s="42">
        <f ca="1">IFERROR(IF(Data!$C$6="Real",B196,I196+J195+($C$14*$C$12)*(NORMINV(RAND(),$C$15,CHOOSE($G$13,$C$13,F196,G196)))),"")</f>
        <v>1.3476769945197866</v>
      </c>
      <c r="K196" s="88">
        <f>IF(ISNUMBER(A196), IF($G$16="fixed",$G$17,MIN(H196*Data!$C$7*$C$16*0.5,$C$17*Data!$C$7))*$C$12,"")</f>
        <v>8.0000000000000007E-5</v>
      </c>
      <c r="L196" s="42">
        <f t="shared" ca="1" si="74"/>
        <v>1.3476769945197866</v>
      </c>
      <c r="M196" s="44">
        <f t="shared" ca="1" si="75"/>
        <v>1.3477169945197867</v>
      </c>
      <c r="N196" s="44">
        <f t="shared" ca="1" si="76"/>
        <v>1.3476369945197866</v>
      </c>
      <c r="O196" s="108">
        <f t="shared" ca="1" si="81"/>
        <v>0.20815571110330675</v>
      </c>
      <c r="P196" s="102">
        <f t="shared" ca="1" si="82"/>
        <v>2.193078314286387</v>
      </c>
      <c r="Q196" s="102">
        <f t="shared" ca="1" si="83"/>
        <v>-1.5768191017168547E-3</v>
      </c>
      <c r="R196" s="120">
        <f t="shared" ref="R196:R259" ca="1" si="101">IF(ISNUMBER(A196),R195+S195,"")</f>
        <v>1</v>
      </c>
      <c r="S196" s="54">
        <f t="shared" ref="S196:S259" ca="1" si="102">IF(ISNUMBER(A196),IF(AND(R196&lt;$M$24,Q196&lt;$F$28,ABS(O196)&lt;$F$27,P196&lt;$F$26,NOT(ISNUMBER(T195))),1,0),"")</f>
        <v>0</v>
      </c>
      <c r="T196" s="5">
        <f t="shared" ca="1" si="84"/>
        <v>1.3475392670087669</v>
      </c>
      <c r="U196" s="152">
        <f t="shared" ca="1" si="85"/>
        <v>1.3481331687485685</v>
      </c>
      <c r="V196" s="152">
        <f t="shared" ca="1" si="86"/>
        <v>1.3461497801954754</v>
      </c>
      <c r="W196" s="153">
        <f t="shared" ca="1" si="87"/>
        <v>0</v>
      </c>
      <c r="X196" s="153">
        <f t="shared" ca="1" si="88"/>
        <v>0</v>
      </c>
      <c r="Y196" s="153">
        <f t="shared" ca="1" si="89"/>
        <v>0</v>
      </c>
      <c r="Z196" s="153">
        <f t="shared" ca="1" si="90"/>
        <v>0</v>
      </c>
      <c r="AA196" s="152" t="str">
        <f t="shared" ca="1" si="91"/>
        <v/>
      </c>
      <c r="AB196" s="152" t="str">
        <f t="shared" ca="1" si="92"/>
        <v/>
      </c>
      <c r="AC196" s="154" t="str">
        <f t="shared" ca="1" si="93"/>
        <v/>
      </c>
      <c r="AD196" s="154" t="str">
        <f t="shared" ca="1" si="94"/>
        <v/>
      </c>
      <c r="AE196" s="3">
        <f t="shared" ca="1" si="95"/>
        <v>0</v>
      </c>
      <c r="AF196" s="3">
        <f t="shared" ca="1" si="96"/>
        <v>0</v>
      </c>
      <c r="AG196" s="3" t="str">
        <f t="shared" ref="AG196:AG259" ca="1" si="103">IF(NOT(ISNUMBER(T196)),"",IF(OR(AF196&gt;$G$24,AF196&lt;-$H$24,A196+1&gt;$C$19),"Y","N"))</f>
        <v>N</v>
      </c>
      <c r="AH196" s="4" t="str">
        <f t="shared" ca="1" si="97"/>
        <v/>
      </c>
      <c r="AI196" s="75">
        <f t="shared" ca="1" si="98"/>
        <v>0</v>
      </c>
      <c r="AJ196" s="75">
        <f t="shared" ca="1" si="99"/>
        <v>0</v>
      </c>
    </row>
    <row r="197" spans="1:36">
      <c r="A197" s="41">
        <f t="shared" si="100"/>
        <v>131</v>
      </c>
      <c r="B197" s="150">
        <f>IF(ISNUMBER(A197),INDEX('MetaTrader Import'!$H$13:$J$5893,TRUNC(((A197-$A$39+1)-1)/3)+1,MOD((A197-$A$39+1)-1,3)+1),"")</f>
        <v>0</v>
      </c>
      <c r="C197" s="43">
        <f t="shared" ca="1" si="77"/>
        <v>18.183697156129572</v>
      </c>
      <c r="D197" s="43">
        <f t="shared" ca="1" si="78"/>
        <v>-0.35734470218216274</v>
      </c>
      <c r="E197" s="43">
        <f t="shared" ca="1" si="79"/>
        <v>17.826352453947408</v>
      </c>
      <c r="F197" s="43">
        <f t="shared" ca="1" si="80"/>
        <v>1.7826352453947407</v>
      </c>
      <c r="G197" s="43">
        <f>IF(A197&lt;&gt;"",IF(A197&lt;Data!$G$11*0.25,$C$13/$G$32,IF(A197&gt;Data!$G$11*0.25,$C$13,$C$13*10)),"")</f>
        <v>1</v>
      </c>
      <c r="H197" s="43">
        <f>IF(A197&lt;&gt;"",IF(Data!$G$9="constant",$C$13,IF(Data!$G$9="squeeze",G197,F197)),"")</f>
        <v>1</v>
      </c>
      <c r="I197" s="38">
        <f ca="1">IF(ISNUMBER(A197),NORMINV(RAND(),0,IF(AND(Data!$G$9="squeeze",A197&lt;Data!$G$11*0.25),$H$32,1)*$C$30*$C$13)*($C$14*$C$12),"")</f>
        <v>-3.3348825530515671E-5</v>
      </c>
      <c r="J197" s="42">
        <f ca="1">IFERROR(IF(Data!$C$6="Real",B197,I197+J196+($C$14*$C$12)*(NORMINV(RAND(),$C$15,CHOOSE($G$13,$C$13,F197,G197)))),"")</f>
        <v>1.3475374585251363</v>
      </c>
      <c r="K197" s="88">
        <f>IF(ISNUMBER(A197), IF($G$16="fixed",$G$17,MIN(H197*Data!$C$7*$C$16*0.5,$C$17*Data!$C$7))*$C$12,"")</f>
        <v>8.0000000000000007E-5</v>
      </c>
      <c r="L197" s="42">
        <f t="shared" ca="1" si="74"/>
        <v>1.3475374585251363</v>
      </c>
      <c r="M197" s="44">
        <f t="shared" ca="1" si="75"/>
        <v>1.3475774585251363</v>
      </c>
      <c r="N197" s="44">
        <f t="shared" ca="1" si="76"/>
        <v>1.3474974585251362</v>
      </c>
      <c r="O197" s="108">
        <f t="shared" ca="1" si="81"/>
        <v>8.465325370795744E-2</v>
      </c>
      <c r="P197" s="102">
        <f t="shared" ca="1" si="82"/>
        <v>2.1821289293942088</v>
      </c>
      <c r="Q197" s="102">
        <f t="shared" ca="1" si="83"/>
        <v>-1.179404737202905E-2</v>
      </c>
      <c r="R197" s="120">
        <f t="shared" ca="1" si="101"/>
        <v>1</v>
      </c>
      <c r="S197" s="54">
        <f t="shared" ca="1" si="102"/>
        <v>0</v>
      </c>
      <c r="T197" s="5">
        <f t="shared" ca="1" si="84"/>
        <v>1.3475392670087669</v>
      </c>
      <c r="U197" s="152">
        <f t="shared" ca="1" si="85"/>
        <v>1.3481331687485685</v>
      </c>
      <c r="V197" s="152">
        <f t="shared" ca="1" si="86"/>
        <v>1.3461497801954754</v>
      </c>
      <c r="W197" s="153">
        <f t="shared" ca="1" si="87"/>
        <v>0</v>
      </c>
      <c r="X197" s="153">
        <f t="shared" ca="1" si="88"/>
        <v>0</v>
      </c>
      <c r="Y197" s="153">
        <f t="shared" ca="1" si="89"/>
        <v>0</v>
      </c>
      <c r="Z197" s="153">
        <f t="shared" ca="1" si="90"/>
        <v>0</v>
      </c>
      <c r="AA197" s="152" t="str">
        <f t="shared" ca="1" si="91"/>
        <v/>
      </c>
      <c r="AB197" s="152" t="str">
        <f t="shared" ca="1" si="92"/>
        <v/>
      </c>
      <c r="AC197" s="154" t="str">
        <f t="shared" ca="1" si="93"/>
        <v/>
      </c>
      <c r="AD197" s="154" t="str">
        <f t="shared" ca="1" si="94"/>
        <v/>
      </c>
      <c r="AE197" s="3">
        <f t="shared" ca="1" si="95"/>
        <v>0</v>
      </c>
      <c r="AF197" s="3">
        <f t="shared" ca="1" si="96"/>
        <v>0</v>
      </c>
      <c r="AG197" s="3" t="str">
        <f t="shared" ca="1" si="103"/>
        <v>N</v>
      </c>
      <c r="AH197" s="4" t="str">
        <f t="shared" ca="1" si="97"/>
        <v/>
      </c>
      <c r="AI197" s="75">
        <f t="shared" ca="1" si="98"/>
        <v>0</v>
      </c>
      <c r="AJ197" s="75">
        <f t="shared" ca="1" si="99"/>
        <v>0</v>
      </c>
    </row>
    <row r="198" spans="1:36">
      <c r="A198" s="41">
        <f t="shared" si="100"/>
        <v>132</v>
      </c>
      <c r="B198" s="150">
        <f>IF(ISNUMBER(A198),INDEX('MetaTrader Import'!$H$13:$J$5893,TRUNC(((A198-$A$39+1)-1)/3)+1,MOD((A198-$A$39+1)-1,3)+1),"")</f>
        <v>0</v>
      </c>
      <c r="C198" s="43">
        <f t="shared" ca="1" si="77"/>
        <v>17.826352453947408</v>
      </c>
      <c r="D198" s="43">
        <f t="shared" ca="1" si="78"/>
        <v>0.49800629506237026</v>
      </c>
      <c r="E198" s="43">
        <f t="shared" ca="1" si="79"/>
        <v>18.324358749009779</v>
      </c>
      <c r="F198" s="43">
        <f t="shared" ca="1" si="80"/>
        <v>1.8324358749009779</v>
      </c>
      <c r="G198" s="43">
        <f>IF(A198&lt;&gt;"",IF(A198&lt;Data!$G$11*0.25,$C$13/$G$32,IF(A198&gt;Data!$G$11*0.25,$C$13,$C$13*10)),"")</f>
        <v>1</v>
      </c>
      <c r="H198" s="43">
        <f>IF(A198&lt;&gt;"",IF(Data!$G$9="constant",$C$13,IF(Data!$G$9="squeeze",G198,F198)),"")</f>
        <v>1</v>
      </c>
      <c r="I198" s="38">
        <f ca="1">IF(ISNUMBER(A198),NORMINV(RAND(),0,IF(AND(Data!$G$9="squeeze",A198&lt;Data!$G$11*0.25),$H$32,1)*$C$30*$C$13)*($C$14*$C$12),"")</f>
        <v>-2.2126244832470512E-5</v>
      </c>
      <c r="J198" s="42">
        <f ca="1">IFERROR(IF(Data!$C$6="Real",B198,I198+J197+($C$14*$C$12)*(NORMINV(RAND(),$C$15,CHOOSE($G$13,$C$13,F198,G198)))),"")</f>
        <v>1.3475784093044521</v>
      </c>
      <c r="K198" s="88">
        <f>IF(ISNUMBER(A198), IF($G$16="fixed",$G$17,MIN(H198*Data!$C$7*$C$16*0.5,$C$17*Data!$C$7))*$C$12,"")</f>
        <v>8.0000000000000007E-5</v>
      </c>
      <c r="L198" s="42">
        <f t="shared" ref="L198:L261" ca="1" si="104">IFERROR(J198,"")</f>
        <v>1.3475784093044521</v>
      </c>
      <c r="M198" s="44">
        <f t="shared" ref="M198:M261" ca="1" si="105">IFERROR(L198+K198*0.5,"")</f>
        <v>1.3476184093044521</v>
      </c>
      <c r="N198" s="44">
        <f t="shared" ref="N198:N261" ca="1" si="106">IFERROR(L198-K198*0.5,"")</f>
        <v>1.347538409304452</v>
      </c>
      <c r="O198" s="108">
        <f t="shared" ca="1" si="81"/>
        <v>-0.11152188129350975</v>
      </c>
      <c r="P198" s="102">
        <f t="shared" ca="1" si="82"/>
        <v>1.7212826024111181</v>
      </c>
      <c r="Q198" s="102">
        <f t="shared" ca="1" si="83"/>
        <v>-3.6359601263094392E-2</v>
      </c>
      <c r="R198" s="120">
        <f t="shared" ca="1" si="101"/>
        <v>1</v>
      </c>
      <c r="S198" s="54">
        <f t="shared" ca="1" si="102"/>
        <v>0</v>
      </c>
      <c r="T198" s="5">
        <f t="shared" ca="1" si="84"/>
        <v>1.3475392670087669</v>
      </c>
      <c r="U198" s="152">
        <f t="shared" ca="1" si="85"/>
        <v>1.3481331687485685</v>
      </c>
      <c r="V198" s="152">
        <f t="shared" ca="1" si="86"/>
        <v>1.3461497801954754</v>
      </c>
      <c r="W198" s="153">
        <f t="shared" ca="1" si="87"/>
        <v>0</v>
      </c>
      <c r="X198" s="153">
        <f t="shared" ca="1" si="88"/>
        <v>0</v>
      </c>
      <c r="Y198" s="153">
        <f t="shared" ca="1" si="89"/>
        <v>0</v>
      </c>
      <c r="Z198" s="153">
        <f t="shared" ca="1" si="90"/>
        <v>0</v>
      </c>
      <c r="AA198" s="152" t="str">
        <f t="shared" ca="1" si="91"/>
        <v/>
      </c>
      <c r="AB198" s="152" t="str">
        <f t="shared" ca="1" si="92"/>
        <v/>
      </c>
      <c r="AC198" s="154" t="str">
        <f t="shared" ca="1" si="93"/>
        <v/>
      </c>
      <c r="AD198" s="154" t="str">
        <f t="shared" ca="1" si="94"/>
        <v/>
      </c>
      <c r="AE198" s="3">
        <f t="shared" ca="1" si="95"/>
        <v>0</v>
      </c>
      <c r="AF198" s="3">
        <f t="shared" ca="1" si="96"/>
        <v>0</v>
      </c>
      <c r="AG198" s="3" t="str">
        <f t="shared" ca="1" si="103"/>
        <v>N</v>
      </c>
      <c r="AH198" s="4" t="str">
        <f t="shared" ca="1" si="97"/>
        <v/>
      </c>
      <c r="AI198" s="75">
        <f t="shared" ca="1" si="98"/>
        <v>0</v>
      </c>
      <c r="AJ198" s="75">
        <f t="shared" ca="1" si="99"/>
        <v>0</v>
      </c>
    </row>
    <row r="199" spans="1:36">
      <c r="A199" s="41">
        <f t="shared" si="100"/>
        <v>133</v>
      </c>
      <c r="B199" s="150">
        <f>IF(ISNUMBER(A199),INDEX('MetaTrader Import'!$H$13:$J$5893,TRUNC(((A199-$A$39+1)-1)/3)+1,MOD((A199-$A$39+1)-1,3)+1),"")</f>
        <v>0</v>
      </c>
      <c r="C199" s="43">
        <f t="shared" ca="1" si="77"/>
        <v>18.324358749009779</v>
      </c>
      <c r="D199" s="43">
        <f t="shared" ca="1" si="78"/>
        <v>0.86890247257088993</v>
      </c>
      <c r="E199" s="43">
        <f t="shared" ca="1" si="79"/>
        <v>19.19326122158067</v>
      </c>
      <c r="F199" s="43">
        <f t="shared" ca="1" si="80"/>
        <v>1.9193261221580671</v>
      </c>
      <c r="G199" s="43">
        <f>IF(A199&lt;&gt;"",IF(A199&lt;Data!$G$11*0.25,$C$13/$G$32,IF(A199&gt;Data!$G$11*0.25,$C$13,$C$13*10)),"")</f>
        <v>1</v>
      </c>
      <c r="H199" s="43">
        <f>IF(A199&lt;&gt;"",IF(Data!$G$9="constant",$C$13,IF(Data!$G$9="squeeze",G199,F199)),"")</f>
        <v>1</v>
      </c>
      <c r="I199" s="38">
        <f ca="1">IF(ISNUMBER(A199),NORMINV(RAND(),0,IF(AND(Data!$G$9="squeeze",A199&lt;Data!$G$11*0.25),$H$32,1)*$C$30*$C$13)*($C$14*$C$12),"")</f>
        <v>1.2824558737964531E-4</v>
      </c>
      <c r="J199" s="42">
        <f ca="1">IFERROR(IF(Data!$C$6="Real",B199,I199+J198+($C$14*$C$12)*(NORMINV(RAND(),$C$15,CHOOSE($G$13,$C$13,F199,G199)))),"")</f>
        <v>1.3479850034715148</v>
      </c>
      <c r="K199" s="88">
        <f>IF(ISNUMBER(A199), IF($G$16="fixed",$G$17,MIN(H199*Data!$C$7*$C$16*0.5,$C$17*Data!$C$7))*$C$12,"")</f>
        <v>8.0000000000000007E-5</v>
      </c>
      <c r="L199" s="42">
        <f t="shared" ca="1" si="104"/>
        <v>1.3479850034715148</v>
      </c>
      <c r="M199" s="44">
        <f t="shared" ca="1" si="105"/>
        <v>1.3480250034715149</v>
      </c>
      <c r="N199" s="44">
        <f t="shared" ca="1" si="106"/>
        <v>1.3479450034715148</v>
      </c>
      <c r="O199" s="108">
        <f t="shared" ca="1" si="81"/>
        <v>-0.10410989446191232</v>
      </c>
      <c r="P199" s="102">
        <f t="shared" ca="1" si="82"/>
        <v>1.741300920283102</v>
      </c>
      <c r="Q199" s="102">
        <f t="shared" ca="1" si="83"/>
        <v>-5.4333641147613708E-2</v>
      </c>
      <c r="R199" s="120">
        <f t="shared" ca="1" si="101"/>
        <v>1</v>
      </c>
      <c r="S199" s="54">
        <f t="shared" ca="1" si="102"/>
        <v>0</v>
      </c>
      <c r="T199" s="5">
        <f t="shared" ca="1" si="84"/>
        <v>1.3475392670087669</v>
      </c>
      <c r="U199" s="152">
        <f t="shared" ca="1" si="85"/>
        <v>1.3481331687485685</v>
      </c>
      <c r="V199" s="152">
        <f t="shared" ca="1" si="86"/>
        <v>1.3461497801954754</v>
      </c>
      <c r="W199" s="153">
        <f t="shared" ca="1" si="87"/>
        <v>0</v>
      </c>
      <c r="X199" s="153">
        <f t="shared" ca="1" si="88"/>
        <v>0</v>
      </c>
      <c r="Y199" s="153">
        <f t="shared" ca="1" si="89"/>
        <v>0</v>
      </c>
      <c r="Z199" s="153">
        <f t="shared" ca="1" si="90"/>
        <v>0</v>
      </c>
      <c r="AA199" s="152" t="str">
        <f t="shared" ca="1" si="91"/>
        <v/>
      </c>
      <c r="AB199" s="152" t="str">
        <f t="shared" ca="1" si="92"/>
        <v/>
      </c>
      <c r="AC199" s="154" t="str">
        <f t="shared" ca="1" si="93"/>
        <v/>
      </c>
      <c r="AD199" s="154" t="str">
        <f t="shared" ca="1" si="94"/>
        <v/>
      </c>
      <c r="AE199" s="3">
        <f t="shared" ca="1" si="95"/>
        <v>0</v>
      </c>
      <c r="AF199" s="3">
        <f t="shared" ca="1" si="96"/>
        <v>0</v>
      </c>
      <c r="AG199" s="3" t="str">
        <f t="shared" ca="1" si="103"/>
        <v>N</v>
      </c>
      <c r="AH199" s="4" t="str">
        <f t="shared" ca="1" si="97"/>
        <v/>
      </c>
      <c r="AI199" s="75">
        <f t="shared" ca="1" si="98"/>
        <v>0</v>
      </c>
      <c r="AJ199" s="75">
        <f t="shared" ca="1" si="99"/>
        <v>0</v>
      </c>
    </row>
    <row r="200" spans="1:36">
      <c r="A200" s="41">
        <f t="shared" si="100"/>
        <v>134</v>
      </c>
      <c r="B200" s="150">
        <f>IF(ISNUMBER(A200),INDEX('MetaTrader Import'!$H$13:$J$5893,TRUNC(((A200-$A$39+1)-1)/3)+1,MOD((A200-$A$39+1)-1,3)+1),"")</f>
        <v>0</v>
      </c>
      <c r="C200" s="43">
        <f t="shared" ca="1" si="77"/>
        <v>19.19326122158067</v>
      </c>
      <c r="D200" s="43">
        <f t="shared" ca="1" si="78"/>
        <v>0.64020678041805612</v>
      </c>
      <c r="E200" s="43">
        <f t="shared" ca="1" si="79"/>
        <v>19.833468001998725</v>
      </c>
      <c r="F200" s="43">
        <f t="shared" ca="1" si="80"/>
        <v>1.9833468001998724</v>
      </c>
      <c r="G200" s="43">
        <f>IF(A200&lt;&gt;"",IF(A200&lt;Data!$G$11*0.25,$C$13/$G$32,IF(A200&gt;Data!$G$11*0.25,$C$13,$C$13*10)),"")</f>
        <v>1</v>
      </c>
      <c r="H200" s="43">
        <f>IF(A200&lt;&gt;"",IF(Data!$G$9="constant",$C$13,IF(Data!$G$9="squeeze",G200,F200)),"")</f>
        <v>1</v>
      </c>
      <c r="I200" s="38">
        <f ca="1">IF(ISNUMBER(A200),NORMINV(RAND(),0,IF(AND(Data!$G$9="squeeze",A200&lt;Data!$G$11*0.25),$H$32,1)*$C$30*$C$13)*($C$14*$C$12),"")</f>
        <v>-1.4428138408471844E-4</v>
      </c>
      <c r="J200" s="42">
        <f ca="1">IFERROR(IF(Data!$C$6="Real",B200,I200+J199+($C$14*$C$12)*(NORMINV(RAND(),$C$15,CHOOSE($G$13,$C$13,F200,G200)))),"")</f>
        <v>1.3480894044348424</v>
      </c>
      <c r="K200" s="88">
        <f>IF(ISNUMBER(A200), IF($G$16="fixed",$G$17,MIN(H200*Data!$C$7*$C$16*0.5,$C$17*Data!$C$7))*$C$12,"")</f>
        <v>8.0000000000000007E-5</v>
      </c>
      <c r="L200" s="42">
        <f t="shared" ca="1" si="104"/>
        <v>1.3480894044348424</v>
      </c>
      <c r="M200" s="44">
        <f t="shared" ca="1" si="105"/>
        <v>1.3481294044348424</v>
      </c>
      <c r="N200" s="44">
        <f t="shared" ca="1" si="106"/>
        <v>1.3480494044348423</v>
      </c>
      <c r="O200" s="108">
        <f t="shared" ca="1" si="81"/>
        <v>-2.9278868694954902E-2</v>
      </c>
      <c r="P200" s="102">
        <f t="shared" ca="1" si="82"/>
        <v>1.8879106960555778</v>
      </c>
      <c r="Q200" s="102">
        <f t="shared" ca="1" si="83"/>
        <v>-5.9859160877953205E-2</v>
      </c>
      <c r="R200" s="120">
        <f t="shared" ca="1" si="101"/>
        <v>1</v>
      </c>
      <c r="S200" s="54">
        <f t="shared" ca="1" si="102"/>
        <v>0</v>
      </c>
      <c r="T200" s="5">
        <f t="shared" ca="1" si="84"/>
        <v>1.3475392670087669</v>
      </c>
      <c r="U200" s="152">
        <f t="shared" ca="1" si="85"/>
        <v>1.3481331687485685</v>
      </c>
      <c r="V200" s="152">
        <f t="shared" ca="1" si="86"/>
        <v>1.3461497801954754</v>
      </c>
      <c r="W200" s="153">
        <f t="shared" ca="1" si="87"/>
        <v>0</v>
      </c>
      <c r="X200" s="153">
        <f t="shared" ca="1" si="88"/>
        <v>0</v>
      </c>
      <c r="Y200" s="153">
        <f t="shared" ca="1" si="89"/>
        <v>0</v>
      </c>
      <c r="Z200" s="153">
        <f t="shared" ca="1" si="90"/>
        <v>0</v>
      </c>
      <c r="AA200" s="152" t="str">
        <f t="shared" ca="1" si="91"/>
        <v/>
      </c>
      <c r="AB200" s="152" t="str">
        <f t="shared" ca="1" si="92"/>
        <v/>
      </c>
      <c r="AC200" s="154" t="str">
        <f t="shared" ca="1" si="93"/>
        <v/>
      </c>
      <c r="AD200" s="154" t="str">
        <f t="shared" ca="1" si="94"/>
        <v/>
      </c>
      <c r="AE200" s="3">
        <f t="shared" ca="1" si="95"/>
        <v>0</v>
      </c>
      <c r="AF200" s="3">
        <f t="shared" ca="1" si="96"/>
        <v>0</v>
      </c>
      <c r="AG200" s="3" t="str">
        <f t="shared" ca="1" si="103"/>
        <v>N</v>
      </c>
      <c r="AH200" s="4" t="str">
        <f t="shared" ca="1" si="97"/>
        <v/>
      </c>
      <c r="AI200" s="75">
        <f t="shared" ca="1" si="98"/>
        <v>0</v>
      </c>
      <c r="AJ200" s="75">
        <f t="shared" ca="1" si="99"/>
        <v>0</v>
      </c>
    </row>
    <row r="201" spans="1:36">
      <c r="A201" s="41">
        <f t="shared" si="100"/>
        <v>135</v>
      </c>
      <c r="B201" s="150">
        <f>IF(ISNUMBER(A201),INDEX('MetaTrader Import'!$H$13:$J$5893,TRUNC(((A201-$A$39+1)-1)/3)+1,MOD((A201-$A$39+1)-1,3)+1),"")</f>
        <v>0</v>
      </c>
      <c r="C201" s="43">
        <f t="shared" ca="1" si="77"/>
        <v>19.833468001998725</v>
      </c>
      <c r="D201" s="43">
        <f t="shared" ca="1" si="78"/>
        <v>2.6449912994562608</v>
      </c>
      <c r="E201" s="43">
        <f t="shared" ca="1" si="79"/>
        <v>22.478459301454986</v>
      </c>
      <c r="F201" s="43">
        <f t="shared" ca="1" si="80"/>
        <v>2.2478459301454987</v>
      </c>
      <c r="G201" s="43">
        <f>IF(A201&lt;&gt;"",IF(A201&lt;Data!$G$11*0.25,$C$13/$G$32,IF(A201&gt;Data!$G$11*0.25,$C$13,$C$13*10)),"")</f>
        <v>1</v>
      </c>
      <c r="H201" s="43">
        <f>IF(A201&lt;&gt;"",IF(Data!$G$9="constant",$C$13,IF(Data!$G$9="squeeze",G201,F201)),"")</f>
        <v>1</v>
      </c>
      <c r="I201" s="38">
        <f ca="1">IF(ISNUMBER(A201),NORMINV(RAND(),0,IF(AND(Data!$G$9="squeeze",A201&lt;Data!$G$11*0.25),$H$32,1)*$C$30*$C$13)*($C$14*$C$12),"")</f>
        <v>-1.8628448058010888E-5</v>
      </c>
      <c r="J201" s="42">
        <f ca="1">IFERROR(IF(Data!$C$6="Real",B201,I201+J200+($C$14*$C$12)*(NORMINV(RAND(),$C$15,CHOOSE($G$13,$C$13,F201,G201)))),"")</f>
        <v>1.3483849631958664</v>
      </c>
      <c r="K201" s="88">
        <f>IF(ISNUMBER(A201), IF($G$16="fixed",$G$17,MIN(H201*Data!$C$7*$C$16*0.5,$C$17*Data!$C$7))*$C$12,"")</f>
        <v>8.0000000000000007E-5</v>
      </c>
      <c r="L201" s="42">
        <f t="shared" ca="1" si="104"/>
        <v>1.3483849631958664</v>
      </c>
      <c r="M201" s="44">
        <f t="shared" ca="1" si="105"/>
        <v>1.3484249631958665</v>
      </c>
      <c r="N201" s="44">
        <f t="shared" ca="1" si="106"/>
        <v>1.3483449631958664</v>
      </c>
      <c r="O201" s="108">
        <f t="shared" ca="1" si="81"/>
        <v>9.6063933646322361E-2</v>
      </c>
      <c r="P201" s="102">
        <f t="shared" ca="1" si="82"/>
        <v>2.367578224674586</v>
      </c>
      <c r="Q201" s="102">
        <f t="shared" ca="1" si="83"/>
        <v>-4.7214726167518574E-2</v>
      </c>
      <c r="R201" s="120">
        <f t="shared" ca="1" si="101"/>
        <v>1</v>
      </c>
      <c r="S201" s="54">
        <f t="shared" ca="1" si="102"/>
        <v>0</v>
      </c>
      <c r="T201" s="5">
        <f t="shared" ca="1" si="84"/>
        <v>1.3475392670087669</v>
      </c>
      <c r="U201" s="152">
        <f t="shared" ca="1" si="85"/>
        <v>1.3484249631958665</v>
      </c>
      <c r="V201" s="152">
        <f t="shared" ca="1" si="86"/>
        <v>1.3461497801954754</v>
      </c>
      <c r="W201" s="153">
        <f t="shared" ca="1" si="87"/>
        <v>0</v>
      </c>
      <c r="X201" s="153">
        <f t="shared" ca="1" si="88"/>
        <v>0</v>
      </c>
      <c r="Y201" s="153">
        <f t="shared" ca="1" si="89"/>
        <v>0</v>
      </c>
      <c r="Z201" s="153">
        <f t="shared" ca="1" si="90"/>
        <v>0</v>
      </c>
      <c r="AA201" s="152" t="str">
        <f t="shared" ca="1" si="91"/>
        <v/>
      </c>
      <c r="AB201" s="152" t="str">
        <f t="shared" ca="1" si="92"/>
        <v/>
      </c>
      <c r="AC201" s="154" t="str">
        <f t="shared" ca="1" si="93"/>
        <v/>
      </c>
      <c r="AD201" s="154" t="str">
        <f t="shared" ca="1" si="94"/>
        <v/>
      </c>
      <c r="AE201" s="3">
        <f t="shared" ca="1" si="95"/>
        <v>0</v>
      </c>
      <c r="AF201" s="3">
        <f t="shared" ca="1" si="96"/>
        <v>0</v>
      </c>
      <c r="AG201" s="3" t="str">
        <f t="shared" ca="1" si="103"/>
        <v>N</v>
      </c>
      <c r="AH201" s="4" t="str">
        <f t="shared" ca="1" si="97"/>
        <v/>
      </c>
      <c r="AI201" s="75">
        <f t="shared" ca="1" si="98"/>
        <v>0</v>
      </c>
      <c r="AJ201" s="75">
        <f t="shared" ca="1" si="99"/>
        <v>0</v>
      </c>
    </row>
    <row r="202" spans="1:36">
      <c r="A202" s="41">
        <f t="shared" si="100"/>
        <v>136</v>
      </c>
      <c r="B202" s="150">
        <f>IF(ISNUMBER(A202),INDEX('MetaTrader Import'!$H$13:$J$5893,TRUNC(((A202-$A$39+1)-1)/3)+1,MOD((A202-$A$39+1)-1,3)+1),"")</f>
        <v>0</v>
      </c>
      <c r="C202" s="43">
        <f t="shared" ca="1" si="77"/>
        <v>22.478459301454986</v>
      </c>
      <c r="D202" s="43">
        <f t="shared" ca="1" si="78"/>
        <v>-1.1398684046140202</v>
      </c>
      <c r="E202" s="43">
        <f t="shared" ca="1" si="79"/>
        <v>21.338590896840966</v>
      </c>
      <c r="F202" s="43">
        <f t="shared" ca="1" si="80"/>
        <v>2.1338590896840968</v>
      </c>
      <c r="G202" s="43">
        <f>IF(A202&lt;&gt;"",IF(A202&lt;Data!$G$11*0.25,$C$13/$G$32,IF(A202&gt;Data!$G$11*0.25,$C$13,$C$13*10)),"")</f>
        <v>1</v>
      </c>
      <c r="H202" s="43">
        <f>IF(A202&lt;&gt;"",IF(Data!$G$9="constant",$C$13,IF(Data!$G$9="squeeze",G202,F202)),"")</f>
        <v>1</v>
      </c>
      <c r="I202" s="38">
        <f ca="1">IF(ISNUMBER(A202),NORMINV(RAND(),0,IF(AND(Data!$G$9="squeeze",A202&lt;Data!$G$11*0.25),$H$32,1)*$C$30*$C$13)*($C$14*$C$12),"")</f>
        <v>1.4456947983882193E-4</v>
      </c>
      <c r="J202" s="42">
        <f ca="1">IFERROR(IF(Data!$C$6="Real",B202,I202+J201+($C$14*$C$12)*(NORMINV(RAND(),$C$15,CHOOSE($G$13,$C$13,F202,G202)))),"")</f>
        <v>1.3487642383209215</v>
      </c>
      <c r="K202" s="88">
        <f>IF(ISNUMBER(A202), IF($G$16="fixed",$G$17,MIN(H202*Data!$C$7*$C$16*0.5,$C$17*Data!$C$7))*$C$12,"")</f>
        <v>8.0000000000000007E-5</v>
      </c>
      <c r="L202" s="42">
        <f t="shared" ca="1" si="104"/>
        <v>1.3487642383209215</v>
      </c>
      <c r="M202" s="44">
        <f t="shared" ca="1" si="105"/>
        <v>1.3488042383209216</v>
      </c>
      <c r="N202" s="44">
        <f t="shared" ca="1" si="106"/>
        <v>1.3487242383209215</v>
      </c>
      <c r="O202" s="108">
        <f t="shared" ca="1" si="81"/>
        <v>0.29527754411506107</v>
      </c>
      <c r="P202" s="102">
        <f t="shared" ca="1" si="82"/>
        <v>3.2936987822210479</v>
      </c>
      <c r="Q202" s="102">
        <f t="shared" ca="1" si="83"/>
        <v>-1.3471591793417162E-2</v>
      </c>
      <c r="R202" s="120">
        <f t="shared" ca="1" si="101"/>
        <v>1</v>
      </c>
      <c r="S202" s="54">
        <f t="shared" ca="1" si="102"/>
        <v>0</v>
      </c>
      <c r="T202" s="5">
        <f t="shared" ca="1" si="84"/>
        <v>1.3475392670087669</v>
      </c>
      <c r="U202" s="152">
        <f t="shared" ca="1" si="85"/>
        <v>1.3488042383209216</v>
      </c>
      <c r="V202" s="152">
        <f t="shared" ca="1" si="86"/>
        <v>1.3461497801954754</v>
      </c>
      <c r="W202" s="153">
        <f t="shared" ca="1" si="87"/>
        <v>0</v>
      </c>
      <c r="X202" s="153">
        <f t="shared" ca="1" si="88"/>
        <v>0</v>
      </c>
      <c r="Y202" s="153">
        <f t="shared" ca="1" si="89"/>
        <v>0</v>
      </c>
      <c r="Z202" s="153">
        <f t="shared" ca="1" si="90"/>
        <v>0</v>
      </c>
      <c r="AA202" s="152" t="str">
        <f t="shared" ca="1" si="91"/>
        <v/>
      </c>
      <c r="AB202" s="152" t="str">
        <f t="shared" ca="1" si="92"/>
        <v/>
      </c>
      <c r="AC202" s="154" t="str">
        <f t="shared" ca="1" si="93"/>
        <v/>
      </c>
      <c r="AD202" s="154" t="str">
        <f t="shared" ca="1" si="94"/>
        <v/>
      </c>
      <c r="AE202" s="3">
        <f t="shared" ca="1" si="95"/>
        <v>0</v>
      </c>
      <c r="AF202" s="3">
        <f t="shared" ca="1" si="96"/>
        <v>0</v>
      </c>
      <c r="AG202" s="3" t="str">
        <f t="shared" ca="1" si="103"/>
        <v>N</v>
      </c>
      <c r="AH202" s="4" t="str">
        <f t="shared" ca="1" si="97"/>
        <v/>
      </c>
      <c r="AI202" s="75">
        <f t="shared" ca="1" si="98"/>
        <v>0</v>
      </c>
      <c r="AJ202" s="75">
        <f t="shared" ca="1" si="99"/>
        <v>0</v>
      </c>
    </row>
    <row r="203" spans="1:36">
      <c r="A203" s="41">
        <f t="shared" si="100"/>
        <v>137</v>
      </c>
      <c r="B203" s="150">
        <f>IF(ISNUMBER(A203),INDEX('MetaTrader Import'!$H$13:$J$5893,TRUNC(((A203-$A$39+1)-1)/3)+1,MOD((A203-$A$39+1)-1,3)+1),"")</f>
        <v>0</v>
      </c>
      <c r="C203" s="43">
        <f t="shared" ca="1" si="77"/>
        <v>21.338590896840966</v>
      </c>
      <c r="D203" s="43">
        <f t="shared" ca="1" si="78"/>
        <v>-0.21732702470328713</v>
      </c>
      <c r="E203" s="43">
        <f t="shared" ca="1" si="79"/>
        <v>21.121263872137678</v>
      </c>
      <c r="F203" s="43">
        <f t="shared" ca="1" si="80"/>
        <v>2.1121263872137677</v>
      </c>
      <c r="G203" s="43">
        <f>IF(A203&lt;&gt;"",IF(A203&lt;Data!$G$11*0.25,$C$13/$G$32,IF(A203&gt;Data!$G$11*0.25,$C$13,$C$13*10)),"")</f>
        <v>1</v>
      </c>
      <c r="H203" s="43">
        <f>IF(A203&lt;&gt;"",IF(Data!$G$9="constant",$C$13,IF(Data!$G$9="squeeze",G203,F203)),"")</f>
        <v>1</v>
      </c>
      <c r="I203" s="38">
        <f ca="1">IF(ISNUMBER(A203),NORMINV(RAND(),0,IF(AND(Data!$G$9="squeeze",A203&lt;Data!$G$11*0.25),$H$32,1)*$C$30*$C$13)*($C$14*$C$12),"")</f>
        <v>-3.1445013046094662E-5</v>
      </c>
      <c r="J203" s="42">
        <f ca="1">IFERROR(IF(Data!$C$6="Real",B203,I203+J202+($C$14*$C$12)*(NORMINV(RAND(),$C$15,CHOOSE($G$13,$C$13,F203,G203)))),"")</f>
        <v>1.3488885050986765</v>
      </c>
      <c r="K203" s="88">
        <f>IF(ISNUMBER(A203), IF($G$16="fixed",$G$17,MIN(H203*Data!$C$7*$C$16*0.5,$C$17*Data!$C$7))*$C$12,"")</f>
        <v>8.0000000000000007E-5</v>
      </c>
      <c r="L203" s="42">
        <f t="shared" ca="1" si="104"/>
        <v>1.3488885050986765</v>
      </c>
      <c r="M203" s="44">
        <f t="shared" ca="1" si="105"/>
        <v>1.3489285050986766</v>
      </c>
      <c r="N203" s="44">
        <f t="shared" ca="1" si="106"/>
        <v>1.3488485050986765</v>
      </c>
      <c r="O203" s="108">
        <f t="shared" ca="1" si="81"/>
        <v>0.54441728561708891</v>
      </c>
      <c r="P203" s="102">
        <f t="shared" ca="1" si="82"/>
        <v>4.1198169574707739</v>
      </c>
      <c r="Q203" s="102">
        <f t="shared" ca="1" si="83"/>
        <v>4.1926387750176285E-2</v>
      </c>
      <c r="R203" s="120">
        <f t="shared" ca="1" si="101"/>
        <v>1</v>
      </c>
      <c r="S203" s="54">
        <f t="shared" ca="1" si="102"/>
        <v>0</v>
      </c>
      <c r="T203" s="5">
        <f t="shared" ca="1" si="84"/>
        <v>1.3475392670087669</v>
      </c>
      <c r="U203" s="152">
        <f t="shared" ca="1" si="85"/>
        <v>1.3489285050986766</v>
      </c>
      <c r="V203" s="152">
        <f t="shared" ca="1" si="86"/>
        <v>1.3461497801954754</v>
      </c>
      <c r="W203" s="153">
        <f t="shared" ca="1" si="87"/>
        <v>0</v>
      </c>
      <c r="X203" s="153">
        <f t="shared" ca="1" si="88"/>
        <v>0</v>
      </c>
      <c r="Y203" s="153">
        <f t="shared" ca="1" si="89"/>
        <v>0</v>
      </c>
      <c r="Z203" s="153">
        <f t="shared" ca="1" si="90"/>
        <v>0</v>
      </c>
      <c r="AA203" s="152" t="str">
        <f t="shared" ca="1" si="91"/>
        <v/>
      </c>
      <c r="AB203" s="152" t="str">
        <f t="shared" ca="1" si="92"/>
        <v/>
      </c>
      <c r="AC203" s="154" t="str">
        <f t="shared" ca="1" si="93"/>
        <v/>
      </c>
      <c r="AD203" s="154" t="str">
        <f t="shared" ca="1" si="94"/>
        <v/>
      </c>
      <c r="AE203" s="3">
        <f t="shared" ca="1" si="95"/>
        <v>0</v>
      </c>
      <c r="AF203" s="3">
        <f t="shared" ca="1" si="96"/>
        <v>0</v>
      </c>
      <c r="AG203" s="3" t="str">
        <f t="shared" ca="1" si="103"/>
        <v>N</v>
      </c>
      <c r="AH203" s="4" t="str">
        <f t="shared" ca="1" si="97"/>
        <v/>
      </c>
      <c r="AI203" s="75">
        <f t="shared" ca="1" si="98"/>
        <v>0</v>
      </c>
      <c r="AJ203" s="75">
        <f t="shared" ca="1" si="99"/>
        <v>0</v>
      </c>
    </row>
    <row r="204" spans="1:36">
      <c r="A204" s="41">
        <f t="shared" si="100"/>
        <v>138</v>
      </c>
      <c r="B204" s="150">
        <f>IF(ISNUMBER(A204),INDEX('MetaTrader Import'!$H$13:$J$5893,TRUNC(((A204-$A$39+1)-1)/3)+1,MOD((A204-$A$39+1)-1,3)+1),"")</f>
        <v>0</v>
      </c>
      <c r="C204" s="43">
        <f t="shared" ca="1" si="77"/>
        <v>21.121263872137678</v>
      </c>
      <c r="D204" s="43">
        <f t="shared" ca="1" si="78"/>
        <v>-0.32008096815278209</v>
      </c>
      <c r="E204" s="43">
        <f t="shared" ca="1" si="79"/>
        <v>20.801182903984895</v>
      </c>
      <c r="F204" s="43">
        <f t="shared" ca="1" si="80"/>
        <v>2.0801182903984894</v>
      </c>
      <c r="G204" s="43">
        <f>IF(A204&lt;&gt;"",IF(A204&lt;Data!$G$11*0.25,$C$13/$G$32,IF(A204&gt;Data!$G$11*0.25,$C$13,$C$13*10)),"")</f>
        <v>1</v>
      </c>
      <c r="H204" s="43">
        <f>IF(A204&lt;&gt;"",IF(Data!$G$9="constant",$C$13,IF(Data!$G$9="squeeze",G204,F204)),"")</f>
        <v>1</v>
      </c>
      <c r="I204" s="38">
        <f ca="1">IF(ISNUMBER(A204),NORMINV(RAND(),0,IF(AND(Data!$G$9="squeeze",A204&lt;Data!$G$11*0.25),$H$32,1)*$C$30*$C$13)*($C$14*$C$12),"")</f>
        <v>4.0239654303963663E-5</v>
      </c>
      <c r="J204" s="42">
        <f ca="1">IFERROR(IF(Data!$C$6="Real",B204,I204+J203+($C$14*$C$12)*(NORMINV(RAND(),$C$15,CHOOSE($G$13,$C$13,F204,G204)))),"")</f>
        <v>1.348890793528787</v>
      </c>
      <c r="K204" s="88">
        <f>IF(ISNUMBER(A204), IF($G$16="fixed",$G$17,MIN(H204*Data!$C$7*$C$16*0.5,$C$17*Data!$C$7))*$C$12,"")</f>
        <v>8.0000000000000007E-5</v>
      </c>
      <c r="L204" s="42">
        <f t="shared" ca="1" si="104"/>
        <v>1.348890793528787</v>
      </c>
      <c r="M204" s="44">
        <f t="shared" ca="1" si="105"/>
        <v>1.3489307935287871</v>
      </c>
      <c r="N204" s="44">
        <f t="shared" ca="1" si="106"/>
        <v>1.348850793528787</v>
      </c>
      <c r="O204" s="108">
        <f t="shared" ca="1" si="81"/>
        <v>0.69310437595915264</v>
      </c>
      <c r="P204" s="102">
        <f t="shared" ca="1" si="82"/>
        <v>4.6456566600454838</v>
      </c>
      <c r="Q204" s="102">
        <f t="shared" ca="1" si="83"/>
        <v>0.10067170393343106</v>
      </c>
      <c r="R204" s="120">
        <f t="shared" ca="1" si="101"/>
        <v>1</v>
      </c>
      <c r="S204" s="54">
        <f t="shared" ca="1" si="102"/>
        <v>0</v>
      </c>
      <c r="T204" s="5">
        <f t="shared" ca="1" si="84"/>
        <v>1.3475392670087669</v>
      </c>
      <c r="U204" s="152">
        <f t="shared" ca="1" si="85"/>
        <v>1.3489307935287871</v>
      </c>
      <c r="V204" s="152">
        <f t="shared" ca="1" si="86"/>
        <v>1.3461497801954754</v>
      </c>
      <c r="W204" s="153">
        <f t="shared" ca="1" si="87"/>
        <v>0</v>
      </c>
      <c r="X204" s="153">
        <f t="shared" ca="1" si="88"/>
        <v>0</v>
      </c>
      <c r="Y204" s="153">
        <f t="shared" ca="1" si="89"/>
        <v>0</v>
      </c>
      <c r="Z204" s="153">
        <f t="shared" ca="1" si="90"/>
        <v>0</v>
      </c>
      <c r="AA204" s="152" t="str">
        <f t="shared" ca="1" si="91"/>
        <v/>
      </c>
      <c r="AB204" s="152" t="str">
        <f t="shared" ca="1" si="92"/>
        <v/>
      </c>
      <c r="AC204" s="154" t="str">
        <f t="shared" ca="1" si="93"/>
        <v/>
      </c>
      <c r="AD204" s="154" t="str">
        <f t="shared" ca="1" si="94"/>
        <v/>
      </c>
      <c r="AE204" s="3">
        <f t="shared" ca="1" si="95"/>
        <v>0</v>
      </c>
      <c r="AF204" s="3">
        <f t="shared" ca="1" si="96"/>
        <v>0</v>
      </c>
      <c r="AG204" s="3" t="str">
        <f t="shared" ca="1" si="103"/>
        <v>N</v>
      </c>
      <c r="AH204" s="4" t="str">
        <f t="shared" ca="1" si="97"/>
        <v/>
      </c>
      <c r="AI204" s="75">
        <f t="shared" ca="1" si="98"/>
        <v>0</v>
      </c>
      <c r="AJ204" s="75">
        <f t="shared" ca="1" si="99"/>
        <v>0</v>
      </c>
    </row>
    <row r="205" spans="1:36">
      <c r="A205" s="41">
        <f t="shared" si="100"/>
        <v>139</v>
      </c>
      <c r="B205" s="150">
        <f>IF(ISNUMBER(A205),INDEX('MetaTrader Import'!$H$13:$J$5893,TRUNC(((A205-$A$39+1)-1)/3)+1,MOD((A205-$A$39+1)-1,3)+1),"")</f>
        <v>0</v>
      </c>
      <c r="C205" s="43">
        <f t="shared" ca="1" si="77"/>
        <v>20.801182903984895</v>
      </c>
      <c r="D205" s="43">
        <f t="shared" ca="1" si="78"/>
        <v>-1.2036135424857042E-2</v>
      </c>
      <c r="E205" s="43">
        <f t="shared" ca="1" si="79"/>
        <v>20.789146768560038</v>
      </c>
      <c r="F205" s="43">
        <f t="shared" ca="1" si="80"/>
        <v>2.0789146768560038</v>
      </c>
      <c r="G205" s="43">
        <f>IF(A205&lt;&gt;"",IF(A205&lt;Data!$G$11*0.25,$C$13/$G$32,IF(A205&gt;Data!$G$11*0.25,$C$13,$C$13*10)),"")</f>
        <v>1</v>
      </c>
      <c r="H205" s="43">
        <f>IF(A205&lt;&gt;"",IF(Data!$G$9="constant",$C$13,IF(Data!$G$9="squeeze",G205,F205)),"")</f>
        <v>1</v>
      </c>
      <c r="I205" s="38">
        <f ca="1">IF(ISNUMBER(A205),NORMINV(RAND(),0,IF(AND(Data!$G$9="squeeze",A205&lt;Data!$G$11*0.25),$H$32,1)*$C$30*$C$13)*($C$14*$C$12),"")</f>
        <v>1.6733405206019052E-4</v>
      </c>
      <c r="J205" s="42">
        <f ca="1">IFERROR(IF(Data!$C$6="Real",B205,I205+J204+($C$14*$C$12)*(NORMINV(RAND(),$C$15,CHOOSE($G$13,$C$13,F205,G205)))),"")</f>
        <v>1.3490903377761849</v>
      </c>
      <c r="K205" s="88">
        <f>IF(ISNUMBER(A205), IF($G$16="fixed",$G$17,MIN(H205*Data!$C$7*$C$16*0.5,$C$17*Data!$C$7))*$C$12,"")</f>
        <v>8.0000000000000007E-5</v>
      </c>
      <c r="L205" s="42">
        <f t="shared" ca="1" si="104"/>
        <v>1.3490903377761849</v>
      </c>
      <c r="M205" s="44">
        <f t="shared" ca="1" si="105"/>
        <v>1.349130337776185</v>
      </c>
      <c r="N205" s="44">
        <f t="shared" ca="1" si="106"/>
        <v>1.3490503377761849</v>
      </c>
      <c r="O205" s="108">
        <f t="shared" ca="1" si="81"/>
        <v>0.87123293506897415</v>
      </c>
      <c r="P205" s="102">
        <f t="shared" ca="1" si="82"/>
        <v>5.2632258454182823</v>
      </c>
      <c r="Q205" s="102">
        <f t="shared" ca="1" si="83"/>
        <v>0.15997588943814317</v>
      </c>
      <c r="R205" s="120">
        <f t="shared" ca="1" si="101"/>
        <v>1</v>
      </c>
      <c r="S205" s="54">
        <f t="shared" ca="1" si="102"/>
        <v>0</v>
      </c>
      <c r="T205" s="5">
        <f t="shared" ca="1" si="84"/>
        <v>1.3475392670087669</v>
      </c>
      <c r="U205" s="152">
        <f t="shared" ca="1" si="85"/>
        <v>1.349130337776185</v>
      </c>
      <c r="V205" s="152">
        <f t="shared" ca="1" si="86"/>
        <v>1.3461497801954754</v>
      </c>
      <c r="W205" s="153">
        <f t="shared" ca="1" si="87"/>
        <v>0</v>
      </c>
      <c r="X205" s="153">
        <f t="shared" ca="1" si="88"/>
        <v>0</v>
      </c>
      <c r="Y205" s="153">
        <f t="shared" ca="1" si="89"/>
        <v>0</v>
      </c>
      <c r="Z205" s="153">
        <f t="shared" ca="1" si="90"/>
        <v>0</v>
      </c>
      <c r="AA205" s="152" t="str">
        <f t="shared" ca="1" si="91"/>
        <v/>
      </c>
      <c r="AB205" s="152" t="str">
        <f t="shared" ca="1" si="92"/>
        <v/>
      </c>
      <c r="AC205" s="154" t="str">
        <f t="shared" ca="1" si="93"/>
        <v/>
      </c>
      <c r="AD205" s="154" t="str">
        <f t="shared" ca="1" si="94"/>
        <v/>
      </c>
      <c r="AE205" s="3">
        <f t="shared" ca="1" si="95"/>
        <v>0</v>
      </c>
      <c r="AF205" s="3">
        <f t="shared" ca="1" si="96"/>
        <v>0</v>
      </c>
      <c r="AG205" s="3" t="str">
        <f t="shared" ca="1" si="103"/>
        <v>N</v>
      </c>
      <c r="AH205" s="4" t="str">
        <f t="shared" ca="1" si="97"/>
        <v/>
      </c>
      <c r="AI205" s="75">
        <f t="shared" ca="1" si="98"/>
        <v>0</v>
      </c>
      <c r="AJ205" s="75">
        <f t="shared" ca="1" si="99"/>
        <v>0</v>
      </c>
    </row>
    <row r="206" spans="1:36">
      <c r="A206" s="41">
        <f t="shared" si="100"/>
        <v>140</v>
      </c>
      <c r="B206" s="150">
        <f>IF(ISNUMBER(A206),INDEX('MetaTrader Import'!$H$13:$J$5893,TRUNC(((A206-$A$39+1)-1)/3)+1,MOD((A206-$A$39+1)-1,3)+1),"")</f>
        <v>0</v>
      </c>
      <c r="C206" s="43">
        <f t="shared" ca="1" si="77"/>
        <v>20.789146768560038</v>
      </c>
      <c r="D206" s="43">
        <f t="shared" ca="1" si="78"/>
        <v>1.1231191668542884</v>
      </c>
      <c r="E206" s="43">
        <f t="shared" ca="1" si="79"/>
        <v>21.912265935414325</v>
      </c>
      <c r="F206" s="43">
        <f t="shared" ca="1" si="80"/>
        <v>2.1912265935414323</v>
      </c>
      <c r="G206" s="43">
        <f>IF(A206&lt;&gt;"",IF(A206&lt;Data!$G$11*0.25,$C$13/$G$32,IF(A206&gt;Data!$G$11*0.25,$C$13,$C$13*10)),"")</f>
        <v>1</v>
      </c>
      <c r="H206" s="43">
        <f>IF(A206&lt;&gt;"",IF(Data!$G$9="constant",$C$13,IF(Data!$G$9="squeeze",G206,F206)),"")</f>
        <v>1</v>
      </c>
      <c r="I206" s="38">
        <f ca="1">IF(ISNUMBER(A206),NORMINV(RAND(),0,IF(AND(Data!$G$9="squeeze",A206&lt;Data!$G$11*0.25),$H$32,1)*$C$30*$C$13)*($C$14*$C$12),"")</f>
        <v>2.7867274800003966E-5</v>
      </c>
      <c r="J206" s="42">
        <f ca="1">IFERROR(IF(Data!$C$6="Real",B206,I206+J205+($C$14*$C$12)*(NORMINV(RAND(),$C$15,CHOOSE($G$13,$C$13,F206,G206)))),"")</f>
        <v>1.3489615525366783</v>
      </c>
      <c r="K206" s="88">
        <f>IF(ISNUMBER(A206), IF($G$16="fixed",$G$17,MIN(H206*Data!$C$7*$C$16*0.5,$C$17*Data!$C$7))*$C$12,"")</f>
        <v>8.0000000000000007E-5</v>
      </c>
      <c r="L206" s="42">
        <f t="shared" ca="1" si="104"/>
        <v>1.3489615525366783</v>
      </c>
      <c r="M206" s="44">
        <f t="shared" ca="1" si="105"/>
        <v>1.3490015525366783</v>
      </c>
      <c r="N206" s="44">
        <f t="shared" ca="1" si="106"/>
        <v>1.3489215525366782</v>
      </c>
      <c r="O206" s="108">
        <f t="shared" ca="1" si="81"/>
        <v>1.0449649688699498</v>
      </c>
      <c r="P206" s="102">
        <f t="shared" ca="1" si="82"/>
        <v>5.6459245912621938</v>
      </c>
      <c r="Q206" s="102">
        <f t="shared" ca="1" si="83"/>
        <v>0.22551349129250947</v>
      </c>
      <c r="R206" s="120">
        <f t="shared" ca="1" si="101"/>
        <v>1</v>
      </c>
      <c r="S206" s="54">
        <f t="shared" ca="1" si="102"/>
        <v>0</v>
      </c>
      <c r="T206" s="5">
        <f t="shared" ca="1" si="84"/>
        <v>1.3475392670087669</v>
      </c>
      <c r="U206" s="152">
        <f t="shared" ca="1" si="85"/>
        <v>1.349130337776185</v>
      </c>
      <c r="V206" s="152">
        <f t="shared" ca="1" si="86"/>
        <v>1.3461497801954754</v>
      </c>
      <c r="W206" s="153">
        <f t="shared" ca="1" si="87"/>
        <v>0</v>
      </c>
      <c r="X206" s="153">
        <f t="shared" ca="1" si="88"/>
        <v>0</v>
      </c>
      <c r="Y206" s="153">
        <f t="shared" ca="1" si="89"/>
        <v>0</v>
      </c>
      <c r="Z206" s="153">
        <f t="shared" ca="1" si="90"/>
        <v>0</v>
      </c>
      <c r="AA206" s="152" t="str">
        <f t="shared" ca="1" si="91"/>
        <v/>
      </c>
      <c r="AB206" s="152" t="str">
        <f t="shared" ca="1" si="92"/>
        <v/>
      </c>
      <c r="AC206" s="154" t="str">
        <f t="shared" ca="1" si="93"/>
        <v/>
      </c>
      <c r="AD206" s="154" t="str">
        <f t="shared" ca="1" si="94"/>
        <v/>
      </c>
      <c r="AE206" s="3">
        <f t="shared" ca="1" si="95"/>
        <v>0</v>
      </c>
      <c r="AF206" s="3">
        <f t="shared" ca="1" si="96"/>
        <v>0</v>
      </c>
      <c r="AG206" s="3" t="str">
        <f t="shared" ca="1" si="103"/>
        <v>N</v>
      </c>
      <c r="AH206" s="4" t="str">
        <f t="shared" ca="1" si="97"/>
        <v/>
      </c>
      <c r="AI206" s="75">
        <f t="shared" ca="1" si="98"/>
        <v>0</v>
      </c>
      <c r="AJ206" s="75">
        <f t="shared" ca="1" si="99"/>
        <v>0</v>
      </c>
    </row>
    <row r="207" spans="1:36">
      <c r="A207" s="41">
        <f t="shared" si="100"/>
        <v>141</v>
      </c>
      <c r="B207" s="150">
        <f>IF(ISNUMBER(A207),INDEX('MetaTrader Import'!$H$13:$J$5893,TRUNC(((A207-$A$39+1)-1)/3)+1,MOD((A207-$A$39+1)-1,3)+1),"")</f>
        <v>0</v>
      </c>
      <c r="C207" s="43">
        <f t="shared" ca="1" si="77"/>
        <v>21.912265935414325</v>
      </c>
      <c r="D207" s="43">
        <f t="shared" ca="1" si="78"/>
        <v>-2.1122817994828775</v>
      </c>
      <c r="E207" s="43">
        <f t="shared" ca="1" si="79"/>
        <v>19.799984135931446</v>
      </c>
      <c r="F207" s="43">
        <f t="shared" ca="1" si="80"/>
        <v>1.9799984135931445</v>
      </c>
      <c r="G207" s="43">
        <f>IF(A207&lt;&gt;"",IF(A207&lt;Data!$G$11*0.25,$C$13/$G$32,IF(A207&gt;Data!$G$11*0.25,$C$13,$C$13*10)),"")</f>
        <v>1</v>
      </c>
      <c r="H207" s="43">
        <f>IF(A207&lt;&gt;"",IF(Data!$G$9="constant",$C$13,IF(Data!$G$9="squeeze",G207,F207)),"")</f>
        <v>1</v>
      </c>
      <c r="I207" s="38">
        <f ca="1">IF(ISNUMBER(A207),NORMINV(RAND(),0,IF(AND(Data!$G$9="squeeze",A207&lt;Data!$G$11*0.25),$H$32,1)*$C$30*$C$13)*($C$14*$C$12),"")</f>
        <v>-2.2422896009456307E-5</v>
      </c>
      <c r="J207" s="42">
        <f ca="1">IFERROR(IF(Data!$C$6="Real",B207,I207+J206+($C$14*$C$12)*(NORMINV(RAND(),$C$15,CHOOSE($G$13,$C$13,F207,G207)))),"")</f>
        <v>1.3489789074361471</v>
      </c>
      <c r="K207" s="88">
        <f>IF(ISNUMBER(A207), IF($G$16="fixed",$G$17,MIN(H207*Data!$C$7*$C$16*0.5,$C$17*Data!$C$7))*$C$12,"")</f>
        <v>8.0000000000000007E-5</v>
      </c>
      <c r="L207" s="42">
        <f t="shared" ca="1" si="104"/>
        <v>1.3489789074361471</v>
      </c>
      <c r="M207" s="44">
        <f t="shared" ca="1" si="105"/>
        <v>1.3490189074361472</v>
      </c>
      <c r="N207" s="44">
        <f t="shared" ca="1" si="106"/>
        <v>1.3489389074361471</v>
      </c>
      <c r="O207" s="108">
        <f t="shared" ca="1" si="81"/>
        <v>1.200214739205079</v>
      </c>
      <c r="P207" s="102">
        <f t="shared" ca="1" si="82"/>
        <v>5.9618300237578028</v>
      </c>
      <c r="Q207" s="102">
        <f t="shared" ca="1" si="83"/>
        <v>0.28539888019000931</v>
      </c>
      <c r="R207" s="120">
        <f t="shared" ca="1" si="101"/>
        <v>1</v>
      </c>
      <c r="S207" s="54">
        <f t="shared" ca="1" si="102"/>
        <v>0</v>
      </c>
      <c r="T207" s="5">
        <f t="shared" ca="1" si="84"/>
        <v>1.3475392670087669</v>
      </c>
      <c r="U207" s="152">
        <f t="shared" ca="1" si="85"/>
        <v>1.349130337776185</v>
      </c>
      <c r="V207" s="152">
        <f t="shared" ca="1" si="86"/>
        <v>1.3461497801954754</v>
      </c>
      <c r="W207" s="153">
        <f t="shared" ca="1" si="87"/>
        <v>0</v>
      </c>
      <c r="X207" s="153">
        <f t="shared" ca="1" si="88"/>
        <v>0</v>
      </c>
      <c r="Y207" s="153">
        <f t="shared" ca="1" si="89"/>
        <v>0</v>
      </c>
      <c r="Z207" s="153">
        <f t="shared" ca="1" si="90"/>
        <v>0</v>
      </c>
      <c r="AA207" s="152" t="str">
        <f t="shared" ca="1" si="91"/>
        <v/>
      </c>
      <c r="AB207" s="152" t="str">
        <f t="shared" ca="1" si="92"/>
        <v/>
      </c>
      <c r="AC207" s="154" t="str">
        <f t="shared" ca="1" si="93"/>
        <v/>
      </c>
      <c r="AD207" s="154" t="str">
        <f t="shared" ca="1" si="94"/>
        <v/>
      </c>
      <c r="AE207" s="3">
        <f t="shared" ca="1" si="95"/>
        <v>0</v>
      </c>
      <c r="AF207" s="3">
        <f t="shared" ca="1" si="96"/>
        <v>0</v>
      </c>
      <c r="AG207" s="3" t="str">
        <f t="shared" ca="1" si="103"/>
        <v>N</v>
      </c>
      <c r="AH207" s="4" t="str">
        <f t="shared" ca="1" si="97"/>
        <v/>
      </c>
      <c r="AI207" s="75">
        <f t="shared" ca="1" si="98"/>
        <v>0</v>
      </c>
      <c r="AJ207" s="75">
        <f t="shared" ca="1" si="99"/>
        <v>0</v>
      </c>
    </row>
    <row r="208" spans="1:36">
      <c r="A208" s="41">
        <f t="shared" si="100"/>
        <v>142</v>
      </c>
      <c r="B208" s="150">
        <f>IF(ISNUMBER(A208),INDEX('MetaTrader Import'!$H$13:$J$5893,TRUNC(((A208-$A$39+1)-1)/3)+1,MOD((A208-$A$39+1)-1,3)+1),"")</f>
        <v>0</v>
      </c>
      <c r="C208" s="43">
        <f t="shared" ca="1" si="77"/>
        <v>19.799984135931446</v>
      </c>
      <c r="D208" s="43">
        <f t="shared" ca="1" si="78"/>
        <v>-1.3040077293746113</v>
      </c>
      <c r="E208" s="43">
        <f t="shared" ca="1" si="79"/>
        <v>18.495976406556835</v>
      </c>
      <c r="F208" s="43">
        <f t="shared" ca="1" si="80"/>
        <v>1.8495976406556836</v>
      </c>
      <c r="G208" s="43">
        <f>IF(A208&lt;&gt;"",IF(A208&lt;Data!$G$11*0.25,$C$13/$G$32,IF(A208&gt;Data!$G$11*0.25,$C$13,$C$13*10)),"")</f>
        <v>1</v>
      </c>
      <c r="H208" s="43">
        <f>IF(A208&lt;&gt;"",IF(Data!$G$9="constant",$C$13,IF(Data!$G$9="squeeze",G208,F208)),"")</f>
        <v>1</v>
      </c>
      <c r="I208" s="38">
        <f ca="1">IF(ISNUMBER(A208),NORMINV(RAND(),0,IF(AND(Data!$G$9="squeeze",A208&lt;Data!$G$11*0.25),$H$32,1)*$C$30*$C$13)*($C$14*$C$12),"")</f>
        <v>9.1747068339968817E-5</v>
      </c>
      <c r="J208" s="42">
        <f ca="1">IFERROR(IF(Data!$C$6="Real",B208,I208+J207+($C$14*$C$12)*(NORMINV(RAND(),$C$15,CHOOSE($G$13,$C$13,F208,G208)))),"")</f>
        <v>1.3489942947419049</v>
      </c>
      <c r="K208" s="88">
        <f>IF(ISNUMBER(A208), IF($G$16="fixed",$G$17,MIN(H208*Data!$C$7*$C$16*0.5,$C$17*Data!$C$7))*$C$12,"")</f>
        <v>8.0000000000000007E-5</v>
      </c>
      <c r="L208" s="42">
        <f t="shared" ca="1" si="104"/>
        <v>1.3489942947419049</v>
      </c>
      <c r="M208" s="44">
        <f t="shared" ca="1" si="105"/>
        <v>1.3490342947419049</v>
      </c>
      <c r="N208" s="44">
        <f t="shared" ca="1" si="106"/>
        <v>1.3489542947419049</v>
      </c>
      <c r="O208" s="108">
        <f t="shared" ca="1" si="81"/>
        <v>1.2950678948593204</v>
      </c>
      <c r="P208" s="102">
        <f t="shared" ca="1" si="82"/>
        <v>6.173445990774292</v>
      </c>
      <c r="Q208" s="102">
        <f t="shared" ca="1" si="83"/>
        <v>0.3359213187854454</v>
      </c>
      <c r="R208" s="120">
        <f t="shared" ca="1" si="101"/>
        <v>1</v>
      </c>
      <c r="S208" s="54">
        <f t="shared" ca="1" si="102"/>
        <v>0</v>
      </c>
      <c r="T208" s="5">
        <f t="shared" ca="1" si="84"/>
        <v>1.3475392670087669</v>
      </c>
      <c r="U208" s="152">
        <f t="shared" ca="1" si="85"/>
        <v>1.349130337776185</v>
      </c>
      <c r="V208" s="152">
        <f t="shared" ca="1" si="86"/>
        <v>1.3461497801954754</v>
      </c>
      <c r="W208" s="153">
        <f t="shared" ca="1" si="87"/>
        <v>0</v>
      </c>
      <c r="X208" s="153">
        <f t="shared" ca="1" si="88"/>
        <v>0</v>
      </c>
      <c r="Y208" s="153">
        <f t="shared" ca="1" si="89"/>
        <v>0</v>
      </c>
      <c r="Z208" s="153">
        <f t="shared" ca="1" si="90"/>
        <v>0</v>
      </c>
      <c r="AA208" s="152" t="str">
        <f t="shared" ca="1" si="91"/>
        <v/>
      </c>
      <c r="AB208" s="152" t="str">
        <f t="shared" ca="1" si="92"/>
        <v/>
      </c>
      <c r="AC208" s="154" t="str">
        <f t="shared" ca="1" si="93"/>
        <v/>
      </c>
      <c r="AD208" s="154" t="str">
        <f t="shared" ca="1" si="94"/>
        <v/>
      </c>
      <c r="AE208" s="3">
        <f t="shared" ca="1" si="95"/>
        <v>0</v>
      </c>
      <c r="AF208" s="3">
        <f t="shared" ca="1" si="96"/>
        <v>0</v>
      </c>
      <c r="AG208" s="3" t="str">
        <f t="shared" ca="1" si="103"/>
        <v>N</v>
      </c>
      <c r="AH208" s="4" t="str">
        <f t="shared" ca="1" si="97"/>
        <v/>
      </c>
      <c r="AI208" s="75">
        <f t="shared" ca="1" si="98"/>
        <v>0</v>
      </c>
      <c r="AJ208" s="75">
        <f t="shared" ca="1" si="99"/>
        <v>0</v>
      </c>
    </row>
    <row r="209" spans="1:36">
      <c r="A209" s="41">
        <f t="shared" si="100"/>
        <v>143</v>
      </c>
      <c r="B209" s="150">
        <f>IF(ISNUMBER(A209),INDEX('MetaTrader Import'!$H$13:$J$5893,TRUNC(((A209-$A$39+1)-1)/3)+1,MOD((A209-$A$39+1)-1,3)+1),"")</f>
        <v>0</v>
      </c>
      <c r="C209" s="43">
        <f t="shared" ca="1" si="77"/>
        <v>18.495976406556835</v>
      </c>
      <c r="D209" s="43">
        <f t="shared" ca="1" si="78"/>
        <v>0.13761505542990471</v>
      </c>
      <c r="E209" s="43">
        <f t="shared" ca="1" si="79"/>
        <v>18.63359146198674</v>
      </c>
      <c r="F209" s="43">
        <f t="shared" ca="1" si="80"/>
        <v>1.863359146198674</v>
      </c>
      <c r="G209" s="43">
        <f>IF(A209&lt;&gt;"",IF(A209&lt;Data!$G$11*0.25,$C$13/$G$32,IF(A209&gt;Data!$G$11*0.25,$C$13,$C$13*10)),"")</f>
        <v>1</v>
      </c>
      <c r="H209" s="43">
        <f>IF(A209&lt;&gt;"",IF(Data!$G$9="constant",$C$13,IF(Data!$G$9="squeeze",G209,F209)),"")</f>
        <v>1</v>
      </c>
      <c r="I209" s="38">
        <f ca="1">IF(ISNUMBER(A209),NORMINV(RAND(),0,IF(AND(Data!$G$9="squeeze",A209&lt;Data!$G$11*0.25),$H$32,1)*$C$30*$C$13)*($C$14*$C$12),"")</f>
        <v>2.470076821480236E-5</v>
      </c>
      <c r="J209" s="42">
        <f ca="1">IFERROR(IF(Data!$C$6="Real",B209,I209+J208+($C$14*$C$12)*(NORMINV(RAND(),$C$15,CHOOSE($G$13,$C$13,F209,G209)))),"")</f>
        <v>1.3492452786461169</v>
      </c>
      <c r="K209" s="88">
        <f>IF(ISNUMBER(A209), IF($G$16="fixed",$G$17,MIN(H209*Data!$C$7*$C$16*0.5,$C$17*Data!$C$7))*$C$12,"")</f>
        <v>8.0000000000000007E-5</v>
      </c>
      <c r="L209" s="42">
        <f t="shared" ca="1" si="104"/>
        <v>1.3492452786461169</v>
      </c>
      <c r="M209" s="44">
        <f t="shared" ca="1" si="105"/>
        <v>1.3492852786461169</v>
      </c>
      <c r="N209" s="44">
        <f t="shared" ca="1" si="106"/>
        <v>1.3492052786461168</v>
      </c>
      <c r="O209" s="108">
        <f t="shared" ca="1" si="81"/>
        <v>1.3194933713822792</v>
      </c>
      <c r="P209" s="102">
        <f t="shared" ca="1" si="82"/>
        <v>6.2575662619005259</v>
      </c>
      <c r="Q209" s="102">
        <f t="shared" ca="1" si="83"/>
        <v>0.37430436325404315</v>
      </c>
      <c r="R209" s="120">
        <f t="shared" ca="1" si="101"/>
        <v>1</v>
      </c>
      <c r="S209" s="54">
        <f t="shared" ca="1" si="102"/>
        <v>0</v>
      </c>
      <c r="T209" s="5">
        <f t="shared" ca="1" si="84"/>
        <v>1.3475392670087669</v>
      </c>
      <c r="U209" s="152">
        <f t="shared" ca="1" si="85"/>
        <v>1.3492852786461169</v>
      </c>
      <c r="V209" s="152">
        <f t="shared" ca="1" si="86"/>
        <v>1.3461497801954754</v>
      </c>
      <c r="W209" s="153">
        <f t="shared" ca="1" si="87"/>
        <v>0</v>
      </c>
      <c r="X209" s="153">
        <f t="shared" ca="1" si="88"/>
        <v>0</v>
      </c>
      <c r="Y209" s="153">
        <f t="shared" ca="1" si="89"/>
        <v>0</v>
      </c>
      <c r="Z209" s="153">
        <f t="shared" ca="1" si="90"/>
        <v>0</v>
      </c>
      <c r="AA209" s="152" t="str">
        <f t="shared" ca="1" si="91"/>
        <v/>
      </c>
      <c r="AB209" s="152" t="str">
        <f t="shared" ca="1" si="92"/>
        <v/>
      </c>
      <c r="AC209" s="154" t="str">
        <f t="shared" ca="1" si="93"/>
        <v/>
      </c>
      <c r="AD209" s="154" t="str">
        <f t="shared" ca="1" si="94"/>
        <v/>
      </c>
      <c r="AE209" s="3">
        <f t="shared" ca="1" si="95"/>
        <v>0</v>
      </c>
      <c r="AF209" s="3">
        <f t="shared" ca="1" si="96"/>
        <v>0</v>
      </c>
      <c r="AG209" s="3" t="str">
        <f t="shared" ca="1" si="103"/>
        <v>N</v>
      </c>
      <c r="AH209" s="4" t="str">
        <f t="shared" ca="1" si="97"/>
        <v/>
      </c>
      <c r="AI209" s="75">
        <f t="shared" ca="1" si="98"/>
        <v>0</v>
      </c>
      <c r="AJ209" s="75">
        <f t="shared" ca="1" si="99"/>
        <v>0</v>
      </c>
    </row>
    <row r="210" spans="1:36">
      <c r="A210" s="41">
        <f t="shared" si="100"/>
        <v>144</v>
      </c>
      <c r="B210" s="150">
        <f>IF(ISNUMBER(A210),INDEX('MetaTrader Import'!$H$13:$J$5893,TRUNC(((A210-$A$39+1)-1)/3)+1,MOD((A210-$A$39+1)-1,3)+1),"")</f>
        <v>0</v>
      </c>
      <c r="C210" s="43">
        <f t="shared" ca="1" si="77"/>
        <v>18.63359146198674</v>
      </c>
      <c r="D210" s="43">
        <f t="shared" ca="1" si="78"/>
        <v>0.47595663560276402</v>
      </c>
      <c r="E210" s="43">
        <f t="shared" ca="1" si="79"/>
        <v>19.109548097589503</v>
      </c>
      <c r="F210" s="43">
        <f t="shared" ca="1" si="80"/>
        <v>1.9109548097589504</v>
      </c>
      <c r="G210" s="43">
        <f>IF(A210&lt;&gt;"",IF(A210&lt;Data!$G$11*0.25,$C$13/$G$32,IF(A210&gt;Data!$G$11*0.25,$C$13,$C$13*10)),"")</f>
        <v>1</v>
      </c>
      <c r="H210" s="43">
        <f>IF(A210&lt;&gt;"",IF(Data!$G$9="constant",$C$13,IF(Data!$G$9="squeeze",G210,F210)),"")</f>
        <v>1</v>
      </c>
      <c r="I210" s="38">
        <f ca="1">IF(ISNUMBER(A210),NORMINV(RAND(),0,IF(AND(Data!$G$9="squeeze",A210&lt;Data!$G$11*0.25),$H$32,1)*$C$30*$C$13)*($C$14*$C$12),"")</f>
        <v>1.7687874112375622E-4</v>
      </c>
      <c r="J210" s="42">
        <f ca="1">IFERROR(IF(Data!$C$6="Real",B210,I210+J209+($C$14*$C$12)*(NORMINV(RAND(),$C$15,CHOOSE($G$13,$C$13,F210,G210)))),"")</f>
        <v>1.3492432330873774</v>
      </c>
      <c r="K210" s="88">
        <f>IF(ISNUMBER(A210), IF($G$16="fixed",$G$17,MIN(H210*Data!$C$7*$C$16*0.5,$C$17*Data!$C$7))*$C$12,"")</f>
        <v>8.0000000000000007E-5</v>
      </c>
      <c r="L210" s="42">
        <f t="shared" ca="1" si="104"/>
        <v>1.3492432330873774</v>
      </c>
      <c r="M210" s="44">
        <f t="shared" ca="1" si="105"/>
        <v>1.3492832330873774</v>
      </c>
      <c r="N210" s="44">
        <f t="shared" ca="1" si="106"/>
        <v>1.3492032330873773</v>
      </c>
      <c r="O210" s="108">
        <f t="shared" ca="1" si="81"/>
        <v>1.3006922292436558</v>
      </c>
      <c r="P210" s="102">
        <f t="shared" ca="1" si="82"/>
        <v>6.1950712377326216</v>
      </c>
      <c r="Q210" s="102">
        <f t="shared" ca="1" si="83"/>
        <v>0.39295286649931388</v>
      </c>
      <c r="R210" s="120">
        <f t="shared" ca="1" si="101"/>
        <v>1</v>
      </c>
      <c r="S210" s="54">
        <f t="shared" ca="1" si="102"/>
        <v>0</v>
      </c>
      <c r="T210" s="5">
        <f t="shared" ca="1" si="84"/>
        <v>1.3475392670087669</v>
      </c>
      <c r="U210" s="152">
        <f t="shared" ca="1" si="85"/>
        <v>1.3492852786461169</v>
      </c>
      <c r="V210" s="152">
        <f t="shared" ca="1" si="86"/>
        <v>1.3461497801954754</v>
      </c>
      <c r="W210" s="153">
        <f t="shared" ca="1" si="87"/>
        <v>0</v>
      </c>
      <c r="X210" s="153">
        <f t="shared" ca="1" si="88"/>
        <v>0</v>
      </c>
      <c r="Y210" s="153">
        <f t="shared" ca="1" si="89"/>
        <v>0</v>
      </c>
      <c r="Z210" s="153">
        <f t="shared" ca="1" si="90"/>
        <v>0</v>
      </c>
      <c r="AA210" s="152" t="str">
        <f t="shared" ca="1" si="91"/>
        <v/>
      </c>
      <c r="AB210" s="152" t="str">
        <f t="shared" ca="1" si="92"/>
        <v/>
      </c>
      <c r="AC210" s="154" t="str">
        <f t="shared" ca="1" si="93"/>
        <v/>
      </c>
      <c r="AD210" s="154" t="str">
        <f t="shared" ca="1" si="94"/>
        <v/>
      </c>
      <c r="AE210" s="3">
        <f t="shared" ca="1" si="95"/>
        <v>0</v>
      </c>
      <c r="AF210" s="3">
        <f t="shared" ca="1" si="96"/>
        <v>0</v>
      </c>
      <c r="AG210" s="3" t="str">
        <f t="shared" ca="1" si="103"/>
        <v>N</v>
      </c>
      <c r="AH210" s="4" t="str">
        <f t="shared" ca="1" si="97"/>
        <v/>
      </c>
      <c r="AI210" s="75">
        <f t="shared" ca="1" si="98"/>
        <v>0</v>
      </c>
      <c r="AJ210" s="75">
        <f t="shared" ca="1" si="99"/>
        <v>0</v>
      </c>
    </row>
    <row r="211" spans="1:36">
      <c r="A211" s="41">
        <f t="shared" si="100"/>
        <v>145</v>
      </c>
      <c r="B211" s="150">
        <f>IF(ISNUMBER(A211),INDEX('MetaTrader Import'!$H$13:$J$5893,TRUNC(((A211-$A$39+1)-1)/3)+1,MOD((A211-$A$39+1)-1,3)+1),"")</f>
        <v>0</v>
      </c>
      <c r="C211" s="43">
        <f t="shared" ca="1" si="77"/>
        <v>19.109548097589503</v>
      </c>
      <c r="D211" s="43">
        <f t="shared" ca="1" si="78"/>
        <v>0.82114792986681018</v>
      </c>
      <c r="E211" s="43">
        <f t="shared" ca="1" si="79"/>
        <v>19.930696027456314</v>
      </c>
      <c r="F211" s="43">
        <f t="shared" ca="1" si="80"/>
        <v>1.9930696027456314</v>
      </c>
      <c r="G211" s="43">
        <f>IF(A211&lt;&gt;"",IF(A211&lt;Data!$G$11*0.25,$C$13/$G$32,IF(A211&gt;Data!$G$11*0.25,$C$13,$C$13*10)),"")</f>
        <v>1</v>
      </c>
      <c r="H211" s="43">
        <f>IF(A211&lt;&gt;"",IF(Data!$G$9="constant",$C$13,IF(Data!$G$9="squeeze",G211,F211)),"")</f>
        <v>1</v>
      </c>
      <c r="I211" s="38">
        <f ca="1">IF(ISNUMBER(A211),NORMINV(RAND(),0,IF(AND(Data!$G$9="squeeze",A211&lt;Data!$G$11*0.25),$H$32,1)*$C$30*$C$13)*($C$14*$C$12),"")</f>
        <v>9.3265740234950392E-6</v>
      </c>
      <c r="J211" s="42">
        <f ca="1">IFERROR(IF(Data!$C$6="Real",B211,I211+J210+($C$14*$C$12)*(NORMINV(RAND(),$C$15,CHOOSE($G$13,$C$13,F211,G211)))),"")</f>
        <v>1.3492500496159248</v>
      </c>
      <c r="K211" s="88">
        <f>IF(ISNUMBER(A211), IF($G$16="fixed",$G$17,MIN(H211*Data!$C$7*$C$16*0.5,$C$17*Data!$C$7))*$C$12,"")</f>
        <v>8.0000000000000007E-5</v>
      </c>
      <c r="L211" s="42">
        <f t="shared" ca="1" si="104"/>
        <v>1.3492500496159248</v>
      </c>
      <c r="M211" s="44">
        <f t="shared" ca="1" si="105"/>
        <v>1.3492900496159248</v>
      </c>
      <c r="N211" s="44">
        <f t="shared" ca="1" si="106"/>
        <v>1.3492100496159247</v>
      </c>
      <c r="O211" s="108">
        <f t="shared" ca="1" si="81"/>
        <v>1.2241539737212681</v>
      </c>
      <c r="P211" s="102">
        <f t="shared" ca="1" si="82"/>
        <v>5.9302841834610458</v>
      </c>
      <c r="Q211" s="102">
        <f t="shared" ca="1" si="83"/>
        <v>0.39083536564513682</v>
      </c>
      <c r="R211" s="120">
        <f t="shared" ca="1" si="101"/>
        <v>1</v>
      </c>
      <c r="S211" s="54">
        <f t="shared" ca="1" si="102"/>
        <v>0</v>
      </c>
      <c r="T211" s="5">
        <f t="shared" ca="1" si="84"/>
        <v>1.3475392670087669</v>
      </c>
      <c r="U211" s="152">
        <f t="shared" ca="1" si="85"/>
        <v>1.3492900496159248</v>
      </c>
      <c r="V211" s="152">
        <f t="shared" ca="1" si="86"/>
        <v>1.3461497801954754</v>
      </c>
      <c r="W211" s="153">
        <f t="shared" ca="1" si="87"/>
        <v>0</v>
      </c>
      <c r="X211" s="153">
        <f t="shared" ca="1" si="88"/>
        <v>0</v>
      </c>
      <c r="Y211" s="153">
        <f t="shared" ca="1" si="89"/>
        <v>0</v>
      </c>
      <c r="Z211" s="153">
        <f t="shared" ca="1" si="90"/>
        <v>0</v>
      </c>
      <c r="AA211" s="152" t="str">
        <f t="shared" ca="1" si="91"/>
        <v/>
      </c>
      <c r="AB211" s="152" t="str">
        <f t="shared" ca="1" si="92"/>
        <v/>
      </c>
      <c r="AC211" s="154" t="str">
        <f t="shared" ca="1" si="93"/>
        <v/>
      </c>
      <c r="AD211" s="154" t="str">
        <f t="shared" ca="1" si="94"/>
        <v/>
      </c>
      <c r="AE211" s="3">
        <f t="shared" ca="1" si="95"/>
        <v>0</v>
      </c>
      <c r="AF211" s="3">
        <f t="shared" ca="1" si="96"/>
        <v>0</v>
      </c>
      <c r="AG211" s="3" t="str">
        <f t="shared" ca="1" si="103"/>
        <v>N</v>
      </c>
      <c r="AH211" s="4" t="str">
        <f t="shared" ca="1" si="97"/>
        <v/>
      </c>
      <c r="AI211" s="75">
        <f t="shared" ca="1" si="98"/>
        <v>0</v>
      </c>
      <c r="AJ211" s="75">
        <f t="shared" ca="1" si="99"/>
        <v>0</v>
      </c>
    </row>
    <row r="212" spans="1:36">
      <c r="A212" s="41">
        <f t="shared" si="100"/>
        <v>146</v>
      </c>
      <c r="B212" s="150">
        <f>IF(ISNUMBER(A212),INDEX('MetaTrader Import'!$H$13:$J$5893,TRUNC(((A212-$A$39+1)-1)/3)+1,MOD((A212-$A$39+1)-1,3)+1),"")</f>
        <v>0</v>
      </c>
      <c r="C212" s="43">
        <f t="shared" ca="1" si="77"/>
        <v>19.930696027456314</v>
      </c>
      <c r="D212" s="43">
        <f t="shared" ca="1" si="78"/>
        <v>18.606944084635256</v>
      </c>
      <c r="E212" s="43">
        <f t="shared" ca="1" si="79"/>
        <v>38.537640112091566</v>
      </c>
      <c r="F212" s="43">
        <f t="shared" ca="1" si="80"/>
        <v>3.8537640112091567</v>
      </c>
      <c r="G212" s="43">
        <f>IF(A212&lt;&gt;"",IF(A212&lt;Data!$G$11*0.25,$C$13/$G$32,IF(A212&gt;Data!$G$11*0.25,$C$13,$C$13*10)),"")</f>
        <v>1</v>
      </c>
      <c r="H212" s="43">
        <f>IF(A212&lt;&gt;"",IF(Data!$G$9="constant",$C$13,IF(Data!$G$9="squeeze",G212,F212)),"")</f>
        <v>1</v>
      </c>
      <c r="I212" s="38">
        <f ca="1">IF(ISNUMBER(A212),NORMINV(RAND(),0,IF(AND(Data!$G$9="squeeze",A212&lt;Data!$G$11*0.25),$H$32,1)*$C$30*$C$13)*($C$14*$C$12),"")</f>
        <v>-6.7927274112088864E-5</v>
      </c>
      <c r="J212" s="42">
        <f ca="1">IFERROR(IF(Data!$C$6="Real",B212,I212+J211+($C$14*$C$12)*(NORMINV(RAND(),$C$15,CHOOSE($G$13,$C$13,F212,G212)))),"")</f>
        <v>1.3493644314019064</v>
      </c>
      <c r="K212" s="88">
        <f>IF(ISNUMBER(A212), IF($G$16="fixed",$G$17,MIN(H212*Data!$C$7*$C$16*0.5,$C$17*Data!$C$7))*$C$12,"")</f>
        <v>8.0000000000000007E-5</v>
      </c>
      <c r="L212" s="42">
        <f t="shared" ca="1" si="104"/>
        <v>1.3493644314019064</v>
      </c>
      <c r="M212" s="44">
        <f t="shared" ca="1" si="105"/>
        <v>1.3494044314019065</v>
      </c>
      <c r="N212" s="44">
        <f t="shared" ca="1" si="106"/>
        <v>1.3493244314019064</v>
      </c>
      <c r="O212" s="108">
        <f t="shared" ca="1" si="81"/>
        <v>1.080163198503554</v>
      </c>
      <c r="P212" s="102">
        <f t="shared" ca="1" si="82"/>
        <v>5.3059536442124839</v>
      </c>
      <c r="Q212" s="102">
        <f t="shared" ca="1" si="83"/>
        <v>0.35944959792291681</v>
      </c>
      <c r="R212" s="120">
        <f t="shared" ca="1" si="101"/>
        <v>1</v>
      </c>
      <c r="S212" s="54">
        <f t="shared" ca="1" si="102"/>
        <v>0</v>
      </c>
      <c r="T212" s="5">
        <f t="shared" ca="1" si="84"/>
        <v>1.3475392670087669</v>
      </c>
      <c r="U212" s="152">
        <f t="shared" ca="1" si="85"/>
        <v>1.3494044314019065</v>
      </c>
      <c r="V212" s="152">
        <f t="shared" ca="1" si="86"/>
        <v>1.3461497801954754</v>
      </c>
      <c r="W212" s="153">
        <f t="shared" ca="1" si="87"/>
        <v>0</v>
      </c>
      <c r="X212" s="153">
        <f t="shared" ca="1" si="88"/>
        <v>0</v>
      </c>
      <c r="Y212" s="153">
        <f t="shared" ca="1" si="89"/>
        <v>0</v>
      </c>
      <c r="Z212" s="153">
        <f t="shared" ca="1" si="90"/>
        <v>0</v>
      </c>
      <c r="AA212" s="152" t="str">
        <f t="shared" ca="1" si="91"/>
        <v/>
      </c>
      <c r="AB212" s="152" t="str">
        <f t="shared" ca="1" si="92"/>
        <v/>
      </c>
      <c r="AC212" s="154" t="str">
        <f t="shared" ca="1" si="93"/>
        <v/>
      </c>
      <c r="AD212" s="154" t="str">
        <f t="shared" ca="1" si="94"/>
        <v/>
      </c>
      <c r="AE212" s="3">
        <f t="shared" ca="1" si="95"/>
        <v>0</v>
      </c>
      <c r="AF212" s="3">
        <f t="shared" ca="1" si="96"/>
        <v>0</v>
      </c>
      <c r="AG212" s="3" t="str">
        <f t="shared" ca="1" si="103"/>
        <v>N</v>
      </c>
      <c r="AH212" s="4" t="str">
        <f t="shared" ca="1" si="97"/>
        <v/>
      </c>
      <c r="AI212" s="75">
        <f t="shared" ca="1" si="98"/>
        <v>0</v>
      </c>
      <c r="AJ212" s="75">
        <f t="shared" ca="1" si="99"/>
        <v>0</v>
      </c>
    </row>
    <row r="213" spans="1:36">
      <c r="A213" s="41">
        <f t="shared" si="100"/>
        <v>147</v>
      </c>
      <c r="B213" s="150">
        <f>IF(ISNUMBER(A213),INDEX('MetaTrader Import'!$H$13:$J$5893,TRUNC(((A213-$A$39+1)-1)/3)+1,MOD((A213-$A$39+1)-1,3)+1),"")</f>
        <v>0</v>
      </c>
      <c r="C213" s="43">
        <f t="shared" ca="1" si="77"/>
        <v>38.537640112091566</v>
      </c>
      <c r="D213" s="43">
        <f t="shared" ca="1" si="78"/>
        <v>-3.1899178316428207</v>
      </c>
      <c r="E213" s="43">
        <f t="shared" ca="1" si="79"/>
        <v>35.347722280448743</v>
      </c>
      <c r="F213" s="43">
        <f t="shared" ca="1" si="80"/>
        <v>3.5347722280448743</v>
      </c>
      <c r="G213" s="43">
        <f>IF(A213&lt;&gt;"",IF(A213&lt;Data!$G$11*0.25,$C$13/$G$32,IF(A213&gt;Data!$G$11*0.25,$C$13,$C$13*10)),"")</f>
        <v>1</v>
      </c>
      <c r="H213" s="43">
        <f>IF(A213&lt;&gt;"",IF(Data!$G$9="constant",$C$13,IF(Data!$G$9="squeeze",G213,F213)),"")</f>
        <v>1</v>
      </c>
      <c r="I213" s="38">
        <f ca="1">IF(ISNUMBER(A213),NORMINV(RAND(),0,IF(AND(Data!$G$9="squeeze",A213&lt;Data!$G$11*0.25),$H$32,1)*$C$30*$C$13)*($C$14*$C$12),"")</f>
        <v>-1.8510907071378171E-4</v>
      </c>
      <c r="J213" s="42">
        <f ca="1">IFERROR(IF(Data!$C$6="Real",B213,I213+J212+($C$14*$C$12)*(NORMINV(RAND(),$C$15,CHOOSE($G$13,$C$13,F213,G213)))),"")</f>
        <v>1.349351186876186</v>
      </c>
      <c r="K213" s="88">
        <f>IF(ISNUMBER(A213), IF($G$16="fixed",$G$17,MIN(H213*Data!$C$7*$C$16*0.5,$C$17*Data!$C$7))*$C$12,"")</f>
        <v>8.0000000000000007E-5</v>
      </c>
      <c r="L213" s="42">
        <f t="shared" ca="1" si="104"/>
        <v>1.349351186876186</v>
      </c>
      <c r="M213" s="44">
        <f t="shared" ca="1" si="105"/>
        <v>1.3493911868761861</v>
      </c>
      <c r="N213" s="44">
        <f t="shared" ca="1" si="106"/>
        <v>1.349311186876186</v>
      </c>
      <c r="O213" s="108">
        <f t="shared" ca="1" si="81"/>
        <v>0.87931248320417232</v>
      </c>
      <c r="P213" s="102">
        <f t="shared" ca="1" si="82"/>
        <v>4.3195038586870629</v>
      </c>
      <c r="Q213" s="102">
        <f t="shared" ca="1" si="83"/>
        <v>0.27907903081012198</v>
      </c>
      <c r="R213" s="120">
        <f t="shared" ca="1" si="101"/>
        <v>1</v>
      </c>
      <c r="S213" s="54">
        <f t="shared" ca="1" si="102"/>
        <v>0</v>
      </c>
      <c r="T213" s="5">
        <f t="shared" ca="1" si="84"/>
        <v>1.3475392670087669</v>
      </c>
      <c r="U213" s="152">
        <f t="shared" ca="1" si="85"/>
        <v>1.3494044314019065</v>
      </c>
      <c r="V213" s="152">
        <f t="shared" ca="1" si="86"/>
        <v>1.3461497801954754</v>
      </c>
      <c r="W213" s="153">
        <f t="shared" ca="1" si="87"/>
        <v>0</v>
      </c>
      <c r="X213" s="153">
        <f t="shared" ca="1" si="88"/>
        <v>0</v>
      </c>
      <c r="Y213" s="153">
        <f t="shared" ca="1" si="89"/>
        <v>0</v>
      </c>
      <c r="Z213" s="153">
        <f t="shared" ca="1" si="90"/>
        <v>0</v>
      </c>
      <c r="AA213" s="152" t="str">
        <f t="shared" ca="1" si="91"/>
        <v/>
      </c>
      <c r="AB213" s="152" t="str">
        <f t="shared" ca="1" si="92"/>
        <v/>
      </c>
      <c r="AC213" s="154" t="str">
        <f t="shared" ca="1" si="93"/>
        <v/>
      </c>
      <c r="AD213" s="154" t="str">
        <f t="shared" ca="1" si="94"/>
        <v/>
      </c>
      <c r="AE213" s="3">
        <f t="shared" ca="1" si="95"/>
        <v>0</v>
      </c>
      <c r="AF213" s="3">
        <f t="shared" ca="1" si="96"/>
        <v>0</v>
      </c>
      <c r="AG213" s="3" t="str">
        <f t="shared" ca="1" si="103"/>
        <v>N</v>
      </c>
      <c r="AH213" s="4" t="str">
        <f t="shared" ca="1" si="97"/>
        <v/>
      </c>
      <c r="AI213" s="75">
        <f t="shared" ca="1" si="98"/>
        <v>0</v>
      </c>
      <c r="AJ213" s="75">
        <f t="shared" ca="1" si="99"/>
        <v>0</v>
      </c>
    </row>
    <row r="214" spans="1:36">
      <c r="A214" s="41">
        <f t="shared" si="100"/>
        <v>148</v>
      </c>
      <c r="B214" s="150">
        <f>IF(ISNUMBER(A214),INDEX('MetaTrader Import'!$H$13:$J$5893,TRUNC(((A214-$A$39+1)-1)/3)+1,MOD((A214-$A$39+1)-1,3)+1),"")</f>
        <v>0</v>
      </c>
      <c r="C214" s="43">
        <f t="shared" ca="1" si="77"/>
        <v>35.347722280448743</v>
      </c>
      <c r="D214" s="43">
        <f t="shared" ca="1" si="78"/>
        <v>-0.41374526598730244</v>
      </c>
      <c r="E214" s="43">
        <f t="shared" ca="1" si="79"/>
        <v>34.933977014461441</v>
      </c>
      <c r="F214" s="43">
        <f t="shared" ca="1" si="80"/>
        <v>3.4933977014461441</v>
      </c>
      <c r="G214" s="43">
        <f>IF(A214&lt;&gt;"",IF(A214&lt;Data!$G$11*0.25,$C$13/$G$32,IF(A214&gt;Data!$G$11*0.25,$C$13,$C$13*10)),"")</f>
        <v>1</v>
      </c>
      <c r="H214" s="43">
        <f>IF(A214&lt;&gt;"",IF(Data!$G$9="constant",$C$13,IF(Data!$G$9="squeeze",G214,F214)),"")</f>
        <v>1</v>
      </c>
      <c r="I214" s="38">
        <f ca="1">IF(ISNUMBER(A214),NORMINV(RAND(),0,IF(AND(Data!$G$9="squeeze",A214&lt;Data!$G$11*0.25),$H$32,1)*$C$30*$C$13)*($C$14*$C$12),"")</f>
        <v>-2.1098326304969868E-5</v>
      </c>
      <c r="J214" s="42">
        <f ca="1">IFERROR(IF(Data!$C$6="Real",B214,I214+J213+($C$14*$C$12)*(NORMINV(RAND(),$C$15,CHOOSE($G$13,$C$13,F214,G214)))),"")</f>
        <v>1.3490520778134176</v>
      </c>
      <c r="K214" s="88">
        <f>IF(ISNUMBER(A214), IF($G$16="fixed",$G$17,MIN(H214*Data!$C$7*$C$16*0.5,$C$17*Data!$C$7))*$C$12,"")</f>
        <v>8.0000000000000007E-5</v>
      </c>
      <c r="L214" s="42">
        <f t="shared" ca="1" si="104"/>
        <v>1.3490520778134176</v>
      </c>
      <c r="M214" s="44">
        <f t="shared" ca="1" si="105"/>
        <v>1.3490920778134177</v>
      </c>
      <c r="N214" s="44">
        <f t="shared" ca="1" si="106"/>
        <v>1.3490120778134176</v>
      </c>
      <c r="O214" s="108">
        <f t="shared" ca="1" si="81"/>
        <v>0.65654077952583978</v>
      </c>
      <c r="P214" s="102">
        <f t="shared" ca="1" si="82"/>
        <v>3.509853901416589</v>
      </c>
      <c r="Q214" s="102">
        <f t="shared" ca="1" si="83"/>
        <v>0.16975980507520785</v>
      </c>
      <c r="R214" s="120">
        <f t="shared" ca="1" si="101"/>
        <v>1</v>
      </c>
      <c r="S214" s="54">
        <f t="shared" ca="1" si="102"/>
        <v>0</v>
      </c>
      <c r="T214" s="5">
        <f t="shared" ca="1" si="84"/>
        <v>1.3475392670087669</v>
      </c>
      <c r="U214" s="152">
        <f t="shared" ca="1" si="85"/>
        <v>1.3494044314019065</v>
      </c>
      <c r="V214" s="152">
        <f t="shared" ca="1" si="86"/>
        <v>1.3461497801954754</v>
      </c>
      <c r="W214" s="153">
        <f t="shared" ca="1" si="87"/>
        <v>0</v>
      </c>
      <c r="X214" s="153">
        <f t="shared" ca="1" si="88"/>
        <v>0</v>
      </c>
      <c r="Y214" s="153">
        <f t="shared" ca="1" si="89"/>
        <v>0</v>
      </c>
      <c r="Z214" s="153">
        <f t="shared" ca="1" si="90"/>
        <v>0</v>
      </c>
      <c r="AA214" s="152" t="str">
        <f t="shared" ca="1" si="91"/>
        <v/>
      </c>
      <c r="AB214" s="152" t="str">
        <f t="shared" ca="1" si="92"/>
        <v/>
      </c>
      <c r="AC214" s="154" t="str">
        <f t="shared" ca="1" si="93"/>
        <v/>
      </c>
      <c r="AD214" s="154" t="str">
        <f t="shared" ca="1" si="94"/>
        <v/>
      </c>
      <c r="AE214" s="3">
        <f t="shared" ca="1" si="95"/>
        <v>0</v>
      </c>
      <c r="AF214" s="3">
        <f t="shared" ca="1" si="96"/>
        <v>0</v>
      </c>
      <c r="AG214" s="3" t="str">
        <f t="shared" ca="1" si="103"/>
        <v>N</v>
      </c>
      <c r="AH214" s="4" t="str">
        <f t="shared" ca="1" si="97"/>
        <v/>
      </c>
      <c r="AI214" s="75">
        <f t="shared" ca="1" si="98"/>
        <v>0</v>
      </c>
      <c r="AJ214" s="75">
        <f t="shared" ca="1" si="99"/>
        <v>0</v>
      </c>
    </row>
    <row r="215" spans="1:36">
      <c r="A215" s="41">
        <f t="shared" si="100"/>
        <v>149</v>
      </c>
      <c r="B215" s="150">
        <f>IF(ISNUMBER(A215),INDEX('MetaTrader Import'!$H$13:$J$5893,TRUNC(((A215-$A$39+1)-1)/3)+1,MOD((A215-$A$39+1)-1,3)+1),"")</f>
        <v>0</v>
      </c>
      <c r="C215" s="43">
        <f t="shared" ca="1" si="77"/>
        <v>34.933977014461441</v>
      </c>
      <c r="D215" s="43">
        <f t="shared" ca="1" si="78"/>
        <v>-1.6274313702360084</v>
      </c>
      <c r="E215" s="43">
        <f t="shared" ca="1" si="79"/>
        <v>33.30654564422543</v>
      </c>
      <c r="F215" s="43">
        <f t="shared" ca="1" si="80"/>
        <v>3.3306545644225429</v>
      </c>
      <c r="G215" s="43">
        <f>IF(A215&lt;&gt;"",IF(A215&lt;Data!$G$11*0.25,$C$13/$G$32,IF(A215&gt;Data!$G$11*0.25,$C$13,$C$13*10)),"")</f>
        <v>1</v>
      </c>
      <c r="H215" s="43">
        <f>IF(A215&lt;&gt;"",IF(Data!$G$9="constant",$C$13,IF(Data!$G$9="squeeze",G215,F215)),"")</f>
        <v>1</v>
      </c>
      <c r="I215" s="38">
        <f ca="1">IF(ISNUMBER(A215),NORMINV(RAND(),0,IF(AND(Data!$G$9="squeeze",A215&lt;Data!$G$11*0.25),$H$32,1)*$C$30*$C$13)*($C$14*$C$12),"")</f>
        <v>-1.3675282181149136E-4</v>
      </c>
      <c r="J215" s="42">
        <f ca="1">IFERROR(IF(Data!$C$6="Real",B215,I215+J214+($C$14*$C$12)*(NORMINV(RAND(),$C$15,CHOOSE($G$13,$C$13,F215,G215)))),"")</f>
        <v>1.3491364104433716</v>
      </c>
      <c r="K215" s="88">
        <f>IF(ISNUMBER(A215), IF($G$16="fixed",$G$17,MIN(H215*Data!$C$7*$C$16*0.5,$C$17*Data!$C$7))*$C$12,"")</f>
        <v>8.0000000000000007E-5</v>
      </c>
      <c r="L215" s="42">
        <f t="shared" ca="1" si="104"/>
        <v>1.3491364104433716</v>
      </c>
      <c r="M215" s="44">
        <f t="shared" ca="1" si="105"/>
        <v>1.3491764104433717</v>
      </c>
      <c r="N215" s="44">
        <f t="shared" ca="1" si="106"/>
        <v>1.3490964104433716</v>
      </c>
      <c r="O215" s="108">
        <f t="shared" ca="1" si="81"/>
        <v>0.44657128207591695</v>
      </c>
      <c r="P215" s="102">
        <f t="shared" ca="1" si="82"/>
        <v>2.5410022427402441</v>
      </c>
      <c r="Q215" s="102">
        <f t="shared" ca="1" si="83"/>
        <v>3.4091877962836317E-2</v>
      </c>
      <c r="R215" s="120">
        <f t="shared" ca="1" si="101"/>
        <v>1</v>
      </c>
      <c r="S215" s="54">
        <f t="shared" ca="1" si="102"/>
        <v>0</v>
      </c>
      <c r="T215" s="5">
        <f t="shared" ca="1" si="84"/>
        <v>1.3475392670087669</v>
      </c>
      <c r="U215" s="152">
        <f t="shared" ca="1" si="85"/>
        <v>1.3494044314019065</v>
      </c>
      <c r="V215" s="152">
        <f t="shared" ca="1" si="86"/>
        <v>1.3461497801954754</v>
      </c>
      <c r="W215" s="153">
        <f t="shared" ca="1" si="87"/>
        <v>0</v>
      </c>
      <c r="X215" s="153">
        <f t="shared" ca="1" si="88"/>
        <v>0</v>
      </c>
      <c r="Y215" s="153">
        <f t="shared" ca="1" si="89"/>
        <v>0</v>
      </c>
      <c r="Z215" s="153">
        <f t="shared" ca="1" si="90"/>
        <v>0</v>
      </c>
      <c r="AA215" s="152" t="str">
        <f t="shared" ca="1" si="91"/>
        <v/>
      </c>
      <c r="AB215" s="152" t="str">
        <f t="shared" ca="1" si="92"/>
        <v/>
      </c>
      <c r="AC215" s="154" t="str">
        <f t="shared" ca="1" si="93"/>
        <v/>
      </c>
      <c r="AD215" s="154" t="str">
        <f t="shared" ca="1" si="94"/>
        <v/>
      </c>
      <c r="AE215" s="3">
        <f t="shared" ca="1" si="95"/>
        <v>0</v>
      </c>
      <c r="AF215" s="3">
        <f t="shared" ca="1" si="96"/>
        <v>0</v>
      </c>
      <c r="AG215" s="3" t="str">
        <f t="shared" ca="1" si="103"/>
        <v>N</v>
      </c>
      <c r="AH215" s="4" t="str">
        <f t="shared" ca="1" si="97"/>
        <v/>
      </c>
      <c r="AI215" s="75">
        <f t="shared" ca="1" si="98"/>
        <v>0</v>
      </c>
      <c r="AJ215" s="75">
        <f t="shared" ca="1" si="99"/>
        <v>0</v>
      </c>
    </row>
    <row r="216" spans="1:36">
      <c r="A216" s="41">
        <f t="shared" si="100"/>
        <v>150</v>
      </c>
      <c r="B216" s="150">
        <f>IF(ISNUMBER(A216),INDEX('MetaTrader Import'!$H$13:$J$5893,TRUNC(((A216-$A$39+1)-1)/3)+1,MOD((A216-$A$39+1)-1,3)+1),"")</f>
        <v>0</v>
      </c>
      <c r="C216" s="43">
        <f t="shared" ca="1" si="77"/>
        <v>33.30654564422543</v>
      </c>
      <c r="D216" s="43">
        <f t="shared" ca="1" si="78"/>
        <v>-1.7537906983581015</v>
      </c>
      <c r="E216" s="43">
        <f t="shared" ca="1" si="79"/>
        <v>31.552754945867328</v>
      </c>
      <c r="F216" s="43">
        <f t="shared" ca="1" si="80"/>
        <v>3.155275494586733</v>
      </c>
      <c r="G216" s="43">
        <f>IF(A216&lt;&gt;"",IF(A216&lt;Data!$G$11*0.25,$C$13/$G$32,IF(A216&gt;Data!$G$11*0.25,$C$13,$C$13*10)),"")</f>
        <v>1</v>
      </c>
      <c r="H216" s="43">
        <f>IF(A216&lt;&gt;"",IF(Data!$G$9="constant",$C$13,IF(Data!$G$9="squeeze",G216,F216)),"")</f>
        <v>1</v>
      </c>
      <c r="I216" s="38">
        <f ca="1">IF(ISNUMBER(A216),NORMINV(RAND(),0,IF(AND(Data!$G$9="squeeze",A216&lt;Data!$G$11*0.25),$H$32,1)*$C$30*$C$13)*($C$14*$C$12),"")</f>
        <v>-1.192660787876443E-4</v>
      </c>
      <c r="J216" s="42">
        <f ca="1">IFERROR(IF(Data!$C$6="Real",B216,I216+J215+($C$14*$C$12)*(NORMINV(RAND(),$C$15,CHOOSE($G$13,$C$13,F216,G216)))),"")</f>
        <v>1.3488841915177008</v>
      </c>
      <c r="K216" s="88">
        <f>IF(ISNUMBER(A216), IF($G$16="fixed",$G$17,MIN(H216*Data!$C$7*$C$16*0.5,$C$17*Data!$C$7))*$C$12,"")</f>
        <v>8.0000000000000007E-5</v>
      </c>
      <c r="L216" s="42">
        <f t="shared" ca="1" si="104"/>
        <v>1.3488841915177008</v>
      </c>
      <c r="M216" s="44">
        <f t="shared" ca="1" si="105"/>
        <v>1.3489241915177008</v>
      </c>
      <c r="N216" s="44">
        <f t="shared" ca="1" si="106"/>
        <v>1.3488441915177007</v>
      </c>
      <c r="O216" s="108">
        <f t="shared" ca="1" si="81"/>
        <v>0.22059934176768151</v>
      </c>
      <c r="P216" s="102">
        <f t="shared" ca="1" si="82"/>
        <v>1.8569823001754018</v>
      </c>
      <c r="Q216" s="102">
        <f t="shared" ca="1" si="83"/>
        <v>-0.10730423099127274</v>
      </c>
      <c r="R216" s="120">
        <f t="shared" ca="1" si="101"/>
        <v>1</v>
      </c>
      <c r="S216" s="54">
        <f t="shared" ca="1" si="102"/>
        <v>0</v>
      </c>
      <c r="T216" s="5">
        <f t="shared" ca="1" si="84"/>
        <v>1.3475392670087669</v>
      </c>
      <c r="U216" s="152">
        <f t="shared" ca="1" si="85"/>
        <v>1.3494044314019065</v>
      </c>
      <c r="V216" s="152">
        <f t="shared" ca="1" si="86"/>
        <v>1.3461497801954754</v>
      </c>
      <c r="W216" s="153">
        <f t="shared" ca="1" si="87"/>
        <v>0</v>
      </c>
      <c r="X216" s="153">
        <f t="shared" ca="1" si="88"/>
        <v>0</v>
      </c>
      <c r="Y216" s="153">
        <f t="shared" ca="1" si="89"/>
        <v>0</v>
      </c>
      <c r="Z216" s="153">
        <f t="shared" ca="1" si="90"/>
        <v>0</v>
      </c>
      <c r="AA216" s="152" t="str">
        <f t="shared" ca="1" si="91"/>
        <v/>
      </c>
      <c r="AB216" s="152" t="str">
        <f t="shared" ca="1" si="92"/>
        <v/>
      </c>
      <c r="AC216" s="154" t="str">
        <f t="shared" ca="1" si="93"/>
        <v/>
      </c>
      <c r="AD216" s="154" t="str">
        <f t="shared" ca="1" si="94"/>
        <v/>
      </c>
      <c r="AE216" s="3">
        <f t="shared" ca="1" si="95"/>
        <v>0</v>
      </c>
      <c r="AF216" s="3">
        <f t="shared" ca="1" si="96"/>
        <v>0</v>
      </c>
      <c r="AG216" s="3" t="str">
        <f t="shared" ca="1" si="103"/>
        <v>N</v>
      </c>
      <c r="AH216" s="4" t="str">
        <f t="shared" ca="1" si="97"/>
        <v/>
      </c>
      <c r="AI216" s="75">
        <f t="shared" ca="1" si="98"/>
        <v>0</v>
      </c>
      <c r="AJ216" s="75">
        <f t="shared" ca="1" si="99"/>
        <v>0</v>
      </c>
    </row>
    <row r="217" spans="1:36">
      <c r="A217" s="41">
        <f t="shared" si="100"/>
        <v>151</v>
      </c>
      <c r="B217" s="150">
        <f>IF(ISNUMBER(A217),INDEX('MetaTrader Import'!$H$13:$J$5893,TRUNC(((A217-$A$39+1)-1)/3)+1,MOD((A217-$A$39+1)-1,3)+1),"")</f>
        <v>0</v>
      </c>
      <c r="C217" s="43">
        <f t="shared" ca="1" si="77"/>
        <v>31.552754945867328</v>
      </c>
      <c r="D217" s="43">
        <f t="shared" ca="1" si="78"/>
        <v>-1.5688394161092505</v>
      </c>
      <c r="E217" s="43">
        <f t="shared" ca="1" si="79"/>
        <v>29.983915529758079</v>
      </c>
      <c r="F217" s="43">
        <f t="shared" ca="1" si="80"/>
        <v>2.9983915529758081</v>
      </c>
      <c r="G217" s="43">
        <f>IF(A217&lt;&gt;"",IF(A217&lt;Data!$G$11*0.25,$C$13/$G$32,IF(A217&gt;Data!$G$11*0.25,$C$13,$C$13*10)),"")</f>
        <v>1</v>
      </c>
      <c r="H217" s="43">
        <f>IF(A217&lt;&gt;"",IF(Data!$G$9="constant",$C$13,IF(Data!$G$9="squeeze",G217,F217)),"")</f>
        <v>1</v>
      </c>
      <c r="I217" s="38">
        <f ca="1">IF(ISNUMBER(A217),NORMINV(RAND(),0,IF(AND(Data!$G$9="squeeze",A217&lt;Data!$G$11*0.25),$H$32,1)*$C$30*$C$13)*($C$14*$C$12),"")</f>
        <v>1.3629841831221412E-5</v>
      </c>
      <c r="J217" s="42">
        <f ca="1">IFERROR(IF(Data!$C$6="Real",B217,I217+J216+($C$14*$C$12)*(NORMINV(RAND(),$C$15,CHOOSE($G$13,$C$13,F217,G217)))),"")</f>
        <v>1.3489631031102056</v>
      </c>
      <c r="K217" s="88">
        <f>IF(ISNUMBER(A217), IF($G$16="fixed",$G$17,MIN(H217*Data!$C$7*$C$16*0.5,$C$17*Data!$C$7))*$C$12,"")</f>
        <v>8.0000000000000007E-5</v>
      </c>
      <c r="L217" s="42">
        <f t="shared" ca="1" si="104"/>
        <v>1.3489631031102056</v>
      </c>
      <c r="M217" s="44">
        <f t="shared" ca="1" si="105"/>
        <v>1.3490031031102057</v>
      </c>
      <c r="N217" s="44">
        <f t="shared" ca="1" si="106"/>
        <v>1.3489231031102056</v>
      </c>
      <c r="O217" s="108">
        <f t="shared" ca="1" si="81"/>
        <v>0.1048900381073113</v>
      </c>
      <c r="P217" s="102">
        <f t="shared" ca="1" si="82"/>
        <v>1.6836774519133002</v>
      </c>
      <c r="Q217" s="102">
        <f t="shared" ca="1" si="83"/>
        <v>-0.22474881692025264</v>
      </c>
      <c r="R217" s="120">
        <f t="shared" ca="1" si="101"/>
        <v>1</v>
      </c>
      <c r="S217" s="54">
        <f t="shared" ca="1" si="102"/>
        <v>0</v>
      </c>
      <c r="T217" s="5">
        <f t="shared" ca="1" si="84"/>
        <v>1.3475392670087669</v>
      </c>
      <c r="U217" s="152">
        <f t="shared" ca="1" si="85"/>
        <v>1.3494044314019065</v>
      </c>
      <c r="V217" s="152">
        <f t="shared" ca="1" si="86"/>
        <v>1.3461497801954754</v>
      </c>
      <c r="W217" s="153">
        <f t="shared" ca="1" si="87"/>
        <v>0</v>
      </c>
      <c r="X217" s="153">
        <f t="shared" ca="1" si="88"/>
        <v>0</v>
      </c>
      <c r="Y217" s="153">
        <f t="shared" ca="1" si="89"/>
        <v>0</v>
      </c>
      <c r="Z217" s="153">
        <f t="shared" ca="1" si="90"/>
        <v>0</v>
      </c>
      <c r="AA217" s="152" t="str">
        <f t="shared" ca="1" si="91"/>
        <v/>
      </c>
      <c r="AB217" s="152" t="str">
        <f t="shared" ca="1" si="92"/>
        <v/>
      </c>
      <c r="AC217" s="154" t="str">
        <f t="shared" ca="1" si="93"/>
        <v/>
      </c>
      <c r="AD217" s="154" t="str">
        <f t="shared" ca="1" si="94"/>
        <v/>
      </c>
      <c r="AE217" s="3">
        <f t="shared" ca="1" si="95"/>
        <v>0</v>
      </c>
      <c r="AF217" s="3">
        <f t="shared" ca="1" si="96"/>
        <v>0</v>
      </c>
      <c r="AG217" s="3" t="str">
        <f t="shared" ca="1" si="103"/>
        <v>N</v>
      </c>
      <c r="AH217" s="4" t="str">
        <f t="shared" ca="1" si="97"/>
        <v/>
      </c>
      <c r="AI217" s="75">
        <f t="shared" ca="1" si="98"/>
        <v>0</v>
      </c>
      <c r="AJ217" s="75">
        <f t="shared" ca="1" si="99"/>
        <v>0</v>
      </c>
    </row>
    <row r="218" spans="1:36">
      <c r="A218" s="41">
        <f t="shared" si="100"/>
        <v>152</v>
      </c>
      <c r="B218" s="150">
        <f>IF(ISNUMBER(A218),INDEX('MetaTrader Import'!$H$13:$J$5893,TRUNC(((A218-$A$39+1)-1)/3)+1,MOD((A218-$A$39+1)-1,3)+1),"")</f>
        <v>0</v>
      </c>
      <c r="C218" s="43">
        <f t="shared" ca="1" si="77"/>
        <v>29.983915529758079</v>
      </c>
      <c r="D218" s="43">
        <f t="shared" ca="1" si="78"/>
        <v>-1.196905496610015</v>
      </c>
      <c r="E218" s="43">
        <f t="shared" ca="1" si="79"/>
        <v>28.787010033148064</v>
      </c>
      <c r="F218" s="43">
        <f t="shared" ca="1" si="80"/>
        <v>2.8787010033148066</v>
      </c>
      <c r="G218" s="43">
        <f>IF(A218&lt;&gt;"",IF(A218&lt;Data!$G$11*0.25,$C$13/$G$32,IF(A218&gt;Data!$G$11*0.25,$C$13,$C$13*10)),"")</f>
        <v>1</v>
      </c>
      <c r="H218" s="43">
        <f>IF(A218&lt;&gt;"",IF(Data!$G$9="constant",$C$13,IF(Data!$G$9="squeeze",G218,F218)),"")</f>
        <v>1</v>
      </c>
      <c r="I218" s="38">
        <f ca="1">IF(ISNUMBER(A218),NORMINV(RAND(),0,IF(AND(Data!$G$9="squeeze",A218&lt;Data!$G$11*0.25),$H$32,1)*$C$30*$C$13)*($C$14*$C$12),"")</f>
        <v>-1.9866453170937112E-5</v>
      </c>
      <c r="J218" s="42">
        <f ca="1">IFERROR(IF(Data!$C$6="Real",B218,I218+J217+($C$14*$C$12)*(NORMINV(RAND(),$C$15,CHOOSE($G$13,$C$13,F218,G218)))),"")</f>
        <v>1.3493279538541092</v>
      </c>
      <c r="K218" s="88">
        <f>IF(ISNUMBER(A218), IF($G$16="fixed",$G$17,MIN(H218*Data!$C$7*$C$16*0.5,$C$17*Data!$C$7))*$C$12,"")</f>
        <v>8.0000000000000007E-5</v>
      </c>
      <c r="L218" s="42">
        <f t="shared" ca="1" si="104"/>
        <v>1.3493279538541092</v>
      </c>
      <c r="M218" s="44">
        <f t="shared" ca="1" si="105"/>
        <v>1.3493679538541092</v>
      </c>
      <c r="N218" s="44">
        <f t="shared" ca="1" si="106"/>
        <v>1.3492879538541092</v>
      </c>
      <c r="O218" s="108">
        <f t="shared" ca="1" si="81"/>
        <v>0.10879590016412063</v>
      </c>
      <c r="P218" s="102">
        <f t="shared" ca="1" si="82"/>
        <v>1.6972156987081632</v>
      </c>
      <c r="Q218" s="102">
        <f t="shared" ca="1" si="83"/>
        <v>-0.31250149406398392</v>
      </c>
      <c r="R218" s="120">
        <f t="shared" ca="1" si="101"/>
        <v>1</v>
      </c>
      <c r="S218" s="54">
        <f t="shared" ca="1" si="102"/>
        <v>0</v>
      </c>
      <c r="T218" s="5">
        <f t="shared" ca="1" si="84"/>
        <v>1.3475392670087669</v>
      </c>
      <c r="U218" s="152">
        <f t="shared" ca="1" si="85"/>
        <v>1.3494044314019065</v>
      </c>
      <c r="V218" s="152">
        <f t="shared" ca="1" si="86"/>
        <v>1.3461497801954754</v>
      </c>
      <c r="W218" s="153">
        <f t="shared" ca="1" si="87"/>
        <v>0</v>
      </c>
      <c r="X218" s="153">
        <f t="shared" ca="1" si="88"/>
        <v>0</v>
      </c>
      <c r="Y218" s="153">
        <f t="shared" ca="1" si="89"/>
        <v>0</v>
      </c>
      <c r="Z218" s="153">
        <f t="shared" ca="1" si="90"/>
        <v>0</v>
      </c>
      <c r="AA218" s="152" t="str">
        <f t="shared" ca="1" si="91"/>
        <v/>
      </c>
      <c r="AB218" s="152" t="str">
        <f t="shared" ca="1" si="92"/>
        <v/>
      </c>
      <c r="AC218" s="154" t="str">
        <f t="shared" ca="1" si="93"/>
        <v/>
      </c>
      <c r="AD218" s="154" t="str">
        <f t="shared" ca="1" si="94"/>
        <v/>
      </c>
      <c r="AE218" s="3">
        <f t="shared" ca="1" si="95"/>
        <v>0</v>
      </c>
      <c r="AF218" s="3">
        <f t="shared" ca="1" si="96"/>
        <v>0</v>
      </c>
      <c r="AG218" s="3" t="str">
        <f t="shared" ca="1" si="103"/>
        <v>N</v>
      </c>
      <c r="AH218" s="4" t="str">
        <f t="shared" ca="1" si="97"/>
        <v/>
      </c>
      <c r="AI218" s="75">
        <f t="shared" ca="1" si="98"/>
        <v>0</v>
      </c>
      <c r="AJ218" s="75">
        <f t="shared" ca="1" si="99"/>
        <v>0</v>
      </c>
    </row>
    <row r="219" spans="1:36">
      <c r="A219" s="41">
        <f t="shared" si="100"/>
        <v>153</v>
      </c>
      <c r="B219" s="150">
        <f>IF(ISNUMBER(A219),INDEX('MetaTrader Import'!$H$13:$J$5893,TRUNC(((A219-$A$39+1)-1)/3)+1,MOD((A219-$A$39+1)-1,3)+1),"")</f>
        <v>0</v>
      </c>
      <c r="C219" s="43">
        <f t="shared" ca="1" si="77"/>
        <v>28.787010033148064</v>
      </c>
      <c r="D219" s="43">
        <f t="shared" ca="1" si="78"/>
        <v>0.71049742106507563</v>
      </c>
      <c r="E219" s="43">
        <f t="shared" ca="1" si="79"/>
        <v>29.497507454213139</v>
      </c>
      <c r="F219" s="43">
        <f t="shared" ca="1" si="80"/>
        <v>2.9497507454213139</v>
      </c>
      <c r="G219" s="43">
        <f>IF(A219&lt;&gt;"",IF(A219&lt;Data!$G$11*0.25,$C$13/$G$32,IF(A219&gt;Data!$G$11*0.25,$C$13,$C$13*10)),"")</f>
        <v>1</v>
      </c>
      <c r="H219" s="43">
        <f>IF(A219&lt;&gt;"",IF(Data!$G$9="constant",$C$13,IF(Data!$G$9="squeeze",G219,F219)),"")</f>
        <v>1</v>
      </c>
      <c r="I219" s="38">
        <f ca="1">IF(ISNUMBER(A219),NORMINV(RAND(),0,IF(AND(Data!$G$9="squeeze",A219&lt;Data!$G$11*0.25),$H$32,1)*$C$30*$C$13)*($C$14*$C$12),"")</f>
        <v>1.9437672827066503E-4</v>
      </c>
      <c r="J219" s="42">
        <f ca="1">IFERROR(IF(Data!$C$6="Real",B219,I219+J218+($C$14*$C$12)*(NORMINV(RAND(),$C$15,CHOOSE($G$13,$C$13,F219,G219)))),"")</f>
        <v>1.3495606881394309</v>
      </c>
      <c r="K219" s="88">
        <f>IF(ISNUMBER(A219), IF($G$16="fixed",$G$17,MIN(H219*Data!$C$7*$C$16*0.5,$C$17*Data!$C$7))*$C$12,"")</f>
        <v>8.0000000000000007E-5</v>
      </c>
      <c r="L219" s="42">
        <f t="shared" ca="1" si="104"/>
        <v>1.3495606881394309</v>
      </c>
      <c r="M219" s="44">
        <f t="shared" ca="1" si="105"/>
        <v>1.3496006881394309</v>
      </c>
      <c r="N219" s="44">
        <f t="shared" ca="1" si="106"/>
        <v>1.3495206881394308</v>
      </c>
      <c r="O219" s="108">
        <f t="shared" ca="1" si="81"/>
        <v>0.15584457231747142</v>
      </c>
      <c r="P219" s="102">
        <f t="shared" ca="1" si="82"/>
        <v>1.9289924431252115</v>
      </c>
      <c r="Q219" s="102">
        <f t="shared" ca="1" si="83"/>
        <v>-0.3707836137424308</v>
      </c>
      <c r="R219" s="120">
        <f t="shared" ca="1" si="101"/>
        <v>1</v>
      </c>
      <c r="S219" s="54">
        <f t="shared" ca="1" si="102"/>
        <v>0</v>
      </c>
      <c r="T219" s="5">
        <f t="shared" ca="1" si="84"/>
        <v>1.3475392670087669</v>
      </c>
      <c r="U219" s="152">
        <f t="shared" ca="1" si="85"/>
        <v>1.3496006881394309</v>
      </c>
      <c r="V219" s="152">
        <f t="shared" ca="1" si="86"/>
        <v>1.3461497801954754</v>
      </c>
      <c r="W219" s="153">
        <f t="shared" ca="1" si="87"/>
        <v>0</v>
      </c>
      <c r="X219" s="153">
        <f t="shared" ca="1" si="88"/>
        <v>0</v>
      </c>
      <c r="Y219" s="153">
        <f t="shared" ca="1" si="89"/>
        <v>0</v>
      </c>
      <c r="Z219" s="153">
        <f t="shared" ca="1" si="90"/>
        <v>0</v>
      </c>
      <c r="AA219" s="152" t="str">
        <f t="shared" ca="1" si="91"/>
        <v/>
      </c>
      <c r="AB219" s="152" t="str">
        <f t="shared" ca="1" si="92"/>
        <v/>
      </c>
      <c r="AC219" s="154" t="str">
        <f t="shared" ca="1" si="93"/>
        <v/>
      </c>
      <c r="AD219" s="154" t="str">
        <f t="shared" ca="1" si="94"/>
        <v/>
      </c>
      <c r="AE219" s="3">
        <f t="shared" ca="1" si="95"/>
        <v>0</v>
      </c>
      <c r="AF219" s="3">
        <f t="shared" ca="1" si="96"/>
        <v>0</v>
      </c>
      <c r="AG219" s="3" t="str">
        <f t="shared" ca="1" si="103"/>
        <v>N</v>
      </c>
      <c r="AH219" s="4" t="str">
        <f t="shared" ca="1" si="97"/>
        <v/>
      </c>
      <c r="AI219" s="75">
        <f t="shared" ca="1" si="98"/>
        <v>0</v>
      </c>
      <c r="AJ219" s="75">
        <f t="shared" ca="1" si="99"/>
        <v>0</v>
      </c>
    </row>
    <row r="220" spans="1:36">
      <c r="A220" s="41">
        <f t="shared" si="100"/>
        <v>154</v>
      </c>
      <c r="B220" s="150">
        <f>IF(ISNUMBER(A220),INDEX('MetaTrader Import'!$H$13:$J$5893,TRUNC(((A220-$A$39+1)-1)/3)+1,MOD((A220-$A$39+1)-1,3)+1),"")</f>
        <v>0</v>
      </c>
      <c r="C220" s="43">
        <f t="shared" ca="1" si="77"/>
        <v>29.497507454213139</v>
      </c>
      <c r="D220" s="43">
        <f t="shared" ca="1" si="78"/>
        <v>-1.3825972261856099</v>
      </c>
      <c r="E220" s="43">
        <f t="shared" ca="1" si="79"/>
        <v>28.114910228027529</v>
      </c>
      <c r="F220" s="43">
        <f t="shared" ca="1" si="80"/>
        <v>2.8114910228027528</v>
      </c>
      <c r="G220" s="43">
        <f>IF(A220&lt;&gt;"",IF(A220&lt;Data!$G$11*0.25,$C$13/$G$32,IF(A220&gt;Data!$G$11*0.25,$C$13,$C$13*10)),"")</f>
        <v>1</v>
      </c>
      <c r="H220" s="43">
        <f>IF(A220&lt;&gt;"",IF(Data!$G$9="constant",$C$13,IF(Data!$G$9="squeeze",G220,F220)),"")</f>
        <v>1</v>
      </c>
      <c r="I220" s="38">
        <f ca="1">IF(ISNUMBER(A220),NORMINV(RAND(),0,IF(AND(Data!$G$9="squeeze",A220&lt;Data!$G$11*0.25),$H$32,1)*$C$30*$C$13)*($C$14*$C$12),"")</f>
        <v>-6.9771827685000392E-5</v>
      </c>
      <c r="J220" s="42">
        <f ca="1">IFERROR(IF(Data!$C$6="Real",B220,I220+J219+($C$14*$C$12)*(NORMINV(RAND(),$C$15,CHOOSE($G$13,$C$13,F220,G220)))),"")</f>
        <v>1.3493515981279005</v>
      </c>
      <c r="K220" s="88">
        <f>IF(ISNUMBER(A220), IF($G$16="fixed",$G$17,MIN(H220*Data!$C$7*$C$16*0.5,$C$17*Data!$C$7))*$C$12,"")</f>
        <v>8.0000000000000007E-5</v>
      </c>
      <c r="L220" s="42">
        <f t="shared" ca="1" si="104"/>
        <v>1.3493515981279005</v>
      </c>
      <c r="M220" s="44">
        <f t="shared" ca="1" si="105"/>
        <v>1.3493915981279005</v>
      </c>
      <c r="N220" s="44">
        <f t="shared" ca="1" si="106"/>
        <v>1.3493115981279005</v>
      </c>
      <c r="O220" s="108">
        <f t="shared" ca="1" si="81"/>
        <v>0.18370857617891875</v>
      </c>
      <c r="P220" s="102">
        <f t="shared" ca="1" si="82"/>
        <v>1.9786709590721254</v>
      </c>
      <c r="Q220" s="102">
        <f t="shared" ca="1" si="83"/>
        <v>-0.40047656445112401</v>
      </c>
      <c r="R220" s="120">
        <f t="shared" ca="1" si="101"/>
        <v>1</v>
      </c>
      <c r="S220" s="54">
        <f t="shared" ca="1" si="102"/>
        <v>0</v>
      </c>
      <c r="T220" s="5">
        <f t="shared" ca="1" si="84"/>
        <v>1.3475392670087669</v>
      </c>
      <c r="U220" s="152">
        <f t="shared" ca="1" si="85"/>
        <v>1.3496006881394309</v>
      </c>
      <c r="V220" s="152">
        <f t="shared" ca="1" si="86"/>
        <v>1.3461497801954754</v>
      </c>
      <c r="W220" s="153">
        <f t="shared" ca="1" si="87"/>
        <v>0</v>
      </c>
      <c r="X220" s="153">
        <f t="shared" ca="1" si="88"/>
        <v>0</v>
      </c>
      <c r="Y220" s="153">
        <f t="shared" ca="1" si="89"/>
        <v>0</v>
      </c>
      <c r="Z220" s="153">
        <f t="shared" ca="1" si="90"/>
        <v>0</v>
      </c>
      <c r="AA220" s="152" t="str">
        <f t="shared" ca="1" si="91"/>
        <v/>
      </c>
      <c r="AB220" s="152" t="str">
        <f t="shared" ca="1" si="92"/>
        <v/>
      </c>
      <c r="AC220" s="154" t="str">
        <f t="shared" ca="1" si="93"/>
        <v/>
      </c>
      <c r="AD220" s="154" t="str">
        <f t="shared" ca="1" si="94"/>
        <v/>
      </c>
      <c r="AE220" s="3">
        <f t="shared" ca="1" si="95"/>
        <v>0</v>
      </c>
      <c r="AF220" s="3">
        <f t="shared" ca="1" si="96"/>
        <v>0</v>
      </c>
      <c r="AG220" s="3" t="str">
        <f t="shared" ca="1" si="103"/>
        <v>N</v>
      </c>
      <c r="AH220" s="4" t="str">
        <f t="shared" ca="1" si="97"/>
        <v/>
      </c>
      <c r="AI220" s="75">
        <f t="shared" ca="1" si="98"/>
        <v>0</v>
      </c>
      <c r="AJ220" s="75">
        <f t="shared" ca="1" si="99"/>
        <v>0</v>
      </c>
    </row>
    <row r="221" spans="1:36">
      <c r="A221" s="41">
        <f t="shared" si="100"/>
        <v>155</v>
      </c>
      <c r="B221" s="150">
        <f>IF(ISNUMBER(A221),INDEX('MetaTrader Import'!$H$13:$J$5893,TRUNC(((A221-$A$39+1)-1)/3)+1,MOD((A221-$A$39+1)-1,3)+1),"")</f>
        <v>0</v>
      </c>
      <c r="C221" s="43">
        <f t="shared" ca="1" si="77"/>
        <v>28.114910228027529</v>
      </c>
      <c r="D221" s="43">
        <f t="shared" ca="1" si="78"/>
        <v>-2.4642656674794732</v>
      </c>
      <c r="E221" s="43">
        <f t="shared" ca="1" si="79"/>
        <v>25.650644560548056</v>
      </c>
      <c r="F221" s="43">
        <f t="shared" ca="1" si="80"/>
        <v>2.5650644560548055</v>
      </c>
      <c r="G221" s="43">
        <f>IF(A221&lt;&gt;"",IF(A221&lt;Data!$G$11*0.25,$C$13/$G$32,IF(A221&gt;Data!$G$11*0.25,$C$13,$C$13*10)),"")</f>
        <v>1</v>
      </c>
      <c r="H221" s="43">
        <f>IF(A221&lt;&gt;"",IF(Data!$G$9="constant",$C$13,IF(Data!$G$9="squeeze",G221,F221)),"")</f>
        <v>1</v>
      </c>
      <c r="I221" s="38">
        <f ca="1">IF(ISNUMBER(A221),NORMINV(RAND(),0,IF(AND(Data!$G$9="squeeze",A221&lt;Data!$G$11*0.25),$H$32,1)*$C$30*$C$13)*($C$14*$C$12),"")</f>
        <v>-7.7817729107886957E-5</v>
      </c>
      <c r="J221" s="42">
        <f ca="1">IFERROR(IF(Data!$C$6="Real",B221,I221+J220+($C$14*$C$12)*(NORMINV(RAND(),$C$15,CHOOSE($G$13,$C$13,F221,G221)))),"")</f>
        <v>1.3492098725154498</v>
      </c>
      <c r="K221" s="88">
        <f>IF(ISNUMBER(A221), IF($G$16="fixed",$G$17,MIN(H221*Data!$C$7*$C$16*0.5,$C$17*Data!$C$7))*$C$12,"")</f>
        <v>8.0000000000000007E-5</v>
      </c>
      <c r="L221" s="42">
        <f t="shared" ca="1" si="104"/>
        <v>1.3492098725154498</v>
      </c>
      <c r="M221" s="44">
        <f t="shared" ca="1" si="105"/>
        <v>1.3492498725154498</v>
      </c>
      <c r="N221" s="44">
        <f t="shared" ca="1" si="106"/>
        <v>1.3491698725154497</v>
      </c>
      <c r="O221" s="108">
        <f t="shared" ca="1" si="81"/>
        <v>0.13001466736450862</v>
      </c>
      <c r="P221" s="102">
        <f t="shared" ca="1" si="82"/>
        <v>1.8866862191922584</v>
      </c>
      <c r="Q221" s="102">
        <f t="shared" ca="1" si="83"/>
        <v>-0.40980433061003724</v>
      </c>
      <c r="R221" s="120">
        <f t="shared" ca="1" si="101"/>
        <v>1</v>
      </c>
      <c r="S221" s="54">
        <f t="shared" ca="1" si="102"/>
        <v>0</v>
      </c>
      <c r="T221" s="5">
        <f t="shared" ca="1" si="84"/>
        <v>1.3475392670087669</v>
      </c>
      <c r="U221" s="152">
        <f t="shared" ca="1" si="85"/>
        <v>1.3496006881394309</v>
      </c>
      <c r="V221" s="152">
        <f t="shared" ca="1" si="86"/>
        <v>1.3461497801954754</v>
      </c>
      <c r="W221" s="153">
        <f t="shared" ca="1" si="87"/>
        <v>0</v>
      </c>
      <c r="X221" s="153">
        <f t="shared" ca="1" si="88"/>
        <v>0</v>
      </c>
      <c r="Y221" s="153">
        <f t="shared" ca="1" si="89"/>
        <v>0</v>
      </c>
      <c r="Z221" s="153">
        <f t="shared" ca="1" si="90"/>
        <v>0</v>
      </c>
      <c r="AA221" s="152" t="str">
        <f t="shared" ca="1" si="91"/>
        <v/>
      </c>
      <c r="AB221" s="152" t="str">
        <f t="shared" ca="1" si="92"/>
        <v/>
      </c>
      <c r="AC221" s="154" t="str">
        <f t="shared" ca="1" si="93"/>
        <v/>
      </c>
      <c r="AD221" s="154" t="str">
        <f t="shared" ca="1" si="94"/>
        <v/>
      </c>
      <c r="AE221" s="3">
        <f t="shared" ca="1" si="95"/>
        <v>0</v>
      </c>
      <c r="AF221" s="3">
        <f t="shared" ca="1" si="96"/>
        <v>0</v>
      </c>
      <c r="AG221" s="3" t="str">
        <f t="shared" ca="1" si="103"/>
        <v>N</v>
      </c>
      <c r="AH221" s="4" t="str">
        <f t="shared" ca="1" si="97"/>
        <v/>
      </c>
      <c r="AI221" s="75">
        <f t="shared" ca="1" si="98"/>
        <v>0</v>
      </c>
      <c r="AJ221" s="75">
        <f t="shared" ca="1" si="99"/>
        <v>0</v>
      </c>
    </row>
    <row r="222" spans="1:36">
      <c r="A222" s="41">
        <f t="shared" si="100"/>
        <v>156</v>
      </c>
      <c r="B222" s="150">
        <f>IF(ISNUMBER(A222),INDEX('MetaTrader Import'!$H$13:$J$5893,TRUNC(((A222-$A$39+1)-1)/3)+1,MOD((A222-$A$39+1)-1,3)+1),"")</f>
        <v>0</v>
      </c>
      <c r="C222" s="43">
        <f t="shared" ca="1" si="77"/>
        <v>25.650644560548056</v>
      </c>
      <c r="D222" s="43">
        <f t="shared" ca="1" si="78"/>
        <v>-1.6472608674131022</v>
      </c>
      <c r="E222" s="43">
        <f t="shared" ca="1" si="79"/>
        <v>24.003383693134953</v>
      </c>
      <c r="F222" s="43">
        <f t="shared" ca="1" si="80"/>
        <v>2.4003383693134954</v>
      </c>
      <c r="G222" s="43">
        <f>IF(A222&lt;&gt;"",IF(A222&lt;Data!$G$11*0.25,$C$13/$G$32,IF(A222&gt;Data!$G$11*0.25,$C$13,$C$13*10)),"")</f>
        <v>1</v>
      </c>
      <c r="H222" s="43">
        <f>IF(A222&lt;&gt;"",IF(Data!$G$9="constant",$C$13,IF(Data!$G$9="squeeze",G222,F222)),"")</f>
        <v>1</v>
      </c>
      <c r="I222" s="38">
        <f ca="1">IF(ISNUMBER(A222),NORMINV(RAND(),0,IF(AND(Data!$G$9="squeeze",A222&lt;Data!$G$11*0.25),$H$32,1)*$C$30*$C$13)*($C$14*$C$12),"")</f>
        <v>-2.7282163099227416E-5</v>
      </c>
      <c r="J222" s="42">
        <f ca="1">IFERROR(IF(Data!$C$6="Real",B222,I222+J221+($C$14*$C$12)*(NORMINV(RAND(),$C$15,CHOOSE($G$13,$C$13,F222,G222)))),"")</f>
        <v>1.3493759046712086</v>
      </c>
      <c r="K222" s="88">
        <f>IF(ISNUMBER(A222), IF($G$16="fixed",$G$17,MIN(H222*Data!$C$7*$C$16*0.5,$C$17*Data!$C$7))*$C$12,"")</f>
        <v>8.0000000000000007E-5</v>
      </c>
      <c r="L222" s="42">
        <f t="shared" ca="1" si="104"/>
        <v>1.3493759046712086</v>
      </c>
      <c r="M222" s="44">
        <f t="shared" ca="1" si="105"/>
        <v>1.3494159046712086</v>
      </c>
      <c r="N222" s="44">
        <f t="shared" ca="1" si="106"/>
        <v>1.3493359046712086</v>
      </c>
      <c r="O222" s="108">
        <f t="shared" ca="1" si="81"/>
        <v>0.11391876952478372</v>
      </c>
      <c r="P222" s="102">
        <f t="shared" ca="1" si="82"/>
        <v>1.8409737019680383</v>
      </c>
      <c r="Q222" s="102">
        <f t="shared" ca="1" si="83"/>
        <v>-0.39782318887086032</v>
      </c>
      <c r="R222" s="120">
        <f t="shared" ca="1" si="101"/>
        <v>1</v>
      </c>
      <c r="S222" s="54">
        <f t="shared" ca="1" si="102"/>
        <v>0</v>
      </c>
      <c r="T222" s="5">
        <f t="shared" ca="1" si="84"/>
        <v>1.3475392670087669</v>
      </c>
      <c r="U222" s="152">
        <f t="shared" ca="1" si="85"/>
        <v>1.3496006881394309</v>
      </c>
      <c r="V222" s="152">
        <f t="shared" ca="1" si="86"/>
        <v>1.3461497801954754</v>
      </c>
      <c r="W222" s="153">
        <f t="shared" ca="1" si="87"/>
        <v>0</v>
      </c>
      <c r="X222" s="153">
        <f t="shared" ca="1" si="88"/>
        <v>0</v>
      </c>
      <c r="Y222" s="153">
        <f t="shared" ca="1" si="89"/>
        <v>0</v>
      </c>
      <c r="Z222" s="153">
        <f t="shared" ca="1" si="90"/>
        <v>0</v>
      </c>
      <c r="AA222" s="152" t="str">
        <f t="shared" ca="1" si="91"/>
        <v/>
      </c>
      <c r="AB222" s="152" t="str">
        <f t="shared" ca="1" si="92"/>
        <v/>
      </c>
      <c r="AC222" s="154" t="str">
        <f t="shared" ca="1" si="93"/>
        <v/>
      </c>
      <c r="AD222" s="154" t="str">
        <f t="shared" ca="1" si="94"/>
        <v/>
      </c>
      <c r="AE222" s="3">
        <f t="shared" ca="1" si="95"/>
        <v>0</v>
      </c>
      <c r="AF222" s="3">
        <f t="shared" ca="1" si="96"/>
        <v>0</v>
      </c>
      <c r="AG222" s="3" t="str">
        <f t="shared" ca="1" si="103"/>
        <v>N</v>
      </c>
      <c r="AH222" s="4" t="str">
        <f t="shared" ca="1" si="97"/>
        <v/>
      </c>
      <c r="AI222" s="75">
        <f t="shared" ca="1" si="98"/>
        <v>0</v>
      </c>
      <c r="AJ222" s="75">
        <f t="shared" ca="1" si="99"/>
        <v>0</v>
      </c>
    </row>
    <row r="223" spans="1:36">
      <c r="A223" s="41">
        <f t="shared" si="100"/>
        <v>157</v>
      </c>
      <c r="B223" s="150">
        <f>IF(ISNUMBER(A223),INDEX('MetaTrader Import'!$H$13:$J$5893,TRUNC(((A223-$A$39+1)-1)/3)+1,MOD((A223-$A$39+1)-1,3)+1),"")</f>
        <v>0</v>
      </c>
      <c r="C223" s="43">
        <f t="shared" ca="1" si="77"/>
        <v>24.003383693134953</v>
      </c>
      <c r="D223" s="43">
        <f t="shared" ca="1" si="78"/>
        <v>-0.56849751531837955</v>
      </c>
      <c r="E223" s="43">
        <f t="shared" ca="1" si="79"/>
        <v>23.434886177816573</v>
      </c>
      <c r="F223" s="43">
        <f t="shared" ca="1" si="80"/>
        <v>2.3434886177816572</v>
      </c>
      <c r="G223" s="43">
        <f>IF(A223&lt;&gt;"",IF(A223&lt;Data!$G$11*0.25,$C$13/$G$32,IF(A223&gt;Data!$G$11*0.25,$C$13,$C$13*10)),"")</f>
        <v>1</v>
      </c>
      <c r="H223" s="43">
        <f>IF(A223&lt;&gt;"",IF(Data!$G$9="constant",$C$13,IF(Data!$G$9="squeeze",G223,F223)),"")</f>
        <v>1</v>
      </c>
      <c r="I223" s="38">
        <f ca="1">IF(ISNUMBER(A223),NORMINV(RAND(),0,IF(AND(Data!$G$9="squeeze",A223&lt;Data!$G$11*0.25),$H$32,1)*$C$30*$C$13)*($C$14*$C$12),"")</f>
        <v>7.9335722272825887E-6</v>
      </c>
      <c r="J223" s="42">
        <f ca="1">IFERROR(IF(Data!$C$6="Real",B223,I223+J222+($C$14*$C$12)*(NORMINV(RAND(),$C$15,CHOOSE($G$13,$C$13,F223,G223)))),"")</f>
        <v>1.3497211517266205</v>
      </c>
      <c r="K223" s="88">
        <f>IF(ISNUMBER(A223), IF($G$16="fixed",$G$17,MIN(H223*Data!$C$7*$C$16*0.5,$C$17*Data!$C$7))*$C$12,"")</f>
        <v>8.0000000000000007E-5</v>
      </c>
      <c r="L223" s="42">
        <f t="shared" ca="1" si="104"/>
        <v>1.3497211517266205</v>
      </c>
      <c r="M223" s="44">
        <f t="shared" ca="1" si="105"/>
        <v>1.3497611517266206</v>
      </c>
      <c r="N223" s="44">
        <f t="shared" ca="1" si="106"/>
        <v>1.3496811517266205</v>
      </c>
      <c r="O223" s="108">
        <f t="shared" ca="1" si="81"/>
        <v>0.1743525359309312</v>
      </c>
      <c r="P223" s="102">
        <f t="shared" ca="1" si="82"/>
        <v>2.1355474654845339</v>
      </c>
      <c r="Q223" s="102">
        <f t="shared" ca="1" si="83"/>
        <v>-0.35771418855119341</v>
      </c>
      <c r="R223" s="120">
        <f t="shared" ca="1" si="101"/>
        <v>1</v>
      </c>
      <c r="S223" s="54">
        <f t="shared" ca="1" si="102"/>
        <v>0</v>
      </c>
      <c r="T223" s="5">
        <f t="shared" ca="1" si="84"/>
        <v>1.3475392670087669</v>
      </c>
      <c r="U223" s="152">
        <f t="shared" ca="1" si="85"/>
        <v>1.3497611517266206</v>
      </c>
      <c r="V223" s="152">
        <f t="shared" ca="1" si="86"/>
        <v>1.3461497801954754</v>
      </c>
      <c r="W223" s="153">
        <f t="shared" ca="1" si="87"/>
        <v>0</v>
      </c>
      <c r="X223" s="153">
        <f t="shared" ca="1" si="88"/>
        <v>0</v>
      </c>
      <c r="Y223" s="153">
        <f t="shared" ca="1" si="89"/>
        <v>0</v>
      </c>
      <c r="Z223" s="153">
        <f t="shared" ca="1" si="90"/>
        <v>0</v>
      </c>
      <c r="AA223" s="152" t="str">
        <f t="shared" ca="1" si="91"/>
        <v/>
      </c>
      <c r="AB223" s="152" t="str">
        <f t="shared" ca="1" si="92"/>
        <v/>
      </c>
      <c r="AC223" s="154" t="str">
        <f t="shared" ca="1" si="93"/>
        <v/>
      </c>
      <c r="AD223" s="154" t="str">
        <f t="shared" ca="1" si="94"/>
        <v/>
      </c>
      <c r="AE223" s="3">
        <f t="shared" ca="1" si="95"/>
        <v>0</v>
      </c>
      <c r="AF223" s="3">
        <f t="shared" ca="1" si="96"/>
        <v>0</v>
      </c>
      <c r="AG223" s="3" t="str">
        <f t="shared" ca="1" si="103"/>
        <v>N</v>
      </c>
      <c r="AH223" s="4" t="str">
        <f t="shared" ca="1" si="97"/>
        <v/>
      </c>
      <c r="AI223" s="75">
        <f t="shared" ca="1" si="98"/>
        <v>0</v>
      </c>
      <c r="AJ223" s="75">
        <f t="shared" ca="1" si="99"/>
        <v>0</v>
      </c>
    </row>
    <row r="224" spans="1:36">
      <c r="A224" s="41">
        <f t="shared" si="100"/>
        <v>158</v>
      </c>
      <c r="B224" s="150">
        <f>IF(ISNUMBER(A224),INDEX('MetaTrader Import'!$H$13:$J$5893,TRUNC(((A224-$A$39+1)-1)/3)+1,MOD((A224-$A$39+1)-1,3)+1),"")</f>
        <v>0</v>
      </c>
      <c r="C224" s="43">
        <f t="shared" ca="1" si="77"/>
        <v>23.434886177816573</v>
      </c>
      <c r="D224" s="43">
        <f t="shared" ca="1" si="78"/>
        <v>-4.6980791202894139</v>
      </c>
      <c r="E224" s="43">
        <f t="shared" ca="1" si="79"/>
        <v>18.736807057527159</v>
      </c>
      <c r="F224" s="43">
        <f t="shared" ca="1" si="80"/>
        <v>1.8736807057527158</v>
      </c>
      <c r="G224" s="43">
        <f>IF(A224&lt;&gt;"",IF(A224&lt;Data!$G$11*0.25,$C$13/$G$32,IF(A224&gt;Data!$G$11*0.25,$C$13,$C$13*10)),"")</f>
        <v>1</v>
      </c>
      <c r="H224" s="43">
        <f>IF(A224&lt;&gt;"",IF(Data!$G$9="constant",$C$13,IF(Data!$G$9="squeeze",G224,F224)),"")</f>
        <v>1</v>
      </c>
      <c r="I224" s="38">
        <f ca="1">IF(ISNUMBER(A224),NORMINV(RAND(),0,IF(AND(Data!$G$9="squeeze",A224&lt;Data!$G$11*0.25),$H$32,1)*$C$30*$C$13)*($C$14*$C$12),"")</f>
        <v>7.6461655087985429E-5</v>
      </c>
      <c r="J224" s="42">
        <f ca="1">IFERROR(IF(Data!$C$6="Real",B224,I224+J223+($C$14*$C$12)*(NORMINV(RAND(),$C$15,CHOOSE($G$13,$C$13,F224,G224)))),"")</f>
        <v>1.3499898700511794</v>
      </c>
      <c r="K224" s="88">
        <f>IF(ISNUMBER(A224), IF($G$16="fixed",$G$17,MIN(H224*Data!$C$7*$C$16*0.5,$C$17*Data!$C$7))*$C$12,"")</f>
        <v>8.0000000000000007E-5</v>
      </c>
      <c r="L224" s="42">
        <f t="shared" ca="1" si="104"/>
        <v>1.3499898700511794</v>
      </c>
      <c r="M224" s="44">
        <f t="shared" ca="1" si="105"/>
        <v>1.3500298700511795</v>
      </c>
      <c r="N224" s="44">
        <f t="shared" ca="1" si="106"/>
        <v>1.3499498700511794</v>
      </c>
      <c r="O224" s="108">
        <f t="shared" ca="1" si="81"/>
        <v>0.3477163923689448</v>
      </c>
      <c r="P224" s="102">
        <f t="shared" ca="1" si="82"/>
        <v>2.8289284148001901</v>
      </c>
      <c r="Q224" s="102">
        <f t="shared" ca="1" si="83"/>
        <v>-0.2834461620189937</v>
      </c>
      <c r="R224" s="120">
        <f t="shared" ca="1" si="101"/>
        <v>1</v>
      </c>
      <c r="S224" s="54">
        <f t="shared" ca="1" si="102"/>
        <v>0</v>
      </c>
      <c r="T224" s="5">
        <f t="shared" ca="1" si="84"/>
        <v>1.3475392670087669</v>
      </c>
      <c r="U224" s="152">
        <f t="shared" ca="1" si="85"/>
        <v>1.3500298700511795</v>
      </c>
      <c r="V224" s="152">
        <f t="shared" ca="1" si="86"/>
        <v>1.3461497801954754</v>
      </c>
      <c r="W224" s="153">
        <f t="shared" ca="1" si="87"/>
        <v>0</v>
      </c>
      <c r="X224" s="153">
        <f t="shared" ca="1" si="88"/>
        <v>0</v>
      </c>
      <c r="Y224" s="153">
        <f t="shared" ca="1" si="89"/>
        <v>0</v>
      </c>
      <c r="Z224" s="153">
        <f t="shared" ca="1" si="90"/>
        <v>0</v>
      </c>
      <c r="AA224" s="152" t="str">
        <f t="shared" ca="1" si="91"/>
        <v/>
      </c>
      <c r="AB224" s="152" t="str">
        <f t="shared" ca="1" si="92"/>
        <v/>
      </c>
      <c r="AC224" s="154" t="str">
        <f t="shared" ca="1" si="93"/>
        <v/>
      </c>
      <c r="AD224" s="154" t="str">
        <f t="shared" ca="1" si="94"/>
        <v/>
      </c>
      <c r="AE224" s="3">
        <f t="shared" ca="1" si="95"/>
        <v>0</v>
      </c>
      <c r="AF224" s="3">
        <f t="shared" ca="1" si="96"/>
        <v>0</v>
      </c>
      <c r="AG224" s="3" t="str">
        <f t="shared" ca="1" si="103"/>
        <v>N</v>
      </c>
      <c r="AH224" s="4" t="str">
        <f t="shared" ca="1" si="97"/>
        <v/>
      </c>
      <c r="AI224" s="75">
        <f t="shared" ca="1" si="98"/>
        <v>0</v>
      </c>
      <c r="AJ224" s="75">
        <f t="shared" ca="1" si="99"/>
        <v>0</v>
      </c>
    </row>
    <row r="225" spans="1:36">
      <c r="A225" s="41">
        <f t="shared" si="100"/>
        <v>159</v>
      </c>
      <c r="B225" s="150">
        <f>IF(ISNUMBER(A225),INDEX('MetaTrader Import'!$H$13:$J$5893,TRUNC(((A225-$A$39+1)-1)/3)+1,MOD((A225-$A$39+1)-1,3)+1),"")</f>
        <v>0</v>
      </c>
      <c r="C225" s="43">
        <f t="shared" ca="1" si="77"/>
        <v>18.736807057527159</v>
      </c>
      <c r="D225" s="43">
        <f t="shared" ca="1" si="78"/>
        <v>-1.1073871883406914</v>
      </c>
      <c r="E225" s="43">
        <f t="shared" ca="1" si="79"/>
        <v>17.629419869186467</v>
      </c>
      <c r="F225" s="43">
        <f t="shared" ca="1" si="80"/>
        <v>1.7629419869186467</v>
      </c>
      <c r="G225" s="43">
        <f>IF(A225&lt;&gt;"",IF(A225&lt;Data!$G$11*0.25,$C$13/$G$32,IF(A225&gt;Data!$G$11*0.25,$C$13,$C$13*10)),"")</f>
        <v>1</v>
      </c>
      <c r="H225" s="43">
        <f>IF(A225&lt;&gt;"",IF(Data!$G$9="constant",$C$13,IF(Data!$G$9="squeeze",G225,F225)),"")</f>
        <v>1</v>
      </c>
      <c r="I225" s="38">
        <f ca="1">IF(ISNUMBER(A225),NORMINV(RAND(),0,IF(AND(Data!$G$9="squeeze",A225&lt;Data!$G$11*0.25),$H$32,1)*$C$30*$C$13)*($C$14*$C$12),"")</f>
        <v>-1.4006464773007673E-4</v>
      </c>
      <c r="J225" s="42">
        <f ca="1">IFERROR(IF(Data!$C$6="Real",B225,I225+J224+($C$14*$C$12)*(NORMINV(RAND(),$C$15,CHOOSE($G$13,$C$13,F225,G225)))),"")</f>
        <v>1.3497039164802922</v>
      </c>
      <c r="K225" s="88">
        <f>IF(ISNUMBER(A225), IF($G$16="fixed",$G$17,MIN(H225*Data!$C$7*$C$16*0.5,$C$17*Data!$C$7))*$C$12,"")</f>
        <v>8.0000000000000007E-5</v>
      </c>
      <c r="L225" s="42">
        <f t="shared" ca="1" si="104"/>
        <v>1.3497039164802922</v>
      </c>
      <c r="M225" s="44">
        <f t="shared" ca="1" si="105"/>
        <v>1.3497439164802922</v>
      </c>
      <c r="N225" s="44">
        <f t="shared" ca="1" si="106"/>
        <v>1.3496639164802922</v>
      </c>
      <c r="O225" s="108">
        <f t="shared" ca="1" si="81"/>
        <v>0.4224148605502005</v>
      </c>
      <c r="P225" s="102">
        <f t="shared" ca="1" si="82"/>
        <v>2.9867203545904242</v>
      </c>
      <c r="Q225" s="102">
        <f t="shared" ca="1" si="83"/>
        <v>-0.19477377394290554</v>
      </c>
      <c r="R225" s="120">
        <f t="shared" ca="1" si="101"/>
        <v>1</v>
      </c>
      <c r="S225" s="54">
        <f t="shared" ca="1" si="102"/>
        <v>0</v>
      </c>
      <c r="T225" s="5">
        <f t="shared" ca="1" si="84"/>
        <v>1.3475392670087669</v>
      </c>
      <c r="U225" s="152">
        <f t="shared" ca="1" si="85"/>
        <v>1.3500298700511795</v>
      </c>
      <c r="V225" s="152">
        <f t="shared" ca="1" si="86"/>
        <v>1.3461497801954754</v>
      </c>
      <c r="W225" s="153">
        <f t="shared" ca="1" si="87"/>
        <v>0</v>
      </c>
      <c r="X225" s="153">
        <f t="shared" ca="1" si="88"/>
        <v>0</v>
      </c>
      <c r="Y225" s="153">
        <f t="shared" ca="1" si="89"/>
        <v>0</v>
      </c>
      <c r="Z225" s="153">
        <f t="shared" ca="1" si="90"/>
        <v>0</v>
      </c>
      <c r="AA225" s="152" t="str">
        <f t="shared" ca="1" si="91"/>
        <v/>
      </c>
      <c r="AB225" s="152" t="str">
        <f t="shared" ca="1" si="92"/>
        <v/>
      </c>
      <c r="AC225" s="154" t="str">
        <f t="shared" ca="1" si="93"/>
        <v/>
      </c>
      <c r="AD225" s="154" t="str">
        <f t="shared" ca="1" si="94"/>
        <v/>
      </c>
      <c r="AE225" s="3">
        <f t="shared" ca="1" si="95"/>
        <v>0</v>
      </c>
      <c r="AF225" s="3">
        <f t="shared" ca="1" si="96"/>
        <v>0</v>
      </c>
      <c r="AG225" s="3" t="str">
        <f t="shared" ca="1" si="103"/>
        <v>N</v>
      </c>
      <c r="AH225" s="4" t="str">
        <f t="shared" ca="1" si="97"/>
        <v/>
      </c>
      <c r="AI225" s="75">
        <f t="shared" ca="1" si="98"/>
        <v>0</v>
      </c>
      <c r="AJ225" s="75">
        <f t="shared" ca="1" si="99"/>
        <v>0</v>
      </c>
    </row>
    <row r="226" spans="1:36">
      <c r="A226" s="41">
        <f t="shared" si="100"/>
        <v>160</v>
      </c>
      <c r="B226" s="150">
        <f>IF(ISNUMBER(A226),INDEX('MetaTrader Import'!$H$13:$J$5893,TRUNC(((A226-$A$39+1)-1)/3)+1,MOD((A226-$A$39+1)-1,3)+1),"")</f>
        <v>0</v>
      </c>
      <c r="C226" s="43">
        <f t="shared" ca="1" si="77"/>
        <v>17.629419869186467</v>
      </c>
      <c r="D226" s="43">
        <f t="shared" ca="1" si="78"/>
        <v>-0.37354302087758684</v>
      </c>
      <c r="E226" s="43">
        <f t="shared" ca="1" si="79"/>
        <v>17.25587684830888</v>
      </c>
      <c r="F226" s="43">
        <f t="shared" ca="1" si="80"/>
        <v>1.725587684830888</v>
      </c>
      <c r="G226" s="43">
        <f>IF(A226&lt;&gt;"",IF(A226&lt;Data!$G$11*0.25,$C$13/$G$32,IF(A226&gt;Data!$G$11*0.25,$C$13,$C$13*10)),"")</f>
        <v>1</v>
      </c>
      <c r="H226" s="43">
        <f>IF(A226&lt;&gt;"",IF(Data!$G$9="constant",$C$13,IF(Data!$G$9="squeeze",G226,F226)),"")</f>
        <v>1</v>
      </c>
      <c r="I226" s="38">
        <f ca="1">IF(ISNUMBER(A226),NORMINV(RAND(),0,IF(AND(Data!$G$9="squeeze",A226&lt;Data!$G$11*0.25),$H$32,1)*$C$30*$C$13)*($C$14*$C$12),"")</f>
        <v>1.2943972411287824E-4</v>
      </c>
      <c r="J226" s="42">
        <f ca="1">IFERROR(IF(Data!$C$6="Real",B226,I226+J225+($C$14*$C$12)*(NORMINV(RAND(),$C$15,CHOOSE($G$13,$C$13,F226,G226)))),"")</f>
        <v>1.3497853597871774</v>
      </c>
      <c r="K226" s="88">
        <f>IF(ISNUMBER(A226), IF($G$16="fixed",$G$17,MIN(H226*Data!$C$7*$C$16*0.5,$C$17*Data!$C$7))*$C$12,"")</f>
        <v>8.0000000000000007E-5</v>
      </c>
      <c r="L226" s="42">
        <f t="shared" ca="1" si="104"/>
        <v>1.3497853597871774</v>
      </c>
      <c r="M226" s="44">
        <f t="shared" ca="1" si="105"/>
        <v>1.3498253597871774</v>
      </c>
      <c r="N226" s="44">
        <f t="shared" ca="1" si="106"/>
        <v>1.3497453597871774</v>
      </c>
      <c r="O226" s="108">
        <f t="shared" ca="1" si="81"/>
        <v>0.50296875671933838</v>
      </c>
      <c r="P226" s="102">
        <f t="shared" ca="1" si="82"/>
        <v>3.1733894091251864</v>
      </c>
      <c r="Q226" s="102">
        <f t="shared" ca="1" si="83"/>
        <v>-9.7541607899985616E-2</v>
      </c>
      <c r="R226" s="120">
        <f t="shared" ca="1" si="101"/>
        <v>1</v>
      </c>
      <c r="S226" s="54">
        <f t="shared" ca="1" si="102"/>
        <v>0</v>
      </c>
      <c r="T226" s="5">
        <f t="shared" ca="1" si="84"/>
        <v>1.3475392670087669</v>
      </c>
      <c r="U226" s="152">
        <f t="shared" ca="1" si="85"/>
        <v>1.3500298700511795</v>
      </c>
      <c r="V226" s="152">
        <f t="shared" ca="1" si="86"/>
        <v>1.3461497801954754</v>
      </c>
      <c r="W226" s="153">
        <f t="shared" ca="1" si="87"/>
        <v>0</v>
      </c>
      <c r="X226" s="153">
        <f t="shared" ca="1" si="88"/>
        <v>0</v>
      </c>
      <c r="Y226" s="153">
        <f t="shared" ca="1" si="89"/>
        <v>0</v>
      </c>
      <c r="Z226" s="153">
        <f t="shared" ca="1" si="90"/>
        <v>0</v>
      </c>
      <c r="AA226" s="152" t="str">
        <f t="shared" ca="1" si="91"/>
        <v/>
      </c>
      <c r="AB226" s="152" t="str">
        <f t="shared" ca="1" si="92"/>
        <v/>
      </c>
      <c r="AC226" s="154" t="str">
        <f t="shared" ca="1" si="93"/>
        <v/>
      </c>
      <c r="AD226" s="154" t="str">
        <f t="shared" ca="1" si="94"/>
        <v/>
      </c>
      <c r="AE226" s="3">
        <f t="shared" ca="1" si="95"/>
        <v>0</v>
      </c>
      <c r="AF226" s="3">
        <f t="shared" ca="1" si="96"/>
        <v>0</v>
      </c>
      <c r="AG226" s="3" t="str">
        <f t="shared" ca="1" si="103"/>
        <v>N</v>
      </c>
      <c r="AH226" s="4" t="str">
        <f t="shared" ca="1" si="97"/>
        <v/>
      </c>
      <c r="AI226" s="75">
        <f t="shared" ca="1" si="98"/>
        <v>0</v>
      </c>
      <c r="AJ226" s="75">
        <f t="shared" ca="1" si="99"/>
        <v>0</v>
      </c>
    </row>
    <row r="227" spans="1:36">
      <c r="A227" s="41">
        <f t="shared" si="100"/>
        <v>161</v>
      </c>
      <c r="B227" s="150">
        <f>IF(ISNUMBER(A227),INDEX('MetaTrader Import'!$H$13:$J$5893,TRUNC(((A227-$A$39+1)-1)/3)+1,MOD((A227-$A$39+1)-1,3)+1),"")</f>
        <v>0</v>
      </c>
      <c r="C227" s="43">
        <f t="shared" ca="1" si="77"/>
        <v>17.25587684830888</v>
      </c>
      <c r="D227" s="43">
        <f t="shared" ca="1" si="78"/>
        <v>-0.20364572515609758</v>
      </c>
      <c r="E227" s="43">
        <f t="shared" ca="1" si="79"/>
        <v>17.052231123152783</v>
      </c>
      <c r="F227" s="43">
        <f t="shared" ca="1" si="80"/>
        <v>1.7052231123152783</v>
      </c>
      <c r="G227" s="43">
        <f>IF(A227&lt;&gt;"",IF(A227&lt;Data!$G$11*0.25,$C$13/$G$32,IF(A227&gt;Data!$G$11*0.25,$C$13,$C$13*10)),"")</f>
        <v>1</v>
      </c>
      <c r="H227" s="43">
        <f>IF(A227&lt;&gt;"",IF(Data!$G$9="constant",$C$13,IF(Data!$G$9="squeeze",G227,F227)),"")</f>
        <v>1</v>
      </c>
      <c r="I227" s="38">
        <f ca="1">IF(ISNUMBER(A227),NORMINV(RAND(),0,IF(AND(Data!$G$9="squeeze",A227&lt;Data!$G$11*0.25),$H$32,1)*$C$30*$C$13)*($C$14*$C$12),"")</f>
        <v>-1.6677059928447573E-4</v>
      </c>
      <c r="J227" s="42">
        <f ca="1">IFERROR(IF(Data!$C$6="Real",B227,I227+J226+($C$14*$C$12)*(NORMINV(RAND(),$C$15,CHOOSE($G$13,$C$13,F227,G227)))),"")</f>
        <v>1.3498141854177852</v>
      </c>
      <c r="K227" s="88">
        <f>IF(ISNUMBER(A227), IF($G$16="fixed",$G$17,MIN(H227*Data!$C$7*$C$16*0.5,$C$17*Data!$C$7))*$C$12,"")</f>
        <v>8.0000000000000007E-5</v>
      </c>
      <c r="L227" s="42">
        <f t="shared" ca="1" si="104"/>
        <v>1.3498141854177852</v>
      </c>
      <c r="M227" s="44">
        <f t="shared" ca="1" si="105"/>
        <v>1.3498541854177852</v>
      </c>
      <c r="N227" s="44">
        <f t="shared" ca="1" si="106"/>
        <v>1.3497741854177852</v>
      </c>
      <c r="O227" s="108">
        <f t="shared" ca="1" si="81"/>
        <v>0.60429135041902204</v>
      </c>
      <c r="P227" s="102">
        <f t="shared" ca="1" si="82"/>
        <v>3.3594057261713481</v>
      </c>
      <c r="Q227" s="102">
        <f t="shared" ca="1" si="83"/>
        <v>-3.650996572528101E-3</v>
      </c>
      <c r="R227" s="120">
        <f t="shared" ca="1" si="101"/>
        <v>1</v>
      </c>
      <c r="S227" s="54">
        <f t="shared" ca="1" si="102"/>
        <v>0</v>
      </c>
      <c r="T227" s="5">
        <f t="shared" ca="1" si="84"/>
        <v>1.3475392670087669</v>
      </c>
      <c r="U227" s="152">
        <f t="shared" ca="1" si="85"/>
        <v>1.3500298700511795</v>
      </c>
      <c r="V227" s="152">
        <f t="shared" ca="1" si="86"/>
        <v>1.3461497801954754</v>
      </c>
      <c r="W227" s="153">
        <f t="shared" ca="1" si="87"/>
        <v>0</v>
      </c>
      <c r="X227" s="153">
        <f t="shared" ca="1" si="88"/>
        <v>0</v>
      </c>
      <c r="Y227" s="153">
        <f t="shared" ca="1" si="89"/>
        <v>0</v>
      </c>
      <c r="Z227" s="153">
        <f t="shared" ca="1" si="90"/>
        <v>0</v>
      </c>
      <c r="AA227" s="152" t="str">
        <f t="shared" ca="1" si="91"/>
        <v/>
      </c>
      <c r="AB227" s="152" t="str">
        <f t="shared" ca="1" si="92"/>
        <v/>
      </c>
      <c r="AC227" s="154" t="str">
        <f t="shared" ca="1" si="93"/>
        <v/>
      </c>
      <c r="AD227" s="154" t="str">
        <f t="shared" ca="1" si="94"/>
        <v/>
      </c>
      <c r="AE227" s="3">
        <f t="shared" ca="1" si="95"/>
        <v>0</v>
      </c>
      <c r="AF227" s="3">
        <f t="shared" ca="1" si="96"/>
        <v>0</v>
      </c>
      <c r="AG227" s="3" t="str">
        <f t="shared" ca="1" si="103"/>
        <v>N</v>
      </c>
      <c r="AH227" s="4" t="str">
        <f t="shared" ca="1" si="97"/>
        <v/>
      </c>
      <c r="AI227" s="75">
        <f t="shared" ca="1" si="98"/>
        <v>0</v>
      </c>
      <c r="AJ227" s="75">
        <f t="shared" ca="1" si="99"/>
        <v>0</v>
      </c>
    </row>
    <row r="228" spans="1:36">
      <c r="A228" s="41">
        <f t="shared" si="100"/>
        <v>162</v>
      </c>
      <c r="B228" s="150">
        <f>IF(ISNUMBER(A228),INDEX('MetaTrader Import'!$H$13:$J$5893,TRUNC(((A228-$A$39+1)-1)/3)+1,MOD((A228-$A$39+1)-1,3)+1),"")</f>
        <v>0</v>
      </c>
      <c r="C228" s="43">
        <f t="shared" ca="1" si="77"/>
        <v>17.052231123152783</v>
      </c>
      <c r="D228" s="43">
        <f t="shared" ca="1" si="78"/>
        <v>0.26975102492300973</v>
      </c>
      <c r="E228" s="43">
        <f t="shared" ca="1" si="79"/>
        <v>17.321982148075794</v>
      </c>
      <c r="F228" s="43">
        <f t="shared" ca="1" si="80"/>
        <v>1.7321982148075794</v>
      </c>
      <c r="G228" s="43">
        <f>IF(A228&lt;&gt;"",IF(A228&lt;Data!$G$11*0.25,$C$13/$G$32,IF(A228&gt;Data!$G$11*0.25,$C$13,$C$13*10)),"")</f>
        <v>1</v>
      </c>
      <c r="H228" s="43">
        <f>IF(A228&lt;&gt;"",IF(Data!$G$9="constant",$C$13,IF(Data!$G$9="squeeze",G228,F228)),"")</f>
        <v>1</v>
      </c>
      <c r="I228" s="38">
        <f ca="1">IF(ISNUMBER(A228),NORMINV(RAND(),0,IF(AND(Data!$G$9="squeeze",A228&lt;Data!$G$11*0.25),$H$32,1)*$C$30*$C$13)*($C$14*$C$12),"")</f>
        <v>-3.0106208468863933E-5</v>
      </c>
      <c r="J228" s="42">
        <f ca="1">IFERROR(IF(Data!$C$6="Real",B228,I228+J227+($C$14*$C$12)*(NORMINV(RAND(),$C$15,CHOOSE($G$13,$C$13,F228,G228)))),"")</f>
        <v>1.3496968902086759</v>
      </c>
      <c r="K228" s="88">
        <f>IF(ISNUMBER(A228), IF($G$16="fixed",$G$17,MIN(H228*Data!$C$7*$C$16*0.5,$C$17*Data!$C$7))*$C$12,"")</f>
        <v>8.0000000000000007E-5</v>
      </c>
      <c r="L228" s="42">
        <f t="shared" ca="1" si="104"/>
        <v>1.3496968902086759</v>
      </c>
      <c r="M228" s="44">
        <f t="shared" ca="1" si="105"/>
        <v>1.3497368902086759</v>
      </c>
      <c r="N228" s="44">
        <f t="shared" ca="1" si="106"/>
        <v>1.3496568902086759</v>
      </c>
      <c r="O228" s="108">
        <f t="shared" ca="1" si="81"/>
        <v>0.65644334821131556</v>
      </c>
      <c r="P228" s="102">
        <f t="shared" ca="1" si="82"/>
        <v>3.4302162251439507</v>
      </c>
      <c r="Q228" s="102">
        <f t="shared" ca="1" si="83"/>
        <v>7.0777554492950756E-2</v>
      </c>
      <c r="R228" s="120">
        <f t="shared" ca="1" si="101"/>
        <v>1</v>
      </c>
      <c r="S228" s="54">
        <f t="shared" ca="1" si="102"/>
        <v>0</v>
      </c>
      <c r="T228" s="5">
        <f t="shared" ca="1" si="84"/>
        <v>1.3475392670087669</v>
      </c>
      <c r="U228" s="152">
        <f t="shared" ca="1" si="85"/>
        <v>1.3500298700511795</v>
      </c>
      <c r="V228" s="152">
        <f t="shared" ca="1" si="86"/>
        <v>1.3461497801954754</v>
      </c>
      <c r="W228" s="153">
        <f t="shared" ca="1" si="87"/>
        <v>0</v>
      </c>
      <c r="X228" s="153">
        <f t="shared" ca="1" si="88"/>
        <v>0</v>
      </c>
      <c r="Y228" s="153">
        <f t="shared" ca="1" si="89"/>
        <v>0</v>
      </c>
      <c r="Z228" s="153">
        <f t="shared" ca="1" si="90"/>
        <v>0</v>
      </c>
      <c r="AA228" s="152" t="str">
        <f t="shared" ca="1" si="91"/>
        <v/>
      </c>
      <c r="AB228" s="152" t="str">
        <f t="shared" ca="1" si="92"/>
        <v/>
      </c>
      <c r="AC228" s="154" t="str">
        <f t="shared" ca="1" si="93"/>
        <v/>
      </c>
      <c r="AD228" s="154" t="str">
        <f t="shared" ca="1" si="94"/>
        <v/>
      </c>
      <c r="AE228" s="3">
        <f t="shared" ca="1" si="95"/>
        <v>0</v>
      </c>
      <c r="AF228" s="3">
        <f t="shared" ca="1" si="96"/>
        <v>0</v>
      </c>
      <c r="AG228" s="3" t="str">
        <f t="shared" ca="1" si="103"/>
        <v>N</v>
      </c>
      <c r="AH228" s="4" t="str">
        <f t="shared" ca="1" si="97"/>
        <v/>
      </c>
      <c r="AI228" s="75">
        <f t="shared" ca="1" si="98"/>
        <v>0</v>
      </c>
      <c r="AJ228" s="75">
        <f t="shared" ca="1" si="99"/>
        <v>0</v>
      </c>
    </row>
    <row r="229" spans="1:36">
      <c r="A229" s="41">
        <f t="shared" si="100"/>
        <v>163</v>
      </c>
      <c r="B229" s="150">
        <f>IF(ISNUMBER(A229),INDEX('MetaTrader Import'!$H$13:$J$5893,TRUNC(((A229-$A$39+1)-1)/3)+1,MOD((A229-$A$39+1)-1,3)+1),"")</f>
        <v>0</v>
      </c>
      <c r="C229" s="43">
        <f t="shared" ca="1" si="77"/>
        <v>17.321982148075794</v>
      </c>
      <c r="D229" s="43">
        <f t="shared" ca="1" si="78"/>
        <v>1.5259684499600243</v>
      </c>
      <c r="E229" s="43">
        <f t="shared" ca="1" si="79"/>
        <v>18.847950598035819</v>
      </c>
      <c r="F229" s="43">
        <f t="shared" ca="1" si="80"/>
        <v>1.8847950598035819</v>
      </c>
      <c r="G229" s="43">
        <f>IF(A229&lt;&gt;"",IF(A229&lt;Data!$G$11*0.25,$C$13/$G$32,IF(A229&gt;Data!$G$11*0.25,$C$13,$C$13*10)),"")</f>
        <v>1</v>
      </c>
      <c r="H229" s="43">
        <f>IF(A229&lt;&gt;"",IF(Data!$G$9="constant",$C$13,IF(Data!$G$9="squeeze",G229,F229)),"")</f>
        <v>1</v>
      </c>
      <c r="I229" s="38">
        <f ca="1">IF(ISNUMBER(A229),NORMINV(RAND(),0,IF(AND(Data!$G$9="squeeze",A229&lt;Data!$G$11*0.25),$H$32,1)*$C$30*$C$13)*($C$14*$C$12),"")</f>
        <v>-2.1989586970250197E-4</v>
      </c>
      <c r="J229" s="42">
        <f ca="1">IFERROR(IF(Data!$C$6="Real",B229,I229+J228+($C$14*$C$12)*(NORMINV(RAND(),$C$15,CHOOSE($G$13,$C$13,F229,G229)))),"")</f>
        <v>1.349483463581616</v>
      </c>
      <c r="K229" s="88">
        <f>IF(ISNUMBER(A229), IF($G$16="fixed",$G$17,MIN(H229*Data!$C$7*$C$16*0.5,$C$17*Data!$C$7))*$C$12,"")</f>
        <v>8.0000000000000007E-5</v>
      </c>
      <c r="L229" s="42">
        <f t="shared" ca="1" si="104"/>
        <v>1.349483463581616</v>
      </c>
      <c r="M229" s="44">
        <f t="shared" ca="1" si="105"/>
        <v>1.349523463581616</v>
      </c>
      <c r="N229" s="44">
        <f t="shared" ca="1" si="106"/>
        <v>1.3494434635816159</v>
      </c>
      <c r="O229" s="108">
        <f t="shared" ca="1" si="81"/>
        <v>0.55743240943015704</v>
      </c>
      <c r="P229" s="102">
        <f t="shared" ca="1" si="82"/>
        <v>3.2599691850706445</v>
      </c>
      <c r="Q229" s="102">
        <f t="shared" ca="1" si="83"/>
        <v>0.1209931008972374</v>
      </c>
      <c r="R229" s="120">
        <f t="shared" ca="1" si="101"/>
        <v>1</v>
      </c>
      <c r="S229" s="54">
        <f t="shared" ca="1" si="102"/>
        <v>0</v>
      </c>
      <c r="T229" s="5">
        <f t="shared" ca="1" si="84"/>
        <v>1.3475392670087669</v>
      </c>
      <c r="U229" s="152">
        <f t="shared" ca="1" si="85"/>
        <v>1.3500298700511795</v>
      </c>
      <c r="V229" s="152">
        <f t="shared" ca="1" si="86"/>
        <v>1.3461497801954754</v>
      </c>
      <c r="W229" s="153">
        <f t="shared" ca="1" si="87"/>
        <v>0</v>
      </c>
      <c r="X229" s="153">
        <f t="shared" ca="1" si="88"/>
        <v>0</v>
      </c>
      <c r="Y229" s="153">
        <f t="shared" ca="1" si="89"/>
        <v>0</v>
      </c>
      <c r="Z229" s="153">
        <f t="shared" ca="1" si="90"/>
        <v>0</v>
      </c>
      <c r="AA229" s="152" t="str">
        <f t="shared" ca="1" si="91"/>
        <v/>
      </c>
      <c r="AB229" s="152" t="str">
        <f t="shared" ca="1" si="92"/>
        <v/>
      </c>
      <c r="AC229" s="154" t="str">
        <f t="shared" ca="1" si="93"/>
        <v/>
      </c>
      <c r="AD229" s="154" t="str">
        <f t="shared" ca="1" si="94"/>
        <v/>
      </c>
      <c r="AE229" s="3">
        <f t="shared" ca="1" si="95"/>
        <v>0</v>
      </c>
      <c r="AF229" s="3">
        <f t="shared" ca="1" si="96"/>
        <v>0</v>
      </c>
      <c r="AG229" s="3" t="str">
        <f t="shared" ca="1" si="103"/>
        <v>N</v>
      </c>
      <c r="AH229" s="4" t="str">
        <f t="shared" ca="1" si="97"/>
        <v/>
      </c>
      <c r="AI229" s="75">
        <f t="shared" ca="1" si="98"/>
        <v>0</v>
      </c>
      <c r="AJ229" s="75">
        <f t="shared" ca="1" si="99"/>
        <v>0</v>
      </c>
    </row>
    <row r="230" spans="1:36">
      <c r="A230" s="41">
        <f t="shared" si="100"/>
        <v>164</v>
      </c>
      <c r="B230" s="150">
        <f>IF(ISNUMBER(A230),INDEX('MetaTrader Import'!$H$13:$J$5893,TRUNC(((A230-$A$39+1)-1)/3)+1,MOD((A230-$A$39+1)-1,3)+1),"")</f>
        <v>0</v>
      </c>
      <c r="C230" s="43">
        <f t="shared" ca="1" si="77"/>
        <v>18.847950598035819</v>
      </c>
      <c r="D230" s="43">
        <f t="shared" ca="1" si="78"/>
        <v>1.9302336727087002</v>
      </c>
      <c r="E230" s="43">
        <f t="shared" ca="1" si="79"/>
        <v>20.778184270744518</v>
      </c>
      <c r="F230" s="43">
        <f t="shared" ca="1" si="80"/>
        <v>2.077818427074452</v>
      </c>
      <c r="G230" s="43">
        <f>IF(A230&lt;&gt;"",IF(A230&lt;Data!$G$11*0.25,$C$13/$G$32,IF(A230&gt;Data!$G$11*0.25,$C$13,$C$13*10)),"")</f>
        <v>1</v>
      </c>
      <c r="H230" s="43">
        <f>IF(A230&lt;&gt;"",IF(Data!$G$9="constant",$C$13,IF(Data!$G$9="squeeze",G230,F230)),"")</f>
        <v>1</v>
      </c>
      <c r="I230" s="38">
        <f ca="1">IF(ISNUMBER(A230),NORMINV(RAND(),0,IF(AND(Data!$G$9="squeeze",A230&lt;Data!$G$11*0.25),$H$32,1)*$C$30*$C$13)*($C$14*$C$12),"")</f>
        <v>1.3330354636849707E-5</v>
      </c>
      <c r="J230" s="42">
        <f ca="1">IFERROR(IF(Data!$C$6="Real",B230,I230+J229+($C$14*$C$12)*(NORMINV(RAND(),$C$15,CHOOSE($G$13,$C$13,F230,G230)))),"")</f>
        <v>1.3491809066147247</v>
      </c>
      <c r="K230" s="88">
        <f>IF(ISNUMBER(A230), IF($G$16="fixed",$G$17,MIN(H230*Data!$C$7*$C$16*0.5,$C$17*Data!$C$7))*$C$12,"")</f>
        <v>8.0000000000000007E-5</v>
      </c>
      <c r="L230" s="42">
        <f t="shared" ca="1" si="104"/>
        <v>1.3491809066147247</v>
      </c>
      <c r="M230" s="44">
        <f t="shared" ca="1" si="105"/>
        <v>1.3492209066147247</v>
      </c>
      <c r="N230" s="44">
        <f t="shared" ca="1" si="106"/>
        <v>1.3491409066147246</v>
      </c>
      <c r="O230" s="108">
        <f t="shared" ca="1" si="81"/>
        <v>0.39147063147737526</v>
      </c>
      <c r="P230" s="102">
        <f t="shared" ca="1" si="82"/>
        <v>3.2296245481501931</v>
      </c>
      <c r="Q230" s="102">
        <f t="shared" ca="1" si="83"/>
        <v>0.14366100083185271</v>
      </c>
      <c r="R230" s="120">
        <f t="shared" ca="1" si="101"/>
        <v>1</v>
      </c>
      <c r="S230" s="54">
        <f t="shared" ca="1" si="102"/>
        <v>0</v>
      </c>
      <c r="T230" s="5">
        <f t="shared" ca="1" si="84"/>
        <v>1.3475392670087669</v>
      </c>
      <c r="U230" s="152">
        <f t="shared" ca="1" si="85"/>
        <v>1.3500298700511795</v>
      </c>
      <c r="V230" s="152">
        <f t="shared" ca="1" si="86"/>
        <v>1.3461497801954754</v>
      </c>
      <c r="W230" s="153">
        <f t="shared" ca="1" si="87"/>
        <v>0</v>
      </c>
      <c r="X230" s="153">
        <f t="shared" ca="1" si="88"/>
        <v>0</v>
      </c>
      <c r="Y230" s="153">
        <f t="shared" ca="1" si="89"/>
        <v>0</v>
      </c>
      <c r="Z230" s="153">
        <f t="shared" ca="1" si="90"/>
        <v>0</v>
      </c>
      <c r="AA230" s="152" t="str">
        <f t="shared" ca="1" si="91"/>
        <v/>
      </c>
      <c r="AB230" s="152" t="str">
        <f t="shared" ca="1" si="92"/>
        <v/>
      </c>
      <c r="AC230" s="154" t="str">
        <f t="shared" ca="1" si="93"/>
        <v/>
      </c>
      <c r="AD230" s="154" t="str">
        <f t="shared" ca="1" si="94"/>
        <v/>
      </c>
      <c r="AE230" s="3">
        <f t="shared" ca="1" si="95"/>
        <v>0</v>
      </c>
      <c r="AF230" s="3">
        <f t="shared" ca="1" si="96"/>
        <v>0</v>
      </c>
      <c r="AG230" s="3" t="str">
        <f t="shared" ca="1" si="103"/>
        <v>N</v>
      </c>
      <c r="AH230" s="4" t="str">
        <f t="shared" ca="1" si="97"/>
        <v/>
      </c>
      <c r="AI230" s="75">
        <f t="shared" ca="1" si="98"/>
        <v>0</v>
      </c>
      <c r="AJ230" s="75">
        <f t="shared" ca="1" si="99"/>
        <v>0</v>
      </c>
    </row>
    <row r="231" spans="1:36">
      <c r="A231" s="41">
        <f t="shared" si="100"/>
        <v>165</v>
      </c>
      <c r="B231" s="150">
        <f>IF(ISNUMBER(A231),INDEX('MetaTrader Import'!$H$13:$J$5893,TRUNC(((A231-$A$39+1)-1)/3)+1,MOD((A231-$A$39+1)-1,3)+1),"")</f>
        <v>0</v>
      </c>
      <c r="C231" s="43">
        <f t="shared" ca="1" si="77"/>
        <v>20.778184270744518</v>
      </c>
      <c r="D231" s="43">
        <f t="shared" ca="1" si="78"/>
        <v>-2.0868183064599517</v>
      </c>
      <c r="E231" s="43">
        <f t="shared" ca="1" si="79"/>
        <v>18.691365964284564</v>
      </c>
      <c r="F231" s="43">
        <f t="shared" ca="1" si="80"/>
        <v>1.8691365964284565</v>
      </c>
      <c r="G231" s="43">
        <f>IF(A231&lt;&gt;"",IF(A231&lt;Data!$G$11*0.25,$C$13/$G$32,IF(A231&gt;Data!$G$11*0.25,$C$13,$C$13*10)),"")</f>
        <v>1</v>
      </c>
      <c r="H231" s="43">
        <f>IF(A231&lt;&gt;"",IF(Data!$G$9="constant",$C$13,IF(Data!$G$9="squeeze",G231,F231)),"")</f>
        <v>1</v>
      </c>
      <c r="I231" s="38">
        <f ca="1">IF(ISNUMBER(A231),NORMINV(RAND(),0,IF(AND(Data!$G$9="squeeze",A231&lt;Data!$G$11*0.25),$H$32,1)*$C$30*$C$13)*($C$14*$C$12),"")</f>
        <v>9.2286062875133977E-5</v>
      </c>
      <c r="J231" s="42">
        <f ca="1">IFERROR(IF(Data!$C$6="Real",B231,I231+J230+($C$14*$C$12)*(NORMINV(RAND(),$C$15,CHOOSE($G$13,$C$13,F231,G231)))),"")</f>
        <v>1.3490171807172866</v>
      </c>
      <c r="K231" s="88">
        <f>IF(ISNUMBER(A231), IF($G$16="fixed",$G$17,MIN(H231*Data!$C$7*$C$16*0.5,$C$17*Data!$C$7))*$C$12,"")</f>
        <v>8.0000000000000007E-5</v>
      </c>
      <c r="L231" s="42">
        <f t="shared" ca="1" si="104"/>
        <v>1.3490171807172866</v>
      </c>
      <c r="M231" s="44">
        <f t="shared" ca="1" si="105"/>
        <v>1.3490571807172866</v>
      </c>
      <c r="N231" s="44">
        <f t="shared" ca="1" si="106"/>
        <v>1.3489771807172866</v>
      </c>
      <c r="O231" s="108">
        <f t="shared" ca="1" si="81"/>
        <v>0.11092567999651129</v>
      </c>
      <c r="P231" s="102">
        <f t="shared" ca="1" si="82"/>
        <v>3.071735029936685</v>
      </c>
      <c r="Q231" s="102">
        <f t="shared" ca="1" si="83"/>
        <v>0.14037887050424211</v>
      </c>
      <c r="R231" s="120">
        <f t="shared" ca="1" si="101"/>
        <v>1</v>
      </c>
      <c r="S231" s="54">
        <f t="shared" ca="1" si="102"/>
        <v>0</v>
      </c>
      <c r="T231" s="5">
        <f t="shared" ca="1" si="84"/>
        <v>1.3475392670087669</v>
      </c>
      <c r="U231" s="152">
        <f t="shared" ca="1" si="85"/>
        <v>1.3500298700511795</v>
      </c>
      <c r="V231" s="152">
        <f t="shared" ca="1" si="86"/>
        <v>1.3461497801954754</v>
      </c>
      <c r="W231" s="153">
        <f t="shared" ca="1" si="87"/>
        <v>0</v>
      </c>
      <c r="X231" s="153">
        <f t="shared" ca="1" si="88"/>
        <v>0</v>
      </c>
      <c r="Y231" s="153">
        <f t="shared" ca="1" si="89"/>
        <v>0</v>
      </c>
      <c r="Z231" s="153">
        <f t="shared" ca="1" si="90"/>
        <v>0</v>
      </c>
      <c r="AA231" s="152" t="str">
        <f t="shared" ca="1" si="91"/>
        <v/>
      </c>
      <c r="AB231" s="152" t="str">
        <f t="shared" ca="1" si="92"/>
        <v/>
      </c>
      <c r="AC231" s="154" t="str">
        <f t="shared" ca="1" si="93"/>
        <v/>
      </c>
      <c r="AD231" s="154" t="str">
        <f t="shared" ca="1" si="94"/>
        <v/>
      </c>
      <c r="AE231" s="3">
        <f t="shared" ca="1" si="95"/>
        <v>0</v>
      </c>
      <c r="AF231" s="3">
        <f t="shared" ca="1" si="96"/>
        <v>0</v>
      </c>
      <c r="AG231" s="3" t="str">
        <f t="shared" ca="1" si="103"/>
        <v>N</v>
      </c>
      <c r="AH231" s="4" t="str">
        <f t="shared" ca="1" si="97"/>
        <v/>
      </c>
      <c r="AI231" s="75">
        <f t="shared" ca="1" si="98"/>
        <v>0</v>
      </c>
      <c r="AJ231" s="75">
        <f t="shared" ca="1" si="99"/>
        <v>0</v>
      </c>
    </row>
    <row r="232" spans="1:36">
      <c r="A232" s="41">
        <f t="shared" si="100"/>
        <v>166</v>
      </c>
      <c r="B232" s="150">
        <f>IF(ISNUMBER(A232),INDEX('MetaTrader Import'!$H$13:$J$5893,TRUNC(((A232-$A$39+1)-1)/3)+1,MOD((A232-$A$39+1)-1,3)+1),"")</f>
        <v>0</v>
      </c>
      <c r="C232" s="43">
        <f t="shared" ca="1" si="77"/>
        <v>18.691365964284564</v>
      </c>
      <c r="D232" s="43">
        <f t="shared" ca="1" si="78"/>
        <v>-2.3692502387599745</v>
      </c>
      <c r="E232" s="43">
        <f t="shared" ca="1" si="79"/>
        <v>16.32211572552459</v>
      </c>
      <c r="F232" s="43">
        <f t="shared" ca="1" si="80"/>
        <v>1.6322115725524591</v>
      </c>
      <c r="G232" s="43">
        <f>IF(A232&lt;&gt;"",IF(A232&lt;Data!$G$11*0.25,$C$13/$G$32,IF(A232&gt;Data!$G$11*0.25,$C$13,$C$13*10)),"")</f>
        <v>1</v>
      </c>
      <c r="H232" s="43">
        <f>IF(A232&lt;&gt;"",IF(Data!$G$9="constant",$C$13,IF(Data!$G$9="squeeze",G232,F232)),"")</f>
        <v>1</v>
      </c>
      <c r="I232" s="38">
        <f ca="1">IF(ISNUMBER(A232),NORMINV(RAND(),0,IF(AND(Data!$G$9="squeeze",A232&lt;Data!$G$11*0.25),$H$32,1)*$C$30*$C$13)*($C$14*$C$12),"")</f>
        <v>2.4814760975371214E-4</v>
      </c>
      <c r="J232" s="42">
        <f ca="1">IFERROR(IF(Data!$C$6="Real",B232,I232+J231+($C$14*$C$12)*(NORMINV(RAND(),$C$15,CHOOSE($G$13,$C$13,F232,G232)))),"")</f>
        <v>1.3493242071208555</v>
      </c>
      <c r="K232" s="88">
        <f>IF(ISNUMBER(A232), IF($G$16="fixed",$G$17,MIN(H232*Data!$C$7*$C$16*0.5,$C$17*Data!$C$7))*$C$12,"")</f>
        <v>8.0000000000000007E-5</v>
      </c>
      <c r="L232" s="42">
        <f t="shared" ca="1" si="104"/>
        <v>1.3493242071208555</v>
      </c>
      <c r="M232" s="44">
        <f t="shared" ca="1" si="105"/>
        <v>1.3493642071208556</v>
      </c>
      <c r="N232" s="44">
        <f t="shared" ca="1" si="106"/>
        <v>1.3492842071208555</v>
      </c>
      <c r="O232" s="108">
        <f t="shared" ca="1" si="81"/>
        <v>-7.5066115575942283E-2</v>
      </c>
      <c r="P232" s="102">
        <f t="shared" ca="1" si="82"/>
        <v>2.7648796005181882</v>
      </c>
      <c r="Q232" s="102">
        <f t="shared" ca="1" si="83"/>
        <v>0.12013538474167593</v>
      </c>
      <c r="R232" s="120">
        <f t="shared" ca="1" si="101"/>
        <v>1</v>
      </c>
      <c r="S232" s="54">
        <f t="shared" ca="1" si="102"/>
        <v>0</v>
      </c>
      <c r="T232" s="5">
        <f t="shared" ca="1" si="84"/>
        <v>1.3475392670087669</v>
      </c>
      <c r="U232" s="152">
        <f t="shared" ca="1" si="85"/>
        <v>1.3500298700511795</v>
      </c>
      <c r="V232" s="152">
        <f t="shared" ca="1" si="86"/>
        <v>1.3461497801954754</v>
      </c>
      <c r="W232" s="153">
        <f t="shared" ca="1" si="87"/>
        <v>0</v>
      </c>
      <c r="X232" s="153">
        <f t="shared" ca="1" si="88"/>
        <v>0</v>
      </c>
      <c r="Y232" s="153">
        <f t="shared" ca="1" si="89"/>
        <v>0</v>
      </c>
      <c r="Z232" s="153">
        <f t="shared" ca="1" si="90"/>
        <v>0</v>
      </c>
      <c r="AA232" s="152" t="str">
        <f t="shared" ca="1" si="91"/>
        <v/>
      </c>
      <c r="AB232" s="152" t="str">
        <f t="shared" ca="1" si="92"/>
        <v/>
      </c>
      <c r="AC232" s="154" t="str">
        <f t="shared" ca="1" si="93"/>
        <v/>
      </c>
      <c r="AD232" s="154" t="str">
        <f t="shared" ca="1" si="94"/>
        <v/>
      </c>
      <c r="AE232" s="3">
        <f t="shared" ca="1" si="95"/>
        <v>0</v>
      </c>
      <c r="AF232" s="3">
        <f t="shared" ca="1" si="96"/>
        <v>0</v>
      </c>
      <c r="AG232" s="3" t="str">
        <f t="shared" ca="1" si="103"/>
        <v>N</v>
      </c>
      <c r="AH232" s="4" t="str">
        <f t="shared" ca="1" si="97"/>
        <v/>
      </c>
      <c r="AI232" s="75">
        <f t="shared" ca="1" si="98"/>
        <v>0</v>
      </c>
      <c r="AJ232" s="75">
        <f t="shared" ca="1" si="99"/>
        <v>0</v>
      </c>
    </row>
    <row r="233" spans="1:36">
      <c r="A233" s="41">
        <f t="shared" si="100"/>
        <v>167</v>
      </c>
      <c r="B233" s="150">
        <f>IF(ISNUMBER(A233),INDEX('MetaTrader Import'!$H$13:$J$5893,TRUNC(((A233-$A$39+1)-1)/3)+1,MOD((A233-$A$39+1)-1,3)+1),"")</f>
        <v>0</v>
      </c>
      <c r="C233" s="43">
        <f t="shared" ca="1" si="77"/>
        <v>16.32211572552459</v>
      </c>
      <c r="D233" s="43">
        <f t="shared" ca="1" si="78"/>
        <v>0.52734464513429113</v>
      </c>
      <c r="E233" s="43">
        <f t="shared" ca="1" si="79"/>
        <v>16.849460370658882</v>
      </c>
      <c r="F233" s="43">
        <f t="shared" ca="1" si="80"/>
        <v>1.6849460370658882</v>
      </c>
      <c r="G233" s="43">
        <f>IF(A233&lt;&gt;"",IF(A233&lt;Data!$G$11*0.25,$C$13/$G$32,IF(A233&gt;Data!$G$11*0.25,$C$13,$C$13*10)),"")</f>
        <v>1</v>
      </c>
      <c r="H233" s="43">
        <f>IF(A233&lt;&gt;"",IF(Data!$G$9="constant",$C$13,IF(Data!$G$9="squeeze",G233,F233)),"")</f>
        <v>1</v>
      </c>
      <c r="I233" s="38">
        <f ca="1">IF(ISNUMBER(A233),NORMINV(RAND(),0,IF(AND(Data!$G$9="squeeze",A233&lt;Data!$G$11*0.25),$H$32,1)*$C$30*$C$13)*($C$14*$C$12),"")</f>
        <v>-3.7585570485000162E-5</v>
      </c>
      <c r="J233" s="42">
        <f ca="1">IFERROR(IF(Data!$C$6="Real",B233,I233+J232+($C$14*$C$12)*(NORMINV(RAND(),$C$15,CHOOSE($G$13,$C$13,F233,G233)))),"")</f>
        <v>1.3493234541648924</v>
      </c>
      <c r="K233" s="88">
        <f>IF(ISNUMBER(A233), IF($G$16="fixed",$G$17,MIN(H233*Data!$C$7*$C$16*0.5,$C$17*Data!$C$7))*$C$12,"")</f>
        <v>8.0000000000000007E-5</v>
      </c>
      <c r="L233" s="42">
        <f t="shared" ca="1" si="104"/>
        <v>1.3493234541648924</v>
      </c>
      <c r="M233" s="44">
        <f t="shared" ca="1" si="105"/>
        <v>1.3493634541648925</v>
      </c>
      <c r="N233" s="44">
        <f t="shared" ca="1" si="106"/>
        <v>1.3492834541648924</v>
      </c>
      <c r="O233" s="108">
        <f t="shared" ca="1" si="81"/>
        <v>-0.16989965226136905</v>
      </c>
      <c r="P233" s="102">
        <f t="shared" ca="1" si="82"/>
        <v>2.766936653381491</v>
      </c>
      <c r="Q233" s="102">
        <f t="shared" ca="1" si="83"/>
        <v>9.6468696106956672E-2</v>
      </c>
      <c r="R233" s="120">
        <f t="shared" ca="1" si="101"/>
        <v>1</v>
      </c>
      <c r="S233" s="54">
        <f t="shared" ca="1" si="102"/>
        <v>0</v>
      </c>
      <c r="T233" s="5">
        <f t="shared" ca="1" si="84"/>
        <v>1.3475392670087669</v>
      </c>
      <c r="U233" s="152">
        <f t="shared" ca="1" si="85"/>
        <v>1.3500298700511795</v>
      </c>
      <c r="V233" s="152">
        <f t="shared" ca="1" si="86"/>
        <v>1.3461497801954754</v>
      </c>
      <c r="W233" s="153">
        <f t="shared" ca="1" si="87"/>
        <v>0</v>
      </c>
      <c r="X233" s="153">
        <f t="shared" ca="1" si="88"/>
        <v>0</v>
      </c>
      <c r="Y233" s="153">
        <f t="shared" ca="1" si="89"/>
        <v>0</v>
      </c>
      <c r="Z233" s="153">
        <f t="shared" ca="1" si="90"/>
        <v>0</v>
      </c>
      <c r="AA233" s="152" t="str">
        <f t="shared" ca="1" si="91"/>
        <v/>
      </c>
      <c r="AB233" s="152" t="str">
        <f t="shared" ca="1" si="92"/>
        <v/>
      </c>
      <c r="AC233" s="154" t="str">
        <f t="shared" ca="1" si="93"/>
        <v/>
      </c>
      <c r="AD233" s="154" t="str">
        <f t="shared" ca="1" si="94"/>
        <v/>
      </c>
      <c r="AE233" s="3">
        <f t="shared" ca="1" si="95"/>
        <v>0</v>
      </c>
      <c r="AF233" s="3">
        <f t="shared" ca="1" si="96"/>
        <v>0</v>
      </c>
      <c r="AG233" s="3" t="str">
        <f t="shared" ca="1" si="103"/>
        <v>N</v>
      </c>
      <c r="AH233" s="4" t="str">
        <f t="shared" ca="1" si="97"/>
        <v/>
      </c>
      <c r="AI233" s="75">
        <f t="shared" ca="1" si="98"/>
        <v>0</v>
      </c>
      <c r="AJ233" s="75">
        <f t="shared" ca="1" si="99"/>
        <v>0</v>
      </c>
    </row>
    <row r="234" spans="1:36">
      <c r="A234" s="41">
        <f t="shared" si="100"/>
        <v>168</v>
      </c>
      <c r="B234" s="150">
        <f>IF(ISNUMBER(A234),INDEX('MetaTrader Import'!$H$13:$J$5893,TRUNC(((A234-$A$39+1)-1)/3)+1,MOD((A234-$A$39+1)-1,3)+1),"")</f>
        <v>0</v>
      </c>
      <c r="C234" s="43">
        <f t="shared" ca="1" si="77"/>
        <v>16.849460370658882</v>
      </c>
      <c r="D234" s="43">
        <f t="shared" ca="1" si="78"/>
        <v>0.74142501310898945</v>
      </c>
      <c r="E234" s="43">
        <f t="shared" ca="1" si="79"/>
        <v>17.590885383767873</v>
      </c>
      <c r="F234" s="43">
        <f t="shared" ca="1" si="80"/>
        <v>1.7590885383767874</v>
      </c>
      <c r="G234" s="43">
        <f>IF(A234&lt;&gt;"",IF(A234&lt;Data!$G$11*0.25,$C$13/$G$32,IF(A234&gt;Data!$G$11*0.25,$C$13,$C$13*10)),"")</f>
        <v>1</v>
      </c>
      <c r="H234" s="43">
        <f>IF(A234&lt;&gt;"",IF(Data!$G$9="constant",$C$13,IF(Data!$G$9="squeeze",G234,F234)),"")</f>
        <v>1</v>
      </c>
      <c r="I234" s="38">
        <f ca="1">IF(ISNUMBER(A234),NORMINV(RAND(),0,IF(AND(Data!$G$9="squeeze",A234&lt;Data!$G$11*0.25),$H$32,1)*$C$30*$C$13)*($C$14*$C$12),"")</f>
        <v>9.8001154637772286E-5</v>
      </c>
      <c r="J234" s="42">
        <f ca="1">IFERROR(IF(Data!$C$6="Real",B234,I234+J233+($C$14*$C$12)*(NORMINV(RAND(),$C$15,CHOOSE($G$13,$C$13,F234,G234)))),"")</f>
        <v>1.3494069709739334</v>
      </c>
      <c r="K234" s="88">
        <f>IF(ISNUMBER(A234), IF($G$16="fixed",$G$17,MIN(H234*Data!$C$7*$C$16*0.5,$C$17*Data!$C$7))*$C$12,"")</f>
        <v>8.0000000000000007E-5</v>
      </c>
      <c r="L234" s="42">
        <f t="shared" ca="1" si="104"/>
        <v>1.3494069709739334</v>
      </c>
      <c r="M234" s="44">
        <f t="shared" ca="1" si="105"/>
        <v>1.3494469709739334</v>
      </c>
      <c r="N234" s="44">
        <f t="shared" ca="1" si="106"/>
        <v>1.3493669709739333</v>
      </c>
      <c r="O234" s="108">
        <f t="shared" ca="1" si="81"/>
        <v>-0.17719777340833931</v>
      </c>
      <c r="P234" s="102">
        <f t="shared" ca="1" si="82"/>
        <v>2.7723373442621462</v>
      </c>
      <c r="Q234" s="102">
        <f t="shared" ca="1" si="83"/>
        <v>7.5738785460907537E-2</v>
      </c>
      <c r="R234" s="120">
        <f t="shared" ca="1" si="101"/>
        <v>1</v>
      </c>
      <c r="S234" s="54">
        <f t="shared" ca="1" si="102"/>
        <v>0</v>
      </c>
      <c r="T234" s="5">
        <f t="shared" ca="1" si="84"/>
        <v>1.3475392670087669</v>
      </c>
      <c r="U234" s="152">
        <f t="shared" ca="1" si="85"/>
        <v>1.3500298700511795</v>
      </c>
      <c r="V234" s="152">
        <f t="shared" ca="1" si="86"/>
        <v>1.3461497801954754</v>
      </c>
      <c r="W234" s="153">
        <f t="shared" ca="1" si="87"/>
        <v>0</v>
      </c>
      <c r="X234" s="153">
        <f t="shared" ca="1" si="88"/>
        <v>0</v>
      </c>
      <c r="Y234" s="153">
        <f t="shared" ca="1" si="89"/>
        <v>0</v>
      </c>
      <c r="Z234" s="153">
        <f t="shared" ca="1" si="90"/>
        <v>0</v>
      </c>
      <c r="AA234" s="152" t="str">
        <f t="shared" ca="1" si="91"/>
        <v/>
      </c>
      <c r="AB234" s="152" t="str">
        <f t="shared" ca="1" si="92"/>
        <v/>
      </c>
      <c r="AC234" s="154" t="str">
        <f t="shared" ca="1" si="93"/>
        <v/>
      </c>
      <c r="AD234" s="154" t="str">
        <f t="shared" ca="1" si="94"/>
        <v/>
      </c>
      <c r="AE234" s="3">
        <f t="shared" ca="1" si="95"/>
        <v>0</v>
      </c>
      <c r="AF234" s="3">
        <f t="shared" ca="1" si="96"/>
        <v>0</v>
      </c>
      <c r="AG234" s="3" t="str">
        <f t="shared" ca="1" si="103"/>
        <v>N</v>
      </c>
      <c r="AH234" s="4" t="str">
        <f t="shared" ca="1" si="97"/>
        <v/>
      </c>
      <c r="AI234" s="75">
        <f t="shared" ca="1" si="98"/>
        <v>0</v>
      </c>
      <c r="AJ234" s="75">
        <f t="shared" ca="1" si="99"/>
        <v>0</v>
      </c>
    </row>
    <row r="235" spans="1:36">
      <c r="A235" s="41">
        <f t="shared" si="100"/>
        <v>169</v>
      </c>
      <c r="B235" s="150">
        <f>IF(ISNUMBER(A235),INDEX('MetaTrader Import'!$H$13:$J$5893,TRUNC(((A235-$A$39+1)-1)/3)+1,MOD((A235-$A$39+1)-1,3)+1),"")</f>
        <v>0</v>
      </c>
      <c r="C235" s="43">
        <f t="shared" ca="1" si="77"/>
        <v>17.590885383767873</v>
      </c>
      <c r="D235" s="43">
        <f t="shared" ca="1" si="78"/>
        <v>2.6217959053368185</v>
      </c>
      <c r="E235" s="43">
        <f t="shared" ca="1" si="79"/>
        <v>20.21268128910469</v>
      </c>
      <c r="F235" s="43">
        <f t="shared" ca="1" si="80"/>
        <v>2.021268128910469</v>
      </c>
      <c r="G235" s="43">
        <f>IF(A235&lt;&gt;"",IF(A235&lt;Data!$G$11*0.25,$C$13/$G$32,IF(A235&gt;Data!$G$11*0.25,$C$13,$C$13*10)),"")</f>
        <v>1</v>
      </c>
      <c r="H235" s="43">
        <f>IF(A235&lt;&gt;"",IF(Data!$G$9="constant",$C$13,IF(Data!$G$9="squeeze",G235,F235)),"")</f>
        <v>1</v>
      </c>
      <c r="I235" s="38">
        <f ca="1">IF(ISNUMBER(A235),NORMINV(RAND(),0,IF(AND(Data!$G$9="squeeze",A235&lt;Data!$G$11*0.25),$H$32,1)*$C$30*$C$13)*($C$14*$C$12),"")</f>
        <v>-7.6272593627121774E-5</v>
      </c>
      <c r="J235" s="42">
        <f ca="1">IFERROR(IF(Data!$C$6="Real",B235,I235+J234+($C$14*$C$12)*(NORMINV(RAND(),$C$15,CHOOSE($G$13,$C$13,F235,G235)))),"")</f>
        <v>1.349521743868429</v>
      </c>
      <c r="K235" s="88">
        <f>IF(ISNUMBER(A235), IF($G$16="fixed",$G$17,MIN(H235*Data!$C$7*$C$16*0.5,$C$17*Data!$C$7))*$C$12,"")</f>
        <v>8.0000000000000007E-5</v>
      </c>
      <c r="L235" s="42">
        <f t="shared" ca="1" si="104"/>
        <v>1.349521743868429</v>
      </c>
      <c r="M235" s="44">
        <f t="shared" ca="1" si="105"/>
        <v>1.3495617438684291</v>
      </c>
      <c r="N235" s="44">
        <f t="shared" ca="1" si="106"/>
        <v>1.349481743868429</v>
      </c>
      <c r="O235" s="108">
        <f t="shared" ca="1" si="81"/>
        <v>-0.21005277545800757</v>
      </c>
      <c r="P235" s="102">
        <f t="shared" ca="1" si="82"/>
        <v>2.7453203795347743</v>
      </c>
      <c r="Q235" s="102">
        <f t="shared" ca="1" si="83"/>
        <v>5.2740890791096874E-2</v>
      </c>
      <c r="R235" s="120">
        <f t="shared" ca="1" si="101"/>
        <v>1</v>
      </c>
      <c r="S235" s="54">
        <f t="shared" ca="1" si="102"/>
        <v>0</v>
      </c>
      <c r="T235" s="5">
        <f t="shared" ca="1" si="84"/>
        <v>1.3475392670087669</v>
      </c>
      <c r="U235" s="152">
        <f t="shared" ca="1" si="85"/>
        <v>1.3500298700511795</v>
      </c>
      <c r="V235" s="152">
        <f t="shared" ca="1" si="86"/>
        <v>1.3461497801954754</v>
      </c>
      <c r="W235" s="153">
        <f t="shared" ca="1" si="87"/>
        <v>0</v>
      </c>
      <c r="X235" s="153">
        <f t="shared" ca="1" si="88"/>
        <v>0</v>
      </c>
      <c r="Y235" s="153">
        <f t="shared" ca="1" si="89"/>
        <v>0</v>
      </c>
      <c r="Z235" s="153">
        <f t="shared" ca="1" si="90"/>
        <v>0</v>
      </c>
      <c r="AA235" s="152" t="str">
        <f t="shared" ca="1" si="91"/>
        <v/>
      </c>
      <c r="AB235" s="152" t="str">
        <f t="shared" ca="1" si="92"/>
        <v/>
      </c>
      <c r="AC235" s="154" t="str">
        <f t="shared" ca="1" si="93"/>
        <v/>
      </c>
      <c r="AD235" s="154" t="str">
        <f t="shared" ca="1" si="94"/>
        <v/>
      </c>
      <c r="AE235" s="3">
        <f t="shared" ca="1" si="95"/>
        <v>0</v>
      </c>
      <c r="AF235" s="3">
        <f t="shared" ca="1" si="96"/>
        <v>0</v>
      </c>
      <c r="AG235" s="3" t="str">
        <f t="shared" ca="1" si="103"/>
        <v>N</v>
      </c>
      <c r="AH235" s="4" t="str">
        <f t="shared" ca="1" si="97"/>
        <v/>
      </c>
      <c r="AI235" s="75">
        <f t="shared" ca="1" si="98"/>
        <v>0</v>
      </c>
      <c r="AJ235" s="75">
        <f t="shared" ca="1" si="99"/>
        <v>0</v>
      </c>
    </row>
    <row r="236" spans="1:36">
      <c r="A236" s="41">
        <f t="shared" si="100"/>
        <v>170</v>
      </c>
      <c r="B236" s="150">
        <f>IF(ISNUMBER(A236),INDEX('MetaTrader Import'!$H$13:$J$5893,TRUNC(((A236-$A$39+1)-1)/3)+1,MOD((A236-$A$39+1)-1,3)+1),"")</f>
        <v>0</v>
      </c>
      <c r="C236" s="43">
        <f t="shared" ca="1" si="77"/>
        <v>20.21268128910469</v>
      </c>
      <c r="D236" s="43">
        <f t="shared" ca="1" si="78"/>
        <v>0.64113929609637266</v>
      </c>
      <c r="E236" s="43">
        <f t="shared" ca="1" si="79"/>
        <v>20.853820585201063</v>
      </c>
      <c r="F236" s="43">
        <f t="shared" ca="1" si="80"/>
        <v>2.0853820585201062</v>
      </c>
      <c r="G236" s="43">
        <f>IF(A236&lt;&gt;"",IF(A236&lt;Data!$G$11*0.25,$C$13/$G$32,IF(A236&gt;Data!$G$11*0.25,$C$13,$C$13*10)),"")</f>
        <v>1</v>
      </c>
      <c r="H236" s="43">
        <f>IF(A236&lt;&gt;"",IF(Data!$G$9="constant",$C$13,IF(Data!$G$9="squeeze",G236,F236)),"")</f>
        <v>1</v>
      </c>
      <c r="I236" s="38">
        <f ca="1">IF(ISNUMBER(A236),NORMINV(RAND(),0,IF(AND(Data!$G$9="squeeze",A236&lt;Data!$G$11*0.25),$H$32,1)*$C$30*$C$13)*($C$14*$C$12),"")</f>
        <v>-1.3382027629654059E-4</v>
      </c>
      <c r="J236" s="42">
        <f ca="1">IFERROR(IF(Data!$C$6="Real",B236,I236+J235+($C$14*$C$12)*(NORMINV(RAND(),$C$15,CHOOSE($G$13,$C$13,F236,G236)))),"")</f>
        <v>1.3496671753102363</v>
      </c>
      <c r="K236" s="88">
        <f>IF(ISNUMBER(A236), IF($G$16="fixed",$G$17,MIN(H236*Data!$C$7*$C$16*0.5,$C$17*Data!$C$7))*$C$12,"")</f>
        <v>8.0000000000000007E-5</v>
      </c>
      <c r="L236" s="42">
        <f t="shared" ca="1" si="104"/>
        <v>1.3496671753102363</v>
      </c>
      <c r="M236" s="44">
        <f t="shared" ca="1" si="105"/>
        <v>1.3497071753102363</v>
      </c>
      <c r="N236" s="44">
        <f t="shared" ca="1" si="106"/>
        <v>1.3496271753102362</v>
      </c>
      <c r="O236" s="108">
        <f t="shared" ca="1" si="81"/>
        <v>-0.25311958277495533</v>
      </c>
      <c r="P236" s="102">
        <f t="shared" ca="1" si="82"/>
        <v>2.6479417321749543</v>
      </c>
      <c r="Q236" s="102">
        <f t="shared" ca="1" si="83"/>
        <v>2.1942360867642226E-2</v>
      </c>
      <c r="R236" s="120">
        <f t="shared" ca="1" si="101"/>
        <v>1</v>
      </c>
      <c r="S236" s="54">
        <f t="shared" ca="1" si="102"/>
        <v>0</v>
      </c>
      <c r="T236" s="5">
        <f t="shared" ca="1" si="84"/>
        <v>1.3475392670087669</v>
      </c>
      <c r="U236" s="152">
        <f t="shared" ca="1" si="85"/>
        <v>1.3500298700511795</v>
      </c>
      <c r="V236" s="152">
        <f t="shared" ca="1" si="86"/>
        <v>1.3461497801954754</v>
      </c>
      <c r="W236" s="153">
        <f t="shared" ca="1" si="87"/>
        <v>0</v>
      </c>
      <c r="X236" s="153">
        <f t="shared" ca="1" si="88"/>
        <v>0</v>
      </c>
      <c r="Y236" s="153">
        <f t="shared" ca="1" si="89"/>
        <v>0</v>
      </c>
      <c r="Z236" s="153">
        <f t="shared" ca="1" si="90"/>
        <v>0</v>
      </c>
      <c r="AA236" s="152" t="str">
        <f t="shared" ca="1" si="91"/>
        <v/>
      </c>
      <c r="AB236" s="152" t="str">
        <f t="shared" ca="1" si="92"/>
        <v/>
      </c>
      <c r="AC236" s="154" t="str">
        <f t="shared" ca="1" si="93"/>
        <v/>
      </c>
      <c r="AD236" s="154" t="str">
        <f t="shared" ca="1" si="94"/>
        <v/>
      </c>
      <c r="AE236" s="3">
        <f t="shared" ca="1" si="95"/>
        <v>0</v>
      </c>
      <c r="AF236" s="3">
        <f t="shared" ca="1" si="96"/>
        <v>0</v>
      </c>
      <c r="AG236" s="3" t="str">
        <f t="shared" ca="1" si="103"/>
        <v>N</v>
      </c>
      <c r="AH236" s="4" t="str">
        <f t="shared" ca="1" si="97"/>
        <v/>
      </c>
      <c r="AI236" s="75">
        <f t="shared" ca="1" si="98"/>
        <v>0</v>
      </c>
      <c r="AJ236" s="75">
        <f t="shared" ca="1" si="99"/>
        <v>0</v>
      </c>
    </row>
    <row r="237" spans="1:36">
      <c r="A237" s="41">
        <f t="shared" si="100"/>
        <v>171</v>
      </c>
      <c r="B237" s="150">
        <f>IF(ISNUMBER(A237),INDEX('MetaTrader Import'!$H$13:$J$5893,TRUNC(((A237-$A$39+1)-1)/3)+1,MOD((A237-$A$39+1)-1,3)+1),"")</f>
        <v>0</v>
      </c>
      <c r="C237" s="43">
        <f t="shared" ca="1" si="77"/>
        <v>20.853820585201063</v>
      </c>
      <c r="D237" s="43">
        <f t="shared" ca="1" si="78"/>
        <v>0.24859090854068899</v>
      </c>
      <c r="E237" s="43">
        <f t="shared" ca="1" si="79"/>
        <v>21.102411493741752</v>
      </c>
      <c r="F237" s="43">
        <f t="shared" ca="1" si="80"/>
        <v>2.1102411493741751</v>
      </c>
      <c r="G237" s="43">
        <f>IF(A237&lt;&gt;"",IF(A237&lt;Data!$G$11*0.25,$C$13/$G$32,IF(A237&gt;Data!$G$11*0.25,$C$13,$C$13*10)),"")</f>
        <v>1</v>
      </c>
      <c r="H237" s="43">
        <f>IF(A237&lt;&gt;"",IF(Data!$G$9="constant",$C$13,IF(Data!$G$9="squeeze",G237,F237)),"")</f>
        <v>1</v>
      </c>
      <c r="I237" s="38">
        <f ca="1">IF(ISNUMBER(A237),NORMINV(RAND(),0,IF(AND(Data!$G$9="squeeze",A237&lt;Data!$G$11*0.25),$H$32,1)*$C$30*$C$13)*($C$14*$C$12),"")</f>
        <v>-1.084275574463529E-4</v>
      </c>
      <c r="J237" s="42">
        <f ca="1">IFERROR(IF(Data!$C$6="Real",B237,I237+J236+($C$14*$C$12)*(NORMINV(RAND(),$C$15,CHOOSE($G$13,$C$13,F237,G237)))),"")</f>
        <v>1.3494602293345366</v>
      </c>
      <c r="K237" s="88">
        <f>IF(ISNUMBER(A237), IF($G$16="fixed",$G$17,MIN(H237*Data!$C$7*$C$16*0.5,$C$17*Data!$C$7))*$C$12,"")</f>
        <v>8.0000000000000007E-5</v>
      </c>
      <c r="L237" s="42">
        <f t="shared" ca="1" si="104"/>
        <v>1.3494602293345366</v>
      </c>
      <c r="M237" s="44">
        <f t="shared" ca="1" si="105"/>
        <v>1.3495002293345366</v>
      </c>
      <c r="N237" s="44">
        <f t="shared" ca="1" si="106"/>
        <v>1.3494202293345365</v>
      </c>
      <c r="O237" s="108">
        <f t="shared" ca="1" si="81"/>
        <v>-0.31681736789953718</v>
      </c>
      <c r="P237" s="102">
        <f t="shared" ca="1" si="82"/>
        <v>2.6207557884543959</v>
      </c>
      <c r="Q237" s="102">
        <f t="shared" ca="1" si="83"/>
        <v>-1.356065925874231E-2</v>
      </c>
      <c r="R237" s="120">
        <f t="shared" ca="1" si="101"/>
        <v>1</v>
      </c>
      <c r="S237" s="54">
        <f t="shared" ca="1" si="102"/>
        <v>0</v>
      </c>
      <c r="T237" s="5">
        <f t="shared" ca="1" si="84"/>
        <v>1.3475392670087669</v>
      </c>
      <c r="U237" s="152">
        <f t="shared" ca="1" si="85"/>
        <v>1.3500298700511795</v>
      </c>
      <c r="V237" s="152">
        <f t="shared" ca="1" si="86"/>
        <v>1.3461497801954754</v>
      </c>
      <c r="W237" s="153">
        <f t="shared" ca="1" si="87"/>
        <v>0</v>
      </c>
      <c r="X237" s="153">
        <f t="shared" ca="1" si="88"/>
        <v>0</v>
      </c>
      <c r="Y237" s="153">
        <f t="shared" ca="1" si="89"/>
        <v>0</v>
      </c>
      <c r="Z237" s="153">
        <f t="shared" ca="1" si="90"/>
        <v>0</v>
      </c>
      <c r="AA237" s="152" t="str">
        <f t="shared" ca="1" si="91"/>
        <v/>
      </c>
      <c r="AB237" s="152" t="str">
        <f t="shared" ca="1" si="92"/>
        <v/>
      </c>
      <c r="AC237" s="154" t="str">
        <f t="shared" ca="1" si="93"/>
        <v/>
      </c>
      <c r="AD237" s="154" t="str">
        <f t="shared" ca="1" si="94"/>
        <v/>
      </c>
      <c r="AE237" s="3">
        <f t="shared" ca="1" si="95"/>
        <v>0</v>
      </c>
      <c r="AF237" s="3">
        <f t="shared" ca="1" si="96"/>
        <v>0</v>
      </c>
      <c r="AG237" s="3" t="str">
        <f t="shared" ca="1" si="103"/>
        <v>N</v>
      </c>
      <c r="AH237" s="4" t="str">
        <f t="shared" ca="1" si="97"/>
        <v/>
      </c>
      <c r="AI237" s="75">
        <f t="shared" ca="1" si="98"/>
        <v>0</v>
      </c>
      <c r="AJ237" s="75">
        <f t="shared" ca="1" si="99"/>
        <v>0</v>
      </c>
    </row>
    <row r="238" spans="1:36">
      <c r="A238" s="41">
        <f t="shared" si="100"/>
        <v>172</v>
      </c>
      <c r="B238" s="150">
        <f>IF(ISNUMBER(A238),INDEX('MetaTrader Import'!$H$13:$J$5893,TRUNC(((A238-$A$39+1)-1)/3)+1,MOD((A238-$A$39+1)-1,3)+1),"")</f>
        <v>0</v>
      </c>
      <c r="C238" s="43">
        <f t="shared" ca="1" si="77"/>
        <v>21.102411493741752</v>
      </c>
      <c r="D238" s="43">
        <f t="shared" ca="1" si="78"/>
        <v>1.3664082929951691</v>
      </c>
      <c r="E238" s="43">
        <f t="shared" ca="1" si="79"/>
        <v>22.468819786736919</v>
      </c>
      <c r="F238" s="43">
        <f t="shared" ca="1" si="80"/>
        <v>2.246881978673692</v>
      </c>
      <c r="G238" s="43">
        <f>IF(A238&lt;&gt;"",IF(A238&lt;Data!$G$11*0.25,$C$13/$G$32,IF(A238&gt;Data!$G$11*0.25,$C$13,$C$13*10)),"")</f>
        <v>1</v>
      </c>
      <c r="H238" s="43">
        <f>IF(A238&lt;&gt;"",IF(Data!$G$9="constant",$C$13,IF(Data!$G$9="squeeze",G238,F238)),"")</f>
        <v>1</v>
      </c>
      <c r="I238" s="38">
        <f ca="1">IF(ISNUMBER(A238),NORMINV(RAND(),0,IF(AND(Data!$G$9="squeeze",A238&lt;Data!$G$11*0.25),$H$32,1)*$C$30*$C$13)*($C$14*$C$12),"")</f>
        <v>1.5063200886149261E-4</v>
      </c>
      <c r="J238" s="42">
        <f ca="1">IFERROR(IF(Data!$C$6="Real",B238,I238+J237+($C$14*$C$12)*(NORMINV(RAND(),$C$15,CHOOSE($G$13,$C$13,F238,G238)))),"")</f>
        <v>1.3495634898847813</v>
      </c>
      <c r="K238" s="88">
        <f>IF(ISNUMBER(A238), IF($G$16="fixed",$G$17,MIN(H238*Data!$C$7*$C$16*0.5,$C$17*Data!$C$7))*$C$12,"")</f>
        <v>8.0000000000000007E-5</v>
      </c>
      <c r="L238" s="42">
        <f t="shared" ca="1" si="104"/>
        <v>1.3495634898847813</v>
      </c>
      <c r="M238" s="44">
        <f t="shared" ca="1" si="105"/>
        <v>1.3496034898847813</v>
      </c>
      <c r="N238" s="44">
        <f t="shared" ca="1" si="106"/>
        <v>1.3495234898847812</v>
      </c>
      <c r="O238" s="108">
        <f t="shared" ca="1" si="81"/>
        <v>-0.2590695947498215</v>
      </c>
      <c r="P238" s="102">
        <f t="shared" ca="1" si="82"/>
        <v>2.5740184592707376</v>
      </c>
      <c r="Q238" s="102">
        <f t="shared" ca="1" si="83"/>
        <v>-4.4600655394555426E-2</v>
      </c>
      <c r="R238" s="120">
        <f t="shared" ca="1" si="101"/>
        <v>1</v>
      </c>
      <c r="S238" s="54">
        <f t="shared" ca="1" si="102"/>
        <v>0</v>
      </c>
      <c r="T238" s="5">
        <f t="shared" ca="1" si="84"/>
        <v>1.3475392670087669</v>
      </c>
      <c r="U238" s="152">
        <f t="shared" ca="1" si="85"/>
        <v>1.3500298700511795</v>
      </c>
      <c r="V238" s="152">
        <f t="shared" ca="1" si="86"/>
        <v>1.3461497801954754</v>
      </c>
      <c r="W238" s="153">
        <f t="shared" ca="1" si="87"/>
        <v>0</v>
      </c>
      <c r="X238" s="153">
        <f t="shared" ca="1" si="88"/>
        <v>0</v>
      </c>
      <c r="Y238" s="153">
        <f t="shared" ca="1" si="89"/>
        <v>0</v>
      </c>
      <c r="Z238" s="153">
        <f t="shared" ca="1" si="90"/>
        <v>0</v>
      </c>
      <c r="AA238" s="152" t="str">
        <f t="shared" ca="1" si="91"/>
        <v/>
      </c>
      <c r="AB238" s="152" t="str">
        <f t="shared" ca="1" si="92"/>
        <v/>
      </c>
      <c r="AC238" s="154" t="str">
        <f t="shared" ca="1" si="93"/>
        <v/>
      </c>
      <c r="AD238" s="154" t="str">
        <f t="shared" ca="1" si="94"/>
        <v/>
      </c>
      <c r="AE238" s="3">
        <f t="shared" ca="1" si="95"/>
        <v>0</v>
      </c>
      <c r="AF238" s="3">
        <f t="shared" ca="1" si="96"/>
        <v>0</v>
      </c>
      <c r="AG238" s="3" t="str">
        <f t="shared" ca="1" si="103"/>
        <v>N</v>
      </c>
      <c r="AH238" s="4" t="str">
        <f t="shared" ca="1" si="97"/>
        <v/>
      </c>
      <c r="AI238" s="75">
        <f t="shared" ca="1" si="98"/>
        <v>0</v>
      </c>
      <c r="AJ238" s="75">
        <f t="shared" ca="1" si="99"/>
        <v>0</v>
      </c>
    </row>
    <row r="239" spans="1:36">
      <c r="A239" s="41">
        <f t="shared" si="100"/>
        <v>173</v>
      </c>
      <c r="B239" s="150">
        <f>IF(ISNUMBER(A239),INDEX('MetaTrader Import'!$H$13:$J$5893,TRUNC(((A239-$A$39+1)-1)/3)+1,MOD((A239-$A$39+1)-1,3)+1),"")</f>
        <v>0</v>
      </c>
      <c r="C239" s="43">
        <f t="shared" ca="1" si="77"/>
        <v>22.468819786736919</v>
      </c>
      <c r="D239" s="43">
        <f t="shared" ca="1" si="78"/>
        <v>6.0530184900531969E-2</v>
      </c>
      <c r="E239" s="43">
        <f t="shared" ca="1" si="79"/>
        <v>22.529349971637451</v>
      </c>
      <c r="F239" s="43">
        <f t="shared" ca="1" si="80"/>
        <v>2.2529349971637451</v>
      </c>
      <c r="G239" s="43">
        <f>IF(A239&lt;&gt;"",IF(A239&lt;Data!$G$11*0.25,$C$13/$G$32,IF(A239&gt;Data!$G$11*0.25,$C$13,$C$13*10)),"")</f>
        <v>1</v>
      </c>
      <c r="H239" s="43">
        <f>IF(A239&lt;&gt;"",IF(Data!$G$9="constant",$C$13,IF(Data!$G$9="squeeze",G239,F239)),"")</f>
        <v>1</v>
      </c>
      <c r="I239" s="38">
        <f ca="1">IF(ISNUMBER(A239),NORMINV(RAND(),0,IF(AND(Data!$G$9="squeeze",A239&lt;Data!$G$11*0.25),$H$32,1)*$C$30*$C$13)*($C$14*$C$12),"")</f>
        <v>6.8326968484716749E-5</v>
      </c>
      <c r="J239" s="42">
        <f ca="1">IFERROR(IF(Data!$C$6="Real",B239,I239+J238+($C$14*$C$12)*(NORMINV(RAND(),$C$15,CHOOSE($G$13,$C$13,F239,G239)))),"")</f>
        <v>1.349260730683679</v>
      </c>
      <c r="K239" s="88">
        <f>IF(ISNUMBER(A239), IF($G$16="fixed",$G$17,MIN(H239*Data!$C$7*$C$16*0.5,$C$17*Data!$C$7))*$C$12,"")</f>
        <v>8.0000000000000007E-5</v>
      </c>
      <c r="L239" s="42">
        <f t="shared" ca="1" si="104"/>
        <v>1.349260730683679</v>
      </c>
      <c r="M239" s="44">
        <f t="shared" ca="1" si="105"/>
        <v>1.3493007306836791</v>
      </c>
      <c r="N239" s="44">
        <f t="shared" ca="1" si="106"/>
        <v>1.349220730683679</v>
      </c>
      <c r="O239" s="108">
        <f t="shared" ca="1" si="81"/>
        <v>-0.19460417765029428</v>
      </c>
      <c r="P239" s="102">
        <f t="shared" ca="1" si="82"/>
        <v>2.3177842299655906</v>
      </c>
      <c r="Q239" s="102">
        <f t="shared" ca="1" si="83"/>
        <v>-6.3801590831786326E-2</v>
      </c>
      <c r="R239" s="120">
        <f t="shared" ca="1" si="101"/>
        <v>1</v>
      </c>
      <c r="S239" s="54">
        <f t="shared" ca="1" si="102"/>
        <v>0</v>
      </c>
      <c r="T239" s="5">
        <f t="shared" ca="1" si="84"/>
        <v>1.3475392670087669</v>
      </c>
      <c r="U239" s="152">
        <f t="shared" ca="1" si="85"/>
        <v>1.3500298700511795</v>
      </c>
      <c r="V239" s="152">
        <f t="shared" ca="1" si="86"/>
        <v>1.3461497801954754</v>
      </c>
      <c r="W239" s="153">
        <f t="shared" ca="1" si="87"/>
        <v>0</v>
      </c>
      <c r="X239" s="153">
        <f t="shared" ca="1" si="88"/>
        <v>0</v>
      </c>
      <c r="Y239" s="153">
        <f t="shared" ca="1" si="89"/>
        <v>0</v>
      </c>
      <c r="Z239" s="153">
        <f t="shared" ca="1" si="90"/>
        <v>0</v>
      </c>
      <c r="AA239" s="152" t="str">
        <f t="shared" ca="1" si="91"/>
        <v/>
      </c>
      <c r="AB239" s="152" t="str">
        <f t="shared" ca="1" si="92"/>
        <v/>
      </c>
      <c r="AC239" s="154" t="str">
        <f t="shared" ca="1" si="93"/>
        <v/>
      </c>
      <c r="AD239" s="154" t="str">
        <f t="shared" ca="1" si="94"/>
        <v/>
      </c>
      <c r="AE239" s="3">
        <f t="shared" ca="1" si="95"/>
        <v>0</v>
      </c>
      <c r="AF239" s="3">
        <f t="shared" ca="1" si="96"/>
        <v>0</v>
      </c>
      <c r="AG239" s="3" t="str">
        <f t="shared" ca="1" si="103"/>
        <v>N</v>
      </c>
      <c r="AH239" s="4" t="str">
        <f t="shared" ca="1" si="97"/>
        <v/>
      </c>
      <c r="AI239" s="75">
        <f t="shared" ca="1" si="98"/>
        <v>0</v>
      </c>
      <c r="AJ239" s="75">
        <f t="shared" ca="1" si="99"/>
        <v>0</v>
      </c>
    </row>
    <row r="240" spans="1:36">
      <c r="A240" s="41">
        <f t="shared" si="100"/>
        <v>174</v>
      </c>
      <c r="B240" s="150">
        <f>IF(ISNUMBER(A240),INDEX('MetaTrader Import'!$H$13:$J$5893,TRUNC(((A240-$A$39+1)-1)/3)+1,MOD((A240-$A$39+1)-1,3)+1),"")</f>
        <v>0</v>
      </c>
      <c r="C240" s="43">
        <f t="shared" ca="1" si="77"/>
        <v>22.529349971637451</v>
      </c>
      <c r="D240" s="43">
        <f t="shared" ca="1" si="78"/>
        <v>2.4384869803328595</v>
      </c>
      <c r="E240" s="43">
        <f t="shared" ca="1" si="79"/>
        <v>24.967836951970312</v>
      </c>
      <c r="F240" s="43">
        <f t="shared" ca="1" si="80"/>
        <v>2.4967836951970312</v>
      </c>
      <c r="G240" s="43">
        <f>IF(A240&lt;&gt;"",IF(A240&lt;Data!$G$11*0.25,$C$13/$G$32,IF(A240&gt;Data!$G$11*0.25,$C$13,$C$13*10)),"")</f>
        <v>1</v>
      </c>
      <c r="H240" s="43">
        <f>IF(A240&lt;&gt;"",IF(Data!$G$9="constant",$C$13,IF(Data!$G$9="squeeze",G240,F240)),"")</f>
        <v>1</v>
      </c>
      <c r="I240" s="38">
        <f ca="1">IF(ISNUMBER(A240),NORMINV(RAND(),0,IF(AND(Data!$G$9="squeeze",A240&lt;Data!$G$11*0.25),$H$32,1)*$C$30*$C$13)*($C$14*$C$12),"")</f>
        <v>-8.779245335414651E-6</v>
      </c>
      <c r="J240" s="42">
        <f ca="1">IFERROR(IF(Data!$C$6="Real",B240,I240+J239+($C$14*$C$12)*(NORMINV(RAND(),$C$15,CHOOSE($G$13,$C$13,F240,G240)))),"")</f>
        <v>1.3493942480338301</v>
      </c>
      <c r="K240" s="88">
        <f>IF(ISNUMBER(A240), IF($G$16="fixed",$G$17,MIN(H240*Data!$C$7*$C$16*0.5,$C$17*Data!$C$7))*$C$12,"")</f>
        <v>8.0000000000000007E-5</v>
      </c>
      <c r="L240" s="42">
        <f t="shared" ca="1" si="104"/>
        <v>1.3493942480338301</v>
      </c>
      <c r="M240" s="44">
        <f t="shared" ca="1" si="105"/>
        <v>1.3494342480338302</v>
      </c>
      <c r="N240" s="44">
        <f t="shared" ca="1" si="106"/>
        <v>1.3493542480338301</v>
      </c>
      <c r="O240" s="108">
        <f t="shared" ca="1" si="81"/>
        <v>-0.15241975157004317</v>
      </c>
      <c r="P240" s="102">
        <f t="shared" ca="1" si="82"/>
        <v>2.2413772815613702</v>
      </c>
      <c r="Q240" s="102">
        <f t="shared" ca="1" si="83"/>
        <v>-7.8578843896421072E-2</v>
      </c>
      <c r="R240" s="120">
        <f t="shared" ca="1" si="101"/>
        <v>1</v>
      </c>
      <c r="S240" s="54">
        <f t="shared" ca="1" si="102"/>
        <v>0</v>
      </c>
      <c r="T240" s="5">
        <f t="shared" ca="1" si="84"/>
        <v>1.3475392670087669</v>
      </c>
      <c r="U240" s="152">
        <f t="shared" ca="1" si="85"/>
        <v>1.3500298700511795</v>
      </c>
      <c r="V240" s="152">
        <f t="shared" ca="1" si="86"/>
        <v>1.3461497801954754</v>
      </c>
      <c r="W240" s="153">
        <f t="shared" ca="1" si="87"/>
        <v>0</v>
      </c>
      <c r="X240" s="153">
        <f t="shared" ca="1" si="88"/>
        <v>0</v>
      </c>
      <c r="Y240" s="153">
        <f t="shared" ca="1" si="89"/>
        <v>0</v>
      </c>
      <c r="Z240" s="153">
        <f t="shared" ca="1" si="90"/>
        <v>0</v>
      </c>
      <c r="AA240" s="152" t="str">
        <f t="shared" ca="1" si="91"/>
        <v/>
      </c>
      <c r="AB240" s="152" t="str">
        <f t="shared" ca="1" si="92"/>
        <v/>
      </c>
      <c r="AC240" s="154" t="str">
        <f t="shared" ca="1" si="93"/>
        <v/>
      </c>
      <c r="AD240" s="154" t="str">
        <f t="shared" ca="1" si="94"/>
        <v/>
      </c>
      <c r="AE240" s="3">
        <f t="shared" ca="1" si="95"/>
        <v>0</v>
      </c>
      <c r="AF240" s="3">
        <f t="shared" ca="1" si="96"/>
        <v>0</v>
      </c>
      <c r="AG240" s="3" t="str">
        <f t="shared" ca="1" si="103"/>
        <v>N</v>
      </c>
      <c r="AH240" s="4" t="str">
        <f t="shared" ca="1" si="97"/>
        <v/>
      </c>
      <c r="AI240" s="75">
        <f t="shared" ca="1" si="98"/>
        <v>0</v>
      </c>
      <c r="AJ240" s="75">
        <f t="shared" ca="1" si="99"/>
        <v>0</v>
      </c>
    </row>
    <row r="241" spans="1:36">
      <c r="A241" s="41">
        <f t="shared" si="100"/>
        <v>175</v>
      </c>
      <c r="B241" s="150">
        <f>IF(ISNUMBER(A241),INDEX('MetaTrader Import'!$H$13:$J$5893,TRUNC(((A241-$A$39+1)-1)/3)+1,MOD((A241-$A$39+1)-1,3)+1),"")</f>
        <v>0</v>
      </c>
      <c r="C241" s="43">
        <f t="shared" ca="1" si="77"/>
        <v>24.967836951970312</v>
      </c>
      <c r="D241" s="43">
        <f t="shared" ca="1" si="78"/>
        <v>0.18178351822479261</v>
      </c>
      <c r="E241" s="43">
        <f t="shared" ca="1" si="79"/>
        <v>25.149620470195106</v>
      </c>
      <c r="F241" s="43">
        <f t="shared" ca="1" si="80"/>
        <v>2.5149620470195106</v>
      </c>
      <c r="G241" s="43">
        <f>IF(A241&lt;&gt;"",IF(A241&lt;Data!$G$11*0.25,$C$13/$G$32,IF(A241&gt;Data!$G$11*0.25,$C$13,$C$13*10)),"")</f>
        <v>1</v>
      </c>
      <c r="H241" s="43">
        <f>IF(A241&lt;&gt;"",IF(Data!$G$9="constant",$C$13,IF(Data!$G$9="squeeze",G241,F241)),"")</f>
        <v>1</v>
      </c>
      <c r="I241" s="38">
        <f ca="1">IF(ISNUMBER(A241),NORMINV(RAND(),0,IF(AND(Data!$G$9="squeeze",A241&lt;Data!$G$11*0.25),$H$32,1)*$C$30*$C$13)*($C$14*$C$12),"")</f>
        <v>4.7026345901268064E-5</v>
      </c>
      <c r="J241" s="42">
        <f ca="1">IFERROR(IF(Data!$C$6="Real",B241,I241+J240+($C$14*$C$12)*(NORMINV(RAND(),$C$15,CHOOSE($G$13,$C$13,F241,G241)))),"")</f>
        <v>1.3491856459884721</v>
      </c>
      <c r="K241" s="88">
        <f>IF(ISNUMBER(A241), IF($G$16="fixed",$G$17,MIN(H241*Data!$C$7*$C$16*0.5,$C$17*Data!$C$7))*$C$12,"")</f>
        <v>8.0000000000000007E-5</v>
      </c>
      <c r="L241" s="42">
        <f t="shared" ca="1" si="104"/>
        <v>1.3491856459884721</v>
      </c>
      <c r="M241" s="44">
        <f t="shared" ca="1" si="105"/>
        <v>1.3492256459884722</v>
      </c>
      <c r="N241" s="44">
        <f t="shared" ca="1" si="106"/>
        <v>1.3491456459884721</v>
      </c>
      <c r="O241" s="108">
        <f t="shared" ca="1" si="81"/>
        <v>-0.12805673320273206</v>
      </c>
      <c r="P241" s="102">
        <f t="shared" ca="1" si="82"/>
        <v>2.1527075425658264</v>
      </c>
      <c r="Q241" s="102">
        <f t="shared" ca="1" si="83"/>
        <v>-8.7577499331275996E-2</v>
      </c>
      <c r="R241" s="120">
        <f t="shared" ca="1" si="101"/>
        <v>1</v>
      </c>
      <c r="S241" s="54">
        <f t="shared" ca="1" si="102"/>
        <v>0</v>
      </c>
      <c r="T241" s="5">
        <f t="shared" ca="1" si="84"/>
        <v>1.3475392670087669</v>
      </c>
      <c r="U241" s="152">
        <f t="shared" ca="1" si="85"/>
        <v>1.3500298700511795</v>
      </c>
      <c r="V241" s="152">
        <f t="shared" ca="1" si="86"/>
        <v>1.3461497801954754</v>
      </c>
      <c r="W241" s="153">
        <f t="shared" ca="1" si="87"/>
        <v>0</v>
      </c>
      <c r="X241" s="153">
        <f t="shared" ca="1" si="88"/>
        <v>0</v>
      </c>
      <c r="Y241" s="153">
        <f t="shared" ca="1" si="89"/>
        <v>0</v>
      </c>
      <c r="Z241" s="153">
        <f t="shared" ca="1" si="90"/>
        <v>0</v>
      </c>
      <c r="AA241" s="152" t="str">
        <f t="shared" ca="1" si="91"/>
        <v/>
      </c>
      <c r="AB241" s="152" t="str">
        <f t="shared" ca="1" si="92"/>
        <v/>
      </c>
      <c r="AC241" s="154" t="str">
        <f t="shared" ca="1" si="93"/>
        <v/>
      </c>
      <c r="AD241" s="154" t="str">
        <f t="shared" ca="1" si="94"/>
        <v/>
      </c>
      <c r="AE241" s="3">
        <f t="shared" ca="1" si="95"/>
        <v>0</v>
      </c>
      <c r="AF241" s="3">
        <f t="shared" ca="1" si="96"/>
        <v>0</v>
      </c>
      <c r="AG241" s="3" t="str">
        <f t="shared" ca="1" si="103"/>
        <v>N</v>
      </c>
      <c r="AH241" s="4" t="str">
        <f t="shared" ca="1" si="97"/>
        <v/>
      </c>
      <c r="AI241" s="75">
        <f t="shared" ca="1" si="98"/>
        <v>0</v>
      </c>
      <c r="AJ241" s="75">
        <f t="shared" ca="1" si="99"/>
        <v>0</v>
      </c>
    </row>
    <row r="242" spans="1:36">
      <c r="A242" s="41">
        <f t="shared" si="100"/>
        <v>176</v>
      </c>
      <c r="B242" s="150">
        <f>IF(ISNUMBER(A242),INDEX('MetaTrader Import'!$H$13:$J$5893,TRUNC(((A242-$A$39+1)-1)/3)+1,MOD((A242-$A$39+1)-1,3)+1),"")</f>
        <v>0</v>
      </c>
      <c r="C242" s="43">
        <f t="shared" ca="1" si="77"/>
        <v>25.149620470195106</v>
      </c>
      <c r="D242" s="43">
        <f t="shared" ca="1" si="78"/>
        <v>3.0696876135926754E-2</v>
      </c>
      <c r="E242" s="43">
        <f t="shared" ca="1" si="79"/>
        <v>25.180317346331034</v>
      </c>
      <c r="F242" s="43">
        <f t="shared" ca="1" si="80"/>
        <v>2.5180317346331034</v>
      </c>
      <c r="G242" s="43">
        <f>IF(A242&lt;&gt;"",IF(A242&lt;Data!$G$11*0.25,$C$13/$G$32,IF(A242&gt;Data!$G$11*0.25,$C$13,$C$13*10)),"")</f>
        <v>1</v>
      </c>
      <c r="H242" s="43">
        <f>IF(A242&lt;&gt;"",IF(Data!$G$9="constant",$C$13,IF(Data!$G$9="squeeze",G242,F242)),"")</f>
        <v>1</v>
      </c>
      <c r="I242" s="38">
        <f ca="1">IF(ISNUMBER(A242),NORMINV(RAND(),0,IF(AND(Data!$G$9="squeeze",A242&lt;Data!$G$11*0.25),$H$32,1)*$C$30*$C$13)*($C$14*$C$12),"")</f>
        <v>-8.5852552004427903E-5</v>
      </c>
      <c r="J242" s="42">
        <f ca="1">IFERROR(IF(Data!$C$6="Real",B242,I242+J241+($C$14*$C$12)*(NORMINV(RAND(),$C$15,CHOOSE($G$13,$C$13,F242,G242)))),"")</f>
        <v>1.3491569344076515</v>
      </c>
      <c r="K242" s="88">
        <f>IF(ISNUMBER(A242), IF($G$16="fixed",$G$17,MIN(H242*Data!$C$7*$C$16*0.5,$C$17*Data!$C$7))*$C$12,"")</f>
        <v>8.0000000000000007E-5</v>
      </c>
      <c r="L242" s="42">
        <f t="shared" ca="1" si="104"/>
        <v>1.3491569344076515</v>
      </c>
      <c r="M242" s="44">
        <f t="shared" ca="1" si="105"/>
        <v>1.3491969344076515</v>
      </c>
      <c r="N242" s="44">
        <f t="shared" ca="1" si="106"/>
        <v>1.3491169344076515</v>
      </c>
      <c r="O242" s="108">
        <f t="shared" ca="1" si="81"/>
        <v>-8.1217365627447469E-2</v>
      </c>
      <c r="P242" s="102">
        <f t="shared" ca="1" si="82"/>
        <v>1.952744355962402</v>
      </c>
      <c r="Q242" s="102">
        <f t="shared" ca="1" si="83"/>
        <v>-9.2615190135042769E-2</v>
      </c>
      <c r="R242" s="120">
        <f t="shared" ca="1" si="101"/>
        <v>1</v>
      </c>
      <c r="S242" s="54">
        <f t="shared" ca="1" si="102"/>
        <v>0</v>
      </c>
      <c r="T242" s="5">
        <f t="shared" ca="1" si="84"/>
        <v>1.3475392670087669</v>
      </c>
      <c r="U242" s="152">
        <f t="shared" ca="1" si="85"/>
        <v>1.3500298700511795</v>
      </c>
      <c r="V242" s="152">
        <f t="shared" ca="1" si="86"/>
        <v>1.3461497801954754</v>
      </c>
      <c r="W242" s="153">
        <f t="shared" ca="1" si="87"/>
        <v>0</v>
      </c>
      <c r="X242" s="153">
        <f t="shared" ca="1" si="88"/>
        <v>0</v>
      </c>
      <c r="Y242" s="153">
        <f t="shared" ca="1" si="89"/>
        <v>0</v>
      </c>
      <c r="Z242" s="153">
        <f t="shared" ca="1" si="90"/>
        <v>0</v>
      </c>
      <c r="AA242" s="152" t="str">
        <f t="shared" ca="1" si="91"/>
        <v/>
      </c>
      <c r="AB242" s="152" t="str">
        <f t="shared" ca="1" si="92"/>
        <v/>
      </c>
      <c r="AC242" s="154" t="str">
        <f t="shared" ca="1" si="93"/>
        <v/>
      </c>
      <c r="AD242" s="154" t="str">
        <f t="shared" ca="1" si="94"/>
        <v/>
      </c>
      <c r="AE242" s="3">
        <f t="shared" ca="1" si="95"/>
        <v>0</v>
      </c>
      <c r="AF242" s="3">
        <f t="shared" ca="1" si="96"/>
        <v>0</v>
      </c>
      <c r="AG242" s="3" t="str">
        <f t="shared" ca="1" si="103"/>
        <v>N</v>
      </c>
      <c r="AH242" s="4" t="str">
        <f t="shared" ca="1" si="97"/>
        <v/>
      </c>
      <c r="AI242" s="75">
        <f t="shared" ca="1" si="98"/>
        <v>0</v>
      </c>
      <c r="AJ242" s="75">
        <f t="shared" ca="1" si="99"/>
        <v>0</v>
      </c>
    </row>
    <row r="243" spans="1:36">
      <c r="A243" s="41">
        <f t="shared" si="100"/>
        <v>177</v>
      </c>
      <c r="B243" s="150">
        <f>IF(ISNUMBER(A243),INDEX('MetaTrader Import'!$H$13:$J$5893,TRUNC(((A243-$A$39+1)-1)/3)+1,MOD((A243-$A$39+1)-1,3)+1),"")</f>
        <v>0</v>
      </c>
      <c r="C243" s="43">
        <f t="shared" ca="1" si="77"/>
        <v>25.180317346331034</v>
      </c>
      <c r="D243" s="43">
        <f t="shared" ca="1" si="78"/>
        <v>2.0862727440281725E-3</v>
      </c>
      <c r="E243" s="43">
        <f t="shared" ca="1" si="79"/>
        <v>25.18240361907506</v>
      </c>
      <c r="F243" s="43">
        <f t="shared" ca="1" si="80"/>
        <v>2.5182403619075062</v>
      </c>
      <c r="G243" s="43">
        <f>IF(A243&lt;&gt;"",IF(A243&lt;Data!$G$11*0.25,$C$13/$G$32,IF(A243&gt;Data!$G$11*0.25,$C$13,$C$13*10)),"")</f>
        <v>1</v>
      </c>
      <c r="H243" s="43">
        <f>IF(A243&lt;&gt;"",IF(Data!$G$9="constant",$C$13,IF(Data!$G$9="squeeze",G243,F243)),"")</f>
        <v>1</v>
      </c>
      <c r="I243" s="38">
        <f ca="1">IF(ISNUMBER(A243),NORMINV(RAND(),0,IF(AND(Data!$G$9="squeeze",A243&lt;Data!$G$11*0.25),$H$32,1)*$C$30*$C$13)*($C$14*$C$12),"")</f>
        <v>7.5943964125116161E-6</v>
      </c>
      <c r="J243" s="42">
        <f ca="1">IFERROR(IF(Data!$C$6="Real",B243,I243+J242+($C$14*$C$12)*(NORMINV(RAND(),$C$15,CHOOSE($G$13,$C$13,F243,G243)))),"")</f>
        <v>1.3490385769559283</v>
      </c>
      <c r="K243" s="88">
        <f>IF(ISNUMBER(A243), IF($G$16="fixed",$G$17,MIN(H243*Data!$C$7*$C$16*0.5,$C$17*Data!$C$7))*$C$12,"")</f>
        <v>8.0000000000000007E-5</v>
      </c>
      <c r="L243" s="42">
        <f t="shared" ca="1" si="104"/>
        <v>1.3490385769559283</v>
      </c>
      <c r="M243" s="44">
        <f t="shared" ca="1" si="105"/>
        <v>1.3490785769559284</v>
      </c>
      <c r="N243" s="44">
        <f t="shared" ca="1" si="106"/>
        <v>1.3489985769559283</v>
      </c>
      <c r="O243" s="108">
        <f t="shared" ca="1" si="81"/>
        <v>-7.4007027509410364E-2</v>
      </c>
      <c r="P243" s="102">
        <f t="shared" ca="1" si="82"/>
        <v>1.920060647309304</v>
      </c>
      <c r="Q243" s="102">
        <f t="shared" ca="1" si="83"/>
        <v>-9.1423025933744961E-2</v>
      </c>
      <c r="R243" s="120">
        <f t="shared" ca="1" si="101"/>
        <v>1</v>
      </c>
      <c r="S243" s="54">
        <f t="shared" ca="1" si="102"/>
        <v>0</v>
      </c>
      <c r="T243" s="5">
        <f t="shared" ca="1" si="84"/>
        <v>1.3475392670087669</v>
      </c>
      <c r="U243" s="152">
        <f t="shared" ca="1" si="85"/>
        <v>1.3500298700511795</v>
      </c>
      <c r="V243" s="152">
        <f t="shared" ca="1" si="86"/>
        <v>1.3461497801954754</v>
      </c>
      <c r="W243" s="153">
        <f t="shared" ca="1" si="87"/>
        <v>0</v>
      </c>
      <c r="X243" s="153">
        <f t="shared" ca="1" si="88"/>
        <v>0</v>
      </c>
      <c r="Y243" s="153">
        <f t="shared" ca="1" si="89"/>
        <v>0</v>
      </c>
      <c r="Z243" s="153">
        <f t="shared" ca="1" si="90"/>
        <v>0</v>
      </c>
      <c r="AA243" s="152" t="str">
        <f t="shared" ca="1" si="91"/>
        <v/>
      </c>
      <c r="AB243" s="152" t="str">
        <f t="shared" ca="1" si="92"/>
        <v/>
      </c>
      <c r="AC243" s="154" t="str">
        <f t="shared" ca="1" si="93"/>
        <v/>
      </c>
      <c r="AD243" s="154" t="str">
        <f t="shared" ca="1" si="94"/>
        <v/>
      </c>
      <c r="AE243" s="3">
        <f t="shared" ca="1" si="95"/>
        <v>0</v>
      </c>
      <c r="AF243" s="3">
        <f t="shared" ca="1" si="96"/>
        <v>0</v>
      </c>
      <c r="AG243" s="3" t="str">
        <f t="shared" ca="1" si="103"/>
        <v>N</v>
      </c>
      <c r="AH243" s="4" t="str">
        <f t="shared" ca="1" si="97"/>
        <v/>
      </c>
      <c r="AI243" s="75">
        <f t="shared" ca="1" si="98"/>
        <v>0</v>
      </c>
      <c r="AJ243" s="75">
        <f t="shared" ca="1" si="99"/>
        <v>0</v>
      </c>
    </row>
    <row r="244" spans="1:36">
      <c r="A244" s="41">
        <f t="shared" si="100"/>
        <v>178</v>
      </c>
      <c r="B244" s="150">
        <f>IF(ISNUMBER(A244),INDEX('MetaTrader Import'!$H$13:$J$5893,TRUNC(((A244-$A$39+1)-1)/3)+1,MOD((A244-$A$39+1)-1,3)+1),"")</f>
        <v>0</v>
      </c>
      <c r="C244" s="43">
        <f t="shared" ca="1" si="77"/>
        <v>25.18240361907506</v>
      </c>
      <c r="D244" s="43">
        <f t="shared" ca="1" si="78"/>
        <v>7.1763656996193692E-2</v>
      </c>
      <c r="E244" s="43">
        <f t="shared" ca="1" si="79"/>
        <v>25.254167276071254</v>
      </c>
      <c r="F244" s="43">
        <f t="shared" ca="1" si="80"/>
        <v>2.5254167276071255</v>
      </c>
      <c r="G244" s="43">
        <f>IF(A244&lt;&gt;"",IF(A244&lt;Data!$G$11*0.25,$C$13/$G$32,IF(A244&gt;Data!$G$11*0.25,$C$13,$C$13*10)),"")</f>
        <v>1</v>
      </c>
      <c r="H244" s="43">
        <f>IF(A244&lt;&gt;"",IF(Data!$G$9="constant",$C$13,IF(Data!$G$9="squeeze",G244,F244)),"")</f>
        <v>1</v>
      </c>
      <c r="I244" s="38">
        <f ca="1">IF(ISNUMBER(A244),NORMINV(RAND(),0,IF(AND(Data!$G$9="squeeze",A244&lt;Data!$G$11*0.25),$H$32,1)*$C$30*$C$13)*($C$14*$C$12),"")</f>
        <v>8.7494105137281476E-5</v>
      </c>
      <c r="J244" s="42">
        <f ca="1">IFERROR(IF(Data!$C$6="Real",B244,I244+J243+($C$14*$C$12)*(NORMINV(RAND(),$C$15,CHOOSE($G$13,$C$13,F244,G244)))),"")</f>
        <v>1.3492610558345171</v>
      </c>
      <c r="K244" s="88">
        <f>IF(ISNUMBER(A244), IF($G$16="fixed",$G$17,MIN(H244*Data!$C$7*$C$16*0.5,$C$17*Data!$C$7))*$C$12,"")</f>
        <v>8.0000000000000007E-5</v>
      </c>
      <c r="L244" s="42">
        <f t="shared" ca="1" si="104"/>
        <v>1.3492610558345171</v>
      </c>
      <c r="M244" s="44">
        <f t="shared" ca="1" si="105"/>
        <v>1.3493010558345171</v>
      </c>
      <c r="N244" s="44">
        <f t="shared" ca="1" si="106"/>
        <v>1.349221055834517</v>
      </c>
      <c r="O244" s="108">
        <f t="shared" ca="1" si="81"/>
        <v>-4.8644818448898404E-2</v>
      </c>
      <c r="P244" s="102">
        <f t="shared" ca="1" si="82"/>
        <v>1.8804820769995347</v>
      </c>
      <c r="Q244" s="102">
        <f t="shared" ca="1" si="83"/>
        <v>-9.0691114357162123E-2</v>
      </c>
      <c r="R244" s="120">
        <f t="shared" ca="1" si="101"/>
        <v>1</v>
      </c>
      <c r="S244" s="54">
        <f t="shared" ca="1" si="102"/>
        <v>0</v>
      </c>
      <c r="T244" s="5">
        <f t="shared" ca="1" si="84"/>
        <v>1.3475392670087669</v>
      </c>
      <c r="U244" s="152">
        <f t="shared" ca="1" si="85"/>
        <v>1.3500298700511795</v>
      </c>
      <c r="V244" s="152">
        <f t="shared" ca="1" si="86"/>
        <v>1.3461497801954754</v>
      </c>
      <c r="W244" s="153">
        <f t="shared" ca="1" si="87"/>
        <v>0</v>
      </c>
      <c r="X244" s="153">
        <f t="shared" ca="1" si="88"/>
        <v>0</v>
      </c>
      <c r="Y244" s="153">
        <f t="shared" ca="1" si="89"/>
        <v>0</v>
      </c>
      <c r="Z244" s="153">
        <f t="shared" ca="1" si="90"/>
        <v>0</v>
      </c>
      <c r="AA244" s="152" t="str">
        <f t="shared" ca="1" si="91"/>
        <v/>
      </c>
      <c r="AB244" s="152" t="str">
        <f t="shared" ca="1" si="92"/>
        <v/>
      </c>
      <c r="AC244" s="154" t="str">
        <f t="shared" ca="1" si="93"/>
        <v/>
      </c>
      <c r="AD244" s="154" t="str">
        <f t="shared" ca="1" si="94"/>
        <v/>
      </c>
      <c r="AE244" s="3">
        <f t="shared" ca="1" si="95"/>
        <v>0</v>
      </c>
      <c r="AF244" s="3">
        <f t="shared" ca="1" si="96"/>
        <v>0</v>
      </c>
      <c r="AG244" s="3" t="str">
        <f t="shared" ca="1" si="103"/>
        <v>N</v>
      </c>
      <c r="AH244" s="4" t="str">
        <f t="shared" ca="1" si="97"/>
        <v/>
      </c>
      <c r="AI244" s="75">
        <f t="shared" ca="1" si="98"/>
        <v>0</v>
      </c>
      <c r="AJ244" s="75">
        <f t="shared" ca="1" si="99"/>
        <v>0</v>
      </c>
    </row>
    <row r="245" spans="1:36">
      <c r="A245" s="41">
        <f t="shared" si="100"/>
        <v>179</v>
      </c>
      <c r="B245" s="150">
        <f>IF(ISNUMBER(A245),INDEX('MetaTrader Import'!$H$13:$J$5893,TRUNC(((A245-$A$39+1)-1)/3)+1,MOD((A245-$A$39+1)-1,3)+1),"")</f>
        <v>0</v>
      </c>
      <c r="C245" s="43">
        <f t="shared" ca="1" si="77"/>
        <v>25.254167276071254</v>
      </c>
      <c r="D245" s="43">
        <f t="shared" ca="1" si="78"/>
        <v>-1.4263950890459174</v>
      </c>
      <c r="E245" s="43">
        <f t="shared" ca="1" si="79"/>
        <v>23.827772187025335</v>
      </c>
      <c r="F245" s="43">
        <f t="shared" ca="1" si="80"/>
        <v>2.3827772187025333</v>
      </c>
      <c r="G245" s="43">
        <f>IF(A245&lt;&gt;"",IF(A245&lt;Data!$G$11*0.25,$C$13/$G$32,IF(A245&gt;Data!$G$11*0.25,$C$13,$C$13*10)),"")</f>
        <v>1</v>
      </c>
      <c r="H245" s="43">
        <f>IF(A245&lt;&gt;"",IF(Data!$G$9="constant",$C$13,IF(Data!$G$9="squeeze",G245,F245)),"")</f>
        <v>1</v>
      </c>
      <c r="I245" s="38">
        <f ca="1">IF(ISNUMBER(A245),NORMINV(RAND(),0,IF(AND(Data!$G$9="squeeze",A245&lt;Data!$G$11*0.25),$H$32,1)*$C$30*$C$13)*($C$14*$C$12),"")</f>
        <v>-3.9102892484960982E-5</v>
      </c>
      <c r="J245" s="42">
        <f ca="1">IFERROR(IF(Data!$C$6="Real",B245,I245+J244+($C$14*$C$12)*(NORMINV(RAND(),$C$15,CHOOSE($G$13,$C$13,F245,G245)))),"")</f>
        <v>1.3493340355797021</v>
      </c>
      <c r="K245" s="88">
        <f>IF(ISNUMBER(A245), IF($G$16="fixed",$G$17,MIN(H245*Data!$C$7*$C$16*0.5,$C$17*Data!$C$7))*$C$12,"")</f>
        <v>8.0000000000000007E-5</v>
      </c>
      <c r="L245" s="42">
        <f t="shared" ca="1" si="104"/>
        <v>1.3493340355797021</v>
      </c>
      <c r="M245" s="44">
        <f t="shared" ca="1" si="105"/>
        <v>1.3493740355797021</v>
      </c>
      <c r="N245" s="44">
        <f t="shared" ca="1" si="106"/>
        <v>1.3492940355797021</v>
      </c>
      <c r="O245" s="108">
        <f t="shared" ca="1" si="81"/>
        <v>-8.3539386950389927E-2</v>
      </c>
      <c r="P245" s="102">
        <f t="shared" ca="1" si="82"/>
        <v>1.8422060139148433</v>
      </c>
      <c r="Q245" s="102">
        <f t="shared" ca="1" si="83"/>
        <v>-8.6856354312312645E-2</v>
      </c>
      <c r="R245" s="120">
        <f t="shared" ca="1" si="101"/>
        <v>1</v>
      </c>
      <c r="S245" s="54">
        <f t="shared" ca="1" si="102"/>
        <v>0</v>
      </c>
      <c r="T245" s="5">
        <f t="shared" ca="1" si="84"/>
        <v>1.3475392670087669</v>
      </c>
      <c r="U245" s="152">
        <f t="shared" ca="1" si="85"/>
        <v>1.3500298700511795</v>
      </c>
      <c r="V245" s="152">
        <f t="shared" ca="1" si="86"/>
        <v>1.3461497801954754</v>
      </c>
      <c r="W245" s="153">
        <f t="shared" ca="1" si="87"/>
        <v>0</v>
      </c>
      <c r="X245" s="153">
        <f t="shared" ca="1" si="88"/>
        <v>0</v>
      </c>
      <c r="Y245" s="153">
        <f t="shared" ca="1" si="89"/>
        <v>0</v>
      </c>
      <c r="Z245" s="153">
        <f t="shared" ca="1" si="90"/>
        <v>0</v>
      </c>
      <c r="AA245" s="152" t="str">
        <f t="shared" ca="1" si="91"/>
        <v/>
      </c>
      <c r="AB245" s="152" t="str">
        <f t="shared" ca="1" si="92"/>
        <v/>
      </c>
      <c r="AC245" s="154" t="str">
        <f t="shared" ca="1" si="93"/>
        <v/>
      </c>
      <c r="AD245" s="154" t="str">
        <f t="shared" ca="1" si="94"/>
        <v/>
      </c>
      <c r="AE245" s="3">
        <f t="shared" ca="1" si="95"/>
        <v>0</v>
      </c>
      <c r="AF245" s="3">
        <f t="shared" ca="1" si="96"/>
        <v>0</v>
      </c>
      <c r="AG245" s="3" t="str">
        <f t="shared" ca="1" si="103"/>
        <v>N</v>
      </c>
      <c r="AH245" s="4" t="str">
        <f t="shared" ca="1" si="97"/>
        <v/>
      </c>
      <c r="AI245" s="75">
        <f t="shared" ca="1" si="98"/>
        <v>0</v>
      </c>
      <c r="AJ245" s="75">
        <f t="shared" ca="1" si="99"/>
        <v>0</v>
      </c>
    </row>
    <row r="246" spans="1:36">
      <c r="A246" s="41">
        <f t="shared" si="100"/>
        <v>180</v>
      </c>
      <c r="B246" s="150">
        <f>IF(ISNUMBER(A246),INDEX('MetaTrader Import'!$H$13:$J$5893,TRUNC(((A246-$A$39+1)-1)/3)+1,MOD((A246-$A$39+1)-1,3)+1),"")</f>
        <v>0</v>
      </c>
      <c r="C246" s="43">
        <f t="shared" ca="1" si="77"/>
        <v>23.827772187025335</v>
      </c>
      <c r="D246" s="43">
        <f t="shared" ca="1" si="78"/>
        <v>1.8954735353714023</v>
      </c>
      <c r="E246" s="43">
        <f t="shared" ca="1" si="79"/>
        <v>25.723245722396737</v>
      </c>
      <c r="F246" s="43">
        <f t="shared" ca="1" si="80"/>
        <v>2.5723245722396735</v>
      </c>
      <c r="G246" s="43">
        <f>IF(A246&lt;&gt;"",IF(A246&lt;Data!$G$11*0.25,$C$13/$G$32,IF(A246&gt;Data!$G$11*0.25,$C$13,$C$13*10)),"")</f>
        <v>1</v>
      </c>
      <c r="H246" s="43">
        <f>IF(A246&lt;&gt;"",IF(Data!$G$9="constant",$C$13,IF(Data!$G$9="squeeze",G246,F246)),"")</f>
        <v>1</v>
      </c>
      <c r="I246" s="38">
        <f ca="1">IF(ISNUMBER(A246),NORMINV(RAND(),0,IF(AND(Data!$G$9="squeeze",A246&lt;Data!$G$11*0.25),$H$32,1)*$C$30*$C$13)*($C$14*$C$12),"")</f>
        <v>-2.8899797229509763E-5</v>
      </c>
      <c r="J246" s="42">
        <f ca="1">IFERROR(IF(Data!$C$6="Real",B246,I246+J245+($C$14*$C$12)*(NORMINV(RAND(),$C$15,CHOOSE($G$13,$C$13,F246,G246)))),"")</f>
        <v>1.3497334604324236</v>
      </c>
      <c r="K246" s="88">
        <f>IF(ISNUMBER(A246), IF($G$16="fixed",$G$17,MIN(H246*Data!$C$7*$C$16*0.5,$C$17*Data!$C$7))*$C$12,"")</f>
        <v>8.0000000000000007E-5</v>
      </c>
      <c r="L246" s="42">
        <f t="shared" ca="1" si="104"/>
        <v>1.3497334604324236</v>
      </c>
      <c r="M246" s="44">
        <f t="shared" ca="1" si="105"/>
        <v>1.3497734604324236</v>
      </c>
      <c r="N246" s="44">
        <f t="shared" ca="1" si="106"/>
        <v>1.3496934604324236</v>
      </c>
      <c r="O246" s="108">
        <f t="shared" ca="1" si="81"/>
        <v>-7.0825461717295896E-2</v>
      </c>
      <c r="P246" s="102">
        <f t="shared" ca="1" si="82"/>
        <v>1.9069790361241288</v>
      </c>
      <c r="Q246" s="102">
        <f t="shared" ca="1" si="83"/>
        <v>-8.0958331610347864E-2</v>
      </c>
      <c r="R246" s="120">
        <f t="shared" ca="1" si="101"/>
        <v>1</v>
      </c>
      <c r="S246" s="54">
        <f t="shared" ca="1" si="102"/>
        <v>0</v>
      </c>
      <c r="T246" s="5">
        <f t="shared" ca="1" si="84"/>
        <v>1.3475392670087669</v>
      </c>
      <c r="U246" s="152">
        <f t="shared" ca="1" si="85"/>
        <v>1.3500298700511795</v>
      </c>
      <c r="V246" s="152">
        <f t="shared" ca="1" si="86"/>
        <v>1.3461497801954754</v>
      </c>
      <c r="W246" s="153">
        <f t="shared" ca="1" si="87"/>
        <v>0</v>
      </c>
      <c r="X246" s="153">
        <f t="shared" ca="1" si="88"/>
        <v>0</v>
      </c>
      <c r="Y246" s="153">
        <f t="shared" ca="1" si="89"/>
        <v>0</v>
      </c>
      <c r="Z246" s="153">
        <f t="shared" ca="1" si="90"/>
        <v>0</v>
      </c>
      <c r="AA246" s="152" t="str">
        <f t="shared" ca="1" si="91"/>
        <v/>
      </c>
      <c r="AB246" s="152" t="str">
        <f t="shared" ca="1" si="92"/>
        <v/>
      </c>
      <c r="AC246" s="154" t="str">
        <f t="shared" ca="1" si="93"/>
        <v/>
      </c>
      <c r="AD246" s="154" t="str">
        <f t="shared" ca="1" si="94"/>
        <v/>
      </c>
      <c r="AE246" s="3">
        <f t="shared" ca="1" si="95"/>
        <v>0</v>
      </c>
      <c r="AF246" s="3">
        <f t="shared" ca="1" si="96"/>
        <v>0</v>
      </c>
      <c r="AG246" s="3" t="str">
        <f t="shared" ca="1" si="103"/>
        <v>N</v>
      </c>
      <c r="AH246" s="4" t="str">
        <f t="shared" ca="1" si="97"/>
        <v/>
      </c>
      <c r="AI246" s="75">
        <f t="shared" ca="1" si="98"/>
        <v>0</v>
      </c>
      <c r="AJ246" s="75">
        <f t="shared" ca="1" si="99"/>
        <v>0</v>
      </c>
    </row>
    <row r="247" spans="1:36">
      <c r="A247" s="41">
        <f t="shared" si="100"/>
        <v>181</v>
      </c>
      <c r="B247" s="150">
        <f>IF(ISNUMBER(A247),INDEX('MetaTrader Import'!$H$13:$J$5893,TRUNC(((A247-$A$39+1)-1)/3)+1,MOD((A247-$A$39+1)-1,3)+1),"")</f>
        <v>0</v>
      </c>
      <c r="C247" s="43">
        <f t="shared" ca="1" si="77"/>
        <v>25.723245722396737</v>
      </c>
      <c r="D247" s="43">
        <f t="shared" ca="1" si="78"/>
        <v>-0.19438204818555715</v>
      </c>
      <c r="E247" s="43">
        <f t="shared" ca="1" si="79"/>
        <v>25.528863674211181</v>
      </c>
      <c r="F247" s="43">
        <f t="shared" ca="1" si="80"/>
        <v>2.552886367421118</v>
      </c>
      <c r="G247" s="43">
        <f>IF(A247&lt;&gt;"",IF(A247&lt;Data!$G$11*0.25,$C$13/$G$32,IF(A247&gt;Data!$G$11*0.25,$C$13,$C$13*10)),"")</f>
        <v>1</v>
      </c>
      <c r="H247" s="43">
        <f>IF(A247&lt;&gt;"",IF(Data!$G$9="constant",$C$13,IF(Data!$G$9="squeeze",G247,F247)),"")</f>
        <v>1</v>
      </c>
      <c r="I247" s="38">
        <f ca="1">IF(ISNUMBER(A247),NORMINV(RAND(),0,IF(AND(Data!$G$9="squeeze",A247&lt;Data!$G$11*0.25),$H$32,1)*$C$30*$C$13)*($C$14*$C$12),"")</f>
        <v>4.5623641017486657E-5</v>
      </c>
      <c r="J247" s="42">
        <f ca="1">IFERROR(IF(Data!$C$6="Real",B247,I247+J246+($C$14*$C$12)*(NORMINV(RAND(),$C$15,CHOOSE($G$13,$C$13,F247,G247)))),"")</f>
        <v>1.3499047472422911</v>
      </c>
      <c r="K247" s="88">
        <f>IF(ISNUMBER(A247), IF($G$16="fixed",$G$17,MIN(H247*Data!$C$7*$C$16*0.5,$C$17*Data!$C$7))*$C$12,"")</f>
        <v>8.0000000000000007E-5</v>
      </c>
      <c r="L247" s="42">
        <f t="shared" ca="1" si="104"/>
        <v>1.3499047472422911</v>
      </c>
      <c r="M247" s="44">
        <f t="shared" ca="1" si="105"/>
        <v>1.3499447472422912</v>
      </c>
      <c r="N247" s="44">
        <f t="shared" ca="1" si="106"/>
        <v>1.3498647472422911</v>
      </c>
      <c r="O247" s="108">
        <f t="shared" ca="1" si="81"/>
        <v>4.6850577176063953E-2</v>
      </c>
      <c r="P247" s="102">
        <f t="shared" ca="1" si="82"/>
        <v>2.3363047807301509</v>
      </c>
      <c r="Q247" s="102">
        <f t="shared" ca="1" si="83"/>
        <v>-6.8934620441573322E-2</v>
      </c>
      <c r="R247" s="120">
        <f t="shared" ca="1" si="101"/>
        <v>1</v>
      </c>
      <c r="S247" s="54">
        <f t="shared" ca="1" si="102"/>
        <v>0</v>
      </c>
      <c r="T247" s="5">
        <f t="shared" ca="1" si="84"/>
        <v>1.3475392670087669</v>
      </c>
      <c r="U247" s="152">
        <f t="shared" ca="1" si="85"/>
        <v>1.3500298700511795</v>
      </c>
      <c r="V247" s="152">
        <f t="shared" ca="1" si="86"/>
        <v>1.3461497801954754</v>
      </c>
      <c r="W247" s="153">
        <f t="shared" ca="1" si="87"/>
        <v>0</v>
      </c>
      <c r="X247" s="153">
        <f t="shared" ca="1" si="88"/>
        <v>0</v>
      </c>
      <c r="Y247" s="153">
        <f t="shared" ca="1" si="89"/>
        <v>0</v>
      </c>
      <c r="Z247" s="153">
        <f t="shared" ca="1" si="90"/>
        <v>0</v>
      </c>
      <c r="AA247" s="152" t="str">
        <f t="shared" ca="1" si="91"/>
        <v/>
      </c>
      <c r="AB247" s="152" t="str">
        <f t="shared" ca="1" si="92"/>
        <v/>
      </c>
      <c r="AC247" s="154" t="str">
        <f t="shared" ca="1" si="93"/>
        <v/>
      </c>
      <c r="AD247" s="154" t="str">
        <f t="shared" ca="1" si="94"/>
        <v/>
      </c>
      <c r="AE247" s="3">
        <f t="shared" ca="1" si="95"/>
        <v>0</v>
      </c>
      <c r="AF247" s="3">
        <f t="shared" ca="1" si="96"/>
        <v>0</v>
      </c>
      <c r="AG247" s="3" t="str">
        <f t="shared" ca="1" si="103"/>
        <v>N</v>
      </c>
      <c r="AH247" s="4" t="str">
        <f t="shared" ca="1" si="97"/>
        <v/>
      </c>
      <c r="AI247" s="75">
        <f t="shared" ca="1" si="98"/>
        <v>0</v>
      </c>
      <c r="AJ247" s="75">
        <f t="shared" ca="1" si="99"/>
        <v>0</v>
      </c>
    </row>
    <row r="248" spans="1:36">
      <c r="A248" s="41">
        <f t="shared" si="100"/>
        <v>182</v>
      </c>
      <c r="B248" s="150">
        <f>IF(ISNUMBER(A248),INDEX('MetaTrader Import'!$H$13:$J$5893,TRUNC(((A248-$A$39+1)-1)/3)+1,MOD((A248-$A$39+1)-1,3)+1),"")</f>
        <v>0</v>
      </c>
      <c r="C248" s="43">
        <f t="shared" ca="1" si="77"/>
        <v>25.528863674211181</v>
      </c>
      <c r="D248" s="43">
        <f t="shared" ca="1" si="78"/>
        <v>0.34853407668342973</v>
      </c>
      <c r="E248" s="43">
        <f t="shared" ca="1" si="79"/>
        <v>25.877397750894609</v>
      </c>
      <c r="F248" s="43">
        <f t="shared" ca="1" si="80"/>
        <v>2.5877397750894611</v>
      </c>
      <c r="G248" s="43">
        <f>IF(A248&lt;&gt;"",IF(A248&lt;Data!$G$11*0.25,$C$13/$G$32,IF(A248&gt;Data!$G$11*0.25,$C$13,$C$13*10)),"")</f>
        <v>1</v>
      </c>
      <c r="H248" s="43">
        <f>IF(A248&lt;&gt;"",IF(Data!$G$9="constant",$C$13,IF(Data!$G$9="squeeze",G248,F248)),"")</f>
        <v>1</v>
      </c>
      <c r="I248" s="38">
        <f ca="1">IF(ISNUMBER(A248),NORMINV(RAND(),0,IF(AND(Data!$G$9="squeeze",A248&lt;Data!$G$11*0.25),$H$32,1)*$C$30*$C$13)*($C$14*$C$12),"")</f>
        <v>-6.0770410224358188E-5</v>
      </c>
      <c r="J248" s="42">
        <f ca="1">IFERROR(IF(Data!$C$6="Real",B248,I248+J247+($C$14*$C$12)*(NORMINV(RAND(),$C$15,CHOOSE($G$13,$C$13,F248,G248)))),"")</f>
        <v>1.3500300363340503</v>
      </c>
      <c r="K248" s="88">
        <f>IF(ISNUMBER(A248), IF($G$16="fixed",$G$17,MIN(H248*Data!$C$7*$C$16*0.5,$C$17*Data!$C$7))*$C$12,"")</f>
        <v>8.0000000000000007E-5</v>
      </c>
      <c r="L248" s="42">
        <f t="shared" ca="1" si="104"/>
        <v>1.3500300363340503</v>
      </c>
      <c r="M248" s="44">
        <f t="shared" ca="1" si="105"/>
        <v>1.3500700363340503</v>
      </c>
      <c r="N248" s="44">
        <f t="shared" ca="1" si="106"/>
        <v>1.3499900363340502</v>
      </c>
      <c r="O248" s="108">
        <f t="shared" ca="1" si="81"/>
        <v>0.1749001829684674</v>
      </c>
      <c r="P248" s="102">
        <f t="shared" ca="1" si="82"/>
        <v>2.8055400872224321</v>
      </c>
      <c r="Q248" s="102">
        <f t="shared" ca="1" si="83"/>
        <v>-4.3590629315154381E-2</v>
      </c>
      <c r="R248" s="120">
        <f t="shared" ca="1" si="101"/>
        <v>1</v>
      </c>
      <c r="S248" s="54">
        <f t="shared" ca="1" si="102"/>
        <v>0</v>
      </c>
      <c r="T248" s="5">
        <f t="shared" ca="1" si="84"/>
        <v>1.3475392670087669</v>
      </c>
      <c r="U248" s="152">
        <f t="shared" ca="1" si="85"/>
        <v>1.3500700363340503</v>
      </c>
      <c r="V248" s="152">
        <f t="shared" ca="1" si="86"/>
        <v>1.3461497801954754</v>
      </c>
      <c r="W248" s="153">
        <f t="shared" ca="1" si="87"/>
        <v>0</v>
      </c>
      <c r="X248" s="153">
        <f t="shared" ca="1" si="88"/>
        <v>0</v>
      </c>
      <c r="Y248" s="153">
        <f t="shared" ca="1" si="89"/>
        <v>0</v>
      </c>
      <c r="Z248" s="153">
        <f t="shared" ca="1" si="90"/>
        <v>0</v>
      </c>
      <c r="AA248" s="152" t="str">
        <f t="shared" ca="1" si="91"/>
        <v/>
      </c>
      <c r="AB248" s="152" t="str">
        <f t="shared" ca="1" si="92"/>
        <v/>
      </c>
      <c r="AC248" s="154" t="str">
        <f t="shared" ca="1" si="93"/>
        <v/>
      </c>
      <c r="AD248" s="154" t="str">
        <f t="shared" ca="1" si="94"/>
        <v/>
      </c>
      <c r="AE248" s="3">
        <f t="shared" ca="1" si="95"/>
        <v>0</v>
      </c>
      <c r="AF248" s="3">
        <f t="shared" ca="1" si="96"/>
        <v>0</v>
      </c>
      <c r="AG248" s="3" t="str">
        <f t="shared" ca="1" si="103"/>
        <v>N</v>
      </c>
      <c r="AH248" s="4" t="str">
        <f t="shared" ca="1" si="97"/>
        <v/>
      </c>
      <c r="AI248" s="75">
        <f t="shared" ca="1" si="98"/>
        <v>0</v>
      </c>
      <c r="AJ248" s="75">
        <f t="shared" ca="1" si="99"/>
        <v>0</v>
      </c>
    </row>
    <row r="249" spans="1:36">
      <c r="A249" s="41">
        <f t="shared" si="100"/>
        <v>183</v>
      </c>
      <c r="B249" s="150">
        <f>IF(ISNUMBER(A249),INDEX('MetaTrader Import'!$H$13:$J$5893,TRUNC(((A249-$A$39+1)-1)/3)+1,MOD((A249-$A$39+1)-1,3)+1),"")</f>
        <v>0</v>
      </c>
      <c r="C249" s="43">
        <f t="shared" ca="1" si="77"/>
        <v>25.877397750894609</v>
      </c>
      <c r="D249" s="43">
        <f t="shared" ca="1" si="78"/>
        <v>-0.29535176465673185</v>
      </c>
      <c r="E249" s="43">
        <f t="shared" ca="1" si="79"/>
        <v>25.582045986237876</v>
      </c>
      <c r="F249" s="43">
        <f t="shared" ca="1" si="80"/>
        <v>2.5582045986237878</v>
      </c>
      <c r="G249" s="43">
        <f>IF(A249&lt;&gt;"",IF(A249&lt;Data!$G$11*0.25,$C$13/$G$32,IF(A249&gt;Data!$G$11*0.25,$C$13,$C$13*10)),"")</f>
        <v>1</v>
      </c>
      <c r="H249" s="43">
        <f>IF(A249&lt;&gt;"",IF(Data!$G$9="constant",$C$13,IF(Data!$G$9="squeeze",G249,F249)),"")</f>
        <v>1</v>
      </c>
      <c r="I249" s="38">
        <f ca="1">IF(ISNUMBER(A249),NORMINV(RAND(),0,IF(AND(Data!$G$9="squeeze",A249&lt;Data!$G$11*0.25),$H$32,1)*$C$30*$C$13)*($C$14*$C$12),"")</f>
        <v>-2.0433970030448381E-5</v>
      </c>
      <c r="J249" s="42">
        <f ca="1">IFERROR(IF(Data!$C$6="Real",B249,I249+J248+($C$14*$C$12)*(NORMINV(RAND(),$C$15,CHOOSE($G$13,$C$13,F249,G249)))),"")</f>
        <v>1.3500951339640423</v>
      </c>
      <c r="K249" s="88">
        <f>IF(ISNUMBER(A249), IF($G$16="fixed",$G$17,MIN(H249*Data!$C$7*$C$16*0.5,$C$17*Data!$C$7))*$C$12,"")</f>
        <v>8.0000000000000007E-5</v>
      </c>
      <c r="L249" s="42">
        <f t="shared" ca="1" si="104"/>
        <v>1.3500951339640423</v>
      </c>
      <c r="M249" s="44">
        <f t="shared" ca="1" si="105"/>
        <v>1.3501351339640424</v>
      </c>
      <c r="N249" s="44">
        <f t="shared" ca="1" si="106"/>
        <v>1.3500551339640423</v>
      </c>
      <c r="O249" s="108">
        <f t="shared" ca="1" si="81"/>
        <v>0.31785106422923698</v>
      </c>
      <c r="P249" s="102">
        <f t="shared" ca="1" si="82"/>
        <v>3.2394982128927636</v>
      </c>
      <c r="Q249" s="102">
        <f t="shared" ca="1" si="83"/>
        <v>-7.3812489998189342E-3</v>
      </c>
      <c r="R249" s="120">
        <f t="shared" ca="1" si="101"/>
        <v>1</v>
      </c>
      <c r="S249" s="54">
        <f t="shared" ca="1" si="102"/>
        <v>0</v>
      </c>
      <c r="T249" s="5">
        <f t="shared" ca="1" si="84"/>
        <v>1.3475392670087669</v>
      </c>
      <c r="U249" s="152">
        <f t="shared" ca="1" si="85"/>
        <v>1.3501351339640424</v>
      </c>
      <c r="V249" s="152">
        <f t="shared" ca="1" si="86"/>
        <v>1.3461497801954754</v>
      </c>
      <c r="W249" s="153">
        <f t="shared" ca="1" si="87"/>
        <v>0</v>
      </c>
      <c r="X249" s="153">
        <f t="shared" ca="1" si="88"/>
        <v>0</v>
      </c>
      <c r="Y249" s="153">
        <f t="shared" ca="1" si="89"/>
        <v>0</v>
      </c>
      <c r="Z249" s="153">
        <f t="shared" ca="1" si="90"/>
        <v>0</v>
      </c>
      <c r="AA249" s="152" t="str">
        <f t="shared" ca="1" si="91"/>
        <v/>
      </c>
      <c r="AB249" s="152" t="str">
        <f t="shared" ca="1" si="92"/>
        <v/>
      </c>
      <c r="AC249" s="154" t="str">
        <f t="shared" ca="1" si="93"/>
        <v/>
      </c>
      <c r="AD249" s="154" t="str">
        <f t="shared" ca="1" si="94"/>
        <v/>
      </c>
      <c r="AE249" s="3">
        <f t="shared" ca="1" si="95"/>
        <v>0</v>
      </c>
      <c r="AF249" s="3">
        <f t="shared" ca="1" si="96"/>
        <v>0</v>
      </c>
      <c r="AG249" s="3" t="str">
        <f t="shared" ca="1" si="103"/>
        <v>N</v>
      </c>
      <c r="AH249" s="4" t="str">
        <f t="shared" ca="1" si="97"/>
        <v/>
      </c>
      <c r="AI249" s="75">
        <f t="shared" ca="1" si="98"/>
        <v>0</v>
      </c>
      <c r="AJ249" s="75">
        <f t="shared" ca="1" si="99"/>
        <v>0</v>
      </c>
    </row>
    <row r="250" spans="1:36">
      <c r="A250" s="41">
        <f t="shared" si="100"/>
        <v>184</v>
      </c>
      <c r="B250" s="150">
        <f>IF(ISNUMBER(A250),INDEX('MetaTrader Import'!$H$13:$J$5893,TRUNC(((A250-$A$39+1)-1)/3)+1,MOD((A250-$A$39+1)-1,3)+1),"")</f>
        <v>0</v>
      </c>
      <c r="C250" s="43">
        <f t="shared" ca="1" si="77"/>
        <v>25.582045986237876</v>
      </c>
      <c r="D250" s="43">
        <f t="shared" ca="1" si="78"/>
        <v>-1.9365974352488502</v>
      </c>
      <c r="E250" s="43">
        <f t="shared" ca="1" si="79"/>
        <v>23.645448550989027</v>
      </c>
      <c r="F250" s="43">
        <f t="shared" ca="1" si="80"/>
        <v>2.3645448550989028</v>
      </c>
      <c r="G250" s="43">
        <f>IF(A250&lt;&gt;"",IF(A250&lt;Data!$G$11*0.25,$C$13/$G$32,IF(A250&gt;Data!$G$11*0.25,$C$13,$C$13*10)),"")</f>
        <v>1</v>
      </c>
      <c r="H250" s="43">
        <f>IF(A250&lt;&gt;"",IF(Data!$G$9="constant",$C$13,IF(Data!$G$9="squeeze",G250,F250)),"")</f>
        <v>1</v>
      </c>
      <c r="I250" s="38">
        <f ca="1">IF(ISNUMBER(A250),NORMINV(RAND(),0,IF(AND(Data!$G$9="squeeze",A250&lt;Data!$G$11*0.25),$H$32,1)*$C$30*$C$13)*($C$14*$C$12),"")</f>
        <v>-4.9577604027374853E-5</v>
      </c>
      <c r="J250" s="42">
        <f ca="1">IFERROR(IF(Data!$C$6="Real",B250,I250+J249+($C$14*$C$12)*(NORMINV(RAND(),$C$15,CHOOSE($G$13,$C$13,F250,G250)))),"")</f>
        <v>1.3499393051945598</v>
      </c>
      <c r="K250" s="88">
        <f>IF(ISNUMBER(A250), IF($G$16="fixed",$G$17,MIN(H250*Data!$C$7*$C$16*0.5,$C$17*Data!$C$7))*$C$12,"")</f>
        <v>8.0000000000000007E-5</v>
      </c>
      <c r="L250" s="42">
        <f t="shared" ca="1" si="104"/>
        <v>1.3499393051945598</v>
      </c>
      <c r="M250" s="44">
        <f t="shared" ca="1" si="105"/>
        <v>1.3499793051945599</v>
      </c>
      <c r="N250" s="44">
        <f t="shared" ca="1" si="106"/>
        <v>1.3498993051945598</v>
      </c>
      <c r="O250" s="108">
        <f t="shared" ca="1" si="81"/>
        <v>0.43005975904282712</v>
      </c>
      <c r="P250" s="102">
        <f t="shared" ca="1" si="82"/>
        <v>3.4269212094233965</v>
      </c>
      <c r="Q250" s="102">
        <f t="shared" ca="1" si="83"/>
        <v>3.1073361277176633E-2</v>
      </c>
      <c r="R250" s="120">
        <f t="shared" ca="1" si="101"/>
        <v>1</v>
      </c>
      <c r="S250" s="54">
        <f t="shared" ca="1" si="102"/>
        <v>0</v>
      </c>
      <c r="T250" s="5">
        <f t="shared" ca="1" si="84"/>
        <v>1.3475392670087669</v>
      </c>
      <c r="U250" s="152">
        <f t="shared" ca="1" si="85"/>
        <v>1.3501351339640424</v>
      </c>
      <c r="V250" s="152">
        <f t="shared" ca="1" si="86"/>
        <v>1.3461497801954754</v>
      </c>
      <c r="W250" s="153">
        <f t="shared" ca="1" si="87"/>
        <v>0</v>
      </c>
      <c r="X250" s="153">
        <f t="shared" ca="1" si="88"/>
        <v>0</v>
      </c>
      <c r="Y250" s="153">
        <f t="shared" ca="1" si="89"/>
        <v>0</v>
      </c>
      <c r="Z250" s="153">
        <f t="shared" ca="1" si="90"/>
        <v>0</v>
      </c>
      <c r="AA250" s="152" t="str">
        <f t="shared" ca="1" si="91"/>
        <v/>
      </c>
      <c r="AB250" s="152" t="str">
        <f t="shared" ca="1" si="92"/>
        <v/>
      </c>
      <c r="AC250" s="154" t="str">
        <f t="shared" ca="1" si="93"/>
        <v/>
      </c>
      <c r="AD250" s="154" t="str">
        <f t="shared" ca="1" si="94"/>
        <v/>
      </c>
      <c r="AE250" s="3">
        <f t="shared" ca="1" si="95"/>
        <v>0</v>
      </c>
      <c r="AF250" s="3">
        <f t="shared" ca="1" si="96"/>
        <v>0</v>
      </c>
      <c r="AG250" s="3" t="str">
        <f t="shared" ca="1" si="103"/>
        <v>N</v>
      </c>
      <c r="AH250" s="4" t="str">
        <f t="shared" ca="1" si="97"/>
        <v/>
      </c>
      <c r="AI250" s="75">
        <f t="shared" ca="1" si="98"/>
        <v>0</v>
      </c>
      <c r="AJ250" s="75">
        <f t="shared" ca="1" si="99"/>
        <v>0</v>
      </c>
    </row>
    <row r="251" spans="1:36">
      <c r="A251" s="41">
        <f t="shared" si="100"/>
        <v>185</v>
      </c>
      <c r="B251" s="150">
        <f>IF(ISNUMBER(A251),INDEX('MetaTrader Import'!$H$13:$J$5893,TRUNC(((A251-$A$39+1)-1)/3)+1,MOD((A251-$A$39+1)-1,3)+1),"")</f>
        <v>0</v>
      </c>
      <c r="C251" s="43">
        <f t="shared" ca="1" si="77"/>
        <v>23.645448550989027</v>
      </c>
      <c r="D251" s="43">
        <f t="shared" ca="1" si="78"/>
        <v>-1.5565011550135517</v>
      </c>
      <c r="E251" s="43">
        <f t="shared" ca="1" si="79"/>
        <v>22.088947395975474</v>
      </c>
      <c r="F251" s="43">
        <f t="shared" ca="1" si="80"/>
        <v>2.2088947395975476</v>
      </c>
      <c r="G251" s="43">
        <f>IF(A251&lt;&gt;"",IF(A251&lt;Data!$G$11*0.25,$C$13/$G$32,IF(A251&gt;Data!$G$11*0.25,$C$13,$C$13*10)),"")</f>
        <v>1</v>
      </c>
      <c r="H251" s="43">
        <f>IF(A251&lt;&gt;"",IF(Data!$G$9="constant",$C$13,IF(Data!$G$9="squeeze",G251,F251)),"")</f>
        <v>1</v>
      </c>
      <c r="I251" s="38">
        <f ca="1">IF(ISNUMBER(A251),NORMINV(RAND(),0,IF(AND(Data!$G$9="squeeze",A251&lt;Data!$G$11*0.25),$H$32,1)*$C$30*$C$13)*($C$14*$C$12),"")</f>
        <v>-1.1794402692466082E-4</v>
      </c>
      <c r="J251" s="42">
        <f ca="1">IFERROR(IF(Data!$C$6="Real",B251,I251+J250+($C$14*$C$12)*(NORMINV(RAND(),$C$15,CHOOSE($G$13,$C$13,F251,G251)))),"")</f>
        <v>1.3500427181992702</v>
      </c>
      <c r="K251" s="88">
        <f>IF(ISNUMBER(A251), IF($G$16="fixed",$G$17,MIN(H251*Data!$C$7*$C$16*0.5,$C$17*Data!$C$7))*$C$12,"")</f>
        <v>8.0000000000000007E-5</v>
      </c>
      <c r="L251" s="42">
        <f t="shared" ca="1" si="104"/>
        <v>1.3500427181992702</v>
      </c>
      <c r="M251" s="44">
        <f t="shared" ca="1" si="105"/>
        <v>1.3500827181992703</v>
      </c>
      <c r="N251" s="44">
        <f t="shared" ca="1" si="106"/>
        <v>1.3500027181992702</v>
      </c>
      <c r="O251" s="108">
        <f t="shared" ca="1" si="81"/>
        <v>0.59476064104569637</v>
      </c>
      <c r="P251" s="102">
        <f t="shared" ca="1" si="82"/>
        <v>3.6596696814098628</v>
      </c>
      <c r="Q251" s="102">
        <f t="shared" ca="1" si="83"/>
        <v>7.0130147608236784E-2</v>
      </c>
      <c r="R251" s="120">
        <f t="shared" ca="1" si="101"/>
        <v>1</v>
      </c>
      <c r="S251" s="54">
        <f t="shared" ca="1" si="102"/>
        <v>0</v>
      </c>
      <c r="T251" s="5">
        <f t="shared" ca="1" si="84"/>
        <v>1.3475392670087669</v>
      </c>
      <c r="U251" s="152">
        <f t="shared" ca="1" si="85"/>
        <v>1.3501351339640424</v>
      </c>
      <c r="V251" s="152">
        <f t="shared" ca="1" si="86"/>
        <v>1.3461497801954754</v>
      </c>
      <c r="W251" s="153">
        <f t="shared" ca="1" si="87"/>
        <v>0</v>
      </c>
      <c r="X251" s="153">
        <f t="shared" ca="1" si="88"/>
        <v>0</v>
      </c>
      <c r="Y251" s="153">
        <f t="shared" ca="1" si="89"/>
        <v>0</v>
      </c>
      <c r="Z251" s="153">
        <f t="shared" ca="1" si="90"/>
        <v>0</v>
      </c>
      <c r="AA251" s="152" t="str">
        <f t="shared" ca="1" si="91"/>
        <v/>
      </c>
      <c r="AB251" s="152" t="str">
        <f t="shared" ca="1" si="92"/>
        <v/>
      </c>
      <c r="AC251" s="154" t="str">
        <f t="shared" ca="1" si="93"/>
        <v/>
      </c>
      <c r="AD251" s="154" t="str">
        <f t="shared" ca="1" si="94"/>
        <v/>
      </c>
      <c r="AE251" s="3">
        <f t="shared" ca="1" si="95"/>
        <v>0</v>
      </c>
      <c r="AF251" s="3">
        <f t="shared" ca="1" si="96"/>
        <v>0</v>
      </c>
      <c r="AG251" s="3" t="str">
        <f t="shared" ca="1" si="103"/>
        <v>N</v>
      </c>
      <c r="AH251" s="4" t="str">
        <f t="shared" ca="1" si="97"/>
        <v/>
      </c>
      <c r="AI251" s="75">
        <f t="shared" ca="1" si="98"/>
        <v>0</v>
      </c>
      <c r="AJ251" s="75">
        <f t="shared" ca="1" si="99"/>
        <v>0</v>
      </c>
    </row>
    <row r="252" spans="1:36">
      <c r="A252" s="41">
        <f t="shared" si="100"/>
        <v>186</v>
      </c>
      <c r="B252" s="150">
        <f>IF(ISNUMBER(A252),INDEX('MetaTrader Import'!$H$13:$J$5893,TRUNC(((A252-$A$39+1)-1)/3)+1,MOD((A252-$A$39+1)-1,3)+1),"")</f>
        <v>0</v>
      </c>
      <c r="C252" s="43">
        <f t="shared" ca="1" si="77"/>
        <v>22.088947395975474</v>
      </c>
      <c r="D252" s="43">
        <f t="shared" ca="1" si="78"/>
        <v>-0.85538360343014341</v>
      </c>
      <c r="E252" s="43">
        <f t="shared" ca="1" si="79"/>
        <v>21.233563792545329</v>
      </c>
      <c r="F252" s="43">
        <f t="shared" ca="1" si="80"/>
        <v>2.1233563792545329</v>
      </c>
      <c r="G252" s="43">
        <f>IF(A252&lt;&gt;"",IF(A252&lt;Data!$G$11*0.25,$C$13/$G$32,IF(A252&gt;Data!$G$11*0.25,$C$13,$C$13*10)),"")</f>
        <v>1</v>
      </c>
      <c r="H252" s="43">
        <f>IF(A252&lt;&gt;"",IF(Data!$G$9="constant",$C$13,IF(Data!$G$9="squeeze",G252,F252)),"")</f>
        <v>1</v>
      </c>
      <c r="I252" s="38">
        <f ca="1">IF(ISNUMBER(A252),NORMINV(RAND(),0,IF(AND(Data!$G$9="squeeze",A252&lt;Data!$G$11*0.25),$H$32,1)*$C$30*$C$13)*($C$14*$C$12),"")</f>
        <v>4.3384370984190528E-5</v>
      </c>
      <c r="J252" s="42">
        <f ca="1">IFERROR(IF(Data!$C$6="Real",B252,I252+J251+($C$14*$C$12)*(NORMINV(RAND(),$C$15,CHOOSE($G$13,$C$13,F252,G252)))),"")</f>
        <v>1.3497704927932446</v>
      </c>
      <c r="K252" s="88">
        <f>IF(ISNUMBER(A252), IF($G$16="fixed",$G$17,MIN(H252*Data!$C$7*$C$16*0.5,$C$17*Data!$C$7))*$C$12,"")</f>
        <v>8.0000000000000007E-5</v>
      </c>
      <c r="L252" s="42">
        <f t="shared" ca="1" si="104"/>
        <v>1.3497704927932446</v>
      </c>
      <c r="M252" s="44">
        <f t="shared" ca="1" si="105"/>
        <v>1.3498104927932446</v>
      </c>
      <c r="N252" s="44">
        <f t="shared" ca="1" si="106"/>
        <v>1.3497304927932445</v>
      </c>
      <c r="O252" s="108">
        <f t="shared" ca="1" si="81"/>
        <v>0.61886550387673422</v>
      </c>
      <c r="P252" s="102">
        <f t="shared" ca="1" si="82"/>
        <v>3.686816837516381</v>
      </c>
      <c r="Q252" s="102">
        <f t="shared" ca="1" si="83"/>
        <v>0.1054755574883907</v>
      </c>
      <c r="R252" s="120">
        <f t="shared" ca="1" si="101"/>
        <v>1</v>
      </c>
      <c r="S252" s="54">
        <f t="shared" ca="1" si="102"/>
        <v>0</v>
      </c>
      <c r="T252" s="5">
        <f t="shared" ca="1" si="84"/>
        <v>1.3475392670087669</v>
      </c>
      <c r="U252" s="152">
        <f t="shared" ca="1" si="85"/>
        <v>1.3501351339640424</v>
      </c>
      <c r="V252" s="152">
        <f t="shared" ca="1" si="86"/>
        <v>1.3461497801954754</v>
      </c>
      <c r="W252" s="153">
        <f t="shared" ca="1" si="87"/>
        <v>0</v>
      </c>
      <c r="X252" s="153">
        <f t="shared" ca="1" si="88"/>
        <v>0</v>
      </c>
      <c r="Y252" s="153">
        <f t="shared" ca="1" si="89"/>
        <v>0</v>
      </c>
      <c r="Z252" s="153">
        <f t="shared" ca="1" si="90"/>
        <v>0</v>
      </c>
      <c r="AA252" s="152" t="str">
        <f t="shared" ca="1" si="91"/>
        <v/>
      </c>
      <c r="AB252" s="152" t="str">
        <f t="shared" ca="1" si="92"/>
        <v/>
      </c>
      <c r="AC252" s="154" t="str">
        <f t="shared" ca="1" si="93"/>
        <v/>
      </c>
      <c r="AD252" s="154" t="str">
        <f t="shared" ca="1" si="94"/>
        <v/>
      </c>
      <c r="AE252" s="3">
        <f t="shared" ca="1" si="95"/>
        <v>0</v>
      </c>
      <c r="AF252" s="3">
        <f t="shared" ca="1" si="96"/>
        <v>0</v>
      </c>
      <c r="AG252" s="3" t="str">
        <f t="shared" ca="1" si="103"/>
        <v>N</v>
      </c>
      <c r="AH252" s="4" t="str">
        <f t="shared" ca="1" si="97"/>
        <v/>
      </c>
      <c r="AI252" s="75">
        <f t="shared" ca="1" si="98"/>
        <v>0</v>
      </c>
      <c r="AJ252" s="75">
        <f t="shared" ca="1" si="99"/>
        <v>0</v>
      </c>
    </row>
    <row r="253" spans="1:36">
      <c r="A253" s="41">
        <f t="shared" si="100"/>
        <v>187</v>
      </c>
      <c r="B253" s="150">
        <f>IF(ISNUMBER(A253),INDEX('MetaTrader Import'!$H$13:$J$5893,TRUNC(((A253-$A$39+1)-1)/3)+1,MOD((A253-$A$39+1)-1,3)+1),"")</f>
        <v>0</v>
      </c>
      <c r="C253" s="43">
        <f t="shared" ca="1" si="77"/>
        <v>21.233563792545329</v>
      </c>
      <c r="D253" s="43">
        <f t="shared" ca="1" si="78"/>
        <v>1.6913656426465431</v>
      </c>
      <c r="E253" s="43">
        <f t="shared" ca="1" si="79"/>
        <v>22.924929435191871</v>
      </c>
      <c r="F253" s="43">
        <f t="shared" ca="1" si="80"/>
        <v>2.292492943519187</v>
      </c>
      <c r="G253" s="43">
        <f>IF(A253&lt;&gt;"",IF(A253&lt;Data!$G$11*0.25,$C$13/$G$32,IF(A253&gt;Data!$G$11*0.25,$C$13,$C$13*10)),"")</f>
        <v>1</v>
      </c>
      <c r="H253" s="43">
        <f>IF(A253&lt;&gt;"",IF(Data!$G$9="constant",$C$13,IF(Data!$G$9="squeeze",G253,F253)),"")</f>
        <v>1</v>
      </c>
      <c r="I253" s="38">
        <f ca="1">IF(ISNUMBER(A253),NORMINV(RAND(),0,IF(AND(Data!$G$9="squeeze",A253&lt;Data!$G$11*0.25),$H$32,1)*$C$30*$C$13)*($C$14*$C$12),"")</f>
        <v>-1.6335258554947893E-4</v>
      </c>
      <c r="J253" s="42">
        <f ca="1">IFERROR(IF(Data!$C$6="Real",B253,I253+J252+($C$14*$C$12)*(NORMINV(RAND(),$C$15,CHOOSE($G$13,$C$13,F253,G253)))),"")</f>
        <v>1.3494733258459162</v>
      </c>
      <c r="K253" s="88">
        <f>IF(ISNUMBER(A253), IF($G$16="fixed",$G$17,MIN(H253*Data!$C$7*$C$16*0.5,$C$17*Data!$C$7))*$C$12,"")</f>
        <v>8.0000000000000007E-5</v>
      </c>
      <c r="L253" s="42">
        <f t="shared" ca="1" si="104"/>
        <v>1.3494733258459162</v>
      </c>
      <c r="M253" s="44">
        <f t="shared" ca="1" si="105"/>
        <v>1.3495133258459162</v>
      </c>
      <c r="N253" s="44">
        <f t="shared" ca="1" si="106"/>
        <v>1.3494333258459161</v>
      </c>
      <c r="O253" s="108">
        <f t="shared" ca="1" si="81"/>
        <v>0.58710080642029472</v>
      </c>
      <c r="P253" s="102">
        <f t="shared" ca="1" si="82"/>
        <v>3.6971600746817757</v>
      </c>
      <c r="Q253" s="102">
        <f t="shared" ca="1" si="83"/>
        <v>0.13593683514578214</v>
      </c>
      <c r="R253" s="120">
        <f t="shared" ca="1" si="101"/>
        <v>1</v>
      </c>
      <c r="S253" s="54">
        <f t="shared" ca="1" si="102"/>
        <v>0</v>
      </c>
      <c r="T253" s="5">
        <f t="shared" ca="1" si="84"/>
        <v>1.3475392670087669</v>
      </c>
      <c r="U253" s="152">
        <f t="shared" ca="1" si="85"/>
        <v>1.3501351339640424</v>
      </c>
      <c r="V253" s="152">
        <f t="shared" ca="1" si="86"/>
        <v>1.3461497801954754</v>
      </c>
      <c r="W253" s="153">
        <f t="shared" ca="1" si="87"/>
        <v>0</v>
      </c>
      <c r="X253" s="153">
        <f t="shared" ca="1" si="88"/>
        <v>0</v>
      </c>
      <c r="Y253" s="153">
        <f t="shared" ca="1" si="89"/>
        <v>0</v>
      </c>
      <c r="Z253" s="153">
        <f t="shared" ca="1" si="90"/>
        <v>0</v>
      </c>
      <c r="AA253" s="152" t="str">
        <f t="shared" ca="1" si="91"/>
        <v/>
      </c>
      <c r="AB253" s="152" t="str">
        <f t="shared" ca="1" si="92"/>
        <v/>
      </c>
      <c r="AC253" s="154" t="str">
        <f t="shared" ca="1" si="93"/>
        <v/>
      </c>
      <c r="AD253" s="154" t="str">
        <f t="shared" ca="1" si="94"/>
        <v/>
      </c>
      <c r="AE253" s="3">
        <f t="shared" ca="1" si="95"/>
        <v>0</v>
      </c>
      <c r="AF253" s="3">
        <f t="shared" ca="1" si="96"/>
        <v>0</v>
      </c>
      <c r="AG253" s="3" t="str">
        <f t="shared" ca="1" si="103"/>
        <v>N</v>
      </c>
      <c r="AH253" s="4" t="str">
        <f t="shared" ca="1" si="97"/>
        <v/>
      </c>
      <c r="AI253" s="75">
        <f t="shared" ca="1" si="98"/>
        <v>0</v>
      </c>
      <c r="AJ253" s="75">
        <f t="shared" ca="1" si="99"/>
        <v>0</v>
      </c>
    </row>
    <row r="254" spans="1:36">
      <c r="A254" s="41">
        <f t="shared" si="100"/>
        <v>188</v>
      </c>
      <c r="B254" s="150">
        <f>IF(ISNUMBER(A254),INDEX('MetaTrader Import'!$H$13:$J$5893,TRUNC(((A254-$A$39+1)-1)/3)+1,MOD((A254-$A$39+1)-1,3)+1),"")</f>
        <v>0</v>
      </c>
      <c r="C254" s="43">
        <f t="shared" ca="1" si="77"/>
        <v>22.924929435191871</v>
      </c>
      <c r="D254" s="43">
        <f t="shared" ca="1" si="78"/>
        <v>-1.8570786976206048</v>
      </c>
      <c r="E254" s="43">
        <f t="shared" ca="1" si="79"/>
        <v>21.067850737571266</v>
      </c>
      <c r="F254" s="43">
        <f t="shared" ca="1" si="80"/>
        <v>2.1067850737571265</v>
      </c>
      <c r="G254" s="43">
        <f>IF(A254&lt;&gt;"",IF(A254&lt;Data!$G$11*0.25,$C$13/$G$32,IF(A254&gt;Data!$G$11*0.25,$C$13,$C$13*10)),"")</f>
        <v>1</v>
      </c>
      <c r="H254" s="43">
        <f>IF(A254&lt;&gt;"",IF(Data!$G$9="constant",$C$13,IF(Data!$G$9="squeeze",G254,F254)),"")</f>
        <v>1</v>
      </c>
      <c r="I254" s="38">
        <f ca="1">IF(ISNUMBER(A254),NORMINV(RAND(),0,IF(AND(Data!$G$9="squeeze",A254&lt;Data!$G$11*0.25),$H$32,1)*$C$30*$C$13)*($C$14*$C$12),"")</f>
        <v>-1.3940512147054041E-4</v>
      </c>
      <c r="J254" s="42">
        <f ca="1">IFERROR(IF(Data!$C$6="Real",B254,I254+J253+($C$14*$C$12)*(NORMINV(RAND(),$C$15,CHOOSE($G$13,$C$13,F254,G254)))),"")</f>
        <v>1.3487053308929438</v>
      </c>
      <c r="K254" s="88">
        <f>IF(ISNUMBER(A254), IF($G$16="fixed",$G$17,MIN(H254*Data!$C$7*$C$16*0.5,$C$17*Data!$C$7))*$C$12,"")</f>
        <v>8.0000000000000007E-5</v>
      </c>
      <c r="L254" s="42">
        <f t="shared" ca="1" si="104"/>
        <v>1.3487053308929438</v>
      </c>
      <c r="M254" s="44">
        <f t="shared" ca="1" si="105"/>
        <v>1.3487453308929438</v>
      </c>
      <c r="N254" s="44">
        <f t="shared" ca="1" si="106"/>
        <v>1.3486653308929437</v>
      </c>
      <c r="O254" s="108">
        <f t="shared" ca="1" si="81"/>
        <v>0.28005488607958057</v>
      </c>
      <c r="P254" s="102">
        <f t="shared" ca="1" si="82"/>
        <v>4.2680845448409634</v>
      </c>
      <c r="Q254" s="102">
        <f t="shared" ca="1" si="83"/>
        <v>0.16933902652196683</v>
      </c>
      <c r="R254" s="120">
        <f t="shared" ca="1" si="101"/>
        <v>1</v>
      </c>
      <c r="S254" s="54">
        <f t="shared" ca="1" si="102"/>
        <v>0</v>
      </c>
      <c r="T254" s="5">
        <f t="shared" ca="1" si="84"/>
        <v>1.3475392670087669</v>
      </c>
      <c r="U254" s="152">
        <f t="shared" ca="1" si="85"/>
        <v>1.3501351339640424</v>
      </c>
      <c r="V254" s="152">
        <f t="shared" ca="1" si="86"/>
        <v>1.3461497801954754</v>
      </c>
      <c r="W254" s="153">
        <f t="shared" ca="1" si="87"/>
        <v>0</v>
      </c>
      <c r="X254" s="153">
        <f t="shared" ca="1" si="88"/>
        <v>0</v>
      </c>
      <c r="Y254" s="153">
        <f t="shared" ca="1" si="89"/>
        <v>0</v>
      </c>
      <c r="Z254" s="153">
        <f t="shared" ca="1" si="90"/>
        <v>0</v>
      </c>
      <c r="AA254" s="152" t="str">
        <f t="shared" ca="1" si="91"/>
        <v/>
      </c>
      <c r="AB254" s="152" t="str">
        <f t="shared" ca="1" si="92"/>
        <v/>
      </c>
      <c r="AC254" s="154" t="str">
        <f t="shared" ca="1" si="93"/>
        <v/>
      </c>
      <c r="AD254" s="154" t="str">
        <f t="shared" ca="1" si="94"/>
        <v/>
      </c>
      <c r="AE254" s="3">
        <f t="shared" ca="1" si="95"/>
        <v>0</v>
      </c>
      <c r="AF254" s="3">
        <f t="shared" ca="1" si="96"/>
        <v>0</v>
      </c>
      <c r="AG254" s="3" t="str">
        <f t="shared" ca="1" si="103"/>
        <v>N</v>
      </c>
      <c r="AH254" s="4" t="str">
        <f t="shared" ca="1" si="97"/>
        <v/>
      </c>
      <c r="AI254" s="75">
        <f t="shared" ca="1" si="98"/>
        <v>0</v>
      </c>
      <c r="AJ254" s="75">
        <f t="shared" ca="1" si="99"/>
        <v>0</v>
      </c>
    </row>
    <row r="255" spans="1:36">
      <c r="A255" s="41">
        <f t="shared" si="100"/>
        <v>189</v>
      </c>
      <c r="B255" s="150">
        <f>IF(ISNUMBER(A255),INDEX('MetaTrader Import'!$H$13:$J$5893,TRUNC(((A255-$A$39+1)-1)/3)+1,MOD((A255-$A$39+1)-1,3)+1),"")</f>
        <v>0</v>
      </c>
      <c r="C255" s="43">
        <f t="shared" ca="1" si="77"/>
        <v>21.067850737571266</v>
      </c>
      <c r="D255" s="43">
        <f t="shared" ca="1" si="78"/>
        <v>-0.60339238639772563</v>
      </c>
      <c r="E255" s="43">
        <f t="shared" ca="1" si="79"/>
        <v>20.464458351173541</v>
      </c>
      <c r="F255" s="43">
        <f t="shared" ca="1" si="80"/>
        <v>2.0464458351173542</v>
      </c>
      <c r="G255" s="43">
        <f>IF(A255&lt;&gt;"",IF(A255&lt;Data!$G$11*0.25,$C$13/$G$32,IF(A255&gt;Data!$G$11*0.25,$C$13,$C$13*10)),"")</f>
        <v>1</v>
      </c>
      <c r="H255" s="43">
        <f>IF(A255&lt;&gt;"",IF(Data!$G$9="constant",$C$13,IF(Data!$G$9="squeeze",G255,F255)),"")</f>
        <v>1</v>
      </c>
      <c r="I255" s="38">
        <f ca="1">IF(ISNUMBER(A255),NORMINV(RAND(),0,IF(AND(Data!$G$9="squeeze",A255&lt;Data!$G$11*0.25),$H$32,1)*$C$30*$C$13)*($C$14*$C$12),"")</f>
        <v>-1.0333221722824342E-4</v>
      </c>
      <c r="J255" s="42">
        <f ca="1">IFERROR(IF(Data!$C$6="Real",B255,I255+J254+($C$14*$C$12)*(NORMINV(RAND(),$C$15,CHOOSE($G$13,$C$13,F255,G255)))),"")</f>
        <v>1.3486918356285396</v>
      </c>
      <c r="K255" s="88">
        <f>IF(ISNUMBER(A255), IF($G$16="fixed",$G$17,MIN(H255*Data!$C$7*$C$16*0.5,$C$17*Data!$C$7))*$C$12,"")</f>
        <v>8.0000000000000007E-5</v>
      </c>
      <c r="L255" s="42">
        <f t="shared" ca="1" si="104"/>
        <v>1.3486918356285396</v>
      </c>
      <c r="M255" s="44">
        <f t="shared" ca="1" si="105"/>
        <v>1.3487318356285396</v>
      </c>
      <c r="N255" s="44">
        <f t="shared" ca="1" si="106"/>
        <v>1.3486518356285395</v>
      </c>
      <c r="O255" s="108">
        <f t="shared" ca="1" si="81"/>
        <v>2.7618670778677731E-2</v>
      </c>
      <c r="P255" s="102">
        <f t="shared" ca="1" si="82"/>
        <v>4.7900864076927041</v>
      </c>
      <c r="Q255" s="102">
        <f t="shared" ca="1" si="83"/>
        <v>0.20664285053334094</v>
      </c>
      <c r="R255" s="120">
        <f t="shared" ca="1" si="101"/>
        <v>1</v>
      </c>
      <c r="S255" s="54">
        <f t="shared" ca="1" si="102"/>
        <v>0</v>
      </c>
      <c r="T255" s="5">
        <f t="shared" ca="1" si="84"/>
        <v>1.3475392670087669</v>
      </c>
      <c r="U255" s="152">
        <f t="shared" ca="1" si="85"/>
        <v>1.3501351339640424</v>
      </c>
      <c r="V255" s="152">
        <f t="shared" ca="1" si="86"/>
        <v>1.3461497801954754</v>
      </c>
      <c r="W255" s="153">
        <f t="shared" ca="1" si="87"/>
        <v>0</v>
      </c>
      <c r="X255" s="153">
        <f t="shared" ca="1" si="88"/>
        <v>0</v>
      </c>
      <c r="Y255" s="153">
        <f t="shared" ca="1" si="89"/>
        <v>0</v>
      </c>
      <c r="Z255" s="153">
        <f t="shared" ca="1" si="90"/>
        <v>0</v>
      </c>
      <c r="AA255" s="152" t="str">
        <f t="shared" ca="1" si="91"/>
        <v/>
      </c>
      <c r="AB255" s="152" t="str">
        <f t="shared" ca="1" si="92"/>
        <v/>
      </c>
      <c r="AC255" s="154" t="str">
        <f t="shared" ca="1" si="93"/>
        <v/>
      </c>
      <c r="AD255" s="154" t="str">
        <f t="shared" ca="1" si="94"/>
        <v/>
      </c>
      <c r="AE255" s="3">
        <f t="shared" ca="1" si="95"/>
        <v>0</v>
      </c>
      <c r="AF255" s="3">
        <f t="shared" ca="1" si="96"/>
        <v>0</v>
      </c>
      <c r="AG255" s="3" t="str">
        <f t="shared" ca="1" si="103"/>
        <v>N</v>
      </c>
      <c r="AH255" s="4" t="str">
        <f t="shared" ca="1" si="97"/>
        <v/>
      </c>
      <c r="AI255" s="75">
        <f t="shared" ca="1" si="98"/>
        <v>0</v>
      </c>
      <c r="AJ255" s="75">
        <f t="shared" ca="1" si="99"/>
        <v>0</v>
      </c>
    </row>
    <row r="256" spans="1:36">
      <c r="A256" s="41">
        <f t="shared" si="100"/>
        <v>190</v>
      </c>
      <c r="B256" s="150">
        <f>IF(ISNUMBER(A256),INDEX('MetaTrader Import'!$H$13:$J$5893,TRUNC(((A256-$A$39+1)-1)/3)+1,MOD((A256-$A$39+1)-1,3)+1),"")</f>
        <v>0</v>
      </c>
      <c r="C256" s="43">
        <f t="shared" ca="1" si="77"/>
        <v>20.464458351173541</v>
      </c>
      <c r="D256" s="43">
        <f t="shared" ca="1" si="78"/>
        <v>1.9454424213730672</v>
      </c>
      <c r="E256" s="43">
        <f t="shared" ca="1" si="79"/>
        <v>22.409900772546607</v>
      </c>
      <c r="F256" s="43">
        <f t="shared" ca="1" si="80"/>
        <v>2.2409900772546605</v>
      </c>
      <c r="G256" s="43">
        <f>IF(A256&lt;&gt;"",IF(A256&lt;Data!$G$11*0.25,$C$13/$G$32,IF(A256&gt;Data!$G$11*0.25,$C$13,$C$13*10)),"")</f>
        <v>1</v>
      </c>
      <c r="H256" s="43">
        <f>IF(A256&lt;&gt;"",IF(Data!$G$9="constant",$C$13,IF(Data!$G$9="squeeze",G256,F256)),"")</f>
        <v>1</v>
      </c>
      <c r="I256" s="38">
        <f ca="1">IF(ISNUMBER(A256),NORMINV(RAND(),0,IF(AND(Data!$G$9="squeeze",A256&lt;Data!$G$11*0.25),$H$32,1)*$C$30*$C$13)*($C$14*$C$12),"")</f>
        <v>-9.5450992159543436E-5</v>
      </c>
      <c r="J256" s="42">
        <f ca="1">IFERROR(IF(Data!$C$6="Real",B256,I256+J255+($C$14*$C$12)*(NORMINV(RAND(),$C$15,CHOOSE($G$13,$C$13,F256,G256)))),"")</f>
        <v>1.3485655995724948</v>
      </c>
      <c r="K256" s="88">
        <f>IF(ISNUMBER(A256), IF($G$16="fixed",$G$17,MIN(H256*Data!$C$7*$C$16*0.5,$C$17*Data!$C$7))*$C$12,"")</f>
        <v>8.0000000000000007E-5</v>
      </c>
      <c r="L256" s="42">
        <f t="shared" ca="1" si="104"/>
        <v>1.3485655995724948</v>
      </c>
      <c r="M256" s="44">
        <f t="shared" ca="1" si="105"/>
        <v>1.3486055995724948</v>
      </c>
      <c r="N256" s="44">
        <f t="shared" ca="1" si="106"/>
        <v>1.3485255995724947</v>
      </c>
      <c r="O256" s="108">
        <f t="shared" ca="1" si="81"/>
        <v>-0.2908909855896139</v>
      </c>
      <c r="P256" s="102">
        <f t="shared" ca="1" si="82"/>
        <v>5.3114356204424329</v>
      </c>
      <c r="Q256" s="102">
        <f t="shared" ca="1" si="83"/>
        <v>0.2453444511559737</v>
      </c>
      <c r="R256" s="120">
        <f t="shared" ca="1" si="101"/>
        <v>1</v>
      </c>
      <c r="S256" s="54">
        <f t="shared" ca="1" si="102"/>
        <v>0</v>
      </c>
      <c r="T256" s="5">
        <f t="shared" ca="1" si="84"/>
        <v>1.3475392670087669</v>
      </c>
      <c r="U256" s="152">
        <f t="shared" ca="1" si="85"/>
        <v>1.3501351339640424</v>
      </c>
      <c r="V256" s="152">
        <f t="shared" ca="1" si="86"/>
        <v>1.3461497801954754</v>
      </c>
      <c r="W256" s="153">
        <f t="shared" ca="1" si="87"/>
        <v>0</v>
      </c>
      <c r="X256" s="153">
        <f t="shared" ca="1" si="88"/>
        <v>0</v>
      </c>
      <c r="Y256" s="153">
        <f t="shared" ca="1" si="89"/>
        <v>0</v>
      </c>
      <c r="Z256" s="153">
        <f t="shared" ca="1" si="90"/>
        <v>0</v>
      </c>
      <c r="AA256" s="152" t="str">
        <f t="shared" ca="1" si="91"/>
        <v/>
      </c>
      <c r="AB256" s="152" t="str">
        <f t="shared" ca="1" si="92"/>
        <v/>
      </c>
      <c r="AC256" s="154" t="str">
        <f t="shared" ca="1" si="93"/>
        <v/>
      </c>
      <c r="AD256" s="154" t="str">
        <f t="shared" ca="1" si="94"/>
        <v/>
      </c>
      <c r="AE256" s="3">
        <f t="shared" ca="1" si="95"/>
        <v>0</v>
      </c>
      <c r="AF256" s="3">
        <f t="shared" ca="1" si="96"/>
        <v>0</v>
      </c>
      <c r="AG256" s="3" t="str">
        <f t="shared" ca="1" si="103"/>
        <v>N</v>
      </c>
      <c r="AH256" s="4" t="str">
        <f t="shared" ca="1" si="97"/>
        <v/>
      </c>
      <c r="AI256" s="75">
        <f t="shared" ca="1" si="98"/>
        <v>0</v>
      </c>
      <c r="AJ256" s="75">
        <f t="shared" ca="1" si="99"/>
        <v>0</v>
      </c>
    </row>
    <row r="257" spans="1:36">
      <c r="A257" s="41">
        <f t="shared" si="100"/>
        <v>191</v>
      </c>
      <c r="B257" s="150">
        <f>IF(ISNUMBER(A257),INDEX('MetaTrader Import'!$H$13:$J$5893,TRUNC(((A257-$A$39+1)-1)/3)+1,MOD((A257-$A$39+1)-1,3)+1),"")</f>
        <v>0</v>
      </c>
      <c r="C257" s="43">
        <f t="shared" ca="1" si="77"/>
        <v>22.409900772546607</v>
      </c>
      <c r="D257" s="43">
        <f t="shared" ca="1" si="78"/>
        <v>-3.0798397828464079</v>
      </c>
      <c r="E257" s="43">
        <f t="shared" ca="1" si="79"/>
        <v>19.3300609897002</v>
      </c>
      <c r="F257" s="43">
        <f t="shared" ca="1" si="80"/>
        <v>1.93300609897002</v>
      </c>
      <c r="G257" s="43">
        <f>IF(A257&lt;&gt;"",IF(A257&lt;Data!$G$11*0.25,$C$13/$G$32,IF(A257&gt;Data!$G$11*0.25,$C$13,$C$13*10)),"")</f>
        <v>1</v>
      </c>
      <c r="H257" s="43">
        <f>IF(A257&lt;&gt;"",IF(Data!$G$9="constant",$C$13,IF(Data!$G$9="squeeze",G257,F257)),"")</f>
        <v>1</v>
      </c>
      <c r="I257" s="38">
        <f ca="1">IF(ISNUMBER(A257),NORMINV(RAND(),0,IF(AND(Data!$G$9="squeeze",A257&lt;Data!$G$11*0.25),$H$32,1)*$C$30*$C$13)*($C$14*$C$12),"")</f>
        <v>-2.4573194688859984E-5</v>
      </c>
      <c r="J257" s="42">
        <f ca="1">IFERROR(IF(Data!$C$6="Real",B257,I257+J256+($C$14*$C$12)*(NORMINV(RAND(),$C$15,CHOOSE($G$13,$C$13,F257,G257)))),"")</f>
        <v>1.3488543337489836</v>
      </c>
      <c r="K257" s="88">
        <f>IF(ISNUMBER(A257), IF($G$16="fixed",$G$17,MIN(H257*Data!$C$7*$C$16*0.5,$C$17*Data!$C$7))*$C$12,"")</f>
        <v>8.0000000000000007E-5</v>
      </c>
      <c r="L257" s="42">
        <f t="shared" ca="1" si="104"/>
        <v>1.3488543337489836</v>
      </c>
      <c r="M257" s="44">
        <f t="shared" ca="1" si="105"/>
        <v>1.3488943337489836</v>
      </c>
      <c r="N257" s="44">
        <f t="shared" ca="1" si="106"/>
        <v>1.3488143337489835</v>
      </c>
      <c r="O257" s="108">
        <f t="shared" ca="1" si="81"/>
        <v>-0.52327589178527023</v>
      </c>
      <c r="P257" s="102">
        <f t="shared" ca="1" si="82"/>
        <v>5.4851202084870039</v>
      </c>
      <c r="Q257" s="102">
        <f t="shared" ca="1" si="83"/>
        <v>0.27139376087006362</v>
      </c>
      <c r="R257" s="120">
        <f t="shared" ca="1" si="101"/>
        <v>1</v>
      </c>
      <c r="S257" s="54">
        <f t="shared" ca="1" si="102"/>
        <v>0</v>
      </c>
      <c r="T257" s="5">
        <f t="shared" ca="1" si="84"/>
        <v>1.3475392670087669</v>
      </c>
      <c r="U257" s="152">
        <f t="shared" ca="1" si="85"/>
        <v>1.3501351339640424</v>
      </c>
      <c r="V257" s="152">
        <f t="shared" ca="1" si="86"/>
        <v>1.3461497801954754</v>
      </c>
      <c r="W257" s="153">
        <f t="shared" ca="1" si="87"/>
        <v>0</v>
      </c>
      <c r="X257" s="153">
        <f t="shared" ca="1" si="88"/>
        <v>0</v>
      </c>
      <c r="Y257" s="153">
        <f t="shared" ca="1" si="89"/>
        <v>0</v>
      </c>
      <c r="Z257" s="153">
        <f t="shared" ca="1" si="90"/>
        <v>0</v>
      </c>
      <c r="AA257" s="152" t="str">
        <f t="shared" ca="1" si="91"/>
        <v/>
      </c>
      <c r="AB257" s="152" t="str">
        <f t="shared" ca="1" si="92"/>
        <v/>
      </c>
      <c r="AC257" s="154" t="str">
        <f t="shared" ca="1" si="93"/>
        <v/>
      </c>
      <c r="AD257" s="154" t="str">
        <f t="shared" ca="1" si="94"/>
        <v/>
      </c>
      <c r="AE257" s="3">
        <f t="shared" ca="1" si="95"/>
        <v>0</v>
      </c>
      <c r="AF257" s="3">
        <f t="shared" ca="1" si="96"/>
        <v>0</v>
      </c>
      <c r="AG257" s="3" t="str">
        <f t="shared" ca="1" si="103"/>
        <v>N</v>
      </c>
      <c r="AH257" s="4" t="str">
        <f t="shared" ca="1" si="97"/>
        <v/>
      </c>
      <c r="AI257" s="75">
        <f t="shared" ca="1" si="98"/>
        <v>0</v>
      </c>
      <c r="AJ257" s="75">
        <f t="shared" ca="1" si="99"/>
        <v>0</v>
      </c>
    </row>
    <row r="258" spans="1:36">
      <c r="A258" s="41">
        <f t="shared" si="100"/>
        <v>192</v>
      </c>
      <c r="B258" s="150">
        <f>IF(ISNUMBER(A258),INDEX('MetaTrader Import'!$H$13:$J$5893,TRUNC(((A258-$A$39+1)-1)/3)+1,MOD((A258-$A$39+1)-1,3)+1),"")</f>
        <v>0</v>
      </c>
      <c r="C258" s="43">
        <f t="shared" ca="1" si="77"/>
        <v>19.3300609897002</v>
      </c>
      <c r="D258" s="43">
        <f t="shared" ca="1" si="78"/>
        <v>0.35826397490591833</v>
      </c>
      <c r="E258" s="43">
        <f t="shared" ca="1" si="79"/>
        <v>19.688324964606117</v>
      </c>
      <c r="F258" s="43">
        <f t="shared" ca="1" si="80"/>
        <v>1.9688324964606116</v>
      </c>
      <c r="G258" s="43">
        <f>IF(A258&lt;&gt;"",IF(A258&lt;Data!$G$11*0.25,$C$13/$G$32,IF(A258&gt;Data!$G$11*0.25,$C$13,$C$13*10)),"")</f>
        <v>1</v>
      </c>
      <c r="H258" s="43">
        <f>IF(A258&lt;&gt;"",IF(Data!$G$9="constant",$C$13,IF(Data!$G$9="squeeze",G258,F258)),"")</f>
        <v>1</v>
      </c>
      <c r="I258" s="38">
        <f ca="1">IF(ISNUMBER(A258),NORMINV(RAND(),0,IF(AND(Data!$G$9="squeeze",A258&lt;Data!$G$11*0.25),$H$32,1)*$C$30*$C$13)*($C$14*$C$12),"")</f>
        <v>-6.8221887684417735E-5</v>
      </c>
      <c r="J258" s="42">
        <f ca="1">IFERROR(IF(Data!$C$6="Real",B258,I258+J257+($C$14*$C$12)*(NORMINV(RAND(),$C$15,CHOOSE($G$13,$C$13,F258,G258)))),"")</f>
        <v>1.3488634816315446</v>
      </c>
      <c r="K258" s="88">
        <f>IF(ISNUMBER(A258), IF($G$16="fixed",$G$17,MIN(H258*Data!$C$7*$C$16*0.5,$C$17*Data!$C$7))*$C$12,"")</f>
        <v>8.0000000000000007E-5</v>
      </c>
      <c r="L258" s="42">
        <f t="shared" ca="1" si="104"/>
        <v>1.3488634816315446</v>
      </c>
      <c r="M258" s="44">
        <f t="shared" ca="1" si="105"/>
        <v>1.3489034816315446</v>
      </c>
      <c r="N258" s="44">
        <f t="shared" ca="1" si="106"/>
        <v>1.3488234816315445</v>
      </c>
      <c r="O258" s="108">
        <f t="shared" ca="1" si="81"/>
        <v>-0.77638307573772514</v>
      </c>
      <c r="P258" s="102">
        <f t="shared" ca="1" si="82"/>
        <v>5.5918113303561618</v>
      </c>
      <c r="Q258" s="102">
        <f t="shared" ca="1" si="83"/>
        <v>0.28656090033892034</v>
      </c>
      <c r="R258" s="120">
        <f t="shared" ca="1" si="101"/>
        <v>1</v>
      </c>
      <c r="S258" s="54">
        <f t="shared" ca="1" si="102"/>
        <v>0</v>
      </c>
      <c r="T258" s="5">
        <f t="shared" ca="1" si="84"/>
        <v>1.3475392670087669</v>
      </c>
      <c r="U258" s="152">
        <f t="shared" ca="1" si="85"/>
        <v>1.3501351339640424</v>
      </c>
      <c r="V258" s="152">
        <f t="shared" ca="1" si="86"/>
        <v>1.3461497801954754</v>
      </c>
      <c r="W258" s="153">
        <f t="shared" ca="1" si="87"/>
        <v>0</v>
      </c>
      <c r="X258" s="153">
        <f t="shared" ca="1" si="88"/>
        <v>0</v>
      </c>
      <c r="Y258" s="153">
        <f t="shared" ca="1" si="89"/>
        <v>0</v>
      </c>
      <c r="Z258" s="153">
        <f t="shared" ca="1" si="90"/>
        <v>0</v>
      </c>
      <c r="AA258" s="152" t="str">
        <f t="shared" ca="1" si="91"/>
        <v/>
      </c>
      <c r="AB258" s="152" t="str">
        <f t="shared" ca="1" si="92"/>
        <v/>
      </c>
      <c r="AC258" s="154" t="str">
        <f t="shared" ca="1" si="93"/>
        <v/>
      </c>
      <c r="AD258" s="154" t="str">
        <f t="shared" ca="1" si="94"/>
        <v/>
      </c>
      <c r="AE258" s="3">
        <f t="shared" ca="1" si="95"/>
        <v>0</v>
      </c>
      <c r="AF258" s="3">
        <f t="shared" ca="1" si="96"/>
        <v>0</v>
      </c>
      <c r="AG258" s="3" t="str">
        <f t="shared" ca="1" si="103"/>
        <v>N</v>
      </c>
      <c r="AH258" s="4" t="str">
        <f t="shared" ca="1" si="97"/>
        <v/>
      </c>
      <c r="AI258" s="75">
        <f t="shared" ca="1" si="98"/>
        <v>0</v>
      </c>
      <c r="AJ258" s="75">
        <f t="shared" ca="1" si="99"/>
        <v>0</v>
      </c>
    </row>
    <row r="259" spans="1:36">
      <c r="A259" s="41">
        <f t="shared" si="100"/>
        <v>193</v>
      </c>
      <c r="B259" s="150">
        <f>IF(ISNUMBER(A259),INDEX('MetaTrader Import'!$H$13:$J$5893,TRUNC(((A259-$A$39+1)-1)/3)+1,MOD((A259-$A$39+1)-1,3)+1),"")</f>
        <v>0</v>
      </c>
      <c r="C259" s="43">
        <f t="shared" ref="C259:C322" ca="1" si="107">IF(A259&lt;&gt;"",E258,"")</f>
        <v>19.688324964606117</v>
      </c>
      <c r="D259" s="43">
        <f t="shared" ref="D259:D322" ca="1" si="108">IF(A259&lt;&gt;"",NORMINV(RAND(),($C$23-C259)*$C$28,$C$27)+NORMINV(RAND(),IF(RAND()&gt;$C$26,$C$25,0),$C$27),"")</f>
        <v>-5.0909829679964935E-2</v>
      </c>
      <c r="E259" s="43">
        <f t="shared" ref="E259:E322" ca="1" si="109">IF(A259&lt;&gt;"",C259+D259,"")</f>
        <v>19.637415134926151</v>
      </c>
      <c r="F259" s="43">
        <f t="shared" ref="F259:F322" ca="1" si="110">IF(A259&lt;&gt;"",$C$13*ABS(E259)/$C$23,"")</f>
        <v>1.9637415134926151</v>
      </c>
      <c r="G259" s="43">
        <f>IF(A259&lt;&gt;"",IF(A259&lt;Data!$G$11*0.25,$C$13/$G$32,IF(A259&gt;Data!$G$11*0.25,$C$13,$C$13*10)),"")</f>
        <v>1</v>
      </c>
      <c r="H259" s="43">
        <f>IF(A259&lt;&gt;"",IF(Data!$G$9="constant",$C$13,IF(Data!$G$9="squeeze",G259,F259)),"")</f>
        <v>1</v>
      </c>
      <c r="I259" s="38">
        <f ca="1">IF(ISNUMBER(A259),NORMINV(RAND(),0,IF(AND(Data!$G$9="squeeze",A259&lt;Data!$G$11*0.25),$H$32,1)*$C$30*$C$13)*($C$14*$C$12),"")</f>
        <v>6.0760099266384393E-5</v>
      </c>
      <c r="J259" s="42">
        <f ca="1">IFERROR(IF(Data!$C$6="Real",B259,I259+J258+($C$14*$C$12)*(NORMINV(RAND(),$C$15,CHOOSE($G$13,$C$13,F259,G259)))),"")</f>
        <v>1.3488883968525613</v>
      </c>
      <c r="K259" s="88">
        <f>IF(ISNUMBER(A259), IF($G$16="fixed",$G$17,MIN(H259*Data!$C$7*$C$16*0.5,$C$17*Data!$C$7))*$C$12,"")</f>
        <v>8.0000000000000007E-5</v>
      </c>
      <c r="L259" s="42">
        <f t="shared" ca="1" si="104"/>
        <v>1.3488883968525613</v>
      </c>
      <c r="M259" s="44">
        <f t="shared" ca="1" si="105"/>
        <v>1.3489283968525614</v>
      </c>
      <c r="N259" s="44">
        <f t="shared" ca="1" si="106"/>
        <v>1.3488483968525613</v>
      </c>
      <c r="O259" s="108">
        <f t="shared" ref="O259:O322" ca="1" si="111">IF(ISNUMBER(A259),$G$12*SLOPE(L245:L259,A245:A259),"")</f>
        <v>-0.9534426561112157</v>
      </c>
      <c r="P259" s="102">
        <f t="shared" ref="P259:P322" ca="1" si="112">IF(ISNUMBER(A259),STDEV(L245:L259)*$G$12,"")</f>
        <v>5.7469902064848366</v>
      </c>
      <c r="Q259" s="102">
        <f t="shared" ref="Q259:Q322" ca="1" si="113">IF(ISNUMBER(A259),SLOPE(P245:P259,A245:A259),"")</f>
        <v>0.29136330011983319</v>
      </c>
      <c r="R259" s="120">
        <f t="shared" ca="1" si="101"/>
        <v>1</v>
      </c>
      <c r="S259" s="54">
        <f t="shared" ca="1" si="102"/>
        <v>0</v>
      </c>
      <c r="T259" s="5">
        <f t="shared" ref="T259:T322" ca="1" si="114">IF(ISNUMBER(A259),IF(S259=1,L259,IF(AG258="Y","",IF(ISNUMBER(T258),T258,""))),"")</f>
        <v>1.3475392670087669</v>
      </c>
      <c r="U259" s="152">
        <f t="shared" ref="U259:U322" ca="1" si="115">IF(NOT(ISNUMBER(T259)),"",IF(S259=1,T259,IF(M259&gt;U258,M259,IF(ISNUMBER(U258),U258,""))))</f>
        <v>1.3501351339640424</v>
      </c>
      <c r="V259" s="152">
        <f t="shared" ref="V259:V322" ca="1" si="116">IF(NOT(ISNUMBER(T259)),"",IF(S259=1,T259,IF(N259&lt;V258,N259,IF(ISNUMBER(V258),V258,""))))</f>
        <v>1.3461497801954754</v>
      </c>
      <c r="W259" s="153">
        <f t="shared" ref="W259:W322" ca="1" si="117">IF(NOT(ISNUMBER(T259)),"",MIN($F$24,IF(TRUNC((U259-T259)/$E$24*$G$12)+0&gt;IF(ISNUMBER(W258),W258,0),TRUNC((U259-T259)/$E$24*$G$12)+0,IF(ISNUMBER(W258),W258,0))))</f>
        <v>0</v>
      </c>
      <c r="X259" s="153">
        <f t="shared" ref="X259:X322" ca="1" si="118">IF(NOT(ISNUMBER(T259)),"",MIN($F$24,IF(-TRUNC((V259-T259)/$E$24*$G$12)+0&gt;IF(ISNUMBER(X258),X258,0),-TRUNC((V259-T259)/$E$24*$G$12)+0,IF(ISNUMBER(X258),X258,0))))</f>
        <v>0</v>
      </c>
      <c r="Y259" s="153">
        <f t="shared" ref="Y259:Y322" ca="1" si="119">IF(ISNUMBER(W259),(IF(W259=0,0,1))*IF(ABS($I$24)=2,POWER(2,W259-1),W259)*SIGN($I$24)*$K$24,"")</f>
        <v>0</v>
      </c>
      <c r="Z259" s="153">
        <f t="shared" ref="Z259:Z322" ca="1" si="120">IF(ISNUMBER(X259),(IF(X259=0,0,1))*IF(ABS($I$24)=2,POWER(2,X259-1),X259)*SIGN($I$24)*$K$24,"")</f>
        <v>0</v>
      </c>
      <c r="AA259" s="152" t="str">
        <f t="shared" ref="AA259:AA322" ca="1" si="121">IF(OR(NOT(ISNUMBER(T259)),W259&lt;1),"",IF(OR(NOT(ISNUMBER(W258)),W258=0),IF(SIGN(Y259)=1,M259,N259),(Y258*AA258+(Y259-Y258)*IF(SIGN(Y259)=1,M259,N259))/Y259))</f>
        <v/>
      </c>
      <c r="AB259" s="152" t="str">
        <f t="shared" ref="AB259:AB322" ca="1" si="122">IF(OR(NOT(ISNUMBER(T259)),X259&lt;1),"",IF(OR(NOT(ISNUMBER(X258)),X258=0),IF(SIGN(Z259)=1,N259,M259),(Z258*AB258+(Z259-Z258)*IF(SIGN(Z259)=1,N259,M259))/Z259))</f>
        <v/>
      </c>
      <c r="AC259" s="154" t="str">
        <f t="shared" ref="AC259:AC322" ca="1" si="123">IFERROR(-SIGN(Y259)*(AA259-IF(SIGN(Y259)=1,N259,M259))*$G$12*ABS(Y259),"")</f>
        <v/>
      </c>
      <c r="AD259" s="154" t="str">
        <f t="shared" ref="AD259:AD322" ca="1" si="124">IFERROR(SIGN(Z259)*(AB259-IF(SIGN(Z259)=1,M259,N259))*$G$12*ABS(Z259),"")</f>
        <v/>
      </c>
      <c r="AE259" s="3">
        <f t="shared" ref="AE259:AE322" ca="1" si="125">IF(ISNUMBER(A259),IFERROR((IF(ISNUMBER(AC259),AC259,0)+IF(ISNUMBER(AD259),AD259,0))/(ABS(Y259)+ABS(Z259)),0),"")</f>
        <v>0</v>
      </c>
      <c r="AF259" s="3">
        <f t="shared" ref="AF259:AF322" ca="1" si="126">IF(ISNUMBER(A259),IF(ISNUMBER(AC259),AC259,0)+IF(ISNUMBER(AD259),AD259,0),"")</f>
        <v>0</v>
      </c>
      <c r="AG259" s="3" t="str">
        <f t="shared" ca="1" si="103"/>
        <v>N</v>
      </c>
      <c r="AH259" s="4" t="str">
        <f t="shared" ref="AH259:AH322" ca="1" si="127">IF(AG259="y",AF259*10*$C$11,"")</f>
        <v/>
      </c>
      <c r="AI259" s="75">
        <f t="shared" ref="AI259:AI322" ca="1" si="128">IF(ISNUMBER(A259),IF(ISNUMBER(AH259),AJ259,AF259*10*$C$11+AJ259),"")</f>
        <v>0</v>
      </c>
      <c r="AJ259" s="75">
        <f t="shared" ref="AJ259:AJ322" ca="1" si="129">IF(ISNUMBER(A259),AJ258+IF(ISNUMBER(AH259),AH259,0),"")</f>
        <v>0</v>
      </c>
    </row>
    <row r="260" spans="1:36">
      <c r="A260" s="41">
        <f t="shared" ref="A260:A323" si="130">IFERROR(IF(A259+1&gt;$C$19,"",A259+1),"")</f>
        <v>194</v>
      </c>
      <c r="B260" s="150">
        <f>IF(ISNUMBER(A260),INDEX('MetaTrader Import'!$H$13:$J$5893,TRUNC(((A260-$A$39+1)-1)/3)+1,MOD((A260-$A$39+1)-1,3)+1),"")</f>
        <v>0</v>
      </c>
      <c r="C260" s="43">
        <f t="shared" ca="1" si="107"/>
        <v>19.637415134926151</v>
      </c>
      <c r="D260" s="43">
        <f t="shared" ca="1" si="108"/>
        <v>-1.207993616774337</v>
      </c>
      <c r="E260" s="43">
        <f t="shared" ca="1" si="109"/>
        <v>18.429421518151813</v>
      </c>
      <c r="F260" s="43">
        <f t="shared" ca="1" si="110"/>
        <v>1.8429421518151812</v>
      </c>
      <c r="G260" s="43">
        <f>IF(A260&lt;&gt;"",IF(A260&lt;Data!$G$11*0.25,$C$13/$G$32,IF(A260&gt;Data!$G$11*0.25,$C$13,$C$13*10)),"")</f>
        <v>1</v>
      </c>
      <c r="H260" s="43">
        <f>IF(A260&lt;&gt;"",IF(Data!$G$9="constant",$C$13,IF(Data!$G$9="squeeze",G260,F260)),"")</f>
        <v>1</v>
      </c>
      <c r="I260" s="38">
        <f ca="1">IF(ISNUMBER(A260),NORMINV(RAND(),0,IF(AND(Data!$G$9="squeeze",A260&lt;Data!$G$11*0.25),$H$32,1)*$C$30*$C$13)*($C$14*$C$12),"")</f>
        <v>-1.1547890559621766E-5</v>
      </c>
      <c r="J260" s="42">
        <f ca="1">IFERROR(IF(Data!$C$6="Real",B260,I260+J259+($C$14*$C$12)*(NORMINV(RAND(),$C$15,CHOOSE($G$13,$C$13,F260,G260)))),"")</f>
        <v>1.3489567584294211</v>
      </c>
      <c r="K260" s="88">
        <f>IF(ISNUMBER(A260), IF($G$16="fixed",$G$17,MIN(H260*Data!$C$7*$C$16*0.5,$C$17*Data!$C$7))*$C$12,"")</f>
        <v>8.0000000000000007E-5</v>
      </c>
      <c r="L260" s="42">
        <f t="shared" ca="1" si="104"/>
        <v>1.3489567584294211</v>
      </c>
      <c r="M260" s="44">
        <f t="shared" ca="1" si="105"/>
        <v>1.3489967584294211</v>
      </c>
      <c r="N260" s="44">
        <f t="shared" ca="1" si="106"/>
        <v>1.348916758429421</v>
      </c>
      <c r="O260" s="108">
        <f t="shared" ca="1" si="111"/>
        <v>-1.0792512371470513</v>
      </c>
      <c r="P260" s="102">
        <f t="shared" ca="1" si="112"/>
        <v>5.8560756351851007</v>
      </c>
      <c r="Q260" s="102">
        <f t="shared" ca="1" si="113"/>
        <v>0.28399027621052825</v>
      </c>
      <c r="R260" s="120">
        <f t="shared" ref="R260:R323" ca="1" si="131">IF(ISNUMBER(A260),R259+S259,"")</f>
        <v>1</v>
      </c>
      <c r="S260" s="54">
        <f t="shared" ref="S260:S323" ca="1" si="132">IF(ISNUMBER(A260),IF(AND(R260&lt;$M$24,Q260&lt;$F$28,ABS(O260)&lt;$F$27,P260&lt;$F$26,NOT(ISNUMBER(T259))),1,0),"")</f>
        <v>0</v>
      </c>
      <c r="T260" s="5">
        <f t="shared" ca="1" si="114"/>
        <v>1.3475392670087669</v>
      </c>
      <c r="U260" s="152">
        <f t="shared" ca="1" si="115"/>
        <v>1.3501351339640424</v>
      </c>
      <c r="V260" s="152">
        <f t="shared" ca="1" si="116"/>
        <v>1.3461497801954754</v>
      </c>
      <c r="W260" s="153">
        <f t="shared" ca="1" si="117"/>
        <v>0</v>
      </c>
      <c r="X260" s="153">
        <f t="shared" ca="1" si="118"/>
        <v>0</v>
      </c>
      <c r="Y260" s="153">
        <f t="shared" ca="1" si="119"/>
        <v>0</v>
      </c>
      <c r="Z260" s="153">
        <f t="shared" ca="1" si="120"/>
        <v>0</v>
      </c>
      <c r="AA260" s="152" t="str">
        <f t="shared" ca="1" si="121"/>
        <v/>
      </c>
      <c r="AB260" s="152" t="str">
        <f t="shared" ca="1" si="122"/>
        <v/>
      </c>
      <c r="AC260" s="154" t="str">
        <f t="shared" ca="1" si="123"/>
        <v/>
      </c>
      <c r="AD260" s="154" t="str">
        <f t="shared" ca="1" si="124"/>
        <v/>
      </c>
      <c r="AE260" s="3">
        <f t="shared" ca="1" si="125"/>
        <v>0</v>
      </c>
      <c r="AF260" s="3">
        <f t="shared" ca="1" si="126"/>
        <v>0</v>
      </c>
      <c r="AG260" s="3" t="str">
        <f t="shared" ref="AG260:AG323" ca="1" si="133">IF(NOT(ISNUMBER(T260)),"",IF(OR(AF260&gt;$G$24,AF260&lt;-$H$24,A260+1&gt;$C$19),"Y","N"))</f>
        <v>N</v>
      </c>
      <c r="AH260" s="4" t="str">
        <f t="shared" ca="1" si="127"/>
        <v/>
      </c>
      <c r="AI260" s="75">
        <f t="shared" ca="1" si="128"/>
        <v>0</v>
      </c>
      <c r="AJ260" s="75">
        <f t="shared" ca="1" si="129"/>
        <v>0</v>
      </c>
    </row>
    <row r="261" spans="1:36">
      <c r="A261" s="41">
        <f t="shared" si="130"/>
        <v>195</v>
      </c>
      <c r="B261" s="150">
        <f>IF(ISNUMBER(A261),INDEX('MetaTrader Import'!$H$13:$J$5893,TRUNC(((A261-$A$39+1)-1)/3)+1,MOD((A261-$A$39+1)-1,3)+1),"")</f>
        <v>0</v>
      </c>
      <c r="C261" s="43">
        <f t="shared" ca="1" si="107"/>
        <v>18.429421518151813</v>
      </c>
      <c r="D261" s="43">
        <f t="shared" ca="1" si="108"/>
        <v>-0.85701636334768749</v>
      </c>
      <c r="E261" s="43">
        <f t="shared" ca="1" si="109"/>
        <v>17.572405154804127</v>
      </c>
      <c r="F261" s="43">
        <f t="shared" ca="1" si="110"/>
        <v>1.7572405154804127</v>
      </c>
      <c r="G261" s="43">
        <f>IF(A261&lt;&gt;"",IF(A261&lt;Data!$G$11*0.25,$C$13/$G$32,IF(A261&gt;Data!$G$11*0.25,$C$13,$C$13*10)),"")</f>
        <v>1</v>
      </c>
      <c r="H261" s="43">
        <f>IF(A261&lt;&gt;"",IF(Data!$G$9="constant",$C$13,IF(Data!$G$9="squeeze",G261,F261)),"")</f>
        <v>1</v>
      </c>
      <c r="I261" s="38">
        <f ca="1">IF(ISNUMBER(A261),NORMINV(RAND(),0,IF(AND(Data!$G$9="squeeze",A261&lt;Data!$G$11*0.25),$H$32,1)*$C$30*$C$13)*($C$14*$C$12),"")</f>
        <v>-2.4989270440698791E-4</v>
      </c>
      <c r="J261" s="42">
        <f ca="1">IFERROR(IF(Data!$C$6="Real",B261,I261+J260+($C$14*$C$12)*(NORMINV(RAND(),$C$15,CHOOSE($G$13,$C$13,F261,G261)))),"")</f>
        <v>1.3488449696339795</v>
      </c>
      <c r="K261" s="88">
        <f>IF(ISNUMBER(A261), IF($G$16="fixed",$G$17,MIN(H261*Data!$C$7*$C$16*0.5,$C$17*Data!$C$7))*$C$12,"")</f>
        <v>8.0000000000000007E-5</v>
      </c>
      <c r="L261" s="42">
        <f t="shared" ca="1" si="104"/>
        <v>1.3488449696339795</v>
      </c>
      <c r="M261" s="44">
        <f t="shared" ca="1" si="105"/>
        <v>1.3488849696339795</v>
      </c>
      <c r="N261" s="44">
        <f t="shared" ca="1" si="106"/>
        <v>1.3488049696339794</v>
      </c>
      <c r="O261" s="108">
        <f t="shared" ca="1" si="111"/>
        <v>-1.1054114466128266</v>
      </c>
      <c r="P261" s="102">
        <f t="shared" ca="1" si="112"/>
        <v>5.9087594289236582</v>
      </c>
      <c r="Q261" s="102">
        <f t="shared" ca="1" si="113"/>
        <v>0.26544975627470152</v>
      </c>
      <c r="R261" s="120">
        <f t="shared" ca="1" si="131"/>
        <v>1</v>
      </c>
      <c r="S261" s="54">
        <f t="shared" ca="1" si="132"/>
        <v>0</v>
      </c>
      <c r="T261" s="5">
        <f t="shared" ca="1" si="114"/>
        <v>1.3475392670087669</v>
      </c>
      <c r="U261" s="152">
        <f t="shared" ca="1" si="115"/>
        <v>1.3501351339640424</v>
      </c>
      <c r="V261" s="152">
        <f t="shared" ca="1" si="116"/>
        <v>1.3461497801954754</v>
      </c>
      <c r="W261" s="153">
        <f t="shared" ca="1" si="117"/>
        <v>0</v>
      </c>
      <c r="X261" s="153">
        <f t="shared" ca="1" si="118"/>
        <v>0</v>
      </c>
      <c r="Y261" s="153">
        <f t="shared" ca="1" si="119"/>
        <v>0</v>
      </c>
      <c r="Z261" s="153">
        <f t="shared" ca="1" si="120"/>
        <v>0</v>
      </c>
      <c r="AA261" s="152" t="str">
        <f t="shared" ca="1" si="121"/>
        <v/>
      </c>
      <c r="AB261" s="152" t="str">
        <f t="shared" ca="1" si="122"/>
        <v/>
      </c>
      <c r="AC261" s="154" t="str">
        <f t="shared" ca="1" si="123"/>
        <v/>
      </c>
      <c r="AD261" s="154" t="str">
        <f t="shared" ca="1" si="124"/>
        <v/>
      </c>
      <c r="AE261" s="3">
        <f t="shared" ca="1" si="125"/>
        <v>0</v>
      </c>
      <c r="AF261" s="3">
        <f t="shared" ca="1" si="126"/>
        <v>0</v>
      </c>
      <c r="AG261" s="3" t="str">
        <f t="shared" ca="1" si="133"/>
        <v>N</v>
      </c>
      <c r="AH261" s="4" t="str">
        <f t="shared" ca="1" si="127"/>
        <v/>
      </c>
      <c r="AI261" s="75">
        <f t="shared" ca="1" si="128"/>
        <v>0</v>
      </c>
      <c r="AJ261" s="75">
        <f t="shared" ca="1" si="129"/>
        <v>0</v>
      </c>
    </row>
    <row r="262" spans="1:36">
      <c r="A262" s="41">
        <f t="shared" si="130"/>
        <v>196</v>
      </c>
      <c r="B262" s="150">
        <f>IF(ISNUMBER(A262),INDEX('MetaTrader Import'!$H$13:$J$5893,TRUNC(((A262-$A$39+1)-1)/3)+1,MOD((A262-$A$39+1)-1,3)+1),"")</f>
        <v>0</v>
      </c>
      <c r="C262" s="43">
        <f t="shared" ca="1" si="107"/>
        <v>17.572405154804127</v>
      </c>
      <c r="D262" s="43">
        <f t="shared" ca="1" si="108"/>
        <v>0.26274797758859425</v>
      </c>
      <c r="E262" s="43">
        <f t="shared" ca="1" si="109"/>
        <v>17.835153132392723</v>
      </c>
      <c r="F262" s="43">
        <f t="shared" ca="1" si="110"/>
        <v>1.7835153132392723</v>
      </c>
      <c r="G262" s="43">
        <f>IF(A262&lt;&gt;"",IF(A262&lt;Data!$G$11*0.25,$C$13/$G$32,IF(A262&gt;Data!$G$11*0.25,$C$13,$C$13*10)),"")</f>
        <v>1</v>
      </c>
      <c r="H262" s="43">
        <f>IF(A262&lt;&gt;"",IF(Data!$G$9="constant",$C$13,IF(Data!$G$9="squeeze",G262,F262)),"")</f>
        <v>1</v>
      </c>
      <c r="I262" s="38">
        <f ca="1">IF(ISNUMBER(A262),NORMINV(RAND(),0,IF(AND(Data!$G$9="squeeze",A262&lt;Data!$G$11*0.25),$H$32,1)*$C$30*$C$13)*($C$14*$C$12),"")</f>
        <v>1.3616741858491619E-4</v>
      </c>
      <c r="J262" s="42">
        <f ca="1">IFERROR(IF(Data!$C$6="Real",B262,I262+J261+($C$14*$C$12)*(NORMINV(RAND(),$C$15,CHOOSE($G$13,$C$13,F262,G262)))),"")</f>
        <v>1.3490650241976792</v>
      </c>
      <c r="K262" s="88">
        <f>IF(ISNUMBER(A262), IF($G$16="fixed",$G$17,MIN(H262*Data!$C$7*$C$16*0.5,$C$17*Data!$C$7))*$C$12,"")</f>
        <v>8.0000000000000007E-5</v>
      </c>
      <c r="L262" s="42">
        <f t="shared" ref="L262:L325" ca="1" si="134">IFERROR(J262,"")</f>
        <v>1.3490650241976792</v>
      </c>
      <c r="M262" s="44">
        <f t="shared" ref="M262:M325" ca="1" si="135">IFERROR(L262+K262*0.5,"")</f>
        <v>1.3491050241976792</v>
      </c>
      <c r="N262" s="44">
        <f t="shared" ref="N262:N325" ca="1" si="136">IFERROR(L262-K262*0.5,"")</f>
        <v>1.3490250241976791</v>
      </c>
      <c r="O262" s="108">
        <f t="shared" ca="1" si="111"/>
        <v>-0.99588711238995131</v>
      </c>
      <c r="P262" s="102">
        <f t="shared" ca="1" si="112"/>
        <v>5.6974469538342039</v>
      </c>
      <c r="Q262" s="102">
        <f t="shared" ca="1" si="113"/>
        <v>0.23960080147609805</v>
      </c>
      <c r="R262" s="120">
        <f t="shared" ca="1" si="131"/>
        <v>1</v>
      </c>
      <c r="S262" s="54">
        <f t="shared" ca="1" si="132"/>
        <v>0</v>
      </c>
      <c r="T262" s="5">
        <f t="shared" ca="1" si="114"/>
        <v>1.3475392670087669</v>
      </c>
      <c r="U262" s="152">
        <f t="shared" ca="1" si="115"/>
        <v>1.3501351339640424</v>
      </c>
      <c r="V262" s="152">
        <f t="shared" ca="1" si="116"/>
        <v>1.3461497801954754</v>
      </c>
      <c r="W262" s="153">
        <f t="shared" ca="1" si="117"/>
        <v>0</v>
      </c>
      <c r="X262" s="153">
        <f t="shared" ca="1" si="118"/>
        <v>0</v>
      </c>
      <c r="Y262" s="153">
        <f t="shared" ca="1" si="119"/>
        <v>0</v>
      </c>
      <c r="Z262" s="153">
        <f t="shared" ca="1" si="120"/>
        <v>0</v>
      </c>
      <c r="AA262" s="152" t="str">
        <f t="shared" ca="1" si="121"/>
        <v/>
      </c>
      <c r="AB262" s="152" t="str">
        <f t="shared" ca="1" si="122"/>
        <v/>
      </c>
      <c r="AC262" s="154" t="str">
        <f t="shared" ca="1" si="123"/>
        <v/>
      </c>
      <c r="AD262" s="154" t="str">
        <f t="shared" ca="1" si="124"/>
        <v/>
      </c>
      <c r="AE262" s="3">
        <f t="shared" ca="1" si="125"/>
        <v>0</v>
      </c>
      <c r="AF262" s="3">
        <f t="shared" ca="1" si="126"/>
        <v>0</v>
      </c>
      <c r="AG262" s="3" t="str">
        <f t="shared" ca="1" si="133"/>
        <v>N</v>
      </c>
      <c r="AH262" s="4" t="str">
        <f t="shared" ca="1" si="127"/>
        <v/>
      </c>
      <c r="AI262" s="75">
        <f t="shared" ca="1" si="128"/>
        <v>0</v>
      </c>
      <c r="AJ262" s="75">
        <f t="shared" ca="1" si="129"/>
        <v>0</v>
      </c>
    </row>
    <row r="263" spans="1:36">
      <c r="A263" s="41">
        <f t="shared" si="130"/>
        <v>197</v>
      </c>
      <c r="B263" s="150">
        <f>IF(ISNUMBER(A263),INDEX('MetaTrader Import'!$H$13:$J$5893,TRUNC(((A263-$A$39+1)-1)/3)+1,MOD((A263-$A$39+1)-1,3)+1),"")</f>
        <v>0</v>
      </c>
      <c r="C263" s="43">
        <f t="shared" ca="1" si="107"/>
        <v>17.835153132392723</v>
      </c>
      <c r="D263" s="43">
        <f t="shared" ca="1" si="108"/>
        <v>-0.78903095503000442</v>
      </c>
      <c r="E263" s="43">
        <f t="shared" ca="1" si="109"/>
        <v>17.046122177362719</v>
      </c>
      <c r="F263" s="43">
        <f t="shared" ca="1" si="110"/>
        <v>1.7046122177362719</v>
      </c>
      <c r="G263" s="43">
        <f>IF(A263&lt;&gt;"",IF(A263&lt;Data!$G$11*0.25,$C$13/$G$32,IF(A263&gt;Data!$G$11*0.25,$C$13,$C$13*10)),"")</f>
        <v>1</v>
      </c>
      <c r="H263" s="43">
        <f>IF(A263&lt;&gt;"",IF(Data!$G$9="constant",$C$13,IF(Data!$G$9="squeeze",G263,F263)),"")</f>
        <v>1</v>
      </c>
      <c r="I263" s="38">
        <f ca="1">IF(ISNUMBER(A263),NORMINV(RAND(),0,IF(AND(Data!$G$9="squeeze",A263&lt;Data!$G$11*0.25),$H$32,1)*$C$30*$C$13)*($C$14*$C$12),"")</f>
        <v>-1.7515048534977724E-4</v>
      </c>
      <c r="J263" s="42">
        <f ca="1">IFERROR(IF(Data!$C$6="Real",B263,I263+J262+($C$14*$C$12)*(NORMINV(RAND(),$C$15,CHOOSE($G$13,$C$13,F263,G263)))),"")</f>
        <v>1.3489463431503603</v>
      </c>
      <c r="K263" s="88">
        <f>IF(ISNUMBER(A263), IF($G$16="fixed",$G$17,MIN(H263*Data!$C$7*$C$16*0.5,$C$17*Data!$C$7))*$C$12,"")</f>
        <v>8.0000000000000007E-5</v>
      </c>
      <c r="L263" s="42">
        <f t="shared" ca="1" si="134"/>
        <v>1.3489463431503603</v>
      </c>
      <c r="M263" s="44">
        <f t="shared" ca="1" si="135"/>
        <v>1.3489863431503604</v>
      </c>
      <c r="N263" s="44">
        <f t="shared" ca="1" si="136"/>
        <v>1.3489063431503603</v>
      </c>
      <c r="O263" s="108">
        <f t="shared" ca="1" si="111"/>
        <v>-0.85024604790088854</v>
      </c>
      <c r="P263" s="102">
        <f t="shared" ca="1" si="112"/>
        <v>5.3152700485516968</v>
      </c>
      <c r="Q263" s="102">
        <f t="shared" ca="1" si="113"/>
        <v>0.20560006789841112</v>
      </c>
      <c r="R263" s="120">
        <f t="shared" ca="1" si="131"/>
        <v>1</v>
      </c>
      <c r="S263" s="54">
        <f t="shared" ca="1" si="132"/>
        <v>0</v>
      </c>
      <c r="T263" s="5">
        <f t="shared" ca="1" si="114"/>
        <v>1.3475392670087669</v>
      </c>
      <c r="U263" s="152">
        <f t="shared" ca="1" si="115"/>
        <v>1.3501351339640424</v>
      </c>
      <c r="V263" s="152">
        <f t="shared" ca="1" si="116"/>
        <v>1.3461497801954754</v>
      </c>
      <c r="W263" s="153">
        <f t="shared" ca="1" si="117"/>
        <v>0</v>
      </c>
      <c r="X263" s="153">
        <f t="shared" ca="1" si="118"/>
        <v>0</v>
      </c>
      <c r="Y263" s="153">
        <f t="shared" ca="1" si="119"/>
        <v>0</v>
      </c>
      <c r="Z263" s="153">
        <f t="shared" ca="1" si="120"/>
        <v>0</v>
      </c>
      <c r="AA263" s="152" t="str">
        <f t="shared" ca="1" si="121"/>
        <v/>
      </c>
      <c r="AB263" s="152" t="str">
        <f t="shared" ca="1" si="122"/>
        <v/>
      </c>
      <c r="AC263" s="154" t="str">
        <f t="shared" ca="1" si="123"/>
        <v/>
      </c>
      <c r="AD263" s="154" t="str">
        <f t="shared" ca="1" si="124"/>
        <v/>
      </c>
      <c r="AE263" s="3">
        <f t="shared" ca="1" si="125"/>
        <v>0</v>
      </c>
      <c r="AF263" s="3">
        <f t="shared" ca="1" si="126"/>
        <v>0</v>
      </c>
      <c r="AG263" s="3" t="str">
        <f t="shared" ca="1" si="133"/>
        <v>N</v>
      </c>
      <c r="AH263" s="4" t="str">
        <f t="shared" ca="1" si="127"/>
        <v/>
      </c>
      <c r="AI263" s="75">
        <f t="shared" ca="1" si="128"/>
        <v>0</v>
      </c>
      <c r="AJ263" s="75">
        <f t="shared" ca="1" si="129"/>
        <v>0</v>
      </c>
    </row>
    <row r="264" spans="1:36">
      <c r="A264" s="41">
        <f t="shared" si="130"/>
        <v>198</v>
      </c>
      <c r="B264" s="150">
        <f>IF(ISNUMBER(A264),INDEX('MetaTrader Import'!$H$13:$J$5893,TRUNC(((A264-$A$39+1)-1)/3)+1,MOD((A264-$A$39+1)-1,3)+1),"")</f>
        <v>0</v>
      </c>
      <c r="C264" s="43">
        <f t="shared" ca="1" si="107"/>
        <v>17.046122177362719</v>
      </c>
      <c r="D264" s="43">
        <f t="shared" ca="1" si="108"/>
        <v>-2.6380169317937625</v>
      </c>
      <c r="E264" s="43">
        <f t="shared" ca="1" si="109"/>
        <v>14.408105245568956</v>
      </c>
      <c r="F264" s="43">
        <f t="shared" ca="1" si="110"/>
        <v>1.4408105245568956</v>
      </c>
      <c r="G264" s="43">
        <f>IF(A264&lt;&gt;"",IF(A264&lt;Data!$G$11*0.25,$C$13/$G$32,IF(A264&gt;Data!$G$11*0.25,$C$13,$C$13*10)),"")</f>
        <v>1</v>
      </c>
      <c r="H264" s="43">
        <f>IF(A264&lt;&gt;"",IF(Data!$G$9="constant",$C$13,IF(Data!$G$9="squeeze",G264,F264)),"")</f>
        <v>1</v>
      </c>
      <c r="I264" s="38">
        <f ca="1">IF(ISNUMBER(A264),NORMINV(RAND(),0,IF(AND(Data!$G$9="squeeze",A264&lt;Data!$G$11*0.25),$H$32,1)*$C$30*$C$13)*($C$14*$C$12),"")</f>
        <v>1.8364700267702247E-4</v>
      </c>
      <c r="J264" s="42">
        <f ca="1">IFERROR(IF(Data!$C$6="Real",B264,I264+J263+($C$14*$C$12)*(NORMINV(RAND(),$C$15,CHOOSE($G$13,$C$13,F264,G264)))),"")</f>
        <v>1.3490145110105702</v>
      </c>
      <c r="K264" s="88">
        <f>IF(ISNUMBER(A264), IF($G$16="fixed",$G$17,MIN(H264*Data!$C$7*$C$16*0.5,$C$17*Data!$C$7))*$C$12,"")</f>
        <v>8.0000000000000007E-5</v>
      </c>
      <c r="L264" s="42">
        <f t="shared" ca="1" si="134"/>
        <v>1.3490145110105702</v>
      </c>
      <c r="M264" s="44">
        <f t="shared" ca="1" si="135"/>
        <v>1.3490545110105703</v>
      </c>
      <c r="N264" s="44">
        <f t="shared" ca="1" si="136"/>
        <v>1.3489745110105702</v>
      </c>
      <c r="O264" s="108">
        <f t="shared" ca="1" si="111"/>
        <v>-0.63026036751554326</v>
      </c>
      <c r="P264" s="102">
        <f t="shared" ca="1" si="112"/>
        <v>4.6811167120081372</v>
      </c>
      <c r="Q264" s="102">
        <f t="shared" ca="1" si="113"/>
        <v>0.15918098320725446</v>
      </c>
      <c r="R264" s="120">
        <f t="shared" ca="1" si="131"/>
        <v>1</v>
      </c>
      <c r="S264" s="54">
        <f t="shared" ca="1" si="132"/>
        <v>0</v>
      </c>
      <c r="T264" s="5">
        <f t="shared" ca="1" si="114"/>
        <v>1.3475392670087669</v>
      </c>
      <c r="U264" s="152">
        <f t="shared" ca="1" si="115"/>
        <v>1.3501351339640424</v>
      </c>
      <c r="V264" s="152">
        <f t="shared" ca="1" si="116"/>
        <v>1.3461497801954754</v>
      </c>
      <c r="W264" s="153">
        <f t="shared" ca="1" si="117"/>
        <v>0</v>
      </c>
      <c r="X264" s="153">
        <f t="shared" ca="1" si="118"/>
        <v>0</v>
      </c>
      <c r="Y264" s="153">
        <f t="shared" ca="1" si="119"/>
        <v>0</v>
      </c>
      <c r="Z264" s="153">
        <f t="shared" ca="1" si="120"/>
        <v>0</v>
      </c>
      <c r="AA264" s="152" t="str">
        <f t="shared" ca="1" si="121"/>
        <v/>
      </c>
      <c r="AB264" s="152" t="str">
        <f t="shared" ca="1" si="122"/>
        <v/>
      </c>
      <c r="AC264" s="154" t="str">
        <f t="shared" ca="1" si="123"/>
        <v/>
      </c>
      <c r="AD264" s="154" t="str">
        <f t="shared" ca="1" si="124"/>
        <v/>
      </c>
      <c r="AE264" s="3">
        <f t="shared" ca="1" si="125"/>
        <v>0</v>
      </c>
      <c r="AF264" s="3">
        <f t="shared" ca="1" si="126"/>
        <v>0</v>
      </c>
      <c r="AG264" s="3" t="str">
        <f t="shared" ca="1" si="133"/>
        <v>N</v>
      </c>
      <c r="AH264" s="4" t="str">
        <f t="shared" ca="1" si="127"/>
        <v/>
      </c>
      <c r="AI264" s="75">
        <f t="shared" ca="1" si="128"/>
        <v>0</v>
      </c>
      <c r="AJ264" s="75">
        <f t="shared" ca="1" si="129"/>
        <v>0</v>
      </c>
    </row>
    <row r="265" spans="1:36">
      <c r="A265" s="41">
        <f t="shared" si="130"/>
        <v>199</v>
      </c>
      <c r="B265" s="150">
        <f>IF(ISNUMBER(A265),INDEX('MetaTrader Import'!$H$13:$J$5893,TRUNC(((A265-$A$39+1)-1)/3)+1,MOD((A265-$A$39+1)-1,3)+1),"")</f>
        <v>0</v>
      </c>
      <c r="C265" s="43">
        <f t="shared" ca="1" si="107"/>
        <v>14.408105245568956</v>
      </c>
      <c r="D265" s="43">
        <f t="shared" ca="1" si="108"/>
        <v>-0.60878174222095272</v>
      </c>
      <c r="E265" s="43">
        <f t="shared" ca="1" si="109"/>
        <v>13.799323503348003</v>
      </c>
      <c r="F265" s="43">
        <f t="shared" ca="1" si="110"/>
        <v>1.3799323503348002</v>
      </c>
      <c r="G265" s="43">
        <f>IF(A265&lt;&gt;"",IF(A265&lt;Data!$G$11*0.25,$C$13/$G$32,IF(A265&gt;Data!$G$11*0.25,$C$13,$C$13*10)),"")</f>
        <v>1</v>
      </c>
      <c r="H265" s="43">
        <f>IF(A265&lt;&gt;"",IF(Data!$G$9="constant",$C$13,IF(Data!$G$9="squeeze",G265,F265)),"")</f>
        <v>1</v>
      </c>
      <c r="I265" s="38">
        <f ca="1">IF(ISNUMBER(A265),NORMINV(RAND(),0,IF(AND(Data!$G$9="squeeze",A265&lt;Data!$G$11*0.25),$H$32,1)*$C$30*$C$13)*($C$14*$C$12),"")</f>
        <v>-3.7088517026927058E-5</v>
      </c>
      <c r="J265" s="42">
        <f ca="1">IFERROR(IF(Data!$C$6="Real",B265,I265+J264+($C$14*$C$12)*(NORMINV(RAND(),$C$15,CHOOSE($G$13,$C$13,F265,G265)))),"")</f>
        <v>1.3490989256854486</v>
      </c>
      <c r="K265" s="88">
        <f>IF(ISNUMBER(A265), IF($G$16="fixed",$G$17,MIN(H265*Data!$C$7*$C$16*0.5,$C$17*Data!$C$7))*$C$12,"")</f>
        <v>8.0000000000000007E-5</v>
      </c>
      <c r="L265" s="42">
        <f t="shared" ca="1" si="134"/>
        <v>1.3490989256854486</v>
      </c>
      <c r="M265" s="44">
        <f t="shared" ca="1" si="135"/>
        <v>1.3491389256854487</v>
      </c>
      <c r="N265" s="44">
        <f t="shared" ca="1" si="136"/>
        <v>1.3490589256854486</v>
      </c>
      <c r="O265" s="108">
        <f t="shared" ca="1" si="111"/>
        <v>-0.39509984706730711</v>
      </c>
      <c r="P265" s="102">
        <f t="shared" ca="1" si="112"/>
        <v>4.079568375673901</v>
      </c>
      <c r="Q265" s="102">
        <f t="shared" ca="1" si="113"/>
        <v>9.7929495368919303E-2</v>
      </c>
      <c r="R265" s="120">
        <f t="shared" ca="1" si="131"/>
        <v>1</v>
      </c>
      <c r="S265" s="54">
        <f t="shared" ca="1" si="132"/>
        <v>0</v>
      </c>
      <c r="T265" s="5">
        <f t="shared" ca="1" si="114"/>
        <v>1.3475392670087669</v>
      </c>
      <c r="U265" s="152">
        <f t="shared" ca="1" si="115"/>
        <v>1.3501351339640424</v>
      </c>
      <c r="V265" s="152">
        <f t="shared" ca="1" si="116"/>
        <v>1.3461497801954754</v>
      </c>
      <c r="W265" s="153">
        <f t="shared" ca="1" si="117"/>
        <v>0</v>
      </c>
      <c r="X265" s="153">
        <f t="shared" ca="1" si="118"/>
        <v>0</v>
      </c>
      <c r="Y265" s="153">
        <f t="shared" ca="1" si="119"/>
        <v>0</v>
      </c>
      <c r="Z265" s="153">
        <f t="shared" ca="1" si="120"/>
        <v>0</v>
      </c>
      <c r="AA265" s="152" t="str">
        <f t="shared" ca="1" si="121"/>
        <v/>
      </c>
      <c r="AB265" s="152" t="str">
        <f t="shared" ca="1" si="122"/>
        <v/>
      </c>
      <c r="AC265" s="154" t="str">
        <f t="shared" ca="1" si="123"/>
        <v/>
      </c>
      <c r="AD265" s="154" t="str">
        <f t="shared" ca="1" si="124"/>
        <v/>
      </c>
      <c r="AE265" s="3">
        <f t="shared" ca="1" si="125"/>
        <v>0</v>
      </c>
      <c r="AF265" s="3">
        <f t="shared" ca="1" si="126"/>
        <v>0</v>
      </c>
      <c r="AG265" s="3" t="str">
        <f t="shared" ca="1" si="133"/>
        <v>N</v>
      </c>
      <c r="AH265" s="4" t="str">
        <f t="shared" ca="1" si="127"/>
        <v/>
      </c>
      <c r="AI265" s="75">
        <f t="shared" ca="1" si="128"/>
        <v>0</v>
      </c>
      <c r="AJ265" s="75">
        <f t="shared" ca="1" si="129"/>
        <v>0</v>
      </c>
    </row>
    <row r="266" spans="1:36">
      <c r="A266" s="41">
        <f t="shared" si="130"/>
        <v>200</v>
      </c>
      <c r="B266" s="150">
        <f>IF(ISNUMBER(A266),INDEX('MetaTrader Import'!$H$13:$J$5893,TRUNC(((A266-$A$39+1)-1)/3)+1,MOD((A266-$A$39+1)-1,3)+1),"")</f>
        <v>0</v>
      </c>
      <c r="C266" s="43">
        <f t="shared" ca="1" si="107"/>
        <v>13.799323503348003</v>
      </c>
      <c r="D266" s="43">
        <f t="shared" ca="1" si="108"/>
        <v>2.3117227977847468</v>
      </c>
      <c r="E266" s="43">
        <f t="shared" ca="1" si="109"/>
        <v>16.111046301132749</v>
      </c>
      <c r="F266" s="43">
        <f t="shared" ca="1" si="110"/>
        <v>1.611104630113275</v>
      </c>
      <c r="G266" s="43">
        <f>IF(A266&lt;&gt;"",IF(A266&lt;Data!$G$11*0.25,$C$13/$G$32,IF(A266&gt;Data!$G$11*0.25,$C$13,$C$13*10)),"")</f>
        <v>1</v>
      </c>
      <c r="H266" s="43">
        <f>IF(A266&lt;&gt;"",IF(Data!$G$9="constant",$C$13,IF(Data!$G$9="squeeze",G266,F266)),"")</f>
        <v>1</v>
      </c>
      <c r="I266" s="38">
        <f ca="1">IF(ISNUMBER(A266),NORMINV(RAND(),0,IF(AND(Data!$G$9="squeeze",A266&lt;Data!$G$11*0.25),$H$32,1)*$C$30*$C$13)*($C$14*$C$12),"")</f>
        <v>-1.3004152113935195E-5</v>
      </c>
      <c r="J266" s="42">
        <f ca="1">IFERROR(IF(Data!$C$6="Real",B266,I266+J265+($C$14*$C$12)*(NORMINV(RAND(),$C$15,CHOOSE($G$13,$C$13,F266,G266)))),"")</f>
        <v>1.3489581860489306</v>
      </c>
      <c r="K266" s="88">
        <f>IF(ISNUMBER(A266), IF($G$16="fixed",$G$17,MIN(H266*Data!$C$7*$C$16*0.5,$C$17*Data!$C$7))*$C$12,"")</f>
        <v>8.0000000000000007E-5</v>
      </c>
      <c r="L266" s="42">
        <f t="shared" ca="1" si="134"/>
        <v>1.3489581860489306</v>
      </c>
      <c r="M266" s="44">
        <f t="shared" ca="1" si="135"/>
        <v>1.3489981860489306</v>
      </c>
      <c r="N266" s="44">
        <f t="shared" ca="1" si="136"/>
        <v>1.3489181860489305</v>
      </c>
      <c r="O266" s="108">
        <f t="shared" ca="1" si="111"/>
        <v>-0.13556410907735897</v>
      </c>
      <c r="P266" s="102">
        <f t="shared" ca="1" si="112"/>
        <v>3.0227275891385208</v>
      </c>
      <c r="Q266" s="102">
        <f t="shared" ca="1" si="113"/>
        <v>1.457606147306118E-2</v>
      </c>
      <c r="R266" s="120">
        <f t="shared" ca="1" si="131"/>
        <v>1</v>
      </c>
      <c r="S266" s="54">
        <f t="shared" ca="1" si="132"/>
        <v>0</v>
      </c>
      <c r="T266" s="5">
        <f t="shared" ca="1" si="114"/>
        <v>1.3475392670087669</v>
      </c>
      <c r="U266" s="152">
        <f t="shared" ca="1" si="115"/>
        <v>1.3501351339640424</v>
      </c>
      <c r="V266" s="152">
        <f t="shared" ca="1" si="116"/>
        <v>1.3461497801954754</v>
      </c>
      <c r="W266" s="153">
        <f t="shared" ca="1" si="117"/>
        <v>0</v>
      </c>
      <c r="X266" s="153">
        <f t="shared" ca="1" si="118"/>
        <v>0</v>
      </c>
      <c r="Y266" s="153">
        <f t="shared" ca="1" si="119"/>
        <v>0</v>
      </c>
      <c r="Z266" s="153">
        <f t="shared" ca="1" si="120"/>
        <v>0</v>
      </c>
      <c r="AA266" s="152" t="str">
        <f t="shared" ca="1" si="121"/>
        <v/>
      </c>
      <c r="AB266" s="152" t="str">
        <f t="shared" ca="1" si="122"/>
        <v/>
      </c>
      <c r="AC266" s="154" t="str">
        <f t="shared" ca="1" si="123"/>
        <v/>
      </c>
      <c r="AD266" s="154" t="str">
        <f t="shared" ca="1" si="124"/>
        <v/>
      </c>
      <c r="AE266" s="3">
        <f t="shared" ca="1" si="125"/>
        <v>0</v>
      </c>
      <c r="AF266" s="3">
        <f t="shared" ca="1" si="126"/>
        <v>0</v>
      </c>
      <c r="AG266" s="3" t="str">
        <f t="shared" ca="1" si="133"/>
        <v>N</v>
      </c>
      <c r="AH266" s="4" t="str">
        <f t="shared" ca="1" si="127"/>
        <v/>
      </c>
      <c r="AI266" s="75">
        <f t="shared" ca="1" si="128"/>
        <v>0</v>
      </c>
      <c r="AJ266" s="75">
        <f t="shared" ca="1" si="129"/>
        <v>0</v>
      </c>
    </row>
    <row r="267" spans="1:36">
      <c r="A267" s="41">
        <f t="shared" si="130"/>
        <v>201</v>
      </c>
      <c r="B267" s="150">
        <f>IF(ISNUMBER(A267),INDEX('MetaTrader Import'!$H$13:$J$5893,TRUNC(((A267-$A$39+1)-1)/3)+1,MOD((A267-$A$39+1)-1,3)+1),"")</f>
        <v>0</v>
      </c>
      <c r="C267" s="43">
        <f t="shared" ca="1" si="107"/>
        <v>16.111046301132749</v>
      </c>
      <c r="D267" s="43">
        <f t="shared" ca="1" si="108"/>
        <v>0.32311165456575797</v>
      </c>
      <c r="E267" s="43">
        <f t="shared" ca="1" si="109"/>
        <v>16.434157955698506</v>
      </c>
      <c r="F267" s="43">
        <f t="shared" ca="1" si="110"/>
        <v>1.6434157955698505</v>
      </c>
      <c r="G267" s="43">
        <f>IF(A267&lt;&gt;"",IF(A267&lt;Data!$G$11*0.25,$C$13/$G$32,IF(A267&gt;Data!$G$11*0.25,$C$13,$C$13*10)),"")</f>
        <v>1</v>
      </c>
      <c r="H267" s="43">
        <f>IF(A267&lt;&gt;"",IF(Data!$G$9="constant",$C$13,IF(Data!$G$9="squeeze",G267,F267)),"")</f>
        <v>1</v>
      </c>
      <c r="I267" s="38">
        <f ca="1">IF(ISNUMBER(A267),NORMINV(RAND(),0,IF(AND(Data!$G$9="squeeze",A267&lt;Data!$G$11*0.25),$H$32,1)*$C$30*$C$13)*($C$14*$C$12),"")</f>
        <v>-6.4571321731275318E-5</v>
      </c>
      <c r="J267" s="42">
        <f ca="1">IFERROR(IF(Data!$C$6="Real",B267,I267+J266+($C$14*$C$12)*(NORMINV(RAND(),$C$15,CHOOSE($G$13,$C$13,F267,G267)))),"")</f>
        <v>1.3487753572076875</v>
      </c>
      <c r="K267" s="88">
        <f>IF(ISNUMBER(A267), IF($G$16="fixed",$G$17,MIN(H267*Data!$C$7*$C$16*0.5,$C$17*Data!$C$7))*$C$12,"")</f>
        <v>8.0000000000000007E-5</v>
      </c>
      <c r="L267" s="42">
        <f t="shared" ca="1" si="134"/>
        <v>1.3487753572076875</v>
      </c>
      <c r="M267" s="44">
        <f t="shared" ca="1" si="135"/>
        <v>1.3488153572076875</v>
      </c>
      <c r="N267" s="44">
        <f t="shared" ca="1" si="136"/>
        <v>1.3487353572076874</v>
      </c>
      <c r="O267" s="108">
        <f t="shared" ca="1" si="111"/>
        <v>3.921902224946721E-2</v>
      </c>
      <c r="P267" s="102">
        <f t="shared" ca="1" si="112"/>
        <v>2.1210070827591769</v>
      </c>
      <c r="Q267" s="102">
        <f t="shared" ca="1" si="113"/>
        <v>-8.8269958863982367E-2</v>
      </c>
      <c r="R267" s="120">
        <f t="shared" ca="1" si="131"/>
        <v>1</v>
      </c>
      <c r="S267" s="54">
        <f t="shared" ca="1" si="132"/>
        <v>0</v>
      </c>
      <c r="T267" s="5">
        <f t="shared" ca="1" si="114"/>
        <v>1.3475392670087669</v>
      </c>
      <c r="U267" s="152">
        <f t="shared" ca="1" si="115"/>
        <v>1.3501351339640424</v>
      </c>
      <c r="V267" s="152">
        <f t="shared" ca="1" si="116"/>
        <v>1.3461497801954754</v>
      </c>
      <c r="W267" s="153">
        <f t="shared" ca="1" si="117"/>
        <v>0</v>
      </c>
      <c r="X267" s="153">
        <f t="shared" ca="1" si="118"/>
        <v>0</v>
      </c>
      <c r="Y267" s="153">
        <f t="shared" ca="1" si="119"/>
        <v>0</v>
      </c>
      <c r="Z267" s="153">
        <f t="shared" ca="1" si="120"/>
        <v>0</v>
      </c>
      <c r="AA267" s="152" t="str">
        <f t="shared" ca="1" si="121"/>
        <v/>
      </c>
      <c r="AB267" s="152" t="str">
        <f t="shared" ca="1" si="122"/>
        <v/>
      </c>
      <c r="AC267" s="154" t="str">
        <f t="shared" ca="1" si="123"/>
        <v/>
      </c>
      <c r="AD267" s="154" t="str">
        <f t="shared" ca="1" si="124"/>
        <v/>
      </c>
      <c r="AE267" s="3">
        <f t="shared" ca="1" si="125"/>
        <v>0</v>
      </c>
      <c r="AF267" s="3">
        <f t="shared" ca="1" si="126"/>
        <v>0</v>
      </c>
      <c r="AG267" s="3" t="str">
        <f t="shared" ca="1" si="133"/>
        <v>N</v>
      </c>
      <c r="AH267" s="4" t="str">
        <f t="shared" ca="1" si="127"/>
        <v/>
      </c>
      <c r="AI267" s="75">
        <f t="shared" ca="1" si="128"/>
        <v>0</v>
      </c>
      <c r="AJ267" s="75">
        <f t="shared" ca="1" si="129"/>
        <v>0</v>
      </c>
    </row>
    <row r="268" spans="1:36">
      <c r="A268" s="41">
        <f t="shared" si="130"/>
        <v>202</v>
      </c>
      <c r="B268" s="150">
        <f>IF(ISNUMBER(A268),INDEX('MetaTrader Import'!$H$13:$J$5893,TRUNC(((A268-$A$39+1)-1)/3)+1,MOD((A268-$A$39+1)-1,3)+1),"")</f>
        <v>0</v>
      </c>
      <c r="C268" s="43">
        <f t="shared" ca="1" si="107"/>
        <v>16.434157955698506</v>
      </c>
      <c r="D268" s="43">
        <f t="shared" ca="1" si="108"/>
        <v>-1.4652244289849687</v>
      </c>
      <c r="E268" s="43">
        <f t="shared" ca="1" si="109"/>
        <v>14.968933526713537</v>
      </c>
      <c r="F268" s="43">
        <f t="shared" ca="1" si="110"/>
        <v>1.4968933526713537</v>
      </c>
      <c r="G268" s="43">
        <f>IF(A268&lt;&gt;"",IF(A268&lt;Data!$G$11*0.25,$C$13/$G$32,IF(A268&gt;Data!$G$11*0.25,$C$13,$C$13*10)),"")</f>
        <v>1</v>
      </c>
      <c r="H268" s="43">
        <f>IF(A268&lt;&gt;"",IF(Data!$G$9="constant",$C$13,IF(Data!$G$9="squeeze",G268,F268)),"")</f>
        <v>1</v>
      </c>
      <c r="I268" s="38">
        <f ca="1">IF(ISNUMBER(A268),NORMINV(RAND(),0,IF(AND(Data!$G$9="squeeze",A268&lt;Data!$G$11*0.25),$H$32,1)*$C$30*$C$13)*($C$14*$C$12),"")</f>
        <v>1.2937465570917242E-4</v>
      </c>
      <c r="J268" s="42">
        <f ca="1">IFERROR(IF(Data!$C$6="Real",B268,I268+J267+($C$14*$C$12)*(NORMINV(RAND(),$C$15,CHOOSE($G$13,$C$13,F268,G268)))),"")</f>
        <v>1.3488641071464824</v>
      </c>
      <c r="K268" s="88">
        <f>IF(ISNUMBER(A268), IF($G$16="fixed",$G$17,MIN(H268*Data!$C$7*$C$16*0.5,$C$17*Data!$C$7))*$C$12,"")</f>
        <v>8.0000000000000007E-5</v>
      </c>
      <c r="L268" s="42">
        <f t="shared" ca="1" si="134"/>
        <v>1.3488641071464824</v>
      </c>
      <c r="M268" s="44">
        <f t="shared" ca="1" si="135"/>
        <v>1.3489041071464825</v>
      </c>
      <c r="N268" s="44">
        <f t="shared" ca="1" si="136"/>
        <v>1.3488241071464824</v>
      </c>
      <c r="O268" s="108">
        <f t="shared" ca="1" si="111"/>
        <v>0.18682535280823659</v>
      </c>
      <c r="P268" s="102">
        <f t="shared" ca="1" si="112"/>
        <v>1.4493734504775484</v>
      </c>
      <c r="Q268" s="102">
        <f t="shared" ca="1" si="113"/>
        <v>-0.20201912125063676</v>
      </c>
      <c r="R268" s="120">
        <f t="shared" ca="1" si="131"/>
        <v>1</v>
      </c>
      <c r="S268" s="54">
        <f t="shared" ca="1" si="132"/>
        <v>0</v>
      </c>
      <c r="T268" s="5">
        <f t="shared" ca="1" si="114"/>
        <v>1.3475392670087669</v>
      </c>
      <c r="U268" s="152">
        <f t="shared" ca="1" si="115"/>
        <v>1.3501351339640424</v>
      </c>
      <c r="V268" s="152">
        <f t="shared" ca="1" si="116"/>
        <v>1.3461497801954754</v>
      </c>
      <c r="W268" s="153">
        <f t="shared" ca="1" si="117"/>
        <v>0</v>
      </c>
      <c r="X268" s="153">
        <f t="shared" ca="1" si="118"/>
        <v>0</v>
      </c>
      <c r="Y268" s="153">
        <f t="shared" ca="1" si="119"/>
        <v>0</v>
      </c>
      <c r="Z268" s="153">
        <f t="shared" ca="1" si="120"/>
        <v>0</v>
      </c>
      <c r="AA268" s="152" t="str">
        <f t="shared" ca="1" si="121"/>
        <v/>
      </c>
      <c r="AB268" s="152" t="str">
        <f t="shared" ca="1" si="122"/>
        <v/>
      </c>
      <c r="AC268" s="154" t="str">
        <f t="shared" ca="1" si="123"/>
        <v/>
      </c>
      <c r="AD268" s="154" t="str">
        <f t="shared" ca="1" si="124"/>
        <v/>
      </c>
      <c r="AE268" s="3">
        <f t="shared" ca="1" si="125"/>
        <v>0</v>
      </c>
      <c r="AF268" s="3">
        <f t="shared" ca="1" si="126"/>
        <v>0</v>
      </c>
      <c r="AG268" s="3" t="str">
        <f t="shared" ca="1" si="133"/>
        <v>N</v>
      </c>
      <c r="AH268" s="4" t="str">
        <f t="shared" ca="1" si="127"/>
        <v/>
      </c>
      <c r="AI268" s="75">
        <f t="shared" ca="1" si="128"/>
        <v>0</v>
      </c>
      <c r="AJ268" s="75">
        <f t="shared" ca="1" si="129"/>
        <v>0</v>
      </c>
    </row>
    <row r="269" spans="1:36">
      <c r="A269" s="41">
        <f t="shared" si="130"/>
        <v>203</v>
      </c>
      <c r="B269" s="150">
        <f>IF(ISNUMBER(A269),INDEX('MetaTrader Import'!$H$13:$J$5893,TRUNC(((A269-$A$39+1)-1)/3)+1,MOD((A269-$A$39+1)-1,3)+1),"")</f>
        <v>0</v>
      </c>
      <c r="C269" s="43">
        <f t="shared" ca="1" si="107"/>
        <v>14.968933526713537</v>
      </c>
      <c r="D269" s="43">
        <f t="shared" ca="1" si="108"/>
        <v>0.66744851465979071</v>
      </c>
      <c r="E269" s="43">
        <f t="shared" ca="1" si="109"/>
        <v>15.636382041373327</v>
      </c>
      <c r="F269" s="43">
        <f t="shared" ca="1" si="110"/>
        <v>1.5636382041373327</v>
      </c>
      <c r="G269" s="43">
        <f>IF(A269&lt;&gt;"",IF(A269&lt;Data!$G$11*0.25,$C$13/$G$32,IF(A269&gt;Data!$G$11*0.25,$C$13,$C$13*10)),"")</f>
        <v>1</v>
      </c>
      <c r="H269" s="43">
        <f>IF(A269&lt;&gt;"",IF(Data!$G$9="constant",$C$13,IF(Data!$G$9="squeeze",G269,F269)),"")</f>
        <v>1</v>
      </c>
      <c r="I269" s="38">
        <f ca="1">IF(ISNUMBER(A269),NORMINV(RAND(),0,IF(AND(Data!$G$9="squeeze",A269&lt;Data!$G$11*0.25),$H$32,1)*$C$30*$C$13)*($C$14*$C$12),"")</f>
        <v>-6.3306226135732149E-5</v>
      </c>
      <c r="J269" s="42">
        <f ca="1">IFERROR(IF(Data!$C$6="Real",B269,I269+J268+($C$14*$C$12)*(NORMINV(RAND(),$C$15,CHOOSE($G$13,$C$13,F269,G269)))),"")</f>
        <v>1.3490247544781728</v>
      </c>
      <c r="K269" s="88">
        <f>IF(ISNUMBER(A269), IF($G$16="fixed",$G$17,MIN(H269*Data!$C$7*$C$16*0.5,$C$17*Data!$C$7))*$C$12,"")</f>
        <v>8.0000000000000007E-5</v>
      </c>
      <c r="L269" s="42">
        <f t="shared" ca="1" si="134"/>
        <v>1.3490247544781728</v>
      </c>
      <c r="M269" s="44">
        <f t="shared" ca="1" si="135"/>
        <v>1.3490647544781729</v>
      </c>
      <c r="N269" s="44">
        <f t="shared" ca="1" si="136"/>
        <v>1.3489847544781728</v>
      </c>
      <c r="O269" s="108">
        <f t="shared" ca="1" si="111"/>
        <v>0.17692419756298078</v>
      </c>
      <c r="P269" s="102">
        <f t="shared" ca="1" si="112"/>
        <v>1.4199808914605909</v>
      </c>
      <c r="Q269" s="102">
        <f t="shared" ca="1" si="113"/>
        <v>-0.2921631605217232</v>
      </c>
      <c r="R269" s="120">
        <f t="shared" ca="1" si="131"/>
        <v>1</v>
      </c>
      <c r="S269" s="54">
        <f t="shared" ca="1" si="132"/>
        <v>0</v>
      </c>
      <c r="T269" s="5">
        <f t="shared" ca="1" si="114"/>
        <v>1.3475392670087669</v>
      </c>
      <c r="U269" s="152">
        <f t="shared" ca="1" si="115"/>
        <v>1.3501351339640424</v>
      </c>
      <c r="V269" s="152">
        <f t="shared" ca="1" si="116"/>
        <v>1.3461497801954754</v>
      </c>
      <c r="W269" s="153">
        <f t="shared" ca="1" si="117"/>
        <v>0</v>
      </c>
      <c r="X269" s="153">
        <f t="shared" ca="1" si="118"/>
        <v>0</v>
      </c>
      <c r="Y269" s="153">
        <f t="shared" ca="1" si="119"/>
        <v>0</v>
      </c>
      <c r="Z269" s="153">
        <f t="shared" ca="1" si="120"/>
        <v>0</v>
      </c>
      <c r="AA269" s="152" t="str">
        <f t="shared" ca="1" si="121"/>
        <v/>
      </c>
      <c r="AB269" s="152" t="str">
        <f t="shared" ca="1" si="122"/>
        <v/>
      </c>
      <c r="AC269" s="154" t="str">
        <f t="shared" ca="1" si="123"/>
        <v/>
      </c>
      <c r="AD269" s="154" t="str">
        <f t="shared" ca="1" si="124"/>
        <v/>
      </c>
      <c r="AE269" s="3">
        <f t="shared" ca="1" si="125"/>
        <v>0</v>
      </c>
      <c r="AF269" s="3">
        <f t="shared" ca="1" si="126"/>
        <v>0</v>
      </c>
      <c r="AG269" s="3" t="str">
        <f t="shared" ca="1" si="133"/>
        <v>N</v>
      </c>
      <c r="AH269" s="4" t="str">
        <f t="shared" ca="1" si="127"/>
        <v/>
      </c>
      <c r="AI269" s="75">
        <f t="shared" ca="1" si="128"/>
        <v>0</v>
      </c>
      <c r="AJ269" s="75">
        <f t="shared" ca="1" si="129"/>
        <v>0</v>
      </c>
    </row>
    <row r="270" spans="1:36">
      <c r="A270" s="41">
        <f t="shared" si="130"/>
        <v>204</v>
      </c>
      <c r="B270" s="150">
        <f>IF(ISNUMBER(A270),INDEX('MetaTrader Import'!$H$13:$J$5893,TRUNC(((A270-$A$39+1)-1)/3)+1,MOD((A270-$A$39+1)-1,3)+1),"")</f>
        <v>0</v>
      </c>
      <c r="C270" s="43">
        <f t="shared" ca="1" si="107"/>
        <v>15.636382041373327</v>
      </c>
      <c r="D270" s="43">
        <f t="shared" ca="1" si="108"/>
        <v>0.97237868321389176</v>
      </c>
      <c r="E270" s="43">
        <f t="shared" ca="1" si="109"/>
        <v>16.608760724587221</v>
      </c>
      <c r="F270" s="43">
        <f t="shared" ca="1" si="110"/>
        <v>1.6608760724587222</v>
      </c>
      <c r="G270" s="43">
        <f>IF(A270&lt;&gt;"",IF(A270&lt;Data!$G$11*0.25,$C$13/$G$32,IF(A270&gt;Data!$G$11*0.25,$C$13,$C$13*10)),"")</f>
        <v>1</v>
      </c>
      <c r="H270" s="43">
        <f>IF(A270&lt;&gt;"",IF(Data!$G$9="constant",$C$13,IF(Data!$G$9="squeeze",G270,F270)),"")</f>
        <v>1</v>
      </c>
      <c r="I270" s="38">
        <f ca="1">IF(ISNUMBER(A270),NORMINV(RAND(),0,IF(AND(Data!$G$9="squeeze",A270&lt;Data!$G$11*0.25),$H$32,1)*$C$30*$C$13)*($C$14*$C$12),"")</f>
        <v>4.0065766856267137E-6</v>
      </c>
      <c r="J270" s="42">
        <f ca="1">IFERROR(IF(Data!$C$6="Real",B270,I270+J269+($C$14*$C$12)*(NORMINV(RAND(),$C$15,CHOOSE($G$13,$C$13,F270,G270)))),"")</f>
        <v>1.3489918038128665</v>
      </c>
      <c r="K270" s="88">
        <f>IF(ISNUMBER(A270), IF($G$16="fixed",$G$17,MIN(H270*Data!$C$7*$C$16*0.5,$C$17*Data!$C$7))*$C$12,"")</f>
        <v>8.0000000000000007E-5</v>
      </c>
      <c r="L270" s="42">
        <f t="shared" ca="1" si="134"/>
        <v>1.3489918038128665</v>
      </c>
      <c r="M270" s="44">
        <f t="shared" ca="1" si="135"/>
        <v>1.3490318038128666</v>
      </c>
      <c r="N270" s="44">
        <f t="shared" ca="1" si="136"/>
        <v>1.3489518038128665</v>
      </c>
      <c r="O270" s="108">
        <f t="shared" ca="1" si="111"/>
        <v>0.14352160097463079</v>
      </c>
      <c r="P270" s="102">
        <f t="shared" ca="1" si="112"/>
        <v>1.3225555938291749</v>
      </c>
      <c r="Q270" s="102">
        <f t="shared" ca="1" si="113"/>
        <v>-0.35965669453290111</v>
      </c>
      <c r="R270" s="120">
        <f t="shared" ca="1" si="131"/>
        <v>1</v>
      </c>
      <c r="S270" s="54">
        <f t="shared" ca="1" si="132"/>
        <v>0</v>
      </c>
      <c r="T270" s="5">
        <f t="shared" ca="1" si="114"/>
        <v>1.3475392670087669</v>
      </c>
      <c r="U270" s="152">
        <f t="shared" ca="1" si="115"/>
        <v>1.3501351339640424</v>
      </c>
      <c r="V270" s="152">
        <f t="shared" ca="1" si="116"/>
        <v>1.3461497801954754</v>
      </c>
      <c r="W270" s="153">
        <f t="shared" ca="1" si="117"/>
        <v>0</v>
      </c>
      <c r="X270" s="153">
        <f t="shared" ca="1" si="118"/>
        <v>0</v>
      </c>
      <c r="Y270" s="153">
        <f t="shared" ca="1" si="119"/>
        <v>0</v>
      </c>
      <c r="Z270" s="153">
        <f t="shared" ca="1" si="120"/>
        <v>0</v>
      </c>
      <c r="AA270" s="152" t="str">
        <f t="shared" ca="1" si="121"/>
        <v/>
      </c>
      <c r="AB270" s="152" t="str">
        <f t="shared" ca="1" si="122"/>
        <v/>
      </c>
      <c r="AC270" s="154" t="str">
        <f t="shared" ca="1" si="123"/>
        <v/>
      </c>
      <c r="AD270" s="154" t="str">
        <f t="shared" ca="1" si="124"/>
        <v/>
      </c>
      <c r="AE270" s="3">
        <f t="shared" ca="1" si="125"/>
        <v>0</v>
      </c>
      <c r="AF270" s="3">
        <f t="shared" ca="1" si="126"/>
        <v>0</v>
      </c>
      <c r="AG270" s="3" t="str">
        <f t="shared" ca="1" si="133"/>
        <v>N</v>
      </c>
      <c r="AH270" s="4" t="str">
        <f t="shared" ca="1" si="127"/>
        <v/>
      </c>
      <c r="AI270" s="75">
        <f t="shared" ca="1" si="128"/>
        <v>0</v>
      </c>
      <c r="AJ270" s="75">
        <f t="shared" ca="1" si="129"/>
        <v>0</v>
      </c>
    </row>
    <row r="271" spans="1:36">
      <c r="A271" s="41">
        <f t="shared" si="130"/>
        <v>205</v>
      </c>
      <c r="B271" s="150">
        <f>IF(ISNUMBER(A271),INDEX('MetaTrader Import'!$H$13:$J$5893,TRUNC(((A271-$A$39+1)-1)/3)+1,MOD((A271-$A$39+1)-1,3)+1),"")</f>
        <v>0</v>
      </c>
      <c r="C271" s="43">
        <f t="shared" ca="1" si="107"/>
        <v>16.608760724587221</v>
      </c>
      <c r="D271" s="43">
        <f t="shared" ca="1" si="108"/>
        <v>-0.8071858983492477</v>
      </c>
      <c r="E271" s="43">
        <f t="shared" ca="1" si="109"/>
        <v>15.801574826237973</v>
      </c>
      <c r="F271" s="43">
        <f t="shared" ca="1" si="110"/>
        <v>1.5801574826237972</v>
      </c>
      <c r="G271" s="43">
        <f>IF(A271&lt;&gt;"",IF(A271&lt;Data!$G$11*0.25,$C$13/$G$32,IF(A271&gt;Data!$G$11*0.25,$C$13,$C$13*10)),"")</f>
        <v>1</v>
      </c>
      <c r="H271" s="43">
        <f>IF(A271&lt;&gt;"",IF(Data!$G$9="constant",$C$13,IF(Data!$G$9="squeeze",G271,F271)),"")</f>
        <v>1</v>
      </c>
      <c r="I271" s="38">
        <f ca="1">IF(ISNUMBER(A271),NORMINV(RAND(),0,IF(AND(Data!$G$9="squeeze",A271&lt;Data!$G$11*0.25),$H$32,1)*$C$30*$C$13)*($C$14*$C$12),"")</f>
        <v>-3.1805213764638922E-5</v>
      </c>
      <c r="J271" s="42">
        <f ca="1">IFERROR(IF(Data!$C$6="Real",B271,I271+J270+($C$14*$C$12)*(NORMINV(RAND(),$C$15,CHOOSE($G$13,$C$13,F271,G271)))),"")</f>
        <v>1.349041016965548</v>
      </c>
      <c r="K271" s="88">
        <f>IF(ISNUMBER(A271), IF($G$16="fixed",$G$17,MIN(H271*Data!$C$7*$C$16*0.5,$C$17*Data!$C$7))*$C$12,"")</f>
        <v>8.0000000000000007E-5</v>
      </c>
      <c r="L271" s="42">
        <f t="shared" ca="1" si="134"/>
        <v>1.349041016965548</v>
      </c>
      <c r="M271" s="44">
        <f t="shared" ca="1" si="135"/>
        <v>1.3490810169655481</v>
      </c>
      <c r="N271" s="44">
        <f t="shared" ca="1" si="136"/>
        <v>1.349001016965548</v>
      </c>
      <c r="O271" s="108">
        <f t="shared" ca="1" si="111"/>
        <v>7.5641698532175852E-2</v>
      </c>
      <c r="P271" s="102">
        <f t="shared" ca="1" si="112"/>
        <v>0.94264821920561293</v>
      </c>
      <c r="Q271" s="102">
        <f t="shared" ca="1" si="113"/>
        <v>-0.40936818249587748</v>
      </c>
      <c r="R271" s="120">
        <f t="shared" ca="1" si="131"/>
        <v>1</v>
      </c>
      <c r="S271" s="54">
        <f t="shared" ca="1" si="132"/>
        <v>0</v>
      </c>
      <c r="T271" s="5">
        <f t="shared" ca="1" si="114"/>
        <v>1.3475392670087669</v>
      </c>
      <c r="U271" s="152">
        <f t="shared" ca="1" si="115"/>
        <v>1.3501351339640424</v>
      </c>
      <c r="V271" s="152">
        <f t="shared" ca="1" si="116"/>
        <v>1.3461497801954754</v>
      </c>
      <c r="W271" s="153">
        <f t="shared" ca="1" si="117"/>
        <v>0</v>
      </c>
      <c r="X271" s="153">
        <f t="shared" ca="1" si="118"/>
        <v>0</v>
      </c>
      <c r="Y271" s="153">
        <f t="shared" ca="1" si="119"/>
        <v>0</v>
      </c>
      <c r="Z271" s="153">
        <f t="shared" ca="1" si="120"/>
        <v>0</v>
      </c>
      <c r="AA271" s="152" t="str">
        <f t="shared" ca="1" si="121"/>
        <v/>
      </c>
      <c r="AB271" s="152" t="str">
        <f t="shared" ca="1" si="122"/>
        <v/>
      </c>
      <c r="AC271" s="154" t="str">
        <f t="shared" ca="1" si="123"/>
        <v/>
      </c>
      <c r="AD271" s="154" t="str">
        <f t="shared" ca="1" si="124"/>
        <v/>
      </c>
      <c r="AE271" s="3">
        <f t="shared" ca="1" si="125"/>
        <v>0</v>
      </c>
      <c r="AF271" s="3">
        <f t="shared" ca="1" si="126"/>
        <v>0</v>
      </c>
      <c r="AG271" s="3" t="str">
        <f t="shared" ca="1" si="133"/>
        <v>N</v>
      </c>
      <c r="AH271" s="4" t="str">
        <f t="shared" ca="1" si="127"/>
        <v/>
      </c>
      <c r="AI271" s="75">
        <f t="shared" ca="1" si="128"/>
        <v>0</v>
      </c>
      <c r="AJ271" s="75">
        <f t="shared" ca="1" si="129"/>
        <v>0</v>
      </c>
    </row>
    <row r="272" spans="1:36">
      <c r="A272" s="41">
        <f t="shared" si="130"/>
        <v>206</v>
      </c>
      <c r="B272" s="150">
        <f>IF(ISNUMBER(A272),INDEX('MetaTrader Import'!$H$13:$J$5893,TRUNC(((A272-$A$39+1)-1)/3)+1,MOD((A272-$A$39+1)-1,3)+1),"")</f>
        <v>0</v>
      </c>
      <c r="C272" s="43">
        <f t="shared" ca="1" si="107"/>
        <v>15.801574826237973</v>
      </c>
      <c r="D272" s="43">
        <f t="shared" ca="1" si="108"/>
        <v>-0.1124952758817134</v>
      </c>
      <c r="E272" s="43">
        <f t="shared" ca="1" si="109"/>
        <v>15.68907955035626</v>
      </c>
      <c r="F272" s="43">
        <f t="shared" ca="1" si="110"/>
        <v>1.568907955035626</v>
      </c>
      <c r="G272" s="43">
        <f>IF(A272&lt;&gt;"",IF(A272&lt;Data!$G$11*0.25,$C$13/$G$32,IF(A272&gt;Data!$G$11*0.25,$C$13,$C$13*10)),"")</f>
        <v>1</v>
      </c>
      <c r="H272" s="43">
        <f>IF(A272&lt;&gt;"",IF(Data!$G$9="constant",$C$13,IF(Data!$G$9="squeeze",G272,F272)),"")</f>
        <v>1</v>
      </c>
      <c r="I272" s="38">
        <f ca="1">IF(ISNUMBER(A272),NORMINV(RAND(),0,IF(AND(Data!$G$9="squeeze",A272&lt;Data!$G$11*0.25),$H$32,1)*$C$30*$C$13)*($C$14*$C$12),"")</f>
        <v>-7.8141030390291598E-5</v>
      </c>
      <c r="J272" s="42">
        <f ca="1">IFERROR(IF(Data!$C$6="Real",B272,I272+J271+($C$14*$C$12)*(NORMINV(RAND(),$C$15,CHOOSE($G$13,$C$13,F272,G272)))),"")</f>
        <v>1.3488164269357439</v>
      </c>
      <c r="K272" s="88">
        <f>IF(ISNUMBER(A272), IF($G$16="fixed",$G$17,MIN(H272*Data!$C$7*$C$16*0.5,$C$17*Data!$C$7))*$C$12,"")</f>
        <v>8.0000000000000007E-5</v>
      </c>
      <c r="L272" s="42">
        <f t="shared" ca="1" si="134"/>
        <v>1.3488164269357439</v>
      </c>
      <c r="M272" s="44">
        <f t="shared" ca="1" si="135"/>
        <v>1.3488564269357439</v>
      </c>
      <c r="N272" s="44">
        <f t="shared" ca="1" si="136"/>
        <v>1.3487764269357438</v>
      </c>
      <c r="O272" s="108">
        <f t="shared" ca="1" si="111"/>
        <v>1.7130575026439283E-2</v>
      </c>
      <c r="P272" s="102">
        <f t="shared" ca="1" si="112"/>
        <v>0.9735150425149367</v>
      </c>
      <c r="Q272" s="102">
        <f t="shared" ca="1" si="113"/>
        <v>-0.43774277092757297</v>
      </c>
      <c r="R272" s="120">
        <f t="shared" ca="1" si="131"/>
        <v>1</v>
      </c>
      <c r="S272" s="54">
        <f t="shared" ca="1" si="132"/>
        <v>0</v>
      </c>
      <c r="T272" s="5">
        <f t="shared" ca="1" si="114"/>
        <v>1.3475392670087669</v>
      </c>
      <c r="U272" s="152">
        <f t="shared" ca="1" si="115"/>
        <v>1.3501351339640424</v>
      </c>
      <c r="V272" s="152">
        <f t="shared" ca="1" si="116"/>
        <v>1.3461497801954754</v>
      </c>
      <c r="W272" s="153">
        <f t="shared" ca="1" si="117"/>
        <v>0</v>
      </c>
      <c r="X272" s="153">
        <f t="shared" ca="1" si="118"/>
        <v>0</v>
      </c>
      <c r="Y272" s="153">
        <f t="shared" ca="1" si="119"/>
        <v>0</v>
      </c>
      <c r="Z272" s="153">
        <f t="shared" ca="1" si="120"/>
        <v>0</v>
      </c>
      <c r="AA272" s="152" t="str">
        <f t="shared" ca="1" si="121"/>
        <v/>
      </c>
      <c r="AB272" s="152" t="str">
        <f t="shared" ca="1" si="122"/>
        <v/>
      </c>
      <c r="AC272" s="154" t="str">
        <f t="shared" ca="1" si="123"/>
        <v/>
      </c>
      <c r="AD272" s="154" t="str">
        <f t="shared" ca="1" si="124"/>
        <v/>
      </c>
      <c r="AE272" s="3">
        <f t="shared" ca="1" si="125"/>
        <v>0</v>
      </c>
      <c r="AF272" s="3">
        <f t="shared" ca="1" si="126"/>
        <v>0</v>
      </c>
      <c r="AG272" s="3" t="str">
        <f t="shared" ca="1" si="133"/>
        <v>N</v>
      </c>
      <c r="AH272" s="4" t="str">
        <f t="shared" ca="1" si="127"/>
        <v/>
      </c>
      <c r="AI272" s="75">
        <f t="shared" ca="1" si="128"/>
        <v>0</v>
      </c>
      <c r="AJ272" s="75">
        <f t="shared" ca="1" si="129"/>
        <v>0</v>
      </c>
    </row>
    <row r="273" spans="1:36">
      <c r="A273" s="41">
        <f t="shared" si="130"/>
        <v>207</v>
      </c>
      <c r="B273" s="150">
        <f>IF(ISNUMBER(A273),INDEX('MetaTrader Import'!$H$13:$J$5893,TRUNC(((A273-$A$39+1)-1)/3)+1,MOD((A273-$A$39+1)-1,3)+1),"")</f>
        <v>0</v>
      </c>
      <c r="C273" s="43">
        <f t="shared" ca="1" si="107"/>
        <v>15.68907955035626</v>
      </c>
      <c r="D273" s="43">
        <f t="shared" ca="1" si="108"/>
        <v>-1.2692728693812758</v>
      </c>
      <c r="E273" s="43">
        <f t="shared" ca="1" si="109"/>
        <v>14.419806680974984</v>
      </c>
      <c r="F273" s="43">
        <f t="shared" ca="1" si="110"/>
        <v>1.4419806680974985</v>
      </c>
      <c r="G273" s="43">
        <f>IF(A273&lt;&gt;"",IF(A273&lt;Data!$G$11*0.25,$C$13/$G$32,IF(A273&gt;Data!$G$11*0.25,$C$13,$C$13*10)),"")</f>
        <v>1</v>
      </c>
      <c r="H273" s="43">
        <f>IF(A273&lt;&gt;"",IF(Data!$G$9="constant",$C$13,IF(Data!$G$9="squeeze",G273,F273)),"")</f>
        <v>1</v>
      </c>
      <c r="I273" s="38">
        <f ca="1">IF(ISNUMBER(A273),NORMINV(RAND(),0,IF(AND(Data!$G$9="squeeze",A273&lt;Data!$G$11*0.25),$H$32,1)*$C$30*$C$13)*($C$14*$C$12),"")</f>
        <v>4.2185718319999826E-5</v>
      </c>
      <c r="J273" s="42">
        <f ca="1">IFERROR(IF(Data!$C$6="Real",B273,I273+J272+($C$14*$C$12)*(NORMINV(RAND(),$C$15,CHOOSE($G$13,$C$13,F273,G273)))),"")</f>
        <v>1.3490099053717273</v>
      </c>
      <c r="K273" s="88">
        <f>IF(ISNUMBER(A273), IF($G$16="fixed",$G$17,MIN(H273*Data!$C$7*$C$16*0.5,$C$17*Data!$C$7))*$C$12,"")</f>
        <v>8.0000000000000007E-5</v>
      </c>
      <c r="L273" s="42">
        <f t="shared" ca="1" si="134"/>
        <v>1.3490099053717273</v>
      </c>
      <c r="M273" s="44">
        <f t="shared" ca="1" si="135"/>
        <v>1.3490499053717273</v>
      </c>
      <c r="N273" s="44">
        <f t="shared" ca="1" si="136"/>
        <v>1.3489699053717272</v>
      </c>
      <c r="O273" s="108">
        <f t="shared" ca="1" si="111"/>
        <v>1.0956556006826355E-2</v>
      </c>
      <c r="P273" s="102">
        <f t="shared" ca="1" si="112"/>
        <v>0.96105372334462635</v>
      </c>
      <c r="Q273" s="102">
        <f t="shared" ca="1" si="113"/>
        <v>-0.44726769897807861</v>
      </c>
      <c r="R273" s="120">
        <f t="shared" ca="1" si="131"/>
        <v>1</v>
      </c>
      <c r="S273" s="54">
        <f t="shared" ca="1" si="132"/>
        <v>0</v>
      </c>
      <c r="T273" s="5">
        <f t="shared" ca="1" si="114"/>
        <v>1.3475392670087669</v>
      </c>
      <c r="U273" s="152">
        <f t="shared" ca="1" si="115"/>
        <v>1.3501351339640424</v>
      </c>
      <c r="V273" s="152">
        <f t="shared" ca="1" si="116"/>
        <v>1.3461497801954754</v>
      </c>
      <c r="W273" s="153">
        <f t="shared" ca="1" si="117"/>
        <v>0</v>
      </c>
      <c r="X273" s="153">
        <f t="shared" ca="1" si="118"/>
        <v>0</v>
      </c>
      <c r="Y273" s="153">
        <f t="shared" ca="1" si="119"/>
        <v>0</v>
      </c>
      <c r="Z273" s="153">
        <f t="shared" ca="1" si="120"/>
        <v>0</v>
      </c>
      <c r="AA273" s="152" t="str">
        <f t="shared" ca="1" si="121"/>
        <v/>
      </c>
      <c r="AB273" s="152" t="str">
        <f t="shared" ca="1" si="122"/>
        <v/>
      </c>
      <c r="AC273" s="154" t="str">
        <f t="shared" ca="1" si="123"/>
        <v/>
      </c>
      <c r="AD273" s="154" t="str">
        <f t="shared" ca="1" si="124"/>
        <v/>
      </c>
      <c r="AE273" s="3">
        <f t="shared" ca="1" si="125"/>
        <v>0</v>
      </c>
      <c r="AF273" s="3">
        <f t="shared" ca="1" si="126"/>
        <v>0</v>
      </c>
      <c r="AG273" s="3" t="str">
        <f t="shared" ca="1" si="133"/>
        <v>N</v>
      </c>
      <c r="AH273" s="4" t="str">
        <f t="shared" ca="1" si="127"/>
        <v/>
      </c>
      <c r="AI273" s="75">
        <f t="shared" ca="1" si="128"/>
        <v>0</v>
      </c>
      <c r="AJ273" s="75">
        <f t="shared" ca="1" si="129"/>
        <v>0</v>
      </c>
    </row>
    <row r="274" spans="1:36">
      <c r="A274" s="41">
        <f t="shared" si="130"/>
        <v>208</v>
      </c>
      <c r="B274" s="150">
        <f>IF(ISNUMBER(A274),INDEX('MetaTrader Import'!$H$13:$J$5893,TRUNC(((A274-$A$39+1)-1)/3)+1,MOD((A274-$A$39+1)-1,3)+1),"")</f>
        <v>0</v>
      </c>
      <c r="C274" s="43">
        <f t="shared" ca="1" si="107"/>
        <v>14.419806680974984</v>
      </c>
      <c r="D274" s="43">
        <f t="shared" ca="1" si="108"/>
        <v>3.2177439646877066</v>
      </c>
      <c r="E274" s="43">
        <f t="shared" ca="1" si="109"/>
        <v>17.637550645662692</v>
      </c>
      <c r="F274" s="43">
        <f t="shared" ca="1" si="110"/>
        <v>1.7637550645662692</v>
      </c>
      <c r="G274" s="43">
        <f>IF(A274&lt;&gt;"",IF(A274&lt;Data!$G$11*0.25,$C$13/$G$32,IF(A274&gt;Data!$G$11*0.25,$C$13,$C$13*10)),"")</f>
        <v>1</v>
      </c>
      <c r="H274" s="43">
        <f>IF(A274&lt;&gt;"",IF(Data!$G$9="constant",$C$13,IF(Data!$G$9="squeeze",G274,F274)),"")</f>
        <v>1</v>
      </c>
      <c r="I274" s="38">
        <f ca="1">IF(ISNUMBER(A274),NORMINV(RAND(),0,IF(AND(Data!$G$9="squeeze",A274&lt;Data!$G$11*0.25),$H$32,1)*$C$30*$C$13)*($C$14*$C$12),"")</f>
        <v>6.3397716236753869E-5</v>
      </c>
      <c r="J274" s="42">
        <f ca="1">IFERROR(IF(Data!$C$6="Real",B274,I274+J273+($C$14*$C$12)*(NORMINV(RAND(),$C$15,CHOOSE($G$13,$C$13,F274,G274)))),"")</f>
        <v>1.3492363891092198</v>
      </c>
      <c r="K274" s="88">
        <f>IF(ISNUMBER(A274), IF($G$16="fixed",$G$17,MIN(H274*Data!$C$7*$C$16*0.5,$C$17*Data!$C$7))*$C$12,"")</f>
        <v>8.0000000000000007E-5</v>
      </c>
      <c r="L274" s="42">
        <f t="shared" ca="1" si="134"/>
        <v>1.3492363891092198</v>
      </c>
      <c r="M274" s="44">
        <f t="shared" ca="1" si="135"/>
        <v>1.3492763891092199</v>
      </c>
      <c r="N274" s="44">
        <f t="shared" ca="1" si="136"/>
        <v>1.3491963891092198</v>
      </c>
      <c r="O274" s="108">
        <f t="shared" ca="1" si="111"/>
        <v>6.329268664433714E-2</v>
      </c>
      <c r="P274" s="102">
        <f t="shared" ca="1" si="112"/>
        <v>1.1871363631149523</v>
      </c>
      <c r="Q274" s="102">
        <f t="shared" ca="1" si="113"/>
        <v>-0.43016845883417998</v>
      </c>
      <c r="R274" s="120">
        <f t="shared" ca="1" si="131"/>
        <v>1</v>
      </c>
      <c r="S274" s="54">
        <f t="shared" ca="1" si="132"/>
        <v>0</v>
      </c>
      <c r="T274" s="5">
        <f t="shared" ca="1" si="114"/>
        <v>1.3475392670087669</v>
      </c>
      <c r="U274" s="152">
        <f t="shared" ca="1" si="115"/>
        <v>1.3501351339640424</v>
      </c>
      <c r="V274" s="152">
        <f t="shared" ca="1" si="116"/>
        <v>1.3461497801954754</v>
      </c>
      <c r="W274" s="153">
        <f t="shared" ca="1" si="117"/>
        <v>0</v>
      </c>
      <c r="X274" s="153">
        <f t="shared" ca="1" si="118"/>
        <v>0</v>
      </c>
      <c r="Y274" s="153">
        <f t="shared" ca="1" si="119"/>
        <v>0</v>
      </c>
      <c r="Z274" s="153">
        <f t="shared" ca="1" si="120"/>
        <v>0</v>
      </c>
      <c r="AA274" s="152" t="str">
        <f t="shared" ca="1" si="121"/>
        <v/>
      </c>
      <c r="AB274" s="152" t="str">
        <f t="shared" ca="1" si="122"/>
        <v/>
      </c>
      <c r="AC274" s="154" t="str">
        <f t="shared" ca="1" si="123"/>
        <v/>
      </c>
      <c r="AD274" s="154" t="str">
        <f t="shared" ca="1" si="124"/>
        <v/>
      </c>
      <c r="AE274" s="3">
        <f t="shared" ca="1" si="125"/>
        <v>0</v>
      </c>
      <c r="AF274" s="3">
        <f t="shared" ca="1" si="126"/>
        <v>0</v>
      </c>
      <c r="AG274" s="3" t="str">
        <f t="shared" ca="1" si="133"/>
        <v>N</v>
      </c>
      <c r="AH274" s="4" t="str">
        <f t="shared" ca="1" si="127"/>
        <v/>
      </c>
      <c r="AI274" s="75">
        <f t="shared" ca="1" si="128"/>
        <v>0</v>
      </c>
      <c r="AJ274" s="75">
        <f t="shared" ca="1" si="129"/>
        <v>0</v>
      </c>
    </row>
    <row r="275" spans="1:36">
      <c r="A275" s="41">
        <f t="shared" si="130"/>
        <v>209</v>
      </c>
      <c r="B275" s="150">
        <f>IF(ISNUMBER(A275),INDEX('MetaTrader Import'!$H$13:$J$5893,TRUNC(((A275-$A$39+1)-1)/3)+1,MOD((A275-$A$39+1)-1,3)+1),"")</f>
        <v>0</v>
      </c>
      <c r="C275" s="43">
        <f t="shared" ca="1" si="107"/>
        <v>17.637550645662692</v>
      </c>
      <c r="D275" s="43">
        <f t="shared" ca="1" si="108"/>
        <v>0.20467860364117829</v>
      </c>
      <c r="E275" s="43">
        <f t="shared" ca="1" si="109"/>
        <v>17.84222924930387</v>
      </c>
      <c r="F275" s="43">
        <f t="shared" ca="1" si="110"/>
        <v>1.7842229249303869</v>
      </c>
      <c r="G275" s="43">
        <f>IF(A275&lt;&gt;"",IF(A275&lt;Data!$G$11*0.25,$C$13/$G$32,IF(A275&gt;Data!$G$11*0.25,$C$13,$C$13*10)),"")</f>
        <v>1</v>
      </c>
      <c r="H275" s="43">
        <f>IF(A275&lt;&gt;"",IF(Data!$G$9="constant",$C$13,IF(Data!$G$9="squeeze",G275,F275)),"")</f>
        <v>1</v>
      </c>
      <c r="I275" s="38">
        <f ca="1">IF(ISNUMBER(A275),NORMINV(RAND(),0,IF(AND(Data!$G$9="squeeze",A275&lt;Data!$G$11*0.25),$H$32,1)*$C$30*$C$13)*($C$14*$C$12),"")</f>
        <v>4.1411501868524204E-5</v>
      </c>
      <c r="J275" s="42">
        <f ca="1">IFERROR(IF(Data!$C$6="Real",B275,I275+J274+($C$14*$C$12)*(NORMINV(RAND(),$C$15,CHOOSE($G$13,$C$13,F275,G275)))),"")</f>
        <v>1.3489695035832148</v>
      </c>
      <c r="K275" s="88">
        <f>IF(ISNUMBER(A275), IF($G$16="fixed",$G$17,MIN(H275*Data!$C$7*$C$16*0.5,$C$17*Data!$C$7))*$C$12,"")</f>
        <v>8.0000000000000007E-5</v>
      </c>
      <c r="L275" s="42">
        <f t="shared" ca="1" si="134"/>
        <v>1.3489695035832148</v>
      </c>
      <c r="M275" s="44">
        <f t="shared" ca="1" si="135"/>
        <v>1.3490095035832148</v>
      </c>
      <c r="N275" s="44">
        <f t="shared" ca="1" si="136"/>
        <v>1.3489295035832147</v>
      </c>
      <c r="O275" s="108">
        <f t="shared" ca="1" si="111"/>
        <v>5.6011020002704512E-2</v>
      </c>
      <c r="P275" s="102">
        <f t="shared" ca="1" si="112"/>
        <v>1.186093554066125</v>
      </c>
      <c r="Q275" s="102">
        <f t="shared" ca="1" si="113"/>
        <v>-0.39369337008445909</v>
      </c>
      <c r="R275" s="120">
        <f t="shared" ca="1" si="131"/>
        <v>1</v>
      </c>
      <c r="S275" s="54">
        <f t="shared" ca="1" si="132"/>
        <v>0</v>
      </c>
      <c r="T275" s="5">
        <f t="shared" ca="1" si="114"/>
        <v>1.3475392670087669</v>
      </c>
      <c r="U275" s="152">
        <f t="shared" ca="1" si="115"/>
        <v>1.3501351339640424</v>
      </c>
      <c r="V275" s="152">
        <f t="shared" ca="1" si="116"/>
        <v>1.3461497801954754</v>
      </c>
      <c r="W275" s="153">
        <f t="shared" ca="1" si="117"/>
        <v>0</v>
      </c>
      <c r="X275" s="153">
        <f t="shared" ca="1" si="118"/>
        <v>0</v>
      </c>
      <c r="Y275" s="153">
        <f t="shared" ca="1" si="119"/>
        <v>0</v>
      </c>
      <c r="Z275" s="153">
        <f t="shared" ca="1" si="120"/>
        <v>0</v>
      </c>
      <c r="AA275" s="152" t="str">
        <f t="shared" ca="1" si="121"/>
        <v/>
      </c>
      <c r="AB275" s="152" t="str">
        <f t="shared" ca="1" si="122"/>
        <v/>
      </c>
      <c r="AC275" s="154" t="str">
        <f t="shared" ca="1" si="123"/>
        <v/>
      </c>
      <c r="AD275" s="154" t="str">
        <f t="shared" ca="1" si="124"/>
        <v/>
      </c>
      <c r="AE275" s="3">
        <f t="shared" ca="1" si="125"/>
        <v>0</v>
      </c>
      <c r="AF275" s="3">
        <f t="shared" ca="1" si="126"/>
        <v>0</v>
      </c>
      <c r="AG275" s="3" t="str">
        <f t="shared" ca="1" si="133"/>
        <v>N</v>
      </c>
      <c r="AH275" s="4" t="str">
        <f t="shared" ca="1" si="127"/>
        <v/>
      </c>
      <c r="AI275" s="75">
        <f t="shared" ca="1" si="128"/>
        <v>0</v>
      </c>
      <c r="AJ275" s="75">
        <f t="shared" ca="1" si="129"/>
        <v>0</v>
      </c>
    </row>
    <row r="276" spans="1:36">
      <c r="A276" s="41">
        <f t="shared" si="130"/>
        <v>210</v>
      </c>
      <c r="B276" s="150">
        <f>IF(ISNUMBER(A276),INDEX('MetaTrader Import'!$H$13:$J$5893,TRUNC(((A276-$A$39+1)-1)/3)+1,MOD((A276-$A$39+1)-1,3)+1),"")</f>
        <v>0</v>
      </c>
      <c r="C276" s="43">
        <f t="shared" ca="1" si="107"/>
        <v>17.84222924930387</v>
      </c>
      <c r="D276" s="43">
        <f t="shared" ca="1" si="108"/>
        <v>2.7078306723407772</v>
      </c>
      <c r="E276" s="43">
        <f t="shared" ca="1" si="109"/>
        <v>20.550059921644646</v>
      </c>
      <c r="F276" s="43">
        <f t="shared" ca="1" si="110"/>
        <v>2.0550059921644648</v>
      </c>
      <c r="G276" s="43">
        <f>IF(A276&lt;&gt;"",IF(A276&lt;Data!$G$11*0.25,$C$13/$G$32,IF(A276&gt;Data!$G$11*0.25,$C$13,$C$13*10)),"")</f>
        <v>1</v>
      </c>
      <c r="H276" s="43">
        <f>IF(A276&lt;&gt;"",IF(Data!$G$9="constant",$C$13,IF(Data!$G$9="squeeze",G276,F276)),"")</f>
        <v>1</v>
      </c>
      <c r="I276" s="38">
        <f ca="1">IF(ISNUMBER(A276),NORMINV(RAND(),0,IF(AND(Data!$G$9="squeeze",A276&lt;Data!$G$11*0.25),$H$32,1)*$C$30*$C$13)*($C$14*$C$12),"")</f>
        <v>-5.0035573575346315E-5</v>
      </c>
      <c r="J276" s="42">
        <f ca="1">IFERROR(IF(Data!$C$6="Real",B276,I276+J275+($C$14*$C$12)*(NORMINV(RAND(),$C$15,CHOOSE($G$13,$C$13,F276,G276)))),"")</f>
        <v>1.3488831528250562</v>
      </c>
      <c r="K276" s="88">
        <f>IF(ISNUMBER(A276), IF($G$16="fixed",$G$17,MIN(H276*Data!$C$7*$C$16*0.5,$C$17*Data!$C$7))*$C$12,"")</f>
        <v>8.0000000000000007E-5</v>
      </c>
      <c r="L276" s="42">
        <f t="shared" ca="1" si="134"/>
        <v>1.3488831528250562</v>
      </c>
      <c r="M276" s="44">
        <f t="shared" ca="1" si="135"/>
        <v>1.3489231528250563</v>
      </c>
      <c r="N276" s="44">
        <f t="shared" ca="1" si="136"/>
        <v>1.3488431528250562</v>
      </c>
      <c r="O276" s="108">
        <f t="shared" ca="1" si="111"/>
        <v>-5.2531760830833362E-3</v>
      </c>
      <c r="P276" s="102">
        <f t="shared" ca="1" si="112"/>
        <v>1.1594988510224489</v>
      </c>
      <c r="Q276" s="102">
        <f t="shared" ca="1" si="113"/>
        <v>-0.33969939022858925</v>
      </c>
      <c r="R276" s="120">
        <f t="shared" ca="1" si="131"/>
        <v>1</v>
      </c>
      <c r="S276" s="54">
        <f t="shared" ca="1" si="132"/>
        <v>0</v>
      </c>
      <c r="T276" s="5">
        <f t="shared" ca="1" si="114"/>
        <v>1.3475392670087669</v>
      </c>
      <c r="U276" s="152">
        <f t="shared" ca="1" si="115"/>
        <v>1.3501351339640424</v>
      </c>
      <c r="V276" s="152">
        <f t="shared" ca="1" si="116"/>
        <v>1.3461497801954754</v>
      </c>
      <c r="W276" s="153">
        <f t="shared" ca="1" si="117"/>
        <v>0</v>
      </c>
      <c r="X276" s="153">
        <f t="shared" ca="1" si="118"/>
        <v>0</v>
      </c>
      <c r="Y276" s="153">
        <f t="shared" ca="1" si="119"/>
        <v>0</v>
      </c>
      <c r="Z276" s="153">
        <f t="shared" ca="1" si="120"/>
        <v>0</v>
      </c>
      <c r="AA276" s="152" t="str">
        <f t="shared" ca="1" si="121"/>
        <v/>
      </c>
      <c r="AB276" s="152" t="str">
        <f t="shared" ca="1" si="122"/>
        <v/>
      </c>
      <c r="AC276" s="154" t="str">
        <f t="shared" ca="1" si="123"/>
        <v/>
      </c>
      <c r="AD276" s="154" t="str">
        <f t="shared" ca="1" si="124"/>
        <v/>
      </c>
      <c r="AE276" s="3">
        <f t="shared" ca="1" si="125"/>
        <v>0</v>
      </c>
      <c r="AF276" s="3">
        <f t="shared" ca="1" si="126"/>
        <v>0</v>
      </c>
      <c r="AG276" s="3" t="str">
        <f t="shared" ca="1" si="133"/>
        <v>N</v>
      </c>
      <c r="AH276" s="4" t="str">
        <f t="shared" ca="1" si="127"/>
        <v/>
      </c>
      <c r="AI276" s="75">
        <f t="shared" ca="1" si="128"/>
        <v>0</v>
      </c>
      <c r="AJ276" s="75">
        <f t="shared" ca="1" si="129"/>
        <v>0</v>
      </c>
    </row>
    <row r="277" spans="1:36">
      <c r="A277" s="41">
        <f t="shared" si="130"/>
        <v>211</v>
      </c>
      <c r="B277" s="150">
        <f>IF(ISNUMBER(A277),INDEX('MetaTrader Import'!$H$13:$J$5893,TRUNC(((A277-$A$39+1)-1)/3)+1,MOD((A277-$A$39+1)-1,3)+1),"")</f>
        <v>0</v>
      </c>
      <c r="C277" s="43">
        <f t="shared" ca="1" si="107"/>
        <v>20.550059921644646</v>
      </c>
      <c r="D277" s="43">
        <f t="shared" ca="1" si="108"/>
        <v>2.7849351713468695</v>
      </c>
      <c r="E277" s="43">
        <f t="shared" ca="1" si="109"/>
        <v>23.334995092991516</v>
      </c>
      <c r="F277" s="43">
        <f t="shared" ca="1" si="110"/>
        <v>2.3334995092991515</v>
      </c>
      <c r="G277" s="43">
        <f>IF(A277&lt;&gt;"",IF(A277&lt;Data!$G$11*0.25,$C$13/$G$32,IF(A277&gt;Data!$G$11*0.25,$C$13,$C$13*10)),"")</f>
        <v>1</v>
      </c>
      <c r="H277" s="43">
        <f>IF(A277&lt;&gt;"",IF(Data!$G$9="constant",$C$13,IF(Data!$G$9="squeeze",G277,F277)),"")</f>
        <v>1</v>
      </c>
      <c r="I277" s="38">
        <f ca="1">IF(ISNUMBER(A277),NORMINV(RAND(),0,IF(AND(Data!$G$9="squeeze",A277&lt;Data!$G$11*0.25),$H$32,1)*$C$30*$C$13)*($C$14*$C$12),"")</f>
        <v>-5.2600124619825416E-5</v>
      </c>
      <c r="J277" s="42">
        <f ca="1">IFERROR(IF(Data!$C$6="Real",B277,I277+J276+($C$14*$C$12)*(NORMINV(RAND(),$C$15,CHOOSE($G$13,$C$13,F277,G277)))),"")</f>
        <v>1.3485883426636418</v>
      </c>
      <c r="K277" s="88">
        <f>IF(ISNUMBER(A277), IF($G$16="fixed",$G$17,MIN(H277*Data!$C$7*$C$16*0.5,$C$17*Data!$C$7))*$C$12,"")</f>
        <v>8.0000000000000007E-5</v>
      </c>
      <c r="L277" s="42">
        <f t="shared" ca="1" si="134"/>
        <v>1.3485883426636418</v>
      </c>
      <c r="M277" s="44">
        <f t="shared" ca="1" si="135"/>
        <v>1.3486283426636418</v>
      </c>
      <c r="N277" s="44">
        <f t="shared" ca="1" si="136"/>
        <v>1.3485483426636418</v>
      </c>
      <c r="O277" s="108">
        <f t="shared" ca="1" si="111"/>
        <v>-7.8710865432453564E-2</v>
      </c>
      <c r="P277" s="102">
        <f t="shared" ca="1" si="112"/>
        <v>1.509369259021671</v>
      </c>
      <c r="Q277" s="102">
        <f t="shared" ca="1" si="113"/>
        <v>-0.26603450453993327</v>
      </c>
      <c r="R277" s="120">
        <f t="shared" ca="1" si="131"/>
        <v>1</v>
      </c>
      <c r="S277" s="54">
        <f t="shared" ca="1" si="132"/>
        <v>0</v>
      </c>
      <c r="T277" s="5">
        <f t="shared" ca="1" si="114"/>
        <v>1.3475392670087669</v>
      </c>
      <c r="U277" s="152">
        <f t="shared" ca="1" si="115"/>
        <v>1.3501351339640424</v>
      </c>
      <c r="V277" s="152">
        <f t="shared" ca="1" si="116"/>
        <v>1.3461497801954754</v>
      </c>
      <c r="W277" s="153">
        <f t="shared" ca="1" si="117"/>
        <v>0</v>
      </c>
      <c r="X277" s="153">
        <f t="shared" ca="1" si="118"/>
        <v>0</v>
      </c>
      <c r="Y277" s="153">
        <f t="shared" ca="1" si="119"/>
        <v>0</v>
      </c>
      <c r="Z277" s="153">
        <f t="shared" ca="1" si="120"/>
        <v>0</v>
      </c>
      <c r="AA277" s="152" t="str">
        <f t="shared" ca="1" si="121"/>
        <v/>
      </c>
      <c r="AB277" s="152" t="str">
        <f t="shared" ca="1" si="122"/>
        <v/>
      </c>
      <c r="AC277" s="154" t="str">
        <f t="shared" ca="1" si="123"/>
        <v/>
      </c>
      <c r="AD277" s="154" t="str">
        <f t="shared" ca="1" si="124"/>
        <v/>
      </c>
      <c r="AE277" s="3">
        <f t="shared" ca="1" si="125"/>
        <v>0</v>
      </c>
      <c r="AF277" s="3">
        <f t="shared" ca="1" si="126"/>
        <v>0</v>
      </c>
      <c r="AG277" s="3" t="str">
        <f t="shared" ca="1" si="133"/>
        <v>N</v>
      </c>
      <c r="AH277" s="4" t="str">
        <f t="shared" ca="1" si="127"/>
        <v/>
      </c>
      <c r="AI277" s="75">
        <f t="shared" ca="1" si="128"/>
        <v>0</v>
      </c>
      <c r="AJ277" s="75">
        <f t="shared" ca="1" si="129"/>
        <v>0</v>
      </c>
    </row>
    <row r="278" spans="1:36">
      <c r="A278" s="41">
        <f t="shared" si="130"/>
        <v>212</v>
      </c>
      <c r="B278" s="150">
        <f>IF(ISNUMBER(A278),INDEX('MetaTrader Import'!$H$13:$J$5893,TRUNC(((A278-$A$39+1)-1)/3)+1,MOD((A278-$A$39+1)-1,3)+1),"")</f>
        <v>0</v>
      </c>
      <c r="C278" s="43">
        <f t="shared" ca="1" si="107"/>
        <v>23.334995092991516</v>
      </c>
      <c r="D278" s="43">
        <f t="shared" ca="1" si="108"/>
        <v>-1.9331548606207583</v>
      </c>
      <c r="E278" s="43">
        <f t="shared" ca="1" si="109"/>
        <v>21.401840232370759</v>
      </c>
      <c r="F278" s="43">
        <f t="shared" ca="1" si="110"/>
        <v>2.1401840232370759</v>
      </c>
      <c r="G278" s="43">
        <f>IF(A278&lt;&gt;"",IF(A278&lt;Data!$G$11*0.25,$C$13/$G$32,IF(A278&gt;Data!$G$11*0.25,$C$13,$C$13*10)),"")</f>
        <v>1</v>
      </c>
      <c r="H278" s="43">
        <f>IF(A278&lt;&gt;"",IF(Data!$G$9="constant",$C$13,IF(Data!$G$9="squeeze",G278,F278)),"")</f>
        <v>1</v>
      </c>
      <c r="I278" s="38">
        <f ca="1">IF(ISNUMBER(A278),NORMINV(RAND(),0,IF(AND(Data!$G$9="squeeze",A278&lt;Data!$G$11*0.25),$H$32,1)*$C$30*$C$13)*($C$14*$C$12),"")</f>
        <v>-2.0203033470653355E-4</v>
      </c>
      <c r="J278" s="42">
        <f ca="1">IFERROR(IF(Data!$C$6="Real",B278,I278+J277+($C$14*$C$12)*(NORMINV(RAND(),$C$15,CHOOSE($G$13,$C$13,F278,G278)))),"")</f>
        <v>1.3484301751173247</v>
      </c>
      <c r="K278" s="88">
        <f>IF(ISNUMBER(A278), IF($G$16="fixed",$G$17,MIN(H278*Data!$C$7*$C$16*0.5,$C$17*Data!$C$7))*$C$12,"")</f>
        <v>8.0000000000000007E-5</v>
      </c>
      <c r="L278" s="42">
        <f t="shared" ca="1" si="134"/>
        <v>1.3484301751173247</v>
      </c>
      <c r="M278" s="44">
        <f t="shared" ca="1" si="135"/>
        <v>1.3484701751173247</v>
      </c>
      <c r="N278" s="44">
        <f t="shared" ca="1" si="136"/>
        <v>1.3483901751173246</v>
      </c>
      <c r="O278" s="108">
        <f t="shared" ca="1" si="111"/>
        <v>-0.20859497152229758</v>
      </c>
      <c r="P278" s="102">
        <f t="shared" ca="1" si="112"/>
        <v>2.0164282419894639</v>
      </c>
      <c r="Q278" s="102">
        <f t="shared" ca="1" si="113"/>
        <v>-0.17565506408939507</v>
      </c>
      <c r="R278" s="120">
        <f t="shared" ca="1" si="131"/>
        <v>1</v>
      </c>
      <c r="S278" s="54">
        <f t="shared" ca="1" si="132"/>
        <v>0</v>
      </c>
      <c r="T278" s="5">
        <f t="shared" ca="1" si="114"/>
        <v>1.3475392670087669</v>
      </c>
      <c r="U278" s="152">
        <f t="shared" ca="1" si="115"/>
        <v>1.3501351339640424</v>
      </c>
      <c r="V278" s="152">
        <f t="shared" ca="1" si="116"/>
        <v>1.3461497801954754</v>
      </c>
      <c r="W278" s="153">
        <f t="shared" ca="1" si="117"/>
        <v>0</v>
      </c>
      <c r="X278" s="153">
        <f t="shared" ca="1" si="118"/>
        <v>0</v>
      </c>
      <c r="Y278" s="153">
        <f t="shared" ca="1" si="119"/>
        <v>0</v>
      </c>
      <c r="Z278" s="153">
        <f t="shared" ca="1" si="120"/>
        <v>0</v>
      </c>
      <c r="AA278" s="152" t="str">
        <f t="shared" ca="1" si="121"/>
        <v/>
      </c>
      <c r="AB278" s="152" t="str">
        <f t="shared" ca="1" si="122"/>
        <v/>
      </c>
      <c r="AC278" s="154" t="str">
        <f t="shared" ca="1" si="123"/>
        <v/>
      </c>
      <c r="AD278" s="154" t="str">
        <f t="shared" ca="1" si="124"/>
        <v/>
      </c>
      <c r="AE278" s="3">
        <f t="shared" ca="1" si="125"/>
        <v>0</v>
      </c>
      <c r="AF278" s="3">
        <f t="shared" ca="1" si="126"/>
        <v>0</v>
      </c>
      <c r="AG278" s="3" t="str">
        <f t="shared" ca="1" si="133"/>
        <v>N</v>
      </c>
      <c r="AH278" s="4" t="str">
        <f t="shared" ca="1" si="127"/>
        <v/>
      </c>
      <c r="AI278" s="75">
        <f t="shared" ca="1" si="128"/>
        <v>0</v>
      </c>
      <c r="AJ278" s="75">
        <f t="shared" ca="1" si="129"/>
        <v>0</v>
      </c>
    </row>
    <row r="279" spans="1:36">
      <c r="A279" s="41">
        <f t="shared" si="130"/>
        <v>213</v>
      </c>
      <c r="B279" s="150">
        <f>IF(ISNUMBER(A279),INDEX('MetaTrader Import'!$H$13:$J$5893,TRUNC(((A279-$A$39+1)-1)/3)+1,MOD((A279-$A$39+1)-1,3)+1),"")</f>
        <v>0</v>
      </c>
      <c r="C279" s="43">
        <f t="shared" ca="1" si="107"/>
        <v>21.401840232370759</v>
      </c>
      <c r="D279" s="43">
        <f t="shared" ca="1" si="108"/>
        <v>-0.42320218110172952</v>
      </c>
      <c r="E279" s="43">
        <f t="shared" ca="1" si="109"/>
        <v>20.97863805126903</v>
      </c>
      <c r="F279" s="43">
        <f t="shared" ca="1" si="110"/>
        <v>2.0978638051269032</v>
      </c>
      <c r="G279" s="43">
        <f>IF(A279&lt;&gt;"",IF(A279&lt;Data!$G$11*0.25,$C$13/$G$32,IF(A279&gt;Data!$G$11*0.25,$C$13,$C$13*10)),"")</f>
        <v>1</v>
      </c>
      <c r="H279" s="43">
        <f>IF(A279&lt;&gt;"",IF(Data!$G$9="constant",$C$13,IF(Data!$G$9="squeeze",G279,F279)),"")</f>
        <v>1</v>
      </c>
      <c r="I279" s="38">
        <f ca="1">IF(ISNUMBER(A279),NORMINV(RAND(),0,IF(AND(Data!$G$9="squeeze",A279&lt;Data!$G$11*0.25),$H$32,1)*$C$30*$C$13)*($C$14*$C$12),"")</f>
        <v>-3.2283037571361355E-5</v>
      </c>
      <c r="J279" s="42">
        <f ca="1">IFERROR(IF(Data!$C$6="Real",B279,I279+J278+($C$14*$C$12)*(NORMINV(RAND(),$C$15,CHOOSE($G$13,$C$13,F279,G279)))),"")</f>
        <v>1.348414927336486</v>
      </c>
      <c r="K279" s="88">
        <f>IF(ISNUMBER(A279), IF($G$16="fixed",$G$17,MIN(H279*Data!$C$7*$C$16*0.5,$C$17*Data!$C$7))*$C$12,"")</f>
        <v>8.0000000000000007E-5</v>
      </c>
      <c r="L279" s="42">
        <f t="shared" ca="1" si="134"/>
        <v>1.348414927336486</v>
      </c>
      <c r="M279" s="44">
        <f t="shared" ca="1" si="135"/>
        <v>1.3484549273364861</v>
      </c>
      <c r="N279" s="44">
        <f t="shared" ca="1" si="136"/>
        <v>1.348374927336486</v>
      </c>
      <c r="O279" s="108">
        <f t="shared" ca="1" si="111"/>
        <v>-0.30437991872483178</v>
      </c>
      <c r="P279" s="102">
        <f t="shared" ca="1" si="112"/>
        <v>2.3658991110168262</v>
      </c>
      <c r="Q279" s="102">
        <f t="shared" ca="1" si="113"/>
        <v>-8.2875940790980776E-2</v>
      </c>
      <c r="R279" s="120">
        <f t="shared" ca="1" si="131"/>
        <v>1</v>
      </c>
      <c r="S279" s="54">
        <f t="shared" ca="1" si="132"/>
        <v>0</v>
      </c>
      <c r="T279" s="5">
        <f t="shared" ca="1" si="114"/>
        <v>1.3475392670087669</v>
      </c>
      <c r="U279" s="152">
        <f t="shared" ca="1" si="115"/>
        <v>1.3501351339640424</v>
      </c>
      <c r="V279" s="152">
        <f t="shared" ca="1" si="116"/>
        <v>1.3461497801954754</v>
      </c>
      <c r="W279" s="153">
        <f t="shared" ca="1" si="117"/>
        <v>0</v>
      </c>
      <c r="X279" s="153">
        <f t="shared" ca="1" si="118"/>
        <v>0</v>
      </c>
      <c r="Y279" s="153">
        <f t="shared" ca="1" si="119"/>
        <v>0</v>
      </c>
      <c r="Z279" s="153">
        <f t="shared" ca="1" si="120"/>
        <v>0</v>
      </c>
      <c r="AA279" s="152" t="str">
        <f t="shared" ca="1" si="121"/>
        <v/>
      </c>
      <c r="AB279" s="152" t="str">
        <f t="shared" ca="1" si="122"/>
        <v/>
      </c>
      <c r="AC279" s="154" t="str">
        <f t="shared" ca="1" si="123"/>
        <v/>
      </c>
      <c r="AD279" s="154" t="str">
        <f t="shared" ca="1" si="124"/>
        <v/>
      </c>
      <c r="AE279" s="3">
        <f t="shared" ca="1" si="125"/>
        <v>0</v>
      </c>
      <c r="AF279" s="3">
        <f t="shared" ca="1" si="126"/>
        <v>0</v>
      </c>
      <c r="AG279" s="3" t="str">
        <f t="shared" ca="1" si="133"/>
        <v>N</v>
      </c>
      <c r="AH279" s="4" t="str">
        <f t="shared" ca="1" si="127"/>
        <v/>
      </c>
      <c r="AI279" s="75">
        <f t="shared" ca="1" si="128"/>
        <v>0</v>
      </c>
      <c r="AJ279" s="75">
        <f t="shared" ca="1" si="129"/>
        <v>0</v>
      </c>
    </row>
    <row r="280" spans="1:36">
      <c r="A280" s="41">
        <f t="shared" si="130"/>
        <v>214</v>
      </c>
      <c r="B280" s="150">
        <f>IF(ISNUMBER(A280),INDEX('MetaTrader Import'!$H$13:$J$5893,TRUNC(((A280-$A$39+1)-1)/3)+1,MOD((A280-$A$39+1)-1,3)+1),"")</f>
        <v>0</v>
      </c>
      <c r="C280" s="43">
        <f t="shared" ca="1" si="107"/>
        <v>20.97863805126903</v>
      </c>
      <c r="D280" s="43">
        <f t="shared" ca="1" si="108"/>
        <v>0.58033217525953307</v>
      </c>
      <c r="E280" s="43">
        <f t="shared" ca="1" si="109"/>
        <v>21.558970226528562</v>
      </c>
      <c r="F280" s="43">
        <f t="shared" ca="1" si="110"/>
        <v>2.155897022652856</v>
      </c>
      <c r="G280" s="43">
        <f>IF(A280&lt;&gt;"",IF(A280&lt;Data!$G$11*0.25,$C$13/$G$32,IF(A280&gt;Data!$G$11*0.25,$C$13,$C$13*10)),"")</f>
        <v>1</v>
      </c>
      <c r="H280" s="43">
        <f>IF(A280&lt;&gt;"",IF(Data!$G$9="constant",$C$13,IF(Data!$G$9="squeeze",G280,F280)),"")</f>
        <v>1</v>
      </c>
      <c r="I280" s="38">
        <f ca="1">IF(ISNUMBER(A280),NORMINV(RAND(),0,IF(AND(Data!$G$9="squeeze",A280&lt;Data!$G$11*0.25),$H$32,1)*$C$30*$C$13)*($C$14*$C$12),"")</f>
        <v>1.4827533803922704E-6</v>
      </c>
      <c r="J280" s="42">
        <f ca="1">IFERROR(IF(Data!$C$6="Real",B280,I280+J279+($C$14*$C$12)*(NORMINV(RAND(),$C$15,CHOOSE($G$13,$C$13,F280,G280)))),"")</f>
        <v>1.3482380365892639</v>
      </c>
      <c r="K280" s="88">
        <f>IF(ISNUMBER(A280), IF($G$16="fixed",$G$17,MIN(H280*Data!$C$7*$C$16*0.5,$C$17*Data!$C$7))*$C$12,"")</f>
        <v>8.0000000000000007E-5</v>
      </c>
      <c r="L280" s="42">
        <f t="shared" ca="1" si="134"/>
        <v>1.3482380365892639</v>
      </c>
      <c r="M280" s="44">
        <f t="shared" ca="1" si="135"/>
        <v>1.3482780365892639</v>
      </c>
      <c r="N280" s="44">
        <f t="shared" ca="1" si="136"/>
        <v>1.3481980365892638</v>
      </c>
      <c r="O280" s="108">
        <f t="shared" ca="1" si="111"/>
        <v>-0.3988553715503535</v>
      </c>
      <c r="P280" s="102">
        <f t="shared" ca="1" si="112"/>
        <v>2.7868181848420703</v>
      </c>
      <c r="Q280" s="102">
        <f t="shared" ca="1" si="113"/>
        <v>1.150769831848393E-2</v>
      </c>
      <c r="R280" s="120">
        <f t="shared" ca="1" si="131"/>
        <v>1</v>
      </c>
      <c r="S280" s="54">
        <f t="shared" ca="1" si="132"/>
        <v>0</v>
      </c>
      <c r="T280" s="5">
        <f t="shared" ca="1" si="114"/>
        <v>1.3475392670087669</v>
      </c>
      <c r="U280" s="152">
        <f t="shared" ca="1" si="115"/>
        <v>1.3501351339640424</v>
      </c>
      <c r="V280" s="152">
        <f t="shared" ca="1" si="116"/>
        <v>1.3461497801954754</v>
      </c>
      <c r="W280" s="153">
        <f t="shared" ca="1" si="117"/>
        <v>0</v>
      </c>
      <c r="X280" s="153">
        <f t="shared" ca="1" si="118"/>
        <v>0</v>
      </c>
      <c r="Y280" s="153">
        <f t="shared" ca="1" si="119"/>
        <v>0</v>
      </c>
      <c r="Z280" s="153">
        <f t="shared" ca="1" si="120"/>
        <v>0</v>
      </c>
      <c r="AA280" s="152" t="str">
        <f t="shared" ca="1" si="121"/>
        <v/>
      </c>
      <c r="AB280" s="152" t="str">
        <f t="shared" ca="1" si="122"/>
        <v/>
      </c>
      <c r="AC280" s="154" t="str">
        <f t="shared" ca="1" si="123"/>
        <v/>
      </c>
      <c r="AD280" s="154" t="str">
        <f t="shared" ca="1" si="124"/>
        <v/>
      </c>
      <c r="AE280" s="3">
        <f t="shared" ca="1" si="125"/>
        <v>0</v>
      </c>
      <c r="AF280" s="3">
        <f t="shared" ca="1" si="126"/>
        <v>0</v>
      </c>
      <c r="AG280" s="3" t="str">
        <f t="shared" ca="1" si="133"/>
        <v>N</v>
      </c>
      <c r="AH280" s="4" t="str">
        <f t="shared" ca="1" si="127"/>
        <v/>
      </c>
      <c r="AI280" s="75">
        <f t="shared" ca="1" si="128"/>
        <v>0</v>
      </c>
      <c r="AJ280" s="75">
        <f t="shared" ca="1" si="129"/>
        <v>0</v>
      </c>
    </row>
    <row r="281" spans="1:36">
      <c r="A281" s="41">
        <f t="shared" si="130"/>
        <v>215</v>
      </c>
      <c r="B281" s="150">
        <f>IF(ISNUMBER(A281),INDEX('MetaTrader Import'!$H$13:$J$5893,TRUNC(((A281-$A$39+1)-1)/3)+1,MOD((A281-$A$39+1)-1,3)+1),"")</f>
        <v>0</v>
      </c>
      <c r="C281" s="43">
        <f t="shared" ca="1" si="107"/>
        <v>21.558970226528562</v>
      </c>
      <c r="D281" s="43">
        <f t="shared" ca="1" si="108"/>
        <v>-7.2810279738036887E-2</v>
      </c>
      <c r="E281" s="43">
        <f t="shared" ca="1" si="109"/>
        <v>21.486159946790526</v>
      </c>
      <c r="F281" s="43">
        <f t="shared" ca="1" si="110"/>
        <v>2.1486159946790524</v>
      </c>
      <c r="G281" s="43">
        <f>IF(A281&lt;&gt;"",IF(A281&lt;Data!$G$11*0.25,$C$13/$G$32,IF(A281&gt;Data!$G$11*0.25,$C$13,$C$13*10)),"")</f>
        <v>1</v>
      </c>
      <c r="H281" s="43">
        <f>IF(A281&lt;&gt;"",IF(Data!$G$9="constant",$C$13,IF(Data!$G$9="squeeze",G281,F281)),"")</f>
        <v>1</v>
      </c>
      <c r="I281" s="38">
        <f ca="1">IF(ISNUMBER(A281),NORMINV(RAND(),0,IF(AND(Data!$G$9="squeeze",A281&lt;Data!$G$11*0.25),$H$32,1)*$C$30*$C$13)*($C$14*$C$12),"")</f>
        <v>3.704514068405865E-5</v>
      </c>
      <c r="J281" s="42">
        <f ca="1">IFERROR(IF(Data!$C$6="Real",B281,I281+J280+($C$14*$C$12)*(NORMINV(RAND(),$C$15,CHOOSE($G$13,$C$13,F281,G281)))),"")</f>
        <v>1.3481274877440252</v>
      </c>
      <c r="K281" s="88">
        <f>IF(ISNUMBER(A281), IF($G$16="fixed",$G$17,MIN(H281*Data!$C$7*$C$16*0.5,$C$17*Data!$C$7))*$C$12,"")</f>
        <v>8.0000000000000007E-5</v>
      </c>
      <c r="L281" s="42">
        <f t="shared" ca="1" si="134"/>
        <v>1.3481274877440252</v>
      </c>
      <c r="M281" s="44">
        <f t="shared" ca="1" si="135"/>
        <v>1.3481674877440253</v>
      </c>
      <c r="N281" s="44">
        <f t="shared" ca="1" si="136"/>
        <v>1.3480874877440252</v>
      </c>
      <c r="O281" s="108">
        <f t="shared" ca="1" si="111"/>
        <v>-0.53043332125552689</v>
      </c>
      <c r="P281" s="102">
        <f t="shared" ca="1" si="112"/>
        <v>3.2681897725774731</v>
      </c>
      <c r="Q281" s="102">
        <f t="shared" ca="1" si="113"/>
        <v>9.2347141044722261E-2</v>
      </c>
      <c r="R281" s="120">
        <f t="shared" ca="1" si="131"/>
        <v>1</v>
      </c>
      <c r="S281" s="54">
        <f t="shared" ca="1" si="132"/>
        <v>0</v>
      </c>
      <c r="T281" s="5">
        <f t="shared" ca="1" si="114"/>
        <v>1.3475392670087669</v>
      </c>
      <c r="U281" s="152">
        <f t="shared" ca="1" si="115"/>
        <v>1.3501351339640424</v>
      </c>
      <c r="V281" s="152">
        <f t="shared" ca="1" si="116"/>
        <v>1.3461497801954754</v>
      </c>
      <c r="W281" s="153">
        <f t="shared" ca="1" si="117"/>
        <v>0</v>
      </c>
      <c r="X281" s="153">
        <f t="shared" ca="1" si="118"/>
        <v>0</v>
      </c>
      <c r="Y281" s="153">
        <f t="shared" ca="1" si="119"/>
        <v>0</v>
      </c>
      <c r="Z281" s="153">
        <f t="shared" ca="1" si="120"/>
        <v>0</v>
      </c>
      <c r="AA281" s="152" t="str">
        <f t="shared" ca="1" si="121"/>
        <v/>
      </c>
      <c r="AB281" s="152" t="str">
        <f t="shared" ca="1" si="122"/>
        <v/>
      </c>
      <c r="AC281" s="154" t="str">
        <f t="shared" ca="1" si="123"/>
        <v/>
      </c>
      <c r="AD281" s="154" t="str">
        <f t="shared" ca="1" si="124"/>
        <v/>
      </c>
      <c r="AE281" s="3">
        <f t="shared" ca="1" si="125"/>
        <v>0</v>
      </c>
      <c r="AF281" s="3">
        <f t="shared" ca="1" si="126"/>
        <v>0</v>
      </c>
      <c r="AG281" s="3" t="str">
        <f t="shared" ca="1" si="133"/>
        <v>N</v>
      </c>
      <c r="AH281" s="4" t="str">
        <f t="shared" ca="1" si="127"/>
        <v/>
      </c>
      <c r="AI281" s="75">
        <f t="shared" ca="1" si="128"/>
        <v>0</v>
      </c>
      <c r="AJ281" s="75">
        <f t="shared" ca="1" si="129"/>
        <v>0</v>
      </c>
    </row>
    <row r="282" spans="1:36">
      <c r="A282" s="41">
        <f t="shared" si="130"/>
        <v>216</v>
      </c>
      <c r="B282" s="150">
        <f>IF(ISNUMBER(A282),INDEX('MetaTrader Import'!$H$13:$J$5893,TRUNC(((A282-$A$39+1)-1)/3)+1,MOD((A282-$A$39+1)-1,3)+1),"")</f>
        <v>0</v>
      </c>
      <c r="C282" s="43">
        <f t="shared" ca="1" si="107"/>
        <v>21.486159946790526</v>
      </c>
      <c r="D282" s="43">
        <f t="shared" ca="1" si="108"/>
        <v>0.18775354456920373</v>
      </c>
      <c r="E282" s="43">
        <f t="shared" ca="1" si="109"/>
        <v>21.67391349135973</v>
      </c>
      <c r="F282" s="43">
        <f t="shared" ca="1" si="110"/>
        <v>2.1673913491359729</v>
      </c>
      <c r="G282" s="43">
        <f>IF(A282&lt;&gt;"",IF(A282&lt;Data!$G$11*0.25,$C$13/$G$32,IF(A282&gt;Data!$G$11*0.25,$C$13,$C$13*10)),"")</f>
        <v>1</v>
      </c>
      <c r="H282" s="43">
        <f>IF(A282&lt;&gt;"",IF(Data!$G$9="constant",$C$13,IF(Data!$G$9="squeeze",G282,F282)),"")</f>
        <v>1</v>
      </c>
      <c r="I282" s="38">
        <f ca="1">IF(ISNUMBER(A282),NORMINV(RAND(),0,IF(AND(Data!$G$9="squeeze",A282&lt;Data!$G$11*0.25),$H$32,1)*$C$30*$C$13)*($C$14*$C$12),"")</f>
        <v>1.7577526824598463E-5</v>
      </c>
      <c r="J282" s="42">
        <f ca="1">IFERROR(IF(Data!$C$6="Real",B282,I282+J281+($C$14*$C$12)*(NORMINV(RAND(),$C$15,CHOOSE($G$13,$C$13,F282,G282)))),"")</f>
        <v>1.3478153727985658</v>
      </c>
      <c r="K282" s="88">
        <f>IF(ISNUMBER(A282), IF($G$16="fixed",$G$17,MIN(H282*Data!$C$7*$C$16*0.5,$C$17*Data!$C$7))*$C$12,"")</f>
        <v>8.0000000000000007E-5</v>
      </c>
      <c r="L282" s="42">
        <f t="shared" ca="1" si="134"/>
        <v>1.3478153727985658</v>
      </c>
      <c r="M282" s="44">
        <f t="shared" ca="1" si="135"/>
        <v>1.3478553727985658</v>
      </c>
      <c r="N282" s="44">
        <f t="shared" ca="1" si="136"/>
        <v>1.3477753727985657</v>
      </c>
      <c r="O282" s="108">
        <f t="shared" ca="1" si="111"/>
        <v>-0.76260902250554641</v>
      </c>
      <c r="P282" s="102">
        <f t="shared" ca="1" si="112"/>
        <v>4.0773356267254313</v>
      </c>
      <c r="Q282" s="102">
        <f t="shared" ca="1" si="113"/>
        <v>0.1667751364301106</v>
      </c>
      <c r="R282" s="120">
        <f t="shared" ca="1" si="131"/>
        <v>1</v>
      </c>
      <c r="S282" s="54">
        <f t="shared" ca="1" si="132"/>
        <v>0</v>
      </c>
      <c r="T282" s="5">
        <f t="shared" ca="1" si="114"/>
        <v>1.3475392670087669</v>
      </c>
      <c r="U282" s="152">
        <f t="shared" ca="1" si="115"/>
        <v>1.3501351339640424</v>
      </c>
      <c r="V282" s="152">
        <f t="shared" ca="1" si="116"/>
        <v>1.3461497801954754</v>
      </c>
      <c r="W282" s="153">
        <f t="shared" ca="1" si="117"/>
        <v>0</v>
      </c>
      <c r="X282" s="153">
        <f t="shared" ca="1" si="118"/>
        <v>0</v>
      </c>
      <c r="Y282" s="153">
        <f t="shared" ca="1" si="119"/>
        <v>0</v>
      </c>
      <c r="Z282" s="153">
        <f t="shared" ca="1" si="120"/>
        <v>0</v>
      </c>
      <c r="AA282" s="152" t="str">
        <f t="shared" ca="1" si="121"/>
        <v/>
      </c>
      <c r="AB282" s="152" t="str">
        <f t="shared" ca="1" si="122"/>
        <v/>
      </c>
      <c r="AC282" s="154" t="str">
        <f t="shared" ca="1" si="123"/>
        <v/>
      </c>
      <c r="AD282" s="154" t="str">
        <f t="shared" ca="1" si="124"/>
        <v/>
      </c>
      <c r="AE282" s="3">
        <f t="shared" ca="1" si="125"/>
        <v>0</v>
      </c>
      <c r="AF282" s="3">
        <f t="shared" ca="1" si="126"/>
        <v>0</v>
      </c>
      <c r="AG282" s="3" t="str">
        <f t="shared" ca="1" si="133"/>
        <v>N</v>
      </c>
      <c r="AH282" s="4" t="str">
        <f t="shared" ca="1" si="127"/>
        <v/>
      </c>
      <c r="AI282" s="75">
        <f t="shared" ca="1" si="128"/>
        <v>0</v>
      </c>
      <c r="AJ282" s="75">
        <f t="shared" ca="1" si="129"/>
        <v>0</v>
      </c>
    </row>
    <row r="283" spans="1:36">
      <c r="A283" s="41">
        <f t="shared" si="130"/>
        <v>217</v>
      </c>
      <c r="B283" s="150">
        <f>IF(ISNUMBER(A283),INDEX('MetaTrader Import'!$H$13:$J$5893,TRUNC(((A283-$A$39+1)-1)/3)+1,MOD((A283-$A$39+1)-1,3)+1),"")</f>
        <v>0</v>
      </c>
      <c r="C283" s="43">
        <f t="shared" ca="1" si="107"/>
        <v>21.67391349135973</v>
      </c>
      <c r="D283" s="43">
        <f t="shared" ca="1" si="108"/>
        <v>-0.90470240895080001</v>
      </c>
      <c r="E283" s="43">
        <f t="shared" ca="1" si="109"/>
        <v>20.76921108240893</v>
      </c>
      <c r="F283" s="43">
        <f t="shared" ca="1" si="110"/>
        <v>2.0769211082408932</v>
      </c>
      <c r="G283" s="43">
        <f>IF(A283&lt;&gt;"",IF(A283&lt;Data!$G$11*0.25,$C$13/$G$32,IF(A283&gt;Data!$G$11*0.25,$C$13,$C$13*10)),"")</f>
        <v>1</v>
      </c>
      <c r="H283" s="43">
        <f>IF(A283&lt;&gt;"",IF(Data!$G$9="constant",$C$13,IF(Data!$G$9="squeeze",G283,F283)),"")</f>
        <v>1</v>
      </c>
      <c r="I283" s="38">
        <f ca="1">IF(ISNUMBER(A283),NORMINV(RAND(),0,IF(AND(Data!$G$9="squeeze",A283&lt;Data!$G$11*0.25),$H$32,1)*$C$30*$C$13)*($C$14*$C$12),"")</f>
        <v>1.508894841820944E-4</v>
      </c>
      <c r="J283" s="42">
        <f ca="1">IFERROR(IF(Data!$C$6="Real",B283,I283+J282+($C$14*$C$12)*(NORMINV(RAND(),$C$15,CHOOSE($G$13,$C$13,F283,G283)))),"")</f>
        <v>1.3477611011506283</v>
      </c>
      <c r="K283" s="88">
        <f>IF(ISNUMBER(A283), IF($G$16="fixed",$G$17,MIN(H283*Data!$C$7*$C$16*0.5,$C$17*Data!$C$7))*$C$12,"")</f>
        <v>8.0000000000000007E-5</v>
      </c>
      <c r="L283" s="42">
        <f t="shared" ca="1" si="134"/>
        <v>1.3477611011506283</v>
      </c>
      <c r="M283" s="44">
        <f t="shared" ca="1" si="135"/>
        <v>1.3478011011506283</v>
      </c>
      <c r="N283" s="44">
        <f t="shared" ca="1" si="136"/>
        <v>1.3477211011506283</v>
      </c>
      <c r="O283" s="108">
        <f t="shared" ca="1" si="111"/>
        <v>-0.94871035290132277</v>
      </c>
      <c r="P283" s="102">
        <f t="shared" ca="1" si="112"/>
        <v>4.7009101281890384</v>
      </c>
      <c r="Q283" s="102">
        <f t="shared" ca="1" si="113"/>
        <v>0.23061607434416312</v>
      </c>
      <c r="R283" s="120">
        <f t="shared" ca="1" si="131"/>
        <v>1</v>
      </c>
      <c r="S283" s="54">
        <f t="shared" ca="1" si="132"/>
        <v>0</v>
      </c>
      <c r="T283" s="5">
        <f t="shared" ca="1" si="114"/>
        <v>1.3475392670087669</v>
      </c>
      <c r="U283" s="152">
        <f t="shared" ca="1" si="115"/>
        <v>1.3501351339640424</v>
      </c>
      <c r="V283" s="152">
        <f t="shared" ca="1" si="116"/>
        <v>1.3461497801954754</v>
      </c>
      <c r="W283" s="153">
        <f t="shared" ca="1" si="117"/>
        <v>0</v>
      </c>
      <c r="X283" s="153">
        <f t="shared" ca="1" si="118"/>
        <v>0</v>
      </c>
      <c r="Y283" s="153">
        <f t="shared" ca="1" si="119"/>
        <v>0</v>
      </c>
      <c r="Z283" s="153">
        <f t="shared" ca="1" si="120"/>
        <v>0</v>
      </c>
      <c r="AA283" s="152" t="str">
        <f t="shared" ca="1" si="121"/>
        <v/>
      </c>
      <c r="AB283" s="152" t="str">
        <f t="shared" ca="1" si="122"/>
        <v/>
      </c>
      <c r="AC283" s="154" t="str">
        <f t="shared" ca="1" si="123"/>
        <v/>
      </c>
      <c r="AD283" s="154" t="str">
        <f t="shared" ca="1" si="124"/>
        <v/>
      </c>
      <c r="AE283" s="3">
        <f t="shared" ca="1" si="125"/>
        <v>0</v>
      </c>
      <c r="AF283" s="3">
        <f t="shared" ca="1" si="126"/>
        <v>0</v>
      </c>
      <c r="AG283" s="3" t="str">
        <f t="shared" ca="1" si="133"/>
        <v>N</v>
      </c>
      <c r="AH283" s="4" t="str">
        <f t="shared" ca="1" si="127"/>
        <v/>
      </c>
      <c r="AI283" s="75">
        <f t="shared" ca="1" si="128"/>
        <v>0</v>
      </c>
      <c r="AJ283" s="75">
        <f t="shared" ca="1" si="129"/>
        <v>0</v>
      </c>
    </row>
    <row r="284" spans="1:36">
      <c r="A284" s="41">
        <f t="shared" si="130"/>
        <v>218</v>
      </c>
      <c r="B284" s="150">
        <f>IF(ISNUMBER(A284),INDEX('MetaTrader Import'!$H$13:$J$5893,TRUNC(((A284-$A$39+1)-1)/3)+1,MOD((A284-$A$39+1)-1,3)+1),"")</f>
        <v>0</v>
      </c>
      <c r="C284" s="43">
        <f t="shared" ca="1" si="107"/>
        <v>20.76921108240893</v>
      </c>
      <c r="D284" s="43">
        <f t="shared" ca="1" si="108"/>
        <v>0.6288606576740704</v>
      </c>
      <c r="E284" s="43">
        <f t="shared" ca="1" si="109"/>
        <v>21.398071740083001</v>
      </c>
      <c r="F284" s="43">
        <f t="shared" ca="1" si="110"/>
        <v>2.1398071740083</v>
      </c>
      <c r="G284" s="43">
        <f>IF(A284&lt;&gt;"",IF(A284&lt;Data!$G$11*0.25,$C$13/$G$32,IF(A284&gt;Data!$G$11*0.25,$C$13,$C$13*10)),"")</f>
        <v>1</v>
      </c>
      <c r="H284" s="43">
        <f>IF(A284&lt;&gt;"",IF(Data!$G$9="constant",$C$13,IF(Data!$G$9="squeeze",G284,F284)),"")</f>
        <v>1</v>
      </c>
      <c r="I284" s="38">
        <f ca="1">IF(ISNUMBER(A284),NORMINV(RAND(),0,IF(AND(Data!$G$9="squeeze",A284&lt;Data!$G$11*0.25),$H$32,1)*$C$30*$C$13)*($C$14*$C$12),"")</f>
        <v>3.5743544311881287E-5</v>
      </c>
      <c r="J284" s="42">
        <f ca="1">IFERROR(IF(Data!$C$6="Real",B284,I284+J283+($C$14*$C$12)*(NORMINV(RAND(),$C$15,CHOOSE($G$13,$C$13,F284,G284)))),"")</f>
        <v>1.3479467881417888</v>
      </c>
      <c r="K284" s="88">
        <f>IF(ISNUMBER(A284), IF($G$16="fixed",$G$17,MIN(H284*Data!$C$7*$C$16*0.5,$C$17*Data!$C$7))*$C$12,"")</f>
        <v>8.0000000000000007E-5</v>
      </c>
      <c r="L284" s="42">
        <f t="shared" ca="1" si="134"/>
        <v>1.3479467881417888</v>
      </c>
      <c r="M284" s="44">
        <f t="shared" ca="1" si="135"/>
        <v>1.3479867881417888</v>
      </c>
      <c r="N284" s="44">
        <f t="shared" ca="1" si="136"/>
        <v>1.3479067881417888</v>
      </c>
      <c r="O284" s="108">
        <f t="shared" ca="1" si="111"/>
        <v>-1.0030976266006368</v>
      </c>
      <c r="P284" s="102">
        <f t="shared" ca="1" si="112"/>
        <v>4.8643560763981908</v>
      </c>
      <c r="Q284" s="102">
        <f t="shared" ca="1" si="113"/>
        <v>0.28609074257113321</v>
      </c>
      <c r="R284" s="120">
        <f t="shared" ca="1" si="131"/>
        <v>1</v>
      </c>
      <c r="S284" s="54">
        <f t="shared" ca="1" si="132"/>
        <v>0</v>
      </c>
      <c r="T284" s="5">
        <f t="shared" ca="1" si="114"/>
        <v>1.3475392670087669</v>
      </c>
      <c r="U284" s="152">
        <f t="shared" ca="1" si="115"/>
        <v>1.3501351339640424</v>
      </c>
      <c r="V284" s="152">
        <f t="shared" ca="1" si="116"/>
        <v>1.3461497801954754</v>
      </c>
      <c r="W284" s="153">
        <f t="shared" ca="1" si="117"/>
        <v>0</v>
      </c>
      <c r="X284" s="153">
        <f t="shared" ca="1" si="118"/>
        <v>0</v>
      </c>
      <c r="Y284" s="153">
        <f t="shared" ca="1" si="119"/>
        <v>0</v>
      </c>
      <c r="Z284" s="153">
        <f t="shared" ca="1" si="120"/>
        <v>0</v>
      </c>
      <c r="AA284" s="152" t="str">
        <f t="shared" ca="1" si="121"/>
        <v/>
      </c>
      <c r="AB284" s="152" t="str">
        <f t="shared" ca="1" si="122"/>
        <v/>
      </c>
      <c r="AC284" s="154" t="str">
        <f t="shared" ca="1" si="123"/>
        <v/>
      </c>
      <c r="AD284" s="154" t="str">
        <f t="shared" ca="1" si="124"/>
        <v/>
      </c>
      <c r="AE284" s="3">
        <f t="shared" ca="1" si="125"/>
        <v>0</v>
      </c>
      <c r="AF284" s="3">
        <f t="shared" ca="1" si="126"/>
        <v>0</v>
      </c>
      <c r="AG284" s="3" t="str">
        <f t="shared" ca="1" si="133"/>
        <v>N</v>
      </c>
      <c r="AH284" s="4" t="str">
        <f t="shared" ca="1" si="127"/>
        <v/>
      </c>
      <c r="AI284" s="75">
        <f t="shared" ca="1" si="128"/>
        <v>0</v>
      </c>
      <c r="AJ284" s="75">
        <f t="shared" ca="1" si="129"/>
        <v>0</v>
      </c>
    </row>
    <row r="285" spans="1:36">
      <c r="A285" s="41">
        <f t="shared" si="130"/>
        <v>219</v>
      </c>
      <c r="B285" s="150">
        <f>IF(ISNUMBER(A285),INDEX('MetaTrader Import'!$H$13:$J$5893,TRUNC(((A285-$A$39+1)-1)/3)+1,MOD((A285-$A$39+1)-1,3)+1),"")</f>
        <v>0</v>
      </c>
      <c r="C285" s="43">
        <f t="shared" ca="1" si="107"/>
        <v>21.398071740083001</v>
      </c>
      <c r="D285" s="43">
        <f t="shared" ca="1" si="108"/>
        <v>1.1247773448399392</v>
      </c>
      <c r="E285" s="43">
        <f t="shared" ca="1" si="109"/>
        <v>22.522849084922939</v>
      </c>
      <c r="F285" s="43">
        <f t="shared" ca="1" si="110"/>
        <v>2.2522849084922938</v>
      </c>
      <c r="G285" s="43">
        <f>IF(A285&lt;&gt;"",IF(A285&lt;Data!$G$11*0.25,$C$13/$G$32,IF(A285&gt;Data!$G$11*0.25,$C$13,$C$13*10)),"")</f>
        <v>1</v>
      </c>
      <c r="H285" s="43">
        <f>IF(A285&lt;&gt;"",IF(Data!$G$9="constant",$C$13,IF(Data!$G$9="squeeze",G285,F285)),"")</f>
        <v>1</v>
      </c>
      <c r="I285" s="38">
        <f ca="1">IF(ISNUMBER(A285),NORMINV(RAND(),0,IF(AND(Data!$G$9="squeeze",A285&lt;Data!$G$11*0.25),$H$32,1)*$C$30*$C$13)*($C$14*$C$12),"")</f>
        <v>-4.3977277271692249E-5</v>
      </c>
      <c r="J285" s="42">
        <f ca="1">IFERROR(IF(Data!$C$6="Real",B285,I285+J284+($C$14*$C$12)*(NORMINV(RAND(),$C$15,CHOOSE($G$13,$C$13,F285,G285)))),"")</f>
        <v>1.3483095967423082</v>
      </c>
      <c r="K285" s="88">
        <f>IF(ISNUMBER(A285), IF($G$16="fixed",$G$17,MIN(H285*Data!$C$7*$C$16*0.5,$C$17*Data!$C$7))*$C$12,"")</f>
        <v>8.0000000000000007E-5</v>
      </c>
      <c r="L285" s="42">
        <f t="shared" ca="1" si="134"/>
        <v>1.3483095967423082</v>
      </c>
      <c r="M285" s="44">
        <f t="shared" ca="1" si="135"/>
        <v>1.3483495967423083</v>
      </c>
      <c r="N285" s="44">
        <f t="shared" ca="1" si="136"/>
        <v>1.3482695967423082</v>
      </c>
      <c r="O285" s="108">
        <f t="shared" ca="1" si="111"/>
        <v>-0.93769842824389549</v>
      </c>
      <c r="P285" s="102">
        <f t="shared" ca="1" si="112"/>
        <v>4.7404857863497067</v>
      </c>
      <c r="Q285" s="102">
        <f t="shared" ca="1" si="113"/>
        <v>0.32338373366835932</v>
      </c>
      <c r="R285" s="120">
        <f t="shared" ca="1" si="131"/>
        <v>1</v>
      </c>
      <c r="S285" s="54">
        <f t="shared" ca="1" si="132"/>
        <v>0</v>
      </c>
      <c r="T285" s="5">
        <f t="shared" ca="1" si="114"/>
        <v>1.3475392670087669</v>
      </c>
      <c r="U285" s="152">
        <f t="shared" ca="1" si="115"/>
        <v>1.3501351339640424</v>
      </c>
      <c r="V285" s="152">
        <f t="shared" ca="1" si="116"/>
        <v>1.3461497801954754</v>
      </c>
      <c r="W285" s="153">
        <f t="shared" ca="1" si="117"/>
        <v>0</v>
      </c>
      <c r="X285" s="153">
        <f t="shared" ca="1" si="118"/>
        <v>0</v>
      </c>
      <c r="Y285" s="153">
        <f t="shared" ca="1" si="119"/>
        <v>0</v>
      </c>
      <c r="Z285" s="153">
        <f t="shared" ca="1" si="120"/>
        <v>0</v>
      </c>
      <c r="AA285" s="152" t="str">
        <f t="shared" ca="1" si="121"/>
        <v/>
      </c>
      <c r="AB285" s="152" t="str">
        <f t="shared" ca="1" si="122"/>
        <v/>
      </c>
      <c r="AC285" s="154" t="str">
        <f t="shared" ca="1" si="123"/>
        <v/>
      </c>
      <c r="AD285" s="154" t="str">
        <f t="shared" ca="1" si="124"/>
        <v/>
      </c>
      <c r="AE285" s="3">
        <f t="shared" ca="1" si="125"/>
        <v>0</v>
      </c>
      <c r="AF285" s="3">
        <f t="shared" ca="1" si="126"/>
        <v>0</v>
      </c>
      <c r="AG285" s="3" t="str">
        <f t="shared" ca="1" si="133"/>
        <v>N</v>
      </c>
      <c r="AH285" s="4" t="str">
        <f t="shared" ca="1" si="127"/>
        <v/>
      </c>
      <c r="AI285" s="75">
        <f t="shared" ca="1" si="128"/>
        <v>0</v>
      </c>
      <c r="AJ285" s="75">
        <f t="shared" ca="1" si="129"/>
        <v>0</v>
      </c>
    </row>
    <row r="286" spans="1:36">
      <c r="A286" s="41">
        <f t="shared" si="130"/>
        <v>220</v>
      </c>
      <c r="B286" s="150">
        <f>IF(ISNUMBER(A286),INDEX('MetaTrader Import'!$H$13:$J$5893,TRUNC(((A286-$A$39+1)-1)/3)+1,MOD((A286-$A$39+1)-1,3)+1),"")</f>
        <v>0</v>
      </c>
      <c r="C286" s="43">
        <f t="shared" ca="1" si="107"/>
        <v>22.522849084922939</v>
      </c>
      <c r="D286" s="43">
        <f t="shared" ca="1" si="108"/>
        <v>-1.4448929381546463</v>
      </c>
      <c r="E286" s="43">
        <f t="shared" ca="1" si="109"/>
        <v>21.077956146768294</v>
      </c>
      <c r="F286" s="43">
        <f t="shared" ca="1" si="110"/>
        <v>2.1077956146768293</v>
      </c>
      <c r="G286" s="43">
        <f>IF(A286&lt;&gt;"",IF(A286&lt;Data!$G$11*0.25,$C$13/$G$32,IF(A286&gt;Data!$G$11*0.25,$C$13,$C$13*10)),"")</f>
        <v>1</v>
      </c>
      <c r="H286" s="43">
        <f>IF(A286&lt;&gt;"",IF(Data!$G$9="constant",$C$13,IF(Data!$G$9="squeeze",G286,F286)),"")</f>
        <v>1</v>
      </c>
      <c r="I286" s="38">
        <f ca="1">IF(ISNUMBER(A286),NORMINV(RAND(),0,IF(AND(Data!$G$9="squeeze",A286&lt;Data!$G$11*0.25),$H$32,1)*$C$30*$C$13)*($C$14*$C$12),"")</f>
        <v>-2.9467204760580064E-5</v>
      </c>
      <c r="J286" s="42">
        <f ca="1">IFERROR(IF(Data!$C$6="Real",B286,I286+J285+($C$14*$C$12)*(NORMINV(RAND(),$C$15,CHOOSE($G$13,$C$13,F286,G286)))),"")</f>
        <v>1.3481202653417577</v>
      </c>
      <c r="K286" s="88">
        <f>IF(ISNUMBER(A286), IF($G$16="fixed",$G$17,MIN(H286*Data!$C$7*$C$16*0.5,$C$17*Data!$C$7))*$C$12,"")</f>
        <v>8.0000000000000007E-5</v>
      </c>
      <c r="L286" s="42">
        <f t="shared" ca="1" si="134"/>
        <v>1.3481202653417577</v>
      </c>
      <c r="M286" s="44">
        <f t="shared" ca="1" si="135"/>
        <v>1.3481602653417577</v>
      </c>
      <c r="N286" s="44">
        <f t="shared" ca="1" si="136"/>
        <v>1.3480802653417576</v>
      </c>
      <c r="O286" s="108">
        <f t="shared" ca="1" si="111"/>
        <v>-0.88120664102443136</v>
      </c>
      <c r="P286" s="102">
        <f t="shared" ca="1" si="112"/>
        <v>4.5918559823053231</v>
      </c>
      <c r="Q286" s="102">
        <f t="shared" ca="1" si="113"/>
        <v>0.33389958970194356</v>
      </c>
      <c r="R286" s="120">
        <f t="shared" ca="1" si="131"/>
        <v>1</v>
      </c>
      <c r="S286" s="54">
        <f t="shared" ca="1" si="132"/>
        <v>0</v>
      </c>
      <c r="T286" s="5">
        <f t="shared" ca="1" si="114"/>
        <v>1.3475392670087669</v>
      </c>
      <c r="U286" s="152">
        <f t="shared" ca="1" si="115"/>
        <v>1.3501351339640424</v>
      </c>
      <c r="V286" s="152">
        <f t="shared" ca="1" si="116"/>
        <v>1.3461497801954754</v>
      </c>
      <c r="W286" s="153">
        <f t="shared" ca="1" si="117"/>
        <v>0</v>
      </c>
      <c r="X286" s="153">
        <f t="shared" ca="1" si="118"/>
        <v>0</v>
      </c>
      <c r="Y286" s="153">
        <f t="shared" ca="1" si="119"/>
        <v>0</v>
      </c>
      <c r="Z286" s="153">
        <f t="shared" ca="1" si="120"/>
        <v>0</v>
      </c>
      <c r="AA286" s="152" t="str">
        <f t="shared" ca="1" si="121"/>
        <v/>
      </c>
      <c r="AB286" s="152" t="str">
        <f t="shared" ca="1" si="122"/>
        <v/>
      </c>
      <c r="AC286" s="154" t="str">
        <f t="shared" ca="1" si="123"/>
        <v/>
      </c>
      <c r="AD286" s="154" t="str">
        <f t="shared" ca="1" si="124"/>
        <v/>
      </c>
      <c r="AE286" s="3">
        <f t="shared" ca="1" si="125"/>
        <v>0</v>
      </c>
      <c r="AF286" s="3">
        <f t="shared" ca="1" si="126"/>
        <v>0</v>
      </c>
      <c r="AG286" s="3" t="str">
        <f t="shared" ca="1" si="133"/>
        <v>N</v>
      </c>
      <c r="AH286" s="4" t="str">
        <f t="shared" ca="1" si="127"/>
        <v/>
      </c>
      <c r="AI286" s="75">
        <f t="shared" ca="1" si="128"/>
        <v>0</v>
      </c>
      <c r="AJ286" s="75">
        <f t="shared" ca="1" si="129"/>
        <v>0</v>
      </c>
    </row>
    <row r="287" spans="1:36">
      <c r="A287" s="41">
        <f t="shared" si="130"/>
        <v>221</v>
      </c>
      <c r="B287" s="150">
        <f>IF(ISNUMBER(A287),INDEX('MetaTrader Import'!$H$13:$J$5893,TRUNC(((A287-$A$39+1)-1)/3)+1,MOD((A287-$A$39+1)-1,3)+1),"")</f>
        <v>0</v>
      </c>
      <c r="C287" s="43">
        <f t="shared" ca="1" si="107"/>
        <v>21.077956146768294</v>
      </c>
      <c r="D287" s="43">
        <f t="shared" ca="1" si="108"/>
        <v>0.33438420376415107</v>
      </c>
      <c r="E287" s="43">
        <f t="shared" ca="1" si="109"/>
        <v>21.412340350532446</v>
      </c>
      <c r="F287" s="43">
        <f t="shared" ca="1" si="110"/>
        <v>2.1412340350532446</v>
      </c>
      <c r="G287" s="43">
        <f>IF(A287&lt;&gt;"",IF(A287&lt;Data!$G$11*0.25,$C$13/$G$32,IF(A287&gt;Data!$G$11*0.25,$C$13,$C$13*10)),"")</f>
        <v>1</v>
      </c>
      <c r="H287" s="43">
        <f>IF(A287&lt;&gt;"",IF(Data!$G$9="constant",$C$13,IF(Data!$G$9="squeeze",G287,F287)),"")</f>
        <v>1</v>
      </c>
      <c r="I287" s="38">
        <f ca="1">IF(ISNUMBER(A287),NORMINV(RAND(),0,IF(AND(Data!$G$9="squeeze",A287&lt;Data!$G$11*0.25),$H$32,1)*$C$30*$C$13)*($C$14*$C$12),"")</f>
        <v>9.6164080019599084E-5</v>
      </c>
      <c r="J287" s="42">
        <f ca="1">IFERROR(IF(Data!$C$6="Real",B287,I287+J286+($C$14*$C$12)*(NORMINV(RAND(),$C$15,CHOOSE($G$13,$C$13,F287,G287)))),"")</f>
        <v>1.3484078995390438</v>
      </c>
      <c r="K287" s="88">
        <f>IF(ISNUMBER(A287), IF($G$16="fixed",$G$17,MIN(H287*Data!$C$7*$C$16*0.5,$C$17*Data!$C$7))*$C$12,"")</f>
        <v>8.0000000000000007E-5</v>
      </c>
      <c r="L287" s="42">
        <f t="shared" ca="1" si="134"/>
        <v>1.3484078995390438</v>
      </c>
      <c r="M287" s="44">
        <f t="shared" ca="1" si="135"/>
        <v>1.3484478995390439</v>
      </c>
      <c r="N287" s="44">
        <f t="shared" ca="1" si="136"/>
        <v>1.3483678995390438</v>
      </c>
      <c r="O287" s="108">
        <f t="shared" ca="1" si="111"/>
        <v>-0.78409089786352082</v>
      </c>
      <c r="P287" s="102">
        <f t="shared" ca="1" si="112"/>
        <v>4.4751710860453935</v>
      </c>
      <c r="Q287" s="102">
        <f t="shared" ca="1" si="113"/>
        <v>0.32934734769822555</v>
      </c>
      <c r="R287" s="120">
        <f t="shared" ca="1" si="131"/>
        <v>1</v>
      </c>
      <c r="S287" s="54">
        <f t="shared" ca="1" si="132"/>
        <v>0</v>
      </c>
      <c r="T287" s="5">
        <f t="shared" ca="1" si="114"/>
        <v>1.3475392670087669</v>
      </c>
      <c r="U287" s="152">
        <f t="shared" ca="1" si="115"/>
        <v>1.3501351339640424</v>
      </c>
      <c r="V287" s="152">
        <f t="shared" ca="1" si="116"/>
        <v>1.3461497801954754</v>
      </c>
      <c r="W287" s="153">
        <f t="shared" ca="1" si="117"/>
        <v>0</v>
      </c>
      <c r="X287" s="153">
        <f t="shared" ca="1" si="118"/>
        <v>0</v>
      </c>
      <c r="Y287" s="153">
        <f t="shared" ca="1" si="119"/>
        <v>0</v>
      </c>
      <c r="Z287" s="153">
        <f t="shared" ca="1" si="120"/>
        <v>0</v>
      </c>
      <c r="AA287" s="152" t="str">
        <f t="shared" ca="1" si="121"/>
        <v/>
      </c>
      <c r="AB287" s="152" t="str">
        <f t="shared" ca="1" si="122"/>
        <v/>
      </c>
      <c r="AC287" s="154" t="str">
        <f t="shared" ca="1" si="123"/>
        <v/>
      </c>
      <c r="AD287" s="154" t="str">
        <f t="shared" ca="1" si="124"/>
        <v/>
      </c>
      <c r="AE287" s="3">
        <f t="shared" ca="1" si="125"/>
        <v>0</v>
      </c>
      <c r="AF287" s="3">
        <f t="shared" ca="1" si="126"/>
        <v>0</v>
      </c>
      <c r="AG287" s="3" t="str">
        <f t="shared" ca="1" si="133"/>
        <v>N</v>
      </c>
      <c r="AH287" s="4" t="str">
        <f t="shared" ca="1" si="127"/>
        <v/>
      </c>
      <c r="AI287" s="75">
        <f t="shared" ca="1" si="128"/>
        <v>0</v>
      </c>
      <c r="AJ287" s="75">
        <f t="shared" ca="1" si="129"/>
        <v>0</v>
      </c>
    </row>
    <row r="288" spans="1:36">
      <c r="A288" s="41">
        <f t="shared" si="130"/>
        <v>222</v>
      </c>
      <c r="B288" s="150">
        <f>IF(ISNUMBER(A288),INDEX('MetaTrader Import'!$H$13:$J$5893,TRUNC(((A288-$A$39+1)-1)/3)+1,MOD((A288-$A$39+1)-1,3)+1),"")</f>
        <v>0</v>
      </c>
      <c r="C288" s="43">
        <f t="shared" ca="1" si="107"/>
        <v>21.412340350532446</v>
      </c>
      <c r="D288" s="43">
        <f t="shared" ca="1" si="108"/>
        <v>-0.16690617117413303</v>
      </c>
      <c r="E288" s="43">
        <f t="shared" ca="1" si="109"/>
        <v>21.245434179358313</v>
      </c>
      <c r="F288" s="43">
        <f t="shared" ca="1" si="110"/>
        <v>2.1245434179358313</v>
      </c>
      <c r="G288" s="43">
        <f>IF(A288&lt;&gt;"",IF(A288&lt;Data!$G$11*0.25,$C$13/$G$32,IF(A288&gt;Data!$G$11*0.25,$C$13,$C$13*10)),"")</f>
        <v>1</v>
      </c>
      <c r="H288" s="43">
        <f>IF(A288&lt;&gt;"",IF(Data!$G$9="constant",$C$13,IF(Data!$G$9="squeeze",G288,F288)),"")</f>
        <v>1</v>
      </c>
      <c r="I288" s="38">
        <f ca="1">IF(ISNUMBER(A288),NORMINV(RAND(),0,IF(AND(Data!$G$9="squeeze",A288&lt;Data!$G$11*0.25),$H$32,1)*$C$30*$C$13)*($C$14*$C$12),"")</f>
        <v>-4.6340715100921043E-6</v>
      </c>
      <c r="J288" s="42">
        <f ca="1">IFERROR(IF(Data!$C$6="Real",B288,I288+J287+($C$14*$C$12)*(NORMINV(RAND(),$C$15,CHOOSE($G$13,$C$13,F288,G288)))),"")</f>
        <v>1.3485725179034767</v>
      </c>
      <c r="K288" s="88">
        <f>IF(ISNUMBER(A288), IF($G$16="fixed",$G$17,MIN(H288*Data!$C$7*$C$16*0.5,$C$17*Data!$C$7))*$C$12,"")</f>
        <v>8.0000000000000007E-5</v>
      </c>
      <c r="L288" s="42">
        <f t="shared" ca="1" si="134"/>
        <v>1.3485725179034767</v>
      </c>
      <c r="M288" s="44">
        <f t="shared" ca="1" si="135"/>
        <v>1.3486125179034767</v>
      </c>
      <c r="N288" s="44">
        <f t="shared" ca="1" si="136"/>
        <v>1.3485325179034766</v>
      </c>
      <c r="O288" s="108">
        <f t="shared" ca="1" si="111"/>
        <v>-0.57595074628843546</v>
      </c>
      <c r="P288" s="102">
        <f t="shared" ca="1" si="112"/>
        <v>4.1951733072278827</v>
      </c>
      <c r="Q288" s="102">
        <f t="shared" ca="1" si="113"/>
        <v>0.30493320909230931</v>
      </c>
      <c r="R288" s="120">
        <f t="shared" ca="1" si="131"/>
        <v>1</v>
      </c>
      <c r="S288" s="54">
        <f t="shared" ca="1" si="132"/>
        <v>0</v>
      </c>
      <c r="T288" s="5">
        <f t="shared" ca="1" si="114"/>
        <v>1.3475392670087669</v>
      </c>
      <c r="U288" s="152">
        <f t="shared" ca="1" si="115"/>
        <v>1.3501351339640424</v>
      </c>
      <c r="V288" s="152">
        <f t="shared" ca="1" si="116"/>
        <v>1.3461497801954754</v>
      </c>
      <c r="W288" s="153">
        <f t="shared" ca="1" si="117"/>
        <v>0</v>
      </c>
      <c r="X288" s="153">
        <f t="shared" ca="1" si="118"/>
        <v>0</v>
      </c>
      <c r="Y288" s="153">
        <f t="shared" ca="1" si="119"/>
        <v>0</v>
      </c>
      <c r="Z288" s="153">
        <f t="shared" ca="1" si="120"/>
        <v>0</v>
      </c>
      <c r="AA288" s="152" t="str">
        <f t="shared" ca="1" si="121"/>
        <v/>
      </c>
      <c r="AB288" s="152" t="str">
        <f t="shared" ca="1" si="122"/>
        <v/>
      </c>
      <c r="AC288" s="154" t="str">
        <f t="shared" ca="1" si="123"/>
        <v/>
      </c>
      <c r="AD288" s="154" t="str">
        <f t="shared" ca="1" si="124"/>
        <v/>
      </c>
      <c r="AE288" s="3">
        <f t="shared" ca="1" si="125"/>
        <v>0</v>
      </c>
      <c r="AF288" s="3">
        <f t="shared" ca="1" si="126"/>
        <v>0</v>
      </c>
      <c r="AG288" s="3" t="str">
        <f t="shared" ca="1" si="133"/>
        <v>N</v>
      </c>
      <c r="AH288" s="4" t="str">
        <f t="shared" ca="1" si="127"/>
        <v/>
      </c>
      <c r="AI288" s="75">
        <f t="shared" ca="1" si="128"/>
        <v>0</v>
      </c>
      <c r="AJ288" s="75">
        <f t="shared" ca="1" si="129"/>
        <v>0</v>
      </c>
    </row>
    <row r="289" spans="1:36">
      <c r="A289" s="41">
        <f t="shared" si="130"/>
        <v>223</v>
      </c>
      <c r="B289" s="150">
        <f>IF(ISNUMBER(A289),INDEX('MetaTrader Import'!$H$13:$J$5893,TRUNC(((A289-$A$39+1)-1)/3)+1,MOD((A289-$A$39+1)-1,3)+1),"")</f>
        <v>0</v>
      </c>
      <c r="C289" s="43">
        <f t="shared" ca="1" si="107"/>
        <v>21.245434179358313</v>
      </c>
      <c r="D289" s="43">
        <f t="shared" ca="1" si="108"/>
        <v>-0.4736279317628686</v>
      </c>
      <c r="E289" s="43">
        <f t="shared" ca="1" si="109"/>
        <v>20.771806247595443</v>
      </c>
      <c r="F289" s="43">
        <f t="shared" ca="1" si="110"/>
        <v>2.0771806247595443</v>
      </c>
      <c r="G289" s="43">
        <f>IF(A289&lt;&gt;"",IF(A289&lt;Data!$G$11*0.25,$C$13/$G$32,IF(A289&gt;Data!$G$11*0.25,$C$13,$C$13*10)),"")</f>
        <v>1</v>
      </c>
      <c r="H289" s="43">
        <f>IF(A289&lt;&gt;"",IF(Data!$G$9="constant",$C$13,IF(Data!$G$9="squeeze",G289,F289)),"")</f>
        <v>1</v>
      </c>
      <c r="I289" s="38">
        <f ca="1">IF(ISNUMBER(A289),NORMINV(RAND(),0,IF(AND(Data!$G$9="squeeze",A289&lt;Data!$G$11*0.25),$H$32,1)*$C$30*$C$13)*($C$14*$C$12),"")</f>
        <v>5.6432115027101848E-5</v>
      </c>
      <c r="J289" s="42">
        <f ca="1">IFERROR(IF(Data!$C$6="Real",B289,I289+J288+($C$14*$C$12)*(NORMINV(RAND(),$C$15,CHOOSE($G$13,$C$13,F289,G289)))),"")</f>
        <v>1.3487087954552994</v>
      </c>
      <c r="K289" s="88">
        <f>IF(ISNUMBER(A289), IF($G$16="fixed",$G$17,MIN(H289*Data!$C$7*$C$16*0.5,$C$17*Data!$C$7))*$C$12,"")</f>
        <v>8.0000000000000007E-5</v>
      </c>
      <c r="L289" s="42">
        <f t="shared" ca="1" si="134"/>
        <v>1.3487087954552994</v>
      </c>
      <c r="M289" s="44">
        <f t="shared" ca="1" si="135"/>
        <v>1.3487487954552995</v>
      </c>
      <c r="N289" s="44">
        <f t="shared" ca="1" si="136"/>
        <v>1.3486687954552994</v>
      </c>
      <c r="O289" s="108">
        <f t="shared" ca="1" si="111"/>
        <v>-0.25341058646511611</v>
      </c>
      <c r="P289" s="102">
        <f t="shared" ca="1" si="112"/>
        <v>3.6140847581119511</v>
      </c>
      <c r="Q289" s="102">
        <f t="shared" ca="1" si="113"/>
        <v>0.2609009336666353</v>
      </c>
      <c r="R289" s="120">
        <f t="shared" ca="1" si="131"/>
        <v>1</v>
      </c>
      <c r="S289" s="54">
        <f t="shared" ca="1" si="132"/>
        <v>0</v>
      </c>
      <c r="T289" s="5">
        <f t="shared" ca="1" si="114"/>
        <v>1.3475392670087669</v>
      </c>
      <c r="U289" s="152">
        <f t="shared" ca="1" si="115"/>
        <v>1.3501351339640424</v>
      </c>
      <c r="V289" s="152">
        <f t="shared" ca="1" si="116"/>
        <v>1.3461497801954754</v>
      </c>
      <c r="W289" s="153">
        <f t="shared" ca="1" si="117"/>
        <v>0</v>
      </c>
      <c r="X289" s="153">
        <f t="shared" ca="1" si="118"/>
        <v>0</v>
      </c>
      <c r="Y289" s="153">
        <f t="shared" ca="1" si="119"/>
        <v>0</v>
      </c>
      <c r="Z289" s="153">
        <f t="shared" ca="1" si="120"/>
        <v>0</v>
      </c>
      <c r="AA289" s="152" t="str">
        <f t="shared" ca="1" si="121"/>
        <v/>
      </c>
      <c r="AB289" s="152" t="str">
        <f t="shared" ca="1" si="122"/>
        <v/>
      </c>
      <c r="AC289" s="154" t="str">
        <f t="shared" ca="1" si="123"/>
        <v/>
      </c>
      <c r="AD289" s="154" t="str">
        <f t="shared" ca="1" si="124"/>
        <v/>
      </c>
      <c r="AE289" s="3">
        <f t="shared" ca="1" si="125"/>
        <v>0</v>
      </c>
      <c r="AF289" s="3">
        <f t="shared" ca="1" si="126"/>
        <v>0</v>
      </c>
      <c r="AG289" s="3" t="str">
        <f t="shared" ca="1" si="133"/>
        <v>N</v>
      </c>
      <c r="AH289" s="4" t="str">
        <f t="shared" ca="1" si="127"/>
        <v/>
      </c>
      <c r="AI289" s="75">
        <f t="shared" ca="1" si="128"/>
        <v>0</v>
      </c>
      <c r="AJ289" s="75">
        <f t="shared" ca="1" si="129"/>
        <v>0</v>
      </c>
    </row>
    <row r="290" spans="1:36">
      <c r="A290" s="41">
        <f t="shared" si="130"/>
        <v>224</v>
      </c>
      <c r="B290" s="150">
        <f>IF(ISNUMBER(A290),INDEX('MetaTrader Import'!$H$13:$J$5893,TRUNC(((A290-$A$39+1)-1)/3)+1,MOD((A290-$A$39+1)-1,3)+1),"")</f>
        <v>0</v>
      </c>
      <c r="C290" s="43">
        <f t="shared" ca="1" si="107"/>
        <v>20.771806247595443</v>
      </c>
      <c r="D290" s="43">
        <f t="shared" ca="1" si="108"/>
        <v>0.81158040371663165</v>
      </c>
      <c r="E290" s="43">
        <f t="shared" ca="1" si="109"/>
        <v>21.583386651312075</v>
      </c>
      <c r="F290" s="43">
        <f t="shared" ca="1" si="110"/>
        <v>2.1583386651312075</v>
      </c>
      <c r="G290" s="43">
        <f>IF(A290&lt;&gt;"",IF(A290&lt;Data!$G$11*0.25,$C$13/$G$32,IF(A290&gt;Data!$G$11*0.25,$C$13,$C$13*10)),"")</f>
        <v>1</v>
      </c>
      <c r="H290" s="43">
        <f>IF(A290&lt;&gt;"",IF(Data!$G$9="constant",$C$13,IF(Data!$G$9="squeeze",G290,F290)),"")</f>
        <v>1</v>
      </c>
      <c r="I290" s="38">
        <f ca="1">IF(ISNUMBER(A290),NORMINV(RAND(),0,IF(AND(Data!$G$9="squeeze",A290&lt;Data!$G$11*0.25),$H$32,1)*$C$30*$C$13)*($C$14*$C$12),"")</f>
        <v>1.6795451694604248E-4</v>
      </c>
      <c r="J290" s="42">
        <f ca="1">IFERROR(IF(Data!$C$6="Real",B290,I290+J289+($C$14*$C$12)*(NORMINV(RAND(),$C$15,CHOOSE($G$13,$C$13,F290,G290)))),"")</f>
        <v>1.3490489403534451</v>
      </c>
      <c r="K290" s="88">
        <f>IF(ISNUMBER(A290), IF($G$16="fixed",$G$17,MIN(H290*Data!$C$7*$C$16*0.5,$C$17*Data!$C$7))*$C$12,"")</f>
        <v>8.0000000000000007E-5</v>
      </c>
      <c r="L290" s="42">
        <f t="shared" ca="1" si="134"/>
        <v>1.3490489403534451</v>
      </c>
      <c r="M290" s="44">
        <f t="shared" ca="1" si="135"/>
        <v>1.3490889403534452</v>
      </c>
      <c r="N290" s="44">
        <f t="shared" ca="1" si="136"/>
        <v>1.3490089403534451</v>
      </c>
      <c r="O290" s="108">
        <f t="shared" ca="1" si="111"/>
        <v>9.6755420961769367E-2</v>
      </c>
      <c r="P290" s="102">
        <f t="shared" ca="1" si="112"/>
        <v>3.7152887034705548</v>
      </c>
      <c r="Q290" s="102">
        <f t="shared" ca="1" si="113"/>
        <v>0.21070128949139913</v>
      </c>
      <c r="R290" s="120">
        <f t="shared" ca="1" si="131"/>
        <v>1</v>
      </c>
      <c r="S290" s="54">
        <f t="shared" ca="1" si="132"/>
        <v>0</v>
      </c>
      <c r="T290" s="5">
        <f t="shared" ca="1" si="114"/>
        <v>1.3475392670087669</v>
      </c>
      <c r="U290" s="152">
        <f t="shared" ca="1" si="115"/>
        <v>1.3501351339640424</v>
      </c>
      <c r="V290" s="152">
        <f t="shared" ca="1" si="116"/>
        <v>1.3461497801954754</v>
      </c>
      <c r="W290" s="153">
        <f t="shared" ca="1" si="117"/>
        <v>0</v>
      </c>
      <c r="X290" s="153">
        <f t="shared" ca="1" si="118"/>
        <v>0</v>
      </c>
      <c r="Y290" s="153">
        <f t="shared" ca="1" si="119"/>
        <v>0</v>
      </c>
      <c r="Z290" s="153">
        <f t="shared" ca="1" si="120"/>
        <v>0</v>
      </c>
      <c r="AA290" s="152" t="str">
        <f t="shared" ca="1" si="121"/>
        <v/>
      </c>
      <c r="AB290" s="152" t="str">
        <f t="shared" ca="1" si="122"/>
        <v/>
      </c>
      <c r="AC290" s="154" t="str">
        <f t="shared" ca="1" si="123"/>
        <v/>
      </c>
      <c r="AD290" s="154" t="str">
        <f t="shared" ca="1" si="124"/>
        <v/>
      </c>
      <c r="AE290" s="3">
        <f t="shared" ca="1" si="125"/>
        <v>0</v>
      </c>
      <c r="AF290" s="3">
        <f t="shared" ca="1" si="126"/>
        <v>0</v>
      </c>
      <c r="AG290" s="3" t="str">
        <f t="shared" ca="1" si="133"/>
        <v>N</v>
      </c>
      <c r="AH290" s="4" t="str">
        <f t="shared" ca="1" si="127"/>
        <v/>
      </c>
      <c r="AI290" s="75">
        <f t="shared" ca="1" si="128"/>
        <v>0</v>
      </c>
      <c r="AJ290" s="75">
        <f t="shared" ca="1" si="129"/>
        <v>0</v>
      </c>
    </row>
    <row r="291" spans="1:36">
      <c r="A291" s="41">
        <f t="shared" si="130"/>
        <v>225</v>
      </c>
      <c r="B291" s="150">
        <f>IF(ISNUMBER(A291),INDEX('MetaTrader Import'!$H$13:$J$5893,TRUNC(((A291-$A$39+1)-1)/3)+1,MOD((A291-$A$39+1)-1,3)+1),"")</f>
        <v>0</v>
      </c>
      <c r="C291" s="43">
        <f t="shared" ca="1" si="107"/>
        <v>21.583386651312075</v>
      </c>
      <c r="D291" s="43">
        <f t="shared" ca="1" si="108"/>
        <v>0.53163575346560665</v>
      </c>
      <c r="E291" s="43">
        <f t="shared" ca="1" si="109"/>
        <v>22.115022404777683</v>
      </c>
      <c r="F291" s="43">
        <f t="shared" ca="1" si="110"/>
        <v>2.2115022404777682</v>
      </c>
      <c r="G291" s="43">
        <f>IF(A291&lt;&gt;"",IF(A291&lt;Data!$G$11*0.25,$C$13/$G$32,IF(A291&gt;Data!$G$11*0.25,$C$13,$C$13*10)),"")</f>
        <v>1</v>
      </c>
      <c r="H291" s="43">
        <f>IF(A291&lt;&gt;"",IF(Data!$G$9="constant",$C$13,IF(Data!$G$9="squeeze",G291,F291)),"")</f>
        <v>1</v>
      </c>
      <c r="I291" s="38">
        <f ca="1">IF(ISNUMBER(A291),NORMINV(RAND(),0,IF(AND(Data!$G$9="squeeze",A291&lt;Data!$G$11*0.25),$H$32,1)*$C$30*$C$13)*($C$14*$C$12),"")</f>
        <v>5.0339382822494164E-5</v>
      </c>
      <c r="J291" s="42">
        <f ca="1">IFERROR(IF(Data!$C$6="Real",B291,I291+J290+($C$14*$C$12)*(NORMINV(RAND(),$C$15,CHOOSE($G$13,$C$13,F291,G291)))),"")</f>
        <v>1.3492928861986302</v>
      </c>
      <c r="K291" s="88">
        <f>IF(ISNUMBER(A291), IF($G$16="fixed",$G$17,MIN(H291*Data!$C$7*$C$16*0.5,$C$17*Data!$C$7))*$C$12,"")</f>
        <v>8.0000000000000007E-5</v>
      </c>
      <c r="L291" s="42">
        <f t="shared" ca="1" si="134"/>
        <v>1.3492928861986302</v>
      </c>
      <c r="M291" s="44">
        <f t="shared" ca="1" si="135"/>
        <v>1.3493328861986302</v>
      </c>
      <c r="N291" s="44">
        <f t="shared" ca="1" si="136"/>
        <v>1.3492528861986302</v>
      </c>
      <c r="O291" s="108">
        <f t="shared" ca="1" si="111"/>
        <v>0.48039921698853472</v>
      </c>
      <c r="P291" s="102">
        <f t="shared" ca="1" si="112"/>
        <v>4.2420688268088194</v>
      </c>
      <c r="Q291" s="102">
        <f t="shared" ca="1" si="113"/>
        <v>0.16387845992192746</v>
      </c>
      <c r="R291" s="120">
        <f t="shared" ca="1" si="131"/>
        <v>1</v>
      </c>
      <c r="S291" s="54">
        <f t="shared" ca="1" si="132"/>
        <v>0</v>
      </c>
      <c r="T291" s="5">
        <f t="shared" ca="1" si="114"/>
        <v>1.3475392670087669</v>
      </c>
      <c r="U291" s="152">
        <f t="shared" ca="1" si="115"/>
        <v>1.3501351339640424</v>
      </c>
      <c r="V291" s="152">
        <f t="shared" ca="1" si="116"/>
        <v>1.3461497801954754</v>
      </c>
      <c r="W291" s="153">
        <f t="shared" ca="1" si="117"/>
        <v>0</v>
      </c>
      <c r="X291" s="153">
        <f t="shared" ca="1" si="118"/>
        <v>0</v>
      </c>
      <c r="Y291" s="153">
        <f t="shared" ca="1" si="119"/>
        <v>0</v>
      </c>
      <c r="Z291" s="153">
        <f t="shared" ca="1" si="120"/>
        <v>0</v>
      </c>
      <c r="AA291" s="152" t="str">
        <f t="shared" ca="1" si="121"/>
        <v/>
      </c>
      <c r="AB291" s="152" t="str">
        <f t="shared" ca="1" si="122"/>
        <v/>
      </c>
      <c r="AC291" s="154" t="str">
        <f t="shared" ca="1" si="123"/>
        <v/>
      </c>
      <c r="AD291" s="154" t="str">
        <f t="shared" ca="1" si="124"/>
        <v/>
      </c>
      <c r="AE291" s="3">
        <f t="shared" ca="1" si="125"/>
        <v>0</v>
      </c>
      <c r="AF291" s="3">
        <f t="shared" ca="1" si="126"/>
        <v>0</v>
      </c>
      <c r="AG291" s="3" t="str">
        <f t="shared" ca="1" si="133"/>
        <v>N</v>
      </c>
      <c r="AH291" s="4" t="str">
        <f t="shared" ca="1" si="127"/>
        <v/>
      </c>
      <c r="AI291" s="75">
        <f t="shared" ca="1" si="128"/>
        <v>0</v>
      </c>
      <c r="AJ291" s="75">
        <f t="shared" ca="1" si="129"/>
        <v>0</v>
      </c>
    </row>
    <row r="292" spans="1:36">
      <c r="A292" s="41">
        <f t="shared" si="130"/>
        <v>226</v>
      </c>
      <c r="B292" s="150">
        <f>IF(ISNUMBER(A292),INDEX('MetaTrader Import'!$H$13:$J$5893,TRUNC(((A292-$A$39+1)-1)/3)+1,MOD((A292-$A$39+1)-1,3)+1),"")</f>
        <v>0</v>
      </c>
      <c r="C292" s="43">
        <f t="shared" ca="1" si="107"/>
        <v>22.115022404777683</v>
      </c>
      <c r="D292" s="43">
        <f t="shared" ca="1" si="108"/>
        <v>0.91445702988776378</v>
      </c>
      <c r="E292" s="43">
        <f t="shared" ca="1" si="109"/>
        <v>23.029479434665447</v>
      </c>
      <c r="F292" s="43">
        <f t="shared" ca="1" si="110"/>
        <v>2.3029479434665445</v>
      </c>
      <c r="G292" s="43">
        <f>IF(A292&lt;&gt;"",IF(A292&lt;Data!$G$11*0.25,$C$13/$G$32,IF(A292&gt;Data!$G$11*0.25,$C$13,$C$13*10)),"")</f>
        <v>1</v>
      </c>
      <c r="H292" s="43">
        <f>IF(A292&lt;&gt;"",IF(Data!$G$9="constant",$C$13,IF(Data!$G$9="squeeze",G292,F292)),"")</f>
        <v>1</v>
      </c>
      <c r="I292" s="38">
        <f ca="1">IF(ISNUMBER(A292),NORMINV(RAND(),0,IF(AND(Data!$G$9="squeeze",A292&lt;Data!$G$11*0.25),$H$32,1)*$C$30*$C$13)*($C$14*$C$12),"")</f>
        <v>1.4604444792863455E-4</v>
      </c>
      <c r="J292" s="42">
        <f ca="1">IFERROR(IF(Data!$C$6="Real",B292,I292+J291+($C$14*$C$12)*(NORMINV(RAND(),$C$15,CHOOSE($G$13,$C$13,F292,G292)))),"")</f>
        <v>1.3492317754270451</v>
      </c>
      <c r="K292" s="88">
        <f>IF(ISNUMBER(A292), IF($G$16="fixed",$G$17,MIN(H292*Data!$C$7*$C$16*0.5,$C$17*Data!$C$7))*$C$12,"")</f>
        <v>8.0000000000000007E-5</v>
      </c>
      <c r="L292" s="42">
        <f t="shared" ca="1" si="134"/>
        <v>1.3492317754270451</v>
      </c>
      <c r="M292" s="44">
        <f t="shared" ca="1" si="135"/>
        <v>1.3492717754270451</v>
      </c>
      <c r="N292" s="44">
        <f t="shared" ca="1" si="136"/>
        <v>1.349191775427045</v>
      </c>
      <c r="O292" s="108">
        <f t="shared" ca="1" si="111"/>
        <v>0.74990051065869168</v>
      </c>
      <c r="P292" s="102">
        <f t="shared" ca="1" si="112"/>
        <v>4.7559759168266549</v>
      </c>
      <c r="Q292" s="102">
        <f t="shared" ca="1" si="113"/>
        <v>0.12889042648935647</v>
      </c>
      <c r="R292" s="120">
        <f t="shared" ca="1" si="131"/>
        <v>1</v>
      </c>
      <c r="S292" s="54">
        <f t="shared" ca="1" si="132"/>
        <v>0</v>
      </c>
      <c r="T292" s="5">
        <f t="shared" ca="1" si="114"/>
        <v>1.3475392670087669</v>
      </c>
      <c r="U292" s="152">
        <f t="shared" ca="1" si="115"/>
        <v>1.3501351339640424</v>
      </c>
      <c r="V292" s="152">
        <f t="shared" ca="1" si="116"/>
        <v>1.3461497801954754</v>
      </c>
      <c r="W292" s="153">
        <f t="shared" ca="1" si="117"/>
        <v>0</v>
      </c>
      <c r="X292" s="153">
        <f t="shared" ca="1" si="118"/>
        <v>0</v>
      </c>
      <c r="Y292" s="153">
        <f t="shared" ca="1" si="119"/>
        <v>0</v>
      </c>
      <c r="Z292" s="153">
        <f t="shared" ca="1" si="120"/>
        <v>0</v>
      </c>
      <c r="AA292" s="152" t="str">
        <f t="shared" ca="1" si="121"/>
        <v/>
      </c>
      <c r="AB292" s="152" t="str">
        <f t="shared" ca="1" si="122"/>
        <v/>
      </c>
      <c r="AC292" s="154" t="str">
        <f t="shared" ca="1" si="123"/>
        <v/>
      </c>
      <c r="AD292" s="154" t="str">
        <f t="shared" ca="1" si="124"/>
        <v/>
      </c>
      <c r="AE292" s="3">
        <f t="shared" ca="1" si="125"/>
        <v>0</v>
      </c>
      <c r="AF292" s="3">
        <f t="shared" ca="1" si="126"/>
        <v>0</v>
      </c>
      <c r="AG292" s="3" t="str">
        <f t="shared" ca="1" si="133"/>
        <v>N</v>
      </c>
      <c r="AH292" s="4" t="str">
        <f t="shared" ca="1" si="127"/>
        <v/>
      </c>
      <c r="AI292" s="75">
        <f t="shared" ca="1" si="128"/>
        <v>0</v>
      </c>
      <c r="AJ292" s="75">
        <f t="shared" ca="1" si="129"/>
        <v>0</v>
      </c>
    </row>
    <row r="293" spans="1:36">
      <c r="A293" s="41">
        <f t="shared" si="130"/>
        <v>227</v>
      </c>
      <c r="B293" s="150">
        <f>IF(ISNUMBER(A293),INDEX('MetaTrader Import'!$H$13:$J$5893,TRUNC(((A293-$A$39+1)-1)/3)+1,MOD((A293-$A$39+1)-1,3)+1),"")</f>
        <v>0</v>
      </c>
      <c r="C293" s="43">
        <f t="shared" ca="1" si="107"/>
        <v>23.029479434665447</v>
      </c>
      <c r="D293" s="43">
        <f t="shared" ca="1" si="108"/>
        <v>-0.39396020370567375</v>
      </c>
      <c r="E293" s="43">
        <f t="shared" ca="1" si="109"/>
        <v>22.635519230959773</v>
      </c>
      <c r="F293" s="43">
        <f t="shared" ca="1" si="110"/>
        <v>2.2635519230959771</v>
      </c>
      <c r="G293" s="43">
        <f>IF(A293&lt;&gt;"",IF(A293&lt;Data!$G$11*0.25,$C$13/$G$32,IF(A293&gt;Data!$G$11*0.25,$C$13,$C$13*10)),"")</f>
        <v>1</v>
      </c>
      <c r="H293" s="43">
        <f>IF(A293&lt;&gt;"",IF(Data!$G$9="constant",$C$13,IF(Data!$G$9="squeeze",G293,F293)),"")</f>
        <v>1</v>
      </c>
      <c r="I293" s="38">
        <f ca="1">IF(ISNUMBER(A293),NORMINV(RAND(),0,IF(AND(Data!$G$9="squeeze",A293&lt;Data!$G$11*0.25),$H$32,1)*$C$30*$C$13)*($C$14*$C$12),"")</f>
        <v>5.8189042788694979E-5</v>
      </c>
      <c r="J293" s="42">
        <f ca="1">IFERROR(IF(Data!$C$6="Real",B293,I293+J292+($C$14*$C$12)*(NORMINV(RAND(),$C$15,CHOOSE($G$13,$C$13,F293,G293)))),"")</f>
        <v>1.3497533778421691</v>
      </c>
      <c r="K293" s="88">
        <f>IF(ISNUMBER(A293), IF($G$16="fixed",$G$17,MIN(H293*Data!$C$7*$C$16*0.5,$C$17*Data!$C$7))*$C$12,"")</f>
        <v>8.0000000000000007E-5</v>
      </c>
      <c r="L293" s="42">
        <f t="shared" ca="1" si="134"/>
        <v>1.3497533778421691</v>
      </c>
      <c r="M293" s="44">
        <f t="shared" ca="1" si="135"/>
        <v>1.3497933778421691</v>
      </c>
      <c r="N293" s="44">
        <f t="shared" ca="1" si="136"/>
        <v>1.349713377842169</v>
      </c>
      <c r="O293" s="108">
        <f t="shared" ca="1" si="111"/>
        <v>1.0816319390405473</v>
      </c>
      <c r="P293" s="102">
        <f t="shared" ca="1" si="112"/>
        <v>5.8587187211430987</v>
      </c>
      <c r="Q293" s="102">
        <f t="shared" ca="1" si="113"/>
        <v>0.12436333890018732</v>
      </c>
      <c r="R293" s="120">
        <f t="shared" ca="1" si="131"/>
        <v>1</v>
      </c>
      <c r="S293" s="54">
        <f t="shared" ca="1" si="132"/>
        <v>0</v>
      </c>
      <c r="T293" s="5">
        <f t="shared" ca="1" si="114"/>
        <v>1.3475392670087669</v>
      </c>
      <c r="U293" s="152">
        <f t="shared" ca="1" si="115"/>
        <v>1.3501351339640424</v>
      </c>
      <c r="V293" s="152">
        <f t="shared" ca="1" si="116"/>
        <v>1.3461497801954754</v>
      </c>
      <c r="W293" s="153">
        <f t="shared" ca="1" si="117"/>
        <v>0</v>
      </c>
      <c r="X293" s="153">
        <f t="shared" ca="1" si="118"/>
        <v>0</v>
      </c>
      <c r="Y293" s="153">
        <f t="shared" ca="1" si="119"/>
        <v>0</v>
      </c>
      <c r="Z293" s="153">
        <f t="shared" ca="1" si="120"/>
        <v>0</v>
      </c>
      <c r="AA293" s="152" t="str">
        <f t="shared" ca="1" si="121"/>
        <v/>
      </c>
      <c r="AB293" s="152" t="str">
        <f t="shared" ca="1" si="122"/>
        <v/>
      </c>
      <c r="AC293" s="154" t="str">
        <f t="shared" ca="1" si="123"/>
        <v/>
      </c>
      <c r="AD293" s="154" t="str">
        <f t="shared" ca="1" si="124"/>
        <v/>
      </c>
      <c r="AE293" s="3">
        <f t="shared" ca="1" si="125"/>
        <v>0</v>
      </c>
      <c r="AF293" s="3">
        <f t="shared" ca="1" si="126"/>
        <v>0</v>
      </c>
      <c r="AG293" s="3" t="str">
        <f t="shared" ca="1" si="133"/>
        <v>N</v>
      </c>
      <c r="AH293" s="4" t="str">
        <f t="shared" ca="1" si="127"/>
        <v/>
      </c>
      <c r="AI293" s="75">
        <f t="shared" ca="1" si="128"/>
        <v>0</v>
      </c>
      <c r="AJ293" s="75">
        <f t="shared" ca="1" si="129"/>
        <v>0</v>
      </c>
    </row>
    <row r="294" spans="1:36">
      <c r="A294" s="41">
        <f t="shared" si="130"/>
        <v>228</v>
      </c>
      <c r="B294" s="150">
        <f>IF(ISNUMBER(A294),INDEX('MetaTrader Import'!$H$13:$J$5893,TRUNC(((A294-$A$39+1)-1)/3)+1,MOD((A294-$A$39+1)-1,3)+1),"")</f>
        <v>0</v>
      </c>
      <c r="C294" s="43">
        <f t="shared" ca="1" si="107"/>
        <v>22.635519230959773</v>
      </c>
      <c r="D294" s="43">
        <f t="shared" ca="1" si="108"/>
        <v>0.61578869241239476</v>
      </c>
      <c r="E294" s="43">
        <f t="shared" ca="1" si="109"/>
        <v>23.251307923372167</v>
      </c>
      <c r="F294" s="43">
        <f t="shared" ca="1" si="110"/>
        <v>2.3251307923372169</v>
      </c>
      <c r="G294" s="43">
        <f>IF(A294&lt;&gt;"",IF(A294&lt;Data!$G$11*0.25,$C$13/$G$32,IF(A294&gt;Data!$G$11*0.25,$C$13,$C$13*10)),"")</f>
        <v>1</v>
      </c>
      <c r="H294" s="43">
        <f>IF(A294&lt;&gt;"",IF(Data!$G$9="constant",$C$13,IF(Data!$G$9="squeeze",G294,F294)),"")</f>
        <v>1</v>
      </c>
      <c r="I294" s="38">
        <f ca="1">IF(ISNUMBER(A294),NORMINV(RAND(),0,IF(AND(Data!$G$9="squeeze",A294&lt;Data!$G$11*0.25),$H$32,1)*$C$30*$C$13)*($C$14*$C$12),"")</f>
        <v>5.7126557747981746E-5</v>
      </c>
      <c r="J294" s="42">
        <f ca="1">IFERROR(IF(Data!$C$6="Real",B294,I294+J293+($C$14*$C$12)*(NORMINV(RAND(),$C$15,CHOOSE($G$13,$C$13,F294,G294)))),"")</f>
        <v>1.3497360037186592</v>
      </c>
      <c r="K294" s="88">
        <f>IF(ISNUMBER(A294), IF($G$16="fixed",$G$17,MIN(H294*Data!$C$7*$C$16*0.5,$C$17*Data!$C$7))*$C$12,"")</f>
        <v>8.0000000000000007E-5</v>
      </c>
      <c r="L294" s="42">
        <f t="shared" ca="1" si="134"/>
        <v>1.3497360037186592</v>
      </c>
      <c r="M294" s="44">
        <f t="shared" ca="1" si="135"/>
        <v>1.3497760037186592</v>
      </c>
      <c r="N294" s="44">
        <f t="shared" ca="1" si="136"/>
        <v>1.3496960037186592</v>
      </c>
      <c r="O294" s="108">
        <f t="shared" ca="1" si="111"/>
        <v>1.3574060875608844</v>
      </c>
      <c r="P294" s="102">
        <f t="shared" ca="1" si="112"/>
        <v>6.6362452314128246</v>
      </c>
      <c r="Q294" s="102">
        <f t="shared" ca="1" si="113"/>
        <v>0.13553683004299436</v>
      </c>
      <c r="R294" s="120">
        <f t="shared" ca="1" si="131"/>
        <v>1</v>
      </c>
      <c r="S294" s="54">
        <f t="shared" ca="1" si="132"/>
        <v>0</v>
      </c>
      <c r="T294" s="5">
        <f t="shared" ca="1" si="114"/>
        <v>1.3475392670087669</v>
      </c>
      <c r="U294" s="152">
        <f t="shared" ca="1" si="115"/>
        <v>1.3501351339640424</v>
      </c>
      <c r="V294" s="152">
        <f t="shared" ca="1" si="116"/>
        <v>1.3461497801954754</v>
      </c>
      <c r="W294" s="153">
        <f t="shared" ca="1" si="117"/>
        <v>0</v>
      </c>
      <c r="X294" s="153">
        <f t="shared" ca="1" si="118"/>
        <v>0</v>
      </c>
      <c r="Y294" s="153">
        <f t="shared" ca="1" si="119"/>
        <v>0</v>
      </c>
      <c r="Z294" s="153">
        <f t="shared" ca="1" si="120"/>
        <v>0</v>
      </c>
      <c r="AA294" s="152" t="str">
        <f t="shared" ca="1" si="121"/>
        <v/>
      </c>
      <c r="AB294" s="152" t="str">
        <f t="shared" ca="1" si="122"/>
        <v/>
      </c>
      <c r="AC294" s="154" t="str">
        <f t="shared" ca="1" si="123"/>
        <v/>
      </c>
      <c r="AD294" s="154" t="str">
        <f t="shared" ca="1" si="124"/>
        <v/>
      </c>
      <c r="AE294" s="3">
        <f t="shared" ca="1" si="125"/>
        <v>0</v>
      </c>
      <c r="AF294" s="3">
        <f t="shared" ca="1" si="126"/>
        <v>0</v>
      </c>
      <c r="AG294" s="3" t="str">
        <f t="shared" ca="1" si="133"/>
        <v>N</v>
      </c>
      <c r="AH294" s="4" t="str">
        <f t="shared" ca="1" si="127"/>
        <v/>
      </c>
      <c r="AI294" s="75">
        <f t="shared" ca="1" si="128"/>
        <v>0</v>
      </c>
      <c r="AJ294" s="75">
        <f t="shared" ca="1" si="129"/>
        <v>0</v>
      </c>
    </row>
    <row r="295" spans="1:36">
      <c r="A295" s="41">
        <f t="shared" si="130"/>
        <v>229</v>
      </c>
      <c r="B295" s="150">
        <f>IF(ISNUMBER(A295),INDEX('MetaTrader Import'!$H$13:$J$5893,TRUNC(((A295-$A$39+1)-1)/3)+1,MOD((A295-$A$39+1)-1,3)+1),"")</f>
        <v>0</v>
      </c>
      <c r="C295" s="43">
        <f t="shared" ca="1" si="107"/>
        <v>23.251307923372167</v>
      </c>
      <c r="D295" s="43">
        <f t="shared" ca="1" si="108"/>
        <v>0.27350587264389703</v>
      </c>
      <c r="E295" s="43">
        <f t="shared" ca="1" si="109"/>
        <v>23.524813796016065</v>
      </c>
      <c r="F295" s="43">
        <f t="shared" ca="1" si="110"/>
        <v>2.3524813796016066</v>
      </c>
      <c r="G295" s="43">
        <f>IF(A295&lt;&gt;"",IF(A295&lt;Data!$G$11*0.25,$C$13/$G$32,IF(A295&gt;Data!$G$11*0.25,$C$13,$C$13*10)),"")</f>
        <v>1</v>
      </c>
      <c r="H295" s="43">
        <f>IF(A295&lt;&gt;"",IF(Data!$G$9="constant",$C$13,IF(Data!$G$9="squeeze",G295,F295)),"")</f>
        <v>1</v>
      </c>
      <c r="I295" s="38">
        <f ca="1">IF(ISNUMBER(A295),NORMINV(RAND(),0,IF(AND(Data!$G$9="squeeze",A295&lt;Data!$G$11*0.25),$H$32,1)*$C$30*$C$13)*($C$14*$C$12),"")</f>
        <v>-1.7790271457555771E-4</v>
      </c>
      <c r="J295" s="42">
        <f ca="1">IFERROR(IF(Data!$C$6="Real",B295,I295+J294+($C$14*$C$12)*(NORMINV(RAND(),$C$15,CHOOSE($G$13,$C$13,F295,G295)))),"")</f>
        <v>1.3496021917873955</v>
      </c>
      <c r="K295" s="88">
        <f>IF(ISNUMBER(A295), IF($G$16="fixed",$G$17,MIN(H295*Data!$C$7*$C$16*0.5,$C$17*Data!$C$7))*$C$12,"")</f>
        <v>8.0000000000000007E-5</v>
      </c>
      <c r="L295" s="42">
        <f t="shared" ca="1" si="134"/>
        <v>1.3496021917873955</v>
      </c>
      <c r="M295" s="44">
        <f t="shared" ca="1" si="135"/>
        <v>1.3496421917873955</v>
      </c>
      <c r="N295" s="44">
        <f t="shared" ca="1" si="136"/>
        <v>1.3495621917873954</v>
      </c>
      <c r="O295" s="108">
        <f t="shared" ca="1" si="111"/>
        <v>1.5020057404099205</v>
      </c>
      <c r="P295" s="102">
        <f t="shared" ca="1" si="112"/>
        <v>7.0213902175402874</v>
      </c>
      <c r="Q295" s="102">
        <f t="shared" ca="1" si="113"/>
        <v>0.15311396894686635</v>
      </c>
      <c r="R295" s="120">
        <f t="shared" ca="1" si="131"/>
        <v>1</v>
      </c>
      <c r="S295" s="54">
        <f t="shared" ca="1" si="132"/>
        <v>0</v>
      </c>
      <c r="T295" s="5">
        <f t="shared" ca="1" si="114"/>
        <v>1.3475392670087669</v>
      </c>
      <c r="U295" s="152">
        <f t="shared" ca="1" si="115"/>
        <v>1.3501351339640424</v>
      </c>
      <c r="V295" s="152">
        <f t="shared" ca="1" si="116"/>
        <v>1.3461497801954754</v>
      </c>
      <c r="W295" s="153">
        <f t="shared" ca="1" si="117"/>
        <v>0</v>
      </c>
      <c r="X295" s="153">
        <f t="shared" ca="1" si="118"/>
        <v>0</v>
      </c>
      <c r="Y295" s="153">
        <f t="shared" ca="1" si="119"/>
        <v>0</v>
      </c>
      <c r="Z295" s="153">
        <f t="shared" ca="1" si="120"/>
        <v>0</v>
      </c>
      <c r="AA295" s="152" t="str">
        <f t="shared" ca="1" si="121"/>
        <v/>
      </c>
      <c r="AB295" s="152" t="str">
        <f t="shared" ca="1" si="122"/>
        <v/>
      </c>
      <c r="AC295" s="154" t="str">
        <f t="shared" ca="1" si="123"/>
        <v/>
      </c>
      <c r="AD295" s="154" t="str">
        <f t="shared" ca="1" si="124"/>
        <v/>
      </c>
      <c r="AE295" s="3">
        <f t="shared" ca="1" si="125"/>
        <v>0</v>
      </c>
      <c r="AF295" s="3">
        <f t="shared" ca="1" si="126"/>
        <v>0</v>
      </c>
      <c r="AG295" s="3" t="str">
        <f t="shared" ca="1" si="133"/>
        <v>N</v>
      </c>
      <c r="AH295" s="4" t="str">
        <f t="shared" ca="1" si="127"/>
        <v/>
      </c>
      <c r="AI295" s="75">
        <f t="shared" ca="1" si="128"/>
        <v>0</v>
      </c>
      <c r="AJ295" s="75">
        <f t="shared" ca="1" si="129"/>
        <v>0</v>
      </c>
    </row>
    <row r="296" spans="1:36">
      <c r="A296" s="41">
        <f t="shared" si="130"/>
        <v>230</v>
      </c>
      <c r="B296" s="150">
        <f>IF(ISNUMBER(A296),INDEX('MetaTrader Import'!$H$13:$J$5893,TRUNC(((A296-$A$39+1)-1)/3)+1,MOD((A296-$A$39+1)-1,3)+1),"")</f>
        <v>0</v>
      </c>
      <c r="C296" s="43">
        <f t="shared" ca="1" si="107"/>
        <v>23.524813796016065</v>
      </c>
      <c r="D296" s="43">
        <f t="shared" ca="1" si="108"/>
        <v>-1.2065648735609558</v>
      </c>
      <c r="E296" s="43">
        <f t="shared" ca="1" si="109"/>
        <v>22.318248922455108</v>
      </c>
      <c r="F296" s="43">
        <f t="shared" ca="1" si="110"/>
        <v>2.2318248922455108</v>
      </c>
      <c r="G296" s="43">
        <f>IF(A296&lt;&gt;"",IF(A296&lt;Data!$G$11*0.25,$C$13/$G$32,IF(A296&gt;Data!$G$11*0.25,$C$13,$C$13*10)),"")</f>
        <v>1</v>
      </c>
      <c r="H296" s="43">
        <f>IF(A296&lt;&gt;"",IF(Data!$G$9="constant",$C$13,IF(Data!$G$9="squeeze",G296,F296)),"")</f>
        <v>1</v>
      </c>
      <c r="I296" s="38">
        <f ca="1">IF(ISNUMBER(A296),NORMINV(RAND(),0,IF(AND(Data!$G$9="squeeze",A296&lt;Data!$G$11*0.25),$H$32,1)*$C$30*$C$13)*($C$14*$C$12),"")</f>
        <v>-3.9552982829169771E-5</v>
      </c>
      <c r="J296" s="42">
        <f ca="1">IFERROR(IF(Data!$C$6="Real",B296,I296+J295+($C$14*$C$12)*(NORMINV(RAND(),$C$15,CHOOSE($G$13,$C$13,F296,G296)))),"")</f>
        <v>1.3493032634815691</v>
      </c>
      <c r="K296" s="88">
        <f>IF(ISNUMBER(A296), IF($G$16="fixed",$G$17,MIN(H296*Data!$C$7*$C$16*0.5,$C$17*Data!$C$7))*$C$12,"")</f>
        <v>8.0000000000000007E-5</v>
      </c>
      <c r="L296" s="42">
        <f t="shared" ca="1" si="134"/>
        <v>1.3493032634815691</v>
      </c>
      <c r="M296" s="44">
        <f t="shared" ca="1" si="135"/>
        <v>1.3493432634815692</v>
      </c>
      <c r="N296" s="44">
        <f t="shared" ca="1" si="136"/>
        <v>1.3492632634815691</v>
      </c>
      <c r="O296" s="108">
        <f t="shared" ca="1" si="111"/>
        <v>1.4915681039437729</v>
      </c>
      <c r="P296" s="102">
        <f t="shared" ca="1" si="112"/>
        <v>6.9980467794896253</v>
      </c>
      <c r="Q296" s="102">
        <f t="shared" ca="1" si="113"/>
        <v>0.16873752428941824</v>
      </c>
      <c r="R296" s="120">
        <f t="shared" ca="1" si="131"/>
        <v>1</v>
      </c>
      <c r="S296" s="54">
        <f t="shared" ca="1" si="132"/>
        <v>0</v>
      </c>
      <c r="T296" s="5">
        <f t="shared" ca="1" si="114"/>
        <v>1.3475392670087669</v>
      </c>
      <c r="U296" s="152">
        <f t="shared" ca="1" si="115"/>
        <v>1.3501351339640424</v>
      </c>
      <c r="V296" s="152">
        <f t="shared" ca="1" si="116"/>
        <v>1.3461497801954754</v>
      </c>
      <c r="W296" s="153">
        <f t="shared" ca="1" si="117"/>
        <v>0</v>
      </c>
      <c r="X296" s="153">
        <f t="shared" ca="1" si="118"/>
        <v>0</v>
      </c>
      <c r="Y296" s="153">
        <f t="shared" ca="1" si="119"/>
        <v>0</v>
      </c>
      <c r="Z296" s="153">
        <f t="shared" ca="1" si="120"/>
        <v>0</v>
      </c>
      <c r="AA296" s="152" t="str">
        <f t="shared" ca="1" si="121"/>
        <v/>
      </c>
      <c r="AB296" s="152" t="str">
        <f t="shared" ca="1" si="122"/>
        <v/>
      </c>
      <c r="AC296" s="154" t="str">
        <f t="shared" ca="1" si="123"/>
        <v/>
      </c>
      <c r="AD296" s="154" t="str">
        <f t="shared" ca="1" si="124"/>
        <v/>
      </c>
      <c r="AE296" s="3">
        <f t="shared" ca="1" si="125"/>
        <v>0</v>
      </c>
      <c r="AF296" s="3">
        <f t="shared" ca="1" si="126"/>
        <v>0</v>
      </c>
      <c r="AG296" s="3" t="str">
        <f t="shared" ca="1" si="133"/>
        <v>N</v>
      </c>
      <c r="AH296" s="4" t="str">
        <f t="shared" ca="1" si="127"/>
        <v/>
      </c>
      <c r="AI296" s="75">
        <f t="shared" ca="1" si="128"/>
        <v>0</v>
      </c>
      <c r="AJ296" s="75">
        <f t="shared" ca="1" si="129"/>
        <v>0</v>
      </c>
    </row>
    <row r="297" spans="1:36">
      <c r="A297" s="41">
        <f t="shared" si="130"/>
        <v>231</v>
      </c>
      <c r="B297" s="150">
        <f>IF(ISNUMBER(A297),INDEX('MetaTrader Import'!$H$13:$J$5893,TRUNC(((A297-$A$39+1)-1)/3)+1,MOD((A297-$A$39+1)-1,3)+1),"")</f>
        <v>0</v>
      </c>
      <c r="C297" s="43">
        <f t="shared" ca="1" si="107"/>
        <v>22.318248922455108</v>
      </c>
      <c r="D297" s="43">
        <f t="shared" ca="1" si="108"/>
        <v>-1.4623061692918702</v>
      </c>
      <c r="E297" s="43">
        <f t="shared" ca="1" si="109"/>
        <v>20.855942753163237</v>
      </c>
      <c r="F297" s="43">
        <f t="shared" ca="1" si="110"/>
        <v>2.0855942753163239</v>
      </c>
      <c r="G297" s="43">
        <f>IF(A297&lt;&gt;"",IF(A297&lt;Data!$G$11*0.25,$C$13/$G$32,IF(A297&gt;Data!$G$11*0.25,$C$13,$C$13*10)),"")</f>
        <v>1</v>
      </c>
      <c r="H297" s="43">
        <f>IF(A297&lt;&gt;"",IF(Data!$G$9="constant",$C$13,IF(Data!$G$9="squeeze",G297,F297)),"")</f>
        <v>1</v>
      </c>
      <c r="I297" s="38">
        <f ca="1">IF(ISNUMBER(A297),NORMINV(RAND(),0,IF(AND(Data!$G$9="squeeze",A297&lt;Data!$G$11*0.25),$H$32,1)*$C$30*$C$13)*($C$14*$C$12),"")</f>
        <v>-8.7724358248182681E-5</v>
      </c>
      <c r="J297" s="42">
        <f ca="1">IFERROR(IF(Data!$C$6="Real",B297,I297+J296+($C$14*$C$12)*(NORMINV(RAND(),$C$15,CHOOSE($G$13,$C$13,F297,G297)))),"")</f>
        <v>1.3491795335251355</v>
      </c>
      <c r="K297" s="88">
        <f>IF(ISNUMBER(A297), IF($G$16="fixed",$G$17,MIN(H297*Data!$C$7*$C$16*0.5,$C$17*Data!$C$7))*$C$12,"")</f>
        <v>8.0000000000000007E-5</v>
      </c>
      <c r="L297" s="42">
        <f t="shared" ca="1" si="134"/>
        <v>1.3491795335251355</v>
      </c>
      <c r="M297" s="44">
        <f t="shared" ca="1" si="135"/>
        <v>1.3492195335251356</v>
      </c>
      <c r="N297" s="44">
        <f t="shared" ca="1" si="136"/>
        <v>1.3491395335251355</v>
      </c>
      <c r="O297" s="108">
        <f t="shared" ca="1" si="111"/>
        <v>1.3190302890399495</v>
      </c>
      <c r="P297" s="102">
        <f t="shared" ca="1" si="112"/>
        <v>6.5342286285013209</v>
      </c>
      <c r="Q297" s="102">
        <f t="shared" ca="1" si="113"/>
        <v>0.18256316095108938</v>
      </c>
      <c r="R297" s="120">
        <f t="shared" ca="1" si="131"/>
        <v>1</v>
      </c>
      <c r="S297" s="54">
        <f t="shared" ca="1" si="132"/>
        <v>0</v>
      </c>
      <c r="T297" s="5">
        <f t="shared" ca="1" si="114"/>
        <v>1.3475392670087669</v>
      </c>
      <c r="U297" s="152">
        <f t="shared" ca="1" si="115"/>
        <v>1.3501351339640424</v>
      </c>
      <c r="V297" s="152">
        <f t="shared" ca="1" si="116"/>
        <v>1.3461497801954754</v>
      </c>
      <c r="W297" s="153">
        <f t="shared" ca="1" si="117"/>
        <v>0</v>
      </c>
      <c r="X297" s="153">
        <f t="shared" ca="1" si="118"/>
        <v>0</v>
      </c>
      <c r="Y297" s="153">
        <f t="shared" ca="1" si="119"/>
        <v>0</v>
      </c>
      <c r="Z297" s="153">
        <f t="shared" ca="1" si="120"/>
        <v>0</v>
      </c>
      <c r="AA297" s="152" t="str">
        <f t="shared" ca="1" si="121"/>
        <v/>
      </c>
      <c r="AB297" s="152" t="str">
        <f t="shared" ca="1" si="122"/>
        <v/>
      </c>
      <c r="AC297" s="154" t="str">
        <f t="shared" ca="1" si="123"/>
        <v/>
      </c>
      <c r="AD297" s="154" t="str">
        <f t="shared" ca="1" si="124"/>
        <v/>
      </c>
      <c r="AE297" s="3">
        <f t="shared" ca="1" si="125"/>
        <v>0</v>
      </c>
      <c r="AF297" s="3">
        <f t="shared" ca="1" si="126"/>
        <v>0</v>
      </c>
      <c r="AG297" s="3" t="str">
        <f t="shared" ca="1" si="133"/>
        <v>N</v>
      </c>
      <c r="AH297" s="4" t="str">
        <f t="shared" ca="1" si="127"/>
        <v/>
      </c>
      <c r="AI297" s="75">
        <f t="shared" ca="1" si="128"/>
        <v>0</v>
      </c>
      <c r="AJ297" s="75">
        <f t="shared" ca="1" si="129"/>
        <v>0</v>
      </c>
    </row>
    <row r="298" spans="1:36">
      <c r="A298" s="41">
        <f t="shared" si="130"/>
        <v>232</v>
      </c>
      <c r="B298" s="150">
        <f>IF(ISNUMBER(A298),INDEX('MetaTrader Import'!$H$13:$J$5893,TRUNC(((A298-$A$39+1)-1)/3)+1,MOD((A298-$A$39+1)-1,3)+1),"")</f>
        <v>0</v>
      </c>
      <c r="C298" s="43">
        <f t="shared" ca="1" si="107"/>
        <v>20.855942753163237</v>
      </c>
      <c r="D298" s="43">
        <f t="shared" ca="1" si="108"/>
        <v>1.5443490074769985</v>
      </c>
      <c r="E298" s="43">
        <f t="shared" ca="1" si="109"/>
        <v>22.400291760640236</v>
      </c>
      <c r="F298" s="43">
        <f t="shared" ca="1" si="110"/>
        <v>2.2400291760640236</v>
      </c>
      <c r="G298" s="43">
        <f>IF(A298&lt;&gt;"",IF(A298&lt;Data!$G$11*0.25,$C$13/$G$32,IF(A298&gt;Data!$G$11*0.25,$C$13,$C$13*10)),"")</f>
        <v>1</v>
      </c>
      <c r="H298" s="43">
        <f>IF(A298&lt;&gt;"",IF(Data!$G$9="constant",$C$13,IF(Data!$G$9="squeeze",G298,F298)),"")</f>
        <v>1</v>
      </c>
      <c r="I298" s="38">
        <f ca="1">IF(ISNUMBER(A298),NORMINV(RAND(),0,IF(AND(Data!$G$9="squeeze",A298&lt;Data!$G$11*0.25),$H$32,1)*$C$30*$C$13)*($C$14*$C$12),"")</f>
        <v>8.126833205631194E-5</v>
      </c>
      <c r="J298" s="42">
        <f ca="1">IFERROR(IF(Data!$C$6="Real",B298,I298+J297+($C$14*$C$12)*(NORMINV(RAND(),$C$15,CHOOSE($G$13,$C$13,F298,G298)))),"")</f>
        <v>1.3490876047522404</v>
      </c>
      <c r="K298" s="88">
        <f>IF(ISNUMBER(A298), IF($G$16="fixed",$G$17,MIN(H298*Data!$C$7*$C$16*0.5,$C$17*Data!$C$7))*$C$12,"")</f>
        <v>8.0000000000000007E-5</v>
      </c>
      <c r="L298" s="42">
        <f t="shared" ca="1" si="134"/>
        <v>1.3490876047522404</v>
      </c>
      <c r="M298" s="44">
        <f t="shared" ca="1" si="135"/>
        <v>1.3491276047522405</v>
      </c>
      <c r="N298" s="44">
        <f t="shared" ca="1" si="136"/>
        <v>1.3490476047522404</v>
      </c>
      <c r="O298" s="108">
        <f t="shared" ca="1" si="111"/>
        <v>1.0592840698384383</v>
      </c>
      <c r="P298" s="102">
        <f t="shared" ca="1" si="112"/>
        <v>5.7886120295658596</v>
      </c>
      <c r="Q298" s="102">
        <f t="shared" ca="1" si="113"/>
        <v>0.18679017910342027</v>
      </c>
      <c r="R298" s="120">
        <f t="shared" ca="1" si="131"/>
        <v>1</v>
      </c>
      <c r="S298" s="54">
        <f t="shared" ca="1" si="132"/>
        <v>0</v>
      </c>
      <c r="T298" s="5">
        <f t="shared" ca="1" si="114"/>
        <v>1.3475392670087669</v>
      </c>
      <c r="U298" s="152">
        <f t="shared" ca="1" si="115"/>
        <v>1.3501351339640424</v>
      </c>
      <c r="V298" s="152">
        <f t="shared" ca="1" si="116"/>
        <v>1.3461497801954754</v>
      </c>
      <c r="W298" s="153">
        <f t="shared" ca="1" si="117"/>
        <v>0</v>
      </c>
      <c r="X298" s="153">
        <f t="shared" ca="1" si="118"/>
        <v>0</v>
      </c>
      <c r="Y298" s="153">
        <f t="shared" ca="1" si="119"/>
        <v>0</v>
      </c>
      <c r="Z298" s="153">
        <f t="shared" ca="1" si="120"/>
        <v>0</v>
      </c>
      <c r="AA298" s="152" t="str">
        <f t="shared" ca="1" si="121"/>
        <v/>
      </c>
      <c r="AB298" s="152" t="str">
        <f t="shared" ca="1" si="122"/>
        <v/>
      </c>
      <c r="AC298" s="154" t="str">
        <f t="shared" ca="1" si="123"/>
        <v/>
      </c>
      <c r="AD298" s="154" t="str">
        <f t="shared" ca="1" si="124"/>
        <v/>
      </c>
      <c r="AE298" s="3">
        <f t="shared" ca="1" si="125"/>
        <v>0</v>
      </c>
      <c r="AF298" s="3">
        <f t="shared" ca="1" si="126"/>
        <v>0</v>
      </c>
      <c r="AG298" s="3" t="str">
        <f t="shared" ca="1" si="133"/>
        <v>N</v>
      </c>
      <c r="AH298" s="4" t="str">
        <f t="shared" ca="1" si="127"/>
        <v/>
      </c>
      <c r="AI298" s="75">
        <f t="shared" ca="1" si="128"/>
        <v>0</v>
      </c>
      <c r="AJ298" s="75">
        <f t="shared" ca="1" si="129"/>
        <v>0</v>
      </c>
    </row>
    <row r="299" spans="1:36">
      <c r="A299" s="41">
        <f t="shared" si="130"/>
        <v>233</v>
      </c>
      <c r="B299" s="150">
        <f>IF(ISNUMBER(A299),INDEX('MetaTrader Import'!$H$13:$J$5893,TRUNC(((A299-$A$39+1)-1)/3)+1,MOD((A299-$A$39+1)-1,3)+1),"")</f>
        <v>0</v>
      </c>
      <c r="C299" s="43">
        <f t="shared" ca="1" si="107"/>
        <v>22.400291760640236</v>
      </c>
      <c r="D299" s="43">
        <f t="shared" ca="1" si="108"/>
        <v>-0.30953880560346997</v>
      </c>
      <c r="E299" s="43">
        <f t="shared" ca="1" si="109"/>
        <v>22.090752955036766</v>
      </c>
      <c r="F299" s="43">
        <f t="shared" ca="1" si="110"/>
        <v>2.2090752955036765</v>
      </c>
      <c r="G299" s="43">
        <f>IF(A299&lt;&gt;"",IF(A299&lt;Data!$G$11*0.25,$C$13/$G$32,IF(A299&gt;Data!$G$11*0.25,$C$13,$C$13*10)),"")</f>
        <v>1</v>
      </c>
      <c r="H299" s="43">
        <f>IF(A299&lt;&gt;"",IF(Data!$G$9="constant",$C$13,IF(Data!$G$9="squeeze",G299,F299)),"")</f>
        <v>1</v>
      </c>
      <c r="I299" s="38">
        <f ca="1">IF(ISNUMBER(A299),NORMINV(RAND(),0,IF(AND(Data!$G$9="squeeze",A299&lt;Data!$G$11*0.25),$H$32,1)*$C$30*$C$13)*($C$14*$C$12),"")</f>
        <v>-5.6919942602385192E-5</v>
      </c>
      <c r="J299" s="42">
        <f ca="1">IFERROR(IF(Data!$C$6="Real",B299,I299+J298+($C$14*$C$12)*(NORMINV(RAND(),$C$15,CHOOSE($G$13,$C$13,F299,G299)))),"")</f>
        <v>1.3493702374911563</v>
      </c>
      <c r="K299" s="88">
        <f>IF(ISNUMBER(A299), IF($G$16="fixed",$G$17,MIN(H299*Data!$C$7*$C$16*0.5,$C$17*Data!$C$7))*$C$12,"")</f>
        <v>8.0000000000000007E-5</v>
      </c>
      <c r="L299" s="42">
        <f t="shared" ca="1" si="134"/>
        <v>1.3493702374911563</v>
      </c>
      <c r="M299" s="44">
        <f t="shared" ca="1" si="135"/>
        <v>1.3494102374911563</v>
      </c>
      <c r="N299" s="44">
        <f t="shared" ca="1" si="136"/>
        <v>1.3493302374911562</v>
      </c>
      <c r="O299" s="108">
        <f t="shared" ca="1" si="111"/>
        <v>0.87587433278273652</v>
      </c>
      <c r="P299" s="102">
        <f t="shared" ca="1" si="112"/>
        <v>5.152285254012253</v>
      </c>
      <c r="Q299" s="102">
        <f t="shared" ca="1" si="113"/>
        <v>0.17589426245368389</v>
      </c>
      <c r="R299" s="120">
        <f t="shared" ca="1" si="131"/>
        <v>1</v>
      </c>
      <c r="S299" s="54">
        <f t="shared" ca="1" si="132"/>
        <v>0</v>
      </c>
      <c r="T299" s="5">
        <f t="shared" ca="1" si="114"/>
        <v>1.3475392670087669</v>
      </c>
      <c r="U299" s="152">
        <f t="shared" ca="1" si="115"/>
        <v>1.3501351339640424</v>
      </c>
      <c r="V299" s="152">
        <f t="shared" ca="1" si="116"/>
        <v>1.3461497801954754</v>
      </c>
      <c r="W299" s="153">
        <f t="shared" ca="1" si="117"/>
        <v>0</v>
      </c>
      <c r="X299" s="153">
        <f t="shared" ca="1" si="118"/>
        <v>0</v>
      </c>
      <c r="Y299" s="153">
        <f t="shared" ca="1" si="119"/>
        <v>0</v>
      </c>
      <c r="Z299" s="153">
        <f t="shared" ca="1" si="120"/>
        <v>0</v>
      </c>
      <c r="AA299" s="152" t="str">
        <f t="shared" ca="1" si="121"/>
        <v/>
      </c>
      <c r="AB299" s="152" t="str">
        <f t="shared" ca="1" si="122"/>
        <v/>
      </c>
      <c r="AC299" s="154" t="str">
        <f t="shared" ca="1" si="123"/>
        <v/>
      </c>
      <c r="AD299" s="154" t="str">
        <f t="shared" ca="1" si="124"/>
        <v/>
      </c>
      <c r="AE299" s="3">
        <f t="shared" ca="1" si="125"/>
        <v>0</v>
      </c>
      <c r="AF299" s="3">
        <f t="shared" ca="1" si="126"/>
        <v>0</v>
      </c>
      <c r="AG299" s="3" t="str">
        <f t="shared" ca="1" si="133"/>
        <v>N</v>
      </c>
      <c r="AH299" s="4" t="str">
        <f t="shared" ca="1" si="127"/>
        <v/>
      </c>
      <c r="AI299" s="75">
        <f t="shared" ca="1" si="128"/>
        <v>0</v>
      </c>
      <c r="AJ299" s="75">
        <f t="shared" ca="1" si="129"/>
        <v>0</v>
      </c>
    </row>
    <row r="300" spans="1:36">
      <c r="A300" s="41">
        <f t="shared" si="130"/>
        <v>234</v>
      </c>
      <c r="B300" s="150">
        <f>IF(ISNUMBER(A300),INDEX('MetaTrader Import'!$H$13:$J$5893,TRUNC(((A300-$A$39+1)-1)/3)+1,MOD((A300-$A$39+1)-1,3)+1),"")</f>
        <v>0</v>
      </c>
      <c r="C300" s="43">
        <f t="shared" ca="1" si="107"/>
        <v>22.090752955036766</v>
      </c>
      <c r="D300" s="43">
        <f t="shared" ca="1" si="108"/>
        <v>1.2529241530196842</v>
      </c>
      <c r="E300" s="43">
        <f t="shared" ca="1" si="109"/>
        <v>23.34367710805645</v>
      </c>
      <c r="F300" s="43">
        <f t="shared" ca="1" si="110"/>
        <v>2.3343677108056449</v>
      </c>
      <c r="G300" s="43">
        <f>IF(A300&lt;&gt;"",IF(A300&lt;Data!$G$11*0.25,$C$13/$G$32,IF(A300&gt;Data!$G$11*0.25,$C$13,$C$13*10)),"")</f>
        <v>1</v>
      </c>
      <c r="H300" s="43">
        <f>IF(A300&lt;&gt;"",IF(Data!$G$9="constant",$C$13,IF(Data!$G$9="squeeze",G300,F300)),"")</f>
        <v>1</v>
      </c>
      <c r="I300" s="38">
        <f ca="1">IF(ISNUMBER(A300),NORMINV(RAND(),0,IF(AND(Data!$G$9="squeeze",A300&lt;Data!$G$11*0.25),$H$32,1)*$C$30*$C$13)*($C$14*$C$12),"")</f>
        <v>3.1822332911424144E-5</v>
      </c>
      <c r="J300" s="42">
        <f ca="1">IFERROR(IF(Data!$C$6="Real",B300,I300+J299+($C$14*$C$12)*(NORMINV(RAND(),$C$15,CHOOSE($G$13,$C$13,F300,G300)))),"")</f>
        <v>1.3493773169210539</v>
      </c>
      <c r="K300" s="88">
        <f>IF(ISNUMBER(A300), IF($G$16="fixed",$G$17,MIN(H300*Data!$C$7*$C$16*0.5,$C$17*Data!$C$7))*$C$12,"")</f>
        <v>8.0000000000000007E-5</v>
      </c>
      <c r="L300" s="42">
        <f t="shared" ca="1" si="134"/>
        <v>1.3493773169210539</v>
      </c>
      <c r="M300" s="44">
        <f t="shared" ca="1" si="135"/>
        <v>1.3494173169210539</v>
      </c>
      <c r="N300" s="44">
        <f t="shared" ca="1" si="136"/>
        <v>1.3493373169210539</v>
      </c>
      <c r="O300" s="108">
        <f t="shared" ca="1" si="111"/>
        <v>0.74705657658672264</v>
      </c>
      <c r="P300" s="102">
        <f t="shared" ca="1" si="112"/>
        <v>4.7831239653054611</v>
      </c>
      <c r="Q300" s="102">
        <f t="shared" ca="1" si="113"/>
        <v>0.15120184395055647</v>
      </c>
      <c r="R300" s="120">
        <f t="shared" ca="1" si="131"/>
        <v>1</v>
      </c>
      <c r="S300" s="54">
        <f t="shared" ca="1" si="132"/>
        <v>0</v>
      </c>
      <c r="T300" s="5">
        <f t="shared" ca="1" si="114"/>
        <v>1.3475392670087669</v>
      </c>
      <c r="U300" s="152">
        <f t="shared" ca="1" si="115"/>
        <v>1.3501351339640424</v>
      </c>
      <c r="V300" s="152">
        <f t="shared" ca="1" si="116"/>
        <v>1.3461497801954754</v>
      </c>
      <c r="W300" s="153">
        <f t="shared" ca="1" si="117"/>
        <v>0</v>
      </c>
      <c r="X300" s="153">
        <f t="shared" ca="1" si="118"/>
        <v>0</v>
      </c>
      <c r="Y300" s="153">
        <f t="shared" ca="1" si="119"/>
        <v>0</v>
      </c>
      <c r="Z300" s="153">
        <f t="shared" ca="1" si="120"/>
        <v>0</v>
      </c>
      <c r="AA300" s="152" t="str">
        <f t="shared" ca="1" si="121"/>
        <v/>
      </c>
      <c r="AB300" s="152" t="str">
        <f t="shared" ca="1" si="122"/>
        <v/>
      </c>
      <c r="AC300" s="154" t="str">
        <f t="shared" ca="1" si="123"/>
        <v/>
      </c>
      <c r="AD300" s="154" t="str">
        <f t="shared" ca="1" si="124"/>
        <v/>
      </c>
      <c r="AE300" s="3">
        <f t="shared" ca="1" si="125"/>
        <v>0</v>
      </c>
      <c r="AF300" s="3">
        <f t="shared" ca="1" si="126"/>
        <v>0</v>
      </c>
      <c r="AG300" s="3" t="str">
        <f t="shared" ca="1" si="133"/>
        <v>N</v>
      </c>
      <c r="AH300" s="4" t="str">
        <f t="shared" ca="1" si="127"/>
        <v/>
      </c>
      <c r="AI300" s="75">
        <f t="shared" ca="1" si="128"/>
        <v>0</v>
      </c>
      <c r="AJ300" s="75">
        <f t="shared" ca="1" si="129"/>
        <v>0</v>
      </c>
    </row>
    <row r="301" spans="1:36">
      <c r="A301" s="41">
        <f t="shared" si="130"/>
        <v>235</v>
      </c>
      <c r="B301" s="150">
        <f>IF(ISNUMBER(A301),INDEX('MetaTrader Import'!$H$13:$J$5893,TRUNC(((A301-$A$39+1)-1)/3)+1,MOD((A301-$A$39+1)-1,3)+1),"")</f>
        <v>0</v>
      </c>
      <c r="C301" s="43">
        <f t="shared" ca="1" si="107"/>
        <v>23.34367710805645</v>
      </c>
      <c r="D301" s="43">
        <f t="shared" ca="1" si="108"/>
        <v>-0.32697775191351741</v>
      </c>
      <c r="E301" s="43">
        <f t="shared" ca="1" si="109"/>
        <v>23.016699356142933</v>
      </c>
      <c r="F301" s="43">
        <f t="shared" ca="1" si="110"/>
        <v>2.3016699356142931</v>
      </c>
      <c r="G301" s="43">
        <f>IF(A301&lt;&gt;"",IF(A301&lt;Data!$G$11*0.25,$C$13/$G$32,IF(A301&gt;Data!$G$11*0.25,$C$13,$C$13*10)),"")</f>
        <v>1</v>
      </c>
      <c r="H301" s="43">
        <f>IF(A301&lt;&gt;"",IF(Data!$G$9="constant",$C$13,IF(Data!$G$9="squeeze",G301,F301)),"")</f>
        <v>1</v>
      </c>
      <c r="I301" s="38">
        <f ca="1">IF(ISNUMBER(A301),NORMINV(RAND(),0,IF(AND(Data!$G$9="squeeze",A301&lt;Data!$G$11*0.25),$H$32,1)*$C$30*$C$13)*($C$14*$C$12),"")</f>
        <v>-1.3012475298047836E-4</v>
      </c>
      <c r="J301" s="42">
        <f ca="1">IFERROR(IF(Data!$C$6="Real",B301,I301+J300+($C$14*$C$12)*(NORMINV(RAND(),$C$15,CHOOSE($G$13,$C$13,F301,G301)))),"")</f>
        <v>1.3495241405196938</v>
      </c>
      <c r="K301" s="88">
        <f>IF(ISNUMBER(A301), IF($G$16="fixed",$G$17,MIN(H301*Data!$C$7*$C$16*0.5,$C$17*Data!$C$7))*$C$12,"")</f>
        <v>8.0000000000000007E-5</v>
      </c>
      <c r="L301" s="42">
        <f t="shared" ca="1" si="134"/>
        <v>1.3495241405196938</v>
      </c>
      <c r="M301" s="44">
        <f t="shared" ca="1" si="135"/>
        <v>1.3495641405196939</v>
      </c>
      <c r="N301" s="44">
        <f t="shared" ca="1" si="136"/>
        <v>1.3494841405196938</v>
      </c>
      <c r="O301" s="108">
        <f t="shared" ca="1" si="111"/>
        <v>0.56271717065247451</v>
      </c>
      <c r="P301" s="102">
        <f t="shared" ca="1" si="112"/>
        <v>3.9971516232567055</v>
      </c>
      <c r="Q301" s="102">
        <f t="shared" ca="1" si="113"/>
        <v>0.10246127185581436</v>
      </c>
      <c r="R301" s="120">
        <f t="shared" ca="1" si="131"/>
        <v>1</v>
      </c>
      <c r="S301" s="54">
        <f t="shared" ca="1" si="132"/>
        <v>0</v>
      </c>
      <c r="T301" s="5">
        <f t="shared" ca="1" si="114"/>
        <v>1.3475392670087669</v>
      </c>
      <c r="U301" s="152">
        <f t="shared" ca="1" si="115"/>
        <v>1.3501351339640424</v>
      </c>
      <c r="V301" s="152">
        <f t="shared" ca="1" si="116"/>
        <v>1.3461497801954754</v>
      </c>
      <c r="W301" s="153">
        <f t="shared" ca="1" si="117"/>
        <v>0</v>
      </c>
      <c r="X301" s="153">
        <f t="shared" ca="1" si="118"/>
        <v>0</v>
      </c>
      <c r="Y301" s="153">
        <f t="shared" ca="1" si="119"/>
        <v>0</v>
      </c>
      <c r="Z301" s="153">
        <f t="shared" ca="1" si="120"/>
        <v>0</v>
      </c>
      <c r="AA301" s="152" t="str">
        <f t="shared" ca="1" si="121"/>
        <v/>
      </c>
      <c r="AB301" s="152" t="str">
        <f t="shared" ca="1" si="122"/>
        <v/>
      </c>
      <c r="AC301" s="154" t="str">
        <f t="shared" ca="1" si="123"/>
        <v/>
      </c>
      <c r="AD301" s="154" t="str">
        <f t="shared" ca="1" si="124"/>
        <v/>
      </c>
      <c r="AE301" s="3">
        <f t="shared" ca="1" si="125"/>
        <v>0</v>
      </c>
      <c r="AF301" s="3">
        <f t="shared" ca="1" si="126"/>
        <v>0</v>
      </c>
      <c r="AG301" s="3" t="str">
        <f t="shared" ca="1" si="133"/>
        <v>N</v>
      </c>
      <c r="AH301" s="4" t="str">
        <f t="shared" ca="1" si="127"/>
        <v/>
      </c>
      <c r="AI301" s="75">
        <f t="shared" ca="1" si="128"/>
        <v>0</v>
      </c>
      <c r="AJ301" s="75">
        <f t="shared" ca="1" si="129"/>
        <v>0</v>
      </c>
    </row>
    <row r="302" spans="1:36">
      <c r="A302" s="41">
        <f t="shared" si="130"/>
        <v>236</v>
      </c>
      <c r="B302" s="150">
        <f>IF(ISNUMBER(A302),INDEX('MetaTrader Import'!$H$13:$J$5893,TRUNC(((A302-$A$39+1)-1)/3)+1,MOD((A302-$A$39+1)-1,3)+1),"")</f>
        <v>0</v>
      </c>
      <c r="C302" s="43">
        <f t="shared" ca="1" si="107"/>
        <v>23.016699356142933</v>
      </c>
      <c r="D302" s="43">
        <f t="shared" ca="1" si="108"/>
        <v>0.38010680146099879</v>
      </c>
      <c r="E302" s="43">
        <f t="shared" ca="1" si="109"/>
        <v>23.396806157603933</v>
      </c>
      <c r="F302" s="43">
        <f t="shared" ca="1" si="110"/>
        <v>2.3396806157603933</v>
      </c>
      <c r="G302" s="43">
        <f>IF(A302&lt;&gt;"",IF(A302&lt;Data!$G$11*0.25,$C$13/$G$32,IF(A302&gt;Data!$G$11*0.25,$C$13,$C$13*10)),"")</f>
        <v>1</v>
      </c>
      <c r="H302" s="43">
        <f>IF(A302&lt;&gt;"",IF(Data!$G$9="constant",$C$13,IF(Data!$G$9="squeeze",G302,F302)),"")</f>
        <v>1</v>
      </c>
      <c r="I302" s="38">
        <f ca="1">IF(ISNUMBER(A302),NORMINV(RAND(),0,IF(AND(Data!$G$9="squeeze",A302&lt;Data!$G$11*0.25),$H$32,1)*$C$30*$C$13)*($C$14*$C$12),"")</f>
        <v>-7.4960130143610028E-6</v>
      </c>
      <c r="J302" s="42">
        <f ca="1">IFERROR(IF(Data!$C$6="Real",B302,I302+J301+($C$14*$C$12)*(NORMINV(RAND(),$C$15,CHOOSE($G$13,$C$13,F302,G302)))),"")</f>
        <v>1.3492785428925966</v>
      </c>
      <c r="K302" s="88">
        <f>IF(ISNUMBER(A302), IF($G$16="fixed",$G$17,MIN(H302*Data!$C$7*$C$16*0.5,$C$17*Data!$C$7))*$C$12,"")</f>
        <v>8.0000000000000007E-5</v>
      </c>
      <c r="L302" s="42">
        <f t="shared" ca="1" si="134"/>
        <v>1.3492785428925966</v>
      </c>
      <c r="M302" s="44">
        <f t="shared" ca="1" si="135"/>
        <v>1.3493185428925967</v>
      </c>
      <c r="N302" s="44">
        <f t="shared" ca="1" si="136"/>
        <v>1.3492385428925966</v>
      </c>
      <c r="O302" s="108">
        <f t="shared" ca="1" si="111"/>
        <v>0.34902115795654165</v>
      </c>
      <c r="P302" s="102">
        <f t="shared" ca="1" si="112"/>
        <v>3.3190069924178225</v>
      </c>
      <c r="Q302" s="102">
        <f t="shared" ca="1" si="113"/>
        <v>3.5557173950704395E-2</v>
      </c>
      <c r="R302" s="120">
        <f t="shared" ca="1" si="131"/>
        <v>1</v>
      </c>
      <c r="S302" s="54">
        <f t="shared" ca="1" si="132"/>
        <v>0</v>
      </c>
      <c r="T302" s="5">
        <f t="shared" ca="1" si="114"/>
        <v>1.3475392670087669</v>
      </c>
      <c r="U302" s="152">
        <f t="shared" ca="1" si="115"/>
        <v>1.3501351339640424</v>
      </c>
      <c r="V302" s="152">
        <f t="shared" ca="1" si="116"/>
        <v>1.3461497801954754</v>
      </c>
      <c r="W302" s="153">
        <f t="shared" ca="1" si="117"/>
        <v>0</v>
      </c>
      <c r="X302" s="153">
        <f t="shared" ca="1" si="118"/>
        <v>0</v>
      </c>
      <c r="Y302" s="153">
        <f t="shared" ca="1" si="119"/>
        <v>0</v>
      </c>
      <c r="Z302" s="153">
        <f t="shared" ca="1" si="120"/>
        <v>0</v>
      </c>
      <c r="AA302" s="152" t="str">
        <f t="shared" ca="1" si="121"/>
        <v/>
      </c>
      <c r="AB302" s="152" t="str">
        <f t="shared" ca="1" si="122"/>
        <v/>
      </c>
      <c r="AC302" s="154" t="str">
        <f t="shared" ca="1" si="123"/>
        <v/>
      </c>
      <c r="AD302" s="154" t="str">
        <f t="shared" ca="1" si="124"/>
        <v/>
      </c>
      <c r="AE302" s="3">
        <f t="shared" ca="1" si="125"/>
        <v>0</v>
      </c>
      <c r="AF302" s="3">
        <f t="shared" ca="1" si="126"/>
        <v>0</v>
      </c>
      <c r="AG302" s="3" t="str">
        <f t="shared" ca="1" si="133"/>
        <v>N</v>
      </c>
      <c r="AH302" s="4" t="str">
        <f t="shared" ca="1" si="127"/>
        <v/>
      </c>
      <c r="AI302" s="75">
        <f t="shared" ca="1" si="128"/>
        <v>0</v>
      </c>
      <c r="AJ302" s="75">
        <f t="shared" ca="1" si="129"/>
        <v>0</v>
      </c>
    </row>
    <row r="303" spans="1:36">
      <c r="A303" s="41">
        <f t="shared" si="130"/>
        <v>237</v>
      </c>
      <c r="B303" s="150">
        <f>IF(ISNUMBER(A303),INDEX('MetaTrader Import'!$H$13:$J$5893,TRUNC(((A303-$A$39+1)-1)/3)+1,MOD((A303-$A$39+1)-1,3)+1),"")</f>
        <v>0</v>
      </c>
      <c r="C303" s="43">
        <f t="shared" ca="1" si="107"/>
        <v>23.396806157603933</v>
      </c>
      <c r="D303" s="43">
        <f t="shared" ca="1" si="108"/>
        <v>1.8363589745182982</v>
      </c>
      <c r="E303" s="43">
        <f t="shared" ca="1" si="109"/>
        <v>25.233165132122231</v>
      </c>
      <c r="F303" s="43">
        <f t="shared" ca="1" si="110"/>
        <v>2.5233165132122233</v>
      </c>
      <c r="G303" s="43">
        <f>IF(A303&lt;&gt;"",IF(A303&lt;Data!$G$11*0.25,$C$13/$G$32,IF(A303&gt;Data!$G$11*0.25,$C$13,$C$13*10)),"")</f>
        <v>1</v>
      </c>
      <c r="H303" s="43">
        <f>IF(A303&lt;&gt;"",IF(Data!$G$9="constant",$C$13,IF(Data!$G$9="squeeze",G303,F303)),"")</f>
        <v>1</v>
      </c>
      <c r="I303" s="38">
        <f ca="1">IF(ISNUMBER(A303),NORMINV(RAND(),0,IF(AND(Data!$G$9="squeeze",A303&lt;Data!$G$11*0.25),$H$32,1)*$C$30*$C$13)*($C$14*$C$12),"")</f>
        <v>-2.0596424942318686E-5</v>
      </c>
      <c r="J303" s="42">
        <f ca="1">IFERROR(IF(Data!$C$6="Real",B303,I303+J302+($C$14*$C$12)*(NORMINV(RAND(),$C$15,CHOOSE($G$13,$C$13,F303,G303)))),"")</f>
        <v>1.3493455475739036</v>
      </c>
      <c r="K303" s="88">
        <f>IF(ISNUMBER(A303), IF($G$16="fixed",$G$17,MIN(H303*Data!$C$7*$C$16*0.5,$C$17*Data!$C$7))*$C$12,"")</f>
        <v>8.0000000000000007E-5</v>
      </c>
      <c r="L303" s="42">
        <f t="shared" ca="1" si="134"/>
        <v>1.3493455475739036</v>
      </c>
      <c r="M303" s="44">
        <f t="shared" ca="1" si="135"/>
        <v>1.3493855475739036</v>
      </c>
      <c r="N303" s="44">
        <f t="shared" ca="1" si="136"/>
        <v>1.3493055475739035</v>
      </c>
      <c r="O303" s="108">
        <f t="shared" ca="1" si="111"/>
        <v>0.16801572851269214</v>
      </c>
      <c r="P303" s="102">
        <f t="shared" ca="1" si="112"/>
        <v>2.6989885049575069</v>
      </c>
      <c r="Q303" s="102">
        <f t="shared" ca="1" si="113"/>
        <v>-5.0718165201315307E-2</v>
      </c>
      <c r="R303" s="120">
        <f t="shared" ca="1" si="131"/>
        <v>1</v>
      </c>
      <c r="S303" s="54">
        <f t="shared" ca="1" si="132"/>
        <v>0</v>
      </c>
      <c r="T303" s="5">
        <f t="shared" ca="1" si="114"/>
        <v>1.3475392670087669</v>
      </c>
      <c r="U303" s="152">
        <f t="shared" ca="1" si="115"/>
        <v>1.3501351339640424</v>
      </c>
      <c r="V303" s="152">
        <f t="shared" ca="1" si="116"/>
        <v>1.3461497801954754</v>
      </c>
      <c r="W303" s="153">
        <f t="shared" ca="1" si="117"/>
        <v>0</v>
      </c>
      <c r="X303" s="153">
        <f t="shared" ca="1" si="118"/>
        <v>0</v>
      </c>
      <c r="Y303" s="153">
        <f t="shared" ca="1" si="119"/>
        <v>0</v>
      </c>
      <c r="Z303" s="153">
        <f t="shared" ca="1" si="120"/>
        <v>0</v>
      </c>
      <c r="AA303" s="152" t="str">
        <f t="shared" ca="1" si="121"/>
        <v/>
      </c>
      <c r="AB303" s="152" t="str">
        <f t="shared" ca="1" si="122"/>
        <v/>
      </c>
      <c r="AC303" s="154" t="str">
        <f t="shared" ca="1" si="123"/>
        <v/>
      </c>
      <c r="AD303" s="154" t="str">
        <f t="shared" ca="1" si="124"/>
        <v/>
      </c>
      <c r="AE303" s="3">
        <f t="shared" ca="1" si="125"/>
        <v>0</v>
      </c>
      <c r="AF303" s="3">
        <f t="shared" ca="1" si="126"/>
        <v>0</v>
      </c>
      <c r="AG303" s="3" t="str">
        <f t="shared" ca="1" si="133"/>
        <v>N</v>
      </c>
      <c r="AH303" s="4" t="str">
        <f t="shared" ca="1" si="127"/>
        <v/>
      </c>
      <c r="AI303" s="75">
        <f t="shared" ca="1" si="128"/>
        <v>0</v>
      </c>
      <c r="AJ303" s="75">
        <f t="shared" ca="1" si="129"/>
        <v>0</v>
      </c>
    </row>
    <row r="304" spans="1:36">
      <c r="A304" s="41">
        <f t="shared" si="130"/>
        <v>238</v>
      </c>
      <c r="B304" s="150">
        <f>IF(ISNUMBER(A304),INDEX('MetaTrader Import'!$H$13:$J$5893,TRUNC(((A304-$A$39+1)-1)/3)+1,MOD((A304-$A$39+1)-1,3)+1),"")</f>
        <v>0</v>
      </c>
      <c r="C304" s="43">
        <f t="shared" ca="1" si="107"/>
        <v>25.233165132122231</v>
      </c>
      <c r="D304" s="43">
        <f t="shared" ca="1" si="108"/>
        <v>-2.2456290533817018</v>
      </c>
      <c r="E304" s="43">
        <f t="shared" ca="1" si="109"/>
        <v>22.987536078740529</v>
      </c>
      <c r="F304" s="43">
        <f t="shared" ca="1" si="110"/>
        <v>2.2987536078740529</v>
      </c>
      <c r="G304" s="43">
        <f>IF(A304&lt;&gt;"",IF(A304&lt;Data!$G$11*0.25,$C$13/$G$32,IF(A304&gt;Data!$G$11*0.25,$C$13,$C$13*10)),"")</f>
        <v>1</v>
      </c>
      <c r="H304" s="43">
        <f>IF(A304&lt;&gt;"",IF(Data!$G$9="constant",$C$13,IF(Data!$G$9="squeeze",G304,F304)),"")</f>
        <v>1</v>
      </c>
      <c r="I304" s="38">
        <f ca="1">IF(ISNUMBER(A304),NORMINV(RAND(),0,IF(AND(Data!$G$9="squeeze",A304&lt;Data!$G$11*0.25),$H$32,1)*$C$30*$C$13)*($C$14*$C$12),"")</f>
        <v>1.814702897891501E-4</v>
      </c>
      <c r="J304" s="42">
        <f ca="1">IFERROR(IF(Data!$C$6="Real",B304,I304+J303+($C$14*$C$12)*(NORMINV(RAND(),$C$15,CHOOSE($G$13,$C$13,F304,G304)))),"")</f>
        <v>1.3492811127240663</v>
      </c>
      <c r="K304" s="88">
        <f>IF(ISNUMBER(A304), IF($G$16="fixed",$G$17,MIN(H304*Data!$C$7*$C$16*0.5,$C$17*Data!$C$7))*$C$12,"")</f>
        <v>8.0000000000000007E-5</v>
      </c>
      <c r="L304" s="42">
        <f t="shared" ca="1" si="134"/>
        <v>1.3492811127240663</v>
      </c>
      <c r="M304" s="44">
        <f t="shared" ca="1" si="135"/>
        <v>1.3493211127240663</v>
      </c>
      <c r="N304" s="44">
        <f t="shared" ca="1" si="136"/>
        <v>1.3492411127240662</v>
      </c>
      <c r="O304" s="108">
        <f t="shared" ca="1" si="111"/>
        <v>-1.7770172527797889E-2</v>
      </c>
      <c r="P304" s="102">
        <f t="shared" ca="1" si="112"/>
        <v>2.1092920212690669</v>
      </c>
      <c r="Q304" s="102">
        <f t="shared" ca="1" si="113"/>
        <v>-0.16299492926932127</v>
      </c>
      <c r="R304" s="120">
        <f t="shared" ca="1" si="131"/>
        <v>1</v>
      </c>
      <c r="S304" s="54">
        <f t="shared" ca="1" si="132"/>
        <v>0</v>
      </c>
      <c r="T304" s="5">
        <f t="shared" ca="1" si="114"/>
        <v>1.3475392670087669</v>
      </c>
      <c r="U304" s="152">
        <f t="shared" ca="1" si="115"/>
        <v>1.3501351339640424</v>
      </c>
      <c r="V304" s="152">
        <f t="shared" ca="1" si="116"/>
        <v>1.3461497801954754</v>
      </c>
      <c r="W304" s="153">
        <f t="shared" ca="1" si="117"/>
        <v>0</v>
      </c>
      <c r="X304" s="153">
        <f t="shared" ca="1" si="118"/>
        <v>0</v>
      </c>
      <c r="Y304" s="153">
        <f t="shared" ca="1" si="119"/>
        <v>0</v>
      </c>
      <c r="Z304" s="153">
        <f t="shared" ca="1" si="120"/>
        <v>0</v>
      </c>
      <c r="AA304" s="152" t="str">
        <f t="shared" ca="1" si="121"/>
        <v/>
      </c>
      <c r="AB304" s="152" t="str">
        <f t="shared" ca="1" si="122"/>
        <v/>
      </c>
      <c r="AC304" s="154" t="str">
        <f t="shared" ca="1" si="123"/>
        <v/>
      </c>
      <c r="AD304" s="154" t="str">
        <f t="shared" ca="1" si="124"/>
        <v/>
      </c>
      <c r="AE304" s="3">
        <f t="shared" ca="1" si="125"/>
        <v>0</v>
      </c>
      <c r="AF304" s="3">
        <f t="shared" ca="1" si="126"/>
        <v>0</v>
      </c>
      <c r="AG304" s="3" t="str">
        <f t="shared" ca="1" si="133"/>
        <v>N</v>
      </c>
      <c r="AH304" s="4" t="str">
        <f t="shared" ca="1" si="127"/>
        <v/>
      </c>
      <c r="AI304" s="75">
        <f t="shared" ca="1" si="128"/>
        <v>0</v>
      </c>
      <c r="AJ304" s="75">
        <f t="shared" ca="1" si="129"/>
        <v>0</v>
      </c>
    </row>
    <row r="305" spans="1:36">
      <c r="A305" s="41">
        <f t="shared" si="130"/>
        <v>239</v>
      </c>
      <c r="B305" s="150">
        <f>IF(ISNUMBER(A305),INDEX('MetaTrader Import'!$H$13:$J$5893,TRUNC(((A305-$A$39+1)-1)/3)+1,MOD((A305-$A$39+1)-1,3)+1),"")</f>
        <v>0</v>
      </c>
      <c r="C305" s="43">
        <f t="shared" ca="1" si="107"/>
        <v>22.987536078740529</v>
      </c>
      <c r="D305" s="43">
        <f t="shared" ca="1" si="108"/>
        <v>-0.21869639740600946</v>
      </c>
      <c r="E305" s="43">
        <f t="shared" ca="1" si="109"/>
        <v>22.768839681334519</v>
      </c>
      <c r="F305" s="43">
        <f t="shared" ca="1" si="110"/>
        <v>2.2768839681334518</v>
      </c>
      <c r="G305" s="43">
        <f>IF(A305&lt;&gt;"",IF(A305&lt;Data!$G$11*0.25,$C$13/$G$32,IF(A305&gt;Data!$G$11*0.25,$C$13,$C$13*10)),"")</f>
        <v>1</v>
      </c>
      <c r="H305" s="43">
        <f>IF(A305&lt;&gt;"",IF(Data!$G$9="constant",$C$13,IF(Data!$G$9="squeeze",G305,F305)),"")</f>
        <v>1</v>
      </c>
      <c r="I305" s="38">
        <f ca="1">IF(ISNUMBER(A305),NORMINV(RAND(),0,IF(AND(Data!$G$9="squeeze",A305&lt;Data!$G$11*0.25),$H$32,1)*$C$30*$C$13)*($C$14*$C$12),"")</f>
        <v>-1.7378107466408654E-4</v>
      </c>
      <c r="J305" s="42">
        <f ca="1">IFERROR(IF(Data!$C$6="Real",B305,I305+J304+($C$14*$C$12)*(NORMINV(RAND(),$C$15,CHOOSE($G$13,$C$13,F305,G305)))),"")</f>
        <v>1.3489709772218486</v>
      </c>
      <c r="K305" s="88">
        <f>IF(ISNUMBER(A305), IF($G$16="fixed",$G$17,MIN(H305*Data!$C$7*$C$16*0.5,$C$17*Data!$C$7))*$C$12,"")</f>
        <v>8.0000000000000007E-5</v>
      </c>
      <c r="L305" s="42">
        <f t="shared" ca="1" si="134"/>
        <v>1.3489709772218486</v>
      </c>
      <c r="M305" s="44">
        <f t="shared" ca="1" si="135"/>
        <v>1.3490109772218486</v>
      </c>
      <c r="N305" s="44">
        <f t="shared" ca="1" si="136"/>
        <v>1.3489309772218485</v>
      </c>
      <c r="O305" s="108">
        <f t="shared" ca="1" si="111"/>
        <v>-0.20434559496561111</v>
      </c>
      <c r="P305" s="102">
        <f t="shared" ca="1" si="112"/>
        <v>2.1993195030845785</v>
      </c>
      <c r="Q305" s="102">
        <f t="shared" ca="1" si="113"/>
        <v>-0.26475520522154045</v>
      </c>
      <c r="R305" s="120">
        <f t="shared" ca="1" si="131"/>
        <v>1</v>
      </c>
      <c r="S305" s="54">
        <f t="shared" ca="1" si="132"/>
        <v>0</v>
      </c>
      <c r="T305" s="5">
        <f t="shared" ca="1" si="114"/>
        <v>1.3475392670087669</v>
      </c>
      <c r="U305" s="152">
        <f t="shared" ca="1" si="115"/>
        <v>1.3501351339640424</v>
      </c>
      <c r="V305" s="152">
        <f t="shared" ca="1" si="116"/>
        <v>1.3461497801954754</v>
      </c>
      <c r="W305" s="153">
        <f t="shared" ca="1" si="117"/>
        <v>0</v>
      </c>
      <c r="X305" s="153">
        <f t="shared" ca="1" si="118"/>
        <v>0</v>
      </c>
      <c r="Y305" s="153">
        <f t="shared" ca="1" si="119"/>
        <v>0</v>
      </c>
      <c r="Z305" s="153">
        <f t="shared" ca="1" si="120"/>
        <v>0</v>
      </c>
      <c r="AA305" s="152" t="str">
        <f t="shared" ca="1" si="121"/>
        <v/>
      </c>
      <c r="AB305" s="152" t="str">
        <f t="shared" ca="1" si="122"/>
        <v/>
      </c>
      <c r="AC305" s="154" t="str">
        <f t="shared" ca="1" si="123"/>
        <v/>
      </c>
      <c r="AD305" s="154" t="str">
        <f t="shared" ca="1" si="124"/>
        <v/>
      </c>
      <c r="AE305" s="3">
        <f t="shared" ca="1" si="125"/>
        <v>0</v>
      </c>
      <c r="AF305" s="3">
        <f t="shared" ca="1" si="126"/>
        <v>0</v>
      </c>
      <c r="AG305" s="3" t="str">
        <f t="shared" ca="1" si="133"/>
        <v>N</v>
      </c>
      <c r="AH305" s="4" t="str">
        <f t="shared" ca="1" si="127"/>
        <v/>
      </c>
      <c r="AI305" s="75">
        <f t="shared" ca="1" si="128"/>
        <v>0</v>
      </c>
      <c r="AJ305" s="75">
        <f t="shared" ca="1" si="129"/>
        <v>0</v>
      </c>
    </row>
    <row r="306" spans="1:36">
      <c r="A306" s="41">
        <f t="shared" si="130"/>
        <v>240</v>
      </c>
      <c r="B306" s="150">
        <f>IF(ISNUMBER(A306),INDEX('MetaTrader Import'!$H$13:$J$5893,TRUNC(((A306-$A$39+1)-1)/3)+1,MOD((A306-$A$39+1)-1,3)+1),"")</f>
        <v>0</v>
      </c>
      <c r="C306" s="43">
        <f t="shared" ca="1" si="107"/>
        <v>22.768839681334519</v>
      </c>
      <c r="D306" s="43">
        <f t="shared" ca="1" si="108"/>
        <v>0.72734216548149422</v>
      </c>
      <c r="E306" s="43">
        <f t="shared" ca="1" si="109"/>
        <v>23.496181846816015</v>
      </c>
      <c r="F306" s="43">
        <f t="shared" ca="1" si="110"/>
        <v>2.3496181846816016</v>
      </c>
      <c r="G306" s="43">
        <f>IF(A306&lt;&gt;"",IF(A306&lt;Data!$G$11*0.25,$C$13/$G$32,IF(A306&gt;Data!$G$11*0.25,$C$13,$C$13*10)),"")</f>
        <v>1</v>
      </c>
      <c r="H306" s="43">
        <f>IF(A306&lt;&gt;"",IF(Data!$G$9="constant",$C$13,IF(Data!$G$9="squeeze",G306,F306)),"")</f>
        <v>1</v>
      </c>
      <c r="I306" s="38">
        <f ca="1">IF(ISNUMBER(A306),NORMINV(RAND(),0,IF(AND(Data!$G$9="squeeze",A306&lt;Data!$G$11*0.25),$H$32,1)*$C$30*$C$13)*($C$14*$C$12),"")</f>
        <v>5.7938984380411744E-5</v>
      </c>
      <c r="J306" s="42">
        <f ca="1">IFERROR(IF(Data!$C$6="Real",B306,I306+J305+($C$14*$C$12)*(NORMINV(RAND(),$C$15,CHOOSE($G$13,$C$13,F306,G306)))),"")</f>
        <v>1.3494336138120708</v>
      </c>
      <c r="K306" s="88">
        <f>IF(ISNUMBER(A306), IF($G$16="fixed",$G$17,MIN(H306*Data!$C$7*$C$16*0.5,$C$17*Data!$C$7))*$C$12,"")</f>
        <v>8.0000000000000007E-5</v>
      </c>
      <c r="L306" s="42">
        <f t="shared" ca="1" si="134"/>
        <v>1.3494336138120708</v>
      </c>
      <c r="M306" s="44">
        <f t="shared" ca="1" si="135"/>
        <v>1.3494736138120709</v>
      </c>
      <c r="N306" s="44">
        <f t="shared" ca="1" si="136"/>
        <v>1.3493936138120708</v>
      </c>
      <c r="O306" s="108">
        <f t="shared" ca="1" si="111"/>
        <v>-0.20277865938081849</v>
      </c>
      <c r="P306" s="102">
        <f t="shared" ca="1" si="112"/>
        <v>2.2006559414839355</v>
      </c>
      <c r="Q306" s="102">
        <f t="shared" ca="1" si="113"/>
        <v>-0.34601703383130394</v>
      </c>
      <c r="R306" s="120">
        <f t="shared" ca="1" si="131"/>
        <v>1</v>
      </c>
      <c r="S306" s="54">
        <f t="shared" ca="1" si="132"/>
        <v>0</v>
      </c>
      <c r="T306" s="5">
        <f t="shared" ca="1" si="114"/>
        <v>1.3475392670087669</v>
      </c>
      <c r="U306" s="152">
        <f t="shared" ca="1" si="115"/>
        <v>1.3501351339640424</v>
      </c>
      <c r="V306" s="152">
        <f t="shared" ca="1" si="116"/>
        <v>1.3461497801954754</v>
      </c>
      <c r="W306" s="153">
        <f t="shared" ca="1" si="117"/>
        <v>0</v>
      </c>
      <c r="X306" s="153">
        <f t="shared" ca="1" si="118"/>
        <v>0</v>
      </c>
      <c r="Y306" s="153">
        <f t="shared" ca="1" si="119"/>
        <v>0</v>
      </c>
      <c r="Z306" s="153">
        <f t="shared" ca="1" si="120"/>
        <v>0</v>
      </c>
      <c r="AA306" s="152" t="str">
        <f t="shared" ca="1" si="121"/>
        <v/>
      </c>
      <c r="AB306" s="152" t="str">
        <f t="shared" ca="1" si="122"/>
        <v/>
      </c>
      <c r="AC306" s="154" t="str">
        <f t="shared" ca="1" si="123"/>
        <v/>
      </c>
      <c r="AD306" s="154" t="str">
        <f t="shared" ca="1" si="124"/>
        <v/>
      </c>
      <c r="AE306" s="3">
        <f t="shared" ca="1" si="125"/>
        <v>0</v>
      </c>
      <c r="AF306" s="3">
        <f t="shared" ca="1" si="126"/>
        <v>0</v>
      </c>
      <c r="AG306" s="3" t="str">
        <f t="shared" ca="1" si="133"/>
        <v>N</v>
      </c>
      <c r="AH306" s="4" t="str">
        <f t="shared" ca="1" si="127"/>
        <v/>
      </c>
      <c r="AI306" s="75">
        <f t="shared" ca="1" si="128"/>
        <v>0</v>
      </c>
      <c r="AJ306" s="75">
        <f t="shared" ca="1" si="129"/>
        <v>0</v>
      </c>
    </row>
    <row r="307" spans="1:36">
      <c r="A307" s="41">
        <f t="shared" si="130"/>
        <v>241</v>
      </c>
      <c r="B307" s="150">
        <f>IF(ISNUMBER(A307),INDEX('MetaTrader Import'!$H$13:$J$5893,TRUNC(((A307-$A$39+1)-1)/3)+1,MOD((A307-$A$39+1)-1,3)+1),"")</f>
        <v>0</v>
      </c>
      <c r="C307" s="43">
        <f t="shared" ca="1" si="107"/>
        <v>23.496181846816015</v>
      </c>
      <c r="D307" s="43">
        <f t="shared" ca="1" si="108"/>
        <v>0.49767104314729149</v>
      </c>
      <c r="E307" s="43">
        <f t="shared" ca="1" si="109"/>
        <v>23.993852889963307</v>
      </c>
      <c r="F307" s="43">
        <f t="shared" ca="1" si="110"/>
        <v>2.3993852889963305</v>
      </c>
      <c r="G307" s="43">
        <f>IF(A307&lt;&gt;"",IF(A307&lt;Data!$G$11*0.25,$C$13/$G$32,IF(A307&gt;Data!$G$11*0.25,$C$13,$C$13*10)),"")</f>
        <v>1</v>
      </c>
      <c r="H307" s="43">
        <f>IF(A307&lt;&gt;"",IF(Data!$G$9="constant",$C$13,IF(Data!$G$9="squeeze",G307,F307)),"")</f>
        <v>1</v>
      </c>
      <c r="I307" s="38">
        <f ca="1">IF(ISNUMBER(A307),NORMINV(RAND(),0,IF(AND(Data!$G$9="squeeze",A307&lt;Data!$G$11*0.25),$H$32,1)*$C$30*$C$13)*($C$14*$C$12),"")</f>
        <v>-5.8793014961718026E-5</v>
      </c>
      <c r="J307" s="42">
        <f ca="1">IFERROR(IF(Data!$C$6="Real",B307,I307+J306+($C$14*$C$12)*(NORMINV(RAND(),$C$15,CHOOSE($G$13,$C$13,F307,G307)))),"")</f>
        <v>1.3491199510738303</v>
      </c>
      <c r="K307" s="88">
        <f>IF(ISNUMBER(A307), IF($G$16="fixed",$G$17,MIN(H307*Data!$C$7*$C$16*0.5,$C$17*Data!$C$7))*$C$12,"")</f>
        <v>8.0000000000000007E-5</v>
      </c>
      <c r="L307" s="42">
        <f t="shared" ca="1" si="134"/>
        <v>1.3491199510738303</v>
      </c>
      <c r="M307" s="44">
        <f t="shared" ca="1" si="135"/>
        <v>1.3491599510738304</v>
      </c>
      <c r="N307" s="44">
        <f t="shared" ca="1" si="136"/>
        <v>1.3490799510738303</v>
      </c>
      <c r="O307" s="108">
        <f t="shared" ca="1" si="111"/>
        <v>-0.30211361500335049</v>
      </c>
      <c r="P307" s="102">
        <f t="shared" ca="1" si="112"/>
        <v>2.2669586888968127</v>
      </c>
      <c r="Q307" s="102">
        <f t="shared" ca="1" si="113"/>
        <v>-0.40364747373621856</v>
      </c>
      <c r="R307" s="120">
        <f t="shared" ca="1" si="131"/>
        <v>1</v>
      </c>
      <c r="S307" s="54">
        <f t="shared" ca="1" si="132"/>
        <v>0</v>
      </c>
      <c r="T307" s="5">
        <f t="shared" ca="1" si="114"/>
        <v>1.3475392670087669</v>
      </c>
      <c r="U307" s="152">
        <f t="shared" ca="1" si="115"/>
        <v>1.3501351339640424</v>
      </c>
      <c r="V307" s="152">
        <f t="shared" ca="1" si="116"/>
        <v>1.3461497801954754</v>
      </c>
      <c r="W307" s="153">
        <f t="shared" ca="1" si="117"/>
        <v>0</v>
      </c>
      <c r="X307" s="153">
        <f t="shared" ca="1" si="118"/>
        <v>0</v>
      </c>
      <c r="Y307" s="153">
        <f t="shared" ca="1" si="119"/>
        <v>0</v>
      </c>
      <c r="Z307" s="153">
        <f t="shared" ca="1" si="120"/>
        <v>0</v>
      </c>
      <c r="AA307" s="152" t="str">
        <f t="shared" ca="1" si="121"/>
        <v/>
      </c>
      <c r="AB307" s="152" t="str">
        <f t="shared" ca="1" si="122"/>
        <v/>
      </c>
      <c r="AC307" s="154" t="str">
        <f t="shared" ca="1" si="123"/>
        <v/>
      </c>
      <c r="AD307" s="154" t="str">
        <f t="shared" ca="1" si="124"/>
        <v/>
      </c>
      <c r="AE307" s="3">
        <f t="shared" ca="1" si="125"/>
        <v>0</v>
      </c>
      <c r="AF307" s="3">
        <f t="shared" ca="1" si="126"/>
        <v>0</v>
      </c>
      <c r="AG307" s="3" t="str">
        <f t="shared" ca="1" si="133"/>
        <v>N</v>
      </c>
      <c r="AH307" s="4" t="str">
        <f t="shared" ca="1" si="127"/>
        <v/>
      </c>
      <c r="AI307" s="75">
        <f t="shared" ca="1" si="128"/>
        <v>0</v>
      </c>
      <c r="AJ307" s="75">
        <f t="shared" ca="1" si="129"/>
        <v>0</v>
      </c>
    </row>
    <row r="308" spans="1:36">
      <c r="A308" s="41">
        <f t="shared" si="130"/>
        <v>242</v>
      </c>
      <c r="B308" s="150">
        <f>IF(ISNUMBER(A308),INDEX('MetaTrader Import'!$H$13:$J$5893,TRUNC(((A308-$A$39+1)-1)/3)+1,MOD((A308-$A$39+1)-1,3)+1),"")</f>
        <v>0</v>
      </c>
      <c r="C308" s="43">
        <f t="shared" ca="1" si="107"/>
        <v>23.993852889963307</v>
      </c>
      <c r="D308" s="43">
        <f t="shared" ca="1" si="108"/>
        <v>-2.3550015071328998</v>
      </c>
      <c r="E308" s="43">
        <f t="shared" ca="1" si="109"/>
        <v>21.638851382830406</v>
      </c>
      <c r="F308" s="43">
        <f t="shared" ca="1" si="110"/>
        <v>2.1638851382830406</v>
      </c>
      <c r="G308" s="43">
        <f>IF(A308&lt;&gt;"",IF(A308&lt;Data!$G$11*0.25,$C$13/$G$32,IF(A308&gt;Data!$G$11*0.25,$C$13,$C$13*10)),"")</f>
        <v>1</v>
      </c>
      <c r="H308" s="43">
        <f>IF(A308&lt;&gt;"",IF(Data!$G$9="constant",$C$13,IF(Data!$G$9="squeeze",G308,F308)),"")</f>
        <v>1</v>
      </c>
      <c r="I308" s="38">
        <f ca="1">IF(ISNUMBER(A308),NORMINV(RAND(),0,IF(AND(Data!$G$9="squeeze",A308&lt;Data!$G$11*0.25),$H$32,1)*$C$30*$C$13)*($C$14*$C$12),"")</f>
        <v>-8.1491630334569218E-5</v>
      </c>
      <c r="J308" s="42">
        <f ca="1">IFERROR(IF(Data!$C$6="Real",B308,I308+J307+($C$14*$C$12)*(NORMINV(RAND(),$C$15,CHOOSE($G$13,$C$13,F308,G308)))),"")</f>
        <v>1.3492706007080308</v>
      </c>
      <c r="K308" s="88">
        <f>IF(ISNUMBER(A308), IF($G$16="fixed",$G$17,MIN(H308*Data!$C$7*$C$16*0.5,$C$17*Data!$C$7))*$C$12,"")</f>
        <v>8.0000000000000007E-5</v>
      </c>
      <c r="L308" s="42">
        <f t="shared" ca="1" si="134"/>
        <v>1.3492706007080308</v>
      </c>
      <c r="M308" s="44">
        <f t="shared" ca="1" si="135"/>
        <v>1.3493106007080309</v>
      </c>
      <c r="N308" s="44">
        <f t="shared" ca="1" si="136"/>
        <v>1.3492306007080308</v>
      </c>
      <c r="O308" s="108">
        <f t="shared" ca="1" si="111"/>
        <v>-0.21076317371122272</v>
      </c>
      <c r="P308" s="102">
        <f t="shared" ca="1" si="112"/>
        <v>1.9907412984072093</v>
      </c>
      <c r="Q308" s="102">
        <f t="shared" ca="1" si="113"/>
        <v>-0.42778706389458249</v>
      </c>
      <c r="R308" s="120">
        <f t="shared" ca="1" si="131"/>
        <v>1</v>
      </c>
      <c r="S308" s="54">
        <f t="shared" ca="1" si="132"/>
        <v>0</v>
      </c>
      <c r="T308" s="5">
        <f t="shared" ca="1" si="114"/>
        <v>1.3475392670087669</v>
      </c>
      <c r="U308" s="152">
        <f t="shared" ca="1" si="115"/>
        <v>1.3501351339640424</v>
      </c>
      <c r="V308" s="152">
        <f t="shared" ca="1" si="116"/>
        <v>1.3461497801954754</v>
      </c>
      <c r="W308" s="153">
        <f t="shared" ca="1" si="117"/>
        <v>0</v>
      </c>
      <c r="X308" s="153">
        <f t="shared" ca="1" si="118"/>
        <v>0</v>
      </c>
      <c r="Y308" s="153">
        <f t="shared" ca="1" si="119"/>
        <v>0</v>
      </c>
      <c r="Z308" s="153">
        <f t="shared" ca="1" si="120"/>
        <v>0</v>
      </c>
      <c r="AA308" s="152" t="str">
        <f t="shared" ca="1" si="121"/>
        <v/>
      </c>
      <c r="AB308" s="152" t="str">
        <f t="shared" ca="1" si="122"/>
        <v/>
      </c>
      <c r="AC308" s="154" t="str">
        <f t="shared" ca="1" si="123"/>
        <v/>
      </c>
      <c r="AD308" s="154" t="str">
        <f t="shared" ca="1" si="124"/>
        <v/>
      </c>
      <c r="AE308" s="3">
        <f t="shared" ca="1" si="125"/>
        <v>0</v>
      </c>
      <c r="AF308" s="3">
        <f t="shared" ca="1" si="126"/>
        <v>0</v>
      </c>
      <c r="AG308" s="3" t="str">
        <f t="shared" ca="1" si="133"/>
        <v>N</v>
      </c>
      <c r="AH308" s="4" t="str">
        <f t="shared" ca="1" si="127"/>
        <v/>
      </c>
      <c r="AI308" s="75">
        <f t="shared" ca="1" si="128"/>
        <v>0</v>
      </c>
      <c r="AJ308" s="75">
        <f t="shared" ca="1" si="129"/>
        <v>0</v>
      </c>
    </row>
    <row r="309" spans="1:36">
      <c r="A309" s="41">
        <f t="shared" si="130"/>
        <v>243</v>
      </c>
      <c r="B309" s="150">
        <f>IF(ISNUMBER(A309),INDEX('MetaTrader Import'!$H$13:$J$5893,TRUNC(((A309-$A$39+1)-1)/3)+1,MOD((A309-$A$39+1)-1,3)+1),"")</f>
        <v>0</v>
      </c>
      <c r="C309" s="43">
        <f t="shared" ca="1" si="107"/>
        <v>21.638851382830406</v>
      </c>
      <c r="D309" s="43">
        <f t="shared" ca="1" si="108"/>
        <v>-2.3638137901529914</v>
      </c>
      <c r="E309" s="43">
        <f t="shared" ca="1" si="109"/>
        <v>19.275037592677414</v>
      </c>
      <c r="F309" s="43">
        <f t="shared" ca="1" si="110"/>
        <v>1.9275037592677413</v>
      </c>
      <c r="G309" s="43">
        <f>IF(A309&lt;&gt;"",IF(A309&lt;Data!$G$11*0.25,$C$13/$G$32,IF(A309&gt;Data!$G$11*0.25,$C$13,$C$13*10)),"")</f>
        <v>1</v>
      </c>
      <c r="H309" s="43">
        <f>IF(A309&lt;&gt;"",IF(Data!$G$9="constant",$C$13,IF(Data!$G$9="squeeze",G309,F309)),"")</f>
        <v>1</v>
      </c>
      <c r="I309" s="38">
        <f ca="1">IF(ISNUMBER(A309),NORMINV(RAND(),0,IF(AND(Data!$G$9="squeeze",A309&lt;Data!$G$11*0.25),$H$32,1)*$C$30*$C$13)*($C$14*$C$12),"")</f>
        <v>4.5078280070009818E-5</v>
      </c>
      <c r="J309" s="42">
        <f ca="1">IFERROR(IF(Data!$C$6="Real",B309,I309+J308+($C$14*$C$12)*(NORMINV(RAND(),$C$15,CHOOSE($G$13,$C$13,F309,G309)))),"")</f>
        <v>1.3495111011643102</v>
      </c>
      <c r="K309" s="88">
        <f>IF(ISNUMBER(A309), IF($G$16="fixed",$G$17,MIN(H309*Data!$C$7*$C$16*0.5,$C$17*Data!$C$7))*$C$12,"")</f>
        <v>8.0000000000000007E-5</v>
      </c>
      <c r="L309" s="42">
        <f t="shared" ca="1" si="134"/>
        <v>1.3495111011643102</v>
      </c>
      <c r="M309" s="44">
        <f t="shared" ca="1" si="135"/>
        <v>1.3495511011643102</v>
      </c>
      <c r="N309" s="44">
        <f t="shared" ca="1" si="136"/>
        <v>1.3494711011643101</v>
      </c>
      <c r="O309" s="108">
        <f t="shared" ca="1" si="111"/>
        <v>-4.7009613132864558E-2</v>
      </c>
      <c r="P309" s="102">
        <f t="shared" ca="1" si="112"/>
        <v>1.7265442582343735</v>
      </c>
      <c r="Q309" s="102">
        <f t="shared" ca="1" si="113"/>
        <v>-0.42250233182550406</v>
      </c>
      <c r="R309" s="120">
        <f t="shared" ca="1" si="131"/>
        <v>1</v>
      </c>
      <c r="S309" s="54">
        <f t="shared" ca="1" si="132"/>
        <v>0</v>
      </c>
      <c r="T309" s="5">
        <f t="shared" ca="1" si="114"/>
        <v>1.3475392670087669</v>
      </c>
      <c r="U309" s="152">
        <f t="shared" ca="1" si="115"/>
        <v>1.3501351339640424</v>
      </c>
      <c r="V309" s="152">
        <f t="shared" ca="1" si="116"/>
        <v>1.3461497801954754</v>
      </c>
      <c r="W309" s="153">
        <f t="shared" ca="1" si="117"/>
        <v>0</v>
      </c>
      <c r="X309" s="153">
        <f t="shared" ca="1" si="118"/>
        <v>0</v>
      </c>
      <c r="Y309" s="153">
        <f t="shared" ca="1" si="119"/>
        <v>0</v>
      </c>
      <c r="Z309" s="153">
        <f t="shared" ca="1" si="120"/>
        <v>0</v>
      </c>
      <c r="AA309" s="152" t="str">
        <f t="shared" ca="1" si="121"/>
        <v/>
      </c>
      <c r="AB309" s="152" t="str">
        <f t="shared" ca="1" si="122"/>
        <v/>
      </c>
      <c r="AC309" s="154" t="str">
        <f t="shared" ca="1" si="123"/>
        <v/>
      </c>
      <c r="AD309" s="154" t="str">
        <f t="shared" ca="1" si="124"/>
        <v/>
      </c>
      <c r="AE309" s="3">
        <f t="shared" ca="1" si="125"/>
        <v>0</v>
      </c>
      <c r="AF309" s="3">
        <f t="shared" ca="1" si="126"/>
        <v>0</v>
      </c>
      <c r="AG309" s="3" t="str">
        <f t="shared" ca="1" si="133"/>
        <v>N</v>
      </c>
      <c r="AH309" s="4" t="str">
        <f t="shared" ca="1" si="127"/>
        <v/>
      </c>
      <c r="AI309" s="75">
        <f t="shared" ca="1" si="128"/>
        <v>0</v>
      </c>
      <c r="AJ309" s="75">
        <f t="shared" ca="1" si="129"/>
        <v>0</v>
      </c>
    </row>
    <row r="310" spans="1:36">
      <c r="A310" s="41">
        <f t="shared" si="130"/>
        <v>244</v>
      </c>
      <c r="B310" s="150">
        <f>IF(ISNUMBER(A310),INDEX('MetaTrader Import'!$H$13:$J$5893,TRUNC(((A310-$A$39+1)-1)/3)+1,MOD((A310-$A$39+1)-1,3)+1),"")</f>
        <v>0</v>
      </c>
      <c r="C310" s="43">
        <f t="shared" ca="1" si="107"/>
        <v>19.275037592677414</v>
      </c>
      <c r="D310" s="43">
        <f t="shared" ca="1" si="108"/>
        <v>-0.70907190753485172</v>
      </c>
      <c r="E310" s="43">
        <f t="shared" ca="1" si="109"/>
        <v>18.565965685142562</v>
      </c>
      <c r="F310" s="43">
        <f t="shared" ca="1" si="110"/>
        <v>1.8565965685142563</v>
      </c>
      <c r="G310" s="43">
        <f>IF(A310&lt;&gt;"",IF(A310&lt;Data!$G$11*0.25,$C$13/$G$32,IF(A310&gt;Data!$G$11*0.25,$C$13,$C$13*10)),"")</f>
        <v>1</v>
      </c>
      <c r="H310" s="43">
        <f>IF(A310&lt;&gt;"",IF(Data!$G$9="constant",$C$13,IF(Data!$G$9="squeeze",G310,F310)),"")</f>
        <v>1</v>
      </c>
      <c r="I310" s="38">
        <f ca="1">IF(ISNUMBER(A310),NORMINV(RAND(),0,IF(AND(Data!$G$9="squeeze",A310&lt;Data!$G$11*0.25),$H$32,1)*$C$30*$C$13)*($C$14*$C$12),"")</f>
        <v>1.0813041094146781E-4</v>
      </c>
      <c r="J310" s="42">
        <f ca="1">IFERROR(IF(Data!$C$6="Real",B310,I310+J309+($C$14*$C$12)*(NORMINV(RAND(),$C$15,CHOOSE($G$13,$C$13,F310,G310)))),"")</f>
        <v>1.3495801860353089</v>
      </c>
      <c r="K310" s="88">
        <f>IF(ISNUMBER(A310), IF($G$16="fixed",$G$17,MIN(H310*Data!$C$7*$C$16*0.5,$C$17*Data!$C$7))*$C$12,"")</f>
        <v>8.0000000000000007E-5</v>
      </c>
      <c r="L310" s="42">
        <f t="shared" ca="1" si="134"/>
        <v>1.3495801860353089</v>
      </c>
      <c r="M310" s="44">
        <f t="shared" ca="1" si="135"/>
        <v>1.349620186035309</v>
      </c>
      <c r="N310" s="44">
        <f t="shared" ca="1" si="136"/>
        <v>1.3495401860353089</v>
      </c>
      <c r="O310" s="108">
        <f t="shared" ca="1" si="111"/>
        <v>0.10381541891801849</v>
      </c>
      <c r="P310" s="102">
        <f t="shared" ca="1" si="112"/>
        <v>1.7007198246453981</v>
      </c>
      <c r="Q310" s="102">
        <f t="shared" ca="1" si="113"/>
        <v>-0.38932442180258531</v>
      </c>
      <c r="R310" s="120">
        <f t="shared" ca="1" si="131"/>
        <v>1</v>
      </c>
      <c r="S310" s="54">
        <f t="shared" ca="1" si="132"/>
        <v>0</v>
      </c>
      <c r="T310" s="5">
        <f t="shared" ca="1" si="114"/>
        <v>1.3475392670087669</v>
      </c>
      <c r="U310" s="152">
        <f t="shared" ca="1" si="115"/>
        <v>1.3501351339640424</v>
      </c>
      <c r="V310" s="152">
        <f t="shared" ca="1" si="116"/>
        <v>1.3461497801954754</v>
      </c>
      <c r="W310" s="153">
        <f t="shared" ca="1" si="117"/>
        <v>0</v>
      </c>
      <c r="X310" s="153">
        <f t="shared" ca="1" si="118"/>
        <v>0</v>
      </c>
      <c r="Y310" s="153">
        <f t="shared" ca="1" si="119"/>
        <v>0</v>
      </c>
      <c r="Z310" s="153">
        <f t="shared" ca="1" si="120"/>
        <v>0</v>
      </c>
      <c r="AA310" s="152" t="str">
        <f t="shared" ca="1" si="121"/>
        <v/>
      </c>
      <c r="AB310" s="152" t="str">
        <f t="shared" ca="1" si="122"/>
        <v/>
      </c>
      <c r="AC310" s="154" t="str">
        <f t="shared" ca="1" si="123"/>
        <v/>
      </c>
      <c r="AD310" s="154" t="str">
        <f t="shared" ca="1" si="124"/>
        <v/>
      </c>
      <c r="AE310" s="3">
        <f t="shared" ca="1" si="125"/>
        <v>0</v>
      </c>
      <c r="AF310" s="3">
        <f t="shared" ca="1" si="126"/>
        <v>0</v>
      </c>
      <c r="AG310" s="3" t="str">
        <f t="shared" ca="1" si="133"/>
        <v>N</v>
      </c>
      <c r="AH310" s="4" t="str">
        <f t="shared" ca="1" si="127"/>
        <v/>
      </c>
      <c r="AI310" s="75">
        <f t="shared" ca="1" si="128"/>
        <v>0</v>
      </c>
      <c r="AJ310" s="75">
        <f t="shared" ca="1" si="129"/>
        <v>0</v>
      </c>
    </row>
    <row r="311" spans="1:36">
      <c r="A311" s="41">
        <f t="shared" si="130"/>
        <v>245</v>
      </c>
      <c r="B311" s="150">
        <f>IF(ISNUMBER(A311),INDEX('MetaTrader Import'!$H$13:$J$5893,TRUNC(((A311-$A$39+1)-1)/3)+1,MOD((A311-$A$39+1)-1,3)+1),"")</f>
        <v>0</v>
      </c>
      <c r="C311" s="43">
        <f t="shared" ca="1" si="107"/>
        <v>18.565965685142562</v>
      </c>
      <c r="D311" s="43">
        <f t="shared" ca="1" si="108"/>
        <v>-0.65622302298404489</v>
      </c>
      <c r="E311" s="43">
        <f t="shared" ca="1" si="109"/>
        <v>17.909742662158518</v>
      </c>
      <c r="F311" s="43">
        <f t="shared" ca="1" si="110"/>
        <v>1.7909742662158519</v>
      </c>
      <c r="G311" s="43">
        <f>IF(A311&lt;&gt;"",IF(A311&lt;Data!$G$11*0.25,$C$13/$G$32,IF(A311&gt;Data!$G$11*0.25,$C$13,$C$13*10)),"")</f>
        <v>1</v>
      </c>
      <c r="H311" s="43">
        <f>IF(A311&lt;&gt;"",IF(Data!$G$9="constant",$C$13,IF(Data!$G$9="squeeze",G311,F311)),"")</f>
        <v>1</v>
      </c>
      <c r="I311" s="38">
        <f ca="1">IF(ISNUMBER(A311),NORMINV(RAND(),0,IF(AND(Data!$G$9="squeeze",A311&lt;Data!$G$11*0.25),$H$32,1)*$C$30*$C$13)*($C$14*$C$12),"")</f>
        <v>-9.8374779367275198E-6</v>
      </c>
      <c r="J311" s="42">
        <f ca="1">IFERROR(IF(Data!$C$6="Real",B311,I311+J310+($C$14*$C$12)*(NORMINV(RAND(),$C$15,CHOOSE($G$13,$C$13,F311,G311)))),"")</f>
        <v>1.3494726194090625</v>
      </c>
      <c r="K311" s="88">
        <f>IF(ISNUMBER(A311), IF($G$16="fixed",$G$17,MIN(H311*Data!$C$7*$C$16*0.5,$C$17*Data!$C$7))*$C$12,"")</f>
        <v>8.0000000000000007E-5</v>
      </c>
      <c r="L311" s="42">
        <f t="shared" ca="1" si="134"/>
        <v>1.3494726194090625</v>
      </c>
      <c r="M311" s="44">
        <f t="shared" ca="1" si="135"/>
        <v>1.3495126194090625</v>
      </c>
      <c r="N311" s="44">
        <f t="shared" ca="1" si="136"/>
        <v>1.3494326194090625</v>
      </c>
      <c r="O311" s="108">
        <f t="shared" ca="1" si="111"/>
        <v>0.14312662674571225</v>
      </c>
      <c r="P311" s="102">
        <f t="shared" ca="1" si="112"/>
        <v>1.7521368526106464</v>
      </c>
      <c r="Q311" s="102">
        <f t="shared" ca="1" si="113"/>
        <v>-0.33652564719307243</v>
      </c>
      <c r="R311" s="120">
        <f t="shared" ca="1" si="131"/>
        <v>1</v>
      </c>
      <c r="S311" s="54">
        <f t="shared" ca="1" si="132"/>
        <v>0</v>
      </c>
      <c r="T311" s="5">
        <f t="shared" ca="1" si="114"/>
        <v>1.3475392670087669</v>
      </c>
      <c r="U311" s="152">
        <f t="shared" ca="1" si="115"/>
        <v>1.3501351339640424</v>
      </c>
      <c r="V311" s="152">
        <f t="shared" ca="1" si="116"/>
        <v>1.3461497801954754</v>
      </c>
      <c r="W311" s="153">
        <f t="shared" ca="1" si="117"/>
        <v>0</v>
      </c>
      <c r="X311" s="153">
        <f t="shared" ca="1" si="118"/>
        <v>0</v>
      </c>
      <c r="Y311" s="153">
        <f t="shared" ca="1" si="119"/>
        <v>0</v>
      </c>
      <c r="Z311" s="153">
        <f t="shared" ca="1" si="120"/>
        <v>0</v>
      </c>
      <c r="AA311" s="152" t="str">
        <f t="shared" ca="1" si="121"/>
        <v/>
      </c>
      <c r="AB311" s="152" t="str">
        <f t="shared" ca="1" si="122"/>
        <v/>
      </c>
      <c r="AC311" s="154" t="str">
        <f t="shared" ca="1" si="123"/>
        <v/>
      </c>
      <c r="AD311" s="154" t="str">
        <f t="shared" ca="1" si="124"/>
        <v/>
      </c>
      <c r="AE311" s="3">
        <f t="shared" ca="1" si="125"/>
        <v>0</v>
      </c>
      <c r="AF311" s="3">
        <f t="shared" ca="1" si="126"/>
        <v>0</v>
      </c>
      <c r="AG311" s="3" t="str">
        <f t="shared" ca="1" si="133"/>
        <v>N</v>
      </c>
      <c r="AH311" s="4" t="str">
        <f t="shared" ca="1" si="127"/>
        <v/>
      </c>
      <c r="AI311" s="75">
        <f t="shared" ca="1" si="128"/>
        <v>0</v>
      </c>
      <c r="AJ311" s="75">
        <f t="shared" ca="1" si="129"/>
        <v>0</v>
      </c>
    </row>
    <row r="312" spans="1:36">
      <c r="A312" s="41">
        <f t="shared" si="130"/>
        <v>246</v>
      </c>
      <c r="B312" s="150">
        <f>IF(ISNUMBER(A312),INDEX('MetaTrader Import'!$H$13:$J$5893,TRUNC(((A312-$A$39+1)-1)/3)+1,MOD((A312-$A$39+1)-1,3)+1),"")</f>
        <v>0</v>
      </c>
      <c r="C312" s="43">
        <f t="shared" ca="1" si="107"/>
        <v>17.909742662158518</v>
      </c>
      <c r="D312" s="43">
        <f t="shared" ca="1" si="108"/>
        <v>2.3261089265756509</v>
      </c>
      <c r="E312" s="43">
        <f t="shared" ca="1" si="109"/>
        <v>20.235851588734167</v>
      </c>
      <c r="F312" s="43">
        <f t="shared" ca="1" si="110"/>
        <v>2.0235851588734168</v>
      </c>
      <c r="G312" s="43">
        <f>IF(A312&lt;&gt;"",IF(A312&lt;Data!$G$11*0.25,$C$13/$G$32,IF(A312&gt;Data!$G$11*0.25,$C$13,$C$13*10)),"")</f>
        <v>1</v>
      </c>
      <c r="H312" s="43">
        <f>IF(A312&lt;&gt;"",IF(Data!$G$9="constant",$C$13,IF(Data!$G$9="squeeze",G312,F312)),"")</f>
        <v>1</v>
      </c>
      <c r="I312" s="38">
        <f ca="1">IF(ISNUMBER(A312),NORMINV(RAND(),0,IF(AND(Data!$G$9="squeeze",A312&lt;Data!$G$11*0.25),$H$32,1)*$C$30*$C$13)*($C$14*$C$12),"")</f>
        <v>1.0531447960701335E-4</v>
      </c>
      <c r="J312" s="42">
        <f ca="1">IFERROR(IF(Data!$C$6="Real",B312,I312+J311+($C$14*$C$12)*(NORMINV(RAND(),$C$15,CHOOSE($G$13,$C$13,F312,G312)))),"")</f>
        <v>1.349662680288793</v>
      </c>
      <c r="K312" s="88">
        <f>IF(ISNUMBER(A312), IF($G$16="fixed",$G$17,MIN(H312*Data!$C$7*$C$16*0.5,$C$17*Data!$C$7))*$C$12,"")</f>
        <v>8.0000000000000007E-5</v>
      </c>
      <c r="L312" s="42">
        <f t="shared" ca="1" si="134"/>
        <v>1.349662680288793</v>
      </c>
      <c r="M312" s="44">
        <f t="shared" ca="1" si="135"/>
        <v>1.349702680288793</v>
      </c>
      <c r="N312" s="44">
        <f t="shared" ca="1" si="136"/>
        <v>1.349622680288793</v>
      </c>
      <c r="O312" s="108">
        <f t="shared" ca="1" si="111"/>
        <v>0.18855321240023631</v>
      </c>
      <c r="P312" s="102">
        <f t="shared" ca="1" si="112"/>
        <v>1.9118723177615149</v>
      </c>
      <c r="Q312" s="102">
        <f t="shared" ca="1" si="113"/>
        <v>-0.27425004052988583</v>
      </c>
      <c r="R312" s="120">
        <f t="shared" ca="1" si="131"/>
        <v>1</v>
      </c>
      <c r="S312" s="54">
        <f t="shared" ca="1" si="132"/>
        <v>0</v>
      </c>
      <c r="T312" s="5">
        <f t="shared" ca="1" si="114"/>
        <v>1.3475392670087669</v>
      </c>
      <c r="U312" s="152">
        <f t="shared" ca="1" si="115"/>
        <v>1.3501351339640424</v>
      </c>
      <c r="V312" s="152">
        <f t="shared" ca="1" si="116"/>
        <v>1.3461497801954754</v>
      </c>
      <c r="W312" s="153">
        <f t="shared" ca="1" si="117"/>
        <v>0</v>
      </c>
      <c r="X312" s="153">
        <f t="shared" ca="1" si="118"/>
        <v>0</v>
      </c>
      <c r="Y312" s="153">
        <f t="shared" ca="1" si="119"/>
        <v>0</v>
      </c>
      <c r="Z312" s="153">
        <f t="shared" ca="1" si="120"/>
        <v>0</v>
      </c>
      <c r="AA312" s="152" t="str">
        <f t="shared" ca="1" si="121"/>
        <v/>
      </c>
      <c r="AB312" s="152" t="str">
        <f t="shared" ca="1" si="122"/>
        <v/>
      </c>
      <c r="AC312" s="154" t="str">
        <f t="shared" ca="1" si="123"/>
        <v/>
      </c>
      <c r="AD312" s="154" t="str">
        <f t="shared" ca="1" si="124"/>
        <v/>
      </c>
      <c r="AE312" s="3">
        <f t="shared" ca="1" si="125"/>
        <v>0</v>
      </c>
      <c r="AF312" s="3">
        <f t="shared" ca="1" si="126"/>
        <v>0</v>
      </c>
      <c r="AG312" s="3" t="str">
        <f t="shared" ca="1" si="133"/>
        <v>N</v>
      </c>
      <c r="AH312" s="4" t="str">
        <f t="shared" ca="1" si="127"/>
        <v/>
      </c>
      <c r="AI312" s="75">
        <f t="shared" ca="1" si="128"/>
        <v>0</v>
      </c>
      <c r="AJ312" s="75">
        <f t="shared" ca="1" si="129"/>
        <v>0</v>
      </c>
    </row>
    <row r="313" spans="1:36">
      <c r="A313" s="41">
        <f t="shared" si="130"/>
        <v>247</v>
      </c>
      <c r="B313" s="150">
        <f>IF(ISNUMBER(A313),INDEX('MetaTrader Import'!$H$13:$J$5893,TRUNC(((A313-$A$39+1)-1)/3)+1,MOD((A313-$A$39+1)-1,3)+1),"")</f>
        <v>0</v>
      </c>
      <c r="C313" s="43">
        <f t="shared" ca="1" si="107"/>
        <v>20.235851588734167</v>
      </c>
      <c r="D313" s="43">
        <f t="shared" ca="1" si="108"/>
        <v>1.5592712035364746</v>
      </c>
      <c r="E313" s="43">
        <f t="shared" ca="1" si="109"/>
        <v>21.795122792270643</v>
      </c>
      <c r="F313" s="43">
        <f t="shared" ca="1" si="110"/>
        <v>2.1795122792270645</v>
      </c>
      <c r="G313" s="43">
        <f>IF(A313&lt;&gt;"",IF(A313&lt;Data!$G$11*0.25,$C$13/$G$32,IF(A313&gt;Data!$G$11*0.25,$C$13,$C$13*10)),"")</f>
        <v>1</v>
      </c>
      <c r="H313" s="43">
        <f>IF(A313&lt;&gt;"",IF(Data!$G$9="constant",$C$13,IF(Data!$G$9="squeeze",G313,F313)),"")</f>
        <v>1</v>
      </c>
      <c r="I313" s="38">
        <f ca="1">IF(ISNUMBER(A313),NORMINV(RAND(),0,IF(AND(Data!$G$9="squeeze",A313&lt;Data!$G$11*0.25),$H$32,1)*$C$30*$C$13)*($C$14*$C$12),"")</f>
        <v>1.9499949587353998E-5</v>
      </c>
      <c r="J313" s="42">
        <f ca="1">IFERROR(IF(Data!$C$6="Real",B313,I313+J312+($C$14*$C$12)*(NORMINV(RAND(),$C$15,CHOOSE($G$13,$C$13,F313,G313)))),"")</f>
        <v>1.3498019036167672</v>
      </c>
      <c r="K313" s="88">
        <f>IF(ISNUMBER(A313), IF($G$16="fixed",$G$17,MIN(H313*Data!$C$7*$C$16*0.5,$C$17*Data!$C$7))*$C$12,"")</f>
        <v>8.0000000000000007E-5</v>
      </c>
      <c r="L313" s="42">
        <f t="shared" ca="1" si="134"/>
        <v>1.3498019036167672</v>
      </c>
      <c r="M313" s="44">
        <f t="shared" ca="1" si="135"/>
        <v>1.3498419036167673</v>
      </c>
      <c r="N313" s="44">
        <f t="shared" ca="1" si="136"/>
        <v>1.3497619036167672</v>
      </c>
      <c r="O313" s="108">
        <f t="shared" ca="1" si="111"/>
        <v>0.22526502480480731</v>
      </c>
      <c r="P313" s="102">
        <f t="shared" ca="1" si="112"/>
        <v>2.0867537589513523</v>
      </c>
      <c r="Q313" s="102">
        <f t="shared" ca="1" si="113"/>
        <v>-0.21239731383961019</v>
      </c>
      <c r="R313" s="120">
        <f t="shared" ca="1" si="131"/>
        <v>1</v>
      </c>
      <c r="S313" s="54">
        <f t="shared" ca="1" si="132"/>
        <v>0</v>
      </c>
      <c r="T313" s="5">
        <f t="shared" ca="1" si="114"/>
        <v>1.3475392670087669</v>
      </c>
      <c r="U313" s="152">
        <f t="shared" ca="1" si="115"/>
        <v>1.3501351339640424</v>
      </c>
      <c r="V313" s="152">
        <f t="shared" ca="1" si="116"/>
        <v>1.3461497801954754</v>
      </c>
      <c r="W313" s="153">
        <f t="shared" ca="1" si="117"/>
        <v>0</v>
      </c>
      <c r="X313" s="153">
        <f t="shared" ca="1" si="118"/>
        <v>0</v>
      </c>
      <c r="Y313" s="153">
        <f t="shared" ca="1" si="119"/>
        <v>0</v>
      </c>
      <c r="Z313" s="153">
        <f t="shared" ca="1" si="120"/>
        <v>0</v>
      </c>
      <c r="AA313" s="152" t="str">
        <f t="shared" ca="1" si="121"/>
        <v/>
      </c>
      <c r="AB313" s="152" t="str">
        <f t="shared" ca="1" si="122"/>
        <v/>
      </c>
      <c r="AC313" s="154" t="str">
        <f t="shared" ca="1" si="123"/>
        <v/>
      </c>
      <c r="AD313" s="154" t="str">
        <f t="shared" ca="1" si="124"/>
        <v/>
      </c>
      <c r="AE313" s="3">
        <f t="shared" ca="1" si="125"/>
        <v>0</v>
      </c>
      <c r="AF313" s="3">
        <f t="shared" ca="1" si="126"/>
        <v>0</v>
      </c>
      <c r="AG313" s="3" t="str">
        <f t="shared" ca="1" si="133"/>
        <v>N</v>
      </c>
      <c r="AH313" s="4" t="str">
        <f t="shared" ca="1" si="127"/>
        <v/>
      </c>
      <c r="AI313" s="75">
        <f t="shared" ca="1" si="128"/>
        <v>0</v>
      </c>
      <c r="AJ313" s="75">
        <f t="shared" ca="1" si="129"/>
        <v>0</v>
      </c>
    </row>
    <row r="314" spans="1:36">
      <c r="A314" s="41">
        <f t="shared" si="130"/>
        <v>248</v>
      </c>
      <c r="B314" s="150">
        <f>IF(ISNUMBER(A314),INDEX('MetaTrader Import'!$H$13:$J$5893,TRUNC(((A314-$A$39+1)-1)/3)+1,MOD((A314-$A$39+1)-1,3)+1),"")</f>
        <v>0</v>
      </c>
      <c r="C314" s="43">
        <f t="shared" ca="1" si="107"/>
        <v>21.795122792270643</v>
      </c>
      <c r="D314" s="43">
        <f t="shared" ca="1" si="108"/>
        <v>-1.390328287876972</v>
      </c>
      <c r="E314" s="43">
        <f t="shared" ca="1" si="109"/>
        <v>20.404794504393671</v>
      </c>
      <c r="F314" s="43">
        <f t="shared" ca="1" si="110"/>
        <v>2.0404794504393671</v>
      </c>
      <c r="G314" s="43">
        <f>IF(A314&lt;&gt;"",IF(A314&lt;Data!$G$11*0.25,$C$13/$G$32,IF(A314&gt;Data!$G$11*0.25,$C$13,$C$13*10)),"")</f>
        <v>1</v>
      </c>
      <c r="H314" s="43">
        <f>IF(A314&lt;&gt;"",IF(Data!$G$9="constant",$C$13,IF(Data!$G$9="squeeze",G314,F314)),"")</f>
        <v>1</v>
      </c>
      <c r="I314" s="38">
        <f ca="1">IF(ISNUMBER(A314),NORMINV(RAND(),0,IF(AND(Data!$G$9="squeeze",A314&lt;Data!$G$11*0.25),$H$32,1)*$C$30*$C$13)*($C$14*$C$12),"")</f>
        <v>1.1444620807356683E-4</v>
      </c>
      <c r="J314" s="42">
        <f ca="1">IFERROR(IF(Data!$C$6="Real",B314,I314+J313+($C$14*$C$12)*(NORMINV(RAND(),$C$15,CHOOSE($G$13,$C$13,F314,G314)))),"")</f>
        <v>1.3502453166699731</v>
      </c>
      <c r="K314" s="88">
        <f>IF(ISNUMBER(A314), IF($G$16="fixed",$G$17,MIN(H314*Data!$C$7*$C$16*0.5,$C$17*Data!$C$7))*$C$12,"")</f>
        <v>8.0000000000000007E-5</v>
      </c>
      <c r="L314" s="42">
        <f t="shared" ca="1" si="134"/>
        <v>1.3502453166699731</v>
      </c>
      <c r="M314" s="44">
        <f t="shared" ca="1" si="135"/>
        <v>1.3502853166699731</v>
      </c>
      <c r="N314" s="44">
        <f t="shared" ca="1" si="136"/>
        <v>1.350205316669973</v>
      </c>
      <c r="O314" s="108">
        <f t="shared" ca="1" si="111"/>
        <v>0.42807163789654323</v>
      </c>
      <c r="P314" s="102">
        <f t="shared" ca="1" si="112"/>
        <v>3.0144856557920092</v>
      </c>
      <c r="Q314" s="102">
        <f t="shared" ca="1" si="113"/>
        <v>-0.13231113234908357</v>
      </c>
      <c r="R314" s="120">
        <f t="shared" ca="1" si="131"/>
        <v>1</v>
      </c>
      <c r="S314" s="54">
        <f t="shared" ca="1" si="132"/>
        <v>0</v>
      </c>
      <c r="T314" s="5">
        <f t="shared" ca="1" si="114"/>
        <v>1.3475392670087669</v>
      </c>
      <c r="U314" s="152">
        <f t="shared" ca="1" si="115"/>
        <v>1.3502853166699731</v>
      </c>
      <c r="V314" s="152">
        <f t="shared" ca="1" si="116"/>
        <v>1.3461497801954754</v>
      </c>
      <c r="W314" s="153">
        <f t="shared" ca="1" si="117"/>
        <v>0</v>
      </c>
      <c r="X314" s="153">
        <f t="shared" ca="1" si="118"/>
        <v>0</v>
      </c>
      <c r="Y314" s="153">
        <f t="shared" ca="1" si="119"/>
        <v>0</v>
      </c>
      <c r="Z314" s="153">
        <f t="shared" ca="1" si="120"/>
        <v>0</v>
      </c>
      <c r="AA314" s="152" t="str">
        <f t="shared" ca="1" si="121"/>
        <v/>
      </c>
      <c r="AB314" s="152" t="str">
        <f t="shared" ca="1" si="122"/>
        <v/>
      </c>
      <c r="AC314" s="154" t="str">
        <f t="shared" ca="1" si="123"/>
        <v/>
      </c>
      <c r="AD314" s="154" t="str">
        <f t="shared" ca="1" si="124"/>
        <v/>
      </c>
      <c r="AE314" s="3">
        <f t="shared" ca="1" si="125"/>
        <v>0</v>
      </c>
      <c r="AF314" s="3">
        <f t="shared" ca="1" si="126"/>
        <v>0</v>
      </c>
      <c r="AG314" s="3" t="str">
        <f t="shared" ca="1" si="133"/>
        <v>N</v>
      </c>
      <c r="AH314" s="4" t="str">
        <f t="shared" ca="1" si="127"/>
        <v/>
      </c>
      <c r="AI314" s="75">
        <f t="shared" ca="1" si="128"/>
        <v>0</v>
      </c>
      <c r="AJ314" s="75">
        <f t="shared" ca="1" si="129"/>
        <v>0</v>
      </c>
    </row>
    <row r="315" spans="1:36">
      <c r="A315" s="41">
        <f t="shared" si="130"/>
        <v>249</v>
      </c>
      <c r="B315" s="150">
        <f>IF(ISNUMBER(A315),INDEX('MetaTrader Import'!$H$13:$J$5893,TRUNC(((A315-$A$39+1)-1)/3)+1,MOD((A315-$A$39+1)-1,3)+1),"")</f>
        <v>0</v>
      </c>
      <c r="C315" s="43">
        <f t="shared" ca="1" si="107"/>
        <v>20.404794504393671</v>
      </c>
      <c r="D315" s="43">
        <f t="shared" ca="1" si="108"/>
        <v>1.3286953566128177</v>
      </c>
      <c r="E315" s="43">
        <f t="shared" ca="1" si="109"/>
        <v>21.73348986100649</v>
      </c>
      <c r="F315" s="43">
        <f t="shared" ca="1" si="110"/>
        <v>2.173348986100649</v>
      </c>
      <c r="G315" s="43">
        <f>IF(A315&lt;&gt;"",IF(A315&lt;Data!$G$11*0.25,$C$13/$G$32,IF(A315&gt;Data!$G$11*0.25,$C$13,$C$13*10)),"")</f>
        <v>1</v>
      </c>
      <c r="H315" s="43">
        <f>IF(A315&lt;&gt;"",IF(Data!$G$9="constant",$C$13,IF(Data!$G$9="squeeze",G315,F315)),"")</f>
        <v>1</v>
      </c>
      <c r="I315" s="38">
        <f ca="1">IF(ISNUMBER(A315),NORMINV(RAND(),0,IF(AND(Data!$G$9="squeeze",A315&lt;Data!$G$11*0.25),$H$32,1)*$C$30*$C$13)*($C$14*$C$12),"")</f>
        <v>-3.7333279905120955E-5</v>
      </c>
      <c r="J315" s="42">
        <f ca="1">IFERROR(IF(Data!$C$6="Real",B315,I315+J314+($C$14*$C$12)*(NORMINV(RAND(),$C$15,CHOOSE($G$13,$C$13,F315,G315)))),"")</f>
        <v>1.3501332108766353</v>
      </c>
      <c r="K315" s="88">
        <f>IF(ISNUMBER(A315), IF($G$16="fixed",$G$17,MIN(H315*Data!$C$7*$C$16*0.5,$C$17*Data!$C$7))*$C$12,"")</f>
        <v>8.0000000000000007E-5</v>
      </c>
      <c r="L315" s="42">
        <f t="shared" ca="1" si="134"/>
        <v>1.3501332108766353</v>
      </c>
      <c r="M315" s="44">
        <f t="shared" ca="1" si="135"/>
        <v>1.3501732108766353</v>
      </c>
      <c r="N315" s="44">
        <f t="shared" ca="1" si="136"/>
        <v>1.3500932108766353</v>
      </c>
      <c r="O315" s="108">
        <f t="shared" ca="1" si="111"/>
        <v>0.57362166909542234</v>
      </c>
      <c r="P315" s="102">
        <f t="shared" ca="1" si="112"/>
        <v>3.467131495072004</v>
      </c>
      <c r="Q315" s="102">
        <f t="shared" ca="1" si="113"/>
        <v>-4.3821271703107435E-2</v>
      </c>
      <c r="R315" s="120">
        <f t="shared" ca="1" si="131"/>
        <v>1</v>
      </c>
      <c r="S315" s="54">
        <f t="shared" ca="1" si="132"/>
        <v>0</v>
      </c>
      <c r="T315" s="5">
        <f t="shared" ca="1" si="114"/>
        <v>1.3475392670087669</v>
      </c>
      <c r="U315" s="152">
        <f t="shared" ca="1" si="115"/>
        <v>1.3502853166699731</v>
      </c>
      <c r="V315" s="152">
        <f t="shared" ca="1" si="116"/>
        <v>1.3461497801954754</v>
      </c>
      <c r="W315" s="153">
        <f t="shared" ca="1" si="117"/>
        <v>0</v>
      </c>
      <c r="X315" s="153">
        <f t="shared" ca="1" si="118"/>
        <v>0</v>
      </c>
      <c r="Y315" s="153">
        <f t="shared" ca="1" si="119"/>
        <v>0</v>
      </c>
      <c r="Z315" s="153">
        <f t="shared" ca="1" si="120"/>
        <v>0</v>
      </c>
      <c r="AA315" s="152" t="str">
        <f t="shared" ca="1" si="121"/>
        <v/>
      </c>
      <c r="AB315" s="152" t="str">
        <f t="shared" ca="1" si="122"/>
        <v/>
      </c>
      <c r="AC315" s="154" t="str">
        <f t="shared" ca="1" si="123"/>
        <v/>
      </c>
      <c r="AD315" s="154" t="str">
        <f t="shared" ca="1" si="124"/>
        <v/>
      </c>
      <c r="AE315" s="3">
        <f t="shared" ca="1" si="125"/>
        <v>0</v>
      </c>
      <c r="AF315" s="3">
        <f t="shared" ca="1" si="126"/>
        <v>0</v>
      </c>
      <c r="AG315" s="3" t="str">
        <f t="shared" ca="1" si="133"/>
        <v>N</v>
      </c>
      <c r="AH315" s="4" t="str">
        <f t="shared" ca="1" si="127"/>
        <v/>
      </c>
      <c r="AI315" s="75">
        <f t="shared" ca="1" si="128"/>
        <v>0</v>
      </c>
      <c r="AJ315" s="75">
        <f t="shared" ca="1" si="129"/>
        <v>0</v>
      </c>
    </row>
    <row r="316" spans="1:36">
      <c r="A316" s="41">
        <f t="shared" si="130"/>
        <v>250</v>
      </c>
      <c r="B316" s="150">
        <f>IF(ISNUMBER(A316),INDEX('MetaTrader Import'!$H$13:$J$5893,TRUNC(((A316-$A$39+1)-1)/3)+1,MOD((A316-$A$39+1)-1,3)+1),"")</f>
        <v>0</v>
      </c>
      <c r="C316" s="43">
        <f t="shared" ca="1" si="107"/>
        <v>21.73348986100649</v>
      </c>
      <c r="D316" s="43">
        <f t="shared" ca="1" si="108"/>
        <v>2.3363186276438044</v>
      </c>
      <c r="E316" s="43">
        <f t="shared" ca="1" si="109"/>
        <v>24.069808488650295</v>
      </c>
      <c r="F316" s="43">
        <f t="shared" ca="1" si="110"/>
        <v>2.4069808488650297</v>
      </c>
      <c r="G316" s="43">
        <f>IF(A316&lt;&gt;"",IF(A316&lt;Data!$G$11*0.25,$C$13/$G$32,IF(A316&gt;Data!$G$11*0.25,$C$13,$C$13*10)),"")</f>
        <v>20</v>
      </c>
      <c r="H316" s="43">
        <f>IF(A316&lt;&gt;"",IF(Data!$G$9="constant",$C$13,IF(Data!$G$9="squeeze",G316,F316)),"")</f>
        <v>20</v>
      </c>
      <c r="I316" s="38">
        <f ca="1">IF(ISNUMBER(A316),NORMINV(RAND(),0,IF(AND(Data!$G$9="squeeze",A316&lt;Data!$G$11*0.25),$H$32,1)*$C$30*$C$13)*($C$14*$C$12),"")</f>
        <v>-4.6764543494309292E-4</v>
      </c>
      <c r="J316" s="42">
        <f ca="1">IFERROR(IF(Data!$C$6="Real",B316,I316+J315+($C$14*$C$12)*(NORMINV(RAND(),$C$15,CHOOSE($G$13,$C$13,F316,G316)))),"")</f>
        <v>1.3444521267255649</v>
      </c>
      <c r="K316" s="88">
        <f>IF(ISNUMBER(A316), IF($G$16="fixed",$G$17,MIN(H316*Data!$C$7*$C$16*0.5,$C$17*Data!$C$7))*$C$12,"")</f>
        <v>8.0000000000000007E-5</v>
      </c>
      <c r="L316" s="42">
        <f t="shared" ca="1" si="134"/>
        <v>1.3444521267255649</v>
      </c>
      <c r="M316" s="44">
        <f t="shared" ca="1" si="135"/>
        <v>1.344492126725565</v>
      </c>
      <c r="N316" s="44">
        <f t="shared" ca="1" si="136"/>
        <v>1.3444121267255649</v>
      </c>
      <c r="O316" s="108">
        <f t="shared" ca="1" si="111"/>
        <v>-0.68614595056122019</v>
      </c>
      <c r="P316" s="102">
        <f t="shared" ca="1" si="112"/>
        <v>13.505896267383811</v>
      </c>
      <c r="Q316" s="102">
        <f t="shared" ca="1" si="113"/>
        <v>0.27788132872867605</v>
      </c>
      <c r="R316" s="120">
        <f t="shared" ca="1" si="131"/>
        <v>1</v>
      </c>
      <c r="S316" s="54">
        <f t="shared" ca="1" si="132"/>
        <v>0</v>
      </c>
      <c r="T316" s="5">
        <f t="shared" ca="1" si="114"/>
        <v>1.3475392670087669</v>
      </c>
      <c r="U316" s="152">
        <f t="shared" ca="1" si="115"/>
        <v>1.3502853166699731</v>
      </c>
      <c r="V316" s="152">
        <f t="shared" ca="1" si="116"/>
        <v>1.3444121267255649</v>
      </c>
      <c r="W316" s="153">
        <f t="shared" ca="1" si="117"/>
        <v>0</v>
      </c>
      <c r="X316" s="153">
        <f t="shared" ca="1" si="118"/>
        <v>1</v>
      </c>
      <c r="Y316" s="153">
        <f t="shared" ca="1" si="119"/>
        <v>0</v>
      </c>
      <c r="Z316" s="153">
        <f t="shared" ca="1" si="120"/>
        <v>4</v>
      </c>
      <c r="AA316" s="152" t="str">
        <f t="shared" ca="1" si="121"/>
        <v/>
      </c>
      <c r="AB316" s="152">
        <f t="shared" ca="1" si="122"/>
        <v>1.3444121267255649</v>
      </c>
      <c r="AC316" s="154" t="str">
        <f t="shared" ca="1" si="123"/>
        <v/>
      </c>
      <c r="AD316" s="154">
        <f t="shared" ca="1" si="124"/>
        <v>-3.2000000000032003</v>
      </c>
      <c r="AE316" s="3">
        <f t="shared" ca="1" si="125"/>
        <v>-0.80000000000080007</v>
      </c>
      <c r="AF316" s="3">
        <f t="shared" ca="1" si="126"/>
        <v>-3.2000000000032003</v>
      </c>
      <c r="AG316" s="3" t="str">
        <f t="shared" ca="1" si="133"/>
        <v>N</v>
      </c>
      <c r="AH316" s="4" t="str">
        <f t="shared" ca="1" si="127"/>
        <v/>
      </c>
      <c r="AI316" s="75">
        <f t="shared" ca="1" si="128"/>
        <v>-0.32000000000032003</v>
      </c>
      <c r="AJ316" s="75">
        <f t="shared" ca="1" si="129"/>
        <v>0</v>
      </c>
    </row>
    <row r="317" spans="1:36">
      <c r="A317" s="41">
        <f t="shared" si="130"/>
        <v>251</v>
      </c>
      <c r="B317" s="150">
        <f>IF(ISNUMBER(A317),INDEX('MetaTrader Import'!$H$13:$J$5893,TRUNC(((A317-$A$39+1)-1)/3)+1,MOD((A317-$A$39+1)-1,3)+1),"")</f>
        <v>0</v>
      </c>
      <c r="C317" s="43">
        <f t="shared" ca="1" si="107"/>
        <v>24.069808488650295</v>
      </c>
      <c r="D317" s="43">
        <f t="shared" ca="1" si="108"/>
        <v>-0.26992366461494094</v>
      </c>
      <c r="E317" s="43">
        <f t="shared" ca="1" si="109"/>
        <v>23.799884824035356</v>
      </c>
      <c r="F317" s="43">
        <f t="shared" ca="1" si="110"/>
        <v>2.3799884824035358</v>
      </c>
      <c r="G317" s="43">
        <f>IF(A317&lt;&gt;"",IF(A317&lt;Data!$G$11*0.25,$C$13/$G$32,IF(A317&gt;Data!$G$11*0.25,$C$13,$C$13*10)),"")</f>
        <v>2</v>
      </c>
      <c r="H317" s="43">
        <f>IF(A317&lt;&gt;"",IF(Data!$G$9="constant",$C$13,IF(Data!$G$9="squeeze",G317,F317)),"")</f>
        <v>2</v>
      </c>
      <c r="I317" s="38">
        <f ca="1">IF(ISNUMBER(A317),NORMINV(RAND(),0,IF(AND(Data!$G$9="squeeze",A317&lt;Data!$G$11*0.25),$H$32,1)*$C$30*$C$13)*($C$14*$C$12),"")</f>
        <v>-8.8579492065231829E-5</v>
      </c>
      <c r="J317" s="42">
        <f ca="1">IFERROR(IF(Data!$C$6="Real",B317,I317+J316+($C$14*$C$12)*(NORMINV(RAND(),$C$15,CHOOSE($G$13,$C$13,F317,G317)))),"")</f>
        <v>1.3442756577897392</v>
      </c>
      <c r="K317" s="88">
        <f>IF(ISNUMBER(A317), IF($G$16="fixed",$G$17,MIN(H317*Data!$C$7*$C$16*0.5,$C$17*Data!$C$7))*$C$12,"")</f>
        <v>8.0000000000000007E-5</v>
      </c>
      <c r="L317" s="42">
        <f t="shared" ca="1" si="134"/>
        <v>1.3442756577897392</v>
      </c>
      <c r="M317" s="44">
        <f t="shared" ca="1" si="135"/>
        <v>1.3443156577897393</v>
      </c>
      <c r="N317" s="44">
        <f t="shared" ca="1" si="136"/>
        <v>1.3442356577897392</v>
      </c>
      <c r="O317" s="108">
        <f t="shared" ca="1" si="111"/>
        <v>-1.8790582049831621</v>
      </c>
      <c r="P317" s="102">
        <f t="shared" ca="1" si="112"/>
        <v>18.481233163122365</v>
      </c>
      <c r="Q317" s="102">
        <f t="shared" ca="1" si="113"/>
        <v>0.67063198837235849</v>
      </c>
      <c r="R317" s="120">
        <f t="shared" ca="1" si="131"/>
        <v>1</v>
      </c>
      <c r="S317" s="54">
        <f t="shared" ca="1" si="132"/>
        <v>0</v>
      </c>
      <c r="T317" s="5">
        <f t="shared" ca="1" si="114"/>
        <v>1.3475392670087669</v>
      </c>
      <c r="U317" s="152">
        <f t="shared" ca="1" si="115"/>
        <v>1.3502853166699731</v>
      </c>
      <c r="V317" s="152">
        <f t="shared" ca="1" si="116"/>
        <v>1.3442356577897392</v>
      </c>
      <c r="W317" s="153">
        <f t="shared" ca="1" si="117"/>
        <v>0</v>
      </c>
      <c r="X317" s="153">
        <f t="shared" ca="1" si="118"/>
        <v>1</v>
      </c>
      <c r="Y317" s="153">
        <f t="shared" ca="1" si="119"/>
        <v>0</v>
      </c>
      <c r="Z317" s="153">
        <f t="shared" ca="1" si="120"/>
        <v>4</v>
      </c>
      <c r="AA317" s="152" t="str">
        <f t="shared" ca="1" si="121"/>
        <v/>
      </c>
      <c r="AB317" s="152">
        <f t="shared" ca="1" si="122"/>
        <v>1.3444121267255649</v>
      </c>
      <c r="AC317" s="154" t="str">
        <f t="shared" ca="1" si="123"/>
        <v/>
      </c>
      <c r="AD317" s="154">
        <f t="shared" ca="1" si="124"/>
        <v>3.858757433023996</v>
      </c>
      <c r="AE317" s="3">
        <f t="shared" ca="1" si="125"/>
        <v>0.964689358255999</v>
      </c>
      <c r="AF317" s="3">
        <f t="shared" ca="1" si="126"/>
        <v>3.858757433023996</v>
      </c>
      <c r="AG317" s="3" t="str">
        <f t="shared" ca="1" si="133"/>
        <v>N</v>
      </c>
      <c r="AH317" s="4" t="str">
        <f t="shared" ca="1" si="127"/>
        <v/>
      </c>
      <c r="AI317" s="75">
        <f t="shared" ca="1" si="128"/>
        <v>0.3858757433023996</v>
      </c>
      <c r="AJ317" s="75">
        <f t="shared" ca="1" si="129"/>
        <v>0</v>
      </c>
    </row>
    <row r="318" spans="1:36">
      <c r="A318" s="41">
        <f t="shared" si="130"/>
        <v>252</v>
      </c>
      <c r="B318" s="150">
        <f>IF(ISNUMBER(A318),INDEX('MetaTrader Import'!$H$13:$J$5893,TRUNC(((A318-$A$39+1)-1)/3)+1,MOD((A318-$A$39+1)-1,3)+1),"")</f>
        <v>0</v>
      </c>
      <c r="C318" s="43">
        <f t="shared" ca="1" si="107"/>
        <v>23.799884824035356</v>
      </c>
      <c r="D318" s="43">
        <f t="shared" ca="1" si="108"/>
        <v>0.23531217863049614</v>
      </c>
      <c r="E318" s="43">
        <f t="shared" ca="1" si="109"/>
        <v>24.035197002665853</v>
      </c>
      <c r="F318" s="43">
        <f t="shared" ca="1" si="110"/>
        <v>2.4035197002665853</v>
      </c>
      <c r="G318" s="43">
        <f>IF(A318&lt;&gt;"",IF(A318&lt;Data!$G$11*0.25,$C$13/$G$32,IF(A318&gt;Data!$G$11*0.25,$C$13,$C$13*10)),"")</f>
        <v>2</v>
      </c>
      <c r="H318" s="43">
        <f>IF(A318&lt;&gt;"",IF(Data!$G$9="constant",$C$13,IF(Data!$G$9="squeeze",G318,F318)),"")</f>
        <v>2</v>
      </c>
      <c r="I318" s="38">
        <f ca="1">IF(ISNUMBER(A318),NORMINV(RAND(),0,IF(AND(Data!$G$9="squeeze",A318&lt;Data!$G$11*0.25),$H$32,1)*$C$30*$C$13)*($C$14*$C$12),"")</f>
        <v>-2.0016832009944443E-4</v>
      </c>
      <c r="J318" s="42">
        <f ca="1">IFERROR(IF(Data!$C$6="Real",B318,I318+J317+($C$14*$C$12)*(NORMINV(RAND(),$C$15,CHOOSE($G$13,$C$13,F318,G318)))),"")</f>
        <v>1.3444603373105046</v>
      </c>
      <c r="K318" s="88">
        <f>IF(ISNUMBER(A318), IF($G$16="fixed",$G$17,MIN(H318*Data!$C$7*$C$16*0.5,$C$17*Data!$C$7))*$C$12,"")</f>
        <v>8.0000000000000007E-5</v>
      </c>
      <c r="L318" s="42">
        <f t="shared" ca="1" si="134"/>
        <v>1.3444603373105046</v>
      </c>
      <c r="M318" s="44">
        <f t="shared" ca="1" si="135"/>
        <v>1.3445003373105047</v>
      </c>
      <c r="N318" s="44">
        <f t="shared" ca="1" si="136"/>
        <v>1.3444203373105046</v>
      </c>
      <c r="O318" s="108">
        <f t="shared" ca="1" si="111"/>
        <v>-2.8279819165954376</v>
      </c>
      <c r="P318" s="102">
        <f t="shared" ca="1" si="112"/>
        <v>21.567902742278505</v>
      </c>
      <c r="Q318" s="102">
        <f t="shared" ca="1" si="113"/>
        <v>1.0686837658149908</v>
      </c>
      <c r="R318" s="120">
        <f t="shared" ca="1" si="131"/>
        <v>1</v>
      </c>
      <c r="S318" s="54">
        <f t="shared" ca="1" si="132"/>
        <v>0</v>
      </c>
      <c r="T318" s="5">
        <f t="shared" ca="1" si="114"/>
        <v>1.3475392670087669</v>
      </c>
      <c r="U318" s="152">
        <f t="shared" ca="1" si="115"/>
        <v>1.3502853166699731</v>
      </c>
      <c r="V318" s="152">
        <f t="shared" ca="1" si="116"/>
        <v>1.3442356577897392</v>
      </c>
      <c r="W318" s="153">
        <f t="shared" ca="1" si="117"/>
        <v>0</v>
      </c>
      <c r="X318" s="153">
        <f t="shared" ca="1" si="118"/>
        <v>1</v>
      </c>
      <c r="Y318" s="153">
        <f t="shared" ca="1" si="119"/>
        <v>0</v>
      </c>
      <c r="Z318" s="153">
        <f t="shared" ca="1" si="120"/>
        <v>4</v>
      </c>
      <c r="AA318" s="152" t="str">
        <f t="shared" ca="1" si="121"/>
        <v/>
      </c>
      <c r="AB318" s="152">
        <f t="shared" ca="1" si="122"/>
        <v>1.3444121267255649</v>
      </c>
      <c r="AC318" s="154" t="str">
        <f t="shared" ca="1" si="123"/>
        <v/>
      </c>
      <c r="AD318" s="154">
        <f t="shared" ca="1" si="124"/>
        <v>-3.5284233975918511</v>
      </c>
      <c r="AE318" s="3">
        <f t="shared" ca="1" si="125"/>
        <v>-0.88210584939796277</v>
      </c>
      <c r="AF318" s="3">
        <f t="shared" ca="1" si="126"/>
        <v>-3.5284233975918511</v>
      </c>
      <c r="AG318" s="3" t="str">
        <f t="shared" ca="1" si="133"/>
        <v>N</v>
      </c>
      <c r="AH318" s="4" t="str">
        <f t="shared" ca="1" si="127"/>
        <v/>
      </c>
      <c r="AI318" s="75">
        <f t="shared" ca="1" si="128"/>
        <v>-0.35284233975918511</v>
      </c>
      <c r="AJ318" s="75">
        <f t="shared" ca="1" si="129"/>
        <v>0</v>
      </c>
    </row>
    <row r="319" spans="1:36">
      <c r="A319" s="41">
        <f t="shared" si="130"/>
        <v>253</v>
      </c>
      <c r="B319" s="150">
        <f>IF(ISNUMBER(A319),INDEX('MetaTrader Import'!$H$13:$J$5893,TRUNC(((A319-$A$39+1)-1)/3)+1,MOD((A319-$A$39+1)-1,3)+1),"")</f>
        <v>0</v>
      </c>
      <c r="C319" s="43">
        <f t="shared" ca="1" si="107"/>
        <v>24.035197002665853</v>
      </c>
      <c r="D319" s="43">
        <f t="shared" ca="1" si="108"/>
        <v>-1.5508514675891305</v>
      </c>
      <c r="E319" s="43">
        <f t="shared" ca="1" si="109"/>
        <v>22.484345535076724</v>
      </c>
      <c r="F319" s="43">
        <f t="shared" ca="1" si="110"/>
        <v>2.2484345535076722</v>
      </c>
      <c r="G319" s="43">
        <f>IF(A319&lt;&gt;"",IF(A319&lt;Data!$G$11*0.25,$C$13/$G$32,IF(A319&gt;Data!$G$11*0.25,$C$13,$C$13*10)),"")</f>
        <v>2</v>
      </c>
      <c r="H319" s="43">
        <f>IF(A319&lt;&gt;"",IF(Data!$G$9="constant",$C$13,IF(Data!$G$9="squeeze",G319,F319)),"")</f>
        <v>2</v>
      </c>
      <c r="I319" s="38">
        <f ca="1">IF(ISNUMBER(A319),NORMINV(RAND(),0,IF(AND(Data!$G$9="squeeze",A319&lt;Data!$G$11*0.25),$H$32,1)*$C$30*$C$13)*($C$14*$C$12),"")</f>
        <v>-1.9149720354690719E-4</v>
      </c>
      <c r="J319" s="42">
        <f ca="1">IFERROR(IF(Data!$C$6="Real",B319,I319+J318+($C$14*$C$12)*(NORMINV(RAND(),$C$15,CHOOSE($G$13,$C$13,F319,G319)))),"")</f>
        <v>1.3444947310186357</v>
      </c>
      <c r="K319" s="88">
        <f>IF(ISNUMBER(A319), IF($G$16="fixed",$G$17,MIN(H319*Data!$C$7*$C$16*0.5,$C$17*Data!$C$7))*$C$12,"")</f>
        <v>8.0000000000000007E-5</v>
      </c>
      <c r="L319" s="42">
        <f t="shared" ca="1" si="134"/>
        <v>1.3444947310186357</v>
      </c>
      <c r="M319" s="44">
        <f t="shared" ca="1" si="135"/>
        <v>1.3445347310186357</v>
      </c>
      <c r="N319" s="44">
        <f t="shared" ca="1" si="136"/>
        <v>1.3444547310186357</v>
      </c>
      <c r="O319" s="108">
        <f t="shared" ca="1" si="111"/>
        <v>-3.6122453631499289</v>
      </c>
      <c r="P319" s="102">
        <f t="shared" ca="1" si="112"/>
        <v>23.775519784905232</v>
      </c>
      <c r="Q319" s="102">
        <f t="shared" ca="1" si="113"/>
        <v>1.4376885189417605</v>
      </c>
      <c r="R319" s="120">
        <f t="shared" ca="1" si="131"/>
        <v>1</v>
      </c>
      <c r="S319" s="54">
        <f t="shared" ca="1" si="132"/>
        <v>0</v>
      </c>
      <c r="T319" s="5">
        <f t="shared" ca="1" si="114"/>
        <v>1.3475392670087669</v>
      </c>
      <c r="U319" s="152">
        <f t="shared" ca="1" si="115"/>
        <v>1.3502853166699731</v>
      </c>
      <c r="V319" s="152">
        <f t="shared" ca="1" si="116"/>
        <v>1.3442356577897392</v>
      </c>
      <c r="W319" s="153">
        <f t="shared" ca="1" si="117"/>
        <v>0</v>
      </c>
      <c r="X319" s="153">
        <f t="shared" ca="1" si="118"/>
        <v>1</v>
      </c>
      <c r="Y319" s="153">
        <f t="shared" ca="1" si="119"/>
        <v>0</v>
      </c>
      <c r="Z319" s="153">
        <f t="shared" ca="1" si="120"/>
        <v>4</v>
      </c>
      <c r="AA319" s="152" t="str">
        <f t="shared" ca="1" si="121"/>
        <v/>
      </c>
      <c r="AB319" s="152">
        <f t="shared" ca="1" si="122"/>
        <v>1.3444121267255649</v>
      </c>
      <c r="AC319" s="154" t="str">
        <f t="shared" ca="1" si="123"/>
        <v/>
      </c>
      <c r="AD319" s="154">
        <f t="shared" ca="1" si="124"/>
        <v>-4.9041717228348602</v>
      </c>
      <c r="AE319" s="3">
        <f t="shared" ca="1" si="125"/>
        <v>-1.2260429307087151</v>
      </c>
      <c r="AF319" s="3">
        <f t="shared" ca="1" si="126"/>
        <v>-4.9041717228348602</v>
      </c>
      <c r="AG319" s="3" t="str">
        <f t="shared" ca="1" si="133"/>
        <v>N</v>
      </c>
      <c r="AH319" s="4" t="str">
        <f t="shared" ca="1" si="127"/>
        <v/>
      </c>
      <c r="AI319" s="75">
        <f t="shared" ca="1" si="128"/>
        <v>-0.49041717228348602</v>
      </c>
      <c r="AJ319" s="75">
        <f t="shared" ca="1" si="129"/>
        <v>0</v>
      </c>
    </row>
    <row r="320" spans="1:36">
      <c r="A320" s="41">
        <f t="shared" si="130"/>
        <v>254</v>
      </c>
      <c r="B320" s="150">
        <f>IF(ISNUMBER(A320),INDEX('MetaTrader Import'!$H$13:$J$5893,TRUNC(((A320-$A$39+1)-1)/3)+1,MOD((A320-$A$39+1)-1,3)+1),"")</f>
        <v>0</v>
      </c>
      <c r="C320" s="43">
        <f t="shared" ca="1" si="107"/>
        <v>22.484345535076724</v>
      </c>
      <c r="D320" s="43">
        <f t="shared" ca="1" si="108"/>
        <v>1.9748722049632819</v>
      </c>
      <c r="E320" s="43">
        <f t="shared" ca="1" si="109"/>
        <v>24.459217740040007</v>
      </c>
      <c r="F320" s="43">
        <f t="shared" ca="1" si="110"/>
        <v>2.4459217740040007</v>
      </c>
      <c r="G320" s="43">
        <f>IF(A320&lt;&gt;"",IF(A320&lt;Data!$G$11*0.25,$C$13/$G$32,IF(A320&gt;Data!$G$11*0.25,$C$13,$C$13*10)),"")</f>
        <v>2</v>
      </c>
      <c r="H320" s="43">
        <f>IF(A320&lt;&gt;"",IF(Data!$G$9="constant",$C$13,IF(Data!$G$9="squeeze",G320,F320)),"")</f>
        <v>2</v>
      </c>
      <c r="I320" s="38">
        <f ca="1">IF(ISNUMBER(A320),NORMINV(RAND(),0,IF(AND(Data!$G$9="squeeze",A320&lt;Data!$G$11*0.25),$H$32,1)*$C$30*$C$13)*($C$14*$C$12),"")</f>
        <v>7.1417809997227036E-4</v>
      </c>
      <c r="J320" s="42">
        <f ca="1">IFERROR(IF(Data!$C$6="Real",B320,I320+J319+($C$14*$C$12)*(NORMINV(RAND(),$C$15,CHOOSE($G$13,$C$13,F320,G320)))),"")</f>
        <v>1.3447001408174086</v>
      </c>
      <c r="K320" s="88">
        <f>IF(ISNUMBER(A320), IF($G$16="fixed",$G$17,MIN(H320*Data!$C$7*$C$16*0.5,$C$17*Data!$C$7))*$C$12,"")</f>
        <v>8.0000000000000007E-5</v>
      </c>
      <c r="L320" s="42">
        <f t="shared" ca="1" si="134"/>
        <v>1.3447001408174086</v>
      </c>
      <c r="M320" s="44">
        <f t="shared" ca="1" si="135"/>
        <v>1.3447401408174087</v>
      </c>
      <c r="N320" s="44">
        <f t="shared" ca="1" si="136"/>
        <v>1.3446601408174086</v>
      </c>
      <c r="O320" s="108">
        <f t="shared" ca="1" si="111"/>
        <v>-4.2628242997365833</v>
      </c>
      <c r="P320" s="102">
        <f t="shared" ca="1" si="112"/>
        <v>25.285749080158098</v>
      </c>
      <c r="Q320" s="102">
        <f t="shared" ca="1" si="113"/>
        <v>1.7696418333458805</v>
      </c>
      <c r="R320" s="120">
        <f t="shared" ca="1" si="131"/>
        <v>1</v>
      </c>
      <c r="S320" s="54">
        <f t="shared" ca="1" si="132"/>
        <v>0</v>
      </c>
      <c r="T320" s="5">
        <f t="shared" ca="1" si="114"/>
        <v>1.3475392670087669</v>
      </c>
      <c r="U320" s="152">
        <f t="shared" ca="1" si="115"/>
        <v>1.3502853166699731</v>
      </c>
      <c r="V320" s="152">
        <f t="shared" ca="1" si="116"/>
        <v>1.3442356577897392</v>
      </c>
      <c r="W320" s="153">
        <f t="shared" ca="1" si="117"/>
        <v>0</v>
      </c>
      <c r="X320" s="153">
        <f t="shared" ca="1" si="118"/>
        <v>1</v>
      </c>
      <c r="Y320" s="153">
        <f t="shared" ca="1" si="119"/>
        <v>0</v>
      </c>
      <c r="Z320" s="153">
        <f t="shared" ca="1" si="120"/>
        <v>4</v>
      </c>
      <c r="AA320" s="152" t="str">
        <f t="shared" ca="1" si="121"/>
        <v/>
      </c>
      <c r="AB320" s="152">
        <f t="shared" ca="1" si="122"/>
        <v>1.3444121267255649</v>
      </c>
      <c r="AC320" s="154" t="str">
        <f t="shared" ca="1" si="123"/>
        <v/>
      </c>
      <c r="AD320" s="154">
        <f t="shared" ca="1" si="124"/>
        <v>-13.120563673751917</v>
      </c>
      <c r="AE320" s="3">
        <f t="shared" ca="1" si="125"/>
        <v>-3.2801409184379793</v>
      </c>
      <c r="AF320" s="3">
        <f t="shared" ca="1" si="126"/>
        <v>-13.120563673751917</v>
      </c>
      <c r="AG320" s="3" t="str">
        <f t="shared" ca="1" si="133"/>
        <v>N</v>
      </c>
      <c r="AH320" s="4" t="str">
        <f t="shared" ca="1" si="127"/>
        <v/>
      </c>
      <c r="AI320" s="75">
        <f t="shared" ca="1" si="128"/>
        <v>-1.3120563673751917</v>
      </c>
      <c r="AJ320" s="75">
        <f t="shared" ca="1" si="129"/>
        <v>0</v>
      </c>
    </row>
    <row r="321" spans="1:36">
      <c r="A321" s="41">
        <f t="shared" si="130"/>
        <v>255</v>
      </c>
      <c r="B321" s="150">
        <f>IF(ISNUMBER(A321),INDEX('MetaTrader Import'!$H$13:$J$5893,TRUNC(((A321-$A$39+1)-1)/3)+1,MOD((A321-$A$39+1)-1,3)+1),"")</f>
        <v>0</v>
      </c>
      <c r="C321" s="43">
        <f t="shared" ca="1" si="107"/>
        <v>24.459217740040007</v>
      </c>
      <c r="D321" s="43">
        <f t="shared" ca="1" si="108"/>
        <v>1.5959218497777883</v>
      </c>
      <c r="E321" s="43">
        <f t="shared" ca="1" si="109"/>
        <v>26.055139589817795</v>
      </c>
      <c r="F321" s="43">
        <f t="shared" ca="1" si="110"/>
        <v>2.6055139589817795</v>
      </c>
      <c r="G321" s="43">
        <f>IF(A321&lt;&gt;"",IF(A321&lt;Data!$G$11*0.25,$C$13/$G$32,IF(A321&gt;Data!$G$11*0.25,$C$13,$C$13*10)),"")</f>
        <v>2</v>
      </c>
      <c r="H321" s="43">
        <f>IF(A321&lt;&gt;"",IF(Data!$G$9="constant",$C$13,IF(Data!$G$9="squeeze",G321,F321)),"")</f>
        <v>2</v>
      </c>
      <c r="I321" s="38">
        <f ca="1">IF(ISNUMBER(A321),NORMINV(RAND(),0,IF(AND(Data!$G$9="squeeze",A321&lt;Data!$G$11*0.25),$H$32,1)*$C$30*$C$13)*($C$14*$C$12),"")</f>
        <v>1.6990568281707052E-4</v>
      </c>
      <c r="J321" s="42">
        <f ca="1">IFERROR(IF(Data!$C$6="Real",B321,I321+J320+($C$14*$C$12)*(NORMINV(RAND(),$C$15,CHOOSE($G$13,$C$13,F321,G321)))),"")</f>
        <v>1.3452773340838824</v>
      </c>
      <c r="K321" s="88">
        <f>IF(ISNUMBER(A321), IF($G$16="fixed",$G$17,MIN(H321*Data!$C$7*$C$16*0.5,$C$17*Data!$C$7))*$C$12,"")</f>
        <v>8.0000000000000007E-5</v>
      </c>
      <c r="L321" s="42">
        <f t="shared" ca="1" si="134"/>
        <v>1.3452773340838824</v>
      </c>
      <c r="M321" s="44">
        <f t="shared" ca="1" si="135"/>
        <v>1.3453173340838824</v>
      </c>
      <c r="N321" s="44">
        <f t="shared" ca="1" si="136"/>
        <v>1.3452373340838824</v>
      </c>
      <c r="O321" s="108">
        <f t="shared" ca="1" si="111"/>
        <v>-4.4843931651970061</v>
      </c>
      <c r="P321" s="102">
        <f t="shared" ca="1" si="112"/>
        <v>25.766771200825154</v>
      </c>
      <c r="Q321" s="102">
        <f t="shared" ca="1" si="113"/>
        <v>2.0312073505171102</v>
      </c>
      <c r="R321" s="120">
        <f t="shared" ca="1" si="131"/>
        <v>1</v>
      </c>
      <c r="S321" s="54">
        <f t="shared" ca="1" si="132"/>
        <v>0</v>
      </c>
      <c r="T321" s="5">
        <f t="shared" ca="1" si="114"/>
        <v>1.3475392670087669</v>
      </c>
      <c r="U321" s="152">
        <f t="shared" ca="1" si="115"/>
        <v>1.3502853166699731</v>
      </c>
      <c r="V321" s="152">
        <f t="shared" ca="1" si="116"/>
        <v>1.3442356577897392</v>
      </c>
      <c r="W321" s="153">
        <f t="shared" ca="1" si="117"/>
        <v>0</v>
      </c>
      <c r="X321" s="153">
        <f t="shared" ca="1" si="118"/>
        <v>1</v>
      </c>
      <c r="Y321" s="153">
        <f t="shared" ca="1" si="119"/>
        <v>0</v>
      </c>
      <c r="Z321" s="153">
        <f t="shared" ca="1" si="120"/>
        <v>4</v>
      </c>
      <c r="AA321" s="152" t="str">
        <f t="shared" ca="1" si="121"/>
        <v/>
      </c>
      <c r="AB321" s="152">
        <f t="shared" ca="1" si="122"/>
        <v>1.3444121267255649</v>
      </c>
      <c r="AC321" s="154" t="str">
        <f t="shared" ca="1" si="123"/>
        <v/>
      </c>
      <c r="AD321" s="154">
        <f t="shared" ca="1" si="124"/>
        <v>-36.208294332702451</v>
      </c>
      <c r="AE321" s="3">
        <f t="shared" ca="1" si="125"/>
        <v>-9.0520735831756127</v>
      </c>
      <c r="AF321" s="3">
        <f t="shared" ca="1" si="126"/>
        <v>-36.208294332702451</v>
      </c>
      <c r="AG321" s="3" t="str">
        <f t="shared" ca="1" si="133"/>
        <v>N</v>
      </c>
      <c r="AH321" s="4" t="str">
        <f t="shared" ca="1" si="127"/>
        <v/>
      </c>
      <c r="AI321" s="75">
        <f t="shared" ca="1" si="128"/>
        <v>-3.6208294332702451</v>
      </c>
      <c r="AJ321" s="75">
        <f t="shared" ca="1" si="129"/>
        <v>0</v>
      </c>
    </row>
    <row r="322" spans="1:36">
      <c r="A322" s="41">
        <f t="shared" si="130"/>
        <v>256</v>
      </c>
      <c r="B322" s="150">
        <f>IF(ISNUMBER(A322),INDEX('MetaTrader Import'!$H$13:$J$5893,TRUNC(((A322-$A$39+1)-1)/3)+1,MOD((A322-$A$39+1)-1,3)+1),"")</f>
        <v>0</v>
      </c>
      <c r="C322" s="43">
        <f t="shared" ca="1" si="107"/>
        <v>26.055139589817795</v>
      </c>
      <c r="D322" s="43">
        <f t="shared" ca="1" si="108"/>
        <v>-0.25068816209770495</v>
      </c>
      <c r="E322" s="43">
        <f t="shared" ca="1" si="109"/>
        <v>25.804451427720089</v>
      </c>
      <c r="F322" s="43">
        <f t="shared" ca="1" si="110"/>
        <v>2.580445142772009</v>
      </c>
      <c r="G322" s="43">
        <f>IF(A322&lt;&gt;"",IF(A322&lt;Data!$G$11*0.25,$C$13/$G$32,IF(A322&gt;Data!$G$11*0.25,$C$13,$C$13*10)),"")</f>
        <v>2</v>
      </c>
      <c r="H322" s="43">
        <f>IF(A322&lt;&gt;"",IF(Data!$G$9="constant",$C$13,IF(Data!$G$9="squeeze",G322,F322)),"")</f>
        <v>2</v>
      </c>
      <c r="I322" s="38">
        <f ca="1">IF(ISNUMBER(A322),NORMINV(RAND(),0,IF(AND(Data!$G$9="squeeze",A322&lt;Data!$G$11*0.25),$H$32,1)*$C$30*$C$13)*($C$14*$C$12),"")</f>
        <v>2.829039516627873E-4</v>
      </c>
      <c r="J322" s="42">
        <f ca="1">IFERROR(IF(Data!$C$6="Real",B322,I322+J321+($C$14*$C$12)*(NORMINV(RAND(),$C$15,CHOOSE($G$13,$C$13,F322,G322)))),"")</f>
        <v>1.3450537947807484</v>
      </c>
      <c r="K322" s="88">
        <f>IF(ISNUMBER(A322), IF($G$16="fixed",$G$17,MIN(H322*Data!$C$7*$C$16*0.5,$C$17*Data!$C$7))*$C$12,"")</f>
        <v>8.0000000000000007E-5</v>
      </c>
      <c r="L322" s="42">
        <f t="shared" ca="1" si="134"/>
        <v>1.3450537947807484</v>
      </c>
      <c r="M322" s="44">
        <f t="shared" ca="1" si="135"/>
        <v>1.3450937947807484</v>
      </c>
      <c r="N322" s="44">
        <f t="shared" ca="1" si="136"/>
        <v>1.3450137947807483</v>
      </c>
      <c r="O322" s="108">
        <f t="shared" ca="1" si="111"/>
        <v>-4.7030262199314929</v>
      </c>
      <c r="P322" s="102">
        <f t="shared" ca="1" si="112"/>
        <v>26.222758487350681</v>
      </c>
      <c r="Q322" s="102">
        <f t="shared" ca="1" si="113"/>
        <v>2.2219022167084841</v>
      </c>
      <c r="R322" s="120">
        <f t="shared" ca="1" si="131"/>
        <v>1</v>
      </c>
      <c r="S322" s="54">
        <f t="shared" ca="1" si="132"/>
        <v>0</v>
      </c>
      <c r="T322" s="5">
        <f t="shared" ca="1" si="114"/>
        <v>1.3475392670087669</v>
      </c>
      <c r="U322" s="152">
        <f t="shared" ca="1" si="115"/>
        <v>1.3502853166699731</v>
      </c>
      <c r="V322" s="152">
        <f t="shared" ca="1" si="116"/>
        <v>1.3442356577897392</v>
      </c>
      <c r="W322" s="153">
        <f t="shared" ca="1" si="117"/>
        <v>0</v>
      </c>
      <c r="X322" s="153">
        <f t="shared" ca="1" si="118"/>
        <v>1</v>
      </c>
      <c r="Y322" s="153">
        <f t="shared" ca="1" si="119"/>
        <v>0</v>
      </c>
      <c r="Z322" s="153">
        <f t="shared" ca="1" si="120"/>
        <v>4</v>
      </c>
      <c r="AA322" s="152" t="str">
        <f t="shared" ca="1" si="121"/>
        <v/>
      </c>
      <c r="AB322" s="152">
        <f t="shared" ca="1" si="122"/>
        <v>1.3444121267255649</v>
      </c>
      <c r="AC322" s="154" t="str">
        <f t="shared" ca="1" si="123"/>
        <v/>
      </c>
      <c r="AD322" s="154">
        <f t="shared" ca="1" si="124"/>
        <v>-27.266722207341942</v>
      </c>
      <c r="AE322" s="3">
        <f t="shared" ca="1" si="125"/>
        <v>-6.8166805518354856</v>
      </c>
      <c r="AF322" s="3">
        <f t="shared" ca="1" si="126"/>
        <v>-27.266722207341942</v>
      </c>
      <c r="AG322" s="3" t="str">
        <f t="shared" ca="1" si="133"/>
        <v>N</v>
      </c>
      <c r="AH322" s="4" t="str">
        <f t="shared" ca="1" si="127"/>
        <v/>
      </c>
      <c r="AI322" s="75">
        <f t="shared" ca="1" si="128"/>
        <v>-2.7266722207341947</v>
      </c>
      <c r="AJ322" s="75">
        <f t="shared" ca="1" si="129"/>
        <v>0</v>
      </c>
    </row>
    <row r="323" spans="1:36">
      <c r="A323" s="41">
        <f t="shared" si="130"/>
        <v>257</v>
      </c>
      <c r="B323" s="150">
        <f>IF(ISNUMBER(A323),INDEX('MetaTrader Import'!$H$13:$J$5893,TRUNC(((A323-$A$39+1)-1)/3)+1,MOD((A323-$A$39+1)-1,3)+1),"")</f>
        <v>0</v>
      </c>
      <c r="C323" s="43">
        <f t="shared" ref="C323:C386" ca="1" si="137">IF(A323&lt;&gt;"",E322,"")</f>
        <v>25.804451427720089</v>
      </c>
      <c r="D323" s="43">
        <f t="shared" ref="D323:D386" ca="1" si="138">IF(A323&lt;&gt;"",NORMINV(RAND(),($C$23-C323)*$C$28,$C$27)+NORMINV(RAND(),IF(RAND()&gt;$C$26,$C$25,0),$C$27),"")</f>
        <v>0.29537611506248895</v>
      </c>
      <c r="E323" s="43">
        <f t="shared" ref="E323:E386" ca="1" si="139">IF(A323&lt;&gt;"",C323+D323,"")</f>
        <v>26.099827542782577</v>
      </c>
      <c r="F323" s="43">
        <f t="shared" ref="F323:F386" ca="1" si="140">IF(A323&lt;&gt;"",$C$13*ABS(E323)/$C$23,"")</f>
        <v>2.6099827542782577</v>
      </c>
      <c r="G323" s="43">
        <f>IF(A323&lt;&gt;"",IF(A323&lt;Data!$G$11*0.25,$C$13/$G$32,IF(A323&gt;Data!$G$11*0.25,$C$13,$C$13*10)),"")</f>
        <v>2</v>
      </c>
      <c r="H323" s="43">
        <f>IF(A323&lt;&gt;"",IF(Data!$G$9="constant",$C$13,IF(Data!$G$9="squeeze",G323,F323)),"")</f>
        <v>2</v>
      </c>
      <c r="I323" s="38">
        <f ca="1">IF(ISNUMBER(A323),NORMINV(RAND(),0,IF(AND(Data!$G$9="squeeze",A323&lt;Data!$G$11*0.25),$H$32,1)*$C$30*$C$13)*($C$14*$C$12),"")</f>
        <v>-3.0400662774709172E-4</v>
      </c>
      <c r="J323" s="42">
        <f ca="1">IFERROR(IF(Data!$C$6="Real",B323,I323+J322+($C$14*$C$12)*(NORMINV(RAND(),$C$15,CHOOSE($G$13,$C$13,F323,G323)))),"")</f>
        <v>1.3446102810291687</v>
      </c>
      <c r="K323" s="88">
        <f>IF(ISNUMBER(A323), IF($G$16="fixed",$G$17,MIN(H323*Data!$C$7*$C$16*0.5,$C$17*Data!$C$7))*$C$12,"")</f>
        <v>8.0000000000000007E-5</v>
      </c>
      <c r="L323" s="42">
        <f t="shared" ca="1" si="134"/>
        <v>1.3446102810291687</v>
      </c>
      <c r="M323" s="44">
        <f t="shared" ca="1" si="135"/>
        <v>1.3446502810291687</v>
      </c>
      <c r="N323" s="44">
        <f t="shared" ca="1" si="136"/>
        <v>1.3445702810291686</v>
      </c>
      <c r="O323" s="108">
        <f t="shared" ref="O323:O386" ca="1" si="141">IF(ISNUMBER(A323),$G$12*SLOPE(L309:L323,A309:A323),"")</f>
        <v>-4.8442750923221114</v>
      </c>
      <c r="P323" s="102">
        <f t="shared" ref="P323:P386" ca="1" si="142">IF(ISNUMBER(A323),STDEV(L309:L323)*$G$12,"")</f>
        <v>26.555353383874053</v>
      </c>
      <c r="Q323" s="102">
        <f t="shared" ref="Q323:Q386" ca="1" si="143">IF(ISNUMBER(A323),SLOPE(P309:P323,A309:A323),"")</f>
        <v>2.3274636020187622</v>
      </c>
      <c r="R323" s="120">
        <f t="shared" ca="1" si="131"/>
        <v>1</v>
      </c>
      <c r="S323" s="54">
        <f t="shared" ca="1" si="132"/>
        <v>0</v>
      </c>
      <c r="T323" s="5">
        <f t="shared" ref="T323:T386" ca="1" si="144">IF(ISNUMBER(A323),IF(S323=1,L323,IF(AG322="Y","",IF(ISNUMBER(T322),T322,""))),"")</f>
        <v>1.3475392670087669</v>
      </c>
      <c r="U323" s="152">
        <f t="shared" ref="U323:U386" ca="1" si="145">IF(NOT(ISNUMBER(T323)),"",IF(S323=1,T323,IF(M323&gt;U322,M323,IF(ISNUMBER(U322),U322,""))))</f>
        <v>1.3502853166699731</v>
      </c>
      <c r="V323" s="152">
        <f t="shared" ref="V323:V386" ca="1" si="146">IF(NOT(ISNUMBER(T323)),"",IF(S323=1,T323,IF(N323&lt;V322,N323,IF(ISNUMBER(V322),V322,""))))</f>
        <v>1.3442356577897392</v>
      </c>
      <c r="W323" s="153">
        <f t="shared" ref="W323:W386" ca="1" si="147">IF(NOT(ISNUMBER(T323)),"",MIN($F$24,IF(TRUNC((U323-T323)/$E$24*$G$12)+0&gt;IF(ISNUMBER(W322),W322,0),TRUNC((U323-T323)/$E$24*$G$12)+0,IF(ISNUMBER(W322),W322,0))))</f>
        <v>0</v>
      </c>
      <c r="X323" s="153">
        <f t="shared" ref="X323:X386" ca="1" si="148">IF(NOT(ISNUMBER(T323)),"",MIN($F$24,IF(-TRUNC((V323-T323)/$E$24*$G$12)+0&gt;IF(ISNUMBER(X322),X322,0),-TRUNC((V323-T323)/$E$24*$G$12)+0,IF(ISNUMBER(X322),X322,0))))</f>
        <v>1</v>
      </c>
      <c r="Y323" s="153">
        <f t="shared" ref="Y323:Y386" ca="1" si="149">IF(ISNUMBER(W323),(IF(W323=0,0,1))*IF(ABS($I$24)=2,POWER(2,W323-1),W323)*SIGN($I$24)*$K$24,"")</f>
        <v>0</v>
      </c>
      <c r="Z323" s="153">
        <f t="shared" ref="Z323:Z386" ca="1" si="150">IF(ISNUMBER(X323),(IF(X323=0,0,1))*IF(ABS($I$24)=2,POWER(2,X323-1),X323)*SIGN($I$24)*$K$24,"")</f>
        <v>4</v>
      </c>
      <c r="AA323" s="152" t="str">
        <f t="shared" ref="AA323:AA386" ca="1" si="151">IF(OR(NOT(ISNUMBER(T323)),W323&lt;1),"",IF(OR(NOT(ISNUMBER(W322)),W322=0),IF(SIGN(Y323)=1,M323,N323),(Y322*AA322+(Y323-Y322)*IF(SIGN(Y323)=1,M323,N323))/Y323))</f>
        <v/>
      </c>
      <c r="AB323" s="152">
        <f t="shared" ref="AB323:AB386" ca="1" si="152">IF(OR(NOT(ISNUMBER(T323)),X323&lt;1),"",IF(OR(NOT(ISNUMBER(X322)),X322=0),IF(SIGN(Z323)=1,N323,M323),(Z322*AB322+(Z323-Z322)*IF(SIGN(Z323)=1,N323,M323))/Z323))</f>
        <v>1.3444121267255649</v>
      </c>
      <c r="AC323" s="154" t="str">
        <f t="shared" ref="AC323:AC386" ca="1" si="153">IFERROR(-SIGN(Y323)*(AA323-IF(SIGN(Y323)=1,N323,M323))*$G$12*ABS(Y323),"")</f>
        <v/>
      </c>
      <c r="AD323" s="154">
        <f t="shared" ref="AD323:AD386" ca="1" si="154">IFERROR(SIGN(Z323)*(AB323-IF(SIGN(Z323)=1,M323,N323))*$G$12*ABS(Z323),"")</f>
        <v>-9.526172144154188</v>
      </c>
      <c r="AE323" s="3">
        <f t="shared" ref="AE323:AE386" ca="1" si="155">IF(ISNUMBER(A323),IFERROR((IF(ISNUMBER(AC323),AC323,0)+IF(ISNUMBER(AD323),AD323,0))/(ABS(Y323)+ABS(Z323)),0),"")</f>
        <v>-2.381543036038547</v>
      </c>
      <c r="AF323" s="3">
        <f t="shared" ref="AF323:AF386" ca="1" si="156">IF(ISNUMBER(A323),IF(ISNUMBER(AC323),AC323,0)+IF(ISNUMBER(AD323),AD323,0),"")</f>
        <v>-9.526172144154188</v>
      </c>
      <c r="AG323" s="3" t="str">
        <f t="shared" ca="1" si="133"/>
        <v>N</v>
      </c>
      <c r="AH323" s="4" t="str">
        <f t="shared" ref="AH323:AH386" ca="1" si="157">IF(AG323="y",AF323*10*$C$11,"")</f>
        <v/>
      </c>
      <c r="AI323" s="75">
        <f t="shared" ref="AI323:AI386" ca="1" si="158">IF(ISNUMBER(A323),IF(ISNUMBER(AH323),AJ323,AF323*10*$C$11+AJ323),"")</f>
        <v>-0.9526172144154188</v>
      </c>
      <c r="AJ323" s="75">
        <f t="shared" ref="AJ323:AJ386" ca="1" si="159">IF(ISNUMBER(A323),AJ322+IF(ISNUMBER(AH323),AH323,0),"")</f>
        <v>0</v>
      </c>
    </row>
    <row r="324" spans="1:36">
      <c r="A324" s="41">
        <f t="shared" ref="A324:A387" si="160">IFERROR(IF(A323+1&gt;$C$19,"",A323+1),"")</f>
        <v>258</v>
      </c>
      <c r="B324" s="150">
        <f>IF(ISNUMBER(A324),INDEX('MetaTrader Import'!$H$13:$J$5893,TRUNC(((A324-$A$39+1)-1)/3)+1,MOD((A324-$A$39+1)-1,3)+1),"")</f>
        <v>0</v>
      </c>
      <c r="C324" s="43">
        <f t="shared" ca="1" si="137"/>
        <v>26.099827542782577</v>
      </c>
      <c r="D324" s="43">
        <f t="shared" ca="1" si="138"/>
        <v>-2.1919998056351471</v>
      </c>
      <c r="E324" s="43">
        <f t="shared" ca="1" si="139"/>
        <v>23.907827737147429</v>
      </c>
      <c r="F324" s="43">
        <f t="shared" ca="1" si="140"/>
        <v>2.3907827737147427</v>
      </c>
      <c r="G324" s="43">
        <f>IF(A324&lt;&gt;"",IF(A324&lt;Data!$G$11*0.25,$C$13/$G$32,IF(A324&gt;Data!$G$11*0.25,$C$13,$C$13*10)),"")</f>
        <v>2</v>
      </c>
      <c r="H324" s="43">
        <f>IF(A324&lt;&gt;"",IF(Data!$G$9="constant",$C$13,IF(Data!$G$9="squeeze",G324,F324)),"")</f>
        <v>2</v>
      </c>
      <c r="I324" s="38">
        <f ca="1">IF(ISNUMBER(A324),NORMINV(RAND(),0,IF(AND(Data!$G$9="squeeze",A324&lt;Data!$G$11*0.25),$H$32,1)*$C$30*$C$13)*($C$14*$C$12),"")</f>
        <v>-3.4420889195324611E-4</v>
      </c>
      <c r="J324" s="42">
        <f ca="1">IFERROR(IF(Data!$C$6="Real",B324,I324+J323+($C$14*$C$12)*(NORMINV(RAND(),$C$15,CHOOSE($G$13,$C$13,F324,G324)))),"")</f>
        <v>1.3442592851926234</v>
      </c>
      <c r="K324" s="88">
        <f>IF(ISNUMBER(A324), IF($G$16="fixed",$G$17,MIN(H324*Data!$C$7*$C$16*0.5,$C$17*Data!$C$7))*$C$12,"")</f>
        <v>8.0000000000000007E-5</v>
      </c>
      <c r="L324" s="42">
        <f t="shared" ca="1" si="134"/>
        <v>1.3442592851926234</v>
      </c>
      <c r="M324" s="44">
        <f t="shared" ca="1" si="135"/>
        <v>1.3442992851926234</v>
      </c>
      <c r="N324" s="44">
        <f t="shared" ca="1" si="136"/>
        <v>1.3442192851926233</v>
      </c>
      <c r="O324" s="108">
        <f t="shared" ca="1" si="141"/>
        <v>-4.8381185192384564</v>
      </c>
      <c r="P324" s="102">
        <f t="shared" ca="1" si="142"/>
        <v>26.539114057802596</v>
      </c>
      <c r="Q324" s="102">
        <f t="shared" ca="1" si="143"/>
        <v>2.3373397598670755</v>
      </c>
      <c r="R324" s="120">
        <f t="shared" ref="R324:R387" ca="1" si="161">IF(ISNUMBER(A324),R323+S323,"")</f>
        <v>1</v>
      </c>
      <c r="S324" s="54">
        <f t="shared" ref="S324:S387" ca="1" si="162">IF(ISNUMBER(A324),IF(AND(R324&lt;$M$24,Q324&lt;$F$28,ABS(O324)&lt;$F$27,P324&lt;$F$26,NOT(ISNUMBER(T323))),1,0),"")</f>
        <v>0</v>
      </c>
      <c r="T324" s="5">
        <f t="shared" ca="1" si="144"/>
        <v>1.3475392670087669</v>
      </c>
      <c r="U324" s="152">
        <f t="shared" ca="1" si="145"/>
        <v>1.3502853166699731</v>
      </c>
      <c r="V324" s="152">
        <f t="shared" ca="1" si="146"/>
        <v>1.3442192851926233</v>
      </c>
      <c r="W324" s="153">
        <f t="shared" ca="1" si="147"/>
        <v>0</v>
      </c>
      <c r="X324" s="153">
        <f t="shared" ca="1" si="148"/>
        <v>1</v>
      </c>
      <c r="Y324" s="153">
        <f t="shared" ca="1" si="149"/>
        <v>0</v>
      </c>
      <c r="Z324" s="153">
        <f t="shared" ca="1" si="150"/>
        <v>4</v>
      </c>
      <c r="AA324" s="152" t="str">
        <f t="shared" ca="1" si="151"/>
        <v/>
      </c>
      <c r="AB324" s="152">
        <f t="shared" ca="1" si="152"/>
        <v>1.3444121267255649</v>
      </c>
      <c r="AC324" s="154" t="str">
        <f t="shared" ca="1" si="153"/>
        <v/>
      </c>
      <c r="AD324" s="154">
        <f t="shared" ca="1" si="154"/>
        <v>4.5136613176577356</v>
      </c>
      <c r="AE324" s="3">
        <f t="shared" ca="1" si="155"/>
        <v>1.1284153294144339</v>
      </c>
      <c r="AF324" s="3">
        <f t="shared" ca="1" si="156"/>
        <v>4.5136613176577356</v>
      </c>
      <c r="AG324" s="3" t="str">
        <f t="shared" ref="AG324:AG387" ca="1" si="163">IF(NOT(ISNUMBER(T324)),"",IF(OR(AF324&gt;$G$24,AF324&lt;-$H$24,A324+1&gt;$C$19),"Y","N"))</f>
        <v>N</v>
      </c>
      <c r="AH324" s="4" t="str">
        <f t="shared" ca="1" si="157"/>
        <v/>
      </c>
      <c r="AI324" s="75">
        <f t="shared" ca="1" si="158"/>
        <v>0.45136613176577356</v>
      </c>
      <c r="AJ324" s="75">
        <f t="shared" ca="1" si="159"/>
        <v>0</v>
      </c>
    </row>
    <row r="325" spans="1:36">
      <c r="A325" s="41">
        <f t="shared" si="160"/>
        <v>259</v>
      </c>
      <c r="B325" s="150">
        <f>IF(ISNUMBER(A325),INDEX('MetaTrader Import'!$H$13:$J$5893,TRUNC(((A325-$A$39+1)-1)/3)+1,MOD((A325-$A$39+1)-1,3)+1),"")</f>
        <v>0</v>
      </c>
      <c r="C325" s="43">
        <f t="shared" ca="1" si="137"/>
        <v>23.907827737147429</v>
      </c>
      <c r="D325" s="43">
        <f t="shared" ca="1" si="138"/>
        <v>0.47181157934973678</v>
      </c>
      <c r="E325" s="43">
        <f t="shared" ca="1" si="139"/>
        <v>24.379639316497165</v>
      </c>
      <c r="F325" s="43">
        <f t="shared" ca="1" si="140"/>
        <v>2.4379639316497164</v>
      </c>
      <c r="G325" s="43">
        <f>IF(A325&lt;&gt;"",IF(A325&lt;Data!$G$11*0.25,$C$13/$G$32,IF(A325&gt;Data!$G$11*0.25,$C$13,$C$13*10)),"")</f>
        <v>2</v>
      </c>
      <c r="H325" s="43">
        <f>IF(A325&lt;&gt;"",IF(Data!$G$9="constant",$C$13,IF(Data!$G$9="squeeze",G325,F325)),"")</f>
        <v>2</v>
      </c>
      <c r="I325" s="38">
        <f ca="1">IF(ISNUMBER(A325),NORMINV(RAND(),0,IF(AND(Data!$G$9="squeeze",A325&lt;Data!$G$11*0.25),$H$32,1)*$C$30*$C$13)*($C$14*$C$12),"")</f>
        <v>4.0713905935366954E-4</v>
      </c>
      <c r="J325" s="42">
        <f ca="1">IFERROR(IF(Data!$C$6="Real",B325,I325+J324+($C$14*$C$12)*(NORMINV(RAND(),$C$15,CHOOSE($G$13,$C$13,F325,G325)))),"")</f>
        <v>1.3453202623921285</v>
      </c>
      <c r="K325" s="88">
        <f>IF(ISNUMBER(A325), IF($G$16="fixed",$G$17,MIN(H325*Data!$C$7*$C$16*0.5,$C$17*Data!$C$7))*$C$12,"")</f>
        <v>8.0000000000000007E-5</v>
      </c>
      <c r="L325" s="42">
        <f t="shared" ca="1" si="134"/>
        <v>1.3453202623921285</v>
      </c>
      <c r="M325" s="44">
        <f t="shared" ca="1" si="135"/>
        <v>1.3453602623921286</v>
      </c>
      <c r="N325" s="44">
        <f t="shared" ca="1" si="136"/>
        <v>1.3452802623921285</v>
      </c>
      <c r="O325" s="108">
        <f t="shared" ca="1" si="141"/>
        <v>-4.3594142555757651</v>
      </c>
      <c r="P325" s="102">
        <f t="shared" ca="1" si="142"/>
        <v>25.494013912091393</v>
      </c>
      <c r="Q325" s="102">
        <f t="shared" ca="1" si="143"/>
        <v>2.2317342524001811</v>
      </c>
      <c r="R325" s="120">
        <f t="shared" ca="1" si="161"/>
        <v>1</v>
      </c>
      <c r="S325" s="54">
        <f t="shared" ca="1" si="162"/>
        <v>0</v>
      </c>
      <c r="T325" s="5">
        <f t="shared" ca="1" si="144"/>
        <v>1.3475392670087669</v>
      </c>
      <c r="U325" s="152">
        <f t="shared" ca="1" si="145"/>
        <v>1.3502853166699731</v>
      </c>
      <c r="V325" s="152">
        <f t="shared" ca="1" si="146"/>
        <v>1.3442192851926233</v>
      </c>
      <c r="W325" s="153">
        <f t="shared" ca="1" si="147"/>
        <v>0</v>
      </c>
      <c r="X325" s="153">
        <f t="shared" ca="1" si="148"/>
        <v>1</v>
      </c>
      <c r="Y325" s="153">
        <f t="shared" ca="1" si="149"/>
        <v>0</v>
      </c>
      <c r="Z325" s="153">
        <f t="shared" ca="1" si="150"/>
        <v>4</v>
      </c>
      <c r="AA325" s="152" t="str">
        <f t="shared" ca="1" si="151"/>
        <v/>
      </c>
      <c r="AB325" s="152">
        <f t="shared" ca="1" si="152"/>
        <v>1.3444121267255649</v>
      </c>
      <c r="AC325" s="154" t="str">
        <f t="shared" ca="1" si="153"/>
        <v/>
      </c>
      <c r="AD325" s="154">
        <f t="shared" ca="1" si="154"/>
        <v>-37.925426662548389</v>
      </c>
      <c r="AE325" s="3">
        <f t="shared" ca="1" si="155"/>
        <v>-9.4813566656370973</v>
      </c>
      <c r="AF325" s="3">
        <f t="shared" ca="1" si="156"/>
        <v>-37.925426662548389</v>
      </c>
      <c r="AG325" s="3" t="str">
        <f t="shared" ca="1" si="163"/>
        <v>N</v>
      </c>
      <c r="AH325" s="4" t="str">
        <f t="shared" ca="1" si="157"/>
        <v/>
      </c>
      <c r="AI325" s="75">
        <f t="shared" ca="1" si="158"/>
        <v>-3.7925426662548389</v>
      </c>
      <c r="AJ325" s="75">
        <f t="shared" ca="1" si="159"/>
        <v>0</v>
      </c>
    </row>
    <row r="326" spans="1:36">
      <c r="A326" s="41">
        <f t="shared" si="160"/>
        <v>260</v>
      </c>
      <c r="B326" s="150">
        <f>IF(ISNUMBER(A326),INDEX('MetaTrader Import'!$H$13:$J$5893,TRUNC(((A326-$A$39+1)-1)/3)+1,MOD((A326-$A$39+1)-1,3)+1),"")</f>
        <v>0</v>
      </c>
      <c r="C326" s="43">
        <f t="shared" ca="1" si="137"/>
        <v>24.379639316497165</v>
      </c>
      <c r="D326" s="43">
        <f t="shared" ca="1" si="138"/>
        <v>-0.96425444547795458</v>
      </c>
      <c r="E326" s="43">
        <f t="shared" ca="1" si="139"/>
        <v>23.41538487101921</v>
      </c>
      <c r="F326" s="43">
        <f t="shared" ca="1" si="140"/>
        <v>2.3415384871019209</v>
      </c>
      <c r="G326" s="43">
        <f>IF(A326&lt;&gt;"",IF(A326&lt;Data!$G$11*0.25,$C$13/$G$32,IF(A326&gt;Data!$G$11*0.25,$C$13,$C$13*10)),"")</f>
        <v>2</v>
      </c>
      <c r="H326" s="43">
        <f>IF(A326&lt;&gt;"",IF(Data!$G$9="constant",$C$13,IF(Data!$G$9="squeeze",G326,F326)),"")</f>
        <v>2</v>
      </c>
      <c r="I326" s="38">
        <f ca="1">IF(ISNUMBER(A326),NORMINV(RAND(),0,IF(AND(Data!$G$9="squeeze",A326&lt;Data!$G$11*0.25),$H$32,1)*$C$30*$C$13)*($C$14*$C$12),"")</f>
        <v>5.7809097170624798E-4</v>
      </c>
      <c r="J326" s="42">
        <f ca="1">IFERROR(IF(Data!$C$6="Real",B326,I326+J325+($C$14*$C$12)*(NORMINV(RAND(),$C$15,CHOOSE($G$13,$C$13,F326,G326)))),"")</f>
        <v>1.3461983329731326</v>
      </c>
      <c r="K326" s="88">
        <f>IF(ISNUMBER(A326), IF($G$16="fixed",$G$17,MIN(H326*Data!$C$7*$C$16*0.5,$C$17*Data!$C$7))*$C$12,"")</f>
        <v>8.0000000000000007E-5</v>
      </c>
      <c r="L326" s="42">
        <f t="shared" ref="L326:L389" ca="1" si="164">IFERROR(J326,"")</f>
        <v>1.3461983329731326</v>
      </c>
      <c r="M326" s="44">
        <f t="shared" ref="M326:M389" ca="1" si="165">IFERROR(L326+K326*0.5,"")</f>
        <v>1.3462383329731327</v>
      </c>
      <c r="N326" s="44">
        <f t="shared" ref="N326:N389" ca="1" si="166">IFERROR(L326-K326*0.5,"")</f>
        <v>1.3461583329731326</v>
      </c>
      <c r="O326" s="108">
        <f t="shared" ca="1" si="141"/>
        <v>-3.5397855383331653</v>
      </c>
      <c r="P326" s="102">
        <f t="shared" ca="1" si="142"/>
        <v>24.049520443870581</v>
      </c>
      <c r="Q326" s="102">
        <f t="shared" ca="1" si="143"/>
        <v>2.0065094158573236</v>
      </c>
      <c r="R326" s="120">
        <f t="shared" ca="1" si="161"/>
        <v>1</v>
      </c>
      <c r="S326" s="54">
        <f t="shared" ca="1" si="162"/>
        <v>0</v>
      </c>
      <c r="T326" s="5">
        <f t="shared" ca="1" si="144"/>
        <v>1.3475392670087669</v>
      </c>
      <c r="U326" s="152">
        <f t="shared" ca="1" si="145"/>
        <v>1.3502853166699731</v>
      </c>
      <c r="V326" s="152">
        <f t="shared" ca="1" si="146"/>
        <v>1.3442192851926233</v>
      </c>
      <c r="W326" s="153">
        <f t="shared" ca="1" si="147"/>
        <v>0</v>
      </c>
      <c r="X326" s="153">
        <f t="shared" ca="1" si="148"/>
        <v>1</v>
      </c>
      <c r="Y326" s="153">
        <f t="shared" ca="1" si="149"/>
        <v>0</v>
      </c>
      <c r="Z326" s="153">
        <f t="shared" ca="1" si="150"/>
        <v>4</v>
      </c>
      <c r="AA326" s="152" t="str">
        <f t="shared" ca="1" si="151"/>
        <v/>
      </c>
      <c r="AB326" s="152">
        <f t="shared" ca="1" si="152"/>
        <v>1.3444121267255649</v>
      </c>
      <c r="AC326" s="154" t="str">
        <f t="shared" ca="1" si="153"/>
        <v/>
      </c>
      <c r="AD326" s="154">
        <f t="shared" ca="1" si="154"/>
        <v>-73.048249902711859</v>
      </c>
      <c r="AE326" s="3">
        <f t="shared" ca="1" si="155"/>
        <v>-18.262062475677965</v>
      </c>
      <c r="AF326" s="3">
        <f t="shared" ca="1" si="156"/>
        <v>-73.048249902711859</v>
      </c>
      <c r="AG326" s="3" t="str">
        <f t="shared" ca="1" si="163"/>
        <v>N</v>
      </c>
      <c r="AH326" s="4" t="str">
        <f t="shared" ca="1" si="157"/>
        <v/>
      </c>
      <c r="AI326" s="75">
        <f t="shared" ca="1" si="158"/>
        <v>-7.3048249902711859</v>
      </c>
      <c r="AJ326" s="75">
        <f t="shared" ca="1" si="159"/>
        <v>0</v>
      </c>
    </row>
    <row r="327" spans="1:36">
      <c r="A327" s="41">
        <f t="shared" si="160"/>
        <v>261</v>
      </c>
      <c r="B327" s="150">
        <f>IF(ISNUMBER(A327),INDEX('MetaTrader Import'!$H$13:$J$5893,TRUNC(((A327-$A$39+1)-1)/3)+1,MOD((A327-$A$39+1)-1,3)+1),"")</f>
        <v>0</v>
      </c>
      <c r="C327" s="43">
        <f t="shared" ca="1" si="137"/>
        <v>23.41538487101921</v>
      </c>
      <c r="D327" s="43">
        <f t="shared" ca="1" si="138"/>
        <v>1.1094560348501183</v>
      </c>
      <c r="E327" s="43">
        <f t="shared" ca="1" si="139"/>
        <v>24.524840905869329</v>
      </c>
      <c r="F327" s="43">
        <f t="shared" ca="1" si="140"/>
        <v>2.4524840905869327</v>
      </c>
      <c r="G327" s="43">
        <f>IF(A327&lt;&gt;"",IF(A327&lt;Data!$G$11*0.25,$C$13/$G$32,IF(A327&gt;Data!$G$11*0.25,$C$13,$C$13*10)),"")</f>
        <v>2</v>
      </c>
      <c r="H327" s="43">
        <f>IF(A327&lt;&gt;"",IF(Data!$G$9="constant",$C$13,IF(Data!$G$9="squeeze",G327,F327)),"")</f>
        <v>2</v>
      </c>
      <c r="I327" s="38">
        <f ca="1">IF(ISNUMBER(A327),NORMINV(RAND(),0,IF(AND(Data!$G$9="squeeze",A327&lt;Data!$G$11*0.25),$H$32,1)*$C$30*$C$13)*($C$14*$C$12),"")</f>
        <v>-1.1614220037992787E-4</v>
      </c>
      <c r="J327" s="42">
        <f ca="1">IFERROR(IF(Data!$C$6="Real",B327,I327+J326+($C$14*$C$12)*(NORMINV(RAND(),$C$15,CHOOSE($G$13,$C$13,F327,G327)))),"")</f>
        <v>1.3463769108992496</v>
      </c>
      <c r="K327" s="88">
        <f>IF(ISNUMBER(A327), IF($G$16="fixed",$G$17,MIN(H327*Data!$C$7*$C$16*0.5,$C$17*Data!$C$7))*$C$12,"")</f>
        <v>8.0000000000000007E-5</v>
      </c>
      <c r="L327" s="42">
        <f t="shared" ca="1" si="164"/>
        <v>1.3463769108992496</v>
      </c>
      <c r="M327" s="44">
        <f t="shared" ca="1" si="165"/>
        <v>1.3464169108992496</v>
      </c>
      <c r="N327" s="44">
        <f t="shared" ca="1" si="166"/>
        <v>1.3463369108992496</v>
      </c>
      <c r="O327" s="108">
        <f t="shared" ca="1" si="141"/>
        <v>-2.5042704297836837</v>
      </c>
      <c r="P327" s="102">
        <f t="shared" ca="1" si="142"/>
        <v>22.082732266440818</v>
      </c>
      <c r="Q327" s="102">
        <f t="shared" ca="1" si="143"/>
        <v>1.6570452324856757</v>
      </c>
      <c r="R327" s="120">
        <f t="shared" ca="1" si="161"/>
        <v>1</v>
      </c>
      <c r="S327" s="54">
        <f t="shared" ca="1" si="162"/>
        <v>0</v>
      </c>
      <c r="T327" s="5">
        <f t="shared" ca="1" si="144"/>
        <v>1.3475392670087669</v>
      </c>
      <c r="U327" s="152">
        <f t="shared" ca="1" si="145"/>
        <v>1.3502853166699731</v>
      </c>
      <c r="V327" s="152">
        <f t="shared" ca="1" si="146"/>
        <v>1.3442192851926233</v>
      </c>
      <c r="W327" s="153">
        <f t="shared" ca="1" si="147"/>
        <v>0</v>
      </c>
      <c r="X327" s="153">
        <f t="shared" ca="1" si="148"/>
        <v>1</v>
      </c>
      <c r="Y327" s="153">
        <f t="shared" ca="1" si="149"/>
        <v>0</v>
      </c>
      <c r="Z327" s="153">
        <f t="shared" ca="1" si="150"/>
        <v>4</v>
      </c>
      <c r="AA327" s="152" t="str">
        <f t="shared" ca="1" si="151"/>
        <v/>
      </c>
      <c r="AB327" s="152">
        <f t="shared" ca="1" si="152"/>
        <v>1.3444121267255649</v>
      </c>
      <c r="AC327" s="154" t="str">
        <f t="shared" ca="1" si="153"/>
        <v/>
      </c>
      <c r="AD327" s="154">
        <f t="shared" ca="1" si="154"/>
        <v>-80.191366947390819</v>
      </c>
      <c r="AE327" s="3">
        <f t="shared" ca="1" si="155"/>
        <v>-20.047841736847705</v>
      </c>
      <c r="AF327" s="3">
        <f t="shared" ca="1" si="156"/>
        <v>-80.191366947390819</v>
      </c>
      <c r="AG327" s="3" t="str">
        <f t="shared" ca="1" si="163"/>
        <v>N</v>
      </c>
      <c r="AH327" s="4" t="str">
        <f t="shared" ca="1" si="157"/>
        <v/>
      </c>
      <c r="AI327" s="75">
        <f t="shared" ca="1" si="158"/>
        <v>-8.0191366947390819</v>
      </c>
      <c r="AJ327" s="75">
        <f t="shared" ca="1" si="159"/>
        <v>0</v>
      </c>
    </row>
    <row r="328" spans="1:36">
      <c r="A328" s="41">
        <f t="shared" si="160"/>
        <v>262</v>
      </c>
      <c r="B328" s="150">
        <f>IF(ISNUMBER(A328),INDEX('MetaTrader Import'!$H$13:$J$5893,TRUNC(((A328-$A$39+1)-1)/3)+1,MOD((A328-$A$39+1)-1,3)+1),"")</f>
        <v>0</v>
      </c>
      <c r="C328" s="43">
        <f t="shared" ca="1" si="137"/>
        <v>24.524840905869329</v>
      </c>
      <c r="D328" s="43">
        <f t="shared" ca="1" si="138"/>
        <v>-0.44508628838327868</v>
      </c>
      <c r="E328" s="43">
        <f t="shared" ca="1" si="139"/>
        <v>24.079754617486049</v>
      </c>
      <c r="F328" s="43">
        <f t="shared" ca="1" si="140"/>
        <v>2.4079754617486051</v>
      </c>
      <c r="G328" s="43">
        <f>IF(A328&lt;&gt;"",IF(A328&lt;Data!$G$11*0.25,$C$13/$G$32,IF(A328&gt;Data!$G$11*0.25,$C$13,$C$13*10)),"")</f>
        <v>2</v>
      </c>
      <c r="H328" s="43">
        <f>IF(A328&lt;&gt;"",IF(Data!$G$9="constant",$C$13,IF(Data!$G$9="squeeze",G328,F328)),"")</f>
        <v>2</v>
      </c>
      <c r="I328" s="38">
        <f ca="1">IF(ISNUMBER(A328),NORMINV(RAND(),0,IF(AND(Data!$G$9="squeeze",A328&lt;Data!$G$11*0.25),$H$32,1)*$C$30*$C$13)*($C$14*$C$12),"")</f>
        <v>-3.7270220550022731E-5</v>
      </c>
      <c r="J328" s="42">
        <f ca="1">IFERROR(IF(Data!$C$6="Real",B328,I328+J327+($C$14*$C$12)*(NORMINV(RAND(),$C$15,CHOOSE($G$13,$C$13,F328,G328)))),"")</f>
        <v>1.3463120003410802</v>
      </c>
      <c r="K328" s="88">
        <f>IF(ISNUMBER(A328), IF($G$16="fixed",$G$17,MIN(H328*Data!$C$7*$C$16*0.5,$C$17*Data!$C$7))*$C$12,"")</f>
        <v>8.0000000000000007E-5</v>
      </c>
      <c r="L328" s="42">
        <f t="shared" ca="1" si="164"/>
        <v>1.3463120003410802</v>
      </c>
      <c r="M328" s="44">
        <f t="shared" ca="1" si="165"/>
        <v>1.3463520003410803</v>
      </c>
      <c r="N328" s="44">
        <f t="shared" ca="1" si="166"/>
        <v>1.3462720003410802</v>
      </c>
      <c r="O328" s="108">
        <f t="shared" ca="1" si="141"/>
        <v>-1.3278559603002171</v>
      </c>
      <c r="P328" s="102">
        <f t="shared" ca="1" si="142"/>
        <v>19.446468198661382</v>
      </c>
      <c r="Q328" s="102">
        <f t="shared" ca="1" si="143"/>
        <v>1.1746322744939675</v>
      </c>
      <c r="R328" s="120">
        <f t="shared" ca="1" si="161"/>
        <v>1</v>
      </c>
      <c r="S328" s="54">
        <f t="shared" ca="1" si="162"/>
        <v>0</v>
      </c>
      <c r="T328" s="5">
        <f t="shared" ca="1" si="144"/>
        <v>1.3475392670087669</v>
      </c>
      <c r="U328" s="152">
        <f t="shared" ca="1" si="145"/>
        <v>1.3502853166699731</v>
      </c>
      <c r="V328" s="152">
        <f t="shared" ca="1" si="146"/>
        <v>1.3442192851926233</v>
      </c>
      <c r="W328" s="153">
        <f t="shared" ca="1" si="147"/>
        <v>0</v>
      </c>
      <c r="X328" s="153">
        <f t="shared" ca="1" si="148"/>
        <v>1</v>
      </c>
      <c r="Y328" s="153">
        <f t="shared" ca="1" si="149"/>
        <v>0</v>
      </c>
      <c r="Z328" s="153">
        <f t="shared" ca="1" si="150"/>
        <v>4</v>
      </c>
      <c r="AA328" s="152" t="str">
        <f t="shared" ca="1" si="151"/>
        <v/>
      </c>
      <c r="AB328" s="152">
        <f t="shared" ca="1" si="152"/>
        <v>1.3444121267255649</v>
      </c>
      <c r="AC328" s="154" t="str">
        <f t="shared" ca="1" si="153"/>
        <v/>
      </c>
      <c r="AD328" s="154">
        <f t="shared" ca="1" si="154"/>
        <v>-77.594944620615891</v>
      </c>
      <c r="AE328" s="3">
        <f t="shared" ca="1" si="155"/>
        <v>-19.398736155153973</v>
      </c>
      <c r="AF328" s="3">
        <f t="shared" ca="1" si="156"/>
        <v>-77.594944620615891</v>
      </c>
      <c r="AG328" s="3" t="str">
        <f t="shared" ca="1" si="163"/>
        <v>N</v>
      </c>
      <c r="AH328" s="4" t="str">
        <f t="shared" ca="1" si="157"/>
        <v/>
      </c>
      <c r="AI328" s="75">
        <f t="shared" ca="1" si="158"/>
        <v>-7.7594944620615891</v>
      </c>
      <c r="AJ328" s="75">
        <f t="shared" ca="1" si="159"/>
        <v>0</v>
      </c>
    </row>
    <row r="329" spans="1:36">
      <c r="A329" s="41">
        <f t="shared" si="160"/>
        <v>263</v>
      </c>
      <c r="B329" s="150">
        <f>IF(ISNUMBER(A329),INDEX('MetaTrader Import'!$H$13:$J$5893,TRUNC(((A329-$A$39+1)-1)/3)+1,MOD((A329-$A$39+1)-1,3)+1),"")</f>
        <v>0</v>
      </c>
      <c r="C329" s="43">
        <f t="shared" ca="1" si="137"/>
        <v>24.079754617486049</v>
      </c>
      <c r="D329" s="43">
        <f t="shared" ca="1" si="138"/>
        <v>-1.4279900363620834</v>
      </c>
      <c r="E329" s="43">
        <f t="shared" ca="1" si="139"/>
        <v>22.651764581123967</v>
      </c>
      <c r="F329" s="43">
        <f t="shared" ca="1" si="140"/>
        <v>2.2651764581123968</v>
      </c>
      <c r="G329" s="43">
        <f>IF(A329&lt;&gt;"",IF(A329&lt;Data!$G$11*0.25,$C$13/$G$32,IF(A329&gt;Data!$G$11*0.25,$C$13,$C$13*10)),"")</f>
        <v>2</v>
      </c>
      <c r="H329" s="43">
        <f>IF(A329&lt;&gt;"",IF(Data!$G$9="constant",$C$13,IF(Data!$G$9="squeeze",G329,F329)),"")</f>
        <v>2</v>
      </c>
      <c r="I329" s="38">
        <f ca="1">IF(ISNUMBER(A329),NORMINV(RAND(),0,IF(AND(Data!$G$9="squeeze",A329&lt;Data!$G$11*0.25),$H$32,1)*$C$30*$C$13)*($C$14*$C$12),"")</f>
        <v>1.0918628064539282E-4</v>
      </c>
      <c r="J329" s="42">
        <f ca="1">IFERROR(IF(Data!$C$6="Real",B329,I329+J328+($C$14*$C$12)*(NORMINV(RAND(),$C$15,CHOOSE($G$13,$C$13,F329,G329)))),"")</f>
        <v>1.3464609370831273</v>
      </c>
      <c r="K329" s="88">
        <f>IF(ISNUMBER(A329), IF($G$16="fixed",$G$17,MIN(H329*Data!$C$7*$C$16*0.5,$C$17*Data!$C$7))*$C$12,"")</f>
        <v>8.0000000000000007E-5</v>
      </c>
      <c r="L329" s="42">
        <f t="shared" ca="1" si="164"/>
        <v>1.3464609370831273</v>
      </c>
      <c r="M329" s="44">
        <f t="shared" ca="1" si="165"/>
        <v>1.3465009370831273</v>
      </c>
      <c r="N329" s="44">
        <f t="shared" ca="1" si="166"/>
        <v>1.3464209370831273</v>
      </c>
      <c r="O329" s="108">
        <f t="shared" ca="1" si="141"/>
        <v>0.13712154117122088</v>
      </c>
      <c r="P329" s="102">
        <f t="shared" ca="1" si="142"/>
        <v>15.176438976959229</v>
      </c>
      <c r="Q329" s="102">
        <f t="shared" ca="1" si="143"/>
        <v>0.54997623144190333</v>
      </c>
      <c r="R329" s="120">
        <f t="shared" ca="1" si="161"/>
        <v>1</v>
      </c>
      <c r="S329" s="54">
        <f t="shared" ca="1" si="162"/>
        <v>0</v>
      </c>
      <c r="T329" s="5">
        <f t="shared" ca="1" si="144"/>
        <v>1.3475392670087669</v>
      </c>
      <c r="U329" s="152">
        <f t="shared" ca="1" si="145"/>
        <v>1.3502853166699731</v>
      </c>
      <c r="V329" s="152">
        <f t="shared" ca="1" si="146"/>
        <v>1.3442192851926233</v>
      </c>
      <c r="W329" s="153">
        <f t="shared" ca="1" si="147"/>
        <v>0</v>
      </c>
      <c r="X329" s="153">
        <f t="shared" ca="1" si="148"/>
        <v>1</v>
      </c>
      <c r="Y329" s="153">
        <f t="shared" ca="1" si="149"/>
        <v>0</v>
      </c>
      <c r="Z329" s="153">
        <f t="shared" ca="1" si="150"/>
        <v>4</v>
      </c>
      <c r="AA329" s="152" t="str">
        <f t="shared" ca="1" si="151"/>
        <v/>
      </c>
      <c r="AB329" s="152">
        <f t="shared" ca="1" si="152"/>
        <v>1.3444121267255649</v>
      </c>
      <c r="AC329" s="154" t="str">
        <f t="shared" ca="1" si="153"/>
        <v/>
      </c>
      <c r="AD329" s="154">
        <f t="shared" ca="1" si="154"/>
        <v>-83.552414302499045</v>
      </c>
      <c r="AE329" s="3">
        <f t="shared" ca="1" si="155"/>
        <v>-20.888103575624761</v>
      </c>
      <c r="AF329" s="3">
        <f t="shared" ca="1" si="156"/>
        <v>-83.552414302499045</v>
      </c>
      <c r="AG329" s="3" t="str">
        <f t="shared" ca="1" si="163"/>
        <v>N</v>
      </c>
      <c r="AH329" s="4" t="str">
        <f t="shared" ca="1" si="157"/>
        <v/>
      </c>
      <c r="AI329" s="75">
        <f t="shared" ca="1" si="158"/>
        <v>-8.3552414302499045</v>
      </c>
      <c r="AJ329" s="75">
        <f t="shared" ca="1" si="159"/>
        <v>0</v>
      </c>
    </row>
    <row r="330" spans="1:36">
      <c r="A330" s="41">
        <f t="shared" si="160"/>
        <v>264</v>
      </c>
      <c r="B330" s="150">
        <f>IF(ISNUMBER(A330),INDEX('MetaTrader Import'!$H$13:$J$5893,TRUNC(((A330-$A$39+1)-1)/3)+1,MOD((A330-$A$39+1)-1,3)+1),"")</f>
        <v>0</v>
      </c>
      <c r="C330" s="43">
        <f t="shared" ca="1" si="137"/>
        <v>22.651764581123967</v>
      </c>
      <c r="D330" s="43">
        <f t="shared" ca="1" si="138"/>
        <v>-1.5316899429138149</v>
      </c>
      <c r="E330" s="43">
        <f t="shared" ca="1" si="139"/>
        <v>21.120074638210152</v>
      </c>
      <c r="F330" s="43">
        <f t="shared" ca="1" si="140"/>
        <v>2.1120074638210151</v>
      </c>
      <c r="G330" s="43">
        <f>IF(A330&lt;&gt;"",IF(A330&lt;Data!$G$11*0.25,$C$13/$G$32,IF(A330&gt;Data!$G$11*0.25,$C$13,$C$13*10)),"")</f>
        <v>2</v>
      </c>
      <c r="H330" s="43">
        <f>IF(A330&lt;&gt;"",IF(Data!$G$9="constant",$C$13,IF(Data!$G$9="squeeze",G330,F330)),"")</f>
        <v>2</v>
      </c>
      <c r="I330" s="38">
        <f ca="1">IF(ISNUMBER(A330),NORMINV(RAND(),0,IF(AND(Data!$G$9="squeeze",A330&lt;Data!$G$11*0.25),$H$32,1)*$C$30*$C$13)*($C$14*$C$12),"")</f>
        <v>2.0679026267350276E-4</v>
      </c>
      <c r="J330" s="42">
        <f ca="1">IFERROR(IF(Data!$C$6="Real",B330,I330+J329+($C$14*$C$12)*(NORMINV(RAND(),$C$15,CHOOSE($G$13,$C$13,F330,G330)))),"")</f>
        <v>1.347232678238206</v>
      </c>
      <c r="K330" s="88">
        <f>IF(ISNUMBER(A330), IF($G$16="fixed",$G$17,MIN(H330*Data!$C$7*$C$16*0.5,$C$17*Data!$C$7))*$C$12,"")</f>
        <v>8.0000000000000007E-5</v>
      </c>
      <c r="L330" s="42">
        <f t="shared" ca="1" si="164"/>
        <v>1.347232678238206</v>
      </c>
      <c r="M330" s="44">
        <f t="shared" ca="1" si="165"/>
        <v>1.3472726782382061</v>
      </c>
      <c r="N330" s="44">
        <f t="shared" ca="1" si="166"/>
        <v>1.347192678238206</v>
      </c>
      <c r="O330" s="108">
        <f t="shared" ca="1" si="141"/>
        <v>1.8981605185603274</v>
      </c>
      <c r="P330" s="102">
        <f t="shared" ca="1" si="142"/>
        <v>9.7011479998854782</v>
      </c>
      <c r="Q330" s="102">
        <f t="shared" ca="1" si="143"/>
        <v>-0.24206489534745923</v>
      </c>
      <c r="R330" s="120">
        <f t="shared" ca="1" si="161"/>
        <v>1</v>
      </c>
      <c r="S330" s="54">
        <f t="shared" ca="1" si="162"/>
        <v>0</v>
      </c>
      <c r="T330" s="5">
        <f t="shared" ca="1" si="144"/>
        <v>1.3475392670087669</v>
      </c>
      <c r="U330" s="152">
        <f t="shared" ca="1" si="145"/>
        <v>1.3502853166699731</v>
      </c>
      <c r="V330" s="152">
        <f t="shared" ca="1" si="146"/>
        <v>1.3442192851926233</v>
      </c>
      <c r="W330" s="153">
        <f t="shared" ca="1" si="147"/>
        <v>0</v>
      </c>
      <c r="X330" s="153">
        <f t="shared" ca="1" si="148"/>
        <v>1</v>
      </c>
      <c r="Y330" s="153">
        <f t="shared" ca="1" si="149"/>
        <v>0</v>
      </c>
      <c r="Z330" s="153">
        <f t="shared" ca="1" si="150"/>
        <v>4</v>
      </c>
      <c r="AA330" s="152" t="str">
        <f t="shared" ca="1" si="151"/>
        <v/>
      </c>
      <c r="AB330" s="152">
        <f t="shared" ca="1" si="152"/>
        <v>1.3444121267255649</v>
      </c>
      <c r="AC330" s="154" t="str">
        <f t="shared" ca="1" si="153"/>
        <v/>
      </c>
      <c r="AD330" s="154">
        <f t="shared" ca="1" si="154"/>
        <v>-114.42206050564785</v>
      </c>
      <c r="AE330" s="3">
        <f t="shared" ca="1" si="155"/>
        <v>-28.605515126411962</v>
      </c>
      <c r="AF330" s="3">
        <f t="shared" ca="1" si="156"/>
        <v>-114.42206050564785</v>
      </c>
      <c r="AG330" s="3" t="str">
        <f t="shared" ca="1" si="163"/>
        <v>N</v>
      </c>
      <c r="AH330" s="4" t="str">
        <f t="shared" ca="1" si="157"/>
        <v/>
      </c>
      <c r="AI330" s="75">
        <f t="shared" ca="1" si="158"/>
        <v>-11.442206050564785</v>
      </c>
      <c r="AJ330" s="75">
        <f t="shared" ca="1" si="159"/>
        <v>0</v>
      </c>
    </row>
    <row r="331" spans="1:36">
      <c r="A331" s="41">
        <f t="shared" si="160"/>
        <v>265</v>
      </c>
      <c r="B331" s="150">
        <f>IF(ISNUMBER(A331),INDEX('MetaTrader Import'!$H$13:$J$5893,TRUNC(((A331-$A$39+1)-1)/3)+1,MOD((A331-$A$39+1)-1,3)+1),"")</f>
        <v>0</v>
      </c>
      <c r="C331" s="43">
        <f t="shared" ca="1" si="137"/>
        <v>21.120074638210152</v>
      </c>
      <c r="D331" s="43">
        <f t="shared" ca="1" si="138"/>
        <v>-1.1438048559790204</v>
      </c>
      <c r="E331" s="43">
        <f t="shared" ca="1" si="139"/>
        <v>19.976269782231132</v>
      </c>
      <c r="F331" s="43">
        <f t="shared" ca="1" si="140"/>
        <v>1.9976269782231131</v>
      </c>
      <c r="G331" s="43">
        <f>IF(A331&lt;&gt;"",IF(A331&lt;Data!$G$11*0.25,$C$13/$G$32,IF(A331&gt;Data!$G$11*0.25,$C$13,$C$13*10)),"")</f>
        <v>2</v>
      </c>
      <c r="H331" s="43">
        <f>IF(A331&lt;&gt;"",IF(Data!$G$9="constant",$C$13,IF(Data!$G$9="squeeze",G331,F331)),"")</f>
        <v>2</v>
      </c>
      <c r="I331" s="38">
        <f ca="1">IF(ISNUMBER(A331),NORMINV(RAND(),0,IF(AND(Data!$G$9="squeeze",A331&lt;Data!$G$11*0.25),$H$32,1)*$C$30*$C$13)*($C$14*$C$12),"")</f>
        <v>6.0928809276199821E-4</v>
      </c>
      <c r="J331" s="42">
        <f ca="1">IFERROR(IF(Data!$C$6="Real",B331,I331+J330+($C$14*$C$12)*(NORMINV(RAND(),$C$15,CHOOSE($G$13,$C$13,F331,G331)))),"")</f>
        <v>1.3477096852379591</v>
      </c>
      <c r="K331" s="88">
        <f>IF(ISNUMBER(A331), IF($G$16="fixed",$G$17,MIN(H331*Data!$C$7*$C$16*0.5,$C$17*Data!$C$7))*$C$12,"")</f>
        <v>8.0000000000000007E-5</v>
      </c>
      <c r="L331" s="42">
        <f t="shared" ca="1" si="164"/>
        <v>1.3477096852379591</v>
      </c>
      <c r="M331" s="44">
        <f t="shared" ca="1" si="165"/>
        <v>1.3477496852379591</v>
      </c>
      <c r="N331" s="44">
        <f t="shared" ca="1" si="166"/>
        <v>1.347669685237959</v>
      </c>
      <c r="O331" s="108">
        <f t="shared" ca="1" si="141"/>
        <v>2.2588747969543497</v>
      </c>
      <c r="P331" s="102">
        <f t="shared" ca="1" si="142"/>
        <v>11.200307242765136</v>
      </c>
      <c r="Q331" s="102">
        <f t="shared" ca="1" si="143"/>
        <v>-0.73206953508739825</v>
      </c>
      <c r="R331" s="120">
        <f t="shared" ca="1" si="161"/>
        <v>1</v>
      </c>
      <c r="S331" s="54">
        <f t="shared" ca="1" si="162"/>
        <v>0</v>
      </c>
      <c r="T331" s="5">
        <f t="shared" ca="1" si="144"/>
        <v>1.3475392670087669</v>
      </c>
      <c r="U331" s="152">
        <f t="shared" ca="1" si="145"/>
        <v>1.3502853166699731</v>
      </c>
      <c r="V331" s="152">
        <f t="shared" ca="1" si="146"/>
        <v>1.3442192851926233</v>
      </c>
      <c r="W331" s="153">
        <f t="shared" ca="1" si="147"/>
        <v>0</v>
      </c>
      <c r="X331" s="153">
        <f t="shared" ca="1" si="148"/>
        <v>1</v>
      </c>
      <c r="Y331" s="153">
        <f t="shared" ca="1" si="149"/>
        <v>0</v>
      </c>
      <c r="Z331" s="153">
        <f t="shared" ca="1" si="150"/>
        <v>4</v>
      </c>
      <c r="AA331" s="152" t="str">
        <f t="shared" ca="1" si="151"/>
        <v/>
      </c>
      <c r="AB331" s="152">
        <f t="shared" ca="1" si="152"/>
        <v>1.3444121267255649</v>
      </c>
      <c r="AC331" s="154" t="str">
        <f t="shared" ca="1" si="153"/>
        <v/>
      </c>
      <c r="AD331" s="154">
        <f t="shared" ca="1" si="154"/>
        <v>-133.50234049577026</v>
      </c>
      <c r="AE331" s="3">
        <f t="shared" ca="1" si="155"/>
        <v>-33.375585123942564</v>
      </c>
      <c r="AF331" s="3">
        <f t="shared" ca="1" si="156"/>
        <v>-133.50234049577026</v>
      </c>
      <c r="AG331" s="3" t="str">
        <f t="shared" ca="1" si="163"/>
        <v>N</v>
      </c>
      <c r="AH331" s="4" t="str">
        <f t="shared" ca="1" si="157"/>
        <v/>
      </c>
      <c r="AI331" s="75">
        <f t="shared" ca="1" si="158"/>
        <v>-13.350234049577026</v>
      </c>
      <c r="AJ331" s="75">
        <f t="shared" ca="1" si="159"/>
        <v>0</v>
      </c>
    </row>
    <row r="332" spans="1:36">
      <c r="A332" s="41">
        <f t="shared" si="160"/>
        <v>266</v>
      </c>
      <c r="B332" s="150">
        <f>IF(ISNUMBER(A332),INDEX('MetaTrader Import'!$H$13:$J$5893,TRUNC(((A332-$A$39+1)-1)/3)+1,MOD((A332-$A$39+1)-1,3)+1),"")</f>
        <v>0</v>
      </c>
      <c r="C332" s="43">
        <f t="shared" ca="1" si="137"/>
        <v>19.976269782231132</v>
      </c>
      <c r="D332" s="43">
        <f t="shared" ca="1" si="138"/>
        <v>-0.10789043441542634</v>
      </c>
      <c r="E332" s="43">
        <f t="shared" ca="1" si="139"/>
        <v>19.868379347815704</v>
      </c>
      <c r="F332" s="43">
        <f t="shared" ca="1" si="140"/>
        <v>1.9868379347815703</v>
      </c>
      <c r="G332" s="43">
        <f>IF(A332&lt;&gt;"",IF(A332&lt;Data!$G$11*0.25,$C$13/$G$32,IF(A332&gt;Data!$G$11*0.25,$C$13,$C$13*10)),"")</f>
        <v>2</v>
      </c>
      <c r="H332" s="43">
        <f>IF(A332&lt;&gt;"",IF(Data!$G$9="constant",$C$13,IF(Data!$G$9="squeeze",G332,F332)),"")</f>
        <v>2</v>
      </c>
      <c r="I332" s="38">
        <f ca="1">IF(ISNUMBER(A332),NORMINV(RAND(),0,IF(AND(Data!$G$9="squeeze",A332&lt;Data!$G$11*0.25),$H$32,1)*$C$30*$C$13)*($C$14*$C$12),"")</f>
        <v>-1.5796535462141796E-4</v>
      </c>
      <c r="J332" s="42">
        <f ca="1">IFERROR(IF(Data!$C$6="Real",B332,I332+J331+($C$14*$C$12)*(NORMINV(RAND(),$C$15,CHOOSE($G$13,$C$13,F332,G332)))),"")</f>
        <v>1.3473641326545127</v>
      </c>
      <c r="K332" s="88">
        <f>IF(ISNUMBER(A332), IF($G$16="fixed",$G$17,MIN(H332*Data!$C$7*$C$16*0.5,$C$17*Data!$C$7))*$C$12,"")</f>
        <v>8.0000000000000007E-5</v>
      </c>
      <c r="L332" s="42">
        <f t="shared" ca="1" si="164"/>
        <v>1.3473641326545127</v>
      </c>
      <c r="M332" s="44">
        <f t="shared" ca="1" si="165"/>
        <v>1.3474041326545128</v>
      </c>
      <c r="N332" s="44">
        <f t="shared" ca="1" si="166"/>
        <v>1.3473241326545127</v>
      </c>
      <c r="O332" s="108">
        <f t="shared" ca="1" si="141"/>
        <v>2.3664398580939352</v>
      </c>
      <c r="P332" s="102">
        <f t="shared" ca="1" si="142"/>
        <v>11.589040886538829</v>
      </c>
      <c r="Q332" s="102">
        <f t="shared" ca="1" si="143"/>
        <v>-1.0619691044811124</v>
      </c>
      <c r="R332" s="120">
        <f t="shared" ca="1" si="161"/>
        <v>1</v>
      </c>
      <c r="S332" s="54">
        <f t="shared" ca="1" si="162"/>
        <v>0</v>
      </c>
      <c r="T332" s="5">
        <f t="shared" ca="1" si="144"/>
        <v>1.3475392670087669</v>
      </c>
      <c r="U332" s="152">
        <f t="shared" ca="1" si="145"/>
        <v>1.3502853166699731</v>
      </c>
      <c r="V332" s="152">
        <f t="shared" ca="1" si="146"/>
        <v>1.3442192851926233</v>
      </c>
      <c r="W332" s="153">
        <f t="shared" ca="1" si="147"/>
        <v>0</v>
      </c>
      <c r="X332" s="153">
        <f t="shared" ca="1" si="148"/>
        <v>1</v>
      </c>
      <c r="Y332" s="153">
        <f t="shared" ca="1" si="149"/>
        <v>0</v>
      </c>
      <c r="Z332" s="153">
        <f t="shared" ca="1" si="150"/>
        <v>4</v>
      </c>
      <c r="AA332" s="152" t="str">
        <f t="shared" ca="1" si="151"/>
        <v/>
      </c>
      <c r="AB332" s="152">
        <f t="shared" ca="1" si="152"/>
        <v>1.3444121267255649</v>
      </c>
      <c r="AC332" s="154" t="str">
        <f t="shared" ca="1" si="153"/>
        <v/>
      </c>
      <c r="AD332" s="154">
        <f t="shared" ca="1" si="154"/>
        <v>-119.68023715791531</v>
      </c>
      <c r="AE332" s="3">
        <f t="shared" ca="1" si="155"/>
        <v>-29.920059289478829</v>
      </c>
      <c r="AF332" s="3">
        <f t="shared" ca="1" si="156"/>
        <v>-119.68023715791531</v>
      </c>
      <c r="AG332" s="3" t="str">
        <f t="shared" ca="1" si="163"/>
        <v>N</v>
      </c>
      <c r="AH332" s="4" t="str">
        <f t="shared" ca="1" si="157"/>
        <v/>
      </c>
      <c r="AI332" s="75">
        <f t="shared" ca="1" si="158"/>
        <v>-11.968023715791533</v>
      </c>
      <c r="AJ332" s="75">
        <f t="shared" ca="1" si="159"/>
        <v>0</v>
      </c>
    </row>
    <row r="333" spans="1:36">
      <c r="A333" s="41">
        <f t="shared" si="160"/>
        <v>267</v>
      </c>
      <c r="B333" s="150">
        <f>IF(ISNUMBER(A333),INDEX('MetaTrader Import'!$H$13:$J$5893,TRUNC(((A333-$A$39+1)-1)/3)+1,MOD((A333-$A$39+1)-1,3)+1),"")</f>
        <v>0</v>
      </c>
      <c r="C333" s="43">
        <f t="shared" ca="1" si="137"/>
        <v>19.868379347815704</v>
      </c>
      <c r="D333" s="43">
        <f t="shared" ca="1" si="138"/>
        <v>1.7222424552137059</v>
      </c>
      <c r="E333" s="43">
        <f t="shared" ca="1" si="139"/>
        <v>21.590621803029411</v>
      </c>
      <c r="F333" s="43">
        <f t="shared" ca="1" si="140"/>
        <v>2.1590621803029411</v>
      </c>
      <c r="G333" s="43">
        <f>IF(A333&lt;&gt;"",IF(A333&lt;Data!$G$11*0.25,$C$13/$G$32,IF(A333&gt;Data!$G$11*0.25,$C$13,$C$13*10)),"")</f>
        <v>2</v>
      </c>
      <c r="H333" s="43">
        <f>IF(A333&lt;&gt;"",IF(Data!$G$9="constant",$C$13,IF(Data!$G$9="squeeze",G333,F333)),"")</f>
        <v>2</v>
      </c>
      <c r="I333" s="38">
        <f ca="1">IF(ISNUMBER(A333),NORMINV(RAND(),0,IF(AND(Data!$G$9="squeeze",A333&lt;Data!$G$11*0.25),$H$32,1)*$C$30*$C$13)*($C$14*$C$12),"")</f>
        <v>4.3314318123790391E-5</v>
      </c>
      <c r="J333" s="42">
        <f ca="1">IFERROR(IF(Data!$C$6="Real",B333,I333+J332+($C$14*$C$12)*(NORMINV(RAND(),$C$15,CHOOSE($G$13,$C$13,F333,G333)))),"")</f>
        <v>1.3473923517480639</v>
      </c>
      <c r="K333" s="88">
        <f>IF(ISNUMBER(A333), IF($G$16="fixed",$G$17,MIN(H333*Data!$C$7*$C$16*0.5,$C$17*Data!$C$7))*$C$12,"")</f>
        <v>8.0000000000000007E-5</v>
      </c>
      <c r="L333" s="42">
        <f t="shared" ca="1" si="164"/>
        <v>1.3473923517480639</v>
      </c>
      <c r="M333" s="44">
        <f t="shared" ca="1" si="165"/>
        <v>1.347432351748064</v>
      </c>
      <c r="N333" s="44">
        <f t="shared" ca="1" si="166"/>
        <v>1.3473523517480639</v>
      </c>
      <c r="O333" s="108">
        <f t="shared" ca="1" si="141"/>
        <v>2.4235225962409568</v>
      </c>
      <c r="P333" s="102">
        <f t="shared" ca="1" si="142"/>
        <v>11.780025452720166</v>
      </c>
      <c r="Q333" s="102">
        <f t="shared" ca="1" si="143"/>
        <v>-1.2742885278994625</v>
      </c>
      <c r="R333" s="120">
        <f t="shared" ca="1" si="161"/>
        <v>1</v>
      </c>
      <c r="S333" s="54">
        <f t="shared" ca="1" si="162"/>
        <v>0</v>
      </c>
      <c r="T333" s="5">
        <f t="shared" ca="1" si="144"/>
        <v>1.3475392670087669</v>
      </c>
      <c r="U333" s="152">
        <f t="shared" ca="1" si="145"/>
        <v>1.3502853166699731</v>
      </c>
      <c r="V333" s="152">
        <f t="shared" ca="1" si="146"/>
        <v>1.3442192851926233</v>
      </c>
      <c r="W333" s="153">
        <f t="shared" ca="1" si="147"/>
        <v>0</v>
      </c>
      <c r="X333" s="153">
        <f t="shared" ca="1" si="148"/>
        <v>1</v>
      </c>
      <c r="Y333" s="153">
        <f t="shared" ca="1" si="149"/>
        <v>0</v>
      </c>
      <c r="Z333" s="153">
        <f t="shared" ca="1" si="150"/>
        <v>4</v>
      </c>
      <c r="AA333" s="152" t="str">
        <f t="shared" ca="1" si="151"/>
        <v/>
      </c>
      <c r="AB333" s="152">
        <f t="shared" ca="1" si="152"/>
        <v>1.3444121267255649</v>
      </c>
      <c r="AC333" s="154" t="str">
        <f t="shared" ca="1" si="153"/>
        <v/>
      </c>
      <c r="AD333" s="154">
        <f t="shared" ca="1" si="154"/>
        <v>-120.80900089996405</v>
      </c>
      <c r="AE333" s="3">
        <f t="shared" ca="1" si="155"/>
        <v>-30.202250224991012</v>
      </c>
      <c r="AF333" s="3">
        <f t="shared" ca="1" si="156"/>
        <v>-120.80900089996405</v>
      </c>
      <c r="AG333" s="3" t="str">
        <f t="shared" ca="1" si="163"/>
        <v>N</v>
      </c>
      <c r="AH333" s="4" t="str">
        <f t="shared" ca="1" si="157"/>
        <v/>
      </c>
      <c r="AI333" s="75">
        <f t="shared" ca="1" si="158"/>
        <v>-12.080900089996405</v>
      </c>
      <c r="AJ333" s="75">
        <f t="shared" ca="1" si="159"/>
        <v>0</v>
      </c>
    </row>
    <row r="334" spans="1:36">
      <c r="A334" s="41">
        <f t="shared" si="160"/>
        <v>268</v>
      </c>
      <c r="B334" s="150">
        <f>IF(ISNUMBER(A334),INDEX('MetaTrader Import'!$H$13:$J$5893,TRUNC(((A334-$A$39+1)-1)/3)+1,MOD((A334-$A$39+1)-1,3)+1),"")</f>
        <v>0</v>
      </c>
      <c r="C334" s="43">
        <f t="shared" ca="1" si="137"/>
        <v>21.590621803029411</v>
      </c>
      <c r="D334" s="43">
        <f t="shared" ca="1" si="138"/>
        <v>-1.0797312138243522</v>
      </c>
      <c r="E334" s="43">
        <f t="shared" ca="1" si="139"/>
        <v>20.510890589205058</v>
      </c>
      <c r="F334" s="43">
        <f t="shared" ca="1" si="140"/>
        <v>2.051089058920506</v>
      </c>
      <c r="G334" s="43">
        <f>IF(A334&lt;&gt;"",IF(A334&lt;Data!$G$11*0.25,$C$13/$G$32,IF(A334&gt;Data!$G$11*0.25,$C$13,$C$13*10)),"")</f>
        <v>2</v>
      </c>
      <c r="H334" s="43">
        <f>IF(A334&lt;&gt;"",IF(Data!$G$9="constant",$C$13,IF(Data!$G$9="squeeze",G334,F334)),"")</f>
        <v>2</v>
      </c>
      <c r="I334" s="38">
        <f ca="1">IF(ISNUMBER(A334),NORMINV(RAND(),0,IF(AND(Data!$G$9="squeeze",A334&lt;Data!$G$11*0.25),$H$32,1)*$C$30*$C$13)*($C$14*$C$12),"")</f>
        <v>-1.6675627510799368E-4</v>
      </c>
      <c r="J334" s="42">
        <f ca="1">IFERROR(IF(Data!$C$6="Real",B334,I334+J333+($C$14*$C$12)*(NORMINV(RAND(),$C$15,CHOOSE($G$13,$C$13,F334,G334)))),"")</f>
        <v>1.3469314205961287</v>
      </c>
      <c r="K334" s="88">
        <f>IF(ISNUMBER(A334), IF($G$16="fixed",$G$17,MIN(H334*Data!$C$7*$C$16*0.5,$C$17*Data!$C$7))*$C$12,"")</f>
        <v>8.0000000000000007E-5</v>
      </c>
      <c r="L334" s="42">
        <f t="shared" ca="1" si="164"/>
        <v>1.3469314205961287</v>
      </c>
      <c r="M334" s="44">
        <f t="shared" ca="1" si="165"/>
        <v>1.3469714205961287</v>
      </c>
      <c r="N334" s="44">
        <f t="shared" ca="1" si="166"/>
        <v>1.3468914205961287</v>
      </c>
      <c r="O334" s="108">
        <f t="shared" ca="1" si="141"/>
        <v>2.2704845188145004</v>
      </c>
      <c r="P334" s="102">
        <f t="shared" ca="1" si="142"/>
        <v>11.3501027299644</v>
      </c>
      <c r="Q334" s="102">
        <f t="shared" ca="1" si="143"/>
        <v>-1.3993245421346632</v>
      </c>
      <c r="R334" s="120">
        <f t="shared" ca="1" si="161"/>
        <v>1</v>
      </c>
      <c r="S334" s="54">
        <f t="shared" ca="1" si="162"/>
        <v>0</v>
      </c>
      <c r="T334" s="5">
        <f t="shared" ca="1" si="144"/>
        <v>1.3475392670087669</v>
      </c>
      <c r="U334" s="152">
        <f t="shared" ca="1" si="145"/>
        <v>1.3502853166699731</v>
      </c>
      <c r="V334" s="152">
        <f t="shared" ca="1" si="146"/>
        <v>1.3442192851926233</v>
      </c>
      <c r="W334" s="153">
        <f t="shared" ca="1" si="147"/>
        <v>0</v>
      </c>
      <c r="X334" s="153">
        <f t="shared" ca="1" si="148"/>
        <v>1</v>
      </c>
      <c r="Y334" s="153">
        <f t="shared" ca="1" si="149"/>
        <v>0</v>
      </c>
      <c r="Z334" s="153">
        <f t="shared" ca="1" si="150"/>
        <v>4</v>
      </c>
      <c r="AA334" s="152" t="str">
        <f t="shared" ca="1" si="151"/>
        <v/>
      </c>
      <c r="AB334" s="152">
        <f t="shared" ca="1" si="152"/>
        <v>1.3444121267255649</v>
      </c>
      <c r="AC334" s="154" t="str">
        <f t="shared" ca="1" si="153"/>
        <v/>
      </c>
      <c r="AD334" s="154">
        <f t="shared" ca="1" si="154"/>
        <v>-102.37175482255445</v>
      </c>
      <c r="AE334" s="3">
        <f t="shared" ca="1" si="155"/>
        <v>-25.592938705638613</v>
      </c>
      <c r="AF334" s="3">
        <f t="shared" ca="1" si="156"/>
        <v>-102.37175482255445</v>
      </c>
      <c r="AG334" s="3" t="str">
        <f t="shared" ca="1" si="163"/>
        <v>N</v>
      </c>
      <c r="AH334" s="4" t="str">
        <f t="shared" ca="1" si="157"/>
        <v/>
      </c>
      <c r="AI334" s="75">
        <f t="shared" ca="1" si="158"/>
        <v>-10.237175482255445</v>
      </c>
      <c r="AJ334" s="75">
        <f t="shared" ca="1" si="159"/>
        <v>0</v>
      </c>
    </row>
    <row r="335" spans="1:36">
      <c r="A335" s="41">
        <f t="shared" si="160"/>
        <v>269</v>
      </c>
      <c r="B335" s="150">
        <f>IF(ISNUMBER(A335),INDEX('MetaTrader Import'!$H$13:$J$5893,TRUNC(((A335-$A$39+1)-1)/3)+1,MOD((A335-$A$39+1)-1,3)+1),"")</f>
        <v>0</v>
      </c>
      <c r="C335" s="43">
        <f t="shared" ca="1" si="137"/>
        <v>20.510890589205058</v>
      </c>
      <c r="D335" s="43">
        <f t="shared" ca="1" si="138"/>
        <v>0.76340279076234818</v>
      </c>
      <c r="E335" s="43">
        <f t="shared" ca="1" si="139"/>
        <v>21.274293379967407</v>
      </c>
      <c r="F335" s="43">
        <f t="shared" ca="1" si="140"/>
        <v>2.1274293379967406</v>
      </c>
      <c r="G335" s="43">
        <f>IF(A335&lt;&gt;"",IF(A335&lt;Data!$G$11*0.25,$C$13/$G$32,IF(A335&gt;Data!$G$11*0.25,$C$13,$C$13*10)),"")</f>
        <v>2</v>
      </c>
      <c r="H335" s="43">
        <f>IF(A335&lt;&gt;"",IF(Data!$G$9="constant",$C$13,IF(Data!$G$9="squeeze",G335,F335)),"")</f>
        <v>2</v>
      </c>
      <c r="I335" s="38">
        <f ca="1">IF(ISNUMBER(A335),NORMINV(RAND(),0,IF(AND(Data!$G$9="squeeze",A335&lt;Data!$G$11*0.25),$H$32,1)*$C$30*$C$13)*($C$14*$C$12),"")</f>
        <v>-9.2766585166391901E-4</v>
      </c>
      <c r="J335" s="42">
        <f ca="1">IFERROR(IF(Data!$C$6="Real",B335,I335+J334+($C$14*$C$12)*(NORMINV(RAND(),$C$15,CHOOSE($G$13,$C$13,F335,G335)))),"")</f>
        <v>1.3461398060588474</v>
      </c>
      <c r="K335" s="88">
        <f>IF(ISNUMBER(A335), IF($G$16="fixed",$G$17,MIN(H335*Data!$C$7*$C$16*0.5,$C$17*Data!$C$7))*$C$12,"")</f>
        <v>8.0000000000000007E-5</v>
      </c>
      <c r="L335" s="42">
        <f t="shared" ca="1" si="164"/>
        <v>1.3461398060588474</v>
      </c>
      <c r="M335" s="44">
        <f t="shared" ca="1" si="165"/>
        <v>1.3461798060588475</v>
      </c>
      <c r="N335" s="44">
        <f t="shared" ca="1" si="166"/>
        <v>1.3460998060588474</v>
      </c>
      <c r="O335" s="108">
        <f t="shared" ca="1" si="141"/>
        <v>1.8912066932352416</v>
      </c>
      <c r="P335" s="102">
        <f t="shared" ca="1" si="142"/>
        <v>10.689431661777602</v>
      </c>
      <c r="Q335" s="102">
        <f t="shared" ca="1" si="143"/>
        <v>-1.453351435156806</v>
      </c>
      <c r="R335" s="120">
        <f t="shared" ca="1" si="161"/>
        <v>1</v>
      </c>
      <c r="S335" s="54">
        <f t="shared" ca="1" si="162"/>
        <v>0</v>
      </c>
      <c r="T335" s="5">
        <f t="shared" ca="1" si="144"/>
        <v>1.3475392670087669</v>
      </c>
      <c r="U335" s="152">
        <f t="shared" ca="1" si="145"/>
        <v>1.3502853166699731</v>
      </c>
      <c r="V335" s="152">
        <f t="shared" ca="1" si="146"/>
        <v>1.3442192851926233</v>
      </c>
      <c r="W335" s="153">
        <f t="shared" ca="1" si="147"/>
        <v>0</v>
      </c>
      <c r="X335" s="153">
        <f t="shared" ca="1" si="148"/>
        <v>1</v>
      </c>
      <c r="Y335" s="153">
        <f t="shared" ca="1" si="149"/>
        <v>0</v>
      </c>
      <c r="Z335" s="153">
        <f t="shared" ca="1" si="150"/>
        <v>4</v>
      </c>
      <c r="AA335" s="152" t="str">
        <f t="shared" ca="1" si="151"/>
        <v/>
      </c>
      <c r="AB335" s="152">
        <f t="shared" ca="1" si="152"/>
        <v>1.3444121267255649</v>
      </c>
      <c r="AC335" s="154" t="str">
        <f t="shared" ca="1" si="153"/>
        <v/>
      </c>
      <c r="AD335" s="154">
        <f t="shared" ca="1" si="154"/>
        <v>-70.707173331303608</v>
      </c>
      <c r="AE335" s="3">
        <f t="shared" ca="1" si="155"/>
        <v>-17.676793332825902</v>
      </c>
      <c r="AF335" s="3">
        <f t="shared" ca="1" si="156"/>
        <v>-70.707173331303608</v>
      </c>
      <c r="AG335" s="3" t="str">
        <f t="shared" ca="1" si="163"/>
        <v>N</v>
      </c>
      <c r="AH335" s="4" t="str">
        <f t="shared" ca="1" si="157"/>
        <v/>
      </c>
      <c r="AI335" s="75">
        <f t="shared" ca="1" si="158"/>
        <v>-7.0707173331303608</v>
      </c>
      <c r="AJ335" s="75">
        <f t="shared" ca="1" si="159"/>
        <v>0</v>
      </c>
    </row>
    <row r="336" spans="1:36">
      <c r="A336" s="41">
        <f t="shared" si="160"/>
        <v>270</v>
      </c>
      <c r="B336" s="150">
        <f>IF(ISNUMBER(A336),INDEX('MetaTrader Import'!$H$13:$J$5893,TRUNC(((A336-$A$39+1)-1)/3)+1,MOD((A336-$A$39+1)-1,3)+1),"")</f>
        <v>0</v>
      </c>
      <c r="C336" s="43">
        <f t="shared" ca="1" si="137"/>
        <v>21.274293379967407</v>
      </c>
      <c r="D336" s="43">
        <f t="shared" ca="1" si="138"/>
        <v>0.10448154684646635</v>
      </c>
      <c r="E336" s="43">
        <f t="shared" ca="1" si="139"/>
        <v>21.378774926813872</v>
      </c>
      <c r="F336" s="43">
        <f t="shared" ca="1" si="140"/>
        <v>2.1378774926813873</v>
      </c>
      <c r="G336" s="43">
        <f>IF(A336&lt;&gt;"",IF(A336&lt;Data!$G$11*0.25,$C$13/$G$32,IF(A336&gt;Data!$G$11*0.25,$C$13,$C$13*10)),"")</f>
        <v>2</v>
      </c>
      <c r="H336" s="43">
        <f>IF(A336&lt;&gt;"",IF(Data!$G$9="constant",$C$13,IF(Data!$G$9="squeeze",G336,F336)),"")</f>
        <v>2</v>
      </c>
      <c r="I336" s="38">
        <f ca="1">IF(ISNUMBER(A336),NORMINV(RAND(),0,IF(AND(Data!$G$9="squeeze",A336&lt;Data!$G$11*0.25),$H$32,1)*$C$30*$C$13)*($C$14*$C$12),"")</f>
        <v>2.7374725792789938E-4</v>
      </c>
      <c r="J336" s="42">
        <f ca="1">IFERROR(IF(Data!$C$6="Real",B336,I336+J335+($C$14*$C$12)*(NORMINV(RAND(),$C$15,CHOOSE($G$13,$C$13,F336,G336)))),"")</f>
        <v>1.3467012547152593</v>
      </c>
      <c r="K336" s="88">
        <f>IF(ISNUMBER(A336), IF($G$16="fixed",$G$17,MIN(H336*Data!$C$7*$C$16*0.5,$C$17*Data!$C$7))*$C$12,"")</f>
        <v>8.0000000000000007E-5</v>
      </c>
      <c r="L336" s="42">
        <f t="shared" ca="1" si="164"/>
        <v>1.3467012547152593</v>
      </c>
      <c r="M336" s="44">
        <f t="shared" ca="1" si="165"/>
        <v>1.3467412547152593</v>
      </c>
      <c r="N336" s="44">
        <f t="shared" ca="1" si="166"/>
        <v>1.3466612547152592</v>
      </c>
      <c r="O336" s="108">
        <f t="shared" ca="1" si="141"/>
        <v>1.7657867778429166</v>
      </c>
      <c r="P336" s="102">
        <f t="shared" ca="1" si="142"/>
        <v>10.464301335913877</v>
      </c>
      <c r="Q336" s="102">
        <f t="shared" ca="1" si="143"/>
        <v>-1.447133392097981</v>
      </c>
      <c r="R336" s="120">
        <f t="shared" ca="1" si="161"/>
        <v>1</v>
      </c>
      <c r="S336" s="54">
        <f t="shared" ca="1" si="162"/>
        <v>0</v>
      </c>
      <c r="T336" s="5">
        <f t="shared" ca="1" si="144"/>
        <v>1.3475392670087669</v>
      </c>
      <c r="U336" s="152">
        <f t="shared" ca="1" si="145"/>
        <v>1.3502853166699731</v>
      </c>
      <c r="V336" s="152">
        <f t="shared" ca="1" si="146"/>
        <v>1.3442192851926233</v>
      </c>
      <c r="W336" s="153">
        <f t="shared" ca="1" si="147"/>
        <v>0</v>
      </c>
      <c r="X336" s="153">
        <f t="shared" ca="1" si="148"/>
        <v>1</v>
      </c>
      <c r="Y336" s="153">
        <f t="shared" ca="1" si="149"/>
        <v>0</v>
      </c>
      <c r="Z336" s="153">
        <f t="shared" ca="1" si="150"/>
        <v>4</v>
      </c>
      <c r="AA336" s="152" t="str">
        <f t="shared" ca="1" si="151"/>
        <v/>
      </c>
      <c r="AB336" s="152">
        <f t="shared" ca="1" si="152"/>
        <v>1.3444121267255649</v>
      </c>
      <c r="AC336" s="154" t="str">
        <f t="shared" ca="1" si="153"/>
        <v/>
      </c>
      <c r="AD336" s="154">
        <f t="shared" ca="1" si="154"/>
        <v>-93.165119587776957</v>
      </c>
      <c r="AE336" s="3">
        <f t="shared" ca="1" si="155"/>
        <v>-23.291279896944239</v>
      </c>
      <c r="AF336" s="3">
        <f t="shared" ca="1" si="156"/>
        <v>-93.165119587776957</v>
      </c>
      <c r="AG336" s="3" t="str">
        <f t="shared" ca="1" si="163"/>
        <v>N</v>
      </c>
      <c r="AH336" s="4" t="str">
        <f t="shared" ca="1" si="157"/>
        <v/>
      </c>
      <c r="AI336" s="75">
        <f t="shared" ca="1" si="158"/>
        <v>-9.3165119587776957</v>
      </c>
      <c r="AJ336" s="75">
        <f t="shared" ca="1" si="159"/>
        <v>0</v>
      </c>
    </row>
    <row r="337" spans="1:36">
      <c r="A337" s="41">
        <f t="shared" si="160"/>
        <v>271</v>
      </c>
      <c r="B337" s="150">
        <f>IF(ISNUMBER(A337),INDEX('MetaTrader Import'!$H$13:$J$5893,TRUNC(((A337-$A$39+1)-1)/3)+1,MOD((A337-$A$39+1)-1,3)+1),"")</f>
        <v>0</v>
      </c>
      <c r="C337" s="43">
        <f t="shared" ca="1" si="137"/>
        <v>21.378774926813872</v>
      </c>
      <c r="D337" s="43">
        <f t="shared" ca="1" si="138"/>
        <v>0.43582202270535808</v>
      </c>
      <c r="E337" s="43">
        <f t="shared" ca="1" si="139"/>
        <v>21.814596949519231</v>
      </c>
      <c r="F337" s="43">
        <f t="shared" ca="1" si="140"/>
        <v>2.1814596949519229</v>
      </c>
      <c r="G337" s="43">
        <f>IF(A337&lt;&gt;"",IF(A337&lt;Data!$G$11*0.25,$C$13/$G$32,IF(A337&gt;Data!$G$11*0.25,$C$13,$C$13*10)),"")</f>
        <v>2</v>
      </c>
      <c r="H337" s="43">
        <f>IF(A337&lt;&gt;"",IF(Data!$G$9="constant",$C$13,IF(Data!$G$9="squeeze",G337,F337)),"")</f>
        <v>2</v>
      </c>
      <c r="I337" s="38">
        <f ca="1">IF(ISNUMBER(A337),NORMINV(RAND(),0,IF(AND(Data!$G$9="squeeze",A337&lt;Data!$G$11*0.25),$H$32,1)*$C$30*$C$13)*($C$14*$C$12),"")</f>
        <v>-8.2088345532326957E-5</v>
      </c>
      <c r="J337" s="42">
        <f ca="1">IFERROR(IF(Data!$C$6="Real",B337,I337+J336+($C$14*$C$12)*(NORMINV(RAND(),$C$15,CHOOSE($G$13,$C$13,F337,G337)))),"")</f>
        <v>1.3469026792591363</v>
      </c>
      <c r="K337" s="88">
        <f>IF(ISNUMBER(A337), IF($G$16="fixed",$G$17,MIN(H337*Data!$C$7*$C$16*0.5,$C$17*Data!$C$7))*$C$12,"")</f>
        <v>8.0000000000000007E-5</v>
      </c>
      <c r="L337" s="42">
        <f t="shared" ca="1" si="164"/>
        <v>1.3469026792591363</v>
      </c>
      <c r="M337" s="44">
        <f t="shared" ca="1" si="165"/>
        <v>1.3469426792591364</v>
      </c>
      <c r="N337" s="44">
        <f t="shared" ca="1" si="166"/>
        <v>1.3468626792591363</v>
      </c>
      <c r="O337" s="108">
        <f t="shared" ca="1" si="141"/>
        <v>1.5760003178323934</v>
      </c>
      <c r="P337" s="102">
        <f t="shared" ca="1" si="142"/>
        <v>10.007219862624098</v>
      </c>
      <c r="Q337" s="102">
        <f t="shared" ca="1" si="143"/>
        <v>-1.3846624995959886</v>
      </c>
      <c r="R337" s="120">
        <f t="shared" ca="1" si="161"/>
        <v>1</v>
      </c>
      <c r="S337" s="54">
        <f t="shared" ca="1" si="162"/>
        <v>0</v>
      </c>
      <c r="T337" s="5">
        <f t="shared" ca="1" si="144"/>
        <v>1.3475392670087669</v>
      </c>
      <c r="U337" s="152">
        <f t="shared" ca="1" si="145"/>
        <v>1.3502853166699731</v>
      </c>
      <c r="V337" s="152">
        <f t="shared" ca="1" si="146"/>
        <v>1.3442192851926233</v>
      </c>
      <c r="W337" s="153">
        <f t="shared" ca="1" si="147"/>
        <v>0</v>
      </c>
      <c r="X337" s="153">
        <f t="shared" ca="1" si="148"/>
        <v>1</v>
      </c>
      <c r="Y337" s="153">
        <f t="shared" ca="1" si="149"/>
        <v>0</v>
      </c>
      <c r="Z337" s="153">
        <f t="shared" ca="1" si="150"/>
        <v>4</v>
      </c>
      <c r="AA337" s="152" t="str">
        <f t="shared" ca="1" si="151"/>
        <v/>
      </c>
      <c r="AB337" s="152">
        <f t="shared" ca="1" si="152"/>
        <v>1.3444121267255649</v>
      </c>
      <c r="AC337" s="154" t="str">
        <f t="shared" ca="1" si="153"/>
        <v/>
      </c>
      <c r="AD337" s="154">
        <f t="shared" ca="1" si="154"/>
        <v>-101.22210134285936</v>
      </c>
      <c r="AE337" s="3">
        <f t="shared" ca="1" si="155"/>
        <v>-25.30552533571484</v>
      </c>
      <c r="AF337" s="3">
        <f t="shared" ca="1" si="156"/>
        <v>-101.22210134285936</v>
      </c>
      <c r="AG337" s="3" t="str">
        <f t="shared" ca="1" si="163"/>
        <v>N</v>
      </c>
      <c r="AH337" s="4" t="str">
        <f t="shared" ca="1" si="157"/>
        <v/>
      </c>
      <c r="AI337" s="75">
        <f t="shared" ca="1" si="158"/>
        <v>-10.122210134285936</v>
      </c>
      <c r="AJ337" s="75">
        <f t="shared" ca="1" si="159"/>
        <v>0</v>
      </c>
    </row>
    <row r="338" spans="1:36">
      <c r="A338" s="41">
        <f t="shared" si="160"/>
        <v>272</v>
      </c>
      <c r="B338" s="150">
        <f>IF(ISNUMBER(A338),INDEX('MetaTrader Import'!$H$13:$J$5893,TRUNC(((A338-$A$39+1)-1)/3)+1,MOD((A338-$A$39+1)-1,3)+1),"")</f>
        <v>0</v>
      </c>
      <c r="C338" s="43">
        <f t="shared" ca="1" si="137"/>
        <v>21.814596949519231</v>
      </c>
      <c r="D338" s="43">
        <f t="shared" ca="1" si="138"/>
        <v>-0.11369151860123056</v>
      </c>
      <c r="E338" s="43">
        <f t="shared" ca="1" si="139"/>
        <v>21.700905430918002</v>
      </c>
      <c r="F338" s="43">
        <f t="shared" ca="1" si="140"/>
        <v>2.1700905430918001</v>
      </c>
      <c r="G338" s="43">
        <f>IF(A338&lt;&gt;"",IF(A338&lt;Data!$G$11*0.25,$C$13/$G$32,IF(A338&gt;Data!$G$11*0.25,$C$13,$C$13*10)),"")</f>
        <v>2</v>
      </c>
      <c r="H338" s="43">
        <f>IF(A338&lt;&gt;"",IF(Data!$G$9="constant",$C$13,IF(Data!$G$9="squeeze",G338,F338)),"")</f>
        <v>2</v>
      </c>
      <c r="I338" s="38">
        <f ca="1">IF(ISNUMBER(A338),NORMINV(RAND(),0,IF(AND(Data!$G$9="squeeze",A338&lt;Data!$G$11*0.25),$H$32,1)*$C$30*$C$13)*($C$14*$C$12),"")</f>
        <v>-2.2780830724034994E-4</v>
      </c>
      <c r="J338" s="42">
        <f ca="1">IFERROR(IF(Data!$C$6="Real",B338,I338+J337+($C$14*$C$12)*(NORMINV(RAND(),$C$15,CHOOSE($G$13,$C$13,F338,G338)))),"")</f>
        <v>1.3463717560306541</v>
      </c>
      <c r="K338" s="88">
        <f>IF(ISNUMBER(A338), IF($G$16="fixed",$G$17,MIN(H338*Data!$C$7*$C$16*0.5,$C$17*Data!$C$7))*$C$12,"")</f>
        <v>8.0000000000000007E-5</v>
      </c>
      <c r="L338" s="42">
        <f t="shared" ca="1" si="164"/>
        <v>1.3463717560306541</v>
      </c>
      <c r="M338" s="44">
        <f t="shared" ca="1" si="165"/>
        <v>1.3464117560306541</v>
      </c>
      <c r="N338" s="44">
        <f t="shared" ca="1" si="166"/>
        <v>1.346331756030654</v>
      </c>
      <c r="O338" s="108">
        <f t="shared" ca="1" si="141"/>
        <v>1.0607332474503977</v>
      </c>
      <c r="P338" s="102">
        <f t="shared" ca="1" si="142"/>
        <v>8.7144122588459823</v>
      </c>
      <c r="Q338" s="102">
        <f t="shared" ca="1" si="143"/>
        <v>-1.2870964479137577</v>
      </c>
      <c r="R338" s="120">
        <f t="shared" ca="1" si="161"/>
        <v>1</v>
      </c>
      <c r="S338" s="54">
        <f t="shared" ca="1" si="162"/>
        <v>0</v>
      </c>
      <c r="T338" s="5">
        <f t="shared" ca="1" si="144"/>
        <v>1.3475392670087669</v>
      </c>
      <c r="U338" s="152">
        <f t="shared" ca="1" si="145"/>
        <v>1.3502853166699731</v>
      </c>
      <c r="V338" s="152">
        <f t="shared" ca="1" si="146"/>
        <v>1.3442192851926233</v>
      </c>
      <c r="W338" s="153">
        <f t="shared" ca="1" si="147"/>
        <v>0</v>
      </c>
      <c r="X338" s="153">
        <f t="shared" ca="1" si="148"/>
        <v>1</v>
      </c>
      <c r="Y338" s="153">
        <f t="shared" ca="1" si="149"/>
        <v>0</v>
      </c>
      <c r="Z338" s="153">
        <f t="shared" ca="1" si="150"/>
        <v>4</v>
      </c>
      <c r="AA338" s="152" t="str">
        <f t="shared" ca="1" si="151"/>
        <v/>
      </c>
      <c r="AB338" s="152">
        <f t="shared" ca="1" si="152"/>
        <v>1.3444121267255649</v>
      </c>
      <c r="AC338" s="154" t="str">
        <f t="shared" ca="1" si="153"/>
        <v/>
      </c>
      <c r="AD338" s="154">
        <f t="shared" ca="1" si="154"/>
        <v>-79.985172203569377</v>
      </c>
      <c r="AE338" s="3">
        <f t="shared" ca="1" si="155"/>
        <v>-19.996293050892344</v>
      </c>
      <c r="AF338" s="3">
        <f t="shared" ca="1" si="156"/>
        <v>-79.985172203569377</v>
      </c>
      <c r="AG338" s="3" t="str">
        <f t="shared" ca="1" si="163"/>
        <v>N</v>
      </c>
      <c r="AH338" s="4" t="str">
        <f t="shared" ca="1" si="157"/>
        <v/>
      </c>
      <c r="AI338" s="75">
        <f t="shared" ca="1" si="158"/>
        <v>-7.9985172203569386</v>
      </c>
      <c r="AJ338" s="75">
        <f t="shared" ca="1" si="159"/>
        <v>0</v>
      </c>
    </row>
    <row r="339" spans="1:36">
      <c r="A339" s="41">
        <f t="shared" si="160"/>
        <v>273</v>
      </c>
      <c r="B339" s="150">
        <f>IF(ISNUMBER(A339),INDEX('MetaTrader Import'!$H$13:$J$5893,TRUNC(((A339-$A$39+1)-1)/3)+1,MOD((A339-$A$39+1)-1,3)+1),"")</f>
        <v>0</v>
      </c>
      <c r="C339" s="43">
        <f t="shared" ca="1" si="137"/>
        <v>21.700905430918002</v>
      </c>
      <c r="D339" s="43">
        <f t="shared" ca="1" si="138"/>
        <v>18.880839252408499</v>
      </c>
      <c r="E339" s="43">
        <f t="shared" ca="1" si="139"/>
        <v>40.581744683326505</v>
      </c>
      <c r="F339" s="43">
        <f t="shared" ca="1" si="140"/>
        <v>4.0581744683326502</v>
      </c>
      <c r="G339" s="43">
        <f>IF(A339&lt;&gt;"",IF(A339&lt;Data!$G$11*0.25,$C$13/$G$32,IF(A339&gt;Data!$G$11*0.25,$C$13,$C$13*10)),"")</f>
        <v>2</v>
      </c>
      <c r="H339" s="43">
        <f>IF(A339&lt;&gt;"",IF(Data!$G$9="constant",$C$13,IF(Data!$G$9="squeeze",G339,F339)),"")</f>
        <v>2</v>
      </c>
      <c r="I339" s="38">
        <f ca="1">IF(ISNUMBER(A339),NORMINV(RAND(),0,IF(AND(Data!$G$9="squeeze",A339&lt;Data!$G$11*0.25),$H$32,1)*$C$30*$C$13)*($C$14*$C$12),"")</f>
        <v>-6.3943648338490229E-5</v>
      </c>
      <c r="J339" s="42">
        <f ca="1">IFERROR(IF(Data!$C$6="Real",B339,I339+J338+($C$14*$C$12)*(NORMINV(RAND(),$C$15,CHOOSE($G$13,$C$13,F339,G339)))),"")</f>
        <v>1.3460182352063659</v>
      </c>
      <c r="K339" s="88">
        <f>IF(ISNUMBER(A339), IF($G$16="fixed",$G$17,MIN(H339*Data!$C$7*$C$16*0.5,$C$17*Data!$C$7))*$C$12,"")</f>
        <v>8.0000000000000007E-5</v>
      </c>
      <c r="L339" s="42">
        <f t="shared" ca="1" si="164"/>
        <v>1.3460182352063659</v>
      </c>
      <c r="M339" s="44">
        <f t="shared" ca="1" si="165"/>
        <v>1.3460582352063659</v>
      </c>
      <c r="N339" s="44">
        <f t="shared" ca="1" si="166"/>
        <v>1.3459782352063658</v>
      </c>
      <c r="O339" s="108">
        <f t="shared" ca="1" si="141"/>
        <v>0.29389162478750597</v>
      </c>
      <c r="P339" s="102">
        <f t="shared" ca="1" si="142"/>
        <v>6.3223428261386063</v>
      </c>
      <c r="Q339" s="102">
        <f t="shared" ca="1" si="143"/>
        <v>-1.1860784659190096</v>
      </c>
      <c r="R339" s="120">
        <f t="shared" ca="1" si="161"/>
        <v>1</v>
      </c>
      <c r="S339" s="54">
        <f t="shared" ca="1" si="162"/>
        <v>0</v>
      </c>
      <c r="T339" s="5">
        <f t="shared" ca="1" si="144"/>
        <v>1.3475392670087669</v>
      </c>
      <c r="U339" s="152">
        <f t="shared" ca="1" si="145"/>
        <v>1.3502853166699731</v>
      </c>
      <c r="V339" s="152">
        <f t="shared" ca="1" si="146"/>
        <v>1.3442192851926233</v>
      </c>
      <c r="W339" s="153">
        <f t="shared" ca="1" si="147"/>
        <v>0</v>
      </c>
      <c r="X339" s="153">
        <f t="shared" ca="1" si="148"/>
        <v>1</v>
      </c>
      <c r="Y339" s="153">
        <f t="shared" ca="1" si="149"/>
        <v>0</v>
      </c>
      <c r="Z339" s="153">
        <f t="shared" ca="1" si="150"/>
        <v>4</v>
      </c>
      <c r="AA339" s="152" t="str">
        <f t="shared" ca="1" si="151"/>
        <v/>
      </c>
      <c r="AB339" s="152">
        <f t="shared" ca="1" si="152"/>
        <v>1.3444121267255649</v>
      </c>
      <c r="AC339" s="154" t="str">
        <f t="shared" ca="1" si="153"/>
        <v/>
      </c>
      <c r="AD339" s="154">
        <f t="shared" ca="1" si="154"/>
        <v>-65.844339232041804</v>
      </c>
      <c r="AE339" s="3">
        <f t="shared" ca="1" si="155"/>
        <v>-16.461084808010451</v>
      </c>
      <c r="AF339" s="3">
        <f t="shared" ca="1" si="156"/>
        <v>-65.844339232041804</v>
      </c>
      <c r="AG339" s="3" t="str">
        <f t="shared" ca="1" si="163"/>
        <v>N</v>
      </c>
      <c r="AH339" s="4" t="str">
        <f t="shared" ca="1" si="157"/>
        <v/>
      </c>
      <c r="AI339" s="75">
        <f t="shared" ca="1" si="158"/>
        <v>-6.5844339232041804</v>
      </c>
      <c r="AJ339" s="75">
        <f t="shared" ca="1" si="159"/>
        <v>0</v>
      </c>
    </row>
    <row r="340" spans="1:36">
      <c r="A340" s="41">
        <f t="shared" si="160"/>
        <v>274</v>
      </c>
      <c r="B340" s="150">
        <f>IF(ISNUMBER(A340),INDEX('MetaTrader Import'!$H$13:$J$5893,TRUNC(((A340-$A$39+1)-1)/3)+1,MOD((A340-$A$39+1)-1,3)+1),"")</f>
        <v>0</v>
      </c>
      <c r="C340" s="43">
        <f t="shared" ca="1" si="137"/>
        <v>40.581744683326505</v>
      </c>
      <c r="D340" s="43">
        <f t="shared" ca="1" si="138"/>
        <v>-2.6312795982137507</v>
      </c>
      <c r="E340" s="43">
        <f t="shared" ca="1" si="139"/>
        <v>37.950465085112754</v>
      </c>
      <c r="F340" s="43">
        <f t="shared" ca="1" si="140"/>
        <v>3.7950465085112755</v>
      </c>
      <c r="G340" s="43">
        <f>IF(A340&lt;&gt;"",IF(A340&lt;Data!$G$11*0.25,$C$13/$G$32,IF(A340&gt;Data!$G$11*0.25,$C$13,$C$13*10)),"")</f>
        <v>2</v>
      </c>
      <c r="H340" s="43">
        <f>IF(A340&lt;&gt;"",IF(Data!$G$9="constant",$C$13,IF(Data!$G$9="squeeze",G340,F340)),"")</f>
        <v>2</v>
      </c>
      <c r="I340" s="38">
        <f ca="1">IF(ISNUMBER(A340),NORMINV(RAND(),0,IF(AND(Data!$G$9="squeeze",A340&lt;Data!$G$11*0.25),$H$32,1)*$C$30*$C$13)*($C$14*$C$12),"")</f>
        <v>8.5326573206057966E-4</v>
      </c>
      <c r="J340" s="42">
        <f ca="1">IFERROR(IF(Data!$C$6="Real",B340,I340+J339+($C$14*$C$12)*(NORMINV(RAND(),$C$15,CHOOSE($G$13,$C$13,F340,G340)))),"")</f>
        <v>1.3470595338198628</v>
      </c>
      <c r="K340" s="88">
        <f>IF(ISNUMBER(A340), IF($G$16="fixed",$G$17,MIN(H340*Data!$C$7*$C$16*0.5,$C$17*Data!$C$7))*$C$12,"")</f>
        <v>8.0000000000000007E-5</v>
      </c>
      <c r="L340" s="42">
        <f t="shared" ca="1" si="164"/>
        <v>1.3470595338198628</v>
      </c>
      <c r="M340" s="44">
        <f t="shared" ca="1" si="165"/>
        <v>1.3470995338198628</v>
      </c>
      <c r="N340" s="44">
        <f t="shared" ca="1" si="166"/>
        <v>1.3470195338198627</v>
      </c>
      <c r="O340" s="108">
        <f t="shared" ca="1" si="141"/>
        <v>2.7691354866648296E-2</v>
      </c>
      <c r="P340" s="102">
        <f t="shared" ca="1" si="142"/>
        <v>5.2559964025672654</v>
      </c>
      <c r="Q340" s="102">
        <f t="shared" ca="1" si="143"/>
        <v>-1.0693763942779226</v>
      </c>
      <c r="R340" s="120">
        <f t="shared" ca="1" si="161"/>
        <v>1</v>
      </c>
      <c r="S340" s="54">
        <f t="shared" ca="1" si="162"/>
        <v>0</v>
      </c>
      <c r="T340" s="5">
        <f t="shared" ca="1" si="144"/>
        <v>1.3475392670087669</v>
      </c>
      <c r="U340" s="152">
        <f t="shared" ca="1" si="145"/>
        <v>1.3502853166699731</v>
      </c>
      <c r="V340" s="152">
        <f t="shared" ca="1" si="146"/>
        <v>1.3442192851926233</v>
      </c>
      <c r="W340" s="153">
        <f t="shared" ca="1" si="147"/>
        <v>0</v>
      </c>
      <c r="X340" s="153">
        <f t="shared" ca="1" si="148"/>
        <v>1</v>
      </c>
      <c r="Y340" s="153">
        <f t="shared" ca="1" si="149"/>
        <v>0</v>
      </c>
      <c r="Z340" s="153">
        <f t="shared" ca="1" si="150"/>
        <v>4</v>
      </c>
      <c r="AA340" s="152" t="str">
        <f t="shared" ca="1" si="151"/>
        <v/>
      </c>
      <c r="AB340" s="152">
        <f t="shared" ca="1" si="152"/>
        <v>1.3444121267255649</v>
      </c>
      <c r="AC340" s="154" t="str">
        <f t="shared" ca="1" si="153"/>
        <v/>
      </c>
      <c r="AD340" s="154">
        <f t="shared" ca="1" si="154"/>
        <v>-107.49628377191733</v>
      </c>
      <c r="AE340" s="3">
        <f t="shared" ca="1" si="155"/>
        <v>-26.874070942979333</v>
      </c>
      <c r="AF340" s="3">
        <f t="shared" ca="1" si="156"/>
        <v>-107.49628377191733</v>
      </c>
      <c r="AG340" s="3" t="str">
        <f t="shared" ca="1" si="163"/>
        <v>N</v>
      </c>
      <c r="AH340" s="4" t="str">
        <f t="shared" ca="1" si="157"/>
        <v/>
      </c>
      <c r="AI340" s="75">
        <f t="shared" ca="1" si="158"/>
        <v>-10.749628377191735</v>
      </c>
      <c r="AJ340" s="75">
        <f t="shared" ca="1" si="159"/>
        <v>0</v>
      </c>
    </row>
    <row r="341" spans="1:36">
      <c r="A341" s="41">
        <f t="shared" si="160"/>
        <v>275</v>
      </c>
      <c r="B341" s="150">
        <f>IF(ISNUMBER(A341),INDEX('MetaTrader Import'!$H$13:$J$5893,TRUNC(((A341-$A$39+1)-1)/3)+1,MOD((A341-$A$39+1)-1,3)+1),"")</f>
        <v>0</v>
      </c>
      <c r="C341" s="43">
        <f t="shared" ca="1" si="137"/>
        <v>37.950465085112754</v>
      </c>
      <c r="D341" s="43">
        <f t="shared" ca="1" si="138"/>
        <v>-1.8128351443958901</v>
      </c>
      <c r="E341" s="43">
        <f t="shared" ca="1" si="139"/>
        <v>36.137629940716863</v>
      </c>
      <c r="F341" s="43">
        <f t="shared" ca="1" si="140"/>
        <v>3.6137629940716862</v>
      </c>
      <c r="G341" s="43">
        <f>IF(A341&lt;&gt;"",IF(A341&lt;Data!$G$11*0.25,$C$13/$G$32,IF(A341&gt;Data!$G$11*0.25,$C$13,$C$13*10)),"")</f>
        <v>2</v>
      </c>
      <c r="H341" s="43">
        <f>IF(A341&lt;&gt;"",IF(Data!$G$9="constant",$C$13,IF(Data!$G$9="squeeze",G341,F341)),"")</f>
        <v>2</v>
      </c>
      <c r="I341" s="38">
        <f ca="1">IF(ISNUMBER(A341),NORMINV(RAND(),0,IF(AND(Data!$G$9="squeeze",A341&lt;Data!$G$11*0.25),$H$32,1)*$C$30*$C$13)*($C$14*$C$12),"")</f>
        <v>1.1518407690189978E-4</v>
      </c>
      <c r="J341" s="42">
        <f ca="1">IFERROR(IF(Data!$C$6="Real",B341,I341+J340+($C$14*$C$12)*(NORMINV(RAND(),$C$15,CHOOSE($G$13,$C$13,F341,G341)))),"")</f>
        <v>1.3458929765698124</v>
      </c>
      <c r="K341" s="88">
        <f>IF(ISNUMBER(A341), IF($G$16="fixed",$G$17,MIN(H341*Data!$C$7*$C$16*0.5,$C$17*Data!$C$7))*$C$12,"")</f>
        <v>8.0000000000000007E-5</v>
      </c>
      <c r="L341" s="42">
        <f t="shared" ca="1" si="164"/>
        <v>1.3458929765698124</v>
      </c>
      <c r="M341" s="44">
        <f t="shared" ca="1" si="165"/>
        <v>1.3459329765698125</v>
      </c>
      <c r="N341" s="44">
        <f t="shared" ca="1" si="166"/>
        <v>1.3458529765698124</v>
      </c>
      <c r="O341" s="108">
        <f t="shared" ca="1" si="141"/>
        <v>-0.3413877554132741</v>
      </c>
      <c r="P341" s="102">
        <f t="shared" ca="1" si="142"/>
        <v>5.5345143756808959</v>
      </c>
      <c r="Q341" s="102">
        <f t="shared" ca="1" si="143"/>
        <v>-0.9147039812955744</v>
      </c>
      <c r="R341" s="120">
        <f t="shared" ca="1" si="161"/>
        <v>1</v>
      </c>
      <c r="S341" s="54">
        <f t="shared" ca="1" si="162"/>
        <v>0</v>
      </c>
      <c r="T341" s="5">
        <f t="shared" ca="1" si="144"/>
        <v>1.3475392670087669</v>
      </c>
      <c r="U341" s="152">
        <f t="shared" ca="1" si="145"/>
        <v>1.3502853166699731</v>
      </c>
      <c r="V341" s="152">
        <f t="shared" ca="1" si="146"/>
        <v>1.3442192851926233</v>
      </c>
      <c r="W341" s="153">
        <f t="shared" ca="1" si="147"/>
        <v>0</v>
      </c>
      <c r="X341" s="153">
        <f t="shared" ca="1" si="148"/>
        <v>1</v>
      </c>
      <c r="Y341" s="153">
        <f t="shared" ca="1" si="149"/>
        <v>0</v>
      </c>
      <c r="Z341" s="153">
        <f t="shared" ca="1" si="150"/>
        <v>4</v>
      </c>
      <c r="AA341" s="152" t="str">
        <f t="shared" ca="1" si="151"/>
        <v/>
      </c>
      <c r="AB341" s="152">
        <f t="shared" ca="1" si="152"/>
        <v>1.3444121267255649</v>
      </c>
      <c r="AC341" s="154" t="str">
        <f t="shared" ca="1" si="153"/>
        <v/>
      </c>
      <c r="AD341" s="154">
        <f t="shared" ca="1" si="154"/>
        <v>-60.833993769904282</v>
      </c>
      <c r="AE341" s="3">
        <f t="shared" ca="1" si="155"/>
        <v>-15.208498442476071</v>
      </c>
      <c r="AF341" s="3">
        <f t="shared" ca="1" si="156"/>
        <v>-60.833993769904282</v>
      </c>
      <c r="AG341" s="3" t="str">
        <f t="shared" ca="1" si="163"/>
        <v>N</v>
      </c>
      <c r="AH341" s="4" t="str">
        <f t="shared" ca="1" si="157"/>
        <v/>
      </c>
      <c r="AI341" s="75">
        <f t="shared" ca="1" si="158"/>
        <v>-6.0833993769904282</v>
      </c>
      <c r="AJ341" s="75">
        <f t="shared" ca="1" si="159"/>
        <v>0</v>
      </c>
    </row>
    <row r="342" spans="1:36">
      <c r="A342" s="41">
        <f t="shared" si="160"/>
        <v>276</v>
      </c>
      <c r="B342" s="150">
        <f>IF(ISNUMBER(A342),INDEX('MetaTrader Import'!$H$13:$J$5893,TRUNC(((A342-$A$39+1)-1)/3)+1,MOD((A342-$A$39+1)-1,3)+1),"")</f>
        <v>0</v>
      </c>
      <c r="C342" s="43">
        <f t="shared" ca="1" si="137"/>
        <v>36.137629940716863</v>
      </c>
      <c r="D342" s="43">
        <f t="shared" ca="1" si="138"/>
        <v>0.11424524889641474</v>
      </c>
      <c r="E342" s="43">
        <f t="shared" ca="1" si="139"/>
        <v>36.25187518961328</v>
      </c>
      <c r="F342" s="43">
        <f t="shared" ca="1" si="140"/>
        <v>3.6251875189613281</v>
      </c>
      <c r="G342" s="43">
        <f>IF(A342&lt;&gt;"",IF(A342&lt;Data!$G$11*0.25,$C$13/$G$32,IF(A342&gt;Data!$G$11*0.25,$C$13,$C$13*10)),"")</f>
        <v>2</v>
      </c>
      <c r="H342" s="43">
        <f>IF(A342&lt;&gt;"",IF(Data!$G$9="constant",$C$13,IF(Data!$G$9="squeeze",G342,F342)),"")</f>
        <v>2</v>
      </c>
      <c r="I342" s="38">
        <f ca="1">IF(ISNUMBER(A342),NORMINV(RAND(),0,IF(AND(Data!$G$9="squeeze",A342&lt;Data!$G$11*0.25),$H$32,1)*$C$30*$C$13)*($C$14*$C$12),"")</f>
        <v>-5.056575227584785E-4</v>
      </c>
      <c r="J342" s="42">
        <f ca="1">IFERROR(IF(Data!$C$6="Real",B342,I342+J341+($C$14*$C$12)*(NORMINV(RAND(),$C$15,CHOOSE($G$13,$C$13,F342,G342)))),"")</f>
        <v>1.3451969588997861</v>
      </c>
      <c r="K342" s="88">
        <f>IF(ISNUMBER(A342), IF($G$16="fixed",$G$17,MIN(H342*Data!$C$7*$C$16*0.5,$C$17*Data!$C$7))*$C$12,"")</f>
        <v>8.0000000000000007E-5</v>
      </c>
      <c r="L342" s="42">
        <f t="shared" ca="1" si="164"/>
        <v>1.3451969588997861</v>
      </c>
      <c r="M342" s="44">
        <f t="shared" ca="1" si="165"/>
        <v>1.3452369588997861</v>
      </c>
      <c r="N342" s="44">
        <f t="shared" ca="1" si="166"/>
        <v>1.345156958899786</v>
      </c>
      <c r="O342" s="108">
        <f t="shared" ca="1" si="141"/>
        <v>-0.8225434327620732</v>
      </c>
      <c r="P342" s="102">
        <f t="shared" ca="1" si="142"/>
        <v>6.7653971651616249</v>
      </c>
      <c r="Q342" s="102">
        <f t="shared" ca="1" si="143"/>
        <v>-0.71932842483066683</v>
      </c>
      <c r="R342" s="120">
        <f t="shared" ca="1" si="161"/>
        <v>1</v>
      </c>
      <c r="S342" s="54">
        <f t="shared" ca="1" si="162"/>
        <v>0</v>
      </c>
      <c r="T342" s="5">
        <f t="shared" ca="1" si="144"/>
        <v>1.3475392670087669</v>
      </c>
      <c r="U342" s="152">
        <f t="shared" ca="1" si="145"/>
        <v>1.3502853166699731</v>
      </c>
      <c r="V342" s="152">
        <f t="shared" ca="1" si="146"/>
        <v>1.3442192851926233</v>
      </c>
      <c r="W342" s="153">
        <f t="shared" ca="1" si="147"/>
        <v>0</v>
      </c>
      <c r="X342" s="153">
        <f t="shared" ca="1" si="148"/>
        <v>1</v>
      </c>
      <c r="Y342" s="153">
        <f t="shared" ca="1" si="149"/>
        <v>0</v>
      </c>
      <c r="Z342" s="153">
        <f t="shared" ca="1" si="150"/>
        <v>4</v>
      </c>
      <c r="AA342" s="152" t="str">
        <f t="shared" ca="1" si="151"/>
        <v/>
      </c>
      <c r="AB342" s="152">
        <f t="shared" ca="1" si="152"/>
        <v>1.3444121267255649</v>
      </c>
      <c r="AC342" s="154" t="str">
        <f t="shared" ca="1" si="153"/>
        <v/>
      </c>
      <c r="AD342" s="154">
        <f t="shared" ca="1" si="154"/>
        <v>-32.993286968849844</v>
      </c>
      <c r="AE342" s="3">
        <f t="shared" ca="1" si="155"/>
        <v>-8.2483217422124611</v>
      </c>
      <c r="AF342" s="3">
        <f t="shared" ca="1" si="156"/>
        <v>-32.993286968849844</v>
      </c>
      <c r="AG342" s="3" t="str">
        <f t="shared" ca="1" si="163"/>
        <v>N</v>
      </c>
      <c r="AH342" s="4" t="str">
        <f t="shared" ca="1" si="157"/>
        <v/>
      </c>
      <c r="AI342" s="75">
        <f t="shared" ca="1" si="158"/>
        <v>-3.2993286968849844</v>
      </c>
      <c r="AJ342" s="75">
        <f t="shared" ca="1" si="159"/>
        <v>0</v>
      </c>
    </row>
    <row r="343" spans="1:36">
      <c r="A343" s="41">
        <f t="shared" si="160"/>
        <v>277</v>
      </c>
      <c r="B343" s="150">
        <f>IF(ISNUMBER(A343),INDEX('MetaTrader Import'!$H$13:$J$5893,TRUNC(((A343-$A$39+1)-1)/3)+1,MOD((A343-$A$39+1)-1,3)+1),"")</f>
        <v>0</v>
      </c>
      <c r="C343" s="43">
        <f t="shared" ca="1" si="137"/>
        <v>36.25187518961328</v>
      </c>
      <c r="D343" s="43">
        <f t="shared" ca="1" si="138"/>
        <v>-1.5813953314524956</v>
      </c>
      <c r="E343" s="43">
        <f t="shared" ca="1" si="139"/>
        <v>34.670479858160782</v>
      </c>
      <c r="F343" s="43">
        <f t="shared" ca="1" si="140"/>
        <v>3.4670479858160781</v>
      </c>
      <c r="G343" s="43">
        <f>IF(A343&lt;&gt;"",IF(A343&lt;Data!$G$11*0.25,$C$13/$G$32,IF(A343&gt;Data!$G$11*0.25,$C$13,$C$13*10)),"")</f>
        <v>2</v>
      </c>
      <c r="H343" s="43">
        <f>IF(A343&lt;&gt;"",IF(Data!$G$9="constant",$C$13,IF(Data!$G$9="squeeze",G343,F343)),"")</f>
        <v>2</v>
      </c>
      <c r="I343" s="38">
        <f ca="1">IF(ISNUMBER(A343),NORMINV(RAND(),0,IF(AND(Data!$G$9="squeeze",A343&lt;Data!$G$11*0.25),$H$32,1)*$C$30*$C$13)*($C$14*$C$12),"")</f>
        <v>-4.5055311871186962E-4</v>
      </c>
      <c r="J343" s="42">
        <f ca="1">IFERROR(IF(Data!$C$6="Real",B343,I343+J342+($C$14*$C$12)*(NORMINV(RAND(),$C$15,CHOOSE($G$13,$C$13,F343,G343)))),"")</f>
        <v>1.3444457059624217</v>
      </c>
      <c r="K343" s="88">
        <f>IF(ISNUMBER(A343), IF($G$16="fixed",$G$17,MIN(H343*Data!$C$7*$C$16*0.5,$C$17*Data!$C$7))*$C$12,"")</f>
        <v>8.0000000000000007E-5</v>
      </c>
      <c r="L343" s="42">
        <f t="shared" ca="1" si="164"/>
        <v>1.3444457059624217</v>
      </c>
      <c r="M343" s="44">
        <f t="shared" ca="1" si="165"/>
        <v>1.3444857059624218</v>
      </c>
      <c r="N343" s="44">
        <f t="shared" ca="1" si="166"/>
        <v>1.3444057059624217</v>
      </c>
      <c r="O343" s="108">
        <f t="shared" ca="1" si="141"/>
        <v>-1.4679170753766506</v>
      </c>
      <c r="P343" s="102">
        <f t="shared" ca="1" si="142"/>
        <v>8.8255004110211921</v>
      </c>
      <c r="Q343" s="102">
        <f t="shared" ca="1" si="143"/>
        <v>-0.49306734950839948</v>
      </c>
      <c r="R343" s="120">
        <f t="shared" ca="1" si="161"/>
        <v>1</v>
      </c>
      <c r="S343" s="54">
        <f t="shared" ca="1" si="162"/>
        <v>0</v>
      </c>
      <c r="T343" s="5">
        <f t="shared" ca="1" si="144"/>
        <v>1.3475392670087669</v>
      </c>
      <c r="U343" s="152">
        <f t="shared" ca="1" si="145"/>
        <v>1.3502853166699731</v>
      </c>
      <c r="V343" s="152">
        <f t="shared" ca="1" si="146"/>
        <v>1.3442192851926233</v>
      </c>
      <c r="W343" s="153">
        <f t="shared" ca="1" si="147"/>
        <v>0</v>
      </c>
      <c r="X343" s="153">
        <f t="shared" ca="1" si="148"/>
        <v>1</v>
      </c>
      <c r="Y343" s="153">
        <f t="shared" ca="1" si="149"/>
        <v>0</v>
      </c>
      <c r="Z343" s="153">
        <f t="shared" ca="1" si="150"/>
        <v>4</v>
      </c>
      <c r="AA343" s="152" t="str">
        <f t="shared" ca="1" si="151"/>
        <v/>
      </c>
      <c r="AB343" s="152">
        <f t="shared" ca="1" si="152"/>
        <v>1.3444121267255649</v>
      </c>
      <c r="AC343" s="154" t="str">
        <f t="shared" ca="1" si="153"/>
        <v/>
      </c>
      <c r="AD343" s="154">
        <f t="shared" ca="1" si="154"/>
        <v>-2.9431694742765302</v>
      </c>
      <c r="AE343" s="3">
        <f t="shared" ca="1" si="155"/>
        <v>-0.73579236856913255</v>
      </c>
      <c r="AF343" s="3">
        <f t="shared" ca="1" si="156"/>
        <v>-2.9431694742765302</v>
      </c>
      <c r="AG343" s="3" t="str">
        <f t="shared" ca="1" si="163"/>
        <v>N</v>
      </c>
      <c r="AH343" s="4" t="str">
        <f t="shared" ca="1" si="157"/>
        <v/>
      </c>
      <c r="AI343" s="75">
        <f t="shared" ca="1" si="158"/>
        <v>-0.29431694742765302</v>
      </c>
      <c r="AJ343" s="75">
        <f t="shared" ca="1" si="159"/>
        <v>0</v>
      </c>
    </row>
    <row r="344" spans="1:36">
      <c r="A344" s="41">
        <f t="shared" si="160"/>
        <v>278</v>
      </c>
      <c r="B344" s="150">
        <f>IF(ISNUMBER(A344),INDEX('MetaTrader Import'!$H$13:$J$5893,TRUNC(((A344-$A$39+1)-1)/3)+1,MOD((A344-$A$39+1)-1,3)+1),"")</f>
        <v>0</v>
      </c>
      <c r="C344" s="43">
        <f t="shared" ca="1" si="137"/>
        <v>34.670479858160782</v>
      </c>
      <c r="D344" s="43">
        <f t="shared" ca="1" si="138"/>
        <v>-1.3553536396425523</v>
      </c>
      <c r="E344" s="43">
        <f t="shared" ca="1" si="139"/>
        <v>33.31512621851823</v>
      </c>
      <c r="F344" s="43">
        <f t="shared" ca="1" si="140"/>
        <v>3.331512621851823</v>
      </c>
      <c r="G344" s="43">
        <f>IF(A344&lt;&gt;"",IF(A344&lt;Data!$G$11*0.25,$C$13/$G$32,IF(A344&gt;Data!$G$11*0.25,$C$13,$C$13*10)),"")</f>
        <v>2</v>
      </c>
      <c r="H344" s="43">
        <f>IF(A344&lt;&gt;"",IF(Data!$G$9="constant",$C$13,IF(Data!$G$9="squeeze",G344,F344)),"")</f>
        <v>2</v>
      </c>
      <c r="I344" s="38">
        <f ca="1">IF(ISNUMBER(A344),NORMINV(RAND(),0,IF(AND(Data!$G$9="squeeze",A344&lt;Data!$G$11*0.25),$H$32,1)*$C$30*$C$13)*($C$14*$C$12),"")</f>
        <v>1.759871492094914E-4</v>
      </c>
      <c r="J344" s="42">
        <f ca="1">IFERROR(IF(Data!$C$6="Real",B344,I344+J343+($C$14*$C$12)*(NORMINV(RAND(),$C$15,CHOOSE($G$13,$C$13,F344,G344)))),"")</f>
        <v>1.3445171234066913</v>
      </c>
      <c r="K344" s="88">
        <f>IF(ISNUMBER(A344), IF($G$16="fixed",$G$17,MIN(H344*Data!$C$7*$C$16*0.5,$C$17*Data!$C$7))*$C$12,"")</f>
        <v>8.0000000000000007E-5</v>
      </c>
      <c r="L344" s="42">
        <f t="shared" ca="1" si="164"/>
        <v>1.3445171234066913</v>
      </c>
      <c r="M344" s="44">
        <f t="shared" ca="1" si="165"/>
        <v>1.3445571234066913</v>
      </c>
      <c r="N344" s="44">
        <f t="shared" ca="1" si="166"/>
        <v>1.3444771234066912</v>
      </c>
      <c r="O344" s="108">
        <f t="shared" ca="1" si="141"/>
        <v>-1.9862296313868772</v>
      </c>
      <c r="P344" s="102">
        <f t="shared" ca="1" si="142"/>
        <v>10.235047880006904</v>
      </c>
      <c r="Q344" s="102">
        <f t="shared" ca="1" si="143"/>
        <v>-0.31563639455426451</v>
      </c>
      <c r="R344" s="120">
        <f t="shared" ca="1" si="161"/>
        <v>1</v>
      </c>
      <c r="S344" s="54">
        <f t="shared" ca="1" si="162"/>
        <v>0</v>
      </c>
      <c r="T344" s="5">
        <f t="shared" ca="1" si="144"/>
        <v>1.3475392670087669</v>
      </c>
      <c r="U344" s="152">
        <f t="shared" ca="1" si="145"/>
        <v>1.3502853166699731</v>
      </c>
      <c r="V344" s="152">
        <f t="shared" ca="1" si="146"/>
        <v>1.3442192851926233</v>
      </c>
      <c r="W344" s="153">
        <f t="shared" ca="1" si="147"/>
        <v>0</v>
      </c>
      <c r="X344" s="153">
        <f t="shared" ca="1" si="148"/>
        <v>1</v>
      </c>
      <c r="Y344" s="153">
        <f t="shared" ca="1" si="149"/>
        <v>0</v>
      </c>
      <c r="Z344" s="153">
        <f t="shared" ca="1" si="150"/>
        <v>4</v>
      </c>
      <c r="AA344" s="152" t="str">
        <f t="shared" ca="1" si="151"/>
        <v/>
      </c>
      <c r="AB344" s="152">
        <f t="shared" ca="1" si="152"/>
        <v>1.3444121267255649</v>
      </c>
      <c r="AC344" s="154" t="str">
        <f t="shared" ca="1" si="153"/>
        <v/>
      </c>
      <c r="AD344" s="154">
        <f t="shared" ca="1" si="154"/>
        <v>-5.7998672450576549</v>
      </c>
      <c r="AE344" s="3">
        <f t="shared" ca="1" si="155"/>
        <v>-1.4499668112644137</v>
      </c>
      <c r="AF344" s="3">
        <f t="shared" ca="1" si="156"/>
        <v>-5.7998672450576549</v>
      </c>
      <c r="AG344" s="3" t="str">
        <f t="shared" ca="1" si="163"/>
        <v>N</v>
      </c>
      <c r="AH344" s="4" t="str">
        <f t="shared" ca="1" si="157"/>
        <v/>
      </c>
      <c r="AI344" s="75">
        <f t="shared" ca="1" si="158"/>
        <v>-0.57998672450576549</v>
      </c>
      <c r="AJ344" s="75">
        <f t="shared" ca="1" si="159"/>
        <v>0</v>
      </c>
    </row>
    <row r="345" spans="1:36">
      <c r="A345" s="41">
        <f t="shared" si="160"/>
        <v>279</v>
      </c>
      <c r="B345" s="150">
        <f>IF(ISNUMBER(A345),INDEX('MetaTrader Import'!$H$13:$J$5893,TRUNC(((A345-$A$39+1)-1)/3)+1,MOD((A345-$A$39+1)-1,3)+1),"")</f>
        <v>0</v>
      </c>
      <c r="C345" s="43">
        <f t="shared" ca="1" si="137"/>
        <v>33.31512621851823</v>
      </c>
      <c r="D345" s="43">
        <f t="shared" ca="1" si="138"/>
        <v>-4.1691515326130562</v>
      </c>
      <c r="E345" s="43">
        <f t="shared" ca="1" si="139"/>
        <v>29.145974685905173</v>
      </c>
      <c r="F345" s="43">
        <f t="shared" ca="1" si="140"/>
        <v>2.9145974685905172</v>
      </c>
      <c r="G345" s="43">
        <f>IF(A345&lt;&gt;"",IF(A345&lt;Data!$G$11*0.25,$C$13/$G$32,IF(A345&gt;Data!$G$11*0.25,$C$13,$C$13*10)),"")</f>
        <v>2</v>
      </c>
      <c r="H345" s="43">
        <f>IF(A345&lt;&gt;"",IF(Data!$G$9="constant",$C$13,IF(Data!$G$9="squeeze",G345,F345)),"")</f>
        <v>2</v>
      </c>
      <c r="I345" s="38">
        <f ca="1">IF(ISNUMBER(A345),NORMINV(RAND(),0,IF(AND(Data!$G$9="squeeze",A345&lt;Data!$G$11*0.25),$H$32,1)*$C$30*$C$13)*($C$14*$C$12),"")</f>
        <v>-1.5422578921279529E-4</v>
      </c>
      <c r="J345" s="42">
        <f ca="1">IFERROR(IF(Data!$C$6="Real",B345,I345+J344+($C$14*$C$12)*(NORMINV(RAND(),$C$15,CHOOSE($G$13,$C$13,F345,G345)))),"")</f>
        <v>1.3445027938653886</v>
      </c>
      <c r="K345" s="88">
        <f>IF(ISNUMBER(A345), IF($G$16="fixed",$G$17,MIN(H345*Data!$C$7*$C$16*0.5,$C$17*Data!$C$7))*$C$12,"")</f>
        <v>8.0000000000000007E-5</v>
      </c>
      <c r="L345" s="42">
        <f t="shared" ca="1" si="164"/>
        <v>1.3445027938653886</v>
      </c>
      <c r="M345" s="44">
        <f t="shared" ca="1" si="165"/>
        <v>1.3445427938653887</v>
      </c>
      <c r="N345" s="44">
        <f t="shared" ca="1" si="166"/>
        <v>1.3444627938653886</v>
      </c>
      <c r="O345" s="108">
        <f t="shared" ca="1" si="141"/>
        <v>-2.2182051828275595</v>
      </c>
      <c r="P345" s="102">
        <f t="shared" ca="1" si="142"/>
        <v>11.029202599438621</v>
      </c>
      <c r="Q345" s="102">
        <f t="shared" ca="1" si="143"/>
        <v>-0.25714063132732834</v>
      </c>
      <c r="R345" s="120">
        <f t="shared" ca="1" si="161"/>
        <v>1</v>
      </c>
      <c r="S345" s="54">
        <f t="shared" ca="1" si="162"/>
        <v>0</v>
      </c>
      <c r="T345" s="5">
        <f t="shared" ca="1" si="144"/>
        <v>1.3475392670087669</v>
      </c>
      <c r="U345" s="152">
        <f t="shared" ca="1" si="145"/>
        <v>1.3502853166699731</v>
      </c>
      <c r="V345" s="152">
        <f t="shared" ca="1" si="146"/>
        <v>1.3442192851926233</v>
      </c>
      <c r="W345" s="153">
        <f t="shared" ca="1" si="147"/>
        <v>0</v>
      </c>
      <c r="X345" s="153">
        <f t="shared" ca="1" si="148"/>
        <v>1</v>
      </c>
      <c r="Y345" s="153">
        <f t="shared" ca="1" si="149"/>
        <v>0</v>
      </c>
      <c r="Z345" s="153">
        <f t="shared" ca="1" si="150"/>
        <v>4</v>
      </c>
      <c r="AA345" s="152" t="str">
        <f t="shared" ca="1" si="151"/>
        <v/>
      </c>
      <c r="AB345" s="152">
        <f t="shared" ca="1" si="152"/>
        <v>1.3444121267255649</v>
      </c>
      <c r="AC345" s="154" t="str">
        <f t="shared" ca="1" si="153"/>
        <v/>
      </c>
      <c r="AD345" s="154">
        <f t="shared" ca="1" si="154"/>
        <v>-5.2266855929516964</v>
      </c>
      <c r="AE345" s="3">
        <f t="shared" ca="1" si="155"/>
        <v>-1.3066713982379241</v>
      </c>
      <c r="AF345" s="3">
        <f t="shared" ca="1" si="156"/>
        <v>-5.2266855929516964</v>
      </c>
      <c r="AG345" s="3" t="str">
        <f t="shared" ca="1" si="163"/>
        <v>N</v>
      </c>
      <c r="AH345" s="4" t="str">
        <f t="shared" ca="1" si="157"/>
        <v/>
      </c>
      <c r="AI345" s="75">
        <f t="shared" ca="1" si="158"/>
        <v>-0.52266855929516964</v>
      </c>
      <c r="AJ345" s="75">
        <f t="shared" ca="1" si="159"/>
        <v>0</v>
      </c>
    </row>
    <row r="346" spans="1:36">
      <c r="A346" s="41">
        <f t="shared" si="160"/>
        <v>280</v>
      </c>
      <c r="B346" s="150">
        <f>IF(ISNUMBER(A346),INDEX('MetaTrader Import'!$H$13:$J$5893,TRUNC(((A346-$A$39+1)-1)/3)+1,MOD((A346-$A$39+1)-1,3)+1),"")</f>
        <v>0</v>
      </c>
      <c r="C346" s="43">
        <f t="shared" ca="1" si="137"/>
        <v>29.145974685905173</v>
      </c>
      <c r="D346" s="43">
        <f t="shared" ca="1" si="138"/>
        <v>0.88654867336990439</v>
      </c>
      <c r="E346" s="43">
        <f t="shared" ca="1" si="139"/>
        <v>30.032523359275078</v>
      </c>
      <c r="F346" s="43">
        <f t="shared" ca="1" si="140"/>
        <v>3.0032523359275078</v>
      </c>
      <c r="G346" s="43">
        <f>IF(A346&lt;&gt;"",IF(A346&lt;Data!$G$11*0.25,$C$13/$G$32,IF(A346&gt;Data!$G$11*0.25,$C$13,$C$13*10)),"")</f>
        <v>2</v>
      </c>
      <c r="H346" s="43">
        <f>IF(A346&lt;&gt;"",IF(Data!$G$9="constant",$C$13,IF(Data!$G$9="squeeze",G346,F346)),"")</f>
        <v>2</v>
      </c>
      <c r="I346" s="38">
        <f ca="1">IF(ISNUMBER(A346),NORMINV(RAND(),0,IF(AND(Data!$G$9="squeeze",A346&lt;Data!$G$11*0.25),$H$32,1)*$C$30*$C$13)*($C$14*$C$12),"")</f>
        <v>4.0832425886430521E-4</v>
      </c>
      <c r="J346" s="42">
        <f ca="1">IFERROR(IF(Data!$C$6="Real",B346,I346+J345+($C$14*$C$12)*(NORMINV(RAND(),$C$15,CHOOSE($G$13,$C$13,F346,G346)))),"")</f>
        <v>1.3452359030465477</v>
      </c>
      <c r="K346" s="88">
        <f>IF(ISNUMBER(A346), IF($G$16="fixed",$G$17,MIN(H346*Data!$C$7*$C$16*0.5,$C$17*Data!$C$7))*$C$12,"")</f>
        <v>8.0000000000000007E-5</v>
      </c>
      <c r="L346" s="42">
        <f t="shared" ca="1" si="164"/>
        <v>1.3452359030465477</v>
      </c>
      <c r="M346" s="44">
        <f t="shared" ca="1" si="165"/>
        <v>1.3452759030465478</v>
      </c>
      <c r="N346" s="44">
        <f t="shared" ca="1" si="166"/>
        <v>1.3451959030465477</v>
      </c>
      <c r="O346" s="108">
        <f t="shared" ca="1" si="141"/>
        <v>-2.0331198543055429</v>
      </c>
      <c r="P346" s="102">
        <f t="shared" ca="1" si="142"/>
        <v>10.461055822609364</v>
      </c>
      <c r="Q346" s="102">
        <f t="shared" ca="1" si="143"/>
        <v>-0.17475846843725185</v>
      </c>
      <c r="R346" s="120">
        <f t="shared" ca="1" si="161"/>
        <v>1</v>
      </c>
      <c r="S346" s="54">
        <f t="shared" ca="1" si="162"/>
        <v>0</v>
      </c>
      <c r="T346" s="5">
        <f t="shared" ca="1" si="144"/>
        <v>1.3475392670087669</v>
      </c>
      <c r="U346" s="152">
        <f t="shared" ca="1" si="145"/>
        <v>1.3502853166699731</v>
      </c>
      <c r="V346" s="152">
        <f t="shared" ca="1" si="146"/>
        <v>1.3442192851926233</v>
      </c>
      <c r="W346" s="153">
        <f t="shared" ca="1" si="147"/>
        <v>0</v>
      </c>
      <c r="X346" s="153">
        <f t="shared" ca="1" si="148"/>
        <v>1</v>
      </c>
      <c r="Y346" s="153">
        <f t="shared" ca="1" si="149"/>
        <v>0</v>
      </c>
      <c r="Z346" s="153">
        <f t="shared" ca="1" si="150"/>
        <v>4</v>
      </c>
      <c r="AA346" s="152" t="str">
        <f t="shared" ca="1" si="151"/>
        <v/>
      </c>
      <c r="AB346" s="152">
        <f t="shared" ca="1" si="152"/>
        <v>1.3444121267255649</v>
      </c>
      <c r="AC346" s="154" t="str">
        <f t="shared" ca="1" si="153"/>
        <v/>
      </c>
      <c r="AD346" s="154">
        <f t="shared" ca="1" si="154"/>
        <v>-34.551052839315588</v>
      </c>
      <c r="AE346" s="3">
        <f t="shared" ca="1" si="155"/>
        <v>-8.637763209828897</v>
      </c>
      <c r="AF346" s="3">
        <f t="shared" ca="1" si="156"/>
        <v>-34.551052839315588</v>
      </c>
      <c r="AG346" s="3" t="str">
        <f t="shared" ca="1" si="163"/>
        <v>N</v>
      </c>
      <c r="AH346" s="4" t="str">
        <f t="shared" ca="1" si="157"/>
        <v/>
      </c>
      <c r="AI346" s="75">
        <f t="shared" ca="1" si="158"/>
        <v>-3.4551052839315588</v>
      </c>
      <c r="AJ346" s="75">
        <f t="shared" ca="1" si="159"/>
        <v>0</v>
      </c>
    </row>
    <row r="347" spans="1:36">
      <c r="A347" s="41">
        <f t="shared" si="160"/>
        <v>281</v>
      </c>
      <c r="B347" s="150">
        <f>IF(ISNUMBER(A347),INDEX('MetaTrader Import'!$H$13:$J$5893,TRUNC(((A347-$A$39+1)-1)/3)+1,MOD((A347-$A$39+1)-1,3)+1),"")</f>
        <v>0</v>
      </c>
      <c r="C347" s="43">
        <f t="shared" ca="1" si="137"/>
        <v>30.032523359275078</v>
      </c>
      <c r="D347" s="43">
        <f t="shared" ca="1" si="138"/>
        <v>-1.0726774093462559</v>
      </c>
      <c r="E347" s="43">
        <f t="shared" ca="1" si="139"/>
        <v>28.959845949928823</v>
      </c>
      <c r="F347" s="43">
        <f t="shared" ca="1" si="140"/>
        <v>2.8959845949928824</v>
      </c>
      <c r="G347" s="43">
        <f>IF(A347&lt;&gt;"",IF(A347&lt;Data!$G$11*0.25,$C$13/$G$32,IF(A347&gt;Data!$G$11*0.25,$C$13,$C$13*10)),"")</f>
        <v>2</v>
      </c>
      <c r="H347" s="43">
        <f>IF(A347&lt;&gt;"",IF(Data!$G$9="constant",$C$13,IF(Data!$G$9="squeeze",G347,F347)),"")</f>
        <v>2</v>
      </c>
      <c r="I347" s="38">
        <f ca="1">IF(ISNUMBER(A347),NORMINV(RAND(),0,IF(AND(Data!$G$9="squeeze",A347&lt;Data!$G$11*0.25),$H$32,1)*$C$30*$C$13)*($C$14*$C$12),"")</f>
        <v>2.4281161719111308E-5</v>
      </c>
      <c r="J347" s="42">
        <f ca="1">IFERROR(IF(Data!$C$6="Real",B347,I347+J346+($C$14*$C$12)*(NORMINV(RAND(),$C$15,CHOOSE($G$13,$C$13,F347,G347)))),"")</f>
        <v>1.344738614134068</v>
      </c>
      <c r="K347" s="88">
        <f>IF(ISNUMBER(A347), IF($G$16="fixed",$G$17,MIN(H347*Data!$C$7*$C$16*0.5,$C$17*Data!$C$7))*$C$12,"")</f>
        <v>8.0000000000000007E-5</v>
      </c>
      <c r="L347" s="42">
        <f t="shared" ca="1" si="164"/>
        <v>1.344738614134068</v>
      </c>
      <c r="M347" s="44">
        <f t="shared" ca="1" si="165"/>
        <v>1.3447786141340681</v>
      </c>
      <c r="N347" s="44">
        <f t="shared" ca="1" si="166"/>
        <v>1.344698614134068</v>
      </c>
      <c r="O347" s="108">
        <f t="shared" ca="1" si="141"/>
        <v>-1.9827366994805775</v>
      </c>
      <c r="P347" s="102">
        <f t="shared" ca="1" si="142"/>
        <v>10.291072413866587</v>
      </c>
      <c r="Q347" s="102">
        <f t="shared" ca="1" si="143"/>
        <v>-8.2879031585940011E-2</v>
      </c>
      <c r="R347" s="120">
        <f t="shared" ca="1" si="161"/>
        <v>1</v>
      </c>
      <c r="S347" s="54">
        <f t="shared" ca="1" si="162"/>
        <v>0</v>
      </c>
      <c r="T347" s="5">
        <f t="shared" ca="1" si="144"/>
        <v>1.3475392670087669</v>
      </c>
      <c r="U347" s="152">
        <f t="shared" ca="1" si="145"/>
        <v>1.3502853166699731</v>
      </c>
      <c r="V347" s="152">
        <f t="shared" ca="1" si="146"/>
        <v>1.3442192851926233</v>
      </c>
      <c r="W347" s="153">
        <f t="shared" ca="1" si="147"/>
        <v>0</v>
      </c>
      <c r="X347" s="153">
        <f t="shared" ca="1" si="148"/>
        <v>1</v>
      </c>
      <c r="Y347" s="153">
        <f t="shared" ca="1" si="149"/>
        <v>0</v>
      </c>
      <c r="Z347" s="153">
        <f t="shared" ca="1" si="150"/>
        <v>4</v>
      </c>
      <c r="AA347" s="152" t="str">
        <f t="shared" ca="1" si="151"/>
        <v/>
      </c>
      <c r="AB347" s="152">
        <f t="shared" ca="1" si="152"/>
        <v>1.3444121267255649</v>
      </c>
      <c r="AC347" s="154" t="str">
        <f t="shared" ca="1" si="153"/>
        <v/>
      </c>
      <c r="AD347" s="154">
        <f t="shared" ca="1" si="154"/>
        <v>-14.659496340128086</v>
      </c>
      <c r="AE347" s="3">
        <f t="shared" ca="1" si="155"/>
        <v>-3.6648740850320216</v>
      </c>
      <c r="AF347" s="3">
        <f t="shared" ca="1" si="156"/>
        <v>-14.659496340128086</v>
      </c>
      <c r="AG347" s="3" t="str">
        <f t="shared" ca="1" si="163"/>
        <v>N</v>
      </c>
      <c r="AH347" s="4" t="str">
        <f t="shared" ca="1" si="157"/>
        <v/>
      </c>
      <c r="AI347" s="75">
        <f t="shared" ca="1" si="158"/>
        <v>-1.4659496340128086</v>
      </c>
      <c r="AJ347" s="75">
        <f t="shared" ca="1" si="159"/>
        <v>0</v>
      </c>
    </row>
    <row r="348" spans="1:36">
      <c r="A348" s="41">
        <f t="shared" si="160"/>
        <v>282</v>
      </c>
      <c r="B348" s="150">
        <f>IF(ISNUMBER(A348),INDEX('MetaTrader Import'!$H$13:$J$5893,TRUNC(((A348-$A$39+1)-1)/3)+1,MOD((A348-$A$39+1)-1,3)+1),"")</f>
        <v>0</v>
      </c>
      <c r="C348" s="43">
        <f t="shared" ca="1" si="137"/>
        <v>28.959845949928823</v>
      </c>
      <c r="D348" s="43">
        <f t="shared" ca="1" si="138"/>
        <v>-1.0025245784221393</v>
      </c>
      <c r="E348" s="43">
        <f t="shared" ca="1" si="139"/>
        <v>27.957321371506684</v>
      </c>
      <c r="F348" s="43">
        <f t="shared" ca="1" si="140"/>
        <v>2.7957321371506683</v>
      </c>
      <c r="G348" s="43">
        <f>IF(A348&lt;&gt;"",IF(A348&lt;Data!$G$11*0.25,$C$13/$G$32,IF(A348&gt;Data!$G$11*0.25,$C$13,$C$13*10)),"")</f>
        <v>2</v>
      </c>
      <c r="H348" s="43">
        <f>IF(A348&lt;&gt;"",IF(Data!$G$9="constant",$C$13,IF(Data!$G$9="squeeze",G348,F348)),"")</f>
        <v>2</v>
      </c>
      <c r="I348" s="38">
        <f ca="1">IF(ISNUMBER(A348),NORMINV(RAND(),0,IF(AND(Data!$G$9="squeeze",A348&lt;Data!$G$11*0.25),$H$32,1)*$C$30*$C$13)*($C$14*$C$12),"")</f>
        <v>-5.5429601347429364E-4</v>
      </c>
      <c r="J348" s="42">
        <f ca="1">IFERROR(IF(Data!$C$6="Real",B348,I348+J347+($C$14*$C$12)*(NORMINV(RAND(),$C$15,CHOOSE($G$13,$C$13,F348,G348)))),"")</f>
        <v>1.3442182953247908</v>
      </c>
      <c r="K348" s="88">
        <f>IF(ISNUMBER(A348), IF($G$16="fixed",$G$17,MIN(H348*Data!$C$7*$C$16*0.5,$C$17*Data!$C$7))*$C$12,"")</f>
        <v>8.0000000000000007E-5</v>
      </c>
      <c r="L348" s="42">
        <f t="shared" ca="1" si="164"/>
        <v>1.3442182953247908</v>
      </c>
      <c r="M348" s="44">
        <f t="shared" ca="1" si="165"/>
        <v>1.3442582953247908</v>
      </c>
      <c r="N348" s="44">
        <f t="shared" ca="1" si="166"/>
        <v>1.3441782953247907</v>
      </c>
      <c r="O348" s="108">
        <f t="shared" ca="1" si="141"/>
        <v>-1.9606021302301302</v>
      </c>
      <c r="P348" s="102">
        <f t="shared" ca="1" si="142"/>
        <v>10.199640590822735</v>
      </c>
      <c r="Q348" s="102">
        <f t="shared" ca="1" si="143"/>
        <v>1.680691326828599E-2</v>
      </c>
      <c r="R348" s="120">
        <f t="shared" ca="1" si="161"/>
        <v>1</v>
      </c>
      <c r="S348" s="54">
        <f t="shared" ca="1" si="162"/>
        <v>0</v>
      </c>
      <c r="T348" s="5">
        <f t="shared" ca="1" si="144"/>
        <v>1.3475392670087669</v>
      </c>
      <c r="U348" s="152">
        <f t="shared" ca="1" si="145"/>
        <v>1.3502853166699731</v>
      </c>
      <c r="V348" s="152">
        <f t="shared" ca="1" si="146"/>
        <v>1.3441782953247907</v>
      </c>
      <c r="W348" s="153">
        <f t="shared" ca="1" si="147"/>
        <v>0</v>
      </c>
      <c r="X348" s="153">
        <f t="shared" ca="1" si="148"/>
        <v>1</v>
      </c>
      <c r="Y348" s="153">
        <f t="shared" ca="1" si="149"/>
        <v>0</v>
      </c>
      <c r="Z348" s="153">
        <f t="shared" ca="1" si="150"/>
        <v>4</v>
      </c>
      <c r="AA348" s="152" t="str">
        <f t="shared" ca="1" si="151"/>
        <v/>
      </c>
      <c r="AB348" s="152">
        <f t="shared" ca="1" si="152"/>
        <v>1.3444121267255649</v>
      </c>
      <c r="AC348" s="154" t="str">
        <f t="shared" ca="1" si="153"/>
        <v/>
      </c>
      <c r="AD348" s="154">
        <f t="shared" ca="1" si="154"/>
        <v>6.1532560309629503</v>
      </c>
      <c r="AE348" s="3">
        <f t="shared" ca="1" si="155"/>
        <v>1.5383140077407376</v>
      </c>
      <c r="AF348" s="3">
        <f t="shared" ca="1" si="156"/>
        <v>6.1532560309629503</v>
      </c>
      <c r="AG348" s="3" t="str">
        <f t="shared" ca="1" si="163"/>
        <v>N</v>
      </c>
      <c r="AH348" s="4" t="str">
        <f t="shared" ca="1" si="157"/>
        <v/>
      </c>
      <c r="AI348" s="75">
        <f t="shared" ca="1" si="158"/>
        <v>0.61532560309629503</v>
      </c>
      <c r="AJ348" s="75">
        <f t="shared" ca="1" si="159"/>
        <v>0</v>
      </c>
    </row>
    <row r="349" spans="1:36">
      <c r="A349" s="41">
        <f t="shared" si="160"/>
        <v>283</v>
      </c>
      <c r="B349" s="150">
        <f>IF(ISNUMBER(A349),INDEX('MetaTrader Import'!$H$13:$J$5893,TRUNC(((A349-$A$39+1)-1)/3)+1,MOD((A349-$A$39+1)-1,3)+1),"")</f>
        <v>0</v>
      </c>
      <c r="C349" s="43">
        <f t="shared" ca="1" si="137"/>
        <v>27.957321371506684</v>
      </c>
      <c r="D349" s="43">
        <f t="shared" ca="1" si="138"/>
        <v>-1.7330086199933903</v>
      </c>
      <c r="E349" s="43">
        <f t="shared" ca="1" si="139"/>
        <v>26.224312751513292</v>
      </c>
      <c r="F349" s="43">
        <f t="shared" ca="1" si="140"/>
        <v>2.622431275151329</v>
      </c>
      <c r="G349" s="43">
        <f>IF(A349&lt;&gt;"",IF(A349&lt;Data!$G$11*0.25,$C$13/$G$32,IF(A349&gt;Data!$G$11*0.25,$C$13,$C$13*10)),"")</f>
        <v>2</v>
      </c>
      <c r="H349" s="43">
        <f>IF(A349&lt;&gt;"",IF(Data!$G$9="constant",$C$13,IF(Data!$G$9="squeeze",G349,F349)),"")</f>
        <v>2</v>
      </c>
      <c r="I349" s="38">
        <f ca="1">IF(ISNUMBER(A349),NORMINV(RAND(),0,IF(AND(Data!$G$9="squeeze",A349&lt;Data!$G$11*0.25),$H$32,1)*$C$30*$C$13)*($C$14*$C$12),"")</f>
        <v>-8.1752374139962627E-4</v>
      </c>
      <c r="J349" s="42">
        <f ca="1">IFERROR(IF(Data!$C$6="Real",B349,I349+J348+($C$14*$C$12)*(NORMINV(RAND(),$C$15,CHOOSE($G$13,$C$13,F349,G349)))),"")</f>
        <v>1.3439299736661094</v>
      </c>
      <c r="K349" s="88">
        <f>IF(ISNUMBER(A349), IF($G$16="fixed",$G$17,MIN(H349*Data!$C$7*$C$16*0.5,$C$17*Data!$C$7))*$C$12,"")</f>
        <v>8.0000000000000007E-5</v>
      </c>
      <c r="L349" s="42">
        <f t="shared" ca="1" si="164"/>
        <v>1.3439299736661094</v>
      </c>
      <c r="M349" s="44">
        <f t="shared" ca="1" si="165"/>
        <v>1.3439699736661095</v>
      </c>
      <c r="N349" s="44">
        <f t="shared" ca="1" si="166"/>
        <v>1.3438899736661094</v>
      </c>
      <c r="O349" s="108">
        <f t="shared" ca="1" si="141"/>
        <v>-2.0288834325146086</v>
      </c>
      <c r="P349" s="102">
        <f t="shared" ca="1" si="142"/>
        <v>10.464119981400465</v>
      </c>
      <c r="Q349" s="102">
        <f t="shared" ca="1" si="143"/>
        <v>0.11646556817213849</v>
      </c>
      <c r="R349" s="120">
        <f t="shared" ca="1" si="161"/>
        <v>1</v>
      </c>
      <c r="S349" s="54">
        <f t="shared" ca="1" si="162"/>
        <v>0</v>
      </c>
      <c r="T349" s="5">
        <f t="shared" ca="1" si="144"/>
        <v>1.3475392670087669</v>
      </c>
      <c r="U349" s="152">
        <f t="shared" ca="1" si="145"/>
        <v>1.3502853166699731</v>
      </c>
      <c r="V349" s="152">
        <f t="shared" ca="1" si="146"/>
        <v>1.3438899736661094</v>
      </c>
      <c r="W349" s="153">
        <f t="shared" ca="1" si="147"/>
        <v>0</v>
      </c>
      <c r="X349" s="153">
        <f t="shared" ca="1" si="148"/>
        <v>1</v>
      </c>
      <c r="Y349" s="153">
        <f t="shared" ca="1" si="149"/>
        <v>0</v>
      </c>
      <c r="Z349" s="153">
        <f t="shared" ca="1" si="150"/>
        <v>4</v>
      </c>
      <c r="AA349" s="152" t="str">
        <f t="shared" ca="1" si="151"/>
        <v/>
      </c>
      <c r="AB349" s="152">
        <f t="shared" ca="1" si="152"/>
        <v>1.3444121267255649</v>
      </c>
      <c r="AC349" s="154" t="str">
        <f t="shared" ca="1" si="153"/>
        <v/>
      </c>
      <c r="AD349" s="154">
        <f t="shared" ca="1" si="154"/>
        <v>17.68612237821543</v>
      </c>
      <c r="AE349" s="3">
        <f t="shared" ca="1" si="155"/>
        <v>4.4215305945538574</v>
      </c>
      <c r="AF349" s="3">
        <f t="shared" ca="1" si="156"/>
        <v>17.68612237821543</v>
      </c>
      <c r="AG349" s="3" t="str">
        <f t="shared" ca="1" si="163"/>
        <v>N</v>
      </c>
      <c r="AH349" s="4" t="str">
        <f t="shared" ca="1" si="157"/>
        <v/>
      </c>
      <c r="AI349" s="75">
        <f t="shared" ca="1" si="158"/>
        <v>1.768612237821543</v>
      </c>
      <c r="AJ349" s="75">
        <f t="shared" ca="1" si="159"/>
        <v>0</v>
      </c>
    </row>
    <row r="350" spans="1:36">
      <c r="A350" s="41">
        <f t="shared" si="160"/>
        <v>284</v>
      </c>
      <c r="B350" s="150">
        <f>IF(ISNUMBER(A350),INDEX('MetaTrader Import'!$H$13:$J$5893,TRUNC(((A350-$A$39+1)-1)/3)+1,MOD((A350-$A$39+1)-1,3)+1),"")</f>
        <v>0</v>
      </c>
      <c r="C350" s="43">
        <f t="shared" ca="1" si="137"/>
        <v>26.224312751513292</v>
      </c>
      <c r="D350" s="43">
        <f t="shared" ca="1" si="138"/>
        <v>-3.4070695080621727</v>
      </c>
      <c r="E350" s="43">
        <f t="shared" ca="1" si="139"/>
        <v>22.81724324345112</v>
      </c>
      <c r="F350" s="43">
        <f t="shared" ca="1" si="140"/>
        <v>2.2817243243451122</v>
      </c>
      <c r="G350" s="43">
        <f>IF(A350&lt;&gt;"",IF(A350&lt;Data!$G$11*0.25,$C$13/$G$32,IF(A350&gt;Data!$G$11*0.25,$C$13,$C$13*10)),"")</f>
        <v>2</v>
      </c>
      <c r="H350" s="43">
        <f>IF(A350&lt;&gt;"",IF(Data!$G$9="constant",$C$13,IF(Data!$G$9="squeeze",G350,F350)),"")</f>
        <v>2</v>
      </c>
      <c r="I350" s="38">
        <f ca="1">IF(ISNUMBER(A350),NORMINV(RAND(),0,IF(AND(Data!$G$9="squeeze",A350&lt;Data!$G$11*0.25),$H$32,1)*$C$30*$C$13)*($C$14*$C$12),"")</f>
        <v>-3.8481264452534748E-4</v>
      </c>
      <c r="J350" s="42">
        <f ca="1">IFERROR(IF(Data!$C$6="Real",B350,I350+J349+($C$14*$C$12)*(NORMINV(RAND(),$C$15,CHOOSE($G$13,$C$13,F350,G350)))),"")</f>
        <v>1.3434938557695431</v>
      </c>
      <c r="K350" s="88">
        <f>IF(ISNUMBER(A350), IF($G$16="fixed",$G$17,MIN(H350*Data!$C$7*$C$16*0.5,$C$17*Data!$C$7))*$C$12,"")</f>
        <v>8.0000000000000007E-5</v>
      </c>
      <c r="L350" s="42">
        <f t="shared" ca="1" si="164"/>
        <v>1.3434938557695431</v>
      </c>
      <c r="M350" s="44">
        <f t="shared" ca="1" si="165"/>
        <v>1.3435338557695431</v>
      </c>
      <c r="N350" s="44">
        <f t="shared" ca="1" si="166"/>
        <v>1.343453855769543</v>
      </c>
      <c r="O350" s="108">
        <f t="shared" ca="1" si="141"/>
        <v>-2.3251752578060749</v>
      </c>
      <c r="P350" s="102">
        <f t="shared" ca="1" si="142"/>
        <v>11.419446808307768</v>
      </c>
      <c r="Q350" s="102">
        <f t="shared" ca="1" si="143"/>
        <v>0.22429530161677913</v>
      </c>
      <c r="R350" s="120">
        <f t="shared" ca="1" si="161"/>
        <v>1</v>
      </c>
      <c r="S350" s="54">
        <f t="shared" ca="1" si="162"/>
        <v>0</v>
      </c>
      <c r="T350" s="5">
        <f t="shared" ca="1" si="144"/>
        <v>1.3475392670087669</v>
      </c>
      <c r="U350" s="152">
        <f t="shared" ca="1" si="145"/>
        <v>1.3502853166699731</v>
      </c>
      <c r="V350" s="152">
        <f t="shared" ca="1" si="146"/>
        <v>1.343453855769543</v>
      </c>
      <c r="W350" s="153">
        <f t="shared" ca="1" si="147"/>
        <v>0</v>
      </c>
      <c r="X350" s="153">
        <f t="shared" ca="1" si="148"/>
        <v>1</v>
      </c>
      <c r="Y350" s="153">
        <f t="shared" ca="1" si="149"/>
        <v>0</v>
      </c>
      <c r="Z350" s="153">
        <f t="shared" ca="1" si="150"/>
        <v>4</v>
      </c>
      <c r="AA350" s="152" t="str">
        <f t="shared" ca="1" si="151"/>
        <v/>
      </c>
      <c r="AB350" s="152">
        <f t="shared" ca="1" si="152"/>
        <v>1.3444121267255649</v>
      </c>
      <c r="AC350" s="154" t="str">
        <f t="shared" ca="1" si="153"/>
        <v/>
      </c>
      <c r="AD350" s="154">
        <f t="shared" ca="1" si="154"/>
        <v>35.130838240871043</v>
      </c>
      <c r="AE350" s="3">
        <f t="shared" ca="1" si="155"/>
        <v>8.7827095602177607</v>
      </c>
      <c r="AF350" s="3">
        <f t="shared" ca="1" si="156"/>
        <v>35.130838240871043</v>
      </c>
      <c r="AG350" s="3" t="str">
        <f t="shared" ca="1" si="163"/>
        <v>N</v>
      </c>
      <c r="AH350" s="4" t="str">
        <f t="shared" ca="1" si="157"/>
        <v/>
      </c>
      <c r="AI350" s="75">
        <f t="shared" ca="1" si="158"/>
        <v>3.5130838240871043</v>
      </c>
      <c r="AJ350" s="75">
        <f t="shared" ca="1" si="159"/>
        <v>0</v>
      </c>
    </row>
    <row r="351" spans="1:36">
      <c r="A351" s="41">
        <f t="shared" si="160"/>
        <v>285</v>
      </c>
      <c r="B351" s="150">
        <f>IF(ISNUMBER(A351),INDEX('MetaTrader Import'!$H$13:$J$5893,TRUNC(((A351-$A$39+1)-1)/3)+1,MOD((A351-$A$39+1)-1,3)+1),"")</f>
        <v>0</v>
      </c>
      <c r="C351" s="43">
        <f t="shared" ca="1" si="137"/>
        <v>22.81724324345112</v>
      </c>
      <c r="D351" s="43">
        <f t="shared" ca="1" si="138"/>
        <v>-1.1787246036511119</v>
      </c>
      <c r="E351" s="43">
        <f t="shared" ca="1" si="139"/>
        <v>21.638518639800008</v>
      </c>
      <c r="F351" s="43">
        <f t="shared" ca="1" si="140"/>
        <v>2.1638518639800006</v>
      </c>
      <c r="G351" s="43">
        <f>IF(A351&lt;&gt;"",IF(A351&lt;Data!$G$11*0.25,$C$13/$G$32,IF(A351&gt;Data!$G$11*0.25,$C$13,$C$13*10)),"")</f>
        <v>2</v>
      </c>
      <c r="H351" s="43">
        <f>IF(A351&lt;&gt;"",IF(Data!$G$9="constant",$C$13,IF(Data!$G$9="squeeze",G351,F351)),"")</f>
        <v>2</v>
      </c>
      <c r="I351" s="38">
        <f ca="1">IF(ISNUMBER(A351),NORMINV(RAND(),0,IF(AND(Data!$G$9="squeeze",A351&lt;Data!$G$11*0.25),$H$32,1)*$C$30*$C$13)*($C$14*$C$12),"")</f>
        <v>-2.7793767102184098E-4</v>
      </c>
      <c r="J351" s="42">
        <f ca="1">IFERROR(IF(Data!$C$6="Real",B351,I351+J350+($C$14*$C$12)*(NORMINV(RAND(),$C$15,CHOOSE($G$13,$C$13,F351,G351)))),"")</f>
        <v>1.3431069925697332</v>
      </c>
      <c r="K351" s="88">
        <f>IF(ISNUMBER(A351), IF($G$16="fixed",$G$17,MIN(H351*Data!$C$7*$C$16*0.5,$C$17*Data!$C$7))*$C$12,"")</f>
        <v>8.0000000000000007E-5</v>
      </c>
      <c r="L351" s="42">
        <f t="shared" ca="1" si="164"/>
        <v>1.3431069925697332</v>
      </c>
      <c r="M351" s="44">
        <f t="shared" ca="1" si="165"/>
        <v>1.3431469925697332</v>
      </c>
      <c r="N351" s="44">
        <f t="shared" ca="1" si="166"/>
        <v>1.3430669925697332</v>
      </c>
      <c r="O351" s="108">
        <f t="shared" ca="1" si="141"/>
        <v>-2.4632707566000382</v>
      </c>
      <c r="P351" s="102">
        <f t="shared" ca="1" si="142"/>
        <v>11.984982410304513</v>
      </c>
      <c r="Q351" s="102">
        <f t="shared" ca="1" si="143"/>
        <v>0.33722393313476712</v>
      </c>
      <c r="R351" s="120">
        <f t="shared" ca="1" si="161"/>
        <v>1</v>
      </c>
      <c r="S351" s="54">
        <f t="shared" ca="1" si="162"/>
        <v>0</v>
      </c>
      <c r="T351" s="5">
        <f t="shared" ca="1" si="144"/>
        <v>1.3475392670087669</v>
      </c>
      <c r="U351" s="152">
        <f t="shared" ca="1" si="145"/>
        <v>1.3502853166699731</v>
      </c>
      <c r="V351" s="152">
        <f t="shared" ca="1" si="146"/>
        <v>1.3430669925697332</v>
      </c>
      <c r="W351" s="153">
        <f t="shared" ca="1" si="147"/>
        <v>0</v>
      </c>
      <c r="X351" s="153">
        <f t="shared" ca="1" si="148"/>
        <v>1</v>
      </c>
      <c r="Y351" s="153">
        <f t="shared" ca="1" si="149"/>
        <v>0</v>
      </c>
      <c r="Z351" s="153">
        <f t="shared" ca="1" si="150"/>
        <v>4</v>
      </c>
      <c r="AA351" s="152" t="str">
        <f t="shared" ca="1" si="151"/>
        <v/>
      </c>
      <c r="AB351" s="152">
        <f t="shared" ca="1" si="152"/>
        <v>1.3444121267255649</v>
      </c>
      <c r="AC351" s="154" t="str">
        <f t="shared" ca="1" si="153"/>
        <v/>
      </c>
      <c r="AD351" s="154">
        <f t="shared" ca="1" si="154"/>
        <v>50.605366233265059</v>
      </c>
      <c r="AE351" s="3">
        <f t="shared" ca="1" si="155"/>
        <v>12.651341558316265</v>
      </c>
      <c r="AF351" s="3">
        <f t="shared" ca="1" si="156"/>
        <v>50.605366233265059</v>
      </c>
      <c r="AG351" s="3" t="str">
        <f t="shared" ca="1" si="163"/>
        <v>N</v>
      </c>
      <c r="AH351" s="4" t="str">
        <f t="shared" ca="1" si="157"/>
        <v/>
      </c>
      <c r="AI351" s="75">
        <f t="shared" ca="1" si="158"/>
        <v>5.0605366233265059</v>
      </c>
      <c r="AJ351" s="75">
        <f t="shared" ca="1" si="159"/>
        <v>0</v>
      </c>
    </row>
    <row r="352" spans="1:36">
      <c r="A352" s="41">
        <f t="shared" si="160"/>
        <v>286</v>
      </c>
      <c r="B352" s="150">
        <f>IF(ISNUMBER(A352),INDEX('MetaTrader Import'!$H$13:$J$5893,TRUNC(((A352-$A$39+1)-1)/3)+1,MOD((A352-$A$39+1)-1,3)+1),"")</f>
        <v>0</v>
      </c>
      <c r="C352" s="43">
        <f t="shared" ca="1" si="137"/>
        <v>21.638518639800008</v>
      </c>
      <c r="D352" s="43">
        <f t="shared" ca="1" si="138"/>
        <v>-2.284720303568947</v>
      </c>
      <c r="E352" s="43">
        <f t="shared" ca="1" si="139"/>
        <v>19.353798336231062</v>
      </c>
      <c r="F352" s="43">
        <f t="shared" ca="1" si="140"/>
        <v>1.9353798336231063</v>
      </c>
      <c r="G352" s="43">
        <f>IF(A352&lt;&gt;"",IF(A352&lt;Data!$G$11*0.25,$C$13/$G$32,IF(A352&gt;Data!$G$11*0.25,$C$13,$C$13*10)),"")</f>
        <v>2</v>
      </c>
      <c r="H352" s="43">
        <f>IF(A352&lt;&gt;"",IF(Data!$G$9="constant",$C$13,IF(Data!$G$9="squeeze",G352,F352)),"")</f>
        <v>2</v>
      </c>
      <c r="I352" s="38">
        <f ca="1">IF(ISNUMBER(A352),NORMINV(RAND(),0,IF(AND(Data!$G$9="squeeze",A352&lt;Data!$G$11*0.25),$H$32,1)*$C$30*$C$13)*($C$14*$C$12),"")</f>
        <v>-6.762213480464047E-4</v>
      </c>
      <c r="J352" s="42">
        <f ca="1">IFERROR(IF(Data!$C$6="Real",B352,I352+J351+($C$14*$C$12)*(NORMINV(RAND(),$C$15,CHOOSE($G$13,$C$13,F352,G352)))),"")</f>
        <v>1.3424247241794443</v>
      </c>
      <c r="K352" s="88">
        <f>IF(ISNUMBER(A352), IF($G$16="fixed",$G$17,MIN(H352*Data!$C$7*$C$16*0.5,$C$17*Data!$C$7))*$C$12,"")</f>
        <v>8.0000000000000007E-5</v>
      </c>
      <c r="L352" s="42">
        <f t="shared" ca="1" si="164"/>
        <v>1.3424247241794443</v>
      </c>
      <c r="M352" s="44">
        <f t="shared" ca="1" si="165"/>
        <v>1.3424647241794443</v>
      </c>
      <c r="N352" s="44">
        <f t="shared" ca="1" si="166"/>
        <v>1.3423847241794442</v>
      </c>
      <c r="O352" s="108">
        <f t="shared" ca="1" si="141"/>
        <v>-2.5860169780897206</v>
      </c>
      <c r="P352" s="102">
        <f t="shared" ca="1" si="142"/>
        <v>12.581621191358769</v>
      </c>
      <c r="Q352" s="102">
        <f t="shared" ca="1" si="143"/>
        <v>0.44657805967657976</v>
      </c>
      <c r="R352" s="120">
        <f t="shared" ca="1" si="161"/>
        <v>1</v>
      </c>
      <c r="S352" s="54">
        <f t="shared" ca="1" si="162"/>
        <v>0</v>
      </c>
      <c r="T352" s="5">
        <f t="shared" ca="1" si="144"/>
        <v>1.3475392670087669</v>
      </c>
      <c r="U352" s="152">
        <f t="shared" ca="1" si="145"/>
        <v>1.3502853166699731</v>
      </c>
      <c r="V352" s="152">
        <f t="shared" ca="1" si="146"/>
        <v>1.3423847241794442</v>
      </c>
      <c r="W352" s="153">
        <f t="shared" ca="1" si="147"/>
        <v>0</v>
      </c>
      <c r="X352" s="153">
        <f t="shared" ca="1" si="148"/>
        <v>1</v>
      </c>
      <c r="Y352" s="153">
        <f t="shared" ca="1" si="149"/>
        <v>0</v>
      </c>
      <c r="Z352" s="153">
        <f t="shared" ca="1" si="150"/>
        <v>4</v>
      </c>
      <c r="AA352" s="152" t="str">
        <f t="shared" ca="1" si="151"/>
        <v/>
      </c>
      <c r="AB352" s="152">
        <f t="shared" ca="1" si="152"/>
        <v>1.3444121267255649</v>
      </c>
      <c r="AC352" s="154" t="str">
        <f t="shared" ca="1" si="153"/>
        <v/>
      </c>
      <c r="AD352" s="154">
        <f t="shared" ca="1" si="154"/>
        <v>77.896101844823207</v>
      </c>
      <c r="AE352" s="3">
        <f t="shared" ca="1" si="155"/>
        <v>19.474025461205802</v>
      </c>
      <c r="AF352" s="3">
        <f t="shared" ca="1" si="156"/>
        <v>77.896101844823207</v>
      </c>
      <c r="AG352" s="3" t="str">
        <f t="shared" ca="1" si="163"/>
        <v>N</v>
      </c>
      <c r="AH352" s="4" t="str">
        <f t="shared" ca="1" si="157"/>
        <v/>
      </c>
      <c r="AI352" s="75">
        <f t="shared" ca="1" si="158"/>
        <v>7.7896101844823207</v>
      </c>
      <c r="AJ352" s="75">
        <f t="shared" ca="1" si="159"/>
        <v>0</v>
      </c>
    </row>
    <row r="353" spans="1:36">
      <c r="A353" s="41">
        <f t="shared" si="160"/>
        <v>287</v>
      </c>
      <c r="B353" s="150">
        <f>IF(ISNUMBER(A353),INDEX('MetaTrader Import'!$H$13:$J$5893,TRUNC(((A353-$A$39+1)-1)/3)+1,MOD((A353-$A$39+1)-1,3)+1),"")</f>
        <v>0</v>
      </c>
      <c r="C353" s="43">
        <f t="shared" ca="1" si="137"/>
        <v>19.353798336231062</v>
      </c>
      <c r="D353" s="43">
        <f t="shared" ca="1" si="138"/>
        <v>0.62372068112686552</v>
      </c>
      <c r="E353" s="43">
        <f t="shared" ca="1" si="139"/>
        <v>19.977519017357928</v>
      </c>
      <c r="F353" s="43">
        <f t="shared" ca="1" si="140"/>
        <v>1.9977519017357928</v>
      </c>
      <c r="G353" s="43">
        <f>IF(A353&lt;&gt;"",IF(A353&lt;Data!$G$11*0.25,$C$13/$G$32,IF(A353&gt;Data!$G$11*0.25,$C$13,$C$13*10)),"")</f>
        <v>2</v>
      </c>
      <c r="H353" s="43">
        <f>IF(A353&lt;&gt;"",IF(Data!$G$9="constant",$C$13,IF(Data!$G$9="squeeze",G353,F353)),"")</f>
        <v>2</v>
      </c>
      <c r="I353" s="38">
        <f ca="1">IF(ISNUMBER(A353),NORMINV(RAND(),0,IF(AND(Data!$G$9="squeeze",A353&lt;Data!$G$11*0.25),$H$32,1)*$C$30*$C$13)*($C$14*$C$12),"")</f>
        <v>-5.373799447192895E-4</v>
      </c>
      <c r="J353" s="42">
        <f ca="1">IFERROR(IF(Data!$C$6="Real",B353,I353+J352+($C$14*$C$12)*(NORMINV(RAND(),$C$15,CHOOSE($G$13,$C$13,F353,G353)))),"")</f>
        <v>1.3422424622831088</v>
      </c>
      <c r="K353" s="88">
        <f>IF(ISNUMBER(A353), IF($G$16="fixed",$G$17,MIN(H353*Data!$C$7*$C$16*0.5,$C$17*Data!$C$7))*$C$12,"")</f>
        <v>8.0000000000000007E-5</v>
      </c>
      <c r="L353" s="42">
        <f t="shared" ca="1" si="164"/>
        <v>1.3422424622831088</v>
      </c>
      <c r="M353" s="44">
        <f t="shared" ca="1" si="165"/>
        <v>1.3422824622831089</v>
      </c>
      <c r="N353" s="44">
        <f t="shared" ca="1" si="166"/>
        <v>1.3422024622831088</v>
      </c>
      <c r="O353" s="108">
        <f t="shared" ca="1" si="141"/>
        <v>-2.7460940575263253</v>
      </c>
      <c r="P353" s="102">
        <f t="shared" ca="1" si="142"/>
        <v>13.263634470083655</v>
      </c>
      <c r="Q353" s="102">
        <f t="shared" ca="1" si="143"/>
        <v>0.52685086761880162</v>
      </c>
      <c r="R353" s="120">
        <f t="shared" ca="1" si="161"/>
        <v>1</v>
      </c>
      <c r="S353" s="54">
        <f t="shared" ca="1" si="162"/>
        <v>0</v>
      </c>
      <c r="T353" s="5">
        <f t="shared" ca="1" si="144"/>
        <v>1.3475392670087669</v>
      </c>
      <c r="U353" s="152">
        <f t="shared" ca="1" si="145"/>
        <v>1.3502853166699731</v>
      </c>
      <c r="V353" s="152">
        <f t="shared" ca="1" si="146"/>
        <v>1.3422024622831088</v>
      </c>
      <c r="W353" s="153">
        <f t="shared" ca="1" si="147"/>
        <v>0</v>
      </c>
      <c r="X353" s="153">
        <f t="shared" ca="1" si="148"/>
        <v>1</v>
      </c>
      <c r="Y353" s="153">
        <f t="shared" ca="1" si="149"/>
        <v>0</v>
      </c>
      <c r="Z353" s="153">
        <f t="shared" ca="1" si="150"/>
        <v>4</v>
      </c>
      <c r="AA353" s="152" t="str">
        <f t="shared" ca="1" si="151"/>
        <v/>
      </c>
      <c r="AB353" s="152">
        <f t="shared" ca="1" si="152"/>
        <v>1.3444121267255649</v>
      </c>
      <c r="AC353" s="154" t="str">
        <f t="shared" ca="1" si="153"/>
        <v/>
      </c>
      <c r="AD353" s="154">
        <f t="shared" ca="1" si="154"/>
        <v>85.186577698239674</v>
      </c>
      <c r="AE353" s="3">
        <f t="shared" ca="1" si="155"/>
        <v>21.296644424559918</v>
      </c>
      <c r="AF353" s="3">
        <f t="shared" ca="1" si="156"/>
        <v>85.186577698239674</v>
      </c>
      <c r="AG353" s="3" t="str">
        <f t="shared" ca="1" si="163"/>
        <v>N</v>
      </c>
      <c r="AH353" s="4" t="str">
        <f t="shared" ca="1" si="157"/>
        <v/>
      </c>
      <c r="AI353" s="75">
        <f t="shared" ca="1" si="158"/>
        <v>8.5186577698239674</v>
      </c>
      <c r="AJ353" s="75">
        <f t="shared" ca="1" si="159"/>
        <v>0</v>
      </c>
    </row>
    <row r="354" spans="1:36">
      <c r="A354" s="41">
        <f t="shared" si="160"/>
        <v>288</v>
      </c>
      <c r="B354" s="150">
        <f>IF(ISNUMBER(A354),INDEX('MetaTrader Import'!$H$13:$J$5893,TRUNC(((A354-$A$39+1)-1)/3)+1,MOD((A354-$A$39+1)-1,3)+1),"")</f>
        <v>0</v>
      </c>
      <c r="C354" s="43">
        <f t="shared" ca="1" si="137"/>
        <v>19.977519017357928</v>
      </c>
      <c r="D354" s="43">
        <f t="shared" ca="1" si="138"/>
        <v>0.82206859814348465</v>
      </c>
      <c r="E354" s="43">
        <f t="shared" ca="1" si="139"/>
        <v>20.799587615501412</v>
      </c>
      <c r="F354" s="43">
        <f t="shared" ca="1" si="140"/>
        <v>2.0799587615501411</v>
      </c>
      <c r="G354" s="43">
        <f>IF(A354&lt;&gt;"",IF(A354&lt;Data!$G$11*0.25,$C$13/$G$32,IF(A354&gt;Data!$G$11*0.25,$C$13,$C$13*10)),"")</f>
        <v>2</v>
      </c>
      <c r="H354" s="43">
        <f>IF(A354&lt;&gt;"",IF(Data!$G$9="constant",$C$13,IF(Data!$G$9="squeeze",G354,F354)),"")</f>
        <v>2</v>
      </c>
      <c r="I354" s="38">
        <f ca="1">IF(ISNUMBER(A354),NORMINV(RAND(),0,IF(AND(Data!$G$9="squeeze",A354&lt;Data!$G$11*0.25),$H$32,1)*$C$30*$C$13)*($C$14*$C$12),"")</f>
        <v>-6.5033469592626076E-4</v>
      </c>
      <c r="J354" s="42">
        <f ca="1">IFERROR(IF(Data!$C$6="Real",B354,I354+J353+($C$14*$C$12)*(NORMINV(RAND(),$C$15,CHOOSE($G$13,$C$13,F354,G354)))),"")</f>
        <v>1.3416429175616471</v>
      </c>
      <c r="K354" s="88">
        <f>IF(ISNUMBER(A354), IF($G$16="fixed",$G$17,MIN(H354*Data!$C$7*$C$16*0.5,$C$17*Data!$C$7))*$C$12,"")</f>
        <v>8.0000000000000007E-5</v>
      </c>
      <c r="L354" s="42">
        <f t="shared" ca="1" si="164"/>
        <v>1.3416429175616471</v>
      </c>
      <c r="M354" s="44">
        <f t="shared" ca="1" si="165"/>
        <v>1.3416829175616471</v>
      </c>
      <c r="N354" s="44">
        <f t="shared" ca="1" si="166"/>
        <v>1.3416029175616471</v>
      </c>
      <c r="O354" s="108">
        <f t="shared" ca="1" si="141"/>
        <v>-3.0095884904269448</v>
      </c>
      <c r="P354" s="102">
        <f t="shared" ca="1" si="142"/>
        <v>14.375926003709505</v>
      </c>
      <c r="Q354" s="102">
        <f t="shared" ca="1" si="143"/>
        <v>0.55033890078418157</v>
      </c>
      <c r="R354" s="120">
        <f t="shared" ca="1" si="161"/>
        <v>1</v>
      </c>
      <c r="S354" s="54">
        <f t="shared" ca="1" si="162"/>
        <v>0</v>
      </c>
      <c r="T354" s="5">
        <f t="shared" ca="1" si="144"/>
        <v>1.3475392670087669</v>
      </c>
      <c r="U354" s="152">
        <f t="shared" ca="1" si="145"/>
        <v>1.3502853166699731</v>
      </c>
      <c r="V354" s="152">
        <f t="shared" ca="1" si="146"/>
        <v>1.3416029175616471</v>
      </c>
      <c r="W354" s="153">
        <f t="shared" ca="1" si="147"/>
        <v>0</v>
      </c>
      <c r="X354" s="153">
        <f t="shared" ca="1" si="148"/>
        <v>2</v>
      </c>
      <c r="Y354" s="153">
        <f t="shared" ca="1" si="149"/>
        <v>0</v>
      </c>
      <c r="Z354" s="153">
        <f t="shared" ca="1" si="150"/>
        <v>8</v>
      </c>
      <c r="AA354" s="152" t="str">
        <f t="shared" ca="1" si="151"/>
        <v/>
      </c>
      <c r="AB354" s="152">
        <f t="shared" ca="1" si="152"/>
        <v>1.343007522143606</v>
      </c>
      <c r="AC354" s="154" t="str">
        <f t="shared" ca="1" si="153"/>
        <v/>
      </c>
      <c r="AD354" s="154">
        <f t="shared" ca="1" si="154"/>
        <v>105.96836655670572</v>
      </c>
      <c r="AE354" s="3">
        <f t="shared" ca="1" si="155"/>
        <v>13.246045819588215</v>
      </c>
      <c r="AF354" s="3">
        <f t="shared" ca="1" si="156"/>
        <v>105.96836655670572</v>
      </c>
      <c r="AG354" s="3" t="str">
        <f t="shared" ca="1" si="163"/>
        <v>N</v>
      </c>
      <c r="AH354" s="4" t="str">
        <f t="shared" ca="1" si="157"/>
        <v/>
      </c>
      <c r="AI354" s="75">
        <f t="shared" ca="1" si="158"/>
        <v>10.596836655670572</v>
      </c>
      <c r="AJ354" s="75">
        <f t="shared" ca="1" si="159"/>
        <v>0</v>
      </c>
    </row>
    <row r="355" spans="1:36">
      <c r="A355" s="41">
        <f t="shared" si="160"/>
        <v>289</v>
      </c>
      <c r="B355" s="150">
        <f>IF(ISNUMBER(A355),INDEX('MetaTrader Import'!$H$13:$J$5893,TRUNC(((A355-$A$39+1)-1)/3)+1,MOD((A355-$A$39+1)-1,3)+1),"")</f>
        <v>0</v>
      </c>
      <c r="C355" s="43">
        <f t="shared" ca="1" si="137"/>
        <v>20.799587615501412</v>
      </c>
      <c r="D355" s="43">
        <f t="shared" ca="1" si="138"/>
        <v>-0.59565824869704231</v>
      </c>
      <c r="E355" s="43">
        <f t="shared" ca="1" si="139"/>
        <v>20.20392936680437</v>
      </c>
      <c r="F355" s="43">
        <f t="shared" ca="1" si="140"/>
        <v>2.020392936680437</v>
      </c>
      <c r="G355" s="43">
        <f>IF(A355&lt;&gt;"",IF(A355&lt;Data!$G$11*0.25,$C$13/$G$32,IF(A355&gt;Data!$G$11*0.25,$C$13,$C$13*10)),"")</f>
        <v>2</v>
      </c>
      <c r="H355" s="43">
        <f>IF(A355&lt;&gt;"",IF(Data!$G$9="constant",$C$13,IF(Data!$G$9="squeeze",G355,F355)),"")</f>
        <v>2</v>
      </c>
      <c r="I355" s="38">
        <f ca="1">IF(ISNUMBER(A355),NORMINV(RAND(),0,IF(AND(Data!$G$9="squeeze",A355&lt;Data!$G$11*0.25),$H$32,1)*$C$30*$C$13)*($C$14*$C$12),"")</f>
        <v>1.3508807159104638E-4</v>
      </c>
      <c r="J355" s="42">
        <f ca="1">IFERROR(IF(Data!$C$6="Real",B355,I355+J354+($C$14*$C$12)*(NORMINV(RAND(),$C$15,CHOOSE($G$13,$C$13,F355,G355)))),"")</f>
        <v>1.3421249707770637</v>
      </c>
      <c r="K355" s="88">
        <f>IF(ISNUMBER(A355), IF($G$16="fixed",$G$17,MIN(H355*Data!$C$7*$C$16*0.5,$C$17*Data!$C$7))*$C$12,"")</f>
        <v>8.0000000000000007E-5</v>
      </c>
      <c r="L355" s="42">
        <f t="shared" ca="1" si="164"/>
        <v>1.3421249707770637</v>
      </c>
      <c r="M355" s="44">
        <f t="shared" ca="1" si="165"/>
        <v>1.3421649707770638</v>
      </c>
      <c r="N355" s="44">
        <f t="shared" ca="1" si="166"/>
        <v>1.3420849707770637</v>
      </c>
      <c r="O355" s="108">
        <f t="shared" ca="1" si="141"/>
        <v>-2.6987943854486298</v>
      </c>
      <c r="P355" s="102">
        <f t="shared" ca="1" si="142"/>
        <v>12.875184102822631</v>
      </c>
      <c r="Q355" s="102">
        <f t="shared" ca="1" si="143"/>
        <v>0.47707854869116983</v>
      </c>
      <c r="R355" s="120">
        <f t="shared" ca="1" si="161"/>
        <v>1</v>
      </c>
      <c r="S355" s="54">
        <f t="shared" ca="1" si="162"/>
        <v>0</v>
      </c>
      <c r="T355" s="5">
        <f t="shared" ca="1" si="144"/>
        <v>1.3475392670087669</v>
      </c>
      <c r="U355" s="152">
        <f t="shared" ca="1" si="145"/>
        <v>1.3502853166699731</v>
      </c>
      <c r="V355" s="152">
        <f t="shared" ca="1" si="146"/>
        <v>1.3416029175616471</v>
      </c>
      <c r="W355" s="153">
        <f t="shared" ca="1" si="147"/>
        <v>0</v>
      </c>
      <c r="X355" s="153">
        <f t="shared" ca="1" si="148"/>
        <v>2</v>
      </c>
      <c r="Y355" s="153">
        <f t="shared" ca="1" si="149"/>
        <v>0</v>
      </c>
      <c r="Z355" s="153">
        <f t="shared" ca="1" si="150"/>
        <v>8</v>
      </c>
      <c r="AA355" s="152" t="str">
        <f t="shared" ca="1" si="151"/>
        <v/>
      </c>
      <c r="AB355" s="152">
        <f t="shared" ca="1" si="152"/>
        <v>1.343007522143606</v>
      </c>
      <c r="AC355" s="154" t="str">
        <f t="shared" ca="1" si="153"/>
        <v/>
      </c>
      <c r="AD355" s="154">
        <f t="shared" ca="1" si="154"/>
        <v>67.404109323376815</v>
      </c>
      <c r="AE355" s="3">
        <f t="shared" ca="1" si="155"/>
        <v>8.4255136654221019</v>
      </c>
      <c r="AF355" s="3">
        <f t="shared" ca="1" si="156"/>
        <v>67.404109323376815</v>
      </c>
      <c r="AG355" s="3" t="str">
        <f t="shared" ca="1" si="163"/>
        <v>N</v>
      </c>
      <c r="AH355" s="4" t="str">
        <f t="shared" ca="1" si="157"/>
        <v/>
      </c>
      <c r="AI355" s="75">
        <f t="shared" ca="1" si="158"/>
        <v>6.7404109323376815</v>
      </c>
      <c r="AJ355" s="75">
        <f t="shared" ca="1" si="159"/>
        <v>0</v>
      </c>
    </row>
    <row r="356" spans="1:36">
      <c r="A356" s="41">
        <f t="shared" si="160"/>
        <v>290</v>
      </c>
      <c r="B356" s="150">
        <f>IF(ISNUMBER(A356),INDEX('MetaTrader Import'!$H$13:$J$5893,TRUNC(((A356-$A$39+1)-1)/3)+1,MOD((A356-$A$39+1)-1,3)+1),"")</f>
        <v>0</v>
      </c>
      <c r="C356" s="43">
        <f t="shared" ca="1" si="137"/>
        <v>20.20392936680437</v>
      </c>
      <c r="D356" s="43">
        <f t="shared" ca="1" si="138"/>
        <v>2.0864308366507798</v>
      </c>
      <c r="E356" s="43">
        <f t="shared" ca="1" si="139"/>
        <v>22.290360203455151</v>
      </c>
      <c r="F356" s="43">
        <f t="shared" ca="1" si="140"/>
        <v>2.2290360203455153</v>
      </c>
      <c r="G356" s="43">
        <f>IF(A356&lt;&gt;"",IF(A356&lt;Data!$G$11*0.25,$C$13/$G$32,IF(A356&gt;Data!$G$11*0.25,$C$13,$C$13*10)),"")</f>
        <v>2</v>
      </c>
      <c r="H356" s="43">
        <f>IF(A356&lt;&gt;"",IF(Data!$G$9="constant",$C$13,IF(Data!$G$9="squeeze",G356,F356)),"")</f>
        <v>2</v>
      </c>
      <c r="I356" s="38">
        <f ca="1">IF(ISNUMBER(A356),NORMINV(RAND(),0,IF(AND(Data!$G$9="squeeze",A356&lt;Data!$G$11*0.25),$H$32,1)*$C$30*$C$13)*($C$14*$C$12),"")</f>
        <v>5.1840480113209163E-4</v>
      </c>
      <c r="J356" s="42">
        <f ca="1">IFERROR(IF(Data!$C$6="Real",B356,I356+J355+($C$14*$C$12)*(NORMINV(RAND(),$C$15,CHOOSE($G$13,$C$13,F356,G356)))),"")</f>
        <v>1.3430178862191442</v>
      </c>
      <c r="K356" s="88">
        <f>IF(ISNUMBER(A356), IF($G$16="fixed",$G$17,MIN(H356*Data!$C$7*$C$16*0.5,$C$17*Data!$C$7))*$C$12,"")</f>
        <v>8.0000000000000007E-5</v>
      </c>
      <c r="L356" s="42">
        <f t="shared" ca="1" si="164"/>
        <v>1.3430178862191442</v>
      </c>
      <c r="M356" s="44">
        <f t="shared" ca="1" si="165"/>
        <v>1.3430578862191442</v>
      </c>
      <c r="N356" s="44">
        <f t="shared" ca="1" si="166"/>
        <v>1.3429778862191442</v>
      </c>
      <c r="O356" s="108">
        <f t="shared" ca="1" si="141"/>
        <v>-2.3218390970074658</v>
      </c>
      <c r="P356" s="102">
        <f t="shared" ca="1" si="142"/>
        <v>11.699126121927304</v>
      </c>
      <c r="Q356" s="102">
        <f t="shared" ca="1" si="143"/>
        <v>0.35516301880668083</v>
      </c>
      <c r="R356" s="120">
        <f t="shared" ca="1" si="161"/>
        <v>1</v>
      </c>
      <c r="S356" s="54">
        <f t="shared" ca="1" si="162"/>
        <v>0</v>
      </c>
      <c r="T356" s="5">
        <f t="shared" ca="1" si="144"/>
        <v>1.3475392670087669</v>
      </c>
      <c r="U356" s="152">
        <f t="shared" ca="1" si="145"/>
        <v>1.3502853166699731</v>
      </c>
      <c r="V356" s="152">
        <f t="shared" ca="1" si="146"/>
        <v>1.3416029175616471</v>
      </c>
      <c r="W356" s="153">
        <f t="shared" ca="1" si="147"/>
        <v>0</v>
      </c>
      <c r="X356" s="153">
        <f t="shared" ca="1" si="148"/>
        <v>2</v>
      </c>
      <c r="Y356" s="153">
        <f t="shared" ca="1" si="149"/>
        <v>0</v>
      </c>
      <c r="Z356" s="153">
        <f t="shared" ca="1" si="150"/>
        <v>8</v>
      </c>
      <c r="AA356" s="152" t="str">
        <f t="shared" ca="1" si="151"/>
        <v/>
      </c>
      <c r="AB356" s="152">
        <f t="shared" ca="1" si="152"/>
        <v>1.343007522143606</v>
      </c>
      <c r="AC356" s="154" t="str">
        <f t="shared" ca="1" si="153"/>
        <v/>
      </c>
      <c r="AD356" s="154">
        <f t="shared" ca="1" si="154"/>
        <v>-4.0291260430613818</v>
      </c>
      <c r="AE356" s="3">
        <f t="shared" ca="1" si="155"/>
        <v>-0.50364075538267272</v>
      </c>
      <c r="AF356" s="3">
        <f t="shared" ca="1" si="156"/>
        <v>-4.0291260430613818</v>
      </c>
      <c r="AG356" s="3" t="str">
        <f t="shared" ca="1" si="163"/>
        <v>N</v>
      </c>
      <c r="AH356" s="4" t="str">
        <f t="shared" ca="1" si="157"/>
        <v/>
      </c>
      <c r="AI356" s="75">
        <f t="shared" ca="1" si="158"/>
        <v>-0.40291260430613818</v>
      </c>
      <c r="AJ356" s="75">
        <f t="shared" ca="1" si="159"/>
        <v>0</v>
      </c>
    </row>
    <row r="357" spans="1:36">
      <c r="A357" s="104">
        <f t="shared" si="160"/>
        <v>291</v>
      </c>
      <c r="B357" s="150">
        <f>IF(ISNUMBER(A357),INDEX('MetaTrader Import'!$H$13:$J$5893,TRUNC(((A357-$A$39+1)-1)/3)+1,MOD((A357-$A$39+1)-1,3)+1),"")</f>
        <v>0</v>
      </c>
      <c r="C357" s="105">
        <f t="shared" ca="1" si="137"/>
        <v>22.290360203455151</v>
      </c>
      <c r="D357" s="105">
        <f t="shared" ca="1" si="138"/>
        <v>1.9380711770720673</v>
      </c>
      <c r="E357" s="105">
        <f t="shared" ca="1" si="139"/>
        <v>24.228431380527219</v>
      </c>
      <c r="F357" s="105">
        <f t="shared" ca="1" si="140"/>
        <v>2.422843138052722</v>
      </c>
      <c r="G357" s="43">
        <f>IF(A357&lt;&gt;"",IF(A357&lt;Data!$G$11*0.25,$C$13/$G$32,IF(A357&gt;Data!$G$11*0.25,$C$13,$C$13*10)),"")</f>
        <v>2</v>
      </c>
      <c r="H357" s="105">
        <f>IF(A357&lt;&gt;"",IF(Data!$G$9="constant",$C$13,IF(Data!$G$9="squeeze",G357,F357)),"")</f>
        <v>2</v>
      </c>
      <c r="I357" s="38">
        <f ca="1">IF(ISNUMBER(A357),NORMINV(RAND(),0,IF(AND(Data!$G$9="squeeze",A357&lt;Data!$G$11*0.25),$H$32,1)*$C$30*$C$13)*($C$14*$C$12),"")</f>
        <v>1.2242843406407391E-4</v>
      </c>
      <c r="J357" s="42">
        <f ca="1">IFERROR(IF(Data!$C$6="Real",B357,I357+J356+($C$14*$C$12)*(NORMINV(RAND(),$C$15,CHOOSE($G$13,$C$13,F357,G357)))),"")</f>
        <v>1.3433544811530624</v>
      </c>
      <c r="K357" s="107">
        <f>IF(ISNUMBER(A357), IF($G$16="fixed",$G$17,MIN(H357*Data!$C$7*$C$16*0.5,$C$17*Data!$C$7))*$C$12,"")</f>
        <v>8.0000000000000007E-5</v>
      </c>
      <c r="L357" s="106">
        <f t="shared" ca="1" si="164"/>
        <v>1.3433544811530624</v>
      </c>
      <c r="M357" s="107">
        <f t="shared" ca="1" si="165"/>
        <v>1.3433944811530625</v>
      </c>
      <c r="N357" s="107">
        <f t="shared" ca="1" si="166"/>
        <v>1.3433144811530624</v>
      </c>
      <c r="O357" s="112">
        <f t="shared" ca="1" si="141"/>
        <v>-1.9569154682846923</v>
      </c>
      <c r="P357" s="113">
        <f t="shared" ca="1" si="142"/>
        <v>10.905954991597595</v>
      </c>
      <c r="Q357" s="113">
        <f t="shared" ca="1" si="143"/>
        <v>0.22656981984108984</v>
      </c>
      <c r="R357" s="120">
        <f t="shared" ca="1" si="161"/>
        <v>1</v>
      </c>
      <c r="S357" s="54">
        <f t="shared" ca="1" si="162"/>
        <v>0</v>
      </c>
      <c r="T357" s="5">
        <f t="shared" ca="1" si="144"/>
        <v>1.3475392670087669</v>
      </c>
      <c r="U357" s="152">
        <f t="shared" ca="1" si="145"/>
        <v>1.3502853166699731</v>
      </c>
      <c r="V357" s="152">
        <f t="shared" ca="1" si="146"/>
        <v>1.3416029175616471</v>
      </c>
      <c r="W357" s="153">
        <f t="shared" ca="1" si="147"/>
        <v>0</v>
      </c>
      <c r="X357" s="153">
        <f t="shared" ca="1" si="148"/>
        <v>2</v>
      </c>
      <c r="Y357" s="153">
        <f t="shared" ca="1" si="149"/>
        <v>0</v>
      </c>
      <c r="Z357" s="153">
        <f t="shared" ca="1" si="150"/>
        <v>8</v>
      </c>
      <c r="AA357" s="152" t="str">
        <f t="shared" ca="1" si="151"/>
        <v/>
      </c>
      <c r="AB357" s="152">
        <f t="shared" ca="1" si="152"/>
        <v>1.343007522143606</v>
      </c>
      <c r="AC357" s="154" t="str">
        <f t="shared" ca="1" si="153"/>
        <v/>
      </c>
      <c r="AD357" s="154">
        <f t="shared" ca="1" si="154"/>
        <v>-30.956720756520895</v>
      </c>
      <c r="AE357" s="3">
        <f t="shared" ca="1" si="155"/>
        <v>-3.8695900945651118</v>
      </c>
      <c r="AF357" s="3">
        <f t="shared" ca="1" si="156"/>
        <v>-30.956720756520895</v>
      </c>
      <c r="AG357" s="3" t="str">
        <f t="shared" ca="1" si="163"/>
        <v>N</v>
      </c>
      <c r="AH357" s="4" t="str">
        <f t="shared" ca="1" si="157"/>
        <v/>
      </c>
      <c r="AI357" s="75">
        <f t="shared" ca="1" si="158"/>
        <v>-3.0956720756520895</v>
      </c>
      <c r="AJ357" s="75">
        <f t="shared" ca="1" si="159"/>
        <v>0</v>
      </c>
    </row>
    <row r="358" spans="1:36">
      <c r="A358" s="41">
        <f t="shared" si="160"/>
        <v>292</v>
      </c>
      <c r="B358" s="150">
        <f>IF(ISNUMBER(A358),INDEX('MetaTrader Import'!$H$13:$J$5893,TRUNC(((A358-$A$39+1)-1)/3)+1,MOD((A358-$A$39+1)-1,3)+1),"")</f>
        <v>0</v>
      </c>
      <c r="C358" s="43">
        <f t="shared" ca="1" si="137"/>
        <v>24.228431380527219</v>
      </c>
      <c r="D358" s="43">
        <f t="shared" ca="1" si="138"/>
        <v>-3.1210349889244458</v>
      </c>
      <c r="E358" s="43">
        <f t="shared" ca="1" si="139"/>
        <v>21.107396391602773</v>
      </c>
      <c r="F358" s="43">
        <f t="shared" ca="1" si="140"/>
        <v>2.1107396391602773</v>
      </c>
      <c r="G358" s="43">
        <f>IF(A358&lt;&gt;"",IF(A358&lt;Data!$G$11*0.25,$C$13/$G$32,IF(A358&gt;Data!$G$11*0.25,$C$13,$C$13*10)),"")</f>
        <v>2</v>
      </c>
      <c r="H358" s="43">
        <f>IF(A358&lt;&gt;"",IF(Data!$G$9="constant",$C$13,IF(Data!$G$9="squeeze",G358,F358)),"")</f>
        <v>2</v>
      </c>
      <c r="I358" s="38">
        <f ca="1">IF(ISNUMBER(A358),NORMINV(RAND(),0,IF(AND(Data!$G$9="squeeze",A358&lt;Data!$G$11*0.25),$H$32,1)*$C$30*$C$13)*($C$14*$C$12),"")</f>
        <v>-9.7086798378831062E-5</v>
      </c>
      <c r="J358" s="42">
        <f ca="1">IFERROR(IF(Data!$C$6="Real",B358,I358+J357+($C$14*$C$12)*(NORMINV(RAND(),$C$15,CHOOSE($G$13,$C$13,F358,G358)))),"")</f>
        <v>1.3430682181947773</v>
      </c>
      <c r="K358" s="88">
        <f>IF(ISNUMBER(A358), IF($G$16="fixed",$G$17,MIN(H358*Data!$C$7*$C$16*0.5,$C$17*Data!$C$7))*$C$12,"")</f>
        <v>8.0000000000000007E-5</v>
      </c>
      <c r="L358" s="42">
        <f t="shared" ca="1" si="164"/>
        <v>1.3430682181947773</v>
      </c>
      <c r="M358" s="44">
        <f t="shared" ca="1" si="165"/>
        <v>1.3431082181947773</v>
      </c>
      <c r="N358" s="44">
        <f t="shared" ca="1" si="166"/>
        <v>1.3430282181947772</v>
      </c>
      <c r="O358" s="108">
        <f t="shared" ca="1" si="141"/>
        <v>-1.8123984988543156</v>
      </c>
      <c r="P358" s="102">
        <f t="shared" ca="1" si="142"/>
        <v>10.65979884468849</v>
      </c>
      <c r="Q358" s="102">
        <f t="shared" ca="1" si="143"/>
        <v>0.1358951034186304</v>
      </c>
      <c r="R358" s="120">
        <f t="shared" ca="1" si="161"/>
        <v>1</v>
      </c>
      <c r="S358" s="54">
        <f t="shared" ca="1" si="162"/>
        <v>0</v>
      </c>
      <c r="T358" s="5">
        <f t="shared" ca="1" si="144"/>
        <v>1.3475392670087669</v>
      </c>
      <c r="U358" s="152">
        <f t="shared" ca="1" si="145"/>
        <v>1.3502853166699731</v>
      </c>
      <c r="V358" s="152">
        <f t="shared" ca="1" si="146"/>
        <v>1.3416029175616471</v>
      </c>
      <c r="W358" s="153">
        <f t="shared" ca="1" si="147"/>
        <v>0</v>
      </c>
      <c r="X358" s="153">
        <f t="shared" ca="1" si="148"/>
        <v>2</v>
      </c>
      <c r="Y358" s="153">
        <f t="shared" ca="1" si="149"/>
        <v>0</v>
      </c>
      <c r="Z358" s="153">
        <f t="shared" ca="1" si="150"/>
        <v>8</v>
      </c>
      <c r="AA358" s="152" t="str">
        <f t="shared" ca="1" si="151"/>
        <v/>
      </c>
      <c r="AB358" s="152">
        <f t="shared" ca="1" si="152"/>
        <v>1.343007522143606</v>
      </c>
      <c r="AC358" s="154" t="str">
        <f t="shared" ca="1" si="153"/>
        <v/>
      </c>
      <c r="AD358" s="154">
        <f t="shared" ca="1" si="154"/>
        <v>-8.0556840937084928</v>
      </c>
      <c r="AE358" s="3">
        <f t="shared" ca="1" si="155"/>
        <v>-1.0069605117135616</v>
      </c>
      <c r="AF358" s="3">
        <f t="shared" ca="1" si="156"/>
        <v>-8.0556840937084928</v>
      </c>
      <c r="AG358" s="3" t="str">
        <f t="shared" ca="1" si="163"/>
        <v>N</v>
      </c>
      <c r="AH358" s="4" t="str">
        <f t="shared" ca="1" si="157"/>
        <v/>
      </c>
      <c r="AI358" s="75">
        <f t="shared" ca="1" si="158"/>
        <v>-0.80556840937084928</v>
      </c>
      <c r="AJ358" s="75">
        <f t="shared" ca="1" si="159"/>
        <v>0</v>
      </c>
    </row>
    <row r="359" spans="1:36">
      <c r="A359" s="41">
        <f t="shared" si="160"/>
        <v>293</v>
      </c>
      <c r="B359" s="150">
        <f>IF(ISNUMBER(A359),INDEX('MetaTrader Import'!$H$13:$J$5893,TRUNC(((A359-$A$39+1)-1)/3)+1,MOD((A359-$A$39+1)-1,3)+1),"")</f>
        <v>0</v>
      </c>
      <c r="C359" s="43">
        <f t="shared" ca="1" si="137"/>
        <v>21.107396391602773</v>
      </c>
      <c r="D359" s="43">
        <f t="shared" ca="1" si="138"/>
        <v>0.69368934063617382</v>
      </c>
      <c r="E359" s="43">
        <f t="shared" ca="1" si="139"/>
        <v>21.801085732238946</v>
      </c>
      <c r="F359" s="43">
        <f t="shared" ca="1" si="140"/>
        <v>2.1801085732238947</v>
      </c>
      <c r="G359" s="43">
        <f>IF(A359&lt;&gt;"",IF(A359&lt;Data!$G$11*0.25,$C$13/$G$32,IF(A359&gt;Data!$G$11*0.25,$C$13,$C$13*10)),"")</f>
        <v>2</v>
      </c>
      <c r="H359" s="43">
        <f>IF(A359&lt;&gt;"",IF(Data!$G$9="constant",$C$13,IF(Data!$G$9="squeeze",G359,F359)),"")</f>
        <v>2</v>
      </c>
      <c r="I359" s="38">
        <f ca="1">IF(ISNUMBER(A359),NORMINV(RAND(),0,IF(AND(Data!$G$9="squeeze",A359&lt;Data!$G$11*0.25),$H$32,1)*$C$30*$C$13)*($C$14*$C$12),"")</f>
        <v>-5.762815667856005E-5</v>
      </c>
      <c r="J359" s="42">
        <f ca="1">IFERROR(IF(Data!$C$6="Real",B359,I359+J358+($C$14*$C$12)*(NORMINV(RAND(),$C$15,CHOOSE($G$13,$C$13,F359,G359)))),"")</f>
        <v>1.3432106678808482</v>
      </c>
      <c r="K359" s="88">
        <f>IF(ISNUMBER(A359), IF($G$16="fixed",$G$17,MIN(H359*Data!$C$7*$C$16*0.5,$C$17*Data!$C$7))*$C$12,"")</f>
        <v>8.0000000000000007E-5</v>
      </c>
      <c r="L359" s="42">
        <f t="shared" ca="1" si="164"/>
        <v>1.3432106678808482</v>
      </c>
      <c r="M359" s="44">
        <f t="shared" ca="1" si="165"/>
        <v>1.3432506678808482</v>
      </c>
      <c r="N359" s="44">
        <f t="shared" ca="1" si="166"/>
        <v>1.3431706678808482</v>
      </c>
      <c r="O359" s="108">
        <f t="shared" ca="1" si="141"/>
        <v>-1.5626681321276155</v>
      </c>
      <c r="P359" s="102">
        <f t="shared" ca="1" si="142"/>
        <v>10.243583435842375</v>
      </c>
      <c r="Q359" s="102">
        <f t="shared" ca="1" si="143"/>
        <v>6.8536720768655204E-2</v>
      </c>
      <c r="R359" s="120">
        <f t="shared" ca="1" si="161"/>
        <v>1</v>
      </c>
      <c r="S359" s="54">
        <f t="shared" ca="1" si="162"/>
        <v>0</v>
      </c>
      <c r="T359" s="5">
        <f t="shared" ca="1" si="144"/>
        <v>1.3475392670087669</v>
      </c>
      <c r="U359" s="152">
        <f t="shared" ca="1" si="145"/>
        <v>1.3502853166699731</v>
      </c>
      <c r="V359" s="152">
        <f t="shared" ca="1" si="146"/>
        <v>1.3416029175616471</v>
      </c>
      <c r="W359" s="153">
        <f t="shared" ca="1" si="147"/>
        <v>0</v>
      </c>
      <c r="X359" s="153">
        <f t="shared" ca="1" si="148"/>
        <v>2</v>
      </c>
      <c r="Y359" s="153">
        <f t="shared" ca="1" si="149"/>
        <v>0</v>
      </c>
      <c r="Z359" s="153">
        <f t="shared" ca="1" si="150"/>
        <v>8</v>
      </c>
      <c r="AA359" s="152" t="str">
        <f t="shared" ca="1" si="151"/>
        <v/>
      </c>
      <c r="AB359" s="152">
        <f t="shared" ca="1" si="152"/>
        <v>1.343007522143606</v>
      </c>
      <c r="AC359" s="154" t="str">
        <f t="shared" ca="1" si="153"/>
        <v/>
      </c>
      <c r="AD359" s="154">
        <f t="shared" ca="1" si="154"/>
        <v>-19.451658979381392</v>
      </c>
      <c r="AE359" s="3">
        <f t="shared" ca="1" si="155"/>
        <v>-2.431457372422674</v>
      </c>
      <c r="AF359" s="3">
        <f t="shared" ca="1" si="156"/>
        <v>-19.451658979381392</v>
      </c>
      <c r="AG359" s="3" t="str">
        <f t="shared" ca="1" si="163"/>
        <v>N</v>
      </c>
      <c r="AH359" s="4" t="str">
        <f t="shared" ca="1" si="157"/>
        <v/>
      </c>
      <c r="AI359" s="75">
        <f t="shared" ca="1" si="158"/>
        <v>-1.9451658979381392</v>
      </c>
      <c r="AJ359" s="75">
        <f t="shared" ca="1" si="159"/>
        <v>0</v>
      </c>
    </row>
    <row r="360" spans="1:36">
      <c r="A360" s="41">
        <f t="shared" si="160"/>
        <v>294</v>
      </c>
      <c r="B360" s="150">
        <f>IF(ISNUMBER(A360),INDEX('MetaTrader Import'!$H$13:$J$5893,TRUNC(((A360-$A$39+1)-1)/3)+1,MOD((A360-$A$39+1)-1,3)+1),"")</f>
        <v>0</v>
      </c>
      <c r="C360" s="43">
        <f t="shared" ca="1" si="137"/>
        <v>21.801085732238946</v>
      </c>
      <c r="D360" s="43">
        <f t="shared" ca="1" si="138"/>
        <v>-1.006876745743654</v>
      </c>
      <c r="E360" s="43">
        <f t="shared" ca="1" si="139"/>
        <v>20.794208986495292</v>
      </c>
      <c r="F360" s="43">
        <f t="shared" ca="1" si="140"/>
        <v>2.0794208986495293</v>
      </c>
      <c r="G360" s="43">
        <f>IF(A360&lt;&gt;"",IF(A360&lt;Data!$G$11*0.25,$C$13/$G$32,IF(A360&gt;Data!$G$11*0.25,$C$13,$C$13*10)),"")</f>
        <v>2</v>
      </c>
      <c r="H360" s="43">
        <f>IF(A360&lt;&gt;"",IF(Data!$G$9="constant",$C$13,IF(Data!$G$9="squeeze",G360,F360)),"")</f>
        <v>2</v>
      </c>
      <c r="I360" s="38">
        <f ca="1">IF(ISNUMBER(A360),NORMINV(RAND(),0,IF(AND(Data!$G$9="squeeze",A360&lt;Data!$G$11*0.25),$H$32,1)*$C$30*$C$13)*($C$14*$C$12),"")</f>
        <v>-4.7925050906267777E-4</v>
      </c>
      <c r="J360" s="42">
        <f ca="1">IFERROR(IF(Data!$C$6="Real",B360,I360+J359+($C$14*$C$12)*(NORMINV(RAND(),$C$15,CHOOSE($G$13,$C$13,F360,G360)))),"")</f>
        <v>1.3419765701933939</v>
      </c>
      <c r="K360" s="88">
        <f>IF(ISNUMBER(A360), IF($G$16="fixed",$G$17,MIN(H360*Data!$C$7*$C$16*0.5,$C$17*Data!$C$7))*$C$12,"")</f>
        <v>8.0000000000000007E-5</v>
      </c>
      <c r="L360" s="42">
        <f t="shared" ca="1" si="164"/>
        <v>1.3419765701933939</v>
      </c>
      <c r="M360" s="44">
        <f t="shared" ca="1" si="165"/>
        <v>1.3420165701933939</v>
      </c>
      <c r="N360" s="44">
        <f t="shared" ca="1" si="166"/>
        <v>1.3419365701933939</v>
      </c>
      <c r="O360" s="108">
        <f t="shared" ca="1" si="141"/>
        <v>-1.5788972159994246</v>
      </c>
      <c r="P360" s="102">
        <f t="shared" ca="1" si="142"/>
        <v>10.296809675644409</v>
      </c>
      <c r="Q360" s="102">
        <f t="shared" ca="1" si="143"/>
        <v>2.5168644826653295E-2</v>
      </c>
      <c r="R360" s="120">
        <f t="shared" ca="1" si="161"/>
        <v>1</v>
      </c>
      <c r="S360" s="54">
        <f t="shared" ca="1" si="162"/>
        <v>0</v>
      </c>
      <c r="T360" s="5">
        <f t="shared" ca="1" si="144"/>
        <v>1.3475392670087669</v>
      </c>
      <c r="U360" s="152">
        <f t="shared" ca="1" si="145"/>
        <v>1.3502853166699731</v>
      </c>
      <c r="V360" s="152">
        <f t="shared" ca="1" si="146"/>
        <v>1.3416029175616471</v>
      </c>
      <c r="W360" s="153">
        <f t="shared" ca="1" si="147"/>
        <v>0</v>
      </c>
      <c r="X360" s="153">
        <f t="shared" ca="1" si="148"/>
        <v>2</v>
      </c>
      <c r="Y360" s="153">
        <f t="shared" ca="1" si="149"/>
        <v>0</v>
      </c>
      <c r="Z360" s="153">
        <f t="shared" ca="1" si="150"/>
        <v>8</v>
      </c>
      <c r="AA360" s="152" t="str">
        <f t="shared" ca="1" si="151"/>
        <v/>
      </c>
      <c r="AB360" s="152">
        <f t="shared" ca="1" si="152"/>
        <v>1.343007522143606</v>
      </c>
      <c r="AC360" s="154" t="str">
        <f t="shared" ca="1" si="153"/>
        <v/>
      </c>
      <c r="AD360" s="154">
        <f t="shared" ca="1" si="154"/>
        <v>79.276156016963029</v>
      </c>
      <c r="AE360" s="3">
        <f t="shared" ca="1" si="155"/>
        <v>9.9095195021203786</v>
      </c>
      <c r="AF360" s="3">
        <f t="shared" ca="1" si="156"/>
        <v>79.276156016963029</v>
      </c>
      <c r="AG360" s="3" t="str">
        <f t="shared" ca="1" si="163"/>
        <v>N</v>
      </c>
      <c r="AH360" s="4" t="str">
        <f t="shared" ca="1" si="157"/>
        <v/>
      </c>
      <c r="AI360" s="75">
        <f t="shared" ca="1" si="158"/>
        <v>7.9276156016963029</v>
      </c>
      <c r="AJ360" s="75">
        <f t="shared" ca="1" si="159"/>
        <v>0</v>
      </c>
    </row>
    <row r="361" spans="1:36">
      <c r="A361" s="41">
        <f t="shared" si="160"/>
        <v>295</v>
      </c>
      <c r="B361" s="150">
        <f>IF(ISNUMBER(A361),INDEX('MetaTrader Import'!$H$13:$J$5893,TRUNC(((A361-$A$39+1)-1)/3)+1,MOD((A361-$A$39+1)-1,3)+1),"")</f>
        <v>0</v>
      </c>
      <c r="C361" s="43">
        <f t="shared" ca="1" si="137"/>
        <v>20.794208986495292</v>
      </c>
      <c r="D361" s="43">
        <f t="shared" ca="1" si="138"/>
        <v>1.1362162838514731</v>
      </c>
      <c r="E361" s="43">
        <f t="shared" ca="1" si="139"/>
        <v>21.930425270346767</v>
      </c>
      <c r="F361" s="43">
        <f t="shared" ca="1" si="140"/>
        <v>2.1930425270346765</v>
      </c>
      <c r="G361" s="43">
        <f>IF(A361&lt;&gt;"",IF(A361&lt;Data!$G$11*0.25,$C$13/$G$32,IF(A361&gt;Data!$G$11*0.25,$C$13,$C$13*10)),"")</f>
        <v>2</v>
      </c>
      <c r="H361" s="43">
        <f>IF(A361&lt;&gt;"",IF(Data!$G$9="constant",$C$13,IF(Data!$G$9="squeeze",G361,F361)),"")</f>
        <v>2</v>
      </c>
      <c r="I361" s="38">
        <f ca="1">IF(ISNUMBER(A361),NORMINV(RAND(),0,IF(AND(Data!$G$9="squeeze",A361&lt;Data!$G$11*0.25),$H$32,1)*$C$30*$C$13)*($C$14*$C$12),"")</f>
        <v>7.3452430931412495E-4</v>
      </c>
      <c r="J361" s="42">
        <f ca="1">IFERROR(IF(Data!$C$6="Real",B361,I361+J360+($C$14*$C$12)*(NORMINV(RAND(),$C$15,CHOOSE($G$13,$C$13,F361,G361)))),"")</f>
        <v>1.3431793679519246</v>
      </c>
      <c r="K361" s="88">
        <f>IF(ISNUMBER(A361), IF($G$16="fixed",$G$17,MIN(H361*Data!$C$7*$C$16*0.5,$C$17*Data!$C$7))*$C$12,"")</f>
        <v>8.0000000000000007E-5</v>
      </c>
      <c r="L361" s="42">
        <f t="shared" ca="1" si="164"/>
        <v>1.3431793679519246</v>
      </c>
      <c r="M361" s="44">
        <f t="shared" ca="1" si="165"/>
        <v>1.3432193679519246</v>
      </c>
      <c r="N361" s="44">
        <f t="shared" ca="1" si="166"/>
        <v>1.3431393679519246</v>
      </c>
      <c r="O361" s="108">
        <f t="shared" ca="1" si="141"/>
        <v>-0.99474482019328603</v>
      </c>
      <c r="P361" s="102">
        <f t="shared" ca="1" si="142"/>
        <v>8.6016757336899836</v>
      </c>
      <c r="Q361" s="102">
        <f t="shared" ca="1" si="143"/>
        <v>-7.4194855702923029E-2</v>
      </c>
      <c r="R361" s="120">
        <f t="shared" ca="1" si="161"/>
        <v>1</v>
      </c>
      <c r="S361" s="54">
        <f t="shared" ca="1" si="162"/>
        <v>0</v>
      </c>
      <c r="T361" s="5">
        <f t="shared" ca="1" si="144"/>
        <v>1.3475392670087669</v>
      </c>
      <c r="U361" s="152">
        <f t="shared" ca="1" si="145"/>
        <v>1.3502853166699731</v>
      </c>
      <c r="V361" s="152">
        <f t="shared" ca="1" si="146"/>
        <v>1.3416029175616471</v>
      </c>
      <c r="W361" s="153">
        <f t="shared" ca="1" si="147"/>
        <v>0</v>
      </c>
      <c r="X361" s="153">
        <f t="shared" ca="1" si="148"/>
        <v>2</v>
      </c>
      <c r="Y361" s="153">
        <f t="shared" ca="1" si="149"/>
        <v>0</v>
      </c>
      <c r="Z361" s="153">
        <f t="shared" ca="1" si="150"/>
        <v>8</v>
      </c>
      <c r="AA361" s="152" t="str">
        <f t="shared" ca="1" si="151"/>
        <v/>
      </c>
      <c r="AB361" s="152">
        <f t="shared" ca="1" si="152"/>
        <v>1.343007522143606</v>
      </c>
      <c r="AC361" s="154" t="str">
        <f t="shared" ca="1" si="153"/>
        <v/>
      </c>
      <c r="AD361" s="154">
        <f t="shared" ca="1" si="154"/>
        <v>-16.947664665494244</v>
      </c>
      <c r="AE361" s="3">
        <f t="shared" ca="1" si="155"/>
        <v>-2.1184580831867805</v>
      </c>
      <c r="AF361" s="3">
        <f t="shared" ca="1" si="156"/>
        <v>-16.947664665494244</v>
      </c>
      <c r="AG361" s="3" t="str">
        <f t="shared" ca="1" si="163"/>
        <v>N</v>
      </c>
      <c r="AH361" s="4" t="str">
        <f t="shared" ca="1" si="157"/>
        <v/>
      </c>
      <c r="AI361" s="75">
        <f t="shared" ca="1" si="158"/>
        <v>-1.6947664665494244</v>
      </c>
      <c r="AJ361" s="75">
        <f t="shared" ca="1" si="159"/>
        <v>0</v>
      </c>
    </row>
    <row r="362" spans="1:36">
      <c r="A362" s="41">
        <f t="shared" si="160"/>
        <v>296</v>
      </c>
      <c r="B362" s="150">
        <f>IF(ISNUMBER(A362),INDEX('MetaTrader Import'!$H$13:$J$5893,TRUNC(((A362-$A$39+1)-1)/3)+1,MOD((A362-$A$39+1)-1,3)+1),"")</f>
        <v>0</v>
      </c>
      <c r="C362" s="43">
        <f t="shared" ca="1" si="137"/>
        <v>21.930425270346767</v>
      </c>
      <c r="D362" s="43">
        <f t="shared" ca="1" si="138"/>
        <v>-0.31731629306921433</v>
      </c>
      <c r="E362" s="43">
        <f t="shared" ca="1" si="139"/>
        <v>21.613108977277552</v>
      </c>
      <c r="F362" s="43">
        <f t="shared" ca="1" si="140"/>
        <v>2.1613108977277551</v>
      </c>
      <c r="G362" s="43">
        <f>IF(A362&lt;&gt;"",IF(A362&lt;Data!$G$11*0.25,$C$13/$G$32,IF(A362&gt;Data!$G$11*0.25,$C$13,$C$13*10)),"")</f>
        <v>2</v>
      </c>
      <c r="H362" s="43">
        <f>IF(A362&lt;&gt;"",IF(Data!$G$9="constant",$C$13,IF(Data!$G$9="squeeze",G362,F362)),"")</f>
        <v>2</v>
      </c>
      <c r="I362" s="38">
        <f ca="1">IF(ISNUMBER(A362),NORMINV(RAND(),0,IF(AND(Data!$G$9="squeeze",A362&lt;Data!$G$11*0.25),$H$32,1)*$C$30*$C$13)*($C$14*$C$12),"")</f>
        <v>-1.035103061783685E-4</v>
      </c>
      <c r="J362" s="42">
        <f ca="1">IFERROR(IF(Data!$C$6="Real",B362,I362+J361+($C$14*$C$12)*(NORMINV(RAND(),$C$15,CHOOSE($G$13,$C$13,F362,G362)))),"")</f>
        <v>1.3436403128220455</v>
      </c>
      <c r="K362" s="88">
        <f>IF(ISNUMBER(A362), IF($G$16="fixed",$G$17,MIN(H362*Data!$C$7*$C$16*0.5,$C$17*Data!$C$7))*$C$12,"")</f>
        <v>8.0000000000000007E-5</v>
      </c>
      <c r="L362" s="42">
        <f t="shared" ca="1" si="164"/>
        <v>1.3436403128220455</v>
      </c>
      <c r="M362" s="44">
        <f t="shared" ca="1" si="165"/>
        <v>1.3436803128220456</v>
      </c>
      <c r="N362" s="44">
        <f t="shared" ca="1" si="166"/>
        <v>1.3436003128220455</v>
      </c>
      <c r="O362" s="108">
        <f t="shared" ca="1" si="141"/>
        <v>-0.3639910713288555</v>
      </c>
      <c r="P362" s="102">
        <f t="shared" ca="1" si="142"/>
        <v>7.4508581762411961</v>
      </c>
      <c r="Q362" s="102">
        <f t="shared" ca="1" si="143"/>
        <v>-0.20054482081522917</v>
      </c>
      <c r="R362" s="120">
        <f t="shared" ca="1" si="161"/>
        <v>1</v>
      </c>
      <c r="S362" s="54">
        <f t="shared" ca="1" si="162"/>
        <v>0</v>
      </c>
      <c r="T362" s="5">
        <f t="shared" ca="1" si="144"/>
        <v>1.3475392670087669</v>
      </c>
      <c r="U362" s="152">
        <f t="shared" ca="1" si="145"/>
        <v>1.3502853166699731</v>
      </c>
      <c r="V362" s="152">
        <f t="shared" ca="1" si="146"/>
        <v>1.3416029175616471</v>
      </c>
      <c r="W362" s="153">
        <f t="shared" ca="1" si="147"/>
        <v>0</v>
      </c>
      <c r="X362" s="153">
        <f t="shared" ca="1" si="148"/>
        <v>2</v>
      </c>
      <c r="Y362" s="153">
        <f t="shared" ca="1" si="149"/>
        <v>0</v>
      </c>
      <c r="Z362" s="153">
        <f t="shared" ca="1" si="150"/>
        <v>8</v>
      </c>
      <c r="AA362" s="152" t="str">
        <f t="shared" ca="1" si="151"/>
        <v/>
      </c>
      <c r="AB362" s="152">
        <f t="shared" ca="1" si="152"/>
        <v>1.343007522143606</v>
      </c>
      <c r="AC362" s="154" t="str">
        <f t="shared" ca="1" si="153"/>
        <v/>
      </c>
      <c r="AD362" s="154">
        <f t="shared" ca="1" si="154"/>
        <v>-53.823254275169319</v>
      </c>
      <c r="AE362" s="3">
        <f t="shared" ca="1" si="155"/>
        <v>-6.7279067843961649</v>
      </c>
      <c r="AF362" s="3">
        <f t="shared" ca="1" si="156"/>
        <v>-53.823254275169319</v>
      </c>
      <c r="AG362" s="3" t="str">
        <f t="shared" ca="1" si="163"/>
        <v>N</v>
      </c>
      <c r="AH362" s="4" t="str">
        <f t="shared" ca="1" si="157"/>
        <v/>
      </c>
      <c r="AI362" s="75">
        <f t="shared" ca="1" si="158"/>
        <v>-5.3823254275169328</v>
      </c>
      <c r="AJ362" s="75">
        <f t="shared" ca="1" si="159"/>
        <v>0</v>
      </c>
    </row>
    <row r="363" spans="1:36">
      <c r="A363" s="41">
        <f t="shared" si="160"/>
        <v>297</v>
      </c>
      <c r="B363" s="150">
        <f>IF(ISNUMBER(A363),INDEX('MetaTrader Import'!$H$13:$J$5893,TRUNC(((A363-$A$39+1)-1)/3)+1,MOD((A363-$A$39+1)-1,3)+1),"")</f>
        <v>0</v>
      </c>
      <c r="C363" s="43">
        <f t="shared" ca="1" si="137"/>
        <v>21.613108977277552</v>
      </c>
      <c r="D363" s="43">
        <f t="shared" ca="1" si="138"/>
        <v>0.58932681260651831</v>
      </c>
      <c r="E363" s="43">
        <f t="shared" ca="1" si="139"/>
        <v>22.202435789884071</v>
      </c>
      <c r="F363" s="43">
        <f t="shared" ca="1" si="140"/>
        <v>2.220243578988407</v>
      </c>
      <c r="G363" s="43">
        <f>IF(A363&lt;&gt;"",IF(A363&lt;Data!$G$11*0.25,$C$13/$G$32,IF(A363&gt;Data!$G$11*0.25,$C$13,$C$13*10)),"")</f>
        <v>2</v>
      </c>
      <c r="H363" s="43">
        <f>IF(A363&lt;&gt;"",IF(Data!$G$9="constant",$C$13,IF(Data!$G$9="squeeze",G363,F363)),"")</f>
        <v>2</v>
      </c>
      <c r="I363" s="38">
        <f ca="1">IF(ISNUMBER(A363),NORMINV(RAND(),0,IF(AND(Data!$G$9="squeeze",A363&lt;Data!$G$11*0.25),$H$32,1)*$C$30*$C$13)*($C$14*$C$12),"")</f>
        <v>3.2874718807476383E-4</v>
      </c>
      <c r="J363" s="42">
        <f ca="1">IFERROR(IF(Data!$C$6="Real",B363,I363+J362+($C$14*$C$12)*(NORMINV(RAND(),$C$15,CHOOSE($G$13,$C$13,F363,G363)))),"")</f>
        <v>1.344569023773307</v>
      </c>
      <c r="K363" s="88">
        <f>IF(ISNUMBER(A363), IF($G$16="fixed",$G$17,MIN(H363*Data!$C$7*$C$16*0.5,$C$17*Data!$C$7))*$C$12,"")</f>
        <v>8.0000000000000007E-5</v>
      </c>
      <c r="L363" s="42">
        <f t="shared" ca="1" si="164"/>
        <v>1.344569023773307</v>
      </c>
      <c r="M363" s="44">
        <f t="shared" ca="1" si="165"/>
        <v>1.344609023773307</v>
      </c>
      <c r="N363" s="44">
        <f t="shared" ca="1" si="166"/>
        <v>1.344529023773307</v>
      </c>
      <c r="O363" s="108">
        <f t="shared" ca="1" si="141"/>
        <v>0.38950294527252088</v>
      </c>
      <c r="P363" s="102">
        <f t="shared" ca="1" si="142"/>
        <v>7.9096482365966807</v>
      </c>
      <c r="Q363" s="102">
        <f t="shared" ca="1" si="143"/>
        <v>-0.30789374994266755</v>
      </c>
      <c r="R363" s="120">
        <f t="shared" ca="1" si="161"/>
        <v>1</v>
      </c>
      <c r="S363" s="54">
        <f t="shared" ca="1" si="162"/>
        <v>0</v>
      </c>
      <c r="T363" s="5">
        <f t="shared" ca="1" si="144"/>
        <v>1.3475392670087669</v>
      </c>
      <c r="U363" s="152">
        <f t="shared" ca="1" si="145"/>
        <v>1.3502853166699731</v>
      </c>
      <c r="V363" s="152">
        <f t="shared" ca="1" si="146"/>
        <v>1.3416029175616471</v>
      </c>
      <c r="W363" s="153">
        <f t="shared" ca="1" si="147"/>
        <v>0</v>
      </c>
      <c r="X363" s="153">
        <f t="shared" ca="1" si="148"/>
        <v>2</v>
      </c>
      <c r="Y363" s="153">
        <f t="shared" ca="1" si="149"/>
        <v>0</v>
      </c>
      <c r="Z363" s="153">
        <f t="shared" ca="1" si="150"/>
        <v>8</v>
      </c>
      <c r="AA363" s="152" t="str">
        <f t="shared" ca="1" si="151"/>
        <v/>
      </c>
      <c r="AB363" s="152">
        <f t="shared" ca="1" si="152"/>
        <v>1.343007522143606</v>
      </c>
      <c r="AC363" s="154" t="str">
        <f t="shared" ca="1" si="153"/>
        <v/>
      </c>
      <c r="AD363" s="154">
        <f t="shared" ca="1" si="154"/>
        <v>-128.12013037608594</v>
      </c>
      <c r="AE363" s="3">
        <f t="shared" ca="1" si="155"/>
        <v>-16.015016297010742</v>
      </c>
      <c r="AF363" s="3">
        <f t="shared" ca="1" si="156"/>
        <v>-128.12013037608594</v>
      </c>
      <c r="AG363" s="3" t="str">
        <f t="shared" ca="1" si="163"/>
        <v>N</v>
      </c>
      <c r="AH363" s="4" t="str">
        <f t="shared" ca="1" si="157"/>
        <v/>
      </c>
      <c r="AI363" s="75">
        <f t="shared" ca="1" si="158"/>
        <v>-12.812013037608594</v>
      </c>
      <c r="AJ363" s="75">
        <f t="shared" ca="1" si="159"/>
        <v>0</v>
      </c>
    </row>
    <row r="364" spans="1:36">
      <c r="A364" s="41">
        <f t="shared" si="160"/>
        <v>298</v>
      </c>
      <c r="B364" s="150">
        <f>IF(ISNUMBER(A364),INDEX('MetaTrader Import'!$H$13:$J$5893,TRUNC(((A364-$A$39+1)-1)/3)+1,MOD((A364-$A$39+1)-1,3)+1),"")</f>
        <v>0</v>
      </c>
      <c r="C364" s="43">
        <f t="shared" ca="1" si="137"/>
        <v>22.202435789884071</v>
      </c>
      <c r="D364" s="43">
        <f t="shared" ca="1" si="138"/>
        <v>0.37956510947689942</v>
      </c>
      <c r="E364" s="43">
        <f t="shared" ca="1" si="139"/>
        <v>22.58200089936097</v>
      </c>
      <c r="F364" s="43">
        <f t="shared" ca="1" si="140"/>
        <v>2.2582000899360972</v>
      </c>
      <c r="G364" s="43">
        <f>IF(A364&lt;&gt;"",IF(A364&lt;Data!$G$11*0.25,$C$13/$G$32,IF(A364&gt;Data!$G$11*0.25,$C$13,$C$13*10)),"")</f>
        <v>2</v>
      </c>
      <c r="H364" s="43">
        <f>IF(A364&lt;&gt;"",IF(Data!$G$9="constant",$C$13,IF(Data!$G$9="squeeze",G364,F364)),"")</f>
        <v>2</v>
      </c>
      <c r="I364" s="38">
        <f ca="1">IF(ISNUMBER(A364),NORMINV(RAND(),0,IF(AND(Data!$G$9="squeeze",A364&lt;Data!$G$11*0.25),$H$32,1)*$C$30*$C$13)*($C$14*$C$12),"")</f>
        <v>5.8057199926362377E-4</v>
      </c>
      <c r="J364" s="42">
        <f ca="1">IFERROR(IF(Data!$C$6="Real",B364,I364+J363+($C$14*$C$12)*(NORMINV(RAND(),$C$15,CHOOSE($G$13,$C$13,F364,G364)))),"")</f>
        <v>1.345304645297059</v>
      </c>
      <c r="K364" s="88">
        <f>IF(ISNUMBER(A364), IF($G$16="fixed",$G$17,MIN(H364*Data!$C$7*$C$16*0.5,$C$17*Data!$C$7))*$C$12,"")</f>
        <v>8.0000000000000007E-5</v>
      </c>
      <c r="L364" s="42">
        <f t="shared" ca="1" si="164"/>
        <v>1.345304645297059</v>
      </c>
      <c r="M364" s="44">
        <f t="shared" ca="1" si="165"/>
        <v>1.345344645297059</v>
      </c>
      <c r="N364" s="44">
        <f t="shared" ca="1" si="166"/>
        <v>1.3452646452970589</v>
      </c>
      <c r="O364" s="108">
        <f t="shared" ca="1" si="141"/>
        <v>1.2319987100273584</v>
      </c>
      <c r="P364" s="102">
        <f t="shared" ca="1" si="142"/>
        <v>9.6667817436893611</v>
      </c>
      <c r="Q364" s="102">
        <f t="shared" ca="1" si="143"/>
        <v>-0.35557924325404644</v>
      </c>
      <c r="R364" s="120">
        <f t="shared" ca="1" si="161"/>
        <v>1</v>
      </c>
      <c r="S364" s="54">
        <f t="shared" ca="1" si="162"/>
        <v>0</v>
      </c>
      <c r="T364" s="5">
        <f t="shared" ca="1" si="144"/>
        <v>1.3475392670087669</v>
      </c>
      <c r="U364" s="152">
        <f t="shared" ca="1" si="145"/>
        <v>1.3502853166699731</v>
      </c>
      <c r="V364" s="152">
        <f t="shared" ca="1" si="146"/>
        <v>1.3416029175616471</v>
      </c>
      <c r="W364" s="153">
        <f t="shared" ca="1" si="147"/>
        <v>0</v>
      </c>
      <c r="X364" s="153">
        <f t="shared" ca="1" si="148"/>
        <v>2</v>
      </c>
      <c r="Y364" s="153">
        <f t="shared" ca="1" si="149"/>
        <v>0</v>
      </c>
      <c r="Z364" s="153">
        <f t="shared" ca="1" si="150"/>
        <v>8</v>
      </c>
      <c r="AA364" s="152" t="str">
        <f t="shared" ca="1" si="151"/>
        <v/>
      </c>
      <c r="AB364" s="152">
        <f t="shared" ca="1" si="152"/>
        <v>1.343007522143606</v>
      </c>
      <c r="AC364" s="154" t="str">
        <f t="shared" ca="1" si="153"/>
        <v/>
      </c>
      <c r="AD364" s="154">
        <f t="shared" ca="1" si="154"/>
        <v>-186.96985227624197</v>
      </c>
      <c r="AE364" s="3">
        <f t="shared" ca="1" si="155"/>
        <v>-23.371231534530246</v>
      </c>
      <c r="AF364" s="3">
        <f t="shared" ca="1" si="156"/>
        <v>-186.96985227624197</v>
      </c>
      <c r="AG364" s="3" t="str">
        <f t="shared" ca="1" si="163"/>
        <v>N</v>
      </c>
      <c r="AH364" s="4" t="str">
        <f t="shared" ca="1" si="157"/>
        <v/>
      </c>
      <c r="AI364" s="75">
        <f t="shared" ca="1" si="158"/>
        <v>-18.696985227624197</v>
      </c>
      <c r="AJ364" s="75">
        <f t="shared" ca="1" si="159"/>
        <v>0</v>
      </c>
    </row>
    <row r="365" spans="1:36">
      <c r="A365" s="41">
        <f t="shared" si="160"/>
        <v>299</v>
      </c>
      <c r="B365" s="150">
        <f>IF(ISNUMBER(A365),INDEX('MetaTrader Import'!$H$13:$J$5893,TRUNC(((A365-$A$39+1)-1)/3)+1,MOD((A365-$A$39+1)-1,3)+1),"")</f>
        <v>0</v>
      </c>
      <c r="C365" s="43">
        <f t="shared" ca="1" si="137"/>
        <v>22.58200089936097</v>
      </c>
      <c r="D365" s="43">
        <f t="shared" ca="1" si="138"/>
        <v>0.66211081236519509</v>
      </c>
      <c r="E365" s="43">
        <f t="shared" ca="1" si="139"/>
        <v>23.244111711726166</v>
      </c>
      <c r="F365" s="43">
        <f t="shared" ca="1" si="140"/>
        <v>2.3244111711726165</v>
      </c>
      <c r="G365" s="43">
        <f>IF(A365&lt;&gt;"",IF(A365&lt;Data!$G$11*0.25,$C$13/$G$32,IF(A365&gt;Data!$G$11*0.25,$C$13,$C$13*10)),"")</f>
        <v>2</v>
      </c>
      <c r="H365" s="43">
        <f>IF(A365&lt;&gt;"",IF(Data!$G$9="constant",$C$13,IF(Data!$G$9="squeeze",G365,F365)),"")</f>
        <v>2</v>
      </c>
      <c r="I365" s="38">
        <f ca="1">IF(ISNUMBER(A365),NORMINV(RAND(),0,IF(AND(Data!$G$9="squeeze",A365&lt;Data!$G$11*0.25),$H$32,1)*$C$30*$C$13)*($C$14*$C$12),"")</f>
        <v>4.1262270597727904E-4</v>
      </c>
      <c r="J365" s="42">
        <f ca="1">IFERROR(IF(Data!$C$6="Real",B365,I365+J364+($C$14*$C$12)*(NORMINV(RAND(),$C$15,CHOOSE($G$13,$C$13,F365,G365)))),"")</f>
        <v>1.3458011976275601</v>
      </c>
      <c r="K365" s="88">
        <f>IF(ISNUMBER(A365), IF($G$16="fixed",$G$17,MIN(H365*Data!$C$7*$C$16*0.5,$C$17*Data!$C$7))*$C$12,"")</f>
        <v>8.0000000000000007E-5</v>
      </c>
      <c r="L365" s="42">
        <f t="shared" ca="1" si="164"/>
        <v>1.3458011976275601</v>
      </c>
      <c r="M365" s="44">
        <f t="shared" ca="1" si="165"/>
        <v>1.3458411976275602</v>
      </c>
      <c r="N365" s="44">
        <f t="shared" ca="1" si="166"/>
        <v>1.3457611976275601</v>
      </c>
      <c r="O365" s="108">
        <f t="shared" ca="1" si="141"/>
        <v>2.0249320287117505</v>
      </c>
      <c r="P365" s="102">
        <f t="shared" ca="1" si="142"/>
        <v>11.92623811582021</v>
      </c>
      <c r="Q365" s="102">
        <f t="shared" ca="1" si="143"/>
        <v>-0.31663563850154869</v>
      </c>
      <c r="R365" s="120">
        <f t="shared" ca="1" si="161"/>
        <v>1</v>
      </c>
      <c r="S365" s="54">
        <f t="shared" ca="1" si="162"/>
        <v>0</v>
      </c>
      <c r="T365" s="5">
        <f t="shared" ca="1" si="144"/>
        <v>1.3475392670087669</v>
      </c>
      <c r="U365" s="152">
        <f t="shared" ca="1" si="145"/>
        <v>1.3502853166699731</v>
      </c>
      <c r="V365" s="152">
        <f t="shared" ca="1" si="146"/>
        <v>1.3416029175616471</v>
      </c>
      <c r="W365" s="153">
        <f t="shared" ca="1" si="147"/>
        <v>0</v>
      </c>
      <c r="X365" s="153">
        <f t="shared" ca="1" si="148"/>
        <v>2</v>
      </c>
      <c r="Y365" s="153">
        <f t="shared" ca="1" si="149"/>
        <v>0</v>
      </c>
      <c r="Z365" s="153">
        <f t="shared" ca="1" si="150"/>
        <v>8</v>
      </c>
      <c r="AA365" s="152" t="str">
        <f t="shared" ca="1" si="151"/>
        <v/>
      </c>
      <c r="AB365" s="152">
        <f t="shared" ca="1" si="152"/>
        <v>1.343007522143606</v>
      </c>
      <c r="AC365" s="154" t="str">
        <f t="shared" ca="1" si="153"/>
        <v/>
      </c>
      <c r="AD365" s="154">
        <f t="shared" ca="1" si="154"/>
        <v>-226.6940387163352</v>
      </c>
      <c r="AE365" s="3">
        <f t="shared" ca="1" si="155"/>
        <v>-28.3367548395419</v>
      </c>
      <c r="AF365" s="3">
        <f t="shared" ca="1" si="156"/>
        <v>-226.6940387163352</v>
      </c>
      <c r="AG365" s="3" t="str">
        <f t="shared" ca="1" si="163"/>
        <v>N</v>
      </c>
      <c r="AH365" s="4" t="str">
        <f t="shared" ca="1" si="157"/>
        <v/>
      </c>
      <c r="AI365" s="75">
        <f t="shared" ca="1" si="158"/>
        <v>-22.669403871633524</v>
      </c>
      <c r="AJ365" s="75">
        <f t="shared" ca="1" si="159"/>
        <v>0</v>
      </c>
    </row>
    <row r="366" spans="1:36">
      <c r="A366" s="41">
        <f t="shared" si="160"/>
        <v>300</v>
      </c>
      <c r="B366" s="150">
        <f>IF(ISNUMBER(A366),INDEX('MetaTrader Import'!$H$13:$J$5893,TRUNC(((A366-$A$39+1)-1)/3)+1,MOD((A366-$A$39+1)-1,3)+1),"")</f>
        <v>0</v>
      </c>
      <c r="C366" s="43">
        <f t="shared" ca="1" si="137"/>
        <v>23.244111711726166</v>
      </c>
      <c r="D366" s="43">
        <f t="shared" ca="1" si="138"/>
        <v>0.23322138730358311</v>
      </c>
      <c r="E366" s="43">
        <f t="shared" ca="1" si="139"/>
        <v>23.47733309902975</v>
      </c>
      <c r="F366" s="43">
        <f t="shared" ca="1" si="140"/>
        <v>2.3477333099029751</v>
      </c>
      <c r="G366" s="43">
        <f>IF(A366&lt;&gt;"",IF(A366&lt;Data!$G$11*0.25,$C$13/$G$32,IF(A366&gt;Data!$G$11*0.25,$C$13,$C$13*10)),"")</f>
        <v>2</v>
      </c>
      <c r="H366" s="43">
        <f>IF(A366&lt;&gt;"",IF(Data!$G$9="constant",$C$13,IF(Data!$G$9="squeeze",G366,F366)),"")</f>
        <v>2</v>
      </c>
      <c r="I366" s="38">
        <f ca="1">IF(ISNUMBER(A366),NORMINV(RAND(),0,IF(AND(Data!$G$9="squeeze",A366&lt;Data!$G$11*0.25),$H$32,1)*$C$30*$C$13)*($C$14*$C$12),"")</f>
        <v>4.1876813460148271E-4</v>
      </c>
      <c r="J366" s="42">
        <f ca="1">IFERROR(IF(Data!$C$6="Real",B366,I366+J365+($C$14*$C$12)*(NORMINV(RAND(),$C$15,CHOOSE($G$13,$C$13,F366,G366)))),"")</f>
        <v>1.3465285847914388</v>
      </c>
      <c r="K366" s="88">
        <f>IF(ISNUMBER(A366), IF($G$16="fixed",$G$17,MIN(H366*Data!$C$7*$C$16*0.5,$C$17*Data!$C$7))*$C$12,"")</f>
        <v>8.0000000000000007E-5</v>
      </c>
      <c r="L366" s="42">
        <f t="shared" ca="1" si="164"/>
        <v>1.3465285847914388</v>
      </c>
      <c r="M366" s="44">
        <f t="shared" ca="1" si="165"/>
        <v>1.3465685847914388</v>
      </c>
      <c r="N366" s="44">
        <f t="shared" ca="1" si="166"/>
        <v>1.3464885847914387</v>
      </c>
      <c r="O366" s="108">
        <f t="shared" ca="1" si="141"/>
        <v>2.8067747292052401</v>
      </c>
      <c r="P366" s="102">
        <f t="shared" ca="1" si="142"/>
        <v>14.614116679820151</v>
      </c>
      <c r="Q366" s="102">
        <f t="shared" ca="1" si="143"/>
        <v>-0.19614687854740415</v>
      </c>
      <c r="R366" s="120">
        <f t="shared" ca="1" si="161"/>
        <v>1</v>
      </c>
      <c r="S366" s="54">
        <f t="shared" ca="1" si="162"/>
        <v>0</v>
      </c>
      <c r="T366" s="5">
        <f t="shared" ca="1" si="144"/>
        <v>1.3475392670087669</v>
      </c>
      <c r="U366" s="152">
        <f t="shared" ca="1" si="145"/>
        <v>1.3502853166699731</v>
      </c>
      <c r="V366" s="152">
        <f t="shared" ca="1" si="146"/>
        <v>1.3416029175616471</v>
      </c>
      <c r="W366" s="153">
        <f t="shared" ca="1" si="147"/>
        <v>0</v>
      </c>
      <c r="X366" s="153">
        <f t="shared" ca="1" si="148"/>
        <v>2</v>
      </c>
      <c r="Y366" s="153">
        <f t="shared" ca="1" si="149"/>
        <v>0</v>
      </c>
      <c r="Z366" s="153">
        <f t="shared" ca="1" si="150"/>
        <v>8</v>
      </c>
      <c r="AA366" s="152" t="str">
        <f t="shared" ca="1" si="151"/>
        <v/>
      </c>
      <c r="AB366" s="152">
        <f t="shared" ca="1" si="152"/>
        <v>1.343007522143606</v>
      </c>
      <c r="AC366" s="154" t="str">
        <f t="shared" ca="1" si="153"/>
        <v/>
      </c>
      <c r="AD366" s="154">
        <f t="shared" ca="1" si="154"/>
        <v>-284.88501182662776</v>
      </c>
      <c r="AE366" s="3">
        <f t="shared" ca="1" si="155"/>
        <v>-35.61062647832847</v>
      </c>
      <c r="AF366" s="3">
        <f t="shared" ca="1" si="156"/>
        <v>-284.88501182662776</v>
      </c>
      <c r="AG366" s="3" t="str">
        <f t="shared" ca="1" si="163"/>
        <v>N</v>
      </c>
      <c r="AH366" s="4" t="str">
        <f t="shared" ca="1" si="157"/>
        <v/>
      </c>
      <c r="AI366" s="75">
        <f t="shared" ca="1" si="158"/>
        <v>-28.488501182662777</v>
      </c>
      <c r="AJ366" s="75">
        <f t="shared" ca="1" si="159"/>
        <v>0</v>
      </c>
    </row>
    <row r="367" spans="1:36">
      <c r="A367" s="41">
        <f t="shared" si="160"/>
        <v>301</v>
      </c>
      <c r="B367" s="150">
        <f>IF(ISNUMBER(A367),INDEX('MetaTrader Import'!$H$13:$J$5893,TRUNC(((A367-$A$39+1)-1)/3)+1,MOD((A367-$A$39+1)-1,3)+1),"")</f>
        <v>0</v>
      </c>
      <c r="C367" s="43">
        <f t="shared" ca="1" si="137"/>
        <v>23.47733309902975</v>
      </c>
      <c r="D367" s="43">
        <f t="shared" ca="1" si="138"/>
        <v>-2.7138142921514836</v>
      </c>
      <c r="E367" s="43">
        <f t="shared" ca="1" si="139"/>
        <v>20.763518806878267</v>
      </c>
      <c r="F367" s="43">
        <f t="shared" ca="1" si="140"/>
        <v>2.0763518806878265</v>
      </c>
      <c r="G367" s="43">
        <f>IF(A367&lt;&gt;"",IF(A367&lt;Data!$G$11*0.25,$C$13/$G$32,IF(A367&gt;Data!$G$11*0.25,$C$13,$C$13*10)),"")</f>
        <v>2</v>
      </c>
      <c r="H367" s="43">
        <f>IF(A367&lt;&gt;"",IF(Data!$G$9="constant",$C$13,IF(Data!$G$9="squeeze",G367,F367)),"")</f>
        <v>2</v>
      </c>
      <c r="I367" s="38">
        <f ca="1">IF(ISNUMBER(A367),NORMINV(RAND(),0,IF(AND(Data!$G$9="squeeze",A367&lt;Data!$G$11*0.25),$H$32,1)*$C$30*$C$13)*($C$14*$C$12),"")</f>
        <v>2.088473046893302E-6</v>
      </c>
      <c r="J367" s="42">
        <f ca="1">IFERROR(IF(Data!$C$6="Real",B367,I367+J366+($C$14*$C$12)*(NORMINV(RAND(),$C$15,CHOOSE($G$13,$C$13,F367,G367)))),"")</f>
        <v>1.3461745190362844</v>
      </c>
      <c r="K367" s="88">
        <f>IF(ISNUMBER(A367), IF($G$16="fixed",$G$17,MIN(H367*Data!$C$7*$C$16*0.5,$C$17*Data!$C$7))*$C$12,"")</f>
        <v>8.0000000000000007E-5</v>
      </c>
      <c r="L367" s="42">
        <f t="shared" ca="1" si="164"/>
        <v>1.3461745190362844</v>
      </c>
      <c r="M367" s="44">
        <f t="shared" ca="1" si="165"/>
        <v>1.3462145190362844</v>
      </c>
      <c r="N367" s="44">
        <f t="shared" ca="1" si="166"/>
        <v>1.3461345190362843</v>
      </c>
      <c r="O367" s="108">
        <f t="shared" ca="1" si="141"/>
        <v>3.1829674429095154</v>
      </c>
      <c r="P367" s="102">
        <f t="shared" ca="1" si="142"/>
        <v>15.848962734056281</v>
      </c>
      <c r="Q367" s="102">
        <f t="shared" ca="1" si="143"/>
        <v>-3.7129910169790517E-2</v>
      </c>
      <c r="R367" s="120">
        <f t="shared" ca="1" si="161"/>
        <v>1</v>
      </c>
      <c r="S367" s="54">
        <f t="shared" ca="1" si="162"/>
        <v>0</v>
      </c>
      <c r="T367" s="5">
        <f t="shared" ca="1" si="144"/>
        <v>1.3475392670087669</v>
      </c>
      <c r="U367" s="152">
        <f t="shared" ca="1" si="145"/>
        <v>1.3502853166699731</v>
      </c>
      <c r="V367" s="152">
        <f t="shared" ca="1" si="146"/>
        <v>1.3416029175616471</v>
      </c>
      <c r="W367" s="153">
        <f t="shared" ca="1" si="147"/>
        <v>0</v>
      </c>
      <c r="X367" s="153">
        <f t="shared" ca="1" si="148"/>
        <v>2</v>
      </c>
      <c r="Y367" s="153">
        <f t="shared" ca="1" si="149"/>
        <v>0</v>
      </c>
      <c r="Z367" s="153">
        <f t="shared" ca="1" si="150"/>
        <v>8</v>
      </c>
      <c r="AA367" s="152" t="str">
        <f t="shared" ca="1" si="151"/>
        <v/>
      </c>
      <c r="AB367" s="152">
        <f t="shared" ca="1" si="152"/>
        <v>1.343007522143606</v>
      </c>
      <c r="AC367" s="154" t="str">
        <f t="shared" ca="1" si="153"/>
        <v/>
      </c>
      <c r="AD367" s="154">
        <f t="shared" ca="1" si="154"/>
        <v>-256.55975141427587</v>
      </c>
      <c r="AE367" s="3">
        <f t="shared" ca="1" si="155"/>
        <v>-32.069968926784483</v>
      </c>
      <c r="AF367" s="3">
        <f t="shared" ca="1" si="156"/>
        <v>-256.55975141427587</v>
      </c>
      <c r="AG367" s="3" t="str">
        <f t="shared" ca="1" si="163"/>
        <v>N</v>
      </c>
      <c r="AH367" s="4" t="str">
        <f t="shared" ca="1" si="157"/>
        <v/>
      </c>
      <c r="AI367" s="75">
        <f t="shared" ca="1" si="158"/>
        <v>-25.655975141427589</v>
      </c>
      <c r="AJ367" s="75">
        <f t="shared" ca="1" si="159"/>
        <v>0</v>
      </c>
    </row>
    <row r="368" spans="1:36">
      <c r="A368" s="41">
        <f t="shared" si="160"/>
        <v>302</v>
      </c>
      <c r="B368" s="150">
        <f>IF(ISNUMBER(A368),INDEX('MetaTrader Import'!$H$13:$J$5893,TRUNC(((A368-$A$39+1)-1)/3)+1,MOD((A368-$A$39+1)-1,3)+1),"")</f>
        <v>0</v>
      </c>
      <c r="C368" s="43">
        <f t="shared" ca="1" si="137"/>
        <v>20.763518806878267</v>
      </c>
      <c r="D368" s="43">
        <f t="shared" ca="1" si="138"/>
        <v>0.25103655060596491</v>
      </c>
      <c r="E368" s="43">
        <f t="shared" ca="1" si="139"/>
        <v>21.01455535748423</v>
      </c>
      <c r="F368" s="43">
        <f t="shared" ca="1" si="140"/>
        <v>2.101455535748423</v>
      </c>
      <c r="G368" s="43">
        <f>IF(A368&lt;&gt;"",IF(A368&lt;Data!$G$11*0.25,$C$13/$G$32,IF(A368&gt;Data!$G$11*0.25,$C$13,$C$13*10)),"")</f>
        <v>2</v>
      </c>
      <c r="H368" s="43">
        <f>IF(A368&lt;&gt;"",IF(Data!$G$9="constant",$C$13,IF(Data!$G$9="squeeze",G368,F368)),"")</f>
        <v>2</v>
      </c>
      <c r="I368" s="38">
        <f ca="1">IF(ISNUMBER(A368),NORMINV(RAND(),0,IF(AND(Data!$G$9="squeeze",A368&lt;Data!$G$11*0.25),$H$32,1)*$C$30*$C$13)*($C$14*$C$12),"")</f>
        <v>-4.3499360160702299E-6</v>
      </c>
      <c r="J368" s="42">
        <f ca="1">IFERROR(IF(Data!$C$6="Real",B368,I368+J367+($C$14*$C$12)*(NORMINV(RAND(),$C$15,CHOOSE($G$13,$C$13,F368,G368)))),"")</f>
        <v>1.3468606960146468</v>
      </c>
      <c r="K368" s="88">
        <f>IF(ISNUMBER(A368), IF($G$16="fixed",$G$17,MIN(H368*Data!$C$7*$C$16*0.5,$C$17*Data!$C$7))*$C$12,"")</f>
        <v>8.0000000000000007E-5</v>
      </c>
      <c r="L368" s="42">
        <f t="shared" ca="1" si="164"/>
        <v>1.3468606960146468</v>
      </c>
      <c r="M368" s="44">
        <f t="shared" ca="1" si="165"/>
        <v>1.3469006960146468</v>
      </c>
      <c r="N368" s="44">
        <f t="shared" ca="1" si="166"/>
        <v>1.3468206960146467</v>
      </c>
      <c r="O368" s="108">
        <f t="shared" ca="1" si="141"/>
        <v>3.5447083287928338</v>
      </c>
      <c r="P368" s="102">
        <f t="shared" ca="1" si="142"/>
        <v>17.197065409903846</v>
      </c>
      <c r="Q368" s="102">
        <f t="shared" ca="1" si="143"/>
        <v>0.16340664184366069</v>
      </c>
      <c r="R368" s="120">
        <f t="shared" ca="1" si="161"/>
        <v>1</v>
      </c>
      <c r="S368" s="54">
        <f t="shared" ca="1" si="162"/>
        <v>0</v>
      </c>
      <c r="T368" s="5">
        <f t="shared" ca="1" si="144"/>
        <v>1.3475392670087669</v>
      </c>
      <c r="U368" s="152">
        <f t="shared" ca="1" si="145"/>
        <v>1.3502853166699731</v>
      </c>
      <c r="V368" s="152">
        <f t="shared" ca="1" si="146"/>
        <v>1.3416029175616471</v>
      </c>
      <c r="W368" s="153">
        <f t="shared" ca="1" si="147"/>
        <v>0</v>
      </c>
      <c r="X368" s="153">
        <f t="shared" ca="1" si="148"/>
        <v>2</v>
      </c>
      <c r="Y368" s="153">
        <f t="shared" ca="1" si="149"/>
        <v>0</v>
      </c>
      <c r="Z368" s="153">
        <f t="shared" ca="1" si="150"/>
        <v>8</v>
      </c>
      <c r="AA368" s="152" t="str">
        <f t="shared" ca="1" si="151"/>
        <v/>
      </c>
      <c r="AB368" s="152">
        <f t="shared" ca="1" si="152"/>
        <v>1.343007522143606</v>
      </c>
      <c r="AC368" s="154" t="str">
        <f t="shared" ca="1" si="153"/>
        <v/>
      </c>
      <c r="AD368" s="154">
        <f t="shared" ca="1" si="154"/>
        <v>-311.45390968326581</v>
      </c>
      <c r="AE368" s="3">
        <f t="shared" ca="1" si="155"/>
        <v>-38.931738710408226</v>
      </c>
      <c r="AF368" s="3">
        <f t="shared" ca="1" si="156"/>
        <v>-311.45390968326581</v>
      </c>
      <c r="AG368" s="3" t="str">
        <f t="shared" ca="1" si="163"/>
        <v>N</v>
      </c>
      <c r="AH368" s="4" t="str">
        <f t="shared" ca="1" si="157"/>
        <v/>
      </c>
      <c r="AI368" s="75">
        <f t="shared" ca="1" si="158"/>
        <v>-31.145390968326584</v>
      </c>
      <c r="AJ368" s="75">
        <f t="shared" ca="1" si="159"/>
        <v>0</v>
      </c>
    </row>
    <row r="369" spans="1:36">
      <c r="A369" s="41">
        <f t="shared" si="160"/>
        <v>303</v>
      </c>
      <c r="B369" s="150">
        <f>IF(ISNUMBER(A369),INDEX('MetaTrader Import'!$H$13:$J$5893,TRUNC(((A369-$A$39+1)-1)/3)+1,MOD((A369-$A$39+1)-1,3)+1),"")</f>
        <v>0</v>
      </c>
      <c r="C369" s="43">
        <f t="shared" ca="1" si="137"/>
        <v>21.01455535748423</v>
      </c>
      <c r="D369" s="43">
        <f t="shared" ca="1" si="138"/>
        <v>-1.0180296959948545</v>
      </c>
      <c r="E369" s="43">
        <f t="shared" ca="1" si="139"/>
        <v>19.996525661489375</v>
      </c>
      <c r="F369" s="43">
        <f t="shared" ca="1" si="140"/>
        <v>1.9996525661489375</v>
      </c>
      <c r="G369" s="43">
        <f>IF(A369&lt;&gt;"",IF(A369&lt;Data!$G$11*0.25,$C$13/$G$32,IF(A369&gt;Data!$G$11*0.25,$C$13,$C$13*10)),"")</f>
        <v>2</v>
      </c>
      <c r="H369" s="43">
        <f>IF(A369&lt;&gt;"",IF(Data!$G$9="constant",$C$13,IF(Data!$G$9="squeeze",G369,F369)),"")</f>
        <v>2</v>
      </c>
      <c r="I369" s="38">
        <f ca="1">IF(ISNUMBER(A369),NORMINV(RAND(),0,IF(AND(Data!$G$9="squeeze",A369&lt;Data!$G$11*0.25),$H$32,1)*$C$30*$C$13)*($C$14*$C$12),"")</f>
        <v>4.2782113485456067E-4</v>
      </c>
      <c r="J369" s="42">
        <f ca="1">IFERROR(IF(Data!$C$6="Real",B369,I369+J368+($C$14*$C$12)*(NORMINV(RAND(),$C$15,CHOOSE($G$13,$C$13,F369,G369)))),"")</f>
        <v>1.3473369501320527</v>
      </c>
      <c r="K369" s="88">
        <f>IF(ISNUMBER(A369), IF($G$16="fixed",$G$17,MIN(H369*Data!$C$7*$C$16*0.5,$C$17*Data!$C$7))*$C$12,"")</f>
        <v>8.0000000000000007E-5</v>
      </c>
      <c r="L369" s="42">
        <f t="shared" ca="1" si="164"/>
        <v>1.3473369501320527</v>
      </c>
      <c r="M369" s="44">
        <f t="shared" ca="1" si="165"/>
        <v>1.3473769501320527</v>
      </c>
      <c r="N369" s="44">
        <f t="shared" ca="1" si="166"/>
        <v>1.3472969501320526</v>
      </c>
      <c r="O369" s="108">
        <f t="shared" ca="1" si="141"/>
        <v>3.6892773331979281</v>
      </c>
      <c r="P369" s="102">
        <f t="shared" ca="1" si="142"/>
        <v>17.823875614072936</v>
      </c>
      <c r="Q369" s="102">
        <f t="shared" ca="1" si="143"/>
        <v>0.39734523942271988</v>
      </c>
      <c r="R369" s="120">
        <f t="shared" ca="1" si="161"/>
        <v>1</v>
      </c>
      <c r="S369" s="54">
        <f t="shared" ca="1" si="162"/>
        <v>0</v>
      </c>
      <c r="T369" s="5">
        <f t="shared" ca="1" si="144"/>
        <v>1.3475392670087669</v>
      </c>
      <c r="U369" s="152">
        <f t="shared" ca="1" si="145"/>
        <v>1.3502853166699731</v>
      </c>
      <c r="V369" s="152">
        <f t="shared" ca="1" si="146"/>
        <v>1.3416029175616471</v>
      </c>
      <c r="W369" s="153">
        <f t="shared" ca="1" si="147"/>
        <v>0</v>
      </c>
      <c r="X369" s="153">
        <f t="shared" ca="1" si="148"/>
        <v>2</v>
      </c>
      <c r="Y369" s="153">
        <f t="shared" ca="1" si="149"/>
        <v>0</v>
      </c>
      <c r="Z369" s="153">
        <f t="shared" ca="1" si="150"/>
        <v>8</v>
      </c>
      <c r="AA369" s="152" t="str">
        <f t="shared" ca="1" si="151"/>
        <v/>
      </c>
      <c r="AB369" s="152">
        <f t="shared" ca="1" si="152"/>
        <v>1.343007522143606</v>
      </c>
      <c r="AC369" s="154" t="str">
        <f t="shared" ca="1" si="153"/>
        <v/>
      </c>
      <c r="AD369" s="154">
        <f t="shared" ca="1" si="154"/>
        <v>-349.55423907574004</v>
      </c>
      <c r="AE369" s="3">
        <f t="shared" ca="1" si="155"/>
        <v>-43.694279884467505</v>
      </c>
      <c r="AF369" s="3">
        <f t="shared" ca="1" si="156"/>
        <v>-349.55423907574004</v>
      </c>
      <c r="AG369" s="3" t="str">
        <f t="shared" ca="1" si="163"/>
        <v>N</v>
      </c>
      <c r="AH369" s="4" t="str">
        <f t="shared" ca="1" si="157"/>
        <v/>
      </c>
      <c r="AI369" s="75">
        <f t="shared" ca="1" si="158"/>
        <v>-34.955423907574009</v>
      </c>
      <c r="AJ369" s="75">
        <f t="shared" ca="1" si="159"/>
        <v>0</v>
      </c>
    </row>
    <row r="370" spans="1:36">
      <c r="A370" s="41">
        <f t="shared" si="160"/>
        <v>304</v>
      </c>
      <c r="B370" s="150">
        <f>IF(ISNUMBER(A370),INDEX('MetaTrader Import'!$H$13:$J$5893,TRUNC(((A370-$A$39+1)-1)/3)+1,MOD((A370-$A$39+1)-1,3)+1),"")</f>
        <v>0</v>
      </c>
      <c r="C370" s="43">
        <f t="shared" ca="1" si="137"/>
        <v>19.996525661489375</v>
      </c>
      <c r="D370" s="43">
        <f t="shared" ca="1" si="138"/>
        <v>-0.94848473013516488</v>
      </c>
      <c r="E370" s="43">
        <f t="shared" ca="1" si="139"/>
        <v>19.048040931354212</v>
      </c>
      <c r="F370" s="43">
        <f t="shared" ca="1" si="140"/>
        <v>1.9048040931354211</v>
      </c>
      <c r="G370" s="43">
        <f>IF(A370&lt;&gt;"",IF(A370&lt;Data!$G$11*0.25,$C$13/$G$32,IF(A370&gt;Data!$G$11*0.25,$C$13,$C$13*10)),"")</f>
        <v>2</v>
      </c>
      <c r="H370" s="43">
        <f>IF(A370&lt;&gt;"",IF(Data!$G$9="constant",$C$13,IF(Data!$G$9="squeeze",G370,F370)),"")</f>
        <v>2</v>
      </c>
      <c r="I370" s="38">
        <f ca="1">IF(ISNUMBER(A370),NORMINV(RAND(),0,IF(AND(Data!$G$9="squeeze",A370&lt;Data!$G$11*0.25),$H$32,1)*$C$30*$C$13)*($C$14*$C$12),"")</f>
        <v>-5.2930585689263245E-5</v>
      </c>
      <c r="J370" s="42">
        <f ca="1">IFERROR(IF(Data!$C$6="Real",B370,I370+J369+($C$14*$C$12)*(NORMINV(RAND(),$C$15,CHOOSE($G$13,$C$13,F370,G370)))),"")</f>
        <v>1.3481845295951884</v>
      </c>
      <c r="K370" s="88">
        <f>IF(ISNUMBER(A370), IF($G$16="fixed",$G$17,MIN(H370*Data!$C$7*$C$16*0.5,$C$17*Data!$C$7))*$C$12,"")</f>
        <v>8.0000000000000007E-5</v>
      </c>
      <c r="L370" s="42">
        <f t="shared" ca="1" si="164"/>
        <v>1.3481845295951884</v>
      </c>
      <c r="M370" s="44">
        <f t="shared" ca="1" si="165"/>
        <v>1.3482245295951885</v>
      </c>
      <c r="N370" s="44">
        <f t="shared" ca="1" si="166"/>
        <v>1.3481445295951884</v>
      </c>
      <c r="O370" s="108">
        <f t="shared" ca="1" si="141"/>
        <v>3.9801123874200761</v>
      </c>
      <c r="P370" s="102">
        <f t="shared" ca="1" si="142"/>
        <v>19.09675535365767</v>
      </c>
      <c r="Q370" s="102">
        <f t="shared" ca="1" si="143"/>
        <v>0.6079133847147602</v>
      </c>
      <c r="R370" s="120">
        <f t="shared" ca="1" si="161"/>
        <v>1</v>
      </c>
      <c r="S370" s="54">
        <f t="shared" ca="1" si="162"/>
        <v>0</v>
      </c>
      <c r="T370" s="5">
        <f t="shared" ca="1" si="144"/>
        <v>1.3475392670087669</v>
      </c>
      <c r="U370" s="152">
        <f t="shared" ca="1" si="145"/>
        <v>1.3502853166699731</v>
      </c>
      <c r="V370" s="152">
        <f t="shared" ca="1" si="146"/>
        <v>1.3416029175616471</v>
      </c>
      <c r="W370" s="153">
        <f t="shared" ca="1" si="147"/>
        <v>0</v>
      </c>
      <c r="X370" s="153">
        <f t="shared" ca="1" si="148"/>
        <v>2</v>
      </c>
      <c r="Y370" s="153">
        <f t="shared" ca="1" si="149"/>
        <v>0</v>
      </c>
      <c r="Z370" s="153">
        <f t="shared" ca="1" si="150"/>
        <v>8</v>
      </c>
      <c r="AA370" s="152" t="str">
        <f t="shared" ca="1" si="151"/>
        <v/>
      </c>
      <c r="AB370" s="152">
        <f t="shared" ca="1" si="152"/>
        <v>1.343007522143606</v>
      </c>
      <c r="AC370" s="154" t="str">
        <f t="shared" ca="1" si="153"/>
        <v/>
      </c>
      <c r="AD370" s="154">
        <f t="shared" ca="1" si="154"/>
        <v>-417.36059612659915</v>
      </c>
      <c r="AE370" s="3">
        <f t="shared" ca="1" si="155"/>
        <v>-52.170074515824894</v>
      </c>
      <c r="AF370" s="3">
        <f t="shared" ca="1" si="156"/>
        <v>-417.36059612659915</v>
      </c>
      <c r="AG370" s="3" t="str">
        <f t="shared" ca="1" si="163"/>
        <v>N</v>
      </c>
      <c r="AH370" s="4" t="str">
        <f t="shared" ca="1" si="157"/>
        <v/>
      </c>
      <c r="AI370" s="75">
        <f t="shared" ca="1" si="158"/>
        <v>-41.736059612659922</v>
      </c>
      <c r="AJ370" s="75">
        <f t="shared" ca="1" si="159"/>
        <v>0</v>
      </c>
    </row>
    <row r="371" spans="1:36">
      <c r="A371" s="41">
        <f t="shared" si="160"/>
        <v>305</v>
      </c>
      <c r="B371" s="150">
        <f>IF(ISNUMBER(A371),INDEX('MetaTrader Import'!$H$13:$J$5893,TRUNC(((A371-$A$39+1)-1)/3)+1,MOD((A371-$A$39+1)-1,3)+1),"")</f>
        <v>0</v>
      </c>
      <c r="C371" s="43">
        <f t="shared" ca="1" si="137"/>
        <v>19.048040931354212</v>
      </c>
      <c r="D371" s="43">
        <f t="shared" ca="1" si="138"/>
        <v>-0.88290795344438833</v>
      </c>
      <c r="E371" s="43">
        <f t="shared" ca="1" si="139"/>
        <v>18.165132977909824</v>
      </c>
      <c r="F371" s="43">
        <f t="shared" ca="1" si="140"/>
        <v>1.8165132977909824</v>
      </c>
      <c r="G371" s="43">
        <f>IF(A371&lt;&gt;"",IF(A371&lt;Data!$G$11*0.25,$C$13/$G$32,IF(A371&gt;Data!$G$11*0.25,$C$13,$C$13*10)),"")</f>
        <v>2</v>
      </c>
      <c r="H371" s="43">
        <f>IF(A371&lt;&gt;"",IF(Data!$G$9="constant",$C$13,IF(Data!$G$9="squeeze",G371,F371)),"")</f>
        <v>2</v>
      </c>
      <c r="I371" s="38">
        <f ca="1">IF(ISNUMBER(A371),NORMINV(RAND(),0,IF(AND(Data!$G$9="squeeze",A371&lt;Data!$G$11*0.25),$H$32,1)*$C$30*$C$13)*($C$14*$C$12),"")</f>
        <v>4.1179450860711714E-5</v>
      </c>
      <c r="J371" s="42">
        <f ca="1">IFERROR(IF(Data!$C$6="Real",B371,I371+J370+($C$14*$C$12)*(NORMINV(RAND(),$C$15,CHOOSE($G$13,$C$13,F371,G371)))),"")</f>
        <v>1.3485452531129878</v>
      </c>
      <c r="K371" s="88">
        <f>IF(ISNUMBER(A371), IF($G$16="fixed",$G$17,MIN(H371*Data!$C$7*$C$16*0.5,$C$17*Data!$C$7))*$C$12,"")</f>
        <v>8.0000000000000007E-5</v>
      </c>
      <c r="L371" s="42">
        <f t="shared" ca="1" si="164"/>
        <v>1.3485452531129878</v>
      </c>
      <c r="M371" s="44">
        <f t="shared" ca="1" si="165"/>
        <v>1.3485852531129878</v>
      </c>
      <c r="N371" s="44">
        <f t="shared" ca="1" si="166"/>
        <v>1.3485052531129877</v>
      </c>
      <c r="O371" s="108">
        <f t="shared" ca="1" si="141"/>
        <v>4.3998342038963196</v>
      </c>
      <c r="P371" s="102">
        <f t="shared" ca="1" si="142"/>
        <v>20.65312496898499</v>
      </c>
      <c r="Q371" s="102">
        <f t="shared" ca="1" si="143"/>
        <v>0.80156921646856349</v>
      </c>
      <c r="R371" s="120">
        <f t="shared" ca="1" si="161"/>
        <v>1</v>
      </c>
      <c r="S371" s="54">
        <f t="shared" ca="1" si="162"/>
        <v>0</v>
      </c>
      <c r="T371" s="5">
        <f t="shared" ca="1" si="144"/>
        <v>1.3475392670087669</v>
      </c>
      <c r="U371" s="152">
        <f t="shared" ca="1" si="145"/>
        <v>1.3502853166699731</v>
      </c>
      <c r="V371" s="152">
        <f t="shared" ca="1" si="146"/>
        <v>1.3416029175616471</v>
      </c>
      <c r="W371" s="153">
        <f t="shared" ca="1" si="147"/>
        <v>0</v>
      </c>
      <c r="X371" s="153">
        <f t="shared" ca="1" si="148"/>
        <v>2</v>
      </c>
      <c r="Y371" s="153">
        <f t="shared" ca="1" si="149"/>
        <v>0</v>
      </c>
      <c r="Z371" s="153">
        <f t="shared" ca="1" si="150"/>
        <v>8</v>
      </c>
      <c r="AA371" s="152" t="str">
        <f t="shared" ca="1" si="151"/>
        <v/>
      </c>
      <c r="AB371" s="152">
        <f t="shared" ca="1" si="152"/>
        <v>1.343007522143606</v>
      </c>
      <c r="AC371" s="154" t="str">
        <f t="shared" ca="1" si="153"/>
        <v/>
      </c>
      <c r="AD371" s="154">
        <f t="shared" ca="1" si="154"/>
        <v>-446.21847755054841</v>
      </c>
      <c r="AE371" s="3">
        <f t="shared" ca="1" si="155"/>
        <v>-55.777309693818552</v>
      </c>
      <c r="AF371" s="3">
        <f t="shared" ca="1" si="156"/>
        <v>-446.21847755054841</v>
      </c>
      <c r="AG371" s="3" t="str">
        <f t="shared" ca="1" si="163"/>
        <v>N</v>
      </c>
      <c r="AH371" s="4" t="str">
        <f t="shared" ca="1" si="157"/>
        <v/>
      </c>
      <c r="AI371" s="75">
        <f t="shared" ca="1" si="158"/>
        <v>-44.621847755054844</v>
      </c>
      <c r="AJ371" s="75">
        <f t="shared" ca="1" si="159"/>
        <v>0</v>
      </c>
    </row>
    <row r="372" spans="1:36">
      <c r="A372" s="41">
        <f t="shared" si="160"/>
        <v>306</v>
      </c>
      <c r="B372" s="150">
        <f>IF(ISNUMBER(A372),INDEX('MetaTrader Import'!$H$13:$J$5893,TRUNC(((A372-$A$39+1)-1)/3)+1,MOD((A372-$A$39+1)-1,3)+1),"")</f>
        <v>0</v>
      </c>
      <c r="C372" s="43">
        <f t="shared" ca="1" si="137"/>
        <v>18.165132977909824</v>
      </c>
      <c r="D372" s="43">
        <f t="shared" ca="1" si="138"/>
        <v>-0.32868327486022453</v>
      </c>
      <c r="E372" s="43">
        <f t="shared" ca="1" si="139"/>
        <v>17.836449703049599</v>
      </c>
      <c r="F372" s="43">
        <f t="shared" ca="1" si="140"/>
        <v>1.7836449703049599</v>
      </c>
      <c r="G372" s="43">
        <f>IF(A372&lt;&gt;"",IF(A372&lt;Data!$G$11*0.25,$C$13/$G$32,IF(A372&gt;Data!$G$11*0.25,$C$13,$C$13*10)),"")</f>
        <v>2</v>
      </c>
      <c r="H372" s="43">
        <f>IF(A372&lt;&gt;"",IF(Data!$G$9="constant",$C$13,IF(Data!$G$9="squeeze",G372,F372)),"")</f>
        <v>2</v>
      </c>
      <c r="I372" s="38">
        <f ca="1">IF(ISNUMBER(A372),NORMINV(RAND(),0,IF(AND(Data!$G$9="squeeze",A372&lt;Data!$G$11*0.25),$H$32,1)*$C$30*$C$13)*($C$14*$C$12),"")</f>
        <v>-3.4024288776262382E-5</v>
      </c>
      <c r="J372" s="42">
        <f ca="1">IFERROR(IF(Data!$C$6="Real",B372,I372+J371+($C$14*$C$12)*(NORMINV(RAND(),$C$15,CHOOSE($G$13,$C$13,F372,G372)))),"")</f>
        <v>1.3479854015614656</v>
      </c>
      <c r="K372" s="88">
        <f>IF(ISNUMBER(A372), IF($G$16="fixed",$G$17,MIN(H372*Data!$C$7*$C$16*0.5,$C$17*Data!$C$7))*$C$12,"")</f>
        <v>8.0000000000000007E-5</v>
      </c>
      <c r="L372" s="42">
        <f t="shared" ca="1" si="164"/>
        <v>1.3479854015614656</v>
      </c>
      <c r="M372" s="44">
        <f t="shared" ca="1" si="165"/>
        <v>1.3480254015614657</v>
      </c>
      <c r="N372" s="44">
        <f t="shared" ca="1" si="166"/>
        <v>1.3479454015614656</v>
      </c>
      <c r="O372" s="108">
        <f t="shared" ca="1" si="141"/>
        <v>4.5783571531171079</v>
      </c>
      <c r="P372" s="102">
        <f t="shared" ca="1" si="142"/>
        <v>21.180122430136571</v>
      </c>
      <c r="Q372" s="102">
        <f t="shared" ca="1" si="143"/>
        <v>0.95375938514510106</v>
      </c>
      <c r="R372" s="120">
        <f t="shared" ca="1" si="161"/>
        <v>1</v>
      </c>
      <c r="S372" s="54">
        <f t="shared" ca="1" si="162"/>
        <v>0</v>
      </c>
      <c r="T372" s="5">
        <f t="shared" ca="1" si="144"/>
        <v>1.3475392670087669</v>
      </c>
      <c r="U372" s="152">
        <f t="shared" ca="1" si="145"/>
        <v>1.3502853166699731</v>
      </c>
      <c r="V372" s="152">
        <f t="shared" ca="1" si="146"/>
        <v>1.3416029175616471</v>
      </c>
      <c r="W372" s="153">
        <f t="shared" ca="1" si="147"/>
        <v>0</v>
      </c>
      <c r="X372" s="153">
        <f t="shared" ca="1" si="148"/>
        <v>2</v>
      </c>
      <c r="Y372" s="153">
        <f t="shared" ca="1" si="149"/>
        <v>0</v>
      </c>
      <c r="Z372" s="153">
        <f t="shared" ca="1" si="150"/>
        <v>8</v>
      </c>
      <c r="AA372" s="152" t="str">
        <f t="shared" ca="1" si="151"/>
        <v/>
      </c>
      <c r="AB372" s="152">
        <f t="shared" ca="1" si="152"/>
        <v>1.343007522143606</v>
      </c>
      <c r="AC372" s="154" t="str">
        <f t="shared" ca="1" si="153"/>
        <v/>
      </c>
      <c r="AD372" s="154">
        <f t="shared" ca="1" si="154"/>
        <v>-401.43035342877556</v>
      </c>
      <c r="AE372" s="3">
        <f t="shared" ca="1" si="155"/>
        <v>-50.178794178596945</v>
      </c>
      <c r="AF372" s="3">
        <f t="shared" ca="1" si="156"/>
        <v>-401.43035342877556</v>
      </c>
      <c r="AG372" s="3" t="str">
        <f t="shared" ca="1" si="163"/>
        <v>N</v>
      </c>
      <c r="AH372" s="4" t="str">
        <f t="shared" ca="1" si="157"/>
        <v/>
      </c>
      <c r="AI372" s="75">
        <f t="shared" ca="1" si="158"/>
        <v>-40.14303534287756</v>
      </c>
      <c r="AJ372" s="75">
        <f t="shared" ca="1" si="159"/>
        <v>0</v>
      </c>
    </row>
    <row r="373" spans="1:36">
      <c r="A373" s="41">
        <f t="shared" si="160"/>
        <v>307</v>
      </c>
      <c r="B373" s="150">
        <f>IF(ISNUMBER(A373),INDEX('MetaTrader Import'!$H$13:$J$5893,TRUNC(((A373-$A$39+1)-1)/3)+1,MOD((A373-$A$39+1)-1,3)+1),"")</f>
        <v>0</v>
      </c>
      <c r="C373" s="43">
        <f t="shared" ca="1" si="137"/>
        <v>17.836449703049599</v>
      </c>
      <c r="D373" s="43">
        <f t="shared" ca="1" si="138"/>
        <v>-2.5902523589380131</v>
      </c>
      <c r="E373" s="43">
        <f t="shared" ca="1" si="139"/>
        <v>15.246197344111586</v>
      </c>
      <c r="F373" s="43">
        <f t="shared" ca="1" si="140"/>
        <v>1.5246197344111585</v>
      </c>
      <c r="G373" s="43">
        <f>IF(A373&lt;&gt;"",IF(A373&lt;Data!$G$11*0.25,$C$13/$G$32,IF(A373&gt;Data!$G$11*0.25,$C$13,$C$13*10)),"")</f>
        <v>2</v>
      </c>
      <c r="H373" s="43">
        <f>IF(A373&lt;&gt;"",IF(Data!$G$9="constant",$C$13,IF(Data!$G$9="squeeze",G373,F373)),"")</f>
        <v>2</v>
      </c>
      <c r="I373" s="38">
        <f ca="1">IF(ISNUMBER(A373),NORMINV(RAND(),0,IF(AND(Data!$G$9="squeeze",A373&lt;Data!$G$11*0.25),$H$32,1)*$C$30*$C$13)*($C$14*$C$12),"")</f>
        <v>-4.979486590707986E-4</v>
      </c>
      <c r="J373" s="42">
        <f ca="1">IFERROR(IF(Data!$C$6="Real",B373,I373+J372+($C$14*$C$12)*(NORMINV(RAND(),$C$15,CHOOSE($G$13,$C$13,F373,G373)))),"")</f>
        <v>1.3479976958277406</v>
      </c>
      <c r="K373" s="88">
        <f>IF(ISNUMBER(A373), IF($G$16="fixed",$G$17,MIN(H373*Data!$C$7*$C$16*0.5,$C$17*Data!$C$7))*$C$12,"")</f>
        <v>8.0000000000000007E-5</v>
      </c>
      <c r="L373" s="42">
        <f t="shared" ca="1" si="164"/>
        <v>1.3479976958277406</v>
      </c>
      <c r="M373" s="44">
        <f t="shared" ca="1" si="165"/>
        <v>1.3480376958277407</v>
      </c>
      <c r="N373" s="44">
        <f t="shared" ca="1" si="166"/>
        <v>1.3479576958277406</v>
      </c>
      <c r="O373" s="108">
        <f t="shared" ca="1" si="141"/>
        <v>4.5127742376679221</v>
      </c>
      <c r="P373" s="102">
        <f t="shared" ca="1" si="142"/>
        <v>20.97561756962768</v>
      </c>
      <c r="Q373" s="102">
        <f t="shared" ca="1" si="143"/>
        <v>1.0571104444024459</v>
      </c>
      <c r="R373" s="120">
        <f t="shared" ca="1" si="161"/>
        <v>1</v>
      </c>
      <c r="S373" s="54">
        <f t="shared" ca="1" si="162"/>
        <v>0</v>
      </c>
      <c r="T373" s="5">
        <f t="shared" ca="1" si="144"/>
        <v>1.3475392670087669</v>
      </c>
      <c r="U373" s="152">
        <f t="shared" ca="1" si="145"/>
        <v>1.3502853166699731</v>
      </c>
      <c r="V373" s="152">
        <f t="shared" ca="1" si="146"/>
        <v>1.3416029175616471</v>
      </c>
      <c r="W373" s="153">
        <f t="shared" ca="1" si="147"/>
        <v>0</v>
      </c>
      <c r="X373" s="153">
        <f t="shared" ca="1" si="148"/>
        <v>2</v>
      </c>
      <c r="Y373" s="153">
        <f t="shared" ca="1" si="149"/>
        <v>0</v>
      </c>
      <c r="Z373" s="153">
        <f t="shared" ca="1" si="150"/>
        <v>8</v>
      </c>
      <c r="AA373" s="152" t="str">
        <f t="shared" ca="1" si="151"/>
        <v/>
      </c>
      <c r="AB373" s="152">
        <f t="shared" ca="1" si="152"/>
        <v>1.343007522143606</v>
      </c>
      <c r="AC373" s="154" t="str">
        <f t="shared" ca="1" si="153"/>
        <v/>
      </c>
      <c r="AD373" s="154">
        <f t="shared" ca="1" si="154"/>
        <v>-402.4138947307776</v>
      </c>
      <c r="AE373" s="3">
        <f t="shared" ca="1" si="155"/>
        <v>-50.3017368413472</v>
      </c>
      <c r="AF373" s="3">
        <f t="shared" ca="1" si="156"/>
        <v>-402.4138947307776</v>
      </c>
      <c r="AG373" s="3" t="str">
        <f t="shared" ca="1" si="163"/>
        <v>N</v>
      </c>
      <c r="AH373" s="4" t="str">
        <f t="shared" ca="1" si="157"/>
        <v/>
      </c>
      <c r="AI373" s="75">
        <f t="shared" ca="1" si="158"/>
        <v>-40.24138947307776</v>
      </c>
      <c r="AJ373" s="75">
        <f t="shared" ca="1" si="159"/>
        <v>0</v>
      </c>
    </row>
    <row r="374" spans="1:36">
      <c r="A374" s="41">
        <f t="shared" si="160"/>
        <v>308</v>
      </c>
      <c r="B374" s="150">
        <f>IF(ISNUMBER(A374),INDEX('MetaTrader Import'!$H$13:$J$5893,TRUNC(((A374-$A$39+1)-1)/3)+1,MOD((A374-$A$39+1)-1,3)+1),"")</f>
        <v>0</v>
      </c>
      <c r="C374" s="43">
        <f t="shared" ca="1" si="137"/>
        <v>15.246197344111586</v>
      </c>
      <c r="D374" s="43">
        <f t="shared" ca="1" si="138"/>
        <v>3.0605066763629671</v>
      </c>
      <c r="E374" s="43">
        <f t="shared" ca="1" si="139"/>
        <v>18.306704020474552</v>
      </c>
      <c r="F374" s="43">
        <f t="shared" ca="1" si="140"/>
        <v>1.8306704020474551</v>
      </c>
      <c r="G374" s="43">
        <f>IF(A374&lt;&gt;"",IF(A374&lt;Data!$G$11*0.25,$C$13/$G$32,IF(A374&gt;Data!$G$11*0.25,$C$13,$C$13*10)),"")</f>
        <v>2</v>
      </c>
      <c r="H374" s="43">
        <f>IF(A374&lt;&gt;"",IF(Data!$G$9="constant",$C$13,IF(Data!$G$9="squeeze",G374,F374)),"")</f>
        <v>2</v>
      </c>
      <c r="I374" s="38">
        <f ca="1">IF(ISNUMBER(A374),NORMINV(RAND(),0,IF(AND(Data!$G$9="squeeze",A374&lt;Data!$G$11*0.25),$H$32,1)*$C$30*$C$13)*($C$14*$C$12),"")</f>
        <v>-2.7601858564401982E-4</v>
      </c>
      <c r="J374" s="42">
        <f ca="1">IFERROR(IF(Data!$C$6="Real",B374,I374+J373+($C$14*$C$12)*(NORMINV(RAND(),$C$15,CHOOSE($G$13,$C$13,F374,G374)))),"")</f>
        <v>1.3479406969583221</v>
      </c>
      <c r="K374" s="88">
        <f>IF(ISNUMBER(A374), IF($G$16="fixed",$G$17,MIN(H374*Data!$C$7*$C$16*0.5,$C$17*Data!$C$7))*$C$12,"")</f>
        <v>8.0000000000000007E-5</v>
      </c>
      <c r="L374" s="42">
        <f t="shared" ca="1" si="164"/>
        <v>1.3479406969583221</v>
      </c>
      <c r="M374" s="44">
        <f t="shared" ca="1" si="165"/>
        <v>1.3479806969583221</v>
      </c>
      <c r="N374" s="44">
        <f t="shared" ca="1" si="166"/>
        <v>1.347900696958322</v>
      </c>
      <c r="O374" s="108">
        <f t="shared" ca="1" si="141"/>
        <v>4.2975887425642352</v>
      </c>
      <c r="P374" s="102">
        <f t="shared" ca="1" si="142"/>
        <v>20.318324285978374</v>
      </c>
      <c r="Q374" s="102">
        <f t="shared" ca="1" si="143"/>
        <v>1.0952950930124574</v>
      </c>
      <c r="R374" s="120">
        <f t="shared" ca="1" si="161"/>
        <v>1</v>
      </c>
      <c r="S374" s="54">
        <f t="shared" ca="1" si="162"/>
        <v>0</v>
      </c>
      <c r="T374" s="5">
        <f t="shared" ca="1" si="144"/>
        <v>1.3475392670087669</v>
      </c>
      <c r="U374" s="152">
        <f t="shared" ca="1" si="145"/>
        <v>1.3502853166699731</v>
      </c>
      <c r="V374" s="152">
        <f t="shared" ca="1" si="146"/>
        <v>1.3416029175616471</v>
      </c>
      <c r="W374" s="153">
        <f t="shared" ca="1" si="147"/>
        <v>0</v>
      </c>
      <c r="X374" s="153">
        <f t="shared" ca="1" si="148"/>
        <v>2</v>
      </c>
      <c r="Y374" s="153">
        <f t="shared" ca="1" si="149"/>
        <v>0</v>
      </c>
      <c r="Z374" s="153">
        <f t="shared" ca="1" si="150"/>
        <v>8</v>
      </c>
      <c r="AA374" s="152" t="str">
        <f t="shared" ca="1" si="151"/>
        <v/>
      </c>
      <c r="AB374" s="152">
        <f t="shared" ca="1" si="152"/>
        <v>1.343007522143606</v>
      </c>
      <c r="AC374" s="154" t="str">
        <f t="shared" ca="1" si="153"/>
        <v/>
      </c>
      <c r="AD374" s="154">
        <f t="shared" ca="1" si="154"/>
        <v>-397.8539851772922</v>
      </c>
      <c r="AE374" s="3">
        <f t="shared" ca="1" si="155"/>
        <v>-49.731748147161525</v>
      </c>
      <c r="AF374" s="3">
        <f t="shared" ca="1" si="156"/>
        <v>-397.8539851772922</v>
      </c>
      <c r="AG374" s="3" t="str">
        <f t="shared" ca="1" si="163"/>
        <v>N</v>
      </c>
      <c r="AH374" s="4" t="str">
        <f t="shared" ca="1" si="157"/>
        <v/>
      </c>
      <c r="AI374" s="75">
        <f t="shared" ca="1" si="158"/>
        <v>-39.78539851772922</v>
      </c>
      <c r="AJ374" s="75">
        <f t="shared" ca="1" si="159"/>
        <v>0</v>
      </c>
    </row>
    <row r="375" spans="1:36">
      <c r="A375" s="41">
        <f t="shared" si="160"/>
        <v>309</v>
      </c>
      <c r="B375" s="150">
        <f>IF(ISNUMBER(A375),INDEX('MetaTrader Import'!$H$13:$J$5893,TRUNC(((A375-$A$39+1)-1)/3)+1,MOD((A375-$A$39+1)-1,3)+1),"")</f>
        <v>0</v>
      </c>
      <c r="C375" s="43">
        <f t="shared" ca="1" si="137"/>
        <v>18.306704020474552</v>
      </c>
      <c r="D375" s="43">
        <f t="shared" ca="1" si="138"/>
        <v>-1.7735586669702799</v>
      </c>
      <c r="E375" s="43">
        <f t="shared" ca="1" si="139"/>
        <v>16.533145353504271</v>
      </c>
      <c r="F375" s="43">
        <f t="shared" ca="1" si="140"/>
        <v>1.6533145353504271</v>
      </c>
      <c r="G375" s="43">
        <f>IF(A375&lt;&gt;"",IF(A375&lt;Data!$G$11*0.25,$C$13/$G$32,IF(A375&gt;Data!$G$11*0.25,$C$13,$C$13*10)),"")</f>
        <v>2</v>
      </c>
      <c r="H375" s="43">
        <f>IF(A375&lt;&gt;"",IF(Data!$G$9="constant",$C$13,IF(Data!$G$9="squeeze",G375,F375)),"")</f>
        <v>2</v>
      </c>
      <c r="I375" s="38">
        <f ca="1">IF(ISNUMBER(A375),NORMINV(RAND(),0,IF(AND(Data!$G$9="squeeze",A375&lt;Data!$G$11*0.25),$H$32,1)*$C$30*$C$13)*($C$14*$C$12),"")</f>
        <v>2.0007943943468868E-4</v>
      </c>
      <c r="J375" s="42">
        <f ca="1">IFERROR(IF(Data!$C$6="Real",B375,I375+J374+($C$14*$C$12)*(NORMINV(RAND(),$C$15,CHOOSE($G$13,$C$13,F375,G375)))),"")</f>
        <v>1.3478184430706917</v>
      </c>
      <c r="K375" s="88">
        <f>IF(ISNUMBER(A375), IF($G$16="fixed",$G$17,MIN(H375*Data!$C$7*$C$16*0.5,$C$17*Data!$C$7))*$C$12,"")</f>
        <v>8.0000000000000007E-5</v>
      </c>
      <c r="L375" s="42">
        <f t="shared" ca="1" si="164"/>
        <v>1.3478184430706917</v>
      </c>
      <c r="M375" s="44">
        <f t="shared" ca="1" si="165"/>
        <v>1.3478584430706917</v>
      </c>
      <c r="N375" s="44">
        <f t="shared" ca="1" si="166"/>
        <v>1.3477784430706916</v>
      </c>
      <c r="O375" s="108">
        <f t="shared" ca="1" si="141"/>
        <v>3.5303108263705005</v>
      </c>
      <c r="P375" s="102">
        <f t="shared" ca="1" si="142"/>
        <v>17.126156423568389</v>
      </c>
      <c r="Q375" s="102">
        <f t="shared" ca="1" si="143"/>
        <v>1.0192150774489346</v>
      </c>
      <c r="R375" s="120">
        <f t="shared" ca="1" si="161"/>
        <v>1</v>
      </c>
      <c r="S375" s="54">
        <f t="shared" ca="1" si="162"/>
        <v>0</v>
      </c>
      <c r="T375" s="5">
        <f t="shared" ca="1" si="144"/>
        <v>1.3475392670087669</v>
      </c>
      <c r="U375" s="152">
        <f t="shared" ca="1" si="145"/>
        <v>1.3502853166699731</v>
      </c>
      <c r="V375" s="152">
        <f t="shared" ca="1" si="146"/>
        <v>1.3416029175616471</v>
      </c>
      <c r="W375" s="153">
        <f t="shared" ca="1" si="147"/>
        <v>0</v>
      </c>
      <c r="X375" s="153">
        <f t="shared" ca="1" si="148"/>
        <v>2</v>
      </c>
      <c r="Y375" s="153">
        <f t="shared" ca="1" si="149"/>
        <v>0</v>
      </c>
      <c r="Z375" s="153">
        <f t="shared" ca="1" si="150"/>
        <v>8</v>
      </c>
      <c r="AA375" s="152" t="str">
        <f t="shared" ca="1" si="151"/>
        <v/>
      </c>
      <c r="AB375" s="152">
        <f t="shared" ca="1" si="152"/>
        <v>1.343007522143606</v>
      </c>
      <c r="AC375" s="154" t="str">
        <f t="shared" ca="1" si="153"/>
        <v/>
      </c>
      <c r="AD375" s="154">
        <f t="shared" ca="1" si="154"/>
        <v>-388.07367416685781</v>
      </c>
      <c r="AE375" s="3">
        <f t="shared" ca="1" si="155"/>
        <v>-48.509209270857227</v>
      </c>
      <c r="AF375" s="3">
        <f t="shared" ca="1" si="156"/>
        <v>-388.07367416685781</v>
      </c>
      <c r="AG375" s="3" t="str">
        <f t="shared" ca="1" si="163"/>
        <v>N</v>
      </c>
      <c r="AH375" s="4" t="str">
        <f t="shared" ca="1" si="157"/>
        <v/>
      </c>
      <c r="AI375" s="75">
        <f t="shared" ca="1" si="158"/>
        <v>-38.807367416685786</v>
      </c>
      <c r="AJ375" s="75">
        <f t="shared" ca="1" si="159"/>
        <v>0</v>
      </c>
    </row>
    <row r="376" spans="1:36">
      <c r="A376" s="41">
        <f t="shared" si="160"/>
        <v>310</v>
      </c>
      <c r="B376" s="150">
        <f>IF(ISNUMBER(A376),INDEX('MetaTrader Import'!$H$13:$J$5893,TRUNC(((A376-$A$39+1)-1)/3)+1,MOD((A376-$A$39+1)-1,3)+1),"")</f>
        <v>0</v>
      </c>
      <c r="C376" s="43">
        <f t="shared" ca="1" si="137"/>
        <v>16.533145353504271</v>
      </c>
      <c r="D376" s="43">
        <f t="shared" ca="1" si="138"/>
        <v>-1.2581794878186159</v>
      </c>
      <c r="E376" s="43">
        <f t="shared" ca="1" si="139"/>
        <v>15.274965865685655</v>
      </c>
      <c r="F376" s="43">
        <f t="shared" ca="1" si="140"/>
        <v>1.5274965865685655</v>
      </c>
      <c r="G376" s="43">
        <f>IF(A376&lt;&gt;"",IF(A376&lt;Data!$G$11*0.25,$C$13/$G$32,IF(A376&gt;Data!$G$11*0.25,$C$13,$C$13*10)),"")</f>
        <v>2</v>
      </c>
      <c r="H376" s="43">
        <f>IF(A376&lt;&gt;"",IF(Data!$G$9="constant",$C$13,IF(Data!$G$9="squeeze",G376,F376)),"")</f>
        <v>2</v>
      </c>
      <c r="I376" s="38">
        <f ca="1">IF(ISNUMBER(A376),NORMINV(RAND(),0,IF(AND(Data!$G$9="squeeze",A376&lt;Data!$G$11*0.25),$H$32,1)*$C$30*$C$13)*($C$14*$C$12),"")</f>
        <v>-3.7259926048516901E-4</v>
      </c>
      <c r="J376" s="42">
        <f ca="1">IFERROR(IF(Data!$C$6="Real",B376,I376+J375+($C$14*$C$12)*(NORMINV(RAND(),$C$15,CHOOSE($G$13,$C$13,F376,G376)))),"")</f>
        <v>1.3478322743184119</v>
      </c>
      <c r="K376" s="88">
        <f>IF(ISNUMBER(A376), IF($G$16="fixed",$G$17,MIN(H376*Data!$C$7*$C$16*0.5,$C$17*Data!$C$7))*$C$12,"")</f>
        <v>8.0000000000000007E-5</v>
      </c>
      <c r="L376" s="42">
        <f t="shared" ca="1" si="164"/>
        <v>1.3478322743184119</v>
      </c>
      <c r="M376" s="44">
        <f t="shared" ca="1" si="165"/>
        <v>1.3478722743184119</v>
      </c>
      <c r="N376" s="44">
        <f t="shared" ca="1" si="166"/>
        <v>1.3477922743184119</v>
      </c>
      <c r="O376" s="108">
        <f t="shared" ca="1" si="141"/>
        <v>2.9015089074978277</v>
      </c>
      <c r="P376" s="102">
        <f t="shared" ca="1" si="142"/>
        <v>14.672595605493381</v>
      </c>
      <c r="Q376" s="102">
        <f t="shared" ca="1" si="143"/>
        <v>0.80897311899225366</v>
      </c>
      <c r="R376" s="120">
        <f t="shared" ca="1" si="161"/>
        <v>1</v>
      </c>
      <c r="S376" s="54">
        <f t="shared" ca="1" si="162"/>
        <v>0</v>
      </c>
      <c r="T376" s="5">
        <f t="shared" ca="1" si="144"/>
        <v>1.3475392670087669</v>
      </c>
      <c r="U376" s="152">
        <f t="shared" ca="1" si="145"/>
        <v>1.3502853166699731</v>
      </c>
      <c r="V376" s="152">
        <f t="shared" ca="1" si="146"/>
        <v>1.3416029175616471</v>
      </c>
      <c r="W376" s="153">
        <f t="shared" ca="1" si="147"/>
        <v>0</v>
      </c>
      <c r="X376" s="153">
        <f t="shared" ca="1" si="148"/>
        <v>2</v>
      </c>
      <c r="Y376" s="153">
        <f t="shared" ca="1" si="149"/>
        <v>0</v>
      </c>
      <c r="Z376" s="153">
        <f t="shared" ca="1" si="150"/>
        <v>8</v>
      </c>
      <c r="AA376" s="152" t="str">
        <f t="shared" ca="1" si="151"/>
        <v/>
      </c>
      <c r="AB376" s="152">
        <f t="shared" ca="1" si="152"/>
        <v>1.343007522143606</v>
      </c>
      <c r="AC376" s="154" t="str">
        <f t="shared" ca="1" si="153"/>
        <v/>
      </c>
      <c r="AD376" s="154">
        <f t="shared" ca="1" si="154"/>
        <v>-389.18017398447802</v>
      </c>
      <c r="AE376" s="3">
        <f t="shared" ca="1" si="155"/>
        <v>-48.647521748059752</v>
      </c>
      <c r="AF376" s="3">
        <f t="shared" ca="1" si="156"/>
        <v>-389.18017398447802</v>
      </c>
      <c r="AG376" s="3" t="str">
        <f t="shared" ca="1" si="163"/>
        <v>N</v>
      </c>
      <c r="AH376" s="4" t="str">
        <f t="shared" ca="1" si="157"/>
        <v/>
      </c>
      <c r="AI376" s="75">
        <f t="shared" ca="1" si="158"/>
        <v>-38.918017398447802</v>
      </c>
      <c r="AJ376" s="75">
        <f t="shared" ca="1" si="159"/>
        <v>0</v>
      </c>
    </row>
    <row r="377" spans="1:36">
      <c r="A377" s="41">
        <f t="shared" si="160"/>
        <v>311</v>
      </c>
      <c r="B377" s="150">
        <f>IF(ISNUMBER(A377),INDEX('MetaTrader Import'!$H$13:$J$5893,TRUNC(((A377-$A$39+1)-1)/3)+1,MOD((A377-$A$39+1)-1,3)+1),"")</f>
        <v>0</v>
      </c>
      <c r="C377" s="43">
        <f t="shared" ca="1" si="137"/>
        <v>15.274965865685655</v>
      </c>
      <c r="D377" s="43">
        <f t="shared" ca="1" si="138"/>
        <v>-2.7400840539817701</v>
      </c>
      <c r="E377" s="43">
        <f t="shared" ca="1" si="139"/>
        <v>12.534881811703885</v>
      </c>
      <c r="F377" s="43">
        <f t="shared" ca="1" si="140"/>
        <v>1.2534881811703884</v>
      </c>
      <c r="G377" s="43">
        <f>IF(A377&lt;&gt;"",IF(A377&lt;Data!$G$11*0.25,$C$13/$G$32,IF(A377&gt;Data!$G$11*0.25,$C$13,$C$13*10)),"")</f>
        <v>2</v>
      </c>
      <c r="H377" s="43">
        <f>IF(A377&lt;&gt;"",IF(Data!$G$9="constant",$C$13,IF(Data!$G$9="squeeze",G377,F377)),"")</f>
        <v>2</v>
      </c>
      <c r="I377" s="38">
        <f ca="1">IF(ISNUMBER(A377),NORMINV(RAND(),0,IF(AND(Data!$G$9="squeeze",A377&lt;Data!$G$11*0.25),$H$32,1)*$C$30*$C$13)*($C$14*$C$12),"")</f>
        <v>7.9762926417743622E-4</v>
      </c>
      <c r="J377" s="42">
        <f ca="1">IFERROR(IF(Data!$C$6="Real",B377,I377+J376+($C$14*$C$12)*(NORMINV(RAND(),$C$15,CHOOSE($G$13,$C$13,F377,G377)))),"")</f>
        <v>1.3488175244991332</v>
      </c>
      <c r="K377" s="88">
        <f>IF(ISNUMBER(A377), IF($G$16="fixed",$G$17,MIN(H377*Data!$C$7*$C$16*0.5,$C$17*Data!$C$7))*$C$12,"")</f>
        <v>8.0000000000000007E-5</v>
      </c>
      <c r="L377" s="42">
        <f t="shared" ca="1" si="164"/>
        <v>1.3488175244991332</v>
      </c>
      <c r="M377" s="44">
        <f t="shared" ca="1" si="165"/>
        <v>1.3488575244991332</v>
      </c>
      <c r="N377" s="44">
        <f t="shared" ca="1" si="166"/>
        <v>1.3487775244991331</v>
      </c>
      <c r="O377" s="108">
        <f t="shared" ca="1" si="141"/>
        <v>2.4845428407511934</v>
      </c>
      <c r="P377" s="102">
        <f t="shared" ca="1" si="142"/>
        <v>12.558628617146503</v>
      </c>
      <c r="Q377" s="102">
        <f t="shared" ca="1" si="143"/>
        <v>0.49131962750049413</v>
      </c>
      <c r="R377" s="120">
        <f t="shared" ca="1" si="161"/>
        <v>1</v>
      </c>
      <c r="S377" s="54">
        <f t="shared" ca="1" si="162"/>
        <v>0</v>
      </c>
      <c r="T377" s="5">
        <f t="shared" ca="1" si="144"/>
        <v>1.3475392670087669</v>
      </c>
      <c r="U377" s="152">
        <f t="shared" ca="1" si="145"/>
        <v>1.3502853166699731</v>
      </c>
      <c r="V377" s="152">
        <f t="shared" ca="1" si="146"/>
        <v>1.3416029175616471</v>
      </c>
      <c r="W377" s="153">
        <f t="shared" ca="1" si="147"/>
        <v>0</v>
      </c>
      <c r="X377" s="153">
        <f t="shared" ca="1" si="148"/>
        <v>2</v>
      </c>
      <c r="Y377" s="153">
        <f t="shared" ca="1" si="149"/>
        <v>0</v>
      </c>
      <c r="Z377" s="153">
        <f t="shared" ca="1" si="150"/>
        <v>8</v>
      </c>
      <c r="AA377" s="152" t="str">
        <f t="shared" ca="1" si="151"/>
        <v/>
      </c>
      <c r="AB377" s="152">
        <f t="shared" ca="1" si="152"/>
        <v>1.343007522143606</v>
      </c>
      <c r="AC377" s="154" t="str">
        <f t="shared" ca="1" si="153"/>
        <v/>
      </c>
      <c r="AD377" s="154">
        <f t="shared" ca="1" si="154"/>
        <v>-468.00018844217914</v>
      </c>
      <c r="AE377" s="3">
        <f t="shared" ca="1" si="155"/>
        <v>-58.500023555272392</v>
      </c>
      <c r="AF377" s="3">
        <f t="shared" ca="1" si="156"/>
        <v>-468.00018844217914</v>
      </c>
      <c r="AG377" s="3" t="str">
        <f t="shared" ca="1" si="163"/>
        <v>N</v>
      </c>
      <c r="AH377" s="4" t="str">
        <f t="shared" ca="1" si="157"/>
        <v/>
      </c>
      <c r="AI377" s="75">
        <f t="shared" ca="1" si="158"/>
        <v>-46.800018844217909</v>
      </c>
      <c r="AJ377" s="75">
        <f t="shared" ca="1" si="159"/>
        <v>0</v>
      </c>
    </row>
    <row r="378" spans="1:36">
      <c r="A378" s="41">
        <f t="shared" si="160"/>
        <v>312</v>
      </c>
      <c r="B378" s="150">
        <f>IF(ISNUMBER(A378),INDEX('MetaTrader Import'!$H$13:$J$5893,TRUNC(((A378-$A$39+1)-1)/3)+1,MOD((A378-$A$39+1)-1,3)+1),"")</f>
        <v>0</v>
      </c>
      <c r="C378" s="43">
        <f t="shared" ca="1" si="137"/>
        <v>12.534881811703885</v>
      </c>
      <c r="D378" s="43">
        <f t="shared" ca="1" si="138"/>
        <v>0.3723626877697615</v>
      </c>
      <c r="E378" s="43">
        <f t="shared" ca="1" si="139"/>
        <v>12.907244499473647</v>
      </c>
      <c r="F378" s="43">
        <f t="shared" ca="1" si="140"/>
        <v>1.2907244499473647</v>
      </c>
      <c r="G378" s="43">
        <f>IF(A378&lt;&gt;"",IF(A378&lt;Data!$G$11*0.25,$C$13/$G$32,IF(A378&gt;Data!$G$11*0.25,$C$13,$C$13*10)),"")</f>
        <v>2</v>
      </c>
      <c r="H378" s="43">
        <f>IF(A378&lt;&gt;"",IF(Data!$G$9="constant",$C$13,IF(Data!$G$9="squeeze",G378,F378)),"")</f>
        <v>2</v>
      </c>
      <c r="I378" s="38">
        <f ca="1">IF(ISNUMBER(A378),NORMINV(RAND(),0,IF(AND(Data!$G$9="squeeze",A378&lt;Data!$G$11*0.25),$H$32,1)*$C$30*$C$13)*($C$14*$C$12),"")</f>
        <v>5.708640782766995E-4</v>
      </c>
      <c r="J378" s="42">
        <f ca="1">IFERROR(IF(Data!$C$6="Real",B378,I378+J377+($C$14*$C$12)*(NORMINV(RAND(),$C$15,CHOOSE($G$13,$C$13,F378,G378)))),"")</f>
        <v>1.3496052313032352</v>
      </c>
      <c r="K378" s="88">
        <f>IF(ISNUMBER(A378), IF($G$16="fixed",$G$17,MIN(H378*Data!$C$7*$C$16*0.5,$C$17*Data!$C$7))*$C$12,"")</f>
        <v>8.0000000000000007E-5</v>
      </c>
      <c r="L378" s="42">
        <f t="shared" ca="1" si="164"/>
        <v>1.3496052313032352</v>
      </c>
      <c r="M378" s="44">
        <f t="shared" ca="1" si="165"/>
        <v>1.3496452313032352</v>
      </c>
      <c r="N378" s="44">
        <f t="shared" ca="1" si="166"/>
        <v>1.3495652313032351</v>
      </c>
      <c r="O378" s="108">
        <f t="shared" ca="1" si="141"/>
        <v>2.3449490440659186</v>
      </c>
      <c r="P378" s="102">
        <f t="shared" ca="1" si="142"/>
        <v>11.788632827579029</v>
      </c>
      <c r="Q378" s="102">
        <f t="shared" ca="1" si="143"/>
        <v>0.14928249141932853</v>
      </c>
      <c r="R378" s="120">
        <f t="shared" ca="1" si="161"/>
        <v>1</v>
      </c>
      <c r="S378" s="54">
        <f t="shared" ca="1" si="162"/>
        <v>0</v>
      </c>
      <c r="T378" s="5">
        <f t="shared" ca="1" si="144"/>
        <v>1.3475392670087669</v>
      </c>
      <c r="U378" s="152">
        <f t="shared" ca="1" si="145"/>
        <v>1.3502853166699731</v>
      </c>
      <c r="V378" s="152">
        <f t="shared" ca="1" si="146"/>
        <v>1.3416029175616471</v>
      </c>
      <c r="W378" s="153">
        <f t="shared" ca="1" si="147"/>
        <v>0</v>
      </c>
      <c r="X378" s="153">
        <f t="shared" ca="1" si="148"/>
        <v>2</v>
      </c>
      <c r="Y378" s="153">
        <f t="shared" ca="1" si="149"/>
        <v>0</v>
      </c>
      <c r="Z378" s="153">
        <f t="shared" ca="1" si="150"/>
        <v>8</v>
      </c>
      <c r="AA378" s="152" t="str">
        <f t="shared" ca="1" si="151"/>
        <v/>
      </c>
      <c r="AB378" s="152">
        <f t="shared" ca="1" si="152"/>
        <v>1.343007522143606</v>
      </c>
      <c r="AC378" s="154" t="str">
        <f t="shared" ca="1" si="153"/>
        <v/>
      </c>
      <c r="AD378" s="154">
        <f t="shared" ca="1" si="154"/>
        <v>-531.01673277033967</v>
      </c>
      <c r="AE378" s="3">
        <f t="shared" ca="1" si="155"/>
        <v>-66.377091596292459</v>
      </c>
      <c r="AF378" s="3">
        <f t="shared" ca="1" si="156"/>
        <v>-531.01673277033967</v>
      </c>
      <c r="AG378" s="3" t="str">
        <f t="shared" ca="1" si="163"/>
        <v>N</v>
      </c>
      <c r="AH378" s="4" t="str">
        <f t="shared" ca="1" si="157"/>
        <v/>
      </c>
      <c r="AI378" s="75">
        <f t="shared" ca="1" si="158"/>
        <v>-53.101673277033967</v>
      </c>
      <c r="AJ378" s="75">
        <f t="shared" ca="1" si="159"/>
        <v>0</v>
      </c>
    </row>
    <row r="379" spans="1:36">
      <c r="A379" s="41">
        <f t="shared" si="160"/>
        <v>313</v>
      </c>
      <c r="B379" s="150">
        <f>IF(ISNUMBER(A379),INDEX('MetaTrader Import'!$H$13:$J$5893,TRUNC(((A379-$A$39+1)-1)/3)+1,MOD((A379-$A$39+1)-1,3)+1),"")</f>
        <v>0</v>
      </c>
      <c r="C379" s="43">
        <f t="shared" ca="1" si="137"/>
        <v>12.907244499473647</v>
      </c>
      <c r="D379" s="43">
        <f t="shared" ca="1" si="138"/>
        <v>0.94973260278852978</v>
      </c>
      <c r="E379" s="43">
        <f t="shared" ca="1" si="139"/>
        <v>13.856977102262176</v>
      </c>
      <c r="F379" s="43">
        <f t="shared" ca="1" si="140"/>
        <v>1.3856977102262176</v>
      </c>
      <c r="G379" s="43">
        <f>IF(A379&lt;&gt;"",IF(A379&lt;Data!$G$11*0.25,$C$13/$G$32,IF(A379&gt;Data!$G$11*0.25,$C$13,$C$13*10)),"")</f>
        <v>2</v>
      </c>
      <c r="H379" s="43">
        <f>IF(A379&lt;&gt;"",IF(Data!$G$9="constant",$C$13,IF(Data!$G$9="squeeze",G379,F379)),"")</f>
        <v>2</v>
      </c>
      <c r="I379" s="38">
        <f ca="1">IF(ISNUMBER(A379),NORMINV(RAND(),0,IF(AND(Data!$G$9="squeeze",A379&lt;Data!$G$11*0.25),$H$32,1)*$C$30*$C$13)*($C$14*$C$12),"")</f>
        <v>2.2695753024744381E-4</v>
      </c>
      <c r="J379" s="42">
        <f ca="1">IFERROR(IF(Data!$C$6="Real",B379,I379+J378+($C$14*$C$12)*(NORMINV(RAND(),$C$15,CHOOSE($G$13,$C$13,F379,G379)))),"")</f>
        <v>1.3499778576839332</v>
      </c>
      <c r="K379" s="88">
        <f>IF(ISNUMBER(A379), IF($G$16="fixed",$G$17,MIN(H379*Data!$C$7*$C$16*0.5,$C$17*Data!$C$7))*$C$12,"")</f>
        <v>8.0000000000000007E-5</v>
      </c>
      <c r="L379" s="42">
        <f t="shared" ca="1" si="164"/>
        <v>1.3499778576839332</v>
      </c>
      <c r="M379" s="44">
        <f t="shared" ca="1" si="165"/>
        <v>1.3500178576839332</v>
      </c>
      <c r="N379" s="44">
        <f t="shared" ca="1" si="166"/>
        <v>1.3499378576839332</v>
      </c>
      <c r="O379" s="108">
        <f t="shared" ca="1" si="141"/>
        <v>2.3288248661296991</v>
      </c>
      <c r="P379" s="102">
        <f t="shared" ca="1" si="142"/>
        <v>11.703097242263766</v>
      </c>
      <c r="Q379" s="102">
        <f t="shared" ca="1" si="143"/>
        <v>-0.15854273620272191</v>
      </c>
      <c r="R379" s="120">
        <f t="shared" ca="1" si="161"/>
        <v>1</v>
      </c>
      <c r="S379" s="54">
        <f t="shared" ca="1" si="162"/>
        <v>0</v>
      </c>
      <c r="T379" s="5">
        <f t="shared" ca="1" si="144"/>
        <v>1.3475392670087669</v>
      </c>
      <c r="U379" s="152">
        <f t="shared" ca="1" si="145"/>
        <v>1.3502853166699731</v>
      </c>
      <c r="V379" s="152">
        <f t="shared" ca="1" si="146"/>
        <v>1.3416029175616471</v>
      </c>
      <c r="W379" s="153">
        <f t="shared" ca="1" si="147"/>
        <v>0</v>
      </c>
      <c r="X379" s="153">
        <f t="shared" ca="1" si="148"/>
        <v>2</v>
      </c>
      <c r="Y379" s="153">
        <f t="shared" ca="1" si="149"/>
        <v>0</v>
      </c>
      <c r="Z379" s="153">
        <f t="shared" ca="1" si="150"/>
        <v>8</v>
      </c>
      <c r="AA379" s="152" t="str">
        <f t="shared" ca="1" si="151"/>
        <v/>
      </c>
      <c r="AB379" s="152">
        <f t="shared" ca="1" si="152"/>
        <v>1.343007522143606</v>
      </c>
      <c r="AC379" s="154" t="str">
        <f t="shared" ca="1" si="153"/>
        <v/>
      </c>
      <c r="AD379" s="154">
        <f t="shared" ca="1" si="154"/>
        <v>-560.82684322618093</v>
      </c>
      <c r="AE379" s="3">
        <f t="shared" ca="1" si="155"/>
        <v>-70.103355403272616</v>
      </c>
      <c r="AF379" s="3">
        <f t="shared" ca="1" si="156"/>
        <v>-560.82684322618093</v>
      </c>
      <c r="AG379" s="3" t="str">
        <f t="shared" ca="1" si="163"/>
        <v>N</v>
      </c>
      <c r="AH379" s="4" t="str">
        <f t="shared" ca="1" si="157"/>
        <v/>
      </c>
      <c r="AI379" s="75">
        <f t="shared" ca="1" si="158"/>
        <v>-56.0826843226181</v>
      </c>
      <c r="AJ379" s="75">
        <f t="shared" ca="1" si="159"/>
        <v>0</v>
      </c>
    </row>
    <row r="380" spans="1:36">
      <c r="A380" s="41">
        <f t="shared" si="160"/>
        <v>314</v>
      </c>
      <c r="B380" s="150">
        <f>IF(ISNUMBER(A380),INDEX('MetaTrader Import'!$H$13:$J$5893,TRUNC(((A380-$A$39+1)-1)/3)+1,MOD((A380-$A$39+1)-1,3)+1),"")</f>
        <v>0</v>
      </c>
      <c r="C380" s="43">
        <f t="shared" ca="1" si="137"/>
        <v>13.856977102262176</v>
      </c>
      <c r="D380" s="43">
        <f t="shared" ca="1" si="138"/>
        <v>-1.4842075722229473</v>
      </c>
      <c r="E380" s="43">
        <f t="shared" ca="1" si="139"/>
        <v>12.372769530039228</v>
      </c>
      <c r="F380" s="43">
        <f t="shared" ca="1" si="140"/>
        <v>1.2372769530039229</v>
      </c>
      <c r="G380" s="43">
        <f>IF(A380&lt;&gt;"",IF(A380&lt;Data!$G$11*0.25,$C$13/$G$32,IF(A380&gt;Data!$G$11*0.25,$C$13,$C$13*10)),"")</f>
        <v>2</v>
      </c>
      <c r="H380" s="43">
        <f>IF(A380&lt;&gt;"",IF(Data!$G$9="constant",$C$13,IF(Data!$G$9="squeeze",G380,F380)),"")</f>
        <v>2</v>
      </c>
      <c r="I380" s="38">
        <f ca="1">IF(ISNUMBER(A380),NORMINV(RAND(),0,IF(AND(Data!$G$9="squeeze",A380&lt;Data!$G$11*0.25),$H$32,1)*$C$30*$C$13)*($C$14*$C$12),"")</f>
        <v>2.5199133225484622E-4</v>
      </c>
      <c r="J380" s="42">
        <f ca="1">IFERROR(IF(Data!$C$6="Real",B380,I380+J379+($C$14*$C$12)*(NORMINV(RAND(),$C$15,CHOOSE($G$13,$C$13,F380,G380)))),"")</f>
        <v>1.3497334097199971</v>
      </c>
      <c r="K380" s="88">
        <f>IF(ISNUMBER(A380), IF($G$16="fixed",$G$17,MIN(H380*Data!$C$7*$C$16*0.5,$C$17*Data!$C$7))*$C$12,"")</f>
        <v>8.0000000000000007E-5</v>
      </c>
      <c r="L380" s="42">
        <f t="shared" ca="1" si="164"/>
        <v>1.3497334097199971</v>
      </c>
      <c r="M380" s="44">
        <f t="shared" ca="1" si="165"/>
        <v>1.3497734097199972</v>
      </c>
      <c r="N380" s="44">
        <f t="shared" ca="1" si="166"/>
        <v>1.3496934097199971</v>
      </c>
      <c r="O380" s="108">
        <f t="shared" ca="1" si="141"/>
        <v>2.2265603492499983</v>
      </c>
      <c r="P380" s="102">
        <f t="shared" ca="1" si="142"/>
        <v>11.235618861364044</v>
      </c>
      <c r="Q380" s="102">
        <f t="shared" ca="1" si="143"/>
        <v>-0.42077158235272116</v>
      </c>
      <c r="R380" s="120">
        <f t="shared" ca="1" si="161"/>
        <v>1</v>
      </c>
      <c r="S380" s="54">
        <f t="shared" ca="1" si="162"/>
        <v>0</v>
      </c>
      <c r="T380" s="5">
        <f t="shared" ca="1" si="144"/>
        <v>1.3475392670087669</v>
      </c>
      <c r="U380" s="152">
        <f t="shared" ca="1" si="145"/>
        <v>1.3502853166699731</v>
      </c>
      <c r="V380" s="152">
        <f t="shared" ca="1" si="146"/>
        <v>1.3416029175616471</v>
      </c>
      <c r="W380" s="153">
        <f t="shared" ca="1" si="147"/>
        <v>0</v>
      </c>
      <c r="X380" s="153">
        <f t="shared" ca="1" si="148"/>
        <v>2</v>
      </c>
      <c r="Y380" s="153">
        <f t="shared" ca="1" si="149"/>
        <v>0</v>
      </c>
      <c r="Z380" s="153">
        <f t="shared" ca="1" si="150"/>
        <v>8</v>
      </c>
      <c r="AA380" s="152" t="str">
        <f t="shared" ca="1" si="151"/>
        <v/>
      </c>
      <c r="AB380" s="152">
        <f t="shared" ca="1" si="152"/>
        <v>1.343007522143606</v>
      </c>
      <c r="AC380" s="154" t="str">
        <f t="shared" ca="1" si="153"/>
        <v/>
      </c>
      <c r="AD380" s="154">
        <f t="shared" ca="1" si="154"/>
        <v>-541.27100611129458</v>
      </c>
      <c r="AE380" s="3">
        <f t="shared" ca="1" si="155"/>
        <v>-67.658875763911823</v>
      </c>
      <c r="AF380" s="3">
        <f t="shared" ca="1" si="156"/>
        <v>-541.27100611129458</v>
      </c>
      <c r="AG380" s="3" t="str">
        <f t="shared" ca="1" si="163"/>
        <v>N</v>
      </c>
      <c r="AH380" s="4" t="str">
        <f t="shared" ca="1" si="157"/>
        <v/>
      </c>
      <c r="AI380" s="75">
        <f t="shared" ca="1" si="158"/>
        <v>-54.127100611129464</v>
      </c>
      <c r="AJ380" s="75">
        <f t="shared" ca="1" si="159"/>
        <v>0</v>
      </c>
    </row>
    <row r="381" spans="1:36">
      <c r="A381" s="41">
        <f t="shared" si="160"/>
        <v>315</v>
      </c>
      <c r="B381" s="150">
        <f>IF(ISNUMBER(A381),INDEX('MetaTrader Import'!$H$13:$J$5893,TRUNC(((A381-$A$39+1)-1)/3)+1,MOD((A381-$A$39+1)-1,3)+1),"")</f>
        <v>0</v>
      </c>
      <c r="C381" s="43">
        <f t="shared" ca="1" si="137"/>
        <v>12.372769530039228</v>
      </c>
      <c r="D381" s="43">
        <f t="shared" ca="1" si="138"/>
        <v>-0.56026086463468916</v>
      </c>
      <c r="E381" s="43">
        <f t="shared" ca="1" si="139"/>
        <v>11.81250866540454</v>
      </c>
      <c r="F381" s="43">
        <f t="shared" ca="1" si="140"/>
        <v>1.181250866540454</v>
      </c>
      <c r="G381" s="43">
        <f>IF(A381&lt;&gt;"",IF(A381&lt;Data!$G$11*0.25,$C$13/$G$32,IF(A381&gt;Data!$G$11*0.25,$C$13,$C$13*10)),"")</f>
        <v>2</v>
      </c>
      <c r="H381" s="43">
        <f>IF(A381&lt;&gt;"",IF(Data!$G$9="constant",$C$13,IF(Data!$G$9="squeeze",G381,F381)),"")</f>
        <v>2</v>
      </c>
      <c r="I381" s="38">
        <f ca="1">IF(ISNUMBER(A381),NORMINV(RAND(),0,IF(AND(Data!$G$9="squeeze",A381&lt;Data!$G$11*0.25),$H$32,1)*$C$30*$C$13)*($C$14*$C$12),"")</f>
        <v>2.7893303134042142E-5</v>
      </c>
      <c r="J381" s="42">
        <f ca="1">IFERROR(IF(Data!$C$6="Real",B381,I381+J380+($C$14*$C$12)*(NORMINV(RAND(),$C$15,CHOOSE($G$13,$C$13,F381,G381)))),"")</f>
        <v>1.3492309900200019</v>
      </c>
      <c r="K381" s="88">
        <f>IF(ISNUMBER(A381), IF($G$16="fixed",$G$17,MIN(H381*Data!$C$7*$C$16*0.5,$C$17*Data!$C$7))*$C$12,"")</f>
        <v>8.0000000000000007E-5</v>
      </c>
      <c r="L381" s="42">
        <f t="shared" ca="1" si="164"/>
        <v>1.3492309900200019</v>
      </c>
      <c r="M381" s="44">
        <f t="shared" ca="1" si="165"/>
        <v>1.3492709900200019</v>
      </c>
      <c r="N381" s="44">
        <f t="shared" ca="1" si="166"/>
        <v>1.3491909900200019</v>
      </c>
      <c r="O381" s="108">
        <f t="shared" ca="1" si="141"/>
        <v>2.0660796651783633</v>
      </c>
      <c r="P381" s="102">
        <f t="shared" ca="1" si="142"/>
        <v>10.708605362293644</v>
      </c>
      <c r="Q381" s="102">
        <f t="shared" ca="1" si="143"/>
        <v>-0.61691273824213866</v>
      </c>
      <c r="R381" s="120">
        <f t="shared" ca="1" si="161"/>
        <v>1</v>
      </c>
      <c r="S381" s="54">
        <f t="shared" ca="1" si="162"/>
        <v>0</v>
      </c>
      <c r="T381" s="5">
        <f t="shared" ca="1" si="144"/>
        <v>1.3475392670087669</v>
      </c>
      <c r="U381" s="152">
        <f t="shared" ca="1" si="145"/>
        <v>1.3502853166699731</v>
      </c>
      <c r="V381" s="152">
        <f t="shared" ca="1" si="146"/>
        <v>1.3416029175616471</v>
      </c>
      <c r="W381" s="153">
        <f t="shared" ca="1" si="147"/>
        <v>0</v>
      </c>
      <c r="X381" s="153">
        <f t="shared" ca="1" si="148"/>
        <v>2</v>
      </c>
      <c r="Y381" s="153">
        <f t="shared" ca="1" si="149"/>
        <v>0</v>
      </c>
      <c r="Z381" s="153">
        <f t="shared" ca="1" si="150"/>
        <v>8</v>
      </c>
      <c r="AA381" s="152" t="str">
        <f t="shared" ca="1" si="151"/>
        <v/>
      </c>
      <c r="AB381" s="152">
        <f t="shared" ca="1" si="152"/>
        <v>1.343007522143606</v>
      </c>
      <c r="AC381" s="154" t="str">
        <f t="shared" ca="1" si="153"/>
        <v/>
      </c>
      <c r="AD381" s="154">
        <f t="shared" ca="1" si="154"/>
        <v>-501.07743011167827</v>
      </c>
      <c r="AE381" s="3">
        <f t="shared" ca="1" si="155"/>
        <v>-62.634678763959784</v>
      </c>
      <c r="AF381" s="3">
        <f t="shared" ca="1" si="156"/>
        <v>-501.07743011167827</v>
      </c>
      <c r="AG381" s="3" t="str">
        <f t="shared" ca="1" si="163"/>
        <v>N</v>
      </c>
      <c r="AH381" s="4" t="str">
        <f t="shared" ca="1" si="157"/>
        <v/>
      </c>
      <c r="AI381" s="75">
        <f t="shared" ca="1" si="158"/>
        <v>-50.107743011167827</v>
      </c>
      <c r="AJ381" s="75">
        <f t="shared" ca="1" si="159"/>
        <v>0</v>
      </c>
    </row>
    <row r="382" spans="1:36">
      <c r="A382" s="41">
        <f t="shared" si="160"/>
        <v>316</v>
      </c>
      <c r="B382" s="150">
        <f>IF(ISNUMBER(A382),INDEX('MetaTrader Import'!$H$13:$J$5893,TRUNC(((A382-$A$39+1)-1)/3)+1,MOD((A382-$A$39+1)-1,3)+1),"")</f>
        <v>0</v>
      </c>
      <c r="C382" s="43">
        <f t="shared" ca="1" si="137"/>
        <v>11.81250866540454</v>
      </c>
      <c r="D382" s="43">
        <f t="shared" ca="1" si="138"/>
        <v>1.107159802399728</v>
      </c>
      <c r="E382" s="43">
        <f t="shared" ca="1" si="139"/>
        <v>12.919668467804268</v>
      </c>
      <c r="F382" s="43">
        <f t="shared" ca="1" si="140"/>
        <v>1.2919668467804268</v>
      </c>
      <c r="G382" s="43">
        <f>IF(A382&lt;&gt;"",IF(A382&lt;Data!$G$11*0.25,$C$13/$G$32,IF(A382&gt;Data!$G$11*0.25,$C$13,$C$13*10)),"")</f>
        <v>2</v>
      </c>
      <c r="H382" s="43">
        <f>IF(A382&lt;&gt;"",IF(Data!$G$9="constant",$C$13,IF(Data!$G$9="squeeze",G382,F382)),"")</f>
        <v>2</v>
      </c>
      <c r="I382" s="38">
        <f ca="1">IF(ISNUMBER(A382),NORMINV(RAND(),0,IF(AND(Data!$G$9="squeeze",A382&lt;Data!$G$11*0.25),$H$32,1)*$C$30*$C$13)*($C$14*$C$12),"")</f>
        <v>2.6025180022234138E-4</v>
      </c>
      <c r="J382" s="42">
        <f ca="1">IFERROR(IF(Data!$C$6="Real",B382,I382+J381+($C$14*$C$12)*(NORMINV(RAND(),$C$15,CHOOSE($G$13,$C$13,F382,G382)))),"")</f>
        <v>1.349365459279237</v>
      </c>
      <c r="K382" s="88">
        <f>IF(ISNUMBER(A382), IF($G$16="fixed",$G$17,MIN(H382*Data!$C$7*$C$16*0.5,$C$17*Data!$C$7))*$C$12,"")</f>
        <v>8.0000000000000007E-5</v>
      </c>
      <c r="L382" s="42">
        <f t="shared" ca="1" si="164"/>
        <v>1.349365459279237</v>
      </c>
      <c r="M382" s="44">
        <f t="shared" ca="1" si="165"/>
        <v>1.3494054592792371</v>
      </c>
      <c r="N382" s="44">
        <f t="shared" ca="1" si="166"/>
        <v>1.349325459279237</v>
      </c>
      <c r="O382" s="108">
        <f t="shared" ca="1" si="141"/>
        <v>1.7415401791369927</v>
      </c>
      <c r="P382" s="102">
        <f t="shared" ca="1" si="142"/>
        <v>9.3305197765381127</v>
      </c>
      <c r="Q382" s="102">
        <f t="shared" ca="1" si="143"/>
        <v>-0.7982764632346746</v>
      </c>
      <c r="R382" s="120">
        <f t="shared" ca="1" si="161"/>
        <v>1</v>
      </c>
      <c r="S382" s="54">
        <f t="shared" ca="1" si="162"/>
        <v>0</v>
      </c>
      <c r="T382" s="5">
        <f t="shared" ca="1" si="144"/>
        <v>1.3475392670087669</v>
      </c>
      <c r="U382" s="152">
        <f t="shared" ca="1" si="145"/>
        <v>1.3502853166699731</v>
      </c>
      <c r="V382" s="152">
        <f t="shared" ca="1" si="146"/>
        <v>1.3416029175616471</v>
      </c>
      <c r="W382" s="153">
        <f t="shared" ca="1" si="147"/>
        <v>0</v>
      </c>
      <c r="X382" s="153">
        <f t="shared" ca="1" si="148"/>
        <v>2</v>
      </c>
      <c r="Y382" s="153">
        <f t="shared" ca="1" si="149"/>
        <v>0</v>
      </c>
      <c r="Z382" s="153">
        <f t="shared" ca="1" si="150"/>
        <v>8</v>
      </c>
      <c r="AA382" s="152" t="str">
        <f t="shared" ca="1" si="151"/>
        <v/>
      </c>
      <c r="AB382" s="152">
        <f t="shared" ca="1" si="152"/>
        <v>1.343007522143606</v>
      </c>
      <c r="AC382" s="154" t="str">
        <f t="shared" ca="1" si="153"/>
        <v/>
      </c>
      <c r="AD382" s="154">
        <f t="shared" ca="1" si="154"/>
        <v>-511.83497085048657</v>
      </c>
      <c r="AE382" s="3">
        <f t="shared" ca="1" si="155"/>
        <v>-63.979371356310821</v>
      </c>
      <c r="AF382" s="3">
        <f t="shared" ca="1" si="156"/>
        <v>-511.83497085048657</v>
      </c>
      <c r="AG382" s="3" t="str">
        <f t="shared" ca="1" si="163"/>
        <v>N</v>
      </c>
      <c r="AH382" s="4" t="str">
        <f t="shared" ca="1" si="157"/>
        <v/>
      </c>
      <c r="AI382" s="75">
        <f t="shared" ca="1" si="158"/>
        <v>-51.183497085048657</v>
      </c>
      <c r="AJ382" s="75">
        <f t="shared" ca="1" si="159"/>
        <v>0</v>
      </c>
    </row>
    <row r="383" spans="1:36">
      <c r="A383" s="41">
        <f t="shared" si="160"/>
        <v>317</v>
      </c>
      <c r="B383" s="150">
        <f>IF(ISNUMBER(A383),INDEX('MetaTrader Import'!$H$13:$J$5893,TRUNC(((A383-$A$39+1)-1)/3)+1,MOD((A383-$A$39+1)-1,3)+1),"")</f>
        <v>0</v>
      </c>
      <c r="C383" s="43">
        <f t="shared" ca="1" si="137"/>
        <v>12.919668467804268</v>
      </c>
      <c r="D383" s="43">
        <f t="shared" ca="1" si="138"/>
        <v>-0.26913950873993775</v>
      </c>
      <c r="E383" s="43">
        <f t="shared" ca="1" si="139"/>
        <v>12.65052895906433</v>
      </c>
      <c r="F383" s="43">
        <f t="shared" ca="1" si="140"/>
        <v>1.2650528959064329</v>
      </c>
      <c r="G383" s="43">
        <f>IF(A383&lt;&gt;"",IF(A383&lt;Data!$G$11*0.25,$C$13/$G$32,IF(A383&gt;Data!$G$11*0.25,$C$13,$C$13*10)),"")</f>
        <v>2</v>
      </c>
      <c r="H383" s="43">
        <f>IF(A383&lt;&gt;"",IF(Data!$G$9="constant",$C$13,IF(Data!$G$9="squeeze",G383,F383)),"")</f>
        <v>2</v>
      </c>
      <c r="I383" s="38">
        <f ca="1">IF(ISNUMBER(A383),NORMINV(RAND(),0,IF(AND(Data!$G$9="squeeze",A383&lt;Data!$G$11*0.25),$H$32,1)*$C$30*$C$13)*($C$14*$C$12),"")</f>
        <v>7.095341245999888E-4</v>
      </c>
      <c r="J383" s="42">
        <f ca="1">IFERROR(IF(Data!$C$6="Real",B383,I383+J382+($C$14*$C$12)*(NORMINV(RAND(),$C$15,CHOOSE($G$13,$C$13,F383,G383)))),"")</f>
        <v>1.3498878700156758</v>
      </c>
      <c r="K383" s="88">
        <f>IF(ISNUMBER(A383), IF($G$16="fixed",$G$17,MIN(H383*Data!$C$7*$C$16*0.5,$C$17*Data!$C$7))*$C$12,"")</f>
        <v>8.0000000000000007E-5</v>
      </c>
      <c r="L383" s="42">
        <f t="shared" ca="1" si="164"/>
        <v>1.3498878700156758</v>
      </c>
      <c r="M383" s="44">
        <f t="shared" ca="1" si="165"/>
        <v>1.3499278700156758</v>
      </c>
      <c r="N383" s="44">
        <f t="shared" ca="1" si="166"/>
        <v>1.3498478700156757</v>
      </c>
      <c r="O383" s="108">
        <f t="shared" ca="1" si="141"/>
        <v>1.6296917909176851</v>
      </c>
      <c r="P383" s="102">
        <f t="shared" ca="1" si="142"/>
        <v>8.8334409164105328</v>
      </c>
      <c r="Q383" s="102">
        <f t="shared" ca="1" si="143"/>
        <v>-0.93026978700076179</v>
      </c>
      <c r="R383" s="120">
        <f t="shared" ca="1" si="161"/>
        <v>1</v>
      </c>
      <c r="S383" s="54">
        <f t="shared" ca="1" si="162"/>
        <v>0</v>
      </c>
      <c r="T383" s="5">
        <f t="shared" ca="1" si="144"/>
        <v>1.3475392670087669</v>
      </c>
      <c r="U383" s="152">
        <f t="shared" ca="1" si="145"/>
        <v>1.3502853166699731</v>
      </c>
      <c r="V383" s="152">
        <f t="shared" ca="1" si="146"/>
        <v>1.3416029175616471</v>
      </c>
      <c r="W383" s="153">
        <f t="shared" ca="1" si="147"/>
        <v>0</v>
      </c>
      <c r="X383" s="153">
        <f t="shared" ca="1" si="148"/>
        <v>2</v>
      </c>
      <c r="Y383" s="153">
        <f t="shared" ca="1" si="149"/>
        <v>0</v>
      </c>
      <c r="Z383" s="153">
        <f t="shared" ca="1" si="150"/>
        <v>8</v>
      </c>
      <c r="AA383" s="152" t="str">
        <f t="shared" ca="1" si="151"/>
        <v/>
      </c>
      <c r="AB383" s="152">
        <f t="shared" ca="1" si="152"/>
        <v>1.343007522143606</v>
      </c>
      <c r="AC383" s="154" t="str">
        <f t="shared" ca="1" si="153"/>
        <v/>
      </c>
      <c r="AD383" s="154">
        <f t="shared" ca="1" si="154"/>
        <v>-553.62782976558833</v>
      </c>
      <c r="AE383" s="3">
        <f t="shared" ca="1" si="155"/>
        <v>-69.203478720698541</v>
      </c>
      <c r="AF383" s="3">
        <f t="shared" ca="1" si="156"/>
        <v>-553.62782976558833</v>
      </c>
      <c r="AG383" s="3" t="str">
        <f t="shared" ca="1" si="163"/>
        <v>N</v>
      </c>
      <c r="AH383" s="4" t="str">
        <f t="shared" ca="1" si="157"/>
        <v/>
      </c>
      <c r="AI383" s="75">
        <f t="shared" ca="1" si="158"/>
        <v>-55.362782976558833</v>
      </c>
      <c r="AJ383" s="75">
        <f t="shared" ca="1" si="159"/>
        <v>0</v>
      </c>
    </row>
    <row r="384" spans="1:36">
      <c r="A384" s="41">
        <f t="shared" si="160"/>
        <v>318</v>
      </c>
      <c r="B384" s="150">
        <f>IF(ISNUMBER(A384),INDEX('MetaTrader Import'!$H$13:$J$5893,TRUNC(((A384-$A$39+1)-1)/3)+1,MOD((A384-$A$39+1)-1,3)+1),"")</f>
        <v>0</v>
      </c>
      <c r="C384" s="43">
        <f t="shared" ca="1" si="137"/>
        <v>12.65052895906433</v>
      </c>
      <c r="D384" s="43">
        <f t="shared" ca="1" si="138"/>
        <v>0.98768693816450803</v>
      </c>
      <c r="E384" s="43">
        <f t="shared" ca="1" si="139"/>
        <v>13.638215897228838</v>
      </c>
      <c r="F384" s="43">
        <f t="shared" ca="1" si="140"/>
        <v>1.3638215897228838</v>
      </c>
      <c r="G384" s="43">
        <f>IF(A384&lt;&gt;"",IF(A384&lt;Data!$G$11*0.25,$C$13/$G$32,IF(A384&gt;Data!$G$11*0.25,$C$13,$C$13*10)),"")</f>
        <v>2</v>
      </c>
      <c r="H384" s="43">
        <f>IF(A384&lt;&gt;"",IF(Data!$G$9="constant",$C$13,IF(Data!$G$9="squeeze",G384,F384)),"")</f>
        <v>2</v>
      </c>
      <c r="I384" s="38">
        <f ca="1">IF(ISNUMBER(A384),NORMINV(RAND(),0,IF(AND(Data!$G$9="squeeze",A384&lt;Data!$G$11*0.25),$H$32,1)*$C$30*$C$13)*($C$14*$C$12),"")</f>
        <v>-1.1121305843704785E-4</v>
      </c>
      <c r="J384" s="42">
        <f ca="1">IFERROR(IF(Data!$C$6="Real",B384,I384+J383+($C$14*$C$12)*(NORMINV(RAND(),$C$15,CHOOSE($G$13,$C$13,F384,G384)))),"")</f>
        <v>1.3503365562039735</v>
      </c>
      <c r="K384" s="88">
        <f>IF(ISNUMBER(A384), IF($G$16="fixed",$G$17,MIN(H384*Data!$C$7*$C$16*0.5,$C$17*Data!$C$7))*$C$12,"")</f>
        <v>8.0000000000000007E-5</v>
      </c>
      <c r="L384" s="42">
        <f t="shared" ca="1" si="164"/>
        <v>1.3503365562039735</v>
      </c>
      <c r="M384" s="44">
        <f t="shared" ca="1" si="165"/>
        <v>1.3503765562039736</v>
      </c>
      <c r="N384" s="44">
        <f t="shared" ca="1" si="166"/>
        <v>1.3502965562039735</v>
      </c>
      <c r="O384" s="108">
        <f t="shared" ca="1" si="141"/>
        <v>1.6579741975663269</v>
      </c>
      <c r="P384" s="102">
        <f t="shared" ca="1" si="142"/>
        <v>8.9605788795161256</v>
      </c>
      <c r="Q384" s="102">
        <f t="shared" ca="1" si="143"/>
        <v>-1.0113057112361878</v>
      </c>
      <c r="R384" s="120">
        <f t="shared" ca="1" si="161"/>
        <v>1</v>
      </c>
      <c r="S384" s="54">
        <f t="shared" ca="1" si="162"/>
        <v>0</v>
      </c>
      <c r="T384" s="5">
        <f t="shared" ca="1" si="144"/>
        <v>1.3475392670087669</v>
      </c>
      <c r="U384" s="152">
        <f t="shared" ca="1" si="145"/>
        <v>1.3503765562039736</v>
      </c>
      <c r="V384" s="152">
        <f t="shared" ca="1" si="146"/>
        <v>1.3416029175616471</v>
      </c>
      <c r="W384" s="153">
        <f t="shared" ca="1" si="147"/>
        <v>1</v>
      </c>
      <c r="X384" s="153">
        <f t="shared" ca="1" si="148"/>
        <v>2</v>
      </c>
      <c r="Y384" s="153">
        <f t="shared" ca="1" si="149"/>
        <v>4</v>
      </c>
      <c r="Z384" s="153">
        <f t="shared" ca="1" si="150"/>
        <v>8</v>
      </c>
      <c r="AA384" s="152">
        <f t="shared" ca="1" si="151"/>
        <v>1.3503765562039736</v>
      </c>
      <c r="AB384" s="152">
        <f t="shared" ca="1" si="152"/>
        <v>1.343007522143606</v>
      </c>
      <c r="AC384" s="154">
        <f t="shared" ca="1" si="153"/>
        <v>-3.2000000000032003</v>
      </c>
      <c r="AD384" s="154">
        <f t="shared" ca="1" si="154"/>
        <v>-589.52272482940771</v>
      </c>
      <c r="AE384" s="3">
        <f t="shared" ca="1" si="155"/>
        <v>-49.393560402450909</v>
      </c>
      <c r="AF384" s="3">
        <f t="shared" ca="1" si="156"/>
        <v>-592.72272482941094</v>
      </c>
      <c r="AG384" s="3" t="str">
        <f t="shared" ca="1" si="163"/>
        <v>N</v>
      </c>
      <c r="AH384" s="4" t="str">
        <f t="shared" ca="1" si="157"/>
        <v/>
      </c>
      <c r="AI384" s="75">
        <f t="shared" ca="1" si="158"/>
        <v>-59.272272482941098</v>
      </c>
      <c r="AJ384" s="75">
        <f t="shared" ca="1" si="159"/>
        <v>0</v>
      </c>
    </row>
    <row r="385" spans="1:36">
      <c r="A385" s="41">
        <f t="shared" si="160"/>
        <v>319</v>
      </c>
      <c r="B385" s="150">
        <f>IF(ISNUMBER(A385),INDEX('MetaTrader Import'!$H$13:$J$5893,TRUNC(((A385-$A$39+1)-1)/3)+1,MOD((A385-$A$39+1)-1,3)+1),"")</f>
        <v>0</v>
      </c>
      <c r="C385" s="43">
        <f t="shared" ca="1" si="137"/>
        <v>13.638215897228838</v>
      </c>
      <c r="D385" s="43">
        <f t="shared" ca="1" si="138"/>
        <v>3.325822775906033E-2</v>
      </c>
      <c r="E385" s="43">
        <f t="shared" ca="1" si="139"/>
        <v>13.671474124987897</v>
      </c>
      <c r="F385" s="43">
        <f t="shared" ca="1" si="140"/>
        <v>1.3671474124987897</v>
      </c>
      <c r="G385" s="43">
        <f>IF(A385&lt;&gt;"",IF(A385&lt;Data!$G$11*0.25,$C$13/$G$32,IF(A385&gt;Data!$G$11*0.25,$C$13,$C$13*10)),"")</f>
        <v>2</v>
      </c>
      <c r="H385" s="43">
        <f>IF(A385&lt;&gt;"",IF(Data!$G$9="constant",$C$13,IF(Data!$G$9="squeeze",G385,F385)),"")</f>
        <v>2</v>
      </c>
      <c r="I385" s="38">
        <f ca="1">IF(ISNUMBER(A385),NORMINV(RAND(),0,IF(AND(Data!$G$9="squeeze",A385&lt;Data!$G$11*0.25),$H$32,1)*$C$30*$C$13)*($C$14*$C$12),"")</f>
        <v>1.7964406870134116E-4</v>
      </c>
      <c r="J385" s="42">
        <f ca="1">IFERROR(IF(Data!$C$6="Real",B385,I385+J384+($C$14*$C$12)*(NORMINV(RAND(),$C$15,CHOOSE($G$13,$C$13,F385,G385)))),"")</f>
        <v>1.3503746503904213</v>
      </c>
      <c r="K385" s="88">
        <f>IF(ISNUMBER(A385), IF($G$16="fixed",$G$17,MIN(H385*Data!$C$7*$C$16*0.5,$C$17*Data!$C$7))*$C$12,"")</f>
        <v>8.0000000000000007E-5</v>
      </c>
      <c r="L385" s="42">
        <f t="shared" ca="1" si="164"/>
        <v>1.3503746503904213</v>
      </c>
      <c r="M385" s="44">
        <f t="shared" ca="1" si="165"/>
        <v>1.3504146503904213</v>
      </c>
      <c r="N385" s="44">
        <f t="shared" ca="1" si="166"/>
        <v>1.3503346503904212</v>
      </c>
      <c r="O385" s="108">
        <f t="shared" ca="1" si="141"/>
        <v>1.8308169234399407</v>
      </c>
      <c r="P385" s="102">
        <f t="shared" ca="1" si="142"/>
        <v>9.5071839052955784</v>
      </c>
      <c r="Q385" s="102">
        <f t="shared" ca="1" si="143"/>
        <v>-1.0106538860727179</v>
      </c>
      <c r="R385" s="120">
        <f t="shared" ca="1" si="161"/>
        <v>1</v>
      </c>
      <c r="S385" s="54">
        <f t="shared" ca="1" si="162"/>
        <v>0</v>
      </c>
      <c r="T385" s="5">
        <f t="shared" ca="1" si="144"/>
        <v>1.3475392670087669</v>
      </c>
      <c r="U385" s="152">
        <f t="shared" ca="1" si="145"/>
        <v>1.3504146503904213</v>
      </c>
      <c r="V385" s="152">
        <f t="shared" ca="1" si="146"/>
        <v>1.3416029175616471</v>
      </c>
      <c r="W385" s="153">
        <f t="shared" ca="1" si="147"/>
        <v>1</v>
      </c>
      <c r="X385" s="153">
        <f t="shared" ca="1" si="148"/>
        <v>2</v>
      </c>
      <c r="Y385" s="153">
        <f t="shared" ca="1" si="149"/>
        <v>4</v>
      </c>
      <c r="Z385" s="153">
        <f t="shared" ca="1" si="150"/>
        <v>8</v>
      </c>
      <c r="AA385" s="152">
        <f t="shared" ca="1" si="151"/>
        <v>1.3503765562039736</v>
      </c>
      <c r="AB385" s="152">
        <f t="shared" ca="1" si="152"/>
        <v>1.343007522143606</v>
      </c>
      <c r="AC385" s="154">
        <f t="shared" ca="1" si="153"/>
        <v>-1.676232542093814</v>
      </c>
      <c r="AD385" s="154">
        <f t="shared" ca="1" si="154"/>
        <v>-592.57025974522651</v>
      </c>
      <c r="AE385" s="3">
        <f t="shared" ca="1" si="155"/>
        <v>-49.520541023943359</v>
      </c>
      <c r="AF385" s="3">
        <f t="shared" ca="1" si="156"/>
        <v>-594.24649228732028</v>
      </c>
      <c r="AG385" s="3" t="str">
        <f t="shared" ca="1" si="163"/>
        <v>N</v>
      </c>
      <c r="AH385" s="4" t="str">
        <f t="shared" ca="1" si="157"/>
        <v/>
      </c>
      <c r="AI385" s="75">
        <f t="shared" ca="1" si="158"/>
        <v>-59.424649228732036</v>
      </c>
      <c r="AJ385" s="75">
        <f t="shared" ca="1" si="159"/>
        <v>0</v>
      </c>
    </row>
    <row r="386" spans="1:36">
      <c r="A386" s="41">
        <f t="shared" si="160"/>
        <v>320</v>
      </c>
      <c r="B386" s="150">
        <f>IF(ISNUMBER(A386),INDEX('MetaTrader Import'!$H$13:$J$5893,TRUNC(((A386-$A$39+1)-1)/3)+1,MOD((A386-$A$39+1)-1,3)+1),"")</f>
        <v>0</v>
      </c>
      <c r="C386" s="43">
        <f t="shared" ca="1" si="137"/>
        <v>13.671474124987897</v>
      </c>
      <c r="D386" s="43">
        <f t="shared" ca="1" si="138"/>
        <v>-4.8918631008268543E-2</v>
      </c>
      <c r="E386" s="43">
        <f t="shared" ca="1" si="139"/>
        <v>13.622555493979629</v>
      </c>
      <c r="F386" s="43">
        <f t="shared" ca="1" si="140"/>
        <v>1.3622555493979629</v>
      </c>
      <c r="G386" s="43">
        <f>IF(A386&lt;&gt;"",IF(A386&lt;Data!$G$11*0.25,$C$13/$G$32,IF(A386&gt;Data!$G$11*0.25,$C$13,$C$13*10)),"")</f>
        <v>2</v>
      </c>
      <c r="H386" s="43">
        <f>IF(A386&lt;&gt;"",IF(Data!$G$9="constant",$C$13,IF(Data!$G$9="squeeze",G386,F386)),"")</f>
        <v>2</v>
      </c>
      <c r="I386" s="38">
        <f ca="1">IF(ISNUMBER(A386),NORMINV(RAND(),0,IF(AND(Data!$G$9="squeeze",A386&lt;Data!$G$11*0.25),$H$32,1)*$C$30*$C$13)*($C$14*$C$12),"")</f>
        <v>-5.6961564378044734E-4</v>
      </c>
      <c r="J386" s="42">
        <f ca="1">IFERROR(IF(Data!$C$6="Real",B386,I386+J385+($C$14*$C$12)*(NORMINV(RAND(),$C$15,CHOOSE($G$13,$C$13,F386,G386)))),"")</f>
        <v>1.3505331133410419</v>
      </c>
      <c r="K386" s="88">
        <f>IF(ISNUMBER(A386), IF($G$16="fixed",$G$17,MIN(H386*Data!$C$7*$C$16*0.5,$C$17*Data!$C$7))*$C$12,"")</f>
        <v>8.0000000000000007E-5</v>
      </c>
      <c r="L386" s="42">
        <f t="shared" ca="1" si="164"/>
        <v>1.3505331133410419</v>
      </c>
      <c r="M386" s="44">
        <f t="shared" ca="1" si="165"/>
        <v>1.3505731133410419</v>
      </c>
      <c r="N386" s="44">
        <f t="shared" ca="1" si="166"/>
        <v>1.3504931133410418</v>
      </c>
      <c r="O386" s="108">
        <f t="shared" ca="1" si="141"/>
        <v>2.0681206493673523</v>
      </c>
      <c r="P386" s="102">
        <f t="shared" ca="1" si="142"/>
        <v>10.147212565142306</v>
      </c>
      <c r="Q386" s="102">
        <f t="shared" ca="1" si="143"/>
        <v>-0.91528517165957723</v>
      </c>
      <c r="R386" s="120">
        <f t="shared" ca="1" si="161"/>
        <v>1</v>
      </c>
      <c r="S386" s="54">
        <f t="shared" ca="1" si="162"/>
        <v>0</v>
      </c>
      <c r="T386" s="5">
        <f t="shared" ca="1" si="144"/>
        <v>1.3475392670087669</v>
      </c>
      <c r="U386" s="152">
        <f t="shared" ca="1" si="145"/>
        <v>1.3505731133410419</v>
      </c>
      <c r="V386" s="152">
        <f t="shared" ca="1" si="146"/>
        <v>1.3416029175616471</v>
      </c>
      <c r="W386" s="153">
        <f t="shared" ca="1" si="147"/>
        <v>1</v>
      </c>
      <c r="X386" s="153">
        <f t="shared" ca="1" si="148"/>
        <v>2</v>
      </c>
      <c r="Y386" s="153">
        <f t="shared" ca="1" si="149"/>
        <v>4</v>
      </c>
      <c r="Z386" s="153">
        <f t="shared" ca="1" si="150"/>
        <v>8</v>
      </c>
      <c r="AA386" s="152">
        <f t="shared" ca="1" si="151"/>
        <v>1.3503765562039736</v>
      </c>
      <c r="AB386" s="152">
        <f t="shared" ca="1" si="152"/>
        <v>1.343007522143606</v>
      </c>
      <c r="AC386" s="154">
        <f t="shared" ca="1" si="153"/>
        <v>4.6622854827305105</v>
      </c>
      <c r="AD386" s="154">
        <f t="shared" ca="1" si="154"/>
        <v>-605.24729579487507</v>
      </c>
      <c r="AE386" s="3">
        <f t="shared" ca="1" si="155"/>
        <v>-50.048750859345375</v>
      </c>
      <c r="AF386" s="3">
        <f t="shared" ca="1" si="156"/>
        <v>-600.5850103121445</v>
      </c>
      <c r="AG386" s="3" t="str">
        <f t="shared" ca="1" si="163"/>
        <v>N</v>
      </c>
      <c r="AH386" s="4" t="str">
        <f t="shared" ca="1" si="157"/>
        <v/>
      </c>
      <c r="AI386" s="75">
        <f t="shared" ca="1" si="158"/>
        <v>-60.058501031214455</v>
      </c>
      <c r="AJ386" s="75">
        <f t="shared" ca="1" si="159"/>
        <v>0</v>
      </c>
    </row>
    <row r="387" spans="1:36">
      <c r="A387" s="41">
        <f t="shared" si="160"/>
        <v>321</v>
      </c>
      <c r="B387" s="150">
        <f>IF(ISNUMBER(A387),INDEX('MetaTrader Import'!$H$13:$J$5893,TRUNC(((A387-$A$39+1)-1)/3)+1,MOD((A387-$A$39+1)-1,3)+1),"")</f>
        <v>0</v>
      </c>
      <c r="C387" s="43">
        <f t="shared" ref="C387:C450" ca="1" si="167">IF(A387&lt;&gt;"",E386,"")</f>
        <v>13.622555493979629</v>
      </c>
      <c r="D387" s="43">
        <f t="shared" ref="D387:D450" ca="1" si="168">IF(A387&lt;&gt;"",NORMINV(RAND(),($C$23-C387)*$C$28,$C$27)+NORMINV(RAND(),IF(RAND()&gt;$C$26,$C$25,0),$C$27),"")</f>
        <v>1.9179180775470557</v>
      </c>
      <c r="E387" s="43">
        <f t="shared" ref="E387:E450" ca="1" si="169">IF(A387&lt;&gt;"",C387+D387,"")</f>
        <v>15.540473571526684</v>
      </c>
      <c r="F387" s="43">
        <f t="shared" ref="F387:F450" ca="1" si="170">IF(A387&lt;&gt;"",$C$13*ABS(E387)/$C$23,"")</f>
        <v>1.5540473571526685</v>
      </c>
      <c r="G387" s="43">
        <f>IF(A387&lt;&gt;"",IF(A387&lt;Data!$G$11*0.25,$C$13/$G$32,IF(A387&gt;Data!$G$11*0.25,$C$13,$C$13*10)),"")</f>
        <v>2</v>
      </c>
      <c r="H387" s="43">
        <f>IF(A387&lt;&gt;"",IF(Data!$G$9="constant",$C$13,IF(Data!$G$9="squeeze",G387,F387)),"")</f>
        <v>2</v>
      </c>
      <c r="I387" s="38">
        <f ca="1">IF(ISNUMBER(A387),NORMINV(RAND(),0,IF(AND(Data!$G$9="squeeze",A387&lt;Data!$G$11*0.25),$H$32,1)*$C$30*$C$13)*($C$14*$C$12),"")</f>
        <v>-2.9550466693179856E-4</v>
      </c>
      <c r="J387" s="42">
        <f ca="1">IFERROR(IF(Data!$C$6="Real",B387,I387+J386+($C$14*$C$12)*(NORMINV(RAND(),$C$15,CHOOSE($G$13,$C$13,F387,G387)))),"")</f>
        <v>1.3495381833928897</v>
      </c>
      <c r="K387" s="88">
        <f>IF(ISNUMBER(A387), IF($G$16="fixed",$G$17,MIN(H387*Data!$C$7*$C$16*0.5,$C$17*Data!$C$7))*$C$12,"")</f>
        <v>8.0000000000000007E-5</v>
      </c>
      <c r="L387" s="42">
        <f t="shared" ca="1" si="164"/>
        <v>1.3495381833928897</v>
      </c>
      <c r="M387" s="44">
        <f t="shared" ca="1" si="165"/>
        <v>1.3495781833928897</v>
      </c>
      <c r="N387" s="44">
        <f t="shared" ca="1" si="166"/>
        <v>1.3494981833928896</v>
      </c>
      <c r="O387" s="108">
        <f t="shared" ref="O387:O450" ca="1" si="171">IF(ISNUMBER(A387),$G$12*SLOPE(L373:L387,A373:A387),"")</f>
        <v>1.8257392939627359</v>
      </c>
      <c r="P387" s="102">
        <f t="shared" ref="P387:P450" ca="1" si="172">IF(ISNUMBER(A387),STDEV(L373:L387)*$G$12,"")</f>
        <v>9.6399954932681009</v>
      </c>
      <c r="Q387" s="102">
        <f t="shared" ref="Q387:Q450" ca="1" si="173">IF(ISNUMBER(A387),SLOPE(P373:P387,A373:A387),"")</f>
        <v>-0.78001869799666601</v>
      </c>
      <c r="R387" s="120">
        <f t="shared" ca="1" si="161"/>
        <v>1</v>
      </c>
      <c r="S387" s="54">
        <f t="shared" ca="1" si="162"/>
        <v>0</v>
      </c>
      <c r="T387" s="5">
        <f t="shared" ref="T387:T450" ca="1" si="174">IF(ISNUMBER(A387),IF(S387=1,L387,IF(AG386="Y","",IF(ISNUMBER(T386),T386,""))),"")</f>
        <v>1.3475392670087669</v>
      </c>
      <c r="U387" s="152">
        <f t="shared" ref="U387:U450" ca="1" si="175">IF(NOT(ISNUMBER(T387)),"",IF(S387=1,T387,IF(M387&gt;U386,M387,IF(ISNUMBER(U386),U386,""))))</f>
        <v>1.3505731133410419</v>
      </c>
      <c r="V387" s="152">
        <f t="shared" ref="V387:V450" ca="1" si="176">IF(NOT(ISNUMBER(T387)),"",IF(S387=1,T387,IF(N387&lt;V386,N387,IF(ISNUMBER(V386),V386,""))))</f>
        <v>1.3416029175616471</v>
      </c>
      <c r="W387" s="153">
        <f t="shared" ref="W387:W450" ca="1" si="177">IF(NOT(ISNUMBER(T387)),"",MIN($F$24,IF(TRUNC((U387-T387)/$E$24*$G$12)+0&gt;IF(ISNUMBER(W386),W386,0),TRUNC((U387-T387)/$E$24*$G$12)+0,IF(ISNUMBER(W386),W386,0))))</f>
        <v>1</v>
      </c>
      <c r="X387" s="153">
        <f t="shared" ref="X387:X450" ca="1" si="178">IF(NOT(ISNUMBER(T387)),"",MIN($F$24,IF(-TRUNC((V387-T387)/$E$24*$G$12)+0&gt;IF(ISNUMBER(X386),X386,0),-TRUNC((V387-T387)/$E$24*$G$12)+0,IF(ISNUMBER(X386),X386,0))))</f>
        <v>2</v>
      </c>
      <c r="Y387" s="153">
        <f t="shared" ref="Y387:Y450" ca="1" si="179">IF(ISNUMBER(W387),(IF(W387=0,0,1))*IF(ABS($I$24)=2,POWER(2,W387-1),W387)*SIGN($I$24)*$K$24,"")</f>
        <v>4</v>
      </c>
      <c r="Z387" s="153">
        <f t="shared" ref="Z387:Z450" ca="1" si="180">IF(ISNUMBER(X387),(IF(X387=0,0,1))*IF(ABS($I$24)=2,POWER(2,X387-1),X387)*SIGN($I$24)*$K$24,"")</f>
        <v>8</v>
      </c>
      <c r="AA387" s="152">
        <f t="shared" ref="AA387:AA450" ca="1" si="181">IF(OR(NOT(ISNUMBER(T387)),W387&lt;1),"",IF(OR(NOT(ISNUMBER(W386)),W386=0),IF(SIGN(Y387)=1,M387,N387),(Y386*AA386+(Y387-Y386)*IF(SIGN(Y387)=1,M387,N387))/Y387))</f>
        <v>1.3503765562039736</v>
      </c>
      <c r="AB387" s="152">
        <f t="shared" ref="AB387:AB450" ca="1" si="182">IF(OR(NOT(ISNUMBER(T387)),X387&lt;1),"",IF(OR(NOT(ISNUMBER(X386)),X386=0),IF(SIGN(Z387)=1,N387,M387),(Z386*AB386+(Z387-Z386)*IF(SIGN(Z387)=1,N387,M387))/Z387))</f>
        <v>1.343007522143606</v>
      </c>
      <c r="AC387" s="154">
        <f t="shared" ref="AC387:AC450" ca="1" si="183">IFERROR(-SIGN(Y387)*(AA387-IF(SIGN(Y387)=1,N387,M387))*$G$12*ABS(Y387),"")</f>
        <v>-35.134912443357535</v>
      </c>
      <c r="AD387" s="154">
        <f t="shared" ref="AD387:AD450" ca="1" si="184">IFERROR(SIGN(Z387)*(AB387-IF(SIGN(Z387)=1,M387,N387))*$G$12*ABS(Z387),"")</f>
        <v>-525.65289994269904</v>
      </c>
      <c r="AE387" s="3">
        <f t="shared" ref="AE387:AE450" ca="1" si="185">IF(ISNUMBER(A387),IFERROR((IF(ISNUMBER(AC387),AC387,0)+IF(ISNUMBER(AD387),AD387,0))/(ABS(Y387)+ABS(Z387)),0),"")</f>
        <v>-46.732317698838045</v>
      </c>
      <c r="AF387" s="3">
        <f t="shared" ref="AF387:AF450" ca="1" si="186">IF(ISNUMBER(A387),IF(ISNUMBER(AC387),AC387,0)+IF(ISNUMBER(AD387),AD387,0),"")</f>
        <v>-560.78781238605654</v>
      </c>
      <c r="AG387" s="3" t="str">
        <f t="shared" ca="1" si="163"/>
        <v>N</v>
      </c>
      <c r="AH387" s="4" t="str">
        <f t="shared" ref="AH387:AH450" ca="1" si="187">IF(AG387="y",AF387*10*$C$11,"")</f>
        <v/>
      </c>
      <c r="AI387" s="75">
        <f t="shared" ref="AI387:AI450" ca="1" si="188">IF(ISNUMBER(A387),IF(ISNUMBER(AH387),AJ387,AF387*10*$C$11+AJ387),"")</f>
        <v>-56.07878123860565</v>
      </c>
      <c r="AJ387" s="75">
        <f t="shared" ref="AJ387:AJ450" ca="1" si="189">IF(ISNUMBER(A387),AJ386+IF(ISNUMBER(AH387),AH387,0),"")</f>
        <v>0</v>
      </c>
    </row>
    <row r="388" spans="1:36">
      <c r="A388" s="41">
        <f t="shared" ref="A388:A451" si="190">IFERROR(IF(A387+1&gt;$C$19,"",A387+1),"")</f>
        <v>322</v>
      </c>
      <c r="B388" s="150">
        <f>IF(ISNUMBER(A388),INDEX('MetaTrader Import'!$H$13:$J$5893,TRUNC(((A388-$A$39+1)-1)/3)+1,MOD((A388-$A$39+1)-1,3)+1),"")</f>
        <v>0</v>
      </c>
      <c r="C388" s="43">
        <f t="shared" ca="1" si="167"/>
        <v>15.540473571526684</v>
      </c>
      <c r="D388" s="43">
        <f t="shared" ca="1" si="168"/>
        <v>-1.5381361949241339</v>
      </c>
      <c r="E388" s="43">
        <f t="shared" ca="1" si="169"/>
        <v>14.002337376602551</v>
      </c>
      <c r="F388" s="43">
        <f t="shared" ca="1" si="170"/>
        <v>1.4002337376602552</v>
      </c>
      <c r="G388" s="43">
        <f>IF(A388&lt;&gt;"",IF(A388&lt;Data!$G$11*0.25,$C$13/$G$32,IF(A388&gt;Data!$G$11*0.25,$C$13,$C$13*10)),"")</f>
        <v>2</v>
      </c>
      <c r="H388" s="43">
        <f>IF(A388&lt;&gt;"",IF(Data!$G$9="constant",$C$13,IF(Data!$G$9="squeeze",G388,F388)),"")</f>
        <v>2</v>
      </c>
      <c r="I388" s="38">
        <f ca="1">IF(ISNUMBER(A388),NORMINV(RAND(),0,IF(AND(Data!$G$9="squeeze",A388&lt;Data!$G$11*0.25),$H$32,1)*$C$30*$C$13)*($C$14*$C$12),"")</f>
        <v>-4.1982713018692082E-4</v>
      </c>
      <c r="J388" s="42">
        <f ca="1">IFERROR(IF(Data!$C$6="Real",B388,I388+J387+($C$14*$C$12)*(NORMINV(RAND(),$C$15,CHOOSE($G$13,$C$13,F388,G388)))),"")</f>
        <v>1.3490802757336928</v>
      </c>
      <c r="K388" s="88">
        <f>IF(ISNUMBER(A388), IF($G$16="fixed",$G$17,MIN(H388*Data!$C$7*$C$16*0.5,$C$17*Data!$C$7))*$C$12,"")</f>
        <v>8.0000000000000007E-5</v>
      </c>
      <c r="L388" s="42">
        <f t="shared" ca="1" si="164"/>
        <v>1.3490802757336928</v>
      </c>
      <c r="M388" s="44">
        <f t="shared" ca="1" si="165"/>
        <v>1.3491202757336929</v>
      </c>
      <c r="N388" s="44">
        <f t="shared" ca="1" si="166"/>
        <v>1.3490402757336928</v>
      </c>
      <c r="O388" s="108">
        <f t="shared" ca="1" si="171"/>
        <v>1.4169371772866288</v>
      </c>
      <c r="P388" s="102">
        <f t="shared" ca="1" si="172"/>
        <v>9.0071020639039112</v>
      </c>
      <c r="Q388" s="102">
        <f t="shared" ca="1" si="173"/>
        <v>-0.62520281702215419</v>
      </c>
      <c r="R388" s="120">
        <f t="shared" ref="R388:R451" ca="1" si="191">IF(ISNUMBER(A388),R387+S387,"")</f>
        <v>1</v>
      </c>
      <c r="S388" s="54">
        <f t="shared" ref="S388:S451" ca="1" si="192">IF(ISNUMBER(A388),IF(AND(R388&lt;$M$24,Q388&lt;$F$28,ABS(O388)&lt;$F$27,P388&lt;$F$26,NOT(ISNUMBER(T387))),1,0),"")</f>
        <v>0</v>
      </c>
      <c r="T388" s="5">
        <f t="shared" ca="1" si="174"/>
        <v>1.3475392670087669</v>
      </c>
      <c r="U388" s="152">
        <f t="shared" ca="1" si="175"/>
        <v>1.3505731133410419</v>
      </c>
      <c r="V388" s="152">
        <f t="shared" ca="1" si="176"/>
        <v>1.3416029175616471</v>
      </c>
      <c r="W388" s="153">
        <f t="shared" ca="1" si="177"/>
        <v>1</v>
      </c>
      <c r="X388" s="153">
        <f t="shared" ca="1" si="178"/>
        <v>2</v>
      </c>
      <c r="Y388" s="153">
        <f t="shared" ca="1" si="179"/>
        <v>4</v>
      </c>
      <c r="Z388" s="153">
        <f t="shared" ca="1" si="180"/>
        <v>8</v>
      </c>
      <c r="AA388" s="152">
        <f t="shared" ca="1" si="181"/>
        <v>1.3503765562039736</v>
      </c>
      <c r="AB388" s="152">
        <f t="shared" ca="1" si="182"/>
        <v>1.343007522143606</v>
      </c>
      <c r="AC388" s="154">
        <f t="shared" ca="1" si="183"/>
        <v>-53.451218811231271</v>
      </c>
      <c r="AD388" s="154">
        <f t="shared" ca="1" si="184"/>
        <v>-489.02028720695159</v>
      </c>
      <c r="AE388" s="3">
        <f t="shared" ca="1" si="185"/>
        <v>-45.205958834848566</v>
      </c>
      <c r="AF388" s="3">
        <f t="shared" ca="1" si="186"/>
        <v>-542.47150601818282</v>
      </c>
      <c r="AG388" s="3" t="str">
        <f t="shared" ref="AG388:AG451" ca="1" si="193">IF(NOT(ISNUMBER(T388)),"",IF(OR(AF388&gt;$G$24,AF388&lt;-$H$24,A388+1&gt;$C$19),"Y","N"))</f>
        <v>N</v>
      </c>
      <c r="AH388" s="4" t="str">
        <f t="shared" ca="1" si="187"/>
        <v/>
      </c>
      <c r="AI388" s="75">
        <f t="shared" ca="1" si="188"/>
        <v>-54.247150601818284</v>
      </c>
      <c r="AJ388" s="75">
        <f t="shared" ca="1" si="189"/>
        <v>0</v>
      </c>
    </row>
    <row r="389" spans="1:36">
      <c r="A389" s="41">
        <f t="shared" si="190"/>
        <v>323</v>
      </c>
      <c r="B389" s="150">
        <f>IF(ISNUMBER(A389),INDEX('MetaTrader Import'!$H$13:$J$5893,TRUNC(((A389-$A$39+1)-1)/3)+1,MOD((A389-$A$39+1)-1,3)+1),"")</f>
        <v>0</v>
      </c>
      <c r="C389" s="43">
        <f t="shared" ca="1" si="167"/>
        <v>14.002337376602551</v>
      </c>
      <c r="D389" s="43">
        <f t="shared" ca="1" si="168"/>
        <v>-2.7741929370068474</v>
      </c>
      <c r="E389" s="43">
        <f t="shared" ca="1" si="169"/>
        <v>11.228144439595702</v>
      </c>
      <c r="F389" s="43">
        <f t="shared" ca="1" si="170"/>
        <v>1.1228144439595702</v>
      </c>
      <c r="G389" s="43">
        <f>IF(A389&lt;&gt;"",IF(A389&lt;Data!$G$11*0.25,$C$13/$G$32,IF(A389&gt;Data!$G$11*0.25,$C$13,$C$13*10)),"")</f>
        <v>2</v>
      </c>
      <c r="H389" s="43">
        <f>IF(A389&lt;&gt;"",IF(Data!$G$9="constant",$C$13,IF(Data!$G$9="squeeze",G389,F389)),"")</f>
        <v>2</v>
      </c>
      <c r="I389" s="38">
        <f ca="1">IF(ISNUMBER(A389),NORMINV(RAND(),0,IF(AND(Data!$G$9="squeeze",A389&lt;Data!$G$11*0.25),$H$32,1)*$C$30*$C$13)*($C$14*$C$12),"")</f>
        <v>6.5864236457250147E-5</v>
      </c>
      <c r="J389" s="42">
        <f ca="1">IFERROR(IF(Data!$C$6="Real",B389,I389+J388+($C$14*$C$12)*(NORMINV(RAND(),$C$15,CHOOSE($G$13,$C$13,F389,G389)))),"")</f>
        <v>1.3494663643015596</v>
      </c>
      <c r="K389" s="88">
        <f>IF(ISNUMBER(A389), IF($G$16="fixed",$G$17,MIN(H389*Data!$C$7*$C$16*0.5,$C$17*Data!$C$7))*$C$12,"")</f>
        <v>8.0000000000000007E-5</v>
      </c>
      <c r="L389" s="42">
        <f t="shared" ca="1" si="164"/>
        <v>1.3494663643015596</v>
      </c>
      <c r="M389" s="44">
        <f t="shared" ca="1" si="165"/>
        <v>1.3495063643015597</v>
      </c>
      <c r="N389" s="44">
        <f t="shared" ca="1" si="166"/>
        <v>1.3494263643015596</v>
      </c>
      <c r="O389" s="108">
        <f t="shared" ca="1" si="171"/>
        <v>1.0497082432450575</v>
      </c>
      <c r="P389" s="102">
        <f t="shared" ca="1" si="172"/>
        <v>8.1355624144044931</v>
      </c>
      <c r="Q389" s="102">
        <f t="shared" ca="1" si="173"/>
        <v>-0.46821053715466598</v>
      </c>
      <c r="R389" s="120">
        <f t="shared" ca="1" si="191"/>
        <v>1</v>
      </c>
      <c r="S389" s="54">
        <f t="shared" ca="1" si="192"/>
        <v>0</v>
      </c>
      <c r="T389" s="5">
        <f t="shared" ca="1" si="174"/>
        <v>1.3475392670087669</v>
      </c>
      <c r="U389" s="152">
        <f t="shared" ca="1" si="175"/>
        <v>1.3505731133410419</v>
      </c>
      <c r="V389" s="152">
        <f t="shared" ca="1" si="176"/>
        <v>1.3416029175616471</v>
      </c>
      <c r="W389" s="153">
        <f t="shared" ca="1" si="177"/>
        <v>1</v>
      </c>
      <c r="X389" s="153">
        <f t="shared" ca="1" si="178"/>
        <v>2</v>
      </c>
      <c r="Y389" s="153">
        <f t="shared" ca="1" si="179"/>
        <v>4</v>
      </c>
      <c r="Z389" s="153">
        <f t="shared" ca="1" si="180"/>
        <v>8</v>
      </c>
      <c r="AA389" s="152">
        <f t="shared" ca="1" si="181"/>
        <v>1.3503765562039736</v>
      </c>
      <c r="AB389" s="152">
        <f t="shared" ca="1" si="182"/>
        <v>1.343007522143606</v>
      </c>
      <c r="AC389" s="154">
        <f t="shared" ca="1" si="183"/>
        <v>-38.00767609655864</v>
      </c>
      <c r="AD389" s="154">
        <f t="shared" ca="1" si="184"/>
        <v>-519.90737263629683</v>
      </c>
      <c r="AE389" s="3">
        <f t="shared" ca="1" si="185"/>
        <v>-46.492920727737953</v>
      </c>
      <c r="AF389" s="3">
        <f t="shared" ca="1" si="186"/>
        <v>-557.91504873285544</v>
      </c>
      <c r="AG389" s="3" t="str">
        <f t="shared" ca="1" si="193"/>
        <v>N</v>
      </c>
      <c r="AH389" s="4" t="str">
        <f t="shared" ca="1" si="187"/>
        <v/>
      </c>
      <c r="AI389" s="75">
        <f t="shared" ca="1" si="188"/>
        <v>-55.79150487328554</v>
      </c>
      <c r="AJ389" s="75">
        <f t="shared" ca="1" si="189"/>
        <v>0</v>
      </c>
    </row>
    <row r="390" spans="1:36">
      <c r="A390" s="41">
        <f t="shared" si="190"/>
        <v>324</v>
      </c>
      <c r="B390" s="150">
        <f>IF(ISNUMBER(A390),INDEX('MetaTrader Import'!$H$13:$J$5893,TRUNC(((A390-$A$39+1)-1)/3)+1,MOD((A390-$A$39+1)-1,3)+1),"")</f>
        <v>0</v>
      </c>
      <c r="C390" s="43">
        <f t="shared" ca="1" si="167"/>
        <v>11.228144439595702</v>
      </c>
      <c r="D390" s="43">
        <f t="shared" ca="1" si="168"/>
        <v>0.32162290622089651</v>
      </c>
      <c r="E390" s="43">
        <f t="shared" ca="1" si="169"/>
        <v>11.549767345816599</v>
      </c>
      <c r="F390" s="43">
        <f t="shared" ca="1" si="170"/>
        <v>1.1549767345816599</v>
      </c>
      <c r="G390" s="43">
        <f>IF(A390&lt;&gt;"",IF(A390&lt;Data!$G$11*0.25,$C$13/$G$32,IF(A390&gt;Data!$G$11*0.25,$C$13,$C$13*10)),"")</f>
        <v>2</v>
      </c>
      <c r="H390" s="43">
        <f>IF(A390&lt;&gt;"",IF(Data!$G$9="constant",$C$13,IF(Data!$G$9="squeeze",G390,F390)),"")</f>
        <v>2</v>
      </c>
      <c r="I390" s="38">
        <f ca="1">IF(ISNUMBER(A390),NORMINV(RAND(),0,IF(AND(Data!$G$9="squeeze",A390&lt;Data!$G$11*0.25),$H$32,1)*$C$30*$C$13)*($C$14*$C$12),"")</f>
        <v>-4.2850103605410992E-4</v>
      </c>
      <c r="J390" s="42">
        <f ca="1">IFERROR(IF(Data!$C$6="Real",B390,I390+J389+($C$14*$C$12)*(NORMINV(RAND(),$C$15,CHOOSE($G$13,$C$13,F390,G390)))),"")</f>
        <v>1.3493505598705018</v>
      </c>
      <c r="K390" s="88">
        <f>IF(ISNUMBER(A390), IF($G$16="fixed",$G$17,MIN(H390*Data!$C$7*$C$16*0.5,$C$17*Data!$C$7))*$C$12,"")</f>
        <v>8.0000000000000007E-5</v>
      </c>
      <c r="L390" s="42">
        <f t="shared" ref="L390:L453" ca="1" si="194">IFERROR(J390,"")</f>
        <v>1.3493505598705018</v>
      </c>
      <c r="M390" s="44">
        <f t="shared" ref="M390:M453" ca="1" si="195">IFERROR(L390+K390*0.5,"")</f>
        <v>1.3493905598705018</v>
      </c>
      <c r="N390" s="44">
        <f t="shared" ref="N390:N453" ca="1" si="196">IFERROR(L390-K390*0.5,"")</f>
        <v>1.3493105598705017</v>
      </c>
      <c r="O390" s="108">
        <f t="shared" ca="1" si="171"/>
        <v>0.5641103998575584</v>
      </c>
      <c r="P390" s="102">
        <f t="shared" ca="1" si="172"/>
        <v>6.8079051670727733</v>
      </c>
      <c r="Q390" s="102">
        <f t="shared" ca="1" si="173"/>
        <v>-0.3921046207122782</v>
      </c>
      <c r="R390" s="120">
        <f t="shared" ca="1" si="191"/>
        <v>1</v>
      </c>
      <c r="S390" s="54">
        <f t="shared" ca="1" si="192"/>
        <v>0</v>
      </c>
      <c r="T390" s="5">
        <f t="shared" ca="1" si="174"/>
        <v>1.3475392670087669</v>
      </c>
      <c r="U390" s="152">
        <f t="shared" ca="1" si="175"/>
        <v>1.3505731133410419</v>
      </c>
      <c r="V390" s="152">
        <f t="shared" ca="1" si="176"/>
        <v>1.3416029175616471</v>
      </c>
      <c r="W390" s="153">
        <f t="shared" ca="1" si="177"/>
        <v>1</v>
      </c>
      <c r="X390" s="153">
        <f t="shared" ca="1" si="178"/>
        <v>2</v>
      </c>
      <c r="Y390" s="153">
        <f t="shared" ca="1" si="179"/>
        <v>4</v>
      </c>
      <c r="Z390" s="153">
        <f t="shared" ca="1" si="180"/>
        <v>8</v>
      </c>
      <c r="AA390" s="152">
        <f t="shared" ca="1" si="181"/>
        <v>1.3503765562039736</v>
      </c>
      <c r="AB390" s="152">
        <f t="shared" ca="1" si="182"/>
        <v>1.343007522143606</v>
      </c>
      <c r="AC390" s="154">
        <f t="shared" ca="1" si="183"/>
        <v>-42.639853338872769</v>
      </c>
      <c r="AD390" s="154">
        <f t="shared" ca="1" si="184"/>
        <v>-510.64301815166857</v>
      </c>
      <c r="AE390" s="3">
        <f t="shared" ca="1" si="185"/>
        <v>-46.106905957545109</v>
      </c>
      <c r="AF390" s="3">
        <f t="shared" ca="1" si="186"/>
        <v>-553.28287149054131</v>
      </c>
      <c r="AG390" s="3" t="str">
        <f t="shared" ca="1" si="193"/>
        <v>N</v>
      </c>
      <c r="AH390" s="4" t="str">
        <f t="shared" ca="1" si="187"/>
        <v/>
      </c>
      <c r="AI390" s="75">
        <f t="shared" ca="1" si="188"/>
        <v>-55.328287149054134</v>
      </c>
      <c r="AJ390" s="75">
        <f t="shared" ca="1" si="189"/>
        <v>0</v>
      </c>
    </row>
    <row r="391" spans="1:36">
      <c r="A391" s="41">
        <f t="shared" si="190"/>
        <v>325</v>
      </c>
      <c r="B391" s="150">
        <f>IF(ISNUMBER(A391),INDEX('MetaTrader Import'!$H$13:$J$5893,TRUNC(((A391-$A$39+1)-1)/3)+1,MOD((A391-$A$39+1)-1,3)+1),"")</f>
        <v>0</v>
      </c>
      <c r="C391" s="43">
        <f t="shared" ca="1" si="167"/>
        <v>11.549767345816599</v>
      </c>
      <c r="D391" s="43">
        <f t="shared" ca="1" si="168"/>
        <v>2.3999432674756145</v>
      </c>
      <c r="E391" s="43">
        <f t="shared" ca="1" si="169"/>
        <v>13.949710613292215</v>
      </c>
      <c r="F391" s="43">
        <f t="shared" ca="1" si="170"/>
        <v>1.3949710613292214</v>
      </c>
      <c r="G391" s="43">
        <f>IF(A391&lt;&gt;"",IF(A391&lt;Data!$G$11*0.25,$C$13/$G$32,IF(A391&gt;Data!$G$11*0.25,$C$13,$C$13*10)),"")</f>
        <v>2</v>
      </c>
      <c r="H391" s="43">
        <f>IF(A391&lt;&gt;"",IF(Data!$G$9="constant",$C$13,IF(Data!$G$9="squeeze",G391,F391)),"")</f>
        <v>2</v>
      </c>
      <c r="I391" s="38">
        <f ca="1">IF(ISNUMBER(A391),NORMINV(RAND(),0,IF(AND(Data!$G$9="squeeze",A391&lt;Data!$G$11*0.25),$H$32,1)*$C$30*$C$13)*($C$14*$C$12),"")</f>
        <v>-3.2017273554178647E-5</v>
      </c>
      <c r="J391" s="42">
        <f ca="1">IFERROR(IF(Data!$C$6="Real",B391,I391+J390+($C$14*$C$12)*(NORMINV(RAND(),$C$15,CHOOSE($G$13,$C$13,F391,G391)))),"")</f>
        <v>1.3494938712409437</v>
      </c>
      <c r="K391" s="88">
        <f>IF(ISNUMBER(A391), IF($G$16="fixed",$G$17,MIN(H391*Data!$C$7*$C$16*0.5,$C$17*Data!$C$7))*$C$12,"")</f>
        <v>8.0000000000000007E-5</v>
      </c>
      <c r="L391" s="42">
        <f t="shared" ca="1" si="194"/>
        <v>1.3494938712409437</v>
      </c>
      <c r="M391" s="44">
        <f t="shared" ca="1" si="195"/>
        <v>1.3495338712409437</v>
      </c>
      <c r="N391" s="44">
        <f t="shared" ca="1" si="196"/>
        <v>1.3494538712409436</v>
      </c>
      <c r="O391" s="108">
        <f t="shared" ca="1" si="171"/>
        <v>6.3573727007382175E-2</v>
      </c>
      <c r="P391" s="102">
        <f t="shared" ca="1" si="172"/>
        <v>4.916214759134558</v>
      </c>
      <c r="Q391" s="102">
        <f t="shared" ca="1" si="173"/>
        <v>-0.39654180478300444</v>
      </c>
      <c r="R391" s="120">
        <f t="shared" ca="1" si="191"/>
        <v>1</v>
      </c>
      <c r="S391" s="54">
        <f t="shared" ca="1" si="192"/>
        <v>0</v>
      </c>
      <c r="T391" s="5">
        <f t="shared" ca="1" si="174"/>
        <v>1.3475392670087669</v>
      </c>
      <c r="U391" s="152">
        <f t="shared" ca="1" si="175"/>
        <v>1.3505731133410419</v>
      </c>
      <c r="V391" s="152">
        <f t="shared" ca="1" si="176"/>
        <v>1.3416029175616471</v>
      </c>
      <c r="W391" s="153">
        <f t="shared" ca="1" si="177"/>
        <v>1</v>
      </c>
      <c r="X391" s="153">
        <f t="shared" ca="1" si="178"/>
        <v>2</v>
      </c>
      <c r="Y391" s="153">
        <f t="shared" ca="1" si="179"/>
        <v>4</v>
      </c>
      <c r="Z391" s="153">
        <f t="shared" ca="1" si="180"/>
        <v>8</v>
      </c>
      <c r="AA391" s="152">
        <f t="shared" ca="1" si="181"/>
        <v>1.3503765562039736</v>
      </c>
      <c r="AB391" s="152">
        <f t="shared" ca="1" si="182"/>
        <v>1.343007522143606</v>
      </c>
      <c r="AC391" s="154">
        <f t="shared" ca="1" si="183"/>
        <v>-36.907398521197621</v>
      </c>
      <c r="AD391" s="154">
        <f t="shared" ca="1" si="184"/>
        <v>-522.10792778701887</v>
      </c>
      <c r="AE391" s="3">
        <f t="shared" ca="1" si="185"/>
        <v>-46.584610525684703</v>
      </c>
      <c r="AF391" s="3">
        <f t="shared" ca="1" si="186"/>
        <v>-559.01532630821646</v>
      </c>
      <c r="AG391" s="3" t="str">
        <f t="shared" ca="1" si="193"/>
        <v>N</v>
      </c>
      <c r="AH391" s="4" t="str">
        <f t="shared" ca="1" si="187"/>
        <v/>
      </c>
      <c r="AI391" s="75">
        <f t="shared" ca="1" si="188"/>
        <v>-55.901532630821649</v>
      </c>
      <c r="AJ391" s="75">
        <f t="shared" ca="1" si="189"/>
        <v>0</v>
      </c>
    </row>
    <row r="392" spans="1:36">
      <c r="A392" s="41">
        <f t="shared" si="190"/>
        <v>326</v>
      </c>
      <c r="B392" s="150">
        <f>IF(ISNUMBER(A392),INDEX('MetaTrader Import'!$H$13:$J$5893,TRUNC(((A392-$A$39+1)-1)/3)+1,MOD((A392-$A$39+1)-1,3)+1),"")</f>
        <v>0</v>
      </c>
      <c r="C392" s="43">
        <f t="shared" ca="1" si="167"/>
        <v>13.949710613292215</v>
      </c>
      <c r="D392" s="43">
        <f t="shared" ca="1" si="168"/>
        <v>-1.0006545618729457</v>
      </c>
      <c r="E392" s="43">
        <f t="shared" ca="1" si="169"/>
        <v>12.949056051419269</v>
      </c>
      <c r="F392" s="43">
        <f t="shared" ca="1" si="170"/>
        <v>1.294905605141927</v>
      </c>
      <c r="G392" s="43">
        <f>IF(A392&lt;&gt;"",IF(A392&lt;Data!$G$11*0.25,$C$13/$G$32,IF(A392&gt;Data!$G$11*0.25,$C$13,$C$13*10)),"")</f>
        <v>2</v>
      </c>
      <c r="H392" s="43">
        <f>IF(A392&lt;&gt;"",IF(Data!$G$9="constant",$C$13,IF(Data!$G$9="squeeze",G392,F392)),"")</f>
        <v>2</v>
      </c>
      <c r="I392" s="38">
        <f ca="1">IF(ISNUMBER(A392),NORMINV(RAND(),0,IF(AND(Data!$G$9="squeeze",A392&lt;Data!$G$11*0.25),$H$32,1)*$C$30*$C$13)*($C$14*$C$12),"")</f>
        <v>-1.8692378341890771E-4</v>
      </c>
      <c r="J392" s="42">
        <f ca="1">IFERROR(IF(Data!$C$6="Real",B392,I392+J391+($C$14*$C$12)*(NORMINV(RAND(),$C$15,CHOOSE($G$13,$C$13,F392,G392)))),"")</f>
        <v>1.3500150663500361</v>
      </c>
      <c r="K392" s="88">
        <f>IF(ISNUMBER(A392), IF($G$16="fixed",$G$17,MIN(H392*Data!$C$7*$C$16*0.5,$C$17*Data!$C$7))*$C$12,"")</f>
        <v>8.0000000000000007E-5</v>
      </c>
      <c r="L392" s="42">
        <f t="shared" ca="1" si="194"/>
        <v>1.3500150663500361</v>
      </c>
      <c r="M392" s="44">
        <f t="shared" ca="1" si="195"/>
        <v>1.3500550663500361</v>
      </c>
      <c r="N392" s="44">
        <f t="shared" ca="1" si="196"/>
        <v>1.3499750663500361</v>
      </c>
      <c r="O392" s="108">
        <f t="shared" ca="1" si="171"/>
        <v>-8.4506864168316334E-2</v>
      </c>
      <c r="P392" s="102">
        <f t="shared" ca="1" si="172"/>
        <v>4.4091150379885269</v>
      </c>
      <c r="Q392" s="102">
        <f t="shared" ca="1" si="173"/>
        <v>-0.43921132138386781</v>
      </c>
      <c r="R392" s="120">
        <f t="shared" ca="1" si="191"/>
        <v>1</v>
      </c>
      <c r="S392" s="54">
        <f t="shared" ca="1" si="192"/>
        <v>0</v>
      </c>
      <c r="T392" s="5">
        <f t="shared" ca="1" si="174"/>
        <v>1.3475392670087669</v>
      </c>
      <c r="U392" s="152">
        <f t="shared" ca="1" si="175"/>
        <v>1.3505731133410419</v>
      </c>
      <c r="V392" s="152">
        <f t="shared" ca="1" si="176"/>
        <v>1.3416029175616471</v>
      </c>
      <c r="W392" s="153">
        <f t="shared" ca="1" si="177"/>
        <v>1</v>
      </c>
      <c r="X392" s="153">
        <f t="shared" ca="1" si="178"/>
        <v>2</v>
      </c>
      <c r="Y392" s="153">
        <f t="shared" ca="1" si="179"/>
        <v>4</v>
      </c>
      <c r="Z392" s="153">
        <f t="shared" ca="1" si="180"/>
        <v>8</v>
      </c>
      <c r="AA392" s="152">
        <f t="shared" ca="1" si="181"/>
        <v>1.3503765562039736</v>
      </c>
      <c r="AB392" s="152">
        <f t="shared" ca="1" si="182"/>
        <v>1.343007522143606</v>
      </c>
      <c r="AC392" s="154">
        <f t="shared" ca="1" si="183"/>
        <v>-16.059594157500356</v>
      </c>
      <c r="AD392" s="154">
        <f t="shared" ca="1" si="184"/>
        <v>-563.80353651441339</v>
      </c>
      <c r="AE392" s="3">
        <f t="shared" ca="1" si="185"/>
        <v>-48.321927555992808</v>
      </c>
      <c r="AF392" s="3">
        <f t="shared" ca="1" si="186"/>
        <v>-579.86313067191372</v>
      </c>
      <c r="AG392" s="3" t="str">
        <f t="shared" ca="1" si="193"/>
        <v>N</v>
      </c>
      <c r="AH392" s="4" t="str">
        <f t="shared" ca="1" si="187"/>
        <v/>
      </c>
      <c r="AI392" s="75">
        <f t="shared" ca="1" si="188"/>
        <v>-57.986313067191368</v>
      </c>
      <c r="AJ392" s="75">
        <f t="shared" ca="1" si="189"/>
        <v>0</v>
      </c>
    </row>
    <row r="393" spans="1:36">
      <c r="A393" s="41">
        <f t="shared" si="190"/>
        <v>327</v>
      </c>
      <c r="B393" s="150">
        <f>IF(ISNUMBER(A393),INDEX('MetaTrader Import'!$H$13:$J$5893,TRUNC(((A393-$A$39+1)-1)/3)+1,MOD((A393-$A$39+1)-1,3)+1),"")</f>
        <v>0</v>
      </c>
      <c r="C393" s="43">
        <f t="shared" ca="1" si="167"/>
        <v>12.949056051419269</v>
      </c>
      <c r="D393" s="43">
        <f t="shared" ca="1" si="168"/>
        <v>0.72735927422675339</v>
      </c>
      <c r="E393" s="43">
        <f t="shared" ca="1" si="169"/>
        <v>13.676415325646023</v>
      </c>
      <c r="F393" s="43">
        <f t="shared" ca="1" si="170"/>
        <v>1.3676415325646023</v>
      </c>
      <c r="G393" s="43">
        <f>IF(A393&lt;&gt;"",IF(A393&lt;Data!$G$11*0.25,$C$13/$G$32,IF(A393&gt;Data!$G$11*0.25,$C$13,$C$13*10)),"")</f>
        <v>2</v>
      </c>
      <c r="H393" s="43">
        <f>IF(A393&lt;&gt;"",IF(Data!$G$9="constant",$C$13,IF(Data!$G$9="squeeze",G393,F393)),"")</f>
        <v>2</v>
      </c>
      <c r="I393" s="38">
        <f ca="1">IF(ISNUMBER(A393),NORMINV(RAND(),0,IF(AND(Data!$G$9="squeeze",A393&lt;Data!$G$11*0.25),$H$32,1)*$C$30*$C$13)*($C$14*$C$12),"")</f>
        <v>7.3025955766223261E-4</v>
      </c>
      <c r="J393" s="42">
        <f ca="1">IFERROR(IF(Data!$C$6="Real",B393,I393+J392+($C$14*$C$12)*(NORMINV(RAND(),$C$15,CHOOSE($G$13,$C$13,F393,G393)))),"")</f>
        <v>1.3508567244892205</v>
      </c>
      <c r="K393" s="88">
        <f>IF(ISNUMBER(A393), IF($G$16="fixed",$G$17,MIN(H393*Data!$C$7*$C$16*0.5,$C$17*Data!$C$7))*$C$12,"")</f>
        <v>8.0000000000000007E-5</v>
      </c>
      <c r="L393" s="42">
        <f t="shared" ca="1" si="194"/>
        <v>1.3508567244892205</v>
      </c>
      <c r="M393" s="44">
        <f t="shared" ca="1" si="195"/>
        <v>1.3508967244892205</v>
      </c>
      <c r="N393" s="44">
        <f t="shared" ca="1" si="196"/>
        <v>1.3508167244892204</v>
      </c>
      <c r="O393" s="108">
        <f t="shared" ca="1" si="171"/>
        <v>0.16011681452039939</v>
      </c>
      <c r="P393" s="102">
        <f t="shared" ca="1" si="172"/>
        <v>5.2539659818533293</v>
      </c>
      <c r="Q393" s="102">
        <f t="shared" ca="1" si="173"/>
        <v>-0.45365403845018915</v>
      </c>
      <c r="R393" s="120">
        <f t="shared" ca="1" si="191"/>
        <v>1</v>
      </c>
      <c r="S393" s="54">
        <f t="shared" ca="1" si="192"/>
        <v>0</v>
      </c>
      <c r="T393" s="5">
        <f t="shared" ca="1" si="174"/>
        <v>1.3475392670087669</v>
      </c>
      <c r="U393" s="152">
        <f t="shared" ca="1" si="175"/>
        <v>1.3508967244892205</v>
      </c>
      <c r="V393" s="152">
        <f t="shared" ca="1" si="176"/>
        <v>1.3416029175616471</v>
      </c>
      <c r="W393" s="153">
        <f t="shared" ca="1" si="177"/>
        <v>1</v>
      </c>
      <c r="X393" s="153">
        <f t="shared" ca="1" si="178"/>
        <v>2</v>
      </c>
      <c r="Y393" s="153">
        <f t="shared" ca="1" si="179"/>
        <v>4</v>
      </c>
      <c r="Z393" s="153">
        <f t="shared" ca="1" si="180"/>
        <v>8</v>
      </c>
      <c r="AA393" s="152">
        <f t="shared" ca="1" si="181"/>
        <v>1.3503765562039736</v>
      </c>
      <c r="AB393" s="152">
        <f t="shared" ca="1" si="182"/>
        <v>1.343007522143606</v>
      </c>
      <c r="AC393" s="154">
        <f t="shared" ca="1" si="183"/>
        <v>17.606731409873788</v>
      </c>
      <c r="AD393" s="154">
        <f t="shared" ca="1" si="184"/>
        <v>-631.13618764916168</v>
      </c>
      <c r="AE393" s="3">
        <f t="shared" ca="1" si="185"/>
        <v>-51.127454686607329</v>
      </c>
      <c r="AF393" s="3">
        <f t="shared" ca="1" si="186"/>
        <v>-613.52945623928792</v>
      </c>
      <c r="AG393" s="3" t="str">
        <f t="shared" ca="1" si="193"/>
        <v>N</v>
      </c>
      <c r="AH393" s="4" t="str">
        <f t="shared" ca="1" si="187"/>
        <v/>
      </c>
      <c r="AI393" s="75">
        <f t="shared" ca="1" si="188"/>
        <v>-61.35294562392879</v>
      </c>
      <c r="AJ393" s="75">
        <f t="shared" ca="1" si="189"/>
        <v>0</v>
      </c>
    </row>
    <row r="394" spans="1:36">
      <c r="A394" s="41">
        <f t="shared" si="190"/>
        <v>328</v>
      </c>
      <c r="B394" s="150">
        <f>IF(ISNUMBER(A394),INDEX('MetaTrader Import'!$H$13:$J$5893,TRUNC(((A394-$A$39+1)-1)/3)+1,MOD((A394-$A$39+1)-1,3)+1),"")</f>
        <v>0</v>
      </c>
      <c r="C394" s="43">
        <f t="shared" ca="1" si="167"/>
        <v>13.676415325646023</v>
      </c>
      <c r="D394" s="43">
        <f t="shared" ca="1" si="168"/>
        <v>1.4898476199016333</v>
      </c>
      <c r="E394" s="43">
        <f t="shared" ca="1" si="169"/>
        <v>15.166262945547656</v>
      </c>
      <c r="F394" s="43">
        <f t="shared" ca="1" si="170"/>
        <v>1.5166262945547655</v>
      </c>
      <c r="G394" s="43">
        <f>IF(A394&lt;&gt;"",IF(A394&lt;Data!$G$11*0.25,$C$13/$G$32,IF(A394&gt;Data!$G$11*0.25,$C$13,$C$13*10)),"")</f>
        <v>2</v>
      </c>
      <c r="H394" s="43">
        <f>IF(A394&lt;&gt;"",IF(Data!$G$9="constant",$C$13,IF(Data!$G$9="squeeze",G394,F394)),"")</f>
        <v>2</v>
      </c>
      <c r="I394" s="38">
        <f ca="1">IF(ISNUMBER(A394),NORMINV(RAND(),0,IF(AND(Data!$G$9="squeeze",A394&lt;Data!$G$11*0.25),$H$32,1)*$C$30*$C$13)*($C$14*$C$12),"")</f>
        <v>1.4528447926786823E-4</v>
      </c>
      <c r="J394" s="42">
        <f ca="1">IFERROR(IF(Data!$C$6="Real",B394,I394+J393+($C$14*$C$12)*(NORMINV(RAND(),$C$15,CHOOSE($G$13,$C$13,F394,G394)))),"")</f>
        <v>1.3512548025197859</v>
      </c>
      <c r="K394" s="88">
        <f>IF(ISNUMBER(A394), IF($G$16="fixed",$G$17,MIN(H394*Data!$C$7*$C$16*0.5,$C$17*Data!$C$7))*$C$12,"")</f>
        <v>8.0000000000000007E-5</v>
      </c>
      <c r="L394" s="42">
        <f t="shared" ca="1" si="194"/>
        <v>1.3512548025197859</v>
      </c>
      <c r="M394" s="44">
        <f t="shared" ca="1" si="195"/>
        <v>1.351294802519786</v>
      </c>
      <c r="N394" s="44">
        <f t="shared" ca="1" si="196"/>
        <v>1.3512148025197859</v>
      </c>
      <c r="O394" s="108">
        <f t="shared" ca="1" si="171"/>
        <v>0.566028495836154</v>
      </c>
      <c r="P394" s="102">
        <f t="shared" ca="1" si="172"/>
        <v>6.4363193839567439</v>
      </c>
      <c r="Q394" s="102">
        <f t="shared" ca="1" si="173"/>
        <v>-0.41764369845248367</v>
      </c>
      <c r="R394" s="120">
        <f t="shared" ca="1" si="191"/>
        <v>1</v>
      </c>
      <c r="S394" s="54">
        <f t="shared" ca="1" si="192"/>
        <v>0</v>
      </c>
      <c r="T394" s="5">
        <f t="shared" ca="1" si="174"/>
        <v>1.3475392670087669</v>
      </c>
      <c r="U394" s="152">
        <f t="shared" ca="1" si="175"/>
        <v>1.351294802519786</v>
      </c>
      <c r="V394" s="152">
        <f t="shared" ca="1" si="176"/>
        <v>1.3416029175616471</v>
      </c>
      <c r="W394" s="153">
        <f t="shared" ca="1" si="177"/>
        <v>1</v>
      </c>
      <c r="X394" s="153">
        <f t="shared" ca="1" si="178"/>
        <v>2</v>
      </c>
      <c r="Y394" s="153">
        <f t="shared" ca="1" si="179"/>
        <v>4</v>
      </c>
      <c r="Z394" s="153">
        <f t="shared" ca="1" si="180"/>
        <v>8</v>
      </c>
      <c r="AA394" s="152">
        <f t="shared" ca="1" si="181"/>
        <v>1.3503765562039736</v>
      </c>
      <c r="AB394" s="152">
        <f t="shared" ca="1" si="182"/>
        <v>1.343007522143606</v>
      </c>
      <c r="AC394" s="154">
        <f t="shared" ca="1" si="183"/>
        <v>33.529852632492307</v>
      </c>
      <c r="AD394" s="154">
        <f t="shared" ca="1" si="184"/>
        <v>-662.98243009439875</v>
      </c>
      <c r="AE394" s="3">
        <f t="shared" ca="1" si="185"/>
        <v>-52.454381455158874</v>
      </c>
      <c r="AF394" s="3">
        <f t="shared" ca="1" si="186"/>
        <v>-629.45257746190646</v>
      </c>
      <c r="AG394" s="3" t="str">
        <f t="shared" ca="1" si="193"/>
        <v>N</v>
      </c>
      <c r="AH394" s="4" t="str">
        <f t="shared" ca="1" si="187"/>
        <v/>
      </c>
      <c r="AI394" s="75">
        <f t="shared" ca="1" si="188"/>
        <v>-62.945257746190649</v>
      </c>
      <c r="AJ394" s="75">
        <f t="shared" ca="1" si="189"/>
        <v>0</v>
      </c>
    </row>
    <row r="395" spans="1:36">
      <c r="A395" s="41">
        <f t="shared" si="190"/>
        <v>329</v>
      </c>
      <c r="B395" s="150">
        <f>IF(ISNUMBER(A395),INDEX('MetaTrader Import'!$H$13:$J$5893,TRUNC(((A395-$A$39+1)-1)/3)+1,MOD((A395-$A$39+1)-1,3)+1),"")</f>
        <v>0</v>
      </c>
      <c r="C395" s="43">
        <f t="shared" ca="1" si="167"/>
        <v>15.166262945547656</v>
      </c>
      <c r="D395" s="43">
        <f t="shared" ca="1" si="168"/>
        <v>-0.74740826517881476</v>
      </c>
      <c r="E395" s="43">
        <f t="shared" ca="1" si="169"/>
        <v>14.418854680368842</v>
      </c>
      <c r="F395" s="43">
        <f t="shared" ca="1" si="170"/>
        <v>1.4418854680368842</v>
      </c>
      <c r="G395" s="43">
        <f>IF(A395&lt;&gt;"",IF(A395&lt;Data!$G$11*0.25,$C$13/$G$32,IF(A395&gt;Data!$G$11*0.25,$C$13,$C$13*10)),"")</f>
        <v>2</v>
      </c>
      <c r="H395" s="43">
        <f>IF(A395&lt;&gt;"",IF(Data!$G$9="constant",$C$13,IF(Data!$G$9="squeeze",G395,F395)),"")</f>
        <v>2</v>
      </c>
      <c r="I395" s="38">
        <f ca="1">IF(ISNUMBER(A395),NORMINV(RAND(),0,IF(AND(Data!$G$9="squeeze",A395&lt;Data!$G$11*0.25),$H$32,1)*$C$30*$C$13)*($C$14*$C$12),"")</f>
        <v>-2.1092964668373353E-4</v>
      </c>
      <c r="J395" s="42">
        <f ca="1">IFERROR(IF(Data!$C$6="Real",B395,I395+J394+($C$14*$C$12)*(NORMINV(RAND(),$C$15,CHOOSE($G$13,$C$13,F395,G395)))),"")</f>
        <v>1.3514573569091026</v>
      </c>
      <c r="K395" s="88">
        <f>IF(ISNUMBER(A395), IF($G$16="fixed",$G$17,MIN(H395*Data!$C$7*$C$16*0.5,$C$17*Data!$C$7))*$C$12,"")</f>
        <v>8.0000000000000007E-5</v>
      </c>
      <c r="L395" s="42">
        <f t="shared" ca="1" si="194"/>
        <v>1.3514573569091026</v>
      </c>
      <c r="M395" s="44">
        <f t="shared" ca="1" si="195"/>
        <v>1.3514973569091027</v>
      </c>
      <c r="N395" s="44">
        <f t="shared" ca="1" si="196"/>
        <v>1.3514173569091026</v>
      </c>
      <c r="O395" s="108">
        <f t="shared" ca="1" si="171"/>
        <v>0.90713132636175264</v>
      </c>
      <c r="P395" s="102">
        <f t="shared" ca="1" si="172"/>
        <v>7.5569412442542978</v>
      </c>
      <c r="Q395" s="102">
        <f t="shared" ca="1" si="173"/>
        <v>-0.34816441619337779</v>
      </c>
      <c r="R395" s="120">
        <f t="shared" ca="1" si="191"/>
        <v>1</v>
      </c>
      <c r="S395" s="54">
        <f t="shared" ca="1" si="192"/>
        <v>0</v>
      </c>
      <c r="T395" s="5">
        <f t="shared" ca="1" si="174"/>
        <v>1.3475392670087669</v>
      </c>
      <c r="U395" s="152">
        <f t="shared" ca="1" si="175"/>
        <v>1.3514973569091027</v>
      </c>
      <c r="V395" s="152">
        <f t="shared" ca="1" si="176"/>
        <v>1.3416029175616471</v>
      </c>
      <c r="W395" s="153">
        <f t="shared" ca="1" si="177"/>
        <v>1</v>
      </c>
      <c r="X395" s="153">
        <f t="shared" ca="1" si="178"/>
        <v>2</v>
      </c>
      <c r="Y395" s="153">
        <f t="shared" ca="1" si="179"/>
        <v>4</v>
      </c>
      <c r="Z395" s="153">
        <f t="shared" ca="1" si="180"/>
        <v>8</v>
      </c>
      <c r="AA395" s="152">
        <f t="shared" ca="1" si="181"/>
        <v>1.3503765562039736</v>
      </c>
      <c r="AB395" s="152">
        <f t="shared" ca="1" si="182"/>
        <v>1.343007522143606</v>
      </c>
      <c r="AC395" s="154">
        <f t="shared" ca="1" si="183"/>
        <v>41.632028205160765</v>
      </c>
      <c r="AD395" s="154">
        <f t="shared" ca="1" si="184"/>
        <v>-679.18678123973564</v>
      </c>
      <c r="AE395" s="3">
        <f t="shared" ca="1" si="185"/>
        <v>-53.129562752881242</v>
      </c>
      <c r="AF395" s="3">
        <f t="shared" ca="1" si="186"/>
        <v>-637.5547530345749</v>
      </c>
      <c r="AG395" s="3" t="str">
        <f t="shared" ca="1" si="193"/>
        <v>N</v>
      </c>
      <c r="AH395" s="4" t="str">
        <f t="shared" ca="1" si="187"/>
        <v/>
      </c>
      <c r="AI395" s="75">
        <f t="shared" ca="1" si="188"/>
        <v>-63.755475303457487</v>
      </c>
      <c r="AJ395" s="75">
        <f t="shared" ca="1" si="189"/>
        <v>0</v>
      </c>
    </row>
    <row r="396" spans="1:36">
      <c r="A396" s="41">
        <f t="shared" si="190"/>
        <v>330</v>
      </c>
      <c r="B396" s="150">
        <f>IF(ISNUMBER(A396),INDEX('MetaTrader Import'!$H$13:$J$5893,TRUNC(((A396-$A$39+1)-1)/3)+1,MOD((A396-$A$39+1)-1,3)+1),"")</f>
        <v>0</v>
      </c>
      <c r="C396" s="43">
        <f t="shared" ca="1" si="167"/>
        <v>14.418854680368842</v>
      </c>
      <c r="D396" s="43">
        <f t="shared" ca="1" si="168"/>
        <v>2.913477262731698</v>
      </c>
      <c r="E396" s="43">
        <f t="shared" ca="1" si="169"/>
        <v>17.332331943100542</v>
      </c>
      <c r="F396" s="43">
        <f t="shared" ca="1" si="170"/>
        <v>1.7332331943100541</v>
      </c>
      <c r="G396" s="43">
        <f>IF(A396&lt;&gt;"",IF(A396&lt;Data!$G$11*0.25,$C$13/$G$32,IF(A396&gt;Data!$G$11*0.25,$C$13,$C$13*10)),"")</f>
        <v>2</v>
      </c>
      <c r="H396" s="43">
        <f>IF(A396&lt;&gt;"",IF(Data!$G$9="constant",$C$13,IF(Data!$G$9="squeeze",G396,F396)),"")</f>
        <v>2</v>
      </c>
      <c r="I396" s="38">
        <f ca="1">IF(ISNUMBER(A396),NORMINV(RAND(),0,IF(AND(Data!$G$9="squeeze",A396&lt;Data!$G$11*0.25),$H$32,1)*$C$30*$C$13)*($C$14*$C$12),"")</f>
        <v>1.7912732120992054E-4</v>
      </c>
      <c r="J396" s="42">
        <f ca="1">IFERROR(IF(Data!$C$6="Real",B396,I396+J395+($C$14*$C$12)*(NORMINV(RAND(),$C$15,CHOOSE($G$13,$C$13,F396,G396)))),"")</f>
        <v>1.3515621552310857</v>
      </c>
      <c r="K396" s="88">
        <f>IF(ISNUMBER(A396), IF($G$16="fixed",$G$17,MIN(H396*Data!$C$7*$C$16*0.5,$C$17*Data!$C$7))*$C$12,"")</f>
        <v>8.0000000000000007E-5</v>
      </c>
      <c r="L396" s="42">
        <f t="shared" ca="1" si="194"/>
        <v>1.3515621552310857</v>
      </c>
      <c r="M396" s="44">
        <f t="shared" ca="1" si="195"/>
        <v>1.3516021552310857</v>
      </c>
      <c r="N396" s="44">
        <f t="shared" ca="1" si="196"/>
        <v>1.3515221552310857</v>
      </c>
      <c r="O396" s="108">
        <f t="shared" ca="1" si="171"/>
        <v>1.0693157092021486</v>
      </c>
      <c r="P396" s="102">
        <f t="shared" ca="1" si="172"/>
        <v>8.1969175139606616</v>
      </c>
      <c r="Q396" s="102">
        <f t="shared" ca="1" si="173"/>
        <v>-0.2646051213896608</v>
      </c>
      <c r="R396" s="120">
        <f t="shared" ca="1" si="191"/>
        <v>1</v>
      </c>
      <c r="S396" s="54">
        <f t="shared" ca="1" si="192"/>
        <v>0</v>
      </c>
      <c r="T396" s="5">
        <f t="shared" ca="1" si="174"/>
        <v>1.3475392670087669</v>
      </c>
      <c r="U396" s="152">
        <f t="shared" ca="1" si="175"/>
        <v>1.3516021552310857</v>
      </c>
      <c r="V396" s="152">
        <f t="shared" ca="1" si="176"/>
        <v>1.3416029175616471</v>
      </c>
      <c r="W396" s="153">
        <f t="shared" ca="1" si="177"/>
        <v>1</v>
      </c>
      <c r="X396" s="153">
        <f t="shared" ca="1" si="178"/>
        <v>2</v>
      </c>
      <c r="Y396" s="153">
        <f t="shared" ca="1" si="179"/>
        <v>4</v>
      </c>
      <c r="Z396" s="153">
        <f t="shared" ca="1" si="180"/>
        <v>8</v>
      </c>
      <c r="AA396" s="152">
        <f t="shared" ca="1" si="181"/>
        <v>1.3503765562039736</v>
      </c>
      <c r="AB396" s="152">
        <f t="shared" ca="1" si="182"/>
        <v>1.343007522143606</v>
      </c>
      <c r="AC396" s="154">
        <f t="shared" ca="1" si="183"/>
        <v>45.8239610844835</v>
      </c>
      <c r="AD396" s="154">
        <f t="shared" ca="1" si="184"/>
        <v>-687.57064699838111</v>
      </c>
      <c r="AE396" s="3">
        <f t="shared" ca="1" si="185"/>
        <v>-53.478890492824803</v>
      </c>
      <c r="AF396" s="3">
        <f t="shared" ca="1" si="186"/>
        <v>-641.74668591389764</v>
      </c>
      <c r="AG396" s="3" t="str">
        <f t="shared" ca="1" si="193"/>
        <v>N</v>
      </c>
      <c r="AH396" s="4" t="str">
        <f t="shared" ca="1" si="187"/>
        <v/>
      </c>
      <c r="AI396" s="75">
        <f t="shared" ca="1" si="188"/>
        <v>-64.174668591389761</v>
      </c>
      <c r="AJ396" s="75">
        <f t="shared" ca="1" si="189"/>
        <v>0</v>
      </c>
    </row>
    <row r="397" spans="1:36">
      <c r="A397" s="41">
        <f t="shared" si="190"/>
        <v>331</v>
      </c>
      <c r="B397" s="150">
        <f>IF(ISNUMBER(A397),INDEX('MetaTrader Import'!$H$13:$J$5893,TRUNC(((A397-$A$39+1)-1)/3)+1,MOD((A397-$A$39+1)-1,3)+1),"")</f>
        <v>0</v>
      </c>
      <c r="C397" s="43">
        <f t="shared" ca="1" si="167"/>
        <v>17.332331943100542</v>
      </c>
      <c r="D397" s="43">
        <f t="shared" ca="1" si="168"/>
        <v>-0.23974419241136991</v>
      </c>
      <c r="E397" s="43">
        <f t="shared" ca="1" si="169"/>
        <v>17.092587750689173</v>
      </c>
      <c r="F397" s="43">
        <f t="shared" ca="1" si="170"/>
        <v>1.7092587750689172</v>
      </c>
      <c r="G397" s="43">
        <f>IF(A397&lt;&gt;"",IF(A397&lt;Data!$G$11*0.25,$C$13/$G$32,IF(A397&gt;Data!$G$11*0.25,$C$13,$C$13*10)),"")</f>
        <v>2</v>
      </c>
      <c r="H397" s="43">
        <f>IF(A397&lt;&gt;"",IF(Data!$G$9="constant",$C$13,IF(Data!$G$9="squeeze",G397,F397)),"")</f>
        <v>2</v>
      </c>
      <c r="I397" s="38">
        <f ca="1">IF(ISNUMBER(A397),NORMINV(RAND(),0,IF(AND(Data!$G$9="squeeze",A397&lt;Data!$G$11*0.25),$H$32,1)*$C$30*$C$13)*($C$14*$C$12),"")</f>
        <v>-3.0772415853184298E-4</v>
      </c>
      <c r="J397" s="42">
        <f ca="1">IFERROR(IF(Data!$C$6="Real",B397,I397+J396+($C$14*$C$12)*(NORMINV(RAND(),$C$15,CHOOSE($G$13,$C$13,F397,G397)))),"")</f>
        <v>1.3513496431035914</v>
      </c>
      <c r="K397" s="88">
        <f>IF(ISNUMBER(A397), IF($G$16="fixed",$G$17,MIN(H397*Data!$C$7*$C$16*0.5,$C$17*Data!$C$7))*$C$12,"")</f>
        <v>8.0000000000000007E-5</v>
      </c>
      <c r="L397" s="42">
        <f t="shared" ca="1" si="194"/>
        <v>1.3513496431035914</v>
      </c>
      <c r="M397" s="44">
        <f t="shared" ca="1" si="195"/>
        <v>1.3513896431035914</v>
      </c>
      <c r="N397" s="44">
        <f t="shared" ca="1" si="196"/>
        <v>1.3513096431035914</v>
      </c>
      <c r="O397" s="108">
        <f t="shared" ca="1" si="171"/>
        <v>1.1335359481260092</v>
      </c>
      <c r="P397" s="102">
        <f t="shared" ca="1" si="172"/>
        <v>8.4016337882092316</v>
      </c>
      <c r="Q397" s="102">
        <f t="shared" ca="1" si="173"/>
        <v>-0.20633147986441278</v>
      </c>
      <c r="R397" s="120">
        <f t="shared" ca="1" si="191"/>
        <v>1</v>
      </c>
      <c r="S397" s="54">
        <f t="shared" ca="1" si="192"/>
        <v>0</v>
      </c>
      <c r="T397" s="5">
        <f t="shared" ca="1" si="174"/>
        <v>1.3475392670087669</v>
      </c>
      <c r="U397" s="152">
        <f t="shared" ca="1" si="175"/>
        <v>1.3516021552310857</v>
      </c>
      <c r="V397" s="152">
        <f t="shared" ca="1" si="176"/>
        <v>1.3416029175616471</v>
      </c>
      <c r="W397" s="153">
        <f t="shared" ca="1" si="177"/>
        <v>1</v>
      </c>
      <c r="X397" s="153">
        <f t="shared" ca="1" si="178"/>
        <v>2</v>
      </c>
      <c r="Y397" s="153">
        <f t="shared" ca="1" si="179"/>
        <v>4</v>
      </c>
      <c r="Z397" s="153">
        <f t="shared" ca="1" si="180"/>
        <v>8</v>
      </c>
      <c r="AA397" s="152">
        <f t="shared" ca="1" si="181"/>
        <v>1.3503765562039736</v>
      </c>
      <c r="AB397" s="152">
        <f t="shared" ca="1" si="182"/>
        <v>1.343007522143606</v>
      </c>
      <c r="AC397" s="154">
        <f t="shared" ca="1" si="183"/>
        <v>37.323475984711862</v>
      </c>
      <c r="AD397" s="154">
        <f t="shared" ca="1" si="184"/>
        <v>-670.5696767988378</v>
      </c>
      <c r="AE397" s="3">
        <f t="shared" ca="1" si="185"/>
        <v>-52.770516734510494</v>
      </c>
      <c r="AF397" s="3">
        <f t="shared" ca="1" si="186"/>
        <v>-633.24620081412593</v>
      </c>
      <c r="AG397" s="3" t="str">
        <f t="shared" ca="1" si="193"/>
        <v>N</v>
      </c>
      <c r="AH397" s="4" t="str">
        <f t="shared" ca="1" si="187"/>
        <v/>
      </c>
      <c r="AI397" s="75">
        <f t="shared" ca="1" si="188"/>
        <v>-63.324620081412597</v>
      </c>
      <c r="AJ397" s="75">
        <f t="shared" ca="1" si="189"/>
        <v>0</v>
      </c>
    </row>
    <row r="398" spans="1:36">
      <c r="A398" s="41">
        <f t="shared" si="190"/>
        <v>332</v>
      </c>
      <c r="B398" s="150">
        <f>IF(ISNUMBER(A398),INDEX('MetaTrader Import'!$H$13:$J$5893,TRUNC(((A398-$A$39+1)-1)/3)+1,MOD((A398-$A$39+1)-1,3)+1),"")</f>
        <v>0</v>
      </c>
      <c r="C398" s="43">
        <f t="shared" ca="1" si="167"/>
        <v>17.092587750689173</v>
      </c>
      <c r="D398" s="43">
        <f t="shared" ca="1" si="168"/>
        <v>1.430696446050159</v>
      </c>
      <c r="E398" s="43">
        <f t="shared" ca="1" si="169"/>
        <v>18.523284196739333</v>
      </c>
      <c r="F398" s="43">
        <f t="shared" ca="1" si="170"/>
        <v>1.8523284196739334</v>
      </c>
      <c r="G398" s="43">
        <f>IF(A398&lt;&gt;"",IF(A398&lt;Data!$G$11*0.25,$C$13/$G$32,IF(A398&gt;Data!$G$11*0.25,$C$13,$C$13*10)),"")</f>
        <v>2</v>
      </c>
      <c r="H398" s="43">
        <f>IF(A398&lt;&gt;"",IF(Data!$G$9="constant",$C$13,IF(Data!$G$9="squeeze",G398,F398)),"")</f>
        <v>2</v>
      </c>
      <c r="I398" s="38">
        <f ca="1">IF(ISNUMBER(A398),NORMINV(RAND(),0,IF(AND(Data!$G$9="squeeze",A398&lt;Data!$G$11*0.25),$H$32,1)*$C$30*$C$13)*($C$14*$C$12),"")</f>
        <v>9.1575131416857787E-5</v>
      </c>
      <c r="J398" s="42">
        <f ca="1">IFERROR(IF(Data!$C$6="Real",B398,I398+J397+($C$14*$C$12)*(NORMINV(RAND(),$C$15,CHOOSE($G$13,$C$13,F398,G398)))),"")</f>
        <v>1.3513684874422807</v>
      </c>
      <c r="K398" s="88">
        <f>IF(ISNUMBER(A398), IF($G$16="fixed",$G$17,MIN(H398*Data!$C$7*$C$16*0.5,$C$17*Data!$C$7))*$C$12,"")</f>
        <v>8.0000000000000007E-5</v>
      </c>
      <c r="L398" s="42">
        <f t="shared" ca="1" si="194"/>
        <v>1.3513684874422807</v>
      </c>
      <c r="M398" s="44">
        <f t="shared" ca="1" si="195"/>
        <v>1.3514084874422807</v>
      </c>
      <c r="N398" s="44">
        <f t="shared" ca="1" si="196"/>
        <v>1.3513284874422806</v>
      </c>
      <c r="O398" s="108">
        <f t="shared" ca="1" si="171"/>
        <v>1.2808637741206061</v>
      </c>
      <c r="P398" s="102">
        <f t="shared" ca="1" si="172"/>
        <v>8.7409618589880207</v>
      </c>
      <c r="Q398" s="102">
        <f t="shared" ca="1" si="173"/>
        <v>-0.1504594397578797</v>
      </c>
      <c r="R398" s="120">
        <f t="shared" ca="1" si="191"/>
        <v>1</v>
      </c>
      <c r="S398" s="54">
        <f t="shared" ca="1" si="192"/>
        <v>0</v>
      </c>
      <c r="T398" s="5">
        <f t="shared" ca="1" si="174"/>
        <v>1.3475392670087669</v>
      </c>
      <c r="U398" s="152">
        <f t="shared" ca="1" si="175"/>
        <v>1.3516021552310857</v>
      </c>
      <c r="V398" s="152">
        <f t="shared" ca="1" si="176"/>
        <v>1.3416029175616471</v>
      </c>
      <c r="W398" s="153">
        <f t="shared" ca="1" si="177"/>
        <v>1</v>
      </c>
      <c r="X398" s="153">
        <f t="shared" ca="1" si="178"/>
        <v>2</v>
      </c>
      <c r="Y398" s="153">
        <f t="shared" ca="1" si="179"/>
        <v>4</v>
      </c>
      <c r="Z398" s="153">
        <f t="shared" ca="1" si="180"/>
        <v>8</v>
      </c>
      <c r="AA398" s="152">
        <f t="shared" ca="1" si="181"/>
        <v>1.3503765562039736</v>
      </c>
      <c r="AB398" s="152">
        <f t="shared" ca="1" si="182"/>
        <v>1.343007522143606</v>
      </c>
      <c r="AC398" s="154">
        <f t="shared" ca="1" si="183"/>
        <v>38.077249532282309</v>
      </c>
      <c r="AD398" s="154">
        <f t="shared" ca="1" si="184"/>
        <v>-672.07722389397873</v>
      </c>
      <c r="AE398" s="3">
        <f t="shared" ca="1" si="185"/>
        <v>-52.833331196808039</v>
      </c>
      <c r="AF398" s="3">
        <f t="shared" ca="1" si="186"/>
        <v>-633.99997436169645</v>
      </c>
      <c r="AG398" s="3" t="str">
        <f t="shared" ca="1" si="193"/>
        <v>N</v>
      </c>
      <c r="AH398" s="4" t="str">
        <f t="shared" ca="1" si="187"/>
        <v/>
      </c>
      <c r="AI398" s="75">
        <f t="shared" ca="1" si="188"/>
        <v>-63.399997436169642</v>
      </c>
      <c r="AJ398" s="75">
        <f t="shared" ca="1" si="189"/>
        <v>0</v>
      </c>
    </row>
    <row r="399" spans="1:36">
      <c r="A399" s="41">
        <f t="shared" si="190"/>
        <v>333</v>
      </c>
      <c r="B399" s="150">
        <f>IF(ISNUMBER(A399),INDEX('MetaTrader Import'!$H$13:$J$5893,TRUNC(((A399-$A$39+1)-1)/3)+1,MOD((A399-$A$39+1)-1,3)+1),"")</f>
        <v>0</v>
      </c>
      <c r="C399" s="43">
        <f t="shared" ca="1" si="167"/>
        <v>18.523284196739333</v>
      </c>
      <c r="D399" s="43">
        <f t="shared" ca="1" si="168"/>
        <v>-0.10987886909948111</v>
      </c>
      <c r="E399" s="43">
        <f t="shared" ca="1" si="169"/>
        <v>18.41340532763985</v>
      </c>
      <c r="F399" s="43">
        <f t="shared" ca="1" si="170"/>
        <v>1.8413405327639851</v>
      </c>
      <c r="G399" s="43">
        <f>IF(A399&lt;&gt;"",IF(A399&lt;Data!$G$11*0.25,$C$13/$G$32,IF(A399&gt;Data!$G$11*0.25,$C$13,$C$13*10)),"")</f>
        <v>2</v>
      </c>
      <c r="H399" s="43">
        <f>IF(A399&lt;&gt;"",IF(Data!$G$9="constant",$C$13,IF(Data!$G$9="squeeze",G399,F399)),"")</f>
        <v>2</v>
      </c>
      <c r="I399" s="38">
        <f ca="1">IF(ISNUMBER(A399),NORMINV(RAND(),0,IF(AND(Data!$G$9="squeeze",A399&lt;Data!$G$11*0.25),$H$32,1)*$C$30*$C$13)*($C$14*$C$12),"")</f>
        <v>-6.0099287665786648E-4</v>
      </c>
      <c r="J399" s="42">
        <f ca="1">IFERROR(IF(Data!$C$6="Real",B399,I399+J398+($C$14*$C$12)*(NORMINV(RAND(),$C$15,CHOOSE($G$13,$C$13,F399,G399)))),"")</f>
        <v>1.3507032821081486</v>
      </c>
      <c r="K399" s="88">
        <f>IF(ISNUMBER(A399), IF($G$16="fixed",$G$17,MIN(H399*Data!$C$7*$C$16*0.5,$C$17*Data!$C$7))*$C$12,"")</f>
        <v>8.0000000000000007E-5</v>
      </c>
      <c r="L399" s="42">
        <f t="shared" ca="1" si="194"/>
        <v>1.3507032821081486</v>
      </c>
      <c r="M399" s="44">
        <f t="shared" ca="1" si="195"/>
        <v>1.3507432821081486</v>
      </c>
      <c r="N399" s="44">
        <f t="shared" ca="1" si="196"/>
        <v>1.3506632821081486</v>
      </c>
      <c r="O399" s="108">
        <f t="shared" ca="1" si="171"/>
        <v>1.3372071265742262</v>
      </c>
      <c r="P399" s="102">
        <f t="shared" ca="1" si="172"/>
        <v>8.7724236105855162</v>
      </c>
      <c r="Q399" s="102">
        <f t="shared" ca="1" si="173"/>
        <v>-8.9838060281883472E-2</v>
      </c>
      <c r="R399" s="120">
        <f t="shared" ca="1" si="191"/>
        <v>1</v>
      </c>
      <c r="S399" s="54">
        <f t="shared" ca="1" si="192"/>
        <v>0</v>
      </c>
      <c r="T399" s="5">
        <f t="shared" ca="1" si="174"/>
        <v>1.3475392670087669</v>
      </c>
      <c r="U399" s="152">
        <f t="shared" ca="1" si="175"/>
        <v>1.3516021552310857</v>
      </c>
      <c r="V399" s="152">
        <f t="shared" ca="1" si="176"/>
        <v>1.3416029175616471</v>
      </c>
      <c r="W399" s="153">
        <f t="shared" ca="1" si="177"/>
        <v>1</v>
      </c>
      <c r="X399" s="153">
        <f t="shared" ca="1" si="178"/>
        <v>2</v>
      </c>
      <c r="Y399" s="153">
        <f t="shared" ca="1" si="179"/>
        <v>4</v>
      </c>
      <c r="Z399" s="153">
        <f t="shared" ca="1" si="180"/>
        <v>8</v>
      </c>
      <c r="AA399" s="152">
        <f t="shared" ca="1" si="181"/>
        <v>1.3503765562039736</v>
      </c>
      <c r="AB399" s="152">
        <f t="shared" ca="1" si="182"/>
        <v>1.343007522143606</v>
      </c>
      <c r="AC399" s="154">
        <f t="shared" ca="1" si="183"/>
        <v>11.469036167000013</v>
      </c>
      <c r="AD399" s="154">
        <f t="shared" ca="1" si="184"/>
        <v>-618.86079716341419</v>
      </c>
      <c r="AE399" s="3">
        <f t="shared" ca="1" si="185"/>
        <v>-50.615980083034515</v>
      </c>
      <c r="AF399" s="3">
        <f t="shared" ca="1" si="186"/>
        <v>-607.39176099641418</v>
      </c>
      <c r="AG399" s="3" t="str">
        <f t="shared" ca="1" si="193"/>
        <v>N</v>
      </c>
      <c r="AH399" s="4" t="str">
        <f t="shared" ca="1" si="187"/>
        <v/>
      </c>
      <c r="AI399" s="75">
        <f t="shared" ca="1" si="188"/>
        <v>-60.739176099641419</v>
      </c>
      <c r="AJ399" s="75">
        <f t="shared" ca="1" si="189"/>
        <v>0</v>
      </c>
    </row>
    <row r="400" spans="1:36">
      <c r="A400" s="41">
        <f t="shared" si="190"/>
        <v>334</v>
      </c>
      <c r="B400" s="150">
        <f>IF(ISNUMBER(A400),INDEX('MetaTrader Import'!$H$13:$J$5893,TRUNC(((A400-$A$39+1)-1)/3)+1,MOD((A400-$A$39+1)-1,3)+1),"")</f>
        <v>0</v>
      </c>
      <c r="C400" s="43">
        <f t="shared" ca="1" si="167"/>
        <v>18.41340532763985</v>
      </c>
      <c r="D400" s="43">
        <f t="shared" ca="1" si="168"/>
        <v>1.0654746990003294</v>
      </c>
      <c r="E400" s="43">
        <f t="shared" ca="1" si="169"/>
        <v>19.47888002664018</v>
      </c>
      <c r="F400" s="43">
        <f t="shared" ca="1" si="170"/>
        <v>1.947888002664018</v>
      </c>
      <c r="G400" s="43">
        <f>IF(A400&lt;&gt;"",IF(A400&lt;Data!$G$11*0.25,$C$13/$G$32,IF(A400&gt;Data!$G$11*0.25,$C$13,$C$13*10)),"")</f>
        <v>2</v>
      </c>
      <c r="H400" s="43">
        <f>IF(A400&lt;&gt;"",IF(Data!$G$9="constant",$C$13,IF(Data!$G$9="squeeze",G400,F400)),"")</f>
        <v>2</v>
      </c>
      <c r="I400" s="38">
        <f ca="1">IF(ISNUMBER(A400),NORMINV(RAND(),0,IF(AND(Data!$G$9="squeeze",A400&lt;Data!$G$11*0.25),$H$32,1)*$C$30*$C$13)*($C$14*$C$12),"")</f>
        <v>-1.9839778685501134E-5</v>
      </c>
      <c r="J400" s="42">
        <f ca="1">IFERROR(IF(Data!$C$6="Real",B400,I400+J399+($C$14*$C$12)*(NORMINV(RAND(),$C$15,CHOOSE($G$13,$C$13,F400,G400)))),"")</f>
        <v>1.3500634971619554</v>
      </c>
      <c r="K400" s="88">
        <f>IF(ISNUMBER(A400), IF($G$16="fixed",$G$17,MIN(H400*Data!$C$7*$C$16*0.5,$C$17*Data!$C$7))*$C$12,"")</f>
        <v>8.0000000000000007E-5</v>
      </c>
      <c r="L400" s="42">
        <f t="shared" ca="1" si="194"/>
        <v>1.3500634971619554</v>
      </c>
      <c r="M400" s="44">
        <f t="shared" ca="1" si="195"/>
        <v>1.3501034971619554</v>
      </c>
      <c r="N400" s="44">
        <f t="shared" ca="1" si="196"/>
        <v>1.3500234971619554</v>
      </c>
      <c r="O400" s="108">
        <f t="shared" ca="1" si="171"/>
        <v>1.2313909420297864</v>
      </c>
      <c r="P400" s="102">
        <f t="shared" ca="1" si="172"/>
        <v>8.8223249355686679</v>
      </c>
      <c r="Q400" s="102">
        <f t="shared" ca="1" si="173"/>
        <v>-1.1679878127143281E-2</v>
      </c>
      <c r="R400" s="120">
        <f t="shared" ca="1" si="191"/>
        <v>1</v>
      </c>
      <c r="S400" s="54">
        <f t="shared" ca="1" si="192"/>
        <v>0</v>
      </c>
      <c r="T400" s="5">
        <f t="shared" ca="1" si="174"/>
        <v>1.3475392670087669</v>
      </c>
      <c r="U400" s="152">
        <f t="shared" ca="1" si="175"/>
        <v>1.3516021552310857</v>
      </c>
      <c r="V400" s="152">
        <f t="shared" ca="1" si="176"/>
        <v>1.3416029175616471</v>
      </c>
      <c r="W400" s="153">
        <f t="shared" ca="1" si="177"/>
        <v>1</v>
      </c>
      <c r="X400" s="153">
        <f t="shared" ca="1" si="178"/>
        <v>2</v>
      </c>
      <c r="Y400" s="153">
        <f t="shared" ca="1" si="179"/>
        <v>4</v>
      </c>
      <c r="Z400" s="153">
        <f t="shared" ca="1" si="180"/>
        <v>8</v>
      </c>
      <c r="AA400" s="152">
        <f t="shared" ca="1" si="181"/>
        <v>1.3503765562039736</v>
      </c>
      <c r="AB400" s="152">
        <f t="shared" ca="1" si="182"/>
        <v>1.343007522143606</v>
      </c>
      <c r="AC400" s="154">
        <f t="shared" ca="1" si="183"/>
        <v>-14.122361680728446</v>
      </c>
      <c r="AD400" s="154">
        <f t="shared" ca="1" si="184"/>
        <v>-567.67800146795719</v>
      </c>
      <c r="AE400" s="3">
        <f t="shared" ca="1" si="185"/>
        <v>-48.483363595723802</v>
      </c>
      <c r="AF400" s="3">
        <f t="shared" ca="1" si="186"/>
        <v>-581.80036314868562</v>
      </c>
      <c r="AG400" s="3" t="str">
        <f t="shared" ca="1" si="193"/>
        <v>N</v>
      </c>
      <c r="AH400" s="4" t="str">
        <f t="shared" ca="1" si="187"/>
        <v/>
      </c>
      <c r="AI400" s="75">
        <f t="shared" ca="1" si="188"/>
        <v>-58.180036314868559</v>
      </c>
      <c r="AJ400" s="75">
        <f t="shared" ca="1" si="189"/>
        <v>0</v>
      </c>
    </row>
    <row r="401" spans="1:36">
      <c r="A401" s="41">
        <f t="shared" si="190"/>
        <v>335</v>
      </c>
      <c r="B401" s="150">
        <f>IF(ISNUMBER(A401),INDEX('MetaTrader Import'!$H$13:$J$5893,TRUNC(((A401-$A$39+1)-1)/3)+1,MOD((A401-$A$39+1)-1,3)+1),"")</f>
        <v>0</v>
      </c>
      <c r="C401" s="43">
        <f t="shared" ca="1" si="167"/>
        <v>19.47888002664018</v>
      </c>
      <c r="D401" s="43">
        <f t="shared" ca="1" si="168"/>
        <v>-1.2071136587305618</v>
      </c>
      <c r="E401" s="43">
        <f t="shared" ca="1" si="169"/>
        <v>18.271766367909617</v>
      </c>
      <c r="F401" s="43">
        <f t="shared" ca="1" si="170"/>
        <v>1.8271766367909617</v>
      </c>
      <c r="G401" s="43">
        <f>IF(A401&lt;&gt;"",IF(A401&lt;Data!$G$11*0.25,$C$13/$G$32,IF(A401&gt;Data!$G$11*0.25,$C$13,$C$13*10)),"")</f>
        <v>2</v>
      </c>
      <c r="H401" s="43">
        <f>IF(A401&lt;&gt;"",IF(Data!$G$9="constant",$C$13,IF(Data!$G$9="squeeze",G401,F401)),"")</f>
        <v>2</v>
      </c>
      <c r="I401" s="38">
        <f ca="1">IF(ISNUMBER(A401),NORMINV(RAND(),0,IF(AND(Data!$G$9="squeeze",A401&lt;Data!$G$11*0.25),$H$32,1)*$C$30*$C$13)*($C$14*$C$12),"")</f>
        <v>-9.0228132319884638E-4</v>
      </c>
      <c r="J401" s="42">
        <f ca="1">IFERROR(IF(Data!$C$6="Real",B401,I401+J400+($C$14*$C$12)*(NORMINV(RAND(),$C$15,CHOOSE($G$13,$C$13,F401,G401)))),"")</f>
        <v>1.3487843893813889</v>
      </c>
      <c r="K401" s="88">
        <f>IF(ISNUMBER(A401), IF($G$16="fixed",$G$17,MIN(H401*Data!$C$7*$C$16*0.5,$C$17*Data!$C$7))*$C$12,"")</f>
        <v>8.0000000000000007E-5</v>
      </c>
      <c r="L401" s="42">
        <f t="shared" ca="1" si="194"/>
        <v>1.3487843893813889</v>
      </c>
      <c r="M401" s="44">
        <f t="shared" ca="1" si="195"/>
        <v>1.3488243893813889</v>
      </c>
      <c r="N401" s="44">
        <f t="shared" ca="1" si="196"/>
        <v>1.3487443893813889</v>
      </c>
      <c r="O401" s="108">
        <f t="shared" ca="1" si="171"/>
        <v>0.86218555639481864</v>
      </c>
      <c r="P401" s="102">
        <f t="shared" ca="1" si="172"/>
        <v>9.7493814524767473</v>
      </c>
      <c r="Q401" s="102">
        <f t="shared" ca="1" si="173"/>
        <v>0.11038717498065867</v>
      </c>
      <c r="R401" s="120">
        <f t="shared" ca="1" si="191"/>
        <v>1</v>
      </c>
      <c r="S401" s="54">
        <f t="shared" ca="1" si="192"/>
        <v>0</v>
      </c>
      <c r="T401" s="5">
        <f t="shared" ca="1" si="174"/>
        <v>1.3475392670087669</v>
      </c>
      <c r="U401" s="152">
        <f t="shared" ca="1" si="175"/>
        <v>1.3516021552310857</v>
      </c>
      <c r="V401" s="152">
        <f t="shared" ca="1" si="176"/>
        <v>1.3416029175616471</v>
      </c>
      <c r="W401" s="153">
        <f t="shared" ca="1" si="177"/>
        <v>1</v>
      </c>
      <c r="X401" s="153">
        <f t="shared" ca="1" si="178"/>
        <v>2</v>
      </c>
      <c r="Y401" s="153">
        <f t="shared" ca="1" si="179"/>
        <v>4</v>
      </c>
      <c r="Z401" s="153">
        <f t="shared" ca="1" si="180"/>
        <v>8</v>
      </c>
      <c r="AA401" s="152">
        <f t="shared" ca="1" si="181"/>
        <v>1.3503765562039736</v>
      </c>
      <c r="AB401" s="152">
        <f t="shared" ca="1" si="182"/>
        <v>1.343007522143606</v>
      </c>
      <c r="AC401" s="154">
        <f t="shared" ca="1" si="183"/>
        <v>-65.286672903388521</v>
      </c>
      <c r="AD401" s="154">
        <f t="shared" ca="1" si="184"/>
        <v>-465.34937902263709</v>
      </c>
      <c r="AE401" s="3">
        <f t="shared" ca="1" si="185"/>
        <v>-44.219670993835472</v>
      </c>
      <c r="AF401" s="3">
        <f t="shared" ca="1" si="186"/>
        <v>-530.63605192602563</v>
      </c>
      <c r="AG401" s="3" t="str">
        <f t="shared" ca="1" si="193"/>
        <v>N</v>
      </c>
      <c r="AH401" s="4" t="str">
        <f t="shared" ca="1" si="187"/>
        <v/>
      </c>
      <c r="AI401" s="75">
        <f t="shared" ca="1" si="188"/>
        <v>-53.063605192602566</v>
      </c>
      <c r="AJ401" s="75">
        <f t="shared" ca="1" si="189"/>
        <v>0</v>
      </c>
    </row>
    <row r="402" spans="1:36">
      <c r="A402" s="41">
        <f t="shared" si="190"/>
        <v>336</v>
      </c>
      <c r="B402" s="150">
        <f>IF(ISNUMBER(A402),INDEX('MetaTrader Import'!$H$13:$J$5893,TRUNC(((A402-$A$39+1)-1)/3)+1,MOD((A402-$A$39+1)-1,3)+1),"")</f>
        <v>0</v>
      </c>
      <c r="C402" s="43">
        <f t="shared" ca="1" si="167"/>
        <v>18.271766367909617</v>
      </c>
      <c r="D402" s="43">
        <f t="shared" ca="1" si="168"/>
        <v>0.14006347459515578</v>
      </c>
      <c r="E402" s="43">
        <f t="shared" ca="1" si="169"/>
        <v>18.411829842504773</v>
      </c>
      <c r="F402" s="43">
        <f t="shared" ca="1" si="170"/>
        <v>1.8411829842504772</v>
      </c>
      <c r="G402" s="43">
        <f>IF(A402&lt;&gt;"",IF(A402&lt;Data!$G$11*0.25,$C$13/$G$32,IF(A402&gt;Data!$G$11*0.25,$C$13,$C$13*10)),"")</f>
        <v>2</v>
      </c>
      <c r="H402" s="43">
        <f>IF(A402&lt;&gt;"",IF(Data!$G$9="constant",$C$13,IF(Data!$G$9="squeeze",G402,F402)),"")</f>
        <v>2</v>
      </c>
      <c r="I402" s="38">
        <f ca="1">IF(ISNUMBER(A402),NORMINV(RAND(),0,IF(AND(Data!$G$9="squeeze",A402&lt;Data!$G$11*0.25),$H$32,1)*$C$30*$C$13)*($C$14*$C$12),"")</f>
        <v>-4.0970139056736437E-4</v>
      </c>
      <c r="J402" s="42">
        <f ca="1">IFERROR(IF(Data!$C$6="Real",B402,I402+J401+($C$14*$C$12)*(NORMINV(RAND(),$C$15,CHOOSE($G$13,$C$13,F402,G402)))),"")</f>
        <v>1.3482342817227306</v>
      </c>
      <c r="K402" s="88">
        <f>IF(ISNUMBER(A402), IF($G$16="fixed",$G$17,MIN(H402*Data!$C$7*$C$16*0.5,$C$17*Data!$C$7))*$C$12,"")</f>
        <v>8.0000000000000007E-5</v>
      </c>
      <c r="L402" s="42">
        <f t="shared" ca="1" si="194"/>
        <v>1.3482342817227306</v>
      </c>
      <c r="M402" s="44">
        <f t="shared" ca="1" si="195"/>
        <v>1.3482742817227307</v>
      </c>
      <c r="N402" s="44">
        <f t="shared" ca="1" si="196"/>
        <v>1.3481942817227306</v>
      </c>
      <c r="O402" s="108">
        <f t="shared" ca="1" si="171"/>
        <v>0.13364198375369141</v>
      </c>
      <c r="P402" s="102">
        <f t="shared" ca="1" si="172"/>
        <v>10.971892128065614</v>
      </c>
      <c r="Q402" s="102">
        <f t="shared" ca="1" si="173"/>
        <v>0.24994590404129627</v>
      </c>
      <c r="R402" s="120">
        <f t="shared" ca="1" si="191"/>
        <v>1</v>
      </c>
      <c r="S402" s="54">
        <f t="shared" ca="1" si="192"/>
        <v>0</v>
      </c>
      <c r="T402" s="5">
        <f t="shared" ca="1" si="174"/>
        <v>1.3475392670087669</v>
      </c>
      <c r="U402" s="152">
        <f t="shared" ca="1" si="175"/>
        <v>1.3516021552310857</v>
      </c>
      <c r="V402" s="152">
        <f t="shared" ca="1" si="176"/>
        <v>1.3416029175616471</v>
      </c>
      <c r="W402" s="153">
        <f t="shared" ca="1" si="177"/>
        <v>1</v>
      </c>
      <c r="X402" s="153">
        <f t="shared" ca="1" si="178"/>
        <v>2</v>
      </c>
      <c r="Y402" s="153">
        <f t="shared" ca="1" si="179"/>
        <v>4</v>
      </c>
      <c r="Z402" s="153">
        <f t="shared" ca="1" si="180"/>
        <v>8</v>
      </c>
      <c r="AA402" s="152">
        <f t="shared" ca="1" si="181"/>
        <v>1.3503765562039736</v>
      </c>
      <c r="AB402" s="152">
        <f t="shared" ca="1" si="182"/>
        <v>1.343007522143606</v>
      </c>
      <c r="AC402" s="154">
        <f t="shared" ca="1" si="183"/>
        <v>-87.290979249718958</v>
      </c>
      <c r="AD402" s="154">
        <f t="shared" ca="1" si="184"/>
        <v>-421.34076632997619</v>
      </c>
      <c r="AE402" s="3">
        <f t="shared" ca="1" si="185"/>
        <v>-42.385978798307924</v>
      </c>
      <c r="AF402" s="3">
        <f t="shared" ca="1" si="186"/>
        <v>-508.63174557969512</v>
      </c>
      <c r="AG402" s="3" t="str">
        <f t="shared" ca="1" si="193"/>
        <v>N</v>
      </c>
      <c r="AH402" s="4" t="str">
        <f t="shared" ca="1" si="187"/>
        <v/>
      </c>
      <c r="AI402" s="75">
        <f t="shared" ca="1" si="188"/>
        <v>-50.863174557969515</v>
      </c>
      <c r="AJ402" s="75">
        <f t="shared" ca="1" si="189"/>
        <v>0</v>
      </c>
    </row>
    <row r="403" spans="1:36">
      <c r="A403" s="41">
        <f t="shared" si="190"/>
        <v>337</v>
      </c>
      <c r="B403" s="150">
        <f>IF(ISNUMBER(A403),INDEX('MetaTrader Import'!$H$13:$J$5893,TRUNC(((A403-$A$39+1)-1)/3)+1,MOD((A403-$A$39+1)-1,3)+1),"")</f>
        <v>0</v>
      </c>
      <c r="C403" s="43">
        <f t="shared" ca="1" si="167"/>
        <v>18.411829842504773</v>
      </c>
      <c r="D403" s="43">
        <f t="shared" ca="1" si="168"/>
        <v>-0.19276567351143048</v>
      </c>
      <c r="E403" s="43">
        <f t="shared" ca="1" si="169"/>
        <v>18.219064168993341</v>
      </c>
      <c r="F403" s="43">
        <f t="shared" ca="1" si="170"/>
        <v>1.8219064168993342</v>
      </c>
      <c r="G403" s="43">
        <f>IF(A403&lt;&gt;"",IF(A403&lt;Data!$G$11*0.25,$C$13/$G$32,IF(A403&gt;Data!$G$11*0.25,$C$13,$C$13*10)),"")</f>
        <v>2</v>
      </c>
      <c r="H403" s="43">
        <f>IF(A403&lt;&gt;"",IF(Data!$G$9="constant",$C$13,IF(Data!$G$9="squeeze",G403,F403)),"")</f>
        <v>2</v>
      </c>
      <c r="I403" s="38">
        <f ca="1">IF(ISNUMBER(A403),NORMINV(RAND(),0,IF(AND(Data!$G$9="squeeze",A403&lt;Data!$G$11*0.25),$H$32,1)*$C$30*$C$13)*($C$14*$C$12),"")</f>
        <v>3.3048732733244709E-4</v>
      </c>
      <c r="J403" s="42">
        <f ca="1">IFERROR(IF(Data!$C$6="Real",B403,I403+J402+($C$14*$C$12)*(NORMINV(RAND(),$C$15,CHOOSE($G$13,$C$13,F403,G403)))),"")</f>
        <v>1.3479715518554696</v>
      </c>
      <c r="K403" s="88">
        <f>IF(ISNUMBER(A403), IF($G$16="fixed",$G$17,MIN(H403*Data!$C$7*$C$16*0.5,$C$17*Data!$C$7))*$C$12,"")</f>
        <v>8.0000000000000007E-5</v>
      </c>
      <c r="L403" s="42">
        <f t="shared" ca="1" si="194"/>
        <v>1.3479715518554696</v>
      </c>
      <c r="M403" s="44">
        <f t="shared" ca="1" si="195"/>
        <v>1.3480115518554696</v>
      </c>
      <c r="N403" s="44">
        <f t="shared" ca="1" si="196"/>
        <v>1.3479315518554695</v>
      </c>
      <c r="O403" s="108">
        <f t="shared" ca="1" si="171"/>
        <v>-0.74484689868183274</v>
      </c>
      <c r="P403" s="102">
        <f t="shared" ca="1" si="172"/>
        <v>12.09775982935847</v>
      </c>
      <c r="Q403" s="102">
        <f t="shared" ca="1" si="173"/>
        <v>0.39481188252814448</v>
      </c>
      <c r="R403" s="120">
        <f t="shared" ca="1" si="191"/>
        <v>1</v>
      </c>
      <c r="S403" s="54">
        <f t="shared" ca="1" si="192"/>
        <v>0</v>
      </c>
      <c r="T403" s="5">
        <f t="shared" ca="1" si="174"/>
        <v>1.3475392670087669</v>
      </c>
      <c r="U403" s="152">
        <f t="shared" ca="1" si="175"/>
        <v>1.3516021552310857</v>
      </c>
      <c r="V403" s="152">
        <f t="shared" ca="1" si="176"/>
        <v>1.3416029175616471</v>
      </c>
      <c r="W403" s="153">
        <f t="shared" ca="1" si="177"/>
        <v>1</v>
      </c>
      <c r="X403" s="153">
        <f t="shared" ca="1" si="178"/>
        <v>2</v>
      </c>
      <c r="Y403" s="153">
        <f t="shared" ca="1" si="179"/>
        <v>4</v>
      </c>
      <c r="Z403" s="153">
        <f t="shared" ca="1" si="180"/>
        <v>8</v>
      </c>
      <c r="AA403" s="152">
        <f t="shared" ca="1" si="181"/>
        <v>1.3503765562039736</v>
      </c>
      <c r="AB403" s="152">
        <f t="shared" ca="1" si="182"/>
        <v>1.343007522143606</v>
      </c>
      <c r="AC403" s="154">
        <f t="shared" ca="1" si="183"/>
        <v>-97.800173940161272</v>
      </c>
      <c r="AD403" s="154">
        <f t="shared" ca="1" si="184"/>
        <v>-400.32237694909156</v>
      </c>
      <c r="AE403" s="3">
        <f t="shared" ca="1" si="185"/>
        <v>-41.510212574104401</v>
      </c>
      <c r="AF403" s="3">
        <f t="shared" ca="1" si="186"/>
        <v>-498.12255088925281</v>
      </c>
      <c r="AG403" s="3" t="str">
        <f t="shared" ca="1" si="193"/>
        <v>N</v>
      </c>
      <c r="AH403" s="4" t="str">
        <f t="shared" ca="1" si="187"/>
        <v/>
      </c>
      <c r="AI403" s="75">
        <f t="shared" ca="1" si="188"/>
        <v>-49.812255088925284</v>
      </c>
      <c r="AJ403" s="75">
        <f t="shared" ca="1" si="189"/>
        <v>0</v>
      </c>
    </row>
    <row r="404" spans="1:36">
      <c r="A404" s="41">
        <f t="shared" si="190"/>
        <v>338</v>
      </c>
      <c r="B404" s="150">
        <f>IF(ISNUMBER(A404),INDEX('MetaTrader Import'!$H$13:$J$5893,TRUNC(((A404-$A$39+1)-1)/3)+1,MOD((A404-$A$39+1)-1,3)+1),"")</f>
        <v>0</v>
      </c>
      <c r="C404" s="43">
        <f t="shared" ca="1" si="167"/>
        <v>18.219064168993341</v>
      </c>
      <c r="D404" s="43">
        <f t="shared" ca="1" si="168"/>
        <v>-0.63575229946741429</v>
      </c>
      <c r="E404" s="43">
        <f t="shared" ca="1" si="169"/>
        <v>17.583311869525929</v>
      </c>
      <c r="F404" s="43">
        <f t="shared" ca="1" si="170"/>
        <v>1.7583311869525928</v>
      </c>
      <c r="G404" s="43">
        <f>IF(A404&lt;&gt;"",IF(A404&lt;Data!$G$11*0.25,$C$13/$G$32,IF(A404&gt;Data!$G$11*0.25,$C$13,$C$13*10)),"")</f>
        <v>2</v>
      </c>
      <c r="H404" s="43">
        <f>IF(A404&lt;&gt;"",IF(Data!$G$9="constant",$C$13,IF(Data!$G$9="squeeze",G404,F404)),"")</f>
        <v>2</v>
      </c>
      <c r="I404" s="38">
        <f ca="1">IF(ISNUMBER(A404),NORMINV(RAND(),0,IF(AND(Data!$G$9="squeeze",A404&lt;Data!$G$11*0.25),$H$32,1)*$C$30*$C$13)*($C$14*$C$12),"")</f>
        <v>3.3421584679031626E-4</v>
      </c>
      <c r="J404" s="42">
        <f ca="1">IFERROR(IF(Data!$C$6="Real",B404,I404+J403+($C$14*$C$12)*(NORMINV(RAND(),$C$15,CHOOSE($G$13,$C$13,F404,G404)))),"")</f>
        <v>1.348582824581839</v>
      </c>
      <c r="K404" s="88">
        <f>IF(ISNUMBER(A404), IF($G$16="fixed",$G$17,MIN(H404*Data!$C$7*$C$16*0.5,$C$17*Data!$C$7))*$C$12,"")</f>
        <v>8.0000000000000007E-5</v>
      </c>
      <c r="L404" s="42">
        <f t="shared" ca="1" si="194"/>
        <v>1.348582824581839</v>
      </c>
      <c r="M404" s="44">
        <f t="shared" ca="1" si="195"/>
        <v>1.348622824581839</v>
      </c>
      <c r="N404" s="44">
        <f t="shared" ca="1" si="196"/>
        <v>1.3485428245818389</v>
      </c>
      <c r="O404" s="108">
        <f t="shared" ca="1" si="171"/>
        <v>-1.3206092987693707</v>
      </c>
      <c r="P404" s="102">
        <f t="shared" ca="1" si="172"/>
        <v>12.646001932553512</v>
      </c>
      <c r="Q404" s="102">
        <f t="shared" ca="1" si="173"/>
        <v>0.51744471730397612</v>
      </c>
      <c r="R404" s="120">
        <f t="shared" ca="1" si="191"/>
        <v>1</v>
      </c>
      <c r="S404" s="54">
        <f t="shared" ca="1" si="192"/>
        <v>0</v>
      </c>
      <c r="T404" s="5">
        <f t="shared" ca="1" si="174"/>
        <v>1.3475392670087669</v>
      </c>
      <c r="U404" s="152">
        <f t="shared" ca="1" si="175"/>
        <v>1.3516021552310857</v>
      </c>
      <c r="V404" s="152">
        <f t="shared" ca="1" si="176"/>
        <v>1.3416029175616471</v>
      </c>
      <c r="W404" s="153">
        <f t="shared" ca="1" si="177"/>
        <v>1</v>
      </c>
      <c r="X404" s="153">
        <f t="shared" ca="1" si="178"/>
        <v>2</v>
      </c>
      <c r="Y404" s="153">
        <f t="shared" ca="1" si="179"/>
        <v>4</v>
      </c>
      <c r="Z404" s="153">
        <f t="shared" ca="1" si="180"/>
        <v>8</v>
      </c>
      <c r="AA404" s="152">
        <f t="shared" ca="1" si="181"/>
        <v>1.3503765562039736</v>
      </c>
      <c r="AB404" s="152">
        <f t="shared" ca="1" si="182"/>
        <v>1.343007522143606</v>
      </c>
      <c r="AC404" s="154">
        <f t="shared" ca="1" si="183"/>
        <v>-73.349264885385068</v>
      </c>
      <c r="AD404" s="154">
        <f t="shared" ca="1" si="184"/>
        <v>-449.224195058644</v>
      </c>
      <c r="AE404" s="3">
        <f t="shared" ca="1" si="185"/>
        <v>-43.547788328669093</v>
      </c>
      <c r="AF404" s="3">
        <f t="shared" ca="1" si="186"/>
        <v>-522.57345994402908</v>
      </c>
      <c r="AG404" s="3" t="str">
        <f t="shared" ca="1" si="193"/>
        <v>N</v>
      </c>
      <c r="AH404" s="4" t="str">
        <f t="shared" ca="1" si="187"/>
        <v/>
      </c>
      <c r="AI404" s="75">
        <f t="shared" ca="1" si="188"/>
        <v>-52.257345994402911</v>
      </c>
      <c r="AJ404" s="75">
        <f t="shared" ca="1" si="189"/>
        <v>0</v>
      </c>
    </row>
    <row r="405" spans="1:36">
      <c r="A405" s="41">
        <f t="shared" si="190"/>
        <v>339</v>
      </c>
      <c r="B405" s="150">
        <f>IF(ISNUMBER(A405),INDEX('MetaTrader Import'!$H$13:$J$5893,TRUNC(((A405-$A$39+1)-1)/3)+1,MOD((A405-$A$39+1)-1,3)+1),"")</f>
        <v>0</v>
      </c>
      <c r="C405" s="43">
        <f t="shared" ca="1" si="167"/>
        <v>17.583311869525929</v>
      </c>
      <c r="D405" s="43">
        <f t="shared" ca="1" si="168"/>
        <v>-1.4007014472217834</v>
      </c>
      <c r="E405" s="43">
        <f t="shared" ca="1" si="169"/>
        <v>16.182610422304144</v>
      </c>
      <c r="F405" s="43">
        <f t="shared" ca="1" si="170"/>
        <v>1.6182610422304144</v>
      </c>
      <c r="G405" s="43">
        <f>IF(A405&lt;&gt;"",IF(A405&lt;Data!$G$11*0.25,$C$13/$G$32,IF(A405&gt;Data!$G$11*0.25,$C$13,$C$13*10)),"")</f>
        <v>2</v>
      </c>
      <c r="H405" s="43">
        <f>IF(A405&lt;&gt;"",IF(Data!$G$9="constant",$C$13,IF(Data!$G$9="squeeze",G405,F405)),"")</f>
        <v>2</v>
      </c>
      <c r="I405" s="38">
        <f ca="1">IF(ISNUMBER(A405),NORMINV(RAND(),0,IF(AND(Data!$G$9="squeeze",A405&lt;Data!$G$11*0.25),$H$32,1)*$C$30*$C$13)*($C$14*$C$12),"")</f>
        <v>6.8355431355144897E-4</v>
      </c>
      <c r="J405" s="42">
        <f ca="1">IFERROR(IF(Data!$C$6="Real",B405,I405+J404+($C$14*$C$12)*(NORMINV(RAND(),$C$15,CHOOSE($G$13,$C$13,F405,G405)))),"")</f>
        <v>1.3493545638578568</v>
      </c>
      <c r="K405" s="88">
        <f>IF(ISNUMBER(A405), IF($G$16="fixed",$G$17,MIN(H405*Data!$C$7*$C$16*0.5,$C$17*Data!$C$7))*$C$12,"")</f>
        <v>8.0000000000000007E-5</v>
      </c>
      <c r="L405" s="42">
        <f t="shared" ca="1" si="194"/>
        <v>1.3493545638578568</v>
      </c>
      <c r="M405" s="44">
        <f t="shared" ca="1" si="195"/>
        <v>1.3493945638578568</v>
      </c>
      <c r="N405" s="44">
        <f t="shared" ca="1" si="196"/>
        <v>1.3493145638578568</v>
      </c>
      <c r="O405" s="108">
        <f t="shared" ca="1" si="171"/>
        <v>-1.7049688701646757</v>
      </c>
      <c r="P405" s="102">
        <f t="shared" ca="1" si="172"/>
        <v>12.644379211931154</v>
      </c>
      <c r="Q405" s="102">
        <f t="shared" ca="1" si="173"/>
        <v>0.58599520728995336</v>
      </c>
      <c r="R405" s="120">
        <f t="shared" ca="1" si="191"/>
        <v>1</v>
      </c>
      <c r="S405" s="54">
        <f t="shared" ca="1" si="192"/>
        <v>0</v>
      </c>
      <c r="T405" s="5">
        <f t="shared" ca="1" si="174"/>
        <v>1.3475392670087669</v>
      </c>
      <c r="U405" s="152">
        <f t="shared" ca="1" si="175"/>
        <v>1.3516021552310857</v>
      </c>
      <c r="V405" s="152">
        <f t="shared" ca="1" si="176"/>
        <v>1.3416029175616471</v>
      </c>
      <c r="W405" s="153">
        <f t="shared" ca="1" si="177"/>
        <v>1</v>
      </c>
      <c r="X405" s="153">
        <f t="shared" ca="1" si="178"/>
        <v>2</v>
      </c>
      <c r="Y405" s="153">
        <f t="shared" ca="1" si="179"/>
        <v>4</v>
      </c>
      <c r="Z405" s="153">
        <f t="shared" ca="1" si="180"/>
        <v>8</v>
      </c>
      <c r="AA405" s="152">
        <f t="shared" ca="1" si="181"/>
        <v>1.3503765562039736</v>
      </c>
      <c r="AB405" s="152">
        <f t="shared" ca="1" si="182"/>
        <v>1.343007522143606</v>
      </c>
      <c r="AC405" s="154">
        <f t="shared" ca="1" si="183"/>
        <v>-42.479693844672539</v>
      </c>
      <c r="AD405" s="154">
        <f t="shared" ca="1" si="184"/>
        <v>-510.96333714006903</v>
      </c>
      <c r="AE405" s="3">
        <f t="shared" ca="1" si="185"/>
        <v>-46.120252582061795</v>
      </c>
      <c r="AF405" s="3">
        <f t="shared" ca="1" si="186"/>
        <v>-553.44303098474154</v>
      </c>
      <c r="AG405" s="3" t="str">
        <f t="shared" ca="1" si="193"/>
        <v>N</v>
      </c>
      <c r="AH405" s="4" t="str">
        <f t="shared" ca="1" si="187"/>
        <v/>
      </c>
      <c r="AI405" s="75">
        <f t="shared" ca="1" si="188"/>
        <v>-55.344303098474157</v>
      </c>
      <c r="AJ405" s="75">
        <f t="shared" ca="1" si="189"/>
        <v>0</v>
      </c>
    </row>
    <row r="406" spans="1:36">
      <c r="A406" s="41">
        <f t="shared" si="190"/>
        <v>340</v>
      </c>
      <c r="B406" s="150">
        <f>IF(ISNUMBER(A406),INDEX('MetaTrader Import'!$H$13:$J$5893,TRUNC(((A406-$A$39+1)-1)/3)+1,MOD((A406-$A$39+1)-1,3)+1),"")</f>
        <v>0</v>
      </c>
      <c r="C406" s="43">
        <f t="shared" ca="1" si="167"/>
        <v>16.182610422304144</v>
      </c>
      <c r="D406" s="43">
        <f t="shared" ca="1" si="168"/>
        <v>0.89107357695544986</v>
      </c>
      <c r="E406" s="43">
        <f t="shared" ca="1" si="169"/>
        <v>17.073683999259593</v>
      </c>
      <c r="F406" s="43">
        <f t="shared" ca="1" si="170"/>
        <v>1.7073683999259592</v>
      </c>
      <c r="G406" s="43">
        <f>IF(A406&lt;&gt;"",IF(A406&lt;Data!$G$11*0.25,$C$13/$G$32,IF(A406&gt;Data!$G$11*0.25,$C$13,$C$13*10)),"")</f>
        <v>2</v>
      </c>
      <c r="H406" s="43">
        <f>IF(A406&lt;&gt;"",IF(Data!$G$9="constant",$C$13,IF(Data!$G$9="squeeze",G406,F406)),"")</f>
        <v>2</v>
      </c>
      <c r="I406" s="38">
        <f ca="1">IF(ISNUMBER(A406),NORMINV(RAND(),0,IF(AND(Data!$G$9="squeeze",A406&lt;Data!$G$11*0.25),$H$32,1)*$C$30*$C$13)*($C$14*$C$12),"")</f>
        <v>-4.6789783242959032E-5</v>
      </c>
      <c r="J406" s="42">
        <f ca="1">IFERROR(IF(Data!$C$6="Real",B406,I406+J405+($C$14*$C$12)*(NORMINV(RAND(),$C$15,CHOOSE($G$13,$C$13,F406,G406)))),"")</f>
        <v>1.3493122006463258</v>
      </c>
      <c r="K406" s="88">
        <f>IF(ISNUMBER(A406), IF($G$16="fixed",$G$17,MIN(H406*Data!$C$7*$C$16*0.5,$C$17*Data!$C$7))*$C$12,"")</f>
        <v>8.0000000000000007E-5</v>
      </c>
      <c r="L406" s="42">
        <f t="shared" ca="1" si="194"/>
        <v>1.3493122006463258</v>
      </c>
      <c r="M406" s="44">
        <f t="shared" ca="1" si="195"/>
        <v>1.3493522006463259</v>
      </c>
      <c r="N406" s="44">
        <f t="shared" ca="1" si="196"/>
        <v>1.3492722006463258</v>
      </c>
      <c r="O406" s="108">
        <f t="shared" ca="1" si="171"/>
        <v>-2.059116138150574</v>
      </c>
      <c r="P406" s="102">
        <f t="shared" ca="1" si="172"/>
        <v>12.712041909752763</v>
      </c>
      <c r="Q406" s="102">
        <f t="shared" ca="1" si="173"/>
        <v>0.58134441719159879</v>
      </c>
      <c r="R406" s="120">
        <f t="shared" ca="1" si="191"/>
        <v>1</v>
      </c>
      <c r="S406" s="54">
        <f t="shared" ca="1" si="192"/>
        <v>0</v>
      </c>
      <c r="T406" s="5">
        <f t="shared" ca="1" si="174"/>
        <v>1.3475392670087669</v>
      </c>
      <c r="U406" s="152">
        <f t="shared" ca="1" si="175"/>
        <v>1.3516021552310857</v>
      </c>
      <c r="V406" s="152">
        <f t="shared" ca="1" si="176"/>
        <v>1.3416029175616471</v>
      </c>
      <c r="W406" s="153">
        <f t="shared" ca="1" si="177"/>
        <v>1</v>
      </c>
      <c r="X406" s="153">
        <f t="shared" ca="1" si="178"/>
        <v>2</v>
      </c>
      <c r="Y406" s="153">
        <f t="shared" ca="1" si="179"/>
        <v>4</v>
      </c>
      <c r="Z406" s="153">
        <f t="shared" ca="1" si="180"/>
        <v>8</v>
      </c>
      <c r="AA406" s="152">
        <f t="shared" ca="1" si="181"/>
        <v>1.3503765562039736</v>
      </c>
      <c r="AB406" s="152">
        <f t="shared" ca="1" si="182"/>
        <v>1.343007522143606</v>
      </c>
      <c r="AC406" s="154">
        <f t="shared" ca="1" si="183"/>
        <v>-44.174222305910504</v>
      </c>
      <c r="AD406" s="154">
        <f t="shared" ca="1" si="184"/>
        <v>-507.57428021759313</v>
      </c>
      <c r="AE406" s="3">
        <f t="shared" ca="1" si="185"/>
        <v>-45.979041876958632</v>
      </c>
      <c r="AF406" s="3">
        <f t="shared" ca="1" si="186"/>
        <v>-551.74850252350359</v>
      </c>
      <c r="AG406" s="3" t="str">
        <f t="shared" ca="1" si="193"/>
        <v>N</v>
      </c>
      <c r="AH406" s="4" t="str">
        <f t="shared" ca="1" si="187"/>
        <v/>
      </c>
      <c r="AI406" s="75">
        <f t="shared" ca="1" si="188"/>
        <v>-55.17485025235036</v>
      </c>
      <c r="AJ406" s="75">
        <f t="shared" ca="1" si="189"/>
        <v>0</v>
      </c>
    </row>
    <row r="407" spans="1:36">
      <c r="A407" s="41">
        <f t="shared" si="190"/>
        <v>341</v>
      </c>
      <c r="B407" s="150">
        <f>IF(ISNUMBER(A407),INDEX('MetaTrader Import'!$H$13:$J$5893,TRUNC(((A407-$A$39+1)-1)/3)+1,MOD((A407-$A$39+1)-1,3)+1),"")</f>
        <v>0</v>
      </c>
      <c r="C407" s="43">
        <f t="shared" ca="1" si="167"/>
        <v>17.073683999259593</v>
      </c>
      <c r="D407" s="43">
        <f t="shared" ca="1" si="168"/>
        <v>-0.38064911863845341</v>
      </c>
      <c r="E407" s="43">
        <f t="shared" ca="1" si="169"/>
        <v>16.693034880621141</v>
      </c>
      <c r="F407" s="43">
        <f t="shared" ca="1" si="170"/>
        <v>1.669303488062114</v>
      </c>
      <c r="G407" s="43">
        <f>IF(A407&lt;&gt;"",IF(A407&lt;Data!$G$11*0.25,$C$13/$G$32,IF(A407&gt;Data!$G$11*0.25,$C$13,$C$13*10)),"")</f>
        <v>2</v>
      </c>
      <c r="H407" s="43">
        <f>IF(A407&lt;&gt;"",IF(Data!$G$9="constant",$C$13,IF(Data!$G$9="squeeze",G407,F407)),"")</f>
        <v>2</v>
      </c>
      <c r="I407" s="38">
        <f ca="1">IF(ISNUMBER(A407),NORMINV(RAND(),0,IF(AND(Data!$G$9="squeeze",A407&lt;Data!$G$11*0.25),$H$32,1)*$C$30*$C$13)*($C$14*$C$12),"")</f>
        <v>-2.8903049840237592E-4</v>
      </c>
      <c r="J407" s="42">
        <f ca="1">IFERROR(IF(Data!$C$6="Real",B407,I407+J406+($C$14*$C$12)*(NORMINV(RAND(),$C$15,CHOOSE($G$13,$C$13,F407,G407)))),"")</f>
        <v>1.3492271890167156</v>
      </c>
      <c r="K407" s="88">
        <f>IF(ISNUMBER(A407), IF($G$16="fixed",$G$17,MIN(H407*Data!$C$7*$C$16*0.5,$C$17*Data!$C$7))*$C$12,"")</f>
        <v>8.0000000000000007E-5</v>
      </c>
      <c r="L407" s="42">
        <f t="shared" ca="1" si="194"/>
        <v>1.3492271890167156</v>
      </c>
      <c r="M407" s="44">
        <f t="shared" ca="1" si="195"/>
        <v>1.3492671890167156</v>
      </c>
      <c r="N407" s="44">
        <f t="shared" ca="1" si="196"/>
        <v>1.3491871890167155</v>
      </c>
      <c r="O407" s="108">
        <f t="shared" ca="1" si="171"/>
        <v>-2.2791151897048532</v>
      </c>
      <c r="P407" s="102">
        <f t="shared" ca="1" si="172"/>
        <v>12.892563875243003</v>
      </c>
      <c r="Q407" s="102">
        <f t="shared" ca="1" si="173"/>
        <v>0.53887587294554884</v>
      </c>
      <c r="R407" s="120">
        <f t="shared" ca="1" si="191"/>
        <v>1</v>
      </c>
      <c r="S407" s="54">
        <f t="shared" ca="1" si="192"/>
        <v>0</v>
      </c>
      <c r="T407" s="5">
        <f t="shared" ca="1" si="174"/>
        <v>1.3475392670087669</v>
      </c>
      <c r="U407" s="152">
        <f t="shared" ca="1" si="175"/>
        <v>1.3516021552310857</v>
      </c>
      <c r="V407" s="152">
        <f t="shared" ca="1" si="176"/>
        <v>1.3416029175616471</v>
      </c>
      <c r="W407" s="153">
        <f t="shared" ca="1" si="177"/>
        <v>1</v>
      </c>
      <c r="X407" s="153">
        <f t="shared" ca="1" si="178"/>
        <v>2</v>
      </c>
      <c r="Y407" s="153">
        <f t="shared" ca="1" si="179"/>
        <v>4</v>
      </c>
      <c r="Z407" s="153">
        <f t="shared" ca="1" si="180"/>
        <v>8</v>
      </c>
      <c r="AA407" s="152">
        <f t="shared" ca="1" si="181"/>
        <v>1.3503765562039736</v>
      </c>
      <c r="AB407" s="152">
        <f t="shared" ca="1" si="182"/>
        <v>1.343007522143606</v>
      </c>
      <c r="AC407" s="154">
        <f t="shared" ca="1" si="183"/>
        <v>-47.574687490321566</v>
      </c>
      <c r="AD407" s="154">
        <f t="shared" ca="1" si="184"/>
        <v>-500.77334984877098</v>
      </c>
      <c r="AE407" s="3">
        <f t="shared" ca="1" si="185"/>
        <v>-45.695669778257717</v>
      </c>
      <c r="AF407" s="3">
        <f t="shared" ca="1" si="186"/>
        <v>-548.34803733909257</v>
      </c>
      <c r="AG407" s="3" t="str">
        <f t="shared" ca="1" si="193"/>
        <v>N</v>
      </c>
      <c r="AH407" s="4" t="str">
        <f t="shared" ca="1" si="187"/>
        <v/>
      </c>
      <c r="AI407" s="75">
        <f t="shared" ca="1" si="188"/>
        <v>-54.834803733909261</v>
      </c>
      <c r="AJ407" s="75">
        <f t="shared" ca="1" si="189"/>
        <v>0</v>
      </c>
    </row>
    <row r="408" spans="1:36">
      <c r="A408" s="41">
        <f t="shared" si="190"/>
        <v>342</v>
      </c>
      <c r="B408" s="150">
        <f>IF(ISNUMBER(A408),INDEX('MetaTrader Import'!$H$13:$J$5893,TRUNC(((A408-$A$39+1)-1)/3)+1,MOD((A408-$A$39+1)-1,3)+1),"")</f>
        <v>0</v>
      </c>
      <c r="C408" s="43">
        <f t="shared" ca="1" si="167"/>
        <v>16.693034880621141</v>
      </c>
      <c r="D408" s="43">
        <f t="shared" ca="1" si="168"/>
        <v>-2.233412643149133</v>
      </c>
      <c r="E408" s="43">
        <f t="shared" ca="1" si="169"/>
        <v>14.459622237472008</v>
      </c>
      <c r="F408" s="43">
        <f t="shared" ca="1" si="170"/>
        <v>1.4459622237472007</v>
      </c>
      <c r="G408" s="43">
        <f>IF(A408&lt;&gt;"",IF(A408&lt;Data!$G$11*0.25,$C$13/$G$32,IF(A408&gt;Data!$G$11*0.25,$C$13,$C$13*10)),"")</f>
        <v>2</v>
      </c>
      <c r="H408" s="43">
        <f>IF(A408&lt;&gt;"",IF(Data!$G$9="constant",$C$13,IF(Data!$G$9="squeeze",G408,F408)),"")</f>
        <v>2</v>
      </c>
      <c r="I408" s="38">
        <f ca="1">IF(ISNUMBER(A408),NORMINV(RAND(),0,IF(AND(Data!$G$9="squeeze",A408&lt;Data!$G$11*0.25),$H$32,1)*$C$30*$C$13)*($C$14*$C$12),"")</f>
        <v>4.7264178952057922E-4</v>
      </c>
      <c r="J408" s="42">
        <f ca="1">IFERROR(IF(Data!$C$6="Real",B408,I408+J407+($C$14*$C$12)*(NORMINV(RAND(),$C$15,CHOOSE($G$13,$C$13,F408,G408)))),"")</f>
        <v>1.3496636299461768</v>
      </c>
      <c r="K408" s="88">
        <f>IF(ISNUMBER(A408), IF($G$16="fixed",$G$17,MIN(H408*Data!$C$7*$C$16*0.5,$C$17*Data!$C$7))*$C$12,"")</f>
        <v>8.0000000000000007E-5</v>
      </c>
      <c r="L408" s="42">
        <f t="shared" ca="1" si="194"/>
        <v>1.3496636299461768</v>
      </c>
      <c r="M408" s="44">
        <f t="shared" ca="1" si="195"/>
        <v>1.3497036299461769</v>
      </c>
      <c r="N408" s="44">
        <f t="shared" ca="1" si="196"/>
        <v>1.3496236299461768</v>
      </c>
      <c r="O408" s="108">
        <f t="shared" ca="1" si="171"/>
        <v>-2.121391778651124</v>
      </c>
      <c r="P408" s="102">
        <f t="shared" ca="1" si="172"/>
        <v>12.69646006502847</v>
      </c>
      <c r="Q408" s="102">
        <f t="shared" ca="1" si="173"/>
        <v>0.48534530027864936</v>
      </c>
      <c r="R408" s="120">
        <f t="shared" ca="1" si="191"/>
        <v>1</v>
      </c>
      <c r="S408" s="54">
        <f t="shared" ca="1" si="192"/>
        <v>0</v>
      </c>
      <c r="T408" s="5">
        <f t="shared" ca="1" si="174"/>
        <v>1.3475392670087669</v>
      </c>
      <c r="U408" s="152">
        <f t="shared" ca="1" si="175"/>
        <v>1.3516021552310857</v>
      </c>
      <c r="V408" s="152">
        <f t="shared" ca="1" si="176"/>
        <v>1.3416029175616471</v>
      </c>
      <c r="W408" s="153">
        <f t="shared" ca="1" si="177"/>
        <v>1</v>
      </c>
      <c r="X408" s="153">
        <f t="shared" ca="1" si="178"/>
        <v>2</v>
      </c>
      <c r="Y408" s="153">
        <f t="shared" ca="1" si="179"/>
        <v>4</v>
      </c>
      <c r="Z408" s="153">
        <f t="shared" ca="1" si="180"/>
        <v>8</v>
      </c>
      <c r="AA408" s="152">
        <f t="shared" ca="1" si="181"/>
        <v>1.3503765562039736</v>
      </c>
      <c r="AB408" s="152">
        <f t="shared" ca="1" si="182"/>
        <v>1.343007522143606</v>
      </c>
      <c r="AC408" s="154">
        <f t="shared" ca="1" si="183"/>
        <v>-30.117050311870841</v>
      </c>
      <c r="AD408" s="154">
        <f t="shared" ca="1" si="184"/>
        <v>-535.68862420567245</v>
      </c>
      <c r="AE408" s="3">
        <f t="shared" ca="1" si="185"/>
        <v>-47.15047287646194</v>
      </c>
      <c r="AF408" s="3">
        <f t="shared" ca="1" si="186"/>
        <v>-565.80567451754325</v>
      </c>
      <c r="AG408" s="3" t="str">
        <f t="shared" ca="1" si="193"/>
        <v>N</v>
      </c>
      <c r="AH408" s="4" t="str">
        <f t="shared" ca="1" si="187"/>
        <v/>
      </c>
      <c r="AI408" s="75">
        <f t="shared" ca="1" si="188"/>
        <v>-56.580567451754327</v>
      </c>
      <c r="AJ408" s="75">
        <f t="shared" ca="1" si="189"/>
        <v>0</v>
      </c>
    </row>
    <row r="409" spans="1:36">
      <c r="A409" s="41">
        <f t="shared" si="190"/>
        <v>343</v>
      </c>
      <c r="B409" s="150">
        <f>IF(ISNUMBER(A409),INDEX('MetaTrader Import'!$H$13:$J$5893,TRUNC(((A409-$A$39+1)-1)/3)+1,MOD((A409-$A$39+1)-1,3)+1),"")</f>
        <v>0</v>
      </c>
      <c r="C409" s="43">
        <f t="shared" ca="1" si="167"/>
        <v>14.459622237472008</v>
      </c>
      <c r="D409" s="43">
        <f t="shared" ca="1" si="168"/>
        <v>1.7916464037168254</v>
      </c>
      <c r="E409" s="43">
        <f t="shared" ca="1" si="169"/>
        <v>16.251268641188833</v>
      </c>
      <c r="F409" s="43">
        <f t="shared" ca="1" si="170"/>
        <v>1.6251268641188834</v>
      </c>
      <c r="G409" s="43">
        <f>IF(A409&lt;&gt;"",IF(A409&lt;Data!$G$11*0.25,$C$13/$G$32,IF(A409&gt;Data!$G$11*0.25,$C$13,$C$13*10)),"")</f>
        <v>2</v>
      </c>
      <c r="H409" s="43">
        <f>IF(A409&lt;&gt;"",IF(Data!$G$9="constant",$C$13,IF(Data!$G$9="squeeze",G409,F409)),"")</f>
        <v>2</v>
      </c>
      <c r="I409" s="38">
        <f ca="1">IF(ISNUMBER(A409),NORMINV(RAND(),0,IF(AND(Data!$G$9="squeeze",A409&lt;Data!$G$11*0.25),$H$32,1)*$C$30*$C$13)*($C$14*$C$12),"")</f>
        <v>7.1521250351971435E-5</v>
      </c>
      <c r="J409" s="42">
        <f ca="1">IFERROR(IF(Data!$C$6="Real",B409,I409+J408+($C$14*$C$12)*(NORMINV(RAND(),$C$15,CHOOSE($G$13,$C$13,F409,G409)))),"")</f>
        <v>1.3501001838448135</v>
      </c>
      <c r="K409" s="88">
        <f>IF(ISNUMBER(A409), IF($G$16="fixed",$G$17,MIN(H409*Data!$C$7*$C$16*0.5,$C$17*Data!$C$7))*$C$12,"")</f>
        <v>8.0000000000000007E-5</v>
      </c>
      <c r="L409" s="42">
        <f t="shared" ca="1" si="194"/>
        <v>1.3501001838448135</v>
      </c>
      <c r="M409" s="44">
        <f t="shared" ca="1" si="195"/>
        <v>1.3501401838448135</v>
      </c>
      <c r="N409" s="44">
        <f t="shared" ca="1" si="196"/>
        <v>1.3500601838448134</v>
      </c>
      <c r="O409" s="108">
        <f t="shared" ca="1" si="171"/>
        <v>-1.6981827933822651</v>
      </c>
      <c r="P409" s="102">
        <f t="shared" ca="1" si="172"/>
        <v>12.172492140395663</v>
      </c>
      <c r="Q409" s="102">
        <f t="shared" ca="1" si="173"/>
        <v>0.42591671925897345</v>
      </c>
      <c r="R409" s="120">
        <f t="shared" ca="1" si="191"/>
        <v>1</v>
      </c>
      <c r="S409" s="54">
        <f t="shared" ca="1" si="192"/>
        <v>0</v>
      </c>
      <c r="T409" s="5">
        <f t="shared" ca="1" si="174"/>
        <v>1.3475392670087669</v>
      </c>
      <c r="U409" s="152">
        <f t="shared" ca="1" si="175"/>
        <v>1.3516021552310857</v>
      </c>
      <c r="V409" s="152">
        <f t="shared" ca="1" si="176"/>
        <v>1.3416029175616471</v>
      </c>
      <c r="W409" s="153">
        <f t="shared" ca="1" si="177"/>
        <v>1</v>
      </c>
      <c r="X409" s="153">
        <f t="shared" ca="1" si="178"/>
        <v>2</v>
      </c>
      <c r="Y409" s="153">
        <f t="shared" ca="1" si="179"/>
        <v>4</v>
      </c>
      <c r="Z409" s="153">
        <f t="shared" ca="1" si="180"/>
        <v>8</v>
      </c>
      <c r="AA409" s="152">
        <f t="shared" ca="1" si="181"/>
        <v>1.3503765562039736</v>
      </c>
      <c r="AB409" s="152">
        <f t="shared" ca="1" si="182"/>
        <v>1.343007522143606</v>
      </c>
      <c r="AC409" s="154">
        <f t="shared" ca="1" si="183"/>
        <v>-12.654894366406211</v>
      </c>
      <c r="AD409" s="154">
        <f t="shared" ca="1" si="184"/>
        <v>-570.61293609660174</v>
      </c>
      <c r="AE409" s="3">
        <f t="shared" ca="1" si="185"/>
        <v>-48.605652538583996</v>
      </c>
      <c r="AF409" s="3">
        <f t="shared" ca="1" si="186"/>
        <v>-583.26783046300795</v>
      </c>
      <c r="AG409" s="3" t="str">
        <f t="shared" ca="1" si="193"/>
        <v>N</v>
      </c>
      <c r="AH409" s="4" t="str">
        <f t="shared" ca="1" si="187"/>
        <v/>
      </c>
      <c r="AI409" s="75">
        <f t="shared" ca="1" si="188"/>
        <v>-58.326783046300797</v>
      </c>
      <c r="AJ409" s="75">
        <f t="shared" ca="1" si="189"/>
        <v>0</v>
      </c>
    </row>
    <row r="410" spans="1:36">
      <c r="A410" s="41">
        <f t="shared" si="190"/>
        <v>344</v>
      </c>
      <c r="B410" s="150">
        <f>IF(ISNUMBER(A410),INDEX('MetaTrader Import'!$H$13:$J$5893,TRUNC(((A410-$A$39+1)-1)/3)+1,MOD((A410-$A$39+1)-1,3)+1),"")</f>
        <v>0</v>
      </c>
      <c r="C410" s="43">
        <f t="shared" ca="1" si="167"/>
        <v>16.251268641188833</v>
      </c>
      <c r="D410" s="43">
        <f t="shared" ca="1" si="168"/>
        <v>-0.23113402719376377</v>
      </c>
      <c r="E410" s="43">
        <f t="shared" ca="1" si="169"/>
        <v>16.020134613995069</v>
      </c>
      <c r="F410" s="43">
        <f t="shared" ca="1" si="170"/>
        <v>1.602013461399507</v>
      </c>
      <c r="G410" s="43">
        <f>IF(A410&lt;&gt;"",IF(A410&lt;Data!$G$11*0.25,$C$13/$G$32,IF(A410&gt;Data!$G$11*0.25,$C$13,$C$13*10)),"")</f>
        <v>2</v>
      </c>
      <c r="H410" s="43">
        <f>IF(A410&lt;&gt;"",IF(Data!$G$9="constant",$C$13,IF(Data!$G$9="squeeze",G410,F410)),"")</f>
        <v>2</v>
      </c>
      <c r="I410" s="38">
        <f ca="1">IF(ISNUMBER(A410),NORMINV(RAND(),0,IF(AND(Data!$G$9="squeeze",A410&lt;Data!$G$11*0.25),$H$32,1)*$C$30*$C$13)*($C$14*$C$12),"")</f>
        <v>-1.7823859756865867E-4</v>
      </c>
      <c r="J410" s="42">
        <f ca="1">IFERROR(IF(Data!$C$6="Real",B410,I410+J409+($C$14*$C$12)*(NORMINV(RAND(),$C$15,CHOOSE($G$13,$C$13,F410,G410)))),"")</f>
        <v>1.3498564255688019</v>
      </c>
      <c r="K410" s="88">
        <f>IF(ISNUMBER(A410), IF($G$16="fixed",$G$17,MIN(H410*Data!$C$7*$C$16*0.5,$C$17*Data!$C$7))*$C$12,"")</f>
        <v>8.0000000000000007E-5</v>
      </c>
      <c r="L410" s="42">
        <f t="shared" ca="1" si="194"/>
        <v>1.3498564255688019</v>
      </c>
      <c r="M410" s="44">
        <f t="shared" ca="1" si="195"/>
        <v>1.349896425568802</v>
      </c>
      <c r="N410" s="44">
        <f t="shared" ca="1" si="196"/>
        <v>1.3498164255688019</v>
      </c>
      <c r="O410" s="108">
        <f t="shared" ca="1" si="171"/>
        <v>-1.2368043132053546</v>
      </c>
      <c r="P410" s="102">
        <f t="shared" ca="1" si="172"/>
        <v>11.334576498948406</v>
      </c>
      <c r="Q410" s="102">
        <f t="shared" ca="1" si="173"/>
        <v>0.3570716833671928</v>
      </c>
      <c r="R410" s="120">
        <f t="shared" ca="1" si="191"/>
        <v>1</v>
      </c>
      <c r="S410" s="54">
        <f t="shared" ca="1" si="192"/>
        <v>0</v>
      </c>
      <c r="T410" s="5">
        <f t="shared" ca="1" si="174"/>
        <v>1.3475392670087669</v>
      </c>
      <c r="U410" s="152">
        <f t="shared" ca="1" si="175"/>
        <v>1.3516021552310857</v>
      </c>
      <c r="V410" s="152">
        <f t="shared" ca="1" si="176"/>
        <v>1.3416029175616471</v>
      </c>
      <c r="W410" s="153">
        <f t="shared" ca="1" si="177"/>
        <v>1</v>
      </c>
      <c r="X410" s="153">
        <f t="shared" ca="1" si="178"/>
        <v>2</v>
      </c>
      <c r="Y410" s="153">
        <f t="shared" ca="1" si="179"/>
        <v>4</v>
      </c>
      <c r="Z410" s="153">
        <f t="shared" ca="1" si="180"/>
        <v>8</v>
      </c>
      <c r="AA410" s="152">
        <f t="shared" ca="1" si="181"/>
        <v>1.3503765562039736</v>
      </c>
      <c r="AB410" s="152">
        <f t="shared" ca="1" si="182"/>
        <v>1.343007522143606</v>
      </c>
      <c r="AC410" s="154">
        <f t="shared" ca="1" si="183"/>
        <v>-22.405225406867402</v>
      </c>
      <c r="AD410" s="154">
        <f t="shared" ca="1" si="184"/>
        <v>-551.1122740156793</v>
      </c>
      <c r="AE410" s="3">
        <f t="shared" ca="1" si="185"/>
        <v>-47.793124951878895</v>
      </c>
      <c r="AF410" s="3">
        <f t="shared" ca="1" si="186"/>
        <v>-573.51749942254673</v>
      </c>
      <c r="AG410" s="3" t="str">
        <f t="shared" ca="1" si="193"/>
        <v>N</v>
      </c>
      <c r="AH410" s="4" t="str">
        <f t="shared" ca="1" si="187"/>
        <v/>
      </c>
      <c r="AI410" s="75">
        <f t="shared" ca="1" si="188"/>
        <v>-57.351749942254678</v>
      </c>
      <c r="AJ410" s="75">
        <f t="shared" ca="1" si="189"/>
        <v>0</v>
      </c>
    </row>
    <row r="411" spans="1:36">
      <c r="A411" s="41">
        <f t="shared" si="190"/>
        <v>345</v>
      </c>
      <c r="B411" s="150">
        <f>IF(ISNUMBER(A411),INDEX('MetaTrader Import'!$H$13:$J$5893,TRUNC(((A411-$A$39+1)-1)/3)+1,MOD((A411-$A$39+1)-1,3)+1),"")</f>
        <v>0</v>
      </c>
      <c r="C411" s="43">
        <f t="shared" ca="1" si="167"/>
        <v>16.020134613995069</v>
      </c>
      <c r="D411" s="43">
        <f t="shared" ca="1" si="168"/>
        <v>2.4737532936966184</v>
      </c>
      <c r="E411" s="43">
        <f t="shared" ca="1" si="169"/>
        <v>18.493887907691686</v>
      </c>
      <c r="F411" s="43">
        <f t="shared" ca="1" si="170"/>
        <v>1.8493887907691686</v>
      </c>
      <c r="G411" s="43">
        <f>IF(A411&lt;&gt;"",IF(A411&lt;Data!$G$11*0.25,$C$13/$G$32,IF(A411&gt;Data!$G$11*0.25,$C$13,$C$13*10)),"")</f>
        <v>2</v>
      </c>
      <c r="H411" s="43">
        <f>IF(A411&lt;&gt;"",IF(Data!$G$9="constant",$C$13,IF(Data!$G$9="squeeze",G411,F411)),"")</f>
        <v>2</v>
      </c>
      <c r="I411" s="38">
        <f ca="1">IF(ISNUMBER(A411),NORMINV(RAND(),0,IF(AND(Data!$G$9="squeeze",A411&lt;Data!$G$11*0.25),$H$32,1)*$C$30*$C$13)*($C$14*$C$12),"")</f>
        <v>-7.1379311663570029E-5</v>
      </c>
      <c r="J411" s="42">
        <f ca="1">IFERROR(IF(Data!$C$6="Real",B411,I411+J410+($C$14*$C$12)*(NORMINV(RAND(),$C$15,CHOOSE($G$13,$C$13,F411,G411)))),"")</f>
        <v>1.3491552437437053</v>
      </c>
      <c r="K411" s="88">
        <f>IF(ISNUMBER(A411), IF($G$16="fixed",$G$17,MIN(H411*Data!$C$7*$C$16*0.5,$C$17*Data!$C$7))*$C$12,"")</f>
        <v>8.0000000000000007E-5</v>
      </c>
      <c r="L411" s="42">
        <f t="shared" ca="1" si="194"/>
        <v>1.3491552437437053</v>
      </c>
      <c r="M411" s="44">
        <f t="shared" ca="1" si="195"/>
        <v>1.3491952437437054</v>
      </c>
      <c r="N411" s="44">
        <f t="shared" ca="1" si="196"/>
        <v>1.3491152437437053</v>
      </c>
      <c r="O411" s="108">
        <f t="shared" ca="1" si="171"/>
        <v>-0.86360279229669157</v>
      </c>
      <c r="P411" s="102">
        <f t="shared" ca="1" si="172"/>
        <v>10.22345067331166</v>
      </c>
      <c r="Q411" s="102">
        <f t="shared" ca="1" si="173"/>
        <v>0.2652419836307679</v>
      </c>
      <c r="R411" s="120">
        <f t="shared" ca="1" si="191"/>
        <v>1</v>
      </c>
      <c r="S411" s="54">
        <f t="shared" ca="1" si="192"/>
        <v>0</v>
      </c>
      <c r="T411" s="5">
        <f t="shared" ca="1" si="174"/>
        <v>1.3475392670087669</v>
      </c>
      <c r="U411" s="152">
        <f t="shared" ca="1" si="175"/>
        <v>1.3516021552310857</v>
      </c>
      <c r="V411" s="152">
        <f t="shared" ca="1" si="176"/>
        <v>1.3416029175616471</v>
      </c>
      <c r="W411" s="153">
        <f t="shared" ca="1" si="177"/>
        <v>1</v>
      </c>
      <c r="X411" s="153">
        <f t="shared" ca="1" si="178"/>
        <v>2</v>
      </c>
      <c r="Y411" s="153">
        <f t="shared" ca="1" si="179"/>
        <v>4</v>
      </c>
      <c r="Z411" s="153">
        <f t="shared" ca="1" si="180"/>
        <v>8</v>
      </c>
      <c r="AA411" s="152">
        <f t="shared" ca="1" si="181"/>
        <v>1.3503765562039736</v>
      </c>
      <c r="AB411" s="152">
        <f t="shared" ca="1" si="182"/>
        <v>1.343007522143606</v>
      </c>
      <c r="AC411" s="154">
        <f t="shared" ca="1" si="183"/>
        <v>-50.452498410731295</v>
      </c>
      <c r="AD411" s="154">
        <f t="shared" ca="1" si="184"/>
        <v>-495.01772800795152</v>
      </c>
      <c r="AE411" s="3">
        <f t="shared" ca="1" si="185"/>
        <v>-45.455852201556901</v>
      </c>
      <c r="AF411" s="3">
        <f t="shared" ca="1" si="186"/>
        <v>-545.47022641868284</v>
      </c>
      <c r="AG411" s="3" t="str">
        <f t="shared" ca="1" si="193"/>
        <v>N</v>
      </c>
      <c r="AH411" s="4" t="str">
        <f t="shared" ca="1" si="187"/>
        <v/>
      </c>
      <c r="AI411" s="75">
        <f t="shared" ca="1" si="188"/>
        <v>-54.547022641868281</v>
      </c>
      <c r="AJ411" s="75">
        <f t="shared" ca="1" si="189"/>
        <v>0</v>
      </c>
    </row>
    <row r="412" spans="1:36">
      <c r="A412" s="41">
        <f t="shared" si="190"/>
        <v>346</v>
      </c>
      <c r="B412" s="150">
        <f>IF(ISNUMBER(A412),INDEX('MetaTrader Import'!$H$13:$J$5893,TRUNC(((A412-$A$39+1)-1)/3)+1,MOD((A412-$A$39+1)-1,3)+1),"")</f>
        <v>0</v>
      </c>
      <c r="C412" s="43">
        <f t="shared" ca="1" si="167"/>
        <v>18.493887907691686</v>
      </c>
      <c r="D412" s="43">
        <f t="shared" ca="1" si="168"/>
        <v>0.56876577783169735</v>
      </c>
      <c r="E412" s="43">
        <f t="shared" ca="1" si="169"/>
        <v>19.062653685523383</v>
      </c>
      <c r="F412" s="43">
        <f t="shared" ca="1" si="170"/>
        <v>1.9062653685523383</v>
      </c>
      <c r="G412" s="43">
        <f>IF(A412&lt;&gt;"",IF(A412&lt;Data!$G$11*0.25,$C$13/$G$32,IF(A412&gt;Data!$G$11*0.25,$C$13,$C$13*10)),"")</f>
        <v>2</v>
      </c>
      <c r="H412" s="43">
        <f>IF(A412&lt;&gt;"",IF(Data!$G$9="constant",$C$13,IF(Data!$G$9="squeeze",G412,F412)),"")</f>
        <v>2</v>
      </c>
      <c r="I412" s="38">
        <f ca="1">IF(ISNUMBER(A412),NORMINV(RAND(),0,IF(AND(Data!$G$9="squeeze",A412&lt;Data!$G$11*0.25),$H$32,1)*$C$30*$C$13)*($C$14*$C$12),"")</f>
        <v>-3.2478386549170476E-4</v>
      </c>
      <c r="J412" s="42">
        <f ca="1">IFERROR(IF(Data!$C$6="Real",B412,I412+J411+($C$14*$C$12)*(NORMINV(RAND(),$C$15,CHOOSE($G$13,$C$13,F412,G412)))),"")</f>
        <v>1.3491454427957232</v>
      </c>
      <c r="K412" s="88">
        <f>IF(ISNUMBER(A412), IF($G$16="fixed",$G$17,MIN(H412*Data!$C$7*$C$16*0.5,$C$17*Data!$C$7))*$C$12,"")</f>
        <v>8.0000000000000007E-5</v>
      </c>
      <c r="L412" s="42">
        <f t="shared" ca="1" si="194"/>
        <v>1.3491454427957232</v>
      </c>
      <c r="M412" s="44">
        <f t="shared" ca="1" si="195"/>
        <v>1.3491854427957233</v>
      </c>
      <c r="N412" s="44">
        <f t="shared" ca="1" si="196"/>
        <v>1.3491054427957232</v>
      </c>
      <c r="O412" s="108">
        <f t="shared" ca="1" si="171"/>
        <v>-0.4676081345469057</v>
      </c>
      <c r="P412" s="102">
        <f t="shared" ca="1" si="172"/>
        <v>9.013484477655533</v>
      </c>
      <c r="Q412" s="102">
        <f t="shared" ca="1" si="173"/>
        <v>0.14177454698378822</v>
      </c>
      <c r="R412" s="120">
        <f t="shared" ca="1" si="191"/>
        <v>1</v>
      </c>
      <c r="S412" s="54">
        <f t="shared" ca="1" si="192"/>
        <v>0</v>
      </c>
      <c r="T412" s="5">
        <f t="shared" ca="1" si="174"/>
        <v>1.3475392670087669</v>
      </c>
      <c r="U412" s="152">
        <f t="shared" ca="1" si="175"/>
        <v>1.3516021552310857</v>
      </c>
      <c r="V412" s="152">
        <f t="shared" ca="1" si="176"/>
        <v>1.3416029175616471</v>
      </c>
      <c r="W412" s="153">
        <f t="shared" ca="1" si="177"/>
        <v>1</v>
      </c>
      <c r="X412" s="153">
        <f t="shared" ca="1" si="178"/>
        <v>2</v>
      </c>
      <c r="Y412" s="153">
        <f t="shared" ca="1" si="179"/>
        <v>4</v>
      </c>
      <c r="Z412" s="153">
        <f t="shared" ca="1" si="180"/>
        <v>8</v>
      </c>
      <c r="AA412" s="152">
        <f t="shared" ca="1" si="181"/>
        <v>1.3503765562039736</v>
      </c>
      <c r="AB412" s="152">
        <f t="shared" ca="1" si="182"/>
        <v>1.343007522143606</v>
      </c>
      <c r="AC412" s="154">
        <f t="shared" ca="1" si="183"/>
        <v>-50.844536330014733</v>
      </c>
      <c r="AD412" s="154">
        <f t="shared" ca="1" si="184"/>
        <v>-494.23365216938464</v>
      </c>
      <c r="AE412" s="3">
        <f t="shared" ca="1" si="185"/>
        <v>-45.423182374949953</v>
      </c>
      <c r="AF412" s="3">
        <f t="shared" ca="1" si="186"/>
        <v>-545.0781884993994</v>
      </c>
      <c r="AG412" s="3" t="str">
        <f t="shared" ca="1" si="193"/>
        <v>N</v>
      </c>
      <c r="AH412" s="4" t="str">
        <f t="shared" ca="1" si="187"/>
        <v/>
      </c>
      <c r="AI412" s="75">
        <f t="shared" ca="1" si="188"/>
        <v>-54.507818849939945</v>
      </c>
      <c r="AJ412" s="75">
        <f t="shared" ca="1" si="189"/>
        <v>0</v>
      </c>
    </row>
    <row r="413" spans="1:36">
      <c r="A413" s="41">
        <f t="shared" si="190"/>
        <v>347</v>
      </c>
      <c r="B413" s="150">
        <f>IF(ISNUMBER(A413),INDEX('MetaTrader Import'!$H$13:$J$5893,TRUNC(((A413-$A$39+1)-1)/3)+1,MOD((A413-$A$39+1)-1,3)+1),"")</f>
        <v>0</v>
      </c>
      <c r="C413" s="43">
        <f t="shared" ca="1" si="167"/>
        <v>19.062653685523383</v>
      </c>
      <c r="D413" s="43">
        <f t="shared" ca="1" si="168"/>
        <v>2.1267700271570185</v>
      </c>
      <c r="E413" s="43">
        <f t="shared" ca="1" si="169"/>
        <v>21.189423712680401</v>
      </c>
      <c r="F413" s="43">
        <f t="shared" ca="1" si="170"/>
        <v>2.11894237126804</v>
      </c>
      <c r="G413" s="43">
        <f>IF(A413&lt;&gt;"",IF(A413&lt;Data!$G$11*0.25,$C$13/$G$32,IF(A413&gt;Data!$G$11*0.25,$C$13,$C$13*10)),"")</f>
        <v>2</v>
      </c>
      <c r="H413" s="43">
        <f>IF(A413&lt;&gt;"",IF(Data!$G$9="constant",$C$13,IF(Data!$G$9="squeeze",G413,F413)),"")</f>
        <v>2</v>
      </c>
      <c r="I413" s="38">
        <f ca="1">IF(ISNUMBER(A413),NORMINV(RAND(),0,IF(AND(Data!$G$9="squeeze",A413&lt;Data!$G$11*0.25),$H$32,1)*$C$30*$C$13)*($C$14*$C$12),"")</f>
        <v>-1.1389382130959008E-4</v>
      </c>
      <c r="J413" s="42">
        <f ca="1">IFERROR(IF(Data!$C$6="Real",B413,I413+J412+($C$14*$C$12)*(NORMINV(RAND(),$C$15,CHOOSE($G$13,$C$13,F413,G413)))),"")</f>
        <v>1.3488798696777824</v>
      </c>
      <c r="K413" s="88">
        <f>IF(ISNUMBER(A413), IF($G$16="fixed",$G$17,MIN(H413*Data!$C$7*$C$16*0.5,$C$17*Data!$C$7))*$C$12,"")</f>
        <v>8.0000000000000007E-5</v>
      </c>
      <c r="L413" s="42">
        <f t="shared" ca="1" si="194"/>
        <v>1.3488798696777824</v>
      </c>
      <c r="M413" s="44">
        <f t="shared" ca="1" si="195"/>
        <v>1.3489198696777824</v>
      </c>
      <c r="N413" s="44">
        <f t="shared" ca="1" si="196"/>
        <v>1.3488398696777824</v>
      </c>
      <c r="O413" s="108">
        <f t="shared" ca="1" si="171"/>
        <v>-5.3901219947249945E-2</v>
      </c>
      <c r="P413" s="102">
        <f t="shared" ca="1" si="172"/>
        <v>7.3340311136812506</v>
      </c>
      <c r="Q413" s="102">
        <f t="shared" ca="1" si="173"/>
        <v>-1.6169317059748511E-2</v>
      </c>
      <c r="R413" s="120">
        <f t="shared" ca="1" si="191"/>
        <v>1</v>
      </c>
      <c r="S413" s="54">
        <f t="shared" ca="1" si="192"/>
        <v>0</v>
      </c>
      <c r="T413" s="5">
        <f t="shared" ca="1" si="174"/>
        <v>1.3475392670087669</v>
      </c>
      <c r="U413" s="152">
        <f t="shared" ca="1" si="175"/>
        <v>1.3516021552310857</v>
      </c>
      <c r="V413" s="152">
        <f t="shared" ca="1" si="176"/>
        <v>1.3416029175616471</v>
      </c>
      <c r="W413" s="153">
        <f t="shared" ca="1" si="177"/>
        <v>1</v>
      </c>
      <c r="X413" s="153">
        <f t="shared" ca="1" si="178"/>
        <v>2</v>
      </c>
      <c r="Y413" s="153">
        <f t="shared" ca="1" si="179"/>
        <v>4</v>
      </c>
      <c r="Z413" s="153">
        <f t="shared" ca="1" si="180"/>
        <v>8</v>
      </c>
      <c r="AA413" s="152">
        <f t="shared" ca="1" si="181"/>
        <v>1.3503765562039736</v>
      </c>
      <c r="AB413" s="152">
        <f t="shared" ca="1" si="182"/>
        <v>1.343007522143606</v>
      </c>
      <c r="AC413" s="154">
        <f t="shared" ca="1" si="183"/>
        <v>-61.467461047648442</v>
      </c>
      <c r="AD413" s="154">
        <f t="shared" ca="1" si="184"/>
        <v>-472.98780273411722</v>
      </c>
      <c r="AE413" s="3">
        <f t="shared" ca="1" si="185"/>
        <v>-44.53793864848047</v>
      </c>
      <c r="AF413" s="3">
        <f t="shared" ca="1" si="186"/>
        <v>-534.45526378176567</v>
      </c>
      <c r="AG413" s="3" t="str">
        <f t="shared" ca="1" si="193"/>
        <v>N</v>
      </c>
      <c r="AH413" s="4" t="str">
        <f t="shared" ca="1" si="187"/>
        <v/>
      </c>
      <c r="AI413" s="75">
        <f t="shared" ca="1" si="188"/>
        <v>-53.445526378176567</v>
      </c>
      <c r="AJ413" s="75">
        <f t="shared" ca="1" si="189"/>
        <v>0</v>
      </c>
    </row>
    <row r="414" spans="1:36">
      <c r="A414" s="41">
        <f t="shared" si="190"/>
        <v>348</v>
      </c>
      <c r="B414" s="150">
        <f>IF(ISNUMBER(A414),INDEX('MetaTrader Import'!$H$13:$J$5893,TRUNC(((A414-$A$39+1)-1)/3)+1,MOD((A414-$A$39+1)-1,3)+1),"")</f>
        <v>0</v>
      </c>
      <c r="C414" s="43">
        <f t="shared" ca="1" si="167"/>
        <v>21.189423712680401</v>
      </c>
      <c r="D414" s="43">
        <f t="shared" ca="1" si="168"/>
        <v>2.0444758804015231</v>
      </c>
      <c r="E414" s="43">
        <f t="shared" ca="1" si="169"/>
        <v>23.233899593081926</v>
      </c>
      <c r="F414" s="43">
        <f t="shared" ca="1" si="170"/>
        <v>2.3233899593081926</v>
      </c>
      <c r="G414" s="43">
        <f>IF(A414&lt;&gt;"",IF(A414&lt;Data!$G$11*0.25,$C$13/$G$32,IF(A414&gt;Data!$G$11*0.25,$C$13,$C$13*10)),"")</f>
        <v>2</v>
      </c>
      <c r="H414" s="43">
        <f>IF(A414&lt;&gt;"",IF(Data!$G$9="constant",$C$13,IF(Data!$G$9="squeeze",G414,F414)),"")</f>
        <v>2</v>
      </c>
      <c r="I414" s="38">
        <f ca="1">IF(ISNUMBER(A414),NORMINV(RAND(),0,IF(AND(Data!$G$9="squeeze",A414&lt;Data!$G$11*0.25),$H$32,1)*$C$30*$C$13)*($C$14*$C$12),"")</f>
        <v>-5.8005713808997796E-4</v>
      </c>
      <c r="J414" s="42">
        <f ca="1">IFERROR(IF(Data!$C$6="Real",B414,I414+J413+($C$14*$C$12)*(NORMINV(RAND(),$C$15,CHOOSE($G$13,$C$13,F414,G414)))),"")</f>
        <v>1.3478794285306765</v>
      </c>
      <c r="K414" s="88">
        <f>IF(ISNUMBER(A414), IF($G$16="fixed",$G$17,MIN(H414*Data!$C$7*$C$16*0.5,$C$17*Data!$C$7))*$C$12,"")</f>
        <v>8.0000000000000007E-5</v>
      </c>
      <c r="L414" s="42">
        <f t="shared" ca="1" si="194"/>
        <v>1.3478794285306765</v>
      </c>
      <c r="M414" s="44">
        <f t="shared" ca="1" si="195"/>
        <v>1.3479194285306766</v>
      </c>
      <c r="N414" s="44">
        <f t="shared" ca="1" si="196"/>
        <v>1.3478394285306765</v>
      </c>
      <c r="O414" s="108">
        <f t="shared" ca="1" si="171"/>
        <v>8.515946856008887E-3</v>
      </c>
      <c r="P414" s="102">
        <f t="shared" ca="1" si="172"/>
        <v>7.0062705711262634</v>
      </c>
      <c r="Q414" s="102">
        <f t="shared" ca="1" si="173"/>
        <v>-0.17638353481685018</v>
      </c>
      <c r="R414" s="120">
        <f t="shared" ca="1" si="191"/>
        <v>1</v>
      </c>
      <c r="S414" s="54">
        <f t="shared" ca="1" si="192"/>
        <v>0</v>
      </c>
      <c r="T414" s="5">
        <f t="shared" ca="1" si="174"/>
        <v>1.3475392670087669</v>
      </c>
      <c r="U414" s="152">
        <f t="shared" ca="1" si="175"/>
        <v>1.3516021552310857</v>
      </c>
      <c r="V414" s="152">
        <f t="shared" ca="1" si="176"/>
        <v>1.3416029175616471</v>
      </c>
      <c r="W414" s="153">
        <f t="shared" ca="1" si="177"/>
        <v>1</v>
      </c>
      <c r="X414" s="153">
        <f t="shared" ca="1" si="178"/>
        <v>2</v>
      </c>
      <c r="Y414" s="153">
        <f t="shared" ca="1" si="179"/>
        <v>4</v>
      </c>
      <c r="Z414" s="153">
        <f t="shared" ca="1" si="180"/>
        <v>8</v>
      </c>
      <c r="AA414" s="152">
        <f t="shared" ca="1" si="181"/>
        <v>1.3503765562039736</v>
      </c>
      <c r="AB414" s="152">
        <f t="shared" ca="1" si="182"/>
        <v>1.343007522143606</v>
      </c>
      <c r="AC414" s="154">
        <f t="shared" ca="1" si="183"/>
        <v>-101.48510693188229</v>
      </c>
      <c r="AD414" s="154">
        <f t="shared" ca="1" si="184"/>
        <v>-392.95251096564954</v>
      </c>
      <c r="AE414" s="3">
        <f t="shared" ca="1" si="185"/>
        <v>-41.203134824794319</v>
      </c>
      <c r="AF414" s="3">
        <f t="shared" ca="1" si="186"/>
        <v>-494.43761789753182</v>
      </c>
      <c r="AG414" s="3" t="str">
        <f t="shared" ca="1" si="193"/>
        <v>N</v>
      </c>
      <c r="AH414" s="4" t="str">
        <f t="shared" ca="1" si="187"/>
        <v/>
      </c>
      <c r="AI414" s="75">
        <f t="shared" ca="1" si="188"/>
        <v>-49.443761789753182</v>
      </c>
      <c r="AJ414" s="75">
        <f t="shared" ca="1" si="189"/>
        <v>0</v>
      </c>
    </row>
    <row r="415" spans="1:36">
      <c r="A415" s="41">
        <f t="shared" si="190"/>
        <v>349</v>
      </c>
      <c r="B415" s="150">
        <f>IF(ISNUMBER(A415),INDEX('MetaTrader Import'!$H$13:$J$5893,TRUNC(((A415-$A$39+1)-1)/3)+1,MOD((A415-$A$39+1)-1,3)+1),"")</f>
        <v>0</v>
      </c>
      <c r="C415" s="43">
        <f t="shared" ca="1" si="167"/>
        <v>23.233899593081926</v>
      </c>
      <c r="D415" s="43">
        <f t="shared" ca="1" si="168"/>
        <v>-0.35164629587577872</v>
      </c>
      <c r="E415" s="43">
        <f t="shared" ca="1" si="169"/>
        <v>22.882253297206148</v>
      </c>
      <c r="F415" s="43">
        <f t="shared" ca="1" si="170"/>
        <v>2.288225329720615</v>
      </c>
      <c r="G415" s="43">
        <f>IF(A415&lt;&gt;"",IF(A415&lt;Data!$G$11*0.25,$C$13/$G$32,IF(A415&gt;Data!$G$11*0.25,$C$13,$C$13*10)),"")</f>
        <v>2</v>
      </c>
      <c r="H415" s="43">
        <f>IF(A415&lt;&gt;"",IF(Data!$G$9="constant",$C$13,IF(Data!$G$9="squeeze",G415,F415)),"")</f>
        <v>2</v>
      </c>
      <c r="I415" s="38">
        <f ca="1">IF(ISNUMBER(A415),NORMINV(RAND(),0,IF(AND(Data!$G$9="squeeze",A415&lt;Data!$G$11*0.25),$H$32,1)*$C$30*$C$13)*($C$14*$C$12),"")</f>
        <v>-1.6309741592127313E-4</v>
      </c>
      <c r="J415" s="42">
        <f ca="1">IFERROR(IF(Data!$C$6="Real",B415,I415+J414+($C$14*$C$12)*(NORMINV(RAND(),$C$15,CHOOSE($G$13,$C$13,F415,G415)))),"")</f>
        <v>1.3476236765184781</v>
      </c>
      <c r="K415" s="88">
        <f>IF(ISNUMBER(A415), IF($G$16="fixed",$G$17,MIN(H415*Data!$C$7*$C$16*0.5,$C$17*Data!$C$7))*$C$12,"")</f>
        <v>8.0000000000000007E-5</v>
      </c>
      <c r="L415" s="42">
        <f t="shared" ca="1" si="194"/>
        <v>1.3476236765184781</v>
      </c>
      <c r="M415" s="44">
        <f t="shared" ca="1" si="195"/>
        <v>1.3476636765184782</v>
      </c>
      <c r="N415" s="44">
        <f t="shared" ca="1" si="196"/>
        <v>1.3475836765184781</v>
      </c>
      <c r="O415" s="108">
        <f t="shared" ca="1" si="171"/>
        <v>-7.4948674821535236E-2</v>
      </c>
      <c r="P415" s="102">
        <f t="shared" ca="1" si="172"/>
        <v>7.3836436015696449</v>
      </c>
      <c r="Q415" s="102">
        <f t="shared" ca="1" si="173"/>
        <v>-0.3194299852438513</v>
      </c>
      <c r="R415" s="120">
        <f t="shared" ca="1" si="191"/>
        <v>1</v>
      </c>
      <c r="S415" s="54">
        <f t="shared" ca="1" si="192"/>
        <v>0</v>
      </c>
      <c r="T415" s="5">
        <f t="shared" ca="1" si="174"/>
        <v>1.3475392670087669</v>
      </c>
      <c r="U415" s="152">
        <f t="shared" ca="1" si="175"/>
        <v>1.3516021552310857</v>
      </c>
      <c r="V415" s="152">
        <f t="shared" ca="1" si="176"/>
        <v>1.3416029175616471</v>
      </c>
      <c r="W415" s="153">
        <f t="shared" ca="1" si="177"/>
        <v>1</v>
      </c>
      <c r="X415" s="153">
        <f t="shared" ca="1" si="178"/>
        <v>2</v>
      </c>
      <c r="Y415" s="153">
        <f t="shared" ca="1" si="179"/>
        <v>4</v>
      </c>
      <c r="Z415" s="153">
        <f t="shared" ca="1" si="180"/>
        <v>8</v>
      </c>
      <c r="AA415" s="152">
        <f t="shared" ca="1" si="181"/>
        <v>1.3503765562039736</v>
      </c>
      <c r="AB415" s="152">
        <f t="shared" ca="1" si="182"/>
        <v>1.343007522143606</v>
      </c>
      <c r="AC415" s="154">
        <f t="shared" ca="1" si="183"/>
        <v>-111.71518741981856</v>
      </c>
      <c r="AD415" s="154">
        <f t="shared" ca="1" si="184"/>
        <v>-372.49234998977698</v>
      </c>
      <c r="AE415" s="3">
        <f t="shared" ca="1" si="185"/>
        <v>-40.350628117466293</v>
      </c>
      <c r="AF415" s="3">
        <f t="shared" ca="1" si="186"/>
        <v>-484.20753740959555</v>
      </c>
      <c r="AG415" s="3" t="str">
        <f t="shared" ca="1" si="193"/>
        <v>N</v>
      </c>
      <c r="AH415" s="4" t="str">
        <f t="shared" ca="1" si="187"/>
        <v/>
      </c>
      <c r="AI415" s="75">
        <f t="shared" ca="1" si="188"/>
        <v>-48.420753740959555</v>
      </c>
      <c r="AJ415" s="75">
        <f t="shared" ca="1" si="189"/>
        <v>0</v>
      </c>
    </row>
    <row r="416" spans="1:36">
      <c r="A416" s="41">
        <f t="shared" si="190"/>
        <v>350</v>
      </c>
      <c r="B416" s="150">
        <f>IF(ISNUMBER(A416),INDEX('MetaTrader Import'!$H$13:$J$5893,TRUNC(((A416-$A$39+1)-1)/3)+1,MOD((A416-$A$39+1)-1,3)+1),"")</f>
        <v>0</v>
      </c>
      <c r="C416" s="43">
        <f t="shared" ca="1" si="167"/>
        <v>22.882253297206148</v>
      </c>
      <c r="D416" s="43">
        <f t="shared" ca="1" si="168"/>
        <v>0.80189762902141615</v>
      </c>
      <c r="E416" s="43">
        <f t="shared" ca="1" si="169"/>
        <v>23.684150926227563</v>
      </c>
      <c r="F416" s="43">
        <f t="shared" ca="1" si="170"/>
        <v>2.3684150926227563</v>
      </c>
      <c r="G416" s="43">
        <f>IF(A416&lt;&gt;"",IF(A416&lt;Data!$G$11*0.25,$C$13/$G$32,IF(A416&gt;Data!$G$11*0.25,$C$13,$C$13*10)),"")</f>
        <v>2</v>
      </c>
      <c r="H416" s="43">
        <f>IF(A416&lt;&gt;"",IF(Data!$G$9="constant",$C$13,IF(Data!$G$9="squeeze",G416,F416)),"")</f>
        <v>2</v>
      </c>
      <c r="I416" s="38">
        <f ca="1">IF(ISNUMBER(A416),NORMINV(RAND(),0,IF(AND(Data!$G$9="squeeze",A416&lt;Data!$G$11*0.25),$H$32,1)*$C$30*$C$13)*($C$14*$C$12),"")</f>
        <v>1.1953974501809104E-4</v>
      </c>
      <c r="J416" s="42">
        <f ca="1">IFERROR(IF(Data!$C$6="Real",B416,I416+J415+($C$14*$C$12)*(NORMINV(RAND(),$C$15,CHOOSE($G$13,$C$13,F416,G416)))),"")</f>
        <v>1.3477862199775104</v>
      </c>
      <c r="K416" s="88">
        <f>IF(ISNUMBER(A416), IF($G$16="fixed",$G$17,MIN(H416*Data!$C$7*$C$16*0.5,$C$17*Data!$C$7))*$C$12,"")</f>
        <v>8.0000000000000007E-5</v>
      </c>
      <c r="L416" s="42">
        <f t="shared" ca="1" si="194"/>
        <v>1.3477862199775104</v>
      </c>
      <c r="M416" s="44">
        <f t="shared" ca="1" si="195"/>
        <v>1.3478262199775104</v>
      </c>
      <c r="N416" s="44">
        <f t="shared" ca="1" si="196"/>
        <v>1.3477462199775103</v>
      </c>
      <c r="O416" s="108">
        <f t="shared" ca="1" si="171"/>
        <v>-0.39610034606440969</v>
      </c>
      <c r="P416" s="102">
        <f t="shared" ca="1" si="172"/>
        <v>7.9414457181743403</v>
      </c>
      <c r="Q416" s="102">
        <f t="shared" ca="1" si="173"/>
        <v>-0.41690590607979333</v>
      </c>
      <c r="R416" s="120">
        <f t="shared" ca="1" si="191"/>
        <v>1</v>
      </c>
      <c r="S416" s="54">
        <f t="shared" ca="1" si="192"/>
        <v>0</v>
      </c>
      <c r="T416" s="5">
        <f t="shared" ca="1" si="174"/>
        <v>1.3475392670087669</v>
      </c>
      <c r="U416" s="152">
        <f t="shared" ca="1" si="175"/>
        <v>1.3516021552310857</v>
      </c>
      <c r="V416" s="152">
        <f t="shared" ca="1" si="176"/>
        <v>1.3416029175616471</v>
      </c>
      <c r="W416" s="153">
        <f t="shared" ca="1" si="177"/>
        <v>1</v>
      </c>
      <c r="X416" s="153">
        <f t="shared" ca="1" si="178"/>
        <v>2</v>
      </c>
      <c r="Y416" s="153">
        <f t="shared" ca="1" si="179"/>
        <v>4</v>
      </c>
      <c r="Z416" s="153">
        <f t="shared" ca="1" si="180"/>
        <v>8</v>
      </c>
      <c r="AA416" s="152">
        <f t="shared" ca="1" si="181"/>
        <v>1.3503765562039736</v>
      </c>
      <c r="AB416" s="152">
        <f t="shared" ca="1" si="182"/>
        <v>1.343007522143606</v>
      </c>
      <c r="AC416" s="154">
        <f t="shared" ca="1" si="183"/>
        <v>-105.21344905852992</v>
      </c>
      <c r="AD416" s="154">
        <f t="shared" ca="1" si="184"/>
        <v>-385.4958267123543</v>
      </c>
      <c r="AE416" s="3">
        <f t="shared" ca="1" si="185"/>
        <v>-40.892439647573688</v>
      </c>
      <c r="AF416" s="3">
        <f t="shared" ca="1" si="186"/>
        <v>-490.70927577088423</v>
      </c>
      <c r="AG416" s="3" t="str">
        <f t="shared" ca="1" si="193"/>
        <v>N</v>
      </c>
      <c r="AH416" s="4" t="str">
        <f t="shared" ca="1" si="187"/>
        <v/>
      </c>
      <c r="AI416" s="75">
        <f t="shared" ca="1" si="188"/>
        <v>-49.070927577088426</v>
      </c>
      <c r="AJ416" s="75">
        <f t="shared" ca="1" si="189"/>
        <v>0</v>
      </c>
    </row>
    <row r="417" spans="1:36">
      <c r="A417" s="41">
        <f t="shared" si="190"/>
        <v>351</v>
      </c>
      <c r="B417" s="150">
        <f>IF(ISNUMBER(A417),INDEX('MetaTrader Import'!$H$13:$J$5893,TRUNC(((A417-$A$39+1)-1)/3)+1,MOD((A417-$A$39+1)-1,3)+1),"")</f>
        <v>0</v>
      </c>
      <c r="C417" s="43">
        <f t="shared" ca="1" si="167"/>
        <v>23.684150926227563</v>
      </c>
      <c r="D417" s="43">
        <f t="shared" ca="1" si="168"/>
        <v>-3.7260186662679873</v>
      </c>
      <c r="E417" s="43">
        <f t="shared" ca="1" si="169"/>
        <v>19.958132259959577</v>
      </c>
      <c r="F417" s="43">
        <f t="shared" ca="1" si="170"/>
        <v>1.9958132259959576</v>
      </c>
      <c r="G417" s="43">
        <f>IF(A417&lt;&gt;"",IF(A417&lt;Data!$G$11*0.25,$C$13/$G$32,IF(A417&gt;Data!$G$11*0.25,$C$13,$C$13*10)),"")</f>
        <v>2</v>
      </c>
      <c r="H417" s="43">
        <f>IF(A417&lt;&gt;"",IF(Data!$G$9="constant",$C$13,IF(Data!$G$9="squeeze",G417,F417)),"")</f>
        <v>2</v>
      </c>
      <c r="I417" s="38">
        <f ca="1">IF(ISNUMBER(A417),NORMINV(RAND(),0,IF(AND(Data!$G$9="squeeze",A417&lt;Data!$G$11*0.25),$H$32,1)*$C$30*$C$13)*($C$14*$C$12),"")</f>
        <v>1.1207831295189009E-4</v>
      </c>
      <c r="J417" s="42">
        <f ca="1">IFERROR(IF(Data!$C$6="Real",B417,I417+J416+($C$14*$C$12)*(NORMINV(RAND(),$C$15,CHOOSE($G$13,$C$13,F417,G417)))),"")</f>
        <v>1.3473986307286108</v>
      </c>
      <c r="K417" s="88">
        <f>IF(ISNUMBER(A417), IF($G$16="fixed",$G$17,MIN(H417*Data!$C$7*$C$16*0.5,$C$17*Data!$C$7))*$C$12,"")</f>
        <v>8.0000000000000007E-5</v>
      </c>
      <c r="L417" s="42">
        <f t="shared" ca="1" si="194"/>
        <v>1.3473986307286108</v>
      </c>
      <c r="M417" s="44">
        <f t="shared" ca="1" si="195"/>
        <v>1.3474386307286108</v>
      </c>
      <c r="N417" s="44">
        <f t="shared" ca="1" si="196"/>
        <v>1.3473586307286107</v>
      </c>
      <c r="O417" s="108">
        <f t="shared" ca="1" si="171"/>
        <v>-0.93567403901030832</v>
      </c>
      <c r="P417" s="102">
        <f t="shared" ca="1" si="172"/>
        <v>8.6654737073249866</v>
      </c>
      <c r="Q417" s="102">
        <f t="shared" ca="1" si="173"/>
        <v>-0.45489533740477889</v>
      </c>
      <c r="R417" s="120">
        <f t="shared" ca="1" si="191"/>
        <v>1</v>
      </c>
      <c r="S417" s="54">
        <f t="shared" ca="1" si="192"/>
        <v>0</v>
      </c>
      <c r="T417" s="5">
        <f t="shared" ca="1" si="174"/>
        <v>1.3475392670087669</v>
      </c>
      <c r="U417" s="152">
        <f t="shared" ca="1" si="175"/>
        <v>1.3516021552310857</v>
      </c>
      <c r="V417" s="152">
        <f t="shared" ca="1" si="176"/>
        <v>1.3416029175616471</v>
      </c>
      <c r="W417" s="153">
        <f t="shared" ca="1" si="177"/>
        <v>1</v>
      </c>
      <c r="X417" s="153">
        <f t="shared" ca="1" si="178"/>
        <v>2</v>
      </c>
      <c r="Y417" s="153">
        <f t="shared" ca="1" si="179"/>
        <v>4</v>
      </c>
      <c r="Z417" s="153">
        <f t="shared" ca="1" si="180"/>
        <v>8</v>
      </c>
      <c r="AA417" s="152">
        <f t="shared" ca="1" si="181"/>
        <v>1.3503765562039736</v>
      </c>
      <c r="AB417" s="152">
        <f t="shared" ca="1" si="182"/>
        <v>1.343007522143606</v>
      </c>
      <c r="AC417" s="154">
        <f t="shared" ca="1" si="183"/>
        <v>-120.71701901451348</v>
      </c>
      <c r="AD417" s="154">
        <f t="shared" ca="1" si="184"/>
        <v>-354.48868680038714</v>
      </c>
      <c r="AE417" s="3">
        <f t="shared" ca="1" si="185"/>
        <v>-39.60047548457505</v>
      </c>
      <c r="AF417" s="3">
        <f t="shared" ca="1" si="186"/>
        <v>-475.20570581490063</v>
      </c>
      <c r="AG417" s="3" t="str">
        <f t="shared" ca="1" si="193"/>
        <v>N</v>
      </c>
      <c r="AH417" s="4" t="str">
        <f t="shared" ca="1" si="187"/>
        <v/>
      </c>
      <c r="AI417" s="75">
        <f t="shared" ca="1" si="188"/>
        <v>-47.520570581490063</v>
      </c>
      <c r="AJ417" s="75">
        <f t="shared" ca="1" si="189"/>
        <v>0</v>
      </c>
    </row>
    <row r="418" spans="1:36">
      <c r="A418" s="41">
        <f t="shared" si="190"/>
        <v>352</v>
      </c>
      <c r="B418" s="150">
        <f>IF(ISNUMBER(A418),INDEX('MetaTrader Import'!$H$13:$J$5893,TRUNC(((A418-$A$39+1)-1)/3)+1,MOD((A418-$A$39+1)-1,3)+1),"")</f>
        <v>0</v>
      </c>
      <c r="C418" s="43">
        <f t="shared" ca="1" si="167"/>
        <v>19.958132259959577</v>
      </c>
      <c r="D418" s="43">
        <f t="shared" ca="1" si="168"/>
        <v>-1.7062350145096925</v>
      </c>
      <c r="E418" s="43">
        <f t="shared" ca="1" si="169"/>
        <v>18.251897245449882</v>
      </c>
      <c r="F418" s="43">
        <f t="shared" ca="1" si="170"/>
        <v>1.8251897245449882</v>
      </c>
      <c r="G418" s="43">
        <f>IF(A418&lt;&gt;"",IF(A418&lt;Data!$G$11*0.25,$C$13/$G$32,IF(A418&gt;Data!$G$11*0.25,$C$13,$C$13*10)),"")</f>
        <v>2</v>
      </c>
      <c r="H418" s="43">
        <f>IF(A418&lt;&gt;"",IF(Data!$G$9="constant",$C$13,IF(Data!$G$9="squeeze",G418,F418)),"")</f>
        <v>2</v>
      </c>
      <c r="I418" s="38">
        <f ca="1">IF(ISNUMBER(A418),NORMINV(RAND(),0,IF(AND(Data!$G$9="squeeze",A418&lt;Data!$G$11*0.25),$H$32,1)*$C$30*$C$13)*($C$14*$C$12),"")</f>
        <v>1.2325916718580624E-4</v>
      </c>
      <c r="J418" s="42">
        <f ca="1">IFERROR(IF(Data!$C$6="Real",B418,I418+J417+($C$14*$C$12)*(NORMINV(RAND(),$C$15,CHOOSE($G$13,$C$13,F418,G418)))),"")</f>
        <v>1.3473765128385229</v>
      </c>
      <c r="K418" s="88">
        <f>IF(ISNUMBER(A418), IF($G$16="fixed",$G$17,MIN(H418*Data!$C$7*$C$16*0.5,$C$17*Data!$C$7))*$C$12,"")</f>
        <v>8.0000000000000007E-5</v>
      </c>
      <c r="L418" s="42">
        <f t="shared" ca="1" si="194"/>
        <v>1.3473765128385229</v>
      </c>
      <c r="M418" s="44">
        <f t="shared" ca="1" si="195"/>
        <v>1.3474165128385229</v>
      </c>
      <c r="N418" s="44">
        <f t="shared" ca="1" si="196"/>
        <v>1.3473365128385228</v>
      </c>
      <c r="O418" s="108">
        <f t="shared" ca="1" si="171"/>
        <v>-1.5259982024770558</v>
      </c>
      <c r="P418" s="102">
        <f t="shared" ca="1" si="172"/>
        <v>9.1900775569769131</v>
      </c>
      <c r="Q418" s="102">
        <f t="shared" ca="1" si="173"/>
        <v>-0.43936481523459664</v>
      </c>
      <c r="R418" s="120">
        <f t="shared" ca="1" si="191"/>
        <v>1</v>
      </c>
      <c r="S418" s="54">
        <f t="shared" ca="1" si="192"/>
        <v>0</v>
      </c>
      <c r="T418" s="5">
        <f t="shared" ca="1" si="174"/>
        <v>1.3475392670087669</v>
      </c>
      <c r="U418" s="152">
        <f t="shared" ca="1" si="175"/>
        <v>1.3516021552310857</v>
      </c>
      <c r="V418" s="152">
        <f t="shared" ca="1" si="176"/>
        <v>1.3416029175616471</v>
      </c>
      <c r="W418" s="153">
        <f t="shared" ca="1" si="177"/>
        <v>1</v>
      </c>
      <c r="X418" s="153">
        <f t="shared" ca="1" si="178"/>
        <v>2</v>
      </c>
      <c r="Y418" s="153">
        <f t="shared" ca="1" si="179"/>
        <v>4</v>
      </c>
      <c r="Z418" s="153">
        <f t="shared" ca="1" si="180"/>
        <v>8</v>
      </c>
      <c r="AA418" s="152">
        <f t="shared" ca="1" si="181"/>
        <v>1.3503765562039736</v>
      </c>
      <c r="AB418" s="152">
        <f t="shared" ca="1" si="182"/>
        <v>1.343007522143606</v>
      </c>
      <c r="AC418" s="154">
        <f t="shared" ca="1" si="183"/>
        <v>-121.6017346180287</v>
      </c>
      <c r="AD418" s="154">
        <f t="shared" ca="1" si="184"/>
        <v>-352.71925559335671</v>
      </c>
      <c r="AE418" s="3">
        <f t="shared" ca="1" si="185"/>
        <v>-39.526749184282117</v>
      </c>
      <c r="AF418" s="3">
        <f t="shared" ca="1" si="186"/>
        <v>-474.32099021138538</v>
      </c>
      <c r="AG418" s="3" t="str">
        <f t="shared" ca="1" si="193"/>
        <v>N</v>
      </c>
      <c r="AH418" s="4" t="str">
        <f t="shared" ca="1" si="187"/>
        <v/>
      </c>
      <c r="AI418" s="75">
        <f t="shared" ca="1" si="188"/>
        <v>-47.432099021138541</v>
      </c>
      <c r="AJ418" s="75">
        <f t="shared" ca="1" si="189"/>
        <v>0</v>
      </c>
    </row>
    <row r="419" spans="1:36">
      <c r="A419" s="41">
        <f t="shared" si="190"/>
        <v>353</v>
      </c>
      <c r="B419" s="150">
        <f>IF(ISNUMBER(A419),INDEX('MetaTrader Import'!$H$13:$J$5893,TRUNC(((A419-$A$39+1)-1)/3)+1,MOD((A419-$A$39+1)-1,3)+1),"")</f>
        <v>0</v>
      </c>
      <c r="C419" s="43">
        <f t="shared" ca="1" si="167"/>
        <v>18.251897245449882</v>
      </c>
      <c r="D419" s="43">
        <f t="shared" ca="1" si="168"/>
        <v>-1.3916309197514547</v>
      </c>
      <c r="E419" s="43">
        <f t="shared" ca="1" si="169"/>
        <v>16.860266325698426</v>
      </c>
      <c r="F419" s="43">
        <f t="shared" ca="1" si="170"/>
        <v>1.6860266325698425</v>
      </c>
      <c r="G419" s="43">
        <f>IF(A419&lt;&gt;"",IF(A419&lt;Data!$G$11*0.25,$C$13/$G$32,IF(A419&gt;Data!$G$11*0.25,$C$13,$C$13*10)),"")</f>
        <v>2</v>
      </c>
      <c r="H419" s="43">
        <f>IF(A419&lt;&gt;"",IF(Data!$G$9="constant",$C$13,IF(Data!$G$9="squeeze",G419,F419)),"")</f>
        <v>2</v>
      </c>
      <c r="I419" s="38">
        <f ca="1">IF(ISNUMBER(A419),NORMINV(RAND(),0,IF(AND(Data!$G$9="squeeze",A419&lt;Data!$G$11*0.25),$H$32,1)*$C$30*$C$13)*($C$14*$C$12),"")</f>
        <v>2.6386266060644017E-4</v>
      </c>
      <c r="J419" s="42">
        <f ca="1">IFERROR(IF(Data!$C$6="Real",B419,I419+J418+($C$14*$C$12)*(NORMINV(RAND(),$C$15,CHOOSE($G$13,$C$13,F419,G419)))),"")</f>
        <v>1.3477467499572529</v>
      </c>
      <c r="K419" s="88">
        <f>IF(ISNUMBER(A419), IF($G$16="fixed",$G$17,MIN(H419*Data!$C$7*$C$16*0.5,$C$17*Data!$C$7))*$C$12,"")</f>
        <v>8.0000000000000007E-5</v>
      </c>
      <c r="L419" s="42">
        <f t="shared" ca="1" si="194"/>
        <v>1.3477467499572529</v>
      </c>
      <c r="M419" s="44">
        <f t="shared" ca="1" si="195"/>
        <v>1.3477867499572529</v>
      </c>
      <c r="N419" s="44">
        <f t="shared" ca="1" si="196"/>
        <v>1.3477067499572528</v>
      </c>
      <c r="O419" s="108">
        <f t="shared" ca="1" si="171"/>
        <v>-1.8278623424076712</v>
      </c>
      <c r="P419" s="102">
        <f t="shared" ca="1" si="172"/>
        <v>9.5492242670496967</v>
      </c>
      <c r="Q419" s="102">
        <f t="shared" ca="1" si="173"/>
        <v>-0.3888069856770881</v>
      </c>
      <c r="R419" s="120">
        <f t="shared" ca="1" si="191"/>
        <v>1</v>
      </c>
      <c r="S419" s="54">
        <f t="shared" ca="1" si="192"/>
        <v>0</v>
      </c>
      <c r="T419" s="5">
        <f t="shared" ca="1" si="174"/>
        <v>1.3475392670087669</v>
      </c>
      <c r="U419" s="152">
        <f t="shared" ca="1" si="175"/>
        <v>1.3516021552310857</v>
      </c>
      <c r="V419" s="152">
        <f t="shared" ca="1" si="176"/>
        <v>1.3416029175616471</v>
      </c>
      <c r="W419" s="153">
        <f t="shared" ca="1" si="177"/>
        <v>1</v>
      </c>
      <c r="X419" s="153">
        <f t="shared" ca="1" si="178"/>
        <v>2</v>
      </c>
      <c r="Y419" s="153">
        <f t="shared" ca="1" si="179"/>
        <v>4</v>
      </c>
      <c r="Z419" s="153">
        <f t="shared" ca="1" si="180"/>
        <v>8</v>
      </c>
      <c r="AA419" s="152">
        <f t="shared" ca="1" si="181"/>
        <v>1.3503765562039736</v>
      </c>
      <c r="AB419" s="152">
        <f t="shared" ca="1" si="182"/>
        <v>1.343007522143606</v>
      </c>
      <c r="AC419" s="154">
        <f t="shared" ca="1" si="183"/>
        <v>-106.79224986883007</v>
      </c>
      <c r="AD419" s="154">
        <f t="shared" ca="1" si="184"/>
        <v>-382.338225091754</v>
      </c>
      <c r="AE419" s="3">
        <f t="shared" ca="1" si="185"/>
        <v>-40.760872913382009</v>
      </c>
      <c r="AF419" s="3">
        <f t="shared" ca="1" si="186"/>
        <v>-489.13047496058408</v>
      </c>
      <c r="AG419" s="3" t="str">
        <f t="shared" ca="1" si="193"/>
        <v>N</v>
      </c>
      <c r="AH419" s="4" t="str">
        <f t="shared" ca="1" si="187"/>
        <v/>
      </c>
      <c r="AI419" s="75">
        <f t="shared" ca="1" si="188"/>
        <v>-48.913047496058411</v>
      </c>
      <c r="AJ419" s="75">
        <f t="shared" ca="1" si="189"/>
        <v>0</v>
      </c>
    </row>
    <row r="420" spans="1:36">
      <c r="A420" s="41">
        <f t="shared" si="190"/>
        <v>354</v>
      </c>
      <c r="B420" s="150">
        <f>IF(ISNUMBER(A420),INDEX('MetaTrader Import'!$H$13:$J$5893,TRUNC(((A420-$A$39+1)-1)/3)+1,MOD((A420-$A$39+1)-1,3)+1),"")</f>
        <v>0</v>
      </c>
      <c r="C420" s="43">
        <f t="shared" ca="1" si="167"/>
        <v>16.860266325698426</v>
      </c>
      <c r="D420" s="43">
        <f t="shared" ca="1" si="168"/>
        <v>1.2708697450104509</v>
      </c>
      <c r="E420" s="43">
        <f t="shared" ca="1" si="169"/>
        <v>18.131136070708877</v>
      </c>
      <c r="F420" s="43">
        <f t="shared" ca="1" si="170"/>
        <v>1.8131136070708878</v>
      </c>
      <c r="G420" s="43">
        <f>IF(A420&lt;&gt;"",IF(A420&lt;Data!$G$11*0.25,$C$13/$G$32,IF(A420&gt;Data!$G$11*0.25,$C$13,$C$13*10)),"")</f>
        <v>2</v>
      </c>
      <c r="H420" s="43">
        <f>IF(A420&lt;&gt;"",IF(Data!$G$9="constant",$C$13,IF(Data!$G$9="squeeze",G420,F420)),"")</f>
        <v>2</v>
      </c>
      <c r="I420" s="38">
        <f ca="1">IF(ISNUMBER(A420),NORMINV(RAND(),0,IF(AND(Data!$G$9="squeeze",A420&lt;Data!$G$11*0.25),$H$32,1)*$C$30*$C$13)*($C$14*$C$12),"")</f>
        <v>7.1661143585423392E-4</v>
      </c>
      <c r="J420" s="42">
        <f ca="1">IFERROR(IF(Data!$C$6="Real",B420,I420+J419+($C$14*$C$12)*(NORMINV(RAND(),$C$15,CHOOSE($G$13,$C$13,F420,G420)))),"")</f>
        <v>1.3485461700174728</v>
      </c>
      <c r="K420" s="88">
        <f>IF(ISNUMBER(A420), IF($G$16="fixed",$G$17,MIN(H420*Data!$C$7*$C$16*0.5,$C$17*Data!$C$7))*$C$12,"")</f>
        <v>8.0000000000000007E-5</v>
      </c>
      <c r="L420" s="42">
        <f t="shared" ca="1" si="194"/>
        <v>1.3485461700174728</v>
      </c>
      <c r="M420" s="44">
        <f t="shared" ca="1" si="195"/>
        <v>1.3485861700174728</v>
      </c>
      <c r="N420" s="44">
        <f t="shared" ca="1" si="196"/>
        <v>1.3485061700174727</v>
      </c>
      <c r="O420" s="108">
        <f t="shared" ca="1" si="171"/>
        <v>-1.6795147232572805</v>
      </c>
      <c r="P420" s="102">
        <f t="shared" ca="1" si="172"/>
        <v>9.3802840785463033</v>
      </c>
      <c r="Q420" s="102">
        <f t="shared" ca="1" si="173"/>
        <v>-0.33145910404457529</v>
      </c>
      <c r="R420" s="120">
        <f t="shared" ca="1" si="191"/>
        <v>1</v>
      </c>
      <c r="S420" s="54">
        <f t="shared" ca="1" si="192"/>
        <v>0</v>
      </c>
      <c r="T420" s="5">
        <f t="shared" ca="1" si="174"/>
        <v>1.3475392670087669</v>
      </c>
      <c r="U420" s="152">
        <f t="shared" ca="1" si="175"/>
        <v>1.3516021552310857</v>
      </c>
      <c r="V420" s="152">
        <f t="shared" ca="1" si="176"/>
        <v>1.3416029175616471</v>
      </c>
      <c r="W420" s="153">
        <f t="shared" ca="1" si="177"/>
        <v>1</v>
      </c>
      <c r="X420" s="153">
        <f t="shared" ca="1" si="178"/>
        <v>2</v>
      </c>
      <c r="Y420" s="153">
        <f t="shared" ca="1" si="179"/>
        <v>4</v>
      </c>
      <c r="Z420" s="153">
        <f t="shared" ca="1" si="180"/>
        <v>8</v>
      </c>
      <c r="AA420" s="152">
        <f t="shared" ca="1" si="181"/>
        <v>1.3503765562039736</v>
      </c>
      <c r="AB420" s="152">
        <f t="shared" ca="1" si="182"/>
        <v>1.343007522143606</v>
      </c>
      <c r="AC420" s="154">
        <f t="shared" ca="1" si="183"/>
        <v>-74.815447460032658</v>
      </c>
      <c r="AD420" s="154">
        <f t="shared" ca="1" si="184"/>
        <v>-446.29182990934879</v>
      </c>
      <c r="AE420" s="3">
        <f t="shared" ca="1" si="185"/>
        <v>-43.425606447448452</v>
      </c>
      <c r="AF420" s="3">
        <f t="shared" ca="1" si="186"/>
        <v>-521.10727736938145</v>
      </c>
      <c r="AG420" s="3" t="str">
        <f t="shared" ca="1" si="193"/>
        <v>N</v>
      </c>
      <c r="AH420" s="4" t="str">
        <f t="shared" ca="1" si="187"/>
        <v/>
      </c>
      <c r="AI420" s="75">
        <f t="shared" ca="1" si="188"/>
        <v>-52.110727736938145</v>
      </c>
      <c r="AJ420" s="75">
        <f t="shared" ca="1" si="189"/>
        <v>0</v>
      </c>
    </row>
    <row r="421" spans="1:36">
      <c r="A421" s="41">
        <f t="shared" si="190"/>
        <v>355</v>
      </c>
      <c r="B421" s="150">
        <f>IF(ISNUMBER(A421),INDEX('MetaTrader Import'!$H$13:$J$5893,TRUNC(((A421-$A$39+1)-1)/3)+1,MOD((A421-$A$39+1)-1,3)+1),"")</f>
        <v>0</v>
      </c>
      <c r="C421" s="43">
        <f t="shared" ca="1" si="167"/>
        <v>18.131136070708877</v>
      </c>
      <c r="D421" s="43">
        <f t="shared" ca="1" si="168"/>
        <v>-1.1077029155405915</v>
      </c>
      <c r="E421" s="43">
        <f t="shared" ca="1" si="169"/>
        <v>17.023433155168284</v>
      </c>
      <c r="F421" s="43">
        <f t="shared" ca="1" si="170"/>
        <v>1.7023433155168284</v>
      </c>
      <c r="G421" s="43">
        <f>IF(A421&lt;&gt;"",IF(A421&lt;Data!$G$11*0.25,$C$13/$G$32,IF(A421&gt;Data!$G$11*0.25,$C$13,$C$13*10)),"")</f>
        <v>2</v>
      </c>
      <c r="H421" s="43">
        <f>IF(A421&lt;&gt;"",IF(Data!$G$9="constant",$C$13,IF(Data!$G$9="squeeze",G421,F421)),"")</f>
        <v>2</v>
      </c>
      <c r="I421" s="38">
        <f ca="1">IF(ISNUMBER(A421),NORMINV(RAND(),0,IF(AND(Data!$G$9="squeeze",A421&lt;Data!$G$11*0.25),$H$32,1)*$C$30*$C$13)*($C$14*$C$12),"")</f>
        <v>3.8580741228072773E-4</v>
      </c>
      <c r="J421" s="42">
        <f ca="1">IFERROR(IF(Data!$C$6="Real",B421,I421+J420+($C$14*$C$12)*(NORMINV(RAND(),$C$15,CHOOSE($G$13,$C$13,F421,G421)))),"")</f>
        <v>1.3487473410093316</v>
      </c>
      <c r="K421" s="88">
        <f>IF(ISNUMBER(A421), IF($G$16="fixed",$G$17,MIN(H421*Data!$C$7*$C$16*0.5,$C$17*Data!$C$7))*$C$12,"")</f>
        <v>8.0000000000000007E-5</v>
      </c>
      <c r="L421" s="42">
        <f t="shared" ca="1" si="194"/>
        <v>1.3487473410093316</v>
      </c>
      <c r="M421" s="44">
        <f t="shared" ca="1" si="195"/>
        <v>1.3487873410093316</v>
      </c>
      <c r="N421" s="44">
        <f t="shared" ca="1" si="196"/>
        <v>1.3487073410093315</v>
      </c>
      <c r="O421" s="108">
        <f t="shared" ca="1" si="171"/>
        <v>-1.4641069222801775</v>
      </c>
      <c r="P421" s="102">
        <f t="shared" ca="1" si="172"/>
        <v>9.205707910520065</v>
      </c>
      <c r="Q421" s="102">
        <f t="shared" ca="1" si="173"/>
        <v>-0.26488492405572633</v>
      </c>
      <c r="R421" s="120">
        <f t="shared" ca="1" si="191"/>
        <v>1</v>
      </c>
      <c r="S421" s="54">
        <f t="shared" ca="1" si="192"/>
        <v>0</v>
      </c>
      <c r="T421" s="5">
        <f t="shared" ca="1" si="174"/>
        <v>1.3475392670087669</v>
      </c>
      <c r="U421" s="152">
        <f t="shared" ca="1" si="175"/>
        <v>1.3516021552310857</v>
      </c>
      <c r="V421" s="152">
        <f t="shared" ca="1" si="176"/>
        <v>1.3416029175616471</v>
      </c>
      <c r="W421" s="153">
        <f t="shared" ca="1" si="177"/>
        <v>1</v>
      </c>
      <c r="X421" s="153">
        <f t="shared" ca="1" si="178"/>
        <v>2</v>
      </c>
      <c r="Y421" s="153">
        <f t="shared" ca="1" si="179"/>
        <v>4</v>
      </c>
      <c r="Z421" s="153">
        <f t="shared" ca="1" si="180"/>
        <v>8</v>
      </c>
      <c r="AA421" s="152">
        <f t="shared" ca="1" si="181"/>
        <v>1.3503765562039736</v>
      </c>
      <c r="AB421" s="152">
        <f t="shared" ca="1" si="182"/>
        <v>1.343007522143606</v>
      </c>
      <c r="AC421" s="154">
        <f t="shared" ca="1" si="183"/>
        <v>-66.768607785681056</v>
      </c>
      <c r="AD421" s="154">
        <f t="shared" ca="1" si="184"/>
        <v>-462.38550925805202</v>
      </c>
      <c r="AE421" s="3">
        <f t="shared" ca="1" si="185"/>
        <v>-44.096176420311089</v>
      </c>
      <c r="AF421" s="3">
        <f t="shared" ca="1" si="186"/>
        <v>-529.15411704373309</v>
      </c>
      <c r="AG421" s="3" t="str">
        <f t="shared" ca="1" si="193"/>
        <v>N</v>
      </c>
      <c r="AH421" s="4" t="str">
        <f t="shared" ca="1" si="187"/>
        <v/>
      </c>
      <c r="AI421" s="75">
        <f t="shared" ca="1" si="188"/>
        <v>-52.915411704373312</v>
      </c>
      <c r="AJ421" s="75">
        <f t="shared" ca="1" si="189"/>
        <v>0</v>
      </c>
    </row>
    <row r="422" spans="1:36">
      <c r="A422" s="41">
        <f t="shared" si="190"/>
        <v>356</v>
      </c>
      <c r="B422" s="150">
        <f>IF(ISNUMBER(A422),INDEX('MetaTrader Import'!$H$13:$J$5893,TRUNC(((A422-$A$39+1)-1)/3)+1,MOD((A422-$A$39+1)-1,3)+1),"")</f>
        <v>0</v>
      </c>
      <c r="C422" s="43">
        <f t="shared" ca="1" si="167"/>
        <v>17.023433155168284</v>
      </c>
      <c r="D422" s="43">
        <f t="shared" ca="1" si="168"/>
        <v>2.547608041098397</v>
      </c>
      <c r="E422" s="43">
        <f t="shared" ca="1" si="169"/>
        <v>19.57104119626668</v>
      </c>
      <c r="F422" s="43">
        <f t="shared" ca="1" si="170"/>
        <v>1.9571041196266681</v>
      </c>
      <c r="G422" s="43">
        <f>IF(A422&lt;&gt;"",IF(A422&lt;Data!$G$11*0.25,$C$13/$G$32,IF(A422&gt;Data!$G$11*0.25,$C$13,$C$13*10)),"")</f>
        <v>2</v>
      </c>
      <c r="H422" s="43">
        <f>IF(A422&lt;&gt;"",IF(Data!$G$9="constant",$C$13,IF(Data!$G$9="squeeze",G422,F422)),"")</f>
        <v>2</v>
      </c>
      <c r="I422" s="38">
        <f ca="1">IF(ISNUMBER(A422),NORMINV(RAND(),0,IF(AND(Data!$G$9="squeeze",A422&lt;Data!$G$11*0.25),$H$32,1)*$C$30*$C$13)*($C$14*$C$12),"")</f>
        <v>9.4597726842662422E-5</v>
      </c>
      <c r="J422" s="42">
        <f ca="1">IFERROR(IF(Data!$C$6="Real",B422,I422+J421+($C$14*$C$12)*(NORMINV(RAND(),$C$15,CHOOSE($G$13,$C$13,F422,G422)))),"")</f>
        <v>1.3492575908350082</v>
      </c>
      <c r="K422" s="88">
        <f>IF(ISNUMBER(A422), IF($G$16="fixed",$G$17,MIN(H422*Data!$C$7*$C$16*0.5,$C$17*Data!$C$7))*$C$12,"")</f>
        <v>8.0000000000000007E-5</v>
      </c>
      <c r="L422" s="42">
        <f t="shared" ca="1" si="194"/>
        <v>1.3492575908350082</v>
      </c>
      <c r="M422" s="44">
        <f t="shared" ca="1" si="195"/>
        <v>1.3492975908350082</v>
      </c>
      <c r="N422" s="44">
        <f t="shared" ca="1" si="196"/>
        <v>1.3492175908350081</v>
      </c>
      <c r="O422" s="108">
        <f t="shared" ca="1" si="171"/>
        <v>-1.1252521434513512</v>
      </c>
      <c r="P422" s="102">
        <f t="shared" ca="1" si="172"/>
        <v>9.2206167276474904</v>
      </c>
      <c r="Q422" s="102">
        <f t="shared" ca="1" si="173"/>
        <v>-0.18025763177028264</v>
      </c>
      <c r="R422" s="120">
        <f t="shared" ca="1" si="191"/>
        <v>1</v>
      </c>
      <c r="S422" s="54">
        <f t="shared" ca="1" si="192"/>
        <v>0</v>
      </c>
      <c r="T422" s="5">
        <f t="shared" ca="1" si="174"/>
        <v>1.3475392670087669</v>
      </c>
      <c r="U422" s="152">
        <f t="shared" ca="1" si="175"/>
        <v>1.3516021552310857</v>
      </c>
      <c r="V422" s="152">
        <f t="shared" ca="1" si="176"/>
        <v>1.3416029175616471</v>
      </c>
      <c r="W422" s="153">
        <f t="shared" ca="1" si="177"/>
        <v>1</v>
      </c>
      <c r="X422" s="153">
        <f t="shared" ca="1" si="178"/>
        <v>2</v>
      </c>
      <c r="Y422" s="153">
        <f t="shared" ca="1" si="179"/>
        <v>4</v>
      </c>
      <c r="Z422" s="153">
        <f t="shared" ca="1" si="180"/>
        <v>8</v>
      </c>
      <c r="AA422" s="152">
        <f t="shared" ca="1" si="181"/>
        <v>1.3503765562039736</v>
      </c>
      <c r="AB422" s="152">
        <f t="shared" ca="1" si="182"/>
        <v>1.343007522143606</v>
      </c>
      <c r="AC422" s="154">
        <f t="shared" ca="1" si="183"/>
        <v>-46.358614758617023</v>
      </c>
      <c r="AD422" s="154">
        <f t="shared" ca="1" si="184"/>
        <v>-503.20549531218006</v>
      </c>
      <c r="AE422" s="3">
        <f t="shared" ca="1" si="185"/>
        <v>-45.797009172566426</v>
      </c>
      <c r="AF422" s="3">
        <f t="shared" ca="1" si="186"/>
        <v>-549.56411007079714</v>
      </c>
      <c r="AG422" s="3" t="str">
        <f t="shared" ca="1" si="193"/>
        <v>N</v>
      </c>
      <c r="AH422" s="4" t="str">
        <f t="shared" ca="1" si="187"/>
        <v/>
      </c>
      <c r="AI422" s="75">
        <f t="shared" ca="1" si="188"/>
        <v>-54.956411007079716</v>
      </c>
      <c r="AJ422" s="75">
        <f t="shared" ca="1" si="189"/>
        <v>0</v>
      </c>
    </row>
    <row r="423" spans="1:36">
      <c r="A423" s="41">
        <f t="shared" si="190"/>
        <v>357</v>
      </c>
      <c r="B423" s="150">
        <f>IF(ISNUMBER(A423),INDEX('MetaTrader Import'!$H$13:$J$5893,TRUNC(((A423-$A$39+1)-1)/3)+1,MOD((A423-$A$39+1)-1,3)+1),"")</f>
        <v>0</v>
      </c>
      <c r="C423" s="43">
        <f t="shared" ca="1" si="167"/>
        <v>19.57104119626668</v>
      </c>
      <c r="D423" s="43">
        <f t="shared" ca="1" si="168"/>
        <v>-0.88189950612758872</v>
      </c>
      <c r="E423" s="43">
        <f t="shared" ca="1" si="169"/>
        <v>18.689141690139092</v>
      </c>
      <c r="F423" s="43">
        <f t="shared" ca="1" si="170"/>
        <v>1.8689141690139093</v>
      </c>
      <c r="G423" s="43">
        <f>IF(A423&lt;&gt;"",IF(A423&lt;Data!$G$11*0.25,$C$13/$G$32,IF(A423&gt;Data!$G$11*0.25,$C$13,$C$13*10)),"")</f>
        <v>2</v>
      </c>
      <c r="H423" s="43">
        <f>IF(A423&lt;&gt;"",IF(Data!$G$9="constant",$C$13,IF(Data!$G$9="squeeze",G423,F423)),"")</f>
        <v>2</v>
      </c>
      <c r="I423" s="38">
        <f ca="1">IF(ISNUMBER(A423),NORMINV(RAND(),0,IF(AND(Data!$G$9="squeeze",A423&lt;Data!$G$11*0.25),$H$32,1)*$C$30*$C$13)*($C$14*$C$12),"")</f>
        <v>2.201749824115321E-4</v>
      </c>
      <c r="J423" s="42">
        <f ca="1">IFERROR(IF(Data!$C$6="Real",B423,I423+J422+($C$14*$C$12)*(NORMINV(RAND(),$C$15,CHOOSE($G$13,$C$13,F423,G423)))),"")</f>
        <v>1.3496706627520934</v>
      </c>
      <c r="K423" s="88">
        <f>IF(ISNUMBER(A423), IF($G$16="fixed",$G$17,MIN(H423*Data!$C$7*$C$16*0.5,$C$17*Data!$C$7))*$C$12,"")</f>
        <v>8.0000000000000007E-5</v>
      </c>
      <c r="L423" s="42">
        <f t="shared" ca="1" si="194"/>
        <v>1.3496706627520934</v>
      </c>
      <c r="M423" s="44">
        <f t="shared" ca="1" si="195"/>
        <v>1.3497106627520934</v>
      </c>
      <c r="N423" s="44">
        <f t="shared" ca="1" si="196"/>
        <v>1.3496306627520933</v>
      </c>
      <c r="O423" s="108">
        <f t="shared" ca="1" si="171"/>
        <v>-0.55951775615846266</v>
      </c>
      <c r="P423" s="102">
        <f t="shared" ca="1" si="172"/>
        <v>9.2263682729845655</v>
      </c>
      <c r="Q423" s="102">
        <f t="shared" ca="1" si="173"/>
        <v>-8.797541990184321E-2</v>
      </c>
      <c r="R423" s="120">
        <f t="shared" ca="1" si="191"/>
        <v>1</v>
      </c>
      <c r="S423" s="54">
        <f t="shared" ca="1" si="192"/>
        <v>0</v>
      </c>
      <c r="T423" s="5">
        <f t="shared" ca="1" si="174"/>
        <v>1.3475392670087669</v>
      </c>
      <c r="U423" s="152">
        <f t="shared" ca="1" si="175"/>
        <v>1.3516021552310857</v>
      </c>
      <c r="V423" s="152">
        <f t="shared" ca="1" si="176"/>
        <v>1.3416029175616471</v>
      </c>
      <c r="W423" s="153">
        <f t="shared" ca="1" si="177"/>
        <v>1</v>
      </c>
      <c r="X423" s="153">
        <f t="shared" ca="1" si="178"/>
        <v>2</v>
      </c>
      <c r="Y423" s="153">
        <f t="shared" ca="1" si="179"/>
        <v>4</v>
      </c>
      <c r="Z423" s="153">
        <f t="shared" ca="1" si="180"/>
        <v>8</v>
      </c>
      <c r="AA423" s="152">
        <f t="shared" ca="1" si="181"/>
        <v>1.3503765562039736</v>
      </c>
      <c r="AB423" s="152">
        <f t="shared" ca="1" si="182"/>
        <v>1.343007522143606</v>
      </c>
      <c r="AC423" s="154">
        <f t="shared" ca="1" si="183"/>
        <v>-29.835738075210116</v>
      </c>
      <c r="AD423" s="154">
        <f t="shared" ca="1" si="184"/>
        <v>-536.25124867899387</v>
      </c>
      <c r="AE423" s="3">
        <f t="shared" ca="1" si="185"/>
        <v>-47.173915562850333</v>
      </c>
      <c r="AF423" s="3">
        <f t="shared" ca="1" si="186"/>
        <v>-566.08698675420396</v>
      </c>
      <c r="AG423" s="3" t="str">
        <f t="shared" ca="1" si="193"/>
        <v>N</v>
      </c>
      <c r="AH423" s="4" t="str">
        <f t="shared" ca="1" si="187"/>
        <v/>
      </c>
      <c r="AI423" s="75">
        <f t="shared" ca="1" si="188"/>
        <v>-56.608698675420399</v>
      </c>
      <c r="AJ423" s="75">
        <f t="shared" ca="1" si="189"/>
        <v>0</v>
      </c>
    </row>
    <row r="424" spans="1:36">
      <c r="A424" s="41">
        <f t="shared" si="190"/>
        <v>358</v>
      </c>
      <c r="B424" s="150">
        <f>IF(ISNUMBER(A424),INDEX('MetaTrader Import'!$H$13:$J$5893,TRUNC(((A424-$A$39+1)-1)/3)+1,MOD((A424-$A$39+1)-1,3)+1),"")</f>
        <v>0</v>
      </c>
      <c r="C424" s="43">
        <f t="shared" ca="1" si="167"/>
        <v>18.689141690139092</v>
      </c>
      <c r="D424" s="43">
        <f t="shared" ca="1" si="168"/>
        <v>0.99208897886629277</v>
      </c>
      <c r="E424" s="43">
        <f t="shared" ca="1" si="169"/>
        <v>19.681230669005384</v>
      </c>
      <c r="F424" s="43">
        <f t="shared" ca="1" si="170"/>
        <v>1.9681230669005383</v>
      </c>
      <c r="G424" s="43">
        <f>IF(A424&lt;&gt;"",IF(A424&lt;Data!$G$11*0.25,$C$13/$G$32,IF(A424&gt;Data!$G$11*0.25,$C$13,$C$13*10)),"")</f>
        <v>2</v>
      </c>
      <c r="H424" s="43">
        <f>IF(A424&lt;&gt;"",IF(Data!$G$9="constant",$C$13,IF(Data!$G$9="squeeze",G424,F424)),"")</f>
        <v>2</v>
      </c>
      <c r="I424" s="38">
        <f ca="1">IF(ISNUMBER(A424),NORMINV(RAND(),0,IF(AND(Data!$G$9="squeeze",A424&lt;Data!$G$11*0.25),$H$32,1)*$C$30*$C$13)*($C$14*$C$12),"")</f>
        <v>3.4495834068623196E-4</v>
      </c>
      <c r="J424" s="42">
        <f ca="1">IFERROR(IF(Data!$C$6="Real",B424,I424+J423+($C$14*$C$12)*(NORMINV(RAND(),$C$15,CHOOSE($G$13,$C$13,F424,G424)))),"")</f>
        <v>1.3502531014245189</v>
      </c>
      <c r="K424" s="88">
        <f>IF(ISNUMBER(A424), IF($G$16="fixed",$G$17,MIN(H424*Data!$C$7*$C$16*0.5,$C$17*Data!$C$7))*$C$12,"")</f>
        <v>8.0000000000000007E-5</v>
      </c>
      <c r="L424" s="42">
        <f t="shared" ca="1" si="194"/>
        <v>1.3502531014245189</v>
      </c>
      <c r="M424" s="44">
        <f t="shared" ca="1" si="195"/>
        <v>1.350293101424519</v>
      </c>
      <c r="N424" s="44">
        <f t="shared" ca="1" si="196"/>
        <v>1.3502131014245189</v>
      </c>
      <c r="O424" s="108">
        <f t="shared" ca="1" si="171"/>
        <v>0.27630481292569209</v>
      </c>
      <c r="P424" s="102">
        <f t="shared" ca="1" si="172"/>
        <v>9.409260893262088</v>
      </c>
      <c r="Q424" s="102">
        <f t="shared" ca="1" si="173"/>
        <v>6.3017803127537117E-3</v>
      </c>
      <c r="R424" s="120">
        <f t="shared" ca="1" si="191"/>
        <v>1</v>
      </c>
      <c r="S424" s="54">
        <f t="shared" ca="1" si="192"/>
        <v>0</v>
      </c>
      <c r="T424" s="5">
        <f t="shared" ca="1" si="174"/>
        <v>1.3475392670087669</v>
      </c>
      <c r="U424" s="152">
        <f t="shared" ca="1" si="175"/>
        <v>1.3516021552310857</v>
      </c>
      <c r="V424" s="152">
        <f t="shared" ca="1" si="176"/>
        <v>1.3416029175616471</v>
      </c>
      <c r="W424" s="153">
        <f t="shared" ca="1" si="177"/>
        <v>1</v>
      </c>
      <c r="X424" s="153">
        <f t="shared" ca="1" si="178"/>
        <v>2</v>
      </c>
      <c r="Y424" s="153">
        <f t="shared" ca="1" si="179"/>
        <v>4</v>
      </c>
      <c r="Z424" s="153">
        <f t="shared" ca="1" si="180"/>
        <v>8</v>
      </c>
      <c r="AA424" s="152">
        <f t="shared" ca="1" si="181"/>
        <v>1.3503765562039736</v>
      </c>
      <c r="AB424" s="152">
        <f t="shared" ca="1" si="182"/>
        <v>1.343007522143606</v>
      </c>
      <c r="AC424" s="154">
        <f t="shared" ca="1" si="183"/>
        <v>-6.5381911781869917</v>
      </c>
      <c r="AD424" s="154">
        <f t="shared" ca="1" si="184"/>
        <v>-582.84634247304007</v>
      </c>
      <c r="AE424" s="3">
        <f t="shared" ca="1" si="185"/>
        <v>-49.115377804268917</v>
      </c>
      <c r="AF424" s="3">
        <f t="shared" ca="1" si="186"/>
        <v>-589.384533651227</v>
      </c>
      <c r="AG424" s="3" t="str">
        <f t="shared" ca="1" si="193"/>
        <v>N</v>
      </c>
      <c r="AH424" s="4" t="str">
        <f t="shared" ca="1" si="187"/>
        <v/>
      </c>
      <c r="AI424" s="75">
        <f t="shared" ca="1" si="188"/>
        <v>-58.938453365122697</v>
      </c>
      <c r="AJ424" s="75">
        <f t="shared" ca="1" si="189"/>
        <v>0</v>
      </c>
    </row>
    <row r="425" spans="1:36">
      <c r="A425" s="41">
        <f t="shared" si="190"/>
        <v>359</v>
      </c>
      <c r="B425" s="150">
        <f>IF(ISNUMBER(A425),INDEX('MetaTrader Import'!$H$13:$J$5893,TRUNC(((A425-$A$39+1)-1)/3)+1,MOD((A425-$A$39+1)-1,3)+1),"")</f>
        <v>0</v>
      </c>
      <c r="C425" s="43">
        <f t="shared" ca="1" si="167"/>
        <v>19.681230669005384</v>
      </c>
      <c r="D425" s="43">
        <f t="shared" ca="1" si="168"/>
        <v>-0.59162278582958105</v>
      </c>
      <c r="E425" s="43">
        <f t="shared" ca="1" si="169"/>
        <v>19.089607883175802</v>
      </c>
      <c r="F425" s="43">
        <f t="shared" ca="1" si="170"/>
        <v>1.9089607883175801</v>
      </c>
      <c r="G425" s="43">
        <f>IF(A425&lt;&gt;"",IF(A425&lt;Data!$G$11*0.25,$C$13/$G$32,IF(A425&gt;Data!$G$11*0.25,$C$13,$C$13*10)),"")</f>
        <v>2</v>
      </c>
      <c r="H425" s="43">
        <f>IF(A425&lt;&gt;"",IF(Data!$G$9="constant",$C$13,IF(Data!$G$9="squeeze",G425,F425)),"")</f>
        <v>2</v>
      </c>
      <c r="I425" s="38">
        <f ca="1">IF(ISNUMBER(A425),NORMINV(RAND(),0,IF(AND(Data!$G$9="squeeze",A425&lt;Data!$G$11*0.25),$H$32,1)*$C$30*$C$13)*($C$14*$C$12),"")</f>
        <v>3.6365757550691368E-5</v>
      </c>
      <c r="J425" s="42">
        <f ca="1">IFERROR(IF(Data!$C$6="Real",B425,I425+J424+($C$14*$C$12)*(NORMINV(RAND(),$C$15,CHOOSE($G$13,$C$13,F425,G425)))),"")</f>
        <v>1.350376255698444</v>
      </c>
      <c r="K425" s="88">
        <f>IF(ISNUMBER(A425), IF($G$16="fixed",$G$17,MIN(H425*Data!$C$7*$C$16*0.5,$C$17*Data!$C$7))*$C$12,"")</f>
        <v>8.0000000000000007E-5</v>
      </c>
      <c r="L425" s="42">
        <f t="shared" ca="1" si="194"/>
        <v>1.350376255698444</v>
      </c>
      <c r="M425" s="44">
        <f t="shared" ca="1" si="195"/>
        <v>1.350416255698444</v>
      </c>
      <c r="N425" s="44">
        <f t="shared" ca="1" si="196"/>
        <v>1.350336255698444</v>
      </c>
      <c r="O425" s="108">
        <f t="shared" ca="1" si="171"/>
        <v>1.0678093866411942</v>
      </c>
      <c r="P425" s="102">
        <f t="shared" ca="1" si="172"/>
        <v>9.9752761981103344</v>
      </c>
      <c r="Q425" s="102">
        <f t="shared" ca="1" si="173"/>
        <v>0.10065759927554081</v>
      </c>
      <c r="R425" s="120">
        <f t="shared" ca="1" si="191"/>
        <v>1</v>
      </c>
      <c r="S425" s="54">
        <f t="shared" ca="1" si="192"/>
        <v>0</v>
      </c>
      <c r="T425" s="5">
        <f t="shared" ca="1" si="174"/>
        <v>1.3475392670087669</v>
      </c>
      <c r="U425" s="152">
        <f t="shared" ca="1" si="175"/>
        <v>1.3516021552310857</v>
      </c>
      <c r="V425" s="152">
        <f t="shared" ca="1" si="176"/>
        <v>1.3416029175616471</v>
      </c>
      <c r="W425" s="153">
        <f t="shared" ca="1" si="177"/>
        <v>1</v>
      </c>
      <c r="X425" s="153">
        <f t="shared" ca="1" si="178"/>
        <v>2</v>
      </c>
      <c r="Y425" s="153">
        <f t="shared" ca="1" si="179"/>
        <v>4</v>
      </c>
      <c r="Z425" s="153">
        <f t="shared" ca="1" si="180"/>
        <v>8</v>
      </c>
      <c r="AA425" s="152">
        <f t="shared" ca="1" si="181"/>
        <v>1.3503765562039736</v>
      </c>
      <c r="AB425" s="152">
        <f t="shared" ca="1" si="182"/>
        <v>1.343007522143606</v>
      </c>
      <c r="AC425" s="154">
        <f t="shared" ca="1" si="183"/>
        <v>-1.6120202211844514</v>
      </c>
      <c r="AD425" s="154">
        <f t="shared" ca="1" si="184"/>
        <v>-592.6986843870452</v>
      </c>
      <c r="AE425" s="3">
        <f t="shared" ca="1" si="185"/>
        <v>-49.525892050685805</v>
      </c>
      <c r="AF425" s="3">
        <f t="shared" ca="1" si="186"/>
        <v>-594.31070460822968</v>
      </c>
      <c r="AG425" s="3" t="str">
        <f t="shared" ca="1" si="193"/>
        <v>N</v>
      </c>
      <c r="AH425" s="4" t="str">
        <f t="shared" ca="1" si="187"/>
        <v/>
      </c>
      <c r="AI425" s="75">
        <f t="shared" ca="1" si="188"/>
        <v>-59.431070460822966</v>
      </c>
      <c r="AJ425" s="75">
        <f t="shared" ca="1" si="189"/>
        <v>0</v>
      </c>
    </row>
    <row r="426" spans="1:36">
      <c r="A426" s="41">
        <f t="shared" si="190"/>
        <v>360</v>
      </c>
      <c r="B426" s="150">
        <f>IF(ISNUMBER(A426),INDEX('MetaTrader Import'!$H$13:$J$5893,TRUNC(((A426-$A$39+1)-1)/3)+1,MOD((A426-$A$39+1)-1,3)+1),"")</f>
        <v>0</v>
      </c>
      <c r="C426" s="43">
        <f t="shared" ca="1" si="167"/>
        <v>19.089607883175802</v>
      </c>
      <c r="D426" s="43">
        <f t="shared" ca="1" si="168"/>
        <v>0.85817364891676584</v>
      </c>
      <c r="E426" s="43">
        <f t="shared" ca="1" si="169"/>
        <v>19.947781532092566</v>
      </c>
      <c r="F426" s="43">
        <f t="shared" ca="1" si="170"/>
        <v>1.9947781532092566</v>
      </c>
      <c r="G426" s="43">
        <f>IF(A426&lt;&gt;"",IF(A426&lt;Data!$G$11*0.25,$C$13/$G$32,IF(A426&gt;Data!$G$11*0.25,$C$13,$C$13*10)),"")</f>
        <v>2</v>
      </c>
      <c r="H426" s="43">
        <f>IF(A426&lt;&gt;"",IF(Data!$G$9="constant",$C$13,IF(Data!$G$9="squeeze",G426,F426)),"")</f>
        <v>2</v>
      </c>
      <c r="I426" s="38">
        <f ca="1">IF(ISNUMBER(A426),NORMINV(RAND(),0,IF(AND(Data!$G$9="squeeze",A426&lt;Data!$G$11*0.25),$H$32,1)*$C$30*$C$13)*($C$14*$C$12),"")</f>
        <v>-1.790904212247642E-5</v>
      </c>
      <c r="J426" s="42">
        <f ca="1">IFERROR(IF(Data!$C$6="Real",B426,I426+J425+($C$14*$C$12)*(NORMINV(RAND(),$C$15,CHOOSE($G$13,$C$13,F426,G426)))),"")</f>
        <v>1.3506398387560168</v>
      </c>
      <c r="K426" s="88">
        <f>IF(ISNUMBER(A426), IF($G$16="fixed",$G$17,MIN(H426*Data!$C$7*$C$16*0.5,$C$17*Data!$C$7))*$C$12,"")</f>
        <v>8.0000000000000007E-5</v>
      </c>
      <c r="L426" s="42">
        <f t="shared" ca="1" si="194"/>
        <v>1.3506398387560168</v>
      </c>
      <c r="M426" s="44">
        <f t="shared" ca="1" si="195"/>
        <v>1.3506798387560168</v>
      </c>
      <c r="N426" s="44">
        <f t="shared" ca="1" si="196"/>
        <v>1.3505998387560167</v>
      </c>
      <c r="O426" s="108">
        <f t="shared" ca="1" si="171"/>
        <v>1.7063066986636495</v>
      </c>
      <c r="P426" s="102">
        <f t="shared" ca="1" si="172"/>
        <v>11.170663956243972</v>
      </c>
      <c r="Q426" s="102">
        <f t="shared" ca="1" si="173"/>
        <v>0.19800630396218349</v>
      </c>
      <c r="R426" s="120">
        <f t="shared" ca="1" si="191"/>
        <v>1</v>
      </c>
      <c r="S426" s="54">
        <f t="shared" ca="1" si="192"/>
        <v>0</v>
      </c>
      <c r="T426" s="5">
        <f t="shared" ca="1" si="174"/>
        <v>1.3475392670087669</v>
      </c>
      <c r="U426" s="152">
        <f t="shared" ca="1" si="175"/>
        <v>1.3516021552310857</v>
      </c>
      <c r="V426" s="152">
        <f t="shared" ca="1" si="176"/>
        <v>1.3416029175616471</v>
      </c>
      <c r="W426" s="153">
        <f t="shared" ca="1" si="177"/>
        <v>1</v>
      </c>
      <c r="X426" s="153">
        <f t="shared" ca="1" si="178"/>
        <v>2</v>
      </c>
      <c r="Y426" s="153">
        <f t="shared" ca="1" si="179"/>
        <v>4</v>
      </c>
      <c r="Z426" s="153">
        <f t="shared" ca="1" si="180"/>
        <v>8</v>
      </c>
      <c r="AA426" s="152">
        <f t="shared" ca="1" si="181"/>
        <v>1.3503765562039736</v>
      </c>
      <c r="AB426" s="152">
        <f t="shared" ca="1" si="182"/>
        <v>1.343007522143606</v>
      </c>
      <c r="AC426" s="154">
        <f t="shared" ca="1" si="183"/>
        <v>8.9313020817272104</v>
      </c>
      <c r="AD426" s="154">
        <f t="shared" ca="1" si="184"/>
        <v>-613.78532899286847</v>
      </c>
      <c r="AE426" s="3">
        <f t="shared" ca="1" si="185"/>
        <v>-50.404502242595107</v>
      </c>
      <c r="AF426" s="3">
        <f t="shared" ca="1" si="186"/>
        <v>-604.85402691114132</v>
      </c>
      <c r="AG426" s="3" t="str">
        <f t="shared" ca="1" si="193"/>
        <v>N</v>
      </c>
      <c r="AH426" s="4" t="str">
        <f t="shared" ca="1" si="187"/>
        <v/>
      </c>
      <c r="AI426" s="75">
        <f t="shared" ca="1" si="188"/>
        <v>-60.485402691114132</v>
      </c>
      <c r="AJ426" s="75">
        <f t="shared" ca="1" si="189"/>
        <v>0</v>
      </c>
    </row>
    <row r="427" spans="1:36">
      <c r="A427" s="41">
        <f t="shared" si="190"/>
        <v>361</v>
      </c>
      <c r="B427" s="150">
        <f>IF(ISNUMBER(A427),INDEX('MetaTrader Import'!$H$13:$J$5893,TRUNC(((A427-$A$39+1)-1)/3)+1,MOD((A427-$A$39+1)-1,3)+1),"")</f>
        <v>0</v>
      </c>
      <c r="C427" s="43">
        <f t="shared" ca="1" si="167"/>
        <v>19.947781532092566</v>
      </c>
      <c r="D427" s="43">
        <f t="shared" ca="1" si="168"/>
        <v>1.6446930241180211</v>
      </c>
      <c r="E427" s="43">
        <f t="shared" ca="1" si="169"/>
        <v>21.592474556210586</v>
      </c>
      <c r="F427" s="43">
        <f t="shared" ca="1" si="170"/>
        <v>2.1592474556210588</v>
      </c>
      <c r="G427" s="43">
        <f>IF(A427&lt;&gt;"",IF(A427&lt;Data!$G$11*0.25,$C$13/$G$32,IF(A427&gt;Data!$G$11*0.25,$C$13,$C$13*10)),"")</f>
        <v>2</v>
      </c>
      <c r="H427" s="43">
        <f>IF(A427&lt;&gt;"",IF(Data!$G$9="constant",$C$13,IF(Data!$G$9="squeeze",G427,F427)),"")</f>
        <v>2</v>
      </c>
      <c r="I427" s="38">
        <f ca="1">IF(ISNUMBER(A427),NORMINV(RAND(),0,IF(AND(Data!$G$9="squeeze",A427&lt;Data!$G$11*0.25),$H$32,1)*$C$30*$C$13)*($C$14*$C$12),"")</f>
        <v>4.9135708127487723E-4</v>
      </c>
      <c r="J427" s="42">
        <f ca="1">IFERROR(IF(Data!$C$6="Real",B427,I427+J426+($C$14*$C$12)*(NORMINV(RAND(),$C$15,CHOOSE($G$13,$C$13,F427,G427)))),"")</f>
        <v>1.3508721316842831</v>
      </c>
      <c r="K427" s="88">
        <f>IF(ISNUMBER(A427), IF($G$16="fixed",$G$17,MIN(H427*Data!$C$7*$C$16*0.5,$C$17*Data!$C$7))*$C$12,"")</f>
        <v>8.0000000000000007E-5</v>
      </c>
      <c r="L427" s="42">
        <f t="shared" ca="1" si="194"/>
        <v>1.3508721316842831</v>
      </c>
      <c r="M427" s="44">
        <f t="shared" ca="1" si="195"/>
        <v>1.3509121316842831</v>
      </c>
      <c r="N427" s="44">
        <f t="shared" ca="1" si="196"/>
        <v>1.3508321316842831</v>
      </c>
      <c r="O427" s="108">
        <f t="shared" ca="1" si="171"/>
        <v>2.3470557214609653</v>
      </c>
      <c r="P427" s="102">
        <f t="shared" ca="1" si="172"/>
        <v>12.421233662718615</v>
      </c>
      <c r="Q427" s="102">
        <f t="shared" ca="1" si="173"/>
        <v>0.28866588399575893</v>
      </c>
      <c r="R427" s="120">
        <f t="shared" ca="1" si="191"/>
        <v>1</v>
      </c>
      <c r="S427" s="54">
        <f t="shared" ca="1" si="192"/>
        <v>0</v>
      </c>
      <c r="T427" s="5">
        <f t="shared" ca="1" si="174"/>
        <v>1.3475392670087669</v>
      </c>
      <c r="U427" s="152">
        <f t="shared" ca="1" si="175"/>
        <v>1.3516021552310857</v>
      </c>
      <c r="V427" s="152">
        <f t="shared" ca="1" si="176"/>
        <v>1.3416029175616471</v>
      </c>
      <c r="W427" s="153">
        <f t="shared" ca="1" si="177"/>
        <v>1</v>
      </c>
      <c r="X427" s="153">
        <f t="shared" ca="1" si="178"/>
        <v>2</v>
      </c>
      <c r="Y427" s="153">
        <f t="shared" ca="1" si="179"/>
        <v>4</v>
      </c>
      <c r="Z427" s="153">
        <f t="shared" ca="1" si="180"/>
        <v>8</v>
      </c>
      <c r="AA427" s="152">
        <f t="shared" ca="1" si="181"/>
        <v>1.3503765562039736</v>
      </c>
      <c r="AB427" s="152">
        <f t="shared" ca="1" si="182"/>
        <v>1.343007522143606</v>
      </c>
      <c r="AC427" s="154">
        <f t="shared" ca="1" si="183"/>
        <v>18.223019212380009</v>
      </c>
      <c r="AD427" s="154">
        <f t="shared" ca="1" si="184"/>
        <v>-632.36876325417416</v>
      </c>
      <c r="AE427" s="3">
        <f t="shared" ca="1" si="185"/>
        <v>-51.178812003482847</v>
      </c>
      <c r="AF427" s="3">
        <f t="shared" ca="1" si="186"/>
        <v>-614.14574404179416</v>
      </c>
      <c r="AG427" s="3" t="str">
        <f t="shared" ca="1" si="193"/>
        <v>N</v>
      </c>
      <c r="AH427" s="4" t="str">
        <f t="shared" ca="1" si="187"/>
        <v/>
      </c>
      <c r="AI427" s="75">
        <f t="shared" ca="1" si="188"/>
        <v>-61.414574404179419</v>
      </c>
      <c r="AJ427" s="75">
        <f t="shared" ca="1" si="189"/>
        <v>0</v>
      </c>
    </row>
    <row r="428" spans="1:36">
      <c r="A428" s="41">
        <f t="shared" si="190"/>
        <v>362</v>
      </c>
      <c r="B428" s="150">
        <f>IF(ISNUMBER(A428),INDEX('MetaTrader Import'!$H$13:$J$5893,TRUNC(((A428-$A$39+1)-1)/3)+1,MOD((A428-$A$39+1)-1,3)+1),"")</f>
        <v>0</v>
      </c>
      <c r="C428" s="43">
        <f t="shared" ca="1" si="167"/>
        <v>21.592474556210586</v>
      </c>
      <c r="D428" s="43">
        <f t="shared" ca="1" si="168"/>
        <v>0.55852366644627172</v>
      </c>
      <c r="E428" s="43">
        <f t="shared" ca="1" si="169"/>
        <v>22.15099822265686</v>
      </c>
      <c r="F428" s="43">
        <f t="shared" ca="1" si="170"/>
        <v>2.2150998222656861</v>
      </c>
      <c r="G428" s="43">
        <f>IF(A428&lt;&gt;"",IF(A428&lt;Data!$G$11*0.25,$C$13/$G$32,IF(A428&gt;Data!$G$11*0.25,$C$13,$C$13*10)),"")</f>
        <v>2</v>
      </c>
      <c r="H428" s="43">
        <f>IF(A428&lt;&gt;"",IF(Data!$G$9="constant",$C$13,IF(Data!$G$9="squeeze",G428,F428)),"")</f>
        <v>2</v>
      </c>
      <c r="I428" s="38">
        <f ca="1">IF(ISNUMBER(A428),NORMINV(RAND(),0,IF(AND(Data!$G$9="squeeze",A428&lt;Data!$G$11*0.25),$H$32,1)*$C$30*$C$13)*($C$14*$C$12),"")</f>
        <v>6.5710371590772842E-4</v>
      </c>
      <c r="J428" s="42">
        <f ca="1">IFERROR(IF(Data!$C$6="Real",B428,I428+J427+($C$14*$C$12)*(NORMINV(RAND(),$C$15,CHOOSE($G$13,$C$13,F428,G428)))),"")</f>
        <v>1.3512207690794977</v>
      </c>
      <c r="K428" s="88">
        <f>IF(ISNUMBER(A428), IF($G$16="fixed",$G$17,MIN(H428*Data!$C$7*$C$16*0.5,$C$17*Data!$C$7))*$C$12,"")</f>
        <v>8.0000000000000007E-5</v>
      </c>
      <c r="L428" s="42">
        <f t="shared" ca="1" si="194"/>
        <v>1.3512207690794977</v>
      </c>
      <c r="M428" s="44">
        <f t="shared" ca="1" si="195"/>
        <v>1.3512607690794978</v>
      </c>
      <c r="N428" s="44">
        <f t="shared" ca="1" si="196"/>
        <v>1.3511807690794977</v>
      </c>
      <c r="O428" s="108">
        <f t="shared" ca="1" si="171"/>
        <v>2.9374185990588431</v>
      </c>
      <c r="P428" s="102">
        <f t="shared" ca="1" si="172"/>
        <v>13.82533357847913</v>
      </c>
      <c r="Q428" s="102">
        <f t="shared" ca="1" si="173"/>
        <v>0.35427304729171383</v>
      </c>
      <c r="R428" s="120">
        <f t="shared" ca="1" si="191"/>
        <v>1</v>
      </c>
      <c r="S428" s="54">
        <f t="shared" ca="1" si="192"/>
        <v>0</v>
      </c>
      <c r="T428" s="5">
        <f t="shared" ca="1" si="174"/>
        <v>1.3475392670087669</v>
      </c>
      <c r="U428" s="152">
        <f t="shared" ca="1" si="175"/>
        <v>1.3516021552310857</v>
      </c>
      <c r="V428" s="152">
        <f t="shared" ca="1" si="176"/>
        <v>1.3416029175616471</v>
      </c>
      <c r="W428" s="153">
        <f t="shared" ca="1" si="177"/>
        <v>1</v>
      </c>
      <c r="X428" s="153">
        <f t="shared" ca="1" si="178"/>
        <v>2</v>
      </c>
      <c r="Y428" s="153">
        <f t="shared" ca="1" si="179"/>
        <v>4</v>
      </c>
      <c r="Z428" s="153">
        <f t="shared" ca="1" si="180"/>
        <v>8</v>
      </c>
      <c r="AA428" s="152">
        <f t="shared" ca="1" si="181"/>
        <v>1.3503765562039736</v>
      </c>
      <c r="AB428" s="152">
        <f t="shared" ca="1" si="182"/>
        <v>1.343007522143606</v>
      </c>
      <c r="AC428" s="154">
        <f t="shared" ca="1" si="183"/>
        <v>32.168515020964961</v>
      </c>
      <c r="AD428" s="154">
        <f t="shared" ca="1" si="184"/>
        <v>-660.25975487134406</v>
      </c>
      <c r="AE428" s="3">
        <f t="shared" ca="1" si="185"/>
        <v>-52.340936654198259</v>
      </c>
      <c r="AF428" s="3">
        <f t="shared" ca="1" si="186"/>
        <v>-628.09123985037911</v>
      </c>
      <c r="AG428" s="3" t="str">
        <f t="shared" ca="1" si="193"/>
        <v>N</v>
      </c>
      <c r="AH428" s="4" t="str">
        <f t="shared" ca="1" si="187"/>
        <v/>
      </c>
      <c r="AI428" s="75">
        <f t="shared" ca="1" si="188"/>
        <v>-62.809123985037914</v>
      </c>
      <c r="AJ428" s="75">
        <f t="shared" ca="1" si="189"/>
        <v>0</v>
      </c>
    </row>
    <row r="429" spans="1:36">
      <c r="A429" s="41">
        <f t="shared" si="190"/>
        <v>363</v>
      </c>
      <c r="B429" s="150">
        <f>IF(ISNUMBER(A429),INDEX('MetaTrader Import'!$H$13:$J$5893,TRUNC(((A429-$A$39+1)-1)/3)+1,MOD((A429-$A$39+1)-1,3)+1),"")</f>
        <v>0</v>
      </c>
      <c r="C429" s="43">
        <f t="shared" ca="1" si="167"/>
        <v>22.15099822265686</v>
      </c>
      <c r="D429" s="43">
        <f t="shared" ca="1" si="168"/>
        <v>0.26235105017088833</v>
      </c>
      <c r="E429" s="43">
        <f t="shared" ca="1" si="169"/>
        <v>22.413349272827748</v>
      </c>
      <c r="F429" s="43">
        <f t="shared" ca="1" si="170"/>
        <v>2.2413349272827747</v>
      </c>
      <c r="G429" s="43">
        <f>IF(A429&lt;&gt;"",IF(A429&lt;Data!$G$11*0.25,$C$13/$G$32,IF(A429&gt;Data!$G$11*0.25,$C$13,$C$13*10)),"")</f>
        <v>2</v>
      </c>
      <c r="H429" s="43">
        <f>IF(A429&lt;&gt;"",IF(Data!$G$9="constant",$C$13,IF(Data!$G$9="squeeze",G429,F429)),"")</f>
        <v>2</v>
      </c>
      <c r="I429" s="38">
        <f ca="1">IF(ISNUMBER(A429),NORMINV(RAND(),0,IF(AND(Data!$G$9="squeeze",A429&lt;Data!$G$11*0.25),$H$32,1)*$C$30*$C$13)*($C$14*$C$12),"")</f>
        <v>2.7782250979699569E-4</v>
      </c>
      <c r="J429" s="42">
        <f ca="1">IFERROR(IF(Data!$C$6="Real",B429,I429+J428+($C$14*$C$12)*(NORMINV(RAND(),$C$15,CHOOSE($G$13,$C$13,F429,G429)))),"")</f>
        <v>1.3509799702111689</v>
      </c>
      <c r="K429" s="88">
        <f>IF(ISNUMBER(A429), IF($G$16="fixed",$G$17,MIN(H429*Data!$C$7*$C$16*0.5,$C$17*Data!$C$7))*$C$12,"")</f>
        <v>8.0000000000000007E-5</v>
      </c>
      <c r="L429" s="42">
        <f t="shared" ca="1" si="194"/>
        <v>1.3509799702111689</v>
      </c>
      <c r="M429" s="44">
        <f t="shared" ca="1" si="195"/>
        <v>1.3510199702111689</v>
      </c>
      <c r="N429" s="44">
        <f t="shared" ca="1" si="196"/>
        <v>1.3509399702111689</v>
      </c>
      <c r="O429" s="108">
        <f t="shared" ca="1" si="171"/>
        <v>3.0981378817687224</v>
      </c>
      <c r="P429" s="102">
        <f t="shared" ca="1" si="172"/>
        <v>14.297842406702868</v>
      </c>
      <c r="Q429" s="102">
        <f t="shared" ca="1" si="173"/>
        <v>0.39914512127455593</v>
      </c>
      <c r="R429" s="120">
        <f t="shared" ca="1" si="191"/>
        <v>1</v>
      </c>
      <c r="S429" s="54">
        <f t="shared" ca="1" si="192"/>
        <v>0</v>
      </c>
      <c r="T429" s="5">
        <f t="shared" ca="1" si="174"/>
        <v>1.3475392670087669</v>
      </c>
      <c r="U429" s="152">
        <f t="shared" ca="1" si="175"/>
        <v>1.3516021552310857</v>
      </c>
      <c r="V429" s="152">
        <f t="shared" ca="1" si="176"/>
        <v>1.3416029175616471</v>
      </c>
      <c r="W429" s="153">
        <f t="shared" ca="1" si="177"/>
        <v>1</v>
      </c>
      <c r="X429" s="153">
        <f t="shared" ca="1" si="178"/>
        <v>2</v>
      </c>
      <c r="Y429" s="153">
        <f t="shared" ca="1" si="179"/>
        <v>4</v>
      </c>
      <c r="Z429" s="153">
        <f t="shared" ca="1" si="180"/>
        <v>8</v>
      </c>
      <c r="AA429" s="152">
        <f t="shared" ca="1" si="181"/>
        <v>1.3503765562039736</v>
      </c>
      <c r="AB429" s="152">
        <f t="shared" ca="1" si="182"/>
        <v>1.343007522143606</v>
      </c>
      <c r="AC429" s="154">
        <f t="shared" ca="1" si="183"/>
        <v>22.536560287811369</v>
      </c>
      <c r="AD429" s="154">
        <f t="shared" ca="1" si="184"/>
        <v>-640.99584540503679</v>
      </c>
      <c r="AE429" s="3">
        <f t="shared" ca="1" si="185"/>
        <v>-51.538273759768778</v>
      </c>
      <c r="AF429" s="3">
        <f t="shared" ca="1" si="186"/>
        <v>-618.45928511722536</v>
      </c>
      <c r="AG429" s="3" t="str">
        <f t="shared" ca="1" si="193"/>
        <v>N</v>
      </c>
      <c r="AH429" s="4" t="str">
        <f t="shared" ca="1" si="187"/>
        <v/>
      </c>
      <c r="AI429" s="75">
        <f t="shared" ca="1" si="188"/>
        <v>-61.845928511722541</v>
      </c>
      <c r="AJ429" s="75">
        <f t="shared" ca="1" si="189"/>
        <v>0</v>
      </c>
    </row>
    <row r="430" spans="1:36">
      <c r="A430" s="41">
        <f t="shared" si="190"/>
        <v>364</v>
      </c>
      <c r="B430" s="150">
        <f>IF(ISNUMBER(A430),INDEX('MetaTrader Import'!$H$13:$J$5893,TRUNC(((A430-$A$39+1)-1)/3)+1,MOD((A430-$A$39+1)-1,3)+1),"")</f>
        <v>0</v>
      </c>
      <c r="C430" s="43">
        <f t="shared" ca="1" si="167"/>
        <v>22.413349272827748</v>
      </c>
      <c r="D430" s="43">
        <f t="shared" ca="1" si="168"/>
        <v>-2.0989754738143671</v>
      </c>
      <c r="E430" s="43">
        <f t="shared" ca="1" si="169"/>
        <v>20.314373799013381</v>
      </c>
      <c r="F430" s="43">
        <f t="shared" ca="1" si="170"/>
        <v>2.0314373799013383</v>
      </c>
      <c r="G430" s="43">
        <f>IF(A430&lt;&gt;"",IF(A430&lt;Data!$G$11*0.25,$C$13/$G$32,IF(A430&gt;Data!$G$11*0.25,$C$13,$C$13*10)),"")</f>
        <v>2</v>
      </c>
      <c r="H430" s="43">
        <f>IF(A430&lt;&gt;"",IF(Data!$G$9="constant",$C$13,IF(Data!$G$9="squeeze",G430,F430)),"")</f>
        <v>2</v>
      </c>
      <c r="I430" s="38">
        <f ca="1">IF(ISNUMBER(A430),NORMINV(RAND(),0,IF(AND(Data!$G$9="squeeze",A430&lt;Data!$G$11*0.25),$H$32,1)*$C$30*$C$13)*($C$14*$C$12),"")</f>
        <v>-5.9205211169676329E-6</v>
      </c>
      <c r="J430" s="42">
        <f ca="1">IFERROR(IF(Data!$C$6="Real",B430,I430+J429+($C$14*$C$12)*(NORMINV(RAND(),$C$15,CHOOSE($G$13,$C$13,F430,G430)))),"")</f>
        <v>1.3515872691997151</v>
      </c>
      <c r="K430" s="88">
        <f>IF(ISNUMBER(A430), IF($G$16="fixed",$G$17,MIN(H430*Data!$C$7*$C$16*0.5,$C$17*Data!$C$7))*$C$12,"")</f>
        <v>8.0000000000000007E-5</v>
      </c>
      <c r="L430" s="42">
        <f t="shared" ca="1" si="194"/>
        <v>1.3515872691997151</v>
      </c>
      <c r="M430" s="44">
        <f t="shared" ca="1" si="195"/>
        <v>1.3516272691997151</v>
      </c>
      <c r="N430" s="44">
        <f t="shared" ca="1" si="196"/>
        <v>1.351547269199715</v>
      </c>
      <c r="O430" s="108">
        <f t="shared" ca="1" si="171"/>
        <v>3.2268762766837291</v>
      </c>
      <c r="P430" s="102">
        <f t="shared" ca="1" si="172"/>
        <v>14.766022001553401</v>
      </c>
      <c r="Q430" s="102">
        <f t="shared" ca="1" si="173"/>
        <v>0.44046244372855575</v>
      </c>
      <c r="R430" s="120">
        <f t="shared" ca="1" si="191"/>
        <v>1</v>
      </c>
      <c r="S430" s="54">
        <f t="shared" ca="1" si="192"/>
        <v>0</v>
      </c>
      <c r="T430" s="5">
        <f t="shared" ca="1" si="174"/>
        <v>1.3475392670087669</v>
      </c>
      <c r="U430" s="152">
        <f t="shared" ca="1" si="175"/>
        <v>1.3516272691997151</v>
      </c>
      <c r="V430" s="152">
        <f t="shared" ca="1" si="176"/>
        <v>1.3416029175616471</v>
      </c>
      <c r="W430" s="153">
        <f t="shared" ca="1" si="177"/>
        <v>1</v>
      </c>
      <c r="X430" s="153">
        <f t="shared" ca="1" si="178"/>
        <v>2</v>
      </c>
      <c r="Y430" s="153">
        <f t="shared" ca="1" si="179"/>
        <v>4</v>
      </c>
      <c r="Z430" s="153">
        <f t="shared" ca="1" si="180"/>
        <v>8</v>
      </c>
      <c r="AA430" s="152">
        <f t="shared" ca="1" si="181"/>
        <v>1.3503765562039736</v>
      </c>
      <c r="AB430" s="152">
        <f t="shared" ca="1" si="182"/>
        <v>1.343007522143606</v>
      </c>
      <c r="AC430" s="154">
        <f t="shared" ca="1" si="183"/>
        <v>46.828519829658077</v>
      </c>
      <c r="AD430" s="154">
        <f t="shared" ca="1" si="184"/>
        <v>-689.57976448873023</v>
      </c>
      <c r="AE430" s="3">
        <f t="shared" ca="1" si="185"/>
        <v>-53.562603721589348</v>
      </c>
      <c r="AF430" s="3">
        <f t="shared" ca="1" si="186"/>
        <v>-642.7512446590722</v>
      </c>
      <c r="AG430" s="3" t="str">
        <f t="shared" ca="1" si="193"/>
        <v>N</v>
      </c>
      <c r="AH430" s="4" t="str">
        <f t="shared" ca="1" si="187"/>
        <v/>
      </c>
      <c r="AI430" s="75">
        <f t="shared" ca="1" si="188"/>
        <v>-64.275124465907226</v>
      </c>
      <c r="AJ430" s="75">
        <f t="shared" ca="1" si="189"/>
        <v>0</v>
      </c>
    </row>
    <row r="431" spans="1:36">
      <c r="A431" s="41">
        <f t="shared" si="190"/>
        <v>365</v>
      </c>
      <c r="B431" s="150">
        <f>IF(ISNUMBER(A431),INDEX('MetaTrader Import'!$H$13:$J$5893,TRUNC(((A431-$A$39+1)-1)/3)+1,MOD((A431-$A$39+1)-1,3)+1),"")</f>
        <v>0</v>
      </c>
      <c r="C431" s="43">
        <f t="shared" ca="1" si="167"/>
        <v>20.314373799013381</v>
      </c>
      <c r="D431" s="43">
        <f t="shared" ca="1" si="168"/>
        <v>1.2075967833835515</v>
      </c>
      <c r="E431" s="43">
        <f t="shared" ca="1" si="169"/>
        <v>21.521970582396932</v>
      </c>
      <c r="F431" s="43">
        <f t="shared" ca="1" si="170"/>
        <v>2.1521970582396932</v>
      </c>
      <c r="G431" s="43">
        <f>IF(A431&lt;&gt;"",IF(A431&lt;Data!$G$11*0.25,$C$13/$G$32,IF(A431&gt;Data!$G$11*0.25,$C$13,$C$13*10)),"")</f>
        <v>2</v>
      </c>
      <c r="H431" s="43">
        <f>IF(A431&lt;&gt;"",IF(Data!$G$9="constant",$C$13,IF(Data!$G$9="squeeze",G431,F431)),"")</f>
        <v>2</v>
      </c>
      <c r="I431" s="38">
        <f ca="1">IF(ISNUMBER(A431),NORMINV(RAND(),0,IF(AND(Data!$G$9="squeeze",A431&lt;Data!$G$11*0.25),$H$32,1)*$C$30*$C$13)*($C$14*$C$12),"")</f>
        <v>3.6339709872162636E-4</v>
      </c>
      <c r="J431" s="42">
        <f ca="1">IFERROR(IF(Data!$C$6="Real",B431,I431+J430+($C$14*$C$12)*(NORMINV(RAND(),$C$15,CHOOSE($G$13,$C$13,F431,G431)))),"")</f>
        <v>1.3520643217654378</v>
      </c>
      <c r="K431" s="88">
        <f>IF(ISNUMBER(A431), IF($G$16="fixed",$G$17,MIN(H431*Data!$C$7*$C$16*0.5,$C$17*Data!$C$7))*$C$12,"")</f>
        <v>8.0000000000000007E-5</v>
      </c>
      <c r="L431" s="42">
        <f t="shared" ca="1" si="194"/>
        <v>1.3520643217654378</v>
      </c>
      <c r="M431" s="44">
        <f t="shared" ca="1" si="195"/>
        <v>1.3521043217654378</v>
      </c>
      <c r="N431" s="44">
        <f t="shared" ca="1" si="196"/>
        <v>1.3520243217654377</v>
      </c>
      <c r="O431" s="108">
        <f t="shared" ca="1" si="171"/>
        <v>3.3797619198515885</v>
      </c>
      <c r="P431" s="102">
        <f t="shared" ca="1" si="172"/>
        <v>15.345260340160038</v>
      </c>
      <c r="Q431" s="102">
        <f t="shared" ca="1" si="173"/>
        <v>0.48583229083648505</v>
      </c>
      <c r="R431" s="120">
        <f t="shared" ca="1" si="191"/>
        <v>1</v>
      </c>
      <c r="S431" s="54">
        <f t="shared" ca="1" si="192"/>
        <v>0</v>
      </c>
      <c r="T431" s="5">
        <f t="shared" ca="1" si="174"/>
        <v>1.3475392670087669</v>
      </c>
      <c r="U431" s="152">
        <f t="shared" ca="1" si="175"/>
        <v>1.3521043217654378</v>
      </c>
      <c r="V431" s="152">
        <f t="shared" ca="1" si="176"/>
        <v>1.3416029175616471</v>
      </c>
      <c r="W431" s="153">
        <f t="shared" ca="1" si="177"/>
        <v>1</v>
      </c>
      <c r="X431" s="153">
        <f t="shared" ca="1" si="178"/>
        <v>2</v>
      </c>
      <c r="Y431" s="153">
        <f t="shared" ca="1" si="179"/>
        <v>4</v>
      </c>
      <c r="Z431" s="153">
        <f t="shared" ca="1" si="180"/>
        <v>8</v>
      </c>
      <c r="AA431" s="152">
        <f t="shared" ca="1" si="181"/>
        <v>1.3503765562039736</v>
      </c>
      <c r="AB431" s="152">
        <f t="shared" ca="1" si="182"/>
        <v>1.343007522143606</v>
      </c>
      <c r="AC431" s="154">
        <f t="shared" ca="1" si="183"/>
        <v>65.910622458567047</v>
      </c>
      <c r="AD431" s="154">
        <f t="shared" ca="1" si="184"/>
        <v>-727.74396974654815</v>
      </c>
      <c r="AE431" s="3">
        <f t="shared" ca="1" si="185"/>
        <v>-55.152778940665087</v>
      </c>
      <c r="AF431" s="3">
        <f t="shared" ca="1" si="186"/>
        <v>-661.83334728798104</v>
      </c>
      <c r="AG431" s="3" t="str">
        <f t="shared" ca="1" si="193"/>
        <v>N</v>
      </c>
      <c r="AH431" s="4" t="str">
        <f t="shared" ca="1" si="187"/>
        <v/>
      </c>
      <c r="AI431" s="75">
        <f t="shared" ca="1" si="188"/>
        <v>-66.183334728798116</v>
      </c>
      <c r="AJ431" s="75">
        <f t="shared" ca="1" si="189"/>
        <v>0</v>
      </c>
    </row>
    <row r="432" spans="1:36">
      <c r="A432" s="41">
        <f t="shared" si="190"/>
        <v>366</v>
      </c>
      <c r="B432" s="150">
        <f>IF(ISNUMBER(A432),INDEX('MetaTrader Import'!$H$13:$J$5893,TRUNC(((A432-$A$39+1)-1)/3)+1,MOD((A432-$A$39+1)-1,3)+1),"")</f>
        <v>0</v>
      </c>
      <c r="C432" s="43">
        <f t="shared" ca="1" si="167"/>
        <v>21.521970582396932</v>
      </c>
      <c r="D432" s="43">
        <f t="shared" ca="1" si="168"/>
        <v>-0.84070582940380878</v>
      </c>
      <c r="E432" s="43">
        <f t="shared" ca="1" si="169"/>
        <v>20.681264752993123</v>
      </c>
      <c r="F432" s="43">
        <f t="shared" ca="1" si="170"/>
        <v>2.0681264752993123</v>
      </c>
      <c r="G432" s="43">
        <f>IF(A432&lt;&gt;"",IF(A432&lt;Data!$G$11*0.25,$C$13/$G$32,IF(A432&gt;Data!$G$11*0.25,$C$13,$C$13*10)),"")</f>
        <v>2</v>
      </c>
      <c r="H432" s="43">
        <f>IF(A432&lt;&gt;"",IF(Data!$G$9="constant",$C$13,IF(Data!$G$9="squeeze",G432,F432)),"")</f>
        <v>2</v>
      </c>
      <c r="I432" s="38">
        <f ca="1">IF(ISNUMBER(A432),NORMINV(RAND(),0,IF(AND(Data!$G$9="squeeze",A432&lt;Data!$G$11*0.25),$H$32,1)*$C$30*$C$13)*($C$14*$C$12),"")</f>
        <v>-1.3852958779268959E-5</v>
      </c>
      <c r="J432" s="42">
        <f ca="1">IFERROR(IF(Data!$C$6="Real",B432,I432+J431+($C$14*$C$12)*(NORMINV(RAND(),$C$15,CHOOSE($G$13,$C$13,F432,G432)))),"")</f>
        <v>1.3519262403987293</v>
      </c>
      <c r="K432" s="88">
        <f>IF(ISNUMBER(A432), IF($G$16="fixed",$G$17,MIN(H432*Data!$C$7*$C$16*0.5,$C$17*Data!$C$7))*$C$12,"")</f>
        <v>8.0000000000000007E-5</v>
      </c>
      <c r="L432" s="42">
        <f t="shared" ca="1" si="194"/>
        <v>1.3519262403987293</v>
      </c>
      <c r="M432" s="44">
        <f t="shared" ca="1" si="195"/>
        <v>1.3519662403987294</v>
      </c>
      <c r="N432" s="44">
        <f t="shared" ca="1" si="196"/>
        <v>1.3518862403987293</v>
      </c>
      <c r="O432" s="108">
        <f t="shared" ca="1" si="171"/>
        <v>3.2345980863736155</v>
      </c>
      <c r="P432" s="102">
        <f t="shared" ca="1" si="172"/>
        <v>14.763145900353328</v>
      </c>
      <c r="Q432" s="102">
        <f t="shared" ca="1" si="173"/>
        <v>0.5108935958464591</v>
      </c>
      <c r="R432" s="120">
        <f t="shared" ca="1" si="191"/>
        <v>1</v>
      </c>
      <c r="S432" s="54">
        <f t="shared" ca="1" si="192"/>
        <v>0</v>
      </c>
      <c r="T432" s="5">
        <f t="shared" ca="1" si="174"/>
        <v>1.3475392670087669</v>
      </c>
      <c r="U432" s="152">
        <f t="shared" ca="1" si="175"/>
        <v>1.3521043217654378</v>
      </c>
      <c r="V432" s="152">
        <f t="shared" ca="1" si="176"/>
        <v>1.3416029175616471</v>
      </c>
      <c r="W432" s="153">
        <f t="shared" ca="1" si="177"/>
        <v>1</v>
      </c>
      <c r="X432" s="153">
        <f t="shared" ca="1" si="178"/>
        <v>2</v>
      </c>
      <c r="Y432" s="153">
        <f t="shared" ca="1" si="179"/>
        <v>4</v>
      </c>
      <c r="Z432" s="153">
        <f t="shared" ca="1" si="180"/>
        <v>8</v>
      </c>
      <c r="AA432" s="152">
        <f t="shared" ca="1" si="181"/>
        <v>1.3503765562039736</v>
      </c>
      <c r="AB432" s="152">
        <f t="shared" ca="1" si="182"/>
        <v>1.343007522143606</v>
      </c>
      <c r="AC432" s="154">
        <f t="shared" ca="1" si="183"/>
        <v>60.387367790228907</v>
      </c>
      <c r="AD432" s="154">
        <f t="shared" ca="1" si="184"/>
        <v>-716.69746040987195</v>
      </c>
      <c r="AE432" s="3">
        <f t="shared" ca="1" si="185"/>
        <v>-54.692507718303581</v>
      </c>
      <c r="AF432" s="3">
        <f t="shared" ca="1" si="186"/>
        <v>-656.310092619643</v>
      </c>
      <c r="AG432" s="3" t="str">
        <f t="shared" ca="1" si="193"/>
        <v>N</v>
      </c>
      <c r="AH432" s="4" t="str">
        <f t="shared" ca="1" si="187"/>
        <v/>
      </c>
      <c r="AI432" s="75">
        <f t="shared" ca="1" si="188"/>
        <v>-65.631009261964294</v>
      </c>
      <c r="AJ432" s="75">
        <f t="shared" ca="1" si="189"/>
        <v>0</v>
      </c>
    </row>
    <row r="433" spans="1:36">
      <c r="A433" s="41">
        <f t="shared" si="190"/>
        <v>367</v>
      </c>
      <c r="B433" s="150">
        <f>IF(ISNUMBER(A433),INDEX('MetaTrader Import'!$H$13:$J$5893,TRUNC(((A433-$A$39+1)-1)/3)+1,MOD((A433-$A$39+1)-1,3)+1),"")</f>
        <v>0</v>
      </c>
      <c r="C433" s="43">
        <f t="shared" ca="1" si="167"/>
        <v>20.681264752993123</v>
      </c>
      <c r="D433" s="43">
        <f t="shared" ca="1" si="168"/>
        <v>2.2362387987678751</v>
      </c>
      <c r="E433" s="43">
        <f t="shared" ca="1" si="169"/>
        <v>22.917503551760998</v>
      </c>
      <c r="F433" s="43">
        <f t="shared" ca="1" si="170"/>
        <v>2.2917503551760996</v>
      </c>
      <c r="G433" s="43">
        <f>IF(A433&lt;&gt;"",IF(A433&lt;Data!$G$11*0.25,$C$13/$G$32,IF(A433&gt;Data!$G$11*0.25,$C$13,$C$13*10)),"")</f>
        <v>2</v>
      </c>
      <c r="H433" s="43">
        <f>IF(A433&lt;&gt;"",IF(Data!$G$9="constant",$C$13,IF(Data!$G$9="squeeze",G433,F433)),"")</f>
        <v>2</v>
      </c>
      <c r="I433" s="38">
        <f ca="1">IF(ISNUMBER(A433),NORMINV(RAND(),0,IF(AND(Data!$G$9="squeeze",A433&lt;Data!$G$11*0.25),$H$32,1)*$C$30*$C$13)*($C$14*$C$12),"")</f>
        <v>-4.662449317353204E-4</v>
      </c>
      <c r="J433" s="42">
        <f ca="1">IFERROR(IF(Data!$C$6="Real",B433,I433+J432+($C$14*$C$12)*(NORMINV(RAND(),$C$15,CHOOSE($G$13,$C$13,F433,G433)))),"")</f>
        <v>1.3512984195332898</v>
      </c>
      <c r="K433" s="88">
        <f>IF(ISNUMBER(A433), IF($G$16="fixed",$G$17,MIN(H433*Data!$C$7*$C$16*0.5,$C$17*Data!$C$7))*$C$12,"")</f>
        <v>8.0000000000000007E-5</v>
      </c>
      <c r="L433" s="42">
        <f t="shared" ca="1" si="194"/>
        <v>1.3512984195332898</v>
      </c>
      <c r="M433" s="44">
        <f t="shared" ca="1" si="195"/>
        <v>1.3513384195332898</v>
      </c>
      <c r="N433" s="44">
        <f t="shared" ca="1" si="196"/>
        <v>1.3512584195332897</v>
      </c>
      <c r="O433" s="108">
        <f t="shared" ca="1" si="171"/>
        <v>2.7644592940064112</v>
      </c>
      <c r="P433" s="102">
        <f t="shared" ca="1" si="172"/>
        <v>12.991589490191888</v>
      </c>
      <c r="Q433" s="102">
        <f t="shared" ca="1" si="173"/>
        <v>0.48487727133163666</v>
      </c>
      <c r="R433" s="120">
        <f t="shared" ca="1" si="191"/>
        <v>1</v>
      </c>
      <c r="S433" s="54">
        <f t="shared" ca="1" si="192"/>
        <v>0</v>
      </c>
      <c r="T433" s="5">
        <f t="shared" ca="1" si="174"/>
        <v>1.3475392670087669</v>
      </c>
      <c r="U433" s="152">
        <f t="shared" ca="1" si="175"/>
        <v>1.3521043217654378</v>
      </c>
      <c r="V433" s="152">
        <f t="shared" ca="1" si="176"/>
        <v>1.3416029175616471</v>
      </c>
      <c r="W433" s="153">
        <f t="shared" ca="1" si="177"/>
        <v>1</v>
      </c>
      <c r="X433" s="153">
        <f t="shared" ca="1" si="178"/>
        <v>2</v>
      </c>
      <c r="Y433" s="153">
        <f t="shared" ca="1" si="179"/>
        <v>4</v>
      </c>
      <c r="Z433" s="153">
        <f t="shared" ca="1" si="180"/>
        <v>8</v>
      </c>
      <c r="AA433" s="152">
        <f t="shared" ca="1" si="181"/>
        <v>1.3503765562039736</v>
      </c>
      <c r="AB433" s="152">
        <f t="shared" ca="1" si="182"/>
        <v>1.343007522143606</v>
      </c>
      <c r="AC433" s="154">
        <f t="shared" ca="1" si="183"/>
        <v>35.274533172646727</v>
      </c>
      <c r="AD433" s="154">
        <f t="shared" ca="1" si="184"/>
        <v>-666.4717911747075</v>
      </c>
      <c r="AE433" s="3">
        <f t="shared" ca="1" si="185"/>
        <v>-52.599771500171734</v>
      </c>
      <c r="AF433" s="3">
        <f t="shared" ca="1" si="186"/>
        <v>-631.19725800206083</v>
      </c>
      <c r="AG433" s="3" t="str">
        <f t="shared" ca="1" si="193"/>
        <v>N</v>
      </c>
      <c r="AH433" s="4" t="str">
        <f t="shared" ca="1" si="187"/>
        <v/>
      </c>
      <c r="AI433" s="75">
        <f t="shared" ca="1" si="188"/>
        <v>-63.119725800206091</v>
      </c>
      <c r="AJ433" s="75">
        <f t="shared" ca="1" si="189"/>
        <v>0</v>
      </c>
    </row>
    <row r="434" spans="1:36">
      <c r="A434" s="41">
        <f t="shared" si="190"/>
        <v>368</v>
      </c>
      <c r="B434" s="150">
        <f>IF(ISNUMBER(A434),INDEX('MetaTrader Import'!$H$13:$J$5893,TRUNC(((A434-$A$39+1)-1)/3)+1,MOD((A434-$A$39+1)-1,3)+1),"")</f>
        <v>0</v>
      </c>
      <c r="C434" s="43">
        <f t="shared" ca="1" si="167"/>
        <v>22.917503551760998</v>
      </c>
      <c r="D434" s="43">
        <f t="shared" ca="1" si="168"/>
        <v>-1.7084890622936271</v>
      </c>
      <c r="E434" s="43">
        <f t="shared" ca="1" si="169"/>
        <v>21.209014489467371</v>
      </c>
      <c r="F434" s="43">
        <f t="shared" ca="1" si="170"/>
        <v>2.120901448946737</v>
      </c>
      <c r="G434" s="43">
        <f>IF(A434&lt;&gt;"",IF(A434&lt;Data!$G$11*0.25,$C$13/$G$32,IF(A434&gt;Data!$G$11*0.25,$C$13,$C$13*10)),"")</f>
        <v>2</v>
      </c>
      <c r="H434" s="43">
        <f>IF(A434&lt;&gt;"",IF(Data!$G$9="constant",$C$13,IF(Data!$G$9="squeeze",G434,F434)),"")</f>
        <v>2</v>
      </c>
      <c r="I434" s="38">
        <f ca="1">IF(ISNUMBER(A434),NORMINV(RAND(),0,IF(AND(Data!$G$9="squeeze",A434&lt;Data!$G$11*0.25),$H$32,1)*$C$30*$C$13)*($C$14*$C$12),"")</f>
        <v>1.200915293611074E-4</v>
      </c>
      <c r="J434" s="42">
        <f ca="1">IFERROR(IF(Data!$C$6="Real",B434,I434+J433+($C$14*$C$12)*(NORMINV(RAND(),$C$15,CHOOSE($G$13,$C$13,F434,G434)))),"")</f>
        <v>1.3519189268487555</v>
      </c>
      <c r="K434" s="88">
        <f>IF(ISNUMBER(A434), IF($G$16="fixed",$G$17,MIN(H434*Data!$C$7*$C$16*0.5,$C$17*Data!$C$7))*$C$12,"")</f>
        <v>8.0000000000000007E-5</v>
      </c>
      <c r="L434" s="42">
        <f t="shared" ca="1" si="194"/>
        <v>1.3519189268487555</v>
      </c>
      <c r="M434" s="44">
        <f t="shared" ca="1" si="195"/>
        <v>1.3519589268487555</v>
      </c>
      <c r="N434" s="44">
        <f t="shared" ca="1" si="196"/>
        <v>1.3518789268487554</v>
      </c>
      <c r="O434" s="108">
        <f t="shared" ca="1" si="171"/>
        <v>2.4151612681868051</v>
      </c>
      <c r="P434" s="102">
        <f t="shared" ca="1" si="172"/>
        <v>11.398209513182749</v>
      </c>
      <c r="Q434" s="102">
        <f t="shared" ca="1" si="173"/>
        <v>0.41571095363218324</v>
      </c>
      <c r="R434" s="120">
        <f t="shared" ca="1" si="191"/>
        <v>1</v>
      </c>
      <c r="S434" s="54">
        <f t="shared" ca="1" si="192"/>
        <v>0</v>
      </c>
      <c r="T434" s="5">
        <f t="shared" ca="1" si="174"/>
        <v>1.3475392670087669</v>
      </c>
      <c r="U434" s="152">
        <f t="shared" ca="1" si="175"/>
        <v>1.3521043217654378</v>
      </c>
      <c r="V434" s="152">
        <f t="shared" ca="1" si="176"/>
        <v>1.3416029175616471</v>
      </c>
      <c r="W434" s="153">
        <f t="shared" ca="1" si="177"/>
        <v>1</v>
      </c>
      <c r="X434" s="153">
        <f t="shared" ca="1" si="178"/>
        <v>2</v>
      </c>
      <c r="Y434" s="153">
        <f t="shared" ca="1" si="179"/>
        <v>4</v>
      </c>
      <c r="Z434" s="153">
        <f t="shared" ca="1" si="180"/>
        <v>8</v>
      </c>
      <c r="AA434" s="152">
        <f t="shared" ca="1" si="181"/>
        <v>1.3503765562039736</v>
      </c>
      <c r="AB434" s="152">
        <f t="shared" ca="1" si="182"/>
        <v>1.343007522143606</v>
      </c>
      <c r="AC434" s="154">
        <f t="shared" ca="1" si="183"/>
        <v>60.094825791274786</v>
      </c>
      <c r="AD434" s="154">
        <f t="shared" ca="1" si="184"/>
        <v>-716.11237641196362</v>
      </c>
      <c r="AE434" s="3">
        <f t="shared" ca="1" si="185"/>
        <v>-54.668129218390732</v>
      </c>
      <c r="AF434" s="3">
        <f t="shared" ca="1" si="186"/>
        <v>-656.01755062068878</v>
      </c>
      <c r="AG434" s="3" t="str">
        <f t="shared" ca="1" si="193"/>
        <v>N</v>
      </c>
      <c r="AH434" s="4" t="str">
        <f t="shared" ca="1" si="187"/>
        <v/>
      </c>
      <c r="AI434" s="75">
        <f t="shared" ca="1" si="188"/>
        <v>-65.601755062068875</v>
      </c>
      <c r="AJ434" s="75">
        <f t="shared" ca="1" si="189"/>
        <v>0</v>
      </c>
    </row>
    <row r="435" spans="1:36">
      <c r="A435" s="41">
        <f t="shared" si="190"/>
        <v>369</v>
      </c>
      <c r="B435" s="150">
        <f>IF(ISNUMBER(A435),INDEX('MetaTrader Import'!$H$13:$J$5893,TRUNC(((A435-$A$39+1)-1)/3)+1,MOD((A435-$A$39+1)-1,3)+1),"")</f>
        <v>0</v>
      </c>
      <c r="C435" s="43">
        <f t="shared" ca="1" si="167"/>
        <v>21.209014489467371</v>
      </c>
      <c r="D435" s="43">
        <f t="shared" ca="1" si="168"/>
        <v>0.2314125870811598</v>
      </c>
      <c r="E435" s="43">
        <f t="shared" ca="1" si="169"/>
        <v>21.440427076548531</v>
      </c>
      <c r="F435" s="43">
        <f t="shared" ca="1" si="170"/>
        <v>2.1440427076548532</v>
      </c>
      <c r="G435" s="43">
        <f>IF(A435&lt;&gt;"",IF(A435&lt;Data!$G$11*0.25,$C$13/$G$32,IF(A435&gt;Data!$G$11*0.25,$C$13,$C$13*10)),"")</f>
        <v>2</v>
      </c>
      <c r="H435" s="43">
        <f>IF(A435&lt;&gt;"",IF(Data!$G$9="constant",$C$13,IF(Data!$G$9="squeeze",G435,F435)),"")</f>
        <v>2</v>
      </c>
      <c r="I435" s="38">
        <f ca="1">IF(ISNUMBER(A435),NORMINV(RAND(),0,IF(AND(Data!$G$9="squeeze",A435&lt;Data!$G$11*0.25),$H$32,1)*$C$30*$C$13)*($C$14*$C$12),"")</f>
        <v>2.0030914660013811E-4</v>
      </c>
      <c r="J435" s="42">
        <f ca="1">IFERROR(IF(Data!$C$6="Real",B435,I435+J434+($C$14*$C$12)*(NORMINV(RAND(),$C$15,CHOOSE($G$13,$C$13,F435,G435)))),"")</f>
        <v>1.3515942606308748</v>
      </c>
      <c r="K435" s="88">
        <f>IF(ISNUMBER(A435), IF($G$16="fixed",$G$17,MIN(H435*Data!$C$7*$C$16*0.5,$C$17*Data!$C$7))*$C$12,"")</f>
        <v>8.0000000000000007E-5</v>
      </c>
      <c r="L435" s="42">
        <f t="shared" ca="1" si="194"/>
        <v>1.3515942606308748</v>
      </c>
      <c r="M435" s="44">
        <f t="shared" ca="1" si="195"/>
        <v>1.3516342606308749</v>
      </c>
      <c r="N435" s="44">
        <f t="shared" ca="1" si="196"/>
        <v>1.3515542606308748</v>
      </c>
      <c r="O435" s="108">
        <f t="shared" ca="1" si="171"/>
        <v>2.0640961018347861</v>
      </c>
      <c r="P435" s="102">
        <f t="shared" ca="1" si="172"/>
        <v>10.06895004885858</v>
      </c>
      <c r="Q435" s="102">
        <f t="shared" ca="1" si="173"/>
        <v>0.30188276805976766</v>
      </c>
      <c r="R435" s="120">
        <f t="shared" ca="1" si="191"/>
        <v>1</v>
      </c>
      <c r="S435" s="54">
        <f t="shared" ca="1" si="192"/>
        <v>0</v>
      </c>
      <c r="T435" s="5">
        <f t="shared" ca="1" si="174"/>
        <v>1.3475392670087669</v>
      </c>
      <c r="U435" s="152">
        <f t="shared" ca="1" si="175"/>
        <v>1.3521043217654378</v>
      </c>
      <c r="V435" s="152">
        <f t="shared" ca="1" si="176"/>
        <v>1.3416029175616471</v>
      </c>
      <c r="W435" s="153">
        <f t="shared" ca="1" si="177"/>
        <v>1</v>
      </c>
      <c r="X435" s="153">
        <f t="shared" ca="1" si="178"/>
        <v>2</v>
      </c>
      <c r="Y435" s="153">
        <f t="shared" ca="1" si="179"/>
        <v>4</v>
      </c>
      <c r="Z435" s="153">
        <f t="shared" ca="1" si="180"/>
        <v>8</v>
      </c>
      <c r="AA435" s="152">
        <f t="shared" ca="1" si="181"/>
        <v>1.3503765562039736</v>
      </c>
      <c r="AB435" s="152">
        <f t="shared" ca="1" si="182"/>
        <v>1.343007522143606</v>
      </c>
      <c r="AC435" s="154">
        <f t="shared" ca="1" si="183"/>
        <v>47.108177076049529</v>
      </c>
      <c r="AD435" s="154">
        <f t="shared" ca="1" si="184"/>
        <v>-690.13907898151319</v>
      </c>
      <c r="AE435" s="3">
        <f t="shared" ca="1" si="185"/>
        <v>-53.585908492121973</v>
      </c>
      <c r="AF435" s="3">
        <f t="shared" ca="1" si="186"/>
        <v>-643.03090190546368</v>
      </c>
      <c r="AG435" s="3" t="str">
        <f t="shared" ca="1" si="193"/>
        <v>N</v>
      </c>
      <c r="AH435" s="4" t="str">
        <f t="shared" ca="1" si="187"/>
        <v/>
      </c>
      <c r="AI435" s="75">
        <f t="shared" ca="1" si="188"/>
        <v>-64.303090190546371</v>
      </c>
      <c r="AJ435" s="75">
        <f t="shared" ca="1" si="189"/>
        <v>0</v>
      </c>
    </row>
    <row r="436" spans="1:36">
      <c r="A436" s="41">
        <f t="shared" si="190"/>
        <v>370</v>
      </c>
      <c r="B436" s="150">
        <f>IF(ISNUMBER(A436),INDEX('MetaTrader Import'!$H$13:$J$5893,TRUNC(((A436-$A$39+1)-1)/3)+1,MOD((A436-$A$39+1)-1,3)+1),"")</f>
        <v>0</v>
      </c>
      <c r="C436" s="43">
        <f t="shared" ca="1" si="167"/>
        <v>21.440427076548531</v>
      </c>
      <c r="D436" s="43">
        <f t="shared" ca="1" si="168"/>
        <v>-2.6237416061529637</v>
      </c>
      <c r="E436" s="43">
        <f t="shared" ca="1" si="169"/>
        <v>18.816685470395566</v>
      </c>
      <c r="F436" s="43">
        <f t="shared" ca="1" si="170"/>
        <v>1.8816685470395567</v>
      </c>
      <c r="G436" s="43">
        <f>IF(A436&lt;&gt;"",IF(A436&lt;Data!$G$11*0.25,$C$13/$G$32,IF(A436&gt;Data!$G$11*0.25,$C$13,$C$13*10)),"")</f>
        <v>2</v>
      </c>
      <c r="H436" s="43">
        <f>IF(A436&lt;&gt;"",IF(Data!$G$9="constant",$C$13,IF(Data!$G$9="squeeze",G436,F436)),"")</f>
        <v>2</v>
      </c>
      <c r="I436" s="38">
        <f ca="1">IF(ISNUMBER(A436),NORMINV(RAND(),0,IF(AND(Data!$G$9="squeeze",A436&lt;Data!$G$11*0.25),$H$32,1)*$C$30*$C$13)*($C$14*$C$12),"")</f>
        <v>6.9844492681418155E-5</v>
      </c>
      <c r="J436" s="42">
        <f ca="1">IFERROR(IF(Data!$C$6="Real",B436,I436+J435+($C$14*$C$12)*(NORMINV(RAND(),$C$15,CHOOSE($G$13,$C$13,F436,G436)))),"")</f>
        <v>1.3517776669495216</v>
      </c>
      <c r="K436" s="88">
        <f>IF(ISNUMBER(A436), IF($G$16="fixed",$G$17,MIN(H436*Data!$C$7*$C$16*0.5,$C$17*Data!$C$7))*$C$12,"")</f>
        <v>8.0000000000000007E-5</v>
      </c>
      <c r="L436" s="42">
        <f t="shared" ca="1" si="194"/>
        <v>1.3517776669495216</v>
      </c>
      <c r="M436" s="44">
        <f t="shared" ca="1" si="195"/>
        <v>1.3518176669495217</v>
      </c>
      <c r="N436" s="44">
        <f t="shared" ca="1" si="196"/>
        <v>1.3517376669495216</v>
      </c>
      <c r="O436" s="108">
        <f t="shared" ca="1" si="171"/>
        <v>1.7074995623397553</v>
      </c>
      <c r="P436" s="102">
        <f t="shared" ca="1" si="172"/>
        <v>8.5186651097090742</v>
      </c>
      <c r="Q436" s="102">
        <f t="shared" ca="1" si="173"/>
        <v>0.14185004717103533</v>
      </c>
      <c r="R436" s="120">
        <f t="shared" ca="1" si="191"/>
        <v>1</v>
      </c>
      <c r="S436" s="54">
        <f t="shared" ca="1" si="192"/>
        <v>0</v>
      </c>
      <c r="T436" s="5">
        <f t="shared" ca="1" si="174"/>
        <v>1.3475392670087669</v>
      </c>
      <c r="U436" s="152">
        <f t="shared" ca="1" si="175"/>
        <v>1.3521043217654378</v>
      </c>
      <c r="V436" s="152">
        <f t="shared" ca="1" si="176"/>
        <v>1.3416029175616471</v>
      </c>
      <c r="W436" s="153">
        <f t="shared" ca="1" si="177"/>
        <v>1</v>
      </c>
      <c r="X436" s="153">
        <f t="shared" ca="1" si="178"/>
        <v>2</v>
      </c>
      <c r="Y436" s="153">
        <f t="shared" ca="1" si="179"/>
        <v>4</v>
      </c>
      <c r="Z436" s="153">
        <f t="shared" ca="1" si="180"/>
        <v>8</v>
      </c>
      <c r="AA436" s="152">
        <f t="shared" ca="1" si="181"/>
        <v>1.3503765562039736</v>
      </c>
      <c r="AB436" s="152">
        <f t="shared" ca="1" si="182"/>
        <v>1.343007522143606</v>
      </c>
      <c r="AC436" s="154">
        <f t="shared" ca="1" si="183"/>
        <v>54.444429821920437</v>
      </c>
      <c r="AD436" s="154">
        <f t="shared" ca="1" si="184"/>
        <v>-704.81158447325492</v>
      </c>
      <c r="AE436" s="3">
        <f t="shared" ca="1" si="185"/>
        <v>-54.197262887611203</v>
      </c>
      <c r="AF436" s="3">
        <f t="shared" ca="1" si="186"/>
        <v>-650.36715465133443</v>
      </c>
      <c r="AG436" s="3" t="str">
        <f t="shared" ca="1" si="193"/>
        <v>N</v>
      </c>
      <c r="AH436" s="4" t="str">
        <f t="shared" ca="1" si="187"/>
        <v/>
      </c>
      <c r="AI436" s="75">
        <f t="shared" ca="1" si="188"/>
        <v>-65.03671546513344</v>
      </c>
      <c r="AJ436" s="75">
        <f t="shared" ca="1" si="189"/>
        <v>0</v>
      </c>
    </row>
    <row r="437" spans="1:36">
      <c r="A437" s="41">
        <f t="shared" si="190"/>
        <v>371</v>
      </c>
      <c r="B437" s="150">
        <f>IF(ISNUMBER(A437),INDEX('MetaTrader Import'!$H$13:$J$5893,TRUNC(((A437-$A$39+1)-1)/3)+1,MOD((A437-$A$39+1)-1,3)+1),"")</f>
        <v>0</v>
      </c>
      <c r="C437" s="43">
        <f t="shared" ca="1" si="167"/>
        <v>18.816685470395566</v>
      </c>
      <c r="D437" s="43">
        <f t="shared" ca="1" si="168"/>
        <v>1.5512631281734675</v>
      </c>
      <c r="E437" s="43">
        <f t="shared" ca="1" si="169"/>
        <v>20.367948598569033</v>
      </c>
      <c r="F437" s="43">
        <f t="shared" ca="1" si="170"/>
        <v>2.0367948598569035</v>
      </c>
      <c r="G437" s="43">
        <f>IF(A437&lt;&gt;"",IF(A437&lt;Data!$G$11*0.25,$C$13/$G$32,IF(A437&gt;Data!$G$11*0.25,$C$13,$C$13*10)),"")</f>
        <v>2</v>
      </c>
      <c r="H437" s="43">
        <f>IF(A437&lt;&gt;"",IF(Data!$G$9="constant",$C$13,IF(Data!$G$9="squeeze",G437,F437)),"")</f>
        <v>2</v>
      </c>
      <c r="I437" s="38">
        <f ca="1">IF(ISNUMBER(A437),NORMINV(RAND(),0,IF(AND(Data!$G$9="squeeze",A437&lt;Data!$G$11*0.25),$H$32,1)*$C$30*$C$13)*($C$14*$C$12),"")</f>
        <v>4.985021778645568E-4</v>
      </c>
      <c r="J437" s="42">
        <f ca="1">IFERROR(IF(Data!$C$6="Real",B437,I437+J436+($C$14*$C$12)*(NORMINV(RAND(),$C$15,CHOOSE($G$13,$C$13,F437,G437)))),"")</f>
        <v>1.3524484404282939</v>
      </c>
      <c r="K437" s="88">
        <f>IF(ISNUMBER(A437), IF($G$16="fixed",$G$17,MIN(H437*Data!$C$7*$C$16*0.5,$C$17*Data!$C$7))*$C$12,"")</f>
        <v>8.0000000000000007E-5</v>
      </c>
      <c r="L437" s="42">
        <f t="shared" ca="1" si="194"/>
        <v>1.3524484404282939</v>
      </c>
      <c r="M437" s="44">
        <f t="shared" ca="1" si="195"/>
        <v>1.352488440428294</v>
      </c>
      <c r="N437" s="44">
        <f t="shared" ca="1" si="196"/>
        <v>1.3524084404282939</v>
      </c>
      <c r="O437" s="108">
        <f t="shared" ca="1" si="171"/>
        <v>1.5561561305814733</v>
      </c>
      <c r="P437" s="102">
        <f t="shared" ca="1" si="172"/>
        <v>7.7259268169010724</v>
      </c>
      <c r="Q437" s="102">
        <f t="shared" ca="1" si="173"/>
        <v>-3.5121440545645782E-2</v>
      </c>
      <c r="R437" s="120">
        <f t="shared" ca="1" si="191"/>
        <v>1</v>
      </c>
      <c r="S437" s="54">
        <f t="shared" ca="1" si="192"/>
        <v>0</v>
      </c>
      <c r="T437" s="5">
        <f t="shared" ca="1" si="174"/>
        <v>1.3475392670087669</v>
      </c>
      <c r="U437" s="152">
        <f t="shared" ca="1" si="175"/>
        <v>1.352488440428294</v>
      </c>
      <c r="V437" s="152">
        <f t="shared" ca="1" si="176"/>
        <v>1.3416029175616471</v>
      </c>
      <c r="W437" s="153">
        <f t="shared" ca="1" si="177"/>
        <v>1</v>
      </c>
      <c r="X437" s="153">
        <f t="shared" ca="1" si="178"/>
        <v>2</v>
      </c>
      <c r="Y437" s="153">
        <f t="shared" ca="1" si="179"/>
        <v>4</v>
      </c>
      <c r="Z437" s="153">
        <f t="shared" ca="1" si="180"/>
        <v>8</v>
      </c>
      <c r="AA437" s="152">
        <f t="shared" ca="1" si="181"/>
        <v>1.3503765562039736</v>
      </c>
      <c r="AB437" s="152">
        <f t="shared" ca="1" si="182"/>
        <v>1.343007522143606</v>
      </c>
      <c r="AC437" s="154">
        <f t="shared" ca="1" si="183"/>
        <v>81.275368972812956</v>
      </c>
      <c r="AD437" s="154">
        <f t="shared" ca="1" si="184"/>
        <v>-758.47346277504005</v>
      </c>
      <c r="AE437" s="3">
        <f t="shared" ca="1" si="185"/>
        <v>-56.433174483518918</v>
      </c>
      <c r="AF437" s="3">
        <f t="shared" ca="1" si="186"/>
        <v>-677.19809380222705</v>
      </c>
      <c r="AG437" s="3" t="str">
        <f t="shared" ca="1" si="193"/>
        <v>N</v>
      </c>
      <c r="AH437" s="4" t="str">
        <f t="shared" ca="1" si="187"/>
        <v/>
      </c>
      <c r="AI437" s="75">
        <f t="shared" ca="1" si="188"/>
        <v>-67.719809380222699</v>
      </c>
      <c r="AJ437" s="75">
        <f t="shared" ca="1" si="189"/>
        <v>0</v>
      </c>
    </row>
    <row r="438" spans="1:36">
      <c r="A438" s="41">
        <f t="shared" si="190"/>
        <v>372</v>
      </c>
      <c r="B438" s="150">
        <f>IF(ISNUMBER(A438),INDEX('MetaTrader Import'!$H$13:$J$5893,TRUNC(((A438-$A$39+1)-1)/3)+1,MOD((A438-$A$39+1)-1,3)+1),"")</f>
        <v>0</v>
      </c>
      <c r="C438" s="43">
        <f t="shared" ca="1" si="167"/>
        <v>20.367948598569033</v>
      </c>
      <c r="D438" s="43">
        <f t="shared" ca="1" si="168"/>
        <v>-0.42885887845837334</v>
      </c>
      <c r="E438" s="43">
        <f t="shared" ca="1" si="169"/>
        <v>19.939089720110658</v>
      </c>
      <c r="F438" s="43">
        <f t="shared" ca="1" si="170"/>
        <v>1.9939089720110659</v>
      </c>
      <c r="G438" s="43">
        <f>IF(A438&lt;&gt;"",IF(A438&lt;Data!$G$11*0.25,$C$13/$G$32,IF(A438&gt;Data!$G$11*0.25,$C$13,$C$13*10)),"")</f>
        <v>2</v>
      </c>
      <c r="H438" s="43">
        <f>IF(A438&lt;&gt;"",IF(Data!$G$9="constant",$C$13,IF(Data!$G$9="squeeze",G438,F438)),"")</f>
        <v>2</v>
      </c>
      <c r="I438" s="38">
        <f ca="1">IF(ISNUMBER(A438),NORMINV(RAND(),0,IF(AND(Data!$G$9="squeeze",A438&lt;Data!$G$11*0.25),$H$32,1)*$C$30*$C$13)*($C$14*$C$12),"")</f>
        <v>1.1362499251947101E-4</v>
      </c>
      <c r="J438" s="42">
        <f ca="1">IFERROR(IF(Data!$C$6="Real",B438,I438+J437+($C$14*$C$12)*(NORMINV(RAND(),$C$15,CHOOSE($G$13,$C$13,F438,G438)))),"")</f>
        <v>1.3526160702056305</v>
      </c>
      <c r="K438" s="88">
        <f>IF(ISNUMBER(A438), IF($G$16="fixed",$G$17,MIN(H438*Data!$C$7*$C$16*0.5,$C$17*Data!$C$7))*$C$12,"")</f>
        <v>8.0000000000000007E-5</v>
      </c>
      <c r="L438" s="42">
        <f t="shared" ca="1" si="194"/>
        <v>1.3526160702056305</v>
      </c>
      <c r="M438" s="44">
        <f t="shared" ca="1" si="195"/>
        <v>1.3526560702056305</v>
      </c>
      <c r="N438" s="44">
        <f t="shared" ca="1" si="196"/>
        <v>1.3525760702056304</v>
      </c>
      <c r="O438" s="108">
        <f t="shared" ca="1" si="171"/>
        <v>1.4507817768500249</v>
      </c>
      <c r="P438" s="102">
        <f t="shared" ca="1" si="172"/>
        <v>7.1703138701396778</v>
      </c>
      <c r="Q438" s="102">
        <f t="shared" ca="1" si="173"/>
        <v>-0.22048074381192234</v>
      </c>
      <c r="R438" s="120">
        <f t="shared" ca="1" si="191"/>
        <v>1</v>
      </c>
      <c r="S438" s="54">
        <f t="shared" ca="1" si="192"/>
        <v>0</v>
      </c>
      <c r="T438" s="5">
        <f t="shared" ca="1" si="174"/>
        <v>1.3475392670087669</v>
      </c>
      <c r="U438" s="152">
        <f t="shared" ca="1" si="175"/>
        <v>1.3526560702056305</v>
      </c>
      <c r="V438" s="152">
        <f t="shared" ca="1" si="176"/>
        <v>1.3416029175616471</v>
      </c>
      <c r="W438" s="153">
        <f t="shared" ca="1" si="177"/>
        <v>1</v>
      </c>
      <c r="X438" s="153">
        <f t="shared" ca="1" si="178"/>
        <v>2</v>
      </c>
      <c r="Y438" s="153">
        <f t="shared" ca="1" si="179"/>
        <v>4</v>
      </c>
      <c r="Z438" s="153">
        <f t="shared" ca="1" si="180"/>
        <v>8</v>
      </c>
      <c r="AA438" s="152">
        <f t="shared" ca="1" si="181"/>
        <v>1.3503765562039736</v>
      </c>
      <c r="AB438" s="152">
        <f t="shared" ca="1" si="182"/>
        <v>1.343007522143606</v>
      </c>
      <c r="AC438" s="154">
        <f t="shared" ca="1" si="183"/>
        <v>87.980560066274194</v>
      </c>
      <c r="AD438" s="154">
        <f t="shared" ca="1" si="184"/>
        <v>-771.8838449619625</v>
      </c>
      <c r="AE438" s="3">
        <f t="shared" ca="1" si="185"/>
        <v>-56.991940407974027</v>
      </c>
      <c r="AF438" s="3">
        <f t="shared" ca="1" si="186"/>
        <v>-683.90328489568833</v>
      </c>
      <c r="AG438" s="3" t="str">
        <f t="shared" ca="1" si="193"/>
        <v>N</v>
      </c>
      <c r="AH438" s="4" t="str">
        <f t="shared" ca="1" si="187"/>
        <v/>
      </c>
      <c r="AI438" s="75">
        <f t="shared" ca="1" si="188"/>
        <v>-68.390328489568844</v>
      </c>
      <c r="AJ438" s="75">
        <f t="shared" ca="1" si="189"/>
        <v>0</v>
      </c>
    </row>
    <row r="439" spans="1:36">
      <c r="A439" s="41">
        <f t="shared" si="190"/>
        <v>373</v>
      </c>
      <c r="B439" s="150">
        <f>IF(ISNUMBER(A439),INDEX('MetaTrader Import'!$H$13:$J$5893,TRUNC(((A439-$A$39+1)-1)/3)+1,MOD((A439-$A$39+1)-1,3)+1),"")</f>
        <v>0</v>
      </c>
      <c r="C439" s="43">
        <f t="shared" ca="1" si="167"/>
        <v>19.939089720110658</v>
      </c>
      <c r="D439" s="43">
        <f t="shared" ca="1" si="168"/>
        <v>3.5489445306050476</v>
      </c>
      <c r="E439" s="43">
        <f t="shared" ca="1" si="169"/>
        <v>23.488034250715707</v>
      </c>
      <c r="F439" s="43">
        <f t="shared" ca="1" si="170"/>
        <v>2.3488034250715706</v>
      </c>
      <c r="G439" s="43">
        <f>IF(A439&lt;&gt;"",IF(A439&lt;Data!$G$11*0.25,$C$13/$G$32,IF(A439&gt;Data!$G$11*0.25,$C$13,$C$13*10)),"")</f>
        <v>2</v>
      </c>
      <c r="H439" s="43">
        <f>IF(A439&lt;&gt;"",IF(Data!$G$9="constant",$C$13,IF(Data!$G$9="squeeze",G439,F439)),"")</f>
        <v>2</v>
      </c>
      <c r="I439" s="38">
        <f ca="1">IF(ISNUMBER(A439),NORMINV(RAND(),0,IF(AND(Data!$G$9="squeeze",A439&lt;Data!$G$11*0.25),$H$32,1)*$C$30*$C$13)*($C$14*$C$12),"")</f>
        <v>5.1700808712066128E-4</v>
      </c>
      <c r="J439" s="42">
        <f ca="1">IFERROR(IF(Data!$C$6="Real",B439,I439+J438+($C$14*$C$12)*(NORMINV(RAND(),$C$15,CHOOSE($G$13,$C$13,F439,G439)))),"")</f>
        <v>1.3529392994096756</v>
      </c>
      <c r="K439" s="88">
        <f>IF(ISNUMBER(A439), IF($G$16="fixed",$G$17,MIN(H439*Data!$C$7*$C$16*0.5,$C$17*Data!$C$7))*$C$12,"")</f>
        <v>8.0000000000000007E-5</v>
      </c>
      <c r="L439" s="42">
        <f t="shared" ca="1" si="194"/>
        <v>1.3529392994096756</v>
      </c>
      <c r="M439" s="44">
        <f t="shared" ca="1" si="195"/>
        <v>1.3529792994096757</v>
      </c>
      <c r="N439" s="44">
        <f t="shared" ca="1" si="196"/>
        <v>1.3528992994096756</v>
      </c>
      <c r="O439" s="108">
        <f t="shared" ca="1" si="171"/>
        <v>1.4874326500537041</v>
      </c>
      <c r="P439" s="102">
        <f t="shared" ca="1" si="172"/>
        <v>7.3511070170704853</v>
      </c>
      <c r="Q439" s="102">
        <f t="shared" ca="1" si="173"/>
        <v>-0.38875166352969626</v>
      </c>
      <c r="R439" s="120">
        <f t="shared" ca="1" si="191"/>
        <v>1</v>
      </c>
      <c r="S439" s="54">
        <f t="shared" ca="1" si="192"/>
        <v>0</v>
      </c>
      <c r="T439" s="5">
        <f t="shared" ca="1" si="174"/>
        <v>1.3475392670087669</v>
      </c>
      <c r="U439" s="152">
        <f t="shared" ca="1" si="175"/>
        <v>1.3529792994096757</v>
      </c>
      <c r="V439" s="152">
        <f t="shared" ca="1" si="176"/>
        <v>1.3416029175616471</v>
      </c>
      <c r="W439" s="153">
        <f t="shared" ca="1" si="177"/>
        <v>1</v>
      </c>
      <c r="X439" s="153">
        <f t="shared" ca="1" si="178"/>
        <v>2</v>
      </c>
      <c r="Y439" s="153">
        <f t="shared" ca="1" si="179"/>
        <v>4</v>
      </c>
      <c r="Z439" s="153">
        <f t="shared" ca="1" si="180"/>
        <v>8</v>
      </c>
      <c r="AA439" s="152">
        <f t="shared" ca="1" si="181"/>
        <v>1.3503765562039736</v>
      </c>
      <c r="AB439" s="152">
        <f t="shared" ca="1" si="182"/>
        <v>1.343007522143606</v>
      </c>
      <c r="AC439" s="154">
        <f t="shared" ca="1" si="183"/>
        <v>100.9097282280802</v>
      </c>
      <c r="AD439" s="154">
        <f t="shared" ca="1" si="184"/>
        <v>-797.74218128557447</v>
      </c>
      <c r="AE439" s="3">
        <f t="shared" ca="1" si="185"/>
        <v>-58.06937108812452</v>
      </c>
      <c r="AF439" s="3">
        <f t="shared" ca="1" si="186"/>
        <v>-696.83245305749426</v>
      </c>
      <c r="AG439" s="3" t="str">
        <f t="shared" ca="1" si="193"/>
        <v>N</v>
      </c>
      <c r="AH439" s="4" t="str">
        <f t="shared" ca="1" si="187"/>
        <v/>
      </c>
      <c r="AI439" s="75">
        <f t="shared" ca="1" si="188"/>
        <v>-69.683245305749423</v>
      </c>
      <c r="AJ439" s="75">
        <f t="shared" ca="1" si="189"/>
        <v>0</v>
      </c>
    </row>
    <row r="440" spans="1:36">
      <c r="A440" s="41">
        <f t="shared" si="190"/>
        <v>374</v>
      </c>
      <c r="B440" s="150">
        <f>IF(ISNUMBER(A440),INDEX('MetaTrader Import'!$H$13:$J$5893,TRUNC(((A440-$A$39+1)-1)/3)+1,MOD((A440-$A$39+1)-1,3)+1),"")</f>
        <v>0</v>
      </c>
      <c r="C440" s="43">
        <f t="shared" ca="1" si="167"/>
        <v>23.488034250715707</v>
      </c>
      <c r="D440" s="43">
        <f t="shared" ca="1" si="168"/>
        <v>-0.68575494981941842</v>
      </c>
      <c r="E440" s="43">
        <f t="shared" ca="1" si="169"/>
        <v>22.802279300896288</v>
      </c>
      <c r="F440" s="43">
        <f t="shared" ca="1" si="170"/>
        <v>2.2802279300896289</v>
      </c>
      <c r="G440" s="43">
        <f>IF(A440&lt;&gt;"",IF(A440&lt;Data!$G$11*0.25,$C$13/$G$32,IF(A440&gt;Data!$G$11*0.25,$C$13,$C$13*10)),"")</f>
        <v>2</v>
      </c>
      <c r="H440" s="43">
        <f>IF(A440&lt;&gt;"",IF(Data!$G$9="constant",$C$13,IF(Data!$G$9="squeeze",G440,F440)),"")</f>
        <v>2</v>
      </c>
      <c r="I440" s="38">
        <f ca="1">IF(ISNUMBER(A440),NORMINV(RAND(),0,IF(AND(Data!$G$9="squeeze",A440&lt;Data!$G$11*0.25),$H$32,1)*$C$30*$C$13)*($C$14*$C$12),"")</f>
        <v>4.847344060010209E-4</v>
      </c>
      <c r="J440" s="42">
        <f ca="1">IFERROR(IF(Data!$C$6="Real",B440,I440+J439+($C$14*$C$12)*(NORMINV(RAND(),$C$15,CHOOSE($G$13,$C$13,F440,G440)))),"")</f>
        <v>1.353696836185293</v>
      </c>
      <c r="K440" s="88">
        <f>IF(ISNUMBER(A440), IF($G$16="fixed",$G$17,MIN(H440*Data!$C$7*$C$16*0.5,$C$17*Data!$C$7))*$C$12,"")</f>
        <v>8.0000000000000007E-5</v>
      </c>
      <c r="L440" s="42">
        <f t="shared" ca="1" si="194"/>
        <v>1.353696836185293</v>
      </c>
      <c r="M440" s="44">
        <f t="shared" ca="1" si="195"/>
        <v>1.3537368361852931</v>
      </c>
      <c r="N440" s="44">
        <f t="shared" ca="1" si="196"/>
        <v>1.353656836185293</v>
      </c>
      <c r="O440" s="108">
        <f t="shared" ca="1" si="171"/>
        <v>1.6527190102418718</v>
      </c>
      <c r="P440" s="102">
        <f t="shared" ca="1" si="172"/>
        <v>8.287019088508627</v>
      </c>
      <c r="Q440" s="102">
        <f t="shared" ca="1" si="173"/>
        <v>-0.51010236605088255</v>
      </c>
      <c r="R440" s="120">
        <f t="shared" ca="1" si="191"/>
        <v>1</v>
      </c>
      <c r="S440" s="54">
        <f t="shared" ca="1" si="192"/>
        <v>0</v>
      </c>
      <c r="T440" s="5">
        <f t="shared" ca="1" si="174"/>
        <v>1.3475392670087669</v>
      </c>
      <c r="U440" s="152">
        <f t="shared" ca="1" si="175"/>
        <v>1.3537368361852931</v>
      </c>
      <c r="V440" s="152">
        <f t="shared" ca="1" si="176"/>
        <v>1.3416029175616471</v>
      </c>
      <c r="W440" s="153">
        <f t="shared" ca="1" si="177"/>
        <v>2</v>
      </c>
      <c r="X440" s="153">
        <f t="shared" ca="1" si="178"/>
        <v>2</v>
      </c>
      <c r="Y440" s="153">
        <f t="shared" ca="1" si="179"/>
        <v>8</v>
      </c>
      <c r="Z440" s="153">
        <f t="shared" ca="1" si="180"/>
        <v>8</v>
      </c>
      <c r="AA440" s="152">
        <f t="shared" ca="1" si="181"/>
        <v>1.3520566961946332</v>
      </c>
      <c r="AB440" s="152">
        <f t="shared" ca="1" si="182"/>
        <v>1.343007522143606</v>
      </c>
      <c r="AC440" s="154">
        <f t="shared" ca="1" si="183"/>
        <v>128.01119925278215</v>
      </c>
      <c r="AD440" s="154">
        <f t="shared" ca="1" si="184"/>
        <v>-858.34512333496707</v>
      </c>
      <c r="AE440" s="3">
        <f t="shared" ca="1" si="185"/>
        <v>-45.645870255136558</v>
      </c>
      <c r="AF440" s="3">
        <f t="shared" ca="1" si="186"/>
        <v>-730.33392408218492</v>
      </c>
      <c r="AG440" s="3" t="str">
        <f t="shared" ca="1" si="193"/>
        <v>N</v>
      </c>
      <c r="AH440" s="4" t="str">
        <f t="shared" ca="1" si="187"/>
        <v/>
      </c>
      <c r="AI440" s="75">
        <f t="shared" ca="1" si="188"/>
        <v>-73.033392408218504</v>
      </c>
      <c r="AJ440" s="75">
        <f t="shared" ca="1" si="189"/>
        <v>0</v>
      </c>
    </row>
    <row r="441" spans="1:36">
      <c r="A441" s="41">
        <f t="shared" si="190"/>
        <v>375</v>
      </c>
      <c r="B441" s="150">
        <f>IF(ISNUMBER(A441),INDEX('MetaTrader Import'!$H$13:$J$5893,TRUNC(((A441-$A$39+1)-1)/3)+1,MOD((A441-$A$39+1)-1,3)+1),"")</f>
        <v>0</v>
      </c>
      <c r="C441" s="43">
        <f t="shared" ca="1" si="167"/>
        <v>22.802279300896288</v>
      </c>
      <c r="D441" s="43">
        <f t="shared" ca="1" si="168"/>
        <v>-1.896814594088134</v>
      </c>
      <c r="E441" s="43">
        <f t="shared" ca="1" si="169"/>
        <v>20.905464706808154</v>
      </c>
      <c r="F441" s="43">
        <f t="shared" ca="1" si="170"/>
        <v>2.0905464706808154</v>
      </c>
      <c r="G441" s="43">
        <f>IF(A441&lt;&gt;"",IF(A441&lt;Data!$G$11*0.25,$C$13/$G$32,IF(A441&gt;Data!$G$11*0.25,$C$13,$C$13*10)),"")</f>
        <v>2</v>
      </c>
      <c r="H441" s="43">
        <f>IF(A441&lt;&gt;"",IF(Data!$G$9="constant",$C$13,IF(Data!$G$9="squeeze",G441,F441)),"")</f>
        <v>2</v>
      </c>
      <c r="I441" s="38">
        <f ca="1">IF(ISNUMBER(A441),NORMINV(RAND(),0,IF(AND(Data!$G$9="squeeze",A441&lt;Data!$G$11*0.25),$H$32,1)*$C$30*$C$13)*($C$14*$C$12),"")</f>
        <v>1.9441548421897511E-4</v>
      </c>
      <c r="J441" s="42">
        <f ca="1">IFERROR(IF(Data!$C$6="Real",B441,I441+J440+($C$14*$C$12)*(NORMINV(RAND(),$C$15,CHOOSE($G$13,$C$13,F441,G441)))),"")</f>
        <v>1.3533863723350992</v>
      </c>
      <c r="K441" s="88">
        <f>IF(ISNUMBER(A441), IF($G$16="fixed",$G$17,MIN(H441*Data!$C$7*$C$16*0.5,$C$17*Data!$C$7))*$C$12,"")</f>
        <v>8.0000000000000007E-5</v>
      </c>
      <c r="L441" s="42">
        <f t="shared" ca="1" si="194"/>
        <v>1.3533863723350992</v>
      </c>
      <c r="M441" s="44">
        <f t="shared" ca="1" si="195"/>
        <v>1.3534263723350992</v>
      </c>
      <c r="N441" s="44">
        <f t="shared" ca="1" si="196"/>
        <v>1.3533463723350991</v>
      </c>
      <c r="O441" s="108">
        <f t="shared" ca="1" si="171"/>
        <v>1.6971066926577683</v>
      </c>
      <c r="P441" s="102">
        <f t="shared" ca="1" si="172"/>
        <v>8.480900835409555</v>
      </c>
      <c r="Q441" s="102">
        <f t="shared" ca="1" si="173"/>
        <v>-0.58642259927572127</v>
      </c>
      <c r="R441" s="120">
        <f t="shared" ca="1" si="191"/>
        <v>1</v>
      </c>
      <c r="S441" s="54">
        <f t="shared" ca="1" si="192"/>
        <v>0</v>
      </c>
      <c r="T441" s="5">
        <f t="shared" ca="1" si="174"/>
        <v>1.3475392670087669</v>
      </c>
      <c r="U441" s="152">
        <f t="shared" ca="1" si="175"/>
        <v>1.3537368361852931</v>
      </c>
      <c r="V441" s="152">
        <f t="shared" ca="1" si="176"/>
        <v>1.3416029175616471</v>
      </c>
      <c r="W441" s="153">
        <f t="shared" ca="1" si="177"/>
        <v>2</v>
      </c>
      <c r="X441" s="153">
        <f t="shared" ca="1" si="178"/>
        <v>2</v>
      </c>
      <c r="Y441" s="153">
        <f t="shared" ca="1" si="179"/>
        <v>8</v>
      </c>
      <c r="Z441" s="153">
        <f t="shared" ca="1" si="180"/>
        <v>8</v>
      </c>
      <c r="AA441" s="152">
        <f t="shared" ca="1" si="181"/>
        <v>1.3520566961946332</v>
      </c>
      <c r="AB441" s="152">
        <f t="shared" ca="1" si="182"/>
        <v>1.343007522143606</v>
      </c>
      <c r="AC441" s="154">
        <f t="shared" ca="1" si="183"/>
        <v>103.17409123727472</v>
      </c>
      <c r="AD441" s="154">
        <f t="shared" ca="1" si="184"/>
        <v>-833.50801531945967</v>
      </c>
      <c r="AE441" s="3">
        <f t="shared" ca="1" si="185"/>
        <v>-45.645870255136558</v>
      </c>
      <c r="AF441" s="3">
        <f t="shared" ca="1" si="186"/>
        <v>-730.33392408218492</v>
      </c>
      <c r="AG441" s="3" t="str">
        <f t="shared" ca="1" si="193"/>
        <v>N</v>
      </c>
      <c r="AH441" s="4" t="str">
        <f t="shared" ca="1" si="187"/>
        <v/>
      </c>
      <c r="AI441" s="75">
        <f t="shared" ca="1" si="188"/>
        <v>-73.033392408218504</v>
      </c>
      <c r="AJ441" s="75">
        <f t="shared" ca="1" si="189"/>
        <v>0</v>
      </c>
    </row>
    <row r="442" spans="1:36">
      <c r="A442" s="41">
        <f t="shared" si="190"/>
        <v>376</v>
      </c>
      <c r="B442" s="150">
        <f>IF(ISNUMBER(A442),INDEX('MetaTrader Import'!$H$13:$J$5893,TRUNC(((A442-$A$39+1)-1)/3)+1,MOD((A442-$A$39+1)-1,3)+1),"")</f>
        <v>0</v>
      </c>
      <c r="C442" s="43">
        <f t="shared" ca="1" si="167"/>
        <v>20.905464706808154</v>
      </c>
      <c r="D442" s="43">
        <f t="shared" ca="1" si="168"/>
        <v>-1.195924108119502</v>
      </c>
      <c r="E442" s="43">
        <f t="shared" ca="1" si="169"/>
        <v>19.709540598688651</v>
      </c>
      <c r="F442" s="43">
        <f t="shared" ca="1" si="170"/>
        <v>1.9709540598688651</v>
      </c>
      <c r="G442" s="43">
        <f>IF(A442&lt;&gt;"",IF(A442&lt;Data!$G$11*0.25,$C$13/$G$32,IF(A442&gt;Data!$G$11*0.25,$C$13,$C$13*10)),"")</f>
        <v>2</v>
      </c>
      <c r="H442" s="43">
        <f>IF(A442&lt;&gt;"",IF(Data!$G$9="constant",$C$13,IF(Data!$G$9="squeeze",G442,F442)),"")</f>
        <v>2</v>
      </c>
      <c r="I442" s="38">
        <f ca="1">IF(ISNUMBER(A442),NORMINV(RAND(),0,IF(AND(Data!$G$9="squeeze",A442&lt;Data!$G$11*0.25),$H$32,1)*$C$30*$C$13)*($C$14*$C$12),"")</f>
        <v>-7.1214837488223996E-4</v>
      </c>
      <c r="J442" s="42">
        <f ca="1">IFERROR(IF(Data!$C$6="Real",B442,I442+J441+($C$14*$C$12)*(NORMINV(RAND(),$C$15,CHOOSE($G$13,$C$13,F442,G442)))),"")</f>
        <v>1.3532184876718127</v>
      </c>
      <c r="K442" s="88">
        <f>IF(ISNUMBER(A442), IF($G$16="fixed",$G$17,MIN(H442*Data!$C$7*$C$16*0.5,$C$17*Data!$C$7))*$C$12,"")</f>
        <v>8.0000000000000007E-5</v>
      </c>
      <c r="L442" s="42">
        <f t="shared" ca="1" si="194"/>
        <v>1.3532184876718127</v>
      </c>
      <c r="M442" s="44">
        <f t="shared" ca="1" si="195"/>
        <v>1.3532584876718128</v>
      </c>
      <c r="N442" s="44">
        <f t="shared" ca="1" si="196"/>
        <v>1.3531784876718127</v>
      </c>
      <c r="O442" s="108">
        <f t="shared" ca="1" si="171"/>
        <v>1.6678021323609198</v>
      </c>
      <c r="P442" s="102">
        <f t="shared" ca="1" si="172"/>
        <v>8.3721029317409617</v>
      </c>
      <c r="Q442" s="102">
        <f t="shared" ca="1" si="173"/>
        <v>-0.62012592019001933</v>
      </c>
      <c r="R442" s="120">
        <f t="shared" ca="1" si="191"/>
        <v>1</v>
      </c>
      <c r="S442" s="54">
        <f t="shared" ca="1" si="192"/>
        <v>0</v>
      </c>
      <c r="T442" s="5">
        <f t="shared" ca="1" si="174"/>
        <v>1.3475392670087669</v>
      </c>
      <c r="U442" s="152">
        <f t="shared" ca="1" si="175"/>
        <v>1.3537368361852931</v>
      </c>
      <c r="V442" s="152">
        <f t="shared" ca="1" si="176"/>
        <v>1.3416029175616471</v>
      </c>
      <c r="W442" s="153">
        <f t="shared" ca="1" si="177"/>
        <v>2</v>
      </c>
      <c r="X442" s="153">
        <f t="shared" ca="1" si="178"/>
        <v>2</v>
      </c>
      <c r="Y442" s="153">
        <f t="shared" ca="1" si="179"/>
        <v>8</v>
      </c>
      <c r="Z442" s="153">
        <f t="shared" ca="1" si="180"/>
        <v>8</v>
      </c>
      <c r="AA442" s="152">
        <f t="shared" ca="1" si="181"/>
        <v>1.3520566961946332</v>
      </c>
      <c r="AB442" s="152">
        <f t="shared" ca="1" si="182"/>
        <v>1.343007522143606</v>
      </c>
      <c r="AC442" s="154">
        <f t="shared" ca="1" si="183"/>
        <v>89.743318174360098</v>
      </c>
      <c r="AD442" s="154">
        <f t="shared" ca="1" si="184"/>
        <v>-820.07724225654499</v>
      </c>
      <c r="AE442" s="3">
        <f t="shared" ca="1" si="185"/>
        <v>-45.645870255136558</v>
      </c>
      <c r="AF442" s="3">
        <f t="shared" ca="1" si="186"/>
        <v>-730.33392408218492</v>
      </c>
      <c r="AG442" s="3" t="str">
        <f t="shared" ca="1" si="193"/>
        <v>N</v>
      </c>
      <c r="AH442" s="4" t="str">
        <f t="shared" ca="1" si="187"/>
        <v/>
      </c>
      <c r="AI442" s="75">
        <f t="shared" ca="1" si="188"/>
        <v>-73.033392408218504</v>
      </c>
      <c r="AJ442" s="75">
        <f t="shared" ca="1" si="189"/>
        <v>0</v>
      </c>
    </row>
    <row r="443" spans="1:36">
      <c r="A443" s="41">
        <f t="shared" si="190"/>
        <v>377</v>
      </c>
      <c r="B443" s="150">
        <f>IF(ISNUMBER(A443),INDEX('MetaTrader Import'!$H$13:$J$5893,TRUNC(((A443-$A$39+1)-1)/3)+1,MOD((A443-$A$39+1)-1,3)+1),"")</f>
        <v>0</v>
      </c>
      <c r="C443" s="43">
        <f t="shared" ca="1" si="167"/>
        <v>19.709540598688651</v>
      </c>
      <c r="D443" s="43">
        <f t="shared" ca="1" si="168"/>
        <v>0.1646067523519863</v>
      </c>
      <c r="E443" s="43">
        <f t="shared" ca="1" si="169"/>
        <v>19.874147351040637</v>
      </c>
      <c r="F443" s="43">
        <f t="shared" ca="1" si="170"/>
        <v>1.9874147351040636</v>
      </c>
      <c r="G443" s="43">
        <f>IF(A443&lt;&gt;"",IF(A443&lt;Data!$G$11*0.25,$C$13/$G$32,IF(A443&gt;Data!$G$11*0.25,$C$13,$C$13*10)),"")</f>
        <v>2</v>
      </c>
      <c r="H443" s="43">
        <f>IF(A443&lt;&gt;"",IF(Data!$G$9="constant",$C$13,IF(Data!$G$9="squeeze",G443,F443)),"")</f>
        <v>2</v>
      </c>
      <c r="I443" s="38">
        <f ca="1">IF(ISNUMBER(A443),NORMINV(RAND(),0,IF(AND(Data!$G$9="squeeze",A443&lt;Data!$G$11*0.25),$H$32,1)*$C$30*$C$13)*($C$14*$C$12),"")</f>
        <v>2.4127647221011222E-4</v>
      </c>
      <c r="J443" s="42">
        <f ca="1">IFERROR(IF(Data!$C$6="Real",B443,I443+J442+($C$14*$C$12)*(NORMINV(RAND(),$C$15,CHOOSE($G$13,$C$13,F443,G443)))),"")</f>
        <v>1.3533593968323119</v>
      </c>
      <c r="K443" s="88">
        <f>IF(ISNUMBER(A443), IF($G$16="fixed",$G$17,MIN(H443*Data!$C$7*$C$16*0.5,$C$17*Data!$C$7))*$C$12,"")</f>
        <v>8.0000000000000007E-5</v>
      </c>
      <c r="L443" s="42">
        <f t="shared" ca="1" si="194"/>
        <v>1.3533593968323119</v>
      </c>
      <c r="M443" s="44">
        <f t="shared" ca="1" si="195"/>
        <v>1.3533993968323119</v>
      </c>
      <c r="N443" s="44">
        <f t="shared" ca="1" si="196"/>
        <v>1.3533193968323118</v>
      </c>
      <c r="O443" s="108">
        <f t="shared" ca="1" si="171"/>
        <v>1.6895371184098325</v>
      </c>
      <c r="P443" s="102">
        <f t="shared" ca="1" si="172"/>
        <v>8.4458069685237991</v>
      </c>
      <c r="Q443" s="102">
        <f t="shared" ca="1" si="173"/>
        <v>-0.59740831855238286</v>
      </c>
      <c r="R443" s="120">
        <f t="shared" ca="1" si="191"/>
        <v>1</v>
      </c>
      <c r="S443" s="54">
        <f t="shared" ca="1" si="192"/>
        <v>0</v>
      </c>
      <c r="T443" s="5">
        <f t="shared" ca="1" si="174"/>
        <v>1.3475392670087669</v>
      </c>
      <c r="U443" s="152">
        <f t="shared" ca="1" si="175"/>
        <v>1.3537368361852931</v>
      </c>
      <c r="V443" s="152">
        <f t="shared" ca="1" si="176"/>
        <v>1.3416029175616471</v>
      </c>
      <c r="W443" s="153">
        <f t="shared" ca="1" si="177"/>
        <v>2</v>
      </c>
      <c r="X443" s="153">
        <f t="shared" ca="1" si="178"/>
        <v>2</v>
      </c>
      <c r="Y443" s="153">
        <f t="shared" ca="1" si="179"/>
        <v>8</v>
      </c>
      <c r="Z443" s="153">
        <f t="shared" ca="1" si="180"/>
        <v>8</v>
      </c>
      <c r="AA443" s="152">
        <f t="shared" ca="1" si="181"/>
        <v>1.3520566961946332</v>
      </c>
      <c r="AB443" s="152">
        <f t="shared" ca="1" si="182"/>
        <v>1.343007522143606</v>
      </c>
      <c r="AC443" s="154">
        <f t="shared" ca="1" si="183"/>
        <v>101.01605101429101</v>
      </c>
      <c r="AD443" s="154">
        <f t="shared" ca="1" si="184"/>
        <v>-831.34997509647587</v>
      </c>
      <c r="AE443" s="3">
        <f t="shared" ca="1" si="185"/>
        <v>-45.645870255136558</v>
      </c>
      <c r="AF443" s="3">
        <f t="shared" ca="1" si="186"/>
        <v>-730.33392408218492</v>
      </c>
      <c r="AG443" s="3" t="str">
        <f t="shared" ca="1" si="193"/>
        <v>N</v>
      </c>
      <c r="AH443" s="4" t="str">
        <f t="shared" ca="1" si="187"/>
        <v/>
      </c>
      <c r="AI443" s="75">
        <f t="shared" ca="1" si="188"/>
        <v>-73.033392408218504</v>
      </c>
      <c r="AJ443" s="75">
        <f t="shared" ca="1" si="189"/>
        <v>0</v>
      </c>
    </row>
    <row r="444" spans="1:36">
      <c r="A444" s="41">
        <f t="shared" si="190"/>
        <v>378</v>
      </c>
      <c r="B444" s="150">
        <f>IF(ISNUMBER(A444),INDEX('MetaTrader Import'!$H$13:$J$5893,TRUNC(((A444-$A$39+1)-1)/3)+1,MOD((A444-$A$39+1)-1,3)+1),"")</f>
        <v>0</v>
      </c>
      <c r="C444" s="43">
        <f t="shared" ca="1" si="167"/>
        <v>19.874147351040637</v>
      </c>
      <c r="D444" s="43">
        <f t="shared" ca="1" si="168"/>
        <v>-3.4909075950141277</v>
      </c>
      <c r="E444" s="43">
        <f t="shared" ca="1" si="169"/>
        <v>16.383239756026509</v>
      </c>
      <c r="F444" s="43">
        <f t="shared" ca="1" si="170"/>
        <v>1.6383239756026509</v>
      </c>
      <c r="G444" s="43">
        <f>IF(A444&lt;&gt;"",IF(A444&lt;Data!$G$11*0.25,$C$13/$G$32,IF(A444&gt;Data!$G$11*0.25,$C$13,$C$13*10)),"")</f>
        <v>2</v>
      </c>
      <c r="H444" s="43">
        <f>IF(A444&lt;&gt;"",IF(Data!$G$9="constant",$C$13,IF(Data!$G$9="squeeze",G444,F444)),"")</f>
        <v>2</v>
      </c>
      <c r="I444" s="38">
        <f ca="1">IF(ISNUMBER(A444),NORMINV(RAND(),0,IF(AND(Data!$G$9="squeeze",A444&lt;Data!$G$11*0.25),$H$32,1)*$C$30*$C$13)*($C$14*$C$12),"")</f>
        <v>-2.4172828260162179E-4</v>
      </c>
      <c r="J444" s="42">
        <f ca="1">IFERROR(IF(Data!$C$6="Real",B444,I444+J443+($C$14*$C$12)*(NORMINV(RAND(),$C$15,CHOOSE($G$13,$C$13,F444,G444)))),"")</f>
        <v>1.3536838035602095</v>
      </c>
      <c r="K444" s="88">
        <f>IF(ISNUMBER(A444), IF($G$16="fixed",$G$17,MIN(H444*Data!$C$7*$C$16*0.5,$C$17*Data!$C$7))*$C$12,"")</f>
        <v>8.0000000000000007E-5</v>
      </c>
      <c r="L444" s="42">
        <f t="shared" ca="1" si="194"/>
        <v>1.3536838035602095</v>
      </c>
      <c r="M444" s="44">
        <f t="shared" ca="1" si="195"/>
        <v>1.3537238035602095</v>
      </c>
      <c r="N444" s="44">
        <f t="shared" ca="1" si="196"/>
        <v>1.3536438035602094</v>
      </c>
      <c r="O444" s="108">
        <f t="shared" ca="1" si="171"/>
        <v>1.6471945471672507</v>
      </c>
      <c r="P444" s="102">
        <f t="shared" ca="1" si="172"/>
        <v>8.2630903329587682</v>
      </c>
      <c r="Q444" s="102">
        <f t="shared" ca="1" si="173"/>
        <v>-0.54654578553335342</v>
      </c>
      <c r="R444" s="120">
        <f t="shared" ca="1" si="191"/>
        <v>1</v>
      </c>
      <c r="S444" s="54">
        <f t="shared" ca="1" si="192"/>
        <v>0</v>
      </c>
      <c r="T444" s="5">
        <f t="shared" ca="1" si="174"/>
        <v>1.3475392670087669</v>
      </c>
      <c r="U444" s="152">
        <f t="shared" ca="1" si="175"/>
        <v>1.3537368361852931</v>
      </c>
      <c r="V444" s="152">
        <f t="shared" ca="1" si="176"/>
        <v>1.3416029175616471</v>
      </c>
      <c r="W444" s="153">
        <f t="shared" ca="1" si="177"/>
        <v>2</v>
      </c>
      <c r="X444" s="153">
        <f t="shared" ca="1" si="178"/>
        <v>2</v>
      </c>
      <c r="Y444" s="153">
        <f t="shared" ca="1" si="179"/>
        <v>8</v>
      </c>
      <c r="Z444" s="153">
        <f t="shared" ca="1" si="180"/>
        <v>8</v>
      </c>
      <c r="AA444" s="152">
        <f t="shared" ca="1" si="181"/>
        <v>1.3520566961946332</v>
      </c>
      <c r="AB444" s="152">
        <f t="shared" ca="1" si="182"/>
        <v>1.343007522143606</v>
      </c>
      <c r="AC444" s="154">
        <f t="shared" ca="1" si="183"/>
        <v>126.968589246097</v>
      </c>
      <c r="AD444" s="154">
        <f t="shared" ca="1" si="184"/>
        <v>-857.30251332828186</v>
      </c>
      <c r="AE444" s="3">
        <f t="shared" ca="1" si="185"/>
        <v>-45.645870255136558</v>
      </c>
      <c r="AF444" s="3">
        <f t="shared" ca="1" si="186"/>
        <v>-730.33392408218492</v>
      </c>
      <c r="AG444" s="3" t="str">
        <f t="shared" ca="1" si="193"/>
        <v>N</v>
      </c>
      <c r="AH444" s="4" t="str">
        <f t="shared" ca="1" si="187"/>
        <v/>
      </c>
      <c r="AI444" s="75">
        <f t="shared" ca="1" si="188"/>
        <v>-73.033392408218504</v>
      </c>
      <c r="AJ444" s="75">
        <f t="shared" ca="1" si="189"/>
        <v>0</v>
      </c>
    </row>
    <row r="445" spans="1:36">
      <c r="A445" s="41">
        <f t="shared" si="190"/>
        <v>379</v>
      </c>
      <c r="B445" s="150">
        <f>IF(ISNUMBER(A445),INDEX('MetaTrader Import'!$H$13:$J$5893,TRUNC(((A445-$A$39+1)-1)/3)+1,MOD((A445-$A$39+1)-1,3)+1),"")</f>
        <v>0</v>
      </c>
      <c r="C445" s="43">
        <f t="shared" ca="1" si="167"/>
        <v>16.383239756026509</v>
      </c>
      <c r="D445" s="43">
        <f t="shared" ca="1" si="168"/>
        <v>2.2254920291637896</v>
      </c>
      <c r="E445" s="43">
        <f t="shared" ca="1" si="169"/>
        <v>18.608731785190297</v>
      </c>
      <c r="F445" s="43">
        <f t="shared" ca="1" si="170"/>
        <v>1.8608731785190298</v>
      </c>
      <c r="G445" s="43">
        <f>IF(A445&lt;&gt;"",IF(A445&lt;Data!$G$11*0.25,$C$13/$G$32,IF(A445&gt;Data!$G$11*0.25,$C$13,$C$13*10)),"")</f>
        <v>2</v>
      </c>
      <c r="H445" s="43">
        <f>IF(A445&lt;&gt;"",IF(Data!$G$9="constant",$C$13,IF(Data!$G$9="squeeze",G445,F445)),"")</f>
        <v>2</v>
      </c>
      <c r="I445" s="38">
        <f ca="1">IF(ISNUMBER(A445),NORMINV(RAND(),0,IF(AND(Data!$G$9="squeeze",A445&lt;Data!$G$11*0.25),$H$32,1)*$C$30*$C$13)*($C$14*$C$12),"")</f>
        <v>-8.0852826492194051E-5</v>
      </c>
      <c r="J445" s="42">
        <f ca="1">IFERROR(IF(Data!$C$6="Real",B445,I445+J444+($C$14*$C$12)*(NORMINV(RAND(),$C$15,CHOOSE($G$13,$C$13,F445,G445)))),"")</f>
        <v>1.3537214428239193</v>
      </c>
      <c r="K445" s="88">
        <f>IF(ISNUMBER(A445), IF($G$16="fixed",$G$17,MIN(H445*Data!$C$7*$C$16*0.5,$C$17*Data!$C$7))*$C$12,"")</f>
        <v>8.0000000000000007E-5</v>
      </c>
      <c r="L445" s="42">
        <f t="shared" ca="1" si="194"/>
        <v>1.3537214428239193</v>
      </c>
      <c r="M445" s="44">
        <f t="shared" ca="1" si="195"/>
        <v>1.3537614428239193</v>
      </c>
      <c r="N445" s="44">
        <f t="shared" ca="1" si="196"/>
        <v>1.3536814428239192</v>
      </c>
      <c r="O445" s="108">
        <f t="shared" ca="1" si="171"/>
        <v>1.6912103118281492</v>
      </c>
      <c r="P445" s="102">
        <f t="shared" ca="1" si="172"/>
        <v>8.4133023296639688</v>
      </c>
      <c r="Q445" s="102">
        <f t="shared" ca="1" si="173"/>
        <v>-0.45699870676616433</v>
      </c>
      <c r="R445" s="120">
        <f t="shared" ca="1" si="191"/>
        <v>1</v>
      </c>
      <c r="S445" s="54">
        <f t="shared" ca="1" si="192"/>
        <v>0</v>
      </c>
      <c r="T445" s="5">
        <f t="shared" ca="1" si="174"/>
        <v>1.3475392670087669</v>
      </c>
      <c r="U445" s="152">
        <f t="shared" ca="1" si="175"/>
        <v>1.3537614428239193</v>
      </c>
      <c r="V445" s="152">
        <f t="shared" ca="1" si="176"/>
        <v>1.3416029175616471</v>
      </c>
      <c r="W445" s="153">
        <f t="shared" ca="1" si="177"/>
        <v>2</v>
      </c>
      <c r="X445" s="153">
        <f t="shared" ca="1" si="178"/>
        <v>2</v>
      </c>
      <c r="Y445" s="153">
        <f t="shared" ca="1" si="179"/>
        <v>8</v>
      </c>
      <c r="Z445" s="153">
        <f t="shared" ca="1" si="180"/>
        <v>8</v>
      </c>
      <c r="AA445" s="152">
        <f t="shared" ca="1" si="181"/>
        <v>1.3520566961946332</v>
      </c>
      <c r="AB445" s="152">
        <f t="shared" ca="1" si="182"/>
        <v>1.343007522143606</v>
      </c>
      <c r="AC445" s="154">
        <f t="shared" ca="1" si="183"/>
        <v>129.97973034288179</v>
      </c>
      <c r="AD445" s="154">
        <f t="shared" ca="1" si="184"/>
        <v>-860.31365442506672</v>
      </c>
      <c r="AE445" s="3">
        <f t="shared" ca="1" si="185"/>
        <v>-45.645870255136558</v>
      </c>
      <c r="AF445" s="3">
        <f t="shared" ca="1" si="186"/>
        <v>-730.33392408218492</v>
      </c>
      <c r="AG445" s="3" t="str">
        <f t="shared" ca="1" si="193"/>
        <v>N</v>
      </c>
      <c r="AH445" s="4" t="str">
        <f t="shared" ca="1" si="187"/>
        <v/>
      </c>
      <c r="AI445" s="75">
        <f t="shared" ca="1" si="188"/>
        <v>-73.033392408218504</v>
      </c>
      <c r="AJ445" s="75">
        <f t="shared" ca="1" si="189"/>
        <v>0</v>
      </c>
    </row>
    <row r="446" spans="1:36">
      <c r="A446" s="41">
        <f t="shared" si="190"/>
        <v>380</v>
      </c>
      <c r="B446" s="150">
        <f>IF(ISNUMBER(A446),INDEX('MetaTrader Import'!$H$13:$J$5893,TRUNC(((A446-$A$39+1)-1)/3)+1,MOD((A446-$A$39+1)-1,3)+1),"")</f>
        <v>0</v>
      </c>
      <c r="C446" s="43">
        <f t="shared" ca="1" si="167"/>
        <v>18.608731785190297</v>
      </c>
      <c r="D446" s="43">
        <f t="shared" ca="1" si="168"/>
        <v>-1.7104464470562073</v>
      </c>
      <c r="E446" s="43">
        <f t="shared" ca="1" si="169"/>
        <v>16.898285338134091</v>
      </c>
      <c r="F446" s="43">
        <f t="shared" ca="1" si="170"/>
        <v>1.6898285338134091</v>
      </c>
      <c r="G446" s="43">
        <f>IF(A446&lt;&gt;"",IF(A446&lt;Data!$G$11*0.25,$C$13/$G$32,IF(A446&gt;Data!$G$11*0.25,$C$13,$C$13*10)),"")</f>
        <v>2</v>
      </c>
      <c r="H446" s="43">
        <f>IF(A446&lt;&gt;"",IF(Data!$G$9="constant",$C$13,IF(Data!$G$9="squeeze",G446,F446)),"")</f>
        <v>2</v>
      </c>
      <c r="I446" s="38">
        <f ca="1">IF(ISNUMBER(A446),NORMINV(RAND(),0,IF(AND(Data!$G$9="squeeze",A446&lt;Data!$G$11*0.25),$H$32,1)*$C$30*$C$13)*($C$14*$C$12),"")</f>
        <v>-2.4003510060271389E-4</v>
      </c>
      <c r="J446" s="42">
        <f ca="1">IFERROR(IF(Data!$C$6="Real",B446,I446+J445+($C$14*$C$12)*(NORMINV(RAND(),$C$15,CHOOSE($G$13,$C$13,F446,G446)))),"")</f>
        <v>1.3530761318536404</v>
      </c>
      <c r="K446" s="88">
        <f>IF(ISNUMBER(A446), IF($G$16="fixed",$G$17,MIN(H446*Data!$C$7*$C$16*0.5,$C$17*Data!$C$7))*$C$12,"")</f>
        <v>8.0000000000000007E-5</v>
      </c>
      <c r="L446" s="42">
        <f t="shared" ca="1" si="194"/>
        <v>1.3530761318536404</v>
      </c>
      <c r="M446" s="44">
        <f t="shared" ca="1" si="195"/>
        <v>1.3531161318536404</v>
      </c>
      <c r="N446" s="44">
        <f t="shared" ca="1" si="196"/>
        <v>1.3530361318536404</v>
      </c>
      <c r="O446" s="108">
        <f t="shared" ca="1" si="171"/>
        <v>1.6339785804042446</v>
      </c>
      <c r="P446" s="102">
        <f t="shared" ca="1" si="172"/>
        <v>8.3210247128060448</v>
      </c>
      <c r="Q446" s="102">
        <f t="shared" ca="1" si="173"/>
        <v>-0.3305206170606283</v>
      </c>
      <c r="R446" s="120">
        <f t="shared" ca="1" si="191"/>
        <v>1</v>
      </c>
      <c r="S446" s="54">
        <f t="shared" ca="1" si="192"/>
        <v>0</v>
      </c>
      <c r="T446" s="5">
        <f t="shared" ca="1" si="174"/>
        <v>1.3475392670087669</v>
      </c>
      <c r="U446" s="152">
        <f t="shared" ca="1" si="175"/>
        <v>1.3537614428239193</v>
      </c>
      <c r="V446" s="152">
        <f t="shared" ca="1" si="176"/>
        <v>1.3416029175616471</v>
      </c>
      <c r="W446" s="153">
        <f t="shared" ca="1" si="177"/>
        <v>2</v>
      </c>
      <c r="X446" s="153">
        <f t="shared" ca="1" si="178"/>
        <v>2</v>
      </c>
      <c r="Y446" s="153">
        <f t="shared" ca="1" si="179"/>
        <v>8</v>
      </c>
      <c r="Z446" s="153">
        <f t="shared" ca="1" si="180"/>
        <v>8</v>
      </c>
      <c r="AA446" s="152">
        <f t="shared" ca="1" si="181"/>
        <v>1.3520566961946332</v>
      </c>
      <c r="AB446" s="152">
        <f t="shared" ca="1" si="182"/>
        <v>1.343007522143606</v>
      </c>
      <c r="AC446" s="154">
        <f t="shared" ca="1" si="183"/>
        <v>78.35485272057241</v>
      </c>
      <c r="AD446" s="154">
        <f t="shared" ca="1" si="184"/>
        <v>-808.68877680275727</v>
      </c>
      <c r="AE446" s="3">
        <f t="shared" ca="1" si="185"/>
        <v>-45.645870255136558</v>
      </c>
      <c r="AF446" s="3">
        <f t="shared" ca="1" si="186"/>
        <v>-730.33392408218492</v>
      </c>
      <c r="AG446" s="3" t="str">
        <f t="shared" ca="1" si="193"/>
        <v>N</v>
      </c>
      <c r="AH446" s="4" t="str">
        <f t="shared" ca="1" si="187"/>
        <v/>
      </c>
      <c r="AI446" s="75">
        <f t="shared" ca="1" si="188"/>
        <v>-73.033392408218504</v>
      </c>
      <c r="AJ446" s="75">
        <f t="shared" ca="1" si="189"/>
        <v>0</v>
      </c>
    </row>
    <row r="447" spans="1:36">
      <c r="A447" s="41">
        <f t="shared" si="190"/>
        <v>381</v>
      </c>
      <c r="B447" s="150">
        <f>IF(ISNUMBER(A447),INDEX('MetaTrader Import'!$H$13:$J$5893,TRUNC(((A447-$A$39+1)-1)/3)+1,MOD((A447-$A$39+1)-1,3)+1),"")</f>
        <v>0</v>
      </c>
      <c r="C447" s="43">
        <f t="shared" ca="1" si="167"/>
        <v>16.898285338134091</v>
      </c>
      <c r="D447" s="43">
        <f t="shared" ca="1" si="168"/>
        <v>-2.4631205437979489</v>
      </c>
      <c r="E447" s="43">
        <f t="shared" ca="1" si="169"/>
        <v>14.435164794336142</v>
      </c>
      <c r="F447" s="43">
        <f t="shared" ca="1" si="170"/>
        <v>1.4435164794336142</v>
      </c>
      <c r="G447" s="43">
        <f>IF(A447&lt;&gt;"",IF(A447&lt;Data!$G$11*0.25,$C$13/$G$32,IF(A447&gt;Data!$G$11*0.25,$C$13,$C$13*10)),"")</f>
        <v>2</v>
      </c>
      <c r="H447" s="43">
        <f>IF(A447&lt;&gt;"",IF(Data!$G$9="constant",$C$13,IF(Data!$G$9="squeeze",G447,F447)),"")</f>
        <v>2</v>
      </c>
      <c r="I447" s="38">
        <f ca="1">IF(ISNUMBER(A447),NORMINV(RAND(),0,IF(AND(Data!$G$9="squeeze",A447&lt;Data!$G$11*0.25),$H$32,1)*$C$30*$C$13)*($C$14*$C$12),"")</f>
        <v>4.5788828159310131E-4</v>
      </c>
      <c r="J447" s="42">
        <f ca="1">IFERROR(IF(Data!$C$6="Real",B447,I447+J446+($C$14*$C$12)*(NORMINV(RAND(),$C$15,CHOOSE($G$13,$C$13,F447,G447)))),"")</f>
        <v>1.3538975094808767</v>
      </c>
      <c r="K447" s="88">
        <f>IF(ISNUMBER(A447), IF($G$16="fixed",$G$17,MIN(H447*Data!$C$7*$C$16*0.5,$C$17*Data!$C$7))*$C$12,"")</f>
        <v>8.0000000000000007E-5</v>
      </c>
      <c r="L447" s="42">
        <f t="shared" ca="1" si="194"/>
        <v>1.3538975094808767</v>
      </c>
      <c r="M447" s="44">
        <f t="shared" ca="1" si="195"/>
        <v>1.3539375094808768</v>
      </c>
      <c r="N447" s="44">
        <f t="shared" ca="1" si="196"/>
        <v>1.3538575094808767</v>
      </c>
      <c r="O447" s="108">
        <f t="shared" ca="1" si="171"/>
        <v>1.7065033621512</v>
      </c>
      <c r="P447" s="102">
        <f t="shared" ca="1" si="172"/>
        <v>8.5470389728288882</v>
      </c>
      <c r="Q447" s="102">
        <f t="shared" ca="1" si="173"/>
        <v>-0.18993745617987748</v>
      </c>
      <c r="R447" s="120">
        <f t="shared" ca="1" si="191"/>
        <v>1</v>
      </c>
      <c r="S447" s="54">
        <f t="shared" ca="1" si="192"/>
        <v>0</v>
      </c>
      <c r="T447" s="5">
        <f t="shared" ca="1" si="174"/>
        <v>1.3475392670087669</v>
      </c>
      <c r="U447" s="152">
        <f t="shared" ca="1" si="175"/>
        <v>1.3539375094808768</v>
      </c>
      <c r="V447" s="152">
        <f t="shared" ca="1" si="176"/>
        <v>1.3416029175616471</v>
      </c>
      <c r="W447" s="153">
        <f t="shared" ca="1" si="177"/>
        <v>2</v>
      </c>
      <c r="X447" s="153">
        <f t="shared" ca="1" si="178"/>
        <v>2</v>
      </c>
      <c r="Y447" s="153">
        <f t="shared" ca="1" si="179"/>
        <v>8</v>
      </c>
      <c r="Z447" s="153">
        <f t="shared" ca="1" si="180"/>
        <v>8</v>
      </c>
      <c r="AA447" s="152">
        <f t="shared" ca="1" si="181"/>
        <v>1.3520566961946332</v>
      </c>
      <c r="AB447" s="152">
        <f t="shared" ca="1" si="182"/>
        <v>1.343007522143606</v>
      </c>
      <c r="AC447" s="154">
        <f t="shared" ca="1" si="183"/>
        <v>144.06506289947885</v>
      </c>
      <c r="AD447" s="154">
        <f t="shared" ca="1" si="184"/>
        <v>-874.39898698166371</v>
      </c>
      <c r="AE447" s="3">
        <f t="shared" ca="1" si="185"/>
        <v>-45.645870255136558</v>
      </c>
      <c r="AF447" s="3">
        <f t="shared" ca="1" si="186"/>
        <v>-730.33392408218492</v>
      </c>
      <c r="AG447" s="3" t="str">
        <f t="shared" ca="1" si="193"/>
        <v>N</v>
      </c>
      <c r="AH447" s="4" t="str">
        <f t="shared" ca="1" si="187"/>
        <v/>
      </c>
      <c r="AI447" s="75">
        <f t="shared" ca="1" si="188"/>
        <v>-73.033392408218504</v>
      </c>
      <c r="AJ447" s="75">
        <f t="shared" ca="1" si="189"/>
        <v>0</v>
      </c>
    </row>
    <row r="448" spans="1:36">
      <c r="A448" s="41">
        <f t="shared" si="190"/>
        <v>382</v>
      </c>
      <c r="B448" s="150">
        <f>IF(ISNUMBER(A448),INDEX('MetaTrader Import'!$H$13:$J$5893,TRUNC(((A448-$A$39+1)-1)/3)+1,MOD((A448-$A$39+1)-1,3)+1),"")</f>
        <v>0</v>
      </c>
      <c r="C448" s="43">
        <f t="shared" ca="1" si="167"/>
        <v>14.435164794336142</v>
      </c>
      <c r="D448" s="43">
        <f t="shared" ca="1" si="168"/>
        <v>-0.62369170112709094</v>
      </c>
      <c r="E448" s="43">
        <f t="shared" ca="1" si="169"/>
        <v>13.811473093209051</v>
      </c>
      <c r="F448" s="43">
        <f t="shared" ca="1" si="170"/>
        <v>1.381147309320905</v>
      </c>
      <c r="G448" s="43">
        <f>IF(A448&lt;&gt;"",IF(A448&lt;Data!$G$11*0.25,$C$13/$G$32,IF(A448&gt;Data!$G$11*0.25,$C$13,$C$13*10)),"")</f>
        <v>2</v>
      </c>
      <c r="H448" s="43">
        <f>IF(A448&lt;&gt;"",IF(Data!$G$9="constant",$C$13,IF(Data!$G$9="squeeze",G448,F448)),"")</f>
        <v>2</v>
      </c>
      <c r="I448" s="38">
        <f ca="1">IF(ISNUMBER(A448),NORMINV(RAND(),0,IF(AND(Data!$G$9="squeeze",A448&lt;Data!$G$11*0.25),$H$32,1)*$C$30*$C$13)*($C$14*$C$12),"")</f>
        <v>-3.1699255090340508E-4</v>
      </c>
      <c r="J448" s="42">
        <f ca="1">IFERROR(IF(Data!$C$6="Real",B448,I448+J447+($C$14*$C$12)*(NORMINV(RAND(),$C$15,CHOOSE($G$13,$C$13,F448,G448)))),"")</f>
        <v>1.3535268421279392</v>
      </c>
      <c r="K448" s="88">
        <f>IF(ISNUMBER(A448), IF($G$16="fixed",$G$17,MIN(H448*Data!$C$7*$C$16*0.5,$C$17*Data!$C$7))*$C$12,"")</f>
        <v>8.0000000000000007E-5</v>
      </c>
      <c r="L448" s="42">
        <f t="shared" ca="1" si="194"/>
        <v>1.3535268421279392</v>
      </c>
      <c r="M448" s="44">
        <f t="shared" ca="1" si="195"/>
        <v>1.3535668421279392</v>
      </c>
      <c r="N448" s="44">
        <f t="shared" ca="1" si="196"/>
        <v>1.3534868421279391</v>
      </c>
      <c r="O448" s="108">
        <f t="shared" ca="1" si="171"/>
        <v>1.4365814483186286</v>
      </c>
      <c r="P448" s="102">
        <f t="shared" ca="1" si="172"/>
        <v>7.5506206871383963</v>
      </c>
      <c r="Q448" s="102">
        <f t="shared" ca="1" si="173"/>
        <v>-0.10268026799055696</v>
      </c>
      <c r="R448" s="120">
        <f t="shared" ca="1" si="191"/>
        <v>1</v>
      </c>
      <c r="S448" s="54">
        <f t="shared" ca="1" si="192"/>
        <v>0</v>
      </c>
      <c r="T448" s="5">
        <f t="shared" ca="1" si="174"/>
        <v>1.3475392670087669</v>
      </c>
      <c r="U448" s="152">
        <f t="shared" ca="1" si="175"/>
        <v>1.3539375094808768</v>
      </c>
      <c r="V448" s="152">
        <f t="shared" ca="1" si="176"/>
        <v>1.3416029175616471</v>
      </c>
      <c r="W448" s="153">
        <f t="shared" ca="1" si="177"/>
        <v>2</v>
      </c>
      <c r="X448" s="153">
        <f t="shared" ca="1" si="178"/>
        <v>2</v>
      </c>
      <c r="Y448" s="153">
        <f t="shared" ca="1" si="179"/>
        <v>8</v>
      </c>
      <c r="Z448" s="153">
        <f t="shared" ca="1" si="180"/>
        <v>8</v>
      </c>
      <c r="AA448" s="152">
        <f t="shared" ca="1" si="181"/>
        <v>1.3520566961946332</v>
      </c>
      <c r="AB448" s="152">
        <f t="shared" ca="1" si="182"/>
        <v>1.343007522143606</v>
      </c>
      <c r="AC448" s="154">
        <f t="shared" ca="1" si="183"/>
        <v>114.41167466447411</v>
      </c>
      <c r="AD448" s="154">
        <f t="shared" ca="1" si="184"/>
        <v>-844.74559874665897</v>
      </c>
      <c r="AE448" s="3">
        <f t="shared" ca="1" si="185"/>
        <v>-45.645870255136558</v>
      </c>
      <c r="AF448" s="3">
        <f t="shared" ca="1" si="186"/>
        <v>-730.33392408218492</v>
      </c>
      <c r="AG448" s="3" t="str">
        <f t="shared" ca="1" si="193"/>
        <v>N</v>
      </c>
      <c r="AH448" s="4" t="str">
        <f t="shared" ca="1" si="187"/>
        <v/>
      </c>
      <c r="AI448" s="75">
        <f t="shared" ca="1" si="188"/>
        <v>-73.033392408218504</v>
      </c>
      <c r="AJ448" s="75">
        <f t="shared" ca="1" si="189"/>
        <v>0</v>
      </c>
    </row>
    <row r="449" spans="1:36">
      <c r="A449" s="41">
        <f t="shared" si="190"/>
        <v>383</v>
      </c>
      <c r="B449" s="150">
        <f>IF(ISNUMBER(A449),INDEX('MetaTrader Import'!$H$13:$J$5893,TRUNC(((A449-$A$39+1)-1)/3)+1,MOD((A449-$A$39+1)-1,3)+1),"")</f>
        <v>0</v>
      </c>
      <c r="C449" s="43">
        <f t="shared" ca="1" si="167"/>
        <v>13.811473093209051</v>
      </c>
      <c r="D449" s="43">
        <f t="shared" ca="1" si="168"/>
        <v>0.11570559985176238</v>
      </c>
      <c r="E449" s="43">
        <f t="shared" ca="1" si="169"/>
        <v>13.927178693060814</v>
      </c>
      <c r="F449" s="43">
        <f t="shared" ca="1" si="170"/>
        <v>1.3927178693060813</v>
      </c>
      <c r="G449" s="43">
        <f>IF(A449&lt;&gt;"",IF(A449&lt;Data!$G$11*0.25,$C$13/$G$32,IF(A449&gt;Data!$G$11*0.25,$C$13,$C$13*10)),"")</f>
        <v>2</v>
      </c>
      <c r="H449" s="43">
        <f>IF(A449&lt;&gt;"",IF(Data!$G$9="constant",$C$13,IF(Data!$G$9="squeeze",G449,F449)),"")</f>
        <v>2</v>
      </c>
      <c r="I449" s="38">
        <f ca="1">IF(ISNUMBER(A449),NORMINV(RAND(),0,IF(AND(Data!$G$9="squeeze",A449&lt;Data!$G$11*0.25),$H$32,1)*$C$30*$C$13)*($C$14*$C$12),"")</f>
        <v>9.5475214167293061E-5</v>
      </c>
      <c r="J449" s="42">
        <f ca="1">IFERROR(IF(Data!$C$6="Real",B449,I449+J448+($C$14*$C$12)*(NORMINV(RAND(),$C$15,CHOOSE($G$13,$C$13,F449,G449)))),"")</f>
        <v>1.3537490951034201</v>
      </c>
      <c r="K449" s="88">
        <f>IF(ISNUMBER(A449), IF($G$16="fixed",$G$17,MIN(H449*Data!$C$7*$C$16*0.5,$C$17*Data!$C$7))*$C$12,"")</f>
        <v>8.0000000000000007E-5</v>
      </c>
      <c r="L449" s="42">
        <f t="shared" ca="1" si="194"/>
        <v>1.3537490951034201</v>
      </c>
      <c r="M449" s="44">
        <f t="shared" ca="1" si="195"/>
        <v>1.3537890951034202</v>
      </c>
      <c r="N449" s="44">
        <f t="shared" ca="1" si="196"/>
        <v>1.3537090951034201</v>
      </c>
      <c r="O449" s="108">
        <f t="shared" ca="1" si="171"/>
        <v>1.3199240615375887</v>
      </c>
      <c r="P449" s="102">
        <f t="shared" ca="1" si="172"/>
        <v>7.1636910087473629</v>
      </c>
      <c r="Q449" s="102">
        <f t="shared" ca="1" si="173"/>
        <v>-5.1189432521796661E-2</v>
      </c>
      <c r="R449" s="120">
        <f t="shared" ca="1" si="191"/>
        <v>1</v>
      </c>
      <c r="S449" s="54">
        <f t="shared" ca="1" si="192"/>
        <v>0</v>
      </c>
      <c r="T449" s="5">
        <f t="shared" ca="1" si="174"/>
        <v>1.3475392670087669</v>
      </c>
      <c r="U449" s="152">
        <f t="shared" ca="1" si="175"/>
        <v>1.3539375094808768</v>
      </c>
      <c r="V449" s="152">
        <f t="shared" ca="1" si="176"/>
        <v>1.3416029175616471</v>
      </c>
      <c r="W449" s="153">
        <f t="shared" ca="1" si="177"/>
        <v>2</v>
      </c>
      <c r="X449" s="153">
        <f t="shared" ca="1" si="178"/>
        <v>2</v>
      </c>
      <c r="Y449" s="153">
        <f t="shared" ca="1" si="179"/>
        <v>8</v>
      </c>
      <c r="Z449" s="153">
        <f t="shared" ca="1" si="180"/>
        <v>8</v>
      </c>
      <c r="AA449" s="152">
        <f t="shared" ca="1" si="181"/>
        <v>1.3520566961946332</v>
      </c>
      <c r="AB449" s="152">
        <f t="shared" ca="1" si="182"/>
        <v>1.343007522143606</v>
      </c>
      <c r="AC449" s="154">
        <f t="shared" ca="1" si="183"/>
        <v>132.19191270295028</v>
      </c>
      <c r="AD449" s="154">
        <f t="shared" ca="1" si="184"/>
        <v>-862.5258367851352</v>
      </c>
      <c r="AE449" s="3">
        <f t="shared" ca="1" si="185"/>
        <v>-45.645870255136558</v>
      </c>
      <c r="AF449" s="3">
        <f t="shared" ca="1" si="186"/>
        <v>-730.33392408218492</v>
      </c>
      <c r="AG449" s="3" t="str">
        <f t="shared" ca="1" si="193"/>
        <v>N</v>
      </c>
      <c r="AH449" s="4" t="str">
        <f t="shared" ca="1" si="187"/>
        <v/>
      </c>
      <c r="AI449" s="75">
        <f t="shared" ca="1" si="188"/>
        <v>-73.033392408218504</v>
      </c>
      <c r="AJ449" s="75">
        <f t="shared" ca="1" si="189"/>
        <v>0</v>
      </c>
    </row>
    <row r="450" spans="1:36">
      <c r="A450" s="41">
        <f t="shared" si="190"/>
        <v>384</v>
      </c>
      <c r="B450" s="150">
        <f>IF(ISNUMBER(A450),INDEX('MetaTrader Import'!$H$13:$J$5893,TRUNC(((A450-$A$39+1)-1)/3)+1,MOD((A450-$A$39+1)-1,3)+1),"")</f>
        <v>0</v>
      </c>
      <c r="C450" s="43">
        <f t="shared" ca="1" si="167"/>
        <v>13.927178693060814</v>
      </c>
      <c r="D450" s="43">
        <f t="shared" ca="1" si="168"/>
        <v>0.58831760812022049</v>
      </c>
      <c r="E450" s="43">
        <f t="shared" ca="1" si="169"/>
        <v>14.515496301181035</v>
      </c>
      <c r="F450" s="43">
        <f t="shared" ca="1" si="170"/>
        <v>1.4515496301181035</v>
      </c>
      <c r="G450" s="43">
        <f>IF(A450&lt;&gt;"",IF(A450&lt;Data!$G$11*0.25,$C$13/$G$32,IF(A450&gt;Data!$G$11*0.25,$C$13,$C$13*10)),"")</f>
        <v>2</v>
      </c>
      <c r="H450" s="43">
        <f>IF(A450&lt;&gt;"",IF(Data!$G$9="constant",$C$13,IF(Data!$G$9="squeeze",G450,F450)),"")</f>
        <v>2</v>
      </c>
      <c r="I450" s="38">
        <f ca="1">IF(ISNUMBER(A450),NORMINV(RAND(),0,IF(AND(Data!$G$9="squeeze",A450&lt;Data!$G$11*0.25),$H$32,1)*$C$30*$C$13)*($C$14*$C$12),"")</f>
        <v>-4.2218599685827301E-4</v>
      </c>
      <c r="J450" s="42">
        <f ca="1">IFERROR(IF(Data!$C$6="Real",B450,I450+J449+($C$14*$C$12)*(NORMINV(RAND(),$C$15,CHOOSE($G$13,$C$13,F450,G450)))),"")</f>
        <v>1.3534087183850563</v>
      </c>
      <c r="K450" s="88">
        <f>IF(ISNUMBER(A450), IF($G$16="fixed",$G$17,MIN(H450*Data!$C$7*$C$16*0.5,$C$17*Data!$C$7))*$C$12,"")</f>
        <v>8.0000000000000007E-5</v>
      </c>
      <c r="L450" s="42">
        <f t="shared" ca="1" si="194"/>
        <v>1.3534087183850563</v>
      </c>
      <c r="M450" s="44">
        <f t="shared" ca="1" si="195"/>
        <v>1.3534487183850563</v>
      </c>
      <c r="N450" s="44">
        <f t="shared" ca="1" si="196"/>
        <v>1.3533687183850562</v>
      </c>
      <c r="O450" s="108">
        <f t="shared" ca="1" si="171"/>
        <v>0.96004756667595581</v>
      </c>
      <c r="P450" s="102">
        <f t="shared" ca="1" si="172"/>
        <v>5.8228558535732704</v>
      </c>
      <c r="Q450" s="102">
        <f t="shared" ca="1" si="173"/>
        <v>-5.6075037397238542E-2</v>
      </c>
      <c r="R450" s="120">
        <f t="shared" ca="1" si="191"/>
        <v>1</v>
      </c>
      <c r="S450" s="54">
        <f t="shared" ca="1" si="192"/>
        <v>0</v>
      </c>
      <c r="T450" s="5">
        <f t="shared" ca="1" si="174"/>
        <v>1.3475392670087669</v>
      </c>
      <c r="U450" s="152">
        <f t="shared" ca="1" si="175"/>
        <v>1.3539375094808768</v>
      </c>
      <c r="V450" s="152">
        <f t="shared" ca="1" si="176"/>
        <v>1.3416029175616471</v>
      </c>
      <c r="W450" s="153">
        <f t="shared" ca="1" si="177"/>
        <v>2</v>
      </c>
      <c r="X450" s="153">
        <f t="shared" ca="1" si="178"/>
        <v>2</v>
      </c>
      <c r="Y450" s="153">
        <f t="shared" ca="1" si="179"/>
        <v>8</v>
      </c>
      <c r="Z450" s="153">
        <f t="shared" ca="1" si="180"/>
        <v>8</v>
      </c>
      <c r="AA450" s="152">
        <f t="shared" ca="1" si="181"/>
        <v>1.3520566961946332</v>
      </c>
      <c r="AB450" s="152">
        <f t="shared" ca="1" si="182"/>
        <v>1.343007522143606</v>
      </c>
      <c r="AC450" s="154">
        <f t="shared" ca="1" si="183"/>
        <v>104.96177523384276</v>
      </c>
      <c r="AD450" s="154">
        <f t="shared" ca="1" si="184"/>
        <v>-835.29569931602759</v>
      </c>
      <c r="AE450" s="3">
        <f t="shared" ca="1" si="185"/>
        <v>-45.64587025513655</v>
      </c>
      <c r="AF450" s="3">
        <f t="shared" ca="1" si="186"/>
        <v>-730.33392408218481</v>
      </c>
      <c r="AG450" s="3" t="str">
        <f t="shared" ca="1" si="193"/>
        <v>N</v>
      </c>
      <c r="AH450" s="4" t="str">
        <f t="shared" ca="1" si="187"/>
        <v/>
      </c>
      <c r="AI450" s="75">
        <f t="shared" ca="1" si="188"/>
        <v>-73.033392408218475</v>
      </c>
      <c r="AJ450" s="75">
        <f t="shared" ca="1" si="189"/>
        <v>0</v>
      </c>
    </row>
    <row r="451" spans="1:36">
      <c r="A451" s="41">
        <f t="shared" si="190"/>
        <v>385</v>
      </c>
      <c r="B451" s="150">
        <f>IF(ISNUMBER(A451),INDEX('MetaTrader Import'!$H$13:$J$5893,TRUNC(((A451-$A$39+1)-1)/3)+1,MOD((A451-$A$39+1)-1,3)+1),"")</f>
        <v>0</v>
      </c>
      <c r="C451" s="43">
        <f t="shared" ref="C451:C514" ca="1" si="197">IF(A451&lt;&gt;"",E450,"")</f>
        <v>14.515496301181035</v>
      </c>
      <c r="D451" s="43">
        <f t="shared" ref="D451:D514" ca="1" si="198">IF(A451&lt;&gt;"",NORMINV(RAND(),($C$23-C451)*$C$28,$C$27)+NORMINV(RAND(),IF(RAND()&gt;$C$26,$C$25,0),$C$27),"")</f>
        <v>-0.5009540178761287</v>
      </c>
      <c r="E451" s="43">
        <f t="shared" ref="E451:E514" ca="1" si="199">IF(A451&lt;&gt;"",C451+D451,"")</f>
        <v>14.014542283304905</v>
      </c>
      <c r="F451" s="43">
        <f t="shared" ref="F451:F514" ca="1" si="200">IF(A451&lt;&gt;"",$C$13*ABS(E451)/$C$23,"")</f>
        <v>1.4014542283304905</v>
      </c>
      <c r="G451" s="43">
        <f>IF(A451&lt;&gt;"",IF(A451&lt;Data!$G$11*0.25,$C$13/$G$32,IF(A451&gt;Data!$G$11*0.25,$C$13,$C$13*10)),"")</f>
        <v>2</v>
      </c>
      <c r="H451" s="43">
        <f>IF(A451&lt;&gt;"",IF(Data!$G$9="constant",$C$13,IF(Data!$G$9="squeeze",G451,F451)),"")</f>
        <v>2</v>
      </c>
      <c r="I451" s="38">
        <f ca="1">IF(ISNUMBER(A451),NORMINV(RAND(),0,IF(AND(Data!$G$9="squeeze",A451&lt;Data!$G$11*0.25),$H$32,1)*$C$30*$C$13)*($C$14*$C$12),"")</f>
        <v>3.175699630507235E-4</v>
      </c>
      <c r="J451" s="42">
        <f ca="1">IFERROR(IF(Data!$C$6="Real",B451,I451+J450+($C$14*$C$12)*(NORMINV(RAND(),$C$15,CHOOSE($G$13,$C$13,F451,G451)))),"")</f>
        <v>1.3535614169242596</v>
      </c>
      <c r="K451" s="88">
        <f>IF(ISNUMBER(A451), IF($G$16="fixed",$G$17,MIN(H451*Data!$C$7*$C$16*0.5,$C$17*Data!$C$7))*$C$12,"")</f>
        <v>8.0000000000000007E-5</v>
      </c>
      <c r="L451" s="42">
        <f t="shared" ca="1" si="194"/>
        <v>1.3535614169242596</v>
      </c>
      <c r="M451" s="44">
        <f t="shared" ca="1" si="195"/>
        <v>1.3536014169242596</v>
      </c>
      <c r="N451" s="44">
        <f t="shared" ca="1" si="196"/>
        <v>1.3535214169242595</v>
      </c>
      <c r="O451" s="108">
        <f t="shared" ref="O451:O514" ca="1" si="201">IF(ISNUMBER(A451),$G$12*SLOPE(L437:L451,A437:A451),"")</f>
        <v>0.62594544929346041</v>
      </c>
      <c r="P451" s="102">
        <f t="shared" ref="P451:P514" ca="1" si="202">IF(ISNUMBER(A451),STDEV(L437:L451)*$G$12,"")</f>
        <v>4.2442344971032391</v>
      </c>
      <c r="Q451" s="102">
        <f t="shared" ref="Q451:Q514" ca="1" si="203">IF(ISNUMBER(A451),SLOPE(P437:P451,A437:A451),"")</f>
        <v>-0.12955540946268387</v>
      </c>
      <c r="R451" s="120">
        <f t="shared" ca="1" si="191"/>
        <v>1</v>
      </c>
      <c r="S451" s="54">
        <f t="shared" ca="1" si="192"/>
        <v>0</v>
      </c>
      <c r="T451" s="5">
        <f t="shared" ref="T451:T514" ca="1" si="204">IF(ISNUMBER(A451),IF(S451=1,L451,IF(AG450="Y","",IF(ISNUMBER(T450),T450,""))),"")</f>
        <v>1.3475392670087669</v>
      </c>
      <c r="U451" s="152">
        <f t="shared" ref="U451:U514" ca="1" si="205">IF(NOT(ISNUMBER(T451)),"",IF(S451=1,T451,IF(M451&gt;U450,M451,IF(ISNUMBER(U450),U450,""))))</f>
        <v>1.3539375094808768</v>
      </c>
      <c r="V451" s="152">
        <f t="shared" ref="V451:V514" ca="1" si="206">IF(NOT(ISNUMBER(T451)),"",IF(S451=1,T451,IF(N451&lt;V450,N451,IF(ISNUMBER(V450),V450,""))))</f>
        <v>1.3416029175616471</v>
      </c>
      <c r="W451" s="153">
        <f t="shared" ref="W451:W514" ca="1" si="207">IF(NOT(ISNUMBER(T451)),"",MIN($F$24,IF(TRUNC((U451-T451)/$E$24*$G$12)+0&gt;IF(ISNUMBER(W450),W450,0),TRUNC((U451-T451)/$E$24*$G$12)+0,IF(ISNUMBER(W450),W450,0))))</f>
        <v>2</v>
      </c>
      <c r="X451" s="153">
        <f t="shared" ref="X451:X514" ca="1" si="208">IF(NOT(ISNUMBER(T451)),"",MIN($F$24,IF(-TRUNC((V451-T451)/$E$24*$G$12)+0&gt;IF(ISNUMBER(X450),X450,0),-TRUNC((V451-T451)/$E$24*$G$12)+0,IF(ISNUMBER(X450),X450,0))))</f>
        <v>2</v>
      </c>
      <c r="Y451" s="153">
        <f t="shared" ref="Y451:Y514" ca="1" si="209">IF(ISNUMBER(W451),(IF(W451=0,0,1))*IF(ABS($I$24)=2,POWER(2,W451-1),W451)*SIGN($I$24)*$K$24,"")</f>
        <v>8</v>
      </c>
      <c r="Z451" s="153">
        <f t="shared" ref="Z451:Z514" ca="1" si="210">IF(ISNUMBER(X451),(IF(X451=0,0,1))*IF(ABS($I$24)=2,POWER(2,X451-1),X451)*SIGN($I$24)*$K$24,"")</f>
        <v>8</v>
      </c>
      <c r="AA451" s="152">
        <f t="shared" ref="AA451:AA514" ca="1" si="211">IF(OR(NOT(ISNUMBER(T451)),W451&lt;1),"",IF(OR(NOT(ISNUMBER(W450)),W450=0),IF(SIGN(Y451)=1,M451,N451),(Y450*AA450+(Y451-Y450)*IF(SIGN(Y451)=1,M451,N451))/Y451))</f>
        <v>1.3520566961946332</v>
      </c>
      <c r="AB451" s="152">
        <f t="shared" ref="AB451:AB514" ca="1" si="212">IF(OR(NOT(ISNUMBER(T451)),X451&lt;1),"",IF(OR(NOT(ISNUMBER(X450)),X450=0),IF(SIGN(Z451)=1,N451,M451),(Z450*AB450+(Z451-Z450)*IF(SIGN(Z451)=1,N451,M451))/Z451))</f>
        <v>1.343007522143606</v>
      </c>
      <c r="AC451" s="154">
        <f t="shared" ref="AC451:AC514" ca="1" si="213">IFERROR(-SIGN(Y451)*(AA451-IF(SIGN(Y451)=1,N451,M451))*$G$12*ABS(Y451),"")</f>
        <v>117.17765837010674</v>
      </c>
      <c r="AD451" s="154">
        <f t="shared" ref="AD451:AD514" ca="1" si="214">IFERROR(SIGN(Z451)*(AB451-IF(SIGN(Z451)=1,M451,N451))*$G$12*ABS(Z451),"")</f>
        <v>-847.51158245229158</v>
      </c>
      <c r="AE451" s="3">
        <f t="shared" ref="AE451:AE514" ca="1" si="215">IF(ISNUMBER(A451),IFERROR((IF(ISNUMBER(AC451),AC451,0)+IF(ISNUMBER(AD451),AD451,0))/(ABS(Y451)+ABS(Z451)),0),"")</f>
        <v>-45.64587025513655</v>
      </c>
      <c r="AF451" s="3">
        <f t="shared" ref="AF451:AF514" ca="1" si="216">IF(ISNUMBER(A451),IF(ISNUMBER(AC451),AC451,0)+IF(ISNUMBER(AD451),AD451,0),"")</f>
        <v>-730.33392408218481</v>
      </c>
      <c r="AG451" s="3" t="str">
        <f t="shared" ca="1" si="193"/>
        <v>N</v>
      </c>
      <c r="AH451" s="4" t="str">
        <f t="shared" ref="AH451:AH514" ca="1" si="217">IF(AG451="y",AF451*10*$C$11,"")</f>
        <v/>
      </c>
      <c r="AI451" s="75">
        <f t="shared" ref="AI451:AI514" ca="1" si="218">IF(ISNUMBER(A451),IF(ISNUMBER(AH451),AJ451,AF451*10*$C$11+AJ451),"")</f>
        <v>-73.033392408218475</v>
      </c>
      <c r="AJ451" s="75">
        <f t="shared" ref="AJ451:AJ514" ca="1" si="219">IF(ISNUMBER(A451),AJ450+IF(ISNUMBER(AH451),AH451,0),"")</f>
        <v>0</v>
      </c>
    </row>
    <row r="452" spans="1:36">
      <c r="A452" s="41">
        <f t="shared" ref="A452:A515" si="220">IFERROR(IF(A451+1&gt;$C$19,"",A451+1),"")</f>
        <v>386</v>
      </c>
      <c r="B452" s="150">
        <f>IF(ISNUMBER(A452),INDEX('MetaTrader Import'!$H$13:$J$5893,TRUNC(((A452-$A$39+1)-1)/3)+1,MOD((A452-$A$39+1)-1,3)+1),"")</f>
        <v>0</v>
      </c>
      <c r="C452" s="43">
        <f t="shared" ca="1" si="197"/>
        <v>14.014542283304905</v>
      </c>
      <c r="D452" s="43">
        <f t="shared" ca="1" si="198"/>
        <v>0.23795537208417927</v>
      </c>
      <c r="E452" s="43">
        <f t="shared" ca="1" si="199"/>
        <v>14.252497655389085</v>
      </c>
      <c r="F452" s="43">
        <f t="shared" ca="1" si="200"/>
        <v>1.4252497655389085</v>
      </c>
      <c r="G452" s="43">
        <f>IF(A452&lt;&gt;"",IF(A452&lt;Data!$G$11*0.25,$C$13/$G$32,IF(A452&gt;Data!$G$11*0.25,$C$13,$C$13*10)),"")</f>
        <v>2</v>
      </c>
      <c r="H452" s="43">
        <f>IF(A452&lt;&gt;"",IF(Data!$G$9="constant",$C$13,IF(Data!$G$9="squeeze",G452,F452)),"")</f>
        <v>2</v>
      </c>
      <c r="I452" s="38">
        <f ca="1">IF(ISNUMBER(A452),NORMINV(RAND(),0,IF(AND(Data!$G$9="squeeze",A452&lt;Data!$G$11*0.25),$H$32,1)*$C$30*$C$13)*($C$14*$C$12),"")</f>
        <v>-1.1901204159401613E-4</v>
      </c>
      <c r="J452" s="42">
        <f ca="1">IFERROR(IF(Data!$C$6="Real",B452,I452+J451+($C$14*$C$12)*(NORMINV(RAND(),$C$15,CHOOSE($G$13,$C$13,F452,G452)))),"")</f>
        <v>1.3535866231968758</v>
      </c>
      <c r="K452" s="88">
        <f>IF(ISNUMBER(A452), IF($G$16="fixed",$G$17,MIN(H452*Data!$C$7*$C$16*0.5,$C$17*Data!$C$7))*$C$12,"")</f>
        <v>8.0000000000000007E-5</v>
      </c>
      <c r="L452" s="42">
        <f t="shared" ca="1" si="194"/>
        <v>1.3535866231968758</v>
      </c>
      <c r="M452" s="44">
        <f t="shared" ca="1" si="195"/>
        <v>1.3536266231968759</v>
      </c>
      <c r="N452" s="44">
        <f t="shared" ca="1" si="196"/>
        <v>1.3535466231968758</v>
      </c>
      <c r="O452" s="108">
        <f t="shared" ca="1" si="201"/>
        <v>0.42608910918790727</v>
      </c>
      <c r="P452" s="102">
        <f t="shared" ca="1" si="202"/>
        <v>3.4565269659589761</v>
      </c>
      <c r="Q452" s="102">
        <f t="shared" ca="1" si="203"/>
        <v>-0.23011231169908633</v>
      </c>
      <c r="R452" s="120">
        <f t="shared" ref="R452:R515" ca="1" si="221">IF(ISNUMBER(A452),R451+S451,"")</f>
        <v>1</v>
      </c>
      <c r="S452" s="54">
        <f t="shared" ref="S452:S515" ca="1" si="222">IF(ISNUMBER(A452),IF(AND(R452&lt;$M$24,Q452&lt;$F$28,ABS(O452)&lt;$F$27,P452&lt;$F$26,NOT(ISNUMBER(T451))),1,0),"")</f>
        <v>0</v>
      </c>
      <c r="T452" s="5">
        <f t="shared" ca="1" si="204"/>
        <v>1.3475392670087669</v>
      </c>
      <c r="U452" s="152">
        <f t="shared" ca="1" si="205"/>
        <v>1.3539375094808768</v>
      </c>
      <c r="V452" s="152">
        <f t="shared" ca="1" si="206"/>
        <v>1.3416029175616471</v>
      </c>
      <c r="W452" s="153">
        <f t="shared" ca="1" si="207"/>
        <v>2</v>
      </c>
      <c r="X452" s="153">
        <f t="shared" ca="1" si="208"/>
        <v>2</v>
      </c>
      <c r="Y452" s="153">
        <f t="shared" ca="1" si="209"/>
        <v>8</v>
      </c>
      <c r="Z452" s="153">
        <f t="shared" ca="1" si="210"/>
        <v>8</v>
      </c>
      <c r="AA452" s="152">
        <f t="shared" ca="1" si="211"/>
        <v>1.3520566961946332</v>
      </c>
      <c r="AB452" s="152">
        <f t="shared" ca="1" si="212"/>
        <v>1.343007522143606</v>
      </c>
      <c r="AC452" s="154">
        <f t="shared" ca="1" si="213"/>
        <v>119.19416017940776</v>
      </c>
      <c r="AD452" s="154">
        <f t="shared" ca="1" si="214"/>
        <v>-849.52808426159265</v>
      </c>
      <c r="AE452" s="3">
        <f t="shared" ca="1" si="215"/>
        <v>-45.645870255136558</v>
      </c>
      <c r="AF452" s="3">
        <f t="shared" ca="1" si="216"/>
        <v>-730.33392408218492</v>
      </c>
      <c r="AG452" s="3" t="str">
        <f t="shared" ref="AG452:AG515" ca="1" si="223">IF(NOT(ISNUMBER(T452)),"",IF(OR(AF452&gt;$G$24,AF452&lt;-$H$24,A452+1&gt;$C$19),"Y","N"))</f>
        <v>N</v>
      </c>
      <c r="AH452" s="4" t="str">
        <f t="shared" ca="1" si="217"/>
        <v/>
      </c>
      <c r="AI452" s="75">
        <f t="shared" ca="1" si="218"/>
        <v>-73.033392408218504</v>
      </c>
      <c r="AJ452" s="75">
        <f t="shared" ca="1" si="219"/>
        <v>0</v>
      </c>
    </row>
    <row r="453" spans="1:36">
      <c r="A453" s="41">
        <f t="shared" si="220"/>
        <v>387</v>
      </c>
      <c r="B453" s="150">
        <f>IF(ISNUMBER(A453),INDEX('MetaTrader Import'!$H$13:$J$5893,TRUNC(((A453-$A$39+1)-1)/3)+1,MOD((A453-$A$39+1)-1,3)+1),"")</f>
        <v>0</v>
      </c>
      <c r="C453" s="43">
        <f t="shared" ca="1" si="197"/>
        <v>14.252497655389085</v>
      </c>
      <c r="D453" s="43">
        <f t="shared" ca="1" si="198"/>
        <v>1.8674042032872951</v>
      </c>
      <c r="E453" s="43">
        <f t="shared" ca="1" si="199"/>
        <v>16.119901858676378</v>
      </c>
      <c r="F453" s="43">
        <f t="shared" ca="1" si="200"/>
        <v>1.6119901858676378</v>
      </c>
      <c r="G453" s="43">
        <f>IF(A453&lt;&gt;"",IF(A453&lt;Data!$G$11*0.25,$C$13/$G$32,IF(A453&gt;Data!$G$11*0.25,$C$13,$C$13*10)),"")</f>
        <v>2</v>
      </c>
      <c r="H453" s="43">
        <f>IF(A453&lt;&gt;"",IF(Data!$G$9="constant",$C$13,IF(Data!$G$9="squeeze",G453,F453)),"")</f>
        <v>2</v>
      </c>
      <c r="I453" s="38">
        <f ca="1">IF(ISNUMBER(A453),NORMINV(RAND(),0,IF(AND(Data!$G$9="squeeze",A453&lt;Data!$G$11*0.25),$H$32,1)*$C$30*$C$13)*($C$14*$C$12),"")</f>
        <v>-2.6087548563234834E-4</v>
      </c>
      <c r="J453" s="42">
        <f ca="1">IFERROR(IF(Data!$C$6="Real",B453,I453+J452+($C$14*$C$12)*(NORMINV(RAND(),$C$15,CHOOSE($G$13,$C$13,F453,G453)))),"")</f>
        <v>1.3535425858746624</v>
      </c>
      <c r="K453" s="88">
        <f>IF(ISNUMBER(A453), IF($G$16="fixed",$G$17,MIN(H453*Data!$C$7*$C$16*0.5,$C$17*Data!$C$7))*$C$12,"")</f>
        <v>8.0000000000000007E-5</v>
      </c>
      <c r="L453" s="42">
        <f t="shared" ca="1" si="194"/>
        <v>1.3535425858746624</v>
      </c>
      <c r="M453" s="44">
        <f t="shared" ca="1" si="195"/>
        <v>1.3535825858746624</v>
      </c>
      <c r="N453" s="44">
        <f t="shared" ca="1" si="196"/>
        <v>1.3535025858746623</v>
      </c>
      <c r="O453" s="108">
        <f t="shared" ca="1" si="201"/>
        <v>0.22246827603292615</v>
      </c>
      <c r="P453" s="102">
        <f t="shared" ca="1" si="202"/>
        <v>2.6299622685792183</v>
      </c>
      <c r="Q453" s="102">
        <f t="shared" ca="1" si="203"/>
        <v>-0.35196013038122947</v>
      </c>
      <c r="R453" s="120">
        <f t="shared" ca="1" si="221"/>
        <v>1</v>
      </c>
      <c r="S453" s="54">
        <f t="shared" ca="1" si="222"/>
        <v>0</v>
      </c>
      <c r="T453" s="5">
        <f t="shared" ca="1" si="204"/>
        <v>1.3475392670087669</v>
      </c>
      <c r="U453" s="152">
        <f t="shared" ca="1" si="205"/>
        <v>1.3539375094808768</v>
      </c>
      <c r="V453" s="152">
        <f t="shared" ca="1" si="206"/>
        <v>1.3416029175616471</v>
      </c>
      <c r="W453" s="153">
        <f t="shared" ca="1" si="207"/>
        <v>2</v>
      </c>
      <c r="X453" s="153">
        <f t="shared" ca="1" si="208"/>
        <v>2</v>
      </c>
      <c r="Y453" s="153">
        <f t="shared" ca="1" si="209"/>
        <v>8</v>
      </c>
      <c r="Z453" s="153">
        <f t="shared" ca="1" si="210"/>
        <v>8</v>
      </c>
      <c r="AA453" s="152">
        <f t="shared" ca="1" si="211"/>
        <v>1.3520566961946332</v>
      </c>
      <c r="AB453" s="152">
        <f t="shared" ca="1" si="212"/>
        <v>1.343007522143606</v>
      </c>
      <c r="AC453" s="154">
        <f t="shared" ca="1" si="213"/>
        <v>115.67117440232977</v>
      </c>
      <c r="AD453" s="154">
        <f t="shared" ca="1" si="214"/>
        <v>-846.00509848451463</v>
      </c>
      <c r="AE453" s="3">
        <f t="shared" ca="1" si="215"/>
        <v>-45.645870255136558</v>
      </c>
      <c r="AF453" s="3">
        <f t="shared" ca="1" si="216"/>
        <v>-730.33392408218492</v>
      </c>
      <c r="AG453" s="3" t="str">
        <f t="shared" ca="1" si="223"/>
        <v>N</v>
      </c>
      <c r="AH453" s="4" t="str">
        <f t="shared" ca="1" si="217"/>
        <v/>
      </c>
      <c r="AI453" s="75">
        <f t="shared" ca="1" si="218"/>
        <v>-73.033392408218504</v>
      </c>
      <c r="AJ453" s="75">
        <f t="shared" ca="1" si="219"/>
        <v>0</v>
      </c>
    </row>
    <row r="454" spans="1:36">
      <c r="A454" s="41">
        <f t="shared" si="220"/>
        <v>388</v>
      </c>
      <c r="B454" s="150">
        <f>IF(ISNUMBER(A454),INDEX('MetaTrader Import'!$H$13:$J$5893,TRUNC(((A454-$A$39+1)-1)/3)+1,MOD((A454-$A$39+1)-1,3)+1),"")</f>
        <v>0</v>
      </c>
      <c r="C454" s="43">
        <f t="shared" ca="1" si="197"/>
        <v>16.119901858676378</v>
      </c>
      <c r="D454" s="43">
        <f t="shared" ca="1" si="198"/>
        <v>1.5899330397365108</v>
      </c>
      <c r="E454" s="43">
        <f t="shared" ca="1" si="199"/>
        <v>17.70983489841289</v>
      </c>
      <c r="F454" s="43">
        <f t="shared" ca="1" si="200"/>
        <v>1.7709834898412891</v>
      </c>
      <c r="G454" s="43">
        <f>IF(A454&lt;&gt;"",IF(A454&lt;Data!$G$11*0.25,$C$13/$G$32,IF(A454&gt;Data!$G$11*0.25,$C$13,$C$13*10)),"")</f>
        <v>2</v>
      </c>
      <c r="H454" s="43">
        <f>IF(A454&lt;&gt;"",IF(Data!$G$9="constant",$C$13,IF(Data!$G$9="squeeze",G454,F454)),"")</f>
        <v>2</v>
      </c>
      <c r="I454" s="38">
        <f ca="1">IF(ISNUMBER(A454),NORMINV(RAND(),0,IF(AND(Data!$G$9="squeeze",A454&lt;Data!$G$11*0.25),$H$32,1)*$C$30*$C$13)*($C$14*$C$12),"")</f>
        <v>-3.1475703841565492E-4</v>
      </c>
      <c r="J454" s="42">
        <f ca="1">IFERROR(IF(Data!$C$6="Real",B454,I454+J453+($C$14*$C$12)*(NORMINV(RAND(),$C$15,CHOOSE($G$13,$C$13,F454,G454)))),"")</f>
        <v>1.3534659265148987</v>
      </c>
      <c r="K454" s="88">
        <f>IF(ISNUMBER(A454), IF($G$16="fixed",$G$17,MIN(H454*Data!$C$7*$C$16*0.5,$C$17*Data!$C$7))*$C$12,"")</f>
        <v>8.0000000000000007E-5</v>
      </c>
      <c r="L454" s="42">
        <f t="shared" ref="L454:L517" ca="1" si="224">IFERROR(J454,"")</f>
        <v>1.3534659265148987</v>
      </c>
      <c r="M454" s="44">
        <f t="shared" ref="M454:M517" ca="1" si="225">IFERROR(L454+K454*0.5,"")</f>
        <v>1.3535059265148988</v>
      </c>
      <c r="N454" s="44">
        <f t="shared" ref="N454:N517" ca="1" si="226">IFERROR(L454-K454*0.5,"")</f>
        <v>1.3534259265148987</v>
      </c>
      <c r="O454" s="108">
        <f t="shared" ca="1" si="201"/>
        <v>5.8943958770223716E-2</v>
      </c>
      <c r="P454" s="102">
        <f t="shared" ca="1" si="202"/>
        <v>2.1494803694350288</v>
      </c>
      <c r="Q454" s="102">
        <f t="shared" ca="1" si="203"/>
        <v>-0.46443893662409547</v>
      </c>
      <c r="R454" s="120">
        <f t="shared" ca="1" si="221"/>
        <v>1</v>
      </c>
      <c r="S454" s="54">
        <f t="shared" ca="1" si="222"/>
        <v>0</v>
      </c>
      <c r="T454" s="5">
        <f t="shared" ca="1" si="204"/>
        <v>1.3475392670087669</v>
      </c>
      <c r="U454" s="152">
        <f t="shared" ca="1" si="205"/>
        <v>1.3539375094808768</v>
      </c>
      <c r="V454" s="152">
        <f t="shared" ca="1" si="206"/>
        <v>1.3416029175616471</v>
      </c>
      <c r="W454" s="153">
        <f t="shared" ca="1" si="207"/>
        <v>2</v>
      </c>
      <c r="X454" s="153">
        <f t="shared" ca="1" si="208"/>
        <v>2</v>
      </c>
      <c r="Y454" s="153">
        <f t="shared" ca="1" si="209"/>
        <v>8</v>
      </c>
      <c r="Z454" s="153">
        <f t="shared" ca="1" si="210"/>
        <v>8</v>
      </c>
      <c r="AA454" s="152">
        <f t="shared" ca="1" si="211"/>
        <v>1.3520566961946332</v>
      </c>
      <c r="AB454" s="152">
        <f t="shared" ca="1" si="212"/>
        <v>1.343007522143606</v>
      </c>
      <c r="AC454" s="154">
        <f t="shared" ca="1" si="213"/>
        <v>109.53842562123839</v>
      </c>
      <c r="AD454" s="154">
        <f t="shared" ca="1" si="214"/>
        <v>-839.87234970342331</v>
      </c>
      <c r="AE454" s="3">
        <f t="shared" ca="1" si="215"/>
        <v>-45.645870255136558</v>
      </c>
      <c r="AF454" s="3">
        <f t="shared" ca="1" si="216"/>
        <v>-730.33392408218492</v>
      </c>
      <c r="AG454" s="3" t="str">
        <f t="shared" ca="1" si="223"/>
        <v>N</v>
      </c>
      <c r="AH454" s="4" t="str">
        <f t="shared" ca="1" si="217"/>
        <v/>
      </c>
      <c r="AI454" s="75">
        <f t="shared" ca="1" si="218"/>
        <v>-73.033392408218504</v>
      </c>
      <c r="AJ454" s="75">
        <f t="shared" ca="1" si="219"/>
        <v>0</v>
      </c>
    </row>
    <row r="455" spans="1:36">
      <c r="A455" s="41">
        <f t="shared" si="220"/>
        <v>389</v>
      </c>
      <c r="B455" s="150">
        <f>IF(ISNUMBER(A455),INDEX('MetaTrader Import'!$H$13:$J$5893,TRUNC(((A455-$A$39+1)-1)/3)+1,MOD((A455-$A$39+1)-1,3)+1),"")</f>
        <v>0</v>
      </c>
      <c r="C455" s="43">
        <f t="shared" ca="1" si="197"/>
        <v>17.70983489841289</v>
      </c>
      <c r="D455" s="43">
        <f t="shared" ca="1" si="198"/>
        <v>1.5928588093034732</v>
      </c>
      <c r="E455" s="43">
        <f t="shared" ca="1" si="199"/>
        <v>19.302693707716362</v>
      </c>
      <c r="F455" s="43">
        <f t="shared" ca="1" si="200"/>
        <v>1.9302693707716361</v>
      </c>
      <c r="G455" s="43">
        <f>IF(A455&lt;&gt;"",IF(A455&lt;Data!$G$11*0.25,$C$13/$G$32,IF(A455&gt;Data!$G$11*0.25,$C$13,$C$13*10)),"")</f>
        <v>2</v>
      </c>
      <c r="H455" s="43">
        <f>IF(A455&lt;&gt;"",IF(Data!$G$9="constant",$C$13,IF(Data!$G$9="squeeze",G455,F455)),"")</f>
        <v>2</v>
      </c>
      <c r="I455" s="38">
        <f ca="1">IF(ISNUMBER(A455),NORMINV(RAND(),0,IF(AND(Data!$G$9="squeeze",A455&lt;Data!$G$11*0.25),$H$32,1)*$C$30*$C$13)*($C$14*$C$12),"")</f>
        <v>-2.2546302171571117E-4</v>
      </c>
      <c r="J455" s="42">
        <f ca="1">IFERROR(IF(Data!$C$6="Real",B455,I455+J454+($C$14*$C$12)*(NORMINV(RAND(),$C$15,CHOOSE($G$13,$C$13,F455,G455)))),"")</f>
        <v>1.3535039092902801</v>
      </c>
      <c r="K455" s="88">
        <f>IF(ISNUMBER(A455), IF($G$16="fixed",$G$17,MIN(H455*Data!$C$7*$C$16*0.5,$C$17*Data!$C$7))*$C$12,"")</f>
        <v>8.0000000000000007E-5</v>
      </c>
      <c r="L455" s="42">
        <f t="shared" ca="1" si="224"/>
        <v>1.3535039092902801</v>
      </c>
      <c r="M455" s="44">
        <f t="shared" ca="1" si="225"/>
        <v>1.3535439092902801</v>
      </c>
      <c r="N455" s="44">
        <f t="shared" ca="1" si="226"/>
        <v>1.35346390929028</v>
      </c>
      <c r="O455" s="108">
        <f t="shared" ca="1" si="201"/>
        <v>0.10254630319986698</v>
      </c>
      <c r="P455" s="102">
        <f t="shared" ca="1" si="202"/>
        <v>2.0966506927058686</v>
      </c>
      <c r="Q455" s="102">
        <f t="shared" ca="1" si="203"/>
        <v>-0.53292090185968821</v>
      </c>
      <c r="R455" s="120">
        <f t="shared" ca="1" si="221"/>
        <v>1</v>
      </c>
      <c r="S455" s="54">
        <f t="shared" ca="1" si="222"/>
        <v>0</v>
      </c>
      <c r="T455" s="5">
        <f t="shared" ca="1" si="204"/>
        <v>1.3475392670087669</v>
      </c>
      <c r="U455" s="152">
        <f t="shared" ca="1" si="205"/>
        <v>1.3539375094808768</v>
      </c>
      <c r="V455" s="152">
        <f t="shared" ca="1" si="206"/>
        <v>1.3416029175616471</v>
      </c>
      <c r="W455" s="153">
        <f t="shared" ca="1" si="207"/>
        <v>2</v>
      </c>
      <c r="X455" s="153">
        <f t="shared" ca="1" si="208"/>
        <v>2</v>
      </c>
      <c r="Y455" s="153">
        <f t="shared" ca="1" si="209"/>
        <v>8</v>
      </c>
      <c r="Z455" s="153">
        <f t="shared" ca="1" si="210"/>
        <v>8</v>
      </c>
      <c r="AA455" s="152">
        <f t="shared" ca="1" si="211"/>
        <v>1.3520566961946332</v>
      </c>
      <c r="AB455" s="152">
        <f t="shared" ca="1" si="212"/>
        <v>1.343007522143606</v>
      </c>
      <c r="AC455" s="154">
        <f t="shared" ca="1" si="213"/>
        <v>112.57704765174736</v>
      </c>
      <c r="AD455" s="154">
        <f t="shared" ca="1" si="214"/>
        <v>-842.91097173393223</v>
      </c>
      <c r="AE455" s="3">
        <f t="shared" ca="1" si="215"/>
        <v>-45.645870255136558</v>
      </c>
      <c r="AF455" s="3">
        <f t="shared" ca="1" si="216"/>
        <v>-730.33392408218492</v>
      </c>
      <c r="AG455" s="3" t="str">
        <f t="shared" ca="1" si="223"/>
        <v>N</v>
      </c>
      <c r="AH455" s="4" t="str">
        <f t="shared" ca="1" si="217"/>
        <v/>
      </c>
      <c r="AI455" s="75">
        <f t="shared" ca="1" si="218"/>
        <v>-73.033392408218504</v>
      </c>
      <c r="AJ455" s="75">
        <f t="shared" ca="1" si="219"/>
        <v>0</v>
      </c>
    </row>
    <row r="456" spans="1:36">
      <c r="A456" s="41">
        <f t="shared" si="220"/>
        <v>390</v>
      </c>
      <c r="B456" s="150">
        <f>IF(ISNUMBER(A456),INDEX('MetaTrader Import'!$H$13:$J$5893,TRUNC(((A456-$A$39+1)-1)/3)+1,MOD((A456-$A$39+1)-1,3)+1),"")</f>
        <v>0</v>
      </c>
      <c r="C456" s="43">
        <f t="shared" ca="1" si="197"/>
        <v>19.302693707716362</v>
      </c>
      <c r="D456" s="43">
        <f t="shared" ca="1" si="198"/>
        <v>1.461573175750267</v>
      </c>
      <c r="E456" s="43">
        <f t="shared" ca="1" si="199"/>
        <v>20.764266883466629</v>
      </c>
      <c r="F456" s="43">
        <f t="shared" ca="1" si="200"/>
        <v>2.0764266883466629</v>
      </c>
      <c r="G456" s="43">
        <f>IF(A456&lt;&gt;"",IF(A456&lt;Data!$G$11*0.25,$C$13/$G$32,IF(A456&gt;Data!$G$11*0.25,$C$13,$C$13*10)),"")</f>
        <v>2</v>
      </c>
      <c r="H456" s="43">
        <f>IF(A456&lt;&gt;"",IF(Data!$G$9="constant",$C$13,IF(Data!$G$9="squeeze",G456,F456)),"")</f>
        <v>2</v>
      </c>
      <c r="I456" s="38">
        <f ca="1">IF(ISNUMBER(A456),NORMINV(RAND(),0,IF(AND(Data!$G$9="squeeze",A456&lt;Data!$G$11*0.25),$H$32,1)*$C$30*$C$13)*($C$14*$C$12),"")</f>
        <v>4.1521772226447339E-4</v>
      </c>
      <c r="J456" s="42">
        <f ca="1">IFERROR(IF(Data!$C$6="Real",B456,I456+J455+($C$14*$C$12)*(NORMINV(RAND(),$C$15,CHOOSE($G$13,$C$13,F456,G456)))),"")</f>
        <v>1.3535973023197005</v>
      </c>
      <c r="K456" s="88">
        <f>IF(ISNUMBER(A456), IF($G$16="fixed",$G$17,MIN(H456*Data!$C$7*$C$16*0.5,$C$17*Data!$C$7))*$C$12,"")</f>
        <v>8.0000000000000007E-5</v>
      </c>
      <c r="L456" s="42">
        <f t="shared" ca="1" si="224"/>
        <v>1.3535973023197005</v>
      </c>
      <c r="M456" s="44">
        <f t="shared" ca="1" si="225"/>
        <v>1.3536373023197006</v>
      </c>
      <c r="N456" s="44">
        <f t="shared" ca="1" si="226"/>
        <v>1.3535573023197005</v>
      </c>
      <c r="O456" s="108">
        <f t="shared" ca="1" si="201"/>
        <v>8.7683194036847212E-2</v>
      </c>
      <c r="P456" s="102">
        <f t="shared" ca="1" si="202"/>
        <v>2.0766179515999292</v>
      </c>
      <c r="Q456" s="102">
        <f t="shared" ca="1" si="203"/>
        <v>-0.57425574858360762</v>
      </c>
      <c r="R456" s="120">
        <f t="shared" ca="1" si="221"/>
        <v>1</v>
      </c>
      <c r="S456" s="54">
        <f t="shared" ca="1" si="222"/>
        <v>0</v>
      </c>
      <c r="T456" s="5">
        <f t="shared" ca="1" si="204"/>
        <v>1.3475392670087669</v>
      </c>
      <c r="U456" s="152">
        <f t="shared" ca="1" si="205"/>
        <v>1.3539375094808768</v>
      </c>
      <c r="V456" s="152">
        <f t="shared" ca="1" si="206"/>
        <v>1.3416029175616471</v>
      </c>
      <c r="W456" s="153">
        <f t="shared" ca="1" si="207"/>
        <v>2</v>
      </c>
      <c r="X456" s="153">
        <f t="shared" ca="1" si="208"/>
        <v>2</v>
      </c>
      <c r="Y456" s="153">
        <f t="shared" ca="1" si="209"/>
        <v>8</v>
      </c>
      <c r="Z456" s="153">
        <f t="shared" ca="1" si="210"/>
        <v>8</v>
      </c>
      <c r="AA456" s="152">
        <f t="shared" ca="1" si="211"/>
        <v>1.3520566961946332</v>
      </c>
      <c r="AB456" s="152">
        <f t="shared" ca="1" si="212"/>
        <v>1.343007522143606</v>
      </c>
      <c r="AC456" s="154">
        <f t="shared" ca="1" si="213"/>
        <v>120.04849000538442</v>
      </c>
      <c r="AD456" s="154">
        <f t="shared" ca="1" si="214"/>
        <v>-850.38241408756926</v>
      </c>
      <c r="AE456" s="3">
        <f t="shared" ca="1" si="215"/>
        <v>-45.64587025513655</v>
      </c>
      <c r="AF456" s="3">
        <f t="shared" ca="1" si="216"/>
        <v>-730.33392408218481</v>
      </c>
      <c r="AG456" s="3" t="str">
        <f t="shared" ca="1" si="223"/>
        <v>N</v>
      </c>
      <c r="AH456" s="4" t="str">
        <f t="shared" ca="1" si="217"/>
        <v/>
      </c>
      <c r="AI456" s="75">
        <f t="shared" ca="1" si="218"/>
        <v>-73.033392408218475</v>
      </c>
      <c r="AJ456" s="75">
        <f t="shared" ca="1" si="219"/>
        <v>0</v>
      </c>
    </row>
    <row r="457" spans="1:36">
      <c r="A457" s="41">
        <f t="shared" si="220"/>
        <v>391</v>
      </c>
      <c r="B457" s="150">
        <f>IF(ISNUMBER(A457),INDEX('MetaTrader Import'!$H$13:$J$5893,TRUNC(((A457-$A$39+1)-1)/3)+1,MOD((A457-$A$39+1)-1,3)+1),"")</f>
        <v>0</v>
      </c>
      <c r="C457" s="43">
        <f t="shared" ca="1" si="197"/>
        <v>20.764266883466629</v>
      </c>
      <c r="D457" s="43">
        <f t="shared" ca="1" si="198"/>
        <v>2.8362622757527021</v>
      </c>
      <c r="E457" s="43">
        <f t="shared" ca="1" si="199"/>
        <v>23.600529159219331</v>
      </c>
      <c r="F457" s="43">
        <f t="shared" ca="1" si="200"/>
        <v>2.360052915921933</v>
      </c>
      <c r="G457" s="43">
        <f>IF(A457&lt;&gt;"",IF(A457&lt;Data!$G$11*0.25,$C$13/$G$32,IF(A457&gt;Data!$G$11*0.25,$C$13,$C$13*10)),"")</f>
        <v>2</v>
      </c>
      <c r="H457" s="43">
        <f>IF(A457&lt;&gt;"",IF(Data!$G$9="constant",$C$13,IF(Data!$G$9="squeeze",G457,F457)),"")</f>
        <v>2</v>
      </c>
      <c r="I457" s="38">
        <f ca="1">IF(ISNUMBER(A457),NORMINV(RAND(),0,IF(AND(Data!$G$9="squeeze",A457&lt;Data!$G$11*0.25),$H$32,1)*$C$30*$C$13)*($C$14*$C$12),"")</f>
        <v>1.1754311201239547E-5</v>
      </c>
      <c r="J457" s="42">
        <f ca="1">IFERROR(IF(Data!$C$6="Real",B457,I457+J456+($C$14*$C$12)*(NORMINV(RAND(),$C$15,CHOOSE($G$13,$C$13,F457,G457)))),"")</f>
        <v>1.3536551443525613</v>
      </c>
      <c r="K457" s="88">
        <f>IF(ISNUMBER(A457), IF($G$16="fixed",$G$17,MIN(H457*Data!$C$7*$C$16*0.5,$C$17*Data!$C$7))*$C$12,"")</f>
        <v>8.0000000000000007E-5</v>
      </c>
      <c r="L457" s="42">
        <f t="shared" ca="1" si="224"/>
        <v>1.3536551443525613</v>
      </c>
      <c r="M457" s="44">
        <f t="shared" ca="1" si="225"/>
        <v>1.3536951443525613</v>
      </c>
      <c r="N457" s="44">
        <f t="shared" ca="1" si="226"/>
        <v>1.3536151443525613</v>
      </c>
      <c r="O457" s="108">
        <f t="shared" ca="1" si="201"/>
        <v>3.1780332699983739E-2</v>
      </c>
      <c r="P457" s="102">
        <f t="shared" ca="1" si="202"/>
        <v>1.9134783093157135</v>
      </c>
      <c r="Q457" s="102">
        <f t="shared" ca="1" si="203"/>
        <v>-0.59990515902727204</v>
      </c>
      <c r="R457" s="120">
        <f t="shared" ca="1" si="221"/>
        <v>1</v>
      </c>
      <c r="S457" s="54">
        <f t="shared" ca="1" si="222"/>
        <v>0</v>
      </c>
      <c r="T457" s="5">
        <f t="shared" ca="1" si="204"/>
        <v>1.3475392670087669</v>
      </c>
      <c r="U457" s="152">
        <f t="shared" ca="1" si="205"/>
        <v>1.3539375094808768</v>
      </c>
      <c r="V457" s="152">
        <f t="shared" ca="1" si="206"/>
        <v>1.3416029175616471</v>
      </c>
      <c r="W457" s="153">
        <f t="shared" ca="1" si="207"/>
        <v>2</v>
      </c>
      <c r="X457" s="153">
        <f t="shared" ca="1" si="208"/>
        <v>2</v>
      </c>
      <c r="Y457" s="153">
        <f t="shared" ca="1" si="209"/>
        <v>8</v>
      </c>
      <c r="Z457" s="153">
        <f t="shared" ca="1" si="210"/>
        <v>8</v>
      </c>
      <c r="AA457" s="152">
        <f t="shared" ca="1" si="211"/>
        <v>1.3520566961946332</v>
      </c>
      <c r="AB457" s="152">
        <f t="shared" ca="1" si="212"/>
        <v>1.343007522143606</v>
      </c>
      <c r="AC457" s="154">
        <f t="shared" ca="1" si="213"/>
        <v>124.67585263424397</v>
      </c>
      <c r="AD457" s="154">
        <f t="shared" ca="1" si="214"/>
        <v>-855.00977671642886</v>
      </c>
      <c r="AE457" s="3">
        <f t="shared" ca="1" si="215"/>
        <v>-45.645870255136558</v>
      </c>
      <c r="AF457" s="3">
        <f t="shared" ca="1" si="216"/>
        <v>-730.33392408218492</v>
      </c>
      <c r="AG457" s="3" t="str">
        <f t="shared" ca="1" si="223"/>
        <v>N</v>
      </c>
      <c r="AH457" s="4" t="str">
        <f t="shared" ca="1" si="217"/>
        <v/>
      </c>
      <c r="AI457" s="75">
        <f t="shared" ca="1" si="218"/>
        <v>-73.033392408218504</v>
      </c>
      <c r="AJ457" s="75">
        <f t="shared" ca="1" si="219"/>
        <v>0</v>
      </c>
    </row>
    <row r="458" spans="1:36">
      <c r="A458" s="41">
        <f t="shared" si="220"/>
        <v>392</v>
      </c>
      <c r="B458" s="150">
        <f>IF(ISNUMBER(A458),INDEX('MetaTrader Import'!$H$13:$J$5893,TRUNC(((A458-$A$39+1)-1)/3)+1,MOD((A458-$A$39+1)-1,3)+1),"")</f>
        <v>0</v>
      </c>
      <c r="C458" s="43">
        <f t="shared" ca="1" si="197"/>
        <v>23.600529159219331</v>
      </c>
      <c r="D458" s="43">
        <f t="shared" ca="1" si="198"/>
        <v>0.6195944854502683</v>
      </c>
      <c r="E458" s="43">
        <f t="shared" ca="1" si="199"/>
        <v>24.220123644669599</v>
      </c>
      <c r="F458" s="43">
        <f t="shared" ca="1" si="200"/>
        <v>2.4220123644669598</v>
      </c>
      <c r="G458" s="43">
        <f>IF(A458&lt;&gt;"",IF(A458&lt;Data!$G$11*0.25,$C$13/$G$32,IF(A458&gt;Data!$G$11*0.25,$C$13,$C$13*10)),"")</f>
        <v>2</v>
      </c>
      <c r="H458" s="43">
        <f>IF(A458&lt;&gt;"",IF(Data!$G$9="constant",$C$13,IF(Data!$G$9="squeeze",G458,F458)),"")</f>
        <v>2</v>
      </c>
      <c r="I458" s="38">
        <f ca="1">IF(ISNUMBER(A458),NORMINV(RAND(),0,IF(AND(Data!$G$9="squeeze",A458&lt;Data!$G$11*0.25),$H$32,1)*$C$30*$C$13)*($C$14*$C$12),"")</f>
        <v>6.062700599309697E-4</v>
      </c>
      <c r="J458" s="42">
        <f ca="1">IFERROR(IF(Data!$C$6="Real",B458,I458+J457+($C$14*$C$12)*(NORMINV(RAND(),$C$15,CHOOSE($G$13,$C$13,F458,G458)))),"")</f>
        <v>1.3539832629569049</v>
      </c>
      <c r="K458" s="88">
        <f>IF(ISNUMBER(A458), IF($G$16="fixed",$G$17,MIN(H458*Data!$C$7*$C$16*0.5,$C$17*Data!$C$7))*$C$12,"")</f>
        <v>8.0000000000000007E-5</v>
      </c>
      <c r="L458" s="42">
        <f t="shared" ca="1" si="224"/>
        <v>1.3539832629569049</v>
      </c>
      <c r="M458" s="44">
        <f t="shared" ca="1" si="225"/>
        <v>1.3540232629569049</v>
      </c>
      <c r="N458" s="44">
        <f t="shared" ca="1" si="226"/>
        <v>1.3539432629569048</v>
      </c>
      <c r="O458" s="108">
        <f t="shared" ca="1" si="201"/>
        <v>8.2572001136316242E-2</v>
      </c>
      <c r="P458" s="102">
        <f t="shared" ca="1" si="202"/>
        <v>2.1228262472926711</v>
      </c>
      <c r="Q458" s="102">
        <f t="shared" ca="1" si="203"/>
        <v>-0.59514852489048409</v>
      </c>
      <c r="R458" s="120">
        <f t="shared" ca="1" si="221"/>
        <v>1</v>
      </c>
      <c r="S458" s="54">
        <f t="shared" ca="1" si="222"/>
        <v>0</v>
      </c>
      <c r="T458" s="5">
        <f t="shared" ca="1" si="204"/>
        <v>1.3475392670087669</v>
      </c>
      <c r="U458" s="152">
        <f t="shared" ca="1" si="205"/>
        <v>1.3540232629569049</v>
      </c>
      <c r="V458" s="152">
        <f t="shared" ca="1" si="206"/>
        <v>1.3416029175616471</v>
      </c>
      <c r="W458" s="153">
        <f t="shared" ca="1" si="207"/>
        <v>2</v>
      </c>
      <c r="X458" s="153">
        <f t="shared" ca="1" si="208"/>
        <v>2</v>
      </c>
      <c r="Y458" s="153">
        <f t="shared" ca="1" si="209"/>
        <v>8</v>
      </c>
      <c r="Z458" s="153">
        <f t="shared" ca="1" si="210"/>
        <v>8</v>
      </c>
      <c r="AA458" s="152">
        <f t="shared" ca="1" si="211"/>
        <v>1.3520566961946332</v>
      </c>
      <c r="AB458" s="152">
        <f t="shared" ca="1" si="212"/>
        <v>1.343007522143606</v>
      </c>
      <c r="AC458" s="154">
        <f t="shared" ca="1" si="213"/>
        <v>150.92534098172905</v>
      </c>
      <c r="AD458" s="154">
        <f t="shared" ca="1" si="214"/>
        <v>-881.25926506391397</v>
      </c>
      <c r="AE458" s="3">
        <f t="shared" ca="1" si="215"/>
        <v>-45.645870255136558</v>
      </c>
      <c r="AF458" s="3">
        <f t="shared" ca="1" si="216"/>
        <v>-730.33392408218492</v>
      </c>
      <c r="AG458" s="3" t="str">
        <f t="shared" ca="1" si="223"/>
        <v>N</v>
      </c>
      <c r="AH458" s="4" t="str">
        <f t="shared" ca="1" si="217"/>
        <v/>
      </c>
      <c r="AI458" s="75">
        <f t="shared" ca="1" si="218"/>
        <v>-73.033392408218504</v>
      </c>
      <c r="AJ458" s="75">
        <f t="shared" ca="1" si="219"/>
        <v>0</v>
      </c>
    </row>
    <row r="459" spans="1:36">
      <c r="A459" s="41">
        <f t="shared" si="220"/>
        <v>393</v>
      </c>
      <c r="B459" s="150">
        <f>IF(ISNUMBER(A459),INDEX('MetaTrader Import'!$H$13:$J$5893,TRUNC(((A459-$A$39+1)-1)/3)+1,MOD((A459-$A$39+1)-1,3)+1),"")</f>
        <v>0</v>
      </c>
      <c r="C459" s="43">
        <f t="shared" ca="1" si="197"/>
        <v>24.220123644669599</v>
      </c>
      <c r="D459" s="43">
        <f t="shared" ca="1" si="198"/>
        <v>-2.6552643086285581</v>
      </c>
      <c r="E459" s="43">
        <f t="shared" ca="1" si="199"/>
        <v>21.564859336041039</v>
      </c>
      <c r="F459" s="43">
        <f t="shared" ca="1" si="200"/>
        <v>2.1564859336041038</v>
      </c>
      <c r="G459" s="43">
        <f>IF(A459&lt;&gt;"",IF(A459&lt;Data!$G$11*0.25,$C$13/$G$32,IF(A459&gt;Data!$G$11*0.25,$C$13,$C$13*10)),"")</f>
        <v>2</v>
      </c>
      <c r="H459" s="43">
        <f>IF(A459&lt;&gt;"",IF(Data!$G$9="constant",$C$13,IF(Data!$G$9="squeeze",G459,F459)),"")</f>
        <v>2</v>
      </c>
      <c r="I459" s="38">
        <f ca="1">IF(ISNUMBER(A459),NORMINV(RAND(),0,IF(AND(Data!$G$9="squeeze",A459&lt;Data!$G$11*0.25),$H$32,1)*$C$30*$C$13)*($C$14*$C$12),"")</f>
        <v>4.9099780824042626E-4</v>
      </c>
      <c r="J459" s="42">
        <f ca="1">IFERROR(IF(Data!$C$6="Real",B459,I459+J458+($C$14*$C$12)*(NORMINV(RAND(),$C$15,CHOOSE($G$13,$C$13,F459,G459)))),"")</f>
        <v>1.3543766457091038</v>
      </c>
      <c r="K459" s="88">
        <f>IF(ISNUMBER(A459), IF($G$16="fixed",$G$17,MIN(H459*Data!$C$7*$C$16*0.5,$C$17*Data!$C$7))*$C$12,"")</f>
        <v>8.0000000000000007E-5</v>
      </c>
      <c r="L459" s="42">
        <f t="shared" ca="1" si="224"/>
        <v>1.3543766457091038</v>
      </c>
      <c r="M459" s="44">
        <f t="shared" ca="1" si="225"/>
        <v>1.3544166457091038</v>
      </c>
      <c r="N459" s="44">
        <f t="shared" ca="1" si="226"/>
        <v>1.3543366457091037</v>
      </c>
      <c r="O459" s="108">
        <f t="shared" ca="1" si="201"/>
        <v>0.30211606114336331</v>
      </c>
      <c r="P459" s="102">
        <f t="shared" ca="1" si="202"/>
        <v>2.9261991327525427</v>
      </c>
      <c r="Q459" s="102">
        <f t="shared" ca="1" si="203"/>
        <v>-0.5529459699146605</v>
      </c>
      <c r="R459" s="120">
        <f t="shared" ca="1" si="221"/>
        <v>1</v>
      </c>
      <c r="S459" s="54">
        <f t="shared" ca="1" si="222"/>
        <v>0</v>
      </c>
      <c r="T459" s="5">
        <f t="shared" ca="1" si="204"/>
        <v>1.3475392670087669</v>
      </c>
      <c r="U459" s="152">
        <f t="shared" ca="1" si="205"/>
        <v>1.3544166457091038</v>
      </c>
      <c r="V459" s="152">
        <f t="shared" ca="1" si="206"/>
        <v>1.3416029175616471</v>
      </c>
      <c r="W459" s="153">
        <f t="shared" ca="1" si="207"/>
        <v>2</v>
      </c>
      <c r="X459" s="153">
        <f t="shared" ca="1" si="208"/>
        <v>2</v>
      </c>
      <c r="Y459" s="153">
        <f t="shared" ca="1" si="209"/>
        <v>8</v>
      </c>
      <c r="Z459" s="153">
        <f t="shared" ca="1" si="210"/>
        <v>8</v>
      </c>
      <c r="AA459" s="152">
        <f t="shared" ca="1" si="211"/>
        <v>1.3520566961946332</v>
      </c>
      <c r="AB459" s="152">
        <f t="shared" ca="1" si="212"/>
        <v>1.343007522143606</v>
      </c>
      <c r="AC459" s="154">
        <f t="shared" ca="1" si="213"/>
        <v>182.39596115764201</v>
      </c>
      <c r="AD459" s="154">
        <f t="shared" ca="1" si="214"/>
        <v>-912.7298852398269</v>
      </c>
      <c r="AE459" s="3">
        <f t="shared" ca="1" si="215"/>
        <v>-45.645870255136558</v>
      </c>
      <c r="AF459" s="3">
        <f t="shared" ca="1" si="216"/>
        <v>-730.33392408218492</v>
      </c>
      <c r="AG459" s="3" t="str">
        <f t="shared" ca="1" si="223"/>
        <v>N</v>
      </c>
      <c r="AH459" s="4" t="str">
        <f t="shared" ca="1" si="217"/>
        <v/>
      </c>
      <c r="AI459" s="75">
        <f t="shared" ca="1" si="218"/>
        <v>-73.033392408218504</v>
      </c>
      <c r="AJ459" s="75">
        <f t="shared" ca="1" si="219"/>
        <v>0</v>
      </c>
    </row>
    <row r="460" spans="1:36">
      <c r="A460" s="41">
        <f t="shared" si="220"/>
        <v>394</v>
      </c>
      <c r="B460" s="150">
        <f>IF(ISNUMBER(A460),INDEX('MetaTrader Import'!$H$13:$J$5893,TRUNC(((A460-$A$39+1)-1)/3)+1,MOD((A460-$A$39+1)-1,3)+1),"")</f>
        <v>0</v>
      </c>
      <c r="C460" s="43">
        <f t="shared" ca="1" si="197"/>
        <v>21.564859336041039</v>
      </c>
      <c r="D460" s="43">
        <f t="shared" ca="1" si="198"/>
        <v>0.55658060897411199</v>
      </c>
      <c r="E460" s="43">
        <f t="shared" ca="1" si="199"/>
        <v>22.121439945015151</v>
      </c>
      <c r="F460" s="43">
        <f t="shared" ca="1" si="200"/>
        <v>2.2121439945015151</v>
      </c>
      <c r="G460" s="43">
        <f>IF(A460&lt;&gt;"",IF(A460&lt;Data!$G$11*0.25,$C$13/$G$32,IF(A460&gt;Data!$G$11*0.25,$C$13,$C$13*10)),"")</f>
        <v>2</v>
      </c>
      <c r="H460" s="43">
        <f>IF(A460&lt;&gt;"",IF(Data!$G$9="constant",$C$13,IF(Data!$G$9="squeeze",G460,F460)),"")</f>
        <v>2</v>
      </c>
      <c r="I460" s="38">
        <f ca="1">IF(ISNUMBER(A460),NORMINV(RAND(),0,IF(AND(Data!$G$9="squeeze",A460&lt;Data!$G$11*0.25),$H$32,1)*$C$30*$C$13)*($C$14*$C$12),"")</f>
        <v>-5.0129789842691375E-4</v>
      </c>
      <c r="J460" s="42">
        <f ca="1">IFERROR(IF(Data!$C$6="Real",B460,I460+J459+($C$14*$C$12)*(NORMINV(RAND(),$C$15,CHOOSE($G$13,$C$13,F460,G460)))),"")</f>
        <v>1.3544250552299466</v>
      </c>
      <c r="K460" s="88">
        <f>IF(ISNUMBER(A460), IF($G$16="fixed",$G$17,MIN(H460*Data!$C$7*$C$16*0.5,$C$17*Data!$C$7))*$C$12,"")</f>
        <v>8.0000000000000007E-5</v>
      </c>
      <c r="L460" s="42">
        <f t="shared" ca="1" si="224"/>
        <v>1.3544250552299466</v>
      </c>
      <c r="M460" s="44">
        <f t="shared" ca="1" si="225"/>
        <v>1.3544650552299466</v>
      </c>
      <c r="N460" s="44">
        <f t="shared" ca="1" si="226"/>
        <v>1.3543850552299466</v>
      </c>
      <c r="O460" s="108">
        <f t="shared" ca="1" si="201"/>
        <v>0.51977221424626929</v>
      </c>
      <c r="P460" s="102">
        <f t="shared" ca="1" si="202"/>
        <v>3.5561950480476794</v>
      </c>
      <c r="Q460" s="102">
        <f t="shared" ca="1" si="203"/>
        <v>-0.47164142000700204</v>
      </c>
      <c r="R460" s="120">
        <f t="shared" ca="1" si="221"/>
        <v>1</v>
      </c>
      <c r="S460" s="54">
        <f t="shared" ca="1" si="222"/>
        <v>0</v>
      </c>
      <c r="T460" s="5">
        <f t="shared" ca="1" si="204"/>
        <v>1.3475392670087669</v>
      </c>
      <c r="U460" s="152">
        <f t="shared" ca="1" si="205"/>
        <v>1.3544650552299466</v>
      </c>
      <c r="V460" s="152">
        <f t="shared" ca="1" si="206"/>
        <v>1.3416029175616471</v>
      </c>
      <c r="W460" s="153">
        <f t="shared" ca="1" si="207"/>
        <v>2</v>
      </c>
      <c r="X460" s="153">
        <f t="shared" ca="1" si="208"/>
        <v>2</v>
      </c>
      <c r="Y460" s="153">
        <f t="shared" ca="1" si="209"/>
        <v>8</v>
      </c>
      <c r="Z460" s="153">
        <f t="shared" ca="1" si="210"/>
        <v>8</v>
      </c>
      <c r="AA460" s="152">
        <f t="shared" ca="1" si="211"/>
        <v>1.3520566961946332</v>
      </c>
      <c r="AB460" s="152">
        <f t="shared" ca="1" si="212"/>
        <v>1.343007522143606</v>
      </c>
      <c r="AC460" s="154">
        <f t="shared" ca="1" si="213"/>
        <v>186.26872282506923</v>
      </c>
      <c r="AD460" s="154">
        <f t="shared" ca="1" si="214"/>
        <v>-916.6026469072541</v>
      </c>
      <c r="AE460" s="3">
        <f t="shared" ca="1" si="215"/>
        <v>-45.645870255136558</v>
      </c>
      <c r="AF460" s="3">
        <f t="shared" ca="1" si="216"/>
        <v>-730.33392408218492</v>
      </c>
      <c r="AG460" s="3" t="str">
        <f t="shared" ca="1" si="223"/>
        <v>N</v>
      </c>
      <c r="AH460" s="4" t="str">
        <f t="shared" ca="1" si="217"/>
        <v/>
      </c>
      <c r="AI460" s="75">
        <f t="shared" ca="1" si="218"/>
        <v>-73.033392408218504</v>
      </c>
      <c r="AJ460" s="75">
        <f t="shared" ca="1" si="219"/>
        <v>0</v>
      </c>
    </row>
    <row r="461" spans="1:36">
      <c r="A461" s="41">
        <f t="shared" si="220"/>
        <v>395</v>
      </c>
      <c r="B461" s="150">
        <f>IF(ISNUMBER(A461),INDEX('MetaTrader Import'!$H$13:$J$5893,TRUNC(((A461-$A$39+1)-1)/3)+1,MOD((A461-$A$39+1)-1,3)+1),"")</f>
        <v>0</v>
      </c>
      <c r="C461" s="43">
        <f t="shared" ca="1" si="197"/>
        <v>22.121439945015151</v>
      </c>
      <c r="D461" s="43">
        <f t="shared" ca="1" si="198"/>
        <v>-3.6951372905066671E-2</v>
      </c>
      <c r="E461" s="43">
        <f t="shared" ca="1" si="199"/>
        <v>22.084488572110086</v>
      </c>
      <c r="F461" s="43">
        <f t="shared" ca="1" si="200"/>
        <v>2.2084488572110086</v>
      </c>
      <c r="G461" s="43">
        <f>IF(A461&lt;&gt;"",IF(A461&lt;Data!$G$11*0.25,$C$13/$G$32,IF(A461&gt;Data!$G$11*0.25,$C$13,$C$13*10)),"")</f>
        <v>2</v>
      </c>
      <c r="H461" s="43">
        <f>IF(A461&lt;&gt;"",IF(Data!$G$9="constant",$C$13,IF(Data!$G$9="squeeze",G461,F461)),"")</f>
        <v>2</v>
      </c>
      <c r="I461" s="38">
        <f ca="1">IF(ISNUMBER(A461),NORMINV(RAND(),0,IF(AND(Data!$G$9="squeeze",A461&lt;Data!$G$11*0.25),$H$32,1)*$C$30*$C$13)*($C$14*$C$12),"")</f>
        <v>2.5961621978055427E-4</v>
      </c>
      <c r="J461" s="42">
        <f ca="1">IFERROR(IF(Data!$C$6="Real",B461,I461+J460+($C$14*$C$12)*(NORMINV(RAND(),$C$15,CHOOSE($G$13,$C$13,F461,G461)))),"")</f>
        <v>1.3542373932045069</v>
      </c>
      <c r="K461" s="88">
        <f>IF(ISNUMBER(A461), IF($G$16="fixed",$G$17,MIN(H461*Data!$C$7*$C$16*0.5,$C$17*Data!$C$7))*$C$12,"")</f>
        <v>8.0000000000000007E-5</v>
      </c>
      <c r="L461" s="42">
        <f t="shared" ca="1" si="224"/>
        <v>1.3542373932045069</v>
      </c>
      <c r="M461" s="44">
        <f t="shared" ca="1" si="225"/>
        <v>1.3542773932045069</v>
      </c>
      <c r="N461" s="44">
        <f t="shared" ca="1" si="226"/>
        <v>1.3541973932045068</v>
      </c>
      <c r="O461" s="108">
        <f t="shared" ca="1" si="201"/>
        <v>0.48100928355144473</v>
      </c>
      <c r="P461" s="102">
        <f t="shared" ca="1" si="202"/>
        <v>3.3832163295843838</v>
      </c>
      <c r="Q461" s="102">
        <f t="shared" ca="1" si="203"/>
        <v>-0.3799510296796656</v>
      </c>
      <c r="R461" s="120">
        <f t="shared" ca="1" si="221"/>
        <v>1</v>
      </c>
      <c r="S461" s="54">
        <f t="shared" ca="1" si="222"/>
        <v>0</v>
      </c>
      <c r="T461" s="5">
        <f t="shared" ca="1" si="204"/>
        <v>1.3475392670087669</v>
      </c>
      <c r="U461" s="152">
        <f t="shared" ca="1" si="205"/>
        <v>1.3544650552299466</v>
      </c>
      <c r="V461" s="152">
        <f t="shared" ca="1" si="206"/>
        <v>1.3416029175616471</v>
      </c>
      <c r="W461" s="153">
        <f t="shared" ca="1" si="207"/>
        <v>2</v>
      </c>
      <c r="X461" s="153">
        <f t="shared" ca="1" si="208"/>
        <v>2</v>
      </c>
      <c r="Y461" s="153">
        <f t="shared" ca="1" si="209"/>
        <v>8</v>
      </c>
      <c r="Z461" s="153">
        <f t="shared" ca="1" si="210"/>
        <v>8</v>
      </c>
      <c r="AA461" s="152">
        <f t="shared" ca="1" si="211"/>
        <v>1.3520566961946332</v>
      </c>
      <c r="AB461" s="152">
        <f t="shared" ca="1" si="212"/>
        <v>1.343007522143606</v>
      </c>
      <c r="AC461" s="154">
        <f t="shared" ca="1" si="213"/>
        <v>171.25576078989013</v>
      </c>
      <c r="AD461" s="154">
        <f t="shared" ca="1" si="214"/>
        <v>-901.58968487207505</v>
      </c>
      <c r="AE461" s="3">
        <f t="shared" ca="1" si="215"/>
        <v>-45.645870255136558</v>
      </c>
      <c r="AF461" s="3">
        <f t="shared" ca="1" si="216"/>
        <v>-730.33392408218492</v>
      </c>
      <c r="AG461" s="3" t="str">
        <f t="shared" ca="1" si="223"/>
        <v>N</v>
      </c>
      <c r="AH461" s="4" t="str">
        <f t="shared" ca="1" si="217"/>
        <v/>
      </c>
      <c r="AI461" s="75">
        <f t="shared" ca="1" si="218"/>
        <v>-73.033392408218504</v>
      </c>
      <c r="AJ461" s="75">
        <f t="shared" ca="1" si="219"/>
        <v>0</v>
      </c>
    </row>
    <row r="462" spans="1:36">
      <c r="A462" s="41">
        <f t="shared" si="220"/>
        <v>396</v>
      </c>
      <c r="B462" s="150">
        <f>IF(ISNUMBER(A462),INDEX('MetaTrader Import'!$H$13:$J$5893,TRUNC(((A462-$A$39+1)-1)/3)+1,MOD((A462-$A$39+1)-1,3)+1),"")</f>
        <v>0</v>
      </c>
      <c r="C462" s="43">
        <f t="shared" ca="1" si="197"/>
        <v>22.084488572110086</v>
      </c>
      <c r="D462" s="43">
        <f t="shared" ca="1" si="198"/>
        <v>-2.8264578156845777</v>
      </c>
      <c r="E462" s="43">
        <f t="shared" ca="1" si="199"/>
        <v>19.258030756425509</v>
      </c>
      <c r="F462" s="43">
        <f t="shared" ca="1" si="200"/>
        <v>1.9258030756425508</v>
      </c>
      <c r="G462" s="43">
        <f>IF(A462&lt;&gt;"",IF(A462&lt;Data!$G$11*0.25,$C$13/$G$32,IF(A462&gt;Data!$G$11*0.25,$C$13,$C$13*10)),"")</f>
        <v>2</v>
      </c>
      <c r="H462" s="43">
        <f>IF(A462&lt;&gt;"",IF(Data!$G$9="constant",$C$13,IF(Data!$G$9="squeeze",G462,F462)),"")</f>
        <v>2</v>
      </c>
      <c r="I462" s="38">
        <f ca="1">IF(ISNUMBER(A462),NORMINV(RAND(),0,IF(AND(Data!$G$9="squeeze",A462&lt;Data!$G$11*0.25),$H$32,1)*$C$30*$C$13)*($C$14*$C$12),"")</f>
        <v>-2.7974866479699861E-4</v>
      </c>
      <c r="J462" s="42">
        <f ca="1">IFERROR(IF(Data!$C$6="Real",B462,I462+J461+($C$14*$C$12)*(NORMINV(RAND(),$C$15,CHOOSE($G$13,$C$13,F462,G462)))),"")</f>
        <v>1.3530351958489595</v>
      </c>
      <c r="K462" s="88">
        <f>IF(ISNUMBER(A462), IF($G$16="fixed",$G$17,MIN(H462*Data!$C$7*$C$16*0.5,$C$17*Data!$C$7))*$C$12,"")</f>
        <v>8.0000000000000007E-5</v>
      </c>
      <c r="L462" s="42">
        <f t="shared" ca="1" si="224"/>
        <v>1.3530351958489595</v>
      </c>
      <c r="M462" s="44">
        <f t="shared" ca="1" si="225"/>
        <v>1.3530751958489595</v>
      </c>
      <c r="N462" s="44">
        <f t="shared" ca="1" si="226"/>
        <v>1.3529951958489594</v>
      </c>
      <c r="O462" s="108">
        <f t="shared" ca="1" si="201"/>
        <v>0.33490271636349433</v>
      </c>
      <c r="P462" s="102">
        <f t="shared" ca="1" si="202"/>
        <v>3.8478406483898415</v>
      </c>
      <c r="Q462" s="102">
        <f t="shared" ca="1" si="203"/>
        <v>-0.25255245115574831</v>
      </c>
      <c r="R462" s="120">
        <f t="shared" ca="1" si="221"/>
        <v>1</v>
      </c>
      <c r="S462" s="54">
        <f t="shared" ca="1" si="222"/>
        <v>0</v>
      </c>
      <c r="T462" s="5">
        <f t="shared" ca="1" si="204"/>
        <v>1.3475392670087669</v>
      </c>
      <c r="U462" s="152">
        <f t="shared" ca="1" si="205"/>
        <v>1.3544650552299466</v>
      </c>
      <c r="V462" s="152">
        <f t="shared" ca="1" si="206"/>
        <v>1.3416029175616471</v>
      </c>
      <c r="W462" s="153">
        <f t="shared" ca="1" si="207"/>
        <v>2</v>
      </c>
      <c r="X462" s="153">
        <f t="shared" ca="1" si="208"/>
        <v>2</v>
      </c>
      <c r="Y462" s="153">
        <f t="shared" ca="1" si="209"/>
        <v>8</v>
      </c>
      <c r="Z462" s="153">
        <f t="shared" ca="1" si="210"/>
        <v>8</v>
      </c>
      <c r="AA462" s="152">
        <f t="shared" ca="1" si="211"/>
        <v>1.3520566961946332</v>
      </c>
      <c r="AB462" s="152">
        <f t="shared" ca="1" si="212"/>
        <v>1.343007522143606</v>
      </c>
      <c r="AC462" s="154">
        <f t="shared" ca="1" si="213"/>
        <v>75.079972346099311</v>
      </c>
      <c r="AD462" s="154">
        <f t="shared" ca="1" si="214"/>
        <v>-805.41389642828426</v>
      </c>
      <c r="AE462" s="3">
        <f t="shared" ca="1" si="215"/>
        <v>-45.645870255136558</v>
      </c>
      <c r="AF462" s="3">
        <f t="shared" ca="1" si="216"/>
        <v>-730.33392408218492</v>
      </c>
      <c r="AG462" s="3" t="str">
        <f t="shared" ca="1" si="223"/>
        <v>N</v>
      </c>
      <c r="AH462" s="4" t="str">
        <f t="shared" ca="1" si="217"/>
        <v/>
      </c>
      <c r="AI462" s="75">
        <f t="shared" ca="1" si="218"/>
        <v>-73.033392408218504</v>
      </c>
      <c r="AJ462" s="75">
        <f t="shared" ca="1" si="219"/>
        <v>0</v>
      </c>
    </row>
    <row r="463" spans="1:36">
      <c r="A463" s="41">
        <f t="shared" si="220"/>
        <v>397</v>
      </c>
      <c r="B463" s="150">
        <f>IF(ISNUMBER(A463),INDEX('MetaTrader Import'!$H$13:$J$5893,TRUNC(((A463-$A$39+1)-1)/3)+1,MOD((A463-$A$39+1)-1,3)+1),"")</f>
        <v>0</v>
      </c>
      <c r="C463" s="43">
        <f t="shared" ca="1" si="197"/>
        <v>19.258030756425509</v>
      </c>
      <c r="D463" s="43">
        <f t="shared" ca="1" si="198"/>
        <v>-0.55055785428218584</v>
      </c>
      <c r="E463" s="43">
        <f t="shared" ca="1" si="199"/>
        <v>18.707472902143323</v>
      </c>
      <c r="F463" s="43">
        <f t="shared" ca="1" si="200"/>
        <v>1.8707472902143323</v>
      </c>
      <c r="G463" s="43">
        <f>IF(A463&lt;&gt;"",IF(A463&lt;Data!$G$11*0.25,$C$13/$G$32,IF(A463&gt;Data!$G$11*0.25,$C$13,$C$13*10)),"")</f>
        <v>2</v>
      </c>
      <c r="H463" s="43">
        <f>IF(A463&lt;&gt;"",IF(Data!$G$9="constant",$C$13,IF(Data!$G$9="squeeze",G463,F463)),"")</f>
        <v>2</v>
      </c>
      <c r="I463" s="38">
        <f ca="1">IF(ISNUMBER(A463),NORMINV(RAND(),0,IF(AND(Data!$G$9="squeeze",A463&lt;Data!$G$11*0.25),$H$32,1)*$C$30*$C$13)*($C$14*$C$12),"")</f>
        <v>-4.1049675910734662E-5</v>
      </c>
      <c r="J463" s="42">
        <f ca="1">IFERROR(IF(Data!$C$6="Real",B463,I463+J462+($C$14*$C$12)*(NORMINV(RAND(),$C$15,CHOOSE($G$13,$C$13,F463,G463)))),"")</f>
        <v>1.3524770313662691</v>
      </c>
      <c r="K463" s="88">
        <f>IF(ISNUMBER(A463), IF($G$16="fixed",$G$17,MIN(H463*Data!$C$7*$C$16*0.5,$C$17*Data!$C$7))*$C$12,"")</f>
        <v>8.0000000000000007E-5</v>
      </c>
      <c r="L463" s="42">
        <f t="shared" ca="1" si="224"/>
        <v>1.3524770313662691</v>
      </c>
      <c r="M463" s="44">
        <f t="shared" ca="1" si="225"/>
        <v>1.3525170313662691</v>
      </c>
      <c r="N463" s="44">
        <f t="shared" ca="1" si="226"/>
        <v>1.352437031366269</v>
      </c>
      <c r="O463" s="108">
        <f t="shared" ca="1" si="201"/>
        <v>-2.5853014053603803E-2</v>
      </c>
      <c r="P463" s="102">
        <f t="shared" ca="1" si="202"/>
        <v>4.9905127597701373</v>
      </c>
      <c r="Q463" s="102">
        <f t="shared" ca="1" si="203"/>
        <v>-0.10827331256548398</v>
      </c>
      <c r="R463" s="120">
        <f t="shared" ca="1" si="221"/>
        <v>1</v>
      </c>
      <c r="S463" s="54">
        <f t="shared" ca="1" si="222"/>
        <v>0</v>
      </c>
      <c r="T463" s="5">
        <f t="shared" ca="1" si="204"/>
        <v>1.3475392670087669</v>
      </c>
      <c r="U463" s="152">
        <f t="shared" ca="1" si="205"/>
        <v>1.3544650552299466</v>
      </c>
      <c r="V463" s="152">
        <f t="shared" ca="1" si="206"/>
        <v>1.3416029175616471</v>
      </c>
      <c r="W463" s="153">
        <f t="shared" ca="1" si="207"/>
        <v>2</v>
      </c>
      <c r="X463" s="153">
        <f t="shared" ca="1" si="208"/>
        <v>2</v>
      </c>
      <c r="Y463" s="153">
        <f t="shared" ca="1" si="209"/>
        <v>8</v>
      </c>
      <c r="Z463" s="153">
        <f t="shared" ca="1" si="210"/>
        <v>8</v>
      </c>
      <c r="AA463" s="152">
        <f t="shared" ca="1" si="211"/>
        <v>1.3520566961946332</v>
      </c>
      <c r="AB463" s="152">
        <f t="shared" ca="1" si="212"/>
        <v>1.343007522143606</v>
      </c>
      <c r="AC463" s="154">
        <f t="shared" ca="1" si="213"/>
        <v>30.426813730866087</v>
      </c>
      <c r="AD463" s="154">
        <f t="shared" ca="1" si="214"/>
        <v>-760.76073781305104</v>
      </c>
      <c r="AE463" s="3">
        <f t="shared" ca="1" si="215"/>
        <v>-45.645870255136558</v>
      </c>
      <c r="AF463" s="3">
        <f t="shared" ca="1" si="216"/>
        <v>-730.33392408218492</v>
      </c>
      <c r="AG463" s="3" t="str">
        <f t="shared" ca="1" si="223"/>
        <v>N</v>
      </c>
      <c r="AH463" s="4" t="str">
        <f t="shared" ca="1" si="217"/>
        <v/>
      </c>
      <c r="AI463" s="75">
        <f t="shared" ca="1" si="218"/>
        <v>-73.033392408218504</v>
      </c>
      <c r="AJ463" s="75">
        <f t="shared" ca="1" si="219"/>
        <v>0</v>
      </c>
    </row>
    <row r="464" spans="1:36">
      <c r="A464" s="41">
        <f t="shared" si="220"/>
        <v>398</v>
      </c>
      <c r="B464" s="150">
        <f>IF(ISNUMBER(A464),INDEX('MetaTrader Import'!$H$13:$J$5893,TRUNC(((A464-$A$39+1)-1)/3)+1,MOD((A464-$A$39+1)-1,3)+1),"")</f>
        <v>0</v>
      </c>
      <c r="C464" s="43">
        <f t="shared" ca="1" si="197"/>
        <v>18.707472902143323</v>
      </c>
      <c r="D464" s="43">
        <f t="shared" ca="1" si="198"/>
        <v>1.8222864174834568</v>
      </c>
      <c r="E464" s="43">
        <f t="shared" ca="1" si="199"/>
        <v>20.52975931962678</v>
      </c>
      <c r="F464" s="43">
        <f t="shared" ca="1" si="200"/>
        <v>2.0529759319626781</v>
      </c>
      <c r="G464" s="43">
        <f>IF(A464&lt;&gt;"",IF(A464&lt;Data!$G$11*0.25,$C$13/$G$32,IF(A464&gt;Data!$G$11*0.25,$C$13,$C$13*10)),"")</f>
        <v>2</v>
      </c>
      <c r="H464" s="43">
        <f>IF(A464&lt;&gt;"",IF(Data!$G$9="constant",$C$13,IF(Data!$G$9="squeeze",G464,F464)),"")</f>
        <v>2</v>
      </c>
      <c r="I464" s="38">
        <f ca="1">IF(ISNUMBER(A464),NORMINV(RAND(),0,IF(AND(Data!$G$9="squeeze",A464&lt;Data!$G$11*0.25),$H$32,1)*$C$30*$C$13)*($C$14*$C$12),"")</f>
        <v>-3.9114589739503163E-4</v>
      </c>
      <c r="J464" s="42">
        <f ca="1">IFERROR(IF(Data!$C$6="Real",B464,I464+J463+($C$14*$C$12)*(NORMINV(RAND(),$C$15,CHOOSE($G$13,$C$13,F464,G464)))),"")</f>
        <v>1.3525555933511277</v>
      </c>
      <c r="K464" s="88">
        <f>IF(ISNUMBER(A464), IF($G$16="fixed",$G$17,MIN(H464*Data!$C$7*$C$16*0.5,$C$17*Data!$C$7))*$C$12,"")</f>
        <v>8.0000000000000007E-5</v>
      </c>
      <c r="L464" s="42">
        <f t="shared" ca="1" si="224"/>
        <v>1.3525555933511277</v>
      </c>
      <c r="M464" s="44">
        <f t="shared" ca="1" si="225"/>
        <v>1.3525955933511278</v>
      </c>
      <c r="N464" s="44">
        <f t="shared" ca="1" si="226"/>
        <v>1.3525155933511277</v>
      </c>
      <c r="O464" s="108">
        <f t="shared" ca="1" si="201"/>
        <v>-0.26597415663040125</v>
      </c>
      <c r="P464" s="102">
        <f t="shared" ca="1" si="202"/>
        <v>5.7050402619237834</v>
      </c>
      <c r="Q464" s="102">
        <f t="shared" ca="1" si="203"/>
        <v>5.1957122508050027E-2</v>
      </c>
      <c r="R464" s="120">
        <f t="shared" ca="1" si="221"/>
        <v>1</v>
      </c>
      <c r="S464" s="54">
        <f t="shared" ca="1" si="222"/>
        <v>0</v>
      </c>
      <c r="T464" s="5">
        <f t="shared" ca="1" si="204"/>
        <v>1.3475392670087669</v>
      </c>
      <c r="U464" s="152">
        <f t="shared" ca="1" si="205"/>
        <v>1.3544650552299466</v>
      </c>
      <c r="V464" s="152">
        <f t="shared" ca="1" si="206"/>
        <v>1.3416029175616471</v>
      </c>
      <c r="W464" s="153">
        <f t="shared" ca="1" si="207"/>
        <v>2</v>
      </c>
      <c r="X464" s="153">
        <f t="shared" ca="1" si="208"/>
        <v>2</v>
      </c>
      <c r="Y464" s="153">
        <f t="shared" ca="1" si="209"/>
        <v>8</v>
      </c>
      <c r="Z464" s="153">
        <f t="shared" ca="1" si="210"/>
        <v>8</v>
      </c>
      <c r="AA464" s="152">
        <f t="shared" ca="1" si="211"/>
        <v>1.3520566961946332</v>
      </c>
      <c r="AB464" s="152">
        <f t="shared" ca="1" si="212"/>
        <v>1.343007522143606</v>
      </c>
      <c r="AC464" s="154">
        <f t="shared" ca="1" si="213"/>
        <v>36.711772519559815</v>
      </c>
      <c r="AD464" s="154">
        <f t="shared" ca="1" si="214"/>
        <v>-767.04569660174468</v>
      </c>
      <c r="AE464" s="3">
        <f t="shared" ca="1" si="215"/>
        <v>-45.645870255136558</v>
      </c>
      <c r="AF464" s="3">
        <f t="shared" ca="1" si="216"/>
        <v>-730.33392408218492</v>
      </c>
      <c r="AG464" s="3" t="str">
        <f t="shared" ca="1" si="223"/>
        <v>N</v>
      </c>
      <c r="AH464" s="4" t="str">
        <f t="shared" ca="1" si="217"/>
        <v/>
      </c>
      <c r="AI464" s="75">
        <f t="shared" ca="1" si="218"/>
        <v>-73.033392408218504</v>
      </c>
      <c r="AJ464" s="75">
        <f t="shared" ca="1" si="219"/>
        <v>0</v>
      </c>
    </row>
    <row r="465" spans="1:36">
      <c r="A465" s="41">
        <f t="shared" si="220"/>
        <v>399</v>
      </c>
      <c r="B465" s="150">
        <f>IF(ISNUMBER(A465),INDEX('MetaTrader Import'!$H$13:$J$5893,TRUNC(((A465-$A$39+1)-1)/3)+1,MOD((A465-$A$39+1)-1,3)+1),"")</f>
        <v>0</v>
      </c>
      <c r="C465" s="43">
        <f t="shared" ca="1" si="197"/>
        <v>20.52975931962678</v>
      </c>
      <c r="D465" s="43">
        <f t="shared" ca="1" si="198"/>
        <v>-1.5010253708812074</v>
      </c>
      <c r="E465" s="43">
        <f t="shared" ca="1" si="199"/>
        <v>19.028733948745572</v>
      </c>
      <c r="F465" s="43">
        <f t="shared" ca="1" si="200"/>
        <v>1.9028733948745571</v>
      </c>
      <c r="G465" s="43">
        <f>IF(A465&lt;&gt;"",IF(A465&lt;Data!$G$11*0.25,$C$13/$G$32,IF(A465&gt;Data!$G$11*0.25,$C$13,$C$13*10)),"")</f>
        <v>2</v>
      </c>
      <c r="H465" s="43">
        <f>IF(A465&lt;&gt;"",IF(Data!$G$9="constant",$C$13,IF(Data!$G$9="squeeze",G465,F465)),"")</f>
        <v>2</v>
      </c>
      <c r="I465" s="38">
        <f ca="1">IF(ISNUMBER(A465),NORMINV(RAND(),0,IF(AND(Data!$G$9="squeeze",A465&lt;Data!$G$11*0.25),$H$32,1)*$C$30*$C$13)*($C$14*$C$12),"")</f>
        <v>-3.9050192954951843E-4</v>
      </c>
      <c r="J465" s="42">
        <f ca="1">IFERROR(IF(Data!$C$6="Real",B465,I465+J464+($C$14*$C$12)*(NORMINV(RAND(),$C$15,CHOOSE($G$13,$C$13,F465,G465)))),"")</f>
        <v>1.3523840835593317</v>
      </c>
      <c r="K465" s="88">
        <f>IF(ISNUMBER(A465), IF($G$16="fixed",$G$17,MIN(H465*Data!$C$7*$C$16*0.5,$C$17*Data!$C$7))*$C$12,"")</f>
        <v>8.0000000000000007E-5</v>
      </c>
      <c r="L465" s="42">
        <f t="shared" ca="1" si="224"/>
        <v>1.3523840835593317</v>
      </c>
      <c r="M465" s="44">
        <f t="shared" ca="1" si="225"/>
        <v>1.3524240835593317</v>
      </c>
      <c r="N465" s="44">
        <f t="shared" ca="1" si="226"/>
        <v>1.3523440835593317</v>
      </c>
      <c r="O465" s="108">
        <f t="shared" ca="1" si="201"/>
        <v>-0.60359817553543427</v>
      </c>
      <c r="P465" s="102">
        <f t="shared" ca="1" si="202"/>
        <v>6.4631715484017365</v>
      </c>
      <c r="Q465" s="102">
        <f t="shared" ca="1" si="203"/>
        <v>0.1980407308343573</v>
      </c>
      <c r="R465" s="120">
        <f t="shared" ca="1" si="221"/>
        <v>1</v>
      </c>
      <c r="S465" s="54">
        <f t="shared" ca="1" si="222"/>
        <v>0</v>
      </c>
      <c r="T465" s="5">
        <f t="shared" ca="1" si="204"/>
        <v>1.3475392670087669</v>
      </c>
      <c r="U465" s="152">
        <f t="shared" ca="1" si="205"/>
        <v>1.3544650552299466</v>
      </c>
      <c r="V465" s="152">
        <f t="shared" ca="1" si="206"/>
        <v>1.3416029175616471</v>
      </c>
      <c r="W465" s="153">
        <f t="shared" ca="1" si="207"/>
        <v>2</v>
      </c>
      <c r="X465" s="153">
        <f t="shared" ca="1" si="208"/>
        <v>2</v>
      </c>
      <c r="Y465" s="153">
        <f t="shared" ca="1" si="209"/>
        <v>8</v>
      </c>
      <c r="Z465" s="153">
        <f t="shared" ca="1" si="210"/>
        <v>8</v>
      </c>
      <c r="AA465" s="152">
        <f t="shared" ca="1" si="211"/>
        <v>1.3520566961946332</v>
      </c>
      <c r="AB465" s="152">
        <f t="shared" ca="1" si="212"/>
        <v>1.343007522143606</v>
      </c>
      <c r="AC465" s="154">
        <f t="shared" ca="1" si="213"/>
        <v>22.990989175877274</v>
      </c>
      <c r="AD465" s="154">
        <f t="shared" ca="1" si="214"/>
        <v>-753.32491325806222</v>
      </c>
      <c r="AE465" s="3">
        <f t="shared" ca="1" si="215"/>
        <v>-45.645870255136558</v>
      </c>
      <c r="AF465" s="3">
        <f t="shared" ca="1" si="216"/>
        <v>-730.33392408218492</v>
      </c>
      <c r="AG465" s="3" t="str">
        <f t="shared" ca="1" si="223"/>
        <v>N</v>
      </c>
      <c r="AH465" s="4" t="str">
        <f t="shared" ca="1" si="217"/>
        <v/>
      </c>
      <c r="AI465" s="75">
        <f t="shared" ca="1" si="218"/>
        <v>-73.033392408218504</v>
      </c>
      <c r="AJ465" s="75">
        <f t="shared" ca="1" si="219"/>
        <v>0</v>
      </c>
    </row>
    <row r="466" spans="1:36">
      <c r="A466" s="41">
        <f t="shared" si="220"/>
        <v>400</v>
      </c>
      <c r="B466" s="150">
        <f>IF(ISNUMBER(A466),INDEX('MetaTrader Import'!$H$13:$J$5893,TRUNC(((A466-$A$39+1)-1)/3)+1,MOD((A466-$A$39+1)-1,3)+1),"")</f>
        <v>0</v>
      </c>
      <c r="C466" s="43">
        <f t="shared" ca="1" si="197"/>
        <v>19.028733948745572</v>
      </c>
      <c r="D466" s="43">
        <f t="shared" ca="1" si="198"/>
        <v>0.57507806654350602</v>
      </c>
      <c r="E466" s="43">
        <f t="shared" ca="1" si="199"/>
        <v>19.603812015289076</v>
      </c>
      <c r="F466" s="43">
        <f t="shared" ca="1" si="200"/>
        <v>1.9603812015289077</v>
      </c>
      <c r="G466" s="43">
        <f>IF(A466&lt;&gt;"",IF(A466&lt;Data!$G$11*0.25,$C$13/$G$32,IF(A466&gt;Data!$G$11*0.25,$C$13,$C$13*10)),"")</f>
        <v>2</v>
      </c>
      <c r="H466" s="43">
        <f>IF(A466&lt;&gt;"",IF(Data!$G$9="constant",$C$13,IF(Data!$G$9="squeeze",G466,F466)),"")</f>
        <v>2</v>
      </c>
      <c r="I466" s="38">
        <f ca="1">IF(ISNUMBER(A466),NORMINV(RAND(),0,IF(AND(Data!$G$9="squeeze",A466&lt;Data!$G$11*0.25),$H$32,1)*$C$30*$C$13)*($C$14*$C$12),"")</f>
        <v>7.9827649331470397E-4</v>
      </c>
      <c r="J466" s="42">
        <f ca="1">IFERROR(IF(Data!$C$6="Real",B466,I466+J465+($C$14*$C$12)*(NORMINV(RAND(),$C$15,CHOOSE($G$13,$C$13,F466,G466)))),"")</f>
        <v>1.3526135146295475</v>
      </c>
      <c r="K466" s="88">
        <f>IF(ISNUMBER(A466), IF($G$16="fixed",$G$17,MIN(H466*Data!$C$7*$C$16*0.5,$C$17*Data!$C$7))*$C$12,"")</f>
        <v>8.0000000000000007E-5</v>
      </c>
      <c r="L466" s="42">
        <f t="shared" ca="1" si="224"/>
        <v>1.3526135146295475</v>
      </c>
      <c r="M466" s="44">
        <f t="shared" ca="1" si="225"/>
        <v>1.3526535146295475</v>
      </c>
      <c r="N466" s="44">
        <f t="shared" ca="1" si="226"/>
        <v>1.3525735146295474</v>
      </c>
      <c r="O466" s="108">
        <f t="shared" ca="1" si="201"/>
        <v>-0.803642171909702</v>
      </c>
      <c r="P466" s="102">
        <f t="shared" ca="1" si="202"/>
        <v>6.8431847470977223</v>
      </c>
      <c r="Q466" s="102">
        <f t="shared" ca="1" si="203"/>
        <v>0.30623436003310456</v>
      </c>
      <c r="R466" s="120">
        <f t="shared" ca="1" si="221"/>
        <v>1</v>
      </c>
      <c r="S466" s="54">
        <f t="shared" ca="1" si="222"/>
        <v>0</v>
      </c>
      <c r="T466" s="5">
        <f t="shared" ca="1" si="204"/>
        <v>1.3475392670087669</v>
      </c>
      <c r="U466" s="152">
        <f t="shared" ca="1" si="205"/>
        <v>1.3544650552299466</v>
      </c>
      <c r="V466" s="152">
        <f t="shared" ca="1" si="206"/>
        <v>1.3416029175616471</v>
      </c>
      <c r="W466" s="153">
        <f t="shared" ca="1" si="207"/>
        <v>2</v>
      </c>
      <c r="X466" s="153">
        <f t="shared" ca="1" si="208"/>
        <v>2</v>
      </c>
      <c r="Y466" s="153">
        <f t="shared" ca="1" si="209"/>
        <v>8</v>
      </c>
      <c r="Z466" s="153">
        <f t="shared" ca="1" si="210"/>
        <v>8</v>
      </c>
      <c r="AA466" s="152">
        <f t="shared" ca="1" si="211"/>
        <v>1.3520566961946332</v>
      </c>
      <c r="AB466" s="152">
        <f t="shared" ca="1" si="212"/>
        <v>1.343007522143606</v>
      </c>
      <c r="AC466" s="154">
        <f t="shared" ca="1" si="213"/>
        <v>41.345474793139658</v>
      </c>
      <c r="AD466" s="154">
        <f t="shared" ca="1" si="214"/>
        <v>-771.67939887532452</v>
      </c>
      <c r="AE466" s="3">
        <f t="shared" ca="1" si="215"/>
        <v>-45.645870255136558</v>
      </c>
      <c r="AF466" s="3">
        <f t="shared" ca="1" si="216"/>
        <v>-730.33392408218492</v>
      </c>
      <c r="AG466" s="3" t="str">
        <f t="shared" ca="1" si="223"/>
        <v>N</v>
      </c>
      <c r="AH466" s="4" t="str">
        <f t="shared" ca="1" si="217"/>
        <v/>
      </c>
      <c r="AI466" s="75">
        <f t="shared" ca="1" si="218"/>
        <v>-73.033392408218504</v>
      </c>
      <c r="AJ466" s="75">
        <f t="shared" ca="1" si="219"/>
        <v>0</v>
      </c>
    </row>
    <row r="467" spans="1:36">
      <c r="A467" s="41">
        <f t="shared" si="220"/>
        <v>401</v>
      </c>
      <c r="B467" s="150">
        <f>IF(ISNUMBER(A467),INDEX('MetaTrader Import'!$H$13:$J$5893,TRUNC(((A467-$A$39+1)-1)/3)+1,MOD((A467-$A$39+1)-1,3)+1),"")</f>
        <v>0</v>
      </c>
      <c r="C467" s="43">
        <f t="shared" ca="1" si="197"/>
        <v>19.603812015289076</v>
      </c>
      <c r="D467" s="43">
        <f t="shared" ca="1" si="198"/>
        <v>1.5222841394153448</v>
      </c>
      <c r="E467" s="43">
        <f t="shared" ca="1" si="199"/>
        <v>21.12609615470442</v>
      </c>
      <c r="F467" s="43">
        <f t="shared" ca="1" si="200"/>
        <v>2.1126096154704421</v>
      </c>
      <c r="G467" s="43">
        <f>IF(A467&lt;&gt;"",IF(A467&lt;Data!$G$11*0.25,$C$13/$G$32,IF(A467&gt;Data!$G$11*0.25,$C$13,$C$13*10)),"")</f>
        <v>2</v>
      </c>
      <c r="H467" s="43">
        <f>IF(A467&lt;&gt;"",IF(Data!$G$9="constant",$C$13,IF(Data!$G$9="squeeze",G467,F467)),"")</f>
        <v>2</v>
      </c>
      <c r="I467" s="38">
        <f ca="1">IF(ISNUMBER(A467),NORMINV(RAND(),0,IF(AND(Data!$G$9="squeeze",A467&lt;Data!$G$11*0.25),$H$32,1)*$C$30*$C$13)*($C$14*$C$12),"")</f>
        <v>-5.6817577734946754E-4</v>
      </c>
      <c r="J467" s="42">
        <f ca="1">IFERROR(IF(Data!$C$6="Real",B467,I467+J466+($C$14*$C$12)*(NORMINV(RAND(),$C$15,CHOOSE($G$13,$C$13,F467,G467)))),"")</f>
        <v>1.3522299065712573</v>
      </c>
      <c r="K467" s="88">
        <f>IF(ISNUMBER(A467), IF($G$16="fixed",$G$17,MIN(H467*Data!$C$7*$C$16*0.5,$C$17*Data!$C$7))*$C$12,"")</f>
        <v>8.0000000000000007E-5</v>
      </c>
      <c r="L467" s="42">
        <f t="shared" ca="1" si="224"/>
        <v>1.3522299065712573</v>
      </c>
      <c r="M467" s="44">
        <f t="shared" ca="1" si="225"/>
        <v>1.3522699065712573</v>
      </c>
      <c r="N467" s="44">
        <f t="shared" ca="1" si="226"/>
        <v>1.3521899065712573</v>
      </c>
      <c r="O467" s="108">
        <f t="shared" ca="1" si="201"/>
        <v>-1.0585327372978666</v>
      </c>
      <c r="P467" s="102">
        <f t="shared" ca="1" si="202"/>
        <v>7.4867143187285947</v>
      </c>
      <c r="Q467" s="102">
        <f t="shared" ca="1" si="203"/>
        <v>0.39872833388280721</v>
      </c>
      <c r="R467" s="120">
        <f t="shared" ca="1" si="221"/>
        <v>1</v>
      </c>
      <c r="S467" s="54">
        <f t="shared" ca="1" si="222"/>
        <v>0</v>
      </c>
      <c r="T467" s="5">
        <f t="shared" ca="1" si="204"/>
        <v>1.3475392670087669</v>
      </c>
      <c r="U467" s="152">
        <f t="shared" ca="1" si="205"/>
        <v>1.3544650552299466</v>
      </c>
      <c r="V467" s="152">
        <f t="shared" ca="1" si="206"/>
        <v>1.3416029175616471</v>
      </c>
      <c r="W467" s="153">
        <f t="shared" ca="1" si="207"/>
        <v>2</v>
      </c>
      <c r="X467" s="153">
        <f t="shared" ca="1" si="208"/>
        <v>2</v>
      </c>
      <c r="Y467" s="153">
        <f t="shared" ca="1" si="209"/>
        <v>8</v>
      </c>
      <c r="Z467" s="153">
        <f t="shared" ca="1" si="210"/>
        <v>8</v>
      </c>
      <c r="AA467" s="152">
        <f t="shared" ca="1" si="211"/>
        <v>1.3520566961946332</v>
      </c>
      <c r="AB467" s="152">
        <f t="shared" ca="1" si="212"/>
        <v>1.343007522143606</v>
      </c>
      <c r="AC467" s="154">
        <f t="shared" ca="1" si="213"/>
        <v>10.656830129924799</v>
      </c>
      <c r="AD467" s="154">
        <f t="shared" ca="1" si="214"/>
        <v>-740.99075421210966</v>
      </c>
      <c r="AE467" s="3">
        <f t="shared" ca="1" si="215"/>
        <v>-45.645870255136558</v>
      </c>
      <c r="AF467" s="3">
        <f t="shared" ca="1" si="216"/>
        <v>-730.33392408218492</v>
      </c>
      <c r="AG467" s="3" t="str">
        <f t="shared" ca="1" si="223"/>
        <v>N</v>
      </c>
      <c r="AH467" s="4" t="str">
        <f t="shared" ca="1" si="217"/>
        <v/>
      </c>
      <c r="AI467" s="75">
        <f t="shared" ca="1" si="218"/>
        <v>-73.033392408218504</v>
      </c>
      <c r="AJ467" s="75">
        <f t="shared" ca="1" si="219"/>
        <v>0</v>
      </c>
    </row>
    <row r="468" spans="1:36">
      <c r="A468" s="41">
        <f t="shared" si="220"/>
        <v>402</v>
      </c>
      <c r="B468" s="150">
        <f>IF(ISNUMBER(A468),INDEX('MetaTrader Import'!$H$13:$J$5893,TRUNC(((A468-$A$39+1)-1)/3)+1,MOD((A468-$A$39+1)-1,3)+1),"")</f>
        <v>0</v>
      </c>
      <c r="C468" s="43">
        <f t="shared" ca="1" si="197"/>
        <v>21.12609615470442</v>
      </c>
      <c r="D468" s="43">
        <f t="shared" ca="1" si="198"/>
        <v>0.83604604151494288</v>
      </c>
      <c r="E468" s="43">
        <f t="shared" ca="1" si="199"/>
        <v>21.962142196219364</v>
      </c>
      <c r="F468" s="43">
        <f t="shared" ca="1" si="200"/>
        <v>2.1962142196219365</v>
      </c>
      <c r="G468" s="43">
        <f>IF(A468&lt;&gt;"",IF(A468&lt;Data!$G$11*0.25,$C$13/$G$32,IF(A468&gt;Data!$G$11*0.25,$C$13,$C$13*10)),"")</f>
        <v>2</v>
      </c>
      <c r="H468" s="43">
        <f>IF(A468&lt;&gt;"",IF(Data!$G$9="constant",$C$13,IF(Data!$G$9="squeeze",G468,F468)),"")</f>
        <v>2</v>
      </c>
      <c r="I468" s="38">
        <f ca="1">IF(ISNUMBER(A468),NORMINV(RAND(),0,IF(AND(Data!$G$9="squeeze",A468&lt;Data!$G$11*0.25),$H$32,1)*$C$30*$C$13)*($C$14*$C$12),"")</f>
        <v>1.8228485234596234E-4</v>
      </c>
      <c r="J468" s="42">
        <f ca="1">IFERROR(IF(Data!$C$6="Real",B468,I468+J467+($C$14*$C$12)*(NORMINV(RAND(),$C$15,CHOOSE($G$13,$C$13,F468,G468)))),"")</f>
        <v>1.3515123065324788</v>
      </c>
      <c r="K468" s="88">
        <f>IF(ISNUMBER(A468), IF($G$16="fixed",$G$17,MIN(H468*Data!$C$7*$C$16*0.5,$C$17*Data!$C$7))*$C$12,"")</f>
        <v>8.0000000000000007E-5</v>
      </c>
      <c r="L468" s="42">
        <f t="shared" ca="1" si="224"/>
        <v>1.3515123065324788</v>
      </c>
      <c r="M468" s="44">
        <f t="shared" ca="1" si="225"/>
        <v>1.3515523065324788</v>
      </c>
      <c r="N468" s="44">
        <f t="shared" ca="1" si="226"/>
        <v>1.3514723065324787</v>
      </c>
      <c r="O468" s="108">
        <f t="shared" ca="1" si="201"/>
        <v>-1.4569512392409922</v>
      </c>
      <c r="P468" s="102">
        <f t="shared" ca="1" si="202"/>
        <v>8.810311046228275</v>
      </c>
      <c r="Q468" s="102">
        <f t="shared" ca="1" si="203"/>
        <v>0.48630256544926009</v>
      </c>
      <c r="R468" s="120">
        <f t="shared" ca="1" si="221"/>
        <v>1</v>
      </c>
      <c r="S468" s="54">
        <f t="shared" ca="1" si="222"/>
        <v>0</v>
      </c>
      <c r="T468" s="5">
        <f t="shared" ca="1" si="204"/>
        <v>1.3475392670087669</v>
      </c>
      <c r="U468" s="152">
        <f t="shared" ca="1" si="205"/>
        <v>1.3544650552299466</v>
      </c>
      <c r="V468" s="152">
        <f t="shared" ca="1" si="206"/>
        <v>1.3416029175616471</v>
      </c>
      <c r="W468" s="153">
        <f t="shared" ca="1" si="207"/>
        <v>2</v>
      </c>
      <c r="X468" s="153">
        <f t="shared" ca="1" si="208"/>
        <v>2</v>
      </c>
      <c r="Y468" s="153">
        <f t="shared" ca="1" si="209"/>
        <v>8</v>
      </c>
      <c r="Z468" s="153">
        <f t="shared" ca="1" si="210"/>
        <v>8</v>
      </c>
      <c r="AA468" s="152">
        <f t="shared" ca="1" si="211"/>
        <v>1.3520566961946332</v>
      </c>
      <c r="AB468" s="152">
        <f t="shared" ca="1" si="212"/>
        <v>1.343007522143606</v>
      </c>
      <c r="AC468" s="154">
        <f t="shared" ca="1" si="213"/>
        <v>-46.751172972356869</v>
      </c>
      <c r="AD468" s="154">
        <f t="shared" ca="1" si="214"/>
        <v>-683.582751109828</v>
      </c>
      <c r="AE468" s="3">
        <f t="shared" ca="1" si="215"/>
        <v>-45.645870255136558</v>
      </c>
      <c r="AF468" s="3">
        <f t="shared" ca="1" si="216"/>
        <v>-730.33392408218492</v>
      </c>
      <c r="AG468" s="3" t="str">
        <f t="shared" ca="1" si="223"/>
        <v>N</v>
      </c>
      <c r="AH468" s="4" t="str">
        <f t="shared" ca="1" si="217"/>
        <v/>
      </c>
      <c r="AI468" s="75">
        <f t="shared" ca="1" si="218"/>
        <v>-73.033392408218504</v>
      </c>
      <c r="AJ468" s="75">
        <f t="shared" ca="1" si="219"/>
        <v>0</v>
      </c>
    </row>
    <row r="469" spans="1:36">
      <c r="A469" s="41">
        <f t="shared" si="220"/>
        <v>403</v>
      </c>
      <c r="B469" s="150">
        <f>IF(ISNUMBER(A469),INDEX('MetaTrader Import'!$H$13:$J$5893,TRUNC(((A469-$A$39+1)-1)/3)+1,MOD((A469-$A$39+1)-1,3)+1),"")</f>
        <v>0</v>
      </c>
      <c r="C469" s="43">
        <f t="shared" ca="1" si="197"/>
        <v>21.962142196219364</v>
      </c>
      <c r="D469" s="43">
        <f t="shared" ca="1" si="198"/>
        <v>-2.0434511903390522</v>
      </c>
      <c r="E469" s="43">
        <f t="shared" ca="1" si="199"/>
        <v>19.918691005880312</v>
      </c>
      <c r="F469" s="43">
        <f t="shared" ca="1" si="200"/>
        <v>1.9918691005880311</v>
      </c>
      <c r="G469" s="43">
        <f>IF(A469&lt;&gt;"",IF(A469&lt;Data!$G$11*0.25,$C$13/$G$32,IF(A469&gt;Data!$G$11*0.25,$C$13,$C$13*10)),"")</f>
        <v>2</v>
      </c>
      <c r="H469" s="43">
        <f>IF(A469&lt;&gt;"",IF(Data!$G$9="constant",$C$13,IF(Data!$G$9="squeeze",G469,F469)),"")</f>
        <v>2</v>
      </c>
      <c r="I469" s="38">
        <f ca="1">IF(ISNUMBER(A469),NORMINV(RAND(),0,IF(AND(Data!$G$9="squeeze",A469&lt;Data!$G$11*0.25),$H$32,1)*$C$30*$C$13)*($C$14*$C$12),"")</f>
        <v>-7.1503962527620253E-5</v>
      </c>
      <c r="J469" s="42">
        <f ca="1">IFERROR(IF(Data!$C$6="Real",B469,I469+J468+($C$14*$C$12)*(NORMINV(RAND(),$C$15,CHOOSE($G$13,$C$13,F469,G469)))),"")</f>
        <v>1.3516475845587683</v>
      </c>
      <c r="K469" s="88">
        <f>IF(ISNUMBER(A469), IF($G$16="fixed",$G$17,MIN(H469*Data!$C$7*$C$16*0.5,$C$17*Data!$C$7))*$C$12,"")</f>
        <v>8.0000000000000007E-5</v>
      </c>
      <c r="L469" s="42">
        <f t="shared" ca="1" si="224"/>
        <v>1.3516475845587683</v>
      </c>
      <c r="M469" s="44">
        <f t="shared" ca="1" si="225"/>
        <v>1.3516875845587684</v>
      </c>
      <c r="N469" s="44">
        <f t="shared" ca="1" si="226"/>
        <v>1.3516075845587683</v>
      </c>
      <c r="O469" s="108">
        <f t="shared" ca="1" si="201"/>
        <v>-1.7709429323233588</v>
      </c>
      <c r="P469" s="102">
        <f t="shared" ca="1" si="202"/>
        <v>9.6357024263330668</v>
      </c>
      <c r="Q469" s="102">
        <f t="shared" ca="1" si="203"/>
        <v>0.55871085305118073</v>
      </c>
      <c r="R469" s="120">
        <f t="shared" ca="1" si="221"/>
        <v>1</v>
      </c>
      <c r="S469" s="54">
        <f t="shared" ca="1" si="222"/>
        <v>0</v>
      </c>
      <c r="T469" s="5">
        <f t="shared" ca="1" si="204"/>
        <v>1.3475392670087669</v>
      </c>
      <c r="U469" s="152">
        <f t="shared" ca="1" si="205"/>
        <v>1.3544650552299466</v>
      </c>
      <c r="V469" s="152">
        <f t="shared" ca="1" si="206"/>
        <v>1.3416029175616471</v>
      </c>
      <c r="W469" s="153">
        <f t="shared" ca="1" si="207"/>
        <v>2</v>
      </c>
      <c r="X469" s="153">
        <f t="shared" ca="1" si="208"/>
        <v>2</v>
      </c>
      <c r="Y469" s="153">
        <f t="shared" ca="1" si="209"/>
        <v>8</v>
      </c>
      <c r="Z469" s="153">
        <f t="shared" ca="1" si="210"/>
        <v>8</v>
      </c>
      <c r="AA469" s="152">
        <f t="shared" ca="1" si="211"/>
        <v>1.3520566961946332</v>
      </c>
      <c r="AB469" s="152">
        <f t="shared" ca="1" si="212"/>
        <v>1.343007522143606</v>
      </c>
      <c r="AC469" s="154">
        <f t="shared" ca="1" si="213"/>
        <v>-35.928930869193465</v>
      </c>
      <c r="AD469" s="154">
        <f t="shared" ca="1" si="214"/>
        <v>-694.40499321299149</v>
      </c>
      <c r="AE469" s="3">
        <f t="shared" ca="1" si="215"/>
        <v>-45.645870255136558</v>
      </c>
      <c r="AF469" s="3">
        <f t="shared" ca="1" si="216"/>
        <v>-730.33392408218492</v>
      </c>
      <c r="AG469" s="3" t="str">
        <f t="shared" ca="1" si="223"/>
        <v>N</v>
      </c>
      <c r="AH469" s="4" t="str">
        <f t="shared" ca="1" si="217"/>
        <v/>
      </c>
      <c r="AI469" s="75">
        <f t="shared" ca="1" si="218"/>
        <v>-73.033392408218504</v>
      </c>
      <c r="AJ469" s="75">
        <f t="shared" ca="1" si="219"/>
        <v>0</v>
      </c>
    </row>
    <row r="470" spans="1:36">
      <c r="A470" s="41">
        <f t="shared" si="220"/>
        <v>404</v>
      </c>
      <c r="B470" s="150">
        <f>IF(ISNUMBER(A470),INDEX('MetaTrader Import'!$H$13:$J$5893,TRUNC(((A470-$A$39+1)-1)/3)+1,MOD((A470-$A$39+1)-1,3)+1),"")</f>
        <v>0</v>
      </c>
      <c r="C470" s="43">
        <f t="shared" ca="1" si="197"/>
        <v>19.918691005880312</v>
      </c>
      <c r="D470" s="43">
        <f t="shared" ca="1" si="198"/>
        <v>-0.91807916018845259</v>
      </c>
      <c r="E470" s="43">
        <f t="shared" ca="1" si="199"/>
        <v>19.000611845691861</v>
      </c>
      <c r="F470" s="43">
        <f t="shared" ca="1" si="200"/>
        <v>1.9000611845691862</v>
      </c>
      <c r="G470" s="43">
        <f>IF(A470&lt;&gt;"",IF(A470&lt;Data!$G$11*0.25,$C$13/$G$32,IF(A470&gt;Data!$G$11*0.25,$C$13,$C$13*10)),"")</f>
        <v>2</v>
      </c>
      <c r="H470" s="43">
        <f>IF(A470&lt;&gt;"",IF(Data!$G$9="constant",$C$13,IF(Data!$G$9="squeeze",G470,F470)),"")</f>
        <v>2</v>
      </c>
      <c r="I470" s="38">
        <f ca="1">IF(ISNUMBER(A470),NORMINV(RAND(),0,IF(AND(Data!$G$9="squeeze",A470&lt;Data!$G$11*0.25),$H$32,1)*$C$30*$C$13)*($C$14*$C$12),"")</f>
        <v>5.8753287102953657E-4</v>
      </c>
      <c r="J470" s="42">
        <f ca="1">IFERROR(IF(Data!$C$6="Real",B470,I470+J469+($C$14*$C$12)*(NORMINV(RAND(),$C$15,CHOOSE($G$13,$C$13,F470,G470)))),"")</f>
        <v>1.3527346808896017</v>
      </c>
      <c r="K470" s="88">
        <f>IF(ISNUMBER(A470), IF($G$16="fixed",$G$17,MIN(H470*Data!$C$7*$C$16*0.5,$C$17*Data!$C$7))*$C$12,"")</f>
        <v>8.0000000000000007E-5</v>
      </c>
      <c r="L470" s="42">
        <f t="shared" ca="1" si="224"/>
        <v>1.3527346808896017</v>
      </c>
      <c r="M470" s="44">
        <f t="shared" ca="1" si="225"/>
        <v>1.3527746808896017</v>
      </c>
      <c r="N470" s="44">
        <f t="shared" ca="1" si="226"/>
        <v>1.3526946808896017</v>
      </c>
      <c r="O470" s="108">
        <f t="shared" ca="1" si="201"/>
        <v>-1.7373675370123369</v>
      </c>
      <c r="P470" s="102">
        <f t="shared" ca="1" si="202"/>
        <v>9.599897776114485</v>
      </c>
      <c r="Q470" s="102">
        <f t="shared" ca="1" si="203"/>
        <v>0.60197809771645361</v>
      </c>
      <c r="R470" s="120">
        <f t="shared" ca="1" si="221"/>
        <v>1</v>
      </c>
      <c r="S470" s="54">
        <f t="shared" ca="1" si="222"/>
        <v>0</v>
      </c>
      <c r="T470" s="5">
        <f t="shared" ca="1" si="204"/>
        <v>1.3475392670087669</v>
      </c>
      <c r="U470" s="152">
        <f t="shared" ca="1" si="205"/>
        <v>1.3544650552299466</v>
      </c>
      <c r="V470" s="152">
        <f t="shared" ca="1" si="206"/>
        <v>1.3416029175616471</v>
      </c>
      <c r="W470" s="153">
        <f t="shared" ca="1" si="207"/>
        <v>2</v>
      </c>
      <c r="X470" s="153">
        <f t="shared" ca="1" si="208"/>
        <v>2</v>
      </c>
      <c r="Y470" s="153">
        <f t="shared" ca="1" si="209"/>
        <v>8</v>
      </c>
      <c r="Z470" s="153">
        <f t="shared" ca="1" si="210"/>
        <v>8</v>
      </c>
      <c r="AA470" s="152">
        <f t="shared" ca="1" si="211"/>
        <v>1.3520566961946332</v>
      </c>
      <c r="AB470" s="152">
        <f t="shared" ca="1" si="212"/>
        <v>1.343007522143606</v>
      </c>
      <c r="AC470" s="154">
        <f t="shared" ca="1" si="213"/>
        <v>51.03877559747616</v>
      </c>
      <c r="AD470" s="154">
        <f t="shared" ca="1" si="214"/>
        <v>-781.37269967966108</v>
      </c>
      <c r="AE470" s="3">
        <f t="shared" ca="1" si="215"/>
        <v>-45.645870255136558</v>
      </c>
      <c r="AF470" s="3">
        <f t="shared" ca="1" si="216"/>
        <v>-730.33392408218492</v>
      </c>
      <c r="AG470" s="3" t="str">
        <f t="shared" ca="1" si="223"/>
        <v>N</v>
      </c>
      <c r="AH470" s="4" t="str">
        <f t="shared" ca="1" si="217"/>
        <v/>
      </c>
      <c r="AI470" s="75">
        <f t="shared" ca="1" si="218"/>
        <v>-73.033392408218504</v>
      </c>
      <c r="AJ470" s="75">
        <f t="shared" ca="1" si="219"/>
        <v>0</v>
      </c>
    </row>
    <row r="471" spans="1:36">
      <c r="A471" s="41">
        <f t="shared" si="220"/>
        <v>405</v>
      </c>
      <c r="B471" s="150">
        <f>IF(ISNUMBER(A471),INDEX('MetaTrader Import'!$H$13:$J$5893,TRUNC(((A471-$A$39+1)-1)/3)+1,MOD((A471-$A$39+1)-1,3)+1),"")</f>
        <v>0</v>
      </c>
      <c r="C471" s="43">
        <f t="shared" ca="1" si="197"/>
        <v>19.000611845691861</v>
      </c>
      <c r="D471" s="43">
        <f t="shared" ca="1" si="198"/>
        <v>0.10783617127298976</v>
      </c>
      <c r="E471" s="43">
        <f t="shared" ca="1" si="199"/>
        <v>19.10844801696485</v>
      </c>
      <c r="F471" s="43">
        <f t="shared" ca="1" si="200"/>
        <v>1.910844801696485</v>
      </c>
      <c r="G471" s="43">
        <f>IF(A471&lt;&gt;"",IF(A471&lt;Data!$G$11*0.25,$C$13/$G$32,IF(A471&gt;Data!$G$11*0.25,$C$13,$C$13*10)),"")</f>
        <v>2</v>
      </c>
      <c r="H471" s="43">
        <f>IF(A471&lt;&gt;"",IF(Data!$G$9="constant",$C$13,IF(Data!$G$9="squeeze",G471,F471)),"")</f>
        <v>2</v>
      </c>
      <c r="I471" s="38">
        <f ca="1">IF(ISNUMBER(A471),NORMINV(RAND(),0,IF(AND(Data!$G$9="squeeze",A471&lt;Data!$G$11*0.25),$H$32,1)*$C$30*$C$13)*($C$14*$C$12),"")</f>
        <v>-5.4284910790843249E-4</v>
      </c>
      <c r="J471" s="42">
        <f ca="1">IFERROR(IF(Data!$C$6="Real",B471,I471+J470+($C$14*$C$12)*(NORMINV(RAND(),$C$15,CHOOSE($G$13,$C$13,F471,G471)))),"")</f>
        <v>1.3522526973659579</v>
      </c>
      <c r="K471" s="88">
        <f>IF(ISNUMBER(A471), IF($G$16="fixed",$G$17,MIN(H471*Data!$C$7*$C$16*0.5,$C$17*Data!$C$7))*$C$12,"")</f>
        <v>8.0000000000000007E-5</v>
      </c>
      <c r="L471" s="42">
        <f t="shared" ca="1" si="224"/>
        <v>1.3522526973659579</v>
      </c>
      <c r="M471" s="44">
        <f t="shared" ca="1" si="225"/>
        <v>1.3522926973659579</v>
      </c>
      <c r="N471" s="44">
        <f t="shared" ca="1" si="226"/>
        <v>1.3522126973659578</v>
      </c>
      <c r="O471" s="108">
        <f t="shared" ca="1" si="201"/>
        <v>-1.7701318570393365</v>
      </c>
      <c r="P471" s="102">
        <f t="shared" ca="1" si="202"/>
        <v>9.660892251696847</v>
      </c>
      <c r="Q471" s="102">
        <f t="shared" ca="1" si="203"/>
        <v>0.61940052922751365</v>
      </c>
      <c r="R471" s="120">
        <f t="shared" ca="1" si="221"/>
        <v>1</v>
      </c>
      <c r="S471" s="54">
        <f t="shared" ca="1" si="222"/>
        <v>0</v>
      </c>
      <c r="T471" s="5">
        <f t="shared" ca="1" si="204"/>
        <v>1.3475392670087669</v>
      </c>
      <c r="U471" s="152">
        <f t="shared" ca="1" si="205"/>
        <v>1.3544650552299466</v>
      </c>
      <c r="V471" s="152">
        <f t="shared" ca="1" si="206"/>
        <v>1.3416029175616471</v>
      </c>
      <c r="W471" s="153">
        <f t="shared" ca="1" si="207"/>
        <v>2</v>
      </c>
      <c r="X471" s="153">
        <f t="shared" ca="1" si="208"/>
        <v>2</v>
      </c>
      <c r="Y471" s="153">
        <f t="shared" ca="1" si="209"/>
        <v>8</v>
      </c>
      <c r="Z471" s="153">
        <f t="shared" ca="1" si="210"/>
        <v>8</v>
      </c>
      <c r="AA471" s="152">
        <f t="shared" ca="1" si="211"/>
        <v>1.3520566961946332</v>
      </c>
      <c r="AB471" s="152">
        <f t="shared" ca="1" si="212"/>
        <v>1.343007522143606</v>
      </c>
      <c r="AC471" s="154">
        <f t="shared" ca="1" si="213"/>
        <v>12.480093705971029</v>
      </c>
      <c r="AD471" s="154">
        <f t="shared" ca="1" si="214"/>
        <v>-742.81401778815598</v>
      </c>
      <c r="AE471" s="3">
        <f t="shared" ca="1" si="215"/>
        <v>-45.645870255136558</v>
      </c>
      <c r="AF471" s="3">
        <f t="shared" ca="1" si="216"/>
        <v>-730.33392408218492</v>
      </c>
      <c r="AG471" s="3" t="str">
        <f t="shared" ca="1" si="223"/>
        <v>N</v>
      </c>
      <c r="AH471" s="4" t="str">
        <f t="shared" ca="1" si="217"/>
        <v/>
      </c>
      <c r="AI471" s="75">
        <f t="shared" ca="1" si="218"/>
        <v>-73.033392408218504</v>
      </c>
      <c r="AJ471" s="75">
        <f t="shared" ca="1" si="219"/>
        <v>0</v>
      </c>
    </row>
    <row r="472" spans="1:36">
      <c r="A472" s="41">
        <f t="shared" si="220"/>
        <v>406</v>
      </c>
      <c r="B472" s="150">
        <f>IF(ISNUMBER(A472),INDEX('MetaTrader Import'!$H$13:$J$5893,TRUNC(((A472-$A$39+1)-1)/3)+1,MOD((A472-$A$39+1)-1,3)+1),"")</f>
        <v>0</v>
      </c>
      <c r="C472" s="43">
        <f t="shared" ca="1" si="197"/>
        <v>19.10844801696485</v>
      </c>
      <c r="D472" s="43">
        <f t="shared" ca="1" si="198"/>
        <v>-0.94851614990448008</v>
      </c>
      <c r="E472" s="43">
        <f t="shared" ca="1" si="199"/>
        <v>18.159931867060369</v>
      </c>
      <c r="F472" s="43">
        <f t="shared" ca="1" si="200"/>
        <v>1.8159931867060368</v>
      </c>
      <c r="G472" s="43">
        <f>IF(A472&lt;&gt;"",IF(A472&lt;Data!$G$11*0.25,$C$13/$G$32,IF(A472&gt;Data!$G$11*0.25,$C$13,$C$13*10)),"")</f>
        <v>2</v>
      </c>
      <c r="H472" s="43">
        <f>IF(A472&lt;&gt;"",IF(Data!$G$9="constant",$C$13,IF(Data!$G$9="squeeze",G472,F472)),"")</f>
        <v>2</v>
      </c>
      <c r="I472" s="38">
        <f ca="1">IF(ISNUMBER(A472),NORMINV(RAND(),0,IF(AND(Data!$G$9="squeeze",A472&lt;Data!$G$11*0.25),$H$32,1)*$C$30*$C$13)*($C$14*$C$12),"")</f>
        <v>-1.8285885499434742E-5</v>
      </c>
      <c r="J472" s="42">
        <f ca="1">IFERROR(IF(Data!$C$6="Real",B472,I472+J471+($C$14*$C$12)*(NORMINV(RAND(),$C$15,CHOOSE($G$13,$C$13,F472,G472)))),"")</f>
        <v>1.3527062580541986</v>
      </c>
      <c r="K472" s="88">
        <f>IF(ISNUMBER(A472), IF($G$16="fixed",$G$17,MIN(H472*Data!$C$7*$C$16*0.5,$C$17*Data!$C$7))*$C$12,"")</f>
        <v>8.0000000000000007E-5</v>
      </c>
      <c r="L472" s="42">
        <f t="shared" ca="1" si="224"/>
        <v>1.3527062580541986</v>
      </c>
      <c r="M472" s="44">
        <f t="shared" ca="1" si="225"/>
        <v>1.3527462580541987</v>
      </c>
      <c r="N472" s="44">
        <f t="shared" ca="1" si="226"/>
        <v>1.3526662580541986</v>
      </c>
      <c r="O472" s="108">
        <f t="shared" ca="1" si="201"/>
        <v>-1.6249581044122663</v>
      </c>
      <c r="P472" s="102">
        <f t="shared" ca="1" si="202"/>
        <v>9.4688655870473948</v>
      </c>
      <c r="Q472" s="102">
        <f t="shared" ca="1" si="203"/>
        <v>0.60027446755672786</v>
      </c>
      <c r="R472" s="120">
        <f t="shared" ca="1" si="221"/>
        <v>1</v>
      </c>
      <c r="S472" s="54">
        <f t="shared" ca="1" si="222"/>
        <v>0</v>
      </c>
      <c r="T472" s="5">
        <f t="shared" ca="1" si="204"/>
        <v>1.3475392670087669</v>
      </c>
      <c r="U472" s="152">
        <f t="shared" ca="1" si="205"/>
        <v>1.3544650552299466</v>
      </c>
      <c r="V472" s="152">
        <f t="shared" ca="1" si="206"/>
        <v>1.3416029175616471</v>
      </c>
      <c r="W472" s="153">
        <f t="shared" ca="1" si="207"/>
        <v>2</v>
      </c>
      <c r="X472" s="153">
        <f t="shared" ca="1" si="208"/>
        <v>2</v>
      </c>
      <c r="Y472" s="153">
        <f t="shared" ca="1" si="209"/>
        <v>8</v>
      </c>
      <c r="Z472" s="153">
        <f t="shared" ca="1" si="210"/>
        <v>8</v>
      </c>
      <c r="AA472" s="152">
        <f t="shared" ca="1" si="211"/>
        <v>1.3520566961946332</v>
      </c>
      <c r="AB472" s="152">
        <f t="shared" ca="1" si="212"/>
        <v>1.343007522143606</v>
      </c>
      <c r="AC472" s="154">
        <f t="shared" ca="1" si="213"/>
        <v>48.764948765231964</v>
      </c>
      <c r="AD472" s="154">
        <f t="shared" ca="1" si="214"/>
        <v>-779.09887284741683</v>
      </c>
      <c r="AE472" s="3">
        <f t="shared" ca="1" si="215"/>
        <v>-45.645870255136558</v>
      </c>
      <c r="AF472" s="3">
        <f t="shared" ca="1" si="216"/>
        <v>-730.33392408218492</v>
      </c>
      <c r="AG472" s="3" t="str">
        <f t="shared" ca="1" si="223"/>
        <v>N</v>
      </c>
      <c r="AH472" s="4" t="str">
        <f t="shared" ca="1" si="217"/>
        <v/>
      </c>
      <c r="AI472" s="75">
        <f t="shared" ca="1" si="218"/>
        <v>-73.033392408218504</v>
      </c>
      <c r="AJ472" s="75">
        <f t="shared" ca="1" si="219"/>
        <v>0</v>
      </c>
    </row>
    <row r="473" spans="1:36">
      <c r="A473" s="41">
        <f t="shared" si="220"/>
        <v>407</v>
      </c>
      <c r="B473" s="150">
        <f>IF(ISNUMBER(A473),INDEX('MetaTrader Import'!$H$13:$J$5893,TRUNC(((A473-$A$39+1)-1)/3)+1,MOD((A473-$A$39+1)-1,3)+1),"")</f>
        <v>0</v>
      </c>
      <c r="C473" s="43">
        <f t="shared" ca="1" si="197"/>
        <v>18.159931867060369</v>
      </c>
      <c r="D473" s="43">
        <f t="shared" ca="1" si="198"/>
        <v>0.26230736162405488</v>
      </c>
      <c r="E473" s="43">
        <f t="shared" ca="1" si="199"/>
        <v>18.422239228684422</v>
      </c>
      <c r="F473" s="43">
        <f t="shared" ca="1" si="200"/>
        <v>1.8422239228684423</v>
      </c>
      <c r="G473" s="43">
        <f>IF(A473&lt;&gt;"",IF(A473&lt;Data!$G$11*0.25,$C$13/$G$32,IF(A473&gt;Data!$G$11*0.25,$C$13,$C$13*10)),"")</f>
        <v>2</v>
      </c>
      <c r="H473" s="43">
        <f>IF(A473&lt;&gt;"",IF(Data!$G$9="constant",$C$13,IF(Data!$G$9="squeeze",G473,F473)),"")</f>
        <v>2</v>
      </c>
      <c r="I473" s="38">
        <f ca="1">IF(ISNUMBER(A473),NORMINV(RAND(),0,IF(AND(Data!$G$9="squeeze",A473&lt;Data!$G$11*0.25),$H$32,1)*$C$30*$C$13)*($C$14*$C$12),"")</f>
        <v>-3.856991277870691E-5</v>
      </c>
      <c r="J473" s="42">
        <f ca="1">IFERROR(IF(Data!$C$6="Real",B473,I473+J472+($C$14*$C$12)*(NORMINV(RAND(),$C$15,CHOOSE($G$13,$C$13,F473,G473)))),"")</f>
        <v>1.3524614845165175</v>
      </c>
      <c r="K473" s="88">
        <f>IF(ISNUMBER(A473), IF($G$16="fixed",$G$17,MIN(H473*Data!$C$7*$C$16*0.5,$C$17*Data!$C$7))*$C$12,"")</f>
        <v>8.0000000000000007E-5</v>
      </c>
      <c r="L473" s="42">
        <f t="shared" ca="1" si="224"/>
        <v>1.3524614845165175</v>
      </c>
      <c r="M473" s="44">
        <f t="shared" ca="1" si="225"/>
        <v>1.3525014845165175</v>
      </c>
      <c r="N473" s="44">
        <f t="shared" ca="1" si="226"/>
        <v>1.3524214845165174</v>
      </c>
      <c r="O473" s="108">
        <f t="shared" ca="1" si="201"/>
        <v>-1.4133407671658</v>
      </c>
      <c r="P473" s="102">
        <f t="shared" ca="1" si="202"/>
        <v>9.0039893084862275</v>
      </c>
      <c r="Q473" s="102">
        <f t="shared" ca="1" si="203"/>
        <v>0.54852434258649863</v>
      </c>
      <c r="R473" s="120">
        <f t="shared" ca="1" si="221"/>
        <v>1</v>
      </c>
      <c r="S473" s="54">
        <f t="shared" ca="1" si="222"/>
        <v>0</v>
      </c>
      <c r="T473" s="5">
        <f t="shared" ca="1" si="204"/>
        <v>1.3475392670087669</v>
      </c>
      <c r="U473" s="152">
        <f t="shared" ca="1" si="205"/>
        <v>1.3544650552299466</v>
      </c>
      <c r="V473" s="152">
        <f t="shared" ca="1" si="206"/>
        <v>1.3416029175616471</v>
      </c>
      <c r="W473" s="153">
        <f t="shared" ca="1" si="207"/>
        <v>2</v>
      </c>
      <c r="X473" s="153">
        <f t="shared" ca="1" si="208"/>
        <v>2</v>
      </c>
      <c r="Y473" s="153">
        <f t="shared" ca="1" si="209"/>
        <v>8</v>
      </c>
      <c r="Z473" s="153">
        <f t="shared" ca="1" si="210"/>
        <v>8</v>
      </c>
      <c r="AA473" s="152">
        <f t="shared" ca="1" si="211"/>
        <v>1.3520566961946332</v>
      </c>
      <c r="AB473" s="152">
        <f t="shared" ca="1" si="212"/>
        <v>1.343007522143606</v>
      </c>
      <c r="AC473" s="154">
        <f t="shared" ca="1" si="213"/>
        <v>29.183065750739701</v>
      </c>
      <c r="AD473" s="154">
        <f t="shared" ca="1" si="214"/>
        <v>-759.51698983292454</v>
      </c>
      <c r="AE473" s="3">
        <f t="shared" ca="1" si="215"/>
        <v>-45.64587025513655</v>
      </c>
      <c r="AF473" s="3">
        <f t="shared" ca="1" si="216"/>
        <v>-730.33392408218481</v>
      </c>
      <c r="AG473" s="3" t="str">
        <f t="shared" ca="1" si="223"/>
        <v>N</v>
      </c>
      <c r="AH473" s="4" t="str">
        <f t="shared" ca="1" si="217"/>
        <v/>
      </c>
      <c r="AI473" s="75">
        <f t="shared" ca="1" si="218"/>
        <v>-73.033392408218475</v>
      </c>
      <c r="AJ473" s="75">
        <f t="shared" ca="1" si="219"/>
        <v>0</v>
      </c>
    </row>
    <row r="474" spans="1:36">
      <c r="A474" s="41">
        <f t="shared" si="220"/>
        <v>408</v>
      </c>
      <c r="B474" s="150">
        <f>IF(ISNUMBER(A474),INDEX('MetaTrader Import'!$H$13:$J$5893,TRUNC(((A474-$A$39+1)-1)/3)+1,MOD((A474-$A$39+1)-1,3)+1),"")</f>
        <v>0</v>
      </c>
      <c r="C474" s="43">
        <f t="shared" ca="1" si="197"/>
        <v>18.422239228684422</v>
      </c>
      <c r="D474" s="43">
        <f t="shared" ca="1" si="198"/>
        <v>-1.3689229491954302</v>
      </c>
      <c r="E474" s="43">
        <f t="shared" ca="1" si="199"/>
        <v>17.053316279488993</v>
      </c>
      <c r="F474" s="43">
        <f t="shared" ca="1" si="200"/>
        <v>1.7053316279488993</v>
      </c>
      <c r="G474" s="43">
        <f>IF(A474&lt;&gt;"",IF(A474&lt;Data!$G$11*0.25,$C$13/$G$32,IF(A474&gt;Data!$G$11*0.25,$C$13,$C$13*10)),"")</f>
        <v>2</v>
      </c>
      <c r="H474" s="43">
        <f>IF(A474&lt;&gt;"",IF(Data!$G$9="constant",$C$13,IF(Data!$G$9="squeeze",G474,F474)),"")</f>
        <v>2</v>
      </c>
      <c r="I474" s="38">
        <f ca="1">IF(ISNUMBER(A474),NORMINV(RAND(),0,IF(AND(Data!$G$9="squeeze",A474&lt;Data!$G$11*0.25),$H$32,1)*$C$30*$C$13)*($C$14*$C$12),"")</f>
        <v>-3.567154363127005E-4</v>
      </c>
      <c r="J474" s="42">
        <f ca="1">IFERROR(IF(Data!$C$6="Real",B474,I474+J473+($C$14*$C$12)*(NORMINV(RAND(),$C$15,CHOOSE($G$13,$C$13,F474,G474)))),"")</f>
        <v>1.3519885161909868</v>
      </c>
      <c r="K474" s="88">
        <f>IF(ISNUMBER(A474), IF($G$16="fixed",$G$17,MIN(H474*Data!$C$7*$C$16*0.5,$C$17*Data!$C$7))*$C$12,"")</f>
        <v>8.0000000000000007E-5</v>
      </c>
      <c r="L474" s="42">
        <f t="shared" ca="1" si="224"/>
        <v>1.3519885161909868</v>
      </c>
      <c r="M474" s="44">
        <f t="shared" ca="1" si="225"/>
        <v>1.3520285161909869</v>
      </c>
      <c r="N474" s="44">
        <f t="shared" ca="1" si="226"/>
        <v>1.3519485161909868</v>
      </c>
      <c r="O474" s="108">
        <f t="shared" ca="1" si="201"/>
        <v>-1.1532212092313365</v>
      </c>
      <c r="P474" s="102">
        <f t="shared" ca="1" si="202"/>
        <v>8.0315945871824823</v>
      </c>
      <c r="Q474" s="102">
        <f t="shared" ca="1" si="203"/>
        <v>0.47084227823540925</v>
      </c>
      <c r="R474" s="120">
        <f t="shared" ca="1" si="221"/>
        <v>1</v>
      </c>
      <c r="S474" s="54">
        <f t="shared" ca="1" si="222"/>
        <v>0</v>
      </c>
      <c r="T474" s="5">
        <f t="shared" ca="1" si="204"/>
        <v>1.3475392670087669</v>
      </c>
      <c r="U474" s="152">
        <f t="shared" ca="1" si="205"/>
        <v>1.3544650552299466</v>
      </c>
      <c r="V474" s="152">
        <f t="shared" ca="1" si="206"/>
        <v>1.3416029175616471</v>
      </c>
      <c r="W474" s="153">
        <f t="shared" ca="1" si="207"/>
        <v>2</v>
      </c>
      <c r="X474" s="153">
        <f t="shared" ca="1" si="208"/>
        <v>2</v>
      </c>
      <c r="Y474" s="153">
        <f t="shared" ca="1" si="209"/>
        <v>8</v>
      </c>
      <c r="Z474" s="153">
        <f t="shared" ca="1" si="210"/>
        <v>8</v>
      </c>
      <c r="AA474" s="152">
        <f t="shared" ca="1" si="211"/>
        <v>1.3520566961946332</v>
      </c>
      <c r="AB474" s="152">
        <f t="shared" ca="1" si="212"/>
        <v>1.343007522143606</v>
      </c>
      <c r="AC474" s="154">
        <f t="shared" ca="1" si="213"/>
        <v>-8.6544002917143814</v>
      </c>
      <c r="AD474" s="154">
        <f t="shared" ca="1" si="214"/>
        <v>-721.67952379047051</v>
      </c>
      <c r="AE474" s="3">
        <f t="shared" ca="1" si="215"/>
        <v>-45.645870255136558</v>
      </c>
      <c r="AF474" s="3">
        <f t="shared" ca="1" si="216"/>
        <v>-730.33392408218492</v>
      </c>
      <c r="AG474" s="3" t="str">
        <f t="shared" ca="1" si="223"/>
        <v>N</v>
      </c>
      <c r="AH474" s="4" t="str">
        <f t="shared" ca="1" si="217"/>
        <v/>
      </c>
      <c r="AI474" s="75">
        <f t="shared" ca="1" si="218"/>
        <v>-73.033392408218504</v>
      </c>
      <c r="AJ474" s="75">
        <f t="shared" ca="1" si="219"/>
        <v>0</v>
      </c>
    </row>
    <row r="475" spans="1:36">
      <c r="A475" s="41">
        <f t="shared" si="220"/>
        <v>409</v>
      </c>
      <c r="B475" s="150">
        <f>IF(ISNUMBER(A475),INDEX('MetaTrader Import'!$H$13:$J$5893,TRUNC(((A475-$A$39+1)-1)/3)+1,MOD((A475-$A$39+1)-1,3)+1),"")</f>
        <v>0</v>
      </c>
      <c r="C475" s="43">
        <f t="shared" ca="1" si="197"/>
        <v>17.053316279488993</v>
      </c>
      <c r="D475" s="43">
        <f t="shared" ca="1" si="198"/>
        <v>0.97569396050474588</v>
      </c>
      <c r="E475" s="43">
        <f t="shared" ca="1" si="199"/>
        <v>18.029010239993738</v>
      </c>
      <c r="F475" s="43">
        <f t="shared" ca="1" si="200"/>
        <v>1.8029010239993739</v>
      </c>
      <c r="G475" s="43">
        <f>IF(A475&lt;&gt;"",IF(A475&lt;Data!$G$11*0.25,$C$13/$G$32,IF(A475&gt;Data!$G$11*0.25,$C$13,$C$13*10)),"")</f>
        <v>2</v>
      </c>
      <c r="H475" s="43">
        <f>IF(A475&lt;&gt;"",IF(Data!$G$9="constant",$C$13,IF(Data!$G$9="squeeze",G475,F475)),"")</f>
        <v>2</v>
      </c>
      <c r="I475" s="38">
        <f ca="1">IF(ISNUMBER(A475),NORMINV(RAND(),0,IF(AND(Data!$G$9="squeeze",A475&lt;Data!$G$11*0.25),$H$32,1)*$C$30*$C$13)*($C$14*$C$12),"")</f>
        <v>3.7743070478584492E-4</v>
      </c>
      <c r="J475" s="42">
        <f ca="1">IFERROR(IF(Data!$C$6="Real",B475,I475+J474+($C$14*$C$12)*(NORMINV(RAND(),$C$15,CHOOSE($G$13,$C$13,F475,G475)))),"")</f>
        <v>1.3523168912897403</v>
      </c>
      <c r="K475" s="88">
        <f>IF(ISNUMBER(A475), IF($G$16="fixed",$G$17,MIN(H475*Data!$C$7*$C$16*0.5,$C$17*Data!$C$7))*$C$12,"")</f>
        <v>8.0000000000000007E-5</v>
      </c>
      <c r="L475" s="42">
        <f t="shared" ca="1" si="224"/>
        <v>1.3523168912897403</v>
      </c>
      <c r="M475" s="44">
        <f t="shared" ca="1" si="225"/>
        <v>1.3523568912897403</v>
      </c>
      <c r="N475" s="44">
        <f t="shared" ca="1" si="226"/>
        <v>1.3522768912897403</v>
      </c>
      <c r="O475" s="108">
        <f t="shared" ca="1" si="201"/>
        <v>-0.71188624500636721</v>
      </c>
      <c r="P475" s="102">
        <f t="shared" ca="1" si="202"/>
        <v>6.3004502026461422</v>
      </c>
      <c r="Q475" s="102">
        <f t="shared" ca="1" si="203"/>
        <v>0.3496479323706656</v>
      </c>
      <c r="R475" s="120">
        <f t="shared" ca="1" si="221"/>
        <v>1</v>
      </c>
      <c r="S475" s="54">
        <f t="shared" ca="1" si="222"/>
        <v>0</v>
      </c>
      <c r="T475" s="5">
        <f t="shared" ca="1" si="204"/>
        <v>1.3475392670087669</v>
      </c>
      <c r="U475" s="152">
        <f t="shared" ca="1" si="205"/>
        <v>1.3544650552299466</v>
      </c>
      <c r="V475" s="152">
        <f t="shared" ca="1" si="206"/>
        <v>1.3416029175616471</v>
      </c>
      <c r="W475" s="153">
        <f t="shared" ca="1" si="207"/>
        <v>2</v>
      </c>
      <c r="X475" s="153">
        <f t="shared" ca="1" si="208"/>
        <v>2</v>
      </c>
      <c r="Y475" s="153">
        <f t="shared" ca="1" si="209"/>
        <v>8</v>
      </c>
      <c r="Z475" s="153">
        <f t="shared" ca="1" si="210"/>
        <v>8</v>
      </c>
      <c r="AA475" s="152">
        <f t="shared" ca="1" si="211"/>
        <v>1.3520566961946332</v>
      </c>
      <c r="AB475" s="152">
        <f t="shared" ca="1" si="212"/>
        <v>1.343007522143606</v>
      </c>
      <c r="AC475" s="154">
        <f t="shared" ca="1" si="213"/>
        <v>17.615607608565398</v>
      </c>
      <c r="AD475" s="154">
        <f t="shared" ca="1" si="214"/>
        <v>-747.94953169075029</v>
      </c>
      <c r="AE475" s="3">
        <f t="shared" ca="1" si="215"/>
        <v>-45.645870255136558</v>
      </c>
      <c r="AF475" s="3">
        <f t="shared" ca="1" si="216"/>
        <v>-730.33392408218492</v>
      </c>
      <c r="AG475" s="3" t="str">
        <f t="shared" ca="1" si="223"/>
        <v>N</v>
      </c>
      <c r="AH475" s="4" t="str">
        <f t="shared" ca="1" si="217"/>
        <v/>
      </c>
      <c r="AI475" s="75">
        <f t="shared" ca="1" si="218"/>
        <v>-73.033392408218504</v>
      </c>
      <c r="AJ475" s="75">
        <f t="shared" ca="1" si="219"/>
        <v>0</v>
      </c>
    </row>
    <row r="476" spans="1:36">
      <c r="A476" s="41">
        <f t="shared" si="220"/>
        <v>410</v>
      </c>
      <c r="B476" s="150">
        <f>IF(ISNUMBER(A476),INDEX('MetaTrader Import'!$H$13:$J$5893,TRUNC(((A476-$A$39+1)-1)/3)+1,MOD((A476-$A$39+1)-1,3)+1),"")</f>
        <v>0</v>
      </c>
      <c r="C476" s="43">
        <f t="shared" ca="1" si="197"/>
        <v>18.029010239993738</v>
      </c>
      <c r="D476" s="43">
        <f t="shared" ca="1" si="198"/>
        <v>-1.9102790476106342</v>
      </c>
      <c r="E476" s="43">
        <f t="shared" ca="1" si="199"/>
        <v>16.118731192383105</v>
      </c>
      <c r="F476" s="43">
        <f t="shared" ca="1" si="200"/>
        <v>1.6118731192383104</v>
      </c>
      <c r="G476" s="43">
        <f>IF(A476&lt;&gt;"",IF(A476&lt;Data!$G$11*0.25,$C$13/$G$32,IF(A476&gt;Data!$G$11*0.25,$C$13,$C$13*10)),"")</f>
        <v>2</v>
      </c>
      <c r="H476" s="43">
        <f>IF(A476&lt;&gt;"",IF(Data!$G$9="constant",$C$13,IF(Data!$G$9="squeeze",G476,F476)),"")</f>
        <v>2</v>
      </c>
      <c r="I476" s="38">
        <f ca="1">IF(ISNUMBER(A476),NORMINV(RAND(),0,IF(AND(Data!$G$9="squeeze",A476&lt;Data!$G$11*0.25),$H$32,1)*$C$30*$C$13)*($C$14*$C$12),"")</f>
        <v>8.7258823547282219E-5</v>
      </c>
      <c r="J476" s="42">
        <f ca="1">IFERROR(IF(Data!$C$6="Real",B476,I476+J475+($C$14*$C$12)*(NORMINV(RAND(),$C$15,CHOOSE($G$13,$C$13,F476,G476)))),"")</f>
        <v>1.3521411767298575</v>
      </c>
      <c r="K476" s="88">
        <f>IF(ISNUMBER(A476), IF($G$16="fixed",$G$17,MIN(H476*Data!$C$7*$C$16*0.5,$C$17*Data!$C$7))*$C$12,"")</f>
        <v>8.0000000000000007E-5</v>
      </c>
      <c r="L476" s="42">
        <f t="shared" ca="1" si="224"/>
        <v>1.3521411767298575</v>
      </c>
      <c r="M476" s="44">
        <f t="shared" ca="1" si="225"/>
        <v>1.3521811767298575</v>
      </c>
      <c r="N476" s="44">
        <f t="shared" ca="1" si="226"/>
        <v>1.3521011767298574</v>
      </c>
      <c r="O476" s="108">
        <f t="shared" ca="1" si="201"/>
        <v>-0.29280607301324091</v>
      </c>
      <c r="P476" s="102">
        <f t="shared" ca="1" si="202"/>
        <v>4.0335425872550017</v>
      </c>
      <c r="Q476" s="102">
        <f t="shared" ca="1" si="203"/>
        <v>0.1570377357557691</v>
      </c>
      <c r="R476" s="120">
        <f t="shared" ca="1" si="221"/>
        <v>1</v>
      </c>
      <c r="S476" s="54">
        <f t="shared" ca="1" si="222"/>
        <v>0</v>
      </c>
      <c r="T476" s="5">
        <f t="shared" ca="1" si="204"/>
        <v>1.3475392670087669</v>
      </c>
      <c r="U476" s="152">
        <f t="shared" ca="1" si="205"/>
        <v>1.3544650552299466</v>
      </c>
      <c r="V476" s="152">
        <f t="shared" ca="1" si="206"/>
        <v>1.3416029175616471</v>
      </c>
      <c r="W476" s="153">
        <f t="shared" ca="1" si="207"/>
        <v>2</v>
      </c>
      <c r="X476" s="153">
        <f t="shared" ca="1" si="208"/>
        <v>2</v>
      </c>
      <c r="Y476" s="153">
        <f t="shared" ca="1" si="209"/>
        <v>8</v>
      </c>
      <c r="Z476" s="153">
        <f t="shared" ca="1" si="210"/>
        <v>8</v>
      </c>
      <c r="AA476" s="152">
        <f t="shared" ca="1" si="211"/>
        <v>1.3520566961946332</v>
      </c>
      <c r="AB476" s="152">
        <f t="shared" ca="1" si="212"/>
        <v>1.343007522143606</v>
      </c>
      <c r="AC476" s="154">
        <f t="shared" ca="1" si="213"/>
        <v>3.5584428179369354</v>
      </c>
      <c r="AD476" s="154">
        <f t="shared" ca="1" si="214"/>
        <v>-733.89236690012183</v>
      </c>
      <c r="AE476" s="3">
        <f t="shared" ca="1" si="215"/>
        <v>-45.645870255136558</v>
      </c>
      <c r="AF476" s="3">
        <f t="shared" ca="1" si="216"/>
        <v>-730.33392408218492</v>
      </c>
      <c r="AG476" s="3" t="str">
        <f t="shared" ca="1" si="223"/>
        <v>N</v>
      </c>
      <c r="AH476" s="4" t="str">
        <f t="shared" ca="1" si="217"/>
        <v/>
      </c>
      <c r="AI476" s="75">
        <f t="shared" ca="1" si="218"/>
        <v>-73.033392408218504</v>
      </c>
      <c r="AJ476" s="75">
        <f t="shared" ca="1" si="219"/>
        <v>0</v>
      </c>
    </row>
    <row r="477" spans="1:36">
      <c r="A477" s="41">
        <f t="shared" si="220"/>
        <v>411</v>
      </c>
      <c r="B477" s="150">
        <f>IF(ISNUMBER(A477),INDEX('MetaTrader Import'!$H$13:$J$5893,TRUNC(((A477-$A$39+1)-1)/3)+1,MOD((A477-$A$39+1)-1,3)+1),"")</f>
        <v>0</v>
      </c>
      <c r="C477" s="43">
        <f t="shared" ca="1" si="197"/>
        <v>16.118731192383105</v>
      </c>
      <c r="D477" s="43">
        <f t="shared" ca="1" si="198"/>
        <v>2.2022613415506362</v>
      </c>
      <c r="E477" s="43">
        <f t="shared" ca="1" si="199"/>
        <v>18.32099253393374</v>
      </c>
      <c r="F477" s="43">
        <f t="shared" ca="1" si="200"/>
        <v>1.832099253393374</v>
      </c>
      <c r="G477" s="43">
        <f>IF(A477&lt;&gt;"",IF(A477&lt;Data!$G$11*0.25,$C$13/$G$32,IF(A477&gt;Data!$G$11*0.25,$C$13,$C$13*10)),"")</f>
        <v>2</v>
      </c>
      <c r="H477" s="43">
        <f>IF(A477&lt;&gt;"",IF(Data!$G$9="constant",$C$13,IF(Data!$G$9="squeeze",G477,F477)),"")</f>
        <v>2</v>
      </c>
      <c r="I477" s="38">
        <f ca="1">IF(ISNUMBER(A477),NORMINV(RAND(),0,IF(AND(Data!$G$9="squeeze",A477&lt;Data!$G$11*0.25),$H$32,1)*$C$30*$C$13)*($C$14*$C$12),"")</f>
        <v>2.6142113419726156E-4</v>
      </c>
      <c r="J477" s="42">
        <f ca="1">IFERROR(IF(Data!$C$6="Real",B477,I477+J476+($C$14*$C$12)*(NORMINV(RAND(),$C$15,CHOOSE($G$13,$C$13,F477,G477)))),"")</f>
        <v>1.3523741284121882</v>
      </c>
      <c r="K477" s="88">
        <f>IF(ISNUMBER(A477), IF($G$16="fixed",$G$17,MIN(H477*Data!$C$7*$C$16*0.5,$C$17*Data!$C$7))*$C$12,"")</f>
        <v>8.0000000000000007E-5</v>
      </c>
      <c r="L477" s="42">
        <f t="shared" ca="1" si="224"/>
        <v>1.3523741284121882</v>
      </c>
      <c r="M477" s="44">
        <f t="shared" ca="1" si="225"/>
        <v>1.3524141284121882</v>
      </c>
      <c r="N477" s="44">
        <f t="shared" ca="1" si="226"/>
        <v>1.3523341284121881</v>
      </c>
      <c r="O477" s="108">
        <f t="shared" ca="1" si="201"/>
        <v>-8.4108065070634785E-2</v>
      </c>
      <c r="P477" s="102">
        <f t="shared" ca="1" si="202"/>
        <v>3.5483010411560674</v>
      </c>
      <c r="Q477" s="102">
        <f t="shared" ca="1" si="203"/>
        <v>-3.6751112751697131E-2</v>
      </c>
      <c r="R477" s="120">
        <f t="shared" ca="1" si="221"/>
        <v>1</v>
      </c>
      <c r="S477" s="54">
        <f t="shared" ca="1" si="222"/>
        <v>0</v>
      </c>
      <c r="T477" s="5">
        <f t="shared" ca="1" si="204"/>
        <v>1.3475392670087669</v>
      </c>
      <c r="U477" s="152">
        <f t="shared" ca="1" si="205"/>
        <v>1.3544650552299466</v>
      </c>
      <c r="V477" s="152">
        <f t="shared" ca="1" si="206"/>
        <v>1.3416029175616471</v>
      </c>
      <c r="W477" s="153">
        <f t="shared" ca="1" si="207"/>
        <v>2</v>
      </c>
      <c r="X477" s="153">
        <f t="shared" ca="1" si="208"/>
        <v>2</v>
      </c>
      <c r="Y477" s="153">
        <f t="shared" ca="1" si="209"/>
        <v>8</v>
      </c>
      <c r="Z477" s="153">
        <f t="shared" ca="1" si="210"/>
        <v>8</v>
      </c>
      <c r="AA477" s="152">
        <f t="shared" ca="1" si="211"/>
        <v>1.3520566961946332</v>
      </c>
      <c r="AB477" s="152">
        <f t="shared" ca="1" si="212"/>
        <v>1.343007522143606</v>
      </c>
      <c r="AC477" s="154">
        <f t="shared" ca="1" si="213"/>
        <v>22.194577404395233</v>
      </c>
      <c r="AD477" s="154">
        <f t="shared" ca="1" si="214"/>
        <v>-752.52850148658013</v>
      </c>
      <c r="AE477" s="3">
        <f t="shared" ca="1" si="215"/>
        <v>-45.645870255136558</v>
      </c>
      <c r="AF477" s="3">
        <f t="shared" ca="1" si="216"/>
        <v>-730.33392408218492</v>
      </c>
      <c r="AG477" s="3" t="str">
        <f t="shared" ca="1" si="223"/>
        <v>N</v>
      </c>
      <c r="AH477" s="4" t="str">
        <f t="shared" ca="1" si="217"/>
        <v/>
      </c>
      <c r="AI477" s="75">
        <f t="shared" ca="1" si="218"/>
        <v>-73.033392408218504</v>
      </c>
      <c r="AJ477" s="75">
        <f t="shared" ca="1" si="219"/>
        <v>0</v>
      </c>
    </row>
    <row r="478" spans="1:36">
      <c r="A478" s="41">
        <f t="shared" si="220"/>
        <v>412</v>
      </c>
      <c r="B478" s="150">
        <f>IF(ISNUMBER(A478),INDEX('MetaTrader Import'!$H$13:$J$5893,TRUNC(((A478-$A$39+1)-1)/3)+1,MOD((A478-$A$39+1)-1,3)+1),"")</f>
        <v>0</v>
      </c>
      <c r="C478" s="43">
        <f t="shared" ca="1" si="197"/>
        <v>18.32099253393374</v>
      </c>
      <c r="D478" s="43">
        <f t="shared" ca="1" si="198"/>
        <v>0.32200234275578954</v>
      </c>
      <c r="E478" s="43">
        <f t="shared" ca="1" si="199"/>
        <v>18.642994876689531</v>
      </c>
      <c r="F478" s="43">
        <f t="shared" ca="1" si="200"/>
        <v>1.8642994876689531</v>
      </c>
      <c r="G478" s="43">
        <f>IF(A478&lt;&gt;"",IF(A478&lt;Data!$G$11*0.25,$C$13/$G$32,IF(A478&gt;Data!$G$11*0.25,$C$13,$C$13*10)),"")</f>
        <v>2</v>
      </c>
      <c r="H478" s="43">
        <f>IF(A478&lt;&gt;"",IF(Data!$G$9="constant",$C$13,IF(Data!$G$9="squeeze",G478,F478)),"")</f>
        <v>2</v>
      </c>
      <c r="I478" s="38">
        <f ca="1">IF(ISNUMBER(A478),NORMINV(RAND(),0,IF(AND(Data!$G$9="squeeze",A478&lt;Data!$G$11*0.25),$H$32,1)*$C$30*$C$13)*($C$14*$C$12),"")</f>
        <v>2.3198492141414912E-5</v>
      </c>
      <c r="J478" s="42">
        <f ca="1">IFERROR(IF(Data!$C$6="Real",B478,I478+J477+($C$14*$C$12)*(NORMINV(RAND(),$C$15,CHOOSE($G$13,$C$13,F478,G478)))),"")</f>
        <v>1.3527591117119244</v>
      </c>
      <c r="K478" s="88">
        <f>IF(ISNUMBER(A478), IF($G$16="fixed",$G$17,MIN(H478*Data!$C$7*$C$16*0.5,$C$17*Data!$C$7))*$C$12,"")</f>
        <v>8.0000000000000007E-5</v>
      </c>
      <c r="L478" s="42">
        <f t="shared" ca="1" si="224"/>
        <v>1.3527591117119244</v>
      </c>
      <c r="M478" s="44">
        <f t="shared" ca="1" si="225"/>
        <v>1.3527991117119245</v>
      </c>
      <c r="N478" s="44">
        <f t="shared" ca="1" si="226"/>
        <v>1.3527191117119244</v>
      </c>
      <c r="O478" s="108">
        <f t="shared" ca="1" si="201"/>
        <v>8.4969752636316578E-2</v>
      </c>
      <c r="P478" s="102">
        <f t="shared" ca="1" si="202"/>
        <v>3.7232066455732351</v>
      </c>
      <c r="Q478" s="102">
        <f t="shared" ca="1" si="203"/>
        <v>-0.19244976222631935</v>
      </c>
      <c r="R478" s="120">
        <f t="shared" ca="1" si="221"/>
        <v>1</v>
      </c>
      <c r="S478" s="54">
        <f t="shared" ca="1" si="222"/>
        <v>0</v>
      </c>
      <c r="T478" s="5">
        <f t="shared" ca="1" si="204"/>
        <v>1.3475392670087669</v>
      </c>
      <c r="U478" s="152">
        <f t="shared" ca="1" si="205"/>
        <v>1.3544650552299466</v>
      </c>
      <c r="V478" s="152">
        <f t="shared" ca="1" si="206"/>
        <v>1.3416029175616471</v>
      </c>
      <c r="W478" s="153">
        <f t="shared" ca="1" si="207"/>
        <v>2</v>
      </c>
      <c r="X478" s="153">
        <f t="shared" ca="1" si="208"/>
        <v>2</v>
      </c>
      <c r="Y478" s="153">
        <f t="shared" ca="1" si="209"/>
        <v>8</v>
      </c>
      <c r="Z478" s="153">
        <f t="shared" ca="1" si="210"/>
        <v>8</v>
      </c>
      <c r="AA478" s="152">
        <f t="shared" ca="1" si="211"/>
        <v>1.3520566961946332</v>
      </c>
      <c r="AB478" s="152">
        <f t="shared" ca="1" si="212"/>
        <v>1.343007522143606</v>
      </c>
      <c r="AC478" s="154">
        <f t="shared" ca="1" si="213"/>
        <v>52.993241383294531</v>
      </c>
      <c r="AD478" s="154">
        <f t="shared" ca="1" si="214"/>
        <v>-783.32716546547942</v>
      </c>
      <c r="AE478" s="3">
        <f t="shared" ca="1" si="215"/>
        <v>-45.645870255136558</v>
      </c>
      <c r="AF478" s="3">
        <f t="shared" ca="1" si="216"/>
        <v>-730.33392408218492</v>
      </c>
      <c r="AG478" s="3" t="str">
        <f t="shared" ca="1" si="223"/>
        <v>N</v>
      </c>
      <c r="AH478" s="4" t="str">
        <f t="shared" ca="1" si="217"/>
        <v/>
      </c>
      <c r="AI478" s="75">
        <f t="shared" ca="1" si="218"/>
        <v>-73.033392408218504</v>
      </c>
      <c r="AJ478" s="75">
        <f t="shared" ca="1" si="219"/>
        <v>0</v>
      </c>
    </row>
    <row r="479" spans="1:36">
      <c r="A479" s="41">
        <f t="shared" si="220"/>
        <v>413</v>
      </c>
      <c r="B479" s="150">
        <f>IF(ISNUMBER(A479),INDEX('MetaTrader Import'!$H$13:$J$5893,TRUNC(((A479-$A$39+1)-1)/3)+1,MOD((A479-$A$39+1)-1,3)+1),"")</f>
        <v>0</v>
      </c>
      <c r="C479" s="43">
        <f t="shared" ca="1" si="197"/>
        <v>18.642994876689531</v>
      </c>
      <c r="D479" s="43">
        <f t="shared" ca="1" si="198"/>
        <v>-0.18295574298853373</v>
      </c>
      <c r="E479" s="43">
        <f t="shared" ca="1" si="199"/>
        <v>18.460039133700999</v>
      </c>
      <c r="F479" s="43">
        <f t="shared" ca="1" si="200"/>
        <v>1.8460039133700998</v>
      </c>
      <c r="G479" s="43">
        <f>IF(A479&lt;&gt;"",IF(A479&lt;Data!$G$11*0.25,$C$13/$G$32,IF(A479&gt;Data!$G$11*0.25,$C$13,$C$13*10)),"")</f>
        <v>2</v>
      </c>
      <c r="H479" s="43">
        <f>IF(A479&lt;&gt;"",IF(Data!$G$9="constant",$C$13,IF(Data!$G$9="squeeze",G479,F479)),"")</f>
        <v>2</v>
      </c>
      <c r="I479" s="38">
        <f ca="1">IF(ISNUMBER(A479),NORMINV(RAND(),0,IF(AND(Data!$G$9="squeeze",A479&lt;Data!$G$11*0.25),$H$32,1)*$C$30*$C$13)*($C$14*$C$12),"")</f>
        <v>1.2877604471290917E-4</v>
      </c>
      <c r="J479" s="42">
        <f ca="1">IFERROR(IF(Data!$C$6="Real",B479,I479+J478+($C$14*$C$12)*(NORMINV(RAND(),$C$15,CHOOSE($G$13,$C$13,F479,G479)))),"")</f>
        <v>1.3534805446376392</v>
      </c>
      <c r="K479" s="88">
        <f>IF(ISNUMBER(A479), IF($G$16="fixed",$G$17,MIN(H479*Data!$C$7*$C$16*0.5,$C$17*Data!$C$7))*$C$12,"")</f>
        <v>8.0000000000000007E-5</v>
      </c>
      <c r="L479" s="42">
        <f t="shared" ca="1" si="224"/>
        <v>1.3534805446376392</v>
      </c>
      <c r="M479" s="44">
        <f t="shared" ca="1" si="225"/>
        <v>1.3535205446376393</v>
      </c>
      <c r="N479" s="44">
        <f t="shared" ca="1" si="226"/>
        <v>1.3534405446376392</v>
      </c>
      <c r="O479" s="108">
        <f t="shared" ca="1" si="201"/>
        <v>0.4467777851010411</v>
      </c>
      <c r="P479" s="102">
        <f t="shared" ca="1" si="202"/>
        <v>4.7735098053318197</v>
      </c>
      <c r="Q479" s="102">
        <f t="shared" ca="1" si="203"/>
        <v>-0.29694966795188388</v>
      </c>
      <c r="R479" s="120">
        <f t="shared" ca="1" si="221"/>
        <v>1</v>
      </c>
      <c r="S479" s="54">
        <f t="shared" ca="1" si="222"/>
        <v>0</v>
      </c>
      <c r="T479" s="5">
        <f t="shared" ca="1" si="204"/>
        <v>1.3475392670087669</v>
      </c>
      <c r="U479" s="152">
        <f t="shared" ca="1" si="205"/>
        <v>1.3544650552299466</v>
      </c>
      <c r="V479" s="152">
        <f t="shared" ca="1" si="206"/>
        <v>1.3416029175616471</v>
      </c>
      <c r="W479" s="153">
        <f t="shared" ca="1" si="207"/>
        <v>2</v>
      </c>
      <c r="X479" s="153">
        <f t="shared" ca="1" si="208"/>
        <v>2</v>
      </c>
      <c r="Y479" s="153">
        <f t="shared" ca="1" si="209"/>
        <v>8</v>
      </c>
      <c r="Z479" s="153">
        <f t="shared" ca="1" si="210"/>
        <v>8</v>
      </c>
      <c r="AA479" s="152">
        <f t="shared" ca="1" si="211"/>
        <v>1.3520566961946332</v>
      </c>
      <c r="AB479" s="152">
        <f t="shared" ca="1" si="212"/>
        <v>1.343007522143606</v>
      </c>
      <c r="AC479" s="154">
        <f t="shared" ca="1" si="213"/>
        <v>110.70787544047889</v>
      </c>
      <c r="AD479" s="154">
        <f t="shared" ca="1" si="214"/>
        <v>-841.04179952266372</v>
      </c>
      <c r="AE479" s="3">
        <f t="shared" ca="1" si="215"/>
        <v>-45.64587025513655</v>
      </c>
      <c r="AF479" s="3">
        <f t="shared" ca="1" si="216"/>
        <v>-730.33392408218481</v>
      </c>
      <c r="AG479" s="3" t="str">
        <f t="shared" ca="1" si="223"/>
        <v>N</v>
      </c>
      <c r="AH479" s="4" t="str">
        <f t="shared" ca="1" si="217"/>
        <v/>
      </c>
      <c r="AI479" s="75">
        <f t="shared" ca="1" si="218"/>
        <v>-73.033392408218475</v>
      </c>
      <c r="AJ479" s="75">
        <f t="shared" ca="1" si="219"/>
        <v>0</v>
      </c>
    </row>
    <row r="480" spans="1:36">
      <c r="A480" s="41">
        <f t="shared" si="220"/>
        <v>414</v>
      </c>
      <c r="B480" s="150">
        <f>IF(ISNUMBER(A480),INDEX('MetaTrader Import'!$H$13:$J$5893,TRUNC(((A480-$A$39+1)-1)/3)+1,MOD((A480-$A$39+1)-1,3)+1),"")</f>
        <v>0</v>
      </c>
      <c r="C480" s="43">
        <f t="shared" ca="1" si="197"/>
        <v>18.460039133700999</v>
      </c>
      <c r="D480" s="43">
        <f t="shared" ca="1" si="198"/>
        <v>-0.95580343684399016</v>
      </c>
      <c r="E480" s="43">
        <f t="shared" ca="1" si="199"/>
        <v>17.504235696857009</v>
      </c>
      <c r="F480" s="43">
        <f t="shared" ca="1" si="200"/>
        <v>1.7504235696857009</v>
      </c>
      <c r="G480" s="43">
        <f>IF(A480&lt;&gt;"",IF(A480&lt;Data!$G$11*0.25,$C$13/$G$32,IF(A480&gt;Data!$G$11*0.25,$C$13,$C$13*10)),"")</f>
        <v>2</v>
      </c>
      <c r="H480" s="43">
        <f>IF(A480&lt;&gt;"",IF(Data!$G$9="constant",$C$13,IF(Data!$G$9="squeeze",G480,F480)),"")</f>
        <v>2</v>
      </c>
      <c r="I480" s="38">
        <f ca="1">IF(ISNUMBER(A480),NORMINV(RAND(),0,IF(AND(Data!$G$9="squeeze",A480&lt;Data!$G$11*0.25),$H$32,1)*$C$30*$C$13)*($C$14*$C$12),"")</f>
        <v>1.0250637079055585E-4</v>
      </c>
      <c r="J480" s="42">
        <f ca="1">IFERROR(IF(Data!$C$6="Real",B480,I480+J479+($C$14*$C$12)*(NORMINV(RAND(),$C$15,CHOOSE($G$13,$C$13,F480,G480)))),"")</f>
        <v>1.3534193523110529</v>
      </c>
      <c r="K480" s="88">
        <f>IF(ISNUMBER(A480), IF($G$16="fixed",$G$17,MIN(H480*Data!$C$7*$C$16*0.5,$C$17*Data!$C$7))*$C$12,"")</f>
        <v>8.0000000000000007E-5</v>
      </c>
      <c r="L480" s="42">
        <f t="shared" ca="1" si="224"/>
        <v>1.3534193523110529</v>
      </c>
      <c r="M480" s="44">
        <f t="shared" ca="1" si="225"/>
        <v>1.353459352311053</v>
      </c>
      <c r="N480" s="44">
        <f t="shared" ca="1" si="226"/>
        <v>1.3533793523110529</v>
      </c>
      <c r="O480" s="108">
        <f t="shared" ca="1" si="201"/>
        <v>0.71125096374491381</v>
      </c>
      <c r="P480" s="102">
        <f t="shared" ca="1" si="202"/>
        <v>5.4852302591069613</v>
      </c>
      <c r="Q480" s="102">
        <f t="shared" ca="1" si="203"/>
        <v>-0.35866877394587127</v>
      </c>
      <c r="R480" s="120">
        <f t="shared" ca="1" si="221"/>
        <v>1</v>
      </c>
      <c r="S480" s="54">
        <f t="shared" ca="1" si="222"/>
        <v>0</v>
      </c>
      <c r="T480" s="5">
        <f t="shared" ca="1" si="204"/>
        <v>1.3475392670087669</v>
      </c>
      <c r="U480" s="152">
        <f t="shared" ca="1" si="205"/>
        <v>1.3544650552299466</v>
      </c>
      <c r="V480" s="152">
        <f t="shared" ca="1" si="206"/>
        <v>1.3416029175616471</v>
      </c>
      <c r="W480" s="153">
        <f t="shared" ca="1" si="207"/>
        <v>2</v>
      </c>
      <c r="X480" s="153">
        <f t="shared" ca="1" si="208"/>
        <v>2</v>
      </c>
      <c r="Y480" s="153">
        <f t="shared" ca="1" si="209"/>
        <v>8</v>
      </c>
      <c r="Z480" s="153">
        <f t="shared" ca="1" si="210"/>
        <v>8</v>
      </c>
      <c r="AA480" s="152">
        <f t="shared" ca="1" si="211"/>
        <v>1.3520566961946332</v>
      </c>
      <c r="AB480" s="152">
        <f t="shared" ca="1" si="212"/>
        <v>1.343007522143606</v>
      </c>
      <c r="AC480" s="154">
        <f t="shared" ca="1" si="213"/>
        <v>105.81248931357479</v>
      </c>
      <c r="AD480" s="154">
        <f t="shared" ca="1" si="214"/>
        <v>-836.14641339575974</v>
      </c>
      <c r="AE480" s="3">
        <f t="shared" ca="1" si="215"/>
        <v>-45.645870255136558</v>
      </c>
      <c r="AF480" s="3">
        <f t="shared" ca="1" si="216"/>
        <v>-730.33392408218492</v>
      </c>
      <c r="AG480" s="3" t="str">
        <f t="shared" ca="1" si="223"/>
        <v>N</v>
      </c>
      <c r="AH480" s="4" t="str">
        <f t="shared" ca="1" si="217"/>
        <v/>
      </c>
      <c r="AI480" s="75">
        <f t="shared" ca="1" si="218"/>
        <v>-73.033392408218504</v>
      </c>
      <c r="AJ480" s="75">
        <f t="shared" ca="1" si="219"/>
        <v>0</v>
      </c>
    </row>
    <row r="481" spans="1:36">
      <c r="A481" s="41">
        <f t="shared" si="220"/>
        <v>415</v>
      </c>
      <c r="B481" s="150">
        <f>IF(ISNUMBER(A481),INDEX('MetaTrader Import'!$H$13:$J$5893,TRUNC(((A481-$A$39+1)-1)/3)+1,MOD((A481-$A$39+1)-1,3)+1),"")</f>
        <v>0</v>
      </c>
      <c r="C481" s="43">
        <f t="shared" ca="1" si="197"/>
        <v>17.504235696857009</v>
      </c>
      <c r="D481" s="43">
        <f t="shared" ca="1" si="198"/>
        <v>-1.2614768790074677</v>
      </c>
      <c r="E481" s="43">
        <f t="shared" ca="1" si="199"/>
        <v>16.242758817849541</v>
      </c>
      <c r="F481" s="43">
        <f t="shared" ca="1" si="200"/>
        <v>1.6242758817849541</v>
      </c>
      <c r="G481" s="43">
        <f>IF(A481&lt;&gt;"",IF(A481&lt;Data!$G$11*0.25,$C$13/$G$32,IF(A481&gt;Data!$G$11*0.25,$C$13,$C$13*10)),"")</f>
        <v>2</v>
      </c>
      <c r="H481" s="43">
        <f>IF(A481&lt;&gt;"",IF(Data!$G$9="constant",$C$13,IF(Data!$G$9="squeeze",G481,F481)),"")</f>
        <v>2</v>
      </c>
      <c r="I481" s="38">
        <f ca="1">IF(ISNUMBER(A481),NORMINV(RAND(),0,IF(AND(Data!$G$9="squeeze",A481&lt;Data!$G$11*0.25),$H$32,1)*$C$30*$C$13)*($C$14*$C$12),"")</f>
        <v>3.1229023234045005E-4</v>
      </c>
      <c r="J481" s="42">
        <f ca="1">IFERROR(IF(Data!$C$6="Real",B481,I481+J480+($C$14*$C$12)*(NORMINV(RAND(),$C$15,CHOOSE($G$13,$C$13,F481,G481)))),"")</f>
        <v>1.3540004721839989</v>
      </c>
      <c r="K481" s="88">
        <f>IF(ISNUMBER(A481), IF($G$16="fixed",$G$17,MIN(H481*Data!$C$7*$C$16*0.5,$C$17*Data!$C$7))*$C$12,"")</f>
        <v>8.0000000000000007E-5</v>
      </c>
      <c r="L481" s="42">
        <f t="shared" ca="1" si="224"/>
        <v>1.3540004721839989</v>
      </c>
      <c r="M481" s="44">
        <f t="shared" ca="1" si="225"/>
        <v>1.3540404721839989</v>
      </c>
      <c r="N481" s="44">
        <f t="shared" ca="1" si="226"/>
        <v>1.3539604721839988</v>
      </c>
      <c r="O481" s="108">
        <f t="shared" ca="1" si="201"/>
        <v>1.1495819609825977</v>
      </c>
      <c r="P481" s="102">
        <f t="shared" ca="1" si="202"/>
        <v>6.8043851552703245</v>
      </c>
      <c r="Q481" s="102">
        <f t="shared" ca="1" si="203"/>
        <v>-0.37305884011126511</v>
      </c>
      <c r="R481" s="120">
        <f t="shared" ca="1" si="221"/>
        <v>1</v>
      </c>
      <c r="S481" s="54">
        <f t="shared" ca="1" si="222"/>
        <v>0</v>
      </c>
      <c r="T481" s="5">
        <f t="shared" ca="1" si="204"/>
        <v>1.3475392670087669</v>
      </c>
      <c r="U481" s="152">
        <f t="shared" ca="1" si="205"/>
        <v>1.3544650552299466</v>
      </c>
      <c r="V481" s="152">
        <f t="shared" ca="1" si="206"/>
        <v>1.3416029175616471</v>
      </c>
      <c r="W481" s="153">
        <f t="shared" ca="1" si="207"/>
        <v>2</v>
      </c>
      <c r="X481" s="153">
        <f t="shared" ca="1" si="208"/>
        <v>2</v>
      </c>
      <c r="Y481" s="153">
        <f t="shared" ca="1" si="209"/>
        <v>8</v>
      </c>
      <c r="Z481" s="153">
        <f t="shared" ca="1" si="210"/>
        <v>8</v>
      </c>
      <c r="AA481" s="152">
        <f t="shared" ca="1" si="211"/>
        <v>1.3520566961946332</v>
      </c>
      <c r="AB481" s="152">
        <f t="shared" ca="1" si="212"/>
        <v>1.343007522143606</v>
      </c>
      <c r="AC481" s="154">
        <f t="shared" ca="1" si="213"/>
        <v>152.30207914925131</v>
      </c>
      <c r="AD481" s="154">
        <f t="shared" ca="1" si="214"/>
        <v>-882.63600323143623</v>
      </c>
      <c r="AE481" s="3">
        <f t="shared" ca="1" si="215"/>
        <v>-45.645870255136558</v>
      </c>
      <c r="AF481" s="3">
        <f t="shared" ca="1" si="216"/>
        <v>-730.33392408218492</v>
      </c>
      <c r="AG481" s="3" t="str">
        <f t="shared" ca="1" si="223"/>
        <v>N</v>
      </c>
      <c r="AH481" s="4" t="str">
        <f t="shared" ca="1" si="217"/>
        <v/>
      </c>
      <c r="AI481" s="75">
        <f t="shared" ca="1" si="218"/>
        <v>-73.033392408218504</v>
      </c>
      <c r="AJ481" s="75">
        <f t="shared" ca="1" si="219"/>
        <v>0</v>
      </c>
    </row>
    <row r="482" spans="1:36">
      <c r="A482" s="41">
        <f t="shared" si="220"/>
        <v>416</v>
      </c>
      <c r="B482" s="150">
        <f>IF(ISNUMBER(A482),INDEX('MetaTrader Import'!$H$13:$J$5893,TRUNC(((A482-$A$39+1)-1)/3)+1,MOD((A482-$A$39+1)-1,3)+1),"")</f>
        <v>0</v>
      </c>
      <c r="C482" s="43">
        <f t="shared" ca="1" si="197"/>
        <v>16.242758817849541</v>
      </c>
      <c r="D482" s="43">
        <f t="shared" ca="1" si="198"/>
        <v>-0.98693236115438809</v>
      </c>
      <c r="E482" s="43">
        <f t="shared" ca="1" si="199"/>
        <v>15.255826456695154</v>
      </c>
      <c r="F482" s="43">
        <f t="shared" ca="1" si="200"/>
        <v>1.5255826456695154</v>
      </c>
      <c r="G482" s="43">
        <f>IF(A482&lt;&gt;"",IF(A482&lt;Data!$G$11*0.25,$C$13/$G$32,IF(A482&gt;Data!$G$11*0.25,$C$13,$C$13*10)),"")</f>
        <v>2</v>
      </c>
      <c r="H482" s="43">
        <f>IF(A482&lt;&gt;"",IF(Data!$G$9="constant",$C$13,IF(Data!$G$9="squeeze",G482,F482)),"")</f>
        <v>2</v>
      </c>
      <c r="I482" s="38">
        <f ca="1">IF(ISNUMBER(A482),NORMINV(RAND(),0,IF(AND(Data!$G$9="squeeze",A482&lt;Data!$G$11*0.25),$H$32,1)*$C$30*$C$13)*($C$14*$C$12),"")</f>
        <v>-3.7653348356261835E-4</v>
      </c>
      <c r="J482" s="42">
        <f ca="1">IFERROR(IF(Data!$C$6="Real",B482,I482+J481+($C$14*$C$12)*(NORMINV(RAND(),$C$15,CHOOSE($G$13,$C$13,F482,G482)))),"")</f>
        <v>1.3537410852487746</v>
      </c>
      <c r="K482" s="88">
        <f>IF(ISNUMBER(A482), IF($G$16="fixed",$G$17,MIN(H482*Data!$C$7*$C$16*0.5,$C$17*Data!$C$7))*$C$12,"")</f>
        <v>8.0000000000000007E-5</v>
      </c>
      <c r="L482" s="42">
        <f t="shared" ca="1" si="224"/>
        <v>1.3537410852487746</v>
      </c>
      <c r="M482" s="44">
        <f t="shared" ca="1" si="225"/>
        <v>1.3537810852487746</v>
      </c>
      <c r="N482" s="44">
        <f t="shared" ca="1" si="226"/>
        <v>1.3537010852487745</v>
      </c>
      <c r="O482" s="108">
        <f t="shared" ca="1" si="201"/>
        <v>1.3639297236723142</v>
      </c>
      <c r="P482" s="102">
        <f t="shared" ca="1" si="202"/>
        <v>7.4119811455914153</v>
      </c>
      <c r="Q482" s="102">
        <f t="shared" ca="1" si="203"/>
        <v>-0.35373387735836603</v>
      </c>
      <c r="R482" s="120">
        <f t="shared" ca="1" si="221"/>
        <v>1</v>
      </c>
      <c r="S482" s="54">
        <f t="shared" ca="1" si="222"/>
        <v>0</v>
      </c>
      <c r="T482" s="5">
        <f t="shared" ca="1" si="204"/>
        <v>1.3475392670087669</v>
      </c>
      <c r="U482" s="152">
        <f t="shared" ca="1" si="205"/>
        <v>1.3544650552299466</v>
      </c>
      <c r="V482" s="152">
        <f t="shared" ca="1" si="206"/>
        <v>1.3416029175616471</v>
      </c>
      <c r="W482" s="153">
        <f t="shared" ca="1" si="207"/>
        <v>2</v>
      </c>
      <c r="X482" s="153">
        <f t="shared" ca="1" si="208"/>
        <v>2</v>
      </c>
      <c r="Y482" s="153">
        <f t="shared" ca="1" si="209"/>
        <v>8</v>
      </c>
      <c r="Z482" s="153">
        <f t="shared" ca="1" si="210"/>
        <v>8</v>
      </c>
      <c r="AA482" s="152">
        <f t="shared" ca="1" si="211"/>
        <v>1.3520566961946332</v>
      </c>
      <c r="AB482" s="152">
        <f t="shared" ca="1" si="212"/>
        <v>1.343007522143606</v>
      </c>
      <c r="AC482" s="154">
        <f t="shared" ca="1" si="213"/>
        <v>131.55112433130611</v>
      </c>
      <c r="AD482" s="154">
        <f t="shared" ca="1" si="214"/>
        <v>-861.88504841349095</v>
      </c>
      <c r="AE482" s="3">
        <f t="shared" ca="1" si="215"/>
        <v>-45.64587025513655</v>
      </c>
      <c r="AF482" s="3">
        <f t="shared" ca="1" si="216"/>
        <v>-730.33392408218481</v>
      </c>
      <c r="AG482" s="3" t="str">
        <f t="shared" ca="1" si="223"/>
        <v>N</v>
      </c>
      <c r="AH482" s="4" t="str">
        <f t="shared" ca="1" si="217"/>
        <v/>
      </c>
      <c r="AI482" s="75">
        <f t="shared" ca="1" si="218"/>
        <v>-73.033392408218475</v>
      </c>
      <c r="AJ482" s="75">
        <f t="shared" ca="1" si="219"/>
        <v>0</v>
      </c>
    </row>
    <row r="483" spans="1:36">
      <c r="A483" s="41">
        <f t="shared" si="220"/>
        <v>417</v>
      </c>
      <c r="B483" s="150">
        <f>IF(ISNUMBER(A483),INDEX('MetaTrader Import'!$H$13:$J$5893,TRUNC(((A483-$A$39+1)-1)/3)+1,MOD((A483-$A$39+1)-1,3)+1),"")</f>
        <v>0</v>
      </c>
      <c r="C483" s="43">
        <f t="shared" ca="1" si="197"/>
        <v>15.255826456695154</v>
      </c>
      <c r="D483" s="43">
        <f t="shared" ca="1" si="198"/>
        <v>0.52157694908493557</v>
      </c>
      <c r="E483" s="43">
        <f t="shared" ca="1" si="199"/>
        <v>15.777403405780088</v>
      </c>
      <c r="F483" s="43">
        <f t="shared" ca="1" si="200"/>
        <v>1.5777403405780088</v>
      </c>
      <c r="G483" s="43">
        <f>IF(A483&lt;&gt;"",IF(A483&lt;Data!$G$11*0.25,$C$13/$G$32,IF(A483&gt;Data!$G$11*0.25,$C$13,$C$13*10)),"")</f>
        <v>2</v>
      </c>
      <c r="H483" s="43">
        <f>IF(A483&lt;&gt;"",IF(Data!$G$9="constant",$C$13,IF(Data!$G$9="squeeze",G483,F483)),"")</f>
        <v>2</v>
      </c>
      <c r="I483" s="38">
        <f ca="1">IF(ISNUMBER(A483),NORMINV(RAND(),0,IF(AND(Data!$G$9="squeeze",A483&lt;Data!$G$11*0.25),$H$32,1)*$C$30*$C$13)*($C$14*$C$12),"")</f>
        <v>-9.7038449716126509E-4</v>
      </c>
      <c r="J483" s="42">
        <f ca="1">IFERROR(IF(Data!$C$6="Real",B483,I483+J482+($C$14*$C$12)*(NORMINV(RAND(),$C$15,CHOOSE($G$13,$C$13,F483,G483)))),"")</f>
        <v>1.3524413825728208</v>
      </c>
      <c r="K483" s="88">
        <f>IF(ISNUMBER(A483), IF($G$16="fixed",$G$17,MIN(H483*Data!$C$7*$C$16*0.5,$C$17*Data!$C$7))*$C$12,"")</f>
        <v>8.0000000000000007E-5</v>
      </c>
      <c r="L483" s="42">
        <f t="shared" ca="1" si="224"/>
        <v>1.3524413825728208</v>
      </c>
      <c r="M483" s="44">
        <f t="shared" ca="1" si="225"/>
        <v>1.3524813825728208</v>
      </c>
      <c r="N483" s="44">
        <f t="shared" ca="1" si="226"/>
        <v>1.3524013825728207</v>
      </c>
      <c r="O483" s="108">
        <f t="shared" ca="1" si="201"/>
        <v>0.99435256781124237</v>
      </c>
      <c r="P483" s="102">
        <f t="shared" ca="1" si="202"/>
        <v>6.7661700407824874</v>
      </c>
      <c r="Q483" s="102">
        <f t="shared" ca="1" si="203"/>
        <v>-0.31247023867878071</v>
      </c>
      <c r="R483" s="120">
        <f t="shared" ca="1" si="221"/>
        <v>1</v>
      </c>
      <c r="S483" s="54">
        <f t="shared" ca="1" si="222"/>
        <v>0</v>
      </c>
      <c r="T483" s="5">
        <f t="shared" ca="1" si="204"/>
        <v>1.3475392670087669</v>
      </c>
      <c r="U483" s="152">
        <f t="shared" ca="1" si="205"/>
        <v>1.3544650552299466</v>
      </c>
      <c r="V483" s="152">
        <f t="shared" ca="1" si="206"/>
        <v>1.3416029175616471</v>
      </c>
      <c r="W483" s="153">
        <f t="shared" ca="1" si="207"/>
        <v>2</v>
      </c>
      <c r="X483" s="153">
        <f t="shared" ca="1" si="208"/>
        <v>2</v>
      </c>
      <c r="Y483" s="153">
        <f t="shared" ca="1" si="209"/>
        <v>8</v>
      </c>
      <c r="Z483" s="153">
        <f t="shared" ca="1" si="210"/>
        <v>8</v>
      </c>
      <c r="AA483" s="152">
        <f t="shared" ca="1" si="211"/>
        <v>1.3520566961946332</v>
      </c>
      <c r="AB483" s="152">
        <f t="shared" ca="1" si="212"/>
        <v>1.343007522143606</v>
      </c>
      <c r="AC483" s="154">
        <f t="shared" ca="1" si="213"/>
        <v>27.574910255001583</v>
      </c>
      <c r="AD483" s="154">
        <f t="shared" ca="1" si="214"/>
        <v>-757.90883433718648</v>
      </c>
      <c r="AE483" s="3">
        <f t="shared" ca="1" si="215"/>
        <v>-45.645870255136558</v>
      </c>
      <c r="AF483" s="3">
        <f t="shared" ca="1" si="216"/>
        <v>-730.33392408218492</v>
      </c>
      <c r="AG483" s="3" t="str">
        <f t="shared" ca="1" si="223"/>
        <v>N</v>
      </c>
      <c r="AH483" s="4" t="str">
        <f t="shared" ca="1" si="217"/>
        <v/>
      </c>
      <c r="AI483" s="75">
        <f t="shared" ca="1" si="218"/>
        <v>-73.033392408218504</v>
      </c>
      <c r="AJ483" s="75">
        <f t="shared" ca="1" si="219"/>
        <v>0</v>
      </c>
    </row>
    <row r="484" spans="1:36">
      <c r="A484" s="41">
        <f t="shared" si="220"/>
        <v>418</v>
      </c>
      <c r="B484" s="150">
        <f>IF(ISNUMBER(A484),INDEX('MetaTrader Import'!$H$13:$J$5893,TRUNC(((A484-$A$39+1)-1)/3)+1,MOD((A484-$A$39+1)-1,3)+1),"")</f>
        <v>0</v>
      </c>
      <c r="C484" s="43">
        <f t="shared" ca="1" si="197"/>
        <v>15.777403405780088</v>
      </c>
      <c r="D484" s="43">
        <f t="shared" ca="1" si="198"/>
        <v>2.4226799500854823</v>
      </c>
      <c r="E484" s="43">
        <f t="shared" ca="1" si="199"/>
        <v>18.200083355865569</v>
      </c>
      <c r="F484" s="43">
        <f t="shared" ca="1" si="200"/>
        <v>1.8200083355865568</v>
      </c>
      <c r="G484" s="43">
        <f>IF(A484&lt;&gt;"",IF(A484&lt;Data!$G$11*0.25,$C$13/$G$32,IF(A484&gt;Data!$G$11*0.25,$C$13,$C$13*10)),"")</f>
        <v>2</v>
      </c>
      <c r="H484" s="43">
        <f>IF(A484&lt;&gt;"",IF(Data!$G$9="constant",$C$13,IF(Data!$G$9="squeeze",G484,F484)),"")</f>
        <v>2</v>
      </c>
      <c r="I484" s="38">
        <f ca="1">IF(ISNUMBER(A484),NORMINV(RAND(),0,IF(AND(Data!$G$9="squeeze",A484&lt;Data!$G$11*0.25),$H$32,1)*$C$30*$C$13)*($C$14*$C$12),"")</f>
        <v>-1.0329895859549686E-3</v>
      </c>
      <c r="J484" s="42">
        <f ca="1">IFERROR(IF(Data!$C$6="Real",B484,I484+J483+($C$14*$C$12)*(NORMINV(RAND(),$C$15,CHOOSE($G$13,$C$13,F484,G484)))),"")</f>
        <v>1.3513985580273471</v>
      </c>
      <c r="K484" s="88">
        <f>IF(ISNUMBER(A484), IF($G$16="fixed",$G$17,MIN(H484*Data!$C$7*$C$16*0.5,$C$17*Data!$C$7))*$C$12,"")</f>
        <v>8.0000000000000007E-5</v>
      </c>
      <c r="L484" s="42">
        <f t="shared" ca="1" si="224"/>
        <v>1.3513985580273471</v>
      </c>
      <c r="M484" s="44">
        <f t="shared" ca="1" si="225"/>
        <v>1.3514385580273471</v>
      </c>
      <c r="N484" s="44">
        <f t="shared" ca="1" si="226"/>
        <v>1.3513585580273471</v>
      </c>
      <c r="O484" s="108">
        <f t="shared" ca="1" si="201"/>
        <v>0.36953885308083873</v>
      </c>
      <c r="P484" s="102">
        <f t="shared" ca="1" si="202"/>
        <v>7.0661348801978336</v>
      </c>
      <c r="Q484" s="102">
        <f t="shared" ca="1" si="203"/>
        <v>-0.23282436456279718</v>
      </c>
      <c r="R484" s="120">
        <f t="shared" ca="1" si="221"/>
        <v>1</v>
      </c>
      <c r="S484" s="54">
        <f t="shared" ca="1" si="222"/>
        <v>0</v>
      </c>
      <c r="T484" s="5">
        <f t="shared" ca="1" si="204"/>
        <v>1.3475392670087669</v>
      </c>
      <c r="U484" s="152">
        <f t="shared" ca="1" si="205"/>
        <v>1.3544650552299466</v>
      </c>
      <c r="V484" s="152">
        <f t="shared" ca="1" si="206"/>
        <v>1.3416029175616471</v>
      </c>
      <c r="W484" s="153">
        <f t="shared" ca="1" si="207"/>
        <v>2</v>
      </c>
      <c r="X484" s="153">
        <f t="shared" ca="1" si="208"/>
        <v>2</v>
      </c>
      <c r="Y484" s="153">
        <f t="shared" ca="1" si="209"/>
        <v>8</v>
      </c>
      <c r="Z484" s="153">
        <f t="shared" ca="1" si="210"/>
        <v>8</v>
      </c>
      <c r="AA484" s="152">
        <f t="shared" ca="1" si="211"/>
        <v>1.3520566961946332</v>
      </c>
      <c r="AB484" s="152">
        <f t="shared" ca="1" si="212"/>
        <v>1.343007522143606</v>
      </c>
      <c r="AC484" s="154">
        <f t="shared" ca="1" si="213"/>
        <v>-55.851053382891536</v>
      </c>
      <c r="AD484" s="154">
        <f t="shared" ca="1" si="214"/>
        <v>-674.48287069929336</v>
      </c>
      <c r="AE484" s="3">
        <f t="shared" ca="1" si="215"/>
        <v>-45.645870255136558</v>
      </c>
      <c r="AF484" s="3">
        <f t="shared" ca="1" si="216"/>
        <v>-730.33392408218492</v>
      </c>
      <c r="AG484" s="3" t="str">
        <f t="shared" ca="1" si="223"/>
        <v>N</v>
      </c>
      <c r="AH484" s="4" t="str">
        <f t="shared" ca="1" si="217"/>
        <v/>
      </c>
      <c r="AI484" s="75">
        <f t="shared" ca="1" si="218"/>
        <v>-73.033392408218504</v>
      </c>
      <c r="AJ484" s="75">
        <f t="shared" ca="1" si="219"/>
        <v>0</v>
      </c>
    </row>
    <row r="485" spans="1:36">
      <c r="A485" s="41">
        <f t="shared" si="220"/>
        <v>419</v>
      </c>
      <c r="B485" s="150">
        <f>IF(ISNUMBER(A485),INDEX('MetaTrader Import'!$H$13:$J$5893,TRUNC(((A485-$A$39+1)-1)/3)+1,MOD((A485-$A$39+1)-1,3)+1),"")</f>
        <v>0</v>
      </c>
      <c r="C485" s="43">
        <f t="shared" ca="1" si="197"/>
        <v>18.200083355865569</v>
      </c>
      <c r="D485" s="43">
        <f t="shared" ca="1" si="198"/>
        <v>0.63218588637132234</v>
      </c>
      <c r="E485" s="43">
        <f t="shared" ca="1" si="199"/>
        <v>18.83226924223689</v>
      </c>
      <c r="F485" s="43">
        <f t="shared" ca="1" si="200"/>
        <v>1.883226924223689</v>
      </c>
      <c r="G485" s="43">
        <f>IF(A485&lt;&gt;"",IF(A485&lt;Data!$G$11*0.25,$C$13/$G$32,IF(A485&gt;Data!$G$11*0.25,$C$13,$C$13*10)),"")</f>
        <v>2</v>
      </c>
      <c r="H485" s="43">
        <f>IF(A485&lt;&gt;"",IF(Data!$G$9="constant",$C$13,IF(Data!$G$9="squeeze",G485,F485)),"")</f>
        <v>2</v>
      </c>
      <c r="I485" s="38">
        <f ca="1">IF(ISNUMBER(A485),NORMINV(RAND(),0,IF(AND(Data!$G$9="squeeze",A485&lt;Data!$G$11*0.25),$H$32,1)*$C$30*$C$13)*($C$14*$C$12),"")</f>
        <v>-3.5614333770711868E-4</v>
      </c>
      <c r="J485" s="42">
        <f ca="1">IFERROR(IF(Data!$C$6="Real",B485,I485+J484+($C$14*$C$12)*(NORMINV(RAND(),$C$15,CHOOSE($G$13,$C$13,F485,G485)))),"")</f>
        <v>1.3508637308176998</v>
      </c>
      <c r="K485" s="88">
        <f>IF(ISNUMBER(A485), IF($G$16="fixed",$G$17,MIN(H485*Data!$C$7*$C$16*0.5,$C$17*Data!$C$7))*$C$12,"")</f>
        <v>8.0000000000000007E-5</v>
      </c>
      <c r="L485" s="42">
        <f t="shared" ca="1" si="224"/>
        <v>1.3508637308176998</v>
      </c>
      <c r="M485" s="44">
        <f t="shared" ca="1" si="225"/>
        <v>1.3509037308176999</v>
      </c>
      <c r="N485" s="44">
        <f t="shared" ca="1" si="226"/>
        <v>1.3508237308176998</v>
      </c>
      <c r="O485" s="108">
        <f t="shared" ca="1" si="201"/>
        <v>-6.9488907701087399E-2</v>
      </c>
      <c r="P485" s="102">
        <f t="shared" ca="1" si="202"/>
        <v>8.4755080100171334</v>
      </c>
      <c r="Q485" s="102">
        <f t="shared" ca="1" si="203"/>
        <v>-0.10979012525709325</v>
      </c>
      <c r="R485" s="120">
        <f t="shared" ca="1" si="221"/>
        <v>1</v>
      </c>
      <c r="S485" s="54">
        <f t="shared" ca="1" si="222"/>
        <v>0</v>
      </c>
      <c r="T485" s="5">
        <f t="shared" ca="1" si="204"/>
        <v>1.3475392670087669</v>
      </c>
      <c r="U485" s="152">
        <f t="shared" ca="1" si="205"/>
        <v>1.3544650552299466</v>
      </c>
      <c r="V485" s="152">
        <f t="shared" ca="1" si="206"/>
        <v>1.3416029175616471</v>
      </c>
      <c r="W485" s="153">
        <f t="shared" ca="1" si="207"/>
        <v>2</v>
      </c>
      <c r="X485" s="153">
        <f t="shared" ca="1" si="208"/>
        <v>2</v>
      </c>
      <c r="Y485" s="153">
        <f t="shared" ca="1" si="209"/>
        <v>8</v>
      </c>
      <c r="Z485" s="153">
        <f t="shared" ca="1" si="210"/>
        <v>8</v>
      </c>
      <c r="AA485" s="152">
        <f t="shared" ca="1" si="211"/>
        <v>1.3520566961946332</v>
      </c>
      <c r="AB485" s="152">
        <f t="shared" ca="1" si="212"/>
        <v>1.343007522143606</v>
      </c>
      <c r="AC485" s="154">
        <f t="shared" ca="1" si="213"/>
        <v>-98.637230154672295</v>
      </c>
      <c r="AD485" s="154">
        <f t="shared" ca="1" si="214"/>
        <v>-631.69669392751257</v>
      </c>
      <c r="AE485" s="3">
        <f t="shared" ca="1" si="215"/>
        <v>-45.645870255136558</v>
      </c>
      <c r="AF485" s="3">
        <f t="shared" ca="1" si="216"/>
        <v>-730.33392408218492</v>
      </c>
      <c r="AG485" s="3" t="str">
        <f t="shared" ca="1" si="223"/>
        <v>N</v>
      </c>
      <c r="AH485" s="4" t="str">
        <f t="shared" ca="1" si="217"/>
        <v/>
      </c>
      <c r="AI485" s="75">
        <f t="shared" ca="1" si="218"/>
        <v>-73.033392408218504</v>
      </c>
      <c r="AJ485" s="75">
        <f t="shared" ca="1" si="219"/>
        <v>0</v>
      </c>
    </row>
    <row r="486" spans="1:36">
      <c r="A486" s="41">
        <f t="shared" si="220"/>
        <v>420</v>
      </c>
      <c r="B486" s="150">
        <f>IF(ISNUMBER(A486),INDEX('MetaTrader Import'!$H$13:$J$5893,TRUNC(((A486-$A$39+1)-1)/3)+1,MOD((A486-$A$39+1)-1,3)+1),"")</f>
        <v>0</v>
      </c>
      <c r="C486" s="43">
        <f t="shared" ca="1" si="197"/>
        <v>18.83226924223689</v>
      </c>
      <c r="D486" s="43">
        <f t="shared" ca="1" si="198"/>
        <v>-1.3633242373171468</v>
      </c>
      <c r="E486" s="43">
        <f t="shared" ca="1" si="199"/>
        <v>17.468945004919743</v>
      </c>
      <c r="F486" s="43">
        <f t="shared" ca="1" si="200"/>
        <v>1.7468945004919743</v>
      </c>
      <c r="G486" s="43">
        <f>IF(A486&lt;&gt;"",IF(A486&lt;Data!$G$11*0.25,$C$13/$G$32,IF(A486&gt;Data!$G$11*0.25,$C$13,$C$13*10)),"")</f>
        <v>2</v>
      </c>
      <c r="H486" s="43">
        <f>IF(A486&lt;&gt;"",IF(Data!$G$9="constant",$C$13,IF(Data!$G$9="squeeze",G486,F486)),"")</f>
        <v>2</v>
      </c>
      <c r="I486" s="38">
        <f ca="1">IF(ISNUMBER(A486),NORMINV(RAND(),0,IF(AND(Data!$G$9="squeeze",A486&lt;Data!$G$11*0.25),$H$32,1)*$C$30*$C$13)*($C$14*$C$12),"")</f>
        <v>2.9639720165885829E-4</v>
      </c>
      <c r="J486" s="42">
        <f ca="1">IFERROR(IF(Data!$C$6="Real",B486,I486+J485+($C$14*$C$12)*(NORMINV(RAND(),$C$15,CHOOSE($G$13,$C$13,F486,G486)))),"")</f>
        <v>1.3521746063239879</v>
      </c>
      <c r="K486" s="88">
        <f>IF(ISNUMBER(A486), IF($G$16="fixed",$G$17,MIN(H486*Data!$C$7*$C$16*0.5,$C$17*Data!$C$7))*$C$12,"")</f>
        <v>8.0000000000000007E-5</v>
      </c>
      <c r="L486" s="42">
        <f t="shared" ca="1" si="224"/>
        <v>1.3521746063239879</v>
      </c>
      <c r="M486" s="44">
        <f t="shared" ca="1" si="225"/>
        <v>1.3522146063239879</v>
      </c>
      <c r="N486" s="44">
        <f t="shared" ca="1" si="226"/>
        <v>1.3521346063239879</v>
      </c>
      <c r="O486" s="108">
        <f t="shared" ca="1" si="201"/>
        <v>-0.2516877246698801</v>
      </c>
      <c r="P486" s="102">
        <f t="shared" ca="1" si="202"/>
        <v>8.4978616078912683</v>
      </c>
      <c r="Q486" s="102">
        <f t="shared" ca="1" si="203"/>
        <v>1.9561331033879137E-2</v>
      </c>
      <c r="R486" s="120">
        <f t="shared" ca="1" si="221"/>
        <v>1</v>
      </c>
      <c r="S486" s="54">
        <f t="shared" ca="1" si="222"/>
        <v>0</v>
      </c>
      <c r="T486" s="5">
        <f t="shared" ca="1" si="204"/>
        <v>1.3475392670087669</v>
      </c>
      <c r="U486" s="152">
        <f t="shared" ca="1" si="205"/>
        <v>1.3544650552299466</v>
      </c>
      <c r="V486" s="152">
        <f t="shared" ca="1" si="206"/>
        <v>1.3416029175616471</v>
      </c>
      <c r="W486" s="153">
        <f t="shared" ca="1" si="207"/>
        <v>2</v>
      </c>
      <c r="X486" s="153">
        <f t="shared" ca="1" si="208"/>
        <v>2</v>
      </c>
      <c r="Y486" s="153">
        <f t="shared" ca="1" si="209"/>
        <v>8</v>
      </c>
      <c r="Z486" s="153">
        <f t="shared" ca="1" si="210"/>
        <v>8</v>
      </c>
      <c r="AA486" s="152">
        <f t="shared" ca="1" si="211"/>
        <v>1.3520566961946332</v>
      </c>
      <c r="AB486" s="152">
        <f t="shared" ca="1" si="212"/>
        <v>1.343007522143606</v>
      </c>
      <c r="AC486" s="154">
        <f t="shared" ca="1" si="213"/>
        <v>6.2328103483721975</v>
      </c>
      <c r="AD486" s="154">
        <f t="shared" ca="1" si="214"/>
        <v>-736.56673443055706</v>
      </c>
      <c r="AE486" s="3">
        <f t="shared" ca="1" si="215"/>
        <v>-45.645870255136558</v>
      </c>
      <c r="AF486" s="3">
        <f t="shared" ca="1" si="216"/>
        <v>-730.33392408218492</v>
      </c>
      <c r="AG486" s="3" t="str">
        <f t="shared" ca="1" si="223"/>
        <v>N</v>
      </c>
      <c r="AH486" s="4" t="str">
        <f t="shared" ca="1" si="217"/>
        <v/>
      </c>
      <c r="AI486" s="75">
        <f t="shared" ca="1" si="218"/>
        <v>-73.033392408218504</v>
      </c>
      <c r="AJ486" s="75">
        <f t="shared" ca="1" si="219"/>
        <v>0</v>
      </c>
    </row>
    <row r="487" spans="1:36">
      <c r="A487" s="41">
        <f t="shared" si="220"/>
        <v>421</v>
      </c>
      <c r="B487" s="150">
        <f>IF(ISNUMBER(A487),INDEX('MetaTrader Import'!$H$13:$J$5893,TRUNC(((A487-$A$39+1)-1)/3)+1,MOD((A487-$A$39+1)-1,3)+1),"")</f>
        <v>0</v>
      </c>
      <c r="C487" s="43">
        <f t="shared" ca="1" si="197"/>
        <v>17.468945004919743</v>
      </c>
      <c r="D487" s="43">
        <f t="shared" ca="1" si="198"/>
        <v>-0.44872023179765086</v>
      </c>
      <c r="E487" s="43">
        <f t="shared" ca="1" si="199"/>
        <v>17.020224773122091</v>
      </c>
      <c r="F487" s="43">
        <f t="shared" ca="1" si="200"/>
        <v>1.7020224773122092</v>
      </c>
      <c r="G487" s="43">
        <f>IF(A487&lt;&gt;"",IF(A487&lt;Data!$G$11*0.25,$C$13/$G$32,IF(A487&gt;Data!$G$11*0.25,$C$13,$C$13*10)),"")</f>
        <v>2</v>
      </c>
      <c r="H487" s="43">
        <f>IF(A487&lt;&gt;"",IF(Data!$G$9="constant",$C$13,IF(Data!$G$9="squeeze",G487,F487)),"")</f>
        <v>2</v>
      </c>
      <c r="I487" s="38">
        <f ca="1">IF(ISNUMBER(A487),NORMINV(RAND(),0,IF(AND(Data!$G$9="squeeze",A487&lt;Data!$G$11*0.25),$H$32,1)*$C$30*$C$13)*($C$14*$C$12),"")</f>
        <v>4.3853051441408155E-4</v>
      </c>
      <c r="J487" s="42">
        <f ca="1">IFERROR(IF(Data!$C$6="Real",B487,I487+J486+($C$14*$C$12)*(NORMINV(RAND(),$C$15,CHOOSE($G$13,$C$13,F487,G487)))),"")</f>
        <v>1.3529901687631729</v>
      </c>
      <c r="K487" s="88">
        <f>IF(ISNUMBER(A487), IF($G$16="fixed",$G$17,MIN(H487*Data!$C$7*$C$16*0.5,$C$17*Data!$C$7))*$C$12,"")</f>
        <v>8.0000000000000007E-5</v>
      </c>
      <c r="L487" s="42">
        <f t="shared" ca="1" si="224"/>
        <v>1.3529901687631729</v>
      </c>
      <c r="M487" s="44">
        <f t="shared" ca="1" si="225"/>
        <v>1.3530301687631729</v>
      </c>
      <c r="N487" s="44">
        <f t="shared" ca="1" si="226"/>
        <v>1.3529501687631729</v>
      </c>
      <c r="O487" s="108">
        <f t="shared" ca="1" si="201"/>
        <v>-9.761819798898802E-2</v>
      </c>
      <c r="P487" s="102">
        <f t="shared" ca="1" si="202"/>
        <v>8.5662188236646806</v>
      </c>
      <c r="Q487" s="102">
        <f t="shared" ca="1" si="203"/>
        <v>0.14928892245707964</v>
      </c>
      <c r="R487" s="120">
        <f t="shared" ca="1" si="221"/>
        <v>1</v>
      </c>
      <c r="S487" s="54">
        <f t="shared" ca="1" si="222"/>
        <v>0</v>
      </c>
      <c r="T487" s="5">
        <f t="shared" ca="1" si="204"/>
        <v>1.3475392670087669</v>
      </c>
      <c r="U487" s="152">
        <f t="shared" ca="1" si="205"/>
        <v>1.3544650552299466</v>
      </c>
      <c r="V487" s="152">
        <f t="shared" ca="1" si="206"/>
        <v>1.3416029175616471</v>
      </c>
      <c r="W487" s="153">
        <f t="shared" ca="1" si="207"/>
        <v>2</v>
      </c>
      <c r="X487" s="153">
        <f t="shared" ca="1" si="208"/>
        <v>2</v>
      </c>
      <c r="Y487" s="153">
        <f t="shared" ca="1" si="209"/>
        <v>8</v>
      </c>
      <c r="Z487" s="153">
        <f t="shared" ca="1" si="210"/>
        <v>8</v>
      </c>
      <c r="AA487" s="152">
        <f t="shared" ca="1" si="211"/>
        <v>1.3520566961946332</v>
      </c>
      <c r="AB487" s="152">
        <f t="shared" ca="1" si="212"/>
        <v>1.343007522143606</v>
      </c>
      <c r="AC487" s="154">
        <f t="shared" ca="1" si="213"/>
        <v>71.477805483173285</v>
      </c>
      <c r="AD487" s="154">
        <f t="shared" ca="1" si="214"/>
        <v>-801.81172956535818</v>
      </c>
      <c r="AE487" s="3">
        <f t="shared" ca="1" si="215"/>
        <v>-45.645870255136558</v>
      </c>
      <c r="AF487" s="3">
        <f t="shared" ca="1" si="216"/>
        <v>-730.33392408218492</v>
      </c>
      <c r="AG487" s="3" t="str">
        <f t="shared" ca="1" si="223"/>
        <v>N</v>
      </c>
      <c r="AH487" s="4" t="str">
        <f t="shared" ca="1" si="217"/>
        <v/>
      </c>
      <c r="AI487" s="75">
        <f t="shared" ca="1" si="218"/>
        <v>-73.033392408218504</v>
      </c>
      <c r="AJ487" s="75">
        <f t="shared" ca="1" si="219"/>
        <v>0</v>
      </c>
    </row>
    <row r="488" spans="1:36">
      <c r="A488" s="41">
        <f t="shared" si="220"/>
        <v>422</v>
      </c>
      <c r="B488" s="150">
        <f>IF(ISNUMBER(A488),INDEX('MetaTrader Import'!$H$13:$J$5893,TRUNC(((A488-$A$39+1)-1)/3)+1,MOD((A488-$A$39+1)-1,3)+1),"")</f>
        <v>0</v>
      </c>
      <c r="C488" s="43">
        <f t="shared" ca="1" si="197"/>
        <v>17.020224773122091</v>
      </c>
      <c r="D488" s="43">
        <f t="shared" ca="1" si="198"/>
        <v>-0.62735695112669709</v>
      </c>
      <c r="E488" s="43">
        <f t="shared" ca="1" si="199"/>
        <v>16.392867821995395</v>
      </c>
      <c r="F488" s="43">
        <f t="shared" ca="1" si="200"/>
        <v>1.6392867821995396</v>
      </c>
      <c r="G488" s="43">
        <f>IF(A488&lt;&gt;"",IF(A488&lt;Data!$G$11*0.25,$C$13/$G$32,IF(A488&gt;Data!$G$11*0.25,$C$13,$C$13*10)),"")</f>
        <v>2</v>
      </c>
      <c r="H488" s="43">
        <f>IF(A488&lt;&gt;"",IF(Data!$G$9="constant",$C$13,IF(Data!$G$9="squeeze",G488,F488)),"")</f>
        <v>2</v>
      </c>
      <c r="I488" s="38">
        <f ca="1">IF(ISNUMBER(A488),NORMINV(RAND(),0,IF(AND(Data!$G$9="squeeze",A488&lt;Data!$G$11*0.25),$H$32,1)*$C$30*$C$13)*($C$14*$C$12),"")</f>
        <v>-1.7915325592531315E-4</v>
      </c>
      <c r="J488" s="42">
        <f ca="1">IFERROR(IF(Data!$C$6="Real",B488,I488+J487+($C$14*$C$12)*(NORMINV(RAND(),$C$15,CHOOSE($G$13,$C$13,F488,G488)))),"")</f>
        <v>1.3533591927393267</v>
      </c>
      <c r="K488" s="88">
        <f>IF(ISNUMBER(A488), IF($G$16="fixed",$G$17,MIN(H488*Data!$C$7*$C$16*0.5,$C$17*Data!$C$7))*$C$12,"")</f>
        <v>8.0000000000000007E-5</v>
      </c>
      <c r="L488" s="42">
        <f t="shared" ca="1" si="224"/>
        <v>1.3533591927393267</v>
      </c>
      <c r="M488" s="44">
        <f t="shared" ca="1" si="225"/>
        <v>1.3533991927393267</v>
      </c>
      <c r="N488" s="44">
        <f t="shared" ca="1" si="226"/>
        <v>1.3533191927393267</v>
      </c>
      <c r="O488" s="108">
        <f t="shared" ca="1" si="201"/>
        <v>6.8632358072370392E-2</v>
      </c>
      <c r="P488" s="102">
        <f t="shared" ca="1" si="202"/>
        <v>8.7954509852641447</v>
      </c>
      <c r="Q488" s="102">
        <f t="shared" ca="1" si="203"/>
        <v>0.27468887697345729</v>
      </c>
      <c r="R488" s="120">
        <f t="shared" ca="1" si="221"/>
        <v>1</v>
      </c>
      <c r="S488" s="54">
        <f t="shared" ca="1" si="222"/>
        <v>0</v>
      </c>
      <c r="T488" s="5">
        <f t="shared" ca="1" si="204"/>
        <v>1.3475392670087669</v>
      </c>
      <c r="U488" s="152">
        <f t="shared" ca="1" si="205"/>
        <v>1.3544650552299466</v>
      </c>
      <c r="V488" s="152">
        <f t="shared" ca="1" si="206"/>
        <v>1.3416029175616471</v>
      </c>
      <c r="W488" s="153">
        <f t="shared" ca="1" si="207"/>
        <v>2</v>
      </c>
      <c r="X488" s="153">
        <f t="shared" ca="1" si="208"/>
        <v>2</v>
      </c>
      <c r="Y488" s="153">
        <f t="shared" ca="1" si="209"/>
        <v>8</v>
      </c>
      <c r="Z488" s="153">
        <f t="shared" ca="1" si="210"/>
        <v>8</v>
      </c>
      <c r="AA488" s="152">
        <f t="shared" ca="1" si="211"/>
        <v>1.3520566961946332</v>
      </c>
      <c r="AB488" s="152">
        <f t="shared" ca="1" si="212"/>
        <v>1.343007522143606</v>
      </c>
      <c r="AC488" s="154">
        <f t="shared" ca="1" si="213"/>
        <v>100.99972357547671</v>
      </c>
      <c r="AD488" s="154">
        <f t="shared" ca="1" si="214"/>
        <v>-831.33364765766157</v>
      </c>
      <c r="AE488" s="3">
        <f t="shared" ca="1" si="215"/>
        <v>-45.645870255136558</v>
      </c>
      <c r="AF488" s="3">
        <f t="shared" ca="1" si="216"/>
        <v>-730.33392408218492</v>
      </c>
      <c r="AG488" s="3" t="str">
        <f t="shared" ca="1" si="223"/>
        <v>N</v>
      </c>
      <c r="AH488" s="4" t="str">
        <f t="shared" ca="1" si="217"/>
        <v/>
      </c>
      <c r="AI488" s="75">
        <f t="shared" ca="1" si="218"/>
        <v>-73.033392408218504</v>
      </c>
      <c r="AJ488" s="75">
        <f t="shared" ca="1" si="219"/>
        <v>0</v>
      </c>
    </row>
    <row r="489" spans="1:36">
      <c r="A489" s="41">
        <f t="shared" si="220"/>
        <v>423</v>
      </c>
      <c r="B489" s="150">
        <f>IF(ISNUMBER(A489),INDEX('MetaTrader Import'!$H$13:$J$5893,TRUNC(((A489-$A$39+1)-1)/3)+1,MOD((A489-$A$39+1)-1,3)+1),"")</f>
        <v>0</v>
      </c>
      <c r="C489" s="43">
        <f t="shared" ca="1" si="197"/>
        <v>16.392867821995395</v>
      </c>
      <c r="D489" s="43">
        <f t="shared" ca="1" si="198"/>
        <v>2.2621162599647286</v>
      </c>
      <c r="E489" s="43">
        <f t="shared" ca="1" si="199"/>
        <v>18.654984081960123</v>
      </c>
      <c r="F489" s="43">
        <f t="shared" ca="1" si="200"/>
        <v>1.8654984081960122</v>
      </c>
      <c r="G489" s="43">
        <f>IF(A489&lt;&gt;"",IF(A489&lt;Data!$G$11*0.25,$C$13/$G$32,IF(A489&gt;Data!$G$11*0.25,$C$13,$C$13*10)),"")</f>
        <v>2</v>
      </c>
      <c r="H489" s="43">
        <f>IF(A489&lt;&gt;"",IF(Data!$G$9="constant",$C$13,IF(Data!$G$9="squeeze",G489,F489)),"")</f>
        <v>2</v>
      </c>
      <c r="I489" s="38">
        <f ca="1">IF(ISNUMBER(A489),NORMINV(RAND(),0,IF(AND(Data!$G$9="squeeze",A489&lt;Data!$G$11*0.25),$H$32,1)*$C$30*$C$13)*($C$14*$C$12),"")</f>
        <v>8.2875572046706156E-5</v>
      </c>
      <c r="J489" s="42">
        <f ca="1">IFERROR(IF(Data!$C$6="Real",B489,I489+J488+($C$14*$C$12)*(NORMINV(RAND(),$C$15,CHOOSE($G$13,$C$13,F489,G489)))),"")</f>
        <v>1.3532045180361034</v>
      </c>
      <c r="K489" s="88">
        <f>IF(ISNUMBER(A489), IF($G$16="fixed",$G$17,MIN(H489*Data!$C$7*$C$16*0.5,$C$17*Data!$C$7))*$C$12,"")</f>
        <v>8.0000000000000007E-5</v>
      </c>
      <c r="L489" s="42">
        <f t="shared" ca="1" si="224"/>
        <v>1.3532045180361034</v>
      </c>
      <c r="M489" s="44">
        <f t="shared" ca="1" si="225"/>
        <v>1.3532445180361035</v>
      </c>
      <c r="N489" s="44">
        <f t="shared" ca="1" si="226"/>
        <v>1.3531645180361034</v>
      </c>
      <c r="O489" s="108">
        <f t="shared" ca="1" si="201"/>
        <v>2.9019423075958364E-2</v>
      </c>
      <c r="P489" s="102">
        <f t="shared" ca="1" si="202"/>
        <v>8.7221236316786666</v>
      </c>
      <c r="Q489" s="102">
        <f t="shared" ca="1" si="203"/>
        <v>0.37121772105302703</v>
      </c>
      <c r="R489" s="120">
        <f t="shared" ca="1" si="221"/>
        <v>1</v>
      </c>
      <c r="S489" s="54">
        <f t="shared" ca="1" si="222"/>
        <v>0</v>
      </c>
      <c r="T489" s="5">
        <f t="shared" ca="1" si="204"/>
        <v>1.3475392670087669</v>
      </c>
      <c r="U489" s="152">
        <f t="shared" ca="1" si="205"/>
        <v>1.3544650552299466</v>
      </c>
      <c r="V489" s="152">
        <f t="shared" ca="1" si="206"/>
        <v>1.3416029175616471</v>
      </c>
      <c r="W489" s="153">
        <f t="shared" ca="1" si="207"/>
        <v>2</v>
      </c>
      <c r="X489" s="153">
        <f t="shared" ca="1" si="208"/>
        <v>2</v>
      </c>
      <c r="Y489" s="153">
        <f t="shared" ca="1" si="209"/>
        <v>8</v>
      </c>
      <c r="Z489" s="153">
        <f t="shared" ca="1" si="210"/>
        <v>8</v>
      </c>
      <c r="AA489" s="152">
        <f t="shared" ca="1" si="211"/>
        <v>1.3520566961946332</v>
      </c>
      <c r="AB489" s="152">
        <f t="shared" ca="1" si="212"/>
        <v>1.343007522143606</v>
      </c>
      <c r="AC489" s="154">
        <f t="shared" ca="1" si="213"/>
        <v>88.625747317614412</v>
      </c>
      <c r="AD489" s="154">
        <f t="shared" ca="1" si="214"/>
        <v>-818.95967139979928</v>
      </c>
      <c r="AE489" s="3">
        <f t="shared" ca="1" si="215"/>
        <v>-45.645870255136558</v>
      </c>
      <c r="AF489" s="3">
        <f t="shared" ca="1" si="216"/>
        <v>-730.33392408218492</v>
      </c>
      <c r="AG489" s="3" t="str">
        <f t="shared" ca="1" si="223"/>
        <v>N</v>
      </c>
      <c r="AH489" s="4" t="str">
        <f t="shared" ca="1" si="217"/>
        <v/>
      </c>
      <c r="AI489" s="75">
        <f t="shared" ca="1" si="218"/>
        <v>-73.033392408218504</v>
      </c>
      <c r="AJ489" s="75">
        <f t="shared" ca="1" si="219"/>
        <v>0</v>
      </c>
    </row>
    <row r="490" spans="1:36">
      <c r="A490" s="41">
        <f t="shared" si="220"/>
        <v>424</v>
      </c>
      <c r="B490" s="150">
        <f>IF(ISNUMBER(A490),INDEX('MetaTrader Import'!$H$13:$J$5893,TRUNC(((A490-$A$39+1)-1)/3)+1,MOD((A490-$A$39+1)-1,3)+1),"")</f>
        <v>0</v>
      </c>
      <c r="C490" s="43">
        <f t="shared" ca="1" si="197"/>
        <v>18.654984081960123</v>
      </c>
      <c r="D490" s="43">
        <f t="shared" ca="1" si="198"/>
        <v>0.27369724501505011</v>
      </c>
      <c r="E490" s="43">
        <f t="shared" ca="1" si="199"/>
        <v>18.928681326975173</v>
      </c>
      <c r="F490" s="43">
        <f t="shared" ca="1" si="200"/>
        <v>1.8928681326975174</v>
      </c>
      <c r="G490" s="43">
        <f>IF(A490&lt;&gt;"",IF(A490&lt;Data!$G$11*0.25,$C$13/$G$32,IF(A490&gt;Data!$G$11*0.25,$C$13,$C$13*10)),"")</f>
        <v>2</v>
      </c>
      <c r="H490" s="43">
        <f>IF(A490&lt;&gt;"",IF(Data!$G$9="constant",$C$13,IF(Data!$G$9="squeeze",G490,F490)),"")</f>
        <v>2</v>
      </c>
      <c r="I490" s="38">
        <f ca="1">IF(ISNUMBER(A490),NORMINV(RAND(),0,IF(AND(Data!$G$9="squeeze",A490&lt;Data!$G$11*0.25),$H$32,1)*$C$30*$C$13)*($C$14*$C$12),"")</f>
        <v>-8.7663700528567488E-4</v>
      </c>
      <c r="J490" s="42">
        <f ca="1">IFERROR(IF(Data!$C$6="Real",B490,I490+J489+($C$14*$C$12)*(NORMINV(RAND(),$C$15,CHOOSE($G$13,$C$13,F490,G490)))),"")</f>
        <v>1.3515277359580227</v>
      </c>
      <c r="K490" s="88">
        <f>IF(ISNUMBER(A490), IF($G$16="fixed",$G$17,MIN(H490*Data!$C$7*$C$16*0.5,$C$17*Data!$C$7))*$C$12,"")</f>
        <v>8.0000000000000007E-5</v>
      </c>
      <c r="L490" s="42">
        <f t="shared" ca="1" si="224"/>
        <v>1.3515277359580227</v>
      </c>
      <c r="M490" s="44">
        <f t="shared" ca="1" si="225"/>
        <v>1.3515677359580227</v>
      </c>
      <c r="N490" s="44">
        <f t="shared" ca="1" si="226"/>
        <v>1.3514877359580226</v>
      </c>
      <c r="O490" s="108">
        <f t="shared" ca="1" si="201"/>
        <v>-0.37939621197952134</v>
      </c>
      <c r="P490" s="102">
        <f t="shared" ca="1" si="202"/>
        <v>9.2016410133506898</v>
      </c>
      <c r="Q490" s="102">
        <f t="shared" ca="1" si="203"/>
        <v>0.42780705638587269</v>
      </c>
      <c r="R490" s="120">
        <f t="shared" ca="1" si="221"/>
        <v>1</v>
      </c>
      <c r="S490" s="54">
        <f t="shared" ca="1" si="222"/>
        <v>0</v>
      </c>
      <c r="T490" s="5">
        <f t="shared" ca="1" si="204"/>
        <v>1.3475392670087669</v>
      </c>
      <c r="U490" s="152">
        <f t="shared" ca="1" si="205"/>
        <v>1.3544650552299466</v>
      </c>
      <c r="V490" s="152">
        <f t="shared" ca="1" si="206"/>
        <v>1.3416029175616471</v>
      </c>
      <c r="W490" s="153">
        <f t="shared" ca="1" si="207"/>
        <v>2</v>
      </c>
      <c r="X490" s="153">
        <f t="shared" ca="1" si="208"/>
        <v>2</v>
      </c>
      <c r="Y490" s="153">
        <f t="shared" ca="1" si="209"/>
        <v>8</v>
      </c>
      <c r="Z490" s="153">
        <f t="shared" ca="1" si="210"/>
        <v>8</v>
      </c>
      <c r="AA490" s="152">
        <f t="shared" ca="1" si="211"/>
        <v>1.3520566961946332</v>
      </c>
      <c r="AB490" s="152">
        <f t="shared" ca="1" si="212"/>
        <v>1.343007522143606</v>
      </c>
      <c r="AC490" s="154">
        <f t="shared" ca="1" si="213"/>
        <v>-45.516818928845737</v>
      </c>
      <c r="AD490" s="154">
        <f t="shared" ca="1" si="214"/>
        <v>-684.81710515333918</v>
      </c>
      <c r="AE490" s="3">
        <f t="shared" ca="1" si="215"/>
        <v>-45.645870255136558</v>
      </c>
      <c r="AF490" s="3">
        <f t="shared" ca="1" si="216"/>
        <v>-730.33392408218492</v>
      </c>
      <c r="AG490" s="3" t="str">
        <f t="shared" ca="1" si="223"/>
        <v>N</v>
      </c>
      <c r="AH490" s="4" t="str">
        <f t="shared" ca="1" si="217"/>
        <v/>
      </c>
      <c r="AI490" s="75">
        <f t="shared" ca="1" si="218"/>
        <v>-73.033392408218504</v>
      </c>
      <c r="AJ490" s="75">
        <f t="shared" ca="1" si="219"/>
        <v>0</v>
      </c>
    </row>
    <row r="491" spans="1:36">
      <c r="A491" s="41">
        <f t="shared" si="220"/>
        <v>425</v>
      </c>
      <c r="B491" s="150">
        <f>IF(ISNUMBER(A491),INDEX('MetaTrader Import'!$H$13:$J$5893,TRUNC(((A491-$A$39+1)-1)/3)+1,MOD((A491-$A$39+1)-1,3)+1),"")</f>
        <v>0</v>
      </c>
      <c r="C491" s="43">
        <f t="shared" ca="1" si="197"/>
        <v>18.928681326975173</v>
      </c>
      <c r="D491" s="43">
        <f t="shared" ca="1" si="198"/>
        <v>2.935124465376171E-2</v>
      </c>
      <c r="E491" s="43">
        <f t="shared" ca="1" si="199"/>
        <v>18.958032571628934</v>
      </c>
      <c r="F491" s="43">
        <f t="shared" ca="1" si="200"/>
        <v>1.8958032571628933</v>
      </c>
      <c r="G491" s="43">
        <f>IF(A491&lt;&gt;"",IF(A491&lt;Data!$G$11*0.25,$C$13/$G$32,IF(A491&gt;Data!$G$11*0.25,$C$13,$C$13*10)),"")</f>
        <v>2</v>
      </c>
      <c r="H491" s="43">
        <f>IF(A491&lt;&gt;"",IF(Data!$G$9="constant",$C$13,IF(Data!$G$9="squeeze",G491,F491)),"")</f>
        <v>2</v>
      </c>
      <c r="I491" s="38">
        <f ca="1">IF(ISNUMBER(A491),NORMINV(RAND(),0,IF(AND(Data!$G$9="squeeze",A491&lt;Data!$G$11*0.25),$H$32,1)*$C$30*$C$13)*($C$14*$C$12),"")</f>
        <v>1.7941434309031628E-4</v>
      </c>
      <c r="J491" s="42">
        <f ca="1">IFERROR(IF(Data!$C$6="Real",B491,I491+J490+($C$14*$C$12)*(NORMINV(RAND(),$C$15,CHOOSE($G$13,$C$13,F491,G491)))),"")</f>
        <v>1.3517443616551594</v>
      </c>
      <c r="K491" s="88">
        <f>IF(ISNUMBER(A491), IF($G$16="fixed",$G$17,MIN(H491*Data!$C$7*$C$16*0.5,$C$17*Data!$C$7))*$C$12,"")</f>
        <v>8.0000000000000007E-5</v>
      </c>
      <c r="L491" s="42">
        <f t="shared" ca="1" si="224"/>
        <v>1.3517443616551594</v>
      </c>
      <c r="M491" s="44">
        <f t="shared" ca="1" si="225"/>
        <v>1.3517843616551595</v>
      </c>
      <c r="N491" s="44">
        <f t="shared" ca="1" si="226"/>
        <v>1.3517043616551594</v>
      </c>
      <c r="O491" s="108">
        <f t="shared" ca="1" si="201"/>
        <v>-0.75567546372742478</v>
      </c>
      <c r="P491" s="102">
        <f t="shared" ca="1" si="202"/>
        <v>9.4155129859699329</v>
      </c>
      <c r="Q491" s="102">
        <f t="shared" ca="1" si="203"/>
        <v>0.41461300627050773</v>
      </c>
      <c r="R491" s="120">
        <f t="shared" ca="1" si="221"/>
        <v>1</v>
      </c>
      <c r="S491" s="54">
        <f t="shared" ca="1" si="222"/>
        <v>0</v>
      </c>
      <c r="T491" s="5">
        <f t="shared" ca="1" si="204"/>
        <v>1.3475392670087669</v>
      </c>
      <c r="U491" s="152">
        <f t="shared" ca="1" si="205"/>
        <v>1.3544650552299466</v>
      </c>
      <c r="V491" s="152">
        <f t="shared" ca="1" si="206"/>
        <v>1.3416029175616471</v>
      </c>
      <c r="W491" s="153">
        <f t="shared" ca="1" si="207"/>
        <v>2</v>
      </c>
      <c r="X491" s="153">
        <f t="shared" ca="1" si="208"/>
        <v>2</v>
      </c>
      <c r="Y491" s="153">
        <f t="shared" ca="1" si="209"/>
        <v>8</v>
      </c>
      <c r="Z491" s="153">
        <f t="shared" ca="1" si="210"/>
        <v>8</v>
      </c>
      <c r="AA491" s="152">
        <f t="shared" ca="1" si="211"/>
        <v>1.3520566961946332</v>
      </c>
      <c r="AB491" s="152">
        <f t="shared" ca="1" si="212"/>
        <v>1.343007522143606</v>
      </c>
      <c r="AC491" s="154">
        <f t="shared" ca="1" si="213"/>
        <v>-28.186763157904693</v>
      </c>
      <c r="AD491" s="154">
        <f t="shared" ca="1" si="214"/>
        <v>-702.14716092428023</v>
      </c>
      <c r="AE491" s="3">
        <f t="shared" ca="1" si="215"/>
        <v>-45.645870255136558</v>
      </c>
      <c r="AF491" s="3">
        <f t="shared" ca="1" si="216"/>
        <v>-730.33392408218492</v>
      </c>
      <c r="AG491" s="3" t="str">
        <f t="shared" ca="1" si="223"/>
        <v>N</v>
      </c>
      <c r="AH491" s="4" t="str">
        <f t="shared" ca="1" si="217"/>
        <v/>
      </c>
      <c r="AI491" s="75">
        <f t="shared" ca="1" si="218"/>
        <v>-73.033392408218504</v>
      </c>
      <c r="AJ491" s="75">
        <f t="shared" ca="1" si="219"/>
        <v>0</v>
      </c>
    </row>
    <row r="492" spans="1:36">
      <c r="A492" s="41">
        <f t="shared" si="220"/>
        <v>426</v>
      </c>
      <c r="B492" s="150">
        <f>IF(ISNUMBER(A492),INDEX('MetaTrader Import'!$H$13:$J$5893,TRUNC(((A492-$A$39+1)-1)/3)+1,MOD((A492-$A$39+1)-1,3)+1),"")</f>
        <v>0</v>
      </c>
      <c r="C492" s="43">
        <f t="shared" ca="1" si="197"/>
        <v>18.958032571628934</v>
      </c>
      <c r="D492" s="43">
        <f t="shared" ca="1" si="198"/>
        <v>-1.0648317196194024</v>
      </c>
      <c r="E492" s="43">
        <f t="shared" ca="1" si="199"/>
        <v>17.893200852009532</v>
      </c>
      <c r="F492" s="43">
        <f t="shared" ca="1" si="200"/>
        <v>1.7893200852009532</v>
      </c>
      <c r="G492" s="43">
        <f>IF(A492&lt;&gt;"",IF(A492&lt;Data!$G$11*0.25,$C$13/$G$32,IF(A492&gt;Data!$G$11*0.25,$C$13,$C$13*10)),"")</f>
        <v>2</v>
      </c>
      <c r="H492" s="43">
        <f>IF(A492&lt;&gt;"",IF(Data!$G$9="constant",$C$13,IF(Data!$G$9="squeeze",G492,F492)),"")</f>
        <v>2</v>
      </c>
      <c r="I492" s="38">
        <f ca="1">IF(ISNUMBER(A492),NORMINV(RAND(),0,IF(AND(Data!$G$9="squeeze",A492&lt;Data!$G$11*0.25),$H$32,1)*$C$30*$C$13)*($C$14*$C$12),"")</f>
        <v>-2.8603111606529893E-4</v>
      </c>
      <c r="J492" s="42">
        <f ca="1">IFERROR(IF(Data!$C$6="Real",B492,I492+J491+($C$14*$C$12)*(NORMINV(RAND(),$C$15,CHOOSE($G$13,$C$13,F492,G492)))),"")</f>
        <v>1.3521833383518109</v>
      </c>
      <c r="K492" s="88">
        <f>IF(ISNUMBER(A492), IF($G$16="fixed",$G$17,MIN(H492*Data!$C$7*$C$16*0.5,$C$17*Data!$C$7))*$C$12,"")</f>
        <v>8.0000000000000007E-5</v>
      </c>
      <c r="L492" s="42">
        <f t="shared" ca="1" si="224"/>
        <v>1.3521833383518109</v>
      </c>
      <c r="M492" s="44">
        <f t="shared" ca="1" si="225"/>
        <v>1.352223338351811</v>
      </c>
      <c r="N492" s="44">
        <f t="shared" ca="1" si="226"/>
        <v>1.3521433383518109</v>
      </c>
      <c r="O492" s="108">
        <f t="shared" ca="1" si="201"/>
        <v>-0.94148095083588867</v>
      </c>
      <c r="P492" s="102">
        <f t="shared" ca="1" si="202"/>
        <v>9.4655804818513065</v>
      </c>
      <c r="Q492" s="102">
        <f t="shared" ca="1" si="203"/>
        <v>0.36958527652536854</v>
      </c>
      <c r="R492" s="120">
        <f t="shared" ca="1" si="221"/>
        <v>1</v>
      </c>
      <c r="S492" s="54">
        <f t="shared" ca="1" si="222"/>
        <v>0</v>
      </c>
      <c r="T492" s="5">
        <f t="shared" ca="1" si="204"/>
        <v>1.3475392670087669</v>
      </c>
      <c r="U492" s="152">
        <f t="shared" ca="1" si="205"/>
        <v>1.3544650552299466</v>
      </c>
      <c r="V492" s="152">
        <f t="shared" ca="1" si="206"/>
        <v>1.3416029175616471</v>
      </c>
      <c r="W492" s="153">
        <f t="shared" ca="1" si="207"/>
        <v>2</v>
      </c>
      <c r="X492" s="153">
        <f t="shared" ca="1" si="208"/>
        <v>2</v>
      </c>
      <c r="Y492" s="153">
        <f t="shared" ca="1" si="209"/>
        <v>8</v>
      </c>
      <c r="Z492" s="153">
        <f t="shared" ca="1" si="210"/>
        <v>8</v>
      </c>
      <c r="AA492" s="152">
        <f t="shared" ca="1" si="211"/>
        <v>1.3520566961946332</v>
      </c>
      <c r="AB492" s="152">
        <f t="shared" ca="1" si="212"/>
        <v>1.343007522143606</v>
      </c>
      <c r="AC492" s="154">
        <f t="shared" ca="1" si="213"/>
        <v>6.9313725742148335</v>
      </c>
      <c r="AD492" s="154">
        <f t="shared" ca="1" si="214"/>
        <v>-737.26529665639976</v>
      </c>
      <c r="AE492" s="3">
        <f t="shared" ca="1" si="215"/>
        <v>-45.645870255136558</v>
      </c>
      <c r="AF492" s="3">
        <f t="shared" ca="1" si="216"/>
        <v>-730.33392408218492</v>
      </c>
      <c r="AG492" s="3" t="str">
        <f t="shared" ca="1" si="223"/>
        <v>N</v>
      </c>
      <c r="AH492" s="4" t="str">
        <f t="shared" ca="1" si="217"/>
        <v/>
      </c>
      <c r="AI492" s="75">
        <f t="shared" ca="1" si="218"/>
        <v>-73.033392408218504</v>
      </c>
      <c r="AJ492" s="75">
        <f t="shared" ca="1" si="219"/>
        <v>0</v>
      </c>
    </row>
    <row r="493" spans="1:36">
      <c r="A493" s="41">
        <f t="shared" si="220"/>
        <v>427</v>
      </c>
      <c r="B493" s="150">
        <f>IF(ISNUMBER(A493),INDEX('MetaTrader Import'!$H$13:$J$5893,TRUNC(((A493-$A$39+1)-1)/3)+1,MOD((A493-$A$39+1)-1,3)+1),"")</f>
        <v>0</v>
      </c>
      <c r="C493" s="43">
        <f t="shared" ca="1" si="197"/>
        <v>17.893200852009532</v>
      </c>
      <c r="D493" s="43">
        <f t="shared" ca="1" si="198"/>
        <v>2.4165414239010143</v>
      </c>
      <c r="E493" s="43">
        <f t="shared" ca="1" si="199"/>
        <v>20.309742275910544</v>
      </c>
      <c r="F493" s="43">
        <f t="shared" ca="1" si="200"/>
        <v>2.0309742275910545</v>
      </c>
      <c r="G493" s="43">
        <f>IF(A493&lt;&gt;"",IF(A493&lt;Data!$G$11*0.25,$C$13/$G$32,IF(A493&gt;Data!$G$11*0.25,$C$13,$C$13*10)),"")</f>
        <v>2</v>
      </c>
      <c r="H493" s="43">
        <f>IF(A493&lt;&gt;"",IF(Data!$G$9="constant",$C$13,IF(Data!$G$9="squeeze",G493,F493)),"")</f>
        <v>2</v>
      </c>
      <c r="I493" s="38">
        <f ca="1">IF(ISNUMBER(A493),NORMINV(RAND(),0,IF(AND(Data!$G$9="squeeze",A493&lt;Data!$G$11*0.25),$H$32,1)*$C$30*$C$13)*($C$14*$C$12),"")</f>
        <v>1.3061910185856523E-4</v>
      </c>
      <c r="J493" s="42">
        <f ca="1">IFERROR(IF(Data!$C$6="Real",B493,I493+J492+($C$14*$C$12)*(NORMINV(RAND(),$C$15,CHOOSE($G$13,$C$13,F493,G493)))),"")</f>
        <v>1.3517150416669854</v>
      </c>
      <c r="K493" s="88">
        <f>IF(ISNUMBER(A493), IF($G$16="fixed",$G$17,MIN(H493*Data!$C$7*$C$16*0.5,$C$17*Data!$C$7))*$C$12,"")</f>
        <v>8.0000000000000007E-5</v>
      </c>
      <c r="L493" s="42">
        <f t="shared" ca="1" si="224"/>
        <v>1.3517150416669854</v>
      </c>
      <c r="M493" s="44">
        <f t="shared" ca="1" si="225"/>
        <v>1.3517550416669855</v>
      </c>
      <c r="N493" s="44">
        <f t="shared" ca="1" si="226"/>
        <v>1.3516750416669854</v>
      </c>
      <c r="O493" s="108">
        <f t="shared" ca="1" si="201"/>
        <v>-1.1275514499269017</v>
      </c>
      <c r="P493" s="102">
        <f t="shared" ca="1" si="202"/>
        <v>9.7353872089238678</v>
      </c>
      <c r="Q493" s="102">
        <f t="shared" ca="1" si="203"/>
        <v>0.31516687708076518</v>
      </c>
      <c r="R493" s="120">
        <f t="shared" ca="1" si="221"/>
        <v>1</v>
      </c>
      <c r="S493" s="54">
        <f t="shared" ca="1" si="222"/>
        <v>0</v>
      </c>
      <c r="T493" s="5">
        <f t="shared" ca="1" si="204"/>
        <v>1.3475392670087669</v>
      </c>
      <c r="U493" s="152">
        <f t="shared" ca="1" si="205"/>
        <v>1.3544650552299466</v>
      </c>
      <c r="V493" s="152">
        <f t="shared" ca="1" si="206"/>
        <v>1.3416029175616471</v>
      </c>
      <c r="W493" s="153">
        <f t="shared" ca="1" si="207"/>
        <v>2</v>
      </c>
      <c r="X493" s="153">
        <f t="shared" ca="1" si="208"/>
        <v>2</v>
      </c>
      <c r="Y493" s="153">
        <f t="shared" ca="1" si="209"/>
        <v>8</v>
      </c>
      <c r="Z493" s="153">
        <f t="shared" ca="1" si="210"/>
        <v>8</v>
      </c>
      <c r="AA493" s="152">
        <f t="shared" ca="1" si="211"/>
        <v>1.3520566961946332</v>
      </c>
      <c r="AB493" s="152">
        <f t="shared" ca="1" si="212"/>
        <v>1.343007522143606</v>
      </c>
      <c r="AC493" s="154">
        <f t="shared" ca="1" si="213"/>
        <v>-30.53236221182587</v>
      </c>
      <c r="AD493" s="154">
        <f t="shared" ca="1" si="214"/>
        <v>-699.80156187035902</v>
      </c>
      <c r="AE493" s="3">
        <f t="shared" ca="1" si="215"/>
        <v>-45.645870255136558</v>
      </c>
      <c r="AF493" s="3">
        <f t="shared" ca="1" si="216"/>
        <v>-730.33392408218492</v>
      </c>
      <c r="AG493" s="3" t="str">
        <f t="shared" ca="1" si="223"/>
        <v>N</v>
      </c>
      <c r="AH493" s="4" t="str">
        <f t="shared" ca="1" si="217"/>
        <v/>
      </c>
      <c r="AI493" s="75">
        <f t="shared" ca="1" si="218"/>
        <v>-73.033392408218504</v>
      </c>
      <c r="AJ493" s="75">
        <f t="shared" ca="1" si="219"/>
        <v>0</v>
      </c>
    </row>
    <row r="494" spans="1:36">
      <c r="A494" s="41">
        <f t="shared" si="220"/>
        <v>428</v>
      </c>
      <c r="B494" s="150">
        <f>IF(ISNUMBER(A494),INDEX('MetaTrader Import'!$H$13:$J$5893,TRUNC(((A494-$A$39+1)-1)/3)+1,MOD((A494-$A$39+1)-1,3)+1),"")</f>
        <v>0</v>
      </c>
      <c r="C494" s="43">
        <f t="shared" ca="1" si="197"/>
        <v>20.309742275910544</v>
      </c>
      <c r="D494" s="43">
        <f t="shared" ca="1" si="198"/>
        <v>-8.1649364752119813E-2</v>
      </c>
      <c r="E494" s="43">
        <f t="shared" ca="1" si="199"/>
        <v>20.228092911158424</v>
      </c>
      <c r="F494" s="43">
        <f t="shared" ca="1" si="200"/>
        <v>2.0228092911158422</v>
      </c>
      <c r="G494" s="43">
        <f>IF(A494&lt;&gt;"",IF(A494&lt;Data!$G$11*0.25,$C$13/$G$32,IF(A494&gt;Data!$G$11*0.25,$C$13,$C$13*10)),"")</f>
        <v>2</v>
      </c>
      <c r="H494" s="43">
        <f>IF(A494&lt;&gt;"",IF(Data!$G$9="constant",$C$13,IF(Data!$G$9="squeeze",G494,F494)),"")</f>
        <v>2</v>
      </c>
      <c r="I494" s="38">
        <f ca="1">IF(ISNUMBER(A494),NORMINV(RAND(),0,IF(AND(Data!$G$9="squeeze",A494&lt;Data!$G$11*0.25),$H$32,1)*$C$30*$C$13)*($C$14*$C$12),"")</f>
        <v>-6.3234555850870486E-4</v>
      </c>
      <c r="J494" s="42">
        <f ca="1">IFERROR(IF(Data!$C$6="Real",B494,I494+J493+($C$14*$C$12)*(NORMINV(RAND(),$C$15,CHOOSE($G$13,$C$13,F494,G494)))),"")</f>
        <v>1.3509261602012226</v>
      </c>
      <c r="K494" s="88">
        <f>IF(ISNUMBER(A494), IF($G$16="fixed",$G$17,MIN(H494*Data!$C$7*$C$16*0.5,$C$17*Data!$C$7))*$C$12,"")</f>
        <v>8.0000000000000007E-5</v>
      </c>
      <c r="L494" s="42">
        <f t="shared" ca="1" si="224"/>
        <v>1.3509261602012226</v>
      </c>
      <c r="M494" s="44">
        <f t="shared" ca="1" si="225"/>
        <v>1.3509661602012226</v>
      </c>
      <c r="N494" s="44">
        <f t="shared" ca="1" si="226"/>
        <v>1.3508861602012225</v>
      </c>
      <c r="O494" s="108">
        <f t="shared" ca="1" si="201"/>
        <v>-1.2674304065065722</v>
      </c>
      <c r="P494" s="102">
        <f t="shared" ca="1" si="202"/>
        <v>10.213025387490562</v>
      </c>
      <c r="Q494" s="102">
        <f t="shared" ca="1" si="203"/>
        <v>0.28122602036717936</v>
      </c>
      <c r="R494" s="120">
        <f t="shared" ca="1" si="221"/>
        <v>1</v>
      </c>
      <c r="S494" s="54">
        <f t="shared" ca="1" si="222"/>
        <v>0</v>
      </c>
      <c r="T494" s="5">
        <f t="shared" ca="1" si="204"/>
        <v>1.3475392670087669</v>
      </c>
      <c r="U494" s="152">
        <f t="shared" ca="1" si="205"/>
        <v>1.3544650552299466</v>
      </c>
      <c r="V494" s="152">
        <f t="shared" ca="1" si="206"/>
        <v>1.3416029175616471</v>
      </c>
      <c r="W494" s="153">
        <f t="shared" ca="1" si="207"/>
        <v>2</v>
      </c>
      <c r="X494" s="153">
        <f t="shared" ca="1" si="208"/>
        <v>2</v>
      </c>
      <c r="Y494" s="153">
        <f t="shared" ca="1" si="209"/>
        <v>8</v>
      </c>
      <c r="Z494" s="153">
        <f t="shared" ca="1" si="210"/>
        <v>8</v>
      </c>
      <c r="AA494" s="152">
        <f t="shared" ca="1" si="211"/>
        <v>1.3520566961946332</v>
      </c>
      <c r="AB494" s="152">
        <f t="shared" ca="1" si="212"/>
        <v>1.343007522143606</v>
      </c>
      <c r="AC494" s="154">
        <f t="shared" ca="1" si="213"/>
        <v>-93.642879472852769</v>
      </c>
      <c r="AD494" s="154">
        <f t="shared" ca="1" si="214"/>
        <v>-636.69104460933215</v>
      </c>
      <c r="AE494" s="3">
        <f t="shared" ca="1" si="215"/>
        <v>-45.645870255136558</v>
      </c>
      <c r="AF494" s="3">
        <f t="shared" ca="1" si="216"/>
        <v>-730.33392408218492</v>
      </c>
      <c r="AG494" s="3" t="str">
        <f t="shared" ca="1" si="223"/>
        <v>N</v>
      </c>
      <c r="AH494" s="4" t="str">
        <f t="shared" ca="1" si="217"/>
        <v/>
      </c>
      <c r="AI494" s="75">
        <f t="shared" ca="1" si="218"/>
        <v>-73.033392408218504</v>
      </c>
      <c r="AJ494" s="75">
        <f t="shared" ca="1" si="219"/>
        <v>0</v>
      </c>
    </row>
    <row r="495" spans="1:36">
      <c r="A495" s="41">
        <f t="shared" si="220"/>
        <v>429</v>
      </c>
      <c r="B495" s="150">
        <f>IF(ISNUMBER(A495),INDEX('MetaTrader Import'!$H$13:$J$5893,TRUNC(((A495-$A$39+1)-1)/3)+1,MOD((A495-$A$39+1)-1,3)+1),"")</f>
        <v>0</v>
      </c>
      <c r="C495" s="43">
        <f t="shared" ca="1" si="197"/>
        <v>20.228092911158424</v>
      </c>
      <c r="D495" s="43">
        <f t="shared" ca="1" si="198"/>
        <v>-0.63817821255941465</v>
      </c>
      <c r="E495" s="43">
        <f t="shared" ca="1" si="199"/>
        <v>19.58991469859901</v>
      </c>
      <c r="F495" s="43">
        <f t="shared" ca="1" si="200"/>
        <v>1.9589914698599009</v>
      </c>
      <c r="G495" s="43">
        <f>IF(A495&lt;&gt;"",IF(A495&lt;Data!$G$11*0.25,$C$13/$G$32,IF(A495&gt;Data!$G$11*0.25,$C$13,$C$13*10)),"")</f>
        <v>2</v>
      </c>
      <c r="H495" s="43">
        <f>IF(A495&lt;&gt;"",IF(Data!$G$9="constant",$C$13,IF(Data!$G$9="squeeze",G495,F495)),"")</f>
        <v>2</v>
      </c>
      <c r="I495" s="38">
        <f ca="1">IF(ISNUMBER(A495),NORMINV(RAND(),0,IF(AND(Data!$G$9="squeeze",A495&lt;Data!$G$11*0.25),$H$32,1)*$C$30*$C$13)*($C$14*$C$12),"")</f>
        <v>3.2829836998306359E-4</v>
      </c>
      <c r="J495" s="42">
        <f ca="1">IFERROR(IF(Data!$C$6="Real",B495,I495+J494+($C$14*$C$12)*(NORMINV(RAND(),$C$15,CHOOSE($G$13,$C$13,F495,G495)))),"")</f>
        <v>1.3515753185198371</v>
      </c>
      <c r="K495" s="88">
        <f>IF(ISNUMBER(A495), IF($G$16="fixed",$G$17,MIN(H495*Data!$C$7*$C$16*0.5,$C$17*Data!$C$7))*$C$12,"")</f>
        <v>8.0000000000000007E-5</v>
      </c>
      <c r="L495" s="42">
        <f t="shared" ca="1" si="224"/>
        <v>1.3515753185198371</v>
      </c>
      <c r="M495" s="44">
        <f t="shared" ca="1" si="225"/>
        <v>1.3516153185198372</v>
      </c>
      <c r="N495" s="44">
        <f t="shared" ca="1" si="226"/>
        <v>1.3515353185198371</v>
      </c>
      <c r="O495" s="108">
        <f t="shared" ca="1" si="201"/>
        <v>-1.171275289728094</v>
      </c>
      <c r="P495" s="102">
        <f t="shared" ca="1" si="202"/>
        <v>9.9788543085458983</v>
      </c>
      <c r="Q495" s="102">
        <f t="shared" ca="1" si="203"/>
        <v>0.24233891542298544</v>
      </c>
      <c r="R495" s="120">
        <f t="shared" ca="1" si="221"/>
        <v>1</v>
      </c>
      <c r="S495" s="54">
        <f t="shared" ca="1" si="222"/>
        <v>0</v>
      </c>
      <c r="T495" s="5">
        <f t="shared" ca="1" si="204"/>
        <v>1.3475392670087669</v>
      </c>
      <c r="U495" s="152">
        <f t="shared" ca="1" si="205"/>
        <v>1.3544650552299466</v>
      </c>
      <c r="V495" s="152">
        <f t="shared" ca="1" si="206"/>
        <v>1.3416029175616471</v>
      </c>
      <c r="W495" s="153">
        <f t="shared" ca="1" si="207"/>
        <v>2</v>
      </c>
      <c r="X495" s="153">
        <f t="shared" ca="1" si="208"/>
        <v>2</v>
      </c>
      <c r="Y495" s="153">
        <f t="shared" ca="1" si="209"/>
        <v>8</v>
      </c>
      <c r="Z495" s="153">
        <f t="shared" ca="1" si="210"/>
        <v>8</v>
      </c>
      <c r="AA495" s="152">
        <f t="shared" ca="1" si="211"/>
        <v>1.3520566961946332</v>
      </c>
      <c r="AB495" s="152">
        <f t="shared" ca="1" si="212"/>
        <v>1.343007522143606</v>
      </c>
      <c r="AC495" s="154">
        <f t="shared" ca="1" si="213"/>
        <v>-41.710213983687794</v>
      </c>
      <c r="AD495" s="154">
        <f t="shared" ca="1" si="214"/>
        <v>-688.6237100984971</v>
      </c>
      <c r="AE495" s="3">
        <f t="shared" ca="1" si="215"/>
        <v>-45.645870255136558</v>
      </c>
      <c r="AF495" s="3">
        <f t="shared" ca="1" si="216"/>
        <v>-730.33392408218492</v>
      </c>
      <c r="AG495" s="3" t="str">
        <f t="shared" ca="1" si="223"/>
        <v>N</v>
      </c>
      <c r="AH495" s="4" t="str">
        <f t="shared" ca="1" si="217"/>
        <v/>
      </c>
      <c r="AI495" s="75">
        <f t="shared" ca="1" si="218"/>
        <v>-73.033392408218504</v>
      </c>
      <c r="AJ495" s="75">
        <f t="shared" ca="1" si="219"/>
        <v>0</v>
      </c>
    </row>
    <row r="496" spans="1:36">
      <c r="A496" s="41">
        <f t="shared" si="220"/>
        <v>430</v>
      </c>
      <c r="B496" s="150">
        <f>IF(ISNUMBER(A496),INDEX('MetaTrader Import'!$H$13:$J$5893,TRUNC(((A496-$A$39+1)-1)/3)+1,MOD((A496-$A$39+1)-1,3)+1),"")</f>
        <v>0</v>
      </c>
      <c r="C496" s="43">
        <f t="shared" ca="1" si="197"/>
        <v>19.58991469859901</v>
      </c>
      <c r="D496" s="43">
        <f t="shared" ca="1" si="198"/>
        <v>-0.93287248437271397</v>
      </c>
      <c r="E496" s="43">
        <f t="shared" ca="1" si="199"/>
        <v>18.657042214226298</v>
      </c>
      <c r="F496" s="43">
        <f t="shared" ca="1" si="200"/>
        <v>1.8657042214226298</v>
      </c>
      <c r="G496" s="43">
        <f>IF(A496&lt;&gt;"",IF(A496&lt;Data!$G$11*0.25,$C$13/$G$32,IF(A496&gt;Data!$G$11*0.25,$C$13,$C$13*10)),"")</f>
        <v>2</v>
      </c>
      <c r="H496" s="43">
        <f>IF(A496&lt;&gt;"",IF(Data!$G$9="constant",$C$13,IF(Data!$G$9="squeeze",G496,F496)),"")</f>
        <v>2</v>
      </c>
      <c r="I496" s="38">
        <f ca="1">IF(ISNUMBER(A496),NORMINV(RAND(),0,IF(AND(Data!$G$9="squeeze",A496&lt;Data!$G$11*0.25),$H$32,1)*$C$30*$C$13)*($C$14*$C$12),"")</f>
        <v>-1.144264260430371E-4</v>
      </c>
      <c r="J496" s="42">
        <f ca="1">IFERROR(IF(Data!$C$6="Real",B496,I496+J495+($C$14*$C$12)*(NORMINV(RAND(),$C$15,CHOOSE($G$13,$C$13,F496,G496)))),"")</f>
        <v>1.351650280481131</v>
      </c>
      <c r="K496" s="88">
        <f>IF(ISNUMBER(A496), IF($G$16="fixed",$G$17,MIN(H496*Data!$C$7*$C$16*0.5,$C$17*Data!$C$7))*$C$12,"")</f>
        <v>8.0000000000000007E-5</v>
      </c>
      <c r="L496" s="42">
        <f t="shared" ca="1" si="224"/>
        <v>1.351650280481131</v>
      </c>
      <c r="M496" s="44">
        <f t="shared" ca="1" si="225"/>
        <v>1.351690280481131</v>
      </c>
      <c r="N496" s="44">
        <f t="shared" ca="1" si="226"/>
        <v>1.351610280481131</v>
      </c>
      <c r="O496" s="108">
        <f t="shared" ca="1" si="201"/>
        <v>-0.82448708352674183</v>
      </c>
      <c r="P496" s="102">
        <f t="shared" ca="1" si="202"/>
        <v>8.8229076602559058</v>
      </c>
      <c r="Q496" s="102">
        <f t="shared" ca="1" si="203"/>
        <v>0.19619462684249878</v>
      </c>
      <c r="R496" s="120">
        <f t="shared" ca="1" si="221"/>
        <v>1</v>
      </c>
      <c r="S496" s="54">
        <f t="shared" ca="1" si="222"/>
        <v>0</v>
      </c>
      <c r="T496" s="5">
        <f t="shared" ca="1" si="204"/>
        <v>1.3475392670087669</v>
      </c>
      <c r="U496" s="152">
        <f t="shared" ca="1" si="205"/>
        <v>1.3544650552299466</v>
      </c>
      <c r="V496" s="152">
        <f t="shared" ca="1" si="206"/>
        <v>1.3416029175616471</v>
      </c>
      <c r="W496" s="153">
        <f t="shared" ca="1" si="207"/>
        <v>2</v>
      </c>
      <c r="X496" s="153">
        <f t="shared" ca="1" si="208"/>
        <v>2</v>
      </c>
      <c r="Y496" s="153">
        <f t="shared" ca="1" si="209"/>
        <v>8</v>
      </c>
      <c r="Z496" s="153">
        <f t="shared" ca="1" si="210"/>
        <v>8</v>
      </c>
      <c r="AA496" s="152">
        <f t="shared" ca="1" si="211"/>
        <v>1.3520566961946332</v>
      </c>
      <c r="AB496" s="152">
        <f t="shared" ca="1" si="212"/>
        <v>1.343007522143606</v>
      </c>
      <c r="AC496" s="154">
        <f t="shared" ca="1" si="213"/>
        <v>-35.713257080178806</v>
      </c>
      <c r="AD496" s="154">
        <f t="shared" ca="1" si="214"/>
        <v>-694.62066700200603</v>
      </c>
      <c r="AE496" s="3">
        <f t="shared" ca="1" si="215"/>
        <v>-45.64587025513655</v>
      </c>
      <c r="AF496" s="3">
        <f t="shared" ca="1" si="216"/>
        <v>-730.33392408218481</v>
      </c>
      <c r="AG496" s="3" t="str">
        <f t="shared" ca="1" si="223"/>
        <v>N</v>
      </c>
      <c r="AH496" s="4" t="str">
        <f t="shared" ca="1" si="217"/>
        <v/>
      </c>
      <c r="AI496" s="75">
        <f t="shared" ca="1" si="218"/>
        <v>-73.033392408218475</v>
      </c>
      <c r="AJ496" s="75">
        <f t="shared" ca="1" si="219"/>
        <v>0</v>
      </c>
    </row>
    <row r="497" spans="1:36">
      <c r="A497" s="41">
        <f t="shared" si="220"/>
        <v>431</v>
      </c>
      <c r="B497" s="150">
        <f>IF(ISNUMBER(A497),INDEX('MetaTrader Import'!$H$13:$J$5893,TRUNC(((A497-$A$39+1)-1)/3)+1,MOD((A497-$A$39+1)-1,3)+1),"")</f>
        <v>0</v>
      </c>
      <c r="C497" s="43">
        <f t="shared" ca="1" si="197"/>
        <v>18.657042214226298</v>
      </c>
      <c r="D497" s="43">
        <f t="shared" ca="1" si="198"/>
        <v>1.0054624301388901</v>
      </c>
      <c r="E497" s="43">
        <f t="shared" ca="1" si="199"/>
        <v>19.662504644365189</v>
      </c>
      <c r="F497" s="43">
        <f t="shared" ca="1" si="200"/>
        <v>1.9662504644365189</v>
      </c>
      <c r="G497" s="43">
        <f>IF(A497&lt;&gt;"",IF(A497&lt;Data!$G$11*0.25,$C$13/$G$32,IF(A497&gt;Data!$G$11*0.25,$C$13,$C$13*10)),"")</f>
        <v>2</v>
      </c>
      <c r="H497" s="43">
        <f>IF(A497&lt;&gt;"",IF(Data!$G$9="constant",$C$13,IF(Data!$G$9="squeeze",G497,F497)),"")</f>
        <v>2</v>
      </c>
      <c r="I497" s="38">
        <f ca="1">IF(ISNUMBER(A497),NORMINV(RAND(),0,IF(AND(Data!$G$9="squeeze",A497&lt;Data!$G$11*0.25),$H$32,1)*$C$30*$C$13)*($C$14*$C$12),"")</f>
        <v>-6.6194330864351712E-4</v>
      </c>
      <c r="J497" s="42">
        <f ca="1">IFERROR(IF(Data!$C$6="Real",B497,I497+J496+($C$14*$C$12)*(NORMINV(RAND(),$C$15,CHOOSE($G$13,$C$13,F497,G497)))),"")</f>
        <v>1.3506759446292169</v>
      </c>
      <c r="K497" s="88">
        <f>IF(ISNUMBER(A497), IF($G$16="fixed",$G$17,MIN(H497*Data!$C$7*$C$16*0.5,$C$17*Data!$C$7))*$C$12,"")</f>
        <v>8.0000000000000007E-5</v>
      </c>
      <c r="L497" s="42">
        <f t="shared" ca="1" si="224"/>
        <v>1.3506759446292169</v>
      </c>
      <c r="M497" s="44">
        <f t="shared" ca="1" si="225"/>
        <v>1.350715944629217</v>
      </c>
      <c r="N497" s="44">
        <f t="shared" ca="1" si="226"/>
        <v>1.3506359446292169</v>
      </c>
      <c r="O497" s="108">
        <f t="shared" ca="1" si="201"/>
        <v>-0.7114579752655773</v>
      </c>
      <c r="P497" s="102">
        <f t="shared" ca="1" si="202"/>
        <v>8.2828153400139879</v>
      </c>
      <c r="Q497" s="102">
        <f t="shared" ca="1" si="203"/>
        <v>0.14669890674733246</v>
      </c>
      <c r="R497" s="120">
        <f t="shared" ca="1" si="221"/>
        <v>1</v>
      </c>
      <c r="S497" s="54">
        <f t="shared" ca="1" si="222"/>
        <v>0</v>
      </c>
      <c r="T497" s="5">
        <f t="shared" ca="1" si="204"/>
        <v>1.3475392670087669</v>
      </c>
      <c r="U497" s="152">
        <f t="shared" ca="1" si="205"/>
        <v>1.3544650552299466</v>
      </c>
      <c r="V497" s="152">
        <f t="shared" ca="1" si="206"/>
        <v>1.3416029175616471</v>
      </c>
      <c r="W497" s="153">
        <f t="shared" ca="1" si="207"/>
        <v>2</v>
      </c>
      <c r="X497" s="153">
        <f t="shared" ca="1" si="208"/>
        <v>2</v>
      </c>
      <c r="Y497" s="153">
        <f t="shared" ca="1" si="209"/>
        <v>8</v>
      </c>
      <c r="Z497" s="153">
        <f t="shared" ca="1" si="210"/>
        <v>8</v>
      </c>
      <c r="AA497" s="152">
        <f t="shared" ca="1" si="211"/>
        <v>1.3520566961946332</v>
      </c>
      <c r="AB497" s="152">
        <f t="shared" ca="1" si="212"/>
        <v>1.343007522143606</v>
      </c>
      <c r="AC497" s="154">
        <f t="shared" ca="1" si="213"/>
        <v>-113.66012523330582</v>
      </c>
      <c r="AD497" s="154">
        <f t="shared" ca="1" si="214"/>
        <v>-616.67379884887907</v>
      </c>
      <c r="AE497" s="3">
        <f t="shared" ca="1" si="215"/>
        <v>-45.645870255136558</v>
      </c>
      <c r="AF497" s="3">
        <f t="shared" ca="1" si="216"/>
        <v>-730.33392408218492</v>
      </c>
      <c r="AG497" s="3" t="str">
        <f t="shared" ca="1" si="223"/>
        <v>N</v>
      </c>
      <c r="AH497" s="4" t="str">
        <f t="shared" ca="1" si="217"/>
        <v/>
      </c>
      <c r="AI497" s="75">
        <f t="shared" ca="1" si="218"/>
        <v>-73.033392408218504</v>
      </c>
      <c r="AJ497" s="75">
        <f t="shared" ca="1" si="219"/>
        <v>0</v>
      </c>
    </row>
    <row r="498" spans="1:36">
      <c r="A498" s="41">
        <f t="shared" si="220"/>
        <v>432</v>
      </c>
      <c r="B498" s="150">
        <f>IF(ISNUMBER(A498),INDEX('MetaTrader Import'!$H$13:$J$5893,TRUNC(((A498-$A$39+1)-1)/3)+1,MOD((A498-$A$39+1)-1,3)+1),"")</f>
        <v>0</v>
      </c>
      <c r="C498" s="43">
        <f t="shared" ca="1" si="197"/>
        <v>19.662504644365189</v>
      </c>
      <c r="D498" s="43">
        <f t="shared" ca="1" si="198"/>
        <v>-1.257815083497092</v>
      </c>
      <c r="E498" s="43">
        <f t="shared" ca="1" si="199"/>
        <v>18.404689560868096</v>
      </c>
      <c r="F498" s="43">
        <f t="shared" ca="1" si="200"/>
        <v>1.8404689560868097</v>
      </c>
      <c r="G498" s="43">
        <f>IF(A498&lt;&gt;"",IF(A498&lt;Data!$G$11*0.25,$C$13/$G$32,IF(A498&gt;Data!$G$11*0.25,$C$13,$C$13*10)),"")</f>
        <v>2</v>
      </c>
      <c r="H498" s="43">
        <f>IF(A498&lt;&gt;"",IF(Data!$G$9="constant",$C$13,IF(Data!$G$9="squeeze",G498,F498)),"")</f>
        <v>2</v>
      </c>
      <c r="I498" s="38">
        <f ca="1">IF(ISNUMBER(A498),NORMINV(RAND(),0,IF(AND(Data!$G$9="squeeze",A498&lt;Data!$G$11*0.25),$H$32,1)*$C$30*$C$13)*($C$14*$C$12),"")</f>
        <v>3.1544702777922803E-4</v>
      </c>
      <c r="J498" s="42">
        <f ca="1">IFERROR(IF(Data!$C$6="Real",B498,I498+J497+($C$14*$C$12)*(NORMINV(RAND(),$C$15,CHOOSE($G$13,$C$13,F498,G498)))),"")</f>
        <v>1.3508575167514814</v>
      </c>
      <c r="K498" s="88">
        <f>IF(ISNUMBER(A498), IF($G$16="fixed",$G$17,MIN(H498*Data!$C$7*$C$16*0.5,$C$17*Data!$C$7))*$C$12,"")</f>
        <v>8.0000000000000007E-5</v>
      </c>
      <c r="L498" s="42">
        <f t="shared" ca="1" si="224"/>
        <v>1.3508575167514814</v>
      </c>
      <c r="M498" s="44">
        <f t="shared" ca="1" si="225"/>
        <v>1.3508975167514814</v>
      </c>
      <c r="N498" s="44">
        <f t="shared" ca="1" si="226"/>
        <v>1.3508175167514813</v>
      </c>
      <c r="O498" s="108">
        <f t="shared" ca="1" si="201"/>
        <v>-0.81491015029804581</v>
      </c>
      <c r="P498" s="102">
        <f t="shared" ca="1" si="202"/>
        <v>8.5425101503107168</v>
      </c>
      <c r="Q498" s="102">
        <f t="shared" ca="1" si="203"/>
        <v>8.2133688934963006E-2</v>
      </c>
      <c r="R498" s="120">
        <f t="shared" ca="1" si="221"/>
        <v>1</v>
      </c>
      <c r="S498" s="54">
        <f t="shared" ca="1" si="222"/>
        <v>0</v>
      </c>
      <c r="T498" s="5">
        <f t="shared" ca="1" si="204"/>
        <v>1.3475392670087669</v>
      </c>
      <c r="U498" s="152">
        <f t="shared" ca="1" si="205"/>
        <v>1.3544650552299466</v>
      </c>
      <c r="V498" s="152">
        <f t="shared" ca="1" si="206"/>
        <v>1.3416029175616471</v>
      </c>
      <c r="W498" s="153">
        <f t="shared" ca="1" si="207"/>
        <v>2</v>
      </c>
      <c r="X498" s="153">
        <f t="shared" ca="1" si="208"/>
        <v>2</v>
      </c>
      <c r="Y498" s="153">
        <f t="shared" ca="1" si="209"/>
        <v>8</v>
      </c>
      <c r="Z498" s="153">
        <f t="shared" ca="1" si="210"/>
        <v>8</v>
      </c>
      <c r="AA498" s="152">
        <f t="shared" ca="1" si="211"/>
        <v>1.3520566961946332</v>
      </c>
      <c r="AB498" s="152">
        <f t="shared" ca="1" si="212"/>
        <v>1.343007522143606</v>
      </c>
      <c r="AC498" s="154">
        <f t="shared" ca="1" si="213"/>
        <v>-99.134355452150658</v>
      </c>
      <c r="AD498" s="154">
        <f t="shared" ca="1" si="214"/>
        <v>-631.19956863003426</v>
      </c>
      <c r="AE498" s="3">
        <f t="shared" ca="1" si="215"/>
        <v>-45.645870255136558</v>
      </c>
      <c r="AF498" s="3">
        <f t="shared" ca="1" si="216"/>
        <v>-730.33392408218492</v>
      </c>
      <c r="AG498" s="3" t="str">
        <f t="shared" ca="1" si="223"/>
        <v>N</v>
      </c>
      <c r="AH498" s="4" t="str">
        <f t="shared" ca="1" si="217"/>
        <v/>
      </c>
      <c r="AI498" s="75">
        <f t="shared" ca="1" si="218"/>
        <v>-73.033392408218504</v>
      </c>
      <c r="AJ498" s="75">
        <f t="shared" ca="1" si="219"/>
        <v>0</v>
      </c>
    </row>
    <row r="499" spans="1:36">
      <c r="A499" s="41">
        <f t="shared" si="220"/>
        <v>433</v>
      </c>
      <c r="B499" s="150">
        <f>IF(ISNUMBER(A499),INDEX('MetaTrader Import'!$H$13:$J$5893,TRUNC(((A499-$A$39+1)-1)/3)+1,MOD((A499-$A$39+1)-1,3)+1),"")</f>
        <v>0</v>
      </c>
      <c r="C499" s="43">
        <f t="shared" ca="1" si="197"/>
        <v>18.404689560868096</v>
      </c>
      <c r="D499" s="43">
        <f t="shared" ca="1" si="198"/>
        <v>0.84111872134730914</v>
      </c>
      <c r="E499" s="43">
        <f t="shared" ca="1" si="199"/>
        <v>19.245808282215407</v>
      </c>
      <c r="F499" s="43">
        <f t="shared" ca="1" si="200"/>
        <v>1.9245808282215406</v>
      </c>
      <c r="G499" s="43">
        <f>IF(A499&lt;&gt;"",IF(A499&lt;Data!$G$11*0.25,$C$13/$G$32,IF(A499&gt;Data!$G$11*0.25,$C$13,$C$13*10)),"")</f>
        <v>2</v>
      </c>
      <c r="H499" s="43">
        <f>IF(A499&lt;&gt;"",IF(Data!$G$9="constant",$C$13,IF(Data!$G$9="squeeze",G499,F499)),"")</f>
        <v>2</v>
      </c>
      <c r="I499" s="38">
        <f ca="1">IF(ISNUMBER(A499),NORMINV(RAND(),0,IF(AND(Data!$G$9="squeeze",A499&lt;Data!$G$11*0.25),$H$32,1)*$C$30*$C$13)*($C$14*$C$12),"")</f>
        <v>1.1427008928382506E-4</v>
      </c>
      <c r="J499" s="42">
        <f ca="1">IFERROR(IF(Data!$C$6="Real",B499,I499+J498+($C$14*$C$12)*(NORMINV(RAND(),$C$15,CHOOSE($G$13,$C$13,F499,G499)))),"")</f>
        <v>1.351031354318031</v>
      </c>
      <c r="K499" s="88">
        <f>IF(ISNUMBER(A499), IF($G$16="fixed",$G$17,MIN(H499*Data!$C$7*$C$16*0.5,$C$17*Data!$C$7))*$C$12,"")</f>
        <v>8.0000000000000007E-5</v>
      </c>
      <c r="L499" s="42">
        <f t="shared" ca="1" si="224"/>
        <v>1.351031354318031</v>
      </c>
      <c r="M499" s="44">
        <f t="shared" ca="1" si="225"/>
        <v>1.351071354318031</v>
      </c>
      <c r="N499" s="44">
        <f t="shared" ca="1" si="226"/>
        <v>1.350991354318031</v>
      </c>
      <c r="O499" s="108">
        <f t="shared" ca="1" si="201"/>
        <v>-1.116286167352027</v>
      </c>
      <c r="P499" s="102">
        <f t="shared" ca="1" si="202"/>
        <v>8.7135287592221644</v>
      </c>
      <c r="Q499" s="102">
        <f t="shared" ca="1" si="203"/>
        <v>2.4070288508931656E-2</v>
      </c>
      <c r="R499" s="120">
        <f t="shared" ca="1" si="221"/>
        <v>1</v>
      </c>
      <c r="S499" s="54">
        <f t="shared" ca="1" si="222"/>
        <v>0</v>
      </c>
      <c r="T499" s="5">
        <f t="shared" ca="1" si="204"/>
        <v>1.3475392670087669</v>
      </c>
      <c r="U499" s="152">
        <f t="shared" ca="1" si="205"/>
        <v>1.3544650552299466</v>
      </c>
      <c r="V499" s="152">
        <f t="shared" ca="1" si="206"/>
        <v>1.3416029175616471</v>
      </c>
      <c r="W499" s="153">
        <f t="shared" ca="1" si="207"/>
        <v>2</v>
      </c>
      <c r="X499" s="153">
        <f t="shared" ca="1" si="208"/>
        <v>2</v>
      </c>
      <c r="Y499" s="153">
        <f t="shared" ca="1" si="209"/>
        <v>8</v>
      </c>
      <c r="Z499" s="153">
        <f t="shared" ca="1" si="210"/>
        <v>8</v>
      </c>
      <c r="AA499" s="152">
        <f t="shared" ca="1" si="211"/>
        <v>1.3520566961946332</v>
      </c>
      <c r="AB499" s="152">
        <f t="shared" ca="1" si="212"/>
        <v>1.343007522143606</v>
      </c>
      <c r="AC499" s="154">
        <f t="shared" ca="1" si="213"/>
        <v>-85.227350128178614</v>
      </c>
      <c r="AD499" s="154">
        <f t="shared" ca="1" si="214"/>
        <v>-645.10657395400631</v>
      </c>
      <c r="AE499" s="3">
        <f t="shared" ca="1" si="215"/>
        <v>-45.645870255136558</v>
      </c>
      <c r="AF499" s="3">
        <f t="shared" ca="1" si="216"/>
        <v>-730.33392408218492</v>
      </c>
      <c r="AG499" s="3" t="str">
        <f t="shared" ca="1" si="223"/>
        <v>N</v>
      </c>
      <c r="AH499" s="4" t="str">
        <f t="shared" ca="1" si="217"/>
        <v/>
      </c>
      <c r="AI499" s="75">
        <f t="shared" ca="1" si="218"/>
        <v>-73.033392408218504</v>
      </c>
      <c r="AJ499" s="75">
        <f t="shared" ca="1" si="219"/>
        <v>0</v>
      </c>
    </row>
    <row r="500" spans="1:36">
      <c r="A500" s="41">
        <f t="shared" si="220"/>
        <v>434</v>
      </c>
      <c r="B500" s="150">
        <f>IF(ISNUMBER(A500),INDEX('MetaTrader Import'!$H$13:$J$5893,TRUNC(((A500-$A$39+1)-1)/3)+1,MOD((A500-$A$39+1)-1,3)+1),"")</f>
        <v>0</v>
      </c>
      <c r="C500" s="43">
        <f t="shared" ca="1" si="197"/>
        <v>19.245808282215407</v>
      </c>
      <c r="D500" s="43">
        <f t="shared" ca="1" si="198"/>
        <v>-0.32275985266626028</v>
      </c>
      <c r="E500" s="43">
        <f t="shared" ca="1" si="199"/>
        <v>18.923048429549148</v>
      </c>
      <c r="F500" s="43">
        <f t="shared" ca="1" si="200"/>
        <v>1.8923048429549147</v>
      </c>
      <c r="G500" s="43">
        <f>IF(A500&lt;&gt;"",IF(A500&lt;Data!$G$11*0.25,$C$13/$G$32,IF(A500&gt;Data!$G$11*0.25,$C$13,$C$13*10)),"")</f>
        <v>2</v>
      </c>
      <c r="H500" s="43">
        <f>IF(A500&lt;&gt;"",IF(Data!$G$9="constant",$C$13,IF(Data!$G$9="squeeze",G500,F500)),"")</f>
        <v>2</v>
      </c>
      <c r="I500" s="38">
        <f ca="1">IF(ISNUMBER(A500),NORMINV(RAND(),0,IF(AND(Data!$G$9="squeeze",A500&lt;Data!$G$11*0.25),$H$32,1)*$C$30*$C$13)*($C$14*$C$12),"")</f>
        <v>8.5427553660177269E-5</v>
      </c>
      <c r="J500" s="42">
        <f ca="1">IFERROR(IF(Data!$C$6="Real",B500,I500+J499+($C$14*$C$12)*(NORMINV(RAND(),$C$15,CHOOSE($G$13,$C$13,F500,G500)))),"")</f>
        <v>1.3512402540011097</v>
      </c>
      <c r="K500" s="88">
        <f>IF(ISNUMBER(A500), IF($G$16="fixed",$G$17,MIN(H500*Data!$C$7*$C$16*0.5,$C$17*Data!$C$7))*$C$12,"")</f>
        <v>8.0000000000000007E-5</v>
      </c>
      <c r="L500" s="42">
        <f t="shared" ca="1" si="224"/>
        <v>1.3512402540011097</v>
      </c>
      <c r="M500" s="44">
        <f t="shared" ca="1" si="225"/>
        <v>1.3512802540011097</v>
      </c>
      <c r="N500" s="44">
        <f t="shared" ca="1" si="226"/>
        <v>1.3512002540011097</v>
      </c>
      <c r="O500" s="108">
        <f t="shared" ca="1" si="201"/>
        <v>-1.5051306196314072</v>
      </c>
      <c r="P500" s="102">
        <f t="shared" ca="1" si="202"/>
        <v>8.4865390321279914</v>
      </c>
      <c r="Q500" s="102">
        <f t="shared" ca="1" si="203"/>
        <v>-5.283600953275196E-3</v>
      </c>
      <c r="R500" s="120">
        <f t="shared" ca="1" si="221"/>
        <v>1</v>
      </c>
      <c r="S500" s="54">
        <f t="shared" ca="1" si="222"/>
        <v>0</v>
      </c>
      <c r="T500" s="5">
        <f t="shared" ca="1" si="204"/>
        <v>1.3475392670087669</v>
      </c>
      <c r="U500" s="152">
        <f t="shared" ca="1" si="205"/>
        <v>1.3544650552299466</v>
      </c>
      <c r="V500" s="152">
        <f t="shared" ca="1" si="206"/>
        <v>1.3416029175616471</v>
      </c>
      <c r="W500" s="153">
        <f t="shared" ca="1" si="207"/>
        <v>2</v>
      </c>
      <c r="X500" s="153">
        <f t="shared" ca="1" si="208"/>
        <v>2</v>
      </c>
      <c r="Y500" s="153">
        <f t="shared" ca="1" si="209"/>
        <v>8</v>
      </c>
      <c r="Z500" s="153">
        <f t="shared" ca="1" si="210"/>
        <v>8</v>
      </c>
      <c r="AA500" s="152">
        <f t="shared" ca="1" si="211"/>
        <v>1.3520566961946332</v>
      </c>
      <c r="AB500" s="152">
        <f t="shared" ca="1" si="212"/>
        <v>1.343007522143606</v>
      </c>
      <c r="AC500" s="154">
        <f t="shared" ca="1" si="213"/>
        <v>-68.515375481883467</v>
      </c>
      <c r="AD500" s="154">
        <f t="shared" ca="1" si="214"/>
        <v>-661.81854860030148</v>
      </c>
      <c r="AE500" s="3">
        <f t="shared" ca="1" si="215"/>
        <v>-45.645870255136558</v>
      </c>
      <c r="AF500" s="3">
        <f t="shared" ca="1" si="216"/>
        <v>-730.33392408218492</v>
      </c>
      <c r="AG500" s="3" t="str">
        <f t="shared" ca="1" si="223"/>
        <v>N</v>
      </c>
      <c r="AH500" s="4" t="str">
        <f t="shared" ca="1" si="217"/>
        <v/>
      </c>
      <c r="AI500" s="75">
        <f t="shared" ca="1" si="218"/>
        <v>-73.033392408218504</v>
      </c>
      <c r="AJ500" s="75">
        <f t="shared" ca="1" si="219"/>
        <v>0</v>
      </c>
    </row>
    <row r="501" spans="1:36">
      <c r="A501" s="41">
        <f t="shared" si="220"/>
        <v>435</v>
      </c>
      <c r="B501" s="150">
        <f>IF(ISNUMBER(A501),INDEX('MetaTrader Import'!$H$13:$J$5893,TRUNC(((A501-$A$39+1)-1)/3)+1,MOD((A501-$A$39+1)-1,3)+1),"")</f>
        <v>0</v>
      </c>
      <c r="C501" s="43">
        <f t="shared" ca="1" si="197"/>
        <v>18.923048429549148</v>
      </c>
      <c r="D501" s="43">
        <f t="shared" ca="1" si="198"/>
        <v>0.26072985590103215</v>
      </c>
      <c r="E501" s="43">
        <f t="shared" ca="1" si="199"/>
        <v>19.183778285450181</v>
      </c>
      <c r="F501" s="43">
        <f t="shared" ca="1" si="200"/>
        <v>1.9183778285450181</v>
      </c>
      <c r="G501" s="43">
        <f>IF(A501&lt;&gt;"",IF(A501&lt;Data!$G$11*0.25,$C$13/$G$32,IF(A501&gt;Data!$G$11*0.25,$C$13,$C$13*10)),"")</f>
        <v>2</v>
      </c>
      <c r="H501" s="43">
        <f>IF(A501&lt;&gt;"",IF(Data!$G$9="constant",$C$13,IF(Data!$G$9="squeeze",G501,F501)),"")</f>
        <v>2</v>
      </c>
      <c r="I501" s="38">
        <f ca="1">IF(ISNUMBER(A501),NORMINV(RAND(),0,IF(AND(Data!$G$9="squeeze",A501&lt;Data!$G$11*0.25),$H$32,1)*$C$30*$C$13)*($C$14*$C$12),"")</f>
        <v>8.099994911517723E-4</v>
      </c>
      <c r="J501" s="42">
        <f ca="1">IFERROR(IF(Data!$C$6="Real",B501,I501+J500+($C$14*$C$12)*(NORMINV(RAND(),$C$15,CHOOSE($G$13,$C$13,F501,G501)))),"")</f>
        <v>1.351923855396109</v>
      </c>
      <c r="K501" s="88">
        <f>IF(ISNUMBER(A501), IF($G$16="fixed",$G$17,MIN(H501*Data!$C$7*$C$16*0.5,$C$17*Data!$C$7))*$C$12,"")</f>
        <v>8.0000000000000007E-5</v>
      </c>
      <c r="L501" s="42">
        <f t="shared" ca="1" si="224"/>
        <v>1.351923855396109</v>
      </c>
      <c r="M501" s="44">
        <f t="shared" ca="1" si="225"/>
        <v>1.3519638553961091</v>
      </c>
      <c r="N501" s="44">
        <f t="shared" ca="1" si="226"/>
        <v>1.351883855396109</v>
      </c>
      <c r="O501" s="108">
        <f t="shared" ca="1" si="201"/>
        <v>-1.3619861207718584</v>
      </c>
      <c r="P501" s="102">
        <f t="shared" ca="1" si="202"/>
        <v>8.4299573933030238</v>
      </c>
      <c r="Q501" s="102">
        <f t="shared" ca="1" si="203"/>
        <v>-3.5452753668669734E-2</v>
      </c>
      <c r="R501" s="120">
        <f t="shared" ca="1" si="221"/>
        <v>1</v>
      </c>
      <c r="S501" s="54">
        <f t="shared" ca="1" si="222"/>
        <v>0</v>
      </c>
      <c r="T501" s="5">
        <f t="shared" ca="1" si="204"/>
        <v>1.3475392670087669</v>
      </c>
      <c r="U501" s="152">
        <f t="shared" ca="1" si="205"/>
        <v>1.3544650552299466</v>
      </c>
      <c r="V501" s="152">
        <f t="shared" ca="1" si="206"/>
        <v>1.3416029175616471</v>
      </c>
      <c r="W501" s="153">
        <f t="shared" ca="1" si="207"/>
        <v>2</v>
      </c>
      <c r="X501" s="153">
        <f t="shared" ca="1" si="208"/>
        <v>2</v>
      </c>
      <c r="Y501" s="153">
        <f t="shared" ca="1" si="209"/>
        <v>8</v>
      </c>
      <c r="Z501" s="153">
        <f t="shared" ca="1" si="210"/>
        <v>8</v>
      </c>
      <c r="AA501" s="152">
        <f t="shared" ca="1" si="211"/>
        <v>1.3520566961946332</v>
      </c>
      <c r="AB501" s="152">
        <f t="shared" ca="1" si="212"/>
        <v>1.343007522143606</v>
      </c>
      <c r="AC501" s="154">
        <f t="shared" ca="1" si="213"/>
        <v>-13.827263881935892</v>
      </c>
      <c r="AD501" s="154">
        <f t="shared" ca="1" si="214"/>
        <v>-716.50666020024903</v>
      </c>
      <c r="AE501" s="3">
        <f t="shared" ca="1" si="215"/>
        <v>-45.645870255136558</v>
      </c>
      <c r="AF501" s="3">
        <f t="shared" ca="1" si="216"/>
        <v>-730.33392408218492</v>
      </c>
      <c r="AG501" s="3" t="str">
        <f t="shared" ca="1" si="223"/>
        <v>N</v>
      </c>
      <c r="AH501" s="4" t="str">
        <f t="shared" ca="1" si="217"/>
        <v/>
      </c>
      <c r="AI501" s="75">
        <f t="shared" ca="1" si="218"/>
        <v>-73.033392408218504</v>
      </c>
      <c r="AJ501" s="75">
        <f t="shared" ca="1" si="219"/>
        <v>0</v>
      </c>
    </row>
    <row r="502" spans="1:36">
      <c r="A502" s="41">
        <f t="shared" si="220"/>
        <v>436</v>
      </c>
      <c r="B502" s="150">
        <f>IF(ISNUMBER(A502),INDEX('MetaTrader Import'!$H$13:$J$5893,TRUNC(((A502-$A$39+1)-1)/3)+1,MOD((A502-$A$39+1)-1,3)+1),"")</f>
        <v>0</v>
      </c>
      <c r="C502" s="43">
        <f t="shared" ca="1" si="197"/>
        <v>19.183778285450181</v>
      </c>
      <c r="D502" s="43">
        <f t="shared" ca="1" si="198"/>
        <v>1.8385266023563644</v>
      </c>
      <c r="E502" s="43">
        <f t="shared" ca="1" si="199"/>
        <v>21.022304887806545</v>
      </c>
      <c r="F502" s="43">
        <f t="shared" ca="1" si="200"/>
        <v>2.1022304887806547</v>
      </c>
      <c r="G502" s="43">
        <f>IF(A502&lt;&gt;"",IF(A502&lt;Data!$G$11*0.25,$C$13/$G$32,IF(A502&gt;Data!$G$11*0.25,$C$13,$C$13*10)),"")</f>
        <v>2</v>
      </c>
      <c r="H502" s="43">
        <f>IF(A502&lt;&gt;"",IF(Data!$G$9="constant",$C$13,IF(Data!$G$9="squeeze",G502,F502)),"")</f>
        <v>2</v>
      </c>
      <c r="I502" s="38">
        <f ca="1">IF(ISNUMBER(A502),NORMINV(RAND(),0,IF(AND(Data!$G$9="squeeze",A502&lt;Data!$G$11*0.25),$H$32,1)*$C$30*$C$13)*($C$14*$C$12),"")</f>
        <v>2.3146360682358905E-4</v>
      </c>
      <c r="J502" s="42">
        <f ca="1">IFERROR(IF(Data!$C$6="Real",B502,I502+J501+($C$14*$C$12)*(NORMINV(RAND(),$C$15,CHOOSE($G$13,$C$13,F502,G502)))),"")</f>
        <v>1.3525064359146524</v>
      </c>
      <c r="K502" s="88">
        <f>IF(ISNUMBER(A502), IF($G$16="fixed",$G$17,MIN(H502*Data!$C$7*$C$16*0.5,$C$17*Data!$C$7))*$C$12,"")</f>
        <v>8.0000000000000007E-5</v>
      </c>
      <c r="L502" s="42">
        <f t="shared" ca="1" si="224"/>
        <v>1.3525064359146524</v>
      </c>
      <c r="M502" s="44">
        <f t="shared" ca="1" si="225"/>
        <v>1.3525464359146524</v>
      </c>
      <c r="N502" s="44">
        <f t="shared" ca="1" si="226"/>
        <v>1.3524664359146523</v>
      </c>
      <c r="O502" s="108">
        <f t="shared" ca="1" si="201"/>
        <v>-0.83122326222794563</v>
      </c>
      <c r="P502" s="102">
        <f t="shared" ca="1" si="202"/>
        <v>8.0135874322412448</v>
      </c>
      <c r="Q502" s="102">
        <f t="shared" ca="1" si="203"/>
        <v>-7.3835577050696086E-2</v>
      </c>
      <c r="R502" s="120">
        <f t="shared" ca="1" si="221"/>
        <v>1</v>
      </c>
      <c r="S502" s="54">
        <f t="shared" ca="1" si="222"/>
        <v>0</v>
      </c>
      <c r="T502" s="5">
        <f t="shared" ca="1" si="204"/>
        <v>1.3475392670087669</v>
      </c>
      <c r="U502" s="152">
        <f t="shared" ca="1" si="205"/>
        <v>1.3544650552299466</v>
      </c>
      <c r="V502" s="152">
        <f t="shared" ca="1" si="206"/>
        <v>1.3416029175616471</v>
      </c>
      <c r="W502" s="153">
        <f t="shared" ca="1" si="207"/>
        <v>2</v>
      </c>
      <c r="X502" s="153">
        <f t="shared" ca="1" si="208"/>
        <v>2</v>
      </c>
      <c r="Y502" s="153">
        <f t="shared" ca="1" si="209"/>
        <v>8</v>
      </c>
      <c r="Z502" s="153">
        <f t="shared" ca="1" si="210"/>
        <v>8</v>
      </c>
      <c r="AA502" s="152">
        <f t="shared" ca="1" si="211"/>
        <v>1.3520566961946332</v>
      </c>
      <c r="AB502" s="152">
        <f t="shared" ca="1" si="212"/>
        <v>1.343007522143606</v>
      </c>
      <c r="AC502" s="154">
        <f t="shared" ca="1" si="213"/>
        <v>32.779177601529597</v>
      </c>
      <c r="AD502" s="154">
        <f t="shared" ca="1" si="214"/>
        <v>-763.11310168371449</v>
      </c>
      <c r="AE502" s="3">
        <f t="shared" ca="1" si="215"/>
        <v>-45.645870255136558</v>
      </c>
      <c r="AF502" s="3">
        <f t="shared" ca="1" si="216"/>
        <v>-730.33392408218492</v>
      </c>
      <c r="AG502" s="3" t="str">
        <f t="shared" ca="1" si="223"/>
        <v>N</v>
      </c>
      <c r="AH502" s="4" t="str">
        <f t="shared" ca="1" si="217"/>
        <v/>
      </c>
      <c r="AI502" s="75">
        <f t="shared" ca="1" si="218"/>
        <v>-73.033392408218504</v>
      </c>
      <c r="AJ502" s="75">
        <f t="shared" ca="1" si="219"/>
        <v>0</v>
      </c>
    </row>
    <row r="503" spans="1:36">
      <c r="A503" s="41">
        <f t="shared" si="220"/>
        <v>437</v>
      </c>
      <c r="B503" s="150">
        <f>IF(ISNUMBER(A503),INDEX('MetaTrader Import'!$H$13:$J$5893,TRUNC(((A503-$A$39+1)-1)/3)+1,MOD((A503-$A$39+1)-1,3)+1),"")</f>
        <v>0</v>
      </c>
      <c r="C503" s="43">
        <f t="shared" ca="1" si="197"/>
        <v>21.022304887806545</v>
      </c>
      <c r="D503" s="43">
        <f t="shared" ca="1" si="198"/>
        <v>1.2821951089585142</v>
      </c>
      <c r="E503" s="43">
        <f t="shared" ca="1" si="199"/>
        <v>22.30449999676506</v>
      </c>
      <c r="F503" s="43">
        <f t="shared" ca="1" si="200"/>
        <v>2.2304499996765061</v>
      </c>
      <c r="G503" s="43">
        <f>IF(A503&lt;&gt;"",IF(A503&lt;Data!$G$11*0.25,$C$13/$G$32,IF(A503&gt;Data!$G$11*0.25,$C$13,$C$13*10)),"")</f>
        <v>2</v>
      </c>
      <c r="H503" s="43">
        <f>IF(A503&lt;&gt;"",IF(Data!$G$9="constant",$C$13,IF(Data!$G$9="squeeze",G503,F503)),"")</f>
        <v>2</v>
      </c>
      <c r="I503" s="38">
        <f ca="1">IF(ISNUMBER(A503),NORMINV(RAND(),0,IF(AND(Data!$G$9="squeeze",A503&lt;Data!$G$11*0.25),$H$32,1)*$C$30*$C$13)*($C$14*$C$12),"")</f>
        <v>7.6006175058384649E-5</v>
      </c>
      <c r="J503" s="42">
        <f ca="1">IFERROR(IF(Data!$C$6="Real",B503,I503+J502+($C$14*$C$12)*(NORMINV(RAND(),$C$15,CHOOSE($G$13,$C$13,F503,G503)))),"")</f>
        <v>1.3524347173909279</v>
      </c>
      <c r="K503" s="88">
        <f>IF(ISNUMBER(A503), IF($G$16="fixed",$G$17,MIN(H503*Data!$C$7*$C$16*0.5,$C$17*Data!$C$7))*$C$12,"")</f>
        <v>8.0000000000000007E-5</v>
      </c>
      <c r="L503" s="42">
        <f t="shared" ca="1" si="224"/>
        <v>1.3524347173909279</v>
      </c>
      <c r="M503" s="44">
        <f t="shared" ca="1" si="225"/>
        <v>1.3524747173909279</v>
      </c>
      <c r="N503" s="44">
        <f t="shared" ca="1" si="226"/>
        <v>1.3523947173909279</v>
      </c>
      <c r="O503" s="108">
        <f t="shared" ca="1" si="201"/>
        <v>-0.19567843969547122</v>
      </c>
      <c r="P503" s="102">
        <f t="shared" ca="1" si="202"/>
        <v>6.9677616899504642</v>
      </c>
      <c r="Q503" s="102">
        <f t="shared" ca="1" si="203"/>
        <v>-0.12984087011778073</v>
      </c>
      <c r="R503" s="120">
        <f t="shared" ca="1" si="221"/>
        <v>1</v>
      </c>
      <c r="S503" s="54">
        <f t="shared" ca="1" si="222"/>
        <v>0</v>
      </c>
      <c r="T503" s="5">
        <f t="shared" ca="1" si="204"/>
        <v>1.3475392670087669</v>
      </c>
      <c r="U503" s="152">
        <f t="shared" ca="1" si="205"/>
        <v>1.3544650552299466</v>
      </c>
      <c r="V503" s="152">
        <f t="shared" ca="1" si="206"/>
        <v>1.3416029175616471</v>
      </c>
      <c r="W503" s="153">
        <f t="shared" ca="1" si="207"/>
        <v>2</v>
      </c>
      <c r="X503" s="153">
        <f t="shared" ca="1" si="208"/>
        <v>2</v>
      </c>
      <c r="Y503" s="153">
        <f t="shared" ca="1" si="209"/>
        <v>8</v>
      </c>
      <c r="Z503" s="153">
        <f t="shared" ca="1" si="210"/>
        <v>8</v>
      </c>
      <c r="AA503" s="152">
        <f t="shared" ca="1" si="211"/>
        <v>1.3520566961946332</v>
      </c>
      <c r="AB503" s="152">
        <f t="shared" ca="1" si="212"/>
        <v>1.343007522143606</v>
      </c>
      <c r="AC503" s="154">
        <f t="shared" ca="1" si="213"/>
        <v>27.041695703573509</v>
      </c>
      <c r="AD503" s="154">
        <f t="shared" ca="1" si="214"/>
        <v>-757.37561978575843</v>
      </c>
      <c r="AE503" s="3">
        <f t="shared" ca="1" si="215"/>
        <v>-45.645870255136558</v>
      </c>
      <c r="AF503" s="3">
        <f t="shared" ca="1" si="216"/>
        <v>-730.33392408218492</v>
      </c>
      <c r="AG503" s="3" t="str">
        <f t="shared" ca="1" si="223"/>
        <v>N</v>
      </c>
      <c r="AH503" s="4" t="str">
        <f t="shared" ca="1" si="217"/>
        <v/>
      </c>
      <c r="AI503" s="75">
        <f t="shared" ca="1" si="218"/>
        <v>-73.033392408218504</v>
      </c>
      <c r="AJ503" s="75">
        <f t="shared" ca="1" si="219"/>
        <v>0</v>
      </c>
    </row>
    <row r="504" spans="1:36">
      <c r="A504" s="41">
        <f t="shared" si="220"/>
        <v>438</v>
      </c>
      <c r="B504" s="150">
        <f>IF(ISNUMBER(A504),INDEX('MetaTrader Import'!$H$13:$J$5893,TRUNC(((A504-$A$39+1)-1)/3)+1,MOD((A504-$A$39+1)-1,3)+1),"")</f>
        <v>0</v>
      </c>
      <c r="C504" s="43">
        <f t="shared" ca="1" si="197"/>
        <v>22.30449999676506</v>
      </c>
      <c r="D504" s="43">
        <f t="shared" ca="1" si="198"/>
        <v>-0.1164605947789511</v>
      </c>
      <c r="E504" s="43">
        <f t="shared" ca="1" si="199"/>
        <v>22.18803940198611</v>
      </c>
      <c r="F504" s="43">
        <f t="shared" ca="1" si="200"/>
        <v>2.2188039401986108</v>
      </c>
      <c r="G504" s="43">
        <f>IF(A504&lt;&gt;"",IF(A504&lt;Data!$G$11*0.25,$C$13/$G$32,IF(A504&gt;Data!$G$11*0.25,$C$13,$C$13*10)),"")</f>
        <v>2</v>
      </c>
      <c r="H504" s="43">
        <f>IF(A504&lt;&gt;"",IF(Data!$G$9="constant",$C$13,IF(Data!$G$9="squeeze",G504,F504)),"")</f>
        <v>2</v>
      </c>
      <c r="I504" s="38">
        <f ca="1">IF(ISNUMBER(A504),NORMINV(RAND(),0,IF(AND(Data!$G$9="squeeze",A504&lt;Data!$G$11*0.25),$H$32,1)*$C$30*$C$13)*($C$14*$C$12),"")</f>
        <v>-9.8174755879411552E-5</v>
      </c>
      <c r="J504" s="42">
        <f ca="1">IFERROR(IF(Data!$C$6="Real",B504,I504+J503+($C$14*$C$12)*(NORMINV(RAND(),$C$15,CHOOSE($G$13,$C$13,F504,G504)))),"")</f>
        <v>1.3522717356008964</v>
      </c>
      <c r="K504" s="88">
        <f>IF(ISNUMBER(A504), IF($G$16="fixed",$G$17,MIN(H504*Data!$C$7*$C$16*0.5,$C$17*Data!$C$7))*$C$12,"")</f>
        <v>8.0000000000000007E-5</v>
      </c>
      <c r="L504" s="42">
        <f t="shared" ca="1" si="224"/>
        <v>1.3522717356008964</v>
      </c>
      <c r="M504" s="44">
        <f t="shared" ca="1" si="225"/>
        <v>1.3523117356008965</v>
      </c>
      <c r="N504" s="44">
        <f t="shared" ca="1" si="226"/>
        <v>1.3522317356008964</v>
      </c>
      <c r="O504" s="108">
        <f t="shared" ca="1" si="201"/>
        <v>0.38794513970815048</v>
      </c>
      <c r="P504" s="102">
        <f t="shared" ca="1" si="202"/>
        <v>5.8337410242084236</v>
      </c>
      <c r="Q504" s="102">
        <f t="shared" ca="1" si="203"/>
        <v>-0.20976428530473834</v>
      </c>
      <c r="R504" s="120">
        <f t="shared" ca="1" si="221"/>
        <v>1</v>
      </c>
      <c r="S504" s="54">
        <f t="shared" ca="1" si="222"/>
        <v>0</v>
      </c>
      <c r="T504" s="5">
        <f t="shared" ca="1" si="204"/>
        <v>1.3475392670087669</v>
      </c>
      <c r="U504" s="152">
        <f t="shared" ca="1" si="205"/>
        <v>1.3544650552299466</v>
      </c>
      <c r="V504" s="152">
        <f t="shared" ca="1" si="206"/>
        <v>1.3416029175616471</v>
      </c>
      <c r="W504" s="153">
        <f t="shared" ca="1" si="207"/>
        <v>2</v>
      </c>
      <c r="X504" s="153">
        <f t="shared" ca="1" si="208"/>
        <v>2</v>
      </c>
      <c r="Y504" s="153">
        <f t="shared" ca="1" si="209"/>
        <v>8</v>
      </c>
      <c r="Z504" s="153">
        <f t="shared" ca="1" si="210"/>
        <v>8</v>
      </c>
      <c r="AA504" s="152">
        <f t="shared" ca="1" si="211"/>
        <v>1.3520566961946332</v>
      </c>
      <c r="AB504" s="152">
        <f t="shared" ca="1" si="212"/>
        <v>1.343007522143606</v>
      </c>
      <c r="AC504" s="154">
        <f t="shared" ca="1" si="213"/>
        <v>14.003152501054217</v>
      </c>
      <c r="AD504" s="154">
        <f t="shared" ca="1" si="214"/>
        <v>-744.33707658323908</v>
      </c>
      <c r="AE504" s="3">
        <f t="shared" ca="1" si="215"/>
        <v>-45.645870255136558</v>
      </c>
      <c r="AF504" s="3">
        <f t="shared" ca="1" si="216"/>
        <v>-730.33392408218492</v>
      </c>
      <c r="AG504" s="3" t="str">
        <f t="shared" ca="1" si="223"/>
        <v>N</v>
      </c>
      <c r="AH504" s="4" t="str">
        <f t="shared" ca="1" si="217"/>
        <v/>
      </c>
      <c r="AI504" s="75">
        <f t="shared" ca="1" si="218"/>
        <v>-73.033392408218504</v>
      </c>
      <c r="AJ504" s="75">
        <f t="shared" ca="1" si="219"/>
        <v>0</v>
      </c>
    </row>
    <row r="505" spans="1:36">
      <c r="A505" s="41">
        <f t="shared" si="220"/>
        <v>439</v>
      </c>
      <c r="B505" s="150">
        <f>IF(ISNUMBER(A505),INDEX('MetaTrader Import'!$H$13:$J$5893,TRUNC(((A505-$A$39+1)-1)/3)+1,MOD((A505-$A$39+1)-1,3)+1),"")</f>
        <v>0</v>
      </c>
      <c r="C505" s="43">
        <f t="shared" ca="1" si="197"/>
        <v>22.18803940198611</v>
      </c>
      <c r="D505" s="43">
        <f t="shared" ca="1" si="198"/>
        <v>0.72943723462340881</v>
      </c>
      <c r="E505" s="43">
        <f t="shared" ca="1" si="199"/>
        <v>22.917476636609518</v>
      </c>
      <c r="F505" s="43">
        <f t="shared" ca="1" si="200"/>
        <v>2.291747663660952</v>
      </c>
      <c r="G505" s="43">
        <f>IF(A505&lt;&gt;"",IF(A505&lt;Data!$G$11*0.25,$C$13/$G$32,IF(A505&gt;Data!$G$11*0.25,$C$13,$C$13*10)),"")</f>
        <v>2</v>
      </c>
      <c r="H505" s="43">
        <f>IF(A505&lt;&gt;"",IF(Data!$G$9="constant",$C$13,IF(Data!$G$9="squeeze",G505,F505)),"")</f>
        <v>2</v>
      </c>
      <c r="I505" s="38">
        <f ca="1">IF(ISNUMBER(A505),NORMINV(RAND(),0,IF(AND(Data!$G$9="squeeze",A505&lt;Data!$G$11*0.25),$H$32,1)*$C$30*$C$13)*($C$14*$C$12),"")</f>
        <v>4.8923684280256275E-4</v>
      </c>
      <c r="J505" s="42">
        <f ca="1">IFERROR(IF(Data!$C$6="Real",B505,I505+J504+($C$14*$C$12)*(NORMINV(RAND(),$C$15,CHOOSE($G$13,$C$13,F505,G505)))),"")</f>
        <v>1.3532936660582373</v>
      </c>
      <c r="K505" s="88">
        <f>IF(ISNUMBER(A505), IF($G$16="fixed",$G$17,MIN(H505*Data!$C$7*$C$16*0.5,$C$17*Data!$C$7))*$C$12,"")</f>
        <v>8.0000000000000007E-5</v>
      </c>
      <c r="L505" s="42">
        <f t="shared" ca="1" si="224"/>
        <v>1.3532936660582373</v>
      </c>
      <c r="M505" s="44">
        <f t="shared" ca="1" si="225"/>
        <v>1.3533336660582374</v>
      </c>
      <c r="N505" s="44">
        <f t="shared" ca="1" si="226"/>
        <v>1.3532536660582373</v>
      </c>
      <c r="O505" s="108">
        <f t="shared" ca="1" si="201"/>
        <v>0.78128439810988748</v>
      </c>
      <c r="P505" s="102">
        <f t="shared" ca="1" si="202"/>
        <v>7.2495143261052464</v>
      </c>
      <c r="Q505" s="102">
        <f t="shared" ca="1" si="203"/>
        <v>-0.23027721915553809</v>
      </c>
      <c r="R505" s="120">
        <f t="shared" ca="1" si="221"/>
        <v>1</v>
      </c>
      <c r="S505" s="54">
        <f t="shared" ca="1" si="222"/>
        <v>0</v>
      </c>
      <c r="T505" s="5">
        <f t="shared" ca="1" si="204"/>
        <v>1.3475392670087669</v>
      </c>
      <c r="U505" s="152">
        <f t="shared" ca="1" si="205"/>
        <v>1.3544650552299466</v>
      </c>
      <c r="V505" s="152">
        <f t="shared" ca="1" si="206"/>
        <v>1.3416029175616471</v>
      </c>
      <c r="W505" s="153">
        <f t="shared" ca="1" si="207"/>
        <v>2</v>
      </c>
      <c r="X505" s="153">
        <f t="shared" ca="1" si="208"/>
        <v>2</v>
      </c>
      <c r="Y505" s="153">
        <f t="shared" ca="1" si="209"/>
        <v>8</v>
      </c>
      <c r="Z505" s="153">
        <f t="shared" ca="1" si="210"/>
        <v>8</v>
      </c>
      <c r="AA505" s="152">
        <f t="shared" ca="1" si="211"/>
        <v>1.3520566961946332</v>
      </c>
      <c r="AB505" s="152">
        <f t="shared" ca="1" si="212"/>
        <v>1.343007522143606</v>
      </c>
      <c r="AC505" s="154">
        <f t="shared" ca="1" si="213"/>
        <v>95.757589088325545</v>
      </c>
      <c r="AD505" s="154">
        <f t="shared" ca="1" si="214"/>
        <v>-826.09151317051044</v>
      </c>
      <c r="AE505" s="3">
        <f t="shared" ca="1" si="215"/>
        <v>-45.645870255136558</v>
      </c>
      <c r="AF505" s="3">
        <f t="shared" ca="1" si="216"/>
        <v>-730.33392408218492</v>
      </c>
      <c r="AG505" s="3" t="str">
        <f t="shared" ca="1" si="223"/>
        <v>N</v>
      </c>
      <c r="AH505" s="4" t="str">
        <f t="shared" ca="1" si="217"/>
        <v/>
      </c>
      <c r="AI505" s="75">
        <f t="shared" ca="1" si="218"/>
        <v>-73.033392408218504</v>
      </c>
      <c r="AJ505" s="75">
        <f t="shared" ca="1" si="219"/>
        <v>0</v>
      </c>
    </row>
    <row r="506" spans="1:36">
      <c r="A506" s="41">
        <f t="shared" si="220"/>
        <v>440</v>
      </c>
      <c r="B506" s="150">
        <f>IF(ISNUMBER(A506),INDEX('MetaTrader Import'!$H$13:$J$5893,TRUNC(((A506-$A$39+1)-1)/3)+1,MOD((A506-$A$39+1)-1,3)+1),"")</f>
        <v>0</v>
      </c>
      <c r="C506" s="43">
        <f t="shared" ca="1" si="197"/>
        <v>22.917476636609518</v>
      </c>
      <c r="D506" s="43">
        <f t="shared" ca="1" si="198"/>
        <v>0.35732675810413805</v>
      </c>
      <c r="E506" s="43">
        <f t="shared" ca="1" si="199"/>
        <v>23.274803394713654</v>
      </c>
      <c r="F506" s="43">
        <f t="shared" ca="1" si="200"/>
        <v>2.3274803394713652</v>
      </c>
      <c r="G506" s="43">
        <f>IF(A506&lt;&gt;"",IF(A506&lt;Data!$G$11*0.25,$C$13/$G$32,IF(A506&gt;Data!$G$11*0.25,$C$13,$C$13*10)),"")</f>
        <v>2</v>
      </c>
      <c r="H506" s="43">
        <f>IF(A506&lt;&gt;"",IF(Data!$G$9="constant",$C$13,IF(Data!$G$9="squeeze",G506,F506)),"")</f>
        <v>2</v>
      </c>
      <c r="I506" s="38">
        <f ca="1">IF(ISNUMBER(A506),NORMINV(RAND(),0,IF(AND(Data!$G$9="squeeze",A506&lt;Data!$G$11*0.25),$H$32,1)*$C$30*$C$13)*($C$14*$C$12),"")</f>
        <v>-1.3340637570890675E-4</v>
      </c>
      <c r="J506" s="42">
        <f ca="1">IFERROR(IF(Data!$C$6="Real",B506,I506+J505+($C$14*$C$12)*(NORMINV(RAND(),$C$15,CHOOSE($G$13,$C$13,F506,G506)))),"")</f>
        <v>1.3526285870543686</v>
      </c>
      <c r="K506" s="88">
        <f>IF(ISNUMBER(A506), IF($G$16="fixed",$G$17,MIN(H506*Data!$C$7*$C$16*0.5,$C$17*Data!$C$7))*$C$12,"")</f>
        <v>8.0000000000000007E-5</v>
      </c>
      <c r="L506" s="42">
        <f t="shared" ca="1" si="224"/>
        <v>1.3526285870543686</v>
      </c>
      <c r="M506" s="44">
        <f t="shared" ca="1" si="225"/>
        <v>1.3526685870543687</v>
      </c>
      <c r="N506" s="44">
        <f t="shared" ca="1" si="226"/>
        <v>1.3525885870543686</v>
      </c>
      <c r="O506" s="108">
        <f t="shared" ca="1" si="201"/>
        <v>1.0071780297187169</v>
      </c>
      <c r="P506" s="102">
        <f t="shared" ca="1" si="202"/>
        <v>7.6080143011665866</v>
      </c>
      <c r="Q506" s="102">
        <f t="shared" ca="1" si="203"/>
        <v>-0.22874514481480657</v>
      </c>
      <c r="R506" s="120">
        <f t="shared" ca="1" si="221"/>
        <v>1</v>
      </c>
      <c r="S506" s="54">
        <f t="shared" ca="1" si="222"/>
        <v>0</v>
      </c>
      <c r="T506" s="5">
        <f t="shared" ca="1" si="204"/>
        <v>1.3475392670087669</v>
      </c>
      <c r="U506" s="152">
        <f t="shared" ca="1" si="205"/>
        <v>1.3544650552299466</v>
      </c>
      <c r="V506" s="152">
        <f t="shared" ca="1" si="206"/>
        <v>1.3416029175616471</v>
      </c>
      <c r="W506" s="153">
        <f t="shared" ca="1" si="207"/>
        <v>2</v>
      </c>
      <c r="X506" s="153">
        <f t="shared" ca="1" si="208"/>
        <v>2</v>
      </c>
      <c r="Y506" s="153">
        <f t="shared" ca="1" si="209"/>
        <v>8</v>
      </c>
      <c r="Z506" s="153">
        <f t="shared" ca="1" si="210"/>
        <v>8</v>
      </c>
      <c r="AA506" s="152">
        <f t="shared" ca="1" si="211"/>
        <v>1.3520566961946332</v>
      </c>
      <c r="AB506" s="152">
        <f t="shared" ca="1" si="212"/>
        <v>1.343007522143606</v>
      </c>
      <c r="AC506" s="154">
        <f t="shared" ca="1" si="213"/>
        <v>42.551268778829865</v>
      </c>
      <c r="AD506" s="154">
        <f t="shared" ca="1" si="214"/>
        <v>-772.88519286101473</v>
      </c>
      <c r="AE506" s="3">
        <f t="shared" ca="1" si="215"/>
        <v>-45.645870255136558</v>
      </c>
      <c r="AF506" s="3">
        <f t="shared" ca="1" si="216"/>
        <v>-730.33392408218492</v>
      </c>
      <c r="AG506" s="3" t="str">
        <f t="shared" ca="1" si="223"/>
        <v>N</v>
      </c>
      <c r="AH506" s="4" t="str">
        <f t="shared" ca="1" si="217"/>
        <v/>
      </c>
      <c r="AI506" s="75">
        <f t="shared" ca="1" si="218"/>
        <v>-73.033392408218504</v>
      </c>
      <c r="AJ506" s="75">
        <f t="shared" ca="1" si="219"/>
        <v>0</v>
      </c>
    </row>
    <row r="507" spans="1:36">
      <c r="A507" s="41">
        <f t="shared" si="220"/>
        <v>441</v>
      </c>
      <c r="B507" s="150">
        <f>IF(ISNUMBER(A507),INDEX('MetaTrader Import'!$H$13:$J$5893,TRUNC(((A507-$A$39+1)-1)/3)+1,MOD((A507-$A$39+1)-1,3)+1),"")</f>
        <v>0</v>
      </c>
      <c r="C507" s="43">
        <f t="shared" ca="1" si="197"/>
        <v>23.274803394713654</v>
      </c>
      <c r="D507" s="43">
        <f t="shared" ca="1" si="198"/>
        <v>-6.2903101138662709E-3</v>
      </c>
      <c r="E507" s="43">
        <f t="shared" ca="1" si="199"/>
        <v>23.268513084599789</v>
      </c>
      <c r="F507" s="43">
        <f t="shared" ca="1" si="200"/>
        <v>2.3268513084599789</v>
      </c>
      <c r="G507" s="43">
        <f>IF(A507&lt;&gt;"",IF(A507&lt;Data!$G$11*0.25,$C$13/$G$32,IF(A507&gt;Data!$G$11*0.25,$C$13,$C$13*10)),"")</f>
        <v>2</v>
      </c>
      <c r="H507" s="43">
        <f>IF(A507&lt;&gt;"",IF(Data!$G$9="constant",$C$13,IF(Data!$G$9="squeeze",G507,F507)),"")</f>
        <v>2</v>
      </c>
      <c r="I507" s="38">
        <f ca="1">IF(ISNUMBER(A507),NORMINV(RAND(),0,IF(AND(Data!$G$9="squeeze",A507&lt;Data!$G$11*0.25),$H$32,1)*$C$30*$C$13)*($C$14*$C$12),"")</f>
        <v>7.4878517837828715E-4</v>
      </c>
      <c r="J507" s="42">
        <f ca="1">IFERROR(IF(Data!$C$6="Real",B507,I507+J506+($C$14*$C$12)*(NORMINV(RAND(),$C$15,CHOOSE($G$13,$C$13,F507,G507)))),"")</f>
        <v>1.3531976131702406</v>
      </c>
      <c r="K507" s="88">
        <f>IF(ISNUMBER(A507), IF($G$16="fixed",$G$17,MIN(H507*Data!$C$7*$C$16*0.5,$C$17*Data!$C$7))*$C$12,"")</f>
        <v>8.0000000000000007E-5</v>
      </c>
      <c r="L507" s="42">
        <f t="shared" ca="1" si="224"/>
        <v>1.3531976131702406</v>
      </c>
      <c r="M507" s="44">
        <f t="shared" ca="1" si="225"/>
        <v>1.3532376131702406</v>
      </c>
      <c r="N507" s="44">
        <f t="shared" ca="1" si="226"/>
        <v>1.3531576131702405</v>
      </c>
      <c r="O507" s="108">
        <f t="shared" ca="1" si="201"/>
        <v>1.4691706250813474</v>
      </c>
      <c r="P507" s="102">
        <f t="shared" ca="1" si="202"/>
        <v>8.3891326783016833</v>
      </c>
      <c r="Q507" s="102">
        <f t="shared" ca="1" si="203"/>
        <v>-0.19979925871764639</v>
      </c>
      <c r="R507" s="120">
        <f t="shared" ca="1" si="221"/>
        <v>1</v>
      </c>
      <c r="S507" s="54">
        <f t="shared" ca="1" si="222"/>
        <v>0</v>
      </c>
      <c r="T507" s="5">
        <f t="shared" ca="1" si="204"/>
        <v>1.3475392670087669</v>
      </c>
      <c r="U507" s="152">
        <f t="shared" ca="1" si="205"/>
        <v>1.3544650552299466</v>
      </c>
      <c r="V507" s="152">
        <f t="shared" ca="1" si="206"/>
        <v>1.3416029175616471</v>
      </c>
      <c r="W507" s="153">
        <f t="shared" ca="1" si="207"/>
        <v>2</v>
      </c>
      <c r="X507" s="153">
        <f t="shared" ca="1" si="208"/>
        <v>2</v>
      </c>
      <c r="Y507" s="153">
        <f t="shared" ca="1" si="209"/>
        <v>8</v>
      </c>
      <c r="Z507" s="153">
        <f t="shared" ca="1" si="210"/>
        <v>8</v>
      </c>
      <c r="AA507" s="152">
        <f t="shared" ca="1" si="211"/>
        <v>1.3520566961946332</v>
      </c>
      <c r="AB507" s="152">
        <f t="shared" ca="1" si="212"/>
        <v>1.343007522143606</v>
      </c>
      <c r="AC507" s="154">
        <f t="shared" ca="1" si="213"/>
        <v>88.073358048585959</v>
      </c>
      <c r="AD507" s="154">
        <f t="shared" ca="1" si="214"/>
        <v>-818.40728213077091</v>
      </c>
      <c r="AE507" s="3">
        <f t="shared" ca="1" si="215"/>
        <v>-45.645870255136558</v>
      </c>
      <c r="AF507" s="3">
        <f t="shared" ca="1" si="216"/>
        <v>-730.33392408218492</v>
      </c>
      <c r="AG507" s="3" t="str">
        <f t="shared" ca="1" si="223"/>
        <v>N</v>
      </c>
      <c r="AH507" s="4" t="str">
        <f t="shared" ca="1" si="217"/>
        <v/>
      </c>
      <c r="AI507" s="75">
        <f t="shared" ca="1" si="218"/>
        <v>-73.033392408218504</v>
      </c>
      <c r="AJ507" s="75">
        <f t="shared" ca="1" si="219"/>
        <v>0</v>
      </c>
    </row>
    <row r="508" spans="1:36">
      <c r="A508" s="41">
        <f t="shared" si="220"/>
        <v>442</v>
      </c>
      <c r="B508" s="150">
        <f>IF(ISNUMBER(A508),INDEX('MetaTrader Import'!$H$13:$J$5893,TRUNC(((A508-$A$39+1)-1)/3)+1,MOD((A508-$A$39+1)-1,3)+1),"")</f>
        <v>0</v>
      </c>
      <c r="C508" s="43">
        <f t="shared" ca="1" si="197"/>
        <v>23.268513084599789</v>
      </c>
      <c r="D508" s="43">
        <f t="shared" ca="1" si="198"/>
        <v>-1.854449468246999</v>
      </c>
      <c r="E508" s="43">
        <f t="shared" ca="1" si="199"/>
        <v>21.414063616352792</v>
      </c>
      <c r="F508" s="43">
        <f t="shared" ca="1" si="200"/>
        <v>2.141406361635279</v>
      </c>
      <c r="G508" s="43">
        <f>IF(A508&lt;&gt;"",IF(A508&lt;Data!$G$11*0.25,$C$13/$G$32,IF(A508&gt;Data!$G$11*0.25,$C$13,$C$13*10)),"")</f>
        <v>2</v>
      </c>
      <c r="H508" s="43">
        <f>IF(A508&lt;&gt;"",IF(Data!$G$9="constant",$C$13,IF(Data!$G$9="squeeze",G508,F508)),"")</f>
        <v>2</v>
      </c>
      <c r="I508" s="38">
        <f ca="1">IF(ISNUMBER(A508),NORMINV(RAND(),0,IF(AND(Data!$G$9="squeeze",A508&lt;Data!$G$11*0.25),$H$32,1)*$C$30*$C$13)*($C$14*$C$12),"")</f>
        <v>-2.639118866466286E-4</v>
      </c>
      <c r="J508" s="42">
        <f ca="1">IFERROR(IF(Data!$C$6="Real",B508,I508+J507+($C$14*$C$12)*(NORMINV(RAND(),$C$15,CHOOSE($G$13,$C$13,F508,G508)))),"")</f>
        <v>1.3528156884989828</v>
      </c>
      <c r="K508" s="88">
        <f>IF(ISNUMBER(A508), IF($G$16="fixed",$G$17,MIN(H508*Data!$C$7*$C$16*0.5,$C$17*Data!$C$7))*$C$12,"")</f>
        <v>8.0000000000000007E-5</v>
      </c>
      <c r="L508" s="42">
        <f t="shared" ca="1" si="224"/>
        <v>1.3528156884989828</v>
      </c>
      <c r="M508" s="44">
        <f t="shared" ca="1" si="225"/>
        <v>1.3528556884989829</v>
      </c>
      <c r="N508" s="44">
        <f t="shared" ca="1" si="226"/>
        <v>1.3527756884989828</v>
      </c>
      <c r="O508" s="108">
        <f t="shared" ca="1" si="201"/>
        <v>1.6656588991640511</v>
      </c>
      <c r="P508" s="102">
        <f t="shared" ca="1" si="202"/>
        <v>8.7260868853866125</v>
      </c>
      <c r="Q508" s="102">
        <f t="shared" ca="1" si="203"/>
        <v>-0.15087629737146974</v>
      </c>
      <c r="R508" s="120">
        <f t="shared" ca="1" si="221"/>
        <v>1</v>
      </c>
      <c r="S508" s="54">
        <f t="shared" ca="1" si="222"/>
        <v>0</v>
      </c>
      <c r="T508" s="5">
        <f t="shared" ca="1" si="204"/>
        <v>1.3475392670087669</v>
      </c>
      <c r="U508" s="152">
        <f t="shared" ca="1" si="205"/>
        <v>1.3544650552299466</v>
      </c>
      <c r="V508" s="152">
        <f t="shared" ca="1" si="206"/>
        <v>1.3416029175616471</v>
      </c>
      <c r="W508" s="153">
        <f t="shared" ca="1" si="207"/>
        <v>2</v>
      </c>
      <c r="X508" s="153">
        <f t="shared" ca="1" si="208"/>
        <v>2</v>
      </c>
      <c r="Y508" s="153">
        <f t="shared" ca="1" si="209"/>
        <v>8</v>
      </c>
      <c r="Z508" s="153">
        <f t="shared" ca="1" si="210"/>
        <v>8</v>
      </c>
      <c r="AA508" s="152">
        <f t="shared" ca="1" si="211"/>
        <v>1.3520566961946332</v>
      </c>
      <c r="AB508" s="152">
        <f t="shared" ca="1" si="212"/>
        <v>1.343007522143606</v>
      </c>
      <c r="AC508" s="154">
        <f t="shared" ca="1" si="213"/>
        <v>57.519384347965996</v>
      </c>
      <c r="AD508" s="154">
        <f t="shared" ca="1" si="214"/>
        <v>-787.85330843015095</v>
      </c>
      <c r="AE508" s="3">
        <f t="shared" ca="1" si="215"/>
        <v>-45.645870255136558</v>
      </c>
      <c r="AF508" s="3">
        <f t="shared" ca="1" si="216"/>
        <v>-730.33392408218492</v>
      </c>
      <c r="AG508" s="3" t="str">
        <f t="shared" ca="1" si="223"/>
        <v>N</v>
      </c>
      <c r="AH508" s="4" t="str">
        <f t="shared" ca="1" si="217"/>
        <v/>
      </c>
      <c r="AI508" s="75">
        <f t="shared" ca="1" si="218"/>
        <v>-73.033392408218504</v>
      </c>
      <c r="AJ508" s="75">
        <f t="shared" ca="1" si="219"/>
        <v>0</v>
      </c>
    </row>
    <row r="509" spans="1:36">
      <c r="A509" s="41">
        <f t="shared" si="220"/>
        <v>443</v>
      </c>
      <c r="B509" s="150">
        <f>IF(ISNUMBER(A509),INDEX('MetaTrader Import'!$H$13:$J$5893,TRUNC(((A509-$A$39+1)-1)/3)+1,MOD((A509-$A$39+1)-1,3)+1),"")</f>
        <v>0</v>
      </c>
      <c r="C509" s="43">
        <f t="shared" ca="1" si="197"/>
        <v>21.414063616352792</v>
      </c>
      <c r="D509" s="43">
        <f t="shared" ca="1" si="198"/>
        <v>-2.8153342242696042E-2</v>
      </c>
      <c r="E509" s="43">
        <f t="shared" ca="1" si="199"/>
        <v>21.385910274110095</v>
      </c>
      <c r="F509" s="43">
        <f t="shared" ca="1" si="200"/>
        <v>2.1385910274110094</v>
      </c>
      <c r="G509" s="43">
        <f>IF(A509&lt;&gt;"",IF(A509&lt;Data!$G$11*0.25,$C$13/$G$32,IF(A509&gt;Data!$G$11*0.25,$C$13,$C$13*10)),"")</f>
        <v>2</v>
      </c>
      <c r="H509" s="43">
        <f>IF(A509&lt;&gt;"",IF(Data!$G$9="constant",$C$13,IF(Data!$G$9="squeeze",G509,F509)),"")</f>
        <v>2</v>
      </c>
      <c r="I509" s="38">
        <f ca="1">IF(ISNUMBER(A509),NORMINV(RAND(),0,IF(AND(Data!$G$9="squeeze",A509&lt;Data!$G$11*0.25),$H$32,1)*$C$30*$C$13)*($C$14*$C$12),"")</f>
        <v>1.2484500665533167E-4</v>
      </c>
      <c r="J509" s="42">
        <f ca="1">IFERROR(IF(Data!$C$6="Real",B509,I509+J508+($C$14*$C$12)*(NORMINV(RAND(),$C$15,CHOOSE($G$13,$C$13,F509,G509)))),"")</f>
        <v>1.352979647552524</v>
      </c>
      <c r="K509" s="88">
        <f>IF(ISNUMBER(A509), IF($G$16="fixed",$G$17,MIN(H509*Data!$C$7*$C$16*0.5,$C$17*Data!$C$7))*$C$12,"")</f>
        <v>8.0000000000000007E-5</v>
      </c>
      <c r="L509" s="42">
        <f t="shared" ca="1" si="224"/>
        <v>1.352979647552524</v>
      </c>
      <c r="M509" s="44">
        <f t="shared" ca="1" si="225"/>
        <v>1.353019647552524</v>
      </c>
      <c r="N509" s="44">
        <f t="shared" ca="1" si="226"/>
        <v>1.3529396475525239</v>
      </c>
      <c r="O509" s="108">
        <f t="shared" ca="1" si="201"/>
        <v>1.6384334166998993</v>
      </c>
      <c r="P509" s="102">
        <f t="shared" ca="1" si="202"/>
        <v>8.6402392382790651</v>
      </c>
      <c r="Q509" s="102">
        <f t="shared" ca="1" si="203"/>
        <v>-8.6848078088443151E-2</v>
      </c>
      <c r="R509" s="120">
        <f t="shared" ca="1" si="221"/>
        <v>1</v>
      </c>
      <c r="S509" s="54">
        <f t="shared" ca="1" si="222"/>
        <v>0</v>
      </c>
      <c r="T509" s="5">
        <f t="shared" ca="1" si="204"/>
        <v>1.3475392670087669</v>
      </c>
      <c r="U509" s="152">
        <f t="shared" ca="1" si="205"/>
        <v>1.3544650552299466</v>
      </c>
      <c r="V509" s="152">
        <f t="shared" ca="1" si="206"/>
        <v>1.3416029175616471</v>
      </c>
      <c r="W509" s="153">
        <f t="shared" ca="1" si="207"/>
        <v>2</v>
      </c>
      <c r="X509" s="153">
        <f t="shared" ca="1" si="208"/>
        <v>2</v>
      </c>
      <c r="Y509" s="153">
        <f t="shared" ca="1" si="209"/>
        <v>8</v>
      </c>
      <c r="Z509" s="153">
        <f t="shared" ca="1" si="210"/>
        <v>8</v>
      </c>
      <c r="AA509" s="152">
        <f t="shared" ca="1" si="211"/>
        <v>1.3520566961946332</v>
      </c>
      <c r="AB509" s="152">
        <f t="shared" ca="1" si="212"/>
        <v>1.343007522143606</v>
      </c>
      <c r="AC509" s="154">
        <f t="shared" ca="1" si="213"/>
        <v>70.63610863125902</v>
      </c>
      <c r="AD509" s="154">
        <f t="shared" ca="1" si="214"/>
        <v>-800.97003271344397</v>
      </c>
      <c r="AE509" s="3">
        <f t="shared" ca="1" si="215"/>
        <v>-45.645870255136558</v>
      </c>
      <c r="AF509" s="3">
        <f t="shared" ca="1" si="216"/>
        <v>-730.33392408218492</v>
      </c>
      <c r="AG509" s="3" t="str">
        <f t="shared" ca="1" si="223"/>
        <v>N</v>
      </c>
      <c r="AH509" s="4" t="str">
        <f t="shared" ca="1" si="217"/>
        <v/>
      </c>
      <c r="AI509" s="75">
        <f t="shared" ca="1" si="218"/>
        <v>-73.033392408218504</v>
      </c>
      <c r="AJ509" s="75">
        <f t="shared" ca="1" si="219"/>
        <v>0</v>
      </c>
    </row>
    <row r="510" spans="1:36">
      <c r="A510" s="41">
        <f t="shared" si="220"/>
        <v>444</v>
      </c>
      <c r="B510" s="150">
        <f>IF(ISNUMBER(A510),INDEX('MetaTrader Import'!$H$13:$J$5893,TRUNC(((A510-$A$39+1)-1)/3)+1,MOD((A510-$A$39+1)-1,3)+1),"")</f>
        <v>0</v>
      </c>
      <c r="C510" s="43">
        <f t="shared" ca="1" si="197"/>
        <v>21.385910274110095</v>
      </c>
      <c r="D510" s="43">
        <f t="shared" ca="1" si="198"/>
        <v>-1.103759239070373</v>
      </c>
      <c r="E510" s="43">
        <f t="shared" ca="1" si="199"/>
        <v>20.282151035039721</v>
      </c>
      <c r="F510" s="43">
        <f t="shared" ca="1" si="200"/>
        <v>2.0282151035039719</v>
      </c>
      <c r="G510" s="43">
        <f>IF(A510&lt;&gt;"",IF(A510&lt;Data!$G$11*0.25,$C$13/$G$32,IF(A510&gt;Data!$G$11*0.25,$C$13,$C$13*10)),"")</f>
        <v>2</v>
      </c>
      <c r="H510" s="43">
        <f>IF(A510&lt;&gt;"",IF(Data!$G$9="constant",$C$13,IF(Data!$G$9="squeeze",G510,F510)),"")</f>
        <v>2</v>
      </c>
      <c r="I510" s="38">
        <f ca="1">IF(ISNUMBER(A510),NORMINV(RAND(),0,IF(AND(Data!$G$9="squeeze",A510&lt;Data!$G$11*0.25),$H$32,1)*$C$30*$C$13)*($C$14*$C$12),"")</f>
        <v>1.0061631173891585E-3</v>
      </c>
      <c r="J510" s="42">
        <f ca="1">IFERROR(IF(Data!$C$6="Real",B510,I510+J509+($C$14*$C$12)*(NORMINV(RAND(),$C$15,CHOOSE($G$13,$C$13,F510,G510)))),"")</f>
        <v>1.3539254493527639</v>
      </c>
      <c r="K510" s="88">
        <f>IF(ISNUMBER(A510), IF($G$16="fixed",$G$17,MIN(H510*Data!$C$7*$C$16*0.5,$C$17*Data!$C$7))*$C$12,"")</f>
        <v>8.0000000000000007E-5</v>
      </c>
      <c r="L510" s="42">
        <f t="shared" ca="1" si="224"/>
        <v>1.3539254493527639</v>
      </c>
      <c r="M510" s="44">
        <f t="shared" ca="1" si="225"/>
        <v>1.353965449352764</v>
      </c>
      <c r="N510" s="44">
        <f t="shared" ca="1" si="226"/>
        <v>1.3538854493527639</v>
      </c>
      <c r="O510" s="108">
        <f t="shared" ca="1" si="201"/>
        <v>1.9597933556391327</v>
      </c>
      <c r="P510" s="102">
        <f t="shared" ca="1" si="202"/>
        <v>9.7361908082092778</v>
      </c>
      <c r="Q510" s="102">
        <f t="shared" ca="1" si="203"/>
        <v>3.505421577317972E-3</v>
      </c>
      <c r="R510" s="120">
        <f t="shared" ca="1" si="221"/>
        <v>1</v>
      </c>
      <c r="S510" s="54">
        <f t="shared" ca="1" si="222"/>
        <v>0</v>
      </c>
      <c r="T510" s="5">
        <f t="shared" ca="1" si="204"/>
        <v>1.3475392670087669</v>
      </c>
      <c r="U510" s="152">
        <f t="shared" ca="1" si="205"/>
        <v>1.3544650552299466</v>
      </c>
      <c r="V510" s="152">
        <f t="shared" ca="1" si="206"/>
        <v>1.3416029175616471</v>
      </c>
      <c r="W510" s="153">
        <f t="shared" ca="1" si="207"/>
        <v>2</v>
      </c>
      <c r="X510" s="153">
        <f t="shared" ca="1" si="208"/>
        <v>2</v>
      </c>
      <c r="Y510" s="153">
        <f t="shared" ca="1" si="209"/>
        <v>8</v>
      </c>
      <c r="Z510" s="153">
        <f t="shared" ca="1" si="210"/>
        <v>8</v>
      </c>
      <c r="AA510" s="152">
        <f t="shared" ca="1" si="211"/>
        <v>1.3520566961946332</v>
      </c>
      <c r="AB510" s="152">
        <f t="shared" ca="1" si="212"/>
        <v>1.343007522143606</v>
      </c>
      <c r="AC510" s="154">
        <f t="shared" ca="1" si="213"/>
        <v>146.30025265045532</v>
      </c>
      <c r="AD510" s="154">
        <f t="shared" ca="1" si="214"/>
        <v>-876.63417673264019</v>
      </c>
      <c r="AE510" s="3">
        <f t="shared" ca="1" si="215"/>
        <v>-45.645870255136558</v>
      </c>
      <c r="AF510" s="3">
        <f t="shared" ca="1" si="216"/>
        <v>-730.33392408218492</v>
      </c>
      <c r="AG510" s="3" t="str">
        <f t="shared" ca="1" si="223"/>
        <v>N</v>
      </c>
      <c r="AH510" s="4" t="str">
        <f t="shared" ca="1" si="217"/>
        <v/>
      </c>
      <c r="AI510" s="75">
        <f t="shared" ca="1" si="218"/>
        <v>-73.033392408218504</v>
      </c>
      <c r="AJ510" s="75">
        <f t="shared" ca="1" si="219"/>
        <v>0</v>
      </c>
    </row>
    <row r="511" spans="1:36">
      <c r="A511" s="41">
        <f t="shared" si="220"/>
        <v>445</v>
      </c>
      <c r="B511" s="150">
        <f>IF(ISNUMBER(A511),INDEX('MetaTrader Import'!$H$13:$J$5893,TRUNC(((A511-$A$39+1)-1)/3)+1,MOD((A511-$A$39+1)-1,3)+1),"")</f>
        <v>0</v>
      </c>
      <c r="C511" s="43">
        <f t="shared" ca="1" si="197"/>
        <v>20.282151035039721</v>
      </c>
      <c r="D511" s="43">
        <f t="shared" ca="1" si="198"/>
        <v>-0.45124081891036866</v>
      </c>
      <c r="E511" s="43">
        <f t="shared" ca="1" si="199"/>
        <v>19.830910216129354</v>
      </c>
      <c r="F511" s="43">
        <f t="shared" ca="1" si="200"/>
        <v>1.9830910216129354</v>
      </c>
      <c r="G511" s="43">
        <f>IF(A511&lt;&gt;"",IF(A511&lt;Data!$G$11*0.25,$C$13/$G$32,IF(A511&gt;Data!$G$11*0.25,$C$13,$C$13*10)),"")</f>
        <v>2</v>
      </c>
      <c r="H511" s="43">
        <f>IF(A511&lt;&gt;"",IF(Data!$G$9="constant",$C$13,IF(Data!$G$9="squeeze",G511,F511)),"")</f>
        <v>2</v>
      </c>
      <c r="I511" s="38">
        <f ca="1">IF(ISNUMBER(A511),NORMINV(RAND(),0,IF(AND(Data!$G$9="squeeze",A511&lt;Data!$G$11*0.25),$H$32,1)*$C$30*$C$13)*($C$14*$C$12),"")</f>
        <v>8.879771569208975E-5</v>
      </c>
      <c r="J511" s="42">
        <f ca="1">IFERROR(IF(Data!$C$6="Real",B511,I511+J510+($C$14*$C$12)*(NORMINV(RAND(),$C$15,CHOOSE($G$13,$C$13,F511,G511)))),"")</f>
        <v>1.3538581474855478</v>
      </c>
      <c r="K511" s="88">
        <f>IF(ISNUMBER(A511), IF($G$16="fixed",$G$17,MIN(H511*Data!$C$7*$C$16*0.5,$C$17*Data!$C$7))*$C$12,"")</f>
        <v>8.0000000000000007E-5</v>
      </c>
      <c r="L511" s="42">
        <f t="shared" ca="1" si="224"/>
        <v>1.3538581474855478</v>
      </c>
      <c r="M511" s="44">
        <f t="shared" ca="1" si="225"/>
        <v>1.3538981474855478</v>
      </c>
      <c r="N511" s="44">
        <f t="shared" ca="1" si="226"/>
        <v>1.3538181474855477</v>
      </c>
      <c r="O511" s="108">
        <f t="shared" ca="1" si="201"/>
        <v>2.2018122869680461</v>
      </c>
      <c r="P511" s="102">
        <f t="shared" ca="1" si="202"/>
        <v>10.442347810647467</v>
      </c>
      <c r="Q511" s="102">
        <f t="shared" ca="1" si="203"/>
        <v>7.935245456837911E-2</v>
      </c>
      <c r="R511" s="120">
        <f t="shared" ca="1" si="221"/>
        <v>1</v>
      </c>
      <c r="S511" s="54">
        <f t="shared" ca="1" si="222"/>
        <v>0</v>
      </c>
      <c r="T511" s="5">
        <f t="shared" ca="1" si="204"/>
        <v>1.3475392670087669</v>
      </c>
      <c r="U511" s="152">
        <f t="shared" ca="1" si="205"/>
        <v>1.3544650552299466</v>
      </c>
      <c r="V511" s="152">
        <f t="shared" ca="1" si="206"/>
        <v>1.3416029175616471</v>
      </c>
      <c r="W511" s="153">
        <f t="shared" ca="1" si="207"/>
        <v>2</v>
      </c>
      <c r="X511" s="153">
        <f t="shared" ca="1" si="208"/>
        <v>2</v>
      </c>
      <c r="Y511" s="153">
        <f t="shared" ca="1" si="209"/>
        <v>8</v>
      </c>
      <c r="Z511" s="153">
        <f t="shared" ca="1" si="210"/>
        <v>8</v>
      </c>
      <c r="AA511" s="152">
        <f t="shared" ca="1" si="211"/>
        <v>1.3520566961946332</v>
      </c>
      <c r="AB511" s="152">
        <f t="shared" ca="1" si="212"/>
        <v>1.343007522143606</v>
      </c>
      <c r="AC511" s="154">
        <f t="shared" ca="1" si="213"/>
        <v>140.91610327316317</v>
      </c>
      <c r="AD511" s="154">
        <f t="shared" ca="1" si="214"/>
        <v>-871.25002735534804</v>
      </c>
      <c r="AE511" s="3">
        <f t="shared" ca="1" si="215"/>
        <v>-45.645870255136558</v>
      </c>
      <c r="AF511" s="3">
        <f t="shared" ca="1" si="216"/>
        <v>-730.33392408218492</v>
      </c>
      <c r="AG511" s="3" t="str">
        <f t="shared" ca="1" si="223"/>
        <v>N</v>
      </c>
      <c r="AH511" s="4" t="str">
        <f t="shared" ca="1" si="217"/>
        <v/>
      </c>
      <c r="AI511" s="75">
        <f t="shared" ca="1" si="218"/>
        <v>-73.033392408218504</v>
      </c>
      <c r="AJ511" s="75">
        <f t="shared" ca="1" si="219"/>
        <v>0</v>
      </c>
    </row>
    <row r="512" spans="1:36">
      <c r="A512" s="41">
        <f t="shared" si="220"/>
        <v>446</v>
      </c>
      <c r="B512" s="150">
        <f>IF(ISNUMBER(A512),INDEX('MetaTrader Import'!$H$13:$J$5893,TRUNC(((A512-$A$39+1)-1)/3)+1,MOD((A512-$A$39+1)-1,3)+1),"")</f>
        <v>0</v>
      </c>
      <c r="C512" s="43">
        <f t="shared" ca="1" si="197"/>
        <v>19.830910216129354</v>
      </c>
      <c r="D512" s="43">
        <f t="shared" ca="1" si="198"/>
        <v>0.64414558490833973</v>
      </c>
      <c r="E512" s="43">
        <f t="shared" ca="1" si="199"/>
        <v>20.475055801037694</v>
      </c>
      <c r="F512" s="43">
        <f t="shared" ca="1" si="200"/>
        <v>2.0475055801037696</v>
      </c>
      <c r="G512" s="43">
        <f>IF(A512&lt;&gt;"",IF(A512&lt;Data!$G$11*0.25,$C$13/$G$32,IF(A512&gt;Data!$G$11*0.25,$C$13,$C$13*10)),"")</f>
        <v>2</v>
      </c>
      <c r="H512" s="43">
        <f>IF(A512&lt;&gt;"",IF(Data!$G$9="constant",$C$13,IF(Data!$G$9="squeeze",G512,F512)),"")</f>
        <v>2</v>
      </c>
      <c r="I512" s="38">
        <f ca="1">IF(ISNUMBER(A512),NORMINV(RAND(),0,IF(AND(Data!$G$9="squeeze",A512&lt;Data!$G$11*0.25),$H$32,1)*$C$30*$C$13)*($C$14*$C$12),"")</f>
        <v>-6.6927203739410078E-4</v>
      </c>
      <c r="J512" s="42">
        <f ca="1">IFERROR(IF(Data!$C$6="Real",B512,I512+J511+($C$14*$C$12)*(NORMINV(RAND(),$C$15,CHOOSE($G$13,$C$13,F512,G512)))),"")</f>
        <v>1.3532521489601983</v>
      </c>
      <c r="K512" s="88">
        <f>IF(ISNUMBER(A512), IF($G$16="fixed",$G$17,MIN(H512*Data!$C$7*$C$16*0.5,$C$17*Data!$C$7))*$C$12,"")</f>
        <v>8.0000000000000007E-5</v>
      </c>
      <c r="L512" s="42">
        <f t="shared" ca="1" si="224"/>
        <v>1.3532521489601983</v>
      </c>
      <c r="M512" s="44">
        <f t="shared" ca="1" si="225"/>
        <v>1.3532921489601983</v>
      </c>
      <c r="N512" s="44">
        <f t="shared" ca="1" si="226"/>
        <v>1.3532121489601983</v>
      </c>
      <c r="O512" s="108">
        <f t="shared" ca="1" si="201"/>
        <v>1.9350975219692501</v>
      </c>
      <c r="P512" s="102">
        <f t="shared" ca="1" si="202"/>
        <v>9.5246862551560465</v>
      </c>
      <c r="Q512" s="102">
        <f t="shared" ca="1" si="203"/>
        <v>0.11104302469955865</v>
      </c>
      <c r="R512" s="120">
        <f t="shared" ca="1" si="221"/>
        <v>1</v>
      </c>
      <c r="S512" s="54">
        <f t="shared" ca="1" si="222"/>
        <v>0</v>
      </c>
      <c r="T512" s="5">
        <f t="shared" ca="1" si="204"/>
        <v>1.3475392670087669</v>
      </c>
      <c r="U512" s="152">
        <f t="shared" ca="1" si="205"/>
        <v>1.3544650552299466</v>
      </c>
      <c r="V512" s="152">
        <f t="shared" ca="1" si="206"/>
        <v>1.3416029175616471</v>
      </c>
      <c r="W512" s="153">
        <f t="shared" ca="1" si="207"/>
        <v>2</v>
      </c>
      <c r="X512" s="153">
        <f t="shared" ca="1" si="208"/>
        <v>2</v>
      </c>
      <c r="Y512" s="153">
        <f t="shared" ca="1" si="209"/>
        <v>8</v>
      </c>
      <c r="Z512" s="153">
        <f t="shared" ca="1" si="210"/>
        <v>8</v>
      </c>
      <c r="AA512" s="152">
        <f t="shared" ca="1" si="211"/>
        <v>1.3520566961946332</v>
      </c>
      <c r="AB512" s="152">
        <f t="shared" ca="1" si="212"/>
        <v>1.343007522143606</v>
      </c>
      <c r="AC512" s="154">
        <f t="shared" ca="1" si="213"/>
        <v>92.436221245204564</v>
      </c>
      <c r="AD512" s="154">
        <f t="shared" ca="1" si="214"/>
        <v>-822.7701453273894</v>
      </c>
      <c r="AE512" s="3">
        <f t="shared" ca="1" si="215"/>
        <v>-45.64587025513655</v>
      </c>
      <c r="AF512" s="3">
        <f t="shared" ca="1" si="216"/>
        <v>-730.33392408218481</v>
      </c>
      <c r="AG512" s="3" t="str">
        <f t="shared" ca="1" si="223"/>
        <v>N</v>
      </c>
      <c r="AH512" s="4" t="str">
        <f t="shared" ca="1" si="217"/>
        <v/>
      </c>
      <c r="AI512" s="75">
        <f t="shared" ca="1" si="218"/>
        <v>-73.033392408218475</v>
      </c>
      <c r="AJ512" s="75">
        <f t="shared" ca="1" si="219"/>
        <v>0</v>
      </c>
    </row>
    <row r="513" spans="1:36">
      <c r="A513" s="41">
        <f t="shared" si="220"/>
        <v>447</v>
      </c>
      <c r="B513" s="150">
        <f>IF(ISNUMBER(A513),INDEX('MetaTrader Import'!$H$13:$J$5893,TRUNC(((A513-$A$39+1)-1)/3)+1,MOD((A513-$A$39+1)-1,3)+1),"")</f>
        <v>0</v>
      </c>
      <c r="C513" s="43">
        <f t="shared" ca="1" si="197"/>
        <v>20.475055801037694</v>
      </c>
      <c r="D513" s="43">
        <f t="shared" ca="1" si="198"/>
        <v>1.1103964630496774</v>
      </c>
      <c r="E513" s="43">
        <f t="shared" ca="1" si="199"/>
        <v>21.585452264087372</v>
      </c>
      <c r="F513" s="43">
        <f t="shared" ca="1" si="200"/>
        <v>2.1585452264087372</v>
      </c>
      <c r="G513" s="43">
        <f>IF(A513&lt;&gt;"",IF(A513&lt;Data!$G$11*0.25,$C$13/$G$32,IF(A513&gt;Data!$G$11*0.25,$C$13,$C$13*10)),"")</f>
        <v>2</v>
      </c>
      <c r="H513" s="43">
        <f>IF(A513&lt;&gt;"",IF(Data!$G$9="constant",$C$13,IF(Data!$G$9="squeeze",G513,F513)),"")</f>
        <v>2</v>
      </c>
      <c r="I513" s="38">
        <f ca="1">IF(ISNUMBER(A513),NORMINV(RAND(),0,IF(AND(Data!$G$9="squeeze",A513&lt;Data!$G$11*0.25),$H$32,1)*$C$30*$C$13)*($C$14*$C$12),"")</f>
        <v>-6.6956488116920172E-4</v>
      </c>
      <c r="J513" s="42">
        <f ca="1">IFERROR(IF(Data!$C$6="Real",B513,I513+J512+($C$14*$C$12)*(NORMINV(RAND(),$C$15,CHOOSE($G$13,$C$13,F513,G513)))),"")</f>
        <v>1.3521174034911929</v>
      </c>
      <c r="K513" s="88">
        <f>IF(ISNUMBER(A513), IF($G$16="fixed",$G$17,MIN(H513*Data!$C$7*$C$16*0.5,$C$17*Data!$C$7))*$C$12,"")</f>
        <v>8.0000000000000007E-5</v>
      </c>
      <c r="L513" s="42">
        <f t="shared" ca="1" si="224"/>
        <v>1.3521174034911929</v>
      </c>
      <c r="M513" s="44">
        <f t="shared" ca="1" si="225"/>
        <v>1.352157403491193</v>
      </c>
      <c r="N513" s="44">
        <f t="shared" ca="1" si="226"/>
        <v>1.3520774034911929</v>
      </c>
      <c r="O513" s="108">
        <f t="shared" ca="1" si="201"/>
        <v>1.344566841402471</v>
      </c>
      <c r="P513" s="102">
        <f t="shared" ca="1" si="202"/>
        <v>8.419002373012324</v>
      </c>
      <c r="Q513" s="102">
        <f t="shared" ca="1" si="203"/>
        <v>0.11807609623154434</v>
      </c>
      <c r="R513" s="120">
        <f t="shared" ca="1" si="221"/>
        <v>1</v>
      </c>
      <c r="S513" s="54">
        <f t="shared" ca="1" si="222"/>
        <v>0</v>
      </c>
      <c r="T513" s="5">
        <f t="shared" ca="1" si="204"/>
        <v>1.3475392670087669</v>
      </c>
      <c r="U513" s="152">
        <f t="shared" ca="1" si="205"/>
        <v>1.3544650552299466</v>
      </c>
      <c r="V513" s="152">
        <f t="shared" ca="1" si="206"/>
        <v>1.3416029175616471</v>
      </c>
      <c r="W513" s="153">
        <f t="shared" ca="1" si="207"/>
        <v>2</v>
      </c>
      <c r="X513" s="153">
        <f t="shared" ca="1" si="208"/>
        <v>2</v>
      </c>
      <c r="Y513" s="153">
        <f t="shared" ca="1" si="209"/>
        <v>8</v>
      </c>
      <c r="Z513" s="153">
        <f t="shared" ca="1" si="210"/>
        <v>8</v>
      </c>
      <c r="AA513" s="152">
        <f t="shared" ca="1" si="211"/>
        <v>1.3520566961946332</v>
      </c>
      <c r="AB513" s="152">
        <f t="shared" ca="1" si="212"/>
        <v>1.343007522143606</v>
      </c>
      <c r="AC513" s="154">
        <f t="shared" ca="1" si="213"/>
        <v>1.6565837247739523</v>
      </c>
      <c r="AD513" s="154">
        <f t="shared" ca="1" si="214"/>
        <v>-731.99050780695882</v>
      </c>
      <c r="AE513" s="3">
        <f t="shared" ca="1" si="215"/>
        <v>-45.645870255136558</v>
      </c>
      <c r="AF513" s="3">
        <f t="shared" ca="1" si="216"/>
        <v>-730.33392408218492</v>
      </c>
      <c r="AG513" s="3" t="str">
        <f t="shared" ca="1" si="223"/>
        <v>N</v>
      </c>
      <c r="AH513" s="4" t="str">
        <f t="shared" ca="1" si="217"/>
        <v/>
      </c>
      <c r="AI513" s="75">
        <f t="shared" ca="1" si="218"/>
        <v>-73.033392408218504</v>
      </c>
      <c r="AJ513" s="75">
        <f t="shared" ca="1" si="219"/>
        <v>0</v>
      </c>
    </row>
    <row r="514" spans="1:36">
      <c r="A514" s="41">
        <f t="shared" si="220"/>
        <v>448</v>
      </c>
      <c r="B514" s="150">
        <f>IF(ISNUMBER(A514),INDEX('MetaTrader Import'!$H$13:$J$5893,TRUNC(((A514-$A$39+1)-1)/3)+1,MOD((A514-$A$39+1)-1,3)+1),"")</f>
        <v>0</v>
      </c>
      <c r="C514" s="43">
        <f t="shared" ca="1" si="197"/>
        <v>21.585452264087372</v>
      </c>
      <c r="D514" s="43">
        <f t="shared" ca="1" si="198"/>
        <v>2.2681950434636655</v>
      </c>
      <c r="E514" s="43">
        <f t="shared" ca="1" si="199"/>
        <v>23.853647307551039</v>
      </c>
      <c r="F514" s="43">
        <f t="shared" ca="1" si="200"/>
        <v>2.385364730755104</v>
      </c>
      <c r="G514" s="43">
        <f>IF(A514&lt;&gt;"",IF(A514&lt;Data!$G$11*0.25,$C$13/$G$32,IF(A514&gt;Data!$G$11*0.25,$C$13,$C$13*10)),"")</f>
        <v>2</v>
      </c>
      <c r="H514" s="43">
        <f>IF(A514&lt;&gt;"",IF(Data!$G$9="constant",$C$13,IF(Data!$G$9="squeeze",G514,F514)),"")</f>
        <v>2</v>
      </c>
      <c r="I514" s="38">
        <f ca="1">IF(ISNUMBER(A514),NORMINV(RAND(),0,IF(AND(Data!$G$9="squeeze",A514&lt;Data!$G$11*0.25),$H$32,1)*$C$30*$C$13)*($C$14*$C$12),"")</f>
        <v>8.7492088706403261E-5</v>
      </c>
      <c r="J514" s="42">
        <f ca="1">IFERROR(IF(Data!$C$6="Real",B514,I514+J513+($C$14*$C$12)*(NORMINV(RAND(),$C$15,CHOOSE($G$13,$C$13,F514,G514)))),"")</f>
        <v>1.3526476451542595</v>
      </c>
      <c r="K514" s="88">
        <f>IF(ISNUMBER(A514), IF($G$16="fixed",$G$17,MIN(H514*Data!$C$7*$C$16*0.5,$C$17*Data!$C$7))*$C$12,"")</f>
        <v>8.0000000000000007E-5</v>
      </c>
      <c r="L514" s="42">
        <f t="shared" ca="1" si="224"/>
        <v>1.3526476451542595</v>
      </c>
      <c r="M514" s="44">
        <f t="shared" ca="1" si="225"/>
        <v>1.3526876451542595</v>
      </c>
      <c r="N514" s="44">
        <f t="shared" ca="1" si="226"/>
        <v>1.3526076451542595</v>
      </c>
      <c r="O514" s="108">
        <f t="shared" ca="1" si="201"/>
        <v>0.89126849776968331</v>
      </c>
      <c r="P514" s="102">
        <f t="shared" ca="1" si="202"/>
        <v>7.1653296309163386</v>
      </c>
      <c r="Q514" s="102">
        <f t="shared" ca="1" si="203"/>
        <v>9.9094694384666004E-2</v>
      </c>
      <c r="R514" s="120">
        <f t="shared" ca="1" si="221"/>
        <v>1</v>
      </c>
      <c r="S514" s="54">
        <f t="shared" ca="1" si="222"/>
        <v>0</v>
      </c>
      <c r="T514" s="5">
        <f t="shared" ca="1" si="204"/>
        <v>1.3475392670087669</v>
      </c>
      <c r="U514" s="152">
        <f t="shared" ca="1" si="205"/>
        <v>1.3544650552299466</v>
      </c>
      <c r="V514" s="152">
        <f t="shared" ca="1" si="206"/>
        <v>1.3416029175616471</v>
      </c>
      <c r="W514" s="153">
        <f t="shared" ca="1" si="207"/>
        <v>2</v>
      </c>
      <c r="X514" s="153">
        <f t="shared" ca="1" si="208"/>
        <v>2</v>
      </c>
      <c r="Y514" s="153">
        <f t="shared" ca="1" si="209"/>
        <v>8</v>
      </c>
      <c r="Z514" s="153">
        <f t="shared" ca="1" si="210"/>
        <v>8</v>
      </c>
      <c r="AA514" s="152">
        <f t="shared" ca="1" si="211"/>
        <v>1.3520566961946332</v>
      </c>
      <c r="AB514" s="152">
        <f t="shared" ca="1" si="212"/>
        <v>1.343007522143606</v>
      </c>
      <c r="AC514" s="154">
        <f t="shared" ca="1" si="213"/>
        <v>44.075916770101031</v>
      </c>
      <c r="AD514" s="154">
        <f t="shared" ca="1" si="214"/>
        <v>-774.40984085228592</v>
      </c>
      <c r="AE514" s="3">
        <f t="shared" ca="1" si="215"/>
        <v>-45.645870255136558</v>
      </c>
      <c r="AF514" s="3">
        <f t="shared" ca="1" si="216"/>
        <v>-730.33392408218492</v>
      </c>
      <c r="AG514" s="3" t="str">
        <f t="shared" ca="1" si="223"/>
        <v>N</v>
      </c>
      <c r="AH514" s="4" t="str">
        <f t="shared" ca="1" si="217"/>
        <v/>
      </c>
      <c r="AI514" s="75">
        <f t="shared" ca="1" si="218"/>
        <v>-73.033392408218504</v>
      </c>
      <c r="AJ514" s="75">
        <f t="shared" ca="1" si="219"/>
        <v>0</v>
      </c>
    </row>
    <row r="515" spans="1:36">
      <c r="A515" s="41">
        <f t="shared" si="220"/>
        <v>449</v>
      </c>
      <c r="B515" s="150">
        <f>IF(ISNUMBER(A515),INDEX('MetaTrader Import'!$H$13:$J$5893,TRUNC(((A515-$A$39+1)-1)/3)+1,MOD((A515-$A$39+1)-1,3)+1),"")</f>
        <v>0</v>
      </c>
      <c r="C515" s="43">
        <f t="shared" ref="C515:C578" ca="1" si="227">IF(A515&lt;&gt;"",E514,"")</f>
        <v>23.853647307551039</v>
      </c>
      <c r="D515" s="43">
        <f t="shared" ref="D515:D578" ca="1" si="228">IF(A515&lt;&gt;"",NORMINV(RAND(),($C$23-C515)*$C$28,$C$27)+NORMINV(RAND(),IF(RAND()&gt;$C$26,$C$25,0),$C$27),"")</f>
        <v>-0.5143951916223638</v>
      </c>
      <c r="E515" s="43">
        <f t="shared" ref="E515:E578" ca="1" si="229">IF(A515&lt;&gt;"",C515+D515,"")</f>
        <v>23.339252115928677</v>
      </c>
      <c r="F515" s="43">
        <f t="shared" ref="F515:F578" ca="1" si="230">IF(A515&lt;&gt;"",$C$13*ABS(E515)/$C$23,"")</f>
        <v>2.3339252115928675</v>
      </c>
      <c r="G515" s="43">
        <f>IF(A515&lt;&gt;"",IF(A515&lt;Data!$G$11*0.25,$C$13/$G$32,IF(A515&gt;Data!$G$11*0.25,$C$13,$C$13*10)),"")</f>
        <v>2</v>
      </c>
      <c r="H515" s="43">
        <f>IF(A515&lt;&gt;"",IF(Data!$G$9="constant",$C$13,IF(Data!$G$9="squeeze",G515,F515)),"")</f>
        <v>2</v>
      </c>
      <c r="I515" s="38">
        <f ca="1">IF(ISNUMBER(A515),NORMINV(RAND(),0,IF(AND(Data!$G$9="squeeze",A515&lt;Data!$G$11*0.25),$H$32,1)*$C$30*$C$13)*($C$14*$C$12),"")</f>
        <v>3.1937998655292416E-4</v>
      </c>
      <c r="J515" s="42">
        <f ca="1">IFERROR(IF(Data!$C$6="Real",B515,I515+J514+($C$14*$C$12)*(NORMINV(RAND(),$C$15,CHOOSE($G$13,$C$13,F515,G515)))),"")</f>
        <v>1.3529912558561206</v>
      </c>
      <c r="K515" s="88">
        <f>IF(ISNUMBER(A515), IF($G$16="fixed",$G$17,MIN(H515*Data!$C$7*$C$16*0.5,$C$17*Data!$C$7))*$C$12,"")</f>
        <v>8.0000000000000007E-5</v>
      </c>
      <c r="L515" s="42">
        <f t="shared" ca="1" si="224"/>
        <v>1.3529912558561206</v>
      </c>
      <c r="M515" s="44">
        <f t="shared" ca="1" si="225"/>
        <v>1.3530312558561206</v>
      </c>
      <c r="N515" s="44">
        <f t="shared" ca="1" si="226"/>
        <v>1.3529512558561205</v>
      </c>
      <c r="O515" s="108">
        <f t="shared" ref="O515:O578" ca="1" si="231">IF(ISNUMBER(A515),$G$12*SLOPE(L501:L515,A501:A515),"")</f>
        <v>0.52583378061648356</v>
      </c>
      <c r="P515" s="102">
        <f t="shared" ref="P515:P578" ca="1" si="232">IF(ISNUMBER(A515),STDEV(L501:L515)*$G$12,"")</f>
        <v>5.8547899691737593</v>
      </c>
      <c r="Q515" s="102">
        <f t="shared" ref="Q515:Q578" ca="1" si="233">IF(ISNUMBER(A515),SLOPE(P501:P515,A501:A515),"")</f>
        <v>4.6393662821196176E-2</v>
      </c>
      <c r="R515" s="120">
        <f t="shared" ca="1" si="221"/>
        <v>1</v>
      </c>
      <c r="S515" s="54">
        <f t="shared" ca="1" si="222"/>
        <v>0</v>
      </c>
      <c r="T515" s="5">
        <f t="shared" ref="T515:T578" ca="1" si="234">IF(ISNUMBER(A515),IF(S515=1,L515,IF(AG514="Y","",IF(ISNUMBER(T514),T514,""))),"")</f>
        <v>1.3475392670087669</v>
      </c>
      <c r="U515" s="152">
        <f t="shared" ref="U515:U578" ca="1" si="235">IF(NOT(ISNUMBER(T515)),"",IF(S515=1,T515,IF(M515&gt;U514,M515,IF(ISNUMBER(U514),U514,""))))</f>
        <v>1.3544650552299466</v>
      </c>
      <c r="V515" s="152">
        <f t="shared" ref="V515:V578" ca="1" si="236">IF(NOT(ISNUMBER(T515)),"",IF(S515=1,T515,IF(N515&lt;V514,N515,IF(ISNUMBER(V514),V514,""))))</f>
        <v>1.3416029175616471</v>
      </c>
      <c r="W515" s="153">
        <f t="shared" ref="W515:W578" ca="1" si="237">IF(NOT(ISNUMBER(T515)),"",MIN($F$24,IF(TRUNC((U515-T515)/$E$24*$G$12)+0&gt;IF(ISNUMBER(W514),W514,0),TRUNC((U515-T515)/$E$24*$G$12)+0,IF(ISNUMBER(W514),W514,0))))</f>
        <v>2</v>
      </c>
      <c r="X515" s="153">
        <f t="shared" ref="X515:X578" ca="1" si="238">IF(NOT(ISNUMBER(T515)),"",MIN($F$24,IF(-TRUNC((V515-T515)/$E$24*$G$12)+0&gt;IF(ISNUMBER(X514),X514,0),-TRUNC((V515-T515)/$E$24*$G$12)+0,IF(ISNUMBER(X514),X514,0))))</f>
        <v>2</v>
      </c>
      <c r="Y515" s="153">
        <f t="shared" ref="Y515:Y578" ca="1" si="239">IF(ISNUMBER(W515),(IF(W515=0,0,1))*IF(ABS($I$24)=2,POWER(2,W515-1),W515)*SIGN($I$24)*$K$24,"")</f>
        <v>8</v>
      </c>
      <c r="Z515" s="153">
        <f t="shared" ref="Z515:Z578" ca="1" si="240">IF(ISNUMBER(X515),(IF(X515=0,0,1))*IF(ABS($I$24)=2,POWER(2,X515-1),X515)*SIGN($I$24)*$K$24,"")</f>
        <v>8</v>
      </c>
      <c r="AA515" s="152">
        <f t="shared" ref="AA515:AA578" ca="1" si="241">IF(OR(NOT(ISNUMBER(T515)),W515&lt;1),"",IF(OR(NOT(ISNUMBER(W514)),W514=0),IF(SIGN(Y515)=1,M515,N515),(Y514*AA514+(Y515-Y514)*IF(SIGN(Y515)=1,M515,N515))/Y515))</f>
        <v>1.3520566961946332</v>
      </c>
      <c r="AB515" s="152">
        <f t="shared" ref="AB515:AB578" ca="1" si="242">IF(OR(NOT(ISNUMBER(T515)),X515&lt;1),"",IF(OR(NOT(ISNUMBER(X514)),X514=0),IF(SIGN(Z515)=1,N515,M515),(Z514*AB514+(Z515-Z514)*IF(SIGN(Z515)=1,N515,M515))/Z515))</f>
        <v>1.343007522143606</v>
      </c>
      <c r="AC515" s="154">
        <f t="shared" ref="AC515:AC578" ca="1" si="243">IFERROR(-SIGN(Y515)*(AA515-IF(SIGN(Y515)=1,N515,M515))*$G$12*ABS(Y515),"")</f>
        <v>71.564772918986108</v>
      </c>
      <c r="AD515" s="154">
        <f t="shared" ref="AD515:AD578" ca="1" si="244">IFERROR(SIGN(Z515)*(AB515-IF(SIGN(Z515)=1,M515,N515))*$G$12*ABS(Z515),"")</f>
        <v>-801.89869700117106</v>
      </c>
      <c r="AE515" s="3">
        <f t="shared" ref="AE515:AE578" ca="1" si="245">IF(ISNUMBER(A515),IFERROR((IF(ISNUMBER(AC515),AC515,0)+IF(ISNUMBER(AD515),AD515,0))/(ABS(Y515)+ABS(Z515)),0),"")</f>
        <v>-45.645870255136558</v>
      </c>
      <c r="AF515" s="3">
        <f t="shared" ref="AF515:AF578" ca="1" si="246">IF(ISNUMBER(A515),IF(ISNUMBER(AC515),AC515,0)+IF(ISNUMBER(AD515),AD515,0),"")</f>
        <v>-730.33392408218492</v>
      </c>
      <c r="AG515" s="3" t="str">
        <f t="shared" ca="1" si="223"/>
        <v>N</v>
      </c>
      <c r="AH515" s="4" t="str">
        <f t="shared" ref="AH515:AH578" ca="1" si="247">IF(AG515="y",AF515*10*$C$11,"")</f>
        <v/>
      </c>
      <c r="AI515" s="75">
        <f t="shared" ref="AI515:AI578" ca="1" si="248">IF(ISNUMBER(A515),IF(ISNUMBER(AH515),AJ515,AF515*10*$C$11+AJ515),"")</f>
        <v>-73.033392408218504</v>
      </c>
      <c r="AJ515" s="75">
        <f t="shared" ref="AJ515:AJ578" ca="1" si="249">IF(ISNUMBER(A515),AJ514+IF(ISNUMBER(AH515),AH515,0),"")</f>
        <v>0</v>
      </c>
    </row>
    <row r="516" spans="1:36">
      <c r="A516" s="41">
        <f t="shared" ref="A516:A579" si="250">IFERROR(IF(A515+1&gt;$C$19,"",A515+1),"")</f>
        <v>450</v>
      </c>
      <c r="B516" s="150">
        <f>IF(ISNUMBER(A516),INDEX('MetaTrader Import'!$H$13:$J$5893,TRUNC(((A516-$A$39+1)-1)/3)+1,MOD((A516-$A$39+1)-1,3)+1),"")</f>
        <v>0</v>
      </c>
      <c r="C516" s="43">
        <f t="shared" ca="1" si="227"/>
        <v>23.339252115928677</v>
      </c>
      <c r="D516" s="43">
        <f t="shared" ca="1" si="228"/>
        <v>-0.62697254569513006</v>
      </c>
      <c r="E516" s="43">
        <f t="shared" ca="1" si="229"/>
        <v>22.712279570233548</v>
      </c>
      <c r="F516" s="43">
        <f t="shared" ca="1" si="230"/>
        <v>2.2712279570233549</v>
      </c>
      <c r="G516" s="43">
        <f>IF(A516&lt;&gt;"",IF(A516&lt;Data!$G$11*0.25,$C$13/$G$32,IF(A516&gt;Data!$G$11*0.25,$C$13,$C$13*10)),"")</f>
        <v>2</v>
      </c>
      <c r="H516" s="43">
        <f>IF(A516&lt;&gt;"",IF(Data!$G$9="constant",$C$13,IF(Data!$G$9="squeeze",G516,F516)),"")</f>
        <v>2</v>
      </c>
      <c r="I516" s="38">
        <f ca="1">IF(ISNUMBER(A516),NORMINV(RAND(),0,IF(AND(Data!$G$9="squeeze",A516&lt;Data!$G$11*0.25),$H$32,1)*$C$30*$C$13)*($C$14*$C$12),"")</f>
        <v>-3.9064020508547989E-5</v>
      </c>
      <c r="J516" s="42">
        <f ca="1">IFERROR(IF(Data!$C$6="Real",B516,I516+J515+($C$14*$C$12)*(NORMINV(RAND(),$C$15,CHOOSE($G$13,$C$13,F516,G516)))),"")</f>
        <v>1.3525890960738833</v>
      </c>
      <c r="K516" s="88">
        <f>IF(ISNUMBER(A516), IF($G$16="fixed",$G$17,MIN(H516*Data!$C$7*$C$16*0.5,$C$17*Data!$C$7))*$C$12,"")</f>
        <v>8.0000000000000007E-5</v>
      </c>
      <c r="L516" s="42">
        <f t="shared" ca="1" si="224"/>
        <v>1.3525890960738833</v>
      </c>
      <c r="M516" s="44">
        <f t="shared" ca="1" si="225"/>
        <v>1.3526290960738834</v>
      </c>
      <c r="N516" s="44">
        <f t="shared" ca="1" si="226"/>
        <v>1.3525490960738833</v>
      </c>
      <c r="O516" s="108">
        <f t="shared" ca="1" si="231"/>
        <v>0.19263802165340024</v>
      </c>
      <c r="P516" s="102">
        <f t="shared" ca="1" si="232"/>
        <v>5.3261389062961078</v>
      </c>
      <c r="Q516" s="102">
        <f t="shared" ca="1" si="233"/>
        <v>-1.1741159770091741E-2</v>
      </c>
      <c r="R516" s="120">
        <f t="shared" ref="R516:R579" ca="1" si="251">IF(ISNUMBER(A516),R515+S515,"")</f>
        <v>1</v>
      </c>
      <c r="S516" s="54">
        <f t="shared" ref="S516:S579" ca="1" si="252">IF(ISNUMBER(A516),IF(AND(R516&lt;$M$24,Q516&lt;$F$28,ABS(O516)&lt;$F$27,P516&lt;$F$26,NOT(ISNUMBER(T515))),1,0),"")</f>
        <v>0</v>
      </c>
      <c r="T516" s="5">
        <f t="shared" ca="1" si="234"/>
        <v>1.3475392670087669</v>
      </c>
      <c r="U516" s="152">
        <f t="shared" ca="1" si="235"/>
        <v>1.3544650552299466</v>
      </c>
      <c r="V516" s="152">
        <f t="shared" ca="1" si="236"/>
        <v>1.3416029175616471</v>
      </c>
      <c r="W516" s="153">
        <f t="shared" ca="1" si="237"/>
        <v>2</v>
      </c>
      <c r="X516" s="153">
        <f t="shared" ca="1" si="238"/>
        <v>2</v>
      </c>
      <c r="Y516" s="153">
        <f t="shared" ca="1" si="239"/>
        <v>8</v>
      </c>
      <c r="Z516" s="153">
        <f t="shared" ca="1" si="240"/>
        <v>8</v>
      </c>
      <c r="AA516" s="152">
        <f t="shared" ca="1" si="241"/>
        <v>1.3520566961946332</v>
      </c>
      <c r="AB516" s="152">
        <f t="shared" ca="1" si="242"/>
        <v>1.343007522143606</v>
      </c>
      <c r="AC516" s="154">
        <f t="shared" ca="1" si="243"/>
        <v>39.39199034000751</v>
      </c>
      <c r="AD516" s="154">
        <f t="shared" ca="1" si="244"/>
        <v>-769.72591442219243</v>
      </c>
      <c r="AE516" s="3">
        <f t="shared" ca="1" si="245"/>
        <v>-45.645870255136558</v>
      </c>
      <c r="AF516" s="3">
        <f t="shared" ca="1" si="246"/>
        <v>-730.33392408218492</v>
      </c>
      <c r="AG516" s="3" t="str">
        <f t="shared" ref="AG516:AG579" ca="1" si="253">IF(NOT(ISNUMBER(T516)),"",IF(OR(AF516&gt;$G$24,AF516&lt;-$H$24,A516+1&gt;$C$19),"Y","N"))</f>
        <v>N</v>
      </c>
      <c r="AH516" s="4" t="str">
        <f t="shared" ca="1" si="247"/>
        <v/>
      </c>
      <c r="AI516" s="75">
        <f t="shared" ca="1" si="248"/>
        <v>-73.033392408218504</v>
      </c>
      <c r="AJ516" s="75">
        <f t="shared" ca="1" si="249"/>
        <v>0</v>
      </c>
    </row>
    <row r="517" spans="1:36">
      <c r="A517" s="41">
        <f t="shared" si="250"/>
        <v>451</v>
      </c>
      <c r="B517" s="150">
        <f>IF(ISNUMBER(A517),INDEX('MetaTrader Import'!$H$13:$J$5893,TRUNC(((A517-$A$39+1)-1)/3)+1,MOD((A517-$A$39+1)-1,3)+1),"")</f>
        <v>0</v>
      </c>
      <c r="C517" s="43">
        <f t="shared" ca="1" si="227"/>
        <v>22.712279570233548</v>
      </c>
      <c r="D517" s="43">
        <f t="shared" ca="1" si="228"/>
        <v>-0.21980270001927221</v>
      </c>
      <c r="E517" s="43">
        <f t="shared" ca="1" si="229"/>
        <v>22.492476870214276</v>
      </c>
      <c r="F517" s="43">
        <f t="shared" ca="1" si="230"/>
        <v>2.2492476870214277</v>
      </c>
      <c r="G517" s="43">
        <f>IF(A517&lt;&gt;"",IF(A517&lt;Data!$G$11*0.25,$C$13/$G$32,IF(A517&gt;Data!$G$11*0.25,$C$13,$C$13*10)),"")</f>
        <v>2</v>
      </c>
      <c r="H517" s="43">
        <f>IF(A517&lt;&gt;"",IF(Data!$G$9="constant",$C$13,IF(Data!$G$9="squeeze",G517,F517)),"")</f>
        <v>2</v>
      </c>
      <c r="I517" s="38">
        <f ca="1">IF(ISNUMBER(A517),NORMINV(RAND(),0,IF(AND(Data!$G$9="squeeze",A517&lt;Data!$G$11*0.25),$H$32,1)*$C$30*$C$13)*($C$14*$C$12),"")</f>
        <v>5.2712646089563247E-4</v>
      </c>
      <c r="J517" s="42">
        <f ca="1">IFERROR(IF(Data!$C$6="Real",B517,I517+J516+($C$14*$C$12)*(NORMINV(RAND(),$C$15,CHOOSE($G$13,$C$13,F517,G517)))),"")</f>
        <v>1.3530629747911489</v>
      </c>
      <c r="K517" s="88">
        <f>IF(ISNUMBER(A517), IF($G$16="fixed",$G$17,MIN(H517*Data!$C$7*$C$16*0.5,$C$17*Data!$C$7))*$C$12,"")</f>
        <v>8.0000000000000007E-5</v>
      </c>
      <c r="L517" s="42">
        <f t="shared" ca="1" si="224"/>
        <v>1.3530629747911489</v>
      </c>
      <c r="M517" s="44">
        <f t="shared" ca="1" si="225"/>
        <v>1.3531029747911489</v>
      </c>
      <c r="N517" s="44">
        <f t="shared" ca="1" si="226"/>
        <v>1.3530229747911489</v>
      </c>
      <c r="O517" s="108">
        <f t="shared" ca="1" si="231"/>
        <v>0.12060492309857412</v>
      </c>
      <c r="P517" s="102">
        <f t="shared" ca="1" si="232"/>
        <v>5.2248167230459526</v>
      </c>
      <c r="Q517" s="102">
        <f t="shared" ca="1" si="233"/>
        <v>-7.3220255519373945E-2</v>
      </c>
      <c r="R517" s="120">
        <f t="shared" ca="1" si="251"/>
        <v>1</v>
      </c>
      <c r="S517" s="54">
        <f t="shared" ca="1" si="252"/>
        <v>0</v>
      </c>
      <c r="T517" s="5">
        <f t="shared" ca="1" si="234"/>
        <v>1.3475392670087669</v>
      </c>
      <c r="U517" s="152">
        <f t="shared" ca="1" si="235"/>
        <v>1.3544650552299466</v>
      </c>
      <c r="V517" s="152">
        <f t="shared" ca="1" si="236"/>
        <v>1.3416029175616471</v>
      </c>
      <c r="W517" s="153">
        <f t="shared" ca="1" si="237"/>
        <v>2</v>
      </c>
      <c r="X517" s="153">
        <f t="shared" ca="1" si="238"/>
        <v>2</v>
      </c>
      <c r="Y517" s="153">
        <f t="shared" ca="1" si="239"/>
        <v>8</v>
      </c>
      <c r="Z517" s="153">
        <f t="shared" ca="1" si="240"/>
        <v>8</v>
      </c>
      <c r="AA517" s="152">
        <f t="shared" ca="1" si="241"/>
        <v>1.3520566961946332</v>
      </c>
      <c r="AB517" s="152">
        <f t="shared" ca="1" si="242"/>
        <v>1.343007522143606</v>
      </c>
      <c r="AC517" s="154">
        <f t="shared" ca="1" si="243"/>
        <v>77.302287721252583</v>
      </c>
      <c r="AD517" s="154">
        <f t="shared" ca="1" si="244"/>
        <v>-807.6362118034375</v>
      </c>
      <c r="AE517" s="3">
        <f t="shared" ca="1" si="245"/>
        <v>-45.645870255136558</v>
      </c>
      <c r="AF517" s="3">
        <f t="shared" ca="1" si="246"/>
        <v>-730.33392408218492</v>
      </c>
      <c r="AG517" s="3" t="str">
        <f t="shared" ca="1" si="253"/>
        <v>N</v>
      </c>
      <c r="AH517" s="4" t="str">
        <f t="shared" ca="1" si="247"/>
        <v/>
      </c>
      <c r="AI517" s="75">
        <f t="shared" ca="1" si="248"/>
        <v>-73.033392408218504</v>
      </c>
      <c r="AJ517" s="75">
        <f t="shared" ca="1" si="249"/>
        <v>0</v>
      </c>
    </row>
    <row r="518" spans="1:36">
      <c r="A518" s="41">
        <f t="shared" si="250"/>
        <v>452</v>
      </c>
      <c r="B518" s="150">
        <f>IF(ISNUMBER(A518),INDEX('MetaTrader Import'!$H$13:$J$5893,TRUNC(((A518-$A$39+1)-1)/3)+1,MOD((A518-$A$39+1)-1,3)+1),"")</f>
        <v>0</v>
      </c>
      <c r="C518" s="43">
        <f t="shared" ca="1" si="227"/>
        <v>22.492476870214276</v>
      </c>
      <c r="D518" s="43">
        <f t="shared" ca="1" si="228"/>
        <v>-2.460587643898291</v>
      </c>
      <c r="E518" s="43">
        <f t="shared" ca="1" si="229"/>
        <v>20.031889226315986</v>
      </c>
      <c r="F518" s="43">
        <f t="shared" ca="1" si="230"/>
        <v>2.0031889226315984</v>
      </c>
      <c r="G518" s="43">
        <f>IF(A518&lt;&gt;"",IF(A518&lt;Data!$G$11*0.25,$C$13/$G$32,IF(A518&gt;Data!$G$11*0.25,$C$13,$C$13*10)),"")</f>
        <v>2</v>
      </c>
      <c r="H518" s="43">
        <f>IF(A518&lt;&gt;"",IF(Data!$G$9="constant",$C$13,IF(Data!$G$9="squeeze",G518,F518)),"")</f>
        <v>2</v>
      </c>
      <c r="I518" s="38">
        <f ca="1">IF(ISNUMBER(A518),NORMINV(RAND(),0,IF(AND(Data!$G$9="squeeze",A518&lt;Data!$G$11*0.25),$H$32,1)*$C$30*$C$13)*($C$14*$C$12),"")</f>
        <v>-1.1078754840668042E-5</v>
      </c>
      <c r="J518" s="42">
        <f ca="1">IFERROR(IF(Data!$C$6="Real",B518,I518+J517+($C$14*$C$12)*(NORMINV(RAND(),$C$15,CHOOSE($G$13,$C$13,F518,G518)))),"")</f>
        <v>1.3530204961799686</v>
      </c>
      <c r="K518" s="88">
        <f>IF(ISNUMBER(A518), IF($G$16="fixed",$G$17,MIN(H518*Data!$C$7*$C$16*0.5,$C$17*Data!$C$7))*$C$12,"")</f>
        <v>8.0000000000000007E-5</v>
      </c>
      <c r="L518" s="42">
        <f t="shared" ref="L518:L581" ca="1" si="254">IFERROR(J518,"")</f>
        <v>1.3530204961799686</v>
      </c>
      <c r="M518" s="44">
        <f t="shared" ref="M518:M581" ca="1" si="255">IFERROR(L518+K518*0.5,"")</f>
        <v>1.3530604961799686</v>
      </c>
      <c r="N518" s="44">
        <f t="shared" ref="N518:N581" ca="1" si="256">IFERROR(L518-K518*0.5,"")</f>
        <v>1.3529804961799685</v>
      </c>
      <c r="O518" s="108">
        <f t="shared" ca="1" si="231"/>
        <v>-2.4152234760567637E-3</v>
      </c>
      <c r="P518" s="102">
        <f t="shared" ca="1" si="232"/>
        <v>5.0375629679841136</v>
      </c>
      <c r="Q518" s="102">
        <f t="shared" ca="1" si="233"/>
        <v>-0.15930153524924129</v>
      </c>
      <c r="R518" s="120">
        <f t="shared" ca="1" si="251"/>
        <v>1</v>
      </c>
      <c r="S518" s="54">
        <f t="shared" ca="1" si="252"/>
        <v>0</v>
      </c>
      <c r="T518" s="5">
        <f t="shared" ca="1" si="234"/>
        <v>1.3475392670087669</v>
      </c>
      <c r="U518" s="152">
        <f t="shared" ca="1" si="235"/>
        <v>1.3544650552299466</v>
      </c>
      <c r="V518" s="152">
        <f t="shared" ca="1" si="236"/>
        <v>1.3416029175616471</v>
      </c>
      <c r="W518" s="153">
        <f t="shared" ca="1" si="237"/>
        <v>2</v>
      </c>
      <c r="X518" s="153">
        <f t="shared" ca="1" si="238"/>
        <v>2</v>
      </c>
      <c r="Y518" s="153">
        <f t="shared" ca="1" si="239"/>
        <v>8</v>
      </c>
      <c r="Z518" s="153">
        <f t="shared" ca="1" si="240"/>
        <v>8</v>
      </c>
      <c r="AA518" s="152">
        <f t="shared" ca="1" si="241"/>
        <v>1.3520566961946332</v>
      </c>
      <c r="AB518" s="152">
        <f t="shared" ca="1" si="242"/>
        <v>1.343007522143606</v>
      </c>
      <c r="AC518" s="154">
        <f t="shared" ca="1" si="243"/>
        <v>73.903998826825301</v>
      </c>
      <c r="AD518" s="154">
        <f t="shared" ca="1" si="244"/>
        <v>-804.23792290901019</v>
      </c>
      <c r="AE518" s="3">
        <f t="shared" ca="1" si="245"/>
        <v>-45.645870255136558</v>
      </c>
      <c r="AF518" s="3">
        <f t="shared" ca="1" si="246"/>
        <v>-730.33392408218492</v>
      </c>
      <c r="AG518" s="3" t="str">
        <f t="shared" ca="1" si="253"/>
        <v>N</v>
      </c>
      <c r="AH518" s="4" t="str">
        <f t="shared" ca="1" si="247"/>
        <v/>
      </c>
      <c r="AI518" s="75">
        <f t="shared" ca="1" si="248"/>
        <v>-73.033392408218504</v>
      </c>
      <c r="AJ518" s="75">
        <f t="shared" ca="1" si="249"/>
        <v>0</v>
      </c>
    </row>
    <row r="519" spans="1:36">
      <c r="A519" s="41">
        <f t="shared" si="250"/>
        <v>453</v>
      </c>
      <c r="B519" s="150">
        <f>IF(ISNUMBER(A519),INDEX('MetaTrader Import'!$H$13:$J$5893,TRUNC(((A519-$A$39+1)-1)/3)+1,MOD((A519-$A$39+1)-1,3)+1),"")</f>
        <v>0</v>
      </c>
      <c r="C519" s="43">
        <f t="shared" ca="1" si="227"/>
        <v>20.031889226315986</v>
      </c>
      <c r="D519" s="43">
        <f t="shared" ca="1" si="228"/>
        <v>-1.5147104193299517</v>
      </c>
      <c r="E519" s="43">
        <f t="shared" ca="1" si="229"/>
        <v>18.517178806986035</v>
      </c>
      <c r="F519" s="43">
        <f t="shared" ca="1" si="230"/>
        <v>1.8517178806986034</v>
      </c>
      <c r="G519" s="43">
        <f>IF(A519&lt;&gt;"",IF(A519&lt;Data!$G$11*0.25,$C$13/$G$32,IF(A519&gt;Data!$G$11*0.25,$C$13,$C$13*10)),"")</f>
        <v>2</v>
      </c>
      <c r="H519" s="43">
        <f>IF(A519&lt;&gt;"",IF(Data!$G$9="constant",$C$13,IF(Data!$G$9="squeeze",G519,F519)),"")</f>
        <v>2</v>
      </c>
      <c r="I519" s="38">
        <f ca="1">IF(ISNUMBER(A519),NORMINV(RAND(),0,IF(AND(Data!$G$9="squeeze",A519&lt;Data!$G$11*0.25),$H$32,1)*$C$30*$C$13)*($C$14*$C$12),"")</f>
        <v>-5.4103929863244915E-5</v>
      </c>
      <c r="J519" s="42">
        <f ca="1">IFERROR(IF(Data!$C$6="Real",B519,I519+J518+($C$14*$C$12)*(NORMINV(RAND(),$C$15,CHOOSE($G$13,$C$13,F519,G519)))),"")</f>
        <v>1.3533307240582628</v>
      </c>
      <c r="K519" s="88">
        <f>IF(ISNUMBER(A519), IF($G$16="fixed",$G$17,MIN(H519*Data!$C$7*$C$16*0.5,$C$17*Data!$C$7))*$C$12,"")</f>
        <v>8.0000000000000007E-5</v>
      </c>
      <c r="L519" s="42">
        <f t="shared" ca="1" si="254"/>
        <v>1.3533307240582628</v>
      </c>
      <c r="M519" s="44">
        <f t="shared" ca="1" si="255"/>
        <v>1.3533707240582629</v>
      </c>
      <c r="N519" s="44">
        <f t="shared" ca="1" si="256"/>
        <v>1.3532907240582628</v>
      </c>
      <c r="O519" s="108">
        <f t="shared" ca="1" si="231"/>
        <v>-0.11536529723757008</v>
      </c>
      <c r="P519" s="102">
        <f t="shared" ca="1" si="232"/>
        <v>4.7103466262914093</v>
      </c>
      <c r="Q519" s="102">
        <f t="shared" ca="1" si="233"/>
        <v>-0.27907024710703326</v>
      </c>
      <c r="R519" s="120">
        <f t="shared" ca="1" si="251"/>
        <v>1</v>
      </c>
      <c r="S519" s="54">
        <f t="shared" ca="1" si="252"/>
        <v>0</v>
      </c>
      <c r="T519" s="5">
        <f t="shared" ca="1" si="234"/>
        <v>1.3475392670087669</v>
      </c>
      <c r="U519" s="152">
        <f t="shared" ca="1" si="235"/>
        <v>1.3544650552299466</v>
      </c>
      <c r="V519" s="152">
        <f t="shared" ca="1" si="236"/>
        <v>1.3416029175616471</v>
      </c>
      <c r="W519" s="153">
        <f t="shared" ca="1" si="237"/>
        <v>2</v>
      </c>
      <c r="X519" s="153">
        <f t="shared" ca="1" si="238"/>
        <v>2</v>
      </c>
      <c r="Y519" s="153">
        <f t="shared" ca="1" si="239"/>
        <v>8</v>
      </c>
      <c r="Z519" s="153">
        <f t="shared" ca="1" si="240"/>
        <v>8</v>
      </c>
      <c r="AA519" s="152">
        <f t="shared" ca="1" si="241"/>
        <v>1.3520566961946332</v>
      </c>
      <c r="AB519" s="152">
        <f t="shared" ca="1" si="242"/>
        <v>1.343007522143606</v>
      </c>
      <c r="AC519" s="154">
        <f t="shared" ca="1" si="243"/>
        <v>98.722229090366653</v>
      </c>
      <c r="AD519" s="154">
        <f t="shared" ca="1" si="244"/>
        <v>-829.0561531725516</v>
      </c>
      <c r="AE519" s="3">
        <f t="shared" ca="1" si="245"/>
        <v>-45.645870255136558</v>
      </c>
      <c r="AF519" s="3">
        <f t="shared" ca="1" si="246"/>
        <v>-730.33392408218492</v>
      </c>
      <c r="AG519" s="3" t="str">
        <f t="shared" ca="1" si="253"/>
        <v>N</v>
      </c>
      <c r="AH519" s="4" t="str">
        <f t="shared" ca="1" si="247"/>
        <v/>
      </c>
      <c r="AI519" s="75">
        <f t="shared" ca="1" si="248"/>
        <v>-73.033392408218504</v>
      </c>
      <c r="AJ519" s="75">
        <f t="shared" ca="1" si="249"/>
        <v>0</v>
      </c>
    </row>
    <row r="520" spans="1:36">
      <c r="A520" s="41">
        <f t="shared" si="250"/>
        <v>454</v>
      </c>
      <c r="B520" s="150">
        <f>IF(ISNUMBER(A520),INDEX('MetaTrader Import'!$H$13:$J$5893,TRUNC(((A520-$A$39+1)-1)/3)+1,MOD((A520-$A$39+1)-1,3)+1),"")</f>
        <v>0</v>
      </c>
      <c r="C520" s="43">
        <f t="shared" ca="1" si="227"/>
        <v>18.517178806986035</v>
      </c>
      <c r="D520" s="43">
        <f t="shared" ca="1" si="228"/>
        <v>-1.5634177412204502</v>
      </c>
      <c r="E520" s="43">
        <f t="shared" ca="1" si="229"/>
        <v>16.953761065765583</v>
      </c>
      <c r="F520" s="43">
        <f t="shared" ca="1" si="230"/>
        <v>1.6953761065765582</v>
      </c>
      <c r="G520" s="43">
        <f>IF(A520&lt;&gt;"",IF(A520&lt;Data!$G$11*0.25,$C$13/$G$32,IF(A520&gt;Data!$G$11*0.25,$C$13,$C$13*10)),"")</f>
        <v>2</v>
      </c>
      <c r="H520" s="43">
        <f>IF(A520&lt;&gt;"",IF(Data!$G$9="constant",$C$13,IF(Data!$G$9="squeeze",G520,F520)),"")</f>
        <v>2</v>
      </c>
      <c r="I520" s="38">
        <f ca="1">IF(ISNUMBER(A520),NORMINV(RAND(),0,IF(AND(Data!$G$9="squeeze",A520&lt;Data!$G$11*0.25),$H$32,1)*$C$30*$C$13)*($C$14*$C$12),"")</f>
        <v>2.0579970143769455E-4</v>
      </c>
      <c r="J520" s="42">
        <f ca="1">IFERROR(IF(Data!$C$6="Real",B520,I520+J519+($C$14*$C$12)*(NORMINV(RAND(),$C$15,CHOOSE($G$13,$C$13,F520,G520)))),"")</f>
        <v>1.3534427567671588</v>
      </c>
      <c r="K520" s="88">
        <f>IF(ISNUMBER(A520), IF($G$16="fixed",$G$17,MIN(H520*Data!$C$7*$C$16*0.5,$C$17*Data!$C$7))*$C$12,"")</f>
        <v>8.0000000000000007E-5</v>
      </c>
      <c r="L520" s="42">
        <f t="shared" ca="1" si="254"/>
        <v>1.3534427567671588</v>
      </c>
      <c r="M520" s="44">
        <f t="shared" ca="1" si="255"/>
        <v>1.3534827567671588</v>
      </c>
      <c r="N520" s="44">
        <f t="shared" ca="1" si="256"/>
        <v>1.3534027567671587</v>
      </c>
      <c r="O520" s="108">
        <f t="shared" ca="1" si="231"/>
        <v>5.3851920559209808E-2</v>
      </c>
      <c r="P520" s="102">
        <f t="shared" ca="1" si="232"/>
        <v>4.7812269421313269</v>
      </c>
      <c r="Q520" s="102">
        <f t="shared" ca="1" si="233"/>
        <v>-0.35260416245064297</v>
      </c>
      <c r="R520" s="120">
        <f t="shared" ca="1" si="251"/>
        <v>1</v>
      </c>
      <c r="S520" s="54">
        <f t="shared" ca="1" si="252"/>
        <v>0</v>
      </c>
      <c r="T520" s="5">
        <f t="shared" ca="1" si="234"/>
        <v>1.3475392670087669</v>
      </c>
      <c r="U520" s="152">
        <f t="shared" ca="1" si="235"/>
        <v>1.3544650552299466</v>
      </c>
      <c r="V520" s="152">
        <f t="shared" ca="1" si="236"/>
        <v>1.3416029175616471</v>
      </c>
      <c r="W520" s="153">
        <f t="shared" ca="1" si="237"/>
        <v>2</v>
      </c>
      <c r="X520" s="153">
        <f t="shared" ca="1" si="238"/>
        <v>2</v>
      </c>
      <c r="Y520" s="153">
        <f t="shared" ca="1" si="239"/>
        <v>8</v>
      </c>
      <c r="Z520" s="153">
        <f t="shared" ca="1" si="240"/>
        <v>8</v>
      </c>
      <c r="AA520" s="152">
        <f t="shared" ca="1" si="241"/>
        <v>1.3520566961946332</v>
      </c>
      <c r="AB520" s="152">
        <f t="shared" ca="1" si="242"/>
        <v>1.343007522143606</v>
      </c>
      <c r="AC520" s="154">
        <f t="shared" ca="1" si="243"/>
        <v>107.68484580204074</v>
      </c>
      <c r="AD520" s="154">
        <f t="shared" ca="1" si="244"/>
        <v>-838.01876988422566</v>
      </c>
      <c r="AE520" s="3">
        <f t="shared" ca="1" si="245"/>
        <v>-45.645870255136558</v>
      </c>
      <c r="AF520" s="3">
        <f t="shared" ca="1" si="246"/>
        <v>-730.33392408218492</v>
      </c>
      <c r="AG520" s="3" t="str">
        <f t="shared" ca="1" si="253"/>
        <v>N</v>
      </c>
      <c r="AH520" s="4" t="str">
        <f t="shared" ca="1" si="247"/>
        <v/>
      </c>
      <c r="AI520" s="75">
        <f t="shared" ca="1" si="248"/>
        <v>-73.033392408218504</v>
      </c>
      <c r="AJ520" s="75">
        <f t="shared" ca="1" si="249"/>
        <v>0</v>
      </c>
    </row>
    <row r="521" spans="1:36">
      <c r="A521" s="41">
        <f t="shared" si="250"/>
        <v>455</v>
      </c>
      <c r="B521" s="150">
        <f>IF(ISNUMBER(A521),INDEX('MetaTrader Import'!$H$13:$J$5893,TRUNC(((A521-$A$39+1)-1)/3)+1,MOD((A521-$A$39+1)-1,3)+1),"")</f>
        <v>0</v>
      </c>
      <c r="C521" s="43">
        <f t="shared" ca="1" si="227"/>
        <v>16.953761065765583</v>
      </c>
      <c r="D521" s="43">
        <f t="shared" ca="1" si="228"/>
        <v>-0.24924806983006226</v>
      </c>
      <c r="E521" s="43">
        <f t="shared" ca="1" si="229"/>
        <v>16.70451299593552</v>
      </c>
      <c r="F521" s="43">
        <f t="shared" ca="1" si="230"/>
        <v>1.6704512995935521</v>
      </c>
      <c r="G521" s="43">
        <f>IF(A521&lt;&gt;"",IF(A521&lt;Data!$G$11*0.25,$C$13/$G$32,IF(A521&gt;Data!$G$11*0.25,$C$13,$C$13*10)),"")</f>
        <v>2</v>
      </c>
      <c r="H521" s="43">
        <f>IF(A521&lt;&gt;"",IF(Data!$G$9="constant",$C$13,IF(Data!$G$9="squeeze",G521,F521)),"")</f>
        <v>2</v>
      </c>
      <c r="I521" s="38">
        <f ca="1">IF(ISNUMBER(A521),NORMINV(RAND(),0,IF(AND(Data!$G$9="squeeze",A521&lt;Data!$G$11*0.25),$H$32,1)*$C$30*$C$13)*($C$14*$C$12),"")</f>
        <v>-2.123250809583127E-4</v>
      </c>
      <c r="J521" s="42">
        <f ca="1">IFERROR(IF(Data!$C$6="Real",B521,I521+J520+($C$14*$C$12)*(NORMINV(RAND(),$C$15,CHOOSE($G$13,$C$13,F521,G521)))),"")</f>
        <v>1.3528876488557748</v>
      </c>
      <c r="K521" s="88">
        <f>IF(ISNUMBER(A521), IF($G$16="fixed",$G$17,MIN(H521*Data!$C$7*$C$16*0.5,$C$17*Data!$C$7))*$C$12,"")</f>
        <v>8.0000000000000007E-5</v>
      </c>
      <c r="L521" s="42">
        <f t="shared" ca="1" si="254"/>
        <v>1.3528876488557748</v>
      </c>
      <c r="M521" s="44">
        <f t="shared" ca="1" si="255"/>
        <v>1.3529276488557749</v>
      </c>
      <c r="N521" s="44">
        <f t="shared" ca="1" si="256"/>
        <v>1.3528476488557748</v>
      </c>
      <c r="O521" s="108">
        <f t="shared" ca="1" si="231"/>
        <v>-0.11105508019966712</v>
      </c>
      <c r="P521" s="102">
        <f t="shared" ca="1" si="232"/>
        <v>4.6605688079890006</v>
      </c>
      <c r="Q521" s="102">
        <f t="shared" ca="1" si="233"/>
        <v>-0.41009636263186583</v>
      </c>
      <c r="R521" s="120">
        <f t="shared" ca="1" si="251"/>
        <v>1</v>
      </c>
      <c r="S521" s="54">
        <f t="shared" ca="1" si="252"/>
        <v>0</v>
      </c>
      <c r="T521" s="5">
        <f t="shared" ca="1" si="234"/>
        <v>1.3475392670087669</v>
      </c>
      <c r="U521" s="152">
        <f t="shared" ca="1" si="235"/>
        <v>1.3544650552299466</v>
      </c>
      <c r="V521" s="152">
        <f t="shared" ca="1" si="236"/>
        <v>1.3416029175616471</v>
      </c>
      <c r="W521" s="153">
        <f t="shared" ca="1" si="237"/>
        <v>2</v>
      </c>
      <c r="X521" s="153">
        <f t="shared" ca="1" si="238"/>
        <v>2</v>
      </c>
      <c r="Y521" s="153">
        <f t="shared" ca="1" si="239"/>
        <v>8</v>
      </c>
      <c r="Z521" s="153">
        <f t="shared" ca="1" si="240"/>
        <v>8</v>
      </c>
      <c r="AA521" s="152">
        <f t="shared" ca="1" si="241"/>
        <v>1.3520566961946332</v>
      </c>
      <c r="AB521" s="152">
        <f t="shared" ca="1" si="242"/>
        <v>1.343007522143606</v>
      </c>
      <c r="AC521" s="154">
        <f t="shared" ca="1" si="243"/>
        <v>63.276212891327788</v>
      </c>
      <c r="AD521" s="154">
        <f t="shared" ca="1" si="244"/>
        <v>-793.61013697351268</v>
      </c>
      <c r="AE521" s="3">
        <f t="shared" ca="1" si="245"/>
        <v>-45.645870255136558</v>
      </c>
      <c r="AF521" s="3">
        <f t="shared" ca="1" si="246"/>
        <v>-730.33392408218492</v>
      </c>
      <c r="AG521" s="3" t="str">
        <f t="shared" ca="1" si="253"/>
        <v>N</v>
      </c>
      <c r="AH521" s="4" t="str">
        <f t="shared" ca="1" si="247"/>
        <v/>
      </c>
      <c r="AI521" s="75">
        <f t="shared" ca="1" si="248"/>
        <v>-73.033392408218504</v>
      </c>
      <c r="AJ521" s="75">
        <f t="shared" ca="1" si="249"/>
        <v>0</v>
      </c>
    </row>
    <row r="522" spans="1:36">
      <c r="A522" s="41">
        <f t="shared" si="250"/>
        <v>456</v>
      </c>
      <c r="B522" s="150">
        <f>IF(ISNUMBER(A522),INDEX('MetaTrader Import'!$H$13:$J$5893,TRUNC(((A522-$A$39+1)-1)/3)+1,MOD((A522-$A$39+1)-1,3)+1),"")</f>
        <v>0</v>
      </c>
      <c r="C522" s="43">
        <f t="shared" ca="1" si="227"/>
        <v>16.70451299593552</v>
      </c>
      <c r="D522" s="43">
        <f t="shared" ca="1" si="228"/>
        <v>0.75964897569335588</v>
      </c>
      <c r="E522" s="43">
        <f t="shared" ca="1" si="229"/>
        <v>17.464161971628876</v>
      </c>
      <c r="F522" s="43">
        <f t="shared" ca="1" si="230"/>
        <v>1.7464161971628875</v>
      </c>
      <c r="G522" s="43">
        <f>IF(A522&lt;&gt;"",IF(A522&lt;Data!$G$11*0.25,$C$13/$G$32,IF(A522&gt;Data!$G$11*0.25,$C$13,$C$13*10)),"")</f>
        <v>2</v>
      </c>
      <c r="H522" s="43">
        <f>IF(A522&lt;&gt;"",IF(Data!$G$9="constant",$C$13,IF(Data!$G$9="squeeze",G522,F522)),"")</f>
        <v>2</v>
      </c>
      <c r="I522" s="38">
        <f ca="1">IF(ISNUMBER(A522),NORMINV(RAND(),0,IF(AND(Data!$G$9="squeeze",A522&lt;Data!$G$11*0.25),$H$32,1)*$C$30*$C$13)*($C$14*$C$12),"")</f>
        <v>-1.0841229819302353E-3</v>
      </c>
      <c r="J522" s="42">
        <f ca="1">IFERROR(IF(Data!$C$6="Real",B522,I522+J521+($C$14*$C$12)*(NORMINV(RAND(),$C$15,CHOOSE($G$13,$C$13,F522,G522)))),"")</f>
        <v>1.3518420867386414</v>
      </c>
      <c r="K522" s="88">
        <f>IF(ISNUMBER(A522), IF($G$16="fixed",$G$17,MIN(H522*Data!$C$7*$C$16*0.5,$C$17*Data!$C$7))*$C$12,"")</f>
        <v>8.0000000000000007E-5</v>
      </c>
      <c r="L522" s="42">
        <f t="shared" ca="1" si="254"/>
        <v>1.3518420867386414</v>
      </c>
      <c r="M522" s="44">
        <f t="shared" ca="1" si="255"/>
        <v>1.3518820867386414</v>
      </c>
      <c r="N522" s="44">
        <f t="shared" ca="1" si="256"/>
        <v>1.3518020867386413</v>
      </c>
      <c r="O522" s="108">
        <f t="shared" ca="1" si="231"/>
        <v>-0.38402592718586198</v>
      </c>
      <c r="P522" s="102">
        <f t="shared" ca="1" si="232"/>
        <v>5.6203274131692309</v>
      </c>
      <c r="Q522" s="102">
        <f t="shared" ca="1" si="233"/>
        <v>-0.41075033871837441</v>
      </c>
      <c r="R522" s="120">
        <f t="shared" ca="1" si="251"/>
        <v>1</v>
      </c>
      <c r="S522" s="54">
        <f t="shared" ca="1" si="252"/>
        <v>0</v>
      </c>
      <c r="T522" s="5">
        <f t="shared" ca="1" si="234"/>
        <v>1.3475392670087669</v>
      </c>
      <c r="U522" s="152">
        <f t="shared" ca="1" si="235"/>
        <v>1.3544650552299466</v>
      </c>
      <c r="V522" s="152">
        <f t="shared" ca="1" si="236"/>
        <v>1.3416029175616471</v>
      </c>
      <c r="W522" s="153">
        <f t="shared" ca="1" si="237"/>
        <v>2</v>
      </c>
      <c r="X522" s="153">
        <f t="shared" ca="1" si="238"/>
        <v>2</v>
      </c>
      <c r="Y522" s="153">
        <f t="shared" ca="1" si="239"/>
        <v>8</v>
      </c>
      <c r="Z522" s="153">
        <f t="shared" ca="1" si="240"/>
        <v>8</v>
      </c>
      <c r="AA522" s="152">
        <f t="shared" ca="1" si="241"/>
        <v>1.3520566961946332</v>
      </c>
      <c r="AB522" s="152">
        <f t="shared" ca="1" si="242"/>
        <v>1.343007522143606</v>
      </c>
      <c r="AC522" s="154">
        <f t="shared" ca="1" si="243"/>
        <v>-20.36875647934977</v>
      </c>
      <c r="AD522" s="154">
        <f t="shared" ca="1" si="244"/>
        <v>-709.96516760283509</v>
      </c>
      <c r="AE522" s="3">
        <f t="shared" ca="1" si="245"/>
        <v>-45.645870255136558</v>
      </c>
      <c r="AF522" s="3">
        <f t="shared" ca="1" si="246"/>
        <v>-730.33392408218492</v>
      </c>
      <c r="AG522" s="3" t="str">
        <f t="shared" ca="1" si="253"/>
        <v>N</v>
      </c>
      <c r="AH522" s="4" t="str">
        <f t="shared" ca="1" si="247"/>
        <v/>
      </c>
      <c r="AI522" s="75">
        <f t="shared" ca="1" si="248"/>
        <v>-73.033392408218504</v>
      </c>
      <c r="AJ522" s="75">
        <f t="shared" ca="1" si="249"/>
        <v>0</v>
      </c>
    </row>
    <row r="523" spans="1:36">
      <c r="A523" s="41">
        <f t="shared" si="250"/>
        <v>457</v>
      </c>
      <c r="B523" s="150">
        <f>IF(ISNUMBER(A523),INDEX('MetaTrader Import'!$H$13:$J$5893,TRUNC(((A523-$A$39+1)-1)/3)+1,MOD((A523-$A$39+1)-1,3)+1),"")</f>
        <v>0</v>
      </c>
      <c r="C523" s="43">
        <f t="shared" ca="1" si="227"/>
        <v>17.464161971628876</v>
      </c>
      <c r="D523" s="43">
        <f t="shared" ca="1" si="228"/>
        <v>1.1038245095778891</v>
      </c>
      <c r="E523" s="43">
        <f t="shared" ca="1" si="229"/>
        <v>18.567986481206766</v>
      </c>
      <c r="F523" s="43">
        <f t="shared" ca="1" si="230"/>
        <v>1.8567986481206766</v>
      </c>
      <c r="G523" s="43">
        <f>IF(A523&lt;&gt;"",IF(A523&lt;Data!$G$11*0.25,$C$13/$G$32,IF(A523&gt;Data!$G$11*0.25,$C$13,$C$13*10)),"")</f>
        <v>2</v>
      </c>
      <c r="H523" s="43">
        <f>IF(A523&lt;&gt;"",IF(Data!$G$9="constant",$C$13,IF(Data!$G$9="squeeze",G523,F523)),"")</f>
        <v>2</v>
      </c>
      <c r="I523" s="38">
        <f ca="1">IF(ISNUMBER(A523),NORMINV(RAND(),0,IF(AND(Data!$G$9="squeeze",A523&lt;Data!$G$11*0.25),$H$32,1)*$C$30*$C$13)*($C$14*$C$12),"")</f>
        <v>-5.1917469493886282E-4</v>
      </c>
      <c r="J523" s="42">
        <f ca="1">IFERROR(IF(Data!$C$6="Real",B523,I523+J522+($C$14*$C$12)*(NORMINV(RAND(),$C$15,CHOOSE($G$13,$C$13,F523,G523)))),"")</f>
        <v>1.3515999986332325</v>
      </c>
      <c r="K523" s="88">
        <f>IF(ISNUMBER(A523), IF($G$16="fixed",$G$17,MIN(H523*Data!$C$7*$C$16*0.5,$C$17*Data!$C$7))*$C$12,"")</f>
        <v>8.0000000000000007E-5</v>
      </c>
      <c r="L523" s="42">
        <f t="shared" ca="1" si="254"/>
        <v>1.3515999986332325</v>
      </c>
      <c r="M523" s="44">
        <f t="shared" ca="1" si="255"/>
        <v>1.3516399986332326</v>
      </c>
      <c r="N523" s="44">
        <f t="shared" ca="1" si="256"/>
        <v>1.3515599986332325</v>
      </c>
      <c r="O523" s="108">
        <f t="shared" ca="1" si="231"/>
        <v>-0.77822847689793373</v>
      </c>
      <c r="P523" s="102">
        <f t="shared" ca="1" si="232"/>
        <v>6.6608929399567041</v>
      </c>
      <c r="Q523" s="102">
        <f t="shared" ca="1" si="233"/>
        <v>-0.36587432334301073</v>
      </c>
      <c r="R523" s="120">
        <f t="shared" ca="1" si="251"/>
        <v>1</v>
      </c>
      <c r="S523" s="54">
        <f t="shared" ca="1" si="252"/>
        <v>0</v>
      </c>
      <c r="T523" s="5">
        <f t="shared" ca="1" si="234"/>
        <v>1.3475392670087669</v>
      </c>
      <c r="U523" s="152">
        <f t="shared" ca="1" si="235"/>
        <v>1.3544650552299466</v>
      </c>
      <c r="V523" s="152">
        <f t="shared" ca="1" si="236"/>
        <v>1.3416029175616471</v>
      </c>
      <c r="W523" s="153">
        <f t="shared" ca="1" si="237"/>
        <v>2</v>
      </c>
      <c r="X523" s="153">
        <f t="shared" ca="1" si="238"/>
        <v>2</v>
      </c>
      <c r="Y523" s="153">
        <f t="shared" ca="1" si="239"/>
        <v>8</v>
      </c>
      <c r="Z523" s="153">
        <f t="shared" ca="1" si="240"/>
        <v>8</v>
      </c>
      <c r="AA523" s="152">
        <f t="shared" ca="1" si="241"/>
        <v>1.3520566961946332</v>
      </c>
      <c r="AB523" s="152">
        <f t="shared" ca="1" si="242"/>
        <v>1.343007522143606</v>
      </c>
      <c r="AC523" s="154">
        <f t="shared" ca="1" si="243"/>
        <v>-39.735804912055528</v>
      </c>
      <c r="AD523" s="154">
        <f t="shared" ca="1" si="244"/>
        <v>-690.59811917012939</v>
      </c>
      <c r="AE523" s="3">
        <f t="shared" ca="1" si="245"/>
        <v>-45.645870255136558</v>
      </c>
      <c r="AF523" s="3">
        <f t="shared" ca="1" si="246"/>
        <v>-730.33392408218492</v>
      </c>
      <c r="AG523" s="3" t="str">
        <f t="shared" ca="1" si="253"/>
        <v>N</v>
      </c>
      <c r="AH523" s="4" t="str">
        <f t="shared" ca="1" si="247"/>
        <v/>
      </c>
      <c r="AI523" s="75">
        <f t="shared" ca="1" si="248"/>
        <v>-73.033392408218504</v>
      </c>
      <c r="AJ523" s="75">
        <f t="shared" ca="1" si="249"/>
        <v>0</v>
      </c>
    </row>
    <row r="524" spans="1:36">
      <c r="A524" s="41">
        <f t="shared" si="250"/>
        <v>458</v>
      </c>
      <c r="B524" s="150">
        <f>IF(ISNUMBER(A524),INDEX('MetaTrader Import'!$H$13:$J$5893,TRUNC(((A524-$A$39+1)-1)/3)+1,MOD((A524-$A$39+1)-1,3)+1),"")</f>
        <v>0</v>
      </c>
      <c r="C524" s="43">
        <f t="shared" ca="1" si="227"/>
        <v>18.567986481206766</v>
      </c>
      <c r="D524" s="43">
        <f t="shared" ca="1" si="228"/>
        <v>0.15131442677721929</v>
      </c>
      <c r="E524" s="43">
        <f t="shared" ca="1" si="229"/>
        <v>18.719300907983985</v>
      </c>
      <c r="F524" s="43">
        <f t="shared" ca="1" si="230"/>
        <v>1.8719300907983984</v>
      </c>
      <c r="G524" s="43">
        <f>IF(A524&lt;&gt;"",IF(A524&lt;Data!$G$11*0.25,$C$13/$G$32,IF(A524&gt;Data!$G$11*0.25,$C$13,$C$13*10)),"")</f>
        <v>2</v>
      </c>
      <c r="H524" s="43">
        <f>IF(A524&lt;&gt;"",IF(Data!$G$9="constant",$C$13,IF(Data!$G$9="squeeze",G524,F524)),"")</f>
        <v>2</v>
      </c>
      <c r="I524" s="38">
        <f ca="1">IF(ISNUMBER(A524),NORMINV(RAND(),0,IF(AND(Data!$G$9="squeeze",A524&lt;Data!$G$11*0.25),$H$32,1)*$C$30*$C$13)*($C$14*$C$12),"")</f>
        <v>1.7210622804802274E-4</v>
      </c>
      <c r="J524" s="42">
        <f ca="1">IFERROR(IF(Data!$C$6="Real",B524,I524+J523+($C$14*$C$12)*(NORMINV(RAND(),$C$15,CHOOSE($G$13,$C$13,F524,G524)))),"")</f>
        <v>1.3517543955337981</v>
      </c>
      <c r="K524" s="88">
        <f>IF(ISNUMBER(A524), IF($G$16="fixed",$G$17,MIN(H524*Data!$C$7*$C$16*0.5,$C$17*Data!$C$7))*$C$12,"")</f>
        <v>8.0000000000000007E-5</v>
      </c>
      <c r="L524" s="42">
        <f t="shared" ca="1" si="254"/>
        <v>1.3517543955337981</v>
      </c>
      <c r="M524" s="44">
        <f t="shared" ca="1" si="255"/>
        <v>1.3517943955337981</v>
      </c>
      <c r="N524" s="44">
        <f t="shared" ca="1" si="256"/>
        <v>1.351714395533798</v>
      </c>
      <c r="O524" s="108">
        <f t="shared" ca="1" si="231"/>
        <v>-1.0435688623943569</v>
      </c>
      <c r="P524" s="102">
        <f t="shared" ca="1" si="232"/>
        <v>7.2826550037518523</v>
      </c>
      <c r="Q524" s="102">
        <f t="shared" ca="1" si="233"/>
        <v>-0.30053135362787736</v>
      </c>
      <c r="R524" s="120">
        <f t="shared" ca="1" si="251"/>
        <v>1</v>
      </c>
      <c r="S524" s="54">
        <f t="shared" ca="1" si="252"/>
        <v>0</v>
      </c>
      <c r="T524" s="5">
        <f t="shared" ca="1" si="234"/>
        <v>1.3475392670087669</v>
      </c>
      <c r="U524" s="152">
        <f t="shared" ca="1" si="235"/>
        <v>1.3544650552299466</v>
      </c>
      <c r="V524" s="152">
        <f t="shared" ca="1" si="236"/>
        <v>1.3416029175616471</v>
      </c>
      <c r="W524" s="153">
        <f t="shared" ca="1" si="237"/>
        <v>2</v>
      </c>
      <c r="X524" s="153">
        <f t="shared" ca="1" si="238"/>
        <v>2</v>
      </c>
      <c r="Y524" s="153">
        <f t="shared" ca="1" si="239"/>
        <v>8</v>
      </c>
      <c r="Z524" s="153">
        <f t="shared" ca="1" si="240"/>
        <v>8</v>
      </c>
      <c r="AA524" s="152">
        <f t="shared" ca="1" si="241"/>
        <v>1.3520566961946332</v>
      </c>
      <c r="AB524" s="152">
        <f t="shared" ca="1" si="242"/>
        <v>1.343007522143606</v>
      </c>
      <c r="AC524" s="154">
        <f t="shared" ca="1" si="243"/>
        <v>-27.384052866814557</v>
      </c>
      <c r="AD524" s="154">
        <f t="shared" ca="1" si="244"/>
        <v>-702.94987121537031</v>
      </c>
      <c r="AE524" s="3">
        <f t="shared" ca="1" si="245"/>
        <v>-45.645870255136558</v>
      </c>
      <c r="AF524" s="3">
        <f t="shared" ca="1" si="246"/>
        <v>-730.33392408218492</v>
      </c>
      <c r="AG524" s="3" t="str">
        <f t="shared" ca="1" si="253"/>
        <v>N</v>
      </c>
      <c r="AH524" s="4" t="str">
        <f t="shared" ca="1" si="247"/>
        <v/>
      </c>
      <c r="AI524" s="75">
        <f t="shared" ca="1" si="248"/>
        <v>-73.033392408218504</v>
      </c>
      <c r="AJ524" s="75">
        <f t="shared" ca="1" si="249"/>
        <v>0</v>
      </c>
    </row>
    <row r="525" spans="1:36">
      <c r="A525" s="41">
        <f t="shared" si="250"/>
        <v>459</v>
      </c>
      <c r="B525" s="150">
        <f>IF(ISNUMBER(A525),INDEX('MetaTrader Import'!$H$13:$J$5893,TRUNC(((A525-$A$39+1)-1)/3)+1,MOD((A525-$A$39+1)-1,3)+1),"")</f>
        <v>0</v>
      </c>
      <c r="C525" s="43">
        <f t="shared" ca="1" si="227"/>
        <v>18.719300907983985</v>
      </c>
      <c r="D525" s="43">
        <f t="shared" ca="1" si="228"/>
        <v>0.80850912399443353</v>
      </c>
      <c r="E525" s="43">
        <f t="shared" ca="1" si="229"/>
        <v>19.527810031978419</v>
      </c>
      <c r="F525" s="43">
        <f t="shared" ca="1" si="230"/>
        <v>1.9527810031978419</v>
      </c>
      <c r="G525" s="43">
        <f>IF(A525&lt;&gt;"",IF(A525&lt;Data!$G$11*0.25,$C$13/$G$32,IF(A525&gt;Data!$G$11*0.25,$C$13,$C$13*10)),"")</f>
        <v>2</v>
      </c>
      <c r="H525" s="43">
        <f>IF(A525&lt;&gt;"",IF(Data!$G$9="constant",$C$13,IF(Data!$G$9="squeeze",G525,F525)),"")</f>
        <v>2</v>
      </c>
      <c r="I525" s="38">
        <f ca="1">IF(ISNUMBER(A525),NORMINV(RAND(),0,IF(AND(Data!$G$9="squeeze",A525&lt;Data!$G$11*0.25),$H$32,1)*$C$30*$C$13)*($C$14*$C$12),"")</f>
        <v>-3.8838834859284018E-4</v>
      </c>
      <c r="J525" s="42">
        <f ca="1">IFERROR(IF(Data!$C$6="Real",B525,I525+J524+($C$14*$C$12)*(NORMINV(RAND(),$C$15,CHOOSE($G$13,$C$13,F525,G525)))),"")</f>
        <v>1.3514829124215262</v>
      </c>
      <c r="K525" s="88">
        <f>IF(ISNUMBER(A525), IF($G$16="fixed",$G$17,MIN(H525*Data!$C$7*$C$16*0.5,$C$17*Data!$C$7))*$C$12,"")</f>
        <v>8.0000000000000007E-5</v>
      </c>
      <c r="L525" s="42">
        <f t="shared" ca="1" si="254"/>
        <v>1.3514829124215262</v>
      </c>
      <c r="M525" s="44">
        <f t="shared" ca="1" si="255"/>
        <v>1.3515229124215262</v>
      </c>
      <c r="N525" s="44">
        <f t="shared" ca="1" si="256"/>
        <v>1.3514429124215261</v>
      </c>
      <c r="O525" s="108">
        <f t="shared" ca="1" si="231"/>
        <v>-1.0627919395071224</v>
      </c>
      <c r="P525" s="102">
        <f t="shared" ca="1" si="232"/>
        <v>7.3681168506254604</v>
      </c>
      <c r="Q525" s="102">
        <f t="shared" ca="1" si="233"/>
        <v>-0.1968904206195862</v>
      </c>
      <c r="R525" s="120">
        <f t="shared" ca="1" si="251"/>
        <v>1</v>
      </c>
      <c r="S525" s="54">
        <f t="shared" ca="1" si="252"/>
        <v>0</v>
      </c>
      <c r="T525" s="5">
        <f t="shared" ca="1" si="234"/>
        <v>1.3475392670087669</v>
      </c>
      <c r="U525" s="152">
        <f t="shared" ca="1" si="235"/>
        <v>1.3544650552299466</v>
      </c>
      <c r="V525" s="152">
        <f t="shared" ca="1" si="236"/>
        <v>1.3416029175616471</v>
      </c>
      <c r="W525" s="153">
        <f t="shared" ca="1" si="237"/>
        <v>2</v>
      </c>
      <c r="X525" s="153">
        <f t="shared" ca="1" si="238"/>
        <v>2</v>
      </c>
      <c r="Y525" s="153">
        <f t="shared" ca="1" si="239"/>
        <v>8</v>
      </c>
      <c r="Z525" s="153">
        <f t="shared" ca="1" si="240"/>
        <v>8</v>
      </c>
      <c r="AA525" s="152">
        <f t="shared" ca="1" si="241"/>
        <v>1.3520566961946332</v>
      </c>
      <c r="AB525" s="152">
        <f t="shared" ca="1" si="242"/>
        <v>1.343007522143606</v>
      </c>
      <c r="AC525" s="154">
        <f t="shared" ca="1" si="243"/>
        <v>-49.102701848564578</v>
      </c>
      <c r="AD525" s="154">
        <f t="shared" ca="1" si="244"/>
        <v>-681.23122223362031</v>
      </c>
      <c r="AE525" s="3">
        <f t="shared" ca="1" si="245"/>
        <v>-45.645870255136558</v>
      </c>
      <c r="AF525" s="3">
        <f t="shared" ca="1" si="246"/>
        <v>-730.33392408218492</v>
      </c>
      <c r="AG525" s="3" t="str">
        <f t="shared" ca="1" si="253"/>
        <v>N</v>
      </c>
      <c r="AH525" s="4" t="str">
        <f t="shared" ca="1" si="247"/>
        <v/>
      </c>
      <c r="AI525" s="75">
        <f t="shared" ca="1" si="248"/>
        <v>-73.033392408218504</v>
      </c>
      <c r="AJ525" s="75">
        <f t="shared" ca="1" si="249"/>
        <v>0</v>
      </c>
    </row>
    <row r="526" spans="1:36">
      <c r="A526" s="41">
        <f t="shared" si="250"/>
        <v>460</v>
      </c>
      <c r="B526" s="150">
        <f>IF(ISNUMBER(A526),INDEX('MetaTrader Import'!$H$13:$J$5893,TRUNC(((A526-$A$39+1)-1)/3)+1,MOD((A526-$A$39+1)-1,3)+1),"")</f>
        <v>0</v>
      </c>
      <c r="C526" s="43">
        <f t="shared" ca="1" si="227"/>
        <v>19.527810031978419</v>
      </c>
      <c r="D526" s="43">
        <f t="shared" ca="1" si="228"/>
        <v>0.9229664949125036</v>
      </c>
      <c r="E526" s="43">
        <f t="shared" ca="1" si="229"/>
        <v>20.450776526890923</v>
      </c>
      <c r="F526" s="43">
        <f t="shared" ca="1" si="230"/>
        <v>2.0450776526890921</v>
      </c>
      <c r="G526" s="43">
        <f>IF(A526&lt;&gt;"",IF(A526&lt;Data!$G$11*0.25,$C$13/$G$32,IF(A526&gt;Data!$G$11*0.25,$C$13,$C$13*10)),"")</f>
        <v>2</v>
      </c>
      <c r="H526" s="43">
        <f>IF(A526&lt;&gt;"",IF(Data!$G$9="constant",$C$13,IF(Data!$G$9="squeeze",G526,F526)),"")</f>
        <v>2</v>
      </c>
      <c r="I526" s="38">
        <f ca="1">IF(ISNUMBER(A526),NORMINV(RAND(),0,IF(AND(Data!$G$9="squeeze",A526&lt;Data!$G$11*0.25),$H$32,1)*$C$30*$C$13)*($C$14*$C$12),"")</f>
        <v>-3.133119382094404E-4</v>
      </c>
      <c r="J526" s="42">
        <f ca="1">IFERROR(IF(Data!$C$6="Real",B526,I526+J525+($C$14*$C$12)*(NORMINV(RAND(),$C$15,CHOOSE($G$13,$C$13,F526,G526)))),"")</f>
        <v>1.3509282168320056</v>
      </c>
      <c r="K526" s="88">
        <f>IF(ISNUMBER(A526), IF($G$16="fixed",$G$17,MIN(H526*Data!$C$7*$C$16*0.5,$C$17*Data!$C$7))*$C$12,"")</f>
        <v>8.0000000000000007E-5</v>
      </c>
      <c r="L526" s="42">
        <f t="shared" ca="1" si="254"/>
        <v>1.3509282168320056</v>
      </c>
      <c r="M526" s="44">
        <f t="shared" ca="1" si="255"/>
        <v>1.3509682168320056</v>
      </c>
      <c r="N526" s="44">
        <f t="shared" ca="1" si="256"/>
        <v>1.3508882168320056</v>
      </c>
      <c r="O526" s="108">
        <f t="shared" ca="1" si="231"/>
        <v>-1.1526845570890167</v>
      </c>
      <c r="P526" s="102">
        <f t="shared" ca="1" si="232"/>
        <v>7.8302355996023438</v>
      </c>
      <c r="Q526" s="102">
        <f t="shared" ca="1" si="233"/>
        <v>-5.3063197540125222E-2</v>
      </c>
      <c r="R526" s="120">
        <f t="shared" ca="1" si="251"/>
        <v>1</v>
      </c>
      <c r="S526" s="54">
        <f t="shared" ca="1" si="252"/>
        <v>0</v>
      </c>
      <c r="T526" s="5">
        <f t="shared" ca="1" si="234"/>
        <v>1.3475392670087669</v>
      </c>
      <c r="U526" s="152">
        <f t="shared" ca="1" si="235"/>
        <v>1.3544650552299466</v>
      </c>
      <c r="V526" s="152">
        <f t="shared" ca="1" si="236"/>
        <v>1.3416029175616471</v>
      </c>
      <c r="W526" s="153">
        <f t="shared" ca="1" si="237"/>
        <v>2</v>
      </c>
      <c r="X526" s="153">
        <f t="shared" ca="1" si="238"/>
        <v>2</v>
      </c>
      <c r="Y526" s="153">
        <f t="shared" ca="1" si="239"/>
        <v>8</v>
      </c>
      <c r="Z526" s="153">
        <f t="shared" ca="1" si="240"/>
        <v>8</v>
      </c>
      <c r="AA526" s="152">
        <f t="shared" ca="1" si="241"/>
        <v>1.3520566961946332</v>
      </c>
      <c r="AB526" s="152">
        <f t="shared" ca="1" si="242"/>
        <v>1.343007522143606</v>
      </c>
      <c r="AC526" s="154">
        <f t="shared" ca="1" si="243"/>
        <v>-93.478349010212014</v>
      </c>
      <c r="AD526" s="154">
        <f t="shared" ca="1" si="244"/>
        <v>-636.85557507197291</v>
      </c>
      <c r="AE526" s="3">
        <f t="shared" ca="1" si="245"/>
        <v>-45.645870255136558</v>
      </c>
      <c r="AF526" s="3">
        <f t="shared" ca="1" si="246"/>
        <v>-730.33392408218492</v>
      </c>
      <c r="AG526" s="3" t="str">
        <f t="shared" ca="1" si="253"/>
        <v>N</v>
      </c>
      <c r="AH526" s="4" t="str">
        <f t="shared" ca="1" si="247"/>
        <v/>
      </c>
      <c r="AI526" s="75">
        <f t="shared" ca="1" si="248"/>
        <v>-73.033392408218504</v>
      </c>
      <c r="AJ526" s="75">
        <f t="shared" ca="1" si="249"/>
        <v>0</v>
      </c>
    </row>
    <row r="527" spans="1:36">
      <c r="A527" s="41">
        <f t="shared" si="250"/>
        <v>461</v>
      </c>
      <c r="B527" s="150">
        <f>IF(ISNUMBER(A527),INDEX('MetaTrader Import'!$H$13:$J$5893,TRUNC(((A527-$A$39+1)-1)/3)+1,MOD((A527-$A$39+1)-1,3)+1),"")</f>
        <v>0</v>
      </c>
      <c r="C527" s="43">
        <f t="shared" ca="1" si="227"/>
        <v>20.450776526890923</v>
      </c>
      <c r="D527" s="43">
        <f t="shared" ca="1" si="228"/>
        <v>-0.17434893711798416</v>
      </c>
      <c r="E527" s="43">
        <f t="shared" ca="1" si="229"/>
        <v>20.27642758977294</v>
      </c>
      <c r="F527" s="43">
        <f t="shared" ca="1" si="230"/>
        <v>2.0276427589772941</v>
      </c>
      <c r="G527" s="43">
        <f>IF(A527&lt;&gt;"",IF(A527&lt;Data!$G$11*0.25,$C$13/$G$32,IF(A527&gt;Data!$G$11*0.25,$C$13,$C$13*10)),"")</f>
        <v>2</v>
      </c>
      <c r="H527" s="43">
        <f>IF(A527&lt;&gt;"",IF(Data!$G$9="constant",$C$13,IF(Data!$G$9="squeeze",G527,F527)),"")</f>
        <v>2</v>
      </c>
      <c r="I527" s="38">
        <f ca="1">IF(ISNUMBER(A527),NORMINV(RAND(),0,IF(AND(Data!$G$9="squeeze",A527&lt;Data!$G$11*0.25),$H$32,1)*$C$30*$C$13)*($C$14*$C$12),"")</f>
        <v>2.0226746327417367E-5</v>
      </c>
      <c r="J527" s="42">
        <f ca="1">IFERROR(IF(Data!$C$6="Real",B527,I527+J526+($C$14*$C$12)*(NORMINV(RAND(),$C$15,CHOOSE($G$13,$C$13,F527,G527)))),"")</f>
        <v>1.3515854397089053</v>
      </c>
      <c r="K527" s="88">
        <f>IF(ISNUMBER(A527), IF($G$16="fixed",$G$17,MIN(H527*Data!$C$7*$C$16*0.5,$C$17*Data!$C$7))*$C$12,"")</f>
        <v>8.0000000000000007E-5</v>
      </c>
      <c r="L527" s="42">
        <f t="shared" ca="1" si="254"/>
        <v>1.3515854397089053</v>
      </c>
      <c r="M527" s="44">
        <f t="shared" ca="1" si="255"/>
        <v>1.3516254397089054</v>
      </c>
      <c r="N527" s="44">
        <f t="shared" ca="1" si="256"/>
        <v>1.3515454397089053</v>
      </c>
      <c r="O527" s="108">
        <f t="shared" ca="1" si="231"/>
        <v>-1.1467735107764665</v>
      </c>
      <c r="P527" s="102">
        <f t="shared" ca="1" si="232"/>
        <v>7.8134416017084227</v>
      </c>
      <c r="Q527" s="102">
        <f t="shared" ca="1" si="233"/>
        <v>7.3454246188822445E-2</v>
      </c>
      <c r="R527" s="120">
        <f t="shared" ca="1" si="251"/>
        <v>1</v>
      </c>
      <c r="S527" s="54">
        <f t="shared" ca="1" si="252"/>
        <v>0</v>
      </c>
      <c r="T527" s="5">
        <f t="shared" ca="1" si="234"/>
        <v>1.3475392670087669</v>
      </c>
      <c r="U527" s="152">
        <f t="shared" ca="1" si="235"/>
        <v>1.3544650552299466</v>
      </c>
      <c r="V527" s="152">
        <f t="shared" ca="1" si="236"/>
        <v>1.3416029175616471</v>
      </c>
      <c r="W527" s="153">
        <f t="shared" ca="1" si="237"/>
        <v>2</v>
      </c>
      <c r="X527" s="153">
        <f t="shared" ca="1" si="238"/>
        <v>2</v>
      </c>
      <c r="Y527" s="153">
        <f t="shared" ca="1" si="239"/>
        <v>8</v>
      </c>
      <c r="Z527" s="153">
        <f t="shared" ca="1" si="240"/>
        <v>8</v>
      </c>
      <c r="AA527" s="152">
        <f t="shared" ca="1" si="241"/>
        <v>1.3520566961946332</v>
      </c>
      <c r="AB527" s="152">
        <f t="shared" ca="1" si="242"/>
        <v>1.343007522143606</v>
      </c>
      <c r="AC527" s="154">
        <f t="shared" ca="1" si="243"/>
        <v>-40.900518858233426</v>
      </c>
      <c r="AD527" s="154">
        <f t="shared" ca="1" si="244"/>
        <v>-689.43340522395147</v>
      </c>
      <c r="AE527" s="3">
        <f t="shared" ca="1" si="245"/>
        <v>-45.645870255136558</v>
      </c>
      <c r="AF527" s="3">
        <f t="shared" ca="1" si="246"/>
        <v>-730.33392408218492</v>
      </c>
      <c r="AG527" s="3" t="str">
        <f t="shared" ca="1" si="253"/>
        <v>N</v>
      </c>
      <c r="AH527" s="4" t="str">
        <f t="shared" ca="1" si="247"/>
        <v/>
      </c>
      <c r="AI527" s="75">
        <f t="shared" ca="1" si="248"/>
        <v>-73.033392408218504</v>
      </c>
      <c r="AJ527" s="75">
        <f t="shared" ca="1" si="249"/>
        <v>0</v>
      </c>
    </row>
    <row r="528" spans="1:36">
      <c r="A528" s="41">
        <f t="shared" si="250"/>
        <v>462</v>
      </c>
      <c r="B528" s="150">
        <f>IF(ISNUMBER(A528),INDEX('MetaTrader Import'!$H$13:$J$5893,TRUNC(((A528-$A$39+1)-1)/3)+1,MOD((A528-$A$39+1)-1,3)+1),"")</f>
        <v>0</v>
      </c>
      <c r="C528" s="43">
        <f t="shared" ca="1" si="227"/>
        <v>20.27642758977294</v>
      </c>
      <c r="D528" s="43">
        <f t="shared" ca="1" si="228"/>
        <v>-0.52132458529802939</v>
      </c>
      <c r="E528" s="43">
        <f t="shared" ca="1" si="229"/>
        <v>19.755103004474911</v>
      </c>
      <c r="F528" s="43">
        <f t="shared" ca="1" si="230"/>
        <v>1.9755103004474912</v>
      </c>
      <c r="G528" s="43">
        <f>IF(A528&lt;&gt;"",IF(A528&lt;Data!$G$11*0.25,$C$13/$G$32,IF(A528&gt;Data!$G$11*0.25,$C$13,$C$13*10)),"")</f>
        <v>2</v>
      </c>
      <c r="H528" s="43">
        <f>IF(A528&lt;&gt;"",IF(Data!$G$9="constant",$C$13,IF(Data!$G$9="squeeze",G528,F528)),"")</f>
        <v>2</v>
      </c>
      <c r="I528" s="38">
        <f ca="1">IF(ISNUMBER(A528),NORMINV(RAND(),0,IF(AND(Data!$G$9="squeeze",A528&lt;Data!$G$11*0.25),$H$32,1)*$C$30*$C$13)*($C$14*$C$12),"")</f>
        <v>4.3839290407909383E-4</v>
      </c>
      <c r="J528" s="42">
        <f ca="1">IFERROR(IF(Data!$C$6="Real",B528,I528+J527+($C$14*$C$12)*(NORMINV(RAND(),$C$15,CHOOSE($G$13,$C$13,F528,G528)))),"")</f>
        <v>1.3515663300317058</v>
      </c>
      <c r="K528" s="88">
        <f>IF(ISNUMBER(A528), IF($G$16="fixed",$G$17,MIN(H528*Data!$C$7*$C$16*0.5,$C$17*Data!$C$7))*$C$12,"")</f>
        <v>8.0000000000000007E-5</v>
      </c>
      <c r="L528" s="42">
        <f t="shared" ca="1" si="254"/>
        <v>1.3515663300317058</v>
      </c>
      <c r="M528" s="44">
        <f t="shared" ca="1" si="255"/>
        <v>1.3516063300317058</v>
      </c>
      <c r="N528" s="44">
        <f t="shared" ca="1" si="256"/>
        <v>1.3515263300317057</v>
      </c>
      <c r="O528" s="108">
        <f t="shared" ca="1" si="231"/>
        <v>-1.4103275445048746</v>
      </c>
      <c r="P528" s="102">
        <f t="shared" ca="1" si="232"/>
        <v>8.0574731283077359</v>
      </c>
      <c r="Q528" s="102">
        <f t="shared" ca="1" si="233"/>
        <v>0.18059309806953103</v>
      </c>
      <c r="R528" s="120">
        <f t="shared" ca="1" si="251"/>
        <v>1</v>
      </c>
      <c r="S528" s="54">
        <f t="shared" ca="1" si="252"/>
        <v>0</v>
      </c>
      <c r="T528" s="5">
        <f t="shared" ca="1" si="234"/>
        <v>1.3475392670087669</v>
      </c>
      <c r="U528" s="152">
        <f t="shared" ca="1" si="235"/>
        <v>1.3544650552299466</v>
      </c>
      <c r="V528" s="152">
        <f t="shared" ca="1" si="236"/>
        <v>1.3416029175616471</v>
      </c>
      <c r="W528" s="153">
        <f t="shared" ca="1" si="237"/>
        <v>2</v>
      </c>
      <c r="X528" s="153">
        <f t="shared" ca="1" si="238"/>
        <v>2</v>
      </c>
      <c r="Y528" s="153">
        <f t="shared" ca="1" si="239"/>
        <v>8</v>
      </c>
      <c r="Z528" s="153">
        <f t="shared" ca="1" si="240"/>
        <v>8</v>
      </c>
      <c r="AA528" s="152">
        <f t="shared" ca="1" si="241"/>
        <v>1.3520566961946332</v>
      </c>
      <c r="AB528" s="152">
        <f t="shared" ca="1" si="242"/>
        <v>1.343007522143606</v>
      </c>
      <c r="AC528" s="154">
        <f t="shared" ca="1" si="243"/>
        <v>-42.429293034196292</v>
      </c>
      <c r="AD528" s="154">
        <f t="shared" ca="1" si="244"/>
        <v>-687.90463104798857</v>
      </c>
      <c r="AE528" s="3">
        <f t="shared" ca="1" si="245"/>
        <v>-45.645870255136558</v>
      </c>
      <c r="AF528" s="3">
        <f t="shared" ca="1" si="246"/>
        <v>-730.33392408218492</v>
      </c>
      <c r="AG528" s="3" t="str">
        <f t="shared" ca="1" si="253"/>
        <v>N</v>
      </c>
      <c r="AH528" s="4" t="str">
        <f t="shared" ca="1" si="247"/>
        <v/>
      </c>
      <c r="AI528" s="75">
        <f t="shared" ca="1" si="248"/>
        <v>-73.033392408218504</v>
      </c>
      <c r="AJ528" s="75">
        <f t="shared" ca="1" si="249"/>
        <v>0</v>
      </c>
    </row>
    <row r="529" spans="1:36">
      <c r="A529" s="41">
        <f t="shared" si="250"/>
        <v>463</v>
      </c>
      <c r="B529" s="150">
        <f>IF(ISNUMBER(A529),INDEX('MetaTrader Import'!$H$13:$J$5893,TRUNC(((A529-$A$39+1)-1)/3)+1,MOD((A529-$A$39+1)-1,3)+1),"")</f>
        <v>0</v>
      </c>
      <c r="C529" s="43">
        <f t="shared" ca="1" si="227"/>
        <v>19.755103004474911</v>
      </c>
      <c r="D529" s="43">
        <f t="shared" ca="1" si="228"/>
        <v>1.409542772287359</v>
      </c>
      <c r="E529" s="43">
        <f t="shared" ca="1" si="229"/>
        <v>21.164645776762271</v>
      </c>
      <c r="F529" s="43">
        <f t="shared" ca="1" si="230"/>
        <v>2.116464577676227</v>
      </c>
      <c r="G529" s="43">
        <f>IF(A529&lt;&gt;"",IF(A529&lt;Data!$G$11*0.25,$C$13/$G$32,IF(A529&gt;Data!$G$11*0.25,$C$13,$C$13*10)),"")</f>
        <v>2</v>
      </c>
      <c r="H529" s="43">
        <f>IF(A529&lt;&gt;"",IF(Data!$G$9="constant",$C$13,IF(Data!$G$9="squeeze",G529,F529)),"")</f>
        <v>2</v>
      </c>
      <c r="I529" s="38">
        <f ca="1">IF(ISNUMBER(A529),NORMINV(RAND(),0,IF(AND(Data!$G$9="squeeze",A529&lt;Data!$G$11*0.25),$H$32,1)*$C$30*$C$13)*($C$14*$C$12),"")</f>
        <v>2.8199323603048013E-5</v>
      </c>
      <c r="J529" s="42">
        <f ca="1">IFERROR(IF(Data!$C$6="Real",B529,I529+J528+($C$14*$C$12)*(NORMINV(RAND(),$C$15,CHOOSE($G$13,$C$13,F529,G529)))),"")</f>
        <v>1.3519181593392837</v>
      </c>
      <c r="K529" s="88">
        <f>IF(ISNUMBER(A529), IF($G$16="fixed",$G$17,MIN(H529*Data!$C$7*$C$16*0.5,$C$17*Data!$C$7))*$C$12,"")</f>
        <v>8.0000000000000007E-5</v>
      </c>
      <c r="L529" s="42">
        <f t="shared" ca="1" si="254"/>
        <v>1.3519181593392837</v>
      </c>
      <c r="M529" s="44">
        <f t="shared" ca="1" si="255"/>
        <v>1.3519581593392838</v>
      </c>
      <c r="N529" s="44">
        <f t="shared" ca="1" si="256"/>
        <v>1.3518781593392837</v>
      </c>
      <c r="O529" s="108">
        <f t="shared" ca="1" si="231"/>
        <v>-1.4147454383380909</v>
      </c>
      <c r="P529" s="102">
        <f t="shared" ca="1" si="232"/>
        <v>8.062804369673449</v>
      </c>
      <c r="Q529" s="102">
        <f t="shared" ca="1" si="233"/>
        <v>0.25333718565558494</v>
      </c>
      <c r="R529" s="120">
        <f t="shared" ca="1" si="251"/>
        <v>1</v>
      </c>
      <c r="S529" s="54">
        <f t="shared" ca="1" si="252"/>
        <v>0</v>
      </c>
      <c r="T529" s="5">
        <f t="shared" ca="1" si="234"/>
        <v>1.3475392670087669</v>
      </c>
      <c r="U529" s="152">
        <f t="shared" ca="1" si="235"/>
        <v>1.3544650552299466</v>
      </c>
      <c r="V529" s="152">
        <f t="shared" ca="1" si="236"/>
        <v>1.3416029175616471</v>
      </c>
      <c r="W529" s="153">
        <f t="shared" ca="1" si="237"/>
        <v>2</v>
      </c>
      <c r="X529" s="153">
        <f t="shared" ca="1" si="238"/>
        <v>2</v>
      </c>
      <c r="Y529" s="153">
        <f t="shared" ca="1" si="239"/>
        <v>8</v>
      </c>
      <c r="Z529" s="153">
        <f t="shared" ca="1" si="240"/>
        <v>8</v>
      </c>
      <c r="AA529" s="152">
        <f t="shared" ca="1" si="241"/>
        <v>1.3520566961946332</v>
      </c>
      <c r="AB529" s="152">
        <f t="shared" ca="1" si="242"/>
        <v>1.343007522143606</v>
      </c>
      <c r="AC529" s="154">
        <f t="shared" ca="1" si="243"/>
        <v>-14.282948427961628</v>
      </c>
      <c r="AD529" s="154">
        <f t="shared" ca="1" si="244"/>
        <v>-716.05097565422329</v>
      </c>
      <c r="AE529" s="3">
        <f t="shared" ca="1" si="245"/>
        <v>-45.645870255136558</v>
      </c>
      <c r="AF529" s="3">
        <f t="shared" ca="1" si="246"/>
        <v>-730.33392408218492</v>
      </c>
      <c r="AG529" s="3" t="str">
        <f t="shared" ca="1" si="253"/>
        <v>N</v>
      </c>
      <c r="AH529" s="4" t="str">
        <f t="shared" ca="1" si="247"/>
        <v/>
      </c>
      <c r="AI529" s="75">
        <f t="shared" ca="1" si="248"/>
        <v>-73.033392408218504</v>
      </c>
      <c r="AJ529" s="75">
        <f t="shared" ca="1" si="249"/>
        <v>0</v>
      </c>
    </row>
    <row r="530" spans="1:36">
      <c r="A530" s="41">
        <f t="shared" si="250"/>
        <v>464</v>
      </c>
      <c r="B530" s="150">
        <f>IF(ISNUMBER(A530),INDEX('MetaTrader Import'!$H$13:$J$5893,TRUNC(((A530-$A$39+1)-1)/3)+1,MOD((A530-$A$39+1)-1,3)+1),"")</f>
        <v>0</v>
      </c>
      <c r="C530" s="43">
        <f t="shared" ca="1" si="227"/>
        <v>21.164645776762271</v>
      </c>
      <c r="D530" s="43">
        <f t="shared" ca="1" si="228"/>
        <v>0.18690988213079746</v>
      </c>
      <c r="E530" s="43">
        <f t="shared" ca="1" si="229"/>
        <v>21.351555658893069</v>
      </c>
      <c r="F530" s="43">
        <f t="shared" ca="1" si="230"/>
        <v>2.1351555658893071</v>
      </c>
      <c r="G530" s="43">
        <f>IF(A530&lt;&gt;"",IF(A530&lt;Data!$G$11*0.25,$C$13/$G$32,IF(A530&gt;Data!$G$11*0.25,$C$13,$C$13*10)),"")</f>
        <v>2</v>
      </c>
      <c r="H530" s="43">
        <f>IF(A530&lt;&gt;"",IF(Data!$G$9="constant",$C$13,IF(Data!$G$9="squeeze",G530,F530)),"")</f>
        <v>2</v>
      </c>
      <c r="I530" s="38">
        <f ca="1">IF(ISNUMBER(A530),NORMINV(RAND(),0,IF(AND(Data!$G$9="squeeze",A530&lt;Data!$G$11*0.25),$H$32,1)*$C$30*$C$13)*($C$14*$C$12),"")</f>
        <v>3.7475828970086073E-5</v>
      </c>
      <c r="J530" s="42">
        <f ca="1">IFERROR(IF(Data!$C$6="Real",B530,I530+J529+($C$14*$C$12)*(NORMINV(RAND(),$C$15,CHOOSE($G$13,$C$13,F530,G530)))),"")</f>
        <v>1.351614934032874</v>
      </c>
      <c r="K530" s="88">
        <f>IF(ISNUMBER(A530), IF($G$16="fixed",$G$17,MIN(H530*Data!$C$7*$C$16*0.5,$C$17*Data!$C$7))*$C$12,"")</f>
        <v>8.0000000000000007E-5</v>
      </c>
      <c r="L530" s="42">
        <f t="shared" ca="1" si="254"/>
        <v>1.351614934032874</v>
      </c>
      <c r="M530" s="44">
        <f t="shared" ca="1" si="255"/>
        <v>1.3516549340328741</v>
      </c>
      <c r="N530" s="44">
        <f t="shared" ca="1" si="256"/>
        <v>1.351574934032874</v>
      </c>
      <c r="O530" s="108">
        <f t="shared" ca="1" si="231"/>
        <v>-1.3707421077071489</v>
      </c>
      <c r="P530" s="102">
        <f t="shared" ca="1" si="232"/>
        <v>7.9620228453880557</v>
      </c>
      <c r="Q530" s="102">
        <f t="shared" ca="1" si="233"/>
        <v>0.28291247787486917</v>
      </c>
      <c r="R530" s="120">
        <f t="shared" ca="1" si="251"/>
        <v>1</v>
      </c>
      <c r="S530" s="54">
        <f t="shared" ca="1" si="252"/>
        <v>0</v>
      </c>
      <c r="T530" s="5">
        <f t="shared" ca="1" si="234"/>
        <v>1.3475392670087669</v>
      </c>
      <c r="U530" s="152">
        <f t="shared" ca="1" si="235"/>
        <v>1.3544650552299466</v>
      </c>
      <c r="V530" s="152">
        <f t="shared" ca="1" si="236"/>
        <v>1.3416029175616471</v>
      </c>
      <c r="W530" s="153">
        <f t="shared" ca="1" si="237"/>
        <v>2</v>
      </c>
      <c r="X530" s="153">
        <f t="shared" ca="1" si="238"/>
        <v>2</v>
      </c>
      <c r="Y530" s="153">
        <f t="shared" ca="1" si="239"/>
        <v>8</v>
      </c>
      <c r="Z530" s="153">
        <f t="shared" ca="1" si="240"/>
        <v>8</v>
      </c>
      <c r="AA530" s="152">
        <f t="shared" ca="1" si="241"/>
        <v>1.3520566961946332</v>
      </c>
      <c r="AB530" s="152">
        <f t="shared" ca="1" si="242"/>
        <v>1.343007522143606</v>
      </c>
      <c r="AC530" s="154">
        <f t="shared" ca="1" si="243"/>
        <v>-38.540972940737106</v>
      </c>
      <c r="AD530" s="154">
        <f t="shared" ca="1" si="244"/>
        <v>-691.79295114144782</v>
      </c>
      <c r="AE530" s="3">
        <f t="shared" ca="1" si="245"/>
        <v>-45.645870255136558</v>
      </c>
      <c r="AF530" s="3">
        <f t="shared" ca="1" si="246"/>
        <v>-730.33392408218492</v>
      </c>
      <c r="AG530" s="3" t="str">
        <f t="shared" ca="1" si="253"/>
        <v>N</v>
      </c>
      <c r="AH530" s="4" t="str">
        <f t="shared" ca="1" si="247"/>
        <v/>
      </c>
      <c r="AI530" s="75">
        <f t="shared" ca="1" si="248"/>
        <v>-73.033392408218504</v>
      </c>
      <c r="AJ530" s="75">
        <f t="shared" ca="1" si="249"/>
        <v>0</v>
      </c>
    </row>
    <row r="531" spans="1:36">
      <c r="A531" s="41">
        <f t="shared" si="250"/>
        <v>465</v>
      </c>
      <c r="B531" s="150">
        <f>IF(ISNUMBER(A531),INDEX('MetaTrader Import'!$H$13:$J$5893,TRUNC(((A531-$A$39+1)-1)/3)+1,MOD((A531-$A$39+1)-1,3)+1),"")</f>
        <v>0</v>
      </c>
      <c r="C531" s="43">
        <f t="shared" ca="1" si="227"/>
        <v>21.351555658893069</v>
      </c>
      <c r="D531" s="43">
        <f t="shared" ca="1" si="228"/>
        <v>-1.3176325536138245</v>
      </c>
      <c r="E531" s="43">
        <f t="shared" ca="1" si="229"/>
        <v>20.033923105279246</v>
      </c>
      <c r="F531" s="43">
        <f t="shared" ca="1" si="230"/>
        <v>2.0033923105279245</v>
      </c>
      <c r="G531" s="43">
        <f>IF(A531&lt;&gt;"",IF(A531&lt;Data!$G$11*0.25,$C$13/$G$32,IF(A531&gt;Data!$G$11*0.25,$C$13,$C$13*10)),"")</f>
        <v>2</v>
      </c>
      <c r="H531" s="43">
        <f>IF(A531&lt;&gt;"",IF(Data!$G$9="constant",$C$13,IF(Data!$G$9="squeeze",G531,F531)),"")</f>
        <v>2</v>
      </c>
      <c r="I531" s="38">
        <f ca="1">IF(ISNUMBER(A531),NORMINV(RAND(),0,IF(AND(Data!$G$9="squeeze",A531&lt;Data!$G$11*0.25),$H$32,1)*$C$30*$C$13)*($C$14*$C$12),"")</f>
        <v>-9.7458293297813229E-5</v>
      </c>
      <c r="J531" s="42">
        <f ca="1">IFERROR(IF(Data!$C$6="Real",B531,I531+J530+($C$14*$C$12)*(NORMINV(RAND(),$C$15,CHOOSE($G$13,$C$13,F531,G531)))),"")</f>
        <v>1.350754029991261</v>
      </c>
      <c r="K531" s="88">
        <f>IF(ISNUMBER(A531), IF($G$16="fixed",$G$17,MIN(H531*Data!$C$7*$C$16*0.5,$C$17*Data!$C$7))*$C$12,"")</f>
        <v>8.0000000000000007E-5</v>
      </c>
      <c r="L531" s="42">
        <f t="shared" ca="1" si="254"/>
        <v>1.350754029991261</v>
      </c>
      <c r="M531" s="44">
        <f t="shared" ca="1" si="255"/>
        <v>1.3507940299912611</v>
      </c>
      <c r="N531" s="44">
        <f t="shared" ca="1" si="256"/>
        <v>1.350714029991261</v>
      </c>
      <c r="O531" s="108">
        <f t="shared" ca="1" si="231"/>
        <v>-1.6077132315741436</v>
      </c>
      <c r="P531" s="102">
        <f t="shared" ca="1" si="232"/>
        <v>8.6596773829240821</v>
      </c>
      <c r="Q531" s="102">
        <f t="shared" ca="1" si="233"/>
        <v>0.3072989857495701</v>
      </c>
      <c r="R531" s="120">
        <f t="shared" ca="1" si="251"/>
        <v>1</v>
      </c>
      <c r="S531" s="54">
        <f t="shared" ca="1" si="252"/>
        <v>0</v>
      </c>
      <c r="T531" s="5">
        <f t="shared" ca="1" si="234"/>
        <v>1.3475392670087669</v>
      </c>
      <c r="U531" s="152">
        <f t="shared" ca="1" si="235"/>
        <v>1.3544650552299466</v>
      </c>
      <c r="V531" s="152">
        <f t="shared" ca="1" si="236"/>
        <v>1.3416029175616471</v>
      </c>
      <c r="W531" s="153">
        <f t="shared" ca="1" si="237"/>
        <v>2</v>
      </c>
      <c r="X531" s="153">
        <f t="shared" ca="1" si="238"/>
        <v>2</v>
      </c>
      <c r="Y531" s="153">
        <f t="shared" ca="1" si="239"/>
        <v>8</v>
      </c>
      <c r="Z531" s="153">
        <f t="shared" ca="1" si="240"/>
        <v>8</v>
      </c>
      <c r="AA531" s="152">
        <f t="shared" ca="1" si="241"/>
        <v>1.3520566961946332</v>
      </c>
      <c r="AB531" s="152">
        <f t="shared" ca="1" si="242"/>
        <v>1.343007522143606</v>
      </c>
      <c r="AC531" s="154">
        <f t="shared" ca="1" si="243"/>
        <v>-107.41329626977603</v>
      </c>
      <c r="AD531" s="154">
        <f t="shared" ca="1" si="244"/>
        <v>-622.92062781240884</v>
      </c>
      <c r="AE531" s="3">
        <f t="shared" ca="1" si="245"/>
        <v>-45.645870255136558</v>
      </c>
      <c r="AF531" s="3">
        <f t="shared" ca="1" si="246"/>
        <v>-730.33392408218492</v>
      </c>
      <c r="AG531" s="3" t="str">
        <f t="shared" ca="1" si="253"/>
        <v>N</v>
      </c>
      <c r="AH531" s="4" t="str">
        <f t="shared" ca="1" si="247"/>
        <v/>
      </c>
      <c r="AI531" s="75">
        <f t="shared" ca="1" si="248"/>
        <v>-73.033392408218504</v>
      </c>
      <c r="AJ531" s="75">
        <f t="shared" ca="1" si="249"/>
        <v>0</v>
      </c>
    </row>
    <row r="532" spans="1:36">
      <c r="A532" s="41">
        <f t="shared" si="250"/>
        <v>466</v>
      </c>
      <c r="B532" s="150">
        <f ca="1">IF(ISNUMBER(A532),INDEX('MetaTrader Import'!$H$13:$J$5893,TRUNC(((A532-$A$39+1)-1)/3)+1,MOD((A532-$A$39+1)-1,3)+1),"")</f>
        <v>0</v>
      </c>
      <c r="C532" s="43">
        <f t="shared" ca="1" si="227"/>
        <v>20.033923105279246</v>
      </c>
      <c r="D532" s="43">
        <f t="shared" ca="1" si="228"/>
        <v>1.2753459937497125</v>
      </c>
      <c r="E532" s="43">
        <f t="shared" ca="1" si="229"/>
        <v>21.30926909902896</v>
      </c>
      <c r="F532" s="43">
        <f t="shared" ca="1" si="230"/>
        <v>2.1309269099028958</v>
      </c>
      <c r="G532" s="43">
        <f>IF(A532&lt;&gt;"",IF(A532&lt;Data!$G$11*0.25,$C$13/$G$32,IF(A532&gt;Data!$G$11*0.25,$C$13,$C$13*10)),"")</f>
        <v>2</v>
      </c>
      <c r="H532" s="43">
        <f>IF(A532&lt;&gt;"",IF(Data!$G$9="constant",$C$13,IF(Data!$G$9="squeeze",G532,F532)),"")</f>
        <v>2</v>
      </c>
      <c r="I532" s="38">
        <f ca="1">IF(ISNUMBER(A532),NORMINV(RAND(),0,IF(AND(Data!$G$9="squeeze",A532&lt;Data!$G$11*0.25),$H$32,1)*$C$30*$C$13)*($C$14*$C$12),"")</f>
        <v>-3.1938728218403333E-4</v>
      </c>
      <c r="J532" s="42">
        <f ca="1">IFERROR(IF(Data!$C$6="Real",B532,I532+J531+($C$14*$C$12)*(NORMINV(RAND(),$C$15,CHOOSE($G$13,$C$13,F532,G532)))),"")</f>
        <v>1.350598624230386</v>
      </c>
      <c r="K532" s="88">
        <f>IF(ISNUMBER(A532), IF($G$16="fixed",$G$17,MIN(H532*Data!$C$7*$C$16*0.5,$C$17*Data!$C$7))*$C$12,"")</f>
        <v>8.0000000000000007E-5</v>
      </c>
      <c r="L532" s="42">
        <f t="shared" ca="1" si="254"/>
        <v>1.350598624230386</v>
      </c>
      <c r="M532" s="44">
        <f t="shared" ca="1" si="255"/>
        <v>1.3506386242303861</v>
      </c>
      <c r="N532" s="44">
        <f t="shared" ca="1" si="256"/>
        <v>1.350558624230386</v>
      </c>
      <c r="O532" s="108">
        <f t="shared" ca="1" si="231"/>
        <v>-1.6826038020617946</v>
      </c>
      <c r="P532" s="102">
        <f t="shared" ca="1" si="232"/>
        <v>8.9393244837841479</v>
      </c>
      <c r="Q532" s="102">
        <f t="shared" ca="1" si="233"/>
        <v>0.32387625706495415</v>
      </c>
      <c r="R532" s="120">
        <f t="shared" ca="1" si="251"/>
        <v>1</v>
      </c>
      <c r="S532" s="54">
        <f t="shared" ca="1" si="252"/>
        <v>0</v>
      </c>
      <c r="T532" s="5">
        <f t="shared" ca="1" si="234"/>
        <v>1.3475392670087669</v>
      </c>
      <c r="U532" s="152">
        <f t="shared" ca="1" si="235"/>
        <v>1.3544650552299466</v>
      </c>
      <c r="V532" s="152">
        <f t="shared" ca="1" si="236"/>
        <v>1.3416029175616471</v>
      </c>
      <c r="W532" s="153">
        <f t="shared" ca="1" si="237"/>
        <v>2</v>
      </c>
      <c r="X532" s="153">
        <f t="shared" ca="1" si="238"/>
        <v>2</v>
      </c>
      <c r="Y532" s="153">
        <f t="shared" ca="1" si="239"/>
        <v>8</v>
      </c>
      <c r="Z532" s="153">
        <f t="shared" ca="1" si="240"/>
        <v>8</v>
      </c>
      <c r="AA532" s="152">
        <f t="shared" ca="1" si="241"/>
        <v>1.3520566961946332</v>
      </c>
      <c r="AB532" s="152">
        <f t="shared" ca="1" si="242"/>
        <v>1.343007522143606</v>
      </c>
      <c r="AC532" s="154">
        <f t="shared" ca="1" si="243"/>
        <v>-119.84575713977819</v>
      </c>
      <c r="AD532" s="154">
        <f t="shared" ca="1" si="244"/>
        <v>-610.48816694240668</v>
      </c>
      <c r="AE532" s="3">
        <f t="shared" ca="1" si="245"/>
        <v>-45.645870255136558</v>
      </c>
      <c r="AF532" s="3">
        <f t="shared" ca="1" si="246"/>
        <v>-730.33392408218492</v>
      </c>
      <c r="AG532" s="3" t="str">
        <f t="shared" ca="1" si="253"/>
        <v>N</v>
      </c>
      <c r="AH532" s="4" t="str">
        <f t="shared" ca="1" si="247"/>
        <v/>
      </c>
      <c r="AI532" s="75">
        <f t="shared" ca="1" si="248"/>
        <v>-73.033392408218504</v>
      </c>
      <c r="AJ532" s="75">
        <f t="shared" ca="1" si="249"/>
        <v>0</v>
      </c>
    </row>
    <row r="533" spans="1:36">
      <c r="A533" s="41">
        <f t="shared" si="250"/>
        <v>467</v>
      </c>
      <c r="B533" s="150">
        <f ca="1">IF(ISNUMBER(A533),INDEX('MetaTrader Import'!$H$13:$J$5893,TRUNC(((A533-$A$39+1)-1)/3)+1,MOD((A533-$A$39+1)-1,3)+1),"")</f>
        <v>0</v>
      </c>
      <c r="C533" s="43">
        <f t="shared" ca="1" si="227"/>
        <v>21.30926909902896</v>
      </c>
      <c r="D533" s="43">
        <f t="shared" ca="1" si="228"/>
        <v>-0.14530828992146103</v>
      </c>
      <c r="E533" s="43">
        <f t="shared" ca="1" si="229"/>
        <v>21.1639608091075</v>
      </c>
      <c r="F533" s="43">
        <f t="shared" ca="1" si="230"/>
        <v>2.11639608091075</v>
      </c>
      <c r="G533" s="43">
        <f>IF(A533&lt;&gt;"",IF(A533&lt;Data!$G$11*0.25,$C$13/$G$32,IF(A533&gt;Data!$G$11*0.25,$C$13,$C$13*10)),"")</f>
        <v>2</v>
      </c>
      <c r="H533" s="43">
        <f>IF(A533&lt;&gt;"",IF(Data!$G$9="constant",$C$13,IF(Data!$G$9="squeeze",G533,F533)),"")</f>
        <v>2</v>
      </c>
      <c r="I533" s="38">
        <f ca="1">IF(ISNUMBER(A533),NORMINV(RAND(),0,IF(AND(Data!$G$9="squeeze",A533&lt;Data!$G$11*0.25),$H$32,1)*$C$30*$C$13)*($C$14*$C$12),"")</f>
        <v>3.7043906475847085E-4</v>
      </c>
      <c r="J533" s="42">
        <f ca="1">IFERROR(IF(Data!$C$6="Real",B533,I533+J532+($C$14*$C$12)*(NORMINV(RAND(),$C$15,CHOOSE($G$13,$C$13,F533,G533)))),"")</f>
        <v>1.3507162092196758</v>
      </c>
      <c r="K533" s="88">
        <f>IF(ISNUMBER(A533), IF($G$16="fixed",$G$17,MIN(H533*Data!$C$7*$C$16*0.5,$C$17*Data!$C$7))*$C$12,"")</f>
        <v>8.0000000000000007E-5</v>
      </c>
      <c r="L533" s="42">
        <f t="shared" ca="1" si="254"/>
        <v>1.3507162092196758</v>
      </c>
      <c r="M533" s="44">
        <f t="shared" ca="1" si="255"/>
        <v>1.3507562092196759</v>
      </c>
      <c r="N533" s="44">
        <f t="shared" ca="1" si="256"/>
        <v>1.3506762092196758</v>
      </c>
      <c r="O533" s="108">
        <f t="shared" ca="1" si="231"/>
        <v>-1.652222351251271</v>
      </c>
      <c r="P533" s="102">
        <f t="shared" ca="1" si="232"/>
        <v>8.8342885056683365</v>
      </c>
      <c r="Q533" s="102">
        <f t="shared" ca="1" si="233"/>
        <v>0.31921142249446816</v>
      </c>
      <c r="R533" s="120">
        <f t="shared" ca="1" si="251"/>
        <v>1</v>
      </c>
      <c r="S533" s="54">
        <f t="shared" ca="1" si="252"/>
        <v>0</v>
      </c>
      <c r="T533" s="5">
        <f t="shared" ca="1" si="234"/>
        <v>1.3475392670087669</v>
      </c>
      <c r="U533" s="152">
        <f t="shared" ca="1" si="235"/>
        <v>1.3544650552299466</v>
      </c>
      <c r="V533" s="152">
        <f t="shared" ca="1" si="236"/>
        <v>1.3416029175616471</v>
      </c>
      <c r="W533" s="153">
        <f t="shared" ca="1" si="237"/>
        <v>2</v>
      </c>
      <c r="X533" s="153">
        <f t="shared" ca="1" si="238"/>
        <v>2</v>
      </c>
      <c r="Y533" s="153">
        <f t="shared" ca="1" si="239"/>
        <v>8</v>
      </c>
      <c r="Z533" s="153">
        <f t="shared" ca="1" si="240"/>
        <v>8</v>
      </c>
      <c r="AA533" s="152">
        <f t="shared" ca="1" si="241"/>
        <v>1.3520566961946332</v>
      </c>
      <c r="AB533" s="152">
        <f t="shared" ca="1" si="242"/>
        <v>1.343007522143606</v>
      </c>
      <c r="AC533" s="154">
        <f t="shared" ca="1" si="243"/>
        <v>-110.43895799659253</v>
      </c>
      <c r="AD533" s="154">
        <f t="shared" ca="1" si="244"/>
        <v>-619.89496608559239</v>
      </c>
      <c r="AE533" s="3">
        <f t="shared" ca="1" si="245"/>
        <v>-45.645870255136558</v>
      </c>
      <c r="AF533" s="3">
        <f t="shared" ca="1" si="246"/>
        <v>-730.33392408218492</v>
      </c>
      <c r="AG533" s="3" t="str">
        <f t="shared" ca="1" si="253"/>
        <v>N</v>
      </c>
      <c r="AH533" s="4" t="str">
        <f t="shared" ca="1" si="247"/>
        <v/>
      </c>
      <c r="AI533" s="75">
        <f t="shared" ca="1" si="248"/>
        <v>-73.033392408218504</v>
      </c>
      <c r="AJ533" s="75">
        <f t="shared" ca="1" si="249"/>
        <v>0</v>
      </c>
    </row>
    <row r="534" spans="1:36">
      <c r="A534" s="41">
        <f t="shared" si="250"/>
        <v>468</v>
      </c>
      <c r="B534" s="150">
        <f>IF(ISNUMBER(A534),INDEX('MetaTrader Import'!$H$13:$J$5893,TRUNC(((A534-$A$39+1)-1)/3)+1,MOD((A534-$A$39+1)-1,3)+1),"")</f>
        <v>0</v>
      </c>
      <c r="C534" s="43">
        <f t="shared" ca="1" si="227"/>
        <v>21.1639608091075</v>
      </c>
      <c r="D534" s="43">
        <f t="shared" ca="1" si="228"/>
        <v>-0.17236220918069609</v>
      </c>
      <c r="E534" s="43">
        <f t="shared" ca="1" si="229"/>
        <v>20.991598599926803</v>
      </c>
      <c r="F534" s="43">
        <f t="shared" ca="1" si="230"/>
        <v>2.0991598599926804</v>
      </c>
      <c r="G534" s="43">
        <f>IF(A534&lt;&gt;"",IF(A534&lt;Data!$G$11*0.25,$C$13/$G$32,IF(A534&gt;Data!$G$11*0.25,$C$13,$C$13*10)),"")</f>
        <v>2</v>
      </c>
      <c r="H534" s="43">
        <f>IF(A534&lt;&gt;"",IF(Data!$G$9="constant",$C$13,IF(Data!$G$9="squeeze",G534,F534)),"")</f>
        <v>2</v>
      </c>
      <c r="I534" s="38">
        <f ca="1">IF(ISNUMBER(A534),NORMINV(RAND(),0,IF(AND(Data!$G$9="squeeze",A534&lt;Data!$G$11*0.25),$H$32,1)*$C$30*$C$13)*($C$14*$C$12),"")</f>
        <v>-1.2815793685204134E-4</v>
      </c>
      <c r="J534" s="42">
        <f ca="1">IFERROR(IF(Data!$C$6="Real",B534,I534+J533+($C$14*$C$12)*(NORMINV(RAND(),$C$15,CHOOSE($G$13,$C$13,F534,G534)))),"")</f>
        <v>1.3504316335712454</v>
      </c>
      <c r="K534" s="88">
        <f>IF(ISNUMBER(A534), IF($G$16="fixed",$G$17,MIN(H534*Data!$C$7*$C$16*0.5,$C$17*Data!$C$7))*$C$12,"")</f>
        <v>8.0000000000000007E-5</v>
      </c>
      <c r="L534" s="42">
        <f t="shared" ca="1" si="254"/>
        <v>1.3504316335712454</v>
      </c>
      <c r="M534" s="44">
        <f t="shared" ca="1" si="255"/>
        <v>1.3504716335712454</v>
      </c>
      <c r="N534" s="44">
        <f t="shared" ca="1" si="256"/>
        <v>1.3503916335712454</v>
      </c>
      <c r="O534" s="108">
        <f t="shared" ca="1" si="231"/>
        <v>-1.5220523130252523</v>
      </c>
      <c r="P534" s="102">
        <f t="shared" ca="1" si="232"/>
        <v>8.2450789897750845</v>
      </c>
      <c r="Q534" s="102">
        <f t="shared" ca="1" si="233"/>
        <v>0.2769075776294157</v>
      </c>
      <c r="R534" s="120">
        <f t="shared" ca="1" si="251"/>
        <v>1</v>
      </c>
      <c r="S534" s="54">
        <f t="shared" ca="1" si="252"/>
        <v>0</v>
      </c>
      <c r="T534" s="5">
        <f t="shared" ca="1" si="234"/>
        <v>1.3475392670087669</v>
      </c>
      <c r="U534" s="152">
        <f t="shared" ca="1" si="235"/>
        <v>1.3544650552299466</v>
      </c>
      <c r="V534" s="152">
        <f t="shared" ca="1" si="236"/>
        <v>1.3416029175616471</v>
      </c>
      <c r="W534" s="153">
        <f t="shared" ca="1" si="237"/>
        <v>2</v>
      </c>
      <c r="X534" s="153">
        <f t="shared" ca="1" si="238"/>
        <v>2</v>
      </c>
      <c r="Y534" s="153">
        <f t="shared" ca="1" si="239"/>
        <v>8</v>
      </c>
      <c r="Z534" s="153">
        <f t="shared" ca="1" si="240"/>
        <v>8</v>
      </c>
      <c r="AA534" s="152">
        <f t="shared" ca="1" si="241"/>
        <v>1.3520566961946332</v>
      </c>
      <c r="AB534" s="152">
        <f t="shared" ca="1" si="242"/>
        <v>1.343007522143606</v>
      </c>
      <c r="AC534" s="154">
        <f t="shared" ca="1" si="243"/>
        <v>-133.2050098710269</v>
      </c>
      <c r="AD534" s="154">
        <f t="shared" ca="1" si="244"/>
        <v>-597.12891421115796</v>
      </c>
      <c r="AE534" s="3">
        <f t="shared" ca="1" si="245"/>
        <v>-45.645870255136558</v>
      </c>
      <c r="AF534" s="3">
        <f t="shared" ca="1" si="246"/>
        <v>-730.33392408218492</v>
      </c>
      <c r="AG534" s="3" t="str">
        <f t="shared" ca="1" si="253"/>
        <v>N</v>
      </c>
      <c r="AH534" s="4" t="str">
        <f t="shared" ca="1" si="247"/>
        <v/>
      </c>
      <c r="AI534" s="75">
        <f t="shared" ca="1" si="248"/>
        <v>-73.033392408218504</v>
      </c>
      <c r="AJ534" s="75">
        <f t="shared" ca="1" si="249"/>
        <v>0</v>
      </c>
    </row>
    <row r="535" spans="1:36">
      <c r="A535" s="41">
        <f t="shared" si="250"/>
        <v>469</v>
      </c>
      <c r="B535" s="150">
        <f ca="1">IF(ISNUMBER(A535),INDEX('MetaTrader Import'!$H$13:$J$5893,TRUNC(((A535-$A$39+1)-1)/3)+1,MOD((A535-$A$39+1)-1,3)+1),"")</f>
        <v>0</v>
      </c>
      <c r="C535" s="43">
        <f t="shared" ca="1" si="227"/>
        <v>20.991598599926803</v>
      </c>
      <c r="D535" s="43">
        <f t="shared" ca="1" si="228"/>
        <v>-0.64729119323228634</v>
      </c>
      <c r="E535" s="43">
        <f t="shared" ca="1" si="229"/>
        <v>20.344307406694515</v>
      </c>
      <c r="F535" s="43">
        <f t="shared" ca="1" si="230"/>
        <v>2.0344307406694515</v>
      </c>
      <c r="G535" s="43">
        <f>IF(A535&lt;&gt;"",IF(A535&lt;Data!$G$11*0.25,$C$13/$G$32,IF(A535&gt;Data!$G$11*0.25,$C$13,$C$13*10)),"")</f>
        <v>2</v>
      </c>
      <c r="H535" s="43">
        <f>IF(A535&lt;&gt;"",IF(Data!$G$9="constant",$C$13,IF(Data!$G$9="squeeze",G535,F535)),"")</f>
        <v>2</v>
      </c>
      <c r="I535" s="38">
        <f ca="1">IF(ISNUMBER(A535),NORMINV(RAND(),0,IF(AND(Data!$G$9="squeeze",A535&lt;Data!$G$11*0.25),$H$32,1)*$C$30*$C$13)*($C$14*$C$12),"")</f>
        <v>1.3370770961883304E-4</v>
      </c>
      <c r="J535" s="42">
        <f ca="1">IFERROR(IF(Data!$C$6="Real",B535,I535+J534+($C$14*$C$12)*(NORMINV(RAND(),$C$15,CHOOSE($G$13,$C$13,F535,G535)))),"")</f>
        <v>1.3503517354660208</v>
      </c>
      <c r="K535" s="88">
        <f>IF(ISNUMBER(A535), IF($G$16="fixed",$G$17,MIN(H535*Data!$C$7*$C$16*0.5,$C$17*Data!$C$7))*$C$12,"")</f>
        <v>8.0000000000000007E-5</v>
      </c>
      <c r="L535" s="42">
        <f t="shared" ca="1" si="254"/>
        <v>1.3503517354660208</v>
      </c>
      <c r="M535" s="44">
        <f t="shared" ca="1" si="255"/>
        <v>1.3503917354660209</v>
      </c>
      <c r="N535" s="44">
        <f t="shared" ca="1" si="256"/>
        <v>1.3503117354660208</v>
      </c>
      <c r="O535" s="108">
        <f t="shared" ca="1" si="231"/>
        <v>-1.2763085097416336</v>
      </c>
      <c r="P535" s="102">
        <f t="shared" ca="1" si="232"/>
        <v>6.9083533058924766</v>
      </c>
      <c r="Q535" s="102">
        <f t="shared" ca="1" si="233"/>
        <v>0.19058669839313971</v>
      </c>
      <c r="R535" s="120">
        <f t="shared" ca="1" si="251"/>
        <v>1</v>
      </c>
      <c r="S535" s="54">
        <f t="shared" ca="1" si="252"/>
        <v>0</v>
      </c>
      <c r="T535" s="5">
        <f t="shared" ca="1" si="234"/>
        <v>1.3475392670087669</v>
      </c>
      <c r="U535" s="152">
        <f t="shared" ca="1" si="235"/>
        <v>1.3544650552299466</v>
      </c>
      <c r="V535" s="152">
        <f t="shared" ca="1" si="236"/>
        <v>1.3416029175616471</v>
      </c>
      <c r="W535" s="153">
        <f t="shared" ca="1" si="237"/>
        <v>2</v>
      </c>
      <c r="X535" s="153">
        <f t="shared" ca="1" si="238"/>
        <v>2</v>
      </c>
      <c r="Y535" s="153">
        <f t="shared" ca="1" si="239"/>
        <v>8</v>
      </c>
      <c r="Z535" s="153">
        <f t="shared" ca="1" si="240"/>
        <v>8</v>
      </c>
      <c r="AA535" s="152">
        <f t="shared" ca="1" si="241"/>
        <v>1.3520566961946332</v>
      </c>
      <c r="AB535" s="152">
        <f t="shared" ca="1" si="242"/>
        <v>1.343007522143606</v>
      </c>
      <c r="AC535" s="154">
        <f t="shared" ca="1" si="243"/>
        <v>-139.59685828899282</v>
      </c>
      <c r="AD535" s="154">
        <f t="shared" ca="1" si="244"/>
        <v>-590.73706579319207</v>
      </c>
      <c r="AE535" s="3">
        <f t="shared" ca="1" si="245"/>
        <v>-45.645870255136558</v>
      </c>
      <c r="AF535" s="3">
        <f t="shared" ca="1" si="246"/>
        <v>-730.33392408218492</v>
      </c>
      <c r="AG535" s="3" t="str">
        <f t="shared" ca="1" si="253"/>
        <v>N</v>
      </c>
      <c r="AH535" s="4" t="str">
        <f t="shared" ca="1" si="247"/>
        <v/>
      </c>
      <c r="AI535" s="75">
        <f t="shared" ca="1" si="248"/>
        <v>-73.033392408218504</v>
      </c>
      <c r="AJ535" s="75">
        <f t="shared" ca="1" si="249"/>
        <v>0</v>
      </c>
    </row>
    <row r="536" spans="1:36">
      <c r="A536" s="41">
        <f t="shared" si="250"/>
        <v>470</v>
      </c>
      <c r="B536" s="150">
        <f ca="1">IF(ISNUMBER(A536),INDEX('MetaTrader Import'!$H$13:$J$5893,TRUNC(((A536-$A$39+1)-1)/3)+1,MOD((A536-$A$39+1)-1,3)+1),"")</f>
        <v>0</v>
      </c>
      <c r="C536" s="43">
        <f t="shared" ca="1" si="227"/>
        <v>20.344307406694515</v>
      </c>
      <c r="D536" s="43">
        <f t="shared" ca="1" si="228"/>
        <v>-1.3133377327476019</v>
      </c>
      <c r="E536" s="43">
        <f t="shared" ca="1" si="229"/>
        <v>19.030969673946913</v>
      </c>
      <c r="F536" s="43">
        <f t="shared" ca="1" si="230"/>
        <v>1.9030969673946914</v>
      </c>
      <c r="G536" s="43">
        <f>IF(A536&lt;&gt;"",IF(A536&lt;Data!$G$11*0.25,$C$13/$G$32,IF(A536&gt;Data!$G$11*0.25,$C$13,$C$13*10)),"")</f>
        <v>2</v>
      </c>
      <c r="H536" s="43">
        <f>IF(A536&lt;&gt;"",IF(Data!$G$9="constant",$C$13,IF(Data!$G$9="squeeze",G536,F536)),"")</f>
        <v>2</v>
      </c>
      <c r="I536" s="38">
        <f ca="1">IF(ISNUMBER(A536),NORMINV(RAND(),0,IF(AND(Data!$G$9="squeeze",A536&lt;Data!$G$11*0.25),$H$32,1)*$C$30*$C$13)*($C$14*$C$12),"")</f>
        <v>-6.5020558154045224E-4</v>
      </c>
      <c r="J536" s="42">
        <f ca="1">IFERROR(IF(Data!$C$6="Real",B536,I536+J535+($C$14*$C$12)*(NORMINV(RAND(),$C$15,CHOOSE($G$13,$C$13,F536,G536)))),"")</f>
        <v>1.3496052605664635</v>
      </c>
      <c r="K536" s="88">
        <f>IF(ISNUMBER(A536), IF($G$16="fixed",$G$17,MIN(H536*Data!$C$7*$C$16*0.5,$C$17*Data!$C$7))*$C$12,"")</f>
        <v>8.0000000000000007E-5</v>
      </c>
      <c r="L536" s="42">
        <f t="shared" ca="1" si="254"/>
        <v>1.3496052605664635</v>
      </c>
      <c r="M536" s="44">
        <f t="shared" ca="1" si="255"/>
        <v>1.3496452605664635</v>
      </c>
      <c r="N536" s="44">
        <f t="shared" ca="1" si="256"/>
        <v>1.3495652605664634</v>
      </c>
      <c r="O536" s="108">
        <f t="shared" ca="1" si="231"/>
        <v>-1.265392073844978</v>
      </c>
      <c r="P536" s="102">
        <f t="shared" ca="1" si="232"/>
        <v>6.8388468250441763</v>
      </c>
      <c r="Q536" s="102">
        <f t="shared" ca="1" si="233"/>
        <v>9.148390200387134E-2</v>
      </c>
      <c r="R536" s="120">
        <f t="shared" ca="1" si="251"/>
        <v>1</v>
      </c>
      <c r="S536" s="54">
        <f t="shared" ca="1" si="252"/>
        <v>0</v>
      </c>
      <c r="T536" s="5">
        <f t="shared" ca="1" si="234"/>
        <v>1.3475392670087669</v>
      </c>
      <c r="U536" s="152">
        <f t="shared" ca="1" si="235"/>
        <v>1.3544650552299466</v>
      </c>
      <c r="V536" s="152">
        <f t="shared" ca="1" si="236"/>
        <v>1.3416029175616471</v>
      </c>
      <c r="W536" s="153">
        <f t="shared" ca="1" si="237"/>
        <v>2</v>
      </c>
      <c r="X536" s="153">
        <f t="shared" ca="1" si="238"/>
        <v>2</v>
      </c>
      <c r="Y536" s="153">
        <f t="shared" ca="1" si="239"/>
        <v>8</v>
      </c>
      <c r="Z536" s="153">
        <f t="shared" ca="1" si="240"/>
        <v>8</v>
      </c>
      <c r="AA536" s="152">
        <f t="shared" ca="1" si="241"/>
        <v>1.3520566961946332</v>
      </c>
      <c r="AB536" s="152">
        <f t="shared" ca="1" si="242"/>
        <v>1.343007522143606</v>
      </c>
      <c r="AC536" s="154">
        <f t="shared" ca="1" si="243"/>
        <v>-199.31485025358242</v>
      </c>
      <c r="AD536" s="154">
        <f t="shared" ca="1" si="244"/>
        <v>-531.01907382860247</v>
      </c>
      <c r="AE536" s="3">
        <f t="shared" ca="1" si="245"/>
        <v>-45.645870255136558</v>
      </c>
      <c r="AF536" s="3">
        <f t="shared" ca="1" si="246"/>
        <v>-730.33392408218492</v>
      </c>
      <c r="AG536" s="3" t="str">
        <f t="shared" ca="1" si="253"/>
        <v>N</v>
      </c>
      <c r="AH536" s="4" t="str">
        <f t="shared" ca="1" si="247"/>
        <v/>
      </c>
      <c r="AI536" s="75">
        <f t="shared" ca="1" si="248"/>
        <v>-73.033392408218504</v>
      </c>
      <c r="AJ536" s="75">
        <f t="shared" ca="1" si="249"/>
        <v>0</v>
      </c>
    </row>
    <row r="537" spans="1:36">
      <c r="A537" s="41">
        <f t="shared" si="250"/>
        <v>471</v>
      </c>
      <c r="B537" s="150">
        <f>IF(ISNUMBER(A537),INDEX('MetaTrader Import'!$H$13:$J$5893,TRUNC(((A537-$A$39+1)-1)/3)+1,MOD((A537-$A$39+1)-1,3)+1),"")</f>
        <v>0</v>
      </c>
      <c r="C537" s="43">
        <f t="shared" ca="1" si="227"/>
        <v>19.030969673946913</v>
      </c>
      <c r="D537" s="43">
        <f t="shared" ca="1" si="228"/>
        <v>1.8053185236889973</v>
      </c>
      <c r="E537" s="43">
        <f t="shared" ca="1" si="229"/>
        <v>20.836288197635909</v>
      </c>
      <c r="F537" s="43">
        <f t="shared" ca="1" si="230"/>
        <v>2.0836288197635908</v>
      </c>
      <c r="G537" s="43">
        <f>IF(A537&lt;&gt;"",IF(A537&lt;Data!$G$11*0.25,$C$13/$G$32,IF(A537&gt;Data!$G$11*0.25,$C$13,$C$13*10)),"")</f>
        <v>2</v>
      </c>
      <c r="H537" s="43">
        <f>IF(A537&lt;&gt;"",IF(Data!$G$9="constant",$C$13,IF(Data!$G$9="squeeze",G537,F537)),"")</f>
        <v>2</v>
      </c>
      <c r="I537" s="38">
        <f ca="1">IF(ISNUMBER(A537),NORMINV(RAND(),0,IF(AND(Data!$G$9="squeeze",A537&lt;Data!$G$11*0.25),$H$32,1)*$C$30*$C$13)*($C$14*$C$12),"")</f>
        <v>-1.0467279345028241E-4</v>
      </c>
      <c r="J537" s="42">
        <f ca="1">IFERROR(IF(Data!$C$6="Real",B537,I537+J536+($C$14*$C$12)*(NORMINV(RAND(),$C$15,CHOOSE($G$13,$C$13,F537,G537)))),"")</f>
        <v>1.3495705180172477</v>
      </c>
      <c r="K537" s="88">
        <f>IF(ISNUMBER(A537), IF($G$16="fixed",$G$17,MIN(H537*Data!$C$7*$C$16*0.5,$C$17*Data!$C$7))*$C$12,"")</f>
        <v>8.0000000000000007E-5</v>
      </c>
      <c r="L537" s="42">
        <f t="shared" ca="1" si="254"/>
        <v>1.3495705180172477</v>
      </c>
      <c r="M537" s="44">
        <f t="shared" ca="1" si="255"/>
        <v>1.3496105180172477</v>
      </c>
      <c r="N537" s="44">
        <f t="shared" ca="1" si="256"/>
        <v>1.3495305180172477</v>
      </c>
      <c r="O537" s="108">
        <f t="shared" ca="1" si="231"/>
        <v>-1.4446651555292758</v>
      </c>
      <c r="P537" s="102">
        <f t="shared" ca="1" si="232"/>
        <v>7.5913979319710432</v>
      </c>
      <c r="Q537" s="102">
        <f t="shared" ca="1" si="233"/>
        <v>3.0836993374869857E-2</v>
      </c>
      <c r="R537" s="120">
        <f t="shared" ca="1" si="251"/>
        <v>1</v>
      </c>
      <c r="S537" s="54">
        <f t="shared" ca="1" si="252"/>
        <v>0</v>
      </c>
      <c r="T537" s="5">
        <f t="shared" ca="1" si="234"/>
        <v>1.3475392670087669</v>
      </c>
      <c r="U537" s="152">
        <f t="shared" ca="1" si="235"/>
        <v>1.3544650552299466</v>
      </c>
      <c r="V537" s="152">
        <f t="shared" ca="1" si="236"/>
        <v>1.3416029175616471</v>
      </c>
      <c r="W537" s="153">
        <f t="shared" ca="1" si="237"/>
        <v>2</v>
      </c>
      <c r="X537" s="153">
        <f t="shared" ca="1" si="238"/>
        <v>2</v>
      </c>
      <c r="Y537" s="153">
        <f t="shared" ca="1" si="239"/>
        <v>8</v>
      </c>
      <c r="Z537" s="153">
        <f t="shared" ca="1" si="240"/>
        <v>8</v>
      </c>
      <c r="AA537" s="152">
        <f t="shared" ca="1" si="241"/>
        <v>1.3520566961946332</v>
      </c>
      <c r="AB537" s="152">
        <f t="shared" ca="1" si="242"/>
        <v>1.343007522143606</v>
      </c>
      <c r="AC537" s="154">
        <f t="shared" ca="1" si="243"/>
        <v>-202.09425419084326</v>
      </c>
      <c r="AD537" s="154">
        <f t="shared" ca="1" si="244"/>
        <v>-528.23966989134169</v>
      </c>
      <c r="AE537" s="3">
        <f t="shared" ca="1" si="245"/>
        <v>-45.645870255136558</v>
      </c>
      <c r="AF537" s="3">
        <f t="shared" ca="1" si="246"/>
        <v>-730.33392408218492</v>
      </c>
      <c r="AG537" s="3" t="str">
        <f t="shared" ca="1" si="253"/>
        <v>N</v>
      </c>
      <c r="AH537" s="4" t="str">
        <f t="shared" ca="1" si="247"/>
        <v/>
      </c>
      <c r="AI537" s="75">
        <f t="shared" ca="1" si="248"/>
        <v>-73.033392408218504</v>
      </c>
      <c r="AJ537" s="75">
        <f t="shared" ca="1" si="249"/>
        <v>0</v>
      </c>
    </row>
    <row r="538" spans="1:36">
      <c r="A538" s="41">
        <f t="shared" si="250"/>
        <v>472</v>
      </c>
      <c r="B538" s="150">
        <f ca="1">IF(ISNUMBER(A538),INDEX('MetaTrader Import'!$H$13:$J$5893,TRUNC(((A538-$A$39+1)-1)/3)+1,MOD((A538-$A$39+1)-1,3)+1),"")</f>
        <v>0</v>
      </c>
      <c r="C538" s="43">
        <f t="shared" ca="1" si="227"/>
        <v>20.836288197635909</v>
      </c>
      <c r="D538" s="43">
        <f t="shared" ca="1" si="228"/>
        <v>-1.7965876105836727</v>
      </c>
      <c r="E538" s="43">
        <f t="shared" ca="1" si="229"/>
        <v>19.039700587052238</v>
      </c>
      <c r="F538" s="43">
        <f t="shared" ca="1" si="230"/>
        <v>1.9039700587052237</v>
      </c>
      <c r="G538" s="43">
        <f>IF(A538&lt;&gt;"",IF(A538&lt;Data!$G$11*0.25,$C$13/$G$32,IF(A538&gt;Data!$G$11*0.25,$C$13,$C$13*10)),"")</f>
        <v>2</v>
      </c>
      <c r="H538" s="43">
        <f>IF(A538&lt;&gt;"",IF(Data!$G$9="constant",$C$13,IF(Data!$G$9="squeeze",G538,F538)),"")</f>
        <v>2</v>
      </c>
      <c r="I538" s="38">
        <f ca="1">IF(ISNUMBER(A538),NORMINV(RAND(),0,IF(AND(Data!$G$9="squeeze",A538&lt;Data!$G$11*0.25),$H$32,1)*$C$30*$C$13)*($C$14*$C$12),"")</f>
        <v>3.0028326709133498E-4</v>
      </c>
      <c r="J538" s="42">
        <f ca="1">IFERROR(IF(Data!$C$6="Real",B538,I538+J537+($C$14*$C$12)*(NORMINV(RAND(),$C$15,CHOOSE($G$13,$C$13,F538,G538)))),"")</f>
        <v>1.3496545016376218</v>
      </c>
      <c r="K538" s="88">
        <f>IF(ISNUMBER(A538), IF($G$16="fixed",$G$17,MIN(H538*Data!$C$7*$C$16*0.5,$C$17*Data!$C$7))*$C$12,"")</f>
        <v>8.0000000000000007E-5</v>
      </c>
      <c r="L538" s="42">
        <f t="shared" ca="1" si="254"/>
        <v>1.3496545016376218</v>
      </c>
      <c r="M538" s="44">
        <f t="shared" ca="1" si="255"/>
        <v>1.3496945016376218</v>
      </c>
      <c r="N538" s="44">
        <f t="shared" ca="1" si="256"/>
        <v>1.3496145016376218</v>
      </c>
      <c r="O538" s="108">
        <f t="shared" ca="1" si="231"/>
        <v>-1.5909829079013678</v>
      </c>
      <c r="P538" s="102">
        <f t="shared" ca="1" si="232"/>
        <v>8.0759071213116478</v>
      </c>
      <c r="Q538" s="102">
        <f t="shared" ca="1" si="233"/>
        <v>4.9937205347334174E-3</v>
      </c>
      <c r="R538" s="120">
        <f t="shared" ca="1" si="251"/>
        <v>1</v>
      </c>
      <c r="S538" s="54">
        <f t="shared" ca="1" si="252"/>
        <v>0</v>
      </c>
      <c r="T538" s="5">
        <f t="shared" ca="1" si="234"/>
        <v>1.3475392670087669</v>
      </c>
      <c r="U538" s="152">
        <f t="shared" ca="1" si="235"/>
        <v>1.3544650552299466</v>
      </c>
      <c r="V538" s="152">
        <f t="shared" ca="1" si="236"/>
        <v>1.3416029175616471</v>
      </c>
      <c r="W538" s="153">
        <f t="shared" ca="1" si="237"/>
        <v>2</v>
      </c>
      <c r="X538" s="153">
        <f t="shared" ca="1" si="238"/>
        <v>2</v>
      </c>
      <c r="Y538" s="153">
        <f t="shared" ca="1" si="239"/>
        <v>8</v>
      </c>
      <c r="Z538" s="153">
        <f t="shared" ca="1" si="240"/>
        <v>8</v>
      </c>
      <c r="AA538" s="152">
        <f t="shared" ca="1" si="241"/>
        <v>1.3520566961946332</v>
      </c>
      <c r="AB538" s="152">
        <f t="shared" ca="1" si="242"/>
        <v>1.343007522143606</v>
      </c>
      <c r="AC538" s="154">
        <f t="shared" ca="1" si="243"/>
        <v>-195.37556456091565</v>
      </c>
      <c r="AD538" s="154">
        <f t="shared" ca="1" si="244"/>
        <v>-534.95835952126924</v>
      </c>
      <c r="AE538" s="3">
        <f t="shared" ca="1" si="245"/>
        <v>-45.645870255136558</v>
      </c>
      <c r="AF538" s="3">
        <f t="shared" ca="1" si="246"/>
        <v>-730.33392408218492</v>
      </c>
      <c r="AG538" s="3" t="str">
        <f t="shared" ca="1" si="253"/>
        <v>N</v>
      </c>
      <c r="AH538" s="4" t="str">
        <f t="shared" ca="1" si="247"/>
        <v/>
      </c>
      <c r="AI538" s="75">
        <f t="shared" ca="1" si="248"/>
        <v>-73.033392408218504</v>
      </c>
      <c r="AJ538" s="75">
        <f t="shared" ca="1" si="249"/>
        <v>0</v>
      </c>
    </row>
    <row r="539" spans="1:36">
      <c r="A539" s="41">
        <f t="shared" si="250"/>
        <v>473</v>
      </c>
      <c r="B539" s="150">
        <f ca="1">IF(ISNUMBER(A539),INDEX('MetaTrader Import'!$H$13:$J$5893,TRUNC(((A539-$A$39+1)-1)/3)+1,MOD((A539-$A$39+1)-1,3)+1),"")</f>
        <v>0</v>
      </c>
      <c r="C539" s="43">
        <f t="shared" ca="1" si="227"/>
        <v>19.039700587052238</v>
      </c>
      <c r="D539" s="43">
        <f t="shared" ca="1" si="228"/>
        <v>-1.7893623299998751</v>
      </c>
      <c r="E539" s="43">
        <f t="shared" ca="1" si="229"/>
        <v>17.250338257052363</v>
      </c>
      <c r="F539" s="43">
        <f t="shared" ca="1" si="230"/>
        <v>1.7250338257052362</v>
      </c>
      <c r="G539" s="43">
        <f>IF(A539&lt;&gt;"",IF(A539&lt;Data!$G$11*0.25,$C$13/$G$32,IF(A539&gt;Data!$G$11*0.25,$C$13,$C$13*10)),"")</f>
        <v>2</v>
      </c>
      <c r="H539" s="43">
        <f>IF(A539&lt;&gt;"",IF(Data!$G$9="constant",$C$13,IF(Data!$G$9="squeeze",G539,F539)),"")</f>
        <v>2</v>
      </c>
      <c r="I539" s="38">
        <f ca="1">IF(ISNUMBER(A539),NORMINV(RAND(),0,IF(AND(Data!$G$9="squeeze",A539&lt;Data!$G$11*0.25),$H$32,1)*$C$30*$C$13)*($C$14*$C$12),"")</f>
        <v>5.9854851482564215E-4</v>
      </c>
      <c r="J539" s="42">
        <f ca="1">IFERROR(IF(Data!$C$6="Real",B539,I539+J538+($C$14*$C$12)*(NORMINV(RAND(),$C$15,CHOOSE($G$13,$C$13,F539,G539)))),"")</f>
        <v>1.3498322538033403</v>
      </c>
      <c r="K539" s="88">
        <f>IF(ISNUMBER(A539), IF($G$16="fixed",$G$17,MIN(H539*Data!$C$7*$C$16*0.5,$C$17*Data!$C$7))*$C$12,"")</f>
        <v>8.0000000000000007E-5</v>
      </c>
      <c r="L539" s="42">
        <f t="shared" ca="1" si="254"/>
        <v>1.3498322538033403</v>
      </c>
      <c r="M539" s="44">
        <f t="shared" ca="1" si="255"/>
        <v>1.3498722538033403</v>
      </c>
      <c r="N539" s="44">
        <f t="shared" ca="1" si="256"/>
        <v>1.3497922538033402</v>
      </c>
      <c r="O539" s="108">
        <f t="shared" ca="1" si="231"/>
        <v>-1.5792671831247409</v>
      </c>
      <c r="P539" s="102">
        <f t="shared" ca="1" si="232"/>
        <v>8.0386417761646669</v>
      </c>
      <c r="Q539" s="102">
        <f t="shared" ca="1" si="233"/>
        <v>-9.0701776161981138E-3</v>
      </c>
      <c r="R539" s="120">
        <f t="shared" ca="1" si="251"/>
        <v>1</v>
      </c>
      <c r="S539" s="54">
        <f t="shared" ca="1" si="252"/>
        <v>0</v>
      </c>
      <c r="T539" s="5">
        <f t="shared" ca="1" si="234"/>
        <v>1.3475392670087669</v>
      </c>
      <c r="U539" s="152">
        <f t="shared" ca="1" si="235"/>
        <v>1.3544650552299466</v>
      </c>
      <c r="V539" s="152">
        <f t="shared" ca="1" si="236"/>
        <v>1.3416029175616471</v>
      </c>
      <c r="W539" s="153">
        <f t="shared" ca="1" si="237"/>
        <v>2</v>
      </c>
      <c r="X539" s="153">
        <f t="shared" ca="1" si="238"/>
        <v>2</v>
      </c>
      <c r="Y539" s="153">
        <f t="shared" ca="1" si="239"/>
        <v>8</v>
      </c>
      <c r="Z539" s="153">
        <f t="shared" ca="1" si="240"/>
        <v>8</v>
      </c>
      <c r="AA539" s="152">
        <f t="shared" ca="1" si="241"/>
        <v>1.3520566961946332</v>
      </c>
      <c r="AB539" s="152">
        <f t="shared" ca="1" si="242"/>
        <v>1.343007522143606</v>
      </c>
      <c r="AC539" s="154">
        <f t="shared" ca="1" si="243"/>
        <v>-181.15539130343805</v>
      </c>
      <c r="AD539" s="154">
        <f t="shared" ca="1" si="244"/>
        <v>-549.17853277874678</v>
      </c>
      <c r="AE539" s="3">
        <f t="shared" ca="1" si="245"/>
        <v>-45.64587025513655</v>
      </c>
      <c r="AF539" s="3">
        <f t="shared" ca="1" si="246"/>
        <v>-730.33392408218481</v>
      </c>
      <c r="AG539" s="3" t="str">
        <f t="shared" ca="1" si="253"/>
        <v>N</v>
      </c>
      <c r="AH539" s="4" t="str">
        <f t="shared" ca="1" si="247"/>
        <v/>
      </c>
      <c r="AI539" s="75">
        <f t="shared" ca="1" si="248"/>
        <v>-73.033392408218475</v>
      </c>
      <c r="AJ539" s="75">
        <f t="shared" ca="1" si="249"/>
        <v>0</v>
      </c>
    </row>
    <row r="540" spans="1:36">
      <c r="A540" s="41">
        <f t="shared" si="250"/>
        <v>474</v>
      </c>
      <c r="B540" s="150">
        <f>IF(ISNUMBER(A540),INDEX('MetaTrader Import'!$H$13:$J$5893,TRUNC(((A540-$A$39+1)-1)/3)+1,MOD((A540-$A$39+1)-1,3)+1),"")</f>
        <v>0</v>
      </c>
      <c r="C540" s="43">
        <f t="shared" ca="1" si="227"/>
        <v>17.250338257052363</v>
      </c>
      <c r="D540" s="43">
        <f t="shared" ca="1" si="228"/>
        <v>-1.0794097851924098</v>
      </c>
      <c r="E540" s="43">
        <f t="shared" ca="1" si="229"/>
        <v>16.170928471859952</v>
      </c>
      <c r="F540" s="43">
        <f t="shared" ca="1" si="230"/>
        <v>1.6170928471859951</v>
      </c>
      <c r="G540" s="43">
        <f>IF(A540&lt;&gt;"",IF(A540&lt;Data!$G$11*0.25,$C$13/$G$32,IF(A540&gt;Data!$G$11*0.25,$C$13,$C$13*10)),"")</f>
        <v>2</v>
      </c>
      <c r="H540" s="43">
        <f>IF(A540&lt;&gt;"",IF(Data!$G$9="constant",$C$13,IF(Data!$G$9="squeeze",G540,F540)),"")</f>
        <v>2</v>
      </c>
      <c r="I540" s="38">
        <f ca="1">IF(ISNUMBER(A540),NORMINV(RAND(),0,IF(AND(Data!$G$9="squeeze",A540&lt;Data!$G$11*0.25),$H$32,1)*$C$30*$C$13)*($C$14*$C$12),"")</f>
        <v>-2.0015287122829002E-4</v>
      </c>
      <c r="J540" s="42">
        <f ca="1">IFERROR(IF(Data!$C$6="Real",B540,I540+J539+($C$14*$C$12)*(NORMINV(RAND(),$C$15,CHOOSE($G$13,$C$13,F540,G540)))),"")</f>
        <v>1.3487090778776649</v>
      </c>
      <c r="K540" s="88">
        <f>IF(ISNUMBER(A540), IF($G$16="fixed",$G$17,MIN(H540*Data!$C$7*$C$16*0.5,$C$17*Data!$C$7))*$C$12,"")</f>
        <v>8.0000000000000007E-5</v>
      </c>
      <c r="L540" s="42">
        <f t="shared" ca="1" si="254"/>
        <v>1.3487090778776649</v>
      </c>
      <c r="M540" s="44">
        <f t="shared" ca="1" si="255"/>
        <v>1.348749077877665</v>
      </c>
      <c r="N540" s="44">
        <f t="shared" ca="1" si="256"/>
        <v>1.3486690778776649</v>
      </c>
      <c r="O540" s="108">
        <f t="shared" ca="1" si="231"/>
        <v>-1.8572641243282793</v>
      </c>
      <c r="P540" s="102">
        <f t="shared" ca="1" si="232"/>
        <v>9.229458024975445</v>
      </c>
      <c r="Q540" s="102">
        <f t="shared" ca="1" si="233"/>
        <v>6.3781447480542736E-3</v>
      </c>
      <c r="R540" s="120">
        <f t="shared" ca="1" si="251"/>
        <v>1</v>
      </c>
      <c r="S540" s="54">
        <f t="shared" ca="1" si="252"/>
        <v>0</v>
      </c>
      <c r="T540" s="5">
        <f t="shared" ca="1" si="234"/>
        <v>1.3475392670087669</v>
      </c>
      <c r="U540" s="152">
        <f t="shared" ca="1" si="235"/>
        <v>1.3544650552299466</v>
      </c>
      <c r="V540" s="152">
        <f t="shared" ca="1" si="236"/>
        <v>1.3416029175616471</v>
      </c>
      <c r="W540" s="153">
        <f t="shared" ca="1" si="237"/>
        <v>2</v>
      </c>
      <c r="X540" s="153">
        <f t="shared" ca="1" si="238"/>
        <v>2</v>
      </c>
      <c r="Y540" s="153">
        <f t="shared" ca="1" si="239"/>
        <v>8</v>
      </c>
      <c r="Z540" s="153">
        <f t="shared" ca="1" si="240"/>
        <v>8</v>
      </c>
      <c r="AA540" s="152">
        <f t="shared" ca="1" si="241"/>
        <v>1.3520566961946332</v>
      </c>
      <c r="AB540" s="152">
        <f t="shared" ca="1" si="242"/>
        <v>1.343007522143606</v>
      </c>
      <c r="AC540" s="154">
        <f t="shared" ca="1" si="243"/>
        <v>-271.00946535746573</v>
      </c>
      <c r="AD540" s="154">
        <f t="shared" ca="1" si="244"/>
        <v>-459.32445872471919</v>
      </c>
      <c r="AE540" s="3">
        <f t="shared" ca="1" si="245"/>
        <v>-45.645870255136558</v>
      </c>
      <c r="AF540" s="3">
        <f t="shared" ca="1" si="246"/>
        <v>-730.33392408218492</v>
      </c>
      <c r="AG540" s="3" t="str">
        <f t="shared" ca="1" si="253"/>
        <v>N</v>
      </c>
      <c r="AH540" s="4" t="str">
        <f t="shared" ca="1" si="247"/>
        <v/>
      </c>
      <c r="AI540" s="75">
        <f t="shared" ca="1" si="248"/>
        <v>-73.033392408218504</v>
      </c>
      <c r="AJ540" s="75">
        <f t="shared" ca="1" si="249"/>
        <v>0</v>
      </c>
    </row>
    <row r="541" spans="1:36">
      <c r="A541" s="41">
        <f t="shared" si="250"/>
        <v>475</v>
      </c>
      <c r="B541" s="150">
        <f ca="1">IF(ISNUMBER(A541),INDEX('MetaTrader Import'!$H$13:$J$5893,TRUNC(((A541-$A$39+1)-1)/3)+1,MOD((A541-$A$39+1)-1,3)+1),"")</f>
        <v>0</v>
      </c>
      <c r="C541" s="43">
        <f t="shared" ca="1" si="227"/>
        <v>16.170928471859952</v>
      </c>
      <c r="D541" s="43">
        <f t="shared" ca="1" si="228"/>
        <v>0.25729948801245184</v>
      </c>
      <c r="E541" s="43">
        <f t="shared" ca="1" si="229"/>
        <v>16.428227959872405</v>
      </c>
      <c r="F541" s="43">
        <f t="shared" ca="1" si="230"/>
        <v>1.6428227959872406</v>
      </c>
      <c r="G541" s="43">
        <f>IF(A541&lt;&gt;"",IF(A541&lt;Data!$G$11*0.25,$C$13/$G$32,IF(A541&gt;Data!$G$11*0.25,$C$13,$C$13*10)),"")</f>
        <v>2</v>
      </c>
      <c r="H541" s="43">
        <f>IF(A541&lt;&gt;"",IF(Data!$G$9="constant",$C$13,IF(Data!$G$9="squeeze",G541,F541)),"")</f>
        <v>2</v>
      </c>
      <c r="I541" s="38">
        <f ca="1">IF(ISNUMBER(A541),NORMINV(RAND(),0,IF(AND(Data!$G$9="squeeze",A541&lt;Data!$G$11*0.25),$H$32,1)*$C$30*$C$13)*($C$14*$C$12),"")</f>
        <v>2.0233922761424692E-4</v>
      </c>
      <c r="J541" s="42">
        <f ca="1">IFERROR(IF(Data!$C$6="Real",B541,I541+J540+($C$14*$C$12)*(NORMINV(RAND(),$C$15,CHOOSE($G$13,$C$13,F541,G541)))),"")</f>
        <v>1.3486147615593134</v>
      </c>
      <c r="K541" s="88">
        <f>IF(ISNUMBER(A541), IF($G$16="fixed",$G$17,MIN(H541*Data!$C$7*$C$16*0.5,$C$17*Data!$C$7))*$C$12,"")</f>
        <v>8.0000000000000007E-5</v>
      </c>
      <c r="L541" s="42">
        <f t="shared" ca="1" si="254"/>
        <v>1.3486147615593134</v>
      </c>
      <c r="M541" s="44">
        <f t="shared" ca="1" si="255"/>
        <v>1.3486547615593134</v>
      </c>
      <c r="N541" s="44">
        <f t="shared" ca="1" si="256"/>
        <v>1.3485747615593133</v>
      </c>
      <c r="O541" s="108">
        <f t="shared" ca="1" si="231"/>
        <v>-2.2182590798448296</v>
      </c>
      <c r="P541" s="102">
        <f t="shared" ca="1" si="232"/>
        <v>10.365975447986159</v>
      </c>
      <c r="Q541" s="102">
        <f t="shared" ca="1" si="233"/>
        <v>5.6795148464235522E-2</v>
      </c>
      <c r="R541" s="120">
        <f t="shared" ca="1" si="251"/>
        <v>1</v>
      </c>
      <c r="S541" s="54">
        <f t="shared" ca="1" si="252"/>
        <v>0</v>
      </c>
      <c r="T541" s="5">
        <f t="shared" ca="1" si="234"/>
        <v>1.3475392670087669</v>
      </c>
      <c r="U541" s="152">
        <f t="shared" ca="1" si="235"/>
        <v>1.3544650552299466</v>
      </c>
      <c r="V541" s="152">
        <f t="shared" ca="1" si="236"/>
        <v>1.3416029175616471</v>
      </c>
      <c r="W541" s="153">
        <f t="shared" ca="1" si="237"/>
        <v>2</v>
      </c>
      <c r="X541" s="153">
        <f t="shared" ca="1" si="238"/>
        <v>2</v>
      </c>
      <c r="Y541" s="153">
        <f t="shared" ca="1" si="239"/>
        <v>8</v>
      </c>
      <c r="Z541" s="153">
        <f t="shared" ca="1" si="240"/>
        <v>8</v>
      </c>
      <c r="AA541" s="152">
        <f t="shared" ca="1" si="241"/>
        <v>1.3520566961946332</v>
      </c>
      <c r="AB541" s="152">
        <f t="shared" ca="1" si="242"/>
        <v>1.343007522143606</v>
      </c>
      <c r="AC541" s="154">
        <f t="shared" ca="1" si="243"/>
        <v>-278.5547708255898</v>
      </c>
      <c r="AD541" s="154">
        <f t="shared" ca="1" si="244"/>
        <v>-451.77915325659512</v>
      </c>
      <c r="AE541" s="3">
        <f t="shared" ca="1" si="245"/>
        <v>-45.645870255136558</v>
      </c>
      <c r="AF541" s="3">
        <f t="shared" ca="1" si="246"/>
        <v>-730.33392408218492</v>
      </c>
      <c r="AG541" s="3" t="str">
        <f t="shared" ca="1" si="253"/>
        <v>N</v>
      </c>
      <c r="AH541" s="4" t="str">
        <f t="shared" ca="1" si="247"/>
        <v/>
      </c>
      <c r="AI541" s="75">
        <f t="shared" ca="1" si="248"/>
        <v>-73.033392408218504</v>
      </c>
      <c r="AJ541" s="75">
        <f t="shared" ca="1" si="249"/>
        <v>0</v>
      </c>
    </row>
    <row r="542" spans="1:36">
      <c r="A542" s="41">
        <f t="shared" si="250"/>
        <v>476</v>
      </c>
      <c r="B542" s="150">
        <f ca="1">IF(ISNUMBER(A542),INDEX('MetaTrader Import'!$H$13:$J$5893,TRUNC(((A542-$A$39+1)-1)/3)+1,MOD((A542-$A$39+1)-1,3)+1),"")</f>
        <v>0</v>
      </c>
      <c r="C542" s="43">
        <f t="shared" ca="1" si="227"/>
        <v>16.428227959872405</v>
      </c>
      <c r="D542" s="43">
        <f t="shared" ca="1" si="228"/>
        <v>-0.3403337761948545</v>
      </c>
      <c r="E542" s="43">
        <f t="shared" ca="1" si="229"/>
        <v>16.087894183677552</v>
      </c>
      <c r="F542" s="43">
        <f t="shared" ca="1" si="230"/>
        <v>1.6087894183677551</v>
      </c>
      <c r="G542" s="43">
        <f>IF(A542&lt;&gt;"",IF(A542&lt;Data!$G$11*0.25,$C$13/$G$32,IF(A542&gt;Data!$G$11*0.25,$C$13,$C$13*10)),"")</f>
        <v>2</v>
      </c>
      <c r="H542" s="43">
        <f>IF(A542&lt;&gt;"",IF(Data!$G$9="constant",$C$13,IF(Data!$G$9="squeeze",G542,F542)),"")</f>
        <v>2</v>
      </c>
      <c r="I542" s="38">
        <f ca="1">IF(ISNUMBER(A542),NORMINV(RAND(),0,IF(AND(Data!$G$9="squeeze",A542&lt;Data!$G$11*0.25),$H$32,1)*$C$30*$C$13)*($C$14*$C$12),"")</f>
        <v>4.334314379145684E-4</v>
      </c>
      <c r="J542" s="42">
        <f ca="1">IFERROR(IF(Data!$C$6="Real",B542,I542+J541+($C$14*$C$12)*(NORMINV(RAND(),$C$15,CHOOSE($G$13,$C$13,F542,G542)))),"")</f>
        <v>1.3488614453600418</v>
      </c>
      <c r="K542" s="88">
        <f>IF(ISNUMBER(A542), IF($G$16="fixed",$G$17,MIN(H542*Data!$C$7*$C$16*0.5,$C$17*Data!$C$7))*$C$12,"")</f>
        <v>8.0000000000000007E-5</v>
      </c>
      <c r="L542" s="42">
        <f t="shared" ca="1" si="254"/>
        <v>1.3488614453600418</v>
      </c>
      <c r="M542" s="44">
        <f t="shared" ca="1" si="255"/>
        <v>1.3489014453600419</v>
      </c>
      <c r="N542" s="44">
        <f t="shared" ca="1" si="256"/>
        <v>1.3488214453600418</v>
      </c>
      <c r="O542" s="108">
        <f t="shared" ca="1" si="231"/>
        <v>-2.2471817177546205</v>
      </c>
      <c r="P542" s="102">
        <f t="shared" ca="1" si="232"/>
        <v>10.466822968191687</v>
      </c>
      <c r="Q542" s="102">
        <f t="shared" ca="1" si="233"/>
        <v>0.10019729793007219</v>
      </c>
      <c r="R542" s="120">
        <f t="shared" ca="1" si="251"/>
        <v>1</v>
      </c>
      <c r="S542" s="54">
        <f t="shared" ca="1" si="252"/>
        <v>0</v>
      </c>
      <c r="T542" s="5">
        <f t="shared" ca="1" si="234"/>
        <v>1.3475392670087669</v>
      </c>
      <c r="U542" s="152">
        <f t="shared" ca="1" si="235"/>
        <v>1.3544650552299466</v>
      </c>
      <c r="V542" s="152">
        <f t="shared" ca="1" si="236"/>
        <v>1.3416029175616471</v>
      </c>
      <c r="W542" s="153">
        <f t="shared" ca="1" si="237"/>
        <v>2</v>
      </c>
      <c r="X542" s="153">
        <f t="shared" ca="1" si="238"/>
        <v>2</v>
      </c>
      <c r="Y542" s="153">
        <f t="shared" ca="1" si="239"/>
        <v>8</v>
      </c>
      <c r="Z542" s="153">
        <f t="shared" ca="1" si="240"/>
        <v>8</v>
      </c>
      <c r="AA542" s="152">
        <f t="shared" ca="1" si="241"/>
        <v>1.3520566961946332</v>
      </c>
      <c r="AB542" s="152">
        <f t="shared" ca="1" si="242"/>
        <v>1.343007522143606</v>
      </c>
      <c r="AC542" s="154">
        <f t="shared" ca="1" si="243"/>
        <v>-258.82006676731351</v>
      </c>
      <c r="AD542" s="154">
        <f t="shared" ca="1" si="244"/>
        <v>-471.51385731487142</v>
      </c>
      <c r="AE542" s="3">
        <f t="shared" ca="1" si="245"/>
        <v>-45.645870255136558</v>
      </c>
      <c r="AF542" s="3">
        <f t="shared" ca="1" si="246"/>
        <v>-730.33392408218492</v>
      </c>
      <c r="AG542" s="3" t="str">
        <f t="shared" ca="1" si="253"/>
        <v>N</v>
      </c>
      <c r="AH542" s="4" t="str">
        <f t="shared" ca="1" si="247"/>
        <v/>
      </c>
      <c r="AI542" s="75">
        <f t="shared" ca="1" si="248"/>
        <v>-73.033392408218504</v>
      </c>
      <c r="AJ542" s="75">
        <f t="shared" ca="1" si="249"/>
        <v>0</v>
      </c>
    </row>
    <row r="543" spans="1:36">
      <c r="A543" s="41">
        <f t="shared" si="250"/>
        <v>477</v>
      </c>
      <c r="B543" s="150">
        <f>IF(ISNUMBER(A543),INDEX('MetaTrader Import'!$H$13:$J$5893,TRUNC(((A543-$A$39+1)-1)/3)+1,MOD((A543-$A$39+1)-1,3)+1),"")</f>
        <v>0</v>
      </c>
      <c r="C543" s="43">
        <f t="shared" ca="1" si="227"/>
        <v>16.087894183677552</v>
      </c>
      <c r="D543" s="43">
        <f t="shared" ca="1" si="228"/>
        <v>-1.047553133727094</v>
      </c>
      <c r="E543" s="43">
        <f t="shared" ca="1" si="229"/>
        <v>15.040341049950458</v>
      </c>
      <c r="F543" s="43">
        <f t="shared" ca="1" si="230"/>
        <v>1.5040341049950459</v>
      </c>
      <c r="G543" s="43">
        <f>IF(A543&lt;&gt;"",IF(A543&lt;Data!$G$11*0.25,$C$13/$G$32,IF(A543&gt;Data!$G$11*0.25,$C$13,$C$13*10)),"")</f>
        <v>2</v>
      </c>
      <c r="H543" s="43">
        <f>IF(A543&lt;&gt;"",IF(Data!$G$9="constant",$C$13,IF(Data!$G$9="squeeze",G543,F543)),"")</f>
        <v>2</v>
      </c>
      <c r="I543" s="38">
        <f ca="1">IF(ISNUMBER(A543),NORMINV(RAND(),0,IF(AND(Data!$G$9="squeeze",A543&lt;Data!$G$11*0.25),$H$32,1)*$C$30*$C$13)*($C$14*$C$12),"")</f>
        <v>1.4656804101799154E-4</v>
      </c>
      <c r="J543" s="42">
        <f ca="1">IFERROR(IF(Data!$C$6="Real",B543,I543+J542+($C$14*$C$12)*(NORMINV(RAND(),$C$15,CHOOSE($G$13,$C$13,F543,G543)))),"")</f>
        <v>1.3493807593839724</v>
      </c>
      <c r="K543" s="88">
        <f>IF(ISNUMBER(A543), IF($G$16="fixed",$G$17,MIN(H543*Data!$C$7*$C$16*0.5,$C$17*Data!$C$7))*$C$12,"")</f>
        <v>8.0000000000000007E-5</v>
      </c>
      <c r="L543" s="42">
        <f t="shared" ca="1" si="254"/>
        <v>1.3493807593839724</v>
      </c>
      <c r="M543" s="44">
        <f t="shared" ca="1" si="255"/>
        <v>1.3494207593839724</v>
      </c>
      <c r="N543" s="44">
        <f t="shared" ca="1" si="256"/>
        <v>1.3493407593839724</v>
      </c>
      <c r="O543" s="108">
        <f t="shared" ca="1" si="231"/>
        <v>-2.0544502449936535</v>
      </c>
      <c r="P543" s="102">
        <f t="shared" ca="1" si="232"/>
        <v>9.9157263839070549</v>
      </c>
      <c r="Q543" s="102">
        <f t="shared" ca="1" si="233"/>
        <v>0.12731800009704744</v>
      </c>
      <c r="R543" s="120">
        <f t="shared" ca="1" si="251"/>
        <v>1</v>
      </c>
      <c r="S543" s="54">
        <f t="shared" ca="1" si="252"/>
        <v>0</v>
      </c>
      <c r="T543" s="5">
        <f t="shared" ca="1" si="234"/>
        <v>1.3475392670087669</v>
      </c>
      <c r="U543" s="152">
        <f t="shared" ca="1" si="235"/>
        <v>1.3544650552299466</v>
      </c>
      <c r="V543" s="152">
        <f t="shared" ca="1" si="236"/>
        <v>1.3416029175616471</v>
      </c>
      <c r="W543" s="153">
        <f t="shared" ca="1" si="237"/>
        <v>2</v>
      </c>
      <c r="X543" s="153">
        <f t="shared" ca="1" si="238"/>
        <v>2</v>
      </c>
      <c r="Y543" s="153">
        <f t="shared" ca="1" si="239"/>
        <v>8</v>
      </c>
      <c r="Z543" s="153">
        <f t="shared" ca="1" si="240"/>
        <v>8</v>
      </c>
      <c r="AA543" s="152">
        <f t="shared" ca="1" si="241"/>
        <v>1.3520566961946332</v>
      </c>
      <c r="AB543" s="152">
        <f t="shared" ca="1" si="242"/>
        <v>1.343007522143606</v>
      </c>
      <c r="AC543" s="154">
        <f t="shared" ca="1" si="243"/>
        <v>-217.27494485286769</v>
      </c>
      <c r="AD543" s="154">
        <f t="shared" ca="1" si="244"/>
        <v>-513.05897922931717</v>
      </c>
      <c r="AE543" s="3">
        <f t="shared" ca="1" si="245"/>
        <v>-45.645870255136558</v>
      </c>
      <c r="AF543" s="3">
        <f t="shared" ca="1" si="246"/>
        <v>-730.33392408218492</v>
      </c>
      <c r="AG543" s="3" t="str">
        <f t="shared" ca="1" si="253"/>
        <v>N</v>
      </c>
      <c r="AH543" s="4" t="str">
        <f t="shared" ca="1" si="247"/>
        <v/>
      </c>
      <c r="AI543" s="75">
        <f t="shared" ca="1" si="248"/>
        <v>-73.033392408218504</v>
      </c>
      <c r="AJ543" s="75">
        <f t="shared" ca="1" si="249"/>
        <v>0</v>
      </c>
    </row>
    <row r="544" spans="1:36">
      <c r="A544" s="41">
        <f t="shared" si="250"/>
        <v>478</v>
      </c>
      <c r="B544" s="150">
        <f ca="1">IF(ISNUMBER(A544),INDEX('MetaTrader Import'!$H$13:$J$5893,TRUNC(((A544-$A$39+1)-1)/3)+1,MOD((A544-$A$39+1)-1,3)+1),"")</f>
        <v>0</v>
      </c>
      <c r="C544" s="43">
        <f t="shared" ca="1" si="227"/>
        <v>15.040341049950458</v>
      </c>
      <c r="D544" s="43">
        <f t="shared" ca="1" si="228"/>
        <v>-1.0483715590516738</v>
      </c>
      <c r="E544" s="43">
        <f t="shared" ca="1" si="229"/>
        <v>13.991969490898784</v>
      </c>
      <c r="F544" s="43">
        <f t="shared" ca="1" si="230"/>
        <v>1.3991969490898784</v>
      </c>
      <c r="G544" s="43">
        <f>IF(A544&lt;&gt;"",IF(A544&lt;Data!$G$11*0.25,$C$13/$G$32,IF(A544&gt;Data!$G$11*0.25,$C$13,$C$13*10)),"")</f>
        <v>2</v>
      </c>
      <c r="H544" s="43">
        <f>IF(A544&lt;&gt;"",IF(Data!$G$9="constant",$C$13,IF(Data!$G$9="squeeze",G544,F544)),"")</f>
        <v>2</v>
      </c>
      <c r="I544" s="38">
        <f ca="1">IF(ISNUMBER(A544),NORMINV(RAND(),0,IF(AND(Data!$G$9="squeeze",A544&lt;Data!$G$11*0.25),$H$32,1)*$C$30*$C$13)*($C$14*$C$12),"")</f>
        <v>1.8819233588634245E-4</v>
      </c>
      <c r="J544" s="42">
        <f ca="1">IFERROR(IF(Data!$C$6="Real",B544,I544+J543+($C$14*$C$12)*(NORMINV(RAND(),$C$15,CHOOSE($G$13,$C$13,F544,G544)))),"")</f>
        <v>1.3499587055444102</v>
      </c>
      <c r="K544" s="88">
        <f>IF(ISNUMBER(A544), IF($G$16="fixed",$G$17,MIN(H544*Data!$C$7*$C$16*0.5,$C$17*Data!$C$7))*$C$12,"")</f>
        <v>8.0000000000000007E-5</v>
      </c>
      <c r="L544" s="42">
        <f t="shared" ca="1" si="254"/>
        <v>1.3499587055444102</v>
      </c>
      <c r="M544" s="44">
        <f t="shared" ca="1" si="255"/>
        <v>1.3499987055444103</v>
      </c>
      <c r="N544" s="44">
        <f t="shared" ca="1" si="256"/>
        <v>1.3499187055444102</v>
      </c>
      <c r="O544" s="108">
        <f t="shared" ca="1" si="231"/>
        <v>-1.5386534782533425</v>
      </c>
      <c r="P544" s="102">
        <f t="shared" ca="1" si="232"/>
        <v>8.4480864619097549</v>
      </c>
      <c r="Q544" s="102">
        <f t="shared" ca="1" si="233"/>
        <v>0.11126340662597019</v>
      </c>
      <c r="R544" s="120">
        <f t="shared" ca="1" si="251"/>
        <v>1</v>
      </c>
      <c r="S544" s="54">
        <f t="shared" ca="1" si="252"/>
        <v>0</v>
      </c>
      <c r="T544" s="5">
        <f t="shared" ca="1" si="234"/>
        <v>1.3475392670087669</v>
      </c>
      <c r="U544" s="152">
        <f t="shared" ca="1" si="235"/>
        <v>1.3544650552299466</v>
      </c>
      <c r="V544" s="152">
        <f t="shared" ca="1" si="236"/>
        <v>1.3416029175616471</v>
      </c>
      <c r="W544" s="153">
        <f t="shared" ca="1" si="237"/>
        <v>2</v>
      </c>
      <c r="X544" s="153">
        <f t="shared" ca="1" si="238"/>
        <v>2</v>
      </c>
      <c r="Y544" s="153">
        <f t="shared" ca="1" si="239"/>
        <v>8</v>
      </c>
      <c r="Z544" s="153">
        <f t="shared" ca="1" si="240"/>
        <v>8</v>
      </c>
      <c r="AA544" s="152">
        <f t="shared" ca="1" si="241"/>
        <v>1.3520566961946332</v>
      </c>
      <c r="AB544" s="152">
        <f t="shared" ca="1" si="242"/>
        <v>1.343007522143606</v>
      </c>
      <c r="AC544" s="154">
        <f t="shared" ca="1" si="243"/>
        <v>-171.03925201784165</v>
      </c>
      <c r="AD544" s="154">
        <f t="shared" ca="1" si="244"/>
        <v>-559.29467206434322</v>
      </c>
      <c r="AE544" s="3">
        <f t="shared" ca="1" si="245"/>
        <v>-45.645870255136558</v>
      </c>
      <c r="AF544" s="3">
        <f t="shared" ca="1" si="246"/>
        <v>-730.33392408218492</v>
      </c>
      <c r="AG544" s="3" t="str">
        <f t="shared" ca="1" si="253"/>
        <v>N</v>
      </c>
      <c r="AH544" s="4" t="str">
        <f t="shared" ca="1" si="247"/>
        <v/>
      </c>
      <c r="AI544" s="75">
        <f t="shared" ca="1" si="248"/>
        <v>-73.033392408218504</v>
      </c>
      <c r="AJ544" s="75">
        <f t="shared" ca="1" si="249"/>
        <v>0</v>
      </c>
    </row>
    <row r="545" spans="1:36">
      <c r="A545" s="41">
        <f t="shared" si="250"/>
        <v>479</v>
      </c>
      <c r="B545" s="150">
        <f ca="1">IF(ISNUMBER(A545),INDEX('MetaTrader Import'!$H$13:$J$5893,TRUNC(((A545-$A$39+1)-1)/3)+1,MOD((A545-$A$39+1)-1,3)+1),"")</f>
        <v>0</v>
      </c>
      <c r="C545" s="43">
        <f t="shared" ca="1" si="227"/>
        <v>13.991969490898784</v>
      </c>
      <c r="D545" s="43">
        <f t="shared" ca="1" si="228"/>
        <v>1.3819431929731909</v>
      </c>
      <c r="E545" s="43">
        <f t="shared" ca="1" si="229"/>
        <v>15.373912683871975</v>
      </c>
      <c r="F545" s="43">
        <f t="shared" ca="1" si="230"/>
        <v>1.5373912683871975</v>
      </c>
      <c r="G545" s="43">
        <f>IF(A545&lt;&gt;"",IF(A545&lt;Data!$G$11*0.25,$C$13/$G$32,IF(A545&gt;Data!$G$11*0.25,$C$13,$C$13*10)),"")</f>
        <v>2</v>
      </c>
      <c r="H545" s="43">
        <f>IF(A545&lt;&gt;"",IF(Data!$G$9="constant",$C$13,IF(Data!$G$9="squeeze",G545,F545)),"")</f>
        <v>2</v>
      </c>
      <c r="I545" s="38">
        <f ca="1">IF(ISNUMBER(A545),NORMINV(RAND(),0,IF(AND(Data!$G$9="squeeze",A545&lt;Data!$G$11*0.25),$H$32,1)*$C$30*$C$13)*($C$14*$C$12),"")</f>
        <v>-2.4507620228922888E-4</v>
      </c>
      <c r="J545" s="42">
        <f ca="1">IFERROR(IF(Data!$C$6="Real",B545,I545+J544+($C$14*$C$12)*(NORMINV(RAND(),$C$15,CHOOSE($G$13,$C$13,F545,G545)))),"")</f>
        <v>1.3506094053838817</v>
      </c>
      <c r="K545" s="88">
        <f>IF(ISNUMBER(A545), IF($G$16="fixed",$G$17,MIN(H545*Data!$C$7*$C$16*0.5,$C$17*Data!$C$7))*$C$12,"")</f>
        <v>8.0000000000000007E-5</v>
      </c>
      <c r="L545" s="42">
        <f t="shared" ca="1" si="254"/>
        <v>1.3506094053838817</v>
      </c>
      <c r="M545" s="44">
        <f t="shared" ca="1" si="255"/>
        <v>1.3506494053838818</v>
      </c>
      <c r="N545" s="44">
        <f t="shared" ca="1" si="256"/>
        <v>1.3505694053838817</v>
      </c>
      <c r="O545" s="108">
        <f t="shared" ca="1" si="231"/>
        <v>-0.87683706080243784</v>
      </c>
      <c r="P545" s="102">
        <f t="shared" ca="1" si="232"/>
        <v>7.3228515655693194</v>
      </c>
      <c r="Q545" s="102">
        <f t="shared" ca="1" si="233"/>
        <v>6.2822461151669701E-2</v>
      </c>
      <c r="R545" s="120">
        <f t="shared" ca="1" si="251"/>
        <v>1</v>
      </c>
      <c r="S545" s="54">
        <f t="shared" ca="1" si="252"/>
        <v>0</v>
      </c>
      <c r="T545" s="5">
        <f t="shared" ca="1" si="234"/>
        <v>1.3475392670087669</v>
      </c>
      <c r="U545" s="152">
        <f t="shared" ca="1" si="235"/>
        <v>1.3544650552299466</v>
      </c>
      <c r="V545" s="152">
        <f t="shared" ca="1" si="236"/>
        <v>1.3416029175616471</v>
      </c>
      <c r="W545" s="153">
        <f t="shared" ca="1" si="237"/>
        <v>2</v>
      </c>
      <c r="X545" s="153">
        <f t="shared" ca="1" si="238"/>
        <v>2</v>
      </c>
      <c r="Y545" s="153">
        <f t="shared" ca="1" si="239"/>
        <v>8</v>
      </c>
      <c r="Z545" s="153">
        <f t="shared" ca="1" si="240"/>
        <v>8</v>
      </c>
      <c r="AA545" s="152">
        <f t="shared" ca="1" si="241"/>
        <v>1.3520566961946332</v>
      </c>
      <c r="AB545" s="152">
        <f t="shared" ca="1" si="242"/>
        <v>1.343007522143606</v>
      </c>
      <c r="AC545" s="154">
        <f t="shared" ca="1" si="243"/>
        <v>-118.98326486011968</v>
      </c>
      <c r="AD545" s="154">
        <f t="shared" ca="1" si="244"/>
        <v>-611.35065922206525</v>
      </c>
      <c r="AE545" s="3">
        <f t="shared" ca="1" si="245"/>
        <v>-45.645870255136558</v>
      </c>
      <c r="AF545" s="3">
        <f t="shared" ca="1" si="246"/>
        <v>-730.33392408218492</v>
      </c>
      <c r="AG545" s="3" t="str">
        <f t="shared" ca="1" si="253"/>
        <v>N</v>
      </c>
      <c r="AH545" s="4" t="str">
        <f t="shared" ca="1" si="247"/>
        <v/>
      </c>
      <c r="AI545" s="75">
        <f t="shared" ca="1" si="248"/>
        <v>-73.033392408218504</v>
      </c>
      <c r="AJ545" s="75">
        <f t="shared" ca="1" si="249"/>
        <v>0</v>
      </c>
    </row>
    <row r="546" spans="1:36">
      <c r="A546" s="41">
        <f t="shared" si="250"/>
        <v>480</v>
      </c>
      <c r="B546" s="150">
        <f>IF(ISNUMBER(A546),INDEX('MetaTrader Import'!$H$13:$J$5893,TRUNC(((A546-$A$39+1)-1)/3)+1,MOD((A546-$A$39+1)-1,3)+1),"")</f>
        <v>0</v>
      </c>
      <c r="C546" s="43">
        <f t="shared" ca="1" si="227"/>
        <v>15.373912683871975</v>
      </c>
      <c r="D546" s="43">
        <f t="shared" ca="1" si="228"/>
        <v>1.1192701978040764</v>
      </c>
      <c r="E546" s="43">
        <f t="shared" ca="1" si="229"/>
        <v>16.493182881676052</v>
      </c>
      <c r="F546" s="43">
        <f t="shared" ca="1" si="230"/>
        <v>1.6493182881676052</v>
      </c>
      <c r="G546" s="43">
        <f>IF(A546&lt;&gt;"",IF(A546&lt;Data!$G$11*0.25,$C$13/$G$32,IF(A546&gt;Data!$G$11*0.25,$C$13,$C$13*10)),"")</f>
        <v>2</v>
      </c>
      <c r="H546" s="43">
        <f>IF(A546&lt;&gt;"",IF(Data!$G$9="constant",$C$13,IF(Data!$G$9="squeeze",G546,F546)),"")</f>
        <v>2</v>
      </c>
      <c r="I546" s="38">
        <f ca="1">IF(ISNUMBER(A546),NORMINV(RAND(),0,IF(AND(Data!$G$9="squeeze",A546&lt;Data!$G$11*0.25),$H$32,1)*$C$30*$C$13)*($C$14*$C$12),"")</f>
        <v>6.5822462465914223E-4</v>
      </c>
      <c r="J546" s="42">
        <f ca="1">IFERROR(IF(Data!$C$6="Real",B546,I546+J545+($C$14*$C$12)*(NORMINV(RAND(),$C$15,CHOOSE($G$13,$C$13,F546,G546)))),"")</f>
        <v>1.3517751337199424</v>
      </c>
      <c r="K546" s="88">
        <f>IF(ISNUMBER(A546), IF($G$16="fixed",$G$17,MIN(H546*Data!$C$7*$C$16*0.5,$C$17*Data!$C$7))*$C$12,"")</f>
        <v>8.0000000000000007E-5</v>
      </c>
      <c r="L546" s="42">
        <f t="shared" ca="1" si="254"/>
        <v>1.3517751337199424</v>
      </c>
      <c r="M546" s="44">
        <f t="shared" ca="1" si="255"/>
        <v>1.3518151337199424</v>
      </c>
      <c r="N546" s="44">
        <f t="shared" ca="1" si="256"/>
        <v>1.3517351337199424</v>
      </c>
      <c r="O546" s="108">
        <f t="shared" ca="1" si="231"/>
        <v>-0.13364940519035504</v>
      </c>
      <c r="P546" s="102">
        <f t="shared" ca="1" si="232"/>
        <v>8.5942267454091859</v>
      </c>
      <c r="Q546" s="102">
        <f t="shared" ca="1" si="233"/>
        <v>6.838163653089066E-2</v>
      </c>
      <c r="R546" s="120">
        <f t="shared" ca="1" si="251"/>
        <v>1</v>
      </c>
      <c r="S546" s="54">
        <f t="shared" ca="1" si="252"/>
        <v>0</v>
      </c>
      <c r="T546" s="5">
        <f t="shared" ca="1" si="234"/>
        <v>1.3475392670087669</v>
      </c>
      <c r="U546" s="152">
        <f t="shared" ca="1" si="235"/>
        <v>1.3544650552299466</v>
      </c>
      <c r="V546" s="152">
        <f t="shared" ca="1" si="236"/>
        <v>1.3416029175616471</v>
      </c>
      <c r="W546" s="153">
        <f t="shared" ca="1" si="237"/>
        <v>2</v>
      </c>
      <c r="X546" s="153">
        <f t="shared" ca="1" si="238"/>
        <v>2</v>
      </c>
      <c r="Y546" s="153">
        <f t="shared" ca="1" si="239"/>
        <v>8</v>
      </c>
      <c r="Z546" s="153">
        <f t="shared" ca="1" si="240"/>
        <v>8</v>
      </c>
      <c r="AA546" s="152">
        <f t="shared" ca="1" si="241"/>
        <v>1.3520566961946332</v>
      </c>
      <c r="AB546" s="152">
        <f t="shared" ca="1" si="242"/>
        <v>1.343007522143606</v>
      </c>
      <c r="AC546" s="154">
        <f t="shared" ca="1" si="243"/>
        <v>-25.724997975267172</v>
      </c>
      <c r="AD546" s="154">
        <f t="shared" ca="1" si="244"/>
        <v>-704.60892610691769</v>
      </c>
      <c r="AE546" s="3">
        <f t="shared" ca="1" si="245"/>
        <v>-45.645870255136558</v>
      </c>
      <c r="AF546" s="3">
        <f t="shared" ca="1" si="246"/>
        <v>-730.33392408218492</v>
      </c>
      <c r="AG546" s="3" t="str">
        <f t="shared" ca="1" si="253"/>
        <v>N</v>
      </c>
      <c r="AH546" s="4" t="str">
        <f t="shared" ca="1" si="247"/>
        <v/>
      </c>
      <c r="AI546" s="75">
        <f t="shared" ca="1" si="248"/>
        <v>-73.033392408218504</v>
      </c>
      <c r="AJ546" s="75">
        <f t="shared" ca="1" si="249"/>
        <v>0</v>
      </c>
    </row>
    <row r="547" spans="1:36">
      <c r="A547" s="41">
        <f t="shared" si="250"/>
        <v>481</v>
      </c>
      <c r="B547" s="150">
        <f ca="1">IF(ISNUMBER(A547),INDEX('MetaTrader Import'!$H$13:$J$5893,TRUNC(((A547-$A$39+1)-1)/3)+1,MOD((A547-$A$39+1)-1,3)+1),"")</f>
        <v>0</v>
      </c>
      <c r="C547" s="43">
        <f t="shared" ca="1" si="227"/>
        <v>16.493182881676052</v>
      </c>
      <c r="D547" s="43">
        <f t="shared" ca="1" si="228"/>
        <v>-2.518934334093152</v>
      </c>
      <c r="E547" s="43">
        <f t="shared" ca="1" si="229"/>
        <v>13.974248547582899</v>
      </c>
      <c r="F547" s="43">
        <f t="shared" ca="1" si="230"/>
        <v>1.3974248547582899</v>
      </c>
      <c r="G547" s="43">
        <f>IF(A547&lt;&gt;"",IF(A547&lt;Data!$G$11*0.25,$C$13/$G$32,IF(A547&gt;Data!$G$11*0.25,$C$13,$C$13*10)),"")</f>
        <v>2</v>
      </c>
      <c r="H547" s="43">
        <f>IF(A547&lt;&gt;"",IF(Data!$G$9="constant",$C$13,IF(Data!$G$9="squeeze",G547,F547)),"")</f>
        <v>2</v>
      </c>
      <c r="I547" s="38">
        <f ca="1">IF(ISNUMBER(A547),NORMINV(RAND(),0,IF(AND(Data!$G$9="squeeze",A547&lt;Data!$G$11*0.25),$H$32,1)*$C$30*$C$13)*($C$14*$C$12),"")</f>
        <v>4.8959143055268134E-4</v>
      </c>
      <c r="J547" s="42">
        <f ca="1">IFERROR(IF(Data!$C$6="Real",B547,I547+J546+($C$14*$C$12)*(NORMINV(RAND(),$C$15,CHOOSE($G$13,$C$13,F547,G547)))),"")</f>
        <v>1.3523362668449417</v>
      </c>
      <c r="K547" s="88">
        <f>IF(ISNUMBER(A547), IF($G$16="fixed",$G$17,MIN(H547*Data!$C$7*$C$16*0.5,$C$17*Data!$C$7))*$C$12,"")</f>
        <v>8.0000000000000007E-5</v>
      </c>
      <c r="L547" s="42">
        <f t="shared" ca="1" si="254"/>
        <v>1.3523362668449417</v>
      </c>
      <c r="M547" s="44">
        <f t="shared" ca="1" si="255"/>
        <v>1.3523762668449417</v>
      </c>
      <c r="N547" s="44">
        <f t="shared" ca="1" si="256"/>
        <v>1.3522962668449416</v>
      </c>
      <c r="O547" s="108">
        <f t="shared" ca="1" si="231"/>
        <v>0.66895189539720579</v>
      </c>
      <c r="P547" s="102">
        <f t="shared" ca="1" si="232"/>
        <v>10.538072844791873</v>
      </c>
      <c r="Q547" s="102">
        <f t="shared" ca="1" si="233"/>
        <v>0.13076063383894823</v>
      </c>
      <c r="R547" s="120">
        <f t="shared" ca="1" si="251"/>
        <v>1</v>
      </c>
      <c r="S547" s="54">
        <f t="shared" ca="1" si="252"/>
        <v>0</v>
      </c>
      <c r="T547" s="5">
        <f t="shared" ca="1" si="234"/>
        <v>1.3475392670087669</v>
      </c>
      <c r="U547" s="152">
        <f t="shared" ca="1" si="235"/>
        <v>1.3544650552299466</v>
      </c>
      <c r="V547" s="152">
        <f t="shared" ca="1" si="236"/>
        <v>1.3416029175616471</v>
      </c>
      <c r="W547" s="153">
        <f t="shared" ca="1" si="237"/>
        <v>2</v>
      </c>
      <c r="X547" s="153">
        <f t="shared" ca="1" si="238"/>
        <v>2</v>
      </c>
      <c r="Y547" s="153">
        <f t="shared" ca="1" si="239"/>
        <v>8</v>
      </c>
      <c r="Z547" s="153">
        <f t="shared" ca="1" si="240"/>
        <v>8</v>
      </c>
      <c r="AA547" s="152">
        <f t="shared" ca="1" si="241"/>
        <v>1.3520566961946332</v>
      </c>
      <c r="AB547" s="152">
        <f t="shared" ca="1" si="242"/>
        <v>1.343007522143606</v>
      </c>
      <c r="AC547" s="154">
        <f t="shared" ca="1" si="243"/>
        <v>19.165652024675239</v>
      </c>
      <c r="AD547" s="154">
        <f t="shared" ca="1" si="244"/>
        <v>-749.4995761068601</v>
      </c>
      <c r="AE547" s="3">
        <f t="shared" ca="1" si="245"/>
        <v>-45.645870255136558</v>
      </c>
      <c r="AF547" s="3">
        <f t="shared" ca="1" si="246"/>
        <v>-730.33392408218492</v>
      </c>
      <c r="AG547" s="3" t="str">
        <f t="shared" ca="1" si="253"/>
        <v>N</v>
      </c>
      <c r="AH547" s="4" t="str">
        <f t="shared" ca="1" si="247"/>
        <v/>
      </c>
      <c r="AI547" s="75">
        <f t="shared" ca="1" si="248"/>
        <v>-73.033392408218504</v>
      </c>
      <c r="AJ547" s="75">
        <f t="shared" ca="1" si="249"/>
        <v>0</v>
      </c>
    </row>
    <row r="548" spans="1:36">
      <c r="A548" s="41">
        <f t="shared" si="250"/>
        <v>482</v>
      </c>
      <c r="B548" s="150">
        <f ca="1">IF(ISNUMBER(A548),INDEX('MetaTrader Import'!$H$13:$J$5893,TRUNC(((A548-$A$39+1)-1)/3)+1,MOD((A548-$A$39+1)-1,3)+1),"")</f>
        <v>0</v>
      </c>
      <c r="C548" s="43">
        <f t="shared" ca="1" si="227"/>
        <v>13.974248547582899</v>
      </c>
      <c r="D548" s="43">
        <f t="shared" ca="1" si="228"/>
        <v>-0.36332832565004208</v>
      </c>
      <c r="E548" s="43">
        <f t="shared" ca="1" si="229"/>
        <v>13.610920221932858</v>
      </c>
      <c r="F548" s="43">
        <f t="shared" ca="1" si="230"/>
        <v>1.3610920221932858</v>
      </c>
      <c r="G548" s="43">
        <f>IF(A548&lt;&gt;"",IF(A548&lt;Data!$G$11*0.25,$C$13/$G$32,IF(A548&gt;Data!$G$11*0.25,$C$13,$C$13*10)),"")</f>
        <v>2</v>
      </c>
      <c r="H548" s="43">
        <f>IF(A548&lt;&gt;"",IF(Data!$G$9="constant",$C$13,IF(Data!$G$9="squeeze",G548,F548)),"")</f>
        <v>2</v>
      </c>
      <c r="I548" s="38">
        <f ca="1">IF(ISNUMBER(A548),NORMINV(RAND(),0,IF(AND(Data!$G$9="squeeze",A548&lt;Data!$G$11*0.25),$H$32,1)*$C$30*$C$13)*($C$14*$C$12),"")</f>
        <v>-2.8437587045022304E-4</v>
      </c>
      <c r="J548" s="42">
        <f ca="1">IFERROR(IF(Data!$C$6="Real",B548,I548+J547+($C$14*$C$12)*(NORMINV(RAND(),$C$15,CHOOSE($G$13,$C$13,F548,G548)))),"")</f>
        <v>1.3518070984048682</v>
      </c>
      <c r="K548" s="88">
        <f>IF(ISNUMBER(A548), IF($G$16="fixed",$G$17,MIN(H548*Data!$C$7*$C$16*0.5,$C$17*Data!$C$7))*$C$12,"")</f>
        <v>8.0000000000000007E-5</v>
      </c>
      <c r="L548" s="42">
        <f t="shared" ca="1" si="254"/>
        <v>1.3518070984048682</v>
      </c>
      <c r="M548" s="44">
        <f t="shared" ca="1" si="255"/>
        <v>1.3518470984048683</v>
      </c>
      <c r="N548" s="44">
        <f t="shared" ca="1" si="256"/>
        <v>1.3517670984048682</v>
      </c>
      <c r="O548" s="108">
        <f t="shared" ca="1" si="231"/>
        <v>1.3107981323865086</v>
      </c>
      <c r="P548" s="102">
        <f t="shared" ca="1" si="232"/>
        <v>11.389579847759459</v>
      </c>
      <c r="Q548" s="102">
        <f t="shared" ca="1" si="233"/>
        <v>0.20571646270000177</v>
      </c>
      <c r="R548" s="120">
        <f t="shared" ca="1" si="251"/>
        <v>1</v>
      </c>
      <c r="S548" s="54">
        <f t="shared" ca="1" si="252"/>
        <v>0</v>
      </c>
      <c r="T548" s="5">
        <f t="shared" ca="1" si="234"/>
        <v>1.3475392670087669</v>
      </c>
      <c r="U548" s="152">
        <f t="shared" ca="1" si="235"/>
        <v>1.3544650552299466</v>
      </c>
      <c r="V548" s="152">
        <f t="shared" ca="1" si="236"/>
        <v>1.3416029175616471</v>
      </c>
      <c r="W548" s="153">
        <f t="shared" ca="1" si="237"/>
        <v>2</v>
      </c>
      <c r="X548" s="153">
        <f t="shared" ca="1" si="238"/>
        <v>2</v>
      </c>
      <c r="Y548" s="153">
        <f t="shared" ca="1" si="239"/>
        <v>8</v>
      </c>
      <c r="Z548" s="153">
        <f t="shared" ca="1" si="240"/>
        <v>8</v>
      </c>
      <c r="AA548" s="152">
        <f t="shared" ca="1" si="241"/>
        <v>1.3520566961946332</v>
      </c>
      <c r="AB548" s="152">
        <f t="shared" ca="1" si="242"/>
        <v>1.343007522143606</v>
      </c>
      <c r="AC548" s="154">
        <f t="shared" ca="1" si="243"/>
        <v>-23.167823181200475</v>
      </c>
      <c r="AD548" s="154">
        <f t="shared" ca="1" si="244"/>
        <v>-707.16610090098447</v>
      </c>
      <c r="AE548" s="3">
        <f t="shared" ca="1" si="245"/>
        <v>-45.645870255136558</v>
      </c>
      <c r="AF548" s="3">
        <f t="shared" ca="1" si="246"/>
        <v>-730.33392408218492</v>
      </c>
      <c r="AG548" s="3" t="str">
        <f t="shared" ca="1" si="253"/>
        <v>N</v>
      </c>
      <c r="AH548" s="4" t="str">
        <f t="shared" ca="1" si="247"/>
        <v/>
      </c>
      <c r="AI548" s="75">
        <f t="shared" ca="1" si="248"/>
        <v>-73.033392408218504</v>
      </c>
      <c r="AJ548" s="75">
        <f t="shared" ca="1" si="249"/>
        <v>0</v>
      </c>
    </row>
    <row r="549" spans="1:36">
      <c r="A549" s="41">
        <f t="shared" si="250"/>
        <v>483</v>
      </c>
      <c r="B549" s="150">
        <f>IF(ISNUMBER(A549),INDEX('MetaTrader Import'!$H$13:$J$5893,TRUNC(((A549-$A$39+1)-1)/3)+1,MOD((A549-$A$39+1)-1,3)+1),"")</f>
        <v>0</v>
      </c>
      <c r="C549" s="43">
        <f t="shared" ca="1" si="227"/>
        <v>13.610920221932858</v>
      </c>
      <c r="D549" s="43">
        <f t="shared" ca="1" si="228"/>
        <v>1.8317708793115721</v>
      </c>
      <c r="E549" s="43">
        <f t="shared" ca="1" si="229"/>
        <v>15.44269110124443</v>
      </c>
      <c r="F549" s="43">
        <f t="shared" ca="1" si="230"/>
        <v>1.544269110124443</v>
      </c>
      <c r="G549" s="43">
        <f>IF(A549&lt;&gt;"",IF(A549&lt;Data!$G$11*0.25,$C$13/$G$32,IF(A549&gt;Data!$G$11*0.25,$C$13,$C$13*10)),"")</f>
        <v>2</v>
      </c>
      <c r="H549" s="43">
        <f>IF(A549&lt;&gt;"",IF(Data!$G$9="constant",$C$13,IF(Data!$G$9="squeeze",G549,F549)),"")</f>
        <v>2</v>
      </c>
      <c r="I549" s="38">
        <f ca="1">IF(ISNUMBER(A549),NORMINV(RAND(),0,IF(AND(Data!$G$9="squeeze",A549&lt;Data!$G$11*0.25),$H$32,1)*$C$30*$C$13)*($C$14*$C$12),"")</f>
        <v>-5.8136414814625298E-4</v>
      </c>
      <c r="J549" s="42">
        <f ca="1">IFERROR(IF(Data!$C$6="Real",B549,I549+J548+($C$14*$C$12)*(NORMINV(RAND(),$C$15,CHOOSE($G$13,$C$13,F549,G549)))),"")</f>
        <v>1.3509263518603944</v>
      </c>
      <c r="K549" s="88">
        <f>IF(ISNUMBER(A549), IF($G$16="fixed",$G$17,MIN(H549*Data!$C$7*$C$16*0.5,$C$17*Data!$C$7))*$C$12,"")</f>
        <v>8.0000000000000007E-5</v>
      </c>
      <c r="L549" s="42">
        <f t="shared" ca="1" si="254"/>
        <v>1.3509263518603944</v>
      </c>
      <c r="M549" s="44">
        <f t="shared" ca="1" si="255"/>
        <v>1.3509663518603945</v>
      </c>
      <c r="N549" s="44">
        <f t="shared" ca="1" si="256"/>
        <v>1.3508863518603944</v>
      </c>
      <c r="O549" s="108">
        <f t="shared" ca="1" si="231"/>
        <v>1.6121900770917985</v>
      </c>
      <c r="P549" s="102">
        <f t="shared" ca="1" si="232"/>
        <v>11.562812747558404</v>
      </c>
      <c r="Q549" s="102">
        <f t="shared" ca="1" si="233"/>
        <v>0.25904251595161054</v>
      </c>
      <c r="R549" s="120">
        <f t="shared" ca="1" si="251"/>
        <v>1</v>
      </c>
      <c r="S549" s="54">
        <f t="shared" ca="1" si="252"/>
        <v>0</v>
      </c>
      <c r="T549" s="5">
        <f t="shared" ca="1" si="234"/>
        <v>1.3475392670087669</v>
      </c>
      <c r="U549" s="152">
        <f t="shared" ca="1" si="235"/>
        <v>1.3544650552299466</v>
      </c>
      <c r="V549" s="152">
        <f t="shared" ca="1" si="236"/>
        <v>1.3416029175616471</v>
      </c>
      <c r="W549" s="153">
        <f t="shared" ca="1" si="237"/>
        <v>2</v>
      </c>
      <c r="X549" s="153">
        <f t="shared" ca="1" si="238"/>
        <v>2</v>
      </c>
      <c r="Y549" s="153">
        <f t="shared" ca="1" si="239"/>
        <v>8</v>
      </c>
      <c r="Z549" s="153">
        <f t="shared" ca="1" si="240"/>
        <v>8</v>
      </c>
      <c r="AA549" s="152">
        <f t="shared" ca="1" si="241"/>
        <v>1.3520566961946332</v>
      </c>
      <c r="AB549" s="152">
        <f t="shared" ca="1" si="242"/>
        <v>1.343007522143606</v>
      </c>
      <c r="AC549" s="154">
        <f t="shared" ca="1" si="243"/>
        <v>-93.627546739103451</v>
      </c>
      <c r="AD549" s="154">
        <f t="shared" ca="1" si="244"/>
        <v>-636.70637734308139</v>
      </c>
      <c r="AE549" s="3">
        <f t="shared" ca="1" si="245"/>
        <v>-45.64587025513655</v>
      </c>
      <c r="AF549" s="3">
        <f t="shared" ca="1" si="246"/>
        <v>-730.33392408218481</v>
      </c>
      <c r="AG549" s="3" t="str">
        <f t="shared" ca="1" si="253"/>
        <v>N</v>
      </c>
      <c r="AH549" s="4" t="str">
        <f t="shared" ca="1" si="247"/>
        <v/>
      </c>
      <c r="AI549" s="75">
        <f t="shared" ca="1" si="248"/>
        <v>-73.033392408218475</v>
      </c>
      <c r="AJ549" s="75">
        <f t="shared" ca="1" si="249"/>
        <v>0</v>
      </c>
    </row>
    <row r="550" spans="1:36">
      <c r="A550" s="41">
        <f t="shared" si="250"/>
        <v>484</v>
      </c>
      <c r="B550" s="150">
        <f ca="1">IF(ISNUMBER(A550),INDEX('MetaTrader Import'!$H$13:$J$5893,TRUNC(((A550-$A$39+1)-1)/3)+1,MOD((A550-$A$39+1)-1,3)+1),"")</f>
        <v>0</v>
      </c>
      <c r="C550" s="43">
        <f t="shared" ca="1" si="227"/>
        <v>15.44269110124443</v>
      </c>
      <c r="D550" s="43">
        <f t="shared" ca="1" si="228"/>
        <v>4.1685056253913455</v>
      </c>
      <c r="E550" s="43">
        <f t="shared" ca="1" si="229"/>
        <v>19.611196726635775</v>
      </c>
      <c r="F550" s="43">
        <f t="shared" ca="1" si="230"/>
        <v>1.9611196726635776</v>
      </c>
      <c r="G550" s="43">
        <f>IF(A550&lt;&gt;"",IF(A550&lt;Data!$G$11*0.25,$C$13/$G$32,IF(A550&gt;Data!$G$11*0.25,$C$13,$C$13*10)),"")</f>
        <v>2</v>
      </c>
      <c r="H550" s="43">
        <f>IF(A550&lt;&gt;"",IF(Data!$G$9="constant",$C$13,IF(Data!$G$9="squeeze",G550,F550)),"")</f>
        <v>2</v>
      </c>
      <c r="I550" s="38">
        <f ca="1">IF(ISNUMBER(A550),NORMINV(RAND(),0,IF(AND(Data!$G$9="squeeze",A550&lt;Data!$G$11*0.25),$H$32,1)*$C$30*$C$13)*($C$14*$C$12),"")</f>
        <v>1.7928061492553564E-5</v>
      </c>
      <c r="J550" s="42">
        <f ca="1">IFERROR(IF(Data!$C$6="Real",B550,I550+J549+($C$14*$C$12)*(NORMINV(RAND(),$C$15,CHOOSE($G$13,$C$13,F550,G550)))),"")</f>
        <v>1.3512619260630965</v>
      </c>
      <c r="K550" s="88">
        <f>IF(ISNUMBER(A550), IF($G$16="fixed",$G$17,MIN(H550*Data!$C$7*$C$16*0.5,$C$17*Data!$C$7))*$C$12,"")</f>
        <v>8.0000000000000007E-5</v>
      </c>
      <c r="L550" s="42">
        <f t="shared" ca="1" si="254"/>
        <v>1.3512619260630965</v>
      </c>
      <c r="M550" s="44">
        <f t="shared" ca="1" si="255"/>
        <v>1.3513019260630965</v>
      </c>
      <c r="N550" s="44">
        <f t="shared" ca="1" si="256"/>
        <v>1.3512219260630964</v>
      </c>
      <c r="O550" s="108">
        <f t="shared" ca="1" si="231"/>
        <v>1.95697903208168</v>
      </c>
      <c r="P550" s="102">
        <f t="shared" ca="1" si="232"/>
        <v>11.919197527376911</v>
      </c>
      <c r="Q550" s="102">
        <f t="shared" ca="1" si="233"/>
        <v>0.27123697716709572</v>
      </c>
      <c r="R550" s="120">
        <f t="shared" ca="1" si="251"/>
        <v>1</v>
      </c>
      <c r="S550" s="54">
        <f t="shared" ca="1" si="252"/>
        <v>0</v>
      </c>
      <c r="T550" s="5">
        <f t="shared" ca="1" si="234"/>
        <v>1.3475392670087669</v>
      </c>
      <c r="U550" s="152">
        <f t="shared" ca="1" si="235"/>
        <v>1.3544650552299466</v>
      </c>
      <c r="V550" s="152">
        <f t="shared" ca="1" si="236"/>
        <v>1.3416029175616471</v>
      </c>
      <c r="W550" s="153">
        <f t="shared" ca="1" si="237"/>
        <v>2</v>
      </c>
      <c r="X550" s="153">
        <f t="shared" ca="1" si="238"/>
        <v>2</v>
      </c>
      <c r="Y550" s="153">
        <f t="shared" ca="1" si="239"/>
        <v>8</v>
      </c>
      <c r="Z550" s="153">
        <f t="shared" ca="1" si="240"/>
        <v>8</v>
      </c>
      <c r="AA550" s="152">
        <f t="shared" ca="1" si="241"/>
        <v>1.3520566961946332</v>
      </c>
      <c r="AB550" s="152">
        <f t="shared" ca="1" si="242"/>
        <v>1.343007522143606</v>
      </c>
      <c r="AC550" s="154">
        <f t="shared" ca="1" si="243"/>
        <v>-66.781610522941293</v>
      </c>
      <c r="AD550" s="154">
        <f t="shared" ca="1" si="244"/>
        <v>-663.55231355924366</v>
      </c>
      <c r="AE550" s="3">
        <f t="shared" ca="1" si="245"/>
        <v>-45.645870255136558</v>
      </c>
      <c r="AF550" s="3">
        <f t="shared" ca="1" si="246"/>
        <v>-730.33392408218492</v>
      </c>
      <c r="AG550" s="3" t="str">
        <f t="shared" ca="1" si="253"/>
        <v>N</v>
      </c>
      <c r="AH550" s="4" t="str">
        <f t="shared" ca="1" si="247"/>
        <v/>
      </c>
      <c r="AI550" s="75">
        <f t="shared" ca="1" si="248"/>
        <v>-73.033392408218504</v>
      </c>
      <c r="AJ550" s="75">
        <f t="shared" ca="1" si="249"/>
        <v>0</v>
      </c>
    </row>
    <row r="551" spans="1:36">
      <c r="A551" s="41">
        <f t="shared" si="250"/>
        <v>485</v>
      </c>
      <c r="B551" s="150">
        <f ca="1">IF(ISNUMBER(A551),INDEX('MetaTrader Import'!$H$13:$J$5893,TRUNC(((A551-$A$39+1)-1)/3)+1,MOD((A551-$A$39+1)-1,3)+1),"")</f>
        <v>0</v>
      </c>
      <c r="C551" s="43">
        <f t="shared" ca="1" si="227"/>
        <v>19.611196726635775</v>
      </c>
      <c r="D551" s="43">
        <f t="shared" ca="1" si="228"/>
        <v>-0.90623773736752788</v>
      </c>
      <c r="E551" s="43">
        <f t="shared" ca="1" si="229"/>
        <v>18.704958989268249</v>
      </c>
      <c r="F551" s="43">
        <f t="shared" ca="1" si="230"/>
        <v>1.870495898926825</v>
      </c>
      <c r="G551" s="43">
        <f>IF(A551&lt;&gt;"",IF(A551&lt;Data!$G$11*0.25,$C$13/$G$32,IF(A551&gt;Data!$G$11*0.25,$C$13,$C$13*10)),"")</f>
        <v>2</v>
      </c>
      <c r="H551" s="43">
        <f>IF(A551&lt;&gt;"",IF(Data!$G$9="constant",$C$13,IF(Data!$G$9="squeeze",G551,F551)),"")</f>
        <v>2</v>
      </c>
      <c r="I551" s="38">
        <f ca="1">IF(ISNUMBER(A551),NORMINV(RAND(),0,IF(AND(Data!$G$9="squeeze",A551&lt;Data!$G$11*0.25),$H$32,1)*$C$30*$C$13)*($C$14*$C$12),"")</f>
        <v>3.127353135396655E-4</v>
      </c>
      <c r="J551" s="42">
        <f ca="1">IFERROR(IF(Data!$C$6="Real",B551,I551+J550+($C$14*$C$12)*(NORMINV(RAND(),$C$15,CHOOSE($G$13,$C$13,F551,G551)))),"")</f>
        <v>1.351240873204377</v>
      </c>
      <c r="K551" s="88">
        <f>IF(ISNUMBER(A551), IF($G$16="fixed",$G$17,MIN(H551*Data!$C$7*$C$16*0.5,$C$17*Data!$C$7))*$C$12,"")</f>
        <v>8.0000000000000007E-5</v>
      </c>
      <c r="L551" s="42">
        <f t="shared" ca="1" si="254"/>
        <v>1.351240873204377</v>
      </c>
      <c r="M551" s="44">
        <f t="shared" ca="1" si="255"/>
        <v>1.3512808732043771</v>
      </c>
      <c r="N551" s="44">
        <f t="shared" ca="1" si="256"/>
        <v>1.351200873204377</v>
      </c>
      <c r="O551" s="108">
        <f t="shared" ca="1" si="231"/>
        <v>2.0507194226226058</v>
      </c>
      <c r="P551" s="102">
        <f t="shared" ca="1" si="232"/>
        <v>12.089494702509544</v>
      </c>
      <c r="Q551" s="102">
        <f t="shared" ca="1" si="233"/>
        <v>0.26780709608850084</v>
      </c>
      <c r="R551" s="120">
        <f t="shared" ca="1" si="251"/>
        <v>1</v>
      </c>
      <c r="S551" s="54">
        <f t="shared" ca="1" si="252"/>
        <v>0</v>
      </c>
      <c r="T551" s="5">
        <f t="shared" ca="1" si="234"/>
        <v>1.3475392670087669</v>
      </c>
      <c r="U551" s="152">
        <f t="shared" ca="1" si="235"/>
        <v>1.3544650552299466</v>
      </c>
      <c r="V551" s="152">
        <f t="shared" ca="1" si="236"/>
        <v>1.3416029175616471</v>
      </c>
      <c r="W551" s="153">
        <f t="shared" ca="1" si="237"/>
        <v>2</v>
      </c>
      <c r="X551" s="153">
        <f t="shared" ca="1" si="238"/>
        <v>2</v>
      </c>
      <c r="Y551" s="153">
        <f t="shared" ca="1" si="239"/>
        <v>8</v>
      </c>
      <c r="Z551" s="153">
        <f t="shared" ca="1" si="240"/>
        <v>8</v>
      </c>
      <c r="AA551" s="152">
        <f t="shared" ca="1" si="241"/>
        <v>1.3520566961946332</v>
      </c>
      <c r="AB551" s="152">
        <f t="shared" ca="1" si="242"/>
        <v>1.343007522143606</v>
      </c>
      <c r="AC551" s="154">
        <f t="shared" ca="1" si="243"/>
        <v>-68.465839220497315</v>
      </c>
      <c r="AD551" s="154">
        <f t="shared" ca="1" si="244"/>
        <v>-661.86808486168752</v>
      </c>
      <c r="AE551" s="3">
        <f t="shared" ca="1" si="245"/>
        <v>-45.64587025513655</v>
      </c>
      <c r="AF551" s="3">
        <f t="shared" ca="1" si="246"/>
        <v>-730.33392408218481</v>
      </c>
      <c r="AG551" s="3" t="str">
        <f t="shared" ca="1" si="253"/>
        <v>N</v>
      </c>
      <c r="AH551" s="4" t="str">
        <f t="shared" ca="1" si="247"/>
        <v/>
      </c>
      <c r="AI551" s="75">
        <f t="shared" ca="1" si="248"/>
        <v>-73.033392408218475</v>
      </c>
      <c r="AJ551" s="75">
        <f t="shared" ca="1" si="249"/>
        <v>0</v>
      </c>
    </row>
    <row r="552" spans="1:36">
      <c r="A552" s="41">
        <f t="shared" si="250"/>
        <v>486</v>
      </c>
      <c r="B552" s="150">
        <f>IF(ISNUMBER(A552),INDEX('MetaTrader Import'!$H$13:$J$5893,TRUNC(((A552-$A$39+1)-1)/3)+1,MOD((A552-$A$39+1)-1,3)+1),"")</f>
        <v>0</v>
      </c>
      <c r="C552" s="43">
        <f t="shared" ca="1" si="227"/>
        <v>18.704958989268249</v>
      </c>
      <c r="D552" s="43">
        <f t="shared" ca="1" si="228"/>
        <v>-1.3172526000389415</v>
      </c>
      <c r="E552" s="43">
        <f t="shared" ca="1" si="229"/>
        <v>17.387706389229308</v>
      </c>
      <c r="F552" s="43">
        <f t="shared" ca="1" si="230"/>
        <v>1.7387706389229307</v>
      </c>
      <c r="G552" s="43">
        <f>IF(A552&lt;&gt;"",IF(A552&lt;Data!$G$11*0.25,$C$13/$G$32,IF(A552&gt;Data!$G$11*0.25,$C$13,$C$13*10)),"")</f>
        <v>2</v>
      </c>
      <c r="H552" s="43">
        <f>IF(A552&lt;&gt;"",IF(Data!$G$9="constant",$C$13,IF(Data!$G$9="squeeze",G552,F552)),"")</f>
        <v>2</v>
      </c>
      <c r="I552" s="38">
        <f ca="1">IF(ISNUMBER(A552),NORMINV(RAND(),0,IF(AND(Data!$G$9="squeeze",A552&lt;Data!$G$11*0.25),$H$32,1)*$C$30*$C$13)*($C$14*$C$12),"")</f>
        <v>1.8582987539431345E-4</v>
      </c>
      <c r="J552" s="42">
        <f ca="1">IFERROR(IF(Data!$C$6="Real",B552,I552+J551+($C$14*$C$12)*(NORMINV(RAND(),$C$15,CHOOSE($G$13,$C$13,F552,G552)))),"")</f>
        <v>1.3515075683682636</v>
      </c>
      <c r="K552" s="88">
        <f>IF(ISNUMBER(A552), IF($G$16="fixed",$G$17,MIN(H552*Data!$C$7*$C$16*0.5,$C$17*Data!$C$7))*$C$12,"")</f>
        <v>8.0000000000000007E-5</v>
      </c>
      <c r="L552" s="42">
        <f t="shared" ca="1" si="254"/>
        <v>1.3515075683682636</v>
      </c>
      <c r="M552" s="44">
        <f t="shared" ca="1" si="255"/>
        <v>1.3515475683682636</v>
      </c>
      <c r="N552" s="44">
        <f t="shared" ca="1" si="256"/>
        <v>1.3514675683682635</v>
      </c>
      <c r="O552" s="108">
        <f t="shared" ca="1" si="231"/>
        <v>2.1427924244337544</v>
      </c>
      <c r="P552" s="102">
        <f t="shared" ca="1" si="232"/>
        <v>12.284619784161121</v>
      </c>
      <c r="Q552" s="102">
        <f t="shared" ca="1" si="233"/>
        <v>0.27200448840101521</v>
      </c>
      <c r="R552" s="120">
        <f t="shared" ca="1" si="251"/>
        <v>1</v>
      </c>
      <c r="S552" s="54">
        <f t="shared" ca="1" si="252"/>
        <v>0</v>
      </c>
      <c r="T552" s="5">
        <f t="shared" ca="1" si="234"/>
        <v>1.3475392670087669</v>
      </c>
      <c r="U552" s="152">
        <f t="shared" ca="1" si="235"/>
        <v>1.3544650552299466</v>
      </c>
      <c r="V552" s="152">
        <f t="shared" ca="1" si="236"/>
        <v>1.3416029175616471</v>
      </c>
      <c r="W552" s="153">
        <f t="shared" ca="1" si="237"/>
        <v>2</v>
      </c>
      <c r="X552" s="153">
        <f t="shared" ca="1" si="238"/>
        <v>2</v>
      </c>
      <c r="Y552" s="153">
        <f t="shared" ca="1" si="239"/>
        <v>8</v>
      </c>
      <c r="Z552" s="153">
        <f t="shared" ca="1" si="240"/>
        <v>8</v>
      </c>
      <c r="AA552" s="152">
        <f t="shared" ca="1" si="241"/>
        <v>1.3520566961946332</v>
      </c>
      <c r="AB552" s="152">
        <f t="shared" ca="1" si="242"/>
        <v>1.343007522143606</v>
      </c>
      <c r="AC552" s="154">
        <f t="shared" ca="1" si="243"/>
        <v>-47.130226109572959</v>
      </c>
      <c r="AD552" s="154">
        <f t="shared" ca="1" si="244"/>
        <v>-683.20369797261196</v>
      </c>
      <c r="AE552" s="3">
        <f t="shared" ca="1" si="245"/>
        <v>-45.645870255136558</v>
      </c>
      <c r="AF552" s="3">
        <f t="shared" ca="1" si="246"/>
        <v>-730.33392408218492</v>
      </c>
      <c r="AG552" s="3" t="str">
        <f t="shared" ca="1" si="253"/>
        <v>N</v>
      </c>
      <c r="AH552" s="4" t="str">
        <f t="shared" ca="1" si="247"/>
        <v/>
      </c>
      <c r="AI552" s="75">
        <f t="shared" ca="1" si="248"/>
        <v>-73.033392408218504</v>
      </c>
      <c r="AJ552" s="75">
        <f t="shared" ca="1" si="249"/>
        <v>0</v>
      </c>
    </row>
    <row r="553" spans="1:36">
      <c r="A553" s="41">
        <f t="shared" si="250"/>
        <v>487</v>
      </c>
      <c r="B553" s="150">
        <f ca="1">IF(ISNUMBER(A553),INDEX('MetaTrader Import'!$H$13:$J$5893,TRUNC(((A553-$A$39+1)-1)/3)+1,MOD((A553-$A$39+1)-1,3)+1),"")</f>
        <v>0</v>
      </c>
      <c r="C553" s="43">
        <f t="shared" ca="1" si="227"/>
        <v>17.387706389229308</v>
      </c>
      <c r="D553" s="43">
        <f t="shared" ca="1" si="228"/>
        <v>1.4909097307649291</v>
      </c>
      <c r="E553" s="43">
        <f t="shared" ca="1" si="229"/>
        <v>18.878616119994238</v>
      </c>
      <c r="F553" s="43">
        <f t="shared" ca="1" si="230"/>
        <v>1.8878616119994238</v>
      </c>
      <c r="G553" s="43">
        <f>IF(A553&lt;&gt;"",IF(A553&lt;Data!$G$11*0.25,$C$13/$G$32,IF(A553&gt;Data!$G$11*0.25,$C$13,$C$13*10)),"")</f>
        <v>2</v>
      </c>
      <c r="H553" s="43">
        <f>IF(A553&lt;&gt;"",IF(Data!$G$9="constant",$C$13,IF(Data!$G$9="squeeze",G553,F553)),"")</f>
        <v>2</v>
      </c>
      <c r="I553" s="38">
        <f ca="1">IF(ISNUMBER(A553),NORMINV(RAND(),0,IF(AND(Data!$G$9="squeeze",A553&lt;Data!$G$11*0.25),$H$32,1)*$C$30*$C$13)*($C$14*$C$12),"")</f>
        <v>6.323701157298769E-4</v>
      </c>
      <c r="J553" s="42">
        <f ca="1">IFERROR(IF(Data!$C$6="Real",B553,I553+J552+($C$14*$C$12)*(NORMINV(RAND(),$C$15,CHOOSE($G$13,$C$13,F553,G553)))),"")</f>
        <v>1.3511366802086382</v>
      </c>
      <c r="K553" s="88">
        <f>IF(ISNUMBER(A553), IF($G$16="fixed",$G$17,MIN(H553*Data!$C$7*$C$16*0.5,$C$17*Data!$C$7))*$C$12,"")</f>
        <v>8.0000000000000007E-5</v>
      </c>
      <c r="L553" s="42">
        <f t="shared" ca="1" si="254"/>
        <v>1.3511366802086382</v>
      </c>
      <c r="M553" s="44">
        <f t="shared" ca="1" si="255"/>
        <v>1.3511766802086382</v>
      </c>
      <c r="N553" s="44">
        <f t="shared" ca="1" si="256"/>
        <v>1.3510966802086382</v>
      </c>
      <c r="O553" s="108">
        <f t="shared" ca="1" si="231"/>
        <v>2.0969583367663032</v>
      </c>
      <c r="P553" s="102">
        <f t="shared" ca="1" si="232"/>
        <v>12.210663447975653</v>
      </c>
      <c r="Q553" s="102">
        <f t="shared" ca="1" si="233"/>
        <v>0.27143458538937426</v>
      </c>
      <c r="R553" s="120">
        <f t="shared" ca="1" si="251"/>
        <v>1</v>
      </c>
      <c r="S553" s="54">
        <f t="shared" ca="1" si="252"/>
        <v>0</v>
      </c>
      <c r="T553" s="5">
        <f t="shared" ca="1" si="234"/>
        <v>1.3475392670087669</v>
      </c>
      <c r="U553" s="152">
        <f t="shared" ca="1" si="235"/>
        <v>1.3544650552299466</v>
      </c>
      <c r="V553" s="152">
        <f t="shared" ca="1" si="236"/>
        <v>1.3416029175616471</v>
      </c>
      <c r="W553" s="153">
        <f t="shared" ca="1" si="237"/>
        <v>2</v>
      </c>
      <c r="X553" s="153">
        <f t="shared" ca="1" si="238"/>
        <v>2</v>
      </c>
      <c r="Y553" s="153">
        <f t="shared" ca="1" si="239"/>
        <v>8</v>
      </c>
      <c r="Z553" s="153">
        <f t="shared" ca="1" si="240"/>
        <v>8</v>
      </c>
      <c r="AA553" s="152">
        <f t="shared" ca="1" si="241"/>
        <v>1.3520566961946332</v>
      </c>
      <c r="AB553" s="152">
        <f t="shared" ca="1" si="242"/>
        <v>1.343007522143606</v>
      </c>
      <c r="AC553" s="154">
        <f t="shared" ca="1" si="243"/>
        <v>-76.80127887960353</v>
      </c>
      <c r="AD553" s="154">
        <f t="shared" ca="1" si="244"/>
        <v>-653.53264520258131</v>
      </c>
      <c r="AE553" s="3">
        <f t="shared" ca="1" si="245"/>
        <v>-45.64587025513655</v>
      </c>
      <c r="AF553" s="3">
        <f t="shared" ca="1" si="246"/>
        <v>-730.33392408218481</v>
      </c>
      <c r="AG553" s="3" t="str">
        <f t="shared" ca="1" si="253"/>
        <v>N</v>
      </c>
      <c r="AH553" s="4" t="str">
        <f t="shared" ca="1" si="247"/>
        <v/>
      </c>
      <c r="AI553" s="75">
        <f t="shared" ca="1" si="248"/>
        <v>-73.033392408218475</v>
      </c>
      <c r="AJ553" s="75">
        <f t="shared" ca="1" si="249"/>
        <v>0</v>
      </c>
    </row>
    <row r="554" spans="1:36">
      <c r="A554" s="41">
        <f t="shared" si="250"/>
        <v>488</v>
      </c>
      <c r="B554" s="150">
        <f ca="1">IF(ISNUMBER(A554),INDEX('MetaTrader Import'!$H$13:$J$5893,TRUNC(((A554-$A$39+1)-1)/3)+1,MOD((A554-$A$39+1)-1,3)+1),"")</f>
        <v>0</v>
      </c>
      <c r="C554" s="43">
        <f t="shared" ca="1" si="227"/>
        <v>18.878616119994238</v>
      </c>
      <c r="D554" s="43">
        <f t="shared" ca="1" si="228"/>
        <v>-0.31603911211491198</v>
      </c>
      <c r="E554" s="43">
        <f t="shared" ca="1" si="229"/>
        <v>18.562577007879327</v>
      </c>
      <c r="F554" s="43">
        <f t="shared" ca="1" si="230"/>
        <v>1.8562577007879326</v>
      </c>
      <c r="G554" s="43">
        <f>IF(A554&lt;&gt;"",IF(A554&lt;Data!$G$11*0.25,$C$13/$G$32,IF(A554&gt;Data!$G$11*0.25,$C$13,$C$13*10)),"")</f>
        <v>2</v>
      </c>
      <c r="H554" s="43">
        <f>IF(A554&lt;&gt;"",IF(Data!$G$9="constant",$C$13,IF(Data!$G$9="squeeze",G554,F554)),"")</f>
        <v>2</v>
      </c>
      <c r="I554" s="38">
        <f ca="1">IF(ISNUMBER(A554),NORMINV(RAND(),0,IF(AND(Data!$G$9="squeeze",A554&lt;Data!$G$11*0.25),$H$32,1)*$C$30*$C$13)*($C$14*$C$12),"")</f>
        <v>-6.9087708951447722E-4</v>
      </c>
      <c r="J554" s="42">
        <f ca="1">IFERROR(IF(Data!$C$6="Real",B554,I554+J553+($C$14*$C$12)*(NORMINV(RAND(),$C$15,CHOOSE($G$13,$C$13,F554,G554)))),"")</f>
        <v>1.3503895752070336</v>
      </c>
      <c r="K554" s="88">
        <f>IF(ISNUMBER(A554), IF($G$16="fixed",$G$17,MIN(H554*Data!$C$7*$C$16*0.5,$C$17*Data!$C$7))*$C$12,"")</f>
        <v>8.0000000000000007E-5</v>
      </c>
      <c r="L554" s="42">
        <f t="shared" ca="1" si="254"/>
        <v>1.3503895752070336</v>
      </c>
      <c r="M554" s="44">
        <f t="shared" ca="1" si="255"/>
        <v>1.3504295752070337</v>
      </c>
      <c r="N554" s="44">
        <f t="shared" ca="1" si="256"/>
        <v>1.3503495752070336</v>
      </c>
      <c r="O554" s="108">
        <f t="shared" ca="1" si="231"/>
        <v>1.8621993827952565</v>
      </c>
      <c r="P554" s="102">
        <f t="shared" ca="1" si="232"/>
        <v>12.066952257283083</v>
      </c>
      <c r="Q554" s="102">
        <f t="shared" ca="1" si="233"/>
        <v>0.25144019158241954</v>
      </c>
      <c r="R554" s="120">
        <f t="shared" ca="1" si="251"/>
        <v>1</v>
      </c>
      <c r="S554" s="54">
        <f t="shared" ca="1" si="252"/>
        <v>0</v>
      </c>
      <c r="T554" s="5">
        <f t="shared" ca="1" si="234"/>
        <v>1.3475392670087669</v>
      </c>
      <c r="U554" s="152">
        <f t="shared" ca="1" si="235"/>
        <v>1.3544650552299466</v>
      </c>
      <c r="V554" s="152">
        <f t="shared" ca="1" si="236"/>
        <v>1.3416029175616471</v>
      </c>
      <c r="W554" s="153">
        <f t="shared" ca="1" si="237"/>
        <v>2</v>
      </c>
      <c r="X554" s="153">
        <f t="shared" ca="1" si="238"/>
        <v>2</v>
      </c>
      <c r="Y554" s="153">
        <f t="shared" ca="1" si="239"/>
        <v>8</v>
      </c>
      <c r="Z554" s="153">
        <f t="shared" ca="1" si="240"/>
        <v>8</v>
      </c>
      <c r="AA554" s="152">
        <f t="shared" ca="1" si="241"/>
        <v>1.3520566961946332</v>
      </c>
      <c r="AB554" s="152">
        <f t="shared" ca="1" si="242"/>
        <v>1.343007522143606</v>
      </c>
      <c r="AC554" s="154">
        <f t="shared" ca="1" si="243"/>
        <v>-136.56967900796957</v>
      </c>
      <c r="AD554" s="154">
        <f t="shared" ca="1" si="244"/>
        <v>-593.7642450742153</v>
      </c>
      <c r="AE554" s="3">
        <f t="shared" ca="1" si="245"/>
        <v>-45.645870255136558</v>
      </c>
      <c r="AF554" s="3">
        <f t="shared" ca="1" si="246"/>
        <v>-730.33392408218492</v>
      </c>
      <c r="AG554" s="3" t="str">
        <f t="shared" ca="1" si="253"/>
        <v>N</v>
      </c>
      <c r="AH554" s="4" t="str">
        <f t="shared" ca="1" si="247"/>
        <v/>
      </c>
      <c r="AI554" s="75">
        <f t="shared" ca="1" si="248"/>
        <v>-73.033392408218504</v>
      </c>
      <c r="AJ554" s="75">
        <f t="shared" ca="1" si="249"/>
        <v>0</v>
      </c>
    </row>
    <row r="555" spans="1:36">
      <c r="A555" s="41">
        <f t="shared" si="250"/>
        <v>489</v>
      </c>
      <c r="B555" s="150">
        <f>IF(ISNUMBER(A555),INDEX('MetaTrader Import'!$H$13:$J$5893,TRUNC(((A555-$A$39+1)-1)/3)+1,MOD((A555-$A$39+1)-1,3)+1),"")</f>
        <v>0</v>
      </c>
      <c r="C555" s="43">
        <f t="shared" ca="1" si="227"/>
        <v>18.562577007879327</v>
      </c>
      <c r="D555" s="43">
        <f t="shared" ca="1" si="228"/>
        <v>0.91428428037111864</v>
      </c>
      <c r="E555" s="43">
        <f t="shared" ca="1" si="229"/>
        <v>19.476861288250447</v>
      </c>
      <c r="F555" s="43">
        <f t="shared" ca="1" si="230"/>
        <v>1.9476861288250447</v>
      </c>
      <c r="G555" s="43">
        <f>IF(A555&lt;&gt;"",IF(A555&lt;Data!$G$11*0.25,$C$13/$G$32,IF(A555&gt;Data!$G$11*0.25,$C$13,$C$13*10)),"")</f>
        <v>2</v>
      </c>
      <c r="H555" s="43">
        <f>IF(A555&lt;&gt;"",IF(Data!$G$9="constant",$C$13,IF(Data!$G$9="squeeze",G555,F555)),"")</f>
        <v>2</v>
      </c>
      <c r="I555" s="38">
        <f ca="1">IF(ISNUMBER(A555),NORMINV(RAND(),0,IF(AND(Data!$G$9="squeeze",A555&lt;Data!$G$11*0.25),$H$32,1)*$C$30*$C$13)*($C$14*$C$12),"")</f>
        <v>-4.2442840400873757E-4</v>
      </c>
      <c r="J555" s="42">
        <f ca="1">IFERROR(IF(Data!$C$6="Real",B555,I555+J554+($C$14*$C$12)*(NORMINV(RAND(),$C$15,CHOOSE($G$13,$C$13,F555,G555)))),"")</f>
        <v>1.3499677175527471</v>
      </c>
      <c r="K555" s="88">
        <f>IF(ISNUMBER(A555), IF($G$16="fixed",$G$17,MIN(H555*Data!$C$7*$C$16*0.5,$C$17*Data!$C$7))*$C$12,"")</f>
        <v>8.0000000000000007E-5</v>
      </c>
      <c r="L555" s="42">
        <f t="shared" ca="1" si="254"/>
        <v>1.3499677175527471</v>
      </c>
      <c r="M555" s="44">
        <f t="shared" ca="1" si="255"/>
        <v>1.3500077175527472</v>
      </c>
      <c r="N555" s="44">
        <f t="shared" ca="1" si="256"/>
        <v>1.3499277175527471</v>
      </c>
      <c r="O555" s="108">
        <f t="shared" ca="1" si="231"/>
        <v>1.1811642720705846</v>
      </c>
      <c r="P555" s="102">
        <f t="shared" ca="1" si="232"/>
        <v>11.079407106581124</v>
      </c>
      <c r="Q555" s="102">
        <f t="shared" ca="1" si="233"/>
        <v>0.22639366725565802</v>
      </c>
      <c r="R555" s="120">
        <f t="shared" ca="1" si="251"/>
        <v>1</v>
      </c>
      <c r="S555" s="54">
        <f t="shared" ca="1" si="252"/>
        <v>0</v>
      </c>
      <c r="T555" s="5">
        <f t="shared" ca="1" si="234"/>
        <v>1.3475392670087669</v>
      </c>
      <c r="U555" s="152">
        <f t="shared" ca="1" si="235"/>
        <v>1.3544650552299466</v>
      </c>
      <c r="V555" s="152">
        <f t="shared" ca="1" si="236"/>
        <v>1.3416029175616471</v>
      </c>
      <c r="W555" s="153">
        <f t="shared" ca="1" si="237"/>
        <v>2</v>
      </c>
      <c r="X555" s="153">
        <f t="shared" ca="1" si="238"/>
        <v>2</v>
      </c>
      <c r="Y555" s="153">
        <f t="shared" ca="1" si="239"/>
        <v>8</v>
      </c>
      <c r="Z555" s="153">
        <f t="shared" ca="1" si="240"/>
        <v>8</v>
      </c>
      <c r="AA555" s="152">
        <f t="shared" ca="1" si="241"/>
        <v>1.3520566961946332</v>
      </c>
      <c r="AB555" s="152">
        <f t="shared" ca="1" si="242"/>
        <v>1.343007522143606</v>
      </c>
      <c r="AC555" s="154">
        <f t="shared" ca="1" si="243"/>
        <v>-170.31829135088827</v>
      </c>
      <c r="AD555" s="154">
        <f t="shared" ca="1" si="244"/>
        <v>-560.01563273129659</v>
      </c>
      <c r="AE555" s="3">
        <f t="shared" ca="1" si="245"/>
        <v>-45.645870255136558</v>
      </c>
      <c r="AF555" s="3">
        <f t="shared" ca="1" si="246"/>
        <v>-730.33392408218492</v>
      </c>
      <c r="AG555" s="3" t="str">
        <f t="shared" ca="1" si="253"/>
        <v>N</v>
      </c>
      <c r="AH555" s="4" t="str">
        <f t="shared" ca="1" si="247"/>
        <v/>
      </c>
      <c r="AI555" s="75">
        <f t="shared" ca="1" si="248"/>
        <v>-73.033392408218504</v>
      </c>
      <c r="AJ555" s="75">
        <f t="shared" ca="1" si="249"/>
        <v>0</v>
      </c>
    </row>
    <row r="556" spans="1:36">
      <c r="A556" s="41">
        <f t="shared" si="250"/>
        <v>490</v>
      </c>
      <c r="B556" s="150">
        <f ca="1">IF(ISNUMBER(A556),INDEX('MetaTrader Import'!$H$13:$J$5893,TRUNC(((A556-$A$39+1)-1)/3)+1,MOD((A556-$A$39+1)-1,3)+1),"")</f>
        <v>0</v>
      </c>
      <c r="C556" s="43">
        <f t="shared" ca="1" si="227"/>
        <v>19.476861288250447</v>
      </c>
      <c r="D556" s="43">
        <f t="shared" ca="1" si="228"/>
        <v>-2.0247718978611871</v>
      </c>
      <c r="E556" s="43">
        <f t="shared" ca="1" si="229"/>
        <v>17.452089390389261</v>
      </c>
      <c r="F556" s="43">
        <f t="shared" ca="1" si="230"/>
        <v>1.745208939038926</v>
      </c>
      <c r="G556" s="43">
        <f>IF(A556&lt;&gt;"",IF(A556&lt;Data!$G$11*0.25,$C$13/$G$32,IF(A556&gt;Data!$G$11*0.25,$C$13,$C$13*10)),"")</f>
        <v>2</v>
      </c>
      <c r="H556" s="43">
        <f>IF(A556&lt;&gt;"",IF(Data!$G$9="constant",$C$13,IF(Data!$G$9="squeeze",G556,F556)),"")</f>
        <v>2</v>
      </c>
      <c r="I556" s="38">
        <f ca="1">IF(ISNUMBER(A556),NORMINV(RAND(),0,IF(AND(Data!$G$9="squeeze",A556&lt;Data!$G$11*0.25),$H$32,1)*$C$30*$C$13)*($C$14*$C$12),"")</f>
        <v>-7.7764126887259056E-4</v>
      </c>
      <c r="J556" s="42">
        <f ca="1">IFERROR(IF(Data!$C$6="Real",B556,I556+J555+($C$14*$C$12)*(NORMINV(RAND(),$C$15,CHOOSE($G$13,$C$13,F556,G556)))),"")</f>
        <v>1.3491699922975471</v>
      </c>
      <c r="K556" s="88">
        <f>IF(ISNUMBER(A556), IF($G$16="fixed",$G$17,MIN(H556*Data!$C$7*$C$16*0.5,$C$17*Data!$C$7))*$C$12,"")</f>
        <v>8.0000000000000007E-5</v>
      </c>
      <c r="L556" s="42">
        <f t="shared" ca="1" si="254"/>
        <v>1.3491699922975471</v>
      </c>
      <c r="M556" s="44">
        <f t="shared" ca="1" si="255"/>
        <v>1.3492099922975471</v>
      </c>
      <c r="N556" s="44">
        <f t="shared" ca="1" si="256"/>
        <v>1.349129992297547</v>
      </c>
      <c r="O556" s="108">
        <f t="shared" ca="1" si="231"/>
        <v>0.2287989110496626</v>
      </c>
      <c r="P556" s="102">
        <f t="shared" ca="1" si="232"/>
        <v>10.423645934487155</v>
      </c>
      <c r="Q556" s="102">
        <f t="shared" ca="1" si="233"/>
        <v>0.21081807899254734</v>
      </c>
      <c r="R556" s="120">
        <f t="shared" ca="1" si="251"/>
        <v>1</v>
      </c>
      <c r="S556" s="54">
        <f t="shared" ca="1" si="252"/>
        <v>0</v>
      </c>
      <c r="T556" s="5">
        <f t="shared" ca="1" si="234"/>
        <v>1.3475392670087669</v>
      </c>
      <c r="U556" s="152">
        <f t="shared" ca="1" si="235"/>
        <v>1.3544650552299466</v>
      </c>
      <c r="V556" s="152">
        <f t="shared" ca="1" si="236"/>
        <v>1.3416029175616471</v>
      </c>
      <c r="W556" s="153">
        <f t="shared" ca="1" si="237"/>
        <v>2</v>
      </c>
      <c r="X556" s="153">
        <f t="shared" ca="1" si="238"/>
        <v>2</v>
      </c>
      <c r="Y556" s="153">
        <f t="shared" ca="1" si="239"/>
        <v>8</v>
      </c>
      <c r="Z556" s="153">
        <f t="shared" ca="1" si="240"/>
        <v>8</v>
      </c>
      <c r="AA556" s="152">
        <f t="shared" ca="1" si="241"/>
        <v>1.3520566961946332</v>
      </c>
      <c r="AB556" s="152">
        <f t="shared" ca="1" si="242"/>
        <v>1.343007522143606</v>
      </c>
      <c r="AC556" s="154">
        <f t="shared" ca="1" si="243"/>
        <v>-234.13631176689265</v>
      </c>
      <c r="AD556" s="154">
        <f t="shared" ca="1" si="244"/>
        <v>-496.19761231529225</v>
      </c>
      <c r="AE556" s="3">
        <f t="shared" ca="1" si="245"/>
        <v>-45.645870255136558</v>
      </c>
      <c r="AF556" s="3">
        <f t="shared" ca="1" si="246"/>
        <v>-730.33392408218492</v>
      </c>
      <c r="AG556" s="3" t="str">
        <f t="shared" ca="1" si="253"/>
        <v>N</v>
      </c>
      <c r="AH556" s="4" t="str">
        <f t="shared" ca="1" si="247"/>
        <v/>
      </c>
      <c r="AI556" s="75">
        <f t="shared" ca="1" si="248"/>
        <v>-73.033392408218504</v>
      </c>
      <c r="AJ556" s="75">
        <f t="shared" ca="1" si="249"/>
        <v>0</v>
      </c>
    </row>
    <row r="557" spans="1:36">
      <c r="A557" s="41">
        <f t="shared" si="250"/>
        <v>491</v>
      </c>
      <c r="B557" s="150">
        <f ca="1">IF(ISNUMBER(A557),INDEX('MetaTrader Import'!$H$13:$J$5893,TRUNC(((A557-$A$39+1)-1)/3)+1,MOD((A557-$A$39+1)-1,3)+1),"")</f>
        <v>0</v>
      </c>
      <c r="C557" s="43">
        <f t="shared" ca="1" si="227"/>
        <v>17.452089390389261</v>
      </c>
      <c r="D557" s="43">
        <f t="shared" ca="1" si="228"/>
        <v>-1.1796819503261191</v>
      </c>
      <c r="E557" s="43">
        <f t="shared" ca="1" si="229"/>
        <v>16.272407440063141</v>
      </c>
      <c r="F557" s="43">
        <f t="shared" ca="1" si="230"/>
        <v>1.6272407440063141</v>
      </c>
      <c r="G557" s="43">
        <f>IF(A557&lt;&gt;"",IF(A557&lt;Data!$G$11*0.25,$C$13/$G$32,IF(A557&gt;Data!$G$11*0.25,$C$13,$C$13*10)),"")</f>
        <v>2</v>
      </c>
      <c r="H557" s="43">
        <f>IF(A557&lt;&gt;"",IF(Data!$G$9="constant",$C$13,IF(Data!$G$9="squeeze",G557,F557)),"")</f>
        <v>2</v>
      </c>
      <c r="I557" s="38">
        <f ca="1">IF(ISNUMBER(A557),NORMINV(RAND(),0,IF(AND(Data!$G$9="squeeze",A557&lt;Data!$G$11*0.25),$H$32,1)*$C$30*$C$13)*($C$14*$C$12),"")</f>
        <v>-2.8979308870327936E-4</v>
      </c>
      <c r="J557" s="42">
        <f ca="1">IFERROR(IF(Data!$C$6="Real",B557,I557+J556+($C$14*$C$12)*(NORMINV(RAND(),$C$15,CHOOSE($G$13,$C$13,F557,G557)))),"")</f>
        <v>1.3493619365800158</v>
      </c>
      <c r="K557" s="88">
        <f>IF(ISNUMBER(A557), IF($G$16="fixed",$G$17,MIN(H557*Data!$C$7*$C$16*0.5,$C$17*Data!$C$7))*$C$12,"")</f>
        <v>8.0000000000000007E-5</v>
      </c>
      <c r="L557" s="42">
        <f t="shared" ca="1" si="254"/>
        <v>1.3493619365800158</v>
      </c>
      <c r="M557" s="44">
        <f t="shared" ca="1" si="255"/>
        <v>1.3494019365800158</v>
      </c>
      <c r="N557" s="44">
        <f t="shared" ca="1" si="256"/>
        <v>1.3493219365800158</v>
      </c>
      <c r="O557" s="108">
        <f t="shared" ca="1" si="231"/>
        <v>-0.62492896265429831</v>
      </c>
      <c r="P557" s="102">
        <f t="shared" ca="1" si="232"/>
        <v>9.8619558455677083</v>
      </c>
      <c r="Q557" s="102">
        <f t="shared" ca="1" si="233"/>
        <v>0.18387563020339068</v>
      </c>
      <c r="R557" s="120">
        <f t="shared" ca="1" si="251"/>
        <v>1</v>
      </c>
      <c r="S557" s="54">
        <f t="shared" ca="1" si="252"/>
        <v>0</v>
      </c>
      <c r="T557" s="5">
        <f t="shared" ca="1" si="234"/>
        <v>1.3475392670087669</v>
      </c>
      <c r="U557" s="152">
        <f t="shared" ca="1" si="235"/>
        <v>1.3544650552299466</v>
      </c>
      <c r="V557" s="152">
        <f t="shared" ca="1" si="236"/>
        <v>1.3416029175616471</v>
      </c>
      <c r="W557" s="153">
        <f t="shared" ca="1" si="237"/>
        <v>2</v>
      </c>
      <c r="X557" s="153">
        <f t="shared" ca="1" si="238"/>
        <v>2</v>
      </c>
      <c r="Y557" s="153">
        <f t="shared" ca="1" si="239"/>
        <v>8</v>
      </c>
      <c r="Z557" s="153">
        <f t="shared" ca="1" si="240"/>
        <v>8</v>
      </c>
      <c r="AA557" s="152">
        <f t="shared" ca="1" si="241"/>
        <v>1.3520566961946332</v>
      </c>
      <c r="AB557" s="152">
        <f t="shared" ca="1" si="242"/>
        <v>1.343007522143606</v>
      </c>
      <c r="AC557" s="154">
        <f t="shared" ca="1" si="243"/>
        <v>-218.78076916939548</v>
      </c>
      <c r="AD557" s="154">
        <f t="shared" ca="1" si="244"/>
        <v>-511.55315491278941</v>
      </c>
      <c r="AE557" s="3">
        <f t="shared" ca="1" si="245"/>
        <v>-45.645870255136558</v>
      </c>
      <c r="AF557" s="3">
        <f t="shared" ca="1" si="246"/>
        <v>-730.33392408218492</v>
      </c>
      <c r="AG557" s="3" t="str">
        <f t="shared" ca="1" si="253"/>
        <v>N</v>
      </c>
      <c r="AH557" s="4" t="str">
        <f t="shared" ca="1" si="247"/>
        <v/>
      </c>
      <c r="AI557" s="75">
        <f t="shared" ca="1" si="248"/>
        <v>-73.033392408218504</v>
      </c>
      <c r="AJ557" s="75">
        <f t="shared" ca="1" si="249"/>
        <v>0</v>
      </c>
    </row>
    <row r="558" spans="1:36">
      <c r="A558" s="41">
        <f t="shared" si="250"/>
        <v>492</v>
      </c>
      <c r="B558" s="150">
        <f>IF(ISNUMBER(A558),INDEX('MetaTrader Import'!$H$13:$J$5893,TRUNC(((A558-$A$39+1)-1)/3)+1,MOD((A558-$A$39+1)-1,3)+1),"")</f>
        <v>0</v>
      </c>
      <c r="C558" s="43">
        <f t="shared" ca="1" si="227"/>
        <v>16.272407440063141</v>
      </c>
      <c r="D558" s="43">
        <f t="shared" ca="1" si="228"/>
        <v>2.2421424353603174</v>
      </c>
      <c r="E558" s="43">
        <f t="shared" ca="1" si="229"/>
        <v>18.514549875423459</v>
      </c>
      <c r="F558" s="43">
        <f t="shared" ca="1" si="230"/>
        <v>1.8514549875423458</v>
      </c>
      <c r="G558" s="43">
        <f>IF(A558&lt;&gt;"",IF(A558&lt;Data!$G$11*0.25,$C$13/$G$32,IF(A558&gt;Data!$G$11*0.25,$C$13,$C$13*10)),"")</f>
        <v>2</v>
      </c>
      <c r="H558" s="43">
        <f>IF(A558&lt;&gt;"",IF(Data!$G$9="constant",$C$13,IF(Data!$G$9="squeeze",G558,F558)),"")</f>
        <v>2</v>
      </c>
      <c r="I558" s="38">
        <f ca="1">IF(ISNUMBER(A558),NORMINV(RAND(),0,IF(AND(Data!$G$9="squeeze",A558&lt;Data!$G$11*0.25),$H$32,1)*$C$30*$C$13)*($C$14*$C$12),"")</f>
        <v>1.2205027554003754E-4</v>
      </c>
      <c r="J558" s="42">
        <f ca="1">IFERROR(IF(Data!$C$6="Real",B558,I558+J557+($C$14*$C$12)*(NORMINV(RAND(),$C$15,CHOOSE($G$13,$C$13,F558,G558)))),"")</f>
        <v>1.3496552066661722</v>
      </c>
      <c r="K558" s="88">
        <f>IF(ISNUMBER(A558), IF($G$16="fixed",$G$17,MIN(H558*Data!$C$7*$C$16*0.5,$C$17*Data!$C$7))*$C$12,"")</f>
        <v>8.0000000000000007E-5</v>
      </c>
      <c r="L558" s="42">
        <f t="shared" ca="1" si="254"/>
        <v>1.3496552066661722</v>
      </c>
      <c r="M558" s="44">
        <f t="shared" ca="1" si="255"/>
        <v>1.3496952066661723</v>
      </c>
      <c r="N558" s="44">
        <f t="shared" ca="1" si="256"/>
        <v>1.3496152066661722</v>
      </c>
      <c r="O558" s="108">
        <f t="shared" ca="1" si="231"/>
        <v>-1.2748385658380594</v>
      </c>
      <c r="P558" s="102">
        <f t="shared" ca="1" si="232"/>
        <v>9.6177829281360019</v>
      </c>
      <c r="Q558" s="102">
        <f t="shared" ca="1" si="233"/>
        <v>0.13724348150825172</v>
      </c>
      <c r="R558" s="120">
        <f t="shared" ca="1" si="251"/>
        <v>1</v>
      </c>
      <c r="S558" s="54">
        <f t="shared" ca="1" si="252"/>
        <v>0</v>
      </c>
      <c r="T558" s="5">
        <f t="shared" ca="1" si="234"/>
        <v>1.3475392670087669</v>
      </c>
      <c r="U558" s="152">
        <f t="shared" ca="1" si="235"/>
        <v>1.3544650552299466</v>
      </c>
      <c r="V558" s="152">
        <f t="shared" ca="1" si="236"/>
        <v>1.3416029175616471</v>
      </c>
      <c r="W558" s="153">
        <f t="shared" ca="1" si="237"/>
        <v>2</v>
      </c>
      <c r="X558" s="153">
        <f t="shared" ca="1" si="238"/>
        <v>2</v>
      </c>
      <c r="Y558" s="153">
        <f t="shared" ca="1" si="239"/>
        <v>8</v>
      </c>
      <c r="Z558" s="153">
        <f t="shared" ca="1" si="240"/>
        <v>8</v>
      </c>
      <c r="AA558" s="152">
        <f t="shared" ca="1" si="241"/>
        <v>1.3520566961946332</v>
      </c>
      <c r="AB558" s="152">
        <f t="shared" ca="1" si="242"/>
        <v>1.343007522143606</v>
      </c>
      <c r="AC558" s="154">
        <f t="shared" ca="1" si="243"/>
        <v>-195.31916227688129</v>
      </c>
      <c r="AD558" s="154">
        <f t="shared" ca="1" si="244"/>
        <v>-535.01476180530358</v>
      </c>
      <c r="AE558" s="3">
        <f t="shared" ca="1" si="245"/>
        <v>-45.645870255136558</v>
      </c>
      <c r="AF558" s="3">
        <f t="shared" ca="1" si="246"/>
        <v>-730.33392408218492</v>
      </c>
      <c r="AG558" s="3" t="str">
        <f t="shared" ca="1" si="253"/>
        <v>N</v>
      </c>
      <c r="AH558" s="4" t="str">
        <f t="shared" ca="1" si="247"/>
        <v/>
      </c>
      <c r="AI558" s="75">
        <f t="shared" ca="1" si="248"/>
        <v>-73.033392408218504</v>
      </c>
      <c r="AJ558" s="75">
        <f t="shared" ca="1" si="249"/>
        <v>0</v>
      </c>
    </row>
    <row r="559" spans="1:36">
      <c r="A559" s="41">
        <f t="shared" si="250"/>
        <v>493</v>
      </c>
      <c r="B559" s="150">
        <f ca="1">IF(ISNUMBER(A559),INDEX('MetaTrader Import'!$H$13:$J$5893,TRUNC(((A559-$A$39+1)-1)/3)+1,MOD((A559-$A$39+1)-1,3)+1),"")</f>
        <v>0</v>
      </c>
      <c r="C559" s="43">
        <f t="shared" ca="1" si="227"/>
        <v>18.514549875423459</v>
      </c>
      <c r="D559" s="43">
        <f t="shared" ca="1" si="228"/>
        <v>-3.3803003204302393</v>
      </c>
      <c r="E559" s="43">
        <f t="shared" ca="1" si="229"/>
        <v>15.13424955499322</v>
      </c>
      <c r="F559" s="43">
        <f t="shared" ca="1" si="230"/>
        <v>1.513424955499322</v>
      </c>
      <c r="G559" s="43">
        <f>IF(A559&lt;&gt;"",IF(A559&lt;Data!$G$11*0.25,$C$13/$G$32,IF(A559&gt;Data!$G$11*0.25,$C$13,$C$13*10)),"")</f>
        <v>2</v>
      </c>
      <c r="H559" s="43">
        <f>IF(A559&lt;&gt;"",IF(Data!$G$9="constant",$C$13,IF(Data!$G$9="squeeze",G559,F559)),"")</f>
        <v>2</v>
      </c>
      <c r="I559" s="38">
        <f ca="1">IF(ISNUMBER(A559),NORMINV(RAND(),0,IF(AND(Data!$G$9="squeeze",A559&lt;Data!$G$11*0.25),$H$32,1)*$C$30*$C$13)*($C$14*$C$12),"")</f>
        <v>-6.3001946846231787E-4</v>
      </c>
      <c r="J559" s="42">
        <f ca="1">IFERROR(IF(Data!$C$6="Real",B559,I559+J558+($C$14*$C$12)*(NORMINV(RAND(),$C$15,CHOOSE($G$13,$C$13,F559,G559)))),"")</f>
        <v>1.3492375951082403</v>
      </c>
      <c r="K559" s="88">
        <f>IF(ISNUMBER(A559), IF($G$16="fixed",$G$17,MIN(H559*Data!$C$7*$C$16*0.5,$C$17*Data!$C$7))*$C$12,"")</f>
        <v>8.0000000000000007E-5</v>
      </c>
      <c r="L559" s="42">
        <f t="shared" ca="1" si="254"/>
        <v>1.3492375951082403</v>
      </c>
      <c r="M559" s="44">
        <f t="shared" ca="1" si="255"/>
        <v>1.3492775951082403</v>
      </c>
      <c r="N559" s="44">
        <f t="shared" ca="1" si="256"/>
        <v>1.3491975951082402</v>
      </c>
      <c r="O559" s="108">
        <f t="shared" ca="1" si="231"/>
        <v>-1.8738252727439975</v>
      </c>
      <c r="P559" s="102">
        <f t="shared" ca="1" si="232"/>
        <v>10.19902104119784</v>
      </c>
      <c r="Q559" s="102">
        <f t="shared" ca="1" si="233"/>
        <v>6.4273800210346829E-2</v>
      </c>
      <c r="R559" s="120">
        <f t="shared" ca="1" si="251"/>
        <v>1</v>
      </c>
      <c r="S559" s="54">
        <f t="shared" ca="1" si="252"/>
        <v>0</v>
      </c>
      <c r="T559" s="5">
        <f t="shared" ca="1" si="234"/>
        <v>1.3475392670087669</v>
      </c>
      <c r="U559" s="152">
        <f t="shared" ca="1" si="235"/>
        <v>1.3544650552299466</v>
      </c>
      <c r="V559" s="152">
        <f t="shared" ca="1" si="236"/>
        <v>1.3416029175616471</v>
      </c>
      <c r="W559" s="153">
        <f t="shared" ca="1" si="237"/>
        <v>2</v>
      </c>
      <c r="X559" s="153">
        <f t="shared" ca="1" si="238"/>
        <v>2</v>
      </c>
      <c r="Y559" s="153">
        <f t="shared" ca="1" si="239"/>
        <v>8</v>
      </c>
      <c r="Z559" s="153">
        <f t="shared" ca="1" si="240"/>
        <v>8</v>
      </c>
      <c r="AA559" s="152">
        <f t="shared" ca="1" si="241"/>
        <v>1.3520566961946332</v>
      </c>
      <c r="AB559" s="152">
        <f t="shared" ca="1" si="242"/>
        <v>1.343007522143606</v>
      </c>
      <c r="AC559" s="154">
        <f t="shared" ca="1" si="243"/>
        <v>-228.72808691143831</v>
      </c>
      <c r="AD559" s="154">
        <f t="shared" ca="1" si="244"/>
        <v>-501.60583717074655</v>
      </c>
      <c r="AE559" s="3">
        <f t="shared" ca="1" si="245"/>
        <v>-45.645870255136558</v>
      </c>
      <c r="AF559" s="3">
        <f t="shared" ca="1" si="246"/>
        <v>-730.33392408218492</v>
      </c>
      <c r="AG559" s="3" t="str">
        <f t="shared" ca="1" si="253"/>
        <v>N</v>
      </c>
      <c r="AH559" s="4" t="str">
        <f t="shared" ca="1" si="247"/>
        <v/>
      </c>
      <c r="AI559" s="75">
        <f t="shared" ca="1" si="248"/>
        <v>-73.033392408218504</v>
      </c>
      <c r="AJ559" s="75">
        <f t="shared" ca="1" si="249"/>
        <v>0</v>
      </c>
    </row>
    <row r="560" spans="1:36">
      <c r="A560" s="41">
        <f t="shared" si="250"/>
        <v>494</v>
      </c>
      <c r="B560" s="150">
        <f ca="1">IF(ISNUMBER(A560),INDEX('MetaTrader Import'!$H$13:$J$5893,TRUNC(((A560-$A$39+1)-1)/3)+1,MOD((A560-$A$39+1)-1,3)+1),"")</f>
        <v>0</v>
      </c>
      <c r="C560" s="43">
        <f t="shared" ca="1" si="227"/>
        <v>15.13424955499322</v>
      </c>
      <c r="D560" s="43">
        <f t="shared" ca="1" si="228"/>
        <v>0.98031913292744588</v>
      </c>
      <c r="E560" s="43">
        <f t="shared" ca="1" si="229"/>
        <v>16.114568687920666</v>
      </c>
      <c r="F560" s="43">
        <f t="shared" ca="1" si="230"/>
        <v>1.6114568687920667</v>
      </c>
      <c r="G560" s="43">
        <f>IF(A560&lt;&gt;"",IF(A560&lt;Data!$G$11*0.25,$C$13/$G$32,IF(A560&gt;Data!$G$11*0.25,$C$13,$C$13*10)),"")</f>
        <v>2</v>
      </c>
      <c r="H560" s="43">
        <f>IF(A560&lt;&gt;"",IF(Data!$G$9="constant",$C$13,IF(Data!$G$9="squeeze",G560,F560)),"")</f>
        <v>2</v>
      </c>
      <c r="I560" s="38">
        <f ca="1">IF(ISNUMBER(A560),NORMINV(RAND(),0,IF(AND(Data!$G$9="squeeze",A560&lt;Data!$G$11*0.25),$H$32,1)*$C$30*$C$13)*($C$14*$C$12),"")</f>
        <v>-2.2663340565486005E-4</v>
      </c>
      <c r="J560" s="42">
        <f ca="1">IFERROR(IF(Data!$C$6="Real",B560,I560+J559+($C$14*$C$12)*(NORMINV(RAND(),$C$15,CHOOSE($G$13,$C$13,F560,G560)))),"")</f>
        <v>1.3490818359473</v>
      </c>
      <c r="K560" s="88">
        <f>IF(ISNUMBER(A560), IF($G$16="fixed",$G$17,MIN(H560*Data!$C$7*$C$16*0.5,$C$17*Data!$C$7))*$C$12,"")</f>
        <v>8.0000000000000007E-5</v>
      </c>
      <c r="L560" s="42">
        <f t="shared" ca="1" si="254"/>
        <v>1.3490818359473</v>
      </c>
      <c r="M560" s="44">
        <f t="shared" ca="1" si="255"/>
        <v>1.3491218359473001</v>
      </c>
      <c r="N560" s="44">
        <f t="shared" ca="1" si="256"/>
        <v>1.3490418359473</v>
      </c>
      <c r="O560" s="108">
        <f t="shared" ca="1" si="231"/>
        <v>-2.3000835858870614</v>
      </c>
      <c r="P560" s="102">
        <f t="shared" ca="1" si="232"/>
        <v>11.017428984660123</v>
      </c>
      <c r="Q560" s="102">
        <f t="shared" ca="1" si="233"/>
        <v>-2.6638588751042341E-2</v>
      </c>
      <c r="R560" s="120">
        <f t="shared" ca="1" si="251"/>
        <v>1</v>
      </c>
      <c r="S560" s="54">
        <f t="shared" ca="1" si="252"/>
        <v>0</v>
      </c>
      <c r="T560" s="5">
        <f t="shared" ca="1" si="234"/>
        <v>1.3475392670087669</v>
      </c>
      <c r="U560" s="152">
        <f t="shared" ca="1" si="235"/>
        <v>1.3544650552299466</v>
      </c>
      <c r="V560" s="152">
        <f t="shared" ca="1" si="236"/>
        <v>1.3416029175616471</v>
      </c>
      <c r="W560" s="153">
        <f t="shared" ca="1" si="237"/>
        <v>2</v>
      </c>
      <c r="X560" s="153">
        <f t="shared" ca="1" si="238"/>
        <v>2</v>
      </c>
      <c r="Y560" s="153">
        <f t="shared" ca="1" si="239"/>
        <v>8</v>
      </c>
      <c r="Z560" s="153">
        <f t="shared" ca="1" si="240"/>
        <v>8</v>
      </c>
      <c r="AA560" s="152">
        <f t="shared" ca="1" si="241"/>
        <v>1.3520566961946332</v>
      </c>
      <c r="AB560" s="152">
        <f t="shared" ca="1" si="242"/>
        <v>1.343007522143606</v>
      </c>
      <c r="AC560" s="154">
        <f t="shared" ca="1" si="243"/>
        <v>-241.1888197866574</v>
      </c>
      <c r="AD560" s="154">
        <f t="shared" ca="1" si="244"/>
        <v>-489.14510429552752</v>
      </c>
      <c r="AE560" s="3">
        <f t="shared" ca="1" si="245"/>
        <v>-45.645870255136558</v>
      </c>
      <c r="AF560" s="3">
        <f t="shared" ca="1" si="246"/>
        <v>-730.33392408218492</v>
      </c>
      <c r="AG560" s="3" t="str">
        <f t="shared" ca="1" si="253"/>
        <v>N</v>
      </c>
      <c r="AH560" s="4" t="str">
        <f t="shared" ca="1" si="247"/>
        <v/>
      </c>
      <c r="AI560" s="75">
        <f t="shared" ca="1" si="248"/>
        <v>-73.033392408218504</v>
      </c>
      <c r="AJ560" s="75">
        <f t="shared" ca="1" si="249"/>
        <v>0</v>
      </c>
    </row>
    <row r="561" spans="1:36">
      <c r="A561" s="41">
        <f t="shared" si="250"/>
        <v>495</v>
      </c>
      <c r="B561" s="150">
        <f>IF(ISNUMBER(A561),INDEX('MetaTrader Import'!$H$13:$J$5893,TRUNC(((A561-$A$39+1)-1)/3)+1,MOD((A561-$A$39+1)-1,3)+1),"")</f>
        <v>0</v>
      </c>
      <c r="C561" s="43">
        <f t="shared" ca="1" si="227"/>
        <v>16.114568687920666</v>
      </c>
      <c r="D561" s="43">
        <f t="shared" ca="1" si="228"/>
        <v>2.713271313039737</v>
      </c>
      <c r="E561" s="43">
        <f t="shared" ca="1" si="229"/>
        <v>18.827840000960403</v>
      </c>
      <c r="F561" s="43">
        <f t="shared" ca="1" si="230"/>
        <v>1.8827840000960403</v>
      </c>
      <c r="G561" s="43">
        <f>IF(A561&lt;&gt;"",IF(A561&lt;Data!$G$11*0.25,$C$13/$G$32,IF(A561&gt;Data!$G$11*0.25,$C$13,$C$13*10)),"")</f>
        <v>2</v>
      </c>
      <c r="H561" s="43">
        <f>IF(A561&lt;&gt;"",IF(Data!$G$9="constant",$C$13,IF(Data!$G$9="squeeze",G561,F561)),"")</f>
        <v>2</v>
      </c>
      <c r="I561" s="38">
        <f ca="1">IF(ISNUMBER(A561),NORMINV(RAND(),0,IF(AND(Data!$G$9="squeeze",A561&lt;Data!$G$11*0.25),$H$32,1)*$C$30*$C$13)*($C$14*$C$12),"")</f>
        <v>3.1943332067920242E-4</v>
      </c>
      <c r="J561" s="42">
        <f ca="1">IFERROR(IF(Data!$C$6="Real",B561,I561+J560+($C$14*$C$12)*(NORMINV(RAND(),$C$15,CHOOSE($G$13,$C$13,F561,G561)))),"")</f>
        <v>1.3500957736477333</v>
      </c>
      <c r="K561" s="88">
        <f>IF(ISNUMBER(A561), IF($G$16="fixed",$G$17,MIN(H561*Data!$C$7*$C$16*0.5,$C$17*Data!$C$7))*$C$12,"")</f>
        <v>8.0000000000000007E-5</v>
      </c>
      <c r="L561" s="42">
        <f t="shared" ca="1" si="254"/>
        <v>1.3500957736477333</v>
      </c>
      <c r="M561" s="44">
        <f t="shared" ca="1" si="255"/>
        <v>1.3501357736477333</v>
      </c>
      <c r="N561" s="44">
        <f t="shared" ca="1" si="256"/>
        <v>1.3500557736477332</v>
      </c>
      <c r="O561" s="108">
        <f t="shared" ca="1" si="231"/>
        <v>-2.0852361837408542</v>
      </c>
      <c r="P561" s="102">
        <f t="shared" ca="1" si="232"/>
        <v>10.571766367602445</v>
      </c>
      <c r="Q561" s="102">
        <f t="shared" ca="1" si="233"/>
        <v>-0.10556245735448727</v>
      </c>
      <c r="R561" s="120">
        <f t="shared" ca="1" si="251"/>
        <v>1</v>
      </c>
      <c r="S561" s="54">
        <f t="shared" ca="1" si="252"/>
        <v>0</v>
      </c>
      <c r="T561" s="5">
        <f t="shared" ca="1" si="234"/>
        <v>1.3475392670087669</v>
      </c>
      <c r="U561" s="152">
        <f t="shared" ca="1" si="235"/>
        <v>1.3544650552299466</v>
      </c>
      <c r="V561" s="152">
        <f t="shared" ca="1" si="236"/>
        <v>1.3416029175616471</v>
      </c>
      <c r="W561" s="153">
        <f t="shared" ca="1" si="237"/>
        <v>2</v>
      </c>
      <c r="X561" s="153">
        <f t="shared" ca="1" si="238"/>
        <v>2</v>
      </c>
      <c r="Y561" s="153">
        <f t="shared" ca="1" si="239"/>
        <v>8</v>
      </c>
      <c r="Z561" s="153">
        <f t="shared" ca="1" si="240"/>
        <v>8</v>
      </c>
      <c r="AA561" s="152">
        <f t="shared" ca="1" si="241"/>
        <v>1.3520566961946332</v>
      </c>
      <c r="AB561" s="152">
        <f t="shared" ca="1" si="242"/>
        <v>1.343007522143606</v>
      </c>
      <c r="AC561" s="154">
        <f t="shared" ca="1" si="243"/>
        <v>-160.07380375199887</v>
      </c>
      <c r="AD561" s="154">
        <f t="shared" ca="1" si="244"/>
        <v>-570.26012033018606</v>
      </c>
      <c r="AE561" s="3">
        <f t="shared" ca="1" si="245"/>
        <v>-45.645870255136558</v>
      </c>
      <c r="AF561" s="3">
        <f t="shared" ca="1" si="246"/>
        <v>-730.33392408218492</v>
      </c>
      <c r="AG561" s="3" t="str">
        <f t="shared" ca="1" si="253"/>
        <v>N</v>
      </c>
      <c r="AH561" s="4" t="str">
        <f t="shared" ca="1" si="247"/>
        <v/>
      </c>
      <c r="AI561" s="75">
        <f t="shared" ca="1" si="248"/>
        <v>-73.033392408218504</v>
      </c>
      <c r="AJ561" s="75">
        <f t="shared" ca="1" si="249"/>
        <v>0</v>
      </c>
    </row>
    <row r="562" spans="1:36">
      <c r="A562" s="41">
        <f t="shared" si="250"/>
        <v>496</v>
      </c>
      <c r="B562" s="150">
        <f ca="1">IF(ISNUMBER(A562),INDEX('MetaTrader Import'!$H$13:$J$5893,TRUNC(((A562-$A$39+1)-1)/3)+1,MOD((A562-$A$39+1)-1,3)+1),"")</f>
        <v>0</v>
      </c>
      <c r="C562" s="43">
        <f t="shared" ca="1" si="227"/>
        <v>18.827840000960403</v>
      </c>
      <c r="D562" s="43">
        <f t="shared" ca="1" si="228"/>
        <v>-1.5368488589421712</v>
      </c>
      <c r="E562" s="43">
        <f t="shared" ca="1" si="229"/>
        <v>17.290991142018232</v>
      </c>
      <c r="F562" s="43">
        <f t="shared" ca="1" si="230"/>
        <v>1.7290991142018233</v>
      </c>
      <c r="G562" s="43">
        <f>IF(A562&lt;&gt;"",IF(A562&lt;Data!$G$11*0.25,$C$13/$G$32,IF(A562&gt;Data!$G$11*0.25,$C$13,$C$13*10)),"")</f>
        <v>2</v>
      </c>
      <c r="H562" s="43">
        <f>IF(A562&lt;&gt;"",IF(Data!$G$9="constant",$C$13,IF(Data!$G$9="squeeze",G562,F562)),"")</f>
        <v>2</v>
      </c>
      <c r="I562" s="38">
        <f ca="1">IF(ISNUMBER(A562),NORMINV(RAND(),0,IF(AND(Data!$G$9="squeeze",A562&lt;Data!$G$11*0.25),$H$32,1)*$C$30*$C$13)*($C$14*$C$12),"")</f>
        <v>-3.8184495547572539E-4</v>
      </c>
      <c r="J562" s="42">
        <f ca="1">IFERROR(IF(Data!$C$6="Real",B562,I562+J561+($C$14*$C$12)*(NORMINV(RAND(),$C$15,CHOOSE($G$13,$C$13,F562,G562)))),"")</f>
        <v>1.3499826181901309</v>
      </c>
      <c r="K562" s="88">
        <f>IF(ISNUMBER(A562), IF($G$16="fixed",$G$17,MIN(H562*Data!$C$7*$C$16*0.5,$C$17*Data!$C$7))*$C$12,"")</f>
        <v>8.0000000000000007E-5</v>
      </c>
      <c r="L562" s="42">
        <f t="shared" ca="1" si="254"/>
        <v>1.3499826181901309</v>
      </c>
      <c r="M562" s="44">
        <f t="shared" ca="1" si="255"/>
        <v>1.3500226181901309</v>
      </c>
      <c r="N562" s="44">
        <f t="shared" ca="1" si="256"/>
        <v>1.3499426181901308</v>
      </c>
      <c r="O562" s="108">
        <f t="shared" ca="1" si="231"/>
        <v>-1.6783767505594056</v>
      </c>
      <c r="P562" s="102">
        <f t="shared" ca="1" si="232"/>
        <v>9.2858027796046887</v>
      </c>
      <c r="Q562" s="102">
        <f t="shared" ca="1" si="233"/>
        <v>-0.16815959718334664</v>
      </c>
      <c r="R562" s="120">
        <f t="shared" ca="1" si="251"/>
        <v>1</v>
      </c>
      <c r="S562" s="54">
        <f t="shared" ca="1" si="252"/>
        <v>0</v>
      </c>
      <c r="T562" s="5">
        <f t="shared" ca="1" si="234"/>
        <v>1.3475392670087669</v>
      </c>
      <c r="U562" s="152">
        <f t="shared" ca="1" si="235"/>
        <v>1.3544650552299466</v>
      </c>
      <c r="V562" s="152">
        <f t="shared" ca="1" si="236"/>
        <v>1.3416029175616471</v>
      </c>
      <c r="W562" s="153">
        <f t="shared" ca="1" si="237"/>
        <v>2</v>
      </c>
      <c r="X562" s="153">
        <f t="shared" ca="1" si="238"/>
        <v>2</v>
      </c>
      <c r="Y562" s="153">
        <f t="shared" ca="1" si="239"/>
        <v>8</v>
      </c>
      <c r="Z562" s="153">
        <f t="shared" ca="1" si="240"/>
        <v>8</v>
      </c>
      <c r="AA562" s="152">
        <f t="shared" ca="1" si="241"/>
        <v>1.3520566961946332</v>
      </c>
      <c r="AB562" s="152">
        <f t="shared" ca="1" si="242"/>
        <v>1.343007522143606</v>
      </c>
      <c r="AC562" s="154">
        <f t="shared" ca="1" si="243"/>
        <v>-169.12624036018897</v>
      </c>
      <c r="AD562" s="154">
        <f t="shared" ca="1" si="244"/>
        <v>-561.20768372199586</v>
      </c>
      <c r="AE562" s="3">
        <f t="shared" ca="1" si="245"/>
        <v>-45.64587025513655</v>
      </c>
      <c r="AF562" s="3">
        <f t="shared" ca="1" si="246"/>
        <v>-730.33392408218481</v>
      </c>
      <c r="AG562" s="3" t="str">
        <f t="shared" ca="1" si="253"/>
        <v>N</v>
      </c>
      <c r="AH562" s="4" t="str">
        <f t="shared" ca="1" si="247"/>
        <v/>
      </c>
      <c r="AI562" s="75">
        <f t="shared" ca="1" si="248"/>
        <v>-73.033392408218475</v>
      </c>
      <c r="AJ562" s="75">
        <f t="shared" ca="1" si="249"/>
        <v>0</v>
      </c>
    </row>
    <row r="563" spans="1:36">
      <c r="A563" s="41">
        <f t="shared" si="250"/>
        <v>497</v>
      </c>
      <c r="B563" s="150">
        <f ca="1">IF(ISNUMBER(A563),INDEX('MetaTrader Import'!$H$13:$J$5893,TRUNC(((A563-$A$39+1)-1)/3)+1,MOD((A563-$A$39+1)-1,3)+1),"")</f>
        <v>0</v>
      </c>
      <c r="C563" s="43">
        <f t="shared" ca="1" si="227"/>
        <v>17.290991142018232</v>
      </c>
      <c r="D563" s="43">
        <f t="shared" ca="1" si="228"/>
        <v>1.3508370593667505</v>
      </c>
      <c r="E563" s="43">
        <f t="shared" ca="1" si="229"/>
        <v>18.641828201384982</v>
      </c>
      <c r="F563" s="43">
        <f t="shared" ca="1" si="230"/>
        <v>1.8641828201384982</v>
      </c>
      <c r="G563" s="43">
        <f>IF(A563&lt;&gt;"",IF(A563&lt;Data!$G$11*0.25,$C$13/$G$32,IF(A563&gt;Data!$G$11*0.25,$C$13,$C$13*10)),"")</f>
        <v>2</v>
      </c>
      <c r="H563" s="43">
        <f>IF(A563&lt;&gt;"",IF(Data!$G$9="constant",$C$13,IF(Data!$G$9="squeeze",G563,F563)),"")</f>
        <v>2</v>
      </c>
      <c r="I563" s="38">
        <f ca="1">IF(ISNUMBER(A563),NORMINV(RAND(),0,IF(AND(Data!$G$9="squeeze",A563&lt;Data!$G$11*0.25),$H$32,1)*$C$30*$C$13)*($C$14*$C$12),"")</f>
        <v>-3.4646874376457711E-4</v>
      </c>
      <c r="J563" s="42">
        <f ca="1">IFERROR(IF(Data!$C$6="Real",B563,I563+J562+($C$14*$C$12)*(NORMINV(RAND(),$C$15,CHOOSE($G$13,$C$13,F563,G563)))),"")</f>
        <v>1.3488268164412047</v>
      </c>
      <c r="K563" s="88">
        <f>IF(ISNUMBER(A563), IF($G$16="fixed",$G$17,MIN(H563*Data!$C$7*$C$16*0.5,$C$17*Data!$C$7))*$C$12,"")</f>
        <v>8.0000000000000007E-5</v>
      </c>
      <c r="L563" s="42">
        <f t="shared" ca="1" si="254"/>
        <v>1.3488268164412047</v>
      </c>
      <c r="M563" s="44">
        <f t="shared" ca="1" si="255"/>
        <v>1.3488668164412048</v>
      </c>
      <c r="N563" s="44">
        <f t="shared" ca="1" si="256"/>
        <v>1.3487868164412047</v>
      </c>
      <c r="O563" s="108">
        <f t="shared" ca="1" si="231"/>
        <v>-1.6275998569586663</v>
      </c>
      <c r="P563" s="102">
        <f t="shared" ca="1" si="232"/>
        <v>9.0659076208914104</v>
      </c>
      <c r="Q563" s="102">
        <f t="shared" ca="1" si="233"/>
        <v>-0.20745295137672423</v>
      </c>
      <c r="R563" s="120">
        <f t="shared" ca="1" si="251"/>
        <v>1</v>
      </c>
      <c r="S563" s="54">
        <f t="shared" ca="1" si="252"/>
        <v>0</v>
      </c>
      <c r="T563" s="5">
        <f t="shared" ca="1" si="234"/>
        <v>1.3475392670087669</v>
      </c>
      <c r="U563" s="152">
        <f t="shared" ca="1" si="235"/>
        <v>1.3544650552299466</v>
      </c>
      <c r="V563" s="152">
        <f t="shared" ca="1" si="236"/>
        <v>1.3416029175616471</v>
      </c>
      <c r="W563" s="153">
        <f t="shared" ca="1" si="237"/>
        <v>2</v>
      </c>
      <c r="X563" s="153">
        <f t="shared" ca="1" si="238"/>
        <v>2</v>
      </c>
      <c r="Y563" s="153">
        <f t="shared" ca="1" si="239"/>
        <v>8</v>
      </c>
      <c r="Z563" s="153">
        <f t="shared" ca="1" si="240"/>
        <v>8</v>
      </c>
      <c r="AA563" s="152">
        <f t="shared" ca="1" si="241"/>
        <v>1.3520566961946332</v>
      </c>
      <c r="AB563" s="152">
        <f t="shared" ca="1" si="242"/>
        <v>1.343007522143606</v>
      </c>
      <c r="AC563" s="154">
        <f t="shared" ca="1" si="243"/>
        <v>-261.59038027428142</v>
      </c>
      <c r="AD563" s="154">
        <f t="shared" ca="1" si="244"/>
        <v>-468.74354380790351</v>
      </c>
      <c r="AE563" s="3">
        <f t="shared" ca="1" si="245"/>
        <v>-45.645870255136558</v>
      </c>
      <c r="AF563" s="3">
        <f t="shared" ca="1" si="246"/>
        <v>-730.33392408218492</v>
      </c>
      <c r="AG563" s="3" t="str">
        <f t="shared" ca="1" si="253"/>
        <v>N</v>
      </c>
      <c r="AH563" s="4" t="str">
        <f t="shared" ca="1" si="247"/>
        <v/>
      </c>
      <c r="AI563" s="75">
        <f t="shared" ca="1" si="248"/>
        <v>-73.033392408218504</v>
      </c>
      <c r="AJ563" s="75">
        <f t="shared" ca="1" si="249"/>
        <v>0</v>
      </c>
    </row>
    <row r="564" spans="1:36">
      <c r="A564" s="41">
        <f t="shared" si="250"/>
        <v>498</v>
      </c>
      <c r="B564" s="150">
        <f>IF(ISNUMBER(A564),INDEX('MetaTrader Import'!$H$13:$J$5893,TRUNC(((A564-$A$39+1)-1)/3)+1,MOD((A564-$A$39+1)-1,3)+1),"")</f>
        <v>0</v>
      </c>
      <c r="C564" s="43">
        <f t="shared" ca="1" si="227"/>
        <v>18.641828201384982</v>
      </c>
      <c r="D564" s="43">
        <f t="shared" ca="1" si="228"/>
        <v>1.6898554012611222</v>
      </c>
      <c r="E564" s="43">
        <f t="shared" ca="1" si="229"/>
        <v>20.331683602646105</v>
      </c>
      <c r="F564" s="43">
        <f t="shared" ca="1" si="230"/>
        <v>2.0331683602646105</v>
      </c>
      <c r="G564" s="43">
        <f>IF(A564&lt;&gt;"",IF(A564&lt;Data!$G$11*0.25,$C$13/$G$32,IF(A564&gt;Data!$G$11*0.25,$C$13,$C$13*10)),"")</f>
        <v>2</v>
      </c>
      <c r="H564" s="43">
        <f>IF(A564&lt;&gt;"",IF(Data!$G$9="constant",$C$13,IF(Data!$G$9="squeeze",G564,F564)),"")</f>
        <v>2</v>
      </c>
      <c r="I564" s="38">
        <f ca="1">IF(ISNUMBER(A564),NORMINV(RAND(),0,IF(AND(Data!$G$9="squeeze",A564&lt;Data!$G$11*0.25),$H$32,1)*$C$30*$C$13)*($C$14*$C$12),"")</f>
        <v>9.6512363489994303E-5</v>
      </c>
      <c r="J564" s="42">
        <f ca="1">IFERROR(IF(Data!$C$6="Real",B564,I564+J563+($C$14*$C$12)*(NORMINV(RAND(),$C$15,CHOOSE($G$13,$C$13,F564,G564)))),"")</f>
        <v>1.3486643869861188</v>
      </c>
      <c r="K564" s="88">
        <f>IF(ISNUMBER(A564), IF($G$16="fixed",$G$17,MIN(H564*Data!$C$7*$C$16*0.5,$C$17*Data!$C$7))*$C$12,"")</f>
        <v>8.0000000000000007E-5</v>
      </c>
      <c r="L564" s="42">
        <f t="shared" ca="1" si="254"/>
        <v>1.3486643869861188</v>
      </c>
      <c r="M564" s="44">
        <f t="shared" ca="1" si="255"/>
        <v>1.3487043869861188</v>
      </c>
      <c r="N564" s="44">
        <f t="shared" ca="1" si="256"/>
        <v>1.3486243869861188</v>
      </c>
      <c r="O564" s="108">
        <f t="shared" ca="1" si="231"/>
        <v>-1.7626335554196522</v>
      </c>
      <c r="P564" s="102">
        <f t="shared" ca="1" si="232"/>
        <v>9.5045140432076352</v>
      </c>
      <c r="Q564" s="102">
        <f t="shared" ca="1" si="233"/>
        <v>-0.22253280420769758</v>
      </c>
      <c r="R564" s="120">
        <f t="shared" ca="1" si="251"/>
        <v>1</v>
      </c>
      <c r="S564" s="54">
        <f t="shared" ca="1" si="252"/>
        <v>0</v>
      </c>
      <c r="T564" s="5">
        <f t="shared" ca="1" si="234"/>
        <v>1.3475392670087669</v>
      </c>
      <c r="U564" s="152">
        <f t="shared" ca="1" si="235"/>
        <v>1.3544650552299466</v>
      </c>
      <c r="V564" s="152">
        <f t="shared" ca="1" si="236"/>
        <v>1.3416029175616471</v>
      </c>
      <c r="W564" s="153">
        <f t="shared" ca="1" si="237"/>
        <v>2</v>
      </c>
      <c r="X564" s="153">
        <f t="shared" ca="1" si="238"/>
        <v>2</v>
      </c>
      <c r="Y564" s="153">
        <f t="shared" ca="1" si="239"/>
        <v>8</v>
      </c>
      <c r="Z564" s="153">
        <f t="shared" ca="1" si="240"/>
        <v>8</v>
      </c>
      <c r="AA564" s="152">
        <f t="shared" ca="1" si="241"/>
        <v>1.3520566961946332</v>
      </c>
      <c r="AB564" s="152">
        <f t="shared" ca="1" si="242"/>
        <v>1.343007522143606</v>
      </c>
      <c r="AC564" s="154">
        <f t="shared" ca="1" si="243"/>
        <v>-274.58473668115602</v>
      </c>
      <c r="AD564" s="154">
        <f t="shared" ca="1" si="244"/>
        <v>-455.74918740102885</v>
      </c>
      <c r="AE564" s="3">
        <f t="shared" ca="1" si="245"/>
        <v>-45.645870255136558</v>
      </c>
      <c r="AF564" s="3">
        <f t="shared" ca="1" si="246"/>
        <v>-730.33392408218492</v>
      </c>
      <c r="AG564" s="3" t="str">
        <f t="shared" ca="1" si="253"/>
        <v>N</v>
      </c>
      <c r="AH564" s="4" t="str">
        <f t="shared" ca="1" si="247"/>
        <v/>
      </c>
      <c r="AI564" s="75">
        <f t="shared" ca="1" si="248"/>
        <v>-73.033392408218504</v>
      </c>
      <c r="AJ564" s="75">
        <f t="shared" ca="1" si="249"/>
        <v>0</v>
      </c>
    </row>
    <row r="565" spans="1:36">
      <c r="A565" s="41">
        <f t="shared" si="250"/>
        <v>499</v>
      </c>
      <c r="B565" s="150">
        <f ca="1">IF(ISNUMBER(A565),INDEX('MetaTrader Import'!$H$13:$J$5893,TRUNC(((A565-$A$39+1)-1)/3)+1,MOD((A565-$A$39+1)-1,3)+1),"")</f>
        <v>0</v>
      </c>
      <c r="C565" s="43">
        <f t="shared" ca="1" si="227"/>
        <v>20.331683602646105</v>
      </c>
      <c r="D565" s="43">
        <f t="shared" ca="1" si="228"/>
        <v>7.7342356018055169E-2</v>
      </c>
      <c r="E565" s="43">
        <f t="shared" ca="1" si="229"/>
        <v>20.409025958664159</v>
      </c>
      <c r="F565" s="43">
        <f t="shared" ca="1" si="230"/>
        <v>2.0409025958664158</v>
      </c>
      <c r="G565" s="43">
        <f>IF(A565&lt;&gt;"",IF(A565&lt;Data!$G$11*0.25,$C$13/$G$32,IF(A565&gt;Data!$G$11*0.25,$C$13,$C$13*10)),"")</f>
        <v>2</v>
      </c>
      <c r="H565" s="43">
        <f>IF(A565&lt;&gt;"",IF(Data!$G$9="constant",$C$13,IF(Data!$G$9="squeeze",G565,F565)),"")</f>
        <v>2</v>
      </c>
      <c r="I565" s="38">
        <f ca="1">IF(ISNUMBER(A565),NORMINV(RAND(),0,IF(AND(Data!$G$9="squeeze",A565&lt;Data!$G$11*0.25),$H$32,1)*$C$30*$C$13)*($C$14*$C$12),"")</f>
        <v>-1.25016359935929E-4</v>
      </c>
      <c r="J565" s="42">
        <f ca="1">IFERROR(IF(Data!$C$6="Real",B565,I565+J564+($C$14*$C$12)*(NORMINV(RAND(),$C$15,CHOOSE($G$13,$C$13,F565,G565)))),"")</f>
        <v>1.34767434278047</v>
      </c>
      <c r="K565" s="88">
        <f>IF(ISNUMBER(A565), IF($G$16="fixed",$G$17,MIN(H565*Data!$C$7*$C$16*0.5,$C$17*Data!$C$7))*$C$12,"")</f>
        <v>8.0000000000000007E-5</v>
      </c>
      <c r="L565" s="42">
        <f t="shared" ca="1" si="254"/>
        <v>1.34767434278047</v>
      </c>
      <c r="M565" s="44">
        <f t="shared" ca="1" si="255"/>
        <v>1.3477143427804701</v>
      </c>
      <c r="N565" s="44">
        <f t="shared" ca="1" si="256"/>
        <v>1.34763434278047</v>
      </c>
      <c r="O565" s="108">
        <f t="shared" ca="1" si="231"/>
        <v>-1.9685155018681144</v>
      </c>
      <c r="P565" s="102">
        <f t="shared" ca="1" si="232"/>
        <v>10.489627447061547</v>
      </c>
      <c r="Q565" s="102">
        <f t="shared" ca="1" si="233"/>
        <v>-0.19545133286054162</v>
      </c>
      <c r="R565" s="120">
        <f t="shared" ca="1" si="251"/>
        <v>1</v>
      </c>
      <c r="S565" s="54">
        <f t="shared" ca="1" si="252"/>
        <v>0</v>
      </c>
      <c r="T565" s="5">
        <f t="shared" ca="1" si="234"/>
        <v>1.3475392670087669</v>
      </c>
      <c r="U565" s="152">
        <f t="shared" ca="1" si="235"/>
        <v>1.3544650552299466</v>
      </c>
      <c r="V565" s="152">
        <f t="shared" ca="1" si="236"/>
        <v>1.3416029175616471</v>
      </c>
      <c r="W565" s="153">
        <f t="shared" ca="1" si="237"/>
        <v>2</v>
      </c>
      <c r="X565" s="153">
        <f t="shared" ca="1" si="238"/>
        <v>2</v>
      </c>
      <c r="Y565" s="153">
        <f t="shared" ca="1" si="239"/>
        <v>8</v>
      </c>
      <c r="Z565" s="153">
        <f t="shared" ca="1" si="240"/>
        <v>8</v>
      </c>
      <c r="AA565" s="152">
        <f t="shared" ca="1" si="241"/>
        <v>1.3520566961946332</v>
      </c>
      <c r="AB565" s="152">
        <f t="shared" ca="1" si="242"/>
        <v>1.343007522143606</v>
      </c>
      <c r="AC565" s="154">
        <f t="shared" ca="1" si="243"/>
        <v>-353.7882731330555</v>
      </c>
      <c r="AD565" s="154">
        <f t="shared" ca="1" si="244"/>
        <v>-376.54565094912937</v>
      </c>
      <c r="AE565" s="3">
        <f t="shared" ca="1" si="245"/>
        <v>-45.645870255136558</v>
      </c>
      <c r="AF565" s="3">
        <f t="shared" ca="1" si="246"/>
        <v>-730.33392408218492</v>
      </c>
      <c r="AG565" s="3" t="str">
        <f t="shared" ca="1" si="253"/>
        <v>N</v>
      </c>
      <c r="AH565" s="4" t="str">
        <f t="shared" ca="1" si="247"/>
        <v/>
      </c>
      <c r="AI565" s="75">
        <f t="shared" ca="1" si="248"/>
        <v>-73.033392408218504</v>
      </c>
      <c r="AJ565" s="75">
        <f t="shared" ca="1" si="249"/>
        <v>0</v>
      </c>
    </row>
    <row r="566" spans="1:36">
      <c r="A566" s="41">
        <f t="shared" si="250"/>
        <v>500</v>
      </c>
      <c r="B566" s="150">
        <f ca="1">IF(ISNUMBER(A566),INDEX('MetaTrader Import'!$H$13:$J$5893,TRUNC(((A566-$A$39+1)-1)/3)+1,MOD((A566-$A$39+1)-1,3)+1),"")</f>
        <v>0</v>
      </c>
      <c r="C566" s="43">
        <f t="shared" ca="1" si="227"/>
        <v>20.409025958664159</v>
      </c>
      <c r="D566" s="43">
        <f t="shared" ca="1" si="228"/>
        <v>2.2097054713166973</v>
      </c>
      <c r="E566" s="43">
        <f t="shared" ca="1" si="229"/>
        <v>22.618731429980855</v>
      </c>
      <c r="F566" s="43">
        <f t="shared" ca="1" si="230"/>
        <v>2.2618731429980854</v>
      </c>
      <c r="G566" s="43">
        <f>IF(A566&lt;&gt;"",IF(A566&lt;Data!$G$11*0.25,$C$13/$G$32,IF(A566&gt;Data!$G$11*0.25,$C$13,$C$13*10)),"")</f>
        <v>2</v>
      </c>
      <c r="H566" s="43">
        <f>IF(A566&lt;&gt;"",IF(Data!$G$9="constant",$C$13,IF(Data!$G$9="squeeze",G566,F566)),"")</f>
        <v>2</v>
      </c>
      <c r="I566" s="38">
        <f ca="1">IF(ISNUMBER(A566),NORMINV(RAND(),0,IF(AND(Data!$G$9="squeeze",A566&lt;Data!$G$11*0.25),$H$32,1)*$C$30*$C$13)*($C$14*$C$12),"")</f>
        <v>-2.5040946815827668E-4</v>
      </c>
      <c r="J566" s="42">
        <f ca="1">IFERROR(IF(Data!$C$6="Real",B566,I566+J565+($C$14*$C$12)*(NORMINV(RAND(),$C$15,CHOOSE($G$13,$C$13,F566,G566)))),"")</f>
        <v>1.3473136199828453</v>
      </c>
      <c r="K566" s="88">
        <f>IF(ISNUMBER(A566), IF($G$16="fixed",$G$17,MIN(H566*Data!$C$7*$C$16*0.5,$C$17*Data!$C$7))*$C$12,"")</f>
        <v>8.0000000000000007E-5</v>
      </c>
      <c r="L566" s="42">
        <f t="shared" ca="1" si="254"/>
        <v>1.3473136199828453</v>
      </c>
      <c r="M566" s="44">
        <f t="shared" ca="1" si="255"/>
        <v>1.3473536199828453</v>
      </c>
      <c r="N566" s="44">
        <f t="shared" ca="1" si="256"/>
        <v>1.3472736199828452</v>
      </c>
      <c r="O566" s="108">
        <f t="shared" ca="1" si="231"/>
        <v>-2.1424652758345282</v>
      </c>
      <c r="P566" s="102">
        <f t="shared" ca="1" si="232"/>
        <v>11.324728646491362</v>
      </c>
      <c r="Q566" s="102">
        <f t="shared" ca="1" si="233"/>
        <v>-0.13752109052272443</v>
      </c>
      <c r="R566" s="120">
        <f t="shared" ca="1" si="251"/>
        <v>1</v>
      </c>
      <c r="S566" s="54">
        <f t="shared" ca="1" si="252"/>
        <v>0</v>
      </c>
      <c r="T566" s="5">
        <f t="shared" ca="1" si="234"/>
        <v>1.3475392670087669</v>
      </c>
      <c r="U566" s="152">
        <f t="shared" ca="1" si="235"/>
        <v>1.3544650552299466</v>
      </c>
      <c r="V566" s="152">
        <f t="shared" ca="1" si="236"/>
        <v>1.3416029175616471</v>
      </c>
      <c r="W566" s="153">
        <f t="shared" ca="1" si="237"/>
        <v>2</v>
      </c>
      <c r="X566" s="153">
        <f t="shared" ca="1" si="238"/>
        <v>2</v>
      </c>
      <c r="Y566" s="153">
        <f t="shared" ca="1" si="239"/>
        <v>8</v>
      </c>
      <c r="Z566" s="153">
        <f t="shared" ca="1" si="240"/>
        <v>8</v>
      </c>
      <c r="AA566" s="152">
        <f t="shared" ca="1" si="241"/>
        <v>1.3520566961946332</v>
      </c>
      <c r="AB566" s="152">
        <f t="shared" ca="1" si="242"/>
        <v>1.343007522143606</v>
      </c>
      <c r="AC566" s="154">
        <f t="shared" ca="1" si="243"/>
        <v>-382.64609694303783</v>
      </c>
      <c r="AD566" s="154">
        <f t="shared" ca="1" si="244"/>
        <v>-347.68782713914703</v>
      </c>
      <c r="AE566" s="3">
        <f t="shared" ca="1" si="245"/>
        <v>-45.645870255136558</v>
      </c>
      <c r="AF566" s="3">
        <f t="shared" ca="1" si="246"/>
        <v>-730.33392408218492</v>
      </c>
      <c r="AG566" s="3" t="str">
        <f t="shared" ca="1" si="253"/>
        <v>N</v>
      </c>
      <c r="AH566" s="4" t="str">
        <f t="shared" ca="1" si="247"/>
        <v/>
      </c>
      <c r="AI566" s="75">
        <f t="shared" ca="1" si="248"/>
        <v>-73.033392408218504</v>
      </c>
      <c r="AJ566" s="75">
        <f t="shared" ca="1" si="249"/>
        <v>0</v>
      </c>
    </row>
    <row r="567" spans="1:36">
      <c r="A567" s="41">
        <f t="shared" si="250"/>
        <v>501</v>
      </c>
      <c r="B567" s="150">
        <f>IF(ISNUMBER(A567),INDEX('MetaTrader Import'!$H$13:$J$5893,TRUNC(((A567-$A$39+1)-1)/3)+1,MOD((A567-$A$39+1)-1,3)+1),"")</f>
        <v>0</v>
      </c>
      <c r="C567" s="43">
        <f t="shared" ca="1" si="227"/>
        <v>22.618731429980855</v>
      </c>
      <c r="D567" s="43">
        <f t="shared" ca="1" si="228"/>
        <v>-0.80546649484449606</v>
      </c>
      <c r="E567" s="43">
        <f t="shared" ca="1" si="229"/>
        <v>21.81326493513636</v>
      </c>
      <c r="F567" s="43">
        <f t="shared" ca="1" si="230"/>
        <v>2.1813264935136361</v>
      </c>
      <c r="G567" s="43">
        <f>IF(A567&lt;&gt;"",IF(A567&lt;Data!$G$11*0.25,$C$13/$G$32,IF(A567&gt;Data!$G$11*0.25,$C$13,$C$13*10)),"")</f>
        <v>2</v>
      </c>
      <c r="H567" s="43">
        <f>IF(A567&lt;&gt;"",IF(Data!$G$9="constant",$C$13,IF(Data!$G$9="squeeze",G567,F567)),"")</f>
        <v>2</v>
      </c>
      <c r="I567" s="38">
        <f ca="1">IF(ISNUMBER(A567),NORMINV(RAND(),0,IF(AND(Data!$G$9="squeeze",A567&lt;Data!$G$11*0.25),$H$32,1)*$C$30*$C$13)*($C$14*$C$12),"")</f>
        <v>-7.1084825070685787E-4</v>
      </c>
      <c r="J567" s="42">
        <f ca="1">IFERROR(IF(Data!$C$6="Real",B567,I567+J566+($C$14*$C$12)*(NORMINV(RAND(),$C$15,CHOOSE($G$13,$C$13,F567,G567)))),"")</f>
        <v>1.3467374188136692</v>
      </c>
      <c r="K567" s="88">
        <f>IF(ISNUMBER(A567), IF($G$16="fixed",$G$17,MIN(H567*Data!$C$7*$C$16*0.5,$C$17*Data!$C$7))*$C$12,"")</f>
        <v>8.0000000000000007E-5</v>
      </c>
      <c r="L567" s="42">
        <f t="shared" ca="1" si="254"/>
        <v>1.3467374188136692</v>
      </c>
      <c r="M567" s="44">
        <f t="shared" ca="1" si="255"/>
        <v>1.3467774188136692</v>
      </c>
      <c r="N567" s="44">
        <f t="shared" ca="1" si="256"/>
        <v>1.3466974188136691</v>
      </c>
      <c r="O567" s="108">
        <f t="shared" ca="1" si="231"/>
        <v>-2.2440076802155349</v>
      </c>
      <c r="P567" s="102">
        <f t="shared" ca="1" si="232"/>
        <v>11.881333162464371</v>
      </c>
      <c r="Q567" s="102">
        <f t="shared" ca="1" si="233"/>
        <v>-5.7369425609757788E-2</v>
      </c>
      <c r="R567" s="120">
        <f t="shared" ca="1" si="251"/>
        <v>1</v>
      </c>
      <c r="S567" s="54">
        <f t="shared" ca="1" si="252"/>
        <v>0</v>
      </c>
      <c r="T567" s="5">
        <f t="shared" ca="1" si="234"/>
        <v>1.3475392670087669</v>
      </c>
      <c r="U567" s="152">
        <f t="shared" ca="1" si="235"/>
        <v>1.3544650552299466</v>
      </c>
      <c r="V567" s="152">
        <f t="shared" ca="1" si="236"/>
        <v>1.3416029175616471</v>
      </c>
      <c r="W567" s="153">
        <f t="shared" ca="1" si="237"/>
        <v>2</v>
      </c>
      <c r="X567" s="153">
        <f t="shared" ca="1" si="238"/>
        <v>2</v>
      </c>
      <c r="Y567" s="153">
        <f t="shared" ca="1" si="239"/>
        <v>8</v>
      </c>
      <c r="Z567" s="153">
        <f t="shared" ca="1" si="240"/>
        <v>8</v>
      </c>
      <c r="AA567" s="152">
        <f t="shared" ca="1" si="241"/>
        <v>1.3520566961946332</v>
      </c>
      <c r="AB567" s="152">
        <f t="shared" ca="1" si="242"/>
        <v>1.343007522143606</v>
      </c>
      <c r="AC567" s="154">
        <f t="shared" ca="1" si="243"/>
        <v>-428.74219047712711</v>
      </c>
      <c r="AD567" s="154">
        <f t="shared" ca="1" si="244"/>
        <v>-301.59173360505775</v>
      </c>
      <c r="AE567" s="3">
        <f t="shared" ca="1" si="245"/>
        <v>-45.645870255136558</v>
      </c>
      <c r="AF567" s="3">
        <f t="shared" ca="1" si="246"/>
        <v>-730.33392408218492</v>
      </c>
      <c r="AG567" s="3" t="str">
        <f t="shared" ca="1" si="253"/>
        <v>N</v>
      </c>
      <c r="AH567" s="4" t="str">
        <f t="shared" ca="1" si="247"/>
        <v/>
      </c>
      <c r="AI567" s="75">
        <f t="shared" ca="1" si="248"/>
        <v>-73.033392408218504</v>
      </c>
      <c r="AJ567" s="75">
        <f t="shared" ca="1" si="249"/>
        <v>0</v>
      </c>
    </row>
    <row r="568" spans="1:36">
      <c r="A568" s="41">
        <f t="shared" si="250"/>
        <v>502</v>
      </c>
      <c r="B568" s="150">
        <f ca="1">IF(ISNUMBER(A568),INDEX('MetaTrader Import'!$H$13:$J$5893,TRUNC(((A568-$A$39+1)-1)/3)+1,MOD((A568-$A$39+1)-1,3)+1),"")</f>
        <v>0</v>
      </c>
      <c r="C568" s="43">
        <f t="shared" ca="1" si="227"/>
        <v>21.81326493513636</v>
      </c>
      <c r="D568" s="43">
        <f t="shared" ca="1" si="228"/>
        <v>0.70677453083703834</v>
      </c>
      <c r="E568" s="43">
        <f t="shared" ca="1" si="229"/>
        <v>22.520039465973397</v>
      </c>
      <c r="F568" s="43">
        <f t="shared" ca="1" si="230"/>
        <v>2.2520039465973398</v>
      </c>
      <c r="G568" s="43">
        <f>IF(A568&lt;&gt;"",IF(A568&lt;Data!$G$11*0.25,$C$13/$G$32,IF(A568&gt;Data!$G$11*0.25,$C$13,$C$13*10)),"")</f>
        <v>2</v>
      </c>
      <c r="H568" s="43">
        <f>IF(A568&lt;&gt;"",IF(Data!$G$9="constant",$C$13,IF(Data!$G$9="squeeze",G568,F568)),"")</f>
        <v>2</v>
      </c>
      <c r="I568" s="38">
        <f ca="1">IF(ISNUMBER(A568),NORMINV(RAND(),0,IF(AND(Data!$G$9="squeeze",A568&lt;Data!$G$11*0.25),$H$32,1)*$C$30*$C$13)*($C$14*$C$12),"")</f>
        <v>-1.2289828534203773E-4</v>
      </c>
      <c r="J568" s="42">
        <f ca="1">IFERROR(IF(Data!$C$6="Real",B568,I568+J567+($C$14*$C$12)*(NORMINV(RAND(),$C$15,CHOOSE($G$13,$C$13,F568,G568)))),"")</f>
        <v>1.3463748406084095</v>
      </c>
      <c r="K568" s="88">
        <f>IF(ISNUMBER(A568), IF($G$16="fixed",$G$17,MIN(H568*Data!$C$7*$C$16*0.5,$C$17*Data!$C$7))*$C$12,"")</f>
        <v>8.0000000000000007E-5</v>
      </c>
      <c r="L568" s="42">
        <f t="shared" ca="1" si="254"/>
        <v>1.3463748406084095</v>
      </c>
      <c r="M568" s="44">
        <f t="shared" ca="1" si="255"/>
        <v>1.3464148406084095</v>
      </c>
      <c r="N568" s="44">
        <f t="shared" ca="1" si="256"/>
        <v>1.3463348406084095</v>
      </c>
      <c r="O568" s="108">
        <f t="shared" ca="1" si="231"/>
        <v>-2.371800197426047</v>
      </c>
      <c r="P568" s="102">
        <f t="shared" ca="1" si="232"/>
        <v>12.545655697992308</v>
      </c>
      <c r="Q568" s="102">
        <f t="shared" ca="1" si="233"/>
        <v>3.8717573877882328E-2</v>
      </c>
      <c r="R568" s="120">
        <f t="shared" ca="1" si="251"/>
        <v>1</v>
      </c>
      <c r="S568" s="54">
        <f t="shared" ca="1" si="252"/>
        <v>0</v>
      </c>
      <c r="T568" s="5">
        <f t="shared" ca="1" si="234"/>
        <v>1.3475392670087669</v>
      </c>
      <c r="U568" s="152">
        <f t="shared" ca="1" si="235"/>
        <v>1.3544650552299466</v>
      </c>
      <c r="V568" s="152">
        <f t="shared" ca="1" si="236"/>
        <v>1.3416029175616471</v>
      </c>
      <c r="W568" s="153">
        <f t="shared" ca="1" si="237"/>
        <v>2</v>
      </c>
      <c r="X568" s="153">
        <f t="shared" ca="1" si="238"/>
        <v>2</v>
      </c>
      <c r="Y568" s="153">
        <f t="shared" ca="1" si="239"/>
        <v>8</v>
      </c>
      <c r="Z568" s="153">
        <f t="shared" ca="1" si="240"/>
        <v>8</v>
      </c>
      <c r="AA568" s="152">
        <f t="shared" ca="1" si="241"/>
        <v>1.3520566961946332</v>
      </c>
      <c r="AB568" s="152">
        <f t="shared" ca="1" si="242"/>
        <v>1.343007522143606</v>
      </c>
      <c r="AC568" s="154">
        <f t="shared" ca="1" si="243"/>
        <v>-457.7484468978987</v>
      </c>
      <c r="AD568" s="154">
        <f t="shared" ca="1" si="244"/>
        <v>-272.58547718428616</v>
      </c>
      <c r="AE568" s="3">
        <f t="shared" ca="1" si="245"/>
        <v>-45.645870255136558</v>
      </c>
      <c r="AF568" s="3">
        <f t="shared" ca="1" si="246"/>
        <v>-730.33392408218492</v>
      </c>
      <c r="AG568" s="3" t="str">
        <f t="shared" ca="1" si="253"/>
        <v>N</v>
      </c>
      <c r="AH568" s="4" t="str">
        <f t="shared" ca="1" si="247"/>
        <v/>
      </c>
      <c r="AI568" s="75">
        <f t="shared" ca="1" si="248"/>
        <v>-73.033392408218504</v>
      </c>
      <c r="AJ568" s="75">
        <f t="shared" ca="1" si="249"/>
        <v>0</v>
      </c>
    </row>
    <row r="569" spans="1:36">
      <c r="A569" s="41">
        <f t="shared" si="250"/>
        <v>503</v>
      </c>
      <c r="B569" s="150">
        <f ca="1">IF(ISNUMBER(A569),INDEX('MetaTrader Import'!$H$13:$J$5893,TRUNC(((A569-$A$39+1)-1)/3)+1,MOD((A569-$A$39+1)-1,3)+1),"")</f>
        <v>0</v>
      </c>
      <c r="C569" s="43">
        <f t="shared" ca="1" si="227"/>
        <v>22.520039465973397</v>
      </c>
      <c r="D569" s="43">
        <f t="shared" ca="1" si="228"/>
        <v>0.10220422053246214</v>
      </c>
      <c r="E569" s="43">
        <f t="shared" ca="1" si="229"/>
        <v>22.622243686505861</v>
      </c>
      <c r="F569" s="43">
        <f t="shared" ca="1" si="230"/>
        <v>2.2622243686505863</v>
      </c>
      <c r="G569" s="43">
        <f>IF(A569&lt;&gt;"",IF(A569&lt;Data!$G$11*0.25,$C$13/$G$32,IF(A569&gt;Data!$G$11*0.25,$C$13,$C$13*10)),"")</f>
        <v>2</v>
      </c>
      <c r="H569" s="43">
        <f>IF(A569&lt;&gt;"",IF(Data!$G$9="constant",$C$13,IF(Data!$G$9="squeeze",G569,F569)),"")</f>
        <v>2</v>
      </c>
      <c r="I569" s="38">
        <f ca="1">IF(ISNUMBER(A569),NORMINV(RAND(),0,IF(AND(Data!$G$9="squeeze",A569&lt;Data!$G$11*0.25),$H$32,1)*$C$30*$C$13)*($C$14*$C$12),"")</f>
        <v>-3.3432871330752524E-4</v>
      </c>
      <c r="J569" s="42">
        <f ca="1">IFERROR(IF(Data!$C$6="Real",B569,I569+J568+($C$14*$C$12)*(NORMINV(RAND(),$C$15,CHOOSE($G$13,$C$13,F569,G569)))),"")</f>
        <v>1.3462009372497887</v>
      </c>
      <c r="K569" s="88">
        <f>IF(ISNUMBER(A569), IF($G$16="fixed",$G$17,MIN(H569*Data!$C$7*$C$16*0.5,$C$17*Data!$C$7))*$C$12,"")</f>
        <v>8.0000000000000007E-5</v>
      </c>
      <c r="L569" s="42">
        <f t="shared" ca="1" si="254"/>
        <v>1.3462009372497887</v>
      </c>
      <c r="M569" s="44">
        <f t="shared" ca="1" si="255"/>
        <v>1.3462409372497888</v>
      </c>
      <c r="N569" s="44">
        <f t="shared" ca="1" si="256"/>
        <v>1.3461609372497887</v>
      </c>
      <c r="O569" s="108">
        <f t="shared" ca="1" si="231"/>
        <v>-2.5864614261706071</v>
      </c>
      <c r="P569" s="102">
        <f t="shared" ca="1" si="232"/>
        <v>13.467386338003923</v>
      </c>
      <c r="Q569" s="102">
        <f t="shared" ca="1" si="233"/>
        <v>0.15254540445310846</v>
      </c>
      <c r="R569" s="120">
        <f t="shared" ca="1" si="251"/>
        <v>1</v>
      </c>
      <c r="S569" s="54">
        <f t="shared" ca="1" si="252"/>
        <v>0</v>
      </c>
      <c r="T569" s="5">
        <f t="shared" ca="1" si="234"/>
        <v>1.3475392670087669</v>
      </c>
      <c r="U569" s="152">
        <f t="shared" ca="1" si="235"/>
        <v>1.3544650552299466</v>
      </c>
      <c r="V569" s="152">
        <f t="shared" ca="1" si="236"/>
        <v>1.3416029175616471</v>
      </c>
      <c r="W569" s="153">
        <f t="shared" ca="1" si="237"/>
        <v>2</v>
      </c>
      <c r="X569" s="153">
        <f t="shared" ca="1" si="238"/>
        <v>2</v>
      </c>
      <c r="Y569" s="153">
        <f t="shared" ca="1" si="239"/>
        <v>8</v>
      </c>
      <c r="Z569" s="153">
        <f t="shared" ca="1" si="240"/>
        <v>8</v>
      </c>
      <c r="AA569" s="152">
        <f t="shared" ca="1" si="241"/>
        <v>1.3520566961946332</v>
      </c>
      <c r="AB569" s="152">
        <f t="shared" ca="1" si="242"/>
        <v>1.343007522143606</v>
      </c>
      <c r="AC569" s="154">
        <f t="shared" ca="1" si="243"/>
        <v>-471.66071558756073</v>
      </c>
      <c r="AD569" s="154">
        <f t="shared" ca="1" si="244"/>
        <v>-258.67320849462419</v>
      </c>
      <c r="AE569" s="3">
        <f t="shared" ca="1" si="245"/>
        <v>-45.645870255136558</v>
      </c>
      <c r="AF569" s="3">
        <f t="shared" ca="1" si="246"/>
        <v>-730.33392408218492</v>
      </c>
      <c r="AG569" s="3" t="str">
        <f t="shared" ca="1" si="253"/>
        <v>N</v>
      </c>
      <c r="AH569" s="4" t="str">
        <f t="shared" ca="1" si="247"/>
        <v/>
      </c>
      <c r="AI569" s="75">
        <f t="shared" ca="1" si="248"/>
        <v>-73.033392408218504</v>
      </c>
      <c r="AJ569" s="75">
        <f t="shared" ca="1" si="249"/>
        <v>0</v>
      </c>
    </row>
    <row r="570" spans="1:36">
      <c r="A570" s="41">
        <f t="shared" si="250"/>
        <v>504</v>
      </c>
      <c r="B570" s="150">
        <f>IF(ISNUMBER(A570),INDEX('MetaTrader Import'!$H$13:$J$5893,TRUNC(((A570-$A$39+1)-1)/3)+1,MOD((A570-$A$39+1)-1,3)+1),"")</f>
        <v>0</v>
      </c>
      <c r="C570" s="43">
        <f t="shared" ca="1" si="227"/>
        <v>22.622243686505861</v>
      </c>
      <c r="D570" s="43">
        <f t="shared" ca="1" si="228"/>
        <v>0.10856303933255612</v>
      </c>
      <c r="E570" s="43">
        <f t="shared" ca="1" si="229"/>
        <v>22.730806725838416</v>
      </c>
      <c r="F570" s="43">
        <f t="shared" ca="1" si="230"/>
        <v>2.2730806725838417</v>
      </c>
      <c r="G570" s="43">
        <f>IF(A570&lt;&gt;"",IF(A570&lt;Data!$G$11*0.25,$C$13/$G$32,IF(A570&gt;Data!$G$11*0.25,$C$13,$C$13*10)),"")</f>
        <v>2</v>
      </c>
      <c r="H570" s="43">
        <f>IF(A570&lt;&gt;"",IF(Data!$G$9="constant",$C$13,IF(Data!$G$9="squeeze",G570,F570)),"")</f>
        <v>2</v>
      </c>
      <c r="I570" s="38">
        <f ca="1">IF(ISNUMBER(A570),NORMINV(RAND(),0,IF(AND(Data!$G$9="squeeze",A570&lt;Data!$G$11*0.25),$H$32,1)*$C$30*$C$13)*($C$14*$C$12),"")</f>
        <v>3.415723656088693E-4</v>
      </c>
      <c r="J570" s="42">
        <f ca="1">IFERROR(IF(Data!$C$6="Real",B570,I570+J569+($C$14*$C$12)*(NORMINV(RAND(),$C$15,CHOOSE($G$13,$C$13,F570,G570)))),"")</f>
        <v>1.3462524539523315</v>
      </c>
      <c r="K570" s="88">
        <f>IF(ISNUMBER(A570), IF($G$16="fixed",$G$17,MIN(H570*Data!$C$7*$C$16*0.5,$C$17*Data!$C$7))*$C$12,"")</f>
        <v>8.0000000000000007E-5</v>
      </c>
      <c r="L570" s="42">
        <f t="shared" ca="1" si="254"/>
        <v>1.3462524539523315</v>
      </c>
      <c r="M570" s="44">
        <f t="shared" ca="1" si="255"/>
        <v>1.3462924539523315</v>
      </c>
      <c r="N570" s="44">
        <f t="shared" ca="1" si="256"/>
        <v>1.3462124539523315</v>
      </c>
      <c r="O570" s="108">
        <f t="shared" ca="1" si="231"/>
        <v>-2.7591800248882938</v>
      </c>
      <c r="P570" s="102">
        <f t="shared" ca="1" si="232"/>
        <v>14.088376937102126</v>
      </c>
      <c r="Q570" s="102">
        <f t="shared" ca="1" si="233"/>
        <v>0.2486808739831593</v>
      </c>
      <c r="R570" s="120">
        <f t="shared" ca="1" si="251"/>
        <v>1</v>
      </c>
      <c r="S570" s="54">
        <f t="shared" ca="1" si="252"/>
        <v>0</v>
      </c>
      <c r="T570" s="5">
        <f t="shared" ca="1" si="234"/>
        <v>1.3475392670087669</v>
      </c>
      <c r="U570" s="152">
        <f t="shared" ca="1" si="235"/>
        <v>1.3544650552299466</v>
      </c>
      <c r="V570" s="152">
        <f t="shared" ca="1" si="236"/>
        <v>1.3416029175616471</v>
      </c>
      <c r="W570" s="153">
        <f t="shared" ca="1" si="237"/>
        <v>2</v>
      </c>
      <c r="X570" s="153">
        <f t="shared" ca="1" si="238"/>
        <v>2</v>
      </c>
      <c r="Y570" s="153">
        <f t="shared" ca="1" si="239"/>
        <v>8</v>
      </c>
      <c r="Z570" s="153">
        <f t="shared" ca="1" si="240"/>
        <v>8</v>
      </c>
      <c r="AA570" s="152">
        <f t="shared" ca="1" si="241"/>
        <v>1.3520566961946332</v>
      </c>
      <c r="AB570" s="152">
        <f t="shared" ca="1" si="242"/>
        <v>1.343007522143606</v>
      </c>
      <c r="AC570" s="154">
        <f t="shared" ca="1" si="243"/>
        <v>-467.53937938413867</v>
      </c>
      <c r="AD570" s="154">
        <f t="shared" ca="1" si="244"/>
        <v>-262.7945446980462</v>
      </c>
      <c r="AE570" s="3">
        <f t="shared" ca="1" si="245"/>
        <v>-45.645870255136558</v>
      </c>
      <c r="AF570" s="3">
        <f t="shared" ca="1" si="246"/>
        <v>-730.33392408218492</v>
      </c>
      <c r="AG570" s="3" t="str">
        <f t="shared" ca="1" si="253"/>
        <v>N</v>
      </c>
      <c r="AH570" s="4" t="str">
        <f t="shared" ca="1" si="247"/>
        <v/>
      </c>
      <c r="AI570" s="75">
        <f t="shared" ca="1" si="248"/>
        <v>-73.033392408218504</v>
      </c>
      <c r="AJ570" s="75">
        <f t="shared" ca="1" si="249"/>
        <v>0</v>
      </c>
    </row>
    <row r="571" spans="1:36">
      <c r="A571" s="41">
        <f t="shared" si="250"/>
        <v>505</v>
      </c>
      <c r="B571" s="150">
        <f ca="1">IF(ISNUMBER(A571),INDEX('MetaTrader Import'!$H$13:$J$5893,TRUNC(((A571-$A$39+1)-1)/3)+1,MOD((A571-$A$39+1)-1,3)+1),"")</f>
        <v>0</v>
      </c>
      <c r="C571" s="43">
        <f t="shared" ca="1" si="227"/>
        <v>22.730806725838416</v>
      </c>
      <c r="D571" s="43">
        <f t="shared" ca="1" si="228"/>
        <v>-1.6194164481961537</v>
      </c>
      <c r="E571" s="43">
        <f t="shared" ca="1" si="229"/>
        <v>21.111390277642261</v>
      </c>
      <c r="F571" s="43">
        <f t="shared" ca="1" si="230"/>
        <v>2.1111390277642261</v>
      </c>
      <c r="G571" s="43">
        <f>IF(A571&lt;&gt;"",IF(A571&lt;Data!$G$11*0.25,$C$13/$G$32,IF(A571&gt;Data!$G$11*0.25,$C$13,$C$13*10)),"")</f>
        <v>2</v>
      </c>
      <c r="H571" s="43">
        <f>IF(A571&lt;&gt;"",IF(Data!$G$9="constant",$C$13,IF(Data!$G$9="squeeze",G571,F571)),"")</f>
        <v>2</v>
      </c>
      <c r="I571" s="38">
        <f ca="1">IF(ISNUMBER(A571),NORMINV(RAND(),0,IF(AND(Data!$G$9="squeeze",A571&lt;Data!$G$11*0.25),$H$32,1)*$C$30*$C$13)*($C$14*$C$12),"")</f>
        <v>-1.0909671574666129E-4</v>
      </c>
      <c r="J571" s="42">
        <f ca="1">IFERROR(IF(Data!$C$6="Real",B571,I571+J570+($C$14*$C$12)*(NORMINV(RAND(),$C$15,CHOOSE($G$13,$C$13,F571,G571)))),"")</f>
        <v>1.3463064838440686</v>
      </c>
      <c r="K571" s="88">
        <f>IF(ISNUMBER(A571), IF($G$16="fixed",$G$17,MIN(H571*Data!$C$7*$C$16*0.5,$C$17*Data!$C$7))*$C$12,"")</f>
        <v>8.0000000000000007E-5</v>
      </c>
      <c r="L571" s="42">
        <f t="shared" ca="1" si="254"/>
        <v>1.3463064838440686</v>
      </c>
      <c r="M571" s="44">
        <f t="shared" ca="1" si="255"/>
        <v>1.3463464838440686</v>
      </c>
      <c r="N571" s="44">
        <f t="shared" ca="1" si="256"/>
        <v>1.3462664838440686</v>
      </c>
      <c r="O571" s="108">
        <f t="shared" ca="1" si="231"/>
        <v>-3.01362466642831</v>
      </c>
      <c r="P571" s="102">
        <f t="shared" ca="1" si="232"/>
        <v>14.761836434140847</v>
      </c>
      <c r="Q571" s="102">
        <f t="shared" ca="1" si="233"/>
        <v>0.33217047662748977</v>
      </c>
      <c r="R571" s="120">
        <f t="shared" ca="1" si="251"/>
        <v>1</v>
      </c>
      <c r="S571" s="54">
        <f t="shared" ca="1" si="252"/>
        <v>0</v>
      </c>
      <c r="T571" s="5">
        <f t="shared" ca="1" si="234"/>
        <v>1.3475392670087669</v>
      </c>
      <c r="U571" s="152">
        <f t="shared" ca="1" si="235"/>
        <v>1.3544650552299466</v>
      </c>
      <c r="V571" s="152">
        <f t="shared" ca="1" si="236"/>
        <v>1.3416029175616471</v>
      </c>
      <c r="W571" s="153">
        <f t="shared" ca="1" si="237"/>
        <v>2</v>
      </c>
      <c r="X571" s="153">
        <f t="shared" ca="1" si="238"/>
        <v>2</v>
      </c>
      <c r="Y571" s="153">
        <f t="shared" ca="1" si="239"/>
        <v>8</v>
      </c>
      <c r="Z571" s="153">
        <f t="shared" ca="1" si="240"/>
        <v>8</v>
      </c>
      <c r="AA571" s="152">
        <f t="shared" ca="1" si="241"/>
        <v>1.3520566961946332</v>
      </c>
      <c r="AB571" s="152">
        <f t="shared" ca="1" si="242"/>
        <v>1.343007522143606</v>
      </c>
      <c r="AC571" s="154">
        <f t="shared" ca="1" si="243"/>
        <v>-463.216988045172</v>
      </c>
      <c r="AD571" s="154">
        <f t="shared" ca="1" si="244"/>
        <v>-267.11693603701292</v>
      </c>
      <c r="AE571" s="3">
        <f t="shared" ca="1" si="245"/>
        <v>-45.645870255136558</v>
      </c>
      <c r="AF571" s="3">
        <f t="shared" ca="1" si="246"/>
        <v>-730.33392408218492</v>
      </c>
      <c r="AG571" s="3" t="str">
        <f t="shared" ca="1" si="253"/>
        <v>N</v>
      </c>
      <c r="AH571" s="4" t="str">
        <f t="shared" ca="1" si="247"/>
        <v/>
      </c>
      <c r="AI571" s="75">
        <f t="shared" ca="1" si="248"/>
        <v>-73.033392408218504</v>
      </c>
      <c r="AJ571" s="75">
        <f t="shared" ca="1" si="249"/>
        <v>0</v>
      </c>
    </row>
    <row r="572" spans="1:36">
      <c r="A572" s="41">
        <f t="shared" si="250"/>
        <v>506</v>
      </c>
      <c r="B572" s="150">
        <f ca="1">IF(ISNUMBER(A572),INDEX('MetaTrader Import'!$H$13:$J$5893,TRUNC(((A572-$A$39+1)-1)/3)+1,MOD((A572-$A$39+1)-1,3)+1),"")</f>
        <v>0</v>
      </c>
      <c r="C572" s="43">
        <f t="shared" ca="1" si="227"/>
        <v>21.111390277642261</v>
      </c>
      <c r="D572" s="43">
        <f t="shared" ca="1" si="228"/>
        <v>-1.7034935735985925</v>
      </c>
      <c r="E572" s="43">
        <f t="shared" ca="1" si="229"/>
        <v>19.407896704043669</v>
      </c>
      <c r="F572" s="43">
        <f t="shared" ca="1" si="230"/>
        <v>1.9407896704043668</v>
      </c>
      <c r="G572" s="43">
        <f>IF(A572&lt;&gt;"",IF(A572&lt;Data!$G$11*0.25,$C$13/$G$32,IF(A572&gt;Data!$G$11*0.25,$C$13,$C$13*10)),"")</f>
        <v>2</v>
      </c>
      <c r="H572" s="43">
        <f>IF(A572&lt;&gt;"",IF(Data!$G$9="constant",$C$13,IF(Data!$G$9="squeeze",G572,F572)),"")</f>
        <v>2</v>
      </c>
      <c r="I572" s="38">
        <f ca="1">IF(ISNUMBER(A572),NORMINV(RAND(),0,IF(AND(Data!$G$9="squeeze",A572&lt;Data!$G$11*0.25),$H$32,1)*$C$30*$C$13)*($C$14*$C$12),"")</f>
        <v>8.5431215308956433E-4</v>
      </c>
      <c r="J572" s="42">
        <f ca="1">IFERROR(IF(Data!$C$6="Real",B572,I572+J571+($C$14*$C$12)*(NORMINV(RAND(),$C$15,CHOOSE($G$13,$C$13,F572,G572)))),"")</f>
        <v>1.3472985347921009</v>
      </c>
      <c r="K572" s="88">
        <f>IF(ISNUMBER(A572), IF($G$16="fixed",$G$17,MIN(H572*Data!$C$7*$C$16*0.5,$C$17*Data!$C$7))*$C$12,"")</f>
        <v>8.0000000000000007E-5</v>
      </c>
      <c r="L572" s="42">
        <f t="shared" ca="1" si="254"/>
        <v>1.3472985347921009</v>
      </c>
      <c r="M572" s="44">
        <f t="shared" ca="1" si="255"/>
        <v>1.347338534792101</v>
      </c>
      <c r="N572" s="44">
        <f t="shared" ca="1" si="256"/>
        <v>1.3472585347921009</v>
      </c>
      <c r="O572" s="108">
        <f t="shared" ca="1" si="231"/>
        <v>-2.8629471883449473</v>
      </c>
      <c r="P572" s="102">
        <f t="shared" ca="1" si="232"/>
        <v>14.478291686877604</v>
      </c>
      <c r="Q572" s="102">
        <f t="shared" ca="1" si="233"/>
        <v>0.37702963483663454</v>
      </c>
      <c r="R572" s="120">
        <f t="shared" ca="1" si="251"/>
        <v>1</v>
      </c>
      <c r="S572" s="54">
        <f t="shared" ca="1" si="252"/>
        <v>0</v>
      </c>
      <c r="T572" s="5">
        <f t="shared" ca="1" si="234"/>
        <v>1.3475392670087669</v>
      </c>
      <c r="U572" s="152">
        <f t="shared" ca="1" si="235"/>
        <v>1.3544650552299466</v>
      </c>
      <c r="V572" s="152">
        <f t="shared" ca="1" si="236"/>
        <v>1.3416029175616471</v>
      </c>
      <c r="W572" s="153">
        <f t="shared" ca="1" si="237"/>
        <v>2</v>
      </c>
      <c r="X572" s="153">
        <f t="shared" ca="1" si="238"/>
        <v>2</v>
      </c>
      <c r="Y572" s="153">
        <f t="shared" ca="1" si="239"/>
        <v>8</v>
      </c>
      <c r="Z572" s="153">
        <f t="shared" ca="1" si="240"/>
        <v>8</v>
      </c>
      <c r="AA572" s="152">
        <f t="shared" ca="1" si="241"/>
        <v>1.3520566961946332</v>
      </c>
      <c r="AB572" s="152">
        <f t="shared" ca="1" si="242"/>
        <v>1.343007522143606</v>
      </c>
      <c r="AC572" s="154">
        <f t="shared" ca="1" si="243"/>
        <v>-383.85291220258466</v>
      </c>
      <c r="AD572" s="154">
        <f t="shared" ca="1" si="244"/>
        <v>-346.48101187960026</v>
      </c>
      <c r="AE572" s="3">
        <f t="shared" ca="1" si="245"/>
        <v>-45.645870255136558</v>
      </c>
      <c r="AF572" s="3">
        <f t="shared" ca="1" si="246"/>
        <v>-730.33392408218492</v>
      </c>
      <c r="AG572" s="3" t="str">
        <f t="shared" ca="1" si="253"/>
        <v>N</v>
      </c>
      <c r="AH572" s="4" t="str">
        <f t="shared" ca="1" si="247"/>
        <v/>
      </c>
      <c r="AI572" s="75">
        <f t="shared" ca="1" si="248"/>
        <v>-73.033392408218504</v>
      </c>
      <c r="AJ572" s="75">
        <f t="shared" ca="1" si="249"/>
        <v>0</v>
      </c>
    </row>
    <row r="573" spans="1:36">
      <c r="A573" s="41">
        <f t="shared" si="250"/>
        <v>507</v>
      </c>
      <c r="B573" s="150">
        <f>IF(ISNUMBER(A573),INDEX('MetaTrader Import'!$H$13:$J$5893,TRUNC(((A573-$A$39+1)-1)/3)+1,MOD((A573-$A$39+1)-1,3)+1),"")</f>
        <v>0</v>
      </c>
      <c r="C573" s="43">
        <f t="shared" ca="1" si="227"/>
        <v>19.407896704043669</v>
      </c>
      <c r="D573" s="43">
        <f t="shared" ca="1" si="228"/>
        <v>-2.2694533491470863</v>
      </c>
      <c r="E573" s="43">
        <f t="shared" ca="1" si="229"/>
        <v>17.138443354896584</v>
      </c>
      <c r="F573" s="43">
        <f t="shared" ca="1" si="230"/>
        <v>1.7138443354896584</v>
      </c>
      <c r="G573" s="43">
        <f>IF(A573&lt;&gt;"",IF(A573&lt;Data!$G$11*0.25,$C$13/$G$32,IF(A573&gt;Data!$G$11*0.25,$C$13,$C$13*10)),"")</f>
        <v>2</v>
      </c>
      <c r="H573" s="43">
        <f>IF(A573&lt;&gt;"",IF(Data!$G$9="constant",$C$13,IF(Data!$G$9="squeeze",G573,F573)),"")</f>
        <v>2</v>
      </c>
      <c r="I573" s="38">
        <f ca="1">IF(ISNUMBER(A573),NORMINV(RAND(),0,IF(AND(Data!$G$9="squeeze",A573&lt;Data!$G$11*0.25),$H$32,1)*$C$30*$C$13)*($C$14*$C$12),"")</f>
        <v>-4.5664830853347046E-4</v>
      </c>
      <c r="J573" s="42">
        <f ca="1">IFERROR(IF(Data!$C$6="Real",B573,I573+J572+($C$14*$C$12)*(NORMINV(RAND(),$C$15,CHOOSE($G$13,$C$13,F573,G573)))),"")</f>
        <v>1.3466059830582533</v>
      </c>
      <c r="K573" s="88">
        <f>IF(ISNUMBER(A573), IF($G$16="fixed",$G$17,MIN(H573*Data!$C$7*$C$16*0.5,$C$17*Data!$C$7))*$C$12,"")</f>
        <v>8.0000000000000007E-5</v>
      </c>
      <c r="L573" s="42">
        <f t="shared" ca="1" si="254"/>
        <v>1.3466059830582533</v>
      </c>
      <c r="M573" s="44">
        <f t="shared" ca="1" si="255"/>
        <v>1.3466459830582533</v>
      </c>
      <c r="N573" s="44">
        <f t="shared" ca="1" si="256"/>
        <v>1.3465659830582533</v>
      </c>
      <c r="O573" s="108">
        <f t="shared" ca="1" si="231"/>
        <v>-2.7279232695389837</v>
      </c>
      <c r="P573" s="102">
        <f t="shared" ca="1" si="232"/>
        <v>14.094033499349734</v>
      </c>
      <c r="Q573" s="102">
        <f t="shared" ca="1" si="233"/>
        <v>0.38881905556914143</v>
      </c>
      <c r="R573" s="120">
        <f t="shared" ca="1" si="251"/>
        <v>1</v>
      </c>
      <c r="S573" s="54">
        <f t="shared" ca="1" si="252"/>
        <v>0</v>
      </c>
      <c r="T573" s="5">
        <f t="shared" ca="1" si="234"/>
        <v>1.3475392670087669</v>
      </c>
      <c r="U573" s="152">
        <f t="shared" ca="1" si="235"/>
        <v>1.3544650552299466</v>
      </c>
      <c r="V573" s="152">
        <f t="shared" ca="1" si="236"/>
        <v>1.3416029175616471</v>
      </c>
      <c r="W573" s="153">
        <f t="shared" ca="1" si="237"/>
        <v>2</v>
      </c>
      <c r="X573" s="153">
        <f t="shared" ca="1" si="238"/>
        <v>2</v>
      </c>
      <c r="Y573" s="153">
        <f t="shared" ca="1" si="239"/>
        <v>8</v>
      </c>
      <c r="Z573" s="153">
        <f t="shared" ca="1" si="240"/>
        <v>8</v>
      </c>
      <c r="AA573" s="152">
        <f t="shared" ca="1" si="241"/>
        <v>1.3520566961946332</v>
      </c>
      <c r="AB573" s="152">
        <f t="shared" ca="1" si="242"/>
        <v>1.343007522143606</v>
      </c>
      <c r="AC573" s="154">
        <f t="shared" ca="1" si="243"/>
        <v>-439.25705091039549</v>
      </c>
      <c r="AD573" s="154">
        <f t="shared" ca="1" si="244"/>
        <v>-291.07687317178943</v>
      </c>
      <c r="AE573" s="3">
        <f t="shared" ca="1" si="245"/>
        <v>-45.645870255136558</v>
      </c>
      <c r="AF573" s="3">
        <f t="shared" ca="1" si="246"/>
        <v>-730.33392408218492</v>
      </c>
      <c r="AG573" s="3" t="str">
        <f t="shared" ca="1" si="253"/>
        <v>N</v>
      </c>
      <c r="AH573" s="4" t="str">
        <f t="shared" ca="1" si="247"/>
        <v/>
      </c>
      <c r="AI573" s="75">
        <f t="shared" ca="1" si="248"/>
        <v>-73.033392408218504</v>
      </c>
      <c r="AJ573" s="75">
        <f t="shared" ca="1" si="249"/>
        <v>0</v>
      </c>
    </row>
    <row r="574" spans="1:36">
      <c r="A574" s="41">
        <f t="shared" si="250"/>
        <v>508</v>
      </c>
      <c r="B574" s="150">
        <f ca="1">IF(ISNUMBER(A574),INDEX('MetaTrader Import'!$H$13:$J$5893,TRUNC(((A574-$A$39+1)-1)/3)+1,MOD((A574-$A$39+1)-1,3)+1),"")</f>
        <v>0</v>
      </c>
      <c r="C574" s="43">
        <f t="shared" ca="1" si="227"/>
        <v>17.138443354896584</v>
      </c>
      <c r="D574" s="43">
        <f t="shared" ca="1" si="228"/>
        <v>-2.2866470914389501</v>
      </c>
      <c r="E574" s="43">
        <f t="shared" ca="1" si="229"/>
        <v>14.851796263457633</v>
      </c>
      <c r="F574" s="43">
        <f t="shared" ca="1" si="230"/>
        <v>1.4851796263457633</v>
      </c>
      <c r="G574" s="43">
        <f>IF(A574&lt;&gt;"",IF(A574&lt;Data!$G$11*0.25,$C$13/$G$32,IF(A574&gt;Data!$G$11*0.25,$C$13,$C$13*10)),"")</f>
        <v>2</v>
      </c>
      <c r="H574" s="43">
        <f>IF(A574&lt;&gt;"",IF(Data!$G$9="constant",$C$13,IF(Data!$G$9="squeeze",G574,F574)),"")</f>
        <v>2</v>
      </c>
      <c r="I574" s="38">
        <f ca="1">IF(ISNUMBER(A574),NORMINV(RAND(),0,IF(AND(Data!$G$9="squeeze",A574&lt;Data!$G$11*0.25),$H$32,1)*$C$30*$C$13)*($C$14*$C$12),"")</f>
        <v>7.3988328020007516E-5</v>
      </c>
      <c r="J574" s="42">
        <f ca="1">IFERROR(IF(Data!$C$6="Real",B574,I574+J573+($C$14*$C$12)*(NORMINV(RAND(),$C$15,CHOOSE($G$13,$C$13,F574,G574)))),"")</f>
        <v>1.3473500617349397</v>
      </c>
      <c r="K574" s="88">
        <f>IF(ISNUMBER(A574), IF($G$16="fixed",$G$17,MIN(H574*Data!$C$7*$C$16*0.5,$C$17*Data!$C$7))*$C$12,"")</f>
        <v>8.0000000000000007E-5</v>
      </c>
      <c r="L574" s="42">
        <f t="shared" ca="1" si="254"/>
        <v>1.3473500617349397</v>
      </c>
      <c r="M574" s="44">
        <f t="shared" ca="1" si="255"/>
        <v>1.3473900617349397</v>
      </c>
      <c r="N574" s="44">
        <f t="shared" ca="1" si="256"/>
        <v>1.3473100617349396</v>
      </c>
      <c r="O574" s="108">
        <f t="shared" ca="1" si="231"/>
        <v>-2.41729642640203</v>
      </c>
      <c r="P574" s="102">
        <f t="shared" ca="1" si="232"/>
        <v>13.527993916286535</v>
      </c>
      <c r="Q574" s="102">
        <f t="shared" ca="1" si="233"/>
        <v>0.38707768077250038</v>
      </c>
      <c r="R574" s="120">
        <f t="shared" ca="1" si="251"/>
        <v>1</v>
      </c>
      <c r="S574" s="54">
        <f t="shared" ca="1" si="252"/>
        <v>0</v>
      </c>
      <c r="T574" s="5">
        <f t="shared" ca="1" si="234"/>
        <v>1.3475392670087669</v>
      </c>
      <c r="U574" s="152">
        <f t="shared" ca="1" si="235"/>
        <v>1.3544650552299466</v>
      </c>
      <c r="V574" s="152">
        <f t="shared" ca="1" si="236"/>
        <v>1.3416029175616471</v>
      </c>
      <c r="W574" s="153">
        <f t="shared" ca="1" si="237"/>
        <v>2</v>
      </c>
      <c r="X574" s="153">
        <f t="shared" ca="1" si="238"/>
        <v>2</v>
      </c>
      <c r="Y574" s="153">
        <f t="shared" ca="1" si="239"/>
        <v>8</v>
      </c>
      <c r="Z574" s="153">
        <f t="shared" ca="1" si="240"/>
        <v>8</v>
      </c>
      <c r="AA574" s="152">
        <f t="shared" ca="1" si="241"/>
        <v>1.3520566961946332</v>
      </c>
      <c r="AB574" s="152">
        <f t="shared" ca="1" si="242"/>
        <v>1.343007522143606</v>
      </c>
      <c r="AC574" s="154">
        <f t="shared" ca="1" si="243"/>
        <v>-379.73075677548707</v>
      </c>
      <c r="AD574" s="154">
        <f t="shared" ca="1" si="244"/>
        <v>-350.60316730669786</v>
      </c>
      <c r="AE574" s="3">
        <f t="shared" ca="1" si="245"/>
        <v>-45.645870255136558</v>
      </c>
      <c r="AF574" s="3">
        <f t="shared" ca="1" si="246"/>
        <v>-730.33392408218492</v>
      </c>
      <c r="AG574" s="3" t="str">
        <f t="shared" ca="1" si="253"/>
        <v>N</v>
      </c>
      <c r="AH574" s="4" t="str">
        <f t="shared" ca="1" si="247"/>
        <v/>
      </c>
      <c r="AI574" s="75">
        <f t="shared" ca="1" si="248"/>
        <v>-73.033392408218504</v>
      </c>
      <c r="AJ574" s="75">
        <f t="shared" ca="1" si="249"/>
        <v>0</v>
      </c>
    </row>
    <row r="575" spans="1:36">
      <c r="A575" s="41">
        <f t="shared" si="250"/>
        <v>509</v>
      </c>
      <c r="B575" s="150">
        <f ca="1">IF(ISNUMBER(A575),INDEX('MetaTrader Import'!$H$13:$J$5893,TRUNC(((A575-$A$39+1)-1)/3)+1,MOD((A575-$A$39+1)-1,3)+1),"")</f>
        <v>0</v>
      </c>
      <c r="C575" s="43">
        <f t="shared" ca="1" si="227"/>
        <v>14.851796263457633</v>
      </c>
      <c r="D575" s="43">
        <f t="shared" ca="1" si="228"/>
        <v>-7.2027879040637566E-2</v>
      </c>
      <c r="E575" s="43">
        <f t="shared" ca="1" si="229"/>
        <v>14.779768384416995</v>
      </c>
      <c r="F575" s="43">
        <f t="shared" ca="1" si="230"/>
        <v>1.4779768384416996</v>
      </c>
      <c r="G575" s="43">
        <f>IF(A575&lt;&gt;"",IF(A575&lt;Data!$G$11*0.25,$C$13/$G$32,IF(A575&gt;Data!$G$11*0.25,$C$13,$C$13*10)),"")</f>
        <v>2</v>
      </c>
      <c r="H575" s="43">
        <f>IF(A575&lt;&gt;"",IF(Data!$G$9="constant",$C$13,IF(Data!$G$9="squeeze",G575,F575)),"")</f>
        <v>2</v>
      </c>
      <c r="I575" s="38">
        <f ca="1">IF(ISNUMBER(A575),NORMINV(RAND(),0,IF(AND(Data!$G$9="squeeze",A575&lt;Data!$G$11*0.25),$H$32,1)*$C$30*$C$13)*($C$14*$C$12),"")</f>
        <v>-1.1544884247699046E-4</v>
      </c>
      <c r="J575" s="42">
        <f ca="1">IFERROR(IF(Data!$C$6="Real",B575,I575+J574+($C$14*$C$12)*(NORMINV(RAND(),$C$15,CHOOSE($G$13,$C$13,F575,G575)))),"")</f>
        <v>1.3477582314726289</v>
      </c>
      <c r="K575" s="88">
        <f>IF(ISNUMBER(A575), IF($G$16="fixed",$G$17,MIN(H575*Data!$C$7*$C$16*0.5,$C$17*Data!$C$7))*$C$12,"")</f>
        <v>8.0000000000000007E-5</v>
      </c>
      <c r="L575" s="42">
        <f t="shared" ca="1" si="254"/>
        <v>1.3477582314726289</v>
      </c>
      <c r="M575" s="44">
        <f t="shared" ca="1" si="255"/>
        <v>1.3477982314726289</v>
      </c>
      <c r="N575" s="44">
        <f t="shared" ca="1" si="256"/>
        <v>1.3477182314726288</v>
      </c>
      <c r="O575" s="108">
        <f t="shared" ca="1" si="231"/>
        <v>-1.9817178600649656</v>
      </c>
      <c r="P575" s="102">
        <f t="shared" ca="1" si="232"/>
        <v>12.947292626121868</v>
      </c>
      <c r="Q575" s="102">
        <f t="shared" ca="1" si="233"/>
        <v>0.38231266898106259</v>
      </c>
      <c r="R575" s="120">
        <f t="shared" ca="1" si="251"/>
        <v>1</v>
      </c>
      <c r="S575" s="54">
        <f t="shared" ca="1" si="252"/>
        <v>0</v>
      </c>
      <c r="T575" s="5">
        <f t="shared" ca="1" si="234"/>
        <v>1.3475392670087669</v>
      </c>
      <c r="U575" s="152">
        <f t="shared" ca="1" si="235"/>
        <v>1.3544650552299466</v>
      </c>
      <c r="V575" s="152">
        <f t="shared" ca="1" si="236"/>
        <v>1.3416029175616471</v>
      </c>
      <c r="W575" s="153">
        <f t="shared" ca="1" si="237"/>
        <v>2</v>
      </c>
      <c r="X575" s="153">
        <f t="shared" ca="1" si="238"/>
        <v>2</v>
      </c>
      <c r="Y575" s="153">
        <f t="shared" ca="1" si="239"/>
        <v>8</v>
      </c>
      <c r="Z575" s="153">
        <f t="shared" ca="1" si="240"/>
        <v>8</v>
      </c>
      <c r="AA575" s="152">
        <f t="shared" ca="1" si="241"/>
        <v>1.3520566961946332</v>
      </c>
      <c r="AB575" s="152">
        <f t="shared" ca="1" si="242"/>
        <v>1.343007522143606</v>
      </c>
      <c r="AC575" s="154">
        <f t="shared" ca="1" si="243"/>
        <v>-347.07717776035099</v>
      </c>
      <c r="AD575" s="154">
        <f t="shared" ca="1" si="244"/>
        <v>-383.25674632183393</v>
      </c>
      <c r="AE575" s="3">
        <f t="shared" ca="1" si="245"/>
        <v>-45.645870255136558</v>
      </c>
      <c r="AF575" s="3">
        <f t="shared" ca="1" si="246"/>
        <v>-730.33392408218492</v>
      </c>
      <c r="AG575" s="3" t="str">
        <f t="shared" ca="1" si="253"/>
        <v>N</v>
      </c>
      <c r="AH575" s="4" t="str">
        <f t="shared" ca="1" si="247"/>
        <v/>
      </c>
      <c r="AI575" s="75">
        <f t="shared" ca="1" si="248"/>
        <v>-73.033392408218504</v>
      </c>
      <c r="AJ575" s="75">
        <f t="shared" ca="1" si="249"/>
        <v>0</v>
      </c>
    </row>
    <row r="576" spans="1:36">
      <c r="A576" s="41">
        <f t="shared" si="250"/>
        <v>510</v>
      </c>
      <c r="B576" s="150">
        <f>IF(ISNUMBER(A576),INDEX('MetaTrader Import'!$H$13:$J$5893,TRUNC(((A576-$A$39+1)-1)/3)+1,MOD((A576-$A$39+1)-1,3)+1),"")</f>
        <v>0</v>
      </c>
      <c r="C576" s="43">
        <f t="shared" ca="1" si="227"/>
        <v>14.779768384416995</v>
      </c>
      <c r="D576" s="43">
        <f t="shared" ca="1" si="228"/>
        <v>1.6924886803316412</v>
      </c>
      <c r="E576" s="43">
        <f t="shared" ca="1" si="229"/>
        <v>16.472257064748636</v>
      </c>
      <c r="F576" s="43">
        <f t="shared" ca="1" si="230"/>
        <v>1.6472257064748637</v>
      </c>
      <c r="G576" s="43">
        <f>IF(A576&lt;&gt;"",IF(A576&lt;Data!$G$11*0.25,$C$13/$G$32,IF(A576&gt;Data!$G$11*0.25,$C$13,$C$13*10)),"")</f>
        <v>2</v>
      </c>
      <c r="H576" s="43">
        <f>IF(A576&lt;&gt;"",IF(Data!$G$9="constant",$C$13,IF(Data!$G$9="squeeze",G576,F576)),"")</f>
        <v>2</v>
      </c>
      <c r="I576" s="38">
        <f ca="1">IF(ISNUMBER(A576),NORMINV(RAND(),0,IF(AND(Data!$G$9="squeeze",A576&lt;Data!$G$11*0.25),$H$32,1)*$C$30*$C$13)*($C$14*$C$12),"")</f>
        <v>-1.7482859460185267E-4</v>
      </c>
      <c r="J576" s="42">
        <f ca="1">IFERROR(IF(Data!$C$6="Real",B576,I576+J575+($C$14*$C$12)*(NORMINV(RAND(),$C$15,CHOOSE($G$13,$C$13,F576,G576)))),"")</f>
        <v>1.3474936530044788</v>
      </c>
      <c r="K576" s="88">
        <f>IF(ISNUMBER(A576), IF($G$16="fixed",$G$17,MIN(H576*Data!$C$7*$C$16*0.5,$C$17*Data!$C$7))*$C$12,"")</f>
        <v>8.0000000000000007E-5</v>
      </c>
      <c r="L576" s="42">
        <f t="shared" ca="1" si="254"/>
        <v>1.3474936530044788</v>
      </c>
      <c r="M576" s="44">
        <f t="shared" ca="1" si="255"/>
        <v>1.3475336530044788</v>
      </c>
      <c r="N576" s="44">
        <f t="shared" ca="1" si="256"/>
        <v>1.3474536530044787</v>
      </c>
      <c r="O576" s="108">
        <f t="shared" ca="1" si="231"/>
        <v>-1.275315836546244</v>
      </c>
      <c r="P576" s="102">
        <f t="shared" ca="1" si="232"/>
        <v>10.891062023704032</v>
      </c>
      <c r="Q576" s="102">
        <f t="shared" ca="1" si="233"/>
        <v>0.30651630435088179</v>
      </c>
      <c r="R576" s="120">
        <f t="shared" ca="1" si="251"/>
        <v>1</v>
      </c>
      <c r="S576" s="54">
        <f t="shared" ca="1" si="252"/>
        <v>0</v>
      </c>
      <c r="T576" s="5">
        <f t="shared" ca="1" si="234"/>
        <v>1.3475392670087669</v>
      </c>
      <c r="U576" s="152">
        <f t="shared" ca="1" si="235"/>
        <v>1.3544650552299466</v>
      </c>
      <c r="V576" s="152">
        <f t="shared" ca="1" si="236"/>
        <v>1.3416029175616471</v>
      </c>
      <c r="W576" s="153">
        <f t="shared" ca="1" si="237"/>
        <v>2</v>
      </c>
      <c r="X576" s="153">
        <f t="shared" ca="1" si="238"/>
        <v>2</v>
      </c>
      <c r="Y576" s="153">
        <f t="shared" ca="1" si="239"/>
        <v>8</v>
      </c>
      <c r="Z576" s="153">
        <f t="shared" ca="1" si="240"/>
        <v>8</v>
      </c>
      <c r="AA576" s="152">
        <f t="shared" ca="1" si="241"/>
        <v>1.3520566961946332</v>
      </c>
      <c r="AB576" s="152">
        <f t="shared" ca="1" si="242"/>
        <v>1.343007522143606</v>
      </c>
      <c r="AC576" s="154">
        <f t="shared" ca="1" si="243"/>
        <v>-368.24345521235813</v>
      </c>
      <c r="AD576" s="154">
        <f t="shared" ca="1" si="244"/>
        <v>-362.09046886982674</v>
      </c>
      <c r="AE576" s="3">
        <f t="shared" ca="1" si="245"/>
        <v>-45.645870255136558</v>
      </c>
      <c r="AF576" s="3">
        <f t="shared" ca="1" si="246"/>
        <v>-730.33392408218492</v>
      </c>
      <c r="AG576" s="3" t="str">
        <f t="shared" ca="1" si="253"/>
        <v>N</v>
      </c>
      <c r="AH576" s="4" t="str">
        <f t="shared" ca="1" si="247"/>
        <v/>
      </c>
      <c r="AI576" s="75">
        <f t="shared" ca="1" si="248"/>
        <v>-73.033392408218504</v>
      </c>
      <c r="AJ576" s="75">
        <f t="shared" ca="1" si="249"/>
        <v>0</v>
      </c>
    </row>
    <row r="577" spans="1:36">
      <c r="A577" s="41">
        <f t="shared" si="250"/>
        <v>511</v>
      </c>
      <c r="B577" s="150">
        <f ca="1">IF(ISNUMBER(A577),INDEX('MetaTrader Import'!$H$13:$J$5893,TRUNC(((A577-$A$39+1)-1)/3)+1,MOD((A577-$A$39+1)-1,3)+1),"")</f>
        <v>0</v>
      </c>
      <c r="C577" s="43">
        <f t="shared" ca="1" si="227"/>
        <v>16.472257064748636</v>
      </c>
      <c r="D577" s="43">
        <f t="shared" ca="1" si="228"/>
        <v>-1.8802703246455397</v>
      </c>
      <c r="E577" s="43">
        <f t="shared" ca="1" si="229"/>
        <v>14.591986740103096</v>
      </c>
      <c r="F577" s="43">
        <f t="shared" ca="1" si="230"/>
        <v>1.4591986740103096</v>
      </c>
      <c r="G577" s="43">
        <f>IF(A577&lt;&gt;"",IF(A577&lt;Data!$G$11*0.25,$C$13/$G$32,IF(A577&gt;Data!$G$11*0.25,$C$13,$C$13*10)),"")</f>
        <v>2</v>
      </c>
      <c r="H577" s="43">
        <f>IF(A577&lt;&gt;"",IF(Data!$G$9="constant",$C$13,IF(Data!$G$9="squeeze",G577,F577)),"")</f>
        <v>2</v>
      </c>
      <c r="I577" s="38">
        <f ca="1">IF(ISNUMBER(A577),NORMINV(RAND(),0,IF(AND(Data!$G$9="squeeze",A577&lt;Data!$G$11*0.25),$H$32,1)*$C$30*$C$13)*($C$14*$C$12),"")</f>
        <v>-5.2549689966562571E-4</v>
      </c>
      <c r="J577" s="42">
        <f ca="1">IFERROR(IF(Data!$C$6="Real",B577,I577+J576+($C$14*$C$12)*(NORMINV(RAND(),$C$15,CHOOSE($G$13,$C$13,F577,G577)))),"")</f>
        <v>1.347403816597013</v>
      </c>
      <c r="K577" s="88">
        <f>IF(ISNUMBER(A577), IF($G$16="fixed",$G$17,MIN(H577*Data!$C$7*$C$16*0.5,$C$17*Data!$C$7))*$C$12,"")</f>
        <v>8.0000000000000007E-5</v>
      </c>
      <c r="L577" s="42">
        <f t="shared" ca="1" si="254"/>
        <v>1.347403816597013</v>
      </c>
      <c r="M577" s="44">
        <f t="shared" ca="1" si="255"/>
        <v>1.3474438165970131</v>
      </c>
      <c r="N577" s="44">
        <f t="shared" ca="1" si="256"/>
        <v>1.347363816597013</v>
      </c>
      <c r="O577" s="108">
        <f t="shared" ca="1" si="231"/>
        <v>-0.53077016552126122</v>
      </c>
      <c r="P577" s="102">
        <f t="shared" ca="1" si="232"/>
        <v>8.2106201756312025</v>
      </c>
      <c r="Q577" s="102">
        <f t="shared" ca="1" si="233"/>
        <v>0.12582673509001011</v>
      </c>
      <c r="R577" s="120">
        <f t="shared" ca="1" si="251"/>
        <v>1</v>
      </c>
      <c r="S577" s="54">
        <f t="shared" ca="1" si="252"/>
        <v>0</v>
      </c>
      <c r="T577" s="5">
        <f t="shared" ca="1" si="234"/>
        <v>1.3475392670087669</v>
      </c>
      <c r="U577" s="152">
        <f t="shared" ca="1" si="235"/>
        <v>1.3544650552299466</v>
      </c>
      <c r="V577" s="152">
        <f t="shared" ca="1" si="236"/>
        <v>1.3416029175616471</v>
      </c>
      <c r="W577" s="153">
        <f t="shared" ca="1" si="237"/>
        <v>2</v>
      </c>
      <c r="X577" s="153">
        <f t="shared" ca="1" si="238"/>
        <v>2</v>
      </c>
      <c r="Y577" s="153">
        <f t="shared" ca="1" si="239"/>
        <v>8</v>
      </c>
      <c r="Z577" s="153">
        <f t="shared" ca="1" si="240"/>
        <v>8</v>
      </c>
      <c r="AA577" s="152">
        <f t="shared" ca="1" si="241"/>
        <v>1.3520566961946332</v>
      </c>
      <c r="AB577" s="152">
        <f t="shared" ca="1" si="242"/>
        <v>1.343007522143606</v>
      </c>
      <c r="AC577" s="154">
        <f t="shared" ca="1" si="243"/>
        <v>-375.43036780961711</v>
      </c>
      <c r="AD577" s="154">
        <f t="shared" ca="1" si="244"/>
        <v>-354.90355627256776</v>
      </c>
      <c r="AE577" s="3">
        <f t="shared" ca="1" si="245"/>
        <v>-45.645870255136558</v>
      </c>
      <c r="AF577" s="3">
        <f t="shared" ca="1" si="246"/>
        <v>-730.33392408218492</v>
      </c>
      <c r="AG577" s="3" t="str">
        <f t="shared" ca="1" si="253"/>
        <v>N</v>
      </c>
      <c r="AH577" s="4" t="str">
        <f t="shared" ca="1" si="247"/>
        <v/>
      </c>
      <c r="AI577" s="75">
        <f t="shared" ca="1" si="248"/>
        <v>-73.033392408218504</v>
      </c>
      <c r="AJ577" s="75">
        <f t="shared" ca="1" si="249"/>
        <v>0</v>
      </c>
    </row>
    <row r="578" spans="1:36">
      <c r="A578" s="41">
        <f t="shared" si="250"/>
        <v>512</v>
      </c>
      <c r="B578" s="150">
        <f ca="1">IF(ISNUMBER(A578),INDEX('MetaTrader Import'!$H$13:$J$5893,TRUNC(((A578-$A$39+1)-1)/3)+1,MOD((A578-$A$39+1)-1,3)+1),"")</f>
        <v>0</v>
      </c>
      <c r="C578" s="43">
        <f t="shared" ca="1" si="227"/>
        <v>14.591986740103096</v>
      </c>
      <c r="D578" s="43">
        <f t="shared" ca="1" si="228"/>
        <v>1.2445706767745963</v>
      </c>
      <c r="E578" s="43">
        <f t="shared" ca="1" si="229"/>
        <v>15.836557416877692</v>
      </c>
      <c r="F578" s="43">
        <f t="shared" ca="1" si="230"/>
        <v>1.5836557416877692</v>
      </c>
      <c r="G578" s="43">
        <f>IF(A578&lt;&gt;"",IF(A578&lt;Data!$G$11*0.25,$C$13/$G$32,IF(A578&gt;Data!$G$11*0.25,$C$13,$C$13*10)),"")</f>
        <v>2</v>
      </c>
      <c r="H578" s="43">
        <f>IF(A578&lt;&gt;"",IF(Data!$G$9="constant",$C$13,IF(Data!$G$9="squeeze",G578,F578)),"")</f>
        <v>2</v>
      </c>
      <c r="I578" s="38">
        <f ca="1">IF(ISNUMBER(A578),NORMINV(RAND(),0,IF(AND(Data!$G$9="squeeze",A578&lt;Data!$G$11*0.25),$H$32,1)*$C$30*$C$13)*($C$14*$C$12),"")</f>
        <v>4.7393267776222486E-5</v>
      </c>
      <c r="J578" s="42">
        <f ca="1">IFERROR(IF(Data!$C$6="Real",B578,I578+J577+($C$14*$C$12)*(NORMINV(RAND(),$C$15,CHOOSE($G$13,$C$13,F578,G578)))),"")</f>
        <v>1.3475230133589557</v>
      </c>
      <c r="K578" s="88">
        <f>IF(ISNUMBER(A578), IF($G$16="fixed",$G$17,MIN(H578*Data!$C$7*$C$16*0.5,$C$17*Data!$C$7))*$C$12,"")</f>
        <v>8.0000000000000007E-5</v>
      </c>
      <c r="L578" s="42">
        <f t="shared" ca="1" si="254"/>
        <v>1.3475230133589557</v>
      </c>
      <c r="M578" s="44">
        <f t="shared" ca="1" si="255"/>
        <v>1.3475630133589558</v>
      </c>
      <c r="N578" s="44">
        <f t="shared" ca="1" si="256"/>
        <v>1.3474830133589557</v>
      </c>
      <c r="O578" s="108">
        <f t="shared" ca="1" si="231"/>
        <v>5.4456817647089272E-3</v>
      </c>
      <c r="P578" s="102">
        <f t="shared" ca="1" si="232"/>
        <v>6.9836299312528203</v>
      </c>
      <c r="Q578" s="102">
        <f t="shared" ca="1" si="233"/>
        <v>-8.7980371229366611E-2</v>
      </c>
      <c r="R578" s="120">
        <f t="shared" ca="1" si="251"/>
        <v>1</v>
      </c>
      <c r="S578" s="54">
        <f t="shared" ca="1" si="252"/>
        <v>0</v>
      </c>
      <c r="T578" s="5">
        <f t="shared" ca="1" si="234"/>
        <v>1.3475392670087669</v>
      </c>
      <c r="U578" s="152">
        <f t="shared" ca="1" si="235"/>
        <v>1.3544650552299466</v>
      </c>
      <c r="V578" s="152">
        <f t="shared" ca="1" si="236"/>
        <v>1.3416029175616471</v>
      </c>
      <c r="W578" s="153">
        <f t="shared" ca="1" si="237"/>
        <v>2</v>
      </c>
      <c r="X578" s="153">
        <f t="shared" ca="1" si="238"/>
        <v>2</v>
      </c>
      <c r="Y578" s="153">
        <f t="shared" ca="1" si="239"/>
        <v>8</v>
      </c>
      <c r="Z578" s="153">
        <f t="shared" ca="1" si="240"/>
        <v>8</v>
      </c>
      <c r="AA578" s="152">
        <f t="shared" ca="1" si="241"/>
        <v>1.3520566961946332</v>
      </c>
      <c r="AB578" s="152">
        <f t="shared" ca="1" si="242"/>
        <v>1.343007522143606</v>
      </c>
      <c r="AC578" s="154">
        <f t="shared" ca="1" si="243"/>
        <v>-365.8946268541996</v>
      </c>
      <c r="AD578" s="154">
        <f t="shared" ca="1" si="244"/>
        <v>-364.43929722798532</v>
      </c>
      <c r="AE578" s="3">
        <f t="shared" ca="1" si="245"/>
        <v>-45.645870255136558</v>
      </c>
      <c r="AF578" s="3">
        <f t="shared" ca="1" si="246"/>
        <v>-730.33392408218492</v>
      </c>
      <c r="AG578" s="3" t="str">
        <f t="shared" ca="1" si="253"/>
        <v>N</v>
      </c>
      <c r="AH578" s="4" t="str">
        <f t="shared" ca="1" si="247"/>
        <v/>
      </c>
      <c r="AI578" s="75">
        <f t="shared" ca="1" si="248"/>
        <v>-73.033392408218504</v>
      </c>
      <c r="AJ578" s="75">
        <f t="shared" ca="1" si="249"/>
        <v>0</v>
      </c>
    </row>
    <row r="579" spans="1:36">
      <c r="A579" s="41">
        <f t="shared" si="250"/>
        <v>513</v>
      </c>
      <c r="B579" s="150">
        <f>IF(ISNUMBER(A579),INDEX('MetaTrader Import'!$H$13:$J$5893,TRUNC(((A579-$A$39+1)-1)/3)+1,MOD((A579-$A$39+1)-1,3)+1),"")</f>
        <v>0</v>
      </c>
      <c r="C579" s="43">
        <f t="shared" ref="C579:C642" ca="1" si="257">IF(A579&lt;&gt;"",E578,"")</f>
        <v>15.836557416877692</v>
      </c>
      <c r="D579" s="43">
        <f t="shared" ref="D579:D642" ca="1" si="258">IF(A579&lt;&gt;"",NORMINV(RAND(),($C$23-C579)*$C$28,$C$27)+NORMINV(RAND(),IF(RAND()&gt;$C$26,$C$25,0),$C$27),"")</f>
        <v>1.0124177925811972</v>
      </c>
      <c r="E579" s="43">
        <f t="shared" ref="E579:E642" ca="1" si="259">IF(A579&lt;&gt;"",C579+D579,"")</f>
        <v>16.848975209458889</v>
      </c>
      <c r="F579" s="43">
        <f t="shared" ref="F579:F642" ca="1" si="260">IF(A579&lt;&gt;"",$C$13*ABS(E579)/$C$23,"")</f>
        <v>1.684897520945889</v>
      </c>
      <c r="G579" s="43">
        <f>IF(A579&lt;&gt;"",IF(A579&lt;Data!$G$11*0.25,$C$13/$G$32,IF(A579&gt;Data!$G$11*0.25,$C$13,$C$13*10)),"")</f>
        <v>2</v>
      </c>
      <c r="H579" s="43">
        <f>IF(A579&lt;&gt;"",IF(Data!$G$9="constant",$C$13,IF(Data!$G$9="squeeze",G579,F579)),"")</f>
        <v>2</v>
      </c>
      <c r="I579" s="38">
        <f ca="1">IF(ISNUMBER(A579),NORMINV(RAND(),0,IF(AND(Data!$G$9="squeeze",A579&lt;Data!$G$11*0.25),$H$32,1)*$C$30*$C$13)*($C$14*$C$12),"")</f>
        <v>4.7607367121789104E-4</v>
      </c>
      <c r="J579" s="42">
        <f ca="1">IFERROR(IF(Data!$C$6="Real",B579,I579+J578+($C$14*$C$12)*(NORMINV(RAND(),$C$15,CHOOSE($G$13,$C$13,F579,G579)))),"")</f>
        <v>1.3475673317790211</v>
      </c>
      <c r="K579" s="88">
        <f>IF(ISNUMBER(A579), IF($G$16="fixed",$G$17,MIN(H579*Data!$C$7*$C$16*0.5,$C$17*Data!$C$7))*$C$12,"")</f>
        <v>8.0000000000000007E-5</v>
      </c>
      <c r="L579" s="42">
        <f t="shared" ca="1" si="254"/>
        <v>1.3475673317790211</v>
      </c>
      <c r="M579" s="44">
        <f t="shared" ca="1" si="255"/>
        <v>1.3476073317790211</v>
      </c>
      <c r="N579" s="44">
        <f t="shared" ca="1" si="256"/>
        <v>1.3475273317790211</v>
      </c>
      <c r="O579" s="108">
        <f t="shared" ref="O579:O642" ca="1" si="261">IF(ISNUMBER(A579),$G$12*SLOPE(L565:L579,A565:A579),"")</f>
        <v>0.55289711412278719</v>
      </c>
      <c r="P579" s="102">
        <f t="shared" ref="P579:P642" ca="1" si="262">IF(ISNUMBER(A579),STDEV(L565:L579)*$G$12,"")</f>
        <v>5.7232422480603757</v>
      </c>
      <c r="Q579" s="102">
        <f t="shared" ref="Q579:Q642" ca="1" si="263">IF(ISNUMBER(A579),SLOPE(P565:P579,A565:A579),"")</f>
        <v>-0.31332885152795303</v>
      </c>
      <c r="R579" s="120">
        <f t="shared" ca="1" si="251"/>
        <v>1</v>
      </c>
      <c r="S579" s="54">
        <f t="shared" ca="1" si="252"/>
        <v>0</v>
      </c>
      <c r="T579" s="5">
        <f t="shared" ref="T579:T642" ca="1" si="264">IF(ISNUMBER(A579),IF(S579=1,L579,IF(AG578="Y","",IF(ISNUMBER(T578),T578,""))),"")</f>
        <v>1.3475392670087669</v>
      </c>
      <c r="U579" s="152">
        <f t="shared" ref="U579:U642" ca="1" si="265">IF(NOT(ISNUMBER(T579)),"",IF(S579=1,T579,IF(M579&gt;U578,M579,IF(ISNUMBER(U578),U578,""))))</f>
        <v>1.3544650552299466</v>
      </c>
      <c r="V579" s="152">
        <f t="shared" ref="V579:V642" ca="1" si="266">IF(NOT(ISNUMBER(T579)),"",IF(S579=1,T579,IF(N579&lt;V578,N579,IF(ISNUMBER(V578),V578,""))))</f>
        <v>1.3416029175616471</v>
      </c>
      <c r="W579" s="153">
        <f t="shared" ref="W579:W642" ca="1" si="267">IF(NOT(ISNUMBER(T579)),"",MIN($F$24,IF(TRUNC((U579-T579)/$E$24*$G$12)+0&gt;IF(ISNUMBER(W578),W578,0),TRUNC((U579-T579)/$E$24*$G$12)+0,IF(ISNUMBER(W578),W578,0))))</f>
        <v>2</v>
      </c>
      <c r="X579" s="153">
        <f t="shared" ref="X579:X642" ca="1" si="268">IF(NOT(ISNUMBER(T579)),"",MIN($F$24,IF(-TRUNC((V579-T579)/$E$24*$G$12)+0&gt;IF(ISNUMBER(X578),X578,0),-TRUNC((V579-T579)/$E$24*$G$12)+0,IF(ISNUMBER(X578),X578,0))))</f>
        <v>2</v>
      </c>
      <c r="Y579" s="153">
        <f t="shared" ref="Y579:Y642" ca="1" si="269">IF(ISNUMBER(W579),(IF(W579=0,0,1))*IF(ABS($I$24)=2,POWER(2,W579-1),W579)*SIGN($I$24)*$K$24,"")</f>
        <v>8</v>
      </c>
      <c r="Z579" s="153">
        <f t="shared" ref="Z579:Z642" ca="1" si="270">IF(ISNUMBER(X579),(IF(X579=0,0,1))*IF(ABS($I$24)=2,POWER(2,X579-1),X579)*SIGN($I$24)*$K$24,"")</f>
        <v>8</v>
      </c>
      <c r="AA579" s="152">
        <f t="shared" ref="AA579:AA642" ca="1" si="271">IF(OR(NOT(ISNUMBER(T579)),W579&lt;1),"",IF(OR(NOT(ISNUMBER(W578)),W578=0),IF(SIGN(Y579)=1,M579,N579),(Y578*AA578+(Y579-Y578)*IF(SIGN(Y579)=1,M579,N579))/Y579))</f>
        <v>1.3520566961946332</v>
      </c>
      <c r="AB579" s="152">
        <f t="shared" ref="AB579:AB642" ca="1" si="272">IF(OR(NOT(ISNUMBER(T579)),X579&lt;1),"",IF(OR(NOT(ISNUMBER(X578)),X578=0),IF(SIGN(Z579)=1,N579,M579),(Z578*AB578+(Z579-Z578)*IF(SIGN(Z579)=1,N579,M579))/Z579))</f>
        <v>1.343007522143606</v>
      </c>
      <c r="AC579" s="154">
        <f t="shared" ref="AC579:AC642" ca="1" si="273">IFERROR(-SIGN(Y579)*(AA579-IF(SIGN(Y579)=1,N579,M579))*$G$12*ABS(Y579),"")</f>
        <v>-362.34915324897088</v>
      </c>
      <c r="AD579" s="154">
        <f t="shared" ref="AD579:AD642" ca="1" si="274">IFERROR(SIGN(Z579)*(AB579-IF(SIGN(Z579)=1,M579,N579))*$G$12*ABS(Z579),"")</f>
        <v>-367.98477083321404</v>
      </c>
      <c r="AE579" s="3">
        <f t="shared" ref="AE579:AE642" ca="1" si="275">IF(ISNUMBER(A579),IFERROR((IF(ISNUMBER(AC579),AC579,0)+IF(ISNUMBER(AD579),AD579,0))/(ABS(Y579)+ABS(Z579)),0),"")</f>
        <v>-45.645870255136558</v>
      </c>
      <c r="AF579" s="3">
        <f t="shared" ref="AF579:AF642" ca="1" si="276">IF(ISNUMBER(A579),IF(ISNUMBER(AC579),AC579,0)+IF(ISNUMBER(AD579),AD579,0),"")</f>
        <v>-730.33392408218492</v>
      </c>
      <c r="AG579" s="3" t="str">
        <f t="shared" ca="1" si="253"/>
        <v>N</v>
      </c>
      <c r="AH579" s="4" t="str">
        <f t="shared" ref="AH579:AH642" ca="1" si="277">IF(AG579="y",AF579*10*$C$11,"")</f>
        <v/>
      </c>
      <c r="AI579" s="75">
        <f t="shared" ref="AI579:AI642" ca="1" si="278">IF(ISNUMBER(A579),IF(ISNUMBER(AH579),AJ579,AF579*10*$C$11+AJ579),"")</f>
        <v>-73.033392408218504</v>
      </c>
      <c r="AJ579" s="75">
        <f t="shared" ref="AJ579:AJ642" ca="1" si="279">IF(ISNUMBER(A579),AJ578+IF(ISNUMBER(AH579),AH579,0),"")</f>
        <v>0</v>
      </c>
    </row>
    <row r="580" spans="1:36">
      <c r="A580" s="41">
        <f t="shared" ref="A580:A643" si="280">IFERROR(IF(A579+1&gt;$C$19,"",A579+1),"")</f>
        <v>514</v>
      </c>
      <c r="B580" s="150">
        <f ca="1">IF(ISNUMBER(A580),INDEX('MetaTrader Import'!$H$13:$J$5893,TRUNC(((A580-$A$39+1)-1)/3)+1,MOD((A580-$A$39+1)-1,3)+1),"")</f>
        <v>0</v>
      </c>
      <c r="C580" s="43">
        <f t="shared" ca="1" si="257"/>
        <v>16.848975209458889</v>
      </c>
      <c r="D580" s="43">
        <f t="shared" ca="1" si="258"/>
        <v>-1.7051794215789378</v>
      </c>
      <c r="E580" s="43">
        <f t="shared" ca="1" si="259"/>
        <v>15.143795787879951</v>
      </c>
      <c r="F580" s="43">
        <f t="shared" ca="1" si="260"/>
        <v>1.514379578787995</v>
      </c>
      <c r="G580" s="43">
        <f>IF(A580&lt;&gt;"",IF(A580&lt;Data!$G$11*0.25,$C$13/$G$32,IF(A580&gt;Data!$G$11*0.25,$C$13,$C$13*10)),"")</f>
        <v>2</v>
      </c>
      <c r="H580" s="43">
        <f>IF(A580&lt;&gt;"",IF(Data!$G$9="constant",$C$13,IF(Data!$G$9="squeeze",G580,F580)),"")</f>
        <v>2</v>
      </c>
      <c r="I580" s="38">
        <f ca="1">IF(ISNUMBER(A580),NORMINV(RAND(),0,IF(AND(Data!$G$9="squeeze",A580&lt;Data!$G$11*0.25),$H$32,1)*$C$30*$C$13)*($C$14*$C$12),"")</f>
        <v>5.5171142396026357E-4</v>
      </c>
      <c r="J580" s="42">
        <f ca="1">IFERROR(IF(Data!$C$6="Real",B580,I580+J579+($C$14*$C$12)*(NORMINV(RAND(),$C$15,CHOOSE($G$13,$C$13,F580,G580)))),"")</f>
        <v>1.3482091836179817</v>
      </c>
      <c r="K580" s="88">
        <f>IF(ISNUMBER(A580), IF($G$16="fixed",$G$17,MIN(H580*Data!$C$7*$C$16*0.5,$C$17*Data!$C$7))*$C$12,"")</f>
        <v>8.0000000000000007E-5</v>
      </c>
      <c r="L580" s="42">
        <f t="shared" ca="1" si="254"/>
        <v>1.3482091836179817</v>
      </c>
      <c r="M580" s="44">
        <f t="shared" ca="1" si="255"/>
        <v>1.3482491836179817</v>
      </c>
      <c r="N580" s="44">
        <f t="shared" ca="1" si="256"/>
        <v>1.3481691836179817</v>
      </c>
      <c r="O580" s="108">
        <f t="shared" ca="1" si="261"/>
        <v>1.0171222762891476</v>
      </c>
      <c r="P580" s="102">
        <f t="shared" ca="1" si="262"/>
        <v>6.275067900087155</v>
      </c>
      <c r="Q580" s="102">
        <f t="shared" ca="1" si="263"/>
        <v>-0.48323105114737513</v>
      </c>
      <c r="R580" s="120">
        <f t="shared" ref="R580:R643" ca="1" si="281">IF(ISNUMBER(A580),R579+S579,"")</f>
        <v>1</v>
      </c>
      <c r="S580" s="54">
        <f t="shared" ref="S580:S643" ca="1" si="282">IF(ISNUMBER(A580),IF(AND(R580&lt;$M$24,Q580&lt;$F$28,ABS(O580)&lt;$F$27,P580&lt;$F$26,NOT(ISNUMBER(T579))),1,0),"")</f>
        <v>0</v>
      </c>
      <c r="T580" s="5">
        <f t="shared" ca="1" si="264"/>
        <v>1.3475392670087669</v>
      </c>
      <c r="U580" s="152">
        <f t="shared" ca="1" si="265"/>
        <v>1.3544650552299466</v>
      </c>
      <c r="V580" s="152">
        <f t="shared" ca="1" si="266"/>
        <v>1.3416029175616471</v>
      </c>
      <c r="W580" s="153">
        <f t="shared" ca="1" si="267"/>
        <v>2</v>
      </c>
      <c r="X580" s="153">
        <f t="shared" ca="1" si="268"/>
        <v>2</v>
      </c>
      <c r="Y580" s="153">
        <f t="shared" ca="1" si="269"/>
        <v>8</v>
      </c>
      <c r="Z580" s="153">
        <f t="shared" ca="1" si="270"/>
        <v>8</v>
      </c>
      <c r="AA580" s="152">
        <f t="shared" ca="1" si="271"/>
        <v>1.3520566961946332</v>
      </c>
      <c r="AB580" s="152">
        <f t="shared" ca="1" si="272"/>
        <v>1.343007522143606</v>
      </c>
      <c r="AC580" s="154">
        <f t="shared" ca="1" si="273"/>
        <v>-311.00100613212334</v>
      </c>
      <c r="AD580" s="154">
        <f t="shared" ca="1" si="274"/>
        <v>-419.33291795006153</v>
      </c>
      <c r="AE580" s="3">
        <f t="shared" ca="1" si="275"/>
        <v>-45.645870255136558</v>
      </c>
      <c r="AF580" s="3">
        <f t="shared" ca="1" si="276"/>
        <v>-730.33392408218492</v>
      </c>
      <c r="AG580" s="3" t="str">
        <f t="shared" ref="AG580:AG643" ca="1" si="283">IF(NOT(ISNUMBER(T580)),"",IF(OR(AF580&gt;$G$24,AF580&lt;-$H$24,A580+1&gt;$C$19),"Y","N"))</f>
        <v>N</v>
      </c>
      <c r="AH580" s="4" t="str">
        <f t="shared" ca="1" si="277"/>
        <v/>
      </c>
      <c r="AI580" s="75">
        <f t="shared" ca="1" si="278"/>
        <v>-73.033392408218504</v>
      </c>
      <c r="AJ580" s="75">
        <f t="shared" ca="1" si="279"/>
        <v>0</v>
      </c>
    </row>
    <row r="581" spans="1:36">
      <c r="A581" s="41">
        <f t="shared" si="280"/>
        <v>515</v>
      </c>
      <c r="B581" s="150">
        <f ca="1">IF(ISNUMBER(A581),INDEX('MetaTrader Import'!$H$13:$J$5893,TRUNC(((A581-$A$39+1)-1)/3)+1,MOD((A581-$A$39+1)-1,3)+1),"")</f>
        <v>0</v>
      </c>
      <c r="C581" s="43">
        <f t="shared" ca="1" si="257"/>
        <v>15.143795787879951</v>
      </c>
      <c r="D581" s="43">
        <f t="shared" ca="1" si="258"/>
        <v>-0.80167961063612303</v>
      </c>
      <c r="E581" s="43">
        <f t="shared" ca="1" si="259"/>
        <v>14.342116177243827</v>
      </c>
      <c r="F581" s="43">
        <f t="shared" ca="1" si="260"/>
        <v>1.4342116177243827</v>
      </c>
      <c r="G581" s="43">
        <f>IF(A581&lt;&gt;"",IF(A581&lt;Data!$G$11*0.25,$C$13/$G$32,IF(A581&gt;Data!$G$11*0.25,$C$13,$C$13*10)),"")</f>
        <v>2</v>
      </c>
      <c r="H581" s="43">
        <f>IF(A581&lt;&gt;"",IF(Data!$G$9="constant",$C$13,IF(Data!$G$9="squeeze",G581,F581)),"")</f>
        <v>2</v>
      </c>
      <c r="I581" s="38">
        <f ca="1">IF(ISNUMBER(A581),NORMINV(RAND(),0,IF(AND(Data!$G$9="squeeze",A581&lt;Data!$G$11*0.25),$H$32,1)*$C$30*$C$13)*($C$14*$C$12),"")</f>
        <v>-1.4154696870372814E-4</v>
      </c>
      <c r="J581" s="42">
        <f ca="1">IFERROR(IF(Data!$C$6="Real",B581,I581+J580+($C$14*$C$12)*(NORMINV(RAND(),$C$15,CHOOSE($G$13,$C$13,F581,G581)))),"")</f>
        <v>1.3480775342273301</v>
      </c>
      <c r="K581" s="88">
        <f>IF(ISNUMBER(A581), IF($G$16="fixed",$G$17,MIN(H581*Data!$C$7*$C$16*0.5,$C$17*Data!$C$7))*$C$12,"")</f>
        <v>8.0000000000000007E-5</v>
      </c>
      <c r="L581" s="42">
        <f t="shared" ca="1" si="254"/>
        <v>1.3480775342273301</v>
      </c>
      <c r="M581" s="44">
        <f t="shared" ca="1" si="255"/>
        <v>1.3481175342273302</v>
      </c>
      <c r="N581" s="44">
        <f t="shared" ca="1" si="256"/>
        <v>1.3480375342273301</v>
      </c>
      <c r="O581" s="108">
        <f t="shared" ca="1" si="261"/>
        <v>1.3262699758458316</v>
      </c>
      <c r="P581" s="102">
        <f t="shared" ca="1" si="262"/>
        <v>6.7582645198156852</v>
      </c>
      <c r="Q581" s="102">
        <f t="shared" ca="1" si="263"/>
        <v>-0.60214130262210941</v>
      </c>
      <c r="R581" s="120">
        <f t="shared" ca="1" si="281"/>
        <v>1</v>
      </c>
      <c r="S581" s="54">
        <f t="shared" ca="1" si="282"/>
        <v>0</v>
      </c>
      <c r="T581" s="5">
        <f t="shared" ca="1" si="264"/>
        <v>1.3475392670087669</v>
      </c>
      <c r="U581" s="152">
        <f t="shared" ca="1" si="265"/>
        <v>1.3544650552299466</v>
      </c>
      <c r="V581" s="152">
        <f t="shared" ca="1" si="266"/>
        <v>1.3416029175616471</v>
      </c>
      <c r="W581" s="153">
        <f t="shared" ca="1" si="267"/>
        <v>2</v>
      </c>
      <c r="X581" s="153">
        <f t="shared" ca="1" si="268"/>
        <v>2</v>
      </c>
      <c r="Y581" s="153">
        <f t="shared" ca="1" si="269"/>
        <v>8</v>
      </c>
      <c r="Z581" s="153">
        <f t="shared" ca="1" si="270"/>
        <v>8</v>
      </c>
      <c r="AA581" s="152">
        <f t="shared" ca="1" si="271"/>
        <v>1.3520566961946332</v>
      </c>
      <c r="AB581" s="152">
        <f t="shared" ca="1" si="272"/>
        <v>1.343007522143606</v>
      </c>
      <c r="AC581" s="154">
        <f t="shared" ca="1" si="273"/>
        <v>-321.53295738424958</v>
      </c>
      <c r="AD581" s="154">
        <f t="shared" ca="1" si="274"/>
        <v>-408.80096669793534</v>
      </c>
      <c r="AE581" s="3">
        <f t="shared" ca="1" si="275"/>
        <v>-45.645870255136558</v>
      </c>
      <c r="AF581" s="3">
        <f t="shared" ca="1" si="276"/>
        <v>-730.33392408218492</v>
      </c>
      <c r="AG581" s="3" t="str">
        <f t="shared" ca="1" si="283"/>
        <v>N</v>
      </c>
      <c r="AH581" s="4" t="str">
        <f t="shared" ca="1" si="277"/>
        <v/>
      </c>
      <c r="AI581" s="75">
        <f t="shared" ca="1" si="278"/>
        <v>-73.033392408218504</v>
      </c>
      <c r="AJ581" s="75">
        <f t="shared" ca="1" si="279"/>
        <v>0</v>
      </c>
    </row>
    <row r="582" spans="1:36">
      <c r="A582" s="41">
        <f t="shared" si="280"/>
        <v>516</v>
      </c>
      <c r="B582" s="150">
        <f>IF(ISNUMBER(A582),INDEX('MetaTrader Import'!$H$13:$J$5893,TRUNC(((A582-$A$39+1)-1)/3)+1,MOD((A582-$A$39+1)-1,3)+1),"")</f>
        <v>0</v>
      </c>
      <c r="C582" s="43">
        <f t="shared" ca="1" si="257"/>
        <v>14.342116177243827</v>
      </c>
      <c r="D582" s="43">
        <f t="shared" ca="1" si="258"/>
        <v>1.4975349122190247</v>
      </c>
      <c r="E582" s="43">
        <f t="shared" ca="1" si="259"/>
        <v>15.839651089462851</v>
      </c>
      <c r="F582" s="43">
        <f t="shared" ca="1" si="260"/>
        <v>1.5839651089462852</v>
      </c>
      <c r="G582" s="43">
        <f>IF(A582&lt;&gt;"",IF(A582&lt;Data!$G$11*0.25,$C$13/$G$32,IF(A582&gt;Data!$G$11*0.25,$C$13,$C$13*10)),"")</f>
        <v>2</v>
      </c>
      <c r="H582" s="43">
        <f>IF(A582&lt;&gt;"",IF(Data!$G$9="constant",$C$13,IF(Data!$G$9="squeeze",G582,F582)),"")</f>
        <v>2</v>
      </c>
      <c r="I582" s="38">
        <f ca="1">IF(ISNUMBER(A582),NORMINV(RAND(),0,IF(AND(Data!$G$9="squeeze",A582&lt;Data!$G$11*0.25),$H$32,1)*$C$30*$C$13)*($C$14*$C$12),"")</f>
        <v>-2.2870607258766699E-4</v>
      </c>
      <c r="J582" s="42">
        <f ca="1">IFERROR(IF(Data!$C$6="Real",B582,I582+J581+($C$14*$C$12)*(NORMINV(RAND(),$C$15,CHOOSE($G$13,$C$13,F582,G582)))),"")</f>
        <v>1.348330573776265</v>
      </c>
      <c r="K582" s="88">
        <f>IF(ISNUMBER(A582), IF($G$16="fixed",$G$17,MIN(H582*Data!$C$7*$C$16*0.5,$C$17*Data!$C$7))*$C$12,"")</f>
        <v>8.0000000000000007E-5</v>
      </c>
      <c r="L582" s="42">
        <f t="shared" ref="L582:L645" ca="1" si="284">IFERROR(J582,"")</f>
        <v>1.348330573776265</v>
      </c>
      <c r="M582" s="44">
        <f t="shared" ref="M582:M645" ca="1" si="285">IFERROR(L582+K582*0.5,"")</f>
        <v>1.348370573776265</v>
      </c>
      <c r="N582" s="44">
        <f t="shared" ref="N582:N645" ca="1" si="286">IFERROR(L582-K582*0.5,"")</f>
        <v>1.3482905737762649</v>
      </c>
      <c r="O582" s="108">
        <f t="shared" ca="1" si="261"/>
        <v>1.5067660055685939</v>
      </c>
      <c r="P582" s="102">
        <f t="shared" ca="1" si="262"/>
        <v>7.3035851835002132</v>
      </c>
      <c r="Q582" s="102">
        <f t="shared" ca="1" si="263"/>
        <v>-0.67520675088165982</v>
      </c>
      <c r="R582" s="120">
        <f t="shared" ca="1" si="281"/>
        <v>1</v>
      </c>
      <c r="S582" s="54">
        <f t="shared" ca="1" si="282"/>
        <v>0</v>
      </c>
      <c r="T582" s="5">
        <f t="shared" ca="1" si="264"/>
        <v>1.3475392670087669</v>
      </c>
      <c r="U582" s="152">
        <f t="shared" ca="1" si="265"/>
        <v>1.3544650552299466</v>
      </c>
      <c r="V582" s="152">
        <f t="shared" ca="1" si="266"/>
        <v>1.3416029175616471</v>
      </c>
      <c r="W582" s="153">
        <f t="shared" ca="1" si="267"/>
        <v>2</v>
      </c>
      <c r="X582" s="153">
        <f t="shared" ca="1" si="268"/>
        <v>2</v>
      </c>
      <c r="Y582" s="153">
        <f t="shared" ca="1" si="269"/>
        <v>8</v>
      </c>
      <c r="Z582" s="153">
        <f t="shared" ca="1" si="270"/>
        <v>8</v>
      </c>
      <c r="AA582" s="152">
        <f t="shared" ca="1" si="271"/>
        <v>1.3520566961946332</v>
      </c>
      <c r="AB582" s="152">
        <f t="shared" ca="1" si="272"/>
        <v>1.343007522143606</v>
      </c>
      <c r="AC582" s="154">
        <f t="shared" ca="1" si="273"/>
        <v>-301.28979346946142</v>
      </c>
      <c r="AD582" s="154">
        <f t="shared" ca="1" si="274"/>
        <v>-429.04413061272351</v>
      </c>
      <c r="AE582" s="3">
        <f t="shared" ca="1" si="275"/>
        <v>-45.645870255136558</v>
      </c>
      <c r="AF582" s="3">
        <f t="shared" ca="1" si="276"/>
        <v>-730.33392408218492</v>
      </c>
      <c r="AG582" s="3" t="str">
        <f t="shared" ca="1" si="283"/>
        <v>N</v>
      </c>
      <c r="AH582" s="4" t="str">
        <f t="shared" ca="1" si="277"/>
        <v/>
      </c>
      <c r="AI582" s="75">
        <f t="shared" ca="1" si="278"/>
        <v>-73.033392408218504</v>
      </c>
      <c r="AJ582" s="75">
        <f t="shared" ca="1" si="279"/>
        <v>0</v>
      </c>
    </row>
    <row r="583" spans="1:36">
      <c r="A583" s="41">
        <f t="shared" si="280"/>
        <v>517</v>
      </c>
      <c r="B583" s="150">
        <f ca="1">IF(ISNUMBER(A583),INDEX('MetaTrader Import'!$H$13:$J$5893,TRUNC(((A583-$A$39+1)-1)/3)+1,MOD((A583-$A$39+1)-1,3)+1),"")</f>
        <v>0</v>
      </c>
      <c r="C583" s="43">
        <f t="shared" ca="1" si="257"/>
        <v>15.839651089462851</v>
      </c>
      <c r="D583" s="43">
        <f t="shared" ca="1" si="258"/>
        <v>5.1527073801992562E-2</v>
      </c>
      <c r="E583" s="43">
        <f t="shared" ca="1" si="259"/>
        <v>15.891178163264843</v>
      </c>
      <c r="F583" s="43">
        <f t="shared" ca="1" si="260"/>
        <v>1.5891178163264843</v>
      </c>
      <c r="G583" s="43">
        <f>IF(A583&lt;&gt;"",IF(A583&lt;Data!$G$11*0.25,$C$13/$G$32,IF(A583&gt;Data!$G$11*0.25,$C$13,$C$13*10)),"")</f>
        <v>2</v>
      </c>
      <c r="H583" s="43">
        <f>IF(A583&lt;&gt;"",IF(Data!$G$9="constant",$C$13,IF(Data!$G$9="squeeze",G583,F583)),"")</f>
        <v>2</v>
      </c>
      <c r="I583" s="38">
        <f ca="1">IF(ISNUMBER(A583),NORMINV(RAND(),0,IF(AND(Data!$G$9="squeeze",A583&lt;Data!$G$11*0.25),$H$32,1)*$C$30*$C$13)*($C$14*$C$12),"")</f>
        <v>1.1607909536385479E-4</v>
      </c>
      <c r="J583" s="42">
        <f ca="1">IFERROR(IF(Data!$C$6="Real",B583,I583+J582+($C$14*$C$12)*(NORMINV(RAND(),$C$15,CHOOSE($G$13,$C$13,F583,G583)))),"")</f>
        <v>1.3484582755555263</v>
      </c>
      <c r="K583" s="88">
        <f>IF(ISNUMBER(A583), IF($G$16="fixed",$G$17,MIN(H583*Data!$C$7*$C$16*0.5,$C$17*Data!$C$7))*$C$12,"")</f>
        <v>8.0000000000000007E-5</v>
      </c>
      <c r="L583" s="42">
        <f t="shared" ca="1" si="284"/>
        <v>1.3484582755555263</v>
      </c>
      <c r="M583" s="44">
        <f t="shared" ca="1" si="285"/>
        <v>1.3484982755555264</v>
      </c>
      <c r="N583" s="44">
        <f t="shared" ca="1" si="286"/>
        <v>1.3484182755555263</v>
      </c>
      <c r="O583" s="108">
        <f t="shared" ca="1" si="261"/>
        <v>1.558695315654089</v>
      </c>
      <c r="P583" s="102">
        <f t="shared" ca="1" si="262"/>
        <v>7.4984971105520977</v>
      </c>
      <c r="Q583" s="102">
        <f t="shared" ca="1" si="263"/>
        <v>-0.70806965716781445</v>
      </c>
      <c r="R583" s="120">
        <f t="shared" ca="1" si="281"/>
        <v>1</v>
      </c>
      <c r="S583" s="54">
        <f t="shared" ca="1" si="282"/>
        <v>0</v>
      </c>
      <c r="T583" s="5">
        <f t="shared" ca="1" si="264"/>
        <v>1.3475392670087669</v>
      </c>
      <c r="U583" s="152">
        <f t="shared" ca="1" si="265"/>
        <v>1.3544650552299466</v>
      </c>
      <c r="V583" s="152">
        <f t="shared" ca="1" si="266"/>
        <v>1.3416029175616471</v>
      </c>
      <c r="W583" s="153">
        <f t="shared" ca="1" si="267"/>
        <v>2</v>
      </c>
      <c r="X583" s="153">
        <f t="shared" ca="1" si="268"/>
        <v>2</v>
      </c>
      <c r="Y583" s="153">
        <f t="shared" ca="1" si="269"/>
        <v>8</v>
      </c>
      <c r="Z583" s="153">
        <f t="shared" ca="1" si="270"/>
        <v>8</v>
      </c>
      <c r="AA583" s="152">
        <f t="shared" ca="1" si="271"/>
        <v>1.3520566961946332</v>
      </c>
      <c r="AB583" s="152">
        <f t="shared" ca="1" si="272"/>
        <v>1.343007522143606</v>
      </c>
      <c r="AC583" s="154">
        <f t="shared" ca="1" si="273"/>
        <v>-291.0736511285528</v>
      </c>
      <c r="AD583" s="154">
        <f t="shared" ca="1" si="274"/>
        <v>-439.26027295363212</v>
      </c>
      <c r="AE583" s="3">
        <f t="shared" ca="1" si="275"/>
        <v>-45.645870255136558</v>
      </c>
      <c r="AF583" s="3">
        <f t="shared" ca="1" si="276"/>
        <v>-730.33392408218492</v>
      </c>
      <c r="AG583" s="3" t="str">
        <f t="shared" ca="1" si="283"/>
        <v>N</v>
      </c>
      <c r="AH583" s="4" t="str">
        <f t="shared" ca="1" si="277"/>
        <v/>
      </c>
      <c r="AI583" s="75">
        <f t="shared" ca="1" si="278"/>
        <v>-73.033392408218504</v>
      </c>
      <c r="AJ583" s="75">
        <f t="shared" ca="1" si="279"/>
        <v>0</v>
      </c>
    </row>
    <row r="584" spans="1:36">
      <c r="A584" s="41">
        <f t="shared" si="280"/>
        <v>518</v>
      </c>
      <c r="B584" s="150">
        <f ca="1">IF(ISNUMBER(A584),INDEX('MetaTrader Import'!$H$13:$J$5893,TRUNC(((A584-$A$39+1)-1)/3)+1,MOD((A584-$A$39+1)-1,3)+1),"")</f>
        <v>0</v>
      </c>
      <c r="C584" s="43">
        <f t="shared" ca="1" si="257"/>
        <v>15.891178163264843</v>
      </c>
      <c r="D584" s="43">
        <f t="shared" ca="1" si="258"/>
        <v>1.5362018329165694</v>
      </c>
      <c r="E584" s="43">
        <f t="shared" ca="1" si="259"/>
        <v>17.427379996181411</v>
      </c>
      <c r="F584" s="43">
        <f t="shared" ca="1" si="260"/>
        <v>1.7427379996181411</v>
      </c>
      <c r="G584" s="43">
        <f>IF(A584&lt;&gt;"",IF(A584&lt;Data!$G$11*0.25,$C$13/$G$32,IF(A584&gt;Data!$G$11*0.25,$C$13,$C$13*10)),"")</f>
        <v>2</v>
      </c>
      <c r="H584" s="43">
        <f>IF(A584&lt;&gt;"",IF(Data!$G$9="constant",$C$13,IF(Data!$G$9="squeeze",G584,F584)),"")</f>
        <v>2</v>
      </c>
      <c r="I584" s="38">
        <f ca="1">IF(ISNUMBER(A584),NORMINV(RAND(),0,IF(AND(Data!$G$9="squeeze",A584&lt;Data!$G$11*0.25),$H$32,1)*$C$30*$C$13)*($C$14*$C$12),"")</f>
        <v>2.8237994580657068E-4</v>
      </c>
      <c r="J584" s="42">
        <f ca="1">IFERROR(IF(Data!$C$6="Real",B584,I584+J583+($C$14*$C$12)*(NORMINV(RAND(),$C$15,CHOOSE($G$13,$C$13,F584,G584)))),"")</f>
        <v>1.3488525853239492</v>
      </c>
      <c r="K584" s="88">
        <f>IF(ISNUMBER(A584), IF($G$16="fixed",$G$17,MIN(H584*Data!$C$7*$C$16*0.5,$C$17*Data!$C$7))*$C$12,"")</f>
        <v>8.0000000000000007E-5</v>
      </c>
      <c r="L584" s="42">
        <f t="shared" ca="1" si="284"/>
        <v>1.3488525853239492</v>
      </c>
      <c r="M584" s="44">
        <f t="shared" ca="1" si="285"/>
        <v>1.3488925853239493</v>
      </c>
      <c r="N584" s="44">
        <f t="shared" ca="1" si="286"/>
        <v>1.3488125853239492</v>
      </c>
      <c r="O584" s="108">
        <f t="shared" ca="1" si="261"/>
        <v>1.5851070029852057</v>
      </c>
      <c r="P584" s="102">
        <f t="shared" ca="1" si="262"/>
        <v>7.6220105995427323</v>
      </c>
      <c r="Q584" s="102">
        <f t="shared" ca="1" si="263"/>
        <v>-0.69348399870229904</v>
      </c>
      <c r="R584" s="120">
        <f t="shared" ca="1" si="281"/>
        <v>1</v>
      </c>
      <c r="S584" s="54">
        <f t="shared" ca="1" si="282"/>
        <v>0</v>
      </c>
      <c r="T584" s="5">
        <f t="shared" ca="1" si="264"/>
        <v>1.3475392670087669</v>
      </c>
      <c r="U584" s="152">
        <f t="shared" ca="1" si="265"/>
        <v>1.3544650552299466</v>
      </c>
      <c r="V584" s="152">
        <f t="shared" ca="1" si="266"/>
        <v>1.3416029175616471</v>
      </c>
      <c r="W584" s="153">
        <f t="shared" ca="1" si="267"/>
        <v>2</v>
      </c>
      <c r="X584" s="153">
        <f t="shared" ca="1" si="268"/>
        <v>2</v>
      </c>
      <c r="Y584" s="153">
        <f t="shared" ca="1" si="269"/>
        <v>8</v>
      </c>
      <c r="Z584" s="153">
        <f t="shared" ca="1" si="270"/>
        <v>8</v>
      </c>
      <c r="AA584" s="152">
        <f t="shared" ca="1" si="271"/>
        <v>1.3520566961946332</v>
      </c>
      <c r="AB584" s="152">
        <f t="shared" ca="1" si="272"/>
        <v>1.343007522143606</v>
      </c>
      <c r="AC584" s="154">
        <f t="shared" ca="1" si="273"/>
        <v>-259.5288696547193</v>
      </c>
      <c r="AD584" s="154">
        <f t="shared" ca="1" si="274"/>
        <v>-470.80505442746556</v>
      </c>
      <c r="AE584" s="3">
        <f t="shared" ca="1" si="275"/>
        <v>-45.645870255136558</v>
      </c>
      <c r="AF584" s="3">
        <f t="shared" ca="1" si="276"/>
        <v>-730.33392408218492</v>
      </c>
      <c r="AG584" s="3" t="str">
        <f t="shared" ca="1" si="283"/>
        <v>N</v>
      </c>
      <c r="AH584" s="4" t="str">
        <f t="shared" ca="1" si="277"/>
        <v/>
      </c>
      <c r="AI584" s="75">
        <f t="shared" ca="1" si="278"/>
        <v>-73.033392408218504</v>
      </c>
      <c r="AJ584" s="75">
        <f t="shared" ca="1" si="279"/>
        <v>0</v>
      </c>
    </row>
    <row r="585" spans="1:36">
      <c r="A585" s="41">
        <f t="shared" si="280"/>
        <v>519</v>
      </c>
      <c r="B585" s="150">
        <f>IF(ISNUMBER(A585),INDEX('MetaTrader Import'!$H$13:$J$5893,TRUNC(((A585-$A$39+1)-1)/3)+1,MOD((A585-$A$39+1)-1,3)+1),"")</f>
        <v>0</v>
      </c>
      <c r="C585" s="43">
        <f t="shared" ca="1" si="257"/>
        <v>17.427379996181411</v>
      </c>
      <c r="D585" s="43">
        <f t="shared" ca="1" si="258"/>
        <v>0.90067316703307465</v>
      </c>
      <c r="E585" s="43">
        <f t="shared" ca="1" si="259"/>
        <v>18.328053163214484</v>
      </c>
      <c r="F585" s="43">
        <f t="shared" ca="1" si="260"/>
        <v>1.8328053163214484</v>
      </c>
      <c r="G585" s="43">
        <f>IF(A585&lt;&gt;"",IF(A585&lt;Data!$G$11*0.25,$C$13/$G$32,IF(A585&gt;Data!$G$11*0.25,$C$13,$C$13*10)),"")</f>
        <v>2</v>
      </c>
      <c r="H585" s="43">
        <f>IF(A585&lt;&gt;"",IF(Data!$G$9="constant",$C$13,IF(Data!$G$9="squeeze",G585,F585)),"")</f>
        <v>2</v>
      </c>
      <c r="I585" s="38">
        <f ca="1">IF(ISNUMBER(A585),NORMINV(RAND(),0,IF(AND(Data!$G$9="squeeze",A585&lt;Data!$G$11*0.25),$H$32,1)*$C$30*$C$13)*($C$14*$C$12),"")</f>
        <v>4.6621406926168645E-4</v>
      </c>
      <c r="J585" s="42">
        <f ca="1">IFERROR(IF(Data!$C$6="Real",B585,I585+J584+($C$14*$C$12)*(NORMINV(RAND(),$C$15,CHOOSE($G$13,$C$13,F585,G585)))),"")</f>
        <v>1.3495198243568813</v>
      </c>
      <c r="K585" s="88">
        <f>IF(ISNUMBER(A585), IF($G$16="fixed",$G$17,MIN(H585*Data!$C$7*$C$16*0.5,$C$17*Data!$C$7))*$C$12,"")</f>
        <v>8.0000000000000007E-5</v>
      </c>
      <c r="L585" s="42">
        <f t="shared" ca="1" si="284"/>
        <v>1.3495198243568813</v>
      </c>
      <c r="M585" s="44">
        <f t="shared" ca="1" si="285"/>
        <v>1.3495598243568814</v>
      </c>
      <c r="N585" s="44">
        <f t="shared" ca="1" si="286"/>
        <v>1.3494798243568813</v>
      </c>
      <c r="O585" s="108">
        <f t="shared" ca="1" si="261"/>
        <v>1.6983457894844043</v>
      </c>
      <c r="P585" s="102">
        <f t="shared" ca="1" si="262"/>
        <v>8.2438781632391684</v>
      </c>
      <c r="Q585" s="102">
        <f t="shared" ca="1" si="263"/>
        <v>-0.62473272067563423</v>
      </c>
      <c r="R585" s="120">
        <f t="shared" ca="1" si="281"/>
        <v>1</v>
      </c>
      <c r="S585" s="54">
        <f t="shared" ca="1" si="282"/>
        <v>0</v>
      </c>
      <c r="T585" s="5">
        <f t="shared" ca="1" si="264"/>
        <v>1.3475392670087669</v>
      </c>
      <c r="U585" s="152">
        <f t="shared" ca="1" si="265"/>
        <v>1.3544650552299466</v>
      </c>
      <c r="V585" s="152">
        <f t="shared" ca="1" si="266"/>
        <v>1.3416029175616471</v>
      </c>
      <c r="W585" s="153">
        <f t="shared" ca="1" si="267"/>
        <v>2</v>
      </c>
      <c r="X585" s="153">
        <f t="shared" ca="1" si="268"/>
        <v>2</v>
      </c>
      <c r="Y585" s="153">
        <f t="shared" ca="1" si="269"/>
        <v>8</v>
      </c>
      <c r="Z585" s="153">
        <f t="shared" ca="1" si="270"/>
        <v>8</v>
      </c>
      <c r="AA585" s="152">
        <f t="shared" ca="1" si="271"/>
        <v>1.3520566961946332</v>
      </c>
      <c r="AB585" s="152">
        <f t="shared" ca="1" si="272"/>
        <v>1.343007522143606</v>
      </c>
      <c r="AC585" s="154">
        <f t="shared" ca="1" si="273"/>
        <v>-206.14974702015232</v>
      </c>
      <c r="AD585" s="154">
        <f t="shared" ca="1" si="274"/>
        <v>-524.18417706203263</v>
      </c>
      <c r="AE585" s="3">
        <f t="shared" ca="1" si="275"/>
        <v>-45.645870255136558</v>
      </c>
      <c r="AF585" s="3">
        <f t="shared" ca="1" si="276"/>
        <v>-730.33392408218492</v>
      </c>
      <c r="AG585" s="3" t="str">
        <f t="shared" ca="1" si="283"/>
        <v>N</v>
      </c>
      <c r="AH585" s="4" t="str">
        <f t="shared" ca="1" si="277"/>
        <v/>
      </c>
      <c r="AI585" s="75">
        <f t="shared" ca="1" si="278"/>
        <v>-73.033392408218504</v>
      </c>
      <c r="AJ585" s="75">
        <f t="shared" ca="1" si="279"/>
        <v>0</v>
      </c>
    </row>
    <row r="586" spans="1:36">
      <c r="A586" s="41">
        <f t="shared" si="280"/>
        <v>520</v>
      </c>
      <c r="B586" s="150">
        <f ca="1">IF(ISNUMBER(A586),INDEX('MetaTrader Import'!$H$13:$J$5893,TRUNC(((A586-$A$39+1)-1)/3)+1,MOD((A586-$A$39+1)-1,3)+1),"")</f>
        <v>0</v>
      </c>
      <c r="C586" s="43">
        <f t="shared" ca="1" si="257"/>
        <v>18.328053163214484</v>
      </c>
      <c r="D586" s="43">
        <f t="shared" ca="1" si="258"/>
        <v>0.8911120628092124</v>
      </c>
      <c r="E586" s="43">
        <f t="shared" ca="1" si="259"/>
        <v>19.219165226023698</v>
      </c>
      <c r="F586" s="43">
        <f t="shared" ca="1" si="260"/>
        <v>1.9219165226023698</v>
      </c>
      <c r="G586" s="43">
        <f>IF(A586&lt;&gt;"",IF(A586&lt;Data!$G$11*0.25,$C$13/$G$32,IF(A586&gt;Data!$G$11*0.25,$C$13,$C$13*10)),"")</f>
        <v>2</v>
      </c>
      <c r="H586" s="43">
        <f>IF(A586&lt;&gt;"",IF(Data!$G$9="constant",$C$13,IF(Data!$G$9="squeeze",G586,F586)),"")</f>
        <v>2</v>
      </c>
      <c r="I586" s="38">
        <f ca="1">IF(ISNUMBER(A586),NORMINV(RAND(),0,IF(AND(Data!$G$9="squeeze",A586&lt;Data!$G$11*0.25),$H$32,1)*$C$30*$C$13)*($C$14*$C$12),"")</f>
        <v>1.0915784469845723E-4</v>
      </c>
      <c r="J586" s="42">
        <f ca="1">IFERROR(IF(Data!$C$6="Real",B586,I586+J585+($C$14*$C$12)*(NORMINV(RAND(),$C$15,CHOOSE($G$13,$C$13,F586,G586)))),"")</f>
        <v>1.3493008638292587</v>
      </c>
      <c r="K586" s="88">
        <f>IF(ISNUMBER(A586), IF($G$16="fixed",$G$17,MIN(H586*Data!$C$7*$C$16*0.5,$C$17*Data!$C$7))*$C$12,"")</f>
        <v>8.0000000000000007E-5</v>
      </c>
      <c r="L586" s="42">
        <f t="shared" ca="1" si="284"/>
        <v>1.3493008638292587</v>
      </c>
      <c r="M586" s="44">
        <f t="shared" ca="1" si="285"/>
        <v>1.3493408638292588</v>
      </c>
      <c r="N586" s="44">
        <f t="shared" ca="1" si="286"/>
        <v>1.3492608638292587</v>
      </c>
      <c r="O586" s="108">
        <f t="shared" ca="1" si="261"/>
        <v>1.6555897558403396</v>
      </c>
      <c r="P586" s="102">
        <f t="shared" ca="1" si="262"/>
        <v>8.0341429038780579</v>
      </c>
      <c r="Q586" s="102">
        <f t="shared" ca="1" si="263"/>
        <v>-0.52110991431095166</v>
      </c>
      <c r="R586" s="120">
        <f t="shared" ca="1" si="281"/>
        <v>1</v>
      </c>
      <c r="S586" s="54">
        <f t="shared" ca="1" si="282"/>
        <v>0</v>
      </c>
      <c r="T586" s="5">
        <f t="shared" ca="1" si="264"/>
        <v>1.3475392670087669</v>
      </c>
      <c r="U586" s="152">
        <f t="shared" ca="1" si="265"/>
        <v>1.3544650552299466</v>
      </c>
      <c r="V586" s="152">
        <f t="shared" ca="1" si="266"/>
        <v>1.3416029175616471</v>
      </c>
      <c r="W586" s="153">
        <f t="shared" ca="1" si="267"/>
        <v>2</v>
      </c>
      <c r="X586" s="153">
        <f t="shared" ca="1" si="268"/>
        <v>2</v>
      </c>
      <c r="Y586" s="153">
        <f t="shared" ca="1" si="269"/>
        <v>8</v>
      </c>
      <c r="Z586" s="153">
        <f t="shared" ca="1" si="270"/>
        <v>8</v>
      </c>
      <c r="AA586" s="152">
        <f t="shared" ca="1" si="271"/>
        <v>1.3520566961946332</v>
      </c>
      <c r="AB586" s="152">
        <f t="shared" ca="1" si="272"/>
        <v>1.343007522143606</v>
      </c>
      <c r="AC586" s="154">
        <f t="shared" ca="1" si="273"/>
        <v>-223.66658922996052</v>
      </c>
      <c r="AD586" s="154">
        <f t="shared" ca="1" si="274"/>
        <v>-506.66733485222437</v>
      </c>
      <c r="AE586" s="3">
        <f t="shared" ca="1" si="275"/>
        <v>-45.645870255136558</v>
      </c>
      <c r="AF586" s="3">
        <f t="shared" ca="1" si="276"/>
        <v>-730.33392408218492</v>
      </c>
      <c r="AG586" s="3" t="str">
        <f t="shared" ca="1" si="283"/>
        <v>N</v>
      </c>
      <c r="AH586" s="4" t="str">
        <f t="shared" ca="1" si="277"/>
        <v/>
      </c>
      <c r="AI586" s="75">
        <f t="shared" ca="1" si="278"/>
        <v>-73.033392408218504</v>
      </c>
      <c r="AJ586" s="75">
        <f t="shared" ca="1" si="279"/>
        <v>0</v>
      </c>
    </row>
    <row r="587" spans="1:36">
      <c r="A587" s="41">
        <f t="shared" si="280"/>
        <v>521</v>
      </c>
      <c r="B587" s="150">
        <f ca="1">IF(ISNUMBER(A587),INDEX('MetaTrader Import'!$H$13:$J$5893,TRUNC(((A587-$A$39+1)-1)/3)+1,MOD((A587-$A$39+1)-1,3)+1),"")</f>
        <v>0</v>
      </c>
      <c r="C587" s="43">
        <f t="shared" ca="1" si="257"/>
        <v>19.219165226023698</v>
      </c>
      <c r="D587" s="43">
        <f t="shared" ca="1" si="258"/>
        <v>-1.9713041284334227</v>
      </c>
      <c r="E587" s="43">
        <f t="shared" ca="1" si="259"/>
        <v>17.247861097590274</v>
      </c>
      <c r="F587" s="43">
        <f t="shared" ca="1" si="260"/>
        <v>1.7247861097590274</v>
      </c>
      <c r="G587" s="43">
        <f>IF(A587&lt;&gt;"",IF(A587&lt;Data!$G$11*0.25,$C$13/$G$32,IF(A587&gt;Data!$G$11*0.25,$C$13,$C$13*10)),"")</f>
        <v>2</v>
      </c>
      <c r="H587" s="43">
        <f>IF(A587&lt;&gt;"",IF(Data!$G$9="constant",$C$13,IF(Data!$G$9="squeeze",G587,F587)),"")</f>
        <v>2</v>
      </c>
      <c r="I587" s="38">
        <f ca="1">IF(ISNUMBER(A587),NORMINV(RAND(),0,IF(AND(Data!$G$9="squeeze",A587&lt;Data!$G$11*0.25),$H$32,1)*$C$30*$C$13)*($C$14*$C$12),"")</f>
        <v>2.3350952545571452E-4</v>
      </c>
      <c r="J587" s="42">
        <f ca="1">IFERROR(IF(Data!$C$6="Real",B587,I587+J586+($C$14*$C$12)*(NORMINV(RAND(),$C$15,CHOOSE($G$13,$C$13,F587,G587)))),"")</f>
        <v>1.3492089147186266</v>
      </c>
      <c r="K587" s="88">
        <f>IF(ISNUMBER(A587), IF($G$16="fixed",$G$17,MIN(H587*Data!$C$7*$C$16*0.5,$C$17*Data!$C$7))*$C$12,"")</f>
        <v>8.0000000000000007E-5</v>
      </c>
      <c r="L587" s="42">
        <f t="shared" ca="1" si="284"/>
        <v>1.3492089147186266</v>
      </c>
      <c r="M587" s="44">
        <f t="shared" ca="1" si="285"/>
        <v>1.3492489147186266</v>
      </c>
      <c r="N587" s="44">
        <f t="shared" ca="1" si="286"/>
        <v>1.3491689147186265</v>
      </c>
      <c r="O587" s="108">
        <f t="shared" ca="1" si="261"/>
        <v>1.7663474302192583</v>
      </c>
      <c r="P587" s="102">
        <f t="shared" ca="1" si="262"/>
        <v>8.3779372088673973</v>
      </c>
      <c r="Q587" s="102">
        <f t="shared" ca="1" si="263"/>
        <v>-0.3929660519209755</v>
      </c>
      <c r="R587" s="120">
        <f t="shared" ca="1" si="281"/>
        <v>1</v>
      </c>
      <c r="S587" s="54">
        <f t="shared" ca="1" si="282"/>
        <v>0</v>
      </c>
      <c r="T587" s="5">
        <f t="shared" ca="1" si="264"/>
        <v>1.3475392670087669</v>
      </c>
      <c r="U587" s="152">
        <f t="shared" ca="1" si="265"/>
        <v>1.3544650552299466</v>
      </c>
      <c r="V587" s="152">
        <f t="shared" ca="1" si="266"/>
        <v>1.3416029175616471</v>
      </c>
      <c r="W587" s="153">
        <f t="shared" ca="1" si="267"/>
        <v>2</v>
      </c>
      <c r="X587" s="153">
        <f t="shared" ca="1" si="268"/>
        <v>2</v>
      </c>
      <c r="Y587" s="153">
        <f t="shared" ca="1" si="269"/>
        <v>8</v>
      </c>
      <c r="Z587" s="153">
        <f t="shared" ca="1" si="270"/>
        <v>8</v>
      </c>
      <c r="AA587" s="152">
        <f t="shared" ca="1" si="271"/>
        <v>1.3520566961946332</v>
      </c>
      <c r="AB587" s="152">
        <f t="shared" ca="1" si="272"/>
        <v>1.343007522143606</v>
      </c>
      <c r="AC587" s="154">
        <f t="shared" ca="1" si="273"/>
        <v>-231.02251808053254</v>
      </c>
      <c r="AD587" s="154">
        <f t="shared" ca="1" si="274"/>
        <v>-499.31140600165236</v>
      </c>
      <c r="AE587" s="3">
        <f t="shared" ca="1" si="275"/>
        <v>-45.645870255136558</v>
      </c>
      <c r="AF587" s="3">
        <f t="shared" ca="1" si="276"/>
        <v>-730.33392408218492</v>
      </c>
      <c r="AG587" s="3" t="str">
        <f t="shared" ca="1" si="283"/>
        <v>N</v>
      </c>
      <c r="AH587" s="4" t="str">
        <f t="shared" ca="1" si="277"/>
        <v/>
      </c>
      <c r="AI587" s="75">
        <f t="shared" ca="1" si="278"/>
        <v>-73.033392408218504</v>
      </c>
      <c r="AJ587" s="75">
        <f t="shared" ca="1" si="279"/>
        <v>0</v>
      </c>
    </row>
    <row r="588" spans="1:36">
      <c r="A588" s="41">
        <f t="shared" si="280"/>
        <v>522</v>
      </c>
      <c r="B588" s="150">
        <f>IF(ISNUMBER(A588),INDEX('MetaTrader Import'!$H$13:$J$5893,TRUNC(((A588-$A$39+1)-1)/3)+1,MOD((A588-$A$39+1)-1,3)+1),"")</f>
        <v>0</v>
      </c>
      <c r="C588" s="43">
        <f t="shared" ca="1" si="257"/>
        <v>17.247861097590274</v>
      </c>
      <c r="D588" s="43">
        <f t="shared" ca="1" si="258"/>
        <v>0.66013349156684931</v>
      </c>
      <c r="E588" s="43">
        <f t="shared" ca="1" si="259"/>
        <v>17.907994589157123</v>
      </c>
      <c r="F588" s="43">
        <f t="shared" ca="1" si="260"/>
        <v>1.7907994589157123</v>
      </c>
      <c r="G588" s="43">
        <f>IF(A588&lt;&gt;"",IF(A588&lt;Data!$G$11*0.25,$C$13/$G$32,IF(A588&gt;Data!$G$11*0.25,$C$13,$C$13*10)),"")</f>
        <v>2</v>
      </c>
      <c r="H588" s="43">
        <f>IF(A588&lt;&gt;"",IF(Data!$G$9="constant",$C$13,IF(Data!$G$9="squeeze",G588,F588)),"")</f>
        <v>2</v>
      </c>
      <c r="I588" s="38">
        <f ca="1">IF(ISNUMBER(A588),NORMINV(RAND(),0,IF(AND(Data!$G$9="squeeze",A588&lt;Data!$G$11*0.25),$H$32,1)*$C$30*$C$13)*($C$14*$C$12),"")</f>
        <v>-6.5669035672587717E-4</v>
      </c>
      <c r="J588" s="42">
        <f ca="1">IFERROR(IF(Data!$C$6="Real",B588,I588+J587+($C$14*$C$12)*(NORMINV(RAND(),$C$15,CHOOSE($G$13,$C$13,F588,G588)))),"")</f>
        <v>1.3486629449039595</v>
      </c>
      <c r="K588" s="88">
        <f>IF(ISNUMBER(A588), IF($G$16="fixed",$G$17,MIN(H588*Data!$C$7*$C$16*0.5,$C$17*Data!$C$7))*$C$12,"")</f>
        <v>8.0000000000000007E-5</v>
      </c>
      <c r="L588" s="42">
        <f t="shared" ca="1" si="284"/>
        <v>1.3486629449039595</v>
      </c>
      <c r="M588" s="44">
        <f t="shared" ca="1" si="285"/>
        <v>1.3487029449039596</v>
      </c>
      <c r="N588" s="44">
        <f t="shared" ca="1" si="286"/>
        <v>1.3486229449039595</v>
      </c>
      <c r="O588" s="108">
        <f t="shared" ca="1" si="261"/>
        <v>1.474512872456178</v>
      </c>
      <c r="P588" s="102">
        <f t="shared" ca="1" si="262"/>
        <v>7.3608444167092095</v>
      </c>
      <c r="Q588" s="102">
        <f t="shared" ca="1" si="263"/>
        <v>-0.27944133441428526</v>
      </c>
      <c r="R588" s="120">
        <f t="shared" ca="1" si="281"/>
        <v>1</v>
      </c>
      <c r="S588" s="54">
        <f t="shared" ca="1" si="282"/>
        <v>0</v>
      </c>
      <c r="T588" s="5">
        <f t="shared" ca="1" si="264"/>
        <v>1.3475392670087669</v>
      </c>
      <c r="U588" s="152">
        <f t="shared" ca="1" si="265"/>
        <v>1.3544650552299466</v>
      </c>
      <c r="V588" s="152">
        <f t="shared" ca="1" si="266"/>
        <v>1.3416029175616471</v>
      </c>
      <c r="W588" s="153">
        <f t="shared" ca="1" si="267"/>
        <v>2</v>
      </c>
      <c r="X588" s="153">
        <f t="shared" ca="1" si="268"/>
        <v>2</v>
      </c>
      <c r="Y588" s="153">
        <f t="shared" ca="1" si="269"/>
        <v>8</v>
      </c>
      <c r="Z588" s="153">
        <f t="shared" ca="1" si="270"/>
        <v>8</v>
      </c>
      <c r="AA588" s="152">
        <f t="shared" ca="1" si="271"/>
        <v>1.3520566961946332</v>
      </c>
      <c r="AB588" s="152">
        <f t="shared" ca="1" si="272"/>
        <v>1.343007522143606</v>
      </c>
      <c r="AC588" s="154">
        <f t="shared" ca="1" si="273"/>
        <v>-274.70010325389535</v>
      </c>
      <c r="AD588" s="154">
        <f t="shared" ca="1" si="274"/>
        <v>-455.63382082828952</v>
      </c>
      <c r="AE588" s="3">
        <f t="shared" ca="1" si="275"/>
        <v>-45.645870255136558</v>
      </c>
      <c r="AF588" s="3">
        <f t="shared" ca="1" si="276"/>
        <v>-730.33392408218492</v>
      </c>
      <c r="AG588" s="3" t="str">
        <f t="shared" ca="1" si="283"/>
        <v>N</v>
      </c>
      <c r="AH588" s="4" t="str">
        <f t="shared" ca="1" si="277"/>
        <v/>
      </c>
      <c r="AI588" s="75">
        <f t="shared" ca="1" si="278"/>
        <v>-73.033392408218504</v>
      </c>
      <c r="AJ588" s="75">
        <f t="shared" ca="1" si="279"/>
        <v>0</v>
      </c>
    </row>
    <row r="589" spans="1:36">
      <c r="A589" s="41">
        <f t="shared" si="280"/>
        <v>523</v>
      </c>
      <c r="B589" s="150">
        <f ca="1">IF(ISNUMBER(A589),INDEX('MetaTrader Import'!$H$13:$J$5893,TRUNC(((A589-$A$39+1)-1)/3)+1,MOD((A589-$A$39+1)-1,3)+1),"")</f>
        <v>0</v>
      </c>
      <c r="C589" s="43">
        <f t="shared" ca="1" si="257"/>
        <v>17.907994589157123</v>
      </c>
      <c r="D589" s="43">
        <f t="shared" ca="1" si="258"/>
        <v>-2.1913774848211283</v>
      </c>
      <c r="E589" s="43">
        <f t="shared" ca="1" si="259"/>
        <v>15.716617104335995</v>
      </c>
      <c r="F589" s="43">
        <f t="shared" ca="1" si="260"/>
        <v>1.5716617104335995</v>
      </c>
      <c r="G589" s="43">
        <f>IF(A589&lt;&gt;"",IF(A589&lt;Data!$G$11*0.25,$C$13/$G$32,IF(A589&gt;Data!$G$11*0.25,$C$13,$C$13*10)),"")</f>
        <v>2</v>
      </c>
      <c r="H589" s="43">
        <f>IF(A589&lt;&gt;"",IF(Data!$G$9="constant",$C$13,IF(Data!$G$9="squeeze",G589,F589)),"")</f>
        <v>2</v>
      </c>
      <c r="I589" s="38">
        <f ca="1">IF(ISNUMBER(A589),NORMINV(RAND(),0,IF(AND(Data!$G$9="squeeze",A589&lt;Data!$G$11*0.25),$H$32,1)*$C$30*$C$13)*($C$14*$C$12),"")</f>
        <v>4.790552039898943E-4</v>
      </c>
      <c r="J589" s="42">
        <f ca="1">IFERROR(IF(Data!$C$6="Real",B589,I589+J588+($C$14*$C$12)*(NORMINV(RAND(),$C$15,CHOOSE($G$13,$C$13,F589,G589)))),"")</f>
        <v>1.3487567736311408</v>
      </c>
      <c r="K589" s="88">
        <f>IF(ISNUMBER(A589), IF($G$16="fixed",$G$17,MIN(H589*Data!$C$7*$C$16*0.5,$C$17*Data!$C$7))*$C$12,"")</f>
        <v>8.0000000000000007E-5</v>
      </c>
      <c r="L589" s="42">
        <f t="shared" ca="1" si="284"/>
        <v>1.3487567736311408</v>
      </c>
      <c r="M589" s="44">
        <f t="shared" ca="1" si="285"/>
        <v>1.3487967736311408</v>
      </c>
      <c r="N589" s="44">
        <f t="shared" ca="1" si="286"/>
        <v>1.3487167736311407</v>
      </c>
      <c r="O589" s="108">
        <f t="shared" ca="1" si="261"/>
        <v>1.3452664810521382</v>
      </c>
      <c r="P589" s="102">
        <f t="shared" ca="1" si="262"/>
        <v>7.0237951914585137</v>
      </c>
      <c r="Q589" s="102">
        <f t="shared" ca="1" si="263"/>
        <v>-0.16646830318838052</v>
      </c>
      <c r="R589" s="120">
        <f t="shared" ca="1" si="281"/>
        <v>1</v>
      </c>
      <c r="S589" s="54">
        <f t="shared" ca="1" si="282"/>
        <v>0</v>
      </c>
      <c r="T589" s="5">
        <f t="shared" ca="1" si="264"/>
        <v>1.3475392670087669</v>
      </c>
      <c r="U589" s="152">
        <f t="shared" ca="1" si="265"/>
        <v>1.3544650552299466</v>
      </c>
      <c r="V589" s="152">
        <f t="shared" ca="1" si="266"/>
        <v>1.3416029175616471</v>
      </c>
      <c r="W589" s="153">
        <f t="shared" ca="1" si="267"/>
        <v>2</v>
      </c>
      <c r="X589" s="153">
        <f t="shared" ca="1" si="268"/>
        <v>2</v>
      </c>
      <c r="Y589" s="153">
        <f t="shared" ca="1" si="269"/>
        <v>8</v>
      </c>
      <c r="Z589" s="153">
        <f t="shared" ca="1" si="270"/>
        <v>8</v>
      </c>
      <c r="AA589" s="152">
        <f t="shared" ca="1" si="271"/>
        <v>1.3520566961946332</v>
      </c>
      <c r="AB589" s="152">
        <f t="shared" ca="1" si="272"/>
        <v>1.343007522143606</v>
      </c>
      <c r="AC589" s="154">
        <f t="shared" ca="1" si="273"/>
        <v>-267.19380507939763</v>
      </c>
      <c r="AD589" s="154">
        <f t="shared" ca="1" si="274"/>
        <v>-463.14011900278729</v>
      </c>
      <c r="AE589" s="3">
        <f t="shared" ca="1" si="275"/>
        <v>-45.645870255136558</v>
      </c>
      <c r="AF589" s="3">
        <f t="shared" ca="1" si="276"/>
        <v>-730.33392408218492</v>
      </c>
      <c r="AG589" s="3" t="str">
        <f t="shared" ca="1" si="283"/>
        <v>N</v>
      </c>
      <c r="AH589" s="4" t="str">
        <f t="shared" ca="1" si="277"/>
        <v/>
      </c>
      <c r="AI589" s="75">
        <f t="shared" ca="1" si="278"/>
        <v>-73.033392408218504</v>
      </c>
      <c r="AJ589" s="75">
        <f t="shared" ca="1" si="279"/>
        <v>0</v>
      </c>
    </row>
    <row r="590" spans="1:36">
      <c r="A590" s="41">
        <f t="shared" si="280"/>
        <v>524</v>
      </c>
      <c r="B590" s="150">
        <f ca="1">IF(ISNUMBER(A590),INDEX('MetaTrader Import'!$H$13:$J$5893,TRUNC(((A590-$A$39+1)-1)/3)+1,MOD((A590-$A$39+1)-1,3)+1),"")</f>
        <v>0</v>
      </c>
      <c r="C590" s="43">
        <f t="shared" ca="1" si="257"/>
        <v>15.716617104335995</v>
      </c>
      <c r="D590" s="43">
        <f t="shared" ca="1" si="258"/>
        <v>3.9438419431996663E-2</v>
      </c>
      <c r="E590" s="43">
        <f t="shared" ca="1" si="259"/>
        <v>15.756055523767992</v>
      </c>
      <c r="F590" s="43">
        <f t="shared" ca="1" si="260"/>
        <v>1.5756055523767993</v>
      </c>
      <c r="G590" s="43">
        <f>IF(A590&lt;&gt;"",IF(A590&lt;Data!$G$11*0.25,$C$13/$G$32,IF(A590&gt;Data!$G$11*0.25,$C$13,$C$13*10)),"")</f>
        <v>2</v>
      </c>
      <c r="H590" s="43">
        <f>IF(A590&lt;&gt;"",IF(Data!$G$9="constant",$C$13,IF(Data!$G$9="squeeze",G590,F590)),"")</f>
        <v>2</v>
      </c>
      <c r="I590" s="38">
        <f ca="1">IF(ISNUMBER(A590),NORMINV(RAND(),0,IF(AND(Data!$G$9="squeeze",A590&lt;Data!$G$11*0.25),$H$32,1)*$C$30*$C$13)*($C$14*$C$12),"")</f>
        <v>-2.1261996179938158E-4</v>
      </c>
      <c r="J590" s="42">
        <f ca="1">IFERROR(IF(Data!$C$6="Real",B590,I590+J589+($C$14*$C$12)*(NORMINV(RAND(),$C$15,CHOOSE($G$13,$C$13,F590,G590)))),"")</f>
        <v>1.3493072834479061</v>
      </c>
      <c r="K590" s="88">
        <f>IF(ISNUMBER(A590), IF($G$16="fixed",$G$17,MIN(H590*Data!$C$7*$C$16*0.5,$C$17*Data!$C$7))*$C$12,"")</f>
        <v>8.0000000000000007E-5</v>
      </c>
      <c r="L590" s="42">
        <f t="shared" ca="1" si="284"/>
        <v>1.3493072834479061</v>
      </c>
      <c r="M590" s="44">
        <f t="shared" ca="1" si="285"/>
        <v>1.3493472834479061</v>
      </c>
      <c r="N590" s="44">
        <f t="shared" ca="1" si="286"/>
        <v>1.349267283447906</v>
      </c>
      <c r="O590" s="108">
        <f t="shared" ca="1" si="261"/>
        <v>1.4200277583148695</v>
      </c>
      <c r="P590" s="102">
        <f t="shared" ca="1" si="262"/>
        <v>7.2402998329285078</v>
      </c>
      <c r="Q590" s="102">
        <f t="shared" ca="1" si="263"/>
        <v>-4.1444840198902065E-2</v>
      </c>
      <c r="R590" s="120">
        <f t="shared" ca="1" si="281"/>
        <v>1</v>
      </c>
      <c r="S590" s="54">
        <f t="shared" ca="1" si="282"/>
        <v>0</v>
      </c>
      <c r="T590" s="5">
        <f t="shared" ca="1" si="264"/>
        <v>1.3475392670087669</v>
      </c>
      <c r="U590" s="152">
        <f t="shared" ca="1" si="265"/>
        <v>1.3544650552299466</v>
      </c>
      <c r="V590" s="152">
        <f t="shared" ca="1" si="266"/>
        <v>1.3416029175616471</v>
      </c>
      <c r="W590" s="153">
        <f t="shared" ca="1" si="267"/>
        <v>2</v>
      </c>
      <c r="X590" s="153">
        <f t="shared" ca="1" si="268"/>
        <v>2</v>
      </c>
      <c r="Y590" s="153">
        <f t="shared" ca="1" si="269"/>
        <v>8</v>
      </c>
      <c r="Z590" s="153">
        <f t="shared" ca="1" si="270"/>
        <v>8</v>
      </c>
      <c r="AA590" s="152">
        <f t="shared" ca="1" si="271"/>
        <v>1.3520566961946332</v>
      </c>
      <c r="AB590" s="152">
        <f t="shared" ca="1" si="272"/>
        <v>1.343007522143606</v>
      </c>
      <c r="AC590" s="154">
        <f t="shared" ca="1" si="273"/>
        <v>-223.1530197381737</v>
      </c>
      <c r="AD590" s="154">
        <f t="shared" ca="1" si="274"/>
        <v>-507.1809043440112</v>
      </c>
      <c r="AE590" s="3">
        <f t="shared" ca="1" si="275"/>
        <v>-45.645870255136558</v>
      </c>
      <c r="AF590" s="3">
        <f t="shared" ca="1" si="276"/>
        <v>-730.33392408218492</v>
      </c>
      <c r="AG590" s="3" t="str">
        <f t="shared" ca="1" si="283"/>
        <v>N</v>
      </c>
      <c r="AH590" s="4" t="str">
        <f t="shared" ca="1" si="277"/>
        <v/>
      </c>
      <c r="AI590" s="75">
        <f t="shared" ca="1" si="278"/>
        <v>-73.033392408218504</v>
      </c>
      <c r="AJ590" s="75">
        <f t="shared" ca="1" si="279"/>
        <v>0</v>
      </c>
    </row>
    <row r="591" spans="1:36">
      <c r="A591" s="41">
        <f t="shared" si="280"/>
        <v>525</v>
      </c>
      <c r="B591" s="150">
        <f>IF(ISNUMBER(A591),INDEX('MetaTrader Import'!$H$13:$J$5893,TRUNC(((A591-$A$39+1)-1)/3)+1,MOD((A591-$A$39+1)-1,3)+1),"")</f>
        <v>0</v>
      </c>
      <c r="C591" s="43">
        <f t="shared" ca="1" si="257"/>
        <v>15.756055523767992</v>
      </c>
      <c r="D591" s="43">
        <f t="shared" ca="1" si="258"/>
        <v>1.1747426621665094</v>
      </c>
      <c r="E591" s="43">
        <f t="shared" ca="1" si="259"/>
        <v>16.930798185934503</v>
      </c>
      <c r="F591" s="43">
        <f t="shared" ca="1" si="260"/>
        <v>1.6930798185934504</v>
      </c>
      <c r="G591" s="43">
        <f>IF(A591&lt;&gt;"",IF(A591&lt;Data!$G$11*0.25,$C$13/$G$32,IF(A591&gt;Data!$G$11*0.25,$C$13,$C$13*10)),"")</f>
        <v>2</v>
      </c>
      <c r="H591" s="43">
        <f>IF(A591&lt;&gt;"",IF(Data!$G$9="constant",$C$13,IF(Data!$G$9="squeeze",G591,F591)),"")</f>
        <v>2</v>
      </c>
      <c r="I591" s="38">
        <f ca="1">IF(ISNUMBER(A591),NORMINV(RAND(),0,IF(AND(Data!$G$9="squeeze",A591&lt;Data!$G$11*0.25),$H$32,1)*$C$30*$C$13)*($C$14*$C$12),"")</f>
        <v>-3.7480030685199207E-6</v>
      </c>
      <c r="J591" s="42">
        <f ca="1">IFERROR(IF(Data!$C$6="Real",B591,I591+J590+($C$14*$C$12)*(NORMINV(RAND(),$C$15,CHOOSE($G$13,$C$13,F591,G591)))),"")</f>
        <v>1.3495622477355977</v>
      </c>
      <c r="K591" s="88">
        <f>IF(ISNUMBER(A591), IF($G$16="fixed",$G$17,MIN(H591*Data!$C$7*$C$16*0.5,$C$17*Data!$C$7))*$C$12,"")</f>
        <v>8.0000000000000007E-5</v>
      </c>
      <c r="L591" s="42">
        <f t="shared" ca="1" si="284"/>
        <v>1.3495622477355977</v>
      </c>
      <c r="M591" s="44">
        <f t="shared" ca="1" si="285"/>
        <v>1.3496022477355978</v>
      </c>
      <c r="N591" s="44">
        <f t="shared" ca="1" si="286"/>
        <v>1.3495222477355977</v>
      </c>
      <c r="O591" s="108">
        <f t="shared" ca="1" si="261"/>
        <v>1.4276129746263071</v>
      </c>
      <c r="P591" s="102">
        <f t="shared" ca="1" si="262"/>
        <v>7.2691375942361658</v>
      </c>
      <c r="Q591" s="102">
        <f t="shared" ca="1" si="263"/>
        <v>4.5932238158448831E-2</v>
      </c>
      <c r="R591" s="120">
        <f t="shared" ca="1" si="281"/>
        <v>1</v>
      </c>
      <c r="S591" s="54">
        <f t="shared" ca="1" si="282"/>
        <v>0</v>
      </c>
      <c r="T591" s="5">
        <f t="shared" ca="1" si="264"/>
        <v>1.3475392670087669</v>
      </c>
      <c r="U591" s="152">
        <f t="shared" ca="1" si="265"/>
        <v>1.3544650552299466</v>
      </c>
      <c r="V591" s="152">
        <f t="shared" ca="1" si="266"/>
        <v>1.3416029175616471</v>
      </c>
      <c r="W591" s="153">
        <f t="shared" ca="1" si="267"/>
        <v>2</v>
      </c>
      <c r="X591" s="153">
        <f t="shared" ca="1" si="268"/>
        <v>2</v>
      </c>
      <c r="Y591" s="153">
        <f t="shared" ca="1" si="269"/>
        <v>8</v>
      </c>
      <c r="Z591" s="153">
        <f t="shared" ca="1" si="270"/>
        <v>8</v>
      </c>
      <c r="AA591" s="152">
        <f t="shared" ca="1" si="271"/>
        <v>1.3520566961946332</v>
      </c>
      <c r="AB591" s="152">
        <f t="shared" ca="1" si="272"/>
        <v>1.343007522143606</v>
      </c>
      <c r="AC591" s="154">
        <f t="shared" ca="1" si="273"/>
        <v>-202.7558767228399</v>
      </c>
      <c r="AD591" s="154">
        <f t="shared" ca="1" si="274"/>
        <v>-527.57804735934496</v>
      </c>
      <c r="AE591" s="3">
        <f t="shared" ca="1" si="275"/>
        <v>-45.645870255136558</v>
      </c>
      <c r="AF591" s="3">
        <f t="shared" ca="1" si="276"/>
        <v>-730.33392408218492</v>
      </c>
      <c r="AG591" s="3" t="str">
        <f t="shared" ca="1" si="283"/>
        <v>N</v>
      </c>
      <c r="AH591" s="4" t="str">
        <f t="shared" ca="1" si="277"/>
        <v/>
      </c>
      <c r="AI591" s="75">
        <f t="shared" ca="1" si="278"/>
        <v>-73.033392408218504</v>
      </c>
      <c r="AJ591" s="75">
        <f t="shared" ca="1" si="279"/>
        <v>0</v>
      </c>
    </row>
    <row r="592" spans="1:36">
      <c r="A592" s="41">
        <f t="shared" si="280"/>
        <v>526</v>
      </c>
      <c r="B592" s="150">
        <f ca="1">IF(ISNUMBER(A592),INDEX('MetaTrader Import'!$H$13:$J$5893,TRUNC(((A592-$A$39+1)-1)/3)+1,MOD((A592-$A$39+1)-1,3)+1),"")</f>
        <v>0</v>
      </c>
      <c r="C592" s="43">
        <f t="shared" ca="1" si="257"/>
        <v>16.930798185934503</v>
      </c>
      <c r="D592" s="43">
        <f t="shared" ca="1" si="258"/>
        <v>0.67351399676626478</v>
      </c>
      <c r="E592" s="43">
        <f t="shared" ca="1" si="259"/>
        <v>17.604312182700767</v>
      </c>
      <c r="F592" s="43">
        <f t="shared" ca="1" si="260"/>
        <v>1.7604312182700768</v>
      </c>
      <c r="G592" s="43">
        <f>IF(A592&lt;&gt;"",IF(A592&lt;Data!$G$11*0.25,$C$13/$G$32,IF(A592&gt;Data!$G$11*0.25,$C$13,$C$13*10)),"")</f>
        <v>2</v>
      </c>
      <c r="H592" s="43">
        <f>IF(A592&lt;&gt;"",IF(Data!$G$9="constant",$C$13,IF(Data!$G$9="squeeze",G592,F592)),"")</f>
        <v>2</v>
      </c>
      <c r="I592" s="38">
        <f ca="1">IF(ISNUMBER(A592),NORMINV(RAND(),0,IF(AND(Data!$G$9="squeeze",A592&lt;Data!$G$11*0.25),$H$32,1)*$C$30*$C$13)*($C$14*$C$12),"")</f>
        <v>7.312481255016066E-5</v>
      </c>
      <c r="J592" s="42">
        <f ca="1">IFERROR(IF(Data!$C$6="Real",B592,I592+J591+($C$14*$C$12)*(NORMINV(RAND(),$C$15,CHOOSE($G$13,$C$13,F592,G592)))),"")</f>
        <v>1.3498759897366632</v>
      </c>
      <c r="K592" s="88">
        <f>IF(ISNUMBER(A592), IF($G$16="fixed",$G$17,MIN(H592*Data!$C$7*$C$16*0.5,$C$17*Data!$C$7))*$C$12,"")</f>
        <v>8.0000000000000007E-5</v>
      </c>
      <c r="L592" s="42">
        <f t="shared" ca="1" si="284"/>
        <v>1.3498759897366632</v>
      </c>
      <c r="M592" s="44">
        <f t="shared" ca="1" si="285"/>
        <v>1.3499159897366633</v>
      </c>
      <c r="N592" s="44">
        <f t="shared" ca="1" si="286"/>
        <v>1.3498359897366632</v>
      </c>
      <c r="O592" s="108">
        <f t="shared" ca="1" si="261"/>
        <v>1.4140877629596562</v>
      </c>
      <c r="P592" s="102">
        <f t="shared" ca="1" si="262"/>
        <v>7.2075458350394257</v>
      </c>
      <c r="Q592" s="102">
        <f t="shared" ca="1" si="263"/>
        <v>6.8120914124757029E-2</v>
      </c>
      <c r="R592" s="120">
        <f t="shared" ca="1" si="281"/>
        <v>1</v>
      </c>
      <c r="S592" s="54">
        <f t="shared" ca="1" si="282"/>
        <v>0</v>
      </c>
      <c r="T592" s="5">
        <f t="shared" ca="1" si="264"/>
        <v>1.3475392670087669</v>
      </c>
      <c r="U592" s="152">
        <f t="shared" ca="1" si="265"/>
        <v>1.3544650552299466</v>
      </c>
      <c r="V592" s="152">
        <f t="shared" ca="1" si="266"/>
        <v>1.3416029175616471</v>
      </c>
      <c r="W592" s="153">
        <f t="shared" ca="1" si="267"/>
        <v>2</v>
      </c>
      <c r="X592" s="153">
        <f t="shared" ca="1" si="268"/>
        <v>2</v>
      </c>
      <c r="Y592" s="153">
        <f t="shared" ca="1" si="269"/>
        <v>8</v>
      </c>
      <c r="Z592" s="153">
        <f t="shared" ca="1" si="270"/>
        <v>8</v>
      </c>
      <c r="AA592" s="152">
        <f t="shared" ca="1" si="271"/>
        <v>1.3520566961946332</v>
      </c>
      <c r="AB592" s="152">
        <f t="shared" ca="1" si="272"/>
        <v>1.343007522143606</v>
      </c>
      <c r="AC592" s="154">
        <f t="shared" ca="1" si="273"/>
        <v>-177.65651663760096</v>
      </c>
      <c r="AD592" s="154">
        <f t="shared" ca="1" si="274"/>
        <v>-552.67740744458388</v>
      </c>
      <c r="AE592" s="3">
        <f t="shared" ca="1" si="275"/>
        <v>-45.64587025513655</v>
      </c>
      <c r="AF592" s="3">
        <f t="shared" ca="1" si="276"/>
        <v>-730.33392408218481</v>
      </c>
      <c r="AG592" s="3" t="str">
        <f t="shared" ca="1" si="283"/>
        <v>N</v>
      </c>
      <c r="AH592" s="4" t="str">
        <f t="shared" ca="1" si="277"/>
        <v/>
      </c>
      <c r="AI592" s="75">
        <f t="shared" ca="1" si="278"/>
        <v>-73.033392408218475</v>
      </c>
      <c r="AJ592" s="75">
        <f t="shared" ca="1" si="279"/>
        <v>0</v>
      </c>
    </row>
    <row r="593" spans="1:36">
      <c r="A593" s="41">
        <f t="shared" si="280"/>
        <v>527</v>
      </c>
      <c r="B593" s="150">
        <f ca="1">IF(ISNUMBER(A593),INDEX('MetaTrader Import'!$H$13:$J$5893,TRUNC(((A593-$A$39+1)-1)/3)+1,MOD((A593-$A$39+1)-1,3)+1),"")</f>
        <v>0</v>
      </c>
      <c r="C593" s="43">
        <f t="shared" ca="1" si="257"/>
        <v>17.604312182700767</v>
      </c>
      <c r="D593" s="43">
        <f t="shared" ca="1" si="258"/>
        <v>-9.4955008509103878E-2</v>
      </c>
      <c r="E593" s="43">
        <f t="shared" ca="1" si="259"/>
        <v>17.509357174191663</v>
      </c>
      <c r="F593" s="43">
        <f t="shared" ca="1" si="260"/>
        <v>1.7509357174191664</v>
      </c>
      <c r="G593" s="43">
        <f>IF(A593&lt;&gt;"",IF(A593&lt;Data!$G$11*0.25,$C$13/$G$32,IF(A593&gt;Data!$G$11*0.25,$C$13,$C$13*10)),"")</f>
        <v>2</v>
      </c>
      <c r="H593" s="43">
        <f>IF(A593&lt;&gt;"",IF(Data!$G$9="constant",$C$13,IF(Data!$G$9="squeeze",G593,F593)),"")</f>
        <v>2</v>
      </c>
      <c r="I593" s="38">
        <f ca="1">IF(ISNUMBER(A593),NORMINV(RAND(),0,IF(AND(Data!$G$9="squeeze",A593&lt;Data!$G$11*0.25),$H$32,1)*$C$30*$C$13)*($C$14*$C$12),"")</f>
        <v>-4.3096930673241493E-4</v>
      </c>
      <c r="J593" s="42">
        <f ca="1">IFERROR(IF(Data!$C$6="Real",B593,I593+J592+($C$14*$C$12)*(NORMINV(RAND(),$C$15,CHOOSE($G$13,$C$13,F593,G593)))),"")</f>
        <v>1.3497372515048978</v>
      </c>
      <c r="K593" s="88">
        <f>IF(ISNUMBER(A593), IF($G$16="fixed",$G$17,MIN(H593*Data!$C$7*$C$16*0.5,$C$17*Data!$C$7))*$C$12,"")</f>
        <v>8.0000000000000007E-5</v>
      </c>
      <c r="L593" s="42">
        <f t="shared" ca="1" si="284"/>
        <v>1.3497372515048978</v>
      </c>
      <c r="M593" s="44">
        <f t="shared" ca="1" si="285"/>
        <v>1.3497772515048978</v>
      </c>
      <c r="N593" s="44">
        <f t="shared" ca="1" si="286"/>
        <v>1.3496972515048977</v>
      </c>
      <c r="O593" s="108">
        <f t="shared" ca="1" si="261"/>
        <v>1.3116423132049082</v>
      </c>
      <c r="P593" s="102">
        <f t="shared" ca="1" si="262"/>
        <v>6.7749307763885565</v>
      </c>
      <c r="Q593" s="102">
        <f t="shared" ca="1" si="263"/>
        <v>4.8019757858953217E-2</v>
      </c>
      <c r="R593" s="120">
        <f t="shared" ca="1" si="281"/>
        <v>1</v>
      </c>
      <c r="S593" s="54">
        <f t="shared" ca="1" si="282"/>
        <v>0</v>
      </c>
      <c r="T593" s="5">
        <f t="shared" ca="1" si="264"/>
        <v>1.3475392670087669</v>
      </c>
      <c r="U593" s="152">
        <f t="shared" ca="1" si="265"/>
        <v>1.3544650552299466</v>
      </c>
      <c r="V593" s="152">
        <f t="shared" ca="1" si="266"/>
        <v>1.3416029175616471</v>
      </c>
      <c r="W593" s="153">
        <f t="shared" ca="1" si="267"/>
        <v>2</v>
      </c>
      <c r="X593" s="153">
        <f t="shared" ca="1" si="268"/>
        <v>2</v>
      </c>
      <c r="Y593" s="153">
        <f t="shared" ca="1" si="269"/>
        <v>8</v>
      </c>
      <c r="Z593" s="153">
        <f t="shared" ca="1" si="270"/>
        <v>8</v>
      </c>
      <c r="AA593" s="152">
        <f t="shared" ca="1" si="271"/>
        <v>1.3520566961946332</v>
      </c>
      <c r="AB593" s="152">
        <f t="shared" ca="1" si="272"/>
        <v>1.343007522143606</v>
      </c>
      <c r="AC593" s="154">
        <f t="shared" ca="1" si="273"/>
        <v>-188.75557517883834</v>
      </c>
      <c r="AD593" s="154">
        <f t="shared" ca="1" si="274"/>
        <v>-541.57834890334652</v>
      </c>
      <c r="AE593" s="3">
        <f t="shared" ca="1" si="275"/>
        <v>-45.645870255136558</v>
      </c>
      <c r="AF593" s="3">
        <f t="shared" ca="1" si="276"/>
        <v>-730.33392408218492</v>
      </c>
      <c r="AG593" s="3" t="str">
        <f t="shared" ca="1" si="283"/>
        <v>N</v>
      </c>
      <c r="AH593" s="4" t="str">
        <f t="shared" ca="1" si="277"/>
        <v/>
      </c>
      <c r="AI593" s="75">
        <f t="shared" ca="1" si="278"/>
        <v>-73.033392408218504</v>
      </c>
      <c r="AJ593" s="75">
        <f t="shared" ca="1" si="279"/>
        <v>0</v>
      </c>
    </row>
    <row r="594" spans="1:36">
      <c r="A594" s="41">
        <f t="shared" si="280"/>
        <v>528</v>
      </c>
      <c r="B594" s="150">
        <f>IF(ISNUMBER(A594),INDEX('MetaTrader Import'!$H$13:$J$5893,TRUNC(((A594-$A$39+1)-1)/3)+1,MOD((A594-$A$39+1)-1,3)+1),"")</f>
        <v>0</v>
      </c>
      <c r="C594" s="43">
        <f t="shared" ca="1" si="257"/>
        <v>17.509357174191663</v>
      </c>
      <c r="D594" s="43">
        <f t="shared" ca="1" si="258"/>
        <v>3.1552068898765204E-2</v>
      </c>
      <c r="E594" s="43">
        <f t="shared" ca="1" si="259"/>
        <v>17.540909243090429</v>
      </c>
      <c r="F594" s="43">
        <f t="shared" ca="1" si="260"/>
        <v>1.7540909243090428</v>
      </c>
      <c r="G594" s="43">
        <f>IF(A594&lt;&gt;"",IF(A594&lt;Data!$G$11*0.25,$C$13/$G$32,IF(A594&gt;Data!$G$11*0.25,$C$13,$C$13*10)),"")</f>
        <v>2</v>
      </c>
      <c r="H594" s="43">
        <f>IF(A594&lt;&gt;"",IF(Data!$G$9="constant",$C$13,IF(Data!$G$9="squeeze",G594,F594)),"")</f>
        <v>2</v>
      </c>
      <c r="I594" s="38">
        <f ca="1">IF(ISNUMBER(A594),NORMINV(RAND(),0,IF(AND(Data!$G$9="squeeze",A594&lt;Data!$G$11*0.25),$H$32,1)*$C$30*$C$13)*($C$14*$C$12),"")</f>
        <v>-2.9968214251808608E-5</v>
      </c>
      <c r="J594" s="42">
        <f ca="1">IFERROR(IF(Data!$C$6="Real",B594,I594+J593+($C$14*$C$12)*(NORMINV(RAND(),$C$15,CHOOSE($G$13,$C$13,F594,G594)))),"")</f>
        <v>1.3499733195262404</v>
      </c>
      <c r="K594" s="88">
        <f>IF(ISNUMBER(A594), IF($G$16="fixed",$G$17,MIN(H594*Data!$C$7*$C$16*0.5,$C$17*Data!$C$7))*$C$12,"")</f>
        <v>8.0000000000000007E-5</v>
      </c>
      <c r="L594" s="42">
        <f t="shared" ca="1" si="284"/>
        <v>1.3499733195262404</v>
      </c>
      <c r="M594" s="44">
        <f t="shared" ca="1" si="285"/>
        <v>1.3500133195262405</v>
      </c>
      <c r="N594" s="44">
        <f t="shared" ca="1" si="286"/>
        <v>1.3499333195262404</v>
      </c>
      <c r="O594" s="108">
        <f t="shared" ca="1" si="261"/>
        <v>1.2017963407351475</v>
      </c>
      <c r="P594" s="102">
        <f t="shared" ca="1" si="262"/>
        <v>6.2331376787585757</v>
      </c>
      <c r="Q594" s="102">
        <f t="shared" ca="1" si="263"/>
        <v>-2.0891948385726149E-2</v>
      </c>
      <c r="R594" s="120">
        <f t="shared" ca="1" si="281"/>
        <v>1</v>
      </c>
      <c r="S594" s="54">
        <f t="shared" ca="1" si="282"/>
        <v>0</v>
      </c>
      <c r="T594" s="5">
        <f t="shared" ca="1" si="264"/>
        <v>1.3475392670087669</v>
      </c>
      <c r="U594" s="152">
        <f t="shared" ca="1" si="265"/>
        <v>1.3544650552299466</v>
      </c>
      <c r="V594" s="152">
        <f t="shared" ca="1" si="266"/>
        <v>1.3416029175616471</v>
      </c>
      <c r="W594" s="153">
        <f t="shared" ca="1" si="267"/>
        <v>2</v>
      </c>
      <c r="X594" s="153">
        <f t="shared" ca="1" si="268"/>
        <v>2</v>
      </c>
      <c r="Y594" s="153">
        <f t="shared" ca="1" si="269"/>
        <v>8</v>
      </c>
      <c r="Z594" s="153">
        <f t="shared" ca="1" si="270"/>
        <v>8</v>
      </c>
      <c r="AA594" s="152">
        <f t="shared" ca="1" si="271"/>
        <v>1.3520566961946332</v>
      </c>
      <c r="AB594" s="152">
        <f t="shared" ca="1" si="272"/>
        <v>1.343007522143606</v>
      </c>
      <c r="AC594" s="154">
        <f t="shared" ca="1" si="273"/>
        <v>-169.87013347142366</v>
      </c>
      <c r="AD594" s="154">
        <f t="shared" ca="1" si="274"/>
        <v>-560.46379061076118</v>
      </c>
      <c r="AE594" s="3">
        <f t="shared" ca="1" si="275"/>
        <v>-45.64587025513655</v>
      </c>
      <c r="AF594" s="3">
        <f t="shared" ca="1" si="276"/>
        <v>-730.33392408218481</v>
      </c>
      <c r="AG594" s="3" t="str">
        <f t="shared" ca="1" si="283"/>
        <v>N</v>
      </c>
      <c r="AH594" s="4" t="str">
        <f t="shared" ca="1" si="277"/>
        <v/>
      </c>
      <c r="AI594" s="75">
        <f t="shared" ca="1" si="278"/>
        <v>-73.033392408218475</v>
      </c>
      <c r="AJ594" s="75">
        <f t="shared" ca="1" si="279"/>
        <v>0</v>
      </c>
    </row>
    <row r="595" spans="1:36">
      <c r="A595" s="41">
        <f t="shared" si="280"/>
        <v>529</v>
      </c>
      <c r="B595" s="150">
        <f ca="1">IF(ISNUMBER(A595),INDEX('MetaTrader Import'!$H$13:$J$5893,TRUNC(((A595-$A$39+1)-1)/3)+1,MOD((A595-$A$39+1)-1,3)+1),"")</f>
        <v>0</v>
      </c>
      <c r="C595" s="43">
        <f t="shared" ca="1" si="257"/>
        <v>17.540909243090429</v>
      </c>
      <c r="D595" s="43">
        <f t="shared" ca="1" si="258"/>
        <v>1.0882573845473471</v>
      </c>
      <c r="E595" s="43">
        <f t="shared" ca="1" si="259"/>
        <v>18.629166627637776</v>
      </c>
      <c r="F595" s="43">
        <f t="shared" ca="1" si="260"/>
        <v>1.8629166627637777</v>
      </c>
      <c r="G595" s="43">
        <f>IF(A595&lt;&gt;"",IF(A595&lt;Data!$G$11*0.25,$C$13/$G$32,IF(A595&gt;Data!$G$11*0.25,$C$13,$C$13*10)),"")</f>
        <v>2</v>
      </c>
      <c r="H595" s="43">
        <f>IF(A595&lt;&gt;"",IF(Data!$G$9="constant",$C$13,IF(Data!$G$9="squeeze",G595,F595)),"")</f>
        <v>2</v>
      </c>
      <c r="I595" s="38">
        <f ca="1">IF(ISNUMBER(A595),NORMINV(RAND(),0,IF(AND(Data!$G$9="squeeze",A595&lt;Data!$G$11*0.25),$H$32,1)*$C$30*$C$13)*($C$14*$C$12),"")</f>
        <v>2.938048472408802E-4</v>
      </c>
      <c r="J595" s="42">
        <f ca="1">IFERROR(IF(Data!$C$6="Real",B595,I595+J594+($C$14*$C$12)*(NORMINV(RAND(),$C$15,CHOOSE($G$13,$C$13,F595,G595)))),"")</f>
        <v>1.3504510216522281</v>
      </c>
      <c r="K595" s="88">
        <f>IF(ISNUMBER(A595), IF($G$16="fixed",$G$17,MIN(H595*Data!$C$7*$C$16*0.5,$C$17*Data!$C$7))*$C$12,"")</f>
        <v>8.0000000000000007E-5</v>
      </c>
      <c r="L595" s="42">
        <f t="shared" ca="1" si="284"/>
        <v>1.3504510216522281</v>
      </c>
      <c r="M595" s="44">
        <f t="shared" ca="1" si="285"/>
        <v>1.3504910216522281</v>
      </c>
      <c r="N595" s="44">
        <f t="shared" ca="1" si="286"/>
        <v>1.350411021652228</v>
      </c>
      <c r="O595" s="108">
        <f t="shared" ca="1" si="261"/>
        <v>1.3088340056360599</v>
      </c>
      <c r="P595" s="102">
        <f t="shared" ca="1" si="262"/>
        <v>6.7268839896052484</v>
      </c>
      <c r="Q595" s="102">
        <f t="shared" ca="1" si="263"/>
        <v>-6.3514604768110022E-2</v>
      </c>
      <c r="R595" s="120">
        <f t="shared" ca="1" si="281"/>
        <v>1</v>
      </c>
      <c r="S595" s="54">
        <f t="shared" ca="1" si="282"/>
        <v>0</v>
      </c>
      <c r="T595" s="5">
        <f t="shared" ca="1" si="264"/>
        <v>1.3475392670087669</v>
      </c>
      <c r="U595" s="152">
        <f t="shared" ca="1" si="265"/>
        <v>1.3544650552299466</v>
      </c>
      <c r="V595" s="152">
        <f t="shared" ca="1" si="266"/>
        <v>1.3416029175616471</v>
      </c>
      <c r="W595" s="153">
        <f t="shared" ca="1" si="267"/>
        <v>2</v>
      </c>
      <c r="X595" s="153">
        <f t="shared" ca="1" si="268"/>
        <v>2</v>
      </c>
      <c r="Y595" s="153">
        <f t="shared" ca="1" si="269"/>
        <v>8</v>
      </c>
      <c r="Z595" s="153">
        <f t="shared" ca="1" si="270"/>
        <v>8</v>
      </c>
      <c r="AA595" s="152">
        <f t="shared" ca="1" si="271"/>
        <v>1.3520566961946332</v>
      </c>
      <c r="AB595" s="152">
        <f t="shared" ca="1" si="272"/>
        <v>1.343007522143606</v>
      </c>
      <c r="AC595" s="154">
        <f t="shared" ca="1" si="273"/>
        <v>-131.65396339241298</v>
      </c>
      <c r="AD595" s="154">
        <f t="shared" ca="1" si="274"/>
        <v>-598.67996068977186</v>
      </c>
      <c r="AE595" s="3">
        <f t="shared" ca="1" si="275"/>
        <v>-45.64587025513655</v>
      </c>
      <c r="AF595" s="3">
        <f t="shared" ca="1" si="276"/>
        <v>-730.33392408218481</v>
      </c>
      <c r="AG595" s="3" t="str">
        <f t="shared" ca="1" si="283"/>
        <v>N</v>
      </c>
      <c r="AH595" s="4" t="str">
        <f t="shared" ca="1" si="277"/>
        <v/>
      </c>
      <c r="AI595" s="75">
        <f t="shared" ca="1" si="278"/>
        <v>-73.033392408218475</v>
      </c>
      <c r="AJ595" s="75">
        <f t="shared" ca="1" si="279"/>
        <v>0</v>
      </c>
    </row>
    <row r="596" spans="1:36">
      <c r="A596" s="41">
        <f t="shared" si="280"/>
        <v>530</v>
      </c>
      <c r="B596" s="150">
        <f ca="1">IF(ISNUMBER(A596),INDEX('MetaTrader Import'!$H$13:$J$5893,TRUNC(((A596-$A$39+1)-1)/3)+1,MOD((A596-$A$39+1)-1,3)+1),"")</f>
        <v>0</v>
      </c>
      <c r="C596" s="43">
        <f t="shared" ca="1" si="257"/>
        <v>18.629166627637776</v>
      </c>
      <c r="D596" s="43">
        <f t="shared" ca="1" si="258"/>
        <v>-4.7688847327906903E-3</v>
      </c>
      <c r="E596" s="43">
        <f t="shared" ca="1" si="259"/>
        <v>18.624397742904986</v>
      </c>
      <c r="F596" s="43">
        <f t="shared" ca="1" si="260"/>
        <v>1.8624397742904986</v>
      </c>
      <c r="G596" s="43">
        <f>IF(A596&lt;&gt;"",IF(A596&lt;Data!$G$11*0.25,$C$13/$G$32,IF(A596&gt;Data!$G$11*0.25,$C$13,$C$13*10)),"")</f>
        <v>2</v>
      </c>
      <c r="H596" s="43">
        <f>IF(A596&lt;&gt;"",IF(Data!$G$9="constant",$C$13,IF(Data!$G$9="squeeze",G596,F596)),"")</f>
        <v>2</v>
      </c>
      <c r="I596" s="38">
        <f ca="1">IF(ISNUMBER(A596),NORMINV(RAND(),0,IF(AND(Data!$G$9="squeeze",A596&lt;Data!$G$11*0.25),$H$32,1)*$C$30*$C$13)*($C$14*$C$12),"")</f>
        <v>3.1233727223036958E-4</v>
      </c>
      <c r="J596" s="42">
        <f ca="1">IFERROR(IF(Data!$C$6="Real",B596,I596+J595+($C$14*$C$12)*(NORMINV(RAND(),$C$15,CHOOSE($G$13,$C$13,F596,G596)))),"")</f>
        <v>1.3505036799439234</v>
      </c>
      <c r="K596" s="88">
        <f>IF(ISNUMBER(A596), IF($G$16="fixed",$G$17,MIN(H596*Data!$C$7*$C$16*0.5,$C$17*Data!$C$7))*$C$12,"")</f>
        <v>8.0000000000000007E-5</v>
      </c>
      <c r="L596" s="42">
        <f t="shared" ca="1" si="284"/>
        <v>1.3505036799439234</v>
      </c>
      <c r="M596" s="44">
        <f t="shared" ca="1" si="285"/>
        <v>1.3505436799439234</v>
      </c>
      <c r="N596" s="44">
        <f t="shared" ca="1" si="286"/>
        <v>1.3504636799439234</v>
      </c>
      <c r="O596" s="108">
        <f t="shared" ca="1" si="261"/>
        <v>1.3113564877658372</v>
      </c>
      <c r="P596" s="102">
        <f t="shared" ca="1" si="262"/>
        <v>6.7390033230928559</v>
      </c>
      <c r="Q596" s="102">
        <f t="shared" ca="1" si="263"/>
        <v>-9.3642288997910314E-2</v>
      </c>
      <c r="R596" s="120">
        <f t="shared" ca="1" si="281"/>
        <v>1</v>
      </c>
      <c r="S596" s="54">
        <f t="shared" ca="1" si="282"/>
        <v>0</v>
      </c>
      <c r="T596" s="5">
        <f t="shared" ca="1" si="264"/>
        <v>1.3475392670087669</v>
      </c>
      <c r="U596" s="152">
        <f t="shared" ca="1" si="265"/>
        <v>1.3544650552299466</v>
      </c>
      <c r="V596" s="152">
        <f t="shared" ca="1" si="266"/>
        <v>1.3416029175616471</v>
      </c>
      <c r="W596" s="153">
        <f t="shared" ca="1" si="267"/>
        <v>2</v>
      </c>
      <c r="X596" s="153">
        <f t="shared" ca="1" si="268"/>
        <v>2</v>
      </c>
      <c r="Y596" s="153">
        <f t="shared" ca="1" si="269"/>
        <v>8</v>
      </c>
      <c r="Z596" s="153">
        <f t="shared" ca="1" si="270"/>
        <v>8</v>
      </c>
      <c r="AA596" s="152">
        <f t="shared" ca="1" si="271"/>
        <v>1.3520566961946332</v>
      </c>
      <c r="AB596" s="152">
        <f t="shared" ca="1" si="272"/>
        <v>1.343007522143606</v>
      </c>
      <c r="AC596" s="154">
        <f t="shared" ca="1" si="273"/>
        <v>-127.44130005678755</v>
      </c>
      <c r="AD596" s="154">
        <f t="shared" ca="1" si="274"/>
        <v>-602.89262402539737</v>
      </c>
      <c r="AE596" s="3">
        <f t="shared" ca="1" si="275"/>
        <v>-45.645870255136558</v>
      </c>
      <c r="AF596" s="3">
        <f t="shared" ca="1" si="276"/>
        <v>-730.33392408218492</v>
      </c>
      <c r="AG596" s="3" t="str">
        <f t="shared" ca="1" si="283"/>
        <v>N</v>
      </c>
      <c r="AH596" s="4" t="str">
        <f t="shared" ca="1" si="277"/>
        <v/>
      </c>
      <c r="AI596" s="75">
        <f t="shared" ca="1" si="278"/>
        <v>-73.033392408218504</v>
      </c>
      <c r="AJ596" s="75">
        <f t="shared" ca="1" si="279"/>
        <v>0</v>
      </c>
    </row>
    <row r="597" spans="1:36">
      <c r="A597" s="41">
        <f t="shared" si="280"/>
        <v>531</v>
      </c>
      <c r="B597" s="150">
        <f>IF(ISNUMBER(A597),INDEX('MetaTrader Import'!$H$13:$J$5893,TRUNC(((A597-$A$39+1)-1)/3)+1,MOD((A597-$A$39+1)-1,3)+1),"")</f>
        <v>0</v>
      </c>
      <c r="C597" s="43">
        <f t="shared" ca="1" si="257"/>
        <v>18.624397742904986</v>
      </c>
      <c r="D597" s="43">
        <f t="shared" ca="1" si="258"/>
        <v>-9.8475262860357876E-2</v>
      </c>
      <c r="E597" s="43">
        <f t="shared" ca="1" si="259"/>
        <v>18.525922480044628</v>
      </c>
      <c r="F597" s="43">
        <f t="shared" ca="1" si="260"/>
        <v>1.8525922480044628</v>
      </c>
      <c r="G597" s="43">
        <f>IF(A597&lt;&gt;"",IF(A597&lt;Data!$G$11*0.25,$C$13/$G$32,IF(A597&gt;Data!$G$11*0.25,$C$13,$C$13*10)),"")</f>
        <v>2</v>
      </c>
      <c r="H597" s="43">
        <f>IF(A597&lt;&gt;"",IF(Data!$G$9="constant",$C$13,IF(Data!$G$9="squeeze",G597,F597)),"")</f>
        <v>2</v>
      </c>
      <c r="I597" s="38">
        <f ca="1">IF(ISNUMBER(A597),NORMINV(RAND(),0,IF(AND(Data!$G$9="squeeze",A597&lt;Data!$G$11*0.25),$H$32,1)*$C$30*$C$13)*($C$14*$C$12),"")</f>
        <v>-4.1020097665118982E-4</v>
      </c>
      <c r="J597" s="42">
        <f ca="1">IFERROR(IF(Data!$C$6="Real",B597,I597+J596+($C$14*$C$12)*(NORMINV(RAND(),$C$15,CHOOSE($G$13,$C$13,F597,G597)))),"")</f>
        <v>1.3501663142260161</v>
      </c>
      <c r="K597" s="88">
        <f>IF(ISNUMBER(A597), IF($G$16="fixed",$G$17,MIN(H597*Data!$C$7*$C$16*0.5,$C$17*Data!$C$7))*$C$12,"")</f>
        <v>8.0000000000000007E-5</v>
      </c>
      <c r="L597" s="42">
        <f t="shared" ca="1" si="284"/>
        <v>1.3501663142260161</v>
      </c>
      <c r="M597" s="44">
        <f t="shared" ca="1" si="285"/>
        <v>1.3502063142260161</v>
      </c>
      <c r="N597" s="44">
        <f t="shared" ca="1" si="286"/>
        <v>1.350126314226016</v>
      </c>
      <c r="O597" s="108">
        <f t="shared" ca="1" si="261"/>
        <v>1.2151864930932677</v>
      </c>
      <c r="P597" s="102">
        <f t="shared" ca="1" si="262"/>
        <v>6.3801526999528519</v>
      </c>
      <c r="Q597" s="102">
        <f t="shared" ca="1" si="263"/>
        <v>-0.1170918584269284</v>
      </c>
      <c r="R597" s="120">
        <f t="shared" ca="1" si="281"/>
        <v>1</v>
      </c>
      <c r="S597" s="54">
        <f t="shared" ca="1" si="282"/>
        <v>0</v>
      </c>
      <c r="T597" s="5">
        <f t="shared" ca="1" si="264"/>
        <v>1.3475392670087669</v>
      </c>
      <c r="U597" s="152">
        <f t="shared" ca="1" si="265"/>
        <v>1.3544650552299466</v>
      </c>
      <c r="V597" s="152">
        <f t="shared" ca="1" si="266"/>
        <v>1.3416029175616471</v>
      </c>
      <c r="W597" s="153">
        <f t="shared" ca="1" si="267"/>
        <v>2</v>
      </c>
      <c r="X597" s="153">
        <f t="shared" ca="1" si="268"/>
        <v>2</v>
      </c>
      <c r="Y597" s="153">
        <f t="shared" ca="1" si="269"/>
        <v>8</v>
      </c>
      <c r="Z597" s="153">
        <f t="shared" ca="1" si="270"/>
        <v>8</v>
      </c>
      <c r="AA597" s="152">
        <f t="shared" ca="1" si="271"/>
        <v>1.3520566961946332</v>
      </c>
      <c r="AB597" s="152">
        <f t="shared" ca="1" si="272"/>
        <v>1.343007522143606</v>
      </c>
      <c r="AC597" s="154">
        <f t="shared" ca="1" si="273"/>
        <v>-154.4305574893734</v>
      </c>
      <c r="AD597" s="154">
        <f t="shared" ca="1" si="274"/>
        <v>-575.90336659281149</v>
      </c>
      <c r="AE597" s="3">
        <f t="shared" ca="1" si="275"/>
        <v>-45.645870255136558</v>
      </c>
      <c r="AF597" s="3">
        <f t="shared" ca="1" si="276"/>
        <v>-730.33392408218492</v>
      </c>
      <c r="AG597" s="3" t="str">
        <f t="shared" ca="1" si="283"/>
        <v>N</v>
      </c>
      <c r="AH597" s="4" t="str">
        <f t="shared" ca="1" si="277"/>
        <v/>
      </c>
      <c r="AI597" s="75">
        <f t="shared" ca="1" si="278"/>
        <v>-73.033392408218504</v>
      </c>
      <c r="AJ597" s="75">
        <f t="shared" ca="1" si="279"/>
        <v>0</v>
      </c>
    </row>
    <row r="598" spans="1:36">
      <c r="A598" s="41">
        <f t="shared" si="280"/>
        <v>532</v>
      </c>
      <c r="B598" s="150">
        <f ca="1">IF(ISNUMBER(A598),INDEX('MetaTrader Import'!$H$13:$J$5893,TRUNC(((A598-$A$39+1)-1)/3)+1,MOD((A598-$A$39+1)-1,3)+1),"")</f>
        <v>0</v>
      </c>
      <c r="C598" s="43">
        <f t="shared" ca="1" si="257"/>
        <v>18.525922480044628</v>
      </c>
      <c r="D598" s="43">
        <f t="shared" ca="1" si="258"/>
        <v>3.5794750839002187</v>
      </c>
      <c r="E598" s="43">
        <f t="shared" ca="1" si="259"/>
        <v>22.105397563944848</v>
      </c>
      <c r="F598" s="43">
        <f t="shared" ca="1" si="260"/>
        <v>2.2105397563944846</v>
      </c>
      <c r="G598" s="43">
        <f>IF(A598&lt;&gt;"",IF(A598&lt;Data!$G$11*0.25,$C$13/$G$32,IF(A598&gt;Data!$G$11*0.25,$C$13,$C$13*10)),"")</f>
        <v>2</v>
      </c>
      <c r="H598" s="43">
        <f>IF(A598&lt;&gt;"",IF(Data!$G$9="constant",$C$13,IF(Data!$G$9="squeeze",G598,F598)),"")</f>
        <v>2</v>
      </c>
      <c r="I598" s="38">
        <f ca="1">IF(ISNUMBER(A598),NORMINV(RAND(),0,IF(AND(Data!$G$9="squeeze",A598&lt;Data!$G$11*0.25),$H$32,1)*$C$30*$C$13)*($C$14*$C$12),"")</f>
        <v>1.0555473408161301E-3</v>
      </c>
      <c r="J598" s="42">
        <f ca="1">IFERROR(IF(Data!$C$6="Real",B598,I598+J597+($C$14*$C$12)*(NORMINV(RAND(),$C$15,CHOOSE($G$13,$C$13,F598,G598)))),"")</f>
        <v>1.3509264170597004</v>
      </c>
      <c r="K598" s="88">
        <f>IF(ISNUMBER(A598), IF($G$16="fixed",$G$17,MIN(H598*Data!$C$7*$C$16*0.5,$C$17*Data!$C$7))*$C$12,"")</f>
        <v>8.0000000000000007E-5</v>
      </c>
      <c r="L598" s="42">
        <f t="shared" ca="1" si="284"/>
        <v>1.3509264170597004</v>
      </c>
      <c r="M598" s="44">
        <f t="shared" ca="1" si="285"/>
        <v>1.3509664170597004</v>
      </c>
      <c r="N598" s="44">
        <f t="shared" ca="1" si="286"/>
        <v>1.3508864170597004</v>
      </c>
      <c r="O598" s="108">
        <f t="shared" ca="1" si="261"/>
        <v>1.2799662705682002</v>
      </c>
      <c r="P598" s="102">
        <f t="shared" ca="1" si="262"/>
        <v>6.7059649570987743</v>
      </c>
      <c r="Q598" s="102">
        <f t="shared" ca="1" si="263"/>
        <v>-0.12352923607028968</v>
      </c>
      <c r="R598" s="120">
        <f t="shared" ca="1" si="281"/>
        <v>1</v>
      </c>
      <c r="S598" s="54">
        <f t="shared" ca="1" si="282"/>
        <v>0</v>
      </c>
      <c r="T598" s="5">
        <f t="shared" ca="1" si="264"/>
        <v>1.3475392670087669</v>
      </c>
      <c r="U598" s="152">
        <f t="shared" ca="1" si="265"/>
        <v>1.3544650552299466</v>
      </c>
      <c r="V598" s="152">
        <f t="shared" ca="1" si="266"/>
        <v>1.3416029175616471</v>
      </c>
      <c r="W598" s="153">
        <f t="shared" ca="1" si="267"/>
        <v>2</v>
      </c>
      <c r="X598" s="153">
        <f t="shared" ca="1" si="268"/>
        <v>2</v>
      </c>
      <c r="Y598" s="153">
        <f t="shared" ca="1" si="269"/>
        <v>8</v>
      </c>
      <c r="Z598" s="153">
        <f t="shared" ca="1" si="270"/>
        <v>8</v>
      </c>
      <c r="AA598" s="152">
        <f t="shared" ca="1" si="271"/>
        <v>1.3520566961946332</v>
      </c>
      <c r="AB598" s="152">
        <f t="shared" ca="1" si="272"/>
        <v>1.343007522143606</v>
      </c>
      <c r="AC598" s="154">
        <f t="shared" ca="1" si="273"/>
        <v>-93.622330794627118</v>
      </c>
      <c r="AD598" s="154">
        <f t="shared" ca="1" si="274"/>
        <v>-636.71159328755778</v>
      </c>
      <c r="AE598" s="3">
        <f t="shared" ca="1" si="275"/>
        <v>-45.645870255136558</v>
      </c>
      <c r="AF598" s="3">
        <f t="shared" ca="1" si="276"/>
        <v>-730.33392408218492</v>
      </c>
      <c r="AG598" s="3" t="str">
        <f t="shared" ca="1" si="283"/>
        <v>N</v>
      </c>
      <c r="AH598" s="4" t="str">
        <f t="shared" ca="1" si="277"/>
        <v/>
      </c>
      <c r="AI598" s="75">
        <f t="shared" ca="1" si="278"/>
        <v>-73.033392408218504</v>
      </c>
      <c r="AJ598" s="75">
        <f t="shared" ca="1" si="279"/>
        <v>0</v>
      </c>
    </row>
    <row r="599" spans="1:36">
      <c r="A599" s="41">
        <f t="shared" si="280"/>
        <v>533</v>
      </c>
      <c r="B599" s="150">
        <f ca="1">IF(ISNUMBER(A599),INDEX('MetaTrader Import'!$H$13:$J$5893,TRUNC(((A599-$A$39+1)-1)/3)+1,MOD((A599-$A$39+1)-1,3)+1),"")</f>
        <v>0</v>
      </c>
      <c r="C599" s="43">
        <f t="shared" ca="1" si="257"/>
        <v>22.105397563944848</v>
      </c>
      <c r="D599" s="43">
        <f t="shared" ca="1" si="258"/>
        <v>-0.3249499329779223</v>
      </c>
      <c r="E599" s="43">
        <f t="shared" ca="1" si="259"/>
        <v>21.780447630966925</v>
      </c>
      <c r="F599" s="43">
        <f t="shared" ca="1" si="260"/>
        <v>2.1780447630966924</v>
      </c>
      <c r="G599" s="43">
        <f>IF(A599&lt;&gt;"",IF(A599&lt;Data!$G$11*0.25,$C$13/$G$32,IF(A599&gt;Data!$G$11*0.25,$C$13,$C$13*10)),"")</f>
        <v>2</v>
      </c>
      <c r="H599" s="43">
        <f>IF(A599&lt;&gt;"",IF(Data!$G$9="constant",$C$13,IF(Data!$G$9="squeeze",G599,F599)),"")</f>
        <v>2</v>
      </c>
      <c r="I599" s="38">
        <f ca="1">IF(ISNUMBER(A599),NORMINV(RAND(),0,IF(AND(Data!$G$9="squeeze",A599&lt;Data!$G$11*0.25),$H$32,1)*$C$30*$C$13)*($C$14*$C$12),"")</f>
        <v>2.3402272698541093E-4</v>
      </c>
      <c r="J599" s="42">
        <f ca="1">IFERROR(IF(Data!$C$6="Real",B599,I599+J598+($C$14*$C$12)*(NORMINV(RAND(),$C$15,CHOOSE($G$13,$C$13,F599,G599)))),"")</f>
        <v>1.3513420964829488</v>
      </c>
      <c r="K599" s="88">
        <f>IF(ISNUMBER(A599), IF($G$16="fixed",$G$17,MIN(H599*Data!$C$7*$C$16*0.5,$C$17*Data!$C$7))*$C$12,"")</f>
        <v>8.0000000000000007E-5</v>
      </c>
      <c r="L599" s="42">
        <f t="shared" ca="1" si="284"/>
        <v>1.3513420964829488</v>
      </c>
      <c r="M599" s="44">
        <f t="shared" ca="1" si="285"/>
        <v>1.3513820964829488</v>
      </c>
      <c r="N599" s="44">
        <f t="shared" ca="1" si="286"/>
        <v>1.3513020964829487</v>
      </c>
      <c r="O599" s="108">
        <f t="shared" ca="1" si="261"/>
        <v>1.4731779268269882</v>
      </c>
      <c r="P599" s="102">
        <f t="shared" ca="1" si="262"/>
        <v>7.6024141771306901</v>
      </c>
      <c r="Q599" s="102">
        <f t="shared" ca="1" si="263"/>
        <v>-0.10119595440793021</v>
      </c>
      <c r="R599" s="120">
        <f t="shared" ca="1" si="281"/>
        <v>1</v>
      </c>
      <c r="S599" s="54">
        <f t="shared" ca="1" si="282"/>
        <v>0</v>
      </c>
      <c r="T599" s="5">
        <f t="shared" ca="1" si="264"/>
        <v>1.3475392670087669</v>
      </c>
      <c r="U599" s="152">
        <f t="shared" ca="1" si="265"/>
        <v>1.3544650552299466</v>
      </c>
      <c r="V599" s="152">
        <f t="shared" ca="1" si="266"/>
        <v>1.3416029175616471</v>
      </c>
      <c r="W599" s="153">
        <f t="shared" ca="1" si="267"/>
        <v>2</v>
      </c>
      <c r="X599" s="153">
        <f t="shared" ca="1" si="268"/>
        <v>2</v>
      </c>
      <c r="Y599" s="153">
        <f t="shared" ca="1" si="269"/>
        <v>8</v>
      </c>
      <c r="Z599" s="153">
        <f t="shared" ca="1" si="270"/>
        <v>8</v>
      </c>
      <c r="AA599" s="152">
        <f t="shared" ca="1" si="271"/>
        <v>1.3520566961946332</v>
      </c>
      <c r="AB599" s="152">
        <f t="shared" ca="1" si="272"/>
        <v>1.343007522143606</v>
      </c>
      <c r="AC599" s="154">
        <f t="shared" ca="1" si="273"/>
        <v>-60.367976934756484</v>
      </c>
      <c r="AD599" s="154">
        <f t="shared" ca="1" si="274"/>
        <v>-669.96594714742844</v>
      </c>
      <c r="AE599" s="3">
        <f t="shared" ca="1" si="275"/>
        <v>-45.645870255136558</v>
      </c>
      <c r="AF599" s="3">
        <f t="shared" ca="1" si="276"/>
        <v>-730.33392408218492</v>
      </c>
      <c r="AG599" s="3" t="str">
        <f t="shared" ca="1" si="283"/>
        <v>N</v>
      </c>
      <c r="AH599" s="4" t="str">
        <f t="shared" ca="1" si="277"/>
        <v/>
      </c>
      <c r="AI599" s="75">
        <f t="shared" ca="1" si="278"/>
        <v>-73.033392408218504</v>
      </c>
      <c r="AJ599" s="75">
        <f t="shared" ca="1" si="279"/>
        <v>0</v>
      </c>
    </row>
    <row r="600" spans="1:36">
      <c r="A600" s="41">
        <f t="shared" si="280"/>
        <v>534</v>
      </c>
      <c r="B600" s="150">
        <f>IF(ISNUMBER(A600),INDEX('MetaTrader Import'!$H$13:$J$5893,TRUNC(((A600-$A$39+1)-1)/3)+1,MOD((A600-$A$39+1)-1,3)+1),"")</f>
        <v>0</v>
      </c>
      <c r="C600" s="43">
        <f t="shared" ca="1" si="257"/>
        <v>21.780447630966925</v>
      </c>
      <c r="D600" s="43">
        <f t="shared" ca="1" si="258"/>
        <v>1.2781189172289749</v>
      </c>
      <c r="E600" s="43">
        <f t="shared" ca="1" si="259"/>
        <v>23.058566548195902</v>
      </c>
      <c r="F600" s="43">
        <f t="shared" ca="1" si="260"/>
        <v>2.30585665481959</v>
      </c>
      <c r="G600" s="43">
        <f>IF(A600&lt;&gt;"",IF(A600&lt;Data!$G$11*0.25,$C$13/$G$32,IF(A600&gt;Data!$G$11*0.25,$C$13,$C$13*10)),"")</f>
        <v>2</v>
      </c>
      <c r="H600" s="43">
        <f>IF(A600&lt;&gt;"",IF(Data!$G$9="constant",$C$13,IF(Data!$G$9="squeeze",G600,F600)),"")</f>
        <v>2</v>
      </c>
      <c r="I600" s="38">
        <f ca="1">IF(ISNUMBER(A600),NORMINV(RAND(),0,IF(AND(Data!$G$9="squeeze",A600&lt;Data!$G$11*0.25),$H$32,1)*$C$30*$C$13)*($C$14*$C$12),"")</f>
        <v>-3.5277763254177506E-4</v>
      </c>
      <c r="J600" s="42">
        <f ca="1">IFERROR(IF(Data!$C$6="Real",B600,I600+J599+($C$14*$C$12)*(NORMINV(RAND(),$C$15,CHOOSE($G$13,$C$13,F600,G600)))),"")</f>
        <v>1.3513127283063071</v>
      </c>
      <c r="K600" s="88">
        <f>IF(ISNUMBER(A600), IF($G$16="fixed",$G$17,MIN(H600*Data!$C$7*$C$16*0.5,$C$17*Data!$C$7))*$C$12,"")</f>
        <v>8.0000000000000007E-5</v>
      </c>
      <c r="L600" s="42">
        <f t="shared" ca="1" si="284"/>
        <v>1.3513127283063071</v>
      </c>
      <c r="M600" s="44">
        <f t="shared" ca="1" si="285"/>
        <v>1.3513527283063071</v>
      </c>
      <c r="N600" s="44">
        <f t="shared" ca="1" si="286"/>
        <v>1.3512727283063071</v>
      </c>
      <c r="O600" s="108">
        <f t="shared" ca="1" si="261"/>
        <v>1.7607761497988277</v>
      </c>
      <c r="P600" s="102">
        <f t="shared" ca="1" si="262"/>
        <v>8.4585456422688647</v>
      </c>
      <c r="Q600" s="102">
        <f t="shared" ca="1" si="263"/>
        <v>-3.9621754217175224E-2</v>
      </c>
      <c r="R600" s="120">
        <f t="shared" ca="1" si="281"/>
        <v>1</v>
      </c>
      <c r="S600" s="54">
        <f t="shared" ca="1" si="282"/>
        <v>0</v>
      </c>
      <c r="T600" s="5">
        <f t="shared" ca="1" si="264"/>
        <v>1.3475392670087669</v>
      </c>
      <c r="U600" s="152">
        <f t="shared" ca="1" si="265"/>
        <v>1.3544650552299466</v>
      </c>
      <c r="V600" s="152">
        <f t="shared" ca="1" si="266"/>
        <v>1.3416029175616471</v>
      </c>
      <c r="W600" s="153">
        <f t="shared" ca="1" si="267"/>
        <v>2</v>
      </c>
      <c r="X600" s="153">
        <f t="shared" ca="1" si="268"/>
        <v>2</v>
      </c>
      <c r="Y600" s="153">
        <f t="shared" ca="1" si="269"/>
        <v>8</v>
      </c>
      <c r="Z600" s="153">
        <f t="shared" ca="1" si="270"/>
        <v>8</v>
      </c>
      <c r="AA600" s="152">
        <f t="shared" ca="1" si="271"/>
        <v>1.3520566961946332</v>
      </c>
      <c r="AB600" s="152">
        <f t="shared" ca="1" si="272"/>
        <v>1.343007522143606</v>
      </c>
      <c r="AC600" s="154">
        <f t="shared" ca="1" si="273"/>
        <v>-62.717431066090512</v>
      </c>
      <c r="AD600" s="154">
        <f t="shared" ca="1" si="274"/>
        <v>-667.61649301609441</v>
      </c>
      <c r="AE600" s="3">
        <f t="shared" ca="1" si="275"/>
        <v>-45.645870255136558</v>
      </c>
      <c r="AF600" s="3">
        <f t="shared" ca="1" si="276"/>
        <v>-730.33392408218492</v>
      </c>
      <c r="AG600" s="3" t="str">
        <f t="shared" ca="1" si="283"/>
        <v>N</v>
      </c>
      <c r="AH600" s="4" t="str">
        <f t="shared" ca="1" si="277"/>
        <v/>
      </c>
      <c r="AI600" s="75">
        <f t="shared" ca="1" si="278"/>
        <v>-73.033392408218504</v>
      </c>
      <c r="AJ600" s="75">
        <f t="shared" ca="1" si="279"/>
        <v>0</v>
      </c>
    </row>
    <row r="601" spans="1:36">
      <c r="A601" s="41">
        <f t="shared" si="280"/>
        <v>535</v>
      </c>
      <c r="B601" s="150">
        <f ca="1">IF(ISNUMBER(A601),INDEX('MetaTrader Import'!$H$13:$J$5893,TRUNC(((A601-$A$39+1)-1)/3)+1,MOD((A601-$A$39+1)-1,3)+1),"")</f>
        <v>0</v>
      </c>
      <c r="C601" s="43">
        <f t="shared" ca="1" si="257"/>
        <v>23.058566548195902</v>
      </c>
      <c r="D601" s="43">
        <f t="shared" ca="1" si="258"/>
        <v>-2.3412936902227055</v>
      </c>
      <c r="E601" s="43">
        <f t="shared" ca="1" si="259"/>
        <v>20.717272857973196</v>
      </c>
      <c r="F601" s="43">
        <f t="shared" ca="1" si="260"/>
        <v>2.0717272857973197</v>
      </c>
      <c r="G601" s="43">
        <f>IF(A601&lt;&gt;"",IF(A601&lt;Data!$G$11*0.25,$C$13/$G$32,IF(A601&gt;Data!$G$11*0.25,$C$13,$C$13*10)),"")</f>
        <v>2</v>
      </c>
      <c r="H601" s="43">
        <f>IF(A601&lt;&gt;"",IF(Data!$G$9="constant",$C$13,IF(Data!$G$9="squeeze",G601,F601)),"")</f>
        <v>2</v>
      </c>
      <c r="I601" s="38">
        <f ca="1">IF(ISNUMBER(A601),NORMINV(RAND(),0,IF(AND(Data!$G$9="squeeze",A601&lt;Data!$G$11*0.25),$H$32,1)*$C$30*$C$13)*($C$14*$C$12),"")</f>
        <v>-3.0675407518184901E-5</v>
      </c>
      <c r="J601" s="42">
        <f ca="1">IFERROR(IF(Data!$C$6="Real",B601,I601+J600+($C$14*$C$12)*(NORMINV(RAND(),$C$15,CHOOSE($G$13,$C$13,F601,G601)))),"")</f>
        <v>1.3519200284078916</v>
      </c>
      <c r="K601" s="88">
        <f>IF(ISNUMBER(A601), IF($G$16="fixed",$G$17,MIN(H601*Data!$C$7*$C$16*0.5,$C$17*Data!$C$7))*$C$12,"")</f>
        <v>8.0000000000000007E-5</v>
      </c>
      <c r="L601" s="42">
        <f t="shared" ca="1" si="284"/>
        <v>1.3519200284078916</v>
      </c>
      <c r="M601" s="44">
        <f t="shared" ca="1" si="285"/>
        <v>1.3519600284078916</v>
      </c>
      <c r="N601" s="44">
        <f t="shared" ca="1" si="286"/>
        <v>1.3518800284078916</v>
      </c>
      <c r="O601" s="108">
        <f t="shared" ca="1" si="261"/>
        <v>2.073606963509413</v>
      </c>
      <c r="P601" s="102">
        <f t="shared" ca="1" si="262"/>
        <v>9.6641849812782059</v>
      </c>
      <c r="Q601" s="102">
        <f t="shared" ca="1" si="263"/>
        <v>4.5334323899104099E-2</v>
      </c>
      <c r="R601" s="120">
        <f t="shared" ca="1" si="281"/>
        <v>1</v>
      </c>
      <c r="S601" s="54">
        <f t="shared" ca="1" si="282"/>
        <v>0</v>
      </c>
      <c r="T601" s="5">
        <f t="shared" ca="1" si="264"/>
        <v>1.3475392670087669</v>
      </c>
      <c r="U601" s="152">
        <f t="shared" ca="1" si="265"/>
        <v>1.3544650552299466</v>
      </c>
      <c r="V601" s="152">
        <f t="shared" ca="1" si="266"/>
        <v>1.3416029175616471</v>
      </c>
      <c r="W601" s="153">
        <f t="shared" ca="1" si="267"/>
        <v>2</v>
      </c>
      <c r="X601" s="153">
        <f t="shared" ca="1" si="268"/>
        <v>2</v>
      </c>
      <c r="Y601" s="153">
        <f t="shared" ca="1" si="269"/>
        <v>8</v>
      </c>
      <c r="Z601" s="153">
        <f t="shared" ca="1" si="270"/>
        <v>8</v>
      </c>
      <c r="AA601" s="152">
        <f t="shared" ca="1" si="271"/>
        <v>1.3520566961946332</v>
      </c>
      <c r="AB601" s="152">
        <f t="shared" ca="1" si="272"/>
        <v>1.343007522143606</v>
      </c>
      <c r="AC601" s="154">
        <f t="shared" ca="1" si="273"/>
        <v>-14.133422939330842</v>
      </c>
      <c r="AD601" s="154">
        <f t="shared" ca="1" si="274"/>
        <v>-716.20050114285402</v>
      </c>
      <c r="AE601" s="3">
        <f t="shared" ca="1" si="275"/>
        <v>-45.645870255136558</v>
      </c>
      <c r="AF601" s="3">
        <f t="shared" ca="1" si="276"/>
        <v>-730.33392408218492</v>
      </c>
      <c r="AG601" s="3" t="str">
        <f t="shared" ca="1" si="283"/>
        <v>N</v>
      </c>
      <c r="AH601" s="4" t="str">
        <f t="shared" ca="1" si="277"/>
        <v/>
      </c>
      <c r="AI601" s="75">
        <f t="shared" ca="1" si="278"/>
        <v>-73.033392408218504</v>
      </c>
      <c r="AJ601" s="75">
        <f t="shared" ca="1" si="279"/>
        <v>0</v>
      </c>
    </row>
    <row r="602" spans="1:36">
      <c r="A602" s="41">
        <f t="shared" si="280"/>
        <v>536</v>
      </c>
      <c r="B602" s="150">
        <f ca="1">IF(ISNUMBER(A602),INDEX('MetaTrader Import'!$H$13:$J$5893,TRUNC(((A602-$A$39+1)-1)/3)+1,MOD((A602-$A$39+1)-1,3)+1),"")</f>
        <v>0</v>
      </c>
      <c r="C602" s="43">
        <f t="shared" ca="1" si="257"/>
        <v>20.717272857973196</v>
      </c>
      <c r="D602" s="43">
        <f t="shared" ca="1" si="258"/>
        <v>0.20726940441481689</v>
      </c>
      <c r="E602" s="43">
        <f t="shared" ca="1" si="259"/>
        <v>20.924542262388012</v>
      </c>
      <c r="F602" s="43">
        <f t="shared" ca="1" si="260"/>
        <v>2.0924542262388011</v>
      </c>
      <c r="G602" s="43">
        <f>IF(A602&lt;&gt;"",IF(A602&lt;Data!$G$11*0.25,$C$13/$G$32,IF(A602&gt;Data!$G$11*0.25,$C$13,$C$13*10)),"")</f>
        <v>2</v>
      </c>
      <c r="H602" s="43">
        <f>IF(A602&lt;&gt;"",IF(Data!$G$9="constant",$C$13,IF(Data!$G$9="squeeze",G602,F602)),"")</f>
        <v>2</v>
      </c>
      <c r="I602" s="38">
        <f ca="1">IF(ISNUMBER(A602),NORMINV(RAND(),0,IF(AND(Data!$G$9="squeeze",A602&lt;Data!$G$11*0.25),$H$32,1)*$C$30*$C$13)*($C$14*$C$12),"")</f>
        <v>-1.9037579053959619E-5</v>
      </c>
      <c r="J602" s="42">
        <f ca="1">IFERROR(IF(Data!$C$6="Real",B602,I602+J601+($C$14*$C$12)*(NORMINV(RAND(),$C$15,CHOOSE($G$13,$C$13,F602,G602)))),"")</f>
        <v>1.352104153837681</v>
      </c>
      <c r="K602" s="88">
        <f>IF(ISNUMBER(A602), IF($G$16="fixed",$G$17,MIN(H602*Data!$C$7*$C$16*0.5,$C$17*Data!$C$7))*$C$12,"")</f>
        <v>8.0000000000000007E-5</v>
      </c>
      <c r="L602" s="42">
        <f t="shared" ca="1" si="284"/>
        <v>1.352104153837681</v>
      </c>
      <c r="M602" s="44">
        <f t="shared" ca="1" si="285"/>
        <v>1.3521441538376811</v>
      </c>
      <c r="N602" s="44">
        <f t="shared" ca="1" si="286"/>
        <v>1.352064153837681</v>
      </c>
      <c r="O602" s="108">
        <f t="shared" ca="1" si="261"/>
        <v>2.3126563681069894</v>
      </c>
      <c r="P602" s="102">
        <f t="shared" ca="1" si="262"/>
        <v>10.576039414060691</v>
      </c>
      <c r="Q602" s="102">
        <f t="shared" ca="1" si="263"/>
        <v>0.15708787841535474</v>
      </c>
      <c r="R602" s="120">
        <f t="shared" ca="1" si="281"/>
        <v>1</v>
      </c>
      <c r="S602" s="54">
        <f t="shared" ca="1" si="282"/>
        <v>0</v>
      </c>
      <c r="T602" s="5">
        <f t="shared" ca="1" si="264"/>
        <v>1.3475392670087669</v>
      </c>
      <c r="U602" s="152">
        <f t="shared" ca="1" si="265"/>
        <v>1.3544650552299466</v>
      </c>
      <c r="V602" s="152">
        <f t="shared" ca="1" si="266"/>
        <v>1.3416029175616471</v>
      </c>
      <c r="W602" s="153">
        <f t="shared" ca="1" si="267"/>
        <v>2</v>
      </c>
      <c r="X602" s="153">
        <f t="shared" ca="1" si="268"/>
        <v>2</v>
      </c>
      <c r="Y602" s="153">
        <f t="shared" ca="1" si="269"/>
        <v>8</v>
      </c>
      <c r="Z602" s="153">
        <f t="shared" ca="1" si="270"/>
        <v>8</v>
      </c>
      <c r="AA602" s="152">
        <f t="shared" ca="1" si="271"/>
        <v>1.3520566961946332</v>
      </c>
      <c r="AB602" s="152">
        <f t="shared" ca="1" si="272"/>
        <v>1.343007522143606</v>
      </c>
      <c r="AC602" s="154">
        <f t="shared" ca="1" si="273"/>
        <v>0.59661144382161524</v>
      </c>
      <c r="AD602" s="154">
        <f t="shared" ca="1" si="274"/>
        <v>-730.93053552600645</v>
      </c>
      <c r="AE602" s="3">
        <f t="shared" ca="1" si="275"/>
        <v>-45.64587025513655</v>
      </c>
      <c r="AF602" s="3">
        <f t="shared" ca="1" si="276"/>
        <v>-730.33392408218481</v>
      </c>
      <c r="AG602" s="3" t="str">
        <f t="shared" ca="1" si="283"/>
        <v>N</v>
      </c>
      <c r="AH602" s="4" t="str">
        <f t="shared" ca="1" si="277"/>
        <v/>
      </c>
      <c r="AI602" s="75">
        <f t="shared" ca="1" si="278"/>
        <v>-73.033392408218475</v>
      </c>
      <c r="AJ602" s="75">
        <f t="shared" ca="1" si="279"/>
        <v>0</v>
      </c>
    </row>
    <row r="603" spans="1:36">
      <c r="A603" s="41">
        <f t="shared" si="280"/>
        <v>537</v>
      </c>
      <c r="B603" s="150">
        <f>IF(ISNUMBER(A603),INDEX('MetaTrader Import'!$H$13:$J$5893,TRUNC(((A603-$A$39+1)-1)/3)+1,MOD((A603-$A$39+1)-1,3)+1),"")</f>
        <v>0</v>
      </c>
      <c r="C603" s="43">
        <f t="shared" ca="1" si="257"/>
        <v>20.924542262388012</v>
      </c>
      <c r="D603" s="43">
        <f t="shared" ca="1" si="258"/>
        <v>-0.81516873560123648</v>
      </c>
      <c r="E603" s="43">
        <f t="shared" ca="1" si="259"/>
        <v>20.109373526786776</v>
      </c>
      <c r="F603" s="43">
        <f t="shared" ca="1" si="260"/>
        <v>2.0109373526786776</v>
      </c>
      <c r="G603" s="43">
        <f>IF(A603&lt;&gt;"",IF(A603&lt;Data!$G$11*0.25,$C$13/$G$32,IF(A603&gt;Data!$G$11*0.25,$C$13,$C$13*10)),"")</f>
        <v>2</v>
      </c>
      <c r="H603" s="43">
        <f>IF(A603&lt;&gt;"",IF(Data!$G$9="constant",$C$13,IF(Data!$G$9="squeeze",G603,F603)),"")</f>
        <v>2</v>
      </c>
      <c r="I603" s="38">
        <f ca="1">IF(ISNUMBER(A603),NORMINV(RAND(),0,IF(AND(Data!$G$9="squeeze",A603&lt;Data!$G$11*0.25),$H$32,1)*$C$30*$C$13)*($C$14*$C$12),"")</f>
        <v>5.0974044405864365E-4</v>
      </c>
      <c r="J603" s="42">
        <f ca="1">IFERROR(IF(Data!$C$6="Real",B603,I603+J602+($C$14*$C$12)*(NORMINV(RAND(),$C$15,CHOOSE($G$13,$C$13,F603,G603)))),"")</f>
        <v>1.3520886062008339</v>
      </c>
      <c r="K603" s="88">
        <f>IF(ISNUMBER(A603), IF($G$16="fixed",$G$17,MIN(H603*Data!$C$7*$C$16*0.5,$C$17*Data!$C$7))*$C$12,"")</f>
        <v>8.0000000000000007E-5</v>
      </c>
      <c r="L603" s="42">
        <f t="shared" ca="1" si="284"/>
        <v>1.3520886062008339</v>
      </c>
      <c r="M603" s="44">
        <f t="shared" ca="1" si="285"/>
        <v>1.352128606200834</v>
      </c>
      <c r="N603" s="44">
        <f t="shared" ca="1" si="286"/>
        <v>1.3520486062008339</v>
      </c>
      <c r="O603" s="108">
        <f t="shared" ca="1" si="261"/>
        <v>2.2884260907645566</v>
      </c>
      <c r="P603" s="102">
        <f t="shared" ca="1" si="262"/>
        <v>10.470871520539495</v>
      </c>
      <c r="Q603" s="102">
        <f t="shared" ca="1" si="263"/>
        <v>0.22930207651336545</v>
      </c>
      <c r="R603" s="120">
        <f t="shared" ca="1" si="281"/>
        <v>1</v>
      </c>
      <c r="S603" s="54">
        <f t="shared" ca="1" si="282"/>
        <v>0</v>
      </c>
      <c r="T603" s="5">
        <f t="shared" ca="1" si="264"/>
        <v>1.3475392670087669</v>
      </c>
      <c r="U603" s="152">
        <f t="shared" ca="1" si="265"/>
        <v>1.3544650552299466</v>
      </c>
      <c r="V603" s="152">
        <f t="shared" ca="1" si="266"/>
        <v>1.3416029175616471</v>
      </c>
      <c r="W603" s="153">
        <f t="shared" ca="1" si="267"/>
        <v>2</v>
      </c>
      <c r="X603" s="153">
        <f t="shared" ca="1" si="268"/>
        <v>2</v>
      </c>
      <c r="Y603" s="153">
        <f t="shared" ca="1" si="269"/>
        <v>8</v>
      </c>
      <c r="Z603" s="153">
        <f t="shared" ca="1" si="270"/>
        <v>8</v>
      </c>
      <c r="AA603" s="152">
        <f t="shared" ca="1" si="271"/>
        <v>1.3520566961946332</v>
      </c>
      <c r="AB603" s="152">
        <f t="shared" ca="1" si="272"/>
        <v>1.343007522143606</v>
      </c>
      <c r="AC603" s="154">
        <f t="shared" ca="1" si="273"/>
        <v>-0.647199503944762</v>
      </c>
      <c r="AD603" s="154">
        <f t="shared" ca="1" si="274"/>
        <v>-729.68672457824016</v>
      </c>
      <c r="AE603" s="3">
        <f t="shared" ca="1" si="275"/>
        <v>-45.645870255136558</v>
      </c>
      <c r="AF603" s="3">
        <f t="shared" ca="1" si="276"/>
        <v>-730.33392408218492</v>
      </c>
      <c r="AG603" s="3" t="str">
        <f t="shared" ca="1" si="283"/>
        <v>N</v>
      </c>
      <c r="AH603" s="4" t="str">
        <f t="shared" ca="1" si="277"/>
        <v/>
      </c>
      <c r="AI603" s="75">
        <f t="shared" ca="1" si="278"/>
        <v>-73.033392408218504</v>
      </c>
      <c r="AJ603" s="75">
        <f t="shared" ca="1" si="279"/>
        <v>0</v>
      </c>
    </row>
    <row r="604" spans="1:36">
      <c r="A604" s="41">
        <f t="shared" si="280"/>
        <v>538</v>
      </c>
      <c r="B604" s="150">
        <f ca="1">IF(ISNUMBER(A604),INDEX('MetaTrader Import'!$H$13:$J$5893,TRUNC(((A604-$A$39+1)-1)/3)+1,MOD((A604-$A$39+1)-1,3)+1),"")</f>
        <v>0</v>
      </c>
      <c r="C604" s="43">
        <f t="shared" ca="1" si="257"/>
        <v>20.109373526786776</v>
      </c>
      <c r="D604" s="43">
        <f t="shared" ca="1" si="258"/>
        <v>0.48386416362176699</v>
      </c>
      <c r="E604" s="43">
        <f t="shared" ca="1" si="259"/>
        <v>20.593237690408543</v>
      </c>
      <c r="F604" s="43">
        <f t="shared" ca="1" si="260"/>
        <v>2.0593237690408541</v>
      </c>
      <c r="G604" s="43">
        <f>IF(A604&lt;&gt;"",IF(A604&lt;Data!$G$11*0.25,$C$13/$G$32,IF(A604&gt;Data!$G$11*0.25,$C$13,$C$13*10)),"")</f>
        <v>2</v>
      </c>
      <c r="H604" s="43">
        <f>IF(A604&lt;&gt;"",IF(Data!$G$9="constant",$C$13,IF(Data!$G$9="squeeze",G604,F604)),"")</f>
        <v>2</v>
      </c>
      <c r="I604" s="38">
        <f ca="1">IF(ISNUMBER(A604),NORMINV(RAND(),0,IF(AND(Data!$G$9="squeeze",A604&lt;Data!$G$11*0.25),$H$32,1)*$C$30*$C$13)*($C$14*$C$12),"")</f>
        <v>-1.4063327088461677E-4</v>
      </c>
      <c r="J604" s="42">
        <f ca="1">IFERROR(IF(Data!$C$6="Real",B604,I604+J603+($C$14*$C$12)*(NORMINV(RAND(),$C$15,CHOOSE($G$13,$C$13,F604,G604)))),"")</f>
        <v>1.3522652947620035</v>
      </c>
      <c r="K604" s="88">
        <f>IF(ISNUMBER(A604), IF($G$16="fixed",$G$17,MIN(H604*Data!$C$7*$C$16*0.5,$C$17*Data!$C$7))*$C$12,"")</f>
        <v>8.0000000000000007E-5</v>
      </c>
      <c r="L604" s="42">
        <f t="shared" ca="1" si="284"/>
        <v>1.3522652947620035</v>
      </c>
      <c r="M604" s="44">
        <f t="shared" ca="1" si="285"/>
        <v>1.3523052947620036</v>
      </c>
      <c r="N604" s="44">
        <f t="shared" ca="1" si="286"/>
        <v>1.3522252947620035</v>
      </c>
      <c r="O604" s="108">
        <f t="shared" ca="1" si="261"/>
        <v>2.2128311151636431</v>
      </c>
      <c r="P604" s="102">
        <f t="shared" ca="1" si="262"/>
        <v>10.12750916491491</v>
      </c>
      <c r="Q604" s="102">
        <f t="shared" ca="1" si="263"/>
        <v>0.27219499819991921</v>
      </c>
      <c r="R604" s="120">
        <f t="shared" ca="1" si="281"/>
        <v>1</v>
      </c>
      <c r="S604" s="54">
        <f t="shared" ca="1" si="282"/>
        <v>0</v>
      </c>
      <c r="T604" s="5">
        <f t="shared" ca="1" si="264"/>
        <v>1.3475392670087669</v>
      </c>
      <c r="U604" s="152">
        <f t="shared" ca="1" si="265"/>
        <v>1.3544650552299466</v>
      </c>
      <c r="V604" s="152">
        <f t="shared" ca="1" si="266"/>
        <v>1.3416029175616471</v>
      </c>
      <c r="W604" s="153">
        <f t="shared" ca="1" si="267"/>
        <v>2</v>
      </c>
      <c r="X604" s="153">
        <f t="shared" ca="1" si="268"/>
        <v>2</v>
      </c>
      <c r="Y604" s="153">
        <f t="shared" ca="1" si="269"/>
        <v>8</v>
      </c>
      <c r="Z604" s="153">
        <f t="shared" ca="1" si="270"/>
        <v>8</v>
      </c>
      <c r="AA604" s="152">
        <f t="shared" ca="1" si="271"/>
        <v>1.3520566961946332</v>
      </c>
      <c r="AB604" s="152">
        <f t="shared" ca="1" si="272"/>
        <v>1.343007522143606</v>
      </c>
      <c r="AC604" s="154">
        <f t="shared" ca="1" si="273"/>
        <v>13.487885389622534</v>
      </c>
      <c r="AD604" s="154">
        <f t="shared" ca="1" si="274"/>
        <v>-743.82180947180746</v>
      </c>
      <c r="AE604" s="3">
        <f t="shared" ca="1" si="275"/>
        <v>-45.645870255136558</v>
      </c>
      <c r="AF604" s="3">
        <f t="shared" ca="1" si="276"/>
        <v>-730.33392408218492</v>
      </c>
      <c r="AG604" s="3" t="str">
        <f t="shared" ca="1" si="283"/>
        <v>N</v>
      </c>
      <c r="AH604" s="4" t="str">
        <f t="shared" ca="1" si="277"/>
        <v/>
      </c>
      <c r="AI604" s="75">
        <f t="shared" ca="1" si="278"/>
        <v>-73.033392408218504</v>
      </c>
      <c r="AJ604" s="75">
        <f t="shared" ca="1" si="279"/>
        <v>0</v>
      </c>
    </row>
    <row r="605" spans="1:36">
      <c r="A605" s="41">
        <f t="shared" si="280"/>
        <v>539</v>
      </c>
      <c r="B605" s="150">
        <f ca="1">IF(ISNUMBER(A605),INDEX('MetaTrader Import'!$H$13:$J$5893,TRUNC(((A605-$A$39+1)-1)/3)+1,MOD((A605-$A$39+1)-1,3)+1),"")</f>
        <v>0</v>
      </c>
      <c r="C605" s="43">
        <f t="shared" ca="1" si="257"/>
        <v>20.593237690408543</v>
      </c>
      <c r="D605" s="43">
        <f t="shared" ca="1" si="258"/>
        <v>0.53401383050598683</v>
      </c>
      <c r="E605" s="43">
        <f t="shared" ca="1" si="259"/>
        <v>21.12725152091453</v>
      </c>
      <c r="F605" s="43">
        <f t="shared" ca="1" si="260"/>
        <v>2.112725152091453</v>
      </c>
      <c r="G605" s="43">
        <f>IF(A605&lt;&gt;"",IF(A605&lt;Data!$G$11*0.25,$C$13/$G$32,IF(A605&gt;Data!$G$11*0.25,$C$13,$C$13*10)),"")</f>
        <v>2</v>
      </c>
      <c r="H605" s="43">
        <f>IF(A605&lt;&gt;"",IF(Data!$G$9="constant",$C$13,IF(Data!$G$9="squeeze",G605,F605)),"")</f>
        <v>2</v>
      </c>
      <c r="I605" s="38">
        <f ca="1">IF(ISNUMBER(A605),NORMINV(RAND(),0,IF(AND(Data!$G$9="squeeze",A605&lt;Data!$G$11*0.25),$H$32,1)*$C$30*$C$13)*($C$14*$C$12),"")</f>
        <v>-2.2485571132872605E-4</v>
      </c>
      <c r="J605" s="42">
        <f ca="1">IFERROR(IF(Data!$C$6="Real",B605,I605+J604+($C$14*$C$12)*(NORMINV(RAND(),$C$15,CHOOSE($G$13,$C$13,F605,G605)))),"")</f>
        <v>1.3518469990576547</v>
      </c>
      <c r="K605" s="88">
        <f>IF(ISNUMBER(A605), IF($G$16="fixed",$G$17,MIN(H605*Data!$C$7*$C$16*0.5,$C$17*Data!$C$7))*$C$12,"")</f>
        <v>8.0000000000000007E-5</v>
      </c>
      <c r="L605" s="42">
        <f t="shared" ca="1" si="284"/>
        <v>1.3518469990576547</v>
      </c>
      <c r="M605" s="44">
        <f t="shared" ca="1" si="285"/>
        <v>1.3518869990576547</v>
      </c>
      <c r="N605" s="44">
        <f t="shared" ca="1" si="286"/>
        <v>1.3518069990576547</v>
      </c>
      <c r="O605" s="108">
        <f t="shared" ca="1" si="261"/>
        <v>2.0646464064490839</v>
      </c>
      <c r="P605" s="102">
        <f t="shared" ca="1" si="262"/>
        <v>9.6192786324899426</v>
      </c>
      <c r="Q605" s="102">
        <f t="shared" ca="1" si="263"/>
        <v>0.29748331071264733</v>
      </c>
      <c r="R605" s="120">
        <f t="shared" ca="1" si="281"/>
        <v>1</v>
      </c>
      <c r="S605" s="54">
        <f t="shared" ca="1" si="282"/>
        <v>0</v>
      </c>
      <c r="T605" s="5">
        <f t="shared" ca="1" si="264"/>
        <v>1.3475392670087669</v>
      </c>
      <c r="U605" s="152">
        <f t="shared" ca="1" si="265"/>
        <v>1.3544650552299466</v>
      </c>
      <c r="V605" s="152">
        <f t="shared" ca="1" si="266"/>
        <v>1.3416029175616471</v>
      </c>
      <c r="W605" s="153">
        <f t="shared" ca="1" si="267"/>
        <v>2</v>
      </c>
      <c r="X605" s="153">
        <f t="shared" ca="1" si="268"/>
        <v>2</v>
      </c>
      <c r="Y605" s="153">
        <f t="shared" ca="1" si="269"/>
        <v>8</v>
      </c>
      <c r="Z605" s="153">
        <f t="shared" ca="1" si="270"/>
        <v>8</v>
      </c>
      <c r="AA605" s="152">
        <f t="shared" ca="1" si="271"/>
        <v>1.3520566961946332</v>
      </c>
      <c r="AB605" s="152">
        <f t="shared" ca="1" si="272"/>
        <v>1.343007522143606</v>
      </c>
      <c r="AC605" s="154">
        <f t="shared" ca="1" si="273"/>
        <v>-19.975770958282624</v>
      </c>
      <c r="AD605" s="154">
        <f t="shared" ca="1" si="274"/>
        <v>-710.3581531239023</v>
      </c>
      <c r="AE605" s="3">
        <f t="shared" ca="1" si="275"/>
        <v>-45.645870255136558</v>
      </c>
      <c r="AF605" s="3">
        <f t="shared" ca="1" si="276"/>
        <v>-730.33392408218492</v>
      </c>
      <c r="AG605" s="3" t="str">
        <f t="shared" ca="1" si="283"/>
        <v>N</v>
      </c>
      <c r="AH605" s="4" t="str">
        <f t="shared" ca="1" si="277"/>
        <v/>
      </c>
      <c r="AI605" s="75">
        <f t="shared" ca="1" si="278"/>
        <v>-73.033392408218504</v>
      </c>
      <c r="AJ605" s="75">
        <f t="shared" ca="1" si="279"/>
        <v>0</v>
      </c>
    </row>
    <row r="606" spans="1:36">
      <c r="A606" s="41">
        <f t="shared" si="280"/>
        <v>540</v>
      </c>
      <c r="B606" s="150">
        <f>IF(ISNUMBER(A606),INDEX('MetaTrader Import'!$H$13:$J$5893,TRUNC(((A606-$A$39+1)-1)/3)+1,MOD((A606-$A$39+1)-1,3)+1),"")</f>
        <v>0</v>
      </c>
      <c r="C606" s="43">
        <f t="shared" ca="1" si="257"/>
        <v>21.12725152091453</v>
      </c>
      <c r="D606" s="43">
        <f t="shared" ca="1" si="258"/>
        <v>-0.25758094729162501</v>
      </c>
      <c r="E606" s="43">
        <f t="shared" ca="1" si="259"/>
        <v>20.869670573622905</v>
      </c>
      <c r="F606" s="43">
        <f t="shared" ca="1" si="260"/>
        <v>2.0869670573622905</v>
      </c>
      <c r="G606" s="43">
        <f>IF(A606&lt;&gt;"",IF(A606&lt;Data!$G$11*0.25,$C$13/$G$32,IF(A606&gt;Data!$G$11*0.25,$C$13,$C$13*10)),"")</f>
        <v>2</v>
      </c>
      <c r="H606" s="43">
        <f>IF(A606&lt;&gt;"",IF(Data!$G$9="constant",$C$13,IF(Data!$G$9="squeeze",G606,F606)),"")</f>
        <v>2</v>
      </c>
      <c r="I606" s="38">
        <f ca="1">IF(ISNUMBER(A606),NORMINV(RAND(),0,IF(AND(Data!$G$9="squeeze",A606&lt;Data!$G$11*0.25),$H$32,1)*$C$30*$C$13)*($C$14*$C$12),"")</f>
        <v>-5.5515924156959278E-5</v>
      </c>
      <c r="J606" s="42">
        <f ca="1">IFERROR(IF(Data!$C$6="Real",B606,I606+J605+($C$14*$C$12)*(NORMINV(RAND(),$C$15,CHOOSE($G$13,$C$13,F606,G606)))),"")</f>
        <v>1.351384245798168</v>
      </c>
      <c r="K606" s="88">
        <f>IF(ISNUMBER(A606), IF($G$16="fixed",$G$17,MIN(H606*Data!$C$7*$C$16*0.5,$C$17*Data!$C$7))*$C$12,"")</f>
        <v>8.0000000000000007E-5</v>
      </c>
      <c r="L606" s="42">
        <f t="shared" ca="1" si="284"/>
        <v>1.351384245798168</v>
      </c>
      <c r="M606" s="44">
        <f t="shared" ca="1" si="285"/>
        <v>1.351424245798168</v>
      </c>
      <c r="N606" s="44">
        <f t="shared" ca="1" si="286"/>
        <v>1.3513442457981679</v>
      </c>
      <c r="O606" s="108">
        <f t="shared" ca="1" si="261"/>
        <v>1.7829161932837219</v>
      </c>
      <c r="P606" s="102">
        <f t="shared" ca="1" si="262"/>
        <v>8.8793132621851285</v>
      </c>
      <c r="Q606" s="102">
        <f t="shared" ca="1" si="263"/>
        <v>0.29660007214953993</v>
      </c>
      <c r="R606" s="120">
        <f t="shared" ca="1" si="281"/>
        <v>1</v>
      </c>
      <c r="S606" s="54">
        <f t="shared" ca="1" si="282"/>
        <v>0</v>
      </c>
      <c r="T606" s="5">
        <f t="shared" ca="1" si="264"/>
        <v>1.3475392670087669</v>
      </c>
      <c r="U606" s="152">
        <f t="shared" ca="1" si="265"/>
        <v>1.3544650552299466</v>
      </c>
      <c r="V606" s="152">
        <f t="shared" ca="1" si="266"/>
        <v>1.3416029175616471</v>
      </c>
      <c r="W606" s="153">
        <f t="shared" ca="1" si="267"/>
        <v>2</v>
      </c>
      <c r="X606" s="153">
        <f t="shared" ca="1" si="268"/>
        <v>2</v>
      </c>
      <c r="Y606" s="153">
        <f t="shared" ca="1" si="269"/>
        <v>8</v>
      </c>
      <c r="Z606" s="153">
        <f t="shared" ca="1" si="270"/>
        <v>8</v>
      </c>
      <c r="AA606" s="152">
        <f t="shared" ca="1" si="271"/>
        <v>1.3520566961946332</v>
      </c>
      <c r="AB606" s="152">
        <f t="shared" ca="1" si="272"/>
        <v>1.343007522143606</v>
      </c>
      <c r="AC606" s="154">
        <f t="shared" ca="1" si="273"/>
        <v>-56.996031717222451</v>
      </c>
      <c r="AD606" s="154">
        <f t="shared" ca="1" si="274"/>
        <v>-673.3378923649625</v>
      </c>
      <c r="AE606" s="3">
        <f t="shared" ca="1" si="275"/>
        <v>-45.645870255136558</v>
      </c>
      <c r="AF606" s="3">
        <f t="shared" ca="1" si="276"/>
        <v>-730.33392408218492</v>
      </c>
      <c r="AG606" s="3" t="str">
        <f t="shared" ca="1" si="283"/>
        <v>N</v>
      </c>
      <c r="AH606" s="4" t="str">
        <f t="shared" ca="1" si="277"/>
        <v/>
      </c>
      <c r="AI606" s="75">
        <f t="shared" ca="1" si="278"/>
        <v>-73.033392408218504</v>
      </c>
      <c r="AJ606" s="75">
        <f t="shared" ca="1" si="279"/>
        <v>0</v>
      </c>
    </row>
    <row r="607" spans="1:36">
      <c r="A607" s="41">
        <f t="shared" si="280"/>
        <v>541</v>
      </c>
      <c r="B607" s="150">
        <f ca="1">IF(ISNUMBER(A607),INDEX('MetaTrader Import'!$H$13:$J$5893,TRUNC(((A607-$A$39+1)-1)/3)+1,MOD((A607-$A$39+1)-1,3)+1),"")</f>
        <v>0</v>
      </c>
      <c r="C607" s="43">
        <f t="shared" ca="1" si="257"/>
        <v>20.869670573622905</v>
      </c>
      <c r="D607" s="43">
        <f t="shared" ca="1" si="258"/>
        <v>1.9115360849212815</v>
      </c>
      <c r="E607" s="43">
        <f t="shared" ca="1" si="259"/>
        <v>22.781206658544185</v>
      </c>
      <c r="F607" s="43">
        <f t="shared" ca="1" si="260"/>
        <v>2.2781206658544186</v>
      </c>
      <c r="G607" s="43">
        <f>IF(A607&lt;&gt;"",IF(A607&lt;Data!$G$11*0.25,$C$13/$G$32,IF(A607&gt;Data!$G$11*0.25,$C$13,$C$13*10)),"")</f>
        <v>2</v>
      </c>
      <c r="H607" s="43">
        <f>IF(A607&lt;&gt;"",IF(Data!$G$9="constant",$C$13,IF(Data!$G$9="squeeze",G607,F607)),"")</f>
        <v>2</v>
      </c>
      <c r="I607" s="38">
        <f ca="1">IF(ISNUMBER(A607),NORMINV(RAND(),0,IF(AND(Data!$G$9="squeeze",A607&lt;Data!$G$11*0.25),$H$32,1)*$C$30*$C$13)*($C$14*$C$12),"")</f>
        <v>-3.0188069433024882E-4</v>
      </c>
      <c r="J607" s="42">
        <f ca="1">IFERROR(IF(Data!$C$6="Real",B607,I607+J606+($C$14*$C$12)*(NORMINV(RAND(),$C$15,CHOOSE($G$13,$C$13,F607,G607)))),"")</f>
        <v>1.3509683110842441</v>
      </c>
      <c r="K607" s="88">
        <f>IF(ISNUMBER(A607), IF($G$16="fixed",$G$17,MIN(H607*Data!$C$7*$C$16*0.5,$C$17*Data!$C$7))*$C$12,"")</f>
        <v>8.0000000000000007E-5</v>
      </c>
      <c r="L607" s="42">
        <f t="shared" ca="1" si="284"/>
        <v>1.3509683110842441</v>
      </c>
      <c r="M607" s="44">
        <f t="shared" ca="1" si="285"/>
        <v>1.3510083110842441</v>
      </c>
      <c r="N607" s="44">
        <f t="shared" ca="1" si="286"/>
        <v>1.350928311084244</v>
      </c>
      <c r="O607" s="108">
        <f t="shared" ca="1" si="261"/>
        <v>1.4217715139928802</v>
      </c>
      <c r="P607" s="102">
        <f t="shared" ca="1" si="262"/>
        <v>8.2657471653339698</v>
      </c>
      <c r="Q607" s="102">
        <f t="shared" ca="1" si="263"/>
        <v>0.27286728923114356</v>
      </c>
      <c r="R607" s="120">
        <f t="shared" ca="1" si="281"/>
        <v>1</v>
      </c>
      <c r="S607" s="54">
        <f t="shared" ca="1" si="282"/>
        <v>0</v>
      </c>
      <c r="T607" s="5">
        <f t="shared" ca="1" si="264"/>
        <v>1.3475392670087669</v>
      </c>
      <c r="U607" s="152">
        <f t="shared" ca="1" si="265"/>
        <v>1.3544650552299466</v>
      </c>
      <c r="V607" s="152">
        <f t="shared" ca="1" si="266"/>
        <v>1.3416029175616471</v>
      </c>
      <c r="W607" s="153">
        <f t="shared" ca="1" si="267"/>
        <v>2</v>
      </c>
      <c r="X607" s="153">
        <f t="shared" ca="1" si="268"/>
        <v>2</v>
      </c>
      <c r="Y607" s="153">
        <f t="shared" ca="1" si="269"/>
        <v>8</v>
      </c>
      <c r="Z607" s="153">
        <f t="shared" ca="1" si="270"/>
        <v>8</v>
      </c>
      <c r="AA607" s="152">
        <f t="shared" ca="1" si="271"/>
        <v>1.3520566961946332</v>
      </c>
      <c r="AB607" s="152">
        <f t="shared" ca="1" si="272"/>
        <v>1.343007522143606</v>
      </c>
      <c r="AC607" s="154">
        <f t="shared" ca="1" si="273"/>
        <v>-90.270808831132143</v>
      </c>
      <c r="AD607" s="154">
        <f t="shared" ca="1" si="274"/>
        <v>-640.06311525105275</v>
      </c>
      <c r="AE607" s="3">
        <f t="shared" ca="1" si="275"/>
        <v>-45.645870255136558</v>
      </c>
      <c r="AF607" s="3">
        <f t="shared" ca="1" si="276"/>
        <v>-730.33392408218492</v>
      </c>
      <c r="AG607" s="3" t="str">
        <f t="shared" ca="1" si="283"/>
        <v>N</v>
      </c>
      <c r="AH607" s="4" t="str">
        <f t="shared" ca="1" si="277"/>
        <v/>
      </c>
      <c r="AI607" s="75">
        <f t="shared" ca="1" si="278"/>
        <v>-73.033392408218504</v>
      </c>
      <c r="AJ607" s="75">
        <f t="shared" ca="1" si="279"/>
        <v>0</v>
      </c>
    </row>
    <row r="608" spans="1:36">
      <c r="A608" s="41">
        <f t="shared" si="280"/>
        <v>542</v>
      </c>
      <c r="B608" s="150">
        <f ca="1">IF(ISNUMBER(A608),INDEX('MetaTrader Import'!$H$13:$J$5893,TRUNC(((A608-$A$39+1)-1)/3)+1,MOD((A608-$A$39+1)-1,3)+1),"")</f>
        <v>0</v>
      </c>
      <c r="C608" s="43">
        <f t="shared" ca="1" si="257"/>
        <v>22.781206658544185</v>
      </c>
      <c r="D608" s="43">
        <f t="shared" ca="1" si="258"/>
        <v>-0.53112829425255093</v>
      </c>
      <c r="E608" s="43">
        <f t="shared" ca="1" si="259"/>
        <v>22.250078364291635</v>
      </c>
      <c r="F608" s="43">
        <f t="shared" ca="1" si="260"/>
        <v>2.2250078364291634</v>
      </c>
      <c r="G608" s="43">
        <f>IF(A608&lt;&gt;"",IF(A608&lt;Data!$G$11*0.25,$C$13/$G$32,IF(A608&gt;Data!$G$11*0.25,$C$13,$C$13*10)),"")</f>
        <v>2</v>
      </c>
      <c r="H608" s="43">
        <f>IF(A608&lt;&gt;"",IF(Data!$G$9="constant",$C$13,IF(Data!$G$9="squeeze",G608,F608)),"")</f>
        <v>2</v>
      </c>
      <c r="I608" s="38">
        <f ca="1">IF(ISNUMBER(A608),NORMINV(RAND(),0,IF(AND(Data!$G$9="squeeze",A608&lt;Data!$G$11*0.25),$H$32,1)*$C$30*$C$13)*($C$14*$C$12),"")</f>
        <v>-1.1906846775460072E-4</v>
      </c>
      <c r="J608" s="42">
        <f ca="1">IFERROR(IF(Data!$C$6="Real",B608,I608+J607+($C$14*$C$12)*(NORMINV(RAND(),$C$15,CHOOSE($G$13,$C$13,F608,G608)))),"")</f>
        <v>1.3502754682453044</v>
      </c>
      <c r="K608" s="88">
        <f>IF(ISNUMBER(A608), IF($G$16="fixed",$G$17,MIN(H608*Data!$C$7*$C$16*0.5,$C$17*Data!$C$7))*$C$12,"")</f>
        <v>8.0000000000000007E-5</v>
      </c>
      <c r="L608" s="42">
        <f t="shared" ca="1" si="284"/>
        <v>1.3502754682453044</v>
      </c>
      <c r="M608" s="44">
        <f t="shared" ca="1" si="285"/>
        <v>1.3503154682453045</v>
      </c>
      <c r="N608" s="44">
        <f t="shared" ca="1" si="286"/>
        <v>1.3502354682453044</v>
      </c>
      <c r="O608" s="108">
        <f t="shared" ca="1" si="261"/>
        <v>0.80876515347767208</v>
      </c>
      <c r="P608" s="102">
        <f t="shared" ca="1" si="262"/>
        <v>7.7152080504951615</v>
      </c>
      <c r="Q608" s="102">
        <f t="shared" ca="1" si="263"/>
        <v>0.21923130772927144</v>
      </c>
      <c r="R608" s="120">
        <f t="shared" ca="1" si="281"/>
        <v>1</v>
      </c>
      <c r="S608" s="54">
        <f t="shared" ca="1" si="282"/>
        <v>0</v>
      </c>
      <c r="T608" s="5">
        <f t="shared" ca="1" si="264"/>
        <v>1.3475392670087669</v>
      </c>
      <c r="U608" s="152">
        <f t="shared" ca="1" si="265"/>
        <v>1.3544650552299466</v>
      </c>
      <c r="V608" s="152">
        <f t="shared" ca="1" si="266"/>
        <v>1.3416029175616471</v>
      </c>
      <c r="W608" s="153">
        <f t="shared" ca="1" si="267"/>
        <v>2</v>
      </c>
      <c r="X608" s="153">
        <f t="shared" ca="1" si="268"/>
        <v>2</v>
      </c>
      <c r="Y608" s="153">
        <f t="shared" ca="1" si="269"/>
        <v>8</v>
      </c>
      <c r="Z608" s="153">
        <f t="shared" ca="1" si="270"/>
        <v>8</v>
      </c>
      <c r="AA608" s="152">
        <f t="shared" ca="1" si="271"/>
        <v>1.3520566961946332</v>
      </c>
      <c r="AB608" s="152">
        <f t="shared" ca="1" si="272"/>
        <v>1.343007522143606</v>
      </c>
      <c r="AC608" s="154">
        <f t="shared" ca="1" si="273"/>
        <v>-145.69823594630549</v>
      </c>
      <c r="AD608" s="154">
        <f t="shared" ca="1" si="274"/>
        <v>-584.63568813587938</v>
      </c>
      <c r="AE608" s="3">
        <f t="shared" ca="1" si="275"/>
        <v>-45.645870255136558</v>
      </c>
      <c r="AF608" s="3">
        <f t="shared" ca="1" si="276"/>
        <v>-730.33392408218492</v>
      </c>
      <c r="AG608" s="3" t="str">
        <f t="shared" ca="1" si="283"/>
        <v>N</v>
      </c>
      <c r="AH608" s="4" t="str">
        <f t="shared" ca="1" si="277"/>
        <v/>
      </c>
      <c r="AI608" s="75">
        <f t="shared" ca="1" si="278"/>
        <v>-73.033392408218504</v>
      </c>
      <c r="AJ608" s="75">
        <f t="shared" ca="1" si="279"/>
        <v>0</v>
      </c>
    </row>
    <row r="609" spans="1:36">
      <c r="A609" s="41">
        <f t="shared" si="280"/>
        <v>543</v>
      </c>
      <c r="B609" s="150">
        <f>IF(ISNUMBER(A609),INDEX('MetaTrader Import'!$H$13:$J$5893,TRUNC(((A609-$A$39+1)-1)/3)+1,MOD((A609-$A$39+1)-1,3)+1),"")</f>
        <v>0</v>
      </c>
      <c r="C609" s="43">
        <f t="shared" ca="1" si="257"/>
        <v>22.250078364291635</v>
      </c>
      <c r="D609" s="43">
        <f t="shared" ca="1" si="258"/>
        <v>-1.4664492522572274</v>
      </c>
      <c r="E609" s="43">
        <f t="shared" ca="1" si="259"/>
        <v>20.783629112034408</v>
      </c>
      <c r="F609" s="43">
        <f t="shared" ca="1" si="260"/>
        <v>2.078362911203441</v>
      </c>
      <c r="G609" s="43">
        <f>IF(A609&lt;&gt;"",IF(A609&lt;Data!$G$11*0.25,$C$13/$G$32,IF(A609&gt;Data!$G$11*0.25,$C$13,$C$13*10)),"")</f>
        <v>2</v>
      </c>
      <c r="H609" s="43">
        <f>IF(A609&lt;&gt;"",IF(Data!$G$9="constant",$C$13,IF(Data!$G$9="squeeze",G609,F609)),"")</f>
        <v>2</v>
      </c>
      <c r="I609" s="38">
        <f ca="1">IF(ISNUMBER(A609),NORMINV(RAND(),0,IF(AND(Data!$G$9="squeeze",A609&lt;Data!$G$11*0.25),$H$32,1)*$C$30*$C$13)*($C$14*$C$12),"")</f>
        <v>1.5663529476542891E-4</v>
      </c>
      <c r="J609" s="42">
        <f ca="1">IFERROR(IF(Data!$C$6="Real",B609,I609+J608+($C$14*$C$12)*(NORMINV(RAND(),$C$15,CHOOSE($G$13,$C$13,F609,G609)))),"")</f>
        <v>1.3499179263586054</v>
      </c>
      <c r="K609" s="88">
        <f>IF(ISNUMBER(A609), IF($G$16="fixed",$G$17,MIN(H609*Data!$C$7*$C$16*0.5,$C$17*Data!$C$7))*$C$12,"")</f>
        <v>8.0000000000000007E-5</v>
      </c>
      <c r="L609" s="42">
        <f t="shared" ca="1" si="284"/>
        <v>1.3499179263586054</v>
      </c>
      <c r="M609" s="44">
        <f t="shared" ca="1" si="285"/>
        <v>1.3499579263586055</v>
      </c>
      <c r="N609" s="44">
        <f t="shared" ca="1" si="286"/>
        <v>1.3498779263586054</v>
      </c>
      <c r="O609" s="108">
        <f t="shared" ca="1" si="261"/>
        <v>0.15459930094252616</v>
      </c>
      <c r="P609" s="102">
        <f t="shared" ca="1" si="262"/>
        <v>7.7775791281889992</v>
      </c>
      <c r="Q609" s="102">
        <f t="shared" ca="1" si="263"/>
        <v>0.14831666725850798</v>
      </c>
      <c r="R609" s="120">
        <f t="shared" ca="1" si="281"/>
        <v>1</v>
      </c>
      <c r="S609" s="54">
        <f t="shared" ca="1" si="282"/>
        <v>0</v>
      </c>
      <c r="T609" s="5">
        <f t="shared" ca="1" si="264"/>
        <v>1.3475392670087669</v>
      </c>
      <c r="U609" s="152">
        <f t="shared" ca="1" si="265"/>
        <v>1.3544650552299466</v>
      </c>
      <c r="V609" s="152">
        <f t="shared" ca="1" si="266"/>
        <v>1.3416029175616471</v>
      </c>
      <c r="W609" s="153">
        <f t="shared" ca="1" si="267"/>
        <v>2</v>
      </c>
      <c r="X609" s="153">
        <f t="shared" ca="1" si="268"/>
        <v>2</v>
      </c>
      <c r="Y609" s="153">
        <f t="shared" ca="1" si="269"/>
        <v>8</v>
      </c>
      <c r="Z609" s="153">
        <f t="shared" ca="1" si="270"/>
        <v>8</v>
      </c>
      <c r="AA609" s="152">
        <f t="shared" ca="1" si="271"/>
        <v>1.3520566961946332</v>
      </c>
      <c r="AB609" s="152">
        <f t="shared" ca="1" si="272"/>
        <v>1.343007522143606</v>
      </c>
      <c r="AC609" s="154">
        <f t="shared" ca="1" si="273"/>
        <v>-174.30158688222619</v>
      </c>
      <c r="AD609" s="154">
        <f t="shared" ca="1" si="274"/>
        <v>-556.03233719995865</v>
      </c>
      <c r="AE609" s="3">
        <f t="shared" ca="1" si="275"/>
        <v>-45.64587025513655</v>
      </c>
      <c r="AF609" s="3">
        <f t="shared" ca="1" si="276"/>
        <v>-730.33392408218481</v>
      </c>
      <c r="AG609" s="3" t="str">
        <f t="shared" ca="1" si="283"/>
        <v>N</v>
      </c>
      <c r="AH609" s="4" t="str">
        <f t="shared" ca="1" si="277"/>
        <v/>
      </c>
      <c r="AI609" s="75">
        <f t="shared" ca="1" si="278"/>
        <v>-73.033392408218475</v>
      </c>
      <c r="AJ609" s="75">
        <f t="shared" ca="1" si="279"/>
        <v>0</v>
      </c>
    </row>
    <row r="610" spans="1:36">
      <c r="A610" s="41">
        <f t="shared" si="280"/>
        <v>544</v>
      </c>
      <c r="B610" s="150">
        <f ca="1">IF(ISNUMBER(A610),INDEX('MetaTrader Import'!$H$13:$J$5893,TRUNC(((A610-$A$39+1)-1)/3)+1,MOD((A610-$A$39+1)-1,3)+1),"")</f>
        <v>0</v>
      </c>
      <c r="C610" s="43">
        <f t="shared" ca="1" si="257"/>
        <v>20.783629112034408</v>
      </c>
      <c r="D610" s="43">
        <f t="shared" ca="1" si="258"/>
        <v>2.8614264840040926</v>
      </c>
      <c r="E610" s="43">
        <f t="shared" ca="1" si="259"/>
        <v>23.6450555960385</v>
      </c>
      <c r="F610" s="43">
        <f t="shared" ca="1" si="260"/>
        <v>2.3645055596038498</v>
      </c>
      <c r="G610" s="43">
        <f>IF(A610&lt;&gt;"",IF(A610&lt;Data!$G$11*0.25,$C$13/$G$32,IF(A610&gt;Data!$G$11*0.25,$C$13,$C$13*10)),"")</f>
        <v>2</v>
      </c>
      <c r="H610" s="43">
        <f>IF(A610&lt;&gt;"",IF(Data!$G$9="constant",$C$13,IF(Data!$G$9="squeeze",G610,F610)),"")</f>
        <v>2</v>
      </c>
      <c r="I610" s="38">
        <f ca="1">IF(ISNUMBER(A610),NORMINV(RAND(),0,IF(AND(Data!$G$9="squeeze",A610&lt;Data!$G$11*0.25),$H$32,1)*$C$30*$C$13)*($C$14*$C$12),"")</f>
        <v>-3.4281395384006452E-4</v>
      </c>
      <c r="J610" s="42">
        <f ca="1">IFERROR(IF(Data!$C$6="Real",B610,I610+J609+($C$14*$C$12)*(NORMINV(RAND(),$C$15,CHOOSE($G$13,$C$13,F610,G610)))),"")</f>
        <v>1.3498993084645166</v>
      </c>
      <c r="K610" s="88">
        <f>IF(ISNUMBER(A610), IF($G$16="fixed",$G$17,MIN(H610*Data!$C$7*$C$16*0.5,$C$17*Data!$C$7))*$C$12,"")</f>
        <v>8.0000000000000007E-5</v>
      </c>
      <c r="L610" s="42">
        <f t="shared" ca="1" si="284"/>
        <v>1.3498993084645166</v>
      </c>
      <c r="M610" s="44">
        <f t="shared" ca="1" si="285"/>
        <v>1.3499393084645166</v>
      </c>
      <c r="N610" s="44">
        <f t="shared" ca="1" si="286"/>
        <v>1.3498593084645165</v>
      </c>
      <c r="O610" s="108">
        <f t="shared" ca="1" si="261"/>
        <v>-0.36575637598854466</v>
      </c>
      <c r="P610" s="102">
        <f t="shared" ca="1" si="262"/>
        <v>8.2550828468848554</v>
      </c>
      <c r="Q610" s="102">
        <f t="shared" ca="1" si="263"/>
        <v>9.7930794888508629E-2</v>
      </c>
      <c r="R610" s="120">
        <f t="shared" ca="1" si="281"/>
        <v>1</v>
      </c>
      <c r="S610" s="54">
        <f t="shared" ca="1" si="282"/>
        <v>0</v>
      </c>
      <c r="T610" s="5">
        <f t="shared" ca="1" si="264"/>
        <v>1.3475392670087669</v>
      </c>
      <c r="U610" s="152">
        <f t="shared" ca="1" si="265"/>
        <v>1.3544650552299466</v>
      </c>
      <c r="V610" s="152">
        <f t="shared" ca="1" si="266"/>
        <v>1.3416029175616471</v>
      </c>
      <c r="W610" s="153">
        <f t="shared" ca="1" si="267"/>
        <v>2</v>
      </c>
      <c r="X610" s="153">
        <f t="shared" ca="1" si="268"/>
        <v>2</v>
      </c>
      <c r="Y610" s="153">
        <f t="shared" ca="1" si="269"/>
        <v>8</v>
      </c>
      <c r="Z610" s="153">
        <f t="shared" ca="1" si="270"/>
        <v>8</v>
      </c>
      <c r="AA610" s="152">
        <f t="shared" ca="1" si="271"/>
        <v>1.3520566961946332</v>
      </c>
      <c r="AB610" s="152">
        <f t="shared" ca="1" si="272"/>
        <v>1.343007522143606</v>
      </c>
      <c r="AC610" s="154">
        <f t="shared" ca="1" si="273"/>
        <v>-175.79101840933475</v>
      </c>
      <c r="AD610" s="154">
        <f t="shared" ca="1" si="274"/>
        <v>-554.54290567285011</v>
      </c>
      <c r="AE610" s="3">
        <f t="shared" ca="1" si="275"/>
        <v>-45.645870255136558</v>
      </c>
      <c r="AF610" s="3">
        <f t="shared" ca="1" si="276"/>
        <v>-730.33392408218492</v>
      </c>
      <c r="AG610" s="3" t="str">
        <f t="shared" ca="1" si="283"/>
        <v>N</v>
      </c>
      <c r="AH610" s="4" t="str">
        <f t="shared" ca="1" si="277"/>
        <v/>
      </c>
      <c r="AI610" s="75">
        <f t="shared" ca="1" si="278"/>
        <v>-73.033392408218504</v>
      </c>
      <c r="AJ610" s="75">
        <f t="shared" ca="1" si="279"/>
        <v>0</v>
      </c>
    </row>
    <row r="611" spans="1:36">
      <c r="A611" s="41">
        <f t="shared" si="280"/>
        <v>545</v>
      </c>
      <c r="B611" s="150">
        <f ca="1">IF(ISNUMBER(A611),INDEX('MetaTrader Import'!$H$13:$J$5893,TRUNC(((A611-$A$39+1)-1)/3)+1,MOD((A611-$A$39+1)-1,3)+1),"")</f>
        <v>0</v>
      </c>
      <c r="C611" s="43">
        <f t="shared" ca="1" si="257"/>
        <v>23.6450555960385</v>
      </c>
      <c r="D611" s="43">
        <f t="shared" ca="1" si="258"/>
        <v>-1.2069128017413369</v>
      </c>
      <c r="E611" s="43">
        <f t="shared" ca="1" si="259"/>
        <v>22.438142794297164</v>
      </c>
      <c r="F611" s="43">
        <f t="shared" ca="1" si="260"/>
        <v>2.2438142794297162</v>
      </c>
      <c r="G611" s="43">
        <f>IF(A611&lt;&gt;"",IF(A611&lt;Data!$G$11*0.25,$C$13/$G$32,IF(A611&gt;Data!$G$11*0.25,$C$13,$C$13*10)),"")</f>
        <v>2</v>
      </c>
      <c r="H611" s="43">
        <f>IF(A611&lt;&gt;"",IF(Data!$G$9="constant",$C$13,IF(Data!$G$9="squeeze",G611,F611)),"")</f>
        <v>2</v>
      </c>
      <c r="I611" s="38">
        <f ca="1">IF(ISNUMBER(A611),NORMINV(RAND(),0,IF(AND(Data!$G$9="squeeze",A611&lt;Data!$G$11*0.25),$H$32,1)*$C$30*$C$13)*($C$14*$C$12),"")</f>
        <v>6.3386199276504486E-4</v>
      </c>
      <c r="J611" s="42">
        <f ca="1">IFERROR(IF(Data!$C$6="Real",B611,I611+J610+($C$14*$C$12)*(NORMINV(RAND(),$C$15,CHOOSE($G$13,$C$13,F611,G611)))),"")</f>
        <v>1.3504277337930219</v>
      </c>
      <c r="K611" s="88">
        <f>IF(ISNUMBER(A611), IF($G$16="fixed",$G$17,MIN(H611*Data!$C$7*$C$16*0.5,$C$17*Data!$C$7))*$C$12,"")</f>
        <v>8.0000000000000007E-5</v>
      </c>
      <c r="L611" s="42">
        <f t="shared" ca="1" si="284"/>
        <v>1.3504277337930219</v>
      </c>
      <c r="M611" s="44">
        <f t="shared" ca="1" si="285"/>
        <v>1.350467733793022</v>
      </c>
      <c r="N611" s="44">
        <f t="shared" ca="1" si="286"/>
        <v>1.3503877337930219</v>
      </c>
      <c r="O611" s="108">
        <f t="shared" ca="1" si="261"/>
        <v>-0.7192564521763376</v>
      </c>
      <c r="P611" s="102">
        <f t="shared" ca="1" si="262"/>
        <v>8.2983318813117357</v>
      </c>
      <c r="Q611" s="102">
        <f t="shared" ca="1" si="263"/>
        <v>4.3514561988542942E-2</v>
      </c>
      <c r="R611" s="120">
        <f t="shared" ca="1" si="281"/>
        <v>1</v>
      </c>
      <c r="S611" s="54">
        <f t="shared" ca="1" si="282"/>
        <v>0</v>
      </c>
      <c r="T611" s="5">
        <f t="shared" ca="1" si="264"/>
        <v>1.3475392670087669</v>
      </c>
      <c r="U611" s="152">
        <f t="shared" ca="1" si="265"/>
        <v>1.3544650552299466</v>
      </c>
      <c r="V611" s="152">
        <f t="shared" ca="1" si="266"/>
        <v>1.3416029175616471</v>
      </c>
      <c r="W611" s="153">
        <f t="shared" ca="1" si="267"/>
        <v>2</v>
      </c>
      <c r="X611" s="153">
        <f t="shared" ca="1" si="268"/>
        <v>2</v>
      </c>
      <c r="Y611" s="153">
        <f t="shared" ca="1" si="269"/>
        <v>8</v>
      </c>
      <c r="Z611" s="153">
        <f t="shared" ca="1" si="270"/>
        <v>8</v>
      </c>
      <c r="AA611" s="152">
        <f t="shared" ca="1" si="271"/>
        <v>1.3520566961946332</v>
      </c>
      <c r="AB611" s="152">
        <f t="shared" ca="1" si="272"/>
        <v>1.343007522143606</v>
      </c>
      <c r="AC611" s="154">
        <f t="shared" ca="1" si="273"/>
        <v>-133.51699212890367</v>
      </c>
      <c r="AD611" s="154">
        <f t="shared" ca="1" si="274"/>
        <v>-596.81693195328126</v>
      </c>
      <c r="AE611" s="3">
        <f t="shared" ca="1" si="275"/>
        <v>-45.645870255136558</v>
      </c>
      <c r="AF611" s="3">
        <f t="shared" ca="1" si="276"/>
        <v>-730.33392408218492</v>
      </c>
      <c r="AG611" s="3" t="str">
        <f t="shared" ca="1" si="283"/>
        <v>N</v>
      </c>
      <c r="AH611" s="4" t="str">
        <f t="shared" ca="1" si="277"/>
        <v/>
      </c>
      <c r="AI611" s="75">
        <f t="shared" ca="1" si="278"/>
        <v>-73.033392408218504</v>
      </c>
      <c r="AJ611" s="75">
        <f t="shared" ca="1" si="279"/>
        <v>0</v>
      </c>
    </row>
    <row r="612" spans="1:36">
      <c r="A612" s="41">
        <f t="shared" si="280"/>
        <v>546</v>
      </c>
      <c r="B612" s="150">
        <f>IF(ISNUMBER(A612),INDEX('MetaTrader Import'!$H$13:$J$5893,TRUNC(((A612-$A$39+1)-1)/3)+1,MOD((A612-$A$39+1)-1,3)+1),"")</f>
        <v>0</v>
      </c>
      <c r="C612" s="43">
        <f t="shared" ca="1" si="257"/>
        <v>22.438142794297164</v>
      </c>
      <c r="D612" s="43">
        <f t="shared" ca="1" si="258"/>
        <v>-1.1477769105018756</v>
      </c>
      <c r="E612" s="43">
        <f t="shared" ca="1" si="259"/>
        <v>21.290365883795289</v>
      </c>
      <c r="F612" s="43">
        <f t="shared" ca="1" si="260"/>
        <v>2.1290365883795288</v>
      </c>
      <c r="G612" s="43">
        <f>IF(A612&lt;&gt;"",IF(A612&lt;Data!$G$11*0.25,$C$13/$G$32,IF(A612&gt;Data!$G$11*0.25,$C$13,$C$13*10)),"")</f>
        <v>2</v>
      </c>
      <c r="H612" s="43">
        <f>IF(A612&lt;&gt;"",IF(Data!$G$9="constant",$C$13,IF(Data!$G$9="squeeze",G612,F612)),"")</f>
        <v>2</v>
      </c>
      <c r="I612" s="38">
        <f ca="1">IF(ISNUMBER(A612),NORMINV(RAND(),0,IF(AND(Data!$G$9="squeeze",A612&lt;Data!$G$11*0.25),$H$32,1)*$C$30*$C$13)*($C$14*$C$12),"")</f>
        <v>-1.4109801869495461E-4</v>
      </c>
      <c r="J612" s="42">
        <f ca="1">IFERROR(IF(Data!$C$6="Real",B612,I612+J611+($C$14*$C$12)*(NORMINV(RAND(),$C$15,CHOOSE($G$13,$C$13,F612,G612)))),"")</f>
        <v>1.3504470909317181</v>
      </c>
      <c r="K612" s="88">
        <f>IF(ISNUMBER(A612), IF($G$16="fixed",$G$17,MIN(H612*Data!$C$7*$C$16*0.5,$C$17*Data!$C$7))*$C$12,"")</f>
        <v>8.0000000000000007E-5</v>
      </c>
      <c r="L612" s="42">
        <f t="shared" ca="1" si="284"/>
        <v>1.3504470909317181</v>
      </c>
      <c r="M612" s="44">
        <f t="shared" ca="1" si="285"/>
        <v>1.3504870909317181</v>
      </c>
      <c r="N612" s="44">
        <f t="shared" ca="1" si="286"/>
        <v>1.3504070909317181</v>
      </c>
      <c r="O612" s="108">
        <f t="shared" ca="1" si="261"/>
        <v>-1.1615950862742728</v>
      </c>
      <c r="P612" s="102">
        <f t="shared" ca="1" si="262"/>
        <v>8.0963173784596627</v>
      </c>
      <c r="Q612" s="102">
        <f t="shared" ca="1" si="263"/>
        <v>-3.1773938994649295E-2</v>
      </c>
      <c r="R612" s="120">
        <f t="shared" ca="1" si="281"/>
        <v>1</v>
      </c>
      <c r="S612" s="54">
        <f t="shared" ca="1" si="282"/>
        <v>0</v>
      </c>
      <c r="T612" s="5">
        <f t="shared" ca="1" si="264"/>
        <v>1.3475392670087669</v>
      </c>
      <c r="U612" s="152">
        <f t="shared" ca="1" si="265"/>
        <v>1.3544650552299466</v>
      </c>
      <c r="V612" s="152">
        <f t="shared" ca="1" si="266"/>
        <v>1.3416029175616471</v>
      </c>
      <c r="W612" s="153">
        <f t="shared" ca="1" si="267"/>
        <v>2</v>
      </c>
      <c r="X612" s="153">
        <f t="shared" ca="1" si="268"/>
        <v>2</v>
      </c>
      <c r="Y612" s="153">
        <f t="shared" ca="1" si="269"/>
        <v>8</v>
      </c>
      <c r="Z612" s="153">
        <f t="shared" ca="1" si="270"/>
        <v>8</v>
      </c>
      <c r="AA612" s="152">
        <f t="shared" ca="1" si="271"/>
        <v>1.3520566961946332</v>
      </c>
      <c r="AB612" s="152">
        <f t="shared" ca="1" si="272"/>
        <v>1.343007522143606</v>
      </c>
      <c r="AC612" s="154">
        <f t="shared" ca="1" si="273"/>
        <v>-131.9684210332106</v>
      </c>
      <c r="AD612" s="154">
        <f t="shared" ca="1" si="274"/>
        <v>-598.36550304897423</v>
      </c>
      <c r="AE612" s="3">
        <f t="shared" ca="1" si="275"/>
        <v>-45.64587025513655</v>
      </c>
      <c r="AF612" s="3">
        <f t="shared" ca="1" si="276"/>
        <v>-730.33392408218481</v>
      </c>
      <c r="AG612" s="3" t="str">
        <f t="shared" ca="1" si="283"/>
        <v>N</v>
      </c>
      <c r="AH612" s="4" t="str">
        <f t="shared" ca="1" si="277"/>
        <v/>
      </c>
      <c r="AI612" s="75">
        <f t="shared" ca="1" si="278"/>
        <v>-73.033392408218475</v>
      </c>
      <c r="AJ612" s="75">
        <f t="shared" ca="1" si="279"/>
        <v>0</v>
      </c>
    </row>
    <row r="613" spans="1:36">
      <c r="A613" s="41">
        <f t="shared" si="280"/>
        <v>547</v>
      </c>
      <c r="B613" s="150">
        <f ca="1">IF(ISNUMBER(A613),INDEX('MetaTrader Import'!$H$13:$J$5893,TRUNC(((A613-$A$39+1)-1)/3)+1,MOD((A613-$A$39+1)-1,3)+1),"")</f>
        <v>0</v>
      </c>
      <c r="C613" s="43">
        <f t="shared" ca="1" si="257"/>
        <v>21.290365883795289</v>
      </c>
      <c r="D613" s="43">
        <f t="shared" ca="1" si="258"/>
        <v>-2.1010565259994145</v>
      </c>
      <c r="E613" s="43">
        <f t="shared" ca="1" si="259"/>
        <v>19.189309357795874</v>
      </c>
      <c r="F613" s="43">
        <f t="shared" ca="1" si="260"/>
        <v>1.9189309357795874</v>
      </c>
      <c r="G613" s="43">
        <f>IF(A613&lt;&gt;"",IF(A613&lt;Data!$G$11*0.25,$C$13/$G$32,IF(A613&gt;Data!$G$11*0.25,$C$13,$C$13*10)),"")</f>
        <v>2</v>
      </c>
      <c r="H613" s="43">
        <f>IF(A613&lt;&gt;"",IF(Data!$G$9="constant",$C$13,IF(Data!$G$9="squeeze",G613,F613)),"")</f>
        <v>2</v>
      </c>
      <c r="I613" s="38">
        <f ca="1">IF(ISNUMBER(A613),NORMINV(RAND(),0,IF(AND(Data!$G$9="squeeze",A613&lt;Data!$G$11*0.25),$H$32,1)*$C$30*$C$13)*($C$14*$C$12),"")</f>
        <v>3.6025737899170109E-4</v>
      </c>
      <c r="J613" s="42">
        <f ca="1">IFERROR(IF(Data!$C$6="Real",B613,I613+J612+($C$14*$C$12)*(NORMINV(RAND(),$C$15,CHOOSE($G$13,$C$13,F613,G613)))),"")</f>
        <v>1.3512263774687656</v>
      </c>
      <c r="K613" s="88">
        <f>IF(ISNUMBER(A613), IF($G$16="fixed",$G$17,MIN(H613*Data!$C$7*$C$16*0.5,$C$17*Data!$C$7))*$C$12,"")</f>
        <v>8.0000000000000007E-5</v>
      </c>
      <c r="L613" s="42">
        <f t="shared" ca="1" si="284"/>
        <v>1.3512263774687656</v>
      </c>
      <c r="M613" s="44">
        <f t="shared" ca="1" si="285"/>
        <v>1.3512663774687657</v>
      </c>
      <c r="N613" s="44">
        <f t="shared" ca="1" si="286"/>
        <v>1.3511863774687656</v>
      </c>
      <c r="O613" s="108">
        <f t="shared" ca="1" si="261"/>
        <v>-1.2019675874041671</v>
      </c>
      <c r="P613" s="102">
        <f t="shared" ca="1" si="262"/>
        <v>8.0763492809133997</v>
      </c>
      <c r="Q613" s="102">
        <f t="shared" ca="1" si="263"/>
        <v>-0.10438188034985321</v>
      </c>
      <c r="R613" s="120">
        <f t="shared" ca="1" si="281"/>
        <v>1</v>
      </c>
      <c r="S613" s="54">
        <f t="shared" ca="1" si="282"/>
        <v>0</v>
      </c>
      <c r="T613" s="5">
        <f t="shared" ca="1" si="264"/>
        <v>1.3475392670087669</v>
      </c>
      <c r="U613" s="152">
        <f t="shared" ca="1" si="265"/>
        <v>1.3544650552299466</v>
      </c>
      <c r="V613" s="152">
        <f t="shared" ca="1" si="266"/>
        <v>1.3416029175616471</v>
      </c>
      <c r="W613" s="153">
        <f t="shared" ca="1" si="267"/>
        <v>2</v>
      </c>
      <c r="X613" s="153">
        <f t="shared" ca="1" si="268"/>
        <v>2</v>
      </c>
      <c r="Y613" s="153">
        <f t="shared" ca="1" si="269"/>
        <v>8</v>
      </c>
      <c r="Z613" s="153">
        <f t="shared" ca="1" si="270"/>
        <v>8</v>
      </c>
      <c r="AA613" s="152">
        <f t="shared" ca="1" si="271"/>
        <v>1.3520566961946332</v>
      </c>
      <c r="AB613" s="152">
        <f t="shared" ca="1" si="272"/>
        <v>1.343007522143606</v>
      </c>
      <c r="AC613" s="154">
        <f t="shared" ca="1" si="273"/>
        <v>-69.625498069409986</v>
      </c>
      <c r="AD613" s="154">
        <f t="shared" ca="1" si="274"/>
        <v>-660.70842601277491</v>
      </c>
      <c r="AE613" s="3">
        <f t="shared" ca="1" si="275"/>
        <v>-45.645870255136558</v>
      </c>
      <c r="AF613" s="3">
        <f t="shared" ca="1" si="276"/>
        <v>-730.33392408218492</v>
      </c>
      <c r="AG613" s="3" t="str">
        <f t="shared" ca="1" si="283"/>
        <v>N</v>
      </c>
      <c r="AH613" s="4" t="str">
        <f t="shared" ca="1" si="277"/>
        <v/>
      </c>
      <c r="AI613" s="75">
        <f t="shared" ca="1" si="278"/>
        <v>-73.033392408218504</v>
      </c>
      <c r="AJ613" s="75">
        <f t="shared" ca="1" si="279"/>
        <v>0</v>
      </c>
    </row>
    <row r="614" spans="1:36">
      <c r="A614" s="41">
        <f t="shared" si="280"/>
        <v>548</v>
      </c>
      <c r="B614" s="150">
        <f ca="1">IF(ISNUMBER(A614),INDEX('MetaTrader Import'!$H$13:$J$5893,TRUNC(((A614-$A$39+1)-1)/3)+1,MOD((A614-$A$39+1)-1,3)+1),"")</f>
        <v>0</v>
      </c>
      <c r="C614" s="43">
        <f t="shared" ca="1" si="257"/>
        <v>19.189309357795874</v>
      </c>
      <c r="D614" s="43">
        <f t="shared" ca="1" si="258"/>
        <v>1.422649462055503E-3</v>
      </c>
      <c r="E614" s="43">
        <f t="shared" ca="1" si="259"/>
        <v>19.190732007257928</v>
      </c>
      <c r="F614" s="43">
        <f t="shared" ca="1" si="260"/>
        <v>1.9190732007257929</v>
      </c>
      <c r="G614" s="43">
        <f>IF(A614&lt;&gt;"",IF(A614&lt;Data!$G$11*0.25,$C$13/$G$32,IF(A614&gt;Data!$G$11*0.25,$C$13,$C$13*10)),"")</f>
        <v>2</v>
      </c>
      <c r="H614" s="43">
        <f>IF(A614&lt;&gt;"",IF(Data!$G$9="constant",$C$13,IF(Data!$G$9="squeeze",G614,F614)),"")</f>
        <v>2</v>
      </c>
      <c r="I614" s="38">
        <f ca="1">IF(ISNUMBER(A614),NORMINV(RAND(),0,IF(AND(Data!$G$9="squeeze",A614&lt;Data!$G$11*0.25),$H$32,1)*$C$30*$C$13)*($C$14*$C$12),"")</f>
        <v>6.9884487596449192E-4</v>
      </c>
      <c r="J614" s="42">
        <f ca="1">IFERROR(IF(Data!$C$6="Real",B614,I614+J613+($C$14*$C$12)*(NORMINV(RAND(),$C$15,CHOOSE($G$13,$C$13,F614,G614)))),"")</f>
        <v>1.3521204380719478</v>
      </c>
      <c r="K614" s="88">
        <f>IF(ISNUMBER(A614), IF($G$16="fixed",$G$17,MIN(H614*Data!$C$7*$C$16*0.5,$C$17*Data!$C$7))*$C$12,"")</f>
        <v>8.0000000000000007E-5</v>
      </c>
      <c r="L614" s="42">
        <f t="shared" ca="1" si="284"/>
        <v>1.3521204380719478</v>
      </c>
      <c r="M614" s="44">
        <f t="shared" ca="1" si="285"/>
        <v>1.3521604380719479</v>
      </c>
      <c r="N614" s="44">
        <f t="shared" ca="1" si="286"/>
        <v>1.3520804380719478</v>
      </c>
      <c r="O614" s="108">
        <f t="shared" ca="1" si="261"/>
        <v>-0.9107722599913024</v>
      </c>
      <c r="P614" s="102">
        <f t="shared" ca="1" si="262"/>
        <v>8.4422391940713002</v>
      </c>
      <c r="Q614" s="102">
        <f t="shared" ca="1" si="263"/>
        <v>-0.14712396874596426</v>
      </c>
      <c r="R614" s="120">
        <f t="shared" ca="1" si="281"/>
        <v>1</v>
      </c>
      <c r="S614" s="54">
        <f t="shared" ca="1" si="282"/>
        <v>0</v>
      </c>
      <c r="T614" s="5">
        <f t="shared" ca="1" si="264"/>
        <v>1.3475392670087669</v>
      </c>
      <c r="U614" s="152">
        <f t="shared" ca="1" si="265"/>
        <v>1.3544650552299466</v>
      </c>
      <c r="V614" s="152">
        <f t="shared" ca="1" si="266"/>
        <v>1.3416029175616471</v>
      </c>
      <c r="W614" s="153">
        <f t="shared" ca="1" si="267"/>
        <v>2</v>
      </c>
      <c r="X614" s="153">
        <f t="shared" ca="1" si="268"/>
        <v>2</v>
      </c>
      <c r="Y614" s="153">
        <f t="shared" ca="1" si="269"/>
        <v>8</v>
      </c>
      <c r="Z614" s="153">
        <f t="shared" ca="1" si="270"/>
        <v>8</v>
      </c>
      <c r="AA614" s="152">
        <f t="shared" ca="1" si="271"/>
        <v>1.3520566961946332</v>
      </c>
      <c r="AB614" s="152">
        <f t="shared" ca="1" si="272"/>
        <v>1.343007522143606</v>
      </c>
      <c r="AC614" s="154">
        <f t="shared" ca="1" si="273"/>
        <v>1.899350185166071</v>
      </c>
      <c r="AD614" s="154">
        <f t="shared" ca="1" si="274"/>
        <v>-732.23327426735091</v>
      </c>
      <c r="AE614" s="3">
        <f t="shared" ca="1" si="275"/>
        <v>-45.64587025513655</v>
      </c>
      <c r="AF614" s="3">
        <f t="shared" ca="1" si="276"/>
        <v>-730.33392408218481</v>
      </c>
      <c r="AG614" s="3" t="str">
        <f t="shared" ca="1" si="283"/>
        <v>N</v>
      </c>
      <c r="AH614" s="4" t="str">
        <f t="shared" ca="1" si="277"/>
        <v/>
      </c>
      <c r="AI614" s="75">
        <f t="shared" ca="1" si="278"/>
        <v>-73.033392408218475</v>
      </c>
      <c r="AJ614" s="75">
        <f t="shared" ca="1" si="279"/>
        <v>0</v>
      </c>
    </row>
    <row r="615" spans="1:36">
      <c r="A615" s="41">
        <f t="shared" si="280"/>
        <v>549</v>
      </c>
      <c r="B615" s="150">
        <f>IF(ISNUMBER(A615),INDEX('MetaTrader Import'!$H$13:$J$5893,TRUNC(((A615-$A$39+1)-1)/3)+1,MOD((A615-$A$39+1)-1,3)+1),"")</f>
        <v>0</v>
      </c>
      <c r="C615" s="43">
        <f t="shared" ca="1" si="257"/>
        <v>19.190732007257928</v>
      </c>
      <c r="D615" s="43">
        <f t="shared" ca="1" si="258"/>
        <v>0.407047856163613</v>
      </c>
      <c r="E615" s="43">
        <f t="shared" ca="1" si="259"/>
        <v>19.59777986342154</v>
      </c>
      <c r="F615" s="43">
        <f t="shared" ca="1" si="260"/>
        <v>1.9597779863421541</v>
      </c>
      <c r="G615" s="43">
        <f>IF(A615&lt;&gt;"",IF(A615&lt;Data!$G$11*0.25,$C$13/$G$32,IF(A615&gt;Data!$G$11*0.25,$C$13,$C$13*10)),"")</f>
        <v>2</v>
      </c>
      <c r="H615" s="43">
        <f>IF(A615&lt;&gt;"",IF(Data!$G$9="constant",$C$13,IF(Data!$G$9="squeeze",G615,F615)),"")</f>
        <v>2</v>
      </c>
      <c r="I615" s="38">
        <f ca="1">IF(ISNUMBER(A615),NORMINV(RAND(),0,IF(AND(Data!$G$9="squeeze",A615&lt;Data!$G$11*0.25),$H$32,1)*$C$30*$C$13)*($C$14*$C$12),"")</f>
        <v>3.8733619670752549E-4</v>
      </c>
      <c r="J615" s="42">
        <f ca="1">IFERROR(IF(Data!$C$6="Real",B615,I615+J614+($C$14*$C$12)*(NORMINV(RAND(),$C$15,CHOOSE($G$13,$C$13,F615,G615)))),"")</f>
        <v>1.3519684744778644</v>
      </c>
      <c r="K615" s="88">
        <f>IF(ISNUMBER(A615), IF($G$16="fixed",$G$17,MIN(H615*Data!$C$7*$C$16*0.5,$C$17*Data!$C$7))*$C$12,"")</f>
        <v>8.0000000000000007E-5</v>
      </c>
      <c r="L615" s="42">
        <f t="shared" ca="1" si="284"/>
        <v>1.3519684744778644</v>
      </c>
      <c r="M615" s="44">
        <f t="shared" ca="1" si="285"/>
        <v>1.3520084744778644</v>
      </c>
      <c r="N615" s="44">
        <f t="shared" ca="1" si="286"/>
        <v>1.3519284744778644</v>
      </c>
      <c r="O615" s="108">
        <f t="shared" ca="1" si="261"/>
        <v>-0.69375665260402408</v>
      </c>
      <c r="P615" s="102">
        <f t="shared" ca="1" si="262"/>
        <v>8.6640787186084545</v>
      </c>
      <c r="Q615" s="102">
        <f t="shared" ca="1" si="263"/>
        <v>-0.16285854508520076</v>
      </c>
      <c r="R615" s="120">
        <f t="shared" ca="1" si="281"/>
        <v>1</v>
      </c>
      <c r="S615" s="54">
        <f t="shared" ca="1" si="282"/>
        <v>0</v>
      </c>
      <c r="T615" s="5">
        <f t="shared" ca="1" si="264"/>
        <v>1.3475392670087669</v>
      </c>
      <c r="U615" s="152">
        <f t="shared" ca="1" si="265"/>
        <v>1.3544650552299466</v>
      </c>
      <c r="V615" s="152">
        <f t="shared" ca="1" si="266"/>
        <v>1.3416029175616471</v>
      </c>
      <c r="W615" s="153">
        <f t="shared" ca="1" si="267"/>
        <v>2</v>
      </c>
      <c r="X615" s="153">
        <f t="shared" ca="1" si="268"/>
        <v>2</v>
      </c>
      <c r="Y615" s="153">
        <f t="shared" ca="1" si="269"/>
        <v>8</v>
      </c>
      <c r="Z615" s="153">
        <f t="shared" ca="1" si="270"/>
        <v>8</v>
      </c>
      <c r="AA615" s="152">
        <f t="shared" ca="1" si="271"/>
        <v>1.3520566961946332</v>
      </c>
      <c r="AB615" s="152">
        <f t="shared" ca="1" si="272"/>
        <v>1.343007522143606</v>
      </c>
      <c r="AC615" s="154">
        <f t="shared" ca="1" si="273"/>
        <v>-10.257737341508033</v>
      </c>
      <c r="AD615" s="154">
        <f t="shared" ca="1" si="274"/>
        <v>-720.0761867406768</v>
      </c>
      <c r="AE615" s="3">
        <f t="shared" ca="1" si="275"/>
        <v>-45.64587025513655</v>
      </c>
      <c r="AF615" s="3">
        <f t="shared" ca="1" si="276"/>
        <v>-730.33392408218481</v>
      </c>
      <c r="AG615" s="3" t="str">
        <f t="shared" ca="1" si="283"/>
        <v>N</v>
      </c>
      <c r="AH615" s="4" t="str">
        <f t="shared" ca="1" si="277"/>
        <v/>
      </c>
      <c r="AI615" s="75">
        <f t="shared" ca="1" si="278"/>
        <v>-73.033392408218475</v>
      </c>
      <c r="AJ615" s="75">
        <f t="shared" ca="1" si="279"/>
        <v>0</v>
      </c>
    </row>
    <row r="616" spans="1:36">
      <c r="A616" s="41">
        <f t="shared" si="280"/>
        <v>550</v>
      </c>
      <c r="B616" s="150">
        <f ca="1">IF(ISNUMBER(A616),INDEX('MetaTrader Import'!$H$13:$J$5893,TRUNC(((A616-$A$39+1)-1)/3)+1,MOD((A616-$A$39+1)-1,3)+1),"")</f>
        <v>0</v>
      </c>
      <c r="C616" s="43">
        <f t="shared" ca="1" si="257"/>
        <v>19.59777986342154</v>
      </c>
      <c r="D616" s="43">
        <f t="shared" ca="1" si="258"/>
        <v>-1.4352561666652839</v>
      </c>
      <c r="E616" s="43">
        <f t="shared" ca="1" si="259"/>
        <v>18.162523696756256</v>
      </c>
      <c r="F616" s="43">
        <f t="shared" ca="1" si="260"/>
        <v>1.8162523696756256</v>
      </c>
      <c r="G616" s="43">
        <f>IF(A616&lt;&gt;"",IF(A616&lt;Data!$G$11*0.25,$C$13/$G$32,IF(A616&gt;Data!$G$11*0.25,$C$13,$C$13*10)),"")</f>
        <v>2</v>
      </c>
      <c r="H616" s="43">
        <f>IF(A616&lt;&gt;"",IF(Data!$G$9="constant",$C$13,IF(Data!$G$9="squeeze",G616,F616)),"")</f>
        <v>2</v>
      </c>
      <c r="I616" s="38">
        <f ca="1">IF(ISNUMBER(A616),NORMINV(RAND(),0,IF(AND(Data!$G$9="squeeze",A616&lt;Data!$G$11*0.25),$H$32,1)*$C$30*$C$13)*($C$14*$C$12),"")</f>
        <v>1.1381933544075871E-4</v>
      </c>
      <c r="J616" s="42">
        <f ca="1">IFERROR(IF(Data!$C$6="Real",B616,I616+J615+($C$14*$C$12)*(NORMINV(RAND(),$C$15,CHOOSE($G$13,$C$13,F616,G616)))),"")</f>
        <v>1.3517422082671811</v>
      </c>
      <c r="K616" s="88">
        <f>IF(ISNUMBER(A616), IF($G$16="fixed",$G$17,MIN(H616*Data!$C$7*$C$16*0.5,$C$17*Data!$C$7))*$C$12,"")</f>
        <v>8.0000000000000007E-5</v>
      </c>
      <c r="L616" s="42">
        <f t="shared" ca="1" si="284"/>
        <v>1.3517422082671811</v>
      </c>
      <c r="M616" s="44">
        <f t="shared" ca="1" si="285"/>
        <v>1.3517822082671811</v>
      </c>
      <c r="N616" s="44">
        <f t="shared" ca="1" si="286"/>
        <v>1.351702208267181</v>
      </c>
      <c r="O616" s="108">
        <f t="shared" ca="1" si="261"/>
        <v>-0.38321278927619778</v>
      </c>
      <c r="P616" s="102">
        <f t="shared" ca="1" si="262"/>
        <v>8.5786771289601429</v>
      </c>
      <c r="Q616" s="102">
        <f t="shared" ca="1" si="263"/>
        <v>-0.14701536960944808</v>
      </c>
      <c r="R616" s="120">
        <f t="shared" ca="1" si="281"/>
        <v>1</v>
      </c>
      <c r="S616" s="54">
        <f t="shared" ca="1" si="282"/>
        <v>0</v>
      </c>
      <c r="T616" s="5">
        <f t="shared" ca="1" si="264"/>
        <v>1.3475392670087669</v>
      </c>
      <c r="U616" s="152">
        <f t="shared" ca="1" si="265"/>
        <v>1.3544650552299466</v>
      </c>
      <c r="V616" s="152">
        <f t="shared" ca="1" si="266"/>
        <v>1.3416029175616471</v>
      </c>
      <c r="W616" s="153">
        <f t="shared" ca="1" si="267"/>
        <v>2</v>
      </c>
      <c r="X616" s="153">
        <f t="shared" ca="1" si="268"/>
        <v>2</v>
      </c>
      <c r="Y616" s="153">
        <f t="shared" ca="1" si="269"/>
        <v>8</v>
      </c>
      <c r="Z616" s="153">
        <f t="shared" ca="1" si="270"/>
        <v>8</v>
      </c>
      <c r="AA616" s="152">
        <f t="shared" ca="1" si="271"/>
        <v>1.3520566961946332</v>
      </c>
      <c r="AB616" s="152">
        <f t="shared" ca="1" si="272"/>
        <v>1.343007522143606</v>
      </c>
      <c r="AC616" s="154">
        <f t="shared" ca="1" si="273"/>
        <v>-28.359034196174804</v>
      </c>
      <c r="AD616" s="154">
        <f t="shared" ca="1" si="274"/>
        <v>-701.97488988601003</v>
      </c>
      <c r="AE616" s="3">
        <f t="shared" ca="1" si="275"/>
        <v>-45.64587025513655</v>
      </c>
      <c r="AF616" s="3">
        <f t="shared" ca="1" si="276"/>
        <v>-730.33392408218481</v>
      </c>
      <c r="AG616" s="3" t="str">
        <f t="shared" ca="1" si="283"/>
        <v>N</v>
      </c>
      <c r="AH616" s="4" t="str">
        <f t="shared" ca="1" si="277"/>
        <v/>
      </c>
      <c r="AI616" s="75">
        <f t="shared" ca="1" si="278"/>
        <v>-73.033392408218475</v>
      </c>
      <c r="AJ616" s="75">
        <f t="shared" ca="1" si="279"/>
        <v>0</v>
      </c>
    </row>
    <row r="617" spans="1:36">
      <c r="A617" s="41">
        <f t="shared" si="280"/>
        <v>551</v>
      </c>
      <c r="B617" s="150">
        <f ca="1">IF(ISNUMBER(A617),INDEX('MetaTrader Import'!$H$13:$J$5893,TRUNC(((A617-$A$39+1)-1)/3)+1,MOD((A617-$A$39+1)-1,3)+1),"")</f>
        <v>0</v>
      </c>
      <c r="C617" s="43">
        <f t="shared" ca="1" si="257"/>
        <v>18.162523696756256</v>
      </c>
      <c r="D617" s="43">
        <f t="shared" ca="1" si="258"/>
        <v>-0.12983947592220002</v>
      </c>
      <c r="E617" s="43">
        <f t="shared" ca="1" si="259"/>
        <v>18.032684220834057</v>
      </c>
      <c r="F617" s="43">
        <f t="shared" ca="1" si="260"/>
        <v>1.8032684220834057</v>
      </c>
      <c r="G617" s="43">
        <f>IF(A617&lt;&gt;"",IF(A617&lt;Data!$G$11*0.25,$C$13/$G$32,IF(A617&gt;Data!$G$11*0.25,$C$13,$C$13*10)),"")</f>
        <v>2</v>
      </c>
      <c r="H617" s="43">
        <f>IF(A617&lt;&gt;"",IF(Data!$G$9="constant",$C$13,IF(Data!$G$9="squeeze",G617,F617)),"")</f>
        <v>2</v>
      </c>
      <c r="I617" s="38">
        <f ca="1">IF(ISNUMBER(A617),NORMINV(RAND(),0,IF(AND(Data!$G$9="squeeze",A617&lt;Data!$G$11*0.25),$H$32,1)*$C$30*$C$13)*($C$14*$C$12),"")</f>
        <v>-1.7792654370775695E-4</v>
      </c>
      <c r="J617" s="42">
        <f ca="1">IFERROR(IF(Data!$C$6="Real",B617,I617+J616+($C$14*$C$12)*(NORMINV(RAND(),$C$15,CHOOSE($G$13,$C$13,F617,G617)))),"")</f>
        <v>1.3514262102926267</v>
      </c>
      <c r="K617" s="88">
        <f>IF(ISNUMBER(A617), IF($G$16="fixed",$G$17,MIN(H617*Data!$C$7*$C$16*0.5,$C$17*Data!$C$7))*$C$12,"")</f>
        <v>8.0000000000000007E-5</v>
      </c>
      <c r="L617" s="42">
        <f t="shared" ca="1" si="284"/>
        <v>1.3514262102926267</v>
      </c>
      <c r="M617" s="44">
        <f t="shared" ca="1" si="285"/>
        <v>1.3514662102926267</v>
      </c>
      <c r="N617" s="44">
        <f t="shared" ca="1" si="286"/>
        <v>1.3513862102926266</v>
      </c>
      <c r="O617" s="108">
        <f t="shared" ca="1" si="261"/>
        <v>-9.2710434621762997E-2</v>
      </c>
      <c r="P617" s="102">
        <f t="shared" ca="1" si="262"/>
        <v>8.2669133327973245</v>
      </c>
      <c r="Q617" s="102">
        <f t="shared" ca="1" si="263"/>
        <v>-0.10903649148570185</v>
      </c>
      <c r="R617" s="120">
        <f t="shared" ca="1" si="281"/>
        <v>1</v>
      </c>
      <c r="S617" s="54">
        <f t="shared" ca="1" si="282"/>
        <v>0</v>
      </c>
      <c r="T617" s="5">
        <f t="shared" ca="1" si="264"/>
        <v>1.3475392670087669</v>
      </c>
      <c r="U617" s="152">
        <f t="shared" ca="1" si="265"/>
        <v>1.3544650552299466</v>
      </c>
      <c r="V617" s="152">
        <f t="shared" ca="1" si="266"/>
        <v>1.3416029175616471</v>
      </c>
      <c r="W617" s="153">
        <f t="shared" ca="1" si="267"/>
        <v>2</v>
      </c>
      <c r="X617" s="153">
        <f t="shared" ca="1" si="268"/>
        <v>2</v>
      </c>
      <c r="Y617" s="153">
        <f t="shared" ca="1" si="269"/>
        <v>8</v>
      </c>
      <c r="Z617" s="153">
        <f t="shared" ca="1" si="270"/>
        <v>8</v>
      </c>
      <c r="AA617" s="152">
        <f t="shared" ca="1" si="271"/>
        <v>1.3520566961946332</v>
      </c>
      <c r="AB617" s="152">
        <f t="shared" ca="1" si="272"/>
        <v>1.343007522143606</v>
      </c>
      <c r="AC617" s="154">
        <f t="shared" ca="1" si="273"/>
        <v>-53.638872160526319</v>
      </c>
      <c r="AD617" s="154">
        <f t="shared" ca="1" si="274"/>
        <v>-676.69505192165855</v>
      </c>
      <c r="AE617" s="3">
        <f t="shared" ca="1" si="275"/>
        <v>-45.645870255136558</v>
      </c>
      <c r="AF617" s="3">
        <f t="shared" ca="1" si="276"/>
        <v>-730.33392408218492</v>
      </c>
      <c r="AG617" s="3" t="str">
        <f t="shared" ca="1" si="283"/>
        <v>N</v>
      </c>
      <c r="AH617" s="4" t="str">
        <f t="shared" ca="1" si="277"/>
        <v/>
      </c>
      <c r="AI617" s="75">
        <f t="shared" ca="1" si="278"/>
        <v>-73.033392408218504</v>
      </c>
      <c r="AJ617" s="75">
        <f t="shared" ca="1" si="279"/>
        <v>0</v>
      </c>
    </row>
    <row r="618" spans="1:36">
      <c r="A618" s="41">
        <f t="shared" si="280"/>
        <v>552</v>
      </c>
      <c r="B618" s="150">
        <f>IF(ISNUMBER(A618),INDEX('MetaTrader Import'!$H$13:$J$5893,TRUNC(((A618-$A$39+1)-1)/3)+1,MOD((A618-$A$39+1)-1,3)+1),"")</f>
        <v>0</v>
      </c>
      <c r="C618" s="43">
        <f t="shared" ca="1" si="257"/>
        <v>18.032684220834057</v>
      </c>
      <c r="D618" s="43">
        <f t="shared" ca="1" si="258"/>
        <v>0.85492126041184879</v>
      </c>
      <c r="E618" s="43">
        <f t="shared" ca="1" si="259"/>
        <v>18.887605481245906</v>
      </c>
      <c r="F618" s="43">
        <f t="shared" ca="1" si="260"/>
        <v>1.8887605481245906</v>
      </c>
      <c r="G618" s="43">
        <f>IF(A618&lt;&gt;"",IF(A618&lt;Data!$G$11*0.25,$C$13/$G$32,IF(A618&gt;Data!$G$11*0.25,$C$13,$C$13*10)),"")</f>
        <v>2</v>
      </c>
      <c r="H618" s="43">
        <f>IF(A618&lt;&gt;"",IF(Data!$G$9="constant",$C$13,IF(Data!$G$9="squeeze",G618,F618)),"")</f>
        <v>2</v>
      </c>
      <c r="I618" s="38">
        <f ca="1">IF(ISNUMBER(A618),NORMINV(RAND(),0,IF(AND(Data!$G$9="squeeze",A618&lt;Data!$G$11*0.25),$H$32,1)*$C$30*$C$13)*($C$14*$C$12),"")</f>
        <v>-6.2584997846900357E-4</v>
      </c>
      <c r="J618" s="42">
        <f ca="1">IFERROR(IF(Data!$C$6="Real",B618,I618+J617+($C$14*$C$12)*(NORMINV(RAND(),$C$15,CHOOSE($G$13,$C$13,F618,G618)))),"")</f>
        <v>1.3502293487745369</v>
      </c>
      <c r="K618" s="88">
        <f>IF(ISNUMBER(A618), IF($G$16="fixed",$G$17,MIN(H618*Data!$C$7*$C$16*0.5,$C$17*Data!$C$7))*$C$12,"")</f>
        <v>8.0000000000000007E-5</v>
      </c>
      <c r="L618" s="42">
        <f t="shared" ca="1" si="284"/>
        <v>1.3502293487745369</v>
      </c>
      <c r="M618" s="44">
        <f t="shared" ca="1" si="285"/>
        <v>1.350269348774537</v>
      </c>
      <c r="N618" s="44">
        <f t="shared" ca="1" si="286"/>
        <v>1.3501893487745369</v>
      </c>
      <c r="O618" s="108">
        <f t="shared" ca="1" si="261"/>
        <v>-8.1653371979842737E-2</v>
      </c>
      <c r="P618" s="102">
        <f t="shared" ca="1" si="262"/>
        <v>8.2336896162361466</v>
      </c>
      <c r="Q618" s="102">
        <f t="shared" ca="1" si="263"/>
        <v>-6.6646124372078619E-2</v>
      </c>
      <c r="R618" s="120">
        <f t="shared" ca="1" si="281"/>
        <v>1</v>
      </c>
      <c r="S618" s="54">
        <f t="shared" ca="1" si="282"/>
        <v>0</v>
      </c>
      <c r="T618" s="5">
        <f t="shared" ca="1" si="264"/>
        <v>1.3475392670087669</v>
      </c>
      <c r="U618" s="152">
        <f t="shared" ca="1" si="265"/>
        <v>1.3544650552299466</v>
      </c>
      <c r="V618" s="152">
        <f t="shared" ca="1" si="266"/>
        <v>1.3416029175616471</v>
      </c>
      <c r="W618" s="153">
        <f t="shared" ca="1" si="267"/>
        <v>2</v>
      </c>
      <c r="X618" s="153">
        <f t="shared" ca="1" si="268"/>
        <v>2</v>
      </c>
      <c r="Y618" s="153">
        <f t="shared" ca="1" si="269"/>
        <v>8</v>
      </c>
      <c r="Z618" s="153">
        <f t="shared" ca="1" si="270"/>
        <v>8</v>
      </c>
      <c r="AA618" s="152">
        <f t="shared" ca="1" si="271"/>
        <v>1.3520566961946332</v>
      </c>
      <c r="AB618" s="152">
        <f t="shared" ca="1" si="272"/>
        <v>1.343007522143606</v>
      </c>
      <c r="AC618" s="154">
        <f t="shared" ca="1" si="273"/>
        <v>-149.38779360770482</v>
      </c>
      <c r="AD618" s="154">
        <f t="shared" ca="1" si="274"/>
        <v>-580.94613047448001</v>
      </c>
      <c r="AE618" s="3">
        <f t="shared" ca="1" si="275"/>
        <v>-45.64587025513655</v>
      </c>
      <c r="AF618" s="3">
        <f t="shared" ca="1" si="276"/>
        <v>-730.33392408218481</v>
      </c>
      <c r="AG618" s="3" t="str">
        <f t="shared" ca="1" si="283"/>
        <v>N</v>
      </c>
      <c r="AH618" s="4" t="str">
        <f t="shared" ca="1" si="277"/>
        <v/>
      </c>
      <c r="AI618" s="75">
        <f t="shared" ca="1" si="278"/>
        <v>-73.033392408218475</v>
      </c>
      <c r="AJ618" s="75">
        <f t="shared" ca="1" si="279"/>
        <v>0</v>
      </c>
    </row>
    <row r="619" spans="1:36">
      <c r="A619" s="41">
        <f t="shared" si="280"/>
        <v>553</v>
      </c>
      <c r="B619" s="150">
        <f ca="1">IF(ISNUMBER(A619),INDEX('MetaTrader Import'!$H$13:$J$5893,TRUNC(((A619-$A$39+1)-1)/3)+1,MOD((A619-$A$39+1)-1,3)+1),"")</f>
        <v>0</v>
      </c>
      <c r="C619" s="43">
        <f t="shared" ca="1" si="257"/>
        <v>18.887605481245906</v>
      </c>
      <c r="D619" s="43">
        <f t="shared" ca="1" si="258"/>
        <v>0.73156854550621775</v>
      </c>
      <c r="E619" s="43">
        <f t="shared" ca="1" si="259"/>
        <v>19.619174026752123</v>
      </c>
      <c r="F619" s="43">
        <f t="shared" ca="1" si="260"/>
        <v>1.9619174026752124</v>
      </c>
      <c r="G619" s="43">
        <f>IF(A619&lt;&gt;"",IF(A619&lt;Data!$G$11*0.25,$C$13/$G$32,IF(A619&gt;Data!$G$11*0.25,$C$13,$C$13*10)),"")</f>
        <v>2</v>
      </c>
      <c r="H619" s="43">
        <f>IF(A619&lt;&gt;"",IF(Data!$G$9="constant",$C$13,IF(Data!$G$9="squeeze",G619,F619)),"")</f>
        <v>2</v>
      </c>
      <c r="I619" s="38">
        <f ca="1">IF(ISNUMBER(A619),NORMINV(RAND(),0,IF(AND(Data!$G$9="squeeze",A619&lt;Data!$G$11*0.25),$H$32,1)*$C$30*$C$13)*($C$14*$C$12),"")</f>
        <v>-7.1415322219560158E-4</v>
      </c>
      <c r="J619" s="42">
        <f ca="1">IFERROR(IF(Data!$C$6="Real",B619,I619+J618+($C$14*$C$12)*(NORMINV(RAND(),$C$15,CHOOSE($G$13,$C$13,F619,G619)))),"")</f>
        <v>1.3496776232839369</v>
      </c>
      <c r="K619" s="88">
        <f>IF(ISNUMBER(A619), IF($G$16="fixed",$G$17,MIN(H619*Data!$C$7*$C$16*0.5,$C$17*Data!$C$7))*$C$12,"")</f>
        <v>8.0000000000000007E-5</v>
      </c>
      <c r="L619" s="42">
        <f t="shared" ca="1" si="284"/>
        <v>1.3496776232839369</v>
      </c>
      <c r="M619" s="44">
        <f t="shared" ca="1" si="285"/>
        <v>1.349717623283937</v>
      </c>
      <c r="N619" s="44">
        <f t="shared" ca="1" si="286"/>
        <v>1.3496376232839369</v>
      </c>
      <c r="O619" s="108">
        <f t="shared" ca="1" si="261"/>
        <v>-9.1643185000291269E-2</v>
      </c>
      <c r="P619" s="102">
        <f t="shared" ca="1" si="262"/>
        <v>8.2754448506305582</v>
      </c>
      <c r="Q619" s="102">
        <f t="shared" ca="1" si="263"/>
        <v>-2.5032294043928441E-2</v>
      </c>
      <c r="R619" s="120">
        <f t="shared" ca="1" si="281"/>
        <v>1</v>
      </c>
      <c r="S619" s="54">
        <f t="shared" ca="1" si="282"/>
        <v>0</v>
      </c>
      <c r="T619" s="5">
        <f t="shared" ca="1" si="264"/>
        <v>1.3475392670087669</v>
      </c>
      <c r="U619" s="152">
        <f t="shared" ca="1" si="265"/>
        <v>1.3544650552299466</v>
      </c>
      <c r="V619" s="152">
        <f t="shared" ca="1" si="266"/>
        <v>1.3416029175616471</v>
      </c>
      <c r="W619" s="153">
        <f t="shared" ca="1" si="267"/>
        <v>2</v>
      </c>
      <c r="X619" s="153">
        <f t="shared" ca="1" si="268"/>
        <v>2</v>
      </c>
      <c r="Y619" s="153">
        <f t="shared" ca="1" si="269"/>
        <v>8</v>
      </c>
      <c r="Z619" s="153">
        <f t="shared" ca="1" si="270"/>
        <v>8</v>
      </c>
      <c r="AA619" s="152">
        <f t="shared" ca="1" si="271"/>
        <v>1.3520566961946332</v>
      </c>
      <c r="AB619" s="152">
        <f t="shared" ca="1" si="272"/>
        <v>1.343007522143606</v>
      </c>
      <c r="AC619" s="154">
        <f t="shared" ca="1" si="273"/>
        <v>-193.52583285570546</v>
      </c>
      <c r="AD619" s="154">
        <f t="shared" ca="1" si="274"/>
        <v>-536.80809122647941</v>
      </c>
      <c r="AE619" s="3">
        <f t="shared" ca="1" si="275"/>
        <v>-45.645870255136558</v>
      </c>
      <c r="AF619" s="3">
        <f t="shared" ca="1" si="276"/>
        <v>-730.33392408218492</v>
      </c>
      <c r="AG619" s="3" t="str">
        <f t="shared" ca="1" si="283"/>
        <v>N</v>
      </c>
      <c r="AH619" s="4" t="str">
        <f t="shared" ca="1" si="277"/>
        <v/>
      </c>
      <c r="AI619" s="75">
        <f t="shared" ca="1" si="278"/>
        <v>-73.033392408218504</v>
      </c>
      <c r="AJ619" s="75">
        <f t="shared" ca="1" si="279"/>
        <v>0</v>
      </c>
    </row>
    <row r="620" spans="1:36">
      <c r="A620" s="41">
        <f t="shared" si="280"/>
        <v>554</v>
      </c>
      <c r="B620" s="150">
        <f ca="1">IF(ISNUMBER(A620),INDEX('MetaTrader Import'!$H$13:$J$5893,TRUNC(((A620-$A$39+1)-1)/3)+1,MOD((A620-$A$39+1)-1,3)+1),"")</f>
        <v>0</v>
      </c>
      <c r="C620" s="43">
        <f t="shared" ca="1" si="257"/>
        <v>19.619174026752123</v>
      </c>
      <c r="D620" s="43">
        <f t="shared" ca="1" si="258"/>
        <v>-1.0701962184903342</v>
      </c>
      <c r="E620" s="43">
        <f t="shared" ca="1" si="259"/>
        <v>18.548977808261789</v>
      </c>
      <c r="F620" s="43">
        <f t="shared" ca="1" si="260"/>
        <v>1.8548977808261788</v>
      </c>
      <c r="G620" s="43">
        <f>IF(A620&lt;&gt;"",IF(A620&lt;Data!$G$11*0.25,$C$13/$G$32,IF(A620&gt;Data!$G$11*0.25,$C$13,$C$13*10)),"")</f>
        <v>2</v>
      </c>
      <c r="H620" s="43">
        <f>IF(A620&lt;&gt;"",IF(Data!$G$9="constant",$C$13,IF(Data!$G$9="squeeze",G620,F620)),"")</f>
        <v>2</v>
      </c>
      <c r="I620" s="38">
        <f ca="1">IF(ISNUMBER(A620),NORMINV(RAND(),0,IF(AND(Data!$G$9="squeeze",A620&lt;Data!$G$11*0.25),$H$32,1)*$C$30*$C$13)*($C$14*$C$12),"")</f>
        <v>1.9971721915852694E-4</v>
      </c>
      <c r="J620" s="42">
        <f ca="1">IFERROR(IF(Data!$C$6="Real",B620,I620+J619+($C$14*$C$12)*(NORMINV(RAND(),$C$15,CHOOSE($G$13,$C$13,F620,G620)))),"")</f>
        <v>1.3497715857656982</v>
      </c>
      <c r="K620" s="88">
        <f>IF(ISNUMBER(A620), IF($G$16="fixed",$G$17,MIN(H620*Data!$C$7*$C$16*0.5,$C$17*Data!$C$7))*$C$12,"")</f>
        <v>8.0000000000000007E-5</v>
      </c>
      <c r="L620" s="42">
        <f t="shared" ca="1" si="284"/>
        <v>1.3497715857656982</v>
      </c>
      <c r="M620" s="44">
        <f t="shared" ca="1" si="285"/>
        <v>1.3498115857656983</v>
      </c>
      <c r="N620" s="44">
        <f t="shared" ca="1" si="286"/>
        <v>1.3497315857656982</v>
      </c>
      <c r="O620" s="108">
        <f t="shared" ca="1" si="261"/>
        <v>-0.10523859746341165</v>
      </c>
      <c r="P620" s="102">
        <f t="shared" ca="1" si="262"/>
        <v>8.3207822229710011</v>
      </c>
      <c r="Q620" s="102">
        <f t="shared" ca="1" si="263"/>
        <v>9.8086136458921547E-3</v>
      </c>
      <c r="R620" s="120">
        <f t="shared" ca="1" si="281"/>
        <v>1</v>
      </c>
      <c r="S620" s="54">
        <f t="shared" ca="1" si="282"/>
        <v>0</v>
      </c>
      <c r="T620" s="5">
        <f t="shared" ca="1" si="264"/>
        <v>1.3475392670087669</v>
      </c>
      <c r="U620" s="152">
        <f t="shared" ca="1" si="265"/>
        <v>1.3544650552299466</v>
      </c>
      <c r="V620" s="152">
        <f t="shared" ca="1" si="266"/>
        <v>1.3416029175616471</v>
      </c>
      <c r="W620" s="153">
        <f t="shared" ca="1" si="267"/>
        <v>2</v>
      </c>
      <c r="X620" s="153">
        <f t="shared" ca="1" si="268"/>
        <v>2</v>
      </c>
      <c r="Y620" s="153">
        <f t="shared" ca="1" si="269"/>
        <v>8</v>
      </c>
      <c r="Z620" s="153">
        <f t="shared" ca="1" si="270"/>
        <v>8</v>
      </c>
      <c r="AA620" s="152">
        <f t="shared" ca="1" si="271"/>
        <v>1.3520566961946332</v>
      </c>
      <c r="AB620" s="152">
        <f t="shared" ca="1" si="272"/>
        <v>1.343007522143606</v>
      </c>
      <c r="AC620" s="154">
        <f t="shared" ca="1" si="273"/>
        <v>-186.00883431480142</v>
      </c>
      <c r="AD620" s="154">
        <f t="shared" ca="1" si="274"/>
        <v>-544.32508976738347</v>
      </c>
      <c r="AE620" s="3">
        <f t="shared" ca="1" si="275"/>
        <v>-45.645870255136558</v>
      </c>
      <c r="AF620" s="3">
        <f t="shared" ca="1" si="276"/>
        <v>-730.33392408218492</v>
      </c>
      <c r="AG620" s="3" t="str">
        <f t="shared" ca="1" si="283"/>
        <v>N</v>
      </c>
      <c r="AH620" s="4" t="str">
        <f t="shared" ca="1" si="277"/>
        <v/>
      </c>
      <c r="AI620" s="75">
        <f t="shared" ca="1" si="278"/>
        <v>-73.033392408218504</v>
      </c>
      <c r="AJ620" s="75">
        <f t="shared" ca="1" si="279"/>
        <v>0</v>
      </c>
    </row>
    <row r="621" spans="1:36">
      <c r="A621" s="41">
        <f t="shared" si="280"/>
        <v>555</v>
      </c>
      <c r="B621" s="150">
        <f>IF(ISNUMBER(A621),INDEX('MetaTrader Import'!$H$13:$J$5893,TRUNC(((A621-$A$39+1)-1)/3)+1,MOD((A621-$A$39+1)-1,3)+1),"")</f>
        <v>0</v>
      </c>
      <c r="C621" s="43">
        <f t="shared" ca="1" si="257"/>
        <v>18.548977808261789</v>
      </c>
      <c r="D621" s="43">
        <f t="shared" ca="1" si="258"/>
        <v>0.47433931052135569</v>
      </c>
      <c r="E621" s="43">
        <f t="shared" ca="1" si="259"/>
        <v>19.023317118783144</v>
      </c>
      <c r="F621" s="43">
        <f t="shared" ca="1" si="260"/>
        <v>1.9023317118783143</v>
      </c>
      <c r="G621" s="43">
        <f>IF(A621&lt;&gt;"",IF(A621&lt;Data!$G$11*0.25,$C$13/$G$32,IF(A621&gt;Data!$G$11*0.25,$C$13,$C$13*10)),"")</f>
        <v>2</v>
      </c>
      <c r="H621" s="43">
        <f>IF(A621&lt;&gt;"",IF(Data!$G$9="constant",$C$13,IF(Data!$G$9="squeeze",G621,F621)),"")</f>
        <v>2</v>
      </c>
      <c r="I621" s="38">
        <f ca="1">IF(ISNUMBER(A621),NORMINV(RAND(),0,IF(AND(Data!$G$9="squeeze",A621&lt;Data!$G$11*0.25),$H$32,1)*$C$30*$C$13)*($C$14*$C$12),"")</f>
        <v>-1.7480740474437023E-4</v>
      </c>
      <c r="J621" s="42">
        <f ca="1">IFERROR(IF(Data!$C$6="Real",B621,I621+J620+($C$14*$C$12)*(NORMINV(RAND(),$C$15,CHOOSE($G$13,$C$13,F621,G621)))),"")</f>
        <v>1.3493148835013014</v>
      </c>
      <c r="K621" s="88">
        <f>IF(ISNUMBER(A621), IF($G$16="fixed",$G$17,MIN(H621*Data!$C$7*$C$16*0.5,$C$17*Data!$C$7))*$C$12,"")</f>
        <v>8.0000000000000007E-5</v>
      </c>
      <c r="L621" s="42">
        <f t="shared" ca="1" si="284"/>
        <v>1.3493148835013014</v>
      </c>
      <c r="M621" s="44">
        <f t="shared" ca="1" si="285"/>
        <v>1.3493548835013014</v>
      </c>
      <c r="N621" s="44">
        <f t="shared" ca="1" si="286"/>
        <v>1.3492748835013013</v>
      </c>
      <c r="O621" s="108">
        <f t="shared" ca="1" si="261"/>
        <v>-0.29110288973780268</v>
      </c>
      <c r="P621" s="102">
        <f t="shared" ca="1" si="262"/>
        <v>8.9158266602644005</v>
      </c>
      <c r="Q621" s="102">
        <f t="shared" ca="1" si="263"/>
        <v>4.3021251721906406E-2</v>
      </c>
      <c r="R621" s="120">
        <f t="shared" ca="1" si="281"/>
        <v>1</v>
      </c>
      <c r="S621" s="54">
        <f t="shared" ca="1" si="282"/>
        <v>0</v>
      </c>
      <c r="T621" s="5">
        <f t="shared" ca="1" si="264"/>
        <v>1.3475392670087669</v>
      </c>
      <c r="U621" s="152">
        <f t="shared" ca="1" si="265"/>
        <v>1.3544650552299466</v>
      </c>
      <c r="V621" s="152">
        <f t="shared" ca="1" si="266"/>
        <v>1.3416029175616471</v>
      </c>
      <c r="W621" s="153">
        <f t="shared" ca="1" si="267"/>
        <v>2</v>
      </c>
      <c r="X621" s="153">
        <f t="shared" ca="1" si="268"/>
        <v>2</v>
      </c>
      <c r="Y621" s="153">
        <f t="shared" ca="1" si="269"/>
        <v>8</v>
      </c>
      <c r="Z621" s="153">
        <f t="shared" ca="1" si="270"/>
        <v>8</v>
      </c>
      <c r="AA621" s="152">
        <f t="shared" ca="1" si="271"/>
        <v>1.3520566961946332</v>
      </c>
      <c r="AB621" s="152">
        <f t="shared" ca="1" si="272"/>
        <v>1.343007522143606</v>
      </c>
      <c r="AC621" s="154">
        <f t="shared" ca="1" si="273"/>
        <v>-222.54501546655092</v>
      </c>
      <c r="AD621" s="154">
        <f t="shared" ca="1" si="274"/>
        <v>-507.788908615634</v>
      </c>
      <c r="AE621" s="3">
        <f t="shared" ca="1" si="275"/>
        <v>-45.645870255136558</v>
      </c>
      <c r="AF621" s="3">
        <f t="shared" ca="1" si="276"/>
        <v>-730.33392408218492</v>
      </c>
      <c r="AG621" s="3" t="str">
        <f t="shared" ca="1" si="283"/>
        <v>N</v>
      </c>
      <c r="AH621" s="4" t="str">
        <f t="shared" ca="1" si="277"/>
        <v/>
      </c>
      <c r="AI621" s="75">
        <f t="shared" ca="1" si="278"/>
        <v>-73.033392408218504</v>
      </c>
      <c r="AJ621" s="75">
        <f t="shared" ca="1" si="279"/>
        <v>0</v>
      </c>
    </row>
    <row r="622" spans="1:36">
      <c r="A622" s="41">
        <f t="shared" si="280"/>
        <v>556</v>
      </c>
      <c r="B622" s="150">
        <f ca="1">IF(ISNUMBER(A622),INDEX('MetaTrader Import'!$H$13:$J$5893,TRUNC(((A622-$A$39+1)-1)/3)+1,MOD((A622-$A$39+1)-1,3)+1),"")</f>
        <v>0</v>
      </c>
      <c r="C622" s="43">
        <f t="shared" ca="1" si="257"/>
        <v>19.023317118783144</v>
      </c>
      <c r="D622" s="43">
        <f t="shared" ca="1" si="258"/>
        <v>-1.852849509526058</v>
      </c>
      <c r="E622" s="43">
        <f t="shared" ca="1" si="259"/>
        <v>17.170467609257084</v>
      </c>
      <c r="F622" s="43">
        <f t="shared" ca="1" si="260"/>
        <v>1.7170467609257085</v>
      </c>
      <c r="G622" s="43">
        <f>IF(A622&lt;&gt;"",IF(A622&lt;Data!$G$11*0.25,$C$13/$G$32,IF(A622&gt;Data!$G$11*0.25,$C$13,$C$13*10)),"")</f>
        <v>2</v>
      </c>
      <c r="H622" s="43">
        <f>IF(A622&lt;&gt;"",IF(Data!$G$9="constant",$C$13,IF(Data!$G$9="squeeze",G622,F622)),"")</f>
        <v>2</v>
      </c>
      <c r="I622" s="38">
        <f ca="1">IF(ISNUMBER(A622),NORMINV(RAND(),0,IF(AND(Data!$G$9="squeeze",A622&lt;Data!$G$11*0.25),$H$32,1)*$C$30*$C$13)*($C$14*$C$12),"")</f>
        <v>1.8871351634011381E-4</v>
      </c>
      <c r="J622" s="42">
        <f ca="1">IFERROR(IF(Data!$C$6="Real",B622,I622+J621+($C$14*$C$12)*(NORMINV(RAND(),$C$15,CHOOSE($G$13,$C$13,F622,G622)))),"")</f>
        <v>1.3493932682214096</v>
      </c>
      <c r="K622" s="88">
        <f>IF(ISNUMBER(A622), IF($G$16="fixed",$G$17,MIN(H622*Data!$C$7*$C$16*0.5,$C$17*Data!$C$7))*$C$12,"")</f>
        <v>8.0000000000000007E-5</v>
      </c>
      <c r="L622" s="42">
        <f t="shared" ca="1" si="284"/>
        <v>1.3493932682214096</v>
      </c>
      <c r="M622" s="44">
        <f t="shared" ca="1" si="285"/>
        <v>1.3494332682214096</v>
      </c>
      <c r="N622" s="44">
        <f t="shared" ca="1" si="286"/>
        <v>1.3493532682214096</v>
      </c>
      <c r="O622" s="108">
        <f t="shared" ca="1" si="261"/>
        <v>-0.5023036953610045</v>
      </c>
      <c r="P622" s="102">
        <f t="shared" ca="1" si="262"/>
        <v>9.4001404391881653</v>
      </c>
      <c r="Q622" s="102">
        <f t="shared" ca="1" si="263"/>
        <v>7.0680869367841417E-2</v>
      </c>
      <c r="R622" s="120">
        <f t="shared" ca="1" si="281"/>
        <v>1</v>
      </c>
      <c r="S622" s="54">
        <f t="shared" ca="1" si="282"/>
        <v>0</v>
      </c>
      <c r="T622" s="5">
        <f t="shared" ca="1" si="264"/>
        <v>1.3475392670087669</v>
      </c>
      <c r="U622" s="152">
        <f t="shared" ca="1" si="265"/>
        <v>1.3544650552299466</v>
      </c>
      <c r="V622" s="152">
        <f t="shared" ca="1" si="266"/>
        <v>1.3416029175616471</v>
      </c>
      <c r="W622" s="153">
        <f t="shared" ca="1" si="267"/>
        <v>2</v>
      </c>
      <c r="X622" s="153">
        <f t="shared" ca="1" si="268"/>
        <v>2</v>
      </c>
      <c r="Y622" s="153">
        <f t="shared" ca="1" si="269"/>
        <v>8</v>
      </c>
      <c r="Z622" s="153">
        <f t="shared" ca="1" si="270"/>
        <v>8</v>
      </c>
      <c r="AA622" s="152">
        <f t="shared" ca="1" si="271"/>
        <v>1.3520566961946332</v>
      </c>
      <c r="AB622" s="152">
        <f t="shared" ca="1" si="272"/>
        <v>1.343007522143606</v>
      </c>
      <c r="AC622" s="154">
        <f t="shared" ca="1" si="273"/>
        <v>-216.2742378578919</v>
      </c>
      <c r="AD622" s="154">
        <f t="shared" ca="1" si="274"/>
        <v>-514.05968622429305</v>
      </c>
      <c r="AE622" s="3">
        <f t="shared" ca="1" si="275"/>
        <v>-45.645870255136558</v>
      </c>
      <c r="AF622" s="3">
        <f t="shared" ca="1" si="276"/>
        <v>-730.33392408218492</v>
      </c>
      <c r="AG622" s="3" t="str">
        <f t="shared" ca="1" si="283"/>
        <v>N</v>
      </c>
      <c r="AH622" s="4" t="str">
        <f t="shared" ca="1" si="277"/>
        <v/>
      </c>
      <c r="AI622" s="75">
        <f t="shared" ca="1" si="278"/>
        <v>-73.033392408218504</v>
      </c>
      <c r="AJ622" s="75">
        <f t="shared" ca="1" si="279"/>
        <v>0</v>
      </c>
    </row>
    <row r="623" spans="1:36">
      <c r="A623" s="41">
        <f t="shared" si="280"/>
        <v>557</v>
      </c>
      <c r="B623" s="150">
        <f ca="1">IF(ISNUMBER(A623),INDEX('MetaTrader Import'!$H$13:$J$5893,TRUNC(((A623-$A$39+1)-1)/3)+1,MOD((A623-$A$39+1)-1,3)+1),"")</f>
        <v>0</v>
      </c>
      <c r="C623" s="43">
        <f t="shared" ca="1" si="257"/>
        <v>17.170467609257084</v>
      </c>
      <c r="D623" s="43">
        <f t="shared" ca="1" si="258"/>
        <v>0.61751589872426604</v>
      </c>
      <c r="E623" s="43">
        <f t="shared" ca="1" si="259"/>
        <v>17.787983507981352</v>
      </c>
      <c r="F623" s="43">
        <f t="shared" ca="1" si="260"/>
        <v>1.7787983507981351</v>
      </c>
      <c r="G623" s="43">
        <f>IF(A623&lt;&gt;"",IF(A623&lt;Data!$G$11*0.25,$C$13/$G$32,IF(A623&gt;Data!$G$11*0.25,$C$13,$C$13*10)),"")</f>
        <v>2</v>
      </c>
      <c r="H623" s="43">
        <f>IF(A623&lt;&gt;"",IF(Data!$G$9="constant",$C$13,IF(Data!$G$9="squeeze",G623,F623)),"")</f>
        <v>2</v>
      </c>
      <c r="I623" s="38">
        <f ca="1">IF(ISNUMBER(A623),NORMINV(RAND(),0,IF(AND(Data!$G$9="squeeze",A623&lt;Data!$G$11*0.25),$H$32,1)*$C$30*$C$13)*($C$14*$C$12),"")</f>
        <v>-5.7907156469401888E-4</v>
      </c>
      <c r="J623" s="42">
        <f ca="1">IFERROR(IF(Data!$C$6="Real",B623,I623+J622+($C$14*$C$12)*(NORMINV(RAND(),$C$15,CHOOSE($G$13,$C$13,F623,G623)))),"")</f>
        <v>1.3489389896877937</v>
      </c>
      <c r="K623" s="88">
        <f>IF(ISNUMBER(A623), IF($G$16="fixed",$G$17,MIN(H623*Data!$C$7*$C$16*0.5,$C$17*Data!$C$7))*$C$12,"")</f>
        <v>8.0000000000000007E-5</v>
      </c>
      <c r="L623" s="42">
        <f t="shared" ca="1" si="284"/>
        <v>1.3489389896877937</v>
      </c>
      <c r="M623" s="44">
        <f t="shared" ca="1" si="285"/>
        <v>1.3489789896877937</v>
      </c>
      <c r="N623" s="44">
        <f t="shared" ca="1" si="286"/>
        <v>1.3488989896877936</v>
      </c>
      <c r="O623" s="108">
        <f t="shared" ca="1" si="261"/>
        <v>-0.96877770041256928</v>
      </c>
      <c r="P623" s="102">
        <f t="shared" ca="1" si="262"/>
        <v>10.246341156080831</v>
      </c>
      <c r="Q623" s="102">
        <f t="shared" ca="1" si="263"/>
        <v>9.9714411391219296E-2</v>
      </c>
      <c r="R623" s="120">
        <f t="shared" ca="1" si="281"/>
        <v>1</v>
      </c>
      <c r="S623" s="54">
        <f t="shared" ca="1" si="282"/>
        <v>0</v>
      </c>
      <c r="T623" s="5">
        <f t="shared" ca="1" si="264"/>
        <v>1.3475392670087669</v>
      </c>
      <c r="U623" s="152">
        <f t="shared" ca="1" si="265"/>
        <v>1.3544650552299466</v>
      </c>
      <c r="V623" s="152">
        <f t="shared" ca="1" si="266"/>
        <v>1.3416029175616471</v>
      </c>
      <c r="W623" s="153">
        <f t="shared" ca="1" si="267"/>
        <v>2</v>
      </c>
      <c r="X623" s="153">
        <f t="shared" ca="1" si="268"/>
        <v>2</v>
      </c>
      <c r="Y623" s="153">
        <f t="shared" ca="1" si="269"/>
        <v>8</v>
      </c>
      <c r="Z623" s="153">
        <f t="shared" ca="1" si="270"/>
        <v>8</v>
      </c>
      <c r="AA623" s="152">
        <f t="shared" ca="1" si="271"/>
        <v>1.3520566961946332</v>
      </c>
      <c r="AB623" s="152">
        <f t="shared" ca="1" si="272"/>
        <v>1.343007522143606</v>
      </c>
      <c r="AC623" s="154">
        <f t="shared" ca="1" si="273"/>
        <v>-252.61652054716421</v>
      </c>
      <c r="AD623" s="154">
        <f t="shared" ca="1" si="274"/>
        <v>-477.71740353502071</v>
      </c>
      <c r="AE623" s="3">
        <f t="shared" ca="1" si="275"/>
        <v>-45.645870255136558</v>
      </c>
      <c r="AF623" s="3">
        <f t="shared" ca="1" si="276"/>
        <v>-730.33392408218492</v>
      </c>
      <c r="AG623" s="3" t="str">
        <f t="shared" ca="1" si="283"/>
        <v>N</v>
      </c>
      <c r="AH623" s="4" t="str">
        <f t="shared" ca="1" si="277"/>
        <v/>
      </c>
      <c r="AI623" s="75">
        <f t="shared" ca="1" si="278"/>
        <v>-73.033392408218504</v>
      </c>
      <c r="AJ623" s="75">
        <f t="shared" ca="1" si="279"/>
        <v>0</v>
      </c>
    </row>
    <row r="624" spans="1:36">
      <c r="A624" s="41">
        <f t="shared" si="280"/>
        <v>558</v>
      </c>
      <c r="B624" s="150">
        <f>IF(ISNUMBER(A624),INDEX('MetaTrader Import'!$H$13:$J$5893,TRUNC(((A624-$A$39+1)-1)/3)+1,MOD((A624-$A$39+1)-1,3)+1),"")</f>
        <v>0</v>
      </c>
      <c r="C624" s="43">
        <f t="shared" ca="1" si="257"/>
        <v>17.787983507981352</v>
      </c>
      <c r="D624" s="43">
        <f t="shared" ca="1" si="258"/>
        <v>1.001800040933752</v>
      </c>
      <c r="E624" s="43">
        <f t="shared" ca="1" si="259"/>
        <v>18.789783548915103</v>
      </c>
      <c r="F624" s="43">
        <f t="shared" ca="1" si="260"/>
        <v>1.8789783548915104</v>
      </c>
      <c r="G624" s="43">
        <f>IF(A624&lt;&gt;"",IF(A624&lt;Data!$G$11*0.25,$C$13/$G$32,IF(A624&gt;Data!$G$11*0.25,$C$13,$C$13*10)),"")</f>
        <v>2</v>
      </c>
      <c r="H624" s="43">
        <f>IF(A624&lt;&gt;"",IF(Data!$G$9="constant",$C$13,IF(Data!$G$9="squeeze",G624,F624)),"")</f>
        <v>2</v>
      </c>
      <c r="I624" s="38">
        <f ca="1">IF(ISNUMBER(A624),NORMINV(RAND(),0,IF(AND(Data!$G$9="squeeze",A624&lt;Data!$G$11*0.25),$H$32,1)*$C$30*$C$13)*($C$14*$C$12),"")</f>
        <v>4.0413560025941755E-4</v>
      </c>
      <c r="J624" s="42">
        <f ca="1">IFERROR(IF(Data!$C$6="Real",B624,I624+J623+($C$14*$C$12)*(NORMINV(RAND(),$C$15,CHOOSE($G$13,$C$13,F624,G624)))),"")</f>
        <v>1.3490829664778845</v>
      </c>
      <c r="K624" s="88">
        <f>IF(ISNUMBER(A624), IF($G$16="fixed",$G$17,MIN(H624*Data!$C$7*$C$16*0.5,$C$17*Data!$C$7))*$C$12,"")</f>
        <v>8.0000000000000007E-5</v>
      </c>
      <c r="L624" s="42">
        <f t="shared" ca="1" si="284"/>
        <v>1.3490829664778845</v>
      </c>
      <c r="M624" s="44">
        <f t="shared" ca="1" si="285"/>
        <v>1.3491229664778845</v>
      </c>
      <c r="N624" s="44">
        <f t="shared" ca="1" si="286"/>
        <v>1.3490429664778845</v>
      </c>
      <c r="O624" s="108">
        <f t="shared" ca="1" si="261"/>
        <v>-1.4536809556586205</v>
      </c>
      <c r="P624" s="102">
        <f t="shared" ca="1" si="262"/>
        <v>10.760305175246371</v>
      </c>
      <c r="Q624" s="102">
        <f t="shared" ca="1" si="263"/>
        <v>0.13433932359361078</v>
      </c>
      <c r="R624" s="120">
        <f t="shared" ca="1" si="281"/>
        <v>1</v>
      </c>
      <c r="S624" s="54">
        <f t="shared" ca="1" si="282"/>
        <v>0</v>
      </c>
      <c r="T624" s="5">
        <f t="shared" ca="1" si="264"/>
        <v>1.3475392670087669</v>
      </c>
      <c r="U624" s="152">
        <f t="shared" ca="1" si="265"/>
        <v>1.3544650552299466</v>
      </c>
      <c r="V624" s="152">
        <f t="shared" ca="1" si="266"/>
        <v>1.3416029175616471</v>
      </c>
      <c r="W624" s="153">
        <f t="shared" ca="1" si="267"/>
        <v>2</v>
      </c>
      <c r="X624" s="153">
        <f t="shared" ca="1" si="268"/>
        <v>2</v>
      </c>
      <c r="Y624" s="153">
        <f t="shared" ca="1" si="269"/>
        <v>8</v>
      </c>
      <c r="Z624" s="153">
        <f t="shared" ca="1" si="270"/>
        <v>8</v>
      </c>
      <c r="AA624" s="152">
        <f t="shared" ca="1" si="271"/>
        <v>1.3520566961946332</v>
      </c>
      <c r="AB624" s="152">
        <f t="shared" ca="1" si="272"/>
        <v>1.343007522143606</v>
      </c>
      <c r="AC624" s="154">
        <f t="shared" ca="1" si="273"/>
        <v>-241.09837733989892</v>
      </c>
      <c r="AD624" s="154">
        <f t="shared" ca="1" si="274"/>
        <v>-489.23554674228598</v>
      </c>
      <c r="AE624" s="3">
        <f t="shared" ca="1" si="275"/>
        <v>-45.645870255136558</v>
      </c>
      <c r="AF624" s="3">
        <f t="shared" ca="1" si="276"/>
        <v>-730.33392408218492</v>
      </c>
      <c r="AG624" s="3" t="str">
        <f t="shared" ca="1" si="283"/>
        <v>N</v>
      </c>
      <c r="AH624" s="4" t="str">
        <f t="shared" ca="1" si="277"/>
        <v/>
      </c>
      <c r="AI624" s="75">
        <f t="shared" ca="1" si="278"/>
        <v>-73.033392408218504</v>
      </c>
      <c r="AJ624" s="75">
        <f t="shared" ca="1" si="279"/>
        <v>0</v>
      </c>
    </row>
    <row r="625" spans="1:36">
      <c r="A625" s="41">
        <f t="shared" si="280"/>
        <v>559</v>
      </c>
      <c r="B625" s="150">
        <f ca="1">IF(ISNUMBER(A625),INDEX('MetaTrader Import'!$H$13:$J$5893,TRUNC(((A625-$A$39+1)-1)/3)+1,MOD((A625-$A$39+1)-1,3)+1),"")</f>
        <v>0</v>
      </c>
      <c r="C625" s="43">
        <f t="shared" ca="1" si="257"/>
        <v>18.789783548915103</v>
      </c>
      <c r="D625" s="43">
        <f t="shared" ca="1" si="258"/>
        <v>-0.61108544538445275</v>
      </c>
      <c r="E625" s="43">
        <f t="shared" ca="1" si="259"/>
        <v>18.17869810353065</v>
      </c>
      <c r="F625" s="43">
        <f t="shared" ca="1" si="260"/>
        <v>1.8178698103530651</v>
      </c>
      <c r="G625" s="43">
        <f>IF(A625&lt;&gt;"",IF(A625&lt;Data!$G$11*0.25,$C$13/$G$32,IF(A625&gt;Data!$G$11*0.25,$C$13,$C$13*10)),"")</f>
        <v>2</v>
      </c>
      <c r="H625" s="43">
        <f>IF(A625&lt;&gt;"",IF(Data!$G$9="constant",$C$13,IF(Data!$G$9="squeeze",G625,F625)),"")</f>
        <v>2</v>
      </c>
      <c r="I625" s="38">
        <f ca="1">IF(ISNUMBER(A625),NORMINV(RAND(),0,IF(AND(Data!$G$9="squeeze",A625&lt;Data!$G$11*0.25),$H$32,1)*$C$30*$C$13)*($C$14*$C$12),"")</f>
        <v>-1.5503145484329234E-4</v>
      </c>
      <c r="J625" s="42">
        <f ca="1">IFERROR(IF(Data!$C$6="Real",B625,I625+J624+($C$14*$C$12)*(NORMINV(RAND(),$C$15,CHOOSE($G$13,$C$13,F625,G625)))),"")</f>
        <v>1.3488924748953808</v>
      </c>
      <c r="K625" s="88">
        <f>IF(ISNUMBER(A625), IF($G$16="fixed",$G$17,MIN(H625*Data!$C$7*$C$16*0.5,$C$17*Data!$C$7))*$C$12,"")</f>
        <v>8.0000000000000007E-5</v>
      </c>
      <c r="L625" s="42">
        <f t="shared" ca="1" si="284"/>
        <v>1.3488924748953808</v>
      </c>
      <c r="M625" s="44">
        <f t="shared" ca="1" si="285"/>
        <v>1.3489324748953808</v>
      </c>
      <c r="N625" s="44">
        <f t="shared" ca="1" si="286"/>
        <v>1.3488524748953807</v>
      </c>
      <c r="O625" s="108">
        <f t="shared" ca="1" si="261"/>
        <v>-1.961706509101673</v>
      </c>
      <c r="P625" s="102">
        <f t="shared" ca="1" si="262"/>
        <v>11.376470994822624</v>
      </c>
      <c r="Q625" s="102">
        <f t="shared" ca="1" si="263"/>
        <v>0.18735875165151383</v>
      </c>
      <c r="R625" s="120">
        <f t="shared" ca="1" si="281"/>
        <v>1</v>
      </c>
      <c r="S625" s="54">
        <f t="shared" ca="1" si="282"/>
        <v>0</v>
      </c>
      <c r="T625" s="5">
        <f t="shared" ca="1" si="264"/>
        <v>1.3475392670087669</v>
      </c>
      <c r="U625" s="152">
        <f t="shared" ca="1" si="265"/>
        <v>1.3544650552299466</v>
      </c>
      <c r="V625" s="152">
        <f t="shared" ca="1" si="266"/>
        <v>1.3416029175616471</v>
      </c>
      <c r="W625" s="153">
        <f t="shared" ca="1" si="267"/>
        <v>2</v>
      </c>
      <c r="X625" s="153">
        <f t="shared" ca="1" si="268"/>
        <v>2</v>
      </c>
      <c r="Y625" s="153">
        <f t="shared" ca="1" si="269"/>
        <v>8</v>
      </c>
      <c r="Z625" s="153">
        <f t="shared" ca="1" si="270"/>
        <v>8</v>
      </c>
      <c r="AA625" s="152">
        <f t="shared" ca="1" si="271"/>
        <v>1.3520566961946332</v>
      </c>
      <c r="AB625" s="152">
        <f t="shared" ca="1" si="272"/>
        <v>1.343007522143606</v>
      </c>
      <c r="AC625" s="154">
        <f t="shared" ca="1" si="273"/>
        <v>-256.33770394019706</v>
      </c>
      <c r="AD625" s="154">
        <f t="shared" ca="1" si="274"/>
        <v>-473.99622014198781</v>
      </c>
      <c r="AE625" s="3">
        <f t="shared" ca="1" si="275"/>
        <v>-45.645870255136558</v>
      </c>
      <c r="AF625" s="3">
        <f t="shared" ca="1" si="276"/>
        <v>-730.33392408218492</v>
      </c>
      <c r="AG625" s="3" t="str">
        <f t="shared" ca="1" si="283"/>
        <v>N</v>
      </c>
      <c r="AH625" s="4" t="str">
        <f t="shared" ca="1" si="277"/>
        <v/>
      </c>
      <c r="AI625" s="75">
        <f t="shared" ca="1" si="278"/>
        <v>-73.033392408218504</v>
      </c>
      <c r="AJ625" s="75">
        <f t="shared" ca="1" si="279"/>
        <v>0</v>
      </c>
    </row>
    <row r="626" spans="1:36">
      <c r="A626" s="41">
        <f t="shared" si="280"/>
        <v>560</v>
      </c>
      <c r="B626" s="150">
        <f ca="1">IF(ISNUMBER(A626),INDEX('MetaTrader Import'!$H$13:$J$5893,TRUNC(((A626-$A$39+1)-1)/3)+1,MOD((A626-$A$39+1)-1,3)+1),"")</f>
        <v>0</v>
      </c>
      <c r="C626" s="43">
        <f t="shared" ca="1" si="257"/>
        <v>18.17869810353065</v>
      </c>
      <c r="D626" s="43">
        <f t="shared" ca="1" si="258"/>
        <v>-0.23917479856408699</v>
      </c>
      <c r="E626" s="43">
        <f t="shared" ca="1" si="259"/>
        <v>17.939523304966563</v>
      </c>
      <c r="F626" s="43">
        <f t="shared" ca="1" si="260"/>
        <v>1.7939523304966563</v>
      </c>
      <c r="G626" s="43">
        <f>IF(A626&lt;&gt;"",IF(A626&lt;Data!$G$11*0.25,$C$13/$G$32,IF(A626&gt;Data!$G$11*0.25,$C$13,$C$13*10)),"")</f>
        <v>2</v>
      </c>
      <c r="H626" s="43">
        <f>IF(A626&lt;&gt;"",IF(Data!$G$9="constant",$C$13,IF(Data!$G$9="squeeze",G626,F626)),"")</f>
        <v>2</v>
      </c>
      <c r="I626" s="38">
        <f ca="1">IF(ISNUMBER(A626),NORMINV(RAND(),0,IF(AND(Data!$G$9="squeeze",A626&lt;Data!$G$11*0.25),$H$32,1)*$C$30*$C$13)*($C$14*$C$12),"")</f>
        <v>-2.5615458271187287E-4</v>
      </c>
      <c r="J626" s="42">
        <f ca="1">IFERROR(IF(Data!$C$6="Real",B626,I626+J625+($C$14*$C$12)*(NORMINV(RAND(),$C$15,CHOOSE($G$13,$C$13,F626,G626)))),"")</f>
        <v>1.3484899778864501</v>
      </c>
      <c r="K626" s="88">
        <f>IF(ISNUMBER(A626), IF($G$16="fixed",$G$17,MIN(H626*Data!$C$7*$C$16*0.5,$C$17*Data!$C$7))*$C$12,"")</f>
        <v>8.0000000000000007E-5</v>
      </c>
      <c r="L626" s="42">
        <f t="shared" ca="1" si="284"/>
        <v>1.3484899778864501</v>
      </c>
      <c r="M626" s="44">
        <f t="shared" ca="1" si="285"/>
        <v>1.3485299778864501</v>
      </c>
      <c r="N626" s="44">
        <f t="shared" ca="1" si="286"/>
        <v>1.34844997788645</v>
      </c>
      <c r="O626" s="108">
        <f t="shared" ca="1" si="261"/>
        <v>-2.3834193077352954</v>
      </c>
      <c r="P626" s="102">
        <f t="shared" ca="1" si="262"/>
        <v>12.296969737872569</v>
      </c>
      <c r="Q626" s="102">
        <f t="shared" ca="1" si="263"/>
        <v>0.25347852016951294</v>
      </c>
      <c r="R626" s="120">
        <f t="shared" ca="1" si="281"/>
        <v>1</v>
      </c>
      <c r="S626" s="54">
        <f t="shared" ca="1" si="282"/>
        <v>0</v>
      </c>
      <c r="T626" s="5">
        <f t="shared" ca="1" si="264"/>
        <v>1.3475392670087669</v>
      </c>
      <c r="U626" s="152">
        <f t="shared" ca="1" si="265"/>
        <v>1.3544650552299466</v>
      </c>
      <c r="V626" s="152">
        <f t="shared" ca="1" si="266"/>
        <v>1.3416029175616471</v>
      </c>
      <c r="W626" s="153">
        <f t="shared" ca="1" si="267"/>
        <v>2</v>
      </c>
      <c r="X626" s="153">
        <f t="shared" ca="1" si="268"/>
        <v>2</v>
      </c>
      <c r="Y626" s="153">
        <f t="shared" ca="1" si="269"/>
        <v>8</v>
      </c>
      <c r="Z626" s="153">
        <f t="shared" ca="1" si="270"/>
        <v>8</v>
      </c>
      <c r="AA626" s="152">
        <f t="shared" ca="1" si="271"/>
        <v>1.3520566961946332</v>
      </c>
      <c r="AB626" s="152">
        <f t="shared" ca="1" si="272"/>
        <v>1.343007522143606</v>
      </c>
      <c r="AC626" s="154">
        <f t="shared" ca="1" si="273"/>
        <v>-288.53746465465235</v>
      </c>
      <c r="AD626" s="154">
        <f t="shared" ca="1" si="274"/>
        <v>-441.79645942753257</v>
      </c>
      <c r="AE626" s="3">
        <f t="shared" ca="1" si="275"/>
        <v>-45.645870255136558</v>
      </c>
      <c r="AF626" s="3">
        <f t="shared" ca="1" si="276"/>
        <v>-730.33392408218492</v>
      </c>
      <c r="AG626" s="3" t="str">
        <f t="shared" ca="1" si="283"/>
        <v>N</v>
      </c>
      <c r="AH626" s="4" t="str">
        <f t="shared" ca="1" si="277"/>
        <v/>
      </c>
      <c r="AI626" s="75">
        <f t="shared" ca="1" si="278"/>
        <v>-73.033392408218504</v>
      </c>
      <c r="AJ626" s="75">
        <f t="shared" ca="1" si="279"/>
        <v>0</v>
      </c>
    </row>
    <row r="627" spans="1:36">
      <c r="A627" s="41">
        <f t="shared" si="280"/>
        <v>561</v>
      </c>
      <c r="B627" s="150">
        <f>IF(ISNUMBER(A627),INDEX('MetaTrader Import'!$H$13:$J$5893,TRUNC(((A627-$A$39+1)-1)/3)+1,MOD((A627-$A$39+1)-1,3)+1),"")</f>
        <v>0</v>
      </c>
      <c r="C627" s="43">
        <f t="shared" ca="1" si="257"/>
        <v>17.939523304966563</v>
      </c>
      <c r="D627" s="43">
        <f t="shared" ca="1" si="258"/>
        <v>0.15453819091035903</v>
      </c>
      <c r="E627" s="43">
        <f t="shared" ca="1" si="259"/>
        <v>18.094061495876922</v>
      </c>
      <c r="F627" s="43">
        <f t="shared" ca="1" si="260"/>
        <v>1.8094061495876921</v>
      </c>
      <c r="G627" s="43">
        <f>IF(A627&lt;&gt;"",IF(A627&lt;Data!$G$11*0.25,$C$13/$G$32,IF(A627&gt;Data!$G$11*0.25,$C$13,$C$13*10)),"")</f>
        <v>2</v>
      </c>
      <c r="H627" s="43">
        <f>IF(A627&lt;&gt;"",IF(Data!$G$9="constant",$C$13,IF(Data!$G$9="squeeze",G627,F627)),"")</f>
        <v>2</v>
      </c>
      <c r="I627" s="38">
        <f ca="1">IF(ISNUMBER(A627),NORMINV(RAND(),0,IF(AND(Data!$G$9="squeeze",A627&lt;Data!$G$11*0.25),$H$32,1)*$C$30*$C$13)*($C$14*$C$12),"")</f>
        <v>-4.0550120789517889E-4</v>
      </c>
      <c r="J627" s="42">
        <f ca="1">IFERROR(IF(Data!$C$6="Real",B627,I627+J626+($C$14*$C$12)*(NORMINV(RAND(),$C$15,CHOOSE($G$13,$C$13,F627,G627)))),"")</f>
        <v>1.3482257716106436</v>
      </c>
      <c r="K627" s="88">
        <f>IF(ISNUMBER(A627), IF($G$16="fixed",$G$17,MIN(H627*Data!$C$7*$C$16*0.5,$C$17*Data!$C$7))*$C$12,"")</f>
        <v>8.0000000000000007E-5</v>
      </c>
      <c r="L627" s="42">
        <f t="shared" ca="1" si="284"/>
        <v>1.3482257716106436</v>
      </c>
      <c r="M627" s="44">
        <f t="shared" ca="1" si="285"/>
        <v>1.3482657716106436</v>
      </c>
      <c r="N627" s="44">
        <f t="shared" ca="1" si="286"/>
        <v>1.3481857716106436</v>
      </c>
      <c r="O627" s="108">
        <f t="shared" ca="1" si="261"/>
        <v>-2.7964474961726382</v>
      </c>
      <c r="P627" s="102">
        <f t="shared" ca="1" si="262"/>
        <v>13.254480925488345</v>
      </c>
      <c r="Q627" s="102">
        <f t="shared" ca="1" si="263"/>
        <v>0.32348337595155846</v>
      </c>
      <c r="R627" s="120">
        <f t="shared" ca="1" si="281"/>
        <v>1</v>
      </c>
      <c r="S627" s="54">
        <f t="shared" ca="1" si="282"/>
        <v>0</v>
      </c>
      <c r="T627" s="5">
        <f t="shared" ca="1" si="264"/>
        <v>1.3475392670087669</v>
      </c>
      <c r="U627" s="152">
        <f t="shared" ca="1" si="265"/>
        <v>1.3544650552299466</v>
      </c>
      <c r="V627" s="152">
        <f t="shared" ca="1" si="266"/>
        <v>1.3416029175616471</v>
      </c>
      <c r="W627" s="153">
        <f t="shared" ca="1" si="267"/>
        <v>2</v>
      </c>
      <c r="X627" s="153">
        <f t="shared" ca="1" si="268"/>
        <v>2</v>
      </c>
      <c r="Y627" s="153">
        <f t="shared" ca="1" si="269"/>
        <v>8</v>
      </c>
      <c r="Z627" s="153">
        <f t="shared" ca="1" si="270"/>
        <v>8</v>
      </c>
      <c r="AA627" s="152">
        <f t="shared" ca="1" si="271"/>
        <v>1.3520566961946332</v>
      </c>
      <c r="AB627" s="152">
        <f t="shared" ca="1" si="272"/>
        <v>1.343007522143606</v>
      </c>
      <c r="AC627" s="154">
        <f t="shared" ca="1" si="273"/>
        <v>-309.67396671917061</v>
      </c>
      <c r="AD627" s="154">
        <f t="shared" ca="1" si="274"/>
        <v>-420.65995736301431</v>
      </c>
      <c r="AE627" s="3">
        <f t="shared" ca="1" si="275"/>
        <v>-45.645870255136558</v>
      </c>
      <c r="AF627" s="3">
        <f t="shared" ca="1" si="276"/>
        <v>-730.33392408218492</v>
      </c>
      <c r="AG627" s="3" t="str">
        <f t="shared" ca="1" si="283"/>
        <v>N</v>
      </c>
      <c r="AH627" s="4" t="str">
        <f t="shared" ca="1" si="277"/>
        <v/>
      </c>
      <c r="AI627" s="75">
        <f t="shared" ca="1" si="278"/>
        <v>-73.033392408218504</v>
      </c>
      <c r="AJ627" s="75">
        <f t="shared" ca="1" si="279"/>
        <v>0</v>
      </c>
    </row>
    <row r="628" spans="1:36">
      <c r="A628" s="41">
        <f t="shared" si="280"/>
        <v>562</v>
      </c>
      <c r="B628" s="150">
        <f ca="1">IF(ISNUMBER(A628),INDEX('MetaTrader Import'!$H$13:$J$5893,TRUNC(((A628-$A$39+1)-1)/3)+1,MOD((A628-$A$39+1)-1,3)+1),"")</f>
        <v>0</v>
      </c>
      <c r="C628" s="43">
        <f t="shared" ca="1" si="257"/>
        <v>18.094061495876922</v>
      </c>
      <c r="D628" s="43">
        <f t="shared" ca="1" si="258"/>
        <v>-2.2448087062459168</v>
      </c>
      <c r="E628" s="43">
        <f t="shared" ca="1" si="259"/>
        <v>15.849252789631006</v>
      </c>
      <c r="F628" s="43">
        <f t="shared" ca="1" si="260"/>
        <v>1.5849252789631005</v>
      </c>
      <c r="G628" s="43">
        <f>IF(A628&lt;&gt;"",IF(A628&lt;Data!$G$11*0.25,$C$13/$G$32,IF(A628&gt;Data!$G$11*0.25,$C$13,$C$13*10)),"")</f>
        <v>2</v>
      </c>
      <c r="H628" s="43">
        <f>IF(A628&lt;&gt;"",IF(Data!$G$9="constant",$C$13,IF(Data!$G$9="squeeze",G628,F628)),"")</f>
        <v>2</v>
      </c>
      <c r="I628" s="38">
        <f ca="1">IF(ISNUMBER(A628),NORMINV(RAND(),0,IF(AND(Data!$G$9="squeeze",A628&lt;Data!$G$11*0.25),$H$32,1)*$C$30*$C$13)*($C$14*$C$12),"")</f>
        <v>1.8964047034763566E-5</v>
      </c>
      <c r="J628" s="42">
        <f ca="1">IFERROR(IF(Data!$C$6="Real",B628,I628+J627+($C$14*$C$12)*(NORMINV(RAND(),$C$15,CHOOSE($G$13,$C$13,F628,G628)))),"")</f>
        <v>1.3479750604316156</v>
      </c>
      <c r="K628" s="88">
        <f>IF(ISNUMBER(A628), IF($G$16="fixed",$G$17,MIN(H628*Data!$C$7*$C$16*0.5,$C$17*Data!$C$7))*$C$12,"")</f>
        <v>8.0000000000000007E-5</v>
      </c>
      <c r="L628" s="42">
        <f t="shared" ca="1" si="284"/>
        <v>1.3479750604316156</v>
      </c>
      <c r="M628" s="44">
        <f t="shared" ca="1" si="285"/>
        <v>1.3480150604316157</v>
      </c>
      <c r="N628" s="44">
        <f t="shared" ca="1" si="286"/>
        <v>1.3479350604316156</v>
      </c>
      <c r="O628" s="108">
        <f t="shared" ca="1" si="261"/>
        <v>-2.970167350172169</v>
      </c>
      <c r="P628" s="102">
        <f t="shared" ca="1" si="262"/>
        <v>13.810977029068741</v>
      </c>
      <c r="Q628" s="102">
        <f t="shared" ca="1" si="263"/>
        <v>0.3884081045824041</v>
      </c>
      <c r="R628" s="120">
        <f t="shared" ca="1" si="281"/>
        <v>1</v>
      </c>
      <c r="S628" s="54">
        <f t="shared" ca="1" si="282"/>
        <v>0</v>
      </c>
      <c r="T628" s="5">
        <f t="shared" ca="1" si="264"/>
        <v>1.3475392670087669</v>
      </c>
      <c r="U628" s="152">
        <f t="shared" ca="1" si="265"/>
        <v>1.3544650552299466</v>
      </c>
      <c r="V628" s="152">
        <f t="shared" ca="1" si="266"/>
        <v>1.3416029175616471</v>
      </c>
      <c r="W628" s="153">
        <f t="shared" ca="1" si="267"/>
        <v>2</v>
      </c>
      <c r="X628" s="153">
        <f t="shared" ca="1" si="268"/>
        <v>2</v>
      </c>
      <c r="Y628" s="153">
        <f t="shared" ca="1" si="269"/>
        <v>8</v>
      </c>
      <c r="Z628" s="153">
        <f t="shared" ca="1" si="270"/>
        <v>8</v>
      </c>
      <c r="AA628" s="152">
        <f t="shared" ca="1" si="271"/>
        <v>1.3520566961946332</v>
      </c>
      <c r="AB628" s="152">
        <f t="shared" ca="1" si="272"/>
        <v>1.343007522143606</v>
      </c>
      <c r="AC628" s="154">
        <f t="shared" ca="1" si="273"/>
        <v>-329.7308610414085</v>
      </c>
      <c r="AD628" s="154">
        <f t="shared" ca="1" si="274"/>
        <v>-400.60306304077642</v>
      </c>
      <c r="AE628" s="3">
        <f t="shared" ca="1" si="275"/>
        <v>-45.645870255136558</v>
      </c>
      <c r="AF628" s="3">
        <f t="shared" ca="1" si="276"/>
        <v>-730.33392408218492</v>
      </c>
      <c r="AG628" s="3" t="str">
        <f t="shared" ca="1" si="283"/>
        <v>N</v>
      </c>
      <c r="AH628" s="4" t="str">
        <f t="shared" ca="1" si="277"/>
        <v/>
      </c>
      <c r="AI628" s="75">
        <f t="shared" ca="1" si="278"/>
        <v>-73.033392408218504</v>
      </c>
      <c r="AJ628" s="75">
        <f t="shared" ca="1" si="279"/>
        <v>0</v>
      </c>
    </row>
    <row r="629" spans="1:36">
      <c r="A629" s="41">
        <f t="shared" si="280"/>
        <v>563</v>
      </c>
      <c r="B629" s="150">
        <f ca="1">IF(ISNUMBER(A629),INDEX('MetaTrader Import'!$H$13:$J$5893,TRUNC(((A629-$A$39+1)-1)/3)+1,MOD((A629-$A$39+1)-1,3)+1),"")</f>
        <v>0</v>
      </c>
      <c r="C629" s="43">
        <f t="shared" ca="1" si="257"/>
        <v>15.849252789631006</v>
      </c>
      <c r="D629" s="43">
        <f t="shared" ca="1" si="258"/>
        <v>0.49365782212023479</v>
      </c>
      <c r="E629" s="43">
        <f t="shared" ca="1" si="259"/>
        <v>16.34291061175124</v>
      </c>
      <c r="F629" s="43">
        <f t="shared" ca="1" si="260"/>
        <v>1.634291061175124</v>
      </c>
      <c r="G629" s="43">
        <f>IF(A629&lt;&gt;"",IF(A629&lt;Data!$G$11*0.25,$C$13/$G$32,IF(A629&gt;Data!$G$11*0.25,$C$13,$C$13*10)),"")</f>
        <v>2</v>
      </c>
      <c r="H629" s="43">
        <f>IF(A629&lt;&gt;"",IF(Data!$G$9="constant",$C$13,IF(Data!$G$9="squeeze",G629,F629)),"")</f>
        <v>2</v>
      </c>
      <c r="I629" s="38">
        <f ca="1">IF(ISNUMBER(A629),NORMINV(RAND(),0,IF(AND(Data!$G$9="squeeze",A629&lt;Data!$G$11*0.25),$H$32,1)*$C$30*$C$13)*($C$14*$C$12),"")</f>
        <v>3.2961869479189307E-4</v>
      </c>
      <c r="J629" s="42">
        <f ca="1">IFERROR(IF(Data!$C$6="Real",B629,I629+J628+($C$14*$C$12)*(NORMINV(RAND(),$C$15,CHOOSE($G$13,$C$13,F629,G629)))),"")</f>
        <v>1.3474562905086773</v>
      </c>
      <c r="K629" s="88">
        <f>IF(ISNUMBER(A629), IF($G$16="fixed",$G$17,MIN(H629*Data!$C$7*$C$16*0.5,$C$17*Data!$C$7))*$C$12,"")</f>
        <v>8.0000000000000007E-5</v>
      </c>
      <c r="L629" s="42">
        <f t="shared" ca="1" si="284"/>
        <v>1.3474562905086773</v>
      </c>
      <c r="M629" s="44">
        <f t="shared" ca="1" si="285"/>
        <v>1.3474962905086774</v>
      </c>
      <c r="N629" s="44">
        <f t="shared" ca="1" si="286"/>
        <v>1.3474162905086773</v>
      </c>
      <c r="O629" s="108">
        <f t="shared" ca="1" si="261"/>
        <v>-2.9020153326702918</v>
      </c>
      <c r="P629" s="102">
        <f t="shared" ca="1" si="262"/>
        <v>13.500612013082042</v>
      </c>
      <c r="Q629" s="102">
        <f t="shared" ca="1" si="263"/>
        <v>0.43554689194611024</v>
      </c>
      <c r="R629" s="120">
        <f t="shared" ca="1" si="281"/>
        <v>1</v>
      </c>
      <c r="S629" s="54">
        <f t="shared" ca="1" si="282"/>
        <v>0</v>
      </c>
      <c r="T629" s="5">
        <f t="shared" ca="1" si="264"/>
        <v>1.3475392670087669</v>
      </c>
      <c r="U629" s="152">
        <f t="shared" ca="1" si="265"/>
        <v>1.3544650552299466</v>
      </c>
      <c r="V629" s="152">
        <f t="shared" ca="1" si="266"/>
        <v>1.3416029175616471</v>
      </c>
      <c r="W629" s="153">
        <f t="shared" ca="1" si="267"/>
        <v>2</v>
      </c>
      <c r="X629" s="153">
        <f t="shared" ca="1" si="268"/>
        <v>2</v>
      </c>
      <c r="Y629" s="153">
        <f t="shared" ca="1" si="269"/>
        <v>8</v>
      </c>
      <c r="Z629" s="153">
        <f t="shared" ca="1" si="270"/>
        <v>8</v>
      </c>
      <c r="AA629" s="152">
        <f t="shared" ca="1" si="271"/>
        <v>1.3520566961946332</v>
      </c>
      <c r="AB629" s="152">
        <f t="shared" ca="1" si="272"/>
        <v>1.343007522143606</v>
      </c>
      <c r="AC629" s="154">
        <f t="shared" ca="1" si="273"/>
        <v>-371.23245487647341</v>
      </c>
      <c r="AD629" s="154">
        <f t="shared" ca="1" si="274"/>
        <v>-359.10146920571151</v>
      </c>
      <c r="AE629" s="3">
        <f t="shared" ca="1" si="275"/>
        <v>-45.645870255136558</v>
      </c>
      <c r="AF629" s="3">
        <f t="shared" ca="1" si="276"/>
        <v>-730.33392408218492</v>
      </c>
      <c r="AG629" s="3" t="str">
        <f t="shared" ca="1" si="283"/>
        <v>N</v>
      </c>
      <c r="AH629" s="4" t="str">
        <f t="shared" ca="1" si="277"/>
        <v/>
      </c>
      <c r="AI629" s="75">
        <f t="shared" ca="1" si="278"/>
        <v>-73.033392408218504</v>
      </c>
      <c r="AJ629" s="75">
        <f t="shared" ca="1" si="279"/>
        <v>0</v>
      </c>
    </row>
    <row r="630" spans="1:36">
      <c r="A630" s="41">
        <f t="shared" si="280"/>
        <v>564</v>
      </c>
      <c r="B630" s="150">
        <f>IF(ISNUMBER(A630),INDEX('MetaTrader Import'!$H$13:$J$5893,TRUNC(((A630-$A$39+1)-1)/3)+1,MOD((A630-$A$39+1)-1,3)+1),"")</f>
        <v>0</v>
      </c>
      <c r="C630" s="43">
        <f t="shared" ca="1" si="257"/>
        <v>16.34291061175124</v>
      </c>
      <c r="D630" s="43">
        <f t="shared" ca="1" si="258"/>
        <v>0.81464706104692053</v>
      </c>
      <c r="E630" s="43">
        <f t="shared" ca="1" si="259"/>
        <v>17.157557672798159</v>
      </c>
      <c r="F630" s="43">
        <f t="shared" ca="1" si="260"/>
        <v>1.7157557672798158</v>
      </c>
      <c r="G630" s="43">
        <f>IF(A630&lt;&gt;"",IF(A630&lt;Data!$G$11*0.25,$C$13/$G$32,IF(A630&gt;Data!$G$11*0.25,$C$13,$C$13*10)),"")</f>
        <v>2</v>
      </c>
      <c r="H630" s="43">
        <f>IF(A630&lt;&gt;"",IF(Data!$G$9="constant",$C$13,IF(Data!$G$9="squeeze",G630,F630)),"")</f>
        <v>2</v>
      </c>
      <c r="I630" s="38">
        <f ca="1">IF(ISNUMBER(A630),NORMINV(RAND(),0,IF(AND(Data!$G$9="squeeze",A630&lt;Data!$G$11*0.25),$H$32,1)*$C$30*$C$13)*($C$14*$C$12),"")</f>
        <v>-9.2060589268609639E-4</v>
      </c>
      <c r="J630" s="42">
        <f ca="1">IFERROR(IF(Data!$C$6="Real",B630,I630+J629+($C$14*$C$12)*(NORMINV(RAND(),$C$15,CHOOSE($G$13,$C$13,F630,G630)))),"")</f>
        <v>1.3460838935951709</v>
      </c>
      <c r="K630" s="88">
        <f>IF(ISNUMBER(A630), IF($G$16="fixed",$G$17,MIN(H630*Data!$C$7*$C$16*0.5,$C$17*Data!$C$7))*$C$12,"")</f>
        <v>8.0000000000000007E-5</v>
      </c>
      <c r="L630" s="42">
        <f t="shared" ca="1" si="284"/>
        <v>1.3460838935951709</v>
      </c>
      <c r="M630" s="44">
        <f t="shared" ca="1" si="285"/>
        <v>1.3461238935951709</v>
      </c>
      <c r="N630" s="44">
        <f t="shared" ca="1" si="286"/>
        <v>1.3460438935951708</v>
      </c>
      <c r="O630" s="108">
        <f t="shared" ca="1" si="261"/>
        <v>-3.0538040145949137</v>
      </c>
      <c r="P630" s="102">
        <f t="shared" ca="1" si="262"/>
        <v>14.355679436519837</v>
      </c>
      <c r="Q630" s="102">
        <f t="shared" ca="1" si="263"/>
        <v>0.49233501981464156</v>
      </c>
      <c r="R630" s="120">
        <f t="shared" ca="1" si="281"/>
        <v>1</v>
      </c>
      <c r="S630" s="54">
        <f t="shared" ca="1" si="282"/>
        <v>0</v>
      </c>
      <c r="T630" s="5">
        <f t="shared" ca="1" si="264"/>
        <v>1.3475392670087669</v>
      </c>
      <c r="U630" s="152">
        <f t="shared" ca="1" si="265"/>
        <v>1.3544650552299466</v>
      </c>
      <c r="V630" s="152">
        <f t="shared" ca="1" si="266"/>
        <v>1.3416029175616471</v>
      </c>
      <c r="W630" s="153">
        <f t="shared" ca="1" si="267"/>
        <v>2</v>
      </c>
      <c r="X630" s="153">
        <f t="shared" ca="1" si="268"/>
        <v>2</v>
      </c>
      <c r="Y630" s="153">
        <f t="shared" ca="1" si="269"/>
        <v>8</v>
      </c>
      <c r="Z630" s="153">
        <f t="shared" ca="1" si="270"/>
        <v>8</v>
      </c>
      <c r="AA630" s="152">
        <f t="shared" ca="1" si="271"/>
        <v>1.3520566961946332</v>
      </c>
      <c r="AB630" s="152">
        <f t="shared" ca="1" si="272"/>
        <v>1.343007522143606</v>
      </c>
      <c r="AC630" s="154">
        <f t="shared" ca="1" si="273"/>
        <v>-481.02420795698822</v>
      </c>
      <c r="AD630" s="154">
        <f t="shared" ca="1" si="274"/>
        <v>-249.3097161251967</v>
      </c>
      <c r="AE630" s="3">
        <f t="shared" ca="1" si="275"/>
        <v>-45.645870255136558</v>
      </c>
      <c r="AF630" s="3">
        <f t="shared" ca="1" si="276"/>
        <v>-730.33392408218492</v>
      </c>
      <c r="AG630" s="3" t="str">
        <f t="shared" ca="1" si="283"/>
        <v>N</v>
      </c>
      <c r="AH630" s="4" t="str">
        <f t="shared" ca="1" si="277"/>
        <v/>
      </c>
      <c r="AI630" s="75">
        <f t="shared" ca="1" si="278"/>
        <v>-73.033392408218504</v>
      </c>
      <c r="AJ630" s="75">
        <f t="shared" ca="1" si="279"/>
        <v>0</v>
      </c>
    </row>
    <row r="631" spans="1:36">
      <c r="A631" s="41">
        <f t="shared" si="280"/>
        <v>565</v>
      </c>
      <c r="B631" s="150">
        <f ca="1">IF(ISNUMBER(A631),INDEX('MetaTrader Import'!$H$13:$J$5893,TRUNC(((A631-$A$39+1)-1)/3)+1,MOD((A631-$A$39+1)-1,3)+1),"")</f>
        <v>0</v>
      </c>
      <c r="C631" s="43">
        <f t="shared" ca="1" si="257"/>
        <v>17.157557672798159</v>
      </c>
      <c r="D631" s="43">
        <f t="shared" ca="1" si="258"/>
        <v>0.80501283389930389</v>
      </c>
      <c r="E631" s="43">
        <f t="shared" ca="1" si="259"/>
        <v>17.962570506697464</v>
      </c>
      <c r="F631" s="43">
        <f t="shared" ca="1" si="260"/>
        <v>1.7962570506697464</v>
      </c>
      <c r="G631" s="43">
        <f>IF(A631&lt;&gt;"",IF(A631&lt;Data!$G$11*0.25,$C$13/$G$32,IF(A631&gt;Data!$G$11*0.25,$C$13,$C$13*10)),"")</f>
        <v>2</v>
      </c>
      <c r="H631" s="43">
        <f>IF(A631&lt;&gt;"",IF(Data!$G$9="constant",$C$13,IF(Data!$G$9="squeeze",G631,F631)),"")</f>
        <v>2</v>
      </c>
      <c r="I631" s="38">
        <f ca="1">IF(ISNUMBER(A631),NORMINV(RAND(),0,IF(AND(Data!$G$9="squeeze",A631&lt;Data!$G$11*0.25),$H$32,1)*$C$30*$C$13)*($C$14*$C$12),"")</f>
        <v>-5.4554013231361231E-5</v>
      </c>
      <c r="J631" s="42">
        <f ca="1">IFERROR(IF(Data!$C$6="Real",B631,I631+J630+($C$14*$C$12)*(NORMINV(RAND(),$C$15,CHOOSE($G$13,$C$13,F631,G631)))),"")</f>
        <v>1.3455494955619174</v>
      </c>
      <c r="K631" s="88">
        <f>IF(ISNUMBER(A631), IF($G$16="fixed",$G$17,MIN(H631*Data!$C$7*$C$16*0.5,$C$17*Data!$C$7))*$C$12,"")</f>
        <v>8.0000000000000007E-5</v>
      </c>
      <c r="L631" s="42">
        <f t="shared" ca="1" si="284"/>
        <v>1.3455494955619174</v>
      </c>
      <c r="M631" s="44">
        <f t="shared" ca="1" si="285"/>
        <v>1.3455894955619174</v>
      </c>
      <c r="N631" s="44">
        <f t="shared" ca="1" si="286"/>
        <v>1.3455094955619173</v>
      </c>
      <c r="O631" s="108">
        <f t="shared" ca="1" si="261"/>
        <v>-3.1936760906462389</v>
      </c>
      <c r="P631" s="102">
        <f t="shared" ca="1" si="262"/>
        <v>15.138819888510985</v>
      </c>
      <c r="Q631" s="102">
        <f t="shared" ca="1" si="263"/>
        <v>0.54593446814331648</v>
      </c>
      <c r="R631" s="120">
        <f t="shared" ca="1" si="281"/>
        <v>1</v>
      </c>
      <c r="S631" s="54">
        <f t="shared" ca="1" si="282"/>
        <v>0</v>
      </c>
      <c r="T631" s="5">
        <f t="shared" ca="1" si="264"/>
        <v>1.3475392670087669</v>
      </c>
      <c r="U631" s="152">
        <f t="shared" ca="1" si="265"/>
        <v>1.3544650552299466</v>
      </c>
      <c r="V631" s="152">
        <f t="shared" ca="1" si="266"/>
        <v>1.3416029175616471</v>
      </c>
      <c r="W631" s="153">
        <f t="shared" ca="1" si="267"/>
        <v>2</v>
      </c>
      <c r="X631" s="153">
        <f t="shared" ca="1" si="268"/>
        <v>2</v>
      </c>
      <c r="Y631" s="153">
        <f t="shared" ca="1" si="269"/>
        <v>8</v>
      </c>
      <c r="Z631" s="153">
        <f t="shared" ca="1" si="270"/>
        <v>8</v>
      </c>
      <c r="AA631" s="152">
        <f t="shared" ca="1" si="271"/>
        <v>1.3520566961946332</v>
      </c>
      <c r="AB631" s="152">
        <f t="shared" ca="1" si="272"/>
        <v>1.343007522143606</v>
      </c>
      <c r="AC631" s="154">
        <f t="shared" ca="1" si="273"/>
        <v>-523.77605061726842</v>
      </c>
      <c r="AD631" s="154">
        <f t="shared" ca="1" si="274"/>
        <v>-206.5578734649165</v>
      </c>
      <c r="AE631" s="3">
        <f t="shared" ca="1" si="275"/>
        <v>-45.645870255136558</v>
      </c>
      <c r="AF631" s="3">
        <f t="shared" ca="1" si="276"/>
        <v>-730.33392408218492</v>
      </c>
      <c r="AG631" s="3" t="str">
        <f t="shared" ca="1" si="283"/>
        <v>N</v>
      </c>
      <c r="AH631" s="4" t="str">
        <f t="shared" ca="1" si="277"/>
        <v/>
      </c>
      <c r="AI631" s="75">
        <f t="shared" ca="1" si="278"/>
        <v>-73.033392408218504</v>
      </c>
      <c r="AJ631" s="75">
        <f t="shared" ca="1" si="279"/>
        <v>0</v>
      </c>
    </row>
    <row r="632" spans="1:36">
      <c r="A632" s="41">
        <f t="shared" si="280"/>
        <v>566</v>
      </c>
      <c r="B632" s="150">
        <f ca="1">IF(ISNUMBER(A632),INDEX('MetaTrader Import'!$H$13:$J$5893,TRUNC(((A632-$A$39+1)-1)/3)+1,MOD((A632-$A$39+1)-1,3)+1),"")</f>
        <v>0</v>
      </c>
      <c r="C632" s="43">
        <f t="shared" ca="1" si="257"/>
        <v>17.962570506697464</v>
      </c>
      <c r="D632" s="43">
        <f t="shared" ca="1" si="258"/>
        <v>0.97422774497402265</v>
      </c>
      <c r="E632" s="43">
        <f t="shared" ca="1" si="259"/>
        <v>18.936798251671487</v>
      </c>
      <c r="F632" s="43">
        <f t="shared" ca="1" si="260"/>
        <v>1.8936798251671487</v>
      </c>
      <c r="G632" s="43">
        <f>IF(A632&lt;&gt;"",IF(A632&lt;Data!$G$11*0.25,$C$13/$G$32,IF(A632&gt;Data!$G$11*0.25,$C$13,$C$13*10)),"")</f>
        <v>2</v>
      </c>
      <c r="H632" s="43">
        <f>IF(A632&lt;&gt;"",IF(Data!$G$9="constant",$C$13,IF(Data!$G$9="squeeze",G632,F632)),"")</f>
        <v>2</v>
      </c>
      <c r="I632" s="38">
        <f ca="1">IF(ISNUMBER(A632),NORMINV(RAND(),0,IF(AND(Data!$G$9="squeeze",A632&lt;Data!$G$11*0.25),$H$32,1)*$C$30*$C$13)*($C$14*$C$12),"")</f>
        <v>-6.2782636015239887E-5</v>
      </c>
      <c r="J632" s="42">
        <f ca="1">IFERROR(IF(Data!$C$6="Real",B632,I632+J631+($C$14*$C$12)*(NORMINV(RAND(),$C$15,CHOOSE($G$13,$C$13,F632,G632)))),"")</f>
        <v>1.3454192483507275</v>
      </c>
      <c r="K632" s="88">
        <f>IF(ISNUMBER(A632), IF($G$16="fixed",$G$17,MIN(H632*Data!$C$7*$C$16*0.5,$C$17*Data!$C$7))*$C$12,"")</f>
        <v>8.0000000000000007E-5</v>
      </c>
      <c r="L632" s="42">
        <f t="shared" ca="1" si="284"/>
        <v>1.3454192483507275</v>
      </c>
      <c r="M632" s="44">
        <f t="shared" ca="1" si="285"/>
        <v>1.3454592483507275</v>
      </c>
      <c r="N632" s="44">
        <f t="shared" ca="1" si="286"/>
        <v>1.3453792483507274</v>
      </c>
      <c r="O632" s="108">
        <f t="shared" ca="1" si="261"/>
        <v>-3.2352267941797415</v>
      </c>
      <c r="P632" s="102">
        <f t="shared" ca="1" si="262"/>
        <v>15.357073098229776</v>
      </c>
      <c r="Q632" s="102">
        <f t="shared" ca="1" si="263"/>
        <v>0.57265362839762746</v>
      </c>
      <c r="R632" s="120">
        <f t="shared" ca="1" si="281"/>
        <v>1</v>
      </c>
      <c r="S632" s="54">
        <f t="shared" ca="1" si="282"/>
        <v>0</v>
      </c>
      <c r="T632" s="5">
        <f t="shared" ca="1" si="264"/>
        <v>1.3475392670087669</v>
      </c>
      <c r="U632" s="152">
        <f t="shared" ca="1" si="265"/>
        <v>1.3544650552299466</v>
      </c>
      <c r="V632" s="152">
        <f t="shared" ca="1" si="266"/>
        <v>1.3416029175616471</v>
      </c>
      <c r="W632" s="153">
        <f t="shared" ca="1" si="267"/>
        <v>2</v>
      </c>
      <c r="X632" s="153">
        <f t="shared" ca="1" si="268"/>
        <v>2</v>
      </c>
      <c r="Y632" s="153">
        <f t="shared" ca="1" si="269"/>
        <v>8</v>
      </c>
      <c r="Z632" s="153">
        <f t="shared" ca="1" si="270"/>
        <v>8</v>
      </c>
      <c r="AA632" s="152">
        <f t="shared" ca="1" si="271"/>
        <v>1.3520566961946332</v>
      </c>
      <c r="AB632" s="152">
        <f t="shared" ca="1" si="272"/>
        <v>1.343007522143606</v>
      </c>
      <c r="AC632" s="154">
        <f t="shared" ca="1" si="273"/>
        <v>-534.19582751246253</v>
      </c>
      <c r="AD632" s="154">
        <f t="shared" ca="1" si="274"/>
        <v>-196.13809656972236</v>
      </c>
      <c r="AE632" s="3">
        <f t="shared" ca="1" si="275"/>
        <v>-45.645870255136558</v>
      </c>
      <c r="AF632" s="3">
        <f t="shared" ca="1" si="276"/>
        <v>-730.33392408218492</v>
      </c>
      <c r="AG632" s="3" t="str">
        <f t="shared" ca="1" si="283"/>
        <v>N</v>
      </c>
      <c r="AH632" s="4" t="str">
        <f t="shared" ca="1" si="277"/>
        <v/>
      </c>
      <c r="AI632" s="75">
        <f t="shared" ca="1" si="278"/>
        <v>-73.033392408218504</v>
      </c>
      <c r="AJ632" s="75">
        <f t="shared" ca="1" si="279"/>
        <v>0</v>
      </c>
    </row>
    <row r="633" spans="1:36">
      <c r="A633" s="41">
        <f t="shared" si="280"/>
        <v>567</v>
      </c>
      <c r="B633" s="150">
        <f>IF(ISNUMBER(A633),INDEX('MetaTrader Import'!$H$13:$J$5893,TRUNC(((A633-$A$39+1)-1)/3)+1,MOD((A633-$A$39+1)-1,3)+1),"")</f>
        <v>0</v>
      </c>
      <c r="C633" s="43">
        <f t="shared" ca="1" si="257"/>
        <v>18.936798251671487</v>
      </c>
      <c r="D633" s="43">
        <f t="shared" ca="1" si="258"/>
        <v>0.5042053642539458</v>
      </c>
      <c r="E633" s="43">
        <f t="shared" ca="1" si="259"/>
        <v>19.441003615925432</v>
      </c>
      <c r="F633" s="43">
        <f t="shared" ca="1" si="260"/>
        <v>1.9441003615925432</v>
      </c>
      <c r="G633" s="43">
        <f>IF(A633&lt;&gt;"",IF(A633&lt;Data!$G$11*0.25,$C$13/$G$32,IF(A633&gt;Data!$G$11*0.25,$C$13,$C$13*10)),"")</f>
        <v>2</v>
      </c>
      <c r="H633" s="43">
        <f>IF(A633&lt;&gt;"",IF(Data!$G$9="constant",$C$13,IF(Data!$G$9="squeeze",G633,F633)),"")</f>
        <v>2</v>
      </c>
      <c r="I633" s="38">
        <f ca="1">IF(ISNUMBER(A633),NORMINV(RAND(),0,IF(AND(Data!$G$9="squeeze",A633&lt;Data!$G$11*0.25),$H$32,1)*$C$30*$C$13)*($C$14*$C$12),"")</f>
        <v>4.633695376467529E-4</v>
      </c>
      <c r="J633" s="42">
        <f ca="1">IFERROR(IF(Data!$C$6="Real",B633,I633+J632+($C$14*$C$12)*(NORMINV(RAND(),$C$15,CHOOSE($G$13,$C$13,F633,G633)))),"")</f>
        <v>1.3457512847741806</v>
      </c>
      <c r="K633" s="88">
        <f>IF(ISNUMBER(A633), IF($G$16="fixed",$G$17,MIN(H633*Data!$C$7*$C$16*0.5,$C$17*Data!$C$7))*$C$12,"")</f>
        <v>8.0000000000000007E-5</v>
      </c>
      <c r="L633" s="42">
        <f t="shared" ca="1" si="284"/>
        <v>1.3457512847741806</v>
      </c>
      <c r="M633" s="44">
        <f t="shared" ca="1" si="285"/>
        <v>1.3457912847741806</v>
      </c>
      <c r="N633" s="44">
        <f t="shared" ca="1" si="286"/>
        <v>1.3457112847741806</v>
      </c>
      <c r="O633" s="108">
        <f t="shared" ca="1" si="261"/>
        <v>-3.3211944705220535</v>
      </c>
      <c r="P633" s="102">
        <f t="shared" ca="1" si="262"/>
        <v>15.687750879406323</v>
      </c>
      <c r="Q633" s="102">
        <f t="shared" ca="1" si="263"/>
        <v>0.58136848497448834</v>
      </c>
      <c r="R633" s="120">
        <f t="shared" ca="1" si="281"/>
        <v>1</v>
      </c>
      <c r="S633" s="54">
        <f t="shared" ca="1" si="282"/>
        <v>0</v>
      </c>
      <c r="T633" s="5">
        <f t="shared" ca="1" si="264"/>
        <v>1.3475392670087669</v>
      </c>
      <c r="U633" s="152">
        <f t="shared" ca="1" si="265"/>
        <v>1.3544650552299466</v>
      </c>
      <c r="V633" s="152">
        <f t="shared" ca="1" si="266"/>
        <v>1.3416029175616471</v>
      </c>
      <c r="W633" s="153">
        <f t="shared" ca="1" si="267"/>
        <v>2</v>
      </c>
      <c r="X633" s="153">
        <f t="shared" ca="1" si="268"/>
        <v>2</v>
      </c>
      <c r="Y633" s="153">
        <f t="shared" ca="1" si="269"/>
        <v>8</v>
      </c>
      <c r="Z633" s="153">
        <f t="shared" ca="1" si="270"/>
        <v>8</v>
      </c>
      <c r="AA633" s="152">
        <f t="shared" ca="1" si="271"/>
        <v>1.3520566961946332</v>
      </c>
      <c r="AB633" s="152">
        <f t="shared" ca="1" si="272"/>
        <v>1.343007522143606</v>
      </c>
      <c r="AC633" s="154">
        <f t="shared" ca="1" si="273"/>
        <v>-507.63291363621124</v>
      </c>
      <c r="AD633" s="154">
        <f t="shared" ca="1" si="274"/>
        <v>-222.70101044597368</v>
      </c>
      <c r="AE633" s="3">
        <f t="shared" ca="1" si="275"/>
        <v>-45.645870255136558</v>
      </c>
      <c r="AF633" s="3">
        <f t="shared" ca="1" si="276"/>
        <v>-730.33392408218492</v>
      </c>
      <c r="AG633" s="3" t="str">
        <f t="shared" ca="1" si="283"/>
        <v>N</v>
      </c>
      <c r="AH633" s="4" t="str">
        <f t="shared" ca="1" si="277"/>
        <v/>
      </c>
      <c r="AI633" s="75">
        <f t="shared" ca="1" si="278"/>
        <v>-73.033392408218504</v>
      </c>
      <c r="AJ633" s="75">
        <f t="shared" ca="1" si="279"/>
        <v>0</v>
      </c>
    </row>
    <row r="634" spans="1:36">
      <c r="A634" s="41">
        <f t="shared" si="280"/>
        <v>568</v>
      </c>
      <c r="B634" s="150">
        <f ca="1">IF(ISNUMBER(A634),INDEX('MetaTrader Import'!$H$13:$J$5893,TRUNC(((A634-$A$39+1)-1)/3)+1,MOD((A634-$A$39+1)-1,3)+1),"")</f>
        <v>0</v>
      </c>
      <c r="C634" s="43">
        <f t="shared" ca="1" si="257"/>
        <v>19.441003615925432</v>
      </c>
      <c r="D634" s="43">
        <f t="shared" ca="1" si="258"/>
        <v>-2.0955153988675774</v>
      </c>
      <c r="E634" s="43">
        <f t="shared" ca="1" si="259"/>
        <v>17.345488217057856</v>
      </c>
      <c r="F634" s="43">
        <f t="shared" ca="1" si="260"/>
        <v>1.7345488217057856</v>
      </c>
      <c r="G634" s="43">
        <f>IF(A634&lt;&gt;"",IF(A634&lt;Data!$G$11*0.25,$C$13/$G$32,IF(A634&gt;Data!$G$11*0.25,$C$13,$C$13*10)),"")</f>
        <v>2</v>
      </c>
      <c r="H634" s="43">
        <f>IF(A634&lt;&gt;"",IF(Data!$G$9="constant",$C$13,IF(Data!$G$9="squeeze",G634,F634)),"")</f>
        <v>2</v>
      </c>
      <c r="I634" s="38">
        <f ca="1">IF(ISNUMBER(A634),NORMINV(RAND(),0,IF(AND(Data!$G$9="squeeze",A634&lt;Data!$G$11*0.25),$H$32,1)*$C$30*$C$13)*($C$14*$C$12),"")</f>
        <v>3.5914020709568368E-4</v>
      </c>
      <c r="J634" s="42">
        <f ca="1">IFERROR(IF(Data!$C$6="Real",B634,I634+J633+($C$14*$C$12)*(NORMINV(RAND(),$C$15,CHOOSE($G$13,$C$13,F634,G634)))),"")</f>
        <v>1.3456888487543961</v>
      </c>
      <c r="K634" s="88">
        <f>IF(ISNUMBER(A634), IF($G$16="fixed",$G$17,MIN(H634*Data!$C$7*$C$16*0.5,$C$17*Data!$C$7))*$C$12,"")</f>
        <v>8.0000000000000007E-5</v>
      </c>
      <c r="L634" s="42">
        <f t="shared" ca="1" si="284"/>
        <v>1.3456888487543961</v>
      </c>
      <c r="M634" s="44">
        <f t="shared" ca="1" si="285"/>
        <v>1.3457288487543961</v>
      </c>
      <c r="N634" s="44">
        <f t="shared" ca="1" si="286"/>
        <v>1.3456488487543961</v>
      </c>
      <c r="O634" s="108">
        <f t="shared" ca="1" si="261"/>
        <v>-3.4204761491120541</v>
      </c>
      <c r="P634" s="102">
        <f t="shared" ca="1" si="262"/>
        <v>16.020794418793447</v>
      </c>
      <c r="Q634" s="102">
        <f t="shared" ca="1" si="263"/>
        <v>0.57298078936454555</v>
      </c>
      <c r="R634" s="120">
        <f t="shared" ca="1" si="281"/>
        <v>1</v>
      </c>
      <c r="S634" s="54">
        <f t="shared" ca="1" si="282"/>
        <v>0</v>
      </c>
      <c r="T634" s="5">
        <f t="shared" ca="1" si="264"/>
        <v>1.3475392670087669</v>
      </c>
      <c r="U634" s="152">
        <f t="shared" ca="1" si="265"/>
        <v>1.3544650552299466</v>
      </c>
      <c r="V634" s="152">
        <f t="shared" ca="1" si="266"/>
        <v>1.3416029175616471</v>
      </c>
      <c r="W634" s="153">
        <f t="shared" ca="1" si="267"/>
        <v>2</v>
      </c>
      <c r="X634" s="153">
        <f t="shared" ca="1" si="268"/>
        <v>2</v>
      </c>
      <c r="Y634" s="153">
        <f t="shared" ca="1" si="269"/>
        <v>8</v>
      </c>
      <c r="Z634" s="153">
        <f t="shared" ca="1" si="270"/>
        <v>8</v>
      </c>
      <c r="AA634" s="152">
        <f t="shared" ca="1" si="271"/>
        <v>1.3520566961946332</v>
      </c>
      <c r="AB634" s="152">
        <f t="shared" ca="1" si="272"/>
        <v>1.343007522143606</v>
      </c>
      <c r="AC634" s="154">
        <f t="shared" ca="1" si="273"/>
        <v>-512.62779521897176</v>
      </c>
      <c r="AD634" s="154">
        <f t="shared" ca="1" si="274"/>
        <v>-217.70612886321317</v>
      </c>
      <c r="AE634" s="3">
        <f t="shared" ca="1" si="275"/>
        <v>-45.645870255136558</v>
      </c>
      <c r="AF634" s="3">
        <f t="shared" ca="1" si="276"/>
        <v>-730.33392408218492</v>
      </c>
      <c r="AG634" s="3" t="str">
        <f t="shared" ca="1" si="283"/>
        <v>N</v>
      </c>
      <c r="AH634" s="4" t="str">
        <f t="shared" ca="1" si="277"/>
        <v/>
      </c>
      <c r="AI634" s="75">
        <f t="shared" ca="1" si="278"/>
        <v>-73.033392408218504</v>
      </c>
      <c r="AJ634" s="75">
        <f t="shared" ca="1" si="279"/>
        <v>0</v>
      </c>
    </row>
    <row r="635" spans="1:36">
      <c r="A635" s="41">
        <f t="shared" si="280"/>
        <v>569</v>
      </c>
      <c r="B635" s="150">
        <f ca="1">IF(ISNUMBER(A635),INDEX('MetaTrader Import'!$H$13:$J$5893,TRUNC(((A635-$A$39+1)-1)/3)+1,MOD((A635-$A$39+1)-1,3)+1),"")</f>
        <v>0</v>
      </c>
      <c r="C635" s="43">
        <f t="shared" ca="1" si="257"/>
        <v>17.345488217057856</v>
      </c>
      <c r="D635" s="43">
        <f t="shared" ca="1" si="258"/>
        <v>0.10899887804618047</v>
      </c>
      <c r="E635" s="43">
        <f t="shared" ca="1" si="259"/>
        <v>17.454487095104035</v>
      </c>
      <c r="F635" s="43">
        <f t="shared" ca="1" si="260"/>
        <v>1.7454487095104034</v>
      </c>
      <c r="G635" s="43">
        <f>IF(A635&lt;&gt;"",IF(A635&lt;Data!$G$11*0.25,$C$13/$G$32,IF(A635&gt;Data!$G$11*0.25,$C$13,$C$13*10)),"")</f>
        <v>2</v>
      </c>
      <c r="H635" s="43">
        <f>IF(A635&lt;&gt;"",IF(Data!$G$9="constant",$C$13,IF(Data!$G$9="squeeze",G635,F635)),"")</f>
        <v>2</v>
      </c>
      <c r="I635" s="38">
        <f ca="1">IF(ISNUMBER(A635),NORMINV(RAND(),0,IF(AND(Data!$G$9="squeeze",A635&lt;Data!$G$11*0.25),$H$32,1)*$C$30*$C$13)*($C$14*$C$12),"")</f>
        <v>-6.1082157323926562E-4</v>
      </c>
      <c r="J635" s="42">
        <f ca="1">IFERROR(IF(Data!$C$6="Real",B635,I635+J634+($C$14*$C$12)*(NORMINV(RAND(),$C$15,CHOOSE($G$13,$C$13,F635,G635)))),"")</f>
        <v>1.3455755619053869</v>
      </c>
      <c r="K635" s="88">
        <f>IF(ISNUMBER(A635), IF($G$16="fixed",$G$17,MIN(H635*Data!$C$7*$C$16*0.5,$C$17*Data!$C$7))*$C$12,"")</f>
        <v>8.0000000000000007E-5</v>
      </c>
      <c r="L635" s="42">
        <f t="shared" ca="1" si="284"/>
        <v>1.3455755619053869</v>
      </c>
      <c r="M635" s="44">
        <f t="shared" ca="1" si="285"/>
        <v>1.3456155619053869</v>
      </c>
      <c r="N635" s="44">
        <f t="shared" ca="1" si="286"/>
        <v>1.3455355619053868</v>
      </c>
      <c r="O635" s="108">
        <f t="shared" ca="1" si="261"/>
        <v>-3.3787768833961063</v>
      </c>
      <c r="P635" s="102">
        <f t="shared" ca="1" si="262"/>
        <v>15.874506525827329</v>
      </c>
      <c r="Q635" s="102">
        <f t="shared" ca="1" si="263"/>
        <v>0.53456928718245211</v>
      </c>
      <c r="R635" s="120">
        <f t="shared" ca="1" si="281"/>
        <v>1</v>
      </c>
      <c r="S635" s="54">
        <f t="shared" ca="1" si="282"/>
        <v>0</v>
      </c>
      <c r="T635" s="5">
        <f t="shared" ca="1" si="264"/>
        <v>1.3475392670087669</v>
      </c>
      <c r="U635" s="152">
        <f t="shared" ca="1" si="265"/>
        <v>1.3544650552299466</v>
      </c>
      <c r="V635" s="152">
        <f t="shared" ca="1" si="266"/>
        <v>1.3416029175616471</v>
      </c>
      <c r="W635" s="153">
        <f t="shared" ca="1" si="267"/>
        <v>2</v>
      </c>
      <c r="X635" s="153">
        <f t="shared" ca="1" si="268"/>
        <v>2</v>
      </c>
      <c r="Y635" s="153">
        <f t="shared" ca="1" si="269"/>
        <v>8</v>
      </c>
      <c r="Z635" s="153">
        <f t="shared" ca="1" si="270"/>
        <v>8</v>
      </c>
      <c r="AA635" s="152">
        <f t="shared" ca="1" si="271"/>
        <v>1.3520566961946332</v>
      </c>
      <c r="AB635" s="152">
        <f t="shared" ca="1" si="272"/>
        <v>1.343007522143606</v>
      </c>
      <c r="AC635" s="154">
        <f t="shared" ca="1" si="273"/>
        <v>-521.69074313971112</v>
      </c>
      <c r="AD635" s="154">
        <f t="shared" ca="1" si="274"/>
        <v>-208.6431809424738</v>
      </c>
      <c r="AE635" s="3">
        <f t="shared" ca="1" si="275"/>
        <v>-45.645870255136558</v>
      </c>
      <c r="AF635" s="3">
        <f t="shared" ca="1" si="276"/>
        <v>-730.33392408218492</v>
      </c>
      <c r="AG635" s="3" t="str">
        <f t="shared" ca="1" si="283"/>
        <v>N</v>
      </c>
      <c r="AH635" s="4" t="str">
        <f t="shared" ca="1" si="277"/>
        <v/>
      </c>
      <c r="AI635" s="75">
        <f t="shared" ca="1" si="278"/>
        <v>-73.033392408218504</v>
      </c>
      <c r="AJ635" s="75">
        <f t="shared" ca="1" si="279"/>
        <v>0</v>
      </c>
    </row>
    <row r="636" spans="1:36">
      <c r="A636" s="41">
        <f t="shared" si="280"/>
        <v>570</v>
      </c>
      <c r="B636" s="150">
        <f>IF(ISNUMBER(A636),INDEX('MetaTrader Import'!$H$13:$J$5893,TRUNC(((A636-$A$39+1)-1)/3)+1,MOD((A636-$A$39+1)-1,3)+1),"")</f>
        <v>0</v>
      </c>
      <c r="C636" s="43">
        <f t="shared" ca="1" si="257"/>
        <v>17.454487095104035</v>
      </c>
      <c r="D636" s="43">
        <f t="shared" ca="1" si="258"/>
        <v>0.70300668410848566</v>
      </c>
      <c r="E636" s="43">
        <f t="shared" ca="1" si="259"/>
        <v>18.157493779212523</v>
      </c>
      <c r="F636" s="43">
        <f t="shared" ca="1" si="260"/>
        <v>1.8157493779212523</v>
      </c>
      <c r="G636" s="43">
        <f>IF(A636&lt;&gt;"",IF(A636&lt;Data!$G$11*0.25,$C$13/$G$32,IF(A636&gt;Data!$G$11*0.25,$C$13,$C$13*10)),"")</f>
        <v>2</v>
      </c>
      <c r="H636" s="43">
        <f>IF(A636&lt;&gt;"",IF(Data!$G$9="constant",$C$13,IF(Data!$G$9="squeeze",G636,F636)),"")</f>
        <v>2</v>
      </c>
      <c r="I636" s="38">
        <f ca="1">IF(ISNUMBER(A636),NORMINV(RAND(),0,IF(AND(Data!$G$9="squeeze",A636&lt;Data!$G$11*0.25),$H$32,1)*$C$30*$C$13)*($C$14*$C$12),"")</f>
        <v>8.9676410086133619E-4</v>
      </c>
      <c r="J636" s="42">
        <f ca="1">IFERROR(IF(Data!$C$6="Real",B636,I636+J635+($C$14*$C$12)*(NORMINV(RAND(),$C$15,CHOOSE($G$13,$C$13,F636,G636)))),"")</f>
        <v>1.3466165735222404</v>
      </c>
      <c r="K636" s="88">
        <f>IF(ISNUMBER(A636), IF($G$16="fixed",$G$17,MIN(H636*Data!$C$7*$C$16*0.5,$C$17*Data!$C$7))*$C$12,"")</f>
        <v>8.0000000000000007E-5</v>
      </c>
      <c r="L636" s="42">
        <f t="shared" ca="1" si="284"/>
        <v>1.3466165735222404</v>
      </c>
      <c r="M636" s="44">
        <f t="shared" ca="1" si="285"/>
        <v>1.3466565735222404</v>
      </c>
      <c r="N636" s="44">
        <f t="shared" ca="1" si="286"/>
        <v>1.3465765735222404</v>
      </c>
      <c r="O636" s="108">
        <f t="shared" ca="1" si="261"/>
        <v>-3.0574530797118995</v>
      </c>
      <c r="P636" s="102">
        <f t="shared" ca="1" si="262"/>
        <v>15.128751592429673</v>
      </c>
      <c r="Q636" s="102">
        <f t="shared" ca="1" si="263"/>
        <v>0.46753759450645621</v>
      </c>
      <c r="R636" s="120">
        <f t="shared" ca="1" si="281"/>
        <v>1</v>
      </c>
      <c r="S636" s="54">
        <f t="shared" ca="1" si="282"/>
        <v>0</v>
      </c>
      <c r="T636" s="5">
        <f t="shared" ca="1" si="264"/>
        <v>1.3475392670087669</v>
      </c>
      <c r="U636" s="152">
        <f t="shared" ca="1" si="265"/>
        <v>1.3544650552299466</v>
      </c>
      <c r="V636" s="152">
        <f t="shared" ca="1" si="266"/>
        <v>1.3416029175616471</v>
      </c>
      <c r="W636" s="153">
        <f t="shared" ca="1" si="267"/>
        <v>2</v>
      </c>
      <c r="X636" s="153">
        <f t="shared" ca="1" si="268"/>
        <v>2</v>
      </c>
      <c r="Y636" s="153">
        <f t="shared" ca="1" si="269"/>
        <v>8</v>
      </c>
      <c r="Z636" s="153">
        <f t="shared" ca="1" si="270"/>
        <v>8</v>
      </c>
      <c r="AA636" s="152">
        <f t="shared" ca="1" si="271"/>
        <v>1.3520566961946332</v>
      </c>
      <c r="AB636" s="152">
        <f t="shared" ca="1" si="272"/>
        <v>1.343007522143606</v>
      </c>
      <c r="AC636" s="154">
        <f t="shared" ca="1" si="273"/>
        <v>-438.40981379142715</v>
      </c>
      <c r="AD636" s="154">
        <f t="shared" ca="1" si="274"/>
        <v>-291.92411029075771</v>
      </c>
      <c r="AE636" s="3">
        <f t="shared" ca="1" si="275"/>
        <v>-45.645870255136558</v>
      </c>
      <c r="AF636" s="3">
        <f t="shared" ca="1" si="276"/>
        <v>-730.33392408218492</v>
      </c>
      <c r="AG636" s="3" t="str">
        <f t="shared" ca="1" si="283"/>
        <v>N</v>
      </c>
      <c r="AH636" s="4" t="str">
        <f t="shared" ca="1" si="277"/>
        <v/>
      </c>
      <c r="AI636" s="75">
        <f t="shared" ca="1" si="278"/>
        <v>-73.033392408218504</v>
      </c>
      <c r="AJ636" s="75">
        <f t="shared" ca="1" si="279"/>
        <v>0</v>
      </c>
    </row>
    <row r="637" spans="1:36">
      <c r="A637" s="41">
        <f t="shared" si="280"/>
        <v>571</v>
      </c>
      <c r="B637" s="150">
        <f ca="1">IF(ISNUMBER(A637),INDEX('MetaTrader Import'!$H$13:$J$5893,TRUNC(((A637-$A$39+1)-1)/3)+1,MOD((A637-$A$39+1)-1,3)+1),"")</f>
        <v>0</v>
      </c>
      <c r="C637" s="43">
        <f t="shared" ca="1" si="257"/>
        <v>18.157493779212523</v>
      </c>
      <c r="D637" s="43">
        <f t="shared" ca="1" si="258"/>
        <v>1.3560979545220049</v>
      </c>
      <c r="E637" s="43">
        <f t="shared" ca="1" si="259"/>
        <v>19.513591733734529</v>
      </c>
      <c r="F637" s="43">
        <f t="shared" ca="1" si="260"/>
        <v>1.951359173373453</v>
      </c>
      <c r="G637" s="43">
        <f>IF(A637&lt;&gt;"",IF(A637&lt;Data!$G$11*0.25,$C$13/$G$32,IF(A637&gt;Data!$G$11*0.25,$C$13,$C$13*10)),"")</f>
        <v>2</v>
      </c>
      <c r="H637" s="43">
        <f>IF(A637&lt;&gt;"",IF(Data!$G$9="constant",$C$13,IF(Data!$G$9="squeeze",G637,F637)),"")</f>
        <v>2</v>
      </c>
      <c r="I637" s="38">
        <f ca="1">IF(ISNUMBER(A637),NORMINV(RAND(),0,IF(AND(Data!$G$9="squeeze",A637&lt;Data!$G$11*0.25),$H$32,1)*$C$30*$C$13)*($C$14*$C$12),"")</f>
        <v>1.3926653938877311E-5</v>
      </c>
      <c r="J637" s="42">
        <f ca="1">IFERROR(IF(Data!$C$6="Real",B637,I637+J636+($C$14*$C$12)*(NORMINV(RAND(),$C$15,CHOOSE($G$13,$C$13,F637,G637)))),"")</f>
        <v>1.346741720428609</v>
      </c>
      <c r="K637" s="88">
        <f>IF(ISNUMBER(A637), IF($G$16="fixed",$G$17,MIN(H637*Data!$C$7*$C$16*0.5,$C$17*Data!$C$7))*$C$12,"")</f>
        <v>8.0000000000000007E-5</v>
      </c>
      <c r="L637" s="42">
        <f t="shared" ca="1" si="284"/>
        <v>1.346741720428609</v>
      </c>
      <c r="M637" s="44">
        <f t="shared" ca="1" si="285"/>
        <v>1.346781720428609</v>
      </c>
      <c r="N637" s="44">
        <f t="shared" ca="1" si="286"/>
        <v>1.3467017204286089</v>
      </c>
      <c r="O637" s="108">
        <f t="shared" ca="1" si="261"/>
        <v>-2.5860787015810232</v>
      </c>
      <c r="P637" s="102">
        <f t="shared" ca="1" si="262"/>
        <v>13.983891195265526</v>
      </c>
      <c r="Q637" s="102">
        <f t="shared" ca="1" si="263"/>
        <v>0.36353291082715944</v>
      </c>
      <c r="R637" s="120">
        <f t="shared" ca="1" si="281"/>
        <v>1</v>
      </c>
      <c r="S637" s="54">
        <f t="shared" ca="1" si="282"/>
        <v>0</v>
      </c>
      <c r="T637" s="5">
        <f t="shared" ca="1" si="264"/>
        <v>1.3475392670087669</v>
      </c>
      <c r="U637" s="152">
        <f t="shared" ca="1" si="265"/>
        <v>1.3544650552299466</v>
      </c>
      <c r="V637" s="152">
        <f t="shared" ca="1" si="266"/>
        <v>1.3416029175616471</v>
      </c>
      <c r="W637" s="153">
        <f t="shared" ca="1" si="267"/>
        <v>2</v>
      </c>
      <c r="X637" s="153">
        <f t="shared" ca="1" si="268"/>
        <v>2</v>
      </c>
      <c r="Y637" s="153">
        <f t="shared" ca="1" si="269"/>
        <v>8</v>
      </c>
      <c r="Z637" s="153">
        <f t="shared" ca="1" si="270"/>
        <v>8</v>
      </c>
      <c r="AA637" s="152">
        <f t="shared" ca="1" si="271"/>
        <v>1.3520566961946332</v>
      </c>
      <c r="AB637" s="152">
        <f t="shared" ca="1" si="272"/>
        <v>1.343007522143606</v>
      </c>
      <c r="AC637" s="154">
        <f t="shared" ca="1" si="273"/>
        <v>-428.39806128194266</v>
      </c>
      <c r="AD637" s="154">
        <f t="shared" ca="1" si="274"/>
        <v>-301.93586280024221</v>
      </c>
      <c r="AE637" s="3">
        <f t="shared" ca="1" si="275"/>
        <v>-45.645870255136558</v>
      </c>
      <c r="AF637" s="3">
        <f t="shared" ca="1" si="276"/>
        <v>-730.33392408218492</v>
      </c>
      <c r="AG637" s="3" t="str">
        <f t="shared" ca="1" si="283"/>
        <v>N</v>
      </c>
      <c r="AH637" s="4" t="str">
        <f t="shared" ca="1" si="277"/>
        <v/>
      </c>
      <c r="AI637" s="75">
        <f t="shared" ca="1" si="278"/>
        <v>-73.033392408218504</v>
      </c>
      <c r="AJ637" s="75">
        <f t="shared" ca="1" si="279"/>
        <v>0</v>
      </c>
    </row>
    <row r="638" spans="1:36">
      <c r="A638" s="41">
        <f t="shared" si="280"/>
        <v>572</v>
      </c>
      <c r="B638" s="150">
        <f ca="1">IF(ISNUMBER(A638),INDEX('MetaTrader Import'!$H$13:$J$5893,TRUNC(((A638-$A$39+1)-1)/3)+1,MOD((A638-$A$39+1)-1,3)+1),"")</f>
        <v>0</v>
      </c>
      <c r="C638" s="43">
        <f t="shared" ca="1" si="257"/>
        <v>19.513591733734529</v>
      </c>
      <c r="D638" s="43">
        <f t="shared" ca="1" si="258"/>
        <v>1.5939969615206961</v>
      </c>
      <c r="E638" s="43">
        <f t="shared" ca="1" si="259"/>
        <v>21.107588695255224</v>
      </c>
      <c r="F638" s="43">
        <f t="shared" ca="1" si="260"/>
        <v>2.1107588695255224</v>
      </c>
      <c r="G638" s="43">
        <f>IF(A638&lt;&gt;"",IF(A638&lt;Data!$G$11*0.25,$C$13/$G$32,IF(A638&gt;Data!$G$11*0.25,$C$13,$C$13*10)),"")</f>
        <v>2</v>
      </c>
      <c r="H638" s="43">
        <f>IF(A638&lt;&gt;"",IF(Data!$G$9="constant",$C$13,IF(Data!$G$9="squeeze",G638,F638)),"")</f>
        <v>2</v>
      </c>
      <c r="I638" s="38">
        <f ca="1">IF(ISNUMBER(A638),NORMINV(RAND(),0,IF(AND(Data!$G$9="squeeze",A638&lt;Data!$G$11*0.25),$H$32,1)*$C$30*$C$13)*($C$14*$C$12),"")</f>
        <v>2.599786349975655E-4</v>
      </c>
      <c r="J638" s="42">
        <f ca="1">IFERROR(IF(Data!$C$6="Real",B638,I638+J637+($C$14*$C$12)*(NORMINV(RAND(),$C$15,CHOOSE($G$13,$C$13,F638,G638)))),"")</f>
        <v>1.3472713588464393</v>
      </c>
      <c r="K638" s="88">
        <f>IF(ISNUMBER(A638), IF($G$16="fixed",$G$17,MIN(H638*Data!$C$7*$C$16*0.5,$C$17*Data!$C$7))*$C$12,"")</f>
        <v>8.0000000000000007E-5</v>
      </c>
      <c r="L638" s="42">
        <f t="shared" ca="1" si="284"/>
        <v>1.3472713588464393</v>
      </c>
      <c r="M638" s="44">
        <f t="shared" ca="1" si="285"/>
        <v>1.3473113588464394</v>
      </c>
      <c r="N638" s="44">
        <f t="shared" ca="1" si="286"/>
        <v>1.3472313588464393</v>
      </c>
      <c r="O638" s="108">
        <f t="shared" ca="1" si="261"/>
        <v>-2.0173904502827869</v>
      </c>
      <c r="P638" s="102">
        <f t="shared" ca="1" si="262"/>
        <v>13.048354602843091</v>
      </c>
      <c r="Q638" s="102">
        <f t="shared" ca="1" si="263"/>
        <v>0.24394643726253043</v>
      </c>
      <c r="R638" s="120">
        <f t="shared" ca="1" si="281"/>
        <v>1</v>
      </c>
      <c r="S638" s="54">
        <f t="shared" ca="1" si="282"/>
        <v>0</v>
      </c>
      <c r="T638" s="5">
        <f t="shared" ca="1" si="264"/>
        <v>1.3475392670087669</v>
      </c>
      <c r="U638" s="152">
        <f t="shared" ca="1" si="265"/>
        <v>1.3544650552299466</v>
      </c>
      <c r="V638" s="152">
        <f t="shared" ca="1" si="266"/>
        <v>1.3416029175616471</v>
      </c>
      <c r="W638" s="153">
        <f t="shared" ca="1" si="267"/>
        <v>2</v>
      </c>
      <c r="X638" s="153">
        <f t="shared" ca="1" si="268"/>
        <v>2</v>
      </c>
      <c r="Y638" s="153">
        <f t="shared" ca="1" si="269"/>
        <v>8</v>
      </c>
      <c r="Z638" s="153">
        <f t="shared" ca="1" si="270"/>
        <v>8</v>
      </c>
      <c r="AA638" s="152">
        <f t="shared" ca="1" si="271"/>
        <v>1.3520566961946332</v>
      </c>
      <c r="AB638" s="152">
        <f t="shared" ca="1" si="272"/>
        <v>1.343007522143606</v>
      </c>
      <c r="AC638" s="154">
        <f t="shared" ca="1" si="273"/>
        <v>-386.02698785551229</v>
      </c>
      <c r="AD638" s="154">
        <f t="shared" ca="1" si="274"/>
        <v>-344.30693622667263</v>
      </c>
      <c r="AE638" s="3">
        <f t="shared" ca="1" si="275"/>
        <v>-45.645870255136558</v>
      </c>
      <c r="AF638" s="3">
        <f t="shared" ca="1" si="276"/>
        <v>-730.33392408218492</v>
      </c>
      <c r="AG638" s="3" t="str">
        <f t="shared" ca="1" si="283"/>
        <v>N</v>
      </c>
      <c r="AH638" s="4" t="str">
        <f t="shared" ca="1" si="277"/>
        <v/>
      </c>
      <c r="AI638" s="75">
        <f t="shared" ca="1" si="278"/>
        <v>-73.033392408218504</v>
      </c>
      <c r="AJ638" s="75">
        <f t="shared" ca="1" si="279"/>
        <v>0</v>
      </c>
    </row>
    <row r="639" spans="1:36">
      <c r="A639" s="41">
        <f t="shared" si="280"/>
        <v>573</v>
      </c>
      <c r="B639" s="150">
        <f>IF(ISNUMBER(A639),INDEX('MetaTrader Import'!$H$13:$J$5893,TRUNC(((A639-$A$39+1)-1)/3)+1,MOD((A639-$A$39+1)-1,3)+1),"")</f>
        <v>0</v>
      </c>
      <c r="C639" s="43">
        <f t="shared" ca="1" si="257"/>
        <v>21.107588695255224</v>
      </c>
      <c r="D639" s="43">
        <f t="shared" ca="1" si="258"/>
        <v>-0.63697444930779112</v>
      </c>
      <c r="E639" s="43">
        <f t="shared" ca="1" si="259"/>
        <v>20.470614245947434</v>
      </c>
      <c r="F639" s="43">
        <f t="shared" ca="1" si="260"/>
        <v>2.0470614245947436</v>
      </c>
      <c r="G639" s="43">
        <f>IF(A639&lt;&gt;"",IF(A639&lt;Data!$G$11*0.25,$C$13/$G$32,IF(A639&gt;Data!$G$11*0.25,$C$13,$C$13*10)),"")</f>
        <v>2</v>
      </c>
      <c r="H639" s="43">
        <f>IF(A639&lt;&gt;"",IF(Data!$G$9="constant",$C$13,IF(Data!$G$9="squeeze",G639,F639)),"")</f>
        <v>2</v>
      </c>
      <c r="I639" s="38">
        <f ca="1">IF(ISNUMBER(A639),NORMINV(RAND(),0,IF(AND(Data!$G$9="squeeze",A639&lt;Data!$G$11*0.25),$H$32,1)*$C$30*$C$13)*($C$14*$C$12),"")</f>
        <v>4.949069338393267E-5</v>
      </c>
      <c r="J639" s="42">
        <f ca="1">IFERROR(IF(Data!$C$6="Real",B639,I639+J638+($C$14*$C$12)*(NORMINV(RAND(),$C$15,CHOOSE($G$13,$C$13,F639,G639)))),"")</f>
        <v>1.3469685830263505</v>
      </c>
      <c r="K639" s="88">
        <f>IF(ISNUMBER(A639), IF($G$16="fixed",$G$17,MIN(H639*Data!$C$7*$C$16*0.5,$C$17*Data!$C$7))*$C$12,"")</f>
        <v>8.0000000000000007E-5</v>
      </c>
      <c r="L639" s="42">
        <f t="shared" ca="1" si="284"/>
        <v>1.3469685830263505</v>
      </c>
      <c r="M639" s="44">
        <f t="shared" ca="1" si="285"/>
        <v>1.3470085830263505</v>
      </c>
      <c r="N639" s="44">
        <f t="shared" ca="1" si="286"/>
        <v>1.3469285830263504</v>
      </c>
      <c r="O639" s="108">
        <f t="shared" ca="1" si="261"/>
        <v>-1.4237016839324497</v>
      </c>
      <c r="P639" s="102">
        <f t="shared" ca="1" si="262"/>
        <v>11.695523606491284</v>
      </c>
      <c r="Q639" s="102">
        <f t="shared" ca="1" si="263"/>
        <v>9.5216684169685012E-2</v>
      </c>
      <c r="R639" s="120">
        <f t="shared" ca="1" si="281"/>
        <v>1</v>
      </c>
      <c r="S639" s="54">
        <f t="shared" ca="1" si="282"/>
        <v>0</v>
      </c>
      <c r="T639" s="5">
        <f t="shared" ca="1" si="264"/>
        <v>1.3475392670087669</v>
      </c>
      <c r="U639" s="152">
        <f t="shared" ca="1" si="265"/>
        <v>1.3544650552299466</v>
      </c>
      <c r="V639" s="152">
        <f t="shared" ca="1" si="266"/>
        <v>1.3416029175616471</v>
      </c>
      <c r="W639" s="153">
        <f t="shared" ca="1" si="267"/>
        <v>2</v>
      </c>
      <c r="X639" s="153">
        <f t="shared" ca="1" si="268"/>
        <v>2</v>
      </c>
      <c r="Y639" s="153">
        <f t="shared" ca="1" si="269"/>
        <v>8</v>
      </c>
      <c r="Z639" s="153">
        <f t="shared" ca="1" si="270"/>
        <v>8</v>
      </c>
      <c r="AA639" s="152">
        <f t="shared" ca="1" si="271"/>
        <v>1.3520566961946332</v>
      </c>
      <c r="AB639" s="152">
        <f t="shared" ca="1" si="272"/>
        <v>1.343007522143606</v>
      </c>
      <c r="AC639" s="154">
        <f t="shared" ca="1" si="273"/>
        <v>-410.2490534626213</v>
      </c>
      <c r="AD639" s="154">
        <f t="shared" ca="1" si="274"/>
        <v>-320.08487061956362</v>
      </c>
      <c r="AE639" s="3">
        <f t="shared" ca="1" si="275"/>
        <v>-45.645870255136558</v>
      </c>
      <c r="AF639" s="3">
        <f t="shared" ca="1" si="276"/>
        <v>-730.33392408218492</v>
      </c>
      <c r="AG639" s="3" t="str">
        <f t="shared" ca="1" si="283"/>
        <v>N</v>
      </c>
      <c r="AH639" s="4" t="str">
        <f t="shared" ca="1" si="277"/>
        <v/>
      </c>
      <c r="AI639" s="75">
        <f t="shared" ca="1" si="278"/>
        <v>-73.033392408218504</v>
      </c>
      <c r="AJ639" s="75">
        <f t="shared" ca="1" si="279"/>
        <v>0</v>
      </c>
    </row>
    <row r="640" spans="1:36">
      <c r="A640" s="41">
        <f t="shared" si="280"/>
        <v>574</v>
      </c>
      <c r="B640" s="150">
        <f ca="1">IF(ISNUMBER(A640),INDEX('MetaTrader Import'!$H$13:$J$5893,TRUNC(((A640-$A$39+1)-1)/3)+1,MOD((A640-$A$39+1)-1,3)+1),"")</f>
        <v>0</v>
      </c>
      <c r="C640" s="43">
        <f t="shared" ca="1" si="257"/>
        <v>20.470614245947434</v>
      </c>
      <c r="D640" s="43">
        <f t="shared" ca="1" si="258"/>
        <v>-1.1663631258089446</v>
      </c>
      <c r="E640" s="43">
        <f t="shared" ca="1" si="259"/>
        <v>19.304251120138488</v>
      </c>
      <c r="F640" s="43">
        <f t="shared" ca="1" si="260"/>
        <v>1.9304251120138489</v>
      </c>
      <c r="G640" s="43">
        <f>IF(A640&lt;&gt;"",IF(A640&lt;Data!$G$11*0.25,$C$13/$G$32,IF(A640&gt;Data!$G$11*0.25,$C$13,$C$13*10)),"")</f>
        <v>2</v>
      </c>
      <c r="H640" s="43">
        <f>IF(A640&lt;&gt;"",IF(Data!$G$9="constant",$C$13,IF(Data!$G$9="squeeze",G640,F640)),"")</f>
        <v>2</v>
      </c>
      <c r="I640" s="38">
        <f ca="1">IF(ISNUMBER(A640),NORMINV(RAND(),0,IF(AND(Data!$G$9="squeeze",A640&lt;Data!$G$11*0.25),$H$32,1)*$C$30*$C$13)*($C$14*$C$12),"")</f>
        <v>1.8299395660165461E-4</v>
      </c>
      <c r="J640" s="42">
        <f ca="1">IFERROR(IF(Data!$C$6="Real",B640,I640+J639+($C$14*$C$12)*(NORMINV(RAND(),$C$15,CHOOSE($G$13,$C$13,F640,G640)))),"")</f>
        <v>1.3469416491178572</v>
      </c>
      <c r="K640" s="88">
        <f>IF(ISNUMBER(A640), IF($G$16="fixed",$G$17,MIN(H640*Data!$C$7*$C$16*0.5,$C$17*Data!$C$7))*$C$12,"")</f>
        <v>8.0000000000000007E-5</v>
      </c>
      <c r="L640" s="42">
        <f t="shared" ca="1" si="284"/>
        <v>1.3469416491178572</v>
      </c>
      <c r="M640" s="44">
        <f t="shared" ca="1" si="285"/>
        <v>1.3469816491178572</v>
      </c>
      <c r="N640" s="44">
        <f t="shared" ca="1" si="286"/>
        <v>1.3469016491178571</v>
      </c>
      <c r="O640" s="108">
        <f t="shared" ca="1" si="261"/>
        <v>-0.81565886643742658</v>
      </c>
      <c r="P640" s="102">
        <f t="shared" ca="1" si="262"/>
        <v>10.254445688145795</v>
      </c>
      <c r="Q640" s="102">
        <f t="shared" ca="1" si="263"/>
        <v>-7.527534500549371E-2</v>
      </c>
      <c r="R640" s="120">
        <f t="shared" ca="1" si="281"/>
        <v>1</v>
      </c>
      <c r="S640" s="54">
        <f t="shared" ca="1" si="282"/>
        <v>0</v>
      </c>
      <c r="T640" s="5">
        <f t="shared" ca="1" si="264"/>
        <v>1.3475392670087669</v>
      </c>
      <c r="U640" s="152">
        <f t="shared" ca="1" si="265"/>
        <v>1.3544650552299466</v>
      </c>
      <c r="V640" s="152">
        <f t="shared" ca="1" si="266"/>
        <v>1.3416029175616471</v>
      </c>
      <c r="W640" s="153">
        <f t="shared" ca="1" si="267"/>
        <v>2</v>
      </c>
      <c r="X640" s="153">
        <f t="shared" ca="1" si="268"/>
        <v>2</v>
      </c>
      <c r="Y640" s="153">
        <f t="shared" ca="1" si="269"/>
        <v>8</v>
      </c>
      <c r="Z640" s="153">
        <f t="shared" ca="1" si="270"/>
        <v>8</v>
      </c>
      <c r="AA640" s="152">
        <f t="shared" ca="1" si="271"/>
        <v>1.3520566961946332</v>
      </c>
      <c r="AB640" s="152">
        <f t="shared" ca="1" si="272"/>
        <v>1.343007522143606</v>
      </c>
      <c r="AC640" s="154">
        <f t="shared" ca="1" si="273"/>
        <v>-412.40376614208429</v>
      </c>
      <c r="AD640" s="154">
        <f t="shared" ca="1" si="274"/>
        <v>-317.93015794010057</v>
      </c>
      <c r="AE640" s="3">
        <f t="shared" ca="1" si="275"/>
        <v>-45.645870255136558</v>
      </c>
      <c r="AF640" s="3">
        <f t="shared" ca="1" si="276"/>
        <v>-730.33392408218492</v>
      </c>
      <c r="AG640" s="3" t="str">
        <f t="shared" ca="1" si="283"/>
        <v>N</v>
      </c>
      <c r="AH640" s="4" t="str">
        <f t="shared" ca="1" si="277"/>
        <v/>
      </c>
      <c r="AI640" s="75">
        <f t="shared" ca="1" si="278"/>
        <v>-73.033392408218504</v>
      </c>
      <c r="AJ640" s="75">
        <f t="shared" ca="1" si="279"/>
        <v>0</v>
      </c>
    </row>
    <row r="641" spans="1:36">
      <c r="A641" s="41">
        <f t="shared" si="280"/>
        <v>575</v>
      </c>
      <c r="B641" s="150">
        <f ca="1">IF(ISNUMBER(A641),INDEX('MetaTrader Import'!$H$13:$J$5893,TRUNC(((A641-$A$39+1)-1)/3)+1,MOD((A641-$A$39+1)-1,3)+1),"")</f>
        <v>0</v>
      </c>
      <c r="C641" s="43">
        <f t="shared" ca="1" si="257"/>
        <v>19.304251120138488</v>
      </c>
      <c r="D641" s="43">
        <f t="shared" ca="1" si="258"/>
        <v>1.3447719862336496</v>
      </c>
      <c r="E641" s="43">
        <f t="shared" ca="1" si="259"/>
        <v>20.649023106372137</v>
      </c>
      <c r="F641" s="43">
        <f t="shared" ca="1" si="260"/>
        <v>2.0649023106372137</v>
      </c>
      <c r="G641" s="43">
        <f>IF(A641&lt;&gt;"",IF(A641&lt;Data!$G$11*0.25,$C$13/$G$32,IF(A641&gt;Data!$G$11*0.25,$C$13,$C$13*10)),"")</f>
        <v>2</v>
      </c>
      <c r="H641" s="43">
        <f>IF(A641&lt;&gt;"",IF(Data!$G$9="constant",$C$13,IF(Data!$G$9="squeeze",G641,F641)),"")</f>
        <v>2</v>
      </c>
      <c r="I641" s="38">
        <f ca="1">IF(ISNUMBER(A641),NORMINV(RAND(),0,IF(AND(Data!$G$9="squeeze",A641&lt;Data!$G$11*0.25),$H$32,1)*$C$30*$C$13)*($C$14*$C$12),"")</f>
        <v>6.6026450715022615E-6</v>
      </c>
      <c r="J641" s="42">
        <f ca="1">IFERROR(IF(Data!$C$6="Real",B641,I641+J640+($C$14*$C$12)*(NORMINV(RAND(),$C$15,CHOOSE($G$13,$C$13,F641,G641)))),"")</f>
        <v>1.3473371028110246</v>
      </c>
      <c r="K641" s="88">
        <f>IF(ISNUMBER(A641), IF($G$16="fixed",$G$17,MIN(H641*Data!$C$7*$C$16*0.5,$C$17*Data!$C$7))*$C$12,"")</f>
        <v>8.0000000000000007E-5</v>
      </c>
      <c r="L641" s="42">
        <f t="shared" ca="1" si="284"/>
        <v>1.3473371028110246</v>
      </c>
      <c r="M641" s="44">
        <f t="shared" ca="1" si="285"/>
        <v>1.3473771028110246</v>
      </c>
      <c r="N641" s="44">
        <f t="shared" ca="1" si="286"/>
        <v>1.3472971028110245</v>
      </c>
      <c r="O641" s="108">
        <f t="shared" ca="1" si="261"/>
        <v>-0.15407942186205065</v>
      </c>
      <c r="P641" s="102">
        <f t="shared" ca="1" si="262"/>
        <v>9.2094786849964549</v>
      </c>
      <c r="Q641" s="102">
        <f t="shared" ca="1" si="263"/>
        <v>-0.24158435193413308</v>
      </c>
      <c r="R641" s="120">
        <f t="shared" ca="1" si="281"/>
        <v>1</v>
      </c>
      <c r="S641" s="54">
        <f t="shared" ca="1" si="282"/>
        <v>0</v>
      </c>
      <c r="T641" s="5">
        <f t="shared" ca="1" si="264"/>
        <v>1.3475392670087669</v>
      </c>
      <c r="U641" s="152">
        <f t="shared" ca="1" si="265"/>
        <v>1.3544650552299466</v>
      </c>
      <c r="V641" s="152">
        <f t="shared" ca="1" si="266"/>
        <v>1.3416029175616471</v>
      </c>
      <c r="W641" s="153">
        <f t="shared" ca="1" si="267"/>
        <v>2</v>
      </c>
      <c r="X641" s="153">
        <f t="shared" ca="1" si="268"/>
        <v>2</v>
      </c>
      <c r="Y641" s="153">
        <f t="shared" ca="1" si="269"/>
        <v>8</v>
      </c>
      <c r="Z641" s="153">
        <f t="shared" ca="1" si="270"/>
        <v>8</v>
      </c>
      <c r="AA641" s="152">
        <f t="shared" ca="1" si="271"/>
        <v>1.3520566961946332</v>
      </c>
      <c r="AB641" s="152">
        <f t="shared" ca="1" si="272"/>
        <v>1.343007522143606</v>
      </c>
      <c r="AC641" s="154">
        <f t="shared" ca="1" si="273"/>
        <v>-380.76747068869213</v>
      </c>
      <c r="AD641" s="154">
        <f t="shared" ca="1" si="274"/>
        <v>-349.56645339349279</v>
      </c>
      <c r="AE641" s="3">
        <f t="shared" ca="1" si="275"/>
        <v>-45.645870255136558</v>
      </c>
      <c r="AF641" s="3">
        <f t="shared" ca="1" si="276"/>
        <v>-730.33392408218492</v>
      </c>
      <c r="AG641" s="3" t="str">
        <f t="shared" ca="1" si="283"/>
        <v>N</v>
      </c>
      <c r="AH641" s="4" t="str">
        <f t="shared" ca="1" si="277"/>
        <v/>
      </c>
      <c r="AI641" s="75">
        <f t="shared" ca="1" si="278"/>
        <v>-73.033392408218504</v>
      </c>
      <c r="AJ641" s="75">
        <f t="shared" ca="1" si="279"/>
        <v>0</v>
      </c>
    </row>
    <row r="642" spans="1:36">
      <c r="A642" s="41">
        <f t="shared" si="280"/>
        <v>576</v>
      </c>
      <c r="B642" s="150">
        <f>IF(ISNUMBER(A642),INDEX('MetaTrader Import'!$H$13:$J$5893,TRUNC(((A642-$A$39+1)-1)/3)+1,MOD((A642-$A$39+1)-1,3)+1),"")</f>
        <v>0</v>
      </c>
      <c r="C642" s="43">
        <f t="shared" ca="1" si="257"/>
        <v>20.649023106372137</v>
      </c>
      <c r="D642" s="43">
        <f t="shared" ca="1" si="258"/>
        <v>-1.3670338412444503</v>
      </c>
      <c r="E642" s="43">
        <f t="shared" ca="1" si="259"/>
        <v>19.281989265127688</v>
      </c>
      <c r="F642" s="43">
        <f t="shared" ca="1" si="260"/>
        <v>1.9281989265127688</v>
      </c>
      <c r="G642" s="43">
        <f>IF(A642&lt;&gt;"",IF(A642&lt;Data!$G$11*0.25,$C$13/$G$32,IF(A642&gt;Data!$G$11*0.25,$C$13,$C$13*10)),"")</f>
        <v>2</v>
      </c>
      <c r="H642" s="43">
        <f>IF(A642&lt;&gt;"",IF(Data!$G$9="constant",$C$13,IF(Data!$G$9="squeeze",G642,F642)),"")</f>
        <v>2</v>
      </c>
      <c r="I642" s="38">
        <f ca="1">IF(ISNUMBER(A642),NORMINV(RAND(),0,IF(AND(Data!$G$9="squeeze",A642&lt;Data!$G$11*0.25),$H$32,1)*$C$30*$C$13)*($C$14*$C$12),"")</f>
        <v>-9.4128601560728191E-4</v>
      </c>
      <c r="J642" s="42">
        <f ca="1">IFERROR(IF(Data!$C$6="Real",B642,I642+J641+($C$14*$C$12)*(NORMINV(RAND(),$C$15,CHOOSE($G$13,$C$13,F642,G642)))),"")</f>
        <v>1.3461291089139864</v>
      </c>
      <c r="K642" s="88">
        <f>IF(ISNUMBER(A642), IF($G$16="fixed",$G$17,MIN(H642*Data!$C$7*$C$16*0.5,$C$17*Data!$C$7))*$C$12,"")</f>
        <v>8.0000000000000007E-5</v>
      </c>
      <c r="L642" s="42">
        <f t="shared" ca="1" si="284"/>
        <v>1.3461291089139864</v>
      </c>
      <c r="M642" s="44">
        <f t="shared" ca="1" si="285"/>
        <v>1.3461691089139864</v>
      </c>
      <c r="N642" s="44">
        <f t="shared" ca="1" si="286"/>
        <v>1.3460891089139864</v>
      </c>
      <c r="O642" s="108">
        <f t="shared" ca="1" si="261"/>
        <v>0.17118815091712472</v>
      </c>
      <c r="P642" s="102">
        <f t="shared" ca="1" si="262"/>
        <v>8.162625844786831</v>
      </c>
      <c r="Q642" s="102">
        <f t="shared" ca="1" si="263"/>
        <v>-0.39568046360443337</v>
      </c>
      <c r="R642" s="120">
        <f t="shared" ca="1" si="281"/>
        <v>1</v>
      </c>
      <c r="S642" s="54">
        <f t="shared" ca="1" si="282"/>
        <v>0</v>
      </c>
      <c r="T642" s="5">
        <f t="shared" ca="1" si="264"/>
        <v>1.3475392670087669</v>
      </c>
      <c r="U642" s="152">
        <f t="shared" ca="1" si="265"/>
        <v>1.3544650552299466</v>
      </c>
      <c r="V642" s="152">
        <f t="shared" ca="1" si="266"/>
        <v>1.3416029175616471</v>
      </c>
      <c r="W642" s="153">
        <f t="shared" ca="1" si="267"/>
        <v>2</v>
      </c>
      <c r="X642" s="153">
        <f t="shared" ca="1" si="268"/>
        <v>2</v>
      </c>
      <c r="Y642" s="153">
        <f t="shared" ca="1" si="269"/>
        <v>8</v>
      </c>
      <c r="Z642" s="153">
        <f t="shared" ca="1" si="270"/>
        <v>8</v>
      </c>
      <c r="AA642" s="152">
        <f t="shared" ca="1" si="271"/>
        <v>1.3520566961946332</v>
      </c>
      <c r="AB642" s="152">
        <f t="shared" ca="1" si="272"/>
        <v>1.343007522143606</v>
      </c>
      <c r="AC642" s="154">
        <f t="shared" ca="1" si="273"/>
        <v>-477.40698245174684</v>
      </c>
      <c r="AD642" s="154">
        <f t="shared" ca="1" si="274"/>
        <v>-252.92694163043805</v>
      </c>
      <c r="AE642" s="3">
        <f t="shared" ca="1" si="275"/>
        <v>-45.645870255136558</v>
      </c>
      <c r="AF642" s="3">
        <f t="shared" ca="1" si="276"/>
        <v>-730.33392408218492</v>
      </c>
      <c r="AG642" s="3" t="str">
        <f t="shared" ca="1" si="283"/>
        <v>N</v>
      </c>
      <c r="AH642" s="4" t="str">
        <f t="shared" ca="1" si="277"/>
        <v/>
      </c>
      <c r="AI642" s="75">
        <f t="shared" ca="1" si="278"/>
        <v>-73.033392408218504</v>
      </c>
      <c r="AJ642" s="75">
        <f t="shared" ca="1" si="279"/>
        <v>0</v>
      </c>
    </row>
    <row r="643" spans="1:36">
      <c r="A643" s="41">
        <f t="shared" si="280"/>
        <v>577</v>
      </c>
      <c r="B643" s="150">
        <f ca="1">IF(ISNUMBER(A643),INDEX('MetaTrader Import'!$H$13:$J$5893,TRUNC(((A643-$A$39+1)-1)/3)+1,MOD((A643-$A$39+1)-1,3)+1),"")</f>
        <v>0</v>
      </c>
      <c r="C643" s="43">
        <f t="shared" ref="C643:C706" ca="1" si="287">IF(A643&lt;&gt;"",E642,"")</f>
        <v>19.281989265127688</v>
      </c>
      <c r="D643" s="43">
        <f t="shared" ref="D643:D706" ca="1" si="288">IF(A643&lt;&gt;"",NORMINV(RAND(),($C$23-C643)*$C$28,$C$27)+NORMINV(RAND(),IF(RAND()&gt;$C$26,$C$25,0),$C$27),"")</f>
        <v>-0.22935093242941235</v>
      </c>
      <c r="E643" s="43">
        <f t="shared" ref="E643:E706" ca="1" si="289">IF(A643&lt;&gt;"",C643+D643,"")</f>
        <v>19.052638332698276</v>
      </c>
      <c r="F643" s="43">
        <f t="shared" ref="F643:F706" ca="1" si="290">IF(A643&lt;&gt;"",$C$13*ABS(E643)/$C$23,"")</f>
        <v>1.9052638332698275</v>
      </c>
      <c r="G643" s="43">
        <f>IF(A643&lt;&gt;"",IF(A643&lt;Data!$G$11*0.25,$C$13/$G$32,IF(A643&gt;Data!$G$11*0.25,$C$13,$C$13*10)),"")</f>
        <v>2</v>
      </c>
      <c r="H643" s="43">
        <f>IF(A643&lt;&gt;"",IF(Data!$G$9="constant",$C$13,IF(Data!$G$9="squeeze",G643,F643)),"")</f>
        <v>2</v>
      </c>
      <c r="I643" s="38">
        <f ca="1">IF(ISNUMBER(A643),NORMINV(RAND(),0,IF(AND(Data!$G$9="squeeze",A643&lt;Data!$G$11*0.25),$H$32,1)*$C$30*$C$13)*($C$14*$C$12),"")</f>
        <v>1.2950188496597227E-4</v>
      </c>
      <c r="J643" s="42">
        <f ca="1">IFERROR(IF(Data!$C$6="Real",B643,I643+J642+($C$14*$C$12)*(NORMINV(RAND(),$C$15,CHOOSE($G$13,$C$13,F643,G643)))),"")</f>
        <v>1.3463403129699567</v>
      </c>
      <c r="K643" s="88">
        <f>IF(ISNUMBER(A643), IF($G$16="fixed",$G$17,MIN(H643*Data!$C$7*$C$16*0.5,$C$17*Data!$C$7))*$C$12,"")</f>
        <v>8.0000000000000007E-5</v>
      </c>
      <c r="L643" s="42">
        <f t="shared" ca="1" si="284"/>
        <v>1.3463403129699567</v>
      </c>
      <c r="M643" s="44">
        <f t="shared" ca="1" si="285"/>
        <v>1.3463803129699567</v>
      </c>
      <c r="N643" s="44">
        <f t="shared" ca="1" si="286"/>
        <v>1.3463003129699567</v>
      </c>
      <c r="O643" s="108">
        <f t="shared" ref="O643:O706" ca="1" si="291">IF(ISNUMBER(A643),$G$12*SLOPE(L629:L643,A629:A643),"")</f>
        <v>0.55250578284721241</v>
      </c>
      <c r="P643" s="102">
        <f t="shared" ref="P643:P706" ca="1" si="292">IF(ISNUMBER(A643),STDEV(L629:L643)*$G$12,"")</f>
        <v>7.0714623564310832</v>
      </c>
      <c r="Q643" s="102">
        <f t="shared" ref="Q643:Q706" ca="1" si="293">IF(ISNUMBER(A643),SLOPE(P629:P643,A629:A643),"")</f>
        <v>-0.54297057709311058</v>
      </c>
      <c r="R643" s="120">
        <f t="shared" ca="1" si="281"/>
        <v>1</v>
      </c>
      <c r="S643" s="54">
        <f t="shared" ca="1" si="282"/>
        <v>0</v>
      </c>
      <c r="T643" s="5">
        <f t="shared" ref="T643:T706" ca="1" si="294">IF(ISNUMBER(A643),IF(S643=1,L643,IF(AG642="Y","",IF(ISNUMBER(T642),T642,""))),"")</f>
        <v>1.3475392670087669</v>
      </c>
      <c r="U643" s="152">
        <f t="shared" ref="U643:U706" ca="1" si="295">IF(NOT(ISNUMBER(T643)),"",IF(S643=1,T643,IF(M643&gt;U642,M643,IF(ISNUMBER(U642),U642,""))))</f>
        <v>1.3544650552299466</v>
      </c>
      <c r="V643" s="152">
        <f t="shared" ref="V643:V706" ca="1" si="296">IF(NOT(ISNUMBER(T643)),"",IF(S643=1,T643,IF(N643&lt;V642,N643,IF(ISNUMBER(V642),V642,""))))</f>
        <v>1.3416029175616471</v>
      </c>
      <c r="W643" s="153">
        <f t="shared" ref="W643:W706" ca="1" si="297">IF(NOT(ISNUMBER(T643)),"",MIN($F$24,IF(TRUNC((U643-T643)/$E$24*$G$12)+0&gt;IF(ISNUMBER(W642),W642,0),TRUNC((U643-T643)/$E$24*$G$12)+0,IF(ISNUMBER(W642),W642,0))))</f>
        <v>2</v>
      </c>
      <c r="X643" s="153">
        <f t="shared" ref="X643:X706" ca="1" si="298">IF(NOT(ISNUMBER(T643)),"",MIN($F$24,IF(-TRUNC((V643-T643)/$E$24*$G$12)+0&gt;IF(ISNUMBER(X642),X642,0),-TRUNC((V643-T643)/$E$24*$G$12)+0,IF(ISNUMBER(X642),X642,0))))</f>
        <v>2</v>
      </c>
      <c r="Y643" s="153">
        <f t="shared" ref="Y643:Y706" ca="1" si="299">IF(ISNUMBER(W643),(IF(W643=0,0,1))*IF(ABS($I$24)=2,POWER(2,W643-1),W643)*SIGN($I$24)*$K$24,"")</f>
        <v>8</v>
      </c>
      <c r="Z643" s="153">
        <f t="shared" ref="Z643:Z706" ca="1" si="300">IF(ISNUMBER(X643),(IF(X643=0,0,1))*IF(ABS($I$24)=2,POWER(2,X643-1),X643)*SIGN($I$24)*$K$24,"")</f>
        <v>8</v>
      </c>
      <c r="AA643" s="152">
        <f t="shared" ref="AA643:AA706" ca="1" si="301">IF(OR(NOT(ISNUMBER(T643)),W643&lt;1),"",IF(OR(NOT(ISNUMBER(W642)),W642=0),IF(SIGN(Y643)=1,M643,N643),(Y642*AA642+(Y643-Y642)*IF(SIGN(Y643)=1,M643,N643))/Y643))</f>
        <v>1.3520566961946332</v>
      </c>
      <c r="AB643" s="152">
        <f t="shared" ref="AB643:AB706" ca="1" si="302">IF(OR(NOT(ISNUMBER(T643)),X643&lt;1),"",IF(OR(NOT(ISNUMBER(X642)),X642=0),IF(SIGN(Z643)=1,N643,M643),(Z642*AB642+(Z643-Z642)*IF(SIGN(Z643)=1,N643,M643))/Z643))</f>
        <v>1.343007522143606</v>
      </c>
      <c r="AC643" s="154">
        <f t="shared" ref="AC643:AC706" ca="1" si="303">IFERROR(-SIGN(Y643)*(AA643-IF(SIGN(Y643)=1,N643,M643))*$G$12*ABS(Y643),"")</f>
        <v>-460.51065797412252</v>
      </c>
      <c r="AD643" s="154">
        <f t="shared" ref="AD643:AD706" ca="1" si="304">IFERROR(SIGN(Z643)*(AB643-IF(SIGN(Z643)=1,M643,N643))*$G$12*ABS(Z643),"")</f>
        <v>-269.8232661080624</v>
      </c>
      <c r="AE643" s="3">
        <f t="shared" ref="AE643:AE706" ca="1" si="305">IF(ISNUMBER(A643),IFERROR((IF(ISNUMBER(AC643),AC643,0)+IF(ISNUMBER(AD643),AD643,0))/(ABS(Y643)+ABS(Z643)),0),"")</f>
        <v>-45.645870255136558</v>
      </c>
      <c r="AF643" s="3">
        <f t="shared" ref="AF643:AF706" ca="1" si="306">IF(ISNUMBER(A643),IF(ISNUMBER(AC643),AC643,0)+IF(ISNUMBER(AD643),AD643,0),"")</f>
        <v>-730.33392408218492</v>
      </c>
      <c r="AG643" s="3" t="str">
        <f t="shared" ca="1" si="283"/>
        <v>N</v>
      </c>
      <c r="AH643" s="4" t="str">
        <f t="shared" ref="AH643:AH706" ca="1" si="307">IF(AG643="y",AF643*10*$C$11,"")</f>
        <v/>
      </c>
      <c r="AI643" s="75">
        <f t="shared" ref="AI643:AI706" ca="1" si="308">IF(ISNUMBER(A643),IF(ISNUMBER(AH643),AJ643,AF643*10*$C$11+AJ643),"")</f>
        <v>-73.033392408218504</v>
      </c>
      <c r="AJ643" s="75">
        <f t="shared" ref="AJ643:AJ706" ca="1" si="309">IF(ISNUMBER(A643),AJ642+IF(ISNUMBER(AH643),AH643,0),"")</f>
        <v>0</v>
      </c>
    </row>
    <row r="644" spans="1:36">
      <c r="A644" s="41">
        <f t="shared" ref="A644:A707" si="310">IFERROR(IF(A643+1&gt;$C$19,"",A643+1),"")</f>
        <v>578</v>
      </c>
      <c r="B644" s="150">
        <f ca="1">IF(ISNUMBER(A644),INDEX('MetaTrader Import'!$H$13:$J$5893,TRUNC(((A644-$A$39+1)-1)/3)+1,MOD((A644-$A$39+1)-1,3)+1),"")</f>
        <v>0</v>
      </c>
      <c r="C644" s="43">
        <f t="shared" ca="1" si="287"/>
        <v>19.052638332698276</v>
      </c>
      <c r="D644" s="43">
        <f t="shared" ca="1" si="288"/>
        <v>-1.298419883514156</v>
      </c>
      <c r="E644" s="43">
        <f t="shared" ca="1" si="289"/>
        <v>17.754218449184119</v>
      </c>
      <c r="F644" s="43">
        <f t="shared" ca="1" si="290"/>
        <v>1.7754218449184118</v>
      </c>
      <c r="G644" s="43">
        <f>IF(A644&lt;&gt;"",IF(A644&lt;Data!$G$11*0.25,$C$13/$G$32,IF(A644&gt;Data!$G$11*0.25,$C$13,$C$13*10)),"")</f>
        <v>2</v>
      </c>
      <c r="H644" s="43">
        <f>IF(A644&lt;&gt;"",IF(Data!$G$9="constant",$C$13,IF(Data!$G$9="squeeze",G644,F644)),"")</f>
        <v>2</v>
      </c>
      <c r="I644" s="38">
        <f ca="1">IF(ISNUMBER(A644),NORMINV(RAND(),0,IF(AND(Data!$G$9="squeeze",A644&lt;Data!$G$11*0.25),$H$32,1)*$C$30*$C$13)*($C$14*$C$12),"")</f>
        <v>1.400583399044635E-4</v>
      </c>
      <c r="J644" s="42">
        <f ca="1">IFERROR(IF(Data!$C$6="Real",B644,I644+J643+($C$14*$C$12)*(NORMINV(RAND(),$C$15,CHOOSE($G$13,$C$13,F644,G644)))),"")</f>
        <v>1.3468860255034538</v>
      </c>
      <c r="K644" s="88">
        <f>IF(ISNUMBER(A644), IF($G$16="fixed",$G$17,MIN(H644*Data!$C$7*$C$16*0.5,$C$17*Data!$C$7))*$C$12,"")</f>
        <v>8.0000000000000007E-5</v>
      </c>
      <c r="L644" s="42">
        <f t="shared" ca="1" si="284"/>
        <v>1.3468860255034538</v>
      </c>
      <c r="M644" s="44">
        <f t="shared" ca="1" si="285"/>
        <v>1.3469260255034539</v>
      </c>
      <c r="N644" s="44">
        <f t="shared" ca="1" si="286"/>
        <v>1.3468460255034538</v>
      </c>
      <c r="O644" s="108">
        <f t="shared" ca="1" si="291"/>
        <v>0.98041540808559346</v>
      </c>
      <c r="P644" s="102">
        <f t="shared" ca="1" si="292"/>
        <v>6.5953263452621096</v>
      </c>
      <c r="Q644" s="102">
        <f t="shared" ca="1" si="293"/>
        <v>-0.68696196748692617</v>
      </c>
      <c r="R644" s="120">
        <f t="shared" ref="R644:R707" ca="1" si="311">IF(ISNUMBER(A644),R643+S643,"")</f>
        <v>1</v>
      </c>
      <c r="S644" s="54">
        <f t="shared" ref="S644:S707" ca="1" si="312">IF(ISNUMBER(A644),IF(AND(R644&lt;$M$24,Q644&lt;$F$28,ABS(O644)&lt;$F$27,P644&lt;$F$26,NOT(ISNUMBER(T643))),1,0),"")</f>
        <v>0</v>
      </c>
      <c r="T644" s="5">
        <f t="shared" ca="1" si="294"/>
        <v>1.3475392670087669</v>
      </c>
      <c r="U644" s="152">
        <f t="shared" ca="1" si="295"/>
        <v>1.3544650552299466</v>
      </c>
      <c r="V644" s="152">
        <f t="shared" ca="1" si="296"/>
        <v>1.3416029175616471</v>
      </c>
      <c r="W644" s="153">
        <f t="shared" ca="1" si="297"/>
        <v>2</v>
      </c>
      <c r="X644" s="153">
        <f t="shared" ca="1" si="298"/>
        <v>2</v>
      </c>
      <c r="Y644" s="153">
        <f t="shared" ca="1" si="299"/>
        <v>8</v>
      </c>
      <c r="Z644" s="153">
        <f t="shared" ca="1" si="300"/>
        <v>8</v>
      </c>
      <c r="AA644" s="152">
        <f t="shared" ca="1" si="301"/>
        <v>1.3520566961946332</v>
      </c>
      <c r="AB644" s="152">
        <f t="shared" ca="1" si="302"/>
        <v>1.343007522143606</v>
      </c>
      <c r="AC644" s="154">
        <f t="shared" ca="1" si="303"/>
        <v>-416.85365529435359</v>
      </c>
      <c r="AD644" s="154">
        <f t="shared" ca="1" si="304"/>
        <v>-313.48026878783128</v>
      </c>
      <c r="AE644" s="3">
        <f t="shared" ca="1" si="305"/>
        <v>-45.645870255136558</v>
      </c>
      <c r="AF644" s="3">
        <f t="shared" ca="1" si="306"/>
        <v>-730.33392408218492</v>
      </c>
      <c r="AG644" s="3" t="str">
        <f t="shared" ref="AG644:AG707" ca="1" si="313">IF(NOT(ISNUMBER(T644)),"",IF(OR(AF644&gt;$G$24,AF644&lt;-$H$24,A644+1&gt;$C$19),"Y","N"))</f>
        <v>N</v>
      </c>
      <c r="AH644" s="4" t="str">
        <f t="shared" ca="1" si="307"/>
        <v/>
      </c>
      <c r="AI644" s="75">
        <f t="shared" ca="1" si="308"/>
        <v>-73.033392408218504</v>
      </c>
      <c r="AJ644" s="75">
        <f t="shared" ca="1" si="309"/>
        <v>0</v>
      </c>
    </row>
    <row r="645" spans="1:36">
      <c r="A645" s="41">
        <f t="shared" si="310"/>
        <v>579</v>
      </c>
      <c r="B645" s="150">
        <f>IF(ISNUMBER(A645),INDEX('MetaTrader Import'!$H$13:$J$5893,TRUNC(((A645-$A$39+1)-1)/3)+1,MOD((A645-$A$39+1)-1,3)+1),"")</f>
        <v>0</v>
      </c>
      <c r="C645" s="43">
        <f t="shared" ca="1" si="287"/>
        <v>17.754218449184119</v>
      </c>
      <c r="D645" s="43">
        <f t="shared" ca="1" si="288"/>
        <v>-1.1924073923777443</v>
      </c>
      <c r="E645" s="43">
        <f t="shared" ca="1" si="289"/>
        <v>16.561811056806373</v>
      </c>
      <c r="F645" s="43">
        <f t="shared" ca="1" si="290"/>
        <v>1.6561811056806373</v>
      </c>
      <c r="G645" s="43">
        <f>IF(A645&lt;&gt;"",IF(A645&lt;Data!$G$11*0.25,$C$13/$G$32,IF(A645&gt;Data!$G$11*0.25,$C$13,$C$13*10)),"")</f>
        <v>2</v>
      </c>
      <c r="H645" s="43">
        <f>IF(A645&lt;&gt;"",IF(Data!$G$9="constant",$C$13,IF(Data!$G$9="squeeze",G645,F645)),"")</f>
        <v>2</v>
      </c>
      <c r="I645" s="38">
        <f ca="1">IF(ISNUMBER(A645),NORMINV(RAND(),0,IF(AND(Data!$G$9="squeeze",A645&lt;Data!$G$11*0.25),$H$32,1)*$C$30*$C$13)*($C$14*$C$12),"")</f>
        <v>-1.212847517474468E-4</v>
      </c>
      <c r="J645" s="42">
        <f ca="1">IFERROR(IF(Data!$C$6="Real",B645,I645+J644+($C$14*$C$12)*(NORMINV(RAND(),$C$15,CHOOSE($G$13,$C$13,F645,G645)))),"")</f>
        <v>1.3467140612882549</v>
      </c>
      <c r="K645" s="88">
        <f>IF(ISNUMBER(A645), IF($G$16="fixed",$G$17,MIN(H645*Data!$C$7*$C$16*0.5,$C$17*Data!$C$7))*$C$12,"")</f>
        <v>8.0000000000000007E-5</v>
      </c>
      <c r="L645" s="42">
        <f t="shared" ca="1" si="284"/>
        <v>1.3467140612882549</v>
      </c>
      <c r="M645" s="44">
        <f t="shared" ca="1" si="285"/>
        <v>1.3467540612882549</v>
      </c>
      <c r="N645" s="44">
        <f t="shared" ca="1" si="286"/>
        <v>1.3466740612882548</v>
      </c>
      <c r="O645" s="108">
        <f t="shared" ca="1" si="291"/>
        <v>0.99358718299466908</v>
      </c>
      <c r="P645" s="102">
        <f t="shared" ca="1" si="292"/>
        <v>6.6120854743967943</v>
      </c>
      <c r="Q645" s="102">
        <f t="shared" ca="1" si="293"/>
        <v>-0.78144214731193795</v>
      </c>
      <c r="R645" s="120">
        <f t="shared" ca="1" si="311"/>
        <v>1</v>
      </c>
      <c r="S645" s="54">
        <f t="shared" ca="1" si="312"/>
        <v>0</v>
      </c>
      <c r="T645" s="5">
        <f t="shared" ca="1" si="294"/>
        <v>1.3475392670087669</v>
      </c>
      <c r="U645" s="152">
        <f t="shared" ca="1" si="295"/>
        <v>1.3544650552299466</v>
      </c>
      <c r="V645" s="152">
        <f t="shared" ca="1" si="296"/>
        <v>1.3416029175616471</v>
      </c>
      <c r="W645" s="153">
        <f t="shared" ca="1" si="297"/>
        <v>2</v>
      </c>
      <c r="X645" s="153">
        <f t="shared" ca="1" si="298"/>
        <v>2</v>
      </c>
      <c r="Y645" s="153">
        <f t="shared" ca="1" si="299"/>
        <v>8</v>
      </c>
      <c r="Z645" s="153">
        <f t="shared" ca="1" si="300"/>
        <v>8</v>
      </c>
      <c r="AA645" s="152">
        <f t="shared" ca="1" si="301"/>
        <v>1.3520566961946332</v>
      </c>
      <c r="AB645" s="152">
        <f t="shared" ca="1" si="302"/>
        <v>1.343007522143606</v>
      </c>
      <c r="AC645" s="154">
        <f t="shared" ca="1" si="303"/>
        <v>-430.61079251026865</v>
      </c>
      <c r="AD645" s="154">
        <f t="shared" ca="1" si="304"/>
        <v>-299.72313157191621</v>
      </c>
      <c r="AE645" s="3">
        <f t="shared" ca="1" si="305"/>
        <v>-45.645870255136558</v>
      </c>
      <c r="AF645" s="3">
        <f t="shared" ca="1" si="306"/>
        <v>-730.33392408218492</v>
      </c>
      <c r="AG645" s="3" t="str">
        <f t="shared" ca="1" si="313"/>
        <v>N</v>
      </c>
      <c r="AH645" s="4" t="str">
        <f t="shared" ca="1" si="307"/>
        <v/>
      </c>
      <c r="AI645" s="75">
        <f t="shared" ca="1" si="308"/>
        <v>-73.033392408218504</v>
      </c>
      <c r="AJ645" s="75">
        <f t="shared" ca="1" si="309"/>
        <v>0</v>
      </c>
    </row>
    <row r="646" spans="1:36">
      <c r="A646" s="41">
        <f t="shared" si="310"/>
        <v>580</v>
      </c>
      <c r="B646" s="150">
        <f ca="1">IF(ISNUMBER(A646),INDEX('MetaTrader Import'!$H$13:$J$5893,TRUNC(((A646-$A$39+1)-1)/3)+1,MOD((A646-$A$39+1)-1,3)+1),"")</f>
        <v>0</v>
      </c>
      <c r="C646" s="43">
        <f t="shared" ca="1" si="287"/>
        <v>16.561811056806373</v>
      </c>
      <c r="D646" s="43">
        <f t="shared" ca="1" si="288"/>
        <v>-0.48989692086196834</v>
      </c>
      <c r="E646" s="43">
        <f t="shared" ca="1" si="289"/>
        <v>16.071914135944404</v>
      </c>
      <c r="F646" s="43">
        <f t="shared" ca="1" si="290"/>
        <v>1.6071914135944403</v>
      </c>
      <c r="G646" s="43">
        <f>IF(A646&lt;&gt;"",IF(A646&lt;Data!$G$11*0.25,$C$13/$G$32,IF(A646&gt;Data!$G$11*0.25,$C$13,$C$13*10)),"")</f>
        <v>2</v>
      </c>
      <c r="H646" s="43">
        <f>IF(A646&lt;&gt;"",IF(Data!$G$9="constant",$C$13,IF(Data!$G$9="squeeze",G646,F646)),"")</f>
        <v>2</v>
      </c>
      <c r="I646" s="38">
        <f ca="1">IF(ISNUMBER(A646),NORMINV(RAND(),0,IF(AND(Data!$G$9="squeeze",A646&lt;Data!$G$11*0.25),$H$32,1)*$C$30*$C$13)*($C$14*$C$12),"")</f>
        <v>-6.7305657929562937E-4</v>
      </c>
      <c r="J646" s="42">
        <f ca="1">IFERROR(IF(Data!$C$6="Real",B646,I646+J645+($C$14*$C$12)*(NORMINV(RAND(),$C$15,CHOOSE($G$13,$C$13,F646,G646)))),"")</f>
        <v>1.3460851515073884</v>
      </c>
      <c r="K646" s="88">
        <f>IF(ISNUMBER(A646), IF($G$16="fixed",$G$17,MIN(H646*Data!$C$7*$C$16*0.5,$C$17*Data!$C$7))*$C$12,"")</f>
        <v>8.0000000000000007E-5</v>
      </c>
      <c r="L646" s="42">
        <f t="shared" ref="L646:L709" ca="1" si="314">IFERROR(J646,"")</f>
        <v>1.3460851515073884</v>
      </c>
      <c r="M646" s="44">
        <f t="shared" ref="M646:M709" ca="1" si="315">IFERROR(L646+K646*0.5,"")</f>
        <v>1.3461251515073884</v>
      </c>
      <c r="N646" s="44">
        <f t="shared" ref="N646:N709" ca="1" si="316">IFERROR(L646-K646*0.5,"")</f>
        <v>1.3460451515073883</v>
      </c>
      <c r="O646" s="108">
        <f t="shared" ca="1" si="291"/>
        <v>0.67434037129026381</v>
      </c>
      <c r="P646" s="102">
        <f t="shared" ca="1" si="292"/>
        <v>6.2577553681070324</v>
      </c>
      <c r="Q646" s="102">
        <f t="shared" ca="1" si="293"/>
        <v>-0.83474944558686426</v>
      </c>
      <c r="R646" s="120">
        <f t="shared" ca="1" si="311"/>
        <v>1</v>
      </c>
      <c r="S646" s="54">
        <f t="shared" ca="1" si="312"/>
        <v>0</v>
      </c>
      <c r="T646" s="5">
        <f t="shared" ca="1" si="294"/>
        <v>1.3475392670087669</v>
      </c>
      <c r="U646" s="152">
        <f t="shared" ca="1" si="295"/>
        <v>1.3544650552299466</v>
      </c>
      <c r="V646" s="152">
        <f t="shared" ca="1" si="296"/>
        <v>1.3416029175616471</v>
      </c>
      <c r="W646" s="153">
        <f t="shared" ca="1" si="297"/>
        <v>2</v>
      </c>
      <c r="X646" s="153">
        <f t="shared" ca="1" si="298"/>
        <v>2</v>
      </c>
      <c r="Y646" s="153">
        <f t="shared" ca="1" si="299"/>
        <v>8</v>
      </c>
      <c r="Z646" s="153">
        <f t="shared" ca="1" si="300"/>
        <v>8</v>
      </c>
      <c r="AA646" s="152">
        <f t="shared" ca="1" si="301"/>
        <v>1.3520566961946332</v>
      </c>
      <c r="AB646" s="152">
        <f t="shared" ca="1" si="302"/>
        <v>1.343007522143606</v>
      </c>
      <c r="AC646" s="154">
        <f t="shared" ca="1" si="303"/>
        <v>-480.92357497958812</v>
      </c>
      <c r="AD646" s="154">
        <f t="shared" ca="1" si="304"/>
        <v>-249.41034910259674</v>
      </c>
      <c r="AE646" s="3">
        <f t="shared" ca="1" si="305"/>
        <v>-45.645870255136558</v>
      </c>
      <c r="AF646" s="3">
        <f t="shared" ca="1" si="306"/>
        <v>-730.33392408218492</v>
      </c>
      <c r="AG646" s="3" t="str">
        <f t="shared" ca="1" si="313"/>
        <v>N</v>
      </c>
      <c r="AH646" s="4" t="str">
        <f t="shared" ca="1" si="307"/>
        <v/>
      </c>
      <c r="AI646" s="75">
        <f t="shared" ca="1" si="308"/>
        <v>-73.033392408218504</v>
      </c>
      <c r="AJ646" s="75">
        <f t="shared" ca="1" si="309"/>
        <v>0</v>
      </c>
    </row>
    <row r="647" spans="1:36">
      <c r="A647" s="41">
        <f t="shared" si="310"/>
        <v>581</v>
      </c>
      <c r="B647" s="150">
        <f ca="1">IF(ISNUMBER(A647),INDEX('MetaTrader Import'!$H$13:$J$5893,TRUNC(((A647-$A$39+1)-1)/3)+1,MOD((A647-$A$39+1)-1,3)+1),"")</f>
        <v>0</v>
      </c>
      <c r="C647" s="43">
        <f t="shared" ca="1" si="287"/>
        <v>16.071914135944404</v>
      </c>
      <c r="D647" s="43">
        <f t="shared" ca="1" si="288"/>
        <v>-0.53146815508253908</v>
      </c>
      <c r="E647" s="43">
        <f t="shared" ca="1" si="289"/>
        <v>15.540445980861865</v>
      </c>
      <c r="F647" s="43">
        <f t="shared" ca="1" si="290"/>
        <v>1.5540445980861866</v>
      </c>
      <c r="G647" s="43">
        <f>IF(A647&lt;&gt;"",IF(A647&lt;Data!$G$11*0.25,$C$13/$G$32,IF(A647&gt;Data!$G$11*0.25,$C$13,$C$13*10)),"")</f>
        <v>2</v>
      </c>
      <c r="H647" s="43">
        <f>IF(A647&lt;&gt;"",IF(Data!$G$9="constant",$C$13,IF(Data!$G$9="squeeze",G647,F647)),"")</f>
        <v>2</v>
      </c>
      <c r="I647" s="38">
        <f ca="1">IF(ISNUMBER(A647),NORMINV(RAND(),0,IF(AND(Data!$G$9="squeeze",A647&lt;Data!$G$11*0.25),$H$32,1)*$C$30*$C$13)*($C$14*$C$12),"")</f>
        <v>-3.985913619421078E-4</v>
      </c>
      <c r="J647" s="42">
        <f ca="1">IFERROR(IF(Data!$C$6="Real",B647,I647+J646+($C$14*$C$12)*(NORMINV(RAND(),$C$15,CHOOSE($G$13,$C$13,F647,G647)))),"")</f>
        <v>1.3456333217037664</v>
      </c>
      <c r="K647" s="88">
        <f>IF(ISNUMBER(A647), IF($G$16="fixed",$G$17,MIN(H647*Data!$C$7*$C$16*0.5,$C$17*Data!$C$7))*$C$12,"")</f>
        <v>8.0000000000000007E-5</v>
      </c>
      <c r="L647" s="42">
        <f t="shared" ca="1" si="314"/>
        <v>1.3456333217037664</v>
      </c>
      <c r="M647" s="44">
        <f t="shared" ca="1" si="315"/>
        <v>1.3456733217037664</v>
      </c>
      <c r="N647" s="44">
        <f t="shared" ca="1" si="316"/>
        <v>1.3455933217037663</v>
      </c>
      <c r="O647" s="108">
        <f t="shared" ca="1" si="291"/>
        <v>0.18579205028783949</v>
      </c>
      <c r="P647" s="102">
        <f t="shared" ca="1" si="292"/>
        <v>6.0308012890863161</v>
      </c>
      <c r="Q647" s="102">
        <f t="shared" ca="1" si="293"/>
        <v>-0.85577670227247193</v>
      </c>
      <c r="R647" s="120">
        <f t="shared" ca="1" si="311"/>
        <v>1</v>
      </c>
      <c r="S647" s="54">
        <f t="shared" ca="1" si="312"/>
        <v>0</v>
      </c>
      <c r="T647" s="5">
        <f t="shared" ca="1" si="294"/>
        <v>1.3475392670087669</v>
      </c>
      <c r="U647" s="152">
        <f t="shared" ca="1" si="295"/>
        <v>1.3544650552299466</v>
      </c>
      <c r="V647" s="152">
        <f t="shared" ca="1" si="296"/>
        <v>1.3416029175616471</v>
      </c>
      <c r="W647" s="153">
        <f t="shared" ca="1" si="297"/>
        <v>2</v>
      </c>
      <c r="X647" s="153">
        <f t="shared" ca="1" si="298"/>
        <v>2</v>
      </c>
      <c r="Y647" s="153">
        <f t="shared" ca="1" si="299"/>
        <v>8</v>
      </c>
      <c r="Z647" s="153">
        <f t="shared" ca="1" si="300"/>
        <v>8</v>
      </c>
      <c r="AA647" s="152">
        <f t="shared" ca="1" si="301"/>
        <v>1.3520566961946332</v>
      </c>
      <c r="AB647" s="152">
        <f t="shared" ca="1" si="302"/>
        <v>1.343007522143606</v>
      </c>
      <c r="AC647" s="154">
        <f t="shared" ca="1" si="303"/>
        <v>-517.06995926934951</v>
      </c>
      <c r="AD647" s="154">
        <f t="shared" ca="1" si="304"/>
        <v>-213.26396481283538</v>
      </c>
      <c r="AE647" s="3">
        <f t="shared" ca="1" si="305"/>
        <v>-45.645870255136558</v>
      </c>
      <c r="AF647" s="3">
        <f t="shared" ca="1" si="306"/>
        <v>-730.33392408218492</v>
      </c>
      <c r="AG647" s="3" t="str">
        <f t="shared" ca="1" si="313"/>
        <v>N</v>
      </c>
      <c r="AH647" s="4" t="str">
        <f t="shared" ca="1" si="307"/>
        <v/>
      </c>
      <c r="AI647" s="75">
        <f t="shared" ca="1" si="308"/>
        <v>-73.033392408218504</v>
      </c>
      <c r="AJ647" s="75">
        <f t="shared" ca="1" si="309"/>
        <v>0</v>
      </c>
    </row>
    <row r="648" spans="1:36">
      <c r="A648" s="41">
        <f t="shared" si="310"/>
        <v>582</v>
      </c>
      <c r="B648" s="150">
        <f>IF(ISNUMBER(A648),INDEX('MetaTrader Import'!$H$13:$J$5893,TRUNC(((A648-$A$39+1)-1)/3)+1,MOD((A648-$A$39+1)-1,3)+1),"")</f>
        <v>0</v>
      </c>
      <c r="C648" s="43">
        <f t="shared" ca="1" si="287"/>
        <v>15.540445980861865</v>
      </c>
      <c r="D648" s="43">
        <f t="shared" ca="1" si="288"/>
        <v>2.5193755601188452</v>
      </c>
      <c r="E648" s="43">
        <f t="shared" ca="1" si="289"/>
        <v>18.05982154098071</v>
      </c>
      <c r="F648" s="43">
        <f t="shared" ca="1" si="290"/>
        <v>1.8059821540980709</v>
      </c>
      <c r="G648" s="43">
        <f>IF(A648&lt;&gt;"",IF(A648&lt;Data!$G$11*0.25,$C$13/$G$32,IF(A648&gt;Data!$G$11*0.25,$C$13,$C$13*10)),"")</f>
        <v>2</v>
      </c>
      <c r="H648" s="43">
        <f>IF(A648&lt;&gt;"",IF(Data!$G$9="constant",$C$13,IF(Data!$G$9="squeeze",G648,F648)),"")</f>
        <v>2</v>
      </c>
      <c r="I648" s="38">
        <f ca="1">IF(ISNUMBER(A648),NORMINV(RAND(),0,IF(AND(Data!$G$9="squeeze",A648&lt;Data!$G$11*0.25),$H$32,1)*$C$30*$C$13)*($C$14*$C$12),"")</f>
        <v>-4.1747599168961074E-4</v>
      </c>
      <c r="J648" s="42">
        <f ca="1">IFERROR(IF(Data!$C$6="Real",B648,I648+J647+($C$14*$C$12)*(NORMINV(RAND(),$C$15,CHOOSE($G$13,$C$13,F648,G648)))),"")</f>
        <v>1.3453331989041564</v>
      </c>
      <c r="K648" s="88">
        <f>IF(ISNUMBER(A648), IF($G$16="fixed",$G$17,MIN(H648*Data!$C$7*$C$16*0.5,$C$17*Data!$C$7))*$C$12,"")</f>
        <v>8.0000000000000007E-5</v>
      </c>
      <c r="L648" s="42">
        <f t="shared" ca="1" si="314"/>
        <v>1.3453331989041564</v>
      </c>
      <c r="M648" s="44">
        <f t="shared" ca="1" si="315"/>
        <v>1.3453731989041564</v>
      </c>
      <c r="N648" s="44">
        <f t="shared" ca="1" si="316"/>
        <v>1.3452931989041563</v>
      </c>
      <c r="O648" s="108">
        <f t="shared" ca="1" si="291"/>
        <v>-0.29056489795329216</v>
      </c>
      <c r="P648" s="102">
        <f t="shared" ca="1" si="292"/>
        <v>6.456117029534445</v>
      </c>
      <c r="Q648" s="102">
        <f t="shared" ca="1" si="293"/>
        <v>-0.8234150152377484</v>
      </c>
      <c r="R648" s="120">
        <f t="shared" ca="1" si="311"/>
        <v>1</v>
      </c>
      <c r="S648" s="54">
        <f t="shared" ca="1" si="312"/>
        <v>0</v>
      </c>
      <c r="T648" s="5">
        <f t="shared" ca="1" si="294"/>
        <v>1.3475392670087669</v>
      </c>
      <c r="U648" s="152">
        <f t="shared" ca="1" si="295"/>
        <v>1.3544650552299466</v>
      </c>
      <c r="V648" s="152">
        <f t="shared" ca="1" si="296"/>
        <v>1.3416029175616471</v>
      </c>
      <c r="W648" s="153">
        <f t="shared" ca="1" si="297"/>
        <v>2</v>
      </c>
      <c r="X648" s="153">
        <f t="shared" ca="1" si="298"/>
        <v>2</v>
      </c>
      <c r="Y648" s="153">
        <f t="shared" ca="1" si="299"/>
        <v>8</v>
      </c>
      <c r="Z648" s="153">
        <f t="shared" ca="1" si="300"/>
        <v>8</v>
      </c>
      <c r="AA648" s="152">
        <f t="shared" ca="1" si="301"/>
        <v>1.3520566961946332</v>
      </c>
      <c r="AB648" s="152">
        <f t="shared" ca="1" si="302"/>
        <v>1.343007522143606</v>
      </c>
      <c r="AC648" s="154">
        <f t="shared" ca="1" si="303"/>
        <v>-541.07978323814973</v>
      </c>
      <c r="AD648" s="154">
        <f t="shared" ca="1" si="304"/>
        <v>-189.25414084403513</v>
      </c>
      <c r="AE648" s="3">
        <f t="shared" ca="1" si="305"/>
        <v>-45.645870255136558</v>
      </c>
      <c r="AF648" s="3">
        <f t="shared" ca="1" si="306"/>
        <v>-730.33392408218492</v>
      </c>
      <c r="AG648" s="3" t="str">
        <f t="shared" ca="1" si="313"/>
        <v>N</v>
      </c>
      <c r="AH648" s="4" t="str">
        <f t="shared" ca="1" si="307"/>
        <v/>
      </c>
      <c r="AI648" s="75">
        <f t="shared" ca="1" si="308"/>
        <v>-73.033392408218504</v>
      </c>
      <c r="AJ648" s="75">
        <f t="shared" ca="1" si="309"/>
        <v>0</v>
      </c>
    </row>
    <row r="649" spans="1:36">
      <c r="A649" s="41">
        <f t="shared" si="310"/>
        <v>583</v>
      </c>
      <c r="B649" s="150">
        <f ca="1">IF(ISNUMBER(A649),INDEX('MetaTrader Import'!$H$13:$J$5893,TRUNC(((A649-$A$39+1)-1)/3)+1,MOD((A649-$A$39+1)-1,3)+1),"")</f>
        <v>0</v>
      </c>
      <c r="C649" s="43">
        <f t="shared" ca="1" si="287"/>
        <v>18.05982154098071</v>
      </c>
      <c r="D649" s="43">
        <f t="shared" ca="1" si="288"/>
        <v>0.20392352478019349</v>
      </c>
      <c r="E649" s="43">
        <f t="shared" ca="1" si="289"/>
        <v>18.263745065760904</v>
      </c>
      <c r="F649" s="43">
        <f t="shared" ca="1" si="290"/>
        <v>1.8263745065760904</v>
      </c>
      <c r="G649" s="43">
        <f>IF(A649&lt;&gt;"",IF(A649&lt;Data!$G$11*0.25,$C$13/$G$32,IF(A649&gt;Data!$G$11*0.25,$C$13,$C$13*10)),"")</f>
        <v>2</v>
      </c>
      <c r="H649" s="43">
        <f>IF(A649&lt;&gt;"",IF(Data!$G$9="constant",$C$13,IF(Data!$G$9="squeeze",G649,F649)),"")</f>
        <v>2</v>
      </c>
      <c r="I649" s="38">
        <f ca="1">IF(ISNUMBER(A649),NORMINV(RAND(),0,IF(AND(Data!$G$9="squeeze",A649&lt;Data!$G$11*0.25),$H$32,1)*$C$30*$C$13)*($C$14*$C$12),"")</f>
        <v>3.2020995334788567E-4</v>
      </c>
      <c r="J649" s="42">
        <f ca="1">IFERROR(IF(Data!$C$6="Real",B649,I649+J648+($C$14*$C$12)*(NORMINV(RAND(),$C$15,CHOOSE($G$13,$C$13,F649,G649)))),"")</f>
        <v>1.3460390128003183</v>
      </c>
      <c r="K649" s="88">
        <f>IF(ISNUMBER(A649), IF($G$16="fixed",$G$17,MIN(H649*Data!$C$7*$C$16*0.5,$C$17*Data!$C$7))*$C$12,"")</f>
        <v>8.0000000000000007E-5</v>
      </c>
      <c r="L649" s="42">
        <f t="shared" ca="1" si="314"/>
        <v>1.3460390128003183</v>
      </c>
      <c r="M649" s="44">
        <f t="shared" ca="1" si="315"/>
        <v>1.3460790128003184</v>
      </c>
      <c r="N649" s="44">
        <f t="shared" ca="1" si="316"/>
        <v>1.3459990128003183</v>
      </c>
      <c r="O649" s="108">
        <f t="shared" ca="1" si="291"/>
        <v>-0.59337559673435158</v>
      </c>
      <c r="P649" s="102">
        <f t="shared" ca="1" si="292"/>
        <v>6.2332887986582826</v>
      </c>
      <c r="Q649" s="102">
        <f t="shared" ca="1" si="293"/>
        <v>-0.75413838338575412</v>
      </c>
      <c r="R649" s="120">
        <f t="shared" ca="1" si="311"/>
        <v>1</v>
      </c>
      <c r="S649" s="54">
        <f t="shared" ca="1" si="312"/>
        <v>0</v>
      </c>
      <c r="T649" s="5">
        <f t="shared" ca="1" si="294"/>
        <v>1.3475392670087669</v>
      </c>
      <c r="U649" s="152">
        <f t="shared" ca="1" si="295"/>
        <v>1.3544650552299466</v>
      </c>
      <c r="V649" s="152">
        <f t="shared" ca="1" si="296"/>
        <v>1.3416029175616471</v>
      </c>
      <c r="W649" s="153">
        <f t="shared" ca="1" si="297"/>
        <v>2</v>
      </c>
      <c r="X649" s="153">
        <f t="shared" ca="1" si="298"/>
        <v>2</v>
      </c>
      <c r="Y649" s="153">
        <f t="shared" ca="1" si="299"/>
        <v>8</v>
      </c>
      <c r="Z649" s="153">
        <f t="shared" ca="1" si="300"/>
        <v>8</v>
      </c>
      <c r="AA649" s="152">
        <f t="shared" ca="1" si="301"/>
        <v>1.3520566961946332</v>
      </c>
      <c r="AB649" s="152">
        <f t="shared" ca="1" si="302"/>
        <v>1.343007522143606</v>
      </c>
      <c r="AC649" s="154">
        <f t="shared" ca="1" si="303"/>
        <v>-484.61467154519153</v>
      </c>
      <c r="AD649" s="154">
        <f t="shared" ca="1" si="304"/>
        <v>-245.71925253699334</v>
      </c>
      <c r="AE649" s="3">
        <f t="shared" ca="1" si="305"/>
        <v>-45.645870255136558</v>
      </c>
      <c r="AF649" s="3">
        <f t="shared" ca="1" si="306"/>
        <v>-730.33392408218492</v>
      </c>
      <c r="AG649" s="3" t="str">
        <f t="shared" ca="1" si="313"/>
        <v>N</v>
      </c>
      <c r="AH649" s="4" t="str">
        <f t="shared" ca="1" si="307"/>
        <v/>
      </c>
      <c r="AI649" s="75">
        <f t="shared" ca="1" si="308"/>
        <v>-73.033392408218504</v>
      </c>
      <c r="AJ649" s="75">
        <f t="shared" ca="1" si="309"/>
        <v>0</v>
      </c>
    </row>
    <row r="650" spans="1:36">
      <c r="A650" s="41">
        <f t="shared" si="310"/>
        <v>584</v>
      </c>
      <c r="B650" s="150">
        <f ca="1">IF(ISNUMBER(A650),INDEX('MetaTrader Import'!$H$13:$J$5893,TRUNC(((A650-$A$39+1)-1)/3)+1,MOD((A650-$A$39+1)-1,3)+1),"")</f>
        <v>0</v>
      </c>
      <c r="C650" s="43">
        <f t="shared" ca="1" si="287"/>
        <v>18.263745065760904</v>
      </c>
      <c r="D650" s="43">
        <f t="shared" ca="1" si="288"/>
        <v>-1.6631815944938371</v>
      </c>
      <c r="E650" s="43">
        <f t="shared" ca="1" si="289"/>
        <v>16.600563471267066</v>
      </c>
      <c r="F650" s="43">
        <f t="shared" ca="1" si="290"/>
        <v>1.6600563471267065</v>
      </c>
      <c r="G650" s="43">
        <f>IF(A650&lt;&gt;"",IF(A650&lt;Data!$G$11*0.25,$C$13/$G$32,IF(A650&gt;Data!$G$11*0.25,$C$13,$C$13*10)),"")</f>
        <v>2</v>
      </c>
      <c r="H650" s="43">
        <f>IF(A650&lt;&gt;"",IF(Data!$G$9="constant",$C$13,IF(Data!$G$9="squeeze",G650,F650)),"")</f>
        <v>2</v>
      </c>
      <c r="I650" s="38">
        <f ca="1">IF(ISNUMBER(A650),NORMINV(RAND(),0,IF(AND(Data!$G$9="squeeze",A650&lt;Data!$G$11*0.25),$H$32,1)*$C$30*$C$13)*($C$14*$C$12),"")</f>
        <v>2.2662085546711413E-4</v>
      </c>
      <c r="J650" s="42">
        <f ca="1">IFERROR(IF(Data!$C$6="Real",B650,I650+J649+($C$14*$C$12)*(NORMINV(RAND(),$C$15,CHOOSE($G$13,$C$13,F650,G650)))),"")</f>
        <v>1.3456829752198962</v>
      </c>
      <c r="K650" s="88">
        <f>IF(ISNUMBER(A650), IF($G$16="fixed",$G$17,MIN(H650*Data!$C$7*$C$16*0.5,$C$17*Data!$C$7))*$C$12,"")</f>
        <v>8.0000000000000007E-5</v>
      </c>
      <c r="L650" s="42">
        <f t="shared" ca="1" si="314"/>
        <v>1.3456829752198962</v>
      </c>
      <c r="M650" s="44">
        <f t="shared" ca="1" si="315"/>
        <v>1.3457229752198963</v>
      </c>
      <c r="N650" s="44">
        <f t="shared" ca="1" si="316"/>
        <v>1.3456429752198962</v>
      </c>
      <c r="O650" s="108">
        <f t="shared" ca="1" si="291"/>
        <v>-1.0300692205493789</v>
      </c>
      <c r="P650" s="102">
        <f t="shared" ca="1" si="292"/>
        <v>6.1321320647256741</v>
      </c>
      <c r="Q650" s="102">
        <f t="shared" ca="1" si="293"/>
        <v>-0.65661494675205323</v>
      </c>
      <c r="R650" s="120">
        <f t="shared" ca="1" si="311"/>
        <v>1</v>
      </c>
      <c r="S650" s="54">
        <f t="shared" ca="1" si="312"/>
        <v>0</v>
      </c>
      <c r="T650" s="5">
        <f t="shared" ca="1" si="294"/>
        <v>1.3475392670087669</v>
      </c>
      <c r="U650" s="152">
        <f t="shared" ca="1" si="295"/>
        <v>1.3544650552299466</v>
      </c>
      <c r="V650" s="152">
        <f t="shared" ca="1" si="296"/>
        <v>1.3416029175616471</v>
      </c>
      <c r="W650" s="153">
        <f t="shared" ca="1" si="297"/>
        <v>2</v>
      </c>
      <c r="X650" s="153">
        <f t="shared" ca="1" si="298"/>
        <v>2</v>
      </c>
      <c r="Y650" s="153">
        <f t="shared" ca="1" si="299"/>
        <v>8</v>
      </c>
      <c r="Z650" s="153">
        <f t="shared" ca="1" si="300"/>
        <v>8</v>
      </c>
      <c r="AA650" s="152">
        <f t="shared" ca="1" si="301"/>
        <v>1.3520566961946332</v>
      </c>
      <c r="AB650" s="152">
        <f t="shared" ca="1" si="302"/>
        <v>1.343007522143606</v>
      </c>
      <c r="AC650" s="154">
        <f t="shared" ca="1" si="303"/>
        <v>-513.097677978962</v>
      </c>
      <c r="AD650" s="154">
        <f t="shared" ca="1" si="304"/>
        <v>-217.2362461032229</v>
      </c>
      <c r="AE650" s="3">
        <f t="shared" ca="1" si="305"/>
        <v>-45.645870255136558</v>
      </c>
      <c r="AF650" s="3">
        <f t="shared" ca="1" si="306"/>
        <v>-730.33392408218492</v>
      </c>
      <c r="AG650" s="3" t="str">
        <f t="shared" ca="1" si="313"/>
        <v>N</v>
      </c>
      <c r="AH650" s="4" t="str">
        <f t="shared" ca="1" si="307"/>
        <v/>
      </c>
      <c r="AI650" s="75">
        <f t="shared" ca="1" si="308"/>
        <v>-73.033392408218504</v>
      </c>
      <c r="AJ650" s="75">
        <f t="shared" ca="1" si="309"/>
        <v>0</v>
      </c>
    </row>
    <row r="651" spans="1:36">
      <c r="A651" s="41">
        <f t="shared" si="310"/>
        <v>585</v>
      </c>
      <c r="B651" s="150">
        <f>IF(ISNUMBER(A651),INDEX('MetaTrader Import'!$H$13:$J$5893,TRUNC(((A651-$A$39+1)-1)/3)+1,MOD((A651-$A$39+1)-1,3)+1),"")</f>
        <v>0</v>
      </c>
      <c r="C651" s="43">
        <f t="shared" ca="1" si="287"/>
        <v>16.600563471267066</v>
      </c>
      <c r="D651" s="43">
        <f t="shared" ca="1" si="288"/>
        <v>0.17191219720401024</v>
      </c>
      <c r="E651" s="43">
        <f t="shared" ca="1" si="289"/>
        <v>16.772475668471074</v>
      </c>
      <c r="F651" s="43">
        <f t="shared" ca="1" si="290"/>
        <v>1.6772475668471074</v>
      </c>
      <c r="G651" s="43">
        <f>IF(A651&lt;&gt;"",IF(A651&lt;Data!$G$11*0.25,$C$13/$G$32,IF(A651&gt;Data!$G$11*0.25,$C$13,$C$13*10)),"")</f>
        <v>2</v>
      </c>
      <c r="H651" s="43">
        <f>IF(A651&lt;&gt;"",IF(Data!$G$9="constant",$C$13,IF(Data!$G$9="squeeze",G651,F651)),"")</f>
        <v>2</v>
      </c>
      <c r="I651" s="38">
        <f ca="1">IF(ISNUMBER(A651),NORMINV(RAND(),0,IF(AND(Data!$G$9="squeeze",A651&lt;Data!$G$11*0.25),$H$32,1)*$C$30*$C$13)*($C$14*$C$12),"")</f>
        <v>3.8931717045358915E-4</v>
      </c>
      <c r="J651" s="42">
        <f ca="1">IFERROR(IF(Data!$C$6="Real",B651,I651+J650+($C$14*$C$12)*(NORMINV(RAND(),$C$15,CHOOSE($G$13,$C$13,F651,G651)))),"")</f>
        <v>1.3460311465464219</v>
      </c>
      <c r="K651" s="88">
        <f>IF(ISNUMBER(A651), IF($G$16="fixed",$G$17,MIN(H651*Data!$C$7*$C$16*0.5,$C$17*Data!$C$7))*$C$12,"")</f>
        <v>8.0000000000000007E-5</v>
      </c>
      <c r="L651" s="42">
        <f t="shared" ca="1" si="314"/>
        <v>1.3460311465464219</v>
      </c>
      <c r="M651" s="44">
        <f t="shared" ca="1" si="315"/>
        <v>1.3460711465464219</v>
      </c>
      <c r="N651" s="44">
        <f t="shared" ca="1" si="316"/>
        <v>1.3459911465464218</v>
      </c>
      <c r="O651" s="108">
        <f t="shared" ca="1" si="291"/>
        <v>-1.0861243120073145</v>
      </c>
      <c r="P651" s="102">
        <f t="shared" ca="1" si="292"/>
        <v>6.2030751511226629</v>
      </c>
      <c r="Q651" s="102">
        <f t="shared" ca="1" si="293"/>
        <v>-0.54383102226585445</v>
      </c>
      <c r="R651" s="120">
        <f t="shared" ca="1" si="311"/>
        <v>1</v>
      </c>
      <c r="S651" s="54">
        <f t="shared" ca="1" si="312"/>
        <v>0</v>
      </c>
      <c r="T651" s="5">
        <f t="shared" ca="1" si="294"/>
        <v>1.3475392670087669</v>
      </c>
      <c r="U651" s="152">
        <f t="shared" ca="1" si="295"/>
        <v>1.3544650552299466</v>
      </c>
      <c r="V651" s="152">
        <f t="shared" ca="1" si="296"/>
        <v>1.3416029175616471</v>
      </c>
      <c r="W651" s="153">
        <f t="shared" ca="1" si="297"/>
        <v>2</v>
      </c>
      <c r="X651" s="153">
        <f t="shared" ca="1" si="298"/>
        <v>2</v>
      </c>
      <c r="Y651" s="153">
        <f t="shared" ca="1" si="299"/>
        <v>8</v>
      </c>
      <c r="Z651" s="153">
        <f t="shared" ca="1" si="300"/>
        <v>8</v>
      </c>
      <c r="AA651" s="152">
        <f t="shared" ca="1" si="301"/>
        <v>1.3520566961946332</v>
      </c>
      <c r="AB651" s="152">
        <f t="shared" ca="1" si="302"/>
        <v>1.343007522143606</v>
      </c>
      <c r="AC651" s="154">
        <f t="shared" ca="1" si="303"/>
        <v>-485.24397185691015</v>
      </c>
      <c r="AD651" s="154">
        <f t="shared" ca="1" si="304"/>
        <v>-245.08995222527474</v>
      </c>
      <c r="AE651" s="3">
        <f t="shared" ca="1" si="305"/>
        <v>-45.645870255136558</v>
      </c>
      <c r="AF651" s="3">
        <f t="shared" ca="1" si="306"/>
        <v>-730.33392408218492</v>
      </c>
      <c r="AG651" s="3" t="str">
        <f t="shared" ca="1" si="313"/>
        <v>N</v>
      </c>
      <c r="AH651" s="4" t="str">
        <f t="shared" ca="1" si="307"/>
        <v/>
      </c>
      <c r="AI651" s="75">
        <f t="shared" ca="1" si="308"/>
        <v>-73.033392408218504</v>
      </c>
      <c r="AJ651" s="75">
        <f t="shared" ca="1" si="309"/>
        <v>0</v>
      </c>
    </row>
    <row r="652" spans="1:36">
      <c r="A652" s="41">
        <f t="shared" si="310"/>
        <v>586</v>
      </c>
      <c r="B652" s="150">
        <f ca="1">IF(ISNUMBER(A652),INDEX('MetaTrader Import'!$H$13:$J$5893,TRUNC(((A652-$A$39+1)-1)/3)+1,MOD((A652-$A$39+1)-1,3)+1),"")</f>
        <v>0</v>
      </c>
      <c r="C652" s="43">
        <f t="shared" ca="1" si="287"/>
        <v>16.772475668471074</v>
      </c>
      <c r="D652" s="43">
        <f t="shared" ca="1" si="288"/>
        <v>-1.3288142619575876</v>
      </c>
      <c r="E652" s="43">
        <f t="shared" ca="1" si="289"/>
        <v>15.443661406513487</v>
      </c>
      <c r="F652" s="43">
        <f t="shared" ca="1" si="290"/>
        <v>1.5443661406513487</v>
      </c>
      <c r="G652" s="43">
        <f>IF(A652&lt;&gt;"",IF(A652&lt;Data!$G$11*0.25,$C$13/$G$32,IF(A652&gt;Data!$G$11*0.25,$C$13,$C$13*10)),"")</f>
        <v>2</v>
      </c>
      <c r="H652" s="43">
        <f>IF(A652&lt;&gt;"",IF(Data!$G$9="constant",$C$13,IF(Data!$G$9="squeeze",G652,F652)),"")</f>
        <v>2</v>
      </c>
      <c r="I652" s="38">
        <f ca="1">IF(ISNUMBER(A652),NORMINV(RAND(),0,IF(AND(Data!$G$9="squeeze",A652&lt;Data!$G$11*0.25),$H$32,1)*$C$30*$C$13)*($C$14*$C$12),"")</f>
        <v>-1.542025837143048E-4</v>
      </c>
      <c r="J652" s="42">
        <f ca="1">IFERROR(IF(Data!$C$6="Real",B652,I652+J651+($C$14*$C$12)*(NORMINV(RAND(),$C$15,CHOOSE($G$13,$C$13,F652,G652)))),"")</f>
        <v>1.3464825213039029</v>
      </c>
      <c r="K652" s="88">
        <f>IF(ISNUMBER(A652), IF($G$16="fixed",$G$17,MIN(H652*Data!$C$7*$C$16*0.5,$C$17*Data!$C$7))*$C$12,"")</f>
        <v>8.0000000000000007E-5</v>
      </c>
      <c r="L652" s="42">
        <f t="shared" ca="1" si="314"/>
        <v>1.3464825213039029</v>
      </c>
      <c r="M652" s="44">
        <f t="shared" ca="1" si="315"/>
        <v>1.3465225213039029</v>
      </c>
      <c r="N652" s="44">
        <f t="shared" ca="1" si="316"/>
        <v>1.3464425213039029</v>
      </c>
      <c r="O652" s="108">
        <f t="shared" ca="1" si="291"/>
        <v>-0.97267134885331563</v>
      </c>
      <c r="P652" s="102">
        <f t="shared" ca="1" si="292"/>
        <v>6.1395404630379362</v>
      </c>
      <c r="Q652" s="102">
        <f t="shared" ca="1" si="293"/>
        <v>-0.43346834618179597</v>
      </c>
      <c r="R652" s="120">
        <f t="shared" ca="1" si="311"/>
        <v>1</v>
      </c>
      <c r="S652" s="54">
        <f t="shared" ca="1" si="312"/>
        <v>0</v>
      </c>
      <c r="T652" s="5">
        <f t="shared" ca="1" si="294"/>
        <v>1.3475392670087669</v>
      </c>
      <c r="U652" s="152">
        <f t="shared" ca="1" si="295"/>
        <v>1.3544650552299466</v>
      </c>
      <c r="V652" s="152">
        <f t="shared" ca="1" si="296"/>
        <v>1.3416029175616471</v>
      </c>
      <c r="W652" s="153">
        <f t="shared" ca="1" si="297"/>
        <v>2</v>
      </c>
      <c r="X652" s="153">
        <f t="shared" ca="1" si="298"/>
        <v>2</v>
      </c>
      <c r="Y652" s="153">
        <f t="shared" ca="1" si="299"/>
        <v>8</v>
      </c>
      <c r="Z652" s="153">
        <f t="shared" ca="1" si="300"/>
        <v>8</v>
      </c>
      <c r="AA652" s="152">
        <f t="shared" ca="1" si="301"/>
        <v>1.3520566961946332</v>
      </c>
      <c r="AB652" s="152">
        <f t="shared" ca="1" si="302"/>
        <v>1.343007522143606</v>
      </c>
      <c r="AC652" s="154">
        <f t="shared" ca="1" si="303"/>
        <v>-449.13399125842801</v>
      </c>
      <c r="AD652" s="154">
        <f t="shared" ca="1" si="304"/>
        <v>-281.19993282375685</v>
      </c>
      <c r="AE652" s="3">
        <f t="shared" ca="1" si="305"/>
        <v>-45.645870255136558</v>
      </c>
      <c r="AF652" s="3">
        <f t="shared" ca="1" si="306"/>
        <v>-730.33392408218492</v>
      </c>
      <c r="AG652" s="3" t="str">
        <f t="shared" ca="1" si="313"/>
        <v>N</v>
      </c>
      <c r="AH652" s="4" t="str">
        <f t="shared" ca="1" si="307"/>
        <v/>
      </c>
      <c r="AI652" s="75">
        <f t="shared" ca="1" si="308"/>
        <v>-73.033392408218504</v>
      </c>
      <c r="AJ652" s="75">
        <f t="shared" ca="1" si="309"/>
        <v>0</v>
      </c>
    </row>
    <row r="653" spans="1:36">
      <c r="A653" s="41">
        <f t="shared" si="310"/>
        <v>587</v>
      </c>
      <c r="B653" s="150">
        <f ca="1">IF(ISNUMBER(A653),INDEX('MetaTrader Import'!$H$13:$J$5893,TRUNC(((A653-$A$39+1)-1)/3)+1,MOD((A653-$A$39+1)-1,3)+1),"")</f>
        <v>0</v>
      </c>
      <c r="C653" s="43">
        <f t="shared" ca="1" si="287"/>
        <v>15.443661406513487</v>
      </c>
      <c r="D653" s="43">
        <f t="shared" ca="1" si="288"/>
        <v>-1.3250337496414994</v>
      </c>
      <c r="E653" s="43">
        <f t="shared" ca="1" si="289"/>
        <v>14.118627656871986</v>
      </c>
      <c r="F653" s="43">
        <f t="shared" ca="1" si="290"/>
        <v>1.4118627656871987</v>
      </c>
      <c r="G653" s="43">
        <f>IF(A653&lt;&gt;"",IF(A653&lt;Data!$G$11*0.25,$C$13/$G$32,IF(A653&gt;Data!$G$11*0.25,$C$13,$C$13*10)),"")</f>
        <v>2</v>
      </c>
      <c r="H653" s="43">
        <f>IF(A653&lt;&gt;"",IF(Data!$G$9="constant",$C$13,IF(Data!$G$9="squeeze",G653,F653)),"")</f>
        <v>2</v>
      </c>
      <c r="I653" s="38">
        <f ca="1">IF(ISNUMBER(A653),NORMINV(RAND(),0,IF(AND(Data!$G$9="squeeze",A653&lt;Data!$G$11*0.25),$H$32,1)*$C$30*$C$13)*($C$14*$C$12),"")</f>
        <v>2.3329660838844598E-4</v>
      </c>
      <c r="J653" s="42">
        <f ca="1">IFERROR(IF(Data!$C$6="Real",B653,I653+J652+($C$14*$C$12)*(NORMINV(RAND(),$C$15,CHOOSE($G$13,$C$13,F653,G653)))),"")</f>
        <v>1.3463842532790071</v>
      </c>
      <c r="K653" s="88">
        <f>IF(ISNUMBER(A653), IF($G$16="fixed",$G$17,MIN(H653*Data!$C$7*$C$16*0.5,$C$17*Data!$C$7))*$C$12,"")</f>
        <v>8.0000000000000007E-5</v>
      </c>
      <c r="L653" s="42">
        <f t="shared" ca="1" si="314"/>
        <v>1.3463842532790071</v>
      </c>
      <c r="M653" s="44">
        <f t="shared" ca="1" si="315"/>
        <v>1.3464242532790072</v>
      </c>
      <c r="N653" s="44">
        <f t="shared" ca="1" si="316"/>
        <v>1.3463442532790071</v>
      </c>
      <c r="O653" s="108">
        <f t="shared" ca="1" si="291"/>
        <v>-0.72320301808936105</v>
      </c>
      <c r="P653" s="102">
        <f t="shared" ca="1" si="292"/>
        <v>5.6384835929039836</v>
      </c>
      <c r="Q653" s="102">
        <f t="shared" ca="1" si="293"/>
        <v>-0.33434617044805726</v>
      </c>
      <c r="R653" s="120">
        <f t="shared" ca="1" si="311"/>
        <v>1</v>
      </c>
      <c r="S653" s="54">
        <f t="shared" ca="1" si="312"/>
        <v>0</v>
      </c>
      <c r="T653" s="5">
        <f t="shared" ca="1" si="294"/>
        <v>1.3475392670087669</v>
      </c>
      <c r="U653" s="152">
        <f t="shared" ca="1" si="295"/>
        <v>1.3544650552299466</v>
      </c>
      <c r="V653" s="152">
        <f t="shared" ca="1" si="296"/>
        <v>1.3416029175616471</v>
      </c>
      <c r="W653" s="153">
        <f t="shared" ca="1" si="297"/>
        <v>2</v>
      </c>
      <c r="X653" s="153">
        <f t="shared" ca="1" si="298"/>
        <v>2</v>
      </c>
      <c r="Y653" s="153">
        <f t="shared" ca="1" si="299"/>
        <v>8</v>
      </c>
      <c r="Z653" s="153">
        <f t="shared" ca="1" si="300"/>
        <v>8</v>
      </c>
      <c r="AA653" s="152">
        <f t="shared" ca="1" si="301"/>
        <v>1.3520566961946332</v>
      </c>
      <c r="AB653" s="152">
        <f t="shared" ca="1" si="302"/>
        <v>1.343007522143606</v>
      </c>
      <c r="AC653" s="154">
        <f t="shared" ca="1" si="303"/>
        <v>-456.99543325008915</v>
      </c>
      <c r="AD653" s="154">
        <f t="shared" ca="1" si="304"/>
        <v>-273.33849083209572</v>
      </c>
      <c r="AE653" s="3">
        <f t="shared" ca="1" si="305"/>
        <v>-45.645870255136558</v>
      </c>
      <c r="AF653" s="3">
        <f t="shared" ca="1" si="306"/>
        <v>-730.33392408218492</v>
      </c>
      <c r="AG653" s="3" t="str">
        <f t="shared" ca="1" si="313"/>
        <v>N</v>
      </c>
      <c r="AH653" s="4" t="str">
        <f t="shared" ca="1" si="307"/>
        <v/>
      </c>
      <c r="AI653" s="75">
        <f t="shared" ca="1" si="308"/>
        <v>-73.033392408218504</v>
      </c>
      <c r="AJ653" s="75">
        <f t="shared" ca="1" si="309"/>
        <v>0</v>
      </c>
    </row>
    <row r="654" spans="1:36">
      <c r="A654" s="41">
        <f t="shared" si="310"/>
        <v>588</v>
      </c>
      <c r="B654" s="150">
        <f>IF(ISNUMBER(A654),INDEX('MetaTrader Import'!$H$13:$J$5893,TRUNC(((A654-$A$39+1)-1)/3)+1,MOD((A654-$A$39+1)-1,3)+1),"")</f>
        <v>0</v>
      </c>
      <c r="C654" s="43">
        <f t="shared" ca="1" si="287"/>
        <v>14.118627656871986</v>
      </c>
      <c r="D654" s="43">
        <f t="shared" ca="1" si="288"/>
        <v>1.843558975279969</v>
      </c>
      <c r="E654" s="43">
        <f t="shared" ca="1" si="289"/>
        <v>15.962186632151955</v>
      </c>
      <c r="F654" s="43">
        <f t="shared" ca="1" si="290"/>
        <v>1.5962186632151956</v>
      </c>
      <c r="G654" s="43">
        <f>IF(A654&lt;&gt;"",IF(A654&lt;Data!$G$11*0.25,$C$13/$G$32,IF(A654&gt;Data!$G$11*0.25,$C$13,$C$13*10)),"")</f>
        <v>2</v>
      </c>
      <c r="H654" s="43">
        <f>IF(A654&lt;&gt;"",IF(Data!$G$9="constant",$C$13,IF(Data!$G$9="squeeze",G654,F654)),"")</f>
        <v>2</v>
      </c>
      <c r="I654" s="38">
        <f ca="1">IF(ISNUMBER(A654),NORMINV(RAND(),0,IF(AND(Data!$G$9="squeeze",A654&lt;Data!$G$11*0.25),$H$32,1)*$C$30*$C$13)*($C$14*$C$12),"")</f>
        <v>-3.5178841781028568E-4</v>
      </c>
      <c r="J654" s="42">
        <f ca="1">IFERROR(IF(Data!$C$6="Real",B654,I654+J653+($C$14*$C$12)*(NORMINV(RAND(),$C$15,CHOOSE($G$13,$C$13,F654,G654)))),"")</f>
        <v>1.3460815799982975</v>
      </c>
      <c r="K654" s="88">
        <f>IF(ISNUMBER(A654), IF($G$16="fixed",$G$17,MIN(H654*Data!$C$7*$C$16*0.5,$C$17*Data!$C$7))*$C$12,"")</f>
        <v>8.0000000000000007E-5</v>
      </c>
      <c r="L654" s="42">
        <f t="shared" ca="1" si="314"/>
        <v>1.3460815799982975</v>
      </c>
      <c r="M654" s="44">
        <f t="shared" ca="1" si="315"/>
        <v>1.3461215799982975</v>
      </c>
      <c r="N654" s="44">
        <f t="shared" ca="1" si="316"/>
        <v>1.3460415799982974</v>
      </c>
      <c r="O654" s="108">
        <f t="shared" ca="1" si="291"/>
        <v>-0.60422804297705879</v>
      </c>
      <c r="P654" s="102">
        <f t="shared" ca="1" si="292"/>
        <v>5.3831526892510011</v>
      </c>
      <c r="Q654" s="102">
        <f t="shared" ca="1" si="293"/>
        <v>-0.25379575645162661</v>
      </c>
      <c r="R654" s="120">
        <f t="shared" ca="1" si="311"/>
        <v>1</v>
      </c>
      <c r="S654" s="54">
        <f t="shared" ca="1" si="312"/>
        <v>0</v>
      </c>
      <c r="T654" s="5">
        <f t="shared" ca="1" si="294"/>
        <v>1.3475392670087669</v>
      </c>
      <c r="U654" s="152">
        <f t="shared" ca="1" si="295"/>
        <v>1.3544650552299466</v>
      </c>
      <c r="V654" s="152">
        <f t="shared" ca="1" si="296"/>
        <v>1.3416029175616471</v>
      </c>
      <c r="W654" s="153">
        <f t="shared" ca="1" si="297"/>
        <v>2</v>
      </c>
      <c r="X654" s="153">
        <f t="shared" ca="1" si="298"/>
        <v>2</v>
      </c>
      <c r="Y654" s="153">
        <f t="shared" ca="1" si="299"/>
        <v>8</v>
      </c>
      <c r="Z654" s="153">
        <f t="shared" ca="1" si="300"/>
        <v>8</v>
      </c>
      <c r="AA654" s="152">
        <f t="shared" ca="1" si="301"/>
        <v>1.3520566961946332</v>
      </c>
      <c r="AB654" s="152">
        <f t="shared" ca="1" si="302"/>
        <v>1.343007522143606</v>
      </c>
      <c r="AC654" s="154">
        <f t="shared" ca="1" si="303"/>
        <v>-481.20929570686144</v>
      </c>
      <c r="AD654" s="154">
        <f t="shared" ca="1" si="304"/>
        <v>-249.12462837532345</v>
      </c>
      <c r="AE654" s="3">
        <f t="shared" ca="1" si="305"/>
        <v>-45.645870255136558</v>
      </c>
      <c r="AF654" s="3">
        <f t="shared" ca="1" si="306"/>
        <v>-730.33392408218492</v>
      </c>
      <c r="AG654" s="3" t="str">
        <f t="shared" ca="1" si="313"/>
        <v>N</v>
      </c>
      <c r="AH654" s="4" t="str">
        <f t="shared" ca="1" si="307"/>
        <v/>
      </c>
      <c r="AI654" s="75">
        <f t="shared" ca="1" si="308"/>
        <v>-73.033392408218504</v>
      </c>
      <c r="AJ654" s="75">
        <f t="shared" ca="1" si="309"/>
        <v>0</v>
      </c>
    </row>
    <row r="655" spans="1:36">
      <c r="A655" s="41">
        <f t="shared" si="310"/>
        <v>589</v>
      </c>
      <c r="B655" s="150">
        <f ca="1">IF(ISNUMBER(A655),INDEX('MetaTrader Import'!$H$13:$J$5893,TRUNC(((A655-$A$39+1)-1)/3)+1,MOD((A655-$A$39+1)-1,3)+1),"")</f>
        <v>0</v>
      </c>
      <c r="C655" s="43">
        <f t="shared" ca="1" si="287"/>
        <v>15.962186632151955</v>
      </c>
      <c r="D655" s="43">
        <f t="shared" ca="1" si="288"/>
        <v>-1.2349367719045112</v>
      </c>
      <c r="E655" s="43">
        <f t="shared" ca="1" si="289"/>
        <v>14.727249860247444</v>
      </c>
      <c r="F655" s="43">
        <f t="shared" ca="1" si="290"/>
        <v>1.4727249860247444</v>
      </c>
      <c r="G655" s="43">
        <f>IF(A655&lt;&gt;"",IF(A655&lt;Data!$G$11*0.25,$C$13/$G$32,IF(A655&gt;Data!$G$11*0.25,$C$13,$C$13*10)),"")</f>
        <v>2</v>
      </c>
      <c r="H655" s="43">
        <f>IF(A655&lt;&gt;"",IF(Data!$G$9="constant",$C$13,IF(Data!$G$9="squeeze",G655,F655)),"")</f>
        <v>2</v>
      </c>
      <c r="I655" s="38">
        <f ca="1">IF(ISNUMBER(A655),NORMINV(RAND(),0,IF(AND(Data!$G$9="squeeze",A655&lt;Data!$G$11*0.25),$H$32,1)*$C$30*$C$13)*($C$14*$C$12),"")</f>
        <v>3.0201065577655379E-4</v>
      </c>
      <c r="J655" s="42">
        <f ca="1">IFERROR(IF(Data!$C$6="Real",B655,I655+J654+($C$14*$C$12)*(NORMINV(RAND(),$C$15,CHOOSE($G$13,$C$13,F655,G655)))),"")</f>
        <v>1.3461662974902597</v>
      </c>
      <c r="K655" s="88">
        <f>IF(ISNUMBER(A655), IF($G$16="fixed",$G$17,MIN(H655*Data!$C$7*$C$16*0.5,$C$17*Data!$C$7))*$C$12,"")</f>
        <v>8.0000000000000007E-5</v>
      </c>
      <c r="L655" s="42">
        <f t="shared" ca="1" si="314"/>
        <v>1.3461662974902597</v>
      </c>
      <c r="M655" s="44">
        <f t="shared" ca="1" si="315"/>
        <v>1.3462062974902598</v>
      </c>
      <c r="N655" s="44">
        <f t="shared" ca="1" si="316"/>
        <v>1.3461262974902597</v>
      </c>
      <c r="O655" s="108">
        <f t="shared" ca="1" si="291"/>
        <v>-0.44009041772752333</v>
      </c>
      <c r="P655" s="102">
        <f t="shared" ca="1" si="292"/>
        <v>5.058123783788945</v>
      </c>
      <c r="Q655" s="102">
        <f t="shared" ca="1" si="293"/>
        <v>-0.20000053805433174</v>
      </c>
      <c r="R655" s="120">
        <f t="shared" ca="1" si="311"/>
        <v>1</v>
      </c>
      <c r="S655" s="54">
        <f t="shared" ca="1" si="312"/>
        <v>0</v>
      </c>
      <c r="T655" s="5">
        <f t="shared" ca="1" si="294"/>
        <v>1.3475392670087669</v>
      </c>
      <c r="U655" s="152">
        <f t="shared" ca="1" si="295"/>
        <v>1.3544650552299466</v>
      </c>
      <c r="V655" s="152">
        <f t="shared" ca="1" si="296"/>
        <v>1.3416029175616471</v>
      </c>
      <c r="W655" s="153">
        <f t="shared" ca="1" si="297"/>
        <v>2</v>
      </c>
      <c r="X655" s="153">
        <f t="shared" ca="1" si="298"/>
        <v>2</v>
      </c>
      <c r="Y655" s="153">
        <f t="shared" ca="1" si="299"/>
        <v>8</v>
      </c>
      <c r="Z655" s="153">
        <f t="shared" ca="1" si="300"/>
        <v>8</v>
      </c>
      <c r="AA655" s="152">
        <f t="shared" ca="1" si="301"/>
        <v>1.3520566961946332</v>
      </c>
      <c r="AB655" s="152">
        <f t="shared" ca="1" si="302"/>
        <v>1.343007522143606</v>
      </c>
      <c r="AC655" s="154">
        <f t="shared" ca="1" si="303"/>
        <v>-474.43189634988062</v>
      </c>
      <c r="AD655" s="154">
        <f t="shared" ca="1" si="304"/>
        <v>-255.9020277323043</v>
      </c>
      <c r="AE655" s="3">
        <f t="shared" ca="1" si="305"/>
        <v>-45.645870255136558</v>
      </c>
      <c r="AF655" s="3">
        <f t="shared" ca="1" si="306"/>
        <v>-730.33392408218492</v>
      </c>
      <c r="AG655" s="3" t="str">
        <f t="shared" ca="1" si="313"/>
        <v>N</v>
      </c>
      <c r="AH655" s="4" t="str">
        <f t="shared" ca="1" si="307"/>
        <v/>
      </c>
      <c r="AI655" s="75">
        <f t="shared" ca="1" si="308"/>
        <v>-73.033392408218504</v>
      </c>
      <c r="AJ655" s="75">
        <f t="shared" ca="1" si="309"/>
        <v>0</v>
      </c>
    </row>
    <row r="656" spans="1:36">
      <c r="A656" s="41">
        <f t="shared" si="310"/>
        <v>590</v>
      </c>
      <c r="B656" s="150">
        <f ca="1">IF(ISNUMBER(A656),INDEX('MetaTrader Import'!$H$13:$J$5893,TRUNC(((A656-$A$39+1)-1)/3)+1,MOD((A656-$A$39+1)-1,3)+1),"")</f>
        <v>0</v>
      </c>
      <c r="C656" s="43">
        <f t="shared" ca="1" si="287"/>
        <v>14.727249860247444</v>
      </c>
      <c r="D656" s="43">
        <f t="shared" ca="1" si="288"/>
        <v>8.406497030588711E-2</v>
      </c>
      <c r="E656" s="43">
        <f t="shared" ca="1" si="289"/>
        <v>14.81131483055333</v>
      </c>
      <c r="F656" s="43">
        <f t="shared" ca="1" si="290"/>
        <v>1.481131483055333</v>
      </c>
      <c r="G656" s="43">
        <f>IF(A656&lt;&gt;"",IF(A656&lt;Data!$G$11*0.25,$C$13/$G$32,IF(A656&gt;Data!$G$11*0.25,$C$13,$C$13*10)),"")</f>
        <v>2</v>
      </c>
      <c r="H656" s="43">
        <f>IF(A656&lt;&gt;"",IF(Data!$G$9="constant",$C$13,IF(Data!$G$9="squeeze",G656,F656)),"")</f>
        <v>2</v>
      </c>
      <c r="I656" s="38">
        <f ca="1">IF(ISNUMBER(A656),NORMINV(RAND(),0,IF(AND(Data!$G$9="squeeze",A656&lt;Data!$G$11*0.25),$H$32,1)*$C$30*$C$13)*($C$14*$C$12),"")</f>
        <v>-5.9623846201500013E-5</v>
      </c>
      <c r="J656" s="42">
        <f ca="1">IFERROR(IF(Data!$C$6="Real",B656,I656+J655+($C$14*$C$12)*(NORMINV(RAND(),$C$15,CHOOSE($G$13,$C$13,F656,G656)))),"")</f>
        <v>1.3463986621143464</v>
      </c>
      <c r="K656" s="88">
        <f>IF(ISNUMBER(A656), IF($G$16="fixed",$G$17,MIN(H656*Data!$C$7*$C$16*0.5,$C$17*Data!$C$7))*$C$12,"")</f>
        <v>8.0000000000000007E-5</v>
      </c>
      <c r="L656" s="42">
        <f t="shared" ca="1" si="314"/>
        <v>1.3463986621143464</v>
      </c>
      <c r="M656" s="44">
        <f t="shared" ca="1" si="315"/>
        <v>1.3464386621143465</v>
      </c>
      <c r="N656" s="44">
        <f t="shared" ca="1" si="316"/>
        <v>1.3463586621143464</v>
      </c>
      <c r="O656" s="108">
        <f t="shared" ca="1" si="291"/>
        <v>-7.7183737422857404E-2</v>
      </c>
      <c r="P656" s="102">
        <f t="shared" ca="1" si="292"/>
        <v>4.0623694565632151</v>
      </c>
      <c r="Q656" s="102">
        <f t="shared" ca="1" si="293"/>
        <v>-0.18239708541210101</v>
      </c>
      <c r="R656" s="120">
        <f t="shared" ca="1" si="311"/>
        <v>1</v>
      </c>
      <c r="S656" s="54">
        <f t="shared" ca="1" si="312"/>
        <v>0</v>
      </c>
      <c r="T656" s="5">
        <f t="shared" ca="1" si="294"/>
        <v>1.3475392670087669</v>
      </c>
      <c r="U656" s="152">
        <f t="shared" ca="1" si="295"/>
        <v>1.3544650552299466</v>
      </c>
      <c r="V656" s="152">
        <f t="shared" ca="1" si="296"/>
        <v>1.3416029175616471</v>
      </c>
      <c r="W656" s="153">
        <f t="shared" ca="1" si="297"/>
        <v>2</v>
      </c>
      <c r="X656" s="153">
        <f t="shared" ca="1" si="298"/>
        <v>2</v>
      </c>
      <c r="Y656" s="153">
        <f t="shared" ca="1" si="299"/>
        <v>8</v>
      </c>
      <c r="Z656" s="153">
        <f t="shared" ca="1" si="300"/>
        <v>8</v>
      </c>
      <c r="AA656" s="152">
        <f t="shared" ca="1" si="301"/>
        <v>1.3520566961946332</v>
      </c>
      <c r="AB656" s="152">
        <f t="shared" ca="1" si="302"/>
        <v>1.343007522143606</v>
      </c>
      <c r="AC656" s="154">
        <f t="shared" ca="1" si="303"/>
        <v>-455.84272642294366</v>
      </c>
      <c r="AD656" s="154">
        <f t="shared" ca="1" si="304"/>
        <v>-274.49119765924127</v>
      </c>
      <c r="AE656" s="3">
        <f t="shared" ca="1" si="305"/>
        <v>-45.645870255136558</v>
      </c>
      <c r="AF656" s="3">
        <f t="shared" ca="1" si="306"/>
        <v>-730.33392408218492</v>
      </c>
      <c r="AG656" s="3" t="str">
        <f t="shared" ca="1" si="313"/>
        <v>N</v>
      </c>
      <c r="AH656" s="4" t="str">
        <f t="shared" ca="1" si="307"/>
        <v/>
      </c>
      <c r="AI656" s="75">
        <f t="shared" ca="1" si="308"/>
        <v>-73.033392408218504</v>
      </c>
      <c r="AJ656" s="75">
        <f t="shared" ca="1" si="309"/>
        <v>0</v>
      </c>
    </row>
    <row r="657" spans="1:36">
      <c r="A657" s="41">
        <f t="shared" si="310"/>
        <v>591</v>
      </c>
      <c r="B657" s="150">
        <f>IF(ISNUMBER(A657),INDEX('MetaTrader Import'!$H$13:$J$5893,TRUNC(((A657-$A$39+1)-1)/3)+1,MOD((A657-$A$39+1)-1,3)+1),"")</f>
        <v>0</v>
      </c>
      <c r="C657" s="43">
        <f t="shared" ca="1" si="287"/>
        <v>14.81131483055333</v>
      </c>
      <c r="D657" s="43">
        <f t="shared" ca="1" si="288"/>
        <v>-1.0952326431329893</v>
      </c>
      <c r="E657" s="43">
        <f t="shared" ca="1" si="289"/>
        <v>13.716082187420341</v>
      </c>
      <c r="F657" s="43">
        <f t="shared" ca="1" si="290"/>
        <v>1.371608218742034</v>
      </c>
      <c r="G657" s="43">
        <f>IF(A657&lt;&gt;"",IF(A657&lt;Data!$G$11*0.25,$C$13/$G$32,IF(A657&gt;Data!$G$11*0.25,$C$13,$C$13*10)),"")</f>
        <v>2</v>
      </c>
      <c r="H657" s="43">
        <f>IF(A657&lt;&gt;"",IF(Data!$G$9="constant",$C$13,IF(Data!$G$9="squeeze",G657,F657)),"")</f>
        <v>2</v>
      </c>
      <c r="I657" s="38">
        <f ca="1">IF(ISNUMBER(A657),NORMINV(RAND(),0,IF(AND(Data!$G$9="squeeze",A657&lt;Data!$G$11*0.25),$H$32,1)*$C$30*$C$13)*($C$14*$C$12),"")</f>
        <v>5.7802530220188593E-4</v>
      </c>
      <c r="J657" s="42">
        <f ca="1">IFERROR(IF(Data!$C$6="Real",B657,I657+J656+($C$14*$C$12)*(NORMINV(RAND(),$C$15,CHOOSE($G$13,$C$13,F657,G657)))),"")</f>
        <v>1.3474008786626712</v>
      </c>
      <c r="K657" s="88">
        <f>IF(ISNUMBER(A657), IF($G$16="fixed",$G$17,MIN(H657*Data!$C$7*$C$16*0.5,$C$17*Data!$C$7))*$C$12,"")</f>
        <v>8.0000000000000007E-5</v>
      </c>
      <c r="L657" s="42">
        <f t="shared" ca="1" si="314"/>
        <v>1.3474008786626712</v>
      </c>
      <c r="M657" s="44">
        <f t="shared" ca="1" si="315"/>
        <v>1.3474408786626713</v>
      </c>
      <c r="N657" s="44">
        <f t="shared" ca="1" si="316"/>
        <v>1.3473608786626712</v>
      </c>
      <c r="O657" s="108">
        <f t="shared" ca="1" si="291"/>
        <v>0.22465170569059753</v>
      </c>
      <c r="P657" s="102">
        <f t="shared" ca="1" si="292"/>
        <v>5.1710009235949217</v>
      </c>
      <c r="Q657" s="102">
        <f t="shared" ca="1" si="293"/>
        <v>-0.14860539428423392</v>
      </c>
      <c r="R657" s="120">
        <f t="shared" ca="1" si="311"/>
        <v>1</v>
      </c>
      <c r="S657" s="54">
        <f t="shared" ca="1" si="312"/>
        <v>0</v>
      </c>
      <c r="T657" s="5">
        <f t="shared" ca="1" si="294"/>
        <v>1.3475392670087669</v>
      </c>
      <c r="U657" s="152">
        <f t="shared" ca="1" si="295"/>
        <v>1.3544650552299466</v>
      </c>
      <c r="V657" s="152">
        <f t="shared" ca="1" si="296"/>
        <v>1.3416029175616471</v>
      </c>
      <c r="W657" s="153">
        <f t="shared" ca="1" si="297"/>
        <v>2</v>
      </c>
      <c r="X657" s="153">
        <f t="shared" ca="1" si="298"/>
        <v>2</v>
      </c>
      <c r="Y657" s="153">
        <f t="shared" ca="1" si="299"/>
        <v>8</v>
      </c>
      <c r="Z657" s="153">
        <f t="shared" ca="1" si="300"/>
        <v>8</v>
      </c>
      <c r="AA657" s="152">
        <f t="shared" ca="1" si="301"/>
        <v>1.3520566961946332</v>
      </c>
      <c r="AB657" s="152">
        <f t="shared" ca="1" si="302"/>
        <v>1.343007522143606</v>
      </c>
      <c r="AC657" s="154">
        <f t="shared" ca="1" si="303"/>
        <v>-375.66540255696168</v>
      </c>
      <c r="AD657" s="154">
        <f t="shared" ca="1" si="304"/>
        <v>-354.66852152522324</v>
      </c>
      <c r="AE657" s="3">
        <f t="shared" ca="1" si="305"/>
        <v>-45.645870255136558</v>
      </c>
      <c r="AF657" s="3">
        <f t="shared" ca="1" si="306"/>
        <v>-730.33392408218492</v>
      </c>
      <c r="AG657" s="3" t="str">
        <f t="shared" ca="1" si="313"/>
        <v>N</v>
      </c>
      <c r="AH657" s="4" t="str">
        <f t="shared" ca="1" si="307"/>
        <v/>
      </c>
      <c r="AI657" s="75">
        <f t="shared" ca="1" si="308"/>
        <v>-73.033392408218504</v>
      </c>
      <c r="AJ657" s="75">
        <f t="shared" ca="1" si="309"/>
        <v>0</v>
      </c>
    </row>
    <row r="658" spans="1:36">
      <c r="A658" s="41">
        <f t="shared" si="310"/>
        <v>592</v>
      </c>
      <c r="B658" s="150">
        <f ca="1">IF(ISNUMBER(A658),INDEX('MetaTrader Import'!$H$13:$J$5893,TRUNC(((A658-$A$39+1)-1)/3)+1,MOD((A658-$A$39+1)-1,3)+1),"")</f>
        <v>0</v>
      </c>
      <c r="C658" s="43">
        <f t="shared" ca="1" si="287"/>
        <v>13.716082187420341</v>
      </c>
      <c r="D658" s="43">
        <f t="shared" ca="1" si="288"/>
        <v>0.70046066827144648</v>
      </c>
      <c r="E658" s="43">
        <f t="shared" ca="1" si="289"/>
        <v>14.416542855691787</v>
      </c>
      <c r="F658" s="43">
        <f t="shared" ca="1" si="290"/>
        <v>1.4416542855691787</v>
      </c>
      <c r="G658" s="43">
        <f>IF(A658&lt;&gt;"",IF(A658&lt;Data!$G$11*0.25,$C$13/$G$32,IF(A658&gt;Data!$G$11*0.25,$C$13,$C$13*10)),"")</f>
        <v>2</v>
      </c>
      <c r="H658" s="43">
        <f>IF(A658&lt;&gt;"",IF(Data!$G$9="constant",$C$13,IF(Data!$G$9="squeeze",G658,F658)),"")</f>
        <v>2</v>
      </c>
      <c r="I658" s="38">
        <f ca="1">IF(ISNUMBER(A658),NORMINV(RAND(),0,IF(AND(Data!$G$9="squeeze",A658&lt;Data!$G$11*0.25),$H$32,1)*$C$30*$C$13)*($C$14*$C$12),"")</f>
        <v>-3.2410779677197784E-4</v>
      </c>
      <c r="J658" s="42">
        <f ca="1">IFERROR(IF(Data!$C$6="Real",B658,I658+J657+($C$14*$C$12)*(NORMINV(RAND(),$C$15,CHOOSE($G$13,$C$13,F658,G658)))),"")</f>
        <v>1.3475856823992081</v>
      </c>
      <c r="K658" s="88">
        <f>IF(ISNUMBER(A658), IF($G$16="fixed",$G$17,MIN(H658*Data!$C$7*$C$16*0.5,$C$17*Data!$C$7))*$C$12,"")</f>
        <v>8.0000000000000007E-5</v>
      </c>
      <c r="L658" s="42">
        <f t="shared" ca="1" si="314"/>
        <v>1.3475856823992081</v>
      </c>
      <c r="M658" s="44">
        <f t="shared" ca="1" si="315"/>
        <v>1.3476256823992081</v>
      </c>
      <c r="N658" s="44">
        <f t="shared" ca="1" si="316"/>
        <v>1.347545682399208</v>
      </c>
      <c r="O658" s="108">
        <f t="shared" ca="1" si="291"/>
        <v>0.58761175076246386</v>
      </c>
      <c r="P658" s="102">
        <f t="shared" ca="1" si="292"/>
        <v>6.2284106905168635</v>
      </c>
      <c r="Q658" s="102">
        <f t="shared" ca="1" si="293"/>
        <v>-0.10887018393208284</v>
      </c>
      <c r="R658" s="120">
        <f t="shared" ca="1" si="311"/>
        <v>1</v>
      </c>
      <c r="S658" s="54">
        <f t="shared" ca="1" si="312"/>
        <v>0</v>
      </c>
      <c r="T658" s="5">
        <f t="shared" ca="1" si="294"/>
        <v>1.3475392670087669</v>
      </c>
      <c r="U658" s="152">
        <f t="shared" ca="1" si="295"/>
        <v>1.3544650552299466</v>
      </c>
      <c r="V658" s="152">
        <f t="shared" ca="1" si="296"/>
        <v>1.3416029175616471</v>
      </c>
      <c r="W658" s="153">
        <f t="shared" ca="1" si="297"/>
        <v>2</v>
      </c>
      <c r="X658" s="153">
        <f t="shared" ca="1" si="298"/>
        <v>2</v>
      </c>
      <c r="Y658" s="153">
        <f t="shared" ca="1" si="299"/>
        <v>8</v>
      </c>
      <c r="Z658" s="153">
        <f t="shared" ca="1" si="300"/>
        <v>8</v>
      </c>
      <c r="AA658" s="152">
        <f t="shared" ca="1" si="301"/>
        <v>1.3520566961946332</v>
      </c>
      <c r="AB658" s="152">
        <f t="shared" ca="1" si="302"/>
        <v>1.343007522143606</v>
      </c>
      <c r="AC658" s="154">
        <f t="shared" ca="1" si="303"/>
        <v>-360.88110363401427</v>
      </c>
      <c r="AD658" s="154">
        <f t="shared" ca="1" si="304"/>
        <v>-369.45282044817066</v>
      </c>
      <c r="AE658" s="3">
        <f t="shared" ca="1" si="305"/>
        <v>-45.645870255136558</v>
      </c>
      <c r="AF658" s="3">
        <f t="shared" ca="1" si="306"/>
        <v>-730.33392408218492</v>
      </c>
      <c r="AG658" s="3" t="str">
        <f t="shared" ca="1" si="313"/>
        <v>N</v>
      </c>
      <c r="AH658" s="4" t="str">
        <f t="shared" ca="1" si="307"/>
        <v/>
      </c>
      <c r="AI658" s="75">
        <f t="shared" ca="1" si="308"/>
        <v>-73.033392408218504</v>
      </c>
      <c r="AJ658" s="75">
        <f t="shared" ca="1" si="309"/>
        <v>0</v>
      </c>
    </row>
    <row r="659" spans="1:36">
      <c r="A659" s="41">
        <f t="shared" si="310"/>
        <v>593</v>
      </c>
      <c r="B659" s="150">
        <f ca="1">IF(ISNUMBER(A659),INDEX('MetaTrader Import'!$H$13:$J$5893,TRUNC(((A659-$A$39+1)-1)/3)+1,MOD((A659-$A$39+1)-1,3)+1),"")</f>
        <v>0</v>
      </c>
      <c r="C659" s="43">
        <f t="shared" ca="1" si="287"/>
        <v>14.416542855691787</v>
      </c>
      <c r="D659" s="43">
        <f t="shared" ca="1" si="288"/>
        <v>0.91872348627883182</v>
      </c>
      <c r="E659" s="43">
        <f t="shared" ca="1" si="289"/>
        <v>15.33526634197062</v>
      </c>
      <c r="F659" s="43">
        <f t="shared" ca="1" si="290"/>
        <v>1.5335266341970619</v>
      </c>
      <c r="G659" s="43">
        <f>IF(A659&lt;&gt;"",IF(A659&lt;Data!$G$11*0.25,$C$13/$G$32,IF(A659&gt;Data!$G$11*0.25,$C$13,$C$13*10)),"")</f>
        <v>2</v>
      </c>
      <c r="H659" s="43">
        <f>IF(A659&lt;&gt;"",IF(Data!$G$9="constant",$C$13,IF(Data!$G$9="squeeze",G659,F659)),"")</f>
        <v>2</v>
      </c>
      <c r="I659" s="38">
        <f ca="1">IF(ISNUMBER(A659),NORMINV(RAND(),0,IF(AND(Data!$G$9="squeeze",A659&lt;Data!$G$11*0.25),$H$32,1)*$C$30*$C$13)*($C$14*$C$12),"")</f>
        <v>3.2930231206907909E-4</v>
      </c>
      <c r="J659" s="42">
        <f ca="1">IFERROR(IF(Data!$C$6="Real",B659,I659+J658+($C$14*$C$12)*(NORMINV(RAND(),$C$15,CHOOSE($G$13,$C$13,F659,G659)))),"")</f>
        <v>1.3483028378907664</v>
      </c>
      <c r="K659" s="88">
        <f>IF(ISNUMBER(A659), IF($G$16="fixed",$G$17,MIN(H659*Data!$C$7*$C$16*0.5,$C$17*Data!$C$7))*$C$12,"")</f>
        <v>8.0000000000000007E-5</v>
      </c>
      <c r="L659" s="42">
        <f t="shared" ca="1" si="314"/>
        <v>1.3483028378907664</v>
      </c>
      <c r="M659" s="44">
        <f t="shared" ca="1" si="315"/>
        <v>1.3483428378907665</v>
      </c>
      <c r="N659" s="44">
        <f t="shared" ca="1" si="316"/>
        <v>1.3482628378907664</v>
      </c>
      <c r="O659" s="108">
        <f t="shared" ca="1" si="291"/>
        <v>1.2413010558212645</v>
      </c>
      <c r="P659" s="102">
        <f t="shared" ca="1" si="292"/>
        <v>7.9680969618038029</v>
      </c>
      <c r="Q659" s="102">
        <f t="shared" ca="1" si="293"/>
        <v>-3.6235804024321007E-2</v>
      </c>
      <c r="R659" s="120">
        <f t="shared" ca="1" si="311"/>
        <v>1</v>
      </c>
      <c r="S659" s="54">
        <f t="shared" ca="1" si="312"/>
        <v>0</v>
      </c>
      <c r="T659" s="5">
        <f t="shared" ca="1" si="294"/>
        <v>1.3475392670087669</v>
      </c>
      <c r="U659" s="152">
        <f t="shared" ca="1" si="295"/>
        <v>1.3544650552299466</v>
      </c>
      <c r="V659" s="152">
        <f t="shared" ca="1" si="296"/>
        <v>1.3416029175616471</v>
      </c>
      <c r="W659" s="153">
        <f t="shared" ca="1" si="297"/>
        <v>2</v>
      </c>
      <c r="X659" s="153">
        <f t="shared" ca="1" si="298"/>
        <v>2</v>
      </c>
      <c r="Y659" s="153">
        <f t="shared" ca="1" si="299"/>
        <v>8</v>
      </c>
      <c r="Z659" s="153">
        <f t="shared" ca="1" si="300"/>
        <v>8</v>
      </c>
      <c r="AA659" s="152">
        <f t="shared" ca="1" si="301"/>
        <v>1.3520566961946332</v>
      </c>
      <c r="AB659" s="152">
        <f t="shared" ca="1" si="302"/>
        <v>1.343007522143606</v>
      </c>
      <c r="AC659" s="154">
        <f t="shared" ca="1" si="303"/>
        <v>-303.50866430934434</v>
      </c>
      <c r="AD659" s="154">
        <f t="shared" ca="1" si="304"/>
        <v>-426.82525977284058</v>
      </c>
      <c r="AE659" s="3">
        <f t="shared" ca="1" si="305"/>
        <v>-45.645870255136558</v>
      </c>
      <c r="AF659" s="3">
        <f t="shared" ca="1" si="306"/>
        <v>-730.33392408218492</v>
      </c>
      <c r="AG659" s="3" t="str">
        <f t="shared" ca="1" si="313"/>
        <v>N</v>
      </c>
      <c r="AH659" s="4" t="str">
        <f t="shared" ca="1" si="307"/>
        <v/>
      </c>
      <c r="AI659" s="75">
        <f t="shared" ca="1" si="308"/>
        <v>-73.033392408218504</v>
      </c>
      <c r="AJ659" s="75">
        <f t="shared" ca="1" si="309"/>
        <v>0</v>
      </c>
    </row>
    <row r="660" spans="1:36">
      <c r="A660" s="41">
        <f t="shared" si="310"/>
        <v>594</v>
      </c>
      <c r="B660" s="150">
        <f>IF(ISNUMBER(A660),INDEX('MetaTrader Import'!$H$13:$J$5893,TRUNC(((A660-$A$39+1)-1)/3)+1,MOD((A660-$A$39+1)-1,3)+1),"")</f>
        <v>0</v>
      </c>
      <c r="C660" s="43">
        <f t="shared" ca="1" si="287"/>
        <v>15.33526634197062</v>
      </c>
      <c r="D660" s="43">
        <f t="shared" ca="1" si="288"/>
        <v>-0.32898490449708773</v>
      </c>
      <c r="E660" s="43">
        <f t="shared" ca="1" si="289"/>
        <v>15.006281437473532</v>
      </c>
      <c r="F660" s="43">
        <f t="shared" ca="1" si="290"/>
        <v>1.5006281437473532</v>
      </c>
      <c r="G660" s="43">
        <f>IF(A660&lt;&gt;"",IF(A660&lt;Data!$G$11*0.25,$C$13/$G$32,IF(A660&gt;Data!$G$11*0.25,$C$13,$C$13*10)),"")</f>
        <v>2</v>
      </c>
      <c r="H660" s="43">
        <f>IF(A660&lt;&gt;"",IF(Data!$G$9="constant",$C$13,IF(Data!$G$9="squeeze",G660,F660)),"")</f>
        <v>2</v>
      </c>
      <c r="I660" s="38">
        <f ca="1">IF(ISNUMBER(A660),NORMINV(RAND(),0,IF(AND(Data!$G$9="squeeze",A660&lt;Data!$G$11*0.25),$H$32,1)*$C$30*$C$13)*($C$14*$C$12),"")</f>
        <v>-4.6368049552164374E-4</v>
      </c>
      <c r="J660" s="42">
        <f ca="1">IFERROR(IF(Data!$C$6="Real",B660,I660+J659+($C$14*$C$12)*(NORMINV(RAND(),$C$15,CHOOSE($G$13,$C$13,F660,G660)))),"")</f>
        <v>1.3486573732300959</v>
      </c>
      <c r="K660" s="88">
        <f>IF(ISNUMBER(A660), IF($G$16="fixed",$G$17,MIN(H660*Data!$C$7*$C$16*0.5,$C$17*Data!$C$7))*$C$12,"")</f>
        <v>8.0000000000000007E-5</v>
      </c>
      <c r="L660" s="42">
        <f t="shared" ca="1" si="314"/>
        <v>1.3486573732300959</v>
      </c>
      <c r="M660" s="44">
        <f t="shared" ca="1" si="315"/>
        <v>1.348697373230096</v>
      </c>
      <c r="N660" s="44">
        <f t="shared" ca="1" si="316"/>
        <v>1.3486173732300959</v>
      </c>
      <c r="O660" s="108">
        <f t="shared" ca="1" si="291"/>
        <v>1.8838911203944353</v>
      </c>
      <c r="P660" s="102">
        <f t="shared" ca="1" si="292"/>
        <v>9.8382238111290086</v>
      </c>
      <c r="Q660" s="102">
        <f t="shared" ca="1" si="293"/>
        <v>7.8727827175627346E-2</v>
      </c>
      <c r="R660" s="120">
        <f t="shared" ca="1" si="311"/>
        <v>1</v>
      </c>
      <c r="S660" s="54">
        <f t="shared" ca="1" si="312"/>
        <v>0</v>
      </c>
      <c r="T660" s="5">
        <f t="shared" ca="1" si="294"/>
        <v>1.3475392670087669</v>
      </c>
      <c r="U660" s="152">
        <f t="shared" ca="1" si="295"/>
        <v>1.3544650552299466</v>
      </c>
      <c r="V660" s="152">
        <f t="shared" ca="1" si="296"/>
        <v>1.3416029175616471</v>
      </c>
      <c r="W660" s="153">
        <f t="shared" ca="1" si="297"/>
        <v>2</v>
      </c>
      <c r="X660" s="153">
        <f t="shared" ca="1" si="298"/>
        <v>2</v>
      </c>
      <c r="Y660" s="153">
        <f t="shared" ca="1" si="299"/>
        <v>8</v>
      </c>
      <c r="Z660" s="153">
        <f t="shared" ca="1" si="300"/>
        <v>8</v>
      </c>
      <c r="AA660" s="152">
        <f t="shared" ca="1" si="301"/>
        <v>1.3520566961946332</v>
      </c>
      <c r="AB660" s="152">
        <f t="shared" ca="1" si="302"/>
        <v>1.343007522143606</v>
      </c>
      <c r="AC660" s="154">
        <f t="shared" ca="1" si="303"/>
        <v>-275.14583716298444</v>
      </c>
      <c r="AD660" s="154">
        <f t="shared" ca="1" si="304"/>
        <v>-455.18808691920043</v>
      </c>
      <c r="AE660" s="3">
        <f t="shared" ca="1" si="305"/>
        <v>-45.645870255136558</v>
      </c>
      <c r="AF660" s="3">
        <f t="shared" ca="1" si="306"/>
        <v>-730.33392408218492</v>
      </c>
      <c r="AG660" s="3" t="str">
        <f t="shared" ca="1" si="313"/>
        <v>N</v>
      </c>
      <c r="AH660" s="4" t="str">
        <f t="shared" ca="1" si="307"/>
        <v/>
      </c>
      <c r="AI660" s="75">
        <f t="shared" ca="1" si="308"/>
        <v>-73.033392408218504</v>
      </c>
      <c r="AJ660" s="75">
        <f t="shared" ca="1" si="309"/>
        <v>0</v>
      </c>
    </row>
    <row r="661" spans="1:36">
      <c r="A661" s="41">
        <f t="shared" si="310"/>
        <v>595</v>
      </c>
      <c r="B661" s="150">
        <f ca="1">IF(ISNUMBER(A661),INDEX('MetaTrader Import'!$H$13:$J$5893,TRUNC(((A661-$A$39+1)-1)/3)+1,MOD((A661-$A$39+1)-1,3)+1),"")</f>
        <v>0</v>
      </c>
      <c r="C661" s="43">
        <f t="shared" ca="1" si="287"/>
        <v>15.006281437473532</v>
      </c>
      <c r="D661" s="43">
        <f t="shared" ca="1" si="288"/>
        <v>1.3425179823368711</v>
      </c>
      <c r="E661" s="43">
        <f t="shared" ca="1" si="289"/>
        <v>16.348799419810405</v>
      </c>
      <c r="F661" s="43">
        <f t="shared" ca="1" si="290"/>
        <v>1.6348799419810405</v>
      </c>
      <c r="G661" s="43">
        <f>IF(A661&lt;&gt;"",IF(A661&lt;Data!$G$11*0.25,$C$13/$G$32,IF(A661&gt;Data!$G$11*0.25,$C$13,$C$13*10)),"")</f>
        <v>2</v>
      </c>
      <c r="H661" s="43">
        <f>IF(A661&lt;&gt;"",IF(Data!$G$9="constant",$C$13,IF(Data!$G$9="squeeze",G661,F661)),"")</f>
        <v>2</v>
      </c>
      <c r="I661" s="38">
        <f ca="1">IF(ISNUMBER(A661),NORMINV(RAND(),0,IF(AND(Data!$G$9="squeeze",A661&lt;Data!$G$11*0.25),$H$32,1)*$C$30*$C$13)*($C$14*$C$12),"")</f>
        <v>-8.127873108352891E-5</v>
      </c>
      <c r="J661" s="42">
        <f ca="1">IFERROR(IF(Data!$C$6="Real",B661,I661+J660+($C$14*$C$12)*(NORMINV(RAND(),$C$15,CHOOSE($G$13,$C$13,F661,G661)))),"")</f>
        <v>1.3489467477676442</v>
      </c>
      <c r="K661" s="88">
        <f>IF(ISNUMBER(A661), IF($G$16="fixed",$G$17,MIN(H661*Data!$C$7*$C$16*0.5,$C$17*Data!$C$7))*$C$12,"")</f>
        <v>8.0000000000000007E-5</v>
      </c>
      <c r="L661" s="42">
        <f t="shared" ca="1" si="314"/>
        <v>1.3489467477676442</v>
      </c>
      <c r="M661" s="44">
        <f t="shared" ca="1" si="315"/>
        <v>1.3489867477676443</v>
      </c>
      <c r="N661" s="44">
        <f t="shared" ca="1" si="316"/>
        <v>1.3489067477676442</v>
      </c>
      <c r="O661" s="108">
        <f t="shared" ca="1" si="291"/>
        <v>2.3497323126127858</v>
      </c>
      <c r="P661" s="102">
        <f t="shared" ca="1" si="292"/>
        <v>11.503852924935046</v>
      </c>
      <c r="Q661" s="102">
        <f t="shared" ca="1" si="293"/>
        <v>0.21368654626697556</v>
      </c>
      <c r="R661" s="120">
        <f t="shared" ca="1" si="311"/>
        <v>1</v>
      </c>
      <c r="S661" s="54">
        <f t="shared" ca="1" si="312"/>
        <v>0</v>
      </c>
      <c r="T661" s="5">
        <f t="shared" ca="1" si="294"/>
        <v>1.3475392670087669</v>
      </c>
      <c r="U661" s="152">
        <f t="shared" ca="1" si="295"/>
        <v>1.3544650552299466</v>
      </c>
      <c r="V661" s="152">
        <f t="shared" ca="1" si="296"/>
        <v>1.3416029175616471</v>
      </c>
      <c r="W661" s="153">
        <f t="shared" ca="1" si="297"/>
        <v>2</v>
      </c>
      <c r="X661" s="153">
        <f t="shared" ca="1" si="298"/>
        <v>2</v>
      </c>
      <c r="Y661" s="153">
        <f t="shared" ca="1" si="299"/>
        <v>8</v>
      </c>
      <c r="Z661" s="153">
        <f t="shared" ca="1" si="300"/>
        <v>8</v>
      </c>
      <c r="AA661" s="152">
        <f t="shared" ca="1" si="301"/>
        <v>1.3520566961946332</v>
      </c>
      <c r="AB661" s="152">
        <f t="shared" ca="1" si="302"/>
        <v>1.343007522143606</v>
      </c>
      <c r="AC661" s="154">
        <f t="shared" ca="1" si="303"/>
        <v>-251.99587415912106</v>
      </c>
      <c r="AD661" s="154">
        <f t="shared" ca="1" si="304"/>
        <v>-478.33804992306386</v>
      </c>
      <c r="AE661" s="3">
        <f t="shared" ca="1" si="305"/>
        <v>-45.645870255136558</v>
      </c>
      <c r="AF661" s="3">
        <f t="shared" ca="1" si="306"/>
        <v>-730.33392408218492</v>
      </c>
      <c r="AG661" s="3" t="str">
        <f t="shared" ca="1" si="313"/>
        <v>N</v>
      </c>
      <c r="AH661" s="4" t="str">
        <f t="shared" ca="1" si="307"/>
        <v/>
      </c>
      <c r="AI661" s="75">
        <f t="shared" ca="1" si="308"/>
        <v>-73.033392408218504</v>
      </c>
      <c r="AJ661" s="75">
        <f t="shared" ca="1" si="309"/>
        <v>0</v>
      </c>
    </row>
    <row r="662" spans="1:36">
      <c r="A662" s="41">
        <f t="shared" si="310"/>
        <v>596</v>
      </c>
      <c r="B662" s="150">
        <f ca="1">IF(ISNUMBER(A662),INDEX('MetaTrader Import'!$H$13:$J$5893,TRUNC(((A662-$A$39+1)-1)/3)+1,MOD((A662-$A$39+1)-1,3)+1),"")</f>
        <v>0</v>
      </c>
      <c r="C662" s="43">
        <f t="shared" ca="1" si="287"/>
        <v>16.348799419810405</v>
      </c>
      <c r="D662" s="43">
        <f t="shared" ca="1" si="288"/>
        <v>2.3899949981200885</v>
      </c>
      <c r="E662" s="43">
        <f t="shared" ca="1" si="289"/>
        <v>18.738794417930492</v>
      </c>
      <c r="F662" s="43">
        <f t="shared" ca="1" si="290"/>
        <v>1.8738794417930493</v>
      </c>
      <c r="G662" s="43">
        <f>IF(A662&lt;&gt;"",IF(A662&lt;Data!$G$11*0.25,$C$13/$G$32,IF(A662&gt;Data!$G$11*0.25,$C$13,$C$13*10)),"")</f>
        <v>2</v>
      </c>
      <c r="H662" s="43">
        <f>IF(A662&lt;&gt;"",IF(Data!$G$9="constant",$C$13,IF(Data!$G$9="squeeze",G662,F662)),"")</f>
        <v>2</v>
      </c>
      <c r="I662" s="38">
        <f ca="1">IF(ISNUMBER(A662),NORMINV(RAND(),0,IF(AND(Data!$G$9="squeeze",A662&lt;Data!$G$11*0.25),$H$32,1)*$C$30*$C$13)*($C$14*$C$12),"")</f>
        <v>1.3213821901163566E-6</v>
      </c>
      <c r="J662" s="42">
        <f ca="1">IFERROR(IF(Data!$C$6="Real",B662,I662+J661+($C$14*$C$12)*(NORMINV(RAND(),$C$15,CHOOSE($G$13,$C$13,F662,G662)))),"")</f>
        <v>1.3492872755421252</v>
      </c>
      <c r="K662" s="88">
        <f>IF(ISNUMBER(A662), IF($G$16="fixed",$G$17,MIN(H662*Data!$C$7*$C$16*0.5,$C$17*Data!$C$7))*$C$12,"")</f>
        <v>8.0000000000000007E-5</v>
      </c>
      <c r="L662" s="42">
        <f t="shared" ca="1" si="314"/>
        <v>1.3492872755421252</v>
      </c>
      <c r="M662" s="44">
        <f t="shared" ca="1" si="315"/>
        <v>1.3493272755421253</v>
      </c>
      <c r="N662" s="44">
        <f t="shared" ca="1" si="316"/>
        <v>1.3492472755421252</v>
      </c>
      <c r="O662" s="108">
        <f t="shared" ca="1" si="291"/>
        <v>2.6694113524073915</v>
      </c>
      <c r="P662" s="102">
        <f t="shared" ca="1" si="292"/>
        <v>12.786233387458038</v>
      </c>
      <c r="Q662" s="102">
        <f t="shared" ca="1" si="293"/>
        <v>0.35548431196070657</v>
      </c>
      <c r="R662" s="120">
        <f t="shared" ca="1" si="311"/>
        <v>1</v>
      </c>
      <c r="S662" s="54">
        <f t="shared" ca="1" si="312"/>
        <v>0</v>
      </c>
      <c r="T662" s="5">
        <f t="shared" ca="1" si="294"/>
        <v>1.3475392670087669</v>
      </c>
      <c r="U662" s="152">
        <f t="shared" ca="1" si="295"/>
        <v>1.3544650552299466</v>
      </c>
      <c r="V662" s="152">
        <f t="shared" ca="1" si="296"/>
        <v>1.3416029175616471</v>
      </c>
      <c r="W662" s="153">
        <f t="shared" ca="1" si="297"/>
        <v>2</v>
      </c>
      <c r="X662" s="153">
        <f t="shared" ca="1" si="298"/>
        <v>2</v>
      </c>
      <c r="Y662" s="153">
        <f t="shared" ca="1" si="299"/>
        <v>8</v>
      </c>
      <c r="Z662" s="153">
        <f t="shared" ca="1" si="300"/>
        <v>8</v>
      </c>
      <c r="AA662" s="152">
        <f t="shared" ca="1" si="301"/>
        <v>1.3520566961946332</v>
      </c>
      <c r="AB662" s="152">
        <f t="shared" ca="1" si="302"/>
        <v>1.343007522143606</v>
      </c>
      <c r="AC662" s="154">
        <f t="shared" ca="1" si="303"/>
        <v>-224.75365220063992</v>
      </c>
      <c r="AD662" s="154">
        <f t="shared" ca="1" si="304"/>
        <v>-505.58027188154495</v>
      </c>
      <c r="AE662" s="3">
        <f t="shared" ca="1" si="305"/>
        <v>-45.645870255136558</v>
      </c>
      <c r="AF662" s="3">
        <f t="shared" ca="1" si="306"/>
        <v>-730.33392408218492</v>
      </c>
      <c r="AG662" s="3" t="str">
        <f t="shared" ca="1" si="313"/>
        <v>N</v>
      </c>
      <c r="AH662" s="4" t="str">
        <f t="shared" ca="1" si="307"/>
        <v/>
      </c>
      <c r="AI662" s="75">
        <f t="shared" ca="1" si="308"/>
        <v>-73.033392408218504</v>
      </c>
      <c r="AJ662" s="75">
        <f t="shared" ca="1" si="309"/>
        <v>0</v>
      </c>
    </row>
    <row r="663" spans="1:36">
      <c r="A663" s="41">
        <f t="shared" si="310"/>
        <v>597</v>
      </c>
      <c r="B663" s="150">
        <f>IF(ISNUMBER(A663),INDEX('MetaTrader Import'!$H$13:$J$5893,TRUNC(((A663-$A$39+1)-1)/3)+1,MOD((A663-$A$39+1)-1,3)+1),"")</f>
        <v>0</v>
      </c>
      <c r="C663" s="43">
        <f t="shared" ca="1" si="287"/>
        <v>18.738794417930492</v>
      </c>
      <c r="D663" s="43">
        <f t="shared" ca="1" si="288"/>
        <v>1.9530597787941459E-2</v>
      </c>
      <c r="E663" s="43">
        <f t="shared" ca="1" si="289"/>
        <v>18.758325015718434</v>
      </c>
      <c r="F663" s="43">
        <f t="shared" ca="1" si="290"/>
        <v>1.8758325015718433</v>
      </c>
      <c r="G663" s="43">
        <f>IF(A663&lt;&gt;"",IF(A663&lt;Data!$G$11*0.25,$C$13/$G$32,IF(A663&gt;Data!$G$11*0.25,$C$13,$C$13*10)),"")</f>
        <v>2</v>
      </c>
      <c r="H663" s="43">
        <f>IF(A663&lt;&gt;"",IF(Data!$G$9="constant",$C$13,IF(Data!$G$9="squeeze",G663,F663)),"")</f>
        <v>2</v>
      </c>
      <c r="I663" s="38">
        <f ca="1">IF(ISNUMBER(A663),NORMINV(RAND(),0,IF(AND(Data!$G$9="squeeze",A663&lt;Data!$G$11*0.25),$H$32,1)*$C$30*$C$13)*($C$14*$C$12),"")</f>
        <v>3.4512726560699373E-4</v>
      </c>
      <c r="J663" s="42">
        <f ca="1">IFERROR(IF(Data!$C$6="Real",B663,I663+J662+($C$14*$C$12)*(NORMINV(RAND(),$C$15,CHOOSE($G$13,$C$13,F663,G663)))),"")</f>
        <v>1.3494792323823386</v>
      </c>
      <c r="K663" s="88">
        <f>IF(ISNUMBER(A663), IF($G$16="fixed",$G$17,MIN(H663*Data!$C$7*$C$16*0.5,$C$17*Data!$C$7))*$C$12,"")</f>
        <v>8.0000000000000007E-5</v>
      </c>
      <c r="L663" s="42">
        <f t="shared" ca="1" si="314"/>
        <v>1.3494792323823386</v>
      </c>
      <c r="M663" s="44">
        <f t="shared" ca="1" si="315"/>
        <v>1.3495192323823386</v>
      </c>
      <c r="N663" s="44">
        <f t="shared" ca="1" si="316"/>
        <v>1.3494392323823385</v>
      </c>
      <c r="O663" s="108">
        <f t="shared" ca="1" si="291"/>
        <v>2.8208318795682277</v>
      </c>
      <c r="P663" s="102">
        <f t="shared" ca="1" si="292"/>
        <v>13.424937724338065</v>
      </c>
      <c r="Q663" s="102">
        <f t="shared" ca="1" si="293"/>
        <v>0.5012750211664857</v>
      </c>
      <c r="R663" s="120">
        <f t="shared" ca="1" si="311"/>
        <v>1</v>
      </c>
      <c r="S663" s="54">
        <f t="shared" ca="1" si="312"/>
        <v>0</v>
      </c>
      <c r="T663" s="5">
        <f t="shared" ca="1" si="294"/>
        <v>1.3475392670087669</v>
      </c>
      <c r="U663" s="152">
        <f t="shared" ca="1" si="295"/>
        <v>1.3544650552299466</v>
      </c>
      <c r="V663" s="152">
        <f t="shared" ca="1" si="296"/>
        <v>1.3416029175616471</v>
      </c>
      <c r="W663" s="153">
        <f t="shared" ca="1" si="297"/>
        <v>2</v>
      </c>
      <c r="X663" s="153">
        <f t="shared" ca="1" si="298"/>
        <v>2</v>
      </c>
      <c r="Y663" s="153">
        <f t="shared" ca="1" si="299"/>
        <v>8</v>
      </c>
      <c r="Z663" s="153">
        <f t="shared" ca="1" si="300"/>
        <v>8</v>
      </c>
      <c r="AA663" s="152">
        <f t="shared" ca="1" si="301"/>
        <v>1.3520566961946332</v>
      </c>
      <c r="AB663" s="152">
        <f t="shared" ca="1" si="302"/>
        <v>1.343007522143606</v>
      </c>
      <c r="AC663" s="154">
        <f t="shared" ca="1" si="303"/>
        <v>-209.397104983573</v>
      </c>
      <c r="AD663" s="154">
        <f t="shared" ca="1" si="304"/>
        <v>-520.93681909861186</v>
      </c>
      <c r="AE663" s="3">
        <f t="shared" ca="1" si="305"/>
        <v>-45.645870255136558</v>
      </c>
      <c r="AF663" s="3">
        <f t="shared" ca="1" si="306"/>
        <v>-730.33392408218492</v>
      </c>
      <c r="AG663" s="3" t="str">
        <f t="shared" ca="1" si="313"/>
        <v>N</v>
      </c>
      <c r="AH663" s="4" t="str">
        <f t="shared" ca="1" si="307"/>
        <v/>
      </c>
      <c r="AI663" s="75">
        <f t="shared" ca="1" si="308"/>
        <v>-73.033392408218504</v>
      </c>
      <c r="AJ663" s="75">
        <f t="shared" ca="1" si="309"/>
        <v>0</v>
      </c>
    </row>
    <row r="664" spans="1:36">
      <c r="A664" s="41">
        <f t="shared" si="310"/>
        <v>598</v>
      </c>
      <c r="B664" s="150">
        <f ca="1">IF(ISNUMBER(A664),INDEX('MetaTrader Import'!$H$13:$J$5893,TRUNC(((A664-$A$39+1)-1)/3)+1,MOD((A664-$A$39+1)-1,3)+1),"")</f>
        <v>0</v>
      </c>
      <c r="C664" s="43">
        <f t="shared" ca="1" si="287"/>
        <v>18.758325015718434</v>
      </c>
      <c r="D664" s="43">
        <f t="shared" ca="1" si="288"/>
        <v>-0.45541124299707403</v>
      </c>
      <c r="E664" s="43">
        <f t="shared" ca="1" si="289"/>
        <v>18.302913772721361</v>
      </c>
      <c r="F664" s="43">
        <f t="shared" ca="1" si="290"/>
        <v>1.8302913772721361</v>
      </c>
      <c r="G664" s="43">
        <f>IF(A664&lt;&gt;"",IF(A664&lt;Data!$G$11*0.25,$C$13/$G$32,IF(A664&gt;Data!$G$11*0.25,$C$13,$C$13*10)),"")</f>
        <v>2</v>
      </c>
      <c r="H664" s="43">
        <f>IF(A664&lt;&gt;"",IF(Data!$G$9="constant",$C$13,IF(Data!$G$9="squeeze",G664,F664)),"")</f>
        <v>2</v>
      </c>
      <c r="I664" s="38">
        <f ca="1">IF(ISNUMBER(A664),NORMINV(RAND(),0,IF(AND(Data!$G$9="squeeze",A664&lt;Data!$G$11*0.25),$H$32,1)*$C$30*$C$13)*($C$14*$C$12),"")</f>
        <v>-2.3308082816601321E-4</v>
      </c>
      <c r="J664" s="42">
        <f ca="1">IFERROR(IF(Data!$C$6="Real",B664,I664+J663+($C$14*$C$12)*(NORMINV(RAND(),$C$15,CHOOSE($G$13,$C$13,F664,G664)))),"")</f>
        <v>1.3495362022968</v>
      </c>
      <c r="K664" s="88">
        <f>IF(ISNUMBER(A664), IF($G$16="fixed",$G$17,MIN(H664*Data!$C$7*$C$16*0.5,$C$17*Data!$C$7))*$C$12,"")</f>
        <v>8.0000000000000007E-5</v>
      </c>
      <c r="L664" s="42">
        <f t="shared" ca="1" si="314"/>
        <v>1.3495362022968</v>
      </c>
      <c r="M664" s="44">
        <f t="shared" ca="1" si="315"/>
        <v>1.3495762022968001</v>
      </c>
      <c r="N664" s="44">
        <f t="shared" ca="1" si="316"/>
        <v>1.3494962022968</v>
      </c>
      <c r="O664" s="108">
        <f t="shared" ca="1" si="291"/>
        <v>3.0400833743127742</v>
      </c>
      <c r="P664" s="102">
        <f t="shared" ca="1" si="292"/>
        <v>14.166015443868343</v>
      </c>
      <c r="Q664" s="102">
        <f t="shared" ca="1" si="293"/>
        <v>0.63433750713976156</v>
      </c>
      <c r="R664" s="120">
        <f t="shared" ca="1" si="311"/>
        <v>1</v>
      </c>
      <c r="S664" s="54">
        <f t="shared" ca="1" si="312"/>
        <v>0</v>
      </c>
      <c r="T664" s="5">
        <f t="shared" ca="1" si="294"/>
        <v>1.3475392670087669</v>
      </c>
      <c r="U664" s="152">
        <f t="shared" ca="1" si="295"/>
        <v>1.3544650552299466</v>
      </c>
      <c r="V664" s="152">
        <f t="shared" ca="1" si="296"/>
        <v>1.3416029175616471</v>
      </c>
      <c r="W664" s="153">
        <f t="shared" ca="1" si="297"/>
        <v>2</v>
      </c>
      <c r="X664" s="153">
        <f t="shared" ca="1" si="298"/>
        <v>2</v>
      </c>
      <c r="Y664" s="153">
        <f t="shared" ca="1" si="299"/>
        <v>8</v>
      </c>
      <c r="Z664" s="153">
        <f t="shared" ca="1" si="300"/>
        <v>8</v>
      </c>
      <c r="AA664" s="152">
        <f t="shared" ca="1" si="301"/>
        <v>1.3520566961946332</v>
      </c>
      <c r="AB664" s="152">
        <f t="shared" ca="1" si="302"/>
        <v>1.343007522143606</v>
      </c>
      <c r="AC664" s="154">
        <f t="shared" ca="1" si="303"/>
        <v>-204.8395118266555</v>
      </c>
      <c r="AD664" s="154">
        <f t="shared" ca="1" si="304"/>
        <v>-525.49441225552937</v>
      </c>
      <c r="AE664" s="3">
        <f t="shared" ca="1" si="305"/>
        <v>-45.645870255136558</v>
      </c>
      <c r="AF664" s="3">
        <f t="shared" ca="1" si="306"/>
        <v>-730.33392408218492</v>
      </c>
      <c r="AG664" s="3" t="str">
        <f t="shared" ca="1" si="313"/>
        <v>N</v>
      </c>
      <c r="AH664" s="4" t="str">
        <f t="shared" ca="1" si="307"/>
        <v/>
      </c>
      <c r="AI664" s="75">
        <f t="shared" ca="1" si="308"/>
        <v>-73.033392408218504</v>
      </c>
      <c r="AJ664" s="75">
        <f t="shared" ca="1" si="309"/>
        <v>0</v>
      </c>
    </row>
    <row r="665" spans="1:36">
      <c r="A665" s="41">
        <f t="shared" si="310"/>
        <v>599</v>
      </c>
      <c r="B665" s="150">
        <f ca="1">IF(ISNUMBER(A665),INDEX('MetaTrader Import'!$H$13:$J$5893,TRUNC(((A665-$A$39+1)-1)/3)+1,MOD((A665-$A$39+1)-1,3)+1),"")</f>
        <v>0</v>
      </c>
      <c r="C665" s="43">
        <f t="shared" ca="1" si="287"/>
        <v>18.302913772721361</v>
      </c>
      <c r="D665" s="43">
        <f t="shared" ca="1" si="288"/>
        <v>1.7553687389609856</v>
      </c>
      <c r="E665" s="43">
        <f t="shared" ca="1" si="289"/>
        <v>20.058282511682346</v>
      </c>
      <c r="F665" s="43">
        <f t="shared" ca="1" si="290"/>
        <v>2.0058282511682348</v>
      </c>
      <c r="G665" s="43">
        <f>IF(A665&lt;&gt;"",IF(A665&lt;Data!$G$11*0.25,$C$13/$G$32,IF(A665&gt;Data!$G$11*0.25,$C$13,$C$13*10)),"")</f>
        <v>2</v>
      </c>
      <c r="H665" s="43">
        <f>IF(A665&lt;&gt;"",IF(Data!$G$9="constant",$C$13,IF(Data!$G$9="squeeze",G665,F665)),"")</f>
        <v>2</v>
      </c>
      <c r="I665" s="38">
        <f ca="1">IF(ISNUMBER(A665),NORMINV(RAND(),0,IF(AND(Data!$G$9="squeeze",A665&lt;Data!$G$11*0.25),$H$32,1)*$C$30*$C$13)*($C$14*$C$12),"")</f>
        <v>4.2124602892680302E-4</v>
      </c>
      <c r="J665" s="42">
        <f ca="1">IFERROR(IF(Data!$C$6="Real",B665,I665+J664+($C$14*$C$12)*(NORMINV(RAND(),$C$15,CHOOSE($G$13,$C$13,F665,G665)))),"")</f>
        <v>1.3492535864058988</v>
      </c>
      <c r="K665" s="88">
        <f>IF(ISNUMBER(A665), IF($G$16="fixed",$G$17,MIN(H665*Data!$C$7*$C$16*0.5,$C$17*Data!$C$7))*$C$12,"")</f>
        <v>8.0000000000000007E-5</v>
      </c>
      <c r="L665" s="42">
        <f t="shared" ca="1" si="314"/>
        <v>1.3492535864058988</v>
      </c>
      <c r="M665" s="44">
        <f t="shared" ca="1" si="315"/>
        <v>1.3492935864058988</v>
      </c>
      <c r="N665" s="44">
        <f t="shared" ca="1" si="316"/>
        <v>1.3492135864058987</v>
      </c>
      <c r="O665" s="108">
        <f t="shared" ca="1" si="291"/>
        <v>2.962056248479902</v>
      </c>
      <c r="P665" s="102">
        <f t="shared" ca="1" si="292"/>
        <v>13.901314307202641</v>
      </c>
      <c r="Q665" s="102">
        <f t="shared" ca="1" si="293"/>
        <v>0.72956110570828436</v>
      </c>
      <c r="R665" s="120">
        <f t="shared" ca="1" si="311"/>
        <v>1</v>
      </c>
      <c r="S665" s="54">
        <f t="shared" ca="1" si="312"/>
        <v>0</v>
      </c>
      <c r="T665" s="5">
        <f t="shared" ca="1" si="294"/>
        <v>1.3475392670087669</v>
      </c>
      <c r="U665" s="152">
        <f t="shared" ca="1" si="295"/>
        <v>1.3544650552299466</v>
      </c>
      <c r="V665" s="152">
        <f t="shared" ca="1" si="296"/>
        <v>1.3416029175616471</v>
      </c>
      <c r="W665" s="153">
        <f t="shared" ca="1" si="297"/>
        <v>2</v>
      </c>
      <c r="X665" s="153">
        <f t="shared" ca="1" si="298"/>
        <v>2</v>
      </c>
      <c r="Y665" s="153">
        <f t="shared" ca="1" si="299"/>
        <v>8</v>
      </c>
      <c r="Z665" s="153">
        <f t="shared" ca="1" si="300"/>
        <v>8</v>
      </c>
      <c r="AA665" s="152">
        <f t="shared" ca="1" si="301"/>
        <v>1.3520566961946332</v>
      </c>
      <c r="AB665" s="152">
        <f t="shared" ca="1" si="302"/>
        <v>1.343007522143606</v>
      </c>
      <c r="AC665" s="154">
        <f t="shared" ca="1" si="303"/>
        <v>-227.44878309875816</v>
      </c>
      <c r="AD665" s="154">
        <f t="shared" ca="1" si="304"/>
        <v>-502.88514098342671</v>
      </c>
      <c r="AE665" s="3">
        <f t="shared" ca="1" si="305"/>
        <v>-45.645870255136558</v>
      </c>
      <c r="AF665" s="3">
        <f t="shared" ca="1" si="306"/>
        <v>-730.33392408218492</v>
      </c>
      <c r="AG665" s="3" t="str">
        <f t="shared" ca="1" si="313"/>
        <v>N</v>
      </c>
      <c r="AH665" s="4" t="str">
        <f t="shared" ca="1" si="307"/>
        <v/>
      </c>
      <c r="AI665" s="75">
        <f t="shared" ca="1" si="308"/>
        <v>-73.033392408218504</v>
      </c>
      <c r="AJ665" s="75">
        <f t="shared" ca="1" si="309"/>
        <v>0</v>
      </c>
    </row>
    <row r="666" spans="1:36">
      <c r="A666" s="41">
        <f t="shared" si="310"/>
        <v>600</v>
      </c>
      <c r="B666" s="150">
        <f>IF(ISNUMBER(A666),INDEX('MetaTrader Import'!$H$13:$J$5893,TRUNC(((A666-$A$39+1)-1)/3)+1,MOD((A666-$A$39+1)-1,3)+1),"")</f>
        <v>0</v>
      </c>
      <c r="C666" s="43">
        <f t="shared" ca="1" si="287"/>
        <v>20.058282511682346</v>
      </c>
      <c r="D666" s="43">
        <f t="shared" ca="1" si="288"/>
        <v>-0.74840735225871469</v>
      </c>
      <c r="E666" s="43">
        <f t="shared" ca="1" si="289"/>
        <v>19.309875159423633</v>
      </c>
      <c r="F666" s="43">
        <f t="shared" ca="1" si="290"/>
        <v>1.9309875159423633</v>
      </c>
      <c r="G666" s="43">
        <f>IF(A666&lt;&gt;"",IF(A666&lt;Data!$G$11*0.25,$C$13/$G$32,IF(A666&gt;Data!$G$11*0.25,$C$13,$C$13*10)),"")</f>
        <v>2</v>
      </c>
      <c r="H666" s="43">
        <f>IF(A666&lt;&gt;"",IF(Data!$G$9="constant",$C$13,IF(Data!$G$9="squeeze",G666,F666)),"")</f>
        <v>2</v>
      </c>
      <c r="I666" s="38">
        <f ca="1">IF(ISNUMBER(A666),NORMINV(RAND(),0,IF(AND(Data!$G$9="squeeze",A666&lt;Data!$G$11*0.25),$H$32,1)*$C$30*$C$13)*($C$14*$C$12),"")</f>
        <v>8.1189290651979373E-4</v>
      </c>
      <c r="J666" s="42">
        <f ca="1">IFERROR(IF(Data!$C$6="Real",B666,I666+J665+($C$14*$C$12)*(NORMINV(RAND(),$C$15,CHOOSE($G$13,$C$13,F666,G666)))),"")</f>
        <v>1.3500533057283273</v>
      </c>
      <c r="K666" s="88">
        <f>IF(ISNUMBER(A666), IF($G$16="fixed",$G$17,MIN(H666*Data!$C$7*$C$16*0.5,$C$17*Data!$C$7))*$C$12,"")</f>
        <v>8.0000000000000007E-5</v>
      </c>
      <c r="L666" s="42">
        <f t="shared" ca="1" si="314"/>
        <v>1.3500533057283273</v>
      </c>
      <c r="M666" s="44">
        <f t="shared" ca="1" si="315"/>
        <v>1.3500933057283273</v>
      </c>
      <c r="N666" s="44">
        <f t="shared" ca="1" si="316"/>
        <v>1.3500133057283272</v>
      </c>
      <c r="O666" s="108">
        <f t="shared" ca="1" si="291"/>
        <v>3.055914647047107</v>
      </c>
      <c r="P666" s="102">
        <f t="shared" ca="1" si="292"/>
        <v>14.258806541579748</v>
      </c>
      <c r="Q666" s="102">
        <f t="shared" ca="1" si="293"/>
        <v>0.80800187602444529</v>
      </c>
      <c r="R666" s="120">
        <f t="shared" ca="1" si="311"/>
        <v>1</v>
      </c>
      <c r="S666" s="54">
        <f t="shared" ca="1" si="312"/>
        <v>0</v>
      </c>
      <c r="T666" s="5">
        <f t="shared" ca="1" si="294"/>
        <v>1.3475392670087669</v>
      </c>
      <c r="U666" s="152">
        <f t="shared" ca="1" si="295"/>
        <v>1.3544650552299466</v>
      </c>
      <c r="V666" s="152">
        <f t="shared" ca="1" si="296"/>
        <v>1.3416029175616471</v>
      </c>
      <c r="W666" s="153">
        <f t="shared" ca="1" si="297"/>
        <v>2</v>
      </c>
      <c r="X666" s="153">
        <f t="shared" ca="1" si="298"/>
        <v>2</v>
      </c>
      <c r="Y666" s="153">
        <f t="shared" ca="1" si="299"/>
        <v>8</v>
      </c>
      <c r="Z666" s="153">
        <f t="shared" ca="1" si="300"/>
        <v>8</v>
      </c>
      <c r="AA666" s="152">
        <f t="shared" ca="1" si="301"/>
        <v>1.3520566961946332</v>
      </c>
      <c r="AB666" s="152">
        <f t="shared" ca="1" si="302"/>
        <v>1.343007522143606</v>
      </c>
      <c r="AC666" s="154">
        <f t="shared" ca="1" si="303"/>
        <v>-163.47123730447777</v>
      </c>
      <c r="AD666" s="154">
        <f t="shared" ca="1" si="304"/>
        <v>-566.86268677770715</v>
      </c>
      <c r="AE666" s="3">
        <f t="shared" ca="1" si="305"/>
        <v>-45.645870255136558</v>
      </c>
      <c r="AF666" s="3">
        <f t="shared" ca="1" si="306"/>
        <v>-730.33392408218492</v>
      </c>
      <c r="AG666" s="3" t="str">
        <f t="shared" ca="1" si="313"/>
        <v>N</v>
      </c>
      <c r="AH666" s="4" t="str">
        <f t="shared" ca="1" si="307"/>
        <v/>
      </c>
      <c r="AI666" s="75">
        <f t="shared" ca="1" si="308"/>
        <v>-73.033392408218504</v>
      </c>
      <c r="AJ666" s="75">
        <f t="shared" ca="1" si="309"/>
        <v>0</v>
      </c>
    </row>
    <row r="667" spans="1:36">
      <c r="A667" s="41">
        <f t="shared" si="310"/>
        <v>601</v>
      </c>
      <c r="B667" s="150">
        <f ca="1">IF(ISNUMBER(A667),INDEX('MetaTrader Import'!$H$13:$J$5893,TRUNC(((A667-$A$39+1)-1)/3)+1,MOD((A667-$A$39+1)-1,3)+1),"")</f>
        <v>0</v>
      </c>
      <c r="C667" s="43">
        <f t="shared" ca="1" si="287"/>
        <v>19.309875159423633</v>
      </c>
      <c r="D667" s="43">
        <f t="shared" ca="1" si="288"/>
        <v>-2.0073533555065231</v>
      </c>
      <c r="E667" s="43">
        <f t="shared" ca="1" si="289"/>
        <v>17.302521803917109</v>
      </c>
      <c r="F667" s="43">
        <f t="shared" ca="1" si="290"/>
        <v>1.730252180391711</v>
      </c>
      <c r="G667" s="43">
        <f>IF(A667&lt;&gt;"",IF(A667&lt;Data!$G$11*0.25,$C$13/$G$32,IF(A667&gt;Data!$G$11*0.25,$C$13,$C$13*10)),"")</f>
        <v>2</v>
      </c>
      <c r="H667" s="43">
        <f>IF(A667&lt;&gt;"",IF(Data!$G$9="constant",$C$13,IF(Data!$G$9="squeeze",G667,F667)),"")</f>
        <v>2</v>
      </c>
      <c r="I667" s="38">
        <f ca="1">IF(ISNUMBER(A667),NORMINV(RAND(),0,IF(AND(Data!$G$9="squeeze",A667&lt;Data!$G$11*0.25),$H$32,1)*$C$30*$C$13)*($C$14*$C$12),"")</f>
        <v>3.2610199046556148E-4</v>
      </c>
      <c r="J667" s="42">
        <f ca="1">IFERROR(IF(Data!$C$6="Real",B667,I667+J666+($C$14*$C$12)*(NORMINV(RAND(),$C$15,CHOOSE($G$13,$C$13,F667,G667)))),"")</f>
        <v>1.3497281992065546</v>
      </c>
      <c r="K667" s="88">
        <f>IF(ISNUMBER(A667), IF($G$16="fixed",$G$17,MIN(H667*Data!$C$7*$C$16*0.5,$C$17*Data!$C$7))*$C$12,"")</f>
        <v>8.0000000000000007E-5</v>
      </c>
      <c r="L667" s="42">
        <f t="shared" ca="1" si="314"/>
        <v>1.3497281992065546</v>
      </c>
      <c r="M667" s="44">
        <f t="shared" ca="1" si="315"/>
        <v>1.3497681992065547</v>
      </c>
      <c r="N667" s="44">
        <f t="shared" ca="1" si="316"/>
        <v>1.3496881992065546</v>
      </c>
      <c r="O667" s="108">
        <f t="shared" ca="1" si="291"/>
        <v>3.0538120893833947</v>
      </c>
      <c r="P667" s="102">
        <f t="shared" ca="1" si="292"/>
        <v>14.252423816959922</v>
      </c>
      <c r="Q667" s="102">
        <f t="shared" ca="1" si="293"/>
        <v>0.85569733217105737</v>
      </c>
      <c r="R667" s="120">
        <f t="shared" ca="1" si="311"/>
        <v>1</v>
      </c>
      <c r="S667" s="54">
        <f t="shared" ca="1" si="312"/>
        <v>0</v>
      </c>
      <c r="T667" s="5">
        <f t="shared" ca="1" si="294"/>
        <v>1.3475392670087669</v>
      </c>
      <c r="U667" s="152">
        <f t="shared" ca="1" si="295"/>
        <v>1.3544650552299466</v>
      </c>
      <c r="V667" s="152">
        <f t="shared" ca="1" si="296"/>
        <v>1.3416029175616471</v>
      </c>
      <c r="W667" s="153">
        <f t="shared" ca="1" si="297"/>
        <v>2</v>
      </c>
      <c r="X667" s="153">
        <f t="shared" ca="1" si="298"/>
        <v>2</v>
      </c>
      <c r="Y667" s="153">
        <f t="shared" ca="1" si="299"/>
        <v>8</v>
      </c>
      <c r="Z667" s="153">
        <f t="shared" ca="1" si="300"/>
        <v>8</v>
      </c>
      <c r="AA667" s="152">
        <f t="shared" ca="1" si="301"/>
        <v>1.3520566961946332</v>
      </c>
      <c r="AB667" s="152">
        <f t="shared" ca="1" si="302"/>
        <v>1.343007522143606</v>
      </c>
      <c r="AC667" s="154">
        <f t="shared" ca="1" si="303"/>
        <v>-189.47975904628933</v>
      </c>
      <c r="AD667" s="154">
        <f t="shared" ca="1" si="304"/>
        <v>-540.85416503589556</v>
      </c>
      <c r="AE667" s="3">
        <f t="shared" ca="1" si="305"/>
        <v>-45.645870255136558</v>
      </c>
      <c r="AF667" s="3">
        <f t="shared" ca="1" si="306"/>
        <v>-730.33392408218492</v>
      </c>
      <c r="AG667" s="3" t="str">
        <f t="shared" ca="1" si="313"/>
        <v>N</v>
      </c>
      <c r="AH667" s="4" t="str">
        <f t="shared" ca="1" si="307"/>
        <v/>
      </c>
      <c r="AI667" s="75">
        <f t="shared" ca="1" si="308"/>
        <v>-73.033392408218504</v>
      </c>
      <c r="AJ667" s="75">
        <f t="shared" ca="1" si="309"/>
        <v>0</v>
      </c>
    </row>
    <row r="668" spans="1:36">
      <c r="A668" s="41">
        <f t="shared" si="310"/>
        <v>602</v>
      </c>
      <c r="B668" s="150">
        <f ca="1">IF(ISNUMBER(A668),INDEX('MetaTrader Import'!$H$13:$J$5893,TRUNC(((A668-$A$39+1)-1)/3)+1,MOD((A668-$A$39+1)-1,3)+1),"")</f>
        <v>0</v>
      </c>
      <c r="C668" s="43">
        <f t="shared" ca="1" si="287"/>
        <v>17.302521803917109</v>
      </c>
      <c r="D668" s="43">
        <f t="shared" ca="1" si="288"/>
        <v>-0.71703710238431517</v>
      </c>
      <c r="E668" s="43">
        <f t="shared" ca="1" si="289"/>
        <v>16.585484701532796</v>
      </c>
      <c r="F668" s="43">
        <f t="shared" ca="1" si="290"/>
        <v>1.6585484701532796</v>
      </c>
      <c r="G668" s="43">
        <f>IF(A668&lt;&gt;"",IF(A668&lt;Data!$G$11*0.25,$C$13/$G$32,IF(A668&gt;Data!$G$11*0.25,$C$13,$C$13*10)),"")</f>
        <v>2</v>
      </c>
      <c r="H668" s="43">
        <f>IF(A668&lt;&gt;"",IF(Data!$G$9="constant",$C$13,IF(Data!$G$9="squeeze",G668,F668)),"")</f>
        <v>2</v>
      </c>
      <c r="I668" s="38">
        <f ca="1">IF(ISNUMBER(A668),NORMINV(RAND(),0,IF(AND(Data!$G$9="squeeze",A668&lt;Data!$G$11*0.25),$H$32,1)*$C$30*$C$13)*($C$14*$C$12),"")</f>
        <v>-1.171842914411295E-4</v>
      </c>
      <c r="J668" s="42">
        <f ca="1">IFERROR(IF(Data!$C$6="Real",B668,I668+J667+($C$14*$C$12)*(NORMINV(RAND(),$C$15,CHOOSE($G$13,$C$13,F668,G668)))),"")</f>
        <v>1.3497784098784344</v>
      </c>
      <c r="K668" s="88">
        <f>IF(ISNUMBER(A668), IF($G$16="fixed",$G$17,MIN(H668*Data!$C$7*$C$16*0.5,$C$17*Data!$C$7))*$C$12,"")</f>
        <v>8.0000000000000007E-5</v>
      </c>
      <c r="L668" s="42">
        <f t="shared" ca="1" si="314"/>
        <v>1.3497784098784344</v>
      </c>
      <c r="M668" s="44">
        <f t="shared" ca="1" si="315"/>
        <v>1.3498184098784345</v>
      </c>
      <c r="N668" s="44">
        <f t="shared" ca="1" si="316"/>
        <v>1.3497384098784344</v>
      </c>
      <c r="O668" s="108">
        <f t="shared" ca="1" si="291"/>
        <v>2.9202685531961432</v>
      </c>
      <c r="P668" s="102">
        <f t="shared" ca="1" si="292"/>
        <v>13.821882891534395</v>
      </c>
      <c r="Q668" s="102">
        <f t="shared" ca="1" si="293"/>
        <v>0.84933877119991119</v>
      </c>
      <c r="R668" s="120">
        <f t="shared" ca="1" si="311"/>
        <v>1</v>
      </c>
      <c r="S668" s="54">
        <f t="shared" ca="1" si="312"/>
        <v>0</v>
      </c>
      <c r="T668" s="5">
        <f t="shared" ca="1" si="294"/>
        <v>1.3475392670087669</v>
      </c>
      <c r="U668" s="152">
        <f t="shared" ca="1" si="295"/>
        <v>1.3544650552299466</v>
      </c>
      <c r="V668" s="152">
        <f t="shared" ca="1" si="296"/>
        <v>1.3416029175616471</v>
      </c>
      <c r="W668" s="153">
        <f t="shared" ca="1" si="297"/>
        <v>2</v>
      </c>
      <c r="X668" s="153">
        <f t="shared" ca="1" si="298"/>
        <v>2</v>
      </c>
      <c r="Y668" s="153">
        <f t="shared" ca="1" si="299"/>
        <v>8</v>
      </c>
      <c r="Z668" s="153">
        <f t="shared" ca="1" si="300"/>
        <v>8</v>
      </c>
      <c r="AA668" s="152">
        <f t="shared" ca="1" si="301"/>
        <v>1.3520566961946332</v>
      </c>
      <c r="AB668" s="152">
        <f t="shared" ca="1" si="302"/>
        <v>1.343007522143606</v>
      </c>
      <c r="AC668" s="154">
        <f t="shared" ca="1" si="303"/>
        <v>-185.46290529590337</v>
      </c>
      <c r="AD668" s="154">
        <f t="shared" ca="1" si="304"/>
        <v>-544.87101878628152</v>
      </c>
      <c r="AE668" s="3">
        <f t="shared" ca="1" si="305"/>
        <v>-45.645870255136558</v>
      </c>
      <c r="AF668" s="3">
        <f t="shared" ca="1" si="306"/>
        <v>-730.33392408218492</v>
      </c>
      <c r="AG668" s="3" t="str">
        <f t="shared" ca="1" si="313"/>
        <v>N</v>
      </c>
      <c r="AH668" s="4" t="str">
        <f t="shared" ca="1" si="307"/>
        <v/>
      </c>
      <c r="AI668" s="75">
        <f t="shared" ca="1" si="308"/>
        <v>-73.033392408218504</v>
      </c>
      <c r="AJ668" s="75">
        <f t="shared" ca="1" si="309"/>
        <v>0</v>
      </c>
    </row>
    <row r="669" spans="1:36">
      <c r="A669" s="41">
        <f t="shared" si="310"/>
        <v>603</v>
      </c>
      <c r="B669" s="150">
        <f>IF(ISNUMBER(A669),INDEX('MetaTrader Import'!$H$13:$J$5893,TRUNC(((A669-$A$39+1)-1)/3)+1,MOD((A669-$A$39+1)-1,3)+1),"")</f>
        <v>0</v>
      </c>
      <c r="C669" s="43">
        <f t="shared" ca="1" si="287"/>
        <v>16.585484701532796</v>
      </c>
      <c r="D669" s="43">
        <f t="shared" ca="1" si="288"/>
        <v>-0.4434548622182668</v>
      </c>
      <c r="E669" s="43">
        <f t="shared" ca="1" si="289"/>
        <v>16.142029839314528</v>
      </c>
      <c r="F669" s="43">
        <f t="shared" ca="1" si="290"/>
        <v>1.6142029839314529</v>
      </c>
      <c r="G669" s="43">
        <f>IF(A669&lt;&gt;"",IF(A669&lt;Data!$G$11*0.25,$C$13/$G$32,IF(A669&gt;Data!$G$11*0.25,$C$13,$C$13*10)),"")</f>
        <v>2</v>
      </c>
      <c r="H669" s="43">
        <f>IF(A669&lt;&gt;"",IF(Data!$G$9="constant",$C$13,IF(Data!$G$9="squeeze",G669,F669)),"")</f>
        <v>2</v>
      </c>
      <c r="I669" s="38">
        <f ca="1">IF(ISNUMBER(A669),NORMINV(RAND(),0,IF(AND(Data!$G$9="squeeze",A669&lt;Data!$G$11*0.25),$H$32,1)*$C$30*$C$13)*($C$14*$C$12),"")</f>
        <v>-3.2307414524572193E-4</v>
      </c>
      <c r="J669" s="42">
        <f ca="1">IFERROR(IF(Data!$C$6="Real",B669,I669+J668+($C$14*$C$12)*(NORMINV(RAND(),$C$15,CHOOSE($G$13,$C$13,F669,G669)))),"")</f>
        <v>1.3498183921121092</v>
      </c>
      <c r="K669" s="88">
        <f>IF(ISNUMBER(A669), IF($G$16="fixed",$G$17,MIN(H669*Data!$C$7*$C$16*0.5,$C$17*Data!$C$7))*$C$12,"")</f>
        <v>8.0000000000000007E-5</v>
      </c>
      <c r="L669" s="42">
        <f t="shared" ca="1" si="314"/>
        <v>1.3498183921121092</v>
      </c>
      <c r="M669" s="44">
        <f t="shared" ca="1" si="315"/>
        <v>1.3498583921121092</v>
      </c>
      <c r="N669" s="44">
        <f t="shared" ca="1" si="316"/>
        <v>1.3497783921121091</v>
      </c>
      <c r="O669" s="108">
        <f t="shared" ca="1" si="291"/>
        <v>2.589022616673843</v>
      </c>
      <c r="P669" s="102">
        <f t="shared" ca="1" si="292"/>
        <v>12.571250716642833</v>
      </c>
      <c r="Q669" s="102">
        <f t="shared" ca="1" si="293"/>
        <v>0.7751928111141394</v>
      </c>
      <c r="R669" s="120">
        <f t="shared" ca="1" si="311"/>
        <v>1</v>
      </c>
      <c r="S669" s="54">
        <f t="shared" ca="1" si="312"/>
        <v>0</v>
      </c>
      <c r="T669" s="5">
        <f t="shared" ca="1" si="294"/>
        <v>1.3475392670087669</v>
      </c>
      <c r="U669" s="152">
        <f t="shared" ca="1" si="295"/>
        <v>1.3544650552299466</v>
      </c>
      <c r="V669" s="152">
        <f t="shared" ca="1" si="296"/>
        <v>1.3416029175616471</v>
      </c>
      <c r="W669" s="153">
        <f t="shared" ca="1" si="297"/>
        <v>2</v>
      </c>
      <c r="X669" s="153">
        <f t="shared" ca="1" si="298"/>
        <v>2</v>
      </c>
      <c r="Y669" s="153">
        <f t="shared" ca="1" si="299"/>
        <v>8</v>
      </c>
      <c r="Z669" s="153">
        <f t="shared" ca="1" si="300"/>
        <v>8</v>
      </c>
      <c r="AA669" s="152">
        <f t="shared" ca="1" si="301"/>
        <v>1.3520566961946332</v>
      </c>
      <c r="AB669" s="152">
        <f t="shared" ca="1" si="302"/>
        <v>1.343007522143606</v>
      </c>
      <c r="AC669" s="154">
        <f t="shared" ca="1" si="303"/>
        <v>-182.26432660192415</v>
      </c>
      <c r="AD669" s="154">
        <f t="shared" ca="1" si="304"/>
        <v>-548.06959748026077</v>
      </c>
      <c r="AE669" s="3">
        <f t="shared" ca="1" si="305"/>
        <v>-45.645870255136558</v>
      </c>
      <c r="AF669" s="3">
        <f t="shared" ca="1" si="306"/>
        <v>-730.33392408218492</v>
      </c>
      <c r="AG669" s="3" t="str">
        <f t="shared" ca="1" si="313"/>
        <v>N</v>
      </c>
      <c r="AH669" s="4" t="str">
        <f t="shared" ca="1" si="307"/>
        <v/>
      </c>
      <c r="AI669" s="75">
        <f t="shared" ca="1" si="308"/>
        <v>-73.033392408218504</v>
      </c>
      <c r="AJ669" s="75">
        <f t="shared" ca="1" si="309"/>
        <v>0</v>
      </c>
    </row>
    <row r="670" spans="1:36">
      <c r="A670" s="41">
        <f t="shared" si="310"/>
        <v>604</v>
      </c>
      <c r="B670" s="150">
        <f ca="1">IF(ISNUMBER(A670),INDEX('MetaTrader Import'!$H$13:$J$5893,TRUNC(((A670-$A$39+1)-1)/3)+1,MOD((A670-$A$39+1)-1,3)+1),"")</f>
        <v>0</v>
      </c>
      <c r="C670" s="43">
        <f t="shared" ca="1" si="287"/>
        <v>16.142029839314528</v>
      </c>
      <c r="D670" s="43">
        <f t="shared" ca="1" si="288"/>
        <v>-0.5457117455400472</v>
      </c>
      <c r="E670" s="43">
        <f t="shared" ca="1" si="289"/>
        <v>15.596318093774482</v>
      </c>
      <c r="F670" s="43">
        <f t="shared" ca="1" si="290"/>
        <v>1.5596318093774482</v>
      </c>
      <c r="G670" s="43">
        <f>IF(A670&lt;&gt;"",IF(A670&lt;Data!$G$11*0.25,$C$13/$G$32,IF(A670&gt;Data!$G$11*0.25,$C$13,$C$13*10)),"")</f>
        <v>2</v>
      </c>
      <c r="H670" s="43">
        <f>IF(A670&lt;&gt;"",IF(Data!$G$9="constant",$C$13,IF(Data!$G$9="squeeze",G670,F670)),"")</f>
        <v>2</v>
      </c>
      <c r="I670" s="38">
        <f ca="1">IF(ISNUMBER(A670),NORMINV(RAND(),0,IF(AND(Data!$G$9="squeeze",A670&lt;Data!$G$11*0.25),$H$32,1)*$C$30*$C$13)*($C$14*$C$12),"")</f>
        <v>2.8525433926818638E-4</v>
      </c>
      <c r="J670" s="42">
        <f ca="1">IFERROR(IF(Data!$C$6="Real",B670,I670+J669+($C$14*$C$12)*(NORMINV(RAND(),$C$15,CHOOSE($G$13,$C$13,F670,G670)))),"")</f>
        <v>1.3499480726884443</v>
      </c>
      <c r="K670" s="88">
        <f>IF(ISNUMBER(A670), IF($G$16="fixed",$G$17,MIN(H670*Data!$C$7*$C$16*0.5,$C$17*Data!$C$7))*$C$12,"")</f>
        <v>8.0000000000000007E-5</v>
      </c>
      <c r="L670" s="42">
        <f t="shared" ca="1" si="314"/>
        <v>1.3499480726884443</v>
      </c>
      <c r="M670" s="44">
        <f t="shared" ca="1" si="315"/>
        <v>1.3499880726884443</v>
      </c>
      <c r="N670" s="44">
        <f t="shared" ca="1" si="316"/>
        <v>1.3499080726884443</v>
      </c>
      <c r="O670" s="108">
        <f t="shared" ca="1" si="291"/>
        <v>2.1809442464455486</v>
      </c>
      <c r="P670" s="102">
        <f t="shared" ca="1" si="292"/>
        <v>10.811231520760915</v>
      </c>
      <c r="Q670" s="102">
        <f t="shared" ca="1" si="293"/>
        <v>0.62208805230600417</v>
      </c>
      <c r="R670" s="120">
        <f t="shared" ca="1" si="311"/>
        <v>1</v>
      </c>
      <c r="S670" s="54">
        <f t="shared" ca="1" si="312"/>
        <v>0</v>
      </c>
      <c r="T670" s="5">
        <f t="shared" ca="1" si="294"/>
        <v>1.3475392670087669</v>
      </c>
      <c r="U670" s="152">
        <f t="shared" ca="1" si="295"/>
        <v>1.3544650552299466</v>
      </c>
      <c r="V670" s="152">
        <f t="shared" ca="1" si="296"/>
        <v>1.3416029175616471</v>
      </c>
      <c r="W670" s="153">
        <f t="shared" ca="1" si="297"/>
        <v>2</v>
      </c>
      <c r="X670" s="153">
        <f t="shared" ca="1" si="298"/>
        <v>2</v>
      </c>
      <c r="Y670" s="153">
        <f t="shared" ca="1" si="299"/>
        <v>8</v>
      </c>
      <c r="Z670" s="153">
        <f t="shared" ca="1" si="300"/>
        <v>8</v>
      </c>
      <c r="AA670" s="152">
        <f t="shared" ca="1" si="301"/>
        <v>1.3520566961946332</v>
      </c>
      <c r="AB670" s="152">
        <f t="shared" ca="1" si="302"/>
        <v>1.343007522143606</v>
      </c>
      <c r="AC670" s="154">
        <f t="shared" ca="1" si="303"/>
        <v>-171.88988049511522</v>
      </c>
      <c r="AD670" s="154">
        <f t="shared" ca="1" si="304"/>
        <v>-558.4440435870697</v>
      </c>
      <c r="AE670" s="3">
        <f t="shared" ca="1" si="305"/>
        <v>-45.645870255136558</v>
      </c>
      <c r="AF670" s="3">
        <f t="shared" ca="1" si="306"/>
        <v>-730.33392408218492</v>
      </c>
      <c r="AG670" s="3" t="str">
        <f t="shared" ca="1" si="313"/>
        <v>N</v>
      </c>
      <c r="AH670" s="4" t="str">
        <f t="shared" ca="1" si="307"/>
        <v/>
      </c>
      <c r="AI670" s="75">
        <f t="shared" ca="1" si="308"/>
        <v>-73.033392408218504</v>
      </c>
      <c r="AJ670" s="75">
        <f t="shared" ca="1" si="309"/>
        <v>0</v>
      </c>
    </row>
    <row r="671" spans="1:36">
      <c r="A671" s="41">
        <f t="shared" si="310"/>
        <v>605</v>
      </c>
      <c r="B671" s="150">
        <f ca="1">IF(ISNUMBER(A671),INDEX('MetaTrader Import'!$H$13:$J$5893,TRUNC(((A671-$A$39+1)-1)/3)+1,MOD((A671-$A$39+1)-1,3)+1),"")</f>
        <v>0</v>
      </c>
      <c r="C671" s="43">
        <f t="shared" ca="1" si="287"/>
        <v>15.596318093774482</v>
      </c>
      <c r="D671" s="43">
        <f t="shared" ca="1" si="288"/>
        <v>-0.84158033771386032</v>
      </c>
      <c r="E671" s="43">
        <f t="shared" ca="1" si="289"/>
        <v>14.754737756060621</v>
      </c>
      <c r="F671" s="43">
        <f t="shared" ca="1" si="290"/>
        <v>1.4754737756060621</v>
      </c>
      <c r="G671" s="43">
        <f>IF(A671&lt;&gt;"",IF(A671&lt;Data!$G$11*0.25,$C$13/$G$32,IF(A671&gt;Data!$G$11*0.25,$C$13,$C$13*10)),"")</f>
        <v>2</v>
      </c>
      <c r="H671" s="43">
        <f>IF(A671&lt;&gt;"",IF(Data!$G$9="constant",$C$13,IF(Data!$G$9="squeeze",G671,F671)),"")</f>
        <v>2</v>
      </c>
      <c r="I671" s="38">
        <f ca="1">IF(ISNUMBER(A671),NORMINV(RAND(),0,IF(AND(Data!$G$9="squeeze",A671&lt;Data!$G$11*0.25),$H$32,1)*$C$30*$C$13)*($C$14*$C$12),"")</f>
        <v>1.8867608452978701E-4</v>
      </c>
      <c r="J671" s="42">
        <f ca="1">IFERROR(IF(Data!$C$6="Real",B671,I671+J670+($C$14*$C$12)*(NORMINV(RAND(),$C$15,CHOOSE($G$13,$C$13,F671,G671)))),"")</f>
        <v>1.3503795058560861</v>
      </c>
      <c r="K671" s="88">
        <f>IF(ISNUMBER(A671), IF($G$16="fixed",$G$17,MIN(H671*Data!$C$7*$C$16*0.5,$C$17*Data!$C$7))*$C$12,"")</f>
        <v>8.0000000000000007E-5</v>
      </c>
      <c r="L671" s="42">
        <f t="shared" ca="1" si="314"/>
        <v>1.3503795058560861</v>
      </c>
      <c r="M671" s="44">
        <f t="shared" ca="1" si="315"/>
        <v>1.3504195058560862</v>
      </c>
      <c r="N671" s="44">
        <f t="shared" ca="1" si="316"/>
        <v>1.3503395058560861</v>
      </c>
      <c r="O671" s="108">
        <f t="shared" ca="1" si="291"/>
        <v>1.8120506607887508</v>
      </c>
      <c r="P671" s="102">
        <f t="shared" ca="1" si="292"/>
        <v>8.8160377199756645</v>
      </c>
      <c r="Q671" s="102">
        <f t="shared" ca="1" si="293"/>
        <v>0.37010651149688867</v>
      </c>
      <c r="R671" s="120">
        <f t="shared" ca="1" si="311"/>
        <v>1</v>
      </c>
      <c r="S671" s="54">
        <f t="shared" ca="1" si="312"/>
        <v>0</v>
      </c>
      <c r="T671" s="5">
        <f t="shared" ca="1" si="294"/>
        <v>1.3475392670087669</v>
      </c>
      <c r="U671" s="152">
        <f t="shared" ca="1" si="295"/>
        <v>1.3544650552299466</v>
      </c>
      <c r="V671" s="152">
        <f t="shared" ca="1" si="296"/>
        <v>1.3416029175616471</v>
      </c>
      <c r="W671" s="153">
        <f t="shared" ca="1" si="297"/>
        <v>2</v>
      </c>
      <c r="X671" s="153">
        <f t="shared" ca="1" si="298"/>
        <v>2</v>
      </c>
      <c r="Y671" s="153">
        <f t="shared" ca="1" si="299"/>
        <v>8</v>
      </c>
      <c r="Z671" s="153">
        <f t="shared" ca="1" si="300"/>
        <v>8</v>
      </c>
      <c r="AA671" s="152">
        <f t="shared" ca="1" si="301"/>
        <v>1.3520566961946332</v>
      </c>
      <c r="AB671" s="152">
        <f t="shared" ca="1" si="302"/>
        <v>1.343007522143606</v>
      </c>
      <c r="AC671" s="154">
        <f t="shared" ca="1" si="303"/>
        <v>-137.37522708376915</v>
      </c>
      <c r="AD671" s="154">
        <f t="shared" ca="1" si="304"/>
        <v>-592.95869699841569</v>
      </c>
      <c r="AE671" s="3">
        <f t="shared" ca="1" si="305"/>
        <v>-45.64587025513655</v>
      </c>
      <c r="AF671" s="3">
        <f t="shared" ca="1" si="306"/>
        <v>-730.33392408218481</v>
      </c>
      <c r="AG671" s="3" t="str">
        <f t="shared" ca="1" si="313"/>
        <v>N</v>
      </c>
      <c r="AH671" s="4" t="str">
        <f t="shared" ca="1" si="307"/>
        <v/>
      </c>
      <c r="AI671" s="75">
        <f t="shared" ca="1" si="308"/>
        <v>-73.033392408218475</v>
      </c>
      <c r="AJ671" s="75">
        <f t="shared" ca="1" si="309"/>
        <v>0</v>
      </c>
    </row>
    <row r="672" spans="1:36">
      <c r="A672" s="41">
        <f t="shared" si="310"/>
        <v>606</v>
      </c>
      <c r="B672" s="150">
        <f>IF(ISNUMBER(A672),INDEX('MetaTrader Import'!$H$13:$J$5893,TRUNC(((A672-$A$39+1)-1)/3)+1,MOD((A672-$A$39+1)-1,3)+1),"")</f>
        <v>0</v>
      </c>
      <c r="C672" s="43">
        <f t="shared" ca="1" si="287"/>
        <v>14.754737756060621</v>
      </c>
      <c r="D672" s="43">
        <f t="shared" ca="1" si="288"/>
        <v>0.59671361572808135</v>
      </c>
      <c r="E672" s="43">
        <f t="shared" ca="1" si="289"/>
        <v>15.351451371788702</v>
      </c>
      <c r="F672" s="43">
        <f t="shared" ca="1" si="290"/>
        <v>1.5351451371788702</v>
      </c>
      <c r="G672" s="43">
        <f>IF(A672&lt;&gt;"",IF(A672&lt;Data!$G$11*0.25,$C$13/$G$32,IF(A672&gt;Data!$G$11*0.25,$C$13,$C$13*10)),"")</f>
        <v>2</v>
      </c>
      <c r="H672" s="43">
        <f>IF(A672&lt;&gt;"",IF(Data!$G$9="constant",$C$13,IF(Data!$G$9="squeeze",G672,F672)),"")</f>
        <v>2</v>
      </c>
      <c r="I672" s="38">
        <f ca="1">IF(ISNUMBER(A672),NORMINV(RAND(),0,IF(AND(Data!$G$9="squeeze",A672&lt;Data!$G$11*0.25),$H$32,1)*$C$30*$C$13)*($C$14*$C$12),"")</f>
        <v>6.3265227252486198E-4</v>
      </c>
      <c r="J672" s="42">
        <f ca="1">IFERROR(IF(Data!$C$6="Real",B672,I672+J671+($C$14*$C$12)*(NORMINV(RAND(),$C$15,CHOOSE($G$13,$C$13,F672,G672)))),"")</f>
        <v>1.3511375011164393</v>
      </c>
      <c r="K672" s="88">
        <f>IF(ISNUMBER(A672), IF($G$16="fixed",$G$17,MIN(H672*Data!$C$7*$C$16*0.5,$C$17*Data!$C$7))*$C$12,"")</f>
        <v>8.0000000000000007E-5</v>
      </c>
      <c r="L672" s="42">
        <f t="shared" ca="1" si="314"/>
        <v>1.3511375011164393</v>
      </c>
      <c r="M672" s="44">
        <f t="shared" ca="1" si="315"/>
        <v>1.3511775011164393</v>
      </c>
      <c r="N672" s="44">
        <f t="shared" ca="1" si="316"/>
        <v>1.3510975011164392</v>
      </c>
      <c r="O672" s="108">
        <f t="shared" ca="1" si="291"/>
        <v>1.7768304846794702</v>
      </c>
      <c r="P672" s="102">
        <f t="shared" ca="1" si="292"/>
        <v>8.6147006752034603</v>
      </c>
      <c r="Q672" s="102">
        <f t="shared" ca="1" si="293"/>
        <v>0.12778934268575792</v>
      </c>
      <c r="R672" s="120">
        <f t="shared" ca="1" si="311"/>
        <v>1</v>
      </c>
      <c r="S672" s="54">
        <f t="shared" ca="1" si="312"/>
        <v>0</v>
      </c>
      <c r="T672" s="5">
        <f t="shared" ca="1" si="294"/>
        <v>1.3475392670087669</v>
      </c>
      <c r="U672" s="152">
        <f t="shared" ca="1" si="295"/>
        <v>1.3544650552299466</v>
      </c>
      <c r="V672" s="152">
        <f t="shared" ca="1" si="296"/>
        <v>1.3416029175616471</v>
      </c>
      <c r="W672" s="153">
        <f t="shared" ca="1" si="297"/>
        <v>2</v>
      </c>
      <c r="X672" s="153">
        <f t="shared" ca="1" si="298"/>
        <v>2</v>
      </c>
      <c r="Y672" s="153">
        <f t="shared" ca="1" si="299"/>
        <v>8</v>
      </c>
      <c r="Z672" s="153">
        <f t="shared" ca="1" si="300"/>
        <v>8</v>
      </c>
      <c r="AA672" s="152">
        <f t="shared" ca="1" si="301"/>
        <v>1.3520566961946332</v>
      </c>
      <c r="AB672" s="152">
        <f t="shared" ca="1" si="302"/>
        <v>1.343007522143606</v>
      </c>
      <c r="AC672" s="154">
        <f t="shared" ca="1" si="303"/>
        <v>-76.735606255518007</v>
      </c>
      <c r="AD672" s="154">
        <f t="shared" ca="1" si="304"/>
        <v>-653.59831782666686</v>
      </c>
      <c r="AE672" s="3">
        <f t="shared" ca="1" si="305"/>
        <v>-45.645870255136558</v>
      </c>
      <c r="AF672" s="3">
        <f t="shared" ca="1" si="306"/>
        <v>-730.33392408218492</v>
      </c>
      <c r="AG672" s="3" t="str">
        <f t="shared" ca="1" si="313"/>
        <v>N</v>
      </c>
      <c r="AH672" s="4" t="str">
        <f t="shared" ca="1" si="307"/>
        <v/>
      </c>
      <c r="AI672" s="75">
        <f t="shared" ca="1" si="308"/>
        <v>-73.033392408218504</v>
      </c>
      <c r="AJ672" s="75">
        <f t="shared" ca="1" si="309"/>
        <v>0</v>
      </c>
    </row>
    <row r="673" spans="1:36">
      <c r="A673" s="41">
        <f t="shared" si="310"/>
        <v>607</v>
      </c>
      <c r="B673" s="150">
        <f ca="1">IF(ISNUMBER(A673),INDEX('MetaTrader Import'!$H$13:$J$5893,TRUNC(((A673-$A$39+1)-1)/3)+1,MOD((A673-$A$39+1)-1,3)+1),"")</f>
        <v>0</v>
      </c>
      <c r="C673" s="43">
        <f t="shared" ca="1" si="287"/>
        <v>15.351451371788702</v>
      </c>
      <c r="D673" s="43">
        <f t="shared" ca="1" si="288"/>
        <v>0.45549986489467759</v>
      </c>
      <c r="E673" s="43">
        <f t="shared" ca="1" si="289"/>
        <v>15.80695123668338</v>
      </c>
      <c r="F673" s="43">
        <f t="shared" ca="1" si="290"/>
        <v>1.580695123668338</v>
      </c>
      <c r="G673" s="43">
        <f>IF(A673&lt;&gt;"",IF(A673&lt;Data!$G$11*0.25,$C$13/$G$32,IF(A673&gt;Data!$G$11*0.25,$C$13,$C$13*10)),"")</f>
        <v>2</v>
      </c>
      <c r="H673" s="43">
        <f>IF(A673&lt;&gt;"",IF(Data!$G$9="constant",$C$13,IF(Data!$G$9="squeeze",G673,F673)),"")</f>
        <v>2</v>
      </c>
      <c r="I673" s="38">
        <f ca="1">IF(ISNUMBER(A673),NORMINV(RAND(),0,IF(AND(Data!$G$9="squeeze",A673&lt;Data!$G$11*0.25),$H$32,1)*$C$30*$C$13)*($C$14*$C$12),"")</f>
        <v>-6.8730913113096035E-4</v>
      </c>
      <c r="J673" s="42">
        <f ca="1">IFERROR(IF(Data!$C$6="Real",B673,I673+J672+($C$14*$C$12)*(NORMINV(RAND(),$C$15,CHOOSE($G$13,$C$13,F673,G673)))),"")</f>
        <v>1.3503881716513659</v>
      </c>
      <c r="K673" s="88">
        <f>IF(ISNUMBER(A673), IF($G$16="fixed",$G$17,MIN(H673*Data!$C$7*$C$16*0.5,$C$17*Data!$C$7))*$C$12,"")</f>
        <v>8.0000000000000007E-5</v>
      </c>
      <c r="L673" s="42">
        <f t="shared" ca="1" si="314"/>
        <v>1.3503881716513659</v>
      </c>
      <c r="M673" s="44">
        <f t="shared" ca="1" si="315"/>
        <v>1.350428171651366</v>
      </c>
      <c r="N673" s="44">
        <f t="shared" ca="1" si="316"/>
        <v>1.3503481716513659</v>
      </c>
      <c r="O673" s="108">
        <f t="shared" ca="1" si="291"/>
        <v>1.4736282079635241</v>
      </c>
      <c r="P673" s="102">
        <f t="shared" ca="1" si="292"/>
        <v>7.1801001253918022</v>
      </c>
      <c r="Q673" s="102">
        <f t="shared" ca="1" si="293"/>
        <v>-0.13248005992863929</v>
      </c>
      <c r="R673" s="120">
        <f t="shared" ca="1" si="311"/>
        <v>1</v>
      </c>
      <c r="S673" s="54">
        <f t="shared" ca="1" si="312"/>
        <v>0</v>
      </c>
      <c r="T673" s="5">
        <f t="shared" ca="1" si="294"/>
        <v>1.3475392670087669</v>
      </c>
      <c r="U673" s="152">
        <f t="shared" ca="1" si="295"/>
        <v>1.3544650552299466</v>
      </c>
      <c r="V673" s="152">
        <f t="shared" ca="1" si="296"/>
        <v>1.3416029175616471</v>
      </c>
      <c r="W673" s="153">
        <f t="shared" ca="1" si="297"/>
        <v>2</v>
      </c>
      <c r="X673" s="153">
        <f t="shared" ca="1" si="298"/>
        <v>2</v>
      </c>
      <c r="Y673" s="153">
        <f t="shared" ca="1" si="299"/>
        <v>8</v>
      </c>
      <c r="Z673" s="153">
        <f t="shared" ca="1" si="300"/>
        <v>8</v>
      </c>
      <c r="AA673" s="152">
        <f t="shared" ca="1" si="301"/>
        <v>1.3520566961946332</v>
      </c>
      <c r="AB673" s="152">
        <f t="shared" ca="1" si="302"/>
        <v>1.343007522143606</v>
      </c>
      <c r="AC673" s="154">
        <f t="shared" ca="1" si="303"/>
        <v>-136.68196346138473</v>
      </c>
      <c r="AD673" s="154">
        <f t="shared" ca="1" si="304"/>
        <v>-593.6519606208002</v>
      </c>
      <c r="AE673" s="3">
        <f t="shared" ca="1" si="305"/>
        <v>-45.645870255136558</v>
      </c>
      <c r="AF673" s="3">
        <f t="shared" ca="1" si="306"/>
        <v>-730.33392408218492</v>
      </c>
      <c r="AG673" s="3" t="str">
        <f t="shared" ca="1" si="313"/>
        <v>N</v>
      </c>
      <c r="AH673" s="4" t="str">
        <f t="shared" ca="1" si="307"/>
        <v/>
      </c>
      <c r="AI673" s="75">
        <f t="shared" ca="1" si="308"/>
        <v>-73.033392408218504</v>
      </c>
      <c r="AJ673" s="75">
        <f t="shared" ca="1" si="309"/>
        <v>0</v>
      </c>
    </row>
    <row r="674" spans="1:36">
      <c r="A674" s="41">
        <f t="shared" si="310"/>
        <v>608</v>
      </c>
      <c r="B674" s="150">
        <f ca="1">IF(ISNUMBER(A674),INDEX('MetaTrader Import'!$H$13:$J$5893,TRUNC(((A674-$A$39+1)-1)/3)+1,MOD((A674-$A$39+1)-1,3)+1),"")</f>
        <v>0</v>
      </c>
      <c r="C674" s="43">
        <f t="shared" ca="1" si="287"/>
        <v>15.80695123668338</v>
      </c>
      <c r="D674" s="43">
        <f t="shared" ca="1" si="288"/>
        <v>0.27408197317486671</v>
      </c>
      <c r="E674" s="43">
        <f t="shared" ca="1" si="289"/>
        <v>16.081033209858248</v>
      </c>
      <c r="F674" s="43">
        <f t="shared" ca="1" si="290"/>
        <v>1.6081033209858249</v>
      </c>
      <c r="G674" s="43">
        <f>IF(A674&lt;&gt;"",IF(A674&lt;Data!$G$11*0.25,$C$13/$G$32,IF(A674&gt;Data!$G$11*0.25,$C$13,$C$13*10)),"")</f>
        <v>2</v>
      </c>
      <c r="H674" s="43">
        <f>IF(A674&lt;&gt;"",IF(Data!$G$9="constant",$C$13,IF(Data!$G$9="squeeze",G674,F674)),"")</f>
        <v>2</v>
      </c>
      <c r="I674" s="38">
        <f ca="1">IF(ISNUMBER(A674),NORMINV(RAND(),0,IF(AND(Data!$G$9="squeeze",A674&lt;Data!$G$11*0.25),$H$32,1)*$C$30*$C$13)*($C$14*$C$12),"")</f>
        <v>2.6856879826509656E-4</v>
      </c>
      <c r="J674" s="42">
        <f ca="1">IFERROR(IF(Data!$C$6="Real",B674,I674+J673+($C$14*$C$12)*(NORMINV(RAND(),$C$15,CHOOSE($G$13,$C$13,F674,G674)))),"")</f>
        <v>1.3509286680908676</v>
      </c>
      <c r="K674" s="88">
        <f>IF(ISNUMBER(A674), IF($G$16="fixed",$G$17,MIN(H674*Data!$C$7*$C$16*0.5,$C$17*Data!$C$7))*$C$12,"")</f>
        <v>8.0000000000000007E-5</v>
      </c>
      <c r="L674" s="42">
        <f t="shared" ca="1" si="314"/>
        <v>1.3509286680908676</v>
      </c>
      <c r="M674" s="44">
        <f t="shared" ca="1" si="315"/>
        <v>1.3509686680908677</v>
      </c>
      <c r="N674" s="44">
        <f t="shared" ca="1" si="316"/>
        <v>1.3508886680908676</v>
      </c>
      <c r="O674" s="108">
        <f t="shared" ca="1" si="291"/>
        <v>1.4103627082769037</v>
      </c>
      <c r="P674" s="102">
        <f t="shared" ca="1" si="292"/>
        <v>6.8646815088981459</v>
      </c>
      <c r="Q674" s="102">
        <f t="shared" ca="1" si="293"/>
        <v>-0.35432849675744732</v>
      </c>
      <c r="R674" s="120">
        <f t="shared" ca="1" si="311"/>
        <v>1</v>
      </c>
      <c r="S674" s="54">
        <f t="shared" ca="1" si="312"/>
        <v>0</v>
      </c>
      <c r="T674" s="5">
        <f t="shared" ca="1" si="294"/>
        <v>1.3475392670087669</v>
      </c>
      <c r="U674" s="152">
        <f t="shared" ca="1" si="295"/>
        <v>1.3544650552299466</v>
      </c>
      <c r="V674" s="152">
        <f t="shared" ca="1" si="296"/>
        <v>1.3416029175616471</v>
      </c>
      <c r="W674" s="153">
        <f t="shared" ca="1" si="297"/>
        <v>2</v>
      </c>
      <c r="X674" s="153">
        <f t="shared" ca="1" si="298"/>
        <v>2</v>
      </c>
      <c r="Y674" s="153">
        <f t="shared" ca="1" si="299"/>
        <v>8</v>
      </c>
      <c r="Z674" s="153">
        <f t="shared" ca="1" si="300"/>
        <v>8</v>
      </c>
      <c r="AA674" s="152">
        <f t="shared" ca="1" si="301"/>
        <v>1.3520566961946332</v>
      </c>
      <c r="AB674" s="152">
        <f t="shared" ca="1" si="302"/>
        <v>1.343007522143606</v>
      </c>
      <c r="AC674" s="154">
        <f t="shared" ca="1" si="303"/>
        <v>-93.442248301247588</v>
      </c>
      <c r="AD674" s="154">
        <f t="shared" ca="1" si="304"/>
        <v>-636.89167578093725</v>
      </c>
      <c r="AE674" s="3">
        <f t="shared" ca="1" si="305"/>
        <v>-45.64587025513655</v>
      </c>
      <c r="AF674" s="3">
        <f t="shared" ca="1" si="306"/>
        <v>-730.33392408218481</v>
      </c>
      <c r="AG674" s="3" t="str">
        <f t="shared" ca="1" si="313"/>
        <v>N</v>
      </c>
      <c r="AH674" s="4" t="str">
        <f t="shared" ca="1" si="307"/>
        <v/>
      </c>
      <c r="AI674" s="75">
        <f t="shared" ca="1" si="308"/>
        <v>-73.033392408218475</v>
      </c>
      <c r="AJ674" s="75">
        <f t="shared" ca="1" si="309"/>
        <v>0</v>
      </c>
    </row>
    <row r="675" spans="1:36">
      <c r="A675" s="41">
        <f t="shared" si="310"/>
        <v>609</v>
      </c>
      <c r="B675" s="150">
        <f>IF(ISNUMBER(A675),INDEX('MetaTrader Import'!$H$13:$J$5893,TRUNC(((A675-$A$39+1)-1)/3)+1,MOD((A675-$A$39+1)-1,3)+1),"")</f>
        <v>0</v>
      </c>
      <c r="C675" s="43">
        <f t="shared" ca="1" si="287"/>
        <v>16.081033209858248</v>
      </c>
      <c r="D675" s="43">
        <f t="shared" ca="1" si="288"/>
        <v>0.56545125238927285</v>
      </c>
      <c r="E675" s="43">
        <f t="shared" ca="1" si="289"/>
        <v>16.646484462247521</v>
      </c>
      <c r="F675" s="43">
        <f t="shared" ca="1" si="290"/>
        <v>1.6646484462247522</v>
      </c>
      <c r="G675" s="43">
        <f>IF(A675&lt;&gt;"",IF(A675&lt;Data!$G$11*0.25,$C$13/$G$32,IF(A675&gt;Data!$G$11*0.25,$C$13,$C$13*10)),"")</f>
        <v>2</v>
      </c>
      <c r="H675" s="43">
        <f>IF(A675&lt;&gt;"",IF(Data!$G$9="constant",$C$13,IF(Data!$G$9="squeeze",G675,F675)),"")</f>
        <v>2</v>
      </c>
      <c r="I675" s="38">
        <f ca="1">IF(ISNUMBER(A675),NORMINV(RAND(),0,IF(AND(Data!$G$9="squeeze",A675&lt;Data!$G$11*0.25),$H$32,1)*$C$30*$C$13)*($C$14*$C$12),"")</f>
        <v>1.6591244019109594E-4</v>
      </c>
      <c r="J675" s="42">
        <f ca="1">IFERROR(IF(Data!$C$6="Real",B675,I675+J674+($C$14*$C$12)*(NORMINV(RAND(),$C$15,CHOOSE($G$13,$C$13,F675,G675)))),"")</f>
        <v>1.3507531473747079</v>
      </c>
      <c r="K675" s="88">
        <f>IF(ISNUMBER(A675), IF($G$16="fixed",$G$17,MIN(H675*Data!$C$7*$C$16*0.5,$C$17*Data!$C$7))*$C$12,"")</f>
        <v>8.0000000000000007E-5</v>
      </c>
      <c r="L675" s="42">
        <f t="shared" ca="1" si="314"/>
        <v>1.3507531473747079</v>
      </c>
      <c r="M675" s="44">
        <f t="shared" ca="1" si="315"/>
        <v>1.3507931473747079</v>
      </c>
      <c r="N675" s="44">
        <f t="shared" ca="1" si="316"/>
        <v>1.3507131473747078</v>
      </c>
      <c r="O675" s="108">
        <f t="shared" ca="1" si="291"/>
        <v>1.3107331907837225</v>
      </c>
      <c r="P675" s="102">
        <f t="shared" ca="1" si="292"/>
        <v>6.4463808790058001</v>
      </c>
      <c r="Q675" s="102">
        <f t="shared" ca="1" si="293"/>
        <v>-0.52926148416389507</v>
      </c>
      <c r="R675" s="120">
        <f t="shared" ca="1" si="311"/>
        <v>1</v>
      </c>
      <c r="S675" s="54">
        <f t="shared" ca="1" si="312"/>
        <v>0</v>
      </c>
      <c r="T675" s="5">
        <f t="shared" ca="1" si="294"/>
        <v>1.3475392670087669</v>
      </c>
      <c r="U675" s="152">
        <f t="shared" ca="1" si="295"/>
        <v>1.3544650552299466</v>
      </c>
      <c r="V675" s="152">
        <f t="shared" ca="1" si="296"/>
        <v>1.3416029175616471</v>
      </c>
      <c r="W675" s="153">
        <f t="shared" ca="1" si="297"/>
        <v>2</v>
      </c>
      <c r="X675" s="153">
        <f t="shared" ca="1" si="298"/>
        <v>2</v>
      </c>
      <c r="Y675" s="153">
        <f t="shared" ca="1" si="299"/>
        <v>8</v>
      </c>
      <c r="Z675" s="153">
        <f t="shared" ca="1" si="300"/>
        <v>8</v>
      </c>
      <c r="AA675" s="152">
        <f t="shared" ca="1" si="301"/>
        <v>1.3520566961946332</v>
      </c>
      <c r="AB675" s="152">
        <f t="shared" ca="1" si="302"/>
        <v>1.343007522143606</v>
      </c>
      <c r="AC675" s="154">
        <f t="shared" ca="1" si="303"/>
        <v>-107.4839055940302</v>
      </c>
      <c r="AD675" s="154">
        <f t="shared" ca="1" si="304"/>
        <v>-622.85001848815466</v>
      </c>
      <c r="AE675" s="3">
        <f t="shared" ca="1" si="305"/>
        <v>-45.645870255136558</v>
      </c>
      <c r="AF675" s="3">
        <f t="shared" ca="1" si="306"/>
        <v>-730.33392408218492</v>
      </c>
      <c r="AG675" s="3" t="str">
        <f t="shared" ca="1" si="313"/>
        <v>N</v>
      </c>
      <c r="AH675" s="4" t="str">
        <f t="shared" ca="1" si="307"/>
        <v/>
      </c>
      <c r="AI675" s="75">
        <f t="shared" ca="1" si="308"/>
        <v>-73.033392408218504</v>
      </c>
      <c r="AJ675" s="75">
        <f t="shared" ca="1" si="309"/>
        <v>0</v>
      </c>
    </row>
    <row r="676" spans="1:36">
      <c r="A676" s="41">
        <f t="shared" si="310"/>
        <v>610</v>
      </c>
      <c r="B676" s="150">
        <f ca="1">IF(ISNUMBER(A676),INDEX('MetaTrader Import'!$H$13:$J$5893,TRUNC(((A676-$A$39+1)-1)/3)+1,MOD((A676-$A$39+1)-1,3)+1),"")</f>
        <v>0</v>
      </c>
      <c r="C676" s="43">
        <f t="shared" ca="1" si="287"/>
        <v>16.646484462247521</v>
      </c>
      <c r="D676" s="43">
        <f t="shared" ca="1" si="288"/>
        <v>-0.35664953094985985</v>
      </c>
      <c r="E676" s="43">
        <f t="shared" ca="1" si="289"/>
        <v>16.289834931297662</v>
      </c>
      <c r="F676" s="43">
        <f t="shared" ca="1" si="290"/>
        <v>1.6289834931297662</v>
      </c>
      <c r="G676" s="43">
        <f>IF(A676&lt;&gt;"",IF(A676&lt;Data!$G$11*0.25,$C$13/$G$32,IF(A676&gt;Data!$G$11*0.25,$C$13,$C$13*10)),"")</f>
        <v>2</v>
      </c>
      <c r="H676" s="43">
        <f>IF(A676&lt;&gt;"",IF(Data!$G$9="constant",$C$13,IF(Data!$G$9="squeeze",G676,F676)),"")</f>
        <v>2</v>
      </c>
      <c r="I676" s="38">
        <f ca="1">IF(ISNUMBER(A676),NORMINV(RAND(),0,IF(AND(Data!$G$9="squeeze",A676&lt;Data!$G$11*0.25),$H$32,1)*$C$30*$C$13)*($C$14*$C$12),"")</f>
        <v>4.4760777069039381E-4</v>
      </c>
      <c r="J676" s="42">
        <f ca="1">IFERROR(IF(Data!$C$6="Real",B676,I676+J675+($C$14*$C$12)*(NORMINV(RAND(),$C$15,CHOOSE($G$13,$C$13,F676,G676)))),"")</f>
        <v>1.3509492469131883</v>
      </c>
      <c r="K676" s="88">
        <f>IF(ISNUMBER(A676), IF($G$16="fixed",$G$17,MIN(H676*Data!$C$7*$C$16*0.5,$C$17*Data!$C$7))*$C$12,"")</f>
        <v>8.0000000000000007E-5</v>
      </c>
      <c r="L676" s="42">
        <f t="shared" ca="1" si="314"/>
        <v>1.3509492469131883</v>
      </c>
      <c r="M676" s="44">
        <f t="shared" ca="1" si="315"/>
        <v>1.3509892469131883</v>
      </c>
      <c r="N676" s="44">
        <f t="shared" ca="1" si="316"/>
        <v>1.3509092469131883</v>
      </c>
      <c r="O676" s="108">
        <f t="shared" ca="1" si="291"/>
        <v>1.2679579206168785</v>
      </c>
      <c r="P676" s="102">
        <f t="shared" ca="1" si="292"/>
        <v>6.2667079064655375</v>
      </c>
      <c r="Q676" s="102">
        <f t="shared" ca="1" si="293"/>
        <v>-0.64898316787466526</v>
      </c>
      <c r="R676" s="120">
        <f t="shared" ca="1" si="311"/>
        <v>1</v>
      </c>
      <c r="S676" s="54">
        <f t="shared" ca="1" si="312"/>
        <v>0</v>
      </c>
      <c r="T676" s="5">
        <f t="shared" ca="1" si="294"/>
        <v>1.3475392670087669</v>
      </c>
      <c r="U676" s="152">
        <f t="shared" ca="1" si="295"/>
        <v>1.3544650552299466</v>
      </c>
      <c r="V676" s="152">
        <f t="shared" ca="1" si="296"/>
        <v>1.3416029175616471</v>
      </c>
      <c r="W676" s="153">
        <f t="shared" ca="1" si="297"/>
        <v>2</v>
      </c>
      <c r="X676" s="153">
        <f t="shared" ca="1" si="298"/>
        <v>2</v>
      </c>
      <c r="Y676" s="153">
        <f t="shared" ca="1" si="299"/>
        <v>8</v>
      </c>
      <c r="Z676" s="153">
        <f t="shared" ca="1" si="300"/>
        <v>8</v>
      </c>
      <c r="AA676" s="152">
        <f t="shared" ca="1" si="301"/>
        <v>1.3520566961946332</v>
      </c>
      <c r="AB676" s="152">
        <f t="shared" ca="1" si="302"/>
        <v>1.343007522143606</v>
      </c>
      <c r="AC676" s="154">
        <f t="shared" ca="1" si="303"/>
        <v>-91.795942515595641</v>
      </c>
      <c r="AD676" s="154">
        <f t="shared" ca="1" si="304"/>
        <v>-638.53798156658922</v>
      </c>
      <c r="AE676" s="3">
        <f t="shared" ca="1" si="305"/>
        <v>-45.645870255136558</v>
      </c>
      <c r="AF676" s="3">
        <f t="shared" ca="1" si="306"/>
        <v>-730.33392408218492</v>
      </c>
      <c r="AG676" s="3" t="str">
        <f t="shared" ca="1" si="313"/>
        <v>N</v>
      </c>
      <c r="AH676" s="4" t="str">
        <f t="shared" ca="1" si="307"/>
        <v/>
      </c>
      <c r="AI676" s="75">
        <f t="shared" ca="1" si="308"/>
        <v>-73.033392408218504</v>
      </c>
      <c r="AJ676" s="75">
        <f t="shared" ca="1" si="309"/>
        <v>0</v>
      </c>
    </row>
    <row r="677" spans="1:36">
      <c r="A677" s="41">
        <f t="shared" si="310"/>
        <v>611</v>
      </c>
      <c r="B677" s="150">
        <f ca="1">IF(ISNUMBER(A677),INDEX('MetaTrader Import'!$H$13:$J$5893,TRUNC(((A677-$A$39+1)-1)/3)+1,MOD((A677-$A$39+1)-1,3)+1),"")</f>
        <v>0</v>
      </c>
      <c r="C677" s="43">
        <f t="shared" ca="1" si="287"/>
        <v>16.289834931297662</v>
      </c>
      <c r="D677" s="43">
        <f t="shared" ca="1" si="288"/>
        <v>-3.6207872731499364</v>
      </c>
      <c r="E677" s="43">
        <f t="shared" ca="1" si="289"/>
        <v>12.669047658147726</v>
      </c>
      <c r="F677" s="43">
        <f t="shared" ca="1" si="290"/>
        <v>1.2669047658147725</v>
      </c>
      <c r="G677" s="43">
        <f>IF(A677&lt;&gt;"",IF(A677&lt;Data!$G$11*0.25,$C$13/$G$32,IF(A677&gt;Data!$G$11*0.25,$C$13,$C$13*10)),"")</f>
        <v>2</v>
      </c>
      <c r="H677" s="43">
        <f>IF(A677&lt;&gt;"",IF(Data!$G$9="constant",$C$13,IF(Data!$G$9="squeeze",G677,F677)),"")</f>
        <v>2</v>
      </c>
      <c r="I677" s="38">
        <f ca="1">IF(ISNUMBER(A677),NORMINV(RAND(),0,IF(AND(Data!$G$9="squeeze",A677&lt;Data!$G$11*0.25),$H$32,1)*$C$30*$C$13)*($C$14*$C$12),"")</f>
        <v>7.6474332134955744E-4</v>
      </c>
      <c r="J677" s="42">
        <f ca="1">IFERROR(IF(Data!$C$6="Real",B677,I677+J676+($C$14*$C$12)*(NORMINV(RAND(),$C$15,CHOOSE($G$13,$C$13,F677,G677)))),"")</f>
        <v>1.3515670415243504</v>
      </c>
      <c r="K677" s="88">
        <f>IF(ISNUMBER(A677), IF($G$16="fixed",$G$17,MIN(H677*Data!$C$7*$C$16*0.5,$C$17*Data!$C$7))*$C$12,"")</f>
        <v>8.0000000000000007E-5</v>
      </c>
      <c r="L677" s="42">
        <f t="shared" ca="1" si="314"/>
        <v>1.3515670415243504</v>
      </c>
      <c r="M677" s="44">
        <f t="shared" ca="1" si="315"/>
        <v>1.3516070415243504</v>
      </c>
      <c r="N677" s="44">
        <f t="shared" ca="1" si="316"/>
        <v>1.3515270415243503</v>
      </c>
      <c r="O677" s="108">
        <f t="shared" ca="1" si="291"/>
        <v>1.4054071264656964</v>
      </c>
      <c r="P677" s="102">
        <f t="shared" ca="1" si="292"/>
        <v>6.901281181952438</v>
      </c>
      <c r="Q677" s="102">
        <f t="shared" ca="1" si="293"/>
        <v>-0.69749698856021514</v>
      </c>
      <c r="R677" s="120">
        <f t="shared" ca="1" si="311"/>
        <v>1</v>
      </c>
      <c r="S677" s="54">
        <f t="shared" ca="1" si="312"/>
        <v>0</v>
      </c>
      <c r="T677" s="5">
        <f t="shared" ca="1" si="294"/>
        <v>1.3475392670087669</v>
      </c>
      <c r="U677" s="152">
        <f t="shared" ca="1" si="295"/>
        <v>1.3544650552299466</v>
      </c>
      <c r="V677" s="152">
        <f t="shared" ca="1" si="296"/>
        <v>1.3416029175616471</v>
      </c>
      <c r="W677" s="153">
        <f t="shared" ca="1" si="297"/>
        <v>2</v>
      </c>
      <c r="X677" s="153">
        <f t="shared" ca="1" si="298"/>
        <v>2</v>
      </c>
      <c r="Y677" s="153">
        <f t="shared" ca="1" si="299"/>
        <v>8</v>
      </c>
      <c r="Z677" s="153">
        <f t="shared" ca="1" si="300"/>
        <v>8</v>
      </c>
      <c r="AA677" s="152">
        <f t="shared" ca="1" si="301"/>
        <v>1.3520566961946332</v>
      </c>
      <c r="AB677" s="152">
        <f t="shared" ca="1" si="302"/>
        <v>1.343007522143606</v>
      </c>
      <c r="AC677" s="154">
        <f t="shared" ca="1" si="303"/>
        <v>-42.372373622630022</v>
      </c>
      <c r="AD677" s="154">
        <f t="shared" ca="1" si="304"/>
        <v>-687.96155045955493</v>
      </c>
      <c r="AE677" s="3">
        <f t="shared" ca="1" si="305"/>
        <v>-45.645870255136558</v>
      </c>
      <c r="AF677" s="3">
        <f t="shared" ca="1" si="306"/>
        <v>-730.33392408218492</v>
      </c>
      <c r="AG677" s="3" t="str">
        <f t="shared" ca="1" si="313"/>
        <v>N</v>
      </c>
      <c r="AH677" s="4" t="str">
        <f t="shared" ca="1" si="307"/>
        <v/>
      </c>
      <c r="AI677" s="75">
        <f t="shared" ca="1" si="308"/>
        <v>-73.033392408218504</v>
      </c>
      <c r="AJ677" s="75">
        <f t="shared" ca="1" si="309"/>
        <v>0</v>
      </c>
    </row>
    <row r="678" spans="1:36">
      <c r="A678" s="41">
        <f t="shared" si="310"/>
        <v>612</v>
      </c>
      <c r="B678" s="150">
        <f>IF(ISNUMBER(A678),INDEX('MetaTrader Import'!$H$13:$J$5893,TRUNC(((A678-$A$39+1)-1)/3)+1,MOD((A678-$A$39+1)-1,3)+1),"")</f>
        <v>0</v>
      </c>
      <c r="C678" s="43">
        <f t="shared" ca="1" si="287"/>
        <v>12.669047658147726</v>
      </c>
      <c r="D678" s="43">
        <f t="shared" ca="1" si="288"/>
        <v>1.4399143452914749</v>
      </c>
      <c r="E678" s="43">
        <f t="shared" ca="1" si="289"/>
        <v>14.108962003439201</v>
      </c>
      <c r="F678" s="43">
        <f t="shared" ca="1" si="290"/>
        <v>1.41089620034392</v>
      </c>
      <c r="G678" s="43">
        <f>IF(A678&lt;&gt;"",IF(A678&lt;Data!$G$11*0.25,$C$13/$G$32,IF(A678&gt;Data!$G$11*0.25,$C$13,$C$13*10)),"")</f>
        <v>2</v>
      </c>
      <c r="H678" s="43">
        <f>IF(A678&lt;&gt;"",IF(Data!$G$9="constant",$C$13,IF(Data!$G$9="squeeze",G678,F678)),"")</f>
        <v>2</v>
      </c>
      <c r="I678" s="38">
        <f ca="1">IF(ISNUMBER(A678),NORMINV(RAND(),0,IF(AND(Data!$G$9="squeeze",A678&lt;Data!$G$11*0.25),$H$32,1)*$C$30*$C$13)*($C$14*$C$12),"")</f>
        <v>-1.1005708683386456E-4</v>
      </c>
      <c r="J678" s="42">
        <f ca="1">IFERROR(IF(Data!$C$6="Real",B678,I678+J677+($C$14*$C$12)*(NORMINV(RAND(),$C$15,CHOOSE($G$13,$C$13,F678,G678)))),"")</f>
        <v>1.3518469555635502</v>
      </c>
      <c r="K678" s="88">
        <f>IF(ISNUMBER(A678), IF($G$16="fixed",$G$17,MIN(H678*Data!$C$7*$C$16*0.5,$C$17*Data!$C$7))*$C$12,"")</f>
        <v>8.0000000000000007E-5</v>
      </c>
      <c r="L678" s="42">
        <f t="shared" ca="1" si="314"/>
        <v>1.3518469555635502</v>
      </c>
      <c r="M678" s="44">
        <f t="shared" ca="1" si="315"/>
        <v>1.3518869555635502</v>
      </c>
      <c r="N678" s="44">
        <f t="shared" ca="1" si="316"/>
        <v>1.3518069555635501</v>
      </c>
      <c r="O678" s="108">
        <f t="shared" ca="1" si="291"/>
        <v>1.5862594399530925</v>
      </c>
      <c r="P678" s="102">
        <f t="shared" ca="1" si="292"/>
        <v>7.6841764481454735</v>
      </c>
      <c r="Q678" s="102">
        <f t="shared" ca="1" si="293"/>
        <v>-0.68717204580327551</v>
      </c>
      <c r="R678" s="120">
        <f t="shared" ca="1" si="311"/>
        <v>1</v>
      </c>
      <c r="S678" s="54">
        <f t="shared" ca="1" si="312"/>
        <v>0</v>
      </c>
      <c r="T678" s="5">
        <f t="shared" ca="1" si="294"/>
        <v>1.3475392670087669</v>
      </c>
      <c r="U678" s="152">
        <f t="shared" ca="1" si="295"/>
        <v>1.3544650552299466</v>
      </c>
      <c r="V678" s="152">
        <f t="shared" ca="1" si="296"/>
        <v>1.3416029175616471</v>
      </c>
      <c r="W678" s="153">
        <f t="shared" ca="1" si="297"/>
        <v>2</v>
      </c>
      <c r="X678" s="153">
        <f t="shared" ca="1" si="298"/>
        <v>2</v>
      </c>
      <c r="Y678" s="153">
        <f t="shared" ca="1" si="299"/>
        <v>8</v>
      </c>
      <c r="Z678" s="153">
        <f t="shared" ca="1" si="300"/>
        <v>8</v>
      </c>
      <c r="AA678" s="152">
        <f t="shared" ca="1" si="301"/>
        <v>1.3520566961946332</v>
      </c>
      <c r="AB678" s="152">
        <f t="shared" ca="1" si="302"/>
        <v>1.343007522143606</v>
      </c>
      <c r="AC678" s="154">
        <f t="shared" ca="1" si="303"/>
        <v>-19.979250486645839</v>
      </c>
      <c r="AD678" s="154">
        <f t="shared" ca="1" si="304"/>
        <v>-710.354673595539</v>
      </c>
      <c r="AE678" s="3">
        <f t="shared" ca="1" si="305"/>
        <v>-45.64587025513655</v>
      </c>
      <c r="AF678" s="3">
        <f t="shared" ca="1" si="306"/>
        <v>-730.33392408218481</v>
      </c>
      <c r="AG678" s="3" t="str">
        <f t="shared" ca="1" si="313"/>
        <v>N</v>
      </c>
      <c r="AH678" s="4" t="str">
        <f t="shared" ca="1" si="307"/>
        <v/>
      </c>
      <c r="AI678" s="75">
        <f t="shared" ca="1" si="308"/>
        <v>-73.033392408218475</v>
      </c>
      <c r="AJ678" s="75">
        <f t="shared" ca="1" si="309"/>
        <v>0</v>
      </c>
    </row>
    <row r="679" spans="1:36">
      <c r="A679" s="41">
        <f t="shared" si="310"/>
        <v>613</v>
      </c>
      <c r="B679" s="150">
        <f ca="1">IF(ISNUMBER(A679),INDEX('MetaTrader Import'!$H$13:$J$5893,TRUNC(((A679-$A$39+1)-1)/3)+1,MOD((A679-$A$39+1)-1,3)+1),"")</f>
        <v>0</v>
      </c>
      <c r="C679" s="43">
        <f t="shared" ca="1" si="287"/>
        <v>14.108962003439201</v>
      </c>
      <c r="D679" s="43">
        <f t="shared" ca="1" si="288"/>
        <v>4.5514883472611007</v>
      </c>
      <c r="E679" s="43">
        <f t="shared" ca="1" si="289"/>
        <v>18.660450350700302</v>
      </c>
      <c r="F679" s="43">
        <f t="shared" ca="1" si="290"/>
        <v>1.8660450350700302</v>
      </c>
      <c r="G679" s="43">
        <f>IF(A679&lt;&gt;"",IF(A679&lt;Data!$G$11*0.25,$C$13/$G$32,IF(A679&gt;Data!$G$11*0.25,$C$13,$C$13*10)),"")</f>
        <v>2</v>
      </c>
      <c r="H679" s="43">
        <f>IF(A679&lt;&gt;"",IF(Data!$G$9="constant",$C$13,IF(Data!$G$9="squeeze",G679,F679)),"")</f>
        <v>2</v>
      </c>
      <c r="I679" s="38">
        <f ca="1">IF(ISNUMBER(A679),NORMINV(RAND(),0,IF(AND(Data!$G$9="squeeze",A679&lt;Data!$G$11*0.25),$H$32,1)*$C$30*$C$13)*($C$14*$C$12),"")</f>
        <v>1.4585928424891168E-4</v>
      </c>
      <c r="J679" s="42">
        <f ca="1">IFERROR(IF(Data!$C$6="Real",B679,I679+J678+($C$14*$C$12)*(NORMINV(RAND(),$C$15,CHOOSE($G$13,$C$13,F679,G679)))),"")</f>
        <v>1.3515609886988582</v>
      </c>
      <c r="K679" s="88">
        <f>IF(ISNUMBER(A679), IF($G$16="fixed",$G$17,MIN(H679*Data!$C$7*$C$16*0.5,$C$17*Data!$C$7))*$C$12,"")</f>
        <v>8.0000000000000007E-5</v>
      </c>
      <c r="L679" s="42">
        <f t="shared" ca="1" si="314"/>
        <v>1.3515609886988582</v>
      </c>
      <c r="M679" s="44">
        <f t="shared" ca="1" si="315"/>
        <v>1.3516009886988583</v>
      </c>
      <c r="N679" s="44">
        <f t="shared" ca="1" si="316"/>
        <v>1.3515209886988582</v>
      </c>
      <c r="O679" s="108">
        <f t="shared" ca="1" si="291"/>
        <v>1.6273356134989339</v>
      </c>
      <c r="P679" s="102">
        <f t="shared" ca="1" si="292"/>
        <v>7.8271608575574154</v>
      </c>
      <c r="Q679" s="102">
        <f t="shared" ca="1" si="293"/>
        <v>-0.63159612483805561</v>
      </c>
      <c r="R679" s="120">
        <f t="shared" ca="1" si="311"/>
        <v>1</v>
      </c>
      <c r="S679" s="54">
        <f t="shared" ca="1" si="312"/>
        <v>0</v>
      </c>
      <c r="T679" s="5">
        <f t="shared" ca="1" si="294"/>
        <v>1.3475392670087669</v>
      </c>
      <c r="U679" s="152">
        <f t="shared" ca="1" si="295"/>
        <v>1.3544650552299466</v>
      </c>
      <c r="V679" s="152">
        <f t="shared" ca="1" si="296"/>
        <v>1.3416029175616471</v>
      </c>
      <c r="W679" s="153">
        <f t="shared" ca="1" si="297"/>
        <v>2</v>
      </c>
      <c r="X679" s="153">
        <f t="shared" ca="1" si="298"/>
        <v>2</v>
      </c>
      <c r="Y679" s="153">
        <f t="shared" ca="1" si="299"/>
        <v>8</v>
      </c>
      <c r="Z679" s="153">
        <f t="shared" ca="1" si="300"/>
        <v>8</v>
      </c>
      <c r="AA679" s="152">
        <f t="shared" ca="1" si="301"/>
        <v>1.3520566961946332</v>
      </c>
      <c r="AB679" s="152">
        <f t="shared" ca="1" si="302"/>
        <v>1.343007522143606</v>
      </c>
      <c r="AC679" s="154">
        <f t="shared" ca="1" si="303"/>
        <v>-42.856599662002282</v>
      </c>
      <c r="AD679" s="154">
        <f t="shared" ca="1" si="304"/>
        <v>-687.47732442018264</v>
      </c>
      <c r="AE679" s="3">
        <f t="shared" ca="1" si="305"/>
        <v>-45.645870255136558</v>
      </c>
      <c r="AF679" s="3">
        <f t="shared" ca="1" si="306"/>
        <v>-730.33392408218492</v>
      </c>
      <c r="AG679" s="3" t="str">
        <f t="shared" ca="1" si="313"/>
        <v>N</v>
      </c>
      <c r="AH679" s="4" t="str">
        <f t="shared" ca="1" si="307"/>
        <v/>
      </c>
      <c r="AI679" s="75">
        <f t="shared" ca="1" si="308"/>
        <v>-73.033392408218504</v>
      </c>
      <c r="AJ679" s="75">
        <f t="shared" ca="1" si="309"/>
        <v>0</v>
      </c>
    </row>
    <row r="680" spans="1:36">
      <c r="A680" s="41">
        <f t="shared" si="310"/>
        <v>614</v>
      </c>
      <c r="B680" s="150">
        <f ca="1">IF(ISNUMBER(A680),INDEX('MetaTrader Import'!$H$13:$J$5893,TRUNC(((A680-$A$39+1)-1)/3)+1,MOD((A680-$A$39+1)-1,3)+1),"")</f>
        <v>0</v>
      </c>
      <c r="C680" s="43">
        <f t="shared" ca="1" si="287"/>
        <v>18.660450350700302</v>
      </c>
      <c r="D680" s="43">
        <f t="shared" ca="1" si="288"/>
        <v>0.58565886129641065</v>
      </c>
      <c r="E680" s="43">
        <f t="shared" ca="1" si="289"/>
        <v>19.246109211996711</v>
      </c>
      <c r="F680" s="43">
        <f t="shared" ca="1" si="290"/>
        <v>1.9246109211996711</v>
      </c>
      <c r="G680" s="43">
        <f>IF(A680&lt;&gt;"",IF(A680&lt;Data!$G$11*0.25,$C$13/$G$32,IF(A680&gt;Data!$G$11*0.25,$C$13,$C$13*10)),"")</f>
        <v>2</v>
      </c>
      <c r="H680" s="43">
        <f>IF(A680&lt;&gt;"",IF(Data!$G$9="constant",$C$13,IF(Data!$G$9="squeeze",G680,F680)),"")</f>
        <v>2</v>
      </c>
      <c r="I680" s="38">
        <f ca="1">IF(ISNUMBER(A680),NORMINV(RAND(),0,IF(AND(Data!$G$9="squeeze",A680&lt;Data!$G$11*0.25),$H$32,1)*$C$30*$C$13)*($C$14*$C$12),"")</f>
        <v>-2.2029633326250657E-5</v>
      </c>
      <c r="J680" s="42">
        <f ca="1">IFERROR(IF(Data!$C$6="Real",B680,I680+J679+($C$14*$C$12)*(NORMINV(RAND(),$C$15,CHOOSE($G$13,$C$13,F680,G680)))),"")</f>
        <v>1.3519769939254176</v>
      </c>
      <c r="K680" s="88">
        <f>IF(ISNUMBER(A680), IF($G$16="fixed",$G$17,MIN(H680*Data!$C$7*$C$16*0.5,$C$17*Data!$C$7))*$C$12,"")</f>
        <v>8.0000000000000007E-5</v>
      </c>
      <c r="L680" s="42">
        <f t="shared" ca="1" si="314"/>
        <v>1.3519769939254176</v>
      </c>
      <c r="M680" s="44">
        <f t="shared" ca="1" si="315"/>
        <v>1.3520169939254176</v>
      </c>
      <c r="N680" s="44">
        <f t="shared" ca="1" si="316"/>
        <v>1.3519369939254176</v>
      </c>
      <c r="O680" s="108">
        <f t="shared" ca="1" si="291"/>
        <v>1.6193518962107474</v>
      </c>
      <c r="P680" s="102">
        <f t="shared" ca="1" si="292"/>
        <v>7.7900344033157323</v>
      </c>
      <c r="Q680" s="102">
        <f t="shared" ca="1" si="293"/>
        <v>-0.56187248846821614</v>
      </c>
      <c r="R680" s="120">
        <f t="shared" ca="1" si="311"/>
        <v>1</v>
      </c>
      <c r="S680" s="54">
        <f t="shared" ca="1" si="312"/>
        <v>0</v>
      </c>
      <c r="T680" s="5">
        <f t="shared" ca="1" si="294"/>
        <v>1.3475392670087669</v>
      </c>
      <c r="U680" s="152">
        <f t="shared" ca="1" si="295"/>
        <v>1.3544650552299466</v>
      </c>
      <c r="V680" s="152">
        <f t="shared" ca="1" si="296"/>
        <v>1.3416029175616471</v>
      </c>
      <c r="W680" s="153">
        <f t="shared" ca="1" si="297"/>
        <v>2</v>
      </c>
      <c r="X680" s="153">
        <f t="shared" ca="1" si="298"/>
        <v>2</v>
      </c>
      <c r="Y680" s="153">
        <f t="shared" ca="1" si="299"/>
        <v>8</v>
      </c>
      <c r="Z680" s="153">
        <f t="shared" ca="1" si="300"/>
        <v>8</v>
      </c>
      <c r="AA680" s="152">
        <f t="shared" ca="1" si="301"/>
        <v>1.3520566961946332</v>
      </c>
      <c r="AB680" s="152">
        <f t="shared" ca="1" si="302"/>
        <v>1.343007522143606</v>
      </c>
      <c r="AC680" s="154">
        <f t="shared" ca="1" si="303"/>
        <v>-9.5761815372519266</v>
      </c>
      <c r="AD680" s="154">
        <f t="shared" ca="1" si="304"/>
        <v>-720.75774254493297</v>
      </c>
      <c r="AE680" s="3">
        <f t="shared" ca="1" si="305"/>
        <v>-45.645870255136558</v>
      </c>
      <c r="AF680" s="3">
        <f t="shared" ca="1" si="306"/>
        <v>-730.33392408218492</v>
      </c>
      <c r="AG680" s="3" t="str">
        <f t="shared" ca="1" si="313"/>
        <v>N</v>
      </c>
      <c r="AH680" s="4" t="str">
        <f t="shared" ca="1" si="307"/>
        <v/>
      </c>
      <c r="AI680" s="75">
        <f t="shared" ca="1" si="308"/>
        <v>-73.033392408218504</v>
      </c>
      <c r="AJ680" s="75">
        <f t="shared" ca="1" si="309"/>
        <v>0</v>
      </c>
    </row>
    <row r="681" spans="1:36">
      <c r="A681" s="41">
        <f t="shared" si="310"/>
        <v>615</v>
      </c>
      <c r="B681" s="150">
        <f>IF(ISNUMBER(A681),INDEX('MetaTrader Import'!$H$13:$J$5893,TRUNC(((A681-$A$39+1)-1)/3)+1,MOD((A681-$A$39+1)-1,3)+1),"")</f>
        <v>0</v>
      </c>
      <c r="C681" s="43">
        <f t="shared" ca="1" si="287"/>
        <v>19.246109211996711</v>
      </c>
      <c r="D681" s="43">
        <f t="shared" ca="1" si="288"/>
        <v>1.7184534949393293</v>
      </c>
      <c r="E681" s="43">
        <f t="shared" ca="1" si="289"/>
        <v>20.964562706936039</v>
      </c>
      <c r="F681" s="43">
        <f t="shared" ca="1" si="290"/>
        <v>2.0964562706936039</v>
      </c>
      <c r="G681" s="43">
        <f>IF(A681&lt;&gt;"",IF(A681&lt;Data!$G$11*0.25,$C$13/$G$32,IF(A681&gt;Data!$G$11*0.25,$C$13,$C$13*10)),"")</f>
        <v>2</v>
      </c>
      <c r="H681" s="43">
        <f>IF(A681&lt;&gt;"",IF(Data!$G$9="constant",$C$13,IF(Data!$G$9="squeeze",G681,F681)),"")</f>
        <v>2</v>
      </c>
      <c r="I681" s="38">
        <f ca="1">IF(ISNUMBER(A681),NORMINV(RAND(),0,IF(AND(Data!$G$9="squeeze",A681&lt;Data!$G$11*0.25),$H$32,1)*$C$30*$C$13)*($C$14*$C$12),"")</f>
        <v>1.9225375483911342E-4</v>
      </c>
      <c r="J681" s="42">
        <f ca="1">IFERROR(IF(Data!$C$6="Real",B681,I681+J680+($C$14*$C$12)*(NORMINV(RAND(),$C$15,CHOOSE($G$13,$C$13,F681,G681)))),"")</f>
        <v>1.3520038300702801</v>
      </c>
      <c r="K681" s="88">
        <f>IF(ISNUMBER(A681), IF($G$16="fixed",$G$17,MIN(H681*Data!$C$7*$C$16*0.5,$C$17*Data!$C$7))*$C$12,"")</f>
        <v>8.0000000000000007E-5</v>
      </c>
      <c r="L681" s="42">
        <f t="shared" ca="1" si="314"/>
        <v>1.3520038300702801</v>
      </c>
      <c r="M681" s="44">
        <f t="shared" ca="1" si="315"/>
        <v>1.3520438300702802</v>
      </c>
      <c r="N681" s="44">
        <f t="shared" ca="1" si="316"/>
        <v>1.3519638300702801</v>
      </c>
      <c r="O681" s="108">
        <f t="shared" ca="1" si="291"/>
        <v>1.7493038958492397</v>
      </c>
      <c r="P681" s="102">
        <f t="shared" ca="1" si="292"/>
        <v>8.212426988025614</v>
      </c>
      <c r="Q681" s="102">
        <f t="shared" ca="1" si="293"/>
        <v>-0.44954897398454474</v>
      </c>
      <c r="R681" s="120">
        <f t="shared" ca="1" si="311"/>
        <v>1</v>
      </c>
      <c r="S681" s="54">
        <f t="shared" ca="1" si="312"/>
        <v>0</v>
      </c>
      <c r="T681" s="5">
        <f t="shared" ca="1" si="294"/>
        <v>1.3475392670087669</v>
      </c>
      <c r="U681" s="152">
        <f t="shared" ca="1" si="295"/>
        <v>1.3544650552299466</v>
      </c>
      <c r="V681" s="152">
        <f t="shared" ca="1" si="296"/>
        <v>1.3416029175616471</v>
      </c>
      <c r="W681" s="153">
        <f t="shared" ca="1" si="297"/>
        <v>2</v>
      </c>
      <c r="X681" s="153">
        <f t="shared" ca="1" si="298"/>
        <v>2</v>
      </c>
      <c r="Y681" s="153">
        <f t="shared" ca="1" si="299"/>
        <v>8</v>
      </c>
      <c r="Z681" s="153">
        <f t="shared" ca="1" si="300"/>
        <v>8</v>
      </c>
      <c r="AA681" s="152">
        <f t="shared" ca="1" si="301"/>
        <v>1.3520566961946332</v>
      </c>
      <c r="AB681" s="152">
        <f t="shared" ca="1" si="302"/>
        <v>1.343007522143606</v>
      </c>
      <c r="AC681" s="154">
        <f t="shared" ca="1" si="303"/>
        <v>-7.4292899482486519</v>
      </c>
      <c r="AD681" s="154">
        <f t="shared" ca="1" si="304"/>
        <v>-722.90463413393627</v>
      </c>
      <c r="AE681" s="3">
        <f t="shared" ca="1" si="305"/>
        <v>-45.645870255136558</v>
      </c>
      <c r="AF681" s="3">
        <f t="shared" ca="1" si="306"/>
        <v>-730.33392408218492</v>
      </c>
      <c r="AG681" s="3" t="str">
        <f t="shared" ca="1" si="313"/>
        <v>N</v>
      </c>
      <c r="AH681" s="4" t="str">
        <f t="shared" ca="1" si="307"/>
        <v/>
      </c>
      <c r="AI681" s="75">
        <f t="shared" ca="1" si="308"/>
        <v>-73.033392408218504</v>
      </c>
      <c r="AJ681" s="75">
        <f t="shared" ca="1" si="309"/>
        <v>0</v>
      </c>
    </row>
    <row r="682" spans="1:36">
      <c r="A682" s="41">
        <f t="shared" si="310"/>
        <v>616</v>
      </c>
      <c r="B682" s="150">
        <f ca="1">IF(ISNUMBER(A682),INDEX('MetaTrader Import'!$H$13:$J$5893,TRUNC(((A682-$A$39+1)-1)/3)+1,MOD((A682-$A$39+1)-1,3)+1),"")</f>
        <v>0</v>
      </c>
      <c r="C682" s="43">
        <f t="shared" ca="1" si="287"/>
        <v>20.964562706936039</v>
      </c>
      <c r="D682" s="43">
        <f t="shared" ca="1" si="288"/>
        <v>0.23434388444405321</v>
      </c>
      <c r="E682" s="43">
        <f t="shared" ca="1" si="289"/>
        <v>21.198906591380094</v>
      </c>
      <c r="F682" s="43">
        <f t="shared" ca="1" si="290"/>
        <v>2.1198906591380093</v>
      </c>
      <c r="G682" s="43">
        <f>IF(A682&lt;&gt;"",IF(A682&lt;Data!$G$11*0.25,$C$13/$G$32,IF(A682&gt;Data!$G$11*0.25,$C$13,$C$13*10)),"")</f>
        <v>2</v>
      </c>
      <c r="H682" s="43">
        <f>IF(A682&lt;&gt;"",IF(Data!$G$9="constant",$C$13,IF(Data!$G$9="squeeze",G682,F682)),"")</f>
        <v>2</v>
      </c>
      <c r="I682" s="38">
        <f ca="1">IF(ISNUMBER(A682),NORMINV(RAND(),0,IF(AND(Data!$G$9="squeeze",A682&lt;Data!$G$11*0.25),$H$32,1)*$C$30*$C$13)*($C$14*$C$12),"")</f>
        <v>-1.6238980750711229E-4</v>
      </c>
      <c r="J682" s="42">
        <f ca="1">IFERROR(IF(Data!$C$6="Real",B682,I682+J681+($C$14*$C$12)*(NORMINV(RAND(),$C$15,CHOOSE($G$13,$C$13,F682,G682)))),"")</f>
        <v>1.3520452942806367</v>
      </c>
      <c r="K682" s="88">
        <f>IF(ISNUMBER(A682), IF($G$16="fixed",$G$17,MIN(H682*Data!$C$7*$C$16*0.5,$C$17*Data!$C$7))*$C$12,"")</f>
        <v>8.0000000000000007E-5</v>
      </c>
      <c r="L682" s="42">
        <f t="shared" ca="1" si="314"/>
        <v>1.3520452942806367</v>
      </c>
      <c r="M682" s="44">
        <f t="shared" ca="1" si="315"/>
        <v>1.3520852942806367</v>
      </c>
      <c r="N682" s="44">
        <f t="shared" ca="1" si="316"/>
        <v>1.3520052942806366</v>
      </c>
      <c r="O682" s="108">
        <f t="shared" ca="1" si="291"/>
        <v>1.7270727867863702</v>
      </c>
      <c r="P682" s="102">
        <f t="shared" ca="1" si="292"/>
        <v>8.1283648137633442</v>
      </c>
      <c r="Q682" s="102">
        <f t="shared" ca="1" si="293"/>
        <v>-0.31791516472673176</v>
      </c>
      <c r="R682" s="120">
        <f t="shared" ca="1" si="311"/>
        <v>1</v>
      </c>
      <c r="S682" s="54">
        <f t="shared" ca="1" si="312"/>
        <v>0</v>
      </c>
      <c r="T682" s="5">
        <f t="shared" ca="1" si="294"/>
        <v>1.3475392670087669</v>
      </c>
      <c r="U682" s="152">
        <f t="shared" ca="1" si="295"/>
        <v>1.3544650552299466</v>
      </c>
      <c r="V682" s="152">
        <f t="shared" ca="1" si="296"/>
        <v>1.3416029175616471</v>
      </c>
      <c r="W682" s="153">
        <f t="shared" ca="1" si="297"/>
        <v>2</v>
      </c>
      <c r="X682" s="153">
        <f t="shared" ca="1" si="298"/>
        <v>2</v>
      </c>
      <c r="Y682" s="153">
        <f t="shared" ca="1" si="299"/>
        <v>8</v>
      </c>
      <c r="Z682" s="153">
        <f t="shared" ca="1" si="300"/>
        <v>8</v>
      </c>
      <c r="AA682" s="152">
        <f t="shared" ca="1" si="301"/>
        <v>1.3520566961946332</v>
      </c>
      <c r="AB682" s="152">
        <f t="shared" ca="1" si="302"/>
        <v>1.343007522143606</v>
      </c>
      <c r="AC682" s="154">
        <f t="shared" ca="1" si="303"/>
        <v>-4.1121531197241268</v>
      </c>
      <c r="AD682" s="154">
        <f t="shared" ca="1" si="304"/>
        <v>-726.22177096246082</v>
      </c>
      <c r="AE682" s="3">
        <f t="shared" ca="1" si="305"/>
        <v>-45.645870255136558</v>
      </c>
      <c r="AF682" s="3">
        <f t="shared" ca="1" si="306"/>
        <v>-730.33392408218492</v>
      </c>
      <c r="AG682" s="3" t="str">
        <f t="shared" ca="1" si="313"/>
        <v>N</v>
      </c>
      <c r="AH682" s="4" t="str">
        <f t="shared" ca="1" si="307"/>
        <v/>
      </c>
      <c r="AI682" s="75">
        <f t="shared" ca="1" si="308"/>
        <v>-73.033392408218504</v>
      </c>
      <c r="AJ682" s="75">
        <f t="shared" ca="1" si="309"/>
        <v>0</v>
      </c>
    </row>
    <row r="683" spans="1:36">
      <c r="A683" s="41">
        <f t="shared" si="310"/>
        <v>617</v>
      </c>
      <c r="B683" s="150">
        <f ca="1">IF(ISNUMBER(A683),INDEX('MetaTrader Import'!$H$13:$J$5893,TRUNC(((A683-$A$39+1)-1)/3)+1,MOD((A683-$A$39+1)-1,3)+1),"")</f>
        <v>0</v>
      </c>
      <c r="C683" s="43">
        <f t="shared" ca="1" si="287"/>
        <v>21.198906591380094</v>
      </c>
      <c r="D683" s="43">
        <f t="shared" ca="1" si="288"/>
        <v>0.91832073629155797</v>
      </c>
      <c r="E683" s="43">
        <f t="shared" ca="1" si="289"/>
        <v>22.117227327671653</v>
      </c>
      <c r="F683" s="43">
        <f t="shared" ca="1" si="290"/>
        <v>2.2117227327671651</v>
      </c>
      <c r="G683" s="43">
        <f>IF(A683&lt;&gt;"",IF(A683&lt;Data!$G$11*0.25,$C$13/$G$32,IF(A683&gt;Data!$G$11*0.25,$C$13,$C$13*10)),"")</f>
        <v>2</v>
      </c>
      <c r="H683" s="43">
        <f>IF(A683&lt;&gt;"",IF(Data!$G$9="constant",$C$13,IF(Data!$G$9="squeeze",G683,F683)),"")</f>
        <v>2</v>
      </c>
      <c r="I683" s="38">
        <f ca="1">IF(ISNUMBER(A683),NORMINV(RAND(),0,IF(AND(Data!$G$9="squeeze",A683&lt;Data!$G$11*0.25),$H$32,1)*$C$30*$C$13)*($C$14*$C$12),"")</f>
        <v>-3.3388913250496688E-4</v>
      </c>
      <c r="J683" s="42">
        <f ca="1">IFERROR(IF(Data!$C$6="Real",B683,I683+J682+($C$14*$C$12)*(NORMINV(RAND(),$C$15,CHOOSE($G$13,$C$13,F683,G683)))),"")</f>
        <v>1.3516682120728256</v>
      </c>
      <c r="K683" s="88">
        <f>IF(ISNUMBER(A683), IF($G$16="fixed",$G$17,MIN(H683*Data!$C$7*$C$16*0.5,$C$17*Data!$C$7))*$C$12,"")</f>
        <v>8.0000000000000007E-5</v>
      </c>
      <c r="L683" s="42">
        <f t="shared" ca="1" si="314"/>
        <v>1.3516682120728256</v>
      </c>
      <c r="M683" s="44">
        <f t="shared" ca="1" si="315"/>
        <v>1.3517082120728257</v>
      </c>
      <c r="N683" s="44">
        <f t="shared" ca="1" si="316"/>
        <v>1.3516282120728256</v>
      </c>
      <c r="O683" s="108">
        <f t="shared" ca="1" si="291"/>
        <v>1.5421636365191798</v>
      </c>
      <c r="P683" s="102">
        <f t="shared" ca="1" si="292"/>
        <v>7.5333836178670417</v>
      </c>
      <c r="Q683" s="102">
        <f t="shared" ca="1" si="293"/>
        <v>-0.19158541536706786</v>
      </c>
      <c r="R683" s="120">
        <f t="shared" ca="1" si="311"/>
        <v>1</v>
      </c>
      <c r="S683" s="54">
        <f t="shared" ca="1" si="312"/>
        <v>0</v>
      </c>
      <c r="T683" s="5">
        <f t="shared" ca="1" si="294"/>
        <v>1.3475392670087669</v>
      </c>
      <c r="U683" s="152">
        <f t="shared" ca="1" si="295"/>
        <v>1.3544650552299466</v>
      </c>
      <c r="V683" s="152">
        <f t="shared" ca="1" si="296"/>
        <v>1.3416029175616471</v>
      </c>
      <c r="W683" s="153">
        <f t="shared" ca="1" si="297"/>
        <v>2</v>
      </c>
      <c r="X683" s="153">
        <f t="shared" ca="1" si="298"/>
        <v>2</v>
      </c>
      <c r="Y683" s="153">
        <f t="shared" ca="1" si="299"/>
        <v>8</v>
      </c>
      <c r="Z683" s="153">
        <f t="shared" ca="1" si="300"/>
        <v>8</v>
      </c>
      <c r="AA683" s="152">
        <f t="shared" ca="1" si="301"/>
        <v>1.3520566961946332</v>
      </c>
      <c r="AB683" s="152">
        <f t="shared" ca="1" si="302"/>
        <v>1.343007522143606</v>
      </c>
      <c r="AC683" s="154">
        <f t="shared" ca="1" si="303"/>
        <v>-34.278729744610104</v>
      </c>
      <c r="AD683" s="154">
        <f t="shared" ca="1" si="304"/>
        <v>-696.05519433757479</v>
      </c>
      <c r="AE683" s="3">
        <f t="shared" ca="1" si="305"/>
        <v>-45.645870255136558</v>
      </c>
      <c r="AF683" s="3">
        <f t="shared" ca="1" si="306"/>
        <v>-730.33392408218492</v>
      </c>
      <c r="AG683" s="3" t="str">
        <f t="shared" ca="1" si="313"/>
        <v>N</v>
      </c>
      <c r="AH683" s="4" t="str">
        <f t="shared" ca="1" si="307"/>
        <v/>
      </c>
      <c r="AI683" s="75">
        <f t="shared" ca="1" si="308"/>
        <v>-73.033392408218504</v>
      </c>
      <c r="AJ683" s="75">
        <f t="shared" ca="1" si="309"/>
        <v>0</v>
      </c>
    </row>
    <row r="684" spans="1:36">
      <c r="A684" s="41">
        <f t="shared" si="310"/>
        <v>618</v>
      </c>
      <c r="B684" s="150">
        <f>IF(ISNUMBER(A684),INDEX('MetaTrader Import'!$H$13:$J$5893,TRUNC(((A684-$A$39+1)-1)/3)+1,MOD((A684-$A$39+1)-1,3)+1),"")</f>
        <v>0</v>
      </c>
      <c r="C684" s="43">
        <f t="shared" ca="1" si="287"/>
        <v>22.117227327671653</v>
      </c>
      <c r="D684" s="43">
        <f t="shared" ca="1" si="288"/>
        <v>-0.52731003179584757</v>
      </c>
      <c r="E684" s="43">
        <f t="shared" ca="1" si="289"/>
        <v>21.589917295875807</v>
      </c>
      <c r="F684" s="43">
        <f t="shared" ca="1" si="290"/>
        <v>2.1589917295875809</v>
      </c>
      <c r="G684" s="43">
        <f>IF(A684&lt;&gt;"",IF(A684&lt;Data!$G$11*0.25,$C$13/$G$32,IF(A684&gt;Data!$G$11*0.25,$C$13,$C$13*10)),"")</f>
        <v>2</v>
      </c>
      <c r="H684" s="43">
        <f>IF(A684&lt;&gt;"",IF(Data!$G$9="constant",$C$13,IF(Data!$G$9="squeeze",G684,F684)),"")</f>
        <v>2</v>
      </c>
      <c r="I684" s="38">
        <f ca="1">IF(ISNUMBER(A684),NORMINV(RAND(),0,IF(AND(Data!$G$9="squeeze",A684&lt;Data!$G$11*0.25),$H$32,1)*$C$30*$C$13)*($C$14*$C$12),"")</f>
        <v>-2.4413751588366035E-4</v>
      </c>
      <c r="J684" s="42">
        <f ca="1">IFERROR(IF(Data!$C$6="Real",B684,I684+J683+($C$14*$C$12)*(NORMINV(RAND(),$C$15,CHOOSE($G$13,$C$13,F684,G684)))),"")</f>
        <v>1.3517624301619835</v>
      </c>
      <c r="K684" s="88">
        <f>IF(ISNUMBER(A684), IF($G$16="fixed",$G$17,MIN(H684*Data!$C$7*$C$16*0.5,$C$17*Data!$C$7))*$C$12,"")</f>
        <v>8.0000000000000007E-5</v>
      </c>
      <c r="L684" s="42">
        <f t="shared" ca="1" si="314"/>
        <v>1.3517624301619835</v>
      </c>
      <c r="M684" s="44">
        <f t="shared" ca="1" si="315"/>
        <v>1.3518024301619835</v>
      </c>
      <c r="N684" s="44">
        <f t="shared" ca="1" si="316"/>
        <v>1.3517224301619835</v>
      </c>
      <c r="O684" s="108">
        <f t="shared" ca="1" si="291"/>
        <v>1.3247395683631298</v>
      </c>
      <c r="P684" s="102">
        <f t="shared" ca="1" si="292"/>
        <v>6.7439146219767743</v>
      </c>
      <c r="Q684" s="102">
        <f t="shared" ca="1" si="293"/>
        <v>-9.8265812781321876E-2</v>
      </c>
      <c r="R684" s="120">
        <f t="shared" ca="1" si="311"/>
        <v>1</v>
      </c>
      <c r="S684" s="54">
        <f t="shared" ca="1" si="312"/>
        <v>0</v>
      </c>
      <c r="T684" s="5">
        <f t="shared" ca="1" si="294"/>
        <v>1.3475392670087669</v>
      </c>
      <c r="U684" s="152">
        <f t="shared" ca="1" si="295"/>
        <v>1.3544650552299466</v>
      </c>
      <c r="V684" s="152">
        <f t="shared" ca="1" si="296"/>
        <v>1.3416029175616471</v>
      </c>
      <c r="W684" s="153">
        <f t="shared" ca="1" si="297"/>
        <v>2</v>
      </c>
      <c r="X684" s="153">
        <f t="shared" ca="1" si="298"/>
        <v>2</v>
      </c>
      <c r="Y684" s="153">
        <f t="shared" ca="1" si="299"/>
        <v>8</v>
      </c>
      <c r="Z684" s="153">
        <f t="shared" ca="1" si="300"/>
        <v>8</v>
      </c>
      <c r="AA684" s="152">
        <f t="shared" ca="1" si="301"/>
        <v>1.3520566961946332</v>
      </c>
      <c r="AB684" s="152">
        <f t="shared" ca="1" si="302"/>
        <v>1.343007522143606</v>
      </c>
      <c r="AC684" s="154">
        <f t="shared" ca="1" si="303"/>
        <v>-26.7412826119795</v>
      </c>
      <c r="AD684" s="154">
        <f t="shared" ca="1" si="304"/>
        <v>-703.59264147020542</v>
      </c>
      <c r="AE684" s="3">
        <f t="shared" ca="1" si="305"/>
        <v>-45.645870255136558</v>
      </c>
      <c r="AF684" s="3">
        <f t="shared" ca="1" si="306"/>
        <v>-730.33392408218492</v>
      </c>
      <c r="AG684" s="3" t="str">
        <f t="shared" ca="1" si="313"/>
        <v>N</v>
      </c>
      <c r="AH684" s="4" t="str">
        <f t="shared" ca="1" si="307"/>
        <v/>
      </c>
      <c r="AI684" s="75">
        <f t="shared" ca="1" si="308"/>
        <v>-73.033392408218504</v>
      </c>
      <c r="AJ684" s="75">
        <f t="shared" ca="1" si="309"/>
        <v>0</v>
      </c>
    </row>
    <row r="685" spans="1:36">
      <c r="A685" s="41">
        <f t="shared" si="310"/>
        <v>619</v>
      </c>
      <c r="B685" s="150">
        <f ca="1">IF(ISNUMBER(A685),INDEX('MetaTrader Import'!$H$13:$J$5893,TRUNC(((A685-$A$39+1)-1)/3)+1,MOD((A685-$A$39+1)-1,3)+1),"")</f>
        <v>0</v>
      </c>
      <c r="C685" s="43">
        <f t="shared" ca="1" si="287"/>
        <v>21.589917295875807</v>
      </c>
      <c r="D685" s="43">
        <f t="shared" ca="1" si="288"/>
        <v>0.33629143146477031</v>
      </c>
      <c r="E685" s="43">
        <f t="shared" ca="1" si="289"/>
        <v>21.926208727340576</v>
      </c>
      <c r="F685" s="43">
        <f t="shared" ca="1" si="290"/>
        <v>2.1926208727340577</v>
      </c>
      <c r="G685" s="43">
        <f>IF(A685&lt;&gt;"",IF(A685&lt;Data!$G$11*0.25,$C$13/$G$32,IF(A685&gt;Data!$G$11*0.25,$C$13,$C$13*10)),"")</f>
        <v>2</v>
      </c>
      <c r="H685" s="43">
        <f>IF(A685&lt;&gt;"",IF(Data!$G$9="constant",$C$13,IF(Data!$G$9="squeeze",G685,F685)),"")</f>
        <v>2</v>
      </c>
      <c r="I685" s="38">
        <f ca="1">IF(ISNUMBER(A685),NORMINV(RAND(),0,IF(AND(Data!$G$9="squeeze",A685&lt;Data!$G$11*0.25),$H$32,1)*$C$30*$C$13)*($C$14*$C$12),"")</f>
        <v>-7.6222351461427884E-4</v>
      </c>
      <c r="J685" s="42">
        <f ca="1">IFERROR(IF(Data!$C$6="Real",B685,I685+J684+($C$14*$C$12)*(NORMINV(RAND(),$C$15,CHOOSE($G$13,$C$13,F685,G685)))),"")</f>
        <v>1.3517721581976028</v>
      </c>
      <c r="K685" s="88">
        <f>IF(ISNUMBER(A685), IF($G$16="fixed",$G$17,MIN(H685*Data!$C$7*$C$16*0.5,$C$17*Data!$C$7))*$C$12,"")</f>
        <v>8.0000000000000007E-5</v>
      </c>
      <c r="L685" s="42">
        <f t="shared" ca="1" si="314"/>
        <v>1.3517721581976028</v>
      </c>
      <c r="M685" s="44">
        <f t="shared" ca="1" si="315"/>
        <v>1.3518121581976028</v>
      </c>
      <c r="N685" s="44">
        <f t="shared" ca="1" si="316"/>
        <v>1.3517321581976027</v>
      </c>
      <c r="O685" s="108">
        <f t="shared" ca="1" si="291"/>
        <v>1.0773691719978471</v>
      </c>
      <c r="P685" s="102">
        <f t="shared" ca="1" si="292"/>
        <v>5.7834007542610122</v>
      </c>
      <c r="Q685" s="102">
        <f t="shared" ca="1" si="293"/>
        <v>-5.8433405004146011E-2</v>
      </c>
      <c r="R685" s="120">
        <f t="shared" ca="1" si="311"/>
        <v>1</v>
      </c>
      <c r="S685" s="54">
        <f t="shared" ca="1" si="312"/>
        <v>0</v>
      </c>
      <c r="T685" s="5">
        <f t="shared" ca="1" si="294"/>
        <v>1.3475392670087669</v>
      </c>
      <c r="U685" s="152">
        <f t="shared" ca="1" si="295"/>
        <v>1.3544650552299466</v>
      </c>
      <c r="V685" s="152">
        <f t="shared" ca="1" si="296"/>
        <v>1.3416029175616471</v>
      </c>
      <c r="W685" s="153">
        <f t="shared" ca="1" si="297"/>
        <v>2</v>
      </c>
      <c r="X685" s="153">
        <f t="shared" ca="1" si="298"/>
        <v>2</v>
      </c>
      <c r="Y685" s="153">
        <f t="shared" ca="1" si="299"/>
        <v>8</v>
      </c>
      <c r="Z685" s="153">
        <f t="shared" ca="1" si="300"/>
        <v>8</v>
      </c>
      <c r="AA685" s="152">
        <f t="shared" ca="1" si="301"/>
        <v>1.3520566961946332</v>
      </c>
      <c r="AB685" s="152">
        <f t="shared" ca="1" si="302"/>
        <v>1.343007522143606</v>
      </c>
      <c r="AC685" s="154">
        <f t="shared" ca="1" si="303"/>
        <v>-25.963039762437745</v>
      </c>
      <c r="AD685" s="154">
        <f t="shared" ca="1" si="304"/>
        <v>-704.37088431974712</v>
      </c>
      <c r="AE685" s="3">
        <f t="shared" ca="1" si="305"/>
        <v>-45.645870255136558</v>
      </c>
      <c r="AF685" s="3">
        <f t="shared" ca="1" si="306"/>
        <v>-730.33392408218492</v>
      </c>
      <c r="AG685" s="3" t="str">
        <f t="shared" ca="1" si="313"/>
        <v>N</v>
      </c>
      <c r="AH685" s="4" t="str">
        <f t="shared" ca="1" si="307"/>
        <v/>
      </c>
      <c r="AI685" s="75">
        <f t="shared" ca="1" si="308"/>
        <v>-73.033392408218504</v>
      </c>
      <c r="AJ685" s="75">
        <f t="shared" ca="1" si="309"/>
        <v>0</v>
      </c>
    </row>
    <row r="686" spans="1:36">
      <c r="A686" s="41">
        <f t="shared" si="310"/>
        <v>620</v>
      </c>
      <c r="B686" s="150">
        <f ca="1">IF(ISNUMBER(A686),INDEX('MetaTrader Import'!$H$13:$J$5893,TRUNC(((A686-$A$39+1)-1)/3)+1,MOD((A686-$A$39+1)-1,3)+1),"")</f>
        <v>0</v>
      </c>
      <c r="C686" s="43">
        <f t="shared" ca="1" si="287"/>
        <v>21.926208727340576</v>
      </c>
      <c r="D686" s="43">
        <f t="shared" ca="1" si="288"/>
        <v>1.1544977617785601</v>
      </c>
      <c r="E686" s="43">
        <f t="shared" ca="1" si="289"/>
        <v>23.080706489119137</v>
      </c>
      <c r="F686" s="43">
        <f t="shared" ca="1" si="290"/>
        <v>2.3080706489119138</v>
      </c>
      <c r="G686" s="43">
        <f>IF(A686&lt;&gt;"",IF(A686&lt;Data!$G$11*0.25,$C$13/$G$32,IF(A686&gt;Data!$G$11*0.25,$C$13,$C$13*10)),"")</f>
        <v>2</v>
      </c>
      <c r="H686" s="43">
        <f>IF(A686&lt;&gt;"",IF(Data!$G$9="constant",$C$13,IF(Data!$G$9="squeeze",G686,F686)),"")</f>
        <v>2</v>
      </c>
      <c r="I686" s="38">
        <f ca="1">IF(ISNUMBER(A686),NORMINV(RAND(),0,IF(AND(Data!$G$9="squeeze",A686&lt;Data!$G$11*0.25),$H$32,1)*$C$30*$C$13)*($C$14*$C$12),"")</f>
        <v>3.3254478950161718E-4</v>
      </c>
      <c r="J686" s="42">
        <f ca="1">IFERROR(IF(Data!$C$6="Real",B686,I686+J685+($C$14*$C$12)*(NORMINV(RAND(),$C$15,CHOOSE($G$13,$C$13,F686,G686)))),"")</f>
        <v>1.3526258785093266</v>
      </c>
      <c r="K686" s="88">
        <f>IF(ISNUMBER(A686), IF($G$16="fixed",$G$17,MIN(H686*Data!$C$7*$C$16*0.5,$C$17*Data!$C$7))*$C$12,"")</f>
        <v>8.0000000000000007E-5</v>
      </c>
      <c r="L686" s="42">
        <f t="shared" ca="1" si="314"/>
        <v>1.3526258785093266</v>
      </c>
      <c r="M686" s="44">
        <f t="shared" ca="1" si="315"/>
        <v>1.3526658785093266</v>
      </c>
      <c r="N686" s="44">
        <f t="shared" ca="1" si="316"/>
        <v>1.3525858785093265</v>
      </c>
      <c r="O686" s="108">
        <f t="shared" ca="1" si="291"/>
        <v>1.1015495618483806</v>
      </c>
      <c r="P686" s="102">
        <f t="shared" ca="1" si="292"/>
        <v>5.9073013063935003</v>
      </c>
      <c r="Q686" s="102">
        <f t="shared" ca="1" si="293"/>
        <v>-5.4552482137165431E-2</v>
      </c>
      <c r="R686" s="120">
        <f t="shared" ca="1" si="311"/>
        <v>1</v>
      </c>
      <c r="S686" s="54">
        <f t="shared" ca="1" si="312"/>
        <v>0</v>
      </c>
      <c r="T686" s="5">
        <f t="shared" ca="1" si="294"/>
        <v>1.3475392670087669</v>
      </c>
      <c r="U686" s="152">
        <f t="shared" ca="1" si="295"/>
        <v>1.3544650552299466</v>
      </c>
      <c r="V686" s="152">
        <f t="shared" ca="1" si="296"/>
        <v>1.3416029175616471</v>
      </c>
      <c r="W686" s="153">
        <f t="shared" ca="1" si="297"/>
        <v>2</v>
      </c>
      <c r="X686" s="153">
        <f t="shared" ca="1" si="298"/>
        <v>2</v>
      </c>
      <c r="Y686" s="153">
        <f t="shared" ca="1" si="299"/>
        <v>8</v>
      </c>
      <c r="Z686" s="153">
        <f t="shared" ca="1" si="300"/>
        <v>8</v>
      </c>
      <c r="AA686" s="152">
        <f t="shared" ca="1" si="301"/>
        <v>1.3520566961946332</v>
      </c>
      <c r="AB686" s="152">
        <f t="shared" ca="1" si="302"/>
        <v>1.343007522143606</v>
      </c>
      <c r="AC686" s="154">
        <f t="shared" ca="1" si="303"/>
        <v>42.33458517546751</v>
      </c>
      <c r="AD686" s="154">
        <f t="shared" ca="1" si="304"/>
        <v>-772.66850925765243</v>
      </c>
      <c r="AE686" s="3">
        <f t="shared" ca="1" si="305"/>
        <v>-45.645870255136558</v>
      </c>
      <c r="AF686" s="3">
        <f t="shared" ca="1" si="306"/>
        <v>-730.33392408218492</v>
      </c>
      <c r="AG686" s="3" t="str">
        <f t="shared" ca="1" si="313"/>
        <v>N</v>
      </c>
      <c r="AH686" s="4" t="str">
        <f t="shared" ca="1" si="307"/>
        <v/>
      </c>
      <c r="AI686" s="75">
        <f t="shared" ca="1" si="308"/>
        <v>-73.033392408218504</v>
      </c>
      <c r="AJ686" s="75">
        <f t="shared" ca="1" si="309"/>
        <v>0</v>
      </c>
    </row>
    <row r="687" spans="1:36">
      <c r="A687" s="41">
        <f t="shared" si="310"/>
        <v>621</v>
      </c>
      <c r="B687" s="150">
        <f>IF(ISNUMBER(A687),INDEX('MetaTrader Import'!$H$13:$J$5893,TRUNC(((A687-$A$39+1)-1)/3)+1,MOD((A687-$A$39+1)-1,3)+1),"")</f>
        <v>0</v>
      </c>
      <c r="C687" s="43">
        <f t="shared" ca="1" si="287"/>
        <v>23.080706489119137</v>
      </c>
      <c r="D687" s="43">
        <f t="shared" ca="1" si="288"/>
        <v>-0.36902221440767091</v>
      </c>
      <c r="E687" s="43">
        <f t="shared" ca="1" si="289"/>
        <v>22.711684274711466</v>
      </c>
      <c r="F687" s="43">
        <f t="shared" ca="1" si="290"/>
        <v>2.2711684274711468</v>
      </c>
      <c r="G687" s="43">
        <f>IF(A687&lt;&gt;"",IF(A687&lt;Data!$G$11*0.25,$C$13/$G$32,IF(A687&gt;Data!$G$11*0.25,$C$13,$C$13*10)),"")</f>
        <v>2</v>
      </c>
      <c r="H687" s="43">
        <f>IF(A687&lt;&gt;"",IF(Data!$G$9="constant",$C$13,IF(Data!$G$9="squeeze",G687,F687)),"")</f>
        <v>2</v>
      </c>
      <c r="I687" s="38">
        <f ca="1">IF(ISNUMBER(A687),NORMINV(RAND(),0,IF(AND(Data!$G$9="squeeze",A687&lt;Data!$G$11*0.25),$H$32,1)*$C$30*$C$13)*($C$14*$C$12),"")</f>
        <v>-1.6026317626122578E-4</v>
      </c>
      <c r="J687" s="42">
        <f ca="1">IFERROR(IF(Data!$C$6="Real",B687,I687+J686+($C$14*$C$12)*(NORMINV(RAND(),$C$15,CHOOSE($G$13,$C$13,F687,G687)))),"")</f>
        <v>1.3529202162748983</v>
      </c>
      <c r="K687" s="88">
        <f>IF(ISNUMBER(A687), IF($G$16="fixed",$G$17,MIN(H687*Data!$C$7*$C$16*0.5,$C$17*Data!$C$7))*$C$12,"")</f>
        <v>8.0000000000000007E-5</v>
      </c>
      <c r="L687" s="42">
        <f t="shared" ca="1" si="314"/>
        <v>1.3529202162748983</v>
      </c>
      <c r="M687" s="44">
        <f t="shared" ca="1" si="315"/>
        <v>1.3529602162748984</v>
      </c>
      <c r="N687" s="44">
        <f t="shared" ca="1" si="316"/>
        <v>1.3528802162748983</v>
      </c>
      <c r="O687" s="108">
        <f t="shared" ca="1" si="291"/>
        <v>1.3356568727198752</v>
      </c>
      <c r="P687" s="102">
        <f t="shared" ca="1" si="292"/>
        <v>6.7842061269120082</v>
      </c>
      <c r="Q687" s="102">
        <f t="shared" ca="1" si="293"/>
        <v>-2.4113081416491693E-2</v>
      </c>
      <c r="R687" s="120">
        <f t="shared" ca="1" si="311"/>
        <v>1</v>
      </c>
      <c r="S687" s="54">
        <f t="shared" ca="1" si="312"/>
        <v>0</v>
      </c>
      <c r="T687" s="5">
        <f t="shared" ca="1" si="294"/>
        <v>1.3475392670087669</v>
      </c>
      <c r="U687" s="152">
        <f t="shared" ca="1" si="295"/>
        <v>1.3544650552299466</v>
      </c>
      <c r="V687" s="152">
        <f t="shared" ca="1" si="296"/>
        <v>1.3416029175616471</v>
      </c>
      <c r="W687" s="153">
        <f t="shared" ca="1" si="297"/>
        <v>2</v>
      </c>
      <c r="X687" s="153">
        <f t="shared" ca="1" si="298"/>
        <v>2</v>
      </c>
      <c r="Y687" s="153">
        <f t="shared" ca="1" si="299"/>
        <v>8</v>
      </c>
      <c r="Z687" s="153">
        <f t="shared" ca="1" si="300"/>
        <v>8</v>
      </c>
      <c r="AA687" s="152">
        <f t="shared" ca="1" si="301"/>
        <v>1.3520566961946332</v>
      </c>
      <c r="AB687" s="152">
        <f t="shared" ca="1" si="302"/>
        <v>1.343007522143606</v>
      </c>
      <c r="AC687" s="154">
        <f t="shared" ca="1" si="303"/>
        <v>65.88160642120755</v>
      </c>
      <c r="AD687" s="154">
        <f t="shared" ca="1" si="304"/>
        <v>-796.21553050339242</v>
      </c>
      <c r="AE687" s="3">
        <f t="shared" ca="1" si="305"/>
        <v>-45.645870255136558</v>
      </c>
      <c r="AF687" s="3">
        <f t="shared" ca="1" si="306"/>
        <v>-730.33392408218492</v>
      </c>
      <c r="AG687" s="3" t="str">
        <f t="shared" ca="1" si="313"/>
        <v>N</v>
      </c>
      <c r="AH687" s="4" t="str">
        <f t="shared" ca="1" si="307"/>
        <v/>
      </c>
      <c r="AI687" s="75">
        <f t="shared" ca="1" si="308"/>
        <v>-73.033392408218504</v>
      </c>
      <c r="AJ687" s="75">
        <f t="shared" ca="1" si="309"/>
        <v>0</v>
      </c>
    </row>
    <row r="688" spans="1:36">
      <c r="A688" s="41">
        <f t="shared" si="310"/>
        <v>622</v>
      </c>
      <c r="B688" s="150">
        <f ca="1">IF(ISNUMBER(A688),INDEX('MetaTrader Import'!$H$13:$J$5893,TRUNC(((A688-$A$39+1)-1)/3)+1,MOD((A688-$A$39+1)-1,3)+1),"")</f>
        <v>0</v>
      </c>
      <c r="C688" s="43">
        <f t="shared" ca="1" si="287"/>
        <v>22.711684274711466</v>
      </c>
      <c r="D688" s="43">
        <f t="shared" ca="1" si="288"/>
        <v>-2.1328802562954912</v>
      </c>
      <c r="E688" s="43">
        <f t="shared" ca="1" si="289"/>
        <v>20.578804018415976</v>
      </c>
      <c r="F688" s="43">
        <f t="shared" ca="1" si="290"/>
        <v>2.0578804018415977</v>
      </c>
      <c r="G688" s="43">
        <f>IF(A688&lt;&gt;"",IF(A688&lt;Data!$G$11*0.25,$C$13/$G$32,IF(A688&gt;Data!$G$11*0.25,$C$13,$C$13*10)),"")</f>
        <v>2</v>
      </c>
      <c r="H688" s="43">
        <f>IF(A688&lt;&gt;"",IF(Data!$G$9="constant",$C$13,IF(Data!$G$9="squeeze",G688,F688)),"")</f>
        <v>2</v>
      </c>
      <c r="I688" s="38">
        <f ca="1">IF(ISNUMBER(A688),NORMINV(RAND(),0,IF(AND(Data!$G$9="squeeze",A688&lt;Data!$G$11*0.25),$H$32,1)*$C$30*$C$13)*($C$14*$C$12),"")</f>
        <v>4.1307824541467664E-4</v>
      </c>
      <c r="J688" s="42">
        <f ca="1">IFERROR(IF(Data!$C$6="Real",B688,I688+J687+($C$14*$C$12)*(NORMINV(RAND(),$C$15,CHOOSE($G$13,$C$13,F688,G688)))),"")</f>
        <v>1.3533093913580614</v>
      </c>
      <c r="K688" s="88">
        <f>IF(ISNUMBER(A688), IF($G$16="fixed",$G$17,MIN(H688*Data!$C$7*$C$16*0.5,$C$17*Data!$C$7))*$C$12,"")</f>
        <v>8.0000000000000007E-5</v>
      </c>
      <c r="L688" s="42">
        <f t="shared" ca="1" si="314"/>
        <v>1.3533093913580614</v>
      </c>
      <c r="M688" s="44">
        <f t="shared" ca="1" si="315"/>
        <v>1.3533493913580614</v>
      </c>
      <c r="N688" s="44">
        <f t="shared" ca="1" si="316"/>
        <v>1.3532693913580613</v>
      </c>
      <c r="O688" s="108">
        <f t="shared" ca="1" si="291"/>
        <v>1.3892954229876417</v>
      </c>
      <c r="P688" s="102">
        <f t="shared" ca="1" si="292"/>
        <v>7.0854676986009713</v>
      </c>
      <c r="Q688" s="102">
        <f t="shared" ca="1" si="293"/>
        <v>-2.0593248011457489E-2</v>
      </c>
      <c r="R688" s="120">
        <f t="shared" ca="1" si="311"/>
        <v>1</v>
      </c>
      <c r="S688" s="54">
        <f t="shared" ca="1" si="312"/>
        <v>0</v>
      </c>
      <c r="T688" s="5">
        <f t="shared" ca="1" si="294"/>
        <v>1.3475392670087669</v>
      </c>
      <c r="U688" s="152">
        <f t="shared" ca="1" si="295"/>
        <v>1.3544650552299466</v>
      </c>
      <c r="V688" s="152">
        <f t="shared" ca="1" si="296"/>
        <v>1.3416029175616471</v>
      </c>
      <c r="W688" s="153">
        <f t="shared" ca="1" si="297"/>
        <v>2</v>
      </c>
      <c r="X688" s="153">
        <f t="shared" ca="1" si="298"/>
        <v>2</v>
      </c>
      <c r="Y688" s="153">
        <f t="shared" ca="1" si="299"/>
        <v>8</v>
      </c>
      <c r="Z688" s="153">
        <f t="shared" ca="1" si="300"/>
        <v>8</v>
      </c>
      <c r="AA688" s="152">
        <f t="shared" ca="1" si="301"/>
        <v>1.3520566961946332</v>
      </c>
      <c r="AB688" s="152">
        <f t="shared" ca="1" si="302"/>
        <v>1.343007522143606</v>
      </c>
      <c r="AC688" s="154">
        <f t="shared" ca="1" si="303"/>
        <v>97.015613074251661</v>
      </c>
      <c r="AD688" s="154">
        <f t="shared" ca="1" si="304"/>
        <v>-827.34953715643655</v>
      </c>
      <c r="AE688" s="3">
        <f t="shared" ca="1" si="305"/>
        <v>-45.645870255136558</v>
      </c>
      <c r="AF688" s="3">
        <f t="shared" ca="1" si="306"/>
        <v>-730.33392408218492</v>
      </c>
      <c r="AG688" s="3" t="str">
        <f t="shared" ca="1" si="313"/>
        <v>N</v>
      </c>
      <c r="AH688" s="4" t="str">
        <f t="shared" ca="1" si="307"/>
        <v/>
      </c>
      <c r="AI688" s="75">
        <f t="shared" ca="1" si="308"/>
        <v>-73.033392408218504</v>
      </c>
      <c r="AJ688" s="75">
        <f t="shared" ca="1" si="309"/>
        <v>0</v>
      </c>
    </row>
    <row r="689" spans="1:36">
      <c r="A689" s="41">
        <f t="shared" si="310"/>
        <v>623</v>
      </c>
      <c r="B689" s="150">
        <f ca="1">IF(ISNUMBER(A689),INDEX('MetaTrader Import'!$H$13:$J$5893,TRUNC(((A689-$A$39+1)-1)/3)+1,MOD((A689-$A$39+1)-1,3)+1),"")</f>
        <v>0</v>
      </c>
      <c r="C689" s="43">
        <f t="shared" ca="1" si="287"/>
        <v>20.578804018415976</v>
      </c>
      <c r="D689" s="43">
        <f t="shared" ca="1" si="288"/>
        <v>-0.96389435767678178</v>
      </c>
      <c r="E689" s="43">
        <f t="shared" ca="1" si="289"/>
        <v>19.614909660739194</v>
      </c>
      <c r="F689" s="43">
        <f t="shared" ca="1" si="290"/>
        <v>1.9614909660739195</v>
      </c>
      <c r="G689" s="43">
        <f>IF(A689&lt;&gt;"",IF(A689&lt;Data!$G$11*0.25,$C$13/$G$32,IF(A689&gt;Data!$G$11*0.25,$C$13,$C$13*10)),"")</f>
        <v>2</v>
      </c>
      <c r="H689" s="43">
        <f>IF(A689&lt;&gt;"",IF(Data!$G$9="constant",$C$13,IF(Data!$G$9="squeeze",G689,F689)),"")</f>
        <v>2</v>
      </c>
      <c r="I689" s="38">
        <f ca="1">IF(ISNUMBER(A689),NORMINV(RAND(),0,IF(AND(Data!$G$9="squeeze",A689&lt;Data!$G$11*0.25),$H$32,1)*$C$30*$C$13)*($C$14*$C$12),"")</f>
        <v>1.6844051575783686E-4</v>
      </c>
      <c r="J689" s="42">
        <f ca="1">IFERROR(IF(Data!$C$6="Real",B689,I689+J688+($C$14*$C$12)*(NORMINV(RAND(),$C$15,CHOOSE($G$13,$C$13,F689,G689)))),"")</f>
        <v>1.3533132545714142</v>
      </c>
      <c r="K689" s="88">
        <f>IF(ISNUMBER(A689), IF($G$16="fixed",$G$17,MIN(H689*Data!$C$7*$C$16*0.5,$C$17*Data!$C$7))*$C$12,"")</f>
        <v>8.0000000000000007E-5</v>
      </c>
      <c r="L689" s="42">
        <f t="shared" ca="1" si="314"/>
        <v>1.3533132545714142</v>
      </c>
      <c r="M689" s="44">
        <f t="shared" ca="1" si="315"/>
        <v>1.3533532545714142</v>
      </c>
      <c r="N689" s="44">
        <f t="shared" ca="1" si="316"/>
        <v>1.3532732545714141</v>
      </c>
      <c r="O689" s="108">
        <f t="shared" ca="1" si="291"/>
        <v>1.4939980554978249</v>
      </c>
      <c r="P689" s="102">
        <f t="shared" ca="1" si="292"/>
        <v>7.540675391516471</v>
      </c>
      <c r="Q689" s="102">
        <f t="shared" ca="1" si="293"/>
        <v>-1.4367209801958722E-2</v>
      </c>
      <c r="R689" s="120">
        <f t="shared" ca="1" si="311"/>
        <v>1</v>
      </c>
      <c r="S689" s="54">
        <f t="shared" ca="1" si="312"/>
        <v>0</v>
      </c>
      <c r="T689" s="5">
        <f t="shared" ca="1" si="294"/>
        <v>1.3475392670087669</v>
      </c>
      <c r="U689" s="152">
        <f t="shared" ca="1" si="295"/>
        <v>1.3544650552299466</v>
      </c>
      <c r="V689" s="152">
        <f t="shared" ca="1" si="296"/>
        <v>1.3416029175616471</v>
      </c>
      <c r="W689" s="153">
        <f t="shared" ca="1" si="297"/>
        <v>2</v>
      </c>
      <c r="X689" s="153">
        <f t="shared" ca="1" si="298"/>
        <v>2</v>
      </c>
      <c r="Y689" s="153">
        <f t="shared" ca="1" si="299"/>
        <v>8</v>
      </c>
      <c r="Z689" s="153">
        <f t="shared" ca="1" si="300"/>
        <v>8</v>
      </c>
      <c r="AA689" s="152">
        <f t="shared" ca="1" si="301"/>
        <v>1.3520566961946332</v>
      </c>
      <c r="AB689" s="152">
        <f t="shared" ca="1" si="302"/>
        <v>1.343007522143606</v>
      </c>
      <c r="AC689" s="154">
        <f t="shared" ca="1" si="303"/>
        <v>97.324670142473479</v>
      </c>
      <c r="AD689" s="154">
        <f t="shared" ca="1" si="304"/>
        <v>-827.65859422465837</v>
      </c>
      <c r="AE689" s="3">
        <f t="shared" ca="1" si="305"/>
        <v>-45.645870255136558</v>
      </c>
      <c r="AF689" s="3">
        <f t="shared" ca="1" si="306"/>
        <v>-730.33392408218492</v>
      </c>
      <c r="AG689" s="3" t="str">
        <f t="shared" ca="1" si="313"/>
        <v>N</v>
      </c>
      <c r="AH689" s="4" t="str">
        <f t="shared" ca="1" si="307"/>
        <v/>
      </c>
      <c r="AI689" s="75">
        <f t="shared" ca="1" si="308"/>
        <v>-73.033392408218504</v>
      </c>
      <c r="AJ689" s="75">
        <f t="shared" ca="1" si="309"/>
        <v>0</v>
      </c>
    </row>
    <row r="690" spans="1:36">
      <c r="A690" s="41">
        <f t="shared" si="310"/>
        <v>624</v>
      </c>
      <c r="B690" s="150">
        <f>IF(ISNUMBER(A690),INDEX('MetaTrader Import'!$H$13:$J$5893,TRUNC(((A690-$A$39+1)-1)/3)+1,MOD((A690-$A$39+1)-1,3)+1),"")</f>
        <v>0</v>
      </c>
      <c r="C690" s="43">
        <f t="shared" ca="1" si="287"/>
        <v>19.614909660739194</v>
      </c>
      <c r="D690" s="43">
        <f t="shared" ca="1" si="288"/>
        <v>0.33200684021143934</v>
      </c>
      <c r="E690" s="43">
        <f t="shared" ca="1" si="289"/>
        <v>19.946916500950632</v>
      </c>
      <c r="F690" s="43">
        <f t="shared" ca="1" si="290"/>
        <v>1.9946916500950631</v>
      </c>
      <c r="G690" s="43">
        <f>IF(A690&lt;&gt;"",IF(A690&lt;Data!$G$11*0.25,$C$13/$G$32,IF(A690&gt;Data!$G$11*0.25,$C$13,$C$13*10)),"")</f>
        <v>2</v>
      </c>
      <c r="H690" s="43">
        <f>IF(A690&lt;&gt;"",IF(Data!$G$9="constant",$C$13,IF(Data!$G$9="squeeze",G690,F690)),"")</f>
        <v>2</v>
      </c>
      <c r="I690" s="38">
        <f ca="1">IF(ISNUMBER(A690),NORMINV(RAND(),0,IF(AND(Data!$G$9="squeeze",A690&lt;Data!$G$11*0.25),$H$32,1)*$C$30*$C$13)*($C$14*$C$12),"")</f>
        <v>-3.168060069560064E-4</v>
      </c>
      <c r="J690" s="42">
        <f ca="1">IFERROR(IF(Data!$C$6="Real",B690,I690+J689+($C$14*$C$12)*(NORMINV(RAND(),$C$15,CHOOSE($G$13,$C$13,F690,G690)))),"")</f>
        <v>1.3532330282188645</v>
      </c>
      <c r="K690" s="88">
        <f>IF(ISNUMBER(A690), IF($G$16="fixed",$G$17,MIN(H690*Data!$C$7*$C$16*0.5,$C$17*Data!$C$7))*$C$12,"")</f>
        <v>8.0000000000000007E-5</v>
      </c>
      <c r="L690" s="42">
        <f t="shared" ca="1" si="314"/>
        <v>1.3532330282188645</v>
      </c>
      <c r="M690" s="44">
        <f t="shared" ca="1" si="315"/>
        <v>1.3532730282188645</v>
      </c>
      <c r="N690" s="44">
        <f t="shared" ca="1" si="316"/>
        <v>1.3531930282188644</v>
      </c>
      <c r="O690" s="108">
        <f t="shared" ca="1" si="291"/>
        <v>1.4433315209482767</v>
      </c>
      <c r="P690" s="102">
        <f t="shared" ca="1" si="292"/>
        <v>7.3151349635106602</v>
      </c>
      <c r="Q690" s="102">
        <f t="shared" ca="1" si="293"/>
        <v>-2.8145392727451975E-2</v>
      </c>
      <c r="R690" s="120">
        <f t="shared" ca="1" si="311"/>
        <v>1</v>
      </c>
      <c r="S690" s="54">
        <f t="shared" ca="1" si="312"/>
        <v>0</v>
      </c>
      <c r="T690" s="5">
        <f t="shared" ca="1" si="294"/>
        <v>1.3475392670087669</v>
      </c>
      <c r="U690" s="152">
        <f t="shared" ca="1" si="295"/>
        <v>1.3544650552299466</v>
      </c>
      <c r="V690" s="152">
        <f t="shared" ca="1" si="296"/>
        <v>1.3416029175616471</v>
      </c>
      <c r="W690" s="153">
        <f t="shared" ca="1" si="297"/>
        <v>2</v>
      </c>
      <c r="X690" s="153">
        <f t="shared" ca="1" si="298"/>
        <v>2</v>
      </c>
      <c r="Y690" s="153">
        <f t="shared" ca="1" si="299"/>
        <v>8</v>
      </c>
      <c r="Z690" s="153">
        <f t="shared" ca="1" si="300"/>
        <v>8</v>
      </c>
      <c r="AA690" s="152">
        <f t="shared" ca="1" si="301"/>
        <v>1.3520566961946332</v>
      </c>
      <c r="AB690" s="152">
        <f t="shared" ca="1" si="302"/>
        <v>1.343007522143606</v>
      </c>
      <c r="AC690" s="154">
        <f t="shared" ca="1" si="303"/>
        <v>90.906561938499664</v>
      </c>
      <c r="AD690" s="154">
        <f t="shared" ca="1" si="304"/>
        <v>-821.24048602068456</v>
      </c>
      <c r="AE690" s="3">
        <f t="shared" ca="1" si="305"/>
        <v>-45.645870255136558</v>
      </c>
      <c r="AF690" s="3">
        <f t="shared" ca="1" si="306"/>
        <v>-730.33392408218492</v>
      </c>
      <c r="AG690" s="3" t="str">
        <f t="shared" ca="1" si="313"/>
        <v>N</v>
      </c>
      <c r="AH690" s="4" t="str">
        <f t="shared" ca="1" si="307"/>
        <v/>
      </c>
      <c r="AI690" s="75">
        <f t="shared" ca="1" si="308"/>
        <v>-73.033392408218504</v>
      </c>
      <c r="AJ690" s="75">
        <f t="shared" ca="1" si="309"/>
        <v>0</v>
      </c>
    </row>
    <row r="691" spans="1:36">
      <c r="A691" s="41">
        <f t="shared" si="310"/>
        <v>625</v>
      </c>
      <c r="B691" s="150">
        <f ca="1">IF(ISNUMBER(A691),INDEX('MetaTrader Import'!$H$13:$J$5893,TRUNC(((A691-$A$39+1)-1)/3)+1,MOD((A691-$A$39+1)-1,3)+1),"")</f>
        <v>0</v>
      </c>
      <c r="C691" s="43">
        <f t="shared" ca="1" si="287"/>
        <v>19.946916500950632</v>
      </c>
      <c r="D691" s="43">
        <f t="shared" ca="1" si="288"/>
        <v>1.5497203530573773</v>
      </c>
      <c r="E691" s="43">
        <f t="shared" ca="1" si="289"/>
        <v>21.49663685400801</v>
      </c>
      <c r="F691" s="43">
        <f t="shared" ca="1" si="290"/>
        <v>2.1496636854008009</v>
      </c>
      <c r="G691" s="43">
        <f>IF(A691&lt;&gt;"",IF(A691&lt;Data!$G$11*0.25,$C$13/$G$32,IF(A691&gt;Data!$G$11*0.25,$C$13,$C$13*10)),"")</f>
        <v>2</v>
      </c>
      <c r="H691" s="43">
        <f>IF(A691&lt;&gt;"",IF(Data!$G$9="constant",$C$13,IF(Data!$G$9="squeeze",G691,F691)),"")</f>
        <v>2</v>
      </c>
      <c r="I691" s="38">
        <f ca="1">IF(ISNUMBER(A691),NORMINV(RAND(),0,IF(AND(Data!$G$9="squeeze",A691&lt;Data!$G$11*0.25),$H$32,1)*$C$30*$C$13)*($C$14*$C$12),"")</f>
        <v>3.5473791707038815E-4</v>
      </c>
      <c r="J691" s="42">
        <f ca="1">IFERROR(IF(Data!$C$6="Real",B691,I691+J690+($C$14*$C$12)*(NORMINV(RAND(),$C$15,CHOOSE($G$13,$C$13,F691,G691)))),"")</f>
        <v>1.3541746905515388</v>
      </c>
      <c r="K691" s="88">
        <f>IF(ISNUMBER(A691), IF($G$16="fixed",$G$17,MIN(H691*Data!$C$7*$C$16*0.5,$C$17*Data!$C$7))*$C$12,"")</f>
        <v>8.0000000000000007E-5</v>
      </c>
      <c r="L691" s="42">
        <f t="shared" ca="1" si="314"/>
        <v>1.3541746905515388</v>
      </c>
      <c r="M691" s="44">
        <f t="shared" ca="1" si="315"/>
        <v>1.3542146905515389</v>
      </c>
      <c r="N691" s="44">
        <f t="shared" ca="1" si="316"/>
        <v>1.3541346905515388</v>
      </c>
      <c r="O691" s="108">
        <f t="shared" ca="1" si="291"/>
        <v>1.595541836127558</v>
      </c>
      <c r="P691" s="102">
        <f t="shared" ca="1" si="292"/>
        <v>8.1610714579650594</v>
      </c>
      <c r="Q691" s="102">
        <f t="shared" ca="1" si="293"/>
        <v>-2.9011369951681538E-2</v>
      </c>
      <c r="R691" s="120">
        <f t="shared" ca="1" si="311"/>
        <v>1</v>
      </c>
      <c r="S691" s="54">
        <f t="shared" ca="1" si="312"/>
        <v>0</v>
      </c>
      <c r="T691" s="5">
        <f t="shared" ca="1" si="294"/>
        <v>1.3475392670087669</v>
      </c>
      <c r="U691" s="152">
        <f t="shared" ca="1" si="295"/>
        <v>1.3544650552299466</v>
      </c>
      <c r="V691" s="152">
        <f t="shared" ca="1" si="296"/>
        <v>1.3416029175616471</v>
      </c>
      <c r="W691" s="153">
        <f t="shared" ca="1" si="297"/>
        <v>2</v>
      </c>
      <c r="X691" s="153">
        <f t="shared" ca="1" si="298"/>
        <v>2</v>
      </c>
      <c r="Y691" s="153">
        <f t="shared" ca="1" si="299"/>
        <v>8</v>
      </c>
      <c r="Z691" s="153">
        <f t="shared" ca="1" si="300"/>
        <v>8</v>
      </c>
      <c r="AA691" s="152">
        <f t="shared" ca="1" si="301"/>
        <v>1.3520566961946332</v>
      </c>
      <c r="AB691" s="152">
        <f t="shared" ca="1" si="302"/>
        <v>1.343007522143606</v>
      </c>
      <c r="AC691" s="154">
        <f t="shared" ca="1" si="303"/>
        <v>166.23954855244705</v>
      </c>
      <c r="AD691" s="154">
        <f t="shared" ca="1" si="304"/>
        <v>-896.57347263463191</v>
      </c>
      <c r="AE691" s="3">
        <f t="shared" ca="1" si="305"/>
        <v>-45.645870255136558</v>
      </c>
      <c r="AF691" s="3">
        <f t="shared" ca="1" si="306"/>
        <v>-730.33392408218492</v>
      </c>
      <c r="AG691" s="3" t="str">
        <f t="shared" ca="1" si="313"/>
        <v>N</v>
      </c>
      <c r="AH691" s="4" t="str">
        <f t="shared" ca="1" si="307"/>
        <v/>
      </c>
      <c r="AI691" s="75">
        <f t="shared" ca="1" si="308"/>
        <v>-73.033392408218504</v>
      </c>
      <c r="AJ691" s="75">
        <f t="shared" ca="1" si="309"/>
        <v>0</v>
      </c>
    </row>
    <row r="692" spans="1:36">
      <c r="A692" s="41">
        <f t="shared" si="310"/>
        <v>626</v>
      </c>
      <c r="B692" s="150">
        <f ca="1">IF(ISNUMBER(A692),INDEX('MetaTrader Import'!$H$13:$J$5893,TRUNC(((A692-$A$39+1)-1)/3)+1,MOD((A692-$A$39+1)-1,3)+1),"")</f>
        <v>0</v>
      </c>
      <c r="C692" s="43">
        <f t="shared" ca="1" si="287"/>
        <v>21.49663685400801</v>
      </c>
      <c r="D692" s="43">
        <f t="shared" ca="1" si="288"/>
        <v>-0.42600150261757741</v>
      </c>
      <c r="E692" s="43">
        <f t="shared" ca="1" si="289"/>
        <v>21.070635351390433</v>
      </c>
      <c r="F692" s="43">
        <f t="shared" ca="1" si="290"/>
        <v>2.1070635351390434</v>
      </c>
      <c r="G692" s="43">
        <f>IF(A692&lt;&gt;"",IF(A692&lt;Data!$G$11*0.25,$C$13/$G$32,IF(A692&gt;Data!$G$11*0.25,$C$13,$C$13*10)),"")</f>
        <v>2</v>
      </c>
      <c r="H692" s="43">
        <f>IF(A692&lt;&gt;"",IF(Data!$G$9="constant",$C$13,IF(Data!$G$9="squeeze",G692,F692)),"")</f>
        <v>2</v>
      </c>
      <c r="I692" s="38">
        <f ca="1">IF(ISNUMBER(A692),NORMINV(RAND(),0,IF(AND(Data!$G$9="squeeze",A692&lt;Data!$G$11*0.25),$H$32,1)*$C$30*$C$13)*($C$14*$C$12),"")</f>
        <v>-2.1055645055333803E-4</v>
      </c>
      <c r="J692" s="42">
        <f ca="1">IFERROR(IF(Data!$C$6="Real",B692,I692+J691+($C$14*$C$12)*(NORMINV(RAND(),$C$15,CHOOSE($G$13,$C$13,F692,G692)))),"")</f>
        <v>1.3541902956304084</v>
      </c>
      <c r="K692" s="88">
        <f>IF(ISNUMBER(A692), IF($G$16="fixed",$G$17,MIN(H692*Data!$C$7*$C$16*0.5,$C$17*Data!$C$7))*$C$12,"")</f>
        <v>8.0000000000000007E-5</v>
      </c>
      <c r="L692" s="42">
        <f t="shared" ca="1" si="314"/>
        <v>1.3541902956304084</v>
      </c>
      <c r="M692" s="44">
        <f t="shared" ca="1" si="315"/>
        <v>1.3542302956304084</v>
      </c>
      <c r="N692" s="44">
        <f t="shared" ca="1" si="316"/>
        <v>1.3541502956304083</v>
      </c>
      <c r="O692" s="108">
        <f t="shared" ca="1" si="291"/>
        <v>1.8129717514151569</v>
      </c>
      <c r="P692" s="102">
        <f t="shared" ca="1" si="292"/>
        <v>9.0450571302909033</v>
      </c>
      <c r="Q692" s="102">
        <f t="shared" ca="1" si="293"/>
        <v>3.5873755336481533E-3</v>
      </c>
      <c r="R692" s="120">
        <f t="shared" ca="1" si="311"/>
        <v>1</v>
      </c>
      <c r="S692" s="54">
        <f t="shared" ca="1" si="312"/>
        <v>0</v>
      </c>
      <c r="T692" s="5">
        <f t="shared" ca="1" si="294"/>
        <v>1.3475392670087669</v>
      </c>
      <c r="U692" s="152">
        <f t="shared" ca="1" si="295"/>
        <v>1.3544650552299466</v>
      </c>
      <c r="V692" s="152">
        <f t="shared" ca="1" si="296"/>
        <v>1.3416029175616471</v>
      </c>
      <c r="W692" s="153">
        <f t="shared" ca="1" si="297"/>
        <v>2</v>
      </c>
      <c r="X692" s="153">
        <f t="shared" ca="1" si="298"/>
        <v>2</v>
      </c>
      <c r="Y692" s="153">
        <f t="shared" ca="1" si="299"/>
        <v>8</v>
      </c>
      <c r="Z692" s="153">
        <f t="shared" ca="1" si="300"/>
        <v>8</v>
      </c>
      <c r="AA692" s="152">
        <f t="shared" ca="1" si="301"/>
        <v>1.3520566961946332</v>
      </c>
      <c r="AB692" s="152">
        <f t="shared" ca="1" si="302"/>
        <v>1.343007522143606</v>
      </c>
      <c r="AC692" s="154">
        <f t="shared" ca="1" si="303"/>
        <v>167.48795486201118</v>
      </c>
      <c r="AD692" s="154">
        <f t="shared" ca="1" si="304"/>
        <v>-897.8218789441961</v>
      </c>
      <c r="AE692" s="3">
        <f t="shared" ca="1" si="305"/>
        <v>-45.645870255136558</v>
      </c>
      <c r="AF692" s="3">
        <f t="shared" ca="1" si="306"/>
        <v>-730.33392408218492</v>
      </c>
      <c r="AG692" s="3" t="str">
        <f t="shared" ca="1" si="313"/>
        <v>N</v>
      </c>
      <c r="AH692" s="4" t="str">
        <f t="shared" ca="1" si="307"/>
        <v/>
      </c>
      <c r="AI692" s="75">
        <f t="shared" ca="1" si="308"/>
        <v>-73.033392408218504</v>
      </c>
      <c r="AJ692" s="75">
        <f t="shared" ca="1" si="309"/>
        <v>0</v>
      </c>
    </row>
    <row r="693" spans="1:36">
      <c r="A693" s="41">
        <f t="shared" si="310"/>
        <v>627</v>
      </c>
      <c r="B693" s="150">
        <f>IF(ISNUMBER(A693),INDEX('MetaTrader Import'!$H$13:$J$5893,TRUNC(((A693-$A$39+1)-1)/3)+1,MOD((A693-$A$39+1)-1,3)+1),"")</f>
        <v>0</v>
      </c>
      <c r="C693" s="43">
        <f t="shared" ca="1" si="287"/>
        <v>21.070635351390433</v>
      </c>
      <c r="D693" s="43">
        <f t="shared" ca="1" si="288"/>
        <v>-1.5946604172428136</v>
      </c>
      <c r="E693" s="43">
        <f t="shared" ca="1" si="289"/>
        <v>19.475974934147619</v>
      </c>
      <c r="F693" s="43">
        <f t="shared" ca="1" si="290"/>
        <v>1.947597493414762</v>
      </c>
      <c r="G693" s="43">
        <f>IF(A693&lt;&gt;"",IF(A693&lt;Data!$G$11*0.25,$C$13/$G$32,IF(A693&gt;Data!$G$11*0.25,$C$13,$C$13*10)),"")</f>
        <v>2</v>
      </c>
      <c r="H693" s="43">
        <f>IF(A693&lt;&gt;"",IF(Data!$G$9="constant",$C$13,IF(Data!$G$9="squeeze",G693,F693)),"")</f>
        <v>2</v>
      </c>
      <c r="I693" s="38">
        <f ca="1">IF(ISNUMBER(A693),NORMINV(RAND(),0,IF(AND(Data!$G$9="squeeze",A693&lt;Data!$G$11*0.25),$H$32,1)*$C$30*$C$13)*($C$14*$C$12),"")</f>
        <v>-1.921891335638697E-5</v>
      </c>
      <c r="J693" s="42">
        <f ca="1">IFERROR(IF(Data!$C$6="Real",B693,I693+J692+($C$14*$C$12)*(NORMINV(RAND(),$C$15,CHOOSE($G$13,$C$13,F693,G693)))),"")</f>
        <v>1.3534485340072722</v>
      </c>
      <c r="K693" s="88">
        <f>IF(ISNUMBER(A693), IF($G$16="fixed",$G$17,MIN(H693*Data!$C$7*$C$16*0.5,$C$17*Data!$C$7))*$C$12,"")</f>
        <v>8.0000000000000007E-5</v>
      </c>
      <c r="L693" s="42">
        <f t="shared" ca="1" si="314"/>
        <v>1.3534485340072722</v>
      </c>
      <c r="M693" s="44">
        <f t="shared" ca="1" si="315"/>
        <v>1.3534885340072722</v>
      </c>
      <c r="N693" s="44">
        <f t="shared" ca="1" si="316"/>
        <v>1.3534085340072721</v>
      </c>
      <c r="O693" s="108">
        <f t="shared" ca="1" si="291"/>
        <v>1.8312490540451445</v>
      </c>
      <c r="P693" s="102">
        <f t="shared" ca="1" si="292"/>
        <v>9.0881053797955165</v>
      </c>
      <c r="Q693" s="102">
        <f t="shared" ca="1" si="293"/>
        <v>5.1974420760899635E-2</v>
      </c>
      <c r="R693" s="120">
        <f t="shared" ca="1" si="311"/>
        <v>1</v>
      </c>
      <c r="S693" s="54">
        <f t="shared" ca="1" si="312"/>
        <v>0</v>
      </c>
      <c r="T693" s="5">
        <f t="shared" ca="1" si="294"/>
        <v>1.3475392670087669</v>
      </c>
      <c r="U693" s="152">
        <f t="shared" ca="1" si="295"/>
        <v>1.3544650552299466</v>
      </c>
      <c r="V693" s="152">
        <f t="shared" ca="1" si="296"/>
        <v>1.3416029175616471</v>
      </c>
      <c r="W693" s="153">
        <f t="shared" ca="1" si="297"/>
        <v>2</v>
      </c>
      <c r="X693" s="153">
        <f t="shared" ca="1" si="298"/>
        <v>2</v>
      </c>
      <c r="Y693" s="153">
        <f t="shared" ca="1" si="299"/>
        <v>8</v>
      </c>
      <c r="Z693" s="153">
        <f t="shared" ca="1" si="300"/>
        <v>8</v>
      </c>
      <c r="AA693" s="152">
        <f t="shared" ca="1" si="301"/>
        <v>1.3520566961946332</v>
      </c>
      <c r="AB693" s="152">
        <f t="shared" ca="1" si="302"/>
        <v>1.343007522143606</v>
      </c>
      <c r="AC693" s="154">
        <f t="shared" ca="1" si="303"/>
        <v>108.14702501111384</v>
      </c>
      <c r="AD693" s="154">
        <f t="shared" ca="1" si="304"/>
        <v>-838.4809490932987</v>
      </c>
      <c r="AE693" s="3">
        <f t="shared" ca="1" si="305"/>
        <v>-45.645870255136558</v>
      </c>
      <c r="AF693" s="3">
        <f t="shared" ca="1" si="306"/>
        <v>-730.33392408218492</v>
      </c>
      <c r="AG693" s="3" t="str">
        <f t="shared" ca="1" si="313"/>
        <v>N</v>
      </c>
      <c r="AH693" s="4" t="str">
        <f t="shared" ca="1" si="307"/>
        <v/>
      </c>
      <c r="AI693" s="75">
        <f t="shared" ca="1" si="308"/>
        <v>-73.033392408218504</v>
      </c>
      <c r="AJ693" s="75">
        <f t="shared" ca="1" si="309"/>
        <v>0</v>
      </c>
    </row>
    <row r="694" spans="1:36">
      <c r="A694" s="41">
        <f t="shared" si="310"/>
        <v>628</v>
      </c>
      <c r="B694" s="150">
        <f ca="1">IF(ISNUMBER(A694),INDEX('MetaTrader Import'!$H$13:$J$5893,TRUNC(((A694-$A$39+1)-1)/3)+1,MOD((A694-$A$39+1)-1,3)+1),"")</f>
        <v>0</v>
      </c>
      <c r="C694" s="43">
        <f t="shared" ca="1" si="287"/>
        <v>19.475974934147619</v>
      </c>
      <c r="D694" s="43">
        <f t="shared" ca="1" si="288"/>
        <v>1.7449705212383604</v>
      </c>
      <c r="E694" s="43">
        <f t="shared" ca="1" si="289"/>
        <v>21.22094545538598</v>
      </c>
      <c r="F694" s="43">
        <f t="shared" ca="1" si="290"/>
        <v>2.122094545538598</v>
      </c>
      <c r="G694" s="43">
        <f>IF(A694&lt;&gt;"",IF(A694&lt;Data!$G$11*0.25,$C$13/$G$32,IF(A694&gt;Data!$G$11*0.25,$C$13,$C$13*10)),"")</f>
        <v>2</v>
      </c>
      <c r="H694" s="43">
        <f>IF(A694&lt;&gt;"",IF(Data!$G$9="constant",$C$13,IF(Data!$G$9="squeeze",G694,F694)),"")</f>
        <v>2</v>
      </c>
      <c r="I694" s="38">
        <f ca="1">IF(ISNUMBER(A694),NORMINV(RAND(),0,IF(AND(Data!$G$9="squeeze",A694&lt;Data!$G$11*0.25),$H$32,1)*$C$30*$C$13)*($C$14*$C$12),"")</f>
        <v>1.3620043035566815E-3</v>
      </c>
      <c r="J694" s="42">
        <f ca="1">IFERROR(IF(Data!$C$6="Real",B694,I694+J693+($C$14*$C$12)*(NORMINV(RAND(),$C$15,CHOOSE($G$13,$C$13,F694,G694)))),"")</f>
        <v>1.3540024819621173</v>
      </c>
      <c r="K694" s="88">
        <f>IF(ISNUMBER(A694), IF($G$16="fixed",$G$17,MIN(H694*Data!$C$7*$C$16*0.5,$C$17*Data!$C$7))*$C$12,"")</f>
        <v>8.0000000000000007E-5</v>
      </c>
      <c r="L694" s="42">
        <f t="shared" ca="1" si="314"/>
        <v>1.3540024819621173</v>
      </c>
      <c r="M694" s="44">
        <f t="shared" ca="1" si="315"/>
        <v>1.3540424819621173</v>
      </c>
      <c r="N694" s="44">
        <f t="shared" ca="1" si="316"/>
        <v>1.3539624819621172</v>
      </c>
      <c r="O694" s="108">
        <f t="shared" ca="1" si="291"/>
        <v>1.8491092967700604</v>
      </c>
      <c r="P694" s="102">
        <f t="shared" ca="1" si="292"/>
        <v>9.151856481360289</v>
      </c>
      <c r="Q694" s="102">
        <f t="shared" ca="1" si="293"/>
        <v>0.10102648046886152</v>
      </c>
      <c r="R694" s="120">
        <f t="shared" ca="1" si="311"/>
        <v>1</v>
      </c>
      <c r="S694" s="54">
        <f t="shared" ca="1" si="312"/>
        <v>0</v>
      </c>
      <c r="T694" s="5">
        <f t="shared" ca="1" si="294"/>
        <v>1.3475392670087669</v>
      </c>
      <c r="U694" s="152">
        <f t="shared" ca="1" si="295"/>
        <v>1.3544650552299466</v>
      </c>
      <c r="V694" s="152">
        <f t="shared" ca="1" si="296"/>
        <v>1.3416029175616471</v>
      </c>
      <c r="W694" s="153">
        <f t="shared" ca="1" si="297"/>
        <v>2</v>
      </c>
      <c r="X694" s="153">
        <f t="shared" ca="1" si="298"/>
        <v>2</v>
      </c>
      <c r="Y694" s="153">
        <f t="shared" ca="1" si="299"/>
        <v>8</v>
      </c>
      <c r="Z694" s="153">
        <f t="shared" ca="1" si="300"/>
        <v>8</v>
      </c>
      <c r="AA694" s="152">
        <f t="shared" ca="1" si="301"/>
        <v>1.3520566961946332</v>
      </c>
      <c r="AB694" s="152">
        <f t="shared" ca="1" si="302"/>
        <v>1.343007522143606</v>
      </c>
      <c r="AC694" s="154">
        <f t="shared" ca="1" si="303"/>
        <v>152.46286139872112</v>
      </c>
      <c r="AD694" s="154">
        <f t="shared" ca="1" si="304"/>
        <v>-882.79678548090601</v>
      </c>
      <c r="AE694" s="3">
        <f t="shared" ca="1" si="305"/>
        <v>-45.645870255136558</v>
      </c>
      <c r="AF694" s="3">
        <f t="shared" ca="1" si="306"/>
        <v>-730.33392408218492</v>
      </c>
      <c r="AG694" s="3" t="str">
        <f t="shared" ca="1" si="313"/>
        <v>N</v>
      </c>
      <c r="AH694" s="4" t="str">
        <f t="shared" ca="1" si="307"/>
        <v/>
      </c>
      <c r="AI694" s="75">
        <f t="shared" ca="1" si="308"/>
        <v>-73.033392408218504</v>
      </c>
      <c r="AJ694" s="75">
        <f t="shared" ca="1" si="309"/>
        <v>0</v>
      </c>
    </row>
    <row r="695" spans="1:36">
      <c r="A695" s="41">
        <f t="shared" si="310"/>
        <v>629</v>
      </c>
      <c r="B695" s="150">
        <f ca="1">IF(ISNUMBER(A695),INDEX('MetaTrader Import'!$H$13:$J$5893,TRUNC(((A695-$A$39+1)-1)/3)+1,MOD((A695-$A$39+1)-1,3)+1),"")</f>
        <v>0</v>
      </c>
      <c r="C695" s="43">
        <f t="shared" ca="1" si="287"/>
        <v>21.22094545538598</v>
      </c>
      <c r="D695" s="43">
        <f t="shared" ca="1" si="288"/>
        <v>-0.63533115549236086</v>
      </c>
      <c r="E695" s="43">
        <f t="shared" ca="1" si="289"/>
        <v>20.585614299893621</v>
      </c>
      <c r="F695" s="43">
        <f t="shared" ca="1" si="290"/>
        <v>2.058561429989362</v>
      </c>
      <c r="G695" s="43">
        <f>IF(A695&lt;&gt;"",IF(A695&lt;Data!$G$11*0.25,$C$13/$G$32,IF(A695&gt;Data!$G$11*0.25,$C$13,$C$13*10)),"")</f>
        <v>2</v>
      </c>
      <c r="H695" s="43">
        <f>IF(A695&lt;&gt;"",IF(Data!$G$9="constant",$C$13,IF(Data!$G$9="squeeze",G695,F695)),"")</f>
        <v>2</v>
      </c>
      <c r="I695" s="38">
        <f ca="1">IF(ISNUMBER(A695),NORMINV(RAND(),0,IF(AND(Data!$G$9="squeeze",A695&lt;Data!$G$11*0.25),$H$32,1)*$C$30*$C$13)*($C$14*$C$12),"")</f>
        <v>-3.6414931630265282E-4</v>
      </c>
      <c r="J695" s="42">
        <f ca="1">IFERROR(IF(Data!$C$6="Real",B695,I695+J694+($C$14*$C$12)*(NORMINV(RAND(),$C$15,CHOOSE($G$13,$C$13,F695,G695)))),"")</f>
        <v>1.3542333483765823</v>
      </c>
      <c r="K695" s="88">
        <f>IF(ISNUMBER(A695), IF($G$16="fixed",$G$17,MIN(H695*Data!$C$7*$C$16*0.5,$C$17*Data!$C$7))*$C$12,"")</f>
        <v>8.0000000000000007E-5</v>
      </c>
      <c r="L695" s="42">
        <f t="shared" ca="1" si="314"/>
        <v>1.3542333483765823</v>
      </c>
      <c r="M695" s="44">
        <f t="shared" ca="1" si="315"/>
        <v>1.3542733483765823</v>
      </c>
      <c r="N695" s="44">
        <f t="shared" ca="1" si="316"/>
        <v>1.3541933483765822</v>
      </c>
      <c r="O695" s="108">
        <f t="shared" ca="1" si="291"/>
        <v>1.9563485912975156</v>
      </c>
      <c r="P695" s="102">
        <f t="shared" ca="1" si="292"/>
        <v>9.497842209856433</v>
      </c>
      <c r="Q695" s="102">
        <f t="shared" ca="1" si="293"/>
        <v>0.15293637175445438</v>
      </c>
      <c r="R695" s="120">
        <f t="shared" ca="1" si="311"/>
        <v>1</v>
      </c>
      <c r="S695" s="54">
        <f t="shared" ca="1" si="312"/>
        <v>0</v>
      </c>
      <c r="T695" s="5">
        <f t="shared" ca="1" si="294"/>
        <v>1.3475392670087669</v>
      </c>
      <c r="U695" s="152">
        <f t="shared" ca="1" si="295"/>
        <v>1.3544650552299466</v>
      </c>
      <c r="V695" s="152">
        <f t="shared" ca="1" si="296"/>
        <v>1.3416029175616471</v>
      </c>
      <c r="W695" s="153">
        <f t="shared" ca="1" si="297"/>
        <v>2</v>
      </c>
      <c r="X695" s="153">
        <f t="shared" ca="1" si="298"/>
        <v>2</v>
      </c>
      <c r="Y695" s="153">
        <f t="shared" ca="1" si="299"/>
        <v>8</v>
      </c>
      <c r="Z695" s="153">
        <f t="shared" ca="1" si="300"/>
        <v>8</v>
      </c>
      <c r="AA695" s="152">
        <f t="shared" ca="1" si="301"/>
        <v>1.3520566961946332</v>
      </c>
      <c r="AB695" s="152">
        <f t="shared" ca="1" si="302"/>
        <v>1.343007522143606</v>
      </c>
      <c r="AC695" s="154">
        <f t="shared" ca="1" si="303"/>
        <v>170.93217455592224</v>
      </c>
      <c r="AD695" s="154">
        <f t="shared" ca="1" si="304"/>
        <v>-901.26609863810711</v>
      </c>
      <c r="AE695" s="3">
        <f t="shared" ca="1" si="305"/>
        <v>-45.645870255136558</v>
      </c>
      <c r="AF695" s="3">
        <f t="shared" ca="1" si="306"/>
        <v>-730.33392408218492</v>
      </c>
      <c r="AG695" s="3" t="str">
        <f t="shared" ca="1" si="313"/>
        <v>N</v>
      </c>
      <c r="AH695" s="4" t="str">
        <f t="shared" ca="1" si="307"/>
        <v/>
      </c>
      <c r="AI695" s="75">
        <f t="shared" ca="1" si="308"/>
        <v>-73.033392408218504</v>
      </c>
      <c r="AJ695" s="75">
        <f t="shared" ca="1" si="309"/>
        <v>0</v>
      </c>
    </row>
    <row r="696" spans="1:36">
      <c r="A696" s="41">
        <f t="shared" si="310"/>
        <v>630</v>
      </c>
      <c r="B696" s="150">
        <f>IF(ISNUMBER(A696),INDEX('MetaTrader Import'!$H$13:$J$5893,TRUNC(((A696-$A$39+1)-1)/3)+1,MOD((A696-$A$39+1)-1,3)+1),"")</f>
        <v>0</v>
      </c>
      <c r="C696" s="43">
        <f t="shared" ca="1" si="287"/>
        <v>20.585614299893621</v>
      </c>
      <c r="D696" s="43">
        <f t="shared" ca="1" si="288"/>
        <v>0.70718731300813165</v>
      </c>
      <c r="E696" s="43">
        <f t="shared" ca="1" si="289"/>
        <v>21.292801612901751</v>
      </c>
      <c r="F696" s="43">
        <f t="shared" ca="1" si="290"/>
        <v>2.1292801612901751</v>
      </c>
      <c r="G696" s="43">
        <f>IF(A696&lt;&gt;"",IF(A696&lt;Data!$G$11*0.25,$C$13/$G$32,IF(A696&gt;Data!$G$11*0.25,$C$13,$C$13*10)),"")</f>
        <v>2</v>
      </c>
      <c r="H696" s="43">
        <f>IF(A696&lt;&gt;"",IF(Data!$G$9="constant",$C$13,IF(Data!$G$9="squeeze",G696,F696)),"")</f>
        <v>2</v>
      </c>
      <c r="I696" s="38">
        <f ca="1">IF(ISNUMBER(A696),NORMINV(RAND(),0,IF(AND(Data!$G$9="squeeze",A696&lt;Data!$G$11*0.25),$H$32,1)*$C$30*$C$13)*($C$14*$C$12),"")</f>
        <v>2.0158510961042558E-4</v>
      </c>
      <c r="J696" s="42">
        <f ca="1">IFERROR(IF(Data!$C$6="Real",B696,I696+J695+($C$14*$C$12)*(NORMINV(RAND(),$C$15,CHOOSE($G$13,$C$13,F696,G696)))),"")</f>
        <v>1.354862911047743</v>
      </c>
      <c r="K696" s="88">
        <f>IF(ISNUMBER(A696), IF($G$16="fixed",$G$17,MIN(H696*Data!$C$7*$C$16*0.5,$C$17*Data!$C$7))*$C$12,"")</f>
        <v>8.0000000000000007E-5</v>
      </c>
      <c r="L696" s="42">
        <f t="shared" ca="1" si="314"/>
        <v>1.354862911047743</v>
      </c>
      <c r="M696" s="44">
        <f t="shared" ca="1" si="315"/>
        <v>1.3549029110477431</v>
      </c>
      <c r="N696" s="44">
        <f t="shared" ca="1" si="316"/>
        <v>1.354822911047743</v>
      </c>
      <c r="O696" s="108">
        <f t="shared" ca="1" si="291"/>
        <v>2.1480619360342925</v>
      </c>
      <c r="P696" s="102">
        <f t="shared" ca="1" si="292"/>
        <v>10.238439628755419</v>
      </c>
      <c r="Q696" s="102">
        <f t="shared" ca="1" si="293"/>
        <v>0.22933024448087308</v>
      </c>
      <c r="R696" s="120">
        <f t="shared" ca="1" si="311"/>
        <v>1</v>
      </c>
      <c r="S696" s="54">
        <f t="shared" ca="1" si="312"/>
        <v>0</v>
      </c>
      <c r="T696" s="5">
        <f t="shared" ca="1" si="294"/>
        <v>1.3475392670087669</v>
      </c>
      <c r="U696" s="152">
        <f t="shared" ca="1" si="295"/>
        <v>1.3549029110477431</v>
      </c>
      <c r="V696" s="152">
        <f t="shared" ca="1" si="296"/>
        <v>1.3416029175616471</v>
      </c>
      <c r="W696" s="153">
        <f t="shared" ca="1" si="297"/>
        <v>2</v>
      </c>
      <c r="X696" s="153">
        <f t="shared" ca="1" si="298"/>
        <v>2</v>
      </c>
      <c r="Y696" s="153">
        <f t="shared" ca="1" si="299"/>
        <v>8</v>
      </c>
      <c r="Z696" s="153">
        <f t="shared" ca="1" si="300"/>
        <v>8</v>
      </c>
      <c r="AA696" s="152">
        <f t="shared" ca="1" si="301"/>
        <v>1.3520566961946332</v>
      </c>
      <c r="AB696" s="152">
        <f t="shared" ca="1" si="302"/>
        <v>1.343007522143606</v>
      </c>
      <c r="AC696" s="154">
        <f t="shared" ca="1" si="303"/>
        <v>221.29718824878353</v>
      </c>
      <c r="AD696" s="154">
        <f t="shared" ca="1" si="304"/>
        <v>-951.63111233096845</v>
      </c>
      <c r="AE696" s="3">
        <f t="shared" ca="1" si="305"/>
        <v>-45.645870255136558</v>
      </c>
      <c r="AF696" s="3">
        <f t="shared" ca="1" si="306"/>
        <v>-730.33392408218492</v>
      </c>
      <c r="AG696" s="3" t="str">
        <f t="shared" ca="1" si="313"/>
        <v>N</v>
      </c>
      <c r="AH696" s="4" t="str">
        <f t="shared" ca="1" si="307"/>
        <v/>
      </c>
      <c r="AI696" s="75">
        <f t="shared" ca="1" si="308"/>
        <v>-73.033392408218504</v>
      </c>
      <c r="AJ696" s="75">
        <f t="shared" ca="1" si="309"/>
        <v>0</v>
      </c>
    </row>
    <row r="697" spans="1:36">
      <c r="A697" s="41">
        <f t="shared" si="310"/>
        <v>631</v>
      </c>
      <c r="B697" s="150">
        <f ca="1">IF(ISNUMBER(A697),INDEX('MetaTrader Import'!$H$13:$J$5893,TRUNC(((A697-$A$39+1)-1)/3)+1,MOD((A697-$A$39+1)-1,3)+1),"")</f>
        <v>0</v>
      </c>
      <c r="C697" s="43">
        <f t="shared" ca="1" si="287"/>
        <v>21.292801612901751</v>
      </c>
      <c r="D697" s="43">
        <f t="shared" ca="1" si="288"/>
        <v>-1.8329893132510475</v>
      </c>
      <c r="E697" s="43">
        <f t="shared" ca="1" si="289"/>
        <v>19.459812299650704</v>
      </c>
      <c r="F697" s="43">
        <f t="shared" ca="1" si="290"/>
        <v>1.9459812299650703</v>
      </c>
      <c r="G697" s="43">
        <f>IF(A697&lt;&gt;"",IF(A697&lt;Data!$G$11*0.25,$C$13/$G$32,IF(A697&gt;Data!$G$11*0.25,$C$13,$C$13*10)),"")</f>
        <v>2</v>
      </c>
      <c r="H697" s="43">
        <f>IF(A697&lt;&gt;"",IF(Data!$G$9="constant",$C$13,IF(Data!$G$9="squeeze",G697,F697)),"")</f>
        <v>2</v>
      </c>
      <c r="I697" s="38">
        <f ca="1">IF(ISNUMBER(A697),NORMINV(RAND(),0,IF(AND(Data!$G$9="squeeze",A697&lt;Data!$G$11*0.25),$H$32,1)*$C$30*$C$13)*($C$14*$C$12),"")</f>
        <v>-1.6843088288295014E-4</v>
      </c>
      <c r="J697" s="42">
        <f ca="1">IFERROR(IF(Data!$C$6="Real",B697,I697+J696+($C$14*$C$12)*(NORMINV(RAND(),$C$15,CHOOSE($G$13,$C$13,F697,G697)))),"")</f>
        <v>1.3544244536969399</v>
      </c>
      <c r="K697" s="88">
        <f>IF(ISNUMBER(A697), IF($G$16="fixed",$G$17,MIN(H697*Data!$C$7*$C$16*0.5,$C$17*Data!$C$7))*$C$12,"")</f>
        <v>8.0000000000000007E-5</v>
      </c>
      <c r="L697" s="42">
        <f t="shared" ca="1" si="314"/>
        <v>1.3544244536969399</v>
      </c>
      <c r="M697" s="44">
        <f t="shared" ca="1" si="315"/>
        <v>1.3544644536969399</v>
      </c>
      <c r="N697" s="44">
        <f t="shared" ca="1" si="316"/>
        <v>1.3543844536969398</v>
      </c>
      <c r="O697" s="108">
        <f t="shared" ca="1" si="291"/>
        <v>2.1398978254056185</v>
      </c>
      <c r="P697" s="102">
        <f t="shared" ca="1" si="292"/>
        <v>10.213113146681772</v>
      </c>
      <c r="Q697" s="102">
        <f t="shared" ca="1" si="293"/>
        <v>0.29545341931677932</v>
      </c>
      <c r="R697" s="120">
        <f t="shared" ca="1" si="311"/>
        <v>1</v>
      </c>
      <c r="S697" s="54">
        <f t="shared" ca="1" si="312"/>
        <v>0</v>
      </c>
      <c r="T697" s="5">
        <f t="shared" ca="1" si="294"/>
        <v>1.3475392670087669</v>
      </c>
      <c r="U697" s="152">
        <f t="shared" ca="1" si="295"/>
        <v>1.3549029110477431</v>
      </c>
      <c r="V697" s="152">
        <f t="shared" ca="1" si="296"/>
        <v>1.3416029175616471</v>
      </c>
      <c r="W697" s="153">
        <f t="shared" ca="1" si="297"/>
        <v>2</v>
      </c>
      <c r="X697" s="153">
        <f t="shared" ca="1" si="298"/>
        <v>2</v>
      </c>
      <c r="Y697" s="153">
        <f t="shared" ca="1" si="299"/>
        <v>8</v>
      </c>
      <c r="Z697" s="153">
        <f t="shared" ca="1" si="300"/>
        <v>8</v>
      </c>
      <c r="AA697" s="152">
        <f t="shared" ca="1" si="301"/>
        <v>1.3520566961946332</v>
      </c>
      <c r="AB697" s="152">
        <f t="shared" ca="1" si="302"/>
        <v>1.343007522143606</v>
      </c>
      <c r="AC697" s="154">
        <f t="shared" ca="1" si="303"/>
        <v>186.22060018453013</v>
      </c>
      <c r="AD697" s="154">
        <f t="shared" ca="1" si="304"/>
        <v>-916.55452426671502</v>
      </c>
      <c r="AE697" s="3">
        <f t="shared" ca="1" si="305"/>
        <v>-45.645870255136558</v>
      </c>
      <c r="AF697" s="3">
        <f t="shared" ca="1" si="306"/>
        <v>-730.33392408218492</v>
      </c>
      <c r="AG697" s="3" t="str">
        <f t="shared" ca="1" si="313"/>
        <v>N</v>
      </c>
      <c r="AH697" s="4" t="str">
        <f t="shared" ca="1" si="307"/>
        <v/>
      </c>
      <c r="AI697" s="75">
        <f t="shared" ca="1" si="308"/>
        <v>-73.033392408218504</v>
      </c>
      <c r="AJ697" s="75">
        <f t="shared" ca="1" si="309"/>
        <v>0</v>
      </c>
    </row>
    <row r="698" spans="1:36">
      <c r="A698" s="41">
        <f t="shared" si="310"/>
        <v>632</v>
      </c>
      <c r="B698" s="150">
        <f ca="1">IF(ISNUMBER(A698),INDEX('MetaTrader Import'!$H$13:$J$5893,TRUNC(((A698-$A$39+1)-1)/3)+1,MOD((A698-$A$39+1)-1,3)+1),"")</f>
        <v>0</v>
      </c>
      <c r="C698" s="43">
        <f t="shared" ca="1" si="287"/>
        <v>19.459812299650704</v>
      </c>
      <c r="D698" s="43">
        <f t="shared" ca="1" si="288"/>
        <v>0.89537441019921793</v>
      </c>
      <c r="E698" s="43">
        <f t="shared" ca="1" si="289"/>
        <v>20.355186709849921</v>
      </c>
      <c r="F698" s="43">
        <f t="shared" ca="1" si="290"/>
        <v>2.0355186709849922</v>
      </c>
      <c r="G698" s="43">
        <f>IF(A698&lt;&gt;"",IF(A698&lt;Data!$G$11*0.25,$C$13/$G$32,IF(A698&gt;Data!$G$11*0.25,$C$13,$C$13*10)),"")</f>
        <v>2</v>
      </c>
      <c r="H698" s="43">
        <f>IF(A698&lt;&gt;"",IF(Data!$G$9="constant",$C$13,IF(Data!$G$9="squeeze",G698,F698)),"")</f>
        <v>2</v>
      </c>
      <c r="I698" s="38">
        <f ca="1">IF(ISNUMBER(A698),NORMINV(RAND(),0,IF(AND(Data!$G$9="squeeze",A698&lt;Data!$G$11*0.25),$H$32,1)*$C$30*$C$13)*($C$14*$C$12),"")</f>
        <v>2.2361662758070084E-4</v>
      </c>
      <c r="J698" s="42">
        <f ca="1">IFERROR(IF(Data!$C$6="Real",B698,I698+J697+($C$14*$C$12)*(NORMINV(RAND(),$C$15,CHOOSE($G$13,$C$13,F698,G698)))),"")</f>
        <v>1.3542895828546728</v>
      </c>
      <c r="K698" s="88">
        <f>IF(ISNUMBER(A698), IF($G$16="fixed",$G$17,MIN(H698*Data!$C$7*$C$16*0.5,$C$17*Data!$C$7))*$C$12,"")</f>
        <v>8.0000000000000007E-5</v>
      </c>
      <c r="L698" s="42">
        <f t="shared" ca="1" si="314"/>
        <v>1.3542895828546728</v>
      </c>
      <c r="M698" s="44">
        <f t="shared" ca="1" si="315"/>
        <v>1.3543295828546729</v>
      </c>
      <c r="N698" s="44">
        <f t="shared" ca="1" si="316"/>
        <v>1.3542495828546728</v>
      </c>
      <c r="O698" s="108">
        <f t="shared" ca="1" si="291"/>
        <v>1.9053082513961921</v>
      </c>
      <c r="P698" s="102">
        <f t="shared" ca="1" si="292"/>
        <v>9.3759859932707617</v>
      </c>
      <c r="Q698" s="102">
        <f t="shared" ca="1" si="293"/>
        <v>0.31620342281709302</v>
      </c>
      <c r="R698" s="120">
        <f t="shared" ca="1" si="311"/>
        <v>1</v>
      </c>
      <c r="S698" s="54">
        <f t="shared" ca="1" si="312"/>
        <v>0</v>
      </c>
      <c r="T698" s="5">
        <f t="shared" ca="1" si="294"/>
        <v>1.3475392670087669</v>
      </c>
      <c r="U698" s="152">
        <f t="shared" ca="1" si="295"/>
        <v>1.3549029110477431</v>
      </c>
      <c r="V698" s="152">
        <f t="shared" ca="1" si="296"/>
        <v>1.3416029175616471</v>
      </c>
      <c r="W698" s="153">
        <f t="shared" ca="1" si="297"/>
        <v>2</v>
      </c>
      <c r="X698" s="153">
        <f t="shared" ca="1" si="298"/>
        <v>2</v>
      </c>
      <c r="Y698" s="153">
        <f t="shared" ca="1" si="299"/>
        <v>8</v>
      </c>
      <c r="Z698" s="153">
        <f t="shared" ca="1" si="300"/>
        <v>8</v>
      </c>
      <c r="AA698" s="152">
        <f t="shared" ca="1" si="301"/>
        <v>1.3520566961946332</v>
      </c>
      <c r="AB698" s="152">
        <f t="shared" ca="1" si="302"/>
        <v>1.343007522143606</v>
      </c>
      <c r="AC698" s="154">
        <f t="shared" ca="1" si="303"/>
        <v>175.43093280316668</v>
      </c>
      <c r="AD698" s="154">
        <f t="shared" ca="1" si="304"/>
        <v>-905.76485688535161</v>
      </c>
      <c r="AE698" s="3">
        <f t="shared" ca="1" si="305"/>
        <v>-45.645870255136558</v>
      </c>
      <c r="AF698" s="3">
        <f t="shared" ca="1" si="306"/>
        <v>-730.33392408218492</v>
      </c>
      <c r="AG698" s="3" t="str">
        <f t="shared" ca="1" si="313"/>
        <v>N</v>
      </c>
      <c r="AH698" s="4" t="str">
        <f t="shared" ca="1" si="307"/>
        <v/>
      </c>
      <c r="AI698" s="75">
        <f t="shared" ca="1" si="308"/>
        <v>-73.033392408218504</v>
      </c>
      <c r="AJ698" s="75">
        <f t="shared" ca="1" si="309"/>
        <v>0</v>
      </c>
    </row>
    <row r="699" spans="1:36">
      <c r="A699" s="41">
        <f t="shared" si="310"/>
        <v>633</v>
      </c>
      <c r="B699" s="150">
        <f>IF(ISNUMBER(A699),INDEX('MetaTrader Import'!$H$13:$J$5893,TRUNC(((A699-$A$39+1)-1)/3)+1,MOD((A699-$A$39+1)-1,3)+1),"")</f>
        <v>0</v>
      </c>
      <c r="C699" s="43">
        <f t="shared" ca="1" si="287"/>
        <v>20.355186709849921</v>
      </c>
      <c r="D699" s="43">
        <f t="shared" ca="1" si="288"/>
        <v>-1.5943968595906048</v>
      </c>
      <c r="E699" s="43">
        <f t="shared" ca="1" si="289"/>
        <v>18.760789850259314</v>
      </c>
      <c r="F699" s="43">
        <f t="shared" ca="1" si="290"/>
        <v>1.8760789850259314</v>
      </c>
      <c r="G699" s="43">
        <f>IF(A699&lt;&gt;"",IF(A699&lt;Data!$G$11*0.25,$C$13/$G$32,IF(A699&gt;Data!$G$11*0.25,$C$13,$C$13*10)),"")</f>
        <v>2</v>
      </c>
      <c r="H699" s="43">
        <f>IF(A699&lt;&gt;"",IF(Data!$G$9="constant",$C$13,IF(Data!$G$9="squeeze",G699,F699)),"")</f>
        <v>2</v>
      </c>
      <c r="I699" s="38">
        <f ca="1">IF(ISNUMBER(A699),NORMINV(RAND(),0,IF(AND(Data!$G$9="squeeze",A699&lt;Data!$G$11*0.25),$H$32,1)*$C$30*$C$13)*($C$14*$C$12),"")</f>
        <v>-3.8035210701776079E-4</v>
      </c>
      <c r="J699" s="42">
        <f ca="1">IFERROR(IF(Data!$C$6="Real",B699,I699+J698+($C$14*$C$12)*(NORMINV(RAND(),$C$15,CHOOSE($G$13,$C$13,F699,G699)))),"")</f>
        <v>1.3541075717693019</v>
      </c>
      <c r="K699" s="88">
        <f>IF(ISNUMBER(A699), IF($G$16="fixed",$G$17,MIN(H699*Data!$C$7*$C$16*0.5,$C$17*Data!$C$7))*$C$12,"")</f>
        <v>8.0000000000000007E-5</v>
      </c>
      <c r="L699" s="42">
        <f t="shared" ca="1" si="314"/>
        <v>1.3541075717693019</v>
      </c>
      <c r="M699" s="44">
        <f t="shared" ca="1" si="315"/>
        <v>1.3541475717693019</v>
      </c>
      <c r="N699" s="44">
        <f t="shared" ca="1" si="316"/>
        <v>1.3540675717693018</v>
      </c>
      <c r="O699" s="108">
        <f t="shared" ca="1" si="291"/>
        <v>1.5585149750231604</v>
      </c>
      <c r="P699" s="102">
        <f t="shared" ca="1" si="292"/>
        <v>8.1376694598469346</v>
      </c>
      <c r="Q699" s="102">
        <f t="shared" ca="1" si="293"/>
        <v>0.27685853318707593</v>
      </c>
      <c r="R699" s="120">
        <f t="shared" ca="1" si="311"/>
        <v>1</v>
      </c>
      <c r="S699" s="54">
        <f t="shared" ca="1" si="312"/>
        <v>0</v>
      </c>
      <c r="T699" s="5">
        <f t="shared" ca="1" si="294"/>
        <v>1.3475392670087669</v>
      </c>
      <c r="U699" s="152">
        <f t="shared" ca="1" si="295"/>
        <v>1.3549029110477431</v>
      </c>
      <c r="V699" s="152">
        <f t="shared" ca="1" si="296"/>
        <v>1.3416029175616471</v>
      </c>
      <c r="W699" s="153">
        <f t="shared" ca="1" si="297"/>
        <v>2</v>
      </c>
      <c r="X699" s="153">
        <f t="shared" ca="1" si="298"/>
        <v>2</v>
      </c>
      <c r="Y699" s="153">
        <f t="shared" ca="1" si="299"/>
        <v>8</v>
      </c>
      <c r="Z699" s="153">
        <f t="shared" ca="1" si="300"/>
        <v>8</v>
      </c>
      <c r="AA699" s="152">
        <f t="shared" ca="1" si="301"/>
        <v>1.3520566961946332</v>
      </c>
      <c r="AB699" s="152">
        <f t="shared" ca="1" si="302"/>
        <v>1.343007522143606</v>
      </c>
      <c r="AC699" s="154">
        <f t="shared" ca="1" si="303"/>
        <v>160.87004597348908</v>
      </c>
      <c r="AD699" s="154">
        <f t="shared" ca="1" si="304"/>
        <v>-891.20397005567395</v>
      </c>
      <c r="AE699" s="3">
        <f t="shared" ca="1" si="305"/>
        <v>-45.645870255136558</v>
      </c>
      <c r="AF699" s="3">
        <f t="shared" ca="1" si="306"/>
        <v>-730.33392408218492</v>
      </c>
      <c r="AG699" s="3" t="str">
        <f t="shared" ca="1" si="313"/>
        <v>N</v>
      </c>
      <c r="AH699" s="4" t="str">
        <f t="shared" ca="1" si="307"/>
        <v/>
      </c>
      <c r="AI699" s="75">
        <f t="shared" ca="1" si="308"/>
        <v>-73.033392408218504</v>
      </c>
      <c r="AJ699" s="75">
        <f t="shared" ca="1" si="309"/>
        <v>0</v>
      </c>
    </row>
    <row r="700" spans="1:36">
      <c r="A700" s="41">
        <f t="shared" si="310"/>
        <v>634</v>
      </c>
      <c r="B700" s="150">
        <f ca="1">IF(ISNUMBER(A700),INDEX('MetaTrader Import'!$H$13:$J$5893,TRUNC(((A700-$A$39+1)-1)/3)+1,MOD((A700-$A$39+1)-1,3)+1),"")</f>
        <v>0</v>
      </c>
      <c r="C700" s="43">
        <f t="shared" ca="1" si="287"/>
        <v>18.760789850259314</v>
      </c>
      <c r="D700" s="43">
        <f t="shared" ca="1" si="288"/>
        <v>-1.1391610120797466</v>
      </c>
      <c r="E700" s="43">
        <f t="shared" ca="1" si="289"/>
        <v>17.621628838179568</v>
      </c>
      <c r="F700" s="43">
        <f t="shared" ca="1" si="290"/>
        <v>1.7621628838179568</v>
      </c>
      <c r="G700" s="43">
        <f>IF(A700&lt;&gt;"",IF(A700&lt;Data!$G$11*0.25,$C$13/$G$32,IF(A700&gt;Data!$G$11*0.25,$C$13,$C$13*10)),"")</f>
        <v>2</v>
      </c>
      <c r="H700" s="43">
        <f>IF(A700&lt;&gt;"",IF(Data!$G$9="constant",$C$13,IF(Data!$G$9="squeeze",G700,F700)),"")</f>
        <v>2</v>
      </c>
      <c r="I700" s="38">
        <f ca="1">IF(ISNUMBER(A700),NORMINV(RAND(),0,IF(AND(Data!$G$9="squeeze",A700&lt;Data!$G$11*0.25),$H$32,1)*$C$30*$C$13)*($C$14*$C$12),"")</f>
        <v>2.2840242037865333E-4</v>
      </c>
      <c r="J700" s="42">
        <f ca="1">IFERROR(IF(Data!$C$6="Real",B700,I700+J699+($C$14*$C$12)*(NORMINV(RAND(),$C$15,CHOOSE($G$13,$C$13,F700,G700)))),"")</f>
        <v>1.3541964614777617</v>
      </c>
      <c r="K700" s="88">
        <f>IF(ISNUMBER(A700), IF($G$16="fixed",$G$17,MIN(H700*Data!$C$7*$C$16*0.5,$C$17*Data!$C$7))*$C$12,"")</f>
        <v>8.0000000000000007E-5</v>
      </c>
      <c r="L700" s="42">
        <f t="shared" ca="1" si="314"/>
        <v>1.3541964614777617</v>
      </c>
      <c r="M700" s="44">
        <f t="shared" ca="1" si="315"/>
        <v>1.3542364614777618</v>
      </c>
      <c r="N700" s="44">
        <f t="shared" ca="1" si="316"/>
        <v>1.3541564614777617</v>
      </c>
      <c r="O700" s="108">
        <f t="shared" ca="1" si="291"/>
        <v>1.1529685071092359</v>
      </c>
      <c r="P700" s="102">
        <f t="shared" ca="1" si="292"/>
        <v>6.3248605286211008</v>
      </c>
      <c r="Q700" s="102">
        <f t="shared" ca="1" si="293"/>
        <v>0.15977247106356898</v>
      </c>
      <c r="R700" s="120">
        <f t="shared" ca="1" si="311"/>
        <v>1</v>
      </c>
      <c r="S700" s="54">
        <f t="shared" ca="1" si="312"/>
        <v>0</v>
      </c>
      <c r="T700" s="5">
        <f t="shared" ca="1" si="294"/>
        <v>1.3475392670087669</v>
      </c>
      <c r="U700" s="152">
        <f t="shared" ca="1" si="295"/>
        <v>1.3549029110477431</v>
      </c>
      <c r="V700" s="152">
        <f t="shared" ca="1" si="296"/>
        <v>1.3416029175616471</v>
      </c>
      <c r="W700" s="153">
        <f t="shared" ca="1" si="297"/>
        <v>2</v>
      </c>
      <c r="X700" s="153">
        <f t="shared" ca="1" si="298"/>
        <v>2</v>
      </c>
      <c r="Y700" s="153">
        <f t="shared" ca="1" si="299"/>
        <v>8</v>
      </c>
      <c r="Z700" s="153">
        <f t="shared" ca="1" si="300"/>
        <v>8</v>
      </c>
      <c r="AA700" s="152">
        <f t="shared" ca="1" si="301"/>
        <v>1.3520566961946332</v>
      </c>
      <c r="AB700" s="152">
        <f t="shared" ca="1" si="302"/>
        <v>1.343007522143606</v>
      </c>
      <c r="AC700" s="154">
        <f t="shared" ca="1" si="303"/>
        <v>167.9812226502797</v>
      </c>
      <c r="AD700" s="154">
        <f t="shared" ca="1" si="304"/>
        <v>-898.31514673246465</v>
      </c>
      <c r="AE700" s="3">
        <f t="shared" ca="1" si="305"/>
        <v>-45.645870255136558</v>
      </c>
      <c r="AF700" s="3">
        <f t="shared" ca="1" si="306"/>
        <v>-730.33392408218492</v>
      </c>
      <c r="AG700" s="3" t="str">
        <f t="shared" ca="1" si="313"/>
        <v>N</v>
      </c>
      <c r="AH700" s="4" t="str">
        <f t="shared" ca="1" si="307"/>
        <v/>
      </c>
      <c r="AI700" s="75">
        <f t="shared" ca="1" si="308"/>
        <v>-73.033392408218504</v>
      </c>
      <c r="AJ700" s="75">
        <f t="shared" ca="1" si="309"/>
        <v>0</v>
      </c>
    </row>
    <row r="701" spans="1:36">
      <c r="A701" s="41">
        <f t="shared" si="310"/>
        <v>635</v>
      </c>
      <c r="B701" s="150">
        <f ca="1">IF(ISNUMBER(A701),INDEX('MetaTrader Import'!$H$13:$J$5893,TRUNC(((A701-$A$39+1)-1)/3)+1,MOD((A701-$A$39+1)-1,3)+1),"")</f>
        <v>0</v>
      </c>
      <c r="C701" s="43">
        <f t="shared" ca="1" si="287"/>
        <v>17.621628838179568</v>
      </c>
      <c r="D701" s="43">
        <f t="shared" ca="1" si="288"/>
        <v>-1.4147217147833304</v>
      </c>
      <c r="E701" s="43">
        <f t="shared" ca="1" si="289"/>
        <v>16.206907123396238</v>
      </c>
      <c r="F701" s="43">
        <f t="shared" ca="1" si="290"/>
        <v>1.6206907123396239</v>
      </c>
      <c r="G701" s="43">
        <f>IF(A701&lt;&gt;"",IF(A701&lt;Data!$G$11*0.25,$C$13/$G$32,IF(A701&gt;Data!$G$11*0.25,$C$13,$C$13*10)),"")</f>
        <v>2</v>
      </c>
      <c r="H701" s="43">
        <f>IF(A701&lt;&gt;"",IF(Data!$G$9="constant",$C$13,IF(Data!$G$9="squeeze",G701,F701)),"")</f>
        <v>2</v>
      </c>
      <c r="I701" s="38">
        <f ca="1">IF(ISNUMBER(A701),NORMINV(RAND(),0,IF(AND(Data!$G$9="squeeze",A701&lt;Data!$G$11*0.25),$H$32,1)*$C$30*$C$13)*($C$14*$C$12),"")</f>
        <v>4.0490752818076977E-4</v>
      </c>
      <c r="J701" s="42">
        <f ca="1">IFERROR(IF(Data!$C$6="Real",B701,I701+J700+($C$14*$C$12)*(NORMINV(RAND(),$C$15,CHOOSE($G$13,$C$13,F701,G701)))),"")</f>
        <v>1.3542717096936374</v>
      </c>
      <c r="K701" s="88">
        <f>IF(ISNUMBER(A701), IF($G$16="fixed",$G$17,MIN(H701*Data!$C$7*$C$16*0.5,$C$17*Data!$C$7))*$C$12,"")</f>
        <v>8.0000000000000007E-5</v>
      </c>
      <c r="L701" s="42">
        <f t="shared" ca="1" si="314"/>
        <v>1.3542717096936374</v>
      </c>
      <c r="M701" s="44">
        <f t="shared" ca="1" si="315"/>
        <v>1.3543117096936375</v>
      </c>
      <c r="N701" s="44">
        <f t="shared" ca="1" si="316"/>
        <v>1.3542317096936374</v>
      </c>
      <c r="O701" s="108">
        <f t="shared" ca="1" si="291"/>
        <v>0.92357192222250073</v>
      </c>
      <c r="P701" s="102">
        <f t="shared" ca="1" si="292"/>
        <v>5.4713720972911357</v>
      </c>
      <c r="Q701" s="102">
        <f t="shared" ca="1" si="293"/>
        <v>2.2955429023598102E-2</v>
      </c>
      <c r="R701" s="120">
        <f t="shared" ca="1" si="311"/>
        <v>1</v>
      </c>
      <c r="S701" s="54">
        <f t="shared" ca="1" si="312"/>
        <v>0</v>
      </c>
      <c r="T701" s="5">
        <f t="shared" ca="1" si="294"/>
        <v>1.3475392670087669</v>
      </c>
      <c r="U701" s="152">
        <f t="shared" ca="1" si="295"/>
        <v>1.3549029110477431</v>
      </c>
      <c r="V701" s="152">
        <f t="shared" ca="1" si="296"/>
        <v>1.3416029175616471</v>
      </c>
      <c r="W701" s="153">
        <f t="shared" ca="1" si="297"/>
        <v>2</v>
      </c>
      <c r="X701" s="153">
        <f t="shared" ca="1" si="298"/>
        <v>2</v>
      </c>
      <c r="Y701" s="153">
        <f t="shared" ca="1" si="299"/>
        <v>8</v>
      </c>
      <c r="Z701" s="153">
        <f t="shared" ca="1" si="300"/>
        <v>8</v>
      </c>
      <c r="AA701" s="152">
        <f t="shared" ca="1" si="301"/>
        <v>1.3520566961946332</v>
      </c>
      <c r="AB701" s="152">
        <f t="shared" ca="1" si="302"/>
        <v>1.343007522143606</v>
      </c>
      <c r="AC701" s="154">
        <f t="shared" ca="1" si="303"/>
        <v>174.00107992033398</v>
      </c>
      <c r="AD701" s="154">
        <f t="shared" ca="1" si="304"/>
        <v>-904.33500400251887</v>
      </c>
      <c r="AE701" s="3">
        <f t="shared" ca="1" si="305"/>
        <v>-45.645870255136558</v>
      </c>
      <c r="AF701" s="3">
        <f t="shared" ca="1" si="306"/>
        <v>-730.33392408218492</v>
      </c>
      <c r="AG701" s="3" t="str">
        <f t="shared" ca="1" si="313"/>
        <v>N</v>
      </c>
      <c r="AH701" s="4" t="str">
        <f t="shared" ca="1" si="307"/>
        <v/>
      </c>
      <c r="AI701" s="75">
        <f t="shared" ca="1" si="308"/>
        <v>-73.033392408218504</v>
      </c>
      <c r="AJ701" s="75">
        <f t="shared" ca="1" si="309"/>
        <v>0</v>
      </c>
    </row>
    <row r="702" spans="1:36">
      <c r="A702" s="41">
        <f t="shared" si="310"/>
        <v>636</v>
      </c>
      <c r="B702" s="150">
        <f>IF(ISNUMBER(A702),INDEX('MetaTrader Import'!$H$13:$J$5893,TRUNC(((A702-$A$39+1)-1)/3)+1,MOD((A702-$A$39+1)-1,3)+1),"")</f>
        <v>0</v>
      </c>
      <c r="C702" s="43">
        <f t="shared" ca="1" si="287"/>
        <v>16.206907123396238</v>
      </c>
      <c r="D702" s="43">
        <f t="shared" ca="1" si="288"/>
        <v>2.4669303529638427</v>
      </c>
      <c r="E702" s="43">
        <f t="shared" ca="1" si="289"/>
        <v>18.673837476360081</v>
      </c>
      <c r="F702" s="43">
        <f t="shared" ca="1" si="290"/>
        <v>1.867383747636008</v>
      </c>
      <c r="G702" s="43">
        <f>IF(A702&lt;&gt;"",IF(A702&lt;Data!$G$11*0.25,$C$13/$G$32,IF(A702&gt;Data!$G$11*0.25,$C$13,$C$13*10)),"")</f>
        <v>2</v>
      </c>
      <c r="H702" s="43">
        <f>IF(A702&lt;&gt;"",IF(Data!$G$9="constant",$C$13,IF(Data!$G$9="squeeze",G702,F702)),"")</f>
        <v>2</v>
      </c>
      <c r="I702" s="38">
        <f ca="1">IF(ISNUMBER(A702),NORMINV(RAND(),0,IF(AND(Data!$G$9="squeeze",A702&lt;Data!$G$11*0.25),$H$32,1)*$C$30*$C$13)*($C$14*$C$12),"")</f>
        <v>7.327616393618012E-4</v>
      </c>
      <c r="J702" s="42">
        <f ca="1">IFERROR(IF(Data!$C$6="Real",B702,I702+J701+($C$14*$C$12)*(NORMINV(RAND(),$C$15,CHOOSE($G$13,$C$13,F702,G702)))),"")</f>
        <v>1.3551146055591035</v>
      </c>
      <c r="K702" s="88">
        <f>IF(ISNUMBER(A702), IF($G$16="fixed",$G$17,MIN(H702*Data!$C$7*$C$16*0.5,$C$17*Data!$C$7))*$C$12,"")</f>
        <v>8.0000000000000007E-5</v>
      </c>
      <c r="L702" s="42">
        <f t="shared" ca="1" si="314"/>
        <v>1.3551146055591035</v>
      </c>
      <c r="M702" s="44">
        <f t="shared" ca="1" si="315"/>
        <v>1.3551546055591035</v>
      </c>
      <c r="N702" s="44">
        <f t="shared" ca="1" si="316"/>
        <v>1.3550746055591034</v>
      </c>
      <c r="O702" s="108">
        <f t="shared" ca="1" si="291"/>
        <v>0.93021612299738965</v>
      </c>
      <c r="P702" s="102">
        <f t="shared" ca="1" si="292"/>
        <v>5.506787778722118</v>
      </c>
      <c r="Q702" s="102">
        <f t="shared" ca="1" si="293"/>
        <v>-8.6364907504703811E-2</v>
      </c>
      <c r="R702" s="120">
        <f t="shared" ca="1" si="311"/>
        <v>1</v>
      </c>
      <c r="S702" s="54">
        <f t="shared" ca="1" si="312"/>
        <v>0</v>
      </c>
      <c r="T702" s="5">
        <f t="shared" ca="1" si="294"/>
        <v>1.3475392670087669</v>
      </c>
      <c r="U702" s="152">
        <f t="shared" ca="1" si="295"/>
        <v>1.3551546055591035</v>
      </c>
      <c r="V702" s="152">
        <f t="shared" ca="1" si="296"/>
        <v>1.3416029175616471</v>
      </c>
      <c r="W702" s="153">
        <f t="shared" ca="1" si="297"/>
        <v>2</v>
      </c>
      <c r="X702" s="153">
        <f t="shared" ca="1" si="298"/>
        <v>2</v>
      </c>
      <c r="Y702" s="153">
        <f t="shared" ca="1" si="299"/>
        <v>8</v>
      </c>
      <c r="Z702" s="153">
        <f t="shared" ca="1" si="300"/>
        <v>8</v>
      </c>
      <c r="AA702" s="152">
        <f t="shared" ca="1" si="301"/>
        <v>1.3520566961946332</v>
      </c>
      <c r="AB702" s="152">
        <f t="shared" ca="1" si="302"/>
        <v>1.343007522143606</v>
      </c>
      <c r="AC702" s="154">
        <f t="shared" ca="1" si="303"/>
        <v>241.43274915761737</v>
      </c>
      <c r="AD702" s="154">
        <f t="shared" ca="1" si="304"/>
        <v>-971.76667323980223</v>
      </c>
      <c r="AE702" s="3">
        <f t="shared" ca="1" si="305"/>
        <v>-45.645870255136558</v>
      </c>
      <c r="AF702" s="3">
        <f t="shared" ca="1" si="306"/>
        <v>-730.33392408218492</v>
      </c>
      <c r="AG702" s="3" t="str">
        <f t="shared" ca="1" si="313"/>
        <v>N</v>
      </c>
      <c r="AH702" s="4" t="str">
        <f t="shared" ca="1" si="307"/>
        <v/>
      </c>
      <c r="AI702" s="75">
        <f t="shared" ca="1" si="308"/>
        <v>-73.033392408218504</v>
      </c>
      <c r="AJ702" s="75">
        <f t="shared" ca="1" si="309"/>
        <v>0</v>
      </c>
    </row>
    <row r="703" spans="1:36">
      <c r="A703" s="41">
        <f t="shared" si="310"/>
        <v>637</v>
      </c>
      <c r="B703" s="150">
        <f ca="1">IF(ISNUMBER(A703),INDEX('MetaTrader Import'!$H$13:$J$5893,TRUNC(((A703-$A$39+1)-1)/3)+1,MOD((A703-$A$39+1)-1,3)+1),"")</f>
        <v>0</v>
      </c>
      <c r="C703" s="43">
        <f t="shared" ca="1" si="287"/>
        <v>18.673837476360081</v>
      </c>
      <c r="D703" s="43">
        <f t="shared" ca="1" si="288"/>
        <v>1.4358632580910151</v>
      </c>
      <c r="E703" s="43">
        <f t="shared" ca="1" si="289"/>
        <v>20.109700734451096</v>
      </c>
      <c r="F703" s="43">
        <f t="shared" ca="1" si="290"/>
        <v>2.0109700734451095</v>
      </c>
      <c r="G703" s="43">
        <f>IF(A703&lt;&gt;"",IF(A703&lt;Data!$G$11*0.25,$C$13/$G$32,IF(A703&gt;Data!$G$11*0.25,$C$13,$C$13*10)),"")</f>
        <v>2</v>
      </c>
      <c r="H703" s="43">
        <f>IF(A703&lt;&gt;"",IF(Data!$G$9="constant",$C$13,IF(Data!$G$9="squeeze",G703,F703)),"")</f>
        <v>2</v>
      </c>
      <c r="I703" s="38">
        <f ca="1">IF(ISNUMBER(A703),NORMINV(RAND(),0,IF(AND(Data!$G$9="squeeze",A703&lt;Data!$G$11*0.25),$H$32,1)*$C$30*$C$13)*($C$14*$C$12),"")</f>
        <v>-2.2576984715735581E-4</v>
      </c>
      <c r="J703" s="42">
        <f ca="1">IFERROR(IF(Data!$C$6="Real",B703,I703+J702+($C$14*$C$12)*(NORMINV(RAND(),$C$15,CHOOSE($G$13,$C$13,F703,G703)))),"")</f>
        <v>1.3544636610174767</v>
      </c>
      <c r="K703" s="88">
        <f>IF(ISNUMBER(A703), IF($G$16="fixed",$G$17,MIN(H703*Data!$C$7*$C$16*0.5,$C$17*Data!$C$7))*$C$12,"")</f>
        <v>8.0000000000000007E-5</v>
      </c>
      <c r="L703" s="42">
        <f t="shared" ca="1" si="314"/>
        <v>1.3544636610174767</v>
      </c>
      <c r="M703" s="44">
        <f t="shared" ca="1" si="315"/>
        <v>1.3545036610174768</v>
      </c>
      <c r="N703" s="44">
        <f t="shared" ca="1" si="316"/>
        <v>1.3544236610174767</v>
      </c>
      <c r="O703" s="108">
        <f t="shared" ca="1" si="291"/>
        <v>0.80694602340485633</v>
      </c>
      <c r="P703" s="102">
        <f t="shared" ca="1" si="292"/>
        <v>5.1507662876452462</v>
      </c>
      <c r="Q703" s="102">
        <f t="shared" ca="1" si="293"/>
        <v>-0.19141609944670757</v>
      </c>
      <c r="R703" s="120">
        <f t="shared" ca="1" si="311"/>
        <v>1</v>
      </c>
      <c r="S703" s="54">
        <f t="shared" ca="1" si="312"/>
        <v>0</v>
      </c>
      <c r="T703" s="5">
        <f t="shared" ca="1" si="294"/>
        <v>1.3475392670087669</v>
      </c>
      <c r="U703" s="152">
        <f t="shared" ca="1" si="295"/>
        <v>1.3551546055591035</v>
      </c>
      <c r="V703" s="152">
        <f t="shared" ca="1" si="296"/>
        <v>1.3416029175616471</v>
      </c>
      <c r="W703" s="153">
        <f t="shared" ca="1" si="297"/>
        <v>2</v>
      </c>
      <c r="X703" s="153">
        <f t="shared" ca="1" si="298"/>
        <v>2</v>
      </c>
      <c r="Y703" s="153">
        <f t="shared" ca="1" si="299"/>
        <v>8</v>
      </c>
      <c r="Z703" s="153">
        <f t="shared" ca="1" si="300"/>
        <v>8</v>
      </c>
      <c r="AA703" s="152">
        <f t="shared" ca="1" si="301"/>
        <v>1.3520566961946332</v>
      </c>
      <c r="AB703" s="152">
        <f t="shared" ca="1" si="302"/>
        <v>1.343007522143606</v>
      </c>
      <c r="AC703" s="154">
        <f t="shared" ca="1" si="303"/>
        <v>189.35718582747896</v>
      </c>
      <c r="AD703" s="154">
        <f t="shared" ca="1" si="304"/>
        <v>-919.69110990966385</v>
      </c>
      <c r="AE703" s="3">
        <f t="shared" ca="1" si="305"/>
        <v>-45.645870255136558</v>
      </c>
      <c r="AF703" s="3">
        <f t="shared" ca="1" si="306"/>
        <v>-730.33392408218492</v>
      </c>
      <c r="AG703" s="3" t="str">
        <f t="shared" ca="1" si="313"/>
        <v>N</v>
      </c>
      <c r="AH703" s="4" t="str">
        <f t="shared" ca="1" si="307"/>
        <v/>
      </c>
      <c r="AI703" s="75">
        <f t="shared" ca="1" si="308"/>
        <v>-73.033392408218504</v>
      </c>
      <c r="AJ703" s="75">
        <f t="shared" ca="1" si="309"/>
        <v>0</v>
      </c>
    </row>
    <row r="704" spans="1:36">
      <c r="A704" s="41">
        <f t="shared" si="310"/>
        <v>638</v>
      </c>
      <c r="B704" s="150">
        <f ca="1">IF(ISNUMBER(A704),INDEX('MetaTrader Import'!$H$13:$J$5893,TRUNC(((A704-$A$39+1)-1)/3)+1,MOD((A704-$A$39+1)-1,3)+1),"")</f>
        <v>0</v>
      </c>
      <c r="C704" s="43">
        <f t="shared" ca="1" si="287"/>
        <v>20.109700734451096</v>
      </c>
      <c r="D704" s="43">
        <f t="shared" ca="1" si="288"/>
        <v>-1.645011645811727</v>
      </c>
      <c r="E704" s="43">
        <f t="shared" ca="1" si="289"/>
        <v>18.464689088639368</v>
      </c>
      <c r="F704" s="43">
        <f t="shared" ca="1" si="290"/>
        <v>1.8464689088639368</v>
      </c>
      <c r="G704" s="43">
        <f>IF(A704&lt;&gt;"",IF(A704&lt;Data!$G$11*0.25,$C$13/$G$32,IF(A704&gt;Data!$G$11*0.25,$C$13,$C$13*10)),"")</f>
        <v>2</v>
      </c>
      <c r="H704" s="43">
        <f>IF(A704&lt;&gt;"",IF(Data!$G$9="constant",$C$13,IF(Data!$G$9="squeeze",G704,F704)),"")</f>
        <v>2</v>
      </c>
      <c r="I704" s="38">
        <f ca="1">IF(ISNUMBER(A704),NORMINV(RAND(),0,IF(AND(Data!$G$9="squeeze",A704&lt;Data!$G$11*0.25),$H$32,1)*$C$30*$C$13)*($C$14*$C$12),"")</f>
        <v>5.1350496275452001E-4</v>
      </c>
      <c r="J704" s="42">
        <f ca="1">IFERROR(IF(Data!$C$6="Real",B704,I704+J703+($C$14*$C$12)*(NORMINV(RAND(),$C$15,CHOOSE($G$13,$C$13,F704,G704)))),"")</f>
        <v>1.3545475639218534</v>
      </c>
      <c r="K704" s="88">
        <f>IF(ISNUMBER(A704), IF($G$16="fixed",$G$17,MIN(H704*Data!$C$7*$C$16*0.5,$C$17*Data!$C$7))*$C$12,"")</f>
        <v>8.0000000000000007E-5</v>
      </c>
      <c r="L704" s="42">
        <f t="shared" ca="1" si="314"/>
        <v>1.3545475639218534</v>
      </c>
      <c r="M704" s="44">
        <f t="shared" ca="1" si="315"/>
        <v>1.3545875639218534</v>
      </c>
      <c r="N704" s="44">
        <f t="shared" ca="1" si="316"/>
        <v>1.3545075639218533</v>
      </c>
      <c r="O704" s="108">
        <f t="shared" ca="1" si="291"/>
        <v>0.66453150874244493</v>
      </c>
      <c r="P704" s="102">
        <f t="shared" ca="1" si="292"/>
        <v>4.6736315174584222</v>
      </c>
      <c r="Q704" s="102">
        <f t="shared" ca="1" si="293"/>
        <v>-0.28848007866381148</v>
      </c>
      <c r="R704" s="120">
        <f t="shared" ca="1" si="311"/>
        <v>1</v>
      </c>
      <c r="S704" s="54">
        <f t="shared" ca="1" si="312"/>
        <v>0</v>
      </c>
      <c r="T704" s="5">
        <f t="shared" ca="1" si="294"/>
        <v>1.3475392670087669</v>
      </c>
      <c r="U704" s="152">
        <f t="shared" ca="1" si="295"/>
        <v>1.3551546055591035</v>
      </c>
      <c r="V704" s="152">
        <f t="shared" ca="1" si="296"/>
        <v>1.3416029175616471</v>
      </c>
      <c r="W704" s="153">
        <f t="shared" ca="1" si="297"/>
        <v>2</v>
      </c>
      <c r="X704" s="153">
        <f t="shared" ca="1" si="298"/>
        <v>2</v>
      </c>
      <c r="Y704" s="153">
        <f t="shared" ca="1" si="299"/>
        <v>8</v>
      </c>
      <c r="Z704" s="153">
        <f t="shared" ca="1" si="300"/>
        <v>8</v>
      </c>
      <c r="AA704" s="152">
        <f t="shared" ca="1" si="301"/>
        <v>1.3520566961946332</v>
      </c>
      <c r="AB704" s="152">
        <f t="shared" ca="1" si="302"/>
        <v>1.343007522143606</v>
      </c>
      <c r="AC704" s="154">
        <f t="shared" ca="1" si="303"/>
        <v>196.06941817761125</v>
      </c>
      <c r="AD704" s="154">
        <f t="shared" ca="1" si="304"/>
        <v>-926.40334225979609</v>
      </c>
      <c r="AE704" s="3">
        <f t="shared" ca="1" si="305"/>
        <v>-45.64587025513655</v>
      </c>
      <c r="AF704" s="3">
        <f t="shared" ca="1" si="306"/>
        <v>-730.33392408218481</v>
      </c>
      <c r="AG704" s="3" t="str">
        <f t="shared" ca="1" si="313"/>
        <v>N</v>
      </c>
      <c r="AH704" s="4" t="str">
        <f t="shared" ca="1" si="307"/>
        <v/>
      </c>
      <c r="AI704" s="75">
        <f t="shared" ca="1" si="308"/>
        <v>-73.033392408218475</v>
      </c>
      <c r="AJ704" s="75">
        <f t="shared" ca="1" si="309"/>
        <v>0</v>
      </c>
    </row>
    <row r="705" spans="1:36">
      <c r="A705" s="41">
        <f t="shared" si="310"/>
        <v>639</v>
      </c>
      <c r="B705" s="150">
        <f>IF(ISNUMBER(A705),INDEX('MetaTrader Import'!$H$13:$J$5893,TRUNC(((A705-$A$39+1)-1)/3)+1,MOD((A705-$A$39+1)-1,3)+1),"")</f>
        <v>0</v>
      </c>
      <c r="C705" s="43">
        <f t="shared" ca="1" si="287"/>
        <v>18.464689088639368</v>
      </c>
      <c r="D705" s="43">
        <f t="shared" ca="1" si="288"/>
        <v>-0.57486687487436372</v>
      </c>
      <c r="E705" s="43">
        <f t="shared" ca="1" si="289"/>
        <v>17.889822213765004</v>
      </c>
      <c r="F705" s="43">
        <f t="shared" ca="1" si="290"/>
        <v>1.7889822213765005</v>
      </c>
      <c r="G705" s="43">
        <f>IF(A705&lt;&gt;"",IF(A705&lt;Data!$G$11*0.25,$C$13/$G$32,IF(A705&gt;Data!$G$11*0.25,$C$13,$C$13*10)),"")</f>
        <v>2</v>
      </c>
      <c r="H705" s="43">
        <f>IF(A705&lt;&gt;"",IF(Data!$G$9="constant",$C$13,IF(Data!$G$9="squeeze",G705,F705)),"")</f>
        <v>2</v>
      </c>
      <c r="I705" s="38">
        <f ca="1">IF(ISNUMBER(A705),NORMINV(RAND(),0,IF(AND(Data!$G$9="squeeze",A705&lt;Data!$G$11*0.25),$H$32,1)*$C$30*$C$13)*($C$14*$C$12),"")</f>
        <v>4.3661730385847093E-5</v>
      </c>
      <c r="J705" s="42">
        <f ca="1">IFERROR(IF(Data!$C$6="Real",B705,I705+J704+($C$14*$C$12)*(NORMINV(RAND(),$C$15,CHOOSE($G$13,$C$13,F705,G705)))),"")</f>
        <v>1.3545535079319055</v>
      </c>
      <c r="K705" s="88">
        <f>IF(ISNUMBER(A705), IF($G$16="fixed",$G$17,MIN(H705*Data!$C$7*$C$16*0.5,$C$17*Data!$C$7))*$C$12,"")</f>
        <v>8.0000000000000007E-5</v>
      </c>
      <c r="L705" s="42">
        <f t="shared" ca="1" si="314"/>
        <v>1.3545535079319055</v>
      </c>
      <c r="M705" s="44">
        <f t="shared" ca="1" si="315"/>
        <v>1.3545935079319056</v>
      </c>
      <c r="N705" s="44">
        <f t="shared" ca="1" si="316"/>
        <v>1.3545135079319055</v>
      </c>
      <c r="O705" s="108">
        <f t="shared" ca="1" si="291"/>
        <v>0.45659870477748093</v>
      </c>
      <c r="P705" s="102">
        <f t="shared" ca="1" si="292"/>
        <v>3.810634712574092</v>
      </c>
      <c r="Q705" s="102">
        <f t="shared" ca="1" si="293"/>
        <v>-0.40332354782441088</v>
      </c>
      <c r="R705" s="120">
        <f t="shared" ca="1" si="311"/>
        <v>1</v>
      </c>
      <c r="S705" s="54">
        <f t="shared" ca="1" si="312"/>
        <v>0</v>
      </c>
      <c r="T705" s="5">
        <f t="shared" ca="1" si="294"/>
        <v>1.3475392670087669</v>
      </c>
      <c r="U705" s="152">
        <f t="shared" ca="1" si="295"/>
        <v>1.3551546055591035</v>
      </c>
      <c r="V705" s="152">
        <f t="shared" ca="1" si="296"/>
        <v>1.3416029175616471</v>
      </c>
      <c r="W705" s="153">
        <f t="shared" ca="1" si="297"/>
        <v>2</v>
      </c>
      <c r="X705" s="153">
        <f t="shared" ca="1" si="298"/>
        <v>2</v>
      </c>
      <c r="Y705" s="153">
        <f t="shared" ca="1" si="299"/>
        <v>8</v>
      </c>
      <c r="Z705" s="153">
        <f t="shared" ca="1" si="300"/>
        <v>8</v>
      </c>
      <c r="AA705" s="152">
        <f t="shared" ca="1" si="301"/>
        <v>1.3520566961946332</v>
      </c>
      <c r="AB705" s="152">
        <f t="shared" ca="1" si="302"/>
        <v>1.343007522143606</v>
      </c>
      <c r="AC705" s="154">
        <f t="shared" ca="1" si="303"/>
        <v>196.54493898178416</v>
      </c>
      <c r="AD705" s="154">
        <f t="shared" ca="1" si="304"/>
        <v>-926.87886306396899</v>
      </c>
      <c r="AE705" s="3">
        <f t="shared" ca="1" si="305"/>
        <v>-45.64587025513655</v>
      </c>
      <c r="AF705" s="3">
        <f t="shared" ca="1" si="306"/>
        <v>-730.33392408218481</v>
      </c>
      <c r="AG705" s="3" t="str">
        <f t="shared" ca="1" si="313"/>
        <v>N</v>
      </c>
      <c r="AH705" s="4" t="str">
        <f t="shared" ca="1" si="307"/>
        <v/>
      </c>
      <c r="AI705" s="75">
        <f t="shared" ca="1" si="308"/>
        <v>-73.033392408218475</v>
      </c>
      <c r="AJ705" s="75">
        <f t="shared" ca="1" si="309"/>
        <v>0</v>
      </c>
    </row>
    <row r="706" spans="1:36">
      <c r="A706" s="41">
        <f t="shared" si="310"/>
        <v>640</v>
      </c>
      <c r="B706" s="150">
        <f ca="1">IF(ISNUMBER(A706),INDEX('MetaTrader Import'!$H$13:$J$5893,TRUNC(((A706-$A$39+1)-1)/3)+1,MOD((A706-$A$39+1)-1,3)+1),"")</f>
        <v>0</v>
      </c>
      <c r="C706" s="43">
        <f t="shared" ca="1" si="287"/>
        <v>17.889822213765004</v>
      </c>
      <c r="D706" s="43">
        <f t="shared" ca="1" si="288"/>
        <v>0.48694528669224002</v>
      </c>
      <c r="E706" s="43">
        <f t="shared" ca="1" si="289"/>
        <v>18.376767500457245</v>
      </c>
      <c r="F706" s="43">
        <f t="shared" ca="1" si="290"/>
        <v>1.8376767500457245</v>
      </c>
      <c r="G706" s="43">
        <f>IF(A706&lt;&gt;"",IF(A706&lt;Data!$G$11*0.25,$C$13/$G$32,IF(A706&gt;Data!$G$11*0.25,$C$13,$C$13*10)),"")</f>
        <v>2</v>
      </c>
      <c r="H706" s="43">
        <f>IF(A706&lt;&gt;"",IF(Data!$G$9="constant",$C$13,IF(Data!$G$9="squeeze",G706,F706)),"")</f>
        <v>2</v>
      </c>
      <c r="I706" s="38">
        <f ca="1">IF(ISNUMBER(A706),NORMINV(RAND(),0,IF(AND(Data!$G$9="squeeze",A706&lt;Data!$G$11*0.25),$H$32,1)*$C$30*$C$13)*($C$14*$C$12),"")</f>
        <v>-3.627058418484796E-4</v>
      </c>
      <c r="J706" s="42">
        <f ca="1">IFERROR(IF(Data!$C$6="Real",B706,I706+J705+($C$14*$C$12)*(NORMINV(RAND(),$C$15,CHOOSE($G$13,$C$13,F706,G706)))),"")</f>
        <v>1.3538868658910141</v>
      </c>
      <c r="K706" s="88">
        <f>IF(ISNUMBER(A706), IF($G$16="fixed",$G$17,MIN(H706*Data!$C$7*$C$16*0.5,$C$17*Data!$C$7))*$C$12,"")</f>
        <v>8.0000000000000007E-5</v>
      </c>
      <c r="L706" s="42">
        <f t="shared" ca="1" si="314"/>
        <v>1.3538868658910141</v>
      </c>
      <c r="M706" s="44">
        <f t="shared" ca="1" si="315"/>
        <v>1.3539268658910142</v>
      </c>
      <c r="N706" s="44">
        <f t="shared" ca="1" si="316"/>
        <v>1.3538468658910141</v>
      </c>
      <c r="O706" s="108">
        <f t="shared" ca="1" si="291"/>
        <v>0.30389178160229935</v>
      </c>
      <c r="P706" s="102">
        <f t="shared" ca="1" si="292"/>
        <v>3.9614406556132722</v>
      </c>
      <c r="Q706" s="102">
        <f t="shared" ca="1" si="293"/>
        <v>-0.47771118195698892</v>
      </c>
      <c r="R706" s="120">
        <f t="shared" ca="1" si="311"/>
        <v>1</v>
      </c>
      <c r="S706" s="54">
        <f t="shared" ca="1" si="312"/>
        <v>0</v>
      </c>
      <c r="T706" s="5">
        <f t="shared" ca="1" si="294"/>
        <v>1.3475392670087669</v>
      </c>
      <c r="U706" s="152">
        <f t="shared" ca="1" si="295"/>
        <v>1.3551546055591035</v>
      </c>
      <c r="V706" s="152">
        <f t="shared" ca="1" si="296"/>
        <v>1.3416029175616471</v>
      </c>
      <c r="W706" s="153">
        <f t="shared" ca="1" si="297"/>
        <v>2</v>
      </c>
      <c r="X706" s="153">
        <f t="shared" ca="1" si="298"/>
        <v>2</v>
      </c>
      <c r="Y706" s="153">
        <f t="shared" ca="1" si="299"/>
        <v>8</v>
      </c>
      <c r="Z706" s="153">
        <f t="shared" ca="1" si="300"/>
        <v>8</v>
      </c>
      <c r="AA706" s="152">
        <f t="shared" ca="1" si="301"/>
        <v>1.3520566961946332</v>
      </c>
      <c r="AB706" s="152">
        <f t="shared" ca="1" si="302"/>
        <v>1.343007522143606</v>
      </c>
      <c r="AC706" s="154">
        <f t="shared" ca="1" si="303"/>
        <v>143.21357571047244</v>
      </c>
      <c r="AD706" s="154">
        <f t="shared" ca="1" si="304"/>
        <v>-873.54749979265739</v>
      </c>
      <c r="AE706" s="3">
        <f t="shared" ca="1" si="305"/>
        <v>-45.645870255136558</v>
      </c>
      <c r="AF706" s="3">
        <f t="shared" ca="1" si="306"/>
        <v>-730.33392408218492</v>
      </c>
      <c r="AG706" s="3" t="str">
        <f t="shared" ca="1" si="313"/>
        <v>N</v>
      </c>
      <c r="AH706" s="4" t="str">
        <f t="shared" ca="1" si="307"/>
        <v/>
      </c>
      <c r="AI706" s="75">
        <f t="shared" ca="1" si="308"/>
        <v>-73.033392408218504</v>
      </c>
      <c r="AJ706" s="75">
        <f t="shared" ca="1" si="309"/>
        <v>0</v>
      </c>
    </row>
    <row r="707" spans="1:36">
      <c r="A707" s="41">
        <f t="shared" si="310"/>
        <v>641</v>
      </c>
      <c r="B707" s="150">
        <f ca="1">IF(ISNUMBER(A707),INDEX('MetaTrader Import'!$H$13:$J$5893,TRUNC(((A707-$A$39+1)-1)/3)+1,MOD((A707-$A$39+1)-1,3)+1),"")</f>
        <v>0</v>
      </c>
      <c r="C707" s="43">
        <f t="shared" ref="C707:C770" ca="1" si="317">IF(A707&lt;&gt;"",E706,"")</f>
        <v>18.376767500457245</v>
      </c>
      <c r="D707" s="43">
        <f t="shared" ref="D707:D770" ca="1" si="318">IF(A707&lt;&gt;"",NORMINV(RAND(),($C$23-C707)*$C$28,$C$27)+NORMINV(RAND(),IF(RAND()&gt;$C$26,$C$25,0),$C$27),"")</f>
        <v>0.55816537593241755</v>
      </c>
      <c r="E707" s="43">
        <f t="shared" ref="E707:E770" ca="1" si="319">IF(A707&lt;&gt;"",C707+D707,"")</f>
        <v>18.934932876389663</v>
      </c>
      <c r="F707" s="43">
        <f t="shared" ref="F707:F770" ca="1" si="320">IF(A707&lt;&gt;"",$C$13*ABS(E707)/$C$23,"")</f>
        <v>1.8934932876389663</v>
      </c>
      <c r="G707" s="43">
        <f>IF(A707&lt;&gt;"",IF(A707&lt;Data!$G$11*0.25,$C$13/$G$32,IF(A707&gt;Data!$G$11*0.25,$C$13,$C$13*10)),"")</f>
        <v>2</v>
      </c>
      <c r="H707" s="43">
        <f>IF(A707&lt;&gt;"",IF(Data!$G$9="constant",$C$13,IF(Data!$G$9="squeeze",G707,F707)),"")</f>
        <v>2</v>
      </c>
      <c r="I707" s="38">
        <f ca="1">IF(ISNUMBER(A707),NORMINV(RAND(),0,IF(AND(Data!$G$9="squeeze",A707&lt;Data!$G$11*0.25),$H$32,1)*$C$30*$C$13)*($C$14*$C$12),"")</f>
        <v>-2.7842540782483803E-4</v>
      </c>
      <c r="J707" s="42">
        <f ca="1">IFERROR(IF(Data!$C$6="Real",B707,I707+J706+($C$14*$C$12)*(NORMINV(RAND(),$C$15,CHOOSE($G$13,$C$13,F707,G707)))),"")</f>
        <v>1.3535957457162122</v>
      </c>
      <c r="K707" s="88">
        <f>IF(ISNUMBER(A707), IF($G$16="fixed",$G$17,MIN(H707*Data!$C$7*$C$16*0.5,$C$17*Data!$C$7))*$C$12,"")</f>
        <v>8.0000000000000007E-5</v>
      </c>
      <c r="L707" s="42">
        <f t="shared" ca="1" si="314"/>
        <v>1.3535957457162122</v>
      </c>
      <c r="M707" s="44">
        <f t="shared" ca="1" si="315"/>
        <v>1.3536357457162123</v>
      </c>
      <c r="N707" s="44">
        <f t="shared" ca="1" si="316"/>
        <v>1.3535557457162122</v>
      </c>
      <c r="O707" s="108">
        <f t="shared" ref="O707:O770" ca="1" si="321">IF(ISNUMBER(A707),$G$12*SLOPE(L693:L707,A693:A707),"")</f>
        <v>9.3142860850960379E-2</v>
      </c>
      <c r="P707" s="102">
        <f t="shared" ref="P707:P770" ca="1" si="322">IF(ISNUMBER(A707),STDEV(L693:L707)*$G$12,"")</f>
        <v>4.3628391529602419</v>
      </c>
      <c r="Q707" s="102">
        <f t="shared" ref="Q707:Q770" ca="1" si="323">IF(ISNUMBER(A707),SLOPE(P693:P707,A693:A707),"")</f>
        <v>-0.50180843872389769</v>
      </c>
      <c r="R707" s="120">
        <f t="shared" ca="1" si="311"/>
        <v>1</v>
      </c>
      <c r="S707" s="54">
        <f t="shared" ca="1" si="312"/>
        <v>0</v>
      </c>
      <c r="T707" s="5">
        <f t="shared" ref="T707:T770" ca="1" si="324">IF(ISNUMBER(A707),IF(S707=1,L707,IF(AG706="Y","",IF(ISNUMBER(T706),T706,""))),"")</f>
        <v>1.3475392670087669</v>
      </c>
      <c r="U707" s="152">
        <f t="shared" ref="U707:U770" ca="1" si="325">IF(NOT(ISNUMBER(T707)),"",IF(S707=1,T707,IF(M707&gt;U706,M707,IF(ISNUMBER(U706),U706,""))))</f>
        <v>1.3551546055591035</v>
      </c>
      <c r="V707" s="152">
        <f t="shared" ref="V707:V770" ca="1" si="326">IF(NOT(ISNUMBER(T707)),"",IF(S707=1,T707,IF(N707&lt;V706,N707,IF(ISNUMBER(V706),V706,""))))</f>
        <v>1.3416029175616471</v>
      </c>
      <c r="W707" s="153">
        <f t="shared" ref="W707:W770" ca="1" si="327">IF(NOT(ISNUMBER(T707)),"",MIN($F$24,IF(TRUNC((U707-T707)/$E$24*$G$12)+0&gt;IF(ISNUMBER(W706),W706,0),TRUNC((U707-T707)/$E$24*$G$12)+0,IF(ISNUMBER(W706),W706,0))))</f>
        <v>2</v>
      </c>
      <c r="X707" s="153">
        <f t="shared" ref="X707:X770" ca="1" si="328">IF(NOT(ISNUMBER(T707)),"",MIN($F$24,IF(-TRUNC((V707-T707)/$E$24*$G$12)+0&gt;IF(ISNUMBER(X706),X706,0),-TRUNC((V707-T707)/$E$24*$G$12)+0,IF(ISNUMBER(X706),X706,0))))</f>
        <v>2</v>
      </c>
      <c r="Y707" s="153">
        <f t="shared" ref="Y707:Y770" ca="1" si="329">IF(ISNUMBER(W707),(IF(W707=0,0,1))*IF(ABS($I$24)=2,POWER(2,W707-1),W707)*SIGN($I$24)*$K$24,"")</f>
        <v>8</v>
      </c>
      <c r="Z707" s="153">
        <f t="shared" ref="Z707:Z770" ca="1" si="330">IF(ISNUMBER(X707),(IF(X707=0,0,1))*IF(ABS($I$24)=2,POWER(2,X707-1),X707)*SIGN($I$24)*$K$24,"")</f>
        <v>8</v>
      </c>
      <c r="AA707" s="152">
        <f t="shared" ref="AA707:AA770" ca="1" si="331">IF(OR(NOT(ISNUMBER(T707)),W707&lt;1),"",IF(OR(NOT(ISNUMBER(W706)),W706=0),IF(SIGN(Y707)=1,M707,N707),(Y706*AA706+(Y707-Y706)*IF(SIGN(Y707)=1,M707,N707))/Y707))</f>
        <v>1.3520566961946332</v>
      </c>
      <c r="AB707" s="152">
        <f t="shared" ref="AB707:AB770" ca="1" si="332">IF(OR(NOT(ISNUMBER(T707)),X707&lt;1),"",IF(OR(NOT(ISNUMBER(X706)),X706=0),IF(SIGN(Z707)=1,N707,M707),(Z706*AB706+(Z707-Z706)*IF(SIGN(Z707)=1,N707,M707))/Z707))</f>
        <v>1.343007522143606</v>
      </c>
      <c r="AC707" s="154">
        <f t="shared" ref="AC707:AC770" ca="1" si="333">IFERROR(-SIGN(Y707)*(AA707-IF(SIGN(Y707)=1,N707,M707))*$G$12*ABS(Y707),"")</f>
        <v>119.92396172631814</v>
      </c>
      <c r="AD707" s="154">
        <f t="shared" ref="AD707:AD770" ca="1" si="334">IFERROR(SIGN(Z707)*(AB707-IF(SIGN(Z707)=1,M707,N707))*$G$12*ABS(Z707),"")</f>
        <v>-850.25788580850303</v>
      </c>
      <c r="AE707" s="3">
        <f t="shared" ref="AE707:AE770" ca="1" si="335">IF(ISNUMBER(A707),IFERROR((IF(ISNUMBER(AC707),AC707,0)+IF(ISNUMBER(AD707),AD707,0))/(ABS(Y707)+ABS(Z707)),0),"")</f>
        <v>-45.645870255136558</v>
      </c>
      <c r="AF707" s="3">
        <f t="shared" ref="AF707:AF770" ca="1" si="336">IF(ISNUMBER(A707),IF(ISNUMBER(AC707),AC707,0)+IF(ISNUMBER(AD707),AD707,0),"")</f>
        <v>-730.33392408218492</v>
      </c>
      <c r="AG707" s="3" t="str">
        <f t="shared" ca="1" si="313"/>
        <v>N</v>
      </c>
      <c r="AH707" s="4" t="str">
        <f t="shared" ref="AH707:AH770" ca="1" si="337">IF(AG707="y",AF707*10*$C$11,"")</f>
        <v/>
      </c>
      <c r="AI707" s="75">
        <f t="shared" ref="AI707:AI770" ca="1" si="338">IF(ISNUMBER(A707),IF(ISNUMBER(AH707),AJ707,AF707*10*$C$11+AJ707),"")</f>
        <v>-73.033392408218504</v>
      </c>
      <c r="AJ707" s="75">
        <f t="shared" ref="AJ707:AJ770" ca="1" si="339">IF(ISNUMBER(A707),AJ706+IF(ISNUMBER(AH707),AH707,0),"")</f>
        <v>0</v>
      </c>
    </row>
    <row r="708" spans="1:36">
      <c r="A708" s="41">
        <f t="shared" ref="A708:A771" si="340">IFERROR(IF(A707+1&gt;$C$19,"",A707+1),"")</f>
        <v>642</v>
      </c>
      <c r="B708" s="150">
        <f>IF(ISNUMBER(A708),INDEX('MetaTrader Import'!$H$13:$J$5893,TRUNC(((A708-$A$39+1)-1)/3)+1,MOD((A708-$A$39+1)-1,3)+1),"")</f>
        <v>0</v>
      </c>
      <c r="C708" s="43">
        <f t="shared" ca="1" si="317"/>
        <v>18.934932876389663</v>
      </c>
      <c r="D708" s="43">
        <f t="shared" ca="1" si="318"/>
        <v>-0.13584548573406824</v>
      </c>
      <c r="E708" s="43">
        <f t="shared" ca="1" si="319"/>
        <v>18.799087390655593</v>
      </c>
      <c r="F708" s="43">
        <f t="shared" ca="1" si="320"/>
        <v>1.8799087390655593</v>
      </c>
      <c r="G708" s="43">
        <f>IF(A708&lt;&gt;"",IF(A708&lt;Data!$G$11*0.25,$C$13/$G$32,IF(A708&gt;Data!$G$11*0.25,$C$13,$C$13*10)),"")</f>
        <v>2</v>
      </c>
      <c r="H708" s="43">
        <f>IF(A708&lt;&gt;"",IF(Data!$G$9="constant",$C$13,IF(Data!$G$9="squeeze",G708,F708)),"")</f>
        <v>2</v>
      </c>
      <c r="I708" s="38">
        <f ca="1">IF(ISNUMBER(A708),NORMINV(RAND(),0,IF(AND(Data!$G$9="squeeze",A708&lt;Data!$G$11*0.25),$H$32,1)*$C$30*$C$13)*($C$14*$C$12),"")</f>
        <v>-7.1032794845480381E-4</v>
      </c>
      <c r="J708" s="42">
        <f ca="1">IFERROR(IF(Data!$C$6="Real",B708,I708+J707+($C$14*$C$12)*(NORMINV(RAND(),$C$15,CHOOSE($G$13,$C$13,F708,G708)))),"")</f>
        <v>1.353289733541519</v>
      </c>
      <c r="K708" s="88">
        <f>IF(ISNUMBER(A708), IF($G$16="fixed",$G$17,MIN(H708*Data!$C$7*$C$16*0.5,$C$17*Data!$C$7))*$C$12,"")</f>
        <v>8.0000000000000007E-5</v>
      </c>
      <c r="L708" s="42">
        <f t="shared" ca="1" si="314"/>
        <v>1.353289733541519</v>
      </c>
      <c r="M708" s="44">
        <f t="shared" ca="1" si="315"/>
        <v>1.3533297335415191</v>
      </c>
      <c r="N708" s="44">
        <f t="shared" ca="1" si="316"/>
        <v>1.353249733541519</v>
      </c>
      <c r="O708" s="108">
        <f t="shared" ca="1" si="321"/>
        <v>-0.38480707039129886</v>
      </c>
      <c r="P708" s="102">
        <f t="shared" ca="1" si="322"/>
        <v>4.5889356122033291</v>
      </c>
      <c r="Q708" s="102">
        <f t="shared" ca="1" si="323"/>
        <v>-0.50230112696198814</v>
      </c>
      <c r="R708" s="120">
        <f t="shared" ref="R708:R771" ca="1" si="341">IF(ISNUMBER(A708),R707+S707,"")</f>
        <v>1</v>
      </c>
      <c r="S708" s="54">
        <f t="shared" ref="S708:S771" ca="1" si="342">IF(ISNUMBER(A708),IF(AND(R708&lt;$M$24,Q708&lt;$F$28,ABS(O708)&lt;$F$27,P708&lt;$F$26,NOT(ISNUMBER(T707))),1,0),"")</f>
        <v>0</v>
      </c>
      <c r="T708" s="5">
        <f t="shared" ca="1" si="324"/>
        <v>1.3475392670087669</v>
      </c>
      <c r="U708" s="152">
        <f t="shared" ca="1" si="325"/>
        <v>1.3551546055591035</v>
      </c>
      <c r="V708" s="152">
        <f t="shared" ca="1" si="326"/>
        <v>1.3416029175616471</v>
      </c>
      <c r="W708" s="153">
        <f t="shared" ca="1" si="327"/>
        <v>2</v>
      </c>
      <c r="X708" s="153">
        <f t="shared" ca="1" si="328"/>
        <v>2</v>
      </c>
      <c r="Y708" s="153">
        <f t="shared" ca="1" si="329"/>
        <v>8</v>
      </c>
      <c r="Z708" s="153">
        <f t="shared" ca="1" si="330"/>
        <v>8</v>
      </c>
      <c r="AA708" s="152">
        <f t="shared" ca="1" si="331"/>
        <v>1.3520566961946332</v>
      </c>
      <c r="AB708" s="152">
        <f t="shared" ca="1" si="332"/>
        <v>1.343007522143606</v>
      </c>
      <c r="AC708" s="154">
        <f t="shared" ca="1" si="333"/>
        <v>95.442987750864461</v>
      </c>
      <c r="AD708" s="154">
        <f t="shared" ca="1" si="334"/>
        <v>-825.77691183304933</v>
      </c>
      <c r="AE708" s="3">
        <f t="shared" ca="1" si="335"/>
        <v>-45.645870255136558</v>
      </c>
      <c r="AF708" s="3">
        <f t="shared" ca="1" si="336"/>
        <v>-730.33392408218492</v>
      </c>
      <c r="AG708" s="3" t="str">
        <f t="shared" ref="AG708:AG771" ca="1" si="343">IF(NOT(ISNUMBER(T708)),"",IF(OR(AF708&gt;$G$24,AF708&lt;-$H$24,A708+1&gt;$C$19),"Y","N"))</f>
        <v>N</v>
      </c>
      <c r="AH708" s="4" t="str">
        <f t="shared" ca="1" si="337"/>
        <v/>
      </c>
      <c r="AI708" s="75">
        <f t="shared" ca="1" si="338"/>
        <v>-73.033392408218504</v>
      </c>
      <c r="AJ708" s="75">
        <f t="shared" ca="1" si="339"/>
        <v>0</v>
      </c>
    </row>
    <row r="709" spans="1:36">
      <c r="A709" s="41">
        <f t="shared" si="340"/>
        <v>643</v>
      </c>
      <c r="B709" s="150">
        <f ca="1">IF(ISNUMBER(A709),INDEX('MetaTrader Import'!$H$13:$J$5893,TRUNC(((A709-$A$39+1)-1)/3)+1,MOD((A709-$A$39+1)-1,3)+1),"")</f>
        <v>0</v>
      </c>
      <c r="C709" s="43">
        <f t="shared" ca="1" si="317"/>
        <v>18.799087390655593</v>
      </c>
      <c r="D709" s="43">
        <f t="shared" ca="1" si="318"/>
        <v>-2.0418537096141676</v>
      </c>
      <c r="E709" s="43">
        <f t="shared" ca="1" si="319"/>
        <v>16.757233681041427</v>
      </c>
      <c r="F709" s="43">
        <f t="shared" ca="1" si="320"/>
        <v>1.6757233681041428</v>
      </c>
      <c r="G709" s="43">
        <f>IF(A709&lt;&gt;"",IF(A709&lt;Data!$G$11*0.25,$C$13/$G$32,IF(A709&gt;Data!$G$11*0.25,$C$13,$C$13*10)),"")</f>
        <v>2</v>
      </c>
      <c r="H709" s="43">
        <f>IF(A709&lt;&gt;"",IF(Data!$G$9="constant",$C$13,IF(Data!$G$9="squeeze",G709,F709)),"")</f>
        <v>2</v>
      </c>
      <c r="I709" s="38">
        <f ca="1">IF(ISNUMBER(A709),NORMINV(RAND(),0,IF(AND(Data!$G$9="squeeze",A709&lt;Data!$G$11*0.25),$H$32,1)*$C$30*$C$13)*($C$14*$C$12),"")</f>
        <v>1.8655037431822836E-4</v>
      </c>
      <c r="J709" s="42">
        <f ca="1">IFERROR(IF(Data!$C$6="Real",B709,I709+J708+($C$14*$C$12)*(NORMINV(RAND(),$C$15,CHOOSE($G$13,$C$13,F709,G709)))),"")</f>
        <v>1.3529303548949336</v>
      </c>
      <c r="K709" s="88">
        <f>IF(ISNUMBER(A709), IF($G$16="fixed",$G$17,MIN(H709*Data!$C$7*$C$16*0.5,$C$17*Data!$C$7))*$C$12,"")</f>
        <v>8.0000000000000007E-5</v>
      </c>
      <c r="L709" s="42">
        <f t="shared" ca="1" si="314"/>
        <v>1.3529303548949336</v>
      </c>
      <c r="M709" s="44">
        <f t="shared" ca="1" si="315"/>
        <v>1.3529703548949337</v>
      </c>
      <c r="N709" s="44">
        <f t="shared" ca="1" si="316"/>
        <v>1.3528903548949336</v>
      </c>
      <c r="O709" s="108">
        <f t="shared" ca="1" si="321"/>
        <v>-0.78865937383298945</v>
      </c>
      <c r="P709" s="102">
        <f t="shared" ca="1" si="322"/>
        <v>5.7100341216723374</v>
      </c>
      <c r="Q709" s="102">
        <f t="shared" ca="1" si="323"/>
        <v>-0.45687642896295927</v>
      </c>
      <c r="R709" s="120">
        <f t="shared" ca="1" si="341"/>
        <v>1</v>
      </c>
      <c r="S709" s="54">
        <f t="shared" ca="1" si="342"/>
        <v>0</v>
      </c>
      <c r="T709" s="5">
        <f t="shared" ca="1" si="324"/>
        <v>1.3475392670087669</v>
      </c>
      <c r="U709" s="152">
        <f t="shared" ca="1" si="325"/>
        <v>1.3551546055591035</v>
      </c>
      <c r="V709" s="152">
        <f t="shared" ca="1" si="326"/>
        <v>1.3416029175616471</v>
      </c>
      <c r="W709" s="153">
        <f t="shared" ca="1" si="327"/>
        <v>2</v>
      </c>
      <c r="X709" s="153">
        <f t="shared" ca="1" si="328"/>
        <v>2</v>
      </c>
      <c r="Y709" s="153">
        <f t="shared" ca="1" si="329"/>
        <v>8</v>
      </c>
      <c r="Z709" s="153">
        <f t="shared" ca="1" si="330"/>
        <v>8</v>
      </c>
      <c r="AA709" s="152">
        <f t="shared" ca="1" si="331"/>
        <v>1.3520566961946332</v>
      </c>
      <c r="AB709" s="152">
        <f t="shared" ca="1" si="332"/>
        <v>1.343007522143606</v>
      </c>
      <c r="AC709" s="154">
        <f t="shared" ca="1" si="333"/>
        <v>66.692696024031051</v>
      </c>
      <c r="AD709" s="154">
        <f t="shared" ca="1" si="334"/>
        <v>-797.02662010621589</v>
      </c>
      <c r="AE709" s="3">
        <f t="shared" ca="1" si="335"/>
        <v>-45.64587025513655</v>
      </c>
      <c r="AF709" s="3">
        <f t="shared" ca="1" si="336"/>
        <v>-730.33392408218481</v>
      </c>
      <c r="AG709" s="3" t="str">
        <f t="shared" ca="1" si="343"/>
        <v>N</v>
      </c>
      <c r="AH709" s="4" t="str">
        <f t="shared" ca="1" si="337"/>
        <v/>
      </c>
      <c r="AI709" s="75">
        <f t="shared" ca="1" si="338"/>
        <v>-73.033392408218475</v>
      </c>
      <c r="AJ709" s="75">
        <f t="shared" ca="1" si="339"/>
        <v>0</v>
      </c>
    </row>
    <row r="710" spans="1:36">
      <c r="A710" s="41">
        <f t="shared" si="340"/>
        <v>644</v>
      </c>
      <c r="B710" s="150">
        <f ca="1">IF(ISNUMBER(A710),INDEX('MetaTrader Import'!$H$13:$J$5893,TRUNC(((A710-$A$39+1)-1)/3)+1,MOD((A710-$A$39+1)-1,3)+1),"")</f>
        <v>0</v>
      </c>
      <c r="C710" s="43">
        <f t="shared" ca="1" si="317"/>
        <v>16.757233681041427</v>
      </c>
      <c r="D710" s="43">
        <f t="shared" ca="1" si="318"/>
        <v>-2.373210731019241</v>
      </c>
      <c r="E710" s="43">
        <f t="shared" ca="1" si="319"/>
        <v>14.384022950022185</v>
      </c>
      <c r="F710" s="43">
        <f t="shared" ca="1" si="320"/>
        <v>1.4384022950022186</v>
      </c>
      <c r="G710" s="43">
        <f>IF(A710&lt;&gt;"",IF(A710&lt;Data!$G$11*0.25,$C$13/$G$32,IF(A710&gt;Data!$G$11*0.25,$C$13,$C$13*10)),"")</f>
        <v>2</v>
      </c>
      <c r="H710" s="43">
        <f>IF(A710&lt;&gt;"",IF(Data!$G$9="constant",$C$13,IF(Data!$G$9="squeeze",G710,F710)),"")</f>
        <v>2</v>
      </c>
      <c r="I710" s="38">
        <f ca="1">IF(ISNUMBER(A710),NORMINV(RAND(),0,IF(AND(Data!$G$9="squeeze",A710&lt;Data!$G$11*0.25),$H$32,1)*$C$30*$C$13)*($C$14*$C$12),"")</f>
        <v>-2.3072790228548468E-4</v>
      </c>
      <c r="J710" s="42">
        <f ca="1">IFERROR(IF(Data!$C$6="Real",B710,I710+J709+($C$14*$C$12)*(NORMINV(RAND(),$C$15,CHOOSE($G$13,$C$13,F710,G710)))),"")</f>
        <v>1.352684879940365</v>
      </c>
      <c r="K710" s="88">
        <f>IF(ISNUMBER(A710), IF($G$16="fixed",$G$17,MIN(H710*Data!$C$7*$C$16*0.5,$C$17*Data!$C$7))*$C$12,"")</f>
        <v>8.0000000000000007E-5</v>
      </c>
      <c r="L710" s="42">
        <f t="shared" ref="L710:L773" ca="1" si="344">IFERROR(J710,"")</f>
        <v>1.352684879940365</v>
      </c>
      <c r="M710" s="44">
        <f t="shared" ref="M710:M773" ca="1" si="345">IFERROR(L710+K710*0.5,"")</f>
        <v>1.3527248799403651</v>
      </c>
      <c r="N710" s="44">
        <f t="shared" ref="N710:N773" ca="1" si="346">IFERROR(L710-K710*0.5,"")</f>
        <v>1.352644879940365</v>
      </c>
      <c r="O710" s="108">
        <f t="shared" ca="1" si="321"/>
        <v>-1.1496283308131288</v>
      </c>
      <c r="P710" s="102">
        <f t="shared" ca="1" si="322"/>
        <v>6.8927351107047947</v>
      </c>
      <c r="Q710" s="102">
        <f t="shared" ca="1" si="323"/>
        <v>-0.3597066769964864</v>
      </c>
      <c r="R710" s="120">
        <f t="shared" ca="1" si="341"/>
        <v>1</v>
      </c>
      <c r="S710" s="54">
        <f t="shared" ca="1" si="342"/>
        <v>0</v>
      </c>
      <c r="T710" s="5">
        <f t="shared" ca="1" si="324"/>
        <v>1.3475392670087669</v>
      </c>
      <c r="U710" s="152">
        <f t="shared" ca="1" si="325"/>
        <v>1.3551546055591035</v>
      </c>
      <c r="V710" s="152">
        <f t="shared" ca="1" si="326"/>
        <v>1.3416029175616471</v>
      </c>
      <c r="W710" s="153">
        <f t="shared" ca="1" si="327"/>
        <v>2</v>
      </c>
      <c r="X710" s="153">
        <f t="shared" ca="1" si="328"/>
        <v>2</v>
      </c>
      <c r="Y710" s="153">
        <f t="shared" ca="1" si="329"/>
        <v>8</v>
      </c>
      <c r="Z710" s="153">
        <f t="shared" ca="1" si="330"/>
        <v>8</v>
      </c>
      <c r="AA710" s="152">
        <f t="shared" ca="1" si="331"/>
        <v>1.3520566961946332</v>
      </c>
      <c r="AB710" s="152">
        <f t="shared" ca="1" si="332"/>
        <v>1.343007522143606</v>
      </c>
      <c r="AC710" s="154">
        <f t="shared" ca="1" si="333"/>
        <v>47.054699658541921</v>
      </c>
      <c r="AD710" s="154">
        <f t="shared" ca="1" si="334"/>
        <v>-777.38862374072687</v>
      </c>
      <c r="AE710" s="3">
        <f t="shared" ca="1" si="335"/>
        <v>-45.645870255136558</v>
      </c>
      <c r="AF710" s="3">
        <f t="shared" ca="1" si="336"/>
        <v>-730.33392408218492</v>
      </c>
      <c r="AG710" s="3" t="str">
        <f t="shared" ca="1" si="343"/>
        <v>N</v>
      </c>
      <c r="AH710" s="4" t="str">
        <f t="shared" ca="1" si="337"/>
        <v/>
      </c>
      <c r="AI710" s="75">
        <f t="shared" ca="1" si="338"/>
        <v>-73.033392408218504</v>
      </c>
      <c r="AJ710" s="75">
        <f t="shared" ca="1" si="339"/>
        <v>0</v>
      </c>
    </row>
    <row r="711" spans="1:36">
      <c r="A711" s="41">
        <f t="shared" si="340"/>
        <v>645</v>
      </c>
      <c r="B711" s="150">
        <f>IF(ISNUMBER(A711),INDEX('MetaTrader Import'!$H$13:$J$5893,TRUNC(((A711-$A$39+1)-1)/3)+1,MOD((A711-$A$39+1)-1,3)+1),"")</f>
        <v>0</v>
      </c>
      <c r="C711" s="43">
        <f t="shared" ca="1" si="317"/>
        <v>14.384022950022185</v>
      </c>
      <c r="D711" s="43">
        <f t="shared" ca="1" si="318"/>
        <v>-1.9069949910431832</v>
      </c>
      <c r="E711" s="43">
        <f t="shared" ca="1" si="319"/>
        <v>12.477027958979003</v>
      </c>
      <c r="F711" s="43">
        <f t="shared" ca="1" si="320"/>
        <v>1.2477027958979003</v>
      </c>
      <c r="G711" s="43">
        <f>IF(A711&lt;&gt;"",IF(A711&lt;Data!$G$11*0.25,$C$13/$G$32,IF(A711&gt;Data!$G$11*0.25,$C$13,$C$13*10)),"")</f>
        <v>2</v>
      </c>
      <c r="H711" s="43">
        <f>IF(A711&lt;&gt;"",IF(Data!$G$9="constant",$C$13,IF(Data!$G$9="squeeze",G711,F711)),"")</f>
        <v>2</v>
      </c>
      <c r="I711" s="38">
        <f ca="1">IF(ISNUMBER(A711),NORMINV(RAND(),0,IF(AND(Data!$G$9="squeeze",A711&lt;Data!$G$11*0.25),$H$32,1)*$C$30*$C$13)*($C$14*$C$12),"")</f>
        <v>6.3720423570072569E-4</v>
      </c>
      <c r="J711" s="42">
        <f ca="1">IFERROR(IF(Data!$C$6="Real",B711,I711+J710+($C$14*$C$12)*(NORMINV(RAND(),$C$15,CHOOSE($G$13,$C$13,F711,G711)))),"")</f>
        <v>1.3535859812685267</v>
      </c>
      <c r="K711" s="88">
        <f>IF(ISNUMBER(A711), IF($G$16="fixed",$G$17,MIN(H711*Data!$C$7*$C$16*0.5,$C$17*Data!$C$7))*$C$12,"")</f>
        <v>8.0000000000000007E-5</v>
      </c>
      <c r="L711" s="42">
        <f t="shared" ca="1" si="344"/>
        <v>1.3535859812685267</v>
      </c>
      <c r="M711" s="44">
        <f t="shared" ca="1" si="345"/>
        <v>1.3536259812685267</v>
      </c>
      <c r="N711" s="44">
        <f t="shared" ca="1" si="346"/>
        <v>1.3535459812685267</v>
      </c>
      <c r="O711" s="108">
        <f t="shared" ca="1" si="321"/>
        <v>-1.0501444626991556</v>
      </c>
      <c r="P711" s="102">
        <f t="shared" ca="1" si="322"/>
        <v>6.6424563433346169</v>
      </c>
      <c r="Q711" s="102">
        <f t="shared" ca="1" si="323"/>
        <v>-0.23833001403446968</v>
      </c>
      <c r="R711" s="120">
        <f t="shared" ca="1" si="341"/>
        <v>1</v>
      </c>
      <c r="S711" s="54">
        <f t="shared" ca="1" si="342"/>
        <v>0</v>
      </c>
      <c r="T711" s="5">
        <f t="shared" ca="1" si="324"/>
        <v>1.3475392670087669</v>
      </c>
      <c r="U711" s="152">
        <f t="shared" ca="1" si="325"/>
        <v>1.3551546055591035</v>
      </c>
      <c r="V711" s="152">
        <f t="shared" ca="1" si="326"/>
        <v>1.3416029175616471</v>
      </c>
      <c r="W711" s="153">
        <f t="shared" ca="1" si="327"/>
        <v>2</v>
      </c>
      <c r="X711" s="153">
        <f t="shared" ca="1" si="328"/>
        <v>2</v>
      </c>
      <c r="Y711" s="153">
        <f t="shared" ca="1" si="329"/>
        <v>8</v>
      </c>
      <c r="Z711" s="153">
        <f t="shared" ca="1" si="330"/>
        <v>8</v>
      </c>
      <c r="AA711" s="152">
        <f t="shared" ca="1" si="331"/>
        <v>1.3520566961946332</v>
      </c>
      <c r="AB711" s="152">
        <f t="shared" ca="1" si="332"/>
        <v>1.343007522143606</v>
      </c>
      <c r="AC711" s="154">
        <f t="shared" ca="1" si="333"/>
        <v>119.1428059114763</v>
      </c>
      <c r="AD711" s="154">
        <f t="shared" ca="1" si="334"/>
        <v>-849.47672999366114</v>
      </c>
      <c r="AE711" s="3">
        <f t="shared" ca="1" si="335"/>
        <v>-45.64587025513655</v>
      </c>
      <c r="AF711" s="3">
        <f t="shared" ca="1" si="336"/>
        <v>-730.33392408218481</v>
      </c>
      <c r="AG711" s="3" t="str">
        <f t="shared" ca="1" si="343"/>
        <v>N</v>
      </c>
      <c r="AH711" s="4" t="str">
        <f t="shared" ca="1" si="337"/>
        <v/>
      </c>
      <c r="AI711" s="75">
        <f t="shared" ca="1" si="338"/>
        <v>-73.033392408218475</v>
      </c>
      <c r="AJ711" s="75">
        <f t="shared" ca="1" si="339"/>
        <v>0</v>
      </c>
    </row>
    <row r="712" spans="1:36">
      <c r="A712" s="41">
        <f t="shared" si="340"/>
        <v>646</v>
      </c>
      <c r="B712" s="150">
        <f ca="1">IF(ISNUMBER(A712),INDEX('MetaTrader Import'!$H$13:$J$5893,TRUNC(((A712-$A$39+1)-1)/3)+1,MOD((A712-$A$39+1)-1,3)+1),"")</f>
        <v>0</v>
      </c>
      <c r="C712" s="43">
        <f t="shared" ca="1" si="317"/>
        <v>12.477027958979003</v>
      </c>
      <c r="D712" s="43">
        <f t="shared" ca="1" si="318"/>
        <v>0.61128296259055603</v>
      </c>
      <c r="E712" s="43">
        <f t="shared" ca="1" si="319"/>
        <v>13.088310921569558</v>
      </c>
      <c r="F712" s="43">
        <f t="shared" ca="1" si="320"/>
        <v>1.3088310921569559</v>
      </c>
      <c r="G712" s="43">
        <f>IF(A712&lt;&gt;"",IF(A712&lt;Data!$G$11*0.25,$C$13/$G$32,IF(A712&gt;Data!$G$11*0.25,$C$13,$C$13*10)),"")</f>
        <v>2</v>
      </c>
      <c r="H712" s="43">
        <f>IF(A712&lt;&gt;"",IF(Data!$G$9="constant",$C$13,IF(Data!$G$9="squeeze",G712,F712)),"")</f>
        <v>2</v>
      </c>
      <c r="I712" s="38">
        <f ca="1">IF(ISNUMBER(A712),NORMINV(RAND(),0,IF(AND(Data!$G$9="squeeze",A712&lt;Data!$G$11*0.25),$H$32,1)*$C$30*$C$13)*($C$14*$C$12),"")</f>
        <v>-2.9427578532559181E-4</v>
      </c>
      <c r="J712" s="42">
        <f ca="1">IFERROR(IF(Data!$C$6="Real",B712,I712+J711+($C$14*$C$12)*(NORMINV(RAND(),$C$15,CHOOSE($G$13,$C$13,F712,G712)))),"")</f>
        <v>1.3538042173726135</v>
      </c>
      <c r="K712" s="88">
        <f>IF(ISNUMBER(A712), IF($G$16="fixed",$G$17,MIN(H712*Data!$C$7*$C$16*0.5,$C$17*Data!$C$7))*$C$12,"")</f>
        <v>8.0000000000000007E-5</v>
      </c>
      <c r="L712" s="42">
        <f t="shared" ca="1" si="344"/>
        <v>1.3538042173726135</v>
      </c>
      <c r="M712" s="44">
        <f t="shared" ca="1" si="345"/>
        <v>1.3538442173726135</v>
      </c>
      <c r="N712" s="44">
        <f t="shared" ca="1" si="346"/>
        <v>1.3537642173726134</v>
      </c>
      <c r="O712" s="108">
        <f t="shared" ca="1" si="321"/>
        <v>-0.97577046239238108</v>
      </c>
      <c r="P712" s="102">
        <f t="shared" ca="1" si="322"/>
        <v>6.5492066260797559</v>
      </c>
      <c r="Q712" s="102">
        <f t="shared" ca="1" si="323"/>
        <v>-0.10716541032942568</v>
      </c>
      <c r="R712" s="120">
        <f t="shared" ca="1" si="341"/>
        <v>1</v>
      </c>
      <c r="S712" s="54">
        <f t="shared" ca="1" si="342"/>
        <v>0</v>
      </c>
      <c r="T712" s="5">
        <f t="shared" ca="1" si="324"/>
        <v>1.3475392670087669</v>
      </c>
      <c r="U712" s="152">
        <f t="shared" ca="1" si="325"/>
        <v>1.3551546055591035</v>
      </c>
      <c r="V712" s="152">
        <f t="shared" ca="1" si="326"/>
        <v>1.3416029175616471</v>
      </c>
      <c r="W712" s="153">
        <f t="shared" ca="1" si="327"/>
        <v>2</v>
      </c>
      <c r="X712" s="153">
        <f t="shared" ca="1" si="328"/>
        <v>2</v>
      </c>
      <c r="Y712" s="153">
        <f t="shared" ca="1" si="329"/>
        <v>8</v>
      </c>
      <c r="Z712" s="153">
        <f t="shared" ca="1" si="330"/>
        <v>8</v>
      </c>
      <c r="AA712" s="152">
        <f t="shared" ca="1" si="331"/>
        <v>1.3520566961946332</v>
      </c>
      <c r="AB712" s="152">
        <f t="shared" ca="1" si="332"/>
        <v>1.343007522143606</v>
      </c>
      <c r="AC712" s="154">
        <f t="shared" ca="1" si="333"/>
        <v>136.6016942384185</v>
      </c>
      <c r="AD712" s="154">
        <f t="shared" ca="1" si="334"/>
        <v>-866.93561832060345</v>
      </c>
      <c r="AE712" s="3">
        <f t="shared" ca="1" si="335"/>
        <v>-45.645870255136558</v>
      </c>
      <c r="AF712" s="3">
        <f t="shared" ca="1" si="336"/>
        <v>-730.33392408218492</v>
      </c>
      <c r="AG712" s="3" t="str">
        <f t="shared" ca="1" si="343"/>
        <v>N</v>
      </c>
      <c r="AH712" s="4" t="str">
        <f t="shared" ca="1" si="337"/>
        <v/>
      </c>
      <c r="AI712" s="75">
        <f t="shared" ca="1" si="338"/>
        <v>-73.033392408218504</v>
      </c>
      <c r="AJ712" s="75">
        <f t="shared" ca="1" si="339"/>
        <v>0</v>
      </c>
    </row>
    <row r="713" spans="1:36">
      <c r="A713" s="41">
        <f t="shared" si="340"/>
        <v>647</v>
      </c>
      <c r="B713" s="150">
        <f ca="1">IF(ISNUMBER(A713),INDEX('MetaTrader Import'!$H$13:$J$5893,TRUNC(((A713-$A$39+1)-1)/3)+1,MOD((A713-$A$39+1)-1,3)+1),"")</f>
        <v>0</v>
      </c>
      <c r="C713" s="43">
        <f t="shared" ca="1" si="317"/>
        <v>13.088310921569558</v>
      </c>
      <c r="D713" s="43">
        <f t="shared" ca="1" si="318"/>
        <v>0.45878322458866827</v>
      </c>
      <c r="E713" s="43">
        <f t="shared" ca="1" si="319"/>
        <v>13.547094146158226</v>
      </c>
      <c r="F713" s="43">
        <f t="shared" ca="1" si="320"/>
        <v>1.3547094146158227</v>
      </c>
      <c r="G713" s="43">
        <f>IF(A713&lt;&gt;"",IF(A713&lt;Data!$G$11*0.25,$C$13/$G$32,IF(A713&gt;Data!$G$11*0.25,$C$13,$C$13*10)),"")</f>
        <v>2</v>
      </c>
      <c r="H713" s="43">
        <f>IF(A713&lt;&gt;"",IF(Data!$G$9="constant",$C$13,IF(Data!$G$9="squeeze",G713,F713)),"")</f>
        <v>2</v>
      </c>
      <c r="I713" s="38">
        <f ca="1">IF(ISNUMBER(A713),NORMINV(RAND(),0,IF(AND(Data!$G$9="squeeze",A713&lt;Data!$G$11*0.25),$H$32,1)*$C$30*$C$13)*($C$14*$C$12),"")</f>
        <v>2.3372431072269238E-4</v>
      </c>
      <c r="J713" s="42">
        <f ca="1">IFERROR(IF(Data!$C$6="Real",B713,I713+J712+($C$14*$C$12)*(NORMINV(RAND(),$C$15,CHOOSE($G$13,$C$13,F713,G713)))),"")</f>
        <v>1.3537983482747911</v>
      </c>
      <c r="K713" s="88">
        <f>IF(ISNUMBER(A713), IF($G$16="fixed",$G$17,MIN(H713*Data!$C$7*$C$16*0.5,$C$17*Data!$C$7))*$C$12,"")</f>
        <v>8.0000000000000007E-5</v>
      </c>
      <c r="L713" s="42">
        <f t="shared" ca="1" si="344"/>
        <v>1.3537983482747911</v>
      </c>
      <c r="M713" s="44">
        <f t="shared" ca="1" si="345"/>
        <v>1.3538383482747911</v>
      </c>
      <c r="N713" s="44">
        <f t="shared" ca="1" si="346"/>
        <v>1.353758348274791</v>
      </c>
      <c r="O713" s="108">
        <f t="shared" ca="1" si="321"/>
        <v>-0.91924696560584973</v>
      </c>
      <c r="P713" s="102">
        <f t="shared" ca="1" si="322"/>
        <v>6.4924319685171534</v>
      </c>
      <c r="Q713" s="102">
        <f t="shared" ca="1" si="323"/>
        <v>1.174728869838863E-2</v>
      </c>
      <c r="R713" s="120">
        <f t="shared" ca="1" si="341"/>
        <v>1</v>
      </c>
      <c r="S713" s="54">
        <f t="shared" ca="1" si="342"/>
        <v>0</v>
      </c>
      <c r="T713" s="5">
        <f t="shared" ca="1" si="324"/>
        <v>1.3475392670087669</v>
      </c>
      <c r="U713" s="152">
        <f t="shared" ca="1" si="325"/>
        <v>1.3551546055591035</v>
      </c>
      <c r="V713" s="152">
        <f t="shared" ca="1" si="326"/>
        <v>1.3416029175616471</v>
      </c>
      <c r="W713" s="153">
        <f t="shared" ca="1" si="327"/>
        <v>2</v>
      </c>
      <c r="X713" s="153">
        <f t="shared" ca="1" si="328"/>
        <v>2</v>
      </c>
      <c r="Y713" s="153">
        <f t="shared" ca="1" si="329"/>
        <v>8</v>
      </c>
      <c r="Z713" s="153">
        <f t="shared" ca="1" si="330"/>
        <v>8</v>
      </c>
      <c r="AA713" s="152">
        <f t="shared" ca="1" si="331"/>
        <v>1.3520566961946332</v>
      </c>
      <c r="AB713" s="152">
        <f t="shared" ca="1" si="332"/>
        <v>1.343007522143606</v>
      </c>
      <c r="AC713" s="154">
        <f t="shared" ca="1" si="333"/>
        <v>136.13216641262582</v>
      </c>
      <c r="AD713" s="154">
        <f t="shared" ca="1" si="334"/>
        <v>-866.46609049481071</v>
      </c>
      <c r="AE713" s="3">
        <f t="shared" ca="1" si="335"/>
        <v>-45.645870255136558</v>
      </c>
      <c r="AF713" s="3">
        <f t="shared" ca="1" si="336"/>
        <v>-730.33392408218492</v>
      </c>
      <c r="AG713" s="3" t="str">
        <f t="shared" ca="1" si="343"/>
        <v>N</v>
      </c>
      <c r="AH713" s="4" t="str">
        <f t="shared" ca="1" si="337"/>
        <v/>
      </c>
      <c r="AI713" s="75">
        <f t="shared" ca="1" si="338"/>
        <v>-73.033392408218504</v>
      </c>
      <c r="AJ713" s="75">
        <f t="shared" ca="1" si="339"/>
        <v>0</v>
      </c>
    </row>
    <row r="714" spans="1:36">
      <c r="A714" s="41">
        <f t="shared" si="340"/>
        <v>648</v>
      </c>
      <c r="B714" s="150">
        <f>IF(ISNUMBER(A714),INDEX('MetaTrader Import'!$H$13:$J$5893,TRUNC(((A714-$A$39+1)-1)/3)+1,MOD((A714-$A$39+1)-1,3)+1),"")</f>
        <v>0</v>
      </c>
      <c r="C714" s="43">
        <f t="shared" ca="1" si="317"/>
        <v>13.547094146158226</v>
      </c>
      <c r="D714" s="43">
        <f t="shared" ca="1" si="318"/>
        <v>-0.27044678047870518</v>
      </c>
      <c r="E714" s="43">
        <f t="shared" ca="1" si="319"/>
        <v>13.276647365679521</v>
      </c>
      <c r="F714" s="43">
        <f t="shared" ca="1" si="320"/>
        <v>1.3276647365679521</v>
      </c>
      <c r="G714" s="43">
        <f>IF(A714&lt;&gt;"",IF(A714&lt;Data!$G$11*0.25,$C$13/$G$32,IF(A714&gt;Data!$G$11*0.25,$C$13,$C$13*10)),"")</f>
        <v>2</v>
      </c>
      <c r="H714" s="43">
        <f>IF(A714&lt;&gt;"",IF(Data!$G$9="constant",$C$13,IF(Data!$G$9="squeeze",G714,F714)),"")</f>
        <v>2</v>
      </c>
      <c r="I714" s="38">
        <f ca="1">IF(ISNUMBER(A714),NORMINV(RAND(),0,IF(AND(Data!$G$9="squeeze",A714&lt;Data!$G$11*0.25),$H$32,1)*$C$30*$C$13)*($C$14*$C$12),"")</f>
        <v>-1.9835572515257486E-4</v>
      </c>
      <c r="J714" s="42">
        <f ca="1">IFERROR(IF(Data!$C$6="Real",B714,I714+J713+($C$14*$C$12)*(NORMINV(RAND(),$C$15,CHOOSE($G$13,$C$13,F714,G714)))),"")</f>
        <v>1.3536275343502635</v>
      </c>
      <c r="K714" s="88">
        <f>IF(ISNUMBER(A714), IF($G$16="fixed",$G$17,MIN(H714*Data!$C$7*$C$16*0.5,$C$17*Data!$C$7))*$C$12,"")</f>
        <v>8.0000000000000007E-5</v>
      </c>
      <c r="L714" s="42">
        <f t="shared" ca="1" si="344"/>
        <v>1.3536275343502635</v>
      </c>
      <c r="M714" s="44">
        <f t="shared" ca="1" si="345"/>
        <v>1.3536675343502635</v>
      </c>
      <c r="N714" s="44">
        <f t="shared" ca="1" si="346"/>
        <v>1.3535875343502635</v>
      </c>
      <c r="O714" s="108">
        <f t="shared" ca="1" si="321"/>
        <v>-0.93988602506142205</v>
      </c>
      <c r="P714" s="102">
        <f t="shared" ca="1" si="322"/>
        <v>6.5127469950363519</v>
      </c>
      <c r="Q714" s="102">
        <f t="shared" ca="1" si="323"/>
        <v>0.10608579823690786</v>
      </c>
      <c r="R714" s="120">
        <f t="shared" ca="1" si="341"/>
        <v>1</v>
      </c>
      <c r="S714" s="54">
        <f t="shared" ca="1" si="342"/>
        <v>0</v>
      </c>
      <c r="T714" s="5">
        <f t="shared" ca="1" si="324"/>
        <v>1.3475392670087669</v>
      </c>
      <c r="U714" s="152">
        <f t="shared" ca="1" si="325"/>
        <v>1.3551546055591035</v>
      </c>
      <c r="V714" s="152">
        <f t="shared" ca="1" si="326"/>
        <v>1.3416029175616471</v>
      </c>
      <c r="W714" s="153">
        <f t="shared" ca="1" si="327"/>
        <v>2</v>
      </c>
      <c r="X714" s="153">
        <f t="shared" ca="1" si="328"/>
        <v>2</v>
      </c>
      <c r="Y714" s="153">
        <f t="shared" ca="1" si="329"/>
        <v>8</v>
      </c>
      <c r="Z714" s="153">
        <f t="shared" ca="1" si="330"/>
        <v>8</v>
      </c>
      <c r="AA714" s="152">
        <f t="shared" ca="1" si="331"/>
        <v>1.3520566961946332</v>
      </c>
      <c r="AB714" s="152">
        <f t="shared" ca="1" si="332"/>
        <v>1.343007522143606</v>
      </c>
      <c r="AC714" s="154">
        <f t="shared" ca="1" si="333"/>
        <v>122.46705245042122</v>
      </c>
      <c r="AD714" s="154">
        <f t="shared" ca="1" si="334"/>
        <v>-852.80097653260611</v>
      </c>
      <c r="AE714" s="3">
        <f t="shared" ca="1" si="335"/>
        <v>-45.645870255136558</v>
      </c>
      <c r="AF714" s="3">
        <f t="shared" ca="1" si="336"/>
        <v>-730.33392408218492</v>
      </c>
      <c r="AG714" s="3" t="str">
        <f t="shared" ca="1" si="343"/>
        <v>N</v>
      </c>
      <c r="AH714" s="4" t="str">
        <f t="shared" ca="1" si="337"/>
        <v/>
      </c>
      <c r="AI714" s="75">
        <f t="shared" ca="1" si="338"/>
        <v>-73.033392408218504</v>
      </c>
      <c r="AJ714" s="75">
        <f t="shared" ca="1" si="339"/>
        <v>0</v>
      </c>
    </row>
    <row r="715" spans="1:36">
      <c r="A715" s="41">
        <f t="shared" si="340"/>
        <v>649</v>
      </c>
      <c r="B715" s="150">
        <f ca="1">IF(ISNUMBER(A715),INDEX('MetaTrader Import'!$H$13:$J$5893,TRUNC(((A715-$A$39+1)-1)/3)+1,MOD((A715-$A$39+1)-1,3)+1),"")</f>
        <v>0</v>
      </c>
      <c r="C715" s="43">
        <f t="shared" ca="1" si="317"/>
        <v>13.276647365679521</v>
      </c>
      <c r="D715" s="43">
        <f t="shared" ca="1" si="318"/>
        <v>1.9634753243274723</v>
      </c>
      <c r="E715" s="43">
        <f t="shared" ca="1" si="319"/>
        <v>15.240122690006993</v>
      </c>
      <c r="F715" s="43">
        <f t="shared" ca="1" si="320"/>
        <v>1.5240122690006994</v>
      </c>
      <c r="G715" s="43">
        <f>IF(A715&lt;&gt;"",IF(A715&lt;Data!$G$11*0.25,$C$13/$G$32,IF(A715&gt;Data!$G$11*0.25,$C$13,$C$13*10)),"")</f>
        <v>2</v>
      </c>
      <c r="H715" s="43">
        <f>IF(A715&lt;&gt;"",IF(Data!$G$9="constant",$C$13,IF(Data!$G$9="squeeze",G715,F715)),"")</f>
        <v>2</v>
      </c>
      <c r="I715" s="38">
        <f ca="1">IF(ISNUMBER(A715),NORMINV(RAND(),0,IF(AND(Data!$G$9="squeeze",A715&lt;Data!$G$11*0.25),$H$32,1)*$C$30*$C$13)*($C$14*$C$12),"")</f>
        <v>-5.5706870538864948E-4</v>
      </c>
      <c r="J715" s="42">
        <f ca="1">IFERROR(IF(Data!$C$6="Real",B715,I715+J714+($C$14*$C$12)*(NORMINV(RAND(),$C$15,CHOOSE($G$13,$C$13,F715,G715)))),"")</f>
        <v>1.3531514411220329</v>
      </c>
      <c r="K715" s="88">
        <f>IF(ISNUMBER(A715), IF($G$16="fixed",$G$17,MIN(H715*Data!$C$7*$C$16*0.5,$C$17*Data!$C$7))*$C$12,"")</f>
        <v>8.0000000000000007E-5</v>
      </c>
      <c r="L715" s="42">
        <f t="shared" ca="1" si="344"/>
        <v>1.3531514411220329</v>
      </c>
      <c r="M715" s="44">
        <f t="shared" ca="1" si="345"/>
        <v>1.3531914411220329</v>
      </c>
      <c r="N715" s="44">
        <f t="shared" ca="1" si="346"/>
        <v>1.3531114411220329</v>
      </c>
      <c r="O715" s="108">
        <f t="shared" ca="1" si="321"/>
        <v>-1.037007138477597</v>
      </c>
      <c r="P715" s="102">
        <f t="shared" ca="1" si="322"/>
        <v>6.7173185002980995</v>
      </c>
      <c r="Q715" s="102">
        <f t="shared" ca="1" si="323"/>
        <v>0.15954734903198478</v>
      </c>
      <c r="R715" s="120">
        <f t="shared" ca="1" si="341"/>
        <v>1</v>
      </c>
      <c r="S715" s="54">
        <f t="shared" ca="1" si="342"/>
        <v>0</v>
      </c>
      <c r="T715" s="5">
        <f t="shared" ca="1" si="324"/>
        <v>1.3475392670087669</v>
      </c>
      <c r="U715" s="152">
        <f t="shared" ca="1" si="325"/>
        <v>1.3551546055591035</v>
      </c>
      <c r="V715" s="152">
        <f t="shared" ca="1" si="326"/>
        <v>1.3416029175616471</v>
      </c>
      <c r="W715" s="153">
        <f t="shared" ca="1" si="327"/>
        <v>2</v>
      </c>
      <c r="X715" s="153">
        <f t="shared" ca="1" si="328"/>
        <v>2</v>
      </c>
      <c r="Y715" s="153">
        <f t="shared" ca="1" si="329"/>
        <v>8</v>
      </c>
      <c r="Z715" s="153">
        <f t="shared" ca="1" si="330"/>
        <v>8</v>
      </c>
      <c r="AA715" s="152">
        <f t="shared" ca="1" si="331"/>
        <v>1.3520566961946332</v>
      </c>
      <c r="AB715" s="152">
        <f t="shared" ca="1" si="332"/>
        <v>1.343007522143606</v>
      </c>
      <c r="AC715" s="154">
        <f t="shared" ca="1" si="333"/>
        <v>84.379594191972274</v>
      </c>
      <c r="AD715" s="154">
        <f t="shared" ca="1" si="334"/>
        <v>-814.7135182741572</v>
      </c>
      <c r="AE715" s="3">
        <f t="shared" ca="1" si="335"/>
        <v>-45.645870255136558</v>
      </c>
      <c r="AF715" s="3">
        <f t="shared" ca="1" si="336"/>
        <v>-730.33392408218492</v>
      </c>
      <c r="AG715" s="3" t="str">
        <f t="shared" ca="1" si="343"/>
        <v>N</v>
      </c>
      <c r="AH715" s="4" t="str">
        <f t="shared" ca="1" si="337"/>
        <v/>
      </c>
      <c r="AI715" s="75">
        <f t="shared" ca="1" si="338"/>
        <v>-73.033392408218504</v>
      </c>
      <c r="AJ715" s="75">
        <f t="shared" ca="1" si="339"/>
        <v>0</v>
      </c>
    </row>
    <row r="716" spans="1:36">
      <c r="A716" s="41">
        <f t="shared" si="340"/>
        <v>650</v>
      </c>
      <c r="B716" s="150">
        <f ca="1">IF(ISNUMBER(A716),INDEX('MetaTrader Import'!$H$13:$J$5893,TRUNC(((A716-$A$39+1)-1)/3)+1,MOD((A716-$A$39+1)-1,3)+1),"")</f>
        <v>0</v>
      </c>
      <c r="C716" s="43">
        <f t="shared" ca="1" si="317"/>
        <v>15.240122690006993</v>
      </c>
      <c r="D716" s="43">
        <f t="shared" ca="1" si="318"/>
        <v>3.3102277193606122</v>
      </c>
      <c r="E716" s="43">
        <f t="shared" ca="1" si="319"/>
        <v>18.550350409367606</v>
      </c>
      <c r="F716" s="43">
        <f t="shared" ca="1" si="320"/>
        <v>1.8550350409367606</v>
      </c>
      <c r="G716" s="43">
        <f>IF(A716&lt;&gt;"",IF(A716&lt;Data!$G$11*0.25,$C$13/$G$32,IF(A716&gt;Data!$G$11*0.25,$C$13,$C$13*10)),"")</f>
        <v>2</v>
      </c>
      <c r="H716" s="43">
        <f>IF(A716&lt;&gt;"",IF(Data!$G$9="constant",$C$13,IF(Data!$G$9="squeeze",G716,F716)),"")</f>
        <v>2</v>
      </c>
      <c r="I716" s="38">
        <f ca="1">IF(ISNUMBER(A716),NORMINV(RAND(),0,IF(AND(Data!$G$9="squeeze",A716&lt;Data!$G$11*0.25),$H$32,1)*$C$30*$C$13)*($C$14*$C$12),"")</f>
        <v>-1.7181137764872207E-4</v>
      </c>
      <c r="J716" s="42">
        <f ca="1">IFERROR(IF(Data!$C$6="Real",B716,I716+J715+($C$14*$C$12)*(NORMINV(RAND(),$C$15,CHOOSE($G$13,$C$13,F716,G716)))),"")</f>
        <v>1.3532417349179999</v>
      </c>
      <c r="K716" s="88">
        <f>IF(ISNUMBER(A716), IF($G$16="fixed",$G$17,MIN(H716*Data!$C$7*$C$16*0.5,$C$17*Data!$C$7))*$C$12,"")</f>
        <v>8.0000000000000007E-5</v>
      </c>
      <c r="L716" s="42">
        <f t="shared" ca="1" si="344"/>
        <v>1.3532417349179999</v>
      </c>
      <c r="M716" s="44">
        <f t="shared" ca="1" si="345"/>
        <v>1.353281734918</v>
      </c>
      <c r="N716" s="44">
        <f t="shared" ca="1" si="346"/>
        <v>1.3532017349179999</v>
      </c>
      <c r="O716" s="108">
        <f t="shared" ca="1" si="321"/>
        <v>-1.0527331570900753</v>
      </c>
      <c r="P716" s="102">
        <f t="shared" ca="1" si="322"/>
        <v>6.7493924591453904</v>
      </c>
      <c r="Q716" s="102">
        <f t="shared" ca="1" si="323"/>
        <v>0.18802372943282714</v>
      </c>
      <c r="R716" s="120">
        <f t="shared" ca="1" si="341"/>
        <v>1</v>
      </c>
      <c r="S716" s="54">
        <f t="shared" ca="1" si="342"/>
        <v>0</v>
      </c>
      <c r="T716" s="5">
        <f t="shared" ca="1" si="324"/>
        <v>1.3475392670087669</v>
      </c>
      <c r="U716" s="152">
        <f t="shared" ca="1" si="325"/>
        <v>1.3551546055591035</v>
      </c>
      <c r="V716" s="152">
        <f t="shared" ca="1" si="326"/>
        <v>1.3416029175616471</v>
      </c>
      <c r="W716" s="153">
        <f t="shared" ca="1" si="327"/>
        <v>2</v>
      </c>
      <c r="X716" s="153">
        <f t="shared" ca="1" si="328"/>
        <v>2</v>
      </c>
      <c r="Y716" s="153">
        <f t="shared" ca="1" si="329"/>
        <v>8</v>
      </c>
      <c r="Z716" s="153">
        <f t="shared" ca="1" si="330"/>
        <v>8</v>
      </c>
      <c r="AA716" s="152">
        <f t="shared" ca="1" si="331"/>
        <v>1.3520566961946332</v>
      </c>
      <c r="AB716" s="152">
        <f t="shared" ca="1" si="332"/>
        <v>1.343007522143606</v>
      </c>
      <c r="AC716" s="154">
        <f t="shared" ca="1" si="333"/>
        <v>91.60309786933496</v>
      </c>
      <c r="AD716" s="154">
        <f t="shared" ca="1" si="334"/>
        <v>-821.93702195151991</v>
      </c>
      <c r="AE716" s="3">
        <f t="shared" ca="1" si="335"/>
        <v>-45.645870255136558</v>
      </c>
      <c r="AF716" s="3">
        <f t="shared" ca="1" si="336"/>
        <v>-730.33392408218492</v>
      </c>
      <c r="AG716" s="3" t="str">
        <f t="shared" ca="1" si="343"/>
        <v>N</v>
      </c>
      <c r="AH716" s="4" t="str">
        <f t="shared" ca="1" si="337"/>
        <v/>
      </c>
      <c r="AI716" s="75">
        <f t="shared" ca="1" si="338"/>
        <v>-73.033392408218504</v>
      </c>
      <c r="AJ716" s="75">
        <f t="shared" ca="1" si="339"/>
        <v>0</v>
      </c>
    </row>
    <row r="717" spans="1:36">
      <c r="A717" s="41">
        <f t="shared" si="340"/>
        <v>651</v>
      </c>
      <c r="B717" s="150">
        <f>IF(ISNUMBER(A717),INDEX('MetaTrader Import'!$H$13:$J$5893,TRUNC(((A717-$A$39+1)-1)/3)+1,MOD((A717-$A$39+1)-1,3)+1),"")</f>
        <v>0</v>
      </c>
      <c r="C717" s="43">
        <f t="shared" ca="1" si="317"/>
        <v>18.550350409367606</v>
      </c>
      <c r="D717" s="43">
        <f t="shared" ca="1" si="318"/>
        <v>2.4902835219362278</v>
      </c>
      <c r="E717" s="43">
        <f t="shared" ca="1" si="319"/>
        <v>21.040633931303834</v>
      </c>
      <c r="F717" s="43">
        <f t="shared" ca="1" si="320"/>
        <v>2.1040633931303834</v>
      </c>
      <c r="G717" s="43">
        <f>IF(A717&lt;&gt;"",IF(A717&lt;Data!$G$11*0.25,$C$13/$G$32,IF(A717&gt;Data!$G$11*0.25,$C$13,$C$13*10)),"")</f>
        <v>2</v>
      </c>
      <c r="H717" s="43">
        <f>IF(A717&lt;&gt;"",IF(Data!$G$9="constant",$C$13,IF(Data!$G$9="squeeze",G717,F717)),"")</f>
        <v>2</v>
      </c>
      <c r="I717" s="38">
        <f ca="1">IF(ISNUMBER(A717),NORMINV(RAND(),0,IF(AND(Data!$G$9="squeeze",A717&lt;Data!$G$11*0.25),$H$32,1)*$C$30*$C$13)*($C$14*$C$12),"")</f>
        <v>-9.4991365384145045E-5</v>
      </c>
      <c r="J717" s="42">
        <f ca="1">IFERROR(IF(Data!$C$6="Real",B717,I717+J716+($C$14*$C$12)*(NORMINV(RAND(),$C$15,CHOOSE($G$13,$C$13,F717,G717)))),"")</f>
        <v>1.3528185246800319</v>
      </c>
      <c r="K717" s="88">
        <f>IF(ISNUMBER(A717), IF($G$16="fixed",$G$17,MIN(H717*Data!$C$7*$C$16*0.5,$C$17*Data!$C$7))*$C$12,"")</f>
        <v>8.0000000000000007E-5</v>
      </c>
      <c r="L717" s="42">
        <f t="shared" ca="1" si="344"/>
        <v>1.3528185246800319</v>
      </c>
      <c r="M717" s="44">
        <f t="shared" ca="1" si="345"/>
        <v>1.352858524680032</v>
      </c>
      <c r="N717" s="44">
        <f t="shared" ca="1" si="346"/>
        <v>1.3527785246800319</v>
      </c>
      <c r="O717" s="108">
        <f t="shared" ca="1" si="321"/>
        <v>-0.89664953164577044</v>
      </c>
      <c r="P717" s="102">
        <f t="shared" ca="1" si="322"/>
        <v>5.9997901482524005</v>
      </c>
      <c r="Q717" s="102">
        <f t="shared" ca="1" si="323"/>
        <v>0.19420757023846469</v>
      </c>
      <c r="R717" s="120">
        <f t="shared" ca="1" si="341"/>
        <v>1</v>
      </c>
      <c r="S717" s="54">
        <f t="shared" ca="1" si="342"/>
        <v>0</v>
      </c>
      <c r="T717" s="5">
        <f t="shared" ca="1" si="324"/>
        <v>1.3475392670087669</v>
      </c>
      <c r="U717" s="152">
        <f t="shared" ca="1" si="325"/>
        <v>1.3551546055591035</v>
      </c>
      <c r="V717" s="152">
        <f t="shared" ca="1" si="326"/>
        <v>1.3416029175616471</v>
      </c>
      <c r="W717" s="153">
        <f t="shared" ca="1" si="327"/>
        <v>2</v>
      </c>
      <c r="X717" s="153">
        <f t="shared" ca="1" si="328"/>
        <v>2</v>
      </c>
      <c r="Y717" s="153">
        <f t="shared" ca="1" si="329"/>
        <v>8</v>
      </c>
      <c r="Z717" s="153">
        <f t="shared" ca="1" si="330"/>
        <v>8</v>
      </c>
      <c r="AA717" s="152">
        <f t="shared" ca="1" si="331"/>
        <v>1.3520566961946332</v>
      </c>
      <c r="AB717" s="152">
        <f t="shared" ca="1" si="332"/>
        <v>1.343007522143606</v>
      </c>
      <c r="AC717" s="154">
        <f t="shared" ca="1" si="333"/>
        <v>57.746278831896092</v>
      </c>
      <c r="AD717" s="154">
        <f t="shared" ca="1" si="334"/>
        <v>-788.08020291408093</v>
      </c>
      <c r="AE717" s="3">
        <f t="shared" ca="1" si="335"/>
        <v>-45.64587025513655</v>
      </c>
      <c r="AF717" s="3">
        <f t="shared" ca="1" si="336"/>
        <v>-730.33392408218481</v>
      </c>
      <c r="AG717" s="3" t="str">
        <f t="shared" ca="1" si="343"/>
        <v>N</v>
      </c>
      <c r="AH717" s="4" t="str">
        <f t="shared" ca="1" si="337"/>
        <v/>
      </c>
      <c r="AI717" s="75">
        <f t="shared" ca="1" si="338"/>
        <v>-73.033392408218475</v>
      </c>
      <c r="AJ717" s="75">
        <f t="shared" ca="1" si="339"/>
        <v>0</v>
      </c>
    </row>
    <row r="718" spans="1:36">
      <c r="A718" s="41">
        <f t="shared" si="340"/>
        <v>652</v>
      </c>
      <c r="B718" s="150">
        <f ca="1">IF(ISNUMBER(A718),INDEX('MetaTrader Import'!$H$13:$J$5893,TRUNC(((A718-$A$39+1)-1)/3)+1,MOD((A718-$A$39+1)-1,3)+1),"")</f>
        <v>0</v>
      </c>
      <c r="C718" s="43">
        <f t="shared" ca="1" si="317"/>
        <v>21.040633931303834</v>
      </c>
      <c r="D718" s="43">
        <f t="shared" ca="1" si="318"/>
        <v>0.16596288637722367</v>
      </c>
      <c r="E718" s="43">
        <f t="shared" ca="1" si="319"/>
        <v>21.206596817681056</v>
      </c>
      <c r="F718" s="43">
        <f t="shared" ca="1" si="320"/>
        <v>2.1206596817681058</v>
      </c>
      <c r="G718" s="43">
        <f>IF(A718&lt;&gt;"",IF(A718&lt;Data!$G$11*0.25,$C$13/$G$32,IF(A718&gt;Data!$G$11*0.25,$C$13,$C$13*10)),"")</f>
        <v>2</v>
      </c>
      <c r="H718" s="43">
        <f>IF(A718&lt;&gt;"",IF(Data!$G$9="constant",$C$13,IF(Data!$G$9="squeeze",G718,F718)),"")</f>
        <v>2</v>
      </c>
      <c r="I718" s="38">
        <f ca="1">IF(ISNUMBER(A718),NORMINV(RAND(),0,IF(AND(Data!$G$9="squeeze",A718&lt;Data!$G$11*0.25),$H$32,1)*$C$30*$C$13)*($C$14*$C$12),"")</f>
        <v>-2.9744780183591087E-4</v>
      </c>
      <c r="J718" s="42">
        <f ca="1">IFERROR(IF(Data!$C$6="Real",B718,I718+J717+($C$14*$C$12)*(NORMINV(RAND(),$C$15,CHOOSE($G$13,$C$13,F718,G718)))),"")</f>
        <v>1.3526118674889702</v>
      </c>
      <c r="K718" s="88">
        <f>IF(ISNUMBER(A718), IF($G$16="fixed",$G$17,MIN(H718*Data!$C$7*$C$16*0.5,$C$17*Data!$C$7))*$C$12,"")</f>
        <v>8.0000000000000007E-5</v>
      </c>
      <c r="L718" s="42">
        <f t="shared" ca="1" si="344"/>
        <v>1.3526118674889702</v>
      </c>
      <c r="M718" s="44">
        <f t="shared" ca="1" si="345"/>
        <v>1.3526518674889703</v>
      </c>
      <c r="N718" s="44">
        <f t="shared" ca="1" si="346"/>
        <v>1.3525718674889702</v>
      </c>
      <c r="O718" s="108">
        <f t="shared" ca="1" si="321"/>
        <v>-0.89621147017912184</v>
      </c>
      <c r="P718" s="102">
        <f t="shared" ca="1" si="322"/>
        <v>5.9979871489824923</v>
      </c>
      <c r="Q718" s="102">
        <f t="shared" ca="1" si="323"/>
        <v>0.18841357071183584</v>
      </c>
      <c r="R718" s="120">
        <f t="shared" ca="1" si="341"/>
        <v>1</v>
      </c>
      <c r="S718" s="54">
        <f t="shared" ca="1" si="342"/>
        <v>0</v>
      </c>
      <c r="T718" s="5">
        <f t="shared" ca="1" si="324"/>
        <v>1.3475392670087669</v>
      </c>
      <c r="U718" s="152">
        <f t="shared" ca="1" si="325"/>
        <v>1.3551546055591035</v>
      </c>
      <c r="V718" s="152">
        <f t="shared" ca="1" si="326"/>
        <v>1.3416029175616471</v>
      </c>
      <c r="W718" s="153">
        <f t="shared" ca="1" si="327"/>
        <v>2</v>
      </c>
      <c r="X718" s="153">
        <f t="shared" ca="1" si="328"/>
        <v>2</v>
      </c>
      <c r="Y718" s="153">
        <f t="shared" ca="1" si="329"/>
        <v>8</v>
      </c>
      <c r="Z718" s="153">
        <f t="shared" ca="1" si="330"/>
        <v>8</v>
      </c>
      <c r="AA718" s="152">
        <f t="shared" ca="1" si="331"/>
        <v>1.3520566961946332</v>
      </c>
      <c r="AB718" s="152">
        <f t="shared" ca="1" si="332"/>
        <v>1.343007522143606</v>
      </c>
      <c r="AC718" s="154">
        <f t="shared" ca="1" si="333"/>
        <v>41.213703546958413</v>
      </c>
      <c r="AD718" s="154">
        <f t="shared" ca="1" si="334"/>
        <v>-771.54762762914334</v>
      </c>
      <c r="AE718" s="3">
        <f t="shared" ca="1" si="335"/>
        <v>-45.645870255136558</v>
      </c>
      <c r="AF718" s="3">
        <f t="shared" ca="1" si="336"/>
        <v>-730.33392408218492</v>
      </c>
      <c r="AG718" s="3" t="str">
        <f t="shared" ca="1" si="343"/>
        <v>N</v>
      </c>
      <c r="AH718" s="4" t="str">
        <f t="shared" ca="1" si="337"/>
        <v/>
      </c>
      <c r="AI718" s="75">
        <f t="shared" ca="1" si="338"/>
        <v>-73.033392408218504</v>
      </c>
      <c r="AJ718" s="75">
        <f t="shared" ca="1" si="339"/>
        <v>0</v>
      </c>
    </row>
    <row r="719" spans="1:36">
      <c r="A719" s="41">
        <f t="shared" si="340"/>
        <v>653</v>
      </c>
      <c r="B719" s="150">
        <f ca="1">IF(ISNUMBER(A719),INDEX('MetaTrader Import'!$H$13:$J$5893,TRUNC(((A719-$A$39+1)-1)/3)+1,MOD((A719-$A$39+1)-1,3)+1),"")</f>
        <v>0</v>
      </c>
      <c r="C719" s="43">
        <f t="shared" ca="1" si="317"/>
        <v>21.206596817681056</v>
      </c>
      <c r="D719" s="43">
        <f t="shared" ca="1" si="318"/>
        <v>2.016688328609137</v>
      </c>
      <c r="E719" s="43">
        <f t="shared" ca="1" si="319"/>
        <v>23.223285146290195</v>
      </c>
      <c r="F719" s="43">
        <f t="shared" ca="1" si="320"/>
        <v>2.3223285146290196</v>
      </c>
      <c r="G719" s="43">
        <f>IF(A719&lt;&gt;"",IF(A719&lt;Data!$G$11*0.25,$C$13/$G$32,IF(A719&gt;Data!$G$11*0.25,$C$13,$C$13*10)),"")</f>
        <v>2</v>
      </c>
      <c r="H719" s="43">
        <f>IF(A719&lt;&gt;"",IF(Data!$G$9="constant",$C$13,IF(Data!$G$9="squeeze",G719,F719)),"")</f>
        <v>2</v>
      </c>
      <c r="I719" s="38">
        <f ca="1">IF(ISNUMBER(A719),NORMINV(RAND(),0,IF(AND(Data!$G$9="squeeze",A719&lt;Data!$G$11*0.25),$H$32,1)*$C$30*$C$13)*($C$14*$C$12),"")</f>
        <v>2.7423869799059804E-4</v>
      </c>
      <c r="J719" s="42">
        <f ca="1">IFERROR(IF(Data!$C$6="Real",B719,I719+J718+($C$14*$C$12)*(NORMINV(RAND(),$C$15,CHOOSE($G$13,$C$13,F719,G719)))),"")</f>
        <v>1.3527741448765087</v>
      </c>
      <c r="K719" s="88">
        <f>IF(ISNUMBER(A719), IF($G$16="fixed",$G$17,MIN(H719*Data!$C$7*$C$16*0.5,$C$17*Data!$C$7))*$C$12,"")</f>
        <v>8.0000000000000007E-5</v>
      </c>
      <c r="L719" s="42">
        <f t="shared" ca="1" si="344"/>
        <v>1.3527741448765087</v>
      </c>
      <c r="M719" s="44">
        <f t="shared" ca="1" si="345"/>
        <v>1.3528141448765088</v>
      </c>
      <c r="N719" s="44">
        <f t="shared" ca="1" si="346"/>
        <v>1.3527341448765087</v>
      </c>
      <c r="O719" s="108">
        <f t="shared" ca="1" si="321"/>
        <v>-0.76509632027357433</v>
      </c>
      <c r="P719" s="102">
        <f t="shared" ca="1" si="322"/>
        <v>5.4566711830571784</v>
      </c>
      <c r="Q719" s="102">
        <f t="shared" ca="1" si="323"/>
        <v>0.15242846124124609</v>
      </c>
      <c r="R719" s="120">
        <f t="shared" ca="1" si="341"/>
        <v>1</v>
      </c>
      <c r="S719" s="54">
        <f t="shared" ca="1" si="342"/>
        <v>0</v>
      </c>
      <c r="T719" s="5">
        <f t="shared" ca="1" si="324"/>
        <v>1.3475392670087669</v>
      </c>
      <c r="U719" s="152">
        <f t="shared" ca="1" si="325"/>
        <v>1.3551546055591035</v>
      </c>
      <c r="V719" s="152">
        <f t="shared" ca="1" si="326"/>
        <v>1.3416029175616471</v>
      </c>
      <c r="W719" s="153">
        <f t="shared" ca="1" si="327"/>
        <v>2</v>
      </c>
      <c r="X719" s="153">
        <f t="shared" ca="1" si="328"/>
        <v>2</v>
      </c>
      <c r="Y719" s="153">
        <f t="shared" ca="1" si="329"/>
        <v>8</v>
      </c>
      <c r="Z719" s="153">
        <f t="shared" ca="1" si="330"/>
        <v>8</v>
      </c>
      <c r="AA719" s="152">
        <f t="shared" ca="1" si="331"/>
        <v>1.3520566961946332</v>
      </c>
      <c r="AB719" s="152">
        <f t="shared" ca="1" si="332"/>
        <v>1.343007522143606</v>
      </c>
      <c r="AC719" s="154">
        <f t="shared" ca="1" si="333"/>
        <v>54.195894550037593</v>
      </c>
      <c r="AD719" s="154">
        <f t="shared" ca="1" si="334"/>
        <v>-784.52981863222249</v>
      </c>
      <c r="AE719" s="3">
        <f t="shared" ca="1" si="335"/>
        <v>-45.645870255136558</v>
      </c>
      <c r="AF719" s="3">
        <f t="shared" ca="1" si="336"/>
        <v>-730.33392408218492</v>
      </c>
      <c r="AG719" s="3" t="str">
        <f t="shared" ca="1" si="343"/>
        <v>N</v>
      </c>
      <c r="AH719" s="4" t="str">
        <f t="shared" ca="1" si="337"/>
        <v/>
      </c>
      <c r="AI719" s="75">
        <f t="shared" ca="1" si="338"/>
        <v>-73.033392408218504</v>
      </c>
      <c r="AJ719" s="75">
        <f t="shared" ca="1" si="339"/>
        <v>0</v>
      </c>
    </row>
    <row r="720" spans="1:36">
      <c r="A720" s="41">
        <f t="shared" si="340"/>
        <v>654</v>
      </c>
      <c r="B720" s="150">
        <f>IF(ISNUMBER(A720),INDEX('MetaTrader Import'!$H$13:$J$5893,TRUNC(((A720-$A$39+1)-1)/3)+1,MOD((A720-$A$39+1)-1,3)+1),"")</f>
        <v>0</v>
      </c>
      <c r="C720" s="43">
        <f t="shared" ca="1" si="317"/>
        <v>23.223285146290195</v>
      </c>
      <c r="D720" s="43">
        <f t="shared" ca="1" si="318"/>
        <v>2.8066668604723062</v>
      </c>
      <c r="E720" s="43">
        <f t="shared" ca="1" si="319"/>
        <v>26.0299520067625</v>
      </c>
      <c r="F720" s="43">
        <f t="shared" ca="1" si="320"/>
        <v>2.6029952006762498</v>
      </c>
      <c r="G720" s="43">
        <f>IF(A720&lt;&gt;"",IF(A720&lt;Data!$G$11*0.25,$C$13/$G$32,IF(A720&gt;Data!$G$11*0.25,$C$13,$C$13*10)),"")</f>
        <v>2</v>
      </c>
      <c r="H720" s="43">
        <f>IF(A720&lt;&gt;"",IF(Data!$G$9="constant",$C$13,IF(Data!$G$9="squeeze",G720,F720)),"")</f>
        <v>2</v>
      </c>
      <c r="I720" s="38">
        <f ca="1">IF(ISNUMBER(A720),NORMINV(RAND(),0,IF(AND(Data!$G$9="squeeze",A720&lt;Data!$G$11*0.25),$H$32,1)*$C$30*$C$13)*($C$14*$C$12),"")</f>
        <v>-4.5492921967675397E-4</v>
      </c>
      <c r="J720" s="42">
        <f ca="1">IFERROR(IF(Data!$C$6="Real",B720,I720+J719+($C$14*$C$12)*(NORMINV(RAND(),$C$15,CHOOSE($G$13,$C$13,F720,G720)))),"")</f>
        <v>1.3519721471890991</v>
      </c>
      <c r="K720" s="88">
        <f>IF(ISNUMBER(A720), IF($G$16="fixed",$G$17,MIN(H720*Data!$C$7*$C$16*0.5,$C$17*Data!$C$7))*$C$12,"")</f>
        <v>8.0000000000000007E-5</v>
      </c>
      <c r="L720" s="42">
        <f t="shared" ca="1" si="344"/>
        <v>1.3519721471890991</v>
      </c>
      <c r="M720" s="44">
        <f t="shared" ca="1" si="345"/>
        <v>1.3520121471890991</v>
      </c>
      <c r="N720" s="44">
        <f t="shared" ca="1" si="346"/>
        <v>1.351932147189099</v>
      </c>
      <c r="O720" s="108">
        <f t="shared" ca="1" si="321"/>
        <v>-0.76944590915750677</v>
      </c>
      <c r="P720" s="102">
        <f t="shared" ca="1" si="322"/>
        <v>5.4840377411601366</v>
      </c>
      <c r="Q720" s="102">
        <f t="shared" ca="1" si="323"/>
        <v>8.9673893920825323E-2</v>
      </c>
      <c r="R720" s="120">
        <f t="shared" ca="1" si="341"/>
        <v>1</v>
      </c>
      <c r="S720" s="54">
        <f t="shared" ca="1" si="342"/>
        <v>0</v>
      </c>
      <c r="T720" s="5">
        <f t="shared" ca="1" si="324"/>
        <v>1.3475392670087669</v>
      </c>
      <c r="U720" s="152">
        <f t="shared" ca="1" si="325"/>
        <v>1.3551546055591035</v>
      </c>
      <c r="V720" s="152">
        <f t="shared" ca="1" si="326"/>
        <v>1.3416029175616471</v>
      </c>
      <c r="W720" s="153">
        <f t="shared" ca="1" si="327"/>
        <v>2</v>
      </c>
      <c r="X720" s="153">
        <f t="shared" ca="1" si="328"/>
        <v>2</v>
      </c>
      <c r="Y720" s="153">
        <f t="shared" ca="1" si="329"/>
        <v>8</v>
      </c>
      <c r="Z720" s="153">
        <f t="shared" ca="1" si="330"/>
        <v>8</v>
      </c>
      <c r="AA720" s="152">
        <f t="shared" ca="1" si="331"/>
        <v>1.3520566961946332</v>
      </c>
      <c r="AB720" s="152">
        <f t="shared" ca="1" si="332"/>
        <v>1.343007522143606</v>
      </c>
      <c r="AC720" s="154">
        <f t="shared" ca="1" si="333"/>
        <v>-9.9639204427326433</v>
      </c>
      <c r="AD720" s="154">
        <f t="shared" ca="1" si="334"/>
        <v>-720.37000363945231</v>
      </c>
      <c r="AE720" s="3">
        <f t="shared" ca="1" si="335"/>
        <v>-45.645870255136558</v>
      </c>
      <c r="AF720" s="3">
        <f t="shared" ca="1" si="336"/>
        <v>-730.33392408218492</v>
      </c>
      <c r="AG720" s="3" t="str">
        <f t="shared" ca="1" si="343"/>
        <v>N</v>
      </c>
      <c r="AH720" s="4" t="str">
        <f t="shared" ca="1" si="337"/>
        <v/>
      </c>
      <c r="AI720" s="75">
        <f t="shared" ca="1" si="338"/>
        <v>-73.033392408218504</v>
      </c>
      <c r="AJ720" s="75">
        <f t="shared" ca="1" si="339"/>
        <v>0</v>
      </c>
    </row>
    <row r="721" spans="1:36">
      <c r="A721" s="41">
        <f t="shared" si="340"/>
        <v>655</v>
      </c>
      <c r="B721" s="150">
        <f ca="1">IF(ISNUMBER(A721),INDEX('MetaTrader Import'!$H$13:$J$5893,TRUNC(((A721-$A$39+1)-1)/3)+1,MOD((A721-$A$39+1)-1,3)+1),"")</f>
        <v>0</v>
      </c>
      <c r="C721" s="43">
        <f t="shared" ca="1" si="317"/>
        <v>26.0299520067625</v>
      </c>
      <c r="D721" s="43">
        <f t="shared" ca="1" si="318"/>
        <v>1.2118767147749807</v>
      </c>
      <c r="E721" s="43">
        <f t="shared" ca="1" si="319"/>
        <v>27.24182872153748</v>
      </c>
      <c r="F721" s="43">
        <f t="shared" ca="1" si="320"/>
        <v>2.7241828721537482</v>
      </c>
      <c r="G721" s="43">
        <f>IF(A721&lt;&gt;"",IF(A721&lt;Data!$G$11*0.25,$C$13/$G$32,IF(A721&gt;Data!$G$11*0.25,$C$13,$C$13*10)),"")</f>
        <v>2</v>
      </c>
      <c r="H721" s="43">
        <f>IF(A721&lt;&gt;"",IF(Data!$G$9="constant",$C$13,IF(Data!$G$9="squeeze",G721,F721)),"")</f>
        <v>2</v>
      </c>
      <c r="I721" s="38">
        <f ca="1">IF(ISNUMBER(A721),NORMINV(RAND(),0,IF(AND(Data!$G$9="squeeze",A721&lt;Data!$G$11*0.25),$H$32,1)*$C$30*$C$13)*($C$14*$C$12),"")</f>
        <v>5.4615027194172242E-4</v>
      </c>
      <c r="J721" s="42">
        <f ca="1">IFERROR(IF(Data!$C$6="Real",B721,I721+J720+($C$14*$C$12)*(NORMINV(RAND(),$C$15,CHOOSE($G$13,$C$13,F721,G721)))),"")</f>
        <v>1.3521372320653859</v>
      </c>
      <c r="K721" s="88">
        <f>IF(ISNUMBER(A721), IF($G$16="fixed",$G$17,MIN(H721*Data!$C$7*$C$16*0.5,$C$17*Data!$C$7))*$C$12,"")</f>
        <v>8.0000000000000007E-5</v>
      </c>
      <c r="L721" s="42">
        <f t="shared" ca="1" si="344"/>
        <v>1.3521372320653859</v>
      </c>
      <c r="M721" s="44">
        <f t="shared" ca="1" si="345"/>
        <v>1.352177232065386</v>
      </c>
      <c r="N721" s="44">
        <f t="shared" ca="1" si="346"/>
        <v>1.3520972320653859</v>
      </c>
      <c r="O721" s="108">
        <f t="shared" ca="1" si="321"/>
        <v>-0.83080197840989289</v>
      </c>
      <c r="P721" s="102">
        <f t="shared" ca="1" si="322"/>
        <v>5.7391074269184408</v>
      </c>
      <c r="Q721" s="102">
        <f t="shared" ca="1" si="323"/>
        <v>3.1628370586245708E-2</v>
      </c>
      <c r="R721" s="120">
        <f t="shared" ca="1" si="341"/>
        <v>1</v>
      </c>
      <c r="S721" s="54">
        <f t="shared" ca="1" si="342"/>
        <v>0</v>
      </c>
      <c r="T721" s="5">
        <f t="shared" ca="1" si="324"/>
        <v>1.3475392670087669</v>
      </c>
      <c r="U721" s="152">
        <f t="shared" ca="1" si="325"/>
        <v>1.3551546055591035</v>
      </c>
      <c r="V721" s="152">
        <f t="shared" ca="1" si="326"/>
        <v>1.3416029175616471</v>
      </c>
      <c r="W721" s="153">
        <f t="shared" ca="1" si="327"/>
        <v>2</v>
      </c>
      <c r="X721" s="153">
        <f t="shared" ca="1" si="328"/>
        <v>2</v>
      </c>
      <c r="Y721" s="153">
        <f t="shared" ca="1" si="329"/>
        <v>8</v>
      </c>
      <c r="Z721" s="153">
        <f t="shared" ca="1" si="330"/>
        <v>8</v>
      </c>
      <c r="AA721" s="152">
        <f t="shared" ca="1" si="331"/>
        <v>1.3520566961946332</v>
      </c>
      <c r="AB721" s="152">
        <f t="shared" ca="1" si="332"/>
        <v>1.343007522143606</v>
      </c>
      <c r="AC721" s="154">
        <f t="shared" ca="1" si="333"/>
        <v>3.2428696602160301</v>
      </c>
      <c r="AD721" s="154">
        <f t="shared" ca="1" si="334"/>
        <v>-733.57679374240092</v>
      </c>
      <c r="AE721" s="3">
        <f t="shared" ca="1" si="335"/>
        <v>-45.645870255136558</v>
      </c>
      <c r="AF721" s="3">
        <f t="shared" ca="1" si="336"/>
        <v>-730.33392408218492</v>
      </c>
      <c r="AG721" s="3" t="str">
        <f t="shared" ca="1" si="343"/>
        <v>N</v>
      </c>
      <c r="AH721" s="4" t="str">
        <f t="shared" ca="1" si="337"/>
        <v/>
      </c>
      <c r="AI721" s="75">
        <f t="shared" ca="1" si="338"/>
        <v>-73.033392408218504</v>
      </c>
      <c r="AJ721" s="75">
        <f t="shared" ca="1" si="339"/>
        <v>0</v>
      </c>
    </row>
    <row r="722" spans="1:36">
      <c r="A722" s="41">
        <f t="shared" si="340"/>
        <v>656</v>
      </c>
      <c r="B722" s="150">
        <f ca="1">IF(ISNUMBER(A722),INDEX('MetaTrader Import'!$H$13:$J$5893,TRUNC(((A722-$A$39+1)-1)/3)+1,MOD((A722-$A$39+1)-1,3)+1),"")</f>
        <v>0</v>
      </c>
      <c r="C722" s="43">
        <f t="shared" ca="1" si="317"/>
        <v>27.24182872153748</v>
      </c>
      <c r="D722" s="43">
        <f t="shared" ca="1" si="318"/>
        <v>-3.0906501755593601</v>
      </c>
      <c r="E722" s="43">
        <f t="shared" ca="1" si="319"/>
        <v>24.151178545978119</v>
      </c>
      <c r="F722" s="43">
        <f t="shared" ca="1" si="320"/>
        <v>2.415117854597812</v>
      </c>
      <c r="G722" s="43">
        <f>IF(A722&lt;&gt;"",IF(A722&lt;Data!$G$11*0.25,$C$13/$G$32,IF(A722&gt;Data!$G$11*0.25,$C$13,$C$13*10)),"")</f>
        <v>2</v>
      </c>
      <c r="H722" s="43">
        <f>IF(A722&lt;&gt;"",IF(Data!$G$9="constant",$C$13,IF(Data!$G$9="squeeze",G722,F722)),"")</f>
        <v>2</v>
      </c>
      <c r="I722" s="38">
        <f ca="1">IF(ISNUMBER(A722),NORMINV(RAND(),0,IF(AND(Data!$G$9="squeeze",A722&lt;Data!$G$11*0.25),$H$32,1)*$C$30*$C$13)*($C$14*$C$12),"")</f>
        <v>-1.5663537072811199E-4</v>
      </c>
      <c r="J722" s="42">
        <f ca="1">IFERROR(IF(Data!$C$6="Real",B722,I722+J721+($C$14*$C$12)*(NORMINV(RAND(),$C$15,CHOOSE($G$13,$C$13,F722,G722)))),"")</f>
        <v>1.352211232235921</v>
      </c>
      <c r="K722" s="88">
        <f>IF(ISNUMBER(A722), IF($G$16="fixed",$G$17,MIN(H722*Data!$C$7*$C$16*0.5,$C$17*Data!$C$7))*$C$12,"")</f>
        <v>8.0000000000000007E-5</v>
      </c>
      <c r="L722" s="42">
        <f t="shared" ca="1" si="344"/>
        <v>1.352211232235921</v>
      </c>
      <c r="M722" s="44">
        <f t="shared" ca="1" si="345"/>
        <v>1.352251232235921</v>
      </c>
      <c r="N722" s="44">
        <f t="shared" ca="1" si="346"/>
        <v>1.352171232235921</v>
      </c>
      <c r="O722" s="108">
        <f t="shared" ca="1" si="321"/>
        <v>-0.89434827548520324</v>
      </c>
      <c r="P722" s="102">
        <f t="shared" ca="1" si="322"/>
        <v>5.9399921034459275</v>
      </c>
      <c r="Q722" s="102">
        <f t="shared" ca="1" si="323"/>
        <v>-1.6275317237037474E-2</v>
      </c>
      <c r="R722" s="120">
        <f t="shared" ca="1" si="341"/>
        <v>1</v>
      </c>
      <c r="S722" s="54">
        <f t="shared" ca="1" si="342"/>
        <v>0</v>
      </c>
      <c r="T722" s="5">
        <f t="shared" ca="1" si="324"/>
        <v>1.3475392670087669</v>
      </c>
      <c r="U722" s="152">
        <f t="shared" ca="1" si="325"/>
        <v>1.3551546055591035</v>
      </c>
      <c r="V722" s="152">
        <f t="shared" ca="1" si="326"/>
        <v>1.3416029175616471</v>
      </c>
      <c r="W722" s="153">
        <f t="shared" ca="1" si="327"/>
        <v>2</v>
      </c>
      <c r="X722" s="153">
        <f t="shared" ca="1" si="328"/>
        <v>2</v>
      </c>
      <c r="Y722" s="153">
        <f t="shared" ca="1" si="329"/>
        <v>8</v>
      </c>
      <c r="Z722" s="153">
        <f t="shared" ca="1" si="330"/>
        <v>8</v>
      </c>
      <c r="AA722" s="152">
        <f t="shared" ca="1" si="331"/>
        <v>1.3520566961946332</v>
      </c>
      <c r="AB722" s="152">
        <f t="shared" ca="1" si="332"/>
        <v>1.343007522143606</v>
      </c>
      <c r="AC722" s="154">
        <f t="shared" ca="1" si="333"/>
        <v>9.162883303019953</v>
      </c>
      <c r="AD722" s="154">
        <f t="shared" ca="1" si="334"/>
        <v>-739.49680738520487</v>
      </c>
      <c r="AE722" s="3">
        <f t="shared" ca="1" si="335"/>
        <v>-45.645870255136558</v>
      </c>
      <c r="AF722" s="3">
        <f t="shared" ca="1" si="336"/>
        <v>-730.33392408218492</v>
      </c>
      <c r="AG722" s="3" t="str">
        <f t="shared" ca="1" si="343"/>
        <v>N</v>
      </c>
      <c r="AH722" s="4" t="str">
        <f t="shared" ca="1" si="337"/>
        <v/>
      </c>
      <c r="AI722" s="75">
        <f t="shared" ca="1" si="338"/>
        <v>-73.033392408218504</v>
      </c>
      <c r="AJ722" s="75">
        <f t="shared" ca="1" si="339"/>
        <v>0</v>
      </c>
    </row>
    <row r="723" spans="1:36">
      <c r="A723" s="41">
        <f t="shared" si="340"/>
        <v>657</v>
      </c>
      <c r="B723" s="150">
        <f>IF(ISNUMBER(A723),INDEX('MetaTrader Import'!$H$13:$J$5893,TRUNC(((A723-$A$39+1)-1)/3)+1,MOD((A723-$A$39+1)-1,3)+1),"")</f>
        <v>0</v>
      </c>
      <c r="C723" s="43">
        <f t="shared" ca="1" si="317"/>
        <v>24.151178545978119</v>
      </c>
      <c r="D723" s="43">
        <f t="shared" ca="1" si="318"/>
        <v>-0.25090960974243304</v>
      </c>
      <c r="E723" s="43">
        <f t="shared" ca="1" si="319"/>
        <v>23.900268936235687</v>
      </c>
      <c r="F723" s="43">
        <f t="shared" ca="1" si="320"/>
        <v>2.3900268936235687</v>
      </c>
      <c r="G723" s="43">
        <f>IF(A723&lt;&gt;"",IF(A723&lt;Data!$G$11*0.25,$C$13/$G$32,IF(A723&gt;Data!$G$11*0.25,$C$13,$C$13*10)),"")</f>
        <v>2</v>
      </c>
      <c r="H723" s="43">
        <f>IF(A723&lt;&gt;"",IF(Data!$G$9="constant",$C$13,IF(Data!$G$9="squeeze",G723,F723)),"")</f>
        <v>2</v>
      </c>
      <c r="I723" s="38">
        <f ca="1">IF(ISNUMBER(A723),NORMINV(RAND(),0,IF(AND(Data!$G$9="squeeze",A723&lt;Data!$G$11*0.25),$H$32,1)*$C$30*$C$13)*($C$14*$C$12),"")</f>
        <v>2.2662386890263473E-5</v>
      </c>
      <c r="J723" s="42">
        <f ca="1">IFERROR(IF(Data!$C$6="Real",B723,I723+J722+($C$14*$C$12)*(NORMINV(RAND(),$C$15,CHOOSE($G$13,$C$13,F723,G723)))),"")</f>
        <v>1.3521884426653248</v>
      </c>
      <c r="K723" s="88">
        <f>IF(ISNUMBER(A723), IF($G$16="fixed",$G$17,MIN(H723*Data!$C$7*$C$16*0.5,$C$17*Data!$C$7))*$C$12,"")</f>
        <v>8.0000000000000007E-5</v>
      </c>
      <c r="L723" s="42">
        <f t="shared" ca="1" si="344"/>
        <v>1.3521884426653248</v>
      </c>
      <c r="M723" s="44">
        <f t="shared" ca="1" si="345"/>
        <v>1.3522284426653248</v>
      </c>
      <c r="N723" s="44">
        <f t="shared" ca="1" si="346"/>
        <v>1.3521484426653247</v>
      </c>
      <c r="O723" s="108">
        <f t="shared" ca="1" si="321"/>
        <v>-1.0015771051114983</v>
      </c>
      <c r="P723" s="102">
        <f t="shared" ca="1" si="322"/>
        <v>6.1994012911354073</v>
      </c>
      <c r="Q723" s="102">
        <f t="shared" ca="1" si="323"/>
        <v>-5.6866565641444336E-2</v>
      </c>
      <c r="R723" s="120">
        <f t="shared" ca="1" si="341"/>
        <v>1</v>
      </c>
      <c r="S723" s="54">
        <f t="shared" ca="1" si="342"/>
        <v>0</v>
      </c>
      <c r="T723" s="5">
        <f t="shared" ca="1" si="324"/>
        <v>1.3475392670087669</v>
      </c>
      <c r="U723" s="152">
        <f t="shared" ca="1" si="325"/>
        <v>1.3551546055591035</v>
      </c>
      <c r="V723" s="152">
        <f t="shared" ca="1" si="326"/>
        <v>1.3416029175616471</v>
      </c>
      <c r="W723" s="153">
        <f t="shared" ca="1" si="327"/>
        <v>2</v>
      </c>
      <c r="X723" s="153">
        <f t="shared" ca="1" si="328"/>
        <v>2</v>
      </c>
      <c r="Y723" s="153">
        <f t="shared" ca="1" si="329"/>
        <v>8</v>
      </c>
      <c r="Z723" s="153">
        <f t="shared" ca="1" si="330"/>
        <v>8</v>
      </c>
      <c r="AA723" s="152">
        <f t="shared" ca="1" si="331"/>
        <v>1.3520566961946332</v>
      </c>
      <c r="AB723" s="152">
        <f t="shared" ca="1" si="332"/>
        <v>1.343007522143606</v>
      </c>
      <c r="AC723" s="154">
        <f t="shared" ca="1" si="333"/>
        <v>7.3397176553235965</v>
      </c>
      <c r="AD723" s="154">
        <f t="shared" ca="1" si="334"/>
        <v>-737.67364173750843</v>
      </c>
      <c r="AE723" s="3">
        <f t="shared" ca="1" si="335"/>
        <v>-45.64587025513655</v>
      </c>
      <c r="AF723" s="3">
        <f t="shared" ca="1" si="336"/>
        <v>-730.33392408218481</v>
      </c>
      <c r="AG723" s="3" t="str">
        <f t="shared" ca="1" si="343"/>
        <v>N</v>
      </c>
      <c r="AH723" s="4" t="str">
        <f t="shared" ca="1" si="337"/>
        <v/>
      </c>
      <c r="AI723" s="75">
        <f t="shared" ca="1" si="338"/>
        <v>-73.033392408218475</v>
      </c>
      <c r="AJ723" s="75">
        <f t="shared" ca="1" si="339"/>
        <v>0</v>
      </c>
    </row>
    <row r="724" spans="1:36">
      <c r="A724" s="41">
        <f t="shared" si="340"/>
        <v>658</v>
      </c>
      <c r="B724" s="150">
        <f ca="1">IF(ISNUMBER(A724),INDEX('MetaTrader Import'!$H$13:$J$5893,TRUNC(((A724-$A$39+1)-1)/3)+1,MOD((A724-$A$39+1)-1,3)+1),"")</f>
        <v>0</v>
      </c>
      <c r="C724" s="43">
        <f t="shared" ca="1" si="317"/>
        <v>23.900268936235687</v>
      </c>
      <c r="D724" s="43">
        <f t="shared" ca="1" si="318"/>
        <v>0.8505841437731525</v>
      </c>
      <c r="E724" s="43">
        <f t="shared" ca="1" si="319"/>
        <v>24.750853080008838</v>
      </c>
      <c r="F724" s="43">
        <f t="shared" ca="1" si="320"/>
        <v>2.4750853080008839</v>
      </c>
      <c r="G724" s="43">
        <f>IF(A724&lt;&gt;"",IF(A724&lt;Data!$G$11*0.25,$C$13/$G$32,IF(A724&gt;Data!$G$11*0.25,$C$13,$C$13*10)),"")</f>
        <v>2</v>
      </c>
      <c r="H724" s="43">
        <f>IF(A724&lt;&gt;"",IF(Data!$G$9="constant",$C$13,IF(Data!$G$9="squeeze",G724,F724)),"")</f>
        <v>2</v>
      </c>
      <c r="I724" s="38">
        <f ca="1">IF(ISNUMBER(A724),NORMINV(RAND(),0,IF(AND(Data!$G$9="squeeze",A724&lt;Data!$G$11*0.25),$H$32,1)*$C$30*$C$13)*($C$14*$C$12),"")</f>
        <v>1.9498195178809549E-4</v>
      </c>
      <c r="J724" s="42">
        <f ca="1">IFERROR(IF(Data!$C$6="Real",B724,I724+J723+($C$14*$C$12)*(NORMINV(RAND(),$C$15,CHOOSE($G$13,$C$13,F724,G724)))),"")</f>
        <v>1.3523619629120658</v>
      </c>
      <c r="K724" s="88">
        <f>IF(ISNUMBER(A724), IF($G$16="fixed",$G$17,MIN(H724*Data!$C$7*$C$16*0.5,$C$17*Data!$C$7))*$C$12,"")</f>
        <v>8.0000000000000007E-5</v>
      </c>
      <c r="L724" s="42">
        <f t="shared" ca="1" si="344"/>
        <v>1.3523619629120658</v>
      </c>
      <c r="M724" s="44">
        <f t="shared" ca="1" si="345"/>
        <v>1.3524019629120658</v>
      </c>
      <c r="N724" s="44">
        <f t="shared" ca="1" si="346"/>
        <v>1.3523219629120657</v>
      </c>
      <c r="O724" s="108">
        <f t="shared" ca="1" si="321"/>
        <v>-1.1287736693557251</v>
      </c>
      <c r="P724" s="102">
        <f t="shared" ca="1" si="322"/>
        <v>6.3529922003933015</v>
      </c>
      <c r="Q724" s="102">
        <f t="shared" ca="1" si="323"/>
        <v>-6.7338318468618166E-2</v>
      </c>
      <c r="R724" s="120">
        <f t="shared" ca="1" si="341"/>
        <v>1</v>
      </c>
      <c r="S724" s="54">
        <f t="shared" ca="1" si="342"/>
        <v>0</v>
      </c>
      <c r="T724" s="5">
        <f t="shared" ca="1" si="324"/>
        <v>1.3475392670087669</v>
      </c>
      <c r="U724" s="152">
        <f t="shared" ca="1" si="325"/>
        <v>1.3551546055591035</v>
      </c>
      <c r="V724" s="152">
        <f t="shared" ca="1" si="326"/>
        <v>1.3416029175616471</v>
      </c>
      <c r="W724" s="153">
        <f t="shared" ca="1" si="327"/>
        <v>2</v>
      </c>
      <c r="X724" s="153">
        <f t="shared" ca="1" si="328"/>
        <v>2</v>
      </c>
      <c r="Y724" s="153">
        <f t="shared" ca="1" si="329"/>
        <v>8</v>
      </c>
      <c r="Z724" s="153">
        <f t="shared" ca="1" si="330"/>
        <v>8</v>
      </c>
      <c r="AA724" s="152">
        <f t="shared" ca="1" si="331"/>
        <v>1.3520566961946332</v>
      </c>
      <c r="AB724" s="152">
        <f t="shared" ca="1" si="332"/>
        <v>1.343007522143606</v>
      </c>
      <c r="AC724" s="154">
        <f t="shared" ca="1" si="333"/>
        <v>21.221337394603523</v>
      </c>
      <c r="AD724" s="154">
        <f t="shared" ca="1" si="334"/>
        <v>-751.55526147678847</v>
      </c>
      <c r="AE724" s="3">
        <f t="shared" ca="1" si="335"/>
        <v>-45.645870255136558</v>
      </c>
      <c r="AF724" s="3">
        <f t="shared" ca="1" si="336"/>
        <v>-730.33392408218492</v>
      </c>
      <c r="AG724" s="3" t="str">
        <f t="shared" ca="1" si="343"/>
        <v>N</v>
      </c>
      <c r="AH724" s="4" t="str">
        <f t="shared" ca="1" si="337"/>
        <v/>
      </c>
      <c r="AI724" s="75">
        <f t="shared" ca="1" si="338"/>
        <v>-73.033392408218504</v>
      </c>
      <c r="AJ724" s="75">
        <f t="shared" ca="1" si="339"/>
        <v>0</v>
      </c>
    </row>
    <row r="725" spans="1:36">
      <c r="A725" s="41">
        <f t="shared" si="340"/>
        <v>659</v>
      </c>
      <c r="B725" s="150">
        <f ca="1">IF(ISNUMBER(A725),INDEX('MetaTrader Import'!$H$13:$J$5893,TRUNC(((A725-$A$39+1)-1)/3)+1,MOD((A725-$A$39+1)-1,3)+1),"")</f>
        <v>0</v>
      </c>
      <c r="C725" s="43">
        <f t="shared" ca="1" si="317"/>
        <v>24.750853080008838</v>
      </c>
      <c r="D725" s="43">
        <f t="shared" ca="1" si="318"/>
        <v>-2.9900445248759588</v>
      </c>
      <c r="E725" s="43">
        <f t="shared" ca="1" si="319"/>
        <v>21.760808555132879</v>
      </c>
      <c r="F725" s="43">
        <f t="shared" ca="1" si="320"/>
        <v>2.176080855513288</v>
      </c>
      <c r="G725" s="43">
        <f>IF(A725&lt;&gt;"",IF(A725&lt;Data!$G$11*0.25,$C$13/$G$32,IF(A725&gt;Data!$G$11*0.25,$C$13,$C$13*10)),"")</f>
        <v>2</v>
      </c>
      <c r="H725" s="43">
        <f>IF(A725&lt;&gt;"",IF(Data!$G$9="constant",$C$13,IF(Data!$G$9="squeeze",G725,F725)),"")</f>
        <v>2</v>
      </c>
      <c r="I725" s="38">
        <f ca="1">IF(ISNUMBER(A725),NORMINV(RAND(),0,IF(AND(Data!$G$9="squeeze",A725&lt;Data!$G$11*0.25),$H$32,1)*$C$30*$C$13)*($C$14*$C$12),"")</f>
        <v>1.0188637435468353E-4</v>
      </c>
      <c r="J725" s="42">
        <f ca="1">IFERROR(IF(Data!$C$6="Real",B725,I725+J724+($C$14*$C$12)*(NORMINV(RAND(),$C$15,CHOOSE($G$13,$C$13,F725,G725)))),"")</f>
        <v>1.3524931187090083</v>
      </c>
      <c r="K725" s="88">
        <f>IF(ISNUMBER(A725), IF($G$16="fixed",$G$17,MIN(H725*Data!$C$7*$C$16*0.5,$C$17*Data!$C$7))*$C$12,"")</f>
        <v>8.0000000000000007E-5</v>
      </c>
      <c r="L725" s="42">
        <f t="shared" ca="1" si="344"/>
        <v>1.3524931187090083</v>
      </c>
      <c r="M725" s="44">
        <f t="shared" ca="1" si="345"/>
        <v>1.3525331187090084</v>
      </c>
      <c r="N725" s="44">
        <f t="shared" ca="1" si="346"/>
        <v>1.3524531187090083</v>
      </c>
      <c r="O725" s="108">
        <f t="shared" ca="1" si="321"/>
        <v>-1.2730172719957784</v>
      </c>
      <c r="P725" s="102">
        <f t="shared" ca="1" si="322"/>
        <v>6.4107814438745976</v>
      </c>
      <c r="Q725" s="102">
        <f t="shared" ca="1" si="323"/>
        <v>-4.4870162231835688E-2</v>
      </c>
      <c r="R725" s="120">
        <f t="shared" ca="1" si="341"/>
        <v>1</v>
      </c>
      <c r="S725" s="54">
        <f t="shared" ca="1" si="342"/>
        <v>0</v>
      </c>
      <c r="T725" s="5">
        <f t="shared" ca="1" si="324"/>
        <v>1.3475392670087669</v>
      </c>
      <c r="U725" s="152">
        <f t="shared" ca="1" si="325"/>
        <v>1.3551546055591035</v>
      </c>
      <c r="V725" s="152">
        <f t="shared" ca="1" si="326"/>
        <v>1.3416029175616471</v>
      </c>
      <c r="W725" s="153">
        <f t="shared" ca="1" si="327"/>
        <v>2</v>
      </c>
      <c r="X725" s="153">
        <f t="shared" ca="1" si="328"/>
        <v>2</v>
      </c>
      <c r="Y725" s="153">
        <f t="shared" ca="1" si="329"/>
        <v>8</v>
      </c>
      <c r="Z725" s="153">
        <f t="shared" ca="1" si="330"/>
        <v>8</v>
      </c>
      <c r="AA725" s="152">
        <f t="shared" ca="1" si="331"/>
        <v>1.3520566961946332</v>
      </c>
      <c r="AB725" s="152">
        <f t="shared" ca="1" si="332"/>
        <v>1.343007522143606</v>
      </c>
      <c r="AC725" s="154">
        <f t="shared" ca="1" si="333"/>
        <v>31.713801150008436</v>
      </c>
      <c r="AD725" s="154">
        <f t="shared" ca="1" si="334"/>
        <v>-762.04772523219333</v>
      </c>
      <c r="AE725" s="3">
        <f t="shared" ca="1" si="335"/>
        <v>-45.645870255136558</v>
      </c>
      <c r="AF725" s="3">
        <f t="shared" ca="1" si="336"/>
        <v>-730.33392408218492</v>
      </c>
      <c r="AG725" s="3" t="str">
        <f t="shared" ca="1" si="343"/>
        <v>N</v>
      </c>
      <c r="AH725" s="4" t="str">
        <f t="shared" ca="1" si="337"/>
        <v/>
      </c>
      <c r="AI725" s="75">
        <f t="shared" ca="1" si="338"/>
        <v>-73.033392408218504</v>
      </c>
      <c r="AJ725" s="75">
        <f t="shared" ca="1" si="339"/>
        <v>0</v>
      </c>
    </row>
    <row r="726" spans="1:36">
      <c r="A726" s="41">
        <f t="shared" si="340"/>
        <v>660</v>
      </c>
      <c r="B726" s="150">
        <f>IF(ISNUMBER(A726),INDEX('MetaTrader Import'!$H$13:$J$5893,TRUNC(((A726-$A$39+1)-1)/3)+1,MOD((A726-$A$39+1)-1,3)+1),"")</f>
        <v>0</v>
      </c>
      <c r="C726" s="43">
        <f t="shared" ca="1" si="317"/>
        <v>21.760808555132879</v>
      </c>
      <c r="D726" s="43">
        <f t="shared" ca="1" si="318"/>
        <v>1.3828646244592608</v>
      </c>
      <c r="E726" s="43">
        <f t="shared" ca="1" si="319"/>
        <v>23.143673179592142</v>
      </c>
      <c r="F726" s="43">
        <f t="shared" ca="1" si="320"/>
        <v>2.3143673179592144</v>
      </c>
      <c r="G726" s="43">
        <f>IF(A726&lt;&gt;"",IF(A726&lt;Data!$G$11*0.25,$C$13/$G$32,IF(A726&gt;Data!$G$11*0.25,$C$13,$C$13*10)),"")</f>
        <v>2</v>
      </c>
      <c r="H726" s="43">
        <f>IF(A726&lt;&gt;"",IF(Data!$G$9="constant",$C$13,IF(Data!$G$9="squeeze",G726,F726)),"")</f>
        <v>2</v>
      </c>
      <c r="I726" s="38">
        <f ca="1">IF(ISNUMBER(A726),NORMINV(RAND(),0,IF(AND(Data!$G$9="squeeze",A726&lt;Data!$G$11*0.25),$H$32,1)*$C$30*$C$13)*($C$14*$C$12),"")</f>
        <v>-8.2002687095400316E-5</v>
      </c>
      <c r="J726" s="42">
        <f ca="1">IFERROR(IF(Data!$C$6="Real",B726,I726+J725+($C$14*$C$12)*(NORMINV(RAND(),$C$15,CHOOSE($G$13,$C$13,F726,G726)))),"")</f>
        <v>1.3518769314724342</v>
      </c>
      <c r="K726" s="88">
        <f>IF(ISNUMBER(A726), IF($G$16="fixed",$G$17,MIN(H726*Data!$C$7*$C$16*0.5,$C$17*Data!$C$7))*$C$12,"")</f>
        <v>8.0000000000000007E-5</v>
      </c>
      <c r="L726" s="42">
        <f t="shared" ca="1" si="344"/>
        <v>1.3518769314724342</v>
      </c>
      <c r="M726" s="44">
        <f t="shared" ca="1" si="345"/>
        <v>1.3519169314724342</v>
      </c>
      <c r="N726" s="44">
        <f t="shared" ca="1" si="346"/>
        <v>1.3518369314724341</v>
      </c>
      <c r="O726" s="108">
        <f t="shared" ca="1" si="321"/>
        <v>-1.3070015460418765</v>
      </c>
      <c r="P726" s="102">
        <f t="shared" ca="1" si="322"/>
        <v>6.5304625026023899</v>
      </c>
      <c r="Q726" s="102">
        <f t="shared" ca="1" si="323"/>
        <v>-2.4839538355898517E-2</v>
      </c>
      <c r="R726" s="120">
        <f t="shared" ca="1" si="341"/>
        <v>1</v>
      </c>
      <c r="S726" s="54">
        <f t="shared" ca="1" si="342"/>
        <v>0</v>
      </c>
      <c r="T726" s="5">
        <f t="shared" ca="1" si="324"/>
        <v>1.3475392670087669</v>
      </c>
      <c r="U726" s="152">
        <f t="shared" ca="1" si="325"/>
        <v>1.3551546055591035</v>
      </c>
      <c r="V726" s="152">
        <f t="shared" ca="1" si="326"/>
        <v>1.3416029175616471</v>
      </c>
      <c r="W726" s="153">
        <f t="shared" ca="1" si="327"/>
        <v>2</v>
      </c>
      <c r="X726" s="153">
        <f t="shared" ca="1" si="328"/>
        <v>2</v>
      </c>
      <c r="Y726" s="153">
        <f t="shared" ca="1" si="329"/>
        <v>8</v>
      </c>
      <c r="Z726" s="153">
        <f t="shared" ca="1" si="330"/>
        <v>8</v>
      </c>
      <c r="AA726" s="152">
        <f t="shared" ca="1" si="331"/>
        <v>1.3520566961946332</v>
      </c>
      <c r="AB726" s="152">
        <f t="shared" ca="1" si="332"/>
        <v>1.343007522143606</v>
      </c>
      <c r="AC726" s="154">
        <f t="shared" ca="1" si="333"/>
        <v>-17.581177775927159</v>
      </c>
      <c r="AD726" s="154">
        <f t="shared" ca="1" si="334"/>
        <v>-712.75274630625768</v>
      </c>
      <c r="AE726" s="3">
        <f t="shared" ca="1" si="335"/>
        <v>-45.64587025513655</v>
      </c>
      <c r="AF726" s="3">
        <f t="shared" ca="1" si="336"/>
        <v>-730.33392408218481</v>
      </c>
      <c r="AG726" s="3" t="str">
        <f t="shared" ca="1" si="343"/>
        <v>N</v>
      </c>
      <c r="AH726" s="4" t="str">
        <f t="shared" ca="1" si="337"/>
        <v/>
      </c>
      <c r="AI726" s="75">
        <f t="shared" ca="1" si="338"/>
        <v>-73.033392408218475</v>
      </c>
      <c r="AJ726" s="75">
        <f t="shared" ca="1" si="339"/>
        <v>0</v>
      </c>
    </row>
    <row r="727" spans="1:36">
      <c r="A727" s="41">
        <f t="shared" si="340"/>
        <v>661</v>
      </c>
      <c r="B727" s="150">
        <f ca="1">IF(ISNUMBER(A727),INDEX('MetaTrader Import'!$H$13:$J$5893,TRUNC(((A727-$A$39+1)-1)/3)+1,MOD((A727-$A$39+1)-1,3)+1),"")</f>
        <v>0</v>
      </c>
      <c r="C727" s="43">
        <f t="shared" ca="1" si="317"/>
        <v>23.143673179592142</v>
      </c>
      <c r="D727" s="43">
        <f t="shared" ca="1" si="318"/>
        <v>1.7361921784437992</v>
      </c>
      <c r="E727" s="43">
        <f t="shared" ca="1" si="319"/>
        <v>24.879865358035943</v>
      </c>
      <c r="F727" s="43">
        <f t="shared" ca="1" si="320"/>
        <v>2.4879865358035942</v>
      </c>
      <c r="G727" s="43">
        <f>IF(A727&lt;&gt;"",IF(A727&lt;Data!$G$11*0.25,$C$13/$G$32,IF(A727&gt;Data!$G$11*0.25,$C$13,$C$13*10)),"")</f>
        <v>2</v>
      </c>
      <c r="H727" s="43">
        <f>IF(A727&lt;&gt;"",IF(Data!$G$9="constant",$C$13,IF(Data!$G$9="squeeze",G727,F727)),"")</f>
        <v>2</v>
      </c>
      <c r="I727" s="38">
        <f ca="1">IF(ISNUMBER(A727),NORMINV(RAND(),0,IF(AND(Data!$G$9="squeeze",A727&lt;Data!$G$11*0.25),$H$32,1)*$C$30*$C$13)*($C$14*$C$12),"")</f>
        <v>4.537646217936076E-4</v>
      </c>
      <c r="J727" s="42">
        <f ca="1">IFERROR(IF(Data!$C$6="Real",B727,I727+J726+($C$14*$C$12)*(NORMINV(RAND(),$C$15,CHOOSE($G$13,$C$13,F727,G727)))),"")</f>
        <v>1.352231706579293</v>
      </c>
      <c r="K727" s="88">
        <f>IF(ISNUMBER(A727), IF($G$16="fixed",$G$17,MIN(H727*Data!$C$7*$C$16*0.5,$C$17*Data!$C$7))*$C$12,"")</f>
        <v>8.0000000000000007E-5</v>
      </c>
      <c r="L727" s="42">
        <f t="shared" ca="1" si="344"/>
        <v>1.352231706579293</v>
      </c>
      <c r="M727" s="44">
        <f t="shared" ca="1" si="345"/>
        <v>1.3522717065792931</v>
      </c>
      <c r="N727" s="44">
        <f t="shared" ca="1" si="346"/>
        <v>1.352191706579293</v>
      </c>
      <c r="O727" s="108">
        <f t="shared" ca="1" si="321"/>
        <v>-1.1289013780594406</v>
      </c>
      <c r="P727" s="102">
        <f t="shared" ca="1" si="322"/>
        <v>5.9311512816687495</v>
      </c>
      <c r="Q727" s="102">
        <f t="shared" ca="1" si="323"/>
        <v>-2.2055994636540396E-2</v>
      </c>
      <c r="R727" s="120">
        <f t="shared" ca="1" si="341"/>
        <v>1</v>
      </c>
      <c r="S727" s="54">
        <f t="shared" ca="1" si="342"/>
        <v>0</v>
      </c>
      <c r="T727" s="5">
        <f t="shared" ca="1" si="324"/>
        <v>1.3475392670087669</v>
      </c>
      <c r="U727" s="152">
        <f t="shared" ca="1" si="325"/>
        <v>1.3551546055591035</v>
      </c>
      <c r="V727" s="152">
        <f t="shared" ca="1" si="326"/>
        <v>1.3416029175616471</v>
      </c>
      <c r="W727" s="153">
        <f t="shared" ca="1" si="327"/>
        <v>2</v>
      </c>
      <c r="X727" s="153">
        <f t="shared" ca="1" si="328"/>
        <v>2</v>
      </c>
      <c r="Y727" s="153">
        <f t="shared" ca="1" si="329"/>
        <v>8</v>
      </c>
      <c r="Z727" s="153">
        <f t="shared" ca="1" si="330"/>
        <v>8</v>
      </c>
      <c r="AA727" s="152">
        <f t="shared" ca="1" si="331"/>
        <v>1.3520566961946332</v>
      </c>
      <c r="AB727" s="152">
        <f t="shared" ca="1" si="332"/>
        <v>1.343007522143606</v>
      </c>
      <c r="AC727" s="154">
        <f t="shared" ca="1" si="333"/>
        <v>10.800830772783598</v>
      </c>
      <c r="AD727" s="154">
        <f t="shared" ca="1" si="334"/>
        <v>-741.13475485496849</v>
      </c>
      <c r="AE727" s="3">
        <f t="shared" ca="1" si="335"/>
        <v>-45.645870255136558</v>
      </c>
      <c r="AF727" s="3">
        <f t="shared" ca="1" si="336"/>
        <v>-730.33392408218492</v>
      </c>
      <c r="AG727" s="3" t="str">
        <f t="shared" ca="1" si="343"/>
        <v>N</v>
      </c>
      <c r="AH727" s="4" t="str">
        <f t="shared" ca="1" si="337"/>
        <v/>
      </c>
      <c r="AI727" s="75">
        <f t="shared" ca="1" si="338"/>
        <v>-73.033392408218504</v>
      </c>
      <c r="AJ727" s="75">
        <f t="shared" ca="1" si="339"/>
        <v>0</v>
      </c>
    </row>
    <row r="728" spans="1:36">
      <c r="A728" s="41">
        <f t="shared" si="340"/>
        <v>662</v>
      </c>
      <c r="B728" s="150">
        <f ca="1">IF(ISNUMBER(A728),INDEX('MetaTrader Import'!$H$13:$J$5893,TRUNC(((A728-$A$39+1)-1)/3)+1,MOD((A728-$A$39+1)-1,3)+1),"")</f>
        <v>0</v>
      </c>
      <c r="C728" s="43">
        <f t="shared" ca="1" si="317"/>
        <v>24.879865358035943</v>
      </c>
      <c r="D728" s="43">
        <f t="shared" ca="1" si="318"/>
        <v>-1.6637022740209257</v>
      </c>
      <c r="E728" s="43">
        <f t="shared" ca="1" si="319"/>
        <v>23.216163084015015</v>
      </c>
      <c r="F728" s="43">
        <f t="shared" ca="1" si="320"/>
        <v>2.3216163084015013</v>
      </c>
      <c r="G728" s="43">
        <f>IF(A728&lt;&gt;"",IF(A728&lt;Data!$G$11*0.25,$C$13/$G$32,IF(A728&gt;Data!$G$11*0.25,$C$13,$C$13*10)),"")</f>
        <v>2</v>
      </c>
      <c r="H728" s="43">
        <f>IF(A728&lt;&gt;"",IF(Data!$G$9="constant",$C$13,IF(Data!$G$9="squeeze",G728,F728)),"")</f>
        <v>2</v>
      </c>
      <c r="I728" s="38">
        <f ca="1">IF(ISNUMBER(A728),NORMINV(RAND(),0,IF(AND(Data!$G$9="squeeze",A728&lt;Data!$G$11*0.25),$H$32,1)*$C$30*$C$13)*($C$14*$C$12),"")</f>
        <v>-1.2761444500105081E-4</v>
      </c>
      <c r="J728" s="42">
        <f ca="1">IFERROR(IF(Data!$C$6="Real",B728,I728+J727+($C$14*$C$12)*(NORMINV(RAND(),$C$15,CHOOSE($G$13,$C$13,F728,G728)))),"")</f>
        <v>1.3525403565245437</v>
      </c>
      <c r="K728" s="88">
        <f>IF(ISNUMBER(A728), IF($G$16="fixed",$G$17,MIN(H728*Data!$C$7*$C$16*0.5,$C$17*Data!$C$7))*$C$12,"")</f>
        <v>8.0000000000000007E-5</v>
      </c>
      <c r="L728" s="42">
        <f t="shared" ca="1" si="344"/>
        <v>1.3525403565245437</v>
      </c>
      <c r="M728" s="44">
        <f t="shared" ca="1" si="345"/>
        <v>1.3525803565245438</v>
      </c>
      <c r="N728" s="44">
        <f t="shared" ca="1" si="346"/>
        <v>1.3525003565245437</v>
      </c>
      <c r="O728" s="108">
        <f t="shared" ca="1" si="321"/>
        <v>-0.81915450909500076</v>
      </c>
      <c r="P728" s="102">
        <f t="shared" ca="1" si="322"/>
        <v>4.9787195848044528</v>
      </c>
      <c r="Q728" s="102">
        <f t="shared" ca="1" si="323"/>
        <v>-4.2498035896253339E-2</v>
      </c>
      <c r="R728" s="120">
        <f t="shared" ca="1" si="341"/>
        <v>1</v>
      </c>
      <c r="S728" s="54">
        <f t="shared" ca="1" si="342"/>
        <v>0</v>
      </c>
      <c r="T728" s="5">
        <f t="shared" ca="1" si="324"/>
        <v>1.3475392670087669</v>
      </c>
      <c r="U728" s="152">
        <f t="shared" ca="1" si="325"/>
        <v>1.3551546055591035</v>
      </c>
      <c r="V728" s="152">
        <f t="shared" ca="1" si="326"/>
        <v>1.3416029175616471</v>
      </c>
      <c r="W728" s="153">
        <f t="shared" ca="1" si="327"/>
        <v>2</v>
      </c>
      <c r="X728" s="153">
        <f t="shared" ca="1" si="328"/>
        <v>2</v>
      </c>
      <c r="Y728" s="153">
        <f t="shared" ca="1" si="329"/>
        <v>8</v>
      </c>
      <c r="Z728" s="153">
        <f t="shared" ca="1" si="330"/>
        <v>8</v>
      </c>
      <c r="AA728" s="152">
        <f t="shared" ca="1" si="331"/>
        <v>1.3520566961946332</v>
      </c>
      <c r="AB728" s="152">
        <f t="shared" ca="1" si="332"/>
        <v>1.343007522143606</v>
      </c>
      <c r="AC728" s="154">
        <f t="shared" ca="1" si="333"/>
        <v>35.492826392840016</v>
      </c>
      <c r="AD728" s="154">
        <f t="shared" ca="1" si="334"/>
        <v>-765.82675047502494</v>
      </c>
      <c r="AE728" s="3">
        <f t="shared" ca="1" si="335"/>
        <v>-45.645870255136558</v>
      </c>
      <c r="AF728" s="3">
        <f t="shared" ca="1" si="336"/>
        <v>-730.33392408218492</v>
      </c>
      <c r="AG728" s="3" t="str">
        <f t="shared" ca="1" si="343"/>
        <v>N</v>
      </c>
      <c r="AH728" s="4" t="str">
        <f t="shared" ca="1" si="337"/>
        <v/>
      </c>
      <c r="AI728" s="75">
        <f t="shared" ca="1" si="338"/>
        <v>-73.033392408218504</v>
      </c>
      <c r="AJ728" s="75">
        <f t="shared" ca="1" si="339"/>
        <v>0</v>
      </c>
    </row>
    <row r="729" spans="1:36">
      <c r="A729" s="41">
        <f t="shared" si="340"/>
        <v>663</v>
      </c>
      <c r="B729" s="150">
        <f>IF(ISNUMBER(A729),INDEX('MetaTrader Import'!$H$13:$J$5893,TRUNC(((A729-$A$39+1)-1)/3)+1,MOD((A729-$A$39+1)-1,3)+1),"")</f>
        <v>0</v>
      </c>
      <c r="C729" s="43">
        <f t="shared" ca="1" si="317"/>
        <v>23.216163084015015</v>
      </c>
      <c r="D729" s="43">
        <f t="shared" ca="1" si="318"/>
        <v>-0.44418972776143217</v>
      </c>
      <c r="E729" s="43">
        <f t="shared" ca="1" si="319"/>
        <v>22.771973356253582</v>
      </c>
      <c r="F729" s="43">
        <f t="shared" ca="1" si="320"/>
        <v>2.2771973356253583</v>
      </c>
      <c r="G729" s="43">
        <f>IF(A729&lt;&gt;"",IF(A729&lt;Data!$G$11*0.25,$C$13/$G$32,IF(A729&gt;Data!$G$11*0.25,$C$13,$C$13*10)),"")</f>
        <v>2</v>
      </c>
      <c r="H729" s="43">
        <f>IF(A729&lt;&gt;"",IF(Data!$G$9="constant",$C$13,IF(Data!$G$9="squeeze",G729,F729)),"")</f>
        <v>2</v>
      </c>
      <c r="I729" s="38">
        <f ca="1">IF(ISNUMBER(A729),NORMINV(RAND(),0,IF(AND(Data!$G$9="squeeze",A729&lt;Data!$G$11*0.25),$H$32,1)*$C$30*$C$13)*($C$14*$C$12),"")</f>
        <v>-5.1653031060757771E-4</v>
      </c>
      <c r="J729" s="42">
        <f ca="1">IFERROR(IF(Data!$C$6="Real",B729,I729+J728+($C$14*$C$12)*(NORMINV(RAND(),$C$15,CHOOSE($G$13,$C$13,F729,G729)))),"")</f>
        <v>1.3514867286485777</v>
      </c>
      <c r="K729" s="88">
        <f>IF(ISNUMBER(A729), IF($G$16="fixed",$G$17,MIN(H729*Data!$C$7*$C$16*0.5,$C$17*Data!$C$7))*$C$12,"")</f>
        <v>8.0000000000000007E-5</v>
      </c>
      <c r="L729" s="42">
        <f t="shared" ca="1" si="344"/>
        <v>1.3514867286485777</v>
      </c>
      <c r="M729" s="44">
        <f t="shared" ca="1" si="345"/>
        <v>1.3515267286485777</v>
      </c>
      <c r="N729" s="44">
        <f t="shared" ca="1" si="346"/>
        <v>1.3514467286485776</v>
      </c>
      <c r="O729" s="108">
        <f t="shared" ca="1" si="321"/>
        <v>-0.77669031076397865</v>
      </c>
      <c r="P729" s="102">
        <f t="shared" ca="1" si="322"/>
        <v>4.7290005385204665</v>
      </c>
      <c r="Q729" s="102">
        <f t="shared" ca="1" si="323"/>
        <v>-6.3196508327829179E-2</v>
      </c>
      <c r="R729" s="120">
        <f t="shared" ca="1" si="341"/>
        <v>1</v>
      </c>
      <c r="S729" s="54">
        <f t="shared" ca="1" si="342"/>
        <v>0</v>
      </c>
      <c r="T729" s="5">
        <f t="shared" ca="1" si="324"/>
        <v>1.3475392670087669</v>
      </c>
      <c r="U729" s="152">
        <f t="shared" ca="1" si="325"/>
        <v>1.3551546055591035</v>
      </c>
      <c r="V729" s="152">
        <f t="shared" ca="1" si="326"/>
        <v>1.3416029175616471</v>
      </c>
      <c r="W729" s="153">
        <f t="shared" ca="1" si="327"/>
        <v>2</v>
      </c>
      <c r="X729" s="153">
        <f t="shared" ca="1" si="328"/>
        <v>2</v>
      </c>
      <c r="Y729" s="153">
        <f t="shared" ca="1" si="329"/>
        <v>8</v>
      </c>
      <c r="Z729" s="153">
        <f t="shared" ca="1" si="330"/>
        <v>8</v>
      </c>
      <c r="AA729" s="152">
        <f t="shared" ca="1" si="331"/>
        <v>1.3520566961946332</v>
      </c>
      <c r="AB729" s="152">
        <f t="shared" ca="1" si="332"/>
        <v>1.343007522143606</v>
      </c>
      <c r="AC729" s="154">
        <f t="shared" ca="1" si="333"/>
        <v>-48.797403684446294</v>
      </c>
      <c r="AD729" s="154">
        <f t="shared" ca="1" si="334"/>
        <v>-681.53652039773863</v>
      </c>
      <c r="AE729" s="3">
        <f t="shared" ca="1" si="335"/>
        <v>-45.645870255136558</v>
      </c>
      <c r="AF729" s="3">
        <f t="shared" ca="1" si="336"/>
        <v>-730.33392408218492</v>
      </c>
      <c r="AG729" s="3" t="str">
        <f t="shared" ca="1" si="343"/>
        <v>N</v>
      </c>
      <c r="AH729" s="4" t="str">
        <f t="shared" ca="1" si="337"/>
        <v/>
      </c>
      <c r="AI729" s="75">
        <f t="shared" ca="1" si="338"/>
        <v>-73.033392408218504</v>
      </c>
      <c r="AJ729" s="75">
        <f t="shared" ca="1" si="339"/>
        <v>0</v>
      </c>
    </row>
    <row r="730" spans="1:36">
      <c r="A730" s="41">
        <f t="shared" si="340"/>
        <v>664</v>
      </c>
      <c r="B730" s="150">
        <f ca="1">IF(ISNUMBER(A730),INDEX('MetaTrader Import'!$H$13:$J$5893,TRUNC(((A730-$A$39+1)-1)/3)+1,MOD((A730-$A$39+1)-1,3)+1),"")</f>
        <v>0</v>
      </c>
      <c r="C730" s="43">
        <f t="shared" ca="1" si="317"/>
        <v>22.771973356253582</v>
      </c>
      <c r="D730" s="43">
        <f t="shared" ca="1" si="318"/>
        <v>0.61831786829793622</v>
      </c>
      <c r="E730" s="43">
        <f t="shared" ca="1" si="319"/>
        <v>23.390291224551518</v>
      </c>
      <c r="F730" s="43">
        <f t="shared" ca="1" si="320"/>
        <v>2.3390291224551518</v>
      </c>
      <c r="G730" s="43">
        <f>IF(A730&lt;&gt;"",IF(A730&lt;Data!$G$11*0.25,$C$13/$G$32,IF(A730&gt;Data!$G$11*0.25,$C$13,$C$13*10)),"")</f>
        <v>2</v>
      </c>
      <c r="H730" s="43">
        <f>IF(A730&lt;&gt;"",IF(Data!$G$9="constant",$C$13,IF(Data!$G$9="squeeze",G730,F730)),"")</f>
        <v>2</v>
      </c>
      <c r="I730" s="38">
        <f ca="1">IF(ISNUMBER(A730),NORMINV(RAND(),0,IF(AND(Data!$G$9="squeeze",A730&lt;Data!$G$11*0.25),$H$32,1)*$C$30*$C$13)*($C$14*$C$12),"")</f>
        <v>1.5865190469201559E-5</v>
      </c>
      <c r="J730" s="42">
        <f ca="1">IFERROR(IF(Data!$C$6="Real",B730,I730+J729+($C$14*$C$12)*(NORMINV(RAND(),$C$15,CHOOSE($G$13,$C$13,F730,G730)))),"")</f>
        <v>1.351003548818789</v>
      </c>
      <c r="K730" s="88">
        <f>IF(ISNUMBER(A730), IF($G$16="fixed",$G$17,MIN(H730*Data!$C$7*$C$16*0.5,$C$17*Data!$C$7))*$C$12,"")</f>
        <v>8.0000000000000007E-5</v>
      </c>
      <c r="L730" s="42">
        <f t="shared" ca="1" si="344"/>
        <v>1.351003548818789</v>
      </c>
      <c r="M730" s="44">
        <f t="shared" ca="1" si="345"/>
        <v>1.3510435488187891</v>
      </c>
      <c r="N730" s="44">
        <f t="shared" ca="1" si="346"/>
        <v>1.350963548818789</v>
      </c>
      <c r="O730" s="108">
        <f t="shared" ca="1" si="321"/>
        <v>-0.91459036002865057</v>
      </c>
      <c r="P730" s="102">
        <f t="shared" ca="1" si="322"/>
        <v>5.5010876086638119</v>
      </c>
      <c r="Q730" s="102">
        <f t="shared" ca="1" si="323"/>
        <v>-5.2377380796500422E-2</v>
      </c>
      <c r="R730" s="120">
        <f t="shared" ca="1" si="341"/>
        <v>1</v>
      </c>
      <c r="S730" s="54">
        <f t="shared" ca="1" si="342"/>
        <v>0</v>
      </c>
      <c r="T730" s="5">
        <f t="shared" ca="1" si="324"/>
        <v>1.3475392670087669</v>
      </c>
      <c r="U730" s="152">
        <f t="shared" ca="1" si="325"/>
        <v>1.3551546055591035</v>
      </c>
      <c r="V730" s="152">
        <f t="shared" ca="1" si="326"/>
        <v>1.3416029175616471</v>
      </c>
      <c r="W730" s="153">
        <f t="shared" ca="1" si="327"/>
        <v>2</v>
      </c>
      <c r="X730" s="153">
        <f t="shared" ca="1" si="328"/>
        <v>2</v>
      </c>
      <c r="Y730" s="153">
        <f t="shared" ca="1" si="329"/>
        <v>8</v>
      </c>
      <c r="Z730" s="153">
        <f t="shared" ca="1" si="330"/>
        <v>8</v>
      </c>
      <c r="AA730" s="152">
        <f t="shared" ca="1" si="331"/>
        <v>1.3520566961946332</v>
      </c>
      <c r="AB730" s="152">
        <f t="shared" ca="1" si="332"/>
        <v>1.343007522143606</v>
      </c>
      <c r="AC730" s="154">
        <f t="shared" ca="1" si="333"/>
        <v>-87.45179006753645</v>
      </c>
      <c r="AD730" s="154">
        <f t="shared" ca="1" si="334"/>
        <v>-642.8821340146485</v>
      </c>
      <c r="AE730" s="3">
        <f t="shared" ca="1" si="335"/>
        <v>-45.645870255136558</v>
      </c>
      <c r="AF730" s="3">
        <f t="shared" ca="1" si="336"/>
        <v>-730.33392408218492</v>
      </c>
      <c r="AG730" s="3" t="str">
        <f t="shared" ca="1" si="343"/>
        <v>N</v>
      </c>
      <c r="AH730" s="4" t="str">
        <f t="shared" ca="1" si="337"/>
        <v/>
      </c>
      <c r="AI730" s="75">
        <f t="shared" ca="1" si="338"/>
        <v>-73.033392408218504</v>
      </c>
      <c r="AJ730" s="75">
        <f t="shared" ca="1" si="339"/>
        <v>0</v>
      </c>
    </row>
    <row r="731" spans="1:36">
      <c r="A731" s="41">
        <f t="shared" si="340"/>
        <v>665</v>
      </c>
      <c r="B731" s="150">
        <f ca="1">IF(ISNUMBER(A731),INDEX('MetaTrader Import'!$H$13:$J$5893,TRUNC(((A731-$A$39+1)-1)/3)+1,MOD((A731-$A$39+1)-1,3)+1),"")</f>
        <v>0</v>
      </c>
      <c r="C731" s="43">
        <f t="shared" ca="1" si="317"/>
        <v>23.390291224551518</v>
      </c>
      <c r="D731" s="43">
        <f t="shared" ca="1" si="318"/>
        <v>-2.0194756716577471</v>
      </c>
      <c r="E731" s="43">
        <f t="shared" ca="1" si="319"/>
        <v>21.37081555289377</v>
      </c>
      <c r="F731" s="43">
        <f t="shared" ca="1" si="320"/>
        <v>2.1370815552893769</v>
      </c>
      <c r="G731" s="43">
        <f>IF(A731&lt;&gt;"",IF(A731&lt;Data!$G$11*0.25,$C$13/$G$32,IF(A731&gt;Data!$G$11*0.25,$C$13,$C$13*10)),"")</f>
        <v>2</v>
      </c>
      <c r="H731" s="43">
        <f>IF(A731&lt;&gt;"",IF(Data!$G$9="constant",$C$13,IF(Data!$G$9="squeeze",G731,F731)),"")</f>
        <v>2</v>
      </c>
      <c r="I731" s="38">
        <f ca="1">IF(ISNUMBER(A731),NORMINV(RAND(),0,IF(AND(Data!$G$9="squeeze",A731&lt;Data!$G$11*0.25),$H$32,1)*$C$30*$C$13)*($C$14*$C$12),"")</f>
        <v>-5.7076184080672972E-4</v>
      </c>
      <c r="J731" s="42">
        <f ca="1">IFERROR(IF(Data!$C$6="Real",B731,I731+J730+($C$14*$C$12)*(NORMINV(RAND(),$C$15,CHOOSE($G$13,$C$13,F731,G731)))),"")</f>
        <v>1.3507980611773063</v>
      </c>
      <c r="K731" s="88">
        <f>IF(ISNUMBER(A731), IF($G$16="fixed",$G$17,MIN(H731*Data!$C$7*$C$16*0.5,$C$17*Data!$C$7))*$C$12,"")</f>
        <v>8.0000000000000007E-5</v>
      </c>
      <c r="L731" s="42">
        <f t="shared" ca="1" si="344"/>
        <v>1.3507980611773063</v>
      </c>
      <c r="M731" s="44">
        <f t="shared" ca="1" si="345"/>
        <v>1.3508380611773063</v>
      </c>
      <c r="N731" s="44">
        <f t="shared" ca="1" si="346"/>
        <v>1.3507580611773062</v>
      </c>
      <c r="O731" s="108">
        <f t="shared" ca="1" si="321"/>
        <v>-1.0013536528432938</v>
      </c>
      <c r="P731" s="102">
        <f t="shared" ca="1" si="322"/>
        <v>5.9929844835208286</v>
      </c>
      <c r="Q731" s="102">
        <f t="shared" ca="1" si="323"/>
        <v>-2.4000750813701215E-2</v>
      </c>
      <c r="R731" s="120">
        <f t="shared" ca="1" si="341"/>
        <v>1</v>
      </c>
      <c r="S731" s="54">
        <f t="shared" ca="1" si="342"/>
        <v>0</v>
      </c>
      <c r="T731" s="5">
        <f t="shared" ca="1" si="324"/>
        <v>1.3475392670087669</v>
      </c>
      <c r="U731" s="152">
        <f t="shared" ca="1" si="325"/>
        <v>1.3551546055591035</v>
      </c>
      <c r="V731" s="152">
        <f t="shared" ca="1" si="326"/>
        <v>1.3416029175616471</v>
      </c>
      <c r="W731" s="153">
        <f t="shared" ca="1" si="327"/>
        <v>2</v>
      </c>
      <c r="X731" s="153">
        <f t="shared" ca="1" si="328"/>
        <v>2</v>
      </c>
      <c r="Y731" s="153">
        <f t="shared" ca="1" si="329"/>
        <v>8</v>
      </c>
      <c r="Z731" s="153">
        <f t="shared" ca="1" si="330"/>
        <v>8</v>
      </c>
      <c r="AA731" s="152">
        <f t="shared" ca="1" si="331"/>
        <v>1.3520566961946332</v>
      </c>
      <c r="AB731" s="152">
        <f t="shared" ca="1" si="332"/>
        <v>1.343007522143606</v>
      </c>
      <c r="AC731" s="154">
        <f t="shared" ca="1" si="333"/>
        <v>-103.89080138615725</v>
      </c>
      <c r="AD731" s="154">
        <f t="shared" ca="1" si="334"/>
        <v>-626.44312269602767</v>
      </c>
      <c r="AE731" s="3">
        <f t="shared" ca="1" si="335"/>
        <v>-45.645870255136558</v>
      </c>
      <c r="AF731" s="3">
        <f t="shared" ca="1" si="336"/>
        <v>-730.33392408218492</v>
      </c>
      <c r="AG731" s="3" t="str">
        <f t="shared" ca="1" si="343"/>
        <v>N</v>
      </c>
      <c r="AH731" s="4" t="str">
        <f t="shared" ca="1" si="337"/>
        <v/>
      </c>
      <c r="AI731" s="75">
        <f t="shared" ca="1" si="338"/>
        <v>-73.033392408218504</v>
      </c>
      <c r="AJ731" s="75">
        <f t="shared" ca="1" si="339"/>
        <v>0</v>
      </c>
    </row>
    <row r="732" spans="1:36">
      <c r="A732" s="41">
        <f t="shared" si="340"/>
        <v>666</v>
      </c>
      <c r="B732" s="150">
        <f>IF(ISNUMBER(A732),INDEX('MetaTrader Import'!$H$13:$J$5893,TRUNC(((A732-$A$39+1)-1)/3)+1,MOD((A732-$A$39+1)-1,3)+1),"")</f>
        <v>0</v>
      </c>
      <c r="C732" s="43">
        <f t="shared" ca="1" si="317"/>
        <v>21.37081555289377</v>
      </c>
      <c r="D732" s="43">
        <f t="shared" ca="1" si="318"/>
        <v>-0.65674796461691809</v>
      </c>
      <c r="E732" s="43">
        <f t="shared" ca="1" si="319"/>
        <v>20.714067588276851</v>
      </c>
      <c r="F732" s="43">
        <f t="shared" ca="1" si="320"/>
        <v>2.0714067588276852</v>
      </c>
      <c r="G732" s="43">
        <f>IF(A732&lt;&gt;"",IF(A732&lt;Data!$G$11*0.25,$C$13/$G$32,IF(A732&gt;Data!$G$11*0.25,$C$13,$C$13*10)),"")</f>
        <v>2</v>
      </c>
      <c r="H732" s="43">
        <f>IF(A732&lt;&gt;"",IF(Data!$G$9="constant",$C$13,IF(Data!$G$9="squeeze",G732,F732)),"")</f>
        <v>2</v>
      </c>
      <c r="I732" s="38">
        <f ca="1">IF(ISNUMBER(A732),NORMINV(RAND(),0,IF(AND(Data!$G$9="squeeze",A732&lt;Data!$G$11*0.25),$H$32,1)*$C$30*$C$13)*($C$14*$C$12),"")</f>
        <v>-2.9907022474967918E-4</v>
      </c>
      <c r="J732" s="42">
        <f ca="1">IFERROR(IF(Data!$C$6="Real",B732,I732+J731+($C$14*$C$12)*(NORMINV(RAND(),$C$15,CHOOSE($G$13,$C$13,F732,G732)))),"")</f>
        <v>1.3504254484736402</v>
      </c>
      <c r="K732" s="88">
        <f>IF(ISNUMBER(A732), IF($G$16="fixed",$G$17,MIN(H732*Data!$C$7*$C$16*0.5,$C$17*Data!$C$7))*$C$12,"")</f>
        <v>8.0000000000000007E-5</v>
      </c>
      <c r="L732" s="42">
        <f t="shared" ca="1" si="344"/>
        <v>1.3504254484736402</v>
      </c>
      <c r="M732" s="44">
        <f t="shared" ca="1" si="345"/>
        <v>1.3504654484736403</v>
      </c>
      <c r="N732" s="44">
        <f t="shared" ca="1" si="346"/>
        <v>1.3503854484736402</v>
      </c>
      <c r="O732" s="108">
        <f t="shared" ca="1" si="321"/>
        <v>-1.2149132702548187</v>
      </c>
      <c r="P732" s="102">
        <f t="shared" ca="1" si="322"/>
        <v>7.0387675101316702</v>
      </c>
      <c r="Q732" s="102">
        <f t="shared" ca="1" si="323"/>
        <v>1.1804703007514192E-2</v>
      </c>
      <c r="R732" s="120">
        <f t="shared" ca="1" si="341"/>
        <v>1</v>
      </c>
      <c r="S732" s="54">
        <f t="shared" ca="1" si="342"/>
        <v>0</v>
      </c>
      <c r="T732" s="5">
        <f t="shared" ca="1" si="324"/>
        <v>1.3475392670087669</v>
      </c>
      <c r="U732" s="152">
        <f t="shared" ca="1" si="325"/>
        <v>1.3551546055591035</v>
      </c>
      <c r="V732" s="152">
        <f t="shared" ca="1" si="326"/>
        <v>1.3416029175616471</v>
      </c>
      <c r="W732" s="153">
        <f t="shared" ca="1" si="327"/>
        <v>2</v>
      </c>
      <c r="X732" s="153">
        <f t="shared" ca="1" si="328"/>
        <v>2</v>
      </c>
      <c r="Y732" s="153">
        <f t="shared" ca="1" si="329"/>
        <v>8</v>
      </c>
      <c r="Z732" s="153">
        <f t="shared" ca="1" si="330"/>
        <v>8</v>
      </c>
      <c r="AA732" s="152">
        <f t="shared" ca="1" si="331"/>
        <v>1.3520566961946332</v>
      </c>
      <c r="AB732" s="152">
        <f t="shared" ca="1" si="332"/>
        <v>1.343007522143606</v>
      </c>
      <c r="AC732" s="154">
        <f t="shared" ca="1" si="333"/>
        <v>-133.69981767944239</v>
      </c>
      <c r="AD732" s="154">
        <f t="shared" ca="1" si="334"/>
        <v>-596.63410640274253</v>
      </c>
      <c r="AE732" s="3">
        <f t="shared" ca="1" si="335"/>
        <v>-45.645870255136558</v>
      </c>
      <c r="AF732" s="3">
        <f t="shared" ca="1" si="336"/>
        <v>-730.33392408218492</v>
      </c>
      <c r="AG732" s="3" t="str">
        <f t="shared" ca="1" si="343"/>
        <v>N</v>
      </c>
      <c r="AH732" s="4" t="str">
        <f t="shared" ca="1" si="337"/>
        <v/>
      </c>
      <c r="AI732" s="75">
        <f t="shared" ca="1" si="338"/>
        <v>-73.033392408218504</v>
      </c>
      <c r="AJ732" s="75">
        <f t="shared" ca="1" si="339"/>
        <v>0</v>
      </c>
    </row>
    <row r="733" spans="1:36">
      <c r="A733" s="41">
        <f t="shared" si="340"/>
        <v>667</v>
      </c>
      <c r="B733" s="150">
        <f ca="1">IF(ISNUMBER(A733),INDEX('MetaTrader Import'!$H$13:$J$5893,TRUNC(((A733-$A$39+1)-1)/3)+1,MOD((A733-$A$39+1)-1,3)+1),"")</f>
        <v>0</v>
      </c>
      <c r="C733" s="43">
        <f t="shared" ca="1" si="317"/>
        <v>20.714067588276851</v>
      </c>
      <c r="D733" s="43">
        <f t="shared" ca="1" si="318"/>
        <v>-1.0325362226184296</v>
      </c>
      <c r="E733" s="43">
        <f t="shared" ca="1" si="319"/>
        <v>19.681531365658422</v>
      </c>
      <c r="F733" s="43">
        <f t="shared" ca="1" si="320"/>
        <v>1.9681531365658422</v>
      </c>
      <c r="G733" s="43">
        <f>IF(A733&lt;&gt;"",IF(A733&lt;Data!$G$11*0.25,$C$13/$G$32,IF(A733&gt;Data!$G$11*0.25,$C$13,$C$13*10)),"")</f>
        <v>2</v>
      </c>
      <c r="H733" s="43">
        <f>IF(A733&lt;&gt;"",IF(Data!$G$9="constant",$C$13,IF(Data!$G$9="squeeze",G733,F733)),"")</f>
        <v>2</v>
      </c>
      <c r="I733" s="38">
        <f ca="1">IF(ISNUMBER(A733),NORMINV(RAND(),0,IF(AND(Data!$G$9="squeeze",A733&lt;Data!$G$11*0.25),$H$32,1)*$C$30*$C$13)*($C$14*$C$12),"")</f>
        <v>5.4577136033269348E-5</v>
      </c>
      <c r="J733" s="42">
        <f ca="1">IFERROR(IF(Data!$C$6="Real",B733,I733+J732+($C$14*$C$12)*(NORMINV(RAND(),$C$15,CHOOSE($G$13,$C$13,F733,G733)))),"")</f>
        <v>1.3503640290417456</v>
      </c>
      <c r="K733" s="88">
        <f>IF(ISNUMBER(A733), IF($G$16="fixed",$G$17,MIN(H733*Data!$C$7*$C$16*0.5,$C$17*Data!$C$7))*$C$12,"")</f>
        <v>8.0000000000000007E-5</v>
      </c>
      <c r="L733" s="42">
        <f t="shared" ca="1" si="344"/>
        <v>1.3503640290417456</v>
      </c>
      <c r="M733" s="44">
        <f t="shared" ca="1" si="345"/>
        <v>1.3504040290417456</v>
      </c>
      <c r="N733" s="44">
        <f t="shared" ca="1" si="346"/>
        <v>1.3503240290417455</v>
      </c>
      <c r="O733" s="108">
        <f t="shared" ca="1" si="321"/>
        <v>-1.4174056500007899</v>
      </c>
      <c r="P733" s="102">
        <f t="shared" ca="1" si="322"/>
        <v>7.8537964641756997</v>
      </c>
      <c r="Q733" s="102">
        <f t="shared" ca="1" si="323"/>
        <v>6.4223732979692708E-2</v>
      </c>
      <c r="R733" s="120">
        <f t="shared" ca="1" si="341"/>
        <v>1</v>
      </c>
      <c r="S733" s="54">
        <f t="shared" ca="1" si="342"/>
        <v>0</v>
      </c>
      <c r="T733" s="5">
        <f t="shared" ca="1" si="324"/>
        <v>1.3475392670087669</v>
      </c>
      <c r="U733" s="152">
        <f t="shared" ca="1" si="325"/>
        <v>1.3551546055591035</v>
      </c>
      <c r="V733" s="152">
        <f t="shared" ca="1" si="326"/>
        <v>1.3416029175616471</v>
      </c>
      <c r="W733" s="153">
        <f t="shared" ca="1" si="327"/>
        <v>2</v>
      </c>
      <c r="X733" s="153">
        <f t="shared" ca="1" si="328"/>
        <v>2</v>
      </c>
      <c r="Y733" s="153">
        <f t="shared" ca="1" si="329"/>
        <v>8</v>
      </c>
      <c r="Z733" s="153">
        <f t="shared" ca="1" si="330"/>
        <v>8</v>
      </c>
      <c r="AA733" s="152">
        <f t="shared" ca="1" si="331"/>
        <v>1.3520566961946332</v>
      </c>
      <c r="AB733" s="152">
        <f t="shared" ca="1" si="332"/>
        <v>1.343007522143606</v>
      </c>
      <c r="AC733" s="154">
        <f t="shared" ca="1" si="333"/>
        <v>-138.61337223101344</v>
      </c>
      <c r="AD733" s="154">
        <f t="shared" ca="1" si="334"/>
        <v>-591.72055185117142</v>
      </c>
      <c r="AE733" s="3">
        <f t="shared" ca="1" si="335"/>
        <v>-45.645870255136558</v>
      </c>
      <c r="AF733" s="3">
        <f t="shared" ca="1" si="336"/>
        <v>-730.33392408218492</v>
      </c>
      <c r="AG733" s="3" t="str">
        <f t="shared" ca="1" si="343"/>
        <v>N</v>
      </c>
      <c r="AH733" s="4" t="str">
        <f t="shared" ca="1" si="337"/>
        <v/>
      </c>
      <c r="AI733" s="75">
        <f t="shared" ca="1" si="338"/>
        <v>-73.033392408218504</v>
      </c>
      <c r="AJ733" s="75">
        <f t="shared" ca="1" si="339"/>
        <v>0</v>
      </c>
    </row>
    <row r="734" spans="1:36">
      <c r="A734" s="41">
        <f t="shared" si="340"/>
        <v>668</v>
      </c>
      <c r="B734" s="150">
        <f ca="1">IF(ISNUMBER(A734),INDEX('MetaTrader Import'!$H$13:$J$5893,TRUNC(((A734-$A$39+1)-1)/3)+1,MOD((A734-$A$39+1)-1,3)+1),"")</f>
        <v>0</v>
      </c>
      <c r="C734" s="43">
        <f t="shared" ca="1" si="317"/>
        <v>19.681531365658422</v>
      </c>
      <c r="D734" s="43">
        <f t="shared" ca="1" si="318"/>
        <v>0.57895559116804818</v>
      </c>
      <c r="E734" s="43">
        <f t="shared" ca="1" si="319"/>
        <v>20.260486956826469</v>
      </c>
      <c r="F734" s="43">
        <f t="shared" ca="1" si="320"/>
        <v>2.0260486956826469</v>
      </c>
      <c r="G734" s="43">
        <f>IF(A734&lt;&gt;"",IF(A734&lt;Data!$G$11*0.25,$C$13/$G$32,IF(A734&gt;Data!$G$11*0.25,$C$13,$C$13*10)),"")</f>
        <v>2</v>
      </c>
      <c r="H734" s="43">
        <f>IF(A734&lt;&gt;"",IF(Data!$G$9="constant",$C$13,IF(Data!$G$9="squeeze",G734,F734)),"")</f>
        <v>2</v>
      </c>
      <c r="I734" s="38">
        <f ca="1">IF(ISNUMBER(A734),NORMINV(RAND(),0,IF(AND(Data!$G$9="squeeze",A734&lt;Data!$G$11*0.25),$H$32,1)*$C$30*$C$13)*($C$14*$C$12),"")</f>
        <v>9.9854684527473096E-4</v>
      </c>
      <c r="J734" s="42">
        <f ca="1">IFERROR(IF(Data!$C$6="Real",B734,I734+J733+($C$14*$C$12)*(NORMINV(RAND(),$C$15,CHOOSE($G$13,$C$13,F734,G734)))),"")</f>
        <v>1.3512760793141796</v>
      </c>
      <c r="K734" s="88">
        <f>IF(ISNUMBER(A734), IF($G$16="fixed",$G$17,MIN(H734*Data!$C$7*$C$16*0.5,$C$17*Data!$C$7))*$C$12,"")</f>
        <v>8.0000000000000007E-5</v>
      </c>
      <c r="L734" s="42">
        <f t="shared" ca="1" si="344"/>
        <v>1.3512760793141796</v>
      </c>
      <c r="M734" s="44">
        <f t="shared" ca="1" si="345"/>
        <v>1.3513160793141796</v>
      </c>
      <c r="N734" s="44">
        <f t="shared" ca="1" si="346"/>
        <v>1.3512360793141796</v>
      </c>
      <c r="O734" s="108">
        <f t="shared" ca="1" si="321"/>
        <v>-1.2652405492263796</v>
      </c>
      <c r="P734" s="102">
        <f t="shared" ca="1" si="322"/>
        <v>7.4567663438744791</v>
      </c>
      <c r="Q734" s="102">
        <f t="shared" ca="1" si="323"/>
        <v>8.4622949077927431E-2</v>
      </c>
      <c r="R734" s="120">
        <f t="shared" ca="1" si="341"/>
        <v>1</v>
      </c>
      <c r="S734" s="54">
        <f t="shared" ca="1" si="342"/>
        <v>0</v>
      </c>
      <c r="T734" s="5">
        <f t="shared" ca="1" si="324"/>
        <v>1.3475392670087669</v>
      </c>
      <c r="U734" s="152">
        <f t="shared" ca="1" si="325"/>
        <v>1.3551546055591035</v>
      </c>
      <c r="V734" s="152">
        <f t="shared" ca="1" si="326"/>
        <v>1.3416029175616471</v>
      </c>
      <c r="W734" s="153">
        <f t="shared" ca="1" si="327"/>
        <v>2</v>
      </c>
      <c r="X734" s="153">
        <f t="shared" ca="1" si="328"/>
        <v>2</v>
      </c>
      <c r="Y734" s="153">
        <f t="shared" ca="1" si="329"/>
        <v>8</v>
      </c>
      <c r="Z734" s="153">
        <f t="shared" ca="1" si="330"/>
        <v>8</v>
      </c>
      <c r="AA734" s="152">
        <f t="shared" ca="1" si="331"/>
        <v>1.3520566961946332</v>
      </c>
      <c r="AB734" s="152">
        <f t="shared" ca="1" si="332"/>
        <v>1.343007522143606</v>
      </c>
      <c r="AC734" s="154">
        <f t="shared" ca="1" si="333"/>
        <v>-65.649350436292053</v>
      </c>
      <c r="AD734" s="154">
        <f t="shared" ca="1" si="334"/>
        <v>-664.6845736458929</v>
      </c>
      <c r="AE734" s="3">
        <f t="shared" ca="1" si="335"/>
        <v>-45.645870255136558</v>
      </c>
      <c r="AF734" s="3">
        <f t="shared" ca="1" si="336"/>
        <v>-730.33392408218492</v>
      </c>
      <c r="AG734" s="3" t="str">
        <f t="shared" ca="1" si="343"/>
        <v>N</v>
      </c>
      <c r="AH734" s="4" t="str">
        <f t="shared" ca="1" si="337"/>
        <v/>
      </c>
      <c r="AI734" s="75">
        <f t="shared" ca="1" si="338"/>
        <v>-73.033392408218504</v>
      </c>
      <c r="AJ734" s="75">
        <f t="shared" ca="1" si="339"/>
        <v>0</v>
      </c>
    </row>
    <row r="735" spans="1:36">
      <c r="A735" s="41">
        <f t="shared" si="340"/>
        <v>669</v>
      </c>
      <c r="B735" s="150">
        <f>IF(ISNUMBER(A735),INDEX('MetaTrader Import'!$H$13:$J$5893,TRUNC(((A735-$A$39+1)-1)/3)+1,MOD((A735-$A$39+1)-1,3)+1),"")</f>
        <v>0</v>
      </c>
      <c r="C735" s="43">
        <f t="shared" ca="1" si="317"/>
        <v>20.260486956826469</v>
      </c>
      <c r="D735" s="43">
        <f t="shared" ca="1" si="318"/>
        <v>-2.6293637880335741</v>
      </c>
      <c r="E735" s="43">
        <f t="shared" ca="1" si="319"/>
        <v>17.631123168792897</v>
      </c>
      <c r="F735" s="43">
        <f t="shared" ca="1" si="320"/>
        <v>1.7631123168792897</v>
      </c>
      <c r="G735" s="43">
        <f>IF(A735&lt;&gt;"",IF(A735&lt;Data!$G$11*0.25,$C$13/$G$32,IF(A735&gt;Data!$G$11*0.25,$C$13,$C$13*10)),"")</f>
        <v>2</v>
      </c>
      <c r="H735" s="43">
        <f>IF(A735&lt;&gt;"",IF(Data!$G$9="constant",$C$13,IF(Data!$G$9="squeeze",G735,F735)),"")</f>
        <v>2</v>
      </c>
      <c r="I735" s="38">
        <f ca="1">IF(ISNUMBER(A735),NORMINV(RAND(),0,IF(AND(Data!$G$9="squeeze",A735&lt;Data!$G$11*0.25),$H$32,1)*$C$30*$C$13)*($C$14*$C$12),"")</f>
        <v>-5.7360267360129832E-4</v>
      </c>
      <c r="J735" s="42">
        <f ca="1">IFERROR(IF(Data!$C$6="Real",B735,I735+J734+($C$14*$C$12)*(NORMINV(RAND(),$C$15,CHOOSE($G$13,$C$13,F735,G735)))),"")</f>
        <v>1.350162146720548</v>
      </c>
      <c r="K735" s="88">
        <f>IF(ISNUMBER(A735), IF($G$16="fixed",$G$17,MIN(H735*Data!$C$7*$C$16*0.5,$C$17*Data!$C$7))*$C$12,"")</f>
        <v>8.0000000000000007E-5</v>
      </c>
      <c r="L735" s="42">
        <f t="shared" ca="1" si="344"/>
        <v>1.350162146720548</v>
      </c>
      <c r="M735" s="44">
        <f t="shared" ca="1" si="345"/>
        <v>1.3502021467205481</v>
      </c>
      <c r="N735" s="44">
        <f t="shared" ca="1" si="346"/>
        <v>1.350122146720548</v>
      </c>
      <c r="O735" s="108">
        <f t="shared" ca="1" si="321"/>
        <v>-1.5671984517508588</v>
      </c>
      <c r="P735" s="102">
        <f t="shared" ca="1" si="322"/>
        <v>8.3772232576508259</v>
      </c>
      <c r="Q735" s="102">
        <f t="shared" ca="1" si="323"/>
        <v>0.12167229267773642</v>
      </c>
      <c r="R735" s="120">
        <f t="shared" ca="1" si="341"/>
        <v>1</v>
      </c>
      <c r="S735" s="54">
        <f t="shared" ca="1" si="342"/>
        <v>0</v>
      </c>
      <c r="T735" s="5">
        <f t="shared" ca="1" si="324"/>
        <v>1.3475392670087669</v>
      </c>
      <c r="U735" s="152">
        <f t="shared" ca="1" si="325"/>
        <v>1.3551546055591035</v>
      </c>
      <c r="V735" s="152">
        <f t="shared" ca="1" si="326"/>
        <v>1.3416029175616471</v>
      </c>
      <c r="W735" s="153">
        <f t="shared" ca="1" si="327"/>
        <v>2</v>
      </c>
      <c r="X735" s="153">
        <f t="shared" ca="1" si="328"/>
        <v>2</v>
      </c>
      <c r="Y735" s="153">
        <f t="shared" ca="1" si="329"/>
        <v>8</v>
      </c>
      <c r="Z735" s="153">
        <f t="shared" ca="1" si="330"/>
        <v>8</v>
      </c>
      <c r="AA735" s="152">
        <f t="shared" ca="1" si="331"/>
        <v>1.3520566961946332</v>
      </c>
      <c r="AB735" s="152">
        <f t="shared" ca="1" si="332"/>
        <v>1.343007522143606</v>
      </c>
      <c r="AC735" s="154">
        <f t="shared" ca="1" si="333"/>
        <v>-154.76395792681785</v>
      </c>
      <c r="AD735" s="154">
        <f t="shared" ca="1" si="334"/>
        <v>-575.56996615536707</v>
      </c>
      <c r="AE735" s="3">
        <f t="shared" ca="1" si="335"/>
        <v>-45.645870255136558</v>
      </c>
      <c r="AF735" s="3">
        <f t="shared" ca="1" si="336"/>
        <v>-730.33392408218492</v>
      </c>
      <c r="AG735" s="3" t="str">
        <f t="shared" ca="1" si="343"/>
        <v>N</v>
      </c>
      <c r="AH735" s="4" t="str">
        <f t="shared" ca="1" si="337"/>
        <v/>
      </c>
      <c r="AI735" s="75">
        <f t="shared" ca="1" si="338"/>
        <v>-73.033392408218504</v>
      </c>
      <c r="AJ735" s="75">
        <f t="shared" ca="1" si="339"/>
        <v>0</v>
      </c>
    </row>
    <row r="736" spans="1:36">
      <c r="A736" s="41">
        <f t="shared" si="340"/>
        <v>670</v>
      </c>
      <c r="B736" s="150">
        <f ca="1">IF(ISNUMBER(A736),INDEX('MetaTrader Import'!$H$13:$J$5893,TRUNC(((A736-$A$39+1)-1)/3)+1,MOD((A736-$A$39+1)-1,3)+1),"")</f>
        <v>0</v>
      </c>
      <c r="C736" s="43">
        <f t="shared" ca="1" si="317"/>
        <v>17.631123168792897</v>
      </c>
      <c r="D736" s="43">
        <f t="shared" ca="1" si="318"/>
        <v>1.5763574271920797</v>
      </c>
      <c r="E736" s="43">
        <f t="shared" ca="1" si="319"/>
        <v>19.207480595984975</v>
      </c>
      <c r="F736" s="43">
        <f t="shared" ca="1" si="320"/>
        <v>1.9207480595984976</v>
      </c>
      <c r="G736" s="43">
        <f>IF(A736&lt;&gt;"",IF(A736&lt;Data!$G$11*0.25,$C$13/$G$32,IF(A736&gt;Data!$G$11*0.25,$C$13,$C$13*10)),"")</f>
        <v>2</v>
      </c>
      <c r="H736" s="43">
        <f>IF(A736&lt;&gt;"",IF(Data!$G$9="constant",$C$13,IF(Data!$G$9="squeeze",G736,F736)),"")</f>
        <v>2</v>
      </c>
      <c r="I736" s="38">
        <f ca="1">IF(ISNUMBER(A736),NORMINV(RAND(),0,IF(AND(Data!$G$9="squeeze",A736&lt;Data!$G$11*0.25),$H$32,1)*$C$30*$C$13)*($C$14*$C$12),"")</f>
        <v>-6.948135778932045E-5</v>
      </c>
      <c r="J736" s="42">
        <f ca="1">IFERROR(IF(Data!$C$6="Real",B736,I736+J735+($C$14*$C$12)*(NORMINV(RAND(),$C$15,CHOOSE($G$13,$C$13,F736,G736)))),"")</f>
        <v>1.3499405996112634</v>
      </c>
      <c r="K736" s="88">
        <f>IF(ISNUMBER(A736), IF($G$16="fixed",$G$17,MIN(H736*Data!$C$7*$C$16*0.5,$C$17*Data!$C$7))*$C$12,"")</f>
        <v>8.0000000000000007E-5</v>
      </c>
      <c r="L736" s="42">
        <f t="shared" ca="1" si="344"/>
        <v>1.3499405996112634</v>
      </c>
      <c r="M736" s="44">
        <f t="shared" ca="1" si="345"/>
        <v>1.3499805996112635</v>
      </c>
      <c r="N736" s="44">
        <f t="shared" ca="1" si="346"/>
        <v>1.3499005996112634</v>
      </c>
      <c r="O736" s="108">
        <f t="shared" ca="1" si="321"/>
        <v>-1.812733150209126</v>
      </c>
      <c r="P736" s="102">
        <f t="shared" ca="1" si="322"/>
        <v>9.195679556279071</v>
      </c>
      <c r="Q736" s="102">
        <f t="shared" ca="1" si="323"/>
        <v>0.17613794363459345</v>
      </c>
      <c r="R736" s="120">
        <f t="shared" ca="1" si="341"/>
        <v>1</v>
      </c>
      <c r="S736" s="54">
        <f t="shared" ca="1" si="342"/>
        <v>0</v>
      </c>
      <c r="T736" s="5">
        <f t="shared" ca="1" si="324"/>
        <v>1.3475392670087669</v>
      </c>
      <c r="U736" s="152">
        <f t="shared" ca="1" si="325"/>
        <v>1.3551546055591035</v>
      </c>
      <c r="V736" s="152">
        <f t="shared" ca="1" si="326"/>
        <v>1.3416029175616471</v>
      </c>
      <c r="W736" s="153">
        <f t="shared" ca="1" si="327"/>
        <v>2</v>
      </c>
      <c r="X736" s="153">
        <f t="shared" ca="1" si="328"/>
        <v>2</v>
      </c>
      <c r="Y736" s="153">
        <f t="shared" ca="1" si="329"/>
        <v>8</v>
      </c>
      <c r="Z736" s="153">
        <f t="shared" ca="1" si="330"/>
        <v>8</v>
      </c>
      <c r="AA736" s="152">
        <f t="shared" ca="1" si="331"/>
        <v>1.3520566961946332</v>
      </c>
      <c r="AB736" s="152">
        <f t="shared" ca="1" si="332"/>
        <v>1.343007522143606</v>
      </c>
      <c r="AC736" s="154">
        <f t="shared" ca="1" si="333"/>
        <v>-172.48772666958345</v>
      </c>
      <c r="AD736" s="154">
        <f t="shared" ca="1" si="334"/>
        <v>-557.84619741260144</v>
      </c>
      <c r="AE736" s="3">
        <f t="shared" ca="1" si="335"/>
        <v>-45.645870255136558</v>
      </c>
      <c r="AF736" s="3">
        <f t="shared" ca="1" si="336"/>
        <v>-730.33392408218492</v>
      </c>
      <c r="AG736" s="3" t="str">
        <f t="shared" ca="1" si="343"/>
        <v>N</v>
      </c>
      <c r="AH736" s="4" t="str">
        <f t="shared" ca="1" si="337"/>
        <v/>
      </c>
      <c r="AI736" s="75">
        <f t="shared" ca="1" si="338"/>
        <v>-73.033392408218504</v>
      </c>
      <c r="AJ736" s="75">
        <f t="shared" ca="1" si="339"/>
        <v>0</v>
      </c>
    </row>
    <row r="737" spans="1:36">
      <c r="A737" s="41">
        <f t="shared" si="340"/>
        <v>671</v>
      </c>
      <c r="B737" s="150">
        <f ca="1">IF(ISNUMBER(A737),INDEX('MetaTrader Import'!$H$13:$J$5893,TRUNC(((A737-$A$39+1)-1)/3)+1,MOD((A737-$A$39+1)-1,3)+1),"")</f>
        <v>0</v>
      </c>
      <c r="C737" s="43">
        <f t="shared" ca="1" si="317"/>
        <v>19.207480595984975</v>
      </c>
      <c r="D737" s="43">
        <f t="shared" ca="1" si="318"/>
        <v>1.0930551485352875</v>
      </c>
      <c r="E737" s="43">
        <f t="shared" ca="1" si="319"/>
        <v>20.300535744520264</v>
      </c>
      <c r="F737" s="43">
        <f t="shared" ca="1" si="320"/>
        <v>2.0300535744520265</v>
      </c>
      <c r="G737" s="43">
        <f>IF(A737&lt;&gt;"",IF(A737&lt;Data!$G$11*0.25,$C$13/$G$32,IF(A737&gt;Data!$G$11*0.25,$C$13,$C$13*10)),"")</f>
        <v>2</v>
      </c>
      <c r="H737" s="43">
        <f>IF(A737&lt;&gt;"",IF(Data!$G$9="constant",$C$13,IF(Data!$G$9="squeeze",G737,F737)),"")</f>
        <v>2</v>
      </c>
      <c r="I737" s="38">
        <f ca="1">IF(ISNUMBER(A737),NORMINV(RAND(),0,IF(AND(Data!$G$9="squeeze",A737&lt;Data!$G$11*0.25),$H$32,1)*$C$30*$C$13)*($C$14*$C$12),"")</f>
        <v>-2.9186619413877149E-5</v>
      </c>
      <c r="J737" s="42">
        <f ca="1">IFERROR(IF(Data!$C$6="Real",B737,I737+J736+($C$14*$C$12)*(NORMINV(RAND(),$C$15,CHOOSE($G$13,$C$13,F737,G737)))),"")</f>
        <v>1.3505421482864324</v>
      </c>
      <c r="K737" s="88">
        <f>IF(ISNUMBER(A737), IF($G$16="fixed",$G$17,MIN(H737*Data!$C$7*$C$16*0.5,$C$17*Data!$C$7))*$C$12,"")</f>
        <v>8.0000000000000007E-5</v>
      </c>
      <c r="L737" s="42">
        <f t="shared" ca="1" si="344"/>
        <v>1.3505421482864324</v>
      </c>
      <c r="M737" s="44">
        <f t="shared" ca="1" si="345"/>
        <v>1.3505821482864324</v>
      </c>
      <c r="N737" s="44">
        <f t="shared" ca="1" si="346"/>
        <v>1.3505021482864323</v>
      </c>
      <c r="O737" s="108">
        <f t="shared" ca="1" si="321"/>
        <v>-1.8082866149322008</v>
      </c>
      <c r="P737" s="102">
        <f t="shared" ca="1" si="322"/>
        <v>9.1849121979541799</v>
      </c>
      <c r="Q737" s="102">
        <f t="shared" ca="1" si="323"/>
        <v>0.2237290723578256</v>
      </c>
      <c r="R737" s="120">
        <f t="shared" ca="1" si="341"/>
        <v>1</v>
      </c>
      <c r="S737" s="54">
        <f t="shared" ca="1" si="342"/>
        <v>0</v>
      </c>
      <c r="T737" s="5">
        <f t="shared" ca="1" si="324"/>
        <v>1.3475392670087669</v>
      </c>
      <c r="U737" s="152">
        <f t="shared" ca="1" si="325"/>
        <v>1.3551546055591035</v>
      </c>
      <c r="V737" s="152">
        <f t="shared" ca="1" si="326"/>
        <v>1.3416029175616471</v>
      </c>
      <c r="W737" s="153">
        <f t="shared" ca="1" si="327"/>
        <v>2</v>
      </c>
      <c r="X737" s="153">
        <f t="shared" ca="1" si="328"/>
        <v>2</v>
      </c>
      <c r="Y737" s="153">
        <f t="shared" ca="1" si="329"/>
        <v>8</v>
      </c>
      <c r="Z737" s="153">
        <f t="shared" ca="1" si="330"/>
        <v>8</v>
      </c>
      <c r="AA737" s="152">
        <f t="shared" ca="1" si="331"/>
        <v>1.3520566961946332</v>
      </c>
      <c r="AB737" s="152">
        <f t="shared" ca="1" si="332"/>
        <v>1.343007522143606</v>
      </c>
      <c r="AC737" s="154">
        <f t="shared" ca="1" si="333"/>
        <v>-124.36383265606921</v>
      </c>
      <c r="AD737" s="154">
        <f t="shared" ca="1" si="334"/>
        <v>-605.97009142611569</v>
      </c>
      <c r="AE737" s="3">
        <f t="shared" ca="1" si="335"/>
        <v>-45.645870255136558</v>
      </c>
      <c r="AF737" s="3">
        <f t="shared" ca="1" si="336"/>
        <v>-730.33392408218492</v>
      </c>
      <c r="AG737" s="3" t="str">
        <f t="shared" ca="1" si="343"/>
        <v>N</v>
      </c>
      <c r="AH737" s="4" t="str">
        <f t="shared" ca="1" si="337"/>
        <v/>
      </c>
      <c r="AI737" s="75">
        <f t="shared" ca="1" si="338"/>
        <v>-73.033392408218504</v>
      </c>
      <c r="AJ737" s="75">
        <f t="shared" ca="1" si="339"/>
        <v>0</v>
      </c>
    </row>
    <row r="738" spans="1:36">
      <c r="A738" s="41">
        <f t="shared" si="340"/>
        <v>672</v>
      </c>
      <c r="B738" s="150">
        <f>IF(ISNUMBER(A738),INDEX('MetaTrader Import'!$H$13:$J$5893,TRUNC(((A738-$A$39+1)-1)/3)+1,MOD((A738-$A$39+1)-1,3)+1),"")</f>
        <v>0</v>
      </c>
      <c r="C738" s="43">
        <f t="shared" ca="1" si="317"/>
        <v>20.300535744520264</v>
      </c>
      <c r="D738" s="43">
        <f t="shared" ca="1" si="318"/>
        <v>0.96048378471597051</v>
      </c>
      <c r="E738" s="43">
        <f t="shared" ca="1" si="319"/>
        <v>21.261019529236236</v>
      </c>
      <c r="F738" s="43">
        <f t="shared" ca="1" si="320"/>
        <v>2.1261019529236238</v>
      </c>
      <c r="G738" s="43">
        <f>IF(A738&lt;&gt;"",IF(A738&lt;Data!$G$11*0.25,$C$13/$G$32,IF(A738&gt;Data!$G$11*0.25,$C$13,$C$13*10)),"")</f>
        <v>2</v>
      </c>
      <c r="H738" s="43">
        <f>IF(A738&lt;&gt;"",IF(Data!$G$9="constant",$C$13,IF(Data!$G$9="squeeze",G738,F738)),"")</f>
        <v>2</v>
      </c>
      <c r="I738" s="38">
        <f ca="1">IF(ISNUMBER(A738),NORMINV(RAND(),0,IF(AND(Data!$G$9="squeeze",A738&lt;Data!$G$11*0.25),$H$32,1)*$C$30*$C$13)*($C$14*$C$12),"")</f>
        <v>-4.1983975243837428E-4</v>
      </c>
      <c r="J738" s="42">
        <f ca="1">IFERROR(IF(Data!$C$6="Real",B738,I738+J737+($C$14*$C$12)*(NORMINV(RAND(),$C$15,CHOOSE($G$13,$C$13,F738,G738)))),"")</f>
        <v>1.35011781108506</v>
      </c>
      <c r="K738" s="88">
        <f>IF(ISNUMBER(A738), IF($G$16="fixed",$G$17,MIN(H738*Data!$C$7*$C$16*0.5,$C$17*Data!$C$7))*$C$12,"")</f>
        <v>8.0000000000000007E-5</v>
      </c>
      <c r="L738" s="42">
        <f t="shared" ca="1" si="344"/>
        <v>1.35011781108506</v>
      </c>
      <c r="M738" s="44">
        <f t="shared" ca="1" si="345"/>
        <v>1.3501578110850601</v>
      </c>
      <c r="N738" s="44">
        <f t="shared" ca="1" si="346"/>
        <v>1.35007781108506</v>
      </c>
      <c r="O738" s="108">
        <f t="shared" ca="1" si="321"/>
        <v>-1.8568255448298305</v>
      </c>
      <c r="P738" s="102">
        <f t="shared" ca="1" si="322"/>
        <v>9.3296719403175459</v>
      </c>
      <c r="Q738" s="102">
        <f t="shared" ca="1" si="323"/>
        <v>0.27076188537945478</v>
      </c>
      <c r="R738" s="120">
        <f t="shared" ca="1" si="341"/>
        <v>1</v>
      </c>
      <c r="S738" s="54">
        <f t="shared" ca="1" si="342"/>
        <v>0</v>
      </c>
      <c r="T738" s="5">
        <f t="shared" ca="1" si="324"/>
        <v>1.3475392670087669</v>
      </c>
      <c r="U738" s="152">
        <f t="shared" ca="1" si="325"/>
        <v>1.3551546055591035</v>
      </c>
      <c r="V738" s="152">
        <f t="shared" ca="1" si="326"/>
        <v>1.3416029175616471</v>
      </c>
      <c r="W738" s="153">
        <f t="shared" ca="1" si="327"/>
        <v>2</v>
      </c>
      <c r="X738" s="153">
        <f t="shared" ca="1" si="328"/>
        <v>2</v>
      </c>
      <c r="Y738" s="153">
        <f t="shared" ca="1" si="329"/>
        <v>8</v>
      </c>
      <c r="Z738" s="153">
        <f t="shared" ca="1" si="330"/>
        <v>8</v>
      </c>
      <c r="AA738" s="152">
        <f t="shared" ca="1" si="331"/>
        <v>1.3520566961946332</v>
      </c>
      <c r="AB738" s="152">
        <f t="shared" ca="1" si="332"/>
        <v>1.343007522143606</v>
      </c>
      <c r="AC738" s="154">
        <f t="shared" ca="1" si="333"/>
        <v>-158.31080876585801</v>
      </c>
      <c r="AD738" s="154">
        <f t="shared" ca="1" si="334"/>
        <v>-572.02311531632688</v>
      </c>
      <c r="AE738" s="3">
        <f t="shared" ca="1" si="335"/>
        <v>-45.645870255136558</v>
      </c>
      <c r="AF738" s="3">
        <f t="shared" ca="1" si="336"/>
        <v>-730.33392408218492</v>
      </c>
      <c r="AG738" s="3" t="str">
        <f t="shared" ca="1" si="343"/>
        <v>N</v>
      </c>
      <c r="AH738" s="4" t="str">
        <f t="shared" ca="1" si="337"/>
        <v/>
      </c>
      <c r="AI738" s="75">
        <f t="shared" ca="1" si="338"/>
        <v>-73.033392408218504</v>
      </c>
      <c r="AJ738" s="75">
        <f t="shared" ca="1" si="339"/>
        <v>0</v>
      </c>
    </row>
    <row r="739" spans="1:36">
      <c r="A739" s="41">
        <f t="shared" si="340"/>
        <v>673</v>
      </c>
      <c r="B739" s="150">
        <f ca="1">IF(ISNUMBER(A739),INDEX('MetaTrader Import'!$H$13:$J$5893,TRUNC(((A739-$A$39+1)-1)/3)+1,MOD((A739-$A$39+1)-1,3)+1),"")</f>
        <v>0</v>
      </c>
      <c r="C739" s="43">
        <f t="shared" ca="1" si="317"/>
        <v>21.261019529236236</v>
      </c>
      <c r="D739" s="43">
        <f t="shared" ca="1" si="318"/>
        <v>0.88834823143795716</v>
      </c>
      <c r="E739" s="43">
        <f t="shared" ca="1" si="319"/>
        <v>22.149367760674192</v>
      </c>
      <c r="F739" s="43">
        <f t="shared" ca="1" si="320"/>
        <v>2.214936776067419</v>
      </c>
      <c r="G739" s="43">
        <f>IF(A739&lt;&gt;"",IF(A739&lt;Data!$G$11*0.25,$C$13/$G$32,IF(A739&gt;Data!$G$11*0.25,$C$13,$C$13*10)),"")</f>
        <v>2</v>
      </c>
      <c r="H739" s="43">
        <f>IF(A739&lt;&gt;"",IF(Data!$G$9="constant",$C$13,IF(Data!$G$9="squeeze",G739,F739)),"")</f>
        <v>2</v>
      </c>
      <c r="I739" s="38">
        <f ca="1">IF(ISNUMBER(A739),NORMINV(RAND(),0,IF(AND(Data!$G$9="squeeze",A739&lt;Data!$G$11*0.25),$H$32,1)*$C$30*$C$13)*($C$14*$C$12),"")</f>
        <v>4.7186001741718011E-4</v>
      </c>
      <c r="J739" s="42">
        <f ca="1">IFERROR(IF(Data!$C$6="Real",B739,I739+J738+($C$14*$C$12)*(NORMINV(RAND(),$C$15,CHOOSE($G$13,$C$13,F739,G739)))),"")</f>
        <v>1.3505627403854537</v>
      </c>
      <c r="K739" s="88">
        <f>IF(ISNUMBER(A739), IF($G$16="fixed",$G$17,MIN(H739*Data!$C$7*$C$16*0.5,$C$17*Data!$C$7))*$C$12,"")</f>
        <v>8.0000000000000007E-5</v>
      </c>
      <c r="L739" s="42">
        <f t="shared" ca="1" si="344"/>
        <v>1.3505627403854537</v>
      </c>
      <c r="M739" s="44">
        <f t="shared" ca="1" si="345"/>
        <v>1.3506027403854537</v>
      </c>
      <c r="N739" s="44">
        <f t="shared" ca="1" si="346"/>
        <v>1.3505227403854536</v>
      </c>
      <c r="O739" s="108">
        <f t="shared" ca="1" si="321"/>
        <v>-1.6706038084078809</v>
      </c>
      <c r="P739" s="102">
        <f t="shared" ca="1" si="322"/>
        <v>8.8378728227371894</v>
      </c>
      <c r="Q739" s="102">
        <f t="shared" ca="1" si="323"/>
        <v>0.29870849412186423</v>
      </c>
      <c r="R739" s="120">
        <f t="shared" ca="1" si="341"/>
        <v>1</v>
      </c>
      <c r="S739" s="54">
        <f t="shared" ca="1" si="342"/>
        <v>0</v>
      </c>
      <c r="T739" s="5">
        <f t="shared" ca="1" si="324"/>
        <v>1.3475392670087669</v>
      </c>
      <c r="U739" s="152">
        <f t="shared" ca="1" si="325"/>
        <v>1.3551546055591035</v>
      </c>
      <c r="V739" s="152">
        <f t="shared" ca="1" si="326"/>
        <v>1.3416029175616471</v>
      </c>
      <c r="W739" s="153">
        <f t="shared" ca="1" si="327"/>
        <v>2</v>
      </c>
      <c r="X739" s="153">
        <f t="shared" ca="1" si="328"/>
        <v>2</v>
      </c>
      <c r="Y739" s="153">
        <f t="shared" ca="1" si="329"/>
        <v>8</v>
      </c>
      <c r="Z739" s="153">
        <f t="shared" ca="1" si="330"/>
        <v>8</v>
      </c>
      <c r="AA739" s="152">
        <f t="shared" ca="1" si="331"/>
        <v>1.3520566961946332</v>
      </c>
      <c r="AB739" s="152">
        <f t="shared" ca="1" si="332"/>
        <v>1.343007522143606</v>
      </c>
      <c r="AC739" s="154">
        <f t="shared" ca="1" si="333"/>
        <v>-122.71646473436704</v>
      </c>
      <c r="AD739" s="154">
        <f t="shared" ca="1" si="334"/>
        <v>-607.61745934781788</v>
      </c>
      <c r="AE739" s="3">
        <f t="shared" ca="1" si="335"/>
        <v>-45.645870255136558</v>
      </c>
      <c r="AF739" s="3">
        <f t="shared" ca="1" si="336"/>
        <v>-730.33392408218492</v>
      </c>
      <c r="AG739" s="3" t="str">
        <f t="shared" ca="1" si="343"/>
        <v>N</v>
      </c>
      <c r="AH739" s="4" t="str">
        <f t="shared" ca="1" si="337"/>
        <v/>
      </c>
      <c r="AI739" s="75">
        <f t="shared" ca="1" si="338"/>
        <v>-73.033392408218504</v>
      </c>
      <c r="AJ739" s="75">
        <f t="shared" ca="1" si="339"/>
        <v>0</v>
      </c>
    </row>
    <row r="740" spans="1:36">
      <c r="A740" s="41">
        <f t="shared" si="340"/>
        <v>674</v>
      </c>
      <c r="B740" s="150">
        <f ca="1">IF(ISNUMBER(A740),INDEX('MetaTrader Import'!$H$13:$J$5893,TRUNC(((A740-$A$39+1)-1)/3)+1,MOD((A740-$A$39+1)-1,3)+1),"")</f>
        <v>0</v>
      </c>
      <c r="C740" s="43">
        <f t="shared" ca="1" si="317"/>
        <v>22.149367760674192</v>
      </c>
      <c r="D740" s="43">
        <f t="shared" ca="1" si="318"/>
        <v>3.4624257582074325E-2</v>
      </c>
      <c r="E740" s="43">
        <f t="shared" ca="1" si="319"/>
        <v>22.183992018256266</v>
      </c>
      <c r="F740" s="43">
        <f t="shared" ca="1" si="320"/>
        <v>2.2183992018256267</v>
      </c>
      <c r="G740" s="43">
        <f>IF(A740&lt;&gt;"",IF(A740&lt;Data!$G$11*0.25,$C$13/$G$32,IF(A740&gt;Data!$G$11*0.25,$C$13,$C$13*10)),"")</f>
        <v>2</v>
      </c>
      <c r="H740" s="43">
        <f>IF(A740&lt;&gt;"",IF(Data!$G$9="constant",$C$13,IF(Data!$G$9="squeeze",G740,F740)),"")</f>
        <v>2</v>
      </c>
      <c r="I740" s="38">
        <f ca="1">IF(ISNUMBER(A740),NORMINV(RAND(),0,IF(AND(Data!$G$9="squeeze",A740&lt;Data!$G$11*0.25),$H$32,1)*$C$30*$C$13)*($C$14*$C$12),"")</f>
        <v>9.6422656652537134E-5</v>
      </c>
      <c r="J740" s="42">
        <f ca="1">IFERROR(IF(Data!$C$6="Real",B740,I740+J739+($C$14*$C$12)*(NORMINV(RAND(),$C$15,CHOOSE($G$13,$C$13,F740,G740)))),"")</f>
        <v>1.3509525981057076</v>
      </c>
      <c r="K740" s="88">
        <f>IF(ISNUMBER(A740), IF($G$16="fixed",$G$17,MIN(H740*Data!$C$7*$C$16*0.5,$C$17*Data!$C$7))*$C$12,"")</f>
        <v>8.0000000000000007E-5</v>
      </c>
      <c r="L740" s="42">
        <f t="shared" ca="1" si="344"/>
        <v>1.3509525981057076</v>
      </c>
      <c r="M740" s="44">
        <f t="shared" ca="1" si="345"/>
        <v>1.3509925981057076</v>
      </c>
      <c r="N740" s="44">
        <f t="shared" ca="1" si="346"/>
        <v>1.3509125981057075</v>
      </c>
      <c r="O740" s="108">
        <f t="shared" ca="1" si="321"/>
        <v>-1.2851866097027187</v>
      </c>
      <c r="P740" s="102">
        <f t="shared" ca="1" si="322"/>
        <v>7.8914412974835741</v>
      </c>
      <c r="Q740" s="102">
        <f t="shared" ca="1" si="323"/>
        <v>0.29577086232402799</v>
      </c>
      <c r="R740" s="120">
        <f t="shared" ca="1" si="341"/>
        <v>1</v>
      </c>
      <c r="S740" s="54">
        <f t="shared" ca="1" si="342"/>
        <v>0</v>
      </c>
      <c r="T740" s="5">
        <f t="shared" ca="1" si="324"/>
        <v>1.3475392670087669</v>
      </c>
      <c r="U740" s="152">
        <f t="shared" ca="1" si="325"/>
        <v>1.3551546055591035</v>
      </c>
      <c r="V740" s="152">
        <f t="shared" ca="1" si="326"/>
        <v>1.3416029175616471</v>
      </c>
      <c r="W740" s="153">
        <f t="shared" ca="1" si="327"/>
        <v>2</v>
      </c>
      <c r="X740" s="153">
        <f t="shared" ca="1" si="328"/>
        <v>2</v>
      </c>
      <c r="Y740" s="153">
        <f t="shared" ca="1" si="329"/>
        <v>8</v>
      </c>
      <c r="Z740" s="153">
        <f t="shared" ca="1" si="330"/>
        <v>8</v>
      </c>
      <c r="AA740" s="152">
        <f t="shared" ca="1" si="331"/>
        <v>1.3520566961946332</v>
      </c>
      <c r="AB740" s="152">
        <f t="shared" ca="1" si="332"/>
        <v>1.343007522143606</v>
      </c>
      <c r="AC740" s="154">
        <f t="shared" ca="1" si="333"/>
        <v>-91.527847114054595</v>
      </c>
      <c r="AD740" s="154">
        <f t="shared" ca="1" si="334"/>
        <v>-638.80607696813036</v>
      </c>
      <c r="AE740" s="3">
        <f t="shared" ca="1" si="335"/>
        <v>-45.645870255136558</v>
      </c>
      <c r="AF740" s="3">
        <f t="shared" ca="1" si="336"/>
        <v>-730.33392408218492</v>
      </c>
      <c r="AG740" s="3" t="str">
        <f t="shared" ca="1" si="343"/>
        <v>N</v>
      </c>
      <c r="AH740" s="4" t="str">
        <f t="shared" ca="1" si="337"/>
        <v/>
      </c>
      <c r="AI740" s="75">
        <f t="shared" ca="1" si="338"/>
        <v>-73.033392408218504</v>
      </c>
      <c r="AJ740" s="75">
        <f t="shared" ca="1" si="339"/>
        <v>0</v>
      </c>
    </row>
    <row r="741" spans="1:36">
      <c r="A741" s="41">
        <f t="shared" si="340"/>
        <v>675</v>
      </c>
      <c r="B741" s="150">
        <f>IF(ISNUMBER(A741),INDEX('MetaTrader Import'!$H$13:$J$5893,TRUNC(((A741-$A$39+1)-1)/3)+1,MOD((A741-$A$39+1)-1,3)+1),"")</f>
        <v>0</v>
      </c>
      <c r="C741" s="43">
        <f t="shared" ca="1" si="317"/>
        <v>22.183992018256266</v>
      </c>
      <c r="D741" s="43">
        <f t="shared" ca="1" si="318"/>
        <v>0.19639444535223105</v>
      </c>
      <c r="E741" s="43">
        <f t="shared" ca="1" si="319"/>
        <v>22.380386463608495</v>
      </c>
      <c r="F741" s="43">
        <f t="shared" ca="1" si="320"/>
        <v>2.2380386463608497</v>
      </c>
      <c r="G741" s="43">
        <f>IF(A741&lt;&gt;"",IF(A741&lt;Data!$G$11*0.25,$C$13/$G$32,IF(A741&gt;Data!$G$11*0.25,$C$13,$C$13*10)),"")</f>
        <v>2</v>
      </c>
      <c r="H741" s="43">
        <f>IF(A741&lt;&gt;"",IF(Data!$G$9="constant",$C$13,IF(Data!$G$9="squeeze",G741,F741)),"")</f>
        <v>2</v>
      </c>
      <c r="I741" s="38">
        <f ca="1">IF(ISNUMBER(A741),NORMINV(RAND(),0,IF(AND(Data!$G$9="squeeze",A741&lt;Data!$G$11*0.25),$H$32,1)*$C$30*$C$13)*($C$14*$C$12),"")</f>
        <v>1.1774298286598473E-5</v>
      </c>
      <c r="J741" s="42">
        <f ca="1">IFERROR(IF(Data!$C$6="Real",B741,I741+J740+($C$14*$C$12)*(NORMINV(RAND(),$C$15,CHOOSE($G$13,$C$13,F741,G741)))),"")</f>
        <v>1.3513126270320335</v>
      </c>
      <c r="K741" s="88">
        <f>IF(ISNUMBER(A741), IF($G$16="fixed",$G$17,MIN(H741*Data!$C$7*$C$16*0.5,$C$17*Data!$C$7))*$C$12,"")</f>
        <v>8.0000000000000007E-5</v>
      </c>
      <c r="L741" s="42">
        <f t="shared" ca="1" si="344"/>
        <v>1.3513126270320335</v>
      </c>
      <c r="M741" s="44">
        <f t="shared" ca="1" si="345"/>
        <v>1.3513526270320335</v>
      </c>
      <c r="N741" s="44">
        <f t="shared" ca="1" si="346"/>
        <v>1.3512726270320334</v>
      </c>
      <c r="O741" s="108">
        <f t="shared" ca="1" si="321"/>
        <v>-0.93079708260510441</v>
      </c>
      <c r="P741" s="102">
        <f t="shared" ca="1" si="322"/>
        <v>7.5459890130027212</v>
      </c>
      <c r="Q741" s="102">
        <f t="shared" ca="1" si="323"/>
        <v>0.28232831132921804</v>
      </c>
      <c r="R741" s="120">
        <f t="shared" ca="1" si="341"/>
        <v>1</v>
      </c>
      <c r="S741" s="54">
        <f t="shared" ca="1" si="342"/>
        <v>0</v>
      </c>
      <c r="T741" s="5">
        <f t="shared" ca="1" si="324"/>
        <v>1.3475392670087669</v>
      </c>
      <c r="U741" s="152">
        <f t="shared" ca="1" si="325"/>
        <v>1.3551546055591035</v>
      </c>
      <c r="V741" s="152">
        <f t="shared" ca="1" si="326"/>
        <v>1.3416029175616471</v>
      </c>
      <c r="W741" s="153">
        <f t="shared" ca="1" si="327"/>
        <v>2</v>
      </c>
      <c r="X741" s="153">
        <f t="shared" ca="1" si="328"/>
        <v>2</v>
      </c>
      <c r="Y741" s="153">
        <f t="shared" ca="1" si="329"/>
        <v>8</v>
      </c>
      <c r="Z741" s="153">
        <f t="shared" ca="1" si="330"/>
        <v>8</v>
      </c>
      <c r="AA741" s="152">
        <f t="shared" ca="1" si="331"/>
        <v>1.3520566961946332</v>
      </c>
      <c r="AB741" s="152">
        <f t="shared" ca="1" si="332"/>
        <v>1.343007522143606</v>
      </c>
      <c r="AC741" s="154">
        <f t="shared" ca="1" si="333"/>
        <v>-62.725533007981227</v>
      </c>
      <c r="AD741" s="154">
        <f t="shared" ca="1" si="334"/>
        <v>-667.60839107420361</v>
      </c>
      <c r="AE741" s="3">
        <f t="shared" ca="1" si="335"/>
        <v>-45.64587025513655</v>
      </c>
      <c r="AF741" s="3">
        <f t="shared" ca="1" si="336"/>
        <v>-730.33392408218481</v>
      </c>
      <c r="AG741" s="3" t="str">
        <f t="shared" ca="1" si="343"/>
        <v>N</v>
      </c>
      <c r="AH741" s="4" t="str">
        <f t="shared" ca="1" si="337"/>
        <v/>
      </c>
      <c r="AI741" s="75">
        <f t="shared" ca="1" si="338"/>
        <v>-73.033392408218475</v>
      </c>
      <c r="AJ741" s="75">
        <f t="shared" ca="1" si="339"/>
        <v>0</v>
      </c>
    </row>
    <row r="742" spans="1:36">
      <c r="A742" s="41">
        <f t="shared" si="340"/>
        <v>676</v>
      </c>
      <c r="B742" s="150">
        <f ca="1">IF(ISNUMBER(A742),INDEX('MetaTrader Import'!$H$13:$J$5893,TRUNC(((A742-$A$39+1)-1)/3)+1,MOD((A742-$A$39+1)-1,3)+1),"")</f>
        <v>0</v>
      </c>
      <c r="C742" s="43">
        <f t="shared" ca="1" si="317"/>
        <v>22.380386463608495</v>
      </c>
      <c r="D742" s="43">
        <f t="shared" ca="1" si="318"/>
        <v>-1.07036792045042</v>
      </c>
      <c r="E742" s="43">
        <f t="shared" ca="1" si="319"/>
        <v>21.310018543158076</v>
      </c>
      <c r="F742" s="43">
        <f t="shared" ca="1" si="320"/>
        <v>2.1310018543158078</v>
      </c>
      <c r="G742" s="43">
        <f>IF(A742&lt;&gt;"",IF(A742&lt;Data!$G$11*0.25,$C$13/$G$32,IF(A742&gt;Data!$G$11*0.25,$C$13,$C$13*10)),"")</f>
        <v>2</v>
      </c>
      <c r="H742" s="43">
        <f>IF(A742&lt;&gt;"",IF(Data!$G$9="constant",$C$13,IF(Data!$G$9="squeeze",G742,F742)),"")</f>
        <v>2</v>
      </c>
      <c r="I742" s="38">
        <f ca="1">IF(ISNUMBER(A742),NORMINV(RAND(),0,IF(AND(Data!$G$9="squeeze",A742&lt;Data!$G$11*0.25),$H$32,1)*$C$30*$C$13)*($C$14*$C$12),"")</f>
        <v>-4.1118223438033752E-4</v>
      </c>
      <c r="J742" s="42">
        <f ca="1">IFERROR(IF(Data!$C$6="Real",B742,I742+J741+($C$14*$C$12)*(NORMINV(RAND(),$C$15,CHOOSE($G$13,$C$13,F742,G742)))),"")</f>
        <v>1.3510912552481791</v>
      </c>
      <c r="K742" s="88">
        <f>IF(ISNUMBER(A742), IF($G$16="fixed",$G$17,MIN(H742*Data!$C$7*$C$16*0.5,$C$17*Data!$C$7))*$C$12,"")</f>
        <v>8.0000000000000007E-5</v>
      </c>
      <c r="L742" s="42">
        <f t="shared" ca="1" si="344"/>
        <v>1.3510912552481791</v>
      </c>
      <c r="M742" s="44">
        <f t="shared" ca="1" si="345"/>
        <v>1.3511312552481791</v>
      </c>
      <c r="N742" s="44">
        <f t="shared" ca="1" si="346"/>
        <v>1.351051255248179</v>
      </c>
      <c r="O742" s="108">
        <f t="shared" ca="1" si="321"/>
        <v>-0.51023245521138383</v>
      </c>
      <c r="P742" s="102">
        <f t="shared" ca="1" si="322"/>
        <v>6.6446763508497098</v>
      </c>
      <c r="Q742" s="102">
        <f t="shared" ca="1" si="323"/>
        <v>0.22560288564533482</v>
      </c>
      <c r="R742" s="120">
        <f t="shared" ca="1" si="341"/>
        <v>1</v>
      </c>
      <c r="S742" s="54">
        <f t="shared" ca="1" si="342"/>
        <v>0</v>
      </c>
      <c r="T742" s="5">
        <f t="shared" ca="1" si="324"/>
        <v>1.3475392670087669</v>
      </c>
      <c r="U742" s="152">
        <f t="shared" ca="1" si="325"/>
        <v>1.3551546055591035</v>
      </c>
      <c r="V742" s="152">
        <f t="shared" ca="1" si="326"/>
        <v>1.3416029175616471</v>
      </c>
      <c r="W742" s="153">
        <f t="shared" ca="1" si="327"/>
        <v>2</v>
      </c>
      <c r="X742" s="153">
        <f t="shared" ca="1" si="328"/>
        <v>2</v>
      </c>
      <c r="Y742" s="153">
        <f t="shared" ca="1" si="329"/>
        <v>8</v>
      </c>
      <c r="Z742" s="153">
        <f t="shared" ca="1" si="330"/>
        <v>8</v>
      </c>
      <c r="AA742" s="152">
        <f t="shared" ca="1" si="331"/>
        <v>1.3520566961946332</v>
      </c>
      <c r="AB742" s="152">
        <f t="shared" ca="1" si="332"/>
        <v>1.343007522143606</v>
      </c>
      <c r="AC742" s="154">
        <f t="shared" ca="1" si="333"/>
        <v>-80.43527571633291</v>
      </c>
      <c r="AD742" s="154">
        <f t="shared" ca="1" si="334"/>
        <v>-649.89864836585195</v>
      </c>
      <c r="AE742" s="3">
        <f t="shared" ca="1" si="335"/>
        <v>-45.645870255136558</v>
      </c>
      <c r="AF742" s="3">
        <f t="shared" ca="1" si="336"/>
        <v>-730.33392408218492</v>
      </c>
      <c r="AG742" s="3" t="str">
        <f t="shared" ca="1" si="343"/>
        <v>N</v>
      </c>
      <c r="AH742" s="4" t="str">
        <f t="shared" ca="1" si="337"/>
        <v/>
      </c>
      <c r="AI742" s="75">
        <f t="shared" ca="1" si="338"/>
        <v>-73.033392408218504</v>
      </c>
      <c r="AJ742" s="75">
        <f t="shared" ca="1" si="339"/>
        <v>0</v>
      </c>
    </row>
    <row r="743" spans="1:36">
      <c r="A743" s="41">
        <f t="shared" si="340"/>
        <v>677</v>
      </c>
      <c r="B743" s="150">
        <f ca="1">IF(ISNUMBER(A743),INDEX('MetaTrader Import'!$H$13:$J$5893,TRUNC(((A743-$A$39+1)-1)/3)+1,MOD((A743-$A$39+1)-1,3)+1),"")</f>
        <v>0</v>
      </c>
      <c r="C743" s="43">
        <f t="shared" ca="1" si="317"/>
        <v>21.310018543158076</v>
      </c>
      <c r="D743" s="43">
        <f t="shared" ca="1" si="318"/>
        <v>0.66279505955816254</v>
      </c>
      <c r="E743" s="43">
        <f t="shared" ca="1" si="319"/>
        <v>21.97281360271624</v>
      </c>
      <c r="F743" s="43">
        <f t="shared" ca="1" si="320"/>
        <v>2.1972813602716239</v>
      </c>
      <c r="G743" s="43">
        <f>IF(A743&lt;&gt;"",IF(A743&lt;Data!$G$11*0.25,$C$13/$G$32,IF(A743&gt;Data!$G$11*0.25,$C$13,$C$13*10)),"")</f>
        <v>2</v>
      </c>
      <c r="H743" s="43">
        <f>IF(A743&lt;&gt;"",IF(Data!$G$9="constant",$C$13,IF(Data!$G$9="squeeze",G743,F743)),"")</f>
        <v>2</v>
      </c>
      <c r="I743" s="38">
        <f ca="1">IF(ISNUMBER(A743),NORMINV(RAND(),0,IF(AND(Data!$G$9="squeeze",A743&lt;Data!$G$11*0.25),$H$32,1)*$C$30*$C$13)*($C$14*$C$12),"")</f>
        <v>4.356242102932576E-6</v>
      </c>
      <c r="J743" s="42">
        <f ca="1">IFERROR(IF(Data!$C$6="Real",B743,I743+J742+($C$14*$C$12)*(NORMINV(RAND(),$C$15,CHOOSE($G$13,$C$13,F743,G743)))),"")</f>
        <v>1.3509103796739286</v>
      </c>
      <c r="K743" s="88">
        <f>IF(ISNUMBER(A743), IF($G$16="fixed",$G$17,MIN(H743*Data!$C$7*$C$16*0.5,$C$17*Data!$C$7))*$C$12,"")</f>
        <v>8.0000000000000007E-5</v>
      </c>
      <c r="L743" s="42">
        <f t="shared" ca="1" si="344"/>
        <v>1.3509103796739286</v>
      </c>
      <c r="M743" s="44">
        <f t="shared" ca="1" si="345"/>
        <v>1.3509503796739286</v>
      </c>
      <c r="N743" s="44">
        <f t="shared" ca="1" si="346"/>
        <v>1.3508703796739285</v>
      </c>
      <c r="O743" s="108">
        <f t="shared" ca="1" si="321"/>
        <v>-5.9706180545896336E-3</v>
      </c>
      <c r="P743" s="102">
        <f t="shared" ca="1" si="322"/>
        <v>4.7152363576489753</v>
      </c>
      <c r="Q743" s="102">
        <f t="shared" ca="1" si="323"/>
        <v>9.0880822116807092E-2</v>
      </c>
      <c r="R743" s="120">
        <f t="shared" ca="1" si="341"/>
        <v>1</v>
      </c>
      <c r="S743" s="54">
        <f t="shared" ca="1" si="342"/>
        <v>0</v>
      </c>
      <c r="T743" s="5">
        <f t="shared" ca="1" si="324"/>
        <v>1.3475392670087669</v>
      </c>
      <c r="U743" s="152">
        <f t="shared" ca="1" si="325"/>
        <v>1.3551546055591035</v>
      </c>
      <c r="V743" s="152">
        <f t="shared" ca="1" si="326"/>
        <v>1.3416029175616471</v>
      </c>
      <c r="W743" s="153">
        <f t="shared" ca="1" si="327"/>
        <v>2</v>
      </c>
      <c r="X743" s="153">
        <f t="shared" ca="1" si="328"/>
        <v>2</v>
      </c>
      <c r="Y743" s="153">
        <f t="shared" ca="1" si="329"/>
        <v>8</v>
      </c>
      <c r="Z743" s="153">
        <f t="shared" ca="1" si="330"/>
        <v>8</v>
      </c>
      <c r="AA743" s="152">
        <f t="shared" ca="1" si="331"/>
        <v>1.3520566961946332</v>
      </c>
      <c r="AB743" s="152">
        <f t="shared" ca="1" si="332"/>
        <v>1.343007522143606</v>
      </c>
      <c r="AC743" s="154">
        <f t="shared" ca="1" si="333"/>
        <v>-94.905321656373332</v>
      </c>
      <c r="AD743" s="154">
        <f t="shared" ca="1" si="334"/>
        <v>-635.4286024258115</v>
      </c>
      <c r="AE743" s="3">
        <f t="shared" ca="1" si="335"/>
        <v>-45.64587025513655</v>
      </c>
      <c r="AF743" s="3">
        <f t="shared" ca="1" si="336"/>
        <v>-730.33392408218481</v>
      </c>
      <c r="AG743" s="3" t="str">
        <f t="shared" ca="1" si="343"/>
        <v>N</v>
      </c>
      <c r="AH743" s="4" t="str">
        <f t="shared" ca="1" si="337"/>
        <v/>
      </c>
      <c r="AI743" s="75">
        <f t="shared" ca="1" si="338"/>
        <v>-73.033392408218475</v>
      </c>
      <c r="AJ743" s="75">
        <f t="shared" ca="1" si="339"/>
        <v>0</v>
      </c>
    </row>
    <row r="744" spans="1:36">
      <c r="A744" s="41">
        <f t="shared" si="340"/>
        <v>678</v>
      </c>
      <c r="B744" s="150">
        <f>IF(ISNUMBER(A744),INDEX('MetaTrader Import'!$H$13:$J$5893,TRUNC(((A744-$A$39+1)-1)/3)+1,MOD((A744-$A$39+1)-1,3)+1),"")</f>
        <v>0</v>
      </c>
      <c r="C744" s="43">
        <f t="shared" ca="1" si="317"/>
        <v>21.97281360271624</v>
      </c>
      <c r="D744" s="43">
        <f t="shared" ca="1" si="318"/>
        <v>0.45502986247201743</v>
      </c>
      <c r="E744" s="43">
        <f t="shared" ca="1" si="319"/>
        <v>22.427843465188257</v>
      </c>
      <c r="F744" s="43">
        <f t="shared" ca="1" si="320"/>
        <v>2.2427843465188255</v>
      </c>
      <c r="G744" s="43">
        <f>IF(A744&lt;&gt;"",IF(A744&lt;Data!$G$11*0.25,$C$13/$G$32,IF(A744&gt;Data!$G$11*0.25,$C$13,$C$13*10)),"")</f>
        <v>2</v>
      </c>
      <c r="H744" s="43">
        <f>IF(A744&lt;&gt;"",IF(Data!$G$9="constant",$C$13,IF(Data!$G$9="squeeze",G744,F744)),"")</f>
        <v>2</v>
      </c>
      <c r="I744" s="38">
        <f ca="1">IF(ISNUMBER(A744),NORMINV(RAND(),0,IF(AND(Data!$G$9="squeeze",A744&lt;Data!$G$11*0.25),$H$32,1)*$C$30*$C$13)*($C$14*$C$12),"")</f>
        <v>2.7994230492944924E-4</v>
      </c>
      <c r="J744" s="42">
        <f ca="1">IFERROR(IF(Data!$C$6="Real",B744,I744+J743+($C$14*$C$12)*(NORMINV(RAND(),$C$15,CHOOSE($G$13,$C$13,F744,G744)))),"")</f>
        <v>1.3515903581393089</v>
      </c>
      <c r="K744" s="88">
        <f>IF(ISNUMBER(A744), IF($G$16="fixed",$G$17,MIN(H744*Data!$C$7*$C$16*0.5,$C$17*Data!$C$7))*$C$12,"")</f>
        <v>8.0000000000000007E-5</v>
      </c>
      <c r="L744" s="42">
        <f t="shared" ca="1" si="344"/>
        <v>1.3515903581393089</v>
      </c>
      <c r="M744" s="44">
        <f t="shared" ca="1" si="345"/>
        <v>1.351630358139309</v>
      </c>
      <c r="N744" s="44">
        <f t="shared" ca="1" si="346"/>
        <v>1.3515503581393089</v>
      </c>
      <c r="O744" s="108">
        <f t="shared" ca="1" si="321"/>
        <v>0.42546275840753067</v>
      </c>
      <c r="P744" s="102">
        <f t="shared" ca="1" si="322"/>
        <v>4.840010310335578</v>
      </c>
      <c r="Q744" s="102">
        <f t="shared" ca="1" si="323"/>
        <v>-4.6915710962828525E-2</v>
      </c>
      <c r="R744" s="120">
        <f t="shared" ca="1" si="341"/>
        <v>1</v>
      </c>
      <c r="S744" s="54">
        <f t="shared" ca="1" si="342"/>
        <v>0</v>
      </c>
      <c r="T744" s="5">
        <f t="shared" ca="1" si="324"/>
        <v>1.3475392670087669</v>
      </c>
      <c r="U744" s="152">
        <f t="shared" ca="1" si="325"/>
        <v>1.3551546055591035</v>
      </c>
      <c r="V744" s="152">
        <f t="shared" ca="1" si="326"/>
        <v>1.3416029175616471</v>
      </c>
      <c r="W744" s="153">
        <f t="shared" ca="1" si="327"/>
        <v>2</v>
      </c>
      <c r="X744" s="153">
        <f t="shared" ca="1" si="328"/>
        <v>2</v>
      </c>
      <c r="Y744" s="153">
        <f t="shared" ca="1" si="329"/>
        <v>8</v>
      </c>
      <c r="Z744" s="153">
        <f t="shared" ca="1" si="330"/>
        <v>8</v>
      </c>
      <c r="AA744" s="152">
        <f t="shared" ca="1" si="331"/>
        <v>1.3520566961946332</v>
      </c>
      <c r="AB744" s="152">
        <f t="shared" ca="1" si="332"/>
        <v>1.343007522143606</v>
      </c>
      <c r="AC744" s="154">
        <f t="shared" ca="1" si="333"/>
        <v>-40.507044425943661</v>
      </c>
      <c r="AD744" s="154">
        <f t="shared" ca="1" si="334"/>
        <v>-689.8268796562412</v>
      </c>
      <c r="AE744" s="3">
        <f t="shared" ca="1" si="335"/>
        <v>-45.645870255136558</v>
      </c>
      <c r="AF744" s="3">
        <f t="shared" ca="1" si="336"/>
        <v>-730.33392408218492</v>
      </c>
      <c r="AG744" s="3" t="str">
        <f t="shared" ca="1" si="343"/>
        <v>N</v>
      </c>
      <c r="AH744" s="4" t="str">
        <f t="shared" ca="1" si="337"/>
        <v/>
      </c>
      <c r="AI744" s="75">
        <f t="shared" ca="1" si="338"/>
        <v>-73.033392408218504</v>
      </c>
      <c r="AJ744" s="75">
        <f t="shared" ca="1" si="339"/>
        <v>0</v>
      </c>
    </row>
    <row r="745" spans="1:36">
      <c r="A745" s="41">
        <f t="shared" si="340"/>
        <v>679</v>
      </c>
      <c r="B745" s="150">
        <f ca="1">IF(ISNUMBER(A745),INDEX('MetaTrader Import'!$H$13:$J$5893,TRUNC(((A745-$A$39+1)-1)/3)+1,MOD((A745-$A$39+1)-1,3)+1),"")</f>
        <v>0</v>
      </c>
      <c r="C745" s="43">
        <f t="shared" ca="1" si="317"/>
        <v>22.427843465188257</v>
      </c>
      <c r="D745" s="43">
        <f t="shared" ca="1" si="318"/>
        <v>-0.2228284748072995</v>
      </c>
      <c r="E745" s="43">
        <f t="shared" ca="1" si="319"/>
        <v>22.205014990380956</v>
      </c>
      <c r="F745" s="43">
        <f t="shared" ca="1" si="320"/>
        <v>2.2205014990380958</v>
      </c>
      <c r="G745" s="43">
        <f>IF(A745&lt;&gt;"",IF(A745&lt;Data!$G$11*0.25,$C$13/$G$32,IF(A745&gt;Data!$G$11*0.25,$C$13,$C$13*10)),"")</f>
        <v>2</v>
      </c>
      <c r="H745" s="43">
        <f>IF(A745&lt;&gt;"",IF(Data!$G$9="constant",$C$13,IF(Data!$G$9="squeeze",G745,F745)),"")</f>
        <v>2</v>
      </c>
      <c r="I745" s="38">
        <f ca="1">IF(ISNUMBER(A745),NORMINV(RAND(),0,IF(AND(Data!$G$9="squeeze",A745&lt;Data!$G$11*0.25),$H$32,1)*$C$30*$C$13)*($C$14*$C$12),"")</f>
        <v>1.0762139608387691E-4</v>
      </c>
      <c r="J745" s="42">
        <f ca="1">IFERROR(IF(Data!$C$6="Real",B745,I745+J744+($C$14*$C$12)*(NORMINV(RAND(),$C$15,CHOOSE($G$13,$C$13,F745,G745)))),"")</f>
        <v>1.3520649967497753</v>
      </c>
      <c r="K745" s="88">
        <f>IF(ISNUMBER(A745), IF($G$16="fixed",$G$17,MIN(H745*Data!$C$7*$C$16*0.5,$C$17*Data!$C$7))*$C$12,"")</f>
        <v>8.0000000000000007E-5</v>
      </c>
      <c r="L745" s="42">
        <f t="shared" ca="1" si="344"/>
        <v>1.3520649967497753</v>
      </c>
      <c r="M745" s="44">
        <f t="shared" ca="1" si="345"/>
        <v>1.3521049967497754</v>
      </c>
      <c r="N745" s="44">
        <f t="shared" ca="1" si="346"/>
        <v>1.3520249967497753</v>
      </c>
      <c r="O745" s="108">
        <f t="shared" ca="1" si="321"/>
        <v>0.8338033543062332</v>
      </c>
      <c r="P745" s="102">
        <f t="shared" ca="1" si="322"/>
        <v>5.9147184172146554</v>
      </c>
      <c r="Q745" s="102">
        <f t="shared" ca="1" si="323"/>
        <v>-0.13618137426573129</v>
      </c>
      <c r="R745" s="120">
        <f t="shared" ca="1" si="341"/>
        <v>1</v>
      </c>
      <c r="S745" s="54">
        <f t="shared" ca="1" si="342"/>
        <v>0</v>
      </c>
      <c r="T745" s="5">
        <f t="shared" ca="1" si="324"/>
        <v>1.3475392670087669</v>
      </c>
      <c r="U745" s="152">
        <f t="shared" ca="1" si="325"/>
        <v>1.3551546055591035</v>
      </c>
      <c r="V745" s="152">
        <f t="shared" ca="1" si="326"/>
        <v>1.3416029175616471</v>
      </c>
      <c r="W745" s="153">
        <f t="shared" ca="1" si="327"/>
        <v>2</v>
      </c>
      <c r="X745" s="153">
        <f t="shared" ca="1" si="328"/>
        <v>2</v>
      </c>
      <c r="Y745" s="153">
        <f t="shared" ca="1" si="329"/>
        <v>8</v>
      </c>
      <c r="Z745" s="153">
        <f t="shared" ca="1" si="330"/>
        <v>8</v>
      </c>
      <c r="AA745" s="152">
        <f t="shared" ca="1" si="331"/>
        <v>1.3520566961946332</v>
      </c>
      <c r="AB745" s="152">
        <f t="shared" ca="1" si="332"/>
        <v>1.343007522143606</v>
      </c>
      <c r="AC745" s="154">
        <f t="shared" ca="1" si="333"/>
        <v>-2.5359555886339535</v>
      </c>
      <c r="AD745" s="154">
        <f t="shared" ca="1" si="334"/>
        <v>-727.79796849355091</v>
      </c>
      <c r="AE745" s="3">
        <f t="shared" ca="1" si="335"/>
        <v>-45.645870255136558</v>
      </c>
      <c r="AF745" s="3">
        <f t="shared" ca="1" si="336"/>
        <v>-730.33392408218492</v>
      </c>
      <c r="AG745" s="3" t="str">
        <f t="shared" ca="1" si="343"/>
        <v>N</v>
      </c>
      <c r="AH745" s="4" t="str">
        <f t="shared" ca="1" si="337"/>
        <v/>
      </c>
      <c r="AI745" s="75">
        <f t="shared" ca="1" si="338"/>
        <v>-73.033392408218504</v>
      </c>
      <c r="AJ745" s="75">
        <f t="shared" ca="1" si="339"/>
        <v>0</v>
      </c>
    </row>
    <row r="746" spans="1:36">
      <c r="A746" s="41">
        <f t="shared" si="340"/>
        <v>680</v>
      </c>
      <c r="B746" s="150">
        <f ca="1">IF(ISNUMBER(A746),INDEX('MetaTrader Import'!$H$13:$J$5893,TRUNC(((A746-$A$39+1)-1)/3)+1,MOD((A746-$A$39+1)-1,3)+1),"")</f>
        <v>0</v>
      </c>
      <c r="C746" s="43">
        <f t="shared" ca="1" si="317"/>
        <v>22.205014990380956</v>
      </c>
      <c r="D746" s="43">
        <f t="shared" ca="1" si="318"/>
        <v>0.42569163258657083</v>
      </c>
      <c r="E746" s="43">
        <f t="shared" ca="1" si="319"/>
        <v>22.630706622967526</v>
      </c>
      <c r="F746" s="43">
        <f t="shared" ca="1" si="320"/>
        <v>2.2630706622967525</v>
      </c>
      <c r="G746" s="43">
        <f>IF(A746&lt;&gt;"",IF(A746&lt;Data!$G$11*0.25,$C$13/$G$32,IF(A746&gt;Data!$G$11*0.25,$C$13,$C$13*10)),"")</f>
        <v>2</v>
      </c>
      <c r="H746" s="43">
        <f>IF(A746&lt;&gt;"",IF(Data!$G$9="constant",$C$13,IF(Data!$G$9="squeeze",G746,F746)),"")</f>
        <v>2</v>
      </c>
      <c r="I746" s="38">
        <f ca="1">IF(ISNUMBER(A746),NORMINV(RAND(),0,IF(AND(Data!$G$9="squeeze",A746&lt;Data!$G$11*0.25),$H$32,1)*$C$30*$C$13)*($C$14*$C$12),"")</f>
        <v>-6.7722244578081916E-4</v>
      </c>
      <c r="J746" s="42">
        <f ca="1">IFERROR(IF(Data!$C$6="Real",B746,I746+J745+($C$14*$C$12)*(NORMINV(RAND(),$C$15,CHOOSE($G$13,$C$13,F746,G746)))),"")</f>
        <v>1.351249612941007</v>
      </c>
      <c r="K746" s="88">
        <f>IF(ISNUMBER(A746), IF($G$16="fixed",$G$17,MIN(H746*Data!$C$7*$C$16*0.5,$C$17*Data!$C$7))*$C$12,"")</f>
        <v>8.0000000000000007E-5</v>
      </c>
      <c r="L746" s="42">
        <f t="shared" ca="1" si="344"/>
        <v>1.351249612941007</v>
      </c>
      <c r="M746" s="44">
        <f t="shared" ca="1" si="345"/>
        <v>1.351289612941007</v>
      </c>
      <c r="N746" s="44">
        <f t="shared" ca="1" si="346"/>
        <v>1.3512096129410069</v>
      </c>
      <c r="O746" s="108">
        <f t="shared" ca="1" si="321"/>
        <v>0.94167838862541098</v>
      </c>
      <c r="P746" s="102">
        <f t="shared" ca="1" si="322"/>
        <v>6.0235254025446672</v>
      </c>
      <c r="Q746" s="102">
        <f t="shared" ca="1" si="323"/>
        <v>-0.21014991939857913</v>
      </c>
      <c r="R746" s="120">
        <f t="shared" ca="1" si="341"/>
        <v>1</v>
      </c>
      <c r="S746" s="54">
        <f t="shared" ca="1" si="342"/>
        <v>0</v>
      </c>
      <c r="T746" s="5">
        <f t="shared" ca="1" si="324"/>
        <v>1.3475392670087669</v>
      </c>
      <c r="U746" s="152">
        <f t="shared" ca="1" si="325"/>
        <v>1.3551546055591035</v>
      </c>
      <c r="V746" s="152">
        <f t="shared" ca="1" si="326"/>
        <v>1.3416029175616471</v>
      </c>
      <c r="W746" s="153">
        <f t="shared" ca="1" si="327"/>
        <v>2</v>
      </c>
      <c r="X746" s="153">
        <f t="shared" ca="1" si="328"/>
        <v>2</v>
      </c>
      <c r="Y746" s="153">
        <f t="shared" ca="1" si="329"/>
        <v>8</v>
      </c>
      <c r="Z746" s="153">
        <f t="shared" ca="1" si="330"/>
        <v>8</v>
      </c>
      <c r="AA746" s="152">
        <f t="shared" ca="1" si="331"/>
        <v>1.3520566961946332</v>
      </c>
      <c r="AB746" s="152">
        <f t="shared" ca="1" si="332"/>
        <v>1.343007522143606</v>
      </c>
      <c r="AC746" s="154">
        <f t="shared" ca="1" si="333"/>
        <v>-67.766660290100589</v>
      </c>
      <c r="AD746" s="154">
        <f t="shared" ca="1" si="334"/>
        <v>-662.5672637920843</v>
      </c>
      <c r="AE746" s="3">
        <f t="shared" ca="1" si="335"/>
        <v>-45.645870255136558</v>
      </c>
      <c r="AF746" s="3">
        <f t="shared" ca="1" si="336"/>
        <v>-730.33392408218492</v>
      </c>
      <c r="AG746" s="3" t="str">
        <f t="shared" ca="1" si="343"/>
        <v>N</v>
      </c>
      <c r="AH746" s="4" t="str">
        <f t="shared" ca="1" si="337"/>
        <v/>
      </c>
      <c r="AI746" s="75">
        <f t="shared" ca="1" si="338"/>
        <v>-73.033392408218504</v>
      </c>
      <c r="AJ746" s="75">
        <f t="shared" ca="1" si="339"/>
        <v>0</v>
      </c>
    </row>
    <row r="747" spans="1:36">
      <c r="A747" s="41">
        <f t="shared" si="340"/>
        <v>681</v>
      </c>
      <c r="B747" s="150">
        <f>IF(ISNUMBER(A747),INDEX('MetaTrader Import'!$H$13:$J$5893,TRUNC(((A747-$A$39+1)-1)/3)+1,MOD((A747-$A$39+1)-1,3)+1),"")</f>
        <v>0</v>
      </c>
      <c r="C747" s="43">
        <f t="shared" ca="1" si="317"/>
        <v>22.630706622967526</v>
      </c>
      <c r="D747" s="43">
        <f t="shared" ca="1" si="318"/>
        <v>1.8393657580048255</v>
      </c>
      <c r="E747" s="43">
        <f t="shared" ca="1" si="319"/>
        <v>24.470072380972351</v>
      </c>
      <c r="F747" s="43">
        <f t="shared" ca="1" si="320"/>
        <v>2.447007238097235</v>
      </c>
      <c r="G747" s="43">
        <f>IF(A747&lt;&gt;"",IF(A747&lt;Data!$G$11*0.25,$C$13/$G$32,IF(A747&gt;Data!$G$11*0.25,$C$13,$C$13*10)),"")</f>
        <v>2</v>
      </c>
      <c r="H747" s="43">
        <f>IF(A747&lt;&gt;"",IF(Data!$G$9="constant",$C$13,IF(Data!$G$9="squeeze",G747,F747)),"")</f>
        <v>2</v>
      </c>
      <c r="I747" s="38">
        <f ca="1">IF(ISNUMBER(A747),NORMINV(RAND(),0,IF(AND(Data!$G$9="squeeze",A747&lt;Data!$G$11*0.25),$H$32,1)*$C$30*$C$13)*($C$14*$C$12),"")</f>
        <v>3.3448340382434819E-5</v>
      </c>
      <c r="J747" s="42">
        <f ca="1">IFERROR(IF(Data!$C$6="Real",B747,I747+J746+($C$14*$C$12)*(NORMINV(RAND(),$C$15,CHOOSE($G$13,$C$13,F747,G747)))),"")</f>
        <v>1.3504475941396781</v>
      </c>
      <c r="K747" s="88">
        <f>IF(ISNUMBER(A747), IF($G$16="fixed",$G$17,MIN(H747*Data!$C$7*$C$16*0.5,$C$17*Data!$C$7))*$C$12,"")</f>
        <v>8.0000000000000007E-5</v>
      </c>
      <c r="L747" s="42">
        <f t="shared" ca="1" si="344"/>
        <v>1.3504475941396781</v>
      </c>
      <c r="M747" s="44">
        <f t="shared" ca="1" si="345"/>
        <v>1.3504875941396781</v>
      </c>
      <c r="N747" s="44">
        <f t="shared" ca="1" si="346"/>
        <v>1.350407594139678</v>
      </c>
      <c r="O747" s="108">
        <f t="shared" ca="1" si="321"/>
        <v>0.72646110143274678</v>
      </c>
      <c r="P747" s="102">
        <f t="shared" ca="1" si="322"/>
        <v>6.0129661125460965</v>
      </c>
      <c r="Q747" s="102">
        <f t="shared" ca="1" si="323"/>
        <v>-0.25461200644616672</v>
      </c>
      <c r="R747" s="120">
        <f t="shared" ca="1" si="341"/>
        <v>1</v>
      </c>
      <c r="S747" s="54">
        <f t="shared" ca="1" si="342"/>
        <v>0</v>
      </c>
      <c r="T747" s="5">
        <f t="shared" ca="1" si="324"/>
        <v>1.3475392670087669</v>
      </c>
      <c r="U747" s="152">
        <f t="shared" ca="1" si="325"/>
        <v>1.3551546055591035</v>
      </c>
      <c r="V747" s="152">
        <f t="shared" ca="1" si="326"/>
        <v>1.3416029175616471</v>
      </c>
      <c r="W747" s="153">
        <f t="shared" ca="1" si="327"/>
        <v>2</v>
      </c>
      <c r="X747" s="153">
        <f t="shared" ca="1" si="328"/>
        <v>2</v>
      </c>
      <c r="Y747" s="153">
        <f t="shared" ca="1" si="329"/>
        <v>8</v>
      </c>
      <c r="Z747" s="153">
        <f t="shared" ca="1" si="330"/>
        <v>8</v>
      </c>
      <c r="AA747" s="152">
        <f t="shared" ca="1" si="331"/>
        <v>1.3520566961946332</v>
      </c>
      <c r="AB747" s="152">
        <f t="shared" ca="1" si="332"/>
        <v>1.343007522143606</v>
      </c>
      <c r="AC747" s="154">
        <f t="shared" ca="1" si="333"/>
        <v>-131.92816439641319</v>
      </c>
      <c r="AD747" s="154">
        <f t="shared" ca="1" si="334"/>
        <v>-598.40575968577173</v>
      </c>
      <c r="AE747" s="3">
        <f t="shared" ca="1" si="335"/>
        <v>-45.645870255136558</v>
      </c>
      <c r="AF747" s="3">
        <f t="shared" ca="1" si="336"/>
        <v>-730.33392408218492</v>
      </c>
      <c r="AG747" s="3" t="str">
        <f t="shared" ca="1" si="343"/>
        <v>N</v>
      </c>
      <c r="AH747" s="4" t="str">
        <f t="shared" ca="1" si="337"/>
        <v/>
      </c>
      <c r="AI747" s="75">
        <f t="shared" ca="1" si="338"/>
        <v>-73.033392408218504</v>
      </c>
      <c r="AJ747" s="75">
        <f t="shared" ca="1" si="339"/>
        <v>0</v>
      </c>
    </row>
    <row r="748" spans="1:36">
      <c r="A748" s="41">
        <f t="shared" si="340"/>
        <v>682</v>
      </c>
      <c r="B748" s="150">
        <f ca="1">IF(ISNUMBER(A748),INDEX('MetaTrader Import'!$H$13:$J$5893,TRUNC(((A748-$A$39+1)-1)/3)+1,MOD((A748-$A$39+1)-1,3)+1),"")</f>
        <v>0</v>
      </c>
      <c r="C748" s="43">
        <f t="shared" ca="1" si="317"/>
        <v>24.470072380972351</v>
      </c>
      <c r="D748" s="43">
        <f t="shared" ca="1" si="318"/>
        <v>7.0726247367911999E-2</v>
      </c>
      <c r="E748" s="43">
        <f t="shared" ca="1" si="319"/>
        <v>24.540798628340262</v>
      </c>
      <c r="F748" s="43">
        <f t="shared" ca="1" si="320"/>
        <v>2.4540798628340261</v>
      </c>
      <c r="G748" s="43">
        <f>IF(A748&lt;&gt;"",IF(A748&lt;Data!$G$11*0.25,$C$13/$G$32,IF(A748&gt;Data!$G$11*0.25,$C$13,$C$13*10)),"")</f>
        <v>2</v>
      </c>
      <c r="H748" s="43">
        <f>IF(A748&lt;&gt;"",IF(Data!$G$9="constant",$C$13,IF(Data!$G$9="squeeze",G748,F748)),"")</f>
        <v>2</v>
      </c>
      <c r="I748" s="38">
        <f ca="1">IF(ISNUMBER(A748),NORMINV(RAND(),0,IF(AND(Data!$G$9="squeeze",A748&lt;Data!$G$11*0.25),$H$32,1)*$C$30*$C$13)*($C$14*$C$12),"")</f>
        <v>-4.5652556742901539E-5</v>
      </c>
      <c r="J748" s="42">
        <f ca="1">IFERROR(IF(Data!$C$6="Real",B748,I748+J747+($C$14*$C$12)*(NORMINV(RAND(),$C$15,CHOOSE($G$13,$C$13,F748,G748)))),"")</f>
        <v>1.349820052232577</v>
      </c>
      <c r="K748" s="88">
        <f>IF(ISNUMBER(A748), IF($G$16="fixed",$G$17,MIN(H748*Data!$C$7*$C$16*0.5,$C$17*Data!$C$7))*$C$12,"")</f>
        <v>8.0000000000000007E-5</v>
      </c>
      <c r="L748" s="42">
        <f t="shared" ca="1" si="344"/>
        <v>1.349820052232577</v>
      </c>
      <c r="M748" s="44">
        <f t="shared" ca="1" si="345"/>
        <v>1.349860052232577</v>
      </c>
      <c r="N748" s="44">
        <f t="shared" ca="1" si="346"/>
        <v>1.3497800522325769</v>
      </c>
      <c r="O748" s="108">
        <f t="shared" ca="1" si="321"/>
        <v>0.33601901170783793</v>
      </c>
      <c r="P748" s="102">
        <f t="shared" ca="1" si="322"/>
        <v>6.4668023984701524</v>
      </c>
      <c r="Q748" s="102">
        <f t="shared" ca="1" si="323"/>
        <v>-0.26077806838158923</v>
      </c>
      <c r="R748" s="120">
        <f t="shared" ca="1" si="341"/>
        <v>1</v>
      </c>
      <c r="S748" s="54">
        <f t="shared" ca="1" si="342"/>
        <v>0</v>
      </c>
      <c r="T748" s="5">
        <f t="shared" ca="1" si="324"/>
        <v>1.3475392670087669</v>
      </c>
      <c r="U748" s="152">
        <f t="shared" ca="1" si="325"/>
        <v>1.3551546055591035</v>
      </c>
      <c r="V748" s="152">
        <f t="shared" ca="1" si="326"/>
        <v>1.3416029175616471</v>
      </c>
      <c r="W748" s="153">
        <f t="shared" ca="1" si="327"/>
        <v>2</v>
      </c>
      <c r="X748" s="153">
        <f t="shared" ca="1" si="328"/>
        <v>2</v>
      </c>
      <c r="Y748" s="153">
        <f t="shared" ca="1" si="329"/>
        <v>8</v>
      </c>
      <c r="Z748" s="153">
        <f t="shared" ca="1" si="330"/>
        <v>8</v>
      </c>
      <c r="AA748" s="152">
        <f t="shared" ca="1" si="331"/>
        <v>1.3520566961946332</v>
      </c>
      <c r="AB748" s="152">
        <f t="shared" ca="1" si="332"/>
        <v>1.343007522143606</v>
      </c>
      <c r="AC748" s="154">
        <f t="shared" ca="1" si="333"/>
        <v>-182.13151696450325</v>
      </c>
      <c r="AD748" s="154">
        <f t="shared" ca="1" si="334"/>
        <v>-548.20240711768167</v>
      </c>
      <c r="AE748" s="3">
        <f t="shared" ca="1" si="335"/>
        <v>-45.645870255136558</v>
      </c>
      <c r="AF748" s="3">
        <f t="shared" ca="1" si="336"/>
        <v>-730.33392408218492</v>
      </c>
      <c r="AG748" s="3" t="str">
        <f t="shared" ca="1" si="343"/>
        <v>N</v>
      </c>
      <c r="AH748" s="4" t="str">
        <f t="shared" ca="1" si="337"/>
        <v/>
      </c>
      <c r="AI748" s="75">
        <f t="shared" ca="1" si="338"/>
        <v>-73.033392408218504</v>
      </c>
      <c r="AJ748" s="75">
        <f t="shared" ca="1" si="339"/>
        <v>0</v>
      </c>
    </row>
    <row r="749" spans="1:36">
      <c r="A749" s="41">
        <f t="shared" si="340"/>
        <v>683</v>
      </c>
      <c r="B749" s="150">
        <f ca="1">IF(ISNUMBER(A749),INDEX('MetaTrader Import'!$H$13:$J$5893,TRUNC(((A749-$A$39+1)-1)/3)+1,MOD((A749-$A$39+1)-1,3)+1),"")</f>
        <v>0</v>
      </c>
      <c r="C749" s="43">
        <f t="shared" ca="1" si="317"/>
        <v>24.540798628340262</v>
      </c>
      <c r="D749" s="43">
        <f t="shared" ca="1" si="318"/>
        <v>-0.16782473155048205</v>
      </c>
      <c r="E749" s="43">
        <f t="shared" ca="1" si="319"/>
        <v>24.37297389678978</v>
      </c>
      <c r="F749" s="43">
        <f t="shared" ca="1" si="320"/>
        <v>2.437297389678978</v>
      </c>
      <c r="G749" s="43">
        <f>IF(A749&lt;&gt;"",IF(A749&lt;Data!$G$11*0.25,$C$13/$G$32,IF(A749&gt;Data!$G$11*0.25,$C$13,$C$13*10)),"")</f>
        <v>2</v>
      </c>
      <c r="H749" s="43">
        <f>IF(A749&lt;&gt;"",IF(Data!$G$9="constant",$C$13,IF(Data!$G$9="squeeze",G749,F749)),"")</f>
        <v>2</v>
      </c>
      <c r="I749" s="38">
        <f ca="1">IF(ISNUMBER(A749),NORMINV(RAND(),0,IF(AND(Data!$G$9="squeeze",A749&lt;Data!$G$11*0.25),$H$32,1)*$C$30*$C$13)*($C$14*$C$12),"")</f>
        <v>1.1178314874325028E-4</v>
      </c>
      <c r="J749" s="42">
        <f ca="1">IFERROR(IF(Data!$C$6="Real",B749,I749+J748+($C$14*$C$12)*(NORMINV(RAND(),$C$15,CHOOSE($G$13,$C$13,F749,G749)))),"")</f>
        <v>1.3503431563087567</v>
      </c>
      <c r="K749" s="88">
        <f>IF(ISNUMBER(A749), IF($G$16="fixed",$G$17,MIN(H749*Data!$C$7*$C$16*0.5,$C$17*Data!$C$7))*$C$12,"")</f>
        <v>8.0000000000000007E-5</v>
      </c>
      <c r="L749" s="42">
        <f t="shared" ca="1" si="344"/>
        <v>1.3503431563087567</v>
      </c>
      <c r="M749" s="44">
        <f t="shared" ca="1" si="345"/>
        <v>1.3503831563087567</v>
      </c>
      <c r="N749" s="44">
        <f t="shared" ca="1" si="346"/>
        <v>1.3503031563087566</v>
      </c>
      <c r="O749" s="108">
        <f t="shared" ca="1" si="321"/>
        <v>0.35636647633645918</v>
      </c>
      <c r="P749" s="102">
        <f t="shared" ca="1" si="322"/>
        <v>6.4275446414695656</v>
      </c>
      <c r="Q749" s="102">
        <f t="shared" ca="1" si="323"/>
        <v>-0.2743157417302558</v>
      </c>
      <c r="R749" s="120">
        <f t="shared" ca="1" si="341"/>
        <v>1</v>
      </c>
      <c r="S749" s="54">
        <f t="shared" ca="1" si="342"/>
        <v>0</v>
      </c>
      <c r="T749" s="5">
        <f t="shared" ca="1" si="324"/>
        <v>1.3475392670087669</v>
      </c>
      <c r="U749" s="152">
        <f t="shared" ca="1" si="325"/>
        <v>1.3551546055591035</v>
      </c>
      <c r="V749" s="152">
        <f t="shared" ca="1" si="326"/>
        <v>1.3416029175616471</v>
      </c>
      <c r="W749" s="153">
        <f t="shared" ca="1" si="327"/>
        <v>2</v>
      </c>
      <c r="X749" s="153">
        <f t="shared" ca="1" si="328"/>
        <v>2</v>
      </c>
      <c r="Y749" s="153">
        <f t="shared" ca="1" si="329"/>
        <v>8</v>
      </c>
      <c r="Z749" s="153">
        <f t="shared" ca="1" si="330"/>
        <v>8</v>
      </c>
      <c r="AA749" s="152">
        <f t="shared" ca="1" si="331"/>
        <v>1.3520566961946332</v>
      </c>
      <c r="AB749" s="152">
        <f t="shared" ca="1" si="332"/>
        <v>1.343007522143606</v>
      </c>
      <c r="AC749" s="154">
        <f t="shared" ca="1" si="333"/>
        <v>-140.2831908701252</v>
      </c>
      <c r="AD749" s="154">
        <f t="shared" ca="1" si="334"/>
        <v>-590.05073321205964</v>
      </c>
      <c r="AE749" s="3">
        <f t="shared" ca="1" si="335"/>
        <v>-45.64587025513655</v>
      </c>
      <c r="AF749" s="3">
        <f t="shared" ca="1" si="336"/>
        <v>-730.33392408218481</v>
      </c>
      <c r="AG749" s="3" t="str">
        <f t="shared" ca="1" si="343"/>
        <v>N</v>
      </c>
      <c r="AH749" s="4" t="str">
        <f t="shared" ca="1" si="337"/>
        <v/>
      </c>
      <c r="AI749" s="75">
        <f t="shared" ca="1" si="338"/>
        <v>-73.033392408218475</v>
      </c>
      <c r="AJ749" s="75">
        <f t="shared" ca="1" si="339"/>
        <v>0</v>
      </c>
    </row>
    <row r="750" spans="1:36">
      <c r="A750" s="41">
        <f t="shared" si="340"/>
        <v>684</v>
      </c>
      <c r="B750" s="150">
        <f>IF(ISNUMBER(A750),INDEX('MetaTrader Import'!$H$13:$J$5893,TRUNC(((A750-$A$39+1)-1)/3)+1,MOD((A750-$A$39+1)-1,3)+1),"")</f>
        <v>0</v>
      </c>
      <c r="C750" s="43">
        <f t="shared" ca="1" si="317"/>
        <v>24.37297389678978</v>
      </c>
      <c r="D750" s="43">
        <f t="shared" ca="1" si="318"/>
        <v>1.8876555149825602</v>
      </c>
      <c r="E750" s="43">
        <f t="shared" ca="1" si="319"/>
        <v>26.260629411772342</v>
      </c>
      <c r="F750" s="43">
        <f t="shared" ca="1" si="320"/>
        <v>2.626062941177234</v>
      </c>
      <c r="G750" s="43">
        <f>IF(A750&lt;&gt;"",IF(A750&lt;Data!$G$11*0.25,$C$13/$G$32,IF(A750&gt;Data!$G$11*0.25,$C$13,$C$13*10)),"")</f>
        <v>2</v>
      </c>
      <c r="H750" s="43">
        <f>IF(A750&lt;&gt;"",IF(Data!$G$9="constant",$C$13,IF(Data!$G$9="squeeze",G750,F750)),"")</f>
        <v>2</v>
      </c>
      <c r="I750" s="38">
        <f ca="1">IF(ISNUMBER(A750),NORMINV(RAND(),0,IF(AND(Data!$G$9="squeeze",A750&lt;Data!$G$11*0.25),$H$32,1)*$C$30*$C$13)*($C$14*$C$12),"")</f>
        <v>-5.226205054884843E-4</v>
      </c>
      <c r="J750" s="42">
        <f ca="1">IFERROR(IF(Data!$C$6="Real",B750,I750+J749+($C$14*$C$12)*(NORMINV(RAND(),$C$15,CHOOSE($G$13,$C$13,F750,G750)))),"")</f>
        <v>1.3500287092220926</v>
      </c>
      <c r="K750" s="88">
        <f>IF(ISNUMBER(A750), IF($G$16="fixed",$G$17,MIN(H750*Data!$C$7*$C$16*0.5,$C$17*Data!$C$7))*$C$12,"")</f>
        <v>8.0000000000000007E-5</v>
      </c>
      <c r="L750" s="42">
        <f t="shared" ca="1" si="344"/>
        <v>1.3500287092220926</v>
      </c>
      <c r="M750" s="44">
        <f t="shared" ca="1" si="345"/>
        <v>1.3500687092220927</v>
      </c>
      <c r="N750" s="44">
        <f t="shared" ca="1" si="346"/>
        <v>1.3499887092220926</v>
      </c>
      <c r="O750" s="108">
        <f t="shared" ca="1" si="321"/>
        <v>1.315439274086299E-2</v>
      </c>
      <c r="P750" s="102">
        <f t="shared" ca="1" si="322"/>
        <v>6.5218550352954381</v>
      </c>
      <c r="Q750" s="102">
        <f t="shared" ca="1" si="323"/>
        <v>-0.25552109447393367</v>
      </c>
      <c r="R750" s="120">
        <f t="shared" ca="1" si="341"/>
        <v>1</v>
      </c>
      <c r="S750" s="54">
        <f t="shared" ca="1" si="342"/>
        <v>0</v>
      </c>
      <c r="T750" s="5">
        <f t="shared" ca="1" si="324"/>
        <v>1.3475392670087669</v>
      </c>
      <c r="U750" s="152">
        <f t="shared" ca="1" si="325"/>
        <v>1.3551546055591035</v>
      </c>
      <c r="V750" s="152">
        <f t="shared" ca="1" si="326"/>
        <v>1.3416029175616471</v>
      </c>
      <c r="W750" s="153">
        <f t="shared" ca="1" si="327"/>
        <v>2</v>
      </c>
      <c r="X750" s="153">
        <f t="shared" ca="1" si="328"/>
        <v>2</v>
      </c>
      <c r="Y750" s="153">
        <f t="shared" ca="1" si="329"/>
        <v>8</v>
      </c>
      <c r="Z750" s="153">
        <f t="shared" ca="1" si="330"/>
        <v>8</v>
      </c>
      <c r="AA750" s="152">
        <f t="shared" ca="1" si="331"/>
        <v>1.3520566961946332</v>
      </c>
      <c r="AB750" s="152">
        <f t="shared" ca="1" si="332"/>
        <v>1.343007522143606</v>
      </c>
      <c r="AC750" s="154">
        <f t="shared" ca="1" si="333"/>
        <v>-165.43895780325002</v>
      </c>
      <c r="AD750" s="154">
        <f t="shared" ca="1" si="334"/>
        <v>-564.89496627893482</v>
      </c>
      <c r="AE750" s="3">
        <f t="shared" ca="1" si="335"/>
        <v>-45.64587025513655</v>
      </c>
      <c r="AF750" s="3">
        <f t="shared" ca="1" si="336"/>
        <v>-730.33392408218481</v>
      </c>
      <c r="AG750" s="3" t="str">
        <f t="shared" ca="1" si="343"/>
        <v>N</v>
      </c>
      <c r="AH750" s="4" t="str">
        <f t="shared" ca="1" si="337"/>
        <v/>
      </c>
      <c r="AI750" s="75">
        <f t="shared" ca="1" si="338"/>
        <v>-73.033392408218475</v>
      </c>
      <c r="AJ750" s="75">
        <f t="shared" ca="1" si="339"/>
        <v>0</v>
      </c>
    </row>
    <row r="751" spans="1:36">
      <c r="A751" s="41">
        <f t="shared" si="340"/>
        <v>685</v>
      </c>
      <c r="B751" s="150">
        <f ca="1">IF(ISNUMBER(A751),INDEX('MetaTrader Import'!$H$13:$J$5893,TRUNC(((A751-$A$39+1)-1)/3)+1,MOD((A751-$A$39+1)-1,3)+1),"")</f>
        <v>0</v>
      </c>
      <c r="C751" s="43">
        <f t="shared" ca="1" si="317"/>
        <v>26.260629411772342</v>
      </c>
      <c r="D751" s="43">
        <f t="shared" ca="1" si="318"/>
        <v>-2.7739329383278708</v>
      </c>
      <c r="E751" s="43">
        <f t="shared" ca="1" si="319"/>
        <v>23.486696473444471</v>
      </c>
      <c r="F751" s="43">
        <f t="shared" ca="1" si="320"/>
        <v>2.3486696473444471</v>
      </c>
      <c r="G751" s="43">
        <f>IF(A751&lt;&gt;"",IF(A751&lt;Data!$G$11*0.25,$C$13/$G$32,IF(A751&gt;Data!$G$11*0.25,$C$13,$C$13*10)),"")</f>
        <v>2</v>
      </c>
      <c r="H751" s="43">
        <f>IF(A751&lt;&gt;"",IF(Data!$G$9="constant",$C$13,IF(Data!$G$9="squeeze",G751,F751)),"")</f>
        <v>2</v>
      </c>
      <c r="I751" s="38">
        <f ca="1">IF(ISNUMBER(A751),NORMINV(RAND(),0,IF(AND(Data!$G$9="squeeze",A751&lt;Data!$G$11*0.25),$H$32,1)*$C$30*$C$13)*($C$14*$C$12),"")</f>
        <v>-7.9940297558475518E-4</v>
      </c>
      <c r="J751" s="42">
        <f ca="1">IFERROR(IF(Data!$C$6="Real",B751,I751+J750+($C$14*$C$12)*(NORMINV(RAND(),$C$15,CHOOSE($G$13,$C$13,F751,G751)))),"")</f>
        <v>1.3496764275880466</v>
      </c>
      <c r="K751" s="88">
        <f>IF(ISNUMBER(A751), IF($G$16="fixed",$G$17,MIN(H751*Data!$C$7*$C$16*0.5,$C$17*Data!$C$7))*$C$12,"")</f>
        <v>8.0000000000000007E-5</v>
      </c>
      <c r="L751" s="42">
        <f t="shared" ca="1" si="344"/>
        <v>1.3496764275880466</v>
      </c>
      <c r="M751" s="44">
        <f t="shared" ca="1" si="345"/>
        <v>1.3497164275880467</v>
      </c>
      <c r="N751" s="44">
        <f t="shared" ca="1" si="346"/>
        <v>1.3496364275880466</v>
      </c>
      <c r="O751" s="108">
        <f t="shared" ca="1" si="321"/>
        <v>-0.47666164850270121</v>
      </c>
      <c r="P751" s="102">
        <f t="shared" ca="1" si="322"/>
        <v>6.7812347664658343</v>
      </c>
      <c r="Q751" s="102">
        <f t="shared" ca="1" si="323"/>
        <v>-0.20023117318341835</v>
      </c>
      <c r="R751" s="120">
        <f t="shared" ca="1" si="341"/>
        <v>1</v>
      </c>
      <c r="S751" s="54">
        <f t="shared" ca="1" si="342"/>
        <v>0</v>
      </c>
      <c r="T751" s="5">
        <f t="shared" ca="1" si="324"/>
        <v>1.3475392670087669</v>
      </c>
      <c r="U751" s="152">
        <f t="shared" ca="1" si="325"/>
        <v>1.3551546055591035</v>
      </c>
      <c r="V751" s="152">
        <f t="shared" ca="1" si="326"/>
        <v>1.3416029175616471</v>
      </c>
      <c r="W751" s="153">
        <f t="shared" ca="1" si="327"/>
        <v>2</v>
      </c>
      <c r="X751" s="153">
        <f t="shared" ca="1" si="328"/>
        <v>2</v>
      </c>
      <c r="Y751" s="153">
        <f t="shared" ca="1" si="329"/>
        <v>8</v>
      </c>
      <c r="Z751" s="153">
        <f t="shared" ca="1" si="330"/>
        <v>8</v>
      </c>
      <c r="AA751" s="152">
        <f t="shared" ca="1" si="331"/>
        <v>1.3520566961946332</v>
      </c>
      <c r="AB751" s="152">
        <f t="shared" ca="1" si="332"/>
        <v>1.343007522143606</v>
      </c>
      <c r="AC751" s="154">
        <f t="shared" ca="1" si="333"/>
        <v>-193.6214885269294</v>
      </c>
      <c r="AD751" s="154">
        <f t="shared" ca="1" si="334"/>
        <v>-536.71243555525552</v>
      </c>
      <c r="AE751" s="3">
        <f t="shared" ca="1" si="335"/>
        <v>-45.645870255136558</v>
      </c>
      <c r="AF751" s="3">
        <f t="shared" ca="1" si="336"/>
        <v>-730.33392408218492</v>
      </c>
      <c r="AG751" s="3" t="str">
        <f t="shared" ca="1" si="343"/>
        <v>N</v>
      </c>
      <c r="AH751" s="4" t="str">
        <f t="shared" ca="1" si="337"/>
        <v/>
      </c>
      <c r="AI751" s="75">
        <f t="shared" ca="1" si="338"/>
        <v>-73.033392408218504</v>
      </c>
      <c r="AJ751" s="75">
        <f t="shared" ca="1" si="339"/>
        <v>0</v>
      </c>
    </row>
    <row r="752" spans="1:36">
      <c r="A752" s="41">
        <f t="shared" si="340"/>
        <v>686</v>
      </c>
      <c r="B752" s="150">
        <f ca="1">IF(ISNUMBER(A752),INDEX('MetaTrader Import'!$H$13:$J$5893,TRUNC(((A752-$A$39+1)-1)/3)+1,MOD((A752-$A$39+1)-1,3)+1),"")</f>
        <v>0</v>
      </c>
      <c r="C752" s="43">
        <f t="shared" ca="1" si="317"/>
        <v>23.486696473444471</v>
      </c>
      <c r="D752" s="43">
        <f t="shared" ca="1" si="318"/>
        <v>-0.57396626707434173</v>
      </c>
      <c r="E752" s="43">
        <f t="shared" ca="1" si="319"/>
        <v>22.912730206370128</v>
      </c>
      <c r="F752" s="43">
        <f t="shared" ca="1" si="320"/>
        <v>2.2912730206370129</v>
      </c>
      <c r="G752" s="43">
        <f>IF(A752&lt;&gt;"",IF(A752&lt;Data!$G$11*0.25,$C$13/$G$32,IF(A752&gt;Data!$G$11*0.25,$C$13,$C$13*10)),"")</f>
        <v>2</v>
      </c>
      <c r="H752" s="43">
        <f>IF(A752&lt;&gt;"",IF(Data!$G$9="constant",$C$13,IF(Data!$G$9="squeeze",G752,F752)),"")</f>
        <v>2</v>
      </c>
      <c r="I752" s="38">
        <f ca="1">IF(ISNUMBER(A752),NORMINV(RAND(),0,IF(AND(Data!$G$9="squeeze",A752&lt;Data!$G$11*0.25),$H$32,1)*$C$30*$C$13)*($C$14*$C$12),"")</f>
        <v>-1.987449983512236E-4</v>
      </c>
      <c r="J752" s="42">
        <f ca="1">IFERROR(IF(Data!$C$6="Real",B752,I752+J751+($C$14*$C$12)*(NORMINV(RAND(),$C$15,CHOOSE($G$13,$C$13,F752,G752)))),"")</f>
        <v>1.3492209077126978</v>
      </c>
      <c r="K752" s="88">
        <f>IF(ISNUMBER(A752), IF($G$16="fixed",$G$17,MIN(H752*Data!$C$7*$C$16*0.5,$C$17*Data!$C$7))*$C$12,"")</f>
        <v>8.0000000000000007E-5</v>
      </c>
      <c r="L752" s="42">
        <f t="shared" ca="1" si="344"/>
        <v>1.3492209077126978</v>
      </c>
      <c r="M752" s="44">
        <f t="shared" ca="1" si="345"/>
        <v>1.3492609077126978</v>
      </c>
      <c r="N752" s="44">
        <f t="shared" ca="1" si="346"/>
        <v>1.3491809077126977</v>
      </c>
      <c r="O752" s="108">
        <f t="shared" ca="1" si="321"/>
        <v>-0.89905189342032965</v>
      </c>
      <c r="P752" s="102">
        <f t="shared" ca="1" si="322"/>
        <v>7.8017469248146512</v>
      </c>
      <c r="Q752" s="102">
        <f t="shared" ca="1" si="323"/>
        <v>-0.11111306963698944</v>
      </c>
      <c r="R752" s="120">
        <f t="shared" ca="1" si="341"/>
        <v>1</v>
      </c>
      <c r="S752" s="54">
        <f t="shared" ca="1" si="342"/>
        <v>0</v>
      </c>
      <c r="T752" s="5">
        <f t="shared" ca="1" si="324"/>
        <v>1.3475392670087669</v>
      </c>
      <c r="U752" s="152">
        <f t="shared" ca="1" si="325"/>
        <v>1.3551546055591035</v>
      </c>
      <c r="V752" s="152">
        <f t="shared" ca="1" si="326"/>
        <v>1.3416029175616471</v>
      </c>
      <c r="W752" s="153">
        <f t="shared" ca="1" si="327"/>
        <v>2</v>
      </c>
      <c r="X752" s="153">
        <f t="shared" ca="1" si="328"/>
        <v>2</v>
      </c>
      <c r="Y752" s="153">
        <f t="shared" ca="1" si="329"/>
        <v>8</v>
      </c>
      <c r="Z752" s="153">
        <f t="shared" ca="1" si="330"/>
        <v>8</v>
      </c>
      <c r="AA752" s="152">
        <f t="shared" ca="1" si="331"/>
        <v>1.3520566961946332</v>
      </c>
      <c r="AB752" s="152">
        <f t="shared" ca="1" si="332"/>
        <v>1.343007522143606</v>
      </c>
      <c r="AC752" s="154">
        <f t="shared" ca="1" si="333"/>
        <v>-230.06307855483854</v>
      </c>
      <c r="AD752" s="154">
        <f t="shared" ca="1" si="334"/>
        <v>-500.27084552734635</v>
      </c>
      <c r="AE752" s="3">
        <f t="shared" ca="1" si="335"/>
        <v>-45.645870255136558</v>
      </c>
      <c r="AF752" s="3">
        <f t="shared" ca="1" si="336"/>
        <v>-730.33392408218492</v>
      </c>
      <c r="AG752" s="3" t="str">
        <f t="shared" ca="1" si="343"/>
        <v>N</v>
      </c>
      <c r="AH752" s="4" t="str">
        <f t="shared" ca="1" si="337"/>
        <v/>
      </c>
      <c r="AI752" s="75">
        <f t="shared" ca="1" si="338"/>
        <v>-73.033392408218504</v>
      </c>
      <c r="AJ752" s="75">
        <f t="shared" ca="1" si="339"/>
        <v>0</v>
      </c>
    </row>
    <row r="753" spans="1:36">
      <c r="A753" s="41">
        <f t="shared" si="340"/>
        <v>687</v>
      </c>
      <c r="B753" s="150">
        <f>IF(ISNUMBER(A753),INDEX('MetaTrader Import'!$H$13:$J$5893,TRUNC(((A753-$A$39+1)-1)/3)+1,MOD((A753-$A$39+1)-1,3)+1),"")</f>
        <v>0</v>
      </c>
      <c r="C753" s="43">
        <f t="shared" ca="1" si="317"/>
        <v>22.912730206370128</v>
      </c>
      <c r="D753" s="43">
        <f t="shared" ca="1" si="318"/>
        <v>-0.23044334767322119</v>
      </c>
      <c r="E753" s="43">
        <f t="shared" ca="1" si="319"/>
        <v>22.682286858696905</v>
      </c>
      <c r="F753" s="43">
        <f t="shared" ca="1" si="320"/>
        <v>2.2682286858696905</v>
      </c>
      <c r="G753" s="43">
        <f>IF(A753&lt;&gt;"",IF(A753&lt;Data!$G$11*0.25,$C$13/$G$32,IF(A753&gt;Data!$G$11*0.25,$C$13,$C$13*10)),"")</f>
        <v>2</v>
      </c>
      <c r="H753" s="43">
        <f>IF(A753&lt;&gt;"",IF(Data!$G$9="constant",$C$13,IF(Data!$G$9="squeeze",G753,F753)),"")</f>
        <v>2</v>
      </c>
      <c r="I753" s="38">
        <f ca="1">IF(ISNUMBER(A753),NORMINV(RAND(),0,IF(AND(Data!$G$9="squeeze",A753&lt;Data!$G$11*0.25),$H$32,1)*$C$30*$C$13)*($C$14*$C$12),"")</f>
        <v>-3.2457972045572337E-4</v>
      </c>
      <c r="J753" s="42">
        <f ca="1">IFERROR(IF(Data!$C$6="Real",B753,I753+J752+($C$14*$C$12)*(NORMINV(RAND(),$C$15,CHOOSE($G$13,$C$13,F753,G753)))),"")</f>
        <v>1.3494326716168488</v>
      </c>
      <c r="K753" s="88">
        <f>IF(ISNUMBER(A753), IF($G$16="fixed",$G$17,MIN(H753*Data!$C$7*$C$16*0.5,$C$17*Data!$C$7))*$C$12,"")</f>
        <v>8.0000000000000007E-5</v>
      </c>
      <c r="L753" s="42">
        <f t="shared" ca="1" si="344"/>
        <v>1.3494326716168488</v>
      </c>
      <c r="M753" s="44">
        <f t="shared" ca="1" si="345"/>
        <v>1.3494726716168488</v>
      </c>
      <c r="N753" s="44">
        <f t="shared" ca="1" si="346"/>
        <v>1.3493926716168487</v>
      </c>
      <c r="O753" s="108">
        <f t="shared" ca="1" si="321"/>
        <v>-1.3425531993446442</v>
      </c>
      <c r="P753" s="102">
        <f t="shared" ca="1" si="322"/>
        <v>8.3048296219313045</v>
      </c>
      <c r="Q753" s="102">
        <f t="shared" ca="1" si="323"/>
        <v>-3.4203004819248126E-4</v>
      </c>
      <c r="R753" s="120">
        <f t="shared" ca="1" si="341"/>
        <v>1</v>
      </c>
      <c r="S753" s="54">
        <f t="shared" ca="1" si="342"/>
        <v>0</v>
      </c>
      <c r="T753" s="5">
        <f t="shared" ca="1" si="324"/>
        <v>1.3475392670087669</v>
      </c>
      <c r="U753" s="152">
        <f t="shared" ca="1" si="325"/>
        <v>1.3551546055591035</v>
      </c>
      <c r="V753" s="152">
        <f t="shared" ca="1" si="326"/>
        <v>1.3416029175616471</v>
      </c>
      <c r="W753" s="153">
        <f t="shared" ca="1" si="327"/>
        <v>2</v>
      </c>
      <c r="X753" s="153">
        <f t="shared" ca="1" si="328"/>
        <v>2</v>
      </c>
      <c r="Y753" s="153">
        <f t="shared" ca="1" si="329"/>
        <v>8</v>
      </c>
      <c r="Z753" s="153">
        <f t="shared" ca="1" si="330"/>
        <v>8</v>
      </c>
      <c r="AA753" s="152">
        <f t="shared" ca="1" si="331"/>
        <v>1.3520566961946332</v>
      </c>
      <c r="AB753" s="152">
        <f t="shared" ca="1" si="332"/>
        <v>1.343007522143606</v>
      </c>
      <c r="AC753" s="154">
        <f t="shared" ca="1" si="333"/>
        <v>-213.12196622275792</v>
      </c>
      <c r="AD753" s="154">
        <f t="shared" ca="1" si="334"/>
        <v>-517.211957859427</v>
      </c>
      <c r="AE753" s="3">
        <f t="shared" ca="1" si="335"/>
        <v>-45.645870255136558</v>
      </c>
      <c r="AF753" s="3">
        <f t="shared" ca="1" si="336"/>
        <v>-730.33392408218492</v>
      </c>
      <c r="AG753" s="3" t="str">
        <f t="shared" ca="1" si="343"/>
        <v>N</v>
      </c>
      <c r="AH753" s="4" t="str">
        <f t="shared" ca="1" si="337"/>
        <v/>
      </c>
      <c r="AI753" s="75">
        <f t="shared" ca="1" si="338"/>
        <v>-73.033392408218504</v>
      </c>
      <c r="AJ753" s="75">
        <f t="shared" ca="1" si="339"/>
        <v>0</v>
      </c>
    </row>
    <row r="754" spans="1:36">
      <c r="A754" s="41">
        <f t="shared" si="340"/>
        <v>688</v>
      </c>
      <c r="B754" s="150">
        <f ca="1">IF(ISNUMBER(A754),INDEX('MetaTrader Import'!$H$13:$J$5893,TRUNC(((A754-$A$39+1)-1)/3)+1,MOD((A754-$A$39+1)-1,3)+1),"")</f>
        <v>0</v>
      </c>
      <c r="C754" s="43">
        <f t="shared" ca="1" si="317"/>
        <v>22.682286858696905</v>
      </c>
      <c r="D754" s="43">
        <f t="shared" ca="1" si="318"/>
        <v>-0.85419381796016669</v>
      </c>
      <c r="E754" s="43">
        <f t="shared" ca="1" si="319"/>
        <v>21.828093040736739</v>
      </c>
      <c r="F754" s="43">
        <f t="shared" ca="1" si="320"/>
        <v>2.182809304073674</v>
      </c>
      <c r="G754" s="43">
        <f>IF(A754&lt;&gt;"",IF(A754&lt;Data!$G$11*0.25,$C$13/$G$32,IF(A754&gt;Data!$G$11*0.25,$C$13,$C$13*10)),"")</f>
        <v>2</v>
      </c>
      <c r="H754" s="43">
        <f>IF(A754&lt;&gt;"",IF(Data!$G$9="constant",$C$13,IF(Data!$G$9="squeeze",G754,F754)),"")</f>
        <v>2</v>
      </c>
      <c r="I754" s="38">
        <f ca="1">IF(ISNUMBER(A754),NORMINV(RAND(),0,IF(AND(Data!$G$9="squeeze",A754&lt;Data!$G$11*0.25),$H$32,1)*$C$30*$C$13)*($C$14*$C$12),"")</f>
        <v>-9.4755956322269309E-6</v>
      </c>
      <c r="J754" s="42">
        <f ca="1">IFERROR(IF(Data!$C$6="Real",B754,I754+J753+($C$14*$C$12)*(NORMINV(RAND(),$C$15,CHOOSE($G$13,$C$13,F754,G754)))),"")</f>
        <v>1.3488585731461602</v>
      </c>
      <c r="K754" s="88">
        <f>IF(ISNUMBER(A754), IF($G$16="fixed",$G$17,MIN(H754*Data!$C$7*$C$16*0.5,$C$17*Data!$C$7))*$C$12,"")</f>
        <v>8.0000000000000007E-5</v>
      </c>
      <c r="L754" s="42">
        <f t="shared" ca="1" si="344"/>
        <v>1.3488585731461602</v>
      </c>
      <c r="M754" s="44">
        <f t="shared" ca="1" si="345"/>
        <v>1.3488985731461602</v>
      </c>
      <c r="N754" s="44">
        <f t="shared" ca="1" si="346"/>
        <v>1.3488185731461602</v>
      </c>
      <c r="O754" s="108">
        <f t="shared" ca="1" si="321"/>
        <v>-1.7779871989639451</v>
      </c>
      <c r="P754" s="102">
        <f t="shared" ca="1" si="322"/>
        <v>9.4211601145149384</v>
      </c>
      <c r="Q754" s="102">
        <f t="shared" ca="1" si="323"/>
        <v>0.12794601963285027</v>
      </c>
      <c r="R754" s="120">
        <f t="shared" ca="1" si="341"/>
        <v>1</v>
      </c>
      <c r="S754" s="54">
        <f t="shared" ca="1" si="342"/>
        <v>0</v>
      </c>
      <c r="T754" s="5">
        <f t="shared" ca="1" si="324"/>
        <v>1.3475392670087669</v>
      </c>
      <c r="U754" s="152">
        <f t="shared" ca="1" si="325"/>
        <v>1.3551546055591035</v>
      </c>
      <c r="V754" s="152">
        <f t="shared" ca="1" si="326"/>
        <v>1.3416029175616471</v>
      </c>
      <c r="W754" s="153">
        <f t="shared" ca="1" si="327"/>
        <v>2</v>
      </c>
      <c r="X754" s="153">
        <f t="shared" ca="1" si="328"/>
        <v>2</v>
      </c>
      <c r="Y754" s="153">
        <f t="shared" ca="1" si="329"/>
        <v>8</v>
      </c>
      <c r="Z754" s="153">
        <f t="shared" ca="1" si="330"/>
        <v>8</v>
      </c>
      <c r="AA754" s="152">
        <f t="shared" ca="1" si="331"/>
        <v>1.3520566961946332</v>
      </c>
      <c r="AB754" s="152">
        <f t="shared" ca="1" si="332"/>
        <v>1.343007522143606</v>
      </c>
      <c r="AC754" s="154">
        <f t="shared" ca="1" si="333"/>
        <v>-259.04984387784327</v>
      </c>
      <c r="AD754" s="154">
        <f t="shared" ca="1" si="334"/>
        <v>-471.28408020434165</v>
      </c>
      <c r="AE754" s="3">
        <f t="shared" ca="1" si="335"/>
        <v>-45.645870255136558</v>
      </c>
      <c r="AF754" s="3">
        <f t="shared" ca="1" si="336"/>
        <v>-730.33392408218492</v>
      </c>
      <c r="AG754" s="3" t="str">
        <f t="shared" ca="1" si="343"/>
        <v>N</v>
      </c>
      <c r="AH754" s="4" t="str">
        <f t="shared" ca="1" si="337"/>
        <v/>
      </c>
      <c r="AI754" s="75">
        <f t="shared" ca="1" si="338"/>
        <v>-73.033392408218504</v>
      </c>
      <c r="AJ754" s="75">
        <f t="shared" ca="1" si="339"/>
        <v>0</v>
      </c>
    </row>
    <row r="755" spans="1:36">
      <c r="A755" s="41">
        <f t="shared" si="340"/>
        <v>689</v>
      </c>
      <c r="B755" s="150">
        <f ca="1">IF(ISNUMBER(A755),INDEX('MetaTrader Import'!$H$13:$J$5893,TRUNC(((A755-$A$39+1)-1)/3)+1,MOD((A755-$A$39+1)-1,3)+1),"")</f>
        <v>0</v>
      </c>
      <c r="C755" s="43">
        <f t="shared" ca="1" si="317"/>
        <v>21.828093040736739</v>
      </c>
      <c r="D755" s="43">
        <f t="shared" ca="1" si="318"/>
        <v>1.7167998648968696</v>
      </c>
      <c r="E755" s="43">
        <f t="shared" ca="1" si="319"/>
        <v>23.54489290563361</v>
      </c>
      <c r="F755" s="43">
        <f t="shared" ca="1" si="320"/>
        <v>2.354489290563361</v>
      </c>
      <c r="G755" s="43">
        <f>IF(A755&lt;&gt;"",IF(A755&lt;Data!$G$11*0.25,$C$13/$G$32,IF(A755&gt;Data!$G$11*0.25,$C$13,$C$13*10)),"")</f>
        <v>2</v>
      </c>
      <c r="H755" s="43">
        <f>IF(A755&lt;&gt;"",IF(Data!$G$9="constant",$C$13,IF(Data!$G$9="squeeze",G755,F755)),"")</f>
        <v>2</v>
      </c>
      <c r="I755" s="38">
        <f ca="1">IF(ISNUMBER(A755),NORMINV(RAND(),0,IF(AND(Data!$G$9="squeeze",A755&lt;Data!$G$11*0.25),$H$32,1)*$C$30*$C$13)*($C$14*$C$12),"")</f>
        <v>8.843979088729042E-6</v>
      </c>
      <c r="J755" s="42">
        <f ca="1">IFERROR(IF(Data!$C$6="Real",B755,I755+J754+($C$14*$C$12)*(NORMINV(RAND(),$C$15,CHOOSE($G$13,$C$13,F755,G755)))),"")</f>
        <v>1.3493249874415998</v>
      </c>
      <c r="K755" s="88">
        <f>IF(ISNUMBER(A755), IF($G$16="fixed",$G$17,MIN(H755*Data!$C$7*$C$16*0.5,$C$17*Data!$C$7))*$C$12,"")</f>
        <v>8.0000000000000007E-5</v>
      </c>
      <c r="L755" s="42">
        <f t="shared" ca="1" si="344"/>
        <v>1.3493249874415998</v>
      </c>
      <c r="M755" s="44">
        <f t="shared" ca="1" si="345"/>
        <v>1.3493649874415998</v>
      </c>
      <c r="N755" s="44">
        <f t="shared" ca="1" si="346"/>
        <v>1.3492849874415997</v>
      </c>
      <c r="O755" s="108">
        <f t="shared" ca="1" si="321"/>
        <v>-1.9245665889617531</v>
      </c>
      <c r="P755" s="102">
        <f t="shared" ca="1" si="322"/>
        <v>9.7529603706411265</v>
      </c>
      <c r="Q755" s="102">
        <f t="shared" ca="1" si="323"/>
        <v>0.23540500609630968</v>
      </c>
      <c r="R755" s="120">
        <f t="shared" ca="1" si="341"/>
        <v>1</v>
      </c>
      <c r="S755" s="54">
        <f t="shared" ca="1" si="342"/>
        <v>0</v>
      </c>
      <c r="T755" s="5">
        <f t="shared" ca="1" si="324"/>
        <v>1.3475392670087669</v>
      </c>
      <c r="U755" s="152">
        <f t="shared" ca="1" si="325"/>
        <v>1.3551546055591035</v>
      </c>
      <c r="V755" s="152">
        <f t="shared" ca="1" si="326"/>
        <v>1.3416029175616471</v>
      </c>
      <c r="W755" s="153">
        <f t="shared" ca="1" si="327"/>
        <v>2</v>
      </c>
      <c r="X755" s="153">
        <f t="shared" ca="1" si="328"/>
        <v>2</v>
      </c>
      <c r="Y755" s="153">
        <f t="shared" ca="1" si="329"/>
        <v>8</v>
      </c>
      <c r="Z755" s="153">
        <f t="shared" ca="1" si="330"/>
        <v>8</v>
      </c>
      <c r="AA755" s="152">
        <f t="shared" ca="1" si="331"/>
        <v>1.3520566961946332</v>
      </c>
      <c r="AB755" s="152">
        <f t="shared" ca="1" si="332"/>
        <v>1.343007522143606</v>
      </c>
      <c r="AC755" s="154">
        <f t="shared" ca="1" si="333"/>
        <v>-221.73670024267622</v>
      </c>
      <c r="AD755" s="154">
        <f t="shared" ca="1" si="334"/>
        <v>-508.59722383950867</v>
      </c>
      <c r="AE755" s="3">
        <f t="shared" ca="1" si="335"/>
        <v>-45.645870255136558</v>
      </c>
      <c r="AF755" s="3">
        <f t="shared" ca="1" si="336"/>
        <v>-730.33392408218492</v>
      </c>
      <c r="AG755" s="3" t="str">
        <f t="shared" ca="1" si="343"/>
        <v>N</v>
      </c>
      <c r="AH755" s="4" t="str">
        <f t="shared" ca="1" si="337"/>
        <v/>
      </c>
      <c r="AI755" s="75">
        <f t="shared" ca="1" si="338"/>
        <v>-73.033392408218504</v>
      </c>
      <c r="AJ755" s="75">
        <f t="shared" ca="1" si="339"/>
        <v>0</v>
      </c>
    </row>
    <row r="756" spans="1:36">
      <c r="A756" s="41">
        <f t="shared" si="340"/>
        <v>690</v>
      </c>
      <c r="B756" s="150">
        <f>IF(ISNUMBER(A756),INDEX('MetaTrader Import'!$H$13:$J$5893,TRUNC(((A756-$A$39+1)-1)/3)+1,MOD((A756-$A$39+1)-1,3)+1),"")</f>
        <v>0</v>
      </c>
      <c r="C756" s="43">
        <f t="shared" ca="1" si="317"/>
        <v>23.54489290563361</v>
      </c>
      <c r="D756" s="43">
        <f t="shared" ca="1" si="318"/>
        <v>-0.25258333569453983</v>
      </c>
      <c r="E756" s="43">
        <f t="shared" ca="1" si="319"/>
        <v>23.292309569939071</v>
      </c>
      <c r="F756" s="43">
        <f t="shared" ca="1" si="320"/>
        <v>2.3292309569939071</v>
      </c>
      <c r="G756" s="43">
        <f>IF(A756&lt;&gt;"",IF(A756&lt;Data!$G$11*0.25,$C$13/$G$32,IF(A756&gt;Data!$G$11*0.25,$C$13,$C$13*10)),"")</f>
        <v>2</v>
      </c>
      <c r="H756" s="43">
        <f>IF(A756&lt;&gt;"",IF(Data!$G$9="constant",$C$13,IF(Data!$G$9="squeeze",G756,F756)),"")</f>
        <v>2</v>
      </c>
      <c r="I756" s="38">
        <f ca="1">IF(ISNUMBER(A756),NORMINV(RAND(),0,IF(AND(Data!$G$9="squeeze",A756&lt;Data!$G$11*0.25),$H$32,1)*$C$30*$C$13)*($C$14*$C$12),"")</f>
        <v>-5.8347623857494136E-5</v>
      </c>
      <c r="J756" s="42">
        <f ca="1">IFERROR(IF(Data!$C$6="Real",B756,I756+J755+($C$14*$C$12)*(NORMINV(RAND(),$C$15,CHOOSE($G$13,$C$13,F756,G756)))),"")</f>
        <v>1.3491998162158796</v>
      </c>
      <c r="K756" s="88">
        <f>IF(ISNUMBER(A756), IF($G$16="fixed",$G$17,MIN(H756*Data!$C$7*$C$16*0.5,$C$17*Data!$C$7))*$C$12,"")</f>
        <v>8.0000000000000007E-5</v>
      </c>
      <c r="L756" s="42">
        <f t="shared" ca="1" si="344"/>
        <v>1.3491998162158796</v>
      </c>
      <c r="M756" s="44">
        <f t="shared" ca="1" si="345"/>
        <v>1.3492398162158796</v>
      </c>
      <c r="N756" s="44">
        <f t="shared" ca="1" si="346"/>
        <v>1.3491598162158795</v>
      </c>
      <c r="O756" s="108">
        <f t="shared" ca="1" si="321"/>
        <v>-1.9414444255783569</v>
      </c>
      <c r="P756" s="102">
        <f t="shared" ca="1" si="322"/>
        <v>9.8015897015813387</v>
      </c>
      <c r="Q756" s="102">
        <f t="shared" ca="1" si="323"/>
        <v>0.3275613781582587</v>
      </c>
      <c r="R756" s="120">
        <f t="shared" ca="1" si="341"/>
        <v>1</v>
      </c>
      <c r="S756" s="54">
        <f t="shared" ca="1" si="342"/>
        <v>0</v>
      </c>
      <c r="T756" s="5">
        <f t="shared" ca="1" si="324"/>
        <v>1.3475392670087669</v>
      </c>
      <c r="U756" s="152">
        <f t="shared" ca="1" si="325"/>
        <v>1.3551546055591035</v>
      </c>
      <c r="V756" s="152">
        <f t="shared" ca="1" si="326"/>
        <v>1.3416029175616471</v>
      </c>
      <c r="W756" s="153">
        <f t="shared" ca="1" si="327"/>
        <v>2</v>
      </c>
      <c r="X756" s="153">
        <f t="shared" ca="1" si="328"/>
        <v>2</v>
      </c>
      <c r="Y756" s="153">
        <f t="shared" ca="1" si="329"/>
        <v>8</v>
      </c>
      <c r="Z756" s="153">
        <f t="shared" ca="1" si="330"/>
        <v>8</v>
      </c>
      <c r="AA756" s="152">
        <f t="shared" ca="1" si="331"/>
        <v>1.3520566961946332</v>
      </c>
      <c r="AB756" s="152">
        <f t="shared" ca="1" si="332"/>
        <v>1.343007522143606</v>
      </c>
      <c r="AC756" s="154">
        <f t="shared" ca="1" si="333"/>
        <v>-231.7503983002922</v>
      </c>
      <c r="AD756" s="154">
        <f t="shared" ca="1" si="334"/>
        <v>-498.58352578189272</v>
      </c>
      <c r="AE756" s="3">
        <f t="shared" ca="1" si="335"/>
        <v>-45.645870255136558</v>
      </c>
      <c r="AF756" s="3">
        <f t="shared" ca="1" si="336"/>
        <v>-730.33392408218492</v>
      </c>
      <c r="AG756" s="3" t="str">
        <f t="shared" ca="1" si="343"/>
        <v>N</v>
      </c>
      <c r="AH756" s="4" t="str">
        <f t="shared" ca="1" si="337"/>
        <v/>
      </c>
      <c r="AI756" s="75">
        <f t="shared" ca="1" si="338"/>
        <v>-73.033392408218504</v>
      </c>
      <c r="AJ756" s="75">
        <f t="shared" ca="1" si="339"/>
        <v>0</v>
      </c>
    </row>
    <row r="757" spans="1:36">
      <c r="A757" s="41">
        <f t="shared" si="340"/>
        <v>691</v>
      </c>
      <c r="B757" s="150">
        <f ca="1">IF(ISNUMBER(A757),INDEX('MetaTrader Import'!$H$13:$J$5893,TRUNC(((A757-$A$39+1)-1)/3)+1,MOD((A757-$A$39+1)-1,3)+1),"")</f>
        <v>0</v>
      </c>
      <c r="C757" s="43">
        <f t="shared" ca="1" si="317"/>
        <v>23.292309569939071</v>
      </c>
      <c r="D757" s="43">
        <f t="shared" ca="1" si="318"/>
        <v>-0.51038428352845333</v>
      </c>
      <c r="E757" s="43">
        <f t="shared" ca="1" si="319"/>
        <v>22.781925286410619</v>
      </c>
      <c r="F757" s="43">
        <f t="shared" ca="1" si="320"/>
        <v>2.2781925286410618</v>
      </c>
      <c r="G757" s="43">
        <f>IF(A757&lt;&gt;"",IF(A757&lt;Data!$G$11*0.25,$C$13/$G$32,IF(A757&gt;Data!$G$11*0.25,$C$13,$C$13*10)),"")</f>
        <v>2</v>
      </c>
      <c r="H757" s="43">
        <f>IF(A757&lt;&gt;"",IF(Data!$G$9="constant",$C$13,IF(Data!$G$9="squeeze",G757,F757)),"")</f>
        <v>2</v>
      </c>
      <c r="I757" s="38">
        <f ca="1">IF(ISNUMBER(A757),NORMINV(RAND(),0,IF(AND(Data!$G$9="squeeze",A757&lt;Data!$G$11*0.25),$H$32,1)*$C$30*$C$13)*($C$14*$C$12),"")</f>
        <v>2.9624895159083438E-5</v>
      </c>
      <c r="J757" s="42">
        <f ca="1">IFERROR(IF(Data!$C$6="Real",B757,I757+J756+($C$14*$C$12)*(NORMINV(RAND(),$C$15,CHOOSE($G$13,$C$13,F757,G757)))),"")</f>
        <v>1.3494247867509581</v>
      </c>
      <c r="K757" s="88">
        <f>IF(ISNUMBER(A757), IF($G$16="fixed",$G$17,MIN(H757*Data!$C$7*$C$16*0.5,$C$17*Data!$C$7))*$C$12,"")</f>
        <v>8.0000000000000007E-5</v>
      </c>
      <c r="L757" s="42">
        <f t="shared" ca="1" si="344"/>
        <v>1.3494247867509581</v>
      </c>
      <c r="M757" s="44">
        <f t="shared" ca="1" si="345"/>
        <v>1.3494647867509582</v>
      </c>
      <c r="N757" s="44">
        <f t="shared" ca="1" si="346"/>
        <v>1.3493847867509581</v>
      </c>
      <c r="O757" s="108">
        <f t="shared" ca="1" si="321"/>
        <v>-1.8898711803782313</v>
      </c>
      <c r="P757" s="102">
        <f t="shared" ca="1" si="322"/>
        <v>9.6839707241812594</v>
      </c>
      <c r="Q757" s="102">
        <f t="shared" ca="1" si="323"/>
        <v>0.38296976869305316</v>
      </c>
      <c r="R757" s="120">
        <f t="shared" ca="1" si="341"/>
        <v>1</v>
      </c>
      <c r="S757" s="54">
        <f t="shared" ca="1" si="342"/>
        <v>0</v>
      </c>
      <c r="T757" s="5">
        <f t="shared" ca="1" si="324"/>
        <v>1.3475392670087669</v>
      </c>
      <c r="U757" s="152">
        <f t="shared" ca="1" si="325"/>
        <v>1.3551546055591035</v>
      </c>
      <c r="V757" s="152">
        <f t="shared" ca="1" si="326"/>
        <v>1.3416029175616471</v>
      </c>
      <c r="W757" s="153">
        <f t="shared" ca="1" si="327"/>
        <v>2</v>
      </c>
      <c r="X757" s="153">
        <f t="shared" ca="1" si="328"/>
        <v>2</v>
      </c>
      <c r="Y757" s="153">
        <f t="shared" ca="1" si="329"/>
        <v>8</v>
      </c>
      <c r="Z757" s="153">
        <f t="shared" ca="1" si="330"/>
        <v>8</v>
      </c>
      <c r="AA757" s="152">
        <f t="shared" ca="1" si="331"/>
        <v>1.3520566961946332</v>
      </c>
      <c r="AB757" s="152">
        <f t="shared" ca="1" si="332"/>
        <v>1.343007522143606</v>
      </c>
      <c r="AC757" s="154">
        <f t="shared" ca="1" si="333"/>
        <v>-213.75275549400996</v>
      </c>
      <c r="AD757" s="154">
        <f t="shared" ca="1" si="334"/>
        <v>-516.58116858817493</v>
      </c>
      <c r="AE757" s="3">
        <f t="shared" ca="1" si="335"/>
        <v>-45.645870255136558</v>
      </c>
      <c r="AF757" s="3">
        <f t="shared" ca="1" si="336"/>
        <v>-730.33392408218492</v>
      </c>
      <c r="AG757" s="3" t="str">
        <f t="shared" ca="1" si="343"/>
        <v>N</v>
      </c>
      <c r="AH757" s="4" t="str">
        <f t="shared" ca="1" si="337"/>
        <v/>
      </c>
      <c r="AI757" s="75">
        <f t="shared" ca="1" si="338"/>
        <v>-73.033392408218504</v>
      </c>
      <c r="AJ757" s="75">
        <f t="shared" ca="1" si="339"/>
        <v>0</v>
      </c>
    </row>
    <row r="758" spans="1:36">
      <c r="A758" s="41">
        <f t="shared" si="340"/>
        <v>692</v>
      </c>
      <c r="B758" s="150">
        <f ca="1">IF(ISNUMBER(A758),INDEX('MetaTrader Import'!$H$13:$J$5893,TRUNC(((A758-$A$39+1)-1)/3)+1,MOD((A758-$A$39+1)-1,3)+1),"")</f>
        <v>0</v>
      </c>
      <c r="C758" s="43">
        <f t="shared" ca="1" si="317"/>
        <v>22.781925286410619</v>
      </c>
      <c r="D758" s="43">
        <f t="shared" ca="1" si="318"/>
        <v>-0.10755195969436293</v>
      </c>
      <c r="E758" s="43">
        <f t="shared" ca="1" si="319"/>
        <v>22.674373326716257</v>
      </c>
      <c r="F758" s="43">
        <f t="shared" ca="1" si="320"/>
        <v>2.2674373326716255</v>
      </c>
      <c r="G758" s="43">
        <f>IF(A758&lt;&gt;"",IF(A758&lt;Data!$G$11*0.25,$C$13/$G$32,IF(A758&gt;Data!$G$11*0.25,$C$13,$C$13*10)),"")</f>
        <v>2</v>
      </c>
      <c r="H758" s="43">
        <f>IF(A758&lt;&gt;"",IF(Data!$G$9="constant",$C$13,IF(Data!$G$9="squeeze",G758,F758)),"")</f>
        <v>2</v>
      </c>
      <c r="I758" s="38">
        <f ca="1">IF(ISNUMBER(A758),NORMINV(RAND(),0,IF(AND(Data!$G$9="squeeze",A758&lt;Data!$G$11*0.25),$H$32,1)*$C$30*$C$13)*($C$14*$C$12),"")</f>
        <v>9.951348361698017E-5</v>
      </c>
      <c r="J758" s="42">
        <f ca="1">IFERROR(IF(Data!$C$6="Real",B758,I758+J757+($C$14*$C$12)*(NORMINV(RAND(),$C$15,CHOOSE($G$13,$C$13,F758,G758)))),"")</f>
        <v>1.3490448319491335</v>
      </c>
      <c r="K758" s="88">
        <f>IF(ISNUMBER(A758), IF($G$16="fixed",$G$17,MIN(H758*Data!$C$7*$C$16*0.5,$C$17*Data!$C$7))*$C$12,"")</f>
        <v>8.0000000000000007E-5</v>
      </c>
      <c r="L758" s="42">
        <f t="shared" ca="1" si="344"/>
        <v>1.3490448319491335</v>
      </c>
      <c r="M758" s="44">
        <f t="shared" ca="1" si="345"/>
        <v>1.3490848319491335</v>
      </c>
      <c r="N758" s="44">
        <f t="shared" ca="1" si="346"/>
        <v>1.3490048319491335</v>
      </c>
      <c r="O758" s="108">
        <f t="shared" ca="1" si="321"/>
        <v>-1.9254486390908006</v>
      </c>
      <c r="P758" s="102">
        <f t="shared" ca="1" si="322"/>
        <v>9.7749268152898381</v>
      </c>
      <c r="Q758" s="102">
        <f t="shared" ca="1" si="323"/>
        <v>0.3746705817950714</v>
      </c>
      <c r="R758" s="120">
        <f t="shared" ca="1" si="341"/>
        <v>1</v>
      </c>
      <c r="S758" s="54">
        <f t="shared" ca="1" si="342"/>
        <v>0</v>
      </c>
      <c r="T758" s="5">
        <f t="shared" ca="1" si="324"/>
        <v>1.3475392670087669</v>
      </c>
      <c r="U758" s="152">
        <f t="shared" ca="1" si="325"/>
        <v>1.3551546055591035</v>
      </c>
      <c r="V758" s="152">
        <f t="shared" ca="1" si="326"/>
        <v>1.3416029175616471</v>
      </c>
      <c r="W758" s="153">
        <f t="shared" ca="1" si="327"/>
        <v>2</v>
      </c>
      <c r="X758" s="153">
        <f t="shared" ca="1" si="328"/>
        <v>2</v>
      </c>
      <c r="Y758" s="153">
        <f t="shared" ca="1" si="329"/>
        <v>8</v>
      </c>
      <c r="Z758" s="153">
        <f t="shared" ca="1" si="330"/>
        <v>8</v>
      </c>
      <c r="AA758" s="152">
        <f t="shared" ca="1" si="331"/>
        <v>1.3520566961946332</v>
      </c>
      <c r="AB758" s="152">
        <f t="shared" ca="1" si="332"/>
        <v>1.343007522143606</v>
      </c>
      <c r="AC758" s="154">
        <f t="shared" ca="1" si="333"/>
        <v>-244.14913963997975</v>
      </c>
      <c r="AD758" s="154">
        <f t="shared" ca="1" si="334"/>
        <v>-486.18478444220511</v>
      </c>
      <c r="AE758" s="3">
        <f t="shared" ca="1" si="335"/>
        <v>-45.645870255136558</v>
      </c>
      <c r="AF758" s="3">
        <f t="shared" ca="1" si="336"/>
        <v>-730.33392408218492</v>
      </c>
      <c r="AG758" s="3" t="str">
        <f t="shared" ca="1" si="343"/>
        <v>N</v>
      </c>
      <c r="AH758" s="4" t="str">
        <f t="shared" ca="1" si="337"/>
        <v/>
      </c>
      <c r="AI758" s="75">
        <f t="shared" ca="1" si="338"/>
        <v>-73.033392408218504</v>
      </c>
      <c r="AJ758" s="75">
        <f t="shared" ca="1" si="339"/>
        <v>0</v>
      </c>
    </row>
    <row r="759" spans="1:36">
      <c r="A759" s="41">
        <f t="shared" si="340"/>
        <v>693</v>
      </c>
      <c r="B759" s="150">
        <f>IF(ISNUMBER(A759),INDEX('MetaTrader Import'!$H$13:$J$5893,TRUNC(((A759-$A$39+1)-1)/3)+1,MOD((A759-$A$39+1)-1,3)+1),"")</f>
        <v>0</v>
      </c>
      <c r="C759" s="43">
        <f t="shared" ca="1" si="317"/>
        <v>22.674373326716257</v>
      </c>
      <c r="D759" s="43">
        <f t="shared" ca="1" si="318"/>
        <v>-0.19545305641562544</v>
      </c>
      <c r="E759" s="43">
        <f t="shared" ca="1" si="319"/>
        <v>22.47892027030063</v>
      </c>
      <c r="F759" s="43">
        <f t="shared" ca="1" si="320"/>
        <v>2.2478920270300629</v>
      </c>
      <c r="G759" s="43">
        <f>IF(A759&lt;&gt;"",IF(A759&lt;Data!$G$11*0.25,$C$13/$G$32,IF(A759&gt;Data!$G$11*0.25,$C$13,$C$13*10)),"")</f>
        <v>2</v>
      </c>
      <c r="H759" s="43">
        <f>IF(A759&lt;&gt;"",IF(Data!$G$9="constant",$C$13,IF(Data!$G$9="squeeze",G759,F759)),"")</f>
        <v>2</v>
      </c>
      <c r="I759" s="38">
        <f ca="1">IF(ISNUMBER(A759),NORMINV(RAND(),0,IF(AND(Data!$G$9="squeeze",A759&lt;Data!$G$11*0.25),$H$32,1)*$C$30*$C$13)*($C$14*$C$12),"")</f>
        <v>-2.4155636385267065E-4</v>
      </c>
      <c r="J759" s="42">
        <f ca="1">IFERROR(IF(Data!$C$6="Real",B759,I759+J758+($C$14*$C$12)*(NORMINV(RAND(),$C$15,CHOOSE($G$13,$C$13,F759,G759)))),"")</f>
        <v>1.3484723433673456</v>
      </c>
      <c r="K759" s="88">
        <f>IF(ISNUMBER(A759), IF($G$16="fixed",$G$17,MIN(H759*Data!$C$7*$C$16*0.5,$C$17*Data!$C$7))*$C$12,"")</f>
        <v>8.0000000000000007E-5</v>
      </c>
      <c r="L759" s="42">
        <f t="shared" ca="1" si="344"/>
        <v>1.3484723433673456</v>
      </c>
      <c r="M759" s="44">
        <f t="shared" ca="1" si="345"/>
        <v>1.3485123433673456</v>
      </c>
      <c r="N759" s="44">
        <f t="shared" ca="1" si="346"/>
        <v>1.3484323433673455</v>
      </c>
      <c r="O759" s="108">
        <f t="shared" ca="1" si="321"/>
        <v>-1.8432419772561366</v>
      </c>
      <c r="P759" s="102">
        <f t="shared" ca="1" si="322"/>
        <v>9.4188084146646815</v>
      </c>
      <c r="Q759" s="102">
        <f t="shared" ca="1" si="323"/>
        <v>0.34296308189521763</v>
      </c>
      <c r="R759" s="120">
        <f t="shared" ca="1" si="341"/>
        <v>1</v>
      </c>
      <c r="S759" s="54">
        <f t="shared" ca="1" si="342"/>
        <v>0</v>
      </c>
      <c r="T759" s="5">
        <f t="shared" ca="1" si="324"/>
        <v>1.3475392670087669</v>
      </c>
      <c r="U759" s="152">
        <f t="shared" ca="1" si="325"/>
        <v>1.3551546055591035</v>
      </c>
      <c r="V759" s="152">
        <f t="shared" ca="1" si="326"/>
        <v>1.3416029175616471</v>
      </c>
      <c r="W759" s="153">
        <f t="shared" ca="1" si="327"/>
        <v>2</v>
      </c>
      <c r="X759" s="153">
        <f t="shared" ca="1" si="328"/>
        <v>2</v>
      </c>
      <c r="Y759" s="153">
        <f t="shared" ca="1" si="329"/>
        <v>8</v>
      </c>
      <c r="Z759" s="153">
        <f t="shared" ca="1" si="330"/>
        <v>8</v>
      </c>
      <c r="AA759" s="152">
        <f t="shared" ca="1" si="331"/>
        <v>1.3520566961946332</v>
      </c>
      <c r="AB759" s="152">
        <f t="shared" ca="1" si="332"/>
        <v>1.343007522143606</v>
      </c>
      <c r="AC759" s="154">
        <f t="shared" ca="1" si="333"/>
        <v>-289.94822618301441</v>
      </c>
      <c r="AD759" s="154">
        <f t="shared" ca="1" si="334"/>
        <v>-440.38569789917051</v>
      </c>
      <c r="AE759" s="3">
        <f t="shared" ca="1" si="335"/>
        <v>-45.645870255136558</v>
      </c>
      <c r="AF759" s="3">
        <f t="shared" ca="1" si="336"/>
        <v>-730.33392408218492</v>
      </c>
      <c r="AG759" s="3" t="str">
        <f t="shared" ca="1" si="343"/>
        <v>N</v>
      </c>
      <c r="AH759" s="4" t="str">
        <f t="shared" ca="1" si="337"/>
        <v/>
      </c>
      <c r="AI759" s="75">
        <f t="shared" ca="1" si="338"/>
        <v>-73.033392408218504</v>
      </c>
      <c r="AJ759" s="75">
        <f t="shared" ca="1" si="339"/>
        <v>0</v>
      </c>
    </row>
    <row r="760" spans="1:36">
      <c r="A760" s="41">
        <f t="shared" si="340"/>
        <v>694</v>
      </c>
      <c r="B760" s="150">
        <f ca="1">IF(ISNUMBER(A760),INDEX('MetaTrader Import'!$H$13:$J$5893,TRUNC(((A760-$A$39+1)-1)/3)+1,MOD((A760-$A$39+1)-1,3)+1),"")</f>
        <v>0</v>
      </c>
      <c r="C760" s="43">
        <f t="shared" ca="1" si="317"/>
        <v>22.47892027030063</v>
      </c>
      <c r="D760" s="43">
        <f t="shared" ca="1" si="318"/>
        <v>1.4309442245258892</v>
      </c>
      <c r="E760" s="43">
        <f t="shared" ca="1" si="319"/>
        <v>23.909864494826518</v>
      </c>
      <c r="F760" s="43">
        <f t="shared" ca="1" si="320"/>
        <v>2.3909864494826518</v>
      </c>
      <c r="G760" s="43">
        <f>IF(A760&lt;&gt;"",IF(A760&lt;Data!$G$11*0.25,$C$13/$G$32,IF(A760&gt;Data!$G$11*0.25,$C$13,$C$13*10)),"")</f>
        <v>2</v>
      </c>
      <c r="H760" s="43">
        <f>IF(A760&lt;&gt;"",IF(Data!$G$9="constant",$C$13,IF(Data!$G$9="squeeze",G760,F760)),"")</f>
        <v>2</v>
      </c>
      <c r="I760" s="38">
        <f ca="1">IF(ISNUMBER(A760),NORMINV(RAND(),0,IF(AND(Data!$G$9="squeeze",A760&lt;Data!$G$11*0.25),$H$32,1)*$C$30*$C$13)*($C$14*$C$12),"")</f>
        <v>-8.6100834078218025E-5</v>
      </c>
      <c r="J760" s="42">
        <f ca="1">IFERROR(IF(Data!$C$6="Real",B760,I760+J759+($C$14*$C$12)*(NORMINV(RAND(),$C$15,CHOOSE($G$13,$C$13,F760,G760)))),"")</f>
        <v>1.3485232681349131</v>
      </c>
      <c r="K760" s="88">
        <f>IF(ISNUMBER(A760), IF($G$16="fixed",$G$17,MIN(H760*Data!$C$7*$C$16*0.5,$C$17*Data!$C$7))*$C$12,"")</f>
        <v>8.0000000000000007E-5</v>
      </c>
      <c r="L760" s="42">
        <f t="shared" ca="1" si="344"/>
        <v>1.3485232681349131</v>
      </c>
      <c r="M760" s="44">
        <f t="shared" ca="1" si="345"/>
        <v>1.3485632681349131</v>
      </c>
      <c r="N760" s="44">
        <f t="shared" ca="1" si="346"/>
        <v>1.348483268134913</v>
      </c>
      <c r="O760" s="108">
        <f t="shared" ca="1" si="321"/>
        <v>-1.5013354215405093</v>
      </c>
      <c r="P760" s="102">
        <f t="shared" ca="1" si="322"/>
        <v>7.5114720549639351</v>
      </c>
      <c r="Q760" s="102">
        <f t="shared" ca="1" si="323"/>
        <v>0.27792526854107208</v>
      </c>
      <c r="R760" s="120">
        <f t="shared" ca="1" si="341"/>
        <v>1</v>
      </c>
      <c r="S760" s="54">
        <f t="shared" ca="1" si="342"/>
        <v>0</v>
      </c>
      <c r="T760" s="5">
        <f t="shared" ca="1" si="324"/>
        <v>1.3475392670087669</v>
      </c>
      <c r="U760" s="152">
        <f t="shared" ca="1" si="325"/>
        <v>1.3551546055591035</v>
      </c>
      <c r="V760" s="152">
        <f t="shared" ca="1" si="326"/>
        <v>1.3416029175616471</v>
      </c>
      <c r="W760" s="153">
        <f t="shared" ca="1" si="327"/>
        <v>2</v>
      </c>
      <c r="X760" s="153">
        <f t="shared" ca="1" si="328"/>
        <v>2</v>
      </c>
      <c r="Y760" s="153">
        <f t="shared" ca="1" si="329"/>
        <v>8</v>
      </c>
      <c r="Z760" s="153">
        <f t="shared" ca="1" si="330"/>
        <v>8</v>
      </c>
      <c r="AA760" s="152">
        <f t="shared" ca="1" si="331"/>
        <v>1.3520566961946332</v>
      </c>
      <c r="AB760" s="152">
        <f t="shared" ca="1" si="332"/>
        <v>1.343007522143606</v>
      </c>
      <c r="AC760" s="154">
        <f t="shared" ca="1" si="333"/>
        <v>-285.87424477761306</v>
      </c>
      <c r="AD760" s="154">
        <f t="shared" ca="1" si="334"/>
        <v>-444.45967930457186</v>
      </c>
      <c r="AE760" s="3">
        <f t="shared" ca="1" si="335"/>
        <v>-45.645870255136558</v>
      </c>
      <c r="AF760" s="3">
        <f t="shared" ca="1" si="336"/>
        <v>-730.33392408218492</v>
      </c>
      <c r="AG760" s="3" t="str">
        <f t="shared" ca="1" si="343"/>
        <v>N</v>
      </c>
      <c r="AH760" s="4" t="str">
        <f t="shared" ca="1" si="337"/>
        <v/>
      </c>
      <c r="AI760" s="75">
        <f t="shared" ca="1" si="338"/>
        <v>-73.033392408218504</v>
      </c>
      <c r="AJ760" s="75">
        <f t="shared" ca="1" si="339"/>
        <v>0</v>
      </c>
    </row>
    <row r="761" spans="1:36">
      <c r="A761" s="41">
        <f t="shared" si="340"/>
        <v>695</v>
      </c>
      <c r="B761" s="150">
        <f ca="1">IF(ISNUMBER(A761),INDEX('MetaTrader Import'!$H$13:$J$5893,TRUNC(((A761-$A$39+1)-1)/3)+1,MOD((A761-$A$39+1)-1,3)+1),"")</f>
        <v>0</v>
      </c>
      <c r="C761" s="43">
        <f t="shared" ca="1" si="317"/>
        <v>23.909864494826518</v>
      </c>
      <c r="D761" s="43">
        <f t="shared" ca="1" si="318"/>
        <v>-2.4856264887838191</v>
      </c>
      <c r="E761" s="43">
        <f t="shared" ca="1" si="319"/>
        <v>21.4242380060427</v>
      </c>
      <c r="F761" s="43">
        <f t="shared" ca="1" si="320"/>
        <v>2.14242380060427</v>
      </c>
      <c r="G761" s="43">
        <f>IF(A761&lt;&gt;"",IF(A761&lt;Data!$G$11*0.25,$C$13/$G$32,IF(A761&gt;Data!$G$11*0.25,$C$13,$C$13*10)),"")</f>
        <v>2</v>
      </c>
      <c r="H761" s="43">
        <f>IF(A761&lt;&gt;"",IF(Data!$G$9="constant",$C$13,IF(Data!$G$9="squeeze",G761,F761)),"")</f>
        <v>2</v>
      </c>
      <c r="I761" s="38">
        <f ca="1">IF(ISNUMBER(A761),NORMINV(RAND(),0,IF(AND(Data!$G$9="squeeze",A761&lt;Data!$G$11*0.25),$H$32,1)*$C$30*$C$13)*($C$14*$C$12),"")</f>
        <v>2.7906779902378071E-4</v>
      </c>
      <c r="J761" s="42">
        <f ca="1">IFERROR(IF(Data!$C$6="Real",B761,I761+J760+($C$14*$C$12)*(NORMINV(RAND(),$C$15,CHOOSE($G$13,$C$13,F761,G761)))),"")</f>
        <v>1.348513322993246</v>
      </c>
      <c r="K761" s="88">
        <f>IF(ISNUMBER(A761), IF($G$16="fixed",$G$17,MIN(H761*Data!$C$7*$C$16*0.5,$C$17*Data!$C$7))*$C$12,"")</f>
        <v>8.0000000000000007E-5</v>
      </c>
      <c r="L761" s="42">
        <f t="shared" ca="1" si="344"/>
        <v>1.348513322993246</v>
      </c>
      <c r="M761" s="44">
        <f t="shared" ca="1" si="345"/>
        <v>1.348553322993246</v>
      </c>
      <c r="N761" s="44">
        <f t="shared" ca="1" si="346"/>
        <v>1.348473322993246</v>
      </c>
      <c r="O761" s="108">
        <f t="shared" ca="1" si="321"/>
        <v>-1.2683916460732383</v>
      </c>
      <c r="P761" s="102">
        <f t="shared" ca="1" si="322"/>
        <v>6.2789197691202032</v>
      </c>
      <c r="Q761" s="102">
        <f t="shared" ca="1" si="323"/>
        <v>0.17947972748687177</v>
      </c>
      <c r="R761" s="120">
        <f t="shared" ca="1" si="341"/>
        <v>1</v>
      </c>
      <c r="S761" s="54">
        <f t="shared" ca="1" si="342"/>
        <v>0</v>
      </c>
      <c r="T761" s="5">
        <f t="shared" ca="1" si="324"/>
        <v>1.3475392670087669</v>
      </c>
      <c r="U761" s="152">
        <f t="shared" ca="1" si="325"/>
        <v>1.3551546055591035</v>
      </c>
      <c r="V761" s="152">
        <f t="shared" ca="1" si="326"/>
        <v>1.3416029175616471</v>
      </c>
      <c r="W761" s="153">
        <f t="shared" ca="1" si="327"/>
        <v>2</v>
      </c>
      <c r="X761" s="153">
        <f t="shared" ca="1" si="328"/>
        <v>2</v>
      </c>
      <c r="Y761" s="153">
        <f t="shared" ca="1" si="329"/>
        <v>8</v>
      </c>
      <c r="Z761" s="153">
        <f t="shared" ca="1" si="330"/>
        <v>8</v>
      </c>
      <c r="AA761" s="152">
        <f t="shared" ca="1" si="331"/>
        <v>1.3520566961946332</v>
      </c>
      <c r="AB761" s="152">
        <f t="shared" ca="1" si="332"/>
        <v>1.343007522143606</v>
      </c>
      <c r="AC761" s="154">
        <f t="shared" ca="1" si="333"/>
        <v>-286.66985611097925</v>
      </c>
      <c r="AD761" s="154">
        <f t="shared" ca="1" si="334"/>
        <v>-443.66406797120561</v>
      </c>
      <c r="AE761" s="3">
        <f t="shared" ca="1" si="335"/>
        <v>-45.645870255136558</v>
      </c>
      <c r="AF761" s="3">
        <f t="shared" ca="1" si="336"/>
        <v>-730.33392408218492</v>
      </c>
      <c r="AG761" s="3" t="str">
        <f t="shared" ca="1" si="343"/>
        <v>N</v>
      </c>
      <c r="AH761" s="4" t="str">
        <f t="shared" ca="1" si="337"/>
        <v/>
      </c>
      <c r="AI761" s="75">
        <f t="shared" ca="1" si="338"/>
        <v>-73.033392408218504</v>
      </c>
      <c r="AJ761" s="75">
        <f t="shared" ca="1" si="339"/>
        <v>0</v>
      </c>
    </row>
    <row r="762" spans="1:36">
      <c r="A762" s="41">
        <f t="shared" si="340"/>
        <v>696</v>
      </c>
      <c r="B762" s="150">
        <f>IF(ISNUMBER(A762),INDEX('MetaTrader Import'!$H$13:$J$5893,TRUNC(((A762-$A$39+1)-1)/3)+1,MOD((A762-$A$39+1)-1,3)+1),"")</f>
        <v>0</v>
      </c>
      <c r="C762" s="43">
        <f t="shared" ca="1" si="317"/>
        <v>21.4242380060427</v>
      </c>
      <c r="D762" s="43">
        <f t="shared" ca="1" si="318"/>
        <v>5.7548432220256379E-2</v>
      </c>
      <c r="E762" s="43">
        <f t="shared" ca="1" si="319"/>
        <v>21.481786438262954</v>
      </c>
      <c r="F762" s="43">
        <f t="shared" ca="1" si="320"/>
        <v>2.1481786438262955</v>
      </c>
      <c r="G762" s="43">
        <f>IF(A762&lt;&gt;"",IF(A762&lt;Data!$G$11*0.25,$C$13/$G$32,IF(A762&gt;Data!$G$11*0.25,$C$13,$C$13*10)),"")</f>
        <v>2</v>
      </c>
      <c r="H762" s="43">
        <f>IF(A762&lt;&gt;"",IF(Data!$G$9="constant",$C$13,IF(Data!$G$9="squeeze",G762,F762)),"")</f>
        <v>2</v>
      </c>
      <c r="I762" s="38">
        <f ca="1">IF(ISNUMBER(A762),NORMINV(RAND(),0,IF(AND(Data!$G$9="squeeze",A762&lt;Data!$G$11*0.25),$H$32,1)*$C$30*$C$13)*($C$14*$C$12),"")</f>
        <v>-2.8457184337310937E-4</v>
      </c>
      <c r="J762" s="42">
        <f ca="1">IFERROR(IF(Data!$C$6="Real",B762,I762+J761+($C$14*$C$12)*(NORMINV(RAND(),$C$15,CHOOSE($G$13,$C$13,F762,G762)))),"")</f>
        <v>1.3484237251581663</v>
      </c>
      <c r="K762" s="88">
        <f>IF(ISNUMBER(A762), IF($G$16="fixed",$G$17,MIN(H762*Data!$C$7*$C$16*0.5,$C$17*Data!$C$7))*$C$12,"")</f>
        <v>8.0000000000000007E-5</v>
      </c>
      <c r="L762" s="42">
        <f t="shared" ca="1" si="344"/>
        <v>1.3484237251581663</v>
      </c>
      <c r="M762" s="44">
        <f t="shared" ca="1" si="345"/>
        <v>1.3484637251581664</v>
      </c>
      <c r="N762" s="44">
        <f t="shared" ca="1" si="346"/>
        <v>1.3483837251581663</v>
      </c>
      <c r="O762" s="108">
        <f t="shared" ca="1" si="321"/>
        <v>-1.1892709173355371</v>
      </c>
      <c r="P762" s="102">
        <f t="shared" ca="1" si="322"/>
        <v>5.9291399406152916</v>
      </c>
      <c r="Q762" s="102">
        <f t="shared" ca="1" si="323"/>
        <v>7.1075873982319848E-2</v>
      </c>
      <c r="R762" s="120">
        <f t="shared" ca="1" si="341"/>
        <v>1</v>
      </c>
      <c r="S762" s="54">
        <f t="shared" ca="1" si="342"/>
        <v>0</v>
      </c>
      <c r="T762" s="5">
        <f t="shared" ca="1" si="324"/>
        <v>1.3475392670087669</v>
      </c>
      <c r="U762" s="152">
        <f t="shared" ca="1" si="325"/>
        <v>1.3551546055591035</v>
      </c>
      <c r="V762" s="152">
        <f t="shared" ca="1" si="326"/>
        <v>1.3416029175616471</v>
      </c>
      <c r="W762" s="153">
        <f t="shared" ca="1" si="327"/>
        <v>2</v>
      </c>
      <c r="X762" s="153">
        <f t="shared" ca="1" si="328"/>
        <v>2</v>
      </c>
      <c r="Y762" s="153">
        <f t="shared" ca="1" si="329"/>
        <v>8</v>
      </c>
      <c r="Z762" s="153">
        <f t="shared" ca="1" si="330"/>
        <v>8</v>
      </c>
      <c r="AA762" s="152">
        <f t="shared" ca="1" si="331"/>
        <v>1.3520566961946332</v>
      </c>
      <c r="AB762" s="152">
        <f t="shared" ca="1" si="332"/>
        <v>1.343007522143606</v>
      </c>
      <c r="AC762" s="154">
        <f t="shared" ca="1" si="333"/>
        <v>-293.83768291735282</v>
      </c>
      <c r="AD762" s="154">
        <f t="shared" ca="1" si="334"/>
        <v>-436.4962411648321</v>
      </c>
      <c r="AE762" s="3">
        <f t="shared" ca="1" si="335"/>
        <v>-45.645870255136558</v>
      </c>
      <c r="AF762" s="3">
        <f t="shared" ca="1" si="336"/>
        <v>-730.33392408218492</v>
      </c>
      <c r="AG762" s="3" t="str">
        <f t="shared" ca="1" si="343"/>
        <v>N</v>
      </c>
      <c r="AH762" s="4" t="str">
        <f t="shared" ca="1" si="337"/>
        <v/>
      </c>
      <c r="AI762" s="75">
        <f t="shared" ca="1" si="338"/>
        <v>-73.033392408218504</v>
      </c>
      <c r="AJ762" s="75">
        <f t="shared" ca="1" si="339"/>
        <v>0</v>
      </c>
    </row>
    <row r="763" spans="1:36">
      <c r="A763" s="41">
        <f t="shared" si="340"/>
        <v>697</v>
      </c>
      <c r="B763" s="150">
        <f ca="1">IF(ISNUMBER(A763),INDEX('MetaTrader Import'!$H$13:$J$5893,TRUNC(((A763-$A$39+1)-1)/3)+1,MOD((A763-$A$39+1)-1,3)+1),"")</f>
        <v>0</v>
      </c>
      <c r="C763" s="43">
        <f t="shared" ca="1" si="317"/>
        <v>21.481786438262954</v>
      </c>
      <c r="D763" s="43">
        <f t="shared" ca="1" si="318"/>
        <v>5.8697184609119435E-2</v>
      </c>
      <c r="E763" s="43">
        <f t="shared" ca="1" si="319"/>
        <v>21.540483622872074</v>
      </c>
      <c r="F763" s="43">
        <f t="shared" ca="1" si="320"/>
        <v>2.1540483622872073</v>
      </c>
      <c r="G763" s="43">
        <f>IF(A763&lt;&gt;"",IF(A763&lt;Data!$G$11*0.25,$C$13/$G$32,IF(A763&gt;Data!$G$11*0.25,$C$13,$C$13*10)),"")</f>
        <v>2</v>
      </c>
      <c r="H763" s="43">
        <f>IF(A763&lt;&gt;"",IF(Data!$G$9="constant",$C$13,IF(Data!$G$9="squeeze",G763,F763)),"")</f>
        <v>2</v>
      </c>
      <c r="I763" s="38">
        <f ca="1">IF(ISNUMBER(A763),NORMINV(RAND(),0,IF(AND(Data!$G$9="squeeze",A763&lt;Data!$G$11*0.25),$H$32,1)*$C$30*$C$13)*($C$14*$C$12),"")</f>
        <v>-3.0515678744277895E-4</v>
      </c>
      <c r="J763" s="42">
        <f ca="1">IFERROR(IF(Data!$C$6="Real",B763,I763+J762+($C$14*$C$12)*(NORMINV(RAND(),$C$15,CHOOSE($G$13,$C$13,F763,G763)))),"")</f>
        <v>1.3484266600939652</v>
      </c>
      <c r="K763" s="88">
        <f>IF(ISNUMBER(A763), IF($G$16="fixed",$G$17,MIN(H763*Data!$C$7*$C$16*0.5,$C$17*Data!$C$7))*$C$12,"")</f>
        <v>8.0000000000000007E-5</v>
      </c>
      <c r="L763" s="42">
        <f t="shared" ca="1" si="344"/>
        <v>1.3484266600939652</v>
      </c>
      <c r="M763" s="44">
        <f t="shared" ca="1" si="345"/>
        <v>1.3484666600939652</v>
      </c>
      <c r="N763" s="44">
        <f t="shared" ca="1" si="346"/>
        <v>1.3483866600939651</v>
      </c>
      <c r="O763" s="108">
        <f t="shared" ca="1" si="321"/>
        <v>-1.2164331073373145</v>
      </c>
      <c r="P763" s="102">
        <f t="shared" ca="1" si="322"/>
        <v>6.0136485837766021</v>
      </c>
      <c r="Q763" s="102">
        <f t="shared" ca="1" si="323"/>
        <v>-2.1949133231330648E-2</v>
      </c>
      <c r="R763" s="120">
        <f t="shared" ca="1" si="341"/>
        <v>1</v>
      </c>
      <c r="S763" s="54">
        <f t="shared" ca="1" si="342"/>
        <v>0</v>
      </c>
      <c r="T763" s="5">
        <f t="shared" ca="1" si="324"/>
        <v>1.3475392670087669</v>
      </c>
      <c r="U763" s="152">
        <f t="shared" ca="1" si="325"/>
        <v>1.3551546055591035</v>
      </c>
      <c r="V763" s="152">
        <f t="shared" ca="1" si="326"/>
        <v>1.3416029175616471</v>
      </c>
      <c r="W763" s="153">
        <f t="shared" ca="1" si="327"/>
        <v>2</v>
      </c>
      <c r="X763" s="153">
        <f t="shared" ca="1" si="328"/>
        <v>2</v>
      </c>
      <c r="Y763" s="153">
        <f t="shared" ca="1" si="329"/>
        <v>8</v>
      </c>
      <c r="Z763" s="153">
        <f t="shared" ca="1" si="330"/>
        <v>8</v>
      </c>
      <c r="AA763" s="152">
        <f t="shared" ca="1" si="331"/>
        <v>1.3520566961946332</v>
      </c>
      <c r="AB763" s="152">
        <f t="shared" ca="1" si="332"/>
        <v>1.343007522143606</v>
      </c>
      <c r="AC763" s="154">
        <f t="shared" ca="1" si="333"/>
        <v>-293.60288805344578</v>
      </c>
      <c r="AD763" s="154">
        <f t="shared" ca="1" si="334"/>
        <v>-436.73103602873908</v>
      </c>
      <c r="AE763" s="3">
        <f t="shared" ca="1" si="335"/>
        <v>-45.645870255136558</v>
      </c>
      <c r="AF763" s="3">
        <f t="shared" ca="1" si="336"/>
        <v>-730.33392408218492</v>
      </c>
      <c r="AG763" s="3" t="str">
        <f t="shared" ca="1" si="343"/>
        <v>N</v>
      </c>
      <c r="AH763" s="4" t="str">
        <f t="shared" ca="1" si="337"/>
        <v/>
      </c>
      <c r="AI763" s="75">
        <f t="shared" ca="1" si="338"/>
        <v>-73.033392408218504</v>
      </c>
      <c r="AJ763" s="75">
        <f t="shared" ca="1" si="339"/>
        <v>0</v>
      </c>
    </row>
    <row r="764" spans="1:36">
      <c r="A764" s="41">
        <f t="shared" si="340"/>
        <v>698</v>
      </c>
      <c r="B764" s="150">
        <f ca="1">IF(ISNUMBER(A764),INDEX('MetaTrader Import'!$H$13:$J$5893,TRUNC(((A764-$A$39+1)-1)/3)+1,MOD((A764-$A$39+1)-1,3)+1),"")</f>
        <v>0</v>
      </c>
      <c r="C764" s="43">
        <f t="shared" ca="1" si="317"/>
        <v>21.540483622872074</v>
      </c>
      <c r="D764" s="43">
        <f t="shared" ca="1" si="318"/>
        <v>1.4711532147576825</v>
      </c>
      <c r="E764" s="43">
        <f t="shared" ca="1" si="319"/>
        <v>23.011636837629755</v>
      </c>
      <c r="F764" s="43">
        <f t="shared" ca="1" si="320"/>
        <v>2.3011636837629754</v>
      </c>
      <c r="G764" s="43">
        <f>IF(A764&lt;&gt;"",IF(A764&lt;Data!$G$11*0.25,$C$13/$G$32,IF(A764&gt;Data!$G$11*0.25,$C$13,$C$13*10)),"")</f>
        <v>2</v>
      </c>
      <c r="H764" s="43">
        <f>IF(A764&lt;&gt;"",IF(Data!$G$9="constant",$C$13,IF(Data!$G$9="squeeze",G764,F764)),"")</f>
        <v>2</v>
      </c>
      <c r="I764" s="38">
        <f ca="1">IF(ISNUMBER(A764),NORMINV(RAND(),0,IF(AND(Data!$G$9="squeeze",A764&lt;Data!$G$11*0.25),$H$32,1)*$C$30*$C$13)*($C$14*$C$12),"")</f>
        <v>-1.7208227291839586E-4</v>
      </c>
      <c r="J764" s="42">
        <f ca="1">IFERROR(IF(Data!$C$6="Real",B764,I764+J763+($C$14*$C$12)*(NORMINV(RAND(),$C$15,CHOOSE($G$13,$C$13,F764,G764)))),"")</f>
        <v>1.3477019469665383</v>
      </c>
      <c r="K764" s="88">
        <f>IF(ISNUMBER(A764), IF($G$16="fixed",$G$17,MIN(H764*Data!$C$7*$C$16*0.5,$C$17*Data!$C$7))*$C$12,"")</f>
        <v>8.0000000000000007E-5</v>
      </c>
      <c r="L764" s="42">
        <f t="shared" ca="1" si="344"/>
        <v>1.3477019469665383</v>
      </c>
      <c r="M764" s="44">
        <f t="shared" ca="1" si="345"/>
        <v>1.3477419469665384</v>
      </c>
      <c r="N764" s="44">
        <f t="shared" ca="1" si="346"/>
        <v>1.3476619469665383</v>
      </c>
      <c r="O764" s="108">
        <f t="shared" ca="1" si="321"/>
        <v>-1.2255512667654582</v>
      </c>
      <c r="P764" s="102">
        <f t="shared" ca="1" si="322"/>
        <v>6.0668098507840442</v>
      </c>
      <c r="Q764" s="102">
        <f t="shared" ca="1" si="323"/>
        <v>-0.11314835248876341</v>
      </c>
      <c r="R764" s="120">
        <f t="shared" ca="1" si="341"/>
        <v>1</v>
      </c>
      <c r="S764" s="54">
        <f t="shared" ca="1" si="342"/>
        <v>0</v>
      </c>
      <c r="T764" s="5">
        <f t="shared" ca="1" si="324"/>
        <v>1.3475392670087669</v>
      </c>
      <c r="U764" s="152">
        <f t="shared" ca="1" si="325"/>
        <v>1.3551546055591035</v>
      </c>
      <c r="V764" s="152">
        <f t="shared" ca="1" si="326"/>
        <v>1.3416029175616471</v>
      </c>
      <c r="W764" s="153">
        <f t="shared" ca="1" si="327"/>
        <v>2</v>
      </c>
      <c r="X764" s="153">
        <f t="shared" ca="1" si="328"/>
        <v>2</v>
      </c>
      <c r="Y764" s="153">
        <f t="shared" ca="1" si="329"/>
        <v>8</v>
      </c>
      <c r="Z764" s="153">
        <f t="shared" ca="1" si="330"/>
        <v>8</v>
      </c>
      <c r="AA764" s="152">
        <f t="shared" ca="1" si="331"/>
        <v>1.3520566961946332</v>
      </c>
      <c r="AB764" s="152">
        <f t="shared" ca="1" si="332"/>
        <v>1.343007522143606</v>
      </c>
      <c r="AC764" s="154">
        <f t="shared" ca="1" si="333"/>
        <v>-351.57993824759262</v>
      </c>
      <c r="AD764" s="154">
        <f t="shared" ca="1" si="334"/>
        <v>-378.7539858345923</v>
      </c>
      <c r="AE764" s="3">
        <f t="shared" ca="1" si="335"/>
        <v>-45.645870255136558</v>
      </c>
      <c r="AF764" s="3">
        <f t="shared" ca="1" si="336"/>
        <v>-730.33392408218492</v>
      </c>
      <c r="AG764" s="3" t="str">
        <f t="shared" ca="1" si="343"/>
        <v>N</v>
      </c>
      <c r="AH764" s="4" t="str">
        <f t="shared" ca="1" si="337"/>
        <v/>
      </c>
      <c r="AI764" s="75">
        <f t="shared" ca="1" si="338"/>
        <v>-73.033392408218504</v>
      </c>
      <c r="AJ764" s="75">
        <f t="shared" ca="1" si="339"/>
        <v>0</v>
      </c>
    </row>
    <row r="765" spans="1:36">
      <c r="A765" s="41">
        <f t="shared" si="340"/>
        <v>699</v>
      </c>
      <c r="B765" s="150">
        <f>IF(ISNUMBER(A765),INDEX('MetaTrader Import'!$H$13:$J$5893,TRUNC(((A765-$A$39+1)-1)/3)+1,MOD((A765-$A$39+1)-1,3)+1),"")</f>
        <v>0</v>
      </c>
      <c r="C765" s="43">
        <f t="shared" ca="1" si="317"/>
        <v>23.011636837629755</v>
      </c>
      <c r="D765" s="43">
        <f t="shared" ca="1" si="318"/>
        <v>1.502023192768152</v>
      </c>
      <c r="E765" s="43">
        <f t="shared" ca="1" si="319"/>
        <v>24.513660030397908</v>
      </c>
      <c r="F765" s="43">
        <f t="shared" ca="1" si="320"/>
        <v>2.4513660030397908</v>
      </c>
      <c r="G765" s="43">
        <f>IF(A765&lt;&gt;"",IF(A765&lt;Data!$G$11*0.25,$C$13/$G$32,IF(A765&gt;Data!$G$11*0.25,$C$13,$C$13*10)),"")</f>
        <v>2</v>
      </c>
      <c r="H765" s="43">
        <f>IF(A765&lt;&gt;"",IF(Data!$G$9="constant",$C$13,IF(Data!$G$9="squeeze",G765,F765)),"")</f>
        <v>2</v>
      </c>
      <c r="I765" s="38">
        <f ca="1">IF(ISNUMBER(A765),NORMINV(RAND(),0,IF(AND(Data!$G$9="squeeze",A765&lt;Data!$G$11*0.25),$H$32,1)*$C$30*$C$13)*($C$14*$C$12),"")</f>
        <v>-2.1175965657121485E-4</v>
      </c>
      <c r="J765" s="42">
        <f ca="1">IFERROR(IF(Data!$C$6="Real",B765,I765+J764+($C$14*$C$12)*(NORMINV(RAND(),$C$15,CHOOSE($G$13,$C$13,F765,G765)))),"")</f>
        <v>1.3479624951497267</v>
      </c>
      <c r="K765" s="88">
        <f>IF(ISNUMBER(A765), IF($G$16="fixed",$G$17,MIN(H765*Data!$C$7*$C$16*0.5,$C$17*Data!$C$7))*$C$12,"")</f>
        <v>8.0000000000000007E-5</v>
      </c>
      <c r="L765" s="42">
        <f t="shared" ca="1" si="344"/>
        <v>1.3479624951497267</v>
      </c>
      <c r="M765" s="44">
        <f t="shared" ca="1" si="345"/>
        <v>1.3480024951497267</v>
      </c>
      <c r="N765" s="44">
        <f t="shared" ca="1" si="346"/>
        <v>1.3479224951497266</v>
      </c>
      <c r="O765" s="108">
        <f t="shared" ca="1" si="321"/>
        <v>-1.1650455000784543</v>
      </c>
      <c r="P765" s="102">
        <f t="shared" ca="1" si="322"/>
        <v>5.7855312625454616</v>
      </c>
      <c r="Q765" s="102">
        <f t="shared" ca="1" si="323"/>
        <v>-0.20739661523325895</v>
      </c>
      <c r="R765" s="120">
        <f t="shared" ca="1" si="341"/>
        <v>1</v>
      </c>
      <c r="S765" s="54">
        <f t="shared" ca="1" si="342"/>
        <v>0</v>
      </c>
      <c r="T765" s="5">
        <f t="shared" ca="1" si="324"/>
        <v>1.3475392670087669</v>
      </c>
      <c r="U765" s="152">
        <f t="shared" ca="1" si="325"/>
        <v>1.3551546055591035</v>
      </c>
      <c r="V765" s="152">
        <f t="shared" ca="1" si="326"/>
        <v>1.3416029175616471</v>
      </c>
      <c r="W765" s="153">
        <f t="shared" ca="1" si="327"/>
        <v>2</v>
      </c>
      <c r="X765" s="153">
        <f t="shared" ca="1" si="328"/>
        <v>2</v>
      </c>
      <c r="Y765" s="153">
        <f t="shared" ca="1" si="329"/>
        <v>8</v>
      </c>
      <c r="Z765" s="153">
        <f t="shared" ca="1" si="330"/>
        <v>8</v>
      </c>
      <c r="AA765" s="152">
        <f t="shared" ca="1" si="331"/>
        <v>1.3520566961946332</v>
      </c>
      <c r="AB765" s="152">
        <f t="shared" ca="1" si="332"/>
        <v>1.343007522143606</v>
      </c>
      <c r="AC765" s="154">
        <f t="shared" ca="1" si="333"/>
        <v>-330.7360835925266</v>
      </c>
      <c r="AD765" s="154">
        <f t="shared" ca="1" si="334"/>
        <v>-399.59784048965832</v>
      </c>
      <c r="AE765" s="3">
        <f t="shared" ca="1" si="335"/>
        <v>-45.645870255136558</v>
      </c>
      <c r="AF765" s="3">
        <f t="shared" ca="1" si="336"/>
        <v>-730.33392408218492</v>
      </c>
      <c r="AG765" s="3" t="str">
        <f t="shared" ca="1" si="343"/>
        <v>N</v>
      </c>
      <c r="AH765" s="4" t="str">
        <f t="shared" ca="1" si="337"/>
        <v/>
      </c>
      <c r="AI765" s="75">
        <f t="shared" ca="1" si="338"/>
        <v>-73.033392408218504</v>
      </c>
      <c r="AJ765" s="75">
        <f t="shared" ca="1" si="339"/>
        <v>0</v>
      </c>
    </row>
    <row r="766" spans="1:36">
      <c r="A766" s="41">
        <f t="shared" si="340"/>
        <v>700</v>
      </c>
      <c r="B766" s="150">
        <f ca="1">IF(ISNUMBER(A766),INDEX('MetaTrader Import'!$H$13:$J$5893,TRUNC(((A766-$A$39+1)-1)/3)+1,MOD((A766-$A$39+1)-1,3)+1),"")</f>
        <v>0</v>
      </c>
      <c r="C766" s="43">
        <f t="shared" ca="1" si="317"/>
        <v>24.513660030397908</v>
      </c>
      <c r="D766" s="43">
        <f t="shared" ca="1" si="318"/>
        <v>-1.5424405826856968</v>
      </c>
      <c r="E766" s="43">
        <f t="shared" ca="1" si="319"/>
        <v>22.971219447712212</v>
      </c>
      <c r="F766" s="43">
        <f t="shared" ca="1" si="320"/>
        <v>2.297121944771221</v>
      </c>
      <c r="G766" s="43">
        <f>IF(A766&lt;&gt;"",IF(A766&lt;Data!$G$11*0.25,$C$13/$G$32,IF(A766&gt;Data!$G$11*0.25,$C$13,$C$13*10)),"")</f>
        <v>2</v>
      </c>
      <c r="H766" s="43">
        <f>IF(A766&lt;&gt;"",IF(Data!$G$9="constant",$C$13,IF(Data!$G$9="squeeze",G766,F766)),"")</f>
        <v>2</v>
      </c>
      <c r="I766" s="38">
        <f ca="1">IF(ISNUMBER(A766),NORMINV(RAND(),0,IF(AND(Data!$G$9="squeeze",A766&lt;Data!$G$11*0.25),$H$32,1)*$C$30*$C$13)*($C$14*$C$12),"")</f>
        <v>-8.9276171469817244E-4</v>
      </c>
      <c r="J766" s="42">
        <f ca="1">IFERROR(IF(Data!$C$6="Real",B766,I766+J765+($C$14*$C$12)*(NORMINV(RAND(),$C$15,CHOOSE($G$13,$C$13,F766,G766)))),"")</f>
        <v>1.347307679960039</v>
      </c>
      <c r="K766" s="88">
        <f>IF(ISNUMBER(A766), IF($G$16="fixed",$G$17,MIN(H766*Data!$C$7*$C$16*0.5,$C$17*Data!$C$7))*$C$12,"")</f>
        <v>8.0000000000000007E-5</v>
      </c>
      <c r="L766" s="42">
        <f t="shared" ca="1" si="344"/>
        <v>1.347307679960039</v>
      </c>
      <c r="M766" s="44">
        <f t="shared" ca="1" si="345"/>
        <v>1.347347679960039</v>
      </c>
      <c r="N766" s="44">
        <f t="shared" ca="1" si="346"/>
        <v>1.3472676799600389</v>
      </c>
      <c r="O766" s="108">
        <f t="shared" ca="1" si="321"/>
        <v>-1.295102066527728</v>
      </c>
      <c r="P766" s="102">
        <f t="shared" ca="1" si="322"/>
        <v>6.4565938035560624</v>
      </c>
      <c r="Q766" s="102">
        <f t="shared" ca="1" si="323"/>
        <v>-0.27482773723065679</v>
      </c>
      <c r="R766" s="120">
        <f t="shared" ca="1" si="341"/>
        <v>1</v>
      </c>
      <c r="S766" s="54">
        <f t="shared" ca="1" si="342"/>
        <v>0</v>
      </c>
      <c r="T766" s="5">
        <f t="shared" ca="1" si="324"/>
        <v>1.3475392670087669</v>
      </c>
      <c r="U766" s="152">
        <f t="shared" ca="1" si="325"/>
        <v>1.3551546055591035</v>
      </c>
      <c r="V766" s="152">
        <f t="shared" ca="1" si="326"/>
        <v>1.3416029175616471</v>
      </c>
      <c r="W766" s="153">
        <f t="shared" ca="1" si="327"/>
        <v>2</v>
      </c>
      <c r="X766" s="153">
        <f t="shared" ca="1" si="328"/>
        <v>2</v>
      </c>
      <c r="Y766" s="153">
        <f t="shared" ca="1" si="329"/>
        <v>8</v>
      </c>
      <c r="Z766" s="153">
        <f t="shared" ca="1" si="330"/>
        <v>8</v>
      </c>
      <c r="AA766" s="152">
        <f t="shared" ca="1" si="331"/>
        <v>1.3520566961946332</v>
      </c>
      <c r="AB766" s="152">
        <f t="shared" ca="1" si="332"/>
        <v>1.343007522143606</v>
      </c>
      <c r="AC766" s="154">
        <f t="shared" ca="1" si="333"/>
        <v>-383.12129876754142</v>
      </c>
      <c r="AD766" s="154">
        <f t="shared" ca="1" si="334"/>
        <v>-347.21262531464345</v>
      </c>
      <c r="AE766" s="3">
        <f t="shared" ca="1" si="335"/>
        <v>-45.645870255136558</v>
      </c>
      <c r="AF766" s="3">
        <f t="shared" ca="1" si="336"/>
        <v>-730.33392408218492</v>
      </c>
      <c r="AG766" s="3" t="str">
        <f t="shared" ca="1" si="343"/>
        <v>N</v>
      </c>
      <c r="AH766" s="4" t="str">
        <f t="shared" ca="1" si="337"/>
        <v/>
      </c>
      <c r="AI766" s="75">
        <f t="shared" ca="1" si="338"/>
        <v>-73.033392408218504</v>
      </c>
      <c r="AJ766" s="75">
        <f t="shared" ca="1" si="339"/>
        <v>0</v>
      </c>
    </row>
    <row r="767" spans="1:36">
      <c r="A767" s="41">
        <f t="shared" si="340"/>
        <v>701</v>
      </c>
      <c r="B767" s="150">
        <f ca="1">IF(ISNUMBER(A767),INDEX('MetaTrader Import'!$H$13:$J$5893,TRUNC(((A767-$A$39+1)-1)/3)+1,MOD((A767-$A$39+1)-1,3)+1),"")</f>
        <v>0</v>
      </c>
      <c r="C767" s="43">
        <f t="shared" ca="1" si="317"/>
        <v>22.971219447712212</v>
      </c>
      <c r="D767" s="43">
        <f t="shared" ca="1" si="318"/>
        <v>7.9191553474329379E-2</v>
      </c>
      <c r="E767" s="43">
        <f t="shared" ca="1" si="319"/>
        <v>23.050411001186543</v>
      </c>
      <c r="F767" s="43">
        <f t="shared" ca="1" si="320"/>
        <v>2.3050411001186544</v>
      </c>
      <c r="G767" s="43">
        <f>IF(A767&lt;&gt;"",IF(A767&lt;Data!$G$11*0.25,$C$13/$G$32,IF(A767&gt;Data!$G$11*0.25,$C$13,$C$13*10)),"")</f>
        <v>2</v>
      </c>
      <c r="H767" s="43">
        <f>IF(A767&lt;&gt;"",IF(Data!$G$9="constant",$C$13,IF(Data!$G$9="squeeze",G767,F767)),"")</f>
        <v>2</v>
      </c>
      <c r="I767" s="38">
        <f ca="1">IF(ISNUMBER(A767),NORMINV(RAND(),0,IF(AND(Data!$G$9="squeeze",A767&lt;Data!$G$11*0.25),$H$32,1)*$C$30*$C$13)*($C$14*$C$12),"")</f>
        <v>3.9334068397042744E-4</v>
      </c>
      <c r="J767" s="42">
        <f ca="1">IFERROR(IF(Data!$C$6="Real",B767,I767+J766+($C$14*$C$12)*(NORMINV(RAND(),$C$15,CHOOSE($G$13,$C$13,F767,G767)))),"")</f>
        <v>1.3483346996452585</v>
      </c>
      <c r="K767" s="88">
        <f>IF(ISNUMBER(A767), IF($G$16="fixed",$G$17,MIN(H767*Data!$C$7*$C$16*0.5,$C$17*Data!$C$7))*$C$12,"")</f>
        <v>8.0000000000000007E-5</v>
      </c>
      <c r="L767" s="42">
        <f t="shared" ca="1" si="344"/>
        <v>1.3483346996452585</v>
      </c>
      <c r="M767" s="44">
        <f t="shared" ca="1" si="345"/>
        <v>1.3483746996452586</v>
      </c>
      <c r="N767" s="44">
        <f t="shared" ca="1" si="346"/>
        <v>1.3482946996452585</v>
      </c>
      <c r="O767" s="108">
        <f t="shared" ca="1" si="321"/>
        <v>-1.21395411791437</v>
      </c>
      <c r="P767" s="102">
        <f t="shared" ca="1" si="322"/>
        <v>6.3063379044410945</v>
      </c>
      <c r="Q767" s="102">
        <f t="shared" ca="1" si="323"/>
        <v>-0.31569833445699919</v>
      </c>
      <c r="R767" s="120">
        <f t="shared" ca="1" si="341"/>
        <v>1</v>
      </c>
      <c r="S767" s="54">
        <f t="shared" ca="1" si="342"/>
        <v>0</v>
      </c>
      <c r="T767" s="5">
        <f t="shared" ca="1" si="324"/>
        <v>1.3475392670087669</v>
      </c>
      <c r="U767" s="152">
        <f t="shared" ca="1" si="325"/>
        <v>1.3551546055591035</v>
      </c>
      <c r="V767" s="152">
        <f t="shared" ca="1" si="326"/>
        <v>1.3416029175616471</v>
      </c>
      <c r="W767" s="153">
        <f t="shared" ca="1" si="327"/>
        <v>2</v>
      </c>
      <c r="X767" s="153">
        <f t="shared" ca="1" si="328"/>
        <v>2</v>
      </c>
      <c r="Y767" s="153">
        <f t="shared" ca="1" si="329"/>
        <v>8</v>
      </c>
      <c r="Z767" s="153">
        <f t="shared" ca="1" si="330"/>
        <v>8</v>
      </c>
      <c r="AA767" s="152">
        <f t="shared" ca="1" si="331"/>
        <v>1.3520566961946332</v>
      </c>
      <c r="AB767" s="152">
        <f t="shared" ca="1" si="332"/>
        <v>1.343007522143606</v>
      </c>
      <c r="AC767" s="154">
        <f t="shared" ca="1" si="333"/>
        <v>-300.95972394997614</v>
      </c>
      <c r="AD767" s="154">
        <f t="shared" ca="1" si="334"/>
        <v>-429.37420013220873</v>
      </c>
      <c r="AE767" s="3">
        <f t="shared" ca="1" si="335"/>
        <v>-45.645870255136558</v>
      </c>
      <c r="AF767" s="3">
        <f t="shared" ca="1" si="336"/>
        <v>-730.33392408218492</v>
      </c>
      <c r="AG767" s="3" t="str">
        <f t="shared" ca="1" si="343"/>
        <v>N</v>
      </c>
      <c r="AH767" s="4" t="str">
        <f t="shared" ca="1" si="337"/>
        <v/>
      </c>
      <c r="AI767" s="75">
        <f t="shared" ca="1" si="338"/>
        <v>-73.033392408218504</v>
      </c>
      <c r="AJ767" s="75">
        <f t="shared" ca="1" si="339"/>
        <v>0</v>
      </c>
    </row>
    <row r="768" spans="1:36">
      <c r="A768" s="41">
        <f t="shared" si="340"/>
        <v>702</v>
      </c>
      <c r="B768" s="150">
        <f>IF(ISNUMBER(A768),INDEX('MetaTrader Import'!$H$13:$J$5893,TRUNC(((A768-$A$39+1)-1)/3)+1,MOD((A768-$A$39+1)-1,3)+1),"")</f>
        <v>0</v>
      </c>
      <c r="C768" s="43">
        <f t="shared" ca="1" si="317"/>
        <v>23.050411001186543</v>
      </c>
      <c r="D768" s="43">
        <f t="shared" ca="1" si="318"/>
        <v>0.98912099253546359</v>
      </c>
      <c r="E768" s="43">
        <f t="shared" ca="1" si="319"/>
        <v>24.039531993722008</v>
      </c>
      <c r="F768" s="43">
        <f t="shared" ca="1" si="320"/>
        <v>2.403953199372201</v>
      </c>
      <c r="G768" s="43">
        <f>IF(A768&lt;&gt;"",IF(A768&lt;Data!$G$11*0.25,$C$13/$G$32,IF(A768&gt;Data!$G$11*0.25,$C$13,$C$13*10)),"")</f>
        <v>2</v>
      </c>
      <c r="H768" s="43">
        <f>IF(A768&lt;&gt;"",IF(Data!$G$9="constant",$C$13,IF(Data!$G$9="squeeze",G768,F768)),"")</f>
        <v>2</v>
      </c>
      <c r="I768" s="38">
        <f ca="1">IF(ISNUMBER(A768),NORMINV(RAND(),0,IF(AND(Data!$G$9="squeeze",A768&lt;Data!$G$11*0.25),$H$32,1)*$C$30*$C$13)*($C$14*$C$12),"")</f>
        <v>-7.0112857083081683E-4</v>
      </c>
      <c r="J768" s="42">
        <f ca="1">IFERROR(IF(Data!$C$6="Real",B768,I768+J767+($C$14*$C$12)*(NORMINV(RAND(),$C$15,CHOOSE($G$13,$C$13,F768,G768)))),"")</f>
        <v>1.3478108473479713</v>
      </c>
      <c r="K768" s="88">
        <f>IF(ISNUMBER(A768), IF($G$16="fixed",$G$17,MIN(H768*Data!$C$7*$C$16*0.5,$C$17*Data!$C$7))*$C$12,"")</f>
        <v>8.0000000000000007E-5</v>
      </c>
      <c r="L768" s="42">
        <f t="shared" ca="1" si="344"/>
        <v>1.3478108473479713</v>
      </c>
      <c r="M768" s="44">
        <f t="shared" ca="1" si="345"/>
        <v>1.3478508473479713</v>
      </c>
      <c r="N768" s="44">
        <f t="shared" ca="1" si="346"/>
        <v>1.3477708473479713</v>
      </c>
      <c r="O768" s="108">
        <f t="shared" ca="1" si="321"/>
        <v>-1.1716149828854192</v>
      </c>
      <c r="P768" s="102">
        <f t="shared" ca="1" si="322"/>
        <v>6.1594470086719326</v>
      </c>
      <c r="Q768" s="102">
        <f t="shared" ca="1" si="323"/>
        <v>-0.34052666623004635</v>
      </c>
      <c r="R768" s="120">
        <f t="shared" ca="1" si="341"/>
        <v>1</v>
      </c>
      <c r="S768" s="54">
        <f t="shared" ca="1" si="342"/>
        <v>0</v>
      </c>
      <c r="T768" s="5">
        <f t="shared" ca="1" si="324"/>
        <v>1.3475392670087669</v>
      </c>
      <c r="U768" s="152">
        <f t="shared" ca="1" si="325"/>
        <v>1.3551546055591035</v>
      </c>
      <c r="V768" s="152">
        <f t="shared" ca="1" si="326"/>
        <v>1.3416029175616471</v>
      </c>
      <c r="W768" s="153">
        <f t="shared" ca="1" si="327"/>
        <v>2</v>
      </c>
      <c r="X768" s="153">
        <f t="shared" ca="1" si="328"/>
        <v>2</v>
      </c>
      <c r="Y768" s="153">
        <f t="shared" ca="1" si="329"/>
        <v>8</v>
      </c>
      <c r="Z768" s="153">
        <f t="shared" ca="1" si="330"/>
        <v>8</v>
      </c>
      <c r="AA768" s="152">
        <f t="shared" ca="1" si="331"/>
        <v>1.3520566961946332</v>
      </c>
      <c r="AB768" s="152">
        <f t="shared" ca="1" si="332"/>
        <v>1.343007522143606</v>
      </c>
      <c r="AC768" s="154">
        <f t="shared" ca="1" si="333"/>
        <v>-342.86790773295547</v>
      </c>
      <c r="AD768" s="154">
        <f t="shared" ca="1" si="334"/>
        <v>-387.46601634922939</v>
      </c>
      <c r="AE768" s="3">
        <f t="shared" ca="1" si="335"/>
        <v>-45.645870255136558</v>
      </c>
      <c r="AF768" s="3">
        <f t="shared" ca="1" si="336"/>
        <v>-730.33392408218492</v>
      </c>
      <c r="AG768" s="3" t="str">
        <f t="shared" ca="1" si="343"/>
        <v>N</v>
      </c>
      <c r="AH768" s="4" t="str">
        <f t="shared" ca="1" si="337"/>
        <v/>
      </c>
      <c r="AI768" s="75">
        <f t="shared" ca="1" si="338"/>
        <v>-73.033392408218504</v>
      </c>
      <c r="AJ768" s="75">
        <f t="shared" ca="1" si="339"/>
        <v>0</v>
      </c>
    </row>
    <row r="769" spans="1:36">
      <c r="A769" s="41">
        <f t="shared" si="340"/>
        <v>703</v>
      </c>
      <c r="B769" s="150">
        <f ca="1">IF(ISNUMBER(A769),INDEX('MetaTrader Import'!$H$13:$J$5893,TRUNC(((A769-$A$39+1)-1)/3)+1,MOD((A769-$A$39+1)-1,3)+1),"")</f>
        <v>0</v>
      </c>
      <c r="C769" s="43">
        <f t="shared" ca="1" si="317"/>
        <v>24.039531993722008</v>
      </c>
      <c r="D769" s="43">
        <f t="shared" ca="1" si="318"/>
        <v>1.138386903107012</v>
      </c>
      <c r="E769" s="43">
        <f t="shared" ca="1" si="319"/>
        <v>25.17791889682902</v>
      </c>
      <c r="F769" s="43">
        <f t="shared" ca="1" si="320"/>
        <v>2.5177918896829019</v>
      </c>
      <c r="G769" s="43">
        <f>IF(A769&lt;&gt;"",IF(A769&lt;Data!$G$11*0.25,$C$13/$G$32,IF(A769&gt;Data!$G$11*0.25,$C$13,$C$13*10)),"")</f>
        <v>2</v>
      </c>
      <c r="H769" s="43">
        <f>IF(A769&lt;&gt;"",IF(Data!$G$9="constant",$C$13,IF(Data!$G$9="squeeze",G769,F769)),"")</f>
        <v>2</v>
      </c>
      <c r="I769" s="38">
        <f ca="1">IF(ISNUMBER(A769),NORMINV(RAND(),0,IF(AND(Data!$G$9="squeeze",A769&lt;Data!$G$11*0.25),$H$32,1)*$C$30*$C$13)*($C$14*$C$12),"")</f>
        <v>-1.1314760368715782E-4</v>
      </c>
      <c r="J769" s="42">
        <f ca="1">IFERROR(IF(Data!$C$6="Real",B769,I769+J768+($C$14*$C$12)*(NORMINV(RAND(),$C$15,CHOOSE($G$13,$C$13,F769,G769)))),"")</f>
        <v>1.3484413677124902</v>
      </c>
      <c r="K769" s="88">
        <f>IF(ISNUMBER(A769), IF($G$16="fixed",$G$17,MIN(H769*Data!$C$7*$C$16*0.5,$C$17*Data!$C$7))*$C$12,"")</f>
        <v>8.0000000000000007E-5</v>
      </c>
      <c r="L769" s="42">
        <f t="shared" ca="1" si="344"/>
        <v>1.3484413677124902</v>
      </c>
      <c r="M769" s="44">
        <f t="shared" ca="1" si="345"/>
        <v>1.3484813677124903</v>
      </c>
      <c r="N769" s="44">
        <f t="shared" ca="1" si="346"/>
        <v>1.3484013677124902</v>
      </c>
      <c r="O769" s="108">
        <f t="shared" ca="1" si="321"/>
        <v>-1.0777515958921291</v>
      </c>
      <c r="P769" s="102">
        <f t="shared" ca="1" si="322"/>
        <v>6.0740853125336622</v>
      </c>
      <c r="Q769" s="102">
        <f t="shared" ca="1" si="323"/>
        <v>-0.32793180271394884</v>
      </c>
      <c r="R769" s="120">
        <f t="shared" ca="1" si="341"/>
        <v>1</v>
      </c>
      <c r="S769" s="54">
        <f t="shared" ca="1" si="342"/>
        <v>0</v>
      </c>
      <c r="T769" s="5">
        <f t="shared" ca="1" si="324"/>
        <v>1.3475392670087669</v>
      </c>
      <c r="U769" s="152">
        <f t="shared" ca="1" si="325"/>
        <v>1.3551546055591035</v>
      </c>
      <c r="V769" s="152">
        <f t="shared" ca="1" si="326"/>
        <v>1.3416029175616471</v>
      </c>
      <c r="W769" s="153">
        <f t="shared" ca="1" si="327"/>
        <v>2</v>
      </c>
      <c r="X769" s="153">
        <f t="shared" ca="1" si="328"/>
        <v>2</v>
      </c>
      <c r="Y769" s="153">
        <f t="shared" ca="1" si="329"/>
        <v>8</v>
      </c>
      <c r="Z769" s="153">
        <f t="shared" ca="1" si="330"/>
        <v>8</v>
      </c>
      <c r="AA769" s="152">
        <f t="shared" ca="1" si="331"/>
        <v>1.3520566961946332</v>
      </c>
      <c r="AB769" s="152">
        <f t="shared" ca="1" si="332"/>
        <v>1.343007522143606</v>
      </c>
      <c r="AC769" s="154">
        <f t="shared" ca="1" si="333"/>
        <v>-292.42627857144043</v>
      </c>
      <c r="AD769" s="154">
        <f t="shared" ca="1" si="334"/>
        <v>-437.90764551074449</v>
      </c>
      <c r="AE769" s="3">
        <f t="shared" ca="1" si="335"/>
        <v>-45.645870255136558</v>
      </c>
      <c r="AF769" s="3">
        <f t="shared" ca="1" si="336"/>
        <v>-730.33392408218492</v>
      </c>
      <c r="AG769" s="3" t="str">
        <f t="shared" ca="1" si="343"/>
        <v>N</v>
      </c>
      <c r="AH769" s="4" t="str">
        <f t="shared" ca="1" si="337"/>
        <v/>
      </c>
      <c r="AI769" s="75">
        <f t="shared" ca="1" si="338"/>
        <v>-73.033392408218504</v>
      </c>
      <c r="AJ769" s="75">
        <f t="shared" ca="1" si="339"/>
        <v>0</v>
      </c>
    </row>
    <row r="770" spans="1:36">
      <c r="A770" s="41">
        <f t="shared" si="340"/>
        <v>704</v>
      </c>
      <c r="B770" s="150">
        <f ca="1">IF(ISNUMBER(A770),INDEX('MetaTrader Import'!$H$13:$J$5893,TRUNC(((A770-$A$39+1)-1)/3)+1,MOD((A770-$A$39+1)-1,3)+1),"")</f>
        <v>0</v>
      </c>
      <c r="C770" s="43">
        <f t="shared" ca="1" si="317"/>
        <v>25.17791889682902</v>
      </c>
      <c r="D770" s="43">
        <f t="shared" ca="1" si="318"/>
        <v>-0.59027019690846827</v>
      </c>
      <c r="E770" s="43">
        <f t="shared" ca="1" si="319"/>
        <v>24.587648699920553</v>
      </c>
      <c r="F770" s="43">
        <f t="shared" ca="1" si="320"/>
        <v>2.4587648699920552</v>
      </c>
      <c r="G770" s="43">
        <f>IF(A770&lt;&gt;"",IF(A770&lt;Data!$G$11*0.25,$C$13/$G$32,IF(A770&gt;Data!$G$11*0.25,$C$13,$C$13*10)),"")</f>
        <v>2</v>
      </c>
      <c r="H770" s="43">
        <f>IF(A770&lt;&gt;"",IF(Data!$G$9="constant",$C$13,IF(Data!$G$9="squeeze",G770,F770)),"")</f>
        <v>2</v>
      </c>
      <c r="I770" s="38">
        <f ca="1">IF(ISNUMBER(A770),NORMINV(RAND(),0,IF(AND(Data!$G$9="squeeze",A770&lt;Data!$G$11*0.25),$H$32,1)*$C$30*$C$13)*($C$14*$C$12),"")</f>
        <v>-2.622972188614577E-4</v>
      </c>
      <c r="J770" s="42">
        <f ca="1">IFERROR(IF(Data!$C$6="Real",B770,I770+J769+($C$14*$C$12)*(NORMINV(RAND(),$C$15,CHOOSE($G$13,$C$13,F770,G770)))),"")</f>
        <v>1.3474417005909083</v>
      </c>
      <c r="K770" s="88">
        <f>IF(ISNUMBER(A770), IF($G$16="fixed",$G$17,MIN(H770*Data!$C$7*$C$16*0.5,$C$17*Data!$C$7))*$C$12,"")</f>
        <v>8.0000000000000007E-5</v>
      </c>
      <c r="L770" s="42">
        <f t="shared" ca="1" si="344"/>
        <v>1.3474417005909083</v>
      </c>
      <c r="M770" s="44">
        <f t="shared" ca="1" si="345"/>
        <v>1.3474817005909083</v>
      </c>
      <c r="N770" s="44">
        <f t="shared" ca="1" si="346"/>
        <v>1.3474017005909082</v>
      </c>
      <c r="O770" s="108">
        <f t="shared" ca="1" si="321"/>
        <v>-1.0856435679662308</v>
      </c>
      <c r="P770" s="102">
        <f t="shared" ca="1" si="322"/>
        <v>6.1066238607615233</v>
      </c>
      <c r="Q770" s="102">
        <f t="shared" ca="1" si="323"/>
        <v>-0.29308962959575902</v>
      </c>
      <c r="R770" s="120">
        <f t="shared" ca="1" si="341"/>
        <v>1</v>
      </c>
      <c r="S770" s="54">
        <f t="shared" ca="1" si="342"/>
        <v>0</v>
      </c>
      <c r="T770" s="5">
        <f t="shared" ca="1" si="324"/>
        <v>1.3475392670087669</v>
      </c>
      <c r="U770" s="152">
        <f t="shared" ca="1" si="325"/>
        <v>1.3551546055591035</v>
      </c>
      <c r="V770" s="152">
        <f t="shared" ca="1" si="326"/>
        <v>1.3416029175616471</v>
      </c>
      <c r="W770" s="153">
        <f t="shared" ca="1" si="327"/>
        <v>2</v>
      </c>
      <c r="X770" s="153">
        <f t="shared" ca="1" si="328"/>
        <v>2</v>
      </c>
      <c r="Y770" s="153">
        <f t="shared" ca="1" si="329"/>
        <v>8</v>
      </c>
      <c r="Z770" s="153">
        <f t="shared" ca="1" si="330"/>
        <v>8</v>
      </c>
      <c r="AA770" s="152">
        <f t="shared" ca="1" si="331"/>
        <v>1.3520566961946332</v>
      </c>
      <c r="AB770" s="152">
        <f t="shared" ca="1" si="332"/>
        <v>1.343007522143606</v>
      </c>
      <c r="AC770" s="154">
        <f t="shared" ca="1" si="333"/>
        <v>-372.39964829799635</v>
      </c>
      <c r="AD770" s="154">
        <f t="shared" ca="1" si="334"/>
        <v>-357.93427578418857</v>
      </c>
      <c r="AE770" s="3">
        <f t="shared" ca="1" si="335"/>
        <v>-45.645870255136558</v>
      </c>
      <c r="AF770" s="3">
        <f t="shared" ca="1" si="336"/>
        <v>-730.33392408218492</v>
      </c>
      <c r="AG770" s="3" t="str">
        <f t="shared" ca="1" si="343"/>
        <v>N</v>
      </c>
      <c r="AH770" s="4" t="str">
        <f t="shared" ca="1" si="337"/>
        <v/>
      </c>
      <c r="AI770" s="75">
        <f t="shared" ca="1" si="338"/>
        <v>-73.033392408218504</v>
      </c>
      <c r="AJ770" s="75">
        <f t="shared" ca="1" si="339"/>
        <v>0</v>
      </c>
    </row>
    <row r="771" spans="1:36">
      <c r="A771" s="41">
        <f t="shared" si="340"/>
        <v>705</v>
      </c>
      <c r="B771" s="150">
        <f>IF(ISNUMBER(A771),INDEX('MetaTrader Import'!$H$13:$J$5893,TRUNC(((A771-$A$39+1)-1)/3)+1,MOD((A771-$A$39+1)-1,3)+1),"")</f>
        <v>0</v>
      </c>
      <c r="C771" s="43">
        <f t="shared" ref="C771:C834" ca="1" si="347">IF(A771&lt;&gt;"",E770,"")</f>
        <v>24.587648699920553</v>
      </c>
      <c r="D771" s="43">
        <f t="shared" ref="D771:D834" ca="1" si="348">IF(A771&lt;&gt;"",NORMINV(RAND(),($C$23-C771)*$C$28,$C$27)+NORMINV(RAND(),IF(RAND()&gt;$C$26,$C$25,0),$C$27),"")</f>
        <v>0.3338607937543604</v>
      </c>
      <c r="E771" s="43">
        <f t="shared" ref="E771:E834" ca="1" si="349">IF(A771&lt;&gt;"",C771+D771,"")</f>
        <v>24.921509493674915</v>
      </c>
      <c r="F771" s="43">
        <f t="shared" ref="F771:F834" ca="1" si="350">IF(A771&lt;&gt;"",$C$13*ABS(E771)/$C$23,"")</f>
        <v>2.4921509493674914</v>
      </c>
      <c r="G771" s="43">
        <f>IF(A771&lt;&gt;"",IF(A771&lt;Data!$G$11*0.25,$C$13/$G$32,IF(A771&gt;Data!$G$11*0.25,$C$13,$C$13*10)),"")</f>
        <v>2</v>
      </c>
      <c r="H771" s="43">
        <f>IF(A771&lt;&gt;"",IF(Data!$G$9="constant",$C$13,IF(Data!$G$9="squeeze",G771,F771)),"")</f>
        <v>2</v>
      </c>
      <c r="I771" s="38">
        <f ca="1">IF(ISNUMBER(A771),NORMINV(RAND(),0,IF(AND(Data!$G$9="squeeze",A771&lt;Data!$G$11*0.25),$H$32,1)*$C$30*$C$13)*($C$14*$C$12),"")</f>
        <v>3.6022436736256471E-4</v>
      </c>
      <c r="J771" s="42">
        <f ca="1">IFERROR(IF(Data!$C$6="Real",B771,I771+J770+($C$14*$C$12)*(NORMINV(RAND(),$C$15,CHOOSE($G$13,$C$13,F771,G771)))),"")</f>
        <v>1.3478786382069678</v>
      </c>
      <c r="K771" s="88">
        <f>IF(ISNUMBER(A771), IF($G$16="fixed",$G$17,MIN(H771*Data!$C$7*$C$16*0.5,$C$17*Data!$C$7))*$C$12,"")</f>
        <v>8.0000000000000007E-5</v>
      </c>
      <c r="L771" s="42">
        <f t="shared" ca="1" si="344"/>
        <v>1.3478786382069678</v>
      </c>
      <c r="M771" s="44">
        <f t="shared" ca="1" si="345"/>
        <v>1.3479186382069679</v>
      </c>
      <c r="N771" s="44">
        <f t="shared" ca="1" si="346"/>
        <v>1.3478386382069678</v>
      </c>
      <c r="O771" s="108">
        <f t="shared" ref="O771:O834" ca="1" si="351">IF(ISNUMBER(A771),$G$12*SLOPE(L757:L771,A757:A771),"")</f>
        <v>-0.95280409870651672</v>
      </c>
      <c r="P771" s="102">
        <f t="shared" ref="P771:P834" ca="1" si="352">IF(ISNUMBER(A771),STDEV(L757:L771)*$G$12,"")</f>
        <v>5.7105807670309279</v>
      </c>
      <c r="Q771" s="102">
        <f t="shared" ref="Q771:Q834" ca="1" si="353">IF(ISNUMBER(A771),SLOPE(P757:P771,A757:A771),"")</f>
        <v>-0.25373649397297232</v>
      </c>
      <c r="R771" s="120">
        <f t="shared" ca="1" si="341"/>
        <v>1</v>
      </c>
      <c r="S771" s="54">
        <f t="shared" ca="1" si="342"/>
        <v>0</v>
      </c>
      <c r="T771" s="5">
        <f t="shared" ref="T771:T834" ca="1" si="354">IF(ISNUMBER(A771),IF(S771=1,L771,IF(AG770="Y","",IF(ISNUMBER(T770),T770,""))),"")</f>
        <v>1.3475392670087669</v>
      </c>
      <c r="U771" s="152">
        <f t="shared" ref="U771:U834" ca="1" si="355">IF(NOT(ISNUMBER(T771)),"",IF(S771=1,T771,IF(M771&gt;U770,M771,IF(ISNUMBER(U770),U770,""))))</f>
        <v>1.3551546055591035</v>
      </c>
      <c r="V771" s="152">
        <f t="shared" ref="V771:V834" ca="1" si="356">IF(NOT(ISNUMBER(T771)),"",IF(S771=1,T771,IF(N771&lt;V770,N771,IF(ISNUMBER(V770),V770,""))))</f>
        <v>1.3416029175616471</v>
      </c>
      <c r="W771" s="153">
        <f t="shared" ref="W771:W834" ca="1" si="357">IF(NOT(ISNUMBER(T771)),"",MIN($F$24,IF(TRUNC((U771-T771)/$E$24*$G$12)+0&gt;IF(ISNUMBER(W770),W770,0),TRUNC((U771-T771)/$E$24*$G$12)+0,IF(ISNUMBER(W770),W770,0))))</f>
        <v>2</v>
      </c>
      <c r="X771" s="153">
        <f t="shared" ref="X771:X834" ca="1" si="358">IF(NOT(ISNUMBER(T771)),"",MIN($F$24,IF(-TRUNC((V771-T771)/$E$24*$G$12)+0&gt;IF(ISNUMBER(X770),X770,0),-TRUNC((V771-T771)/$E$24*$G$12)+0,IF(ISNUMBER(X770),X770,0))))</f>
        <v>2</v>
      </c>
      <c r="Y771" s="153">
        <f t="shared" ref="Y771:Y834" ca="1" si="359">IF(ISNUMBER(W771),(IF(W771=0,0,1))*IF(ABS($I$24)=2,POWER(2,W771-1),W771)*SIGN($I$24)*$K$24,"")</f>
        <v>8</v>
      </c>
      <c r="Z771" s="153">
        <f t="shared" ref="Z771:Z834" ca="1" si="360">IF(ISNUMBER(X771),(IF(X771=0,0,1))*IF(ABS($I$24)=2,POWER(2,X771-1),X771)*SIGN($I$24)*$K$24,"")</f>
        <v>8</v>
      </c>
      <c r="AA771" s="152">
        <f t="shared" ref="AA771:AA834" ca="1" si="361">IF(OR(NOT(ISNUMBER(T771)),W771&lt;1),"",IF(OR(NOT(ISNUMBER(W770)),W770=0),IF(SIGN(Y771)=1,M771,N771),(Y770*AA770+(Y771-Y770)*IF(SIGN(Y771)=1,M771,N771))/Y771))</f>
        <v>1.3520566961946332</v>
      </c>
      <c r="AB771" s="152">
        <f t="shared" ref="AB771:AB834" ca="1" si="362">IF(OR(NOT(ISNUMBER(T771)),X771&lt;1),"",IF(OR(NOT(ISNUMBER(X770)),X770=0),IF(SIGN(Z771)=1,N771,M771),(Z770*AB770+(Z771-Z770)*IF(SIGN(Z771)=1,N771,M771))/Z771))</f>
        <v>1.343007522143606</v>
      </c>
      <c r="AC771" s="154">
        <f t="shared" ref="AC771:AC834" ca="1" si="363">IFERROR(-SIGN(Y771)*(AA771-IF(SIGN(Y771)=1,N771,M771))*$G$12*ABS(Y771),"")</f>
        <v>-337.44463901323127</v>
      </c>
      <c r="AD771" s="154">
        <f t="shared" ref="AD771:AD834" ca="1" si="364">IFERROR(SIGN(Z771)*(AB771-IF(SIGN(Z771)=1,M771,N771))*$G$12*ABS(Z771),"")</f>
        <v>-392.8892850689536</v>
      </c>
      <c r="AE771" s="3">
        <f t="shared" ref="AE771:AE834" ca="1" si="365">IF(ISNUMBER(A771),IFERROR((IF(ISNUMBER(AC771),AC771,0)+IF(ISNUMBER(AD771),AD771,0))/(ABS(Y771)+ABS(Z771)),0),"")</f>
        <v>-45.645870255136558</v>
      </c>
      <c r="AF771" s="3">
        <f t="shared" ref="AF771:AF834" ca="1" si="366">IF(ISNUMBER(A771),IF(ISNUMBER(AC771),AC771,0)+IF(ISNUMBER(AD771),AD771,0),"")</f>
        <v>-730.33392408218492</v>
      </c>
      <c r="AG771" s="3" t="str">
        <f t="shared" ca="1" si="343"/>
        <v>N</v>
      </c>
      <c r="AH771" s="4" t="str">
        <f t="shared" ref="AH771:AH834" ca="1" si="367">IF(AG771="y",AF771*10*$C$11,"")</f>
        <v/>
      </c>
      <c r="AI771" s="75">
        <f t="shared" ref="AI771:AI834" ca="1" si="368">IF(ISNUMBER(A771),IF(ISNUMBER(AH771),AJ771,AF771*10*$C$11+AJ771),"")</f>
        <v>-73.033392408218504</v>
      </c>
      <c r="AJ771" s="75">
        <f t="shared" ref="AJ771:AJ834" ca="1" si="369">IF(ISNUMBER(A771),AJ770+IF(ISNUMBER(AH771),AH771,0),"")</f>
        <v>0</v>
      </c>
    </row>
    <row r="772" spans="1:36">
      <c r="A772" s="41">
        <f t="shared" ref="A772:A835" si="370">IFERROR(IF(A771+1&gt;$C$19,"",A771+1),"")</f>
        <v>706</v>
      </c>
      <c r="B772" s="150">
        <f ca="1">IF(ISNUMBER(A772),INDEX('MetaTrader Import'!$H$13:$J$5893,TRUNC(((A772-$A$39+1)-1)/3)+1,MOD((A772-$A$39+1)-1,3)+1),"")</f>
        <v>0</v>
      </c>
      <c r="C772" s="43">
        <f t="shared" ca="1" si="347"/>
        <v>24.921509493674915</v>
      </c>
      <c r="D772" s="43">
        <f t="shared" ca="1" si="348"/>
        <v>-0.56754516802219002</v>
      </c>
      <c r="E772" s="43">
        <f t="shared" ca="1" si="349"/>
        <v>24.353964325652726</v>
      </c>
      <c r="F772" s="43">
        <f t="shared" ca="1" si="350"/>
        <v>2.4353964325652724</v>
      </c>
      <c r="G772" s="43">
        <f>IF(A772&lt;&gt;"",IF(A772&lt;Data!$G$11*0.25,$C$13/$G$32,IF(A772&gt;Data!$G$11*0.25,$C$13,$C$13*10)),"")</f>
        <v>2</v>
      </c>
      <c r="H772" s="43">
        <f>IF(A772&lt;&gt;"",IF(Data!$G$9="constant",$C$13,IF(Data!$G$9="squeeze",G772,F772)),"")</f>
        <v>2</v>
      </c>
      <c r="I772" s="38">
        <f ca="1">IF(ISNUMBER(A772),NORMINV(RAND(),0,IF(AND(Data!$G$9="squeeze",A772&lt;Data!$G$11*0.25),$H$32,1)*$C$30*$C$13)*($C$14*$C$12),"")</f>
        <v>1.6309929417404791E-4</v>
      </c>
      <c r="J772" s="42">
        <f ca="1">IFERROR(IF(Data!$C$6="Real",B772,I772+J771+($C$14*$C$12)*(NORMINV(RAND(),$C$15,CHOOSE($G$13,$C$13,F772,G772)))),"")</f>
        <v>1.347655752830426</v>
      </c>
      <c r="K772" s="88">
        <f>IF(ISNUMBER(A772), IF($G$16="fixed",$G$17,MIN(H772*Data!$C$7*$C$16*0.5,$C$17*Data!$C$7))*$C$12,"")</f>
        <v>8.0000000000000007E-5</v>
      </c>
      <c r="L772" s="42">
        <f t="shared" ca="1" si="344"/>
        <v>1.347655752830426</v>
      </c>
      <c r="M772" s="44">
        <f t="shared" ca="1" si="345"/>
        <v>1.3476957528304261</v>
      </c>
      <c r="N772" s="44">
        <f t="shared" ca="1" si="346"/>
        <v>1.347615752830426</v>
      </c>
      <c r="O772" s="108">
        <f t="shared" ca="1" si="351"/>
        <v>-0.76422374895582634</v>
      </c>
      <c r="P772" s="102">
        <f t="shared" ca="1" si="352"/>
        <v>4.8697636922123442</v>
      </c>
      <c r="Q772" s="102">
        <f t="shared" ca="1" si="353"/>
        <v>-0.22415358123725812</v>
      </c>
      <c r="R772" s="120">
        <f t="shared" ref="R772:R835" ca="1" si="371">IF(ISNUMBER(A772),R771+S771,"")</f>
        <v>1</v>
      </c>
      <c r="S772" s="54">
        <f t="shared" ref="S772:S835" ca="1" si="372">IF(ISNUMBER(A772),IF(AND(R772&lt;$M$24,Q772&lt;$F$28,ABS(O772)&lt;$F$27,P772&lt;$F$26,NOT(ISNUMBER(T771))),1,0),"")</f>
        <v>0</v>
      </c>
      <c r="T772" s="5">
        <f t="shared" ca="1" si="354"/>
        <v>1.3475392670087669</v>
      </c>
      <c r="U772" s="152">
        <f t="shared" ca="1" si="355"/>
        <v>1.3551546055591035</v>
      </c>
      <c r="V772" s="152">
        <f t="shared" ca="1" si="356"/>
        <v>1.3416029175616471</v>
      </c>
      <c r="W772" s="153">
        <f t="shared" ca="1" si="357"/>
        <v>2</v>
      </c>
      <c r="X772" s="153">
        <f t="shared" ca="1" si="358"/>
        <v>2</v>
      </c>
      <c r="Y772" s="153">
        <f t="shared" ca="1" si="359"/>
        <v>8</v>
      </c>
      <c r="Z772" s="153">
        <f t="shared" ca="1" si="360"/>
        <v>8</v>
      </c>
      <c r="AA772" s="152">
        <f t="shared" ca="1" si="361"/>
        <v>1.3520566961946332</v>
      </c>
      <c r="AB772" s="152">
        <f t="shared" ca="1" si="362"/>
        <v>1.343007522143606</v>
      </c>
      <c r="AC772" s="154">
        <f t="shared" ca="1" si="363"/>
        <v>-355.27546913657557</v>
      </c>
      <c r="AD772" s="154">
        <f t="shared" ca="1" si="364"/>
        <v>-375.0584549456093</v>
      </c>
      <c r="AE772" s="3">
        <f t="shared" ca="1" si="365"/>
        <v>-45.645870255136558</v>
      </c>
      <c r="AF772" s="3">
        <f t="shared" ca="1" si="366"/>
        <v>-730.33392408218492</v>
      </c>
      <c r="AG772" s="3" t="str">
        <f t="shared" ref="AG772:AG835" ca="1" si="373">IF(NOT(ISNUMBER(T772)),"",IF(OR(AF772&gt;$G$24,AF772&lt;-$H$24,A772+1&gt;$C$19),"Y","N"))</f>
        <v>N</v>
      </c>
      <c r="AH772" s="4" t="str">
        <f t="shared" ca="1" si="367"/>
        <v/>
      </c>
      <c r="AI772" s="75">
        <f t="shared" ca="1" si="368"/>
        <v>-73.033392408218504</v>
      </c>
      <c r="AJ772" s="75">
        <f t="shared" ca="1" si="369"/>
        <v>0</v>
      </c>
    </row>
    <row r="773" spans="1:36">
      <c r="A773" s="41">
        <f t="shared" si="370"/>
        <v>707</v>
      </c>
      <c r="B773" s="150">
        <f ca="1">IF(ISNUMBER(A773),INDEX('MetaTrader Import'!$H$13:$J$5893,TRUNC(((A773-$A$39+1)-1)/3)+1,MOD((A773-$A$39+1)-1,3)+1),"")</f>
        <v>0</v>
      </c>
      <c r="C773" s="43">
        <f t="shared" ca="1" si="347"/>
        <v>24.353964325652726</v>
      </c>
      <c r="D773" s="43">
        <f t="shared" ca="1" si="348"/>
        <v>-1.6210776118065835</v>
      </c>
      <c r="E773" s="43">
        <f t="shared" ca="1" si="349"/>
        <v>22.732886713846142</v>
      </c>
      <c r="F773" s="43">
        <f t="shared" ca="1" si="350"/>
        <v>2.2732886713846141</v>
      </c>
      <c r="G773" s="43">
        <f>IF(A773&lt;&gt;"",IF(A773&lt;Data!$G$11*0.25,$C$13/$G$32,IF(A773&gt;Data!$G$11*0.25,$C$13,$C$13*10)),"")</f>
        <v>2</v>
      </c>
      <c r="H773" s="43">
        <f>IF(A773&lt;&gt;"",IF(Data!$G$9="constant",$C$13,IF(Data!$G$9="squeeze",G773,F773)),"")</f>
        <v>2</v>
      </c>
      <c r="I773" s="38">
        <f ca="1">IF(ISNUMBER(A773),NORMINV(RAND(),0,IF(AND(Data!$G$9="squeeze",A773&lt;Data!$G$11*0.25),$H$32,1)*$C$30*$C$13)*($C$14*$C$12),"")</f>
        <v>2.3691366560546598E-4</v>
      </c>
      <c r="J773" s="42">
        <f ca="1">IFERROR(IF(Data!$C$6="Real",B773,I773+J772+($C$14*$C$12)*(NORMINV(RAND(),$C$15,CHOOSE($G$13,$C$13,F773,G773)))),"")</f>
        <v>1.3480175818315152</v>
      </c>
      <c r="K773" s="88">
        <f>IF(ISNUMBER(A773), IF($G$16="fixed",$G$17,MIN(H773*Data!$C$7*$C$16*0.5,$C$17*Data!$C$7))*$C$12,"")</f>
        <v>8.0000000000000007E-5</v>
      </c>
      <c r="L773" s="42">
        <f t="shared" ca="1" si="344"/>
        <v>1.3480175818315152</v>
      </c>
      <c r="M773" s="44">
        <f t="shared" ca="1" si="345"/>
        <v>1.3480575818315153</v>
      </c>
      <c r="N773" s="44">
        <f t="shared" ca="1" si="346"/>
        <v>1.3479775818315152</v>
      </c>
      <c r="O773" s="108">
        <f t="shared" ca="1" si="351"/>
        <v>-0.53056488086373432</v>
      </c>
      <c r="P773" s="102">
        <f t="shared" ca="1" si="352"/>
        <v>4.1609977679861139</v>
      </c>
      <c r="Q773" s="102">
        <f t="shared" ca="1" si="353"/>
        <v>-0.19249747460420849</v>
      </c>
      <c r="R773" s="120">
        <f t="shared" ca="1" si="371"/>
        <v>1</v>
      </c>
      <c r="S773" s="54">
        <f t="shared" ca="1" si="372"/>
        <v>0</v>
      </c>
      <c r="T773" s="5">
        <f t="shared" ca="1" si="354"/>
        <v>1.3475392670087669</v>
      </c>
      <c r="U773" s="152">
        <f t="shared" ca="1" si="355"/>
        <v>1.3551546055591035</v>
      </c>
      <c r="V773" s="152">
        <f t="shared" ca="1" si="356"/>
        <v>1.3416029175616471</v>
      </c>
      <c r="W773" s="153">
        <f t="shared" ca="1" si="357"/>
        <v>2</v>
      </c>
      <c r="X773" s="153">
        <f t="shared" ca="1" si="358"/>
        <v>2</v>
      </c>
      <c r="Y773" s="153">
        <f t="shared" ca="1" si="359"/>
        <v>8</v>
      </c>
      <c r="Z773" s="153">
        <f t="shared" ca="1" si="360"/>
        <v>8</v>
      </c>
      <c r="AA773" s="152">
        <f t="shared" ca="1" si="361"/>
        <v>1.3520566961946332</v>
      </c>
      <c r="AB773" s="152">
        <f t="shared" ca="1" si="362"/>
        <v>1.343007522143606</v>
      </c>
      <c r="AC773" s="154">
        <f t="shared" ca="1" si="363"/>
        <v>-326.32914904944244</v>
      </c>
      <c r="AD773" s="154">
        <f t="shared" ca="1" si="364"/>
        <v>-404.00477503274249</v>
      </c>
      <c r="AE773" s="3">
        <f t="shared" ca="1" si="365"/>
        <v>-45.645870255136558</v>
      </c>
      <c r="AF773" s="3">
        <f t="shared" ca="1" si="366"/>
        <v>-730.33392408218492</v>
      </c>
      <c r="AG773" s="3" t="str">
        <f t="shared" ca="1" si="373"/>
        <v>N</v>
      </c>
      <c r="AH773" s="4" t="str">
        <f t="shared" ca="1" si="367"/>
        <v/>
      </c>
      <c r="AI773" s="75">
        <f t="shared" ca="1" si="368"/>
        <v>-73.033392408218504</v>
      </c>
      <c r="AJ773" s="75">
        <f t="shared" ca="1" si="369"/>
        <v>0</v>
      </c>
    </row>
    <row r="774" spans="1:36">
      <c r="A774" s="41">
        <f t="shared" si="370"/>
        <v>708</v>
      </c>
      <c r="B774" s="150">
        <f>IF(ISNUMBER(A774),INDEX('MetaTrader Import'!$H$13:$J$5893,TRUNC(((A774-$A$39+1)-1)/3)+1,MOD((A774-$A$39+1)-1,3)+1),"")</f>
        <v>0</v>
      </c>
      <c r="C774" s="43">
        <f t="shared" ca="1" si="347"/>
        <v>22.732886713846142</v>
      </c>
      <c r="D774" s="43">
        <f t="shared" ca="1" si="348"/>
        <v>0.79694704930643423</v>
      </c>
      <c r="E774" s="43">
        <f t="shared" ca="1" si="349"/>
        <v>23.529833763152578</v>
      </c>
      <c r="F774" s="43">
        <f t="shared" ca="1" si="350"/>
        <v>2.3529833763152577</v>
      </c>
      <c r="G774" s="43">
        <f>IF(A774&lt;&gt;"",IF(A774&lt;Data!$G$11*0.25,$C$13/$G$32,IF(A774&gt;Data!$G$11*0.25,$C$13,$C$13*10)),"")</f>
        <v>2</v>
      </c>
      <c r="H774" s="43">
        <f>IF(A774&lt;&gt;"",IF(Data!$G$9="constant",$C$13,IF(Data!$G$9="squeeze",G774,F774)),"")</f>
        <v>2</v>
      </c>
      <c r="I774" s="38">
        <f ca="1">IF(ISNUMBER(A774),NORMINV(RAND(),0,IF(AND(Data!$G$9="squeeze",A774&lt;Data!$G$11*0.25),$H$32,1)*$C$30*$C$13)*($C$14*$C$12),"")</f>
        <v>-3.1989454071107887E-4</v>
      </c>
      <c r="J774" s="42">
        <f ca="1">IFERROR(IF(Data!$C$6="Real",B774,I774+J773+($C$14*$C$12)*(NORMINV(RAND(),$C$15,CHOOSE($G$13,$C$13,F774,G774)))),"")</f>
        <v>1.3473277627740126</v>
      </c>
      <c r="K774" s="88">
        <f>IF(ISNUMBER(A774), IF($G$16="fixed",$G$17,MIN(H774*Data!$C$7*$C$16*0.5,$C$17*Data!$C$7))*$C$12,"")</f>
        <v>8.0000000000000007E-5</v>
      </c>
      <c r="L774" s="42">
        <f t="shared" ref="L774:L837" ca="1" si="374">IFERROR(J774,"")</f>
        <v>1.3473277627740126</v>
      </c>
      <c r="M774" s="44">
        <f t="shared" ref="M774:M837" ca="1" si="375">IFERROR(L774+K774*0.5,"")</f>
        <v>1.3473677627740126</v>
      </c>
      <c r="N774" s="44">
        <f t="shared" ref="N774:N837" ca="1" si="376">IFERROR(L774-K774*0.5,"")</f>
        <v>1.3472877627740125</v>
      </c>
      <c r="O774" s="108">
        <f t="shared" ca="1" si="351"/>
        <v>-0.59624143917177563</v>
      </c>
      <c r="P774" s="102">
        <f t="shared" ca="1" si="352"/>
        <v>4.3952806661106889</v>
      </c>
      <c r="Q774" s="102">
        <f t="shared" ca="1" si="353"/>
        <v>-0.14510936036696423</v>
      </c>
      <c r="R774" s="120">
        <f t="shared" ca="1" si="371"/>
        <v>1</v>
      </c>
      <c r="S774" s="54">
        <f t="shared" ca="1" si="372"/>
        <v>0</v>
      </c>
      <c r="T774" s="5">
        <f t="shared" ca="1" si="354"/>
        <v>1.3475392670087669</v>
      </c>
      <c r="U774" s="152">
        <f t="shared" ca="1" si="355"/>
        <v>1.3551546055591035</v>
      </c>
      <c r="V774" s="152">
        <f t="shared" ca="1" si="356"/>
        <v>1.3416029175616471</v>
      </c>
      <c r="W774" s="153">
        <f t="shared" ca="1" si="357"/>
        <v>2</v>
      </c>
      <c r="X774" s="153">
        <f t="shared" ca="1" si="358"/>
        <v>2</v>
      </c>
      <c r="Y774" s="153">
        <f t="shared" ca="1" si="359"/>
        <v>8</v>
      </c>
      <c r="Z774" s="153">
        <f t="shared" ca="1" si="360"/>
        <v>8</v>
      </c>
      <c r="AA774" s="152">
        <f t="shared" ca="1" si="361"/>
        <v>1.3520566961946332</v>
      </c>
      <c r="AB774" s="152">
        <f t="shared" ca="1" si="362"/>
        <v>1.343007522143606</v>
      </c>
      <c r="AC774" s="154">
        <f t="shared" ca="1" si="363"/>
        <v>-381.51467364965441</v>
      </c>
      <c r="AD774" s="154">
        <f t="shared" ca="1" si="364"/>
        <v>-348.81925043253045</v>
      </c>
      <c r="AE774" s="3">
        <f t="shared" ca="1" si="365"/>
        <v>-45.645870255136558</v>
      </c>
      <c r="AF774" s="3">
        <f t="shared" ca="1" si="366"/>
        <v>-730.33392408218492</v>
      </c>
      <c r="AG774" s="3" t="str">
        <f t="shared" ca="1" si="373"/>
        <v>N</v>
      </c>
      <c r="AH774" s="4" t="str">
        <f t="shared" ca="1" si="367"/>
        <v/>
      </c>
      <c r="AI774" s="75">
        <f t="shared" ca="1" si="368"/>
        <v>-73.033392408218504</v>
      </c>
      <c r="AJ774" s="75">
        <f t="shared" ca="1" si="369"/>
        <v>0</v>
      </c>
    </row>
    <row r="775" spans="1:36">
      <c r="A775" s="41">
        <f t="shared" si="370"/>
        <v>709</v>
      </c>
      <c r="B775" s="150">
        <f ca="1">IF(ISNUMBER(A775),INDEX('MetaTrader Import'!$H$13:$J$5893,TRUNC(((A775-$A$39+1)-1)/3)+1,MOD((A775-$A$39+1)-1,3)+1),"")</f>
        <v>0</v>
      </c>
      <c r="C775" s="43">
        <f t="shared" ca="1" si="347"/>
        <v>23.529833763152578</v>
      </c>
      <c r="D775" s="43">
        <f t="shared" ca="1" si="348"/>
        <v>-2.2537881258403396</v>
      </c>
      <c r="E775" s="43">
        <f t="shared" ca="1" si="349"/>
        <v>21.276045637312237</v>
      </c>
      <c r="F775" s="43">
        <f t="shared" ca="1" si="350"/>
        <v>2.1276045637312238</v>
      </c>
      <c r="G775" s="43">
        <f>IF(A775&lt;&gt;"",IF(A775&lt;Data!$G$11*0.25,$C$13/$G$32,IF(A775&gt;Data!$G$11*0.25,$C$13,$C$13*10)),"")</f>
        <v>2</v>
      </c>
      <c r="H775" s="43">
        <f>IF(A775&lt;&gt;"",IF(Data!$G$9="constant",$C$13,IF(Data!$G$9="squeeze",G775,F775)),"")</f>
        <v>2</v>
      </c>
      <c r="I775" s="38">
        <f ca="1">IF(ISNUMBER(A775),NORMINV(RAND(),0,IF(AND(Data!$G$9="squeeze",A775&lt;Data!$G$11*0.25),$H$32,1)*$C$30*$C$13)*($C$14*$C$12),"")</f>
        <v>8.2320491447601199E-5</v>
      </c>
      <c r="J775" s="42">
        <f ca="1">IFERROR(IF(Data!$C$6="Real",B775,I775+J774+($C$14*$C$12)*(NORMINV(RAND(),$C$15,CHOOSE($G$13,$C$13,F775,G775)))),"")</f>
        <v>1.3469492662387015</v>
      </c>
      <c r="K775" s="88">
        <f>IF(ISNUMBER(A775), IF($G$16="fixed",$G$17,MIN(H775*Data!$C$7*$C$16*0.5,$C$17*Data!$C$7))*$C$12,"")</f>
        <v>8.0000000000000007E-5</v>
      </c>
      <c r="L775" s="42">
        <f t="shared" ca="1" si="374"/>
        <v>1.3469492662387015</v>
      </c>
      <c r="M775" s="44">
        <f t="shared" ca="1" si="375"/>
        <v>1.3469892662387015</v>
      </c>
      <c r="N775" s="44">
        <f t="shared" ca="1" si="376"/>
        <v>1.3469092662387014</v>
      </c>
      <c r="O775" s="108">
        <f t="shared" ca="1" si="351"/>
        <v>-0.70111431938354607</v>
      </c>
      <c r="P775" s="102">
        <f t="shared" ca="1" si="352"/>
        <v>4.8703554075248316</v>
      </c>
      <c r="Q775" s="102">
        <f t="shared" ca="1" si="353"/>
        <v>-0.1223985316266949</v>
      </c>
      <c r="R775" s="120">
        <f t="shared" ca="1" si="371"/>
        <v>1</v>
      </c>
      <c r="S775" s="54">
        <f t="shared" ca="1" si="372"/>
        <v>0</v>
      </c>
      <c r="T775" s="5">
        <f t="shared" ca="1" si="354"/>
        <v>1.3475392670087669</v>
      </c>
      <c r="U775" s="152">
        <f t="shared" ca="1" si="355"/>
        <v>1.3551546055591035</v>
      </c>
      <c r="V775" s="152">
        <f t="shared" ca="1" si="356"/>
        <v>1.3416029175616471</v>
      </c>
      <c r="W775" s="153">
        <f t="shared" ca="1" si="357"/>
        <v>2</v>
      </c>
      <c r="X775" s="153">
        <f t="shared" ca="1" si="358"/>
        <v>2</v>
      </c>
      <c r="Y775" s="153">
        <f t="shared" ca="1" si="359"/>
        <v>8</v>
      </c>
      <c r="Z775" s="153">
        <f t="shared" ca="1" si="360"/>
        <v>8</v>
      </c>
      <c r="AA775" s="152">
        <f t="shared" ca="1" si="361"/>
        <v>1.3520566961946332</v>
      </c>
      <c r="AB775" s="152">
        <f t="shared" ca="1" si="362"/>
        <v>1.343007522143606</v>
      </c>
      <c r="AC775" s="154">
        <f t="shared" ca="1" si="363"/>
        <v>-411.79439647454075</v>
      </c>
      <c r="AD775" s="154">
        <f t="shared" ca="1" si="364"/>
        <v>-318.53952760764412</v>
      </c>
      <c r="AE775" s="3">
        <f t="shared" ca="1" si="365"/>
        <v>-45.645870255136558</v>
      </c>
      <c r="AF775" s="3">
        <f t="shared" ca="1" si="366"/>
        <v>-730.33392408218492</v>
      </c>
      <c r="AG775" s="3" t="str">
        <f t="shared" ca="1" si="373"/>
        <v>N</v>
      </c>
      <c r="AH775" s="4" t="str">
        <f t="shared" ca="1" si="367"/>
        <v/>
      </c>
      <c r="AI775" s="75">
        <f t="shared" ca="1" si="368"/>
        <v>-73.033392408218504</v>
      </c>
      <c r="AJ775" s="75">
        <f t="shared" ca="1" si="369"/>
        <v>0</v>
      </c>
    </row>
    <row r="776" spans="1:36">
      <c r="A776" s="41">
        <f t="shared" si="370"/>
        <v>710</v>
      </c>
      <c r="B776" s="150">
        <f ca="1">IF(ISNUMBER(A776),INDEX('MetaTrader Import'!$H$13:$J$5893,TRUNC(((A776-$A$39+1)-1)/3)+1,MOD((A776-$A$39+1)-1,3)+1),"")</f>
        <v>0</v>
      </c>
      <c r="C776" s="43">
        <f t="shared" ca="1" si="347"/>
        <v>21.276045637312237</v>
      </c>
      <c r="D776" s="43">
        <f t="shared" ca="1" si="348"/>
        <v>-2.6908038645520747</v>
      </c>
      <c r="E776" s="43">
        <f t="shared" ca="1" si="349"/>
        <v>18.585241772760163</v>
      </c>
      <c r="F776" s="43">
        <f t="shared" ca="1" si="350"/>
        <v>1.8585241772760164</v>
      </c>
      <c r="G776" s="43">
        <f>IF(A776&lt;&gt;"",IF(A776&lt;Data!$G$11*0.25,$C$13/$G$32,IF(A776&gt;Data!$G$11*0.25,$C$13,$C$13*10)),"")</f>
        <v>2</v>
      </c>
      <c r="H776" s="43">
        <f>IF(A776&lt;&gt;"",IF(Data!$G$9="constant",$C$13,IF(Data!$G$9="squeeze",G776,F776)),"")</f>
        <v>2</v>
      </c>
      <c r="I776" s="38">
        <f ca="1">IF(ISNUMBER(A776),NORMINV(RAND(),0,IF(AND(Data!$G$9="squeeze",A776&lt;Data!$G$11*0.25),$H$32,1)*$C$30*$C$13)*($C$14*$C$12),"")</f>
        <v>2.3527438339826593E-4</v>
      </c>
      <c r="J776" s="42">
        <f ca="1">IFERROR(IF(Data!$C$6="Real",B776,I776+J775+($C$14*$C$12)*(NORMINV(RAND(),$C$15,CHOOSE($G$13,$C$13,F776,G776)))),"")</f>
        <v>1.3473234024479677</v>
      </c>
      <c r="K776" s="88">
        <f>IF(ISNUMBER(A776), IF($G$16="fixed",$G$17,MIN(H776*Data!$C$7*$C$16*0.5,$C$17*Data!$C$7))*$C$12,"")</f>
        <v>8.0000000000000007E-5</v>
      </c>
      <c r="L776" s="42">
        <f t="shared" ca="1" si="374"/>
        <v>1.3473234024479677</v>
      </c>
      <c r="M776" s="44">
        <f t="shared" ca="1" si="375"/>
        <v>1.3473634024479677</v>
      </c>
      <c r="N776" s="44">
        <f t="shared" ca="1" si="376"/>
        <v>1.3472834024479676</v>
      </c>
      <c r="O776" s="108">
        <f t="shared" ca="1" si="351"/>
        <v>-0.65908026289037847</v>
      </c>
      <c r="P776" s="102">
        <f t="shared" ca="1" si="352"/>
        <v>4.7314448248926499</v>
      </c>
      <c r="Q776" s="102">
        <f t="shared" ca="1" si="353"/>
        <v>-0.12894368759262562</v>
      </c>
      <c r="R776" s="120">
        <f t="shared" ca="1" si="371"/>
        <v>1</v>
      </c>
      <c r="S776" s="54">
        <f t="shared" ca="1" si="372"/>
        <v>0</v>
      </c>
      <c r="T776" s="5">
        <f t="shared" ca="1" si="354"/>
        <v>1.3475392670087669</v>
      </c>
      <c r="U776" s="152">
        <f t="shared" ca="1" si="355"/>
        <v>1.3551546055591035</v>
      </c>
      <c r="V776" s="152">
        <f t="shared" ca="1" si="356"/>
        <v>1.3416029175616471</v>
      </c>
      <c r="W776" s="153">
        <f t="shared" ca="1" si="357"/>
        <v>2</v>
      </c>
      <c r="X776" s="153">
        <f t="shared" ca="1" si="358"/>
        <v>2</v>
      </c>
      <c r="Y776" s="153">
        <f t="shared" ca="1" si="359"/>
        <v>8</v>
      </c>
      <c r="Z776" s="153">
        <f t="shared" ca="1" si="360"/>
        <v>8</v>
      </c>
      <c r="AA776" s="152">
        <f t="shared" ca="1" si="361"/>
        <v>1.3520566961946332</v>
      </c>
      <c r="AB776" s="152">
        <f t="shared" ca="1" si="362"/>
        <v>1.343007522143606</v>
      </c>
      <c r="AC776" s="154">
        <f t="shared" ca="1" si="363"/>
        <v>-381.86349973324593</v>
      </c>
      <c r="AD776" s="154">
        <f t="shared" ca="1" si="364"/>
        <v>-348.47042434893893</v>
      </c>
      <c r="AE776" s="3">
        <f t="shared" ca="1" si="365"/>
        <v>-45.645870255136558</v>
      </c>
      <c r="AF776" s="3">
        <f t="shared" ca="1" si="366"/>
        <v>-730.33392408218492</v>
      </c>
      <c r="AG776" s="3" t="str">
        <f t="shared" ca="1" si="373"/>
        <v>N</v>
      </c>
      <c r="AH776" s="4" t="str">
        <f t="shared" ca="1" si="367"/>
        <v/>
      </c>
      <c r="AI776" s="75">
        <f t="shared" ca="1" si="368"/>
        <v>-73.033392408218504</v>
      </c>
      <c r="AJ776" s="75">
        <f t="shared" ca="1" si="369"/>
        <v>0</v>
      </c>
    </row>
    <row r="777" spans="1:36">
      <c r="A777" s="41">
        <f t="shared" si="370"/>
        <v>711</v>
      </c>
      <c r="B777" s="150">
        <f>IF(ISNUMBER(A777),INDEX('MetaTrader Import'!$H$13:$J$5893,TRUNC(((A777-$A$39+1)-1)/3)+1,MOD((A777-$A$39+1)-1,3)+1),"")</f>
        <v>0</v>
      </c>
      <c r="C777" s="43">
        <f t="shared" ca="1" si="347"/>
        <v>18.585241772760163</v>
      </c>
      <c r="D777" s="43">
        <f t="shared" ca="1" si="348"/>
        <v>0.46869216700730787</v>
      </c>
      <c r="E777" s="43">
        <f t="shared" ca="1" si="349"/>
        <v>19.053933939767472</v>
      </c>
      <c r="F777" s="43">
        <f t="shared" ca="1" si="350"/>
        <v>1.9053933939767471</v>
      </c>
      <c r="G777" s="43">
        <f>IF(A777&lt;&gt;"",IF(A777&lt;Data!$G$11*0.25,$C$13/$G$32,IF(A777&gt;Data!$G$11*0.25,$C$13,$C$13*10)),"")</f>
        <v>2</v>
      </c>
      <c r="H777" s="43">
        <f>IF(A777&lt;&gt;"",IF(Data!$G$9="constant",$C$13,IF(Data!$G$9="squeeze",G777,F777)),"")</f>
        <v>2</v>
      </c>
      <c r="I777" s="38">
        <f ca="1">IF(ISNUMBER(A777),NORMINV(RAND(),0,IF(AND(Data!$G$9="squeeze",A777&lt;Data!$G$11*0.25),$H$32,1)*$C$30*$C$13)*($C$14*$C$12),"")</f>
        <v>-5.4894330141202043E-4</v>
      </c>
      <c r="J777" s="42">
        <f ca="1">IFERROR(IF(Data!$C$6="Real",B777,I777+J776+($C$14*$C$12)*(NORMINV(RAND(),$C$15,CHOOSE($G$13,$C$13,F777,G777)))),"")</f>
        <v>1.346540226465307</v>
      </c>
      <c r="K777" s="88">
        <f>IF(ISNUMBER(A777), IF($G$16="fixed",$G$17,MIN(H777*Data!$C$7*$C$16*0.5,$C$17*Data!$C$7))*$C$12,"")</f>
        <v>8.0000000000000007E-5</v>
      </c>
      <c r="L777" s="42">
        <f t="shared" ca="1" si="374"/>
        <v>1.346540226465307</v>
      </c>
      <c r="M777" s="44">
        <f t="shared" ca="1" si="375"/>
        <v>1.3465802264653071</v>
      </c>
      <c r="N777" s="44">
        <f t="shared" ca="1" si="376"/>
        <v>1.346500226465307</v>
      </c>
      <c r="O777" s="108">
        <f t="shared" ca="1" si="351"/>
        <v>-0.79594242118233693</v>
      </c>
      <c r="P777" s="102">
        <f t="shared" ca="1" si="352"/>
        <v>5.409315609594092</v>
      </c>
      <c r="Q777" s="102">
        <f t="shared" ca="1" si="353"/>
        <v>-0.12300908709749082</v>
      </c>
      <c r="R777" s="120">
        <f t="shared" ca="1" si="371"/>
        <v>1</v>
      </c>
      <c r="S777" s="54">
        <f t="shared" ca="1" si="372"/>
        <v>0</v>
      </c>
      <c r="T777" s="5">
        <f t="shared" ca="1" si="354"/>
        <v>1.3475392670087669</v>
      </c>
      <c r="U777" s="152">
        <f t="shared" ca="1" si="355"/>
        <v>1.3551546055591035</v>
      </c>
      <c r="V777" s="152">
        <f t="shared" ca="1" si="356"/>
        <v>1.3416029175616471</v>
      </c>
      <c r="W777" s="153">
        <f t="shared" ca="1" si="357"/>
        <v>2</v>
      </c>
      <c r="X777" s="153">
        <f t="shared" ca="1" si="358"/>
        <v>2</v>
      </c>
      <c r="Y777" s="153">
        <f t="shared" ca="1" si="359"/>
        <v>8</v>
      </c>
      <c r="Z777" s="153">
        <f t="shared" ca="1" si="360"/>
        <v>8</v>
      </c>
      <c r="AA777" s="152">
        <f t="shared" ca="1" si="361"/>
        <v>1.3520566961946332</v>
      </c>
      <c r="AB777" s="152">
        <f t="shared" ca="1" si="362"/>
        <v>1.343007522143606</v>
      </c>
      <c r="AC777" s="154">
        <f t="shared" ca="1" si="363"/>
        <v>-444.51757834609748</v>
      </c>
      <c r="AD777" s="154">
        <f t="shared" ca="1" si="364"/>
        <v>-285.81634573608738</v>
      </c>
      <c r="AE777" s="3">
        <f t="shared" ca="1" si="365"/>
        <v>-45.645870255136558</v>
      </c>
      <c r="AF777" s="3">
        <f t="shared" ca="1" si="366"/>
        <v>-730.33392408218492</v>
      </c>
      <c r="AG777" s="3" t="str">
        <f t="shared" ca="1" si="373"/>
        <v>N</v>
      </c>
      <c r="AH777" s="4" t="str">
        <f t="shared" ca="1" si="367"/>
        <v/>
      </c>
      <c r="AI777" s="75">
        <f t="shared" ca="1" si="368"/>
        <v>-73.033392408218504</v>
      </c>
      <c r="AJ777" s="75">
        <f t="shared" ca="1" si="369"/>
        <v>0</v>
      </c>
    </row>
    <row r="778" spans="1:36">
      <c r="A778" s="41">
        <f t="shared" si="370"/>
        <v>712</v>
      </c>
      <c r="B778" s="150">
        <f ca="1">IF(ISNUMBER(A778),INDEX('MetaTrader Import'!$H$13:$J$5893,TRUNC(((A778-$A$39+1)-1)/3)+1,MOD((A778-$A$39+1)-1,3)+1),"")</f>
        <v>0</v>
      </c>
      <c r="C778" s="43">
        <f t="shared" ca="1" si="347"/>
        <v>19.053933939767472</v>
      </c>
      <c r="D778" s="43">
        <f t="shared" ca="1" si="348"/>
        <v>1.763174873270585</v>
      </c>
      <c r="E778" s="43">
        <f t="shared" ca="1" si="349"/>
        <v>20.817108813038057</v>
      </c>
      <c r="F778" s="43">
        <f t="shared" ca="1" si="350"/>
        <v>2.0817108813038057</v>
      </c>
      <c r="G778" s="43">
        <f>IF(A778&lt;&gt;"",IF(A778&lt;Data!$G$11*0.25,$C$13/$G$32,IF(A778&gt;Data!$G$11*0.25,$C$13,$C$13*10)),"")</f>
        <v>2</v>
      </c>
      <c r="H778" s="43">
        <f>IF(A778&lt;&gt;"",IF(Data!$G$9="constant",$C$13,IF(Data!$G$9="squeeze",G778,F778)),"")</f>
        <v>2</v>
      </c>
      <c r="I778" s="38">
        <f ca="1">IF(ISNUMBER(A778),NORMINV(RAND(),0,IF(AND(Data!$G$9="squeeze",A778&lt;Data!$G$11*0.25),$H$32,1)*$C$30*$C$13)*($C$14*$C$12),"")</f>
        <v>9.4730897306754991E-5</v>
      </c>
      <c r="J778" s="42">
        <f ca="1">IFERROR(IF(Data!$C$6="Real",B778,I778+J777+($C$14*$C$12)*(NORMINV(RAND(),$C$15,CHOOSE($G$13,$C$13,F778,G778)))),"")</f>
        <v>1.3468274586071691</v>
      </c>
      <c r="K778" s="88">
        <f>IF(ISNUMBER(A778), IF($G$16="fixed",$G$17,MIN(H778*Data!$C$7*$C$16*0.5,$C$17*Data!$C$7))*$C$12,"")</f>
        <v>8.0000000000000007E-5</v>
      </c>
      <c r="L778" s="42">
        <f t="shared" ca="1" si="374"/>
        <v>1.3468274586071691</v>
      </c>
      <c r="M778" s="44">
        <f t="shared" ca="1" si="375"/>
        <v>1.3468674586071692</v>
      </c>
      <c r="N778" s="44">
        <f t="shared" ca="1" si="376"/>
        <v>1.3467874586071691</v>
      </c>
      <c r="O778" s="108">
        <f t="shared" ca="1" si="351"/>
        <v>-0.79289018046412618</v>
      </c>
      <c r="P778" s="102">
        <f t="shared" ca="1" si="352"/>
        <v>5.3972707380991842</v>
      </c>
      <c r="Q778" s="102">
        <f t="shared" ca="1" si="353"/>
        <v>-0.11310456026004413</v>
      </c>
      <c r="R778" s="120">
        <f t="shared" ca="1" si="371"/>
        <v>1</v>
      </c>
      <c r="S778" s="54">
        <f t="shared" ca="1" si="372"/>
        <v>0</v>
      </c>
      <c r="T778" s="5">
        <f t="shared" ca="1" si="354"/>
        <v>1.3475392670087669</v>
      </c>
      <c r="U778" s="152">
        <f t="shared" ca="1" si="355"/>
        <v>1.3551546055591035</v>
      </c>
      <c r="V778" s="152">
        <f t="shared" ca="1" si="356"/>
        <v>1.3416029175616471</v>
      </c>
      <c r="W778" s="153">
        <f t="shared" ca="1" si="357"/>
        <v>2</v>
      </c>
      <c r="X778" s="153">
        <f t="shared" ca="1" si="358"/>
        <v>2</v>
      </c>
      <c r="Y778" s="153">
        <f t="shared" ca="1" si="359"/>
        <v>8</v>
      </c>
      <c r="Z778" s="153">
        <f t="shared" ca="1" si="360"/>
        <v>8</v>
      </c>
      <c r="AA778" s="152">
        <f t="shared" ca="1" si="361"/>
        <v>1.3520566961946332</v>
      </c>
      <c r="AB778" s="152">
        <f t="shared" ca="1" si="362"/>
        <v>1.343007522143606</v>
      </c>
      <c r="AC778" s="154">
        <f t="shared" ca="1" si="363"/>
        <v>-421.53900699712921</v>
      </c>
      <c r="AD778" s="154">
        <f t="shared" ca="1" si="364"/>
        <v>-308.79491708505566</v>
      </c>
      <c r="AE778" s="3">
        <f t="shared" ca="1" si="365"/>
        <v>-45.645870255136558</v>
      </c>
      <c r="AF778" s="3">
        <f t="shared" ca="1" si="366"/>
        <v>-730.33392408218492</v>
      </c>
      <c r="AG778" s="3" t="str">
        <f t="shared" ca="1" si="373"/>
        <v>N</v>
      </c>
      <c r="AH778" s="4" t="str">
        <f t="shared" ca="1" si="367"/>
        <v/>
      </c>
      <c r="AI778" s="75">
        <f t="shared" ca="1" si="368"/>
        <v>-73.033392408218504</v>
      </c>
      <c r="AJ778" s="75">
        <f t="shared" ca="1" si="369"/>
        <v>0</v>
      </c>
    </row>
    <row r="779" spans="1:36">
      <c r="A779" s="41">
        <f t="shared" si="370"/>
        <v>713</v>
      </c>
      <c r="B779" s="150">
        <f ca="1">IF(ISNUMBER(A779),INDEX('MetaTrader Import'!$H$13:$J$5893,TRUNC(((A779-$A$39+1)-1)/3)+1,MOD((A779-$A$39+1)-1,3)+1),"")</f>
        <v>0</v>
      </c>
      <c r="C779" s="43">
        <f t="shared" ca="1" si="347"/>
        <v>20.817108813038057</v>
      </c>
      <c r="D779" s="43">
        <f t="shared" ca="1" si="348"/>
        <v>0.82602268966654546</v>
      </c>
      <c r="E779" s="43">
        <f t="shared" ca="1" si="349"/>
        <v>21.643131502704602</v>
      </c>
      <c r="F779" s="43">
        <f t="shared" ca="1" si="350"/>
        <v>2.16431315027046</v>
      </c>
      <c r="G779" s="43">
        <f>IF(A779&lt;&gt;"",IF(A779&lt;Data!$G$11*0.25,$C$13/$G$32,IF(A779&gt;Data!$G$11*0.25,$C$13,$C$13*10)),"")</f>
        <v>2</v>
      </c>
      <c r="H779" s="43">
        <f>IF(A779&lt;&gt;"",IF(Data!$G$9="constant",$C$13,IF(Data!$G$9="squeeze",G779,F779)),"")</f>
        <v>2</v>
      </c>
      <c r="I779" s="38">
        <f ca="1">IF(ISNUMBER(A779),NORMINV(RAND(),0,IF(AND(Data!$G$9="squeeze",A779&lt;Data!$G$11*0.25),$H$32,1)*$C$30*$C$13)*($C$14*$C$12),"")</f>
        <v>-1.9021200843658855E-4</v>
      </c>
      <c r="J779" s="42">
        <f ca="1">IFERROR(IF(Data!$C$6="Real",B779,I779+J778+($C$14*$C$12)*(NORMINV(RAND(),$C$15,CHOOSE($G$13,$C$13,F779,G779)))),"")</f>
        <v>1.3468846997569952</v>
      </c>
      <c r="K779" s="88">
        <f>IF(ISNUMBER(A779), IF($G$16="fixed",$G$17,MIN(H779*Data!$C$7*$C$16*0.5,$C$17*Data!$C$7))*$C$12,"")</f>
        <v>8.0000000000000007E-5</v>
      </c>
      <c r="L779" s="42">
        <f t="shared" ca="1" si="374"/>
        <v>1.3468846997569952</v>
      </c>
      <c r="M779" s="44">
        <f t="shared" ca="1" si="375"/>
        <v>1.3469246997569952</v>
      </c>
      <c r="N779" s="44">
        <f t="shared" ca="1" si="376"/>
        <v>1.3468446997569952</v>
      </c>
      <c r="O779" s="108">
        <f t="shared" ca="1" si="351"/>
        <v>-0.9254742070257751</v>
      </c>
      <c r="P779" s="102">
        <f t="shared" ca="1" si="352"/>
        <v>5.6586190400139467</v>
      </c>
      <c r="Q779" s="102">
        <f t="shared" ca="1" si="353"/>
        <v>-9.2946083082810674E-2</v>
      </c>
      <c r="R779" s="120">
        <f t="shared" ca="1" si="371"/>
        <v>1</v>
      </c>
      <c r="S779" s="54">
        <f t="shared" ca="1" si="372"/>
        <v>0</v>
      </c>
      <c r="T779" s="5">
        <f t="shared" ca="1" si="354"/>
        <v>1.3475392670087669</v>
      </c>
      <c r="U779" s="152">
        <f t="shared" ca="1" si="355"/>
        <v>1.3551546055591035</v>
      </c>
      <c r="V779" s="152">
        <f t="shared" ca="1" si="356"/>
        <v>1.3416029175616471</v>
      </c>
      <c r="W779" s="153">
        <f t="shared" ca="1" si="357"/>
        <v>2</v>
      </c>
      <c r="X779" s="153">
        <f t="shared" ca="1" si="358"/>
        <v>2</v>
      </c>
      <c r="Y779" s="153">
        <f t="shared" ca="1" si="359"/>
        <v>8</v>
      </c>
      <c r="Z779" s="153">
        <f t="shared" ca="1" si="360"/>
        <v>8</v>
      </c>
      <c r="AA779" s="152">
        <f t="shared" ca="1" si="361"/>
        <v>1.3520566961946332</v>
      </c>
      <c r="AB779" s="152">
        <f t="shared" ca="1" si="362"/>
        <v>1.343007522143606</v>
      </c>
      <c r="AC779" s="154">
        <f t="shared" ca="1" si="363"/>
        <v>-416.9597150110427</v>
      </c>
      <c r="AD779" s="154">
        <f t="shared" ca="1" si="364"/>
        <v>-313.37420907114222</v>
      </c>
      <c r="AE779" s="3">
        <f t="shared" ca="1" si="365"/>
        <v>-45.645870255136558</v>
      </c>
      <c r="AF779" s="3">
        <f t="shared" ca="1" si="366"/>
        <v>-730.33392408218492</v>
      </c>
      <c r="AG779" s="3" t="str">
        <f t="shared" ca="1" si="373"/>
        <v>N</v>
      </c>
      <c r="AH779" s="4" t="str">
        <f t="shared" ca="1" si="367"/>
        <v/>
      </c>
      <c r="AI779" s="75">
        <f t="shared" ca="1" si="368"/>
        <v>-73.033392408218504</v>
      </c>
      <c r="AJ779" s="75">
        <f t="shared" ca="1" si="369"/>
        <v>0</v>
      </c>
    </row>
    <row r="780" spans="1:36">
      <c r="A780" s="41">
        <f t="shared" si="370"/>
        <v>714</v>
      </c>
      <c r="B780" s="150">
        <f>IF(ISNUMBER(A780),INDEX('MetaTrader Import'!$H$13:$J$5893,TRUNC(((A780-$A$39+1)-1)/3)+1,MOD((A780-$A$39+1)-1,3)+1),"")</f>
        <v>0</v>
      </c>
      <c r="C780" s="43">
        <f t="shared" ca="1" si="347"/>
        <v>21.643131502704602</v>
      </c>
      <c r="D780" s="43">
        <f t="shared" ca="1" si="348"/>
        <v>0.13032727774023239</v>
      </c>
      <c r="E780" s="43">
        <f t="shared" ca="1" si="349"/>
        <v>21.773458780444834</v>
      </c>
      <c r="F780" s="43">
        <f t="shared" ca="1" si="350"/>
        <v>2.1773458780444832</v>
      </c>
      <c r="G780" s="43">
        <f>IF(A780&lt;&gt;"",IF(A780&lt;Data!$G$11*0.25,$C$13/$G$32,IF(A780&gt;Data!$G$11*0.25,$C$13,$C$13*10)),"")</f>
        <v>2</v>
      </c>
      <c r="H780" s="43">
        <f>IF(A780&lt;&gt;"",IF(Data!$G$9="constant",$C$13,IF(Data!$G$9="squeeze",G780,F780)),"")</f>
        <v>2</v>
      </c>
      <c r="I780" s="38">
        <f ca="1">IF(ISNUMBER(A780),NORMINV(RAND(),0,IF(AND(Data!$G$9="squeeze",A780&lt;Data!$G$11*0.25),$H$32,1)*$C$30*$C$13)*($C$14*$C$12),"")</f>
        <v>-3.1756958260690827E-4</v>
      </c>
      <c r="J780" s="42">
        <f ca="1">IFERROR(IF(Data!$C$6="Real",B780,I780+J779+($C$14*$C$12)*(NORMINV(RAND(),$C$15,CHOOSE($G$13,$C$13,F780,G780)))),"")</f>
        <v>1.3471793523046711</v>
      </c>
      <c r="K780" s="88">
        <f>IF(ISNUMBER(A780), IF($G$16="fixed",$G$17,MIN(H780*Data!$C$7*$C$16*0.5,$C$17*Data!$C$7))*$C$12,"")</f>
        <v>8.0000000000000007E-5</v>
      </c>
      <c r="L780" s="42">
        <f t="shared" ca="1" si="374"/>
        <v>1.3471793523046711</v>
      </c>
      <c r="M780" s="44">
        <f t="shared" ca="1" si="375"/>
        <v>1.3472193523046712</v>
      </c>
      <c r="N780" s="44">
        <f t="shared" ca="1" si="376"/>
        <v>1.3471393523046711</v>
      </c>
      <c r="O780" s="108">
        <f t="shared" ca="1" si="351"/>
        <v>-0.88076535827381297</v>
      </c>
      <c r="P780" s="102">
        <f t="shared" ca="1" si="352"/>
        <v>5.5755070059192384</v>
      </c>
      <c r="Q780" s="102">
        <f t="shared" ca="1" si="353"/>
        <v>-8.1444113526296949E-2</v>
      </c>
      <c r="R780" s="120">
        <f t="shared" ca="1" si="371"/>
        <v>1</v>
      </c>
      <c r="S780" s="54">
        <f t="shared" ca="1" si="372"/>
        <v>0</v>
      </c>
      <c r="T780" s="5">
        <f t="shared" ca="1" si="354"/>
        <v>1.3475392670087669</v>
      </c>
      <c r="U780" s="152">
        <f t="shared" ca="1" si="355"/>
        <v>1.3551546055591035</v>
      </c>
      <c r="V780" s="152">
        <f t="shared" ca="1" si="356"/>
        <v>1.3416029175616471</v>
      </c>
      <c r="W780" s="153">
        <f t="shared" ca="1" si="357"/>
        <v>2</v>
      </c>
      <c r="X780" s="153">
        <f t="shared" ca="1" si="358"/>
        <v>2</v>
      </c>
      <c r="Y780" s="153">
        <f t="shared" ca="1" si="359"/>
        <v>8</v>
      </c>
      <c r="Z780" s="153">
        <f t="shared" ca="1" si="360"/>
        <v>8</v>
      </c>
      <c r="AA780" s="152">
        <f t="shared" ca="1" si="361"/>
        <v>1.3520566961946332</v>
      </c>
      <c r="AB780" s="152">
        <f t="shared" ca="1" si="362"/>
        <v>1.343007522143606</v>
      </c>
      <c r="AC780" s="154">
        <f t="shared" ca="1" si="363"/>
        <v>-393.3875111969698</v>
      </c>
      <c r="AD780" s="154">
        <f t="shared" ca="1" si="364"/>
        <v>-336.94641288521507</v>
      </c>
      <c r="AE780" s="3">
        <f t="shared" ca="1" si="365"/>
        <v>-45.645870255136558</v>
      </c>
      <c r="AF780" s="3">
        <f t="shared" ca="1" si="366"/>
        <v>-730.33392408218492</v>
      </c>
      <c r="AG780" s="3" t="str">
        <f t="shared" ca="1" si="373"/>
        <v>N</v>
      </c>
      <c r="AH780" s="4" t="str">
        <f t="shared" ca="1" si="367"/>
        <v/>
      </c>
      <c r="AI780" s="75">
        <f t="shared" ca="1" si="368"/>
        <v>-73.033392408218504</v>
      </c>
      <c r="AJ780" s="75">
        <f t="shared" ca="1" si="369"/>
        <v>0</v>
      </c>
    </row>
    <row r="781" spans="1:36">
      <c r="A781" s="41">
        <f t="shared" si="370"/>
        <v>715</v>
      </c>
      <c r="B781" s="150">
        <f ca="1">IF(ISNUMBER(A781),INDEX('MetaTrader Import'!$H$13:$J$5893,TRUNC(((A781-$A$39+1)-1)/3)+1,MOD((A781-$A$39+1)-1,3)+1),"")</f>
        <v>0</v>
      </c>
      <c r="C781" s="43">
        <f t="shared" ca="1" si="347"/>
        <v>21.773458780444834</v>
      </c>
      <c r="D781" s="43">
        <f t="shared" ca="1" si="348"/>
        <v>1.1295228171858445</v>
      </c>
      <c r="E781" s="43">
        <f t="shared" ca="1" si="349"/>
        <v>22.902981597630678</v>
      </c>
      <c r="F781" s="43">
        <f t="shared" ca="1" si="350"/>
        <v>2.2902981597630676</v>
      </c>
      <c r="G781" s="43">
        <f>IF(A781&lt;&gt;"",IF(A781&lt;Data!$G$11*0.25,$C$13/$G$32,IF(A781&gt;Data!$G$11*0.25,$C$13,$C$13*10)),"")</f>
        <v>2</v>
      </c>
      <c r="H781" s="43">
        <f>IF(A781&lt;&gt;"",IF(Data!$G$9="constant",$C$13,IF(Data!$G$9="squeeze",G781,F781)),"")</f>
        <v>2</v>
      </c>
      <c r="I781" s="38">
        <f ca="1">IF(ISNUMBER(A781),NORMINV(RAND(),0,IF(AND(Data!$G$9="squeeze",A781&lt;Data!$G$11*0.25),$H$32,1)*$C$30*$C$13)*($C$14*$C$12),"")</f>
        <v>-2.932763848883853E-4</v>
      </c>
      <c r="J781" s="42">
        <f ca="1">IFERROR(IF(Data!$C$6="Real",B781,I781+J780+($C$14*$C$12)*(NORMINV(RAND(),$C$15,CHOOSE($G$13,$C$13,F781,G781)))),"")</f>
        <v>1.3469255704924608</v>
      </c>
      <c r="K781" s="88">
        <f>IF(ISNUMBER(A781), IF($G$16="fixed",$G$17,MIN(H781*Data!$C$7*$C$16*0.5,$C$17*Data!$C$7))*$C$12,"")</f>
        <v>8.0000000000000007E-5</v>
      </c>
      <c r="L781" s="42">
        <f t="shared" ca="1" si="374"/>
        <v>1.3469255704924608</v>
      </c>
      <c r="M781" s="44">
        <f t="shared" ca="1" si="375"/>
        <v>1.3469655704924608</v>
      </c>
      <c r="N781" s="44">
        <f t="shared" ca="1" si="376"/>
        <v>1.3468855704924607</v>
      </c>
      <c r="O781" s="108">
        <f t="shared" ca="1" si="351"/>
        <v>-1.0586226294475112</v>
      </c>
      <c r="P781" s="102">
        <f t="shared" ca="1" si="352"/>
        <v>5.7357275299829009</v>
      </c>
      <c r="Q781" s="102">
        <f t="shared" ca="1" si="353"/>
        <v>-4.6013328779937988E-2</v>
      </c>
      <c r="R781" s="120">
        <f t="shared" ca="1" si="371"/>
        <v>1</v>
      </c>
      <c r="S781" s="54">
        <f t="shared" ca="1" si="372"/>
        <v>0</v>
      </c>
      <c r="T781" s="5">
        <f t="shared" ca="1" si="354"/>
        <v>1.3475392670087669</v>
      </c>
      <c r="U781" s="152">
        <f t="shared" ca="1" si="355"/>
        <v>1.3551546055591035</v>
      </c>
      <c r="V781" s="152">
        <f t="shared" ca="1" si="356"/>
        <v>1.3416029175616471</v>
      </c>
      <c r="W781" s="153">
        <f t="shared" ca="1" si="357"/>
        <v>2</v>
      </c>
      <c r="X781" s="153">
        <f t="shared" ca="1" si="358"/>
        <v>2</v>
      </c>
      <c r="Y781" s="153">
        <f t="shared" ca="1" si="359"/>
        <v>8</v>
      </c>
      <c r="Z781" s="153">
        <f t="shared" ca="1" si="360"/>
        <v>8</v>
      </c>
      <c r="AA781" s="152">
        <f t="shared" ca="1" si="361"/>
        <v>1.3520566961946332</v>
      </c>
      <c r="AB781" s="152">
        <f t="shared" ca="1" si="362"/>
        <v>1.343007522143606</v>
      </c>
      <c r="AC781" s="154">
        <f t="shared" ca="1" si="363"/>
        <v>-413.69005617379884</v>
      </c>
      <c r="AD781" s="154">
        <f t="shared" ca="1" si="364"/>
        <v>-316.64386790838603</v>
      </c>
      <c r="AE781" s="3">
        <f t="shared" ca="1" si="365"/>
        <v>-45.645870255136558</v>
      </c>
      <c r="AF781" s="3">
        <f t="shared" ca="1" si="366"/>
        <v>-730.33392408218492</v>
      </c>
      <c r="AG781" s="3" t="str">
        <f t="shared" ca="1" si="373"/>
        <v>N</v>
      </c>
      <c r="AH781" s="4" t="str">
        <f t="shared" ca="1" si="367"/>
        <v/>
      </c>
      <c r="AI781" s="75">
        <f t="shared" ca="1" si="368"/>
        <v>-73.033392408218504</v>
      </c>
      <c r="AJ781" s="75">
        <f t="shared" ca="1" si="369"/>
        <v>0</v>
      </c>
    </row>
    <row r="782" spans="1:36">
      <c r="A782" s="41">
        <f t="shared" si="370"/>
        <v>716</v>
      </c>
      <c r="B782" s="150">
        <f ca="1">IF(ISNUMBER(A782),INDEX('MetaTrader Import'!$H$13:$J$5893,TRUNC(((A782-$A$39+1)-1)/3)+1,MOD((A782-$A$39+1)-1,3)+1),"")</f>
        <v>0</v>
      </c>
      <c r="C782" s="43">
        <f t="shared" ca="1" si="347"/>
        <v>22.902981597630678</v>
      </c>
      <c r="D782" s="43">
        <f t="shared" ca="1" si="348"/>
        <v>-0.8012419272406297</v>
      </c>
      <c r="E782" s="43">
        <f t="shared" ca="1" si="349"/>
        <v>22.101739670390049</v>
      </c>
      <c r="F782" s="43">
        <f t="shared" ca="1" si="350"/>
        <v>2.210173967039005</v>
      </c>
      <c r="G782" s="43">
        <f>IF(A782&lt;&gt;"",IF(A782&lt;Data!$G$11*0.25,$C$13/$G$32,IF(A782&gt;Data!$G$11*0.25,$C$13,$C$13*10)),"")</f>
        <v>2</v>
      </c>
      <c r="H782" s="43">
        <f>IF(A782&lt;&gt;"",IF(Data!$G$9="constant",$C$13,IF(Data!$G$9="squeeze",G782,F782)),"")</f>
        <v>2</v>
      </c>
      <c r="I782" s="38">
        <f ca="1">IF(ISNUMBER(A782),NORMINV(RAND(),0,IF(AND(Data!$G$9="squeeze",A782&lt;Data!$G$11*0.25),$H$32,1)*$C$30*$C$13)*($C$14*$C$12),"")</f>
        <v>4.9579908987921995E-4</v>
      </c>
      <c r="J782" s="42">
        <f ca="1">IFERROR(IF(Data!$C$6="Real",B782,I782+J781+($C$14*$C$12)*(NORMINV(RAND(),$C$15,CHOOSE($G$13,$C$13,F782,G782)))),"")</f>
        <v>1.3474857887490532</v>
      </c>
      <c r="K782" s="88">
        <f>IF(ISNUMBER(A782), IF($G$16="fixed",$G$17,MIN(H782*Data!$C$7*$C$16*0.5,$C$17*Data!$C$7))*$C$12,"")</f>
        <v>8.0000000000000007E-5</v>
      </c>
      <c r="L782" s="42">
        <f t="shared" ca="1" si="374"/>
        <v>1.3474857887490532</v>
      </c>
      <c r="M782" s="44">
        <f t="shared" ca="1" si="375"/>
        <v>1.3475257887490533</v>
      </c>
      <c r="N782" s="44">
        <f t="shared" ca="1" si="376"/>
        <v>1.3474457887490532</v>
      </c>
      <c r="O782" s="108">
        <f t="shared" ca="1" si="351"/>
        <v>-0.78934437399685076</v>
      </c>
      <c r="P782" s="102">
        <f t="shared" ca="1" si="352"/>
        <v>5.177137281083481</v>
      </c>
      <c r="Q782" s="102">
        <f t="shared" ca="1" si="353"/>
        <v>-2.6265803539445139E-2</v>
      </c>
      <c r="R782" s="120">
        <f t="shared" ca="1" si="371"/>
        <v>1</v>
      </c>
      <c r="S782" s="54">
        <f t="shared" ca="1" si="372"/>
        <v>0</v>
      </c>
      <c r="T782" s="5">
        <f t="shared" ca="1" si="354"/>
        <v>1.3475392670087669</v>
      </c>
      <c r="U782" s="152">
        <f t="shared" ca="1" si="355"/>
        <v>1.3551546055591035</v>
      </c>
      <c r="V782" s="152">
        <f t="shared" ca="1" si="356"/>
        <v>1.3416029175616471</v>
      </c>
      <c r="W782" s="153">
        <f t="shared" ca="1" si="357"/>
        <v>2</v>
      </c>
      <c r="X782" s="153">
        <f t="shared" ca="1" si="358"/>
        <v>2</v>
      </c>
      <c r="Y782" s="153">
        <f t="shared" ca="1" si="359"/>
        <v>8</v>
      </c>
      <c r="Z782" s="153">
        <f t="shared" ca="1" si="360"/>
        <v>8</v>
      </c>
      <c r="AA782" s="152">
        <f t="shared" ca="1" si="361"/>
        <v>1.3520566961946332</v>
      </c>
      <c r="AB782" s="152">
        <f t="shared" ca="1" si="362"/>
        <v>1.343007522143606</v>
      </c>
      <c r="AC782" s="154">
        <f t="shared" ca="1" si="363"/>
        <v>-368.87259564640118</v>
      </c>
      <c r="AD782" s="154">
        <f t="shared" ca="1" si="364"/>
        <v>-361.46132843578368</v>
      </c>
      <c r="AE782" s="3">
        <f t="shared" ca="1" si="365"/>
        <v>-45.645870255136558</v>
      </c>
      <c r="AF782" s="3">
        <f t="shared" ca="1" si="366"/>
        <v>-730.33392408218492</v>
      </c>
      <c r="AG782" s="3" t="str">
        <f t="shared" ca="1" si="373"/>
        <v>N</v>
      </c>
      <c r="AH782" s="4" t="str">
        <f t="shared" ca="1" si="367"/>
        <v/>
      </c>
      <c r="AI782" s="75">
        <f t="shared" ca="1" si="368"/>
        <v>-73.033392408218504</v>
      </c>
      <c r="AJ782" s="75">
        <f t="shared" ca="1" si="369"/>
        <v>0</v>
      </c>
    </row>
    <row r="783" spans="1:36">
      <c r="A783" s="41">
        <f t="shared" si="370"/>
        <v>717</v>
      </c>
      <c r="B783" s="150">
        <f>IF(ISNUMBER(A783),INDEX('MetaTrader Import'!$H$13:$J$5893,TRUNC(((A783-$A$39+1)-1)/3)+1,MOD((A783-$A$39+1)-1,3)+1),"")</f>
        <v>0</v>
      </c>
      <c r="C783" s="43">
        <f t="shared" ca="1" si="347"/>
        <v>22.101739670390049</v>
      </c>
      <c r="D783" s="43">
        <f t="shared" ca="1" si="348"/>
        <v>-1.1157345180547542</v>
      </c>
      <c r="E783" s="43">
        <f t="shared" ca="1" si="349"/>
        <v>20.986005152335295</v>
      </c>
      <c r="F783" s="43">
        <f t="shared" ca="1" si="350"/>
        <v>2.0986005152335294</v>
      </c>
      <c r="G783" s="43">
        <f>IF(A783&lt;&gt;"",IF(A783&lt;Data!$G$11*0.25,$C$13/$G$32,IF(A783&gt;Data!$G$11*0.25,$C$13,$C$13*10)),"")</f>
        <v>2</v>
      </c>
      <c r="H783" s="43">
        <f>IF(A783&lt;&gt;"",IF(Data!$G$9="constant",$C$13,IF(Data!$G$9="squeeze",G783,F783)),"")</f>
        <v>2</v>
      </c>
      <c r="I783" s="38">
        <f ca="1">IF(ISNUMBER(A783),NORMINV(RAND(),0,IF(AND(Data!$G$9="squeeze",A783&lt;Data!$G$11*0.25),$H$32,1)*$C$30*$C$13)*($C$14*$C$12),"")</f>
        <v>-3.8030801734279175E-4</v>
      </c>
      <c r="J783" s="42">
        <f ca="1">IFERROR(IF(Data!$C$6="Real",B783,I783+J782+($C$14*$C$12)*(NORMINV(RAND(),$C$15,CHOOSE($G$13,$C$13,F783,G783)))),"")</f>
        <v>1.3473704771755841</v>
      </c>
      <c r="K783" s="88">
        <f>IF(ISNUMBER(A783), IF($G$16="fixed",$G$17,MIN(H783*Data!$C$7*$C$16*0.5,$C$17*Data!$C$7))*$C$12,"")</f>
        <v>8.0000000000000007E-5</v>
      </c>
      <c r="L783" s="42">
        <f t="shared" ca="1" si="374"/>
        <v>1.3473704771755841</v>
      </c>
      <c r="M783" s="44">
        <f t="shared" ca="1" si="375"/>
        <v>1.3474104771755842</v>
      </c>
      <c r="N783" s="44">
        <f t="shared" ca="1" si="376"/>
        <v>1.3473304771755841</v>
      </c>
      <c r="O783" s="108">
        <f t="shared" ca="1" si="351"/>
        <v>-0.66824785055963343</v>
      </c>
      <c r="P783" s="102">
        <f t="shared" ca="1" si="352"/>
        <v>5.0379250864296141</v>
      </c>
      <c r="Q783" s="102">
        <f t="shared" ca="1" si="353"/>
        <v>-1.0162606532426425E-2</v>
      </c>
      <c r="R783" s="120">
        <f t="shared" ca="1" si="371"/>
        <v>1</v>
      </c>
      <c r="S783" s="54">
        <f t="shared" ca="1" si="372"/>
        <v>0</v>
      </c>
      <c r="T783" s="5">
        <f t="shared" ca="1" si="354"/>
        <v>1.3475392670087669</v>
      </c>
      <c r="U783" s="152">
        <f t="shared" ca="1" si="355"/>
        <v>1.3551546055591035</v>
      </c>
      <c r="V783" s="152">
        <f t="shared" ca="1" si="356"/>
        <v>1.3416029175616471</v>
      </c>
      <c r="W783" s="153">
        <f t="shared" ca="1" si="357"/>
        <v>2</v>
      </c>
      <c r="X783" s="153">
        <f t="shared" ca="1" si="358"/>
        <v>2</v>
      </c>
      <c r="Y783" s="153">
        <f t="shared" ca="1" si="359"/>
        <v>8</v>
      </c>
      <c r="Z783" s="153">
        <f t="shared" ca="1" si="360"/>
        <v>8</v>
      </c>
      <c r="AA783" s="152">
        <f t="shared" ca="1" si="361"/>
        <v>1.3520566961946332</v>
      </c>
      <c r="AB783" s="152">
        <f t="shared" ca="1" si="362"/>
        <v>1.343007522143606</v>
      </c>
      <c r="AC783" s="154">
        <f t="shared" ca="1" si="363"/>
        <v>-378.09752152393014</v>
      </c>
      <c r="AD783" s="154">
        <f t="shared" ca="1" si="364"/>
        <v>-352.23640255825472</v>
      </c>
      <c r="AE783" s="3">
        <f t="shared" ca="1" si="365"/>
        <v>-45.645870255136558</v>
      </c>
      <c r="AF783" s="3">
        <f t="shared" ca="1" si="366"/>
        <v>-730.33392408218492</v>
      </c>
      <c r="AG783" s="3" t="str">
        <f t="shared" ca="1" si="373"/>
        <v>N</v>
      </c>
      <c r="AH783" s="4" t="str">
        <f t="shared" ca="1" si="367"/>
        <v/>
      </c>
      <c r="AI783" s="75">
        <f t="shared" ca="1" si="368"/>
        <v>-73.033392408218504</v>
      </c>
      <c r="AJ783" s="75">
        <f t="shared" ca="1" si="369"/>
        <v>0</v>
      </c>
    </row>
    <row r="784" spans="1:36">
      <c r="A784" s="41">
        <f t="shared" si="370"/>
        <v>718</v>
      </c>
      <c r="B784" s="150">
        <f ca="1">IF(ISNUMBER(A784),INDEX('MetaTrader Import'!$H$13:$J$5893,TRUNC(((A784-$A$39+1)-1)/3)+1,MOD((A784-$A$39+1)-1,3)+1),"")</f>
        <v>0</v>
      </c>
      <c r="C784" s="43">
        <f t="shared" ca="1" si="347"/>
        <v>20.986005152335295</v>
      </c>
      <c r="D784" s="43">
        <f t="shared" ca="1" si="348"/>
        <v>1.3186614928877494</v>
      </c>
      <c r="E784" s="43">
        <f t="shared" ca="1" si="349"/>
        <v>22.304666645223044</v>
      </c>
      <c r="F784" s="43">
        <f t="shared" ca="1" si="350"/>
        <v>2.2304666645223046</v>
      </c>
      <c r="G784" s="43">
        <f>IF(A784&lt;&gt;"",IF(A784&lt;Data!$G$11*0.25,$C$13/$G$32,IF(A784&gt;Data!$G$11*0.25,$C$13,$C$13*10)),"")</f>
        <v>2</v>
      </c>
      <c r="H784" s="43">
        <f>IF(A784&lt;&gt;"",IF(Data!$G$9="constant",$C$13,IF(Data!$G$9="squeeze",G784,F784)),"")</f>
        <v>2</v>
      </c>
      <c r="I784" s="38">
        <f ca="1">IF(ISNUMBER(A784),NORMINV(RAND(),0,IF(AND(Data!$G$9="squeeze",A784&lt;Data!$G$11*0.25),$H$32,1)*$C$30*$C$13)*($C$14*$C$12),"")</f>
        <v>-2.7616806873467006E-4</v>
      </c>
      <c r="J784" s="42">
        <f ca="1">IFERROR(IF(Data!$C$6="Real",B784,I784+J783+($C$14*$C$12)*(NORMINV(RAND(),$C$15,CHOOSE($G$13,$C$13,F784,G784)))),"")</f>
        <v>1.346490235126381</v>
      </c>
      <c r="K784" s="88">
        <f>IF(ISNUMBER(A784), IF($G$16="fixed",$G$17,MIN(H784*Data!$C$7*$C$16*0.5,$C$17*Data!$C$7))*$C$12,"")</f>
        <v>8.0000000000000007E-5</v>
      </c>
      <c r="L784" s="42">
        <f t="shared" ca="1" si="374"/>
        <v>1.346490235126381</v>
      </c>
      <c r="M784" s="44">
        <f t="shared" ca="1" si="375"/>
        <v>1.346530235126381</v>
      </c>
      <c r="N784" s="44">
        <f t="shared" ca="1" si="376"/>
        <v>1.346450235126381</v>
      </c>
      <c r="O784" s="108">
        <f t="shared" ca="1" si="351"/>
        <v>-0.57133565768967076</v>
      </c>
      <c r="P784" s="102">
        <f t="shared" ca="1" si="352"/>
        <v>4.5098035629592381</v>
      </c>
      <c r="Q784" s="102">
        <f t="shared" ca="1" si="353"/>
        <v>-5.6959177795379802E-3</v>
      </c>
      <c r="R784" s="120">
        <f t="shared" ca="1" si="371"/>
        <v>1</v>
      </c>
      <c r="S784" s="54">
        <f t="shared" ca="1" si="372"/>
        <v>0</v>
      </c>
      <c r="T784" s="5">
        <f t="shared" ca="1" si="354"/>
        <v>1.3475392670087669</v>
      </c>
      <c r="U784" s="152">
        <f t="shared" ca="1" si="355"/>
        <v>1.3551546055591035</v>
      </c>
      <c r="V784" s="152">
        <f t="shared" ca="1" si="356"/>
        <v>1.3416029175616471</v>
      </c>
      <c r="W784" s="153">
        <f t="shared" ca="1" si="357"/>
        <v>2</v>
      </c>
      <c r="X784" s="153">
        <f t="shared" ca="1" si="358"/>
        <v>2</v>
      </c>
      <c r="Y784" s="153">
        <f t="shared" ca="1" si="359"/>
        <v>8</v>
      </c>
      <c r="Z784" s="153">
        <f t="shared" ca="1" si="360"/>
        <v>8</v>
      </c>
      <c r="AA784" s="152">
        <f t="shared" ca="1" si="361"/>
        <v>1.3520566961946332</v>
      </c>
      <c r="AB784" s="152">
        <f t="shared" ca="1" si="362"/>
        <v>1.343007522143606</v>
      </c>
      <c r="AC784" s="154">
        <f t="shared" ca="1" si="363"/>
        <v>-448.51688546017954</v>
      </c>
      <c r="AD784" s="154">
        <f t="shared" ca="1" si="364"/>
        <v>-281.81703862200538</v>
      </c>
      <c r="AE784" s="3">
        <f t="shared" ca="1" si="365"/>
        <v>-45.645870255136558</v>
      </c>
      <c r="AF784" s="3">
        <f t="shared" ca="1" si="366"/>
        <v>-730.33392408218492</v>
      </c>
      <c r="AG784" s="3" t="str">
        <f t="shared" ca="1" si="373"/>
        <v>N</v>
      </c>
      <c r="AH784" s="4" t="str">
        <f t="shared" ca="1" si="367"/>
        <v/>
      </c>
      <c r="AI784" s="75">
        <f t="shared" ca="1" si="368"/>
        <v>-73.033392408218504</v>
      </c>
      <c r="AJ784" s="75">
        <f t="shared" ca="1" si="369"/>
        <v>0</v>
      </c>
    </row>
    <row r="785" spans="1:36">
      <c r="A785" s="41">
        <f t="shared" si="370"/>
        <v>719</v>
      </c>
      <c r="B785" s="150">
        <f ca="1">IF(ISNUMBER(A785),INDEX('MetaTrader Import'!$H$13:$J$5893,TRUNC(((A785-$A$39+1)-1)/3)+1,MOD((A785-$A$39+1)-1,3)+1),"")</f>
        <v>0</v>
      </c>
      <c r="C785" s="43">
        <f t="shared" ca="1" si="347"/>
        <v>22.304666645223044</v>
      </c>
      <c r="D785" s="43">
        <f t="shared" ca="1" si="348"/>
        <v>-1.2916264945910296</v>
      </c>
      <c r="E785" s="43">
        <f t="shared" ca="1" si="349"/>
        <v>21.013040150632015</v>
      </c>
      <c r="F785" s="43">
        <f t="shared" ca="1" si="350"/>
        <v>2.1013040150632016</v>
      </c>
      <c r="G785" s="43">
        <f>IF(A785&lt;&gt;"",IF(A785&lt;Data!$G$11*0.25,$C$13/$G$32,IF(A785&gt;Data!$G$11*0.25,$C$13,$C$13*10)),"")</f>
        <v>2</v>
      </c>
      <c r="H785" s="43">
        <f>IF(A785&lt;&gt;"",IF(Data!$G$9="constant",$C$13,IF(Data!$G$9="squeeze",G785,F785)),"")</f>
        <v>2</v>
      </c>
      <c r="I785" s="38">
        <f ca="1">IF(ISNUMBER(A785),NORMINV(RAND(),0,IF(AND(Data!$G$9="squeeze",A785&lt;Data!$G$11*0.25),$H$32,1)*$C$30*$C$13)*($C$14*$C$12),"")</f>
        <v>1.3934558953448566E-4</v>
      </c>
      <c r="J785" s="42">
        <f ca="1">IFERROR(IF(Data!$C$6="Real",B785,I785+J784+($C$14*$C$12)*(NORMINV(RAND(),$C$15,CHOOSE($G$13,$C$13,F785,G785)))),"")</f>
        <v>1.3469856924762786</v>
      </c>
      <c r="K785" s="88">
        <f>IF(ISNUMBER(A785), IF($G$16="fixed",$G$17,MIN(H785*Data!$C$7*$C$16*0.5,$C$17*Data!$C$7))*$C$12,"")</f>
        <v>8.0000000000000007E-5</v>
      </c>
      <c r="L785" s="42">
        <f t="shared" ca="1" si="374"/>
        <v>1.3469856924762786</v>
      </c>
      <c r="M785" s="44">
        <f t="shared" ca="1" si="375"/>
        <v>1.3470256924762787</v>
      </c>
      <c r="N785" s="44">
        <f t="shared" ca="1" si="376"/>
        <v>1.3469456924762786</v>
      </c>
      <c r="O785" s="108">
        <f t="shared" ca="1" si="351"/>
        <v>-0.56649499829338124</v>
      </c>
      <c r="P785" s="102">
        <f t="shared" ca="1" si="352"/>
        <v>4.5032726667114069</v>
      </c>
      <c r="Q785" s="102">
        <f t="shared" ca="1" si="353"/>
        <v>5.123891907859379E-3</v>
      </c>
      <c r="R785" s="120">
        <f t="shared" ca="1" si="371"/>
        <v>1</v>
      </c>
      <c r="S785" s="54">
        <f t="shared" ca="1" si="372"/>
        <v>0</v>
      </c>
      <c r="T785" s="5">
        <f t="shared" ca="1" si="354"/>
        <v>1.3475392670087669</v>
      </c>
      <c r="U785" s="152">
        <f t="shared" ca="1" si="355"/>
        <v>1.3551546055591035</v>
      </c>
      <c r="V785" s="152">
        <f t="shared" ca="1" si="356"/>
        <v>1.3416029175616471</v>
      </c>
      <c r="W785" s="153">
        <f t="shared" ca="1" si="357"/>
        <v>2</v>
      </c>
      <c r="X785" s="153">
        <f t="shared" ca="1" si="358"/>
        <v>2</v>
      </c>
      <c r="Y785" s="153">
        <f t="shared" ca="1" si="359"/>
        <v>8</v>
      </c>
      <c r="Z785" s="153">
        <f t="shared" ca="1" si="360"/>
        <v>8</v>
      </c>
      <c r="AA785" s="152">
        <f t="shared" ca="1" si="361"/>
        <v>1.3520566961946332</v>
      </c>
      <c r="AB785" s="152">
        <f t="shared" ca="1" si="362"/>
        <v>1.343007522143606</v>
      </c>
      <c r="AC785" s="154">
        <f t="shared" ca="1" si="363"/>
        <v>-408.8802974683681</v>
      </c>
      <c r="AD785" s="154">
        <f t="shared" ca="1" si="364"/>
        <v>-321.45362661381682</v>
      </c>
      <c r="AE785" s="3">
        <f t="shared" ca="1" si="365"/>
        <v>-45.645870255136558</v>
      </c>
      <c r="AF785" s="3">
        <f t="shared" ca="1" si="366"/>
        <v>-730.33392408218492</v>
      </c>
      <c r="AG785" s="3" t="str">
        <f t="shared" ca="1" si="373"/>
        <v>N</v>
      </c>
      <c r="AH785" s="4" t="str">
        <f t="shared" ca="1" si="367"/>
        <v/>
      </c>
      <c r="AI785" s="75">
        <f t="shared" ca="1" si="368"/>
        <v>-73.033392408218504</v>
      </c>
      <c r="AJ785" s="75">
        <f t="shared" ca="1" si="369"/>
        <v>0</v>
      </c>
    </row>
    <row r="786" spans="1:36">
      <c r="A786" s="41">
        <f t="shared" si="370"/>
        <v>720</v>
      </c>
      <c r="B786" s="150">
        <f>IF(ISNUMBER(A786),INDEX('MetaTrader Import'!$H$13:$J$5893,TRUNC(((A786-$A$39+1)-1)/3)+1,MOD((A786-$A$39+1)-1,3)+1),"")</f>
        <v>0</v>
      </c>
      <c r="C786" s="43">
        <f t="shared" ca="1" si="347"/>
        <v>21.013040150632015</v>
      </c>
      <c r="D786" s="43">
        <f t="shared" ca="1" si="348"/>
        <v>-1.2350847904367435</v>
      </c>
      <c r="E786" s="43">
        <f t="shared" ca="1" si="349"/>
        <v>19.777955360195271</v>
      </c>
      <c r="F786" s="43">
        <f t="shared" ca="1" si="350"/>
        <v>1.9777955360195272</v>
      </c>
      <c r="G786" s="43">
        <f>IF(A786&lt;&gt;"",IF(A786&lt;Data!$G$11*0.25,$C$13/$G$32,IF(A786&gt;Data!$G$11*0.25,$C$13,$C$13*10)),"")</f>
        <v>2</v>
      </c>
      <c r="H786" s="43">
        <f>IF(A786&lt;&gt;"",IF(Data!$G$9="constant",$C$13,IF(Data!$G$9="squeeze",G786,F786)),"")</f>
        <v>2</v>
      </c>
      <c r="I786" s="38">
        <f ca="1">IF(ISNUMBER(A786),NORMINV(RAND(),0,IF(AND(Data!$G$9="squeeze",A786&lt;Data!$G$11*0.25),$H$32,1)*$C$30*$C$13)*($C$14*$C$12),"")</f>
        <v>-5.1235066344793934E-4</v>
      </c>
      <c r="J786" s="42">
        <f ca="1">IFERROR(IF(Data!$C$6="Real",B786,I786+J785+($C$14*$C$12)*(NORMINV(RAND(),$C$15,CHOOSE($G$13,$C$13,F786,G786)))),"")</f>
        <v>1.3465453644641163</v>
      </c>
      <c r="K786" s="88">
        <f>IF(ISNUMBER(A786), IF($G$16="fixed",$G$17,MIN(H786*Data!$C$7*$C$16*0.5,$C$17*Data!$C$7))*$C$12,"")</f>
        <v>8.0000000000000007E-5</v>
      </c>
      <c r="L786" s="42">
        <f t="shared" ca="1" si="374"/>
        <v>1.3465453644641163</v>
      </c>
      <c r="M786" s="44">
        <f t="shared" ca="1" si="375"/>
        <v>1.3465853644641164</v>
      </c>
      <c r="N786" s="44">
        <f t="shared" ca="1" si="376"/>
        <v>1.3465053644641163</v>
      </c>
      <c r="O786" s="108">
        <f t="shared" ca="1" si="351"/>
        <v>-0.53061101896959406</v>
      </c>
      <c r="P786" s="102">
        <f t="shared" ca="1" si="352"/>
        <v>4.3593172530621347</v>
      </c>
      <c r="Q786" s="102">
        <f t="shared" ca="1" si="353"/>
        <v>6.7555535547583331E-3</v>
      </c>
      <c r="R786" s="120">
        <f t="shared" ca="1" si="371"/>
        <v>1</v>
      </c>
      <c r="S786" s="54">
        <f t="shared" ca="1" si="372"/>
        <v>0</v>
      </c>
      <c r="T786" s="5">
        <f t="shared" ca="1" si="354"/>
        <v>1.3475392670087669</v>
      </c>
      <c r="U786" s="152">
        <f t="shared" ca="1" si="355"/>
        <v>1.3551546055591035</v>
      </c>
      <c r="V786" s="152">
        <f t="shared" ca="1" si="356"/>
        <v>1.3416029175616471</v>
      </c>
      <c r="W786" s="153">
        <f t="shared" ca="1" si="357"/>
        <v>2</v>
      </c>
      <c r="X786" s="153">
        <f t="shared" ca="1" si="358"/>
        <v>2</v>
      </c>
      <c r="Y786" s="153">
        <f t="shared" ca="1" si="359"/>
        <v>8</v>
      </c>
      <c r="Z786" s="153">
        <f t="shared" ca="1" si="360"/>
        <v>8</v>
      </c>
      <c r="AA786" s="152">
        <f t="shared" ca="1" si="361"/>
        <v>1.3520566961946332</v>
      </c>
      <c r="AB786" s="152">
        <f t="shared" ca="1" si="362"/>
        <v>1.343007522143606</v>
      </c>
      <c r="AC786" s="154">
        <f t="shared" ca="1" si="363"/>
        <v>-444.10653844135339</v>
      </c>
      <c r="AD786" s="154">
        <f t="shared" ca="1" si="364"/>
        <v>-286.22738564083147</v>
      </c>
      <c r="AE786" s="3">
        <f t="shared" ca="1" si="365"/>
        <v>-45.645870255136558</v>
      </c>
      <c r="AF786" s="3">
        <f t="shared" ca="1" si="366"/>
        <v>-730.33392408218492</v>
      </c>
      <c r="AG786" s="3" t="str">
        <f t="shared" ca="1" si="373"/>
        <v>N</v>
      </c>
      <c r="AH786" s="4" t="str">
        <f t="shared" ca="1" si="367"/>
        <v/>
      </c>
      <c r="AI786" s="75">
        <f t="shared" ca="1" si="368"/>
        <v>-73.033392408218504</v>
      </c>
      <c r="AJ786" s="75">
        <f t="shared" ca="1" si="369"/>
        <v>0</v>
      </c>
    </row>
    <row r="787" spans="1:36">
      <c r="A787" s="41">
        <f t="shared" si="370"/>
        <v>721</v>
      </c>
      <c r="B787" s="150">
        <f ca="1">IF(ISNUMBER(A787),INDEX('MetaTrader Import'!$H$13:$J$5893,TRUNC(((A787-$A$39+1)-1)/3)+1,MOD((A787-$A$39+1)-1,3)+1),"")</f>
        <v>0</v>
      </c>
      <c r="C787" s="43">
        <f t="shared" ca="1" si="347"/>
        <v>19.777955360195271</v>
      </c>
      <c r="D787" s="43">
        <f t="shared" ca="1" si="348"/>
        <v>0.76333815257978888</v>
      </c>
      <c r="E787" s="43">
        <f t="shared" ca="1" si="349"/>
        <v>20.541293512775059</v>
      </c>
      <c r="F787" s="43">
        <f t="shared" ca="1" si="350"/>
        <v>2.0541293512775058</v>
      </c>
      <c r="G787" s="43">
        <f>IF(A787&lt;&gt;"",IF(A787&lt;Data!$G$11*0.25,$C$13/$G$32,IF(A787&gt;Data!$G$11*0.25,$C$13,$C$13*10)),"")</f>
        <v>2</v>
      </c>
      <c r="H787" s="43">
        <f>IF(A787&lt;&gt;"",IF(Data!$G$9="constant",$C$13,IF(Data!$G$9="squeeze",G787,F787)),"")</f>
        <v>2</v>
      </c>
      <c r="I787" s="38">
        <f ca="1">IF(ISNUMBER(A787),NORMINV(RAND(),0,IF(AND(Data!$G$9="squeeze",A787&lt;Data!$G$11*0.25),$H$32,1)*$C$30*$C$13)*($C$14*$C$12),"")</f>
        <v>-3.8759340912930621E-4</v>
      </c>
      <c r="J787" s="42">
        <f ca="1">IFERROR(IF(Data!$C$6="Real",B787,I787+J786+($C$14*$C$12)*(NORMINV(RAND(),$C$15,CHOOSE($G$13,$C$13,F787,G787)))),"")</f>
        <v>1.3459002335182533</v>
      </c>
      <c r="K787" s="88">
        <f>IF(ISNUMBER(A787), IF($G$16="fixed",$G$17,MIN(H787*Data!$C$7*$C$16*0.5,$C$17*Data!$C$7))*$C$12,"")</f>
        <v>8.0000000000000007E-5</v>
      </c>
      <c r="L787" s="42">
        <f t="shared" ca="1" si="374"/>
        <v>1.3459002335182533</v>
      </c>
      <c r="M787" s="44">
        <f t="shared" ca="1" si="375"/>
        <v>1.3459402335182533</v>
      </c>
      <c r="N787" s="44">
        <f t="shared" ca="1" si="376"/>
        <v>1.3458602335182532</v>
      </c>
      <c r="O787" s="108">
        <f t="shared" ca="1" si="351"/>
        <v>-0.67207439287881554</v>
      </c>
      <c r="P787" s="102">
        <f t="shared" ca="1" si="352"/>
        <v>5.0622220261974569</v>
      </c>
      <c r="Q787" s="102">
        <f t="shared" ca="1" si="353"/>
        <v>6.7624306565407756E-3</v>
      </c>
      <c r="R787" s="120">
        <f t="shared" ca="1" si="371"/>
        <v>1</v>
      </c>
      <c r="S787" s="54">
        <f t="shared" ca="1" si="372"/>
        <v>0</v>
      </c>
      <c r="T787" s="5">
        <f t="shared" ca="1" si="354"/>
        <v>1.3475392670087669</v>
      </c>
      <c r="U787" s="152">
        <f t="shared" ca="1" si="355"/>
        <v>1.3551546055591035</v>
      </c>
      <c r="V787" s="152">
        <f t="shared" ca="1" si="356"/>
        <v>1.3416029175616471</v>
      </c>
      <c r="W787" s="153">
        <f t="shared" ca="1" si="357"/>
        <v>2</v>
      </c>
      <c r="X787" s="153">
        <f t="shared" ca="1" si="358"/>
        <v>2</v>
      </c>
      <c r="Y787" s="153">
        <f t="shared" ca="1" si="359"/>
        <v>8</v>
      </c>
      <c r="Z787" s="153">
        <f t="shared" ca="1" si="360"/>
        <v>8</v>
      </c>
      <c r="AA787" s="152">
        <f t="shared" ca="1" si="361"/>
        <v>1.3520566961946332</v>
      </c>
      <c r="AB787" s="152">
        <f t="shared" ca="1" si="362"/>
        <v>1.343007522143606</v>
      </c>
      <c r="AC787" s="154">
        <f t="shared" ca="1" si="363"/>
        <v>-495.71701411039726</v>
      </c>
      <c r="AD787" s="154">
        <f t="shared" ca="1" si="364"/>
        <v>-234.61690997178763</v>
      </c>
      <c r="AE787" s="3">
        <f t="shared" ca="1" si="365"/>
        <v>-45.645870255136558</v>
      </c>
      <c r="AF787" s="3">
        <f t="shared" ca="1" si="366"/>
        <v>-730.33392408218492</v>
      </c>
      <c r="AG787" s="3" t="str">
        <f t="shared" ca="1" si="373"/>
        <v>N</v>
      </c>
      <c r="AH787" s="4" t="str">
        <f t="shared" ca="1" si="367"/>
        <v/>
      </c>
      <c r="AI787" s="75">
        <f t="shared" ca="1" si="368"/>
        <v>-73.033392408218504</v>
      </c>
      <c r="AJ787" s="75">
        <f t="shared" ca="1" si="369"/>
        <v>0</v>
      </c>
    </row>
    <row r="788" spans="1:36">
      <c r="A788" s="41">
        <f t="shared" si="370"/>
        <v>722</v>
      </c>
      <c r="B788" s="150">
        <f ca="1">IF(ISNUMBER(A788),INDEX('MetaTrader Import'!$H$13:$J$5893,TRUNC(((A788-$A$39+1)-1)/3)+1,MOD((A788-$A$39+1)-1,3)+1),"")</f>
        <v>0</v>
      </c>
      <c r="C788" s="43">
        <f t="shared" ca="1" si="347"/>
        <v>20.541293512775059</v>
      </c>
      <c r="D788" s="43">
        <f t="shared" ca="1" si="348"/>
        <v>-0.45651233214050074</v>
      </c>
      <c r="E788" s="43">
        <f t="shared" ca="1" si="349"/>
        <v>20.084781180634558</v>
      </c>
      <c r="F788" s="43">
        <f t="shared" ca="1" si="350"/>
        <v>2.0084781180634557</v>
      </c>
      <c r="G788" s="43">
        <f>IF(A788&lt;&gt;"",IF(A788&lt;Data!$G$11*0.25,$C$13/$G$32,IF(A788&gt;Data!$G$11*0.25,$C$13,$C$13*10)),"")</f>
        <v>2</v>
      </c>
      <c r="H788" s="43">
        <f>IF(A788&lt;&gt;"",IF(Data!$G$9="constant",$C$13,IF(Data!$G$9="squeeze",G788,F788)),"")</f>
        <v>2</v>
      </c>
      <c r="I788" s="38">
        <f ca="1">IF(ISNUMBER(A788),NORMINV(RAND(),0,IF(AND(Data!$G$9="squeeze",A788&lt;Data!$G$11*0.25),$H$32,1)*$C$30*$C$13)*($C$14*$C$12),"")</f>
        <v>5.0893843139697176E-4</v>
      </c>
      <c r="J788" s="42">
        <f ca="1">IFERROR(IF(Data!$C$6="Real",B788,I788+J787+($C$14*$C$12)*(NORMINV(RAND(),$C$15,CHOOSE($G$13,$C$13,F788,G788)))),"")</f>
        <v>1.3464672480792841</v>
      </c>
      <c r="K788" s="88">
        <f>IF(ISNUMBER(A788), IF($G$16="fixed",$G$17,MIN(H788*Data!$C$7*$C$16*0.5,$C$17*Data!$C$7))*$C$12,"")</f>
        <v>8.0000000000000007E-5</v>
      </c>
      <c r="L788" s="42">
        <f t="shared" ca="1" si="374"/>
        <v>1.3464672480792841</v>
      </c>
      <c r="M788" s="44">
        <f t="shared" ca="1" si="375"/>
        <v>1.3465072480792841</v>
      </c>
      <c r="N788" s="44">
        <f t="shared" ca="1" si="376"/>
        <v>1.346427248079284</v>
      </c>
      <c r="O788" s="108">
        <f t="shared" ca="1" si="351"/>
        <v>-0.50570729364154565</v>
      </c>
      <c r="P788" s="102">
        <f t="shared" ca="1" si="352"/>
        <v>4.3299081280049547</v>
      </c>
      <c r="Q788" s="102">
        <f t="shared" ca="1" si="353"/>
        <v>-3.2476345867185591E-2</v>
      </c>
      <c r="R788" s="120">
        <f t="shared" ca="1" si="371"/>
        <v>1</v>
      </c>
      <c r="S788" s="54">
        <f t="shared" ca="1" si="372"/>
        <v>0</v>
      </c>
      <c r="T788" s="5">
        <f t="shared" ca="1" si="354"/>
        <v>1.3475392670087669</v>
      </c>
      <c r="U788" s="152">
        <f t="shared" ca="1" si="355"/>
        <v>1.3551546055591035</v>
      </c>
      <c r="V788" s="152">
        <f t="shared" ca="1" si="356"/>
        <v>1.3416029175616471</v>
      </c>
      <c r="W788" s="153">
        <f t="shared" ca="1" si="357"/>
        <v>2</v>
      </c>
      <c r="X788" s="153">
        <f t="shared" ca="1" si="358"/>
        <v>2</v>
      </c>
      <c r="Y788" s="153">
        <f t="shared" ca="1" si="359"/>
        <v>8</v>
      </c>
      <c r="Z788" s="153">
        <f t="shared" ca="1" si="360"/>
        <v>8</v>
      </c>
      <c r="AA788" s="152">
        <f t="shared" ca="1" si="361"/>
        <v>1.3520566961946332</v>
      </c>
      <c r="AB788" s="152">
        <f t="shared" ca="1" si="362"/>
        <v>1.343007522143606</v>
      </c>
      <c r="AC788" s="154">
        <f t="shared" ca="1" si="363"/>
        <v>-450.35584922793248</v>
      </c>
      <c r="AD788" s="154">
        <f t="shared" ca="1" si="364"/>
        <v>-279.97807485425244</v>
      </c>
      <c r="AE788" s="3">
        <f t="shared" ca="1" si="365"/>
        <v>-45.645870255136558</v>
      </c>
      <c r="AF788" s="3">
        <f t="shared" ca="1" si="366"/>
        <v>-730.33392408218492</v>
      </c>
      <c r="AG788" s="3" t="str">
        <f t="shared" ca="1" si="373"/>
        <v>N</v>
      </c>
      <c r="AH788" s="4" t="str">
        <f t="shared" ca="1" si="367"/>
        <v/>
      </c>
      <c r="AI788" s="75">
        <f t="shared" ca="1" si="368"/>
        <v>-73.033392408218504</v>
      </c>
      <c r="AJ788" s="75">
        <f t="shared" ca="1" si="369"/>
        <v>0</v>
      </c>
    </row>
    <row r="789" spans="1:36">
      <c r="A789" s="41">
        <f t="shared" si="370"/>
        <v>723</v>
      </c>
      <c r="B789" s="150">
        <f>IF(ISNUMBER(A789),INDEX('MetaTrader Import'!$H$13:$J$5893,TRUNC(((A789-$A$39+1)-1)/3)+1,MOD((A789-$A$39+1)-1,3)+1),"")</f>
        <v>0</v>
      </c>
      <c r="C789" s="43">
        <f t="shared" ca="1" si="347"/>
        <v>20.084781180634558</v>
      </c>
      <c r="D789" s="43">
        <f t="shared" ca="1" si="348"/>
        <v>0.26992408970398257</v>
      </c>
      <c r="E789" s="43">
        <f t="shared" ca="1" si="349"/>
        <v>20.354705270338542</v>
      </c>
      <c r="F789" s="43">
        <f t="shared" ca="1" si="350"/>
        <v>2.035470527033854</v>
      </c>
      <c r="G789" s="43">
        <f>IF(A789&lt;&gt;"",IF(A789&lt;Data!$G$11*0.25,$C$13/$G$32,IF(A789&gt;Data!$G$11*0.25,$C$13,$C$13*10)),"")</f>
        <v>2</v>
      </c>
      <c r="H789" s="43">
        <f>IF(A789&lt;&gt;"",IF(Data!$G$9="constant",$C$13,IF(Data!$G$9="squeeze",G789,F789)),"")</f>
        <v>2</v>
      </c>
      <c r="I789" s="38">
        <f ca="1">IF(ISNUMBER(A789),NORMINV(RAND(),0,IF(AND(Data!$G$9="squeeze",A789&lt;Data!$G$11*0.25),$H$32,1)*$C$30*$C$13)*($C$14*$C$12),"")</f>
        <v>2.8650222073841545E-4</v>
      </c>
      <c r="J789" s="42">
        <f ca="1">IFERROR(IF(Data!$C$6="Real",B789,I789+J788+($C$14*$C$12)*(NORMINV(RAND(),$C$15,CHOOSE($G$13,$C$13,F789,G789)))),"")</f>
        <v>1.3470251611801272</v>
      </c>
      <c r="K789" s="88">
        <f>IF(ISNUMBER(A789), IF($G$16="fixed",$G$17,MIN(H789*Data!$C$7*$C$16*0.5,$C$17*Data!$C$7))*$C$12,"")</f>
        <v>8.0000000000000007E-5</v>
      </c>
      <c r="L789" s="42">
        <f t="shared" ca="1" si="374"/>
        <v>1.3470251611801272</v>
      </c>
      <c r="M789" s="44">
        <f t="shared" ca="1" si="375"/>
        <v>1.3470651611801272</v>
      </c>
      <c r="N789" s="44">
        <f t="shared" ca="1" si="376"/>
        <v>1.3469851611801271</v>
      </c>
      <c r="O789" s="108">
        <f t="shared" ca="1" si="351"/>
        <v>-0.34158401590029486</v>
      </c>
      <c r="P789" s="102">
        <f t="shared" ca="1" si="352"/>
        <v>4.1741744076257854</v>
      </c>
      <c r="Q789" s="102">
        <f t="shared" ca="1" si="353"/>
        <v>-6.9517919596899194E-2</v>
      </c>
      <c r="R789" s="120">
        <f t="shared" ca="1" si="371"/>
        <v>1</v>
      </c>
      <c r="S789" s="54">
        <f t="shared" ca="1" si="372"/>
        <v>0</v>
      </c>
      <c r="T789" s="5">
        <f t="shared" ca="1" si="354"/>
        <v>1.3475392670087669</v>
      </c>
      <c r="U789" s="152">
        <f t="shared" ca="1" si="355"/>
        <v>1.3551546055591035</v>
      </c>
      <c r="V789" s="152">
        <f t="shared" ca="1" si="356"/>
        <v>1.3416029175616471</v>
      </c>
      <c r="W789" s="153">
        <f t="shared" ca="1" si="357"/>
        <v>2</v>
      </c>
      <c r="X789" s="153">
        <f t="shared" ca="1" si="358"/>
        <v>2</v>
      </c>
      <c r="Y789" s="153">
        <f t="shared" ca="1" si="359"/>
        <v>8</v>
      </c>
      <c r="Z789" s="153">
        <f t="shared" ca="1" si="360"/>
        <v>8</v>
      </c>
      <c r="AA789" s="152">
        <f t="shared" ca="1" si="361"/>
        <v>1.3520566961946332</v>
      </c>
      <c r="AB789" s="152">
        <f t="shared" ca="1" si="362"/>
        <v>1.343007522143606</v>
      </c>
      <c r="AC789" s="154">
        <f t="shared" ca="1" si="363"/>
        <v>-405.72280116048631</v>
      </c>
      <c r="AD789" s="154">
        <f t="shared" ca="1" si="364"/>
        <v>-324.61112292169855</v>
      </c>
      <c r="AE789" s="3">
        <f t="shared" ca="1" si="365"/>
        <v>-45.645870255136558</v>
      </c>
      <c r="AF789" s="3">
        <f t="shared" ca="1" si="366"/>
        <v>-730.33392408218492</v>
      </c>
      <c r="AG789" s="3" t="str">
        <f t="shared" ca="1" si="373"/>
        <v>N</v>
      </c>
      <c r="AH789" s="4" t="str">
        <f t="shared" ca="1" si="367"/>
        <v/>
      </c>
      <c r="AI789" s="75">
        <f t="shared" ca="1" si="368"/>
        <v>-73.033392408218504</v>
      </c>
      <c r="AJ789" s="75">
        <f t="shared" ca="1" si="369"/>
        <v>0</v>
      </c>
    </row>
    <row r="790" spans="1:36">
      <c r="A790" s="41">
        <f t="shared" si="370"/>
        <v>724</v>
      </c>
      <c r="B790" s="150">
        <f ca="1">IF(ISNUMBER(A790),INDEX('MetaTrader Import'!$H$13:$J$5893,TRUNC(((A790-$A$39+1)-1)/3)+1,MOD((A790-$A$39+1)-1,3)+1),"")</f>
        <v>0</v>
      </c>
      <c r="C790" s="43">
        <f t="shared" ca="1" si="347"/>
        <v>20.354705270338542</v>
      </c>
      <c r="D790" s="43">
        <f t="shared" ca="1" si="348"/>
        <v>2.2363110091137877</v>
      </c>
      <c r="E790" s="43">
        <f t="shared" ca="1" si="349"/>
        <v>22.591016279452329</v>
      </c>
      <c r="F790" s="43">
        <f t="shared" ca="1" si="350"/>
        <v>2.2591016279452329</v>
      </c>
      <c r="G790" s="43">
        <f>IF(A790&lt;&gt;"",IF(A790&lt;Data!$G$11*0.25,$C$13/$G$32,IF(A790&gt;Data!$G$11*0.25,$C$13,$C$13*10)),"")</f>
        <v>2</v>
      </c>
      <c r="H790" s="43">
        <f>IF(A790&lt;&gt;"",IF(Data!$G$9="constant",$C$13,IF(Data!$G$9="squeeze",G790,F790)),"")</f>
        <v>2</v>
      </c>
      <c r="I790" s="38">
        <f ca="1">IF(ISNUMBER(A790),NORMINV(RAND(),0,IF(AND(Data!$G$9="squeeze",A790&lt;Data!$G$11*0.25),$H$32,1)*$C$30*$C$13)*($C$14*$C$12),"")</f>
        <v>1.1334285521504822E-4</v>
      </c>
      <c r="J790" s="42">
        <f ca="1">IFERROR(IF(Data!$C$6="Real",B790,I790+J789+($C$14*$C$12)*(NORMINV(RAND(),$C$15,CHOOSE($G$13,$C$13,F790,G790)))),"")</f>
        <v>1.3464882429891885</v>
      </c>
      <c r="K790" s="88">
        <f>IF(ISNUMBER(A790), IF($G$16="fixed",$G$17,MIN(H790*Data!$C$7*$C$16*0.5,$C$17*Data!$C$7))*$C$12,"")</f>
        <v>8.0000000000000007E-5</v>
      </c>
      <c r="L790" s="42">
        <f t="shared" ca="1" si="374"/>
        <v>1.3464882429891885</v>
      </c>
      <c r="M790" s="44">
        <f t="shared" ca="1" si="375"/>
        <v>1.3465282429891885</v>
      </c>
      <c r="N790" s="44">
        <f t="shared" ca="1" si="376"/>
        <v>1.3464482429891884</v>
      </c>
      <c r="O790" s="108">
        <f t="shared" ca="1" si="351"/>
        <v>-0.40902495334383632</v>
      </c>
      <c r="P790" s="102">
        <f t="shared" ca="1" si="352"/>
        <v>4.2723351603180015</v>
      </c>
      <c r="Q790" s="102">
        <f t="shared" ca="1" si="353"/>
        <v>-8.9742245260028677E-2</v>
      </c>
      <c r="R790" s="120">
        <f t="shared" ca="1" si="371"/>
        <v>1</v>
      </c>
      <c r="S790" s="54">
        <f t="shared" ca="1" si="372"/>
        <v>0</v>
      </c>
      <c r="T790" s="5">
        <f t="shared" ca="1" si="354"/>
        <v>1.3475392670087669</v>
      </c>
      <c r="U790" s="152">
        <f t="shared" ca="1" si="355"/>
        <v>1.3551546055591035</v>
      </c>
      <c r="V790" s="152">
        <f t="shared" ca="1" si="356"/>
        <v>1.3416029175616471</v>
      </c>
      <c r="W790" s="153">
        <f t="shared" ca="1" si="357"/>
        <v>2</v>
      </c>
      <c r="X790" s="153">
        <f t="shared" ca="1" si="358"/>
        <v>2</v>
      </c>
      <c r="Y790" s="153">
        <f t="shared" ca="1" si="359"/>
        <v>8</v>
      </c>
      <c r="Z790" s="153">
        <f t="shared" ca="1" si="360"/>
        <v>8</v>
      </c>
      <c r="AA790" s="152">
        <f t="shared" ca="1" si="361"/>
        <v>1.3520566961946332</v>
      </c>
      <c r="AB790" s="152">
        <f t="shared" ca="1" si="362"/>
        <v>1.343007522143606</v>
      </c>
      <c r="AC790" s="154">
        <f t="shared" ca="1" si="363"/>
        <v>-448.67625643558284</v>
      </c>
      <c r="AD790" s="154">
        <f t="shared" ca="1" si="364"/>
        <v>-281.65766764660202</v>
      </c>
      <c r="AE790" s="3">
        <f t="shared" ca="1" si="365"/>
        <v>-45.645870255136558</v>
      </c>
      <c r="AF790" s="3">
        <f t="shared" ca="1" si="366"/>
        <v>-730.33392408218492</v>
      </c>
      <c r="AG790" s="3" t="str">
        <f t="shared" ca="1" si="373"/>
        <v>N</v>
      </c>
      <c r="AH790" s="4" t="str">
        <f t="shared" ca="1" si="367"/>
        <v/>
      </c>
      <c r="AI790" s="75">
        <f t="shared" ca="1" si="368"/>
        <v>-73.033392408218504</v>
      </c>
      <c r="AJ790" s="75">
        <f t="shared" ca="1" si="369"/>
        <v>0</v>
      </c>
    </row>
    <row r="791" spans="1:36">
      <c r="A791" s="41">
        <f t="shared" si="370"/>
        <v>725</v>
      </c>
      <c r="B791" s="150">
        <f ca="1">IF(ISNUMBER(A791),INDEX('MetaTrader Import'!$H$13:$J$5893,TRUNC(((A791-$A$39+1)-1)/3)+1,MOD((A791-$A$39+1)-1,3)+1),"")</f>
        <v>0</v>
      </c>
      <c r="C791" s="43">
        <f t="shared" ca="1" si="347"/>
        <v>22.591016279452329</v>
      </c>
      <c r="D791" s="43">
        <f t="shared" ca="1" si="348"/>
        <v>3.0148723863287161</v>
      </c>
      <c r="E791" s="43">
        <f t="shared" ca="1" si="349"/>
        <v>25.605888665781045</v>
      </c>
      <c r="F791" s="43">
        <f t="shared" ca="1" si="350"/>
        <v>2.5605888665781045</v>
      </c>
      <c r="G791" s="43">
        <f>IF(A791&lt;&gt;"",IF(A791&lt;Data!$G$11*0.25,$C$13/$G$32,IF(A791&gt;Data!$G$11*0.25,$C$13,$C$13*10)),"")</f>
        <v>2</v>
      </c>
      <c r="H791" s="43">
        <f>IF(A791&lt;&gt;"",IF(Data!$G$9="constant",$C$13,IF(Data!$G$9="squeeze",G791,F791)),"")</f>
        <v>2</v>
      </c>
      <c r="I791" s="38">
        <f ca="1">IF(ISNUMBER(A791),NORMINV(RAND(),0,IF(AND(Data!$G$9="squeeze",A791&lt;Data!$G$11*0.25),$H$32,1)*$C$30*$C$13)*($C$14*$C$12),"")</f>
        <v>5.3171956602343987E-4</v>
      </c>
      <c r="J791" s="42">
        <f ca="1">IFERROR(IF(Data!$C$6="Real",B791,I791+J790+($C$14*$C$12)*(NORMINV(RAND(),$C$15,CHOOSE($G$13,$C$13,F791,G791)))),"")</f>
        <v>1.3469311756800508</v>
      </c>
      <c r="K791" s="88">
        <f>IF(ISNUMBER(A791), IF($G$16="fixed",$G$17,MIN(H791*Data!$C$7*$C$16*0.5,$C$17*Data!$C$7))*$C$12,"")</f>
        <v>8.0000000000000007E-5</v>
      </c>
      <c r="L791" s="42">
        <f t="shared" ca="1" si="374"/>
        <v>1.3469311756800508</v>
      </c>
      <c r="M791" s="44">
        <f t="shared" ca="1" si="375"/>
        <v>1.3469711756800509</v>
      </c>
      <c r="N791" s="44">
        <f t="shared" ca="1" si="376"/>
        <v>1.3468911756800508</v>
      </c>
      <c r="O791" s="108">
        <f t="shared" ca="1" si="351"/>
        <v>-0.24237154222740898</v>
      </c>
      <c r="P791" s="102">
        <f t="shared" ca="1" si="352"/>
        <v>4.0632199407984855</v>
      </c>
      <c r="Q791" s="102">
        <f t="shared" ca="1" si="353"/>
        <v>-0.11702753860346969</v>
      </c>
      <c r="R791" s="120">
        <f t="shared" ca="1" si="371"/>
        <v>1</v>
      </c>
      <c r="S791" s="54">
        <f t="shared" ca="1" si="372"/>
        <v>0</v>
      </c>
      <c r="T791" s="5">
        <f t="shared" ca="1" si="354"/>
        <v>1.3475392670087669</v>
      </c>
      <c r="U791" s="152">
        <f t="shared" ca="1" si="355"/>
        <v>1.3551546055591035</v>
      </c>
      <c r="V791" s="152">
        <f t="shared" ca="1" si="356"/>
        <v>1.3416029175616471</v>
      </c>
      <c r="W791" s="153">
        <f t="shared" ca="1" si="357"/>
        <v>2</v>
      </c>
      <c r="X791" s="153">
        <f t="shared" ca="1" si="358"/>
        <v>2</v>
      </c>
      <c r="Y791" s="153">
        <f t="shared" ca="1" si="359"/>
        <v>8</v>
      </c>
      <c r="Z791" s="153">
        <f t="shared" ca="1" si="360"/>
        <v>8</v>
      </c>
      <c r="AA791" s="152">
        <f t="shared" ca="1" si="361"/>
        <v>1.3520566961946332</v>
      </c>
      <c r="AB791" s="152">
        <f t="shared" ca="1" si="362"/>
        <v>1.343007522143606</v>
      </c>
      <c r="AC791" s="154">
        <f t="shared" ca="1" si="363"/>
        <v>-413.2416411665929</v>
      </c>
      <c r="AD791" s="154">
        <f t="shared" ca="1" si="364"/>
        <v>-317.09228291559202</v>
      </c>
      <c r="AE791" s="3">
        <f t="shared" ca="1" si="365"/>
        <v>-45.645870255136558</v>
      </c>
      <c r="AF791" s="3">
        <f t="shared" ca="1" si="366"/>
        <v>-730.33392408218492</v>
      </c>
      <c r="AG791" s="3" t="str">
        <f t="shared" ca="1" si="373"/>
        <v>N</v>
      </c>
      <c r="AH791" s="4" t="str">
        <f t="shared" ca="1" si="367"/>
        <v/>
      </c>
      <c r="AI791" s="75">
        <f t="shared" ca="1" si="368"/>
        <v>-73.033392408218504</v>
      </c>
      <c r="AJ791" s="75">
        <f t="shared" ca="1" si="369"/>
        <v>0</v>
      </c>
    </row>
    <row r="792" spans="1:36">
      <c r="A792" s="41">
        <f t="shared" si="370"/>
        <v>726</v>
      </c>
      <c r="B792" s="150">
        <f>IF(ISNUMBER(A792),INDEX('MetaTrader Import'!$H$13:$J$5893,TRUNC(((A792-$A$39+1)-1)/3)+1,MOD((A792-$A$39+1)-1,3)+1),"")</f>
        <v>0</v>
      </c>
      <c r="C792" s="43">
        <f t="shared" ca="1" si="347"/>
        <v>25.605888665781045</v>
      </c>
      <c r="D792" s="43">
        <f t="shared" ca="1" si="348"/>
        <v>-0.42402430919249146</v>
      </c>
      <c r="E792" s="43">
        <f t="shared" ca="1" si="349"/>
        <v>25.181864356588552</v>
      </c>
      <c r="F792" s="43">
        <f t="shared" ca="1" si="350"/>
        <v>2.5181864356588552</v>
      </c>
      <c r="G792" s="43">
        <f>IF(A792&lt;&gt;"",IF(A792&lt;Data!$G$11*0.25,$C$13/$G$32,IF(A792&gt;Data!$G$11*0.25,$C$13,$C$13*10)),"")</f>
        <v>2</v>
      </c>
      <c r="H792" s="43">
        <f>IF(A792&lt;&gt;"",IF(Data!$G$9="constant",$C$13,IF(Data!$G$9="squeeze",G792,F792)),"")</f>
        <v>2</v>
      </c>
      <c r="I792" s="38">
        <f ca="1">IF(ISNUMBER(A792),NORMINV(RAND(),0,IF(AND(Data!$G$9="squeeze",A792&lt;Data!$G$11*0.25),$H$32,1)*$C$30*$C$13)*($C$14*$C$12),"")</f>
        <v>-5.9392069643375034E-5</v>
      </c>
      <c r="J792" s="42">
        <f ca="1">IFERROR(IF(Data!$C$6="Real",B792,I792+J791+($C$14*$C$12)*(NORMINV(RAND(),$C$15,CHOOSE($G$13,$C$13,F792,G792)))),"")</f>
        <v>1.3461076604950217</v>
      </c>
      <c r="K792" s="88">
        <f>IF(ISNUMBER(A792), IF($G$16="fixed",$G$17,MIN(H792*Data!$C$7*$C$16*0.5,$C$17*Data!$C$7))*$C$12,"")</f>
        <v>8.0000000000000007E-5</v>
      </c>
      <c r="L792" s="42">
        <f t="shared" ca="1" si="374"/>
        <v>1.3461076604950217</v>
      </c>
      <c r="M792" s="44">
        <f t="shared" ca="1" si="375"/>
        <v>1.3461476604950218</v>
      </c>
      <c r="N792" s="44">
        <f t="shared" ca="1" si="376"/>
        <v>1.3460676604950217</v>
      </c>
      <c r="O792" s="108">
        <f t="shared" ca="1" si="351"/>
        <v>-0.49135339498855368</v>
      </c>
      <c r="P792" s="102">
        <f t="shared" ca="1" si="352"/>
        <v>4.4024748721505764</v>
      </c>
      <c r="Q792" s="102">
        <f t="shared" ca="1" si="353"/>
        <v>-0.11407720451415954</v>
      </c>
      <c r="R792" s="120">
        <f t="shared" ca="1" si="371"/>
        <v>1</v>
      </c>
      <c r="S792" s="54">
        <f t="shared" ca="1" si="372"/>
        <v>0</v>
      </c>
      <c r="T792" s="5">
        <f t="shared" ca="1" si="354"/>
        <v>1.3475392670087669</v>
      </c>
      <c r="U792" s="152">
        <f t="shared" ca="1" si="355"/>
        <v>1.3551546055591035</v>
      </c>
      <c r="V792" s="152">
        <f t="shared" ca="1" si="356"/>
        <v>1.3416029175616471</v>
      </c>
      <c r="W792" s="153">
        <f t="shared" ca="1" si="357"/>
        <v>2</v>
      </c>
      <c r="X792" s="153">
        <f t="shared" ca="1" si="358"/>
        <v>2</v>
      </c>
      <c r="Y792" s="153">
        <f t="shared" ca="1" si="359"/>
        <v>8</v>
      </c>
      <c r="Z792" s="153">
        <f t="shared" ca="1" si="360"/>
        <v>8</v>
      </c>
      <c r="AA792" s="152">
        <f t="shared" ca="1" si="361"/>
        <v>1.3520566961946332</v>
      </c>
      <c r="AB792" s="152">
        <f t="shared" ca="1" si="362"/>
        <v>1.343007522143606</v>
      </c>
      <c r="AC792" s="154">
        <f t="shared" ca="1" si="363"/>
        <v>-479.12285596892093</v>
      </c>
      <c r="AD792" s="154">
        <f t="shared" ca="1" si="364"/>
        <v>-251.21106811326399</v>
      </c>
      <c r="AE792" s="3">
        <f t="shared" ca="1" si="365"/>
        <v>-45.645870255136558</v>
      </c>
      <c r="AF792" s="3">
        <f t="shared" ca="1" si="366"/>
        <v>-730.33392408218492</v>
      </c>
      <c r="AG792" s="3" t="str">
        <f t="shared" ca="1" si="373"/>
        <v>N</v>
      </c>
      <c r="AH792" s="4" t="str">
        <f t="shared" ca="1" si="367"/>
        <v/>
      </c>
      <c r="AI792" s="75">
        <f t="shared" ca="1" si="368"/>
        <v>-73.033392408218504</v>
      </c>
      <c r="AJ792" s="75">
        <f t="shared" ca="1" si="369"/>
        <v>0</v>
      </c>
    </row>
    <row r="793" spans="1:36">
      <c r="A793" s="41">
        <f t="shared" si="370"/>
        <v>727</v>
      </c>
      <c r="B793" s="150">
        <f ca="1">IF(ISNUMBER(A793),INDEX('MetaTrader Import'!$H$13:$J$5893,TRUNC(((A793-$A$39+1)-1)/3)+1,MOD((A793-$A$39+1)-1,3)+1),"")</f>
        <v>0</v>
      </c>
      <c r="C793" s="43">
        <f t="shared" ca="1" si="347"/>
        <v>25.181864356588552</v>
      </c>
      <c r="D793" s="43">
        <f t="shared" ca="1" si="348"/>
        <v>-1.7273138798260681</v>
      </c>
      <c r="E793" s="43">
        <f t="shared" ca="1" si="349"/>
        <v>23.454550476762485</v>
      </c>
      <c r="F793" s="43">
        <f t="shared" ca="1" si="350"/>
        <v>2.3454550476762486</v>
      </c>
      <c r="G793" s="43">
        <f>IF(A793&lt;&gt;"",IF(A793&lt;Data!$G$11*0.25,$C$13/$G$32,IF(A793&gt;Data!$G$11*0.25,$C$13,$C$13*10)),"")</f>
        <v>2</v>
      </c>
      <c r="H793" s="43">
        <f>IF(A793&lt;&gt;"",IF(Data!$G$9="constant",$C$13,IF(Data!$G$9="squeeze",G793,F793)),"")</f>
        <v>2</v>
      </c>
      <c r="I793" s="38">
        <f ca="1">IF(ISNUMBER(A793),NORMINV(RAND(),0,IF(AND(Data!$G$9="squeeze",A793&lt;Data!$G$11*0.25),$H$32,1)*$C$30*$C$13)*($C$14*$C$12),"")</f>
        <v>4.1876703626332948E-4</v>
      </c>
      <c r="J793" s="42">
        <f ca="1">IFERROR(IF(Data!$C$6="Real",B793,I793+J792+($C$14*$C$12)*(NORMINV(RAND(),$C$15,CHOOSE($G$13,$C$13,F793,G793)))),"")</f>
        <v>1.3469947632148043</v>
      </c>
      <c r="K793" s="88">
        <f>IF(ISNUMBER(A793), IF($G$16="fixed",$G$17,MIN(H793*Data!$C$7*$C$16*0.5,$C$17*Data!$C$7))*$C$12,"")</f>
        <v>8.0000000000000007E-5</v>
      </c>
      <c r="L793" s="42">
        <f t="shared" ca="1" si="374"/>
        <v>1.3469947632148043</v>
      </c>
      <c r="M793" s="44">
        <f t="shared" ca="1" si="375"/>
        <v>1.3470347632148043</v>
      </c>
      <c r="N793" s="44">
        <f t="shared" ca="1" si="376"/>
        <v>1.3469547632148042</v>
      </c>
      <c r="O793" s="108">
        <f t="shared" ca="1" si="351"/>
        <v>-0.42104445690470194</v>
      </c>
      <c r="P793" s="102">
        <f t="shared" ca="1" si="352"/>
        <v>4.4379573283099774</v>
      </c>
      <c r="Q793" s="102">
        <f t="shared" ca="1" si="353"/>
        <v>-0.10698808842984915</v>
      </c>
      <c r="R793" s="120">
        <f t="shared" ca="1" si="371"/>
        <v>1</v>
      </c>
      <c r="S793" s="54">
        <f t="shared" ca="1" si="372"/>
        <v>0</v>
      </c>
      <c r="T793" s="5">
        <f t="shared" ca="1" si="354"/>
        <v>1.3475392670087669</v>
      </c>
      <c r="U793" s="152">
        <f t="shared" ca="1" si="355"/>
        <v>1.3551546055591035</v>
      </c>
      <c r="V793" s="152">
        <f t="shared" ca="1" si="356"/>
        <v>1.3416029175616471</v>
      </c>
      <c r="W793" s="153">
        <f t="shared" ca="1" si="357"/>
        <v>2</v>
      </c>
      <c r="X793" s="153">
        <f t="shared" ca="1" si="358"/>
        <v>2</v>
      </c>
      <c r="Y793" s="153">
        <f t="shared" ca="1" si="359"/>
        <v>8</v>
      </c>
      <c r="Z793" s="153">
        <f t="shared" ca="1" si="360"/>
        <v>8</v>
      </c>
      <c r="AA793" s="152">
        <f t="shared" ca="1" si="361"/>
        <v>1.3520566961946332</v>
      </c>
      <c r="AB793" s="152">
        <f t="shared" ca="1" si="362"/>
        <v>1.343007522143606</v>
      </c>
      <c r="AC793" s="154">
        <f t="shared" ca="1" si="363"/>
        <v>-408.15463838631774</v>
      </c>
      <c r="AD793" s="154">
        <f t="shared" ca="1" si="364"/>
        <v>-322.17928569586718</v>
      </c>
      <c r="AE793" s="3">
        <f t="shared" ca="1" si="365"/>
        <v>-45.645870255136558</v>
      </c>
      <c r="AF793" s="3">
        <f t="shared" ca="1" si="366"/>
        <v>-730.33392408218492</v>
      </c>
      <c r="AG793" s="3" t="str">
        <f t="shared" ca="1" si="373"/>
        <v>N</v>
      </c>
      <c r="AH793" s="4" t="str">
        <f t="shared" ca="1" si="367"/>
        <v/>
      </c>
      <c r="AI793" s="75">
        <f t="shared" ca="1" si="368"/>
        <v>-73.033392408218504</v>
      </c>
      <c r="AJ793" s="75">
        <f t="shared" ca="1" si="369"/>
        <v>0</v>
      </c>
    </row>
    <row r="794" spans="1:36">
      <c r="A794" s="41">
        <f t="shared" si="370"/>
        <v>728</v>
      </c>
      <c r="B794" s="150">
        <f ca="1">IF(ISNUMBER(A794),INDEX('MetaTrader Import'!$H$13:$J$5893,TRUNC(((A794-$A$39+1)-1)/3)+1,MOD((A794-$A$39+1)-1,3)+1),"")</f>
        <v>0</v>
      </c>
      <c r="C794" s="43">
        <f t="shared" ca="1" si="347"/>
        <v>23.454550476762485</v>
      </c>
      <c r="D794" s="43">
        <f t="shared" ca="1" si="348"/>
        <v>-3.1611918397045837</v>
      </c>
      <c r="E794" s="43">
        <f t="shared" ca="1" si="349"/>
        <v>20.293358637057899</v>
      </c>
      <c r="F794" s="43">
        <f t="shared" ca="1" si="350"/>
        <v>2.0293358637057901</v>
      </c>
      <c r="G794" s="43">
        <f>IF(A794&lt;&gt;"",IF(A794&lt;Data!$G$11*0.25,$C$13/$G$32,IF(A794&gt;Data!$G$11*0.25,$C$13,$C$13*10)),"")</f>
        <v>2</v>
      </c>
      <c r="H794" s="43">
        <f>IF(A794&lt;&gt;"",IF(Data!$G$9="constant",$C$13,IF(Data!$G$9="squeeze",G794,F794)),"")</f>
        <v>2</v>
      </c>
      <c r="I794" s="38">
        <f ca="1">IF(ISNUMBER(A794),NORMINV(RAND(),0,IF(AND(Data!$G$9="squeeze",A794&lt;Data!$G$11*0.25),$H$32,1)*$C$30*$C$13)*($C$14*$C$12),"")</f>
        <v>-9.1876247079316031E-6</v>
      </c>
      <c r="J794" s="42">
        <f ca="1">IFERROR(IF(Data!$C$6="Real",B794,I794+J793+($C$14*$C$12)*(NORMINV(RAND(),$C$15,CHOOSE($G$13,$C$13,F794,G794)))),"")</f>
        <v>1.3475580857474687</v>
      </c>
      <c r="K794" s="88">
        <f>IF(ISNUMBER(A794), IF($G$16="fixed",$G$17,MIN(H794*Data!$C$7*$C$16*0.5,$C$17*Data!$C$7))*$C$12,"")</f>
        <v>8.0000000000000007E-5</v>
      </c>
      <c r="L794" s="42">
        <f t="shared" ca="1" si="374"/>
        <v>1.3475580857474687</v>
      </c>
      <c r="M794" s="44">
        <f t="shared" ca="1" si="375"/>
        <v>1.3475980857474688</v>
      </c>
      <c r="N794" s="44">
        <f t="shared" ca="1" si="376"/>
        <v>1.3475180857474687</v>
      </c>
      <c r="O794" s="108">
        <f t="shared" ca="1" si="351"/>
        <v>-0.19952543597711353</v>
      </c>
      <c r="P794" s="102">
        <f t="shared" ca="1" si="352"/>
        <v>4.8655188201939428</v>
      </c>
      <c r="Q794" s="102">
        <f t="shared" ca="1" si="353"/>
        <v>-7.8316721387342095E-2</v>
      </c>
      <c r="R794" s="120">
        <f t="shared" ca="1" si="371"/>
        <v>1</v>
      </c>
      <c r="S794" s="54">
        <f t="shared" ca="1" si="372"/>
        <v>0</v>
      </c>
      <c r="T794" s="5">
        <f t="shared" ca="1" si="354"/>
        <v>1.3475392670087669</v>
      </c>
      <c r="U794" s="152">
        <f t="shared" ca="1" si="355"/>
        <v>1.3551546055591035</v>
      </c>
      <c r="V794" s="152">
        <f t="shared" ca="1" si="356"/>
        <v>1.3416029175616471</v>
      </c>
      <c r="W794" s="153">
        <f t="shared" ca="1" si="357"/>
        <v>2</v>
      </c>
      <c r="X794" s="153">
        <f t="shared" ca="1" si="358"/>
        <v>2</v>
      </c>
      <c r="Y794" s="153">
        <f t="shared" ca="1" si="359"/>
        <v>8</v>
      </c>
      <c r="Z794" s="153">
        <f t="shared" ca="1" si="360"/>
        <v>8</v>
      </c>
      <c r="AA794" s="152">
        <f t="shared" ca="1" si="361"/>
        <v>1.3520566961946332</v>
      </c>
      <c r="AB794" s="152">
        <f t="shared" ca="1" si="362"/>
        <v>1.343007522143606</v>
      </c>
      <c r="AC794" s="154">
        <f t="shared" ca="1" si="363"/>
        <v>-363.08883577316209</v>
      </c>
      <c r="AD794" s="154">
        <f t="shared" ca="1" si="364"/>
        <v>-367.24508830902278</v>
      </c>
      <c r="AE794" s="3">
        <f t="shared" ca="1" si="365"/>
        <v>-45.645870255136558</v>
      </c>
      <c r="AF794" s="3">
        <f t="shared" ca="1" si="366"/>
        <v>-730.33392408218492</v>
      </c>
      <c r="AG794" s="3" t="str">
        <f t="shared" ca="1" si="373"/>
        <v>N</v>
      </c>
      <c r="AH794" s="4" t="str">
        <f t="shared" ca="1" si="367"/>
        <v/>
      </c>
      <c r="AI794" s="75">
        <f t="shared" ca="1" si="368"/>
        <v>-73.033392408218504</v>
      </c>
      <c r="AJ794" s="75">
        <f t="shared" ca="1" si="369"/>
        <v>0</v>
      </c>
    </row>
    <row r="795" spans="1:36">
      <c r="A795" s="41">
        <f t="shared" si="370"/>
        <v>729</v>
      </c>
      <c r="B795" s="150">
        <f>IF(ISNUMBER(A795),INDEX('MetaTrader Import'!$H$13:$J$5893,TRUNC(((A795-$A$39+1)-1)/3)+1,MOD((A795-$A$39+1)-1,3)+1),"")</f>
        <v>0</v>
      </c>
      <c r="C795" s="43">
        <f t="shared" ca="1" si="347"/>
        <v>20.293358637057899</v>
      </c>
      <c r="D795" s="43">
        <f t="shared" ca="1" si="348"/>
        <v>1.2321646595164086</v>
      </c>
      <c r="E795" s="43">
        <f t="shared" ca="1" si="349"/>
        <v>21.525523296574306</v>
      </c>
      <c r="F795" s="43">
        <f t="shared" ca="1" si="350"/>
        <v>2.1525523296574307</v>
      </c>
      <c r="G795" s="43">
        <f>IF(A795&lt;&gt;"",IF(A795&lt;Data!$G$11*0.25,$C$13/$G$32,IF(A795&gt;Data!$G$11*0.25,$C$13,$C$13*10)),"")</f>
        <v>2</v>
      </c>
      <c r="H795" s="43">
        <f>IF(A795&lt;&gt;"",IF(Data!$G$9="constant",$C$13,IF(Data!$G$9="squeeze",G795,F795)),"")</f>
        <v>2</v>
      </c>
      <c r="I795" s="38">
        <f ca="1">IF(ISNUMBER(A795),NORMINV(RAND(),0,IF(AND(Data!$G$9="squeeze",A795&lt;Data!$G$11*0.25),$H$32,1)*$C$30*$C$13)*($C$14*$C$12),"")</f>
        <v>-2.9939882925046559E-4</v>
      </c>
      <c r="J795" s="42">
        <f ca="1">IFERROR(IF(Data!$C$6="Real",B795,I795+J794+($C$14*$C$12)*(NORMINV(RAND(),$C$15,CHOOSE($G$13,$C$13,F795,G795)))),"")</f>
        <v>1.3473429577993228</v>
      </c>
      <c r="K795" s="88">
        <f>IF(ISNUMBER(A795), IF($G$16="fixed",$G$17,MIN(H795*Data!$C$7*$C$16*0.5,$C$17*Data!$C$7))*$C$12,"")</f>
        <v>8.0000000000000007E-5</v>
      </c>
      <c r="L795" s="42">
        <f t="shared" ca="1" si="374"/>
        <v>1.3473429577993228</v>
      </c>
      <c r="M795" s="44">
        <f t="shared" ca="1" si="375"/>
        <v>1.3473829577993228</v>
      </c>
      <c r="N795" s="44">
        <f t="shared" ca="1" si="376"/>
        <v>1.3473029577993227</v>
      </c>
      <c r="O795" s="108">
        <f t="shared" ca="1" si="351"/>
        <v>2.8348540447341111E-2</v>
      </c>
      <c r="P795" s="102">
        <f t="shared" ca="1" si="352"/>
        <v>4.9666331634041416</v>
      </c>
      <c r="Q795" s="102">
        <f t="shared" ca="1" si="353"/>
        <v>-4.6659624525071712E-2</v>
      </c>
      <c r="R795" s="120">
        <f t="shared" ca="1" si="371"/>
        <v>1</v>
      </c>
      <c r="S795" s="54">
        <f t="shared" ca="1" si="372"/>
        <v>0</v>
      </c>
      <c r="T795" s="5">
        <f t="shared" ca="1" si="354"/>
        <v>1.3475392670087669</v>
      </c>
      <c r="U795" s="152">
        <f t="shared" ca="1" si="355"/>
        <v>1.3551546055591035</v>
      </c>
      <c r="V795" s="152">
        <f t="shared" ca="1" si="356"/>
        <v>1.3416029175616471</v>
      </c>
      <c r="W795" s="153">
        <f t="shared" ca="1" si="357"/>
        <v>2</v>
      </c>
      <c r="X795" s="153">
        <f t="shared" ca="1" si="358"/>
        <v>2</v>
      </c>
      <c r="Y795" s="153">
        <f t="shared" ca="1" si="359"/>
        <v>8</v>
      </c>
      <c r="Z795" s="153">
        <f t="shared" ca="1" si="360"/>
        <v>8</v>
      </c>
      <c r="AA795" s="152">
        <f t="shared" ca="1" si="361"/>
        <v>1.3520566961946332</v>
      </c>
      <c r="AB795" s="152">
        <f t="shared" ca="1" si="362"/>
        <v>1.343007522143606</v>
      </c>
      <c r="AC795" s="154">
        <f t="shared" ca="1" si="363"/>
        <v>-380.29907162483664</v>
      </c>
      <c r="AD795" s="154">
        <f t="shared" ca="1" si="364"/>
        <v>-350.03485245734822</v>
      </c>
      <c r="AE795" s="3">
        <f t="shared" ca="1" si="365"/>
        <v>-45.645870255136558</v>
      </c>
      <c r="AF795" s="3">
        <f t="shared" ca="1" si="366"/>
        <v>-730.33392408218492</v>
      </c>
      <c r="AG795" s="3" t="str">
        <f t="shared" ca="1" si="373"/>
        <v>N</v>
      </c>
      <c r="AH795" s="4" t="str">
        <f t="shared" ca="1" si="367"/>
        <v/>
      </c>
      <c r="AI795" s="75">
        <f t="shared" ca="1" si="368"/>
        <v>-73.033392408218504</v>
      </c>
      <c r="AJ795" s="75">
        <f t="shared" ca="1" si="369"/>
        <v>0</v>
      </c>
    </row>
    <row r="796" spans="1:36">
      <c r="A796" s="41">
        <f t="shared" si="370"/>
        <v>730</v>
      </c>
      <c r="B796" s="150">
        <f ca="1">IF(ISNUMBER(A796),INDEX('MetaTrader Import'!$H$13:$J$5893,TRUNC(((A796-$A$39+1)-1)/3)+1,MOD((A796-$A$39+1)-1,3)+1),"")</f>
        <v>0</v>
      </c>
      <c r="C796" s="43">
        <f t="shared" ca="1" si="347"/>
        <v>21.525523296574306</v>
      </c>
      <c r="D796" s="43">
        <f t="shared" ca="1" si="348"/>
        <v>-1.3393839810055783</v>
      </c>
      <c r="E796" s="43">
        <f t="shared" ca="1" si="349"/>
        <v>20.186139315568727</v>
      </c>
      <c r="F796" s="43">
        <f t="shared" ca="1" si="350"/>
        <v>2.0186139315568727</v>
      </c>
      <c r="G796" s="43">
        <f>IF(A796&lt;&gt;"",IF(A796&lt;Data!$G$11*0.25,$C$13/$G$32,IF(A796&gt;Data!$G$11*0.25,$C$13,$C$13*10)),"")</f>
        <v>2</v>
      </c>
      <c r="H796" s="43">
        <f>IF(A796&lt;&gt;"",IF(Data!$G$9="constant",$C$13,IF(Data!$G$9="squeeze",G796,F796)),"")</f>
        <v>2</v>
      </c>
      <c r="I796" s="38">
        <f ca="1">IF(ISNUMBER(A796),NORMINV(RAND(),0,IF(AND(Data!$G$9="squeeze",A796&lt;Data!$G$11*0.25),$H$32,1)*$C$30*$C$13)*($C$14*$C$12),"")</f>
        <v>-1.753248102921317E-5</v>
      </c>
      <c r="J796" s="42">
        <f ca="1">IFERROR(IF(Data!$C$6="Real",B796,I796+J795+($C$14*$C$12)*(NORMINV(RAND(),$C$15,CHOOSE($G$13,$C$13,F796,G796)))),"")</f>
        <v>1.3469262045713324</v>
      </c>
      <c r="K796" s="88">
        <f>IF(ISNUMBER(A796), IF($G$16="fixed",$G$17,MIN(H796*Data!$C$7*$C$16*0.5,$C$17*Data!$C$7))*$C$12,"")</f>
        <v>8.0000000000000007E-5</v>
      </c>
      <c r="L796" s="42">
        <f t="shared" ca="1" si="374"/>
        <v>1.3469262045713324</v>
      </c>
      <c r="M796" s="44">
        <f t="shared" ca="1" si="375"/>
        <v>1.3469662045713324</v>
      </c>
      <c r="N796" s="44">
        <f t="shared" ca="1" si="376"/>
        <v>1.3468862045713323</v>
      </c>
      <c r="O796" s="108">
        <f t="shared" ca="1" si="351"/>
        <v>7.3682067290819261E-2</v>
      </c>
      <c r="P796" s="102">
        <f t="shared" ca="1" si="352"/>
        <v>4.9667103311951317</v>
      </c>
      <c r="Q796" s="102">
        <f t="shared" ca="1" si="353"/>
        <v>-8.2483197715108748E-3</v>
      </c>
      <c r="R796" s="120">
        <f t="shared" ca="1" si="371"/>
        <v>1</v>
      </c>
      <c r="S796" s="54">
        <f t="shared" ca="1" si="372"/>
        <v>0</v>
      </c>
      <c r="T796" s="5">
        <f t="shared" ca="1" si="354"/>
        <v>1.3475392670087669</v>
      </c>
      <c r="U796" s="152">
        <f t="shared" ca="1" si="355"/>
        <v>1.3551546055591035</v>
      </c>
      <c r="V796" s="152">
        <f t="shared" ca="1" si="356"/>
        <v>1.3416029175616471</v>
      </c>
      <c r="W796" s="153">
        <f t="shared" ca="1" si="357"/>
        <v>2</v>
      </c>
      <c r="X796" s="153">
        <f t="shared" ca="1" si="358"/>
        <v>2</v>
      </c>
      <c r="Y796" s="153">
        <f t="shared" ca="1" si="359"/>
        <v>8</v>
      </c>
      <c r="Z796" s="153">
        <f t="shared" ca="1" si="360"/>
        <v>8</v>
      </c>
      <c r="AA796" s="152">
        <f t="shared" ca="1" si="361"/>
        <v>1.3520566961946332</v>
      </c>
      <c r="AB796" s="152">
        <f t="shared" ca="1" si="362"/>
        <v>1.343007522143606</v>
      </c>
      <c r="AC796" s="154">
        <f t="shared" ca="1" si="363"/>
        <v>-413.63932986406837</v>
      </c>
      <c r="AD796" s="154">
        <f t="shared" ca="1" si="364"/>
        <v>-316.69459421811655</v>
      </c>
      <c r="AE796" s="3">
        <f t="shared" ca="1" si="365"/>
        <v>-45.645870255136558</v>
      </c>
      <c r="AF796" s="3">
        <f t="shared" ca="1" si="366"/>
        <v>-730.33392408218492</v>
      </c>
      <c r="AG796" s="3" t="str">
        <f t="shared" ca="1" si="373"/>
        <v>N</v>
      </c>
      <c r="AH796" s="4" t="str">
        <f t="shared" ca="1" si="367"/>
        <v/>
      </c>
      <c r="AI796" s="75">
        <f t="shared" ca="1" si="368"/>
        <v>-73.033392408218504</v>
      </c>
      <c r="AJ796" s="75">
        <f t="shared" ca="1" si="369"/>
        <v>0</v>
      </c>
    </row>
    <row r="797" spans="1:36">
      <c r="A797" s="41">
        <f t="shared" si="370"/>
        <v>731</v>
      </c>
      <c r="B797" s="150">
        <f ca="1">IF(ISNUMBER(A797),INDEX('MetaTrader Import'!$H$13:$J$5893,TRUNC(((A797-$A$39+1)-1)/3)+1,MOD((A797-$A$39+1)-1,3)+1),"")</f>
        <v>0</v>
      </c>
      <c r="C797" s="43">
        <f t="shared" ca="1" si="347"/>
        <v>20.186139315568727</v>
      </c>
      <c r="D797" s="43">
        <f t="shared" ca="1" si="348"/>
        <v>-1.7321146017163445</v>
      </c>
      <c r="E797" s="43">
        <f t="shared" ca="1" si="349"/>
        <v>18.454024713852384</v>
      </c>
      <c r="F797" s="43">
        <f t="shared" ca="1" si="350"/>
        <v>1.8454024713852384</v>
      </c>
      <c r="G797" s="43">
        <f>IF(A797&lt;&gt;"",IF(A797&lt;Data!$G$11*0.25,$C$13/$G$32,IF(A797&gt;Data!$G$11*0.25,$C$13,$C$13*10)),"")</f>
        <v>2</v>
      </c>
      <c r="H797" s="43">
        <f>IF(A797&lt;&gt;"",IF(Data!$G$9="constant",$C$13,IF(Data!$G$9="squeeze",G797,F797)),"")</f>
        <v>2</v>
      </c>
      <c r="I797" s="38">
        <f ca="1">IF(ISNUMBER(A797),NORMINV(RAND(),0,IF(AND(Data!$G$9="squeeze",A797&lt;Data!$G$11*0.25),$H$32,1)*$C$30*$C$13)*($C$14*$C$12),"")</f>
        <v>1.8055913269337823E-4</v>
      </c>
      <c r="J797" s="42">
        <f ca="1">IFERROR(IF(Data!$C$6="Real",B797,I797+J796+($C$14*$C$12)*(NORMINV(RAND(),$C$15,CHOOSE($G$13,$C$13,F797,G797)))),"")</f>
        <v>1.3468993818509523</v>
      </c>
      <c r="K797" s="88">
        <f>IF(ISNUMBER(A797), IF($G$16="fixed",$G$17,MIN(H797*Data!$C$7*$C$16*0.5,$C$17*Data!$C$7))*$C$12,"")</f>
        <v>8.0000000000000007E-5</v>
      </c>
      <c r="L797" s="42">
        <f t="shared" ca="1" si="374"/>
        <v>1.3468993818509523</v>
      </c>
      <c r="M797" s="44">
        <f t="shared" ca="1" si="375"/>
        <v>1.3469393818509523</v>
      </c>
      <c r="N797" s="44">
        <f t="shared" ca="1" si="376"/>
        <v>1.3468593818509522</v>
      </c>
      <c r="O797" s="108">
        <f t="shared" ca="1" si="351"/>
        <v>0.27234962739169921</v>
      </c>
      <c r="P797" s="102">
        <f t="shared" ca="1" si="352"/>
        <v>4.6434409772724159</v>
      </c>
      <c r="Q797" s="102">
        <f t="shared" ca="1" si="353"/>
        <v>8.8680197325263742E-3</v>
      </c>
      <c r="R797" s="120">
        <f t="shared" ca="1" si="371"/>
        <v>1</v>
      </c>
      <c r="S797" s="54">
        <f t="shared" ca="1" si="372"/>
        <v>0</v>
      </c>
      <c r="T797" s="5">
        <f t="shared" ca="1" si="354"/>
        <v>1.3475392670087669</v>
      </c>
      <c r="U797" s="152">
        <f t="shared" ca="1" si="355"/>
        <v>1.3551546055591035</v>
      </c>
      <c r="V797" s="152">
        <f t="shared" ca="1" si="356"/>
        <v>1.3416029175616471</v>
      </c>
      <c r="W797" s="153">
        <f t="shared" ca="1" si="357"/>
        <v>2</v>
      </c>
      <c r="X797" s="153">
        <f t="shared" ca="1" si="358"/>
        <v>2</v>
      </c>
      <c r="Y797" s="153">
        <f t="shared" ca="1" si="359"/>
        <v>8</v>
      </c>
      <c r="Z797" s="153">
        <f t="shared" ca="1" si="360"/>
        <v>8</v>
      </c>
      <c r="AA797" s="152">
        <f t="shared" ca="1" si="361"/>
        <v>1.3520566961946332</v>
      </c>
      <c r="AB797" s="152">
        <f t="shared" ca="1" si="362"/>
        <v>1.343007522143606</v>
      </c>
      <c r="AC797" s="154">
        <f t="shared" ca="1" si="363"/>
        <v>-415.78514749447845</v>
      </c>
      <c r="AD797" s="154">
        <f t="shared" ca="1" si="364"/>
        <v>-314.54877658770641</v>
      </c>
      <c r="AE797" s="3">
        <f t="shared" ca="1" si="365"/>
        <v>-45.645870255136558</v>
      </c>
      <c r="AF797" s="3">
        <f t="shared" ca="1" si="366"/>
        <v>-730.33392408218492</v>
      </c>
      <c r="AG797" s="3" t="str">
        <f t="shared" ca="1" si="373"/>
        <v>N</v>
      </c>
      <c r="AH797" s="4" t="str">
        <f t="shared" ca="1" si="367"/>
        <v/>
      </c>
      <c r="AI797" s="75">
        <f t="shared" ca="1" si="368"/>
        <v>-73.033392408218504</v>
      </c>
      <c r="AJ797" s="75">
        <f t="shared" ca="1" si="369"/>
        <v>0</v>
      </c>
    </row>
    <row r="798" spans="1:36">
      <c r="A798" s="41">
        <f t="shared" si="370"/>
        <v>732</v>
      </c>
      <c r="B798" s="150">
        <f>IF(ISNUMBER(A798),INDEX('MetaTrader Import'!$H$13:$J$5893,TRUNC(((A798-$A$39+1)-1)/3)+1,MOD((A798-$A$39+1)-1,3)+1),"")</f>
        <v>0</v>
      </c>
      <c r="C798" s="43">
        <f t="shared" ca="1" si="347"/>
        <v>18.454024713852384</v>
      </c>
      <c r="D798" s="43">
        <f t="shared" ca="1" si="348"/>
        <v>-1.2848677117023528</v>
      </c>
      <c r="E798" s="43">
        <f t="shared" ca="1" si="349"/>
        <v>17.16915700215003</v>
      </c>
      <c r="F798" s="43">
        <f t="shared" ca="1" si="350"/>
        <v>1.7169157002150031</v>
      </c>
      <c r="G798" s="43">
        <f>IF(A798&lt;&gt;"",IF(A798&lt;Data!$G$11*0.25,$C$13/$G$32,IF(A798&gt;Data!$G$11*0.25,$C$13,$C$13*10)),"")</f>
        <v>2</v>
      </c>
      <c r="H798" s="43">
        <f>IF(A798&lt;&gt;"",IF(Data!$G$9="constant",$C$13,IF(Data!$G$9="squeeze",G798,F798)),"")</f>
        <v>2</v>
      </c>
      <c r="I798" s="38">
        <f ca="1">IF(ISNUMBER(A798),NORMINV(RAND(),0,IF(AND(Data!$G$9="squeeze",A798&lt;Data!$G$11*0.25),$H$32,1)*$C$30*$C$13)*($C$14*$C$12),"")</f>
        <v>-1.1538163269817864E-4</v>
      </c>
      <c r="J798" s="42">
        <f ca="1">IFERROR(IF(Data!$C$6="Real",B798,I798+J797+($C$14*$C$12)*(NORMINV(RAND(),$C$15,CHOOSE($G$13,$C$13,F798,G798)))),"")</f>
        <v>1.346325861033445</v>
      </c>
      <c r="K798" s="88">
        <f>IF(ISNUMBER(A798), IF($G$16="fixed",$G$17,MIN(H798*Data!$C$7*$C$16*0.5,$C$17*Data!$C$7))*$C$12,"")</f>
        <v>8.0000000000000007E-5</v>
      </c>
      <c r="L798" s="42">
        <f t="shared" ca="1" si="374"/>
        <v>1.346325861033445</v>
      </c>
      <c r="M798" s="44">
        <f t="shared" ca="1" si="375"/>
        <v>1.346365861033445</v>
      </c>
      <c r="N798" s="44">
        <f t="shared" ca="1" si="376"/>
        <v>1.3462858610334449</v>
      </c>
      <c r="O798" s="108">
        <f t="shared" ca="1" si="351"/>
        <v>0.31563392277104779</v>
      </c>
      <c r="P798" s="102">
        <f t="shared" ca="1" si="352"/>
        <v>4.5117400352076649</v>
      </c>
      <c r="Q798" s="102">
        <f t="shared" ca="1" si="353"/>
        <v>2.0620402637016744E-2</v>
      </c>
      <c r="R798" s="120">
        <f t="shared" ca="1" si="371"/>
        <v>1</v>
      </c>
      <c r="S798" s="54">
        <f t="shared" ca="1" si="372"/>
        <v>0</v>
      </c>
      <c r="T798" s="5">
        <f t="shared" ca="1" si="354"/>
        <v>1.3475392670087669</v>
      </c>
      <c r="U798" s="152">
        <f t="shared" ca="1" si="355"/>
        <v>1.3551546055591035</v>
      </c>
      <c r="V798" s="152">
        <f t="shared" ca="1" si="356"/>
        <v>1.3416029175616471</v>
      </c>
      <c r="W798" s="153">
        <f t="shared" ca="1" si="357"/>
        <v>2</v>
      </c>
      <c r="X798" s="153">
        <f t="shared" ca="1" si="358"/>
        <v>2</v>
      </c>
      <c r="Y798" s="153">
        <f t="shared" ca="1" si="359"/>
        <v>8</v>
      </c>
      <c r="Z798" s="153">
        <f t="shared" ca="1" si="360"/>
        <v>8</v>
      </c>
      <c r="AA798" s="152">
        <f t="shared" ca="1" si="361"/>
        <v>1.3520566961946332</v>
      </c>
      <c r="AB798" s="152">
        <f t="shared" ca="1" si="362"/>
        <v>1.343007522143606</v>
      </c>
      <c r="AC798" s="154">
        <f t="shared" ca="1" si="363"/>
        <v>-461.66681289506073</v>
      </c>
      <c r="AD798" s="154">
        <f t="shared" ca="1" si="364"/>
        <v>-268.66711118712419</v>
      </c>
      <c r="AE798" s="3">
        <f t="shared" ca="1" si="365"/>
        <v>-45.645870255136558</v>
      </c>
      <c r="AF798" s="3">
        <f t="shared" ca="1" si="366"/>
        <v>-730.33392408218492</v>
      </c>
      <c r="AG798" s="3" t="str">
        <f t="shared" ca="1" si="373"/>
        <v>N</v>
      </c>
      <c r="AH798" s="4" t="str">
        <f t="shared" ca="1" si="367"/>
        <v/>
      </c>
      <c r="AI798" s="75">
        <f t="shared" ca="1" si="368"/>
        <v>-73.033392408218504</v>
      </c>
      <c r="AJ798" s="75">
        <f t="shared" ca="1" si="369"/>
        <v>0</v>
      </c>
    </row>
    <row r="799" spans="1:36">
      <c r="A799" s="41">
        <f t="shared" si="370"/>
        <v>733</v>
      </c>
      <c r="B799" s="150">
        <f ca="1">IF(ISNUMBER(A799),INDEX('MetaTrader Import'!$H$13:$J$5893,TRUNC(((A799-$A$39+1)-1)/3)+1,MOD((A799-$A$39+1)-1,3)+1),"")</f>
        <v>0</v>
      </c>
      <c r="C799" s="43">
        <f t="shared" ca="1" si="347"/>
        <v>17.16915700215003</v>
      </c>
      <c r="D799" s="43">
        <f t="shared" ca="1" si="348"/>
        <v>2.5882304197019979</v>
      </c>
      <c r="E799" s="43">
        <f t="shared" ca="1" si="349"/>
        <v>19.757387421852027</v>
      </c>
      <c r="F799" s="43">
        <f t="shared" ca="1" si="350"/>
        <v>1.9757387421852026</v>
      </c>
      <c r="G799" s="43">
        <f>IF(A799&lt;&gt;"",IF(A799&lt;Data!$G$11*0.25,$C$13/$G$32,IF(A799&gt;Data!$G$11*0.25,$C$13,$C$13*10)),"")</f>
        <v>2</v>
      </c>
      <c r="H799" s="43">
        <f>IF(A799&lt;&gt;"",IF(Data!$G$9="constant",$C$13,IF(Data!$G$9="squeeze",G799,F799)),"")</f>
        <v>2</v>
      </c>
      <c r="I799" s="38">
        <f ca="1">IF(ISNUMBER(A799),NORMINV(RAND(),0,IF(AND(Data!$G$9="squeeze",A799&lt;Data!$G$11*0.25),$H$32,1)*$C$30*$C$13)*($C$14*$C$12),"")</f>
        <v>7.0881410432900409E-4</v>
      </c>
      <c r="J799" s="42">
        <f ca="1">IFERROR(IF(Data!$C$6="Real",B799,I799+J798+($C$14*$C$12)*(NORMINV(RAND(),$C$15,CHOOSE($G$13,$C$13,F799,G799)))),"")</f>
        <v>1.3467686666173961</v>
      </c>
      <c r="K799" s="88">
        <f>IF(ISNUMBER(A799), IF($G$16="fixed",$G$17,MIN(H799*Data!$C$7*$C$16*0.5,$C$17*Data!$C$7))*$C$12,"")</f>
        <v>8.0000000000000007E-5</v>
      </c>
      <c r="L799" s="42">
        <f t="shared" ca="1" si="374"/>
        <v>1.3467686666173961</v>
      </c>
      <c r="M799" s="44">
        <f t="shared" ca="1" si="375"/>
        <v>1.3468086666173962</v>
      </c>
      <c r="N799" s="44">
        <f t="shared" ca="1" si="376"/>
        <v>1.3467286666173961</v>
      </c>
      <c r="O799" s="108">
        <f t="shared" ca="1" si="351"/>
        <v>0.25542960515654933</v>
      </c>
      <c r="P799" s="102">
        <f t="shared" ca="1" si="352"/>
        <v>4.4619267961412756</v>
      </c>
      <c r="Q799" s="102">
        <f t="shared" ca="1" si="353"/>
        <v>1.7917500505772174E-2</v>
      </c>
      <c r="R799" s="120">
        <f t="shared" ca="1" si="371"/>
        <v>1</v>
      </c>
      <c r="S799" s="54">
        <f t="shared" ca="1" si="372"/>
        <v>0</v>
      </c>
      <c r="T799" s="5">
        <f t="shared" ca="1" si="354"/>
        <v>1.3475392670087669</v>
      </c>
      <c r="U799" s="152">
        <f t="shared" ca="1" si="355"/>
        <v>1.3551546055591035</v>
      </c>
      <c r="V799" s="152">
        <f t="shared" ca="1" si="356"/>
        <v>1.3416029175616471</v>
      </c>
      <c r="W799" s="153">
        <f t="shared" ca="1" si="357"/>
        <v>2</v>
      </c>
      <c r="X799" s="153">
        <f t="shared" ca="1" si="358"/>
        <v>2</v>
      </c>
      <c r="Y799" s="153">
        <f t="shared" ca="1" si="359"/>
        <v>8</v>
      </c>
      <c r="Z799" s="153">
        <f t="shared" ca="1" si="360"/>
        <v>8</v>
      </c>
      <c r="AA799" s="152">
        <f t="shared" ca="1" si="361"/>
        <v>1.3520566961946332</v>
      </c>
      <c r="AB799" s="152">
        <f t="shared" ca="1" si="362"/>
        <v>1.343007522143606</v>
      </c>
      <c r="AC799" s="154">
        <f t="shared" ca="1" si="363"/>
        <v>-426.24236617896827</v>
      </c>
      <c r="AD799" s="154">
        <f t="shared" ca="1" si="364"/>
        <v>-304.09155790321665</v>
      </c>
      <c r="AE799" s="3">
        <f t="shared" ca="1" si="365"/>
        <v>-45.645870255136558</v>
      </c>
      <c r="AF799" s="3">
        <f t="shared" ca="1" si="366"/>
        <v>-730.33392408218492</v>
      </c>
      <c r="AG799" s="3" t="str">
        <f t="shared" ca="1" si="373"/>
        <v>N</v>
      </c>
      <c r="AH799" s="4" t="str">
        <f t="shared" ca="1" si="367"/>
        <v/>
      </c>
      <c r="AI799" s="75">
        <f t="shared" ca="1" si="368"/>
        <v>-73.033392408218504</v>
      </c>
      <c r="AJ799" s="75">
        <f t="shared" ca="1" si="369"/>
        <v>0</v>
      </c>
    </row>
    <row r="800" spans="1:36">
      <c r="A800" s="41">
        <f t="shared" si="370"/>
        <v>734</v>
      </c>
      <c r="B800" s="150">
        <f ca="1">IF(ISNUMBER(A800),INDEX('MetaTrader Import'!$H$13:$J$5893,TRUNC(((A800-$A$39+1)-1)/3)+1,MOD((A800-$A$39+1)-1,3)+1),"")</f>
        <v>0</v>
      </c>
      <c r="C800" s="43">
        <f t="shared" ca="1" si="347"/>
        <v>19.757387421852027</v>
      </c>
      <c r="D800" s="43">
        <f t="shared" ca="1" si="348"/>
        <v>-0.18193977787967208</v>
      </c>
      <c r="E800" s="43">
        <f t="shared" ca="1" si="349"/>
        <v>19.575447643972353</v>
      </c>
      <c r="F800" s="43">
        <f t="shared" ca="1" si="350"/>
        <v>1.9575447643972352</v>
      </c>
      <c r="G800" s="43">
        <f>IF(A800&lt;&gt;"",IF(A800&lt;Data!$G$11*0.25,$C$13/$G$32,IF(A800&gt;Data!$G$11*0.25,$C$13,$C$13*10)),"")</f>
        <v>2</v>
      </c>
      <c r="H800" s="43">
        <f>IF(A800&lt;&gt;"",IF(Data!$G$9="constant",$C$13,IF(Data!$G$9="squeeze",G800,F800)),"")</f>
        <v>2</v>
      </c>
      <c r="I800" s="38">
        <f ca="1">IF(ISNUMBER(A800),NORMINV(RAND(),0,IF(AND(Data!$G$9="squeeze",A800&lt;Data!$G$11*0.25),$H$32,1)*$C$30*$C$13)*($C$14*$C$12),"")</f>
        <v>3.057116725635744E-4</v>
      </c>
      <c r="J800" s="42">
        <f ca="1">IFERROR(IF(Data!$C$6="Real",B800,I800+J799+($C$14*$C$12)*(NORMINV(RAND(),$C$15,CHOOSE($G$13,$C$13,F800,G800)))),"")</f>
        <v>1.3469467026724347</v>
      </c>
      <c r="K800" s="88">
        <f>IF(ISNUMBER(A800), IF($G$16="fixed",$G$17,MIN(H800*Data!$C$7*$C$16*0.5,$C$17*Data!$C$7))*$C$12,"")</f>
        <v>8.0000000000000007E-5</v>
      </c>
      <c r="L800" s="42">
        <f t="shared" ca="1" si="374"/>
        <v>1.3469467026724347</v>
      </c>
      <c r="M800" s="44">
        <f t="shared" ca="1" si="375"/>
        <v>1.3469867026724347</v>
      </c>
      <c r="N800" s="44">
        <f t="shared" ca="1" si="376"/>
        <v>1.3469067026724346</v>
      </c>
      <c r="O800" s="108">
        <f t="shared" ca="1" si="351"/>
        <v>0.37134956230761018</v>
      </c>
      <c r="P800" s="102">
        <f t="shared" ca="1" si="352"/>
        <v>4.4484003301223112</v>
      </c>
      <c r="Q800" s="102">
        <f t="shared" ca="1" si="353"/>
        <v>1.4860828141322464E-2</v>
      </c>
      <c r="R800" s="120">
        <f t="shared" ca="1" si="371"/>
        <v>1</v>
      </c>
      <c r="S800" s="54">
        <f t="shared" ca="1" si="372"/>
        <v>0</v>
      </c>
      <c r="T800" s="5">
        <f t="shared" ca="1" si="354"/>
        <v>1.3475392670087669</v>
      </c>
      <c r="U800" s="152">
        <f t="shared" ca="1" si="355"/>
        <v>1.3551546055591035</v>
      </c>
      <c r="V800" s="152">
        <f t="shared" ca="1" si="356"/>
        <v>1.3416029175616471</v>
      </c>
      <c r="W800" s="153">
        <f t="shared" ca="1" si="357"/>
        <v>2</v>
      </c>
      <c r="X800" s="153">
        <f t="shared" ca="1" si="358"/>
        <v>2</v>
      </c>
      <c r="Y800" s="153">
        <f t="shared" ca="1" si="359"/>
        <v>8</v>
      </c>
      <c r="Z800" s="153">
        <f t="shared" ca="1" si="360"/>
        <v>8</v>
      </c>
      <c r="AA800" s="152">
        <f t="shared" ca="1" si="361"/>
        <v>1.3520566961946332</v>
      </c>
      <c r="AB800" s="152">
        <f t="shared" ca="1" si="362"/>
        <v>1.343007522143606</v>
      </c>
      <c r="AC800" s="154">
        <f t="shared" ca="1" si="363"/>
        <v>-411.99948177588652</v>
      </c>
      <c r="AD800" s="154">
        <f t="shared" ca="1" si="364"/>
        <v>-318.33444230629834</v>
      </c>
      <c r="AE800" s="3">
        <f t="shared" ca="1" si="365"/>
        <v>-45.645870255136558</v>
      </c>
      <c r="AF800" s="3">
        <f t="shared" ca="1" si="366"/>
        <v>-730.33392408218492</v>
      </c>
      <c r="AG800" s="3" t="str">
        <f t="shared" ca="1" si="373"/>
        <v>N</v>
      </c>
      <c r="AH800" s="4" t="str">
        <f t="shared" ca="1" si="367"/>
        <v/>
      </c>
      <c r="AI800" s="75">
        <f t="shared" ca="1" si="368"/>
        <v>-73.033392408218504</v>
      </c>
      <c r="AJ800" s="75">
        <f t="shared" ca="1" si="369"/>
        <v>0</v>
      </c>
    </row>
    <row r="801" spans="1:36">
      <c r="A801" s="41">
        <f t="shared" si="370"/>
        <v>735</v>
      </c>
      <c r="B801" s="150">
        <f>IF(ISNUMBER(A801),INDEX('MetaTrader Import'!$H$13:$J$5893,TRUNC(((A801-$A$39+1)-1)/3)+1,MOD((A801-$A$39+1)-1,3)+1),"")</f>
        <v>0</v>
      </c>
      <c r="C801" s="43">
        <f t="shared" ca="1" si="347"/>
        <v>19.575447643972353</v>
      </c>
      <c r="D801" s="43">
        <f t="shared" ca="1" si="348"/>
        <v>0.4000159766905137</v>
      </c>
      <c r="E801" s="43">
        <f t="shared" ca="1" si="349"/>
        <v>19.975463620662868</v>
      </c>
      <c r="F801" s="43">
        <f t="shared" ca="1" si="350"/>
        <v>1.9975463620662868</v>
      </c>
      <c r="G801" s="43">
        <f>IF(A801&lt;&gt;"",IF(A801&lt;Data!$G$11*0.25,$C$13/$G$32,IF(A801&gt;Data!$G$11*0.25,$C$13,$C$13*10)),"")</f>
        <v>2</v>
      </c>
      <c r="H801" s="43">
        <f>IF(A801&lt;&gt;"",IF(Data!$G$9="constant",$C$13,IF(Data!$G$9="squeeze",G801,F801)),"")</f>
        <v>2</v>
      </c>
      <c r="I801" s="38">
        <f ca="1">IF(ISNUMBER(A801),NORMINV(RAND(),0,IF(AND(Data!$G$9="squeeze",A801&lt;Data!$G$11*0.25),$H$32,1)*$C$30*$C$13)*($C$14*$C$12),"")</f>
        <v>-2.644103656666747E-4</v>
      </c>
      <c r="J801" s="42">
        <f ca="1">IFERROR(IF(Data!$C$6="Real",B801,I801+J800+($C$14*$C$12)*(NORMINV(RAND(),$C$15,CHOOSE($G$13,$C$13,F801,G801)))),"")</f>
        <v>1.3467565280928213</v>
      </c>
      <c r="K801" s="88">
        <f>IF(ISNUMBER(A801), IF($G$16="fixed",$G$17,MIN(H801*Data!$C$7*$C$16*0.5,$C$17*Data!$C$7))*$C$12,"")</f>
        <v>8.0000000000000007E-5</v>
      </c>
      <c r="L801" s="42">
        <f t="shared" ca="1" si="374"/>
        <v>1.3467565280928213</v>
      </c>
      <c r="M801" s="44">
        <f t="shared" ca="1" si="375"/>
        <v>1.3467965280928214</v>
      </c>
      <c r="N801" s="44">
        <f t="shared" ca="1" si="376"/>
        <v>1.3467165280928213</v>
      </c>
      <c r="O801" s="108">
        <f t="shared" ca="1" si="351"/>
        <v>0.31531036407481516</v>
      </c>
      <c r="P801" s="102">
        <f t="shared" ca="1" si="352"/>
        <v>4.4127890370003877</v>
      </c>
      <c r="Q801" s="102">
        <f t="shared" ca="1" si="353"/>
        <v>6.9968342609493762E-3</v>
      </c>
      <c r="R801" s="120">
        <f t="shared" ca="1" si="371"/>
        <v>1</v>
      </c>
      <c r="S801" s="54">
        <f t="shared" ca="1" si="372"/>
        <v>0</v>
      </c>
      <c r="T801" s="5">
        <f t="shared" ca="1" si="354"/>
        <v>1.3475392670087669</v>
      </c>
      <c r="U801" s="152">
        <f t="shared" ca="1" si="355"/>
        <v>1.3551546055591035</v>
      </c>
      <c r="V801" s="152">
        <f t="shared" ca="1" si="356"/>
        <v>1.3416029175616471</v>
      </c>
      <c r="W801" s="153">
        <f t="shared" ca="1" si="357"/>
        <v>2</v>
      </c>
      <c r="X801" s="153">
        <f t="shared" ca="1" si="358"/>
        <v>2</v>
      </c>
      <c r="Y801" s="153">
        <f t="shared" ca="1" si="359"/>
        <v>8</v>
      </c>
      <c r="Z801" s="153">
        <f t="shared" ca="1" si="360"/>
        <v>8</v>
      </c>
      <c r="AA801" s="152">
        <f t="shared" ca="1" si="361"/>
        <v>1.3520566961946332</v>
      </c>
      <c r="AB801" s="152">
        <f t="shared" ca="1" si="362"/>
        <v>1.343007522143606</v>
      </c>
      <c r="AC801" s="154">
        <f t="shared" ca="1" si="363"/>
        <v>-427.2134481449541</v>
      </c>
      <c r="AD801" s="154">
        <f t="shared" ca="1" si="364"/>
        <v>-303.12047593723082</v>
      </c>
      <c r="AE801" s="3">
        <f t="shared" ca="1" si="365"/>
        <v>-45.645870255136558</v>
      </c>
      <c r="AF801" s="3">
        <f t="shared" ca="1" si="366"/>
        <v>-730.33392408218492</v>
      </c>
      <c r="AG801" s="3" t="str">
        <f t="shared" ca="1" si="373"/>
        <v>N</v>
      </c>
      <c r="AH801" s="4" t="str">
        <f t="shared" ca="1" si="367"/>
        <v/>
      </c>
      <c r="AI801" s="75">
        <f t="shared" ca="1" si="368"/>
        <v>-73.033392408218504</v>
      </c>
      <c r="AJ801" s="75">
        <f t="shared" ca="1" si="369"/>
        <v>0</v>
      </c>
    </row>
    <row r="802" spans="1:36">
      <c r="A802" s="41">
        <f t="shared" si="370"/>
        <v>736</v>
      </c>
      <c r="B802" s="150">
        <f ca="1">IF(ISNUMBER(A802),INDEX('MetaTrader Import'!$H$13:$J$5893,TRUNC(((A802-$A$39+1)-1)/3)+1,MOD((A802-$A$39+1)-1,3)+1),"")</f>
        <v>0</v>
      </c>
      <c r="C802" s="43">
        <f t="shared" ca="1" si="347"/>
        <v>19.975463620662868</v>
      </c>
      <c r="D802" s="43">
        <f t="shared" ca="1" si="348"/>
        <v>-1.4395224455266933</v>
      </c>
      <c r="E802" s="43">
        <f t="shared" ca="1" si="349"/>
        <v>18.535941175136173</v>
      </c>
      <c r="F802" s="43">
        <f t="shared" ca="1" si="350"/>
        <v>1.8535941175136172</v>
      </c>
      <c r="G802" s="43">
        <f>IF(A802&lt;&gt;"",IF(A802&lt;Data!$G$11*0.25,$C$13/$G$32,IF(A802&gt;Data!$G$11*0.25,$C$13,$C$13*10)),"")</f>
        <v>2</v>
      </c>
      <c r="H802" s="43">
        <f>IF(A802&lt;&gt;"",IF(Data!$G$9="constant",$C$13,IF(Data!$G$9="squeeze",G802,F802)),"")</f>
        <v>2</v>
      </c>
      <c r="I802" s="38">
        <f ca="1">IF(ISNUMBER(A802),NORMINV(RAND(),0,IF(AND(Data!$G$9="squeeze",A802&lt;Data!$G$11*0.25),$H$32,1)*$C$30*$C$13)*($C$14*$C$12),"")</f>
        <v>-4.8176548868368818E-4</v>
      </c>
      <c r="J802" s="42">
        <f ca="1">IFERROR(IF(Data!$C$6="Real",B802,I802+J801+($C$14*$C$12)*(NORMINV(RAND(),$C$15,CHOOSE($G$13,$C$13,F802,G802)))),"")</f>
        <v>1.3463600626483367</v>
      </c>
      <c r="K802" s="88">
        <f>IF(ISNUMBER(A802), IF($G$16="fixed",$G$17,MIN(H802*Data!$C$7*$C$16*0.5,$C$17*Data!$C$7))*$C$12,"")</f>
        <v>8.0000000000000007E-5</v>
      </c>
      <c r="L802" s="42">
        <f t="shared" ca="1" si="374"/>
        <v>1.3463600626483367</v>
      </c>
      <c r="M802" s="44">
        <f t="shared" ca="1" si="375"/>
        <v>1.3464000626483368</v>
      </c>
      <c r="N802" s="44">
        <f t="shared" ca="1" si="376"/>
        <v>1.3463200626483367</v>
      </c>
      <c r="O802" s="108">
        <f t="shared" ca="1" si="351"/>
        <v>-3.1709880836600882E-2</v>
      </c>
      <c r="P802" s="102">
        <f t="shared" ca="1" si="352"/>
        <v>3.9009622688124437</v>
      </c>
      <c r="Q802" s="102">
        <f t="shared" ca="1" si="353"/>
        <v>6.2291940371074174E-3</v>
      </c>
      <c r="R802" s="120">
        <f t="shared" ca="1" si="371"/>
        <v>1</v>
      </c>
      <c r="S802" s="54">
        <f t="shared" ca="1" si="372"/>
        <v>0</v>
      </c>
      <c r="T802" s="5">
        <f t="shared" ca="1" si="354"/>
        <v>1.3475392670087669</v>
      </c>
      <c r="U802" s="152">
        <f t="shared" ca="1" si="355"/>
        <v>1.3551546055591035</v>
      </c>
      <c r="V802" s="152">
        <f t="shared" ca="1" si="356"/>
        <v>1.3416029175616471</v>
      </c>
      <c r="W802" s="153">
        <f t="shared" ca="1" si="357"/>
        <v>2</v>
      </c>
      <c r="X802" s="153">
        <f t="shared" ca="1" si="358"/>
        <v>2</v>
      </c>
      <c r="Y802" s="153">
        <f t="shared" ca="1" si="359"/>
        <v>8</v>
      </c>
      <c r="Z802" s="153">
        <f t="shared" ca="1" si="360"/>
        <v>8</v>
      </c>
      <c r="AA802" s="152">
        <f t="shared" ca="1" si="361"/>
        <v>1.3520566961946332</v>
      </c>
      <c r="AB802" s="152">
        <f t="shared" ca="1" si="362"/>
        <v>1.343007522143606</v>
      </c>
      <c r="AC802" s="154">
        <f t="shared" ca="1" si="363"/>
        <v>-458.93068370371992</v>
      </c>
      <c r="AD802" s="154">
        <f t="shared" ca="1" si="364"/>
        <v>-271.40324037846494</v>
      </c>
      <c r="AE802" s="3">
        <f t="shared" ca="1" si="365"/>
        <v>-45.645870255136558</v>
      </c>
      <c r="AF802" s="3">
        <f t="shared" ca="1" si="366"/>
        <v>-730.33392408218492</v>
      </c>
      <c r="AG802" s="3" t="str">
        <f t="shared" ca="1" si="373"/>
        <v>N</v>
      </c>
      <c r="AH802" s="4" t="str">
        <f t="shared" ca="1" si="367"/>
        <v/>
      </c>
      <c r="AI802" s="75">
        <f t="shared" ca="1" si="368"/>
        <v>-73.033392408218504</v>
      </c>
      <c r="AJ802" s="75">
        <f t="shared" ca="1" si="369"/>
        <v>0</v>
      </c>
    </row>
    <row r="803" spans="1:36">
      <c r="A803" s="41">
        <f t="shared" si="370"/>
        <v>737</v>
      </c>
      <c r="B803" s="150">
        <f ca="1">IF(ISNUMBER(A803),INDEX('MetaTrader Import'!$H$13:$J$5893,TRUNC(((A803-$A$39+1)-1)/3)+1,MOD((A803-$A$39+1)-1,3)+1),"")</f>
        <v>0</v>
      </c>
      <c r="C803" s="43">
        <f t="shared" ca="1" si="347"/>
        <v>18.535941175136173</v>
      </c>
      <c r="D803" s="43">
        <f t="shared" ca="1" si="348"/>
        <v>2.0738421490237764</v>
      </c>
      <c r="E803" s="43">
        <f t="shared" ca="1" si="349"/>
        <v>20.609783324159949</v>
      </c>
      <c r="F803" s="43">
        <f t="shared" ca="1" si="350"/>
        <v>2.0609783324159947</v>
      </c>
      <c r="G803" s="43">
        <f>IF(A803&lt;&gt;"",IF(A803&lt;Data!$G$11*0.25,$C$13/$G$32,IF(A803&gt;Data!$G$11*0.25,$C$13,$C$13*10)),"")</f>
        <v>2</v>
      </c>
      <c r="H803" s="43">
        <f>IF(A803&lt;&gt;"",IF(Data!$G$9="constant",$C$13,IF(Data!$G$9="squeeze",G803,F803)),"")</f>
        <v>2</v>
      </c>
      <c r="I803" s="38">
        <f ca="1">IF(ISNUMBER(A803),NORMINV(RAND(),0,IF(AND(Data!$G$9="squeeze",A803&lt;Data!$G$11*0.25),$H$32,1)*$C$30*$C$13)*($C$14*$C$12),"")</f>
        <v>-1.1141868876138873E-4</v>
      </c>
      <c r="J803" s="42">
        <f ca="1">IFERROR(IF(Data!$C$6="Real",B803,I803+J802+($C$14*$C$12)*(NORMINV(RAND(),$C$15,CHOOSE($G$13,$C$13,F803,G803)))),"")</f>
        <v>1.3461391142826526</v>
      </c>
      <c r="K803" s="88">
        <f>IF(ISNUMBER(A803), IF($G$16="fixed",$G$17,MIN(H803*Data!$C$7*$C$16*0.5,$C$17*Data!$C$7))*$C$12,"")</f>
        <v>8.0000000000000007E-5</v>
      </c>
      <c r="L803" s="42">
        <f t="shared" ca="1" si="374"/>
        <v>1.3461391142826526</v>
      </c>
      <c r="M803" s="44">
        <f t="shared" ca="1" si="375"/>
        <v>1.3461791142826527</v>
      </c>
      <c r="N803" s="44">
        <f t="shared" ca="1" si="376"/>
        <v>1.3460991142826526</v>
      </c>
      <c r="O803" s="108">
        <f t="shared" ca="1" si="351"/>
        <v>-0.2883855258060754</v>
      </c>
      <c r="P803" s="102">
        <f t="shared" ca="1" si="352"/>
        <v>4.1789327257497808</v>
      </c>
      <c r="Q803" s="102">
        <f t="shared" ca="1" si="353"/>
        <v>-4.3650827209975561E-3</v>
      </c>
      <c r="R803" s="120">
        <f t="shared" ca="1" si="371"/>
        <v>1</v>
      </c>
      <c r="S803" s="54">
        <f t="shared" ca="1" si="372"/>
        <v>0</v>
      </c>
      <c r="T803" s="5">
        <f t="shared" ca="1" si="354"/>
        <v>1.3475392670087669</v>
      </c>
      <c r="U803" s="152">
        <f t="shared" ca="1" si="355"/>
        <v>1.3551546055591035</v>
      </c>
      <c r="V803" s="152">
        <f t="shared" ca="1" si="356"/>
        <v>1.3416029175616471</v>
      </c>
      <c r="W803" s="153">
        <f t="shared" ca="1" si="357"/>
        <v>2</v>
      </c>
      <c r="X803" s="153">
        <f t="shared" ca="1" si="358"/>
        <v>2</v>
      </c>
      <c r="Y803" s="153">
        <f t="shared" ca="1" si="359"/>
        <v>8</v>
      </c>
      <c r="Z803" s="153">
        <f t="shared" ca="1" si="360"/>
        <v>8</v>
      </c>
      <c r="AA803" s="152">
        <f t="shared" ca="1" si="361"/>
        <v>1.3520566961946332</v>
      </c>
      <c r="AB803" s="152">
        <f t="shared" ca="1" si="362"/>
        <v>1.343007522143606</v>
      </c>
      <c r="AC803" s="154">
        <f t="shared" ca="1" si="363"/>
        <v>-476.60655295844731</v>
      </c>
      <c r="AD803" s="154">
        <f t="shared" ca="1" si="364"/>
        <v>-253.72737112373756</v>
      </c>
      <c r="AE803" s="3">
        <f t="shared" ca="1" si="365"/>
        <v>-45.645870255136558</v>
      </c>
      <c r="AF803" s="3">
        <f t="shared" ca="1" si="366"/>
        <v>-730.33392408218492</v>
      </c>
      <c r="AG803" s="3" t="str">
        <f t="shared" ca="1" si="373"/>
        <v>N</v>
      </c>
      <c r="AH803" s="4" t="str">
        <f t="shared" ca="1" si="367"/>
        <v/>
      </c>
      <c r="AI803" s="75">
        <f t="shared" ca="1" si="368"/>
        <v>-73.033392408218504</v>
      </c>
      <c r="AJ803" s="75">
        <f t="shared" ca="1" si="369"/>
        <v>0</v>
      </c>
    </row>
    <row r="804" spans="1:36">
      <c r="A804" s="41">
        <f t="shared" si="370"/>
        <v>738</v>
      </c>
      <c r="B804" s="150">
        <f>IF(ISNUMBER(A804),INDEX('MetaTrader Import'!$H$13:$J$5893,TRUNC(((A804-$A$39+1)-1)/3)+1,MOD((A804-$A$39+1)-1,3)+1),"")</f>
        <v>0</v>
      </c>
      <c r="C804" s="43">
        <f t="shared" ca="1" si="347"/>
        <v>20.609783324159949</v>
      </c>
      <c r="D804" s="43">
        <f t="shared" ca="1" si="348"/>
        <v>3.2879209341210358E-2</v>
      </c>
      <c r="E804" s="43">
        <f t="shared" ca="1" si="349"/>
        <v>20.642662533501159</v>
      </c>
      <c r="F804" s="43">
        <f t="shared" ca="1" si="350"/>
        <v>2.0642662533501159</v>
      </c>
      <c r="G804" s="43">
        <f>IF(A804&lt;&gt;"",IF(A804&lt;Data!$G$11*0.25,$C$13/$G$32,IF(A804&gt;Data!$G$11*0.25,$C$13,$C$13*10)),"")</f>
        <v>2</v>
      </c>
      <c r="H804" s="43">
        <f>IF(A804&lt;&gt;"",IF(Data!$G$9="constant",$C$13,IF(Data!$G$9="squeeze",G804,F804)),"")</f>
        <v>2</v>
      </c>
      <c r="I804" s="38">
        <f ca="1">IF(ISNUMBER(A804),NORMINV(RAND(),0,IF(AND(Data!$G$9="squeeze",A804&lt;Data!$G$11*0.25),$H$32,1)*$C$30*$C$13)*($C$14*$C$12),"")</f>
        <v>-2.9590809833325641E-4</v>
      </c>
      <c r="J804" s="42">
        <f ca="1">IFERROR(IF(Data!$C$6="Real",B804,I804+J803+($C$14*$C$12)*(NORMINV(RAND(),$C$15,CHOOSE($G$13,$C$13,F804,G804)))),"")</f>
        <v>1.3458109518014216</v>
      </c>
      <c r="K804" s="88">
        <f>IF(ISNUMBER(A804), IF($G$16="fixed",$G$17,MIN(H804*Data!$C$7*$C$16*0.5,$C$17*Data!$C$7))*$C$12,"")</f>
        <v>8.0000000000000007E-5</v>
      </c>
      <c r="L804" s="42">
        <f t="shared" ca="1" si="374"/>
        <v>1.3458109518014216</v>
      </c>
      <c r="M804" s="44">
        <f t="shared" ca="1" si="375"/>
        <v>1.3458509518014217</v>
      </c>
      <c r="N804" s="44">
        <f t="shared" ca="1" si="376"/>
        <v>1.3457709518014216</v>
      </c>
      <c r="O804" s="108">
        <f t="shared" ca="1" si="351"/>
        <v>-0.45597898381987451</v>
      </c>
      <c r="P804" s="102">
        <f t="shared" ca="1" si="352"/>
        <v>4.7843467008370544</v>
      </c>
      <c r="Q804" s="102">
        <f t="shared" ca="1" si="353"/>
        <v>-3.7343471046999074E-3</v>
      </c>
      <c r="R804" s="120">
        <f t="shared" ca="1" si="371"/>
        <v>1</v>
      </c>
      <c r="S804" s="54">
        <f t="shared" ca="1" si="372"/>
        <v>0</v>
      </c>
      <c r="T804" s="5">
        <f t="shared" ca="1" si="354"/>
        <v>1.3475392670087669</v>
      </c>
      <c r="U804" s="152">
        <f t="shared" ca="1" si="355"/>
        <v>1.3551546055591035</v>
      </c>
      <c r="V804" s="152">
        <f t="shared" ca="1" si="356"/>
        <v>1.3416029175616471</v>
      </c>
      <c r="W804" s="153">
        <f t="shared" ca="1" si="357"/>
        <v>2</v>
      </c>
      <c r="X804" s="153">
        <f t="shared" ca="1" si="358"/>
        <v>2</v>
      </c>
      <c r="Y804" s="153">
        <f t="shared" ca="1" si="359"/>
        <v>8</v>
      </c>
      <c r="Z804" s="153">
        <f t="shared" ca="1" si="360"/>
        <v>8</v>
      </c>
      <c r="AA804" s="152">
        <f t="shared" ca="1" si="361"/>
        <v>1.3520566961946332</v>
      </c>
      <c r="AB804" s="152">
        <f t="shared" ca="1" si="362"/>
        <v>1.343007522143606</v>
      </c>
      <c r="AC804" s="154">
        <f t="shared" ca="1" si="363"/>
        <v>-502.85955145692895</v>
      </c>
      <c r="AD804" s="154">
        <f t="shared" ca="1" si="364"/>
        <v>-227.47437262525594</v>
      </c>
      <c r="AE804" s="3">
        <f t="shared" ca="1" si="365"/>
        <v>-45.645870255136558</v>
      </c>
      <c r="AF804" s="3">
        <f t="shared" ca="1" si="366"/>
        <v>-730.33392408218492</v>
      </c>
      <c r="AG804" s="3" t="str">
        <f t="shared" ca="1" si="373"/>
        <v>N</v>
      </c>
      <c r="AH804" s="4" t="str">
        <f t="shared" ca="1" si="367"/>
        <v/>
      </c>
      <c r="AI804" s="75">
        <f t="shared" ca="1" si="368"/>
        <v>-73.033392408218504</v>
      </c>
      <c r="AJ804" s="75">
        <f t="shared" ca="1" si="369"/>
        <v>0</v>
      </c>
    </row>
    <row r="805" spans="1:36">
      <c r="A805" s="41">
        <f t="shared" si="370"/>
        <v>739</v>
      </c>
      <c r="B805" s="150">
        <f ca="1">IF(ISNUMBER(A805),INDEX('MetaTrader Import'!$H$13:$J$5893,TRUNC(((A805-$A$39+1)-1)/3)+1,MOD((A805-$A$39+1)-1,3)+1),"")</f>
        <v>0</v>
      </c>
      <c r="C805" s="43">
        <f t="shared" ca="1" si="347"/>
        <v>20.642662533501159</v>
      </c>
      <c r="D805" s="43">
        <f t="shared" ca="1" si="348"/>
        <v>1.4164916891412083</v>
      </c>
      <c r="E805" s="43">
        <f t="shared" ca="1" si="349"/>
        <v>22.059154222642366</v>
      </c>
      <c r="F805" s="43">
        <f t="shared" ca="1" si="350"/>
        <v>2.2059154222642365</v>
      </c>
      <c r="G805" s="43">
        <f>IF(A805&lt;&gt;"",IF(A805&lt;Data!$G$11*0.25,$C$13/$G$32,IF(A805&gt;Data!$G$11*0.25,$C$13,$C$13*10)),"")</f>
        <v>2</v>
      </c>
      <c r="H805" s="43">
        <f>IF(A805&lt;&gt;"",IF(Data!$G$9="constant",$C$13,IF(Data!$G$9="squeeze",G805,F805)),"")</f>
        <v>2</v>
      </c>
      <c r="I805" s="38">
        <f ca="1">IF(ISNUMBER(A805),NORMINV(RAND(),0,IF(AND(Data!$G$9="squeeze",A805&lt;Data!$G$11*0.25),$H$32,1)*$C$30*$C$13)*($C$14*$C$12),"")</f>
        <v>-4.486680265396374E-4</v>
      </c>
      <c r="J805" s="42">
        <f ca="1">IFERROR(IF(Data!$C$6="Real",B805,I805+J804+($C$14*$C$12)*(NORMINV(RAND(),$C$15,CHOOSE($G$13,$C$13,F805,G805)))),"")</f>
        <v>1.3461022363538806</v>
      </c>
      <c r="K805" s="88">
        <f>IF(ISNUMBER(A805), IF($G$16="fixed",$G$17,MIN(H805*Data!$C$7*$C$16*0.5,$C$17*Data!$C$7))*$C$12,"")</f>
        <v>8.0000000000000007E-5</v>
      </c>
      <c r="L805" s="42">
        <f t="shared" ca="1" si="374"/>
        <v>1.3461022363538806</v>
      </c>
      <c r="M805" s="44">
        <f t="shared" ca="1" si="375"/>
        <v>1.3461422363538806</v>
      </c>
      <c r="N805" s="44">
        <f t="shared" ca="1" si="376"/>
        <v>1.3460622363538806</v>
      </c>
      <c r="O805" s="108">
        <f t="shared" ca="1" si="351"/>
        <v>-0.66079188046193538</v>
      </c>
      <c r="P805" s="102">
        <f t="shared" ca="1" si="352"/>
        <v>4.9998216978030943</v>
      </c>
      <c r="Q805" s="102">
        <f t="shared" ca="1" si="353"/>
        <v>2.9086696083432395E-3</v>
      </c>
      <c r="R805" s="120">
        <f t="shared" ca="1" si="371"/>
        <v>1</v>
      </c>
      <c r="S805" s="54">
        <f t="shared" ca="1" si="372"/>
        <v>0</v>
      </c>
      <c r="T805" s="5">
        <f t="shared" ca="1" si="354"/>
        <v>1.3475392670087669</v>
      </c>
      <c r="U805" s="152">
        <f t="shared" ca="1" si="355"/>
        <v>1.3551546055591035</v>
      </c>
      <c r="V805" s="152">
        <f t="shared" ca="1" si="356"/>
        <v>1.3416029175616471</v>
      </c>
      <c r="W805" s="153">
        <f t="shared" ca="1" si="357"/>
        <v>2</v>
      </c>
      <c r="X805" s="153">
        <f t="shared" ca="1" si="358"/>
        <v>2</v>
      </c>
      <c r="Y805" s="153">
        <f t="shared" ca="1" si="359"/>
        <v>8</v>
      </c>
      <c r="Z805" s="153">
        <f t="shared" ca="1" si="360"/>
        <v>8</v>
      </c>
      <c r="AA805" s="152">
        <f t="shared" ca="1" si="361"/>
        <v>1.3520566961946332</v>
      </c>
      <c r="AB805" s="152">
        <f t="shared" ca="1" si="362"/>
        <v>1.343007522143606</v>
      </c>
      <c r="AC805" s="154">
        <f t="shared" ca="1" si="363"/>
        <v>-479.55678726021131</v>
      </c>
      <c r="AD805" s="154">
        <f t="shared" ca="1" si="364"/>
        <v>-250.77713682197356</v>
      </c>
      <c r="AE805" s="3">
        <f t="shared" ca="1" si="365"/>
        <v>-45.645870255136558</v>
      </c>
      <c r="AF805" s="3">
        <f t="shared" ca="1" si="366"/>
        <v>-730.33392408218492</v>
      </c>
      <c r="AG805" s="3" t="str">
        <f t="shared" ca="1" si="373"/>
        <v>N</v>
      </c>
      <c r="AH805" s="4" t="str">
        <f t="shared" ca="1" si="367"/>
        <v/>
      </c>
      <c r="AI805" s="75">
        <f t="shared" ca="1" si="368"/>
        <v>-73.033392408218504</v>
      </c>
      <c r="AJ805" s="75">
        <f t="shared" ca="1" si="369"/>
        <v>0</v>
      </c>
    </row>
    <row r="806" spans="1:36">
      <c r="A806" s="41">
        <f t="shared" si="370"/>
        <v>740</v>
      </c>
      <c r="B806" s="150">
        <f ca="1">IF(ISNUMBER(A806),INDEX('MetaTrader Import'!$H$13:$J$5893,TRUNC(((A806-$A$39+1)-1)/3)+1,MOD((A806-$A$39+1)-1,3)+1),"")</f>
        <v>0</v>
      </c>
      <c r="C806" s="43">
        <f t="shared" ca="1" si="347"/>
        <v>22.059154222642366</v>
      </c>
      <c r="D806" s="43">
        <f t="shared" ca="1" si="348"/>
        <v>0.28834143316296973</v>
      </c>
      <c r="E806" s="43">
        <f t="shared" ca="1" si="349"/>
        <v>22.347495655805336</v>
      </c>
      <c r="F806" s="43">
        <f t="shared" ca="1" si="350"/>
        <v>2.2347495655805334</v>
      </c>
      <c r="G806" s="43">
        <f>IF(A806&lt;&gt;"",IF(A806&lt;Data!$G$11*0.25,$C$13/$G$32,IF(A806&gt;Data!$G$11*0.25,$C$13,$C$13*10)),"")</f>
        <v>2</v>
      </c>
      <c r="H806" s="43">
        <f>IF(A806&lt;&gt;"",IF(Data!$G$9="constant",$C$13,IF(Data!$G$9="squeeze",G806,F806)),"")</f>
        <v>2</v>
      </c>
      <c r="I806" s="38">
        <f ca="1">IF(ISNUMBER(A806),NORMINV(RAND(),0,IF(AND(Data!$G$9="squeeze",A806&lt;Data!$G$11*0.25),$H$32,1)*$C$30*$C$13)*($C$14*$C$12),"")</f>
        <v>-1.2828528928550406E-4</v>
      </c>
      <c r="J806" s="42">
        <f ca="1">IFERROR(IF(Data!$C$6="Real",B806,I806+J805+($C$14*$C$12)*(NORMINV(RAND(),$C$15,CHOOSE($G$13,$C$13,F806,G806)))),"")</f>
        <v>1.3456930229822539</v>
      </c>
      <c r="K806" s="88">
        <f>IF(ISNUMBER(A806), IF($G$16="fixed",$G$17,MIN(H806*Data!$C$7*$C$16*0.5,$C$17*Data!$C$7))*$C$12,"")</f>
        <v>8.0000000000000007E-5</v>
      </c>
      <c r="L806" s="42">
        <f t="shared" ca="1" si="374"/>
        <v>1.3456930229822539</v>
      </c>
      <c r="M806" s="44">
        <f t="shared" ca="1" si="375"/>
        <v>1.3457330229822539</v>
      </c>
      <c r="N806" s="44">
        <f t="shared" ca="1" si="376"/>
        <v>1.3456530229822539</v>
      </c>
      <c r="O806" s="108">
        <f t="shared" ca="1" si="351"/>
        <v>-0.82756997136042487</v>
      </c>
      <c r="P806" s="102">
        <f t="shared" ca="1" si="352"/>
        <v>5.5231147759158103</v>
      </c>
      <c r="Q806" s="102">
        <f t="shared" ca="1" si="353"/>
        <v>1.4061126511199928E-2</v>
      </c>
      <c r="R806" s="120">
        <f t="shared" ca="1" si="371"/>
        <v>1</v>
      </c>
      <c r="S806" s="54">
        <f t="shared" ca="1" si="372"/>
        <v>0</v>
      </c>
      <c r="T806" s="5">
        <f t="shared" ca="1" si="354"/>
        <v>1.3475392670087669</v>
      </c>
      <c r="U806" s="152">
        <f t="shared" ca="1" si="355"/>
        <v>1.3551546055591035</v>
      </c>
      <c r="V806" s="152">
        <f t="shared" ca="1" si="356"/>
        <v>1.3416029175616471</v>
      </c>
      <c r="W806" s="153">
        <f t="shared" ca="1" si="357"/>
        <v>2</v>
      </c>
      <c r="X806" s="153">
        <f t="shared" ca="1" si="358"/>
        <v>2</v>
      </c>
      <c r="Y806" s="153">
        <f t="shared" ca="1" si="359"/>
        <v>8</v>
      </c>
      <c r="Z806" s="153">
        <f t="shared" ca="1" si="360"/>
        <v>8</v>
      </c>
      <c r="AA806" s="152">
        <f t="shared" ca="1" si="361"/>
        <v>1.3520566961946332</v>
      </c>
      <c r="AB806" s="152">
        <f t="shared" ca="1" si="362"/>
        <v>1.343007522143606</v>
      </c>
      <c r="AC806" s="154">
        <f t="shared" ca="1" si="363"/>
        <v>-512.29385699034674</v>
      </c>
      <c r="AD806" s="154">
        <f t="shared" ca="1" si="364"/>
        <v>-218.0400670918381</v>
      </c>
      <c r="AE806" s="3">
        <f t="shared" ca="1" si="365"/>
        <v>-45.64587025513655</v>
      </c>
      <c r="AF806" s="3">
        <f t="shared" ca="1" si="366"/>
        <v>-730.33392408218481</v>
      </c>
      <c r="AG806" s="3" t="str">
        <f t="shared" ca="1" si="373"/>
        <v>N</v>
      </c>
      <c r="AH806" s="4" t="str">
        <f t="shared" ca="1" si="367"/>
        <v/>
      </c>
      <c r="AI806" s="75">
        <f t="shared" ca="1" si="368"/>
        <v>-73.033392408218475</v>
      </c>
      <c r="AJ806" s="75">
        <f t="shared" ca="1" si="369"/>
        <v>0</v>
      </c>
    </row>
    <row r="807" spans="1:36">
      <c r="A807" s="41">
        <f t="shared" si="370"/>
        <v>741</v>
      </c>
      <c r="B807" s="150">
        <f>IF(ISNUMBER(A807),INDEX('MetaTrader Import'!$H$13:$J$5893,TRUNC(((A807-$A$39+1)-1)/3)+1,MOD((A807-$A$39+1)-1,3)+1),"")</f>
        <v>0</v>
      </c>
      <c r="C807" s="43">
        <f t="shared" ca="1" si="347"/>
        <v>22.347495655805336</v>
      </c>
      <c r="D807" s="43">
        <f t="shared" ca="1" si="348"/>
        <v>0.31297258191599764</v>
      </c>
      <c r="E807" s="43">
        <f t="shared" ca="1" si="349"/>
        <v>22.660468237721332</v>
      </c>
      <c r="F807" s="43">
        <f t="shared" ca="1" si="350"/>
        <v>2.2660468237721334</v>
      </c>
      <c r="G807" s="43">
        <f>IF(A807&lt;&gt;"",IF(A807&lt;Data!$G$11*0.25,$C$13/$G$32,IF(A807&gt;Data!$G$11*0.25,$C$13,$C$13*10)),"")</f>
        <v>2</v>
      </c>
      <c r="H807" s="43">
        <f>IF(A807&lt;&gt;"",IF(Data!$G$9="constant",$C$13,IF(Data!$G$9="squeeze",G807,F807)),"")</f>
        <v>2</v>
      </c>
      <c r="I807" s="38">
        <f ca="1">IF(ISNUMBER(A807),NORMINV(RAND(),0,IF(AND(Data!$G$9="squeeze",A807&lt;Data!$G$11*0.25),$H$32,1)*$C$30*$C$13)*($C$14*$C$12),"")</f>
        <v>2.4642386080955933E-4</v>
      </c>
      <c r="J807" s="42">
        <f ca="1">IFERROR(IF(Data!$C$6="Real",B807,I807+J806+($C$14*$C$12)*(NORMINV(RAND(),$C$15,CHOOSE($G$13,$C$13,F807,G807)))),"")</f>
        <v>1.3453201777248749</v>
      </c>
      <c r="K807" s="88">
        <f>IF(ISNUMBER(A807), IF($G$16="fixed",$G$17,MIN(H807*Data!$C$7*$C$16*0.5,$C$17*Data!$C$7))*$C$12,"")</f>
        <v>8.0000000000000007E-5</v>
      </c>
      <c r="L807" s="42">
        <f t="shared" ca="1" si="374"/>
        <v>1.3453201777248749</v>
      </c>
      <c r="M807" s="44">
        <f t="shared" ca="1" si="375"/>
        <v>1.3453601777248749</v>
      </c>
      <c r="N807" s="44">
        <f t="shared" ca="1" si="376"/>
        <v>1.3452801777248748</v>
      </c>
      <c r="O807" s="108">
        <f t="shared" ca="1" si="351"/>
        <v>-1.2786296902620928</v>
      </c>
      <c r="P807" s="102">
        <f t="shared" ca="1" si="352"/>
        <v>6.3227243874563532</v>
      </c>
      <c r="Q807" s="102">
        <f t="shared" ca="1" si="353"/>
        <v>4.9682911615782338E-2</v>
      </c>
      <c r="R807" s="120">
        <f t="shared" ca="1" si="371"/>
        <v>1</v>
      </c>
      <c r="S807" s="54">
        <f t="shared" ca="1" si="372"/>
        <v>0</v>
      </c>
      <c r="T807" s="5">
        <f t="shared" ca="1" si="354"/>
        <v>1.3475392670087669</v>
      </c>
      <c r="U807" s="152">
        <f t="shared" ca="1" si="355"/>
        <v>1.3551546055591035</v>
      </c>
      <c r="V807" s="152">
        <f t="shared" ca="1" si="356"/>
        <v>1.3416029175616471</v>
      </c>
      <c r="W807" s="153">
        <f t="shared" ca="1" si="357"/>
        <v>2</v>
      </c>
      <c r="X807" s="153">
        <f t="shared" ca="1" si="358"/>
        <v>2</v>
      </c>
      <c r="Y807" s="153">
        <f t="shared" ca="1" si="359"/>
        <v>8</v>
      </c>
      <c r="Z807" s="153">
        <f t="shared" ca="1" si="360"/>
        <v>8</v>
      </c>
      <c r="AA807" s="152">
        <f t="shared" ca="1" si="361"/>
        <v>1.3520566961946332</v>
      </c>
      <c r="AB807" s="152">
        <f t="shared" ca="1" si="362"/>
        <v>1.343007522143606</v>
      </c>
      <c r="AC807" s="154">
        <f t="shared" ca="1" si="363"/>
        <v>-542.12147758066817</v>
      </c>
      <c r="AD807" s="154">
        <f t="shared" ca="1" si="364"/>
        <v>-188.21244650151669</v>
      </c>
      <c r="AE807" s="3">
        <f t="shared" ca="1" si="365"/>
        <v>-45.645870255136558</v>
      </c>
      <c r="AF807" s="3">
        <f t="shared" ca="1" si="366"/>
        <v>-730.33392408218492</v>
      </c>
      <c r="AG807" s="3" t="str">
        <f t="shared" ca="1" si="373"/>
        <v>N</v>
      </c>
      <c r="AH807" s="4" t="str">
        <f t="shared" ca="1" si="367"/>
        <v/>
      </c>
      <c r="AI807" s="75">
        <f t="shared" ca="1" si="368"/>
        <v>-73.033392408218504</v>
      </c>
      <c r="AJ807" s="75">
        <f t="shared" ca="1" si="369"/>
        <v>0</v>
      </c>
    </row>
    <row r="808" spans="1:36">
      <c r="A808" s="41">
        <f t="shared" si="370"/>
        <v>742</v>
      </c>
      <c r="B808" s="150">
        <f ca="1">IF(ISNUMBER(A808),INDEX('MetaTrader Import'!$H$13:$J$5893,TRUNC(((A808-$A$39+1)-1)/3)+1,MOD((A808-$A$39+1)-1,3)+1),"")</f>
        <v>0</v>
      </c>
      <c r="C808" s="43">
        <f t="shared" ca="1" si="347"/>
        <v>22.660468237721332</v>
      </c>
      <c r="D808" s="43">
        <f t="shared" ca="1" si="348"/>
        <v>-1.1606476091428748</v>
      </c>
      <c r="E808" s="43">
        <f t="shared" ca="1" si="349"/>
        <v>21.499820628578458</v>
      </c>
      <c r="F808" s="43">
        <f t="shared" ca="1" si="350"/>
        <v>2.1499820628578457</v>
      </c>
      <c r="G808" s="43">
        <f>IF(A808&lt;&gt;"",IF(A808&lt;Data!$G$11*0.25,$C$13/$G$32,IF(A808&gt;Data!$G$11*0.25,$C$13,$C$13*10)),"")</f>
        <v>2</v>
      </c>
      <c r="H808" s="43">
        <f>IF(A808&lt;&gt;"",IF(Data!$G$9="constant",$C$13,IF(Data!$G$9="squeeze",G808,F808)),"")</f>
        <v>2</v>
      </c>
      <c r="I808" s="38">
        <f ca="1">IF(ISNUMBER(A808),NORMINV(RAND(),0,IF(AND(Data!$G$9="squeeze",A808&lt;Data!$G$11*0.25),$H$32,1)*$C$30*$C$13)*($C$14*$C$12),"")</f>
        <v>-2.5988409245524186E-4</v>
      </c>
      <c r="J808" s="42">
        <f ca="1">IFERROR(IF(Data!$C$6="Real",B808,I808+J807+($C$14*$C$12)*(NORMINV(RAND(),$C$15,CHOOSE($G$13,$C$13,F808,G808)))),"")</f>
        <v>1.3454765880562525</v>
      </c>
      <c r="K808" s="88">
        <f>IF(ISNUMBER(A808), IF($G$16="fixed",$G$17,MIN(H808*Data!$C$7*$C$16*0.5,$C$17*Data!$C$7))*$C$12,"")</f>
        <v>8.0000000000000007E-5</v>
      </c>
      <c r="L808" s="42">
        <f t="shared" ca="1" si="374"/>
        <v>1.3454765880562525</v>
      </c>
      <c r="M808" s="44">
        <f t="shared" ca="1" si="375"/>
        <v>1.3455165880562525</v>
      </c>
      <c r="N808" s="44">
        <f t="shared" ca="1" si="376"/>
        <v>1.3454365880562524</v>
      </c>
      <c r="O808" s="108">
        <f t="shared" ca="1" si="351"/>
        <v>-1.409004521733394</v>
      </c>
      <c r="P808" s="102">
        <f t="shared" ca="1" si="352"/>
        <v>6.7271855797803584</v>
      </c>
      <c r="Q808" s="102">
        <f t="shared" ca="1" si="353"/>
        <v>8.9571977006927136E-2</v>
      </c>
      <c r="R808" s="120">
        <f t="shared" ca="1" si="371"/>
        <v>1</v>
      </c>
      <c r="S808" s="54">
        <f t="shared" ca="1" si="372"/>
        <v>0</v>
      </c>
      <c r="T808" s="5">
        <f t="shared" ca="1" si="354"/>
        <v>1.3475392670087669</v>
      </c>
      <c r="U808" s="152">
        <f t="shared" ca="1" si="355"/>
        <v>1.3551546055591035</v>
      </c>
      <c r="V808" s="152">
        <f t="shared" ca="1" si="356"/>
        <v>1.3416029175616471</v>
      </c>
      <c r="W808" s="153">
        <f t="shared" ca="1" si="357"/>
        <v>2</v>
      </c>
      <c r="X808" s="153">
        <f t="shared" ca="1" si="358"/>
        <v>2</v>
      </c>
      <c r="Y808" s="153">
        <f t="shared" ca="1" si="359"/>
        <v>8</v>
      </c>
      <c r="Z808" s="153">
        <f t="shared" ca="1" si="360"/>
        <v>8</v>
      </c>
      <c r="AA808" s="152">
        <f t="shared" ca="1" si="361"/>
        <v>1.3520566961946332</v>
      </c>
      <c r="AB808" s="152">
        <f t="shared" ca="1" si="362"/>
        <v>1.343007522143606</v>
      </c>
      <c r="AC808" s="154">
        <f t="shared" ca="1" si="363"/>
        <v>-529.60865107046118</v>
      </c>
      <c r="AD808" s="154">
        <f t="shared" ca="1" si="364"/>
        <v>-200.72527301172371</v>
      </c>
      <c r="AE808" s="3">
        <f t="shared" ca="1" si="365"/>
        <v>-45.645870255136558</v>
      </c>
      <c r="AF808" s="3">
        <f t="shared" ca="1" si="366"/>
        <v>-730.33392408218492</v>
      </c>
      <c r="AG808" s="3" t="str">
        <f t="shared" ca="1" si="373"/>
        <v>N</v>
      </c>
      <c r="AH808" s="4" t="str">
        <f t="shared" ca="1" si="367"/>
        <v/>
      </c>
      <c r="AI808" s="75">
        <f t="shared" ca="1" si="368"/>
        <v>-73.033392408218504</v>
      </c>
      <c r="AJ808" s="75">
        <f t="shared" ca="1" si="369"/>
        <v>0</v>
      </c>
    </row>
    <row r="809" spans="1:36">
      <c r="A809" s="41">
        <f t="shared" si="370"/>
        <v>743</v>
      </c>
      <c r="B809" s="150">
        <f ca="1">IF(ISNUMBER(A809),INDEX('MetaTrader Import'!$H$13:$J$5893,TRUNC(((A809-$A$39+1)-1)/3)+1,MOD((A809-$A$39+1)-1,3)+1),"")</f>
        <v>0</v>
      </c>
      <c r="C809" s="43">
        <f t="shared" ca="1" si="347"/>
        <v>21.499820628578458</v>
      </c>
      <c r="D809" s="43">
        <f t="shared" ca="1" si="348"/>
        <v>0.30268673982948147</v>
      </c>
      <c r="E809" s="43">
        <f t="shared" ca="1" si="349"/>
        <v>21.802507368407941</v>
      </c>
      <c r="F809" s="43">
        <f t="shared" ca="1" si="350"/>
        <v>2.1802507368407942</v>
      </c>
      <c r="G809" s="43">
        <f>IF(A809&lt;&gt;"",IF(A809&lt;Data!$G$11*0.25,$C$13/$G$32,IF(A809&gt;Data!$G$11*0.25,$C$13,$C$13*10)),"")</f>
        <v>2</v>
      </c>
      <c r="H809" s="43">
        <f>IF(A809&lt;&gt;"",IF(Data!$G$9="constant",$C$13,IF(Data!$G$9="squeeze",G809,F809)),"")</f>
        <v>2</v>
      </c>
      <c r="I809" s="38">
        <f ca="1">IF(ISNUMBER(A809),NORMINV(RAND(),0,IF(AND(Data!$G$9="squeeze",A809&lt;Data!$G$11*0.25),$H$32,1)*$C$30*$C$13)*($C$14*$C$12),"")</f>
        <v>1.0324433290611016E-3</v>
      </c>
      <c r="J809" s="42">
        <f ca="1">IFERROR(IF(Data!$C$6="Real",B809,I809+J808+($C$14*$C$12)*(NORMINV(RAND(),$C$15,CHOOSE($G$13,$C$13,F809,G809)))),"")</f>
        <v>1.345838558452108</v>
      </c>
      <c r="K809" s="88">
        <f>IF(ISNUMBER(A809), IF($G$16="fixed",$G$17,MIN(H809*Data!$C$7*$C$16*0.5,$C$17*Data!$C$7))*$C$12,"")</f>
        <v>8.0000000000000007E-5</v>
      </c>
      <c r="L809" s="42">
        <f t="shared" ca="1" si="374"/>
        <v>1.345838558452108</v>
      </c>
      <c r="M809" s="44">
        <f t="shared" ca="1" si="375"/>
        <v>1.345878558452108</v>
      </c>
      <c r="N809" s="44">
        <f t="shared" ca="1" si="376"/>
        <v>1.3457985584521079</v>
      </c>
      <c r="O809" s="108">
        <f t="shared" ca="1" si="351"/>
        <v>-1.2337169178169849</v>
      </c>
      <c r="P809" s="102">
        <f t="shared" ca="1" si="352"/>
        <v>6.1006046672058858</v>
      </c>
      <c r="Q809" s="102">
        <f t="shared" ca="1" si="353"/>
        <v>0.11783674702514348</v>
      </c>
      <c r="R809" s="120">
        <f t="shared" ca="1" si="371"/>
        <v>1</v>
      </c>
      <c r="S809" s="54">
        <f t="shared" ca="1" si="372"/>
        <v>0</v>
      </c>
      <c r="T809" s="5">
        <f t="shared" ca="1" si="354"/>
        <v>1.3475392670087669</v>
      </c>
      <c r="U809" s="152">
        <f t="shared" ca="1" si="355"/>
        <v>1.3551546055591035</v>
      </c>
      <c r="V809" s="152">
        <f t="shared" ca="1" si="356"/>
        <v>1.3416029175616471</v>
      </c>
      <c r="W809" s="153">
        <f t="shared" ca="1" si="357"/>
        <v>2</v>
      </c>
      <c r="X809" s="153">
        <f t="shared" ca="1" si="358"/>
        <v>2</v>
      </c>
      <c r="Y809" s="153">
        <f t="shared" ca="1" si="359"/>
        <v>8</v>
      </c>
      <c r="Z809" s="153">
        <f t="shared" ca="1" si="360"/>
        <v>8</v>
      </c>
      <c r="AA809" s="152">
        <f t="shared" ca="1" si="361"/>
        <v>1.3520566961946332</v>
      </c>
      <c r="AB809" s="152">
        <f t="shared" ca="1" si="362"/>
        <v>1.343007522143606</v>
      </c>
      <c r="AC809" s="154">
        <f t="shared" ca="1" si="363"/>
        <v>-500.65101940202084</v>
      </c>
      <c r="AD809" s="154">
        <f t="shared" ca="1" si="364"/>
        <v>-229.68290468016406</v>
      </c>
      <c r="AE809" s="3">
        <f t="shared" ca="1" si="365"/>
        <v>-45.645870255136558</v>
      </c>
      <c r="AF809" s="3">
        <f t="shared" ca="1" si="366"/>
        <v>-730.33392408218492</v>
      </c>
      <c r="AG809" s="3" t="str">
        <f t="shared" ca="1" si="373"/>
        <v>N</v>
      </c>
      <c r="AH809" s="4" t="str">
        <f t="shared" ca="1" si="367"/>
        <v/>
      </c>
      <c r="AI809" s="75">
        <f t="shared" ca="1" si="368"/>
        <v>-73.033392408218504</v>
      </c>
      <c r="AJ809" s="75">
        <f t="shared" ca="1" si="369"/>
        <v>0</v>
      </c>
    </row>
    <row r="810" spans="1:36">
      <c r="A810" s="41">
        <f t="shared" si="370"/>
        <v>744</v>
      </c>
      <c r="B810" s="150">
        <f>IF(ISNUMBER(A810),INDEX('MetaTrader Import'!$H$13:$J$5893,TRUNC(((A810-$A$39+1)-1)/3)+1,MOD((A810-$A$39+1)-1,3)+1),"")</f>
        <v>0</v>
      </c>
      <c r="C810" s="43">
        <f t="shared" ca="1" si="347"/>
        <v>21.802507368407941</v>
      </c>
      <c r="D810" s="43">
        <f t="shared" ca="1" si="348"/>
        <v>0.52387501871198916</v>
      </c>
      <c r="E810" s="43">
        <f t="shared" ca="1" si="349"/>
        <v>22.326382387119931</v>
      </c>
      <c r="F810" s="43">
        <f t="shared" ca="1" si="350"/>
        <v>2.232638238711993</v>
      </c>
      <c r="G810" s="43">
        <f>IF(A810&lt;&gt;"",IF(A810&lt;Data!$G$11*0.25,$C$13/$G$32,IF(A810&gt;Data!$G$11*0.25,$C$13,$C$13*10)),"")</f>
        <v>2</v>
      </c>
      <c r="H810" s="43">
        <f>IF(A810&lt;&gt;"",IF(Data!$G$9="constant",$C$13,IF(Data!$G$9="squeeze",G810,F810)),"")</f>
        <v>2</v>
      </c>
      <c r="I810" s="38">
        <f ca="1">IF(ISNUMBER(A810),NORMINV(RAND(),0,IF(AND(Data!$G$9="squeeze",A810&lt;Data!$G$11*0.25),$H$32,1)*$C$30*$C$13)*($C$14*$C$12),"")</f>
        <v>-2.1437277345764141E-4</v>
      </c>
      <c r="J810" s="42">
        <f ca="1">IFERROR(IF(Data!$C$6="Real",B810,I810+J809+($C$14*$C$12)*(NORMINV(RAND(),$C$15,CHOOSE($G$13,$C$13,F810,G810)))),"")</f>
        <v>1.3457526202199299</v>
      </c>
      <c r="K810" s="88">
        <f>IF(ISNUMBER(A810), IF($G$16="fixed",$G$17,MIN(H810*Data!$C$7*$C$16*0.5,$C$17*Data!$C$7))*$C$12,"")</f>
        <v>8.0000000000000007E-5</v>
      </c>
      <c r="L810" s="42">
        <f t="shared" ca="1" si="374"/>
        <v>1.3457526202199299</v>
      </c>
      <c r="M810" s="44">
        <f t="shared" ca="1" si="375"/>
        <v>1.34579262021993</v>
      </c>
      <c r="N810" s="44">
        <f t="shared" ca="1" si="376"/>
        <v>1.3457126202199299</v>
      </c>
      <c r="O810" s="108">
        <f t="shared" ca="1" si="351"/>
        <v>-1.07996731086676</v>
      </c>
      <c r="P810" s="102">
        <f t="shared" ca="1" si="352"/>
        <v>5.540488236506981</v>
      </c>
      <c r="Q810" s="102">
        <f t="shared" ca="1" si="353"/>
        <v>0.13057656662827877</v>
      </c>
      <c r="R810" s="120">
        <f t="shared" ca="1" si="371"/>
        <v>1</v>
      </c>
      <c r="S810" s="54">
        <f t="shared" ca="1" si="372"/>
        <v>0</v>
      </c>
      <c r="T810" s="5">
        <f t="shared" ca="1" si="354"/>
        <v>1.3475392670087669</v>
      </c>
      <c r="U810" s="152">
        <f t="shared" ca="1" si="355"/>
        <v>1.3551546055591035</v>
      </c>
      <c r="V810" s="152">
        <f t="shared" ca="1" si="356"/>
        <v>1.3416029175616471</v>
      </c>
      <c r="W810" s="153">
        <f t="shared" ca="1" si="357"/>
        <v>2</v>
      </c>
      <c r="X810" s="153">
        <f t="shared" ca="1" si="358"/>
        <v>2</v>
      </c>
      <c r="Y810" s="153">
        <f t="shared" ca="1" si="359"/>
        <v>8</v>
      </c>
      <c r="Z810" s="153">
        <f t="shared" ca="1" si="360"/>
        <v>8</v>
      </c>
      <c r="AA810" s="152">
        <f t="shared" ca="1" si="361"/>
        <v>1.3520566961946332</v>
      </c>
      <c r="AB810" s="152">
        <f t="shared" ca="1" si="362"/>
        <v>1.343007522143606</v>
      </c>
      <c r="AC810" s="154">
        <f t="shared" ca="1" si="363"/>
        <v>-507.52607797626581</v>
      </c>
      <c r="AD810" s="154">
        <f t="shared" ca="1" si="364"/>
        <v>-222.80784610591908</v>
      </c>
      <c r="AE810" s="3">
        <f t="shared" ca="1" si="365"/>
        <v>-45.645870255136558</v>
      </c>
      <c r="AF810" s="3">
        <f t="shared" ca="1" si="366"/>
        <v>-730.33392408218492</v>
      </c>
      <c r="AG810" s="3" t="str">
        <f t="shared" ca="1" si="373"/>
        <v>N</v>
      </c>
      <c r="AH810" s="4" t="str">
        <f t="shared" ca="1" si="367"/>
        <v/>
      </c>
      <c r="AI810" s="75">
        <f t="shared" ca="1" si="368"/>
        <v>-73.033392408218504</v>
      </c>
      <c r="AJ810" s="75">
        <f t="shared" ca="1" si="369"/>
        <v>0</v>
      </c>
    </row>
    <row r="811" spans="1:36">
      <c r="A811" s="41">
        <f t="shared" si="370"/>
        <v>745</v>
      </c>
      <c r="B811" s="150">
        <f ca="1">IF(ISNUMBER(A811),INDEX('MetaTrader Import'!$H$13:$J$5893,TRUNC(((A811-$A$39+1)-1)/3)+1,MOD((A811-$A$39+1)-1,3)+1),"")</f>
        <v>0</v>
      </c>
      <c r="C811" s="43">
        <f t="shared" ca="1" si="347"/>
        <v>22.326382387119931</v>
      </c>
      <c r="D811" s="43">
        <f t="shared" ca="1" si="348"/>
        <v>-9.6276375600627462E-2</v>
      </c>
      <c r="E811" s="43">
        <f t="shared" ca="1" si="349"/>
        <v>22.230106011519304</v>
      </c>
      <c r="F811" s="43">
        <f t="shared" ca="1" si="350"/>
        <v>2.2230106011519304</v>
      </c>
      <c r="G811" s="43">
        <f>IF(A811&lt;&gt;"",IF(A811&lt;Data!$G$11*0.25,$C$13/$G$32,IF(A811&gt;Data!$G$11*0.25,$C$13,$C$13*10)),"")</f>
        <v>2</v>
      </c>
      <c r="H811" s="43">
        <f>IF(A811&lt;&gt;"",IF(Data!$G$9="constant",$C$13,IF(Data!$G$9="squeeze",G811,F811)),"")</f>
        <v>2</v>
      </c>
      <c r="I811" s="38">
        <f ca="1">IF(ISNUMBER(A811),NORMINV(RAND(),0,IF(AND(Data!$G$9="squeeze",A811&lt;Data!$G$11*0.25),$H$32,1)*$C$30*$C$13)*($C$14*$C$12),"")</f>
        <v>5.293851292638603E-4</v>
      </c>
      <c r="J811" s="42">
        <f ca="1">IFERROR(IF(Data!$C$6="Real",B811,I811+J810+($C$14*$C$12)*(NORMINV(RAND(),$C$15,CHOOSE($G$13,$C$13,F811,G811)))),"")</f>
        <v>1.3465160101968603</v>
      </c>
      <c r="K811" s="88">
        <f>IF(ISNUMBER(A811), IF($G$16="fixed",$G$17,MIN(H811*Data!$C$7*$C$16*0.5,$C$17*Data!$C$7))*$C$12,"")</f>
        <v>8.0000000000000007E-5</v>
      </c>
      <c r="L811" s="42">
        <f t="shared" ca="1" si="374"/>
        <v>1.3465160101968603</v>
      </c>
      <c r="M811" s="44">
        <f t="shared" ca="1" si="375"/>
        <v>1.3465560101968603</v>
      </c>
      <c r="N811" s="44">
        <f t="shared" ca="1" si="376"/>
        <v>1.3464760101968603</v>
      </c>
      <c r="O811" s="108">
        <f t="shared" ca="1" si="351"/>
        <v>-0.7976447898457385</v>
      </c>
      <c r="P811" s="102">
        <f t="shared" ca="1" si="352"/>
        <v>5.2544096053964831</v>
      </c>
      <c r="Q811" s="102">
        <f t="shared" ca="1" si="353"/>
        <v>0.13411714284374124</v>
      </c>
      <c r="R811" s="120">
        <f t="shared" ca="1" si="371"/>
        <v>1</v>
      </c>
      <c r="S811" s="54">
        <f t="shared" ca="1" si="372"/>
        <v>0</v>
      </c>
      <c r="T811" s="5">
        <f t="shared" ca="1" si="354"/>
        <v>1.3475392670087669</v>
      </c>
      <c r="U811" s="152">
        <f t="shared" ca="1" si="355"/>
        <v>1.3551546055591035</v>
      </c>
      <c r="V811" s="152">
        <f t="shared" ca="1" si="356"/>
        <v>1.3416029175616471</v>
      </c>
      <c r="W811" s="153">
        <f t="shared" ca="1" si="357"/>
        <v>2</v>
      </c>
      <c r="X811" s="153">
        <f t="shared" ca="1" si="358"/>
        <v>2</v>
      </c>
      <c r="Y811" s="153">
        <f t="shared" ca="1" si="359"/>
        <v>8</v>
      </c>
      <c r="Z811" s="153">
        <f t="shared" ca="1" si="360"/>
        <v>8</v>
      </c>
      <c r="AA811" s="152">
        <f t="shared" ca="1" si="361"/>
        <v>1.3520566961946332</v>
      </c>
      <c r="AB811" s="152">
        <f t="shared" ca="1" si="362"/>
        <v>1.343007522143606</v>
      </c>
      <c r="AC811" s="154">
        <f t="shared" ca="1" si="363"/>
        <v>-446.45487982183596</v>
      </c>
      <c r="AD811" s="154">
        <f t="shared" ca="1" si="364"/>
        <v>-283.87904426034891</v>
      </c>
      <c r="AE811" s="3">
        <f t="shared" ca="1" si="365"/>
        <v>-45.645870255136558</v>
      </c>
      <c r="AF811" s="3">
        <f t="shared" ca="1" si="366"/>
        <v>-730.33392408218492</v>
      </c>
      <c r="AG811" s="3" t="str">
        <f t="shared" ca="1" si="373"/>
        <v>N</v>
      </c>
      <c r="AH811" s="4" t="str">
        <f t="shared" ca="1" si="367"/>
        <v/>
      </c>
      <c r="AI811" s="75">
        <f t="shared" ca="1" si="368"/>
        <v>-73.033392408218504</v>
      </c>
      <c r="AJ811" s="75">
        <f t="shared" ca="1" si="369"/>
        <v>0</v>
      </c>
    </row>
    <row r="812" spans="1:36">
      <c r="A812" s="41">
        <f t="shared" si="370"/>
        <v>746</v>
      </c>
      <c r="B812" s="150">
        <f ca="1">IF(ISNUMBER(A812),INDEX('MetaTrader Import'!$H$13:$J$5893,TRUNC(((A812-$A$39+1)-1)/3)+1,MOD((A812-$A$39+1)-1,3)+1),"")</f>
        <v>0</v>
      </c>
      <c r="C812" s="43">
        <f t="shared" ca="1" si="347"/>
        <v>22.230106011519304</v>
      </c>
      <c r="D812" s="43">
        <f t="shared" ca="1" si="348"/>
        <v>-0.41309176121776431</v>
      </c>
      <c r="E812" s="43">
        <f t="shared" ca="1" si="349"/>
        <v>21.81701425030154</v>
      </c>
      <c r="F812" s="43">
        <f t="shared" ca="1" si="350"/>
        <v>2.1817014250301541</v>
      </c>
      <c r="G812" s="43">
        <f>IF(A812&lt;&gt;"",IF(A812&lt;Data!$G$11*0.25,$C$13/$G$32,IF(A812&gt;Data!$G$11*0.25,$C$13,$C$13*10)),"")</f>
        <v>2</v>
      </c>
      <c r="H812" s="43">
        <f>IF(A812&lt;&gt;"",IF(Data!$G$9="constant",$C$13,IF(Data!$G$9="squeeze",G812,F812)),"")</f>
        <v>2</v>
      </c>
      <c r="I812" s="38">
        <f ca="1">IF(ISNUMBER(A812),NORMINV(RAND(),0,IF(AND(Data!$G$9="squeeze",A812&lt;Data!$G$11*0.25),$H$32,1)*$C$30*$C$13)*($C$14*$C$12),"")</f>
        <v>-2.0213686742588235E-4</v>
      </c>
      <c r="J812" s="42">
        <f ca="1">IFERROR(IF(Data!$C$6="Real",B812,I812+J811+($C$14*$C$12)*(NORMINV(RAND(),$C$15,CHOOSE($G$13,$C$13,F812,G812)))),"")</f>
        <v>1.3465133098835713</v>
      </c>
      <c r="K812" s="88">
        <f>IF(ISNUMBER(A812), IF($G$16="fixed",$G$17,MIN(H812*Data!$C$7*$C$16*0.5,$C$17*Data!$C$7))*$C$12,"")</f>
        <v>8.0000000000000007E-5</v>
      </c>
      <c r="L812" s="42">
        <f t="shared" ca="1" si="374"/>
        <v>1.3465133098835713</v>
      </c>
      <c r="M812" s="44">
        <f t="shared" ca="1" si="375"/>
        <v>1.3465533098835714</v>
      </c>
      <c r="N812" s="44">
        <f t="shared" ca="1" si="376"/>
        <v>1.3464733098835713</v>
      </c>
      <c r="O812" s="108">
        <f t="shared" ca="1" si="351"/>
        <v>-0.50901118245299282</v>
      </c>
      <c r="P812" s="102">
        <f t="shared" ca="1" si="352"/>
        <v>4.9635939039899446</v>
      </c>
      <c r="Q812" s="102">
        <f t="shared" ca="1" si="353"/>
        <v>0.12012356186124351</v>
      </c>
      <c r="R812" s="120">
        <f t="shared" ca="1" si="371"/>
        <v>1</v>
      </c>
      <c r="S812" s="54">
        <f t="shared" ca="1" si="372"/>
        <v>0</v>
      </c>
      <c r="T812" s="5">
        <f t="shared" ca="1" si="354"/>
        <v>1.3475392670087669</v>
      </c>
      <c r="U812" s="152">
        <f t="shared" ca="1" si="355"/>
        <v>1.3551546055591035</v>
      </c>
      <c r="V812" s="152">
        <f t="shared" ca="1" si="356"/>
        <v>1.3416029175616471</v>
      </c>
      <c r="W812" s="153">
        <f t="shared" ca="1" si="357"/>
        <v>2</v>
      </c>
      <c r="X812" s="153">
        <f t="shared" ca="1" si="358"/>
        <v>2</v>
      </c>
      <c r="Y812" s="153">
        <f t="shared" ca="1" si="359"/>
        <v>8</v>
      </c>
      <c r="Z812" s="153">
        <f t="shared" ca="1" si="360"/>
        <v>8</v>
      </c>
      <c r="AA812" s="152">
        <f t="shared" ca="1" si="361"/>
        <v>1.3520566961946332</v>
      </c>
      <c r="AB812" s="152">
        <f t="shared" ca="1" si="362"/>
        <v>1.343007522143606</v>
      </c>
      <c r="AC812" s="154">
        <f t="shared" ca="1" si="363"/>
        <v>-446.67090488495376</v>
      </c>
      <c r="AD812" s="154">
        <f t="shared" ca="1" si="364"/>
        <v>-283.66301919723116</v>
      </c>
      <c r="AE812" s="3">
        <f t="shared" ca="1" si="365"/>
        <v>-45.645870255136558</v>
      </c>
      <c r="AF812" s="3">
        <f t="shared" ca="1" si="366"/>
        <v>-730.33392408218492</v>
      </c>
      <c r="AG812" s="3" t="str">
        <f t="shared" ca="1" si="373"/>
        <v>N</v>
      </c>
      <c r="AH812" s="4" t="str">
        <f t="shared" ca="1" si="367"/>
        <v/>
      </c>
      <c r="AI812" s="75">
        <f t="shared" ca="1" si="368"/>
        <v>-73.033392408218504</v>
      </c>
      <c r="AJ812" s="75">
        <f t="shared" ca="1" si="369"/>
        <v>0</v>
      </c>
    </row>
    <row r="813" spans="1:36">
      <c r="A813" s="41">
        <f t="shared" si="370"/>
        <v>747</v>
      </c>
      <c r="B813" s="150">
        <f>IF(ISNUMBER(A813),INDEX('MetaTrader Import'!$H$13:$J$5893,TRUNC(((A813-$A$39+1)-1)/3)+1,MOD((A813-$A$39+1)-1,3)+1),"")</f>
        <v>0</v>
      </c>
      <c r="C813" s="43">
        <f t="shared" ca="1" si="347"/>
        <v>21.81701425030154</v>
      </c>
      <c r="D813" s="43">
        <f t="shared" ca="1" si="348"/>
        <v>-0.75084163515690405</v>
      </c>
      <c r="E813" s="43">
        <f t="shared" ca="1" si="349"/>
        <v>21.066172615144637</v>
      </c>
      <c r="F813" s="43">
        <f t="shared" ca="1" si="350"/>
        <v>2.1066172615144638</v>
      </c>
      <c r="G813" s="43">
        <f>IF(A813&lt;&gt;"",IF(A813&lt;Data!$G$11*0.25,$C$13/$G$32,IF(A813&gt;Data!$G$11*0.25,$C$13,$C$13*10)),"")</f>
        <v>2</v>
      </c>
      <c r="H813" s="43">
        <f>IF(A813&lt;&gt;"",IF(Data!$G$9="constant",$C$13,IF(Data!$G$9="squeeze",G813,F813)),"")</f>
        <v>2</v>
      </c>
      <c r="I813" s="38">
        <f ca="1">IF(ISNUMBER(A813),NORMINV(RAND(),0,IF(AND(Data!$G$9="squeeze",A813&lt;Data!$G$11*0.25),$H$32,1)*$C$30*$C$13)*($C$14*$C$12),"")</f>
        <v>-7.578782842843372E-4</v>
      </c>
      <c r="J813" s="42">
        <f ca="1">IFERROR(IF(Data!$C$6="Real",B813,I813+J812+($C$14*$C$12)*(NORMINV(RAND(),$C$15,CHOOSE($G$13,$C$13,F813,G813)))),"")</f>
        <v>1.3455179513112534</v>
      </c>
      <c r="K813" s="88">
        <f>IF(ISNUMBER(A813), IF($G$16="fixed",$G$17,MIN(H813*Data!$C$7*$C$16*0.5,$C$17*Data!$C$7))*$C$12,"")</f>
        <v>8.0000000000000007E-5</v>
      </c>
      <c r="L813" s="42">
        <f t="shared" ca="1" si="374"/>
        <v>1.3455179513112534</v>
      </c>
      <c r="M813" s="44">
        <f t="shared" ca="1" si="375"/>
        <v>1.3455579513112534</v>
      </c>
      <c r="N813" s="44">
        <f t="shared" ca="1" si="376"/>
        <v>1.3454779513112534</v>
      </c>
      <c r="O813" s="108">
        <f t="shared" ca="1" si="351"/>
        <v>-0.61929202430677233</v>
      </c>
      <c r="P813" s="102">
        <f t="shared" ca="1" si="352"/>
        <v>5.1974208499854262</v>
      </c>
      <c r="Q813" s="102">
        <f t="shared" ca="1" si="353"/>
        <v>0.10706936715993448</v>
      </c>
      <c r="R813" s="120">
        <f t="shared" ca="1" si="371"/>
        <v>1</v>
      </c>
      <c r="S813" s="54">
        <f t="shared" ca="1" si="372"/>
        <v>0</v>
      </c>
      <c r="T813" s="5">
        <f t="shared" ca="1" si="354"/>
        <v>1.3475392670087669</v>
      </c>
      <c r="U813" s="152">
        <f t="shared" ca="1" si="355"/>
        <v>1.3551546055591035</v>
      </c>
      <c r="V813" s="152">
        <f t="shared" ca="1" si="356"/>
        <v>1.3416029175616471</v>
      </c>
      <c r="W813" s="153">
        <f t="shared" ca="1" si="357"/>
        <v>2</v>
      </c>
      <c r="X813" s="153">
        <f t="shared" ca="1" si="358"/>
        <v>2</v>
      </c>
      <c r="Y813" s="153">
        <f t="shared" ca="1" si="359"/>
        <v>8</v>
      </c>
      <c r="Z813" s="153">
        <f t="shared" ca="1" si="360"/>
        <v>8</v>
      </c>
      <c r="AA813" s="152">
        <f t="shared" ca="1" si="361"/>
        <v>1.3520566961946332</v>
      </c>
      <c r="AB813" s="152">
        <f t="shared" ca="1" si="362"/>
        <v>1.343007522143606</v>
      </c>
      <c r="AC813" s="154">
        <f t="shared" ca="1" si="363"/>
        <v>-526.29959067038715</v>
      </c>
      <c r="AD813" s="154">
        <f t="shared" ca="1" si="364"/>
        <v>-204.03433341179777</v>
      </c>
      <c r="AE813" s="3">
        <f t="shared" ca="1" si="365"/>
        <v>-45.645870255136558</v>
      </c>
      <c r="AF813" s="3">
        <f t="shared" ca="1" si="366"/>
        <v>-730.33392408218492</v>
      </c>
      <c r="AG813" s="3" t="str">
        <f t="shared" ca="1" si="373"/>
        <v>N</v>
      </c>
      <c r="AH813" s="4" t="str">
        <f t="shared" ca="1" si="367"/>
        <v/>
      </c>
      <c r="AI813" s="75">
        <f t="shared" ca="1" si="368"/>
        <v>-73.033392408218504</v>
      </c>
      <c r="AJ813" s="75">
        <f t="shared" ca="1" si="369"/>
        <v>0</v>
      </c>
    </row>
    <row r="814" spans="1:36">
      <c r="A814" s="41">
        <f t="shared" si="370"/>
        <v>748</v>
      </c>
      <c r="B814" s="150">
        <f ca="1">IF(ISNUMBER(A814),INDEX('MetaTrader Import'!$H$13:$J$5893,TRUNC(((A814-$A$39+1)-1)/3)+1,MOD((A814-$A$39+1)-1,3)+1),"")</f>
        <v>0</v>
      </c>
      <c r="C814" s="43">
        <f t="shared" ca="1" si="347"/>
        <v>21.066172615144637</v>
      </c>
      <c r="D814" s="43">
        <f t="shared" ca="1" si="348"/>
        <v>1.1283379472041899</v>
      </c>
      <c r="E814" s="43">
        <f t="shared" ca="1" si="349"/>
        <v>22.194510562348828</v>
      </c>
      <c r="F814" s="43">
        <f t="shared" ca="1" si="350"/>
        <v>2.2194510562348828</v>
      </c>
      <c r="G814" s="43">
        <f>IF(A814&lt;&gt;"",IF(A814&lt;Data!$G$11*0.25,$C$13/$G$32,IF(A814&gt;Data!$G$11*0.25,$C$13,$C$13*10)),"")</f>
        <v>2</v>
      </c>
      <c r="H814" s="43">
        <f>IF(A814&lt;&gt;"",IF(Data!$G$9="constant",$C$13,IF(Data!$G$9="squeeze",G814,F814)),"")</f>
        <v>2</v>
      </c>
      <c r="I814" s="38">
        <f ca="1">IF(ISNUMBER(A814),NORMINV(RAND(),0,IF(AND(Data!$G$9="squeeze",A814&lt;Data!$G$11*0.25),$H$32,1)*$C$30*$C$13)*($C$14*$C$12),"")</f>
        <v>-4.1919387110222678E-5</v>
      </c>
      <c r="J814" s="42">
        <f ca="1">IFERROR(IF(Data!$C$6="Real",B814,I814+J813+($C$14*$C$12)*(NORMINV(RAND(),$C$15,CHOOSE($G$13,$C$13,F814,G814)))),"")</f>
        <v>1.3452537840130123</v>
      </c>
      <c r="K814" s="88">
        <f>IF(ISNUMBER(A814), IF($G$16="fixed",$G$17,MIN(H814*Data!$C$7*$C$16*0.5,$C$17*Data!$C$7))*$C$12,"")</f>
        <v>8.0000000000000007E-5</v>
      </c>
      <c r="L814" s="42">
        <f t="shared" ca="1" si="374"/>
        <v>1.3452537840130123</v>
      </c>
      <c r="M814" s="44">
        <f t="shared" ca="1" si="375"/>
        <v>1.3452937840130124</v>
      </c>
      <c r="N814" s="44">
        <f t="shared" ca="1" si="376"/>
        <v>1.3452137840130123</v>
      </c>
      <c r="O814" s="108">
        <f t="shared" ca="1" si="351"/>
        <v>-0.64024489094222092</v>
      </c>
      <c r="P814" s="102">
        <f t="shared" ca="1" si="352"/>
        <v>5.2782206954563415</v>
      </c>
      <c r="Q814" s="102">
        <f t="shared" ca="1" si="353"/>
        <v>9.2163073140723792E-2</v>
      </c>
      <c r="R814" s="120">
        <f t="shared" ca="1" si="371"/>
        <v>1</v>
      </c>
      <c r="S814" s="54">
        <f t="shared" ca="1" si="372"/>
        <v>0</v>
      </c>
      <c r="T814" s="5">
        <f t="shared" ca="1" si="354"/>
        <v>1.3475392670087669</v>
      </c>
      <c r="U814" s="152">
        <f t="shared" ca="1" si="355"/>
        <v>1.3551546055591035</v>
      </c>
      <c r="V814" s="152">
        <f t="shared" ca="1" si="356"/>
        <v>1.3416029175616471</v>
      </c>
      <c r="W814" s="153">
        <f t="shared" ca="1" si="357"/>
        <v>2</v>
      </c>
      <c r="X814" s="153">
        <f t="shared" ca="1" si="358"/>
        <v>2</v>
      </c>
      <c r="Y814" s="153">
        <f t="shared" ca="1" si="359"/>
        <v>8</v>
      </c>
      <c r="Z814" s="153">
        <f t="shared" ca="1" si="360"/>
        <v>8</v>
      </c>
      <c r="AA814" s="152">
        <f t="shared" ca="1" si="361"/>
        <v>1.3520566961946332</v>
      </c>
      <c r="AB814" s="152">
        <f t="shared" ca="1" si="362"/>
        <v>1.343007522143606</v>
      </c>
      <c r="AC814" s="154">
        <f t="shared" ca="1" si="363"/>
        <v>-547.43297452967352</v>
      </c>
      <c r="AD814" s="154">
        <f t="shared" ca="1" si="364"/>
        <v>-182.90094955251135</v>
      </c>
      <c r="AE814" s="3">
        <f t="shared" ca="1" si="365"/>
        <v>-45.645870255136558</v>
      </c>
      <c r="AF814" s="3">
        <f t="shared" ca="1" si="366"/>
        <v>-730.33392408218492</v>
      </c>
      <c r="AG814" s="3" t="str">
        <f t="shared" ca="1" si="373"/>
        <v>N</v>
      </c>
      <c r="AH814" s="4" t="str">
        <f t="shared" ca="1" si="367"/>
        <v/>
      </c>
      <c r="AI814" s="75">
        <f t="shared" ca="1" si="368"/>
        <v>-73.033392408218504</v>
      </c>
      <c r="AJ814" s="75">
        <f t="shared" ca="1" si="369"/>
        <v>0</v>
      </c>
    </row>
    <row r="815" spans="1:36">
      <c r="A815" s="41">
        <f t="shared" si="370"/>
        <v>749</v>
      </c>
      <c r="B815" s="150">
        <f ca="1">IF(ISNUMBER(A815),INDEX('MetaTrader Import'!$H$13:$J$5893,TRUNC(((A815-$A$39+1)-1)/3)+1,MOD((A815-$A$39+1)-1,3)+1),"")</f>
        <v>0</v>
      </c>
      <c r="C815" s="43">
        <f t="shared" ca="1" si="347"/>
        <v>22.194510562348828</v>
      </c>
      <c r="D815" s="43">
        <f t="shared" ca="1" si="348"/>
        <v>0.42829142818582516</v>
      </c>
      <c r="E815" s="43">
        <f t="shared" ca="1" si="349"/>
        <v>22.622801990534654</v>
      </c>
      <c r="F815" s="43">
        <f t="shared" ca="1" si="350"/>
        <v>2.2622801990534653</v>
      </c>
      <c r="G815" s="43">
        <f>IF(A815&lt;&gt;"",IF(A815&lt;Data!$G$11*0.25,$C$13/$G$32,IF(A815&gt;Data!$G$11*0.25,$C$13,$C$13*10)),"")</f>
        <v>2</v>
      </c>
      <c r="H815" s="43">
        <f>IF(A815&lt;&gt;"",IF(Data!$G$9="constant",$C$13,IF(Data!$G$9="squeeze",G815,F815)),"")</f>
        <v>2</v>
      </c>
      <c r="I815" s="38">
        <f ca="1">IF(ISNUMBER(A815),NORMINV(RAND(),0,IF(AND(Data!$G$9="squeeze",A815&lt;Data!$G$11*0.25),$H$32,1)*$C$30*$C$13)*($C$14*$C$12),"")</f>
        <v>-4.3368530536340319E-4</v>
      </c>
      <c r="J815" s="42">
        <f ca="1">IFERROR(IF(Data!$C$6="Real",B815,I815+J814+($C$14*$C$12)*(NORMINV(RAND(),$C$15,CHOOSE($G$13,$C$13,F815,G815)))),"")</f>
        <v>1.345264205911255</v>
      </c>
      <c r="K815" s="88">
        <f>IF(ISNUMBER(A815), IF($G$16="fixed",$G$17,MIN(H815*Data!$C$7*$C$16*0.5,$C$17*Data!$C$7))*$C$12,"")</f>
        <v>8.0000000000000007E-5</v>
      </c>
      <c r="L815" s="42">
        <f t="shared" ca="1" si="374"/>
        <v>1.345264205911255</v>
      </c>
      <c r="M815" s="44">
        <f t="shared" ca="1" si="375"/>
        <v>1.345304205911255</v>
      </c>
      <c r="N815" s="44">
        <f t="shared" ca="1" si="376"/>
        <v>1.3452242059112549</v>
      </c>
      <c r="O815" s="108">
        <f t="shared" ca="1" si="351"/>
        <v>-0.55362188856372674</v>
      </c>
      <c r="P815" s="102">
        <f t="shared" ca="1" si="352"/>
        <v>4.8962369037929738</v>
      </c>
      <c r="Q815" s="102">
        <f t="shared" ca="1" si="353"/>
        <v>6.4405378517547573E-2</v>
      </c>
      <c r="R815" s="120">
        <f t="shared" ca="1" si="371"/>
        <v>1</v>
      </c>
      <c r="S815" s="54">
        <f t="shared" ca="1" si="372"/>
        <v>0</v>
      </c>
      <c r="T815" s="5">
        <f t="shared" ca="1" si="354"/>
        <v>1.3475392670087669</v>
      </c>
      <c r="U815" s="152">
        <f t="shared" ca="1" si="355"/>
        <v>1.3551546055591035</v>
      </c>
      <c r="V815" s="152">
        <f t="shared" ca="1" si="356"/>
        <v>1.3416029175616471</v>
      </c>
      <c r="W815" s="153">
        <f t="shared" ca="1" si="357"/>
        <v>2</v>
      </c>
      <c r="X815" s="153">
        <f t="shared" ca="1" si="358"/>
        <v>2</v>
      </c>
      <c r="Y815" s="153">
        <f t="shared" ca="1" si="359"/>
        <v>8</v>
      </c>
      <c r="Z815" s="153">
        <f t="shared" ca="1" si="360"/>
        <v>8</v>
      </c>
      <c r="AA815" s="152">
        <f t="shared" ca="1" si="361"/>
        <v>1.3520566961946332</v>
      </c>
      <c r="AB815" s="152">
        <f t="shared" ca="1" si="362"/>
        <v>1.343007522143606</v>
      </c>
      <c r="AC815" s="154">
        <f t="shared" ca="1" si="363"/>
        <v>-546.5992226702632</v>
      </c>
      <c r="AD815" s="154">
        <f t="shared" ca="1" si="364"/>
        <v>-183.73470141192172</v>
      </c>
      <c r="AE815" s="3">
        <f t="shared" ca="1" si="365"/>
        <v>-45.645870255136558</v>
      </c>
      <c r="AF815" s="3">
        <f t="shared" ca="1" si="366"/>
        <v>-730.33392408218492</v>
      </c>
      <c r="AG815" s="3" t="str">
        <f t="shared" ca="1" si="373"/>
        <v>N</v>
      </c>
      <c r="AH815" s="4" t="str">
        <f t="shared" ca="1" si="367"/>
        <v/>
      </c>
      <c r="AI815" s="75">
        <f t="shared" ca="1" si="368"/>
        <v>-73.033392408218504</v>
      </c>
      <c r="AJ815" s="75">
        <f t="shared" ca="1" si="369"/>
        <v>0</v>
      </c>
    </row>
    <row r="816" spans="1:36">
      <c r="A816" s="41">
        <f t="shared" si="370"/>
        <v>750</v>
      </c>
      <c r="B816" s="150">
        <f>IF(ISNUMBER(A816),INDEX('MetaTrader Import'!$H$13:$J$5893,TRUNC(((A816-$A$39+1)-1)/3)+1,MOD((A816-$A$39+1)-1,3)+1),"")</f>
        <v>0</v>
      </c>
      <c r="C816" s="43">
        <f t="shared" ca="1" si="347"/>
        <v>22.622801990534654</v>
      </c>
      <c r="D816" s="43">
        <f t="shared" ca="1" si="348"/>
        <v>-0.26263693966596047</v>
      </c>
      <c r="E816" s="43">
        <f t="shared" ca="1" si="349"/>
        <v>22.360165050868694</v>
      </c>
      <c r="F816" s="43">
        <f t="shared" ca="1" si="350"/>
        <v>2.2360165050868694</v>
      </c>
      <c r="G816" s="43">
        <f>IF(A816&lt;&gt;"",IF(A816&lt;Data!$G$11*0.25,$C$13/$G$32,IF(A816&gt;Data!$G$11*0.25,$C$13,$C$13*10)),"")</f>
        <v>2</v>
      </c>
      <c r="H816" s="43">
        <f>IF(A816&lt;&gt;"",IF(Data!$G$9="constant",$C$13,IF(Data!$G$9="squeeze",G816,F816)),"")</f>
        <v>2</v>
      </c>
      <c r="I816" s="38">
        <f ca="1">IF(ISNUMBER(A816),NORMINV(RAND(),0,IF(AND(Data!$G$9="squeeze",A816&lt;Data!$G$11*0.25),$H$32,1)*$C$30*$C$13)*($C$14*$C$12),"")</f>
        <v>6.0262391417471417E-4</v>
      </c>
      <c r="J816" s="42">
        <f ca="1">IFERROR(IF(Data!$C$6="Real",B816,I816+J815+($C$14*$C$12)*(NORMINV(RAND(),$C$15,CHOOSE($G$13,$C$13,F816,G816)))),"")</f>
        <v>1.3455775246433224</v>
      </c>
      <c r="K816" s="88">
        <f>IF(ISNUMBER(A816), IF($G$16="fixed",$G$17,MIN(H816*Data!$C$7*$C$16*0.5,$C$17*Data!$C$7))*$C$12,"")</f>
        <v>8.0000000000000007E-5</v>
      </c>
      <c r="L816" s="42">
        <f t="shared" ca="1" si="374"/>
        <v>1.3455775246433224</v>
      </c>
      <c r="M816" s="44">
        <f t="shared" ca="1" si="375"/>
        <v>1.3456175246433224</v>
      </c>
      <c r="N816" s="44">
        <f t="shared" ca="1" si="376"/>
        <v>1.3455375246433223</v>
      </c>
      <c r="O816" s="108">
        <f t="shared" ca="1" si="351"/>
        <v>-0.38291562730148804</v>
      </c>
      <c r="P816" s="102">
        <f t="shared" ca="1" si="352"/>
        <v>4.3134806434345156</v>
      </c>
      <c r="Q816" s="102">
        <f t="shared" ca="1" si="353"/>
        <v>1.9461895533102527E-2</v>
      </c>
      <c r="R816" s="120">
        <f t="shared" ca="1" si="371"/>
        <v>1</v>
      </c>
      <c r="S816" s="54">
        <f t="shared" ca="1" si="372"/>
        <v>0</v>
      </c>
      <c r="T816" s="5">
        <f t="shared" ca="1" si="354"/>
        <v>1.3475392670087669</v>
      </c>
      <c r="U816" s="152">
        <f t="shared" ca="1" si="355"/>
        <v>1.3551546055591035</v>
      </c>
      <c r="V816" s="152">
        <f t="shared" ca="1" si="356"/>
        <v>1.3416029175616471</v>
      </c>
      <c r="W816" s="153">
        <f t="shared" ca="1" si="357"/>
        <v>2</v>
      </c>
      <c r="X816" s="153">
        <f t="shared" ca="1" si="358"/>
        <v>2</v>
      </c>
      <c r="Y816" s="153">
        <f t="shared" ca="1" si="359"/>
        <v>8</v>
      </c>
      <c r="Z816" s="153">
        <f t="shared" ca="1" si="360"/>
        <v>8</v>
      </c>
      <c r="AA816" s="152">
        <f t="shared" ca="1" si="361"/>
        <v>1.3520566961946332</v>
      </c>
      <c r="AB816" s="152">
        <f t="shared" ca="1" si="362"/>
        <v>1.343007522143606</v>
      </c>
      <c r="AC816" s="154">
        <f t="shared" ca="1" si="363"/>
        <v>-521.53372410487009</v>
      </c>
      <c r="AD816" s="154">
        <f t="shared" ca="1" si="364"/>
        <v>-208.8001999773148</v>
      </c>
      <c r="AE816" s="3">
        <f t="shared" ca="1" si="365"/>
        <v>-45.645870255136558</v>
      </c>
      <c r="AF816" s="3">
        <f t="shared" ca="1" si="366"/>
        <v>-730.33392408218492</v>
      </c>
      <c r="AG816" s="3" t="str">
        <f t="shared" ca="1" si="373"/>
        <v>N</v>
      </c>
      <c r="AH816" s="4" t="str">
        <f t="shared" ca="1" si="367"/>
        <v/>
      </c>
      <c r="AI816" s="75">
        <f t="shared" ca="1" si="368"/>
        <v>-73.033392408218504</v>
      </c>
      <c r="AJ816" s="75">
        <f t="shared" ca="1" si="369"/>
        <v>0</v>
      </c>
    </row>
    <row r="817" spans="1:36">
      <c r="A817" s="41">
        <f t="shared" si="370"/>
        <v>751</v>
      </c>
      <c r="B817" s="150">
        <f ca="1">IF(ISNUMBER(A817),INDEX('MetaTrader Import'!$H$13:$J$5893,TRUNC(((A817-$A$39+1)-1)/3)+1,MOD((A817-$A$39+1)-1,3)+1),"")</f>
        <v>0</v>
      </c>
      <c r="C817" s="43">
        <f t="shared" ca="1" si="347"/>
        <v>22.360165050868694</v>
      </c>
      <c r="D817" s="43">
        <f t="shared" ca="1" si="348"/>
        <v>0.70567670535013949</v>
      </c>
      <c r="E817" s="43">
        <f t="shared" ca="1" si="349"/>
        <v>23.065841756218834</v>
      </c>
      <c r="F817" s="43">
        <f t="shared" ca="1" si="350"/>
        <v>2.3065841756218832</v>
      </c>
      <c r="G817" s="43">
        <f>IF(A817&lt;&gt;"",IF(A817&lt;Data!$G$11*0.25,$C$13/$G$32,IF(A817&gt;Data!$G$11*0.25,$C$13,$C$13*10)),"")</f>
        <v>2</v>
      </c>
      <c r="H817" s="43">
        <f>IF(A817&lt;&gt;"",IF(Data!$G$9="constant",$C$13,IF(Data!$G$9="squeeze",G817,F817)),"")</f>
        <v>2</v>
      </c>
      <c r="I817" s="38">
        <f ca="1">IF(ISNUMBER(A817),NORMINV(RAND(),0,IF(AND(Data!$G$9="squeeze",A817&lt;Data!$G$11*0.25),$H$32,1)*$C$30*$C$13)*($C$14*$C$12),"")</f>
        <v>-8.3941654082546468E-5</v>
      </c>
      <c r="J817" s="42">
        <f ca="1">IFERROR(IF(Data!$C$6="Real",B817,I817+J816+($C$14*$C$12)*(NORMINV(RAND(),$C$15,CHOOSE($G$13,$C$13,F817,G817)))),"")</f>
        <v>1.3450477303692399</v>
      </c>
      <c r="K817" s="88">
        <f>IF(ISNUMBER(A817), IF($G$16="fixed",$G$17,MIN(H817*Data!$C$7*$C$16*0.5,$C$17*Data!$C$7))*$C$12,"")</f>
        <v>8.0000000000000007E-5</v>
      </c>
      <c r="L817" s="42">
        <f t="shared" ca="1" si="374"/>
        <v>1.3450477303692399</v>
      </c>
      <c r="M817" s="44">
        <f t="shared" ca="1" si="375"/>
        <v>1.3450877303692399</v>
      </c>
      <c r="N817" s="44">
        <f t="shared" ca="1" si="376"/>
        <v>1.3450077303692398</v>
      </c>
      <c r="O817" s="108">
        <f t="shared" ca="1" si="351"/>
        <v>-0.41582650978764868</v>
      </c>
      <c r="P817" s="102">
        <f t="shared" ca="1" si="352"/>
        <v>4.4449801970861831</v>
      </c>
      <c r="Q817" s="102">
        <f t="shared" ca="1" si="353"/>
        <v>-3.6463047724113941E-2</v>
      </c>
      <c r="R817" s="120">
        <f t="shared" ca="1" si="371"/>
        <v>1</v>
      </c>
      <c r="S817" s="54">
        <f t="shared" ca="1" si="372"/>
        <v>0</v>
      </c>
      <c r="T817" s="5">
        <f t="shared" ca="1" si="354"/>
        <v>1.3475392670087669</v>
      </c>
      <c r="U817" s="152">
        <f t="shared" ca="1" si="355"/>
        <v>1.3551546055591035</v>
      </c>
      <c r="V817" s="152">
        <f t="shared" ca="1" si="356"/>
        <v>1.3416029175616471</v>
      </c>
      <c r="W817" s="153">
        <f t="shared" ca="1" si="357"/>
        <v>2</v>
      </c>
      <c r="X817" s="153">
        <f t="shared" ca="1" si="358"/>
        <v>2</v>
      </c>
      <c r="Y817" s="153">
        <f t="shared" ca="1" si="359"/>
        <v>8</v>
      </c>
      <c r="Z817" s="153">
        <f t="shared" ca="1" si="360"/>
        <v>8</v>
      </c>
      <c r="AA817" s="152">
        <f t="shared" ca="1" si="361"/>
        <v>1.3520566961946332</v>
      </c>
      <c r="AB817" s="152">
        <f t="shared" ca="1" si="362"/>
        <v>1.343007522143606</v>
      </c>
      <c r="AC817" s="154">
        <f t="shared" ca="1" si="363"/>
        <v>-563.9172660314706</v>
      </c>
      <c r="AD817" s="154">
        <f t="shared" ca="1" si="364"/>
        <v>-166.41665805071426</v>
      </c>
      <c r="AE817" s="3">
        <f t="shared" ca="1" si="365"/>
        <v>-45.645870255136558</v>
      </c>
      <c r="AF817" s="3">
        <f t="shared" ca="1" si="366"/>
        <v>-730.33392408218492</v>
      </c>
      <c r="AG817" s="3" t="str">
        <f t="shared" ca="1" si="373"/>
        <v>N</v>
      </c>
      <c r="AH817" s="4" t="str">
        <f t="shared" ca="1" si="367"/>
        <v/>
      </c>
      <c r="AI817" s="75">
        <f t="shared" ca="1" si="368"/>
        <v>-73.033392408218504</v>
      </c>
      <c r="AJ817" s="75">
        <f t="shared" ca="1" si="369"/>
        <v>0</v>
      </c>
    </row>
    <row r="818" spans="1:36">
      <c r="A818" s="41">
        <f t="shared" si="370"/>
        <v>752</v>
      </c>
      <c r="B818" s="150">
        <f ca="1">IF(ISNUMBER(A818),INDEX('MetaTrader Import'!$H$13:$J$5893,TRUNC(((A818-$A$39+1)-1)/3)+1,MOD((A818-$A$39+1)-1,3)+1),"")</f>
        <v>0</v>
      </c>
      <c r="C818" s="43">
        <f t="shared" ca="1" si="347"/>
        <v>23.065841756218834</v>
      </c>
      <c r="D818" s="43">
        <f t="shared" ca="1" si="348"/>
        <v>-0.71035815451429385</v>
      </c>
      <c r="E818" s="43">
        <f t="shared" ca="1" si="349"/>
        <v>22.355483601704542</v>
      </c>
      <c r="F818" s="43">
        <f t="shared" ca="1" si="350"/>
        <v>2.235548360170454</v>
      </c>
      <c r="G818" s="43">
        <f>IF(A818&lt;&gt;"",IF(A818&lt;Data!$G$11*0.25,$C$13/$G$32,IF(A818&gt;Data!$G$11*0.25,$C$13,$C$13*10)),"")</f>
        <v>2</v>
      </c>
      <c r="H818" s="43">
        <f>IF(A818&lt;&gt;"",IF(Data!$G$9="constant",$C$13,IF(Data!$G$9="squeeze",G818,F818)),"")</f>
        <v>2</v>
      </c>
      <c r="I818" s="38">
        <f ca="1">IF(ISNUMBER(A818),NORMINV(RAND(),0,IF(AND(Data!$G$9="squeeze",A818&lt;Data!$G$11*0.25),$H$32,1)*$C$30*$C$13)*($C$14*$C$12),"")</f>
        <v>-2.8790301461777776E-6</v>
      </c>
      <c r="J818" s="42">
        <f ca="1">IFERROR(IF(Data!$C$6="Real",B818,I818+J817+($C$14*$C$12)*(NORMINV(RAND(),$C$15,CHOOSE($G$13,$C$13,F818,G818)))),"")</f>
        <v>1.3458195268076907</v>
      </c>
      <c r="K818" s="88">
        <f>IF(ISNUMBER(A818), IF($G$16="fixed",$G$17,MIN(H818*Data!$C$7*$C$16*0.5,$C$17*Data!$C$7))*$C$12,"")</f>
        <v>8.0000000000000007E-5</v>
      </c>
      <c r="L818" s="42">
        <f t="shared" ca="1" si="374"/>
        <v>1.3458195268076907</v>
      </c>
      <c r="M818" s="44">
        <f t="shared" ca="1" si="375"/>
        <v>1.3458595268076907</v>
      </c>
      <c r="N818" s="44">
        <f t="shared" ca="1" si="376"/>
        <v>1.3457795268076906</v>
      </c>
      <c r="O818" s="108">
        <f t="shared" ca="1" si="351"/>
        <v>-0.27204737717452721</v>
      </c>
      <c r="P818" s="102">
        <f t="shared" ca="1" si="352"/>
        <v>4.3049408072562771</v>
      </c>
      <c r="Q818" s="102">
        <f t="shared" ca="1" si="353"/>
        <v>-8.988988384413181E-2</v>
      </c>
      <c r="R818" s="120">
        <f t="shared" ca="1" si="371"/>
        <v>1</v>
      </c>
      <c r="S818" s="54">
        <f t="shared" ca="1" si="372"/>
        <v>0</v>
      </c>
      <c r="T818" s="5">
        <f t="shared" ca="1" si="354"/>
        <v>1.3475392670087669</v>
      </c>
      <c r="U818" s="152">
        <f t="shared" ca="1" si="355"/>
        <v>1.3551546055591035</v>
      </c>
      <c r="V818" s="152">
        <f t="shared" ca="1" si="356"/>
        <v>1.3416029175616471</v>
      </c>
      <c r="W818" s="153">
        <f t="shared" ca="1" si="357"/>
        <v>2</v>
      </c>
      <c r="X818" s="153">
        <f t="shared" ca="1" si="358"/>
        <v>2</v>
      </c>
      <c r="Y818" s="153">
        <f t="shared" ca="1" si="359"/>
        <v>8</v>
      </c>
      <c r="Z818" s="153">
        <f t="shared" ca="1" si="360"/>
        <v>8</v>
      </c>
      <c r="AA818" s="152">
        <f t="shared" ca="1" si="361"/>
        <v>1.3520566961946332</v>
      </c>
      <c r="AB818" s="152">
        <f t="shared" ca="1" si="362"/>
        <v>1.343007522143606</v>
      </c>
      <c r="AC818" s="154">
        <f t="shared" ca="1" si="363"/>
        <v>-502.17355095540483</v>
      </c>
      <c r="AD818" s="154">
        <f t="shared" ca="1" si="364"/>
        <v>-228.16037312678006</v>
      </c>
      <c r="AE818" s="3">
        <f t="shared" ca="1" si="365"/>
        <v>-45.645870255136558</v>
      </c>
      <c r="AF818" s="3">
        <f t="shared" ca="1" si="366"/>
        <v>-730.33392408218492</v>
      </c>
      <c r="AG818" s="3" t="str">
        <f t="shared" ca="1" si="373"/>
        <v>N</v>
      </c>
      <c r="AH818" s="4" t="str">
        <f t="shared" ca="1" si="367"/>
        <v/>
      </c>
      <c r="AI818" s="75">
        <f t="shared" ca="1" si="368"/>
        <v>-73.033392408218504</v>
      </c>
      <c r="AJ818" s="75">
        <f t="shared" ca="1" si="369"/>
        <v>0</v>
      </c>
    </row>
    <row r="819" spans="1:36">
      <c r="A819" s="41">
        <f t="shared" si="370"/>
        <v>753</v>
      </c>
      <c r="B819" s="150">
        <f>IF(ISNUMBER(A819),INDEX('MetaTrader Import'!$H$13:$J$5893,TRUNC(((A819-$A$39+1)-1)/3)+1,MOD((A819-$A$39+1)-1,3)+1),"")</f>
        <v>0</v>
      </c>
      <c r="C819" s="43">
        <f t="shared" ca="1" si="347"/>
        <v>22.355483601704542</v>
      </c>
      <c r="D819" s="43">
        <f t="shared" ca="1" si="348"/>
        <v>-0.11081808454730646</v>
      </c>
      <c r="E819" s="43">
        <f t="shared" ca="1" si="349"/>
        <v>22.244665517157234</v>
      </c>
      <c r="F819" s="43">
        <f t="shared" ca="1" si="350"/>
        <v>2.2244665517157234</v>
      </c>
      <c r="G819" s="43">
        <f>IF(A819&lt;&gt;"",IF(A819&lt;Data!$G$11*0.25,$C$13/$G$32,IF(A819&gt;Data!$G$11*0.25,$C$13,$C$13*10)),"")</f>
        <v>2</v>
      </c>
      <c r="H819" s="43">
        <f>IF(A819&lt;&gt;"",IF(Data!$G$9="constant",$C$13,IF(Data!$G$9="squeeze",G819,F819)),"")</f>
        <v>2</v>
      </c>
      <c r="I819" s="38">
        <f ca="1">IF(ISNUMBER(A819),NORMINV(RAND(),0,IF(AND(Data!$G$9="squeeze",A819&lt;Data!$G$11*0.25),$H$32,1)*$C$30*$C$13)*($C$14*$C$12),"")</f>
        <v>-4.7203010791441818E-5</v>
      </c>
      <c r="J819" s="42">
        <f ca="1">IFERROR(IF(Data!$C$6="Real",B819,I819+J818+($C$14*$C$12)*(NORMINV(RAND(),$C$15,CHOOSE($G$13,$C$13,F819,G819)))),"")</f>
        <v>1.345795098116094</v>
      </c>
      <c r="K819" s="88">
        <f>IF(ISNUMBER(A819), IF($G$16="fixed",$G$17,MIN(H819*Data!$C$7*$C$16*0.5,$C$17*Data!$C$7))*$C$12,"")</f>
        <v>8.0000000000000007E-5</v>
      </c>
      <c r="L819" s="42">
        <f t="shared" ca="1" si="374"/>
        <v>1.345795098116094</v>
      </c>
      <c r="M819" s="44">
        <f t="shared" ca="1" si="375"/>
        <v>1.345835098116094</v>
      </c>
      <c r="N819" s="44">
        <f t="shared" ca="1" si="376"/>
        <v>1.345755098116094</v>
      </c>
      <c r="O819" s="108">
        <f t="shared" ca="1" si="351"/>
        <v>-0.21672228799222781</v>
      </c>
      <c r="P819" s="102">
        <f t="shared" ca="1" si="352"/>
        <v>4.3022233607586138</v>
      </c>
      <c r="Q819" s="102">
        <f t="shared" ca="1" si="353"/>
        <v>-0.1265371428437638</v>
      </c>
      <c r="R819" s="120">
        <f t="shared" ca="1" si="371"/>
        <v>1</v>
      </c>
      <c r="S819" s="54">
        <f t="shared" ca="1" si="372"/>
        <v>0</v>
      </c>
      <c r="T819" s="5">
        <f t="shared" ca="1" si="354"/>
        <v>1.3475392670087669</v>
      </c>
      <c r="U819" s="152">
        <f t="shared" ca="1" si="355"/>
        <v>1.3551546055591035</v>
      </c>
      <c r="V819" s="152">
        <f t="shared" ca="1" si="356"/>
        <v>1.3416029175616471</v>
      </c>
      <c r="W819" s="153">
        <f t="shared" ca="1" si="357"/>
        <v>2</v>
      </c>
      <c r="X819" s="153">
        <f t="shared" ca="1" si="358"/>
        <v>2</v>
      </c>
      <c r="Y819" s="153">
        <f t="shared" ca="1" si="359"/>
        <v>8</v>
      </c>
      <c r="Z819" s="153">
        <f t="shared" ca="1" si="360"/>
        <v>8</v>
      </c>
      <c r="AA819" s="152">
        <f t="shared" ca="1" si="361"/>
        <v>1.3520566961946332</v>
      </c>
      <c r="AB819" s="152">
        <f t="shared" ca="1" si="362"/>
        <v>1.343007522143606</v>
      </c>
      <c r="AC819" s="154">
        <f t="shared" ca="1" si="363"/>
        <v>-504.12784628314</v>
      </c>
      <c r="AD819" s="154">
        <f t="shared" ca="1" si="364"/>
        <v>-226.20607779904489</v>
      </c>
      <c r="AE819" s="3">
        <f t="shared" ca="1" si="365"/>
        <v>-45.645870255136558</v>
      </c>
      <c r="AF819" s="3">
        <f t="shared" ca="1" si="366"/>
        <v>-730.33392408218492</v>
      </c>
      <c r="AG819" s="3" t="str">
        <f t="shared" ca="1" si="373"/>
        <v>N</v>
      </c>
      <c r="AH819" s="4" t="str">
        <f t="shared" ca="1" si="367"/>
        <v/>
      </c>
      <c r="AI819" s="75">
        <f t="shared" ca="1" si="368"/>
        <v>-73.033392408218504</v>
      </c>
      <c r="AJ819" s="75">
        <f t="shared" ca="1" si="369"/>
        <v>0</v>
      </c>
    </row>
    <row r="820" spans="1:36">
      <c r="A820" s="41">
        <f t="shared" si="370"/>
        <v>754</v>
      </c>
      <c r="B820" s="150">
        <f ca="1">IF(ISNUMBER(A820),INDEX('MetaTrader Import'!$H$13:$J$5893,TRUNC(((A820-$A$39+1)-1)/3)+1,MOD((A820-$A$39+1)-1,3)+1),"")</f>
        <v>0</v>
      </c>
      <c r="C820" s="43">
        <f t="shared" ca="1" si="347"/>
        <v>22.244665517157234</v>
      </c>
      <c r="D820" s="43">
        <f t="shared" ca="1" si="348"/>
        <v>0.15922719193732809</v>
      </c>
      <c r="E820" s="43">
        <f t="shared" ca="1" si="349"/>
        <v>22.403892709094563</v>
      </c>
      <c r="F820" s="43">
        <f t="shared" ca="1" si="350"/>
        <v>2.2403892709094562</v>
      </c>
      <c r="G820" s="43">
        <f>IF(A820&lt;&gt;"",IF(A820&lt;Data!$G$11*0.25,$C$13/$G$32,IF(A820&gt;Data!$G$11*0.25,$C$13,$C$13*10)),"")</f>
        <v>2</v>
      </c>
      <c r="H820" s="43">
        <f>IF(A820&lt;&gt;"",IF(Data!$G$9="constant",$C$13,IF(Data!$G$9="squeeze",G820,F820)),"")</f>
        <v>2</v>
      </c>
      <c r="I820" s="38">
        <f ca="1">IF(ISNUMBER(A820),NORMINV(RAND(),0,IF(AND(Data!$G$9="squeeze",A820&lt;Data!$G$11*0.25),$H$32,1)*$C$30*$C$13)*($C$14*$C$12),"")</f>
        <v>-2.7621587237112728E-4</v>
      </c>
      <c r="J820" s="42">
        <f ca="1">IFERROR(IF(Data!$C$6="Real",B820,I820+J819+($C$14*$C$12)*(NORMINV(RAND(),$C$15,CHOOSE($G$13,$C$13,F820,G820)))),"")</f>
        <v>1.3463992966861704</v>
      </c>
      <c r="K820" s="88">
        <f>IF(ISNUMBER(A820), IF($G$16="fixed",$G$17,MIN(H820*Data!$C$7*$C$16*0.5,$C$17*Data!$C$7))*$C$12,"")</f>
        <v>8.0000000000000007E-5</v>
      </c>
      <c r="L820" s="42">
        <f t="shared" ca="1" si="374"/>
        <v>1.3463992966861704</v>
      </c>
      <c r="M820" s="44">
        <f t="shared" ca="1" si="375"/>
        <v>1.3464392966861705</v>
      </c>
      <c r="N820" s="44">
        <f t="shared" ca="1" si="376"/>
        <v>1.3463592966861704</v>
      </c>
      <c r="O820" s="108">
        <f t="shared" ca="1" si="351"/>
        <v>7.3442804602014924E-2</v>
      </c>
      <c r="P820" s="102">
        <f t="shared" ca="1" si="352"/>
        <v>4.5615458141426748</v>
      </c>
      <c r="Q820" s="102">
        <f t="shared" ca="1" si="353"/>
        <v>-0.1488230429523415</v>
      </c>
      <c r="R820" s="120">
        <f t="shared" ca="1" si="371"/>
        <v>1</v>
      </c>
      <c r="S820" s="54">
        <f t="shared" ca="1" si="372"/>
        <v>0</v>
      </c>
      <c r="T820" s="5">
        <f t="shared" ca="1" si="354"/>
        <v>1.3475392670087669</v>
      </c>
      <c r="U820" s="152">
        <f t="shared" ca="1" si="355"/>
        <v>1.3551546055591035</v>
      </c>
      <c r="V820" s="152">
        <f t="shared" ca="1" si="356"/>
        <v>1.3416029175616471</v>
      </c>
      <c r="W820" s="153">
        <f t="shared" ca="1" si="357"/>
        <v>2</v>
      </c>
      <c r="X820" s="153">
        <f t="shared" ca="1" si="358"/>
        <v>2</v>
      </c>
      <c r="Y820" s="153">
        <f t="shared" ca="1" si="359"/>
        <v>8</v>
      </c>
      <c r="Z820" s="153">
        <f t="shared" ca="1" si="360"/>
        <v>8</v>
      </c>
      <c r="AA820" s="152">
        <f t="shared" ca="1" si="361"/>
        <v>1.3520566961946332</v>
      </c>
      <c r="AB820" s="152">
        <f t="shared" ca="1" si="362"/>
        <v>1.343007522143606</v>
      </c>
      <c r="AC820" s="154">
        <f t="shared" ca="1" si="363"/>
        <v>-455.79196067702554</v>
      </c>
      <c r="AD820" s="154">
        <f t="shared" ca="1" si="364"/>
        <v>-274.54196340515932</v>
      </c>
      <c r="AE820" s="3">
        <f t="shared" ca="1" si="365"/>
        <v>-45.645870255136558</v>
      </c>
      <c r="AF820" s="3">
        <f t="shared" ca="1" si="366"/>
        <v>-730.33392408218492</v>
      </c>
      <c r="AG820" s="3" t="str">
        <f t="shared" ca="1" si="373"/>
        <v>N</v>
      </c>
      <c r="AH820" s="4" t="str">
        <f t="shared" ca="1" si="367"/>
        <v/>
      </c>
      <c r="AI820" s="75">
        <f t="shared" ca="1" si="368"/>
        <v>-73.033392408218504</v>
      </c>
      <c r="AJ820" s="75">
        <f t="shared" ca="1" si="369"/>
        <v>0</v>
      </c>
    </row>
    <row r="821" spans="1:36">
      <c r="A821" s="41">
        <f t="shared" si="370"/>
        <v>755</v>
      </c>
      <c r="B821" s="150">
        <f ca="1">IF(ISNUMBER(A821),INDEX('MetaTrader Import'!$H$13:$J$5893,TRUNC(((A821-$A$39+1)-1)/3)+1,MOD((A821-$A$39+1)-1,3)+1),"")</f>
        <v>0</v>
      </c>
      <c r="C821" s="43">
        <f t="shared" ca="1" si="347"/>
        <v>22.403892709094563</v>
      </c>
      <c r="D821" s="43">
        <f t="shared" ca="1" si="348"/>
        <v>1.1662824061006467</v>
      </c>
      <c r="E821" s="43">
        <f t="shared" ca="1" si="349"/>
        <v>23.570175115195209</v>
      </c>
      <c r="F821" s="43">
        <f t="shared" ca="1" si="350"/>
        <v>2.3570175115195209</v>
      </c>
      <c r="G821" s="43">
        <f>IF(A821&lt;&gt;"",IF(A821&lt;Data!$G$11*0.25,$C$13/$G$32,IF(A821&gt;Data!$G$11*0.25,$C$13,$C$13*10)),"")</f>
        <v>2</v>
      </c>
      <c r="H821" s="43">
        <f>IF(A821&lt;&gt;"",IF(Data!$G$9="constant",$C$13,IF(Data!$G$9="squeeze",G821,F821)),"")</f>
        <v>2</v>
      </c>
      <c r="I821" s="38">
        <f ca="1">IF(ISNUMBER(A821),NORMINV(RAND(),0,IF(AND(Data!$G$9="squeeze",A821&lt;Data!$G$11*0.25),$H$32,1)*$C$30*$C$13)*($C$14*$C$12),"")</f>
        <v>5.2485534760222808E-5</v>
      </c>
      <c r="J821" s="42">
        <f ca="1">IFERROR(IF(Data!$C$6="Real",B821,I821+J820+($C$14*$C$12)*(NORMINV(RAND(),$C$15,CHOOSE($G$13,$C$13,F821,G821)))),"")</f>
        <v>1.3464831787939902</v>
      </c>
      <c r="K821" s="88">
        <f>IF(ISNUMBER(A821), IF($G$16="fixed",$G$17,MIN(H821*Data!$C$7*$C$16*0.5,$C$17*Data!$C$7))*$C$12,"")</f>
        <v>8.0000000000000007E-5</v>
      </c>
      <c r="L821" s="42">
        <f t="shared" ca="1" si="374"/>
        <v>1.3464831787939902</v>
      </c>
      <c r="M821" s="44">
        <f t="shared" ca="1" si="375"/>
        <v>1.3465231787939902</v>
      </c>
      <c r="N821" s="44">
        <f t="shared" ca="1" si="376"/>
        <v>1.3464431787939901</v>
      </c>
      <c r="O821" s="108">
        <f t="shared" ca="1" si="351"/>
        <v>0.25705102039035627</v>
      </c>
      <c r="P821" s="102">
        <f t="shared" ca="1" si="352"/>
        <v>4.9675422677813268</v>
      </c>
      <c r="Q821" s="102">
        <f t="shared" ca="1" si="353"/>
        <v>-0.14444252990365949</v>
      </c>
      <c r="R821" s="120">
        <f t="shared" ca="1" si="371"/>
        <v>1</v>
      </c>
      <c r="S821" s="54">
        <f t="shared" ca="1" si="372"/>
        <v>0</v>
      </c>
      <c r="T821" s="5">
        <f t="shared" ca="1" si="354"/>
        <v>1.3475392670087669</v>
      </c>
      <c r="U821" s="152">
        <f t="shared" ca="1" si="355"/>
        <v>1.3551546055591035</v>
      </c>
      <c r="V821" s="152">
        <f t="shared" ca="1" si="356"/>
        <v>1.3416029175616471</v>
      </c>
      <c r="W821" s="153">
        <f t="shared" ca="1" si="357"/>
        <v>2</v>
      </c>
      <c r="X821" s="153">
        <f t="shared" ca="1" si="358"/>
        <v>2</v>
      </c>
      <c r="Y821" s="153">
        <f t="shared" ca="1" si="359"/>
        <v>8</v>
      </c>
      <c r="Z821" s="153">
        <f t="shared" ca="1" si="360"/>
        <v>8</v>
      </c>
      <c r="AA821" s="152">
        <f t="shared" ca="1" si="361"/>
        <v>1.3520566961946332</v>
      </c>
      <c r="AB821" s="152">
        <f t="shared" ca="1" si="362"/>
        <v>1.343007522143606</v>
      </c>
      <c r="AC821" s="154">
        <f t="shared" ca="1" si="363"/>
        <v>-449.08139205144693</v>
      </c>
      <c r="AD821" s="154">
        <f t="shared" ca="1" si="364"/>
        <v>-281.25253203073794</v>
      </c>
      <c r="AE821" s="3">
        <f t="shared" ca="1" si="365"/>
        <v>-45.645870255136558</v>
      </c>
      <c r="AF821" s="3">
        <f t="shared" ca="1" si="366"/>
        <v>-730.33392408218492</v>
      </c>
      <c r="AG821" s="3" t="str">
        <f t="shared" ca="1" si="373"/>
        <v>N</v>
      </c>
      <c r="AH821" s="4" t="str">
        <f t="shared" ca="1" si="367"/>
        <v/>
      </c>
      <c r="AI821" s="75">
        <f t="shared" ca="1" si="368"/>
        <v>-73.033392408218504</v>
      </c>
      <c r="AJ821" s="75">
        <f t="shared" ca="1" si="369"/>
        <v>0</v>
      </c>
    </row>
    <row r="822" spans="1:36">
      <c r="A822" s="41">
        <f t="shared" si="370"/>
        <v>756</v>
      </c>
      <c r="B822" s="150">
        <f>IF(ISNUMBER(A822),INDEX('MetaTrader Import'!$H$13:$J$5893,TRUNC(((A822-$A$39+1)-1)/3)+1,MOD((A822-$A$39+1)-1,3)+1),"")</f>
        <v>0</v>
      </c>
      <c r="C822" s="43">
        <f t="shared" ca="1" si="347"/>
        <v>23.570175115195209</v>
      </c>
      <c r="D822" s="43">
        <f t="shared" ca="1" si="348"/>
        <v>0.50813980671883963</v>
      </c>
      <c r="E822" s="43">
        <f t="shared" ca="1" si="349"/>
        <v>24.07831492191405</v>
      </c>
      <c r="F822" s="43">
        <f t="shared" ca="1" si="350"/>
        <v>2.4078314921914048</v>
      </c>
      <c r="G822" s="43">
        <f>IF(A822&lt;&gt;"",IF(A822&lt;Data!$G$11*0.25,$C$13/$G$32,IF(A822&gt;Data!$G$11*0.25,$C$13,$C$13*10)),"")</f>
        <v>2</v>
      </c>
      <c r="H822" s="43">
        <f>IF(A822&lt;&gt;"",IF(Data!$G$9="constant",$C$13,IF(Data!$G$9="squeeze",G822,F822)),"")</f>
        <v>2</v>
      </c>
      <c r="I822" s="38">
        <f ca="1">IF(ISNUMBER(A822),NORMINV(RAND(),0,IF(AND(Data!$G$9="squeeze",A822&lt;Data!$G$11*0.25),$H$32,1)*$C$30*$C$13)*($C$14*$C$12),"")</f>
        <v>-3.6182848737768212E-4</v>
      </c>
      <c r="J822" s="42">
        <f ca="1">IFERROR(IF(Data!$C$6="Real",B822,I822+J821+($C$14*$C$12)*(NORMINV(RAND(),$C$15,CHOOSE($G$13,$C$13,F822,G822)))),"")</f>
        <v>1.3463952440013167</v>
      </c>
      <c r="K822" s="88">
        <f>IF(ISNUMBER(A822), IF($G$16="fixed",$G$17,MIN(H822*Data!$C$7*$C$16*0.5,$C$17*Data!$C$7))*$C$12,"")</f>
        <v>8.0000000000000007E-5</v>
      </c>
      <c r="L822" s="42">
        <f t="shared" ca="1" si="374"/>
        <v>1.3463952440013167</v>
      </c>
      <c r="M822" s="44">
        <f t="shared" ca="1" si="375"/>
        <v>1.3464352440013168</v>
      </c>
      <c r="N822" s="44">
        <f t="shared" ca="1" si="376"/>
        <v>1.3463552440013167</v>
      </c>
      <c r="O822" s="108">
        <f t="shared" ca="1" si="351"/>
        <v>0.28392847119718123</v>
      </c>
      <c r="P822" s="102">
        <f t="shared" ca="1" si="352"/>
        <v>5.044503008996144</v>
      </c>
      <c r="Q822" s="102">
        <f t="shared" ca="1" si="353"/>
        <v>-0.11330782189439703</v>
      </c>
      <c r="R822" s="120">
        <f t="shared" ca="1" si="371"/>
        <v>1</v>
      </c>
      <c r="S822" s="54">
        <f t="shared" ca="1" si="372"/>
        <v>0</v>
      </c>
      <c r="T822" s="5">
        <f t="shared" ca="1" si="354"/>
        <v>1.3475392670087669</v>
      </c>
      <c r="U822" s="152">
        <f t="shared" ca="1" si="355"/>
        <v>1.3551546055591035</v>
      </c>
      <c r="V822" s="152">
        <f t="shared" ca="1" si="356"/>
        <v>1.3416029175616471</v>
      </c>
      <c r="W822" s="153">
        <f t="shared" ca="1" si="357"/>
        <v>2</v>
      </c>
      <c r="X822" s="153">
        <f t="shared" ca="1" si="358"/>
        <v>2</v>
      </c>
      <c r="Y822" s="153">
        <f t="shared" ca="1" si="359"/>
        <v>8</v>
      </c>
      <c r="Z822" s="153">
        <f t="shared" ca="1" si="360"/>
        <v>8</v>
      </c>
      <c r="AA822" s="152">
        <f t="shared" ca="1" si="361"/>
        <v>1.3520566961946332</v>
      </c>
      <c r="AB822" s="152">
        <f t="shared" ca="1" si="362"/>
        <v>1.343007522143606</v>
      </c>
      <c r="AC822" s="154">
        <f t="shared" ca="1" si="363"/>
        <v>-456.11617546532204</v>
      </c>
      <c r="AD822" s="154">
        <f t="shared" ca="1" si="364"/>
        <v>-274.21774861686288</v>
      </c>
      <c r="AE822" s="3">
        <f t="shared" ca="1" si="365"/>
        <v>-45.645870255136558</v>
      </c>
      <c r="AF822" s="3">
        <f t="shared" ca="1" si="366"/>
        <v>-730.33392408218492</v>
      </c>
      <c r="AG822" s="3" t="str">
        <f t="shared" ca="1" si="373"/>
        <v>N</v>
      </c>
      <c r="AH822" s="4" t="str">
        <f t="shared" ca="1" si="367"/>
        <v/>
      </c>
      <c r="AI822" s="75">
        <f t="shared" ca="1" si="368"/>
        <v>-73.033392408218504</v>
      </c>
      <c r="AJ822" s="75">
        <f t="shared" ca="1" si="369"/>
        <v>0</v>
      </c>
    </row>
    <row r="823" spans="1:36">
      <c r="A823" s="41">
        <f t="shared" si="370"/>
        <v>757</v>
      </c>
      <c r="B823" s="150">
        <f ca="1">IF(ISNUMBER(A823),INDEX('MetaTrader Import'!$H$13:$J$5893,TRUNC(((A823-$A$39+1)-1)/3)+1,MOD((A823-$A$39+1)-1,3)+1),"")</f>
        <v>0</v>
      </c>
      <c r="C823" s="43">
        <f t="shared" ca="1" si="347"/>
        <v>24.07831492191405</v>
      </c>
      <c r="D823" s="43">
        <f t="shared" ca="1" si="348"/>
        <v>0.50540587356032873</v>
      </c>
      <c r="E823" s="43">
        <f t="shared" ca="1" si="349"/>
        <v>24.583720795474377</v>
      </c>
      <c r="F823" s="43">
        <f t="shared" ca="1" si="350"/>
        <v>2.4583720795474377</v>
      </c>
      <c r="G823" s="43">
        <f>IF(A823&lt;&gt;"",IF(A823&lt;Data!$G$11*0.25,$C$13/$G$32,IF(A823&gt;Data!$G$11*0.25,$C$13,$C$13*10)),"")</f>
        <v>2</v>
      </c>
      <c r="H823" s="43">
        <f>IF(A823&lt;&gt;"",IF(Data!$G$9="constant",$C$13,IF(Data!$G$9="squeeze",G823,F823)),"")</f>
        <v>2</v>
      </c>
      <c r="I823" s="38">
        <f ca="1">IF(ISNUMBER(A823),NORMINV(RAND(),0,IF(AND(Data!$G$9="squeeze",A823&lt;Data!$G$11*0.25),$H$32,1)*$C$30*$C$13)*($C$14*$C$12),"")</f>
        <v>-5.0736979482314754E-4</v>
      </c>
      <c r="J823" s="42">
        <f ca="1">IFERROR(IF(Data!$C$6="Real",B823,I823+J822+($C$14*$C$12)*(NORMINV(RAND(),$C$15,CHOOSE($G$13,$C$13,F823,G823)))),"")</f>
        <v>1.3451503514482495</v>
      </c>
      <c r="K823" s="88">
        <f>IF(ISNUMBER(A823), IF($G$16="fixed",$G$17,MIN(H823*Data!$C$7*$C$16*0.5,$C$17*Data!$C$7))*$C$12,"")</f>
        <v>8.0000000000000007E-5</v>
      </c>
      <c r="L823" s="42">
        <f t="shared" ca="1" si="374"/>
        <v>1.3451503514482495</v>
      </c>
      <c r="M823" s="44">
        <f t="shared" ca="1" si="375"/>
        <v>1.3451903514482495</v>
      </c>
      <c r="N823" s="44">
        <f t="shared" ca="1" si="376"/>
        <v>1.3451103514482494</v>
      </c>
      <c r="O823" s="108">
        <f t="shared" ca="1" si="351"/>
        <v>5.8762256864376885E-3</v>
      </c>
      <c r="P823" s="102">
        <f t="shared" ca="1" si="352"/>
        <v>5.2788223919468136</v>
      </c>
      <c r="Q823" s="102">
        <f t="shared" ca="1" si="353"/>
        <v>-6.0194018893324076E-2</v>
      </c>
      <c r="R823" s="120">
        <f t="shared" ca="1" si="371"/>
        <v>1</v>
      </c>
      <c r="S823" s="54">
        <f t="shared" ca="1" si="372"/>
        <v>0</v>
      </c>
      <c r="T823" s="5">
        <f t="shared" ca="1" si="354"/>
        <v>1.3475392670087669</v>
      </c>
      <c r="U823" s="152">
        <f t="shared" ca="1" si="355"/>
        <v>1.3551546055591035</v>
      </c>
      <c r="V823" s="152">
        <f t="shared" ca="1" si="356"/>
        <v>1.3416029175616471</v>
      </c>
      <c r="W823" s="153">
        <f t="shared" ca="1" si="357"/>
        <v>2</v>
      </c>
      <c r="X823" s="153">
        <f t="shared" ca="1" si="358"/>
        <v>2</v>
      </c>
      <c r="Y823" s="153">
        <f t="shared" ca="1" si="359"/>
        <v>8</v>
      </c>
      <c r="Z823" s="153">
        <f t="shared" ca="1" si="360"/>
        <v>8</v>
      </c>
      <c r="AA823" s="152">
        <f t="shared" ca="1" si="361"/>
        <v>1.3520566961946332</v>
      </c>
      <c r="AB823" s="152">
        <f t="shared" ca="1" si="362"/>
        <v>1.343007522143606</v>
      </c>
      <c r="AC823" s="154">
        <f t="shared" ca="1" si="363"/>
        <v>-555.70757971070248</v>
      </c>
      <c r="AD823" s="154">
        <f t="shared" ca="1" si="364"/>
        <v>-174.62634437148239</v>
      </c>
      <c r="AE823" s="3">
        <f t="shared" ca="1" si="365"/>
        <v>-45.645870255136558</v>
      </c>
      <c r="AF823" s="3">
        <f t="shared" ca="1" si="366"/>
        <v>-730.33392408218492</v>
      </c>
      <c r="AG823" s="3" t="str">
        <f t="shared" ca="1" si="373"/>
        <v>N</v>
      </c>
      <c r="AH823" s="4" t="str">
        <f t="shared" ca="1" si="367"/>
        <v/>
      </c>
      <c r="AI823" s="75">
        <f t="shared" ca="1" si="368"/>
        <v>-73.033392408218504</v>
      </c>
      <c r="AJ823" s="75">
        <f t="shared" ca="1" si="369"/>
        <v>0</v>
      </c>
    </row>
    <row r="824" spans="1:36">
      <c r="A824" s="41">
        <f t="shared" si="370"/>
        <v>758</v>
      </c>
      <c r="B824" s="150">
        <f ca="1">IF(ISNUMBER(A824),INDEX('MetaTrader Import'!$H$13:$J$5893,TRUNC(((A824-$A$39+1)-1)/3)+1,MOD((A824-$A$39+1)-1,3)+1),"")</f>
        <v>0</v>
      </c>
      <c r="C824" s="43">
        <f t="shared" ca="1" si="347"/>
        <v>24.583720795474377</v>
      </c>
      <c r="D824" s="43">
        <f t="shared" ca="1" si="348"/>
        <v>-2.7922806971108414</v>
      </c>
      <c r="E824" s="43">
        <f t="shared" ca="1" si="349"/>
        <v>21.791440098363537</v>
      </c>
      <c r="F824" s="43">
        <f t="shared" ca="1" si="350"/>
        <v>2.1791440098363539</v>
      </c>
      <c r="G824" s="43">
        <f>IF(A824&lt;&gt;"",IF(A824&lt;Data!$G$11*0.25,$C$13/$G$32,IF(A824&gt;Data!$G$11*0.25,$C$13,$C$13*10)),"")</f>
        <v>2</v>
      </c>
      <c r="H824" s="43">
        <f>IF(A824&lt;&gt;"",IF(Data!$G$9="constant",$C$13,IF(Data!$G$9="squeeze",G824,F824)),"")</f>
        <v>2</v>
      </c>
      <c r="I824" s="38">
        <f ca="1">IF(ISNUMBER(A824),NORMINV(RAND(),0,IF(AND(Data!$G$9="squeeze",A824&lt;Data!$G$11*0.25),$H$32,1)*$C$30*$C$13)*($C$14*$C$12),"")</f>
        <v>-1.8696738910957928E-5</v>
      </c>
      <c r="J824" s="42">
        <f ca="1">IFERROR(IF(Data!$C$6="Real",B824,I824+J823+($C$14*$C$12)*(NORMINV(RAND(),$C$15,CHOOSE($G$13,$C$13,F824,G824)))),"")</f>
        <v>1.3446533406572825</v>
      </c>
      <c r="K824" s="88">
        <f>IF(ISNUMBER(A824), IF($G$16="fixed",$G$17,MIN(H824*Data!$C$7*$C$16*0.5,$C$17*Data!$C$7))*$C$12,"")</f>
        <v>8.0000000000000007E-5</v>
      </c>
      <c r="L824" s="42">
        <f t="shared" ca="1" si="374"/>
        <v>1.3446533406572825</v>
      </c>
      <c r="M824" s="44">
        <f t="shared" ca="1" si="375"/>
        <v>1.3446933406572825</v>
      </c>
      <c r="N824" s="44">
        <f t="shared" ca="1" si="376"/>
        <v>1.3446133406572824</v>
      </c>
      <c r="O824" s="108">
        <f t="shared" ca="1" si="351"/>
        <v>-0.28135729703579865</v>
      </c>
      <c r="P824" s="102">
        <f t="shared" ca="1" si="352"/>
        <v>6.0781751682891905</v>
      </c>
      <c r="Q824" s="102">
        <f t="shared" ca="1" si="353"/>
        <v>1.7401739930031595E-4</v>
      </c>
      <c r="R824" s="120">
        <f t="shared" ca="1" si="371"/>
        <v>1</v>
      </c>
      <c r="S824" s="54">
        <f t="shared" ca="1" si="372"/>
        <v>0</v>
      </c>
      <c r="T824" s="5">
        <f t="shared" ca="1" si="354"/>
        <v>1.3475392670087669</v>
      </c>
      <c r="U824" s="152">
        <f t="shared" ca="1" si="355"/>
        <v>1.3551546055591035</v>
      </c>
      <c r="V824" s="152">
        <f t="shared" ca="1" si="356"/>
        <v>1.3416029175616471</v>
      </c>
      <c r="W824" s="153">
        <f t="shared" ca="1" si="357"/>
        <v>2</v>
      </c>
      <c r="X824" s="153">
        <f t="shared" ca="1" si="358"/>
        <v>2</v>
      </c>
      <c r="Y824" s="153">
        <f t="shared" ca="1" si="359"/>
        <v>8</v>
      </c>
      <c r="Z824" s="153">
        <f t="shared" ca="1" si="360"/>
        <v>8</v>
      </c>
      <c r="AA824" s="152">
        <f t="shared" ca="1" si="361"/>
        <v>1.3520566961946332</v>
      </c>
      <c r="AB824" s="152">
        <f t="shared" ca="1" si="362"/>
        <v>1.343007522143606</v>
      </c>
      <c r="AC824" s="154">
        <f t="shared" ca="1" si="363"/>
        <v>-595.46844298806081</v>
      </c>
      <c r="AD824" s="154">
        <f t="shared" ca="1" si="364"/>
        <v>-134.86548109412411</v>
      </c>
      <c r="AE824" s="3">
        <f t="shared" ca="1" si="365"/>
        <v>-45.645870255136558</v>
      </c>
      <c r="AF824" s="3">
        <f t="shared" ca="1" si="366"/>
        <v>-730.33392408218492</v>
      </c>
      <c r="AG824" s="3" t="str">
        <f t="shared" ca="1" si="373"/>
        <v>N</v>
      </c>
      <c r="AH824" s="4" t="str">
        <f t="shared" ca="1" si="367"/>
        <v/>
      </c>
      <c r="AI824" s="75">
        <f t="shared" ca="1" si="368"/>
        <v>-73.033392408218504</v>
      </c>
      <c r="AJ824" s="75">
        <f t="shared" ca="1" si="369"/>
        <v>0</v>
      </c>
    </row>
    <row r="825" spans="1:36">
      <c r="A825" s="41">
        <f t="shared" si="370"/>
        <v>759</v>
      </c>
      <c r="B825" s="150">
        <f>IF(ISNUMBER(A825),INDEX('MetaTrader Import'!$H$13:$J$5893,TRUNC(((A825-$A$39+1)-1)/3)+1,MOD((A825-$A$39+1)-1,3)+1),"")</f>
        <v>0</v>
      </c>
      <c r="C825" s="43">
        <f t="shared" ca="1" si="347"/>
        <v>21.791440098363537</v>
      </c>
      <c r="D825" s="43">
        <f t="shared" ca="1" si="348"/>
        <v>-0.20119055230207894</v>
      </c>
      <c r="E825" s="43">
        <f t="shared" ca="1" si="349"/>
        <v>21.590249546061457</v>
      </c>
      <c r="F825" s="43">
        <f t="shared" ca="1" si="350"/>
        <v>2.1590249546061457</v>
      </c>
      <c r="G825" s="43">
        <f>IF(A825&lt;&gt;"",IF(A825&lt;Data!$G$11*0.25,$C$13/$G$32,IF(A825&gt;Data!$G$11*0.25,$C$13,$C$13*10)),"")</f>
        <v>2</v>
      </c>
      <c r="H825" s="43">
        <f>IF(A825&lt;&gt;"",IF(Data!$G$9="constant",$C$13,IF(Data!$G$9="squeeze",G825,F825)),"")</f>
        <v>2</v>
      </c>
      <c r="I825" s="38">
        <f ca="1">IF(ISNUMBER(A825),NORMINV(RAND(),0,IF(AND(Data!$G$9="squeeze",A825&lt;Data!$G$11*0.25),$H$32,1)*$C$30*$C$13)*($C$14*$C$12),"")</f>
        <v>5.7119363294824829E-4</v>
      </c>
      <c r="J825" s="42">
        <f ca="1">IFERROR(IF(Data!$C$6="Real",B825,I825+J824+($C$14*$C$12)*(NORMINV(RAND(),$C$15,CHOOSE($G$13,$C$13,F825,G825)))),"")</f>
        <v>1.3449655906442104</v>
      </c>
      <c r="K825" s="88">
        <f>IF(ISNUMBER(A825), IF($G$16="fixed",$G$17,MIN(H825*Data!$C$7*$C$16*0.5,$C$17*Data!$C$7))*$C$12,"")</f>
        <v>8.0000000000000007E-5</v>
      </c>
      <c r="L825" s="42">
        <f t="shared" ca="1" si="374"/>
        <v>1.3449655906442104</v>
      </c>
      <c r="M825" s="44">
        <f t="shared" ca="1" si="375"/>
        <v>1.3450055906442104</v>
      </c>
      <c r="N825" s="44">
        <f t="shared" ca="1" si="376"/>
        <v>1.3449255906442104</v>
      </c>
      <c r="O825" s="108">
        <f t="shared" ca="1" si="351"/>
        <v>-0.47275289669030623</v>
      </c>
      <c r="P825" s="102">
        <f t="shared" ca="1" si="352"/>
        <v>6.400087497747605</v>
      </c>
      <c r="Q825" s="102">
        <f t="shared" ca="1" si="353"/>
        <v>5.2666640690261723E-2</v>
      </c>
      <c r="R825" s="120">
        <f t="shared" ca="1" si="371"/>
        <v>1</v>
      </c>
      <c r="S825" s="54">
        <f t="shared" ca="1" si="372"/>
        <v>0</v>
      </c>
      <c r="T825" s="5">
        <f t="shared" ca="1" si="354"/>
        <v>1.3475392670087669</v>
      </c>
      <c r="U825" s="152">
        <f t="shared" ca="1" si="355"/>
        <v>1.3551546055591035</v>
      </c>
      <c r="V825" s="152">
        <f t="shared" ca="1" si="356"/>
        <v>1.3416029175616471</v>
      </c>
      <c r="W825" s="153">
        <f t="shared" ca="1" si="357"/>
        <v>2</v>
      </c>
      <c r="X825" s="153">
        <f t="shared" ca="1" si="358"/>
        <v>2</v>
      </c>
      <c r="Y825" s="153">
        <f t="shared" ca="1" si="359"/>
        <v>8</v>
      </c>
      <c r="Z825" s="153">
        <f t="shared" ca="1" si="360"/>
        <v>8</v>
      </c>
      <c r="AA825" s="152">
        <f t="shared" ca="1" si="361"/>
        <v>1.3520566961946332</v>
      </c>
      <c r="AB825" s="152">
        <f t="shared" ca="1" si="362"/>
        <v>1.343007522143606</v>
      </c>
      <c r="AC825" s="154">
        <f t="shared" ca="1" si="363"/>
        <v>-570.48844403382759</v>
      </c>
      <c r="AD825" s="154">
        <f t="shared" ca="1" si="364"/>
        <v>-159.8454800483573</v>
      </c>
      <c r="AE825" s="3">
        <f t="shared" ca="1" si="365"/>
        <v>-45.645870255136558</v>
      </c>
      <c r="AF825" s="3">
        <f t="shared" ca="1" si="366"/>
        <v>-730.33392408218492</v>
      </c>
      <c r="AG825" s="3" t="str">
        <f t="shared" ca="1" si="373"/>
        <v>N</v>
      </c>
      <c r="AH825" s="4" t="str">
        <f t="shared" ca="1" si="367"/>
        <v/>
      </c>
      <c r="AI825" s="75">
        <f t="shared" ca="1" si="368"/>
        <v>-73.033392408218504</v>
      </c>
      <c r="AJ825" s="75">
        <f t="shared" ca="1" si="369"/>
        <v>0</v>
      </c>
    </row>
    <row r="826" spans="1:36">
      <c r="A826" s="41">
        <f t="shared" si="370"/>
        <v>760</v>
      </c>
      <c r="B826" s="150">
        <f ca="1">IF(ISNUMBER(A826),INDEX('MetaTrader Import'!$H$13:$J$5893,TRUNC(((A826-$A$39+1)-1)/3)+1,MOD((A826-$A$39+1)-1,3)+1),"")</f>
        <v>0</v>
      </c>
      <c r="C826" s="43">
        <f t="shared" ca="1" si="347"/>
        <v>21.590249546061457</v>
      </c>
      <c r="D826" s="43">
        <f t="shared" ca="1" si="348"/>
        <v>1.2114697733562785</v>
      </c>
      <c r="E826" s="43">
        <f t="shared" ca="1" si="349"/>
        <v>22.801719319417735</v>
      </c>
      <c r="F826" s="43">
        <f t="shared" ca="1" si="350"/>
        <v>2.2801719319417737</v>
      </c>
      <c r="G826" s="43">
        <f>IF(A826&lt;&gt;"",IF(A826&lt;Data!$G$11*0.25,$C$13/$G$32,IF(A826&gt;Data!$G$11*0.25,$C$13,$C$13*10)),"")</f>
        <v>2</v>
      </c>
      <c r="H826" s="43">
        <f>IF(A826&lt;&gt;"",IF(Data!$G$9="constant",$C$13,IF(Data!$G$9="squeeze",G826,F826)),"")</f>
        <v>2</v>
      </c>
      <c r="I826" s="38">
        <f ca="1">IF(ISNUMBER(A826),NORMINV(RAND(),0,IF(AND(Data!$G$9="squeeze",A826&lt;Data!$G$11*0.25),$H$32,1)*$C$30*$C$13)*($C$14*$C$12),"")</f>
        <v>6.6646395223680875E-5</v>
      </c>
      <c r="J826" s="42">
        <f ca="1">IFERROR(IF(Data!$C$6="Real",B826,I826+J825+($C$14*$C$12)*(NORMINV(RAND(),$C$15,CHOOSE($G$13,$C$13,F826,G826)))),"")</f>
        <v>1.3445659904177445</v>
      </c>
      <c r="K826" s="88">
        <f>IF(ISNUMBER(A826), IF($G$16="fixed",$G$17,MIN(H826*Data!$C$7*$C$16*0.5,$C$17*Data!$C$7))*$C$12,"")</f>
        <v>8.0000000000000007E-5</v>
      </c>
      <c r="L826" s="42">
        <f t="shared" ca="1" si="374"/>
        <v>1.3445659904177445</v>
      </c>
      <c r="M826" s="44">
        <f t="shared" ca="1" si="375"/>
        <v>1.3446059904177445</v>
      </c>
      <c r="N826" s="44">
        <f t="shared" ca="1" si="376"/>
        <v>1.3445259904177445</v>
      </c>
      <c r="O826" s="108">
        <f t="shared" ca="1" si="351"/>
        <v>-0.51782893184834244</v>
      </c>
      <c r="P826" s="102">
        <f t="shared" ca="1" si="352"/>
        <v>6.580660877304517</v>
      </c>
      <c r="Q826" s="102">
        <f t="shared" ca="1" si="353"/>
        <v>9.8429925933986626E-2</v>
      </c>
      <c r="R826" s="120">
        <f t="shared" ca="1" si="371"/>
        <v>1</v>
      </c>
      <c r="S826" s="54">
        <f t="shared" ca="1" si="372"/>
        <v>0</v>
      </c>
      <c r="T826" s="5">
        <f t="shared" ca="1" si="354"/>
        <v>1.3475392670087669</v>
      </c>
      <c r="U826" s="152">
        <f t="shared" ca="1" si="355"/>
        <v>1.3551546055591035</v>
      </c>
      <c r="V826" s="152">
        <f t="shared" ca="1" si="356"/>
        <v>1.3416029175616471</v>
      </c>
      <c r="W826" s="153">
        <f t="shared" ca="1" si="357"/>
        <v>2</v>
      </c>
      <c r="X826" s="153">
        <f t="shared" ca="1" si="358"/>
        <v>2</v>
      </c>
      <c r="Y826" s="153">
        <f t="shared" ca="1" si="359"/>
        <v>8</v>
      </c>
      <c r="Z826" s="153">
        <f t="shared" ca="1" si="360"/>
        <v>8</v>
      </c>
      <c r="AA826" s="152">
        <f t="shared" ca="1" si="361"/>
        <v>1.3520566961946332</v>
      </c>
      <c r="AB826" s="152">
        <f t="shared" ca="1" si="362"/>
        <v>1.343007522143606</v>
      </c>
      <c r="AC826" s="154">
        <f t="shared" ca="1" si="363"/>
        <v>-602.45646215109969</v>
      </c>
      <c r="AD826" s="154">
        <f t="shared" ca="1" si="364"/>
        <v>-127.87746193108518</v>
      </c>
      <c r="AE826" s="3">
        <f t="shared" ca="1" si="365"/>
        <v>-45.645870255136558</v>
      </c>
      <c r="AF826" s="3">
        <f t="shared" ca="1" si="366"/>
        <v>-730.33392408218492</v>
      </c>
      <c r="AG826" s="3" t="str">
        <f t="shared" ca="1" si="373"/>
        <v>N</v>
      </c>
      <c r="AH826" s="4" t="str">
        <f t="shared" ca="1" si="367"/>
        <v/>
      </c>
      <c r="AI826" s="75">
        <f t="shared" ca="1" si="368"/>
        <v>-73.033392408218504</v>
      </c>
      <c r="AJ826" s="75">
        <f t="shared" ca="1" si="369"/>
        <v>0</v>
      </c>
    </row>
    <row r="827" spans="1:36">
      <c r="A827" s="41">
        <f t="shared" si="370"/>
        <v>761</v>
      </c>
      <c r="B827" s="150">
        <f ca="1">IF(ISNUMBER(A827),INDEX('MetaTrader Import'!$H$13:$J$5893,TRUNC(((A827-$A$39+1)-1)/3)+1,MOD((A827-$A$39+1)-1,3)+1),"")</f>
        <v>0</v>
      </c>
      <c r="C827" s="43">
        <f t="shared" ca="1" si="347"/>
        <v>22.801719319417735</v>
      </c>
      <c r="D827" s="43">
        <f t="shared" ca="1" si="348"/>
        <v>-0.93626287752065873</v>
      </c>
      <c r="E827" s="43">
        <f t="shared" ca="1" si="349"/>
        <v>21.865456441897077</v>
      </c>
      <c r="F827" s="43">
        <f t="shared" ca="1" si="350"/>
        <v>2.1865456441897075</v>
      </c>
      <c r="G827" s="43">
        <f>IF(A827&lt;&gt;"",IF(A827&lt;Data!$G$11*0.25,$C$13/$G$32,IF(A827&gt;Data!$G$11*0.25,$C$13,$C$13*10)),"")</f>
        <v>2</v>
      </c>
      <c r="H827" s="43">
        <f>IF(A827&lt;&gt;"",IF(Data!$G$9="constant",$C$13,IF(Data!$G$9="squeeze",G827,F827)),"")</f>
        <v>2</v>
      </c>
      <c r="I827" s="38">
        <f ca="1">IF(ISNUMBER(A827),NORMINV(RAND(),0,IF(AND(Data!$G$9="squeeze",A827&lt;Data!$G$11*0.25),$H$32,1)*$C$30*$C$13)*($C$14*$C$12),"")</f>
        <v>-4.0819029865230103E-4</v>
      </c>
      <c r="J827" s="42">
        <f ca="1">IFERROR(IF(Data!$C$6="Real",B827,I827+J826+($C$14*$C$12)*(NORMINV(RAND(),$C$15,CHOOSE($G$13,$C$13,F827,G827)))),"")</f>
        <v>1.3443178915503946</v>
      </c>
      <c r="K827" s="88">
        <f>IF(ISNUMBER(A827), IF($G$16="fixed",$G$17,MIN(H827*Data!$C$7*$C$16*0.5,$C$17*Data!$C$7))*$C$12,"")</f>
        <v>8.0000000000000007E-5</v>
      </c>
      <c r="L827" s="42">
        <f t="shared" ca="1" si="374"/>
        <v>1.3443178915503946</v>
      </c>
      <c r="M827" s="44">
        <f t="shared" ca="1" si="375"/>
        <v>1.3443578915503946</v>
      </c>
      <c r="N827" s="44">
        <f t="shared" ca="1" si="376"/>
        <v>1.3442778915503946</v>
      </c>
      <c r="O827" s="108">
        <f t="shared" ca="1" si="351"/>
        <v>-0.55605763838656452</v>
      </c>
      <c r="P827" s="102">
        <f t="shared" ca="1" si="352"/>
        <v>6.748568564302369</v>
      </c>
      <c r="Q827" s="102">
        <f t="shared" ca="1" si="353"/>
        <v>0.13534527162708515</v>
      </c>
      <c r="R827" s="120">
        <f t="shared" ca="1" si="371"/>
        <v>1</v>
      </c>
      <c r="S827" s="54">
        <f t="shared" ca="1" si="372"/>
        <v>0</v>
      </c>
      <c r="T827" s="5">
        <f t="shared" ca="1" si="354"/>
        <v>1.3475392670087669</v>
      </c>
      <c r="U827" s="152">
        <f t="shared" ca="1" si="355"/>
        <v>1.3551546055591035</v>
      </c>
      <c r="V827" s="152">
        <f t="shared" ca="1" si="356"/>
        <v>1.3416029175616471</v>
      </c>
      <c r="W827" s="153">
        <f t="shared" ca="1" si="357"/>
        <v>2</v>
      </c>
      <c r="X827" s="153">
        <f t="shared" ca="1" si="358"/>
        <v>2</v>
      </c>
      <c r="Y827" s="153">
        <f t="shared" ca="1" si="359"/>
        <v>8</v>
      </c>
      <c r="Z827" s="153">
        <f t="shared" ca="1" si="360"/>
        <v>8</v>
      </c>
      <c r="AA827" s="152">
        <f t="shared" ca="1" si="361"/>
        <v>1.3520566961946332</v>
      </c>
      <c r="AB827" s="152">
        <f t="shared" ca="1" si="362"/>
        <v>1.343007522143606</v>
      </c>
      <c r="AC827" s="154">
        <f t="shared" ca="1" si="363"/>
        <v>-622.30437153909077</v>
      </c>
      <c r="AD827" s="154">
        <f t="shared" ca="1" si="364"/>
        <v>-108.0295525430941</v>
      </c>
      <c r="AE827" s="3">
        <f t="shared" ca="1" si="365"/>
        <v>-45.645870255136558</v>
      </c>
      <c r="AF827" s="3">
        <f t="shared" ca="1" si="366"/>
        <v>-730.33392408218492</v>
      </c>
      <c r="AG827" s="3" t="str">
        <f t="shared" ca="1" si="373"/>
        <v>N</v>
      </c>
      <c r="AH827" s="4" t="str">
        <f t="shared" ca="1" si="367"/>
        <v/>
      </c>
      <c r="AI827" s="75">
        <f t="shared" ca="1" si="368"/>
        <v>-73.033392408218504</v>
      </c>
      <c r="AJ827" s="75">
        <f t="shared" ca="1" si="369"/>
        <v>0</v>
      </c>
    </row>
    <row r="828" spans="1:36">
      <c r="A828" s="41">
        <f t="shared" si="370"/>
        <v>762</v>
      </c>
      <c r="B828" s="150">
        <f>IF(ISNUMBER(A828),INDEX('MetaTrader Import'!$H$13:$J$5893,TRUNC(((A828-$A$39+1)-1)/3)+1,MOD((A828-$A$39+1)-1,3)+1),"")</f>
        <v>0</v>
      </c>
      <c r="C828" s="43">
        <f t="shared" ca="1" si="347"/>
        <v>21.865456441897077</v>
      </c>
      <c r="D828" s="43">
        <f t="shared" ca="1" si="348"/>
        <v>1.1212618156156613</v>
      </c>
      <c r="E828" s="43">
        <f t="shared" ca="1" si="349"/>
        <v>22.986718257512738</v>
      </c>
      <c r="F828" s="43">
        <f t="shared" ca="1" si="350"/>
        <v>2.2986718257512737</v>
      </c>
      <c r="G828" s="43">
        <f>IF(A828&lt;&gt;"",IF(A828&lt;Data!$G$11*0.25,$C$13/$G$32,IF(A828&gt;Data!$G$11*0.25,$C$13,$C$13*10)),"")</f>
        <v>2</v>
      </c>
      <c r="H828" s="43">
        <f>IF(A828&lt;&gt;"",IF(Data!$G$9="constant",$C$13,IF(Data!$G$9="squeeze",G828,F828)),"")</f>
        <v>2</v>
      </c>
      <c r="I828" s="38">
        <f ca="1">IF(ISNUMBER(A828),NORMINV(RAND(),0,IF(AND(Data!$G$9="squeeze",A828&lt;Data!$G$11*0.25),$H$32,1)*$C$30*$C$13)*($C$14*$C$12),"")</f>
        <v>4.1779738192644937E-4</v>
      </c>
      <c r="J828" s="42">
        <f ca="1">IFERROR(IF(Data!$C$6="Real",B828,I828+J827+($C$14*$C$12)*(NORMINV(RAND(),$C$15,CHOOSE($G$13,$C$13,F828,G828)))),"")</f>
        <v>1.3443617920761399</v>
      </c>
      <c r="K828" s="88">
        <f>IF(ISNUMBER(A828), IF($G$16="fixed",$G$17,MIN(H828*Data!$C$7*$C$16*0.5,$C$17*Data!$C$7))*$C$12,"")</f>
        <v>8.0000000000000007E-5</v>
      </c>
      <c r="L828" s="42">
        <f t="shared" ca="1" si="374"/>
        <v>1.3443617920761399</v>
      </c>
      <c r="M828" s="44">
        <f t="shared" ca="1" si="375"/>
        <v>1.34440179207614</v>
      </c>
      <c r="N828" s="44">
        <f t="shared" ca="1" si="376"/>
        <v>1.3443217920761399</v>
      </c>
      <c r="O828" s="108">
        <f t="shared" ca="1" si="351"/>
        <v>-0.78929157939440686</v>
      </c>
      <c r="P828" s="102">
        <f t="shared" ca="1" si="352"/>
        <v>7.2618174719629858</v>
      </c>
      <c r="Q828" s="102">
        <f t="shared" ca="1" si="353"/>
        <v>0.18539770039616851</v>
      </c>
      <c r="R828" s="120">
        <f t="shared" ca="1" si="371"/>
        <v>1</v>
      </c>
      <c r="S828" s="54">
        <f t="shared" ca="1" si="372"/>
        <v>0</v>
      </c>
      <c r="T828" s="5">
        <f t="shared" ca="1" si="354"/>
        <v>1.3475392670087669</v>
      </c>
      <c r="U828" s="152">
        <f t="shared" ca="1" si="355"/>
        <v>1.3551546055591035</v>
      </c>
      <c r="V828" s="152">
        <f t="shared" ca="1" si="356"/>
        <v>1.3416029175616471</v>
      </c>
      <c r="W828" s="153">
        <f t="shared" ca="1" si="357"/>
        <v>2</v>
      </c>
      <c r="X828" s="153">
        <f t="shared" ca="1" si="358"/>
        <v>2</v>
      </c>
      <c r="Y828" s="153">
        <f t="shared" ca="1" si="359"/>
        <v>8</v>
      </c>
      <c r="Z828" s="153">
        <f t="shared" ca="1" si="360"/>
        <v>8</v>
      </c>
      <c r="AA828" s="152">
        <f t="shared" ca="1" si="361"/>
        <v>1.3520566961946332</v>
      </c>
      <c r="AB828" s="152">
        <f t="shared" ca="1" si="362"/>
        <v>1.343007522143606</v>
      </c>
      <c r="AC828" s="154">
        <f t="shared" ca="1" si="363"/>
        <v>-618.79232947946502</v>
      </c>
      <c r="AD828" s="154">
        <f t="shared" ca="1" si="364"/>
        <v>-111.54159460271984</v>
      </c>
      <c r="AE828" s="3">
        <f t="shared" ca="1" si="365"/>
        <v>-45.645870255136558</v>
      </c>
      <c r="AF828" s="3">
        <f t="shared" ca="1" si="366"/>
        <v>-730.33392408218492</v>
      </c>
      <c r="AG828" s="3" t="str">
        <f t="shared" ca="1" si="373"/>
        <v>N</v>
      </c>
      <c r="AH828" s="4" t="str">
        <f t="shared" ca="1" si="367"/>
        <v/>
      </c>
      <c r="AI828" s="75">
        <f t="shared" ca="1" si="368"/>
        <v>-73.033392408218504</v>
      </c>
      <c r="AJ828" s="75">
        <f t="shared" ca="1" si="369"/>
        <v>0</v>
      </c>
    </row>
    <row r="829" spans="1:36">
      <c r="A829" s="41">
        <f t="shared" si="370"/>
        <v>763</v>
      </c>
      <c r="B829" s="150">
        <f ca="1">IF(ISNUMBER(A829),INDEX('MetaTrader Import'!$H$13:$J$5893,TRUNC(((A829-$A$39+1)-1)/3)+1,MOD((A829-$A$39+1)-1,3)+1),"")</f>
        <v>0</v>
      </c>
      <c r="C829" s="43">
        <f t="shared" ca="1" si="347"/>
        <v>22.986718257512738</v>
      </c>
      <c r="D829" s="43">
        <f t="shared" ca="1" si="348"/>
        <v>-0.42545223881894711</v>
      </c>
      <c r="E829" s="43">
        <f t="shared" ca="1" si="349"/>
        <v>22.561266018693789</v>
      </c>
      <c r="F829" s="43">
        <f t="shared" ca="1" si="350"/>
        <v>2.2561266018693789</v>
      </c>
      <c r="G829" s="43">
        <f>IF(A829&lt;&gt;"",IF(A829&lt;Data!$G$11*0.25,$C$13/$G$32,IF(A829&gt;Data!$G$11*0.25,$C$13,$C$13*10)),"")</f>
        <v>2</v>
      </c>
      <c r="H829" s="43">
        <f>IF(A829&lt;&gt;"",IF(Data!$G$9="constant",$C$13,IF(Data!$G$9="squeeze",G829,F829)),"")</f>
        <v>2</v>
      </c>
      <c r="I829" s="38">
        <f ca="1">IF(ISNUMBER(A829),NORMINV(RAND(),0,IF(AND(Data!$G$9="squeeze",A829&lt;Data!$G$11*0.25),$H$32,1)*$C$30*$C$13)*($C$14*$C$12),"")</f>
        <v>-4.4925168316944063E-4</v>
      </c>
      <c r="J829" s="42">
        <f ca="1">IFERROR(IF(Data!$C$6="Real",B829,I829+J828+($C$14*$C$12)*(NORMINV(RAND(),$C$15,CHOOSE($G$13,$C$13,F829,G829)))),"")</f>
        <v>1.3437379836505368</v>
      </c>
      <c r="K829" s="88">
        <f>IF(ISNUMBER(A829), IF($G$16="fixed",$G$17,MIN(H829*Data!$C$7*$C$16*0.5,$C$17*Data!$C$7))*$C$12,"")</f>
        <v>8.0000000000000007E-5</v>
      </c>
      <c r="L829" s="42">
        <f t="shared" ca="1" si="374"/>
        <v>1.3437379836505368</v>
      </c>
      <c r="M829" s="44">
        <f t="shared" ca="1" si="375"/>
        <v>1.3437779836505368</v>
      </c>
      <c r="N829" s="44">
        <f t="shared" ca="1" si="376"/>
        <v>1.3436979836505367</v>
      </c>
      <c r="O829" s="108">
        <f t="shared" ca="1" si="351"/>
        <v>-1.2126625964750115</v>
      </c>
      <c r="P829" s="102">
        <f t="shared" ca="1" si="352"/>
        <v>8.3574648125795274</v>
      </c>
      <c r="Q829" s="102">
        <f t="shared" ca="1" si="353"/>
        <v>0.25777703461562879</v>
      </c>
      <c r="R829" s="120">
        <f t="shared" ca="1" si="371"/>
        <v>1</v>
      </c>
      <c r="S829" s="54">
        <f t="shared" ca="1" si="372"/>
        <v>0</v>
      </c>
      <c r="T829" s="5">
        <f t="shared" ca="1" si="354"/>
        <v>1.3475392670087669</v>
      </c>
      <c r="U829" s="152">
        <f t="shared" ca="1" si="355"/>
        <v>1.3551546055591035</v>
      </c>
      <c r="V829" s="152">
        <f t="shared" ca="1" si="356"/>
        <v>1.3416029175616471</v>
      </c>
      <c r="W829" s="153">
        <f t="shared" ca="1" si="357"/>
        <v>2</v>
      </c>
      <c r="X829" s="153">
        <f t="shared" ca="1" si="358"/>
        <v>2</v>
      </c>
      <c r="Y829" s="153">
        <f t="shared" ca="1" si="359"/>
        <v>8</v>
      </c>
      <c r="Z829" s="153">
        <f t="shared" ca="1" si="360"/>
        <v>8</v>
      </c>
      <c r="AA829" s="152">
        <f t="shared" ca="1" si="361"/>
        <v>1.3520566961946332</v>
      </c>
      <c r="AB829" s="152">
        <f t="shared" ca="1" si="362"/>
        <v>1.343007522143606</v>
      </c>
      <c r="AC829" s="154">
        <f t="shared" ca="1" si="363"/>
        <v>-668.69700352771838</v>
      </c>
      <c r="AD829" s="154">
        <f t="shared" ca="1" si="364"/>
        <v>-61.636920554466457</v>
      </c>
      <c r="AE829" s="3">
        <f t="shared" ca="1" si="365"/>
        <v>-45.64587025513655</v>
      </c>
      <c r="AF829" s="3">
        <f t="shared" ca="1" si="366"/>
        <v>-730.33392408218481</v>
      </c>
      <c r="AG829" s="3" t="str">
        <f t="shared" ca="1" si="373"/>
        <v>N</v>
      </c>
      <c r="AH829" s="4" t="str">
        <f t="shared" ca="1" si="367"/>
        <v/>
      </c>
      <c r="AI829" s="75">
        <f t="shared" ca="1" si="368"/>
        <v>-73.033392408218475</v>
      </c>
      <c r="AJ829" s="75">
        <f t="shared" ca="1" si="369"/>
        <v>0</v>
      </c>
    </row>
    <row r="830" spans="1:36">
      <c r="A830" s="41">
        <f t="shared" si="370"/>
        <v>764</v>
      </c>
      <c r="B830" s="150">
        <f ca="1">IF(ISNUMBER(A830),INDEX('MetaTrader Import'!$H$13:$J$5893,TRUNC(((A830-$A$39+1)-1)/3)+1,MOD((A830-$A$39+1)-1,3)+1),"")</f>
        <v>0</v>
      </c>
      <c r="C830" s="43">
        <f t="shared" ca="1" si="347"/>
        <v>22.561266018693789</v>
      </c>
      <c r="D830" s="43">
        <f t="shared" ca="1" si="348"/>
        <v>-4.1940766269963436</v>
      </c>
      <c r="E830" s="43">
        <f t="shared" ca="1" si="349"/>
        <v>18.367189391697444</v>
      </c>
      <c r="F830" s="43">
        <f t="shared" ca="1" si="350"/>
        <v>1.8367189391697445</v>
      </c>
      <c r="G830" s="43">
        <f>IF(A830&lt;&gt;"",IF(A830&lt;Data!$G$11*0.25,$C$13/$G$32,IF(A830&gt;Data!$G$11*0.25,$C$13,$C$13*10)),"")</f>
        <v>2</v>
      </c>
      <c r="H830" s="43">
        <f>IF(A830&lt;&gt;"",IF(Data!$G$9="constant",$C$13,IF(Data!$G$9="squeeze",G830,F830)),"")</f>
        <v>2</v>
      </c>
      <c r="I830" s="38">
        <f ca="1">IF(ISNUMBER(A830),NORMINV(RAND(),0,IF(AND(Data!$G$9="squeeze",A830&lt;Data!$G$11*0.25),$H$32,1)*$C$30*$C$13)*($C$14*$C$12),"")</f>
        <v>2.5505984638251461E-4</v>
      </c>
      <c r="J830" s="42">
        <f ca="1">IFERROR(IF(Data!$C$6="Real",B830,I830+J829+($C$14*$C$12)*(NORMINV(RAND(),$C$15,CHOOSE($G$13,$C$13,F830,G830)))),"")</f>
        <v>1.3436532765561269</v>
      </c>
      <c r="K830" s="88">
        <f>IF(ISNUMBER(A830), IF($G$16="fixed",$G$17,MIN(H830*Data!$C$7*$C$16*0.5,$C$17*Data!$C$7))*$C$12,"")</f>
        <v>8.0000000000000007E-5</v>
      </c>
      <c r="L830" s="42">
        <f t="shared" ca="1" si="374"/>
        <v>1.3436532765561269</v>
      </c>
      <c r="M830" s="44">
        <f t="shared" ca="1" si="375"/>
        <v>1.3436932765561269</v>
      </c>
      <c r="N830" s="44">
        <f t="shared" ca="1" si="376"/>
        <v>1.3436132765561268</v>
      </c>
      <c r="O830" s="108">
        <f t="shared" ca="1" si="351"/>
        <v>-1.6000969747146376</v>
      </c>
      <c r="P830" s="102">
        <f t="shared" ca="1" si="352"/>
        <v>9.3000359735482654</v>
      </c>
      <c r="Q830" s="102">
        <f t="shared" ca="1" si="353"/>
        <v>0.33180952482205717</v>
      </c>
      <c r="R830" s="120">
        <f t="shared" ca="1" si="371"/>
        <v>1</v>
      </c>
      <c r="S830" s="54">
        <f t="shared" ca="1" si="372"/>
        <v>0</v>
      </c>
      <c r="T830" s="5">
        <f t="shared" ca="1" si="354"/>
        <v>1.3475392670087669</v>
      </c>
      <c r="U830" s="152">
        <f t="shared" ca="1" si="355"/>
        <v>1.3551546055591035</v>
      </c>
      <c r="V830" s="152">
        <f t="shared" ca="1" si="356"/>
        <v>1.3416029175616471</v>
      </c>
      <c r="W830" s="153">
        <f t="shared" ca="1" si="357"/>
        <v>2</v>
      </c>
      <c r="X830" s="153">
        <f t="shared" ca="1" si="358"/>
        <v>2</v>
      </c>
      <c r="Y830" s="153">
        <f t="shared" ca="1" si="359"/>
        <v>8</v>
      </c>
      <c r="Z830" s="153">
        <f t="shared" ca="1" si="360"/>
        <v>8</v>
      </c>
      <c r="AA830" s="152">
        <f t="shared" ca="1" si="361"/>
        <v>1.3520566961946332</v>
      </c>
      <c r="AB830" s="152">
        <f t="shared" ca="1" si="362"/>
        <v>1.343007522143606</v>
      </c>
      <c r="AC830" s="154">
        <f t="shared" ca="1" si="363"/>
        <v>-675.47357108050937</v>
      </c>
      <c r="AD830" s="154">
        <f t="shared" ca="1" si="364"/>
        <v>-54.860353001675577</v>
      </c>
      <c r="AE830" s="3">
        <f t="shared" ca="1" si="365"/>
        <v>-45.645870255136558</v>
      </c>
      <c r="AF830" s="3">
        <f t="shared" ca="1" si="366"/>
        <v>-730.33392408218492</v>
      </c>
      <c r="AG830" s="3" t="str">
        <f t="shared" ca="1" si="373"/>
        <v>N</v>
      </c>
      <c r="AH830" s="4" t="str">
        <f t="shared" ca="1" si="367"/>
        <v/>
      </c>
      <c r="AI830" s="75">
        <f t="shared" ca="1" si="368"/>
        <v>-73.033392408218504</v>
      </c>
      <c r="AJ830" s="75">
        <f t="shared" ca="1" si="369"/>
        <v>0</v>
      </c>
    </row>
    <row r="831" spans="1:36">
      <c r="A831" s="41">
        <f t="shared" si="370"/>
        <v>765</v>
      </c>
      <c r="B831" s="150">
        <f>IF(ISNUMBER(A831),INDEX('MetaTrader Import'!$H$13:$J$5893,TRUNC(((A831-$A$39+1)-1)/3)+1,MOD((A831-$A$39+1)-1,3)+1),"")</f>
        <v>0</v>
      </c>
      <c r="C831" s="43">
        <f t="shared" ca="1" si="347"/>
        <v>18.367189391697444</v>
      </c>
      <c r="D831" s="43">
        <f t="shared" ca="1" si="348"/>
        <v>-0.91829167461076366</v>
      </c>
      <c r="E831" s="43">
        <f t="shared" ca="1" si="349"/>
        <v>17.44889771708668</v>
      </c>
      <c r="F831" s="43">
        <f t="shared" ca="1" si="350"/>
        <v>1.744889771708668</v>
      </c>
      <c r="G831" s="43">
        <f>IF(A831&lt;&gt;"",IF(A831&lt;Data!$G$11*0.25,$C$13/$G$32,IF(A831&gt;Data!$G$11*0.25,$C$13,$C$13*10)),"")</f>
        <v>2</v>
      </c>
      <c r="H831" s="43">
        <f>IF(A831&lt;&gt;"",IF(Data!$G$9="constant",$C$13,IF(Data!$G$9="squeeze",G831,F831)),"")</f>
        <v>2</v>
      </c>
      <c r="I831" s="38">
        <f ca="1">IF(ISNUMBER(A831),NORMINV(RAND(),0,IF(AND(Data!$G$9="squeeze",A831&lt;Data!$G$11*0.25),$H$32,1)*$C$30*$C$13)*($C$14*$C$12),"")</f>
        <v>-1.2615924007116684E-4</v>
      </c>
      <c r="J831" s="42">
        <f ca="1">IFERROR(IF(Data!$C$6="Real",B831,I831+J830+($C$14*$C$12)*(NORMINV(RAND(),$C$15,CHOOSE($G$13,$C$13,F831,G831)))),"")</f>
        <v>1.3435528523838363</v>
      </c>
      <c r="K831" s="88">
        <f>IF(ISNUMBER(A831), IF($G$16="fixed",$G$17,MIN(H831*Data!$C$7*$C$16*0.5,$C$17*Data!$C$7))*$C$12,"")</f>
        <v>8.0000000000000007E-5</v>
      </c>
      <c r="L831" s="42">
        <f t="shared" ca="1" si="374"/>
        <v>1.3435528523838363</v>
      </c>
      <c r="M831" s="44">
        <f t="shared" ca="1" si="375"/>
        <v>1.3435928523838363</v>
      </c>
      <c r="N831" s="44">
        <f t="shared" ca="1" si="376"/>
        <v>1.3435128523838362</v>
      </c>
      <c r="O831" s="108">
        <f t="shared" ca="1" si="351"/>
        <v>-1.8655845670387963</v>
      </c>
      <c r="P831" s="102">
        <f t="shared" ca="1" si="352"/>
        <v>10.041149276870552</v>
      </c>
      <c r="Q831" s="102">
        <f t="shared" ca="1" si="353"/>
        <v>0.39199181492360352</v>
      </c>
      <c r="R831" s="120">
        <f t="shared" ca="1" si="371"/>
        <v>1</v>
      </c>
      <c r="S831" s="54">
        <f t="shared" ca="1" si="372"/>
        <v>0</v>
      </c>
      <c r="T831" s="5">
        <f t="shared" ca="1" si="354"/>
        <v>1.3475392670087669</v>
      </c>
      <c r="U831" s="152">
        <f t="shared" ca="1" si="355"/>
        <v>1.3551546055591035</v>
      </c>
      <c r="V831" s="152">
        <f t="shared" ca="1" si="356"/>
        <v>1.3416029175616471</v>
      </c>
      <c r="W831" s="153">
        <f t="shared" ca="1" si="357"/>
        <v>2</v>
      </c>
      <c r="X831" s="153">
        <f t="shared" ca="1" si="358"/>
        <v>2</v>
      </c>
      <c r="Y831" s="153">
        <f t="shared" ca="1" si="359"/>
        <v>8</v>
      </c>
      <c r="Z831" s="153">
        <f t="shared" ca="1" si="360"/>
        <v>8</v>
      </c>
      <c r="AA831" s="152">
        <f t="shared" ca="1" si="361"/>
        <v>1.3520566961946332</v>
      </c>
      <c r="AB831" s="152">
        <f t="shared" ca="1" si="362"/>
        <v>1.343007522143606</v>
      </c>
      <c r="AC831" s="154">
        <f t="shared" ca="1" si="363"/>
        <v>-683.50750486375841</v>
      </c>
      <c r="AD831" s="154">
        <f t="shared" ca="1" si="364"/>
        <v>-46.826419218426452</v>
      </c>
      <c r="AE831" s="3">
        <f t="shared" ca="1" si="365"/>
        <v>-45.645870255136558</v>
      </c>
      <c r="AF831" s="3">
        <f t="shared" ca="1" si="366"/>
        <v>-730.33392408218492</v>
      </c>
      <c r="AG831" s="3" t="str">
        <f t="shared" ca="1" si="373"/>
        <v>N</v>
      </c>
      <c r="AH831" s="4" t="str">
        <f t="shared" ca="1" si="367"/>
        <v/>
      </c>
      <c r="AI831" s="75">
        <f t="shared" ca="1" si="368"/>
        <v>-73.033392408218504</v>
      </c>
      <c r="AJ831" s="75">
        <f t="shared" ca="1" si="369"/>
        <v>0</v>
      </c>
    </row>
    <row r="832" spans="1:36">
      <c r="A832" s="41">
        <f t="shared" si="370"/>
        <v>766</v>
      </c>
      <c r="B832" s="150">
        <f ca="1">IF(ISNUMBER(A832),INDEX('MetaTrader Import'!$H$13:$J$5893,TRUNC(((A832-$A$39+1)-1)/3)+1,MOD((A832-$A$39+1)-1,3)+1),"")</f>
        <v>0</v>
      </c>
      <c r="C832" s="43">
        <f t="shared" ca="1" si="347"/>
        <v>17.44889771708668</v>
      </c>
      <c r="D832" s="43">
        <f t="shared" ca="1" si="348"/>
        <v>0.8344172213828106</v>
      </c>
      <c r="E832" s="43">
        <f t="shared" ca="1" si="349"/>
        <v>18.283314938469491</v>
      </c>
      <c r="F832" s="43">
        <f t="shared" ca="1" si="350"/>
        <v>1.828331493846949</v>
      </c>
      <c r="G832" s="43">
        <f>IF(A832&lt;&gt;"",IF(A832&lt;Data!$G$11*0.25,$C$13/$G$32,IF(A832&gt;Data!$G$11*0.25,$C$13,$C$13*10)),"")</f>
        <v>2</v>
      </c>
      <c r="H832" s="43">
        <f>IF(A832&lt;&gt;"",IF(Data!$G$9="constant",$C$13,IF(Data!$G$9="squeeze",G832,F832)),"")</f>
        <v>2</v>
      </c>
      <c r="I832" s="38">
        <f ca="1">IF(ISNUMBER(A832),NORMINV(RAND(),0,IF(AND(Data!$G$9="squeeze",A832&lt;Data!$G$11*0.25),$H$32,1)*$C$30*$C$13)*($C$14*$C$12),"")</f>
        <v>3.9289137862455839E-4</v>
      </c>
      <c r="J832" s="42">
        <f ca="1">IFERROR(IF(Data!$C$6="Real",B832,I832+J831+($C$14*$C$12)*(NORMINV(RAND(),$C$15,CHOOSE($G$13,$C$13,F832,G832)))),"")</f>
        <v>1.3442588415778614</v>
      </c>
      <c r="K832" s="88">
        <f>IF(ISNUMBER(A832), IF($G$16="fixed",$G$17,MIN(H832*Data!$C$7*$C$16*0.5,$C$17*Data!$C$7))*$C$12,"")</f>
        <v>8.0000000000000007E-5</v>
      </c>
      <c r="L832" s="42">
        <f t="shared" ca="1" si="374"/>
        <v>1.3442588415778614</v>
      </c>
      <c r="M832" s="44">
        <f t="shared" ca="1" si="375"/>
        <v>1.3442988415778614</v>
      </c>
      <c r="N832" s="44">
        <f t="shared" ca="1" si="376"/>
        <v>1.3442188415778613</v>
      </c>
      <c r="O832" s="108">
        <f t="shared" ca="1" si="351"/>
        <v>-2.0336349298986089</v>
      </c>
      <c r="P832" s="102">
        <f t="shared" ca="1" si="352"/>
        <v>10.215672276996258</v>
      </c>
      <c r="Q832" s="102">
        <f t="shared" ca="1" si="353"/>
        <v>0.43983835072749705</v>
      </c>
      <c r="R832" s="120">
        <f t="shared" ca="1" si="371"/>
        <v>1</v>
      </c>
      <c r="S832" s="54">
        <f t="shared" ca="1" si="372"/>
        <v>0</v>
      </c>
      <c r="T832" s="5">
        <f t="shared" ca="1" si="354"/>
        <v>1.3475392670087669</v>
      </c>
      <c r="U832" s="152">
        <f t="shared" ca="1" si="355"/>
        <v>1.3551546055591035</v>
      </c>
      <c r="V832" s="152">
        <f t="shared" ca="1" si="356"/>
        <v>1.3416029175616471</v>
      </c>
      <c r="W832" s="153">
        <f t="shared" ca="1" si="357"/>
        <v>2</v>
      </c>
      <c r="X832" s="153">
        <f t="shared" ca="1" si="358"/>
        <v>2</v>
      </c>
      <c r="Y832" s="153">
        <f t="shared" ca="1" si="359"/>
        <v>8</v>
      </c>
      <c r="Z832" s="153">
        <f t="shared" ca="1" si="360"/>
        <v>8</v>
      </c>
      <c r="AA832" s="152">
        <f t="shared" ca="1" si="361"/>
        <v>1.3520566961946332</v>
      </c>
      <c r="AB832" s="152">
        <f t="shared" ca="1" si="362"/>
        <v>1.343007522143606</v>
      </c>
      <c r="AC832" s="154">
        <f t="shared" ca="1" si="363"/>
        <v>-627.02836934175116</v>
      </c>
      <c r="AD832" s="154">
        <f t="shared" ca="1" si="364"/>
        <v>-103.30555474043379</v>
      </c>
      <c r="AE832" s="3">
        <f t="shared" ca="1" si="365"/>
        <v>-45.645870255136558</v>
      </c>
      <c r="AF832" s="3">
        <f t="shared" ca="1" si="366"/>
        <v>-730.33392408218492</v>
      </c>
      <c r="AG832" s="3" t="str">
        <f t="shared" ca="1" si="373"/>
        <v>N</v>
      </c>
      <c r="AH832" s="4" t="str">
        <f t="shared" ca="1" si="367"/>
        <v/>
      </c>
      <c r="AI832" s="75">
        <f t="shared" ca="1" si="368"/>
        <v>-73.033392408218504</v>
      </c>
      <c r="AJ832" s="75">
        <f t="shared" ca="1" si="369"/>
        <v>0</v>
      </c>
    </row>
    <row r="833" spans="1:36">
      <c r="A833" s="41">
        <f t="shared" si="370"/>
        <v>767</v>
      </c>
      <c r="B833" s="150">
        <f ca="1">IF(ISNUMBER(A833),INDEX('MetaTrader Import'!$H$13:$J$5893,TRUNC(((A833-$A$39+1)-1)/3)+1,MOD((A833-$A$39+1)-1,3)+1),"")</f>
        <v>0</v>
      </c>
      <c r="C833" s="43">
        <f t="shared" ca="1" si="347"/>
        <v>18.283314938469491</v>
      </c>
      <c r="D833" s="43">
        <f t="shared" ca="1" si="348"/>
        <v>-1.650255482615766</v>
      </c>
      <c r="E833" s="43">
        <f t="shared" ca="1" si="349"/>
        <v>16.633059455853726</v>
      </c>
      <c r="F833" s="43">
        <f t="shared" ca="1" si="350"/>
        <v>1.6633059455853725</v>
      </c>
      <c r="G833" s="43">
        <f>IF(A833&lt;&gt;"",IF(A833&lt;Data!$G$11*0.25,$C$13/$G$32,IF(A833&gt;Data!$G$11*0.25,$C$13,$C$13*10)),"")</f>
        <v>2</v>
      </c>
      <c r="H833" s="43">
        <f>IF(A833&lt;&gt;"",IF(Data!$G$9="constant",$C$13,IF(Data!$G$9="squeeze",G833,F833)),"")</f>
        <v>2</v>
      </c>
      <c r="I833" s="38">
        <f ca="1">IF(ISNUMBER(A833),NORMINV(RAND(),0,IF(AND(Data!$G$9="squeeze",A833&lt;Data!$G$11*0.25),$H$32,1)*$C$30*$C$13)*($C$14*$C$12),"")</f>
        <v>1.555292876151742E-4</v>
      </c>
      <c r="J833" s="42">
        <f ca="1">IFERROR(IF(Data!$C$6="Real",B833,I833+J832+($C$14*$C$12)*(NORMINV(RAND(),$C$15,CHOOSE($G$13,$C$13,F833,G833)))),"")</f>
        <v>1.3443136979733261</v>
      </c>
      <c r="K833" s="88">
        <f>IF(ISNUMBER(A833), IF($G$16="fixed",$G$17,MIN(H833*Data!$C$7*$C$16*0.5,$C$17*Data!$C$7))*$C$12,"")</f>
        <v>8.0000000000000007E-5</v>
      </c>
      <c r="L833" s="42">
        <f t="shared" ca="1" si="374"/>
        <v>1.3443136979733261</v>
      </c>
      <c r="M833" s="44">
        <f t="shared" ca="1" si="375"/>
        <v>1.3443536979733262</v>
      </c>
      <c r="N833" s="44">
        <f t="shared" ca="1" si="376"/>
        <v>1.3442736979733261</v>
      </c>
      <c r="O833" s="108">
        <f t="shared" ca="1" si="351"/>
        <v>-1.9392833260713347</v>
      </c>
      <c r="P833" s="102">
        <f t="shared" ca="1" si="352"/>
        <v>10.02852084413977</v>
      </c>
      <c r="Q833" s="102">
        <f t="shared" ca="1" si="353"/>
        <v>0.45839536071515963</v>
      </c>
      <c r="R833" s="120">
        <f t="shared" ca="1" si="371"/>
        <v>1</v>
      </c>
      <c r="S833" s="54">
        <f t="shared" ca="1" si="372"/>
        <v>0</v>
      </c>
      <c r="T833" s="5">
        <f t="shared" ca="1" si="354"/>
        <v>1.3475392670087669</v>
      </c>
      <c r="U833" s="152">
        <f t="shared" ca="1" si="355"/>
        <v>1.3551546055591035</v>
      </c>
      <c r="V833" s="152">
        <f t="shared" ca="1" si="356"/>
        <v>1.3416029175616471</v>
      </c>
      <c r="W833" s="153">
        <f t="shared" ca="1" si="357"/>
        <v>2</v>
      </c>
      <c r="X833" s="153">
        <f t="shared" ca="1" si="358"/>
        <v>2</v>
      </c>
      <c r="Y833" s="153">
        <f t="shared" ca="1" si="359"/>
        <v>8</v>
      </c>
      <c r="Z833" s="153">
        <f t="shared" ca="1" si="360"/>
        <v>8</v>
      </c>
      <c r="AA833" s="152">
        <f t="shared" ca="1" si="361"/>
        <v>1.3520566961946332</v>
      </c>
      <c r="AB833" s="152">
        <f t="shared" ca="1" si="362"/>
        <v>1.343007522143606</v>
      </c>
      <c r="AC833" s="154">
        <f t="shared" ca="1" si="363"/>
        <v>-622.63985770456998</v>
      </c>
      <c r="AD833" s="154">
        <f t="shared" ca="1" si="364"/>
        <v>-107.69406637761492</v>
      </c>
      <c r="AE833" s="3">
        <f t="shared" ca="1" si="365"/>
        <v>-45.645870255136558</v>
      </c>
      <c r="AF833" s="3">
        <f t="shared" ca="1" si="366"/>
        <v>-730.33392408218492</v>
      </c>
      <c r="AG833" s="3" t="str">
        <f t="shared" ca="1" si="373"/>
        <v>N</v>
      </c>
      <c r="AH833" s="4" t="str">
        <f t="shared" ca="1" si="367"/>
        <v/>
      </c>
      <c r="AI833" s="75">
        <f t="shared" ca="1" si="368"/>
        <v>-73.033392408218504</v>
      </c>
      <c r="AJ833" s="75">
        <f t="shared" ca="1" si="369"/>
        <v>0</v>
      </c>
    </row>
    <row r="834" spans="1:36">
      <c r="A834" s="41">
        <f t="shared" si="370"/>
        <v>768</v>
      </c>
      <c r="B834" s="150">
        <f>IF(ISNUMBER(A834),INDEX('MetaTrader Import'!$H$13:$J$5893,TRUNC(((A834-$A$39+1)-1)/3)+1,MOD((A834-$A$39+1)-1,3)+1),"")</f>
        <v>0</v>
      </c>
      <c r="C834" s="43">
        <f t="shared" ca="1" si="347"/>
        <v>16.633059455853726</v>
      </c>
      <c r="D834" s="43">
        <f t="shared" ca="1" si="348"/>
        <v>0.79479720012708477</v>
      </c>
      <c r="E834" s="43">
        <f t="shared" ca="1" si="349"/>
        <v>17.427856655980811</v>
      </c>
      <c r="F834" s="43">
        <f t="shared" ca="1" si="350"/>
        <v>1.7427856655980811</v>
      </c>
      <c r="G834" s="43">
        <f>IF(A834&lt;&gt;"",IF(A834&lt;Data!$G$11*0.25,$C$13/$G$32,IF(A834&gt;Data!$G$11*0.25,$C$13,$C$13*10)),"")</f>
        <v>2</v>
      </c>
      <c r="H834" s="43">
        <f>IF(A834&lt;&gt;"",IF(Data!$G$9="constant",$C$13,IF(Data!$G$9="squeeze",G834,F834)),"")</f>
        <v>2</v>
      </c>
      <c r="I834" s="38">
        <f ca="1">IF(ISNUMBER(A834),NORMINV(RAND(),0,IF(AND(Data!$G$9="squeeze",A834&lt;Data!$G$11*0.25),$H$32,1)*$C$30*$C$13)*($C$14*$C$12),"")</f>
        <v>-4.8829510228441675E-4</v>
      </c>
      <c r="J834" s="42">
        <f ca="1">IFERROR(IF(Data!$C$6="Real",B834,I834+J833+($C$14*$C$12)*(NORMINV(RAND(),$C$15,CHOOSE($G$13,$C$13,F834,G834)))),"")</f>
        <v>1.3434957728549122</v>
      </c>
      <c r="K834" s="88">
        <f>IF(ISNUMBER(A834), IF($G$16="fixed",$G$17,MIN(H834*Data!$C$7*$C$16*0.5,$C$17*Data!$C$7))*$C$12,"")</f>
        <v>8.0000000000000007E-5</v>
      </c>
      <c r="L834" s="42">
        <f t="shared" ca="1" si="374"/>
        <v>1.3434957728549122</v>
      </c>
      <c r="M834" s="44">
        <f t="shared" ca="1" si="375"/>
        <v>1.3435357728549122</v>
      </c>
      <c r="N834" s="44">
        <f t="shared" ca="1" si="376"/>
        <v>1.3434557728549121</v>
      </c>
      <c r="O834" s="108">
        <f t="shared" ca="1" si="351"/>
        <v>-2.0026130267907227</v>
      </c>
      <c r="P834" s="102">
        <f t="shared" ca="1" si="352"/>
        <v>10.220289255786117</v>
      </c>
      <c r="Q834" s="102">
        <f t="shared" ca="1" si="353"/>
        <v>0.46122758239089229</v>
      </c>
      <c r="R834" s="120">
        <f t="shared" ca="1" si="371"/>
        <v>1</v>
      </c>
      <c r="S834" s="54">
        <f t="shared" ca="1" si="372"/>
        <v>0</v>
      </c>
      <c r="T834" s="5">
        <f t="shared" ca="1" si="354"/>
        <v>1.3475392670087669</v>
      </c>
      <c r="U834" s="152">
        <f t="shared" ca="1" si="355"/>
        <v>1.3551546055591035</v>
      </c>
      <c r="V834" s="152">
        <f t="shared" ca="1" si="356"/>
        <v>1.3416029175616471</v>
      </c>
      <c r="W834" s="153">
        <f t="shared" ca="1" si="357"/>
        <v>2</v>
      </c>
      <c r="X834" s="153">
        <f t="shared" ca="1" si="358"/>
        <v>2</v>
      </c>
      <c r="Y834" s="153">
        <f t="shared" ca="1" si="359"/>
        <v>8</v>
      </c>
      <c r="Z834" s="153">
        <f t="shared" ca="1" si="360"/>
        <v>8</v>
      </c>
      <c r="AA834" s="152">
        <f t="shared" ca="1" si="361"/>
        <v>1.3520566961946332</v>
      </c>
      <c r="AB834" s="152">
        <f t="shared" ca="1" si="362"/>
        <v>1.343007522143606</v>
      </c>
      <c r="AC834" s="154">
        <f t="shared" ca="1" si="363"/>
        <v>-688.07386717768532</v>
      </c>
      <c r="AD834" s="154">
        <f t="shared" ca="1" si="364"/>
        <v>-42.260056904499521</v>
      </c>
      <c r="AE834" s="3">
        <f t="shared" ca="1" si="365"/>
        <v>-45.64587025513655</v>
      </c>
      <c r="AF834" s="3">
        <f t="shared" ca="1" si="366"/>
        <v>-730.33392408218481</v>
      </c>
      <c r="AG834" s="3" t="str">
        <f t="shared" ca="1" si="373"/>
        <v>N</v>
      </c>
      <c r="AH834" s="4" t="str">
        <f t="shared" ca="1" si="367"/>
        <v/>
      </c>
      <c r="AI834" s="75">
        <f t="shared" ca="1" si="368"/>
        <v>-73.033392408218475</v>
      </c>
      <c r="AJ834" s="75">
        <f t="shared" ca="1" si="369"/>
        <v>0</v>
      </c>
    </row>
    <row r="835" spans="1:36">
      <c r="A835" s="41">
        <f t="shared" si="370"/>
        <v>769</v>
      </c>
      <c r="B835" s="150">
        <f ca="1">IF(ISNUMBER(A835),INDEX('MetaTrader Import'!$H$13:$J$5893,TRUNC(((A835-$A$39+1)-1)/3)+1,MOD((A835-$A$39+1)-1,3)+1),"")</f>
        <v>0</v>
      </c>
      <c r="C835" s="43">
        <f t="shared" ref="C835:C898" ca="1" si="377">IF(A835&lt;&gt;"",E834,"")</f>
        <v>17.427856655980811</v>
      </c>
      <c r="D835" s="43">
        <f t="shared" ref="D835:D898" ca="1" si="378">IF(A835&lt;&gt;"",NORMINV(RAND(),($C$23-C835)*$C$28,$C$27)+NORMINV(RAND(),IF(RAND()&gt;$C$26,$C$25,0),$C$27),"")</f>
        <v>-0.51171343669793612</v>
      </c>
      <c r="E835" s="43">
        <f t="shared" ref="E835:E898" ca="1" si="379">IF(A835&lt;&gt;"",C835+D835,"")</f>
        <v>16.916143219282876</v>
      </c>
      <c r="F835" s="43">
        <f t="shared" ref="F835:F898" ca="1" si="380">IF(A835&lt;&gt;"",$C$13*ABS(E835)/$C$23,"")</f>
        <v>1.6916143219282875</v>
      </c>
      <c r="G835" s="43">
        <f>IF(A835&lt;&gt;"",IF(A835&lt;Data!$G$11*0.25,$C$13/$G$32,IF(A835&gt;Data!$G$11*0.25,$C$13,$C$13*10)),"")</f>
        <v>2</v>
      </c>
      <c r="H835" s="43">
        <f>IF(A835&lt;&gt;"",IF(Data!$G$9="constant",$C$13,IF(Data!$G$9="squeeze",G835,F835)),"")</f>
        <v>2</v>
      </c>
      <c r="I835" s="38">
        <f ca="1">IF(ISNUMBER(A835),NORMINV(RAND(),0,IF(AND(Data!$G$9="squeeze",A835&lt;Data!$G$11*0.25),$H$32,1)*$C$30*$C$13)*($C$14*$C$12),"")</f>
        <v>-8.7211337165824193E-5</v>
      </c>
      <c r="J835" s="42">
        <f ca="1">IFERROR(IF(Data!$C$6="Real",B835,I835+J834+($C$14*$C$12)*(NORMINV(RAND(),$C$15,CHOOSE($G$13,$C$13,F835,G835)))),"")</f>
        <v>1.3437049443268843</v>
      </c>
      <c r="K835" s="88">
        <f>IF(ISNUMBER(A835), IF($G$16="fixed",$G$17,MIN(H835*Data!$C$7*$C$16*0.5,$C$17*Data!$C$7))*$C$12,"")</f>
        <v>8.0000000000000007E-5</v>
      </c>
      <c r="L835" s="42">
        <f t="shared" ca="1" si="374"/>
        <v>1.3437049443268843</v>
      </c>
      <c r="M835" s="44">
        <f t="shared" ca="1" si="375"/>
        <v>1.3437449443268843</v>
      </c>
      <c r="N835" s="44">
        <f t="shared" ca="1" si="376"/>
        <v>1.3436649443268842</v>
      </c>
      <c r="O835" s="108">
        <f t="shared" ref="O835:O898" ca="1" si="381">IF(ISNUMBER(A835),$G$12*SLOPE(L821:L835,A821:A835),"")</f>
        <v>-1.7589029373101883</v>
      </c>
      <c r="P835" s="102">
        <f t="shared" ref="P835:P898" ca="1" si="382">IF(ISNUMBER(A835),STDEV(L821:L835)*$G$12,"")</f>
        <v>9.3243707392673212</v>
      </c>
      <c r="Q835" s="102">
        <f t="shared" ref="Q835:Q898" ca="1" si="383">IF(ISNUMBER(A835),SLOPE(P821:P835,A821:A835),"")</f>
        <v>0.42793510448238703</v>
      </c>
      <c r="R835" s="120">
        <f t="shared" ca="1" si="371"/>
        <v>1</v>
      </c>
      <c r="S835" s="54">
        <f t="shared" ca="1" si="372"/>
        <v>0</v>
      </c>
      <c r="T835" s="5">
        <f t="shared" ref="T835:T898" ca="1" si="384">IF(ISNUMBER(A835),IF(S835=1,L835,IF(AG834="Y","",IF(ISNUMBER(T834),T834,""))),"")</f>
        <v>1.3475392670087669</v>
      </c>
      <c r="U835" s="152">
        <f t="shared" ref="U835:U898" ca="1" si="385">IF(NOT(ISNUMBER(T835)),"",IF(S835=1,T835,IF(M835&gt;U834,M835,IF(ISNUMBER(U834),U834,""))))</f>
        <v>1.3551546055591035</v>
      </c>
      <c r="V835" s="152">
        <f t="shared" ref="V835:V898" ca="1" si="386">IF(NOT(ISNUMBER(T835)),"",IF(S835=1,T835,IF(N835&lt;V834,N835,IF(ISNUMBER(V834),V834,""))))</f>
        <v>1.3416029175616471</v>
      </c>
      <c r="W835" s="153">
        <f t="shared" ref="W835:W898" ca="1" si="387">IF(NOT(ISNUMBER(T835)),"",MIN($F$24,IF(TRUNC((U835-T835)/$E$24*$G$12)+0&gt;IF(ISNUMBER(W834),W834,0),TRUNC((U835-T835)/$E$24*$G$12)+0,IF(ISNUMBER(W834),W834,0))))</f>
        <v>2</v>
      </c>
      <c r="X835" s="153">
        <f t="shared" ref="X835:X898" ca="1" si="388">IF(NOT(ISNUMBER(T835)),"",MIN($F$24,IF(-TRUNC((V835-T835)/$E$24*$G$12)+0&gt;IF(ISNUMBER(X834),X834,0),-TRUNC((V835-T835)/$E$24*$G$12)+0,IF(ISNUMBER(X834),X834,0))))</f>
        <v>2</v>
      </c>
      <c r="Y835" s="153">
        <f t="shared" ref="Y835:Y898" ca="1" si="389">IF(ISNUMBER(W835),(IF(W835=0,0,1))*IF(ABS($I$24)=2,POWER(2,W835-1),W835)*SIGN($I$24)*$K$24,"")</f>
        <v>8</v>
      </c>
      <c r="Z835" s="153">
        <f t="shared" ref="Z835:Z898" ca="1" si="390">IF(ISNUMBER(X835),(IF(X835=0,0,1))*IF(ABS($I$24)=2,POWER(2,X835-1),X835)*SIGN($I$24)*$K$24,"")</f>
        <v>8</v>
      </c>
      <c r="AA835" s="152">
        <f t="shared" ref="AA835:AA898" ca="1" si="391">IF(OR(NOT(ISNUMBER(T835)),W835&lt;1),"",IF(OR(NOT(ISNUMBER(W834)),W834=0),IF(SIGN(Y835)=1,M835,N835),(Y834*AA834+(Y835-Y834)*IF(SIGN(Y835)=1,M835,N835))/Y835))</f>
        <v>1.3520566961946332</v>
      </c>
      <c r="AB835" s="152">
        <f t="shared" ref="AB835:AB898" ca="1" si="392">IF(OR(NOT(ISNUMBER(T835)),X835&lt;1),"",IF(OR(NOT(ISNUMBER(X834)),X834=0),IF(SIGN(Z835)=1,N835,M835),(Z834*AB834+(Z835-Z834)*IF(SIGN(Z835)=1,N835,M835))/Z835))</f>
        <v>1.343007522143606</v>
      </c>
      <c r="AC835" s="154">
        <f t="shared" ref="AC835:AC898" ca="1" si="393">IFERROR(-SIGN(Y835)*(AA835-IF(SIGN(Y835)=1,N835,M835))*$G$12*ABS(Y835),"")</f>
        <v>-671.34014941991893</v>
      </c>
      <c r="AD835" s="154">
        <f t="shared" ref="AD835:AD898" ca="1" si="394">IFERROR(SIGN(Z835)*(AB835-IF(SIGN(Z835)=1,M835,N835))*$G$12*ABS(Z835),"")</f>
        <v>-58.993774662265963</v>
      </c>
      <c r="AE835" s="3">
        <f t="shared" ref="AE835:AE898" ca="1" si="395">IF(ISNUMBER(A835),IFERROR((IF(ISNUMBER(AC835),AC835,0)+IF(ISNUMBER(AD835),AD835,0))/(ABS(Y835)+ABS(Z835)),0),"")</f>
        <v>-45.645870255136558</v>
      </c>
      <c r="AF835" s="3">
        <f t="shared" ref="AF835:AF898" ca="1" si="396">IF(ISNUMBER(A835),IF(ISNUMBER(AC835),AC835,0)+IF(ISNUMBER(AD835),AD835,0),"")</f>
        <v>-730.33392408218492</v>
      </c>
      <c r="AG835" s="3" t="str">
        <f t="shared" ca="1" si="373"/>
        <v>N</v>
      </c>
      <c r="AH835" s="4" t="str">
        <f t="shared" ref="AH835:AH898" ca="1" si="397">IF(AG835="y",AF835*10*$C$11,"")</f>
        <v/>
      </c>
      <c r="AI835" s="75">
        <f t="shared" ref="AI835:AI898" ca="1" si="398">IF(ISNUMBER(A835),IF(ISNUMBER(AH835),AJ835,AF835*10*$C$11+AJ835),"")</f>
        <v>-73.033392408218504</v>
      </c>
      <c r="AJ835" s="75">
        <f t="shared" ref="AJ835:AJ898" ca="1" si="399">IF(ISNUMBER(A835),AJ834+IF(ISNUMBER(AH835),AH835,0),"")</f>
        <v>0</v>
      </c>
    </row>
    <row r="836" spans="1:36">
      <c r="A836" s="41">
        <f t="shared" ref="A836:A899" si="400">IFERROR(IF(A835+1&gt;$C$19,"",A835+1),"")</f>
        <v>770</v>
      </c>
      <c r="B836" s="150">
        <f ca="1">IF(ISNUMBER(A836),INDEX('MetaTrader Import'!$H$13:$J$5893,TRUNC(((A836-$A$39+1)-1)/3)+1,MOD((A836-$A$39+1)-1,3)+1),"")</f>
        <v>0</v>
      </c>
      <c r="C836" s="43">
        <f t="shared" ca="1" si="377"/>
        <v>16.916143219282876</v>
      </c>
      <c r="D836" s="43">
        <f t="shared" ca="1" si="378"/>
        <v>1.7680283413658575</v>
      </c>
      <c r="E836" s="43">
        <f t="shared" ca="1" si="379"/>
        <v>18.684171560648736</v>
      </c>
      <c r="F836" s="43">
        <f t="shared" ca="1" si="380"/>
        <v>1.8684171560648735</v>
      </c>
      <c r="G836" s="43">
        <f>IF(A836&lt;&gt;"",IF(A836&lt;Data!$G$11*0.25,$C$13/$G$32,IF(A836&gt;Data!$G$11*0.25,$C$13,$C$13*10)),"")</f>
        <v>2</v>
      </c>
      <c r="H836" s="43">
        <f>IF(A836&lt;&gt;"",IF(Data!$G$9="constant",$C$13,IF(Data!$G$9="squeeze",G836,F836)),"")</f>
        <v>2</v>
      </c>
      <c r="I836" s="38">
        <f ca="1">IF(ISNUMBER(A836),NORMINV(RAND(),0,IF(AND(Data!$G$9="squeeze",A836&lt;Data!$G$11*0.25),$H$32,1)*$C$30*$C$13)*($C$14*$C$12),"")</f>
        <v>8.3675520166523476E-4</v>
      </c>
      <c r="J836" s="42">
        <f ca="1">IFERROR(IF(Data!$C$6="Real",B836,I836+J835+($C$14*$C$12)*(NORMINV(RAND(),$C$15,CHOOSE($G$13,$C$13,F836,G836)))),"")</f>
        <v>1.3451445727061031</v>
      </c>
      <c r="K836" s="88">
        <f>IF(ISNUMBER(A836), IF($G$16="fixed",$G$17,MIN(H836*Data!$C$7*$C$16*0.5,$C$17*Data!$C$7))*$C$12,"")</f>
        <v>8.0000000000000007E-5</v>
      </c>
      <c r="L836" s="42">
        <f t="shared" ca="1" si="374"/>
        <v>1.3451445727061031</v>
      </c>
      <c r="M836" s="44">
        <f t="shared" ca="1" si="375"/>
        <v>1.3451845727061031</v>
      </c>
      <c r="N836" s="44">
        <f t="shared" ca="1" si="376"/>
        <v>1.3451045727061031</v>
      </c>
      <c r="O836" s="108">
        <f t="shared" ca="1" si="381"/>
        <v>-1.0350925665305124</v>
      </c>
      <c r="P836" s="102">
        <f t="shared" ca="1" si="382"/>
        <v>7.8170734409964693</v>
      </c>
      <c r="Q836" s="102">
        <f t="shared" ca="1" si="383"/>
        <v>0.35155000377419804</v>
      </c>
      <c r="R836" s="120">
        <f t="shared" ref="R836:R899" ca="1" si="401">IF(ISNUMBER(A836),R835+S835,"")</f>
        <v>1</v>
      </c>
      <c r="S836" s="54">
        <f t="shared" ref="S836:S899" ca="1" si="402">IF(ISNUMBER(A836),IF(AND(R836&lt;$M$24,Q836&lt;$F$28,ABS(O836)&lt;$F$27,P836&lt;$F$26,NOT(ISNUMBER(T835))),1,0),"")</f>
        <v>0</v>
      </c>
      <c r="T836" s="5">
        <f t="shared" ca="1" si="384"/>
        <v>1.3475392670087669</v>
      </c>
      <c r="U836" s="152">
        <f t="shared" ca="1" si="385"/>
        <v>1.3551546055591035</v>
      </c>
      <c r="V836" s="152">
        <f t="shared" ca="1" si="386"/>
        <v>1.3416029175616471</v>
      </c>
      <c r="W836" s="153">
        <f t="shared" ca="1" si="387"/>
        <v>2</v>
      </c>
      <c r="X836" s="153">
        <f t="shared" ca="1" si="388"/>
        <v>2</v>
      </c>
      <c r="Y836" s="153">
        <f t="shared" ca="1" si="389"/>
        <v>8</v>
      </c>
      <c r="Z836" s="153">
        <f t="shared" ca="1" si="390"/>
        <v>8</v>
      </c>
      <c r="AA836" s="152">
        <f t="shared" ca="1" si="391"/>
        <v>1.3520566961946332</v>
      </c>
      <c r="AB836" s="152">
        <f t="shared" ca="1" si="392"/>
        <v>1.343007522143606</v>
      </c>
      <c r="AC836" s="154">
        <f t="shared" ca="1" si="393"/>
        <v>-556.16987908241094</v>
      </c>
      <c r="AD836" s="154">
        <f t="shared" ca="1" si="394"/>
        <v>-174.16404499977389</v>
      </c>
      <c r="AE836" s="3">
        <f t="shared" ca="1" si="395"/>
        <v>-45.64587025513655</v>
      </c>
      <c r="AF836" s="3">
        <f t="shared" ca="1" si="396"/>
        <v>-730.33392408218481</v>
      </c>
      <c r="AG836" s="3" t="str">
        <f t="shared" ref="AG836:AG899" ca="1" si="403">IF(NOT(ISNUMBER(T836)),"",IF(OR(AF836&gt;$G$24,AF836&lt;-$H$24,A836+1&gt;$C$19),"Y","N"))</f>
        <v>N</v>
      </c>
      <c r="AH836" s="4" t="str">
        <f t="shared" ca="1" si="397"/>
        <v/>
      </c>
      <c r="AI836" s="75">
        <f t="shared" ca="1" si="398"/>
        <v>-73.033392408218475</v>
      </c>
      <c r="AJ836" s="75">
        <f t="shared" ca="1" si="399"/>
        <v>0</v>
      </c>
    </row>
    <row r="837" spans="1:36">
      <c r="A837" s="41">
        <f t="shared" si="400"/>
        <v>771</v>
      </c>
      <c r="B837" s="150">
        <f>IF(ISNUMBER(A837),INDEX('MetaTrader Import'!$H$13:$J$5893,TRUNC(((A837-$A$39+1)-1)/3)+1,MOD((A837-$A$39+1)-1,3)+1),"")</f>
        <v>0</v>
      </c>
      <c r="C837" s="43">
        <f t="shared" ca="1" si="377"/>
        <v>18.684171560648736</v>
      </c>
      <c r="D837" s="43">
        <f t="shared" ca="1" si="378"/>
        <v>1.7543650217614499</v>
      </c>
      <c r="E837" s="43">
        <f t="shared" ca="1" si="379"/>
        <v>20.438536582410187</v>
      </c>
      <c r="F837" s="43">
        <f t="shared" ca="1" si="380"/>
        <v>2.0438536582410185</v>
      </c>
      <c r="G837" s="43">
        <f>IF(A837&lt;&gt;"",IF(A837&lt;Data!$G$11*0.25,$C$13/$G$32,IF(A837&gt;Data!$G$11*0.25,$C$13,$C$13*10)),"")</f>
        <v>2</v>
      </c>
      <c r="H837" s="43">
        <f>IF(A837&lt;&gt;"",IF(Data!$G$9="constant",$C$13,IF(Data!$G$9="squeeze",G837,F837)),"")</f>
        <v>2</v>
      </c>
      <c r="I837" s="38">
        <f ca="1">IF(ISNUMBER(A837),NORMINV(RAND(),0,IF(AND(Data!$G$9="squeeze",A837&lt;Data!$G$11*0.25),$H$32,1)*$C$30*$C$13)*($C$14*$C$12),"")</f>
        <v>3.5839668861145342E-4</v>
      </c>
      <c r="J837" s="42">
        <f ca="1">IFERROR(IF(Data!$C$6="Real",B837,I837+J836+($C$14*$C$12)*(NORMINV(RAND(),$C$15,CHOOSE($G$13,$C$13,F837,G837)))),"")</f>
        <v>1.345728631881679</v>
      </c>
      <c r="K837" s="88">
        <f>IF(ISNUMBER(A837), IF($G$16="fixed",$G$17,MIN(H837*Data!$C$7*$C$16*0.5,$C$17*Data!$C$7))*$C$12,"")</f>
        <v>8.0000000000000007E-5</v>
      </c>
      <c r="L837" s="42">
        <f t="shared" ca="1" si="374"/>
        <v>1.345728631881679</v>
      </c>
      <c r="M837" s="44">
        <f t="shared" ca="1" si="375"/>
        <v>1.3457686318816791</v>
      </c>
      <c r="N837" s="44">
        <f t="shared" ca="1" si="376"/>
        <v>1.345688631881679</v>
      </c>
      <c r="O837" s="108">
        <f t="shared" ca="1" si="381"/>
        <v>-0.14258426805330293</v>
      </c>
      <c r="P837" s="102">
        <f t="shared" ca="1" si="382"/>
        <v>6.7261520365021692</v>
      </c>
      <c r="Q837" s="102">
        <f t="shared" ca="1" si="383"/>
        <v>0.23991384922687822</v>
      </c>
      <c r="R837" s="120">
        <f t="shared" ca="1" si="401"/>
        <v>1</v>
      </c>
      <c r="S837" s="54">
        <f t="shared" ca="1" si="402"/>
        <v>0</v>
      </c>
      <c r="T837" s="5">
        <f t="shared" ca="1" si="384"/>
        <v>1.3475392670087669</v>
      </c>
      <c r="U837" s="152">
        <f t="shared" ca="1" si="385"/>
        <v>1.3551546055591035</v>
      </c>
      <c r="V837" s="152">
        <f t="shared" ca="1" si="386"/>
        <v>1.3416029175616471</v>
      </c>
      <c r="W837" s="153">
        <f t="shared" ca="1" si="387"/>
        <v>2</v>
      </c>
      <c r="X837" s="153">
        <f t="shared" ca="1" si="388"/>
        <v>2</v>
      </c>
      <c r="Y837" s="153">
        <f t="shared" ca="1" si="389"/>
        <v>8</v>
      </c>
      <c r="Z837" s="153">
        <f t="shared" ca="1" si="390"/>
        <v>8</v>
      </c>
      <c r="AA837" s="152">
        <f t="shared" ca="1" si="391"/>
        <v>1.3520566961946332</v>
      </c>
      <c r="AB837" s="152">
        <f t="shared" ca="1" si="392"/>
        <v>1.343007522143606</v>
      </c>
      <c r="AC837" s="154">
        <f t="shared" ca="1" si="393"/>
        <v>-509.44514503633798</v>
      </c>
      <c r="AD837" s="154">
        <f t="shared" ca="1" si="394"/>
        <v>-220.88877904584692</v>
      </c>
      <c r="AE837" s="3">
        <f t="shared" ca="1" si="395"/>
        <v>-45.645870255136558</v>
      </c>
      <c r="AF837" s="3">
        <f t="shared" ca="1" si="396"/>
        <v>-730.33392408218492</v>
      </c>
      <c r="AG837" s="3" t="str">
        <f t="shared" ca="1" si="403"/>
        <v>N</v>
      </c>
      <c r="AH837" s="4" t="str">
        <f t="shared" ca="1" si="397"/>
        <v/>
      </c>
      <c r="AI837" s="75">
        <f t="shared" ca="1" si="398"/>
        <v>-73.033392408218504</v>
      </c>
      <c r="AJ837" s="75">
        <f t="shared" ca="1" si="399"/>
        <v>0</v>
      </c>
    </row>
    <row r="838" spans="1:36">
      <c r="A838" s="41">
        <f t="shared" si="400"/>
        <v>772</v>
      </c>
      <c r="B838" s="150">
        <f ca="1">IF(ISNUMBER(A838),INDEX('MetaTrader Import'!$H$13:$J$5893,TRUNC(((A838-$A$39+1)-1)/3)+1,MOD((A838-$A$39+1)-1,3)+1),"")</f>
        <v>0</v>
      </c>
      <c r="C838" s="43">
        <f t="shared" ca="1" si="377"/>
        <v>20.438536582410187</v>
      </c>
      <c r="D838" s="43">
        <f t="shared" ca="1" si="378"/>
        <v>0.39838844060331124</v>
      </c>
      <c r="E838" s="43">
        <f t="shared" ca="1" si="379"/>
        <v>20.836925023013499</v>
      </c>
      <c r="F838" s="43">
        <f t="shared" ca="1" si="380"/>
        <v>2.0836925023013499</v>
      </c>
      <c r="G838" s="43">
        <f>IF(A838&lt;&gt;"",IF(A838&lt;Data!$G$11*0.25,$C$13/$G$32,IF(A838&gt;Data!$G$11*0.25,$C$13,$C$13*10)),"")</f>
        <v>2</v>
      </c>
      <c r="H838" s="43">
        <f>IF(A838&lt;&gt;"",IF(Data!$G$9="constant",$C$13,IF(Data!$G$9="squeeze",G838,F838)),"")</f>
        <v>2</v>
      </c>
      <c r="I838" s="38">
        <f ca="1">IF(ISNUMBER(A838),NORMINV(RAND(),0,IF(AND(Data!$G$9="squeeze",A838&lt;Data!$G$11*0.25),$H$32,1)*$C$30*$C$13)*($C$14*$C$12),"")</f>
        <v>-1.8024626138933242E-4</v>
      </c>
      <c r="J838" s="42">
        <f ca="1">IFERROR(IF(Data!$C$6="Real",B838,I838+J837+($C$14*$C$12)*(NORMINV(RAND(),$C$15,CHOOSE($G$13,$C$13,F838,G838)))),"")</f>
        <v>1.3463136499536248</v>
      </c>
      <c r="K838" s="88">
        <f>IF(ISNUMBER(A838), IF($G$16="fixed",$G$17,MIN(H838*Data!$C$7*$C$16*0.5,$C$17*Data!$C$7))*$C$12,"")</f>
        <v>8.0000000000000007E-5</v>
      </c>
      <c r="L838" s="42">
        <f t="shared" ref="L838:L901" ca="1" si="404">IFERROR(J838,"")</f>
        <v>1.3463136499536248</v>
      </c>
      <c r="M838" s="44">
        <f t="shared" ref="M838:M901" ca="1" si="405">IFERROR(L838+K838*0.5,"")</f>
        <v>1.3463536499536248</v>
      </c>
      <c r="N838" s="44">
        <f t="shared" ref="N838:N901" ca="1" si="406">IFERROR(L838-K838*0.5,"")</f>
        <v>1.3462736499536248</v>
      </c>
      <c r="O838" s="108">
        <f t="shared" ca="1" si="381"/>
        <v>0.56430253752105208</v>
      </c>
      <c r="P838" s="102">
        <f t="shared" ca="1" si="382"/>
        <v>8.1957101137518293</v>
      </c>
      <c r="Q838" s="102">
        <f t="shared" ca="1" si="383"/>
        <v>0.16570559673972604</v>
      </c>
      <c r="R838" s="120">
        <f t="shared" ca="1" si="401"/>
        <v>1</v>
      </c>
      <c r="S838" s="54">
        <f t="shared" ca="1" si="402"/>
        <v>0</v>
      </c>
      <c r="T838" s="5">
        <f t="shared" ca="1" si="384"/>
        <v>1.3475392670087669</v>
      </c>
      <c r="U838" s="152">
        <f t="shared" ca="1" si="385"/>
        <v>1.3551546055591035</v>
      </c>
      <c r="V838" s="152">
        <f t="shared" ca="1" si="386"/>
        <v>1.3416029175616471</v>
      </c>
      <c r="W838" s="153">
        <f t="shared" ca="1" si="387"/>
        <v>2</v>
      </c>
      <c r="X838" s="153">
        <f t="shared" ca="1" si="388"/>
        <v>2</v>
      </c>
      <c r="Y838" s="153">
        <f t="shared" ca="1" si="389"/>
        <v>8</v>
      </c>
      <c r="Z838" s="153">
        <f t="shared" ca="1" si="390"/>
        <v>8</v>
      </c>
      <c r="AA838" s="152">
        <f t="shared" ca="1" si="391"/>
        <v>1.3520566961946332</v>
      </c>
      <c r="AB838" s="152">
        <f t="shared" ca="1" si="392"/>
        <v>1.343007522143606</v>
      </c>
      <c r="AC838" s="154">
        <f t="shared" ca="1" si="393"/>
        <v>-462.64369928067595</v>
      </c>
      <c r="AD838" s="154">
        <f t="shared" ca="1" si="394"/>
        <v>-267.69022480150898</v>
      </c>
      <c r="AE838" s="3">
        <f t="shared" ca="1" si="395"/>
        <v>-45.645870255136558</v>
      </c>
      <c r="AF838" s="3">
        <f t="shared" ca="1" si="396"/>
        <v>-730.33392408218492</v>
      </c>
      <c r="AG838" s="3" t="str">
        <f t="shared" ca="1" si="403"/>
        <v>N</v>
      </c>
      <c r="AH838" s="4" t="str">
        <f t="shared" ca="1" si="397"/>
        <v/>
      </c>
      <c r="AI838" s="75">
        <f t="shared" ca="1" si="398"/>
        <v>-73.033392408218504</v>
      </c>
      <c r="AJ838" s="75">
        <f t="shared" ca="1" si="399"/>
        <v>0</v>
      </c>
    </row>
    <row r="839" spans="1:36">
      <c r="A839" s="41">
        <f t="shared" si="400"/>
        <v>773</v>
      </c>
      <c r="B839" s="150">
        <f ca="1">IF(ISNUMBER(A839),INDEX('MetaTrader Import'!$H$13:$J$5893,TRUNC(((A839-$A$39+1)-1)/3)+1,MOD((A839-$A$39+1)-1,3)+1),"")</f>
        <v>0</v>
      </c>
      <c r="C839" s="43">
        <f t="shared" ca="1" si="377"/>
        <v>20.836925023013499</v>
      </c>
      <c r="D839" s="43">
        <f t="shared" ca="1" si="378"/>
        <v>0.98976295661357416</v>
      </c>
      <c r="E839" s="43">
        <f t="shared" ca="1" si="379"/>
        <v>21.826687979627074</v>
      </c>
      <c r="F839" s="43">
        <f t="shared" ca="1" si="380"/>
        <v>2.1826687979627075</v>
      </c>
      <c r="G839" s="43">
        <f>IF(A839&lt;&gt;"",IF(A839&lt;Data!$G$11*0.25,$C$13/$G$32,IF(A839&gt;Data!$G$11*0.25,$C$13,$C$13*10)),"")</f>
        <v>2</v>
      </c>
      <c r="H839" s="43">
        <f>IF(A839&lt;&gt;"",IF(Data!$G$9="constant",$C$13,IF(Data!$G$9="squeeze",G839,F839)),"")</f>
        <v>2</v>
      </c>
      <c r="I839" s="38">
        <f ca="1">IF(ISNUMBER(A839),NORMINV(RAND(),0,IF(AND(Data!$G$9="squeeze",A839&lt;Data!$G$11*0.25),$H$32,1)*$C$30*$C$13)*($C$14*$C$12),"")</f>
        <v>-4.0778311801004964E-4</v>
      </c>
      <c r="J839" s="42">
        <f ca="1">IFERROR(IF(Data!$C$6="Real",B839,I839+J838+($C$14*$C$12)*(NORMINV(RAND(),$C$15,CHOOSE($G$13,$C$13,F839,G839)))),"")</f>
        <v>1.3462975913567827</v>
      </c>
      <c r="K839" s="88">
        <f>IF(ISNUMBER(A839), IF($G$16="fixed",$G$17,MIN(H839*Data!$C$7*$C$16*0.5,$C$17*Data!$C$7))*$C$12,"")</f>
        <v>8.0000000000000007E-5</v>
      </c>
      <c r="L839" s="42">
        <f t="shared" ca="1" si="404"/>
        <v>1.3462975913567827</v>
      </c>
      <c r="M839" s="44">
        <f t="shared" ca="1" si="405"/>
        <v>1.3463375913567828</v>
      </c>
      <c r="N839" s="44">
        <f t="shared" ca="1" si="406"/>
        <v>1.3462575913567827</v>
      </c>
      <c r="O839" s="108">
        <f t="shared" ca="1" si="381"/>
        <v>1.0836252355594933</v>
      </c>
      <c r="P839" s="102">
        <f t="shared" ca="1" si="382"/>
        <v>9.4836829970788443</v>
      </c>
      <c r="Q839" s="102">
        <f t="shared" ca="1" si="383"/>
        <v>0.1361178609390849</v>
      </c>
      <c r="R839" s="120">
        <f t="shared" ca="1" si="401"/>
        <v>1</v>
      </c>
      <c r="S839" s="54">
        <f t="shared" ca="1" si="402"/>
        <v>0</v>
      </c>
      <c r="T839" s="5">
        <f t="shared" ca="1" si="384"/>
        <v>1.3475392670087669</v>
      </c>
      <c r="U839" s="152">
        <f t="shared" ca="1" si="385"/>
        <v>1.3551546055591035</v>
      </c>
      <c r="V839" s="152">
        <f t="shared" ca="1" si="386"/>
        <v>1.3416029175616471</v>
      </c>
      <c r="W839" s="153">
        <f t="shared" ca="1" si="387"/>
        <v>2</v>
      </c>
      <c r="X839" s="153">
        <f t="shared" ca="1" si="388"/>
        <v>2</v>
      </c>
      <c r="Y839" s="153">
        <f t="shared" ca="1" si="389"/>
        <v>8</v>
      </c>
      <c r="Z839" s="153">
        <f t="shared" ca="1" si="390"/>
        <v>8</v>
      </c>
      <c r="AA839" s="152">
        <f t="shared" ca="1" si="391"/>
        <v>1.3520566961946332</v>
      </c>
      <c r="AB839" s="152">
        <f t="shared" ca="1" si="392"/>
        <v>1.343007522143606</v>
      </c>
      <c r="AC839" s="154">
        <f t="shared" ca="1" si="393"/>
        <v>-463.92838702804085</v>
      </c>
      <c r="AD839" s="154">
        <f t="shared" ca="1" si="394"/>
        <v>-266.40553705414402</v>
      </c>
      <c r="AE839" s="3">
        <f t="shared" ca="1" si="395"/>
        <v>-45.645870255136558</v>
      </c>
      <c r="AF839" s="3">
        <f t="shared" ca="1" si="396"/>
        <v>-730.33392408218492</v>
      </c>
      <c r="AG839" s="3" t="str">
        <f t="shared" ca="1" si="403"/>
        <v>N</v>
      </c>
      <c r="AH839" s="4" t="str">
        <f t="shared" ca="1" si="397"/>
        <v/>
      </c>
      <c r="AI839" s="75">
        <f t="shared" ca="1" si="398"/>
        <v>-73.033392408218504</v>
      </c>
      <c r="AJ839" s="75">
        <f t="shared" ca="1" si="399"/>
        <v>0</v>
      </c>
    </row>
    <row r="840" spans="1:36">
      <c r="A840" s="41">
        <f t="shared" si="400"/>
        <v>774</v>
      </c>
      <c r="B840" s="150">
        <f>IF(ISNUMBER(A840),INDEX('MetaTrader Import'!$H$13:$J$5893,TRUNC(((A840-$A$39+1)-1)/3)+1,MOD((A840-$A$39+1)-1,3)+1),"")</f>
        <v>0</v>
      </c>
      <c r="C840" s="43">
        <f t="shared" ca="1" si="377"/>
        <v>21.826687979627074</v>
      </c>
      <c r="D840" s="43">
        <f t="shared" ca="1" si="378"/>
        <v>0.9017305399649479</v>
      </c>
      <c r="E840" s="43">
        <f t="shared" ca="1" si="379"/>
        <v>22.728418519592022</v>
      </c>
      <c r="F840" s="43">
        <f t="shared" ca="1" si="380"/>
        <v>2.2728418519592024</v>
      </c>
      <c r="G840" s="43">
        <f>IF(A840&lt;&gt;"",IF(A840&lt;Data!$G$11*0.25,$C$13/$G$32,IF(A840&gt;Data!$G$11*0.25,$C$13,$C$13*10)),"")</f>
        <v>2</v>
      </c>
      <c r="H840" s="43">
        <f>IF(A840&lt;&gt;"",IF(Data!$G$9="constant",$C$13,IF(Data!$G$9="squeeze",G840,F840)),"")</f>
        <v>2</v>
      </c>
      <c r="I840" s="38">
        <f ca="1">IF(ISNUMBER(A840),NORMINV(RAND(),0,IF(AND(Data!$G$9="squeeze",A840&lt;Data!$G$11*0.25),$H$32,1)*$C$30*$C$13)*($C$14*$C$12),"")</f>
        <v>-2.9790567474215381E-4</v>
      </c>
      <c r="J840" s="42">
        <f ca="1">IFERROR(IF(Data!$C$6="Real",B840,I840+J839+($C$14*$C$12)*(NORMINV(RAND(),$C$15,CHOOSE($G$13,$C$13,F840,G840)))),"")</f>
        <v>1.3456776713806238</v>
      </c>
      <c r="K840" s="88">
        <f>IF(ISNUMBER(A840), IF($G$16="fixed",$G$17,MIN(H840*Data!$C$7*$C$16*0.5,$C$17*Data!$C$7))*$C$12,"")</f>
        <v>8.0000000000000007E-5</v>
      </c>
      <c r="L840" s="42">
        <f t="shared" ca="1" si="404"/>
        <v>1.3456776713806238</v>
      </c>
      <c r="M840" s="44">
        <f t="shared" ca="1" si="405"/>
        <v>1.3457176713806238</v>
      </c>
      <c r="N840" s="44">
        <f t="shared" ca="1" si="406"/>
        <v>1.3456376713806237</v>
      </c>
      <c r="O840" s="108">
        <f t="shared" ca="1" si="381"/>
        <v>1.4784589822697336</v>
      </c>
      <c r="P840" s="102">
        <f t="shared" ca="1" si="382"/>
        <v>9.8710521218478302</v>
      </c>
      <c r="Q840" s="102">
        <f t="shared" ca="1" si="383"/>
        <v>0.11324932042508871</v>
      </c>
      <c r="R840" s="120">
        <f t="shared" ca="1" si="401"/>
        <v>1</v>
      </c>
      <c r="S840" s="54">
        <f t="shared" ca="1" si="402"/>
        <v>0</v>
      </c>
      <c r="T840" s="5">
        <f t="shared" ca="1" si="384"/>
        <v>1.3475392670087669</v>
      </c>
      <c r="U840" s="152">
        <f t="shared" ca="1" si="385"/>
        <v>1.3551546055591035</v>
      </c>
      <c r="V840" s="152">
        <f t="shared" ca="1" si="386"/>
        <v>1.3416029175616471</v>
      </c>
      <c r="W840" s="153">
        <f t="shared" ca="1" si="387"/>
        <v>2</v>
      </c>
      <c r="X840" s="153">
        <f t="shared" ca="1" si="388"/>
        <v>2</v>
      </c>
      <c r="Y840" s="153">
        <f t="shared" ca="1" si="389"/>
        <v>8</v>
      </c>
      <c r="Z840" s="153">
        <f t="shared" ca="1" si="390"/>
        <v>8</v>
      </c>
      <c r="AA840" s="152">
        <f t="shared" ca="1" si="391"/>
        <v>1.3520566961946332</v>
      </c>
      <c r="AB840" s="152">
        <f t="shared" ca="1" si="392"/>
        <v>1.343007522143606</v>
      </c>
      <c r="AC840" s="154">
        <f t="shared" ca="1" si="393"/>
        <v>-513.52198512075734</v>
      </c>
      <c r="AD840" s="154">
        <f t="shared" ca="1" si="394"/>
        <v>-216.81193896142759</v>
      </c>
      <c r="AE840" s="3">
        <f t="shared" ca="1" si="395"/>
        <v>-45.645870255136558</v>
      </c>
      <c r="AF840" s="3">
        <f t="shared" ca="1" si="396"/>
        <v>-730.33392408218492</v>
      </c>
      <c r="AG840" s="3" t="str">
        <f t="shared" ca="1" si="403"/>
        <v>N</v>
      </c>
      <c r="AH840" s="4" t="str">
        <f t="shared" ca="1" si="397"/>
        <v/>
      </c>
      <c r="AI840" s="75">
        <f t="shared" ca="1" si="398"/>
        <v>-73.033392408218504</v>
      </c>
      <c r="AJ840" s="75">
        <f t="shared" ca="1" si="399"/>
        <v>0</v>
      </c>
    </row>
    <row r="841" spans="1:36">
      <c r="A841" s="41">
        <f t="shared" si="400"/>
        <v>775</v>
      </c>
      <c r="B841" s="150">
        <f ca="1">IF(ISNUMBER(A841),INDEX('MetaTrader Import'!$H$13:$J$5893,TRUNC(((A841-$A$39+1)-1)/3)+1,MOD((A841-$A$39+1)-1,3)+1),"")</f>
        <v>0</v>
      </c>
      <c r="C841" s="43">
        <f t="shared" ca="1" si="377"/>
        <v>22.728418519592022</v>
      </c>
      <c r="D841" s="43">
        <f t="shared" ca="1" si="378"/>
        <v>-0.2959979244537192</v>
      </c>
      <c r="E841" s="43">
        <f t="shared" ca="1" si="379"/>
        <v>22.432420595138304</v>
      </c>
      <c r="F841" s="43">
        <f t="shared" ca="1" si="380"/>
        <v>2.2432420595138303</v>
      </c>
      <c r="G841" s="43">
        <f>IF(A841&lt;&gt;"",IF(A841&lt;Data!$G$11*0.25,$C$13/$G$32,IF(A841&gt;Data!$G$11*0.25,$C$13,$C$13*10)),"")</f>
        <v>2</v>
      </c>
      <c r="H841" s="43">
        <f>IF(A841&lt;&gt;"",IF(Data!$G$9="constant",$C$13,IF(Data!$G$9="squeeze",G841,F841)),"")</f>
        <v>2</v>
      </c>
      <c r="I841" s="38">
        <f ca="1">IF(ISNUMBER(A841),NORMINV(RAND(),0,IF(AND(Data!$G$9="squeeze",A841&lt;Data!$G$11*0.25),$H$32,1)*$C$30*$C$13)*($C$14*$C$12),"")</f>
        <v>2.0374640624590268E-4</v>
      </c>
      <c r="J841" s="42">
        <f ca="1">IFERROR(IF(Data!$C$6="Real",B841,I841+J840+($C$14*$C$12)*(NORMINV(RAND(),$C$15,CHOOSE($G$13,$C$13,F841,G841)))),"")</f>
        <v>1.3456683230685538</v>
      </c>
      <c r="K841" s="88">
        <f>IF(ISNUMBER(A841), IF($G$16="fixed",$G$17,MIN(H841*Data!$C$7*$C$16*0.5,$C$17*Data!$C$7))*$C$12,"")</f>
        <v>8.0000000000000007E-5</v>
      </c>
      <c r="L841" s="42">
        <f t="shared" ca="1" si="404"/>
        <v>1.3456683230685538</v>
      </c>
      <c r="M841" s="44">
        <f t="shared" ca="1" si="405"/>
        <v>1.3457083230685538</v>
      </c>
      <c r="N841" s="44">
        <f t="shared" ca="1" si="406"/>
        <v>1.3456283230685537</v>
      </c>
      <c r="O841" s="108">
        <f t="shared" ca="1" si="381"/>
        <v>1.7313527028145959</v>
      </c>
      <c r="P841" s="102">
        <f t="shared" ca="1" si="382"/>
        <v>10.240684391257073</v>
      </c>
      <c r="Q841" s="102">
        <f t="shared" ca="1" si="383"/>
        <v>9.2384523833305893E-2</v>
      </c>
      <c r="R841" s="120">
        <f t="shared" ca="1" si="401"/>
        <v>1</v>
      </c>
      <c r="S841" s="54">
        <f t="shared" ca="1" si="402"/>
        <v>0</v>
      </c>
      <c r="T841" s="5">
        <f t="shared" ca="1" si="384"/>
        <v>1.3475392670087669</v>
      </c>
      <c r="U841" s="152">
        <f t="shared" ca="1" si="385"/>
        <v>1.3551546055591035</v>
      </c>
      <c r="V841" s="152">
        <f t="shared" ca="1" si="386"/>
        <v>1.3416029175616471</v>
      </c>
      <c r="W841" s="153">
        <f t="shared" ca="1" si="387"/>
        <v>2</v>
      </c>
      <c r="X841" s="153">
        <f t="shared" ca="1" si="388"/>
        <v>2</v>
      </c>
      <c r="Y841" s="153">
        <f t="shared" ca="1" si="389"/>
        <v>8</v>
      </c>
      <c r="Z841" s="153">
        <f t="shared" ca="1" si="390"/>
        <v>8</v>
      </c>
      <c r="AA841" s="152">
        <f t="shared" ca="1" si="391"/>
        <v>1.3520566961946332</v>
      </c>
      <c r="AB841" s="152">
        <f t="shared" ca="1" si="392"/>
        <v>1.343007522143606</v>
      </c>
      <c r="AC841" s="154">
        <f t="shared" ca="1" si="393"/>
        <v>-514.26985008635734</v>
      </c>
      <c r="AD841" s="154">
        <f t="shared" ca="1" si="394"/>
        <v>-216.0640739958275</v>
      </c>
      <c r="AE841" s="3">
        <f t="shared" ca="1" si="395"/>
        <v>-45.64587025513655</v>
      </c>
      <c r="AF841" s="3">
        <f t="shared" ca="1" si="396"/>
        <v>-730.33392408218481</v>
      </c>
      <c r="AG841" s="3" t="str">
        <f t="shared" ca="1" si="403"/>
        <v>N</v>
      </c>
      <c r="AH841" s="4" t="str">
        <f t="shared" ca="1" si="397"/>
        <v/>
      </c>
      <c r="AI841" s="75">
        <f t="shared" ca="1" si="398"/>
        <v>-73.033392408218475</v>
      </c>
      <c r="AJ841" s="75">
        <f t="shared" ca="1" si="399"/>
        <v>0</v>
      </c>
    </row>
    <row r="842" spans="1:36">
      <c r="A842" s="41">
        <f t="shared" si="400"/>
        <v>776</v>
      </c>
      <c r="B842" s="150">
        <f ca="1">IF(ISNUMBER(A842),INDEX('MetaTrader Import'!$H$13:$J$5893,TRUNC(((A842-$A$39+1)-1)/3)+1,MOD((A842-$A$39+1)-1,3)+1),"")</f>
        <v>0</v>
      </c>
      <c r="C842" s="43">
        <f t="shared" ca="1" si="377"/>
        <v>22.432420595138304</v>
      </c>
      <c r="D842" s="43">
        <f t="shared" ca="1" si="378"/>
        <v>-2.7535879058025543</v>
      </c>
      <c r="E842" s="43">
        <f t="shared" ca="1" si="379"/>
        <v>19.678832689335749</v>
      </c>
      <c r="F842" s="43">
        <f t="shared" ca="1" si="380"/>
        <v>1.967883268933575</v>
      </c>
      <c r="G842" s="43">
        <f>IF(A842&lt;&gt;"",IF(A842&lt;Data!$G$11*0.25,$C$13/$G$32,IF(A842&gt;Data!$G$11*0.25,$C$13,$C$13*10)),"")</f>
        <v>2</v>
      </c>
      <c r="H842" s="43">
        <f>IF(A842&lt;&gt;"",IF(Data!$G$9="constant",$C$13,IF(Data!$G$9="squeeze",G842,F842)),"")</f>
        <v>2</v>
      </c>
      <c r="I842" s="38">
        <f ca="1">IF(ISNUMBER(A842),NORMINV(RAND(),0,IF(AND(Data!$G$9="squeeze",A842&lt;Data!$G$11*0.25),$H$32,1)*$C$30*$C$13)*($C$14*$C$12),"")</f>
        <v>1.2604929874392059E-4</v>
      </c>
      <c r="J842" s="42">
        <f ca="1">IFERROR(IF(Data!$C$6="Real",B842,I842+J841+($C$14*$C$12)*(NORMINV(RAND(),$C$15,CHOOSE($G$13,$C$13,F842,G842)))),"")</f>
        <v>1.3455389293144449</v>
      </c>
      <c r="K842" s="88">
        <f>IF(ISNUMBER(A842), IF($G$16="fixed",$G$17,MIN(H842*Data!$C$7*$C$16*0.5,$C$17*Data!$C$7))*$C$12,"")</f>
        <v>8.0000000000000007E-5</v>
      </c>
      <c r="L842" s="42">
        <f t="shared" ca="1" si="404"/>
        <v>1.3455389293144449</v>
      </c>
      <c r="M842" s="44">
        <f t="shared" ca="1" si="405"/>
        <v>1.3455789293144449</v>
      </c>
      <c r="N842" s="44">
        <f t="shared" ca="1" si="406"/>
        <v>1.3454989293144448</v>
      </c>
      <c r="O842" s="108">
        <f t="shared" ca="1" si="381"/>
        <v>1.8416435709176426</v>
      </c>
      <c r="P842" s="102">
        <f t="shared" ca="1" si="382"/>
        <v>10.414547447404281</v>
      </c>
      <c r="Q842" s="102">
        <f t="shared" ca="1" si="383"/>
        <v>6.759215358102573E-2</v>
      </c>
      <c r="R842" s="120">
        <f t="shared" ca="1" si="401"/>
        <v>1</v>
      </c>
      <c r="S842" s="54">
        <f t="shared" ca="1" si="402"/>
        <v>0</v>
      </c>
      <c r="T842" s="5">
        <f t="shared" ca="1" si="384"/>
        <v>1.3475392670087669</v>
      </c>
      <c r="U842" s="152">
        <f t="shared" ca="1" si="385"/>
        <v>1.3551546055591035</v>
      </c>
      <c r="V842" s="152">
        <f t="shared" ca="1" si="386"/>
        <v>1.3416029175616471</v>
      </c>
      <c r="W842" s="153">
        <f t="shared" ca="1" si="387"/>
        <v>2</v>
      </c>
      <c r="X842" s="153">
        <f t="shared" ca="1" si="388"/>
        <v>2</v>
      </c>
      <c r="Y842" s="153">
        <f t="shared" ca="1" si="389"/>
        <v>8</v>
      </c>
      <c r="Z842" s="153">
        <f t="shared" ca="1" si="390"/>
        <v>8</v>
      </c>
      <c r="AA842" s="152">
        <f t="shared" ca="1" si="391"/>
        <v>1.3520566961946332</v>
      </c>
      <c r="AB842" s="152">
        <f t="shared" ca="1" si="392"/>
        <v>1.343007522143606</v>
      </c>
      <c r="AC842" s="154">
        <f t="shared" ca="1" si="393"/>
        <v>-524.62135041507099</v>
      </c>
      <c r="AD842" s="154">
        <f t="shared" ca="1" si="394"/>
        <v>-205.71257366711393</v>
      </c>
      <c r="AE842" s="3">
        <f t="shared" ca="1" si="395"/>
        <v>-45.645870255136558</v>
      </c>
      <c r="AF842" s="3">
        <f t="shared" ca="1" si="396"/>
        <v>-730.33392408218492</v>
      </c>
      <c r="AG842" s="3" t="str">
        <f t="shared" ca="1" si="403"/>
        <v>N</v>
      </c>
      <c r="AH842" s="4" t="str">
        <f t="shared" ca="1" si="397"/>
        <v/>
      </c>
      <c r="AI842" s="75">
        <f t="shared" ca="1" si="398"/>
        <v>-73.033392408218504</v>
      </c>
      <c r="AJ842" s="75">
        <f t="shared" ca="1" si="399"/>
        <v>0</v>
      </c>
    </row>
    <row r="843" spans="1:36">
      <c r="A843" s="41">
        <f t="shared" si="400"/>
        <v>777</v>
      </c>
      <c r="B843" s="150">
        <f>IF(ISNUMBER(A843),INDEX('MetaTrader Import'!$H$13:$J$5893,TRUNC(((A843-$A$39+1)-1)/3)+1,MOD((A843-$A$39+1)-1,3)+1),"")</f>
        <v>0</v>
      </c>
      <c r="C843" s="43">
        <f t="shared" ca="1" si="377"/>
        <v>19.678832689335749</v>
      </c>
      <c r="D843" s="43">
        <f t="shared" ca="1" si="378"/>
        <v>-8.4237672946210485E-2</v>
      </c>
      <c r="E843" s="43">
        <f t="shared" ca="1" si="379"/>
        <v>19.59459501638954</v>
      </c>
      <c r="F843" s="43">
        <f t="shared" ca="1" si="380"/>
        <v>1.959459501638954</v>
      </c>
      <c r="G843" s="43">
        <f>IF(A843&lt;&gt;"",IF(A843&lt;Data!$G$11*0.25,$C$13/$G$32,IF(A843&gt;Data!$G$11*0.25,$C$13,$C$13*10)),"")</f>
        <v>2</v>
      </c>
      <c r="H843" s="43">
        <f>IF(A843&lt;&gt;"",IF(Data!$G$9="constant",$C$13,IF(Data!$G$9="squeeze",G843,F843)),"")</f>
        <v>2</v>
      </c>
      <c r="I843" s="38">
        <f ca="1">IF(ISNUMBER(A843),NORMINV(RAND(),0,IF(AND(Data!$G$9="squeeze",A843&lt;Data!$G$11*0.25),$H$32,1)*$C$30*$C$13)*($C$14*$C$12),"")</f>
        <v>-1.5778761199395722E-4</v>
      </c>
      <c r="J843" s="42">
        <f ca="1">IFERROR(IF(Data!$C$6="Real",B843,I843+J842+($C$14*$C$12)*(NORMINV(RAND(),$C$15,CHOOSE($G$13,$C$13,F843,G843)))),"")</f>
        <v>1.3444944207371872</v>
      </c>
      <c r="K843" s="88">
        <f>IF(ISNUMBER(A843), IF($G$16="fixed",$G$17,MIN(H843*Data!$C$7*$C$16*0.5,$C$17*Data!$C$7))*$C$12,"")</f>
        <v>8.0000000000000007E-5</v>
      </c>
      <c r="L843" s="42">
        <f t="shared" ca="1" si="404"/>
        <v>1.3444944207371872</v>
      </c>
      <c r="M843" s="44">
        <f t="shared" ca="1" si="405"/>
        <v>1.3445344207371872</v>
      </c>
      <c r="N843" s="44">
        <f t="shared" ca="1" si="406"/>
        <v>1.3444544207371871</v>
      </c>
      <c r="O843" s="108">
        <f t="shared" ca="1" si="381"/>
        <v>1.6597418104888511</v>
      </c>
      <c r="P843" s="102">
        <f t="shared" ca="1" si="382"/>
        <v>10.383614731047512</v>
      </c>
      <c r="Q843" s="102">
        <f t="shared" ca="1" si="383"/>
        <v>4.3597938199051334E-2</v>
      </c>
      <c r="R843" s="120">
        <f t="shared" ca="1" si="401"/>
        <v>1</v>
      </c>
      <c r="S843" s="54">
        <f t="shared" ca="1" si="402"/>
        <v>0</v>
      </c>
      <c r="T843" s="5">
        <f t="shared" ca="1" si="384"/>
        <v>1.3475392670087669</v>
      </c>
      <c r="U843" s="152">
        <f t="shared" ca="1" si="385"/>
        <v>1.3551546055591035</v>
      </c>
      <c r="V843" s="152">
        <f t="shared" ca="1" si="386"/>
        <v>1.3416029175616471</v>
      </c>
      <c r="W843" s="153">
        <f t="shared" ca="1" si="387"/>
        <v>2</v>
      </c>
      <c r="X843" s="153">
        <f t="shared" ca="1" si="388"/>
        <v>2</v>
      </c>
      <c r="Y843" s="153">
        <f t="shared" ca="1" si="389"/>
        <v>8</v>
      </c>
      <c r="Z843" s="153">
        <f t="shared" ca="1" si="390"/>
        <v>8</v>
      </c>
      <c r="AA843" s="152">
        <f t="shared" ca="1" si="391"/>
        <v>1.3520566961946332</v>
      </c>
      <c r="AB843" s="152">
        <f t="shared" ca="1" si="392"/>
        <v>1.343007522143606</v>
      </c>
      <c r="AC843" s="154">
        <f t="shared" ca="1" si="393"/>
        <v>-608.18203659568576</v>
      </c>
      <c r="AD843" s="154">
        <f t="shared" ca="1" si="394"/>
        <v>-122.15188748649908</v>
      </c>
      <c r="AE843" s="3">
        <f t="shared" ca="1" si="395"/>
        <v>-45.64587025513655</v>
      </c>
      <c r="AF843" s="3">
        <f t="shared" ca="1" si="396"/>
        <v>-730.33392408218481</v>
      </c>
      <c r="AG843" s="3" t="str">
        <f t="shared" ca="1" si="403"/>
        <v>N</v>
      </c>
      <c r="AH843" s="4" t="str">
        <f t="shared" ca="1" si="397"/>
        <v/>
      </c>
      <c r="AI843" s="75">
        <f t="shared" ca="1" si="398"/>
        <v>-73.033392408218475</v>
      </c>
      <c r="AJ843" s="75">
        <f t="shared" ca="1" si="399"/>
        <v>0</v>
      </c>
    </row>
    <row r="844" spans="1:36">
      <c r="A844" s="41">
        <f t="shared" si="400"/>
        <v>778</v>
      </c>
      <c r="B844" s="150">
        <f ca="1">IF(ISNUMBER(A844),INDEX('MetaTrader Import'!$H$13:$J$5893,TRUNC(((A844-$A$39+1)-1)/3)+1,MOD((A844-$A$39+1)-1,3)+1),"")</f>
        <v>0</v>
      </c>
      <c r="C844" s="43">
        <f t="shared" ca="1" si="377"/>
        <v>19.59459501638954</v>
      </c>
      <c r="D844" s="43">
        <f t="shared" ca="1" si="378"/>
        <v>-1.1262777230442285</v>
      </c>
      <c r="E844" s="43">
        <f t="shared" ca="1" si="379"/>
        <v>18.468317293345311</v>
      </c>
      <c r="F844" s="43">
        <f t="shared" ca="1" si="380"/>
        <v>1.8468317293345311</v>
      </c>
      <c r="G844" s="43">
        <f>IF(A844&lt;&gt;"",IF(A844&lt;Data!$G$11*0.25,$C$13/$G$32,IF(A844&gt;Data!$G$11*0.25,$C$13,$C$13*10)),"")</f>
        <v>2</v>
      </c>
      <c r="H844" s="43">
        <f>IF(A844&lt;&gt;"",IF(Data!$G$9="constant",$C$13,IF(Data!$G$9="squeeze",G844,F844)),"")</f>
        <v>2</v>
      </c>
      <c r="I844" s="38">
        <f ca="1">IF(ISNUMBER(A844),NORMINV(RAND(),0,IF(AND(Data!$G$9="squeeze",A844&lt;Data!$G$11*0.25),$H$32,1)*$C$30*$C$13)*($C$14*$C$12),"")</f>
        <v>-5.6038569066769756E-4</v>
      </c>
      <c r="J844" s="42">
        <f ca="1">IFERROR(IF(Data!$C$6="Real",B844,I844+J843+($C$14*$C$12)*(NORMINV(RAND(),$C$15,CHOOSE($G$13,$C$13,F844,G844)))),"")</f>
        <v>1.3434148013890181</v>
      </c>
      <c r="K844" s="88">
        <f>IF(ISNUMBER(A844), IF($G$16="fixed",$G$17,MIN(H844*Data!$C$7*$C$16*0.5,$C$17*Data!$C$7))*$C$12,"")</f>
        <v>8.0000000000000007E-5</v>
      </c>
      <c r="L844" s="42">
        <f t="shared" ca="1" si="404"/>
        <v>1.3434148013890181</v>
      </c>
      <c r="M844" s="44">
        <f t="shared" ca="1" si="405"/>
        <v>1.3434548013890182</v>
      </c>
      <c r="N844" s="44">
        <f t="shared" ca="1" si="406"/>
        <v>1.3433748013890181</v>
      </c>
      <c r="O844" s="108">
        <f t="shared" ca="1" si="381"/>
        <v>1.0249674963794968</v>
      </c>
      <c r="P844" s="102">
        <f t="shared" ca="1" si="382"/>
        <v>10.643780476871676</v>
      </c>
      <c r="Q844" s="102">
        <f t="shared" ca="1" si="383"/>
        <v>4.6262800269280382E-2</v>
      </c>
      <c r="R844" s="120">
        <f t="shared" ca="1" si="401"/>
        <v>1</v>
      </c>
      <c r="S844" s="54">
        <f t="shared" ca="1" si="402"/>
        <v>0</v>
      </c>
      <c r="T844" s="5">
        <f t="shared" ca="1" si="384"/>
        <v>1.3475392670087669</v>
      </c>
      <c r="U844" s="152">
        <f t="shared" ca="1" si="385"/>
        <v>1.3551546055591035</v>
      </c>
      <c r="V844" s="152">
        <f t="shared" ca="1" si="386"/>
        <v>1.3416029175616471</v>
      </c>
      <c r="W844" s="153">
        <f t="shared" ca="1" si="387"/>
        <v>2</v>
      </c>
      <c r="X844" s="153">
        <f t="shared" ca="1" si="388"/>
        <v>2</v>
      </c>
      <c r="Y844" s="153">
        <f t="shared" ca="1" si="389"/>
        <v>8</v>
      </c>
      <c r="Z844" s="153">
        <f t="shared" ca="1" si="390"/>
        <v>8</v>
      </c>
      <c r="AA844" s="152">
        <f t="shared" ca="1" si="391"/>
        <v>1.3520566961946332</v>
      </c>
      <c r="AB844" s="152">
        <f t="shared" ca="1" si="392"/>
        <v>1.343007522143606</v>
      </c>
      <c r="AC844" s="154">
        <f t="shared" ca="1" si="393"/>
        <v>-694.55158444920789</v>
      </c>
      <c r="AD844" s="154">
        <f t="shared" ca="1" si="394"/>
        <v>-35.782339632977056</v>
      </c>
      <c r="AE844" s="3">
        <f t="shared" ca="1" si="395"/>
        <v>-45.645870255136558</v>
      </c>
      <c r="AF844" s="3">
        <f t="shared" ca="1" si="396"/>
        <v>-730.33392408218492</v>
      </c>
      <c r="AG844" s="3" t="str">
        <f t="shared" ca="1" si="403"/>
        <v>N</v>
      </c>
      <c r="AH844" s="4" t="str">
        <f t="shared" ca="1" si="397"/>
        <v/>
      </c>
      <c r="AI844" s="75">
        <f t="shared" ca="1" si="398"/>
        <v>-73.033392408218504</v>
      </c>
      <c r="AJ844" s="75">
        <f t="shared" ca="1" si="399"/>
        <v>0</v>
      </c>
    </row>
    <row r="845" spans="1:36">
      <c r="A845" s="41">
        <f t="shared" si="400"/>
        <v>779</v>
      </c>
      <c r="B845" s="150">
        <f ca="1">IF(ISNUMBER(A845),INDEX('MetaTrader Import'!$H$13:$J$5893,TRUNC(((A845-$A$39+1)-1)/3)+1,MOD((A845-$A$39+1)-1,3)+1),"")</f>
        <v>0</v>
      </c>
      <c r="C845" s="43">
        <f t="shared" ca="1" si="377"/>
        <v>18.468317293345311</v>
      </c>
      <c r="D845" s="43">
        <f t="shared" ca="1" si="378"/>
        <v>-0.20804647966921663</v>
      </c>
      <c r="E845" s="43">
        <f t="shared" ca="1" si="379"/>
        <v>18.260270813676094</v>
      </c>
      <c r="F845" s="43">
        <f t="shared" ca="1" si="380"/>
        <v>1.8260270813676094</v>
      </c>
      <c r="G845" s="43">
        <f>IF(A845&lt;&gt;"",IF(A845&lt;Data!$G$11*0.25,$C$13/$G$32,IF(A845&gt;Data!$G$11*0.25,$C$13,$C$13*10)),"")</f>
        <v>2</v>
      </c>
      <c r="H845" s="43">
        <f>IF(A845&lt;&gt;"",IF(Data!$G$9="constant",$C$13,IF(Data!$G$9="squeeze",G845,F845)),"")</f>
        <v>2</v>
      </c>
      <c r="I845" s="38">
        <f ca="1">IF(ISNUMBER(A845),NORMINV(RAND(),0,IF(AND(Data!$G$9="squeeze",A845&lt;Data!$G$11*0.25),$H$32,1)*$C$30*$C$13)*($C$14*$C$12),"")</f>
        <v>1.6541961331850743E-4</v>
      </c>
      <c r="J845" s="42">
        <f ca="1">IFERROR(IF(Data!$C$6="Real",B845,I845+J844+($C$14*$C$12)*(NORMINV(RAND(),$C$15,CHOOSE($G$13,$C$13,F845,G845)))),"")</f>
        <v>1.3439736311997101</v>
      </c>
      <c r="K845" s="88">
        <f>IF(ISNUMBER(A845), IF($G$16="fixed",$G$17,MIN(H845*Data!$C$7*$C$16*0.5,$C$17*Data!$C$7))*$C$12,"")</f>
        <v>8.0000000000000007E-5</v>
      </c>
      <c r="L845" s="42">
        <f t="shared" ca="1" si="404"/>
        <v>1.3439736311997101</v>
      </c>
      <c r="M845" s="44">
        <f t="shared" ca="1" si="405"/>
        <v>1.3440136311997102</v>
      </c>
      <c r="N845" s="44">
        <f t="shared" ca="1" si="406"/>
        <v>1.3439336311997101</v>
      </c>
      <c r="O845" s="108">
        <f t="shared" ca="1" si="381"/>
        <v>0.51724083159455325</v>
      </c>
      <c r="P845" s="102">
        <f t="shared" ca="1" si="382"/>
        <v>10.438039102895265</v>
      </c>
      <c r="Q845" s="102">
        <f t="shared" ca="1" si="383"/>
        <v>6.2549319502448283E-2</v>
      </c>
      <c r="R845" s="120">
        <f t="shared" ca="1" si="401"/>
        <v>1</v>
      </c>
      <c r="S845" s="54">
        <f t="shared" ca="1" si="402"/>
        <v>0</v>
      </c>
      <c r="T845" s="5">
        <f t="shared" ca="1" si="384"/>
        <v>1.3475392670087669</v>
      </c>
      <c r="U845" s="152">
        <f t="shared" ca="1" si="385"/>
        <v>1.3551546055591035</v>
      </c>
      <c r="V845" s="152">
        <f t="shared" ca="1" si="386"/>
        <v>1.3416029175616471</v>
      </c>
      <c r="W845" s="153">
        <f t="shared" ca="1" si="387"/>
        <v>2</v>
      </c>
      <c r="X845" s="153">
        <f t="shared" ca="1" si="388"/>
        <v>2</v>
      </c>
      <c r="Y845" s="153">
        <f t="shared" ca="1" si="389"/>
        <v>8</v>
      </c>
      <c r="Z845" s="153">
        <f t="shared" ca="1" si="390"/>
        <v>8</v>
      </c>
      <c r="AA845" s="152">
        <f t="shared" ca="1" si="391"/>
        <v>1.3520566961946332</v>
      </c>
      <c r="AB845" s="152">
        <f t="shared" ca="1" si="392"/>
        <v>1.343007522143606</v>
      </c>
      <c r="AC845" s="154">
        <f t="shared" ca="1" si="393"/>
        <v>-649.84519959384806</v>
      </c>
      <c r="AD845" s="154">
        <f t="shared" ca="1" si="394"/>
        <v>-80.488724488336771</v>
      </c>
      <c r="AE845" s="3">
        <f t="shared" ca="1" si="395"/>
        <v>-45.64587025513655</v>
      </c>
      <c r="AF845" s="3">
        <f t="shared" ca="1" si="396"/>
        <v>-730.33392408218481</v>
      </c>
      <c r="AG845" s="3" t="str">
        <f t="shared" ca="1" si="403"/>
        <v>N</v>
      </c>
      <c r="AH845" s="4" t="str">
        <f t="shared" ca="1" si="397"/>
        <v/>
      </c>
      <c r="AI845" s="75">
        <f t="shared" ca="1" si="398"/>
        <v>-73.033392408218475</v>
      </c>
      <c r="AJ845" s="75">
        <f t="shared" ca="1" si="399"/>
        <v>0</v>
      </c>
    </row>
    <row r="846" spans="1:36">
      <c r="A846" s="41">
        <f t="shared" si="400"/>
        <v>780</v>
      </c>
      <c r="B846" s="150">
        <f>IF(ISNUMBER(A846),INDEX('MetaTrader Import'!$H$13:$J$5893,TRUNC(((A846-$A$39+1)-1)/3)+1,MOD((A846-$A$39+1)-1,3)+1),"")</f>
        <v>0</v>
      </c>
      <c r="C846" s="43">
        <f t="shared" ca="1" si="377"/>
        <v>18.260270813676094</v>
      </c>
      <c r="D846" s="43">
        <f t="shared" ca="1" si="378"/>
        <v>-0.77803175980854911</v>
      </c>
      <c r="E846" s="43">
        <f t="shared" ca="1" si="379"/>
        <v>17.482239053867545</v>
      </c>
      <c r="F846" s="43">
        <f t="shared" ca="1" si="380"/>
        <v>1.7482239053867545</v>
      </c>
      <c r="G846" s="43">
        <f>IF(A846&lt;&gt;"",IF(A846&lt;Data!$G$11*0.25,$C$13/$G$32,IF(A846&gt;Data!$G$11*0.25,$C$13,$C$13*10)),"")</f>
        <v>2</v>
      </c>
      <c r="H846" s="43">
        <f>IF(A846&lt;&gt;"",IF(Data!$G$9="constant",$C$13,IF(Data!$G$9="squeeze",G846,F846)),"")</f>
        <v>2</v>
      </c>
      <c r="I846" s="38">
        <f ca="1">IF(ISNUMBER(A846),NORMINV(RAND(),0,IF(AND(Data!$G$9="squeeze",A846&lt;Data!$G$11*0.25),$H$32,1)*$C$30*$C$13)*($C$14*$C$12),"")</f>
        <v>-7.5544213532053261E-4</v>
      </c>
      <c r="J846" s="42">
        <f ca="1">IFERROR(IF(Data!$C$6="Real",B846,I846+J845+($C$14*$C$12)*(NORMINV(RAND(),$C$15,CHOOSE($G$13,$C$13,F846,G846)))),"")</f>
        <v>1.3432644193602181</v>
      </c>
      <c r="K846" s="88">
        <f>IF(ISNUMBER(A846), IF($G$16="fixed",$G$17,MIN(H846*Data!$C$7*$C$16*0.5,$C$17*Data!$C$7))*$C$12,"")</f>
        <v>8.0000000000000007E-5</v>
      </c>
      <c r="L846" s="42">
        <f t="shared" ca="1" si="404"/>
        <v>1.3432644193602181</v>
      </c>
      <c r="M846" s="44">
        <f t="shared" ca="1" si="405"/>
        <v>1.3433044193602182</v>
      </c>
      <c r="N846" s="44">
        <f t="shared" ca="1" si="406"/>
        <v>1.3432244193602181</v>
      </c>
      <c r="O846" s="108">
        <f t="shared" ca="1" si="381"/>
        <v>-0.20792265098868681</v>
      </c>
      <c r="P846" s="102">
        <f t="shared" ca="1" si="382"/>
        <v>10.701882523067725</v>
      </c>
      <c r="Q846" s="102">
        <f t="shared" ca="1" si="383"/>
        <v>0.10254229315861088</v>
      </c>
      <c r="R846" s="120">
        <f t="shared" ca="1" si="401"/>
        <v>1</v>
      </c>
      <c r="S846" s="54">
        <f t="shared" ca="1" si="402"/>
        <v>0</v>
      </c>
      <c r="T846" s="5">
        <f t="shared" ca="1" si="384"/>
        <v>1.3475392670087669</v>
      </c>
      <c r="U846" s="152">
        <f t="shared" ca="1" si="385"/>
        <v>1.3551546055591035</v>
      </c>
      <c r="V846" s="152">
        <f t="shared" ca="1" si="386"/>
        <v>1.3416029175616471</v>
      </c>
      <c r="W846" s="153">
        <f t="shared" ca="1" si="387"/>
        <v>2</v>
      </c>
      <c r="X846" s="153">
        <f t="shared" ca="1" si="388"/>
        <v>2</v>
      </c>
      <c r="Y846" s="153">
        <f t="shared" ca="1" si="389"/>
        <v>8</v>
      </c>
      <c r="Z846" s="153">
        <f t="shared" ca="1" si="390"/>
        <v>8</v>
      </c>
      <c r="AA846" s="152">
        <f t="shared" ca="1" si="391"/>
        <v>1.3520566961946332</v>
      </c>
      <c r="AB846" s="152">
        <f t="shared" ca="1" si="392"/>
        <v>1.343007522143606</v>
      </c>
      <c r="AC846" s="154">
        <f t="shared" ca="1" si="393"/>
        <v>-706.5821467532096</v>
      </c>
      <c r="AD846" s="154">
        <f t="shared" ca="1" si="394"/>
        <v>-23.751777328975265</v>
      </c>
      <c r="AE846" s="3">
        <f t="shared" ca="1" si="395"/>
        <v>-45.645870255136558</v>
      </c>
      <c r="AF846" s="3">
        <f t="shared" ca="1" si="396"/>
        <v>-730.33392408218492</v>
      </c>
      <c r="AG846" s="3" t="str">
        <f t="shared" ca="1" si="403"/>
        <v>N</v>
      </c>
      <c r="AH846" s="4" t="str">
        <f t="shared" ca="1" si="397"/>
        <v/>
      </c>
      <c r="AI846" s="75">
        <f t="shared" ca="1" si="398"/>
        <v>-73.033392408218504</v>
      </c>
      <c r="AJ846" s="75">
        <f t="shared" ca="1" si="399"/>
        <v>0</v>
      </c>
    </row>
    <row r="847" spans="1:36">
      <c r="A847" s="41">
        <f t="shared" si="400"/>
        <v>781</v>
      </c>
      <c r="B847" s="150">
        <f ca="1">IF(ISNUMBER(A847),INDEX('MetaTrader Import'!$H$13:$J$5893,TRUNC(((A847-$A$39+1)-1)/3)+1,MOD((A847-$A$39+1)-1,3)+1),"")</f>
        <v>0</v>
      </c>
      <c r="C847" s="43">
        <f t="shared" ca="1" si="377"/>
        <v>17.482239053867545</v>
      </c>
      <c r="D847" s="43">
        <f t="shared" ca="1" si="378"/>
        <v>0.99300256864435077</v>
      </c>
      <c r="E847" s="43">
        <f t="shared" ca="1" si="379"/>
        <v>18.475241622511895</v>
      </c>
      <c r="F847" s="43">
        <f t="shared" ca="1" si="380"/>
        <v>1.8475241622511895</v>
      </c>
      <c r="G847" s="43">
        <f>IF(A847&lt;&gt;"",IF(A847&lt;Data!$G$11*0.25,$C$13/$G$32,IF(A847&gt;Data!$G$11*0.25,$C$13,$C$13*10)),"")</f>
        <v>2</v>
      </c>
      <c r="H847" s="43">
        <f>IF(A847&lt;&gt;"",IF(Data!$G$9="constant",$C$13,IF(Data!$G$9="squeeze",G847,F847)),"")</f>
        <v>2</v>
      </c>
      <c r="I847" s="38">
        <f ca="1">IF(ISNUMBER(A847),NORMINV(RAND(),0,IF(AND(Data!$G$9="squeeze",A847&lt;Data!$G$11*0.25),$H$32,1)*$C$30*$C$13)*($C$14*$C$12),"")</f>
        <v>-5.9921302676836381E-4</v>
      </c>
      <c r="J847" s="42">
        <f ca="1">IFERROR(IF(Data!$C$6="Real",B847,I847+J846+($C$14*$C$12)*(NORMINV(RAND(),$C$15,CHOOSE($G$13,$C$13,F847,G847)))),"")</f>
        <v>1.342934017087017</v>
      </c>
      <c r="K847" s="88">
        <f>IF(ISNUMBER(A847), IF($G$16="fixed",$G$17,MIN(H847*Data!$C$7*$C$16*0.5,$C$17*Data!$C$7))*$C$12,"")</f>
        <v>8.0000000000000007E-5</v>
      </c>
      <c r="L847" s="42">
        <f t="shared" ca="1" si="404"/>
        <v>1.342934017087017</v>
      </c>
      <c r="M847" s="44">
        <f t="shared" ca="1" si="405"/>
        <v>1.342974017087017</v>
      </c>
      <c r="N847" s="44">
        <f t="shared" ca="1" si="406"/>
        <v>1.3428940170870169</v>
      </c>
      <c r="O847" s="108">
        <f t="shared" ca="1" si="381"/>
        <v>-0.80367432416439399</v>
      </c>
      <c r="P847" s="102">
        <f t="shared" ca="1" si="382"/>
        <v>11.643770597468306</v>
      </c>
      <c r="Q847" s="102">
        <f t="shared" ca="1" si="383"/>
        <v>0.16870907851338968</v>
      </c>
      <c r="R847" s="120">
        <f t="shared" ca="1" si="401"/>
        <v>1</v>
      </c>
      <c r="S847" s="54">
        <f t="shared" ca="1" si="402"/>
        <v>0</v>
      </c>
      <c r="T847" s="5">
        <f t="shared" ca="1" si="384"/>
        <v>1.3475392670087669</v>
      </c>
      <c r="U847" s="152">
        <f t="shared" ca="1" si="385"/>
        <v>1.3551546055591035</v>
      </c>
      <c r="V847" s="152">
        <f t="shared" ca="1" si="386"/>
        <v>1.3416029175616471</v>
      </c>
      <c r="W847" s="153">
        <f t="shared" ca="1" si="387"/>
        <v>2</v>
      </c>
      <c r="X847" s="153">
        <f t="shared" ca="1" si="388"/>
        <v>2</v>
      </c>
      <c r="Y847" s="153">
        <f t="shared" ca="1" si="389"/>
        <v>8</v>
      </c>
      <c r="Z847" s="153">
        <f t="shared" ca="1" si="390"/>
        <v>8</v>
      </c>
      <c r="AA847" s="152">
        <f t="shared" ca="1" si="391"/>
        <v>1.3520566961946332</v>
      </c>
      <c r="AB847" s="152">
        <f t="shared" ca="1" si="392"/>
        <v>1.343007522143606</v>
      </c>
      <c r="AC847" s="154">
        <f t="shared" ca="1" si="393"/>
        <v>-733.01432860930049</v>
      </c>
      <c r="AD847" s="154">
        <f t="shared" ca="1" si="394"/>
        <v>2.6804045271155985</v>
      </c>
      <c r="AE847" s="3">
        <f t="shared" ca="1" si="395"/>
        <v>-45.645870255136558</v>
      </c>
      <c r="AF847" s="3">
        <f t="shared" ca="1" si="396"/>
        <v>-730.33392408218492</v>
      </c>
      <c r="AG847" s="3" t="str">
        <f t="shared" ca="1" si="403"/>
        <v>N</v>
      </c>
      <c r="AH847" s="4" t="str">
        <f t="shared" ca="1" si="397"/>
        <v/>
      </c>
      <c r="AI847" s="75">
        <f t="shared" ca="1" si="398"/>
        <v>-73.033392408218504</v>
      </c>
      <c r="AJ847" s="75">
        <f t="shared" ca="1" si="399"/>
        <v>0</v>
      </c>
    </row>
    <row r="848" spans="1:36">
      <c r="A848" s="41">
        <f t="shared" si="400"/>
        <v>782</v>
      </c>
      <c r="B848" s="150">
        <f ca="1">IF(ISNUMBER(A848),INDEX('MetaTrader Import'!$H$13:$J$5893,TRUNC(((A848-$A$39+1)-1)/3)+1,MOD((A848-$A$39+1)-1,3)+1),"")</f>
        <v>0</v>
      </c>
      <c r="C848" s="43">
        <f t="shared" ca="1" si="377"/>
        <v>18.475241622511895</v>
      </c>
      <c r="D848" s="43">
        <f t="shared" ca="1" si="378"/>
        <v>-2.1497916563420194</v>
      </c>
      <c r="E848" s="43">
        <f t="shared" ca="1" si="379"/>
        <v>16.325449966169877</v>
      </c>
      <c r="F848" s="43">
        <f t="shared" ca="1" si="380"/>
        <v>1.6325449966169878</v>
      </c>
      <c r="G848" s="43">
        <f>IF(A848&lt;&gt;"",IF(A848&lt;Data!$G$11*0.25,$C$13/$G$32,IF(A848&gt;Data!$G$11*0.25,$C$13,$C$13*10)),"")</f>
        <v>2</v>
      </c>
      <c r="H848" s="43">
        <f>IF(A848&lt;&gt;"",IF(Data!$G$9="constant",$C$13,IF(Data!$G$9="squeeze",G848,F848)),"")</f>
        <v>2</v>
      </c>
      <c r="I848" s="38">
        <f ca="1">IF(ISNUMBER(A848),NORMINV(RAND(),0,IF(AND(Data!$G$9="squeeze",A848&lt;Data!$G$11*0.25),$H$32,1)*$C$30*$C$13)*($C$14*$C$12),"")</f>
        <v>-6.7964764111034409E-4</v>
      </c>
      <c r="J848" s="42">
        <f ca="1">IFERROR(IF(Data!$C$6="Real",B848,I848+J847+($C$14*$C$12)*(NORMINV(RAND(),$C$15,CHOOSE($G$13,$C$13,F848,G848)))),"")</f>
        <v>1.3423498526944455</v>
      </c>
      <c r="K848" s="88">
        <f>IF(ISNUMBER(A848), IF($G$16="fixed",$G$17,MIN(H848*Data!$C$7*$C$16*0.5,$C$17*Data!$C$7))*$C$12,"")</f>
        <v>8.0000000000000007E-5</v>
      </c>
      <c r="L848" s="42">
        <f t="shared" ca="1" si="404"/>
        <v>1.3423498526944455</v>
      </c>
      <c r="M848" s="44">
        <f t="shared" ca="1" si="405"/>
        <v>1.3423898526944456</v>
      </c>
      <c r="N848" s="44">
        <f t="shared" ca="1" si="406"/>
        <v>1.3423098526944455</v>
      </c>
      <c r="O848" s="108">
        <f t="shared" ca="1" si="381"/>
        <v>-1.4824786792485951</v>
      </c>
      <c r="P848" s="102">
        <f t="shared" ca="1" si="382"/>
        <v>13.081507551000616</v>
      </c>
      <c r="Q848" s="102">
        <f t="shared" ca="1" si="383"/>
        <v>0.26037175276603353</v>
      </c>
      <c r="R848" s="120">
        <f t="shared" ca="1" si="401"/>
        <v>1</v>
      </c>
      <c r="S848" s="54">
        <f t="shared" ca="1" si="402"/>
        <v>0</v>
      </c>
      <c r="T848" s="5">
        <f t="shared" ca="1" si="384"/>
        <v>1.3475392670087669</v>
      </c>
      <c r="U848" s="152">
        <f t="shared" ca="1" si="385"/>
        <v>1.3551546055591035</v>
      </c>
      <c r="V848" s="152">
        <f t="shared" ca="1" si="386"/>
        <v>1.3416029175616471</v>
      </c>
      <c r="W848" s="153">
        <f t="shared" ca="1" si="387"/>
        <v>2</v>
      </c>
      <c r="X848" s="153">
        <f t="shared" ca="1" si="388"/>
        <v>2</v>
      </c>
      <c r="Y848" s="153">
        <f t="shared" ca="1" si="389"/>
        <v>8</v>
      </c>
      <c r="Z848" s="153">
        <f t="shared" ca="1" si="390"/>
        <v>8</v>
      </c>
      <c r="AA848" s="152">
        <f t="shared" ca="1" si="391"/>
        <v>1.3520566961946332</v>
      </c>
      <c r="AB848" s="152">
        <f t="shared" ca="1" si="392"/>
        <v>1.343007522143606</v>
      </c>
      <c r="AC848" s="154">
        <f t="shared" ca="1" si="393"/>
        <v>-779.74748001501837</v>
      </c>
      <c r="AD848" s="154">
        <f t="shared" ca="1" si="394"/>
        <v>49.413555932833475</v>
      </c>
      <c r="AE848" s="3">
        <f t="shared" ca="1" si="395"/>
        <v>-45.645870255136558</v>
      </c>
      <c r="AF848" s="3">
        <f t="shared" ca="1" si="396"/>
        <v>-730.33392408218492</v>
      </c>
      <c r="AG848" s="3" t="str">
        <f t="shared" ca="1" si="403"/>
        <v>N</v>
      </c>
      <c r="AH848" s="4" t="str">
        <f t="shared" ca="1" si="397"/>
        <v/>
      </c>
      <c r="AI848" s="75">
        <f t="shared" ca="1" si="398"/>
        <v>-73.033392408218504</v>
      </c>
      <c r="AJ848" s="75">
        <f t="shared" ca="1" si="399"/>
        <v>0</v>
      </c>
    </row>
    <row r="849" spans="1:36">
      <c r="A849" s="41">
        <f t="shared" si="400"/>
        <v>783</v>
      </c>
      <c r="B849" s="150">
        <f>IF(ISNUMBER(A849),INDEX('MetaTrader Import'!$H$13:$J$5893,TRUNC(((A849-$A$39+1)-1)/3)+1,MOD((A849-$A$39+1)-1,3)+1),"")</f>
        <v>0</v>
      </c>
      <c r="C849" s="43">
        <f t="shared" ca="1" si="377"/>
        <v>16.325449966169877</v>
      </c>
      <c r="D849" s="43">
        <f t="shared" ca="1" si="378"/>
        <v>0.27221939551362118</v>
      </c>
      <c r="E849" s="43">
        <f t="shared" ca="1" si="379"/>
        <v>16.597669361683497</v>
      </c>
      <c r="F849" s="43">
        <f t="shared" ca="1" si="380"/>
        <v>1.6597669361683498</v>
      </c>
      <c r="G849" s="43">
        <f>IF(A849&lt;&gt;"",IF(A849&lt;Data!$G$11*0.25,$C$13/$G$32,IF(A849&gt;Data!$G$11*0.25,$C$13,$C$13*10)),"")</f>
        <v>2</v>
      </c>
      <c r="H849" s="43">
        <f>IF(A849&lt;&gt;"",IF(Data!$G$9="constant",$C$13,IF(Data!$G$9="squeeze",G849,F849)),"")</f>
        <v>2</v>
      </c>
      <c r="I849" s="38">
        <f ca="1">IF(ISNUMBER(A849),NORMINV(RAND(),0,IF(AND(Data!$G$9="squeeze",A849&lt;Data!$G$11*0.25),$H$32,1)*$C$30*$C$13)*($C$14*$C$12),"")</f>
        <v>-9.961263999273258E-4</v>
      </c>
      <c r="J849" s="42">
        <f ca="1">IFERROR(IF(Data!$C$6="Real",B849,I849+J848+($C$14*$C$12)*(NORMINV(RAND(),$C$15,CHOOSE($G$13,$C$13,F849,G849)))),"")</f>
        <v>1.3415537712335939</v>
      </c>
      <c r="K849" s="88">
        <f>IF(ISNUMBER(A849), IF($G$16="fixed",$G$17,MIN(H849*Data!$C$7*$C$16*0.5,$C$17*Data!$C$7))*$C$12,"")</f>
        <v>8.0000000000000007E-5</v>
      </c>
      <c r="L849" s="42">
        <f t="shared" ca="1" si="404"/>
        <v>1.3415537712335939</v>
      </c>
      <c r="M849" s="44">
        <f t="shared" ca="1" si="405"/>
        <v>1.3415937712335939</v>
      </c>
      <c r="N849" s="44">
        <f t="shared" ca="1" si="406"/>
        <v>1.3415137712335938</v>
      </c>
      <c r="O849" s="108">
        <f t="shared" ca="1" si="381"/>
        <v>-2.5238589591325256</v>
      </c>
      <c r="P849" s="102">
        <f t="shared" ca="1" si="382"/>
        <v>15.001849827894986</v>
      </c>
      <c r="Q849" s="102">
        <f t="shared" ca="1" si="383"/>
        <v>0.39461855746357216</v>
      </c>
      <c r="R849" s="120">
        <f t="shared" ca="1" si="401"/>
        <v>1</v>
      </c>
      <c r="S849" s="54">
        <f t="shared" ca="1" si="402"/>
        <v>0</v>
      </c>
      <c r="T849" s="5">
        <f t="shared" ca="1" si="384"/>
        <v>1.3475392670087669</v>
      </c>
      <c r="U849" s="152">
        <f t="shared" ca="1" si="385"/>
        <v>1.3551546055591035</v>
      </c>
      <c r="V849" s="152">
        <f t="shared" ca="1" si="386"/>
        <v>1.3415137712335938</v>
      </c>
      <c r="W849" s="153">
        <f t="shared" ca="1" si="387"/>
        <v>2</v>
      </c>
      <c r="X849" s="153">
        <f t="shared" ca="1" si="388"/>
        <v>2</v>
      </c>
      <c r="Y849" s="153">
        <f t="shared" ca="1" si="389"/>
        <v>8</v>
      </c>
      <c r="Z849" s="153">
        <f t="shared" ca="1" si="390"/>
        <v>8</v>
      </c>
      <c r="AA849" s="152">
        <f t="shared" ca="1" si="391"/>
        <v>1.3520566961946332</v>
      </c>
      <c r="AB849" s="152">
        <f t="shared" ca="1" si="392"/>
        <v>1.343007522143606</v>
      </c>
      <c r="AC849" s="154">
        <f t="shared" ca="1" si="393"/>
        <v>-843.43399688314946</v>
      </c>
      <c r="AD849" s="154">
        <f t="shared" ca="1" si="394"/>
        <v>113.10007280096457</v>
      </c>
      <c r="AE849" s="3">
        <f t="shared" ca="1" si="395"/>
        <v>-45.645870255136558</v>
      </c>
      <c r="AF849" s="3">
        <f t="shared" ca="1" si="396"/>
        <v>-730.33392408218492</v>
      </c>
      <c r="AG849" s="3" t="str">
        <f t="shared" ca="1" si="403"/>
        <v>N</v>
      </c>
      <c r="AH849" s="4" t="str">
        <f t="shared" ca="1" si="397"/>
        <v/>
      </c>
      <c r="AI849" s="75">
        <f t="shared" ca="1" si="398"/>
        <v>-73.033392408218504</v>
      </c>
      <c r="AJ849" s="75">
        <f t="shared" ca="1" si="399"/>
        <v>0</v>
      </c>
    </row>
    <row r="850" spans="1:36">
      <c r="A850" s="41">
        <f t="shared" si="400"/>
        <v>784</v>
      </c>
      <c r="B850" s="150">
        <f ca="1">IF(ISNUMBER(A850),INDEX('MetaTrader Import'!$H$13:$J$5893,TRUNC(((A850-$A$39+1)-1)/3)+1,MOD((A850-$A$39+1)-1,3)+1),"")</f>
        <v>0</v>
      </c>
      <c r="C850" s="43">
        <f t="shared" ca="1" si="377"/>
        <v>16.597669361683497</v>
      </c>
      <c r="D850" s="43">
        <f t="shared" ca="1" si="378"/>
        <v>20.625463152933136</v>
      </c>
      <c r="E850" s="43">
        <f t="shared" ca="1" si="379"/>
        <v>37.223132514616637</v>
      </c>
      <c r="F850" s="43">
        <f t="shared" ca="1" si="380"/>
        <v>3.7223132514616637</v>
      </c>
      <c r="G850" s="43">
        <f>IF(A850&lt;&gt;"",IF(A850&lt;Data!$G$11*0.25,$C$13/$G$32,IF(A850&gt;Data!$G$11*0.25,$C$13,$C$13*10)),"")</f>
        <v>2</v>
      </c>
      <c r="H850" s="43">
        <f>IF(A850&lt;&gt;"",IF(Data!$G$9="constant",$C$13,IF(Data!$G$9="squeeze",G850,F850)),"")</f>
        <v>2</v>
      </c>
      <c r="I850" s="38">
        <f ca="1">IF(ISNUMBER(A850),NORMINV(RAND(),0,IF(AND(Data!$G$9="squeeze",A850&lt;Data!$G$11*0.25),$H$32,1)*$C$30*$C$13)*($C$14*$C$12),"")</f>
        <v>-3.4200760646484912E-4</v>
      </c>
      <c r="J850" s="42">
        <f ca="1">IFERROR(IF(Data!$C$6="Real",B850,I850+J849+($C$14*$C$12)*(NORMINV(RAND(),$C$15,CHOOSE($G$13,$C$13,F850,G850)))),"")</f>
        <v>1.3411326221287865</v>
      </c>
      <c r="K850" s="88">
        <f>IF(ISNUMBER(A850), IF($G$16="fixed",$G$17,MIN(H850*Data!$C$7*$C$16*0.5,$C$17*Data!$C$7))*$C$12,"")</f>
        <v>8.0000000000000007E-5</v>
      </c>
      <c r="L850" s="42">
        <f t="shared" ca="1" si="404"/>
        <v>1.3411326221287865</v>
      </c>
      <c r="M850" s="44">
        <f t="shared" ca="1" si="405"/>
        <v>1.3411726221287865</v>
      </c>
      <c r="N850" s="44">
        <f t="shared" ca="1" si="406"/>
        <v>1.3410926221287864</v>
      </c>
      <c r="O850" s="108">
        <f t="shared" ca="1" si="381"/>
        <v>-3.5414060367506273</v>
      </c>
      <c r="P850" s="102">
        <f t="shared" ca="1" si="382"/>
        <v>17.171325027551635</v>
      </c>
      <c r="Q850" s="102">
        <f t="shared" ca="1" si="383"/>
        <v>0.54042756820874382</v>
      </c>
      <c r="R850" s="120">
        <f t="shared" ca="1" si="401"/>
        <v>1</v>
      </c>
      <c r="S850" s="54">
        <f t="shared" ca="1" si="402"/>
        <v>0</v>
      </c>
      <c r="T850" s="5">
        <f t="shared" ca="1" si="384"/>
        <v>1.3475392670087669</v>
      </c>
      <c r="U850" s="152">
        <f t="shared" ca="1" si="385"/>
        <v>1.3551546055591035</v>
      </c>
      <c r="V850" s="152">
        <f t="shared" ca="1" si="386"/>
        <v>1.3410926221287864</v>
      </c>
      <c r="W850" s="153">
        <f t="shared" ca="1" si="387"/>
        <v>2</v>
      </c>
      <c r="X850" s="153">
        <f t="shared" ca="1" si="388"/>
        <v>2</v>
      </c>
      <c r="Y850" s="153">
        <f t="shared" ca="1" si="389"/>
        <v>8</v>
      </c>
      <c r="Z850" s="153">
        <f t="shared" ca="1" si="390"/>
        <v>8</v>
      </c>
      <c r="AA850" s="152">
        <f t="shared" ca="1" si="391"/>
        <v>1.3520566961946332</v>
      </c>
      <c r="AB850" s="152">
        <f t="shared" ca="1" si="392"/>
        <v>1.343007522143606</v>
      </c>
      <c r="AC850" s="154">
        <f t="shared" ca="1" si="393"/>
        <v>-877.12592526774097</v>
      </c>
      <c r="AD850" s="154">
        <f t="shared" ca="1" si="394"/>
        <v>146.79200118555613</v>
      </c>
      <c r="AE850" s="3">
        <f t="shared" ca="1" si="395"/>
        <v>-45.64587025513655</v>
      </c>
      <c r="AF850" s="3">
        <f t="shared" ca="1" si="396"/>
        <v>-730.33392408218481</v>
      </c>
      <c r="AG850" s="3" t="str">
        <f t="shared" ca="1" si="403"/>
        <v>N</v>
      </c>
      <c r="AH850" s="4" t="str">
        <f t="shared" ca="1" si="397"/>
        <v/>
      </c>
      <c r="AI850" s="75">
        <f t="shared" ca="1" si="398"/>
        <v>-73.033392408218475</v>
      </c>
      <c r="AJ850" s="75">
        <f t="shared" ca="1" si="399"/>
        <v>0</v>
      </c>
    </row>
    <row r="851" spans="1:36">
      <c r="A851" s="41">
        <f t="shared" si="400"/>
        <v>785</v>
      </c>
      <c r="B851" s="150">
        <f ca="1">IF(ISNUMBER(A851),INDEX('MetaTrader Import'!$H$13:$J$5893,TRUNC(((A851-$A$39+1)-1)/3)+1,MOD((A851-$A$39+1)-1,3)+1),"")</f>
        <v>0</v>
      </c>
      <c r="C851" s="43">
        <f t="shared" ca="1" si="377"/>
        <v>37.223132514616637</v>
      </c>
      <c r="D851" s="43">
        <f t="shared" ca="1" si="378"/>
        <v>-1.577981344128299</v>
      </c>
      <c r="E851" s="43">
        <f t="shared" ca="1" si="379"/>
        <v>35.64515117048834</v>
      </c>
      <c r="F851" s="43">
        <f t="shared" ca="1" si="380"/>
        <v>3.5645151170488338</v>
      </c>
      <c r="G851" s="43">
        <f>IF(A851&lt;&gt;"",IF(A851&lt;Data!$G$11*0.25,$C$13/$G$32,IF(A851&gt;Data!$G$11*0.25,$C$13,$C$13*10)),"")</f>
        <v>2</v>
      </c>
      <c r="H851" s="43">
        <f>IF(A851&lt;&gt;"",IF(Data!$G$9="constant",$C$13,IF(Data!$G$9="squeeze",G851,F851)),"")</f>
        <v>2</v>
      </c>
      <c r="I851" s="38">
        <f ca="1">IF(ISNUMBER(A851),NORMINV(RAND(),0,IF(AND(Data!$G$9="squeeze",A851&lt;Data!$G$11*0.25),$H$32,1)*$C$30*$C$13)*($C$14*$C$12),"")</f>
        <v>5.6019565157529099E-4</v>
      </c>
      <c r="J851" s="42">
        <f ca="1">IFERROR(IF(Data!$C$6="Real",B851,I851+J850+($C$14*$C$12)*(NORMINV(RAND(),$C$15,CHOOSE($G$13,$C$13,F851,G851)))),"")</f>
        <v>1.3419457560976185</v>
      </c>
      <c r="K851" s="88">
        <f>IF(ISNUMBER(A851), IF($G$16="fixed",$G$17,MIN(H851*Data!$C$7*$C$16*0.5,$C$17*Data!$C$7))*$C$12,"")</f>
        <v>8.0000000000000007E-5</v>
      </c>
      <c r="L851" s="42">
        <f t="shared" ca="1" si="404"/>
        <v>1.3419457560976185</v>
      </c>
      <c r="M851" s="44">
        <f t="shared" ca="1" si="405"/>
        <v>1.3419857560976185</v>
      </c>
      <c r="N851" s="44">
        <f t="shared" ca="1" si="406"/>
        <v>1.3419057560976184</v>
      </c>
      <c r="O851" s="108">
        <f t="shared" ca="1" si="381"/>
        <v>-3.8524785781661426</v>
      </c>
      <c r="P851" s="102">
        <f t="shared" ca="1" si="382"/>
        <v>17.927337881564586</v>
      </c>
      <c r="Q851" s="102">
        <f t="shared" ca="1" si="383"/>
        <v>0.63404642646691411</v>
      </c>
      <c r="R851" s="120">
        <f t="shared" ca="1" si="401"/>
        <v>1</v>
      </c>
      <c r="S851" s="54">
        <f t="shared" ca="1" si="402"/>
        <v>0</v>
      </c>
      <c r="T851" s="5">
        <f t="shared" ca="1" si="384"/>
        <v>1.3475392670087669</v>
      </c>
      <c r="U851" s="152">
        <f t="shared" ca="1" si="385"/>
        <v>1.3551546055591035</v>
      </c>
      <c r="V851" s="152">
        <f t="shared" ca="1" si="386"/>
        <v>1.3410926221287864</v>
      </c>
      <c r="W851" s="153">
        <f t="shared" ca="1" si="387"/>
        <v>2</v>
      </c>
      <c r="X851" s="153">
        <f t="shared" ca="1" si="388"/>
        <v>2</v>
      </c>
      <c r="Y851" s="153">
        <f t="shared" ca="1" si="389"/>
        <v>8</v>
      </c>
      <c r="Z851" s="153">
        <f t="shared" ca="1" si="390"/>
        <v>8</v>
      </c>
      <c r="AA851" s="152">
        <f t="shared" ca="1" si="391"/>
        <v>1.3520566961946332</v>
      </c>
      <c r="AB851" s="152">
        <f t="shared" ca="1" si="392"/>
        <v>1.343007522143606</v>
      </c>
      <c r="AC851" s="154">
        <f t="shared" ca="1" si="393"/>
        <v>-812.07520776118258</v>
      </c>
      <c r="AD851" s="154">
        <f t="shared" ca="1" si="394"/>
        <v>81.741283678997689</v>
      </c>
      <c r="AE851" s="3">
        <f t="shared" ca="1" si="395"/>
        <v>-45.645870255136558</v>
      </c>
      <c r="AF851" s="3">
        <f t="shared" ca="1" si="396"/>
        <v>-730.33392408218492</v>
      </c>
      <c r="AG851" s="3" t="str">
        <f t="shared" ca="1" si="403"/>
        <v>N</v>
      </c>
      <c r="AH851" s="4" t="str">
        <f t="shared" ca="1" si="397"/>
        <v/>
      </c>
      <c r="AI851" s="75">
        <f t="shared" ca="1" si="398"/>
        <v>-73.033392408218504</v>
      </c>
      <c r="AJ851" s="75">
        <f t="shared" ca="1" si="399"/>
        <v>0</v>
      </c>
    </row>
    <row r="852" spans="1:36">
      <c r="A852" s="41">
        <f t="shared" si="400"/>
        <v>786</v>
      </c>
      <c r="B852" s="150">
        <f>IF(ISNUMBER(A852),INDEX('MetaTrader Import'!$H$13:$J$5893,TRUNC(((A852-$A$39+1)-1)/3)+1,MOD((A852-$A$39+1)-1,3)+1),"")</f>
        <v>0</v>
      </c>
      <c r="C852" s="43">
        <f t="shared" ca="1" si="377"/>
        <v>35.64515117048834</v>
      </c>
      <c r="D852" s="43">
        <f t="shared" ca="1" si="378"/>
        <v>0.10758654624175867</v>
      </c>
      <c r="E852" s="43">
        <f t="shared" ca="1" si="379"/>
        <v>35.752737716730095</v>
      </c>
      <c r="F852" s="43">
        <f t="shared" ca="1" si="380"/>
        <v>3.5752737716730096</v>
      </c>
      <c r="G852" s="43">
        <f>IF(A852&lt;&gt;"",IF(A852&lt;Data!$G$11*0.25,$C$13/$G$32,IF(A852&gt;Data!$G$11*0.25,$C$13,$C$13*10)),"")</f>
        <v>2</v>
      </c>
      <c r="H852" s="43">
        <f>IF(A852&lt;&gt;"",IF(Data!$G$9="constant",$C$13,IF(Data!$G$9="squeeze",G852,F852)),"")</f>
        <v>2</v>
      </c>
      <c r="I852" s="38">
        <f ca="1">IF(ISNUMBER(A852),NORMINV(RAND(),0,IF(AND(Data!$G$9="squeeze",A852&lt;Data!$G$11*0.25),$H$32,1)*$C$30*$C$13)*($C$14*$C$12),"")</f>
        <v>4.9496837098087019E-4</v>
      </c>
      <c r="J852" s="42">
        <f ca="1">IFERROR(IF(Data!$C$6="Real",B852,I852+J851+($C$14*$C$12)*(NORMINV(RAND(),$C$15,CHOOSE($G$13,$C$13,F852,G852)))),"")</f>
        <v>1.3432091804936006</v>
      </c>
      <c r="K852" s="88">
        <f>IF(ISNUMBER(A852), IF($G$16="fixed",$G$17,MIN(H852*Data!$C$7*$C$16*0.5,$C$17*Data!$C$7))*$C$12,"")</f>
        <v>8.0000000000000007E-5</v>
      </c>
      <c r="L852" s="42">
        <f t="shared" ca="1" si="404"/>
        <v>1.3432091804936006</v>
      </c>
      <c r="M852" s="44">
        <f t="shared" ca="1" si="405"/>
        <v>1.3432491804936006</v>
      </c>
      <c r="N852" s="44">
        <f t="shared" ca="1" si="406"/>
        <v>1.3431691804936006</v>
      </c>
      <c r="O852" s="108">
        <f t="shared" ca="1" si="381"/>
        <v>-3.566577520118551</v>
      </c>
      <c r="P852" s="102">
        <f t="shared" ca="1" si="382"/>
        <v>17.383356265455511</v>
      </c>
      <c r="Q852" s="102">
        <f t="shared" ca="1" si="383"/>
        <v>0.64678847404906259</v>
      </c>
      <c r="R852" s="120">
        <f t="shared" ca="1" si="401"/>
        <v>1</v>
      </c>
      <c r="S852" s="54">
        <f t="shared" ca="1" si="402"/>
        <v>0</v>
      </c>
      <c r="T852" s="5">
        <f t="shared" ca="1" si="384"/>
        <v>1.3475392670087669</v>
      </c>
      <c r="U852" s="152">
        <f t="shared" ca="1" si="385"/>
        <v>1.3551546055591035</v>
      </c>
      <c r="V852" s="152">
        <f t="shared" ca="1" si="386"/>
        <v>1.3410926221287864</v>
      </c>
      <c r="W852" s="153">
        <f t="shared" ca="1" si="387"/>
        <v>2</v>
      </c>
      <c r="X852" s="153">
        <f t="shared" ca="1" si="388"/>
        <v>2</v>
      </c>
      <c r="Y852" s="153">
        <f t="shared" ca="1" si="389"/>
        <v>8</v>
      </c>
      <c r="Z852" s="153">
        <f t="shared" ca="1" si="390"/>
        <v>8</v>
      </c>
      <c r="AA852" s="152">
        <f t="shared" ca="1" si="391"/>
        <v>1.3520566961946332</v>
      </c>
      <c r="AB852" s="152">
        <f t="shared" ca="1" si="392"/>
        <v>1.343007522143606</v>
      </c>
      <c r="AC852" s="154">
        <f t="shared" ca="1" si="393"/>
        <v>-711.00125608261067</v>
      </c>
      <c r="AD852" s="154">
        <f t="shared" ca="1" si="394"/>
        <v>-19.332667999574227</v>
      </c>
      <c r="AE852" s="3">
        <f t="shared" ca="1" si="395"/>
        <v>-45.645870255136558</v>
      </c>
      <c r="AF852" s="3">
        <f t="shared" ca="1" si="396"/>
        <v>-730.33392408218492</v>
      </c>
      <c r="AG852" s="3" t="str">
        <f t="shared" ca="1" si="403"/>
        <v>N</v>
      </c>
      <c r="AH852" s="4" t="str">
        <f t="shared" ca="1" si="397"/>
        <v/>
      </c>
      <c r="AI852" s="75">
        <f t="shared" ca="1" si="398"/>
        <v>-73.033392408218504</v>
      </c>
      <c r="AJ852" s="75">
        <f t="shared" ca="1" si="399"/>
        <v>0</v>
      </c>
    </row>
    <row r="853" spans="1:36">
      <c r="A853" s="41">
        <f t="shared" si="400"/>
        <v>787</v>
      </c>
      <c r="B853" s="150">
        <f ca="1">IF(ISNUMBER(A853),INDEX('MetaTrader Import'!$H$13:$J$5893,TRUNC(((A853-$A$39+1)-1)/3)+1,MOD((A853-$A$39+1)-1,3)+1),"")</f>
        <v>0</v>
      </c>
      <c r="C853" s="43">
        <f t="shared" ca="1" si="377"/>
        <v>35.752737716730095</v>
      </c>
      <c r="D853" s="43">
        <f t="shared" ca="1" si="378"/>
        <v>-3.0893160130807318</v>
      </c>
      <c r="E853" s="43">
        <f t="shared" ca="1" si="379"/>
        <v>32.663421703649362</v>
      </c>
      <c r="F853" s="43">
        <f t="shared" ca="1" si="380"/>
        <v>3.2663421703649362</v>
      </c>
      <c r="G853" s="43">
        <f>IF(A853&lt;&gt;"",IF(A853&lt;Data!$G$11*0.25,$C$13/$G$32,IF(A853&gt;Data!$G$11*0.25,$C$13,$C$13*10)),"")</f>
        <v>2</v>
      </c>
      <c r="H853" s="43">
        <f>IF(A853&lt;&gt;"",IF(Data!$G$9="constant",$C$13,IF(Data!$G$9="squeeze",G853,F853)),"")</f>
        <v>2</v>
      </c>
      <c r="I853" s="38">
        <f ca="1">IF(ISNUMBER(A853),NORMINV(RAND(),0,IF(AND(Data!$G$9="squeeze",A853&lt;Data!$G$11*0.25),$H$32,1)*$C$30*$C$13)*($C$14*$C$12),"")</f>
        <v>-7.9165480474568907E-4</v>
      </c>
      <c r="J853" s="42">
        <f ca="1">IFERROR(IF(Data!$C$6="Real",B853,I853+J852+($C$14*$C$12)*(NORMINV(RAND(),$C$15,CHOOSE($G$13,$C$13,F853,G853)))),"")</f>
        <v>1.3428462476664094</v>
      </c>
      <c r="K853" s="88">
        <f>IF(ISNUMBER(A853), IF($G$16="fixed",$G$17,MIN(H853*Data!$C$7*$C$16*0.5,$C$17*Data!$C$7))*$C$12,"")</f>
        <v>8.0000000000000007E-5</v>
      </c>
      <c r="L853" s="42">
        <f t="shared" ca="1" si="404"/>
        <v>1.3428462476664094</v>
      </c>
      <c r="M853" s="44">
        <f t="shared" ca="1" si="405"/>
        <v>1.3428862476664094</v>
      </c>
      <c r="N853" s="44">
        <f t="shared" ca="1" si="406"/>
        <v>1.3428062476664093</v>
      </c>
      <c r="O853" s="108">
        <f t="shared" ca="1" si="381"/>
        <v>-3.1142812415957479</v>
      </c>
      <c r="P853" s="102">
        <f t="shared" ca="1" si="382"/>
        <v>16.135672417590111</v>
      </c>
      <c r="Q853" s="102">
        <f t="shared" ca="1" si="383"/>
        <v>0.63226435539544745</v>
      </c>
      <c r="R853" s="120">
        <f t="shared" ca="1" si="401"/>
        <v>1</v>
      </c>
      <c r="S853" s="54">
        <f t="shared" ca="1" si="402"/>
        <v>0</v>
      </c>
      <c r="T853" s="5">
        <f t="shared" ca="1" si="384"/>
        <v>1.3475392670087669</v>
      </c>
      <c r="U853" s="152">
        <f t="shared" ca="1" si="385"/>
        <v>1.3551546055591035</v>
      </c>
      <c r="V853" s="152">
        <f t="shared" ca="1" si="386"/>
        <v>1.3410926221287864</v>
      </c>
      <c r="W853" s="153">
        <f t="shared" ca="1" si="387"/>
        <v>2</v>
      </c>
      <c r="X853" s="153">
        <f t="shared" ca="1" si="388"/>
        <v>2</v>
      </c>
      <c r="Y853" s="153">
        <f t="shared" ca="1" si="389"/>
        <v>8</v>
      </c>
      <c r="Z853" s="153">
        <f t="shared" ca="1" si="390"/>
        <v>8</v>
      </c>
      <c r="AA853" s="152">
        <f t="shared" ca="1" si="391"/>
        <v>1.3520566961946332</v>
      </c>
      <c r="AB853" s="152">
        <f t="shared" ca="1" si="392"/>
        <v>1.343007522143606</v>
      </c>
      <c r="AC853" s="154">
        <f t="shared" ca="1" si="393"/>
        <v>-740.03588225791009</v>
      </c>
      <c r="AD853" s="154">
        <f t="shared" ca="1" si="394"/>
        <v>9.7019581757251672</v>
      </c>
      <c r="AE853" s="3">
        <f t="shared" ca="1" si="395"/>
        <v>-45.645870255136558</v>
      </c>
      <c r="AF853" s="3">
        <f t="shared" ca="1" si="396"/>
        <v>-730.33392408218492</v>
      </c>
      <c r="AG853" s="3" t="str">
        <f t="shared" ca="1" si="403"/>
        <v>N</v>
      </c>
      <c r="AH853" s="4" t="str">
        <f t="shared" ca="1" si="397"/>
        <v/>
      </c>
      <c r="AI853" s="75">
        <f t="shared" ca="1" si="398"/>
        <v>-73.033392408218504</v>
      </c>
      <c r="AJ853" s="75">
        <f t="shared" ca="1" si="399"/>
        <v>0</v>
      </c>
    </row>
    <row r="854" spans="1:36">
      <c r="A854" s="41">
        <f t="shared" si="400"/>
        <v>788</v>
      </c>
      <c r="B854" s="150">
        <f ca="1">IF(ISNUMBER(A854),INDEX('MetaTrader Import'!$H$13:$J$5893,TRUNC(((A854-$A$39+1)-1)/3)+1,MOD((A854-$A$39+1)-1,3)+1),"")</f>
        <v>0</v>
      </c>
      <c r="C854" s="43">
        <f t="shared" ca="1" si="377"/>
        <v>32.663421703649362</v>
      </c>
      <c r="D854" s="43">
        <f t="shared" ca="1" si="378"/>
        <v>1.8919389950905725</v>
      </c>
      <c r="E854" s="43">
        <f t="shared" ca="1" si="379"/>
        <v>34.555360698739932</v>
      </c>
      <c r="F854" s="43">
        <f t="shared" ca="1" si="380"/>
        <v>3.4555360698739932</v>
      </c>
      <c r="G854" s="43">
        <f>IF(A854&lt;&gt;"",IF(A854&lt;Data!$G$11*0.25,$C$13/$G$32,IF(A854&gt;Data!$G$11*0.25,$C$13,$C$13*10)),"")</f>
        <v>2</v>
      </c>
      <c r="H854" s="43">
        <f>IF(A854&lt;&gt;"",IF(Data!$G$9="constant",$C$13,IF(Data!$G$9="squeeze",G854,F854)),"")</f>
        <v>2</v>
      </c>
      <c r="I854" s="38">
        <f ca="1">IF(ISNUMBER(A854),NORMINV(RAND(),0,IF(AND(Data!$G$9="squeeze",A854&lt;Data!$G$11*0.25),$H$32,1)*$C$30*$C$13)*($C$14*$C$12),"")</f>
        <v>1.8206567741028086E-4</v>
      </c>
      <c r="J854" s="42">
        <f ca="1">IFERROR(IF(Data!$C$6="Real",B854,I854+J853+($C$14*$C$12)*(NORMINV(RAND(),$C$15,CHOOSE($G$13,$C$13,F854,G854)))),"")</f>
        <v>1.3426930133370567</v>
      </c>
      <c r="K854" s="88">
        <f>IF(ISNUMBER(A854), IF($G$16="fixed",$G$17,MIN(H854*Data!$C$7*$C$16*0.5,$C$17*Data!$C$7))*$C$12,"")</f>
        <v>8.0000000000000007E-5</v>
      </c>
      <c r="L854" s="42">
        <f t="shared" ca="1" si="404"/>
        <v>1.3426930133370567</v>
      </c>
      <c r="M854" s="44">
        <f t="shared" ca="1" si="405"/>
        <v>1.3427330133370567</v>
      </c>
      <c r="N854" s="44">
        <f t="shared" ca="1" si="406"/>
        <v>1.3426530133370567</v>
      </c>
      <c r="O854" s="108">
        <f t="shared" ca="1" si="381"/>
        <v>-2.5810459199654332</v>
      </c>
      <c r="P854" s="102">
        <f t="shared" ca="1" si="382"/>
        <v>14.460436917420829</v>
      </c>
      <c r="Q854" s="102">
        <f t="shared" ca="1" si="383"/>
        <v>0.58430156624752105</v>
      </c>
      <c r="R854" s="120">
        <f t="shared" ca="1" si="401"/>
        <v>1</v>
      </c>
      <c r="S854" s="54">
        <f t="shared" ca="1" si="402"/>
        <v>0</v>
      </c>
      <c r="T854" s="5">
        <f t="shared" ca="1" si="384"/>
        <v>1.3475392670087669</v>
      </c>
      <c r="U854" s="152">
        <f t="shared" ca="1" si="385"/>
        <v>1.3551546055591035</v>
      </c>
      <c r="V854" s="152">
        <f t="shared" ca="1" si="386"/>
        <v>1.3410926221287864</v>
      </c>
      <c r="W854" s="153">
        <f t="shared" ca="1" si="387"/>
        <v>2</v>
      </c>
      <c r="X854" s="153">
        <f t="shared" ca="1" si="388"/>
        <v>2</v>
      </c>
      <c r="Y854" s="153">
        <f t="shared" ca="1" si="389"/>
        <v>8</v>
      </c>
      <c r="Z854" s="153">
        <f t="shared" ca="1" si="390"/>
        <v>8</v>
      </c>
      <c r="AA854" s="152">
        <f t="shared" ca="1" si="391"/>
        <v>1.3520566961946332</v>
      </c>
      <c r="AB854" s="152">
        <f t="shared" ca="1" si="392"/>
        <v>1.343007522143606</v>
      </c>
      <c r="AC854" s="154">
        <f t="shared" ca="1" si="393"/>
        <v>-752.29462860612273</v>
      </c>
      <c r="AD854" s="154">
        <f t="shared" ca="1" si="394"/>
        <v>21.960704523937835</v>
      </c>
      <c r="AE854" s="3">
        <f t="shared" ca="1" si="395"/>
        <v>-45.645870255136558</v>
      </c>
      <c r="AF854" s="3">
        <f t="shared" ca="1" si="396"/>
        <v>-730.33392408218492</v>
      </c>
      <c r="AG854" s="3" t="str">
        <f t="shared" ca="1" si="403"/>
        <v>N</v>
      </c>
      <c r="AH854" s="4" t="str">
        <f t="shared" ca="1" si="397"/>
        <v/>
      </c>
      <c r="AI854" s="75">
        <f t="shared" ca="1" si="398"/>
        <v>-73.033392408218504</v>
      </c>
      <c r="AJ854" s="75">
        <f t="shared" ca="1" si="399"/>
        <v>0</v>
      </c>
    </row>
    <row r="855" spans="1:36">
      <c r="A855" s="41">
        <f t="shared" si="400"/>
        <v>789</v>
      </c>
      <c r="B855" s="150">
        <f>IF(ISNUMBER(A855),INDEX('MetaTrader Import'!$H$13:$J$5893,TRUNC(((A855-$A$39+1)-1)/3)+1,MOD((A855-$A$39+1)-1,3)+1),"")</f>
        <v>0</v>
      </c>
      <c r="C855" s="43">
        <f t="shared" ca="1" si="377"/>
        <v>34.555360698739932</v>
      </c>
      <c r="D855" s="43">
        <f t="shared" ca="1" si="378"/>
        <v>-1.343174633210489</v>
      </c>
      <c r="E855" s="43">
        <f t="shared" ca="1" si="379"/>
        <v>33.212186065529444</v>
      </c>
      <c r="F855" s="43">
        <f t="shared" ca="1" si="380"/>
        <v>3.3212186065529443</v>
      </c>
      <c r="G855" s="43">
        <f>IF(A855&lt;&gt;"",IF(A855&lt;Data!$G$11*0.25,$C$13/$G$32,IF(A855&gt;Data!$G$11*0.25,$C$13,$C$13*10)),"")</f>
        <v>2</v>
      </c>
      <c r="H855" s="43">
        <f>IF(A855&lt;&gt;"",IF(Data!$G$9="constant",$C$13,IF(Data!$G$9="squeeze",G855,F855)),"")</f>
        <v>2</v>
      </c>
      <c r="I855" s="38">
        <f ca="1">IF(ISNUMBER(A855),NORMINV(RAND(),0,IF(AND(Data!$G$9="squeeze",A855&lt;Data!$G$11*0.25),$H$32,1)*$C$30*$C$13)*($C$14*$C$12),"")</f>
        <v>-5.3314659708893675E-4</v>
      </c>
      <c r="J855" s="42">
        <f ca="1">IFERROR(IF(Data!$C$6="Real",B855,I855+J854+($C$14*$C$12)*(NORMINV(RAND(),$C$15,CHOOSE($G$13,$C$13,F855,G855)))),"")</f>
        <v>1.3423403725463268</v>
      </c>
      <c r="K855" s="88">
        <f>IF(ISNUMBER(A855), IF($G$16="fixed",$G$17,MIN(H855*Data!$C$7*$C$16*0.5,$C$17*Data!$C$7))*$C$12,"")</f>
        <v>8.0000000000000007E-5</v>
      </c>
      <c r="L855" s="42">
        <f t="shared" ca="1" si="404"/>
        <v>1.3423403725463268</v>
      </c>
      <c r="M855" s="44">
        <f t="shared" ca="1" si="405"/>
        <v>1.3423803725463268</v>
      </c>
      <c r="N855" s="44">
        <f t="shared" ca="1" si="406"/>
        <v>1.3423003725463267</v>
      </c>
      <c r="O855" s="108">
        <f t="shared" ca="1" si="381"/>
        <v>-2.1843558599299477</v>
      </c>
      <c r="P855" s="102">
        <f t="shared" ca="1" si="382"/>
        <v>13.183358771995227</v>
      </c>
      <c r="Q855" s="102">
        <f t="shared" ca="1" si="383"/>
        <v>0.4977053915989898</v>
      </c>
      <c r="R855" s="120">
        <f t="shared" ca="1" si="401"/>
        <v>1</v>
      </c>
      <c r="S855" s="54">
        <f t="shared" ca="1" si="402"/>
        <v>0</v>
      </c>
      <c r="T855" s="5">
        <f t="shared" ca="1" si="384"/>
        <v>1.3475392670087669</v>
      </c>
      <c r="U855" s="152">
        <f t="shared" ca="1" si="385"/>
        <v>1.3551546055591035</v>
      </c>
      <c r="V855" s="152">
        <f t="shared" ca="1" si="386"/>
        <v>1.3410926221287864</v>
      </c>
      <c r="W855" s="153">
        <f t="shared" ca="1" si="387"/>
        <v>2</v>
      </c>
      <c r="X855" s="153">
        <f t="shared" ca="1" si="388"/>
        <v>2</v>
      </c>
      <c r="Y855" s="153">
        <f t="shared" ca="1" si="389"/>
        <v>8</v>
      </c>
      <c r="Z855" s="153">
        <f t="shared" ca="1" si="390"/>
        <v>8</v>
      </c>
      <c r="AA855" s="152">
        <f t="shared" ca="1" si="391"/>
        <v>1.3520566961946332</v>
      </c>
      <c r="AB855" s="152">
        <f t="shared" ca="1" si="392"/>
        <v>1.343007522143606</v>
      </c>
      <c r="AC855" s="154">
        <f t="shared" ca="1" si="393"/>
        <v>-780.50589186451805</v>
      </c>
      <c r="AD855" s="154">
        <f t="shared" ca="1" si="394"/>
        <v>50.171967782333127</v>
      </c>
      <c r="AE855" s="3">
        <f t="shared" ca="1" si="395"/>
        <v>-45.645870255136558</v>
      </c>
      <c r="AF855" s="3">
        <f t="shared" ca="1" si="396"/>
        <v>-730.33392408218492</v>
      </c>
      <c r="AG855" s="3" t="str">
        <f t="shared" ca="1" si="403"/>
        <v>N</v>
      </c>
      <c r="AH855" s="4" t="str">
        <f t="shared" ca="1" si="397"/>
        <v/>
      </c>
      <c r="AI855" s="75">
        <f t="shared" ca="1" si="398"/>
        <v>-73.033392408218504</v>
      </c>
      <c r="AJ855" s="75">
        <f t="shared" ca="1" si="399"/>
        <v>0</v>
      </c>
    </row>
    <row r="856" spans="1:36">
      <c r="A856" s="41">
        <f t="shared" si="400"/>
        <v>790</v>
      </c>
      <c r="B856" s="150">
        <f ca="1">IF(ISNUMBER(A856),INDEX('MetaTrader Import'!$H$13:$J$5893,TRUNC(((A856-$A$39+1)-1)/3)+1,MOD((A856-$A$39+1)-1,3)+1),"")</f>
        <v>0</v>
      </c>
      <c r="C856" s="43">
        <f t="shared" ca="1" si="377"/>
        <v>33.212186065529444</v>
      </c>
      <c r="D856" s="43">
        <f t="shared" ca="1" si="378"/>
        <v>-2.1290256636006841</v>
      </c>
      <c r="E856" s="43">
        <f t="shared" ca="1" si="379"/>
        <v>31.083160401928758</v>
      </c>
      <c r="F856" s="43">
        <f t="shared" ca="1" si="380"/>
        <v>3.108316040192876</v>
      </c>
      <c r="G856" s="43">
        <f>IF(A856&lt;&gt;"",IF(A856&lt;Data!$G$11*0.25,$C$13/$G$32,IF(A856&gt;Data!$G$11*0.25,$C$13,$C$13*10)),"")</f>
        <v>2</v>
      </c>
      <c r="H856" s="43">
        <f>IF(A856&lt;&gt;"",IF(Data!$G$9="constant",$C$13,IF(Data!$G$9="squeeze",G856,F856)),"")</f>
        <v>2</v>
      </c>
      <c r="I856" s="38">
        <f ca="1">IF(ISNUMBER(A856),NORMINV(RAND(),0,IF(AND(Data!$G$9="squeeze",A856&lt;Data!$G$11*0.25),$H$32,1)*$C$30*$C$13)*($C$14*$C$12),"")</f>
        <v>3.1265174649840915E-4</v>
      </c>
      <c r="J856" s="42">
        <f ca="1">IFERROR(IF(Data!$C$6="Real",B856,I856+J855+($C$14*$C$12)*(NORMINV(RAND(),$C$15,CHOOSE($G$13,$C$13,F856,G856)))),"")</f>
        <v>1.343135685673712</v>
      </c>
      <c r="K856" s="88">
        <f>IF(ISNUMBER(A856), IF($G$16="fixed",$G$17,MIN(H856*Data!$C$7*$C$16*0.5,$C$17*Data!$C$7))*$C$12,"")</f>
        <v>8.0000000000000007E-5</v>
      </c>
      <c r="L856" s="42">
        <f t="shared" ca="1" si="404"/>
        <v>1.343135685673712</v>
      </c>
      <c r="M856" s="44">
        <f t="shared" ca="1" si="405"/>
        <v>1.343175685673712</v>
      </c>
      <c r="N856" s="44">
        <f t="shared" ca="1" si="406"/>
        <v>1.343095685673712</v>
      </c>
      <c r="O856" s="108">
        <f t="shared" ca="1" si="381"/>
        <v>-1.4723192202718323</v>
      </c>
      <c r="P856" s="102">
        <f t="shared" ca="1" si="382"/>
        <v>11.21214216709993</v>
      </c>
      <c r="Q856" s="102">
        <f t="shared" ca="1" si="383"/>
        <v>0.36056005720352829</v>
      </c>
      <c r="R856" s="120">
        <f t="shared" ca="1" si="401"/>
        <v>1</v>
      </c>
      <c r="S856" s="54">
        <f t="shared" ca="1" si="402"/>
        <v>0</v>
      </c>
      <c r="T856" s="5">
        <f t="shared" ca="1" si="384"/>
        <v>1.3475392670087669</v>
      </c>
      <c r="U856" s="152">
        <f t="shared" ca="1" si="385"/>
        <v>1.3551546055591035</v>
      </c>
      <c r="V856" s="152">
        <f t="shared" ca="1" si="386"/>
        <v>1.3410926221287864</v>
      </c>
      <c r="W856" s="153">
        <f t="shared" ca="1" si="387"/>
        <v>2</v>
      </c>
      <c r="X856" s="153">
        <f t="shared" ca="1" si="388"/>
        <v>2</v>
      </c>
      <c r="Y856" s="153">
        <f t="shared" ca="1" si="389"/>
        <v>8</v>
      </c>
      <c r="Z856" s="153">
        <f t="shared" ca="1" si="390"/>
        <v>8</v>
      </c>
      <c r="AA856" s="152">
        <f t="shared" ca="1" si="391"/>
        <v>1.3520566961946332</v>
      </c>
      <c r="AB856" s="152">
        <f t="shared" ca="1" si="392"/>
        <v>1.343007522143606</v>
      </c>
      <c r="AC856" s="154">
        <f t="shared" ca="1" si="393"/>
        <v>-716.88084167369936</v>
      </c>
      <c r="AD856" s="154">
        <f t="shared" ca="1" si="394"/>
        <v>-13.453082408485528</v>
      </c>
      <c r="AE856" s="3">
        <f t="shared" ca="1" si="395"/>
        <v>-45.645870255136558</v>
      </c>
      <c r="AF856" s="3">
        <f t="shared" ca="1" si="396"/>
        <v>-730.33392408218492</v>
      </c>
      <c r="AG856" s="3" t="str">
        <f t="shared" ca="1" si="403"/>
        <v>N</v>
      </c>
      <c r="AH856" s="4" t="str">
        <f t="shared" ca="1" si="397"/>
        <v/>
      </c>
      <c r="AI856" s="75">
        <f t="shared" ca="1" si="398"/>
        <v>-73.033392408218504</v>
      </c>
      <c r="AJ856" s="75">
        <f t="shared" ca="1" si="399"/>
        <v>0</v>
      </c>
    </row>
    <row r="857" spans="1:36">
      <c r="A857" s="41">
        <f t="shared" si="400"/>
        <v>791</v>
      </c>
      <c r="B857" s="150">
        <f ca="1">IF(ISNUMBER(A857),INDEX('MetaTrader Import'!$H$13:$J$5893,TRUNC(((A857-$A$39+1)-1)/3)+1,MOD((A857-$A$39+1)-1,3)+1),"")</f>
        <v>0</v>
      </c>
      <c r="C857" s="43">
        <f t="shared" ca="1" si="377"/>
        <v>31.083160401928758</v>
      </c>
      <c r="D857" s="43">
        <f t="shared" ca="1" si="378"/>
        <v>-1.9410793810201534</v>
      </c>
      <c r="E857" s="43">
        <f t="shared" ca="1" si="379"/>
        <v>29.142081020908606</v>
      </c>
      <c r="F857" s="43">
        <f t="shared" ca="1" si="380"/>
        <v>2.9142081020908606</v>
      </c>
      <c r="G857" s="43">
        <f>IF(A857&lt;&gt;"",IF(A857&lt;Data!$G$11*0.25,$C$13/$G$32,IF(A857&gt;Data!$G$11*0.25,$C$13,$C$13*10)),"")</f>
        <v>2</v>
      </c>
      <c r="H857" s="43">
        <f>IF(A857&lt;&gt;"",IF(Data!$G$9="constant",$C$13,IF(Data!$G$9="squeeze",G857,F857)),"")</f>
        <v>2</v>
      </c>
      <c r="I857" s="38">
        <f ca="1">IF(ISNUMBER(A857),NORMINV(RAND(),0,IF(AND(Data!$G$9="squeeze",A857&lt;Data!$G$11*0.25),$H$32,1)*$C$30*$C$13)*($C$14*$C$12),"")</f>
        <v>-2.5228567178875151E-4</v>
      </c>
      <c r="J857" s="42">
        <f ca="1">IFERROR(IF(Data!$C$6="Real",B857,I857+J856+($C$14*$C$12)*(NORMINV(RAND(),$C$15,CHOOSE($G$13,$C$13,F857,G857)))),"")</f>
        <v>1.3426272542930264</v>
      </c>
      <c r="K857" s="88">
        <f>IF(ISNUMBER(A857), IF($G$16="fixed",$G$17,MIN(H857*Data!$C$7*$C$16*0.5,$C$17*Data!$C$7))*$C$12,"")</f>
        <v>8.0000000000000007E-5</v>
      </c>
      <c r="L857" s="42">
        <f t="shared" ca="1" si="404"/>
        <v>1.3426272542930264</v>
      </c>
      <c r="M857" s="44">
        <f t="shared" ca="1" si="405"/>
        <v>1.3426672542930265</v>
      </c>
      <c r="N857" s="44">
        <f t="shared" ca="1" si="406"/>
        <v>1.3425872542930264</v>
      </c>
      <c r="O857" s="108">
        <f t="shared" ca="1" si="381"/>
        <v>-0.83390873428616585</v>
      </c>
      <c r="P857" s="102">
        <f t="shared" ca="1" si="382"/>
        <v>8.7259934809605113</v>
      </c>
      <c r="Q857" s="102">
        <f t="shared" ca="1" si="383"/>
        <v>0.16275902948791984</v>
      </c>
      <c r="R857" s="120">
        <f t="shared" ca="1" si="401"/>
        <v>1</v>
      </c>
      <c r="S857" s="54">
        <f t="shared" ca="1" si="402"/>
        <v>0</v>
      </c>
      <c r="T857" s="5">
        <f t="shared" ca="1" si="384"/>
        <v>1.3475392670087669</v>
      </c>
      <c r="U857" s="152">
        <f t="shared" ca="1" si="385"/>
        <v>1.3551546055591035</v>
      </c>
      <c r="V857" s="152">
        <f t="shared" ca="1" si="386"/>
        <v>1.3410926221287864</v>
      </c>
      <c r="W857" s="153">
        <f t="shared" ca="1" si="387"/>
        <v>2</v>
      </c>
      <c r="X857" s="153">
        <f t="shared" ca="1" si="388"/>
        <v>2</v>
      </c>
      <c r="Y857" s="153">
        <f t="shared" ca="1" si="389"/>
        <v>8</v>
      </c>
      <c r="Z857" s="153">
        <f t="shared" ca="1" si="390"/>
        <v>8</v>
      </c>
      <c r="AA857" s="152">
        <f t="shared" ca="1" si="391"/>
        <v>1.3520566961946332</v>
      </c>
      <c r="AB857" s="152">
        <f t="shared" ca="1" si="392"/>
        <v>1.343007522143606</v>
      </c>
      <c r="AC857" s="154">
        <f t="shared" ca="1" si="393"/>
        <v>-757.555352128545</v>
      </c>
      <c r="AD857" s="154">
        <f t="shared" ca="1" si="394"/>
        <v>27.221428046360074</v>
      </c>
      <c r="AE857" s="3">
        <f t="shared" ca="1" si="395"/>
        <v>-45.645870255136558</v>
      </c>
      <c r="AF857" s="3">
        <f t="shared" ca="1" si="396"/>
        <v>-730.33392408218492</v>
      </c>
      <c r="AG857" s="3" t="str">
        <f t="shared" ca="1" si="403"/>
        <v>N</v>
      </c>
      <c r="AH857" s="4" t="str">
        <f t="shared" ca="1" si="397"/>
        <v/>
      </c>
      <c r="AI857" s="75">
        <f t="shared" ca="1" si="398"/>
        <v>-73.033392408218504</v>
      </c>
      <c r="AJ857" s="75">
        <f t="shared" ca="1" si="399"/>
        <v>0</v>
      </c>
    </row>
    <row r="858" spans="1:36">
      <c r="A858" s="41">
        <f t="shared" si="400"/>
        <v>792</v>
      </c>
      <c r="B858" s="150">
        <f>IF(ISNUMBER(A858),INDEX('MetaTrader Import'!$H$13:$J$5893,TRUNC(((A858-$A$39+1)-1)/3)+1,MOD((A858-$A$39+1)-1,3)+1),"")</f>
        <v>0</v>
      </c>
      <c r="C858" s="43">
        <f t="shared" ca="1" si="377"/>
        <v>29.142081020908606</v>
      </c>
      <c r="D858" s="43">
        <f t="shared" ca="1" si="378"/>
        <v>5.8195657961301717E-2</v>
      </c>
      <c r="E858" s="43">
        <f t="shared" ca="1" si="379"/>
        <v>29.200276678869908</v>
      </c>
      <c r="F858" s="43">
        <f t="shared" ca="1" si="380"/>
        <v>2.9200276678869908</v>
      </c>
      <c r="G858" s="43">
        <f>IF(A858&lt;&gt;"",IF(A858&lt;Data!$G$11*0.25,$C$13/$G$32,IF(A858&gt;Data!$G$11*0.25,$C$13,$C$13*10)),"")</f>
        <v>2</v>
      </c>
      <c r="H858" s="43">
        <f>IF(A858&lt;&gt;"",IF(Data!$G$9="constant",$C$13,IF(Data!$G$9="squeeze",G858,F858)),"")</f>
        <v>2</v>
      </c>
      <c r="I858" s="38">
        <f ca="1">IF(ISNUMBER(A858),NORMINV(RAND(),0,IF(AND(Data!$G$9="squeeze",A858&lt;Data!$G$11*0.25),$H$32,1)*$C$30*$C$13)*($C$14*$C$12),"")</f>
        <v>9.848300906417618E-4</v>
      </c>
      <c r="J858" s="42">
        <f ca="1">IFERROR(IF(Data!$C$6="Real",B858,I858+J857+($C$14*$C$12)*(NORMINV(RAND(),$C$15,CHOOSE($G$13,$C$13,F858,G858)))),"")</f>
        <v>1.3437566510226875</v>
      </c>
      <c r="K858" s="88">
        <f>IF(ISNUMBER(A858), IF($G$16="fixed",$G$17,MIN(H858*Data!$C$7*$C$16*0.5,$C$17*Data!$C$7))*$C$12,"")</f>
        <v>8.0000000000000007E-5</v>
      </c>
      <c r="L858" s="42">
        <f t="shared" ca="1" si="404"/>
        <v>1.3437566510226875</v>
      </c>
      <c r="M858" s="44">
        <f t="shared" ca="1" si="405"/>
        <v>1.3437966510226875</v>
      </c>
      <c r="N858" s="44">
        <f t="shared" ca="1" si="406"/>
        <v>1.3437166510226874</v>
      </c>
      <c r="O858" s="108">
        <f t="shared" ca="1" si="381"/>
        <v>-0.10759169433677274</v>
      </c>
      <c r="P858" s="102">
        <f t="shared" ca="1" si="382"/>
        <v>7.8646998135830239</v>
      </c>
      <c r="Q858" s="102">
        <f t="shared" ca="1" si="383"/>
        <v>-5.1427581927877219E-2</v>
      </c>
      <c r="R858" s="120">
        <f t="shared" ca="1" si="401"/>
        <v>1</v>
      </c>
      <c r="S858" s="54">
        <f t="shared" ca="1" si="402"/>
        <v>0</v>
      </c>
      <c r="T858" s="5">
        <f t="shared" ca="1" si="384"/>
        <v>1.3475392670087669</v>
      </c>
      <c r="U858" s="152">
        <f t="shared" ca="1" si="385"/>
        <v>1.3551546055591035</v>
      </c>
      <c r="V858" s="152">
        <f t="shared" ca="1" si="386"/>
        <v>1.3410926221287864</v>
      </c>
      <c r="W858" s="153">
        <f t="shared" ca="1" si="387"/>
        <v>2</v>
      </c>
      <c r="X858" s="153">
        <f t="shared" ca="1" si="388"/>
        <v>2</v>
      </c>
      <c r="Y858" s="153">
        <f t="shared" ca="1" si="389"/>
        <v>8</v>
      </c>
      <c r="Z858" s="153">
        <f t="shared" ca="1" si="390"/>
        <v>8</v>
      </c>
      <c r="AA858" s="152">
        <f t="shared" ca="1" si="391"/>
        <v>1.3520566961946332</v>
      </c>
      <c r="AB858" s="152">
        <f t="shared" ca="1" si="392"/>
        <v>1.343007522143606</v>
      </c>
      <c r="AC858" s="154">
        <f t="shared" ca="1" si="393"/>
        <v>-667.20361375566029</v>
      </c>
      <c r="AD858" s="154">
        <f t="shared" ca="1" si="394"/>
        <v>-63.130310326524608</v>
      </c>
      <c r="AE858" s="3">
        <f t="shared" ca="1" si="395"/>
        <v>-45.645870255136558</v>
      </c>
      <c r="AF858" s="3">
        <f t="shared" ca="1" si="396"/>
        <v>-730.33392408218492</v>
      </c>
      <c r="AG858" s="3" t="str">
        <f t="shared" ca="1" si="403"/>
        <v>N</v>
      </c>
      <c r="AH858" s="4" t="str">
        <f t="shared" ca="1" si="397"/>
        <v/>
      </c>
      <c r="AI858" s="75">
        <f t="shared" ca="1" si="398"/>
        <v>-73.033392408218504</v>
      </c>
      <c r="AJ858" s="75">
        <f t="shared" ca="1" si="399"/>
        <v>0</v>
      </c>
    </row>
    <row r="859" spans="1:36">
      <c r="A859" s="41">
        <f t="shared" si="400"/>
        <v>793</v>
      </c>
      <c r="B859" s="150">
        <f ca="1">IF(ISNUMBER(A859),INDEX('MetaTrader Import'!$H$13:$J$5893,TRUNC(((A859-$A$39+1)-1)/3)+1,MOD((A859-$A$39+1)-1,3)+1),"")</f>
        <v>0</v>
      </c>
      <c r="C859" s="43">
        <f t="shared" ca="1" si="377"/>
        <v>29.200276678869908</v>
      </c>
      <c r="D859" s="43">
        <f t="shared" ca="1" si="378"/>
        <v>-3.4387616103539909</v>
      </c>
      <c r="E859" s="43">
        <f t="shared" ca="1" si="379"/>
        <v>25.761515068515919</v>
      </c>
      <c r="F859" s="43">
        <f t="shared" ca="1" si="380"/>
        <v>2.5761515068515921</v>
      </c>
      <c r="G859" s="43">
        <f>IF(A859&lt;&gt;"",IF(A859&lt;Data!$G$11*0.25,$C$13/$G$32,IF(A859&gt;Data!$G$11*0.25,$C$13,$C$13*10)),"")</f>
        <v>2</v>
      </c>
      <c r="H859" s="43">
        <f>IF(A859&lt;&gt;"",IF(Data!$G$9="constant",$C$13,IF(Data!$G$9="squeeze",G859,F859)),"")</f>
        <v>2</v>
      </c>
      <c r="I859" s="38">
        <f ca="1">IF(ISNUMBER(A859),NORMINV(RAND(),0,IF(AND(Data!$G$9="squeeze",A859&lt;Data!$G$11*0.25),$H$32,1)*$C$30*$C$13)*($C$14*$C$12),"")</f>
        <v>-4.7195516667080447E-4</v>
      </c>
      <c r="J859" s="42">
        <f ca="1">IFERROR(IF(Data!$C$6="Real",B859,I859+J858+($C$14*$C$12)*(NORMINV(RAND(),$C$15,CHOOSE($G$13,$C$13,F859,G859)))),"")</f>
        <v>1.3429009012740598</v>
      </c>
      <c r="K859" s="88">
        <f>IF(ISNUMBER(A859), IF($G$16="fixed",$G$17,MIN(H859*Data!$C$7*$C$16*0.5,$C$17*Data!$C$7))*$C$12,"")</f>
        <v>8.0000000000000007E-5</v>
      </c>
      <c r="L859" s="42">
        <f t="shared" ca="1" si="404"/>
        <v>1.3429009012740598</v>
      </c>
      <c r="M859" s="44">
        <f t="shared" ca="1" si="405"/>
        <v>1.3429409012740599</v>
      </c>
      <c r="N859" s="44">
        <f t="shared" ca="1" si="406"/>
        <v>1.3428609012740598</v>
      </c>
      <c r="O859" s="108">
        <f t="shared" ca="1" si="381"/>
        <v>0.12267415592525405</v>
      </c>
      <c r="P859" s="102">
        <f t="shared" ca="1" si="382"/>
        <v>7.6614580361631752</v>
      </c>
      <c r="Q859" s="102">
        <f t="shared" ca="1" si="383"/>
        <v>-0.25426580605039256</v>
      </c>
      <c r="R859" s="120">
        <f t="shared" ca="1" si="401"/>
        <v>1</v>
      </c>
      <c r="S859" s="54">
        <f t="shared" ca="1" si="402"/>
        <v>0</v>
      </c>
      <c r="T859" s="5">
        <f t="shared" ca="1" si="384"/>
        <v>1.3475392670087669</v>
      </c>
      <c r="U859" s="152">
        <f t="shared" ca="1" si="385"/>
        <v>1.3551546055591035</v>
      </c>
      <c r="V859" s="152">
        <f t="shared" ca="1" si="386"/>
        <v>1.3410926221287864</v>
      </c>
      <c r="W859" s="153">
        <f t="shared" ca="1" si="387"/>
        <v>2</v>
      </c>
      <c r="X859" s="153">
        <f t="shared" ca="1" si="388"/>
        <v>2</v>
      </c>
      <c r="Y859" s="153">
        <f t="shared" ca="1" si="389"/>
        <v>8</v>
      </c>
      <c r="Z859" s="153">
        <f t="shared" ca="1" si="390"/>
        <v>8</v>
      </c>
      <c r="AA859" s="152">
        <f t="shared" ca="1" si="391"/>
        <v>1.3520566961946332</v>
      </c>
      <c r="AB859" s="152">
        <f t="shared" ca="1" si="392"/>
        <v>1.343007522143606</v>
      </c>
      <c r="AC859" s="154">
        <f t="shared" ca="1" si="393"/>
        <v>-735.66359364587447</v>
      </c>
      <c r="AD859" s="154">
        <f t="shared" ca="1" si="394"/>
        <v>5.3296695636895208</v>
      </c>
      <c r="AE859" s="3">
        <f t="shared" ca="1" si="395"/>
        <v>-45.645870255136558</v>
      </c>
      <c r="AF859" s="3">
        <f t="shared" ca="1" si="396"/>
        <v>-730.33392408218492</v>
      </c>
      <c r="AG859" s="3" t="str">
        <f t="shared" ca="1" si="403"/>
        <v>N</v>
      </c>
      <c r="AH859" s="4" t="str">
        <f t="shared" ca="1" si="397"/>
        <v/>
      </c>
      <c r="AI859" s="75">
        <f t="shared" ca="1" si="398"/>
        <v>-73.033392408218504</v>
      </c>
      <c r="AJ859" s="75">
        <f t="shared" ca="1" si="399"/>
        <v>0</v>
      </c>
    </row>
    <row r="860" spans="1:36">
      <c r="A860" s="41">
        <f t="shared" si="400"/>
        <v>794</v>
      </c>
      <c r="B860" s="150">
        <f ca="1">IF(ISNUMBER(A860),INDEX('MetaTrader Import'!$H$13:$J$5893,TRUNC(((A860-$A$39+1)-1)/3)+1,MOD((A860-$A$39+1)-1,3)+1),"")</f>
        <v>0</v>
      </c>
      <c r="C860" s="43">
        <f t="shared" ca="1" si="377"/>
        <v>25.761515068515919</v>
      </c>
      <c r="D860" s="43">
        <f t="shared" ca="1" si="378"/>
        <v>-3.0759003743541187</v>
      </c>
      <c r="E860" s="43">
        <f t="shared" ca="1" si="379"/>
        <v>22.685614694161799</v>
      </c>
      <c r="F860" s="43">
        <f t="shared" ca="1" si="380"/>
        <v>2.2685614694161798</v>
      </c>
      <c r="G860" s="43">
        <f>IF(A860&lt;&gt;"",IF(A860&lt;Data!$G$11*0.25,$C$13/$G$32,IF(A860&gt;Data!$G$11*0.25,$C$13,$C$13*10)),"")</f>
        <v>2</v>
      </c>
      <c r="H860" s="43">
        <f>IF(A860&lt;&gt;"",IF(Data!$G$9="constant",$C$13,IF(Data!$G$9="squeeze",G860,F860)),"")</f>
        <v>2</v>
      </c>
      <c r="I860" s="38">
        <f ca="1">IF(ISNUMBER(A860),NORMINV(RAND(),0,IF(AND(Data!$G$9="squeeze",A860&lt;Data!$G$11*0.25),$H$32,1)*$C$30*$C$13)*($C$14*$C$12),"")</f>
        <v>-3.0006371884884416E-4</v>
      </c>
      <c r="J860" s="42">
        <f ca="1">IFERROR(IF(Data!$C$6="Real",B860,I860+J859+($C$14*$C$12)*(NORMINV(RAND(),$C$15,CHOOSE($G$13,$C$13,F860,G860)))),"")</f>
        <v>1.3426458884135224</v>
      </c>
      <c r="K860" s="88">
        <f>IF(ISNUMBER(A860), IF($G$16="fixed",$G$17,MIN(H860*Data!$C$7*$C$16*0.5,$C$17*Data!$C$7))*$C$12,"")</f>
        <v>8.0000000000000007E-5</v>
      </c>
      <c r="L860" s="42">
        <f t="shared" ca="1" si="404"/>
        <v>1.3426458884135224</v>
      </c>
      <c r="M860" s="44">
        <f t="shared" ca="1" si="405"/>
        <v>1.3426858884135224</v>
      </c>
      <c r="N860" s="44">
        <f t="shared" ca="1" si="406"/>
        <v>1.3426058884135224</v>
      </c>
      <c r="O860" s="108">
        <f t="shared" ca="1" si="381"/>
        <v>0.46720602678486578</v>
      </c>
      <c r="P860" s="102">
        <f t="shared" ca="1" si="382"/>
        <v>6.819038085341619</v>
      </c>
      <c r="Q860" s="102">
        <f t="shared" ca="1" si="383"/>
        <v>-0.47339170234024247</v>
      </c>
      <c r="R860" s="120">
        <f t="shared" ca="1" si="401"/>
        <v>1</v>
      </c>
      <c r="S860" s="54">
        <f t="shared" ca="1" si="402"/>
        <v>0</v>
      </c>
      <c r="T860" s="5">
        <f t="shared" ca="1" si="384"/>
        <v>1.3475392670087669</v>
      </c>
      <c r="U860" s="152">
        <f t="shared" ca="1" si="385"/>
        <v>1.3551546055591035</v>
      </c>
      <c r="V860" s="152">
        <f t="shared" ca="1" si="386"/>
        <v>1.3410926221287864</v>
      </c>
      <c r="W860" s="153">
        <f t="shared" ca="1" si="387"/>
        <v>2</v>
      </c>
      <c r="X860" s="153">
        <f t="shared" ca="1" si="388"/>
        <v>2</v>
      </c>
      <c r="Y860" s="153">
        <f t="shared" ca="1" si="389"/>
        <v>8</v>
      </c>
      <c r="Z860" s="153">
        <f t="shared" ca="1" si="390"/>
        <v>8</v>
      </c>
      <c r="AA860" s="152">
        <f t="shared" ca="1" si="391"/>
        <v>1.3520566961946332</v>
      </c>
      <c r="AB860" s="152">
        <f t="shared" ca="1" si="392"/>
        <v>1.343007522143606</v>
      </c>
      <c r="AC860" s="154">
        <f t="shared" ca="1" si="393"/>
        <v>-756.06462248886783</v>
      </c>
      <c r="AD860" s="154">
        <f t="shared" ca="1" si="394"/>
        <v>25.730698406682961</v>
      </c>
      <c r="AE860" s="3">
        <f t="shared" ca="1" si="395"/>
        <v>-45.645870255136558</v>
      </c>
      <c r="AF860" s="3">
        <f t="shared" ca="1" si="396"/>
        <v>-730.33392408218492</v>
      </c>
      <c r="AG860" s="3" t="str">
        <f t="shared" ca="1" si="403"/>
        <v>N</v>
      </c>
      <c r="AH860" s="4" t="str">
        <f t="shared" ca="1" si="397"/>
        <v/>
      </c>
      <c r="AI860" s="75">
        <f t="shared" ca="1" si="398"/>
        <v>-73.033392408218504</v>
      </c>
      <c r="AJ860" s="75">
        <f t="shared" ca="1" si="399"/>
        <v>0</v>
      </c>
    </row>
    <row r="861" spans="1:36">
      <c r="A861" s="41">
        <f t="shared" si="400"/>
        <v>795</v>
      </c>
      <c r="B861" s="150">
        <f>IF(ISNUMBER(A861),INDEX('MetaTrader Import'!$H$13:$J$5893,TRUNC(((A861-$A$39+1)-1)/3)+1,MOD((A861-$A$39+1)-1,3)+1),"")</f>
        <v>0</v>
      </c>
      <c r="C861" s="43">
        <f t="shared" ca="1" si="377"/>
        <v>22.685614694161799</v>
      </c>
      <c r="D861" s="43">
        <f t="shared" ca="1" si="378"/>
        <v>1.1452328575442534</v>
      </c>
      <c r="E861" s="43">
        <f t="shared" ca="1" si="379"/>
        <v>23.830847551706054</v>
      </c>
      <c r="F861" s="43">
        <f t="shared" ca="1" si="380"/>
        <v>2.3830847551706054</v>
      </c>
      <c r="G861" s="43">
        <f>IF(A861&lt;&gt;"",IF(A861&lt;Data!$G$11*0.25,$C$13/$G$32,IF(A861&gt;Data!$G$11*0.25,$C$13,$C$13*10)),"")</f>
        <v>2</v>
      </c>
      <c r="H861" s="43">
        <f>IF(A861&lt;&gt;"",IF(Data!$G$9="constant",$C$13,IF(Data!$G$9="squeeze",G861,F861)),"")</f>
        <v>2</v>
      </c>
      <c r="I861" s="38">
        <f ca="1">IF(ISNUMBER(A861),NORMINV(RAND(),0,IF(AND(Data!$G$9="squeeze",A861&lt;Data!$G$11*0.25),$H$32,1)*$C$30*$C$13)*($C$14*$C$12),"")</f>
        <v>-3.3813901473148464E-4</v>
      </c>
      <c r="J861" s="42">
        <f ca="1">IFERROR(IF(Data!$C$6="Real",B861,I861+J860+($C$14*$C$12)*(NORMINV(RAND(),$C$15,CHOOSE($G$13,$C$13,F861,G861)))),"")</f>
        <v>1.3421696595388526</v>
      </c>
      <c r="K861" s="88">
        <f>IF(ISNUMBER(A861), IF($G$16="fixed",$G$17,MIN(H861*Data!$C$7*$C$16*0.5,$C$17*Data!$C$7))*$C$12,"")</f>
        <v>8.0000000000000007E-5</v>
      </c>
      <c r="L861" s="42">
        <f t="shared" ca="1" si="404"/>
        <v>1.3421696595388526</v>
      </c>
      <c r="M861" s="44">
        <f t="shared" ca="1" si="405"/>
        <v>1.3422096595388526</v>
      </c>
      <c r="N861" s="44">
        <f t="shared" ca="1" si="406"/>
        <v>1.3421296595388525</v>
      </c>
      <c r="O861" s="108">
        <f t="shared" ca="1" si="381"/>
        <v>0.53746811005744066</v>
      </c>
      <c r="P861" s="102">
        <f t="shared" ca="1" si="382"/>
        <v>6.666939147000873</v>
      </c>
      <c r="Q861" s="102">
        <f t="shared" ca="1" si="383"/>
        <v>-0.67585668502099205</v>
      </c>
      <c r="R861" s="120">
        <f t="shared" ca="1" si="401"/>
        <v>1</v>
      </c>
      <c r="S861" s="54">
        <f t="shared" ca="1" si="402"/>
        <v>0</v>
      </c>
      <c r="T861" s="5">
        <f t="shared" ca="1" si="384"/>
        <v>1.3475392670087669</v>
      </c>
      <c r="U861" s="152">
        <f t="shared" ca="1" si="385"/>
        <v>1.3551546055591035</v>
      </c>
      <c r="V861" s="152">
        <f t="shared" ca="1" si="386"/>
        <v>1.3410926221287864</v>
      </c>
      <c r="W861" s="153">
        <f t="shared" ca="1" si="387"/>
        <v>2</v>
      </c>
      <c r="X861" s="153">
        <f t="shared" ca="1" si="388"/>
        <v>2</v>
      </c>
      <c r="Y861" s="153">
        <f t="shared" ca="1" si="389"/>
        <v>8</v>
      </c>
      <c r="Z861" s="153">
        <f t="shared" ca="1" si="390"/>
        <v>8</v>
      </c>
      <c r="AA861" s="152">
        <f t="shared" ca="1" si="391"/>
        <v>1.3520566961946332</v>
      </c>
      <c r="AB861" s="152">
        <f t="shared" ca="1" si="392"/>
        <v>1.343007522143606</v>
      </c>
      <c r="AC861" s="154">
        <f t="shared" ca="1" si="393"/>
        <v>-794.1629324624522</v>
      </c>
      <c r="AD861" s="154">
        <f t="shared" ca="1" si="394"/>
        <v>63.829008380267283</v>
      </c>
      <c r="AE861" s="3">
        <f t="shared" ca="1" si="395"/>
        <v>-45.645870255136558</v>
      </c>
      <c r="AF861" s="3">
        <f t="shared" ca="1" si="396"/>
        <v>-730.33392408218492</v>
      </c>
      <c r="AG861" s="3" t="str">
        <f t="shared" ca="1" si="403"/>
        <v>N</v>
      </c>
      <c r="AH861" s="4" t="str">
        <f t="shared" ca="1" si="397"/>
        <v/>
      </c>
      <c r="AI861" s="75">
        <f t="shared" ca="1" si="398"/>
        <v>-73.033392408218504</v>
      </c>
      <c r="AJ861" s="75">
        <f t="shared" ca="1" si="399"/>
        <v>0</v>
      </c>
    </row>
    <row r="862" spans="1:36">
      <c r="A862" s="41">
        <f t="shared" si="400"/>
        <v>796</v>
      </c>
      <c r="B862" s="150">
        <f ca="1">IF(ISNUMBER(A862),INDEX('MetaTrader Import'!$H$13:$J$5893,TRUNC(((A862-$A$39+1)-1)/3)+1,MOD((A862-$A$39+1)-1,3)+1),"")</f>
        <v>0</v>
      </c>
      <c r="C862" s="43">
        <f t="shared" ca="1" si="377"/>
        <v>23.830847551706054</v>
      </c>
      <c r="D862" s="43">
        <f t="shared" ca="1" si="378"/>
        <v>19.386917463372509</v>
      </c>
      <c r="E862" s="43">
        <f t="shared" ca="1" si="379"/>
        <v>43.217765015078562</v>
      </c>
      <c r="F862" s="43">
        <f t="shared" ca="1" si="380"/>
        <v>4.3217765015078564</v>
      </c>
      <c r="G862" s="43">
        <f>IF(A862&lt;&gt;"",IF(A862&lt;Data!$G$11*0.25,$C$13/$G$32,IF(A862&gt;Data!$G$11*0.25,$C$13,$C$13*10)),"")</f>
        <v>2</v>
      </c>
      <c r="H862" s="43">
        <f>IF(A862&lt;&gt;"",IF(Data!$G$9="constant",$C$13,IF(Data!$G$9="squeeze",G862,F862)),"")</f>
        <v>2</v>
      </c>
      <c r="I862" s="38">
        <f ca="1">IF(ISNUMBER(A862),NORMINV(RAND(),0,IF(AND(Data!$G$9="squeeze",A862&lt;Data!$G$11*0.25),$H$32,1)*$C$30*$C$13)*($C$14*$C$12),"")</f>
        <v>-1.2073037477002089E-4</v>
      </c>
      <c r="J862" s="42">
        <f ca="1">IFERROR(IF(Data!$C$6="Real",B862,I862+J861+($C$14*$C$12)*(NORMINV(RAND(),$C$15,CHOOSE($G$13,$C$13,F862,G862)))),"")</f>
        <v>1.3421360903916542</v>
      </c>
      <c r="K862" s="88">
        <f>IF(ISNUMBER(A862), IF($G$16="fixed",$G$17,MIN(H862*Data!$C$7*$C$16*0.5,$C$17*Data!$C$7))*$C$12,"")</f>
        <v>8.0000000000000007E-5</v>
      </c>
      <c r="L862" s="42">
        <f t="shared" ca="1" si="404"/>
        <v>1.3421360903916542</v>
      </c>
      <c r="M862" s="44">
        <f t="shared" ca="1" si="405"/>
        <v>1.3421760903916542</v>
      </c>
      <c r="N862" s="44">
        <f t="shared" ca="1" si="406"/>
        <v>1.3420960903916541</v>
      </c>
      <c r="O862" s="108">
        <f t="shared" ca="1" si="381"/>
        <v>0.54403582209313783</v>
      </c>
      <c r="P862" s="102">
        <f t="shared" ca="1" si="382"/>
        <v>6.6564502188623793</v>
      </c>
      <c r="Q862" s="102">
        <f t="shared" ca="1" si="383"/>
        <v>-0.83726229100780558</v>
      </c>
      <c r="R862" s="120">
        <f t="shared" ca="1" si="401"/>
        <v>1</v>
      </c>
      <c r="S862" s="54">
        <f t="shared" ca="1" si="402"/>
        <v>0</v>
      </c>
      <c r="T862" s="5">
        <f t="shared" ca="1" si="384"/>
        <v>1.3475392670087669</v>
      </c>
      <c r="U862" s="152">
        <f t="shared" ca="1" si="385"/>
        <v>1.3551546055591035</v>
      </c>
      <c r="V862" s="152">
        <f t="shared" ca="1" si="386"/>
        <v>1.3410926221287864</v>
      </c>
      <c r="W862" s="153">
        <f t="shared" ca="1" si="387"/>
        <v>2</v>
      </c>
      <c r="X862" s="153">
        <f t="shared" ca="1" si="388"/>
        <v>2</v>
      </c>
      <c r="Y862" s="153">
        <f t="shared" ca="1" si="389"/>
        <v>8</v>
      </c>
      <c r="Z862" s="153">
        <f t="shared" ca="1" si="390"/>
        <v>8</v>
      </c>
      <c r="AA862" s="152">
        <f t="shared" ca="1" si="391"/>
        <v>1.3520566961946332</v>
      </c>
      <c r="AB862" s="152">
        <f t="shared" ca="1" si="392"/>
        <v>1.343007522143606</v>
      </c>
      <c r="AC862" s="154">
        <f t="shared" ca="1" si="393"/>
        <v>-796.84846423832664</v>
      </c>
      <c r="AD862" s="154">
        <f t="shared" ca="1" si="394"/>
        <v>66.514540156141777</v>
      </c>
      <c r="AE862" s="3">
        <f t="shared" ca="1" si="395"/>
        <v>-45.645870255136558</v>
      </c>
      <c r="AF862" s="3">
        <f t="shared" ca="1" si="396"/>
        <v>-730.33392408218492</v>
      </c>
      <c r="AG862" s="3" t="str">
        <f t="shared" ca="1" si="403"/>
        <v>N</v>
      </c>
      <c r="AH862" s="4" t="str">
        <f t="shared" ca="1" si="397"/>
        <v/>
      </c>
      <c r="AI862" s="75">
        <f t="shared" ca="1" si="398"/>
        <v>-73.033392408218504</v>
      </c>
      <c r="AJ862" s="75">
        <f t="shared" ca="1" si="399"/>
        <v>0</v>
      </c>
    </row>
    <row r="863" spans="1:36">
      <c r="A863" s="41">
        <f t="shared" si="400"/>
        <v>797</v>
      </c>
      <c r="B863" s="150">
        <f ca="1">IF(ISNUMBER(A863),INDEX('MetaTrader Import'!$H$13:$J$5893,TRUNC(((A863-$A$39+1)-1)/3)+1,MOD((A863-$A$39+1)-1,3)+1),"")</f>
        <v>0</v>
      </c>
      <c r="C863" s="43">
        <f t="shared" ca="1" si="377"/>
        <v>43.217765015078562</v>
      </c>
      <c r="D863" s="43">
        <f t="shared" ca="1" si="378"/>
        <v>-2.9816423752570445</v>
      </c>
      <c r="E863" s="43">
        <f t="shared" ca="1" si="379"/>
        <v>40.236122639821517</v>
      </c>
      <c r="F863" s="43">
        <f t="shared" ca="1" si="380"/>
        <v>4.0236122639821517</v>
      </c>
      <c r="G863" s="43">
        <f>IF(A863&lt;&gt;"",IF(A863&lt;Data!$G$11*0.25,$C$13/$G$32,IF(A863&gt;Data!$G$11*0.25,$C$13,$C$13*10)),"")</f>
        <v>2</v>
      </c>
      <c r="H863" s="43">
        <f>IF(A863&lt;&gt;"",IF(Data!$G$9="constant",$C$13,IF(Data!$G$9="squeeze",G863,F863)),"")</f>
        <v>2</v>
      </c>
      <c r="I863" s="38">
        <f ca="1">IF(ISNUMBER(A863),NORMINV(RAND(),0,IF(AND(Data!$G$9="squeeze",A863&lt;Data!$G$11*0.25),$H$32,1)*$C$30*$C$13)*($C$14*$C$12),"")</f>
        <v>1.1351741579596553E-4</v>
      </c>
      <c r="J863" s="42">
        <f ca="1">IFERROR(IF(Data!$C$6="Real",B863,I863+J862+($C$14*$C$12)*(NORMINV(RAND(),$C$15,CHOOSE($G$13,$C$13,F863,G863)))),"")</f>
        <v>1.3426113880765078</v>
      </c>
      <c r="K863" s="88">
        <f>IF(ISNUMBER(A863), IF($G$16="fixed",$G$17,MIN(H863*Data!$C$7*$C$16*0.5,$C$17*Data!$C$7))*$C$12,"")</f>
        <v>8.0000000000000007E-5</v>
      </c>
      <c r="L863" s="42">
        <f t="shared" ca="1" si="404"/>
        <v>1.3426113880765078</v>
      </c>
      <c r="M863" s="44">
        <f t="shared" ca="1" si="405"/>
        <v>1.3426513880765079</v>
      </c>
      <c r="N863" s="44">
        <f t="shared" ca="1" si="406"/>
        <v>1.3425713880765078</v>
      </c>
      <c r="O863" s="108">
        <f t="shared" ca="1" si="381"/>
        <v>0.53102122515621564</v>
      </c>
      <c r="P863" s="102">
        <f t="shared" ca="1" si="382"/>
        <v>6.6496287200112718</v>
      </c>
      <c r="Q863" s="102">
        <f t="shared" ca="1" si="383"/>
        <v>-0.93994837729852432</v>
      </c>
      <c r="R863" s="120">
        <f t="shared" ca="1" si="401"/>
        <v>1</v>
      </c>
      <c r="S863" s="54">
        <f t="shared" ca="1" si="402"/>
        <v>0</v>
      </c>
      <c r="T863" s="5">
        <f t="shared" ca="1" si="384"/>
        <v>1.3475392670087669</v>
      </c>
      <c r="U863" s="152">
        <f t="shared" ca="1" si="385"/>
        <v>1.3551546055591035</v>
      </c>
      <c r="V863" s="152">
        <f t="shared" ca="1" si="386"/>
        <v>1.3410926221287864</v>
      </c>
      <c r="W863" s="153">
        <f t="shared" ca="1" si="387"/>
        <v>2</v>
      </c>
      <c r="X863" s="153">
        <f t="shared" ca="1" si="388"/>
        <v>2</v>
      </c>
      <c r="Y863" s="153">
        <f t="shared" ca="1" si="389"/>
        <v>8</v>
      </c>
      <c r="Z863" s="153">
        <f t="shared" ca="1" si="390"/>
        <v>8</v>
      </c>
      <c r="AA863" s="152">
        <f t="shared" ca="1" si="391"/>
        <v>1.3520566961946332</v>
      </c>
      <c r="AB863" s="152">
        <f t="shared" ca="1" si="392"/>
        <v>1.343007522143606</v>
      </c>
      <c r="AC863" s="154">
        <f t="shared" ca="1" si="393"/>
        <v>-758.82464945003392</v>
      </c>
      <c r="AD863" s="154">
        <f t="shared" ca="1" si="394"/>
        <v>28.490725367849024</v>
      </c>
      <c r="AE863" s="3">
        <f t="shared" ca="1" si="395"/>
        <v>-45.645870255136558</v>
      </c>
      <c r="AF863" s="3">
        <f t="shared" ca="1" si="396"/>
        <v>-730.33392408218492</v>
      </c>
      <c r="AG863" s="3" t="str">
        <f t="shared" ca="1" si="403"/>
        <v>N</v>
      </c>
      <c r="AH863" s="4" t="str">
        <f t="shared" ca="1" si="397"/>
        <v/>
      </c>
      <c r="AI863" s="75">
        <f t="shared" ca="1" si="398"/>
        <v>-73.033392408218504</v>
      </c>
      <c r="AJ863" s="75">
        <f t="shared" ca="1" si="399"/>
        <v>0</v>
      </c>
    </row>
    <row r="864" spans="1:36">
      <c r="A864" s="41">
        <f t="shared" si="400"/>
        <v>798</v>
      </c>
      <c r="B864" s="150">
        <f>IF(ISNUMBER(A864),INDEX('MetaTrader Import'!$H$13:$J$5893,TRUNC(((A864-$A$39+1)-1)/3)+1,MOD((A864-$A$39+1)-1,3)+1),"")</f>
        <v>0</v>
      </c>
      <c r="C864" s="43">
        <f t="shared" ca="1" si="377"/>
        <v>40.236122639821517</v>
      </c>
      <c r="D864" s="43">
        <f t="shared" ca="1" si="378"/>
        <v>-2.0360442892120862</v>
      </c>
      <c r="E864" s="43">
        <f t="shared" ca="1" si="379"/>
        <v>38.200078350609431</v>
      </c>
      <c r="F864" s="43">
        <f t="shared" ca="1" si="380"/>
        <v>3.820007835060943</v>
      </c>
      <c r="G864" s="43">
        <f>IF(A864&lt;&gt;"",IF(A864&lt;Data!$G$11*0.25,$C$13/$G$32,IF(A864&gt;Data!$G$11*0.25,$C$13,$C$13*10)),"")</f>
        <v>2</v>
      </c>
      <c r="H864" s="43">
        <f>IF(A864&lt;&gt;"",IF(Data!$G$9="constant",$C$13,IF(Data!$G$9="squeeze",G864,F864)),"")</f>
        <v>2</v>
      </c>
      <c r="I864" s="38">
        <f ca="1">IF(ISNUMBER(A864),NORMINV(RAND(),0,IF(AND(Data!$G$9="squeeze",A864&lt;Data!$G$11*0.25),$H$32,1)*$C$30*$C$13)*($C$14*$C$12),"")</f>
        <v>3.4191624792392943E-4</v>
      </c>
      <c r="J864" s="42">
        <f ca="1">IFERROR(IF(Data!$C$6="Real",B864,I864+J863+($C$14*$C$12)*(NORMINV(RAND(),$C$15,CHOOSE($G$13,$C$13,F864,G864)))),"")</f>
        <v>1.3433454581450914</v>
      </c>
      <c r="K864" s="88">
        <f>IF(ISNUMBER(A864), IF($G$16="fixed",$G$17,MIN(H864*Data!$C$7*$C$16*0.5,$C$17*Data!$C$7))*$C$12,"")</f>
        <v>8.0000000000000007E-5</v>
      </c>
      <c r="L864" s="42">
        <f t="shared" ca="1" si="404"/>
        <v>1.3433454581450914</v>
      </c>
      <c r="M864" s="44">
        <f t="shared" ca="1" si="405"/>
        <v>1.3433854581450915</v>
      </c>
      <c r="N864" s="44">
        <f t="shared" ca="1" si="406"/>
        <v>1.3433054581450914</v>
      </c>
      <c r="O864" s="108">
        <f t="shared" ca="1" si="381"/>
        <v>0.46473175004821798</v>
      </c>
      <c r="P864" s="102">
        <f t="shared" ca="1" si="382"/>
        <v>6.4070556823009026</v>
      </c>
      <c r="Q864" s="102">
        <f t="shared" ca="1" si="383"/>
        <v>-0.97086087151005795</v>
      </c>
      <c r="R864" s="120">
        <f t="shared" ca="1" si="401"/>
        <v>1</v>
      </c>
      <c r="S864" s="54">
        <f t="shared" ca="1" si="402"/>
        <v>0</v>
      </c>
      <c r="T864" s="5">
        <f t="shared" ca="1" si="384"/>
        <v>1.3475392670087669</v>
      </c>
      <c r="U864" s="152">
        <f t="shared" ca="1" si="385"/>
        <v>1.3551546055591035</v>
      </c>
      <c r="V864" s="152">
        <f t="shared" ca="1" si="386"/>
        <v>1.3410926221287864</v>
      </c>
      <c r="W864" s="153">
        <f t="shared" ca="1" si="387"/>
        <v>2</v>
      </c>
      <c r="X864" s="153">
        <f t="shared" ca="1" si="388"/>
        <v>2</v>
      </c>
      <c r="Y864" s="153">
        <f t="shared" ca="1" si="389"/>
        <v>8</v>
      </c>
      <c r="Z864" s="153">
        <f t="shared" ca="1" si="390"/>
        <v>8</v>
      </c>
      <c r="AA864" s="152">
        <f t="shared" ca="1" si="391"/>
        <v>1.3520566961946332</v>
      </c>
      <c r="AB864" s="152">
        <f t="shared" ca="1" si="392"/>
        <v>1.343007522143606</v>
      </c>
      <c r="AC864" s="154">
        <f t="shared" ca="1" si="393"/>
        <v>-700.0990439633448</v>
      </c>
      <c r="AD864" s="154">
        <f t="shared" ca="1" si="394"/>
        <v>-30.234880118840124</v>
      </c>
      <c r="AE864" s="3">
        <f t="shared" ca="1" si="395"/>
        <v>-45.645870255136558</v>
      </c>
      <c r="AF864" s="3">
        <f t="shared" ca="1" si="396"/>
        <v>-730.33392408218492</v>
      </c>
      <c r="AG864" s="3" t="str">
        <f t="shared" ca="1" si="403"/>
        <v>N</v>
      </c>
      <c r="AH864" s="4" t="str">
        <f t="shared" ca="1" si="397"/>
        <v/>
      </c>
      <c r="AI864" s="75">
        <f t="shared" ca="1" si="398"/>
        <v>-73.033392408218504</v>
      </c>
      <c r="AJ864" s="75">
        <f t="shared" ca="1" si="399"/>
        <v>0</v>
      </c>
    </row>
    <row r="865" spans="1:36">
      <c r="A865" s="41">
        <f t="shared" si="400"/>
        <v>799</v>
      </c>
      <c r="B865" s="150">
        <f ca="1">IF(ISNUMBER(A865),INDEX('MetaTrader Import'!$H$13:$J$5893,TRUNC(((A865-$A$39+1)-1)/3)+1,MOD((A865-$A$39+1)-1,3)+1),"")</f>
        <v>0</v>
      </c>
      <c r="C865" s="43">
        <f t="shared" ca="1" si="377"/>
        <v>38.200078350609431</v>
      </c>
      <c r="D865" s="43">
        <f t="shared" ca="1" si="378"/>
        <v>-2.2422686134464054</v>
      </c>
      <c r="E865" s="43">
        <f t="shared" ca="1" si="379"/>
        <v>35.957809737163025</v>
      </c>
      <c r="F865" s="43">
        <f t="shared" ca="1" si="380"/>
        <v>3.5957809737163027</v>
      </c>
      <c r="G865" s="43">
        <f>IF(A865&lt;&gt;"",IF(A865&lt;Data!$G$11*0.25,$C$13/$G$32,IF(A865&gt;Data!$G$11*0.25,$C$13,$C$13*10)),"")</f>
        <v>2</v>
      </c>
      <c r="H865" s="43">
        <f>IF(A865&lt;&gt;"",IF(Data!$G$9="constant",$C$13,IF(Data!$G$9="squeeze",G865,F865)),"")</f>
        <v>2</v>
      </c>
      <c r="I865" s="38">
        <f ca="1">IF(ISNUMBER(A865),NORMINV(RAND(),0,IF(AND(Data!$G$9="squeeze",A865&lt;Data!$G$11*0.25),$H$32,1)*$C$30*$C$13)*($C$14*$C$12),"")</f>
        <v>4.9166086066634745E-5</v>
      </c>
      <c r="J865" s="42">
        <f ca="1">IFERROR(IF(Data!$C$6="Real",B865,I865+J864+($C$14*$C$12)*(NORMINV(RAND(),$C$15,CHOOSE($G$13,$C$13,F865,G865)))),"")</f>
        <v>1.3438637322280143</v>
      </c>
      <c r="K865" s="88">
        <f>IF(ISNUMBER(A865), IF($G$16="fixed",$G$17,MIN(H865*Data!$C$7*$C$16*0.5,$C$17*Data!$C$7))*$C$12,"")</f>
        <v>8.0000000000000007E-5</v>
      </c>
      <c r="L865" s="42">
        <f t="shared" ca="1" si="404"/>
        <v>1.3438637322280143</v>
      </c>
      <c r="M865" s="44">
        <f t="shared" ca="1" si="405"/>
        <v>1.3439037322280143</v>
      </c>
      <c r="N865" s="44">
        <f t="shared" ca="1" si="406"/>
        <v>1.3438237322280142</v>
      </c>
      <c r="O865" s="108">
        <f t="shared" ca="1" si="381"/>
        <v>0.34369366174389987</v>
      </c>
      <c r="P865" s="102">
        <f t="shared" ca="1" si="382"/>
        <v>5.6776057136666669</v>
      </c>
      <c r="Q865" s="102">
        <f t="shared" ca="1" si="383"/>
        <v>-0.9273289158558502</v>
      </c>
      <c r="R865" s="120">
        <f t="shared" ca="1" si="401"/>
        <v>1</v>
      </c>
      <c r="S865" s="54">
        <f t="shared" ca="1" si="402"/>
        <v>0</v>
      </c>
      <c r="T865" s="5">
        <f t="shared" ca="1" si="384"/>
        <v>1.3475392670087669</v>
      </c>
      <c r="U865" s="152">
        <f t="shared" ca="1" si="385"/>
        <v>1.3551546055591035</v>
      </c>
      <c r="V865" s="152">
        <f t="shared" ca="1" si="386"/>
        <v>1.3410926221287864</v>
      </c>
      <c r="W865" s="153">
        <f t="shared" ca="1" si="387"/>
        <v>2</v>
      </c>
      <c r="X865" s="153">
        <f t="shared" ca="1" si="388"/>
        <v>2</v>
      </c>
      <c r="Y865" s="153">
        <f t="shared" ca="1" si="389"/>
        <v>8</v>
      </c>
      <c r="Z865" s="153">
        <f t="shared" ca="1" si="390"/>
        <v>8</v>
      </c>
      <c r="AA865" s="152">
        <f t="shared" ca="1" si="391"/>
        <v>1.3520566961946332</v>
      </c>
      <c r="AB865" s="152">
        <f t="shared" ca="1" si="392"/>
        <v>1.343007522143606</v>
      </c>
      <c r="AC865" s="154">
        <f t="shared" ca="1" si="393"/>
        <v>-658.63711732951913</v>
      </c>
      <c r="AD865" s="154">
        <f t="shared" ca="1" si="394"/>
        <v>-71.696806752665765</v>
      </c>
      <c r="AE865" s="3">
        <f t="shared" ca="1" si="395"/>
        <v>-45.645870255136558</v>
      </c>
      <c r="AF865" s="3">
        <f t="shared" ca="1" si="396"/>
        <v>-730.33392408218492</v>
      </c>
      <c r="AG865" s="3" t="str">
        <f t="shared" ca="1" si="403"/>
        <v>N</v>
      </c>
      <c r="AH865" s="4" t="str">
        <f t="shared" ca="1" si="397"/>
        <v/>
      </c>
      <c r="AI865" s="75">
        <f t="shared" ca="1" si="398"/>
        <v>-73.033392408218504</v>
      </c>
      <c r="AJ865" s="75">
        <f t="shared" ca="1" si="399"/>
        <v>0</v>
      </c>
    </row>
    <row r="866" spans="1:36">
      <c r="A866" s="41">
        <f t="shared" si="400"/>
        <v>800</v>
      </c>
      <c r="B866" s="150">
        <f ca="1">IF(ISNUMBER(A866),INDEX('MetaTrader Import'!$H$13:$J$5893,TRUNC(((A866-$A$39+1)-1)/3)+1,MOD((A866-$A$39+1)-1,3)+1),"")</f>
        <v>0</v>
      </c>
      <c r="C866" s="43">
        <f t="shared" ca="1" si="377"/>
        <v>35.957809737163025</v>
      </c>
      <c r="D866" s="43">
        <f t="shared" ca="1" si="378"/>
        <v>-3.7023903538614551</v>
      </c>
      <c r="E866" s="43">
        <f t="shared" ca="1" si="379"/>
        <v>32.255419383301572</v>
      </c>
      <c r="F866" s="43">
        <f t="shared" ca="1" si="380"/>
        <v>3.2255419383301573</v>
      </c>
      <c r="G866" s="43">
        <f>IF(A866&lt;&gt;"",IF(A866&lt;Data!$G$11*0.25,$C$13/$G$32,IF(A866&gt;Data!$G$11*0.25,$C$13,$C$13*10)),"")</f>
        <v>2</v>
      </c>
      <c r="H866" s="43">
        <f>IF(A866&lt;&gt;"",IF(Data!$G$9="constant",$C$13,IF(Data!$G$9="squeeze",G866,F866)),"")</f>
        <v>2</v>
      </c>
      <c r="I866" s="38">
        <f ca="1">IF(ISNUMBER(A866),NORMINV(RAND(),0,IF(AND(Data!$G$9="squeeze",A866&lt;Data!$G$11*0.25),$H$32,1)*$C$30*$C$13)*($C$14*$C$12),"")</f>
        <v>-5.3055570977695969E-4</v>
      </c>
      <c r="J866" s="42">
        <f ca="1">IFERROR(IF(Data!$C$6="Real",B866,I866+J865+($C$14*$C$12)*(NORMINV(RAND(),$C$15,CHOOSE($G$13,$C$13,F866,G866)))),"")</f>
        <v>1.3439566143010819</v>
      </c>
      <c r="K866" s="88">
        <f>IF(ISNUMBER(A866), IF($G$16="fixed",$G$17,MIN(H866*Data!$C$7*$C$16*0.5,$C$17*Data!$C$7))*$C$12,"")</f>
        <v>8.0000000000000007E-5</v>
      </c>
      <c r="L866" s="42">
        <f t="shared" ca="1" si="404"/>
        <v>1.3439566143010819</v>
      </c>
      <c r="M866" s="44">
        <f t="shared" ca="1" si="405"/>
        <v>1.343996614301082</v>
      </c>
      <c r="N866" s="44">
        <f t="shared" ca="1" si="406"/>
        <v>1.3439166143010819</v>
      </c>
      <c r="O866" s="108">
        <f t="shared" ca="1" si="381"/>
        <v>0.38066043640036124</v>
      </c>
      <c r="P866" s="102">
        <f t="shared" ca="1" si="382"/>
        <v>5.8495702202658615</v>
      </c>
      <c r="Q866" s="102">
        <f t="shared" ca="1" si="383"/>
        <v>-0.81684848272956079</v>
      </c>
      <c r="R866" s="120">
        <f t="shared" ca="1" si="401"/>
        <v>1</v>
      </c>
      <c r="S866" s="54">
        <f t="shared" ca="1" si="402"/>
        <v>0</v>
      </c>
      <c r="T866" s="5">
        <f t="shared" ca="1" si="384"/>
        <v>1.3475392670087669</v>
      </c>
      <c r="U866" s="152">
        <f t="shared" ca="1" si="385"/>
        <v>1.3551546055591035</v>
      </c>
      <c r="V866" s="152">
        <f t="shared" ca="1" si="386"/>
        <v>1.3410926221287864</v>
      </c>
      <c r="W866" s="153">
        <f t="shared" ca="1" si="387"/>
        <v>2</v>
      </c>
      <c r="X866" s="153">
        <f t="shared" ca="1" si="388"/>
        <v>2</v>
      </c>
      <c r="Y866" s="153">
        <f t="shared" ca="1" si="389"/>
        <v>8</v>
      </c>
      <c r="Z866" s="153">
        <f t="shared" ca="1" si="390"/>
        <v>8</v>
      </c>
      <c r="AA866" s="152">
        <f t="shared" ca="1" si="391"/>
        <v>1.3520566961946332</v>
      </c>
      <c r="AB866" s="152">
        <f t="shared" ca="1" si="392"/>
        <v>1.343007522143606</v>
      </c>
      <c r="AC866" s="154">
        <f t="shared" ca="1" si="393"/>
        <v>-651.20655148410481</v>
      </c>
      <c r="AD866" s="154">
        <f t="shared" ca="1" si="394"/>
        <v>-79.127372598080115</v>
      </c>
      <c r="AE866" s="3">
        <f t="shared" ca="1" si="395"/>
        <v>-45.645870255136558</v>
      </c>
      <c r="AF866" s="3">
        <f t="shared" ca="1" si="396"/>
        <v>-730.33392408218492</v>
      </c>
      <c r="AG866" s="3" t="str">
        <f t="shared" ca="1" si="403"/>
        <v>N</v>
      </c>
      <c r="AH866" s="4" t="str">
        <f t="shared" ca="1" si="397"/>
        <v/>
      </c>
      <c r="AI866" s="75">
        <f t="shared" ca="1" si="398"/>
        <v>-73.033392408218504</v>
      </c>
      <c r="AJ866" s="75">
        <f t="shared" ca="1" si="399"/>
        <v>0</v>
      </c>
    </row>
    <row r="867" spans="1:36">
      <c r="A867" s="41">
        <f t="shared" si="400"/>
        <v>801</v>
      </c>
      <c r="B867" s="150">
        <f>IF(ISNUMBER(A867),INDEX('MetaTrader Import'!$H$13:$J$5893,TRUNC(((A867-$A$39+1)-1)/3)+1,MOD((A867-$A$39+1)-1,3)+1),"")</f>
        <v>0</v>
      </c>
      <c r="C867" s="43">
        <f t="shared" ca="1" si="377"/>
        <v>32.255419383301572</v>
      </c>
      <c r="D867" s="43">
        <f t="shared" ca="1" si="378"/>
        <v>7.2485186668132862E-2</v>
      </c>
      <c r="E867" s="43">
        <f t="shared" ca="1" si="379"/>
        <v>32.327904569969704</v>
      </c>
      <c r="F867" s="43">
        <f t="shared" ca="1" si="380"/>
        <v>3.2327904569969705</v>
      </c>
      <c r="G867" s="43">
        <f>IF(A867&lt;&gt;"",IF(A867&lt;Data!$G$11*0.25,$C$13/$G$32,IF(A867&gt;Data!$G$11*0.25,$C$13,$C$13*10)),"")</f>
        <v>2</v>
      </c>
      <c r="H867" s="43">
        <f>IF(A867&lt;&gt;"",IF(Data!$G$9="constant",$C$13,IF(Data!$G$9="squeeze",G867,F867)),"")</f>
        <v>2</v>
      </c>
      <c r="I867" s="38">
        <f ca="1">IF(ISNUMBER(A867),NORMINV(RAND(),0,IF(AND(Data!$G$9="squeeze",A867&lt;Data!$G$11*0.25),$H$32,1)*$C$30*$C$13)*($C$14*$C$12),"")</f>
        <v>1.6576575415588063E-4</v>
      </c>
      <c r="J867" s="42">
        <f ca="1">IFERROR(IF(Data!$C$6="Real",B867,I867+J866+($C$14*$C$12)*(NORMINV(RAND(),$C$15,CHOOSE($G$13,$C$13,F867,G867)))),"")</f>
        <v>1.343857983217015</v>
      </c>
      <c r="K867" s="88">
        <f>IF(ISNUMBER(A867), IF($G$16="fixed",$G$17,MIN(H867*Data!$C$7*$C$16*0.5,$C$17*Data!$C$7))*$C$12,"")</f>
        <v>8.0000000000000007E-5</v>
      </c>
      <c r="L867" s="42">
        <f t="shared" ca="1" si="404"/>
        <v>1.343857983217015</v>
      </c>
      <c r="M867" s="44">
        <f t="shared" ca="1" si="405"/>
        <v>1.343897983217015</v>
      </c>
      <c r="N867" s="44">
        <f t="shared" ca="1" si="406"/>
        <v>1.343817983217015</v>
      </c>
      <c r="O867" s="108">
        <f t="shared" ca="1" si="381"/>
        <v>0.68213147448272149</v>
      </c>
      <c r="P867" s="102">
        <f t="shared" ca="1" si="382"/>
        <v>6.2795974852038476</v>
      </c>
      <c r="Q867" s="102">
        <f t="shared" ca="1" si="383"/>
        <v>-0.66802481536401392</v>
      </c>
      <c r="R867" s="120">
        <f t="shared" ca="1" si="401"/>
        <v>1</v>
      </c>
      <c r="S867" s="54">
        <f t="shared" ca="1" si="402"/>
        <v>0</v>
      </c>
      <c r="T867" s="5">
        <f t="shared" ca="1" si="384"/>
        <v>1.3475392670087669</v>
      </c>
      <c r="U867" s="152">
        <f t="shared" ca="1" si="385"/>
        <v>1.3551546055591035</v>
      </c>
      <c r="V867" s="152">
        <f t="shared" ca="1" si="386"/>
        <v>1.3410926221287864</v>
      </c>
      <c r="W867" s="153">
        <f t="shared" ca="1" si="387"/>
        <v>2</v>
      </c>
      <c r="X867" s="153">
        <f t="shared" ca="1" si="388"/>
        <v>2</v>
      </c>
      <c r="Y867" s="153">
        <f t="shared" ca="1" si="389"/>
        <v>8</v>
      </c>
      <c r="Z867" s="153">
        <f t="shared" ca="1" si="390"/>
        <v>8</v>
      </c>
      <c r="AA867" s="152">
        <f t="shared" ca="1" si="391"/>
        <v>1.3520566961946332</v>
      </c>
      <c r="AB867" s="152">
        <f t="shared" ca="1" si="392"/>
        <v>1.343007522143606</v>
      </c>
      <c r="AC867" s="154">
        <f t="shared" ca="1" si="393"/>
        <v>-659.0970382094597</v>
      </c>
      <c r="AD867" s="154">
        <f t="shared" ca="1" si="394"/>
        <v>-71.236885872725253</v>
      </c>
      <c r="AE867" s="3">
        <f t="shared" ca="1" si="395"/>
        <v>-45.645870255136558</v>
      </c>
      <c r="AF867" s="3">
        <f t="shared" ca="1" si="396"/>
        <v>-730.33392408218492</v>
      </c>
      <c r="AG867" s="3" t="str">
        <f t="shared" ca="1" si="403"/>
        <v>N</v>
      </c>
      <c r="AH867" s="4" t="str">
        <f t="shared" ca="1" si="397"/>
        <v/>
      </c>
      <c r="AI867" s="75">
        <f t="shared" ca="1" si="398"/>
        <v>-73.033392408218504</v>
      </c>
      <c r="AJ867" s="75">
        <f t="shared" ca="1" si="399"/>
        <v>0</v>
      </c>
    </row>
    <row r="868" spans="1:36">
      <c r="A868" s="41">
        <f t="shared" si="400"/>
        <v>802</v>
      </c>
      <c r="B868" s="150">
        <f ca="1">IF(ISNUMBER(A868),INDEX('MetaTrader Import'!$H$13:$J$5893,TRUNC(((A868-$A$39+1)-1)/3)+1,MOD((A868-$A$39+1)-1,3)+1),"")</f>
        <v>0</v>
      </c>
      <c r="C868" s="43">
        <f t="shared" ca="1" si="377"/>
        <v>32.327904569969704</v>
      </c>
      <c r="D868" s="43">
        <f t="shared" ca="1" si="378"/>
        <v>0.50728976372990719</v>
      </c>
      <c r="E868" s="43">
        <f t="shared" ca="1" si="379"/>
        <v>32.835194333699611</v>
      </c>
      <c r="F868" s="43">
        <f t="shared" ca="1" si="380"/>
        <v>3.2835194333699613</v>
      </c>
      <c r="G868" s="43">
        <f>IF(A868&lt;&gt;"",IF(A868&lt;Data!$G$11*0.25,$C$13/$G$32,IF(A868&gt;Data!$G$11*0.25,$C$13,$C$13*10)),"")</f>
        <v>2</v>
      </c>
      <c r="H868" s="43">
        <f>IF(A868&lt;&gt;"",IF(Data!$G$9="constant",$C$13,IF(Data!$G$9="squeeze",G868,F868)),"")</f>
        <v>2</v>
      </c>
      <c r="I868" s="38">
        <f ca="1">IF(ISNUMBER(A868),NORMINV(RAND(),0,IF(AND(Data!$G$9="squeeze",A868&lt;Data!$G$11*0.25),$H$32,1)*$C$30*$C$13)*($C$14*$C$12),"")</f>
        <v>3.501003630886266E-4</v>
      </c>
      <c r="J868" s="42">
        <f ca="1">IFERROR(IF(Data!$C$6="Real",B868,I868+J867+($C$14*$C$12)*(NORMINV(RAND(),$C$15,CHOOSE($G$13,$C$13,F868,G868)))),"")</f>
        <v>1.3443945615875663</v>
      </c>
      <c r="K868" s="88">
        <f>IF(ISNUMBER(A868), IF($G$16="fixed",$G$17,MIN(H868*Data!$C$7*$C$16*0.5,$C$17*Data!$C$7))*$C$12,"")</f>
        <v>8.0000000000000007E-5</v>
      </c>
      <c r="L868" s="42">
        <f t="shared" ca="1" si="404"/>
        <v>1.3443945615875663</v>
      </c>
      <c r="M868" s="44">
        <f t="shared" ca="1" si="405"/>
        <v>1.3444345615875664</v>
      </c>
      <c r="N868" s="44">
        <f t="shared" ca="1" si="406"/>
        <v>1.3443545615875663</v>
      </c>
      <c r="O868" s="108">
        <f t="shared" ca="1" si="381"/>
        <v>0.99088048588347188</v>
      </c>
      <c r="P868" s="102">
        <f t="shared" ca="1" si="382"/>
        <v>7.2236478579766912</v>
      </c>
      <c r="Q868" s="102">
        <f t="shared" ca="1" si="383"/>
        <v>-0.49159171726011558</v>
      </c>
      <c r="R868" s="120">
        <f t="shared" ca="1" si="401"/>
        <v>1</v>
      </c>
      <c r="S868" s="54">
        <f t="shared" ca="1" si="402"/>
        <v>0</v>
      </c>
      <c r="T868" s="5">
        <f t="shared" ca="1" si="384"/>
        <v>1.3475392670087669</v>
      </c>
      <c r="U868" s="152">
        <f t="shared" ca="1" si="385"/>
        <v>1.3551546055591035</v>
      </c>
      <c r="V868" s="152">
        <f t="shared" ca="1" si="386"/>
        <v>1.3410926221287864</v>
      </c>
      <c r="W868" s="153">
        <f t="shared" ca="1" si="387"/>
        <v>2</v>
      </c>
      <c r="X868" s="153">
        <f t="shared" ca="1" si="388"/>
        <v>2</v>
      </c>
      <c r="Y868" s="153">
        <f t="shared" ca="1" si="389"/>
        <v>8</v>
      </c>
      <c r="Z868" s="153">
        <f t="shared" ca="1" si="390"/>
        <v>8</v>
      </c>
      <c r="AA868" s="152">
        <f t="shared" ca="1" si="391"/>
        <v>1.3520566961946332</v>
      </c>
      <c r="AB868" s="152">
        <f t="shared" ca="1" si="392"/>
        <v>1.343007522143606</v>
      </c>
      <c r="AC868" s="154">
        <f t="shared" ca="1" si="393"/>
        <v>-616.17076856535391</v>
      </c>
      <c r="AD868" s="154">
        <f t="shared" ca="1" si="394"/>
        <v>-114.16315551683098</v>
      </c>
      <c r="AE868" s="3">
        <f t="shared" ca="1" si="395"/>
        <v>-45.645870255136558</v>
      </c>
      <c r="AF868" s="3">
        <f t="shared" ca="1" si="396"/>
        <v>-730.33392408218492</v>
      </c>
      <c r="AG868" s="3" t="str">
        <f t="shared" ca="1" si="403"/>
        <v>N</v>
      </c>
      <c r="AH868" s="4" t="str">
        <f t="shared" ca="1" si="397"/>
        <v/>
      </c>
      <c r="AI868" s="75">
        <f t="shared" ca="1" si="398"/>
        <v>-73.033392408218504</v>
      </c>
      <c r="AJ868" s="75">
        <f t="shared" ca="1" si="399"/>
        <v>0</v>
      </c>
    </row>
    <row r="869" spans="1:36">
      <c r="A869" s="41">
        <f t="shared" si="400"/>
        <v>803</v>
      </c>
      <c r="B869" s="150">
        <f ca="1">IF(ISNUMBER(A869),INDEX('MetaTrader Import'!$H$13:$J$5893,TRUNC(((A869-$A$39+1)-1)/3)+1,MOD((A869-$A$39+1)-1,3)+1),"")</f>
        <v>0</v>
      </c>
      <c r="C869" s="43">
        <f t="shared" ca="1" si="377"/>
        <v>32.835194333699611</v>
      </c>
      <c r="D869" s="43">
        <f t="shared" ca="1" si="378"/>
        <v>-0.59067445758546278</v>
      </c>
      <c r="E869" s="43">
        <f t="shared" ca="1" si="379"/>
        <v>32.244519876114147</v>
      </c>
      <c r="F869" s="43">
        <f t="shared" ca="1" si="380"/>
        <v>3.2244519876114146</v>
      </c>
      <c r="G869" s="43">
        <f>IF(A869&lt;&gt;"",IF(A869&lt;Data!$G$11*0.25,$C$13/$G$32,IF(A869&gt;Data!$G$11*0.25,$C$13,$C$13*10)),"")</f>
        <v>2</v>
      </c>
      <c r="H869" s="43">
        <f>IF(A869&lt;&gt;"",IF(Data!$G$9="constant",$C$13,IF(Data!$G$9="squeeze",G869,F869)),"")</f>
        <v>2</v>
      </c>
      <c r="I869" s="38">
        <f ca="1">IF(ISNUMBER(A869),NORMINV(RAND(),0,IF(AND(Data!$G$9="squeeze",A869&lt;Data!$G$11*0.25),$H$32,1)*$C$30*$C$13)*($C$14*$C$12),"")</f>
        <v>6.3238052649185249E-4</v>
      </c>
      <c r="J869" s="42">
        <f ca="1">IFERROR(IF(Data!$C$6="Real",B869,I869+J868+($C$14*$C$12)*(NORMINV(RAND(),$C$15,CHOOSE($G$13,$C$13,F869,G869)))),"")</f>
        <v>1.3456098164244179</v>
      </c>
      <c r="K869" s="88">
        <f>IF(ISNUMBER(A869), IF($G$16="fixed",$G$17,MIN(H869*Data!$C$7*$C$16*0.5,$C$17*Data!$C$7))*$C$12,"")</f>
        <v>8.0000000000000007E-5</v>
      </c>
      <c r="L869" s="42">
        <f t="shared" ca="1" si="404"/>
        <v>1.3456098164244179</v>
      </c>
      <c r="M869" s="44">
        <f t="shared" ca="1" si="405"/>
        <v>1.3456498164244179</v>
      </c>
      <c r="N869" s="44">
        <f t="shared" ca="1" si="406"/>
        <v>1.3455698164244179</v>
      </c>
      <c r="O869" s="108">
        <f t="shared" ca="1" si="381"/>
        <v>1.5043650437836111</v>
      </c>
      <c r="P869" s="102">
        <f t="shared" ca="1" si="382"/>
        <v>9.5979500004217524</v>
      </c>
      <c r="Q869" s="102">
        <f t="shared" ca="1" si="383"/>
        <v>-0.27183627788702247</v>
      </c>
      <c r="R869" s="120">
        <f t="shared" ca="1" si="401"/>
        <v>1</v>
      </c>
      <c r="S869" s="54">
        <f t="shared" ca="1" si="402"/>
        <v>0</v>
      </c>
      <c r="T869" s="5">
        <f t="shared" ca="1" si="384"/>
        <v>1.3475392670087669</v>
      </c>
      <c r="U869" s="152">
        <f t="shared" ca="1" si="385"/>
        <v>1.3551546055591035</v>
      </c>
      <c r="V869" s="152">
        <f t="shared" ca="1" si="386"/>
        <v>1.3410926221287864</v>
      </c>
      <c r="W869" s="153">
        <f t="shared" ca="1" si="387"/>
        <v>2</v>
      </c>
      <c r="X869" s="153">
        <f t="shared" ca="1" si="388"/>
        <v>2</v>
      </c>
      <c r="Y869" s="153">
        <f t="shared" ca="1" si="389"/>
        <v>8</v>
      </c>
      <c r="Z869" s="153">
        <f t="shared" ca="1" si="390"/>
        <v>8</v>
      </c>
      <c r="AA869" s="152">
        <f t="shared" ca="1" si="391"/>
        <v>1.3520566961946332</v>
      </c>
      <c r="AB869" s="152">
        <f t="shared" ca="1" si="392"/>
        <v>1.343007522143606</v>
      </c>
      <c r="AC869" s="154">
        <f t="shared" ca="1" si="393"/>
        <v>-518.95038161722698</v>
      </c>
      <c r="AD869" s="154">
        <f t="shared" ca="1" si="394"/>
        <v>-211.38354246495794</v>
      </c>
      <c r="AE869" s="3">
        <f t="shared" ca="1" si="395"/>
        <v>-45.645870255136558</v>
      </c>
      <c r="AF869" s="3">
        <f t="shared" ca="1" si="396"/>
        <v>-730.33392408218492</v>
      </c>
      <c r="AG869" s="3" t="str">
        <f t="shared" ca="1" si="403"/>
        <v>N</v>
      </c>
      <c r="AH869" s="4" t="str">
        <f t="shared" ca="1" si="397"/>
        <v/>
      </c>
      <c r="AI869" s="75">
        <f t="shared" ca="1" si="398"/>
        <v>-73.033392408218504</v>
      </c>
      <c r="AJ869" s="75">
        <f t="shared" ca="1" si="399"/>
        <v>0</v>
      </c>
    </row>
    <row r="870" spans="1:36">
      <c r="A870" s="41">
        <f t="shared" si="400"/>
        <v>804</v>
      </c>
      <c r="B870" s="150">
        <f>IF(ISNUMBER(A870),INDEX('MetaTrader Import'!$H$13:$J$5893,TRUNC(((A870-$A$39+1)-1)/3)+1,MOD((A870-$A$39+1)-1,3)+1),"")</f>
        <v>0</v>
      </c>
      <c r="C870" s="43">
        <f t="shared" ca="1" si="377"/>
        <v>32.244519876114147</v>
      </c>
      <c r="D870" s="43">
        <f t="shared" ca="1" si="378"/>
        <v>-2.2442359399477785</v>
      </c>
      <c r="E870" s="43">
        <f t="shared" ca="1" si="379"/>
        <v>30.000283936166369</v>
      </c>
      <c r="F870" s="43">
        <f t="shared" ca="1" si="380"/>
        <v>3.000028393616637</v>
      </c>
      <c r="G870" s="43">
        <f>IF(A870&lt;&gt;"",IF(A870&lt;Data!$G$11*0.25,$C$13/$G$32,IF(A870&gt;Data!$G$11*0.25,$C$13,$C$13*10)),"")</f>
        <v>2</v>
      </c>
      <c r="H870" s="43">
        <f>IF(A870&lt;&gt;"",IF(Data!$G$9="constant",$C$13,IF(Data!$G$9="squeeze",G870,F870)),"")</f>
        <v>2</v>
      </c>
      <c r="I870" s="38">
        <f ca="1">IF(ISNUMBER(A870),NORMINV(RAND(),0,IF(AND(Data!$G$9="squeeze",A870&lt;Data!$G$11*0.25),$H$32,1)*$C$30*$C$13)*($C$14*$C$12),"")</f>
        <v>-6.0880720001104153E-4</v>
      </c>
      <c r="J870" s="42">
        <f ca="1">IFERROR(IF(Data!$C$6="Real",B870,I870+J869+($C$14*$C$12)*(NORMINV(RAND(),$C$15,CHOOSE($G$13,$C$13,F870,G870)))),"")</f>
        <v>1.3448739108483907</v>
      </c>
      <c r="K870" s="88">
        <f>IF(ISNUMBER(A870), IF($G$16="fixed",$G$17,MIN(H870*Data!$C$7*$C$16*0.5,$C$17*Data!$C$7))*$C$12,"")</f>
        <v>8.0000000000000007E-5</v>
      </c>
      <c r="L870" s="42">
        <f t="shared" ca="1" si="404"/>
        <v>1.3448739108483907</v>
      </c>
      <c r="M870" s="44">
        <f t="shared" ca="1" si="405"/>
        <v>1.3449139108483907</v>
      </c>
      <c r="N870" s="44">
        <f t="shared" ca="1" si="406"/>
        <v>1.3448339108483907</v>
      </c>
      <c r="O870" s="108">
        <f t="shared" ca="1" si="381"/>
        <v>1.6289471572054943</v>
      </c>
      <c r="P870" s="102">
        <f t="shared" ca="1" si="382"/>
        <v>10.026840930228238</v>
      </c>
      <c r="Q870" s="102">
        <f t="shared" ca="1" si="383"/>
        <v>-6.0480487577359007E-2</v>
      </c>
      <c r="R870" s="120">
        <f t="shared" ca="1" si="401"/>
        <v>1</v>
      </c>
      <c r="S870" s="54">
        <f t="shared" ca="1" si="402"/>
        <v>0</v>
      </c>
      <c r="T870" s="5">
        <f t="shared" ca="1" si="384"/>
        <v>1.3475392670087669</v>
      </c>
      <c r="U870" s="152">
        <f t="shared" ca="1" si="385"/>
        <v>1.3551546055591035</v>
      </c>
      <c r="V870" s="152">
        <f t="shared" ca="1" si="386"/>
        <v>1.3410926221287864</v>
      </c>
      <c r="W870" s="153">
        <f t="shared" ca="1" si="387"/>
        <v>2</v>
      </c>
      <c r="X870" s="153">
        <f t="shared" ca="1" si="388"/>
        <v>2</v>
      </c>
      <c r="Y870" s="153">
        <f t="shared" ca="1" si="389"/>
        <v>8</v>
      </c>
      <c r="Z870" s="153">
        <f t="shared" ca="1" si="390"/>
        <v>8</v>
      </c>
      <c r="AA870" s="152">
        <f t="shared" ca="1" si="391"/>
        <v>1.3520566961946332</v>
      </c>
      <c r="AB870" s="152">
        <f t="shared" ca="1" si="392"/>
        <v>1.343007522143606</v>
      </c>
      <c r="AC870" s="154">
        <f t="shared" ca="1" si="393"/>
        <v>-577.82282769940355</v>
      </c>
      <c r="AD870" s="154">
        <f t="shared" ca="1" si="394"/>
        <v>-152.51109638278137</v>
      </c>
      <c r="AE870" s="3">
        <f t="shared" ca="1" si="395"/>
        <v>-45.645870255136558</v>
      </c>
      <c r="AF870" s="3">
        <f t="shared" ca="1" si="396"/>
        <v>-730.33392408218492</v>
      </c>
      <c r="AG870" s="3" t="str">
        <f t="shared" ca="1" si="403"/>
        <v>N</v>
      </c>
      <c r="AH870" s="4" t="str">
        <f t="shared" ca="1" si="397"/>
        <v/>
      </c>
      <c r="AI870" s="75">
        <f t="shared" ca="1" si="398"/>
        <v>-73.033392408218504</v>
      </c>
      <c r="AJ870" s="75">
        <f t="shared" ca="1" si="399"/>
        <v>0</v>
      </c>
    </row>
    <row r="871" spans="1:36">
      <c r="A871" s="41">
        <f t="shared" si="400"/>
        <v>805</v>
      </c>
      <c r="B871" s="150">
        <f ca="1">IF(ISNUMBER(A871),INDEX('MetaTrader Import'!$H$13:$J$5893,TRUNC(((A871-$A$39+1)-1)/3)+1,MOD((A871-$A$39+1)-1,3)+1),"")</f>
        <v>0</v>
      </c>
      <c r="C871" s="43">
        <f t="shared" ca="1" si="377"/>
        <v>30.000283936166369</v>
      </c>
      <c r="D871" s="43">
        <f t="shared" ca="1" si="378"/>
        <v>-4.9443787988302859</v>
      </c>
      <c r="E871" s="43">
        <f t="shared" ca="1" si="379"/>
        <v>25.055905137336083</v>
      </c>
      <c r="F871" s="43">
        <f t="shared" ca="1" si="380"/>
        <v>2.5055905137336083</v>
      </c>
      <c r="G871" s="43">
        <f>IF(A871&lt;&gt;"",IF(A871&lt;Data!$G$11*0.25,$C$13/$G$32,IF(A871&gt;Data!$G$11*0.25,$C$13,$C$13*10)),"")</f>
        <v>2</v>
      </c>
      <c r="H871" s="43">
        <f>IF(A871&lt;&gt;"",IF(Data!$G$9="constant",$C$13,IF(Data!$G$9="squeeze",G871,F871)),"")</f>
        <v>2</v>
      </c>
      <c r="I871" s="38">
        <f ca="1">IF(ISNUMBER(A871),NORMINV(RAND(),0,IF(AND(Data!$G$9="squeeze",A871&lt;Data!$G$11*0.25),$H$32,1)*$C$30*$C$13)*($C$14*$C$12),"")</f>
        <v>4.3270653671095068E-4</v>
      </c>
      <c r="J871" s="42">
        <f ca="1">IFERROR(IF(Data!$C$6="Real",B871,I871+J870+($C$14*$C$12)*(NORMINV(RAND(),$C$15,CHOOSE($G$13,$C$13,F871,G871)))),"")</f>
        <v>1.3458557516852898</v>
      </c>
      <c r="K871" s="88">
        <f>IF(ISNUMBER(A871), IF($G$16="fixed",$G$17,MIN(H871*Data!$C$7*$C$16*0.5,$C$17*Data!$C$7))*$C$12,"")</f>
        <v>8.0000000000000007E-5</v>
      </c>
      <c r="L871" s="42">
        <f t="shared" ca="1" si="404"/>
        <v>1.3458557516852898</v>
      </c>
      <c r="M871" s="44">
        <f t="shared" ca="1" si="405"/>
        <v>1.3458957516852899</v>
      </c>
      <c r="N871" s="44">
        <f t="shared" ca="1" si="406"/>
        <v>1.3458157516852898</v>
      </c>
      <c r="O871" s="108">
        <f t="shared" ca="1" si="381"/>
        <v>2.135738291174226</v>
      </c>
      <c r="P871" s="102">
        <f t="shared" ca="1" si="382"/>
        <v>11.717409329689547</v>
      </c>
      <c r="Q871" s="102">
        <f t="shared" ca="1" si="383"/>
        <v>0.14809231629956782</v>
      </c>
      <c r="R871" s="120">
        <f t="shared" ca="1" si="401"/>
        <v>1</v>
      </c>
      <c r="S871" s="54">
        <f t="shared" ca="1" si="402"/>
        <v>0</v>
      </c>
      <c r="T871" s="5">
        <f t="shared" ca="1" si="384"/>
        <v>1.3475392670087669</v>
      </c>
      <c r="U871" s="152">
        <f t="shared" ca="1" si="385"/>
        <v>1.3551546055591035</v>
      </c>
      <c r="V871" s="152">
        <f t="shared" ca="1" si="386"/>
        <v>1.3410926221287864</v>
      </c>
      <c r="W871" s="153">
        <f t="shared" ca="1" si="387"/>
        <v>2</v>
      </c>
      <c r="X871" s="153">
        <f t="shared" ca="1" si="388"/>
        <v>2</v>
      </c>
      <c r="Y871" s="153">
        <f t="shared" ca="1" si="389"/>
        <v>8</v>
      </c>
      <c r="Z871" s="153">
        <f t="shared" ca="1" si="390"/>
        <v>8</v>
      </c>
      <c r="AA871" s="152">
        <f t="shared" ca="1" si="391"/>
        <v>1.3520566961946332</v>
      </c>
      <c r="AB871" s="152">
        <f t="shared" ca="1" si="392"/>
        <v>1.343007522143606</v>
      </c>
      <c r="AC871" s="154">
        <f t="shared" ca="1" si="393"/>
        <v>-499.27556074747417</v>
      </c>
      <c r="AD871" s="154">
        <f t="shared" ca="1" si="394"/>
        <v>-231.05836333471075</v>
      </c>
      <c r="AE871" s="3">
        <f t="shared" ca="1" si="395"/>
        <v>-45.645870255136558</v>
      </c>
      <c r="AF871" s="3">
        <f t="shared" ca="1" si="396"/>
        <v>-730.33392408218492</v>
      </c>
      <c r="AG871" s="3" t="str">
        <f t="shared" ca="1" si="403"/>
        <v>N</v>
      </c>
      <c r="AH871" s="4" t="str">
        <f t="shared" ca="1" si="397"/>
        <v/>
      </c>
      <c r="AI871" s="75">
        <f t="shared" ca="1" si="398"/>
        <v>-73.033392408218504</v>
      </c>
      <c r="AJ871" s="75">
        <f t="shared" ca="1" si="399"/>
        <v>0</v>
      </c>
    </row>
    <row r="872" spans="1:36">
      <c r="A872" s="41">
        <f t="shared" si="400"/>
        <v>806</v>
      </c>
      <c r="B872" s="150">
        <f ca="1">IF(ISNUMBER(A872),INDEX('MetaTrader Import'!$H$13:$J$5893,TRUNC(((A872-$A$39+1)-1)/3)+1,MOD((A872-$A$39+1)-1,3)+1),"")</f>
        <v>0</v>
      </c>
      <c r="C872" s="43">
        <f t="shared" ca="1" si="377"/>
        <v>25.055905137336083</v>
      </c>
      <c r="D872" s="43">
        <f t="shared" ca="1" si="378"/>
        <v>0.56191492898662987</v>
      </c>
      <c r="E872" s="43">
        <f t="shared" ca="1" si="379"/>
        <v>25.617820066322714</v>
      </c>
      <c r="F872" s="43">
        <f t="shared" ca="1" si="380"/>
        <v>2.5617820066322716</v>
      </c>
      <c r="G872" s="43">
        <f>IF(A872&lt;&gt;"",IF(A872&lt;Data!$G$11*0.25,$C$13/$G$32,IF(A872&gt;Data!$G$11*0.25,$C$13,$C$13*10)),"")</f>
        <v>2</v>
      </c>
      <c r="H872" s="43">
        <f>IF(A872&lt;&gt;"",IF(Data!$G$9="constant",$C$13,IF(Data!$G$9="squeeze",G872,F872)),"")</f>
        <v>2</v>
      </c>
      <c r="I872" s="38">
        <f ca="1">IF(ISNUMBER(A872),NORMINV(RAND(),0,IF(AND(Data!$G$9="squeeze",A872&lt;Data!$G$11*0.25),$H$32,1)*$C$30*$C$13)*($C$14*$C$12),"")</f>
        <v>6.4841839075230085E-4</v>
      </c>
      <c r="J872" s="42">
        <f ca="1">IFERROR(IF(Data!$C$6="Real",B872,I872+J871+($C$14*$C$12)*(NORMINV(RAND(),$C$15,CHOOSE($G$13,$C$13,F872,G872)))),"")</f>
        <v>1.3464516289792432</v>
      </c>
      <c r="K872" s="88">
        <f>IF(ISNUMBER(A872), IF($G$16="fixed",$G$17,MIN(H872*Data!$C$7*$C$16*0.5,$C$17*Data!$C$7))*$C$12,"")</f>
        <v>8.0000000000000007E-5</v>
      </c>
      <c r="L872" s="42">
        <f t="shared" ca="1" si="404"/>
        <v>1.3464516289792432</v>
      </c>
      <c r="M872" s="44">
        <f t="shared" ca="1" si="405"/>
        <v>1.3464916289792432</v>
      </c>
      <c r="N872" s="44">
        <f t="shared" ca="1" si="406"/>
        <v>1.3464116289792432</v>
      </c>
      <c r="O872" s="108">
        <f t="shared" ca="1" si="381"/>
        <v>2.5490874251647901</v>
      </c>
      <c r="P872" s="102">
        <f t="shared" ca="1" si="382"/>
        <v>13.395984489972333</v>
      </c>
      <c r="Q872" s="102">
        <f t="shared" ca="1" si="383"/>
        <v>0.32579215399890377</v>
      </c>
      <c r="R872" s="120">
        <f t="shared" ca="1" si="401"/>
        <v>1</v>
      </c>
      <c r="S872" s="54">
        <f t="shared" ca="1" si="402"/>
        <v>0</v>
      </c>
      <c r="T872" s="5">
        <f t="shared" ca="1" si="384"/>
        <v>1.3475392670087669</v>
      </c>
      <c r="U872" s="152">
        <f t="shared" ca="1" si="385"/>
        <v>1.3551546055591035</v>
      </c>
      <c r="V872" s="152">
        <f t="shared" ca="1" si="386"/>
        <v>1.3410926221287864</v>
      </c>
      <c r="W872" s="153">
        <f t="shared" ca="1" si="387"/>
        <v>2</v>
      </c>
      <c r="X872" s="153">
        <f t="shared" ca="1" si="388"/>
        <v>2</v>
      </c>
      <c r="Y872" s="153">
        <f t="shared" ca="1" si="389"/>
        <v>8</v>
      </c>
      <c r="Z872" s="153">
        <f t="shared" ca="1" si="390"/>
        <v>8</v>
      </c>
      <c r="AA872" s="152">
        <f t="shared" ca="1" si="391"/>
        <v>1.3520566961946332</v>
      </c>
      <c r="AB872" s="152">
        <f t="shared" ca="1" si="392"/>
        <v>1.343007522143606</v>
      </c>
      <c r="AC872" s="154">
        <f t="shared" ca="1" si="393"/>
        <v>-451.60537723120342</v>
      </c>
      <c r="AD872" s="154">
        <f t="shared" ca="1" si="394"/>
        <v>-278.7285468509815</v>
      </c>
      <c r="AE872" s="3">
        <f t="shared" ca="1" si="395"/>
        <v>-45.645870255136558</v>
      </c>
      <c r="AF872" s="3">
        <f t="shared" ca="1" si="396"/>
        <v>-730.33392408218492</v>
      </c>
      <c r="AG872" s="3" t="str">
        <f t="shared" ca="1" si="403"/>
        <v>N</v>
      </c>
      <c r="AH872" s="4" t="str">
        <f t="shared" ca="1" si="397"/>
        <v/>
      </c>
      <c r="AI872" s="75">
        <f t="shared" ca="1" si="398"/>
        <v>-73.033392408218504</v>
      </c>
      <c r="AJ872" s="75">
        <f t="shared" ca="1" si="399"/>
        <v>0</v>
      </c>
    </row>
    <row r="873" spans="1:36">
      <c r="A873" s="41">
        <f t="shared" si="400"/>
        <v>807</v>
      </c>
      <c r="B873" s="150">
        <f>IF(ISNUMBER(A873),INDEX('MetaTrader Import'!$H$13:$J$5893,TRUNC(((A873-$A$39+1)-1)/3)+1,MOD((A873-$A$39+1)-1,3)+1),"")</f>
        <v>0</v>
      </c>
      <c r="C873" s="43">
        <f t="shared" ca="1" si="377"/>
        <v>25.617820066322714</v>
      </c>
      <c r="D873" s="43">
        <f t="shared" ca="1" si="378"/>
        <v>2.8468287765297688</v>
      </c>
      <c r="E873" s="43">
        <f t="shared" ca="1" si="379"/>
        <v>28.464648842852483</v>
      </c>
      <c r="F873" s="43">
        <f t="shared" ca="1" si="380"/>
        <v>2.8464648842852482</v>
      </c>
      <c r="G873" s="43">
        <f>IF(A873&lt;&gt;"",IF(A873&lt;Data!$G$11*0.25,$C$13/$G$32,IF(A873&gt;Data!$G$11*0.25,$C$13,$C$13*10)),"")</f>
        <v>2</v>
      </c>
      <c r="H873" s="43">
        <f>IF(A873&lt;&gt;"",IF(Data!$G$9="constant",$C$13,IF(Data!$G$9="squeeze",G873,F873)),"")</f>
        <v>2</v>
      </c>
      <c r="I873" s="38">
        <f ca="1">IF(ISNUMBER(A873),NORMINV(RAND(),0,IF(AND(Data!$G$9="squeeze",A873&lt;Data!$G$11*0.25),$H$32,1)*$C$30*$C$13)*($C$14*$C$12),"")</f>
        <v>4.7563964474026333E-4</v>
      </c>
      <c r="J873" s="42">
        <f ca="1">IFERROR(IF(Data!$C$6="Real",B873,I873+J872+($C$14*$C$12)*(NORMINV(RAND(),$C$15,CHOOSE($G$13,$C$13,F873,G873)))),"")</f>
        <v>1.3463193965481974</v>
      </c>
      <c r="K873" s="88">
        <f>IF(ISNUMBER(A873), IF($G$16="fixed",$G$17,MIN(H873*Data!$C$7*$C$16*0.5,$C$17*Data!$C$7))*$C$12,"")</f>
        <v>8.0000000000000007E-5</v>
      </c>
      <c r="L873" s="42">
        <f t="shared" ca="1" si="404"/>
        <v>1.3463193965481974</v>
      </c>
      <c r="M873" s="44">
        <f t="shared" ca="1" si="405"/>
        <v>1.3463593965481975</v>
      </c>
      <c r="N873" s="44">
        <f t="shared" ca="1" si="406"/>
        <v>1.3462793965481974</v>
      </c>
      <c r="O873" s="108">
        <f t="shared" ca="1" si="381"/>
        <v>3.1154784210750446</v>
      </c>
      <c r="P873" s="102">
        <f t="shared" ca="1" si="382"/>
        <v>14.770223205302711</v>
      </c>
      <c r="Q873" s="102">
        <f t="shared" ca="1" si="383"/>
        <v>0.4965610297671002</v>
      </c>
      <c r="R873" s="120">
        <f t="shared" ca="1" si="401"/>
        <v>1</v>
      </c>
      <c r="S873" s="54">
        <f t="shared" ca="1" si="402"/>
        <v>0</v>
      </c>
      <c r="T873" s="5">
        <f t="shared" ca="1" si="384"/>
        <v>1.3475392670087669</v>
      </c>
      <c r="U873" s="152">
        <f t="shared" ca="1" si="385"/>
        <v>1.3551546055591035</v>
      </c>
      <c r="V873" s="152">
        <f t="shared" ca="1" si="386"/>
        <v>1.3410926221287864</v>
      </c>
      <c r="W873" s="153">
        <f t="shared" ca="1" si="387"/>
        <v>2</v>
      </c>
      <c r="X873" s="153">
        <f t="shared" ca="1" si="388"/>
        <v>2</v>
      </c>
      <c r="Y873" s="153">
        <f t="shared" ca="1" si="389"/>
        <v>8</v>
      </c>
      <c r="Z873" s="153">
        <f t="shared" ca="1" si="390"/>
        <v>8</v>
      </c>
      <c r="AA873" s="152">
        <f t="shared" ca="1" si="391"/>
        <v>1.3520566961946332</v>
      </c>
      <c r="AB873" s="152">
        <f t="shared" ca="1" si="392"/>
        <v>1.343007522143606</v>
      </c>
      <c r="AC873" s="154">
        <f t="shared" ca="1" si="393"/>
        <v>-462.18397171486458</v>
      </c>
      <c r="AD873" s="154">
        <f t="shared" ca="1" si="394"/>
        <v>-268.14995236732034</v>
      </c>
      <c r="AE873" s="3">
        <f t="shared" ca="1" si="395"/>
        <v>-45.645870255136558</v>
      </c>
      <c r="AF873" s="3">
        <f t="shared" ca="1" si="396"/>
        <v>-730.33392408218492</v>
      </c>
      <c r="AG873" s="3" t="str">
        <f t="shared" ca="1" si="403"/>
        <v>N</v>
      </c>
      <c r="AH873" s="4" t="str">
        <f t="shared" ca="1" si="397"/>
        <v/>
      </c>
      <c r="AI873" s="75">
        <f t="shared" ca="1" si="398"/>
        <v>-73.033392408218504</v>
      </c>
      <c r="AJ873" s="75">
        <f t="shared" ca="1" si="399"/>
        <v>0</v>
      </c>
    </row>
    <row r="874" spans="1:36">
      <c r="A874" s="41">
        <f t="shared" si="400"/>
        <v>808</v>
      </c>
      <c r="B874" s="150">
        <f ca="1">IF(ISNUMBER(A874),INDEX('MetaTrader Import'!$H$13:$J$5893,TRUNC(((A874-$A$39+1)-1)/3)+1,MOD((A874-$A$39+1)-1,3)+1),"")</f>
        <v>0</v>
      </c>
      <c r="C874" s="43">
        <f t="shared" ca="1" si="377"/>
        <v>28.464648842852483</v>
      </c>
      <c r="D874" s="43">
        <f t="shared" ca="1" si="378"/>
        <v>-2.6701365187372472</v>
      </c>
      <c r="E874" s="43">
        <f t="shared" ca="1" si="379"/>
        <v>25.794512324115235</v>
      </c>
      <c r="F874" s="43">
        <f t="shared" ca="1" si="380"/>
        <v>2.5794512324115235</v>
      </c>
      <c r="G874" s="43">
        <f>IF(A874&lt;&gt;"",IF(A874&lt;Data!$G$11*0.25,$C$13/$G$32,IF(A874&gt;Data!$G$11*0.25,$C$13,$C$13*10)),"")</f>
        <v>2</v>
      </c>
      <c r="H874" s="43">
        <f>IF(A874&lt;&gt;"",IF(Data!$G$9="constant",$C$13,IF(Data!$G$9="squeeze",G874,F874)),"")</f>
        <v>2</v>
      </c>
      <c r="I874" s="38">
        <f ca="1">IF(ISNUMBER(A874),NORMINV(RAND(),0,IF(AND(Data!$G$9="squeeze",A874&lt;Data!$G$11*0.25),$H$32,1)*$C$30*$C$13)*($C$14*$C$12),"")</f>
        <v>1.1526417603073713E-4</v>
      </c>
      <c r="J874" s="42">
        <f ca="1">IFERROR(IF(Data!$C$6="Real",B874,I874+J873+($C$14*$C$12)*(NORMINV(RAND(),$C$15,CHOOSE($G$13,$C$13,F874,G874)))),"")</f>
        <v>1.3459630935618223</v>
      </c>
      <c r="K874" s="88">
        <f>IF(ISNUMBER(A874), IF($G$16="fixed",$G$17,MIN(H874*Data!$C$7*$C$16*0.5,$C$17*Data!$C$7))*$C$12,"")</f>
        <v>8.0000000000000007E-5</v>
      </c>
      <c r="L874" s="42">
        <f t="shared" ca="1" si="404"/>
        <v>1.3459630935618223</v>
      </c>
      <c r="M874" s="44">
        <f t="shared" ca="1" si="405"/>
        <v>1.3460030935618224</v>
      </c>
      <c r="N874" s="44">
        <f t="shared" ca="1" si="406"/>
        <v>1.3459230935618223</v>
      </c>
      <c r="O874" s="108">
        <f t="shared" ca="1" si="381"/>
        <v>3.2567671163011136</v>
      </c>
      <c r="P874" s="102">
        <f t="shared" ca="1" si="382"/>
        <v>15.155755043689195</v>
      </c>
      <c r="Q874" s="102">
        <f t="shared" ca="1" si="383"/>
        <v>0.64649871002682124</v>
      </c>
      <c r="R874" s="120">
        <f t="shared" ca="1" si="401"/>
        <v>1</v>
      </c>
      <c r="S874" s="54">
        <f t="shared" ca="1" si="402"/>
        <v>0</v>
      </c>
      <c r="T874" s="5">
        <f t="shared" ca="1" si="384"/>
        <v>1.3475392670087669</v>
      </c>
      <c r="U874" s="152">
        <f t="shared" ca="1" si="385"/>
        <v>1.3551546055591035</v>
      </c>
      <c r="V874" s="152">
        <f t="shared" ca="1" si="386"/>
        <v>1.3410926221287864</v>
      </c>
      <c r="W874" s="153">
        <f t="shared" ca="1" si="387"/>
        <v>2</v>
      </c>
      <c r="X874" s="153">
        <f t="shared" ca="1" si="388"/>
        <v>2</v>
      </c>
      <c r="Y874" s="153">
        <f t="shared" ca="1" si="389"/>
        <v>8</v>
      </c>
      <c r="Z874" s="153">
        <f t="shared" ca="1" si="390"/>
        <v>8</v>
      </c>
      <c r="AA874" s="152">
        <f t="shared" ca="1" si="391"/>
        <v>1.3520566961946332</v>
      </c>
      <c r="AB874" s="152">
        <f t="shared" ca="1" si="392"/>
        <v>1.343007522143606</v>
      </c>
      <c r="AC874" s="154">
        <f t="shared" ca="1" si="393"/>
        <v>-490.68821062487444</v>
      </c>
      <c r="AD874" s="154">
        <f t="shared" ca="1" si="394"/>
        <v>-239.64571345731045</v>
      </c>
      <c r="AE874" s="3">
        <f t="shared" ca="1" si="395"/>
        <v>-45.645870255136558</v>
      </c>
      <c r="AF874" s="3">
        <f t="shared" ca="1" si="396"/>
        <v>-730.33392408218492</v>
      </c>
      <c r="AG874" s="3" t="str">
        <f t="shared" ca="1" si="403"/>
        <v>N</v>
      </c>
      <c r="AH874" s="4" t="str">
        <f t="shared" ca="1" si="397"/>
        <v/>
      </c>
      <c r="AI874" s="75">
        <f t="shared" ca="1" si="398"/>
        <v>-73.033392408218504</v>
      </c>
      <c r="AJ874" s="75">
        <f t="shared" ca="1" si="399"/>
        <v>0</v>
      </c>
    </row>
    <row r="875" spans="1:36">
      <c r="A875" s="41">
        <f t="shared" si="400"/>
        <v>809</v>
      </c>
      <c r="B875" s="150">
        <f ca="1">IF(ISNUMBER(A875),INDEX('MetaTrader Import'!$H$13:$J$5893,TRUNC(((A875-$A$39+1)-1)/3)+1,MOD((A875-$A$39+1)-1,3)+1),"")</f>
        <v>0</v>
      </c>
      <c r="C875" s="43">
        <f t="shared" ca="1" si="377"/>
        <v>25.794512324115235</v>
      </c>
      <c r="D875" s="43">
        <f t="shared" ca="1" si="378"/>
        <v>3.8884826162225163</v>
      </c>
      <c r="E875" s="43">
        <f t="shared" ca="1" si="379"/>
        <v>29.68299494033775</v>
      </c>
      <c r="F875" s="43">
        <f t="shared" ca="1" si="380"/>
        <v>2.9682994940337748</v>
      </c>
      <c r="G875" s="43">
        <f>IF(A875&lt;&gt;"",IF(A875&lt;Data!$G$11*0.25,$C$13/$G$32,IF(A875&gt;Data!$G$11*0.25,$C$13,$C$13*10)),"")</f>
        <v>2</v>
      </c>
      <c r="H875" s="43">
        <f>IF(A875&lt;&gt;"",IF(Data!$G$9="constant",$C$13,IF(Data!$G$9="squeeze",G875,F875)),"")</f>
        <v>2</v>
      </c>
      <c r="I875" s="38">
        <f ca="1">IF(ISNUMBER(A875),NORMINV(RAND(),0,IF(AND(Data!$G$9="squeeze",A875&lt;Data!$G$11*0.25),$H$32,1)*$C$30*$C$13)*($C$14*$C$12),"")</f>
        <v>1.5141731001602185E-4</v>
      </c>
      <c r="J875" s="42">
        <f ca="1">IFERROR(IF(Data!$C$6="Real",B875,I875+J874+($C$14*$C$12)*(NORMINV(RAND(),$C$15,CHOOSE($G$13,$C$13,F875,G875)))),"")</f>
        <v>1.3460610232254873</v>
      </c>
      <c r="K875" s="88">
        <f>IF(ISNUMBER(A875), IF($G$16="fixed",$G$17,MIN(H875*Data!$C$7*$C$16*0.5,$C$17*Data!$C$7))*$C$12,"")</f>
        <v>8.0000000000000007E-5</v>
      </c>
      <c r="L875" s="42">
        <f t="shared" ca="1" si="404"/>
        <v>1.3460610232254873</v>
      </c>
      <c r="M875" s="44">
        <f t="shared" ca="1" si="405"/>
        <v>1.3461010232254873</v>
      </c>
      <c r="N875" s="44">
        <f t="shared" ca="1" si="406"/>
        <v>1.3460210232254872</v>
      </c>
      <c r="O875" s="108">
        <f t="shared" ca="1" si="381"/>
        <v>3.2403133998697826</v>
      </c>
      <c r="P875" s="102">
        <f t="shared" ca="1" si="382"/>
        <v>15.106239329619896</v>
      </c>
      <c r="Q875" s="102">
        <f t="shared" ca="1" si="383"/>
        <v>0.74436400952731518</v>
      </c>
      <c r="R875" s="120">
        <f t="shared" ca="1" si="401"/>
        <v>1</v>
      </c>
      <c r="S875" s="54">
        <f t="shared" ca="1" si="402"/>
        <v>0</v>
      </c>
      <c r="T875" s="5">
        <f t="shared" ca="1" si="384"/>
        <v>1.3475392670087669</v>
      </c>
      <c r="U875" s="152">
        <f t="shared" ca="1" si="385"/>
        <v>1.3551546055591035</v>
      </c>
      <c r="V875" s="152">
        <f t="shared" ca="1" si="386"/>
        <v>1.3410926221287864</v>
      </c>
      <c r="W875" s="153">
        <f t="shared" ca="1" si="387"/>
        <v>2</v>
      </c>
      <c r="X875" s="153">
        <f t="shared" ca="1" si="388"/>
        <v>2</v>
      </c>
      <c r="Y875" s="153">
        <f t="shared" ca="1" si="389"/>
        <v>8</v>
      </c>
      <c r="Z875" s="153">
        <f t="shared" ca="1" si="390"/>
        <v>8</v>
      </c>
      <c r="AA875" s="152">
        <f t="shared" ca="1" si="391"/>
        <v>1.3520566961946332</v>
      </c>
      <c r="AB875" s="152">
        <f t="shared" ca="1" si="392"/>
        <v>1.343007522143606</v>
      </c>
      <c r="AC875" s="154">
        <f t="shared" ca="1" si="393"/>
        <v>-482.85383753167821</v>
      </c>
      <c r="AD875" s="154">
        <f t="shared" ca="1" si="394"/>
        <v>-247.48008655050668</v>
      </c>
      <c r="AE875" s="3">
        <f t="shared" ca="1" si="395"/>
        <v>-45.645870255136558</v>
      </c>
      <c r="AF875" s="3">
        <f t="shared" ca="1" si="396"/>
        <v>-730.33392408218492</v>
      </c>
      <c r="AG875" s="3" t="str">
        <f t="shared" ca="1" si="403"/>
        <v>N</v>
      </c>
      <c r="AH875" s="4" t="str">
        <f t="shared" ca="1" si="397"/>
        <v/>
      </c>
      <c r="AI875" s="75">
        <f t="shared" ca="1" si="398"/>
        <v>-73.033392408218504</v>
      </c>
      <c r="AJ875" s="75">
        <f t="shared" ca="1" si="399"/>
        <v>0</v>
      </c>
    </row>
    <row r="876" spans="1:36">
      <c r="A876" s="41">
        <f t="shared" si="400"/>
        <v>810</v>
      </c>
      <c r="B876" s="150">
        <f>IF(ISNUMBER(A876),INDEX('MetaTrader Import'!$H$13:$J$5893,TRUNC(((A876-$A$39+1)-1)/3)+1,MOD((A876-$A$39+1)-1,3)+1),"")</f>
        <v>0</v>
      </c>
      <c r="C876" s="43">
        <f t="shared" ca="1" si="377"/>
        <v>29.68299494033775</v>
      </c>
      <c r="D876" s="43">
        <f t="shared" ca="1" si="378"/>
        <v>-0.36741968341417908</v>
      </c>
      <c r="E876" s="43">
        <f t="shared" ca="1" si="379"/>
        <v>29.315575256923569</v>
      </c>
      <c r="F876" s="43">
        <f t="shared" ca="1" si="380"/>
        <v>2.9315575256923569</v>
      </c>
      <c r="G876" s="43">
        <f>IF(A876&lt;&gt;"",IF(A876&lt;Data!$G$11*0.25,$C$13/$G$32,IF(A876&gt;Data!$G$11*0.25,$C$13,$C$13*10)),"")</f>
        <v>2</v>
      </c>
      <c r="H876" s="43">
        <f>IF(A876&lt;&gt;"",IF(Data!$G$9="constant",$C$13,IF(Data!$G$9="squeeze",G876,F876)),"")</f>
        <v>2</v>
      </c>
      <c r="I876" s="38">
        <f ca="1">IF(ISNUMBER(A876),NORMINV(RAND(),0,IF(AND(Data!$G$9="squeeze",A876&lt;Data!$G$11*0.25),$H$32,1)*$C$30*$C$13)*($C$14*$C$12),"")</f>
        <v>9.2172785931935998E-5</v>
      </c>
      <c r="J876" s="42">
        <f ca="1">IFERROR(IF(Data!$C$6="Real",B876,I876+J875+($C$14*$C$12)*(NORMINV(RAND(),$C$15,CHOOSE($G$13,$C$13,F876,G876)))),"")</f>
        <v>1.3462994752148518</v>
      </c>
      <c r="K876" s="88">
        <f>IF(ISNUMBER(A876), IF($G$16="fixed",$G$17,MIN(H876*Data!$C$7*$C$16*0.5,$C$17*Data!$C$7))*$C$12,"")</f>
        <v>8.0000000000000007E-5</v>
      </c>
      <c r="L876" s="42">
        <f t="shared" ca="1" si="404"/>
        <v>1.3462994752148518</v>
      </c>
      <c r="M876" s="44">
        <f t="shared" ca="1" si="405"/>
        <v>1.3463394752148519</v>
      </c>
      <c r="N876" s="44">
        <f t="shared" ca="1" si="406"/>
        <v>1.3462594752148518</v>
      </c>
      <c r="O876" s="108">
        <f t="shared" ca="1" si="381"/>
        <v>3.0254381875894754</v>
      </c>
      <c r="P876" s="102">
        <f t="shared" ca="1" si="382"/>
        <v>14.30155933743537</v>
      </c>
      <c r="Q876" s="102">
        <f t="shared" ca="1" si="383"/>
        <v>0.78816947796960957</v>
      </c>
      <c r="R876" s="120">
        <f t="shared" ca="1" si="401"/>
        <v>1</v>
      </c>
      <c r="S876" s="54">
        <f t="shared" ca="1" si="402"/>
        <v>0</v>
      </c>
      <c r="T876" s="5">
        <f t="shared" ca="1" si="384"/>
        <v>1.3475392670087669</v>
      </c>
      <c r="U876" s="152">
        <f t="shared" ca="1" si="385"/>
        <v>1.3551546055591035</v>
      </c>
      <c r="V876" s="152">
        <f t="shared" ca="1" si="386"/>
        <v>1.3410926221287864</v>
      </c>
      <c r="W876" s="153">
        <f t="shared" ca="1" si="387"/>
        <v>2</v>
      </c>
      <c r="X876" s="153">
        <f t="shared" ca="1" si="388"/>
        <v>2</v>
      </c>
      <c r="Y876" s="153">
        <f t="shared" ca="1" si="389"/>
        <v>8</v>
      </c>
      <c r="Z876" s="153">
        <f t="shared" ca="1" si="390"/>
        <v>8</v>
      </c>
      <c r="AA876" s="152">
        <f t="shared" ca="1" si="391"/>
        <v>1.3520566961946332</v>
      </c>
      <c r="AB876" s="152">
        <f t="shared" ca="1" si="392"/>
        <v>1.343007522143606</v>
      </c>
      <c r="AC876" s="154">
        <f t="shared" ca="1" si="393"/>
        <v>-463.77767838251316</v>
      </c>
      <c r="AD876" s="154">
        <f t="shared" ca="1" si="394"/>
        <v>-266.55624569967176</v>
      </c>
      <c r="AE876" s="3">
        <f t="shared" ca="1" si="395"/>
        <v>-45.645870255136558</v>
      </c>
      <c r="AF876" s="3">
        <f t="shared" ca="1" si="396"/>
        <v>-730.33392408218492</v>
      </c>
      <c r="AG876" s="3" t="str">
        <f t="shared" ca="1" si="403"/>
        <v>N</v>
      </c>
      <c r="AH876" s="4" t="str">
        <f t="shared" ca="1" si="397"/>
        <v/>
      </c>
      <c r="AI876" s="75">
        <f t="shared" ca="1" si="398"/>
        <v>-73.033392408218504</v>
      </c>
      <c r="AJ876" s="75">
        <f t="shared" ca="1" si="399"/>
        <v>0</v>
      </c>
    </row>
    <row r="877" spans="1:36">
      <c r="A877" s="41">
        <f t="shared" si="400"/>
        <v>811</v>
      </c>
      <c r="B877" s="150">
        <f ca="1">IF(ISNUMBER(A877),INDEX('MetaTrader Import'!$H$13:$J$5893,TRUNC(((A877-$A$39+1)-1)/3)+1,MOD((A877-$A$39+1)-1,3)+1),"")</f>
        <v>0</v>
      </c>
      <c r="C877" s="43">
        <f t="shared" ca="1" si="377"/>
        <v>29.315575256923569</v>
      </c>
      <c r="D877" s="43">
        <f t="shared" ca="1" si="378"/>
        <v>-2.6980331944194318</v>
      </c>
      <c r="E877" s="43">
        <f t="shared" ca="1" si="379"/>
        <v>26.617542062504139</v>
      </c>
      <c r="F877" s="43">
        <f t="shared" ca="1" si="380"/>
        <v>2.6617542062504138</v>
      </c>
      <c r="G877" s="43">
        <f>IF(A877&lt;&gt;"",IF(A877&lt;Data!$G$11*0.25,$C$13/$G$32,IF(A877&gt;Data!$G$11*0.25,$C$13,$C$13*10)),"")</f>
        <v>2</v>
      </c>
      <c r="H877" s="43">
        <f>IF(A877&lt;&gt;"",IF(Data!$G$9="constant",$C$13,IF(Data!$G$9="squeeze",G877,F877)),"")</f>
        <v>2</v>
      </c>
      <c r="I877" s="38">
        <f ca="1">IF(ISNUMBER(A877),NORMINV(RAND(),0,IF(AND(Data!$G$9="squeeze",A877&lt;Data!$G$11*0.25),$H$32,1)*$C$30*$C$13)*($C$14*$C$12),"")</f>
        <v>2.0580052805705871E-4</v>
      </c>
      <c r="J877" s="42">
        <f ca="1">IFERROR(IF(Data!$C$6="Real",B877,I877+J876+($C$14*$C$12)*(NORMINV(RAND(),$C$15,CHOOSE($G$13,$C$13,F877,G877)))),"")</f>
        <v>1.3466603514685225</v>
      </c>
      <c r="K877" s="88">
        <f>IF(ISNUMBER(A877), IF($G$16="fixed",$G$17,MIN(H877*Data!$C$7*$C$16*0.5,$C$17*Data!$C$7))*$C$12,"")</f>
        <v>8.0000000000000007E-5</v>
      </c>
      <c r="L877" s="42">
        <f t="shared" ca="1" si="404"/>
        <v>1.3466603514685225</v>
      </c>
      <c r="M877" s="44">
        <f t="shared" ca="1" si="405"/>
        <v>1.3467003514685225</v>
      </c>
      <c r="N877" s="44">
        <f t="shared" ca="1" si="406"/>
        <v>1.3466203514685224</v>
      </c>
      <c r="O877" s="108">
        <f t="shared" ca="1" si="381"/>
        <v>2.7436974368130196</v>
      </c>
      <c r="P877" s="102">
        <f t="shared" ca="1" si="382"/>
        <v>13.059227918042073</v>
      </c>
      <c r="Q877" s="102">
        <f t="shared" ca="1" si="383"/>
        <v>0.77335047658584843</v>
      </c>
      <c r="R877" s="120">
        <f t="shared" ca="1" si="401"/>
        <v>1</v>
      </c>
      <c r="S877" s="54">
        <f t="shared" ca="1" si="402"/>
        <v>0</v>
      </c>
      <c r="T877" s="5">
        <f t="shared" ca="1" si="384"/>
        <v>1.3475392670087669</v>
      </c>
      <c r="U877" s="152">
        <f t="shared" ca="1" si="385"/>
        <v>1.3551546055591035</v>
      </c>
      <c r="V877" s="152">
        <f t="shared" ca="1" si="386"/>
        <v>1.3410926221287864</v>
      </c>
      <c r="W877" s="153">
        <f t="shared" ca="1" si="387"/>
        <v>2</v>
      </c>
      <c r="X877" s="153">
        <f t="shared" ca="1" si="388"/>
        <v>2</v>
      </c>
      <c r="Y877" s="153">
        <f t="shared" ca="1" si="389"/>
        <v>8</v>
      </c>
      <c r="Z877" s="153">
        <f t="shared" ca="1" si="390"/>
        <v>8</v>
      </c>
      <c r="AA877" s="152">
        <f t="shared" ca="1" si="391"/>
        <v>1.3520566961946332</v>
      </c>
      <c r="AB877" s="152">
        <f t="shared" ca="1" si="392"/>
        <v>1.343007522143606</v>
      </c>
      <c r="AC877" s="154">
        <f t="shared" ca="1" si="393"/>
        <v>-434.90757808886116</v>
      </c>
      <c r="AD877" s="154">
        <f t="shared" ca="1" si="394"/>
        <v>-295.42634599332371</v>
      </c>
      <c r="AE877" s="3">
        <f t="shared" ca="1" si="395"/>
        <v>-45.645870255136558</v>
      </c>
      <c r="AF877" s="3">
        <f t="shared" ca="1" si="396"/>
        <v>-730.33392408218492</v>
      </c>
      <c r="AG877" s="3" t="str">
        <f t="shared" ca="1" si="403"/>
        <v>N</v>
      </c>
      <c r="AH877" s="4" t="str">
        <f t="shared" ca="1" si="397"/>
        <v/>
      </c>
      <c r="AI877" s="75">
        <f t="shared" ca="1" si="398"/>
        <v>-73.033392408218504</v>
      </c>
      <c r="AJ877" s="75">
        <f t="shared" ca="1" si="399"/>
        <v>0</v>
      </c>
    </row>
    <row r="878" spans="1:36">
      <c r="A878" s="41">
        <f t="shared" si="400"/>
        <v>812</v>
      </c>
      <c r="B878" s="150">
        <f ca="1">IF(ISNUMBER(A878),INDEX('MetaTrader Import'!$H$13:$J$5893,TRUNC(((A878-$A$39+1)-1)/3)+1,MOD((A878-$A$39+1)-1,3)+1),"")</f>
        <v>0</v>
      </c>
      <c r="C878" s="43">
        <f t="shared" ca="1" si="377"/>
        <v>26.617542062504139</v>
      </c>
      <c r="D878" s="43">
        <f t="shared" ca="1" si="378"/>
        <v>-1.1307599160990711</v>
      </c>
      <c r="E878" s="43">
        <f t="shared" ca="1" si="379"/>
        <v>25.486782146405069</v>
      </c>
      <c r="F878" s="43">
        <f t="shared" ca="1" si="380"/>
        <v>2.5486782146405069</v>
      </c>
      <c r="G878" s="43">
        <f>IF(A878&lt;&gt;"",IF(A878&lt;Data!$G$11*0.25,$C$13/$G$32,IF(A878&gt;Data!$G$11*0.25,$C$13,$C$13*10)),"")</f>
        <v>2</v>
      </c>
      <c r="H878" s="43">
        <f>IF(A878&lt;&gt;"",IF(Data!$G$9="constant",$C$13,IF(Data!$G$9="squeeze",G878,F878)),"")</f>
        <v>2</v>
      </c>
      <c r="I878" s="38">
        <f ca="1">IF(ISNUMBER(A878),NORMINV(RAND(),0,IF(AND(Data!$G$9="squeeze",A878&lt;Data!$G$11*0.25),$H$32,1)*$C$30*$C$13)*($C$14*$C$12),"")</f>
        <v>-2.7878476431253364E-4</v>
      </c>
      <c r="J878" s="42">
        <f ca="1">IFERROR(IF(Data!$C$6="Real",B878,I878+J877+($C$14*$C$12)*(NORMINV(RAND(),$C$15,CHOOSE($G$13,$C$13,F878,G878)))),"")</f>
        <v>1.3465422899670914</v>
      </c>
      <c r="K878" s="88">
        <f>IF(ISNUMBER(A878), IF($G$16="fixed",$G$17,MIN(H878*Data!$C$7*$C$16*0.5,$C$17*Data!$C$7))*$C$12,"")</f>
        <v>8.0000000000000007E-5</v>
      </c>
      <c r="L878" s="42">
        <f t="shared" ca="1" si="404"/>
        <v>1.3465422899670914</v>
      </c>
      <c r="M878" s="44">
        <f t="shared" ca="1" si="405"/>
        <v>1.3465822899670914</v>
      </c>
      <c r="N878" s="44">
        <f t="shared" ca="1" si="406"/>
        <v>1.3465022899670913</v>
      </c>
      <c r="O878" s="108">
        <f t="shared" ca="1" si="381"/>
        <v>2.4066598964631036</v>
      </c>
      <c r="P878" s="102">
        <f t="shared" ca="1" si="382"/>
        <v>11.628146614735867</v>
      </c>
      <c r="Q878" s="102">
        <f t="shared" ca="1" si="383"/>
        <v>0.69969247944090152</v>
      </c>
      <c r="R878" s="120">
        <f t="shared" ca="1" si="401"/>
        <v>1</v>
      </c>
      <c r="S878" s="54">
        <f t="shared" ca="1" si="402"/>
        <v>0</v>
      </c>
      <c r="T878" s="5">
        <f t="shared" ca="1" si="384"/>
        <v>1.3475392670087669</v>
      </c>
      <c r="U878" s="152">
        <f t="shared" ca="1" si="385"/>
        <v>1.3551546055591035</v>
      </c>
      <c r="V878" s="152">
        <f t="shared" ca="1" si="386"/>
        <v>1.3410926221287864</v>
      </c>
      <c r="W878" s="153">
        <f t="shared" ca="1" si="387"/>
        <v>2</v>
      </c>
      <c r="X878" s="153">
        <f t="shared" ca="1" si="388"/>
        <v>2</v>
      </c>
      <c r="Y878" s="153">
        <f t="shared" ca="1" si="389"/>
        <v>8</v>
      </c>
      <c r="Z878" s="153">
        <f t="shared" ca="1" si="390"/>
        <v>8</v>
      </c>
      <c r="AA878" s="152">
        <f t="shared" ca="1" si="391"/>
        <v>1.3520566961946332</v>
      </c>
      <c r="AB878" s="152">
        <f t="shared" ca="1" si="392"/>
        <v>1.343007522143606</v>
      </c>
      <c r="AC878" s="154">
        <f t="shared" ca="1" si="393"/>
        <v>-444.35249820335088</v>
      </c>
      <c r="AD878" s="154">
        <f t="shared" ca="1" si="394"/>
        <v>-285.98142587883399</v>
      </c>
      <c r="AE878" s="3">
        <f t="shared" ca="1" si="395"/>
        <v>-45.645870255136558</v>
      </c>
      <c r="AF878" s="3">
        <f t="shared" ca="1" si="396"/>
        <v>-730.33392408218492</v>
      </c>
      <c r="AG878" s="3" t="str">
        <f t="shared" ca="1" si="403"/>
        <v>N</v>
      </c>
      <c r="AH878" s="4" t="str">
        <f t="shared" ca="1" si="397"/>
        <v/>
      </c>
      <c r="AI878" s="75">
        <f t="shared" ca="1" si="398"/>
        <v>-73.033392408218504</v>
      </c>
      <c r="AJ878" s="75">
        <f t="shared" ca="1" si="399"/>
        <v>0</v>
      </c>
    </row>
    <row r="879" spans="1:36">
      <c r="A879" s="41">
        <f t="shared" si="400"/>
        <v>813</v>
      </c>
      <c r="B879" s="150">
        <f>IF(ISNUMBER(A879),INDEX('MetaTrader Import'!$H$13:$J$5893,TRUNC(((A879-$A$39+1)-1)/3)+1,MOD((A879-$A$39+1)-1,3)+1),"")</f>
        <v>0</v>
      </c>
      <c r="C879" s="43">
        <f t="shared" ca="1" si="377"/>
        <v>25.486782146405069</v>
      </c>
      <c r="D879" s="43">
        <f t="shared" ca="1" si="378"/>
        <v>-0.99075559742652664</v>
      </c>
      <c r="E879" s="43">
        <f t="shared" ca="1" si="379"/>
        <v>24.496026548978541</v>
      </c>
      <c r="F879" s="43">
        <f t="shared" ca="1" si="380"/>
        <v>2.4496026548978542</v>
      </c>
      <c r="G879" s="43">
        <f>IF(A879&lt;&gt;"",IF(A879&lt;Data!$G$11*0.25,$C$13/$G$32,IF(A879&gt;Data!$G$11*0.25,$C$13,$C$13*10)),"")</f>
        <v>2</v>
      </c>
      <c r="H879" s="43">
        <f>IF(A879&lt;&gt;"",IF(Data!$G$9="constant",$C$13,IF(Data!$G$9="squeeze",G879,F879)),"")</f>
        <v>2</v>
      </c>
      <c r="I879" s="38">
        <f ca="1">IF(ISNUMBER(A879),NORMINV(RAND(),0,IF(AND(Data!$G$9="squeeze",A879&lt;Data!$G$11*0.25),$H$32,1)*$C$30*$C$13)*($C$14*$C$12),"")</f>
        <v>-5.3603787056220333E-4</v>
      </c>
      <c r="J879" s="42">
        <f ca="1">IFERROR(IF(Data!$C$6="Real",B879,I879+J878+($C$14*$C$12)*(NORMINV(RAND(),$C$15,CHOOSE($G$13,$C$13,F879,G879)))),"")</f>
        <v>1.3460990281280281</v>
      </c>
      <c r="K879" s="88">
        <f>IF(ISNUMBER(A879), IF($G$16="fixed",$G$17,MIN(H879*Data!$C$7*$C$16*0.5,$C$17*Data!$C$7))*$C$12,"")</f>
        <v>8.0000000000000007E-5</v>
      </c>
      <c r="L879" s="42">
        <f t="shared" ca="1" si="404"/>
        <v>1.3460990281280281</v>
      </c>
      <c r="M879" s="44">
        <f t="shared" ca="1" si="405"/>
        <v>1.3461390281280281</v>
      </c>
      <c r="N879" s="44">
        <f t="shared" ca="1" si="406"/>
        <v>1.346059028128028</v>
      </c>
      <c r="O879" s="108">
        <f t="shared" ca="1" si="381"/>
        <v>2.0281518484218424</v>
      </c>
      <c r="P879" s="102">
        <f t="shared" ca="1" si="382"/>
        <v>10.364386283976994</v>
      </c>
      <c r="Q879" s="102">
        <f t="shared" ca="1" si="383"/>
        <v>0.56972939475409901</v>
      </c>
      <c r="R879" s="120">
        <f t="shared" ca="1" si="401"/>
        <v>1</v>
      </c>
      <c r="S879" s="54">
        <f t="shared" ca="1" si="402"/>
        <v>0</v>
      </c>
      <c r="T879" s="5">
        <f t="shared" ca="1" si="384"/>
        <v>1.3475392670087669</v>
      </c>
      <c r="U879" s="152">
        <f t="shared" ca="1" si="385"/>
        <v>1.3551546055591035</v>
      </c>
      <c r="V879" s="152">
        <f t="shared" ca="1" si="386"/>
        <v>1.3410926221287864</v>
      </c>
      <c r="W879" s="153">
        <f t="shared" ca="1" si="387"/>
        <v>2</v>
      </c>
      <c r="X879" s="153">
        <f t="shared" ca="1" si="388"/>
        <v>2</v>
      </c>
      <c r="Y879" s="153">
        <f t="shared" ca="1" si="389"/>
        <v>8</v>
      </c>
      <c r="Z879" s="153">
        <f t="shared" ca="1" si="390"/>
        <v>8</v>
      </c>
      <c r="AA879" s="152">
        <f t="shared" ca="1" si="391"/>
        <v>1.3520566961946332</v>
      </c>
      <c r="AB879" s="152">
        <f t="shared" ca="1" si="392"/>
        <v>1.343007522143606</v>
      </c>
      <c r="AC879" s="154">
        <f t="shared" ca="1" si="393"/>
        <v>-479.81344532841422</v>
      </c>
      <c r="AD879" s="154">
        <f t="shared" ca="1" si="394"/>
        <v>-250.5204787537707</v>
      </c>
      <c r="AE879" s="3">
        <f t="shared" ca="1" si="395"/>
        <v>-45.645870255136558</v>
      </c>
      <c r="AF879" s="3">
        <f t="shared" ca="1" si="396"/>
        <v>-730.33392408218492</v>
      </c>
      <c r="AG879" s="3" t="str">
        <f t="shared" ca="1" si="403"/>
        <v>N</v>
      </c>
      <c r="AH879" s="4" t="str">
        <f t="shared" ca="1" si="397"/>
        <v/>
      </c>
      <c r="AI879" s="75">
        <f t="shared" ca="1" si="398"/>
        <v>-73.033392408218504</v>
      </c>
      <c r="AJ879" s="75">
        <f t="shared" ca="1" si="399"/>
        <v>0</v>
      </c>
    </row>
    <row r="880" spans="1:36">
      <c r="A880" s="41">
        <f t="shared" si="400"/>
        <v>814</v>
      </c>
      <c r="B880" s="150">
        <f ca="1">IF(ISNUMBER(A880),INDEX('MetaTrader Import'!$H$13:$J$5893,TRUNC(((A880-$A$39+1)-1)/3)+1,MOD((A880-$A$39+1)-1,3)+1),"")</f>
        <v>0</v>
      </c>
      <c r="C880" s="43">
        <f t="shared" ca="1" si="377"/>
        <v>24.496026548978541</v>
      </c>
      <c r="D880" s="43">
        <f t="shared" ca="1" si="378"/>
        <v>-0.68217608785910921</v>
      </c>
      <c r="E880" s="43">
        <f t="shared" ca="1" si="379"/>
        <v>23.813850461119433</v>
      </c>
      <c r="F880" s="43">
        <f t="shared" ca="1" si="380"/>
        <v>2.3813850461119435</v>
      </c>
      <c r="G880" s="43">
        <f>IF(A880&lt;&gt;"",IF(A880&lt;Data!$G$11*0.25,$C$13/$G$32,IF(A880&gt;Data!$G$11*0.25,$C$13,$C$13*10)),"")</f>
        <v>2</v>
      </c>
      <c r="H880" s="43">
        <f>IF(A880&lt;&gt;"",IF(Data!$G$9="constant",$C$13,IF(Data!$G$9="squeeze",G880,F880)),"")</f>
        <v>2</v>
      </c>
      <c r="I880" s="38">
        <f ca="1">IF(ISNUMBER(A880),NORMINV(RAND(),0,IF(AND(Data!$G$9="squeeze",A880&lt;Data!$G$11*0.25),$H$32,1)*$C$30*$C$13)*($C$14*$C$12),"")</f>
        <v>-1.0203146784217483E-3</v>
      </c>
      <c r="J880" s="42">
        <f ca="1">IFERROR(IF(Data!$C$6="Real",B880,I880+J879+($C$14*$C$12)*(NORMINV(RAND(),$C$15,CHOOSE($G$13,$C$13,F880,G880)))),"")</f>
        <v>1.3447757475123887</v>
      </c>
      <c r="K880" s="88">
        <f>IF(ISNUMBER(A880), IF($G$16="fixed",$G$17,MIN(H880*Data!$C$7*$C$16*0.5,$C$17*Data!$C$7))*$C$12,"")</f>
        <v>8.0000000000000007E-5</v>
      </c>
      <c r="L880" s="42">
        <f t="shared" ca="1" si="404"/>
        <v>1.3447757475123887</v>
      </c>
      <c r="M880" s="44">
        <f t="shared" ca="1" si="405"/>
        <v>1.3448157475123887</v>
      </c>
      <c r="N880" s="44">
        <f t="shared" ca="1" si="406"/>
        <v>1.3447357475123887</v>
      </c>
      <c r="O880" s="108">
        <f t="shared" ca="1" si="381"/>
        <v>1.3685601707723831</v>
      </c>
      <c r="P880" s="102">
        <f t="shared" ca="1" si="382"/>
        <v>9.5592345197976272</v>
      </c>
      <c r="Q880" s="102">
        <f t="shared" ca="1" si="383"/>
        <v>0.38466276471013344</v>
      </c>
      <c r="R880" s="120">
        <f t="shared" ca="1" si="401"/>
        <v>1</v>
      </c>
      <c r="S880" s="54">
        <f t="shared" ca="1" si="402"/>
        <v>0</v>
      </c>
      <c r="T880" s="5">
        <f t="shared" ca="1" si="384"/>
        <v>1.3475392670087669</v>
      </c>
      <c r="U880" s="152">
        <f t="shared" ca="1" si="385"/>
        <v>1.3551546055591035</v>
      </c>
      <c r="V880" s="152">
        <f t="shared" ca="1" si="386"/>
        <v>1.3410926221287864</v>
      </c>
      <c r="W880" s="153">
        <f t="shared" ca="1" si="387"/>
        <v>2</v>
      </c>
      <c r="X880" s="153">
        <f t="shared" ca="1" si="388"/>
        <v>2</v>
      </c>
      <c r="Y880" s="153">
        <f t="shared" ca="1" si="389"/>
        <v>8</v>
      </c>
      <c r="Z880" s="153">
        <f t="shared" ca="1" si="390"/>
        <v>8</v>
      </c>
      <c r="AA880" s="152">
        <f t="shared" ca="1" si="391"/>
        <v>1.3520566961946332</v>
      </c>
      <c r="AB880" s="152">
        <f t="shared" ca="1" si="392"/>
        <v>1.343007522143606</v>
      </c>
      <c r="AC880" s="154">
        <f t="shared" ca="1" si="393"/>
        <v>-585.67589457956262</v>
      </c>
      <c r="AD880" s="154">
        <f t="shared" ca="1" si="394"/>
        <v>-144.6580295026223</v>
      </c>
      <c r="AE880" s="3">
        <f t="shared" ca="1" si="395"/>
        <v>-45.645870255136558</v>
      </c>
      <c r="AF880" s="3">
        <f t="shared" ca="1" si="396"/>
        <v>-730.33392408218492</v>
      </c>
      <c r="AG880" s="3" t="str">
        <f t="shared" ca="1" si="403"/>
        <v>N</v>
      </c>
      <c r="AH880" s="4" t="str">
        <f t="shared" ca="1" si="397"/>
        <v/>
      </c>
      <c r="AI880" s="75">
        <f t="shared" ca="1" si="398"/>
        <v>-73.033392408218504</v>
      </c>
      <c r="AJ880" s="75">
        <f t="shared" ca="1" si="399"/>
        <v>0</v>
      </c>
    </row>
    <row r="881" spans="1:36">
      <c r="A881" s="41">
        <f t="shared" si="400"/>
        <v>815</v>
      </c>
      <c r="B881" s="150">
        <f ca="1">IF(ISNUMBER(A881),INDEX('MetaTrader Import'!$H$13:$J$5893,TRUNC(((A881-$A$39+1)-1)/3)+1,MOD((A881-$A$39+1)-1,3)+1),"")</f>
        <v>0</v>
      </c>
      <c r="C881" s="43">
        <f t="shared" ca="1" si="377"/>
        <v>23.813850461119433</v>
      </c>
      <c r="D881" s="43">
        <f t="shared" ca="1" si="378"/>
        <v>-0.31487125743231004</v>
      </c>
      <c r="E881" s="43">
        <f t="shared" ca="1" si="379"/>
        <v>23.498979203687124</v>
      </c>
      <c r="F881" s="43">
        <f t="shared" ca="1" si="380"/>
        <v>2.3498979203687123</v>
      </c>
      <c r="G881" s="43">
        <f>IF(A881&lt;&gt;"",IF(A881&lt;Data!$G$11*0.25,$C$13/$G$32,IF(A881&gt;Data!$G$11*0.25,$C$13,$C$13*10)),"")</f>
        <v>2</v>
      </c>
      <c r="H881" s="43">
        <f>IF(A881&lt;&gt;"",IF(Data!$G$9="constant",$C$13,IF(Data!$G$9="squeeze",G881,F881)),"")</f>
        <v>2</v>
      </c>
      <c r="I881" s="38">
        <f ca="1">IF(ISNUMBER(A881),NORMINV(RAND(),0,IF(AND(Data!$G$9="squeeze",A881&lt;Data!$G$11*0.25),$H$32,1)*$C$30*$C$13)*($C$14*$C$12),"")</f>
        <v>-7.5819677091761148E-4</v>
      </c>
      <c r="J881" s="42">
        <f ca="1">IFERROR(IF(Data!$C$6="Real",B881,I881+J880+($C$14*$C$12)*(NORMINV(RAND(),$C$15,CHOOSE($G$13,$C$13,F881,G881)))),"")</f>
        <v>1.3446805025626873</v>
      </c>
      <c r="K881" s="88">
        <f>IF(ISNUMBER(A881), IF($G$16="fixed",$G$17,MIN(H881*Data!$C$7*$C$16*0.5,$C$17*Data!$C$7))*$C$12,"")</f>
        <v>8.0000000000000007E-5</v>
      </c>
      <c r="L881" s="42">
        <f t="shared" ca="1" si="404"/>
        <v>1.3446805025626873</v>
      </c>
      <c r="M881" s="44">
        <f t="shared" ca="1" si="405"/>
        <v>1.3447205025626874</v>
      </c>
      <c r="N881" s="44">
        <f t="shared" ca="1" si="406"/>
        <v>1.3446405025626873</v>
      </c>
      <c r="O881" s="108">
        <f t="shared" ca="1" si="381"/>
        <v>0.67912301641783113</v>
      </c>
      <c r="P881" s="102">
        <f t="shared" ca="1" si="382"/>
        <v>8.8357391081395473</v>
      </c>
      <c r="Q881" s="102">
        <f t="shared" ca="1" si="383"/>
        <v>0.1725590609699395</v>
      </c>
      <c r="R881" s="120">
        <f t="shared" ca="1" si="401"/>
        <v>1</v>
      </c>
      <c r="S881" s="54">
        <f t="shared" ca="1" si="402"/>
        <v>0</v>
      </c>
      <c r="T881" s="5">
        <f t="shared" ca="1" si="384"/>
        <v>1.3475392670087669</v>
      </c>
      <c r="U881" s="152">
        <f t="shared" ca="1" si="385"/>
        <v>1.3551546055591035</v>
      </c>
      <c r="V881" s="152">
        <f t="shared" ca="1" si="386"/>
        <v>1.3410926221287864</v>
      </c>
      <c r="W881" s="153">
        <f t="shared" ca="1" si="387"/>
        <v>2</v>
      </c>
      <c r="X881" s="153">
        <f t="shared" ca="1" si="388"/>
        <v>2</v>
      </c>
      <c r="Y881" s="153">
        <f t="shared" ca="1" si="389"/>
        <v>8</v>
      </c>
      <c r="Z881" s="153">
        <f t="shared" ca="1" si="390"/>
        <v>8</v>
      </c>
      <c r="AA881" s="152">
        <f t="shared" ca="1" si="391"/>
        <v>1.3520566961946332</v>
      </c>
      <c r="AB881" s="152">
        <f t="shared" ca="1" si="392"/>
        <v>1.343007522143606</v>
      </c>
      <c r="AC881" s="154">
        <f t="shared" ca="1" si="393"/>
        <v>-593.29549055567202</v>
      </c>
      <c r="AD881" s="154">
        <f t="shared" ca="1" si="394"/>
        <v>-137.0384335265129</v>
      </c>
      <c r="AE881" s="3">
        <f t="shared" ca="1" si="395"/>
        <v>-45.645870255136558</v>
      </c>
      <c r="AF881" s="3">
        <f t="shared" ca="1" si="396"/>
        <v>-730.33392408218492</v>
      </c>
      <c r="AG881" s="3" t="str">
        <f t="shared" ca="1" si="403"/>
        <v>N</v>
      </c>
      <c r="AH881" s="4" t="str">
        <f t="shared" ca="1" si="397"/>
        <v/>
      </c>
      <c r="AI881" s="75">
        <f t="shared" ca="1" si="398"/>
        <v>-73.033392408218504</v>
      </c>
      <c r="AJ881" s="75">
        <f t="shared" ca="1" si="399"/>
        <v>0</v>
      </c>
    </row>
    <row r="882" spans="1:36">
      <c r="A882" s="41">
        <f t="shared" si="400"/>
        <v>816</v>
      </c>
      <c r="B882" s="150">
        <f>IF(ISNUMBER(A882),INDEX('MetaTrader Import'!$H$13:$J$5893,TRUNC(((A882-$A$39+1)-1)/3)+1,MOD((A882-$A$39+1)-1,3)+1),"")</f>
        <v>0</v>
      </c>
      <c r="C882" s="43">
        <f t="shared" ca="1" si="377"/>
        <v>23.498979203687124</v>
      </c>
      <c r="D882" s="43">
        <f t="shared" ca="1" si="378"/>
        <v>0.101160250645767</v>
      </c>
      <c r="E882" s="43">
        <f t="shared" ca="1" si="379"/>
        <v>23.60013945433289</v>
      </c>
      <c r="F882" s="43">
        <f t="shared" ca="1" si="380"/>
        <v>2.3600139454332889</v>
      </c>
      <c r="G882" s="43">
        <f>IF(A882&lt;&gt;"",IF(A882&lt;Data!$G$11*0.25,$C$13/$G$32,IF(A882&gt;Data!$G$11*0.25,$C$13,$C$13*10)),"")</f>
        <v>2</v>
      </c>
      <c r="H882" s="43">
        <f>IF(A882&lt;&gt;"",IF(Data!$G$9="constant",$C$13,IF(Data!$G$9="squeeze",G882,F882)),"")</f>
        <v>2</v>
      </c>
      <c r="I882" s="38">
        <f ca="1">IF(ISNUMBER(A882),NORMINV(RAND(),0,IF(AND(Data!$G$9="squeeze",A882&lt;Data!$G$11*0.25),$H$32,1)*$C$30*$C$13)*($C$14*$C$12),"")</f>
        <v>1.8827423695560487E-4</v>
      </c>
      <c r="J882" s="42">
        <f ca="1">IFERROR(IF(Data!$C$6="Real",B882,I882+J881+($C$14*$C$12)*(NORMINV(RAND(),$C$15,CHOOSE($G$13,$C$13,F882,G882)))),"")</f>
        <v>1.3450807704973811</v>
      </c>
      <c r="K882" s="88">
        <f>IF(ISNUMBER(A882), IF($G$16="fixed",$G$17,MIN(H882*Data!$C$7*$C$16*0.5,$C$17*Data!$C$7))*$C$12,"")</f>
        <v>8.0000000000000007E-5</v>
      </c>
      <c r="L882" s="42">
        <f t="shared" ca="1" si="404"/>
        <v>1.3450807704973811</v>
      </c>
      <c r="M882" s="44">
        <f t="shared" ca="1" si="405"/>
        <v>1.3451207704973811</v>
      </c>
      <c r="N882" s="44">
        <f t="shared" ca="1" si="406"/>
        <v>1.345040770497381</v>
      </c>
      <c r="O882" s="108">
        <f t="shared" ca="1" si="381"/>
        <v>3.5719383803105895E-2</v>
      </c>
      <c r="P882" s="102">
        <f t="shared" ca="1" si="382"/>
        <v>7.5558188286271859</v>
      </c>
      <c r="Q882" s="102">
        <f t="shared" ca="1" si="383"/>
        <v>-6.9921045359384065E-2</v>
      </c>
      <c r="R882" s="120">
        <f t="shared" ca="1" si="401"/>
        <v>1</v>
      </c>
      <c r="S882" s="54">
        <f t="shared" ca="1" si="402"/>
        <v>0</v>
      </c>
      <c r="T882" s="5">
        <f t="shared" ca="1" si="384"/>
        <v>1.3475392670087669</v>
      </c>
      <c r="U882" s="152">
        <f t="shared" ca="1" si="385"/>
        <v>1.3551546055591035</v>
      </c>
      <c r="V882" s="152">
        <f t="shared" ca="1" si="386"/>
        <v>1.3410926221287864</v>
      </c>
      <c r="W882" s="153">
        <f t="shared" ca="1" si="387"/>
        <v>2</v>
      </c>
      <c r="X882" s="153">
        <f t="shared" ca="1" si="388"/>
        <v>2</v>
      </c>
      <c r="Y882" s="153">
        <f t="shared" ca="1" si="389"/>
        <v>8</v>
      </c>
      <c r="Z882" s="153">
        <f t="shared" ca="1" si="390"/>
        <v>8</v>
      </c>
      <c r="AA882" s="152">
        <f t="shared" ca="1" si="391"/>
        <v>1.3520566961946332</v>
      </c>
      <c r="AB882" s="152">
        <f t="shared" ca="1" si="392"/>
        <v>1.343007522143606</v>
      </c>
      <c r="AC882" s="154">
        <f t="shared" ca="1" si="393"/>
        <v>-561.27405578017431</v>
      </c>
      <c r="AD882" s="154">
        <f t="shared" ca="1" si="394"/>
        <v>-169.05986830201059</v>
      </c>
      <c r="AE882" s="3">
        <f t="shared" ca="1" si="395"/>
        <v>-45.645870255136558</v>
      </c>
      <c r="AF882" s="3">
        <f t="shared" ca="1" si="396"/>
        <v>-730.33392408218492</v>
      </c>
      <c r="AG882" s="3" t="str">
        <f t="shared" ca="1" si="403"/>
        <v>N</v>
      </c>
      <c r="AH882" s="4" t="str">
        <f t="shared" ca="1" si="397"/>
        <v/>
      </c>
      <c r="AI882" s="75">
        <f t="shared" ca="1" si="398"/>
        <v>-73.033392408218504</v>
      </c>
      <c r="AJ882" s="75">
        <f t="shared" ca="1" si="399"/>
        <v>0</v>
      </c>
    </row>
    <row r="883" spans="1:36">
      <c r="A883" s="41">
        <f t="shared" si="400"/>
        <v>817</v>
      </c>
      <c r="B883" s="150">
        <f ca="1">IF(ISNUMBER(A883),INDEX('MetaTrader Import'!$H$13:$J$5893,TRUNC(((A883-$A$39+1)-1)/3)+1,MOD((A883-$A$39+1)-1,3)+1),"")</f>
        <v>0</v>
      </c>
      <c r="C883" s="43">
        <f t="shared" ca="1" si="377"/>
        <v>23.60013945433289</v>
      </c>
      <c r="D883" s="43">
        <f t="shared" ca="1" si="378"/>
        <v>-0.38252675775019618</v>
      </c>
      <c r="E883" s="43">
        <f t="shared" ca="1" si="379"/>
        <v>23.217612696582695</v>
      </c>
      <c r="F883" s="43">
        <f t="shared" ca="1" si="380"/>
        <v>2.3217612696582695</v>
      </c>
      <c r="G883" s="43">
        <f>IF(A883&lt;&gt;"",IF(A883&lt;Data!$G$11*0.25,$C$13/$G$32,IF(A883&gt;Data!$G$11*0.25,$C$13,$C$13*10)),"")</f>
        <v>2</v>
      </c>
      <c r="H883" s="43">
        <f>IF(A883&lt;&gt;"",IF(Data!$G$9="constant",$C$13,IF(Data!$G$9="squeeze",G883,F883)),"")</f>
        <v>2</v>
      </c>
      <c r="I883" s="38">
        <f ca="1">IF(ISNUMBER(A883),NORMINV(RAND(),0,IF(AND(Data!$G$9="squeeze",A883&lt;Data!$G$11*0.25),$H$32,1)*$C$30*$C$13)*($C$14*$C$12),"")</f>
        <v>-1.2616490375130102E-4</v>
      </c>
      <c r="J883" s="42">
        <f ca="1">IFERROR(IF(Data!$C$6="Real",B883,I883+J882+($C$14*$C$12)*(NORMINV(RAND(),$C$15,CHOOSE($G$13,$C$13,F883,G883)))),"")</f>
        <v>1.3442460799796569</v>
      </c>
      <c r="K883" s="88">
        <f>IF(ISNUMBER(A883), IF($G$16="fixed",$G$17,MIN(H883*Data!$C$7*$C$16*0.5,$C$17*Data!$C$7))*$C$12,"")</f>
        <v>8.0000000000000007E-5</v>
      </c>
      <c r="L883" s="42">
        <f t="shared" ca="1" si="404"/>
        <v>1.3442460799796569</v>
      </c>
      <c r="M883" s="44">
        <f t="shared" ca="1" si="405"/>
        <v>1.344286079979657</v>
      </c>
      <c r="N883" s="44">
        <f t="shared" ca="1" si="406"/>
        <v>1.3442060799796569</v>
      </c>
      <c r="O883" s="108">
        <f t="shared" ca="1" si="381"/>
        <v>-0.70671974666962945</v>
      </c>
      <c r="P883" s="102">
        <f t="shared" ca="1" si="382"/>
        <v>7.747908943332285</v>
      </c>
      <c r="Q883" s="102">
        <f t="shared" ca="1" si="383"/>
        <v>-0.28518396439693944</v>
      </c>
      <c r="R883" s="120">
        <f t="shared" ca="1" si="401"/>
        <v>1</v>
      </c>
      <c r="S883" s="54">
        <f t="shared" ca="1" si="402"/>
        <v>0</v>
      </c>
      <c r="T883" s="5">
        <f t="shared" ca="1" si="384"/>
        <v>1.3475392670087669</v>
      </c>
      <c r="U883" s="152">
        <f t="shared" ca="1" si="385"/>
        <v>1.3551546055591035</v>
      </c>
      <c r="V883" s="152">
        <f t="shared" ca="1" si="386"/>
        <v>1.3410926221287864</v>
      </c>
      <c r="W883" s="153">
        <f t="shared" ca="1" si="387"/>
        <v>2</v>
      </c>
      <c r="X883" s="153">
        <f t="shared" ca="1" si="388"/>
        <v>2</v>
      </c>
      <c r="Y883" s="153">
        <f t="shared" ca="1" si="389"/>
        <v>8</v>
      </c>
      <c r="Z883" s="153">
        <f t="shared" ca="1" si="390"/>
        <v>8</v>
      </c>
      <c r="AA883" s="152">
        <f t="shared" ca="1" si="391"/>
        <v>1.3520566961946332</v>
      </c>
      <c r="AB883" s="152">
        <f t="shared" ca="1" si="392"/>
        <v>1.343007522143606</v>
      </c>
      <c r="AC883" s="154">
        <f t="shared" ca="1" si="393"/>
        <v>-628.04929719810332</v>
      </c>
      <c r="AD883" s="154">
        <f t="shared" ca="1" si="394"/>
        <v>-102.28462688408158</v>
      </c>
      <c r="AE883" s="3">
        <f t="shared" ca="1" si="395"/>
        <v>-45.645870255136558</v>
      </c>
      <c r="AF883" s="3">
        <f t="shared" ca="1" si="396"/>
        <v>-730.33392408218492</v>
      </c>
      <c r="AG883" s="3" t="str">
        <f t="shared" ca="1" si="403"/>
        <v>N</v>
      </c>
      <c r="AH883" s="4" t="str">
        <f t="shared" ca="1" si="397"/>
        <v/>
      </c>
      <c r="AI883" s="75">
        <f t="shared" ca="1" si="398"/>
        <v>-73.033392408218504</v>
      </c>
      <c r="AJ883" s="75">
        <f t="shared" ca="1" si="399"/>
        <v>0</v>
      </c>
    </row>
    <row r="884" spans="1:36">
      <c r="A884" s="41">
        <f t="shared" si="400"/>
        <v>818</v>
      </c>
      <c r="B884" s="150">
        <f ca="1">IF(ISNUMBER(A884),INDEX('MetaTrader Import'!$H$13:$J$5893,TRUNC(((A884-$A$39+1)-1)/3)+1,MOD((A884-$A$39+1)-1,3)+1),"")</f>
        <v>0</v>
      </c>
      <c r="C884" s="43">
        <f t="shared" ca="1" si="377"/>
        <v>23.217612696582695</v>
      </c>
      <c r="D884" s="43">
        <f t="shared" ca="1" si="378"/>
        <v>1.0394775150010445</v>
      </c>
      <c r="E884" s="43">
        <f t="shared" ca="1" si="379"/>
        <v>24.257090211583741</v>
      </c>
      <c r="F884" s="43">
        <f t="shared" ca="1" si="380"/>
        <v>2.4257090211583741</v>
      </c>
      <c r="G884" s="43">
        <f>IF(A884&lt;&gt;"",IF(A884&lt;Data!$G$11*0.25,$C$13/$G$32,IF(A884&gt;Data!$G$11*0.25,$C$13,$C$13*10)),"")</f>
        <v>2</v>
      </c>
      <c r="H884" s="43">
        <f>IF(A884&lt;&gt;"",IF(Data!$G$9="constant",$C$13,IF(Data!$G$9="squeeze",G884,F884)),"")</f>
        <v>2</v>
      </c>
      <c r="I884" s="38">
        <f ca="1">IF(ISNUMBER(A884),NORMINV(RAND(),0,IF(AND(Data!$G$9="squeeze",A884&lt;Data!$G$11*0.25),$H$32,1)*$C$30*$C$13)*($C$14*$C$12),"")</f>
        <v>-1.6050354780032313E-4</v>
      </c>
      <c r="J884" s="42">
        <f ca="1">IFERROR(IF(Data!$C$6="Real",B884,I884+J883+($C$14*$C$12)*(NORMINV(RAND(),$C$15,CHOOSE($G$13,$C$13,F884,G884)))),"")</f>
        <v>1.3439148273503252</v>
      </c>
      <c r="K884" s="88">
        <f>IF(ISNUMBER(A884), IF($G$16="fixed",$G$17,MIN(H884*Data!$C$7*$C$16*0.5,$C$17*Data!$C$7))*$C$12,"")</f>
        <v>8.0000000000000007E-5</v>
      </c>
      <c r="L884" s="42">
        <f t="shared" ca="1" si="404"/>
        <v>1.3439148273503252</v>
      </c>
      <c r="M884" s="44">
        <f t="shared" ca="1" si="405"/>
        <v>1.3439548273503252</v>
      </c>
      <c r="N884" s="44">
        <f t="shared" ca="1" si="406"/>
        <v>1.3438748273503252</v>
      </c>
      <c r="O884" s="108">
        <f t="shared" ca="1" si="381"/>
        <v>-1.1794534522352305</v>
      </c>
      <c r="P884" s="102">
        <f t="shared" ca="1" si="382"/>
        <v>9.0220573458169646</v>
      </c>
      <c r="Q884" s="102">
        <f t="shared" ca="1" si="383"/>
        <v>-0.40262833032164608</v>
      </c>
      <c r="R884" s="120">
        <f t="shared" ca="1" si="401"/>
        <v>1</v>
      </c>
      <c r="S884" s="54">
        <f t="shared" ca="1" si="402"/>
        <v>0</v>
      </c>
      <c r="T884" s="5">
        <f t="shared" ca="1" si="384"/>
        <v>1.3475392670087669</v>
      </c>
      <c r="U884" s="152">
        <f t="shared" ca="1" si="385"/>
        <v>1.3551546055591035</v>
      </c>
      <c r="V884" s="152">
        <f t="shared" ca="1" si="386"/>
        <v>1.3410926221287864</v>
      </c>
      <c r="W884" s="153">
        <f t="shared" ca="1" si="387"/>
        <v>2</v>
      </c>
      <c r="X884" s="153">
        <f t="shared" ca="1" si="388"/>
        <v>2</v>
      </c>
      <c r="Y884" s="153">
        <f t="shared" ca="1" si="389"/>
        <v>8</v>
      </c>
      <c r="Z884" s="153">
        <f t="shared" ca="1" si="390"/>
        <v>8</v>
      </c>
      <c r="AA884" s="152">
        <f t="shared" ca="1" si="391"/>
        <v>1.3520566961946332</v>
      </c>
      <c r="AB884" s="152">
        <f t="shared" ca="1" si="392"/>
        <v>1.343007522143606</v>
      </c>
      <c r="AC884" s="154">
        <f t="shared" ca="1" si="393"/>
        <v>-654.54950754464392</v>
      </c>
      <c r="AD884" s="154">
        <f t="shared" ca="1" si="394"/>
        <v>-75.784416537540977</v>
      </c>
      <c r="AE884" s="3">
        <f t="shared" ca="1" si="395"/>
        <v>-45.645870255136558</v>
      </c>
      <c r="AF884" s="3">
        <f t="shared" ca="1" si="396"/>
        <v>-730.33392408218492</v>
      </c>
      <c r="AG884" s="3" t="str">
        <f t="shared" ca="1" si="403"/>
        <v>N</v>
      </c>
      <c r="AH884" s="4" t="str">
        <f t="shared" ca="1" si="397"/>
        <v/>
      </c>
      <c r="AI884" s="75">
        <f t="shared" ca="1" si="398"/>
        <v>-73.033392408218504</v>
      </c>
      <c r="AJ884" s="75">
        <f t="shared" ca="1" si="399"/>
        <v>0</v>
      </c>
    </row>
    <row r="885" spans="1:36">
      <c r="A885" s="41">
        <f t="shared" si="400"/>
        <v>819</v>
      </c>
      <c r="B885" s="150">
        <f>IF(ISNUMBER(A885),INDEX('MetaTrader Import'!$H$13:$J$5893,TRUNC(((A885-$A$39+1)-1)/3)+1,MOD((A885-$A$39+1)-1,3)+1),"")</f>
        <v>0</v>
      </c>
      <c r="C885" s="43">
        <f t="shared" ca="1" si="377"/>
        <v>24.257090211583741</v>
      </c>
      <c r="D885" s="43">
        <f t="shared" ca="1" si="378"/>
        <v>0.46401100315555932</v>
      </c>
      <c r="E885" s="43">
        <f t="shared" ca="1" si="379"/>
        <v>24.721101214739299</v>
      </c>
      <c r="F885" s="43">
        <f t="shared" ca="1" si="380"/>
        <v>2.4721101214739298</v>
      </c>
      <c r="G885" s="43">
        <f>IF(A885&lt;&gt;"",IF(A885&lt;Data!$G$11*0.25,$C$13/$G$32,IF(A885&gt;Data!$G$11*0.25,$C$13,$C$13*10)),"")</f>
        <v>2</v>
      </c>
      <c r="H885" s="43">
        <f>IF(A885&lt;&gt;"",IF(Data!$G$9="constant",$C$13,IF(Data!$G$9="squeeze",G885,F885)),"")</f>
        <v>2</v>
      </c>
      <c r="I885" s="38">
        <f ca="1">IF(ISNUMBER(A885),NORMINV(RAND(),0,IF(AND(Data!$G$9="squeeze",A885&lt;Data!$G$11*0.25),$H$32,1)*$C$30*$C$13)*($C$14*$C$12),"")</f>
        <v>3.8482958957542423E-4</v>
      </c>
      <c r="J885" s="42">
        <f ca="1">IFERROR(IF(Data!$C$6="Real",B885,I885+J884+($C$14*$C$12)*(NORMINV(RAND(),$C$15,CHOOSE($G$13,$C$13,F885,G885)))),"")</f>
        <v>1.3444563662096496</v>
      </c>
      <c r="K885" s="88">
        <f>IF(ISNUMBER(A885), IF($G$16="fixed",$G$17,MIN(H885*Data!$C$7*$C$16*0.5,$C$17*Data!$C$7))*$C$12,"")</f>
        <v>8.0000000000000007E-5</v>
      </c>
      <c r="L885" s="42">
        <f t="shared" ca="1" si="404"/>
        <v>1.3444563662096496</v>
      </c>
      <c r="M885" s="44">
        <f t="shared" ca="1" si="405"/>
        <v>1.3444963662096496</v>
      </c>
      <c r="N885" s="44">
        <f t="shared" ca="1" si="406"/>
        <v>1.3444163662096495</v>
      </c>
      <c r="O885" s="108">
        <f t="shared" ca="1" si="381"/>
        <v>-1.6665258549027655</v>
      </c>
      <c r="P885" s="102">
        <f t="shared" ca="1" si="382"/>
        <v>9.3177700101586538</v>
      </c>
      <c r="Q885" s="102">
        <f t="shared" ca="1" si="383"/>
        <v>-0.49836909359117931</v>
      </c>
      <c r="R885" s="120">
        <f t="shared" ca="1" si="401"/>
        <v>1</v>
      </c>
      <c r="S885" s="54">
        <f t="shared" ca="1" si="402"/>
        <v>0</v>
      </c>
      <c r="T885" s="5">
        <f t="shared" ca="1" si="384"/>
        <v>1.3475392670087669</v>
      </c>
      <c r="U885" s="152">
        <f t="shared" ca="1" si="385"/>
        <v>1.3551546055591035</v>
      </c>
      <c r="V885" s="152">
        <f t="shared" ca="1" si="386"/>
        <v>1.3410926221287864</v>
      </c>
      <c r="W885" s="153">
        <f t="shared" ca="1" si="387"/>
        <v>2</v>
      </c>
      <c r="X885" s="153">
        <f t="shared" ca="1" si="388"/>
        <v>2</v>
      </c>
      <c r="Y885" s="153">
        <f t="shared" ca="1" si="389"/>
        <v>8</v>
      </c>
      <c r="Z885" s="153">
        <f t="shared" ca="1" si="390"/>
        <v>8</v>
      </c>
      <c r="AA885" s="152">
        <f t="shared" ca="1" si="391"/>
        <v>1.3520566961946332</v>
      </c>
      <c r="AB885" s="152">
        <f t="shared" ca="1" si="392"/>
        <v>1.343007522143606</v>
      </c>
      <c r="AC885" s="154">
        <f t="shared" ca="1" si="393"/>
        <v>-611.22639879869212</v>
      </c>
      <c r="AD885" s="154">
        <f t="shared" ca="1" si="394"/>
        <v>-119.10752528349278</v>
      </c>
      <c r="AE885" s="3">
        <f t="shared" ca="1" si="395"/>
        <v>-45.645870255136558</v>
      </c>
      <c r="AF885" s="3">
        <f t="shared" ca="1" si="396"/>
        <v>-730.33392408218492</v>
      </c>
      <c r="AG885" s="3" t="str">
        <f t="shared" ca="1" si="403"/>
        <v>N</v>
      </c>
      <c r="AH885" s="4" t="str">
        <f t="shared" ca="1" si="397"/>
        <v/>
      </c>
      <c r="AI885" s="75">
        <f t="shared" ca="1" si="398"/>
        <v>-73.033392408218504</v>
      </c>
      <c r="AJ885" s="75">
        <f t="shared" ca="1" si="399"/>
        <v>0</v>
      </c>
    </row>
    <row r="886" spans="1:36">
      <c r="A886" s="41">
        <f t="shared" si="400"/>
        <v>820</v>
      </c>
      <c r="B886" s="150">
        <f ca="1">IF(ISNUMBER(A886),INDEX('MetaTrader Import'!$H$13:$J$5893,TRUNC(((A886-$A$39+1)-1)/3)+1,MOD((A886-$A$39+1)-1,3)+1),"")</f>
        <v>0</v>
      </c>
      <c r="C886" s="43">
        <f t="shared" ca="1" si="377"/>
        <v>24.721101214739299</v>
      </c>
      <c r="D886" s="43">
        <f t="shared" ca="1" si="378"/>
        <v>5.7933624272798273E-2</v>
      </c>
      <c r="E886" s="43">
        <f t="shared" ca="1" si="379"/>
        <v>24.779034839012098</v>
      </c>
      <c r="F886" s="43">
        <f t="shared" ca="1" si="380"/>
        <v>2.4779034839012097</v>
      </c>
      <c r="G886" s="43">
        <f>IF(A886&lt;&gt;"",IF(A886&lt;Data!$G$11*0.25,$C$13/$G$32,IF(A886&gt;Data!$G$11*0.25,$C$13,$C$13*10)),"")</f>
        <v>2</v>
      </c>
      <c r="H886" s="43">
        <f>IF(A886&lt;&gt;"",IF(Data!$G$9="constant",$C$13,IF(Data!$G$9="squeeze",G886,F886)),"")</f>
        <v>2</v>
      </c>
      <c r="I886" s="38">
        <f ca="1">IF(ISNUMBER(A886),NORMINV(RAND(),0,IF(AND(Data!$G$9="squeeze",A886&lt;Data!$G$11*0.25),$H$32,1)*$C$30*$C$13)*($C$14*$C$12),"")</f>
        <v>5.0586455492152222E-4</v>
      </c>
      <c r="J886" s="42">
        <f ca="1">IFERROR(IF(Data!$C$6="Real",B886,I886+J885+($C$14*$C$12)*(NORMINV(RAND(),$C$15,CHOOSE($G$13,$C$13,F886,G886)))),"")</f>
        <v>1.3449476311918873</v>
      </c>
      <c r="K886" s="88">
        <f>IF(ISNUMBER(A886), IF($G$16="fixed",$G$17,MIN(H886*Data!$C$7*$C$16*0.5,$C$17*Data!$C$7))*$C$12,"")</f>
        <v>8.0000000000000007E-5</v>
      </c>
      <c r="L886" s="42">
        <f t="shared" ca="1" si="404"/>
        <v>1.3449476311918873</v>
      </c>
      <c r="M886" s="44">
        <f t="shared" ca="1" si="405"/>
        <v>1.3449876311918874</v>
      </c>
      <c r="N886" s="44">
        <f t="shared" ca="1" si="406"/>
        <v>1.3449076311918873</v>
      </c>
      <c r="O886" s="108">
        <f t="shared" ca="1" si="381"/>
        <v>-1.7353437500846534</v>
      </c>
      <c r="P886" s="102">
        <f t="shared" ca="1" si="382"/>
        <v>9.4067725453674367</v>
      </c>
      <c r="Q886" s="102">
        <f t="shared" ca="1" si="383"/>
        <v>-0.54105044306706451</v>
      </c>
      <c r="R886" s="120">
        <f t="shared" ca="1" si="401"/>
        <v>1</v>
      </c>
      <c r="S886" s="54">
        <f t="shared" ca="1" si="402"/>
        <v>0</v>
      </c>
      <c r="T886" s="5">
        <f t="shared" ca="1" si="384"/>
        <v>1.3475392670087669</v>
      </c>
      <c r="U886" s="152">
        <f t="shared" ca="1" si="385"/>
        <v>1.3551546055591035</v>
      </c>
      <c r="V886" s="152">
        <f t="shared" ca="1" si="386"/>
        <v>1.3410926221287864</v>
      </c>
      <c r="W886" s="153">
        <f t="shared" ca="1" si="387"/>
        <v>2</v>
      </c>
      <c r="X886" s="153">
        <f t="shared" ca="1" si="388"/>
        <v>2</v>
      </c>
      <c r="Y886" s="153">
        <f t="shared" ca="1" si="389"/>
        <v>8</v>
      </c>
      <c r="Z886" s="153">
        <f t="shared" ca="1" si="390"/>
        <v>8</v>
      </c>
      <c r="AA886" s="152">
        <f t="shared" ca="1" si="391"/>
        <v>1.3520566961946332</v>
      </c>
      <c r="AB886" s="152">
        <f t="shared" ca="1" si="392"/>
        <v>1.343007522143606</v>
      </c>
      <c r="AC886" s="154">
        <f t="shared" ca="1" si="393"/>
        <v>-571.92520021967402</v>
      </c>
      <c r="AD886" s="154">
        <f t="shared" ca="1" si="394"/>
        <v>-158.40872386251093</v>
      </c>
      <c r="AE886" s="3">
        <f t="shared" ca="1" si="395"/>
        <v>-45.645870255136558</v>
      </c>
      <c r="AF886" s="3">
        <f t="shared" ca="1" si="396"/>
        <v>-730.33392408218492</v>
      </c>
      <c r="AG886" s="3" t="str">
        <f t="shared" ca="1" si="403"/>
        <v>N</v>
      </c>
      <c r="AH886" s="4" t="str">
        <f t="shared" ca="1" si="397"/>
        <v/>
      </c>
      <c r="AI886" s="75">
        <f t="shared" ca="1" si="398"/>
        <v>-73.033392408218504</v>
      </c>
      <c r="AJ886" s="75">
        <f t="shared" ca="1" si="399"/>
        <v>0</v>
      </c>
    </row>
    <row r="887" spans="1:36">
      <c r="A887" s="41">
        <f t="shared" si="400"/>
        <v>821</v>
      </c>
      <c r="B887" s="150">
        <f ca="1">IF(ISNUMBER(A887),INDEX('MetaTrader Import'!$H$13:$J$5893,TRUNC(((A887-$A$39+1)-1)/3)+1,MOD((A887-$A$39+1)-1,3)+1),"")</f>
        <v>0</v>
      </c>
      <c r="C887" s="43">
        <f t="shared" ca="1" si="377"/>
        <v>24.779034839012098</v>
      </c>
      <c r="D887" s="43">
        <f t="shared" ca="1" si="378"/>
        <v>-0.92144556089935026</v>
      </c>
      <c r="E887" s="43">
        <f t="shared" ca="1" si="379"/>
        <v>23.857589278112748</v>
      </c>
      <c r="F887" s="43">
        <f t="shared" ca="1" si="380"/>
        <v>2.385758927811275</v>
      </c>
      <c r="G887" s="43">
        <f>IF(A887&lt;&gt;"",IF(A887&lt;Data!$G$11*0.25,$C$13/$G$32,IF(A887&gt;Data!$G$11*0.25,$C$13,$C$13*10)),"")</f>
        <v>2</v>
      </c>
      <c r="H887" s="43">
        <f>IF(A887&lt;&gt;"",IF(Data!$G$9="constant",$C$13,IF(Data!$G$9="squeeze",G887,F887)),"")</f>
        <v>2</v>
      </c>
      <c r="I887" s="38">
        <f ca="1">IF(ISNUMBER(A887),NORMINV(RAND(),0,IF(AND(Data!$G$9="squeeze",A887&lt;Data!$G$11*0.25),$H$32,1)*$C$30*$C$13)*($C$14*$C$12),"")</f>
        <v>-4.7303812783163565E-5</v>
      </c>
      <c r="J887" s="42">
        <f ca="1">IFERROR(IF(Data!$C$6="Real",B887,I887+J886+($C$14*$C$12)*(NORMINV(RAND(),$C$15,CHOOSE($G$13,$C$13,F887,G887)))),"")</f>
        <v>1.3444609726970886</v>
      </c>
      <c r="K887" s="88">
        <f>IF(ISNUMBER(A887), IF($G$16="fixed",$G$17,MIN(H887*Data!$C$7*$C$16*0.5,$C$17*Data!$C$7))*$C$12,"")</f>
        <v>8.0000000000000007E-5</v>
      </c>
      <c r="L887" s="42">
        <f t="shared" ca="1" si="404"/>
        <v>1.3444609726970886</v>
      </c>
      <c r="M887" s="44">
        <f t="shared" ca="1" si="405"/>
        <v>1.3445009726970887</v>
      </c>
      <c r="N887" s="44">
        <f t="shared" ca="1" si="406"/>
        <v>1.3444209726970886</v>
      </c>
      <c r="O887" s="108">
        <f t="shared" ca="1" si="381"/>
        <v>-1.7231427387865823</v>
      </c>
      <c r="P887" s="102">
        <f t="shared" ca="1" si="382"/>
        <v>9.372283029900883</v>
      </c>
      <c r="Q887" s="102">
        <f t="shared" ca="1" si="383"/>
        <v>-0.52838246590609772</v>
      </c>
      <c r="R887" s="120">
        <f t="shared" ca="1" si="401"/>
        <v>1</v>
      </c>
      <c r="S887" s="54">
        <f t="shared" ca="1" si="402"/>
        <v>0</v>
      </c>
      <c r="T887" s="5">
        <f t="shared" ca="1" si="384"/>
        <v>1.3475392670087669</v>
      </c>
      <c r="U887" s="152">
        <f t="shared" ca="1" si="385"/>
        <v>1.3551546055591035</v>
      </c>
      <c r="V887" s="152">
        <f t="shared" ca="1" si="386"/>
        <v>1.3410926221287864</v>
      </c>
      <c r="W887" s="153">
        <f t="shared" ca="1" si="387"/>
        <v>2</v>
      </c>
      <c r="X887" s="153">
        <f t="shared" ca="1" si="388"/>
        <v>2</v>
      </c>
      <c r="Y887" s="153">
        <f t="shared" ca="1" si="389"/>
        <v>8</v>
      </c>
      <c r="Z887" s="153">
        <f t="shared" ca="1" si="390"/>
        <v>8</v>
      </c>
      <c r="AA887" s="152">
        <f t="shared" ca="1" si="391"/>
        <v>1.3520566961946332</v>
      </c>
      <c r="AB887" s="152">
        <f t="shared" ca="1" si="392"/>
        <v>1.343007522143606</v>
      </c>
      <c r="AC887" s="154">
        <f t="shared" ca="1" si="393"/>
        <v>-610.85787980356804</v>
      </c>
      <c r="AD887" s="154">
        <f t="shared" ca="1" si="394"/>
        <v>-119.47604427861691</v>
      </c>
      <c r="AE887" s="3">
        <f t="shared" ca="1" si="395"/>
        <v>-45.645870255136558</v>
      </c>
      <c r="AF887" s="3">
        <f t="shared" ca="1" si="396"/>
        <v>-730.33392408218492</v>
      </c>
      <c r="AG887" s="3" t="str">
        <f t="shared" ca="1" si="403"/>
        <v>N</v>
      </c>
      <c r="AH887" s="4" t="str">
        <f t="shared" ca="1" si="397"/>
        <v/>
      </c>
      <c r="AI887" s="75">
        <f t="shared" ca="1" si="398"/>
        <v>-73.033392408218504</v>
      </c>
      <c r="AJ887" s="75">
        <f t="shared" ca="1" si="399"/>
        <v>0</v>
      </c>
    </row>
    <row r="888" spans="1:36">
      <c r="A888" s="41">
        <f t="shared" si="400"/>
        <v>822</v>
      </c>
      <c r="B888" s="150">
        <f>IF(ISNUMBER(A888),INDEX('MetaTrader Import'!$H$13:$J$5893,TRUNC(((A888-$A$39+1)-1)/3)+1,MOD((A888-$A$39+1)-1,3)+1),"")</f>
        <v>0</v>
      </c>
      <c r="C888" s="43">
        <f t="shared" ca="1" si="377"/>
        <v>23.857589278112748</v>
      </c>
      <c r="D888" s="43">
        <f t="shared" ca="1" si="378"/>
        <v>0.87480858160673247</v>
      </c>
      <c r="E888" s="43">
        <f t="shared" ca="1" si="379"/>
        <v>24.73239785971948</v>
      </c>
      <c r="F888" s="43">
        <f t="shared" ca="1" si="380"/>
        <v>2.4732397859719479</v>
      </c>
      <c r="G888" s="43">
        <f>IF(A888&lt;&gt;"",IF(A888&lt;Data!$G$11*0.25,$C$13/$G$32,IF(A888&gt;Data!$G$11*0.25,$C$13,$C$13*10)),"")</f>
        <v>2</v>
      </c>
      <c r="H888" s="43">
        <f>IF(A888&lt;&gt;"",IF(Data!$G$9="constant",$C$13,IF(Data!$G$9="squeeze",G888,F888)),"")</f>
        <v>2</v>
      </c>
      <c r="I888" s="38">
        <f ca="1">IF(ISNUMBER(A888),NORMINV(RAND(),0,IF(AND(Data!$G$9="squeeze",A888&lt;Data!$G$11*0.25),$H$32,1)*$C$30*$C$13)*($C$14*$C$12),"")</f>
        <v>1.9856584880330882E-6</v>
      </c>
      <c r="J888" s="42">
        <f ca="1">IFERROR(IF(Data!$C$6="Real",B888,I888+J887+($C$14*$C$12)*(NORMINV(RAND(),$C$15,CHOOSE($G$13,$C$13,F888,G888)))),"")</f>
        <v>1.3447896361107801</v>
      </c>
      <c r="K888" s="88">
        <f>IF(ISNUMBER(A888), IF($G$16="fixed",$G$17,MIN(H888*Data!$C$7*$C$16*0.5,$C$17*Data!$C$7))*$C$12,"")</f>
        <v>8.0000000000000007E-5</v>
      </c>
      <c r="L888" s="42">
        <f t="shared" ca="1" si="404"/>
        <v>1.3447896361107801</v>
      </c>
      <c r="M888" s="44">
        <f t="shared" ca="1" si="405"/>
        <v>1.3448296361107801</v>
      </c>
      <c r="N888" s="44">
        <f t="shared" ca="1" si="406"/>
        <v>1.34474963611078</v>
      </c>
      <c r="O888" s="108">
        <f t="shared" ca="1" si="381"/>
        <v>-1.5954617014303547</v>
      </c>
      <c r="P888" s="102">
        <f t="shared" ca="1" si="382"/>
        <v>9.0901660346630795</v>
      </c>
      <c r="Q888" s="102">
        <f t="shared" ca="1" si="383"/>
        <v>-0.46913308797352432</v>
      </c>
      <c r="R888" s="120">
        <f t="shared" ca="1" si="401"/>
        <v>1</v>
      </c>
      <c r="S888" s="54">
        <f t="shared" ca="1" si="402"/>
        <v>0</v>
      </c>
      <c r="T888" s="5">
        <f t="shared" ca="1" si="384"/>
        <v>1.3475392670087669</v>
      </c>
      <c r="U888" s="152">
        <f t="shared" ca="1" si="385"/>
        <v>1.3551546055591035</v>
      </c>
      <c r="V888" s="152">
        <f t="shared" ca="1" si="386"/>
        <v>1.3410926221287864</v>
      </c>
      <c r="W888" s="153">
        <f t="shared" ca="1" si="387"/>
        <v>2</v>
      </c>
      <c r="X888" s="153">
        <f t="shared" ca="1" si="388"/>
        <v>2</v>
      </c>
      <c r="Y888" s="153">
        <f t="shared" ca="1" si="389"/>
        <v>8</v>
      </c>
      <c r="Z888" s="153">
        <f t="shared" ca="1" si="390"/>
        <v>8</v>
      </c>
      <c r="AA888" s="152">
        <f t="shared" ca="1" si="391"/>
        <v>1.3520566961946332</v>
      </c>
      <c r="AB888" s="152">
        <f t="shared" ca="1" si="392"/>
        <v>1.343007522143606</v>
      </c>
      <c r="AC888" s="154">
        <f t="shared" ca="1" si="393"/>
        <v>-584.56480670825431</v>
      </c>
      <c r="AD888" s="154">
        <f t="shared" ca="1" si="394"/>
        <v>-145.76911737393061</v>
      </c>
      <c r="AE888" s="3">
        <f t="shared" ca="1" si="395"/>
        <v>-45.645870255136558</v>
      </c>
      <c r="AF888" s="3">
        <f t="shared" ca="1" si="396"/>
        <v>-730.33392408218492</v>
      </c>
      <c r="AG888" s="3" t="str">
        <f t="shared" ca="1" si="403"/>
        <v>N</v>
      </c>
      <c r="AH888" s="4" t="str">
        <f t="shared" ca="1" si="397"/>
        <v/>
      </c>
      <c r="AI888" s="75">
        <f t="shared" ca="1" si="398"/>
        <v>-73.033392408218504</v>
      </c>
      <c r="AJ888" s="75">
        <f t="shared" ca="1" si="399"/>
        <v>0</v>
      </c>
    </row>
    <row r="889" spans="1:36">
      <c r="A889" s="41">
        <f t="shared" si="400"/>
        <v>823</v>
      </c>
      <c r="B889" s="150">
        <f ca="1">IF(ISNUMBER(A889),INDEX('MetaTrader Import'!$H$13:$J$5893,TRUNC(((A889-$A$39+1)-1)/3)+1,MOD((A889-$A$39+1)-1,3)+1),"")</f>
        <v>0</v>
      </c>
      <c r="C889" s="43">
        <f t="shared" ca="1" si="377"/>
        <v>24.73239785971948</v>
      </c>
      <c r="D889" s="43">
        <f t="shared" ca="1" si="378"/>
        <v>-1.5258956967658754</v>
      </c>
      <c r="E889" s="43">
        <f t="shared" ca="1" si="379"/>
        <v>23.206502162953605</v>
      </c>
      <c r="F889" s="43">
        <f t="shared" ca="1" si="380"/>
        <v>2.3206502162953604</v>
      </c>
      <c r="G889" s="43">
        <f>IF(A889&lt;&gt;"",IF(A889&lt;Data!$G$11*0.25,$C$13/$G$32,IF(A889&gt;Data!$G$11*0.25,$C$13,$C$13*10)),"")</f>
        <v>2</v>
      </c>
      <c r="H889" s="43">
        <f>IF(A889&lt;&gt;"",IF(Data!$G$9="constant",$C$13,IF(Data!$G$9="squeeze",G889,F889)),"")</f>
        <v>2</v>
      </c>
      <c r="I889" s="38">
        <f ca="1">IF(ISNUMBER(A889),NORMINV(RAND(),0,IF(AND(Data!$G$9="squeeze",A889&lt;Data!$G$11*0.25),$H$32,1)*$C$30*$C$13)*($C$14*$C$12),"")</f>
        <v>-4.9040685854031716E-4</v>
      </c>
      <c r="J889" s="42">
        <f ca="1">IFERROR(IF(Data!$C$6="Real",B889,I889+J888+($C$14*$C$12)*(NORMINV(RAND(),$C$15,CHOOSE($G$13,$C$13,F889,G889)))),"")</f>
        <v>1.3443030469811612</v>
      </c>
      <c r="K889" s="88">
        <f>IF(ISNUMBER(A889), IF($G$16="fixed",$G$17,MIN(H889*Data!$C$7*$C$16*0.5,$C$17*Data!$C$7))*$C$12,"")</f>
        <v>8.0000000000000007E-5</v>
      </c>
      <c r="L889" s="42">
        <f t="shared" ca="1" si="404"/>
        <v>1.3443030469811612</v>
      </c>
      <c r="M889" s="44">
        <f t="shared" ca="1" si="405"/>
        <v>1.3443430469811612</v>
      </c>
      <c r="N889" s="44">
        <f t="shared" ca="1" si="406"/>
        <v>1.3442630469811612</v>
      </c>
      <c r="O889" s="108">
        <f t="shared" ca="1" si="381"/>
        <v>-1.6365944983925407</v>
      </c>
      <c r="P889" s="102">
        <f t="shared" ca="1" si="382"/>
        <v>9.1897759190895609</v>
      </c>
      <c r="Q889" s="102">
        <f t="shared" ca="1" si="383"/>
        <v>-0.37609234908124772</v>
      </c>
      <c r="R889" s="120">
        <f t="shared" ca="1" si="401"/>
        <v>1</v>
      </c>
      <c r="S889" s="54">
        <f t="shared" ca="1" si="402"/>
        <v>0</v>
      </c>
      <c r="T889" s="5">
        <f t="shared" ca="1" si="384"/>
        <v>1.3475392670087669</v>
      </c>
      <c r="U889" s="152">
        <f t="shared" ca="1" si="385"/>
        <v>1.3551546055591035</v>
      </c>
      <c r="V889" s="152">
        <f t="shared" ca="1" si="386"/>
        <v>1.3410926221287864</v>
      </c>
      <c r="W889" s="153">
        <f t="shared" ca="1" si="387"/>
        <v>2</v>
      </c>
      <c r="X889" s="153">
        <f t="shared" ca="1" si="388"/>
        <v>2</v>
      </c>
      <c r="Y889" s="153">
        <f t="shared" ca="1" si="389"/>
        <v>8</v>
      </c>
      <c r="Z889" s="153">
        <f t="shared" ca="1" si="390"/>
        <v>8</v>
      </c>
      <c r="AA889" s="152">
        <f t="shared" ca="1" si="391"/>
        <v>1.3520566961946332</v>
      </c>
      <c r="AB889" s="152">
        <f t="shared" ca="1" si="392"/>
        <v>1.343007522143606</v>
      </c>
      <c r="AC889" s="154">
        <f t="shared" ca="1" si="393"/>
        <v>-623.49193707776249</v>
      </c>
      <c r="AD889" s="154">
        <f t="shared" ca="1" si="394"/>
        <v>-106.84198700442238</v>
      </c>
      <c r="AE889" s="3">
        <f t="shared" ca="1" si="395"/>
        <v>-45.645870255136558</v>
      </c>
      <c r="AF889" s="3">
        <f t="shared" ca="1" si="396"/>
        <v>-730.33392408218492</v>
      </c>
      <c r="AG889" s="3" t="str">
        <f t="shared" ca="1" si="403"/>
        <v>N</v>
      </c>
      <c r="AH889" s="4" t="str">
        <f t="shared" ca="1" si="397"/>
        <v/>
      </c>
      <c r="AI889" s="75">
        <f t="shared" ca="1" si="398"/>
        <v>-73.033392408218504</v>
      </c>
      <c r="AJ889" s="75">
        <f t="shared" ca="1" si="399"/>
        <v>0</v>
      </c>
    </row>
    <row r="890" spans="1:36">
      <c r="A890" s="41">
        <f t="shared" si="400"/>
        <v>824</v>
      </c>
      <c r="B890" s="150">
        <f ca="1">IF(ISNUMBER(A890),INDEX('MetaTrader Import'!$H$13:$J$5893,TRUNC(((A890-$A$39+1)-1)/3)+1,MOD((A890-$A$39+1)-1,3)+1),"")</f>
        <v>0</v>
      </c>
      <c r="C890" s="43">
        <f t="shared" ca="1" si="377"/>
        <v>23.206502162953605</v>
      </c>
      <c r="D890" s="43">
        <f t="shared" ca="1" si="378"/>
        <v>-0.45111523234888429</v>
      </c>
      <c r="E890" s="43">
        <f t="shared" ca="1" si="379"/>
        <v>22.755386930604722</v>
      </c>
      <c r="F890" s="43">
        <f t="shared" ca="1" si="380"/>
        <v>2.2755386930604722</v>
      </c>
      <c r="G890" s="43">
        <f>IF(A890&lt;&gt;"",IF(A890&lt;Data!$G$11*0.25,$C$13/$G$32,IF(A890&gt;Data!$G$11*0.25,$C$13,$C$13*10)),"")</f>
        <v>2</v>
      </c>
      <c r="H890" s="43">
        <f>IF(A890&lt;&gt;"",IF(Data!$G$9="constant",$C$13,IF(Data!$G$9="squeeze",G890,F890)),"")</f>
        <v>2</v>
      </c>
      <c r="I890" s="38">
        <f ca="1">IF(ISNUMBER(A890),NORMINV(RAND(),0,IF(AND(Data!$G$9="squeeze",A890&lt;Data!$G$11*0.25),$H$32,1)*$C$30*$C$13)*($C$14*$C$12),"")</f>
        <v>1.5922682625412133E-4</v>
      </c>
      <c r="J890" s="42">
        <f ca="1">IFERROR(IF(Data!$C$6="Real",B890,I890+J889+($C$14*$C$12)*(NORMINV(RAND(),$C$15,CHOOSE($G$13,$C$13,F890,G890)))),"")</f>
        <v>1.3447599618966388</v>
      </c>
      <c r="K890" s="88">
        <f>IF(ISNUMBER(A890), IF($G$16="fixed",$G$17,MIN(H890*Data!$C$7*$C$16*0.5,$C$17*Data!$C$7))*$C$12,"")</f>
        <v>8.0000000000000007E-5</v>
      </c>
      <c r="L890" s="42">
        <f t="shared" ca="1" si="404"/>
        <v>1.3447599618966388</v>
      </c>
      <c r="M890" s="44">
        <f t="shared" ca="1" si="405"/>
        <v>1.3447999618966389</v>
      </c>
      <c r="N890" s="44">
        <f t="shared" ca="1" si="406"/>
        <v>1.3447199618966388</v>
      </c>
      <c r="O890" s="108">
        <f t="shared" ca="1" si="381"/>
        <v>-1.4762312847002974</v>
      </c>
      <c r="P890" s="102">
        <f t="shared" ca="1" si="382"/>
        <v>8.8819020908971282</v>
      </c>
      <c r="Q890" s="102">
        <f t="shared" ca="1" si="383"/>
        <v>-0.27085612227933475</v>
      </c>
      <c r="R890" s="120">
        <f t="shared" ca="1" si="401"/>
        <v>1</v>
      </c>
      <c r="S890" s="54">
        <f t="shared" ca="1" si="402"/>
        <v>0</v>
      </c>
      <c r="T890" s="5">
        <f t="shared" ca="1" si="384"/>
        <v>1.3475392670087669</v>
      </c>
      <c r="U890" s="152">
        <f t="shared" ca="1" si="385"/>
        <v>1.3551546055591035</v>
      </c>
      <c r="V890" s="152">
        <f t="shared" ca="1" si="386"/>
        <v>1.3410926221287864</v>
      </c>
      <c r="W890" s="153">
        <f t="shared" ca="1" si="387"/>
        <v>2</v>
      </c>
      <c r="X890" s="153">
        <f t="shared" ca="1" si="388"/>
        <v>2</v>
      </c>
      <c r="Y890" s="153">
        <f t="shared" ca="1" si="389"/>
        <v>8</v>
      </c>
      <c r="Z890" s="153">
        <f t="shared" ca="1" si="390"/>
        <v>8</v>
      </c>
      <c r="AA890" s="152">
        <f t="shared" ca="1" si="391"/>
        <v>1.3520566961946332</v>
      </c>
      <c r="AB890" s="152">
        <f t="shared" ca="1" si="392"/>
        <v>1.343007522143606</v>
      </c>
      <c r="AC890" s="154">
        <f t="shared" ca="1" si="393"/>
        <v>-586.93874383955347</v>
      </c>
      <c r="AD890" s="154">
        <f t="shared" ca="1" si="394"/>
        <v>-143.39518024263143</v>
      </c>
      <c r="AE890" s="3">
        <f t="shared" ca="1" si="395"/>
        <v>-45.645870255136558</v>
      </c>
      <c r="AF890" s="3">
        <f t="shared" ca="1" si="396"/>
        <v>-730.33392408218492</v>
      </c>
      <c r="AG890" s="3" t="str">
        <f t="shared" ca="1" si="403"/>
        <v>N</v>
      </c>
      <c r="AH890" s="4" t="str">
        <f t="shared" ca="1" si="397"/>
        <v/>
      </c>
      <c r="AI890" s="75">
        <f t="shared" ca="1" si="398"/>
        <v>-73.033392408218504</v>
      </c>
      <c r="AJ890" s="75">
        <f t="shared" ca="1" si="399"/>
        <v>0</v>
      </c>
    </row>
    <row r="891" spans="1:36">
      <c r="A891" s="41">
        <f t="shared" si="400"/>
        <v>825</v>
      </c>
      <c r="B891" s="150">
        <f>IF(ISNUMBER(A891),INDEX('MetaTrader Import'!$H$13:$J$5893,TRUNC(((A891-$A$39+1)-1)/3)+1,MOD((A891-$A$39+1)-1,3)+1),"")</f>
        <v>0</v>
      </c>
      <c r="C891" s="43">
        <f t="shared" ca="1" si="377"/>
        <v>22.755386930604722</v>
      </c>
      <c r="D891" s="43">
        <f t="shared" ca="1" si="378"/>
        <v>2.2121459884778618</v>
      </c>
      <c r="E891" s="43">
        <f t="shared" ca="1" si="379"/>
        <v>24.967532919082583</v>
      </c>
      <c r="F891" s="43">
        <f t="shared" ca="1" si="380"/>
        <v>2.4967532919082585</v>
      </c>
      <c r="G891" s="43">
        <f>IF(A891&lt;&gt;"",IF(A891&lt;Data!$G$11*0.25,$C$13/$G$32,IF(A891&gt;Data!$G$11*0.25,$C$13,$C$13*10)),"")</f>
        <v>2</v>
      </c>
      <c r="H891" s="43">
        <f>IF(A891&lt;&gt;"",IF(Data!$G$9="constant",$C$13,IF(Data!$G$9="squeeze",G891,F891)),"")</f>
        <v>2</v>
      </c>
      <c r="I891" s="38">
        <f ca="1">IF(ISNUMBER(A891),NORMINV(RAND(),0,IF(AND(Data!$G$9="squeeze",A891&lt;Data!$G$11*0.25),$H$32,1)*$C$30*$C$13)*($C$14*$C$12),"")</f>
        <v>-1.888924969427755E-4</v>
      </c>
      <c r="J891" s="42">
        <f ca="1">IFERROR(IF(Data!$C$6="Real",B891,I891+J890+($C$14*$C$12)*(NORMINV(RAND(),$C$15,CHOOSE($G$13,$C$13,F891,G891)))),"")</f>
        <v>1.3440179181411269</v>
      </c>
      <c r="K891" s="88">
        <f>IF(ISNUMBER(A891), IF($G$16="fixed",$G$17,MIN(H891*Data!$C$7*$C$16*0.5,$C$17*Data!$C$7))*$C$12,"")</f>
        <v>8.0000000000000007E-5</v>
      </c>
      <c r="L891" s="42">
        <f t="shared" ca="1" si="404"/>
        <v>1.3440179181411269</v>
      </c>
      <c r="M891" s="44">
        <f t="shared" ca="1" si="405"/>
        <v>1.344057918141127</v>
      </c>
      <c r="N891" s="44">
        <f t="shared" ca="1" si="406"/>
        <v>1.3439779181411269</v>
      </c>
      <c r="O891" s="108">
        <f t="shared" ca="1" si="381"/>
        <v>-1.3867833940372816</v>
      </c>
      <c r="P891" s="102">
        <f t="shared" ca="1" si="382"/>
        <v>8.5700664494329768</v>
      </c>
      <c r="Q891" s="102">
        <f t="shared" ca="1" si="383"/>
        <v>-0.17417686758100207</v>
      </c>
      <c r="R891" s="120">
        <f t="shared" ca="1" si="401"/>
        <v>1</v>
      </c>
      <c r="S891" s="54">
        <f t="shared" ca="1" si="402"/>
        <v>0</v>
      </c>
      <c r="T891" s="5">
        <f t="shared" ca="1" si="384"/>
        <v>1.3475392670087669</v>
      </c>
      <c r="U891" s="152">
        <f t="shared" ca="1" si="385"/>
        <v>1.3551546055591035</v>
      </c>
      <c r="V891" s="152">
        <f t="shared" ca="1" si="386"/>
        <v>1.3410926221287864</v>
      </c>
      <c r="W891" s="153">
        <f t="shared" ca="1" si="387"/>
        <v>2</v>
      </c>
      <c r="X891" s="153">
        <f t="shared" ca="1" si="388"/>
        <v>2</v>
      </c>
      <c r="Y891" s="153">
        <f t="shared" ca="1" si="389"/>
        <v>8</v>
      </c>
      <c r="Z891" s="153">
        <f t="shared" ca="1" si="390"/>
        <v>8</v>
      </c>
      <c r="AA891" s="152">
        <f t="shared" ca="1" si="391"/>
        <v>1.3520566961946332</v>
      </c>
      <c r="AB891" s="152">
        <f t="shared" ca="1" si="392"/>
        <v>1.343007522143606</v>
      </c>
      <c r="AC891" s="154">
        <f t="shared" ca="1" si="393"/>
        <v>-646.30224428050553</v>
      </c>
      <c r="AD891" s="154">
        <f t="shared" ca="1" si="394"/>
        <v>-84.03167980167936</v>
      </c>
      <c r="AE891" s="3">
        <f t="shared" ca="1" si="395"/>
        <v>-45.645870255136558</v>
      </c>
      <c r="AF891" s="3">
        <f t="shared" ca="1" si="396"/>
        <v>-730.33392408218492</v>
      </c>
      <c r="AG891" s="3" t="str">
        <f t="shared" ca="1" si="403"/>
        <v>N</v>
      </c>
      <c r="AH891" s="4" t="str">
        <f t="shared" ca="1" si="397"/>
        <v/>
      </c>
      <c r="AI891" s="75">
        <f t="shared" ca="1" si="398"/>
        <v>-73.033392408218504</v>
      </c>
      <c r="AJ891" s="75">
        <f t="shared" ca="1" si="399"/>
        <v>0</v>
      </c>
    </row>
    <row r="892" spans="1:36">
      <c r="A892" s="41">
        <f t="shared" si="400"/>
        <v>826</v>
      </c>
      <c r="B892" s="150">
        <f ca="1">IF(ISNUMBER(A892),INDEX('MetaTrader Import'!$H$13:$J$5893,TRUNC(((A892-$A$39+1)-1)/3)+1,MOD((A892-$A$39+1)-1,3)+1),"")</f>
        <v>0</v>
      </c>
      <c r="C892" s="43">
        <f t="shared" ca="1" si="377"/>
        <v>24.967532919082583</v>
      </c>
      <c r="D892" s="43">
        <f t="shared" ca="1" si="378"/>
        <v>3.1728585594664162E-2</v>
      </c>
      <c r="E892" s="43">
        <f t="shared" ca="1" si="379"/>
        <v>24.999261504677246</v>
      </c>
      <c r="F892" s="43">
        <f t="shared" ca="1" si="380"/>
        <v>2.4999261504677248</v>
      </c>
      <c r="G892" s="43">
        <f>IF(A892&lt;&gt;"",IF(A892&lt;Data!$G$11*0.25,$C$13/$G$32,IF(A892&gt;Data!$G$11*0.25,$C$13,$C$13*10)),"")</f>
        <v>2</v>
      </c>
      <c r="H892" s="43">
        <f>IF(A892&lt;&gt;"",IF(Data!$G$9="constant",$C$13,IF(Data!$G$9="squeeze",G892,F892)),"")</f>
        <v>2</v>
      </c>
      <c r="I892" s="38">
        <f ca="1">IF(ISNUMBER(A892),NORMINV(RAND(),0,IF(AND(Data!$G$9="squeeze",A892&lt;Data!$G$11*0.25),$H$32,1)*$C$30*$C$13)*($C$14*$C$12),"")</f>
        <v>3.1200509887592862E-4</v>
      </c>
      <c r="J892" s="42">
        <f ca="1">IFERROR(IF(Data!$C$6="Real",B892,I892+J891+($C$14*$C$12)*(NORMINV(RAND(),$C$15,CHOOSE($G$13,$C$13,F892,G892)))),"")</f>
        <v>1.3451741353905524</v>
      </c>
      <c r="K892" s="88">
        <f>IF(ISNUMBER(A892), IF($G$16="fixed",$G$17,MIN(H892*Data!$C$7*$C$16*0.5,$C$17*Data!$C$7))*$C$12,"")</f>
        <v>8.0000000000000007E-5</v>
      </c>
      <c r="L892" s="42">
        <f t="shared" ca="1" si="404"/>
        <v>1.3451741353905524</v>
      </c>
      <c r="M892" s="44">
        <f t="shared" ca="1" si="405"/>
        <v>1.3452141353905525</v>
      </c>
      <c r="N892" s="44">
        <f t="shared" ca="1" si="406"/>
        <v>1.3451341353905524</v>
      </c>
      <c r="O892" s="108">
        <f t="shared" ca="1" si="381"/>
        <v>-0.82368950876467373</v>
      </c>
      <c r="P892" s="102">
        <f t="shared" ca="1" si="382"/>
        <v>7.1504727579647485</v>
      </c>
      <c r="Q892" s="102">
        <f t="shared" ca="1" si="383"/>
        <v>-0.1280130211234608</v>
      </c>
      <c r="R892" s="120">
        <f t="shared" ca="1" si="401"/>
        <v>1</v>
      </c>
      <c r="S892" s="54">
        <f t="shared" ca="1" si="402"/>
        <v>0</v>
      </c>
      <c r="T892" s="5">
        <f t="shared" ca="1" si="384"/>
        <v>1.3475392670087669</v>
      </c>
      <c r="U892" s="152">
        <f t="shared" ca="1" si="385"/>
        <v>1.3551546055591035</v>
      </c>
      <c r="V892" s="152">
        <f t="shared" ca="1" si="386"/>
        <v>1.3410926221287864</v>
      </c>
      <c r="W892" s="153">
        <f t="shared" ca="1" si="387"/>
        <v>2</v>
      </c>
      <c r="X892" s="153">
        <f t="shared" ca="1" si="388"/>
        <v>2</v>
      </c>
      <c r="Y892" s="153">
        <f t="shared" ca="1" si="389"/>
        <v>8</v>
      </c>
      <c r="Z892" s="153">
        <f t="shared" ca="1" si="390"/>
        <v>8</v>
      </c>
      <c r="AA892" s="152">
        <f t="shared" ca="1" si="391"/>
        <v>1.3520566961946332</v>
      </c>
      <c r="AB892" s="152">
        <f t="shared" ca="1" si="392"/>
        <v>1.343007522143606</v>
      </c>
      <c r="AC892" s="154">
        <f t="shared" ca="1" si="393"/>
        <v>-553.80486432646592</v>
      </c>
      <c r="AD892" s="154">
        <f t="shared" ca="1" si="394"/>
        <v>-176.52905975571898</v>
      </c>
      <c r="AE892" s="3">
        <f t="shared" ca="1" si="395"/>
        <v>-45.645870255136558</v>
      </c>
      <c r="AF892" s="3">
        <f t="shared" ca="1" si="396"/>
        <v>-730.33392408218492</v>
      </c>
      <c r="AG892" s="3" t="str">
        <f t="shared" ca="1" si="403"/>
        <v>N</v>
      </c>
      <c r="AH892" s="4" t="str">
        <f t="shared" ca="1" si="397"/>
        <v/>
      </c>
      <c r="AI892" s="75">
        <f t="shared" ca="1" si="398"/>
        <v>-73.033392408218504</v>
      </c>
      <c r="AJ892" s="75">
        <f t="shared" ca="1" si="399"/>
        <v>0</v>
      </c>
    </row>
    <row r="893" spans="1:36">
      <c r="A893" s="41">
        <f t="shared" si="400"/>
        <v>827</v>
      </c>
      <c r="B893" s="150">
        <f ca="1">IF(ISNUMBER(A893),INDEX('MetaTrader Import'!$H$13:$J$5893,TRUNC(((A893-$A$39+1)-1)/3)+1,MOD((A893-$A$39+1)-1,3)+1),"")</f>
        <v>0</v>
      </c>
      <c r="C893" s="43">
        <f t="shared" ca="1" si="377"/>
        <v>24.999261504677246</v>
      </c>
      <c r="D893" s="43">
        <f t="shared" ca="1" si="378"/>
        <v>1.2110571597095934</v>
      </c>
      <c r="E893" s="43">
        <f t="shared" ca="1" si="379"/>
        <v>26.21031866438684</v>
      </c>
      <c r="F893" s="43">
        <f t="shared" ca="1" si="380"/>
        <v>2.6210318664386838</v>
      </c>
      <c r="G893" s="43">
        <f>IF(A893&lt;&gt;"",IF(A893&lt;Data!$G$11*0.25,$C$13/$G$32,IF(A893&gt;Data!$G$11*0.25,$C$13,$C$13*10)),"")</f>
        <v>2</v>
      </c>
      <c r="H893" s="43">
        <f>IF(A893&lt;&gt;"",IF(Data!$G$9="constant",$C$13,IF(Data!$G$9="squeeze",G893,F893)),"")</f>
        <v>2</v>
      </c>
      <c r="I893" s="38">
        <f ca="1">IF(ISNUMBER(A893),NORMINV(RAND(),0,IF(AND(Data!$G$9="squeeze",A893&lt;Data!$G$11*0.25),$H$32,1)*$C$30*$C$13)*($C$14*$C$12),"")</f>
        <v>3.6347791089451012E-4</v>
      </c>
      <c r="J893" s="42">
        <f ca="1">IFERROR(IF(Data!$C$6="Real",B893,I893+J892+($C$14*$C$12)*(NORMINV(RAND(),$C$15,CHOOSE($G$13,$C$13,F893,G893)))),"")</f>
        <v>1.3457334671537553</v>
      </c>
      <c r="K893" s="88">
        <f>IF(ISNUMBER(A893), IF($G$16="fixed",$G$17,MIN(H893*Data!$C$7*$C$16*0.5,$C$17*Data!$C$7))*$C$12,"")</f>
        <v>8.0000000000000007E-5</v>
      </c>
      <c r="L893" s="42">
        <f t="shared" ca="1" si="404"/>
        <v>1.3457334671537553</v>
      </c>
      <c r="M893" s="44">
        <f t="shared" ca="1" si="405"/>
        <v>1.3457734671537553</v>
      </c>
      <c r="N893" s="44">
        <f t="shared" ca="1" si="406"/>
        <v>1.3456934671537553</v>
      </c>
      <c r="O893" s="108">
        <f t="shared" ca="1" si="381"/>
        <v>-0.10141539460130553</v>
      </c>
      <c r="P893" s="102">
        <f t="shared" ca="1" si="382"/>
        <v>5.9624502655031124</v>
      </c>
      <c r="Q893" s="102">
        <f t="shared" ca="1" si="383"/>
        <v>-0.13133507721450444</v>
      </c>
      <c r="R893" s="120">
        <f t="shared" ca="1" si="401"/>
        <v>1</v>
      </c>
      <c r="S893" s="54">
        <f t="shared" ca="1" si="402"/>
        <v>0</v>
      </c>
      <c r="T893" s="5">
        <f t="shared" ca="1" si="384"/>
        <v>1.3475392670087669</v>
      </c>
      <c r="U893" s="152">
        <f t="shared" ca="1" si="385"/>
        <v>1.3551546055591035</v>
      </c>
      <c r="V893" s="152">
        <f t="shared" ca="1" si="386"/>
        <v>1.3410926221287864</v>
      </c>
      <c r="W893" s="153">
        <f t="shared" ca="1" si="387"/>
        <v>2</v>
      </c>
      <c r="X893" s="153">
        <f t="shared" ca="1" si="388"/>
        <v>2</v>
      </c>
      <c r="Y893" s="153">
        <f t="shared" ca="1" si="389"/>
        <v>8</v>
      </c>
      <c r="Z893" s="153">
        <f t="shared" ca="1" si="390"/>
        <v>8</v>
      </c>
      <c r="AA893" s="152">
        <f t="shared" ca="1" si="391"/>
        <v>1.3520566961946332</v>
      </c>
      <c r="AB893" s="152">
        <f t="shared" ca="1" si="392"/>
        <v>1.343007522143606</v>
      </c>
      <c r="AC893" s="154">
        <f t="shared" ca="1" si="393"/>
        <v>-509.05832327023506</v>
      </c>
      <c r="AD893" s="154">
        <f t="shared" ca="1" si="394"/>
        <v>-221.27560081194986</v>
      </c>
      <c r="AE893" s="3">
        <f t="shared" ca="1" si="395"/>
        <v>-45.645870255136558</v>
      </c>
      <c r="AF893" s="3">
        <f t="shared" ca="1" si="396"/>
        <v>-730.33392408218492</v>
      </c>
      <c r="AG893" s="3" t="str">
        <f t="shared" ca="1" si="403"/>
        <v>N</v>
      </c>
      <c r="AH893" s="4" t="str">
        <f t="shared" ca="1" si="397"/>
        <v/>
      </c>
      <c r="AI893" s="75">
        <f t="shared" ca="1" si="398"/>
        <v>-73.033392408218504</v>
      </c>
      <c r="AJ893" s="75">
        <f t="shared" ca="1" si="399"/>
        <v>0</v>
      </c>
    </row>
    <row r="894" spans="1:36">
      <c r="A894" s="41">
        <f t="shared" si="400"/>
        <v>828</v>
      </c>
      <c r="B894" s="150">
        <f>IF(ISNUMBER(A894),INDEX('MetaTrader Import'!$H$13:$J$5893,TRUNC(((A894-$A$39+1)-1)/3)+1,MOD((A894-$A$39+1)-1,3)+1),"")</f>
        <v>0</v>
      </c>
      <c r="C894" s="43">
        <f t="shared" ca="1" si="377"/>
        <v>26.21031866438684</v>
      </c>
      <c r="D894" s="43">
        <f t="shared" ca="1" si="378"/>
        <v>0.18839897914535997</v>
      </c>
      <c r="E894" s="43">
        <f t="shared" ca="1" si="379"/>
        <v>26.398717643532201</v>
      </c>
      <c r="F894" s="43">
        <f t="shared" ca="1" si="380"/>
        <v>2.6398717643532201</v>
      </c>
      <c r="G894" s="43">
        <f>IF(A894&lt;&gt;"",IF(A894&lt;Data!$G$11*0.25,$C$13/$G$32,IF(A894&gt;Data!$G$11*0.25,$C$13,$C$13*10)),"")</f>
        <v>2</v>
      </c>
      <c r="H894" s="43">
        <f>IF(A894&lt;&gt;"",IF(Data!$G$9="constant",$C$13,IF(Data!$G$9="squeeze",G894,F894)),"")</f>
        <v>2</v>
      </c>
      <c r="I894" s="38">
        <f ca="1">IF(ISNUMBER(A894),NORMINV(RAND(),0,IF(AND(Data!$G$9="squeeze",A894&lt;Data!$G$11*0.25),$H$32,1)*$C$30*$C$13)*($C$14*$C$12),"")</f>
        <v>3.2465076633499102E-4</v>
      </c>
      <c r="J894" s="42">
        <f ca="1">IFERROR(IF(Data!$C$6="Real",B894,I894+J893+($C$14*$C$12)*(NORMINV(RAND(),$C$15,CHOOSE($G$13,$C$13,F894,G894)))),"")</f>
        <v>1.3459815402430739</v>
      </c>
      <c r="K894" s="88">
        <f>IF(ISNUMBER(A894), IF($G$16="fixed",$G$17,MIN(H894*Data!$C$7*$C$16*0.5,$C$17*Data!$C$7))*$C$12,"")</f>
        <v>8.0000000000000007E-5</v>
      </c>
      <c r="L894" s="42">
        <f t="shared" ca="1" si="404"/>
        <v>1.3459815402430739</v>
      </c>
      <c r="M894" s="44">
        <f t="shared" ca="1" si="405"/>
        <v>1.346021540243074</v>
      </c>
      <c r="N894" s="44">
        <f t="shared" ca="1" si="406"/>
        <v>1.3459415402430739</v>
      </c>
      <c r="O894" s="108">
        <f t="shared" ca="1" si="381"/>
        <v>0.58511728120706563</v>
      </c>
      <c r="P894" s="102">
        <f t="shared" ca="1" si="382"/>
        <v>5.7792645940230143</v>
      </c>
      <c r="Q894" s="102">
        <f t="shared" ca="1" si="383"/>
        <v>-0.1551095832955442</v>
      </c>
      <c r="R894" s="120">
        <f t="shared" ca="1" si="401"/>
        <v>1</v>
      </c>
      <c r="S894" s="54">
        <f t="shared" ca="1" si="402"/>
        <v>0</v>
      </c>
      <c r="T894" s="5">
        <f t="shared" ca="1" si="384"/>
        <v>1.3475392670087669</v>
      </c>
      <c r="U894" s="152">
        <f t="shared" ca="1" si="385"/>
        <v>1.3551546055591035</v>
      </c>
      <c r="V894" s="152">
        <f t="shared" ca="1" si="386"/>
        <v>1.3410926221287864</v>
      </c>
      <c r="W894" s="153">
        <f t="shared" ca="1" si="387"/>
        <v>2</v>
      </c>
      <c r="X894" s="153">
        <f t="shared" ca="1" si="388"/>
        <v>2</v>
      </c>
      <c r="Y894" s="153">
        <f t="shared" ca="1" si="389"/>
        <v>8</v>
      </c>
      <c r="Z894" s="153">
        <f t="shared" ca="1" si="390"/>
        <v>8</v>
      </c>
      <c r="AA894" s="152">
        <f t="shared" ca="1" si="391"/>
        <v>1.3520566961946332</v>
      </c>
      <c r="AB894" s="152">
        <f t="shared" ca="1" si="392"/>
        <v>1.343007522143606</v>
      </c>
      <c r="AC894" s="154">
        <f t="shared" ca="1" si="393"/>
        <v>-489.21247612474519</v>
      </c>
      <c r="AD894" s="154">
        <f t="shared" ca="1" si="394"/>
        <v>-241.12144795743973</v>
      </c>
      <c r="AE894" s="3">
        <f t="shared" ca="1" si="395"/>
        <v>-45.645870255136558</v>
      </c>
      <c r="AF894" s="3">
        <f t="shared" ca="1" si="396"/>
        <v>-730.33392408218492</v>
      </c>
      <c r="AG894" s="3" t="str">
        <f t="shared" ca="1" si="403"/>
        <v>N</v>
      </c>
      <c r="AH894" s="4" t="str">
        <f t="shared" ca="1" si="397"/>
        <v/>
      </c>
      <c r="AI894" s="75">
        <f t="shared" ca="1" si="398"/>
        <v>-73.033392408218504</v>
      </c>
      <c r="AJ894" s="75">
        <f t="shared" ca="1" si="399"/>
        <v>0</v>
      </c>
    </row>
    <row r="895" spans="1:36">
      <c r="A895" s="41">
        <f t="shared" si="400"/>
        <v>829</v>
      </c>
      <c r="B895" s="150">
        <f ca="1">IF(ISNUMBER(A895),INDEX('MetaTrader Import'!$H$13:$J$5893,TRUNC(((A895-$A$39+1)-1)/3)+1,MOD((A895-$A$39+1)-1,3)+1),"")</f>
        <v>0</v>
      </c>
      <c r="C895" s="43">
        <f t="shared" ca="1" si="377"/>
        <v>26.398717643532201</v>
      </c>
      <c r="D895" s="43">
        <f t="shared" ca="1" si="378"/>
        <v>-1.4113422901441501</v>
      </c>
      <c r="E895" s="43">
        <f t="shared" ca="1" si="379"/>
        <v>24.98737535338805</v>
      </c>
      <c r="F895" s="43">
        <f t="shared" ca="1" si="380"/>
        <v>2.498737535338805</v>
      </c>
      <c r="G895" s="43">
        <f>IF(A895&lt;&gt;"",IF(A895&lt;Data!$G$11*0.25,$C$13/$G$32,IF(A895&gt;Data!$G$11*0.25,$C$13,$C$13*10)),"")</f>
        <v>2</v>
      </c>
      <c r="H895" s="43">
        <f>IF(A895&lt;&gt;"",IF(Data!$G$9="constant",$C$13,IF(Data!$G$9="squeeze",G895,F895)),"")</f>
        <v>2</v>
      </c>
      <c r="I895" s="38">
        <f ca="1">IF(ISNUMBER(A895),NORMINV(RAND(),0,IF(AND(Data!$G$9="squeeze",A895&lt;Data!$G$11*0.25),$H$32,1)*$C$30*$C$13)*($C$14*$C$12),"")</f>
        <v>-1.141867405020441E-4</v>
      </c>
      <c r="J895" s="42">
        <f ca="1">IFERROR(IF(Data!$C$6="Real",B895,I895+J894+($C$14*$C$12)*(NORMINV(RAND(),$C$15,CHOOSE($G$13,$C$13,F895,G895)))),"")</f>
        <v>1.3458828150969864</v>
      </c>
      <c r="K895" s="88">
        <f>IF(ISNUMBER(A895), IF($G$16="fixed",$G$17,MIN(H895*Data!$C$7*$C$16*0.5,$C$17*Data!$C$7))*$C$12,"")</f>
        <v>8.0000000000000007E-5</v>
      </c>
      <c r="L895" s="42">
        <f t="shared" ca="1" si="404"/>
        <v>1.3458828150969864</v>
      </c>
      <c r="M895" s="44">
        <f t="shared" ca="1" si="405"/>
        <v>1.3459228150969864</v>
      </c>
      <c r="N895" s="44">
        <f t="shared" ca="1" si="406"/>
        <v>1.3458428150969863</v>
      </c>
      <c r="O895" s="108">
        <f t="shared" ca="1" si="381"/>
        <v>0.87308449048780934</v>
      </c>
      <c r="P895" s="102">
        <f t="shared" ca="1" si="382"/>
        <v>6.4731144170567809</v>
      </c>
      <c r="Q895" s="102">
        <f t="shared" ca="1" si="383"/>
        <v>-0.16816674531317177</v>
      </c>
      <c r="R895" s="120">
        <f t="shared" ca="1" si="401"/>
        <v>1</v>
      </c>
      <c r="S895" s="54">
        <f t="shared" ca="1" si="402"/>
        <v>0</v>
      </c>
      <c r="T895" s="5">
        <f t="shared" ca="1" si="384"/>
        <v>1.3475392670087669</v>
      </c>
      <c r="U895" s="152">
        <f t="shared" ca="1" si="385"/>
        <v>1.3551546055591035</v>
      </c>
      <c r="V895" s="152">
        <f t="shared" ca="1" si="386"/>
        <v>1.3410926221287864</v>
      </c>
      <c r="W895" s="153">
        <f t="shared" ca="1" si="387"/>
        <v>2</v>
      </c>
      <c r="X895" s="153">
        <f t="shared" ca="1" si="388"/>
        <v>2</v>
      </c>
      <c r="Y895" s="153">
        <f t="shared" ca="1" si="389"/>
        <v>8</v>
      </c>
      <c r="Z895" s="153">
        <f t="shared" ca="1" si="390"/>
        <v>8</v>
      </c>
      <c r="AA895" s="152">
        <f t="shared" ca="1" si="391"/>
        <v>1.3520566961946332</v>
      </c>
      <c r="AB895" s="152">
        <f t="shared" ca="1" si="392"/>
        <v>1.343007522143606</v>
      </c>
      <c r="AC895" s="154">
        <f t="shared" ca="1" si="393"/>
        <v>-497.11048781174941</v>
      </c>
      <c r="AD895" s="154">
        <f t="shared" ca="1" si="394"/>
        <v>-233.22343627043551</v>
      </c>
      <c r="AE895" s="3">
        <f t="shared" ca="1" si="395"/>
        <v>-45.645870255136558</v>
      </c>
      <c r="AF895" s="3">
        <f t="shared" ca="1" si="396"/>
        <v>-730.33392408218492</v>
      </c>
      <c r="AG895" s="3" t="str">
        <f t="shared" ca="1" si="403"/>
        <v>N</v>
      </c>
      <c r="AH895" s="4" t="str">
        <f t="shared" ca="1" si="397"/>
        <v/>
      </c>
      <c r="AI895" s="75">
        <f t="shared" ca="1" si="398"/>
        <v>-73.033392408218504</v>
      </c>
      <c r="AJ895" s="75">
        <f t="shared" ca="1" si="399"/>
        <v>0</v>
      </c>
    </row>
    <row r="896" spans="1:36">
      <c r="A896" s="41">
        <f t="shared" si="400"/>
        <v>830</v>
      </c>
      <c r="B896" s="150">
        <f ca="1">IF(ISNUMBER(A896),INDEX('MetaTrader Import'!$H$13:$J$5893,TRUNC(((A896-$A$39+1)-1)/3)+1,MOD((A896-$A$39+1)-1,3)+1),"")</f>
        <v>0</v>
      </c>
      <c r="C896" s="43">
        <f t="shared" ca="1" si="377"/>
        <v>24.98737535338805</v>
      </c>
      <c r="D896" s="43">
        <f t="shared" ca="1" si="378"/>
        <v>5.3474321474086595E-2</v>
      </c>
      <c r="E896" s="43">
        <f t="shared" ca="1" si="379"/>
        <v>25.040849674862137</v>
      </c>
      <c r="F896" s="43">
        <f t="shared" ca="1" si="380"/>
        <v>2.5040849674862136</v>
      </c>
      <c r="G896" s="43">
        <f>IF(A896&lt;&gt;"",IF(A896&lt;Data!$G$11*0.25,$C$13/$G$32,IF(A896&gt;Data!$G$11*0.25,$C$13,$C$13*10)),"")</f>
        <v>2</v>
      </c>
      <c r="H896" s="43">
        <f>IF(A896&lt;&gt;"",IF(Data!$G$9="constant",$C$13,IF(Data!$G$9="squeeze",G896,F896)),"")</f>
        <v>2</v>
      </c>
      <c r="I896" s="38">
        <f ca="1">IF(ISNUMBER(A896),NORMINV(RAND(),0,IF(AND(Data!$G$9="squeeze",A896&lt;Data!$G$11*0.25),$H$32,1)*$C$30*$C$13)*($C$14*$C$12),"")</f>
        <v>7.8085154576696626E-5</v>
      </c>
      <c r="J896" s="42">
        <f ca="1">IFERROR(IF(Data!$C$6="Real",B896,I896+J895+($C$14*$C$12)*(NORMINV(RAND(),$C$15,CHOOSE($G$13,$C$13,F896,G896)))),"")</f>
        <v>1.3452882140603331</v>
      </c>
      <c r="K896" s="88">
        <f>IF(ISNUMBER(A896), IF($G$16="fixed",$G$17,MIN(H896*Data!$C$7*$C$16*0.5,$C$17*Data!$C$7))*$C$12,"")</f>
        <v>8.0000000000000007E-5</v>
      </c>
      <c r="L896" s="42">
        <f t="shared" ca="1" si="404"/>
        <v>1.3452882140603331</v>
      </c>
      <c r="M896" s="44">
        <f t="shared" ca="1" si="405"/>
        <v>1.3453282140603331</v>
      </c>
      <c r="N896" s="44">
        <f t="shared" ca="1" si="406"/>
        <v>1.345248214060333</v>
      </c>
      <c r="O896" s="108">
        <f t="shared" ca="1" si="381"/>
        <v>0.94565046981205858</v>
      </c>
      <c r="P896" s="102">
        <f t="shared" ca="1" si="382"/>
        <v>6.5633214448881612</v>
      </c>
      <c r="Q896" s="102">
        <f t="shared" ca="1" si="383"/>
        <v>-0.18861817160117123</v>
      </c>
      <c r="R896" s="120">
        <f t="shared" ca="1" si="401"/>
        <v>1</v>
      </c>
      <c r="S896" s="54">
        <f t="shared" ca="1" si="402"/>
        <v>0</v>
      </c>
      <c r="T896" s="5">
        <f t="shared" ca="1" si="384"/>
        <v>1.3475392670087669</v>
      </c>
      <c r="U896" s="152">
        <f t="shared" ca="1" si="385"/>
        <v>1.3551546055591035</v>
      </c>
      <c r="V896" s="152">
        <f t="shared" ca="1" si="386"/>
        <v>1.3410926221287864</v>
      </c>
      <c r="W896" s="153">
        <f t="shared" ca="1" si="387"/>
        <v>2</v>
      </c>
      <c r="X896" s="153">
        <f t="shared" ca="1" si="388"/>
        <v>2</v>
      </c>
      <c r="Y896" s="153">
        <f t="shared" ca="1" si="389"/>
        <v>8</v>
      </c>
      <c r="Z896" s="153">
        <f t="shared" ca="1" si="390"/>
        <v>8</v>
      </c>
      <c r="AA896" s="152">
        <f t="shared" ca="1" si="391"/>
        <v>1.3520566961946332</v>
      </c>
      <c r="AB896" s="152">
        <f t="shared" ca="1" si="392"/>
        <v>1.343007522143606</v>
      </c>
      <c r="AC896" s="154">
        <f t="shared" ca="1" si="393"/>
        <v>-544.67857074401491</v>
      </c>
      <c r="AD896" s="154">
        <f t="shared" ca="1" si="394"/>
        <v>-185.65535333816996</v>
      </c>
      <c r="AE896" s="3">
        <f t="shared" ca="1" si="395"/>
        <v>-45.645870255136558</v>
      </c>
      <c r="AF896" s="3">
        <f t="shared" ca="1" si="396"/>
        <v>-730.33392408218492</v>
      </c>
      <c r="AG896" s="3" t="str">
        <f t="shared" ca="1" si="403"/>
        <v>N</v>
      </c>
      <c r="AH896" s="4" t="str">
        <f t="shared" ca="1" si="397"/>
        <v/>
      </c>
      <c r="AI896" s="75">
        <f t="shared" ca="1" si="398"/>
        <v>-73.033392408218504</v>
      </c>
      <c r="AJ896" s="75">
        <f t="shared" ca="1" si="399"/>
        <v>0</v>
      </c>
    </row>
    <row r="897" spans="1:36">
      <c r="A897" s="41">
        <f t="shared" si="400"/>
        <v>831</v>
      </c>
      <c r="B897" s="150">
        <f>IF(ISNUMBER(A897),INDEX('MetaTrader Import'!$H$13:$J$5893,TRUNC(((A897-$A$39+1)-1)/3)+1,MOD((A897-$A$39+1)-1,3)+1),"")</f>
        <v>0</v>
      </c>
      <c r="C897" s="43">
        <f t="shared" ca="1" si="377"/>
        <v>25.040849674862137</v>
      </c>
      <c r="D897" s="43">
        <f t="shared" ca="1" si="378"/>
        <v>-0.75799594123432235</v>
      </c>
      <c r="E897" s="43">
        <f t="shared" ca="1" si="379"/>
        <v>24.282853733627814</v>
      </c>
      <c r="F897" s="43">
        <f t="shared" ca="1" si="380"/>
        <v>2.4282853733627814</v>
      </c>
      <c r="G897" s="43">
        <f>IF(A897&lt;&gt;"",IF(A897&lt;Data!$G$11*0.25,$C$13/$G$32,IF(A897&gt;Data!$G$11*0.25,$C$13,$C$13*10)),"")</f>
        <v>2</v>
      </c>
      <c r="H897" s="43">
        <f>IF(A897&lt;&gt;"",IF(Data!$G$9="constant",$C$13,IF(Data!$G$9="squeeze",G897,F897)),"")</f>
        <v>2</v>
      </c>
      <c r="I897" s="38">
        <f ca="1">IF(ISNUMBER(A897),NORMINV(RAND(),0,IF(AND(Data!$G$9="squeeze",A897&lt;Data!$G$11*0.25),$H$32,1)*$C$30*$C$13)*($C$14*$C$12),"")</f>
        <v>4.2769149320036502E-5</v>
      </c>
      <c r="J897" s="42">
        <f ca="1">IFERROR(IF(Data!$C$6="Real",B897,I897+J896+($C$14*$C$12)*(NORMINV(RAND(),$C$15,CHOOSE($G$13,$C$13,F897,G897)))),"")</f>
        <v>1.3453401989222766</v>
      </c>
      <c r="K897" s="88">
        <f>IF(ISNUMBER(A897), IF($G$16="fixed",$G$17,MIN(H897*Data!$C$7*$C$16*0.5,$C$17*Data!$C$7))*$C$12,"")</f>
        <v>8.0000000000000007E-5</v>
      </c>
      <c r="L897" s="42">
        <f t="shared" ca="1" si="404"/>
        <v>1.3453401989222766</v>
      </c>
      <c r="M897" s="44">
        <f t="shared" ca="1" si="405"/>
        <v>1.3453801989222767</v>
      </c>
      <c r="N897" s="44">
        <f t="shared" ca="1" si="406"/>
        <v>1.3453001989222766</v>
      </c>
      <c r="O897" s="108">
        <f t="shared" ca="1" si="381"/>
        <v>1.1238709496187755</v>
      </c>
      <c r="P897" s="102">
        <f t="shared" ca="1" si="382"/>
        <v>6.6565857573688518</v>
      </c>
      <c r="Q897" s="102">
        <f t="shared" ca="1" si="383"/>
        <v>-0.23519136355160875</v>
      </c>
      <c r="R897" s="120">
        <f t="shared" ca="1" si="401"/>
        <v>1</v>
      </c>
      <c r="S897" s="54">
        <f t="shared" ca="1" si="402"/>
        <v>0</v>
      </c>
      <c r="T897" s="5">
        <f t="shared" ca="1" si="384"/>
        <v>1.3475392670087669</v>
      </c>
      <c r="U897" s="152">
        <f t="shared" ca="1" si="385"/>
        <v>1.3551546055591035</v>
      </c>
      <c r="V897" s="152">
        <f t="shared" ca="1" si="386"/>
        <v>1.3410926221287864</v>
      </c>
      <c r="W897" s="153">
        <f t="shared" ca="1" si="387"/>
        <v>2</v>
      </c>
      <c r="X897" s="153">
        <f t="shared" ca="1" si="388"/>
        <v>2</v>
      </c>
      <c r="Y897" s="153">
        <f t="shared" ca="1" si="389"/>
        <v>8</v>
      </c>
      <c r="Z897" s="153">
        <f t="shared" ca="1" si="390"/>
        <v>8</v>
      </c>
      <c r="AA897" s="152">
        <f t="shared" ca="1" si="391"/>
        <v>1.3520566961946332</v>
      </c>
      <c r="AB897" s="152">
        <f t="shared" ca="1" si="392"/>
        <v>1.343007522143606</v>
      </c>
      <c r="AC897" s="154">
        <f t="shared" ca="1" si="393"/>
        <v>-540.5197817885288</v>
      </c>
      <c r="AD897" s="154">
        <f t="shared" ca="1" si="394"/>
        <v>-189.81414229365612</v>
      </c>
      <c r="AE897" s="3">
        <f t="shared" ca="1" si="395"/>
        <v>-45.645870255136558</v>
      </c>
      <c r="AF897" s="3">
        <f t="shared" ca="1" si="396"/>
        <v>-730.33392408218492</v>
      </c>
      <c r="AG897" s="3" t="str">
        <f t="shared" ca="1" si="403"/>
        <v>N</v>
      </c>
      <c r="AH897" s="4" t="str">
        <f t="shared" ca="1" si="397"/>
        <v/>
      </c>
      <c r="AI897" s="75">
        <f t="shared" ca="1" si="398"/>
        <v>-73.033392408218504</v>
      </c>
      <c r="AJ897" s="75">
        <f t="shared" ca="1" si="399"/>
        <v>0</v>
      </c>
    </row>
    <row r="898" spans="1:36">
      <c r="A898" s="41">
        <f t="shared" si="400"/>
        <v>832</v>
      </c>
      <c r="B898" s="150">
        <f ca="1">IF(ISNUMBER(A898),INDEX('MetaTrader Import'!$H$13:$J$5893,TRUNC(((A898-$A$39+1)-1)/3)+1,MOD((A898-$A$39+1)-1,3)+1),"")</f>
        <v>0</v>
      </c>
      <c r="C898" s="43">
        <f t="shared" ca="1" si="377"/>
        <v>24.282853733627814</v>
      </c>
      <c r="D898" s="43">
        <f t="shared" ca="1" si="378"/>
        <v>2.3123227716678247</v>
      </c>
      <c r="E898" s="43">
        <f t="shared" ca="1" si="379"/>
        <v>26.59517650529564</v>
      </c>
      <c r="F898" s="43">
        <f t="shared" ca="1" si="380"/>
        <v>2.6595176505295641</v>
      </c>
      <c r="G898" s="43">
        <f>IF(A898&lt;&gt;"",IF(A898&lt;Data!$G$11*0.25,$C$13/$G$32,IF(A898&gt;Data!$G$11*0.25,$C$13,$C$13*10)),"")</f>
        <v>2</v>
      </c>
      <c r="H898" s="43">
        <f>IF(A898&lt;&gt;"",IF(Data!$G$9="constant",$C$13,IF(Data!$G$9="squeeze",G898,F898)),"")</f>
        <v>2</v>
      </c>
      <c r="I898" s="38">
        <f ca="1">IF(ISNUMBER(A898),NORMINV(RAND(),0,IF(AND(Data!$G$9="squeeze",A898&lt;Data!$G$11*0.25),$H$32,1)*$C$30*$C$13)*($C$14*$C$12),"")</f>
        <v>1.2782780253278781E-5</v>
      </c>
      <c r="J898" s="42">
        <f ca="1">IFERROR(IF(Data!$C$6="Real",B898,I898+J897+($C$14*$C$12)*(NORMINV(RAND(),$C$15,CHOOSE($G$13,$C$13,F898,G898)))),"")</f>
        <v>1.3451028127823856</v>
      </c>
      <c r="K898" s="88">
        <f>IF(ISNUMBER(A898), IF($G$16="fixed",$G$17,MIN(H898*Data!$C$7*$C$16*0.5,$C$17*Data!$C$7))*$C$12,"")</f>
        <v>8.0000000000000007E-5</v>
      </c>
      <c r="L898" s="42">
        <f t="shared" ca="1" si="404"/>
        <v>1.3451028127823856</v>
      </c>
      <c r="M898" s="44">
        <f t="shared" ca="1" si="405"/>
        <v>1.3451428127823857</v>
      </c>
      <c r="N898" s="44">
        <f t="shared" ca="1" si="406"/>
        <v>1.3450628127823856</v>
      </c>
      <c r="O898" s="108">
        <f t="shared" ca="1" si="381"/>
        <v>0.99499658849958439</v>
      </c>
      <c r="P898" s="102">
        <f t="shared" ca="1" si="382"/>
        <v>6.4316283689149953</v>
      </c>
      <c r="Q898" s="102">
        <f t="shared" ca="1" si="383"/>
        <v>-0.27868865453875308</v>
      </c>
      <c r="R898" s="120">
        <f t="shared" ca="1" si="401"/>
        <v>1</v>
      </c>
      <c r="S898" s="54">
        <f t="shared" ca="1" si="402"/>
        <v>0</v>
      </c>
      <c r="T898" s="5">
        <f t="shared" ca="1" si="384"/>
        <v>1.3475392670087669</v>
      </c>
      <c r="U898" s="152">
        <f t="shared" ca="1" si="385"/>
        <v>1.3551546055591035</v>
      </c>
      <c r="V898" s="152">
        <f t="shared" ca="1" si="386"/>
        <v>1.3410926221287864</v>
      </c>
      <c r="W898" s="153">
        <f t="shared" ca="1" si="387"/>
        <v>2</v>
      </c>
      <c r="X898" s="153">
        <f t="shared" ca="1" si="388"/>
        <v>2</v>
      </c>
      <c r="Y898" s="153">
        <f t="shared" ca="1" si="389"/>
        <v>8</v>
      </c>
      <c r="Z898" s="153">
        <f t="shared" ca="1" si="390"/>
        <v>8</v>
      </c>
      <c r="AA898" s="152">
        <f t="shared" ca="1" si="391"/>
        <v>1.3520566961946332</v>
      </c>
      <c r="AB898" s="152">
        <f t="shared" ca="1" si="392"/>
        <v>1.343007522143606</v>
      </c>
      <c r="AC898" s="154">
        <f t="shared" ca="1" si="393"/>
        <v>-559.51067297980831</v>
      </c>
      <c r="AD898" s="154">
        <f t="shared" ca="1" si="394"/>
        <v>-170.82325110237662</v>
      </c>
      <c r="AE898" s="3">
        <f t="shared" ca="1" si="395"/>
        <v>-45.645870255136558</v>
      </c>
      <c r="AF898" s="3">
        <f t="shared" ca="1" si="396"/>
        <v>-730.33392408218492</v>
      </c>
      <c r="AG898" s="3" t="str">
        <f t="shared" ca="1" si="403"/>
        <v>N</v>
      </c>
      <c r="AH898" s="4" t="str">
        <f t="shared" ca="1" si="397"/>
        <v/>
      </c>
      <c r="AI898" s="75">
        <f t="shared" ca="1" si="398"/>
        <v>-73.033392408218504</v>
      </c>
      <c r="AJ898" s="75">
        <f t="shared" ca="1" si="399"/>
        <v>0</v>
      </c>
    </row>
    <row r="899" spans="1:36">
      <c r="A899" s="41">
        <f t="shared" si="400"/>
        <v>833</v>
      </c>
      <c r="B899" s="150">
        <f ca="1">IF(ISNUMBER(A899),INDEX('MetaTrader Import'!$H$13:$J$5893,TRUNC(((A899-$A$39+1)-1)/3)+1,MOD((A899-$A$39+1)-1,3)+1),"")</f>
        <v>0</v>
      </c>
      <c r="C899" s="43">
        <f t="shared" ref="C899:C962" ca="1" si="407">IF(A899&lt;&gt;"",E898,"")</f>
        <v>26.59517650529564</v>
      </c>
      <c r="D899" s="43">
        <f t="shared" ref="D899:D962" ca="1" si="408">IF(A899&lt;&gt;"",NORMINV(RAND(),($C$23-C899)*$C$28,$C$27)+NORMINV(RAND(),IF(RAND()&gt;$C$26,$C$25,0),$C$27),"")</f>
        <v>-1.1046357369853128</v>
      </c>
      <c r="E899" s="43">
        <f t="shared" ref="E899:E962" ca="1" si="409">IF(A899&lt;&gt;"",C899+D899,"")</f>
        <v>25.490540768310328</v>
      </c>
      <c r="F899" s="43">
        <f t="shared" ref="F899:F962" ca="1" si="410">IF(A899&lt;&gt;"",$C$13*ABS(E899)/$C$23,"")</f>
        <v>2.549054076831033</v>
      </c>
      <c r="G899" s="43">
        <f>IF(A899&lt;&gt;"",IF(A899&lt;Data!$G$11*0.25,$C$13/$G$32,IF(A899&gt;Data!$G$11*0.25,$C$13,$C$13*10)),"")</f>
        <v>2</v>
      </c>
      <c r="H899" s="43">
        <f>IF(A899&lt;&gt;"",IF(Data!$G$9="constant",$C$13,IF(Data!$G$9="squeeze",G899,F899)),"")</f>
        <v>2</v>
      </c>
      <c r="I899" s="38">
        <f ca="1">IF(ISNUMBER(A899),NORMINV(RAND(),0,IF(AND(Data!$G$9="squeeze",A899&lt;Data!$G$11*0.25),$H$32,1)*$C$30*$C$13)*($C$14*$C$12),"")</f>
        <v>-5.5130818649948071E-4</v>
      </c>
      <c r="J899" s="42">
        <f ca="1">IFERROR(IF(Data!$C$6="Real",B899,I899+J898+($C$14*$C$12)*(NORMINV(RAND(),$C$15,CHOOSE($G$13,$C$13,F899,G899)))),"")</f>
        <v>1.3447091944363505</v>
      </c>
      <c r="K899" s="88">
        <f>IF(ISNUMBER(A899), IF($G$16="fixed",$G$17,MIN(H899*Data!$C$7*$C$16*0.5,$C$17*Data!$C$7))*$C$12,"")</f>
        <v>8.0000000000000007E-5</v>
      </c>
      <c r="L899" s="42">
        <f t="shared" ca="1" si="404"/>
        <v>1.3447091944363505</v>
      </c>
      <c r="M899" s="44">
        <f t="shared" ca="1" si="405"/>
        <v>1.3447491944363505</v>
      </c>
      <c r="N899" s="44">
        <f t="shared" ca="1" si="406"/>
        <v>1.3446691944363505</v>
      </c>
      <c r="O899" s="108">
        <f t="shared" ref="O899:O962" ca="1" si="411">IF(ISNUMBER(A899),$G$12*SLOPE(L885:L899,A885:A899),"")</f>
        <v>0.64247643239365548</v>
      </c>
      <c r="P899" s="102">
        <f t="shared" ref="P899:P962" ca="1" si="412">IF(ISNUMBER(A899),STDEV(L885:L899)*$G$12,"")</f>
        <v>5.822230319897808</v>
      </c>
      <c r="Q899" s="102">
        <f t="shared" ref="Q899:Q962" ca="1" si="413">IF(ISNUMBER(A899),SLOPE(P885:P899,A885:A899),"")</f>
        <v>-0.29631565462884579</v>
      </c>
      <c r="R899" s="120">
        <f t="shared" ca="1" si="401"/>
        <v>1</v>
      </c>
      <c r="S899" s="54">
        <f t="shared" ca="1" si="402"/>
        <v>0</v>
      </c>
      <c r="T899" s="5">
        <f t="shared" ref="T899:T962" ca="1" si="414">IF(ISNUMBER(A899),IF(S899=1,L899,IF(AG898="Y","",IF(ISNUMBER(T898),T898,""))),"")</f>
        <v>1.3475392670087669</v>
      </c>
      <c r="U899" s="152">
        <f t="shared" ref="U899:U962" ca="1" si="415">IF(NOT(ISNUMBER(T899)),"",IF(S899=1,T899,IF(M899&gt;U898,M899,IF(ISNUMBER(U898),U898,""))))</f>
        <v>1.3551546055591035</v>
      </c>
      <c r="V899" s="152">
        <f t="shared" ref="V899:V962" ca="1" si="416">IF(NOT(ISNUMBER(T899)),"",IF(S899=1,T899,IF(N899&lt;V898,N899,IF(ISNUMBER(V898),V898,""))))</f>
        <v>1.3410926221287864</v>
      </c>
      <c r="W899" s="153">
        <f t="shared" ref="W899:W962" ca="1" si="417">IF(NOT(ISNUMBER(T899)),"",MIN($F$24,IF(TRUNC((U899-T899)/$E$24*$G$12)+0&gt;IF(ISNUMBER(W898),W898,0),TRUNC((U899-T899)/$E$24*$G$12)+0,IF(ISNUMBER(W898),W898,0))))</f>
        <v>2</v>
      </c>
      <c r="X899" s="153">
        <f t="shared" ref="X899:X962" ca="1" si="418">IF(NOT(ISNUMBER(T899)),"",MIN($F$24,IF(-TRUNC((V899-T899)/$E$24*$G$12)+0&gt;IF(ISNUMBER(X898),X898,0),-TRUNC((V899-T899)/$E$24*$G$12)+0,IF(ISNUMBER(X898),X898,0))))</f>
        <v>2</v>
      </c>
      <c r="Y899" s="153">
        <f t="shared" ref="Y899:Y962" ca="1" si="419">IF(ISNUMBER(W899),(IF(W899=0,0,1))*IF(ABS($I$24)=2,POWER(2,W899-1),W899)*SIGN($I$24)*$K$24,"")</f>
        <v>8</v>
      </c>
      <c r="Z899" s="153">
        <f t="shared" ref="Z899:Z962" ca="1" si="420">IF(ISNUMBER(X899),(IF(X899=0,0,1))*IF(ABS($I$24)=2,POWER(2,X899-1),X899)*SIGN($I$24)*$K$24,"")</f>
        <v>8</v>
      </c>
      <c r="AA899" s="152">
        <f t="shared" ref="AA899:AA962" ca="1" si="421">IF(OR(NOT(ISNUMBER(T899)),W899&lt;1),"",IF(OR(NOT(ISNUMBER(W898)),W898=0),IF(SIGN(Y899)=1,M899,N899),(Y898*AA898+(Y899-Y898)*IF(SIGN(Y899)=1,M899,N899))/Y899))</f>
        <v>1.3520566961946332</v>
      </c>
      <c r="AB899" s="152">
        <f t="shared" ref="AB899:AB962" ca="1" si="422">IF(OR(NOT(ISNUMBER(T899)),X899&lt;1),"",IF(OR(NOT(ISNUMBER(X898)),X898=0),IF(SIGN(Z899)=1,N899,M899),(Z898*AB898+(Z899-Z898)*IF(SIGN(Z899)=1,N899,M899))/Z899))</f>
        <v>1.343007522143606</v>
      </c>
      <c r="AC899" s="154">
        <f t="shared" ref="AC899:AC962" ca="1" si="423">IFERROR(-SIGN(Y899)*(AA899-IF(SIGN(Y899)=1,N899,M899))*$G$12*ABS(Y899),"")</f>
        <v>-591.00014066261861</v>
      </c>
      <c r="AD899" s="154">
        <f t="shared" ref="AD899:AD962" ca="1" si="424">IFERROR(SIGN(Z899)*(AB899-IF(SIGN(Z899)=1,M899,N899))*$G$12*ABS(Z899),"")</f>
        <v>-139.33378341956626</v>
      </c>
      <c r="AE899" s="3">
        <f t="shared" ref="AE899:AE962" ca="1" si="425">IF(ISNUMBER(A899),IFERROR((IF(ISNUMBER(AC899),AC899,0)+IF(ISNUMBER(AD899),AD899,0))/(ABS(Y899)+ABS(Z899)),0),"")</f>
        <v>-45.645870255136558</v>
      </c>
      <c r="AF899" s="3">
        <f t="shared" ref="AF899:AF962" ca="1" si="426">IF(ISNUMBER(A899),IF(ISNUMBER(AC899),AC899,0)+IF(ISNUMBER(AD899),AD899,0),"")</f>
        <v>-730.33392408218492</v>
      </c>
      <c r="AG899" s="3" t="str">
        <f t="shared" ca="1" si="403"/>
        <v>N</v>
      </c>
      <c r="AH899" s="4" t="str">
        <f t="shared" ref="AH899:AH962" ca="1" si="427">IF(AG899="y",AF899*10*$C$11,"")</f>
        <v/>
      </c>
      <c r="AI899" s="75">
        <f t="shared" ref="AI899:AI962" ca="1" si="428">IF(ISNUMBER(A899),IF(ISNUMBER(AH899),AJ899,AF899*10*$C$11+AJ899),"")</f>
        <v>-73.033392408218504</v>
      </c>
      <c r="AJ899" s="75">
        <f t="shared" ref="AJ899:AJ962" ca="1" si="429">IF(ISNUMBER(A899),AJ898+IF(ISNUMBER(AH899),AH899,0),"")</f>
        <v>0</v>
      </c>
    </row>
    <row r="900" spans="1:36">
      <c r="A900" s="41">
        <f t="shared" ref="A900:A963" si="430">IFERROR(IF(A899+1&gt;$C$19,"",A899+1),"")</f>
        <v>834</v>
      </c>
      <c r="B900" s="150">
        <f>IF(ISNUMBER(A900),INDEX('MetaTrader Import'!$H$13:$J$5893,TRUNC(((A900-$A$39+1)-1)/3)+1,MOD((A900-$A$39+1)-1,3)+1),"")</f>
        <v>0</v>
      </c>
      <c r="C900" s="43">
        <f t="shared" ca="1" si="407"/>
        <v>25.490540768310328</v>
      </c>
      <c r="D900" s="43">
        <f t="shared" ca="1" si="408"/>
        <v>0.12626752539745745</v>
      </c>
      <c r="E900" s="43">
        <f t="shared" ca="1" si="409"/>
        <v>25.616808293707784</v>
      </c>
      <c r="F900" s="43">
        <f t="shared" ca="1" si="410"/>
        <v>2.5616808293707782</v>
      </c>
      <c r="G900" s="43">
        <f>IF(A900&lt;&gt;"",IF(A900&lt;Data!$G$11*0.25,$C$13/$G$32,IF(A900&gt;Data!$G$11*0.25,$C$13,$C$13*10)),"")</f>
        <v>2</v>
      </c>
      <c r="H900" s="43">
        <f>IF(A900&lt;&gt;"",IF(Data!$G$9="constant",$C$13,IF(Data!$G$9="squeeze",G900,F900)),"")</f>
        <v>2</v>
      </c>
      <c r="I900" s="38">
        <f ca="1">IF(ISNUMBER(A900),NORMINV(RAND(),0,IF(AND(Data!$G$9="squeeze",A900&lt;Data!$G$11*0.25),$H$32,1)*$C$30*$C$13)*($C$14*$C$12),"")</f>
        <v>3.4582828979222923E-4</v>
      </c>
      <c r="J900" s="42">
        <f ca="1">IFERROR(IF(Data!$C$6="Real",B900,I900+J899+($C$14*$C$12)*(NORMINV(RAND(),$C$15,CHOOSE($G$13,$C$13,F900,G900)))),"")</f>
        <v>1.3454347879698161</v>
      </c>
      <c r="K900" s="88">
        <f>IF(ISNUMBER(A900), IF($G$16="fixed",$G$17,MIN(H900*Data!$C$7*$C$16*0.5,$C$17*Data!$C$7))*$C$12,"")</f>
        <v>8.0000000000000007E-5</v>
      </c>
      <c r="L900" s="42">
        <f t="shared" ca="1" si="404"/>
        <v>1.3454347879698161</v>
      </c>
      <c r="M900" s="44">
        <f t="shared" ca="1" si="405"/>
        <v>1.3454747879698161</v>
      </c>
      <c r="N900" s="44">
        <f t="shared" ca="1" si="406"/>
        <v>1.345394787969816</v>
      </c>
      <c r="O900" s="108">
        <f t="shared" ca="1" si="411"/>
        <v>0.59770979496018684</v>
      </c>
      <c r="P900" s="102">
        <f t="shared" ca="1" si="412"/>
        <v>5.7210443544939356</v>
      </c>
      <c r="Q900" s="102">
        <f t="shared" ca="1" si="413"/>
        <v>-0.29659541692313302</v>
      </c>
      <c r="R900" s="120">
        <f t="shared" ref="R900:R963" ca="1" si="431">IF(ISNUMBER(A900),R899+S899,"")</f>
        <v>1</v>
      </c>
      <c r="S900" s="54">
        <f t="shared" ref="S900:S963" ca="1" si="432">IF(ISNUMBER(A900),IF(AND(R900&lt;$M$24,Q900&lt;$F$28,ABS(O900)&lt;$F$27,P900&lt;$F$26,NOT(ISNUMBER(T899))),1,0),"")</f>
        <v>0</v>
      </c>
      <c r="T900" s="5">
        <f t="shared" ca="1" si="414"/>
        <v>1.3475392670087669</v>
      </c>
      <c r="U900" s="152">
        <f t="shared" ca="1" si="415"/>
        <v>1.3551546055591035</v>
      </c>
      <c r="V900" s="152">
        <f t="shared" ca="1" si="416"/>
        <v>1.3410926221287864</v>
      </c>
      <c r="W900" s="153">
        <f t="shared" ca="1" si="417"/>
        <v>2</v>
      </c>
      <c r="X900" s="153">
        <f t="shared" ca="1" si="418"/>
        <v>2</v>
      </c>
      <c r="Y900" s="153">
        <f t="shared" ca="1" si="419"/>
        <v>8</v>
      </c>
      <c r="Z900" s="153">
        <f t="shared" ca="1" si="420"/>
        <v>8</v>
      </c>
      <c r="AA900" s="152">
        <f t="shared" ca="1" si="421"/>
        <v>1.3520566961946332</v>
      </c>
      <c r="AB900" s="152">
        <f t="shared" ca="1" si="422"/>
        <v>1.343007522143606</v>
      </c>
      <c r="AC900" s="154">
        <f t="shared" ca="1" si="423"/>
        <v>-532.95265798537275</v>
      </c>
      <c r="AD900" s="154">
        <f t="shared" ca="1" si="424"/>
        <v>-197.38126609681217</v>
      </c>
      <c r="AE900" s="3">
        <f t="shared" ca="1" si="425"/>
        <v>-45.645870255136558</v>
      </c>
      <c r="AF900" s="3">
        <f t="shared" ca="1" si="426"/>
        <v>-730.33392408218492</v>
      </c>
      <c r="AG900" s="3" t="str">
        <f t="shared" ref="AG900:AG963" ca="1" si="433">IF(NOT(ISNUMBER(T900)),"",IF(OR(AF900&gt;$G$24,AF900&lt;-$H$24,A900+1&gt;$C$19),"Y","N"))</f>
        <v>N</v>
      </c>
      <c r="AH900" s="4" t="str">
        <f t="shared" ca="1" si="427"/>
        <v/>
      </c>
      <c r="AI900" s="75">
        <f t="shared" ca="1" si="428"/>
        <v>-73.033392408218504</v>
      </c>
      <c r="AJ900" s="75">
        <f t="shared" ca="1" si="429"/>
        <v>0</v>
      </c>
    </row>
    <row r="901" spans="1:36">
      <c r="A901" s="41">
        <f t="shared" si="430"/>
        <v>835</v>
      </c>
      <c r="B901" s="150">
        <f ca="1">IF(ISNUMBER(A901),INDEX('MetaTrader Import'!$H$13:$J$5893,TRUNC(((A901-$A$39+1)-1)/3)+1,MOD((A901-$A$39+1)-1,3)+1),"")</f>
        <v>0</v>
      </c>
      <c r="C901" s="43">
        <f t="shared" ca="1" si="407"/>
        <v>25.616808293707784</v>
      </c>
      <c r="D901" s="43">
        <f t="shared" ca="1" si="408"/>
        <v>-2.497391141896443</v>
      </c>
      <c r="E901" s="43">
        <f t="shared" ca="1" si="409"/>
        <v>23.119417151811341</v>
      </c>
      <c r="F901" s="43">
        <f t="shared" ca="1" si="410"/>
        <v>2.3119417151811339</v>
      </c>
      <c r="G901" s="43">
        <f>IF(A901&lt;&gt;"",IF(A901&lt;Data!$G$11*0.25,$C$13/$G$32,IF(A901&gt;Data!$G$11*0.25,$C$13,$C$13*10)),"")</f>
        <v>2</v>
      </c>
      <c r="H901" s="43">
        <f>IF(A901&lt;&gt;"",IF(Data!$G$9="constant",$C$13,IF(Data!$G$9="squeeze",G901,F901)),"")</f>
        <v>2</v>
      </c>
      <c r="I901" s="38">
        <f ca="1">IF(ISNUMBER(A901),NORMINV(RAND(),0,IF(AND(Data!$G$9="squeeze",A901&lt;Data!$G$11*0.25),$H$32,1)*$C$30*$C$13)*($C$14*$C$12),"")</f>
        <v>6.1943397973973212E-4</v>
      </c>
      <c r="J901" s="42">
        <f ca="1">IFERROR(IF(Data!$C$6="Real",B901,I901+J900+($C$14*$C$12)*(NORMINV(RAND(),$C$15,CHOOSE($G$13,$C$13,F901,G901)))),"")</f>
        <v>1.346051001228048</v>
      </c>
      <c r="K901" s="88">
        <f>IF(ISNUMBER(A901), IF($G$16="fixed",$G$17,MIN(H901*Data!$C$7*$C$16*0.5,$C$17*Data!$C$7))*$C$12,"")</f>
        <v>8.0000000000000007E-5</v>
      </c>
      <c r="L901" s="42">
        <f t="shared" ca="1" si="404"/>
        <v>1.346051001228048</v>
      </c>
      <c r="M901" s="44">
        <f t="shared" ca="1" si="405"/>
        <v>1.346091001228048</v>
      </c>
      <c r="N901" s="44">
        <f t="shared" ca="1" si="406"/>
        <v>1.346011001228048</v>
      </c>
      <c r="O901" s="108">
        <f t="shared" ca="1" si="411"/>
        <v>0.81241426128952909</v>
      </c>
      <c r="P901" s="102">
        <f t="shared" ca="1" si="412"/>
        <v>6.2488111802825888</v>
      </c>
      <c r="Q901" s="102">
        <f t="shared" ca="1" si="413"/>
        <v>-0.26829263022507899</v>
      </c>
      <c r="R901" s="120">
        <f t="shared" ca="1" si="431"/>
        <v>1</v>
      </c>
      <c r="S901" s="54">
        <f t="shared" ca="1" si="432"/>
        <v>0</v>
      </c>
      <c r="T901" s="5">
        <f t="shared" ca="1" si="414"/>
        <v>1.3475392670087669</v>
      </c>
      <c r="U901" s="152">
        <f t="shared" ca="1" si="415"/>
        <v>1.3551546055591035</v>
      </c>
      <c r="V901" s="152">
        <f t="shared" ca="1" si="416"/>
        <v>1.3410926221287864</v>
      </c>
      <c r="W901" s="153">
        <f t="shared" ca="1" si="417"/>
        <v>2</v>
      </c>
      <c r="X901" s="153">
        <f t="shared" ca="1" si="418"/>
        <v>2</v>
      </c>
      <c r="Y901" s="153">
        <f t="shared" ca="1" si="419"/>
        <v>8</v>
      </c>
      <c r="Z901" s="153">
        <f t="shared" ca="1" si="420"/>
        <v>8</v>
      </c>
      <c r="AA901" s="152">
        <f t="shared" ca="1" si="421"/>
        <v>1.3520566961946332</v>
      </c>
      <c r="AB901" s="152">
        <f t="shared" ca="1" si="422"/>
        <v>1.343007522143606</v>
      </c>
      <c r="AC901" s="154">
        <f t="shared" ca="1" si="423"/>
        <v>-483.6555973268197</v>
      </c>
      <c r="AD901" s="154">
        <f t="shared" ca="1" si="424"/>
        <v>-246.67832675536516</v>
      </c>
      <c r="AE901" s="3">
        <f t="shared" ca="1" si="425"/>
        <v>-45.645870255136558</v>
      </c>
      <c r="AF901" s="3">
        <f t="shared" ca="1" si="426"/>
        <v>-730.33392408218492</v>
      </c>
      <c r="AG901" s="3" t="str">
        <f t="shared" ca="1" si="433"/>
        <v>N</v>
      </c>
      <c r="AH901" s="4" t="str">
        <f t="shared" ca="1" si="427"/>
        <v/>
      </c>
      <c r="AI901" s="75">
        <f t="shared" ca="1" si="428"/>
        <v>-73.033392408218504</v>
      </c>
      <c r="AJ901" s="75">
        <f t="shared" ca="1" si="429"/>
        <v>0</v>
      </c>
    </row>
    <row r="902" spans="1:36">
      <c r="A902" s="41">
        <f t="shared" si="430"/>
        <v>836</v>
      </c>
      <c r="B902" s="150">
        <f ca="1">IF(ISNUMBER(A902),INDEX('MetaTrader Import'!$H$13:$J$5893,TRUNC(((A902-$A$39+1)-1)/3)+1,MOD((A902-$A$39+1)-1,3)+1),"")</f>
        <v>0</v>
      </c>
      <c r="C902" s="43">
        <f t="shared" ca="1" si="407"/>
        <v>23.119417151811341</v>
      </c>
      <c r="D902" s="43">
        <f t="shared" ca="1" si="408"/>
        <v>-0.87573933861250119</v>
      </c>
      <c r="E902" s="43">
        <f t="shared" ca="1" si="409"/>
        <v>22.24367781319884</v>
      </c>
      <c r="F902" s="43">
        <f t="shared" ca="1" si="410"/>
        <v>2.2243677813198839</v>
      </c>
      <c r="G902" s="43">
        <f>IF(A902&lt;&gt;"",IF(A902&lt;Data!$G$11*0.25,$C$13/$G$32,IF(A902&gt;Data!$G$11*0.25,$C$13,$C$13*10)),"")</f>
        <v>2</v>
      </c>
      <c r="H902" s="43">
        <f>IF(A902&lt;&gt;"",IF(Data!$G$9="constant",$C$13,IF(Data!$G$9="squeeze",G902,F902)),"")</f>
        <v>2</v>
      </c>
      <c r="I902" s="38">
        <f ca="1">IF(ISNUMBER(A902),NORMINV(RAND(),0,IF(AND(Data!$G$9="squeeze",A902&lt;Data!$G$11*0.25),$H$32,1)*$C$30*$C$13)*($C$14*$C$12),"")</f>
        <v>7.2684862423134909E-6</v>
      </c>
      <c r="J902" s="42">
        <f ca="1">IFERROR(IF(Data!$C$6="Real",B902,I902+J901+($C$14*$C$12)*(NORMINV(RAND(),$C$15,CHOOSE($G$13,$C$13,F902,G902)))),"")</f>
        <v>1.3457824563526399</v>
      </c>
      <c r="K902" s="88">
        <f>IF(ISNUMBER(A902), IF($G$16="fixed",$G$17,MIN(H902*Data!$C$7*$C$16*0.5,$C$17*Data!$C$7))*$C$12,"")</f>
        <v>8.0000000000000007E-5</v>
      </c>
      <c r="L902" s="42">
        <f t="shared" ref="L902:L965" ca="1" si="434">IFERROR(J902,"")</f>
        <v>1.3457824563526399</v>
      </c>
      <c r="M902" s="44">
        <f t="shared" ref="M902:M965" ca="1" si="435">IFERROR(L902+K902*0.5,"")</f>
        <v>1.34582245635264</v>
      </c>
      <c r="N902" s="44">
        <f t="shared" ref="N902:N965" ca="1" si="436">IFERROR(L902-K902*0.5,"")</f>
        <v>1.3457424563526399</v>
      </c>
      <c r="O902" s="108">
        <f t="shared" ca="1" si="411"/>
        <v>0.78153115181863908</v>
      </c>
      <c r="P902" s="102">
        <f t="shared" ca="1" si="412"/>
        <v>6.1611146596646353</v>
      </c>
      <c r="Q902" s="102">
        <f t="shared" ca="1" si="413"/>
        <v>-0.23188923782335788</v>
      </c>
      <c r="R902" s="120">
        <f t="shared" ca="1" si="431"/>
        <v>1</v>
      </c>
      <c r="S902" s="54">
        <f t="shared" ca="1" si="432"/>
        <v>0</v>
      </c>
      <c r="T902" s="5">
        <f t="shared" ca="1" si="414"/>
        <v>1.3475392670087669</v>
      </c>
      <c r="U902" s="152">
        <f t="shared" ca="1" si="415"/>
        <v>1.3551546055591035</v>
      </c>
      <c r="V902" s="152">
        <f t="shared" ca="1" si="416"/>
        <v>1.3410926221287864</v>
      </c>
      <c r="W902" s="153">
        <f t="shared" ca="1" si="417"/>
        <v>2</v>
      </c>
      <c r="X902" s="153">
        <f t="shared" ca="1" si="418"/>
        <v>2</v>
      </c>
      <c r="Y902" s="153">
        <f t="shared" ca="1" si="419"/>
        <v>8</v>
      </c>
      <c r="Z902" s="153">
        <f t="shared" ca="1" si="420"/>
        <v>8</v>
      </c>
      <c r="AA902" s="152">
        <f t="shared" ca="1" si="421"/>
        <v>1.3520566961946332</v>
      </c>
      <c r="AB902" s="152">
        <f t="shared" ca="1" si="422"/>
        <v>1.343007522143606</v>
      </c>
      <c r="AC902" s="154">
        <f t="shared" ca="1" si="423"/>
        <v>-505.13918735946459</v>
      </c>
      <c r="AD902" s="154">
        <f t="shared" ca="1" si="424"/>
        <v>-225.19473672272028</v>
      </c>
      <c r="AE902" s="3">
        <f t="shared" ca="1" si="425"/>
        <v>-45.645870255136558</v>
      </c>
      <c r="AF902" s="3">
        <f t="shared" ca="1" si="426"/>
        <v>-730.33392408218492</v>
      </c>
      <c r="AG902" s="3" t="str">
        <f t="shared" ca="1" si="433"/>
        <v>N</v>
      </c>
      <c r="AH902" s="4" t="str">
        <f t="shared" ca="1" si="427"/>
        <v/>
      </c>
      <c r="AI902" s="75">
        <f t="shared" ca="1" si="428"/>
        <v>-73.033392408218504</v>
      </c>
      <c r="AJ902" s="75">
        <f t="shared" ca="1" si="429"/>
        <v>0</v>
      </c>
    </row>
    <row r="903" spans="1:36">
      <c r="A903" s="41">
        <f t="shared" si="430"/>
        <v>837</v>
      </c>
      <c r="B903" s="150">
        <f>IF(ISNUMBER(A903),INDEX('MetaTrader Import'!$H$13:$J$5893,TRUNC(((A903-$A$39+1)-1)/3)+1,MOD((A903-$A$39+1)-1,3)+1),"")</f>
        <v>0</v>
      </c>
      <c r="C903" s="43">
        <f t="shared" ca="1" si="407"/>
        <v>22.24367781319884</v>
      </c>
      <c r="D903" s="43">
        <f t="shared" ca="1" si="408"/>
        <v>1.2717603459119522</v>
      </c>
      <c r="E903" s="43">
        <f t="shared" ca="1" si="409"/>
        <v>23.515438159110793</v>
      </c>
      <c r="F903" s="43">
        <f t="shared" ca="1" si="410"/>
        <v>2.3515438159110795</v>
      </c>
      <c r="G903" s="43">
        <f>IF(A903&lt;&gt;"",IF(A903&lt;Data!$G$11*0.25,$C$13/$G$32,IF(A903&gt;Data!$G$11*0.25,$C$13,$C$13*10)),"")</f>
        <v>2</v>
      </c>
      <c r="H903" s="43">
        <f>IF(A903&lt;&gt;"",IF(Data!$G$9="constant",$C$13,IF(Data!$G$9="squeeze",G903,F903)),"")</f>
        <v>2</v>
      </c>
      <c r="I903" s="38">
        <f ca="1">IF(ISNUMBER(A903),NORMINV(RAND(),0,IF(AND(Data!$G$9="squeeze",A903&lt;Data!$G$11*0.25),$H$32,1)*$C$30*$C$13)*($C$14*$C$12),"")</f>
        <v>-3.1294785173265383E-5</v>
      </c>
      <c r="J903" s="42">
        <f ca="1">IFERROR(IF(Data!$C$6="Real",B903,I903+J902+($C$14*$C$12)*(NORMINV(RAND(),$C$15,CHOOSE($G$13,$C$13,F903,G903)))),"")</f>
        <v>1.3455603839353911</v>
      </c>
      <c r="K903" s="88">
        <f>IF(ISNUMBER(A903), IF($G$16="fixed",$G$17,MIN(H903*Data!$C$7*$C$16*0.5,$C$17*Data!$C$7))*$C$12,"")</f>
        <v>8.0000000000000007E-5</v>
      </c>
      <c r="L903" s="42">
        <f t="shared" ca="1" si="434"/>
        <v>1.3455603839353911</v>
      </c>
      <c r="M903" s="44">
        <f t="shared" ca="1" si="435"/>
        <v>1.3456003839353912</v>
      </c>
      <c r="N903" s="44">
        <f t="shared" ca="1" si="436"/>
        <v>1.3455203839353911</v>
      </c>
      <c r="O903" s="108">
        <f t="shared" ca="1" si="411"/>
        <v>0.74183792567769247</v>
      </c>
      <c r="P903" s="102">
        <f t="shared" ca="1" si="412"/>
        <v>6.0945474027365663</v>
      </c>
      <c r="Q903" s="102">
        <f t="shared" ca="1" si="413"/>
        <v>-0.19374205395793215</v>
      </c>
      <c r="R903" s="120">
        <f t="shared" ca="1" si="431"/>
        <v>1</v>
      </c>
      <c r="S903" s="54">
        <f t="shared" ca="1" si="432"/>
        <v>0</v>
      </c>
      <c r="T903" s="5">
        <f t="shared" ca="1" si="414"/>
        <v>1.3475392670087669</v>
      </c>
      <c r="U903" s="152">
        <f t="shared" ca="1" si="415"/>
        <v>1.3551546055591035</v>
      </c>
      <c r="V903" s="152">
        <f t="shared" ca="1" si="416"/>
        <v>1.3410926221287864</v>
      </c>
      <c r="W903" s="153">
        <f t="shared" ca="1" si="417"/>
        <v>2</v>
      </c>
      <c r="X903" s="153">
        <f t="shared" ca="1" si="418"/>
        <v>2</v>
      </c>
      <c r="Y903" s="153">
        <f t="shared" ca="1" si="419"/>
        <v>8</v>
      </c>
      <c r="Z903" s="153">
        <f t="shared" ca="1" si="420"/>
        <v>8</v>
      </c>
      <c r="AA903" s="152">
        <f t="shared" ca="1" si="421"/>
        <v>1.3520566961946332</v>
      </c>
      <c r="AB903" s="152">
        <f t="shared" ca="1" si="422"/>
        <v>1.343007522143606</v>
      </c>
      <c r="AC903" s="154">
        <f t="shared" ca="1" si="423"/>
        <v>-522.90498073936931</v>
      </c>
      <c r="AD903" s="154">
        <f t="shared" ca="1" si="424"/>
        <v>-207.42894334281559</v>
      </c>
      <c r="AE903" s="3">
        <f t="shared" ca="1" si="425"/>
        <v>-45.645870255136558</v>
      </c>
      <c r="AF903" s="3">
        <f t="shared" ca="1" si="426"/>
        <v>-730.33392408218492</v>
      </c>
      <c r="AG903" s="3" t="str">
        <f t="shared" ca="1" si="433"/>
        <v>N</v>
      </c>
      <c r="AH903" s="4" t="str">
        <f t="shared" ca="1" si="427"/>
        <v/>
      </c>
      <c r="AI903" s="75">
        <f t="shared" ca="1" si="428"/>
        <v>-73.033392408218504</v>
      </c>
      <c r="AJ903" s="75">
        <f t="shared" ca="1" si="429"/>
        <v>0</v>
      </c>
    </row>
    <row r="904" spans="1:36">
      <c r="A904" s="41">
        <f t="shared" si="430"/>
        <v>838</v>
      </c>
      <c r="B904" s="150">
        <f ca="1">IF(ISNUMBER(A904),INDEX('MetaTrader Import'!$H$13:$J$5893,TRUNC(((A904-$A$39+1)-1)/3)+1,MOD((A904-$A$39+1)-1,3)+1),"")</f>
        <v>0</v>
      </c>
      <c r="C904" s="43">
        <f t="shared" ca="1" si="407"/>
        <v>23.515438159110793</v>
      </c>
      <c r="D904" s="43">
        <f t="shared" ca="1" si="408"/>
        <v>0.34563287073534488</v>
      </c>
      <c r="E904" s="43">
        <f t="shared" ca="1" si="409"/>
        <v>23.861071029846137</v>
      </c>
      <c r="F904" s="43">
        <f t="shared" ca="1" si="410"/>
        <v>2.3861071029846137</v>
      </c>
      <c r="G904" s="43">
        <f>IF(A904&lt;&gt;"",IF(A904&lt;Data!$G$11*0.25,$C$13/$G$32,IF(A904&gt;Data!$G$11*0.25,$C$13,$C$13*10)),"")</f>
        <v>2</v>
      </c>
      <c r="H904" s="43">
        <f>IF(A904&lt;&gt;"",IF(Data!$G$9="constant",$C$13,IF(Data!$G$9="squeeze",G904,F904)),"")</f>
        <v>2</v>
      </c>
      <c r="I904" s="38">
        <f ca="1">IF(ISNUMBER(A904),NORMINV(RAND(),0,IF(AND(Data!$G$9="squeeze",A904&lt;Data!$G$11*0.25),$H$32,1)*$C$30*$C$13)*($C$14*$C$12),"")</f>
        <v>1.4080023965370027E-4</v>
      </c>
      <c r="J904" s="42">
        <f ca="1">IFERROR(IF(Data!$C$6="Real",B904,I904+J903+($C$14*$C$12)*(NORMINV(RAND(),$C$15,CHOOSE($G$13,$C$13,F904,G904)))),"")</f>
        <v>1.3457217889670341</v>
      </c>
      <c r="K904" s="88">
        <f>IF(ISNUMBER(A904), IF($G$16="fixed",$G$17,MIN(H904*Data!$C$7*$C$16*0.5,$C$17*Data!$C$7))*$C$12,"")</f>
        <v>8.0000000000000007E-5</v>
      </c>
      <c r="L904" s="42">
        <f t="shared" ca="1" si="434"/>
        <v>1.3457217889670341</v>
      </c>
      <c r="M904" s="44">
        <f t="shared" ca="1" si="435"/>
        <v>1.3457617889670341</v>
      </c>
      <c r="N904" s="44">
        <f t="shared" ca="1" si="436"/>
        <v>1.3456817889670341</v>
      </c>
      <c r="O904" s="108">
        <f t="shared" ca="1" si="411"/>
        <v>0.57594378382027789</v>
      </c>
      <c r="P904" s="102">
        <f t="shared" ca="1" si="412"/>
        <v>5.5558271328858488</v>
      </c>
      <c r="Q904" s="102">
        <f t="shared" ca="1" si="413"/>
        <v>-0.15551824216970866</v>
      </c>
      <c r="R904" s="120">
        <f t="shared" ca="1" si="431"/>
        <v>1</v>
      </c>
      <c r="S904" s="54">
        <f t="shared" ca="1" si="432"/>
        <v>0</v>
      </c>
      <c r="T904" s="5">
        <f t="shared" ca="1" si="414"/>
        <v>1.3475392670087669</v>
      </c>
      <c r="U904" s="152">
        <f t="shared" ca="1" si="415"/>
        <v>1.3551546055591035</v>
      </c>
      <c r="V904" s="152">
        <f t="shared" ca="1" si="416"/>
        <v>1.3410926221287864</v>
      </c>
      <c r="W904" s="153">
        <f t="shared" ca="1" si="417"/>
        <v>2</v>
      </c>
      <c r="X904" s="153">
        <f t="shared" ca="1" si="418"/>
        <v>2</v>
      </c>
      <c r="Y904" s="153">
        <f t="shared" ca="1" si="419"/>
        <v>8</v>
      </c>
      <c r="Z904" s="153">
        <f t="shared" ca="1" si="420"/>
        <v>8</v>
      </c>
      <c r="AA904" s="152">
        <f t="shared" ca="1" si="421"/>
        <v>1.3520566961946332</v>
      </c>
      <c r="AB904" s="152">
        <f t="shared" ca="1" si="422"/>
        <v>1.343007522143606</v>
      </c>
      <c r="AC904" s="154">
        <f t="shared" ca="1" si="423"/>
        <v>-509.99257820793173</v>
      </c>
      <c r="AD904" s="154">
        <f t="shared" ca="1" si="424"/>
        <v>-220.34134587425314</v>
      </c>
      <c r="AE904" s="3">
        <f t="shared" ca="1" si="425"/>
        <v>-45.645870255136558</v>
      </c>
      <c r="AF904" s="3">
        <f t="shared" ca="1" si="426"/>
        <v>-730.33392408218492</v>
      </c>
      <c r="AG904" s="3" t="str">
        <f t="shared" ca="1" si="433"/>
        <v>N</v>
      </c>
      <c r="AH904" s="4" t="str">
        <f t="shared" ca="1" si="427"/>
        <v/>
      </c>
      <c r="AI904" s="75">
        <f t="shared" ca="1" si="428"/>
        <v>-73.033392408218504</v>
      </c>
      <c r="AJ904" s="75">
        <f t="shared" ca="1" si="429"/>
        <v>0</v>
      </c>
    </row>
    <row r="905" spans="1:36">
      <c r="A905" s="41">
        <f t="shared" si="430"/>
        <v>839</v>
      </c>
      <c r="B905" s="150">
        <f ca="1">IF(ISNUMBER(A905),INDEX('MetaTrader Import'!$H$13:$J$5893,TRUNC(((A905-$A$39+1)-1)/3)+1,MOD((A905-$A$39+1)-1,3)+1),"")</f>
        <v>0</v>
      </c>
      <c r="C905" s="43">
        <f t="shared" ca="1" si="407"/>
        <v>23.861071029846137</v>
      </c>
      <c r="D905" s="43">
        <f t="shared" ca="1" si="408"/>
        <v>0.77600245808131707</v>
      </c>
      <c r="E905" s="43">
        <f t="shared" ca="1" si="409"/>
        <v>24.637073487927456</v>
      </c>
      <c r="F905" s="43">
        <f t="shared" ca="1" si="410"/>
        <v>2.4637073487927457</v>
      </c>
      <c r="G905" s="43">
        <f>IF(A905&lt;&gt;"",IF(A905&lt;Data!$G$11*0.25,$C$13/$G$32,IF(A905&gt;Data!$G$11*0.25,$C$13,$C$13*10)),"")</f>
        <v>2</v>
      </c>
      <c r="H905" s="43">
        <f>IF(A905&lt;&gt;"",IF(Data!$G$9="constant",$C$13,IF(Data!$G$9="squeeze",G905,F905)),"")</f>
        <v>2</v>
      </c>
      <c r="I905" s="38">
        <f ca="1">IF(ISNUMBER(A905),NORMINV(RAND(),0,IF(AND(Data!$G$9="squeeze",A905&lt;Data!$G$11*0.25),$H$32,1)*$C$30*$C$13)*($C$14*$C$12),"")</f>
        <v>2.7291528011475446E-4</v>
      </c>
      <c r="J905" s="42">
        <f ca="1">IFERROR(IF(Data!$C$6="Real",B905,I905+J904+($C$14*$C$12)*(NORMINV(RAND(),$C$15,CHOOSE($G$13,$C$13,F905,G905)))),"")</f>
        <v>1.3456287344027</v>
      </c>
      <c r="K905" s="88">
        <f>IF(ISNUMBER(A905), IF($G$16="fixed",$G$17,MIN(H905*Data!$C$7*$C$16*0.5,$C$17*Data!$C$7))*$C$12,"")</f>
        <v>8.0000000000000007E-5</v>
      </c>
      <c r="L905" s="42">
        <f t="shared" ca="1" si="434"/>
        <v>1.3456287344027</v>
      </c>
      <c r="M905" s="44">
        <f t="shared" ca="1" si="435"/>
        <v>1.3456687344027001</v>
      </c>
      <c r="N905" s="44">
        <f t="shared" ca="1" si="436"/>
        <v>1.3455887344027</v>
      </c>
      <c r="O905" s="108">
        <f t="shared" ca="1" si="411"/>
        <v>0.46666376294892037</v>
      </c>
      <c r="P905" s="102">
        <f t="shared" ca="1" si="412"/>
        <v>5.3231095919567331</v>
      </c>
      <c r="Q905" s="102">
        <f t="shared" ca="1" si="413"/>
        <v>-0.11893037547376938</v>
      </c>
      <c r="R905" s="120">
        <f t="shared" ca="1" si="431"/>
        <v>1</v>
      </c>
      <c r="S905" s="54">
        <f t="shared" ca="1" si="432"/>
        <v>0</v>
      </c>
      <c r="T905" s="5">
        <f t="shared" ca="1" si="414"/>
        <v>1.3475392670087669</v>
      </c>
      <c r="U905" s="152">
        <f t="shared" ca="1" si="415"/>
        <v>1.3551546055591035</v>
      </c>
      <c r="V905" s="152">
        <f t="shared" ca="1" si="416"/>
        <v>1.3410926221287864</v>
      </c>
      <c r="W905" s="153">
        <f t="shared" ca="1" si="417"/>
        <v>2</v>
      </c>
      <c r="X905" s="153">
        <f t="shared" ca="1" si="418"/>
        <v>2</v>
      </c>
      <c r="Y905" s="153">
        <f t="shared" ca="1" si="419"/>
        <v>8</v>
      </c>
      <c r="Z905" s="153">
        <f t="shared" ca="1" si="420"/>
        <v>8</v>
      </c>
      <c r="AA905" s="152">
        <f t="shared" ca="1" si="421"/>
        <v>1.3520566961946332</v>
      </c>
      <c r="AB905" s="152">
        <f t="shared" ca="1" si="422"/>
        <v>1.343007522143606</v>
      </c>
      <c r="AC905" s="154">
        <f t="shared" ca="1" si="423"/>
        <v>-517.43694335465659</v>
      </c>
      <c r="AD905" s="154">
        <f t="shared" ca="1" si="424"/>
        <v>-212.89698072752827</v>
      </c>
      <c r="AE905" s="3">
        <f t="shared" ca="1" si="425"/>
        <v>-45.645870255136558</v>
      </c>
      <c r="AF905" s="3">
        <f t="shared" ca="1" si="426"/>
        <v>-730.33392408218492</v>
      </c>
      <c r="AG905" s="3" t="str">
        <f t="shared" ca="1" si="433"/>
        <v>N</v>
      </c>
      <c r="AH905" s="4" t="str">
        <f t="shared" ca="1" si="427"/>
        <v/>
      </c>
      <c r="AI905" s="75">
        <f t="shared" ca="1" si="428"/>
        <v>-73.033392408218504</v>
      </c>
      <c r="AJ905" s="75">
        <f t="shared" ca="1" si="429"/>
        <v>0</v>
      </c>
    </row>
    <row r="906" spans="1:36">
      <c r="A906" s="41">
        <f t="shared" si="430"/>
        <v>840</v>
      </c>
      <c r="B906" s="150">
        <f>IF(ISNUMBER(A906),INDEX('MetaTrader Import'!$H$13:$J$5893,TRUNC(((A906-$A$39+1)-1)/3)+1,MOD((A906-$A$39+1)-1,3)+1),"")</f>
        <v>0</v>
      </c>
      <c r="C906" s="43">
        <f t="shared" ca="1" si="407"/>
        <v>24.637073487927456</v>
      </c>
      <c r="D906" s="43">
        <f t="shared" ca="1" si="408"/>
        <v>-0.25842509769534272</v>
      </c>
      <c r="E906" s="43">
        <f t="shared" ca="1" si="409"/>
        <v>24.378648390232112</v>
      </c>
      <c r="F906" s="43">
        <f t="shared" ca="1" si="410"/>
        <v>2.4378648390232112</v>
      </c>
      <c r="G906" s="43">
        <f>IF(A906&lt;&gt;"",IF(A906&lt;Data!$G$11*0.25,$C$13/$G$32,IF(A906&gt;Data!$G$11*0.25,$C$13,$C$13*10)),"")</f>
        <v>2</v>
      </c>
      <c r="H906" s="43">
        <f>IF(A906&lt;&gt;"",IF(Data!$G$9="constant",$C$13,IF(Data!$G$9="squeeze",G906,F906)),"")</f>
        <v>2</v>
      </c>
      <c r="I906" s="38">
        <f ca="1">IF(ISNUMBER(A906),NORMINV(RAND(),0,IF(AND(Data!$G$9="squeeze",A906&lt;Data!$G$11*0.25),$H$32,1)*$C$30*$C$13)*($C$14*$C$12),"")</f>
        <v>2.0873811272308906E-4</v>
      </c>
      <c r="J906" s="42">
        <f ca="1">IFERROR(IF(Data!$C$6="Real",B906,I906+J905+($C$14*$C$12)*(NORMINV(RAND(),$C$15,CHOOSE($G$13,$C$13,F906,G906)))),"")</f>
        <v>1.3459081378426534</v>
      </c>
      <c r="K906" s="88">
        <f>IF(ISNUMBER(A906), IF($G$16="fixed",$G$17,MIN(H906*Data!$C$7*$C$16*0.5,$C$17*Data!$C$7))*$C$12,"")</f>
        <v>8.0000000000000007E-5</v>
      </c>
      <c r="L906" s="42">
        <f t="shared" ca="1" si="434"/>
        <v>1.3459081378426534</v>
      </c>
      <c r="M906" s="44">
        <f t="shared" ca="1" si="435"/>
        <v>1.3459481378426534</v>
      </c>
      <c r="N906" s="44">
        <f t="shared" ca="1" si="436"/>
        <v>1.3458681378426534</v>
      </c>
      <c r="O906" s="108">
        <f t="shared" ca="1" si="411"/>
        <v>0.18419451098888873</v>
      </c>
      <c r="P906" s="102">
        <f t="shared" ca="1" si="412"/>
        <v>3.7546491879411548</v>
      </c>
      <c r="Q906" s="102">
        <f t="shared" ca="1" si="413"/>
        <v>-0.11775363542383671</v>
      </c>
      <c r="R906" s="120">
        <f t="shared" ca="1" si="431"/>
        <v>1</v>
      </c>
      <c r="S906" s="54">
        <f t="shared" ca="1" si="432"/>
        <v>0</v>
      </c>
      <c r="T906" s="5">
        <f t="shared" ca="1" si="414"/>
        <v>1.3475392670087669</v>
      </c>
      <c r="U906" s="152">
        <f t="shared" ca="1" si="415"/>
        <v>1.3551546055591035</v>
      </c>
      <c r="V906" s="152">
        <f t="shared" ca="1" si="416"/>
        <v>1.3410926221287864</v>
      </c>
      <c r="W906" s="153">
        <f t="shared" ca="1" si="417"/>
        <v>2</v>
      </c>
      <c r="X906" s="153">
        <f t="shared" ca="1" si="418"/>
        <v>2</v>
      </c>
      <c r="Y906" s="153">
        <f t="shared" ca="1" si="419"/>
        <v>8</v>
      </c>
      <c r="Z906" s="153">
        <f t="shared" ca="1" si="420"/>
        <v>8</v>
      </c>
      <c r="AA906" s="152">
        <f t="shared" ca="1" si="421"/>
        <v>1.3520566961946332</v>
      </c>
      <c r="AB906" s="152">
        <f t="shared" ca="1" si="422"/>
        <v>1.343007522143606</v>
      </c>
      <c r="AC906" s="154">
        <f t="shared" ca="1" si="423"/>
        <v>-495.08466815838756</v>
      </c>
      <c r="AD906" s="154">
        <f t="shared" ca="1" si="424"/>
        <v>-235.24925592379731</v>
      </c>
      <c r="AE906" s="3">
        <f t="shared" ca="1" si="425"/>
        <v>-45.645870255136558</v>
      </c>
      <c r="AF906" s="3">
        <f t="shared" ca="1" si="426"/>
        <v>-730.33392408218492</v>
      </c>
      <c r="AG906" s="3" t="str">
        <f t="shared" ca="1" si="433"/>
        <v>N</v>
      </c>
      <c r="AH906" s="4" t="str">
        <f t="shared" ca="1" si="427"/>
        <v/>
      </c>
      <c r="AI906" s="75">
        <f t="shared" ca="1" si="428"/>
        <v>-73.033392408218504</v>
      </c>
      <c r="AJ906" s="75">
        <f t="shared" ca="1" si="429"/>
        <v>0</v>
      </c>
    </row>
    <row r="907" spans="1:36">
      <c r="A907" s="41">
        <f t="shared" si="430"/>
        <v>841</v>
      </c>
      <c r="B907" s="150">
        <f ca="1">IF(ISNUMBER(A907),INDEX('MetaTrader Import'!$H$13:$J$5893,TRUNC(((A907-$A$39+1)-1)/3)+1,MOD((A907-$A$39+1)-1,3)+1),"")</f>
        <v>0</v>
      </c>
      <c r="C907" s="43">
        <f t="shared" ca="1" si="407"/>
        <v>24.378648390232112</v>
      </c>
      <c r="D907" s="43">
        <f t="shared" ca="1" si="408"/>
        <v>-0.39165875784618387</v>
      </c>
      <c r="E907" s="43">
        <f t="shared" ca="1" si="409"/>
        <v>23.986989632385928</v>
      </c>
      <c r="F907" s="43">
        <f t="shared" ca="1" si="410"/>
        <v>2.3986989632385929</v>
      </c>
      <c r="G907" s="43">
        <f>IF(A907&lt;&gt;"",IF(A907&lt;Data!$G$11*0.25,$C$13/$G$32,IF(A907&gt;Data!$G$11*0.25,$C$13,$C$13*10)),"")</f>
        <v>2</v>
      </c>
      <c r="H907" s="43">
        <f>IF(A907&lt;&gt;"",IF(Data!$G$9="constant",$C$13,IF(Data!$G$9="squeeze",G907,F907)),"")</f>
        <v>2</v>
      </c>
      <c r="I907" s="38">
        <f ca="1">IF(ISNUMBER(A907),NORMINV(RAND(),0,IF(AND(Data!$G$9="squeeze",A907&lt;Data!$G$11*0.25),$H$32,1)*$C$30*$C$13)*($C$14*$C$12),"")</f>
        <v>5.6028163229329622E-5</v>
      </c>
      <c r="J907" s="42">
        <f ca="1">IFERROR(IF(Data!$C$6="Real",B907,I907+J906+($C$14*$C$12)*(NORMINV(RAND(),$C$15,CHOOSE($G$13,$C$13,F907,G907)))),"")</f>
        <v>1.3451489139465811</v>
      </c>
      <c r="K907" s="88">
        <f>IF(ISNUMBER(A907), IF($G$16="fixed",$G$17,MIN(H907*Data!$C$7*$C$16*0.5,$C$17*Data!$C$7))*$C$12,"")</f>
        <v>8.0000000000000007E-5</v>
      </c>
      <c r="L907" s="42">
        <f t="shared" ca="1" si="434"/>
        <v>1.3451489139465811</v>
      </c>
      <c r="M907" s="44">
        <f t="shared" ca="1" si="435"/>
        <v>1.3451889139465811</v>
      </c>
      <c r="N907" s="44">
        <f t="shared" ca="1" si="436"/>
        <v>1.3451089139465811</v>
      </c>
      <c r="O907" s="108">
        <f t="shared" ca="1" si="411"/>
        <v>-2.524077592216559E-2</v>
      </c>
      <c r="P907" s="102">
        <f t="shared" ca="1" si="412"/>
        <v>3.7733606772512105</v>
      </c>
      <c r="Q907" s="102">
        <f t="shared" ca="1" si="413"/>
        <v>-0.13947100910634552</v>
      </c>
      <c r="R907" s="120">
        <f t="shared" ca="1" si="431"/>
        <v>1</v>
      </c>
      <c r="S907" s="54">
        <f t="shared" ca="1" si="432"/>
        <v>0</v>
      </c>
      <c r="T907" s="5">
        <f t="shared" ca="1" si="414"/>
        <v>1.3475392670087669</v>
      </c>
      <c r="U907" s="152">
        <f t="shared" ca="1" si="415"/>
        <v>1.3551546055591035</v>
      </c>
      <c r="V907" s="152">
        <f t="shared" ca="1" si="416"/>
        <v>1.3410926221287864</v>
      </c>
      <c r="W907" s="153">
        <f t="shared" ca="1" si="417"/>
        <v>2</v>
      </c>
      <c r="X907" s="153">
        <f t="shared" ca="1" si="418"/>
        <v>2</v>
      </c>
      <c r="Y907" s="153">
        <f t="shared" ca="1" si="419"/>
        <v>8</v>
      </c>
      <c r="Z907" s="153">
        <f t="shared" ca="1" si="420"/>
        <v>8</v>
      </c>
      <c r="AA907" s="152">
        <f t="shared" ca="1" si="421"/>
        <v>1.3520566961946332</v>
      </c>
      <c r="AB907" s="152">
        <f t="shared" ca="1" si="422"/>
        <v>1.343007522143606</v>
      </c>
      <c r="AC907" s="154">
        <f t="shared" ca="1" si="423"/>
        <v>-555.82257984417186</v>
      </c>
      <c r="AD907" s="154">
        <f t="shared" ca="1" si="424"/>
        <v>-174.51134423801307</v>
      </c>
      <c r="AE907" s="3">
        <f t="shared" ca="1" si="425"/>
        <v>-45.645870255136558</v>
      </c>
      <c r="AF907" s="3">
        <f t="shared" ca="1" si="426"/>
        <v>-730.33392408218492</v>
      </c>
      <c r="AG907" s="3" t="str">
        <f t="shared" ca="1" si="433"/>
        <v>N</v>
      </c>
      <c r="AH907" s="4" t="str">
        <f t="shared" ca="1" si="427"/>
        <v/>
      </c>
      <c r="AI907" s="75">
        <f t="shared" ca="1" si="428"/>
        <v>-73.033392408218504</v>
      </c>
      <c r="AJ907" s="75">
        <f t="shared" ca="1" si="429"/>
        <v>0</v>
      </c>
    </row>
    <row r="908" spans="1:36">
      <c r="A908" s="41">
        <f t="shared" si="430"/>
        <v>842</v>
      </c>
      <c r="B908" s="150">
        <f ca="1">IF(ISNUMBER(A908),INDEX('MetaTrader Import'!$H$13:$J$5893,TRUNC(((A908-$A$39+1)-1)/3)+1,MOD((A908-$A$39+1)-1,3)+1),"")</f>
        <v>0</v>
      </c>
      <c r="C908" s="43">
        <f t="shared" ca="1" si="407"/>
        <v>23.986989632385928</v>
      </c>
      <c r="D908" s="43">
        <f t="shared" ca="1" si="408"/>
        <v>-0.44599997682258086</v>
      </c>
      <c r="E908" s="43">
        <f t="shared" ca="1" si="409"/>
        <v>23.540989655563347</v>
      </c>
      <c r="F908" s="43">
        <f t="shared" ca="1" si="410"/>
        <v>2.3540989655563349</v>
      </c>
      <c r="G908" s="43">
        <f>IF(A908&lt;&gt;"",IF(A908&lt;Data!$G$11*0.25,$C$13/$G$32,IF(A908&gt;Data!$G$11*0.25,$C$13,$C$13*10)),"")</f>
        <v>2</v>
      </c>
      <c r="H908" s="43">
        <f>IF(A908&lt;&gt;"",IF(Data!$G$9="constant",$C$13,IF(Data!$G$9="squeeze",G908,F908)),"")</f>
        <v>2</v>
      </c>
      <c r="I908" s="38">
        <f ca="1">IF(ISNUMBER(A908),NORMINV(RAND(),0,IF(AND(Data!$G$9="squeeze",A908&lt;Data!$G$11*0.25),$H$32,1)*$C$30*$C$13)*($C$14*$C$12),"")</f>
        <v>7.9217849035781321E-5</v>
      </c>
      <c r="J908" s="42">
        <f ca="1">IFERROR(IF(Data!$C$6="Real",B908,I908+J907+($C$14*$C$12)*(NORMINV(RAND(),$C$15,CHOOSE($G$13,$C$13,F908,G908)))),"")</f>
        <v>1.3451101807487977</v>
      </c>
      <c r="K908" s="88">
        <f>IF(ISNUMBER(A908), IF($G$16="fixed",$G$17,MIN(H908*Data!$C$7*$C$16*0.5,$C$17*Data!$C$7))*$C$12,"")</f>
        <v>8.0000000000000007E-5</v>
      </c>
      <c r="L908" s="42">
        <f t="shared" ca="1" si="434"/>
        <v>1.3451101807487977</v>
      </c>
      <c r="M908" s="44">
        <f t="shared" ca="1" si="435"/>
        <v>1.3451501807487978</v>
      </c>
      <c r="N908" s="44">
        <f t="shared" ca="1" si="436"/>
        <v>1.3450701807487977</v>
      </c>
      <c r="O908" s="108">
        <f t="shared" ca="1" si="411"/>
        <v>-8.3649521222116191E-2</v>
      </c>
      <c r="P908" s="102">
        <f t="shared" ca="1" si="412"/>
        <v>3.8998795943791325</v>
      </c>
      <c r="Q908" s="102">
        <f t="shared" ca="1" si="413"/>
        <v>-0.17990779507129759</v>
      </c>
      <c r="R908" s="120">
        <f t="shared" ca="1" si="431"/>
        <v>1</v>
      </c>
      <c r="S908" s="54">
        <f t="shared" ca="1" si="432"/>
        <v>0</v>
      </c>
      <c r="T908" s="5">
        <f t="shared" ca="1" si="414"/>
        <v>1.3475392670087669</v>
      </c>
      <c r="U908" s="152">
        <f t="shared" ca="1" si="415"/>
        <v>1.3551546055591035</v>
      </c>
      <c r="V908" s="152">
        <f t="shared" ca="1" si="416"/>
        <v>1.3410926221287864</v>
      </c>
      <c r="W908" s="153">
        <f t="shared" ca="1" si="417"/>
        <v>2</v>
      </c>
      <c r="X908" s="153">
        <f t="shared" ca="1" si="418"/>
        <v>2</v>
      </c>
      <c r="Y908" s="153">
        <f t="shared" ca="1" si="419"/>
        <v>8</v>
      </c>
      <c r="Z908" s="153">
        <f t="shared" ca="1" si="420"/>
        <v>8</v>
      </c>
      <c r="AA908" s="152">
        <f t="shared" ca="1" si="421"/>
        <v>1.3520566961946332</v>
      </c>
      <c r="AB908" s="152">
        <f t="shared" ca="1" si="422"/>
        <v>1.343007522143606</v>
      </c>
      <c r="AC908" s="154">
        <f t="shared" ca="1" si="423"/>
        <v>-558.92123566684052</v>
      </c>
      <c r="AD908" s="154">
        <f t="shared" ca="1" si="424"/>
        <v>-171.41268841534441</v>
      </c>
      <c r="AE908" s="3">
        <f t="shared" ca="1" si="425"/>
        <v>-45.645870255136558</v>
      </c>
      <c r="AF908" s="3">
        <f t="shared" ca="1" si="426"/>
        <v>-730.33392408218492</v>
      </c>
      <c r="AG908" s="3" t="str">
        <f t="shared" ca="1" si="433"/>
        <v>N</v>
      </c>
      <c r="AH908" s="4" t="str">
        <f t="shared" ca="1" si="427"/>
        <v/>
      </c>
      <c r="AI908" s="75">
        <f t="shared" ca="1" si="428"/>
        <v>-73.033392408218504</v>
      </c>
      <c r="AJ908" s="75">
        <f t="shared" ca="1" si="429"/>
        <v>0</v>
      </c>
    </row>
    <row r="909" spans="1:36">
      <c r="A909" s="41">
        <f t="shared" si="430"/>
        <v>843</v>
      </c>
      <c r="B909" s="150">
        <f>IF(ISNUMBER(A909),INDEX('MetaTrader Import'!$H$13:$J$5893,TRUNC(((A909-$A$39+1)-1)/3)+1,MOD((A909-$A$39+1)-1,3)+1),"")</f>
        <v>0</v>
      </c>
      <c r="C909" s="43">
        <f t="shared" ca="1" si="407"/>
        <v>23.540989655563347</v>
      </c>
      <c r="D909" s="43">
        <f t="shared" ca="1" si="408"/>
        <v>-1.2769830350269404</v>
      </c>
      <c r="E909" s="43">
        <f t="shared" ca="1" si="409"/>
        <v>22.264006620536406</v>
      </c>
      <c r="F909" s="43">
        <f t="shared" ca="1" si="410"/>
        <v>2.2264006620536407</v>
      </c>
      <c r="G909" s="43">
        <f>IF(A909&lt;&gt;"",IF(A909&lt;Data!$G$11*0.25,$C$13/$G$32,IF(A909&gt;Data!$G$11*0.25,$C$13,$C$13*10)),"")</f>
        <v>2</v>
      </c>
      <c r="H909" s="43">
        <f>IF(A909&lt;&gt;"",IF(Data!$G$9="constant",$C$13,IF(Data!$G$9="squeeze",G909,F909)),"")</f>
        <v>2</v>
      </c>
      <c r="I909" s="38">
        <f ca="1">IF(ISNUMBER(A909),NORMINV(RAND(),0,IF(AND(Data!$G$9="squeeze",A909&lt;Data!$G$11*0.25),$H$32,1)*$C$30*$C$13)*($C$14*$C$12),"")</f>
        <v>3.2784831520089197E-4</v>
      </c>
      <c r="J909" s="42">
        <f ca="1">IFERROR(IF(Data!$C$6="Real",B909,I909+J908+($C$14*$C$12)*(NORMINV(RAND(),$C$15,CHOOSE($G$13,$C$13,F909,G909)))),"")</f>
        <v>1.3456748509464072</v>
      </c>
      <c r="K909" s="88">
        <f>IF(ISNUMBER(A909), IF($G$16="fixed",$G$17,MIN(H909*Data!$C$7*$C$16*0.5,$C$17*Data!$C$7))*$C$12,"")</f>
        <v>8.0000000000000007E-5</v>
      </c>
      <c r="L909" s="42">
        <f t="shared" ca="1" si="434"/>
        <v>1.3456748509464072</v>
      </c>
      <c r="M909" s="44">
        <f t="shared" ca="1" si="435"/>
        <v>1.3457148509464072</v>
      </c>
      <c r="N909" s="44">
        <f t="shared" ca="1" si="436"/>
        <v>1.3456348509464071</v>
      </c>
      <c r="O909" s="108">
        <f t="shared" ca="1" si="411"/>
        <v>9.2247537148379008E-2</v>
      </c>
      <c r="P909" s="102">
        <f t="shared" ca="1" si="412"/>
        <v>3.7108634638752247</v>
      </c>
      <c r="Q909" s="102">
        <f t="shared" ca="1" si="413"/>
        <v>-0.22293753680140735</v>
      </c>
      <c r="R909" s="120">
        <f t="shared" ca="1" si="431"/>
        <v>1</v>
      </c>
      <c r="S909" s="54">
        <f t="shared" ca="1" si="432"/>
        <v>0</v>
      </c>
      <c r="T909" s="5">
        <f t="shared" ca="1" si="414"/>
        <v>1.3475392670087669</v>
      </c>
      <c r="U909" s="152">
        <f t="shared" ca="1" si="415"/>
        <v>1.3551546055591035</v>
      </c>
      <c r="V909" s="152">
        <f t="shared" ca="1" si="416"/>
        <v>1.3410926221287864</v>
      </c>
      <c r="W909" s="153">
        <f t="shared" ca="1" si="417"/>
        <v>2</v>
      </c>
      <c r="X909" s="153">
        <f t="shared" ca="1" si="418"/>
        <v>2</v>
      </c>
      <c r="Y909" s="153">
        <f t="shared" ca="1" si="419"/>
        <v>8</v>
      </c>
      <c r="Z909" s="153">
        <f t="shared" ca="1" si="420"/>
        <v>8</v>
      </c>
      <c r="AA909" s="152">
        <f t="shared" ca="1" si="421"/>
        <v>1.3520566961946332</v>
      </c>
      <c r="AB909" s="152">
        <f t="shared" ca="1" si="422"/>
        <v>1.343007522143606</v>
      </c>
      <c r="AC909" s="154">
        <f t="shared" ca="1" si="423"/>
        <v>-513.74761985808709</v>
      </c>
      <c r="AD909" s="154">
        <f t="shared" ca="1" si="424"/>
        <v>-216.58630422409786</v>
      </c>
      <c r="AE909" s="3">
        <f t="shared" ca="1" si="425"/>
        <v>-45.645870255136558</v>
      </c>
      <c r="AF909" s="3">
        <f t="shared" ca="1" si="426"/>
        <v>-730.33392408218492</v>
      </c>
      <c r="AG909" s="3" t="str">
        <f t="shared" ca="1" si="433"/>
        <v>N</v>
      </c>
      <c r="AH909" s="4" t="str">
        <f t="shared" ca="1" si="427"/>
        <v/>
      </c>
      <c r="AI909" s="75">
        <f t="shared" ca="1" si="428"/>
        <v>-73.033392408218504</v>
      </c>
      <c r="AJ909" s="75">
        <f t="shared" ca="1" si="429"/>
        <v>0</v>
      </c>
    </row>
    <row r="910" spans="1:36">
      <c r="A910" s="41">
        <f t="shared" si="430"/>
        <v>844</v>
      </c>
      <c r="B910" s="150">
        <f ca="1">IF(ISNUMBER(A910),INDEX('MetaTrader Import'!$H$13:$J$5893,TRUNC(((A910-$A$39+1)-1)/3)+1,MOD((A910-$A$39+1)-1,3)+1),"")</f>
        <v>0</v>
      </c>
      <c r="C910" s="43">
        <f t="shared" ca="1" si="407"/>
        <v>22.264006620536406</v>
      </c>
      <c r="D910" s="43">
        <f t="shared" ca="1" si="408"/>
        <v>0.11175097841506587</v>
      </c>
      <c r="E910" s="43">
        <f t="shared" ca="1" si="409"/>
        <v>22.375757598951473</v>
      </c>
      <c r="F910" s="43">
        <f t="shared" ca="1" si="410"/>
        <v>2.2375757598951473</v>
      </c>
      <c r="G910" s="43">
        <f>IF(A910&lt;&gt;"",IF(A910&lt;Data!$G$11*0.25,$C$13/$G$32,IF(A910&gt;Data!$G$11*0.25,$C$13,$C$13*10)),"")</f>
        <v>2</v>
      </c>
      <c r="H910" s="43">
        <f>IF(A910&lt;&gt;"",IF(Data!$G$9="constant",$C$13,IF(Data!$G$9="squeeze",G910,F910)),"")</f>
        <v>2</v>
      </c>
      <c r="I910" s="38">
        <f ca="1">IF(ISNUMBER(A910),NORMINV(RAND(),0,IF(AND(Data!$G$9="squeeze",A910&lt;Data!$G$11*0.25),$H$32,1)*$C$30*$C$13)*($C$14*$C$12),"")</f>
        <v>-3.7341929361384986E-4</v>
      </c>
      <c r="J910" s="42">
        <f ca="1">IFERROR(IF(Data!$C$6="Real",B910,I910+J909+($C$14*$C$12)*(NORMINV(RAND(),$C$15,CHOOSE($G$13,$C$13,F910,G910)))),"")</f>
        <v>1.345259913902543</v>
      </c>
      <c r="K910" s="88">
        <f>IF(ISNUMBER(A910), IF($G$16="fixed",$G$17,MIN(H910*Data!$C$7*$C$16*0.5,$C$17*Data!$C$7))*$C$12,"")</f>
        <v>8.0000000000000007E-5</v>
      </c>
      <c r="L910" s="42">
        <f t="shared" ca="1" si="434"/>
        <v>1.345259913902543</v>
      </c>
      <c r="M910" s="44">
        <f t="shared" ca="1" si="435"/>
        <v>1.345299913902543</v>
      </c>
      <c r="N910" s="44">
        <f t="shared" ca="1" si="436"/>
        <v>1.3452199139025429</v>
      </c>
      <c r="O910" s="108">
        <f t="shared" ca="1" si="411"/>
        <v>0.14715633912305254</v>
      </c>
      <c r="P910" s="102">
        <f t="shared" ca="1" si="412"/>
        <v>3.5858658775686534</v>
      </c>
      <c r="Q910" s="102">
        <f t="shared" ca="1" si="413"/>
        <v>-0.2418807906376888</v>
      </c>
      <c r="R910" s="120">
        <f t="shared" ca="1" si="431"/>
        <v>1</v>
      </c>
      <c r="S910" s="54">
        <f t="shared" ca="1" si="432"/>
        <v>0</v>
      </c>
      <c r="T910" s="5">
        <f t="shared" ca="1" si="414"/>
        <v>1.3475392670087669</v>
      </c>
      <c r="U910" s="152">
        <f t="shared" ca="1" si="415"/>
        <v>1.3551546055591035</v>
      </c>
      <c r="V910" s="152">
        <f t="shared" ca="1" si="416"/>
        <v>1.3410926221287864</v>
      </c>
      <c r="W910" s="153">
        <f t="shared" ca="1" si="417"/>
        <v>2</v>
      </c>
      <c r="X910" s="153">
        <f t="shared" ca="1" si="418"/>
        <v>2</v>
      </c>
      <c r="Y910" s="153">
        <f t="shared" ca="1" si="419"/>
        <v>8</v>
      </c>
      <c r="Z910" s="153">
        <f t="shared" ca="1" si="420"/>
        <v>8</v>
      </c>
      <c r="AA910" s="152">
        <f t="shared" ca="1" si="421"/>
        <v>1.3520566961946332</v>
      </c>
      <c r="AB910" s="152">
        <f t="shared" ca="1" si="422"/>
        <v>1.343007522143606</v>
      </c>
      <c r="AC910" s="154">
        <f t="shared" ca="1" si="423"/>
        <v>-546.9425833672226</v>
      </c>
      <c r="AD910" s="154">
        <f t="shared" ca="1" si="424"/>
        <v>-183.39134071496233</v>
      </c>
      <c r="AE910" s="3">
        <f t="shared" ca="1" si="425"/>
        <v>-45.645870255136558</v>
      </c>
      <c r="AF910" s="3">
        <f t="shared" ca="1" si="426"/>
        <v>-730.33392408218492</v>
      </c>
      <c r="AG910" s="3" t="str">
        <f t="shared" ca="1" si="433"/>
        <v>N</v>
      </c>
      <c r="AH910" s="4" t="str">
        <f t="shared" ca="1" si="427"/>
        <v/>
      </c>
      <c r="AI910" s="75">
        <f t="shared" ca="1" si="428"/>
        <v>-73.033392408218504</v>
      </c>
      <c r="AJ910" s="75">
        <f t="shared" ca="1" si="429"/>
        <v>0</v>
      </c>
    </row>
    <row r="911" spans="1:36">
      <c r="A911" s="41">
        <f t="shared" si="430"/>
        <v>845</v>
      </c>
      <c r="B911" s="150">
        <f ca="1">IF(ISNUMBER(A911),INDEX('MetaTrader Import'!$H$13:$J$5893,TRUNC(((A911-$A$39+1)-1)/3)+1,MOD((A911-$A$39+1)-1,3)+1),"")</f>
        <v>0</v>
      </c>
      <c r="C911" s="43">
        <f t="shared" ca="1" si="407"/>
        <v>22.375757598951473</v>
      </c>
      <c r="D911" s="43">
        <f t="shared" ca="1" si="408"/>
        <v>1.7566244271793576</v>
      </c>
      <c r="E911" s="43">
        <f t="shared" ca="1" si="409"/>
        <v>24.132382026130831</v>
      </c>
      <c r="F911" s="43">
        <f t="shared" ca="1" si="410"/>
        <v>2.413238202613083</v>
      </c>
      <c r="G911" s="43">
        <f>IF(A911&lt;&gt;"",IF(A911&lt;Data!$G$11*0.25,$C$13/$G$32,IF(A911&gt;Data!$G$11*0.25,$C$13,$C$13*10)),"")</f>
        <v>2</v>
      </c>
      <c r="H911" s="43">
        <f>IF(A911&lt;&gt;"",IF(Data!$G$9="constant",$C$13,IF(Data!$G$9="squeeze",G911,F911)),"")</f>
        <v>2</v>
      </c>
      <c r="I911" s="38">
        <f ca="1">IF(ISNUMBER(A911),NORMINV(RAND(),0,IF(AND(Data!$G$9="squeeze",A911&lt;Data!$G$11*0.25),$H$32,1)*$C$30*$C$13)*($C$14*$C$12),"")</f>
        <v>-1.5047497740505972E-5</v>
      </c>
      <c r="J911" s="42">
        <f ca="1">IFERROR(IF(Data!$C$6="Real",B911,I911+J910+($C$14*$C$12)*(NORMINV(RAND(),$C$15,CHOOSE($G$13,$C$13,F911,G911)))),"")</f>
        <v>1.3453830846096386</v>
      </c>
      <c r="K911" s="88">
        <f>IF(ISNUMBER(A911), IF($G$16="fixed",$G$17,MIN(H911*Data!$C$7*$C$16*0.5,$C$17*Data!$C$7))*$C$12,"")</f>
        <v>8.0000000000000007E-5</v>
      </c>
      <c r="L911" s="42">
        <f t="shared" ca="1" si="434"/>
        <v>1.3453830846096386</v>
      </c>
      <c r="M911" s="44">
        <f t="shared" ca="1" si="435"/>
        <v>1.3454230846096387</v>
      </c>
      <c r="N911" s="44">
        <f t="shared" ca="1" si="436"/>
        <v>1.3453430846096386</v>
      </c>
      <c r="O911" s="108">
        <f t="shared" ca="1" si="411"/>
        <v>8.5218278629387412E-2</v>
      </c>
      <c r="P911" s="102">
        <f t="shared" ca="1" si="412"/>
        <v>3.563949796222218</v>
      </c>
      <c r="Q911" s="102">
        <f t="shared" ca="1" si="413"/>
        <v>-0.24848300092856265</v>
      </c>
      <c r="R911" s="120">
        <f t="shared" ca="1" si="431"/>
        <v>1</v>
      </c>
      <c r="S911" s="54">
        <f t="shared" ca="1" si="432"/>
        <v>0</v>
      </c>
      <c r="T911" s="5">
        <f t="shared" ca="1" si="414"/>
        <v>1.3475392670087669</v>
      </c>
      <c r="U911" s="152">
        <f t="shared" ca="1" si="415"/>
        <v>1.3551546055591035</v>
      </c>
      <c r="V911" s="152">
        <f t="shared" ca="1" si="416"/>
        <v>1.3410926221287864</v>
      </c>
      <c r="W911" s="153">
        <f t="shared" ca="1" si="417"/>
        <v>2</v>
      </c>
      <c r="X911" s="153">
        <f t="shared" ca="1" si="418"/>
        <v>2</v>
      </c>
      <c r="Y911" s="153">
        <f t="shared" ca="1" si="419"/>
        <v>8</v>
      </c>
      <c r="Z911" s="153">
        <f t="shared" ca="1" si="420"/>
        <v>8</v>
      </c>
      <c r="AA911" s="152">
        <f t="shared" ca="1" si="421"/>
        <v>1.3520566961946332</v>
      </c>
      <c r="AB911" s="152">
        <f t="shared" ca="1" si="422"/>
        <v>1.343007522143606</v>
      </c>
      <c r="AC911" s="154">
        <f t="shared" ca="1" si="423"/>
        <v>-537.08892679956932</v>
      </c>
      <c r="AD911" s="154">
        <f t="shared" ca="1" si="424"/>
        <v>-193.24499728261557</v>
      </c>
      <c r="AE911" s="3">
        <f t="shared" ca="1" si="425"/>
        <v>-45.645870255136558</v>
      </c>
      <c r="AF911" s="3">
        <f t="shared" ca="1" si="426"/>
        <v>-730.33392408218492</v>
      </c>
      <c r="AG911" s="3" t="str">
        <f t="shared" ca="1" si="433"/>
        <v>N</v>
      </c>
      <c r="AH911" s="4" t="str">
        <f t="shared" ca="1" si="427"/>
        <v/>
      </c>
      <c r="AI911" s="75">
        <f t="shared" ca="1" si="428"/>
        <v>-73.033392408218504</v>
      </c>
      <c r="AJ911" s="75">
        <f t="shared" ca="1" si="429"/>
        <v>0</v>
      </c>
    </row>
    <row r="912" spans="1:36">
      <c r="A912" s="41">
        <f t="shared" si="430"/>
        <v>846</v>
      </c>
      <c r="B912" s="150">
        <f>IF(ISNUMBER(A912),INDEX('MetaTrader Import'!$H$13:$J$5893,TRUNC(((A912-$A$39+1)-1)/3)+1,MOD((A912-$A$39+1)-1,3)+1),"")</f>
        <v>0</v>
      </c>
      <c r="C912" s="43">
        <f t="shared" ca="1" si="407"/>
        <v>24.132382026130831</v>
      </c>
      <c r="D912" s="43">
        <f t="shared" ca="1" si="408"/>
        <v>-0.15739597993058319</v>
      </c>
      <c r="E912" s="43">
        <f t="shared" ca="1" si="409"/>
        <v>23.974986046200247</v>
      </c>
      <c r="F912" s="43">
        <f t="shared" ca="1" si="410"/>
        <v>2.3974986046200248</v>
      </c>
      <c r="G912" s="43">
        <f>IF(A912&lt;&gt;"",IF(A912&lt;Data!$G$11*0.25,$C$13/$G$32,IF(A912&gt;Data!$G$11*0.25,$C$13,$C$13*10)),"")</f>
        <v>2</v>
      </c>
      <c r="H912" s="43">
        <f>IF(A912&lt;&gt;"",IF(Data!$G$9="constant",$C$13,IF(Data!$G$9="squeeze",G912,F912)),"")</f>
        <v>2</v>
      </c>
      <c r="I912" s="38">
        <f ca="1">IF(ISNUMBER(A912),NORMINV(RAND(),0,IF(AND(Data!$G$9="squeeze",A912&lt;Data!$G$11*0.25),$H$32,1)*$C$30*$C$13)*($C$14*$C$12),"")</f>
        <v>-6.2792562216155414E-4</v>
      </c>
      <c r="J912" s="42">
        <f ca="1">IFERROR(IF(Data!$C$6="Real",B912,I912+J911+($C$14*$C$12)*(NORMINV(RAND(),$C$15,CHOOSE($G$13,$C$13,F912,G912)))),"")</f>
        <v>1.3449514894307262</v>
      </c>
      <c r="K912" s="88">
        <f>IF(ISNUMBER(A912), IF($G$16="fixed",$G$17,MIN(H912*Data!$C$7*$C$16*0.5,$C$17*Data!$C$7))*$C$12,"")</f>
        <v>8.0000000000000007E-5</v>
      </c>
      <c r="L912" s="42">
        <f t="shared" ca="1" si="434"/>
        <v>1.3449514894307262</v>
      </c>
      <c r="M912" s="44">
        <f t="shared" ca="1" si="435"/>
        <v>1.3449914894307262</v>
      </c>
      <c r="N912" s="44">
        <f t="shared" ca="1" si="436"/>
        <v>1.3449114894307261</v>
      </c>
      <c r="O912" s="108">
        <f t="shared" ca="1" si="411"/>
        <v>-7.3153992797995018E-2</v>
      </c>
      <c r="P912" s="102">
        <f t="shared" ca="1" si="412"/>
        <v>3.7872628136142263</v>
      </c>
      <c r="Q912" s="102">
        <f t="shared" ca="1" si="413"/>
        <v>-0.23612564953995252</v>
      </c>
      <c r="R912" s="120">
        <f t="shared" ca="1" si="431"/>
        <v>1</v>
      </c>
      <c r="S912" s="54">
        <f t="shared" ca="1" si="432"/>
        <v>0</v>
      </c>
      <c r="T912" s="5">
        <f t="shared" ca="1" si="414"/>
        <v>1.3475392670087669</v>
      </c>
      <c r="U912" s="152">
        <f t="shared" ca="1" si="415"/>
        <v>1.3551546055591035</v>
      </c>
      <c r="V912" s="152">
        <f t="shared" ca="1" si="416"/>
        <v>1.3410926221287864</v>
      </c>
      <c r="W912" s="153">
        <f t="shared" ca="1" si="417"/>
        <v>2</v>
      </c>
      <c r="X912" s="153">
        <f t="shared" ca="1" si="418"/>
        <v>2</v>
      </c>
      <c r="Y912" s="153">
        <f t="shared" ca="1" si="419"/>
        <v>8</v>
      </c>
      <c r="Z912" s="153">
        <f t="shared" ca="1" si="420"/>
        <v>8</v>
      </c>
      <c r="AA912" s="152">
        <f t="shared" ca="1" si="421"/>
        <v>1.3520566961946332</v>
      </c>
      <c r="AB912" s="152">
        <f t="shared" ca="1" si="422"/>
        <v>1.343007522143606</v>
      </c>
      <c r="AC912" s="154">
        <f t="shared" ca="1" si="423"/>
        <v>-571.61654111256507</v>
      </c>
      <c r="AD912" s="154">
        <f t="shared" ca="1" si="424"/>
        <v>-158.71738296961979</v>
      </c>
      <c r="AE912" s="3">
        <f t="shared" ca="1" si="425"/>
        <v>-45.645870255136558</v>
      </c>
      <c r="AF912" s="3">
        <f t="shared" ca="1" si="426"/>
        <v>-730.33392408218492</v>
      </c>
      <c r="AG912" s="3" t="str">
        <f t="shared" ca="1" si="433"/>
        <v>N</v>
      </c>
      <c r="AH912" s="4" t="str">
        <f t="shared" ca="1" si="427"/>
        <v/>
      </c>
      <c r="AI912" s="75">
        <f t="shared" ca="1" si="428"/>
        <v>-73.033392408218504</v>
      </c>
      <c r="AJ912" s="75">
        <f t="shared" ca="1" si="429"/>
        <v>0</v>
      </c>
    </row>
    <row r="913" spans="1:36">
      <c r="A913" s="41">
        <f t="shared" si="430"/>
        <v>847</v>
      </c>
      <c r="B913" s="150">
        <f ca="1">IF(ISNUMBER(A913),INDEX('MetaTrader Import'!$H$13:$J$5893,TRUNC(((A913-$A$39+1)-1)/3)+1,MOD((A913-$A$39+1)-1,3)+1),"")</f>
        <v>0</v>
      </c>
      <c r="C913" s="43">
        <f t="shared" ca="1" si="407"/>
        <v>23.974986046200247</v>
      </c>
      <c r="D913" s="43">
        <f t="shared" ca="1" si="408"/>
        <v>-1.8657895579324966</v>
      </c>
      <c r="E913" s="43">
        <f t="shared" ca="1" si="409"/>
        <v>22.109196488267749</v>
      </c>
      <c r="F913" s="43">
        <f t="shared" ca="1" si="410"/>
        <v>2.2109196488267751</v>
      </c>
      <c r="G913" s="43">
        <f>IF(A913&lt;&gt;"",IF(A913&lt;Data!$G$11*0.25,$C$13/$G$32,IF(A913&gt;Data!$G$11*0.25,$C$13,$C$13*10)),"")</f>
        <v>2</v>
      </c>
      <c r="H913" s="43">
        <f>IF(A913&lt;&gt;"",IF(Data!$G$9="constant",$C$13,IF(Data!$G$9="squeeze",G913,F913)),"")</f>
        <v>2</v>
      </c>
      <c r="I913" s="38">
        <f ca="1">IF(ISNUMBER(A913),NORMINV(RAND(),0,IF(AND(Data!$G$9="squeeze",A913&lt;Data!$G$11*0.25),$H$32,1)*$C$30*$C$13)*($C$14*$C$12),"")</f>
        <v>3.5490082971237455E-4</v>
      </c>
      <c r="J913" s="42">
        <f ca="1">IFERROR(IF(Data!$C$6="Real",B913,I913+J912+($C$14*$C$12)*(NORMINV(RAND(),$C$15,CHOOSE($G$13,$C$13,F913,G913)))),"")</f>
        <v>1.3455927146676285</v>
      </c>
      <c r="K913" s="88">
        <f>IF(ISNUMBER(A913), IF($G$16="fixed",$G$17,MIN(H913*Data!$C$7*$C$16*0.5,$C$17*Data!$C$7))*$C$12,"")</f>
        <v>8.0000000000000007E-5</v>
      </c>
      <c r="L913" s="42">
        <f t="shared" ca="1" si="434"/>
        <v>1.3455927146676285</v>
      </c>
      <c r="M913" s="44">
        <f t="shared" ca="1" si="435"/>
        <v>1.3456327146676286</v>
      </c>
      <c r="N913" s="44">
        <f t="shared" ca="1" si="436"/>
        <v>1.3455527146676285</v>
      </c>
      <c r="O913" s="108">
        <f t="shared" ca="1" si="411"/>
        <v>-0.12516208455612807</v>
      </c>
      <c r="P913" s="102">
        <f t="shared" ca="1" si="412"/>
        <v>3.6964744411461332</v>
      </c>
      <c r="Q913" s="102">
        <f t="shared" ca="1" si="413"/>
        <v>-0.22221777947688831</v>
      </c>
      <c r="R913" s="120">
        <f t="shared" ca="1" si="431"/>
        <v>1</v>
      </c>
      <c r="S913" s="54">
        <f t="shared" ca="1" si="432"/>
        <v>0</v>
      </c>
      <c r="T913" s="5">
        <f t="shared" ca="1" si="414"/>
        <v>1.3475392670087669</v>
      </c>
      <c r="U913" s="152">
        <f t="shared" ca="1" si="415"/>
        <v>1.3551546055591035</v>
      </c>
      <c r="V913" s="152">
        <f t="shared" ca="1" si="416"/>
        <v>1.3410926221287864</v>
      </c>
      <c r="W913" s="153">
        <f t="shared" ca="1" si="417"/>
        <v>2</v>
      </c>
      <c r="X913" s="153">
        <f t="shared" ca="1" si="418"/>
        <v>2</v>
      </c>
      <c r="Y913" s="153">
        <f t="shared" ca="1" si="419"/>
        <v>8</v>
      </c>
      <c r="Z913" s="153">
        <f t="shared" ca="1" si="420"/>
        <v>8</v>
      </c>
      <c r="AA913" s="152">
        <f t="shared" ca="1" si="421"/>
        <v>1.3520566961946332</v>
      </c>
      <c r="AB913" s="152">
        <f t="shared" ca="1" si="422"/>
        <v>1.343007522143606</v>
      </c>
      <c r="AC913" s="154">
        <f t="shared" ca="1" si="423"/>
        <v>-520.3185221603768</v>
      </c>
      <c r="AD913" s="154">
        <f t="shared" ca="1" si="424"/>
        <v>-210.01540192180812</v>
      </c>
      <c r="AE913" s="3">
        <f t="shared" ca="1" si="425"/>
        <v>-45.645870255136558</v>
      </c>
      <c r="AF913" s="3">
        <f t="shared" ca="1" si="426"/>
        <v>-730.33392408218492</v>
      </c>
      <c r="AG913" s="3" t="str">
        <f t="shared" ca="1" si="433"/>
        <v>N</v>
      </c>
      <c r="AH913" s="4" t="str">
        <f t="shared" ca="1" si="427"/>
        <v/>
      </c>
      <c r="AI913" s="75">
        <f t="shared" ca="1" si="428"/>
        <v>-73.033392408218504</v>
      </c>
      <c r="AJ913" s="75">
        <f t="shared" ca="1" si="429"/>
        <v>0</v>
      </c>
    </row>
    <row r="914" spans="1:36">
      <c r="A914" s="41">
        <f t="shared" si="430"/>
        <v>848</v>
      </c>
      <c r="B914" s="150">
        <f ca="1">IF(ISNUMBER(A914),INDEX('MetaTrader Import'!$H$13:$J$5893,TRUNC(((A914-$A$39+1)-1)/3)+1,MOD((A914-$A$39+1)-1,3)+1),"")</f>
        <v>0</v>
      </c>
      <c r="C914" s="43">
        <f t="shared" ca="1" si="407"/>
        <v>22.109196488267749</v>
      </c>
      <c r="D914" s="43">
        <f t="shared" ca="1" si="408"/>
        <v>-0.4818381118550028</v>
      </c>
      <c r="E914" s="43">
        <f t="shared" ca="1" si="409"/>
        <v>21.627358376412747</v>
      </c>
      <c r="F914" s="43">
        <f t="shared" ca="1" si="410"/>
        <v>2.1627358376412746</v>
      </c>
      <c r="G914" s="43">
        <f>IF(A914&lt;&gt;"",IF(A914&lt;Data!$G$11*0.25,$C$13/$G$32,IF(A914&gt;Data!$G$11*0.25,$C$13,$C$13*10)),"")</f>
        <v>2</v>
      </c>
      <c r="H914" s="43">
        <f>IF(A914&lt;&gt;"",IF(Data!$G$9="constant",$C$13,IF(Data!$G$9="squeeze",G914,F914)),"")</f>
        <v>2</v>
      </c>
      <c r="I914" s="38">
        <f ca="1">IF(ISNUMBER(A914),NORMINV(RAND(),0,IF(AND(Data!$G$9="squeeze",A914&lt;Data!$G$11*0.25),$H$32,1)*$C$30*$C$13)*($C$14*$C$12),"")</f>
        <v>4.6545481478735122E-4</v>
      </c>
      <c r="J914" s="42">
        <f ca="1">IFERROR(IF(Data!$C$6="Real",B914,I914+J913+($C$14*$C$12)*(NORMINV(RAND(),$C$15,CHOOSE($G$13,$C$13,F914,G914)))),"")</f>
        <v>1.3459777694104298</v>
      </c>
      <c r="K914" s="88">
        <f>IF(ISNUMBER(A914), IF($G$16="fixed",$G$17,MIN(H914*Data!$C$7*$C$16*0.5,$C$17*Data!$C$7))*$C$12,"")</f>
        <v>8.0000000000000007E-5</v>
      </c>
      <c r="L914" s="42">
        <f t="shared" ca="1" si="434"/>
        <v>1.3459777694104298</v>
      </c>
      <c r="M914" s="44">
        <f t="shared" ca="1" si="435"/>
        <v>1.3460177694104298</v>
      </c>
      <c r="N914" s="44">
        <f t="shared" ca="1" si="436"/>
        <v>1.3459377694104298</v>
      </c>
      <c r="O914" s="108">
        <f t="shared" ca="1" si="411"/>
        <v>-0.21086537109694342</v>
      </c>
      <c r="P914" s="102">
        <f t="shared" ca="1" si="412"/>
        <v>3.2809595304817925</v>
      </c>
      <c r="Q914" s="102">
        <f t="shared" ca="1" si="413"/>
        <v>-0.22634074812460642</v>
      </c>
      <c r="R914" s="120">
        <f t="shared" ca="1" si="431"/>
        <v>1</v>
      </c>
      <c r="S914" s="54">
        <f t="shared" ca="1" si="432"/>
        <v>0</v>
      </c>
      <c r="T914" s="5">
        <f t="shared" ca="1" si="414"/>
        <v>1.3475392670087669</v>
      </c>
      <c r="U914" s="152">
        <f t="shared" ca="1" si="415"/>
        <v>1.3551546055591035</v>
      </c>
      <c r="V914" s="152">
        <f t="shared" ca="1" si="416"/>
        <v>1.3410926221287864</v>
      </c>
      <c r="W914" s="153">
        <f t="shared" ca="1" si="417"/>
        <v>2</v>
      </c>
      <c r="X914" s="153">
        <f t="shared" ca="1" si="418"/>
        <v>2</v>
      </c>
      <c r="Y914" s="153">
        <f t="shared" ca="1" si="419"/>
        <v>8</v>
      </c>
      <c r="Z914" s="153">
        <f t="shared" ca="1" si="420"/>
        <v>8</v>
      </c>
      <c r="AA914" s="152">
        <f t="shared" ca="1" si="421"/>
        <v>1.3520566961946332</v>
      </c>
      <c r="AB914" s="152">
        <f t="shared" ca="1" si="422"/>
        <v>1.343007522143606</v>
      </c>
      <c r="AC914" s="154">
        <f t="shared" ca="1" si="423"/>
        <v>-489.51414273627591</v>
      </c>
      <c r="AD914" s="154">
        <f t="shared" ca="1" si="424"/>
        <v>-240.81978134590898</v>
      </c>
      <c r="AE914" s="3">
        <f t="shared" ca="1" si="425"/>
        <v>-45.645870255136558</v>
      </c>
      <c r="AF914" s="3">
        <f t="shared" ca="1" si="426"/>
        <v>-730.33392408218492</v>
      </c>
      <c r="AG914" s="3" t="str">
        <f t="shared" ca="1" si="433"/>
        <v>N</v>
      </c>
      <c r="AH914" s="4" t="str">
        <f t="shared" ca="1" si="427"/>
        <v/>
      </c>
      <c r="AI914" s="75">
        <f t="shared" ca="1" si="428"/>
        <v>-73.033392408218504</v>
      </c>
      <c r="AJ914" s="75">
        <f t="shared" ca="1" si="429"/>
        <v>0</v>
      </c>
    </row>
    <row r="915" spans="1:36">
      <c r="A915" s="41">
        <f t="shared" si="430"/>
        <v>849</v>
      </c>
      <c r="B915" s="150">
        <f>IF(ISNUMBER(A915),INDEX('MetaTrader Import'!$H$13:$J$5893,TRUNC(((A915-$A$39+1)-1)/3)+1,MOD((A915-$A$39+1)-1,3)+1),"")</f>
        <v>0</v>
      </c>
      <c r="C915" s="43">
        <f t="shared" ca="1" si="407"/>
        <v>21.627358376412747</v>
      </c>
      <c r="D915" s="43">
        <f t="shared" ca="1" si="408"/>
        <v>2.3798441335243998</v>
      </c>
      <c r="E915" s="43">
        <f t="shared" ca="1" si="409"/>
        <v>24.007202509937148</v>
      </c>
      <c r="F915" s="43">
        <f t="shared" ca="1" si="410"/>
        <v>2.4007202509937149</v>
      </c>
      <c r="G915" s="43">
        <f>IF(A915&lt;&gt;"",IF(A915&lt;Data!$G$11*0.25,$C$13/$G$32,IF(A915&gt;Data!$G$11*0.25,$C$13,$C$13*10)),"")</f>
        <v>2</v>
      </c>
      <c r="H915" s="43">
        <f>IF(A915&lt;&gt;"",IF(Data!$G$9="constant",$C$13,IF(Data!$G$9="squeeze",G915,F915)),"")</f>
        <v>2</v>
      </c>
      <c r="I915" s="38">
        <f ca="1">IF(ISNUMBER(A915),NORMINV(RAND(),0,IF(AND(Data!$G$9="squeeze",A915&lt;Data!$G$11*0.25),$H$32,1)*$C$30*$C$13)*($C$14*$C$12),"")</f>
        <v>-5.1245472847243978E-4</v>
      </c>
      <c r="J915" s="42">
        <f ca="1">IFERROR(IF(Data!$C$6="Real",B915,I915+J914+($C$14*$C$12)*(NORMINV(RAND(),$C$15,CHOOSE($G$13,$C$13,F915,G915)))),"")</f>
        <v>1.3456602602994221</v>
      </c>
      <c r="K915" s="88">
        <f>IF(ISNUMBER(A915), IF($G$16="fixed",$G$17,MIN(H915*Data!$C$7*$C$16*0.5,$C$17*Data!$C$7))*$C$12,"")</f>
        <v>8.0000000000000007E-5</v>
      </c>
      <c r="L915" s="42">
        <f t="shared" ca="1" si="434"/>
        <v>1.3456602602994221</v>
      </c>
      <c r="M915" s="44">
        <f t="shared" ca="1" si="435"/>
        <v>1.3457002602994221</v>
      </c>
      <c r="N915" s="44">
        <f t="shared" ca="1" si="436"/>
        <v>1.3456202602994221</v>
      </c>
      <c r="O915" s="108">
        <f t="shared" ca="1" si="411"/>
        <v>-0.21393974633092194</v>
      </c>
      <c r="P915" s="102">
        <f t="shared" ca="1" si="412"/>
        <v>3.2781413127101384</v>
      </c>
      <c r="Q915" s="102">
        <f t="shared" ca="1" si="413"/>
        <v>-0.22434923269452645</v>
      </c>
      <c r="R915" s="120">
        <f t="shared" ca="1" si="431"/>
        <v>1</v>
      </c>
      <c r="S915" s="54">
        <f t="shared" ca="1" si="432"/>
        <v>0</v>
      </c>
      <c r="T915" s="5">
        <f t="shared" ca="1" si="414"/>
        <v>1.3475392670087669</v>
      </c>
      <c r="U915" s="152">
        <f t="shared" ca="1" si="415"/>
        <v>1.3551546055591035</v>
      </c>
      <c r="V915" s="152">
        <f t="shared" ca="1" si="416"/>
        <v>1.3410926221287864</v>
      </c>
      <c r="W915" s="153">
        <f t="shared" ca="1" si="417"/>
        <v>2</v>
      </c>
      <c r="X915" s="153">
        <f t="shared" ca="1" si="418"/>
        <v>2</v>
      </c>
      <c r="Y915" s="153">
        <f t="shared" ca="1" si="419"/>
        <v>8</v>
      </c>
      <c r="Z915" s="153">
        <f t="shared" ca="1" si="420"/>
        <v>8</v>
      </c>
      <c r="AA915" s="152">
        <f t="shared" ca="1" si="421"/>
        <v>1.3520566961946332</v>
      </c>
      <c r="AB915" s="152">
        <f t="shared" ca="1" si="422"/>
        <v>1.343007522143606</v>
      </c>
      <c r="AC915" s="154">
        <f t="shared" ca="1" si="423"/>
        <v>-514.91487161689167</v>
      </c>
      <c r="AD915" s="154">
        <f t="shared" ca="1" si="424"/>
        <v>-215.41905246529325</v>
      </c>
      <c r="AE915" s="3">
        <f t="shared" ca="1" si="425"/>
        <v>-45.645870255136558</v>
      </c>
      <c r="AF915" s="3">
        <f t="shared" ca="1" si="426"/>
        <v>-730.33392408218492</v>
      </c>
      <c r="AG915" s="3" t="str">
        <f t="shared" ca="1" si="433"/>
        <v>N</v>
      </c>
      <c r="AH915" s="4" t="str">
        <f t="shared" ca="1" si="427"/>
        <v/>
      </c>
      <c r="AI915" s="75">
        <f t="shared" ca="1" si="428"/>
        <v>-73.033392408218504</v>
      </c>
      <c r="AJ915" s="75">
        <f t="shared" ca="1" si="429"/>
        <v>0</v>
      </c>
    </row>
    <row r="916" spans="1:36">
      <c r="A916" s="41">
        <f t="shared" si="430"/>
        <v>850</v>
      </c>
      <c r="B916" s="150">
        <f ca="1">IF(ISNUMBER(A916),INDEX('MetaTrader Import'!$H$13:$J$5893,TRUNC(((A916-$A$39+1)-1)/3)+1,MOD((A916-$A$39+1)-1,3)+1),"")</f>
        <v>0</v>
      </c>
      <c r="C916" s="43">
        <f t="shared" ca="1" si="407"/>
        <v>24.007202509937148</v>
      </c>
      <c r="D916" s="43">
        <f t="shared" ca="1" si="408"/>
        <v>-1.2872971788666303</v>
      </c>
      <c r="E916" s="43">
        <f t="shared" ca="1" si="409"/>
        <v>22.719905331070517</v>
      </c>
      <c r="F916" s="43">
        <f t="shared" ca="1" si="410"/>
        <v>2.2719905331070516</v>
      </c>
      <c r="G916" s="43">
        <f>IF(A916&lt;&gt;"",IF(A916&lt;Data!$G$11*0.25,$C$13/$G$32,IF(A916&gt;Data!$G$11*0.25,$C$13,$C$13*10)),"")</f>
        <v>2</v>
      </c>
      <c r="H916" s="43">
        <f>IF(A916&lt;&gt;"",IF(Data!$G$9="constant",$C$13,IF(Data!$G$9="squeeze",G916,F916)),"")</f>
        <v>2</v>
      </c>
      <c r="I916" s="38">
        <f ca="1">IF(ISNUMBER(A916),NORMINV(RAND(),0,IF(AND(Data!$G$9="squeeze",A916&lt;Data!$G$11*0.25),$H$32,1)*$C$30*$C$13)*($C$14*$C$12),"")</f>
        <v>1.5681863356975993E-5</v>
      </c>
      <c r="J916" s="42">
        <f ca="1">IFERROR(IF(Data!$C$6="Real",B916,I916+J915+($C$14*$C$12)*(NORMINV(RAND(),$C$15,CHOOSE($G$13,$C$13,F916,G916)))),"")</f>
        <v>1.3465628569815999</v>
      </c>
      <c r="K916" s="88">
        <f>IF(ISNUMBER(A916), IF($G$16="fixed",$G$17,MIN(H916*Data!$C$7*$C$16*0.5,$C$17*Data!$C$7))*$C$12,"")</f>
        <v>8.0000000000000007E-5</v>
      </c>
      <c r="L916" s="42">
        <f t="shared" ca="1" si="434"/>
        <v>1.3465628569815999</v>
      </c>
      <c r="M916" s="44">
        <f t="shared" ca="1" si="435"/>
        <v>1.3466028569816</v>
      </c>
      <c r="N916" s="44">
        <f t="shared" ca="1" si="436"/>
        <v>1.3465228569815999</v>
      </c>
      <c r="O916" s="108">
        <f t="shared" ca="1" si="411"/>
        <v>0.17664339670275017</v>
      </c>
      <c r="P916" s="102">
        <f t="shared" ca="1" si="412"/>
        <v>4.0096720447132972</v>
      </c>
      <c r="Q916" s="102">
        <f t="shared" ca="1" si="413"/>
        <v>-0.18026574307832094</v>
      </c>
      <c r="R916" s="120">
        <f t="shared" ca="1" si="431"/>
        <v>1</v>
      </c>
      <c r="S916" s="54">
        <f t="shared" ca="1" si="432"/>
        <v>0</v>
      </c>
      <c r="T916" s="5">
        <f t="shared" ca="1" si="414"/>
        <v>1.3475392670087669</v>
      </c>
      <c r="U916" s="152">
        <f t="shared" ca="1" si="415"/>
        <v>1.3551546055591035</v>
      </c>
      <c r="V916" s="152">
        <f t="shared" ca="1" si="416"/>
        <v>1.3410926221287864</v>
      </c>
      <c r="W916" s="153">
        <f t="shared" ca="1" si="417"/>
        <v>2</v>
      </c>
      <c r="X916" s="153">
        <f t="shared" ca="1" si="418"/>
        <v>2</v>
      </c>
      <c r="Y916" s="153">
        <f t="shared" ca="1" si="419"/>
        <v>8</v>
      </c>
      <c r="Z916" s="153">
        <f t="shared" ca="1" si="420"/>
        <v>8</v>
      </c>
      <c r="AA916" s="152">
        <f t="shared" ca="1" si="421"/>
        <v>1.3520566961946332</v>
      </c>
      <c r="AB916" s="152">
        <f t="shared" ca="1" si="422"/>
        <v>1.343007522143606</v>
      </c>
      <c r="AC916" s="154">
        <f t="shared" ca="1" si="423"/>
        <v>-442.70713704266382</v>
      </c>
      <c r="AD916" s="154">
        <f t="shared" ca="1" si="424"/>
        <v>-287.62678703952105</v>
      </c>
      <c r="AE916" s="3">
        <f t="shared" ca="1" si="425"/>
        <v>-45.645870255136558</v>
      </c>
      <c r="AF916" s="3">
        <f t="shared" ca="1" si="426"/>
        <v>-730.33392408218492</v>
      </c>
      <c r="AG916" s="3" t="str">
        <f t="shared" ca="1" si="433"/>
        <v>N</v>
      </c>
      <c r="AH916" s="4" t="str">
        <f t="shared" ca="1" si="427"/>
        <v/>
      </c>
      <c r="AI916" s="75">
        <f t="shared" ca="1" si="428"/>
        <v>-73.033392408218504</v>
      </c>
      <c r="AJ916" s="75">
        <f t="shared" ca="1" si="429"/>
        <v>0</v>
      </c>
    </row>
    <row r="917" spans="1:36">
      <c r="A917" s="41">
        <f t="shared" si="430"/>
        <v>851</v>
      </c>
      <c r="B917" s="150">
        <f ca="1">IF(ISNUMBER(A917),INDEX('MetaTrader Import'!$H$13:$J$5893,TRUNC(((A917-$A$39+1)-1)/3)+1,MOD((A917-$A$39+1)-1,3)+1),"")</f>
        <v>0</v>
      </c>
      <c r="C917" s="43">
        <f t="shared" ca="1" si="407"/>
        <v>22.719905331070517</v>
      </c>
      <c r="D917" s="43">
        <f t="shared" ca="1" si="408"/>
        <v>-0.50207512209803395</v>
      </c>
      <c r="E917" s="43">
        <f t="shared" ca="1" si="409"/>
        <v>22.217830208972483</v>
      </c>
      <c r="F917" s="43">
        <f t="shared" ca="1" si="410"/>
        <v>2.2217830208972482</v>
      </c>
      <c r="G917" s="43">
        <f>IF(A917&lt;&gt;"",IF(A917&lt;Data!$G$11*0.25,$C$13/$G$32,IF(A917&gt;Data!$G$11*0.25,$C$13,$C$13*10)),"")</f>
        <v>2</v>
      </c>
      <c r="H917" s="43">
        <f>IF(A917&lt;&gt;"",IF(Data!$G$9="constant",$C$13,IF(Data!$G$9="squeeze",G917,F917)),"")</f>
        <v>2</v>
      </c>
      <c r="I917" s="38">
        <f ca="1">IF(ISNUMBER(A917),NORMINV(RAND(),0,IF(AND(Data!$G$9="squeeze",A917&lt;Data!$G$11*0.25),$H$32,1)*$C$30*$C$13)*($C$14*$C$12),"")</f>
        <v>6.0513584289642841E-5</v>
      </c>
      <c r="J917" s="42">
        <f ca="1">IFERROR(IF(Data!$C$6="Real",B917,I917+J916+($C$14*$C$12)*(NORMINV(RAND(),$C$15,CHOOSE($G$13,$C$13,F917,G917)))),"")</f>
        <v>1.3460026358226467</v>
      </c>
      <c r="K917" s="88">
        <f>IF(ISNUMBER(A917), IF($G$16="fixed",$G$17,MIN(H917*Data!$C$7*$C$16*0.5,$C$17*Data!$C$7))*$C$12,"")</f>
        <v>8.0000000000000007E-5</v>
      </c>
      <c r="L917" s="42">
        <f t="shared" ca="1" si="434"/>
        <v>1.3460026358226467</v>
      </c>
      <c r="M917" s="44">
        <f t="shared" ca="1" si="435"/>
        <v>1.3460426358226467</v>
      </c>
      <c r="N917" s="44">
        <f t="shared" ca="1" si="436"/>
        <v>1.3459626358226466</v>
      </c>
      <c r="O917" s="108">
        <f t="shared" ca="1" si="411"/>
        <v>0.33216358011180425</v>
      </c>
      <c r="P917" s="102">
        <f t="shared" ca="1" si="412"/>
        <v>4.1219654633493521</v>
      </c>
      <c r="Q917" s="102">
        <f t="shared" ca="1" si="413"/>
        <v>-0.12788360738683674</v>
      </c>
      <c r="R917" s="120">
        <f t="shared" ca="1" si="431"/>
        <v>1</v>
      </c>
      <c r="S917" s="54">
        <f t="shared" ca="1" si="432"/>
        <v>0</v>
      </c>
      <c r="T917" s="5">
        <f t="shared" ca="1" si="414"/>
        <v>1.3475392670087669</v>
      </c>
      <c r="U917" s="152">
        <f t="shared" ca="1" si="415"/>
        <v>1.3551546055591035</v>
      </c>
      <c r="V917" s="152">
        <f t="shared" ca="1" si="416"/>
        <v>1.3410926221287864</v>
      </c>
      <c r="W917" s="153">
        <f t="shared" ca="1" si="417"/>
        <v>2</v>
      </c>
      <c r="X917" s="153">
        <f t="shared" ca="1" si="418"/>
        <v>2</v>
      </c>
      <c r="Y917" s="153">
        <f t="shared" ca="1" si="419"/>
        <v>8</v>
      </c>
      <c r="Z917" s="153">
        <f t="shared" ca="1" si="420"/>
        <v>8</v>
      </c>
      <c r="AA917" s="152">
        <f t="shared" ca="1" si="421"/>
        <v>1.3520566961946332</v>
      </c>
      <c r="AB917" s="152">
        <f t="shared" ca="1" si="422"/>
        <v>1.343007522143606</v>
      </c>
      <c r="AC917" s="154">
        <f t="shared" ca="1" si="423"/>
        <v>-487.52482975892519</v>
      </c>
      <c r="AD917" s="154">
        <f t="shared" ca="1" si="424"/>
        <v>-242.8090943232597</v>
      </c>
      <c r="AE917" s="3">
        <f t="shared" ca="1" si="425"/>
        <v>-45.645870255136558</v>
      </c>
      <c r="AF917" s="3">
        <f t="shared" ca="1" si="426"/>
        <v>-730.33392408218492</v>
      </c>
      <c r="AG917" s="3" t="str">
        <f t="shared" ca="1" si="433"/>
        <v>N</v>
      </c>
      <c r="AH917" s="4" t="str">
        <f t="shared" ca="1" si="427"/>
        <v/>
      </c>
      <c r="AI917" s="75">
        <f t="shared" ca="1" si="428"/>
        <v>-73.033392408218504</v>
      </c>
      <c r="AJ917" s="75">
        <f t="shared" ca="1" si="429"/>
        <v>0</v>
      </c>
    </row>
    <row r="918" spans="1:36">
      <c r="A918" s="41">
        <f t="shared" si="430"/>
        <v>852</v>
      </c>
      <c r="B918" s="150">
        <f>IF(ISNUMBER(A918),INDEX('MetaTrader Import'!$H$13:$J$5893,TRUNC(((A918-$A$39+1)-1)/3)+1,MOD((A918-$A$39+1)-1,3)+1),"")</f>
        <v>0</v>
      </c>
      <c r="C918" s="43">
        <f t="shared" ca="1" si="407"/>
        <v>22.217830208972483</v>
      </c>
      <c r="D918" s="43">
        <f t="shared" ca="1" si="408"/>
        <v>0.23000931702509614</v>
      </c>
      <c r="E918" s="43">
        <f t="shared" ca="1" si="409"/>
        <v>22.44783952599758</v>
      </c>
      <c r="F918" s="43">
        <f t="shared" ca="1" si="410"/>
        <v>2.2447839525997582</v>
      </c>
      <c r="G918" s="43">
        <f>IF(A918&lt;&gt;"",IF(A918&lt;Data!$G$11*0.25,$C$13/$G$32,IF(A918&gt;Data!$G$11*0.25,$C$13,$C$13*10)),"")</f>
        <v>2</v>
      </c>
      <c r="H918" s="43">
        <f>IF(A918&lt;&gt;"",IF(Data!$G$9="constant",$C$13,IF(Data!$G$9="squeeze",G918,F918)),"")</f>
        <v>2</v>
      </c>
      <c r="I918" s="38">
        <f ca="1">IF(ISNUMBER(A918),NORMINV(RAND(),0,IF(AND(Data!$G$9="squeeze",A918&lt;Data!$G$11*0.25),$H$32,1)*$C$30*$C$13)*($C$14*$C$12),"")</f>
        <v>3.7638344550367528E-6</v>
      </c>
      <c r="J918" s="42">
        <f ca="1">IFERROR(IF(Data!$C$6="Real",B918,I918+J917+($C$14*$C$12)*(NORMINV(RAND(),$C$15,CHOOSE($G$13,$C$13,F918,G918)))),"")</f>
        <v>1.3456364839852279</v>
      </c>
      <c r="K918" s="88">
        <f>IF(ISNUMBER(A918), IF($G$16="fixed",$G$17,MIN(H918*Data!$C$7*$C$16*0.5,$C$17*Data!$C$7))*$C$12,"")</f>
        <v>8.0000000000000007E-5</v>
      </c>
      <c r="L918" s="42">
        <f t="shared" ca="1" si="434"/>
        <v>1.3456364839852279</v>
      </c>
      <c r="M918" s="44">
        <f t="shared" ca="1" si="435"/>
        <v>1.345676483985228</v>
      </c>
      <c r="N918" s="44">
        <f t="shared" ca="1" si="436"/>
        <v>1.3455964839852279</v>
      </c>
      <c r="O918" s="108">
        <f t="shared" ca="1" si="411"/>
        <v>0.32483298959484763</v>
      </c>
      <c r="P918" s="102">
        <f t="shared" ca="1" si="412"/>
        <v>4.1201605623584063</v>
      </c>
      <c r="Q918" s="102">
        <f t="shared" ca="1" si="413"/>
        <v>-7.0165840145516412E-2</v>
      </c>
      <c r="R918" s="120">
        <f t="shared" ca="1" si="431"/>
        <v>1</v>
      </c>
      <c r="S918" s="54">
        <f t="shared" ca="1" si="432"/>
        <v>0</v>
      </c>
      <c r="T918" s="5">
        <f t="shared" ca="1" si="414"/>
        <v>1.3475392670087669</v>
      </c>
      <c r="U918" s="152">
        <f t="shared" ca="1" si="415"/>
        <v>1.3551546055591035</v>
      </c>
      <c r="V918" s="152">
        <f t="shared" ca="1" si="416"/>
        <v>1.3410926221287864</v>
      </c>
      <c r="W918" s="153">
        <f t="shared" ca="1" si="417"/>
        <v>2</v>
      </c>
      <c r="X918" s="153">
        <f t="shared" ca="1" si="418"/>
        <v>2</v>
      </c>
      <c r="Y918" s="153">
        <f t="shared" ca="1" si="419"/>
        <v>8</v>
      </c>
      <c r="Z918" s="153">
        <f t="shared" ca="1" si="420"/>
        <v>8</v>
      </c>
      <c r="AA918" s="152">
        <f t="shared" ca="1" si="421"/>
        <v>1.3520566961946332</v>
      </c>
      <c r="AB918" s="152">
        <f t="shared" ca="1" si="422"/>
        <v>1.343007522143606</v>
      </c>
      <c r="AC918" s="154">
        <f t="shared" ca="1" si="423"/>
        <v>-516.81697675242333</v>
      </c>
      <c r="AD918" s="154">
        <f t="shared" ca="1" si="424"/>
        <v>-213.51694732976156</v>
      </c>
      <c r="AE918" s="3">
        <f t="shared" ca="1" si="425"/>
        <v>-45.645870255136558</v>
      </c>
      <c r="AF918" s="3">
        <f t="shared" ca="1" si="426"/>
        <v>-730.33392408218492</v>
      </c>
      <c r="AG918" s="3" t="str">
        <f t="shared" ca="1" si="433"/>
        <v>N</v>
      </c>
      <c r="AH918" s="4" t="str">
        <f t="shared" ca="1" si="427"/>
        <v/>
      </c>
      <c r="AI918" s="75">
        <f t="shared" ca="1" si="428"/>
        <v>-73.033392408218504</v>
      </c>
      <c r="AJ918" s="75">
        <f t="shared" ca="1" si="429"/>
        <v>0</v>
      </c>
    </row>
    <row r="919" spans="1:36">
      <c r="A919" s="41">
        <f t="shared" si="430"/>
        <v>853</v>
      </c>
      <c r="B919" s="150">
        <f ca="1">IF(ISNUMBER(A919),INDEX('MetaTrader Import'!$H$13:$J$5893,TRUNC(((A919-$A$39+1)-1)/3)+1,MOD((A919-$A$39+1)-1,3)+1),"")</f>
        <v>0</v>
      </c>
      <c r="C919" s="43">
        <f t="shared" ca="1" si="407"/>
        <v>22.44783952599758</v>
      </c>
      <c r="D919" s="43">
        <f t="shared" ca="1" si="408"/>
        <v>1.443878284853785</v>
      </c>
      <c r="E919" s="43">
        <f t="shared" ca="1" si="409"/>
        <v>23.891717810851365</v>
      </c>
      <c r="F919" s="43">
        <f t="shared" ca="1" si="410"/>
        <v>2.3891717810851363</v>
      </c>
      <c r="G919" s="43">
        <f>IF(A919&lt;&gt;"",IF(A919&lt;Data!$G$11*0.25,$C$13/$G$32,IF(A919&gt;Data!$G$11*0.25,$C$13,$C$13*10)),"")</f>
        <v>2</v>
      </c>
      <c r="H919" s="43">
        <f>IF(A919&lt;&gt;"",IF(Data!$G$9="constant",$C$13,IF(Data!$G$9="squeeze",G919,F919)),"")</f>
        <v>2</v>
      </c>
      <c r="I919" s="38">
        <f ca="1">IF(ISNUMBER(A919),NORMINV(RAND(),0,IF(AND(Data!$G$9="squeeze",A919&lt;Data!$G$11*0.25),$H$32,1)*$C$30*$C$13)*($C$14*$C$12),"")</f>
        <v>-2.6152257068301293E-4</v>
      </c>
      <c r="J919" s="42">
        <f ca="1">IFERROR(IF(Data!$C$6="Real",B919,I919+J918+($C$14*$C$12)*(NORMINV(RAND(),$C$15,CHOOSE($G$13,$C$13,F919,G919)))),"")</f>
        <v>1.3455055232035007</v>
      </c>
      <c r="K919" s="88">
        <f>IF(ISNUMBER(A919), IF($G$16="fixed",$G$17,MIN(H919*Data!$C$7*$C$16*0.5,$C$17*Data!$C$7))*$C$12,"")</f>
        <v>8.0000000000000007E-5</v>
      </c>
      <c r="L919" s="42">
        <f t="shared" ca="1" si="434"/>
        <v>1.3455055232035007</v>
      </c>
      <c r="M919" s="44">
        <f t="shared" ca="1" si="435"/>
        <v>1.3455455232035007</v>
      </c>
      <c r="N919" s="44">
        <f t="shared" ca="1" si="436"/>
        <v>1.3454655232035007</v>
      </c>
      <c r="O919" s="108">
        <f t="shared" ca="1" si="411"/>
        <v>0.32816006804989706</v>
      </c>
      <c r="P919" s="102">
        <f t="shared" ca="1" si="412"/>
        <v>4.1178314084740961</v>
      </c>
      <c r="Q919" s="102">
        <f t="shared" ca="1" si="413"/>
        <v>-2.0846927888545162E-2</v>
      </c>
      <c r="R919" s="120">
        <f t="shared" ca="1" si="431"/>
        <v>1</v>
      </c>
      <c r="S919" s="54">
        <f t="shared" ca="1" si="432"/>
        <v>0</v>
      </c>
      <c r="T919" s="5">
        <f t="shared" ca="1" si="414"/>
        <v>1.3475392670087669</v>
      </c>
      <c r="U919" s="152">
        <f t="shared" ca="1" si="415"/>
        <v>1.3551546055591035</v>
      </c>
      <c r="V919" s="152">
        <f t="shared" ca="1" si="416"/>
        <v>1.3410926221287864</v>
      </c>
      <c r="W919" s="153">
        <f t="shared" ca="1" si="417"/>
        <v>2</v>
      </c>
      <c r="X919" s="153">
        <f t="shared" ca="1" si="418"/>
        <v>2</v>
      </c>
      <c r="Y919" s="153">
        <f t="shared" ca="1" si="419"/>
        <v>8</v>
      </c>
      <c r="Z919" s="153">
        <f t="shared" ca="1" si="420"/>
        <v>8</v>
      </c>
      <c r="AA919" s="152">
        <f t="shared" ca="1" si="421"/>
        <v>1.3520566961946332</v>
      </c>
      <c r="AB919" s="152">
        <f t="shared" ca="1" si="422"/>
        <v>1.343007522143606</v>
      </c>
      <c r="AC919" s="154">
        <f t="shared" ca="1" si="423"/>
        <v>-527.2938392906035</v>
      </c>
      <c r="AD919" s="154">
        <f t="shared" ca="1" si="424"/>
        <v>-203.04008479158142</v>
      </c>
      <c r="AE919" s="3">
        <f t="shared" ca="1" si="425"/>
        <v>-45.645870255136558</v>
      </c>
      <c r="AF919" s="3">
        <f t="shared" ca="1" si="426"/>
        <v>-730.33392408218492</v>
      </c>
      <c r="AG919" s="3" t="str">
        <f t="shared" ca="1" si="433"/>
        <v>N</v>
      </c>
      <c r="AH919" s="4" t="str">
        <f t="shared" ca="1" si="427"/>
        <v/>
      </c>
      <c r="AI919" s="75">
        <f t="shared" ca="1" si="428"/>
        <v>-73.033392408218504</v>
      </c>
      <c r="AJ919" s="75">
        <f t="shared" ca="1" si="429"/>
        <v>0</v>
      </c>
    </row>
    <row r="920" spans="1:36">
      <c r="A920" s="41">
        <f t="shared" si="430"/>
        <v>854</v>
      </c>
      <c r="B920" s="150">
        <f ca="1">IF(ISNUMBER(A920),INDEX('MetaTrader Import'!$H$13:$J$5893,TRUNC(((A920-$A$39+1)-1)/3)+1,MOD((A920-$A$39+1)-1,3)+1),"")</f>
        <v>0</v>
      </c>
      <c r="C920" s="43">
        <f t="shared" ca="1" si="407"/>
        <v>23.891717810851365</v>
      </c>
      <c r="D920" s="43">
        <f t="shared" ca="1" si="408"/>
        <v>-0.27383101141827459</v>
      </c>
      <c r="E920" s="43">
        <f t="shared" ca="1" si="409"/>
        <v>23.617886799433091</v>
      </c>
      <c r="F920" s="43">
        <f t="shared" ca="1" si="410"/>
        <v>2.361788679943309</v>
      </c>
      <c r="G920" s="43">
        <f>IF(A920&lt;&gt;"",IF(A920&lt;Data!$G$11*0.25,$C$13/$G$32,IF(A920&gt;Data!$G$11*0.25,$C$13,$C$13*10)),"")</f>
        <v>2</v>
      </c>
      <c r="H920" s="43">
        <f>IF(A920&lt;&gt;"",IF(Data!$G$9="constant",$C$13,IF(Data!$G$9="squeeze",G920,F920)),"")</f>
        <v>2</v>
      </c>
      <c r="I920" s="38">
        <f ca="1">IF(ISNUMBER(A920),NORMINV(RAND(),0,IF(AND(Data!$G$9="squeeze",A920&lt;Data!$G$11*0.25),$H$32,1)*$C$30*$C$13)*($C$14*$C$12),"")</f>
        <v>2.6027269568483383E-4</v>
      </c>
      <c r="J920" s="42">
        <f ca="1">IFERROR(IF(Data!$C$6="Real",B920,I920+J919+($C$14*$C$12)*(NORMINV(RAND(),$C$15,CHOOSE($G$13,$C$13,F920,G920)))),"")</f>
        <v>1.3455593305780194</v>
      </c>
      <c r="K920" s="88">
        <f>IF(ISNUMBER(A920), IF($G$16="fixed",$G$17,MIN(H920*Data!$C$7*$C$16*0.5,$C$17*Data!$C$7))*$C$12,"")</f>
        <v>8.0000000000000007E-5</v>
      </c>
      <c r="L920" s="42">
        <f t="shared" ca="1" si="434"/>
        <v>1.3455593305780194</v>
      </c>
      <c r="M920" s="44">
        <f t="shared" ca="1" si="435"/>
        <v>1.3455993305780194</v>
      </c>
      <c r="N920" s="44">
        <f t="shared" ca="1" si="436"/>
        <v>1.3455193305780193</v>
      </c>
      <c r="O920" s="108">
        <f t="shared" ca="1" si="411"/>
        <v>0.32607574902249986</v>
      </c>
      <c r="P920" s="102">
        <f t="shared" ca="1" si="412"/>
        <v>4.1182997827920751</v>
      </c>
      <c r="Q920" s="102">
        <f t="shared" ca="1" si="413"/>
        <v>2.6970320144157046E-2</v>
      </c>
      <c r="R920" s="120">
        <f t="shared" ca="1" si="431"/>
        <v>1</v>
      </c>
      <c r="S920" s="54">
        <f t="shared" ca="1" si="432"/>
        <v>0</v>
      </c>
      <c r="T920" s="5">
        <f t="shared" ca="1" si="414"/>
        <v>1.3475392670087669</v>
      </c>
      <c r="U920" s="152">
        <f t="shared" ca="1" si="415"/>
        <v>1.3551546055591035</v>
      </c>
      <c r="V920" s="152">
        <f t="shared" ca="1" si="416"/>
        <v>1.3410926221287864</v>
      </c>
      <c r="W920" s="153">
        <f t="shared" ca="1" si="417"/>
        <v>2</v>
      </c>
      <c r="X920" s="153">
        <f t="shared" ca="1" si="418"/>
        <v>2</v>
      </c>
      <c r="Y920" s="153">
        <f t="shared" ca="1" si="419"/>
        <v>8</v>
      </c>
      <c r="Z920" s="153">
        <f t="shared" ca="1" si="420"/>
        <v>8</v>
      </c>
      <c r="AA920" s="152">
        <f t="shared" ca="1" si="421"/>
        <v>1.3520566961946332</v>
      </c>
      <c r="AB920" s="152">
        <f t="shared" ca="1" si="422"/>
        <v>1.343007522143606</v>
      </c>
      <c r="AC920" s="154">
        <f t="shared" ca="1" si="423"/>
        <v>-522.98924932911109</v>
      </c>
      <c r="AD920" s="154">
        <f t="shared" ca="1" si="424"/>
        <v>-207.34467475307383</v>
      </c>
      <c r="AE920" s="3">
        <f t="shared" ca="1" si="425"/>
        <v>-45.645870255136558</v>
      </c>
      <c r="AF920" s="3">
        <f t="shared" ca="1" si="426"/>
        <v>-730.33392408218492</v>
      </c>
      <c r="AG920" s="3" t="str">
        <f t="shared" ca="1" si="433"/>
        <v>N</v>
      </c>
      <c r="AH920" s="4" t="str">
        <f t="shared" ca="1" si="427"/>
        <v/>
      </c>
      <c r="AI920" s="75">
        <f t="shared" ca="1" si="428"/>
        <v>-73.033392408218504</v>
      </c>
      <c r="AJ920" s="75">
        <f t="shared" ca="1" si="429"/>
        <v>0</v>
      </c>
    </row>
    <row r="921" spans="1:36">
      <c r="A921" s="41">
        <f t="shared" si="430"/>
        <v>855</v>
      </c>
      <c r="B921" s="150">
        <f>IF(ISNUMBER(A921),INDEX('MetaTrader Import'!$H$13:$J$5893,TRUNC(((A921-$A$39+1)-1)/3)+1,MOD((A921-$A$39+1)-1,3)+1),"")</f>
        <v>0</v>
      </c>
      <c r="C921" s="43">
        <f t="shared" ca="1" si="407"/>
        <v>23.617886799433091</v>
      </c>
      <c r="D921" s="43">
        <f t="shared" ca="1" si="408"/>
        <v>-1.9460009021190887</v>
      </c>
      <c r="E921" s="43">
        <f t="shared" ca="1" si="409"/>
        <v>21.671885897314002</v>
      </c>
      <c r="F921" s="43">
        <f t="shared" ca="1" si="410"/>
        <v>2.1671885897314001</v>
      </c>
      <c r="G921" s="43">
        <f>IF(A921&lt;&gt;"",IF(A921&lt;Data!$G$11*0.25,$C$13/$G$32,IF(A921&gt;Data!$G$11*0.25,$C$13,$C$13*10)),"")</f>
        <v>2</v>
      </c>
      <c r="H921" s="43">
        <f>IF(A921&lt;&gt;"",IF(Data!$G$9="constant",$C$13,IF(Data!$G$9="squeeze",G921,F921)),"")</f>
        <v>2</v>
      </c>
      <c r="I921" s="38">
        <f ca="1">IF(ISNUMBER(A921),NORMINV(RAND(),0,IF(AND(Data!$G$9="squeeze",A921&lt;Data!$G$11*0.25),$H$32,1)*$C$30*$C$13)*($C$14*$C$12),"")</f>
        <v>-1.9566884251258555E-4</v>
      </c>
      <c r="J921" s="42">
        <f ca="1">IFERROR(IF(Data!$C$6="Real",B921,I921+J920+($C$14*$C$12)*(NORMINV(RAND(),$C$15,CHOOSE($G$13,$C$13,F921,G921)))),"")</f>
        <v>1.3450925708341441</v>
      </c>
      <c r="K921" s="88">
        <f>IF(ISNUMBER(A921), IF($G$16="fixed",$G$17,MIN(H921*Data!$C$7*$C$16*0.5,$C$17*Data!$C$7))*$C$12,"")</f>
        <v>8.0000000000000007E-5</v>
      </c>
      <c r="L921" s="42">
        <f t="shared" ca="1" si="434"/>
        <v>1.3450925708341441</v>
      </c>
      <c r="M921" s="44">
        <f t="shared" ca="1" si="435"/>
        <v>1.3451325708341442</v>
      </c>
      <c r="N921" s="44">
        <f t="shared" ca="1" si="436"/>
        <v>1.3450525708341441</v>
      </c>
      <c r="O921" s="108">
        <f t="shared" ca="1" si="411"/>
        <v>0.28960975632299651</v>
      </c>
      <c r="P921" s="102">
        <f t="shared" ca="1" si="412"/>
        <v>4.2134869229295955</v>
      </c>
      <c r="Q921" s="102">
        <f t="shared" ca="1" si="413"/>
        <v>3.6656984455440252E-2</v>
      </c>
      <c r="R921" s="120">
        <f t="shared" ca="1" si="431"/>
        <v>1</v>
      </c>
      <c r="S921" s="54">
        <f t="shared" ca="1" si="432"/>
        <v>0</v>
      </c>
      <c r="T921" s="5">
        <f t="shared" ca="1" si="414"/>
        <v>1.3475392670087669</v>
      </c>
      <c r="U921" s="152">
        <f t="shared" ca="1" si="415"/>
        <v>1.3551546055591035</v>
      </c>
      <c r="V921" s="152">
        <f t="shared" ca="1" si="416"/>
        <v>1.3410926221287864</v>
      </c>
      <c r="W921" s="153">
        <f t="shared" ca="1" si="417"/>
        <v>2</v>
      </c>
      <c r="X921" s="153">
        <f t="shared" ca="1" si="418"/>
        <v>2</v>
      </c>
      <c r="Y921" s="153">
        <f t="shared" ca="1" si="419"/>
        <v>8</v>
      </c>
      <c r="Z921" s="153">
        <f t="shared" ca="1" si="420"/>
        <v>8</v>
      </c>
      <c r="AA921" s="152">
        <f t="shared" ca="1" si="421"/>
        <v>1.3520566961946332</v>
      </c>
      <c r="AB921" s="152">
        <f t="shared" ca="1" si="422"/>
        <v>1.343007522143606</v>
      </c>
      <c r="AC921" s="154">
        <f t="shared" ca="1" si="423"/>
        <v>-560.33002883912889</v>
      </c>
      <c r="AD921" s="154">
        <f t="shared" ca="1" si="424"/>
        <v>-170.00389524305604</v>
      </c>
      <c r="AE921" s="3">
        <f t="shared" ca="1" si="425"/>
        <v>-45.645870255136558</v>
      </c>
      <c r="AF921" s="3">
        <f t="shared" ca="1" si="426"/>
        <v>-730.33392408218492</v>
      </c>
      <c r="AG921" s="3" t="str">
        <f t="shared" ca="1" si="433"/>
        <v>N</v>
      </c>
      <c r="AH921" s="4" t="str">
        <f t="shared" ca="1" si="427"/>
        <v/>
      </c>
      <c r="AI921" s="75">
        <f t="shared" ca="1" si="428"/>
        <v>-73.033392408218504</v>
      </c>
      <c r="AJ921" s="75">
        <f t="shared" ca="1" si="429"/>
        <v>0</v>
      </c>
    </row>
    <row r="922" spans="1:36">
      <c r="A922" s="41">
        <f t="shared" si="430"/>
        <v>856</v>
      </c>
      <c r="B922" s="150">
        <f ca="1">IF(ISNUMBER(A922),INDEX('MetaTrader Import'!$H$13:$J$5893,TRUNC(((A922-$A$39+1)-1)/3)+1,MOD((A922-$A$39+1)-1,3)+1),"")</f>
        <v>0</v>
      </c>
      <c r="C922" s="43">
        <f t="shared" ca="1" si="407"/>
        <v>21.671885897314002</v>
      </c>
      <c r="D922" s="43">
        <f t="shared" ca="1" si="408"/>
        <v>-2.1068803323539775</v>
      </c>
      <c r="E922" s="43">
        <f t="shared" ca="1" si="409"/>
        <v>19.565005564960025</v>
      </c>
      <c r="F922" s="43">
        <f t="shared" ca="1" si="410"/>
        <v>1.9565005564960025</v>
      </c>
      <c r="G922" s="43">
        <f>IF(A922&lt;&gt;"",IF(A922&lt;Data!$G$11*0.25,$C$13/$G$32,IF(A922&gt;Data!$G$11*0.25,$C$13,$C$13*10)),"")</f>
        <v>2</v>
      </c>
      <c r="H922" s="43">
        <f>IF(A922&lt;&gt;"",IF(Data!$G$9="constant",$C$13,IF(Data!$G$9="squeeze",G922,F922)),"")</f>
        <v>2</v>
      </c>
      <c r="I922" s="38">
        <f ca="1">IF(ISNUMBER(A922),NORMINV(RAND(),0,IF(AND(Data!$G$9="squeeze",A922&lt;Data!$G$11*0.25),$H$32,1)*$C$30*$C$13)*($C$14*$C$12),"")</f>
        <v>-4.4037138399409548E-4</v>
      </c>
      <c r="J922" s="42">
        <f ca="1">IFERROR(IF(Data!$C$6="Real",B922,I922+J921+($C$14*$C$12)*(NORMINV(RAND(),$C$15,CHOOSE($G$13,$C$13,F922,G922)))),"")</f>
        <v>1.3445958917283691</v>
      </c>
      <c r="K922" s="88">
        <f>IF(ISNUMBER(A922), IF($G$16="fixed",$G$17,MIN(H922*Data!$C$7*$C$16*0.5,$C$17*Data!$C$7))*$C$12,"")</f>
        <v>8.0000000000000007E-5</v>
      </c>
      <c r="L922" s="42">
        <f t="shared" ca="1" si="434"/>
        <v>1.3445958917283691</v>
      </c>
      <c r="M922" s="44">
        <f t="shared" ca="1" si="435"/>
        <v>1.3446358917283692</v>
      </c>
      <c r="N922" s="44">
        <f t="shared" ca="1" si="436"/>
        <v>1.3445558917283691</v>
      </c>
      <c r="O922" s="108">
        <f t="shared" ca="1" si="411"/>
        <v>-5.881973282272674E-2</v>
      </c>
      <c r="P922" s="102">
        <f t="shared" ca="1" si="412"/>
        <v>4.7845430317263125</v>
      </c>
      <c r="Q922" s="102">
        <f t="shared" ca="1" si="413"/>
        <v>5.9515959270541381E-2</v>
      </c>
      <c r="R922" s="120">
        <f t="shared" ca="1" si="431"/>
        <v>1</v>
      </c>
      <c r="S922" s="54">
        <f t="shared" ca="1" si="432"/>
        <v>0</v>
      </c>
      <c r="T922" s="5">
        <f t="shared" ca="1" si="414"/>
        <v>1.3475392670087669</v>
      </c>
      <c r="U922" s="152">
        <f t="shared" ca="1" si="415"/>
        <v>1.3551546055591035</v>
      </c>
      <c r="V922" s="152">
        <f t="shared" ca="1" si="416"/>
        <v>1.3410926221287864</v>
      </c>
      <c r="W922" s="153">
        <f t="shared" ca="1" si="417"/>
        <v>2</v>
      </c>
      <c r="X922" s="153">
        <f t="shared" ca="1" si="418"/>
        <v>2</v>
      </c>
      <c r="Y922" s="153">
        <f t="shared" ca="1" si="419"/>
        <v>8</v>
      </c>
      <c r="Z922" s="153">
        <f t="shared" ca="1" si="420"/>
        <v>8</v>
      </c>
      <c r="AA922" s="152">
        <f t="shared" ca="1" si="421"/>
        <v>1.3520566961946332</v>
      </c>
      <c r="AB922" s="152">
        <f t="shared" ca="1" si="422"/>
        <v>1.343007522143606</v>
      </c>
      <c r="AC922" s="154">
        <f t="shared" ca="1" si="423"/>
        <v>-600.06435730112889</v>
      </c>
      <c r="AD922" s="154">
        <f t="shared" ca="1" si="424"/>
        <v>-130.26956678105606</v>
      </c>
      <c r="AE922" s="3">
        <f t="shared" ca="1" si="425"/>
        <v>-45.645870255136558</v>
      </c>
      <c r="AF922" s="3">
        <f t="shared" ca="1" si="426"/>
        <v>-730.33392408218492</v>
      </c>
      <c r="AG922" s="3" t="str">
        <f t="shared" ca="1" si="433"/>
        <v>N</v>
      </c>
      <c r="AH922" s="4" t="str">
        <f t="shared" ca="1" si="427"/>
        <v/>
      </c>
      <c r="AI922" s="75">
        <f t="shared" ca="1" si="428"/>
        <v>-73.033392408218504</v>
      </c>
      <c r="AJ922" s="75">
        <f t="shared" ca="1" si="429"/>
        <v>0</v>
      </c>
    </row>
    <row r="923" spans="1:36">
      <c r="A923" s="41">
        <f t="shared" si="430"/>
        <v>857</v>
      </c>
      <c r="B923" s="150">
        <f ca="1">IF(ISNUMBER(A923),INDEX('MetaTrader Import'!$H$13:$J$5893,TRUNC(((A923-$A$39+1)-1)/3)+1,MOD((A923-$A$39+1)-1,3)+1),"")</f>
        <v>0</v>
      </c>
      <c r="C923" s="43">
        <f t="shared" ca="1" si="407"/>
        <v>19.565005564960025</v>
      </c>
      <c r="D923" s="43">
        <f t="shared" ca="1" si="408"/>
        <v>-7.5832907228086999E-2</v>
      </c>
      <c r="E923" s="43">
        <f t="shared" ca="1" si="409"/>
        <v>19.489172657731938</v>
      </c>
      <c r="F923" s="43">
        <f t="shared" ca="1" si="410"/>
        <v>1.9489172657731939</v>
      </c>
      <c r="G923" s="43">
        <f>IF(A923&lt;&gt;"",IF(A923&lt;Data!$G$11*0.25,$C$13/$G$32,IF(A923&gt;Data!$G$11*0.25,$C$13,$C$13*10)),"")</f>
        <v>2</v>
      </c>
      <c r="H923" s="43">
        <f>IF(A923&lt;&gt;"",IF(Data!$G$9="constant",$C$13,IF(Data!$G$9="squeeze",G923,F923)),"")</f>
        <v>2</v>
      </c>
      <c r="I923" s="38">
        <f ca="1">IF(ISNUMBER(A923),NORMINV(RAND(),0,IF(AND(Data!$G$9="squeeze",A923&lt;Data!$G$11*0.25),$H$32,1)*$C$30*$C$13)*($C$14*$C$12),"")</f>
        <v>-5.4388071545873723E-4</v>
      </c>
      <c r="J923" s="42">
        <f ca="1">IFERROR(IF(Data!$C$6="Real",B923,I923+J922+($C$14*$C$12)*(NORMINV(RAND(),$C$15,CHOOSE($G$13,$C$13,F923,G923)))),"")</f>
        <v>1.3436416506115674</v>
      </c>
      <c r="K923" s="88">
        <f>IF(ISNUMBER(A923), IF($G$16="fixed",$G$17,MIN(H923*Data!$C$7*$C$16*0.5,$C$17*Data!$C$7))*$C$12,"")</f>
        <v>8.0000000000000007E-5</v>
      </c>
      <c r="L923" s="42">
        <f t="shared" ca="1" si="434"/>
        <v>1.3436416506115674</v>
      </c>
      <c r="M923" s="44">
        <f t="shared" ca="1" si="435"/>
        <v>1.3436816506115674</v>
      </c>
      <c r="N923" s="44">
        <f t="shared" ca="1" si="436"/>
        <v>1.3436016506115673</v>
      </c>
      <c r="O923" s="108">
        <f t="shared" ca="1" si="411"/>
        <v>-0.63712533559942164</v>
      </c>
      <c r="P923" s="102">
        <f t="shared" ca="1" si="412"/>
        <v>6.7482415626557151</v>
      </c>
      <c r="Q923" s="102">
        <f t="shared" ca="1" si="413"/>
        <v>0.13147085801083572</v>
      </c>
      <c r="R923" s="120">
        <f t="shared" ca="1" si="431"/>
        <v>1</v>
      </c>
      <c r="S923" s="54">
        <f t="shared" ca="1" si="432"/>
        <v>0</v>
      </c>
      <c r="T923" s="5">
        <f t="shared" ca="1" si="414"/>
        <v>1.3475392670087669</v>
      </c>
      <c r="U923" s="152">
        <f t="shared" ca="1" si="415"/>
        <v>1.3551546055591035</v>
      </c>
      <c r="V923" s="152">
        <f t="shared" ca="1" si="416"/>
        <v>1.3410926221287864</v>
      </c>
      <c r="W923" s="153">
        <f t="shared" ca="1" si="417"/>
        <v>2</v>
      </c>
      <c r="X923" s="153">
        <f t="shared" ca="1" si="418"/>
        <v>2</v>
      </c>
      <c r="Y923" s="153">
        <f t="shared" ca="1" si="419"/>
        <v>8</v>
      </c>
      <c r="Z923" s="153">
        <f t="shared" ca="1" si="420"/>
        <v>8</v>
      </c>
      <c r="AA923" s="152">
        <f t="shared" ca="1" si="421"/>
        <v>1.3520566961946332</v>
      </c>
      <c r="AB923" s="152">
        <f t="shared" ca="1" si="422"/>
        <v>1.343007522143606</v>
      </c>
      <c r="AC923" s="154">
        <f t="shared" ca="1" si="423"/>
        <v>-676.40364664526942</v>
      </c>
      <c r="AD923" s="154">
        <f t="shared" ca="1" si="424"/>
        <v>-53.930277436915475</v>
      </c>
      <c r="AE923" s="3">
        <f t="shared" ca="1" si="425"/>
        <v>-45.645870255136558</v>
      </c>
      <c r="AF923" s="3">
        <f t="shared" ca="1" si="426"/>
        <v>-730.33392408218492</v>
      </c>
      <c r="AG923" s="3" t="str">
        <f t="shared" ca="1" si="433"/>
        <v>N</v>
      </c>
      <c r="AH923" s="4" t="str">
        <f t="shared" ca="1" si="427"/>
        <v/>
      </c>
      <c r="AI923" s="75">
        <f t="shared" ca="1" si="428"/>
        <v>-73.033392408218504</v>
      </c>
      <c r="AJ923" s="75">
        <f t="shared" ca="1" si="429"/>
        <v>0</v>
      </c>
    </row>
    <row r="924" spans="1:36">
      <c r="A924" s="41">
        <f t="shared" si="430"/>
        <v>858</v>
      </c>
      <c r="B924" s="150">
        <f>IF(ISNUMBER(A924),INDEX('MetaTrader Import'!$H$13:$J$5893,TRUNC(((A924-$A$39+1)-1)/3)+1,MOD((A924-$A$39+1)-1,3)+1),"")</f>
        <v>0</v>
      </c>
      <c r="C924" s="43">
        <f t="shared" ca="1" si="407"/>
        <v>19.489172657731938</v>
      </c>
      <c r="D924" s="43">
        <f t="shared" ca="1" si="408"/>
        <v>-1.1425780298497843</v>
      </c>
      <c r="E924" s="43">
        <f t="shared" ca="1" si="409"/>
        <v>18.346594627882155</v>
      </c>
      <c r="F924" s="43">
        <f t="shared" ca="1" si="410"/>
        <v>1.8346594627882156</v>
      </c>
      <c r="G924" s="43">
        <f>IF(A924&lt;&gt;"",IF(A924&lt;Data!$G$11*0.25,$C$13/$G$32,IF(A924&gt;Data!$G$11*0.25,$C$13,$C$13*10)),"")</f>
        <v>2</v>
      </c>
      <c r="H924" s="43">
        <f>IF(A924&lt;&gt;"",IF(Data!$G$9="constant",$C$13,IF(Data!$G$9="squeeze",G924,F924)),"")</f>
        <v>2</v>
      </c>
      <c r="I924" s="38">
        <f ca="1">IF(ISNUMBER(A924),NORMINV(RAND(),0,IF(AND(Data!$G$9="squeeze",A924&lt;Data!$G$11*0.25),$H$32,1)*$C$30*$C$13)*($C$14*$C$12),"")</f>
        <v>-2.7729569815736725E-4</v>
      </c>
      <c r="J924" s="42">
        <f ca="1">IFERROR(IF(Data!$C$6="Real",B924,I924+J923+($C$14*$C$12)*(NORMINV(RAND(),$C$15,CHOOSE($G$13,$C$13,F924,G924)))),"")</f>
        <v>1.3432358176002097</v>
      </c>
      <c r="K924" s="88">
        <f>IF(ISNUMBER(A924), IF($G$16="fixed",$G$17,MIN(H924*Data!$C$7*$C$16*0.5,$C$17*Data!$C$7))*$C$12,"")</f>
        <v>8.0000000000000007E-5</v>
      </c>
      <c r="L924" s="42">
        <f t="shared" ca="1" si="434"/>
        <v>1.3432358176002097</v>
      </c>
      <c r="M924" s="44">
        <f t="shared" ca="1" si="435"/>
        <v>1.3432758176002098</v>
      </c>
      <c r="N924" s="44">
        <f t="shared" ca="1" si="436"/>
        <v>1.3431958176002097</v>
      </c>
      <c r="O924" s="108">
        <f t="shared" ca="1" si="411"/>
        <v>-1.1031073441403274</v>
      </c>
      <c r="P924" s="102">
        <f t="shared" ca="1" si="412"/>
        <v>8.7089981277719986</v>
      </c>
      <c r="Q924" s="102">
        <f t="shared" ca="1" si="413"/>
        <v>0.23687148869222341</v>
      </c>
      <c r="R924" s="120">
        <f t="shared" ca="1" si="431"/>
        <v>1</v>
      </c>
      <c r="S924" s="54">
        <f t="shared" ca="1" si="432"/>
        <v>0</v>
      </c>
      <c r="T924" s="5">
        <f t="shared" ca="1" si="414"/>
        <v>1.3475392670087669</v>
      </c>
      <c r="U924" s="152">
        <f t="shared" ca="1" si="415"/>
        <v>1.3551546055591035</v>
      </c>
      <c r="V924" s="152">
        <f t="shared" ca="1" si="416"/>
        <v>1.3410926221287864</v>
      </c>
      <c r="W924" s="153">
        <f t="shared" ca="1" si="417"/>
        <v>2</v>
      </c>
      <c r="X924" s="153">
        <f t="shared" ca="1" si="418"/>
        <v>2</v>
      </c>
      <c r="Y924" s="153">
        <f t="shared" ca="1" si="419"/>
        <v>8</v>
      </c>
      <c r="Z924" s="153">
        <f t="shared" ca="1" si="420"/>
        <v>8</v>
      </c>
      <c r="AA924" s="152">
        <f t="shared" ca="1" si="421"/>
        <v>1.3520566961946332</v>
      </c>
      <c r="AB924" s="152">
        <f t="shared" ca="1" si="422"/>
        <v>1.343007522143606</v>
      </c>
      <c r="AC924" s="154">
        <f t="shared" ca="1" si="423"/>
        <v>-708.87028755388212</v>
      </c>
      <c r="AD924" s="154">
        <f t="shared" ca="1" si="424"/>
        <v>-21.463636528302743</v>
      </c>
      <c r="AE924" s="3">
        <f t="shared" ca="1" si="425"/>
        <v>-45.645870255136558</v>
      </c>
      <c r="AF924" s="3">
        <f t="shared" ca="1" si="426"/>
        <v>-730.33392408218492</v>
      </c>
      <c r="AG924" s="3" t="str">
        <f t="shared" ca="1" si="433"/>
        <v>N</v>
      </c>
      <c r="AH924" s="4" t="str">
        <f t="shared" ca="1" si="427"/>
        <v/>
      </c>
      <c r="AI924" s="75">
        <f t="shared" ca="1" si="428"/>
        <v>-73.033392408218504</v>
      </c>
      <c r="AJ924" s="75">
        <f t="shared" ca="1" si="429"/>
        <v>0</v>
      </c>
    </row>
    <row r="925" spans="1:36">
      <c r="A925" s="41">
        <f t="shared" si="430"/>
        <v>859</v>
      </c>
      <c r="B925" s="150">
        <f ca="1">IF(ISNUMBER(A925),INDEX('MetaTrader Import'!$H$13:$J$5893,TRUNC(((A925-$A$39+1)-1)/3)+1,MOD((A925-$A$39+1)-1,3)+1),"")</f>
        <v>0</v>
      </c>
      <c r="C925" s="43">
        <f t="shared" ca="1" si="407"/>
        <v>18.346594627882155</v>
      </c>
      <c r="D925" s="43">
        <f t="shared" ca="1" si="408"/>
        <v>-0.73432677875733332</v>
      </c>
      <c r="E925" s="43">
        <f t="shared" ca="1" si="409"/>
        <v>17.612267849124823</v>
      </c>
      <c r="F925" s="43">
        <f t="shared" ca="1" si="410"/>
        <v>1.7612267849124823</v>
      </c>
      <c r="G925" s="43">
        <f>IF(A925&lt;&gt;"",IF(A925&lt;Data!$G$11*0.25,$C$13/$G$32,IF(A925&gt;Data!$G$11*0.25,$C$13,$C$13*10)),"")</f>
        <v>2</v>
      </c>
      <c r="H925" s="43">
        <f>IF(A925&lt;&gt;"",IF(Data!$G$9="constant",$C$13,IF(Data!$G$9="squeeze",G925,F925)),"")</f>
        <v>2</v>
      </c>
      <c r="I925" s="38">
        <f ca="1">IF(ISNUMBER(A925),NORMINV(RAND(),0,IF(AND(Data!$G$9="squeeze",A925&lt;Data!$G$11*0.25),$H$32,1)*$C$30*$C$13)*($C$14*$C$12),"")</f>
        <v>-7.2114575485833293E-4</v>
      </c>
      <c r="J925" s="42">
        <f ca="1">IFERROR(IF(Data!$C$6="Real",B925,I925+J924+($C$14*$C$12)*(NORMINV(RAND(),$C$15,CHOOSE($G$13,$C$13,F925,G925)))),"")</f>
        <v>1.3430163722427049</v>
      </c>
      <c r="K925" s="88">
        <f>IF(ISNUMBER(A925), IF($G$16="fixed",$G$17,MIN(H925*Data!$C$7*$C$16*0.5,$C$17*Data!$C$7))*$C$12,"")</f>
        <v>8.0000000000000007E-5</v>
      </c>
      <c r="L925" s="42">
        <f t="shared" ca="1" si="434"/>
        <v>1.3430163722427049</v>
      </c>
      <c r="M925" s="44">
        <f t="shared" ca="1" si="435"/>
        <v>1.3430563722427049</v>
      </c>
      <c r="N925" s="44">
        <f t="shared" ca="1" si="436"/>
        <v>1.3429763722427048</v>
      </c>
      <c r="O925" s="108">
        <f t="shared" ca="1" si="411"/>
        <v>-1.655395799368734</v>
      </c>
      <c r="P925" s="102">
        <f t="shared" ca="1" si="412"/>
        <v>10.434981516878898</v>
      </c>
      <c r="Q925" s="102">
        <f t="shared" ca="1" si="413"/>
        <v>0.36399986355003588</v>
      </c>
      <c r="R925" s="120">
        <f t="shared" ca="1" si="431"/>
        <v>1</v>
      </c>
      <c r="S925" s="54">
        <f t="shared" ca="1" si="432"/>
        <v>0</v>
      </c>
      <c r="T925" s="5">
        <f t="shared" ca="1" si="414"/>
        <v>1.3475392670087669</v>
      </c>
      <c r="U925" s="152">
        <f t="shared" ca="1" si="415"/>
        <v>1.3551546055591035</v>
      </c>
      <c r="V925" s="152">
        <f t="shared" ca="1" si="416"/>
        <v>1.3410926221287864</v>
      </c>
      <c r="W925" s="153">
        <f t="shared" ca="1" si="417"/>
        <v>2</v>
      </c>
      <c r="X925" s="153">
        <f t="shared" ca="1" si="418"/>
        <v>2</v>
      </c>
      <c r="Y925" s="153">
        <f t="shared" ca="1" si="419"/>
        <v>8</v>
      </c>
      <c r="Z925" s="153">
        <f t="shared" ca="1" si="420"/>
        <v>8</v>
      </c>
      <c r="AA925" s="152">
        <f t="shared" ca="1" si="421"/>
        <v>1.3520566961946332</v>
      </c>
      <c r="AB925" s="152">
        <f t="shared" ca="1" si="422"/>
        <v>1.343007522143606</v>
      </c>
      <c r="AC925" s="154">
        <f t="shared" ca="1" si="423"/>
        <v>-726.42591615426966</v>
      </c>
      <c r="AD925" s="154">
        <f t="shared" ca="1" si="424"/>
        <v>-3.9080079279152358</v>
      </c>
      <c r="AE925" s="3">
        <f t="shared" ca="1" si="425"/>
        <v>-45.645870255136558</v>
      </c>
      <c r="AF925" s="3">
        <f t="shared" ca="1" si="426"/>
        <v>-730.33392408218492</v>
      </c>
      <c r="AG925" s="3" t="str">
        <f t="shared" ca="1" si="433"/>
        <v>N</v>
      </c>
      <c r="AH925" s="4" t="str">
        <f t="shared" ca="1" si="427"/>
        <v/>
      </c>
      <c r="AI925" s="75">
        <f t="shared" ca="1" si="428"/>
        <v>-73.033392408218504</v>
      </c>
      <c r="AJ925" s="75">
        <f t="shared" ca="1" si="429"/>
        <v>0</v>
      </c>
    </row>
    <row r="926" spans="1:36">
      <c r="A926" s="41">
        <f t="shared" si="430"/>
        <v>860</v>
      </c>
      <c r="B926" s="150">
        <f ca="1">IF(ISNUMBER(A926),INDEX('MetaTrader Import'!$H$13:$J$5893,TRUNC(((A926-$A$39+1)-1)/3)+1,MOD((A926-$A$39+1)-1,3)+1),"")</f>
        <v>0</v>
      </c>
      <c r="C926" s="43">
        <f t="shared" ca="1" si="407"/>
        <v>17.612267849124823</v>
      </c>
      <c r="D926" s="43">
        <f t="shared" ca="1" si="408"/>
        <v>1.539607731727797</v>
      </c>
      <c r="E926" s="43">
        <f t="shared" ca="1" si="409"/>
        <v>19.151875580852622</v>
      </c>
      <c r="F926" s="43">
        <f t="shared" ca="1" si="410"/>
        <v>1.9151875580852622</v>
      </c>
      <c r="G926" s="43">
        <f>IF(A926&lt;&gt;"",IF(A926&lt;Data!$G$11*0.25,$C$13/$G$32,IF(A926&gt;Data!$G$11*0.25,$C$13,$C$13*10)),"")</f>
        <v>2</v>
      </c>
      <c r="H926" s="43">
        <f>IF(A926&lt;&gt;"",IF(Data!$G$9="constant",$C$13,IF(Data!$G$9="squeeze",G926,F926)),"")</f>
        <v>2</v>
      </c>
      <c r="I926" s="38">
        <f ca="1">IF(ISNUMBER(A926),NORMINV(RAND(),0,IF(AND(Data!$G$9="squeeze",A926&lt;Data!$G$11*0.25),$H$32,1)*$C$30*$C$13)*($C$14*$C$12),"")</f>
        <v>3.6559474536727831E-5</v>
      </c>
      <c r="J926" s="42">
        <f ca="1">IFERROR(IF(Data!$C$6="Real",B926,I926+J925+($C$14*$C$12)*(NORMINV(RAND(),$C$15,CHOOSE($G$13,$C$13,F926,G926)))),"")</f>
        <v>1.3425747224870836</v>
      </c>
      <c r="K926" s="88">
        <f>IF(ISNUMBER(A926), IF($G$16="fixed",$G$17,MIN(H926*Data!$C$7*$C$16*0.5,$C$17*Data!$C$7))*$C$12,"")</f>
        <v>8.0000000000000007E-5</v>
      </c>
      <c r="L926" s="42">
        <f t="shared" ca="1" si="434"/>
        <v>1.3425747224870836</v>
      </c>
      <c r="M926" s="44">
        <f t="shared" ca="1" si="435"/>
        <v>1.3426147224870837</v>
      </c>
      <c r="N926" s="44">
        <f t="shared" ca="1" si="436"/>
        <v>1.3425347224870836</v>
      </c>
      <c r="O926" s="108">
        <f t="shared" ca="1" si="411"/>
        <v>-2.2027785750523239</v>
      </c>
      <c r="P926" s="102">
        <f t="shared" ca="1" si="412"/>
        <v>12.242636454543016</v>
      </c>
      <c r="Q926" s="102">
        <f t="shared" ca="1" si="413"/>
        <v>0.51123231081344511</v>
      </c>
      <c r="R926" s="120">
        <f t="shared" ca="1" si="431"/>
        <v>1</v>
      </c>
      <c r="S926" s="54">
        <f t="shared" ca="1" si="432"/>
        <v>0</v>
      </c>
      <c r="T926" s="5">
        <f t="shared" ca="1" si="414"/>
        <v>1.3475392670087669</v>
      </c>
      <c r="U926" s="152">
        <f t="shared" ca="1" si="415"/>
        <v>1.3551546055591035</v>
      </c>
      <c r="V926" s="152">
        <f t="shared" ca="1" si="416"/>
        <v>1.3410926221287864</v>
      </c>
      <c r="W926" s="153">
        <f t="shared" ca="1" si="417"/>
        <v>2</v>
      </c>
      <c r="X926" s="153">
        <f t="shared" ca="1" si="418"/>
        <v>2</v>
      </c>
      <c r="Y926" s="153">
        <f t="shared" ca="1" si="419"/>
        <v>8</v>
      </c>
      <c r="Z926" s="153">
        <f t="shared" ca="1" si="420"/>
        <v>8</v>
      </c>
      <c r="AA926" s="152">
        <f t="shared" ca="1" si="421"/>
        <v>1.3520566961946332</v>
      </c>
      <c r="AB926" s="152">
        <f t="shared" ca="1" si="422"/>
        <v>1.343007522143606</v>
      </c>
      <c r="AC926" s="154">
        <f t="shared" ca="1" si="423"/>
        <v>-761.75789660396731</v>
      </c>
      <c r="AD926" s="154">
        <f t="shared" ca="1" si="424"/>
        <v>31.423972521782417</v>
      </c>
      <c r="AE926" s="3">
        <f t="shared" ca="1" si="425"/>
        <v>-45.645870255136558</v>
      </c>
      <c r="AF926" s="3">
        <f t="shared" ca="1" si="426"/>
        <v>-730.33392408218492</v>
      </c>
      <c r="AG926" s="3" t="str">
        <f t="shared" ca="1" si="433"/>
        <v>N</v>
      </c>
      <c r="AH926" s="4" t="str">
        <f t="shared" ca="1" si="427"/>
        <v/>
      </c>
      <c r="AI926" s="75">
        <f t="shared" ca="1" si="428"/>
        <v>-73.033392408218504</v>
      </c>
      <c r="AJ926" s="75">
        <f t="shared" ca="1" si="429"/>
        <v>0</v>
      </c>
    </row>
    <row r="927" spans="1:36">
      <c r="A927" s="41">
        <f t="shared" si="430"/>
        <v>861</v>
      </c>
      <c r="B927" s="150">
        <f>IF(ISNUMBER(A927),INDEX('MetaTrader Import'!$H$13:$J$5893,TRUNC(((A927-$A$39+1)-1)/3)+1,MOD((A927-$A$39+1)-1,3)+1),"")</f>
        <v>0</v>
      </c>
      <c r="C927" s="43">
        <f t="shared" ca="1" si="407"/>
        <v>19.151875580852622</v>
      </c>
      <c r="D927" s="43">
        <f t="shared" ca="1" si="408"/>
        <v>-1.2641585524286891</v>
      </c>
      <c r="E927" s="43">
        <f t="shared" ca="1" si="409"/>
        <v>17.887717028423932</v>
      </c>
      <c r="F927" s="43">
        <f t="shared" ca="1" si="410"/>
        <v>1.7887717028423933</v>
      </c>
      <c r="G927" s="43">
        <f>IF(A927&lt;&gt;"",IF(A927&lt;Data!$G$11*0.25,$C$13/$G$32,IF(A927&gt;Data!$G$11*0.25,$C$13,$C$13*10)),"")</f>
        <v>2</v>
      </c>
      <c r="H927" s="43">
        <f>IF(A927&lt;&gt;"",IF(Data!$G$9="constant",$C$13,IF(Data!$G$9="squeeze",G927,F927)),"")</f>
        <v>2</v>
      </c>
      <c r="I927" s="38">
        <f ca="1">IF(ISNUMBER(A927),NORMINV(RAND(),0,IF(AND(Data!$G$9="squeeze",A927&lt;Data!$G$11*0.25),$H$32,1)*$C$30*$C$13)*($C$14*$C$12),"")</f>
        <v>-3.9483772463388907E-4</v>
      </c>
      <c r="J927" s="42">
        <f ca="1">IFERROR(IF(Data!$C$6="Real",B927,I927+J926+($C$14*$C$12)*(NORMINV(RAND(),$C$15,CHOOSE($G$13,$C$13,F927,G927)))),"")</f>
        <v>1.3425352502047359</v>
      </c>
      <c r="K927" s="88">
        <f>IF(ISNUMBER(A927), IF($G$16="fixed",$G$17,MIN(H927*Data!$C$7*$C$16*0.5,$C$17*Data!$C$7))*$C$12,"")</f>
        <v>8.0000000000000007E-5</v>
      </c>
      <c r="L927" s="42">
        <f t="shared" ca="1" si="434"/>
        <v>1.3425352502047359</v>
      </c>
      <c r="M927" s="44">
        <f t="shared" ca="1" si="435"/>
        <v>1.3425752502047359</v>
      </c>
      <c r="N927" s="44">
        <f t="shared" ca="1" si="436"/>
        <v>1.3424952502047358</v>
      </c>
      <c r="O927" s="108">
        <f t="shared" ca="1" si="411"/>
        <v>-2.7830436823494558</v>
      </c>
      <c r="P927" s="102">
        <f t="shared" ca="1" si="412"/>
        <v>13.684677406650865</v>
      </c>
      <c r="Q927" s="102">
        <f t="shared" ca="1" si="413"/>
        <v>0.66990084431103381</v>
      </c>
      <c r="R927" s="120">
        <f t="shared" ca="1" si="431"/>
        <v>1</v>
      </c>
      <c r="S927" s="54">
        <f t="shared" ca="1" si="432"/>
        <v>0</v>
      </c>
      <c r="T927" s="5">
        <f t="shared" ca="1" si="414"/>
        <v>1.3475392670087669</v>
      </c>
      <c r="U927" s="152">
        <f t="shared" ca="1" si="415"/>
        <v>1.3551546055591035</v>
      </c>
      <c r="V927" s="152">
        <f t="shared" ca="1" si="416"/>
        <v>1.3410926221287864</v>
      </c>
      <c r="W927" s="153">
        <f t="shared" ca="1" si="417"/>
        <v>2</v>
      </c>
      <c r="X927" s="153">
        <f t="shared" ca="1" si="418"/>
        <v>2</v>
      </c>
      <c r="Y927" s="153">
        <f t="shared" ca="1" si="419"/>
        <v>8</v>
      </c>
      <c r="Z927" s="153">
        <f t="shared" ca="1" si="420"/>
        <v>8</v>
      </c>
      <c r="AA927" s="152">
        <f t="shared" ca="1" si="421"/>
        <v>1.3520566961946332</v>
      </c>
      <c r="AB927" s="152">
        <f t="shared" ca="1" si="422"/>
        <v>1.343007522143606</v>
      </c>
      <c r="AC927" s="154">
        <f t="shared" ca="1" si="423"/>
        <v>-764.91567919179101</v>
      </c>
      <c r="AD927" s="154">
        <f t="shared" ca="1" si="424"/>
        <v>34.581755109606149</v>
      </c>
      <c r="AE927" s="3">
        <f t="shared" ca="1" si="425"/>
        <v>-45.645870255136558</v>
      </c>
      <c r="AF927" s="3">
        <f t="shared" ca="1" si="426"/>
        <v>-730.33392408218492</v>
      </c>
      <c r="AG927" s="3" t="str">
        <f t="shared" ca="1" si="433"/>
        <v>N</v>
      </c>
      <c r="AH927" s="4" t="str">
        <f t="shared" ca="1" si="427"/>
        <v/>
      </c>
      <c r="AI927" s="75">
        <f t="shared" ca="1" si="428"/>
        <v>-73.033392408218504</v>
      </c>
      <c r="AJ927" s="75">
        <f t="shared" ca="1" si="429"/>
        <v>0</v>
      </c>
    </row>
    <row r="928" spans="1:36">
      <c r="A928" s="41">
        <f t="shared" si="430"/>
        <v>862</v>
      </c>
      <c r="B928" s="150">
        <f ca="1">IF(ISNUMBER(A928),INDEX('MetaTrader Import'!$H$13:$J$5893,TRUNC(((A928-$A$39+1)-1)/3)+1,MOD((A928-$A$39+1)-1,3)+1),"")</f>
        <v>0</v>
      </c>
      <c r="C928" s="43">
        <f t="shared" ca="1" si="407"/>
        <v>17.887717028423932</v>
      </c>
      <c r="D928" s="43">
        <f t="shared" ca="1" si="408"/>
        <v>-2.9491491340951259</v>
      </c>
      <c r="E928" s="43">
        <f t="shared" ca="1" si="409"/>
        <v>14.938567894328806</v>
      </c>
      <c r="F928" s="43">
        <f t="shared" ca="1" si="410"/>
        <v>1.4938567894328805</v>
      </c>
      <c r="G928" s="43">
        <f>IF(A928&lt;&gt;"",IF(A928&lt;Data!$G$11*0.25,$C$13/$G$32,IF(A928&gt;Data!$G$11*0.25,$C$13,$C$13*10)),"")</f>
        <v>2</v>
      </c>
      <c r="H928" s="43">
        <f>IF(A928&lt;&gt;"",IF(Data!$G$9="constant",$C$13,IF(Data!$G$9="squeeze",G928,F928)),"")</f>
        <v>2</v>
      </c>
      <c r="I928" s="38">
        <f ca="1">IF(ISNUMBER(A928),NORMINV(RAND(),0,IF(AND(Data!$G$9="squeeze",A928&lt;Data!$G$11*0.25),$H$32,1)*$C$30*$C$13)*($C$14*$C$12),"")</f>
        <v>-5.0275030533313141E-6</v>
      </c>
      <c r="J928" s="42">
        <f ca="1">IFERROR(IF(Data!$C$6="Real",B928,I928+J927+($C$14*$C$12)*(NORMINV(RAND(),$C$15,CHOOSE($G$13,$C$13,F928,G928)))),"")</f>
        <v>1.3423399287749029</v>
      </c>
      <c r="K928" s="88">
        <f>IF(ISNUMBER(A928), IF($G$16="fixed",$G$17,MIN(H928*Data!$C$7*$C$16*0.5,$C$17*Data!$C$7))*$C$12,"")</f>
        <v>8.0000000000000007E-5</v>
      </c>
      <c r="L928" s="42">
        <f t="shared" ca="1" si="434"/>
        <v>1.3423399287749029</v>
      </c>
      <c r="M928" s="44">
        <f t="shared" ca="1" si="435"/>
        <v>1.342379928774903</v>
      </c>
      <c r="N928" s="44">
        <f t="shared" ca="1" si="436"/>
        <v>1.3422999287749029</v>
      </c>
      <c r="O928" s="108">
        <f t="shared" ca="1" si="411"/>
        <v>-3.1426376784902041</v>
      </c>
      <c r="P928" s="102">
        <f t="shared" ca="1" si="412"/>
        <v>14.780457473668148</v>
      </c>
      <c r="Q928" s="102">
        <f t="shared" ca="1" si="413"/>
        <v>0.81802201672412111</v>
      </c>
      <c r="R928" s="120">
        <f t="shared" ca="1" si="431"/>
        <v>1</v>
      </c>
      <c r="S928" s="54">
        <f t="shared" ca="1" si="432"/>
        <v>0</v>
      </c>
      <c r="T928" s="5">
        <f t="shared" ca="1" si="414"/>
        <v>1.3475392670087669</v>
      </c>
      <c r="U928" s="152">
        <f t="shared" ca="1" si="415"/>
        <v>1.3551546055591035</v>
      </c>
      <c r="V928" s="152">
        <f t="shared" ca="1" si="416"/>
        <v>1.3410926221287864</v>
      </c>
      <c r="W928" s="153">
        <f t="shared" ca="1" si="417"/>
        <v>2</v>
      </c>
      <c r="X928" s="153">
        <f t="shared" ca="1" si="418"/>
        <v>2</v>
      </c>
      <c r="Y928" s="153">
        <f t="shared" ca="1" si="419"/>
        <v>8</v>
      </c>
      <c r="Z928" s="153">
        <f t="shared" ca="1" si="420"/>
        <v>8</v>
      </c>
      <c r="AA928" s="152">
        <f t="shared" ca="1" si="421"/>
        <v>1.3520566961946332</v>
      </c>
      <c r="AB928" s="152">
        <f t="shared" ca="1" si="422"/>
        <v>1.343007522143606</v>
      </c>
      <c r="AC928" s="154">
        <f t="shared" ca="1" si="423"/>
        <v>-780.5413935784245</v>
      </c>
      <c r="AD928" s="154">
        <f t="shared" ca="1" si="424"/>
        <v>50.207469496239554</v>
      </c>
      <c r="AE928" s="3">
        <f t="shared" ca="1" si="425"/>
        <v>-45.645870255136558</v>
      </c>
      <c r="AF928" s="3">
        <f t="shared" ca="1" si="426"/>
        <v>-730.33392408218492</v>
      </c>
      <c r="AG928" s="3" t="str">
        <f t="shared" ca="1" si="433"/>
        <v>N</v>
      </c>
      <c r="AH928" s="4" t="str">
        <f t="shared" ca="1" si="427"/>
        <v/>
      </c>
      <c r="AI928" s="75">
        <f t="shared" ca="1" si="428"/>
        <v>-73.033392408218504</v>
      </c>
      <c r="AJ928" s="75">
        <f t="shared" ca="1" si="429"/>
        <v>0</v>
      </c>
    </row>
    <row r="929" spans="1:36">
      <c r="A929" s="41">
        <f t="shared" si="430"/>
        <v>863</v>
      </c>
      <c r="B929" s="150">
        <f ca="1">IF(ISNUMBER(A929),INDEX('MetaTrader Import'!$H$13:$J$5893,TRUNC(((A929-$A$39+1)-1)/3)+1,MOD((A929-$A$39+1)-1,3)+1),"")</f>
        <v>0</v>
      </c>
      <c r="C929" s="43">
        <f t="shared" ca="1" si="407"/>
        <v>14.938567894328806</v>
      </c>
      <c r="D929" s="43">
        <f t="shared" ca="1" si="408"/>
        <v>-1.3277502394750664</v>
      </c>
      <c r="E929" s="43">
        <f t="shared" ca="1" si="409"/>
        <v>13.61081765485374</v>
      </c>
      <c r="F929" s="43">
        <f t="shared" ca="1" si="410"/>
        <v>1.361081765485374</v>
      </c>
      <c r="G929" s="43">
        <f>IF(A929&lt;&gt;"",IF(A929&lt;Data!$G$11*0.25,$C$13/$G$32,IF(A929&gt;Data!$G$11*0.25,$C$13,$C$13*10)),"")</f>
        <v>2</v>
      </c>
      <c r="H929" s="43">
        <f>IF(A929&lt;&gt;"",IF(Data!$G$9="constant",$C$13,IF(Data!$G$9="squeeze",G929,F929)),"")</f>
        <v>2</v>
      </c>
      <c r="I929" s="38">
        <f ca="1">IF(ISNUMBER(A929),NORMINV(RAND(),0,IF(AND(Data!$G$9="squeeze",A929&lt;Data!$G$11*0.25),$H$32,1)*$C$30*$C$13)*($C$14*$C$12),"")</f>
        <v>3.2999990140542012E-4</v>
      </c>
      <c r="J929" s="42">
        <f ca="1">IFERROR(IF(Data!$C$6="Real",B929,I929+J928+($C$14*$C$12)*(NORMINV(RAND(),$C$15,CHOOSE($G$13,$C$13,F929,G929)))),"")</f>
        <v>1.3428877592943373</v>
      </c>
      <c r="K929" s="88">
        <f>IF(ISNUMBER(A929), IF($G$16="fixed",$G$17,MIN(H929*Data!$C$7*$C$16*0.5,$C$17*Data!$C$7))*$C$12,"")</f>
        <v>8.0000000000000007E-5</v>
      </c>
      <c r="L929" s="42">
        <f t="shared" ca="1" si="434"/>
        <v>1.3428877592943373</v>
      </c>
      <c r="M929" s="44">
        <f t="shared" ca="1" si="435"/>
        <v>1.3429277592943374</v>
      </c>
      <c r="N929" s="44">
        <f t="shared" ca="1" si="436"/>
        <v>1.3428477592943373</v>
      </c>
      <c r="O929" s="108">
        <f t="shared" ca="1" si="411"/>
        <v>-3.1390874792317902</v>
      </c>
      <c r="P929" s="102">
        <f t="shared" ca="1" si="412"/>
        <v>14.770558071864068</v>
      </c>
      <c r="Q929" s="102">
        <f t="shared" ca="1" si="413"/>
        <v>0.914438195814118</v>
      </c>
      <c r="R929" s="120">
        <f t="shared" ca="1" si="431"/>
        <v>1</v>
      </c>
      <c r="S929" s="54">
        <f t="shared" ca="1" si="432"/>
        <v>0</v>
      </c>
      <c r="T929" s="5">
        <f t="shared" ca="1" si="414"/>
        <v>1.3475392670087669</v>
      </c>
      <c r="U929" s="152">
        <f t="shared" ca="1" si="415"/>
        <v>1.3551546055591035</v>
      </c>
      <c r="V929" s="152">
        <f t="shared" ca="1" si="416"/>
        <v>1.3410926221287864</v>
      </c>
      <c r="W929" s="153">
        <f t="shared" ca="1" si="417"/>
        <v>2</v>
      </c>
      <c r="X929" s="153">
        <f t="shared" ca="1" si="418"/>
        <v>2</v>
      </c>
      <c r="Y929" s="153">
        <f t="shared" ca="1" si="419"/>
        <v>8</v>
      </c>
      <c r="Z929" s="153">
        <f t="shared" ca="1" si="420"/>
        <v>8</v>
      </c>
      <c r="AA929" s="152">
        <f t="shared" ca="1" si="421"/>
        <v>1.3520566961946332</v>
      </c>
      <c r="AB929" s="152">
        <f t="shared" ca="1" si="422"/>
        <v>1.343007522143606</v>
      </c>
      <c r="AC929" s="154">
        <f t="shared" ca="1" si="423"/>
        <v>-736.71495202367157</v>
      </c>
      <c r="AD929" s="154">
        <f t="shared" ca="1" si="424"/>
        <v>6.38102794148665</v>
      </c>
      <c r="AE929" s="3">
        <f t="shared" ca="1" si="425"/>
        <v>-45.645870255136558</v>
      </c>
      <c r="AF929" s="3">
        <f t="shared" ca="1" si="426"/>
        <v>-730.33392408218492</v>
      </c>
      <c r="AG929" s="3" t="str">
        <f t="shared" ca="1" si="433"/>
        <v>N</v>
      </c>
      <c r="AH929" s="4" t="str">
        <f t="shared" ca="1" si="427"/>
        <v/>
      </c>
      <c r="AI929" s="75">
        <f t="shared" ca="1" si="428"/>
        <v>-73.033392408218504</v>
      </c>
      <c r="AJ929" s="75">
        <f t="shared" ca="1" si="429"/>
        <v>0</v>
      </c>
    </row>
    <row r="930" spans="1:36">
      <c r="A930" s="41">
        <f t="shared" si="430"/>
        <v>864</v>
      </c>
      <c r="B930" s="150">
        <f>IF(ISNUMBER(A930),INDEX('MetaTrader Import'!$H$13:$J$5893,TRUNC(((A930-$A$39+1)-1)/3)+1,MOD((A930-$A$39+1)-1,3)+1),"")</f>
        <v>0</v>
      </c>
      <c r="C930" s="43">
        <f t="shared" ca="1" si="407"/>
        <v>13.61081765485374</v>
      </c>
      <c r="D930" s="43">
        <f t="shared" ca="1" si="408"/>
        <v>-1.225613217958307</v>
      </c>
      <c r="E930" s="43">
        <f t="shared" ca="1" si="409"/>
        <v>12.385204436895433</v>
      </c>
      <c r="F930" s="43">
        <f t="shared" ca="1" si="410"/>
        <v>1.2385204436895434</v>
      </c>
      <c r="G930" s="43">
        <f>IF(A930&lt;&gt;"",IF(A930&lt;Data!$G$11*0.25,$C$13/$G$32,IF(A930&gt;Data!$G$11*0.25,$C$13,$C$13*10)),"")</f>
        <v>2</v>
      </c>
      <c r="H930" s="43">
        <f>IF(A930&lt;&gt;"",IF(Data!$G$9="constant",$C$13,IF(Data!$G$9="squeeze",G930,F930)),"")</f>
        <v>2</v>
      </c>
      <c r="I930" s="38">
        <f ca="1">IF(ISNUMBER(A930),NORMINV(RAND(),0,IF(AND(Data!$G$9="squeeze",A930&lt;Data!$G$11*0.25),$H$32,1)*$C$30*$C$13)*($C$14*$C$12),"")</f>
        <v>-2.5813683306088423E-4</v>
      </c>
      <c r="J930" s="42">
        <f ca="1">IFERROR(IF(Data!$C$6="Real",B930,I930+J929+($C$14*$C$12)*(NORMINV(RAND(),$C$15,CHOOSE($G$13,$C$13,F930,G930)))),"")</f>
        <v>1.3424402057669298</v>
      </c>
      <c r="K930" s="88">
        <f>IF(ISNUMBER(A930), IF($G$16="fixed",$G$17,MIN(H930*Data!$C$7*$C$16*0.5,$C$17*Data!$C$7))*$C$12,"")</f>
        <v>8.0000000000000007E-5</v>
      </c>
      <c r="L930" s="42">
        <f t="shared" ca="1" si="434"/>
        <v>1.3424402057669298</v>
      </c>
      <c r="M930" s="44">
        <f t="shared" ca="1" si="435"/>
        <v>1.3424802057669298</v>
      </c>
      <c r="N930" s="44">
        <f t="shared" ca="1" si="436"/>
        <v>1.3424002057669298</v>
      </c>
      <c r="O930" s="108">
        <f t="shared" ca="1" si="411"/>
        <v>-3.2277850465384468</v>
      </c>
      <c r="P930" s="102">
        <f t="shared" ca="1" si="412"/>
        <v>15.026166483316956</v>
      </c>
      <c r="Q930" s="102">
        <f t="shared" ca="1" si="413"/>
        <v>0.97612978417773855</v>
      </c>
      <c r="R930" s="120">
        <f t="shared" ca="1" si="431"/>
        <v>1</v>
      </c>
      <c r="S930" s="54">
        <f t="shared" ca="1" si="432"/>
        <v>0</v>
      </c>
      <c r="T930" s="5">
        <f t="shared" ca="1" si="414"/>
        <v>1.3475392670087669</v>
      </c>
      <c r="U930" s="152">
        <f t="shared" ca="1" si="415"/>
        <v>1.3551546055591035</v>
      </c>
      <c r="V930" s="152">
        <f t="shared" ca="1" si="416"/>
        <v>1.3410926221287864</v>
      </c>
      <c r="W930" s="153">
        <f t="shared" ca="1" si="417"/>
        <v>2</v>
      </c>
      <c r="X930" s="153">
        <f t="shared" ca="1" si="418"/>
        <v>2</v>
      </c>
      <c r="Y930" s="153">
        <f t="shared" ca="1" si="419"/>
        <v>8</v>
      </c>
      <c r="Z930" s="153">
        <f t="shared" ca="1" si="420"/>
        <v>8</v>
      </c>
      <c r="AA930" s="152">
        <f t="shared" ca="1" si="421"/>
        <v>1.3520566961946332</v>
      </c>
      <c r="AB930" s="152">
        <f t="shared" ca="1" si="422"/>
        <v>1.343007522143606</v>
      </c>
      <c r="AC930" s="154">
        <f t="shared" ca="1" si="423"/>
        <v>-772.51923421627566</v>
      </c>
      <c r="AD930" s="154">
        <f t="shared" ca="1" si="424"/>
        <v>42.18531013409077</v>
      </c>
      <c r="AE930" s="3">
        <f t="shared" ca="1" si="425"/>
        <v>-45.645870255136558</v>
      </c>
      <c r="AF930" s="3">
        <f t="shared" ca="1" si="426"/>
        <v>-730.33392408218492</v>
      </c>
      <c r="AG930" s="3" t="str">
        <f t="shared" ca="1" si="433"/>
        <v>N</v>
      </c>
      <c r="AH930" s="4" t="str">
        <f t="shared" ca="1" si="427"/>
        <v/>
      </c>
      <c r="AI930" s="75">
        <f t="shared" ca="1" si="428"/>
        <v>-73.033392408218504</v>
      </c>
      <c r="AJ930" s="75">
        <f t="shared" ca="1" si="429"/>
        <v>0</v>
      </c>
    </row>
    <row r="931" spans="1:36">
      <c r="A931" s="41">
        <f t="shared" si="430"/>
        <v>865</v>
      </c>
      <c r="B931" s="150">
        <f ca="1">IF(ISNUMBER(A931),INDEX('MetaTrader Import'!$H$13:$J$5893,TRUNC(((A931-$A$39+1)-1)/3)+1,MOD((A931-$A$39+1)-1,3)+1),"")</f>
        <v>0</v>
      </c>
      <c r="C931" s="43">
        <f t="shared" ca="1" si="407"/>
        <v>12.385204436895433</v>
      </c>
      <c r="D931" s="43">
        <f t="shared" ca="1" si="408"/>
        <v>1.4202613568935245</v>
      </c>
      <c r="E931" s="43">
        <f t="shared" ca="1" si="409"/>
        <v>13.805465793788958</v>
      </c>
      <c r="F931" s="43">
        <f t="shared" ca="1" si="410"/>
        <v>1.3805465793788958</v>
      </c>
      <c r="G931" s="43">
        <f>IF(A931&lt;&gt;"",IF(A931&lt;Data!$G$11*0.25,$C$13/$G$32,IF(A931&gt;Data!$G$11*0.25,$C$13,$C$13*10)),"")</f>
        <v>2</v>
      </c>
      <c r="H931" s="43">
        <f>IF(A931&lt;&gt;"",IF(Data!$G$9="constant",$C$13,IF(Data!$G$9="squeeze",G931,F931)),"")</f>
        <v>2</v>
      </c>
      <c r="I931" s="38">
        <f ca="1">IF(ISNUMBER(A931),NORMINV(RAND(),0,IF(AND(Data!$G$9="squeeze",A931&lt;Data!$G$11*0.25),$H$32,1)*$C$30*$C$13)*($C$14*$C$12),"")</f>
        <v>8.7283589272268286E-4</v>
      </c>
      <c r="J931" s="42">
        <f ca="1">IFERROR(IF(Data!$C$6="Real",B931,I931+J930+($C$14*$C$12)*(NORMINV(RAND(),$C$15,CHOOSE($G$13,$C$13,F931,G931)))),"")</f>
        <v>1.3438422096912461</v>
      </c>
      <c r="K931" s="88">
        <f>IF(ISNUMBER(A931), IF($G$16="fixed",$G$17,MIN(H931*Data!$C$7*$C$16*0.5,$C$17*Data!$C$7))*$C$12,"")</f>
        <v>8.0000000000000007E-5</v>
      </c>
      <c r="L931" s="42">
        <f t="shared" ca="1" si="434"/>
        <v>1.3438422096912461</v>
      </c>
      <c r="M931" s="44">
        <f t="shared" ca="1" si="435"/>
        <v>1.3438822096912462</v>
      </c>
      <c r="N931" s="44">
        <f t="shared" ca="1" si="436"/>
        <v>1.3438022096912461</v>
      </c>
      <c r="O931" s="108">
        <f t="shared" ca="1" si="411"/>
        <v>-2.5930949188404817</v>
      </c>
      <c r="P931" s="102">
        <f t="shared" ca="1" si="412"/>
        <v>13.406660029778868</v>
      </c>
      <c r="Q931" s="102">
        <f t="shared" ca="1" si="413"/>
        <v>0.97627735650797298</v>
      </c>
      <c r="R931" s="120">
        <f t="shared" ca="1" si="431"/>
        <v>1</v>
      </c>
      <c r="S931" s="54">
        <f t="shared" ca="1" si="432"/>
        <v>0</v>
      </c>
      <c r="T931" s="5">
        <f t="shared" ca="1" si="414"/>
        <v>1.3475392670087669</v>
      </c>
      <c r="U931" s="152">
        <f t="shared" ca="1" si="415"/>
        <v>1.3551546055591035</v>
      </c>
      <c r="V931" s="152">
        <f t="shared" ca="1" si="416"/>
        <v>1.3410926221287864</v>
      </c>
      <c r="W931" s="153">
        <f t="shared" ca="1" si="417"/>
        <v>2</v>
      </c>
      <c r="X931" s="153">
        <f t="shared" ca="1" si="418"/>
        <v>2</v>
      </c>
      <c r="Y931" s="153">
        <f t="shared" ca="1" si="419"/>
        <v>8</v>
      </c>
      <c r="Z931" s="153">
        <f t="shared" ca="1" si="420"/>
        <v>8</v>
      </c>
      <c r="AA931" s="152">
        <f t="shared" ca="1" si="421"/>
        <v>1.3520566961946332</v>
      </c>
      <c r="AB931" s="152">
        <f t="shared" ca="1" si="422"/>
        <v>1.343007522143606</v>
      </c>
      <c r="AC931" s="154">
        <f t="shared" ca="1" si="423"/>
        <v>-660.35892027096918</v>
      </c>
      <c r="AD931" s="154">
        <f t="shared" ca="1" si="424"/>
        <v>-69.975003811215686</v>
      </c>
      <c r="AE931" s="3">
        <f t="shared" ca="1" si="425"/>
        <v>-45.645870255136558</v>
      </c>
      <c r="AF931" s="3">
        <f t="shared" ca="1" si="426"/>
        <v>-730.33392408218492</v>
      </c>
      <c r="AG931" s="3" t="str">
        <f t="shared" ca="1" si="433"/>
        <v>N</v>
      </c>
      <c r="AH931" s="4" t="str">
        <f t="shared" ca="1" si="427"/>
        <v/>
      </c>
      <c r="AI931" s="75">
        <f t="shared" ca="1" si="428"/>
        <v>-73.033392408218504</v>
      </c>
      <c r="AJ931" s="75">
        <f t="shared" ca="1" si="429"/>
        <v>0</v>
      </c>
    </row>
    <row r="932" spans="1:36">
      <c r="A932" s="41">
        <f t="shared" si="430"/>
        <v>866</v>
      </c>
      <c r="B932" s="150">
        <f ca="1">IF(ISNUMBER(A932),INDEX('MetaTrader Import'!$H$13:$J$5893,TRUNC(((A932-$A$39+1)-1)/3)+1,MOD((A932-$A$39+1)-1,3)+1),"")</f>
        <v>0</v>
      </c>
      <c r="C932" s="43">
        <f t="shared" ca="1" si="407"/>
        <v>13.805465793788958</v>
      </c>
      <c r="D932" s="43">
        <f t="shared" ca="1" si="408"/>
        <v>-1.3366537523999531</v>
      </c>
      <c r="E932" s="43">
        <f t="shared" ca="1" si="409"/>
        <v>12.468812041389004</v>
      </c>
      <c r="F932" s="43">
        <f t="shared" ca="1" si="410"/>
        <v>1.2468812041389004</v>
      </c>
      <c r="G932" s="43">
        <f>IF(A932&lt;&gt;"",IF(A932&lt;Data!$G$11*0.25,$C$13/$G$32,IF(A932&gt;Data!$G$11*0.25,$C$13,$C$13*10)),"")</f>
        <v>2</v>
      </c>
      <c r="H932" s="43">
        <f>IF(A932&lt;&gt;"",IF(Data!$G$9="constant",$C$13,IF(Data!$G$9="squeeze",G932,F932)),"")</f>
        <v>2</v>
      </c>
      <c r="I932" s="38">
        <f ca="1">IF(ISNUMBER(A932),NORMINV(RAND(),0,IF(AND(Data!$G$9="squeeze",A932&lt;Data!$G$11*0.25),$H$32,1)*$C$30*$C$13)*($C$14*$C$12),"")</f>
        <v>-7.6106637609004877E-4</v>
      </c>
      <c r="J932" s="42">
        <f ca="1">IFERROR(IF(Data!$C$6="Real",B932,I932+J931+($C$14*$C$12)*(NORMINV(RAND(),$C$15,CHOOSE($G$13,$C$13,F932,G932)))),"")</f>
        <v>1.3432800017143327</v>
      </c>
      <c r="K932" s="88">
        <f>IF(ISNUMBER(A932), IF($G$16="fixed",$G$17,MIN(H932*Data!$C$7*$C$16*0.5,$C$17*Data!$C$7))*$C$12,"")</f>
        <v>8.0000000000000007E-5</v>
      </c>
      <c r="L932" s="42">
        <f t="shared" ca="1" si="434"/>
        <v>1.3432800017143327</v>
      </c>
      <c r="M932" s="44">
        <f t="shared" ca="1" si="435"/>
        <v>1.3433200017143327</v>
      </c>
      <c r="N932" s="44">
        <f t="shared" ca="1" si="436"/>
        <v>1.3432400017143327</v>
      </c>
      <c r="O932" s="108">
        <f t="shared" ca="1" si="411"/>
        <v>-2.1618539989877408</v>
      </c>
      <c r="P932" s="102">
        <f t="shared" ca="1" si="412"/>
        <v>12.183139995896919</v>
      </c>
      <c r="Q932" s="102">
        <f t="shared" ca="1" si="413"/>
        <v>0.9154846400055261</v>
      </c>
      <c r="R932" s="120">
        <f t="shared" ca="1" si="431"/>
        <v>1</v>
      </c>
      <c r="S932" s="54">
        <f t="shared" ca="1" si="432"/>
        <v>0</v>
      </c>
      <c r="T932" s="5">
        <f t="shared" ca="1" si="414"/>
        <v>1.3475392670087669</v>
      </c>
      <c r="U932" s="152">
        <f t="shared" ca="1" si="415"/>
        <v>1.3551546055591035</v>
      </c>
      <c r="V932" s="152">
        <f t="shared" ca="1" si="416"/>
        <v>1.3410926221287864</v>
      </c>
      <c r="W932" s="153">
        <f t="shared" ca="1" si="417"/>
        <v>2</v>
      </c>
      <c r="X932" s="153">
        <f t="shared" ca="1" si="418"/>
        <v>2</v>
      </c>
      <c r="Y932" s="153">
        <f t="shared" ca="1" si="419"/>
        <v>8</v>
      </c>
      <c r="Z932" s="153">
        <f t="shared" ca="1" si="420"/>
        <v>8</v>
      </c>
      <c r="AA932" s="152">
        <f t="shared" ca="1" si="421"/>
        <v>1.3520566961946332</v>
      </c>
      <c r="AB932" s="152">
        <f t="shared" ca="1" si="422"/>
        <v>1.343007522143606</v>
      </c>
      <c r="AC932" s="154">
        <f t="shared" ca="1" si="423"/>
        <v>-705.3355584240428</v>
      </c>
      <c r="AD932" s="154">
        <f t="shared" ca="1" si="424"/>
        <v>-24.998365658142063</v>
      </c>
      <c r="AE932" s="3">
        <f t="shared" ca="1" si="425"/>
        <v>-45.645870255136558</v>
      </c>
      <c r="AF932" s="3">
        <f t="shared" ca="1" si="426"/>
        <v>-730.33392408218492</v>
      </c>
      <c r="AG932" s="3" t="str">
        <f t="shared" ca="1" si="433"/>
        <v>N</v>
      </c>
      <c r="AH932" s="4" t="str">
        <f t="shared" ca="1" si="427"/>
        <v/>
      </c>
      <c r="AI932" s="75">
        <f t="shared" ca="1" si="428"/>
        <v>-73.033392408218504</v>
      </c>
      <c r="AJ932" s="75">
        <f t="shared" ca="1" si="429"/>
        <v>0</v>
      </c>
    </row>
    <row r="933" spans="1:36">
      <c r="A933" s="41">
        <f t="shared" si="430"/>
        <v>867</v>
      </c>
      <c r="B933" s="150">
        <f>IF(ISNUMBER(A933),INDEX('MetaTrader Import'!$H$13:$J$5893,TRUNC(((A933-$A$39+1)-1)/3)+1,MOD((A933-$A$39+1)-1,3)+1),"")</f>
        <v>0</v>
      </c>
      <c r="C933" s="43">
        <f t="shared" ca="1" si="407"/>
        <v>12.468812041389004</v>
      </c>
      <c r="D933" s="43">
        <f t="shared" ca="1" si="408"/>
        <v>2.1642328119769667</v>
      </c>
      <c r="E933" s="43">
        <f t="shared" ca="1" si="409"/>
        <v>14.63304485336597</v>
      </c>
      <c r="F933" s="43">
        <f t="shared" ca="1" si="410"/>
        <v>1.4633044853365971</v>
      </c>
      <c r="G933" s="43">
        <f>IF(A933&lt;&gt;"",IF(A933&lt;Data!$G$11*0.25,$C$13/$G$32,IF(A933&gt;Data!$G$11*0.25,$C$13,$C$13*10)),"")</f>
        <v>2</v>
      </c>
      <c r="H933" s="43">
        <f>IF(A933&lt;&gt;"",IF(Data!$G$9="constant",$C$13,IF(Data!$G$9="squeeze",G933,F933)),"")</f>
        <v>2</v>
      </c>
      <c r="I933" s="38">
        <f ca="1">IF(ISNUMBER(A933),NORMINV(RAND(),0,IF(AND(Data!$G$9="squeeze",A933&lt;Data!$G$11*0.25),$H$32,1)*$C$30*$C$13)*($C$14*$C$12),"")</f>
        <v>2.0455788882837533E-4</v>
      </c>
      <c r="J933" s="42">
        <f ca="1">IFERROR(IF(Data!$C$6="Real",B933,I933+J932+($C$14*$C$12)*(NORMINV(RAND(),$C$15,CHOOSE($G$13,$C$13,F933,G933)))),"")</f>
        <v>1.3429485137835802</v>
      </c>
      <c r="K933" s="88">
        <f>IF(ISNUMBER(A933), IF($G$16="fixed",$G$17,MIN(H933*Data!$C$7*$C$16*0.5,$C$17*Data!$C$7))*$C$12,"")</f>
        <v>8.0000000000000007E-5</v>
      </c>
      <c r="L933" s="42">
        <f t="shared" ca="1" si="434"/>
        <v>1.3429485137835802</v>
      </c>
      <c r="M933" s="44">
        <f t="shared" ca="1" si="435"/>
        <v>1.3429885137835802</v>
      </c>
      <c r="N933" s="44">
        <f t="shared" ca="1" si="436"/>
        <v>1.3429085137835801</v>
      </c>
      <c r="O933" s="108">
        <f t="shared" ca="1" si="411"/>
        <v>-1.8208629400744176</v>
      </c>
      <c r="P933" s="102">
        <f t="shared" ca="1" si="412"/>
        <v>11.134941940394697</v>
      </c>
      <c r="Q933" s="102">
        <f t="shared" ca="1" si="413"/>
        <v>0.79964549447096966</v>
      </c>
      <c r="R933" s="120">
        <f t="shared" ca="1" si="431"/>
        <v>1</v>
      </c>
      <c r="S933" s="54">
        <f t="shared" ca="1" si="432"/>
        <v>0</v>
      </c>
      <c r="T933" s="5">
        <f t="shared" ca="1" si="414"/>
        <v>1.3475392670087669</v>
      </c>
      <c r="U933" s="152">
        <f t="shared" ca="1" si="415"/>
        <v>1.3551546055591035</v>
      </c>
      <c r="V933" s="152">
        <f t="shared" ca="1" si="416"/>
        <v>1.3410926221287864</v>
      </c>
      <c r="W933" s="153">
        <f t="shared" ca="1" si="417"/>
        <v>2</v>
      </c>
      <c r="X933" s="153">
        <f t="shared" ca="1" si="418"/>
        <v>2</v>
      </c>
      <c r="Y933" s="153">
        <f t="shared" ca="1" si="419"/>
        <v>8</v>
      </c>
      <c r="Z933" s="153">
        <f t="shared" ca="1" si="420"/>
        <v>8</v>
      </c>
      <c r="AA933" s="152">
        <f t="shared" ca="1" si="421"/>
        <v>1.3520566961946332</v>
      </c>
      <c r="AB933" s="152">
        <f t="shared" ca="1" si="422"/>
        <v>1.343007522143606</v>
      </c>
      <c r="AC933" s="154">
        <f t="shared" ca="1" si="423"/>
        <v>-731.85459288424681</v>
      </c>
      <c r="AD933" s="154">
        <f t="shared" ca="1" si="424"/>
        <v>1.5206688020619197</v>
      </c>
      <c r="AE933" s="3">
        <f t="shared" ca="1" si="425"/>
        <v>-45.645870255136558</v>
      </c>
      <c r="AF933" s="3">
        <f t="shared" ca="1" si="426"/>
        <v>-730.33392408218492</v>
      </c>
      <c r="AG933" s="3" t="str">
        <f t="shared" ca="1" si="433"/>
        <v>N</v>
      </c>
      <c r="AH933" s="4" t="str">
        <f t="shared" ca="1" si="427"/>
        <v/>
      </c>
      <c r="AI933" s="75">
        <f t="shared" ca="1" si="428"/>
        <v>-73.033392408218504</v>
      </c>
      <c r="AJ933" s="75">
        <f t="shared" ca="1" si="429"/>
        <v>0</v>
      </c>
    </row>
    <row r="934" spans="1:36">
      <c r="A934" s="41">
        <f t="shared" si="430"/>
        <v>868</v>
      </c>
      <c r="B934" s="150">
        <f ca="1">IF(ISNUMBER(A934),INDEX('MetaTrader Import'!$H$13:$J$5893,TRUNC(((A934-$A$39+1)-1)/3)+1,MOD((A934-$A$39+1)-1,3)+1),"")</f>
        <v>0</v>
      </c>
      <c r="C934" s="43">
        <f t="shared" ca="1" si="407"/>
        <v>14.63304485336597</v>
      </c>
      <c r="D934" s="43">
        <f t="shared" ca="1" si="408"/>
        <v>1.1037478591234822</v>
      </c>
      <c r="E934" s="43">
        <f t="shared" ca="1" si="409"/>
        <v>15.736792712489452</v>
      </c>
      <c r="F934" s="43">
        <f t="shared" ca="1" si="410"/>
        <v>1.5736792712489451</v>
      </c>
      <c r="G934" s="43">
        <f>IF(A934&lt;&gt;"",IF(A934&lt;Data!$G$11*0.25,$C$13/$G$32,IF(A934&gt;Data!$G$11*0.25,$C$13,$C$13*10)),"")</f>
        <v>2</v>
      </c>
      <c r="H934" s="43">
        <f>IF(A934&lt;&gt;"",IF(Data!$G$9="constant",$C$13,IF(Data!$G$9="squeeze",G934,F934)),"")</f>
        <v>2</v>
      </c>
      <c r="I934" s="38">
        <f ca="1">IF(ISNUMBER(A934),NORMINV(RAND(),0,IF(AND(Data!$G$9="squeeze",A934&lt;Data!$G$11*0.25),$H$32,1)*$C$30*$C$13)*($C$14*$C$12),"")</f>
        <v>3.0851788355309203E-4</v>
      </c>
      <c r="J934" s="42">
        <f ca="1">IFERROR(IF(Data!$C$6="Real",B934,I934+J933+($C$14*$C$12)*(NORMINV(RAND(),$C$15,CHOOSE($G$13,$C$13,F934,G934)))),"")</f>
        <v>1.3439830565699495</v>
      </c>
      <c r="K934" s="88">
        <f>IF(ISNUMBER(A934), IF($G$16="fixed",$G$17,MIN(H934*Data!$C$7*$C$16*0.5,$C$17*Data!$C$7))*$C$12,"")</f>
        <v>8.0000000000000007E-5</v>
      </c>
      <c r="L934" s="42">
        <f t="shared" ca="1" si="434"/>
        <v>1.3439830565699495</v>
      </c>
      <c r="M934" s="44">
        <f t="shared" ca="1" si="435"/>
        <v>1.3440230565699496</v>
      </c>
      <c r="N934" s="44">
        <f t="shared" ca="1" si="436"/>
        <v>1.3439430565699495</v>
      </c>
      <c r="O934" s="108">
        <f t="shared" ca="1" si="411"/>
        <v>-1.1626546150033985</v>
      </c>
      <c r="P934" s="102">
        <f t="shared" ca="1" si="412"/>
        <v>9.862264429297916</v>
      </c>
      <c r="Q934" s="102">
        <f t="shared" ca="1" si="413"/>
        <v>0.62687007326931243</v>
      </c>
      <c r="R934" s="120">
        <f t="shared" ca="1" si="431"/>
        <v>1</v>
      </c>
      <c r="S934" s="54">
        <f t="shared" ca="1" si="432"/>
        <v>0</v>
      </c>
      <c r="T934" s="5">
        <f t="shared" ca="1" si="414"/>
        <v>1.3475392670087669</v>
      </c>
      <c r="U934" s="152">
        <f t="shared" ca="1" si="415"/>
        <v>1.3551546055591035</v>
      </c>
      <c r="V934" s="152">
        <f t="shared" ca="1" si="416"/>
        <v>1.3410926221287864</v>
      </c>
      <c r="W934" s="153">
        <f t="shared" ca="1" si="417"/>
        <v>2</v>
      </c>
      <c r="X934" s="153">
        <f t="shared" ca="1" si="418"/>
        <v>2</v>
      </c>
      <c r="Y934" s="153">
        <f t="shared" ca="1" si="419"/>
        <v>8</v>
      </c>
      <c r="Z934" s="153">
        <f t="shared" ca="1" si="420"/>
        <v>8</v>
      </c>
      <c r="AA934" s="152">
        <f t="shared" ca="1" si="421"/>
        <v>1.3520566961946332</v>
      </c>
      <c r="AB934" s="152">
        <f t="shared" ca="1" si="422"/>
        <v>1.343007522143606</v>
      </c>
      <c r="AC934" s="154">
        <f t="shared" ca="1" si="423"/>
        <v>-649.09116997469596</v>
      </c>
      <c r="AD934" s="154">
        <f t="shared" ca="1" si="424"/>
        <v>-81.242754107488935</v>
      </c>
      <c r="AE934" s="3">
        <f t="shared" ca="1" si="425"/>
        <v>-45.645870255136558</v>
      </c>
      <c r="AF934" s="3">
        <f t="shared" ca="1" si="426"/>
        <v>-730.33392408218492</v>
      </c>
      <c r="AG934" s="3" t="str">
        <f t="shared" ca="1" si="433"/>
        <v>N</v>
      </c>
      <c r="AH934" s="4" t="str">
        <f t="shared" ca="1" si="427"/>
        <v/>
      </c>
      <c r="AI934" s="75">
        <f t="shared" ca="1" si="428"/>
        <v>-73.033392408218504</v>
      </c>
      <c r="AJ934" s="75">
        <f t="shared" ca="1" si="429"/>
        <v>0</v>
      </c>
    </row>
    <row r="935" spans="1:36">
      <c r="A935" s="41">
        <f t="shared" si="430"/>
        <v>869</v>
      </c>
      <c r="B935" s="150">
        <f ca="1">IF(ISNUMBER(A935),INDEX('MetaTrader Import'!$H$13:$J$5893,TRUNC(((A935-$A$39+1)-1)/3)+1,MOD((A935-$A$39+1)-1,3)+1),"")</f>
        <v>0</v>
      </c>
      <c r="C935" s="43">
        <f t="shared" ca="1" si="407"/>
        <v>15.736792712489452</v>
      </c>
      <c r="D935" s="43">
        <f t="shared" ca="1" si="408"/>
        <v>0.36120709278304891</v>
      </c>
      <c r="E935" s="43">
        <f t="shared" ca="1" si="409"/>
        <v>16.097999805272501</v>
      </c>
      <c r="F935" s="43">
        <f t="shared" ca="1" si="410"/>
        <v>1.60979998052725</v>
      </c>
      <c r="G935" s="43">
        <f>IF(A935&lt;&gt;"",IF(A935&lt;Data!$G$11*0.25,$C$13/$G$32,IF(A935&gt;Data!$G$11*0.25,$C$13,$C$13*10)),"")</f>
        <v>2</v>
      </c>
      <c r="H935" s="43">
        <f>IF(A935&lt;&gt;"",IF(Data!$G$9="constant",$C$13,IF(Data!$G$9="squeeze",G935,F935)),"")</f>
        <v>2</v>
      </c>
      <c r="I935" s="38">
        <f ca="1">IF(ISNUMBER(A935),NORMINV(RAND(),0,IF(AND(Data!$G$9="squeeze",A935&lt;Data!$G$11*0.25),$H$32,1)*$C$30*$C$13)*($C$14*$C$12),"")</f>
        <v>-1.8145174550587376E-4</v>
      </c>
      <c r="J935" s="42">
        <f ca="1">IFERROR(IF(Data!$C$6="Real",B935,I935+J934+($C$14*$C$12)*(NORMINV(RAND(),$C$15,CHOOSE($G$13,$C$13,F935,G935)))),"")</f>
        <v>1.3438071539124352</v>
      </c>
      <c r="K935" s="88">
        <f>IF(ISNUMBER(A935), IF($G$16="fixed",$G$17,MIN(H935*Data!$C$7*$C$16*0.5,$C$17*Data!$C$7))*$C$12,"")</f>
        <v>8.0000000000000007E-5</v>
      </c>
      <c r="L935" s="42">
        <f t="shared" ca="1" si="434"/>
        <v>1.3438071539124352</v>
      </c>
      <c r="M935" s="44">
        <f t="shared" ca="1" si="435"/>
        <v>1.3438471539124353</v>
      </c>
      <c r="N935" s="44">
        <f t="shared" ca="1" si="436"/>
        <v>1.3437671539124352</v>
      </c>
      <c r="O935" s="108">
        <f t="shared" ca="1" si="411"/>
        <v>-0.47867461039308956</v>
      </c>
      <c r="P935" s="102">
        <f t="shared" ca="1" si="412"/>
        <v>8.0811813227984555</v>
      </c>
      <c r="Q935" s="102">
        <f t="shared" ca="1" si="413"/>
        <v>0.38906512431131152</v>
      </c>
      <c r="R935" s="120">
        <f t="shared" ca="1" si="431"/>
        <v>1</v>
      </c>
      <c r="S935" s="54">
        <f t="shared" ca="1" si="432"/>
        <v>0</v>
      </c>
      <c r="T935" s="5">
        <f t="shared" ca="1" si="414"/>
        <v>1.3475392670087669</v>
      </c>
      <c r="U935" s="152">
        <f t="shared" ca="1" si="415"/>
        <v>1.3551546055591035</v>
      </c>
      <c r="V935" s="152">
        <f t="shared" ca="1" si="416"/>
        <v>1.3410926221287864</v>
      </c>
      <c r="W935" s="153">
        <f t="shared" ca="1" si="417"/>
        <v>2</v>
      </c>
      <c r="X935" s="153">
        <f t="shared" ca="1" si="418"/>
        <v>2</v>
      </c>
      <c r="Y935" s="153">
        <f t="shared" ca="1" si="419"/>
        <v>8</v>
      </c>
      <c r="Z935" s="153">
        <f t="shared" ca="1" si="420"/>
        <v>8</v>
      </c>
      <c r="AA935" s="152">
        <f t="shared" ca="1" si="421"/>
        <v>1.3520566961946332</v>
      </c>
      <c r="AB935" s="152">
        <f t="shared" ca="1" si="422"/>
        <v>1.343007522143606</v>
      </c>
      <c r="AC935" s="154">
        <f t="shared" ca="1" si="423"/>
        <v>-663.16338257584209</v>
      </c>
      <c r="AD935" s="154">
        <f t="shared" ca="1" si="424"/>
        <v>-67.170541506342829</v>
      </c>
      <c r="AE935" s="3">
        <f t="shared" ca="1" si="425"/>
        <v>-45.645870255136558</v>
      </c>
      <c r="AF935" s="3">
        <f t="shared" ca="1" si="426"/>
        <v>-730.33392408218492</v>
      </c>
      <c r="AG935" s="3" t="str">
        <f t="shared" ca="1" si="433"/>
        <v>N</v>
      </c>
      <c r="AH935" s="4" t="str">
        <f t="shared" ca="1" si="427"/>
        <v/>
      </c>
      <c r="AI935" s="75">
        <f t="shared" ca="1" si="428"/>
        <v>-73.033392408218504</v>
      </c>
      <c r="AJ935" s="75">
        <f t="shared" ca="1" si="429"/>
        <v>0</v>
      </c>
    </row>
    <row r="936" spans="1:36">
      <c r="A936" s="41">
        <f t="shared" si="430"/>
        <v>870</v>
      </c>
      <c r="B936" s="150">
        <f>IF(ISNUMBER(A936),INDEX('MetaTrader Import'!$H$13:$J$5893,TRUNC(((A936-$A$39+1)-1)/3)+1,MOD((A936-$A$39+1)-1,3)+1),"")</f>
        <v>0</v>
      </c>
      <c r="C936" s="43">
        <f t="shared" ca="1" si="407"/>
        <v>16.097999805272501</v>
      </c>
      <c r="D936" s="43">
        <f t="shared" ca="1" si="408"/>
        <v>-0.45595133443531721</v>
      </c>
      <c r="E936" s="43">
        <f t="shared" ca="1" si="409"/>
        <v>15.642048470837183</v>
      </c>
      <c r="F936" s="43">
        <f t="shared" ca="1" si="410"/>
        <v>1.5642048470837184</v>
      </c>
      <c r="G936" s="43">
        <f>IF(A936&lt;&gt;"",IF(A936&lt;Data!$G$11*0.25,$C$13/$G$32,IF(A936&gt;Data!$G$11*0.25,$C$13,$C$13*10)),"")</f>
        <v>2</v>
      </c>
      <c r="H936" s="43">
        <f>IF(A936&lt;&gt;"",IF(Data!$G$9="constant",$C$13,IF(Data!$G$9="squeeze",G936,F936)),"")</f>
        <v>2</v>
      </c>
      <c r="I936" s="38">
        <f ca="1">IF(ISNUMBER(A936),NORMINV(RAND(),0,IF(AND(Data!$G$9="squeeze",A936&lt;Data!$G$11*0.25),$H$32,1)*$C$30*$C$13)*($C$14*$C$12),"")</f>
        <v>-4.1365213444214088E-4</v>
      </c>
      <c r="J936" s="42">
        <f ca="1">IFERROR(IF(Data!$C$6="Real",B936,I936+J935+($C$14*$C$12)*(NORMINV(RAND(),$C$15,CHOOSE($G$13,$C$13,F936,G936)))),"")</f>
        <v>1.3432684651932401</v>
      </c>
      <c r="K936" s="88">
        <f>IF(ISNUMBER(A936), IF($G$16="fixed",$G$17,MIN(H936*Data!$C$7*$C$16*0.5,$C$17*Data!$C$7))*$C$12,"")</f>
        <v>8.0000000000000007E-5</v>
      </c>
      <c r="L936" s="42">
        <f t="shared" ca="1" si="434"/>
        <v>1.3432684651932401</v>
      </c>
      <c r="M936" s="44">
        <f t="shared" ca="1" si="435"/>
        <v>1.3433084651932401</v>
      </c>
      <c r="N936" s="44">
        <f t="shared" ca="1" si="436"/>
        <v>1.34322846519324</v>
      </c>
      <c r="O936" s="108">
        <f t="shared" ca="1" si="411"/>
        <v>-1.4897434648584808E-4</v>
      </c>
      <c r="P936" s="102">
        <f t="shared" ca="1" si="412"/>
        <v>6.4829512249040357</v>
      </c>
      <c r="Q936" s="102">
        <f t="shared" ca="1" si="413"/>
        <v>9.987090712414233E-2</v>
      </c>
      <c r="R936" s="120">
        <f t="shared" ca="1" si="431"/>
        <v>1</v>
      </c>
      <c r="S936" s="54">
        <f t="shared" ca="1" si="432"/>
        <v>0</v>
      </c>
      <c r="T936" s="5">
        <f t="shared" ca="1" si="414"/>
        <v>1.3475392670087669</v>
      </c>
      <c r="U936" s="152">
        <f t="shared" ca="1" si="415"/>
        <v>1.3551546055591035</v>
      </c>
      <c r="V936" s="152">
        <f t="shared" ca="1" si="416"/>
        <v>1.3410926221287864</v>
      </c>
      <c r="W936" s="153">
        <f t="shared" ca="1" si="417"/>
        <v>2</v>
      </c>
      <c r="X936" s="153">
        <f t="shared" ca="1" si="418"/>
        <v>2</v>
      </c>
      <c r="Y936" s="153">
        <f t="shared" ca="1" si="419"/>
        <v>8</v>
      </c>
      <c r="Z936" s="153">
        <f t="shared" ca="1" si="420"/>
        <v>8</v>
      </c>
      <c r="AA936" s="152">
        <f t="shared" ca="1" si="421"/>
        <v>1.3520566961946332</v>
      </c>
      <c r="AB936" s="152">
        <f t="shared" ca="1" si="422"/>
        <v>1.343007522143606</v>
      </c>
      <c r="AC936" s="154">
        <f t="shared" ca="1" si="423"/>
        <v>-706.25848011145467</v>
      </c>
      <c r="AD936" s="154">
        <f t="shared" ca="1" si="424"/>
        <v>-24.075443970730248</v>
      </c>
      <c r="AE936" s="3">
        <f t="shared" ca="1" si="425"/>
        <v>-45.645870255136558</v>
      </c>
      <c r="AF936" s="3">
        <f t="shared" ca="1" si="426"/>
        <v>-730.33392408218492</v>
      </c>
      <c r="AG936" s="3" t="str">
        <f t="shared" ca="1" si="433"/>
        <v>N</v>
      </c>
      <c r="AH936" s="4" t="str">
        <f t="shared" ca="1" si="427"/>
        <v/>
      </c>
      <c r="AI936" s="75">
        <f t="shared" ca="1" si="428"/>
        <v>-73.033392408218504</v>
      </c>
      <c r="AJ936" s="75">
        <f t="shared" ca="1" si="429"/>
        <v>0</v>
      </c>
    </row>
    <row r="937" spans="1:36">
      <c r="A937" s="41">
        <f t="shared" si="430"/>
        <v>871</v>
      </c>
      <c r="B937" s="150">
        <f ca="1">IF(ISNUMBER(A937),INDEX('MetaTrader Import'!$H$13:$J$5893,TRUNC(((A937-$A$39+1)-1)/3)+1,MOD((A937-$A$39+1)-1,3)+1),"")</f>
        <v>0</v>
      </c>
      <c r="C937" s="43">
        <f t="shared" ca="1" si="407"/>
        <v>15.642048470837183</v>
      </c>
      <c r="D937" s="43">
        <f t="shared" ca="1" si="408"/>
        <v>2.6797992411553766</v>
      </c>
      <c r="E937" s="43">
        <f t="shared" ca="1" si="409"/>
        <v>18.321847711992561</v>
      </c>
      <c r="F937" s="43">
        <f t="shared" ca="1" si="410"/>
        <v>1.832184771199256</v>
      </c>
      <c r="G937" s="43">
        <f>IF(A937&lt;&gt;"",IF(A937&lt;Data!$G$11*0.25,$C$13/$G$32,IF(A937&gt;Data!$G$11*0.25,$C$13,$C$13*10)),"")</f>
        <v>2</v>
      </c>
      <c r="H937" s="43">
        <f>IF(A937&lt;&gt;"",IF(Data!$G$9="constant",$C$13,IF(Data!$G$9="squeeze",G937,F937)),"")</f>
        <v>2</v>
      </c>
      <c r="I937" s="38">
        <f ca="1">IF(ISNUMBER(A937),NORMINV(RAND(),0,IF(AND(Data!$G$9="squeeze",A937&lt;Data!$G$11*0.25),$H$32,1)*$C$30*$C$13)*($C$14*$C$12),"")</f>
        <v>-1.0117046084569847E-5</v>
      </c>
      <c r="J937" s="42">
        <f ca="1">IFERROR(IF(Data!$C$6="Real",B937,I937+J936+($C$14*$C$12)*(NORMINV(RAND(),$C$15,CHOOSE($G$13,$C$13,F937,G937)))),"")</f>
        <v>1.3431467399709549</v>
      </c>
      <c r="K937" s="88">
        <f>IF(ISNUMBER(A937), IF($G$16="fixed",$G$17,MIN(H937*Data!$C$7*$C$16*0.5,$C$17*Data!$C$7))*$C$12,"")</f>
        <v>8.0000000000000007E-5</v>
      </c>
      <c r="L937" s="42">
        <f t="shared" ca="1" si="434"/>
        <v>1.3431467399709549</v>
      </c>
      <c r="M937" s="44">
        <f t="shared" ca="1" si="435"/>
        <v>1.3431867399709549</v>
      </c>
      <c r="N937" s="44">
        <f t="shared" ca="1" si="436"/>
        <v>1.3431067399709549</v>
      </c>
      <c r="O937" s="108">
        <f t="shared" ca="1" si="411"/>
        <v>0.37118367022540411</v>
      </c>
      <c r="P937" s="102">
        <f t="shared" ca="1" si="412"/>
        <v>5.2610702775551959</v>
      </c>
      <c r="Q937" s="102">
        <f t="shared" ca="1" si="413"/>
        <v>-0.21165967457389354</v>
      </c>
      <c r="R937" s="120">
        <f t="shared" ca="1" si="431"/>
        <v>1</v>
      </c>
      <c r="S937" s="54">
        <f t="shared" ca="1" si="432"/>
        <v>0</v>
      </c>
      <c r="T937" s="5">
        <f t="shared" ca="1" si="414"/>
        <v>1.3475392670087669</v>
      </c>
      <c r="U937" s="152">
        <f t="shared" ca="1" si="415"/>
        <v>1.3551546055591035</v>
      </c>
      <c r="V937" s="152">
        <f t="shared" ca="1" si="416"/>
        <v>1.3410926221287864</v>
      </c>
      <c r="W937" s="153">
        <f t="shared" ca="1" si="417"/>
        <v>2</v>
      </c>
      <c r="X937" s="153">
        <f t="shared" ca="1" si="418"/>
        <v>2</v>
      </c>
      <c r="Y937" s="153">
        <f t="shared" ca="1" si="419"/>
        <v>8</v>
      </c>
      <c r="Z937" s="153">
        <f t="shared" ca="1" si="420"/>
        <v>8</v>
      </c>
      <c r="AA937" s="152">
        <f t="shared" ca="1" si="421"/>
        <v>1.3520566961946332</v>
      </c>
      <c r="AB937" s="152">
        <f t="shared" ca="1" si="422"/>
        <v>1.343007522143606</v>
      </c>
      <c r="AC937" s="154">
        <f t="shared" ca="1" si="423"/>
        <v>-715.99649789426678</v>
      </c>
      <c r="AD937" s="154">
        <f t="shared" ca="1" si="424"/>
        <v>-14.337426187918112</v>
      </c>
      <c r="AE937" s="3">
        <f t="shared" ca="1" si="425"/>
        <v>-45.645870255136558</v>
      </c>
      <c r="AF937" s="3">
        <f t="shared" ca="1" si="426"/>
        <v>-730.33392408218492</v>
      </c>
      <c r="AG937" s="3" t="str">
        <f t="shared" ca="1" si="433"/>
        <v>N</v>
      </c>
      <c r="AH937" s="4" t="str">
        <f t="shared" ca="1" si="427"/>
        <v/>
      </c>
      <c r="AI937" s="75">
        <f t="shared" ca="1" si="428"/>
        <v>-73.033392408218504</v>
      </c>
      <c r="AJ937" s="75">
        <f t="shared" ca="1" si="429"/>
        <v>0</v>
      </c>
    </row>
    <row r="938" spans="1:36">
      <c r="A938" s="41">
        <f t="shared" si="430"/>
        <v>872</v>
      </c>
      <c r="B938" s="150">
        <f ca="1">IF(ISNUMBER(A938),INDEX('MetaTrader Import'!$H$13:$J$5893,TRUNC(((A938-$A$39+1)-1)/3)+1,MOD((A938-$A$39+1)-1,3)+1),"")</f>
        <v>0</v>
      </c>
      <c r="C938" s="43">
        <f t="shared" ca="1" si="407"/>
        <v>18.321847711992561</v>
      </c>
      <c r="D938" s="43">
        <f t="shared" ca="1" si="408"/>
        <v>1.8258214398842163</v>
      </c>
      <c r="E938" s="43">
        <f t="shared" ca="1" si="409"/>
        <v>20.147669151876777</v>
      </c>
      <c r="F938" s="43">
        <f t="shared" ca="1" si="410"/>
        <v>2.0147669151876775</v>
      </c>
      <c r="G938" s="43">
        <f>IF(A938&lt;&gt;"",IF(A938&lt;Data!$G$11*0.25,$C$13/$G$32,IF(A938&gt;Data!$G$11*0.25,$C$13,$C$13*10)),"")</f>
        <v>2</v>
      </c>
      <c r="H938" s="43">
        <f>IF(A938&lt;&gt;"",IF(Data!$G$9="constant",$C$13,IF(Data!$G$9="squeeze",G938,F938)),"")</f>
        <v>2</v>
      </c>
      <c r="I938" s="38">
        <f ca="1">IF(ISNUMBER(A938),NORMINV(RAND(),0,IF(AND(Data!$G$9="squeeze",A938&lt;Data!$G$11*0.25),$H$32,1)*$C$30*$C$13)*($C$14*$C$12),"")</f>
        <v>-1.8773272496020639E-4</v>
      </c>
      <c r="J938" s="42">
        <f ca="1">IFERROR(IF(Data!$C$6="Real",B938,I938+J937+($C$14*$C$12)*(NORMINV(RAND(),$C$15,CHOOSE($G$13,$C$13,F938,G938)))),"")</f>
        <v>1.343658298776875</v>
      </c>
      <c r="K938" s="88">
        <f>IF(ISNUMBER(A938), IF($G$16="fixed",$G$17,MIN(H938*Data!$C$7*$C$16*0.5,$C$17*Data!$C$7))*$C$12,"")</f>
        <v>8.0000000000000007E-5</v>
      </c>
      <c r="L938" s="42">
        <f t="shared" ca="1" si="434"/>
        <v>1.343658298776875</v>
      </c>
      <c r="M938" s="44">
        <f t="shared" ca="1" si="435"/>
        <v>1.3436982987768751</v>
      </c>
      <c r="N938" s="44">
        <f t="shared" ca="1" si="436"/>
        <v>1.343618298776875</v>
      </c>
      <c r="O938" s="108">
        <f t="shared" ca="1" si="411"/>
        <v>0.64952111709876137</v>
      </c>
      <c r="P938" s="102">
        <f t="shared" ca="1" si="412"/>
        <v>5.2728008377039046</v>
      </c>
      <c r="Q938" s="102">
        <f t="shared" ca="1" si="413"/>
        <v>-0.46849320297676028</v>
      </c>
      <c r="R938" s="120">
        <f t="shared" ca="1" si="431"/>
        <v>1</v>
      </c>
      <c r="S938" s="54">
        <f t="shared" ca="1" si="432"/>
        <v>0</v>
      </c>
      <c r="T938" s="5">
        <f t="shared" ca="1" si="414"/>
        <v>1.3475392670087669</v>
      </c>
      <c r="U938" s="152">
        <f t="shared" ca="1" si="415"/>
        <v>1.3551546055591035</v>
      </c>
      <c r="V938" s="152">
        <f t="shared" ca="1" si="416"/>
        <v>1.3410926221287864</v>
      </c>
      <c r="W938" s="153">
        <f t="shared" ca="1" si="417"/>
        <v>2</v>
      </c>
      <c r="X938" s="153">
        <f t="shared" ca="1" si="418"/>
        <v>2</v>
      </c>
      <c r="Y938" s="153">
        <f t="shared" ca="1" si="419"/>
        <v>8</v>
      </c>
      <c r="Z938" s="153">
        <f t="shared" ca="1" si="420"/>
        <v>8</v>
      </c>
      <c r="AA938" s="152">
        <f t="shared" ca="1" si="421"/>
        <v>1.3520566961946332</v>
      </c>
      <c r="AB938" s="152">
        <f t="shared" ca="1" si="422"/>
        <v>1.343007522143606</v>
      </c>
      <c r="AC938" s="154">
        <f t="shared" ca="1" si="423"/>
        <v>-675.07179342065626</v>
      </c>
      <c r="AD938" s="154">
        <f t="shared" ca="1" si="424"/>
        <v>-55.26213066152863</v>
      </c>
      <c r="AE938" s="3">
        <f t="shared" ca="1" si="425"/>
        <v>-45.645870255136558</v>
      </c>
      <c r="AF938" s="3">
        <f t="shared" ca="1" si="426"/>
        <v>-730.33392408218492</v>
      </c>
      <c r="AG938" s="3" t="str">
        <f t="shared" ca="1" si="433"/>
        <v>N</v>
      </c>
      <c r="AH938" s="4" t="str">
        <f t="shared" ca="1" si="427"/>
        <v/>
      </c>
      <c r="AI938" s="75">
        <f t="shared" ca="1" si="428"/>
        <v>-73.033392408218504</v>
      </c>
      <c r="AJ938" s="75">
        <f t="shared" ca="1" si="429"/>
        <v>0</v>
      </c>
    </row>
    <row r="939" spans="1:36">
      <c r="A939" s="41">
        <f t="shared" si="430"/>
        <v>873</v>
      </c>
      <c r="B939" s="150">
        <f>IF(ISNUMBER(A939),INDEX('MetaTrader Import'!$H$13:$J$5893,TRUNC(((A939-$A$39+1)-1)/3)+1,MOD((A939-$A$39+1)-1,3)+1),"")</f>
        <v>0</v>
      </c>
      <c r="C939" s="43">
        <f t="shared" ca="1" si="407"/>
        <v>20.147669151876777</v>
      </c>
      <c r="D939" s="43">
        <f t="shared" ca="1" si="408"/>
        <v>2.9302505567044994</v>
      </c>
      <c r="E939" s="43">
        <f t="shared" ca="1" si="409"/>
        <v>23.077919708581277</v>
      </c>
      <c r="F939" s="43">
        <f t="shared" ca="1" si="410"/>
        <v>2.3077919708581276</v>
      </c>
      <c r="G939" s="43">
        <f>IF(A939&lt;&gt;"",IF(A939&lt;Data!$G$11*0.25,$C$13/$G$32,IF(A939&gt;Data!$G$11*0.25,$C$13,$C$13*10)),"")</f>
        <v>2</v>
      </c>
      <c r="H939" s="43">
        <f>IF(A939&lt;&gt;"",IF(Data!$G$9="constant",$C$13,IF(Data!$G$9="squeeze",G939,F939)),"")</f>
        <v>2</v>
      </c>
      <c r="I939" s="38">
        <f ca="1">IF(ISNUMBER(A939),NORMINV(RAND(),0,IF(AND(Data!$G$9="squeeze",A939&lt;Data!$G$11*0.25),$H$32,1)*$C$30*$C$13)*($C$14*$C$12),"")</f>
        <v>-1.9522550637449847E-4</v>
      </c>
      <c r="J939" s="42">
        <f ca="1">IFERROR(IF(Data!$C$6="Real",B939,I939+J938+($C$14*$C$12)*(NORMINV(RAND(),$C$15,CHOOSE($G$13,$C$13,F939,G939)))),"")</f>
        <v>1.3428599007770805</v>
      </c>
      <c r="K939" s="88">
        <f>IF(ISNUMBER(A939), IF($G$16="fixed",$G$17,MIN(H939*Data!$C$7*$C$16*0.5,$C$17*Data!$C$7))*$C$12,"")</f>
        <v>8.0000000000000007E-5</v>
      </c>
      <c r="L939" s="42">
        <f t="shared" ca="1" si="434"/>
        <v>1.3428599007770805</v>
      </c>
      <c r="M939" s="44">
        <f t="shared" ca="1" si="435"/>
        <v>1.3428999007770805</v>
      </c>
      <c r="N939" s="44">
        <f t="shared" ca="1" si="436"/>
        <v>1.3428199007770805</v>
      </c>
      <c r="O939" s="108">
        <f t="shared" ca="1" si="411"/>
        <v>0.61171219773173813</v>
      </c>
      <c r="P939" s="102">
        <f t="shared" ca="1" si="412"/>
        <v>5.3086196175222105</v>
      </c>
      <c r="Q939" s="102">
        <f t="shared" ca="1" si="413"/>
        <v>-0.66314021457744765</v>
      </c>
      <c r="R939" s="120">
        <f t="shared" ca="1" si="431"/>
        <v>1</v>
      </c>
      <c r="S939" s="54">
        <f t="shared" ca="1" si="432"/>
        <v>0</v>
      </c>
      <c r="T939" s="5">
        <f t="shared" ca="1" si="414"/>
        <v>1.3475392670087669</v>
      </c>
      <c r="U939" s="152">
        <f t="shared" ca="1" si="415"/>
        <v>1.3551546055591035</v>
      </c>
      <c r="V939" s="152">
        <f t="shared" ca="1" si="416"/>
        <v>1.3410926221287864</v>
      </c>
      <c r="W939" s="153">
        <f t="shared" ca="1" si="417"/>
        <v>2</v>
      </c>
      <c r="X939" s="153">
        <f t="shared" ca="1" si="418"/>
        <v>2</v>
      </c>
      <c r="Y939" s="153">
        <f t="shared" ca="1" si="419"/>
        <v>8</v>
      </c>
      <c r="Z939" s="153">
        <f t="shared" ca="1" si="420"/>
        <v>8</v>
      </c>
      <c r="AA939" s="152">
        <f t="shared" ca="1" si="421"/>
        <v>1.3520566961946332</v>
      </c>
      <c r="AB939" s="152">
        <f t="shared" ca="1" si="422"/>
        <v>1.343007522143606</v>
      </c>
      <c r="AC939" s="154">
        <f t="shared" ca="1" si="423"/>
        <v>-738.94363340421876</v>
      </c>
      <c r="AD939" s="154">
        <f t="shared" ca="1" si="424"/>
        <v>8.609709322033865</v>
      </c>
      <c r="AE939" s="3">
        <f t="shared" ca="1" si="425"/>
        <v>-45.645870255136558</v>
      </c>
      <c r="AF939" s="3">
        <f t="shared" ca="1" si="426"/>
        <v>-730.33392408218492</v>
      </c>
      <c r="AG939" s="3" t="str">
        <f t="shared" ca="1" si="433"/>
        <v>N</v>
      </c>
      <c r="AH939" s="4" t="str">
        <f t="shared" ca="1" si="427"/>
        <v/>
      </c>
      <c r="AI939" s="75">
        <f t="shared" ca="1" si="428"/>
        <v>-73.033392408218504</v>
      </c>
      <c r="AJ939" s="75">
        <f t="shared" ca="1" si="429"/>
        <v>0</v>
      </c>
    </row>
    <row r="940" spans="1:36">
      <c r="A940" s="41">
        <f t="shared" si="430"/>
        <v>874</v>
      </c>
      <c r="B940" s="150">
        <f ca="1">IF(ISNUMBER(A940),INDEX('MetaTrader Import'!$H$13:$J$5893,TRUNC(((A940-$A$39+1)-1)/3)+1,MOD((A940-$A$39+1)-1,3)+1),"")</f>
        <v>0</v>
      </c>
      <c r="C940" s="43">
        <f t="shared" ca="1" si="407"/>
        <v>23.077919708581277</v>
      </c>
      <c r="D940" s="43">
        <f t="shared" ca="1" si="408"/>
        <v>-0.22612518506229085</v>
      </c>
      <c r="E940" s="43">
        <f t="shared" ca="1" si="409"/>
        <v>22.851794523518986</v>
      </c>
      <c r="F940" s="43">
        <f t="shared" ca="1" si="410"/>
        <v>2.2851794523518985</v>
      </c>
      <c r="G940" s="43">
        <f>IF(A940&lt;&gt;"",IF(A940&lt;Data!$G$11*0.25,$C$13/$G$32,IF(A940&gt;Data!$G$11*0.25,$C$13,$C$13*10)),"")</f>
        <v>2</v>
      </c>
      <c r="H940" s="43">
        <f>IF(A940&lt;&gt;"",IF(Data!$G$9="constant",$C$13,IF(Data!$G$9="squeeze",G940,F940)),"")</f>
        <v>2</v>
      </c>
      <c r="I940" s="38">
        <f ca="1">IF(ISNUMBER(A940),NORMINV(RAND(),0,IF(AND(Data!$G$9="squeeze",A940&lt;Data!$G$11*0.25),$H$32,1)*$C$30*$C$13)*($C$14*$C$12),"")</f>
        <v>-5.9087054607207369E-4</v>
      </c>
      <c r="J940" s="42">
        <f ca="1">IFERROR(IF(Data!$C$6="Real",B940,I940+J939+($C$14*$C$12)*(NORMINV(RAND(),$C$15,CHOOSE($G$13,$C$13,F940,G940)))),"")</f>
        <v>1.34200288337442</v>
      </c>
      <c r="K940" s="88">
        <f>IF(ISNUMBER(A940), IF($G$16="fixed",$G$17,MIN(H940*Data!$C$7*$C$16*0.5,$C$17*Data!$C$7))*$C$12,"")</f>
        <v>8.0000000000000007E-5</v>
      </c>
      <c r="L940" s="42">
        <f t="shared" ca="1" si="434"/>
        <v>1.34200288337442</v>
      </c>
      <c r="M940" s="44">
        <f t="shared" ca="1" si="435"/>
        <v>1.34204288337442</v>
      </c>
      <c r="N940" s="44">
        <f t="shared" ca="1" si="436"/>
        <v>1.3419628833744199</v>
      </c>
      <c r="O940" s="108">
        <f t="shared" ca="1" si="411"/>
        <v>0.31037585495281256</v>
      </c>
      <c r="P940" s="102">
        <f t="shared" ca="1" si="412"/>
        <v>6.0270614468388821</v>
      </c>
      <c r="Q940" s="102">
        <f t="shared" ca="1" si="413"/>
        <v>-0.7783681603627004</v>
      </c>
      <c r="R940" s="120">
        <f t="shared" ca="1" si="431"/>
        <v>1</v>
      </c>
      <c r="S940" s="54">
        <f t="shared" ca="1" si="432"/>
        <v>0</v>
      </c>
      <c r="T940" s="5">
        <f t="shared" ca="1" si="414"/>
        <v>1.3475392670087669</v>
      </c>
      <c r="U940" s="152">
        <f t="shared" ca="1" si="415"/>
        <v>1.3551546055591035</v>
      </c>
      <c r="V940" s="152">
        <f t="shared" ca="1" si="416"/>
        <v>1.3410926221287864</v>
      </c>
      <c r="W940" s="153">
        <f t="shared" ca="1" si="417"/>
        <v>2</v>
      </c>
      <c r="X940" s="153">
        <f t="shared" ca="1" si="418"/>
        <v>2</v>
      </c>
      <c r="Y940" s="153">
        <f t="shared" ca="1" si="419"/>
        <v>8</v>
      </c>
      <c r="Z940" s="153">
        <f t="shared" ca="1" si="420"/>
        <v>8</v>
      </c>
      <c r="AA940" s="152">
        <f t="shared" ca="1" si="421"/>
        <v>1.3520566961946332</v>
      </c>
      <c r="AB940" s="152">
        <f t="shared" ca="1" si="422"/>
        <v>1.343007522143606</v>
      </c>
      <c r="AC940" s="154">
        <f t="shared" ca="1" si="423"/>
        <v>-807.50502561706128</v>
      </c>
      <c r="AD940" s="154">
        <f t="shared" ca="1" si="424"/>
        <v>77.171101534876385</v>
      </c>
      <c r="AE940" s="3">
        <f t="shared" ca="1" si="425"/>
        <v>-45.645870255136558</v>
      </c>
      <c r="AF940" s="3">
        <f t="shared" ca="1" si="426"/>
        <v>-730.33392408218492</v>
      </c>
      <c r="AG940" s="3" t="str">
        <f t="shared" ca="1" si="433"/>
        <v>N</v>
      </c>
      <c r="AH940" s="4" t="str">
        <f t="shared" ca="1" si="427"/>
        <v/>
      </c>
      <c r="AI940" s="75">
        <f t="shared" ca="1" si="428"/>
        <v>-73.033392408218504</v>
      </c>
      <c r="AJ940" s="75">
        <f t="shared" ca="1" si="429"/>
        <v>0</v>
      </c>
    </row>
    <row r="941" spans="1:36">
      <c r="A941" s="41">
        <f t="shared" si="430"/>
        <v>875</v>
      </c>
      <c r="B941" s="150">
        <f ca="1">IF(ISNUMBER(A941),INDEX('MetaTrader Import'!$H$13:$J$5893,TRUNC(((A941-$A$39+1)-1)/3)+1,MOD((A941-$A$39+1)-1,3)+1),"")</f>
        <v>0</v>
      </c>
      <c r="C941" s="43">
        <f t="shared" ca="1" si="407"/>
        <v>22.851794523518986</v>
      </c>
      <c r="D941" s="43">
        <f t="shared" ca="1" si="408"/>
        <v>-1.6594243541869729</v>
      </c>
      <c r="E941" s="43">
        <f t="shared" ca="1" si="409"/>
        <v>21.192370169332012</v>
      </c>
      <c r="F941" s="43">
        <f t="shared" ca="1" si="410"/>
        <v>2.1192370169332011</v>
      </c>
      <c r="G941" s="43">
        <f>IF(A941&lt;&gt;"",IF(A941&lt;Data!$G$11*0.25,$C$13/$G$32,IF(A941&gt;Data!$G$11*0.25,$C$13,$C$13*10)),"")</f>
        <v>2</v>
      </c>
      <c r="H941" s="43">
        <f>IF(A941&lt;&gt;"",IF(Data!$G$9="constant",$C$13,IF(Data!$G$9="squeeze",G941,F941)),"")</f>
        <v>2</v>
      </c>
      <c r="I941" s="38">
        <f ca="1">IF(ISNUMBER(A941),NORMINV(RAND(),0,IF(AND(Data!$G$9="squeeze",A941&lt;Data!$G$11*0.25),$H$32,1)*$C$30*$C$13)*($C$14*$C$12),"")</f>
        <v>7.0586221830404761E-4</v>
      </c>
      <c r="J941" s="42">
        <f ca="1">IFERROR(IF(Data!$C$6="Real",B941,I941+J940+($C$14*$C$12)*(NORMINV(RAND(),$C$15,CHOOSE($G$13,$C$13,F941,G941)))),"")</f>
        <v>1.3425174379187943</v>
      </c>
      <c r="K941" s="88">
        <f>IF(ISNUMBER(A941), IF($G$16="fixed",$G$17,MIN(H941*Data!$C$7*$C$16*0.5,$C$17*Data!$C$7))*$C$12,"")</f>
        <v>8.0000000000000007E-5</v>
      </c>
      <c r="L941" s="42">
        <f t="shared" ca="1" si="434"/>
        <v>1.3425174379187943</v>
      </c>
      <c r="M941" s="44">
        <f t="shared" ca="1" si="435"/>
        <v>1.3425574379187943</v>
      </c>
      <c r="N941" s="44">
        <f t="shared" ca="1" si="436"/>
        <v>1.3424774379187943</v>
      </c>
      <c r="O941" s="108">
        <f t="shared" ca="1" si="411"/>
        <v>4.7688534814436884E-2</v>
      </c>
      <c r="P941" s="102">
        <f t="shared" ca="1" si="412"/>
        <v>6.0602597147386312</v>
      </c>
      <c r="Q941" s="102">
        <f t="shared" ca="1" si="413"/>
        <v>-0.82537629383848476</v>
      </c>
      <c r="R941" s="120">
        <f t="shared" ca="1" si="431"/>
        <v>1</v>
      </c>
      <c r="S941" s="54">
        <f t="shared" ca="1" si="432"/>
        <v>0</v>
      </c>
      <c r="T941" s="5">
        <f t="shared" ca="1" si="414"/>
        <v>1.3475392670087669</v>
      </c>
      <c r="U941" s="152">
        <f t="shared" ca="1" si="415"/>
        <v>1.3551546055591035</v>
      </c>
      <c r="V941" s="152">
        <f t="shared" ca="1" si="416"/>
        <v>1.3410926221287864</v>
      </c>
      <c r="W941" s="153">
        <f t="shared" ca="1" si="417"/>
        <v>2</v>
      </c>
      <c r="X941" s="153">
        <f t="shared" ca="1" si="418"/>
        <v>2</v>
      </c>
      <c r="Y941" s="153">
        <f t="shared" ca="1" si="419"/>
        <v>8</v>
      </c>
      <c r="Z941" s="153">
        <f t="shared" ca="1" si="420"/>
        <v>8</v>
      </c>
      <c r="AA941" s="152">
        <f t="shared" ca="1" si="421"/>
        <v>1.3520566961946332</v>
      </c>
      <c r="AB941" s="152">
        <f t="shared" ca="1" si="422"/>
        <v>1.343007522143606</v>
      </c>
      <c r="AC941" s="154">
        <f t="shared" ca="1" si="423"/>
        <v>-766.34066206711532</v>
      </c>
      <c r="AD941" s="154">
        <f t="shared" ca="1" si="424"/>
        <v>36.006737984930481</v>
      </c>
      <c r="AE941" s="3">
        <f t="shared" ca="1" si="425"/>
        <v>-45.64587025513655</v>
      </c>
      <c r="AF941" s="3">
        <f t="shared" ca="1" si="426"/>
        <v>-730.33392408218481</v>
      </c>
      <c r="AG941" s="3" t="str">
        <f t="shared" ca="1" si="433"/>
        <v>N</v>
      </c>
      <c r="AH941" s="4" t="str">
        <f t="shared" ca="1" si="427"/>
        <v/>
      </c>
      <c r="AI941" s="75">
        <f t="shared" ca="1" si="428"/>
        <v>-73.033392408218475</v>
      </c>
      <c r="AJ941" s="75">
        <f t="shared" ca="1" si="429"/>
        <v>0</v>
      </c>
    </row>
    <row r="942" spans="1:36">
      <c r="A942" s="41">
        <f t="shared" si="430"/>
        <v>876</v>
      </c>
      <c r="B942" s="150">
        <f>IF(ISNUMBER(A942),INDEX('MetaTrader Import'!$H$13:$J$5893,TRUNC(((A942-$A$39+1)-1)/3)+1,MOD((A942-$A$39+1)-1,3)+1),"")</f>
        <v>0</v>
      </c>
      <c r="C942" s="43">
        <f t="shared" ca="1" si="407"/>
        <v>21.192370169332012</v>
      </c>
      <c r="D942" s="43">
        <f t="shared" ca="1" si="408"/>
        <v>0.60219870084475402</v>
      </c>
      <c r="E942" s="43">
        <f t="shared" ca="1" si="409"/>
        <v>21.794568870176764</v>
      </c>
      <c r="F942" s="43">
        <f t="shared" ca="1" si="410"/>
        <v>2.1794568870176763</v>
      </c>
      <c r="G942" s="43">
        <f>IF(A942&lt;&gt;"",IF(A942&lt;Data!$G$11*0.25,$C$13/$G$32,IF(A942&gt;Data!$G$11*0.25,$C$13,$C$13*10)),"")</f>
        <v>2</v>
      </c>
      <c r="H942" s="43">
        <f>IF(A942&lt;&gt;"",IF(Data!$G$9="constant",$C$13,IF(Data!$G$9="squeeze",G942,F942)),"")</f>
        <v>2</v>
      </c>
      <c r="I942" s="38">
        <f ca="1">IF(ISNUMBER(A942),NORMINV(RAND(),0,IF(AND(Data!$G$9="squeeze",A942&lt;Data!$G$11*0.25),$H$32,1)*$C$30*$C$13)*($C$14*$C$12),"")</f>
        <v>-1.2106136958649082E-4</v>
      </c>
      <c r="J942" s="42">
        <f ca="1">IFERROR(IF(Data!$C$6="Real",B942,I942+J941+($C$14*$C$12)*(NORMINV(RAND(),$C$15,CHOOSE($G$13,$C$13,F942,G942)))),"")</f>
        <v>1.3430222057319749</v>
      </c>
      <c r="K942" s="88">
        <f>IF(ISNUMBER(A942), IF($G$16="fixed",$G$17,MIN(H942*Data!$C$7*$C$16*0.5,$C$17*Data!$C$7))*$C$12,"")</f>
        <v>8.0000000000000007E-5</v>
      </c>
      <c r="L942" s="42">
        <f t="shared" ca="1" si="434"/>
        <v>1.3430222057319749</v>
      </c>
      <c r="M942" s="44">
        <f t="shared" ca="1" si="435"/>
        <v>1.343062205731975</v>
      </c>
      <c r="N942" s="44">
        <f t="shared" ca="1" si="436"/>
        <v>1.3429822057319749</v>
      </c>
      <c r="O942" s="108">
        <f t="shared" ca="1" si="411"/>
        <v>-9.8038749546383988E-2</v>
      </c>
      <c r="P942" s="102">
        <f t="shared" ca="1" si="412"/>
        <v>5.9020681940917452</v>
      </c>
      <c r="Q942" s="102">
        <f t="shared" ca="1" si="413"/>
        <v>-0.81305812834234403</v>
      </c>
      <c r="R942" s="120">
        <f t="shared" ca="1" si="431"/>
        <v>1</v>
      </c>
      <c r="S942" s="54">
        <f t="shared" ca="1" si="432"/>
        <v>0</v>
      </c>
      <c r="T942" s="5">
        <f t="shared" ca="1" si="414"/>
        <v>1.3475392670087669</v>
      </c>
      <c r="U942" s="152">
        <f t="shared" ca="1" si="415"/>
        <v>1.3551546055591035</v>
      </c>
      <c r="V942" s="152">
        <f t="shared" ca="1" si="416"/>
        <v>1.3410926221287864</v>
      </c>
      <c r="W942" s="153">
        <f t="shared" ca="1" si="417"/>
        <v>2</v>
      </c>
      <c r="X942" s="153">
        <f t="shared" ca="1" si="418"/>
        <v>2</v>
      </c>
      <c r="Y942" s="153">
        <f t="shared" ca="1" si="419"/>
        <v>8</v>
      </c>
      <c r="Z942" s="153">
        <f t="shared" ca="1" si="420"/>
        <v>8</v>
      </c>
      <c r="AA942" s="152">
        <f t="shared" ca="1" si="421"/>
        <v>1.3520566961946332</v>
      </c>
      <c r="AB942" s="152">
        <f t="shared" ca="1" si="422"/>
        <v>1.343007522143606</v>
      </c>
      <c r="AC942" s="154">
        <f t="shared" ca="1" si="423"/>
        <v>-725.95923701266327</v>
      </c>
      <c r="AD942" s="154">
        <f t="shared" ca="1" si="424"/>
        <v>-4.3746870695215989</v>
      </c>
      <c r="AE942" s="3">
        <f t="shared" ca="1" si="425"/>
        <v>-45.645870255136558</v>
      </c>
      <c r="AF942" s="3">
        <f t="shared" ca="1" si="426"/>
        <v>-730.33392408218492</v>
      </c>
      <c r="AG942" s="3" t="str">
        <f t="shared" ca="1" si="433"/>
        <v>N</v>
      </c>
      <c r="AH942" s="4" t="str">
        <f t="shared" ca="1" si="427"/>
        <v/>
      </c>
      <c r="AI942" s="75">
        <f t="shared" ca="1" si="428"/>
        <v>-73.033392408218504</v>
      </c>
      <c r="AJ942" s="75">
        <f t="shared" ca="1" si="429"/>
        <v>0</v>
      </c>
    </row>
    <row r="943" spans="1:36">
      <c r="A943" s="41">
        <f t="shared" si="430"/>
        <v>877</v>
      </c>
      <c r="B943" s="150">
        <f ca="1">IF(ISNUMBER(A943),INDEX('MetaTrader Import'!$H$13:$J$5893,TRUNC(((A943-$A$39+1)-1)/3)+1,MOD((A943-$A$39+1)-1,3)+1),"")</f>
        <v>0</v>
      </c>
      <c r="C943" s="43">
        <f t="shared" ca="1" si="407"/>
        <v>21.794568870176764</v>
      </c>
      <c r="D943" s="43">
        <f t="shared" ca="1" si="408"/>
        <v>-0.57447238142684187</v>
      </c>
      <c r="E943" s="43">
        <f t="shared" ca="1" si="409"/>
        <v>21.220096488749924</v>
      </c>
      <c r="F943" s="43">
        <f t="shared" ca="1" si="410"/>
        <v>2.1220096488749922</v>
      </c>
      <c r="G943" s="43">
        <f>IF(A943&lt;&gt;"",IF(A943&lt;Data!$G$11*0.25,$C$13/$G$32,IF(A943&gt;Data!$G$11*0.25,$C$13,$C$13*10)),"")</f>
        <v>2</v>
      </c>
      <c r="H943" s="43">
        <f>IF(A943&lt;&gt;"",IF(Data!$G$9="constant",$C$13,IF(Data!$G$9="squeeze",G943,F943)),"")</f>
        <v>2</v>
      </c>
      <c r="I943" s="38">
        <f ca="1">IF(ISNUMBER(A943),NORMINV(RAND(),0,IF(AND(Data!$G$9="squeeze",A943&lt;Data!$G$11*0.25),$H$32,1)*$C$30*$C$13)*($C$14*$C$12),"")</f>
        <v>4.3902663291891869E-4</v>
      </c>
      <c r="J943" s="42">
        <f ca="1">IFERROR(IF(Data!$C$6="Real",B943,I943+J942+($C$14*$C$12)*(NORMINV(RAND(),$C$15,CHOOSE($G$13,$C$13,F943,G943)))),"")</f>
        <v>1.3436094810814017</v>
      </c>
      <c r="K943" s="88">
        <f>IF(ISNUMBER(A943), IF($G$16="fixed",$G$17,MIN(H943*Data!$C$7*$C$16*0.5,$C$17*Data!$C$7))*$C$12,"")</f>
        <v>8.0000000000000007E-5</v>
      </c>
      <c r="L943" s="42">
        <f t="shared" ca="1" si="434"/>
        <v>1.3436094810814017</v>
      </c>
      <c r="M943" s="44">
        <f t="shared" ca="1" si="435"/>
        <v>1.3436494810814017</v>
      </c>
      <c r="N943" s="44">
        <f t="shared" ca="1" si="436"/>
        <v>1.3435694810814016</v>
      </c>
      <c r="O943" s="108">
        <f t="shared" ca="1" si="411"/>
        <v>-0.17014458818990061</v>
      </c>
      <c r="P943" s="102">
        <f t="shared" ca="1" si="412"/>
        <v>5.6915099403168385</v>
      </c>
      <c r="Q943" s="102">
        <f t="shared" ca="1" si="413"/>
        <v>-0.74690088437379987</v>
      </c>
      <c r="R943" s="120">
        <f t="shared" ca="1" si="431"/>
        <v>1</v>
      </c>
      <c r="S943" s="54">
        <f t="shared" ca="1" si="432"/>
        <v>0</v>
      </c>
      <c r="T943" s="5">
        <f t="shared" ca="1" si="414"/>
        <v>1.3475392670087669</v>
      </c>
      <c r="U943" s="152">
        <f t="shared" ca="1" si="415"/>
        <v>1.3551546055591035</v>
      </c>
      <c r="V943" s="152">
        <f t="shared" ca="1" si="416"/>
        <v>1.3410926221287864</v>
      </c>
      <c r="W943" s="153">
        <f t="shared" ca="1" si="417"/>
        <v>2</v>
      </c>
      <c r="X943" s="153">
        <f t="shared" ca="1" si="418"/>
        <v>2</v>
      </c>
      <c r="Y943" s="153">
        <f t="shared" ca="1" si="419"/>
        <v>8</v>
      </c>
      <c r="Z943" s="153">
        <f t="shared" ca="1" si="420"/>
        <v>8</v>
      </c>
      <c r="AA943" s="152">
        <f t="shared" ca="1" si="421"/>
        <v>1.3520566961946332</v>
      </c>
      <c r="AB943" s="152">
        <f t="shared" ca="1" si="422"/>
        <v>1.343007522143606</v>
      </c>
      <c r="AC943" s="154">
        <f t="shared" ca="1" si="423"/>
        <v>-678.97720905852668</v>
      </c>
      <c r="AD943" s="154">
        <f t="shared" ca="1" si="424"/>
        <v>-51.356715023658239</v>
      </c>
      <c r="AE943" s="3">
        <f t="shared" ca="1" si="425"/>
        <v>-45.645870255136558</v>
      </c>
      <c r="AF943" s="3">
        <f t="shared" ca="1" si="426"/>
        <v>-730.33392408218492</v>
      </c>
      <c r="AG943" s="3" t="str">
        <f t="shared" ca="1" si="433"/>
        <v>N</v>
      </c>
      <c r="AH943" s="4" t="str">
        <f t="shared" ca="1" si="427"/>
        <v/>
      </c>
      <c r="AI943" s="75">
        <f t="shared" ca="1" si="428"/>
        <v>-73.033392408218504</v>
      </c>
      <c r="AJ943" s="75">
        <f t="shared" ca="1" si="429"/>
        <v>0</v>
      </c>
    </row>
    <row r="944" spans="1:36">
      <c r="A944" s="41">
        <f t="shared" si="430"/>
        <v>878</v>
      </c>
      <c r="B944" s="150">
        <f ca="1">IF(ISNUMBER(A944),INDEX('MetaTrader Import'!$H$13:$J$5893,TRUNC(((A944-$A$39+1)-1)/3)+1,MOD((A944-$A$39+1)-1,3)+1),"")</f>
        <v>0</v>
      </c>
      <c r="C944" s="43">
        <f t="shared" ca="1" si="407"/>
        <v>21.220096488749924</v>
      </c>
      <c r="D944" s="43">
        <f t="shared" ca="1" si="408"/>
        <v>-3.5673811307112686</v>
      </c>
      <c r="E944" s="43">
        <f t="shared" ca="1" si="409"/>
        <v>17.652715358038655</v>
      </c>
      <c r="F944" s="43">
        <f t="shared" ca="1" si="410"/>
        <v>1.7652715358038655</v>
      </c>
      <c r="G944" s="43">
        <f>IF(A944&lt;&gt;"",IF(A944&lt;Data!$G$11*0.25,$C$13/$G$32,IF(A944&gt;Data!$G$11*0.25,$C$13,$C$13*10)),"")</f>
        <v>2</v>
      </c>
      <c r="H944" s="43">
        <f>IF(A944&lt;&gt;"",IF(Data!$G$9="constant",$C$13,IF(Data!$G$9="squeeze",G944,F944)),"")</f>
        <v>2</v>
      </c>
      <c r="I944" s="38">
        <f ca="1">IF(ISNUMBER(A944),NORMINV(RAND(),0,IF(AND(Data!$G$9="squeeze",A944&lt;Data!$G$11*0.25),$H$32,1)*$C$30*$C$13)*($C$14*$C$12),"")</f>
        <v>-5.2618282687302769E-5</v>
      </c>
      <c r="J944" s="42">
        <f ca="1">IFERROR(IF(Data!$C$6="Real",B944,I944+J943+($C$14*$C$12)*(NORMINV(RAND(),$C$15,CHOOSE($G$13,$C$13,F944,G944)))),"")</f>
        <v>1.3437531261189803</v>
      </c>
      <c r="K944" s="88">
        <f>IF(ISNUMBER(A944), IF($G$16="fixed",$G$17,MIN(H944*Data!$C$7*$C$16*0.5,$C$17*Data!$C$7))*$C$12,"")</f>
        <v>8.0000000000000007E-5</v>
      </c>
      <c r="L944" s="42">
        <f t="shared" ca="1" si="434"/>
        <v>1.3437531261189803</v>
      </c>
      <c r="M944" s="44">
        <f t="shared" ca="1" si="435"/>
        <v>1.3437931261189804</v>
      </c>
      <c r="N944" s="44">
        <f t="shared" ca="1" si="436"/>
        <v>1.3437131261189803</v>
      </c>
      <c r="O944" s="108">
        <f t="shared" ca="1" si="411"/>
        <v>-9.5157315689582092E-2</v>
      </c>
      <c r="P944" s="102">
        <f t="shared" ca="1" si="412"/>
        <v>5.8415516213176115</v>
      </c>
      <c r="Q944" s="102">
        <f t="shared" ca="1" si="413"/>
        <v>-0.64481491152695536</v>
      </c>
      <c r="R944" s="120">
        <f t="shared" ca="1" si="431"/>
        <v>1</v>
      </c>
      <c r="S944" s="54">
        <f t="shared" ca="1" si="432"/>
        <v>0</v>
      </c>
      <c r="T944" s="5">
        <f t="shared" ca="1" si="414"/>
        <v>1.3475392670087669</v>
      </c>
      <c r="U944" s="152">
        <f t="shared" ca="1" si="415"/>
        <v>1.3551546055591035</v>
      </c>
      <c r="V944" s="152">
        <f t="shared" ca="1" si="416"/>
        <v>1.3410926221287864</v>
      </c>
      <c r="W944" s="153">
        <f t="shared" ca="1" si="417"/>
        <v>2</v>
      </c>
      <c r="X944" s="153">
        <f t="shared" ca="1" si="418"/>
        <v>2</v>
      </c>
      <c r="Y944" s="153">
        <f t="shared" ca="1" si="419"/>
        <v>8</v>
      </c>
      <c r="Z944" s="153">
        <f t="shared" ca="1" si="420"/>
        <v>8</v>
      </c>
      <c r="AA944" s="152">
        <f t="shared" ca="1" si="421"/>
        <v>1.3520566961946332</v>
      </c>
      <c r="AB944" s="152">
        <f t="shared" ca="1" si="422"/>
        <v>1.343007522143606</v>
      </c>
      <c r="AC944" s="154">
        <f t="shared" ca="1" si="423"/>
        <v>-667.48560605223156</v>
      </c>
      <c r="AD944" s="154">
        <f t="shared" ca="1" si="424"/>
        <v>-62.848318029953276</v>
      </c>
      <c r="AE944" s="3">
        <f t="shared" ca="1" si="425"/>
        <v>-45.64587025513655</v>
      </c>
      <c r="AF944" s="3">
        <f t="shared" ca="1" si="426"/>
        <v>-730.33392408218481</v>
      </c>
      <c r="AG944" s="3" t="str">
        <f t="shared" ca="1" si="433"/>
        <v>N</v>
      </c>
      <c r="AH944" s="4" t="str">
        <f t="shared" ca="1" si="427"/>
        <v/>
      </c>
      <c r="AI944" s="75">
        <f t="shared" ca="1" si="428"/>
        <v>-73.033392408218475</v>
      </c>
      <c r="AJ944" s="75">
        <f t="shared" ca="1" si="429"/>
        <v>0</v>
      </c>
    </row>
    <row r="945" spans="1:36">
      <c r="A945" s="41">
        <f t="shared" si="430"/>
        <v>879</v>
      </c>
      <c r="B945" s="150">
        <f>IF(ISNUMBER(A945),INDEX('MetaTrader Import'!$H$13:$J$5893,TRUNC(((A945-$A$39+1)-1)/3)+1,MOD((A945-$A$39+1)-1,3)+1),"")</f>
        <v>0</v>
      </c>
      <c r="C945" s="43">
        <f t="shared" ca="1" si="407"/>
        <v>17.652715358038655</v>
      </c>
      <c r="D945" s="43">
        <f t="shared" ca="1" si="408"/>
        <v>1.9456900589884238</v>
      </c>
      <c r="E945" s="43">
        <f t="shared" ca="1" si="409"/>
        <v>19.598405417027081</v>
      </c>
      <c r="F945" s="43">
        <f t="shared" ca="1" si="410"/>
        <v>1.959840541702708</v>
      </c>
      <c r="G945" s="43">
        <f>IF(A945&lt;&gt;"",IF(A945&lt;Data!$G$11*0.25,$C$13/$G$32,IF(A945&gt;Data!$G$11*0.25,$C$13,$C$13*10)),"")</f>
        <v>2</v>
      </c>
      <c r="H945" s="43">
        <f>IF(A945&lt;&gt;"",IF(Data!$G$9="constant",$C$13,IF(Data!$G$9="squeeze",G945,F945)),"")</f>
        <v>2</v>
      </c>
      <c r="I945" s="38">
        <f ca="1">IF(ISNUMBER(A945),NORMINV(RAND(),0,IF(AND(Data!$G$9="squeeze",A945&lt;Data!$G$11*0.25),$H$32,1)*$C$30*$C$13)*($C$14*$C$12),"")</f>
        <v>4.0904999344618933E-4</v>
      </c>
      <c r="J945" s="42">
        <f ca="1">IFERROR(IF(Data!$C$6="Real",B945,I945+J944+($C$14*$C$12)*(NORMINV(RAND(),$C$15,CHOOSE($G$13,$C$13,F945,G945)))),"")</f>
        <v>1.3445756357758032</v>
      </c>
      <c r="K945" s="88">
        <f>IF(ISNUMBER(A945), IF($G$16="fixed",$G$17,MIN(H945*Data!$C$7*$C$16*0.5,$C$17*Data!$C$7))*$C$12,"")</f>
        <v>8.0000000000000007E-5</v>
      </c>
      <c r="L945" s="42">
        <f t="shared" ca="1" si="434"/>
        <v>1.3445756357758032</v>
      </c>
      <c r="M945" s="44">
        <f t="shared" ca="1" si="435"/>
        <v>1.3446156357758032</v>
      </c>
      <c r="N945" s="44">
        <f t="shared" ca="1" si="436"/>
        <v>1.3445356357758032</v>
      </c>
      <c r="O945" s="108">
        <f t="shared" ca="1" si="411"/>
        <v>2.6678976591325881E-2</v>
      </c>
      <c r="P945" s="102">
        <f t="shared" ca="1" si="412"/>
        <v>6.4079379421172344</v>
      </c>
      <c r="Q945" s="102">
        <f t="shared" ca="1" si="413"/>
        <v>-0.48937687443808581</v>
      </c>
      <c r="R945" s="120">
        <f t="shared" ca="1" si="431"/>
        <v>1</v>
      </c>
      <c r="S945" s="54">
        <f t="shared" ca="1" si="432"/>
        <v>0</v>
      </c>
      <c r="T945" s="5">
        <f t="shared" ca="1" si="414"/>
        <v>1.3475392670087669</v>
      </c>
      <c r="U945" s="152">
        <f t="shared" ca="1" si="415"/>
        <v>1.3551546055591035</v>
      </c>
      <c r="V945" s="152">
        <f t="shared" ca="1" si="416"/>
        <v>1.3410926221287864</v>
      </c>
      <c r="W945" s="153">
        <f t="shared" ca="1" si="417"/>
        <v>2</v>
      </c>
      <c r="X945" s="153">
        <f t="shared" ca="1" si="418"/>
        <v>2</v>
      </c>
      <c r="Y945" s="153">
        <f t="shared" ca="1" si="419"/>
        <v>8</v>
      </c>
      <c r="Z945" s="153">
        <f t="shared" ca="1" si="420"/>
        <v>8</v>
      </c>
      <c r="AA945" s="152">
        <f t="shared" ca="1" si="421"/>
        <v>1.3520566961946332</v>
      </c>
      <c r="AB945" s="152">
        <f t="shared" ca="1" si="422"/>
        <v>1.343007522143606</v>
      </c>
      <c r="AC945" s="154">
        <f t="shared" ca="1" si="423"/>
        <v>-601.68483350640395</v>
      </c>
      <c r="AD945" s="154">
        <f t="shared" ca="1" si="424"/>
        <v>-128.64909057578089</v>
      </c>
      <c r="AE945" s="3">
        <f t="shared" ca="1" si="425"/>
        <v>-45.64587025513655</v>
      </c>
      <c r="AF945" s="3">
        <f t="shared" ca="1" si="426"/>
        <v>-730.33392408218481</v>
      </c>
      <c r="AG945" s="3" t="str">
        <f t="shared" ca="1" si="433"/>
        <v>N</v>
      </c>
      <c r="AH945" s="4" t="str">
        <f t="shared" ca="1" si="427"/>
        <v/>
      </c>
      <c r="AI945" s="75">
        <f t="shared" ca="1" si="428"/>
        <v>-73.033392408218475</v>
      </c>
      <c r="AJ945" s="75">
        <f t="shared" ca="1" si="429"/>
        <v>0</v>
      </c>
    </row>
    <row r="946" spans="1:36">
      <c r="A946" s="41">
        <f t="shared" si="430"/>
        <v>880</v>
      </c>
      <c r="B946" s="150">
        <f ca="1">IF(ISNUMBER(A946),INDEX('MetaTrader Import'!$H$13:$J$5893,TRUNC(((A946-$A$39+1)-1)/3)+1,MOD((A946-$A$39+1)-1,3)+1),"")</f>
        <v>0</v>
      </c>
      <c r="C946" s="43">
        <f t="shared" ca="1" si="407"/>
        <v>19.598405417027081</v>
      </c>
      <c r="D946" s="43">
        <f t="shared" ca="1" si="408"/>
        <v>0.97651367863128002</v>
      </c>
      <c r="E946" s="43">
        <f t="shared" ca="1" si="409"/>
        <v>20.574919095658363</v>
      </c>
      <c r="F946" s="43">
        <f t="shared" ca="1" si="410"/>
        <v>2.0574919095658362</v>
      </c>
      <c r="G946" s="43">
        <f>IF(A946&lt;&gt;"",IF(A946&lt;Data!$G$11*0.25,$C$13/$G$32,IF(A946&gt;Data!$G$11*0.25,$C$13,$C$13*10)),"")</f>
        <v>2</v>
      </c>
      <c r="H946" s="43">
        <f>IF(A946&lt;&gt;"",IF(Data!$G$9="constant",$C$13,IF(Data!$G$9="squeeze",G946,F946)),"")</f>
        <v>2</v>
      </c>
      <c r="I946" s="38">
        <f ca="1">IF(ISNUMBER(A946),NORMINV(RAND(),0,IF(AND(Data!$G$9="squeeze",A946&lt;Data!$G$11*0.25),$H$32,1)*$C$30*$C$13)*($C$14*$C$12),"")</f>
        <v>6.8989642025739918E-5</v>
      </c>
      <c r="J946" s="42">
        <f ca="1">IFERROR(IF(Data!$C$6="Real",B946,I946+J945+($C$14*$C$12)*(NORMINV(RAND(),$C$15,CHOOSE($G$13,$C$13,F946,G946)))),"")</f>
        <v>1.3447890778523734</v>
      </c>
      <c r="K946" s="88">
        <f>IF(ISNUMBER(A946), IF($G$16="fixed",$G$17,MIN(H946*Data!$C$7*$C$16*0.5,$C$17*Data!$C$7))*$C$12,"")</f>
        <v>8.0000000000000007E-5</v>
      </c>
      <c r="L946" s="42">
        <f t="shared" ca="1" si="434"/>
        <v>1.3447890778523734</v>
      </c>
      <c r="M946" s="44">
        <f t="shared" ca="1" si="435"/>
        <v>1.3448290778523735</v>
      </c>
      <c r="N946" s="44">
        <f t="shared" ca="1" si="436"/>
        <v>1.3447490778523734</v>
      </c>
      <c r="O946" s="108">
        <f t="shared" ca="1" si="411"/>
        <v>0.52618298035970024</v>
      </c>
      <c r="P946" s="102">
        <f t="shared" ca="1" si="412"/>
        <v>7.3262578217438472</v>
      </c>
      <c r="Q946" s="102">
        <f t="shared" ca="1" si="413"/>
        <v>-0.32647306566964035</v>
      </c>
      <c r="R946" s="120">
        <f t="shared" ca="1" si="431"/>
        <v>1</v>
      </c>
      <c r="S946" s="54">
        <f t="shared" ca="1" si="432"/>
        <v>0</v>
      </c>
      <c r="T946" s="5">
        <f t="shared" ca="1" si="414"/>
        <v>1.3475392670087669</v>
      </c>
      <c r="U946" s="152">
        <f t="shared" ca="1" si="415"/>
        <v>1.3551546055591035</v>
      </c>
      <c r="V946" s="152">
        <f t="shared" ca="1" si="416"/>
        <v>1.3410926221287864</v>
      </c>
      <c r="W946" s="153">
        <f t="shared" ca="1" si="417"/>
        <v>2</v>
      </c>
      <c r="X946" s="153">
        <f t="shared" ca="1" si="418"/>
        <v>2</v>
      </c>
      <c r="Y946" s="153">
        <f t="shared" ca="1" si="419"/>
        <v>8</v>
      </c>
      <c r="Z946" s="153">
        <f t="shared" ca="1" si="420"/>
        <v>8</v>
      </c>
      <c r="AA946" s="152">
        <f t="shared" ca="1" si="421"/>
        <v>1.3520566961946332</v>
      </c>
      <c r="AB946" s="152">
        <f t="shared" ca="1" si="422"/>
        <v>1.343007522143606</v>
      </c>
      <c r="AC946" s="154">
        <f t="shared" ca="1" si="423"/>
        <v>-584.60946738078337</v>
      </c>
      <c r="AD946" s="154">
        <f t="shared" ca="1" si="424"/>
        <v>-145.72445670140155</v>
      </c>
      <c r="AE946" s="3">
        <f t="shared" ca="1" si="425"/>
        <v>-45.645870255136558</v>
      </c>
      <c r="AF946" s="3">
        <f t="shared" ca="1" si="426"/>
        <v>-730.33392408218492</v>
      </c>
      <c r="AG946" s="3" t="str">
        <f t="shared" ca="1" si="433"/>
        <v>N</v>
      </c>
      <c r="AH946" s="4" t="str">
        <f t="shared" ca="1" si="427"/>
        <v/>
      </c>
      <c r="AI946" s="75">
        <f t="shared" ca="1" si="428"/>
        <v>-73.033392408218504</v>
      </c>
      <c r="AJ946" s="75">
        <f t="shared" ca="1" si="429"/>
        <v>0</v>
      </c>
    </row>
    <row r="947" spans="1:36">
      <c r="A947" s="41">
        <f t="shared" si="430"/>
        <v>881</v>
      </c>
      <c r="B947" s="150">
        <f ca="1">IF(ISNUMBER(A947),INDEX('MetaTrader Import'!$H$13:$J$5893,TRUNC(((A947-$A$39+1)-1)/3)+1,MOD((A947-$A$39+1)-1,3)+1),"")</f>
        <v>0</v>
      </c>
      <c r="C947" s="43">
        <f t="shared" ca="1" si="407"/>
        <v>20.574919095658363</v>
      </c>
      <c r="D947" s="43">
        <f t="shared" ca="1" si="408"/>
        <v>9.1658461125681573E-2</v>
      </c>
      <c r="E947" s="43">
        <f t="shared" ca="1" si="409"/>
        <v>20.666577556784045</v>
      </c>
      <c r="F947" s="43">
        <f t="shared" ca="1" si="410"/>
        <v>2.0666577556784045</v>
      </c>
      <c r="G947" s="43">
        <f>IF(A947&lt;&gt;"",IF(A947&lt;Data!$G$11*0.25,$C$13/$G$32,IF(A947&gt;Data!$G$11*0.25,$C$13,$C$13*10)),"")</f>
        <v>2</v>
      </c>
      <c r="H947" s="43">
        <f>IF(A947&lt;&gt;"",IF(Data!$G$9="constant",$C$13,IF(Data!$G$9="squeeze",G947,F947)),"")</f>
        <v>2</v>
      </c>
      <c r="I947" s="38">
        <f ca="1">IF(ISNUMBER(A947),NORMINV(RAND(),0,IF(AND(Data!$G$9="squeeze",A947&lt;Data!$G$11*0.25),$H$32,1)*$C$30*$C$13)*($C$14*$C$12),"")</f>
        <v>4.335252779993537E-5</v>
      </c>
      <c r="J947" s="42">
        <f ca="1">IFERROR(IF(Data!$C$6="Real",B947,I947+J946+($C$14*$C$12)*(NORMINV(RAND(),$C$15,CHOOSE($G$13,$C$13,F947,G947)))),"")</f>
        <v>1.3448363188478614</v>
      </c>
      <c r="K947" s="88">
        <f>IF(ISNUMBER(A947), IF($G$16="fixed",$G$17,MIN(H947*Data!$C$7*$C$16*0.5,$C$17*Data!$C$7))*$C$12,"")</f>
        <v>8.0000000000000007E-5</v>
      </c>
      <c r="L947" s="42">
        <f t="shared" ca="1" si="434"/>
        <v>1.3448363188478614</v>
      </c>
      <c r="M947" s="44">
        <f t="shared" ca="1" si="435"/>
        <v>1.3448763188478614</v>
      </c>
      <c r="N947" s="44">
        <f t="shared" ca="1" si="436"/>
        <v>1.3447963188478613</v>
      </c>
      <c r="O947" s="108">
        <f t="shared" ca="1" si="411"/>
        <v>0.84304966241310109</v>
      </c>
      <c r="P947" s="102">
        <f t="shared" ca="1" si="412"/>
        <v>8.1746307708241606</v>
      </c>
      <c r="Q947" s="102">
        <f t="shared" ca="1" si="413"/>
        <v>-0.1556019262564034</v>
      </c>
      <c r="R947" s="120">
        <f t="shared" ca="1" si="431"/>
        <v>1</v>
      </c>
      <c r="S947" s="54">
        <f t="shared" ca="1" si="432"/>
        <v>0</v>
      </c>
      <c r="T947" s="5">
        <f t="shared" ca="1" si="414"/>
        <v>1.3475392670087669</v>
      </c>
      <c r="U947" s="152">
        <f t="shared" ca="1" si="415"/>
        <v>1.3551546055591035</v>
      </c>
      <c r="V947" s="152">
        <f t="shared" ca="1" si="416"/>
        <v>1.3410926221287864</v>
      </c>
      <c r="W947" s="153">
        <f t="shared" ca="1" si="417"/>
        <v>2</v>
      </c>
      <c r="X947" s="153">
        <f t="shared" ca="1" si="418"/>
        <v>2</v>
      </c>
      <c r="Y947" s="153">
        <f t="shared" ca="1" si="419"/>
        <v>8</v>
      </c>
      <c r="Z947" s="153">
        <f t="shared" ca="1" si="420"/>
        <v>8</v>
      </c>
      <c r="AA947" s="152">
        <f t="shared" ca="1" si="421"/>
        <v>1.3520566961946332</v>
      </c>
      <c r="AB947" s="152">
        <f t="shared" ca="1" si="422"/>
        <v>1.343007522143606</v>
      </c>
      <c r="AC947" s="154">
        <f t="shared" ca="1" si="423"/>
        <v>-580.83018774174991</v>
      </c>
      <c r="AD947" s="154">
        <f t="shared" ca="1" si="424"/>
        <v>-149.50373634043501</v>
      </c>
      <c r="AE947" s="3">
        <f t="shared" ca="1" si="425"/>
        <v>-45.645870255136558</v>
      </c>
      <c r="AF947" s="3">
        <f t="shared" ca="1" si="426"/>
        <v>-730.33392408218492</v>
      </c>
      <c r="AG947" s="3" t="str">
        <f t="shared" ca="1" si="433"/>
        <v>N</v>
      </c>
      <c r="AH947" s="4" t="str">
        <f t="shared" ca="1" si="427"/>
        <v/>
      </c>
      <c r="AI947" s="75">
        <f t="shared" ca="1" si="428"/>
        <v>-73.033392408218504</v>
      </c>
      <c r="AJ947" s="75">
        <f t="shared" ca="1" si="429"/>
        <v>0</v>
      </c>
    </row>
    <row r="948" spans="1:36">
      <c r="A948" s="41">
        <f t="shared" si="430"/>
        <v>882</v>
      </c>
      <c r="B948" s="150">
        <f>IF(ISNUMBER(A948),INDEX('MetaTrader Import'!$H$13:$J$5893,TRUNC(((A948-$A$39+1)-1)/3)+1,MOD((A948-$A$39+1)-1,3)+1),"")</f>
        <v>0</v>
      </c>
      <c r="C948" s="43">
        <f t="shared" ca="1" si="407"/>
        <v>20.666577556784045</v>
      </c>
      <c r="D948" s="43">
        <f t="shared" ca="1" si="408"/>
        <v>2.8403881930273149</v>
      </c>
      <c r="E948" s="43">
        <f t="shared" ca="1" si="409"/>
        <v>23.506965749811361</v>
      </c>
      <c r="F948" s="43">
        <f t="shared" ca="1" si="410"/>
        <v>2.3506965749811362</v>
      </c>
      <c r="G948" s="43">
        <f>IF(A948&lt;&gt;"",IF(A948&lt;Data!$G$11*0.25,$C$13/$G$32,IF(A948&gt;Data!$G$11*0.25,$C$13,$C$13*10)),"")</f>
        <v>2</v>
      </c>
      <c r="H948" s="43">
        <f>IF(A948&lt;&gt;"",IF(Data!$G$9="constant",$C$13,IF(Data!$G$9="squeeze",G948,F948)),"")</f>
        <v>2</v>
      </c>
      <c r="I948" s="38">
        <f ca="1">IF(ISNUMBER(A948),NORMINV(RAND(),0,IF(AND(Data!$G$9="squeeze",A948&lt;Data!$G$11*0.25),$H$32,1)*$C$30*$C$13)*($C$14*$C$12),"")</f>
        <v>3.9411285003103087E-4</v>
      </c>
      <c r="J948" s="42">
        <f ca="1">IFERROR(IF(Data!$C$6="Real",B948,I948+J947+($C$14*$C$12)*(NORMINV(RAND(),$C$15,CHOOSE($G$13,$C$13,F948,G948)))),"")</f>
        <v>1.3446466104682735</v>
      </c>
      <c r="K948" s="88">
        <f>IF(ISNUMBER(A948), IF($G$16="fixed",$G$17,MIN(H948*Data!$C$7*$C$16*0.5,$C$17*Data!$C$7))*$C$12,"")</f>
        <v>8.0000000000000007E-5</v>
      </c>
      <c r="L948" s="42">
        <f t="shared" ca="1" si="434"/>
        <v>1.3446466104682735</v>
      </c>
      <c r="M948" s="44">
        <f t="shared" ca="1" si="435"/>
        <v>1.3446866104682735</v>
      </c>
      <c r="N948" s="44">
        <f t="shared" ca="1" si="436"/>
        <v>1.3446066104682735</v>
      </c>
      <c r="O948" s="108">
        <f t="shared" ca="1" si="411"/>
        <v>0.96219565744278179</v>
      </c>
      <c r="P948" s="102">
        <f t="shared" ca="1" si="412"/>
        <v>8.4982248783744403</v>
      </c>
      <c r="Q948" s="102">
        <f t="shared" ca="1" si="413"/>
        <v>7.7266543493583941E-3</v>
      </c>
      <c r="R948" s="120">
        <f t="shared" ca="1" si="431"/>
        <v>1</v>
      </c>
      <c r="S948" s="54">
        <f t="shared" ca="1" si="432"/>
        <v>0</v>
      </c>
      <c r="T948" s="5">
        <f t="shared" ca="1" si="414"/>
        <v>1.3475392670087669</v>
      </c>
      <c r="U948" s="152">
        <f t="shared" ca="1" si="415"/>
        <v>1.3551546055591035</v>
      </c>
      <c r="V948" s="152">
        <f t="shared" ca="1" si="416"/>
        <v>1.3410926221287864</v>
      </c>
      <c r="W948" s="153">
        <f t="shared" ca="1" si="417"/>
        <v>2</v>
      </c>
      <c r="X948" s="153">
        <f t="shared" ca="1" si="418"/>
        <v>2</v>
      </c>
      <c r="Y948" s="153">
        <f t="shared" ca="1" si="419"/>
        <v>8</v>
      </c>
      <c r="Z948" s="153">
        <f t="shared" ca="1" si="420"/>
        <v>8</v>
      </c>
      <c r="AA948" s="152">
        <f t="shared" ca="1" si="421"/>
        <v>1.3520566961946332</v>
      </c>
      <c r="AB948" s="152">
        <f t="shared" ca="1" si="422"/>
        <v>1.343007522143606</v>
      </c>
      <c r="AC948" s="154">
        <f t="shared" ca="1" si="423"/>
        <v>-596.00685810877962</v>
      </c>
      <c r="AD948" s="154">
        <f t="shared" ca="1" si="424"/>
        <v>-134.32706597340527</v>
      </c>
      <c r="AE948" s="3">
        <f t="shared" ca="1" si="425"/>
        <v>-45.645870255136558</v>
      </c>
      <c r="AF948" s="3">
        <f t="shared" ca="1" si="426"/>
        <v>-730.33392408218492</v>
      </c>
      <c r="AG948" s="3" t="str">
        <f t="shared" ca="1" si="433"/>
        <v>N</v>
      </c>
      <c r="AH948" s="4" t="str">
        <f t="shared" ca="1" si="427"/>
        <v/>
      </c>
      <c r="AI948" s="75">
        <f t="shared" ca="1" si="428"/>
        <v>-73.033392408218504</v>
      </c>
      <c r="AJ948" s="75">
        <f t="shared" ca="1" si="429"/>
        <v>0</v>
      </c>
    </row>
    <row r="949" spans="1:36">
      <c r="A949" s="41">
        <f t="shared" si="430"/>
        <v>883</v>
      </c>
      <c r="B949" s="150">
        <f ca="1">IF(ISNUMBER(A949),INDEX('MetaTrader Import'!$H$13:$J$5893,TRUNC(((A949-$A$39+1)-1)/3)+1,MOD((A949-$A$39+1)-1,3)+1),"")</f>
        <v>0</v>
      </c>
      <c r="C949" s="43">
        <f t="shared" ca="1" si="407"/>
        <v>23.506965749811361</v>
      </c>
      <c r="D949" s="43">
        <f t="shared" ca="1" si="408"/>
        <v>-0.51225184582880723</v>
      </c>
      <c r="E949" s="43">
        <f t="shared" ca="1" si="409"/>
        <v>22.994713903982554</v>
      </c>
      <c r="F949" s="43">
        <f t="shared" ca="1" si="410"/>
        <v>2.2994713903982555</v>
      </c>
      <c r="G949" s="43">
        <f>IF(A949&lt;&gt;"",IF(A949&lt;Data!$G$11*0.25,$C$13/$G$32,IF(A949&gt;Data!$G$11*0.25,$C$13,$C$13*10)),"")</f>
        <v>2</v>
      </c>
      <c r="H949" s="43">
        <f>IF(A949&lt;&gt;"",IF(Data!$G$9="constant",$C$13,IF(Data!$G$9="squeeze",G949,F949)),"")</f>
        <v>2</v>
      </c>
      <c r="I949" s="38">
        <f ca="1">IF(ISNUMBER(A949),NORMINV(RAND(),0,IF(AND(Data!$G$9="squeeze",A949&lt;Data!$G$11*0.25),$H$32,1)*$C$30*$C$13)*($C$14*$C$12),"")</f>
        <v>-1.5643240057115621E-4</v>
      </c>
      <c r="J949" s="42">
        <f ca="1">IFERROR(IF(Data!$C$6="Real",B949,I949+J948+($C$14*$C$12)*(NORMINV(RAND(),$C$15,CHOOSE($G$13,$C$13,F949,G949)))),"")</f>
        <v>1.3440945026381539</v>
      </c>
      <c r="K949" s="88">
        <f>IF(ISNUMBER(A949), IF($G$16="fixed",$G$17,MIN(H949*Data!$C$7*$C$16*0.5,$C$17*Data!$C$7))*$C$12,"")</f>
        <v>8.0000000000000007E-5</v>
      </c>
      <c r="L949" s="42">
        <f t="shared" ca="1" si="434"/>
        <v>1.3440945026381539</v>
      </c>
      <c r="M949" s="44">
        <f t="shared" ca="1" si="435"/>
        <v>1.3441345026381539</v>
      </c>
      <c r="N949" s="44">
        <f t="shared" ca="1" si="436"/>
        <v>1.3440545026381538</v>
      </c>
      <c r="O949" s="108">
        <f t="shared" ca="1" si="411"/>
        <v>1.178252038023337</v>
      </c>
      <c r="P949" s="102">
        <f t="shared" ca="1" si="412"/>
        <v>8.5359195751514285</v>
      </c>
      <c r="Q949" s="102">
        <f t="shared" ca="1" si="413"/>
        <v>0.14505223442185203</v>
      </c>
      <c r="R949" s="120">
        <f t="shared" ca="1" si="431"/>
        <v>1</v>
      </c>
      <c r="S949" s="54">
        <f t="shared" ca="1" si="432"/>
        <v>0</v>
      </c>
      <c r="T949" s="5">
        <f t="shared" ca="1" si="414"/>
        <v>1.3475392670087669</v>
      </c>
      <c r="U949" s="152">
        <f t="shared" ca="1" si="415"/>
        <v>1.3551546055591035</v>
      </c>
      <c r="V949" s="152">
        <f t="shared" ca="1" si="416"/>
        <v>1.3410926221287864</v>
      </c>
      <c r="W949" s="153">
        <f t="shared" ca="1" si="417"/>
        <v>2</v>
      </c>
      <c r="X949" s="153">
        <f t="shared" ca="1" si="418"/>
        <v>2</v>
      </c>
      <c r="Y949" s="153">
        <f t="shared" ca="1" si="419"/>
        <v>8</v>
      </c>
      <c r="Z949" s="153">
        <f t="shared" ca="1" si="420"/>
        <v>8</v>
      </c>
      <c r="AA949" s="152">
        <f t="shared" ca="1" si="421"/>
        <v>1.3520566961946332</v>
      </c>
      <c r="AB949" s="152">
        <f t="shared" ca="1" si="422"/>
        <v>1.343007522143606</v>
      </c>
      <c r="AC949" s="154">
        <f t="shared" ca="1" si="423"/>
        <v>-640.1754845183483</v>
      </c>
      <c r="AD949" s="154">
        <f t="shared" ca="1" si="424"/>
        <v>-90.158439563836623</v>
      </c>
      <c r="AE949" s="3">
        <f t="shared" ca="1" si="425"/>
        <v>-45.645870255136558</v>
      </c>
      <c r="AF949" s="3">
        <f t="shared" ca="1" si="426"/>
        <v>-730.33392408218492</v>
      </c>
      <c r="AG949" s="3" t="str">
        <f t="shared" ca="1" si="433"/>
        <v>N</v>
      </c>
      <c r="AH949" s="4" t="str">
        <f t="shared" ca="1" si="427"/>
        <v/>
      </c>
      <c r="AI949" s="75">
        <f t="shared" ca="1" si="428"/>
        <v>-73.033392408218504</v>
      </c>
      <c r="AJ949" s="75">
        <f t="shared" ca="1" si="429"/>
        <v>0</v>
      </c>
    </row>
    <row r="950" spans="1:36">
      <c r="A950" s="41">
        <f t="shared" si="430"/>
        <v>884</v>
      </c>
      <c r="B950" s="150">
        <f ca="1">IF(ISNUMBER(A950),INDEX('MetaTrader Import'!$H$13:$J$5893,TRUNC(((A950-$A$39+1)-1)/3)+1,MOD((A950-$A$39+1)-1,3)+1),"")</f>
        <v>0</v>
      </c>
      <c r="C950" s="43">
        <f t="shared" ca="1" si="407"/>
        <v>22.994713903982554</v>
      </c>
      <c r="D950" s="43">
        <f t="shared" ca="1" si="408"/>
        <v>-0.53364042635032349</v>
      </c>
      <c r="E950" s="43">
        <f t="shared" ca="1" si="409"/>
        <v>22.46107347763223</v>
      </c>
      <c r="F950" s="43">
        <f t="shared" ca="1" si="410"/>
        <v>2.246107347763223</v>
      </c>
      <c r="G950" s="43">
        <f>IF(A950&lt;&gt;"",IF(A950&lt;Data!$G$11*0.25,$C$13/$G$32,IF(A950&gt;Data!$G$11*0.25,$C$13,$C$13*10)),"")</f>
        <v>2</v>
      </c>
      <c r="H950" s="43">
        <f>IF(A950&lt;&gt;"",IF(Data!$G$9="constant",$C$13,IF(Data!$G$9="squeeze",G950,F950)),"")</f>
        <v>2</v>
      </c>
      <c r="I950" s="38">
        <f ca="1">IF(ISNUMBER(A950),NORMINV(RAND(),0,IF(AND(Data!$G$9="squeeze",A950&lt;Data!$G$11*0.25),$H$32,1)*$C$30*$C$13)*($C$14*$C$12),"")</f>
        <v>-4.3628822093150568E-4</v>
      </c>
      <c r="J950" s="42">
        <f ca="1">IFERROR(IF(Data!$C$6="Real",B950,I950+J949+($C$14*$C$12)*(NORMINV(RAND(),$C$15,CHOOSE($G$13,$C$13,F950,G950)))),"")</f>
        <v>1.3437758434861589</v>
      </c>
      <c r="K950" s="88">
        <f>IF(ISNUMBER(A950), IF($G$16="fixed",$G$17,MIN(H950*Data!$C$7*$C$16*0.5,$C$17*Data!$C$7))*$C$12,"")</f>
        <v>8.0000000000000007E-5</v>
      </c>
      <c r="L950" s="42">
        <f t="shared" ca="1" si="434"/>
        <v>1.3437758434861589</v>
      </c>
      <c r="M950" s="44">
        <f t="shared" ca="1" si="435"/>
        <v>1.3438158434861589</v>
      </c>
      <c r="N950" s="44">
        <f t="shared" ca="1" si="436"/>
        <v>1.3437358434861588</v>
      </c>
      <c r="O950" s="108">
        <f t="shared" ca="1" si="411"/>
        <v>1.2604055117366015</v>
      </c>
      <c r="P950" s="102">
        <f t="shared" ca="1" si="412"/>
        <v>8.531900690111911</v>
      </c>
      <c r="Q950" s="102">
        <f t="shared" ca="1" si="413"/>
        <v>0.23612619951889632</v>
      </c>
      <c r="R950" s="120">
        <f t="shared" ca="1" si="431"/>
        <v>1</v>
      </c>
      <c r="S950" s="54">
        <f t="shared" ca="1" si="432"/>
        <v>0</v>
      </c>
      <c r="T950" s="5">
        <f t="shared" ca="1" si="414"/>
        <v>1.3475392670087669</v>
      </c>
      <c r="U950" s="152">
        <f t="shared" ca="1" si="415"/>
        <v>1.3551546055591035</v>
      </c>
      <c r="V950" s="152">
        <f t="shared" ca="1" si="416"/>
        <v>1.3410926221287864</v>
      </c>
      <c r="W950" s="153">
        <f t="shared" ca="1" si="417"/>
        <v>2</v>
      </c>
      <c r="X950" s="153">
        <f t="shared" ca="1" si="418"/>
        <v>2</v>
      </c>
      <c r="Y950" s="153">
        <f t="shared" ca="1" si="419"/>
        <v>8</v>
      </c>
      <c r="Z950" s="153">
        <f t="shared" ca="1" si="420"/>
        <v>8</v>
      </c>
      <c r="AA950" s="152">
        <f t="shared" ca="1" si="421"/>
        <v>1.3520566961946332</v>
      </c>
      <c r="AB950" s="152">
        <f t="shared" ca="1" si="422"/>
        <v>1.343007522143606</v>
      </c>
      <c r="AC950" s="154">
        <f t="shared" ca="1" si="423"/>
        <v>-665.66821667795034</v>
      </c>
      <c r="AD950" s="154">
        <f t="shared" ca="1" si="424"/>
        <v>-64.665707404234496</v>
      </c>
      <c r="AE950" s="3">
        <f t="shared" ca="1" si="425"/>
        <v>-45.64587025513655</v>
      </c>
      <c r="AF950" s="3">
        <f t="shared" ca="1" si="426"/>
        <v>-730.33392408218481</v>
      </c>
      <c r="AG950" s="3" t="str">
        <f t="shared" ca="1" si="433"/>
        <v>N</v>
      </c>
      <c r="AH950" s="4" t="str">
        <f t="shared" ca="1" si="427"/>
        <v/>
      </c>
      <c r="AI950" s="75">
        <f t="shared" ca="1" si="428"/>
        <v>-73.033392408218475</v>
      </c>
      <c r="AJ950" s="75">
        <f t="shared" ca="1" si="429"/>
        <v>0</v>
      </c>
    </row>
    <row r="951" spans="1:36">
      <c r="A951" s="41">
        <f t="shared" si="430"/>
        <v>885</v>
      </c>
      <c r="B951" s="150">
        <f>IF(ISNUMBER(A951),INDEX('MetaTrader Import'!$H$13:$J$5893,TRUNC(((A951-$A$39+1)-1)/3)+1,MOD((A951-$A$39+1)-1,3)+1),"")</f>
        <v>0</v>
      </c>
      <c r="C951" s="43">
        <f t="shared" ca="1" si="407"/>
        <v>22.46107347763223</v>
      </c>
      <c r="D951" s="43">
        <f t="shared" ca="1" si="408"/>
        <v>-1.7523221939945253</v>
      </c>
      <c r="E951" s="43">
        <f t="shared" ca="1" si="409"/>
        <v>20.708751283637703</v>
      </c>
      <c r="F951" s="43">
        <f t="shared" ca="1" si="410"/>
        <v>2.0708751283637703</v>
      </c>
      <c r="G951" s="43">
        <f>IF(A951&lt;&gt;"",IF(A951&lt;Data!$G$11*0.25,$C$13/$G$32,IF(A951&gt;Data!$G$11*0.25,$C$13,$C$13*10)),"")</f>
        <v>2</v>
      </c>
      <c r="H951" s="43">
        <f>IF(A951&lt;&gt;"",IF(Data!$G$9="constant",$C$13,IF(Data!$G$9="squeeze",G951,F951)),"")</f>
        <v>2</v>
      </c>
      <c r="I951" s="38">
        <f ca="1">IF(ISNUMBER(A951),NORMINV(RAND(),0,IF(AND(Data!$G$9="squeeze",A951&lt;Data!$G$11*0.25),$H$32,1)*$C$30*$C$13)*($C$14*$C$12),"")</f>
        <v>7.5655674993141311E-4</v>
      </c>
      <c r="J951" s="42">
        <f ca="1">IFERROR(IF(Data!$C$6="Real",B951,I951+J950+($C$14*$C$12)*(NORMINV(RAND(),$C$15,CHOOSE($G$13,$C$13,F951,G951)))),"")</f>
        <v>1.344828702965791</v>
      </c>
      <c r="K951" s="88">
        <f>IF(ISNUMBER(A951), IF($G$16="fixed",$G$17,MIN(H951*Data!$C$7*$C$16*0.5,$C$17*Data!$C$7))*$C$12,"")</f>
        <v>8.0000000000000007E-5</v>
      </c>
      <c r="L951" s="42">
        <f t="shared" ca="1" si="434"/>
        <v>1.344828702965791</v>
      </c>
      <c r="M951" s="44">
        <f t="shared" ca="1" si="435"/>
        <v>1.3448687029657911</v>
      </c>
      <c r="N951" s="44">
        <f t="shared" ca="1" si="436"/>
        <v>1.344788702965791</v>
      </c>
      <c r="O951" s="108">
        <f t="shared" ca="1" si="411"/>
        <v>1.4529810222405943</v>
      </c>
      <c r="P951" s="102">
        <f t="shared" ca="1" si="412"/>
        <v>8.9891986109687192</v>
      </c>
      <c r="Q951" s="102">
        <f t="shared" ca="1" si="413"/>
        <v>0.29135918352854367</v>
      </c>
      <c r="R951" s="120">
        <f t="shared" ca="1" si="431"/>
        <v>1</v>
      </c>
      <c r="S951" s="54">
        <f t="shared" ca="1" si="432"/>
        <v>0</v>
      </c>
      <c r="T951" s="5">
        <f t="shared" ca="1" si="414"/>
        <v>1.3475392670087669</v>
      </c>
      <c r="U951" s="152">
        <f t="shared" ca="1" si="415"/>
        <v>1.3551546055591035</v>
      </c>
      <c r="V951" s="152">
        <f t="shared" ca="1" si="416"/>
        <v>1.3410926221287864</v>
      </c>
      <c r="W951" s="153">
        <f t="shared" ca="1" si="417"/>
        <v>2</v>
      </c>
      <c r="X951" s="153">
        <f t="shared" ca="1" si="418"/>
        <v>2</v>
      </c>
      <c r="Y951" s="153">
        <f t="shared" ca="1" si="419"/>
        <v>8</v>
      </c>
      <c r="Z951" s="153">
        <f t="shared" ca="1" si="420"/>
        <v>8</v>
      </c>
      <c r="AA951" s="152">
        <f t="shared" ca="1" si="421"/>
        <v>1.3520566961946332</v>
      </c>
      <c r="AB951" s="152">
        <f t="shared" ca="1" si="422"/>
        <v>1.343007522143606</v>
      </c>
      <c r="AC951" s="154">
        <f t="shared" ca="1" si="423"/>
        <v>-581.43945830737562</v>
      </c>
      <c r="AD951" s="154">
        <f t="shared" ca="1" si="424"/>
        <v>-148.89446577480925</v>
      </c>
      <c r="AE951" s="3">
        <f t="shared" ca="1" si="425"/>
        <v>-45.645870255136558</v>
      </c>
      <c r="AF951" s="3">
        <f t="shared" ca="1" si="426"/>
        <v>-730.33392408218492</v>
      </c>
      <c r="AG951" s="3" t="str">
        <f t="shared" ca="1" si="433"/>
        <v>N</v>
      </c>
      <c r="AH951" s="4" t="str">
        <f t="shared" ca="1" si="427"/>
        <v/>
      </c>
      <c r="AI951" s="75">
        <f t="shared" ca="1" si="428"/>
        <v>-73.033392408218504</v>
      </c>
      <c r="AJ951" s="75">
        <f t="shared" ca="1" si="429"/>
        <v>0</v>
      </c>
    </row>
    <row r="952" spans="1:36">
      <c r="A952" s="41">
        <f t="shared" si="430"/>
        <v>886</v>
      </c>
      <c r="B952" s="150">
        <f ca="1">IF(ISNUMBER(A952),INDEX('MetaTrader Import'!$H$13:$J$5893,TRUNC(((A952-$A$39+1)-1)/3)+1,MOD((A952-$A$39+1)-1,3)+1),"")</f>
        <v>0</v>
      </c>
      <c r="C952" s="43">
        <f t="shared" ca="1" si="407"/>
        <v>20.708751283637703</v>
      </c>
      <c r="D952" s="43">
        <f t="shared" ca="1" si="408"/>
        <v>-0.40012974125485651</v>
      </c>
      <c r="E952" s="43">
        <f t="shared" ca="1" si="409"/>
        <v>20.308621542382845</v>
      </c>
      <c r="F952" s="43">
        <f t="shared" ca="1" si="410"/>
        <v>2.0308621542382843</v>
      </c>
      <c r="G952" s="43">
        <f>IF(A952&lt;&gt;"",IF(A952&lt;Data!$G$11*0.25,$C$13/$G$32,IF(A952&gt;Data!$G$11*0.25,$C$13,$C$13*10)),"")</f>
        <v>2</v>
      </c>
      <c r="H952" s="43">
        <f>IF(A952&lt;&gt;"",IF(Data!$G$9="constant",$C$13,IF(Data!$G$9="squeeze",G952,F952)),"")</f>
        <v>2</v>
      </c>
      <c r="I952" s="38">
        <f ca="1">IF(ISNUMBER(A952),NORMINV(RAND(),0,IF(AND(Data!$G$9="squeeze",A952&lt;Data!$G$11*0.25),$H$32,1)*$C$30*$C$13)*($C$14*$C$12),"")</f>
        <v>3.390137055234522E-4</v>
      </c>
      <c r="J952" s="42">
        <f ca="1">IFERROR(IF(Data!$C$6="Real",B952,I952+J951+($C$14*$C$12)*(NORMINV(RAND(),$C$15,CHOOSE($G$13,$C$13,F952,G952)))),"")</f>
        <v>1.3455208952626361</v>
      </c>
      <c r="K952" s="88">
        <f>IF(ISNUMBER(A952), IF($G$16="fixed",$G$17,MIN(H952*Data!$C$7*$C$16*0.5,$C$17*Data!$C$7))*$C$12,"")</f>
        <v>8.0000000000000007E-5</v>
      </c>
      <c r="L952" s="42">
        <f t="shared" ca="1" si="434"/>
        <v>1.3455208952626361</v>
      </c>
      <c r="M952" s="44">
        <f t="shared" ca="1" si="435"/>
        <v>1.3455608952626361</v>
      </c>
      <c r="N952" s="44">
        <f t="shared" ca="1" si="436"/>
        <v>1.345480895262636</v>
      </c>
      <c r="O952" s="108">
        <f t="shared" ca="1" si="411"/>
        <v>1.7281031944261227</v>
      </c>
      <c r="P952" s="102">
        <f t="shared" ca="1" si="412"/>
        <v>9.9107970732020849</v>
      </c>
      <c r="Q952" s="102">
        <f t="shared" ca="1" si="413"/>
        <v>0.32577036136239862</v>
      </c>
      <c r="R952" s="120">
        <f t="shared" ca="1" si="431"/>
        <v>1</v>
      </c>
      <c r="S952" s="54">
        <f t="shared" ca="1" si="432"/>
        <v>0</v>
      </c>
      <c r="T952" s="5">
        <f t="shared" ca="1" si="414"/>
        <v>1.3475392670087669</v>
      </c>
      <c r="U952" s="152">
        <f t="shared" ca="1" si="415"/>
        <v>1.3551546055591035</v>
      </c>
      <c r="V952" s="152">
        <f t="shared" ca="1" si="416"/>
        <v>1.3410926221287864</v>
      </c>
      <c r="W952" s="153">
        <f t="shared" ca="1" si="417"/>
        <v>2</v>
      </c>
      <c r="X952" s="153">
        <f t="shared" ca="1" si="418"/>
        <v>2</v>
      </c>
      <c r="Y952" s="153">
        <f t="shared" ca="1" si="419"/>
        <v>8</v>
      </c>
      <c r="Z952" s="153">
        <f t="shared" ca="1" si="420"/>
        <v>8</v>
      </c>
      <c r="AA952" s="152">
        <f t="shared" ca="1" si="421"/>
        <v>1.3520566961946332</v>
      </c>
      <c r="AB952" s="152">
        <f t="shared" ca="1" si="422"/>
        <v>1.343007522143606</v>
      </c>
      <c r="AC952" s="154">
        <f t="shared" ca="1" si="423"/>
        <v>-526.0640745597733</v>
      </c>
      <c r="AD952" s="154">
        <f t="shared" ca="1" si="424"/>
        <v>-204.26984952241156</v>
      </c>
      <c r="AE952" s="3">
        <f t="shared" ca="1" si="425"/>
        <v>-45.645870255136558</v>
      </c>
      <c r="AF952" s="3">
        <f t="shared" ca="1" si="426"/>
        <v>-730.33392408218492</v>
      </c>
      <c r="AG952" s="3" t="str">
        <f t="shared" ca="1" si="433"/>
        <v>N</v>
      </c>
      <c r="AH952" s="4" t="str">
        <f t="shared" ca="1" si="427"/>
        <v/>
      </c>
      <c r="AI952" s="75">
        <f t="shared" ca="1" si="428"/>
        <v>-73.033392408218504</v>
      </c>
      <c r="AJ952" s="75">
        <f t="shared" ca="1" si="429"/>
        <v>0</v>
      </c>
    </row>
    <row r="953" spans="1:36">
      <c r="A953" s="41">
        <f t="shared" si="430"/>
        <v>887</v>
      </c>
      <c r="B953" s="150">
        <f ca="1">IF(ISNUMBER(A953),INDEX('MetaTrader Import'!$H$13:$J$5893,TRUNC(((A953-$A$39+1)-1)/3)+1,MOD((A953-$A$39+1)-1,3)+1),"")</f>
        <v>0</v>
      </c>
      <c r="C953" s="43">
        <f t="shared" ca="1" si="407"/>
        <v>20.308621542382845</v>
      </c>
      <c r="D953" s="43">
        <f t="shared" ca="1" si="408"/>
        <v>3.8601961703076775</v>
      </c>
      <c r="E953" s="43">
        <f t="shared" ca="1" si="409"/>
        <v>24.168817712690522</v>
      </c>
      <c r="F953" s="43">
        <f t="shared" ca="1" si="410"/>
        <v>2.4168817712690522</v>
      </c>
      <c r="G953" s="43">
        <f>IF(A953&lt;&gt;"",IF(A953&lt;Data!$G$11*0.25,$C$13/$G$32,IF(A953&gt;Data!$G$11*0.25,$C$13,$C$13*10)),"")</f>
        <v>2</v>
      </c>
      <c r="H953" s="43">
        <f>IF(A953&lt;&gt;"",IF(Data!$G$9="constant",$C$13,IF(Data!$G$9="squeeze",G953,F953)),"")</f>
        <v>2</v>
      </c>
      <c r="I953" s="38">
        <f ca="1">IF(ISNUMBER(A953),NORMINV(RAND(),0,IF(AND(Data!$G$9="squeeze",A953&lt;Data!$G$11*0.25),$H$32,1)*$C$30*$C$13)*($C$14*$C$12),"")</f>
        <v>2.8880911700562851E-5</v>
      </c>
      <c r="J953" s="42">
        <f ca="1">IFERROR(IF(Data!$C$6="Real",B953,I953+J952+($C$14*$C$12)*(NORMINV(RAND(),$C$15,CHOOSE($G$13,$C$13,F953,G953)))),"")</f>
        <v>1.3457097693960294</v>
      </c>
      <c r="K953" s="88">
        <f>IF(ISNUMBER(A953), IF($G$16="fixed",$G$17,MIN(H953*Data!$C$7*$C$16*0.5,$C$17*Data!$C$7))*$C$12,"")</f>
        <v>8.0000000000000007E-5</v>
      </c>
      <c r="L953" s="42">
        <f t="shared" ca="1" si="434"/>
        <v>1.3457097693960294</v>
      </c>
      <c r="M953" s="44">
        <f t="shared" ca="1" si="435"/>
        <v>1.3457497693960294</v>
      </c>
      <c r="N953" s="44">
        <f t="shared" ca="1" si="436"/>
        <v>1.3456697693960293</v>
      </c>
      <c r="O953" s="108">
        <f t="shared" ca="1" si="411"/>
        <v>2.1118122983771155</v>
      </c>
      <c r="P953" s="102">
        <f t="shared" ca="1" si="412"/>
        <v>10.918564193201306</v>
      </c>
      <c r="Q953" s="102">
        <f t="shared" ca="1" si="413"/>
        <v>0.36910470893031549</v>
      </c>
      <c r="R953" s="120">
        <f t="shared" ca="1" si="431"/>
        <v>1</v>
      </c>
      <c r="S953" s="54">
        <f t="shared" ca="1" si="432"/>
        <v>0</v>
      </c>
      <c r="T953" s="5">
        <f t="shared" ca="1" si="414"/>
        <v>1.3475392670087669</v>
      </c>
      <c r="U953" s="152">
        <f t="shared" ca="1" si="415"/>
        <v>1.3551546055591035</v>
      </c>
      <c r="V953" s="152">
        <f t="shared" ca="1" si="416"/>
        <v>1.3410926221287864</v>
      </c>
      <c r="W953" s="153">
        <f t="shared" ca="1" si="417"/>
        <v>2</v>
      </c>
      <c r="X953" s="153">
        <f t="shared" ca="1" si="418"/>
        <v>2</v>
      </c>
      <c r="Y953" s="153">
        <f t="shared" ca="1" si="419"/>
        <v>8</v>
      </c>
      <c r="Z953" s="153">
        <f t="shared" ca="1" si="420"/>
        <v>8</v>
      </c>
      <c r="AA953" s="152">
        <f t="shared" ca="1" si="421"/>
        <v>1.3520566961946332</v>
      </c>
      <c r="AB953" s="152">
        <f t="shared" ca="1" si="422"/>
        <v>1.343007522143606</v>
      </c>
      <c r="AC953" s="154">
        <f t="shared" ca="1" si="423"/>
        <v>-510.9541438883092</v>
      </c>
      <c r="AD953" s="154">
        <f t="shared" ca="1" si="424"/>
        <v>-219.37978019387572</v>
      </c>
      <c r="AE953" s="3">
        <f t="shared" ca="1" si="425"/>
        <v>-45.645870255136558</v>
      </c>
      <c r="AF953" s="3">
        <f t="shared" ca="1" si="426"/>
        <v>-730.33392408218492</v>
      </c>
      <c r="AG953" s="3" t="str">
        <f t="shared" ca="1" si="433"/>
        <v>N</v>
      </c>
      <c r="AH953" s="4" t="str">
        <f t="shared" ca="1" si="427"/>
        <v/>
      </c>
      <c r="AI953" s="75">
        <f t="shared" ca="1" si="428"/>
        <v>-73.033392408218504</v>
      </c>
      <c r="AJ953" s="75">
        <f t="shared" ca="1" si="429"/>
        <v>0</v>
      </c>
    </row>
    <row r="954" spans="1:36">
      <c r="A954" s="41">
        <f t="shared" si="430"/>
        <v>888</v>
      </c>
      <c r="B954" s="150">
        <f>IF(ISNUMBER(A954),INDEX('MetaTrader Import'!$H$13:$J$5893,TRUNC(((A954-$A$39+1)-1)/3)+1,MOD((A954-$A$39+1)-1,3)+1),"")</f>
        <v>0</v>
      </c>
      <c r="C954" s="43">
        <f t="shared" ca="1" si="407"/>
        <v>24.168817712690522</v>
      </c>
      <c r="D954" s="43">
        <f t="shared" ca="1" si="408"/>
        <v>0.50941155796580728</v>
      </c>
      <c r="E954" s="43">
        <f t="shared" ca="1" si="409"/>
        <v>24.678229270656331</v>
      </c>
      <c r="F954" s="43">
        <f t="shared" ca="1" si="410"/>
        <v>2.4678229270656331</v>
      </c>
      <c r="G954" s="43">
        <f>IF(A954&lt;&gt;"",IF(A954&lt;Data!$G$11*0.25,$C$13/$G$32,IF(A954&gt;Data!$G$11*0.25,$C$13,$C$13*10)),"")</f>
        <v>2</v>
      </c>
      <c r="H954" s="43">
        <f>IF(A954&lt;&gt;"",IF(Data!$G$9="constant",$C$13,IF(Data!$G$9="squeeze",G954,F954)),"")</f>
        <v>2</v>
      </c>
      <c r="I954" s="38">
        <f ca="1">IF(ISNUMBER(A954),NORMINV(RAND(),0,IF(AND(Data!$G$9="squeeze",A954&lt;Data!$G$11*0.25),$H$32,1)*$C$30*$C$13)*($C$14*$C$12),"")</f>
        <v>1.8524446030946763E-5</v>
      </c>
      <c r="J954" s="42">
        <f ca="1">IFERROR(IF(Data!$C$6="Real",B954,I954+J953+($C$14*$C$12)*(NORMINV(RAND(),$C$15,CHOOSE($G$13,$C$13,F954,G954)))),"")</f>
        <v>1.3461753073599612</v>
      </c>
      <c r="K954" s="88">
        <f>IF(ISNUMBER(A954), IF($G$16="fixed",$G$17,MIN(H954*Data!$C$7*$C$16*0.5,$C$17*Data!$C$7))*$C$12,"")</f>
        <v>8.0000000000000007E-5</v>
      </c>
      <c r="L954" s="42">
        <f t="shared" ca="1" si="434"/>
        <v>1.3461753073599612</v>
      </c>
      <c r="M954" s="44">
        <f t="shared" ca="1" si="435"/>
        <v>1.3462153073599612</v>
      </c>
      <c r="N954" s="44">
        <f t="shared" ca="1" si="436"/>
        <v>1.3461353073599611</v>
      </c>
      <c r="O954" s="108">
        <f t="shared" ca="1" si="411"/>
        <v>2.3105253712571043</v>
      </c>
      <c r="P954" s="102">
        <f t="shared" ca="1" si="412"/>
        <v>11.695445018148929</v>
      </c>
      <c r="Q954" s="102">
        <f t="shared" ca="1" si="413"/>
        <v>0.41272103027566964</v>
      </c>
      <c r="R954" s="120">
        <f t="shared" ca="1" si="431"/>
        <v>1</v>
      </c>
      <c r="S954" s="54">
        <f t="shared" ca="1" si="432"/>
        <v>0</v>
      </c>
      <c r="T954" s="5">
        <f t="shared" ca="1" si="414"/>
        <v>1.3475392670087669</v>
      </c>
      <c r="U954" s="152">
        <f t="shared" ca="1" si="415"/>
        <v>1.3551546055591035</v>
      </c>
      <c r="V954" s="152">
        <f t="shared" ca="1" si="416"/>
        <v>1.3410926221287864</v>
      </c>
      <c r="W954" s="153">
        <f t="shared" ca="1" si="417"/>
        <v>2</v>
      </c>
      <c r="X954" s="153">
        <f t="shared" ca="1" si="418"/>
        <v>2</v>
      </c>
      <c r="Y954" s="153">
        <f t="shared" ca="1" si="419"/>
        <v>8</v>
      </c>
      <c r="Z954" s="153">
        <f t="shared" ca="1" si="420"/>
        <v>8</v>
      </c>
      <c r="AA954" s="152">
        <f t="shared" ca="1" si="421"/>
        <v>1.3520566961946332</v>
      </c>
      <c r="AB954" s="152">
        <f t="shared" ca="1" si="422"/>
        <v>1.343007522143606</v>
      </c>
      <c r="AC954" s="154">
        <f t="shared" ca="1" si="423"/>
        <v>-473.71110677376646</v>
      </c>
      <c r="AD954" s="154">
        <f t="shared" ca="1" si="424"/>
        <v>-256.6228173084184</v>
      </c>
      <c r="AE954" s="3">
        <f t="shared" ca="1" si="425"/>
        <v>-45.645870255136558</v>
      </c>
      <c r="AF954" s="3">
        <f t="shared" ca="1" si="426"/>
        <v>-730.33392408218492</v>
      </c>
      <c r="AG954" s="3" t="str">
        <f t="shared" ca="1" si="433"/>
        <v>N</v>
      </c>
      <c r="AH954" s="4" t="str">
        <f t="shared" ca="1" si="427"/>
        <v/>
      </c>
      <c r="AI954" s="75">
        <f t="shared" ca="1" si="428"/>
        <v>-73.033392408218504</v>
      </c>
      <c r="AJ954" s="75">
        <f t="shared" ca="1" si="429"/>
        <v>0</v>
      </c>
    </row>
    <row r="955" spans="1:36">
      <c r="A955" s="41">
        <f t="shared" si="430"/>
        <v>889</v>
      </c>
      <c r="B955" s="150">
        <f ca="1">IF(ISNUMBER(A955),INDEX('MetaTrader Import'!$H$13:$J$5893,TRUNC(((A955-$A$39+1)-1)/3)+1,MOD((A955-$A$39+1)-1,3)+1),"")</f>
        <v>0</v>
      </c>
      <c r="C955" s="43">
        <f t="shared" ca="1" si="407"/>
        <v>24.678229270656331</v>
      </c>
      <c r="D955" s="43">
        <f t="shared" ca="1" si="408"/>
        <v>-1.1515976465731292</v>
      </c>
      <c r="E955" s="43">
        <f t="shared" ca="1" si="409"/>
        <v>23.526631624083201</v>
      </c>
      <c r="F955" s="43">
        <f t="shared" ca="1" si="410"/>
        <v>2.3526631624083203</v>
      </c>
      <c r="G955" s="43">
        <f>IF(A955&lt;&gt;"",IF(A955&lt;Data!$G$11*0.25,$C$13/$G$32,IF(A955&gt;Data!$G$11*0.25,$C$13,$C$13*10)),"")</f>
        <v>2</v>
      </c>
      <c r="H955" s="43">
        <f>IF(A955&lt;&gt;"",IF(Data!$G$9="constant",$C$13,IF(Data!$G$9="squeeze",G955,F955)),"")</f>
        <v>2</v>
      </c>
      <c r="I955" s="38">
        <f ca="1">IF(ISNUMBER(A955),NORMINV(RAND(),0,IF(AND(Data!$G$9="squeeze",A955&lt;Data!$G$11*0.25),$H$32,1)*$C$30*$C$13)*($C$14*$C$12),"")</f>
        <v>8.0235876700722673E-5</v>
      </c>
      <c r="J955" s="42">
        <f ca="1">IFERROR(IF(Data!$C$6="Real",B955,I955+J954+($C$14*$C$12)*(NORMINV(RAND(),$C$15,CHOOSE($G$13,$C$13,F955,G955)))),"")</f>
        <v>1.3466647725519152</v>
      </c>
      <c r="K955" s="88">
        <f>IF(ISNUMBER(A955), IF($G$16="fixed",$G$17,MIN(H955*Data!$C$7*$C$16*0.5,$C$17*Data!$C$7))*$C$12,"")</f>
        <v>8.0000000000000007E-5</v>
      </c>
      <c r="L955" s="42">
        <f t="shared" ca="1" si="434"/>
        <v>1.3466647725519152</v>
      </c>
      <c r="M955" s="44">
        <f t="shared" ca="1" si="435"/>
        <v>1.3467047725519152</v>
      </c>
      <c r="N955" s="44">
        <f t="shared" ca="1" si="436"/>
        <v>1.3466247725519152</v>
      </c>
      <c r="O955" s="108">
        <f t="shared" ca="1" si="411"/>
        <v>2.2683352491197115</v>
      </c>
      <c r="P955" s="102">
        <f t="shared" ca="1" si="412"/>
        <v>11.469022751372101</v>
      </c>
      <c r="Q955" s="102">
        <f t="shared" ca="1" si="413"/>
        <v>0.44839361364412661</v>
      </c>
      <c r="R955" s="120">
        <f t="shared" ca="1" si="431"/>
        <v>1</v>
      </c>
      <c r="S955" s="54">
        <f t="shared" ca="1" si="432"/>
        <v>0</v>
      </c>
      <c r="T955" s="5">
        <f t="shared" ca="1" si="414"/>
        <v>1.3475392670087669</v>
      </c>
      <c r="U955" s="152">
        <f t="shared" ca="1" si="415"/>
        <v>1.3551546055591035</v>
      </c>
      <c r="V955" s="152">
        <f t="shared" ca="1" si="416"/>
        <v>1.3410926221287864</v>
      </c>
      <c r="W955" s="153">
        <f t="shared" ca="1" si="417"/>
        <v>2</v>
      </c>
      <c r="X955" s="153">
        <f t="shared" ca="1" si="418"/>
        <v>2</v>
      </c>
      <c r="Y955" s="153">
        <f t="shared" ca="1" si="419"/>
        <v>8</v>
      </c>
      <c r="Z955" s="153">
        <f t="shared" ca="1" si="420"/>
        <v>8</v>
      </c>
      <c r="AA955" s="152">
        <f t="shared" ca="1" si="421"/>
        <v>1.3520566961946332</v>
      </c>
      <c r="AB955" s="152">
        <f t="shared" ca="1" si="422"/>
        <v>1.343007522143606</v>
      </c>
      <c r="AC955" s="154">
        <f t="shared" ca="1" si="423"/>
        <v>-434.55389141744405</v>
      </c>
      <c r="AD955" s="154">
        <f t="shared" ca="1" si="424"/>
        <v>-295.78003266474082</v>
      </c>
      <c r="AE955" s="3">
        <f t="shared" ca="1" si="425"/>
        <v>-45.645870255136558</v>
      </c>
      <c r="AF955" s="3">
        <f t="shared" ca="1" si="426"/>
        <v>-730.33392408218492</v>
      </c>
      <c r="AG955" s="3" t="str">
        <f t="shared" ca="1" si="433"/>
        <v>N</v>
      </c>
      <c r="AH955" s="4" t="str">
        <f t="shared" ca="1" si="427"/>
        <v/>
      </c>
      <c r="AI955" s="75">
        <f t="shared" ca="1" si="428"/>
        <v>-73.033392408218504</v>
      </c>
      <c r="AJ955" s="75">
        <f t="shared" ca="1" si="429"/>
        <v>0</v>
      </c>
    </row>
    <row r="956" spans="1:36">
      <c r="A956" s="41">
        <f t="shared" si="430"/>
        <v>890</v>
      </c>
      <c r="B956" s="150">
        <f ca="1">IF(ISNUMBER(A956),INDEX('MetaTrader Import'!$H$13:$J$5893,TRUNC(((A956-$A$39+1)-1)/3)+1,MOD((A956-$A$39+1)-1,3)+1),"")</f>
        <v>0</v>
      </c>
      <c r="C956" s="43">
        <f t="shared" ca="1" si="407"/>
        <v>23.526631624083201</v>
      </c>
      <c r="D956" s="43">
        <f t="shared" ca="1" si="408"/>
        <v>-2.1661858350883052</v>
      </c>
      <c r="E956" s="43">
        <f t="shared" ca="1" si="409"/>
        <v>21.360445788994895</v>
      </c>
      <c r="F956" s="43">
        <f t="shared" ca="1" si="410"/>
        <v>2.1360445788994893</v>
      </c>
      <c r="G956" s="43">
        <f>IF(A956&lt;&gt;"",IF(A956&lt;Data!$G$11*0.25,$C$13/$G$32,IF(A956&gt;Data!$G$11*0.25,$C$13,$C$13*10)),"")</f>
        <v>2</v>
      </c>
      <c r="H956" s="43">
        <f>IF(A956&lt;&gt;"",IF(Data!$G$9="constant",$C$13,IF(Data!$G$9="squeeze",G956,F956)),"")</f>
        <v>2</v>
      </c>
      <c r="I956" s="38">
        <f ca="1">IF(ISNUMBER(A956),NORMINV(RAND(),0,IF(AND(Data!$G$9="squeeze",A956&lt;Data!$G$11*0.25),$H$32,1)*$C$30*$C$13)*($C$14*$C$12),"")</f>
        <v>1.3314225534869794E-4</v>
      </c>
      <c r="J956" s="42">
        <f ca="1">IFERROR(IF(Data!$C$6="Real",B956,I956+J955+($C$14*$C$12)*(NORMINV(RAND(),$C$15,CHOOSE($G$13,$C$13,F956,G956)))),"")</f>
        <v>1.3464222231889351</v>
      </c>
      <c r="K956" s="88">
        <f>IF(ISNUMBER(A956), IF($G$16="fixed",$G$17,MIN(H956*Data!$C$7*$C$16*0.5,$C$17*Data!$C$7))*$C$12,"")</f>
        <v>8.0000000000000007E-5</v>
      </c>
      <c r="L956" s="42">
        <f t="shared" ca="1" si="434"/>
        <v>1.3464222231889351</v>
      </c>
      <c r="M956" s="44">
        <f t="shared" ca="1" si="435"/>
        <v>1.3464622231889352</v>
      </c>
      <c r="N956" s="44">
        <f t="shared" ca="1" si="436"/>
        <v>1.3463822231889351</v>
      </c>
      <c r="O956" s="108">
        <f t="shared" ca="1" si="411"/>
        <v>2.1460273282908497</v>
      </c>
      <c r="P956" s="102">
        <f t="shared" ca="1" si="412"/>
        <v>10.899672092935418</v>
      </c>
      <c r="Q956" s="102">
        <f t="shared" ca="1" si="413"/>
        <v>0.45134537640404099</v>
      </c>
      <c r="R956" s="120">
        <f t="shared" ca="1" si="431"/>
        <v>1</v>
      </c>
      <c r="S956" s="54">
        <f t="shared" ca="1" si="432"/>
        <v>0</v>
      </c>
      <c r="T956" s="5">
        <f t="shared" ca="1" si="414"/>
        <v>1.3475392670087669</v>
      </c>
      <c r="U956" s="152">
        <f t="shared" ca="1" si="415"/>
        <v>1.3551546055591035</v>
      </c>
      <c r="V956" s="152">
        <f t="shared" ca="1" si="416"/>
        <v>1.3410926221287864</v>
      </c>
      <c r="W956" s="153">
        <f t="shared" ca="1" si="417"/>
        <v>2</v>
      </c>
      <c r="X956" s="153">
        <f t="shared" ca="1" si="418"/>
        <v>2</v>
      </c>
      <c r="Y956" s="153">
        <f t="shared" ca="1" si="419"/>
        <v>8</v>
      </c>
      <c r="Z956" s="153">
        <f t="shared" ca="1" si="420"/>
        <v>8</v>
      </c>
      <c r="AA956" s="152">
        <f t="shared" ca="1" si="421"/>
        <v>1.3520566961946332</v>
      </c>
      <c r="AB956" s="152">
        <f t="shared" ca="1" si="422"/>
        <v>1.343007522143606</v>
      </c>
      <c r="AC956" s="154">
        <f t="shared" ca="1" si="423"/>
        <v>-453.95784045584975</v>
      </c>
      <c r="AD956" s="154">
        <f t="shared" ca="1" si="424"/>
        <v>-276.37608362633512</v>
      </c>
      <c r="AE956" s="3">
        <f t="shared" ca="1" si="425"/>
        <v>-45.645870255136558</v>
      </c>
      <c r="AF956" s="3">
        <f t="shared" ca="1" si="426"/>
        <v>-730.33392408218492</v>
      </c>
      <c r="AG956" s="3" t="str">
        <f t="shared" ca="1" si="433"/>
        <v>N</v>
      </c>
      <c r="AH956" s="4" t="str">
        <f t="shared" ca="1" si="427"/>
        <v/>
      </c>
      <c r="AI956" s="75">
        <f t="shared" ca="1" si="428"/>
        <v>-73.033392408218504</v>
      </c>
      <c r="AJ956" s="75">
        <f t="shared" ca="1" si="429"/>
        <v>0</v>
      </c>
    </row>
    <row r="957" spans="1:36">
      <c r="A957" s="41">
        <f t="shared" si="430"/>
        <v>891</v>
      </c>
      <c r="B957" s="150">
        <f>IF(ISNUMBER(A957),INDEX('MetaTrader Import'!$H$13:$J$5893,TRUNC(((A957-$A$39+1)-1)/3)+1,MOD((A957-$A$39+1)-1,3)+1),"")</f>
        <v>0</v>
      </c>
      <c r="C957" s="43">
        <f t="shared" ca="1" si="407"/>
        <v>21.360445788994895</v>
      </c>
      <c r="D957" s="43">
        <f t="shared" ca="1" si="408"/>
        <v>2.3532358506587827</v>
      </c>
      <c r="E957" s="43">
        <f t="shared" ca="1" si="409"/>
        <v>23.713681639653679</v>
      </c>
      <c r="F957" s="43">
        <f t="shared" ca="1" si="410"/>
        <v>2.3713681639653679</v>
      </c>
      <c r="G957" s="43">
        <f>IF(A957&lt;&gt;"",IF(A957&lt;Data!$G$11*0.25,$C$13/$G$32,IF(A957&gt;Data!$G$11*0.25,$C$13,$C$13*10)),"")</f>
        <v>2</v>
      </c>
      <c r="H957" s="43">
        <f>IF(A957&lt;&gt;"",IF(Data!$G$9="constant",$C$13,IF(Data!$G$9="squeeze",G957,F957)),"")</f>
        <v>2</v>
      </c>
      <c r="I957" s="38">
        <f ca="1">IF(ISNUMBER(A957),NORMINV(RAND(),0,IF(AND(Data!$G$9="squeeze",A957&lt;Data!$G$11*0.25),$H$32,1)*$C$30*$C$13)*($C$14*$C$12),"")</f>
        <v>-2.6016584582734416E-5</v>
      </c>
      <c r="J957" s="42">
        <f ca="1">IFERROR(IF(Data!$C$6="Real",B957,I957+J956+($C$14*$C$12)*(NORMINV(RAND(),$C$15,CHOOSE($G$13,$C$13,F957,G957)))),"")</f>
        <v>1.346546172491869</v>
      </c>
      <c r="K957" s="88">
        <f>IF(ISNUMBER(A957), IF($G$16="fixed",$G$17,MIN(H957*Data!$C$7*$C$16*0.5,$C$17*Data!$C$7))*$C$12,"")</f>
        <v>8.0000000000000007E-5</v>
      </c>
      <c r="L957" s="42">
        <f t="shared" ca="1" si="434"/>
        <v>1.346546172491869</v>
      </c>
      <c r="M957" s="44">
        <f t="shared" ca="1" si="435"/>
        <v>1.3465861724918691</v>
      </c>
      <c r="N957" s="44">
        <f t="shared" ca="1" si="436"/>
        <v>1.346506172491869</v>
      </c>
      <c r="O957" s="108">
        <f t="shared" ca="1" si="411"/>
        <v>2.0594694915991942</v>
      </c>
      <c r="P957" s="102">
        <f t="shared" ca="1" si="412"/>
        <v>10.519923954981278</v>
      </c>
      <c r="Q957" s="102">
        <f t="shared" ca="1" si="413"/>
        <v>0.42300006234591647</v>
      </c>
      <c r="R957" s="120">
        <f t="shared" ca="1" si="431"/>
        <v>1</v>
      </c>
      <c r="S957" s="54">
        <f t="shared" ca="1" si="432"/>
        <v>0</v>
      </c>
      <c r="T957" s="5">
        <f t="shared" ca="1" si="414"/>
        <v>1.3475392670087669</v>
      </c>
      <c r="U957" s="152">
        <f t="shared" ca="1" si="415"/>
        <v>1.3551546055591035</v>
      </c>
      <c r="V957" s="152">
        <f t="shared" ca="1" si="416"/>
        <v>1.3410926221287864</v>
      </c>
      <c r="W957" s="153">
        <f t="shared" ca="1" si="417"/>
        <v>2</v>
      </c>
      <c r="X957" s="153">
        <f t="shared" ca="1" si="418"/>
        <v>2</v>
      </c>
      <c r="Y957" s="153">
        <f t="shared" ca="1" si="419"/>
        <v>8</v>
      </c>
      <c r="Z957" s="153">
        <f t="shared" ca="1" si="420"/>
        <v>8</v>
      </c>
      <c r="AA957" s="152">
        <f t="shared" ca="1" si="421"/>
        <v>1.3520566961946332</v>
      </c>
      <c r="AB957" s="152">
        <f t="shared" ca="1" si="422"/>
        <v>1.343007522143606</v>
      </c>
      <c r="AC957" s="154">
        <f t="shared" ca="1" si="423"/>
        <v>-444.04189622113677</v>
      </c>
      <c r="AD957" s="154">
        <f t="shared" ca="1" si="424"/>
        <v>-286.29202786104815</v>
      </c>
      <c r="AE957" s="3">
        <f t="shared" ca="1" si="425"/>
        <v>-45.645870255136558</v>
      </c>
      <c r="AF957" s="3">
        <f t="shared" ca="1" si="426"/>
        <v>-730.33392408218492</v>
      </c>
      <c r="AG957" s="3" t="str">
        <f t="shared" ca="1" si="433"/>
        <v>N</v>
      </c>
      <c r="AH957" s="4" t="str">
        <f t="shared" ca="1" si="427"/>
        <v/>
      </c>
      <c r="AI957" s="75">
        <f t="shared" ca="1" si="428"/>
        <v>-73.033392408218504</v>
      </c>
      <c r="AJ957" s="75">
        <f t="shared" ca="1" si="429"/>
        <v>0</v>
      </c>
    </row>
    <row r="958" spans="1:36">
      <c r="A958" s="41">
        <f t="shared" si="430"/>
        <v>892</v>
      </c>
      <c r="B958" s="150">
        <f ca="1">IF(ISNUMBER(A958),INDEX('MetaTrader Import'!$H$13:$J$5893,TRUNC(((A958-$A$39+1)-1)/3)+1,MOD((A958-$A$39+1)-1,3)+1),"")</f>
        <v>0</v>
      </c>
      <c r="C958" s="43">
        <f t="shared" ca="1" si="407"/>
        <v>23.713681639653679</v>
      </c>
      <c r="D958" s="43">
        <f t="shared" ca="1" si="408"/>
        <v>-1.0658717255299863</v>
      </c>
      <c r="E958" s="43">
        <f t="shared" ca="1" si="409"/>
        <v>22.647809914123691</v>
      </c>
      <c r="F958" s="43">
        <f t="shared" ca="1" si="410"/>
        <v>2.2647809914123691</v>
      </c>
      <c r="G958" s="43">
        <f>IF(A958&lt;&gt;"",IF(A958&lt;Data!$G$11*0.25,$C$13/$G$32,IF(A958&gt;Data!$G$11*0.25,$C$13,$C$13*10)),"")</f>
        <v>2</v>
      </c>
      <c r="H958" s="43">
        <f>IF(A958&lt;&gt;"",IF(Data!$G$9="constant",$C$13,IF(Data!$G$9="squeeze",G958,F958)),"")</f>
        <v>2</v>
      </c>
      <c r="I958" s="38">
        <f ca="1">IF(ISNUMBER(A958),NORMINV(RAND(),0,IF(AND(Data!$G$9="squeeze",A958&lt;Data!$G$11*0.25),$H$32,1)*$C$30*$C$13)*($C$14*$C$12),"")</f>
        <v>1.8918379758990793E-4</v>
      </c>
      <c r="J958" s="42">
        <f ca="1">IFERROR(IF(Data!$C$6="Real",B958,I958+J957+($C$14*$C$12)*(NORMINV(RAND(),$C$15,CHOOSE($G$13,$C$13,F958,G958)))),"")</f>
        <v>1.3469932118207832</v>
      </c>
      <c r="K958" s="88">
        <f>IF(ISNUMBER(A958), IF($G$16="fixed",$G$17,MIN(H958*Data!$C$7*$C$16*0.5,$C$17*Data!$C$7))*$C$12,"")</f>
        <v>8.0000000000000007E-5</v>
      </c>
      <c r="L958" s="42">
        <f t="shared" ca="1" si="434"/>
        <v>1.3469932118207832</v>
      </c>
      <c r="M958" s="44">
        <f t="shared" ca="1" si="435"/>
        <v>1.3470332118207833</v>
      </c>
      <c r="N958" s="44">
        <f t="shared" ca="1" si="436"/>
        <v>1.3469532118207832</v>
      </c>
      <c r="O958" s="108">
        <f t="shared" ca="1" si="411"/>
        <v>2.1266084884046479</v>
      </c>
      <c r="P958" s="102">
        <f t="shared" ca="1" si="412"/>
        <v>10.804024297145258</v>
      </c>
      <c r="Q958" s="102">
        <f t="shared" ca="1" si="413"/>
        <v>0.37924896473085995</v>
      </c>
      <c r="R958" s="120">
        <f t="shared" ca="1" si="431"/>
        <v>1</v>
      </c>
      <c r="S958" s="54">
        <f t="shared" ca="1" si="432"/>
        <v>0</v>
      </c>
      <c r="T958" s="5">
        <f t="shared" ca="1" si="414"/>
        <v>1.3475392670087669</v>
      </c>
      <c r="U958" s="152">
        <f t="shared" ca="1" si="415"/>
        <v>1.3551546055591035</v>
      </c>
      <c r="V958" s="152">
        <f t="shared" ca="1" si="416"/>
        <v>1.3410926221287864</v>
      </c>
      <c r="W958" s="153">
        <f t="shared" ca="1" si="417"/>
        <v>2</v>
      </c>
      <c r="X958" s="153">
        <f t="shared" ca="1" si="418"/>
        <v>2</v>
      </c>
      <c r="Y958" s="153">
        <f t="shared" ca="1" si="419"/>
        <v>8</v>
      </c>
      <c r="Z958" s="153">
        <f t="shared" ca="1" si="420"/>
        <v>8</v>
      </c>
      <c r="AA958" s="152">
        <f t="shared" ca="1" si="421"/>
        <v>1.3520566961946332</v>
      </c>
      <c r="AB958" s="152">
        <f t="shared" ca="1" si="422"/>
        <v>1.343007522143606</v>
      </c>
      <c r="AC958" s="154">
        <f t="shared" ca="1" si="423"/>
        <v>-408.27874990799984</v>
      </c>
      <c r="AD958" s="154">
        <f t="shared" ca="1" si="424"/>
        <v>-322.05517417418503</v>
      </c>
      <c r="AE958" s="3">
        <f t="shared" ca="1" si="425"/>
        <v>-45.645870255136558</v>
      </c>
      <c r="AF958" s="3">
        <f t="shared" ca="1" si="426"/>
        <v>-730.33392408218492</v>
      </c>
      <c r="AG958" s="3" t="str">
        <f t="shared" ca="1" si="433"/>
        <v>N</v>
      </c>
      <c r="AH958" s="4" t="str">
        <f t="shared" ca="1" si="427"/>
        <v/>
      </c>
      <c r="AI958" s="75">
        <f t="shared" ca="1" si="428"/>
        <v>-73.033392408218504</v>
      </c>
      <c r="AJ958" s="75">
        <f t="shared" ca="1" si="429"/>
        <v>0</v>
      </c>
    </row>
    <row r="959" spans="1:36">
      <c r="A959" s="41">
        <f t="shared" si="430"/>
        <v>893</v>
      </c>
      <c r="B959" s="150">
        <f ca="1">IF(ISNUMBER(A959),INDEX('MetaTrader Import'!$H$13:$J$5893,TRUNC(((A959-$A$39+1)-1)/3)+1,MOD((A959-$A$39+1)-1,3)+1),"")</f>
        <v>0</v>
      </c>
      <c r="C959" s="43">
        <f t="shared" ca="1" si="407"/>
        <v>22.647809914123691</v>
      </c>
      <c r="D959" s="43">
        <f t="shared" ca="1" si="408"/>
        <v>-0.87605120018289107</v>
      </c>
      <c r="E959" s="43">
        <f t="shared" ca="1" si="409"/>
        <v>21.771758713940798</v>
      </c>
      <c r="F959" s="43">
        <f t="shared" ca="1" si="410"/>
        <v>2.1771758713940796</v>
      </c>
      <c r="G959" s="43">
        <f>IF(A959&lt;&gt;"",IF(A959&lt;Data!$G$11*0.25,$C$13/$G$32,IF(A959&gt;Data!$G$11*0.25,$C$13,$C$13*10)),"")</f>
        <v>2</v>
      </c>
      <c r="H959" s="43">
        <f>IF(A959&lt;&gt;"",IF(Data!$G$9="constant",$C$13,IF(Data!$G$9="squeeze",G959,F959)),"")</f>
        <v>2</v>
      </c>
      <c r="I959" s="38">
        <f ca="1">IF(ISNUMBER(A959),NORMINV(RAND(),0,IF(AND(Data!$G$9="squeeze",A959&lt;Data!$G$11*0.25),$H$32,1)*$C$30*$C$13)*($C$14*$C$12),"")</f>
        <v>5.3698302065265894E-4</v>
      </c>
      <c r="J959" s="42">
        <f ca="1">IFERROR(IF(Data!$C$6="Real",B959,I959+J958+($C$14*$C$12)*(NORMINV(RAND(),$C$15,CHOOSE($G$13,$C$13,F959,G959)))),"")</f>
        <v>1.3470798828896005</v>
      </c>
      <c r="K959" s="88">
        <f>IF(ISNUMBER(A959), IF($G$16="fixed",$G$17,MIN(H959*Data!$C$7*$C$16*0.5,$C$17*Data!$C$7))*$C$12,"")</f>
        <v>8.0000000000000007E-5</v>
      </c>
      <c r="L959" s="42">
        <f t="shared" ca="1" si="434"/>
        <v>1.3470798828896005</v>
      </c>
      <c r="M959" s="44">
        <f t="shared" ca="1" si="435"/>
        <v>1.3471198828896005</v>
      </c>
      <c r="N959" s="44">
        <f t="shared" ca="1" si="436"/>
        <v>1.3470398828896004</v>
      </c>
      <c r="O959" s="108">
        <f t="shared" ca="1" si="411"/>
        <v>2.1356091653161164</v>
      </c>
      <c r="P959" s="102">
        <f t="shared" ca="1" si="412"/>
        <v>10.840914292136475</v>
      </c>
      <c r="Q959" s="102">
        <f t="shared" ca="1" si="413"/>
        <v>0.32244804231621887</v>
      </c>
      <c r="R959" s="120">
        <f t="shared" ca="1" si="431"/>
        <v>1</v>
      </c>
      <c r="S959" s="54">
        <f t="shared" ca="1" si="432"/>
        <v>0</v>
      </c>
      <c r="T959" s="5">
        <f t="shared" ca="1" si="414"/>
        <v>1.3475392670087669</v>
      </c>
      <c r="U959" s="152">
        <f t="shared" ca="1" si="415"/>
        <v>1.3551546055591035</v>
      </c>
      <c r="V959" s="152">
        <f t="shared" ca="1" si="416"/>
        <v>1.3410926221287864</v>
      </c>
      <c r="W959" s="153">
        <f t="shared" ca="1" si="417"/>
        <v>2</v>
      </c>
      <c r="X959" s="153">
        <f t="shared" ca="1" si="418"/>
        <v>2</v>
      </c>
      <c r="Y959" s="153">
        <f t="shared" ca="1" si="419"/>
        <v>8</v>
      </c>
      <c r="Z959" s="153">
        <f t="shared" ca="1" si="420"/>
        <v>8</v>
      </c>
      <c r="AA959" s="152">
        <f t="shared" ca="1" si="421"/>
        <v>1.3520566961946332</v>
      </c>
      <c r="AB959" s="152">
        <f t="shared" ca="1" si="422"/>
        <v>1.343007522143606</v>
      </c>
      <c r="AC959" s="154">
        <f t="shared" ca="1" si="423"/>
        <v>-401.34506440262282</v>
      </c>
      <c r="AD959" s="154">
        <f t="shared" ca="1" si="424"/>
        <v>-328.98885967956204</v>
      </c>
      <c r="AE959" s="3">
        <f t="shared" ca="1" si="425"/>
        <v>-45.645870255136558</v>
      </c>
      <c r="AF959" s="3">
        <f t="shared" ca="1" si="426"/>
        <v>-730.33392408218492</v>
      </c>
      <c r="AG959" s="3" t="str">
        <f t="shared" ca="1" si="433"/>
        <v>N</v>
      </c>
      <c r="AH959" s="4" t="str">
        <f t="shared" ca="1" si="427"/>
        <v/>
      </c>
      <c r="AI959" s="75">
        <f t="shared" ca="1" si="428"/>
        <v>-73.033392408218504</v>
      </c>
      <c r="AJ959" s="75">
        <f t="shared" ca="1" si="429"/>
        <v>0</v>
      </c>
    </row>
    <row r="960" spans="1:36">
      <c r="A960" s="41">
        <f t="shared" si="430"/>
        <v>894</v>
      </c>
      <c r="B960" s="150">
        <f>IF(ISNUMBER(A960),INDEX('MetaTrader Import'!$H$13:$J$5893,TRUNC(((A960-$A$39+1)-1)/3)+1,MOD((A960-$A$39+1)-1,3)+1),"")</f>
        <v>0</v>
      </c>
      <c r="C960" s="43">
        <f t="shared" ca="1" si="407"/>
        <v>21.771758713940798</v>
      </c>
      <c r="D960" s="43">
        <f t="shared" ca="1" si="408"/>
        <v>0.79732068365582676</v>
      </c>
      <c r="E960" s="43">
        <f t="shared" ca="1" si="409"/>
        <v>22.569079397596624</v>
      </c>
      <c r="F960" s="43">
        <f t="shared" ca="1" si="410"/>
        <v>2.2569079397596625</v>
      </c>
      <c r="G960" s="43">
        <f>IF(A960&lt;&gt;"",IF(A960&lt;Data!$G$11*0.25,$C$13/$G$32,IF(A960&gt;Data!$G$11*0.25,$C$13,$C$13*10)),"")</f>
        <v>2</v>
      </c>
      <c r="H960" s="43">
        <f>IF(A960&lt;&gt;"",IF(Data!$G$9="constant",$C$13,IF(Data!$G$9="squeeze",G960,F960)),"")</f>
        <v>2</v>
      </c>
      <c r="I960" s="38">
        <f ca="1">IF(ISNUMBER(A960),NORMINV(RAND(),0,IF(AND(Data!$G$9="squeeze",A960&lt;Data!$G$11*0.25),$H$32,1)*$C$30*$C$13)*($C$14*$C$12),"")</f>
        <v>-2.3269702493080183E-5</v>
      </c>
      <c r="J960" s="42">
        <f ca="1">IFERROR(IF(Data!$C$6="Real",B960,I960+J959+($C$14*$C$12)*(NORMINV(RAND(),$C$15,CHOOSE($G$13,$C$13,F960,G960)))),"")</f>
        <v>1.3471162262834788</v>
      </c>
      <c r="K960" s="88">
        <f>IF(ISNUMBER(A960), IF($G$16="fixed",$G$17,MIN(H960*Data!$C$7*$C$16*0.5,$C$17*Data!$C$7))*$C$12,"")</f>
        <v>8.0000000000000007E-5</v>
      </c>
      <c r="L960" s="42">
        <f t="shared" ca="1" si="434"/>
        <v>1.3471162262834788</v>
      </c>
      <c r="M960" s="44">
        <f t="shared" ca="1" si="435"/>
        <v>1.3471562262834789</v>
      </c>
      <c r="N960" s="44">
        <f t="shared" ca="1" si="436"/>
        <v>1.3470762262834788</v>
      </c>
      <c r="O960" s="108">
        <f t="shared" ca="1" si="411"/>
        <v>2.2698857079815573</v>
      </c>
      <c r="P960" s="102">
        <f t="shared" ca="1" si="412"/>
        <v>11.252667903572798</v>
      </c>
      <c r="Q960" s="102">
        <f t="shared" ca="1" si="413"/>
        <v>0.27426855981455062</v>
      </c>
      <c r="R960" s="120">
        <f t="shared" ca="1" si="431"/>
        <v>1</v>
      </c>
      <c r="S960" s="54">
        <f t="shared" ca="1" si="432"/>
        <v>0</v>
      </c>
      <c r="T960" s="5">
        <f t="shared" ca="1" si="414"/>
        <v>1.3475392670087669</v>
      </c>
      <c r="U960" s="152">
        <f t="shared" ca="1" si="415"/>
        <v>1.3551546055591035</v>
      </c>
      <c r="V960" s="152">
        <f t="shared" ca="1" si="416"/>
        <v>1.3410926221287864</v>
      </c>
      <c r="W960" s="153">
        <f t="shared" ca="1" si="417"/>
        <v>2</v>
      </c>
      <c r="X960" s="153">
        <f t="shared" ca="1" si="418"/>
        <v>2</v>
      </c>
      <c r="Y960" s="153">
        <f t="shared" ca="1" si="419"/>
        <v>8</v>
      </c>
      <c r="Z960" s="153">
        <f t="shared" ca="1" si="420"/>
        <v>8</v>
      </c>
      <c r="AA960" s="152">
        <f t="shared" ca="1" si="421"/>
        <v>1.3520566961946332</v>
      </c>
      <c r="AB960" s="152">
        <f t="shared" ca="1" si="422"/>
        <v>1.343007522143606</v>
      </c>
      <c r="AC960" s="154">
        <f t="shared" ca="1" si="423"/>
        <v>-398.43759289235334</v>
      </c>
      <c r="AD960" s="154">
        <f t="shared" ca="1" si="424"/>
        <v>-331.89633118983153</v>
      </c>
      <c r="AE960" s="3">
        <f t="shared" ca="1" si="425"/>
        <v>-45.645870255136558</v>
      </c>
      <c r="AF960" s="3">
        <f t="shared" ca="1" si="426"/>
        <v>-730.33392408218492</v>
      </c>
      <c r="AG960" s="3" t="str">
        <f t="shared" ca="1" si="433"/>
        <v>N</v>
      </c>
      <c r="AH960" s="4" t="str">
        <f t="shared" ca="1" si="427"/>
        <v/>
      </c>
      <c r="AI960" s="75">
        <f t="shared" ca="1" si="428"/>
        <v>-73.033392408218504</v>
      </c>
      <c r="AJ960" s="75">
        <f t="shared" ca="1" si="429"/>
        <v>0</v>
      </c>
    </row>
    <row r="961" spans="1:36">
      <c r="A961" s="41">
        <f t="shared" si="430"/>
        <v>895</v>
      </c>
      <c r="B961" s="150">
        <f ca="1">IF(ISNUMBER(A961),INDEX('MetaTrader Import'!$H$13:$J$5893,TRUNC(((A961-$A$39+1)-1)/3)+1,MOD((A961-$A$39+1)-1,3)+1),"")</f>
        <v>0</v>
      </c>
      <c r="C961" s="43">
        <f t="shared" ca="1" si="407"/>
        <v>22.569079397596624</v>
      </c>
      <c r="D961" s="43">
        <f t="shared" ca="1" si="408"/>
        <v>0.23099075224861321</v>
      </c>
      <c r="E961" s="43">
        <f t="shared" ca="1" si="409"/>
        <v>22.800070149845237</v>
      </c>
      <c r="F961" s="43">
        <f t="shared" ca="1" si="410"/>
        <v>2.2800070149845237</v>
      </c>
      <c r="G961" s="43">
        <f>IF(A961&lt;&gt;"",IF(A961&lt;Data!$G$11*0.25,$C$13/$G$32,IF(A961&gt;Data!$G$11*0.25,$C$13,$C$13*10)),"")</f>
        <v>2</v>
      </c>
      <c r="H961" s="43">
        <f>IF(A961&lt;&gt;"",IF(Data!$G$9="constant",$C$13,IF(Data!$G$9="squeeze",G961,F961)),"")</f>
        <v>2</v>
      </c>
      <c r="I961" s="38">
        <f ca="1">IF(ISNUMBER(A961),NORMINV(RAND(),0,IF(AND(Data!$G$9="squeeze",A961&lt;Data!$G$11*0.25),$H$32,1)*$C$30*$C$13)*($C$14*$C$12),"")</f>
        <v>-1.9367287112760114E-4</v>
      </c>
      <c r="J961" s="42">
        <f ca="1">IFERROR(IF(Data!$C$6="Real",B961,I961+J960+($C$14*$C$12)*(NORMINV(RAND(),$C$15,CHOOSE($G$13,$C$13,F961,G961)))),"")</f>
        <v>1.346388521673588</v>
      </c>
      <c r="K961" s="88">
        <f>IF(ISNUMBER(A961), IF($G$16="fixed",$G$17,MIN(H961*Data!$C$7*$C$16*0.5,$C$17*Data!$C$7))*$C$12,"")</f>
        <v>8.0000000000000007E-5</v>
      </c>
      <c r="L961" s="42">
        <f t="shared" ca="1" si="434"/>
        <v>1.346388521673588</v>
      </c>
      <c r="M961" s="44">
        <f t="shared" ca="1" si="435"/>
        <v>1.3464285216735881</v>
      </c>
      <c r="N961" s="44">
        <f t="shared" ca="1" si="436"/>
        <v>1.346348521673588</v>
      </c>
      <c r="O961" s="108">
        <f t="shared" ca="1" si="411"/>
        <v>2.1924841733488138</v>
      </c>
      <c r="P961" s="102">
        <f t="shared" ca="1" si="412"/>
        <v>11.105008664841629</v>
      </c>
      <c r="Q961" s="102">
        <f t="shared" ca="1" si="413"/>
        <v>0.2313327001858792</v>
      </c>
      <c r="R961" s="120">
        <f t="shared" ca="1" si="431"/>
        <v>1</v>
      </c>
      <c r="S961" s="54">
        <f t="shared" ca="1" si="432"/>
        <v>0</v>
      </c>
      <c r="T961" s="5">
        <f t="shared" ca="1" si="414"/>
        <v>1.3475392670087669</v>
      </c>
      <c r="U961" s="152">
        <f t="shared" ca="1" si="415"/>
        <v>1.3551546055591035</v>
      </c>
      <c r="V961" s="152">
        <f t="shared" ca="1" si="416"/>
        <v>1.3410926221287864</v>
      </c>
      <c r="W961" s="153">
        <f t="shared" ca="1" si="417"/>
        <v>2</v>
      </c>
      <c r="X961" s="153">
        <f t="shared" ca="1" si="418"/>
        <v>2</v>
      </c>
      <c r="Y961" s="153">
        <f t="shared" ca="1" si="419"/>
        <v>8</v>
      </c>
      <c r="Z961" s="153">
        <f t="shared" ca="1" si="420"/>
        <v>8</v>
      </c>
      <c r="AA961" s="152">
        <f t="shared" ca="1" si="421"/>
        <v>1.3520566961946332</v>
      </c>
      <c r="AB961" s="152">
        <f t="shared" ca="1" si="422"/>
        <v>1.343007522143606</v>
      </c>
      <c r="AC961" s="154">
        <f t="shared" ca="1" si="423"/>
        <v>-456.65396168361735</v>
      </c>
      <c r="AD961" s="154">
        <f t="shared" ca="1" si="424"/>
        <v>-273.67996239856751</v>
      </c>
      <c r="AE961" s="3">
        <f t="shared" ca="1" si="425"/>
        <v>-45.645870255136558</v>
      </c>
      <c r="AF961" s="3">
        <f t="shared" ca="1" si="426"/>
        <v>-730.33392408218492</v>
      </c>
      <c r="AG961" s="3" t="str">
        <f t="shared" ca="1" si="433"/>
        <v>N</v>
      </c>
      <c r="AH961" s="4" t="str">
        <f t="shared" ca="1" si="427"/>
        <v/>
      </c>
      <c r="AI961" s="75">
        <f t="shared" ca="1" si="428"/>
        <v>-73.033392408218504</v>
      </c>
      <c r="AJ961" s="75">
        <f t="shared" ca="1" si="429"/>
        <v>0</v>
      </c>
    </row>
    <row r="962" spans="1:36">
      <c r="A962" s="41">
        <f t="shared" si="430"/>
        <v>896</v>
      </c>
      <c r="B962" s="150">
        <f ca="1">IF(ISNUMBER(A962),INDEX('MetaTrader Import'!$H$13:$J$5893,TRUNC(((A962-$A$39+1)-1)/3)+1,MOD((A962-$A$39+1)-1,3)+1),"")</f>
        <v>0</v>
      </c>
      <c r="C962" s="43">
        <f t="shared" ca="1" si="407"/>
        <v>22.800070149845237</v>
      </c>
      <c r="D962" s="43">
        <f t="shared" ca="1" si="408"/>
        <v>-0.24899004631939456</v>
      </c>
      <c r="E962" s="43">
        <f t="shared" ca="1" si="409"/>
        <v>22.551080103525841</v>
      </c>
      <c r="F962" s="43">
        <f t="shared" ca="1" si="410"/>
        <v>2.255108010352584</v>
      </c>
      <c r="G962" s="43">
        <f>IF(A962&lt;&gt;"",IF(A962&lt;Data!$G$11*0.25,$C$13/$G$32,IF(A962&gt;Data!$G$11*0.25,$C$13,$C$13*10)),"")</f>
        <v>2</v>
      </c>
      <c r="H962" s="43">
        <f>IF(A962&lt;&gt;"",IF(Data!$G$9="constant",$C$13,IF(Data!$G$9="squeeze",G962,F962)),"")</f>
        <v>2</v>
      </c>
      <c r="I962" s="38">
        <f ca="1">IF(ISNUMBER(A962),NORMINV(RAND(),0,IF(AND(Data!$G$9="squeeze",A962&lt;Data!$G$11*0.25),$H$32,1)*$C$30*$C$13)*($C$14*$C$12),"")</f>
        <v>3.2652980771811683E-4</v>
      </c>
      <c r="J962" s="42">
        <f ca="1">IFERROR(IF(Data!$C$6="Real",B962,I962+J961+($C$14*$C$12)*(NORMINV(RAND(),$C$15,CHOOSE($G$13,$C$13,F962,G962)))),"")</f>
        <v>1.3467493476708836</v>
      </c>
      <c r="K962" s="88">
        <f>IF(ISNUMBER(A962), IF($G$16="fixed",$G$17,MIN(H962*Data!$C$7*$C$16*0.5,$C$17*Data!$C$7))*$C$12,"")</f>
        <v>8.0000000000000007E-5</v>
      </c>
      <c r="L962" s="42">
        <f t="shared" ca="1" si="434"/>
        <v>1.3467493476708836</v>
      </c>
      <c r="M962" s="44">
        <f t="shared" ca="1" si="435"/>
        <v>1.3467893476708837</v>
      </c>
      <c r="N962" s="44">
        <f t="shared" ca="1" si="436"/>
        <v>1.3467093476708836</v>
      </c>
      <c r="O962" s="108">
        <f t="shared" ca="1" si="411"/>
        <v>2.1616635717074235</v>
      </c>
      <c r="P962" s="102">
        <f t="shared" ca="1" si="412"/>
        <v>11.033989855532671</v>
      </c>
      <c r="Q962" s="102">
        <f t="shared" ca="1" si="413"/>
        <v>0.19736505871571505</v>
      </c>
      <c r="R962" s="120">
        <f t="shared" ca="1" si="431"/>
        <v>1</v>
      </c>
      <c r="S962" s="54">
        <f t="shared" ca="1" si="432"/>
        <v>0</v>
      </c>
      <c r="T962" s="5">
        <f t="shared" ca="1" si="414"/>
        <v>1.3475392670087669</v>
      </c>
      <c r="U962" s="152">
        <f t="shared" ca="1" si="415"/>
        <v>1.3551546055591035</v>
      </c>
      <c r="V962" s="152">
        <f t="shared" ca="1" si="416"/>
        <v>1.3410926221287864</v>
      </c>
      <c r="W962" s="153">
        <f t="shared" ca="1" si="417"/>
        <v>2</v>
      </c>
      <c r="X962" s="153">
        <f t="shared" ca="1" si="418"/>
        <v>2</v>
      </c>
      <c r="Y962" s="153">
        <f t="shared" ca="1" si="419"/>
        <v>8</v>
      </c>
      <c r="Z962" s="153">
        <f t="shared" ca="1" si="420"/>
        <v>8</v>
      </c>
      <c r="AA962" s="152">
        <f t="shared" ca="1" si="421"/>
        <v>1.3520566961946332</v>
      </c>
      <c r="AB962" s="152">
        <f t="shared" ca="1" si="422"/>
        <v>1.343007522143606</v>
      </c>
      <c r="AC962" s="154">
        <f t="shared" ca="1" si="423"/>
        <v>-427.78788189997033</v>
      </c>
      <c r="AD962" s="154">
        <f t="shared" ca="1" si="424"/>
        <v>-302.54604218221459</v>
      </c>
      <c r="AE962" s="3">
        <f t="shared" ca="1" si="425"/>
        <v>-45.645870255136558</v>
      </c>
      <c r="AF962" s="3">
        <f t="shared" ca="1" si="426"/>
        <v>-730.33392408218492</v>
      </c>
      <c r="AG962" s="3" t="str">
        <f t="shared" ca="1" si="433"/>
        <v>N</v>
      </c>
      <c r="AH962" s="4" t="str">
        <f t="shared" ca="1" si="427"/>
        <v/>
      </c>
      <c r="AI962" s="75">
        <f t="shared" ca="1" si="428"/>
        <v>-73.033392408218504</v>
      </c>
      <c r="AJ962" s="75">
        <f t="shared" ca="1" si="429"/>
        <v>0</v>
      </c>
    </row>
    <row r="963" spans="1:36">
      <c r="A963" s="41">
        <f t="shared" si="430"/>
        <v>897</v>
      </c>
      <c r="B963" s="150">
        <f>IF(ISNUMBER(A963),INDEX('MetaTrader Import'!$H$13:$J$5893,TRUNC(((A963-$A$39+1)-1)/3)+1,MOD((A963-$A$39+1)-1,3)+1),"")</f>
        <v>0</v>
      </c>
      <c r="C963" s="43">
        <f t="shared" ref="C963:C1026" ca="1" si="437">IF(A963&lt;&gt;"",E962,"")</f>
        <v>22.551080103525841</v>
      </c>
      <c r="D963" s="43">
        <f t="shared" ref="D963:D1026" ca="1" si="438">IF(A963&lt;&gt;"",NORMINV(RAND(),($C$23-C963)*$C$28,$C$27)+NORMINV(RAND(),IF(RAND()&gt;$C$26,$C$25,0),$C$27),"")</f>
        <v>-3.0996726049105936</v>
      </c>
      <c r="E963" s="43">
        <f t="shared" ref="E963:E1026" ca="1" si="439">IF(A963&lt;&gt;"",C963+D963,"")</f>
        <v>19.451407498615247</v>
      </c>
      <c r="F963" s="43">
        <f t="shared" ref="F963:F1026" ca="1" si="440">IF(A963&lt;&gt;"",$C$13*ABS(E963)/$C$23,"")</f>
        <v>1.9451407498615247</v>
      </c>
      <c r="G963" s="43">
        <f>IF(A963&lt;&gt;"",IF(A963&lt;Data!$G$11*0.25,$C$13/$G$32,IF(A963&gt;Data!$G$11*0.25,$C$13,$C$13*10)),"")</f>
        <v>2</v>
      </c>
      <c r="H963" s="43">
        <f>IF(A963&lt;&gt;"",IF(Data!$G$9="constant",$C$13,IF(Data!$G$9="squeeze",G963,F963)),"")</f>
        <v>2</v>
      </c>
      <c r="I963" s="38">
        <f ca="1">IF(ISNUMBER(A963),NORMINV(RAND(),0,IF(AND(Data!$G$9="squeeze",A963&lt;Data!$G$11*0.25),$H$32,1)*$C$30*$C$13)*($C$14*$C$12),"")</f>
        <v>-7.3944759607463527E-5</v>
      </c>
      <c r="J963" s="42">
        <f ca="1">IFERROR(IF(Data!$C$6="Real",B963,I963+J962+($C$14*$C$12)*(NORMINV(RAND(),$C$15,CHOOSE($G$13,$C$13,F963,G963)))),"")</f>
        <v>1.3466295440646201</v>
      </c>
      <c r="K963" s="88">
        <f>IF(ISNUMBER(A963), IF($G$16="fixed",$G$17,MIN(H963*Data!$C$7*$C$16*0.5,$C$17*Data!$C$7))*$C$12,"")</f>
        <v>8.0000000000000007E-5</v>
      </c>
      <c r="L963" s="42">
        <f t="shared" ca="1" si="434"/>
        <v>1.3466295440646201</v>
      </c>
      <c r="M963" s="44">
        <f t="shared" ca="1" si="435"/>
        <v>1.3466695440646201</v>
      </c>
      <c r="N963" s="44">
        <f t="shared" ca="1" si="436"/>
        <v>1.3465895440646201</v>
      </c>
      <c r="O963" s="108">
        <f t="shared" ref="O963:O1026" ca="1" si="441">IF(ISNUMBER(A963),$G$12*SLOPE(L949:L963,A949:A963),"")</f>
        <v>1.9783672163671113</v>
      </c>
      <c r="P963" s="102">
        <f t="shared" ref="P963:P1026" ca="1" si="442">IF(ISNUMBER(A963),STDEV(L949:L963)*$G$12,"")</f>
        <v>10.585676427900397</v>
      </c>
      <c r="Q963" s="102">
        <f t="shared" ref="Q963:Q1026" ca="1" si="443">IF(ISNUMBER(A963),SLOPE(P949:P963,A949:A963),"")</f>
        <v>0.15122313075365029</v>
      </c>
      <c r="R963" s="120">
        <f t="shared" ca="1" si="431"/>
        <v>1</v>
      </c>
      <c r="S963" s="54">
        <f t="shared" ca="1" si="432"/>
        <v>0</v>
      </c>
      <c r="T963" s="5">
        <f t="shared" ref="T963:T1026" ca="1" si="444">IF(ISNUMBER(A963),IF(S963=1,L963,IF(AG962="Y","",IF(ISNUMBER(T962),T962,""))),"")</f>
        <v>1.3475392670087669</v>
      </c>
      <c r="U963" s="152">
        <f t="shared" ref="U963:U1026" ca="1" si="445">IF(NOT(ISNUMBER(T963)),"",IF(S963=1,T963,IF(M963&gt;U962,M963,IF(ISNUMBER(U962),U962,""))))</f>
        <v>1.3551546055591035</v>
      </c>
      <c r="V963" s="152">
        <f t="shared" ref="V963:V1026" ca="1" si="446">IF(NOT(ISNUMBER(T963)),"",IF(S963=1,T963,IF(N963&lt;V962,N963,IF(ISNUMBER(V962),V962,""))))</f>
        <v>1.3410926221287864</v>
      </c>
      <c r="W963" s="153">
        <f t="shared" ref="W963:W1026" ca="1" si="447">IF(NOT(ISNUMBER(T963)),"",MIN($F$24,IF(TRUNC((U963-T963)/$E$24*$G$12)+0&gt;IF(ISNUMBER(W962),W962,0),TRUNC((U963-T963)/$E$24*$G$12)+0,IF(ISNUMBER(W962),W962,0))))</f>
        <v>2</v>
      </c>
      <c r="X963" s="153">
        <f t="shared" ref="X963:X1026" ca="1" si="448">IF(NOT(ISNUMBER(T963)),"",MIN($F$24,IF(-TRUNC((V963-T963)/$E$24*$G$12)+0&gt;IF(ISNUMBER(X962),X962,0),-TRUNC((V963-T963)/$E$24*$G$12)+0,IF(ISNUMBER(X962),X962,0))))</f>
        <v>2</v>
      </c>
      <c r="Y963" s="153">
        <f t="shared" ref="Y963:Y1026" ca="1" si="449">IF(ISNUMBER(W963),(IF(W963=0,0,1))*IF(ABS($I$24)=2,POWER(2,W963-1),W963)*SIGN($I$24)*$K$24,"")</f>
        <v>8</v>
      </c>
      <c r="Z963" s="153">
        <f t="shared" ref="Z963:Z1026" ca="1" si="450">IF(ISNUMBER(X963),(IF(X963=0,0,1))*IF(ABS($I$24)=2,POWER(2,X963-1),X963)*SIGN($I$24)*$K$24,"")</f>
        <v>8</v>
      </c>
      <c r="AA963" s="152">
        <f t="shared" ref="AA963:AA1026" ca="1" si="451">IF(OR(NOT(ISNUMBER(T963)),W963&lt;1),"",IF(OR(NOT(ISNUMBER(W962)),W962=0),IF(SIGN(Y963)=1,M963,N963),(Y962*AA962+(Y963-Y962)*IF(SIGN(Y963)=1,M963,N963))/Y963))</f>
        <v>1.3520566961946332</v>
      </c>
      <c r="AB963" s="152">
        <f t="shared" ref="AB963:AB1026" ca="1" si="452">IF(OR(NOT(ISNUMBER(T963)),X963&lt;1),"",IF(OR(NOT(ISNUMBER(X962)),X962=0),IF(SIGN(Z963)=1,N963,M963),(Z962*AB962+(Z963-Z962)*IF(SIGN(Z963)=1,N963,M963))/Z963))</f>
        <v>1.343007522143606</v>
      </c>
      <c r="AC963" s="154">
        <f t="shared" ref="AC963:AC1026" ca="1" si="453">IFERROR(-SIGN(Y963)*(AA963-IF(SIGN(Y963)=1,N963,M963))*$G$12*ABS(Y963),"")</f>
        <v>-437.37217040105133</v>
      </c>
      <c r="AD963" s="154">
        <f t="shared" ref="AD963:AD1026" ca="1" si="454">IFERROR(SIGN(Z963)*(AB963-IF(SIGN(Z963)=1,M963,N963))*$G$12*ABS(Z963),"")</f>
        <v>-292.96175368113353</v>
      </c>
      <c r="AE963" s="3">
        <f t="shared" ref="AE963:AE1026" ca="1" si="455">IF(ISNUMBER(A963),IFERROR((IF(ISNUMBER(AC963),AC963,0)+IF(ISNUMBER(AD963),AD963,0))/(ABS(Y963)+ABS(Z963)),0),"")</f>
        <v>-45.645870255136558</v>
      </c>
      <c r="AF963" s="3">
        <f t="shared" ref="AF963:AF1026" ca="1" si="456">IF(ISNUMBER(A963),IF(ISNUMBER(AC963),AC963,0)+IF(ISNUMBER(AD963),AD963,0),"")</f>
        <v>-730.33392408218492</v>
      </c>
      <c r="AG963" s="3" t="str">
        <f t="shared" ca="1" si="433"/>
        <v>N</v>
      </c>
      <c r="AH963" s="4" t="str">
        <f t="shared" ref="AH963:AH1026" ca="1" si="457">IF(AG963="y",AF963*10*$C$11,"")</f>
        <v/>
      </c>
      <c r="AI963" s="75">
        <f t="shared" ref="AI963:AI1026" ca="1" si="458">IF(ISNUMBER(A963),IF(ISNUMBER(AH963),AJ963,AF963*10*$C$11+AJ963),"")</f>
        <v>-73.033392408218504</v>
      </c>
      <c r="AJ963" s="75">
        <f t="shared" ref="AJ963:AJ1026" ca="1" si="459">IF(ISNUMBER(A963),AJ962+IF(ISNUMBER(AH963),AH963,0),"")</f>
        <v>0</v>
      </c>
    </row>
    <row r="964" spans="1:36">
      <c r="A964" s="41">
        <f t="shared" ref="A964:A1027" si="460">IFERROR(IF(A963+1&gt;$C$19,"",A963+1),"")</f>
        <v>898</v>
      </c>
      <c r="B964" s="150">
        <f ca="1">IF(ISNUMBER(A964),INDEX('MetaTrader Import'!$H$13:$J$5893,TRUNC(((A964-$A$39+1)-1)/3)+1,MOD((A964-$A$39+1)-1,3)+1),"")</f>
        <v>0</v>
      </c>
      <c r="C964" s="43">
        <f t="shared" ca="1" si="437"/>
        <v>19.451407498615247</v>
      </c>
      <c r="D964" s="43">
        <f t="shared" ca="1" si="438"/>
        <v>2.0206477262753597E-2</v>
      </c>
      <c r="E964" s="43">
        <f t="shared" ca="1" si="439"/>
        <v>19.471613975878</v>
      </c>
      <c r="F964" s="43">
        <f t="shared" ca="1" si="440"/>
        <v>1.9471613975877999</v>
      </c>
      <c r="G964" s="43">
        <f>IF(A964&lt;&gt;"",IF(A964&lt;Data!$G$11*0.25,$C$13/$G$32,IF(A964&gt;Data!$G$11*0.25,$C$13,$C$13*10)),"")</f>
        <v>2</v>
      </c>
      <c r="H964" s="43">
        <f>IF(A964&lt;&gt;"",IF(Data!$G$9="constant",$C$13,IF(Data!$G$9="squeeze",G964,F964)),"")</f>
        <v>2</v>
      </c>
      <c r="I964" s="38">
        <f ca="1">IF(ISNUMBER(A964),NORMINV(RAND(),0,IF(AND(Data!$G$9="squeeze",A964&lt;Data!$G$11*0.25),$H$32,1)*$C$30*$C$13)*($C$14*$C$12),"")</f>
        <v>2.6486582766025162E-4</v>
      </c>
      <c r="J964" s="42">
        <f ca="1">IFERROR(IF(Data!$C$6="Real",B964,I964+J963+($C$14*$C$12)*(NORMINV(RAND(),$C$15,CHOOSE($G$13,$C$13,F964,G964)))),"")</f>
        <v>1.347266276128279</v>
      </c>
      <c r="K964" s="88">
        <f>IF(ISNUMBER(A964), IF($G$16="fixed",$G$17,MIN(H964*Data!$C$7*$C$16*0.5,$C$17*Data!$C$7))*$C$12,"")</f>
        <v>8.0000000000000007E-5</v>
      </c>
      <c r="L964" s="42">
        <f t="shared" ca="1" si="434"/>
        <v>1.347266276128279</v>
      </c>
      <c r="M964" s="44">
        <f t="shared" ca="1" si="435"/>
        <v>1.347306276128279</v>
      </c>
      <c r="N964" s="44">
        <f t="shared" ca="1" si="436"/>
        <v>1.3472262761282789</v>
      </c>
      <c r="O964" s="108">
        <f t="shared" ca="1" si="441"/>
        <v>1.7256897256092538</v>
      </c>
      <c r="P964" s="102">
        <f t="shared" ca="1" si="442"/>
        <v>9.5228632768660191</v>
      </c>
      <c r="Q964" s="102">
        <f t="shared" ca="1" si="443"/>
        <v>7.2132681246761546E-2</v>
      </c>
      <c r="R964" s="120">
        <f t="shared" ref="R964:R1027" ca="1" si="461">IF(ISNUMBER(A964),R963+S963,"")</f>
        <v>1</v>
      </c>
      <c r="S964" s="54">
        <f t="shared" ref="S964:S1027" ca="1" si="462">IF(ISNUMBER(A964),IF(AND(R964&lt;$M$24,Q964&lt;$F$28,ABS(O964)&lt;$F$27,P964&lt;$F$26,NOT(ISNUMBER(T963))),1,0),"")</f>
        <v>0</v>
      </c>
      <c r="T964" s="5">
        <f t="shared" ca="1" si="444"/>
        <v>1.3475392670087669</v>
      </c>
      <c r="U964" s="152">
        <f t="shared" ca="1" si="445"/>
        <v>1.3551546055591035</v>
      </c>
      <c r="V964" s="152">
        <f t="shared" ca="1" si="446"/>
        <v>1.3410926221287864</v>
      </c>
      <c r="W964" s="153">
        <f t="shared" ca="1" si="447"/>
        <v>2</v>
      </c>
      <c r="X964" s="153">
        <f t="shared" ca="1" si="448"/>
        <v>2</v>
      </c>
      <c r="Y964" s="153">
        <f t="shared" ca="1" si="449"/>
        <v>8</v>
      </c>
      <c r="Z964" s="153">
        <f t="shared" ca="1" si="450"/>
        <v>8</v>
      </c>
      <c r="AA964" s="152">
        <f t="shared" ca="1" si="451"/>
        <v>1.3520566961946332</v>
      </c>
      <c r="AB964" s="152">
        <f t="shared" ca="1" si="452"/>
        <v>1.343007522143606</v>
      </c>
      <c r="AC964" s="154">
        <f t="shared" ca="1" si="453"/>
        <v>-386.43360530834059</v>
      </c>
      <c r="AD964" s="154">
        <f t="shared" ca="1" si="454"/>
        <v>-343.90031877384433</v>
      </c>
      <c r="AE964" s="3">
        <f t="shared" ca="1" si="455"/>
        <v>-45.645870255136558</v>
      </c>
      <c r="AF964" s="3">
        <f t="shared" ca="1" si="456"/>
        <v>-730.33392408218492</v>
      </c>
      <c r="AG964" s="3" t="str">
        <f t="shared" ref="AG964:AG1027" ca="1" si="463">IF(NOT(ISNUMBER(T964)),"",IF(OR(AF964&gt;$G$24,AF964&lt;-$H$24,A964+1&gt;$C$19),"Y","N"))</f>
        <v>N</v>
      </c>
      <c r="AH964" s="4" t="str">
        <f t="shared" ca="1" si="457"/>
        <v/>
      </c>
      <c r="AI964" s="75">
        <f t="shared" ca="1" si="458"/>
        <v>-73.033392408218504</v>
      </c>
      <c r="AJ964" s="75">
        <f t="shared" ca="1" si="459"/>
        <v>0</v>
      </c>
    </row>
    <row r="965" spans="1:36">
      <c r="A965" s="41">
        <f t="shared" si="460"/>
        <v>899</v>
      </c>
      <c r="B965" s="150">
        <f ca="1">IF(ISNUMBER(A965),INDEX('MetaTrader Import'!$H$13:$J$5893,TRUNC(((A965-$A$39+1)-1)/3)+1,MOD((A965-$A$39+1)-1,3)+1),"")</f>
        <v>0</v>
      </c>
      <c r="C965" s="43">
        <f t="shared" ca="1" si="437"/>
        <v>19.471613975878</v>
      </c>
      <c r="D965" s="43">
        <f t="shared" ca="1" si="438"/>
        <v>3.1990835115078173</v>
      </c>
      <c r="E965" s="43">
        <f t="shared" ca="1" si="439"/>
        <v>22.670697487385816</v>
      </c>
      <c r="F965" s="43">
        <f t="shared" ca="1" si="440"/>
        <v>2.2670697487385816</v>
      </c>
      <c r="G965" s="43">
        <f>IF(A965&lt;&gt;"",IF(A965&lt;Data!$G$11*0.25,$C$13/$G$32,IF(A965&gt;Data!$G$11*0.25,$C$13,$C$13*10)),"")</f>
        <v>2</v>
      </c>
      <c r="H965" s="43">
        <f>IF(A965&lt;&gt;"",IF(Data!$G$9="constant",$C$13,IF(Data!$G$9="squeeze",G965,F965)),"")</f>
        <v>2</v>
      </c>
      <c r="I965" s="38">
        <f ca="1">IF(ISNUMBER(A965),NORMINV(RAND(),0,IF(AND(Data!$G$9="squeeze",A965&lt;Data!$G$11*0.25),$H$32,1)*$C$30*$C$13)*($C$14*$C$12),"")</f>
        <v>-2.546118776375146E-4</v>
      </c>
      <c r="J965" s="42">
        <f ca="1">IFERROR(IF(Data!$C$6="Real",B965,I965+J964+($C$14*$C$12)*(NORMINV(RAND(),$C$15,CHOOSE($G$13,$C$13,F965,G965)))),"")</f>
        <v>1.3471014203840788</v>
      </c>
      <c r="K965" s="88">
        <f>IF(ISNUMBER(A965), IF($G$16="fixed",$G$17,MIN(H965*Data!$C$7*$C$16*0.5,$C$17*Data!$C$7))*$C$12,"")</f>
        <v>8.0000000000000007E-5</v>
      </c>
      <c r="L965" s="42">
        <f t="shared" ca="1" si="434"/>
        <v>1.3471014203840788</v>
      </c>
      <c r="M965" s="44">
        <f t="shared" ca="1" si="435"/>
        <v>1.3471414203840788</v>
      </c>
      <c r="N965" s="44">
        <f t="shared" ca="1" si="436"/>
        <v>1.3470614203840787</v>
      </c>
      <c r="O965" s="108">
        <f t="shared" ca="1" si="441"/>
        <v>1.2274752021554369</v>
      </c>
      <c r="P965" s="102">
        <f t="shared" ca="1" si="442"/>
        <v>6.8192550477100085</v>
      </c>
      <c r="Q965" s="102">
        <f t="shared" ca="1" si="443"/>
        <v>-7.8187598210565742E-2</v>
      </c>
      <c r="R965" s="120">
        <f t="shared" ca="1" si="461"/>
        <v>1</v>
      </c>
      <c r="S965" s="54">
        <f t="shared" ca="1" si="462"/>
        <v>0</v>
      </c>
      <c r="T965" s="5">
        <f t="shared" ca="1" si="444"/>
        <v>1.3475392670087669</v>
      </c>
      <c r="U965" s="152">
        <f t="shared" ca="1" si="445"/>
        <v>1.3551546055591035</v>
      </c>
      <c r="V965" s="152">
        <f t="shared" ca="1" si="446"/>
        <v>1.3410926221287864</v>
      </c>
      <c r="W965" s="153">
        <f t="shared" ca="1" si="447"/>
        <v>2</v>
      </c>
      <c r="X965" s="153">
        <f t="shared" ca="1" si="448"/>
        <v>2</v>
      </c>
      <c r="Y965" s="153">
        <f t="shared" ca="1" si="449"/>
        <v>8</v>
      </c>
      <c r="Z965" s="153">
        <f t="shared" ca="1" si="450"/>
        <v>8</v>
      </c>
      <c r="AA965" s="152">
        <f t="shared" ca="1" si="451"/>
        <v>1.3520566961946332</v>
      </c>
      <c r="AB965" s="152">
        <f t="shared" ca="1" si="452"/>
        <v>1.343007522143606</v>
      </c>
      <c r="AC965" s="154">
        <f t="shared" ca="1" si="453"/>
        <v>-399.62206484435825</v>
      </c>
      <c r="AD965" s="154">
        <f t="shared" ca="1" si="454"/>
        <v>-330.71185923782662</v>
      </c>
      <c r="AE965" s="3">
        <f t="shared" ca="1" si="455"/>
        <v>-45.645870255136558</v>
      </c>
      <c r="AF965" s="3">
        <f t="shared" ca="1" si="456"/>
        <v>-730.33392408218492</v>
      </c>
      <c r="AG965" s="3" t="str">
        <f t="shared" ca="1" si="463"/>
        <v>N</v>
      </c>
      <c r="AH965" s="4" t="str">
        <f t="shared" ca="1" si="457"/>
        <v/>
      </c>
      <c r="AI965" s="75">
        <f t="shared" ca="1" si="458"/>
        <v>-73.033392408218504</v>
      </c>
      <c r="AJ965" s="75">
        <f t="shared" ca="1" si="459"/>
        <v>0</v>
      </c>
    </row>
    <row r="966" spans="1:36">
      <c r="A966" s="41">
        <f t="shared" si="460"/>
        <v>900</v>
      </c>
      <c r="B966" s="150">
        <f>IF(ISNUMBER(A966),INDEX('MetaTrader Import'!$H$13:$J$5893,TRUNC(((A966-$A$39+1)-1)/3)+1,MOD((A966-$A$39+1)-1,3)+1),"")</f>
        <v>0</v>
      </c>
      <c r="C966" s="43">
        <f t="shared" ca="1" si="437"/>
        <v>22.670697487385816</v>
      </c>
      <c r="D966" s="43">
        <f t="shared" ca="1" si="438"/>
        <v>3.2191995370513191</v>
      </c>
      <c r="E966" s="43">
        <f t="shared" ca="1" si="439"/>
        <v>25.889897024437136</v>
      </c>
      <c r="F966" s="43">
        <f t="shared" ca="1" si="440"/>
        <v>2.5889897024437136</v>
      </c>
      <c r="G966" s="43">
        <f>IF(A966&lt;&gt;"",IF(A966&lt;Data!$G$11*0.25,$C$13/$G$32,IF(A966&gt;Data!$G$11*0.25,$C$13,$C$13*10)),"")</f>
        <v>2</v>
      </c>
      <c r="H966" s="43">
        <f>IF(A966&lt;&gt;"",IF(Data!$G$9="constant",$C$13,IF(Data!$G$9="squeeze",G966,F966)),"")</f>
        <v>2</v>
      </c>
      <c r="I966" s="38">
        <f ca="1">IF(ISNUMBER(A966),NORMINV(RAND(),0,IF(AND(Data!$G$9="squeeze",A966&lt;Data!$G$11*0.25),$H$32,1)*$C$30*$C$13)*($C$14*$C$12),"")</f>
        <v>-5.200110538139673E-4</v>
      </c>
      <c r="J966" s="42">
        <f ca="1">IFERROR(IF(Data!$C$6="Real",B966,I966+J965+($C$14*$C$12)*(NORMINV(RAND(),$C$15,CHOOSE($G$13,$C$13,F966,G966)))),"")</f>
        <v>1.3458288435481696</v>
      </c>
      <c r="K966" s="88">
        <f>IF(ISNUMBER(A966), IF($G$16="fixed",$G$17,MIN(H966*Data!$C$7*$C$16*0.5,$C$17*Data!$C$7))*$C$12,"")</f>
        <v>8.0000000000000007E-5</v>
      </c>
      <c r="L966" s="42">
        <f t="shared" ref="L966:L1029" ca="1" si="464">IFERROR(J966,"")</f>
        <v>1.3458288435481696</v>
      </c>
      <c r="M966" s="44">
        <f t="shared" ref="M966:M1029" ca="1" si="465">IFERROR(L966+K966*0.5,"")</f>
        <v>1.3458688435481696</v>
      </c>
      <c r="N966" s="44">
        <f t="shared" ref="N966:N1029" ca="1" si="466">IFERROR(L966-K966*0.5,"")</f>
        <v>1.3457888435481695</v>
      </c>
      <c r="O966" s="108">
        <f t="shared" ca="1" si="441"/>
        <v>0.59316286040780475</v>
      </c>
      <c r="P966" s="102">
        <f t="shared" ca="1" si="442"/>
        <v>5.4391971535735149</v>
      </c>
      <c r="Q966" s="102">
        <f t="shared" ca="1" si="443"/>
        <v>-0.24382707855967553</v>
      </c>
      <c r="R966" s="120">
        <f t="shared" ca="1" si="461"/>
        <v>1</v>
      </c>
      <c r="S966" s="54">
        <f t="shared" ca="1" si="462"/>
        <v>0</v>
      </c>
      <c r="T966" s="5">
        <f t="shared" ca="1" si="444"/>
        <v>1.3475392670087669</v>
      </c>
      <c r="U966" s="152">
        <f t="shared" ca="1" si="445"/>
        <v>1.3551546055591035</v>
      </c>
      <c r="V966" s="152">
        <f t="shared" ca="1" si="446"/>
        <v>1.3410926221287864</v>
      </c>
      <c r="W966" s="153">
        <f t="shared" ca="1" si="447"/>
        <v>2</v>
      </c>
      <c r="X966" s="153">
        <f t="shared" ca="1" si="448"/>
        <v>2</v>
      </c>
      <c r="Y966" s="153">
        <f t="shared" ca="1" si="449"/>
        <v>8</v>
      </c>
      <c r="Z966" s="153">
        <f t="shared" ca="1" si="450"/>
        <v>8</v>
      </c>
      <c r="AA966" s="152">
        <f t="shared" ca="1" si="451"/>
        <v>1.3520566961946332</v>
      </c>
      <c r="AB966" s="152">
        <f t="shared" ca="1" si="452"/>
        <v>1.343007522143606</v>
      </c>
      <c r="AC966" s="154">
        <f t="shared" ca="1" si="453"/>
        <v>-501.42821171709431</v>
      </c>
      <c r="AD966" s="154">
        <f t="shared" ca="1" si="454"/>
        <v>-228.90571236509061</v>
      </c>
      <c r="AE966" s="3">
        <f t="shared" ca="1" si="455"/>
        <v>-45.645870255136558</v>
      </c>
      <c r="AF966" s="3">
        <f t="shared" ca="1" si="456"/>
        <v>-730.33392408218492</v>
      </c>
      <c r="AG966" s="3" t="str">
        <f t="shared" ca="1" si="463"/>
        <v>N</v>
      </c>
      <c r="AH966" s="4" t="str">
        <f t="shared" ca="1" si="457"/>
        <v/>
      </c>
      <c r="AI966" s="75">
        <f t="shared" ca="1" si="458"/>
        <v>-73.033392408218504</v>
      </c>
      <c r="AJ966" s="75">
        <f t="shared" ca="1" si="459"/>
        <v>0</v>
      </c>
    </row>
    <row r="967" spans="1:36">
      <c r="A967" s="41">
        <f t="shared" si="460"/>
        <v>901</v>
      </c>
      <c r="B967" s="150">
        <f ca="1">IF(ISNUMBER(A967),INDEX('MetaTrader Import'!$H$13:$J$5893,TRUNC(((A967-$A$39+1)-1)/3)+1,MOD((A967-$A$39+1)-1,3)+1),"")</f>
        <v>0</v>
      </c>
      <c r="C967" s="43">
        <f t="shared" ca="1" si="437"/>
        <v>25.889897024437136</v>
      </c>
      <c r="D967" s="43">
        <f t="shared" ca="1" si="438"/>
        <v>-2.3964679388511261</v>
      </c>
      <c r="E967" s="43">
        <f t="shared" ca="1" si="439"/>
        <v>23.493429085586008</v>
      </c>
      <c r="F967" s="43">
        <f t="shared" ca="1" si="440"/>
        <v>2.3493429085586008</v>
      </c>
      <c r="G967" s="43">
        <f>IF(A967&lt;&gt;"",IF(A967&lt;Data!$G$11*0.25,$C$13/$G$32,IF(A967&gt;Data!$G$11*0.25,$C$13,$C$13*10)),"")</f>
        <v>2</v>
      </c>
      <c r="H967" s="43">
        <f>IF(A967&lt;&gt;"",IF(Data!$G$9="constant",$C$13,IF(Data!$G$9="squeeze",G967,F967)),"")</f>
        <v>2</v>
      </c>
      <c r="I967" s="38">
        <f ca="1">IF(ISNUMBER(A967),NORMINV(RAND(),0,IF(AND(Data!$G$9="squeeze",A967&lt;Data!$G$11*0.25),$H$32,1)*$C$30*$C$13)*($C$14*$C$12),"")</f>
        <v>5.4291330623974462E-4</v>
      </c>
      <c r="J967" s="42">
        <f ca="1">IFERROR(IF(Data!$C$6="Real",B967,I967+J966+($C$14*$C$12)*(NORMINV(RAND(),$C$15,CHOOSE($G$13,$C$13,F967,G967)))),"")</f>
        <v>1.3464872795918867</v>
      </c>
      <c r="K967" s="88">
        <f>IF(ISNUMBER(A967), IF($G$16="fixed",$G$17,MIN(H967*Data!$C$7*$C$16*0.5,$C$17*Data!$C$7))*$C$12,"")</f>
        <v>8.0000000000000007E-5</v>
      </c>
      <c r="L967" s="42">
        <f t="shared" ca="1" si="464"/>
        <v>1.3464872795918867</v>
      </c>
      <c r="M967" s="44">
        <f t="shared" ca="1" si="465"/>
        <v>1.3465272795918868</v>
      </c>
      <c r="N967" s="44">
        <f t="shared" ca="1" si="466"/>
        <v>1.3464472795918867</v>
      </c>
      <c r="O967" s="108">
        <f t="shared" ca="1" si="441"/>
        <v>0.28550945074595768</v>
      </c>
      <c r="P967" s="102">
        <f t="shared" ca="1" si="442"/>
        <v>4.6536610072539331</v>
      </c>
      <c r="Q967" s="102">
        <f t="shared" ca="1" si="443"/>
        <v>-0.39009500129798147</v>
      </c>
      <c r="R967" s="120">
        <f t="shared" ca="1" si="461"/>
        <v>1</v>
      </c>
      <c r="S967" s="54">
        <f t="shared" ca="1" si="462"/>
        <v>0</v>
      </c>
      <c r="T967" s="5">
        <f t="shared" ca="1" si="444"/>
        <v>1.3475392670087669</v>
      </c>
      <c r="U967" s="152">
        <f t="shared" ca="1" si="445"/>
        <v>1.3551546055591035</v>
      </c>
      <c r="V967" s="152">
        <f t="shared" ca="1" si="446"/>
        <v>1.3410926221287864</v>
      </c>
      <c r="W967" s="153">
        <f t="shared" ca="1" si="447"/>
        <v>2</v>
      </c>
      <c r="X967" s="153">
        <f t="shared" ca="1" si="448"/>
        <v>2</v>
      </c>
      <c r="Y967" s="153">
        <f t="shared" ca="1" si="449"/>
        <v>8</v>
      </c>
      <c r="Z967" s="153">
        <f t="shared" ca="1" si="450"/>
        <v>8</v>
      </c>
      <c r="AA967" s="152">
        <f t="shared" ca="1" si="451"/>
        <v>1.3520566961946332</v>
      </c>
      <c r="AB967" s="152">
        <f t="shared" ca="1" si="452"/>
        <v>1.343007522143606</v>
      </c>
      <c r="AC967" s="154">
        <f t="shared" ca="1" si="453"/>
        <v>-448.75332821971983</v>
      </c>
      <c r="AD967" s="154">
        <f t="shared" ca="1" si="454"/>
        <v>-281.58059586246509</v>
      </c>
      <c r="AE967" s="3">
        <f t="shared" ca="1" si="455"/>
        <v>-45.645870255136558</v>
      </c>
      <c r="AF967" s="3">
        <f t="shared" ca="1" si="456"/>
        <v>-730.33392408218492</v>
      </c>
      <c r="AG967" s="3" t="str">
        <f t="shared" ca="1" si="463"/>
        <v>N</v>
      </c>
      <c r="AH967" s="4" t="str">
        <f t="shared" ca="1" si="457"/>
        <v/>
      </c>
      <c r="AI967" s="75">
        <f t="shared" ca="1" si="458"/>
        <v>-73.033392408218504</v>
      </c>
      <c r="AJ967" s="75">
        <f t="shared" ca="1" si="459"/>
        <v>0</v>
      </c>
    </row>
    <row r="968" spans="1:36">
      <c r="A968" s="41">
        <f t="shared" si="460"/>
        <v>902</v>
      </c>
      <c r="B968" s="150">
        <f ca="1">IF(ISNUMBER(A968),INDEX('MetaTrader Import'!$H$13:$J$5893,TRUNC(((A968-$A$39+1)-1)/3)+1,MOD((A968-$A$39+1)-1,3)+1),"")</f>
        <v>0</v>
      </c>
      <c r="C968" s="43">
        <f t="shared" ca="1" si="437"/>
        <v>23.493429085586008</v>
      </c>
      <c r="D968" s="43">
        <f t="shared" ca="1" si="438"/>
        <v>-0.90374826783201456</v>
      </c>
      <c r="E968" s="43">
        <f t="shared" ca="1" si="439"/>
        <v>22.589680817753994</v>
      </c>
      <c r="F968" s="43">
        <f t="shared" ca="1" si="440"/>
        <v>2.2589680817753992</v>
      </c>
      <c r="G968" s="43">
        <f>IF(A968&lt;&gt;"",IF(A968&lt;Data!$G$11*0.25,$C$13/$G$32,IF(A968&gt;Data!$G$11*0.25,$C$13,$C$13*10)),"")</f>
        <v>2</v>
      </c>
      <c r="H968" s="43">
        <f>IF(A968&lt;&gt;"",IF(Data!$G$9="constant",$C$13,IF(Data!$G$9="squeeze",G968,F968)),"")</f>
        <v>2</v>
      </c>
      <c r="I968" s="38">
        <f ca="1">IF(ISNUMBER(A968),NORMINV(RAND(),0,IF(AND(Data!$G$9="squeeze",A968&lt;Data!$G$11*0.25),$H$32,1)*$C$30*$C$13)*($C$14*$C$12),"")</f>
        <v>1.9791667118831567E-4</v>
      </c>
      <c r="J968" s="42">
        <f ca="1">IFERROR(IF(Data!$C$6="Real",B968,I968+J967+($C$14*$C$12)*(NORMINV(RAND(),$C$15,CHOOSE($G$13,$C$13,F968,G968)))),"")</f>
        <v>1.3465274559017426</v>
      </c>
      <c r="K968" s="88">
        <f>IF(ISNUMBER(A968), IF($G$16="fixed",$G$17,MIN(H968*Data!$C$7*$C$16*0.5,$C$17*Data!$C$7))*$C$12,"")</f>
        <v>8.0000000000000007E-5</v>
      </c>
      <c r="L968" s="42">
        <f t="shared" ca="1" si="464"/>
        <v>1.3465274559017426</v>
      </c>
      <c r="M968" s="44">
        <f t="shared" ca="1" si="465"/>
        <v>1.3465674559017426</v>
      </c>
      <c r="N968" s="44">
        <f t="shared" ca="1" si="466"/>
        <v>1.3464874559017426</v>
      </c>
      <c r="O968" s="108">
        <f t="shared" ca="1" si="441"/>
        <v>7.3504306157823329E-3</v>
      </c>
      <c r="P968" s="102">
        <f t="shared" ca="1" si="442"/>
        <v>3.948583380364755</v>
      </c>
      <c r="Q968" s="102">
        <f t="shared" ca="1" si="443"/>
        <v>-0.50642103247301007</v>
      </c>
      <c r="R968" s="120">
        <f t="shared" ca="1" si="461"/>
        <v>1</v>
      </c>
      <c r="S968" s="54">
        <f t="shared" ca="1" si="462"/>
        <v>0</v>
      </c>
      <c r="T968" s="5">
        <f t="shared" ca="1" si="444"/>
        <v>1.3475392670087669</v>
      </c>
      <c r="U968" s="152">
        <f t="shared" ca="1" si="445"/>
        <v>1.3551546055591035</v>
      </c>
      <c r="V968" s="152">
        <f t="shared" ca="1" si="446"/>
        <v>1.3410926221287864</v>
      </c>
      <c r="W968" s="153">
        <f t="shared" ca="1" si="447"/>
        <v>2</v>
      </c>
      <c r="X968" s="153">
        <f t="shared" ca="1" si="448"/>
        <v>2</v>
      </c>
      <c r="Y968" s="153">
        <f t="shared" ca="1" si="449"/>
        <v>8</v>
      </c>
      <c r="Z968" s="153">
        <f t="shared" ca="1" si="450"/>
        <v>8</v>
      </c>
      <c r="AA968" s="152">
        <f t="shared" ca="1" si="451"/>
        <v>1.3520566961946332</v>
      </c>
      <c r="AB968" s="152">
        <f t="shared" ca="1" si="452"/>
        <v>1.343007522143606</v>
      </c>
      <c r="AC968" s="154">
        <f t="shared" ca="1" si="453"/>
        <v>-445.53922343125055</v>
      </c>
      <c r="AD968" s="154">
        <f t="shared" ca="1" si="454"/>
        <v>-284.79470065093437</v>
      </c>
      <c r="AE968" s="3">
        <f t="shared" ca="1" si="455"/>
        <v>-45.645870255136558</v>
      </c>
      <c r="AF968" s="3">
        <f t="shared" ca="1" si="456"/>
        <v>-730.33392408218492</v>
      </c>
      <c r="AG968" s="3" t="str">
        <f t="shared" ca="1" si="463"/>
        <v>N</v>
      </c>
      <c r="AH968" s="4" t="str">
        <f t="shared" ca="1" si="457"/>
        <v/>
      </c>
      <c r="AI968" s="75">
        <f t="shared" ca="1" si="458"/>
        <v>-73.033392408218504</v>
      </c>
      <c r="AJ968" s="75">
        <f t="shared" ca="1" si="459"/>
        <v>0</v>
      </c>
    </row>
    <row r="969" spans="1:36">
      <c r="A969" s="41">
        <f t="shared" si="460"/>
        <v>903</v>
      </c>
      <c r="B969" s="150">
        <f>IF(ISNUMBER(A969),INDEX('MetaTrader Import'!$H$13:$J$5893,TRUNC(((A969-$A$39+1)-1)/3)+1,MOD((A969-$A$39+1)-1,3)+1),"")</f>
        <v>0</v>
      </c>
      <c r="C969" s="43">
        <f t="shared" ca="1" si="437"/>
        <v>22.589680817753994</v>
      </c>
      <c r="D969" s="43">
        <f t="shared" ca="1" si="438"/>
        <v>-0.78443093763929217</v>
      </c>
      <c r="E969" s="43">
        <f t="shared" ca="1" si="439"/>
        <v>21.805249880114701</v>
      </c>
      <c r="F969" s="43">
        <f t="shared" ca="1" si="440"/>
        <v>2.1805249880114701</v>
      </c>
      <c r="G969" s="43">
        <f>IF(A969&lt;&gt;"",IF(A969&lt;Data!$G$11*0.25,$C$13/$G$32,IF(A969&gt;Data!$G$11*0.25,$C$13,$C$13*10)),"")</f>
        <v>2</v>
      </c>
      <c r="H969" s="43">
        <f>IF(A969&lt;&gt;"",IF(Data!$G$9="constant",$C$13,IF(Data!$G$9="squeeze",G969,F969)),"")</f>
        <v>2</v>
      </c>
      <c r="I969" s="38">
        <f ca="1">IF(ISNUMBER(A969),NORMINV(RAND(),0,IF(AND(Data!$G$9="squeeze",A969&lt;Data!$G$11*0.25),$H$32,1)*$C$30*$C$13)*($C$14*$C$12),"")</f>
        <v>-6.9677484813494763E-4</v>
      </c>
      <c r="J969" s="42">
        <f ca="1">IFERROR(IF(Data!$C$6="Real",B969,I969+J968+($C$14*$C$12)*(NORMINV(RAND(),$C$15,CHOOSE($G$13,$C$13,F969,G969)))),"")</f>
        <v>1.3458066527225441</v>
      </c>
      <c r="K969" s="88">
        <f>IF(ISNUMBER(A969), IF($G$16="fixed",$G$17,MIN(H969*Data!$C$7*$C$16*0.5,$C$17*Data!$C$7))*$C$12,"")</f>
        <v>8.0000000000000007E-5</v>
      </c>
      <c r="L969" s="42">
        <f t="shared" ca="1" si="464"/>
        <v>1.3458066527225441</v>
      </c>
      <c r="M969" s="44">
        <f t="shared" ca="1" si="465"/>
        <v>1.3458466527225441</v>
      </c>
      <c r="N969" s="44">
        <f t="shared" ca="1" si="466"/>
        <v>1.345766652722544</v>
      </c>
      <c r="O969" s="108">
        <f t="shared" ca="1" si="441"/>
        <v>-0.34720162696613316</v>
      </c>
      <c r="P969" s="102">
        <f t="shared" ca="1" si="442"/>
        <v>4.3677039335614971</v>
      </c>
      <c r="Q969" s="102">
        <f t="shared" ca="1" si="443"/>
        <v>-0.56517966620234306</v>
      </c>
      <c r="R969" s="120">
        <f t="shared" ca="1" si="461"/>
        <v>1</v>
      </c>
      <c r="S969" s="54">
        <f t="shared" ca="1" si="462"/>
        <v>0</v>
      </c>
      <c r="T969" s="5">
        <f t="shared" ca="1" si="444"/>
        <v>1.3475392670087669</v>
      </c>
      <c r="U969" s="152">
        <f t="shared" ca="1" si="445"/>
        <v>1.3551546055591035</v>
      </c>
      <c r="V969" s="152">
        <f t="shared" ca="1" si="446"/>
        <v>1.3410926221287864</v>
      </c>
      <c r="W969" s="153">
        <f t="shared" ca="1" si="447"/>
        <v>2</v>
      </c>
      <c r="X969" s="153">
        <f t="shared" ca="1" si="448"/>
        <v>2</v>
      </c>
      <c r="Y969" s="153">
        <f t="shared" ca="1" si="449"/>
        <v>8</v>
      </c>
      <c r="Z969" s="153">
        <f t="shared" ca="1" si="450"/>
        <v>8</v>
      </c>
      <c r="AA969" s="152">
        <f t="shared" ca="1" si="451"/>
        <v>1.3520566961946332</v>
      </c>
      <c r="AB969" s="152">
        <f t="shared" ca="1" si="452"/>
        <v>1.343007522143606</v>
      </c>
      <c r="AC969" s="154">
        <f t="shared" ca="1" si="453"/>
        <v>-503.20347776713345</v>
      </c>
      <c r="AD969" s="154">
        <f t="shared" ca="1" si="454"/>
        <v>-227.13044631505142</v>
      </c>
      <c r="AE969" s="3">
        <f t="shared" ca="1" si="455"/>
        <v>-45.645870255136558</v>
      </c>
      <c r="AF969" s="3">
        <f t="shared" ca="1" si="456"/>
        <v>-730.33392408218492</v>
      </c>
      <c r="AG969" s="3" t="str">
        <f t="shared" ca="1" si="463"/>
        <v>N</v>
      </c>
      <c r="AH969" s="4" t="str">
        <f t="shared" ca="1" si="457"/>
        <v/>
      </c>
      <c r="AI969" s="75">
        <f t="shared" ca="1" si="458"/>
        <v>-73.033392408218504</v>
      </c>
      <c r="AJ969" s="75">
        <f t="shared" ca="1" si="459"/>
        <v>0</v>
      </c>
    </row>
    <row r="970" spans="1:36">
      <c r="A970" s="41">
        <f t="shared" si="460"/>
        <v>904</v>
      </c>
      <c r="B970" s="150">
        <f ca="1">IF(ISNUMBER(A970),INDEX('MetaTrader Import'!$H$13:$J$5893,TRUNC(((A970-$A$39+1)-1)/3)+1,MOD((A970-$A$39+1)-1,3)+1),"")</f>
        <v>0</v>
      </c>
      <c r="C970" s="43">
        <f t="shared" ca="1" si="437"/>
        <v>21.805249880114701</v>
      </c>
      <c r="D970" s="43">
        <f t="shared" ca="1" si="438"/>
        <v>-0.93177454614428679</v>
      </c>
      <c r="E970" s="43">
        <f t="shared" ca="1" si="439"/>
        <v>20.873475333970415</v>
      </c>
      <c r="F970" s="43">
        <f t="shared" ca="1" si="440"/>
        <v>2.0873475333970415</v>
      </c>
      <c r="G970" s="43">
        <f>IF(A970&lt;&gt;"",IF(A970&lt;Data!$G$11*0.25,$C$13/$G$32,IF(A970&gt;Data!$G$11*0.25,$C$13,$C$13*10)),"")</f>
        <v>2</v>
      </c>
      <c r="H970" s="43">
        <f>IF(A970&lt;&gt;"",IF(Data!$G$9="constant",$C$13,IF(Data!$G$9="squeeze",G970,F970)),"")</f>
        <v>2</v>
      </c>
      <c r="I970" s="38">
        <f ca="1">IF(ISNUMBER(A970),NORMINV(RAND(),0,IF(AND(Data!$G$9="squeeze",A970&lt;Data!$G$11*0.25),$H$32,1)*$C$30*$C$13)*($C$14*$C$12),"")</f>
        <v>-5.0136307260226955E-5</v>
      </c>
      <c r="J970" s="42">
        <f ca="1">IFERROR(IF(Data!$C$6="Real",B970,I970+J969+($C$14*$C$12)*(NORMINV(RAND(),$C$15,CHOOSE($G$13,$C$13,F970,G970)))),"")</f>
        <v>1.3458581035380746</v>
      </c>
      <c r="K970" s="88">
        <f>IF(ISNUMBER(A970), IF($G$16="fixed",$G$17,MIN(H970*Data!$C$7*$C$16*0.5,$C$17*Data!$C$7))*$C$12,"")</f>
        <v>8.0000000000000007E-5</v>
      </c>
      <c r="L970" s="42">
        <f t="shared" ca="1" si="464"/>
        <v>1.3458581035380746</v>
      </c>
      <c r="M970" s="44">
        <f t="shared" ca="1" si="465"/>
        <v>1.3458981035380746</v>
      </c>
      <c r="N970" s="44">
        <f t="shared" ca="1" si="466"/>
        <v>1.3458181035380745</v>
      </c>
      <c r="O970" s="108">
        <f t="shared" ca="1" si="441"/>
        <v>-0.53587754591366554</v>
      </c>
      <c r="P970" s="102">
        <f t="shared" ca="1" si="442"/>
        <v>4.8099353547830637</v>
      </c>
      <c r="Q970" s="102">
        <f t="shared" ca="1" si="443"/>
        <v>-0.59318121814980573</v>
      </c>
      <c r="R970" s="120">
        <f t="shared" ca="1" si="461"/>
        <v>1</v>
      </c>
      <c r="S970" s="54">
        <f t="shared" ca="1" si="462"/>
        <v>0</v>
      </c>
      <c r="T970" s="5">
        <f t="shared" ca="1" si="444"/>
        <v>1.3475392670087669</v>
      </c>
      <c r="U970" s="152">
        <f t="shared" ca="1" si="445"/>
        <v>1.3551546055591035</v>
      </c>
      <c r="V970" s="152">
        <f t="shared" ca="1" si="446"/>
        <v>1.3410926221287864</v>
      </c>
      <c r="W970" s="153">
        <f t="shared" ca="1" si="447"/>
        <v>2</v>
      </c>
      <c r="X970" s="153">
        <f t="shared" ca="1" si="448"/>
        <v>2</v>
      </c>
      <c r="Y970" s="153">
        <f t="shared" ca="1" si="449"/>
        <v>8</v>
      </c>
      <c r="Z970" s="153">
        <f t="shared" ca="1" si="450"/>
        <v>8</v>
      </c>
      <c r="AA970" s="152">
        <f t="shared" ca="1" si="451"/>
        <v>1.3520566961946332</v>
      </c>
      <c r="AB970" s="152">
        <f t="shared" ca="1" si="452"/>
        <v>1.343007522143606</v>
      </c>
      <c r="AC970" s="154">
        <f t="shared" ca="1" si="453"/>
        <v>-499.08741252469468</v>
      </c>
      <c r="AD970" s="154">
        <f t="shared" ca="1" si="454"/>
        <v>-231.24651155749021</v>
      </c>
      <c r="AE970" s="3">
        <f t="shared" ca="1" si="455"/>
        <v>-45.645870255136558</v>
      </c>
      <c r="AF970" s="3">
        <f t="shared" ca="1" si="456"/>
        <v>-730.33392408218492</v>
      </c>
      <c r="AG970" s="3" t="str">
        <f t="shared" ca="1" si="463"/>
        <v>N</v>
      </c>
      <c r="AH970" s="4" t="str">
        <f t="shared" ca="1" si="457"/>
        <v/>
      </c>
      <c r="AI970" s="75">
        <f t="shared" ca="1" si="458"/>
        <v>-73.033392408218504</v>
      </c>
      <c r="AJ970" s="75">
        <f t="shared" ca="1" si="459"/>
        <v>0</v>
      </c>
    </row>
    <row r="971" spans="1:36">
      <c r="A971" s="41">
        <f t="shared" si="460"/>
        <v>905</v>
      </c>
      <c r="B971" s="150">
        <f ca="1">IF(ISNUMBER(A971),INDEX('MetaTrader Import'!$H$13:$J$5893,TRUNC(((A971-$A$39+1)-1)/3)+1,MOD((A971-$A$39+1)-1,3)+1),"")</f>
        <v>0</v>
      </c>
      <c r="C971" s="43">
        <f t="shared" ca="1" si="437"/>
        <v>20.873475333970415</v>
      </c>
      <c r="D971" s="43">
        <f t="shared" ca="1" si="438"/>
        <v>-0.61019062778638544</v>
      </c>
      <c r="E971" s="43">
        <f t="shared" ca="1" si="439"/>
        <v>20.263284706184031</v>
      </c>
      <c r="F971" s="43">
        <f t="shared" ca="1" si="440"/>
        <v>2.0263284706184033</v>
      </c>
      <c r="G971" s="43">
        <f>IF(A971&lt;&gt;"",IF(A971&lt;Data!$G$11*0.25,$C$13/$G$32,IF(A971&gt;Data!$G$11*0.25,$C$13,$C$13*10)),"")</f>
        <v>2</v>
      </c>
      <c r="H971" s="43">
        <f>IF(A971&lt;&gt;"",IF(Data!$G$9="constant",$C$13,IF(Data!$G$9="squeeze",G971,F971)),"")</f>
        <v>2</v>
      </c>
      <c r="I971" s="38">
        <f ca="1">IF(ISNUMBER(A971),NORMINV(RAND(),0,IF(AND(Data!$G$9="squeeze",A971&lt;Data!$G$11*0.25),$H$32,1)*$C$30*$C$13)*($C$14*$C$12),"")</f>
        <v>1.6159464780902643E-4</v>
      </c>
      <c r="J971" s="42">
        <f ca="1">IFERROR(IF(Data!$C$6="Real",B971,I971+J970+($C$14*$C$12)*(NORMINV(RAND(),$C$15,CHOOSE($G$13,$C$13,F971,G971)))),"")</f>
        <v>1.3459493826406539</v>
      </c>
      <c r="K971" s="88">
        <f>IF(ISNUMBER(A971), IF($G$16="fixed",$G$17,MIN(H971*Data!$C$7*$C$16*0.5,$C$17*Data!$C$7))*$C$12,"")</f>
        <v>8.0000000000000007E-5</v>
      </c>
      <c r="L971" s="42">
        <f t="shared" ca="1" si="464"/>
        <v>1.3459493826406539</v>
      </c>
      <c r="M971" s="44">
        <f t="shared" ca="1" si="465"/>
        <v>1.3459893826406539</v>
      </c>
      <c r="N971" s="44">
        <f t="shared" ca="1" si="466"/>
        <v>1.3459093826406539</v>
      </c>
      <c r="O971" s="108">
        <f t="shared" ca="1" si="441"/>
        <v>-0.74222389957350521</v>
      </c>
      <c r="P971" s="102">
        <f t="shared" ca="1" si="442"/>
        <v>5.0731958432400477</v>
      </c>
      <c r="Q971" s="102">
        <f t="shared" ca="1" si="443"/>
        <v>-0.60708596456764519</v>
      </c>
      <c r="R971" s="120">
        <f t="shared" ca="1" si="461"/>
        <v>1</v>
      </c>
      <c r="S971" s="54">
        <f t="shared" ca="1" si="462"/>
        <v>0</v>
      </c>
      <c r="T971" s="5">
        <f t="shared" ca="1" si="444"/>
        <v>1.3475392670087669</v>
      </c>
      <c r="U971" s="152">
        <f t="shared" ca="1" si="445"/>
        <v>1.3551546055591035</v>
      </c>
      <c r="V971" s="152">
        <f t="shared" ca="1" si="446"/>
        <v>1.3410926221287864</v>
      </c>
      <c r="W971" s="153">
        <f t="shared" ca="1" si="447"/>
        <v>2</v>
      </c>
      <c r="X971" s="153">
        <f t="shared" ca="1" si="448"/>
        <v>2</v>
      </c>
      <c r="Y971" s="153">
        <f t="shared" ca="1" si="449"/>
        <v>8</v>
      </c>
      <c r="Z971" s="153">
        <f t="shared" ca="1" si="450"/>
        <v>8</v>
      </c>
      <c r="AA971" s="152">
        <f t="shared" ca="1" si="451"/>
        <v>1.3520566961946332</v>
      </c>
      <c r="AB971" s="152">
        <f t="shared" ca="1" si="452"/>
        <v>1.343007522143606</v>
      </c>
      <c r="AC971" s="154">
        <f t="shared" ca="1" si="453"/>
        <v>-491.78508431834803</v>
      </c>
      <c r="AD971" s="154">
        <f t="shared" ca="1" si="454"/>
        <v>-238.5488397638369</v>
      </c>
      <c r="AE971" s="3">
        <f t="shared" ca="1" si="455"/>
        <v>-45.645870255136558</v>
      </c>
      <c r="AF971" s="3">
        <f t="shared" ca="1" si="456"/>
        <v>-730.33392408218492</v>
      </c>
      <c r="AG971" s="3" t="str">
        <f t="shared" ca="1" si="463"/>
        <v>N</v>
      </c>
      <c r="AH971" s="4" t="str">
        <f t="shared" ca="1" si="457"/>
        <v/>
      </c>
      <c r="AI971" s="75">
        <f t="shared" ca="1" si="458"/>
        <v>-73.033392408218504</v>
      </c>
      <c r="AJ971" s="75">
        <f t="shared" ca="1" si="459"/>
        <v>0</v>
      </c>
    </row>
    <row r="972" spans="1:36">
      <c r="A972" s="41">
        <f t="shared" si="460"/>
        <v>906</v>
      </c>
      <c r="B972" s="150">
        <f>IF(ISNUMBER(A972),INDEX('MetaTrader Import'!$H$13:$J$5893,TRUNC(((A972-$A$39+1)-1)/3)+1,MOD((A972-$A$39+1)-1,3)+1),"")</f>
        <v>0</v>
      </c>
      <c r="C972" s="43">
        <f t="shared" ca="1" si="437"/>
        <v>20.263284706184031</v>
      </c>
      <c r="D972" s="43">
        <f t="shared" ca="1" si="438"/>
        <v>1.3439459624711001</v>
      </c>
      <c r="E972" s="43">
        <f t="shared" ca="1" si="439"/>
        <v>21.607230668655131</v>
      </c>
      <c r="F972" s="43">
        <f t="shared" ca="1" si="440"/>
        <v>2.1607230668655131</v>
      </c>
      <c r="G972" s="43">
        <f>IF(A972&lt;&gt;"",IF(A972&lt;Data!$G$11*0.25,$C$13/$G$32,IF(A972&gt;Data!$G$11*0.25,$C$13,$C$13*10)),"")</f>
        <v>2</v>
      </c>
      <c r="H972" s="43">
        <f>IF(A972&lt;&gt;"",IF(Data!$G$9="constant",$C$13,IF(Data!$G$9="squeeze",G972,F972)),"")</f>
        <v>2</v>
      </c>
      <c r="I972" s="38">
        <f ca="1">IF(ISNUMBER(A972),NORMINV(RAND(),0,IF(AND(Data!$G$9="squeeze",A972&lt;Data!$G$11*0.25),$H$32,1)*$C$30*$C$13)*($C$14*$C$12),"")</f>
        <v>-6.2702139030643427E-4</v>
      </c>
      <c r="J972" s="42">
        <f ca="1">IFERROR(IF(Data!$C$6="Real",B972,I972+J971+($C$14*$C$12)*(NORMINV(RAND(),$C$15,CHOOSE($G$13,$C$13,F972,G972)))),"")</f>
        <v>1.3446819360484474</v>
      </c>
      <c r="K972" s="88">
        <f>IF(ISNUMBER(A972), IF($G$16="fixed",$G$17,MIN(H972*Data!$C$7*$C$16*0.5,$C$17*Data!$C$7))*$C$12,"")</f>
        <v>8.0000000000000007E-5</v>
      </c>
      <c r="L972" s="42">
        <f t="shared" ca="1" si="464"/>
        <v>1.3446819360484474</v>
      </c>
      <c r="M972" s="44">
        <f t="shared" ca="1" si="465"/>
        <v>1.3447219360484475</v>
      </c>
      <c r="N972" s="44">
        <f t="shared" ca="1" si="466"/>
        <v>1.3446419360484474</v>
      </c>
      <c r="O972" s="108">
        <f t="shared" ca="1" si="441"/>
        <v>-1.2131306522937972</v>
      </c>
      <c r="P972" s="102">
        <f t="shared" ca="1" si="442"/>
        <v>7.0105270981470786</v>
      </c>
      <c r="Q972" s="102">
        <f t="shared" ca="1" si="443"/>
        <v>-0.5625985326625863</v>
      </c>
      <c r="R972" s="120">
        <f t="shared" ca="1" si="461"/>
        <v>1</v>
      </c>
      <c r="S972" s="54">
        <f t="shared" ca="1" si="462"/>
        <v>0</v>
      </c>
      <c r="T972" s="5">
        <f t="shared" ca="1" si="444"/>
        <v>1.3475392670087669</v>
      </c>
      <c r="U972" s="152">
        <f t="shared" ca="1" si="445"/>
        <v>1.3551546055591035</v>
      </c>
      <c r="V972" s="152">
        <f t="shared" ca="1" si="446"/>
        <v>1.3410926221287864</v>
      </c>
      <c r="W972" s="153">
        <f t="shared" ca="1" si="447"/>
        <v>2</v>
      </c>
      <c r="X972" s="153">
        <f t="shared" ca="1" si="448"/>
        <v>2</v>
      </c>
      <c r="Y972" s="153">
        <f t="shared" ca="1" si="449"/>
        <v>8</v>
      </c>
      <c r="Z972" s="153">
        <f t="shared" ca="1" si="450"/>
        <v>8</v>
      </c>
      <c r="AA972" s="152">
        <f t="shared" ca="1" si="451"/>
        <v>1.3520566961946332</v>
      </c>
      <c r="AB972" s="152">
        <f t="shared" ca="1" si="452"/>
        <v>1.343007522143606</v>
      </c>
      <c r="AC972" s="154">
        <f t="shared" ca="1" si="453"/>
        <v>-593.18081169486447</v>
      </c>
      <c r="AD972" s="154">
        <f t="shared" ca="1" si="454"/>
        <v>-137.15311238732042</v>
      </c>
      <c r="AE972" s="3">
        <f t="shared" ca="1" si="455"/>
        <v>-45.645870255136558</v>
      </c>
      <c r="AF972" s="3">
        <f t="shared" ca="1" si="456"/>
        <v>-730.33392408218492</v>
      </c>
      <c r="AG972" s="3" t="str">
        <f t="shared" ca="1" si="463"/>
        <v>N</v>
      </c>
      <c r="AH972" s="4" t="str">
        <f t="shared" ca="1" si="457"/>
        <v/>
      </c>
      <c r="AI972" s="75">
        <f t="shared" ca="1" si="458"/>
        <v>-73.033392408218504</v>
      </c>
      <c r="AJ972" s="75">
        <f t="shared" ca="1" si="459"/>
        <v>0</v>
      </c>
    </row>
    <row r="973" spans="1:36">
      <c r="A973" s="41">
        <f t="shared" si="460"/>
        <v>907</v>
      </c>
      <c r="B973" s="150">
        <f ca="1">IF(ISNUMBER(A973),INDEX('MetaTrader Import'!$H$13:$J$5893,TRUNC(((A973-$A$39+1)-1)/3)+1,MOD((A973-$A$39+1)-1,3)+1),"")</f>
        <v>0</v>
      </c>
      <c r="C973" s="43">
        <f t="shared" ca="1" si="437"/>
        <v>21.607230668655131</v>
      </c>
      <c r="D973" s="43">
        <f t="shared" ca="1" si="438"/>
        <v>-3.5661439531425794</v>
      </c>
      <c r="E973" s="43">
        <f t="shared" ca="1" si="439"/>
        <v>18.041086715512552</v>
      </c>
      <c r="F973" s="43">
        <f t="shared" ca="1" si="440"/>
        <v>1.8041086715512553</v>
      </c>
      <c r="G973" s="43">
        <f>IF(A973&lt;&gt;"",IF(A973&lt;Data!$G$11*0.25,$C$13/$G$32,IF(A973&gt;Data!$G$11*0.25,$C$13,$C$13*10)),"")</f>
        <v>2</v>
      </c>
      <c r="H973" s="43">
        <f>IF(A973&lt;&gt;"",IF(Data!$G$9="constant",$C$13,IF(Data!$G$9="squeeze",G973,F973)),"")</f>
        <v>2</v>
      </c>
      <c r="I973" s="38">
        <f ca="1">IF(ISNUMBER(A973),NORMINV(RAND(),0,IF(AND(Data!$G$9="squeeze",A973&lt;Data!$G$11*0.25),$H$32,1)*$C$30*$C$13)*($C$14*$C$12),"")</f>
        <v>2.1843045133750164E-4</v>
      </c>
      <c r="J973" s="42">
        <f ca="1">IFERROR(IF(Data!$C$6="Real",B973,I973+J972+($C$14*$C$12)*(NORMINV(RAND(),$C$15,CHOOSE($G$13,$C$13,F973,G973)))),"")</f>
        <v>1.3449595898492299</v>
      </c>
      <c r="K973" s="88">
        <f>IF(ISNUMBER(A973), IF($G$16="fixed",$G$17,MIN(H973*Data!$C$7*$C$16*0.5,$C$17*Data!$C$7))*$C$12,"")</f>
        <v>8.0000000000000007E-5</v>
      </c>
      <c r="L973" s="42">
        <f t="shared" ca="1" si="464"/>
        <v>1.3449595898492299</v>
      </c>
      <c r="M973" s="44">
        <f t="shared" ca="1" si="465"/>
        <v>1.34499958984923</v>
      </c>
      <c r="N973" s="44">
        <f t="shared" ca="1" si="466"/>
        <v>1.3449195898492299</v>
      </c>
      <c r="O973" s="108">
        <f t="shared" ca="1" si="441"/>
        <v>-1.4203185592922076</v>
      </c>
      <c r="P973" s="102">
        <f t="shared" ca="1" si="442"/>
        <v>7.7706675168982464</v>
      </c>
      <c r="Q973" s="102">
        <f t="shared" ca="1" si="443"/>
        <v>-0.47845687745251281</v>
      </c>
      <c r="R973" s="120">
        <f t="shared" ca="1" si="461"/>
        <v>1</v>
      </c>
      <c r="S973" s="54">
        <f t="shared" ca="1" si="462"/>
        <v>0</v>
      </c>
      <c r="T973" s="5">
        <f t="shared" ca="1" si="444"/>
        <v>1.3475392670087669</v>
      </c>
      <c r="U973" s="152">
        <f t="shared" ca="1" si="445"/>
        <v>1.3551546055591035</v>
      </c>
      <c r="V973" s="152">
        <f t="shared" ca="1" si="446"/>
        <v>1.3410926221287864</v>
      </c>
      <c r="W973" s="153">
        <f t="shared" ca="1" si="447"/>
        <v>2</v>
      </c>
      <c r="X973" s="153">
        <f t="shared" ca="1" si="448"/>
        <v>2</v>
      </c>
      <c r="Y973" s="153">
        <f t="shared" ca="1" si="449"/>
        <v>8</v>
      </c>
      <c r="Z973" s="153">
        <f t="shared" ca="1" si="450"/>
        <v>8</v>
      </c>
      <c r="AA973" s="152">
        <f t="shared" ca="1" si="451"/>
        <v>1.3520566961946332</v>
      </c>
      <c r="AB973" s="152">
        <f t="shared" ca="1" si="452"/>
        <v>1.343007522143606</v>
      </c>
      <c r="AC973" s="154">
        <f t="shared" ca="1" si="453"/>
        <v>-570.96850763226576</v>
      </c>
      <c r="AD973" s="154">
        <f t="shared" ca="1" si="454"/>
        <v>-159.36541644991919</v>
      </c>
      <c r="AE973" s="3">
        <f t="shared" ca="1" si="455"/>
        <v>-45.645870255136558</v>
      </c>
      <c r="AF973" s="3">
        <f t="shared" ca="1" si="456"/>
        <v>-730.33392408218492</v>
      </c>
      <c r="AG973" s="3" t="str">
        <f t="shared" ca="1" si="463"/>
        <v>N</v>
      </c>
      <c r="AH973" s="4" t="str">
        <f t="shared" ca="1" si="457"/>
        <v/>
      </c>
      <c r="AI973" s="75">
        <f t="shared" ca="1" si="458"/>
        <v>-73.033392408218504</v>
      </c>
      <c r="AJ973" s="75">
        <f t="shared" ca="1" si="459"/>
        <v>0</v>
      </c>
    </row>
    <row r="974" spans="1:36">
      <c r="A974" s="41">
        <f t="shared" si="460"/>
        <v>908</v>
      </c>
      <c r="B974" s="150">
        <f ca="1">IF(ISNUMBER(A974),INDEX('MetaTrader Import'!$H$13:$J$5893,TRUNC(((A974-$A$39+1)-1)/3)+1,MOD((A974-$A$39+1)-1,3)+1),"")</f>
        <v>0</v>
      </c>
      <c r="C974" s="43">
        <f t="shared" ca="1" si="437"/>
        <v>18.041086715512552</v>
      </c>
      <c r="D974" s="43">
        <f t="shared" ca="1" si="438"/>
        <v>1.1637437259005707</v>
      </c>
      <c r="E974" s="43">
        <f t="shared" ca="1" si="439"/>
        <v>19.204830441413122</v>
      </c>
      <c r="F974" s="43">
        <f t="shared" ca="1" si="440"/>
        <v>1.9204830441413123</v>
      </c>
      <c r="G974" s="43">
        <f>IF(A974&lt;&gt;"",IF(A974&lt;Data!$G$11*0.25,$C$13/$G$32,IF(A974&gt;Data!$G$11*0.25,$C$13,$C$13*10)),"")</f>
        <v>2</v>
      </c>
      <c r="H974" s="43">
        <f>IF(A974&lt;&gt;"",IF(Data!$G$9="constant",$C$13,IF(Data!$G$9="squeeze",G974,F974)),"")</f>
        <v>2</v>
      </c>
      <c r="I974" s="38">
        <f ca="1">IF(ISNUMBER(A974),NORMINV(RAND(),0,IF(AND(Data!$G$9="squeeze",A974&lt;Data!$G$11*0.25),$H$32,1)*$C$30*$C$13)*($C$14*$C$12),"")</f>
        <v>3.4327183835743011E-4</v>
      </c>
      <c r="J974" s="42">
        <f ca="1">IFERROR(IF(Data!$C$6="Real",B974,I974+J973+($C$14*$C$12)*(NORMINV(RAND(),$C$15,CHOOSE($G$13,$C$13,F974,G974)))),"")</f>
        <v>1.3449237007425268</v>
      </c>
      <c r="K974" s="88">
        <f>IF(ISNUMBER(A974), IF($G$16="fixed",$G$17,MIN(H974*Data!$C$7*$C$16*0.5,$C$17*Data!$C$7))*$C$12,"")</f>
        <v>8.0000000000000007E-5</v>
      </c>
      <c r="L974" s="42">
        <f t="shared" ca="1" si="464"/>
        <v>1.3449237007425268</v>
      </c>
      <c r="M974" s="44">
        <f t="shared" ca="1" si="465"/>
        <v>1.3449637007425268</v>
      </c>
      <c r="N974" s="44">
        <f t="shared" ca="1" si="466"/>
        <v>1.3448837007425267</v>
      </c>
      <c r="O974" s="108">
        <f t="shared" ca="1" si="441"/>
        <v>-1.5390862243202996</v>
      </c>
      <c r="P974" s="102">
        <f t="shared" ca="1" si="442"/>
        <v>8.1983046721703108</v>
      </c>
      <c r="Q974" s="102">
        <f t="shared" ca="1" si="443"/>
        <v>-0.37173687643143466</v>
      </c>
      <c r="R974" s="120">
        <f t="shared" ca="1" si="461"/>
        <v>1</v>
      </c>
      <c r="S974" s="54">
        <f t="shared" ca="1" si="462"/>
        <v>0</v>
      </c>
      <c r="T974" s="5">
        <f t="shared" ca="1" si="444"/>
        <v>1.3475392670087669</v>
      </c>
      <c r="U974" s="152">
        <f t="shared" ca="1" si="445"/>
        <v>1.3551546055591035</v>
      </c>
      <c r="V974" s="152">
        <f t="shared" ca="1" si="446"/>
        <v>1.3410926221287864</v>
      </c>
      <c r="W974" s="153">
        <f t="shared" ca="1" si="447"/>
        <v>2</v>
      </c>
      <c r="X974" s="153">
        <f t="shared" ca="1" si="448"/>
        <v>2</v>
      </c>
      <c r="Y974" s="153">
        <f t="shared" ca="1" si="449"/>
        <v>8</v>
      </c>
      <c r="Z974" s="153">
        <f t="shared" ca="1" si="450"/>
        <v>8</v>
      </c>
      <c r="AA974" s="152">
        <f t="shared" ca="1" si="451"/>
        <v>1.3520566961946332</v>
      </c>
      <c r="AB974" s="152">
        <f t="shared" ca="1" si="452"/>
        <v>1.343007522143606</v>
      </c>
      <c r="AC974" s="154">
        <f t="shared" ca="1" si="453"/>
        <v>-573.83963616851827</v>
      </c>
      <c r="AD974" s="154">
        <f t="shared" ca="1" si="454"/>
        <v>-156.4942879136666</v>
      </c>
      <c r="AE974" s="3">
        <f t="shared" ca="1" si="455"/>
        <v>-45.645870255136558</v>
      </c>
      <c r="AF974" s="3">
        <f t="shared" ca="1" si="456"/>
        <v>-730.33392408218492</v>
      </c>
      <c r="AG974" s="3" t="str">
        <f t="shared" ca="1" si="463"/>
        <v>N</v>
      </c>
      <c r="AH974" s="4" t="str">
        <f t="shared" ca="1" si="457"/>
        <v/>
      </c>
      <c r="AI974" s="75">
        <f t="shared" ca="1" si="458"/>
        <v>-73.033392408218504</v>
      </c>
      <c r="AJ974" s="75">
        <f t="shared" ca="1" si="459"/>
        <v>0</v>
      </c>
    </row>
    <row r="975" spans="1:36">
      <c r="A975" s="41">
        <f t="shared" si="460"/>
        <v>909</v>
      </c>
      <c r="B975" s="150">
        <f>IF(ISNUMBER(A975),INDEX('MetaTrader Import'!$H$13:$J$5893,TRUNC(((A975-$A$39+1)-1)/3)+1,MOD((A975-$A$39+1)-1,3)+1),"")</f>
        <v>0</v>
      </c>
      <c r="C975" s="43">
        <f t="shared" ca="1" si="437"/>
        <v>19.204830441413122</v>
      </c>
      <c r="D975" s="43">
        <f t="shared" ca="1" si="438"/>
        <v>3.9964238138629468E-2</v>
      </c>
      <c r="E975" s="43">
        <f t="shared" ca="1" si="439"/>
        <v>19.244794679551752</v>
      </c>
      <c r="F975" s="43">
        <f t="shared" ca="1" si="440"/>
        <v>1.9244794679551753</v>
      </c>
      <c r="G975" s="43">
        <f>IF(A975&lt;&gt;"",IF(A975&lt;Data!$G$11*0.25,$C$13/$G$32,IF(A975&gt;Data!$G$11*0.25,$C$13,$C$13*10)),"")</f>
        <v>2</v>
      </c>
      <c r="H975" s="43">
        <f>IF(A975&lt;&gt;"",IF(Data!$G$9="constant",$C$13,IF(Data!$G$9="squeeze",G975,F975)),"")</f>
        <v>2</v>
      </c>
      <c r="I975" s="38">
        <f ca="1">IF(ISNUMBER(A975),NORMINV(RAND(),0,IF(AND(Data!$G$9="squeeze",A975&lt;Data!$G$11*0.25),$H$32,1)*$C$30*$C$13)*($C$14*$C$12),"")</f>
        <v>4.544879364489994E-4</v>
      </c>
      <c r="J975" s="42">
        <f ca="1">IFERROR(IF(Data!$C$6="Real",B975,I975+J974+($C$14*$C$12)*(NORMINV(RAND(),$C$15,CHOOSE($G$13,$C$13,F975,G975)))),"")</f>
        <v>1.3460361320487695</v>
      </c>
      <c r="K975" s="88">
        <f>IF(ISNUMBER(A975), IF($G$16="fixed",$G$17,MIN(H975*Data!$C$7*$C$16*0.5,$C$17*Data!$C$7))*$C$12,"")</f>
        <v>8.0000000000000007E-5</v>
      </c>
      <c r="L975" s="42">
        <f t="shared" ca="1" si="464"/>
        <v>1.3460361320487695</v>
      </c>
      <c r="M975" s="44">
        <f t="shared" ca="1" si="465"/>
        <v>1.3460761320487695</v>
      </c>
      <c r="N975" s="44">
        <f t="shared" ca="1" si="466"/>
        <v>1.3459961320487694</v>
      </c>
      <c r="O975" s="108">
        <f t="shared" ca="1" si="441"/>
        <v>-1.2923557307126878</v>
      </c>
      <c r="P975" s="102">
        <f t="shared" ca="1" si="442"/>
        <v>7.752789257193891</v>
      </c>
      <c r="Q975" s="102">
        <f t="shared" ca="1" si="443"/>
        <v>-0.25495248038670731</v>
      </c>
      <c r="R975" s="120">
        <f t="shared" ca="1" si="461"/>
        <v>1</v>
      </c>
      <c r="S975" s="54">
        <f t="shared" ca="1" si="462"/>
        <v>0</v>
      </c>
      <c r="T975" s="5">
        <f t="shared" ca="1" si="444"/>
        <v>1.3475392670087669</v>
      </c>
      <c r="U975" s="152">
        <f t="shared" ca="1" si="445"/>
        <v>1.3551546055591035</v>
      </c>
      <c r="V975" s="152">
        <f t="shared" ca="1" si="446"/>
        <v>1.3410926221287864</v>
      </c>
      <c r="W975" s="153">
        <f t="shared" ca="1" si="447"/>
        <v>2</v>
      </c>
      <c r="X975" s="153">
        <f t="shared" ca="1" si="448"/>
        <v>2</v>
      </c>
      <c r="Y975" s="153">
        <f t="shared" ca="1" si="449"/>
        <v>8</v>
      </c>
      <c r="Z975" s="153">
        <f t="shared" ca="1" si="450"/>
        <v>8</v>
      </c>
      <c r="AA975" s="152">
        <f t="shared" ca="1" si="451"/>
        <v>1.3520566961946332</v>
      </c>
      <c r="AB975" s="152">
        <f t="shared" ca="1" si="452"/>
        <v>1.343007522143606</v>
      </c>
      <c r="AC975" s="154">
        <f t="shared" ca="1" si="453"/>
        <v>-484.84513166910051</v>
      </c>
      <c r="AD975" s="154">
        <f t="shared" ca="1" si="454"/>
        <v>-245.48879241308441</v>
      </c>
      <c r="AE975" s="3">
        <f t="shared" ca="1" si="455"/>
        <v>-45.645870255136558</v>
      </c>
      <c r="AF975" s="3">
        <f t="shared" ca="1" si="456"/>
        <v>-730.33392408218492</v>
      </c>
      <c r="AG975" s="3" t="str">
        <f t="shared" ca="1" si="463"/>
        <v>N</v>
      </c>
      <c r="AH975" s="4" t="str">
        <f t="shared" ca="1" si="457"/>
        <v/>
      </c>
      <c r="AI975" s="75">
        <f t="shared" ca="1" si="458"/>
        <v>-73.033392408218504</v>
      </c>
      <c r="AJ975" s="75">
        <f t="shared" ca="1" si="459"/>
        <v>0</v>
      </c>
    </row>
    <row r="976" spans="1:36">
      <c r="A976" s="41">
        <f t="shared" si="460"/>
        <v>910</v>
      </c>
      <c r="B976" s="150">
        <f ca="1">IF(ISNUMBER(A976),INDEX('MetaTrader Import'!$H$13:$J$5893,TRUNC(((A976-$A$39+1)-1)/3)+1,MOD((A976-$A$39+1)-1,3)+1),"")</f>
        <v>0</v>
      </c>
      <c r="C976" s="43">
        <f t="shared" ca="1" si="437"/>
        <v>19.244794679551752</v>
      </c>
      <c r="D976" s="43">
        <f t="shared" ca="1" si="438"/>
        <v>-1.1021694324320417</v>
      </c>
      <c r="E976" s="43">
        <f t="shared" ca="1" si="439"/>
        <v>18.14262524711971</v>
      </c>
      <c r="F976" s="43">
        <f t="shared" ca="1" si="440"/>
        <v>1.814262524711971</v>
      </c>
      <c r="G976" s="43">
        <f>IF(A976&lt;&gt;"",IF(A976&lt;Data!$G$11*0.25,$C$13/$G$32,IF(A976&gt;Data!$G$11*0.25,$C$13,$C$13*10)),"")</f>
        <v>2</v>
      </c>
      <c r="H976" s="43">
        <f>IF(A976&lt;&gt;"",IF(Data!$G$9="constant",$C$13,IF(Data!$G$9="squeeze",G976,F976)),"")</f>
        <v>2</v>
      </c>
      <c r="I976" s="38">
        <f ca="1">IF(ISNUMBER(A976),NORMINV(RAND(),0,IF(AND(Data!$G$9="squeeze",A976&lt;Data!$G$11*0.25),$H$32,1)*$C$30*$C$13)*($C$14*$C$12),"")</f>
        <v>-6.8379982348540987E-4</v>
      </c>
      <c r="J976" s="42">
        <f ca="1">IFERROR(IF(Data!$C$6="Real",B976,I976+J975+($C$14*$C$12)*(NORMINV(RAND(),$C$15,CHOOSE($G$13,$C$13,F976,G976)))),"")</f>
        <v>1.3453278497794872</v>
      </c>
      <c r="K976" s="88">
        <f>IF(ISNUMBER(A976), IF($G$16="fixed",$G$17,MIN(H976*Data!$C$7*$C$16*0.5,$C$17*Data!$C$7))*$C$12,"")</f>
        <v>8.0000000000000007E-5</v>
      </c>
      <c r="L976" s="42">
        <f t="shared" ca="1" si="464"/>
        <v>1.3453278497794872</v>
      </c>
      <c r="M976" s="44">
        <f t="shared" ca="1" si="465"/>
        <v>1.3453678497794872</v>
      </c>
      <c r="N976" s="44">
        <f t="shared" ca="1" si="466"/>
        <v>1.3452878497794871</v>
      </c>
      <c r="O976" s="108">
        <f t="shared" ca="1" si="441"/>
        <v>-1.3920366131548378</v>
      </c>
      <c r="P976" s="102">
        <f t="shared" ca="1" si="442"/>
        <v>7.9325389090384721</v>
      </c>
      <c r="Q976" s="102">
        <f t="shared" ca="1" si="443"/>
        <v>-0.12539361184397424</v>
      </c>
      <c r="R976" s="120">
        <f t="shared" ca="1" si="461"/>
        <v>1</v>
      </c>
      <c r="S976" s="54">
        <f t="shared" ca="1" si="462"/>
        <v>0</v>
      </c>
      <c r="T976" s="5">
        <f t="shared" ca="1" si="444"/>
        <v>1.3475392670087669</v>
      </c>
      <c r="U976" s="152">
        <f t="shared" ca="1" si="445"/>
        <v>1.3551546055591035</v>
      </c>
      <c r="V976" s="152">
        <f t="shared" ca="1" si="446"/>
        <v>1.3410926221287864</v>
      </c>
      <c r="W976" s="153">
        <f t="shared" ca="1" si="447"/>
        <v>2</v>
      </c>
      <c r="X976" s="153">
        <f t="shared" ca="1" si="448"/>
        <v>2</v>
      </c>
      <c r="Y976" s="153">
        <f t="shared" ca="1" si="449"/>
        <v>8</v>
      </c>
      <c r="Z976" s="153">
        <f t="shared" ca="1" si="450"/>
        <v>8</v>
      </c>
      <c r="AA976" s="152">
        <f t="shared" ca="1" si="451"/>
        <v>1.3520566961946332</v>
      </c>
      <c r="AB976" s="152">
        <f t="shared" ca="1" si="452"/>
        <v>1.343007522143606</v>
      </c>
      <c r="AC976" s="154">
        <f t="shared" ca="1" si="453"/>
        <v>-541.50771321168634</v>
      </c>
      <c r="AD976" s="154">
        <f t="shared" ca="1" si="454"/>
        <v>-188.82621087049856</v>
      </c>
      <c r="AE976" s="3">
        <f t="shared" ca="1" si="455"/>
        <v>-45.645870255136558</v>
      </c>
      <c r="AF976" s="3">
        <f t="shared" ca="1" si="456"/>
        <v>-730.33392408218492</v>
      </c>
      <c r="AG976" s="3" t="str">
        <f t="shared" ca="1" si="463"/>
        <v>N</v>
      </c>
      <c r="AH976" s="4" t="str">
        <f t="shared" ca="1" si="457"/>
        <v/>
      </c>
      <c r="AI976" s="75">
        <f t="shared" ca="1" si="458"/>
        <v>-73.033392408218504</v>
      </c>
      <c r="AJ976" s="75">
        <f t="shared" ca="1" si="459"/>
        <v>0</v>
      </c>
    </row>
    <row r="977" spans="1:36">
      <c r="A977" s="41">
        <f t="shared" si="460"/>
        <v>911</v>
      </c>
      <c r="B977" s="150">
        <f ca="1">IF(ISNUMBER(A977),INDEX('MetaTrader Import'!$H$13:$J$5893,TRUNC(((A977-$A$39+1)-1)/3)+1,MOD((A977-$A$39+1)-1,3)+1),"")</f>
        <v>0</v>
      </c>
      <c r="C977" s="43">
        <f t="shared" ca="1" si="437"/>
        <v>18.14262524711971</v>
      </c>
      <c r="D977" s="43">
        <f t="shared" ca="1" si="438"/>
        <v>1.433327513107622</v>
      </c>
      <c r="E977" s="43">
        <f t="shared" ca="1" si="439"/>
        <v>19.575952760227331</v>
      </c>
      <c r="F977" s="43">
        <f t="shared" ca="1" si="440"/>
        <v>1.9575952760227331</v>
      </c>
      <c r="G977" s="43">
        <f>IF(A977&lt;&gt;"",IF(A977&lt;Data!$G$11*0.25,$C$13/$G$32,IF(A977&gt;Data!$G$11*0.25,$C$13,$C$13*10)),"")</f>
        <v>2</v>
      </c>
      <c r="H977" s="43">
        <f>IF(A977&lt;&gt;"",IF(Data!$G$9="constant",$C$13,IF(Data!$G$9="squeeze",G977,F977)),"")</f>
        <v>2</v>
      </c>
      <c r="I977" s="38">
        <f ca="1">IF(ISNUMBER(A977),NORMINV(RAND(),0,IF(AND(Data!$G$9="squeeze",A977&lt;Data!$G$11*0.25),$H$32,1)*$C$30*$C$13)*($C$14*$C$12),"")</f>
        <v>-8.3687327447234245E-5</v>
      </c>
      <c r="J977" s="42">
        <f ca="1">IFERROR(IF(Data!$C$6="Real",B977,I977+J976+($C$14*$C$12)*(NORMINV(RAND(),$C$15,CHOOSE($G$13,$C$13,F977,G977)))),"")</f>
        <v>1.3460675260038311</v>
      </c>
      <c r="K977" s="88">
        <f>IF(ISNUMBER(A977), IF($G$16="fixed",$G$17,MIN(H977*Data!$C$7*$C$16*0.5,$C$17*Data!$C$7))*$C$12,"")</f>
        <v>8.0000000000000007E-5</v>
      </c>
      <c r="L977" s="42">
        <f t="shared" ca="1" si="464"/>
        <v>1.3460675260038311</v>
      </c>
      <c r="M977" s="44">
        <f t="shared" ca="1" si="465"/>
        <v>1.3461075260038311</v>
      </c>
      <c r="N977" s="44">
        <f t="shared" ca="1" si="466"/>
        <v>1.346027526003831</v>
      </c>
      <c r="O977" s="108">
        <f t="shared" ca="1" si="441"/>
        <v>-1.1658241583515281</v>
      </c>
      <c r="P977" s="102">
        <f t="shared" ca="1" si="442"/>
        <v>7.6689111870996047</v>
      </c>
      <c r="Q977" s="102">
        <f t="shared" ca="1" si="443"/>
        <v>6.8757039407567992E-3</v>
      </c>
      <c r="R977" s="120">
        <f t="shared" ca="1" si="461"/>
        <v>1</v>
      </c>
      <c r="S977" s="54">
        <f t="shared" ca="1" si="462"/>
        <v>0</v>
      </c>
      <c r="T977" s="5">
        <f t="shared" ca="1" si="444"/>
        <v>1.3475392670087669</v>
      </c>
      <c r="U977" s="152">
        <f t="shared" ca="1" si="445"/>
        <v>1.3551546055591035</v>
      </c>
      <c r="V977" s="152">
        <f t="shared" ca="1" si="446"/>
        <v>1.3410926221287864</v>
      </c>
      <c r="W977" s="153">
        <f t="shared" ca="1" si="447"/>
        <v>2</v>
      </c>
      <c r="X977" s="153">
        <f t="shared" ca="1" si="448"/>
        <v>2</v>
      </c>
      <c r="Y977" s="153">
        <f t="shared" ca="1" si="449"/>
        <v>8</v>
      </c>
      <c r="Z977" s="153">
        <f t="shared" ca="1" si="450"/>
        <v>8</v>
      </c>
      <c r="AA977" s="152">
        <f t="shared" ca="1" si="451"/>
        <v>1.3520566961946332</v>
      </c>
      <c r="AB977" s="152">
        <f t="shared" ca="1" si="452"/>
        <v>1.343007522143606</v>
      </c>
      <c r="AC977" s="154">
        <f t="shared" ca="1" si="453"/>
        <v>-482.3336152641744</v>
      </c>
      <c r="AD977" s="154">
        <f t="shared" ca="1" si="454"/>
        <v>-248.0003088180105</v>
      </c>
      <c r="AE977" s="3">
        <f t="shared" ca="1" si="455"/>
        <v>-45.645870255136558</v>
      </c>
      <c r="AF977" s="3">
        <f t="shared" ca="1" si="456"/>
        <v>-730.33392408218492</v>
      </c>
      <c r="AG977" s="3" t="str">
        <f t="shared" ca="1" si="463"/>
        <v>N</v>
      </c>
      <c r="AH977" s="4" t="str">
        <f t="shared" ca="1" si="457"/>
        <v/>
      </c>
      <c r="AI977" s="75">
        <f t="shared" ca="1" si="458"/>
        <v>-73.033392408218504</v>
      </c>
      <c r="AJ977" s="75">
        <f t="shared" ca="1" si="459"/>
        <v>0</v>
      </c>
    </row>
    <row r="978" spans="1:36">
      <c r="A978" s="41">
        <f t="shared" si="460"/>
        <v>912</v>
      </c>
      <c r="B978" s="150">
        <f>IF(ISNUMBER(A978),INDEX('MetaTrader Import'!$H$13:$J$5893,TRUNC(((A978-$A$39+1)-1)/3)+1,MOD((A978-$A$39+1)-1,3)+1),"")</f>
        <v>0</v>
      </c>
      <c r="C978" s="43">
        <f t="shared" ca="1" si="437"/>
        <v>19.575952760227331</v>
      </c>
      <c r="D978" s="43">
        <f t="shared" ca="1" si="438"/>
        <v>-1.1046107692014044</v>
      </c>
      <c r="E978" s="43">
        <f t="shared" ca="1" si="439"/>
        <v>18.471341991025927</v>
      </c>
      <c r="F978" s="43">
        <f t="shared" ca="1" si="440"/>
        <v>1.8471341991025927</v>
      </c>
      <c r="G978" s="43">
        <f>IF(A978&lt;&gt;"",IF(A978&lt;Data!$G$11*0.25,$C$13/$G$32,IF(A978&gt;Data!$G$11*0.25,$C$13,$C$13*10)),"")</f>
        <v>2</v>
      </c>
      <c r="H978" s="43">
        <f>IF(A978&lt;&gt;"",IF(Data!$G$9="constant",$C$13,IF(Data!$G$9="squeeze",G978,F978)),"")</f>
        <v>2</v>
      </c>
      <c r="I978" s="38">
        <f ca="1">IF(ISNUMBER(A978),NORMINV(RAND(),0,IF(AND(Data!$G$9="squeeze",A978&lt;Data!$G$11*0.25),$H$32,1)*$C$30*$C$13)*($C$14*$C$12),"")</f>
        <v>9.8817881851979013E-5</v>
      </c>
      <c r="J978" s="42">
        <f ca="1">IFERROR(IF(Data!$C$6="Real",B978,I978+J977+($C$14*$C$12)*(NORMINV(RAND(),$C$15,CHOOSE($G$13,$C$13,F978,G978)))),"")</f>
        <v>1.345688642495706</v>
      </c>
      <c r="K978" s="88">
        <f>IF(ISNUMBER(A978), IF($G$16="fixed",$G$17,MIN(H978*Data!$C$7*$C$16*0.5,$C$17*Data!$C$7))*$C$12,"")</f>
        <v>8.0000000000000007E-5</v>
      </c>
      <c r="L978" s="42">
        <f t="shared" ca="1" si="464"/>
        <v>1.345688642495706</v>
      </c>
      <c r="M978" s="44">
        <f t="shared" ca="1" si="465"/>
        <v>1.345728642495706</v>
      </c>
      <c r="N978" s="44">
        <f t="shared" ca="1" si="466"/>
        <v>1.3456486424957059</v>
      </c>
      <c r="O978" s="108">
        <f t="shared" ca="1" si="441"/>
        <v>-1.0442114085457619</v>
      </c>
      <c r="P978" s="102">
        <f t="shared" ca="1" si="442"/>
        <v>7.4673187115476267</v>
      </c>
      <c r="Q978" s="102">
        <f t="shared" ca="1" si="443"/>
        <v>0.13331439086302724</v>
      </c>
      <c r="R978" s="120">
        <f t="shared" ca="1" si="461"/>
        <v>1</v>
      </c>
      <c r="S978" s="54">
        <f t="shared" ca="1" si="462"/>
        <v>0</v>
      </c>
      <c r="T978" s="5">
        <f t="shared" ca="1" si="444"/>
        <v>1.3475392670087669</v>
      </c>
      <c r="U978" s="152">
        <f t="shared" ca="1" si="445"/>
        <v>1.3551546055591035</v>
      </c>
      <c r="V978" s="152">
        <f t="shared" ca="1" si="446"/>
        <v>1.3410926221287864</v>
      </c>
      <c r="W978" s="153">
        <f t="shared" ca="1" si="447"/>
        <v>2</v>
      </c>
      <c r="X978" s="153">
        <f t="shared" ca="1" si="448"/>
        <v>2</v>
      </c>
      <c r="Y978" s="153">
        <f t="shared" ca="1" si="449"/>
        <v>8</v>
      </c>
      <c r="Z978" s="153">
        <f t="shared" ca="1" si="450"/>
        <v>8</v>
      </c>
      <c r="AA978" s="152">
        <f t="shared" ca="1" si="451"/>
        <v>1.3520566961946332</v>
      </c>
      <c r="AB978" s="152">
        <f t="shared" ca="1" si="452"/>
        <v>1.343007522143606</v>
      </c>
      <c r="AC978" s="154">
        <f t="shared" ca="1" si="453"/>
        <v>-512.64429591418195</v>
      </c>
      <c r="AD978" s="154">
        <f t="shared" ca="1" si="454"/>
        <v>-217.68962816800297</v>
      </c>
      <c r="AE978" s="3">
        <f t="shared" ca="1" si="455"/>
        <v>-45.645870255136558</v>
      </c>
      <c r="AF978" s="3">
        <f t="shared" ca="1" si="456"/>
        <v>-730.33392408218492</v>
      </c>
      <c r="AG978" s="3" t="str">
        <f t="shared" ca="1" si="463"/>
        <v>N</v>
      </c>
      <c r="AH978" s="4" t="str">
        <f t="shared" ca="1" si="457"/>
        <v/>
      </c>
      <c r="AI978" s="75">
        <f t="shared" ca="1" si="458"/>
        <v>-73.033392408218504</v>
      </c>
      <c r="AJ978" s="75">
        <f t="shared" ca="1" si="459"/>
        <v>0</v>
      </c>
    </row>
    <row r="979" spans="1:36">
      <c r="A979" s="41">
        <f t="shared" si="460"/>
        <v>913</v>
      </c>
      <c r="B979" s="150">
        <f ca="1">IF(ISNUMBER(A979),INDEX('MetaTrader Import'!$H$13:$J$5893,TRUNC(((A979-$A$39+1)-1)/3)+1,MOD((A979-$A$39+1)-1,3)+1),"")</f>
        <v>0</v>
      </c>
      <c r="C979" s="43">
        <f t="shared" ca="1" si="437"/>
        <v>18.471341991025927</v>
      </c>
      <c r="D979" s="43">
        <f t="shared" ca="1" si="438"/>
        <v>-0.52362827176374749</v>
      </c>
      <c r="E979" s="43">
        <f t="shared" ca="1" si="439"/>
        <v>17.947713719262179</v>
      </c>
      <c r="F979" s="43">
        <f t="shared" ca="1" si="440"/>
        <v>1.7947713719262179</v>
      </c>
      <c r="G979" s="43">
        <f>IF(A979&lt;&gt;"",IF(A979&lt;Data!$G$11*0.25,$C$13/$G$32,IF(A979&gt;Data!$G$11*0.25,$C$13,$C$13*10)),"")</f>
        <v>2</v>
      </c>
      <c r="H979" s="43">
        <f>IF(A979&lt;&gt;"",IF(Data!$G$9="constant",$C$13,IF(Data!$G$9="squeeze",G979,F979)),"")</f>
        <v>2</v>
      </c>
      <c r="I979" s="38">
        <f ca="1">IF(ISNUMBER(A979),NORMINV(RAND(),0,IF(AND(Data!$G$9="squeeze",A979&lt;Data!$G$11*0.25),$H$32,1)*$C$30*$C$13)*($C$14*$C$12),"")</f>
        <v>-4.755140499535437E-4</v>
      </c>
      <c r="J979" s="42">
        <f ca="1">IFERROR(IF(Data!$C$6="Real",B979,I979+J978+($C$14*$C$12)*(NORMINV(RAND(),$C$15,CHOOSE($G$13,$C$13,F979,G979)))),"")</f>
        <v>1.3448668298179329</v>
      </c>
      <c r="K979" s="88">
        <f>IF(ISNUMBER(A979), IF($G$16="fixed",$G$17,MIN(H979*Data!$C$7*$C$16*0.5,$C$17*Data!$C$7))*$C$12,"")</f>
        <v>8.0000000000000007E-5</v>
      </c>
      <c r="L979" s="42">
        <f t="shared" ca="1" si="464"/>
        <v>1.3448668298179329</v>
      </c>
      <c r="M979" s="44">
        <f t="shared" ca="1" si="465"/>
        <v>1.344906829817933</v>
      </c>
      <c r="N979" s="44">
        <f t="shared" ca="1" si="466"/>
        <v>1.3448268298179329</v>
      </c>
      <c r="O979" s="108">
        <f t="shared" ca="1" si="441"/>
        <v>-0.91252475396235466</v>
      </c>
      <c r="P979" s="102">
        <f t="shared" ca="1" si="442"/>
        <v>6.8800325004690235</v>
      </c>
      <c r="Q979" s="102">
        <f t="shared" ca="1" si="443"/>
        <v>0.22584182432289601</v>
      </c>
      <c r="R979" s="120">
        <f t="shared" ca="1" si="461"/>
        <v>1</v>
      </c>
      <c r="S979" s="54">
        <f t="shared" ca="1" si="462"/>
        <v>0</v>
      </c>
      <c r="T979" s="5">
        <f t="shared" ca="1" si="444"/>
        <v>1.3475392670087669</v>
      </c>
      <c r="U979" s="152">
        <f t="shared" ca="1" si="445"/>
        <v>1.3551546055591035</v>
      </c>
      <c r="V979" s="152">
        <f t="shared" ca="1" si="446"/>
        <v>1.3410926221287864</v>
      </c>
      <c r="W979" s="153">
        <f t="shared" ca="1" si="447"/>
        <v>2</v>
      </c>
      <c r="X979" s="153">
        <f t="shared" ca="1" si="448"/>
        <v>2</v>
      </c>
      <c r="Y979" s="153">
        <f t="shared" ca="1" si="449"/>
        <v>8</v>
      </c>
      <c r="Z979" s="153">
        <f t="shared" ca="1" si="450"/>
        <v>8</v>
      </c>
      <c r="AA979" s="152">
        <f t="shared" ca="1" si="451"/>
        <v>1.3520566961946332</v>
      </c>
      <c r="AB979" s="152">
        <f t="shared" ca="1" si="452"/>
        <v>1.343007522143606</v>
      </c>
      <c r="AC979" s="154">
        <f t="shared" ca="1" si="453"/>
        <v>-578.38931013602496</v>
      </c>
      <c r="AD979" s="154">
        <f t="shared" ca="1" si="454"/>
        <v>-151.94461394615999</v>
      </c>
      <c r="AE979" s="3">
        <f t="shared" ca="1" si="455"/>
        <v>-45.645870255136558</v>
      </c>
      <c r="AF979" s="3">
        <f t="shared" ca="1" si="456"/>
        <v>-730.33392408218492</v>
      </c>
      <c r="AG979" s="3" t="str">
        <f t="shared" ca="1" si="463"/>
        <v>N</v>
      </c>
      <c r="AH979" s="4" t="str">
        <f t="shared" ca="1" si="457"/>
        <v/>
      </c>
      <c r="AI979" s="75">
        <f t="shared" ca="1" si="458"/>
        <v>-73.033392408218504</v>
      </c>
      <c r="AJ979" s="75">
        <f t="shared" ca="1" si="459"/>
        <v>0</v>
      </c>
    </row>
    <row r="980" spans="1:36">
      <c r="A980" s="41">
        <f t="shared" si="460"/>
        <v>914</v>
      </c>
      <c r="B980" s="150">
        <f ca="1">IF(ISNUMBER(A980),INDEX('MetaTrader Import'!$H$13:$J$5893,TRUNC(((A980-$A$39+1)-1)/3)+1,MOD((A980-$A$39+1)-1,3)+1),"")</f>
        <v>0</v>
      </c>
      <c r="C980" s="43">
        <f t="shared" ca="1" si="437"/>
        <v>17.947713719262179</v>
      </c>
      <c r="D980" s="43">
        <f t="shared" ca="1" si="438"/>
        <v>0.43602558421220627</v>
      </c>
      <c r="E980" s="43">
        <f t="shared" ca="1" si="439"/>
        <v>18.383739303474385</v>
      </c>
      <c r="F980" s="43">
        <f t="shared" ca="1" si="440"/>
        <v>1.8383739303474385</v>
      </c>
      <c r="G980" s="43">
        <f>IF(A980&lt;&gt;"",IF(A980&lt;Data!$G$11*0.25,$C$13/$G$32,IF(A980&gt;Data!$G$11*0.25,$C$13,$C$13*10)),"")</f>
        <v>2</v>
      </c>
      <c r="H980" s="43">
        <f>IF(A980&lt;&gt;"",IF(Data!$G$9="constant",$C$13,IF(Data!$G$9="squeeze",G980,F980)),"")</f>
        <v>2</v>
      </c>
      <c r="I980" s="38">
        <f ca="1">IF(ISNUMBER(A980),NORMINV(RAND(),0,IF(AND(Data!$G$9="squeeze",A980&lt;Data!$G$11*0.25),$H$32,1)*$C$30*$C$13)*($C$14*$C$12),"")</f>
        <v>1.8296038941876728E-4</v>
      </c>
      <c r="J980" s="42">
        <f ca="1">IFERROR(IF(Data!$C$6="Real",B980,I980+J979+($C$14*$C$12)*(NORMINV(RAND(),$C$15,CHOOSE($G$13,$C$13,F980,G980)))),"")</f>
        <v>1.3457915890081036</v>
      </c>
      <c r="K980" s="88">
        <f>IF(ISNUMBER(A980), IF($G$16="fixed",$G$17,MIN(H980*Data!$C$7*$C$16*0.5,$C$17*Data!$C$7))*$C$12,"")</f>
        <v>8.0000000000000007E-5</v>
      </c>
      <c r="L980" s="42">
        <f t="shared" ca="1" si="464"/>
        <v>1.3457915890081036</v>
      </c>
      <c r="M980" s="44">
        <f t="shared" ca="1" si="465"/>
        <v>1.3458315890081036</v>
      </c>
      <c r="N980" s="44">
        <f t="shared" ca="1" si="466"/>
        <v>1.3457515890081035</v>
      </c>
      <c r="O980" s="108">
        <f t="shared" ca="1" si="441"/>
        <v>-0.51105543195255942</v>
      </c>
      <c r="P980" s="102">
        <f t="shared" ca="1" si="442"/>
        <v>5.7716540802366501</v>
      </c>
      <c r="Q980" s="102">
        <f t="shared" ca="1" si="443"/>
        <v>0.22285252921677293</v>
      </c>
      <c r="R980" s="120">
        <f t="shared" ca="1" si="461"/>
        <v>1</v>
      </c>
      <c r="S980" s="54">
        <f t="shared" ca="1" si="462"/>
        <v>0</v>
      </c>
      <c r="T980" s="5">
        <f t="shared" ca="1" si="444"/>
        <v>1.3475392670087669</v>
      </c>
      <c r="U980" s="152">
        <f t="shared" ca="1" si="445"/>
        <v>1.3551546055591035</v>
      </c>
      <c r="V980" s="152">
        <f t="shared" ca="1" si="446"/>
        <v>1.3410926221287864</v>
      </c>
      <c r="W980" s="153">
        <f t="shared" ca="1" si="447"/>
        <v>2</v>
      </c>
      <c r="X980" s="153">
        <f t="shared" ca="1" si="448"/>
        <v>2</v>
      </c>
      <c r="Y980" s="153">
        <f t="shared" ca="1" si="449"/>
        <v>8</v>
      </c>
      <c r="Z980" s="153">
        <f t="shared" ca="1" si="450"/>
        <v>8</v>
      </c>
      <c r="AA980" s="152">
        <f t="shared" ca="1" si="451"/>
        <v>1.3520566961946332</v>
      </c>
      <c r="AB980" s="152">
        <f t="shared" ca="1" si="452"/>
        <v>1.343007522143606</v>
      </c>
      <c r="AC980" s="154">
        <f t="shared" ca="1" si="453"/>
        <v>-504.40857492237257</v>
      </c>
      <c r="AD980" s="154">
        <f t="shared" ca="1" si="454"/>
        <v>-225.92534915981233</v>
      </c>
      <c r="AE980" s="3">
        <f t="shared" ca="1" si="455"/>
        <v>-45.645870255136558</v>
      </c>
      <c r="AF980" s="3">
        <f t="shared" ca="1" si="456"/>
        <v>-730.33392408218492</v>
      </c>
      <c r="AG980" s="3" t="str">
        <f t="shared" ca="1" si="463"/>
        <v>N</v>
      </c>
      <c r="AH980" s="4" t="str">
        <f t="shared" ca="1" si="457"/>
        <v/>
      </c>
      <c r="AI980" s="75">
        <f t="shared" ca="1" si="458"/>
        <v>-73.033392408218504</v>
      </c>
      <c r="AJ980" s="75">
        <f t="shared" ca="1" si="459"/>
        <v>0</v>
      </c>
    </row>
    <row r="981" spans="1:36">
      <c r="A981" s="41">
        <f t="shared" si="460"/>
        <v>915</v>
      </c>
      <c r="B981" s="150">
        <f>IF(ISNUMBER(A981),INDEX('MetaTrader Import'!$H$13:$J$5893,TRUNC(((A981-$A$39+1)-1)/3)+1,MOD((A981-$A$39+1)-1,3)+1),"")</f>
        <v>0</v>
      </c>
      <c r="C981" s="43">
        <f t="shared" ca="1" si="437"/>
        <v>18.383739303474385</v>
      </c>
      <c r="D981" s="43">
        <f t="shared" ca="1" si="438"/>
        <v>-0.8432223458708189</v>
      </c>
      <c r="E981" s="43">
        <f t="shared" ca="1" si="439"/>
        <v>17.540516957603568</v>
      </c>
      <c r="F981" s="43">
        <f t="shared" ca="1" si="440"/>
        <v>1.7540516957603569</v>
      </c>
      <c r="G981" s="43">
        <f>IF(A981&lt;&gt;"",IF(A981&lt;Data!$G$11*0.25,$C$13/$G$32,IF(A981&gt;Data!$G$11*0.25,$C$13,$C$13*10)),"")</f>
        <v>2</v>
      </c>
      <c r="H981" s="43">
        <f>IF(A981&lt;&gt;"",IF(Data!$G$9="constant",$C$13,IF(Data!$G$9="squeeze",G981,F981)),"")</f>
        <v>2</v>
      </c>
      <c r="I981" s="38">
        <f ca="1">IF(ISNUMBER(A981),NORMINV(RAND(),0,IF(AND(Data!$G$9="squeeze",A981&lt;Data!$G$11*0.25),$H$32,1)*$C$30*$C$13)*($C$14*$C$12),"")</f>
        <v>4.7407236639859969E-4</v>
      </c>
      <c r="J981" s="42">
        <f ca="1">IFERROR(IF(Data!$C$6="Real",B981,I981+J980+($C$14*$C$12)*(NORMINV(RAND(),$C$15,CHOOSE($G$13,$C$13,F981,G981)))),"")</f>
        <v>1.345375758416185</v>
      </c>
      <c r="K981" s="88">
        <f>IF(ISNUMBER(A981), IF($G$16="fixed",$G$17,MIN(H981*Data!$C$7*$C$16*0.5,$C$17*Data!$C$7))*$C$12,"")</f>
        <v>8.0000000000000007E-5</v>
      </c>
      <c r="L981" s="42">
        <f t="shared" ca="1" si="464"/>
        <v>1.345375758416185</v>
      </c>
      <c r="M981" s="44">
        <f t="shared" ca="1" si="465"/>
        <v>1.345415758416185</v>
      </c>
      <c r="N981" s="44">
        <f t="shared" ca="1" si="466"/>
        <v>1.3453357584161849</v>
      </c>
      <c r="O981" s="108">
        <f t="shared" ca="1" si="441"/>
        <v>-0.53035744761165127</v>
      </c>
      <c r="P981" s="102">
        <f t="shared" ca="1" si="442"/>
        <v>5.7918220786074635</v>
      </c>
      <c r="Q981" s="102">
        <f t="shared" ca="1" si="443"/>
        <v>0.18467864054985381</v>
      </c>
      <c r="R981" s="120">
        <f t="shared" ca="1" si="461"/>
        <v>1</v>
      </c>
      <c r="S981" s="54">
        <f t="shared" ca="1" si="462"/>
        <v>0</v>
      </c>
      <c r="T981" s="5">
        <f t="shared" ca="1" si="444"/>
        <v>1.3475392670087669</v>
      </c>
      <c r="U981" s="152">
        <f t="shared" ca="1" si="445"/>
        <v>1.3551546055591035</v>
      </c>
      <c r="V981" s="152">
        <f t="shared" ca="1" si="446"/>
        <v>1.3410926221287864</v>
      </c>
      <c r="W981" s="153">
        <f t="shared" ca="1" si="447"/>
        <v>2</v>
      </c>
      <c r="X981" s="153">
        <f t="shared" ca="1" si="448"/>
        <v>2</v>
      </c>
      <c r="Y981" s="153">
        <f t="shared" ca="1" si="449"/>
        <v>8</v>
      </c>
      <c r="Z981" s="153">
        <f t="shared" ca="1" si="450"/>
        <v>8</v>
      </c>
      <c r="AA981" s="152">
        <f t="shared" ca="1" si="451"/>
        <v>1.3520566961946332</v>
      </c>
      <c r="AB981" s="152">
        <f t="shared" ca="1" si="452"/>
        <v>1.343007522143606</v>
      </c>
      <c r="AC981" s="154">
        <f t="shared" ca="1" si="453"/>
        <v>-537.67502227586306</v>
      </c>
      <c r="AD981" s="154">
        <f t="shared" ca="1" si="454"/>
        <v>-192.65890180632184</v>
      </c>
      <c r="AE981" s="3">
        <f t="shared" ca="1" si="455"/>
        <v>-45.645870255136558</v>
      </c>
      <c r="AF981" s="3">
        <f t="shared" ca="1" si="456"/>
        <v>-730.33392408218492</v>
      </c>
      <c r="AG981" s="3" t="str">
        <f t="shared" ca="1" si="463"/>
        <v>N</v>
      </c>
      <c r="AH981" s="4" t="str">
        <f t="shared" ca="1" si="457"/>
        <v/>
      </c>
      <c r="AI981" s="75">
        <f t="shared" ca="1" si="458"/>
        <v>-73.033392408218504</v>
      </c>
      <c r="AJ981" s="75">
        <f t="shared" ca="1" si="459"/>
        <v>0</v>
      </c>
    </row>
    <row r="982" spans="1:36">
      <c r="A982" s="41">
        <f t="shared" si="460"/>
        <v>916</v>
      </c>
      <c r="B982" s="150">
        <f ca="1">IF(ISNUMBER(A982),INDEX('MetaTrader Import'!$H$13:$J$5893,TRUNC(((A982-$A$39+1)-1)/3)+1,MOD((A982-$A$39+1)-1,3)+1),"")</f>
        <v>0</v>
      </c>
      <c r="C982" s="43">
        <f t="shared" ca="1" si="437"/>
        <v>17.540516957603568</v>
      </c>
      <c r="D982" s="43">
        <f t="shared" ca="1" si="438"/>
        <v>0.75699233987108683</v>
      </c>
      <c r="E982" s="43">
        <f t="shared" ca="1" si="439"/>
        <v>18.297509297474654</v>
      </c>
      <c r="F982" s="43">
        <f t="shared" ca="1" si="440"/>
        <v>1.8297509297474654</v>
      </c>
      <c r="G982" s="43">
        <f>IF(A982&lt;&gt;"",IF(A982&lt;Data!$G$11*0.25,$C$13/$G$32,IF(A982&gt;Data!$G$11*0.25,$C$13,$C$13*10)),"")</f>
        <v>2</v>
      </c>
      <c r="H982" s="43">
        <f>IF(A982&lt;&gt;"",IF(Data!$G$9="constant",$C$13,IF(Data!$G$9="squeeze",G982,F982)),"")</f>
        <v>2</v>
      </c>
      <c r="I982" s="38">
        <f ca="1">IF(ISNUMBER(A982),NORMINV(RAND(),0,IF(AND(Data!$G$9="squeeze",A982&lt;Data!$G$11*0.25),$H$32,1)*$C$30*$C$13)*($C$14*$C$12),"")</f>
        <v>-4.6483885989105595E-4</v>
      </c>
      <c r="J982" s="42">
        <f ca="1">IFERROR(IF(Data!$C$6="Real",B982,I982+J981+($C$14*$C$12)*(NORMINV(RAND(),$C$15,CHOOSE($G$13,$C$13,F982,G982)))),"")</f>
        <v>1.3446606044112457</v>
      </c>
      <c r="K982" s="88">
        <f>IF(ISNUMBER(A982), IF($G$16="fixed",$G$17,MIN(H982*Data!$C$7*$C$16*0.5,$C$17*Data!$C$7))*$C$12,"")</f>
        <v>8.0000000000000007E-5</v>
      </c>
      <c r="L982" s="42">
        <f t="shared" ca="1" si="464"/>
        <v>1.3446606044112457</v>
      </c>
      <c r="M982" s="44">
        <f t="shared" ca="1" si="465"/>
        <v>1.3447006044112457</v>
      </c>
      <c r="N982" s="44">
        <f t="shared" ca="1" si="466"/>
        <v>1.3446206044112456</v>
      </c>
      <c r="O982" s="108">
        <f t="shared" ca="1" si="441"/>
        <v>-0.52414176872977214</v>
      </c>
      <c r="P982" s="102">
        <f t="shared" ca="1" si="442"/>
        <v>5.7656247670478162</v>
      </c>
      <c r="Q982" s="102">
        <f t="shared" ca="1" si="443"/>
        <v>0.12214655446683424</v>
      </c>
      <c r="R982" s="120">
        <f t="shared" ca="1" si="461"/>
        <v>1</v>
      </c>
      <c r="S982" s="54">
        <f t="shared" ca="1" si="462"/>
        <v>0</v>
      </c>
      <c r="T982" s="5">
        <f t="shared" ca="1" si="444"/>
        <v>1.3475392670087669</v>
      </c>
      <c r="U982" s="152">
        <f t="shared" ca="1" si="445"/>
        <v>1.3551546055591035</v>
      </c>
      <c r="V982" s="152">
        <f t="shared" ca="1" si="446"/>
        <v>1.3410926221287864</v>
      </c>
      <c r="W982" s="153">
        <f t="shared" ca="1" si="447"/>
        <v>2</v>
      </c>
      <c r="X982" s="153">
        <f t="shared" ca="1" si="448"/>
        <v>2</v>
      </c>
      <c r="Y982" s="153">
        <f t="shared" ca="1" si="449"/>
        <v>8</v>
      </c>
      <c r="Z982" s="153">
        <f t="shared" ca="1" si="450"/>
        <v>8</v>
      </c>
      <c r="AA982" s="152">
        <f t="shared" ca="1" si="451"/>
        <v>1.3520566961946332</v>
      </c>
      <c r="AB982" s="152">
        <f t="shared" ca="1" si="452"/>
        <v>1.343007522143606</v>
      </c>
      <c r="AC982" s="154">
        <f t="shared" ca="1" si="453"/>
        <v>-594.88734267100438</v>
      </c>
      <c r="AD982" s="154">
        <f t="shared" ca="1" si="454"/>
        <v>-135.44658141118049</v>
      </c>
      <c r="AE982" s="3">
        <f t="shared" ca="1" si="455"/>
        <v>-45.645870255136558</v>
      </c>
      <c r="AF982" s="3">
        <f t="shared" ca="1" si="456"/>
        <v>-730.33392408218492</v>
      </c>
      <c r="AG982" s="3" t="str">
        <f t="shared" ca="1" si="463"/>
        <v>N</v>
      </c>
      <c r="AH982" s="4" t="str">
        <f t="shared" ca="1" si="457"/>
        <v/>
      </c>
      <c r="AI982" s="75">
        <f t="shared" ca="1" si="458"/>
        <v>-73.033392408218504</v>
      </c>
      <c r="AJ982" s="75">
        <f t="shared" ca="1" si="459"/>
        <v>0</v>
      </c>
    </row>
    <row r="983" spans="1:36">
      <c r="A983" s="41">
        <f t="shared" si="460"/>
        <v>917</v>
      </c>
      <c r="B983" s="150">
        <f ca="1">IF(ISNUMBER(A983),INDEX('MetaTrader Import'!$H$13:$J$5893,TRUNC(((A983-$A$39+1)-1)/3)+1,MOD((A983-$A$39+1)-1,3)+1),"")</f>
        <v>0</v>
      </c>
      <c r="C983" s="43">
        <f t="shared" ca="1" si="437"/>
        <v>18.297509297474654</v>
      </c>
      <c r="D983" s="43">
        <f t="shared" ca="1" si="438"/>
        <v>1.2072464451673199</v>
      </c>
      <c r="E983" s="43">
        <f t="shared" ca="1" si="439"/>
        <v>19.504755742641976</v>
      </c>
      <c r="F983" s="43">
        <f t="shared" ca="1" si="440"/>
        <v>1.9504755742641975</v>
      </c>
      <c r="G983" s="43">
        <f>IF(A983&lt;&gt;"",IF(A983&lt;Data!$G$11*0.25,$C$13/$G$32,IF(A983&gt;Data!$G$11*0.25,$C$13,$C$13*10)),"")</f>
        <v>2</v>
      </c>
      <c r="H983" s="43">
        <f>IF(A983&lt;&gt;"",IF(Data!$G$9="constant",$C$13,IF(Data!$G$9="squeeze",G983,F983)),"")</f>
        <v>2</v>
      </c>
      <c r="I983" s="38">
        <f ca="1">IF(ISNUMBER(A983),NORMINV(RAND(),0,IF(AND(Data!$G$9="squeeze",A983&lt;Data!$G$11*0.25),$H$32,1)*$C$30*$C$13)*($C$14*$C$12),"")</f>
        <v>-2.0305179636113949E-4</v>
      </c>
      <c r="J983" s="42">
        <f ca="1">IFERROR(IF(Data!$C$6="Real",B983,I983+J982+($C$14*$C$12)*(NORMINV(RAND(),$C$15,CHOOSE($G$13,$C$13,F983,G983)))),"")</f>
        <v>1.3449761996052763</v>
      </c>
      <c r="K983" s="88">
        <f>IF(ISNUMBER(A983), IF($G$16="fixed",$G$17,MIN(H983*Data!$C$7*$C$16*0.5,$C$17*Data!$C$7))*$C$12,"")</f>
        <v>8.0000000000000007E-5</v>
      </c>
      <c r="L983" s="42">
        <f t="shared" ca="1" si="464"/>
        <v>1.3449761996052763</v>
      </c>
      <c r="M983" s="44">
        <f t="shared" ca="1" si="465"/>
        <v>1.3450161996052763</v>
      </c>
      <c r="N983" s="44">
        <f t="shared" ca="1" si="466"/>
        <v>1.3449361996052762</v>
      </c>
      <c r="O983" s="108">
        <f t="shared" ca="1" si="441"/>
        <v>-0.36230994635853631</v>
      </c>
      <c r="P983" s="102">
        <f t="shared" ca="1" si="442"/>
        <v>5.1524711284788793</v>
      </c>
      <c r="Q983" s="102">
        <f t="shared" ca="1" si="443"/>
        <v>2.0169253223493666E-2</v>
      </c>
      <c r="R983" s="120">
        <f t="shared" ca="1" si="461"/>
        <v>1</v>
      </c>
      <c r="S983" s="54">
        <f t="shared" ca="1" si="462"/>
        <v>0</v>
      </c>
      <c r="T983" s="5">
        <f t="shared" ca="1" si="444"/>
        <v>1.3475392670087669</v>
      </c>
      <c r="U983" s="152">
        <f t="shared" ca="1" si="445"/>
        <v>1.3551546055591035</v>
      </c>
      <c r="V983" s="152">
        <f t="shared" ca="1" si="446"/>
        <v>1.3410926221287864</v>
      </c>
      <c r="W983" s="153">
        <f t="shared" ca="1" si="447"/>
        <v>2</v>
      </c>
      <c r="X983" s="153">
        <f t="shared" ca="1" si="448"/>
        <v>2</v>
      </c>
      <c r="Y983" s="153">
        <f t="shared" ca="1" si="449"/>
        <v>8</v>
      </c>
      <c r="Z983" s="153">
        <f t="shared" ca="1" si="450"/>
        <v>8</v>
      </c>
      <c r="AA983" s="152">
        <f t="shared" ca="1" si="451"/>
        <v>1.3520566961946332</v>
      </c>
      <c r="AB983" s="152">
        <f t="shared" ca="1" si="452"/>
        <v>1.343007522143606</v>
      </c>
      <c r="AC983" s="154">
        <f t="shared" ca="1" si="453"/>
        <v>-569.63972714855868</v>
      </c>
      <c r="AD983" s="154">
        <f t="shared" ca="1" si="454"/>
        <v>-160.69419693362619</v>
      </c>
      <c r="AE983" s="3">
        <f t="shared" ca="1" si="455"/>
        <v>-45.645870255136558</v>
      </c>
      <c r="AF983" s="3">
        <f t="shared" ca="1" si="456"/>
        <v>-730.33392408218492</v>
      </c>
      <c r="AG983" s="3" t="str">
        <f t="shared" ca="1" si="463"/>
        <v>N</v>
      </c>
      <c r="AH983" s="4" t="str">
        <f t="shared" ca="1" si="457"/>
        <v/>
      </c>
      <c r="AI983" s="75">
        <f t="shared" ca="1" si="458"/>
        <v>-73.033392408218504</v>
      </c>
      <c r="AJ983" s="75">
        <f t="shared" ca="1" si="459"/>
        <v>0</v>
      </c>
    </row>
    <row r="984" spans="1:36">
      <c r="A984" s="41">
        <f t="shared" si="460"/>
        <v>918</v>
      </c>
      <c r="B984" s="150">
        <f>IF(ISNUMBER(A984),INDEX('MetaTrader Import'!$H$13:$J$5893,TRUNC(((A984-$A$39+1)-1)/3)+1,MOD((A984-$A$39+1)-1,3)+1),"")</f>
        <v>0</v>
      </c>
      <c r="C984" s="43">
        <f t="shared" ca="1" si="437"/>
        <v>19.504755742641976</v>
      </c>
      <c r="D984" s="43">
        <f t="shared" ca="1" si="438"/>
        <v>-1.1334097195501829</v>
      </c>
      <c r="E984" s="43">
        <f t="shared" ca="1" si="439"/>
        <v>18.371346023091792</v>
      </c>
      <c r="F984" s="43">
        <f t="shared" ca="1" si="440"/>
        <v>1.8371346023091792</v>
      </c>
      <c r="G984" s="43">
        <f>IF(A984&lt;&gt;"",IF(A984&lt;Data!$G$11*0.25,$C$13/$G$32,IF(A984&gt;Data!$G$11*0.25,$C$13,$C$13*10)),"")</f>
        <v>2</v>
      </c>
      <c r="H984" s="43">
        <f>IF(A984&lt;&gt;"",IF(Data!$G$9="constant",$C$13,IF(Data!$G$9="squeeze",G984,F984)),"")</f>
        <v>2</v>
      </c>
      <c r="I984" s="38">
        <f ca="1">IF(ISNUMBER(A984),NORMINV(RAND(),0,IF(AND(Data!$G$9="squeeze",A984&lt;Data!$G$11*0.25),$H$32,1)*$C$30*$C$13)*($C$14*$C$12),"")</f>
        <v>6.0620989343031944E-4</v>
      </c>
      <c r="J984" s="42">
        <f ca="1">IFERROR(IF(Data!$C$6="Real",B984,I984+J983+($C$14*$C$12)*(NORMINV(RAND(),$C$15,CHOOSE($G$13,$C$13,F984,G984)))),"")</f>
        <v>1.3454221924160665</v>
      </c>
      <c r="K984" s="88">
        <f>IF(ISNUMBER(A984), IF($G$16="fixed",$G$17,MIN(H984*Data!$C$7*$C$16*0.5,$C$17*Data!$C$7))*$C$12,"")</f>
        <v>8.0000000000000007E-5</v>
      </c>
      <c r="L984" s="42">
        <f t="shared" ca="1" si="464"/>
        <v>1.3454221924160665</v>
      </c>
      <c r="M984" s="44">
        <f t="shared" ca="1" si="465"/>
        <v>1.3454621924160666</v>
      </c>
      <c r="N984" s="44">
        <f t="shared" ca="1" si="466"/>
        <v>1.3453821924160665</v>
      </c>
      <c r="O984" s="108">
        <f t="shared" ca="1" si="441"/>
        <v>-0.2395216761869442</v>
      </c>
      <c r="P984" s="102">
        <f t="shared" ca="1" si="442"/>
        <v>5.0288268648815704</v>
      </c>
      <c r="Q984" s="102">
        <f t="shared" ca="1" si="443"/>
        <v>-7.722388076170883E-2</v>
      </c>
      <c r="R984" s="120">
        <f t="shared" ca="1" si="461"/>
        <v>1</v>
      </c>
      <c r="S984" s="54">
        <f t="shared" ca="1" si="462"/>
        <v>0</v>
      </c>
      <c r="T984" s="5">
        <f t="shared" ca="1" si="444"/>
        <v>1.3475392670087669</v>
      </c>
      <c r="U984" s="152">
        <f t="shared" ca="1" si="445"/>
        <v>1.3551546055591035</v>
      </c>
      <c r="V984" s="152">
        <f t="shared" ca="1" si="446"/>
        <v>1.3410926221287864</v>
      </c>
      <c r="W984" s="153">
        <f t="shared" ca="1" si="447"/>
        <v>2</v>
      </c>
      <c r="X984" s="153">
        <f t="shared" ca="1" si="448"/>
        <v>2</v>
      </c>
      <c r="Y984" s="153">
        <f t="shared" ca="1" si="449"/>
        <v>8</v>
      </c>
      <c r="Z984" s="153">
        <f t="shared" ca="1" si="450"/>
        <v>8</v>
      </c>
      <c r="AA984" s="152">
        <f t="shared" ca="1" si="451"/>
        <v>1.3520566961946332</v>
      </c>
      <c r="AB984" s="152">
        <f t="shared" ca="1" si="452"/>
        <v>1.343007522143606</v>
      </c>
      <c r="AC984" s="154">
        <f t="shared" ca="1" si="453"/>
        <v>-533.96030228533675</v>
      </c>
      <c r="AD984" s="154">
        <f t="shared" ca="1" si="454"/>
        <v>-196.37362179684814</v>
      </c>
      <c r="AE984" s="3">
        <f t="shared" ca="1" si="455"/>
        <v>-45.645870255136558</v>
      </c>
      <c r="AF984" s="3">
        <f t="shared" ca="1" si="456"/>
        <v>-730.33392408218492</v>
      </c>
      <c r="AG984" s="3" t="str">
        <f t="shared" ca="1" si="463"/>
        <v>N</v>
      </c>
      <c r="AH984" s="4" t="str">
        <f t="shared" ca="1" si="457"/>
        <v/>
      </c>
      <c r="AI984" s="75">
        <f t="shared" ca="1" si="458"/>
        <v>-73.033392408218504</v>
      </c>
      <c r="AJ984" s="75">
        <f t="shared" ca="1" si="459"/>
        <v>0</v>
      </c>
    </row>
    <row r="985" spans="1:36">
      <c r="A985" s="41">
        <f t="shared" si="460"/>
        <v>919</v>
      </c>
      <c r="B985" s="150">
        <f ca="1">IF(ISNUMBER(A985),INDEX('MetaTrader Import'!$H$13:$J$5893,TRUNC(((A985-$A$39+1)-1)/3)+1,MOD((A985-$A$39+1)-1,3)+1),"")</f>
        <v>0</v>
      </c>
      <c r="C985" s="43">
        <f t="shared" ca="1" si="437"/>
        <v>18.371346023091792</v>
      </c>
      <c r="D985" s="43">
        <f t="shared" ca="1" si="438"/>
        <v>1.2032452905772419</v>
      </c>
      <c r="E985" s="43">
        <f t="shared" ca="1" si="439"/>
        <v>19.574591313669035</v>
      </c>
      <c r="F985" s="43">
        <f t="shared" ca="1" si="440"/>
        <v>1.9574591313669036</v>
      </c>
      <c r="G985" s="43">
        <f>IF(A985&lt;&gt;"",IF(A985&lt;Data!$G$11*0.25,$C$13/$G$32,IF(A985&gt;Data!$G$11*0.25,$C$13,$C$13*10)),"")</f>
        <v>2</v>
      </c>
      <c r="H985" s="43">
        <f>IF(A985&lt;&gt;"",IF(Data!$G$9="constant",$C$13,IF(Data!$G$9="squeeze",G985,F985)),"")</f>
        <v>2</v>
      </c>
      <c r="I985" s="38">
        <f ca="1">IF(ISNUMBER(A985),NORMINV(RAND(),0,IF(AND(Data!$G$9="squeeze",A985&lt;Data!$G$11*0.25),$H$32,1)*$C$30*$C$13)*($C$14*$C$12),"")</f>
        <v>2.2871515391106368E-4</v>
      </c>
      <c r="J985" s="42">
        <f ca="1">IFERROR(IF(Data!$C$6="Real",B985,I985+J984+($C$14*$C$12)*(NORMINV(RAND(),$C$15,CHOOSE($G$13,$C$13,F985,G985)))),"")</f>
        <v>1.3460972611893471</v>
      </c>
      <c r="K985" s="88">
        <f>IF(ISNUMBER(A985), IF($G$16="fixed",$G$17,MIN(H985*Data!$C$7*$C$16*0.5,$C$17*Data!$C$7))*$C$12,"")</f>
        <v>8.0000000000000007E-5</v>
      </c>
      <c r="L985" s="42">
        <f t="shared" ca="1" si="464"/>
        <v>1.3460972611893471</v>
      </c>
      <c r="M985" s="44">
        <f t="shared" ca="1" si="465"/>
        <v>1.3461372611893472</v>
      </c>
      <c r="N985" s="44">
        <f t="shared" ca="1" si="466"/>
        <v>1.3460572611893471</v>
      </c>
      <c r="O985" s="108">
        <f t="shared" ca="1" si="441"/>
        <v>8.0464745544850391E-2</v>
      </c>
      <c r="P985" s="102">
        <f t="shared" ca="1" si="442"/>
        <v>5.2277935114699954</v>
      </c>
      <c r="Q985" s="102">
        <f t="shared" ca="1" si="443"/>
        <v>-0.1593688184448705</v>
      </c>
      <c r="R985" s="120">
        <f t="shared" ca="1" si="461"/>
        <v>1</v>
      </c>
      <c r="S985" s="54">
        <f t="shared" ca="1" si="462"/>
        <v>0</v>
      </c>
      <c r="T985" s="5">
        <f t="shared" ca="1" si="444"/>
        <v>1.3475392670087669</v>
      </c>
      <c r="U985" s="152">
        <f t="shared" ca="1" si="445"/>
        <v>1.3551546055591035</v>
      </c>
      <c r="V985" s="152">
        <f t="shared" ca="1" si="446"/>
        <v>1.3410926221287864</v>
      </c>
      <c r="W985" s="153">
        <f t="shared" ca="1" si="447"/>
        <v>2</v>
      </c>
      <c r="X985" s="153">
        <f t="shared" ca="1" si="448"/>
        <v>2</v>
      </c>
      <c r="Y985" s="153">
        <f t="shared" ca="1" si="449"/>
        <v>8</v>
      </c>
      <c r="Z985" s="153">
        <f t="shared" ca="1" si="450"/>
        <v>8</v>
      </c>
      <c r="AA985" s="152">
        <f t="shared" ca="1" si="451"/>
        <v>1.3520566961946332</v>
      </c>
      <c r="AB985" s="152">
        <f t="shared" ca="1" si="452"/>
        <v>1.343007522143606</v>
      </c>
      <c r="AC985" s="154">
        <f t="shared" ca="1" si="453"/>
        <v>-479.95480042288818</v>
      </c>
      <c r="AD985" s="154">
        <f t="shared" ca="1" si="454"/>
        <v>-250.37912365929671</v>
      </c>
      <c r="AE985" s="3">
        <f t="shared" ca="1" si="455"/>
        <v>-45.645870255136558</v>
      </c>
      <c r="AF985" s="3">
        <f t="shared" ca="1" si="456"/>
        <v>-730.33392408218492</v>
      </c>
      <c r="AG985" s="3" t="str">
        <f t="shared" ca="1" si="463"/>
        <v>N</v>
      </c>
      <c r="AH985" s="4" t="str">
        <f t="shared" ca="1" si="457"/>
        <v/>
      </c>
      <c r="AI985" s="75">
        <f t="shared" ca="1" si="458"/>
        <v>-73.033392408218504</v>
      </c>
      <c r="AJ985" s="75">
        <f t="shared" ca="1" si="459"/>
        <v>0</v>
      </c>
    </row>
    <row r="986" spans="1:36">
      <c r="A986" s="41">
        <f t="shared" si="460"/>
        <v>920</v>
      </c>
      <c r="B986" s="150">
        <f ca="1">IF(ISNUMBER(A986),INDEX('MetaTrader Import'!$H$13:$J$5893,TRUNC(((A986-$A$39+1)-1)/3)+1,MOD((A986-$A$39+1)-1,3)+1),"")</f>
        <v>0</v>
      </c>
      <c r="C986" s="43">
        <f t="shared" ca="1" si="437"/>
        <v>19.574591313669035</v>
      </c>
      <c r="D986" s="43">
        <f t="shared" ca="1" si="438"/>
        <v>-1.1821375452312937</v>
      </c>
      <c r="E986" s="43">
        <f t="shared" ca="1" si="439"/>
        <v>18.392453768437743</v>
      </c>
      <c r="F986" s="43">
        <f t="shared" ca="1" si="440"/>
        <v>1.8392453768437744</v>
      </c>
      <c r="G986" s="43">
        <f>IF(A986&lt;&gt;"",IF(A986&lt;Data!$G$11*0.25,$C$13/$G$32,IF(A986&gt;Data!$G$11*0.25,$C$13,$C$13*10)),"")</f>
        <v>2</v>
      </c>
      <c r="H986" s="43">
        <f>IF(A986&lt;&gt;"",IF(Data!$G$9="constant",$C$13,IF(Data!$G$9="squeeze",G986,F986)),"")</f>
        <v>2</v>
      </c>
      <c r="I986" s="38">
        <f ca="1">IF(ISNUMBER(A986),NORMINV(RAND(),0,IF(AND(Data!$G$9="squeeze",A986&lt;Data!$G$11*0.25),$H$32,1)*$C$30*$C$13)*($C$14*$C$12),"")</f>
        <v>4.6602482129312161E-4</v>
      </c>
      <c r="J986" s="42">
        <f ca="1">IFERROR(IF(Data!$C$6="Real",B986,I986+J985+($C$14*$C$12)*(NORMINV(RAND(),$C$15,CHOOSE($G$13,$C$13,F986,G986)))),"")</f>
        <v>1.3457234556162339</v>
      </c>
      <c r="K986" s="88">
        <f>IF(ISNUMBER(A986), IF($G$16="fixed",$G$17,MIN(H986*Data!$C$7*$C$16*0.5,$C$17*Data!$C$7))*$C$12,"")</f>
        <v>8.0000000000000007E-5</v>
      </c>
      <c r="L986" s="42">
        <f t="shared" ca="1" si="464"/>
        <v>1.3457234556162339</v>
      </c>
      <c r="M986" s="44">
        <f t="shared" ca="1" si="465"/>
        <v>1.3457634556162339</v>
      </c>
      <c r="N986" s="44">
        <f t="shared" ca="1" si="466"/>
        <v>1.3456834556162338</v>
      </c>
      <c r="O986" s="108">
        <f t="shared" ca="1" si="441"/>
        <v>0.32453817290411285</v>
      </c>
      <c r="P986" s="102">
        <f t="shared" ca="1" si="442"/>
        <v>5.085209020320308</v>
      </c>
      <c r="Q986" s="102">
        <f t="shared" ca="1" si="443"/>
        <v>-0.23904899072474239</v>
      </c>
      <c r="R986" s="120">
        <f t="shared" ca="1" si="461"/>
        <v>1</v>
      </c>
      <c r="S986" s="54">
        <f t="shared" ca="1" si="462"/>
        <v>0</v>
      </c>
      <c r="T986" s="5">
        <f t="shared" ca="1" si="444"/>
        <v>1.3475392670087669</v>
      </c>
      <c r="U986" s="152">
        <f t="shared" ca="1" si="445"/>
        <v>1.3551546055591035</v>
      </c>
      <c r="V986" s="152">
        <f t="shared" ca="1" si="446"/>
        <v>1.3410926221287864</v>
      </c>
      <c r="W986" s="153">
        <f t="shared" ca="1" si="447"/>
        <v>2</v>
      </c>
      <c r="X986" s="153">
        <f t="shared" ca="1" si="448"/>
        <v>2</v>
      </c>
      <c r="Y986" s="153">
        <f t="shared" ca="1" si="449"/>
        <v>8</v>
      </c>
      <c r="Z986" s="153">
        <f t="shared" ca="1" si="450"/>
        <v>8</v>
      </c>
      <c r="AA986" s="152">
        <f t="shared" ca="1" si="451"/>
        <v>1.3520566961946332</v>
      </c>
      <c r="AB986" s="152">
        <f t="shared" ca="1" si="452"/>
        <v>1.343007522143606</v>
      </c>
      <c r="AC986" s="154">
        <f t="shared" ca="1" si="453"/>
        <v>-509.85924627195089</v>
      </c>
      <c r="AD986" s="154">
        <f t="shared" ca="1" si="454"/>
        <v>-220.474677810234</v>
      </c>
      <c r="AE986" s="3">
        <f t="shared" ca="1" si="455"/>
        <v>-45.645870255136558</v>
      </c>
      <c r="AF986" s="3">
        <f t="shared" ca="1" si="456"/>
        <v>-730.33392408218492</v>
      </c>
      <c r="AG986" s="3" t="str">
        <f t="shared" ca="1" si="463"/>
        <v>N</v>
      </c>
      <c r="AH986" s="4" t="str">
        <f t="shared" ca="1" si="457"/>
        <v/>
      </c>
      <c r="AI986" s="75">
        <f t="shared" ca="1" si="458"/>
        <v>-73.033392408218504</v>
      </c>
      <c r="AJ986" s="75">
        <f t="shared" ca="1" si="459"/>
        <v>0</v>
      </c>
    </row>
    <row r="987" spans="1:36">
      <c r="A987" s="41">
        <f t="shared" si="460"/>
        <v>921</v>
      </c>
      <c r="B987" s="150">
        <f>IF(ISNUMBER(A987),INDEX('MetaTrader Import'!$H$13:$J$5893,TRUNC(((A987-$A$39+1)-1)/3)+1,MOD((A987-$A$39+1)-1,3)+1),"")</f>
        <v>0</v>
      </c>
      <c r="C987" s="43">
        <f t="shared" ca="1" si="437"/>
        <v>18.392453768437743</v>
      </c>
      <c r="D987" s="43">
        <f t="shared" ca="1" si="438"/>
        <v>-0.97113956766201137</v>
      </c>
      <c r="E987" s="43">
        <f t="shared" ca="1" si="439"/>
        <v>17.421314200775733</v>
      </c>
      <c r="F987" s="43">
        <f t="shared" ca="1" si="440"/>
        <v>1.7421314200775733</v>
      </c>
      <c r="G987" s="43">
        <f>IF(A987&lt;&gt;"",IF(A987&lt;Data!$G$11*0.25,$C$13/$G$32,IF(A987&gt;Data!$G$11*0.25,$C$13,$C$13*10)),"")</f>
        <v>2</v>
      </c>
      <c r="H987" s="43">
        <f>IF(A987&lt;&gt;"",IF(Data!$G$9="constant",$C$13,IF(Data!$G$9="squeeze",G987,F987)),"")</f>
        <v>2</v>
      </c>
      <c r="I987" s="38">
        <f ca="1">IF(ISNUMBER(A987),NORMINV(RAND(),0,IF(AND(Data!$G$9="squeeze",A987&lt;Data!$G$11*0.25),$H$32,1)*$C$30*$C$13)*($C$14*$C$12),"")</f>
        <v>3.226196973284444E-4</v>
      </c>
      <c r="J987" s="42">
        <f ca="1">IFERROR(IF(Data!$C$6="Real",B987,I987+J986+($C$14*$C$12)*(NORMINV(RAND(),$C$15,CHOOSE($G$13,$C$13,F987,G987)))),"")</f>
        <v>1.346076048106186</v>
      </c>
      <c r="K987" s="88">
        <f>IF(ISNUMBER(A987), IF($G$16="fixed",$G$17,MIN(H987*Data!$C$7*$C$16*0.5,$C$17*Data!$C$7))*$C$12,"")</f>
        <v>8.0000000000000007E-5</v>
      </c>
      <c r="L987" s="42">
        <f t="shared" ca="1" si="464"/>
        <v>1.346076048106186</v>
      </c>
      <c r="M987" s="44">
        <f t="shared" ca="1" si="465"/>
        <v>1.346116048106186</v>
      </c>
      <c r="N987" s="44">
        <f t="shared" ca="1" si="466"/>
        <v>1.3460360481061859</v>
      </c>
      <c r="O987" s="108">
        <f t="shared" ca="1" si="441"/>
        <v>0.30270094727884761</v>
      </c>
      <c r="P987" s="102">
        <f t="shared" ca="1" si="442"/>
        <v>5.004750049599612</v>
      </c>
      <c r="Q987" s="102">
        <f t="shared" ca="1" si="443"/>
        <v>-0.26543121990771751</v>
      </c>
      <c r="R987" s="120">
        <f t="shared" ca="1" si="461"/>
        <v>1</v>
      </c>
      <c r="S987" s="54">
        <f t="shared" ca="1" si="462"/>
        <v>0</v>
      </c>
      <c r="T987" s="5">
        <f t="shared" ca="1" si="444"/>
        <v>1.3475392670087669</v>
      </c>
      <c r="U987" s="152">
        <f t="shared" ca="1" si="445"/>
        <v>1.3551546055591035</v>
      </c>
      <c r="V987" s="152">
        <f t="shared" ca="1" si="446"/>
        <v>1.3410926221287864</v>
      </c>
      <c r="W987" s="153">
        <f t="shared" ca="1" si="447"/>
        <v>2</v>
      </c>
      <c r="X987" s="153">
        <f t="shared" ca="1" si="448"/>
        <v>2</v>
      </c>
      <c r="Y987" s="153">
        <f t="shared" ca="1" si="449"/>
        <v>8</v>
      </c>
      <c r="Z987" s="153">
        <f t="shared" ca="1" si="450"/>
        <v>8</v>
      </c>
      <c r="AA987" s="152">
        <f t="shared" ca="1" si="451"/>
        <v>1.3520566961946332</v>
      </c>
      <c r="AB987" s="152">
        <f t="shared" ca="1" si="452"/>
        <v>1.343007522143606</v>
      </c>
      <c r="AC987" s="154">
        <f t="shared" ca="1" si="453"/>
        <v>-481.65184707578135</v>
      </c>
      <c r="AD987" s="154">
        <f t="shared" ca="1" si="454"/>
        <v>-248.68207700640355</v>
      </c>
      <c r="AE987" s="3">
        <f t="shared" ca="1" si="455"/>
        <v>-45.645870255136558</v>
      </c>
      <c r="AF987" s="3">
        <f t="shared" ca="1" si="456"/>
        <v>-730.33392408218492</v>
      </c>
      <c r="AG987" s="3" t="str">
        <f t="shared" ca="1" si="463"/>
        <v>N</v>
      </c>
      <c r="AH987" s="4" t="str">
        <f t="shared" ca="1" si="457"/>
        <v/>
      </c>
      <c r="AI987" s="75">
        <f t="shared" ca="1" si="458"/>
        <v>-73.033392408218504</v>
      </c>
      <c r="AJ987" s="75">
        <f t="shared" ca="1" si="459"/>
        <v>0</v>
      </c>
    </row>
    <row r="988" spans="1:36">
      <c r="A988" s="41">
        <f t="shared" si="460"/>
        <v>922</v>
      </c>
      <c r="B988" s="150">
        <f ca="1">IF(ISNUMBER(A988),INDEX('MetaTrader Import'!$H$13:$J$5893,TRUNC(((A988-$A$39+1)-1)/3)+1,MOD((A988-$A$39+1)-1,3)+1),"")</f>
        <v>0</v>
      </c>
      <c r="C988" s="43">
        <f t="shared" ca="1" si="437"/>
        <v>17.421314200775733</v>
      </c>
      <c r="D988" s="43">
        <f t="shared" ca="1" si="438"/>
        <v>0.99004124823907946</v>
      </c>
      <c r="E988" s="43">
        <f t="shared" ca="1" si="439"/>
        <v>18.411355449014813</v>
      </c>
      <c r="F988" s="43">
        <f t="shared" ca="1" si="440"/>
        <v>1.8411355449014812</v>
      </c>
      <c r="G988" s="43">
        <f>IF(A988&lt;&gt;"",IF(A988&lt;Data!$G$11*0.25,$C$13/$G$32,IF(A988&gt;Data!$G$11*0.25,$C$13,$C$13*10)),"")</f>
        <v>2</v>
      </c>
      <c r="H988" s="43">
        <f>IF(A988&lt;&gt;"",IF(Data!$G$9="constant",$C$13,IF(Data!$G$9="squeeze",G988,F988)),"")</f>
        <v>2</v>
      </c>
      <c r="I988" s="38">
        <f ca="1">IF(ISNUMBER(A988),NORMINV(RAND(),0,IF(AND(Data!$G$9="squeeze",A988&lt;Data!$G$11*0.25),$H$32,1)*$C$30*$C$13)*($C$14*$C$12),"")</f>
        <v>3.63064323288446E-4</v>
      </c>
      <c r="J988" s="42">
        <f ca="1">IFERROR(IF(Data!$C$6="Real",B988,I988+J987+($C$14*$C$12)*(NORMINV(RAND(),$C$15,CHOOSE($G$13,$C$13,F988,G988)))),"")</f>
        <v>1.3470093072566427</v>
      </c>
      <c r="K988" s="88">
        <f>IF(ISNUMBER(A988), IF($G$16="fixed",$G$17,MIN(H988*Data!$C$7*$C$16*0.5,$C$17*Data!$C$7))*$C$12,"")</f>
        <v>8.0000000000000007E-5</v>
      </c>
      <c r="L988" s="42">
        <f t="shared" ca="1" si="464"/>
        <v>1.3470093072566427</v>
      </c>
      <c r="M988" s="44">
        <f t="shared" ca="1" si="465"/>
        <v>1.3470493072566427</v>
      </c>
      <c r="N988" s="44">
        <f t="shared" ca="1" si="466"/>
        <v>1.3469693072566427</v>
      </c>
      <c r="O988" s="108">
        <f t="shared" ca="1" si="441"/>
        <v>0.5437184502863821</v>
      </c>
      <c r="P988" s="102">
        <f t="shared" ca="1" si="442"/>
        <v>6.1823401957877397</v>
      </c>
      <c r="Q988" s="102">
        <f t="shared" ca="1" si="443"/>
        <v>-0.23349190829828648</v>
      </c>
      <c r="R988" s="120">
        <f t="shared" ca="1" si="461"/>
        <v>1</v>
      </c>
      <c r="S988" s="54">
        <f t="shared" ca="1" si="462"/>
        <v>0</v>
      </c>
      <c r="T988" s="5">
        <f t="shared" ca="1" si="444"/>
        <v>1.3475392670087669</v>
      </c>
      <c r="U988" s="152">
        <f t="shared" ca="1" si="445"/>
        <v>1.3551546055591035</v>
      </c>
      <c r="V988" s="152">
        <f t="shared" ca="1" si="446"/>
        <v>1.3410926221287864</v>
      </c>
      <c r="W988" s="153">
        <f t="shared" ca="1" si="447"/>
        <v>2</v>
      </c>
      <c r="X988" s="153">
        <f t="shared" ca="1" si="448"/>
        <v>2</v>
      </c>
      <c r="Y988" s="153">
        <f t="shared" ca="1" si="449"/>
        <v>8</v>
      </c>
      <c r="Z988" s="153">
        <f t="shared" ca="1" si="450"/>
        <v>8</v>
      </c>
      <c r="AA988" s="152">
        <f t="shared" ca="1" si="451"/>
        <v>1.3520566961946332</v>
      </c>
      <c r="AB988" s="152">
        <f t="shared" ca="1" si="452"/>
        <v>1.343007522143606</v>
      </c>
      <c r="AC988" s="154">
        <f t="shared" ca="1" si="453"/>
        <v>-406.9911150392436</v>
      </c>
      <c r="AD988" s="154">
        <f t="shared" ca="1" si="454"/>
        <v>-323.34280904294133</v>
      </c>
      <c r="AE988" s="3">
        <f t="shared" ca="1" si="455"/>
        <v>-45.645870255136558</v>
      </c>
      <c r="AF988" s="3">
        <f t="shared" ca="1" si="456"/>
        <v>-730.33392408218492</v>
      </c>
      <c r="AG988" s="3" t="str">
        <f t="shared" ca="1" si="463"/>
        <v>N</v>
      </c>
      <c r="AH988" s="4" t="str">
        <f t="shared" ca="1" si="457"/>
        <v/>
      </c>
      <c r="AI988" s="75">
        <f t="shared" ca="1" si="458"/>
        <v>-73.033392408218504</v>
      </c>
      <c r="AJ988" s="75">
        <f t="shared" ca="1" si="459"/>
        <v>0</v>
      </c>
    </row>
    <row r="989" spans="1:36">
      <c r="A989" s="41">
        <f t="shared" si="460"/>
        <v>923</v>
      </c>
      <c r="B989" s="150">
        <f ca="1">IF(ISNUMBER(A989),INDEX('MetaTrader Import'!$H$13:$J$5893,TRUNC(((A989-$A$39+1)-1)/3)+1,MOD((A989-$A$39+1)-1,3)+1),"")</f>
        <v>0</v>
      </c>
      <c r="C989" s="43">
        <f t="shared" ca="1" si="437"/>
        <v>18.411355449014813</v>
      </c>
      <c r="D989" s="43">
        <f t="shared" ca="1" si="438"/>
        <v>0.26162836030480535</v>
      </c>
      <c r="E989" s="43">
        <f t="shared" ca="1" si="439"/>
        <v>18.672983809319618</v>
      </c>
      <c r="F989" s="43">
        <f t="shared" ca="1" si="440"/>
        <v>1.8672983809319619</v>
      </c>
      <c r="G989" s="43">
        <f>IF(A989&lt;&gt;"",IF(A989&lt;Data!$G$11*0.25,$C$13/$G$32,IF(A989&gt;Data!$G$11*0.25,$C$13,$C$13*10)),"")</f>
        <v>2</v>
      </c>
      <c r="H989" s="43">
        <f>IF(A989&lt;&gt;"",IF(Data!$G$9="constant",$C$13,IF(Data!$G$9="squeeze",G989,F989)),"")</f>
        <v>2</v>
      </c>
      <c r="I989" s="38">
        <f ca="1">IF(ISNUMBER(A989),NORMINV(RAND(),0,IF(AND(Data!$G$9="squeeze",A989&lt;Data!$G$11*0.25),$H$32,1)*$C$30*$C$13)*($C$14*$C$12),"")</f>
        <v>-8.3143786855118659E-5</v>
      </c>
      <c r="J989" s="42">
        <f ca="1">IFERROR(IF(Data!$C$6="Real",B989,I989+J988+($C$14*$C$12)*(NORMINV(RAND(),$C$15,CHOOSE($G$13,$C$13,F989,G989)))),"")</f>
        <v>1.3469973916532378</v>
      </c>
      <c r="K989" s="88">
        <f>IF(ISNUMBER(A989), IF($G$16="fixed",$G$17,MIN(H989*Data!$C$7*$C$16*0.5,$C$17*Data!$C$7))*$C$12,"")</f>
        <v>8.0000000000000007E-5</v>
      </c>
      <c r="L989" s="42">
        <f t="shared" ca="1" si="464"/>
        <v>1.3469973916532378</v>
      </c>
      <c r="M989" s="44">
        <f t="shared" ca="1" si="465"/>
        <v>1.3470373916532379</v>
      </c>
      <c r="N989" s="44">
        <f t="shared" ca="1" si="466"/>
        <v>1.3469573916532378</v>
      </c>
      <c r="O989" s="108">
        <f t="shared" ca="1" si="441"/>
        <v>0.69829882883420169</v>
      </c>
      <c r="P989" s="102">
        <f t="shared" ca="1" si="442"/>
        <v>6.8388143457490642</v>
      </c>
      <c r="Q989" s="102">
        <f t="shared" ca="1" si="443"/>
        <v>-0.16724994092808299</v>
      </c>
      <c r="R989" s="120">
        <f t="shared" ca="1" si="461"/>
        <v>1</v>
      </c>
      <c r="S989" s="54">
        <f t="shared" ca="1" si="462"/>
        <v>0</v>
      </c>
      <c r="T989" s="5">
        <f t="shared" ca="1" si="444"/>
        <v>1.3475392670087669</v>
      </c>
      <c r="U989" s="152">
        <f t="shared" ca="1" si="445"/>
        <v>1.3551546055591035</v>
      </c>
      <c r="V989" s="152">
        <f t="shared" ca="1" si="446"/>
        <v>1.3410926221287864</v>
      </c>
      <c r="W989" s="153">
        <f t="shared" ca="1" si="447"/>
        <v>2</v>
      </c>
      <c r="X989" s="153">
        <f t="shared" ca="1" si="448"/>
        <v>2</v>
      </c>
      <c r="Y989" s="153">
        <f t="shared" ca="1" si="449"/>
        <v>8</v>
      </c>
      <c r="Z989" s="153">
        <f t="shared" ca="1" si="450"/>
        <v>8</v>
      </c>
      <c r="AA989" s="152">
        <f t="shared" ca="1" si="451"/>
        <v>1.3520566961946332</v>
      </c>
      <c r="AB989" s="152">
        <f t="shared" ca="1" si="452"/>
        <v>1.343007522143606</v>
      </c>
      <c r="AC989" s="154">
        <f t="shared" ca="1" si="453"/>
        <v>-407.94436331163195</v>
      </c>
      <c r="AD989" s="154">
        <f t="shared" ca="1" si="454"/>
        <v>-322.38956077055292</v>
      </c>
      <c r="AE989" s="3">
        <f t="shared" ca="1" si="455"/>
        <v>-45.645870255136558</v>
      </c>
      <c r="AF989" s="3">
        <f t="shared" ca="1" si="456"/>
        <v>-730.33392408218492</v>
      </c>
      <c r="AG989" s="3" t="str">
        <f t="shared" ca="1" si="463"/>
        <v>N</v>
      </c>
      <c r="AH989" s="4" t="str">
        <f t="shared" ca="1" si="457"/>
        <v/>
      </c>
      <c r="AI989" s="75">
        <f t="shared" ca="1" si="458"/>
        <v>-73.033392408218504</v>
      </c>
      <c r="AJ989" s="75">
        <f t="shared" ca="1" si="459"/>
        <v>0</v>
      </c>
    </row>
    <row r="990" spans="1:36">
      <c r="A990" s="41">
        <f t="shared" si="460"/>
        <v>924</v>
      </c>
      <c r="B990" s="150">
        <f>IF(ISNUMBER(A990),INDEX('MetaTrader Import'!$H$13:$J$5893,TRUNC(((A990-$A$39+1)-1)/3)+1,MOD((A990-$A$39+1)-1,3)+1),"")</f>
        <v>0</v>
      </c>
      <c r="C990" s="43">
        <f t="shared" ca="1" si="437"/>
        <v>18.672983809319618</v>
      </c>
      <c r="D990" s="43">
        <f t="shared" ca="1" si="438"/>
        <v>1.6659593001065964</v>
      </c>
      <c r="E990" s="43">
        <f t="shared" ca="1" si="439"/>
        <v>20.338943109426214</v>
      </c>
      <c r="F990" s="43">
        <f t="shared" ca="1" si="440"/>
        <v>2.0338943109426215</v>
      </c>
      <c r="G990" s="43">
        <f>IF(A990&lt;&gt;"",IF(A990&lt;Data!$G$11*0.25,$C$13/$G$32,IF(A990&gt;Data!$G$11*0.25,$C$13,$C$13*10)),"")</f>
        <v>2</v>
      </c>
      <c r="H990" s="43">
        <f>IF(A990&lt;&gt;"",IF(Data!$G$9="constant",$C$13,IF(Data!$G$9="squeeze",G990,F990)),"")</f>
        <v>2</v>
      </c>
      <c r="I990" s="38">
        <f ca="1">IF(ISNUMBER(A990),NORMINV(RAND(),0,IF(AND(Data!$G$9="squeeze",A990&lt;Data!$G$11*0.25),$H$32,1)*$C$30*$C$13)*($C$14*$C$12),"")</f>
        <v>-1.7943466822230642E-4</v>
      </c>
      <c r="J990" s="42">
        <f ca="1">IFERROR(IF(Data!$C$6="Real",B990,I990+J989+($C$14*$C$12)*(NORMINV(RAND(),$C$15,CHOOSE($G$13,$C$13,F990,G990)))),"")</f>
        <v>1.3468991694250871</v>
      </c>
      <c r="K990" s="88">
        <f>IF(ISNUMBER(A990), IF($G$16="fixed",$G$17,MIN(H990*Data!$C$7*$C$16*0.5,$C$17*Data!$C$7))*$C$12,"")</f>
        <v>8.0000000000000007E-5</v>
      </c>
      <c r="L990" s="42">
        <f t="shared" ca="1" si="464"/>
        <v>1.3468991694250871</v>
      </c>
      <c r="M990" s="44">
        <f t="shared" ca="1" si="465"/>
        <v>1.3469391694250872</v>
      </c>
      <c r="N990" s="44">
        <f t="shared" ca="1" si="466"/>
        <v>1.3468591694250871</v>
      </c>
      <c r="O990" s="108">
        <f t="shared" ca="1" si="441"/>
        <v>1.0721007767454422</v>
      </c>
      <c r="P990" s="102">
        <f t="shared" ca="1" si="442"/>
        <v>7.4412487562659635</v>
      </c>
      <c r="Q990" s="102">
        <f t="shared" ca="1" si="443"/>
        <v>-9.3820802557064625E-2</v>
      </c>
      <c r="R990" s="120">
        <f t="shared" ca="1" si="461"/>
        <v>1</v>
      </c>
      <c r="S990" s="54">
        <f t="shared" ca="1" si="462"/>
        <v>0</v>
      </c>
      <c r="T990" s="5">
        <f t="shared" ca="1" si="444"/>
        <v>1.3475392670087669</v>
      </c>
      <c r="U990" s="152">
        <f t="shared" ca="1" si="445"/>
        <v>1.3551546055591035</v>
      </c>
      <c r="V990" s="152">
        <f t="shared" ca="1" si="446"/>
        <v>1.3410926221287864</v>
      </c>
      <c r="W990" s="153">
        <f t="shared" ca="1" si="447"/>
        <v>2</v>
      </c>
      <c r="X990" s="153">
        <f t="shared" ca="1" si="448"/>
        <v>2</v>
      </c>
      <c r="Y990" s="153">
        <f t="shared" ca="1" si="449"/>
        <v>8</v>
      </c>
      <c r="Z990" s="153">
        <f t="shared" ca="1" si="450"/>
        <v>8</v>
      </c>
      <c r="AA990" s="152">
        <f t="shared" ca="1" si="451"/>
        <v>1.3520566961946332</v>
      </c>
      <c r="AB990" s="152">
        <f t="shared" ca="1" si="452"/>
        <v>1.343007522143606</v>
      </c>
      <c r="AC990" s="154">
        <f t="shared" ca="1" si="453"/>
        <v>-415.80214156368811</v>
      </c>
      <c r="AD990" s="154">
        <f t="shared" ca="1" si="454"/>
        <v>-314.53178251849681</v>
      </c>
      <c r="AE990" s="3">
        <f t="shared" ca="1" si="455"/>
        <v>-45.645870255136558</v>
      </c>
      <c r="AF990" s="3">
        <f t="shared" ca="1" si="456"/>
        <v>-730.33392408218492</v>
      </c>
      <c r="AG990" s="3" t="str">
        <f t="shared" ca="1" si="463"/>
        <v>N</v>
      </c>
      <c r="AH990" s="4" t="str">
        <f t="shared" ca="1" si="457"/>
        <v/>
      </c>
      <c r="AI990" s="75">
        <f t="shared" ca="1" si="458"/>
        <v>-73.033392408218504</v>
      </c>
      <c r="AJ990" s="75">
        <f t="shared" ca="1" si="459"/>
        <v>0</v>
      </c>
    </row>
    <row r="991" spans="1:36">
      <c r="A991" s="41">
        <f t="shared" si="460"/>
        <v>925</v>
      </c>
      <c r="B991" s="150">
        <f ca="1">IF(ISNUMBER(A991),INDEX('MetaTrader Import'!$H$13:$J$5893,TRUNC(((A991-$A$39+1)-1)/3)+1,MOD((A991-$A$39+1)-1,3)+1),"")</f>
        <v>0</v>
      </c>
      <c r="C991" s="43">
        <f t="shared" ca="1" si="437"/>
        <v>20.338943109426214</v>
      </c>
      <c r="D991" s="43">
        <f t="shared" ca="1" si="438"/>
        <v>-2.1787999220932095</v>
      </c>
      <c r="E991" s="43">
        <f t="shared" ca="1" si="439"/>
        <v>18.160143187333006</v>
      </c>
      <c r="F991" s="43">
        <f t="shared" ca="1" si="440"/>
        <v>1.8160143187333007</v>
      </c>
      <c r="G991" s="43">
        <f>IF(A991&lt;&gt;"",IF(A991&lt;Data!$G$11*0.25,$C$13/$G$32,IF(A991&gt;Data!$G$11*0.25,$C$13,$C$13*10)),"")</f>
        <v>2</v>
      </c>
      <c r="H991" s="43">
        <f>IF(A991&lt;&gt;"",IF(Data!$G$9="constant",$C$13,IF(Data!$G$9="squeeze",G991,F991)),"")</f>
        <v>2</v>
      </c>
      <c r="I991" s="38">
        <f ca="1">IF(ISNUMBER(A991),NORMINV(RAND(),0,IF(AND(Data!$G$9="squeeze",A991&lt;Data!$G$11*0.25),$H$32,1)*$C$30*$C$13)*($C$14*$C$12),"")</f>
        <v>1.0250933473501094E-4</v>
      </c>
      <c r="J991" s="42">
        <f ca="1">IFERROR(IF(Data!$C$6="Real",B991,I991+J990+($C$14*$C$12)*(NORMINV(RAND(),$C$15,CHOOSE($G$13,$C$13,F991,G991)))),"")</f>
        <v>1.3470216815376568</v>
      </c>
      <c r="K991" s="88">
        <f>IF(ISNUMBER(A991), IF($G$16="fixed",$G$17,MIN(H991*Data!$C$7*$C$16*0.5,$C$17*Data!$C$7))*$C$12,"")</f>
        <v>8.0000000000000007E-5</v>
      </c>
      <c r="L991" s="42">
        <f t="shared" ca="1" si="464"/>
        <v>1.3470216815376568</v>
      </c>
      <c r="M991" s="44">
        <f t="shared" ca="1" si="465"/>
        <v>1.3470616815376568</v>
      </c>
      <c r="N991" s="44">
        <f t="shared" ca="1" si="466"/>
        <v>1.3469816815376567</v>
      </c>
      <c r="O991" s="108">
        <f t="shared" ca="1" si="441"/>
        <v>1.243341626707084</v>
      </c>
      <c r="P991" s="102">
        <f t="shared" ca="1" si="442"/>
        <v>7.9439873353954145</v>
      </c>
      <c r="Q991" s="102">
        <f t="shared" ca="1" si="443"/>
        <v>-1.5748507232221495E-3</v>
      </c>
      <c r="R991" s="120">
        <f t="shared" ca="1" si="461"/>
        <v>1</v>
      </c>
      <c r="S991" s="54">
        <f t="shared" ca="1" si="462"/>
        <v>0</v>
      </c>
      <c r="T991" s="5">
        <f t="shared" ca="1" si="444"/>
        <v>1.3475392670087669</v>
      </c>
      <c r="U991" s="152">
        <f t="shared" ca="1" si="445"/>
        <v>1.3551546055591035</v>
      </c>
      <c r="V991" s="152">
        <f t="shared" ca="1" si="446"/>
        <v>1.3410926221287864</v>
      </c>
      <c r="W991" s="153">
        <f t="shared" ca="1" si="447"/>
        <v>2</v>
      </c>
      <c r="X991" s="153">
        <f t="shared" ca="1" si="448"/>
        <v>2</v>
      </c>
      <c r="Y991" s="153">
        <f t="shared" ca="1" si="449"/>
        <v>8</v>
      </c>
      <c r="Z991" s="153">
        <f t="shared" ca="1" si="450"/>
        <v>8</v>
      </c>
      <c r="AA991" s="152">
        <f t="shared" ca="1" si="451"/>
        <v>1.3520566961946332</v>
      </c>
      <c r="AB991" s="152">
        <f t="shared" ca="1" si="452"/>
        <v>1.343007522143606</v>
      </c>
      <c r="AC991" s="154">
        <f t="shared" ca="1" si="453"/>
        <v>-406.00117255811699</v>
      </c>
      <c r="AD991" s="154">
        <f t="shared" ca="1" si="454"/>
        <v>-324.33275152406793</v>
      </c>
      <c r="AE991" s="3">
        <f t="shared" ca="1" si="455"/>
        <v>-45.645870255136558</v>
      </c>
      <c r="AF991" s="3">
        <f t="shared" ca="1" si="456"/>
        <v>-730.33392408218492</v>
      </c>
      <c r="AG991" s="3" t="str">
        <f t="shared" ca="1" si="463"/>
        <v>N</v>
      </c>
      <c r="AH991" s="4" t="str">
        <f t="shared" ca="1" si="457"/>
        <v/>
      </c>
      <c r="AI991" s="75">
        <f t="shared" ca="1" si="458"/>
        <v>-73.033392408218504</v>
      </c>
      <c r="AJ991" s="75">
        <f t="shared" ca="1" si="459"/>
        <v>0</v>
      </c>
    </row>
    <row r="992" spans="1:36">
      <c r="A992" s="41">
        <f t="shared" si="460"/>
        <v>926</v>
      </c>
      <c r="B992" s="150">
        <f ca="1">IF(ISNUMBER(A992),INDEX('MetaTrader Import'!$H$13:$J$5893,TRUNC(((A992-$A$39+1)-1)/3)+1,MOD((A992-$A$39+1)-1,3)+1),"")</f>
        <v>0</v>
      </c>
      <c r="C992" s="43">
        <f t="shared" ca="1" si="437"/>
        <v>18.160143187333006</v>
      </c>
      <c r="D992" s="43">
        <f t="shared" ca="1" si="438"/>
        <v>-0.16005837031404685</v>
      </c>
      <c r="E992" s="43">
        <f t="shared" ca="1" si="439"/>
        <v>18.000084817018958</v>
      </c>
      <c r="F992" s="43">
        <f t="shared" ca="1" si="440"/>
        <v>1.8000084817018958</v>
      </c>
      <c r="G992" s="43">
        <f>IF(A992&lt;&gt;"",IF(A992&lt;Data!$G$11*0.25,$C$13/$G$32,IF(A992&gt;Data!$G$11*0.25,$C$13,$C$13*10)),"")</f>
        <v>2</v>
      </c>
      <c r="H992" s="43">
        <f>IF(A992&lt;&gt;"",IF(Data!$G$9="constant",$C$13,IF(Data!$G$9="squeeze",G992,F992)),"")</f>
        <v>2</v>
      </c>
      <c r="I992" s="38">
        <f ca="1">IF(ISNUMBER(A992),NORMINV(RAND(),0,IF(AND(Data!$G$9="squeeze",A992&lt;Data!$G$11*0.25),$H$32,1)*$C$30*$C$13)*($C$14*$C$12),"")</f>
        <v>-1.37905115302064E-4</v>
      </c>
      <c r="J992" s="42">
        <f ca="1">IFERROR(IF(Data!$C$6="Real",B992,I992+J991+($C$14*$C$12)*(NORMINV(RAND(),$C$15,CHOOSE($G$13,$C$13,F992,G992)))),"")</f>
        <v>1.3470832908350008</v>
      </c>
      <c r="K992" s="88">
        <f>IF(ISNUMBER(A992), IF($G$16="fixed",$G$17,MIN(H992*Data!$C$7*$C$16*0.5,$C$17*Data!$C$7))*$C$12,"")</f>
        <v>8.0000000000000007E-5</v>
      </c>
      <c r="L992" s="42">
        <f t="shared" ca="1" si="464"/>
        <v>1.3470832908350008</v>
      </c>
      <c r="M992" s="44">
        <f t="shared" ca="1" si="465"/>
        <v>1.3471232908350008</v>
      </c>
      <c r="N992" s="44">
        <f t="shared" ca="1" si="466"/>
        <v>1.3470432908350007</v>
      </c>
      <c r="O992" s="108">
        <f t="shared" ca="1" si="441"/>
        <v>1.5808268737397824</v>
      </c>
      <c r="P992" s="102">
        <f t="shared" ca="1" si="442"/>
        <v>8.4999069789561705</v>
      </c>
      <c r="Q992" s="102">
        <f t="shared" ca="1" si="443"/>
        <v>9.6995984335825347E-2</v>
      </c>
      <c r="R992" s="120">
        <f t="shared" ca="1" si="461"/>
        <v>1</v>
      </c>
      <c r="S992" s="54">
        <f t="shared" ca="1" si="462"/>
        <v>0</v>
      </c>
      <c r="T992" s="5">
        <f t="shared" ca="1" si="444"/>
        <v>1.3475392670087669</v>
      </c>
      <c r="U992" s="152">
        <f t="shared" ca="1" si="445"/>
        <v>1.3551546055591035</v>
      </c>
      <c r="V992" s="152">
        <f t="shared" ca="1" si="446"/>
        <v>1.3410926221287864</v>
      </c>
      <c r="W992" s="153">
        <f t="shared" ca="1" si="447"/>
        <v>2</v>
      </c>
      <c r="X992" s="153">
        <f t="shared" ca="1" si="448"/>
        <v>2</v>
      </c>
      <c r="Y992" s="153">
        <f t="shared" ca="1" si="449"/>
        <v>8</v>
      </c>
      <c r="Z992" s="153">
        <f t="shared" ca="1" si="450"/>
        <v>8</v>
      </c>
      <c r="AA992" s="152">
        <f t="shared" ca="1" si="451"/>
        <v>1.3520566961946332</v>
      </c>
      <c r="AB992" s="152">
        <f t="shared" ca="1" si="452"/>
        <v>1.343007522143606</v>
      </c>
      <c r="AC992" s="154">
        <f t="shared" ca="1" si="453"/>
        <v>-401.0724287705969</v>
      </c>
      <c r="AD992" s="154">
        <f t="shared" ca="1" si="454"/>
        <v>-329.26149531158796</v>
      </c>
      <c r="AE992" s="3">
        <f t="shared" ca="1" si="455"/>
        <v>-45.645870255136558</v>
      </c>
      <c r="AF992" s="3">
        <f t="shared" ca="1" si="456"/>
        <v>-730.33392408218492</v>
      </c>
      <c r="AG992" s="3" t="str">
        <f t="shared" ca="1" si="463"/>
        <v>N</v>
      </c>
      <c r="AH992" s="4" t="str">
        <f t="shared" ca="1" si="457"/>
        <v/>
      </c>
      <c r="AI992" s="75">
        <f t="shared" ca="1" si="458"/>
        <v>-73.033392408218504</v>
      </c>
      <c r="AJ992" s="75">
        <f t="shared" ca="1" si="459"/>
        <v>0</v>
      </c>
    </row>
    <row r="993" spans="1:36">
      <c r="A993" s="41">
        <f t="shared" si="460"/>
        <v>927</v>
      </c>
      <c r="B993" s="150">
        <f>IF(ISNUMBER(A993),INDEX('MetaTrader Import'!$H$13:$J$5893,TRUNC(((A993-$A$39+1)-1)/3)+1,MOD((A993-$A$39+1)-1,3)+1),"")</f>
        <v>0</v>
      </c>
      <c r="C993" s="43">
        <f t="shared" ca="1" si="437"/>
        <v>18.000084817018958</v>
      </c>
      <c r="D993" s="43">
        <f t="shared" ca="1" si="438"/>
        <v>1.8775084621354297</v>
      </c>
      <c r="E993" s="43">
        <f t="shared" ca="1" si="439"/>
        <v>19.877593279154389</v>
      </c>
      <c r="F993" s="43">
        <f t="shared" ca="1" si="440"/>
        <v>1.9877593279154389</v>
      </c>
      <c r="G993" s="43">
        <f>IF(A993&lt;&gt;"",IF(A993&lt;Data!$G$11*0.25,$C$13/$G$32,IF(A993&gt;Data!$G$11*0.25,$C$13,$C$13*10)),"")</f>
        <v>2</v>
      </c>
      <c r="H993" s="43">
        <f>IF(A993&lt;&gt;"",IF(Data!$G$9="constant",$C$13,IF(Data!$G$9="squeeze",G993,F993)),"")</f>
        <v>2</v>
      </c>
      <c r="I993" s="38">
        <f ca="1">IF(ISNUMBER(A993),NORMINV(RAND(),0,IF(AND(Data!$G$9="squeeze",A993&lt;Data!$G$11*0.25),$H$32,1)*$C$30*$C$13)*($C$14*$C$12),"")</f>
        <v>-5.3127848694975118E-4</v>
      </c>
      <c r="J993" s="42">
        <f ca="1">IFERROR(IF(Data!$C$6="Real",B993,I993+J992+($C$14*$C$12)*(NORMINV(RAND(),$C$15,CHOOSE($G$13,$C$13,F993,G993)))),"")</f>
        <v>1.346355725788196</v>
      </c>
      <c r="K993" s="88">
        <f>IF(ISNUMBER(A993), IF($G$16="fixed",$G$17,MIN(H993*Data!$C$7*$C$16*0.5,$C$17*Data!$C$7))*$C$12,"")</f>
        <v>8.0000000000000007E-5</v>
      </c>
      <c r="L993" s="42">
        <f t="shared" ca="1" si="464"/>
        <v>1.346355725788196</v>
      </c>
      <c r="M993" s="44">
        <f t="shared" ca="1" si="465"/>
        <v>1.346395725788196</v>
      </c>
      <c r="N993" s="44">
        <f t="shared" ca="1" si="466"/>
        <v>1.3463157257881959</v>
      </c>
      <c r="O993" s="108">
        <f t="shared" ca="1" si="441"/>
        <v>1.5918911127794724</v>
      </c>
      <c r="P993" s="102">
        <f t="shared" ca="1" si="442"/>
        <v>8.5114769081384622</v>
      </c>
      <c r="Q993" s="102">
        <f t="shared" ca="1" si="443"/>
        <v>0.18712844049488589</v>
      </c>
      <c r="R993" s="120">
        <f t="shared" ca="1" si="461"/>
        <v>1</v>
      </c>
      <c r="S993" s="54">
        <f t="shared" ca="1" si="462"/>
        <v>0</v>
      </c>
      <c r="T993" s="5">
        <f t="shared" ca="1" si="444"/>
        <v>1.3475392670087669</v>
      </c>
      <c r="U993" s="152">
        <f t="shared" ca="1" si="445"/>
        <v>1.3551546055591035</v>
      </c>
      <c r="V993" s="152">
        <f t="shared" ca="1" si="446"/>
        <v>1.3410926221287864</v>
      </c>
      <c r="W993" s="153">
        <f t="shared" ca="1" si="447"/>
        <v>2</v>
      </c>
      <c r="X993" s="153">
        <f t="shared" ca="1" si="448"/>
        <v>2</v>
      </c>
      <c r="Y993" s="153">
        <f t="shared" ca="1" si="449"/>
        <v>8</v>
      </c>
      <c r="Z993" s="153">
        <f t="shared" ca="1" si="450"/>
        <v>8</v>
      </c>
      <c r="AA993" s="152">
        <f t="shared" ca="1" si="451"/>
        <v>1.3520566961946332</v>
      </c>
      <c r="AB993" s="152">
        <f t="shared" ca="1" si="452"/>
        <v>1.343007522143606</v>
      </c>
      <c r="AC993" s="154">
        <f t="shared" ca="1" si="453"/>
        <v>-459.27763251498277</v>
      </c>
      <c r="AD993" s="154">
        <f t="shared" ca="1" si="454"/>
        <v>-271.05629156720215</v>
      </c>
      <c r="AE993" s="3">
        <f t="shared" ca="1" si="455"/>
        <v>-45.645870255136558</v>
      </c>
      <c r="AF993" s="3">
        <f t="shared" ca="1" si="456"/>
        <v>-730.33392408218492</v>
      </c>
      <c r="AG993" s="3" t="str">
        <f t="shared" ca="1" si="463"/>
        <v>N</v>
      </c>
      <c r="AH993" s="4" t="str">
        <f t="shared" ca="1" si="457"/>
        <v/>
      </c>
      <c r="AI993" s="75">
        <f t="shared" ca="1" si="458"/>
        <v>-73.033392408218504</v>
      </c>
      <c r="AJ993" s="75">
        <f t="shared" ca="1" si="459"/>
        <v>0</v>
      </c>
    </row>
    <row r="994" spans="1:36">
      <c r="A994" s="41">
        <f t="shared" si="460"/>
        <v>928</v>
      </c>
      <c r="B994" s="150">
        <f ca="1">IF(ISNUMBER(A994),INDEX('MetaTrader Import'!$H$13:$J$5893,TRUNC(((A994-$A$39+1)-1)/3)+1,MOD((A994-$A$39+1)-1,3)+1),"")</f>
        <v>0</v>
      </c>
      <c r="C994" s="43">
        <f t="shared" ca="1" si="437"/>
        <v>19.877593279154389</v>
      </c>
      <c r="D994" s="43">
        <f t="shared" ca="1" si="438"/>
        <v>0.5784108736162874</v>
      </c>
      <c r="E994" s="43">
        <f t="shared" ca="1" si="439"/>
        <v>20.456004152770678</v>
      </c>
      <c r="F994" s="43">
        <f t="shared" ca="1" si="440"/>
        <v>2.0456004152770677</v>
      </c>
      <c r="G994" s="43">
        <f>IF(A994&lt;&gt;"",IF(A994&lt;Data!$G$11*0.25,$C$13/$G$32,IF(A994&gt;Data!$G$11*0.25,$C$13,$C$13*10)),"")</f>
        <v>2</v>
      </c>
      <c r="H994" s="43">
        <f>IF(A994&lt;&gt;"",IF(Data!$G$9="constant",$C$13,IF(Data!$G$9="squeeze",G994,F994)),"")</f>
        <v>2</v>
      </c>
      <c r="I994" s="38">
        <f ca="1">IF(ISNUMBER(A994),NORMINV(RAND(),0,IF(AND(Data!$G$9="squeeze",A994&lt;Data!$G$11*0.25),$H$32,1)*$C$30*$C$13)*($C$14*$C$12),"")</f>
        <v>-4.0932628984019796E-4</v>
      </c>
      <c r="J994" s="42">
        <f ca="1">IFERROR(IF(Data!$C$6="Real",B994,I994+J993+($C$14*$C$12)*(NORMINV(RAND(),$C$15,CHOOSE($G$13,$C$13,F994,G994)))),"")</f>
        <v>1.3458924570187938</v>
      </c>
      <c r="K994" s="88">
        <f>IF(ISNUMBER(A994), IF($G$16="fixed",$G$17,MIN(H994*Data!$C$7*$C$16*0.5,$C$17*Data!$C$7))*$C$12,"")</f>
        <v>8.0000000000000007E-5</v>
      </c>
      <c r="L994" s="42">
        <f t="shared" ca="1" si="464"/>
        <v>1.3458924570187938</v>
      </c>
      <c r="M994" s="44">
        <f t="shared" ca="1" si="465"/>
        <v>1.3459324570187938</v>
      </c>
      <c r="N994" s="44">
        <f t="shared" ca="1" si="466"/>
        <v>1.3458524570187937</v>
      </c>
      <c r="O994" s="108">
        <f t="shared" ca="1" si="441"/>
        <v>1.2285101339445381</v>
      </c>
      <c r="P994" s="102">
        <f t="shared" ca="1" si="442"/>
        <v>7.9061209236860419</v>
      </c>
      <c r="Q994" s="102">
        <f t="shared" ca="1" si="443"/>
        <v>0.24161825459542285</v>
      </c>
      <c r="R994" s="120">
        <f t="shared" ca="1" si="461"/>
        <v>1</v>
      </c>
      <c r="S994" s="54">
        <f t="shared" ca="1" si="462"/>
        <v>0</v>
      </c>
      <c r="T994" s="5">
        <f t="shared" ca="1" si="444"/>
        <v>1.3475392670087669</v>
      </c>
      <c r="U994" s="152">
        <f t="shared" ca="1" si="445"/>
        <v>1.3551546055591035</v>
      </c>
      <c r="V994" s="152">
        <f t="shared" ca="1" si="446"/>
        <v>1.3410926221287864</v>
      </c>
      <c r="W994" s="153">
        <f t="shared" ca="1" si="447"/>
        <v>2</v>
      </c>
      <c r="X994" s="153">
        <f t="shared" ca="1" si="448"/>
        <v>2</v>
      </c>
      <c r="Y994" s="153">
        <f t="shared" ca="1" si="449"/>
        <v>8</v>
      </c>
      <c r="Z994" s="153">
        <f t="shared" ca="1" si="450"/>
        <v>8</v>
      </c>
      <c r="AA994" s="152">
        <f t="shared" ca="1" si="451"/>
        <v>1.3520566961946332</v>
      </c>
      <c r="AB994" s="152">
        <f t="shared" ca="1" si="452"/>
        <v>1.343007522143606</v>
      </c>
      <c r="AC994" s="154">
        <f t="shared" ca="1" si="453"/>
        <v>-496.33913406715635</v>
      </c>
      <c r="AD994" s="154">
        <f t="shared" ca="1" si="454"/>
        <v>-233.99479001502854</v>
      </c>
      <c r="AE994" s="3">
        <f t="shared" ca="1" si="455"/>
        <v>-45.645870255136558</v>
      </c>
      <c r="AF994" s="3">
        <f t="shared" ca="1" si="456"/>
        <v>-730.33392408218492</v>
      </c>
      <c r="AG994" s="3" t="str">
        <f t="shared" ca="1" si="463"/>
        <v>N</v>
      </c>
      <c r="AH994" s="4" t="str">
        <f t="shared" ca="1" si="457"/>
        <v/>
      </c>
      <c r="AI994" s="75">
        <f t="shared" ca="1" si="458"/>
        <v>-73.033392408218504</v>
      </c>
      <c r="AJ994" s="75">
        <f t="shared" ca="1" si="459"/>
        <v>0</v>
      </c>
    </row>
    <row r="995" spans="1:36">
      <c r="A995" s="41">
        <f t="shared" si="460"/>
        <v>929</v>
      </c>
      <c r="B995" s="150">
        <f ca="1">IF(ISNUMBER(A995),INDEX('MetaTrader Import'!$H$13:$J$5893,TRUNC(((A995-$A$39+1)-1)/3)+1,MOD((A995-$A$39+1)-1,3)+1),"")</f>
        <v>0</v>
      </c>
      <c r="C995" s="43">
        <f t="shared" ca="1" si="437"/>
        <v>20.456004152770678</v>
      </c>
      <c r="D995" s="43">
        <f t="shared" ca="1" si="438"/>
        <v>-1.7782592269744968</v>
      </c>
      <c r="E995" s="43">
        <f t="shared" ca="1" si="439"/>
        <v>18.67774492579618</v>
      </c>
      <c r="F995" s="43">
        <f t="shared" ca="1" si="440"/>
        <v>1.867774492579618</v>
      </c>
      <c r="G995" s="43">
        <f>IF(A995&lt;&gt;"",IF(A995&lt;Data!$G$11*0.25,$C$13/$G$32,IF(A995&gt;Data!$G$11*0.25,$C$13,$C$13*10)),"")</f>
        <v>2</v>
      </c>
      <c r="H995" s="43">
        <f>IF(A995&lt;&gt;"",IF(Data!$G$9="constant",$C$13,IF(Data!$G$9="squeeze",G995,F995)),"")</f>
        <v>2</v>
      </c>
      <c r="I995" s="38">
        <f ca="1">IF(ISNUMBER(A995),NORMINV(RAND(),0,IF(AND(Data!$G$9="squeeze",A995&lt;Data!$G$11*0.25),$H$32,1)*$C$30*$C$13)*($C$14*$C$12),"")</f>
        <v>2.9509232657679946E-4</v>
      </c>
      <c r="J995" s="42">
        <f ca="1">IFERROR(IF(Data!$C$6="Real",B995,I995+J994+($C$14*$C$12)*(NORMINV(RAND(),$C$15,CHOOSE($G$13,$C$13,F995,G995)))),"")</f>
        <v>1.3463560543274946</v>
      </c>
      <c r="K995" s="88">
        <f>IF(ISNUMBER(A995), IF($G$16="fixed",$G$17,MIN(H995*Data!$C$7*$C$16*0.5,$C$17*Data!$C$7))*$C$12,"")</f>
        <v>8.0000000000000007E-5</v>
      </c>
      <c r="L995" s="42">
        <f t="shared" ca="1" si="464"/>
        <v>1.3463560543274946</v>
      </c>
      <c r="M995" s="44">
        <f t="shared" ca="1" si="465"/>
        <v>1.3463960543274947</v>
      </c>
      <c r="N995" s="44">
        <f t="shared" ca="1" si="466"/>
        <v>1.3463160543274946</v>
      </c>
      <c r="O995" s="108">
        <f t="shared" ca="1" si="441"/>
        <v>1.2086158508742522</v>
      </c>
      <c r="P995" s="102">
        <f t="shared" ca="1" si="442"/>
        <v>7.8871598933974694</v>
      </c>
      <c r="Q995" s="102">
        <f t="shared" ca="1" si="443"/>
        <v>0.26030148656347407</v>
      </c>
      <c r="R995" s="120">
        <f t="shared" ca="1" si="461"/>
        <v>1</v>
      </c>
      <c r="S995" s="54">
        <f t="shared" ca="1" si="462"/>
        <v>0</v>
      </c>
      <c r="T995" s="5">
        <f t="shared" ca="1" si="444"/>
        <v>1.3475392670087669</v>
      </c>
      <c r="U995" s="152">
        <f t="shared" ca="1" si="445"/>
        <v>1.3551546055591035</v>
      </c>
      <c r="V995" s="152">
        <f t="shared" ca="1" si="446"/>
        <v>1.3410926221287864</v>
      </c>
      <c r="W995" s="153">
        <f t="shared" ca="1" si="447"/>
        <v>2</v>
      </c>
      <c r="X995" s="153">
        <f t="shared" ca="1" si="448"/>
        <v>2</v>
      </c>
      <c r="Y995" s="153">
        <f t="shared" ca="1" si="449"/>
        <v>8</v>
      </c>
      <c r="Z995" s="153">
        <f t="shared" ca="1" si="450"/>
        <v>8</v>
      </c>
      <c r="AA995" s="152">
        <f t="shared" ca="1" si="451"/>
        <v>1.3520566961946332</v>
      </c>
      <c r="AB995" s="152">
        <f t="shared" ca="1" si="452"/>
        <v>1.343007522143606</v>
      </c>
      <c r="AC995" s="154">
        <f t="shared" ca="1" si="453"/>
        <v>-459.25134937109033</v>
      </c>
      <c r="AD995" s="154">
        <f t="shared" ca="1" si="454"/>
        <v>-271.08257471109454</v>
      </c>
      <c r="AE995" s="3">
        <f t="shared" ca="1" si="455"/>
        <v>-45.645870255136558</v>
      </c>
      <c r="AF995" s="3">
        <f t="shared" ca="1" si="456"/>
        <v>-730.33392408218492</v>
      </c>
      <c r="AG995" s="3" t="str">
        <f t="shared" ca="1" si="463"/>
        <v>N</v>
      </c>
      <c r="AH995" s="4" t="str">
        <f t="shared" ca="1" si="457"/>
        <v/>
      </c>
      <c r="AI995" s="75">
        <f t="shared" ca="1" si="458"/>
        <v>-73.033392408218504</v>
      </c>
      <c r="AJ995" s="75">
        <f t="shared" ca="1" si="459"/>
        <v>0</v>
      </c>
    </row>
    <row r="996" spans="1:36">
      <c r="A996" s="41">
        <f t="shared" si="460"/>
        <v>930</v>
      </c>
      <c r="B996" s="150">
        <f>IF(ISNUMBER(A996),INDEX('MetaTrader Import'!$H$13:$J$5893,TRUNC(((A996-$A$39+1)-1)/3)+1,MOD((A996-$A$39+1)-1,3)+1),"")</f>
        <v>0</v>
      </c>
      <c r="C996" s="43">
        <f t="shared" ca="1" si="437"/>
        <v>18.67774492579618</v>
      </c>
      <c r="D996" s="43">
        <f t="shared" ca="1" si="438"/>
        <v>-1.2711519904771358</v>
      </c>
      <c r="E996" s="43">
        <f t="shared" ca="1" si="439"/>
        <v>17.406592935319043</v>
      </c>
      <c r="F996" s="43">
        <f t="shared" ca="1" si="440"/>
        <v>1.7406592935319043</v>
      </c>
      <c r="G996" s="43">
        <f>IF(A996&lt;&gt;"",IF(A996&lt;Data!$G$11*0.25,$C$13/$G$32,IF(A996&gt;Data!$G$11*0.25,$C$13,$C$13*10)),"")</f>
        <v>2</v>
      </c>
      <c r="H996" s="43">
        <f>IF(A996&lt;&gt;"",IF(Data!$G$9="constant",$C$13,IF(Data!$G$9="squeeze",G996,F996)),"")</f>
        <v>2</v>
      </c>
      <c r="I996" s="38">
        <f ca="1">IF(ISNUMBER(A996),NORMINV(RAND(),0,IF(AND(Data!$G$9="squeeze",A996&lt;Data!$G$11*0.25),$H$32,1)*$C$30*$C$13)*($C$14*$C$12),"")</f>
        <v>7.4236114078661563E-4</v>
      </c>
      <c r="J996" s="42">
        <f ca="1">IFERROR(IF(Data!$C$6="Real",B996,I996+J995+($C$14*$C$12)*(NORMINV(RAND(),$C$15,CHOOSE($G$13,$C$13,F996,G996)))),"")</f>
        <v>1.3473000459870086</v>
      </c>
      <c r="K996" s="88">
        <f>IF(ISNUMBER(A996), IF($G$16="fixed",$G$17,MIN(H996*Data!$C$7*$C$16*0.5,$C$17*Data!$C$7))*$C$12,"")</f>
        <v>8.0000000000000007E-5</v>
      </c>
      <c r="L996" s="42">
        <f t="shared" ca="1" si="464"/>
        <v>1.3473000459870086</v>
      </c>
      <c r="M996" s="44">
        <f t="shared" ca="1" si="465"/>
        <v>1.3473400459870086</v>
      </c>
      <c r="N996" s="44">
        <f t="shared" ca="1" si="466"/>
        <v>1.3472600459870085</v>
      </c>
      <c r="O996" s="108">
        <f t="shared" ca="1" si="441"/>
        <v>1.2857512664417434</v>
      </c>
      <c r="P996" s="102">
        <f t="shared" ca="1" si="442"/>
        <v>8.1342143908267683</v>
      </c>
      <c r="Q996" s="102">
        <f t="shared" ca="1" si="443"/>
        <v>0.27818193158799226</v>
      </c>
      <c r="R996" s="120">
        <f t="shared" ca="1" si="461"/>
        <v>1</v>
      </c>
      <c r="S996" s="54">
        <f t="shared" ca="1" si="462"/>
        <v>0</v>
      </c>
      <c r="T996" s="5">
        <f t="shared" ca="1" si="444"/>
        <v>1.3475392670087669</v>
      </c>
      <c r="U996" s="152">
        <f t="shared" ca="1" si="445"/>
        <v>1.3551546055591035</v>
      </c>
      <c r="V996" s="152">
        <f t="shared" ca="1" si="446"/>
        <v>1.3410926221287864</v>
      </c>
      <c r="W996" s="153">
        <f t="shared" ca="1" si="447"/>
        <v>2</v>
      </c>
      <c r="X996" s="153">
        <f t="shared" ca="1" si="448"/>
        <v>2</v>
      </c>
      <c r="Y996" s="153">
        <f t="shared" ca="1" si="449"/>
        <v>8</v>
      </c>
      <c r="Z996" s="153">
        <f t="shared" ca="1" si="450"/>
        <v>8</v>
      </c>
      <c r="AA996" s="152">
        <f t="shared" ca="1" si="451"/>
        <v>1.3520566961946332</v>
      </c>
      <c r="AB996" s="152">
        <f t="shared" ca="1" si="452"/>
        <v>1.343007522143606</v>
      </c>
      <c r="AC996" s="154">
        <f t="shared" ca="1" si="453"/>
        <v>-383.73201660997222</v>
      </c>
      <c r="AD996" s="154">
        <f t="shared" ca="1" si="454"/>
        <v>-346.60190747221264</v>
      </c>
      <c r="AE996" s="3">
        <f t="shared" ca="1" si="455"/>
        <v>-45.645870255136558</v>
      </c>
      <c r="AF996" s="3">
        <f t="shared" ca="1" si="456"/>
        <v>-730.33392408218492</v>
      </c>
      <c r="AG996" s="3" t="str">
        <f t="shared" ca="1" si="463"/>
        <v>N</v>
      </c>
      <c r="AH996" s="4" t="str">
        <f t="shared" ca="1" si="457"/>
        <v/>
      </c>
      <c r="AI996" s="75">
        <f t="shared" ca="1" si="458"/>
        <v>-73.033392408218504</v>
      </c>
      <c r="AJ996" s="75">
        <f t="shared" ca="1" si="459"/>
        <v>0</v>
      </c>
    </row>
    <row r="997" spans="1:36">
      <c r="A997" s="41">
        <f t="shared" si="460"/>
        <v>931</v>
      </c>
      <c r="B997" s="150">
        <f ca="1">IF(ISNUMBER(A997),INDEX('MetaTrader Import'!$H$13:$J$5893,TRUNC(((A997-$A$39+1)-1)/3)+1,MOD((A997-$A$39+1)-1,3)+1),"")</f>
        <v>0</v>
      </c>
      <c r="C997" s="43">
        <f t="shared" ca="1" si="437"/>
        <v>17.406592935319043</v>
      </c>
      <c r="D997" s="43">
        <f t="shared" ca="1" si="438"/>
        <v>-0.7277956114515518</v>
      </c>
      <c r="E997" s="43">
        <f t="shared" ca="1" si="439"/>
        <v>16.678797323867492</v>
      </c>
      <c r="F997" s="43">
        <f t="shared" ca="1" si="440"/>
        <v>1.6678797323867491</v>
      </c>
      <c r="G997" s="43">
        <f>IF(A997&lt;&gt;"",IF(A997&lt;Data!$G$11*0.25,$C$13/$G$32,IF(A997&gt;Data!$G$11*0.25,$C$13,$C$13*10)),"")</f>
        <v>2</v>
      </c>
      <c r="H997" s="43">
        <f>IF(A997&lt;&gt;"",IF(Data!$G$9="constant",$C$13,IF(Data!$G$9="squeeze",G997,F997)),"")</f>
        <v>2</v>
      </c>
      <c r="I997" s="38">
        <f ca="1">IF(ISNUMBER(A997),NORMINV(RAND(),0,IF(AND(Data!$G$9="squeeze",A997&lt;Data!$G$11*0.25),$H$32,1)*$C$30*$C$13)*($C$14*$C$12),"")</f>
        <v>1.5431424389192541E-4</v>
      </c>
      <c r="J997" s="42">
        <f ca="1">IFERROR(IF(Data!$C$6="Real",B997,I997+J996+($C$14*$C$12)*(NORMINV(RAND(),$C$15,CHOOSE($G$13,$C$13,F997,G997)))),"")</f>
        <v>1.3473822762873178</v>
      </c>
      <c r="K997" s="88">
        <f>IF(ISNUMBER(A997), IF($G$16="fixed",$G$17,MIN(H997*Data!$C$7*$C$16*0.5,$C$17*Data!$C$7))*$C$12,"")</f>
        <v>8.0000000000000007E-5</v>
      </c>
      <c r="L997" s="42">
        <f t="shared" ca="1" si="464"/>
        <v>1.3473822762873178</v>
      </c>
      <c r="M997" s="44">
        <f t="shared" ca="1" si="465"/>
        <v>1.3474222762873178</v>
      </c>
      <c r="N997" s="44">
        <f t="shared" ca="1" si="466"/>
        <v>1.3473422762873177</v>
      </c>
      <c r="O997" s="108">
        <f t="shared" ca="1" si="441"/>
        <v>1.1103899852887527</v>
      </c>
      <c r="P997" s="102">
        <f t="shared" ca="1" si="442"/>
        <v>7.3101359290260968</v>
      </c>
      <c r="Q997" s="102">
        <f t="shared" ca="1" si="443"/>
        <v>0.26634623362214921</v>
      </c>
      <c r="R997" s="120">
        <f t="shared" ca="1" si="461"/>
        <v>1</v>
      </c>
      <c r="S997" s="54">
        <f t="shared" ca="1" si="462"/>
        <v>0</v>
      </c>
      <c r="T997" s="5">
        <f t="shared" ca="1" si="444"/>
        <v>1.3475392670087669</v>
      </c>
      <c r="U997" s="152">
        <f t="shared" ca="1" si="445"/>
        <v>1.3551546055591035</v>
      </c>
      <c r="V997" s="152">
        <f t="shared" ca="1" si="446"/>
        <v>1.3410926221287864</v>
      </c>
      <c r="W997" s="153">
        <f t="shared" ca="1" si="447"/>
        <v>2</v>
      </c>
      <c r="X997" s="153">
        <f t="shared" ca="1" si="448"/>
        <v>2</v>
      </c>
      <c r="Y997" s="153">
        <f t="shared" ca="1" si="449"/>
        <v>8</v>
      </c>
      <c r="Z997" s="153">
        <f t="shared" ca="1" si="450"/>
        <v>8</v>
      </c>
      <c r="AA997" s="152">
        <f t="shared" ca="1" si="451"/>
        <v>1.3520566961946332</v>
      </c>
      <c r="AB997" s="152">
        <f t="shared" ca="1" si="452"/>
        <v>1.343007522143606</v>
      </c>
      <c r="AC997" s="154">
        <f t="shared" ca="1" si="453"/>
        <v>-377.15359258523762</v>
      </c>
      <c r="AD997" s="154">
        <f t="shared" ca="1" si="454"/>
        <v>-353.18033149694725</v>
      </c>
      <c r="AE997" s="3">
        <f t="shared" ca="1" si="455"/>
        <v>-45.645870255136558</v>
      </c>
      <c r="AF997" s="3">
        <f t="shared" ca="1" si="456"/>
        <v>-730.33392408218492</v>
      </c>
      <c r="AG997" s="3" t="str">
        <f t="shared" ca="1" si="463"/>
        <v>N</v>
      </c>
      <c r="AH997" s="4" t="str">
        <f t="shared" ca="1" si="457"/>
        <v/>
      </c>
      <c r="AI997" s="75">
        <f t="shared" ca="1" si="458"/>
        <v>-73.033392408218504</v>
      </c>
      <c r="AJ997" s="75">
        <f t="shared" ca="1" si="459"/>
        <v>0</v>
      </c>
    </row>
    <row r="998" spans="1:36">
      <c r="A998" s="41">
        <f t="shared" si="460"/>
        <v>932</v>
      </c>
      <c r="B998" s="150">
        <f ca="1">IF(ISNUMBER(A998),INDEX('MetaTrader Import'!$H$13:$J$5893,TRUNC(((A998-$A$39+1)-1)/3)+1,MOD((A998-$A$39+1)-1,3)+1),"")</f>
        <v>0</v>
      </c>
      <c r="C998" s="43">
        <f t="shared" ca="1" si="437"/>
        <v>16.678797323867492</v>
      </c>
      <c r="D998" s="43">
        <f t="shared" ca="1" si="438"/>
        <v>1.2251434593285202</v>
      </c>
      <c r="E998" s="43">
        <f t="shared" ca="1" si="439"/>
        <v>17.903940783196013</v>
      </c>
      <c r="F998" s="43">
        <f t="shared" ca="1" si="440"/>
        <v>1.7903940783196013</v>
      </c>
      <c r="G998" s="43">
        <f>IF(A998&lt;&gt;"",IF(A998&lt;Data!$G$11*0.25,$C$13/$G$32,IF(A998&gt;Data!$G$11*0.25,$C$13,$C$13*10)),"")</f>
        <v>2</v>
      </c>
      <c r="H998" s="43">
        <f>IF(A998&lt;&gt;"",IF(Data!$G$9="constant",$C$13,IF(Data!$G$9="squeeze",G998,F998)),"")</f>
        <v>2</v>
      </c>
      <c r="I998" s="38">
        <f ca="1">IF(ISNUMBER(A998),NORMINV(RAND(),0,IF(AND(Data!$G$9="squeeze",A998&lt;Data!$G$11*0.25),$H$32,1)*$C$30*$C$13)*($C$14*$C$12),"")</f>
        <v>-2.0492819835436611E-4</v>
      </c>
      <c r="J998" s="42">
        <f ca="1">IFERROR(IF(Data!$C$6="Real",B998,I998+J997+($C$14*$C$12)*(NORMINV(RAND(),$C$15,CHOOSE($G$13,$C$13,F998,G998)))),"")</f>
        <v>1.346241691320905</v>
      </c>
      <c r="K998" s="88">
        <f>IF(ISNUMBER(A998), IF($G$16="fixed",$G$17,MIN(H998*Data!$C$7*$C$16*0.5,$C$17*Data!$C$7))*$C$12,"")</f>
        <v>8.0000000000000007E-5</v>
      </c>
      <c r="L998" s="42">
        <f t="shared" ca="1" si="464"/>
        <v>1.346241691320905</v>
      </c>
      <c r="M998" s="44">
        <f t="shared" ca="1" si="465"/>
        <v>1.346281691320905</v>
      </c>
      <c r="N998" s="44">
        <f t="shared" ca="1" si="466"/>
        <v>1.3462016913209049</v>
      </c>
      <c r="O998" s="108">
        <f t="shared" ca="1" si="441"/>
        <v>0.6428499509672978</v>
      </c>
      <c r="P998" s="102">
        <f t="shared" ca="1" si="442"/>
        <v>6.1367966315179139</v>
      </c>
      <c r="Q998" s="102">
        <f t="shared" ca="1" si="443"/>
        <v>0.20214226653813805</v>
      </c>
      <c r="R998" s="120">
        <f t="shared" ca="1" si="461"/>
        <v>1</v>
      </c>
      <c r="S998" s="54">
        <f t="shared" ca="1" si="462"/>
        <v>0</v>
      </c>
      <c r="T998" s="5">
        <f t="shared" ca="1" si="444"/>
        <v>1.3475392670087669</v>
      </c>
      <c r="U998" s="152">
        <f t="shared" ca="1" si="445"/>
        <v>1.3551546055591035</v>
      </c>
      <c r="V998" s="152">
        <f t="shared" ca="1" si="446"/>
        <v>1.3410926221287864</v>
      </c>
      <c r="W998" s="153">
        <f t="shared" ca="1" si="447"/>
        <v>2</v>
      </c>
      <c r="X998" s="153">
        <f t="shared" ca="1" si="448"/>
        <v>2</v>
      </c>
      <c r="Y998" s="153">
        <f t="shared" ca="1" si="449"/>
        <v>8</v>
      </c>
      <c r="Z998" s="153">
        <f t="shared" ca="1" si="450"/>
        <v>8</v>
      </c>
      <c r="AA998" s="152">
        <f t="shared" ca="1" si="451"/>
        <v>1.3520566961946332</v>
      </c>
      <c r="AB998" s="152">
        <f t="shared" ca="1" si="452"/>
        <v>1.343007522143606</v>
      </c>
      <c r="AC998" s="154">
        <f t="shared" ca="1" si="453"/>
        <v>-468.4003898982603</v>
      </c>
      <c r="AD998" s="154">
        <f t="shared" ca="1" si="454"/>
        <v>-261.93353418392462</v>
      </c>
      <c r="AE998" s="3">
        <f t="shared" ca="1" si="455"/>
        <v>-45.645870255136558</v>
      </c>
      <c r="AF998" s="3">
        <f t="shared" ca="1" si="456"/>
        <v>-730.33392408218492</v>
      </c>
      <c r="AG998" s="3" t="str">
        <f t="shared" ca="1" si="463"/>
        <v>N</v>
      </c>
      <c r="AH998" s="4" t="str">
        <f t="shared" ca="1" si="457"/>
        <v/>
      </c>
      <c r="AI998" s="75">
        <f t="shared" ca="1" si="458"/>
        <v>-73.033392408218504</v>
      </c>
      <c r="AJ998" s="75">
        <f t="shared" ca="1" si="459"/>
        <v>0</v>
      </c>
    </row>
    <row r="999" spans="1:36">
      <c r="A999" s="41">
        <f t="shared" si="460"/>
        <v>933</v>
      </c>
      <c r="B999" s="150">
        <f>IF(ISNUMBER(A999),INDEX('MetaTrader Import'!$H$13:$J$5893,TRUNC(((A999-$A$39+1)-1)/3)+1,MOD((A999-$A$39+1)-1,3)+1),"")</f>
        <v>0</v>
      </c>
      <c r="C999" s="43">
        <f t="shared" ca="1" si="437"/>
        <v>17.903940783196013</v>
      </c>
      <c r="D999" s="43">
        <f t="shared" ca="1" si="438"/>
        <v>2.9787143310569166</v>
      </c>
      <c r="E999" s="43">
        <f t="shared" ca="1" si="439"/>
        <v>20.88265511425293</v>
      </c>
      <c r="F999" s="43">
        <f t="shared" ca="1" si="440"/>
        <v>2.088265511425293</v>
      </c>
      <c r="G999" s="43">
        <f>IF(A999&lt;&gt;"",IF(A999&lt;Data!$G$11*0.25,$C$13/$G$32,IF(A999&gt;Data!$G$11*0.25,$C$13,$C$13*10)),"")</f>
        <v>2</v>
      </c>
      <c r="H999" s="43">
        <f>IF(A999&lt;&gt;"",IF(Data!$G$9="constant",$C$13,IF(Data!$G$9="squeeze",G999,F999)),"")</f>
        <v>2</v>
      </c>
      <c r="I999" s="38">
        <f ca="1">IF(ISNUMBER(A999),NORMINV(RAND(),0,IF(AND(Data!$G$9="squeeze",A999&lt;Data!$G$11*0.25),$H$32,1)*$C$30*$C$13)*($C$14*$C$12),"")</f>
        <v>-1.3398075768403231E-4</v>
      </c>
      <c r="J999" s="42">
        <f ca="1">IFERROR(IF(Data!$C$6="Real",B999,I999+J998+($C$14*$C$12)*(NORMINV(RAND(),$C$15,CHOOSE($G$13,$C$13,F999,G999)))),"")</f>
        <v>1.3460922911707329</v>
      </c>
      <c r="K999" s="88">
        <f>IF(ISNUMBER(A999), IF($G$16="fixed",$G$17,MIN(H999*Data!$C$7*$C$16*0.5,$C$17*Data!$C$7))*$C$12,"")</f>
        <v>8.0000000000000007E-5</v>
      </c>
      <c r="L999" s="42">
        <f t="shared" ca="1" si="464"/>
        <v>1.3460922911707329</v>
      </c>
      <c r="M999" s="44">
        <f t="shared" ca="1" si="465"/>
        <v>1.346132291170733</v>
      </c>
      <c r="N999" s="44">
        <f t="shared" ca="1" si="466"/>
        <v>1.3460522911707329</v>
      </c>
      <c r="O999" s="108">
        <f t="shared" ca="1" si="441"/>
        <v>0.22019026377045101</v>
      </c>
      <c r="P999" s="102">
        <f t="shared" ca="1" si="442"/>
        <v>5.4870429281707311</v>
      </c>
      <c r="Q999" s="102">
        <f t="shared" ca="1" si="443"/>
        <v>0.1146463153996705</v>
      </c>
      <c r="R999" s="120">
        <f t="shared" ca="1" si="461"/>
        <v>1</v>
      </c>
      <c r="S999" s="54">
        <f t="shared" ca="1" si="462"/>
        <v>0</v>
      </c>
      <c r="T999" s="5">
        <f t="shared" ca="1" si="444"/>
        <v>1.3475392670087669</v>
      </c>
      <c r="U999" s="152">
        <f t="shared" ca="1" si="445"/>
        <v>1.3551546055591035</v>
      </c>
      <c r="V999" s="152">
        <f t="shared" ca="1" si="446"/>
        <v>1.3410926221287864</v>
      </c>
      <c r="W999" s="153">
        <f t="shared" ca="1" si="447"/>
        <v>2</v>
      </c>
      <c r="X999" s="153">
        <f t="shared" ca="1" si="448"/>
        <v>2</v>
      </c>
      <c r="Y999" s="153">
        <f t="shared" ca="1" si="449"/>
        <v>8</v>
      </c>
      <c r="Z999" s="153">
        <f t="shared" ca="1" si="450"/>
        <v>8</v>
      </c>
      <c r="AA999" s="152">
        <f t="shared" ca="1" si="451"/>
        <v>1.3520566961946332</v>
      </c>
      <c r="AB999" s="152">
        <f t="shared" ca="1" si="452"/>
        <v>1.343007522143606</v>
      </c>
      <c r="AC999" s="154">
        <f t="shared" ca="1" si="453"/>
        <v>-480.35240191202536</v>
      </c>
      <c r="AD999" s="154">
        <f t="shared" ca="1" si="454"/>
        <v>-249.98152217015956</v>
      </c>
      <c r="AE999" s="3">
        <f t="shared" ca="1" si="455"/>
        <v>-45.645870255136558</v>
      </c>
      <c r="AF999" s="3">
        <f t="shared" ca="1" si="456"/>
        <v>-730.33392408218492</v>
      </c>
      <c r="AG999" s="3" t="str">
        <f t="shared" ca="1" si="463"/>
        <v>N</v>
      </c>
      <c r="AH999" s="4" t="str">
        <f t="shared" ca="1" si="457"/>
        <v/>
      </c>
      <c r="AI999" s="75">
        <f t="shared" ca="1" si="458"/>
        <v>-73.033392408218504</v>
      </c>
      <c r="AJ999" s="75">
        <f t="shared" ca="1" si="459"/>
        <v>0</v>
      </c>
    </row>
    <row r="1000" spans="1:36">
      <c r="A1000" s="41">
        <f t="shared" si="460"/>
        <v>934</v>
      </c>
      <c r="B1000" s="150">
        <f ca="1">IF(ISNUMBER(A1000),INDEX('MetaTrader Import'!$H$13:$J$5893,TRUNC(((A1000-$A$39+1)-1)/3)+1,MOD((A1000-$A$39+1)-1,3)+1),"")</f>
        <v>0</v>
      </c>
      <c r="C1000" s="43">
        <f t="shared" ca="1" si="437"/>
        <v>20.88265511425293</v>
      </c>
      <c r="D1000" s="43">
        <f t="shared" ca="1" si="438"/>
        <v>-0.31326842331673499</v>
      </c>
      <c r="E1000" s="43">
        <f t="shared" ca="1" si="439"/>
        <v>20.569386690936195</v>
      </c>
      <c r="F1000" s="43">
        <f t="shared" ca="1" si="440"/>
        <v>2.0569386690936193</v>
      </c>
      <c r="G1000" s="43">
        <f>IF(A1000&lt;&gt;"",IF(A1000&lt;Data!$G$11*0.25,$C$13/$G$32,IF(A1000&gt;Data!$G$11*0.25,$C$13,$C$13*10)),"")</f>
        <v>2</v>
      </c>
      <c r="H1000" s="43">
        <f>IF(A1000&lt;&gt;"",IF(Data!$G$9="constant",$C$13,IF(Data!$G$9="squeeze",G1000,F1000)),"")</f>
        <v>2</v>
      </c>
      <c r="I1000" s="38">
        <f ca="1">IF(ISNUMBER(A1000),NORMINV(RAND(),0,IF(AND(Data!$G$9="squeeze",A1000&lt;Data!$G$11*0.25),$H$32,1)*$C$30*$C$13)*($C$14*$C$12),"")</f>
        <v>1.6868452015627604E-4</v>
      </c>
      <c r="J1000" s="42">
        <f ca="1">IFERROR(IF(Data!$C$6="Real",B1000,I1000+J999+($C$14*$C$12)*(NORMINV(RAND(),$C$15,CHOOSE($G$13,$C$13,F1000,G1000)))),"")</f>
        <v>1.3461510727834101</v>
      </c>
      <c r="K1000" s="88">
        <f>IF(ISNUMBER(A1000), IF($G$16="fixed",$G$17,MIN(H1000*Data!$C$7*$C$16*0.5,$C$17*Data!$C$7))*$C$12,"")</f>
        <v>8.0000000000000007E-5</v>
      </c>
      <c r="L1000" s="42">
        <f t="shared" ca="1" si="464"/>
        <v>1.3461510727834101</v>
      </c>
      <c r="M1000" s="44">
        <f t="shared" ca="1" si="465"/>
        <v>1.3461910727834101</v>
      </c>
      <c r="N1000" s="44">
        <f t="shared" ca="1" si="466"/>
        <v>1.34611107278341</v>
      </c>
      <c r="O1000" s="108">
        <f t="shared" ca="1" si="441"/>
        <v>-1.8829326272165998E-2</v>
      </c>
      <c r="P1000" s="102">
        <f t="shared" ca="1" si="442"/>
        <v>5.4556991081060833</v>
      </c>
      <c r="Q1000" s="102">
        <f t="shared" ca="1" si="443"/>
        <v>3.0415044150366225E-2</v>
      </c>
      <c r="R1000" s="120">
        <f t="shared" ca="1" si="461"/>
        <v>1</v>
      </c>
      <c r="S1000" s="54">
        <f t="shared" ca="1" si="462"/>
        <v>0</v>
      </c>
      <c r="T1000" s="5">
        <f t="shared" ca="1" si="444"/>
        <v>1.3475392670087669</v>
      </c>
      <c r="U1000" s="152">
        <f t="shared" ca="1" si="445"/>
        <v>1.3551546055591035</v>
      </c>
      <c r="V1000" s="152">
        <f t="shared" ca="1" si="446"/>
        <v>1.3410926221287864</v>
      </c>
      <c r="W1000" s="153">
        <f t="shared" ca="1" si="447"/>
        <v>2</v>
      </c>
      <c r="X1000" s="153">
        <f t="shared" ca="1" si="448"/>
        <v>2</v>
      </c>
      <c r="Y1000" s="153">
        <f t="shared" ca="1" si="449"/>
        <v>8</v>
      </c>
      <c r="Z1000" s="153">
        <f t="shared" ca="1" si="450"/>
        <v>8</v>
      </c>
      <c r="AA1000" s="152">
        <f t="shared" ca="1" si="451"/>
        <v>1.3520566961946332</v>
      </c>
      <c r="AB1000" s="152">
        <f t="shared" ca="1" si="452"/>
        <v>1.343007522143606</v>
      </c>
      <c r="AC1000" s="154">
        <f t="shared" ca="1" si="453"/>
        <v>-475.64987289785421</v>
      </c>
      <c r="AD1000" s="154">
        <f t="shared" ca="1" si="454"/>
        <v>-254.68405118433068</v>
      </c>
      <c r="AE1000" s="3">
        <f t="shared" ca="1" si="455"/>
        <v>-45.645870255136558</v>
      </c>
      <c r="AF1000" s="3">
        <f t="shared" ca="1" si="456"/>
        <v>-730.33392408218492</v>
      </c>
      <c r="AG1000" s="3" t="str">
        <f t="shared" ca="1" si="463"/>
        <v>N</v>
      </c>
      <c r="AH1000" s="4" t="str">
        <f t="shared" ca="1" si="457"/>
        <v/>
      </c>
      <c r="AI1000" s="75">
        <f t="shared" ca="1" si="458"/>
        <v>-73.033392408218504</v>
      </c>
      <c r="AJ1000" s="75">
        <f t="shared" ca="1" si="459"/>
        <v>0</v>
      </c>
    </row>
    <row r="1001" spans="1:36">
      <c r="A1001" s="41">
        <f t="shared" si="460"/>
        <v>935</v>
      </c>
      <c r="B1001" s="150">
        <f ca="1">IF(ISNUMBER(A1001),INDEX('MetaTrader Import'!$H$13:$J$5893,TRUNC(((A1001-$A$39+1)-1)/3)+1,MOD((A1001-$A$39+1)-1,3)+1),"")</f>
        <v>0</v>
      </c>
      <c r="C1001" s="43">
        <f t="shared" ca="1" si="437"/>
        <v>20.569386690936195</v>
      </c>
      <c r="D1001" s="43">
        <f t="shared" ca="1" si="438"/>
        <v>-2.1181905369107397</v>
      </c>
      <c r="E1001" s="43">
        <f t="shared" ca="1" si="439"/>
        <v>18.451196154025457</v>
      </c>
      <c r="F1001" s="43">
        <f t="shared" ca="1" si="440"/>
        <v>1.8451196154025458</v>
      </c>
      <c r="G1001" s="43">
        <f>IF(A1001&lt;&gt;"",IF(A1001&lt;Data!$G$11*0.25,$C$13/$G$32,IF(A1001&gt;Data!$G$11*0.25,$C$13,$C$13*10)),"")</f>
        <v>2</v>
      </c>
      <c r="H1001" s="43">
        <f>IF(A1001&lt;&gt;"",IF(Data!$G$9="constant",$C$13,IF(Data!$G$9="squeeze",G1001,F1001)),"")</f>
        <v>2</v>
      </c>
      <c r="I1001" s="38">
        <f ca="1">IF(ISNUMBER(A1001),NORMINV(RAND(),0,IF(AND(Data!$G$9="squeeze",A1001&lt;Data!$G$11*0.25),$H$32,1)*$C$30*$C$13)*($C$14*$C$12),"")</f>
        <v>-5.6066031797178382E-4</v>
      </c>
      <c r="J1001" s="42">
        <f ca="1">IFERROR(IF(Data!$C$6="Real",B1001,I1001+J1000+($C$14*$C$12)*(NORMINV(RAND(),$C$15,CHOOSE($G$13,$C$13,F1001,G1001)))),"")</f>
        <v>1.3463054717057328</v>
      </c>
      <c r="K1001" s="88">
        <f>IF(ISNUMBER(A1001), IF($G$16="fixed",$G$17,MIN(H1001*Data!$C$7*$C$16*0.5,$C$17*Data!$C$7))*$C$12,"")</f>
        <v>8.0000000000000007E-5</v>
      </c>
      <c r="L1001" s="42">
        <f t="shared" ca="1" si="464"/>
        <v>1.3463054717057328</v>
      </c>
      <c r="M1001" s="44">
        <f t="shared" ca="1" si="465"/>
        <v>1.3463454717057328</v>
      </c>
      <c r="N1001" s="44">
        <f t="shared" ca="1" si="466"/>
        <v>1.3462654717057327</v>
      </c>
      <c r="O1001" s="108">
        <f t="shared" ca="1" si="441"/>
        <v>-0.327972620697289</v>
      </c>
      <c r="P1001" s="102">
        <f t="shared" ca="1" si="442"/>
        <v>4.9966605037524312</v>
      </c>
      <c r="Q1001" s="102">
        <f t="shared" ca="1" si="443"/>
        <v>-7.0179983371470772E-2</v>
      </c>
      <c r="R1001" s="120">
        <f t="shared" ca="1" si="461"/>
        <v>1</v>
      </c>
      <c r="S1001" s="54">
        <f t="shared" ca="1" si="462"/>
        <v>0</v>
      </c>
      <c r="T1001" s="5">
        <f t="shared" ca="1" si="444"/>
        <v>1.3475392670087669</v>
      </c>
      <c r="U1001" s="152">
        <f t="shared" ca="1" si="445"/>
        <v>1.3551546055591035</v>
      </c>
      <c r="V1001" s="152">
        <f t="shared" ca="1" si="446"/>
        <v>1.3410926221287864</v>
      </c>
      <c r="W1001" s="153">
        <f t="shared" ca="1" si="447"/>
        <v>2</v>
      </c>
      <c r="X1001" s="153">
        <f t="shared" ca="1" si="448"/>
        <v>2</v>
      </c>
      <c r="Y1001" s="153">
        <f t="shared" ca="1" si="449"/>
        <v>8</v>
      </c>
      <c r="Z1001" s="153">
        <f t="shared" ca="1" si="450"/>
        <v>8</v>
      </c>
      <c r="AA1001" s="152">
        <f t="shared" ca="1" si="451"/>
        <v>1.3520566961946332</v>
      </c>
      <c r="AB1001" s="152">
        <f t="shared" ca="1" si="452"/>
        <v>1.343007522143606</v>
      </c>
      <c r="AC1001" s="154">
        <f t="shared" ca="1" si="453"/>
        <v>-463.29795911203678</v>
      </c>
      <c r="AD1001" s="154">
        <f t="shared" ca="1" si="454"/>
        <v>-267.03596497014814</v>
      </c>
      <c r="AE1001" s="3">
        <f t="shared" ca="1" si="455"/>
        <v>-45.645870255136558</v>
      </c>
      <c r="AF1001" s="3">
        <f t="shared" ca="1" si="456"/>
        <v>-730.33392408218492</v>
      </c>
      <c r="AG1001" s="3" t="str">
        <f t="shared" ca="1" si="463"/>
        <v>N</v>
      </c>
      <c r="AH1001" s="4" t="str">
        <f t="shared" ca="1" si="457"/>
        <v/>
      </c>
      <c r="AI1001" s="75">
        <f t="shared" ca="1" si="458"/>
        <v>-73.033392408218504</v>
      </c>
      <c r="AJ1001" s="75">
        <f t="shared" ca="1" si="459"/>
        <v>0</v>
      </c>
    </row>
    <row r="1002" spans="1:36">
      <c r="A1002" s="41">
        <f t="shared" si="460"/>
        <v>936</v>
      </c>
      <c r="B1002" s="150">
        <f>IF(ISNUMBER(A1002),INDEX('MetaTrader Import'!$H$13:$J$5893,TRUNC(((A1002-$A$39+1)-1)/3)+1,MOD((A1002-$A$39+1)-1,3)+1),"")</f>
        <v>0</v>
      </c>
      <c r="C1002" s="43">
        <f t="shared" ca="1" si="437"/>
        <v>18.451196154025457</v>
      </c>
      <c r="D1002" s="43">
        <f t="shared" ca="1" si="438"/>
        <v>1.8217413898752453</v>
      </c>
      <c r="E1002" s="43">
        <f t="shared" ca="1" si="439"/>
        <v>20.272937543900703</v>
      </c>
      <c r="F1002" s="43">
        <f t="shared" ca="1" si="440"/>
        <v>2.0272937543900702</v>
      </c>
      <c r="G1002" s="43">
        <f>IF(A1002&lt;&gt;"",IF(A1002&lt;Data!$G$11*0.25,$C$13/$G$32,IF(A1002&gt;Data!$G$11*0.25,$C$13,$C$13*10)),"")</f>
        <v>2</v>
      </c>
      <c r="H1002" s="43">
        <f>IF(A1002&lt;&gt;"",IF(Data!$G$9="constant",$C$13,IF(Data!$G$9="squeeze",G1002,F1002)),"")</f>
        <v>2</v>
      </c>
      <c r="I1002" s="38">
        <f ca="1">IF(ISNUMBER(A1002),NORMINV(RAND(),0,IF(AND(Data!$G$9="squeeze",A1002&lt;Data!$G$11*0.25),$H$32,1)*$C$30*$C$13)*($C$14*$C$12),"")</f>
        <v>-2.4569685685183818E-4</v>
      </c>
      <c r="J1002" s="42">
        <f ca="1">IFERROR(IF(Data!$C$6="Real",B1002,I1002+J1001+($C$14*$C$12)*(NORMINV(RAND(),$C$15,CHOOSE($G$13,$C$13,F1002,G1002)))),"")</f>
        <v>1.3462017665801007</v>
      </c>
      <c r="K1002" s="88">
        <f>IF(ISNUMBER(A1002), IF($G$16="fixed",$G$17,MIN(H1002*Data!$C$7*$C$16*0.5,$C$17*Data!$C$7))*$C$12,"")</f>
        <v>8.0000000000000007E-5</v>
      </c>
      <c r="L1002" s="42">
        <f t="shared" ca="1" si="464"/>
        <v>1.3462017665801007</v>
      </c>
      <c r="M1002" s="44">
        <f t="shared" ca="1" si="465"/>
        <v>1.3462417665801008</v>
      </c>
      <c r="N1002" s="44">
        <f t="shared" ca="1" si="466"/>
        <v>1.3461617665801007</v>
      </c>
      <c r="O1002" s="108">
        <f t="shared" ca="1" si="441"/>
        <v>-0.58308777402621415</v>
      </c>
      <c r="P1002" s="102">
        <f t="shared" ca="1" si="442"/>
        <v>4.9103303877083313</v>
      </c>
      <c r="Q1002" s="102">
        <f t="shared" ca="1" si="443"/>
        <v>-0.17491584682725919</v>
      </c>
      <c r="R1002" s="120">
        <f t="shared" ca="1" si="461"/>
        <v>1</v>
      </c>
      <c r="S1002" s="54">
        <f t="shared" ca="1" si="462"/>
        <v>0</v>
      </c>
      <c r="T1002" s="5">
        <f t="shared" ca="1" si="444"/>
        <v>1.3475392670087669</v>
      </c>
      <c r="U1002" s="152">
        <f t="shared" ca="1" si="445"/>
        <v>1.3551546055591035</v>
      </c>
      <c r="V1002" s="152">
        <f t="shared" ca="1" si="446"/>
        <v>1.3410926221287864</v>
      </c>
      <c r="W1002" s="153">
        <f t="shared" ca="1" si="447"/>
        <v>2</v>
      </c>
      <c r="X1002" s="153">
        <f t="shared" ca="1" si="448"/>
        <v>2</v>
      </c>
      <c r="Y1002" s="153">
        <f t="shared" ca="1" si="449"/>
        <v>8</v>
      </c>
      <c r="Z1002" s="153">
        <f t="shared" ca="1" si="450"/>
        <v>8</v>
      </c>
      <c r="AA1002" s="152">
        <f t="shared" ca="1" si="451"/>
        <v>1.3520566961946332</v>
      </c>
      <c r="AB1002" s="152">
        <f t="shared" ca="1" si="452"/>
        <v>1.343007522143606</v>
      </c>
      <c r="AC1002" s="154">
        <f t="shared" ca="1" si="453"/>
        <v>-471.59436916260233</v>
      </c>
      <c r="AD1002" s="154">
        <f t="shared" ca="1" si="454"/>
        <v>-258.73955491958259</v>
      </c>
      <c r="AE1002" s="3">
        <f t="shared" ca="1" si="455"/>
        <v>-45.645870255136558</v>
      </c>
      <c r="AF1002" s="3">
        <f t="shared" ca="1" si="456"/>
        <v>-730.33392408218492</v>
      </c>
      <c r="AG1002" s="3" t="str">
        <f t="shared" ca="1" si="463"/>
        <v>N</v>
      </c>
      <c r="AH1002" s="4" t="str">
        <f t="shared" ca="1" si="457"/>
        <v/>
      </c>
      <c r="AI1002" s="75">
        <f t="shared" ca="1" si="458"/>
        <v>-73.033392408218504</v>
      </c>
      <c r="AJ1002" s="75">
        <f t="shared" ca="1" si="459"/>
        <v>0</v>
      </c>
    </row>
    <row r="1003" spans="1:36">
      <c r="A1003" s="41">
        <f t="shared" si="460"/>
        <v>937</v>
      </c>
      <c r="B1003" s="150">
        <f ca="1">IF(ISNUMBER(A1003),INDEX('MetaTrader Import'!$H$13:$J$5893,TRUNC(((A1003-$A$39+1)-1)/3)+1,MOD((A1003-$A$39+1)-1,3)+1),"")</f>
        <v>0</v>
      </c>
      <c r="C1003" s="43">
        <f t="shared" ca="1" si="437"/>
        <v>20.272937543900703</v>
      </c>
      <c r="D1003" s="43">
        <f t="shared" ca="1" si="438"/>
        <v>-0.81308596559111712</v>
      </c>
      <c r="E1003" s="43">
        <f t="shared" ca="1" si="439"/>
        <v>19.459851578309586</v>
      </c>
      <c r="F1003" s="43">
        <f t="shared" ca="1" si="440"/>
        <v>1.9459851578309586</v>
      </c>
      <c r="G1003" s="43">
        <f>IF(A1003&lt;&gt;"",IF(A1003&lt;Data!$G$11*0.25,$C$13/$G$32,IF(A1003&gt;Data!$G$11*0.25,$C$13,$C$13*10)),"")</f>
        <v>2</v>
      </c>
      <c r="H1003" s="43">
        <f>IF(A1003&lt;&gt;"",IF(Data!$G$9="constant",$C$13,IF(Data!$G$9="squeeze",G1003,F1003)),"")</f>
        <v>2</v>
      </c>
      <c r="I1003" s="38">
        <f ca="1">IF(ISNUMBER(A1003),NORMINV(RAND(),0,IF(AND(Data!$G$9="squeeze",A1003&lt;Data!$G$11*0.25),$H$32,1)*$C$30*$C$13)*($C$14*$C$12),"")</f>
        <v>-4.1421917240543629E-4</v>
      </c>
      <c r="J1003" s="42">
        <f ca="1">IFERROR(IF(Data!$C$6="Real",B1003,I1003+J1002+($C$14*$C$12)*(NORMINV(RAND(),$C$15,CHOOSE($G$13,$C$13,F1003,G1003)))),"")</f>
        <v>1.3462880145386977</v>
      </c>
      <c r="K1003" s="88">
        <f>IF(ISNUMBER(A1003), IF($G$16="fixed",$G$17,MIN(H1003*Data!$C$7*$C$16*0.5,$C$17*Data!$C$7))*$C$12,"")</f>
        <v>8.0000000000000007E-5</v>
      </c>
      <c r="L1003" s="42">
        <f t="shared" ca="1" si="464"/>
        <v>1.3462880145386977</v>
      </c>
      <c r="M1003" s="44">
        <f t="shared" ca="1" si="465"/>
        <v>1.3463280145386978</v>
      </c>
      <c r="N1003" s="44">
        <f t="shared" ca="1" si="466"/>
        <v>1.3462480145386977</v>
      </c>
      <c r="O1003" s="108">
        <f t="shared" ca="1" si="441"/>
        <v>-0.55448541164377596</v>
      </c>
      <c r="P1003" s="102">
        <f t="shared" ca="1" si="442"/>
        <v>4.8539873469536188</v>
      </c>
      <c r="Q1003" s="102">
        <f t="shared" ca="1" si="443"/>
        <v>-0.24707764047550002</v>
      </c>
      <c r="R1003" s="120">
        <f t="shared" ca="1" si="461"/>
        <v>1</v>
      </c>
      <c r="S1003" s="54">
        <f t="shared" ca="1" si="462"/>
        <v>0</v>
      </c>
      <c r="T1003" s="5">
        <f t="shared" ca="1" si="444"/>
        <v>1.3475392670087669</v>
      </c>
      <c r="U1003" s="152">
        <f t="shared" ca="1" si="445"/>
        <v>1.3551546055591035</v>
      </c>
      <c r="V1003" s="152">
        <f t="shared" ca="1" si="446"/>
        <v>1.3410926221287864</v>
      </c>
      <c r="W1003" s="153">
        <f t="shared" ca="1" si="447"/>
        <v>2</v>
      </c>
      <c r="X1003" s="153">
        <f t="shared" ca="1" si="448"/>
        <v>2</v>
      </c>
      <c r="Y1003" s="153">
        <f t="shared" ca="1" si="449"/>
        <v>8</v>
      </c>
      <c r="Z1003" s="153">
        <f t="shared" ca="1" si="450"/>
        <v>8</v>
      </c>
      <c r="AA1003" s="152">
        <f t="shared" ca="1" si="451"/>
        <v>1.3520566961946332</v>
      </c>
      <c r="AB1003" s="152">
        <f t="shared" ca="1" si="452"/>
        <v>1.343007522143606</v>
      </c>
      <c r="AC1003" s="154">
        <f t="shared" ca="1" si="453"/>
        <v>-464.6945324748408</v>
      </c>
      <c r="AD1003" s="154">
        <f t="shared" ca="1" si="454"/>
        <v>-265.63939160734407</v>
      </c>
      <c r="AE1003" s="3">
        <f t="shared" ca="1" si="455"/>
        <v>-45.645870255136558</v>
      </c>
      <c r="AF1003" s="3">
        <f t="shared" ca="1" si="456"/>
        <v>-730.33392408218492</v>
      </c>
      <c r="AG1003" s="3" t="str">
        <f t="shared" ca="1" si="463"/>
        <v>N</v>
      </c>
      <c r="AH1003" s="4" t="str">
        <f t="shared" ca="1" si="457"/>
        <v/>
      </c>
      <c r="AI1003" s="75">
        <f t="shared" ca="1" si="458"/>
        <v>-73.033392408218504</v>
      </c>
      <c r="AJ1003" s="75">
        <f t="shared" ca="1" si="459"/>
        <v>0</v>
      </c>
    </row>
    <row r="1004" spans="1:36">
      <c r="A1004" s="41">
        <f t="shared" si="460"/>
        <v>938</v>
      </c>
      <c r="B1004" s="150">
        <f ca="1">IF(ISNUMBER(A1004),INDEX('MetaTrader Import'!$H$13:$J$5893,TRUNC(((A1004-$A$39+1)-1)/3)+1,MOD((A1004-$A$39+1)-1,3)+1),"")</f>
        <v>0</v>
      </c>
      <c r="C1004" s="43">
        <f t="shared" ca="1" si="437"/>
        <v>19.459851578309586</v>
      </c>
      <c r="D1004" s="43">
        <f t="shared" ca="1" si="438"/>
        <v>0.35462666613488858</v>
      </c>
      <c r="E1004" s="43">
        <f t="shared" ca="1" si="439"/>
        <v>19.814478244444473</v>
      </c>
      <c r="F1004" s="43">
        <f t="shared" ca="1" si="440"/>
        <v>1.9814478244444473</v>
      </c>
      <c r="G1004" s="43">
        <f>IF(A1004&lt;&gt;"",IF(A1004&lt;Data!$G$11*0.25,$C$13/$G$32,IF(A1004&gt;Data!$G$11*0.25,$C$13,$C$13*10)),"")</f>
        <v>2</v>
      </c>
      <c r="H1004" s="43">
        <f>IF(A1004&lt;&gt;"",IF(Data!$G$9="constant",$C$13,IF(Data!$G$9="squeeze",G1004,F1004)),"")</f>
        <v>2</v>
      </c>
      <c r="I1004" s="38">
        <f ca="1">IF(ISNUMBER(A1004),NORMINV(RAND(),0,IF(AND(Data!$G$9="squeeze",A1004&lt;Data!$G$11*0.25),$H$32,1)*$C$30*$C$13)*($C$14*$C$12),"")</f>
        <v>4.3975201974599267E-4</v>
      </c>
      <c r="J1004" s="42">
        <f ca="1">IFERROR(IF(Data!$C$6="Real",B1004,I1004+J1003+($C$14*$C$12)*(NORMINV(RAND(),$C$15,CHOOSE($G$13,$C$13,F1004,G1004)))),"")</f>
        <v>1.3463637926479817</v>
      </c>
      <c r="K1004" s="88">
        <f>IF(ISNUMBER(A1004), IF($G$16="fixed",$G$17,MIN(H1004*Data!$C$7*$C$16*0.5,$C$17*Data!$C$7))*$C$12,"")</f>
        <v>8.0000000000000007E-5</v>
      </c>
      <c r="L1004" s="42">
        <f t="shared" ca="1" si="464"/>
        <v>1.3463637926479817</v>
      </c>
      <c r="M1004" s="44">
        <f t="shared" ca="1" si="465"/>
        <v>1.3464037926479817</v>
      </c>
      <c r="N1004" s="44">
        <f t="shared" ca="1" si="466"/>
        <v>1.3463237926479816</v>
      </c>
      <c r="O1004" s="108">
        <f t="shared" ca="1" si="441"/>
        <v>-0.48458252584370515</v>
      </c>
      <c r="P1004" s="102">
        <f t="shared" ca="1" si="442"/>
        <v>4.7307627144242694</v>
      </c>
      <c r="Q1004" s="102">
        <f t="shared" ca="1" si="443"/>
        <v>-0.29881952833510061</v>
      </c>
      <c r="R1004" s="120">
        <f t="shared" ca="1" si="461"/>
        <v>1</v>
      </c>
      <c r="S1004" s="54">
        <f t="shared" ca="1" si="462"/>
        <v>0</v>
      </c>
      <c r="T1004" s="5">
        <f t="shared" ca="1" si="444"/>
        <v>1.3475392670087669</v>
      </c>
      <c r="U1004" s="152">
        <f t="shared" ca="1" si="445"/>
        <v>1.3551546055591035</v>
      </c>
      <c r="V1004" s="152">
        <f t="shared" ca="1" si="446"/>
        <v>1.3410926221287864</v>
      </c>
      <c r="W1004" s="153">
        <f t="shared" ca="1" si="447"/>
        <v>2</v>
      </c>
      <c r="X1004" s="153">
        <f t="shared" ca="1" si="448"/>
        <v>2</v>
      </c>
      <c r="Y1004" s="153">
        <f t="shared" ca="1" si="449"/>
        <v>8</v>
      </c>
      <c r="Z1004" s="153">
        <f t="shared" ca="1" si="450"/>
        <v>8</v>
      </c>
      <c r="AA1004" s="152">
        <f t="shared" ca="1" si="451"/>
        <v>1.3520566961946332</v>
      </c>
      <c r="AB1004" s="152">
        <f t="shared" ca="1" si="452"/>
        <v>1.343007522143606</v>
      </c>
      <c r="AC1004" s="154">
        <f t="shared" ca="1" si="453"/>
        <v>-458.63228373212553</v>
      </c>
      <c r="AD1004" s="154">
        <f t="shared" ca="1" si="454"/>
        <v>-271.70164035005939</v>
      </c>
      <c r="AE1004" s="3">
        <f t="shared" ca="1" si="455"/>
        <v>-45.645870255136558</v>
      </c>
      <c r="AF1004" s="3">
        <f t="shared" ca="1" si="456"/>
        <v>-730.33392408218492</v>
      </c>
      <c r="AG1004" s="3" t="str">
        <f t="shared" ca="1" si="463"/>
        <v>N</v>
      </c>
      <c r="AH1004" s="4" t="str">
        <f t="shared" ca="1" si="457"/>
        <v/>
      </c>
      <c r="AI1004" s="75">
        <f t="shared" ca="1" si="458"/>
        <v>-73.033392408218504</v>
      </c>
      <c r="AJ1004" s="75">
        <f t="shared" ca="1" si="459"/>
        <v>0</v>
      </c>
    </row>
    <row r="1005" spans="1:36">
      <c r="A1005" s="41">
        <f t="shared" si="460"/>
        <v>939</v>
      </c>
      <c r="B1005" s="150">
        <f>IF(ISNUMBER(A1005),INDEX('MetaTrader Import'!$H$13:$J$5893,TRUNC(((A1005-$A$39+1)-1)/3)+1,MOD((A1005-$A$39+1)-1,3)+1),"")</f>
        <v>0</v>
      </c>
      <c r="C1005" s="43">
        <f t="shared" ca="1" si="437"/>
        <v>19.814478244444473</v>
      </c>
      <c r="D1005" s="43">
        <f t="shared" ca="1" si="438"/>
        <v>-1.269788875915395</v>
      </c>
      <c r="E1005" s="43">
        <f t="shared" ca="1" si="439"/>
        <v>18.544689368529077</v>
      </c>
      <c r="F1005" s="43">
        <f t="shared" ca="1" si="440"/>
        <v>1.8544689368529077</v>
      </c>
      <c r="G1005" s="43">
        <f>IF(A1005&lt;&gt;"",IF(A1005&lt;Data!$G$11*0.25,$C$13/$G$32,IF(A1005&gt;Data!$G$11*0.25,$C$13,$C$13*10)),"")</f>
        <v>2</v>
      </c>
      <c r="H1005" s="43">
        <f>IF(A1005&lt;&gt;"",IF(Data!$G$9="constant",$C$13,IF(Data!$G$9="squeeze",G1005,F1005)),"")</f>
        <v>2</v>
      </c>
      <c r="I1005" s="38">
        <f ca="1">IF(ISNUMBER(A1005),NORMINV(RAND(),0,IF(AND(Data!$G$9="squeeze",A1005&lt;Data!$G$11*0.25),$H$32,1)*$C$30*$C$13)*($C$14*$C$12),"")</f>
        <v>1.2920438914979228E-4</v>
      </c>
      <c r="J1005" s="42">
        <f ca="1">IFERROR(IF(Data!$C$6="Real",B1005,I1005+J1004+($C$14*$C$12)*(NORMINV(RAND(),$C$15,CHOOSE($G$13,$C$13,F1005,G1005)))),"")</f>
        <v>1.3472673689062411</v>
      </c>
      <c r="K1005" s="88">
        <f>IF(ISNUMBER(A1005), IF($G$16="fixed",$G$17,MIN(H1005*Data!$C$7*$C$16*0.5,$C$17*Data!$C$7))*$C$12,"")</f>
        <v>8.0000000000000007E-5</v>
      </c>
      <c r="L1005" s="42">
        <f t="shared" ca="1" si="464"/>
        <v>1.3472673689062411</v>
      </c>
      <c r="M1005" s="44">
        <f t="shared" ca="1" si="465"/>
        <v>1.3473073689062411</v>
      </c>
      <c r="N1005" s="44">
        <f t="shared" ca="1" si="466"/>
        <v>1.3472273689062411</v>
      </c>
      <c r="O1005" s="108">
        <f t="shared" ca="1" si="441"/>
        <v>-0.19422053333411388</v>
      </c>
      <c r="P1005" s="102">
        <f t="shared" ca="1" si="442"/>
        <v>5.0230547936380203</v>
      </c>
      <c r="Q1005" s="102">
        <f t="shared" ca="1" si="443"/>
        <v>-0.31851294665914309</v>
      </c>
      <c r="R1005" s="120">
        <f t="shared" ca="1" si="461"/>
        <v>1</v>
      </c>
      <c r="S1005" s="54">
        <f t="shared" ca="1" si="462"/>
        <v>0</v>
      </c>
      <c r="T1005" s="5">
        <f t="shared" ca="1" si="444"/>
        <v>1.3475392670087669</v>
      </c>
      <c r="U1005" s="152">
        <f t="shared" ca="1" si="445"/>
        <v>1.3551546055591035</v>
      </c>
      <c r="V1005" s="152">
        <f t="shared" ca="1" si="446"/>
        <v>1.3410926221287864</v>
      </c>
      <c r="W1005" s="153">
        <f t="shared" ca="1" si="447"/>
        <v>2</v>
      </c>
      <c r="X1005" s="153">
        <f t="shared" ca="1" si="448"/>
        <v>2</v>
      </c>
      <c r="Y1005" s="153">
        <f t="shared" ca="1" si="449"/>
        <v>8</v>
      </c>
      <c r="Z1005" s="153">
        <f t="shared" ca="1" si="450"/>
        <v>8</v>
      </c>
      <c r="AA1005" s="152">
        <f t="shared" ca="1" si="451"/>
        <v>1.3520566961946332</v>
      </c>
      <c r="AB1005" s="152">
        <f t="shared" ca="1" si="452"/>
        <v>1.343007522143606</v>
      </c>
      <c r="AC1005" s="154">
        <f t="shared" ca="1" si="453"/>
        <v>-386.346183071371</v>
      </c>
      <c r="AD1005" s="154">
        <f t="shared" ca="1" si="454"/>
        <v>-343.98774101081386</v>
      </c>
      <c r="AE1005" s="3">
        <f t="shared" ca="1" si="455"/>
        <v>-45.645870255136558</v>
      </c>
      <c r="AF1005" s="3">
        <f t="shared" ca="1" si="456"/>
        <v>-730.33392408218492</v>
      </c>
      <c r="AG1005" s="3" t="str">
        <f t="shared" ca="1" si="463"/>
        <v>N</v>
      </c>
      <c r="AH1005" s="4" t="str">
        <f t="shared" ca="1" si="457"/>
        <v/>
      </c>
      <c r="AI1005" s="75">
        <f t="shared" ca="1" si="458"/>
        <v>-73.033392408218504</v>
      </c>
      <c r="AJ1005" s="75">
        <f t="shared" ca="1" si="459"/>
        <v>0</v>
      </c>
    </row>
    <row r="1006" spans="1:36">
      <c r="A1006" s="41">
        <f t="shared" si="460"/>
        <v>940</v>
      </c>
      <c r="B1006" s="150">
        <f ca="1">IF(ISNUMBER(A1006),INDEX('MetaTrader Import'!$H$13:$J$5893,TRUNC(((A1006-$A$39+1)-1)/3)+1,MOD((A1006-$A$39+1)-1,3)+1),"")</f>
        <v>0</v>
      </c>
      <c r="C1006" s="43">
        <f t="shared" ca="1" si="437"/>
        <v>18.544689368529077</v>
      </c>
      <c r="D1006" s="43">
        <f t="shared" ca="1" si="438"/>
        <v>-0.80388866074264409</v>
      </c>
      <c r="E1006" s="43">
        <f t="shared" ca="1" si="439"/>
        <v>17.740800707786434</v>
      </c>
      <c r="F1006" s="43">
        <f t="shared" ca="1" si="440"/>
        <v>1.7740800707786435</v>
      </c>
      <c r="G1006" s="43">
        <f>IF(A1006&lt;&gt;"",IF(A1006&lt;Data!$G$11*0.25,$C$13/$G$32,IF(A1006&gt;Data!$G$11*0.25,$C$13,$C$13*10)),"")</f>
        <v>2</v>
      </c>
      <c r="H1006" s="43">
        <f>IF(A1006&lt;&gt;"",IF(Data!$G$9="constant",$C$13,IF(Data!$G$9="squeeze",G1006,F1006)),"")</f>
        <v>2</v>
      </c>
      <c r="I1006" s="38">
        <f ca="1">IF(ISNUMBER(A1006),NORMINV(RAND(),0,IF(AND(Data!$G$9="squeeze",A1006&lt;Data!$G$11*0.25),$H$32,1)*$C$30*$C$13)*($C$14*$C$12),"")</f>
        <v>-4.0026477177783783E-5</v>
      </c>
      <c r="J1006" s="42">
        <f ca="1">IFERROR(IF(Data!$C$6="Real",B1006,I1006+J1005+($C$14*$C$12)*(NORMINV(RAND(),$C$15,CHOOSE($G$13,$C$13,F1006,G1006)))),"")</f>
        <v>1.3475666190954192</v>
      </c>
      <c r="K1006" s="88">
        <f>IF(ISNUMBER(A1006), IF($G$16="fixed",$G$17,MIN(H1006*Data!$C$7*$C$16*0.5,$C$17*Data!$C$7))*$C$12,"")</f>
        <v>8.0000000000000007E-5</v>
      </c>
      <c r="L1006" s="42">
        <f t="shared" ca="1" si="464"/>
        <v>1.3475666190954192</v>
      </c>
      <c r="M1006" s="44">
        <f t="shared" ca="1" si="465"/>
        <v>1.3476066190954192</v>
      </c>
      <c r="N1006" s="44">
        <f t="shared" ca="1" si="466"/>
        <v>1.3475266190954192</v>
      </c>
      <c r="O1006" s="108">
        <f t="shared" ca="1" si="441"/>
        <v>0.19280748573439832</v>
      </c>
      <c r="P1006" s="102">
        <f t="shared" ca="1" si="442"/>
        <v>5.5547495190877054</v>
      </c>
      <c r="Q1006" s="102">
        <f t="shared" ca="1" si="443"/>
        <v>-0.30191363043385944</v>
      </c>
      <c r="R1006" s="120">
        <f t="shared" ca="1" si="461"/>
        <v>1</v>
      </c>
      <c r="S1006" s="54">
        <f t="shared" ca="1" si="462"/>
        <v>0</v>
      </c>
      <c r="T1006" s="5">
        <f t="shared" ca="1" si="444"/>
        <v>1.3475392670087669</v>
      </c>
      <c r="U1006" s="152">
        <f t="shared" ca="1" si="445"/>
        <v>1.3551546055591035</v>
      </c>
      <c r="V1006" s="152">
        <f t="shared" ca="1" si="446"/>
        <v>1.3410926221287864</v>
      </c>
      <c r="W1006" s="153">
        <f t="shared" ca="1" si="447"/>
        <v>2</v>
      </c>
      <c r="X1006" s="153">
        <f t="shared" ca="1" si="448"/>
        <v>2</v>
      </c>
      <c r="Y1006" s="153">
        <f t="shared" ca="1" si="449"/>
        <v>8</v>
      </c>
      <c r="Z1006" s="153">
        <f t="shared" ca="1" si="450"/>
        <v>8</v>
      </c>
      <c r="AA1006" s="152">
        <f t="shared" ca="1" si="451"/>
        <v>1.3520566961946332</v>
      </c>
      <c r="AB1006" s="152">
        <f t="shared" ca="1" si="452"/>
        <v>1.343007522143606</v>
      </c>
      <c r="AC1006" s="154">
        <f t="shared" ca="1" si="453"/>
        <v>-362.40616793712377</v>
      </c>
      <c r="AD1006" s="154">
        <f t="shared" ca="1" si="454"/>
        <v>-367.92775614506115</v>
      </c>
      <c r="AE1006" s="3">
        <f t="shared" ca="1" si="455"/>
        <v>-45.645870255136558</v>
      </c>
      <c r="AF1006" s="3">
        <f t="shared" ca="1" si="456"/>
        <v>-730.33392408218492</v>
      </c>
      <c r="AG1006" s="3" t="str">
        <f t="shared" ca="1" si="463"/>
        <v>N</v>
      </c>
      <c r="AH1006" s="4" t="str">
        <f t="shared" ca="1" si="457"/>
        <v/>
      </c>
      <c r="AI1006" s="75">
        <f t="shared" ca="1" si="458"/>
        <v>-73.033392408218504</v>
      </c>
      <c r="AJ1006" s="75">
        <f t="shared" ca="1" si="459"/>
        <v>0</v>
      </c>
    </row>
    <row r="1007" spans="1:36">
      <c r="A1007" s="41">
        <f t="shared" si="460"/>
        <v>941</v>
      </c>
      <c r="B1007" s="150">
        <f ca="1">IF(ISNUMBER(A1007),INDEX('MetaTrader Import'!$H$13:$J$5893,TRUNC(((A1007-$A$39+1)-1)/3)+1,MOD((A1007-$A$39+1)-1,3)+1),"")</f>
        <v>0</v>
      </c>
      <c r="C1007" s="43">
        <f t="shared" ca="1" si="437"/>
        <v>17.740800707786434</v>
      </c>
      <c r="D1007" s="43">
        <f t="shared" ca="1" si="438"/>
        <v>-3.5498948793413696</v>
      </c>
      <c r="E1007" s="43">
        <f t="shared" ca="1" si="439"/>
        <v>14.190905828445064</v>
      </c>
      <c r="F1007" s="43">
        <f t="shared" ca="1" si="440"/>
        <v>1.4190905828445064</v>
      </c>
      <c r="G1007" s="43">
        <f>IF(A1007&lt;&gt;"",IF(A1007&lt;Data!$G$11*0.25,$C$13/$G$32,IF(A1007&gt;Data!$G$11*0.25,$C$13,$C$13*10)),"")</f>
        <v>2</v>
      </c>
      <c r="H1007" s="43">
        <f>IF(A1007&lt;&gt;"",IF(Data!$G$9="constant",$C$13,IF(Data!$G$9="squeeze",G1007,F1007)),"")</f>
        <v>2</v>
      </c>
      <c r="I1007" s="38">
        <f ca="1">IF(ISNUMBER(A1007),NORMINV(RAND(),0,IF(AND(Data!$G$9="squeeze",A1007&lt;Data!$G$11*0.25),$H$32,1)*$C$30*$C$13)*($C$14*$C$12),"")</f>
        <v>-3.4425319171399379E-4</v>
      </c>
      <c r="J1007" s="42">
        <f ca="1">IFERROR(IF(Data!$C$6="Real",B1007,I1007+J1006+($C$14*$C$12)*(NORMINV(RAND(),$C$15,CHOOSE($G$13,$C$13,F1007,G1007)))),"")</f>
        <v>1.3475681258268024</v>
      </c>
      <c r="K1007" s="88">
        <f>IF(ISNUMBER(A1007), IF($G$16="fixed",$G$17,MIN(H1007*Data!$C$7*$C$16*0.5,$C$17*Data!$C$7))*$C$12,"")</f>
        <v>8.0000000000000007E-5</v>
      </c>
      <c r="L1007" s="42">
        <f t="shared" ca="1" si="464"/>
        <v>1.3475681258268024</v>
      </c>
      <c r="M1007" s="44">
        <f t="shared" ca="1" si="465"/>
        <v>1.3476081258268024</v>
      </c>
      <c r="N1007" s="44">
        <f t="shared" ca="1" si="466"/>
        <v>1.3475281258268024</v>
      </c>
      <c r="O1007" s="108">
        <f t="shared" ca="1" si="441"/>
        <v>0.57835278839834292</v>
      </c>
      <c r="P1007" s="102">
        <f t="shared" ca="1" si="442"/>
        <v>5.9866461103557738</v>
      </c>
      <c r="Q1007" s="102">
        <f t="shared" ca="1" si="443"/>
        <v>-0.25010048883832492</v>
      </c>
      <c r="R1007" s="120">
        <f t="shared" ca="1" si="461"/>
        <v>1</v>
      </c>
      <c r="S1007" s="54">
        <f t="shared" ca="1" si="462"/>
        <v>0</v>
      </c>
      <c r="T1007" s="5">
        <f t="shared" ca="1" si="444"/>
        <v>1.3475392670087669</v>
      </c>
      <c r="U1007" s="152">
        <f t="shared" ca="1" si="445"/>
        <v>1.3551546055591035</v>
      </c>
      <c r="V1007" s="152">
        <f t="shared" ca="1" si="446"/>
        <v>1.3410926221287864</v>
      </c>
      <c r="W1007" s="153">
        <f t="shared" ca="1" si="447"/>
        <v>2</v>
      </c>
      <c r="X1007" s="153">
        <f t="shared" ca="1" si="448"/>
        <v>2</v>
      </c>
      <c r="Y1007" s="153">
        <f t="shared" ca="1" si="449"/>
        <v>8</v>
      </c>
      <c r="Z1007" s="153">
        <f t="shared" ca="1" si="450"/>
        <v>8</v>
      </c>
      <c r="AA1007" s="152">
        <f t="shared" ca="1" si="451"/>
        <v>1.3520566961946332</v>
      </c>
      <c r="AB1007" s="152">
        <f t="shared" ca="1" si="452"/>
        <v>1.343007522143606</v>
      </c>
      <c r="AC1007" s="154">
        <f t="shared" ca="1" si="453"/>
        <v>-362.28562942646647</v>
      </c>
      <c r="AD1007" s="154">
        <f t="shared" ca="1" si="454"/>
        <v>-368.04829465571845</v>
      </c>
      <c r="AE1007" s="3">
        <f t="shared" ca="1" si="455"/>
        <v>-45.645870255136558</v>
      </c>
      <c r="AF1007" s="3">
        <f t="shared" ca="1" si="456"/>
        <v>-730.33392408218492</v>
      </c>
      <c r="AG1007" s="3" t="str">
        <f t="shared" ca="1" si="463"/>
        <v>N</v>
      </c>
      <c r="AH1007" s="4" t="str">
        <f t="shared" ca="1" si="457"/>
        <v/>
      </c>
      <c r="AI1007" s="75">
        <f t="shared" ca="1" si="458"/>
        <v>-73.033392408218504</v>
      </c>
      <c r="AJ1007" s="75">
        <f t="shared" ca="1" si="459"/>
        <v>0</v>
      </c>
    </row>
    <row r="1008" spans="1:36">
      <c r="A1008" s="41">
        <f t="shared" si="460"/>
        <v>942</v>
      </c>
      <c r="B1008" s="150">
        <f>IF(ISNUMBER(A1008),INDEX('MetaTrader Import'!$H$13:$J$5893,TRUNC(((A1008-$A$39+1)-1)/3)+1,MOD((A1008-$A$39+1)-1,3)+1),"")</f>
        <v>0</v>
      </c>
      <c r="C1008" s="43">
        <f t="shared" ca="1" si="437"/>
        <v>14.190905828445064</v>
      </c>
      <c r="D1008" s="43">
        <f t="shared" ca="1" si="438"/>
        <v>0.56195800844457633</v>
      </c>
      <c r="E1008" s="43">
        <f t="shared" ca="1" si="439"/>
        <v>14.752863836889642</v>
      </c>
      <c r="F1008" s="43">
        <f t="shared" ca="1" si="440"/>
        <v>1.4752863836889643</v>
      </c>
      <c r="G1008" s="43">
        <f>IF(A1008&lt;&gt;"",IF(A1008&lt;Data!$G$11*0.25,$C$13/$G$32,IF(A1008&gt;Data!$G$11*0.25,$C$13,$C$13*10)),"")</f>
        <v>2</v>
      </c>
      <c r="H1008" s="43">
        <f>IF(A1008&lt;&gt;"",IF(Data!$G$9="constant",$C$13,IF(Data!$G$9="squeeze",G1008,F1008)),"")</f>
        <v>2</v>
      </c>
      <c r="I1008" s="38">
        <f ca="1">IF(ISNUMBER(A1008),NORMINV(RAND(),0,IF(AND(Data!$G$9="squeeze",A1008&lt;Data!$G$11*0.25),$H$32,1)*$C$30*$C$13)*($C$14*$C$12),"")</f>
        <v>4.377525458493982E-4</v>
      </c>
      <c r="J1008" s="42">
        <f ca="1">IFERROR(IF(Data!$C$6="Real",B1008,I1008+J1007+($C$14*$C$12)*(NORMINV(RAND(),$C$15,CHOOSE($G$13,$C$13,F1008,G1008)))),"")</f>
        <v>1.3478415073439782</v>
      </c>
      <c r="K1008" s="88">
        <f>IF(ISNUMBER(A1008), IF($G$16="fixed",$G$17,MIN(H1008*Data!$C$7*$C$16*0.5,$C$17*Data!$C$7))*$C$12,"")</f>
        <v>8.0000000000000007E-5</v>
      </c>
      <c r="L1008" s="42">
        <f t="shared" ca="1" si="464"/>
        <v>1.3478415073439782</v>
      </c>
      <c r="M1008" s="44">
        <f t="shared" ca="1" si="465"/>
        <v>1.3478815073439783</v>
      </c>
      <c r="N1008" s="44">
        <f t="shared" ca="1" si="466"/>
        <v>1.3478015073439782</v>
      </c>
      <c r="O1008" s="108">
        <f t="shared" ca="1" si="441"/>
        <v>0.80705220727623439</v>
      </c>
      <c r="P1008" s="102">
        <f t="shared" ca="1" si="442"/>
        <v>6.7008354012233768</v>
      </c>
      <c r="Q1008" s="102">
        <f t="shared" ca="1" si="443"/>
        <v>-0.17112611389231919</v>
      </c>
      <c r="R1008" s="120">
        <f t="shared" ca="1" si="461"/>
        <v>1</v>
      </c>
      <c r="S1008" s="54">
        <f t="shared" ca="1" si="462"/>
        <v>0</v>
      </c>
      <c r="T1008" s="5">
        <f t="shared" ca="1" si="444"/>
        <v>1.3475392670087669</v>
      </c>
      <c r="U1008" s="152">
        <f t="shared" ca="1" si="445"/>
        <v>1.3551546055591035</v>
      </c>
      <c r="V1008" s="152">
        <f t="shared" ca="1" si="446"/>
        <v>1.3410926221287864</v>
      </c>
      <c r="W1008" s="153">
        <f t="shared" ca="1" si="447"/>
        <v>2</v>
      </c>
      <c r="X1008" s="153">
        <f t="shared" ca="1" si="448"/>
        <v>2</v>
      </c>
      <c r="Y1008" s="153">
        <f t="shared" ca="1" si="449"/>
        <v>8</v>
      </c>
      <c r="Z1008" s="153">
        <f t="shared" ca="1" si="450"/>
        <v>8</v>
      </c>
      <c r="AA1008" s="152">
        <f t="shared" ca="1" si="451"/>
        <v>1.3520566961946332</v>
      </c>
      <c r="AB1008" s="152">
        <f t="shared" ca="1" si="452"/>
        <v>1.343007522143606</v>
      </c>
      <c r="AC1008" s="154">
        <f t="shared" ca="1" si="453"/>
        <v>-340.41510805240091</v>
      </c>
      <c r="AD1008" s="154">
        <f t="shared" ca="1" si="454"/>
        <v>-389.91881602978395</v>
      </c>
      <c r="AE1008" s="3">
        <f t="shared" ca="1" si="455"/>
        <v>-45.645870255136558</v>
      </c>
      <c r="AF1008" s="3">
        <f t="shared" ca="1" si="456"/>
        <v>-730.33392408218492</v>
      </c>
      <c r="AG1008" s="3" t="str">
        <f t="shared" ca="1" si="463"/>
        <v>N</v>
      </c>
      <c r="AH1008" s="4" t="str">
        <f t="shared" ca="1" si="457"/>
        <v/>
      </c>
      <c r="AI1008" s="75">
        <f t="shared" ca="1" si="458"/>
        <v>-73.033392408218504</v>
      </c>
      <c r="AJ1008" s="75">
        <f t="shared" ca="1" si="459"/>
        <v>0</v>
      </c>
    </row>
    <row r="1009" spans="1:36">
      <c r="A1009" s="41">
        <f t="shared" si="460"/>
        <v>943</v>
      </c>
      <c r="B1009" s="150">
        <f ca="1">IF(ISNUMBER(A1009),INDEX('MetaTrader Import'!$H$13:$J$5893,TRUNC(((A1009-$A$39+1)-1)/3)+1,MOD((A1009-$A$39+1)-1,3)+1),"")</f>
        <v>0</v>
      </c>
      <c r="C1009" s="43">
        <f t="shared" ca="1" si="437"/>
        <v>14.752863836889642</v>
      </c>
      <c r="D1009" s="43">
        <f t="shared" ca="1" si="438"/>
        <v>0.87625067617606867</v>
      </c>
      <c r="E1009" s="43">
        <f t="shared" ca="1" si="439"/>
        <v>15.62911451306571</v>
      </c>
      <c r="F1009" s="43">
        <f t="shared" ca="1" si="440"/>
        <v>1.5629114513065709</v>
      </c>
      <c r="G1009" s="43">
        <f>IF(A1009&lt;&gt;"",IF(A1009&lt;Data!$G$11*0.25,$C$13/$G$32,IF(A1009&gt;Data!$G$11*0.25,$C$13,$C$13*10)),"")</f>
        <v>2</v>
      </c>
      <c r="H1009" s="43">
        <f>IF(A1009&lt;&gt;"",IF(Data!$G$9="constant",$C$13,IF(Data!$G$9="squeeze",G1009,F1009)),"")</f>
        <v>2</v>
      </c>
      <c r="I1009" s="38">
        <f ca="1">IF(ISNUMBER(A1009),NORMINV(RAND(),0,IF(AND(Data!$G$9="squeeze",A1009&lt;Data!$G$11*0.25),$H$32,1)*$C$30*$C$13)*($C$14*$C$12),"")</f>
        <v>-3.0530822550942739E-4</v>
      </c>
      <c r="J1009" s="42">
        <f ca="1">IFERROR(IF(Data!$C$6="Real",B1009,I1009+J1008+($C$14*$C$12)*(NORMINV(RAND(),$C$15,CHOOSE($G$13,$C$13,F1009,G1009)))),"")</f>
        <v>1.3467924635017985</v>
      </c>
      <c r="K1009" s="88">
        <f>IF(ISNUMBER(A1009), IF($G$16="fixed",$G$17,MIN(H1009*Data!$C$7*$C$16*0.5,$C$17*Data!$C$7))*$C$12,"")</f>
        <v>8.0000000000000007E-5</v>
      </c>
      <c r="L1009" s="42">
        <f t="shared" ca="1" si="464"/>
        <v>1.3467924635017985</v>
      </c>
      <c r="M1009" s="44">
        <f t="shared" ca="1" si="465"/>
        <v>1.3468324635017985</v>
      </c>
      <c r="N1009" s="44">
        <f t="shared" ca="1" si="466"/>
        <v>1.3467524635017984</v>
      </c>
      <c r="O1009" s="108">
        <f t="shared" ca="1" si="441"/>
        <v>0.58806453307348938</v>
      </c>
      <c r="P1009" s="102">
        <f t="shared" ca="1" si="442"/>
        <v>6.2964635339852491</v>
      </c>
      <c r="Q1009" s="102">
        <f t="shared" ca="1" si="443"/>
        <v>-0.11309034408692469</v>
      </c>
      <c r="R1009" s="120">
        <f t="shared" ca="1" si="461"/>
        <v>1</v>
      </c>
      <c r="S1009" s="54">
        <f t="shared" ca="1" si="462"/>
        <v>0</v>
      </c>
      <c r="T1009" s="5">
        <f t="shared" ca="1" si="444"/>
        <v>1.3475392670087669</v>
      </c>
      <c r="U1009" s="152">
        <f t="shared" ca="1" si="445"/>
        <v>1.3551546055591035</v>
      </c>
      <c r="V1009" s="152">
        <f t="shared" ca="1" si="446"/>
        <v>1.3410926221287864</v>
      </c>
      <c r="W1009" s="153">
        <f t="shared" ca="1" si="447"/>
        <v>2</v>
      </c>
      <c r="X1009" s="153">
        <f t="shared" ca="1" si="448"/>
        <v>2</v>
      </c>
      <c r="Y1009" s="153">
        <f t="shared" ca="1" si="449"/>
        <v>8</v>
      </c>
      <c r="Z1009" s="153">
        <f t="shared" ca="1" si="450"/>
        <v>8</v>
      </c>
      <c r="AA1009" s="152">
        <f t="shared" ca="1" si="451"/>
        <v>1.3520566961946332</v>
      </c>
      <c r="AB1009" s="152">
        <f t="shared" ca="1" si="452"/>
        <v>1.343007522143606</v>
      </c>
      <c r="AC1009" s="154">
        <f t="shared" ca="1" si="453"/>
        <v>-424.33861542678028</v>
      </c>
      <c r="AD1009" s="154">
        <f t="shared" ca="1" si="454"/>
        <v>-305.99530865540459</v>
      </c>
      <c r="AE1009" s="3">
        <f t="shared" ca="1" si="455"/>
        <v>-45.645870255136558</v>
      </c>
      <c r="AF1009" s="3">
        <f t="shared" ca="1" si="456"/>
        <v>-730.33392408218492</v>
      </c>
      <c r="AG1009" s="3" t="str">
        <f t="shared" ca="1" si="463"/>
        <v>N</v>
      </c>
      <c r="AH1009" s="4" t="str">
        <f t="shared" ca="1" si="457"/>
        <v/>
      </c>
      <c r="AI1009" s="75">
        <f t="shared" ca="1" si="458"/>
        <v>-73.033392408218504</v>
      </c>
      <c r="AJ1009" s="75">
        <f t="shared" ca="1" si="459"/>
        <v>0</v>
      </c>
    </row>
    <row r="1010" spans="1:36">
      <c r="A1010" s="41">
        <f t="shared" si="460"/>
        <v>944</v>
      </c>
      <c r="B1010" s="150">
        <f ca="1">IF(ISNUMBER(A1010),INDEX('MetaTrader Import'!$H$13:$J$5893,TRUNC(((A1010-$A$39+1)-1)/3)+1,MOD((A1010-$A$39+1)-1,3)+1),"")</f>
        <v>0</v>
      </c>
      <c r="C1010" s="43">
        <f t="shared" ca="1" si="437"/>
        <v>15.62911451306571</v>
      </c>
      <c r="D1010" s="43">
        <f t="shared" ca="1" si="438"/>
        <v>-0.44654657074721377</v>
      </c>
      <c r="E1010" s="43">
        <f t="shared" ca="1" si="439"/>
        <v>15.182567942318496</v>
      </c>
      <c r="F1010" s="43">
        <f t="shared" ca="1" si="440"/>
        <v>1.5182567942318497</v>
      </c>
      <c r="G1010" s="43">
        <f>IF(A1010&lt;&gt;"",IF(A1010&lt;Data!$G$11*0.25,$C$13/$G$32,IF(A1010&gt;Data!$G$11*0.25,$C$13,$C$13*10)),"")</f>
        <v>2</v>
      </c>
      <c r="H1010" s="43">
        <f>IF(A1010&lt;&gt;"",IF(Data!$G$9="constant",$C$13,IF(Data!$G$9="squeeze",G1010,F1010)),"")</f>
        <v>2</v>
      </c>
      <c r="I1010" s="38">
        <f ca="1">IF(ISNUMBER(A1010),NORMINV(RAND(),0,IF(AND(Data!$G$9="squeeze",A1010&lt;Data!$G$11*0.25),$H$32,1)*$C$30*$C$13)*($C$14*$C$12),"")</f>
        <v>4.2157567983876112E-4</v>
      </c>
      <c r="J1010" s="42">
        <f ca="1">IFERROR(IF(Data!$C$6="Real",B1010,I1010+J1009+($C$14*$C$12)*(NORMINV(RAND(),$C$15,CHOOSE($G$13,$C$13,F1010,G1010)))),"")</f>
        <v>1.346860389105091</v>
      </c>
      <c r="K1010" s="88">
        <f>IF(ISNUMBER(A1010), IF($G$16="fixed",$G$17,MIN(H1010*Data!$C$7*$C$16*0.5,$C$17*Data!$C$7))*$C$12,"")</f>
        <v>8.0000000000000007E-5</v>
      </c>
      <c r="L1010" s="42">
        <f t="shared" ca="1" si="464"/>
        <v>1.346860389105091</v>
      </c>
      <c r="M1010" s="44">
        <f t="shared" ca="1" si="465"/>
        <v>1.346900389105091</v>
      </c>
      <c r="N1010" s="44">
        <f t="shared" ca="1" si="466"/>
        <v>1.3468203891050909</v>
      </c>
      <c r="O1010" s="108">
        <f t="shared" ca="1" si="441"/>
        <v>0.48637154492965035</v>
      </c>
      <c r="P1010" s="102">
        <f t="shared" ca="1" si="442"/>
        <v>6.186904833590793</v>
      </c>
      <c r="Q1010" s="102">
        <f t="shared" ca="1" si="443"/>
        <v>-5.2586509122133737E-2</v>
      </c>
      <c r="R1010" s="120">
        <f t="shared" ca="1" si="461"/>
        <v>1</v>
      </c>
      <c r="S1010" s="54">
        <f t="shared" ca="1" si="462"/>
        <v>0</v>
      </c>
      <c r="T1010" s="5">
        <f t="shared" ca="1" si="444"/>
        <v>1.3475392670087669</v>
      </c>
      <c r="U1010" s="152">
        <f t="shared" ca="1" si="445"/>
        <v>1.3551546055591035</v>
      </c>
      <c r="V1010" s="152">
        <f t="shared" ca="1" si="446"/>
        <v>1.3410926221287864</v>
      </c>
      <c r="W1010" s="153">
        <f t="shared" ca="1" si="447"/>
        <v>2</v>
      </c>
      <c r="X1010" s="153">
        <f t="shared" ca="1" si="448"/>
        <v>2</v>
      </c>
      <c r="Y1010" s="153">
        <f t="shared" ca="1" si="449"/>
        <v>8</v>
      </c>
      <c r="Z1010" s="153">
        <f t="shared" ca="1" si="450"/>
        <v>8</v>
      </c>
      <c r="AA1010" s="152">
        <f t="shared" ca="1" si="451"/>
        <v>1.3520566961946332</v>
      </c>
      <c r="AB1010" s="152">
        <f t="shared" ca="1" si="452"/>
        <v>1.343007522143606</v>
      </c>
      <c r="AC1010" s="154">
        <f t="shared" ca="1" si="453"/>
        <v>-418.90456716338065</v>
      </c>
      <c r="AD1010" s="154">
        <f t="shared" ca="1" si="454"/>
        <v>-311.42935691880427</v>
      </c>
      <c r="AE1010" s="3">
        <f t="shared" ca="1" si="455"/>
        <v>-45.645870255136558</v>
      </c>
      <c r="AF1010" s="3">
        <f t="shared" ca="1" si="456"/>
        <v>-730.33392408218492</v>
      </c>
      <c r="AG1010" s="3" t="str">
        <f t="shared" ca="1" si="463"/>
        <v>N</v>
      </c>
      <c r="AH1010" s="4" t="str">
        <f t="shared" ca="1" si="457"/>
        <v/>
      </c>
      <c r="AI1010" s="75">
        <f t="shared" ca="1" si="458"/>
        <v>-73.033392408218504</v>
      </c>
      <c r="AJ1010" s="75">
        <f t="shared" ca="1" si="459"/>
        <v>0</v>
      </c>
    </row>
    <row r="1011" spans="1:36">
      <c r="A1011" s="41">
        <f t="shared" si="460"/>
        <v>945</v>
      </c>
      <c r="B1011" s="150">
        <f>IF(ISNUMBER(A1011),INDEX('MetaTrader Import'!$H$13:$J$5893,TRUNC(((A1011-$A$39+1)-1)/3)+1,MOD((A1011-$A$39+1)-1,3)+1),"")</f>
        <v>0</v>
      </c>
      <c r="C1011" s="43">
        <f t="shared" ca="1" si="437"/>
        <v>15.182567942318496</v>
      </c>
      <c r="D1011" s="43">
        <f t="shared" ca="1" si="438"/>
        <v>0.94950792593107125</v>
      </c>
      <c r="E1011" s="43">
        <f t="shared" ca="1" si="439"/>
        <v>16.132075868249569</v>
      </c>
      <c r="F1011" s="43">
        <f t="shared" ca="1" si="440"/>
        <v>1.6132075868249569</v>
      </c>
      <c r="G1011" s="43">
        <f>IF(A1011&lt;&gt;"",IF(A1011&lt;Data!$G$11*0.25,$C$13/$G$32,IF(A1011&gt;Data!$G$11*0.25,$C$13,$C$13*10)),"")</f>
        <v>2</v>
      </c>
      <c r="H1011" s="43">
        <f>IF(A1011&lt;&gt;"",IF(Data!$G$9="constant",$C$13,IF(Data!$G$9="squeeze",G1011,F1011)),"")</f>
        <v>2</v>
      </c>
      <c r="I1011" s="38">
        <f ca="1">IF(ISNUMBER(A1011),NORMINV(RAND(),0,IF(AND(Data!$G$9="squeeze",A1011&lt;Data!$G$11*0.25),$H$32,1)*$C$30*$C$13)*($C$14*$C$12),"")</f>
        <v>-8.5538568193693816E-5</v>
      </c>
      <c r="J1011" s="42">
        <f ca="1">IFERROR(IF(Data!$C$6="Real",B1011,I1011+J1010+($C$14*$C$12)*(NORMINV(RAND(),$C$15,CHOOSE($G$13,$C$13,F1011,G1011)))),"")</f>
        <v>1.3462375310556185</v>
      </c>
      <c r="K1011" s="88">
        <f>IF(ISNUMBER(A1011), IF($G$16="fixed",$G$17,MIN(H1011*Data!$C$7*$C$16*0.5,$C$17*Data!$C$7))*$C$12,"")</f>
        <v>8.0000000000000007E-5</v>
      </c>
      <c r="L1011" s="42">
        <f t="shared" ca="1" si="464"/>
        <v>1.3462375310556185</v>
      </c>
      <c r="M1011" s="44">
        <f t="shared" ca="1" si="465"/>
        <v>1.3462775310556185</v>
      </c>
      <c r="N1011" s="44">
        <f t="shared" ca="1" si="466"/>
        <v>1.3461975310556185</v>
      </c>
      <c r="O1011" s="108">
        <f t="shared" ca="1" si="441"/>
        <v>0.48066399079324129</v>
      </c>
      <c r="P1011" s="102">
        <f t="shared" ca="1" si="442"/>
        <v>6.1999603003852508</v>
      </c>
      <c r="Q1011" s="102">
        <f t="shared" ca="1" si="443"/>
        <v>2.1374751938379625E-2</v>
      </c>
      <c r="R1011" s="120">
        <f t="shared" ca="1" si="461"/>
        <v>1</v>
      </c>
      <c r="S1011" s="54">
        <f t="shared" ca="1" si="462"/>
        <v>0</v>
      </c>
      <c r="T1011" s="5">
        <f t="shared" ca="1" si="444"/>
        <v>1.3475392670087669</v>
      </c>
      <c r="U1011" s="152">
        <f t="shared" ca="1" si="445"/>
        <v>1.3551546055591035</v>
      </c>
      <c r="V1011" s="152">
        <f t="shared" ca="1" si="446"/>
        <v>1.3410926221287864</v>
      </c>
      <c r="W1011" s="153">
        <f t="shared" ca="1" si="447"/>
        <v>2</v>
      </c>
      <c r="X1011" s="153">
        <f t="shared" ca="1" si="448"/>
        <v>2</v>
      </c>
      <c r="Y1011" s="153">
        <f t="shared" ca="1" si="449"/>
        <v>8</v>
      </c>
      <c r="Z1011" s="153">
        <f t="shared" ca="1" si="450"/>
        <v>8</v>
      </c>
      <c r="AA1011" s="152">
        <f t="shared" ca="1" si="451"/>
        <v>1.3520566961946332</v>
      </c>
      <c r="AB1011" s="152">
        <f t="shared" ca="1" si="452"/>
        <v>1.343007522143606</v>
      </c>
      <c r="AC1011" s="154">
        <f t="shared" ca="1" si="453"/>
        <v>-468.73321112117947</v>
      </c>
      <c r="AD1011" s="154">
        <f t="shared" ca="1" si="454"/>
        <v>-261.6007129610054</v>
      </c>
      <c r="AE1011" s="3">
        <f t="shared" ca="1" si="455"/>
        <v>-45.645870255136558</v>
      </c>
      <c r="AF1011" s="3">
        <f t="shared" ca="1" si="456"/>
        <v>-730.33392408218492</v>
      </c>
      <c r="AG1011" s="3" t="str">
        <f t="shared" ca="1" si="463"/>
        <v>N</v>
      </c>
      <c r="AH1011" s="4" t="str">
        <f t="shared" ca="1" si="457"/>
        <v/>
      </c>
      <c r="AI1011" s="75">
        <f t="shared" ca="1" si="458"/>
        <v>-73.033392408218504</v>
      </c>
      <c r="AJ1011" s="75">
        <f t="shared" ca="1" si="459"/>
        <v>0</v>
      </c>
    </row>
    <row r="1012" spans="1:36">
      <c r="A1012" s="41">
        <f t="shared" si="460"/>
        <v>946</v>
      </c>
      <c r="B1012" s="150">
        <f ca="1">IF(ISNUMBER(A1012),INDEX('MetaTrader Import'!$H$13:$J$5893,TRUNC(((A1012-$A$39+1)-1)/3)+1,MOD((A1012-$A$39+1)-1,3)+1),"")</f>
        <v>0</v>
      </c>
      <c r="C1012" s="43">
        <f t="shared" ca="1" si="437"/>
        <v>16.132075868249569</v>
      </c>
      <c r="D1012" s="43">
        <f t="shared" ca="1" si="438"/>
        <v>-1.7991408851407173</v>
      </c>
      <c r="E1012" s="43">
        <f t="shared" ca="1" si="439"/>
        <v>14.332934983108851</v>
      </c>
      <c r="F1012" s="43">
        <f t="shared" ca="1" si="440"/>
        <v>1.4332934983108852</v>
      </c>
      <c r="G1012" s="43">
        <f>IF(A1012&lt;&gt;"",IF(A1012&lt;Data!$G$11*0.25,$C$13/$G$32,IF(A1012&gt;Data!$G$11*0.25,$C$13,$C$13*10)),"")</f>
        <v>2</v>
      </c>
      <c r="H1012" s="43">
        <f>IF(A1012&lt;&gt;"",IF(Data!$G$9="constant",$C$13,IF(Data!$G$9="squeeze",G1012,F1012)),"")</f>
        <v>2</v>
      </c>
      <c r="I1012" s="38">
        <f ca="1">IF(ISNUMBER(A1012),NORMINV(RAND(),0,IF(AND(Data!$G$9="squeeze",A1012&lt;Data!$G$11*0.25),$H$32,1)*$C$30*$C$13)*($C$14*$C$12),"")</f>
        <v>-4.3230672136161681E-5</v>
      </c>
      <c r="J1012" s="42">
        <f ca="1">IFERROR(IF(Data!$C$6="Real",B1012,I1012+J1011+($C$14*$C$12)*(NORMINV(RAND(),$C$15,CHOOSE($G$13,$C$13,F1012,G1012)))),"")</f>
        <v>1.3464643024200211</v>
      </c>
      <c r="K1012" s="88">
        <f>IF(ISNUMBER(A1012), IF($G$16="fixed",$G$17,MIN(H1012*Data!$C$7*$C$16*0.5,$C$17*Data!$C$7))*$C$12,"")</f>
        <v>8.0000000000000007E-5</v>
      </c>
      <c r="L1012" s="42">
        <f t="shared" ca="1" si="464"/>
        <v>1.3464643024200211</v>
      </c>
      <c r="M1012" s="44">
        <f t="shared" ca="1" si="465"/>
        <v>1.3465043024200212</v>
      </c>
      <c r="N1012" s="44">
        <f t="shared" ca="1" si="466"/>
        <v>1.3464243024200211</v>
      </c>
      <c r="O1012" s="108">
        <f t="shared" ca="1" si="441"/>
        <v>0.59309061110976047</v>
      </c>
      <c r="P1012" s="102">
        <f t="shared" ca="1" si="442"/>
        <v>5.9738917305202817</v>
      </c>
      <c r="Q1012" s="102">
        <f t="shared" ca="1" si="443"/>
        <v>7.3047250166683564E-2</v>
      </c>
      <c r="R1012" s="120">
        <f t="shared" ca="1" si="461"/>
        <v>1</v>
      </c>
      <c r="S1012" s="54">
        <f t="shared" ca="1" si="462"/>
        <v>0</v>
      </c>
      <c r="T1012" s="5">
        <f t="shared" ca="1" si="444"/>
        <v>1.3475392670087669</v>
      </c>
      <c r="U1012" s="152">
        <f t="shared" ca="1" si="445"/>
        <v>1.3551546055591035</v>
      </c>
      <c r="V1012" s="152">
        <f t="shared" ca="1" si="446"/>
        <v>1.3410926221287864</v>
      </c>
      <c r="W1012" s="153">
        <f t="shared" ca="1" si="447"/>
        <v>2</v>
      </c>
      <c r="X1012" s="153">
        <f t="shared" ca="1" si="448"/>
        <v>2</v>
      </c>
      <c r="Y1012" s="153">
        <f t="shared" ca="1" si="449"/>
        <v>8</v>
      </c>
      <c r="Z1012" s="153">
        <f t="shared" ca="1" si="450"/>
        <v>8</v>
      </c>
      <c r="AA1012" s="152">
        <f t="shared" ca="1" si="451"/>
        <v>1.3520566961946332</v>
      </c>
      <c r="AB1012" s="152">
        <f t="shared" ca="1" si="452"/>
        <v>1.343007522143606</v>
      </c>
      <c r="AC1012" s="154">
        <f t="shared" ca="1" si="453"/>
        <v>-450.59150196896883</v>
      </c>
      <c r="AD1012" s="154">
        <f t="shared" ca="1" si="454"/>
        <v>-279.74242211321609</v>
      </c>
      <c r="AE1012" s="3">
        <f t="shared" ca="1" si="455"/>
        <v>-45.645870255136558</v>
      </c>
      <c r="AF1012" s="3">
        <f t="shared" ca="1" si="456"/>
        <v>-730.33392408218492</v>
      </c>
      <c r="AG1012" s="3" t="str">
        <f t="shared" ca="1" si="463"/>
        <v>N</v>
      </c>
      <c r="AH1012" s="4" t="str">
        <f t="shared" ca="1" si="457"/>
        <v/>
      </c>
      <c r="AI1012" s="75">
        <f t="shared" ca="1" si="458"/>
        <v>-73.033392408218504</v>
      </c>
      <c r="AJ1012" s="75">
        <f t="shared" ca="1" si="459"/>
        <v>0</v>
      </c>
    </row>
    <row r="1013" spans="1:36">
      <c r="A1013" s="41">
        <f t="shared" si="460"/>
        <v>947</v>
      </c>
      <c r="B1013" s="150">
        <f ca="1">IF(ISNUMBER(A1013),INDEX('MetaTrader Import'!$H$13:$J$5893,TRUNC(((A1013-$A$39+1)-1)/3)+1,MOD((A1013-$A$39+1)-1,3)+1),"")</f>
        <v>0</v>
      </c>
      <c r="C1013" s="43">
        <f t="shared" ca="1" si="437"/>
        <v>14.332934983108851</v>
      </c>
      <c r="D1013" s="43">
        <f t="shared" ca="1" si="438"/>
        <v>1.6091211948768511</v>
      </c>
      <c r="E1013" s="43">
        <f t="shared" ca="1" si="439"/>
        <v>15.942056177985702</v>
      </c>
      <c r="F1013" s="43">
        <f t="shared" ca="1" si="440"/>
        <v>1.5942056177985702</v>
      </c>
      <c r="G1013" s="43">
        <f>IF(A1013&lt;&gt;"",IF(A1013&lt;Data!$G$11*0.25,$C$13/$G$32,IF(A1013&gt;Data!$G$11*0.25,$C$13,$C$13*10)),"")</f>
        <v>2</v>
      </c>
      <c r="H1013" s="43">
        <f>IF(A1013&lt;&gt;"",IF(Data!$G$9="constant",$C$13,IF(Data!$G$9="squeeze",G1013,F1013)),"")</f>
        <v>2</v>
      </c>
      <c r="I1013" s="38">
        <f ca="1">IF(ISNUMBER(A1013),NORMINV(RAND(),0,IF(AND(Data!$G$9="squeeze",A1013&lt;Data!$G$11*0.25),$H$32,1)*$C$30*$C$13)*($C$14*$C$12),"")</f>
        <v>1.1831683458648391E-5</v>
      </c>
      <c r="J1013" s="42">
        <f ca="1">IFERROR(IF(Data!$C$6="Real",B1013,I1013+J1012+($C$14*$C$12)*(NORMINV(RAND(),$C$15,CHOOSE($G$13,$C$13,F1013,G1013)))),"")</f>
        <v>1.3459534710976868</v>
      </c>
      <c r="K1013" s="88">
        <f>IF(ISNUMBER(A1013), IF($G$16="fixed",$G$17,MIN(H1013*Data!$C$7*$C$16*0.5,$C$17*Data!$C$7))*$C$12,"")</f>
        <v>8.0000000000000007E-5</v>
      </c>
      <c r="L1013" s="42">
        <f t="shared" ca="1" si="464"/>
        <v>1.3459534710976868</v>
      </c>
      <c r="M1013" s="44">
        <f t="shared" ca="1" si="465"/>
        <v>1.3459934710976869</v>
      </c>
      <c r="N1013" s="44">
        <f t="shared" ca="1" si="466"/>
        <v>1.3459134710976868</v>
      </c>
      <c r="O1013" s="108">
        <f t="shared" ca="1" si="441"/>
        <v>0.28471276284249991</v>
      </c>
      <c r="P1013" s="102">
        <f t="shared" ca="1" si="442"/>
        <v>6.1690789643453856</v>
      </c>
      <c r="Q1013" s="102">
        <f t="shared" ca="1" si="443"/>
        <v>0.10084775002075921</v>
      </c>
      <c r="R1013" s="120">
        <f t="shared" ca="1" si="461"/>
        <v>1</v>
      </c>
      <c r="S1013" s="54">
        <f t="shared" ca="1" si="462"/>
        <v>0</v>
      </c>
      <c r="T1013" s="5">
        <f t="shared" ca="1" si="444"/>
        <v>1.3475392670087669</v>
      </c>
      <c r="U1013" s="152">
        <f t="shared" ca="1" si="445"/>
        <v>1.3551546055591035</v>
      </c>
      <c r="V1013" s="152">
        <f t="shared" ca="1" si="446"/>
        <v>1.3410926221287864</v>
      </c>
      <c r="W1013" s="153">
        <f t="shared" ca="1" si="447"/>
        <v>2</v>
      </c>
      <c r="X1013" s="153">
        <f t="shared" ca="1" si="448"/>
        <v>2</v>
      </c>
      <c r="Y1013" s="153">
        <f t="shared" ca="1" si="449"/>
        <v>8</v>
      </c>
      <c r="Z1013" s="153">
        <f t="shared" ca="1" si="450"/>
        <v>8</v>
      </c>
      <c r="AA1013" s="152">
        <f t="shared" ca="1" si="451"/>
        <v>1.3520566961946332</v>
      </c>
      <c r="AB1013" s="152">
        <f t="shared" ca="1" si="452"/>
        <v>1.343007522143606</v>
      </c>
      <c r="AC1013" s="154">
        <f t="shared" ca="1" si="453"/>
        <v>-491.45800775571399</v>
      </c>
      <c r="AD1013" s="154">
        <f t="shared" ca="1" si="454"/>
        <v>-238.87591632647087</v>
      </c>
      <c r="AE1013" s="3">
        <f t="shared" ca="1" si="455"/>
        <v>-45.645870255136558</v>
      </c>
      <c r="AF1013" s="3">
        <f t="shared" ca="1" si="456"/>
        <v>-730.33392408218492</v>
      </c>
      <c r="AG1013" s="3" t="str">
        <f t="shared" ca="1" si="463"/>
        <v>N</v>
      </c>
      <c r="AH1013" s="4" t="str">
        <f t="shared" ca="1" si="457"/>
        <v/>
      </c>
      <c r="AI1013" s="75">
        <f t="shared" ca="1" si="458"/>
        <v>-73.033392408218504</v>
      </c>
      <c r="AJ1013" s="75">
        <f t="shared" ca="1" si="459"/>
        <v>0</v>
      </c>
    </row>
    <row r="1014" spans="1:36">
      <c r="A1014" s="41">
        <f t="shared" si="460"/>
        <v>948</v>
      </c>
      <c r="B1014" s="150">
        <f>IF(ISNUMBER(A1014),INDEX('MetaTrader Import'!$H$13:$J$5893,TRUNC(((A1014-$A$39+1)-1)/3)+1,MOD((A1014-$A$39+1)-1,3)+1),"")</f>
        <v>0</v>
      </c>
      <c r="C1014" s="43">
        <f t="shared" ca="1" si="437"/>
        <v>15.942056177985702</v>
      </c>
      <c r="D1014" s="43">
        <f t="shared" ca="1" si="438"/>
        <v>2.1062886705344952</v>
      </c>
      <c r="E1014" s="43">
        <f t="shared" ca="1" si="439"/>
        <v>18.048344848520198</v>
      </c>
      <c r="F1014" s="43">
        <f t="shared" ca="1" si="440"/>
        <v>1.8048344848520199</v>
      </c>
      <c r="G1014" s="43">
        <f>IF(A1014&lt;&gt;"",IF(A1014&lt;Data!$G$11*0.25,$C$13/$G$32,IF(A1014&gt;Data!$G$11*0.25,$C$13,$C$13*10)),"")</f>
        <v>2</v>
      </c>
      <c r="H1014" s="43">
        <f>IF(A1014&lt;&gt;"",IF(Data!$G$9="constant",$C$13,IF(Data!$G$9="squeeze",G1014,F1014)),"")</f>
        <v>2</v>
      </c>
      <c r="I1014" s="38">
        <f ca="1">IF(ISNUMBER(A1014),NORMINV(RAND(),0,IF(AND(Data!$G$9="squeeze",A1014&lt;Data!$G$11*0.25),$H$32,1)*$C$30*$C$13)*($C$14*$C$12),"")</f>
        <v>1.6343241289177156E-4</v>
      </c>
      <c r="J1014" s="42">
        <f ca="1">IFERROR(IF(Data!$C$6="Real",B1014,I1014+J1013+($C$14*$C$12)*(NORMINV(RAND(),$C$15,CHOOSE($G$13,$C$13,F1014,G1014)))),"")</f>
        <v>1.3456058789339775</v>
      </c>
      <c r="K1014" s="88">
        <f>IF(ISNUMBER(A1014), IF($G$16="fixed",$G$17,MIN(H1014*Data!$C$7*$C$16*0.5,$C$17*Data!$C$7))*$C$12,"")</f>
        <v>8.0000000000000007E-5</v>
      </c>
      <c r="L1014" s="42">
        <f t="shared" ca="1" si="464"/>
        <v>1.3456058789339775</v>
      </c>
      <c r="M1014" s="44">
        <f t="shared" ca="1" si="465"/>
        <v>1.3456458789339776</v>
      </c>
      <c r="N1014" s="44">
        <f t="shared" ca="1" si="466"/>
        <v>1.3455658789339775</v>
      </c>
      <c r="O1014" s="108">
        <f t="shared" ca="1" si="441"/>
        <v>-0.14295530414344867</v>
      </c>
      <c r="P1014" s="102">
        <f t="shared" ca="1" si="442"/>
        <v>6.6033941850411333</v>
      </c>
      <c r="Q1014" s="102">
        <f t="shared" ca="1" si="443"/>
        <v>0.12082644482221094</v>
      </c>
      <c r="R1014" s="120">
        <f t="shared" ca="1" si="461"/>
        <v>1</v>
      </c>
      <c r="S1014" s="54">
        <f t="shared" ca="1" si="462"/>
        <v>0</v>
      </c>
      <c r="T1014" s="5">
        <f t="shared" ca="1" si="444"/>
        <v>1.3475392670087669</v>
      </c>
      <c r="U1014" s="152">
        <f t="shared" ca="1" si="445"/>
        <v>1.3551546055591035</v>
      </c>
      <c r="V1014" s="152">
        <f t="shared" ca="1" si="446"/>
        <v>1.3410926221287864</v>
      </c>
      <c r="W1014" s="153">
        <f t="shared" ca="1" si="447"/>
        <v>2</v>
      </c>
      <c r="X1014" s="153">
        <f t="shared" ca="1" si="448"/>
        <v>2</v>
      </c>
      <c r="Y1014" s="153">
        <f t="shared" ca="1" si="449"/>
        <v>8</v>
      </c>
      <c r="Z1014" s="153">
        <f t="shared" ca="1" si="450"/>
        <v>8</v>
      </c>
      <c r="AA1014" s="152">
        <f t="shared" ca="1" si="451"/>
        <v>1.3520566961946332</v>
      </c>
      <c r="AB1014" s="152">
        <f t="shared" ca="1" si="452"/>
        <v>1.343007522143606</v>
      </c>
      <c r="AC1014" s="154">
        <f t="shared" ca="1" si="453"/>
        <v>-519.26538085245613</v>
      </c>
      <c r="AD1014" s="154">
        <f t="shared" ca="1" si="454"/>
        <v>-211.06854322972879</v>
      </c>
      <c r="AE1014" s="3">
        <f t="shared" ca="1" si="455"/>
        <v>-45.645870255136558</v>
      </c>
      <c r="AF1014" s="3">
        <f t="shared" ca="1" si="456"/>
        <v>-730.33392408218492</v>
      </c>
      <c r="AG1014" s="3" t="str">
        <f t="shared" ca="1" si="463"/>
        <v>N</v>
      </c>
      <c r="AH1014" s="4" t="str">
        <f t="shared" ca="1" si="457"/>
        <v/>
      </c>
      <c r="AI1014" s="75">
        <f t="shared" ca="1" si="458"/>
        <v>-73.033392408218504</v>
      </c>
      <c r="AJ1014" s="75">
        <f t="shared" ca="1" si="459"/>
        <v>0</v>
      </c>
    </row>
    <row r="1015" spans="1:36">
      <c r="A1015" s="41">
        <f t="shared" si="460"/>
        <v>949</v>
      </c>
      <c r="B1015" s="150">
        <f ca="1">IF(ISNUMBER(A1015),INDEX('MetaTrader Import'!$H$13:$J$5893,TRUNC(((A1015-$A$39+1)-1)/3)+1,MOD((A1015-$A$39+1)-1,3)+1),"")</f>
        <v>0</v>
      </c>
      <c r="C1015" s="43">
        <f t="shared" ca="1" si="437"/>
        <v>18.048344848520198</v>
      </c>
      <c r="D1015" s="43">
        <f t="shared" ca="1" si="438"/>
        <v>-1.0088863815969844</v>
      </c>
      <c r="E1015" s="43">
        <f t="shared" ca="1" si="439"/>
        <v>17.039458466923215</v>
      </c>
      <c r="F1015" s="43">
        <f t="shared" ca="1" si="440"/>
        <v>1.7039458466923214</v>
      </c>
      <c r="G1015" s="43">
        <f>IF(A1015&lt;&gt;"",IF(A1015&lt;Data!$G$11*0.25,$C$13/$G$32,IF(A1015&gt;Data!$G$11*0.25,$C$13,$C$13*10)),"")</f>
        <v>2</v>
      </c>
      <c r="H1015" s="43">
        <f>IF(A1015&lt;&gt;"",IF(Data!$G$9="constant",$C$13,IF(Data!$G$9="squeeze",G1015,F1015)),"")</f>
        <v>2</v>
      </c>
      <c r="I1015" s="38">
        <f ca="1">IF(ISNUMBER(A1015),NORMINV(RAND(),0,IF(AND(Data!$G$9="squeeze",A1015&lt;Data!$G$11*0.25),$H$32,1)*$C$30*$C$13)*($C$14*$C$12),"")</f>
        <v>4.9212950691173113E-4</v>
      </c>
      <c r="J1015" s="42">
        <f ca="1">IFERROR(IF(Data!$C$6="Real",B1015,I1015+J1014+($C$14*$C$12)*(NORMINV(RAND(),$C$15,CHOOSE($G$13,$C$13,F1015,G1015)))),"")</f>
        <v>1.3461227304340719</v>
      </c>
      <c r="K1015" s="88">
        <f>IF(ISNUMBER(A1015), IF($G$16="fixed",$G$17,MIN(H1015*Data!$C$7*$C$16*0.5,$C$17*Data!$C$7))*$C$12,"")</f>
        <v>8.0000000000000007E-5</v>
      </c>
      <c r="L1015" s="42">
        <f t="shared" ca="1" si="464"/>
        <v>1.3461227304340719</v>
      </c>
      <c r="M1015" s="44">
        <f t="shared" ca="1" si="465"/>
        <v>1.346162730434072</v>
      </c>
      <c r="N1015" s="44">
        <f t="shared" ca="1" si="466"/>
        <v>1.3460827304340719</v>
      </c>
      <c r="O1015" s="108">
        <f t="shared" ca="1" si="441"/>
        <v>-0.40724388402820938</v>
      </c>
      <c r="P1015" s="102">
        <f t="shared" ca="1" si="442"/>
        <v>6.6185015683229205</v>
      </c>
      <c r="Q1015" s="102">
        <f t="shared" ca="1" si="443"/>
        <v>0.13630031771503734</v>
      </c>
      <c r="R1015" s="120">
        <f t="shared" ca="1" si="461"/>
        <v>1</v>
      </c>
      <c r="S1015" s="54">
        <f t="shared" ca="1" si="462"/>
        <v>0</v>
      </c>
      <c r="T1015" s="5">
        <f t="shared" ca="1" si="444"/>
        <v>1.3475392670087669</v>
      </c>
      <c r="U1015" s="152">
        <f t="shared" ca="1" si="445"/>
        <v>1.3551546055591035</v>
      </c>
      <c r="V1015" s="152">
        <f t="shared" ca="1" si="446"/>
        <v>1.3410926221287864</v>
      </c>
      <c r="W1015" s="153">
        <f t="shared" ca="1" si="447"/>
        <v>2</v>
      </c>
      <c r="X1015" s="153">
        <f t="shared" ca="1" si="448"/>
        <v>2</v>
      </c>
      <c r="Y1015" s="153">
        <f t="shared" ca="1" si="449"/>
        <v>8</v>
      </c>
      <c r="Z1015" s="153">
        <f t="shared" ca="1" si="450"/>
        <v>8</v>
      </c>
      <c r="AA1015" s="152">
        <f t="shared" ca="1" si="451"/>
        <v>1.3520566961946332</v>
      </c>
      <c r="AB1015" s="152">
        <f t="shared" ca="1" si="452"/>
        <v>1.343007522143606</v>
      </c>
      <c r="AC1015" s="154">
        <f t="shared" ca="1" si="453"/>
        <v>-477.91726084490449</v>
      </c>
      <c r="AD1015" s="154">
        <f t="shared" ca="1" si="454"/>
        <v>-252.4166632372804</v>
      </c>
      <c r="AE1015" s="3">
        <f t="shared" ca="1" si="455"/>
        <v>-45.645870255136558</v>
      </c>
      <c r="AF1015" s="3">
        <f t="shared" ca="1" si="456"/>
        <v>-730.33392408218492</v>
      </c>
      <c r="AG1015" s="3" t="str">
        <f t="shared" ca="1" si="463"/>
        <v>N</v>
      </c>
      <c r="AH1015" s="4" t="str">
        <f t="shared" ca="1" si="457"/>
        <v/>
      </c>
      <c r="AI1015" s="75">
        <f t="shared" ca="1" si="458"/>
        <v>-73.033392408218504</v>
      </c>
      <c r="AJ1015" s="75">
        <f t="shared" ca="1" si="459"/>
        <v>0</v>
      </c>
    </row>
    <row r="1016" spans="1:36">
      <c r="A1016" s="41">
        <f t="shared" si="460"/>
        <v>950</v>
      </c>
      <c r="B1016" s="150">
        <f ca="1">IF(ISNUMBER(A1016),INDEX('MetaTrader Import'!$H$13:$J$5893,TRUNC(((A1016-$A$39+1)-1)/3)+1,MOD((A1016-$A$39+1)-1,3)+1),"")</f>
        <v>0</v>
      </c>
      <c r="C1016" s="43">
        <f t="shared" ca="1" si="437"/>
        <v>17.039458466923215</v>
      </c>
      <c r="D1016" s="43">
        <f t="shared" ca="1" si="438"/>
        <v>0.33989060183536324</v>
      </c>
      <c r="E1016" s="43">
        <f t="shared" ca="1" si="439"/>
        <v>17.379349068758579</v>
      </c>
      <c r="F1016" s="43">
        <f t="shared" ca="1" si="440"/>
        <v>1.7379349068758578</v>
      </c>
      <c r="G1016" s="43">
        <f>IF(A1016&lt;&gt;"",IF(A1016&lt;Data!$G$11*0.25,$C$13/$G$32,IF(A1016&gt;Data!$G$11*0.25,$C$13,$C$13*10)),"")</f>
        <v>2</v>
      </c>
      <c r="H1016" s="43">
        <f>IF(A1016&lt;&gt;"",IF(Data!$G$9="constant",$C$13,IF(Data!$G$9="squeeze",G1016,F1016)),"")</f>
        <v>2</v>
      </c>
      <c r="I1016" s="38">
        <f ca="1">IF(ISNUMBER(A1016),NORMINV(RAND(),0,IF(AND(Data!$G$9="squeeze",A1016&lt;Data!$G$11*0.25),$H$32,1)*$C$30*$C$13)*($C$14*$C$12),"")</f>
        <v>6.8404383220321873E-4</v>
      </c>
      <c r="J1016" s="42">
        <f ca="1">IFERROR(IF(Data!$C$6="Real",B1016,I1016+J1015+($C$14*$C$12)*(NORMINV(RAND(),$C$15,CHOOSE($G$13,$C$13,F1016,G1016)))),"")</f>
        <v>1.3470071541674726</v>
      </c>
      <c r="K1016" s="88">
        <f>IF(ISNUMBER(A1016), IF($G$16="fixed",$G$17,MIN(H1016*Data!$C$7*$C$16*0.5,$C$17*Data!$C$7))*$C$12,"")</f>
        <v>8.0000000000000007E-5</v>
      </c>
      <c r="L1016" s="42">
        <f t="shared" ca="1" si="464"/>
        <v>1.3470071541674726</v>
      </c>
      <c r="M1016" s="44">
        <f t="shared" ca="1" si="465"/>
        <v>1.3470471541674727</v>
      </c>
      <c r="N1016" s="44">
        <f t="shared" ca="1" si="466"/>
        <v>1.3469671541674726</v>
      </c>
      <c r="O1016" s="108">
        <f t="shared" ca="1" si="441"/>
        <v>-0.40530032599422894</v>
      </c>
      <c r="P1016" s="102">
        <f t="shared" ca="1" si="442"/>
        <v>6.6212483686120773</v>
      </c>
      <c r="Q1016" s="102">
        <f t="shared" ca="1" si="443"/>
        <v>0.13457460598992826</v>
      </c>
      <c r="R1016" s="120">
        <f t="shared" ca="1" si="461"/>
        <v>1</v>
      </c>
      <c r="S1016" s="54">
        <f t="shared" ca="1" si="462"/>
        <v>0</v>
      </c>
      <c r="T1016" s="5">
        <f t="shared" ca="1" si="444"/>
        <v>1.3475392670087669</v>
      </c>
      <c r="U1016" s="152">
        <f t="shared" ca="1" si="445"/>
        <v>1.3551546055591035</v>
      </c>
      <c r="V1016" s="152">
        <f t="shared" ca="1" si="446"/>
        <v>1.3410926221287864</v>
      </c>
      <c r="W1016" s="153">
        <f t="shared" ca="1" si="447"/>
        <v>2</v>
      </c>
      <c r="X1016" s="153">
        <f t="shared" ca="1" si="448"/>
        <v>2</v>
      </c>
      <c r="Y1016" s="153">
        <f t="shared" ca="1" si="449"/>
        <v>8</v>
      </c>
      <c r="Z1016" s="153">
        <f t="shared" ca="1" si="450"/>
        <v>8</v>
      </c>
      <c r="AA1016" s="152">
        <f t="shared" ca="1" si="451"/>
        <v>1.3520566961946332</v>
      </c>
      <c r="AB1016" s="152">
        <f t="shared" ca="1" si="452"/>
        <v>1.343007522143606</v>
      </c>
      <c r="AC1016" s="154">
        <f t="shared" ca="1" si="453"/>
        <v>-407.16336217284879</v>
      </c>
      <c r="AD1016" s="154">
        <f t="shared" ca="1" si="454"/>
        <v>-323.17056190933613</v>
      </c>
      <c r="AE1016" s="3">
        <f t="shared" ca="1" si="455"/>
        <v>-45.645870255136558</v>
      </c>
      <c r="AF1016" s="3">
        <f t="shared" ca="1" si="456"/>
        <v>-730.33392408218492</v>
      </c>
      <c r="AG1016" s="3" t="str">
        <f t="shared" ca="1" si="463"/>
        <v>N</v>
      </c>
      <c r="AH1016" s="4" t="str">
        <f t="shared" ca="1" si="457"/>
        <v/>
      </c>
      <c r="AI1016" s="75">
        <f t="shared" ca="1" si="458"/>
        <v>-73.033392408218504</v>
      </c>
      <c r="AJ1016" s="75">
        <f t="shared" ca="1" si="459"/>
        <v>0</v>
      </c>
    </row>
    <row r="1017" spans="1:36">
      <c r="A1017" s="41">
        <f t="shared" si="460"/>
        <v>951</v>
      </c>
      <c r="B1017" s="150">
        <f>IF(ISNUMBER(A1017),INDEX('MetaTrader Import'!$H$13:$J$5893,TRUNC(((A1017-$A$39+1)-1)/3)+1,MOD((A1017-$A$39+1)-1,3)+1),"")</f>
        <v>0</v>
      </c>
      <c r="C1017" s="43">
        <f t="shared" ca="1" si="437"/>
        <v>17.379349068758579</v>
      </c>
      <c r="D1017" s="43">
        <f t="shared" ca="1" si="438"/>
        <v>1.8154182767648952</v>
      </c>
      <c r="E1017" s="43">
        <f t="shared" ca="1" si="439"/>
        <v>19.194767345523474</v>
      </c>
      <c r="F1017" s="43">
        <f t="shared" ca="1" si="440"/>
        <v>1.9194767345523474</v>
      </c>
      <c r="G1017" s="43">
        <f>IF(A1017&lt;&gt;"",IF(A1017&lt;Data!$G$11*0.25,$C$13/$G$32,IF(A1017&gt;Data!$G$11*0.25,$C$13,$C$13*10)),"")</f>
        <v>2</v>
      </c>
      <c r="H1017" s="43">
        <f>IF(A1017&lt;&gt;"",IF(Data!$G$9="constant",$C$13,IF(Data!$G$9="squeeze",G1017,F1017)),"")</f>
        <v>2</v>
      </c>
      <c r="I1017" s="38">
        <f ca="1">IF(ISNUMBER(A1017),NORMINV(RAND(),0,IF(AND(Data!$G$9="squeeze",A1017&lt;Data!$G$11*0.25),$H$32,1)*$C$30*$C$13)*($C$14*$C$12),"")</f>
        <v>4.6129966871056731E-4</v>
      </c>
      <c r="J1017" s="42">
        <f ca="1">IFERROR(IF(Data!$C$6="Real",B1017,I1017+J1016+($C$14*$C$12)*(NORMINV(RAND(),$C$15,CHOOSE($G$13,$C$13,F1017,G1017)))),"")</f>
        <v>1.3474259369506991</v>
      </c>
      <c r="K1017" s="88">
        <f>IF(ISNUMBER(A1017), IF($G$16="fixed",$G$17,MIN(H1017*Data!$C$7*$C$16*0.5,$C$17*Data!$C$7))*$C$12,"")</f>
        <v>8.0000000000000007E-5</v>
      </c>
      <c r="L1017" s="42">
        <f t="shared" ca="1" si="464"/>
        <v>1.3474259369506991</v>
      </c>
      <c r="M1017" s="44">
        <f t="shared" ca="1" si="465"/>
        <v>1.3474659369506992</v>
      </c>
      <c r="N1017" s="44">
        <f t="shared" ca="1" si="466"/>
        <v>1.3473859369506991</v>
      </c>
      <c r="O1017" s="108">
        <f t="shared" ca="1" si="441"/>
        <v>-0.35335119596778342</v>
      </c>
      <c r="P1017" s="102">
        <f t="shared" ca="1" si="442"/>
        <v>6.7480949592479664</v>
      </c>
      <c r="Q1017" s="102">
        <f t="shared" ca="1" si="443"/>
        <v>0.12775138476924336</v>
      </c>
      <c r="R1017" s="120">
        <f t="shared" ca="1" si="461"/>
        <v>1</v>
      </c>
      <c r="S1017" s="54">
        <f t="shared" ca="1" si="462"/>
        <v>0</v>
      </c>
      <c r="T1017" s="5">
        <f t="shared" ca="1" si="444"/>
        <v>1.3475392670087669</v>
      </c>
      <c r="U1017" s="152">
        <f t="shared" ca="1" si="445"/>
        <v>1.3551546055591035</v>
      </c>
      <c r="V1017" s="152">
        <f t="shared" ca="1" si="446"/>
        <v>1.3410926221287864</v>
      </c>
      <c r="W1017" s="153">
        <f t="shared" ca="1" si="447"/>
        <v>2</v>
      </c>
      <c r="X1017" s="153">
        <f t="shared" ca="1" si="448"/>
        <v>2</v>
      </c>
      <c r="Y1017" s="153">
        <f t="shared" ca="1" si="449"/>
        <v>8</v>
      </c>
      <c r="Z1017" s="153">
        <f t="shared" ca="1" si="450"/>
        <v>8</v>
      </c>
      <c r="AA1017" s="152">
        <f t="shared" ca="1" si="451"/>
        <v>1.3520566961946332</v>
      </c>
      <c r="AB1017" s="152">
        <f t="shared" ca="1" si="452"/>
        <v>1.343007522143606</v>
      </c>
      <c r="AC1017" s="154">
        <f t="shared" ca="1" si="453"/>
        <v>-373.66073951472958</v>
      </c>
      <c r="AD1017" s="154">
        <f t="shared" ca="1" si="454"/>
        <v>-356.67318456745534</v>
      </c>
      <c r="AE1017" s="3">
        <f t="shared" ca="1" si="455"/>
        <v>-45.645870255136558</v>
      </c>
      <c r="AF1017" s="3">
        <f t="shared" ca="1" si="456"/>
        <v>-730.33392408218492</v>
      </c>
      <c r="AG1017" s="3" t="str">
        <f t="shared" ca="1" si="463"/>
        <v>N</v>
      </c>
      <c r="AH1017" s="4" t="str">
        <f t="shared" ca="1" si="457"/>
        <v/>
      </c>
      <c r="AI1017" s="75">
        <f t="shared" ca="1" si="458"/>
        <v>-73.033392408218504</v>
      </c>
      <c r="AJ1017" s="75">
        <f t="shared" ca="1" si="459"/>
        <v>0</v>
      </c>
    </row>
    <row r="1018" spans="1:36">
      <c r="A1018" s="41">
        <f t="shared" si="460"/>
        <v>952</v>
      </c>
      <c r="B1018" s="150">
        <f ca="1">IF(ISNUMBER(A1018),INDEX('MetaTrader Import'!$H$13:$J$5893,TRUNC(((A1018-$A$39+1)-1)/3)+1,MOD((A1018-$A$39+1)-1,3)+1),"")</f>
        <v>0</v>
      </c>
      <c r="C1018" s="43">
        <f t="shared" ca="1" si="437"/>
        <v>19.194767345523474</v>
      </c>
      <c r="D1018" s="43">
        <f t="shared" ca="1" si="438"/>
        <v>-0.20154791023974394</v>
      </c>
      <c r="E1018" s="43">
        <f t="shared" ca="1" si="439"/>
        <v>18.993219435283731</v>
      </c>
      <c r="F1018" s="43">
        <f t="shared" ca="1" si="440"/>
        <v>1.899321943528373</v>
      </c>
      <c r="G1018" s="43">
        <f>IF(A1018&lt;&gt;"",IF(A1018&lt;Data!$G$11*0.25,$C$13/$G$32,IF(A1018&gt;Data!$G$11*0.25,$C$13,$C$13*10)),"")</f>
        <v>2</v>
      </c>
      <c r="H1018" s="43">
        <f>IF(A1018&lt;&gt;"",IF(Data!$G$9="constant",$C$13,IF(Data!$G$9="squeeze",G1018,F1018)),"")</f>
        <v>2</v>
      </c>
      <c r="I1018" s="38">
        <f ca="1">IF(ISNUMBER(A1018),NORMINV(RAND(),0,IF(AND(Data!$G$9="squeeze",A1018&lt;Data!$G$11*0.25),$H$32,1)*$C$30*$C$13)*($C$14*$C$12),"")</f>
        <v>-6.1241469646742793E-5</v>
      </c>
      <c r="J1018" s="42">
        <f ca="1">IFERROR(IF(Data!$C$6="Real",B1018,I1018+J1017+($C$14*$C$12)*(NORMINV(RAND(),$C$15,CHOOSE($G$13,$C$13,F1018,G1018)))),"")</f>
        <v>1.3470671696110228</v>
      </c>
      <c r="K1018" s="88">
        <f>IF(ISNUMBER(A1018), IF($G$16="fixed",$G$17,MIN(H1018*Data!$C$7*$C$16*0.5,$C$17*Data!$C$7))*$C$12,"")</f>
        <v>8.0000000000000007E-5</v>
      </c>
      <c r="L1018" s="42">
        <f t="shared" ca="1" si="464"/>
        <v>1.3470671696110228</v>
      </c>
      <c r="M1018" s="44">
        <f t="shared" ca="1" si="465"/>
        <v>1.3471071696110228</v>
      </c>
      <c r="N1018" s="44">
        <f t="shared" ca="1" si="466"/>
        <v>1.3470271696110228</v>
      </c>
      <c r="O1018" s="108">
        <f t="shared" ca="1" si="441"/>
        <v>-0.41017199735407117</v>
      </c>
      <c r="P1018" s="102">
        <f t="shared" ca="1" si="442"/>
        <v>6.6600445315825354</v>
      </c>
      <c r="Q1018" s="102">
        <f t="shared" ca="1" si="443"/>
        <v>0.1105536567941465</v>
      </c>
      <c r="R1018" s="120">
        <f t="shared" ca="1" si="461"/>
        <v>1</v>
      </c>
      <c r="S1018" s="54">
        <f t="shared" ca="1" si="462"/>
        <v>0</v>
      </c>
      <c r="T1018" s="5">
        <f t="shared" ca="1" si="444"/>
        <v>1.3475392670087669</v>
      </c>
      <c r="U1018" s="152">
        <f t="shared" ca="1" si="445"/>
        <v>1.3551546055591035</v>
      </c>
      <c r="V1018" s="152">
        <f t="shared" ca="1" si="446"/>
        <v>1.3410926221287864</v>
      </c>
      <c r="W1018" s="153">
        <f t="shared" ca="1" si="447"/>
        <v>2</v>
      </c>
      <c r="X1018" s="153">
        <f t="shared" ca="1" si="448"/>
        <v>2</v>
      </c>
      <c r="Y1018" s="153">
        <f t="shared" ca="1" si="449"/>
        <v>8</v>
      </c>
      <c r="Z1018" s="153">
        <f t="shared" ca="1" si="450"/>
        <v>8</v>
      </c>
      <c r="AA1018" s="152">
        <f t="shared" ca="1" si="451"/>
        <v>1.3520566961946332</v>
      </c>
      <c r="AB1018" s="152">
        <f t="shared" ca="1" si="452"/>
        <v>1.343007522143606</v>
      </c>
      <c r="AC1018" s="154">
        <f t="shared" ca="1" si="453"/>
        <v>-402.36212668883553</v>
      </c>
      <c r="AD1018" s="154">
        <f t="shared" ca="1" si="454"/>
        <v>-327.97179739334933</v>
      </c>
      <c r="AE1018" s="3">
        <f t="shared" ca="1" si="455"/>
        <v>-45.645870255136558</v>
      </c>
      <c r="AF1018" s="3">
        <f t="shared" ca="1" si="456"/>
        <v>-730.33392408218492</v>
      </c>
      <c r="AG1018" s="3" t="str">
        <f t="shared" ca="1" si="463"/>
        <v>N</v>
      </c>
      <c r="AH1018" s="4" t="str">
        <f t="shared" ca="1" si="457"/>
        <v/>
      </c>
      <c r="AI1018" s="75">
        <f t="shared" ca="1" si="458"/>
        <v>-73.033392408218504</v>
      </c>
      <c r="AJ1018" s="75">
        <f t="shared" ca="1" si="459"/>
        <v>0</v>
      </c>
    </row>
    <row r="1019" spans="1:36">
      <c r="A1019" s="41">
        <f t="shared" si="460"/>
        <v>953</v>
      </c>
      <c r="B1019" s="150">
        <f ca="1">IF(ISNUMBER(A1019),INDEX('MetaTrader Import'!$H$13:$J$5893,TRUNC(((A1019-$A$39+1)-1)/3)+1,MOD((A1019-$A$39+1)-1,3)+1),"")</f>
        <v>0</v>
      </c>
      <c r="C1019" s="43">
        <f t="shared" ca="1" si="437"/>
        <v>18.993219435283731</v>
      </c>
      <c r="D1019" s="43">
        <f t="shared" ca="1" si="438"/>
        <v>-2.4767708337030268</v>
      </c>
      <c r="E1019" s="43">
        <f t="shared" ca="1" si="439"/>
        <v>16.516448601580706</v>
      </c>
      <c r="F1019" s="43">
        <f t="shared" ca="1" si="440"/>
        <v>1.6516448601580707</v>
      </c>
      <c r="G1019" s="43">
        <f>IF(A1019&lt;&gt;"",IF(A1019&lt;Data!$G$11*0.25,$C$13/$G$32,IF(A1019&gt;Data!$G$11*0.25,$C$13,$C$13*10)),"")</f>
        <v>2</v>
      </c>
      <c r="H1019" s="43">
        <f>IF(A1019&lt;&gt;"",IF(Data!$G$9="constant",$C$13,IF(Data!$G$9="squeeze",G1019,F1019)),"")</f>
        <v>2</v>
      </c>
      <c r="I1019" s="38">
        <f ca="1">IF(ISNUMBER(A1019),NORMINV(RAND(),0,IF(AND(Data!$G$9="squeeze",A1019&lt;Data!$G$11*0.25),$H$32,1)*$C$30*$C$13)*($C$14*$C$12),"")</f>
        <v>-1.36201395661274E-4</v>
      </c>
      <c r="J1019" s="42">
        <f ca="1">IFERROR(IF(Data!$C$6="Real",B1019,I1019+J1018+($C$14*$C$12)*(NORMINV(RAND(),$C$15,CHOOSE($G$13,$C$13,F1019,G1019)))),"")</f>
        <v>1.3472843653025905</v>
      </c>
      <c r="K1019" s="88">
        <f>IF(ISNUMBER(A1019), IF($G$16="fixed",$G$17,MIN(H1019*Data!$C$7*$C$16*0.5,$C$17*Data!$C$7))*$C$12,"")</f>
        <v>8.0000000000000007E-5</v>
      </c>
      <c r="L1019" s="42">
        <f t="shared" ca="1" si="464"/>
        <v>1.3472843653025905</v>
      </c>
      <c r="M1019" s="44">
        <f t="shared" ca="1" si="465"/>
        <v>1.3473243653025906</v>
      </c>
      <c r="N1019" s="44">
        <f t="shared" ca="1" si="466"/>
        <v>1.3472443653025905</v>
      </c>
      <c r="O1019" s="108">
        <f t="shared" ca="1" si="441"/>
        <v>-0.41886995435033314</v>
      </c>
      <c r="P1019" s="102">
        <f t="shared" ca="1" si="442"/>
        <v>6.6439950677046076</v>
      </c>
      <c r="Q1019" s="102">
        <f t="shared" ca="1" si="443"/>
        <v>8.2983784204731015E-2</v>
      </c>
      <c r="R1019" s="120">
        <f t="shared" ca="1" si="461"/>
        <v>1</v>
      </c>
      <c r="S1019" s="54">
        <f t="shared" ca="1" si="462"/>
        <v>0</v>
      </c>
      <c r="T1019" s="5">
        <f t="shared" ca="1" si="444"/>
        <v>1.3475392670087669</v>
      </c>
      <c r="U1019" s="152">
        <f t="shared" ca="1" si="445"/>
        <v>1.3551546055591035</v>
      </c>
      <c r="V1019" s="152">
        <f t="shared" ca="1" si="446"/>
        <v>1.3410926221287864</v>
      </c>
      <c r="W1019" s="153">
        <f t="shared" ca="1" si="447"/>
        <v>2</v>
      </c>
      <c r="X1019" s="153">
        <f t="shared" ca="1" si="448"/>
        <v>2</v>
      </c>
      <c r="Y1019" s="153">
        <f t="shared" ca="1" si="449"/>
        <v>8</v>
      </c>
      <c r="Z1019" s="153">
        <f t="shared" ca="1" si="450"/>
        <v>8</v>
      </c>
      <c r="AA1019" s="152">
        <f t="shared" ca="1" si="451"/>
        <v>1.3520566961946332</v>
      </c>
      <c r="AB1019" s="152">
        <f t="shared" ca="1" si="452"/>
        <v>1.343007522143606</v>
      </c>
      <c r="AC1019" s="154">
        <f t="shared" ca="1" si="453"/>
        <v>-384.98647136341549</v>
      </c>
      <c r="AD1019" s="154">
        <f t="shared" ca="1" si="454"/>
        <v>-345.34745271876943</v>
      </c>
      <c r="AE1019" s="3">
        <f t="shared" ca="1" si="455"/>
        <v>-45.645870255136558</v>
      </c>
      <c r="AF1019" s="3">
        <f t="shared" ca="1" si="456"/>
        <v>-730.33392408218492</v>
      </c>
      <c r="AG1019" s="3" t="str">
        <f t="shared" ca="1" si="463"/>
        <v>N</v>
      </c>
      <c r="AH1019" s="4" t="str">
        <f t="shared" ca="1" si="457"/>
        <v/>
      </c>
      <c r="AI1019" s="75">
        <f t="shared" ca="1" si="458"/>
        <v>-73.033392408218504</v>
      </c>
      <c r="AJ1019" s="75">
        <f t="shared" ca="1" si="459"/>
        <v>0</v>
      </c>
    </row>
    <row r="1020" spans="1:36">
      <c r="A1020" s="41">
        <f t="shared" si="460"/>
        <v>954</v>
      </c>
      <c r="B1020" s="150">
        <f>IF(ISNUMBER(A1020),INDEX('MetaTrader Import'!$H$13:$J$5893,TRUNC(((A1020-$A$39+1)-1)/3)+1,MOD((A1020-$A$39+1)-1,3)+1),"")</f>
        <v>0</v>
      </c>
      <c r="C1020" s="43">
        <f t="shared" ca="1" si="437"/>
        <v>16.516448601580706</v>
      </c>
      <c r="D1020" s="43">
        <f t="shared" ca="1" si="438"/>
        <v>0.20215309307096868</v>
      </c>
      <c r="E1020" s="43">
        <f t="shared" ca="1" si="439"/>
        <v>16.718601694651674</v>
      </c>
      <c r="F1020" s="43">
        <f t="shared" ca="1" si="440"/>
        <v>1.6718601694651674</v>
      </c>
      <c r="G1020" s="43">
        <f>IF(A1020&lt;&gt;"",IF(A1020&lt;Data!$G$11*0.25,$C$13/$G$32,IF(A1020&gt;Data!$G$11*0.25,$C$13,$C$13*10)),"")</f>
        <v>2</v>
      </c>
      <c r="H1020" s="43">
        <f>IF(A1020&lt;&gt;"",IF(Data!$G$9="constant",$C$13,IF(Data!$G$9="squeeze",G1020,F1020)),"")</f>
        <v>2</v>
      </c>
      <c r="I1020" s="38">
        <f ca="1">IF(ISNUMBER(A1020),NORMINV(RAND(),0,IF(AND(Data!$G$9="squeeze",A1020&lt;Data!$G$11*0.25),$H$32,1)*$C$30*$C$13)*($C$14*$C$12),"")</f>
        <v>-1.2096715490965229E-4</v>
      </c>
      <c r="J1020" s="42">
        <f ca="1">IFERROR(IF(Data!$C$6="Real",B1020,I1020+J1019+($C$14*$C$12)*(NORMINV(RAND(),$C$15,CHOOSE($G$13,$C$13,F1020,G1020)))),"")</f>
        <v>1.3471275829931881</v>
      </c>
      <c r="K1020" s="88">
        <f>IF(ISNUMBER(A1020), IF($G$16="fixed",$G$17,MIN(H1020*Data!$C$7*$C$16*0.5,$C$17*Data!$C$7))*$C$12,"")</f>
        <v>8.0000000000000007E-5</v>
      </c>
      <c r="L1020" s="42">
        <f t="shared" ca="1" si="464"/>
        <v>1.3471275829931881</v>
      </c>
      <c r="M1020" s="44">
        <f t="shared" ca="1" si="465"/>
        <v>1.3471675829931882</v>
      </c>
      <c r="N1020" s="44">
        <f t="shared" ca="1" si="466"/>
        <v>1.3470875829931881</v>
      </c>
      <c r="O1020" s="108">
        <f t="shared" ca="1" si="441"/>
        <v>-0.24147643828767837</v>
      </c>
      <c r="P1020" s="102">
        <f t="shared" ca="1" si="442"/>
        <v>6.5940438328855997</v>
      </c>
      <c r="Q1020" s="102">
        <f t="shared" ca="1" si="443"/>
        <v>5.5683360317803465E-2</v>
      </c>
      <c r="R1020" s="120">
        <f t="shared" ca="1" si="461"/>
        <v>1</v>
      </c>
      <c r="S1020" s="54">
        <f t="shared" ca="1" si="462"/>
        <v>0</v>
      </c>
      <c r="T1020" s="5">
        <f t="shared" ca="1" si="444"/>
        <v>1.3475392670087669</v>
      </c>
      <c r="U1020" s="152">
        <f t="shared" ca="1" si="445"/>
        <v>1.3551546055591035</v>
      </c>
      <c r="V1020" s="152">
        <f t="shared" ca="1" si="446"/>
        <v>1.3410926221287864</v>
      </c>
      <c r="W1020" s="153">
        <f t="shared" ca="1" si="447"/>
        <v>2</v>
      </c>
      <c r="X1020" s="153">
        <f t="shared" ca="1" si="448"/>
        <v>2</v>
      </c>
      <c r="Y1020" s="153">
        <f t="shared" ca="1" si="449"/>
        <v>8</v>
      </c>
      <c r="Z1020" s="153">
        <f t="shared" ca="1" si="450"/>
        <v>8</v>
      </c>
      <c r="AA1020" s="152">
        <f t="shared" ca="1" si="451"/>
        <v>1.3520566961946332</v>
      </c>
      <c r="AB1020" s="152">
        <f t="shared" ca="1" si="452"/>
        <v>1.343007522143606</v>
      </c>
      <c r="AC1020" s="154">
        <f t="shared" ca="1" si="453"/>
        <v>-397.52905611560863</v>
      </c>
      <c r="AD1020" s="154">
        <f t="shared" ca="1" si="454"/>
        <v>-332.80486796657624</v>
      </c>
      <c r="AE1020" s="3">
        <f t="shared" ca="1" si="455"/>
        <v>-45.645870255136558</v>
      </c>
      <c r="AF1020" s="3">
        <f t="shared" ca="1" si="456"/>
        <v>-730.33392408218492</v>
      </c>
      <c r="AG1020" s="3" t="str">
        <f t="shared" ca="1" si="463"/>
        <v>N</v>
      </c>
      <c r="AH1020" s="4" t="str">
        <f t="shared" ca="1" si="457"/>
        <v/>
      </c>
      <c r="AI1020" s="75">
        <f t="shared" ca="1" si="458"/>
        <v>-73.033392408218504</v>
      </c>
      <c r="AJ1020" s="75">
        <f t="shared" ca="1" si="459"/>
        <v>0</v>
      </c>
    </row>
    <row r="1021" spans="1:36">
      <c r="A1021" s="41">
        <f t="shared" si="460"/>
        <v>955</v>
      </c>
      <c r="B1021" s="150">
        <f ca="1">IF(ISNUMBER(A1021),INDEX('MetaTrader Import'!$H$13:$J$5893,TRUNC(((A1021-$A$39+1)-1)/3)+1,MOD((A1021-$A$39+1)-1,3)+1),"")</f>
        <v>0</v>
      </c>
      <c r="C1021" s="43">
        <f t="shared" ca="1" si="437"/>
        <v>16.718601694651674</v>
      </c>
      <c r="D1021" s="43">
        <f t="shared" ca="1" si="438"/>
        <v>0.76118537731305203</v>
      </c>
      <c r="E1021" s="43">
        <f t="shared" ca="1" si="439"/>
        <v>17.479787071964726</v>
      </c>
      <c r="F1021" s="43">
        <f t="shared" ca="1" si="440"/>
        <v>1.7479787071964725</v>
      </c>
      <c r="G1021" s="43">
        <f>IF(A1021&lt;&gt;"",IF(A1021&lt;Data!$G$11*0.25,$C$13/$G$32,IF(A1021&gt;Data!$G$11*0.25,$C$13,$C$13*10)),"")</f>
        <v>2</v>
      </c>
      <c r="H1021" s="43">
        <f>IF(A1021&lt;&gt;"",IF(Data!$G$9="constant",$C$13,IF(Data!$G$9="squeeze",G1021,F1021)),"")</f>
        <v>2</v>
      </c>
      <c r="I1021" s="38">
        <f ca="1">IF(ISNUMBER(A1021),NORMINV(RAND(),0,IF(AND(Data!$G$9="squeeze",A1021&lt;Data!$G$11*0.25),$H$32,1)*$C$30*$C$13)*($C$14*$C$12),"")</f>
        <v>7.6071410478583589E-5</v>
      </c>
      <c r="J1021" s="42">
        <f ca="1">IFERROR(IF(Data!$C$6="Real",B1021,I1021+J1020+($C$14*$C$12)*(NORMINV(RAND(),$C$15,CHOOSE($G$13,$C$13,F1021,G1021)))),"")</f>
        <v>1.3474417741337159</v>
      </c>
      <c r="K1021" s="88">
        <f>IF(ISNUMBER(A1021), IF($G$16="fixed",$G$17,MIN(H1021*Data!$C$7*$C$16*0.5,$C$17*Data!$C$7))*$C$12,"")</f>
        <v>8.0000000000000007E-5</v>
      </c>
      <c r="L1021" s="42">
        <f t="shared" ca="1" si="464"/>
        <v>1.3474417741337159</v>
      </c>
      <c r="M1021" s="44">
        <f t="shared" ca="1" si="465"/>
        <v>1.3474817741337159</v>
      </c>
      <c r="N1021" s="44">
        <f t="shared" ca="1" si="466"/>
        <v>1.3474017741337159</v>
      </c>
      <c r="O1021" s="108">
        <f t="shared" ca="1" si="441"/>
        <v>0.10495727099540941</v>
      </c>
      <c r="P1021" s="102">
        <f t="shared" ca="1" si="442"/>
        <v>6.5060024069212661</v>
      </c>
      <c r="Q1021" s="102">
        <f t="shared" ca="1" si="443"/>
        <v>3.5762503511588641E-2</v>
      </c>
      <c r="R1021" s="120">
        <f t="shared" ca="1" si="461"/>
        <v>1</v>
      </c>
      <c r="S1021" s="54">
        <f t="shared" ca="1" si="462"/>
        <v>0</v>
      </c>
      <c r="T1021" s="5">
        <f t="shared" ca="1" si="444"/>
        <v>1.3475392670087669</v>
      </c>
      <c r="U1021" s="152">
        <f t="shared" ca="1" si="445"/>
        <v>1.3551546055591035</v>
      </c>
      <c r="V1021" s="152">
        <f t="shared" ca="1" si="446"/>
        <v>1.3410926221287864</v>
      </c>
      <c r="W1021" s="153">
        <f t="shared" ca="1" si="447"/>
        <v>2</v>
      </c>
      <c r="X1021" s="153">
        <f t="shared" ca="1" si="448"/>
        <v>2</v>
      </c>
      <c r="Y1021" s="153">
        <f t="shared" ca="1" si="449"/>
        <v>8</v>
      </c>
      <c r="Z1021" s="153">
        <f t="shared" ca="1" si="450"/>
        <v>8</v>
      </c>
      <c r="AA1021" s="152">
        <f t="shared" ca="1" si="451"/>
        <v>1.3520566961946332</v>
      </c>
      <c r="AB1021" s="152">
        <f t="shared" ca="1" si="452"/>
        <v>1.343007522143606</v>
      </c>
      <c r="AC1021" s="154">
        <f t="shared" ca="1" si="453"/>
        <v>-372.3937648733866</v>
      </c>
      <c r="AD1021" s="154">
        <f t="shared" ca="1" si="454"/>
        <v>-357.94015920879826</v>
      </c>
      <c r="AE1021" s="3">
        <f t="shared" ca="1" si="455"/>
        <v>-45.645870255136558</v>
      </c>
      <c r="AF1021" s="3">
        <f t="shared" ca="1" si="456"/>
        <v>-730.33392408218492</v>
      </c>
      <c r="AG1021" s="3" t="str">
        <f t="shared" ca="1" si="463"/>
        <v>N</v>
      </c>
      <c r="AH1021" s="4" t="str">
        <f t="shared" ca="1" si="457"/>
        <v/>
      </c>
      <c r="AI1021" s="75">
        <f t="shared" ca="1" si="458"/>
        <v>-73.033392408218504</v>
      </c>
      <c r="AJ1021" s="75">
        <f t="shared" ca="1" si="459"/>
        <v>0</v>
      </c>
    </row>
    <row r="1022" spans="1:36">
      <c r="A1022" s="41">
        <f t="shared" si="460"/>
        <v>956</v>
      </c>
      <c r="B1022" s="150">
        <f ca="1">IF(ISNUMBER(A1022),INDEX('MetaTrader Import'!$H$13:$J$5893,TRUNC(((A1022-$A$39+1)-1)/3)+1,MOD((A1022-$A$39+1)-1,3)+1),"")</f>
        <v>0</v>
      </c>
      <c r="C1022" s="43">
        <f t="shared" ca="1" si="437"/>
        <v>17.479787071964726</v>
      </c>
      <c r="D1022" s="43">
        <f t="shared" ca="1" si="438"/>
        <v>3.3114079991422143</v>
      </c>
      <c r="E1022" s="43">
        <f t="shared" ca="1" si="439"/>
        <v>20.791195071106941</v>
      </c>
      <c r="F1022" s="43">
        <f t="shared" ca="1" si="440"/>
        <v>2.0791195071106943</v>
      </c>
      <c r="G1022" s="43">
        <f>IF(A1022&lt;&gt;"",IF(A1022&lt;Data!$G$11*0.25,$C$13/$G$32,IF(A1022&gt;Data!$G$11*0.25,$C$13,$C$13*10)),"")</f>
        <v>2</v>
      </c>
      <c r="H1022" s="43">
        <f>IF(A1022&lt;&gt;"",IF(Data!$G$9="constant",$C$13,IF(Data!$G$9="squeeze",G1022,F1022)),"")</f>
        <v>2</v>
      </c>
      <c r="I1022" s="38">
        <f ca="1">IF(ISNUMBER(A1022),NORMINV(RAND(),0,IF(AND(Data!$G$9="squeeze",A1022&lt;Data!$G$11*0.25),$H$32,1)*$C$30*$C$13)*($C$14*$C$12),"")</f>
        <v>3.5821844138017584E-4</v>
      </c>
      <c r="J1022" s="42">
        <f ca="1">IFERROR(IF(Data!$C$6="Real",B1022,I1022+J1021+($C$14*$C$12)*(NORMINV(RAND(),$C$15,CHOOSE($G$13,$C$13,F1022,G1022)))),"")</f>
        <v>1.3477265004153181</v>
      </c>
      <c r="K1022" s="88">
        <f>IF(ISNUMBER(A1022), IF($G$16="fixed",$G$17,MIN(H1022*Data!$C$7*$C$16*0.5,$C$17*Data!$C$7))*$C$12,"")</f>
        <v>8.0000000000000007E-5</v>
      </c>
      <c r="L1022" s="42">
        <f t="shared" ca="1" si="464"/>
        <v>1.3477265004153181</v>
      </c>
      <c r="M1022" s="44">
        <f t="shared" ca="1" si="465"/>
        <v>1.3477665004153181</v>
      </c>
      <c r="N1022" s="44">
        <f t="shared" ca="1" si="466"/>
        <v>1.347686500415318</v>
      </c>
      <c r="O1022" s="108">
        <f t="shared" ca="1" si="441"/>
        <v>0.52746179399221216</v>
      </c>
      <c r="P1022" s="102">
        <f t="shared" ca="1" si="442"/>
        <v>6.6417196657353035</v>
      </c>
      <c r="Q1022" s="102">
        <f t="shared" ca="1" si="443"/>
        <v>2.8177149041121129E-2</v>
      </c>
      <c r="R1022" s="120">
        <f t="shared" ca="1" si="461"/>
        <v>1</v>
      </c>
      <c r="S1022" s="54">
        <f t="shared" ca="1" si="462"/>
        <v>0</v>
      </c>
      <c r="T1022" s="5">
        <f t="shared" ca="1" si="444"/>
        <v>1.3475392670087669</v>
      </c>
      <c r="U1022" s="152">
        <f t="shared" ca="1" si="445"/>
        <v>1.3551546055591035</v>
      </c>
      <c r="V1022" s="152">
        <f t="shared" ca="1" si="446"/>
        <v>1.3410926221287864</v>
      </c>
      <c r="W1022" s="153">
        <f t="shared" ca="1" si="447"/>
        <v>2</v>
      </c>
      <c r="X1022" s="153">
        <f t="shared" ca="1" si="448"/>
        <v>2</v>
      </c>
      <c r="Y1022" s="153">
        <f t="shared" ca="1" si="449"/>
        <v>8</v>
      </c>
      <c r="Z1022" s="153">
        <f t="shared" ca="1" si="450"/>
        <v>8</v>
      </c>
      <c r="AA1022" s="152">
        <f t="shared" ca="1" si="451"/>
        <v>1.3520566961946332</v>
      </c>
      <c r="AB1022" s="152">
        <f t="shared" ca="1" si="452"/>
        <v>1.343007522143606</v>
      </c>
      <c r="AC1022" s="154">
        <f t="shared" ca="1" si="453"/>
        <v>-349.61566234521513</v>
      </c>
      <c r="AD1022" s="154">
        <f t="shared" ca="1" si="454"/>
        <v>-380.71826173696979</v>
      </c>
      <c r="AE1022" s="3">
        <f t="shared" ca="1" si="455"/>
        <v>-45.645870255136558</v>
      </c>
      <c r="AF1022" s="3">
        <f t="shared" ca="1" si="456"/>
        <v>-730.33392408218492</v>
      </c>
      <c r="AG1022" s="3" t="str">
        <f t="shared" ca="1" si="463"/>
        <v>N</v>
      </c>
      <c r="AH1022" s="4" t="str">
        <f t="shared" ca="1" si="457"/>
        <v/>
      </c>
      <c r="AI1022" s="75">
        <f t="shared" ca="1" si="458"/>
        <v>-73.033392408218504</v>
      </c>
      <c r="AJ1022" s="75">
        <f t="shared" ca="1" si="459"/>
        <v>0</v>
      </c>
    </row>
    <row r="1023" spans="1:36">
      <c r="A1023" s="41">
        <f t="shared" si="460"/>
        <v>957</v>
      </c>
      <c r="B1023" s="150">
        <f>IF(ISNUMBER(A1023),INDEX('MetaTrader Import'!$H$13:$J$5893,TRUNC(((A1023-$A$39+1)-1)/3)+1,MOD((A1023-$A$39+1)-1,3)+1),"")</f>
        <v>0</v>
      </c>
      <c r="C1023" s="43">
        <f t="shared" ca="1" si="437"/>
        <v>20.791195071106941</v>
      </c>
      <c r="D1023" s="43">
        <f t="shared" ca="1" si="438"/>
        <v>-6.6672765439661386E-2</v>
      </c>
      <c r="E1023" s="43">
        <f t="shared" ca="1" si="439"/>
        <v>20.724522305667278</v>
      </c>
      <c r="F1023" s="43">
        <f t="shared" ca="1" si="440"/>
        <v>2.0724522305667277</v>
      </c>
      <c r="G1023" s="43">
        <f>IF(A1023&lt;&gt;"",IF(A1023&lt;Data!$G$11*0.25,$C$13/$G$32,IF(A1023&gt;Data!$G$11*0.25,$C$13,$C$13*10)),"")</f>
        <v>2</v>
      </c>
      <c r="H1023" s="43">
        <f>IF(A1023&lt;&gt;"",IF(Data!$G$9="constant",$C$13,IF(Data!$G$9="squeeze",G1023,F1023)),"")</f>
        <v>2</v>
      </c>
      <c r="I1023" s="38">
        <f ca="1">IF(ISNUMBER(A1023),NORMINV(RAND(),0,IF(AND(Data!$G$9="squeeze",A1023&lt;Data!$G$11*0.25),$H$32,1)*$C$30*$C$13)*($C$14*$C$12),"")</f>
        <v>1.1342125798902958E-4</v>
      </c>
      <c r="J1023" s="42">
        <f ca="1">IFERROR(IF(Data!$C$6="Real",B1023,I1023+J1022+($C$14*$C$12)*(NORMINV(RAND(),$C$15,CHOOSE($G$13,$C$13,F1023,G1023)))),"")</f>
        <v>1.3479771209476008</v>
      </c>
      <c r="K1023" s="88">
        <f>IF(ISNUMBER(A1023), IF($G$16="fixed",$G$17,MIN(H1023*Data!$C$7*$C$16*0.5,$C$17*Data!$C$7))*$C$12,"")</f>
        <v>8.0000000000000007E-5</v>
      </c>
      <c r="L1023" s="42">
        <f t="shared" ca="1" si="464"/>
        <v>1.3479771209476008</v>
      </c>
      <c r="M1023" s="44">
        <f t="shared" ca="1" si="465"/>
        <v>1.3480171209476008</v>
      </c>
      <c r="N1023" s="44">
        <f t="shared" ca="1" si="466"/>
        <v>1.3479371209476008</v>
      </c>
      <c r="O1023" s="108">
        <f t="shared" ca="1" si="441"/>
        <v>1.0850742196629499</v>
      </c>
      <c r="P1023" s="102">
        <f t="shared" ca="1" si="442"/>
        <v>6.7918310440371421</v>
      </c>
      <c r="Q1023" s="102">
        <f t="shared" ca="1" si="443"/>
        <v>4.2410438926632779E-2</v>
      </c>
      <c r="R1023" s="120">
        <f t="shared" ca="1" si="461"/>
        <v>1</v>
      </c>
      <c r="S1023" s="54">
        <f t="shared" ca="1" si="462"/>
        <v>0</v>
      </c>
      <c r="T1023" s="5">
        <f t="shared" ca="1" si="444"/>
        <v>1.3475392670087669</v>
      </c>
      <c r="U1023" s="152">
        <f t="shared" ca="1" si="445"/>
        <v>1.3551546055591035</v>
      </c>
      <c r="V1023" s="152">
        <f t="shared" ca="1" si="446"/>
        <v>1.3410926221287864</v>
      </c>
      <c r="W1023" s="153">
        <f t="shared" ca="1" si="447"/>
        <v>2</v>
      </c>
      <c r="X1023" s="153">
        <f t="shared" ca="1" si="448"/>
        <v>2</v>
      </c>
      <c r="Y1023" s="153">
        <f t="shared" ca="1" si="449"/>
        <v>8</v>
      </c>
      <c r="Z1023" s="153">
        <f t="shared" ca="1" si="450"/>
        <v>8</v>
      </c>
      <c r="AA1023" s="152">
        <f t="shared" ca="1" si="451"/>
        <v>1.3520566961946332</v>
      </c>
      <c r="AB1023" s="152">
        <f t="shared" ca="1" si="452"/>
        <v>1.343007522143606</v>
      </c>
      <c r="AC1023" s="154">
        <f t="shared" ca="1" si="453"/>
        <v>-329.56601976259492</v>
      </c>
      <c r="AD1023" s="154">
        <f t="shared" ca="1" si="454"/>
        <v>-400.76790431959</v>
      </c>
      <c r="AE1023" s="3">
        <f t="shared" ca="1" si="455"/>
        <v>-45.645870255136558</v>
      </c>
      <c r="AF1023" s="3">
        <f t="shared" ca="1" si="456"/>
        <v>-730.33392408218492</v>
      </c>
      <c r="AG1023" s="3" t="str">
        <f t="shared" ca="1" si="463"/>
        <v>N</v>
      </c>
      <c r="AH1023" s="4" t="str">
        <f t="shared" ca="1" si="457"/>
        <v/>
      </c>
      <c r="AI1023" s="75">
        <f t="shared" ca="1" si="458"/>
        <v>-73.033392408218504</v>
      </c>
      <c r="AJ1023" s="75">
        <f t="shared" ca="1" si="459"/>
        <v>0</v>
      </c>
    </row>
    <row r="1024" spans="1:36">
      <c r="A1024" s="41">
        <f t="shared" si="460"/>
        <v>958</v>
      </c>
      <c r="B1024" s="150">
        <f ca="1">IF(ISNUMBER(A1024),INDEX('MetaTrader Import'!$H$13:$J$5893,TRUNC(((A1024-$A$39+1)-1)/3)+1,MOD((A1024-$A$39+1)-1,3)+1),"")</f>
        <v>0</v>
      </c>
      <c r="C1024" s="43">
        <f t="shared" ca="1" si="437"/>
        <v>20.724522305667278</v>
      </c>
      <c r="D1024" s="43">
        <f t="shared" ca="1" si="438"/>
        <v>1.4634530560547647</v>
      </c>
      <c r="E1024" s="43">
        <f t="shared" ca="1" si="439"/>
        <v>22.187975361722042</v>
      </c>
      <c r="F1024" s="43">
        <f t="shared" ca="1" si="440"/>
        <v>2.2187975361722043</v>
      </c>
      <c r="G1024" s="43">
        <f>IF(A1024&lt;&gt;"",IF(A1024&lt;Data!$G$11*0.25,$C$13/$G$32,IF(A1024&gt;Data!$G$11*0.25,$C$13,$C$13*10)),"")</f>
        <v>2</v>
      </c>
      <c r="H1024" s="43">
        <f>IF(A1024&lt;&gt;"",IF(Data!$G$9="constant",$C$13,IF(Data!$G$9="squeeze",G1024,F1024)),"")</f>
        <v>2</v>
      </c>
      <c r="I1024" s="38">
        <f ca="1">IF(ISNUMBER(A1024),NORMINV(RAND(),0,IF(AND(Data!$G$9="squeeze",A1024&lt;Data!$G$11*0.25),$H$32,1)*$C$30*$C$13)*($C$14*$C$12),"")</f>
        <v>-5.2215383188147302E-4</v>
      </c>
      <c r="J1024" s="42">
        <f ca="1">IFERROR(IF(Data!$C$6="Real",B1024,I1024+J1023+($C$14*$C$12)*(NORMINV(RAND(),$C$15,CHOOSE($G$13,$C$13,F1024,G1024)))),"")</f>
        <v>1.3474733884176864</v>
      </c>
      <c r="K1024" s="88">
        <f>IF(ISNUMBER(A1024), IF($G$16="fixed",$G$17,MIN(H1024*Data!$C$7*$C$16*0.5,$C$17*Data!$C$7))*$C$12,"")</f>
        <v>8.0000000000000007E-5</v>
      </c>
      <c r="L1024" s="42">
        <f t="shared" ca="1" si="464"/>
        <v>1.3474733884176864</v>
      </c>
      <c r="M1024" s="44">
        <f t="shared" ca="1" si="465"/>
        <v>1.3475133884176864</v>
      </c>
      <c r="N1024" s="44">
        <f t="shared" ca="1" si="466"/>
        <v>1.3474333884176863</v>
      </c>
      <c r="O1024" s="108">
        <f t="shared" ca="1" si="441"/>
        <v>1.2121833578172061</v>
      </c>
      <c r="P1024" s="102">
        <f t="shared" ca="1" si="442"/>
        <v>6.9596707088947225</v>
      </c>
      <c r="Q1024" s="102">
        <f t="shared" ca="1" si="443"/>
        <v>4.8961254073874E-2</v>
      </c>
      <c r="R1024" s="120">
        <f t="shared" ca="1" si="461"/>
        <v>1</v>
      </c>
      <c r="S1024" s="54">
        <f t="shared" ca="1" si="462"/>
        <v>0</v>
      </c>
      <c r="T1024" s="5">
        <f t="shared" ca="1" si="444"/>
        <v>1.3475392670087669</v>
      </c>
      <c r="U1024" s="152">
        <f t="shared" ca="1" si="445"/>
        <v>1.3551546055591035</v>
      </c>
      <c r="V1024" s="152">
        <f t="shared" ca="1" si="446"/>
        <v>1.3410926221287864</v>
      </c>
      <c r="W1024" s="153">
        <f t="shared" ca="1" si="447"/>
        <v>2</v>
      </c>
      <c r="X1024" s="153">
        <f t="shared" ca="1" si="448"/>
        <v>2</v>
      </c>
      <c r="Y1024" s="153">
        <f t="shared" ca="1" si="449"/>
        <v>8</v>
      </c>
      <c r="Z1024" s="153">
        <f t="shared" ca="1" si="450"/>
        <v>8</v>
      </c>
      <c r="AA1024" s="152">
        <f t="shared" ca="1" si="451"/>
        <v>1.3520566961946332</v>
      </c>
      <c r="AB1024" s="152">
        <f t="shared" ca="1" si="452"/>
        <v>1.343007522143606</v>
      </c>
      <c r="AC1024" s="154">
        <f t="shared" ca="1" si="453"/>
        <v>-369.86462215574886</v>
      </c>
      <c r="AD1024" s="154">
        <f t="shared" ca="1" si="454"/>
        <v>-360.469301926436</v>
      </c>
      <c r="AE1024" s="3">
        <f t="shared" ca="1" si="455"/>
        <v>-45.645870255136558</v>
      </c>
      <c r="AF1024" s="3">
        <f t="shared" ca="1" si="456"/>
        <v>-730.33392408218492</v>
      </c>
      <c r="AG1024" s="3" t="str">
        <f t="shared" ca="1" si="463"/>
        <v>N</v>
      </c>
      <c r="AH1024" s="4" t="str">
        <f t="shared" ca="1" si="457"/>
        <v/>
      </c>
      <c r="AI1024" s="75">
        <f t="shared" ca="1" si="458"/>
        <v>-73.033392408218504</v>
      </c>
      <c r="AJ1024" s="75">
        <f t="shared" ca="1" si="459"/>
        <v>0</v>
      </c>
    </row>
    <row r="1025" spans="1:36">
      <c r="A1025" s="41">
        <f t="shared" si="460"/>
        <v>959</v>
      </c>
      <c r="B1025" s="150">
        <f ca="1">IF(ISNUMBER(A1025),INDEX('MetaTrader Import'!$H$13:$J$5893,TRUNC(((A1025-$A$39+1)-1)/3)+1,MOD((A1025-$A$39+1)-1,3)+1),"")</f>
        <v>0</v>
      </c>
      <c r="C1025" s="43">
        <f t="shared" ca="1" si="437"/>
        <v>22.187975361722042</v>
      </c>
      <c r="D1025" s="43">
        <f t="shared" ca="1" si="438"/>
        <v>0.93986100428198283</v>
      </c>
      <c r="E1025" s="43">
        <f t="shared" ca="1" si="439"/>
        <v>23.127836366004026</v>
      </c>
      <c r="F1025" s="43">
        <f t="shared" ca="1" si="440"/>
        <v>2.3127836366004026</v>
      </c>
      <c r="G1025" s="43">
        <f>IF(A1025&lt;&gt;"",IF(A1025&lt;Data!$G$11*0.25,$C$13/$G$32,IF(A1025&gt;Data!$G$11*0.25,$C$13,$C$13*10)),"")</f>
        <v>2</v>
      </c>
      <c r="H1025" s="43">
        <f>IF(A1025&lt;&gt;"",IF(Data!$G$9="constant",$C$13,IF(Data!$G$9="squeeze",G1025,F1025)),"")</f>
        <v>2</v>
      </c>
      <c r="I1025" s="38">
        <f ca="1">IF(ISNUMBER(A1025),NORMINV(RAND(),0,IF(AND(Data!$G$9="squeeze",A1025&lt;Data!$G$11*0.25),$H$32,1)*$C$30*$C$13)*($C$14*$C$12),"")</f>
        <v>-2.8477165560198358E-5</v>
      </c>
      <c r="J1025" s="42">
        <f ca="1">IFERROR(IF(Data!$C$6="Real",B1025,I1025+J1024+($C$14*$C$12)*(NORMINV(RAND(),$C$15,CHOOSE($G$13,$C$13,F1025,G1025)))),"")</f>
        <v>1.3477180952857855</v>
      </c>
      <c r="K1025" s="88">
        <f>IF(ISNUMBER(A1025), IF($G$16="fixed",$G$17,MIN(H1025*Data!$C$7*$C$16*0.5,$C$17*Data!$C$7))*$C$12,"")</f>
        <v>8.0000000000000007E-5</v>
      </c>
      <c r="L1025" s="42">
        <f t="shared" ca="1" si="464"/>
        <v>1.3477180952857855</v>
      </c>
      <c r="M1025" s="44">
        <f t="shared" ca="1" si="465"/>
        <v>1.3477580952857855</v>
      </c>
      <c r="N1025" s="44">
        <f t="shared" ca="1" si="466"/>
        <v>1.3476780952857854</v>
      </c>
      <c r="O1025" s="108">
        <f t="shared" ca="1" si="441"/>
        <v>1.3955577812266624</v>
      </c>
      <c r="P1025" s="102">
        <f t="shared" ca="1" si="442"/>
        <v>7.2547354474142747</v>
      </c>
      <c r="Q1025" s="102">
        <f t="shared" ca="1" si="443"/>
        <v>5.7389842048157141E-2</v>
      </c>
      <c r="R1025" s="120">
        <f t="shared" ca="1" si="461"/>
        <v>1</v>
      </c>
      <c r="S1025" s="54">
        <f t="shared" ca="1" si="462"/>
        <v>0</v>
      </c>
      <c r="T1025" s="5">
        <f t="shared" ca="1" si="444"/>
        <v>1.3475392670087669</v>
      </c>
      <c r="U1025" s="152">
        <f t="shared" ca="1" si="445"/>
        <v>1.3551546055591035</v>
      </c>
      <c r="V1025" s="152">
        <f t="shared" ca="1" si="446"/>
        <v>1.3410926221287864</v>
      </c>
      <c r="W1025" s="153">
        <f t="shared" ca="1" si="447"/>
        <v>2</v>
      </c>
      <c r="X1025" s="153">
        <f t="shared" ca="1" si="448"/>
        <v>2</v>
      </c>
      <c r="Y1025" s="153">
        <f t="shared" ca="1" si="449"/>
        <v>8</v>
      </c>
      <c r="Z1025" s="153">
        <f t="shared" ca="1" si="450"/>
        <v>8</v>
      </c>
      <c r="AA1025" s="152">
        <f t="shared" ca="1" si="451"/>
        <v>1.3520566961946332</v>
      </c>
      <c r="AB1025" s="152">
        <f t="shared" ca="1" si="452"/>
        <v>1.343007522143606</v>
      </c>
      <c r="AC1025" s="154">
        <f t="shared" ca="1" si="453"/>
        <v>-350.28807270782283</v>
      </c>
      <c r="AD1025" s="154">
        <f t="shared" ca="1" si="454"/>
        <v>-380.04585137436209</v>
      </c>
      <c r="AE1025" s="3">
        <f t="shared" ca="1" si="455"/>
        <v>-45.645870255136558</v>
      </c>
      <c r="AF1025" s="3">
        <f t="shared" ca="1" si="456"/>
        <v>-730.33392408218492</v>
      </c>
      <c r="AG1025" s="3" t="str">
        <f t="shared" ca="1" si="463"/>
        <v>N</v>
      </c>
      <c r="AH1025" s="4" t="str">
        <f t="shared" ca="1" si="457"/>
        <v/>
      </c>
      <c r="AI1025" s="75">
        <f t="shared" ca="1" si="458"/>
        <v>-73.033392408218504</v>
      </c>
      <c r="AJ1025" s="75">
        <f t="shared" ca="1" si="459"/>
        <v>0</v>
      </c>
    </row>
    <row r="1026" spans="1:36">
      <c r="A1026" s="41">
        <f t="shared" si="460"/>
        <v>960</v>
      </c>
      <c r="B1026" s="150">
        <f>IF(ISNUMBER(A1026),INDEX('MetaTrader Import'!$H$13:$J$5893,TRUNC(((A1026-$A$39+1)-1)/3)+1,MOD((A1026-$A$39+1)-1,3)+1),"")</f>
        <v>0</v>
      </c>
      <c r="C1026" s="43">
        <f t="shared" ca="1" si="437"/>
        <v>23.127836366004026</v>
      </c>
      <c r="D1026" s="43">
        <f t="shared" ca="1" si="438"/>
        <v>0.54522646067786373</v>
      </c>
      <c r="E1026" s="43">
        <f t="shared" ca="1" si="439"/>
        <v>23.673062826681889</v>
      </c>
      <c r="F1026" s="43">
        <f t="shared" ca="1" si="440"/>
        <v>2.367306282668189</v>
      </c>
      <c r="G1026" s="43">
        <f>IF(A1026&lt;&gt;"",IF(A1026&lt;Data!$G$11*0.25,$C$13/$G$32,IF(A1026&gt;Data!$G$11*0.25,$C$13,$C$13*10)),"")</f>
        <v>2</v>
      </c>
      <c r="H1026" s="43">
        <f>IF(A1026&lt;&gt;"",IF(Data!$G$9="constant",$C$13,IF(Data!$G$9="squeeze",G1026,F1026)),"")</f>
        <v>2</v>
      </c>
      <c r="I1026" s="38">
        <f ca="1">IF(ISNUMBER(A1026),NORMINV(RAND(),0,IF(AND(Data!$G$9="squeeze",A1026&lt;Data!$G$11*0.25),$H$32,1)*$C$30*$C$13)*($C$14*$C$12),"")</f>
        <v>4.2573328384967744E-5</v>
      </c>
      <c r="J1026" s="42">
        <f ca="1">IFERROR(IF(Data!$C$6="Real",B1026,I1026+J1025+($C$14*$C$12)*(NORMINV(RAND(),$C$15,CHOOSE($G$13,$C$13,F1026,G1026)))),"")</f>
        <v>1.3475228254909182</v>
      </c>
      <c r="K1026" s="88">
        <f>IF(ISNUMBER(A1026), IF($G$16="fixed",$G$17,MIN(H1026*Data!$C$7*$C$16*0.5,$C$17*Data!$C$7))*$C$12,"")</f>
        <v>8.0000000000000007E-5</v>
      </c>
      <c r="L1026" s="42">
        <f t="shared" ca="1" si="464"/>
        <v>1.3475228254909182</v>
      </c>
      <c r="M1026" s="44">
        <f t="shared" ca="1" si="465"/>
        <v>1.3475628254909182</v>
      </c>
      <c r="N1026" s="44">
        <f t="shared" ca="1" si="466"/>
        <v>1.3474828254909181</v>
      </c>
      <c r="O1026" s="108">
        <f t="shared" ca="1" si="441"/>
        <v>1.321522949616643</v>
      </c>
      <c r="P1026" s="102">
        <f t="shared" ca="1" si="442"/>
        <v>7.0776887627946978</v>
      </c>
      <c r="Q1026" s="102">
        <f t="shared" ca="1" si="443"/>
        <v>5.7951595480280081E-2</v>
      </c>
      <c r="R1026" s="120">
        <f t="shared" ca="1" si="461"/>
        <v>1</v>
      </c>
      <c r="S1026" s="54">
        <f t="shared" ca="1" si="462"/>
        <v>0</v>
      </c>
      <c r="T1026" s="5">
        <f t="shared" ca="1" si="444"/>
        <v>1.3475392670087669</v>
      </c>
      <c r="U1026" s="152">
        <f t="shared" ca="1" si="445"/>
        <v>1.3551546055591035</v>
      </c>
      <c r="V1026" s="152">
        <f t="shared" ca="1" si="446"/>
        <v>1.3410926221287864</v>
      </c>
      <c r="W1026" s="153">
        <f t="shared" ca="1" si="447"/>
        <v>2</v>
      </c>
      <c r="X1026" s="153">
        <f t="shared" ca="1" si="448"/>
        <v>2</v>
      </c>
      <c r="Y1026" s="153">
        <f t="shared" ca="1" si="449"/>
        <v>8</v>
      </c>
      <c r="Z1026" s="153">
        <f t="shared" ca="1" si="450"/>
        <v>8</v>
      </c>
      <c r="AA1026" s="152">
        <f t="shared" ca="1" si="451"/>
        <v>1.3520566961946332</v>
      </c>
      <c r="AB1026" s="152">
        <f t="shared" ca="1" si="452"/>
        <v>1.343007522143606</v>
      </c>
      <c r="AC1026" s="154">
        <f t="shared" ca="1" si="453"/>
        <v>-365.90965629720529</v>
      </c>
      <c r="AD1026" s="154">
        <f t="shared" ca="1" si="454"/>
        <v>-364.42426778497963</v>
      </c>
      <c r="AE1026" s="3">
        <f t="shared" ca="1" si="455"/>
        <v>-45.645870255136558</v>
      </c>
      <c r="AF1026" s="3">
        <f t="shared" ca="1" si="456"/>
        <v>-730.33392408218492</v>
      </c>
      <c r="AG1026" s="3" t="str">
        <f t="shared" ca="1" si="463"/>
        <v>N</v>
      </c>
      <c r="AH1026" s="4" t="str">
        <f t="shared" ca="1" si="457"/>
        <v/>
      </c>
      <c r="AI1026" s="75">
        <f t="shared" ca="1" si="458"/>
        <v>-73.033392408218504</v>
      </c>
      <c r="AJ1026" s="75">
        <f t="shared" ca="1" si="459"/>
        <v>0</v>
      </c>
    </row>
    <row r="1027" spans="1:36">
      <c r="A1027" s="41">
        <f t="shared" si="460"/>
        <v>961</v>
      </c>
      <c r="B1027" s="150">
        <f ca="1">IF(ISNUMBER(A1027),INDEX('MetaTrader Import'!$H$13:$J$5893,TRUNC(((A1027-$A$39+1)-1)/3)+1,MOD((A1027-$A$39+1)-1,3)+1),"")</f>
        <v>0</v>
      </c>
      <c r="C1027" s="43">
        <f t="shared" ref="C1027:C1090" ca="1" si="467">IF(A1027&lt;&gt;"",E1026,"")</f>
        <v>23.673062826681889</v>
      </c>
      <c r="D1027" s="43">
        <f t="shared" ref="D1027:D1090" ca="1" si="468">IF(A1027&lt;&gt;"",NORMINV(RAND(),($C$23-C1027)*$C$28,$C$27)+NORMINV(RAND(),IF(RAND()&gt;$C$26,$C$25,0),$C$27),"")</f>
        <v>0.57963105380260194</v>
      </c>
      <c r="E1027" s="43">
        <f t="shared" ref="E1027:E1090" ca="1" si="469">IF(A1027&lt;&gt;"",C1027+D1027,"")</f>
        <v>24.25269388048449</v>
      </c>
      <c r="F1027" s="43">
        <f t="shared" ref="F1027:F1090" ca="1" si="470">IF(A1027&lt;&gt;"",$C$13*ABS(E1027)/$C$23,"")</f>
        <v>2.425269388048449</v>
      </c>
      <c r="G1027" s="43">
        <f>IF(A1027&lt;&gt;"",IF(A1027&lt;Data!$G$11*0.25,$C$13/$G$32,IF(A1027&gt;Data!$G$11*0.25,$C$13,$C$13*10)),"")</f>
        <v>2</v>
      </c>
      <c r="H1027" s="43">
        <f>IF(A1027&lt;&gt;"",IF(Data!$G$9="constant",$C$13,IF(Data!$G$9="squeeze",G1027,F1027)),"")</f>
        <v>2</v>
      </c>
      <c r="I1027" s="38">
        <f ca="1">IF(ISNUMBER(A1027),NORMINV(RAND(),0,IF(AND(Data!$G$9="squeeze",A1027&lt;Data!$G$11*0.25),$H$32,1)*$C$30*$C$13)*($C$14*$C$12),"")</f>
        <v>2.1982418920888299E-4</v>
      </c>
      <c r="J1027" s="42">
        <f ca="1">IFERROR(IF(Data!$C$6="Real",B1027,I1027+J1026+($C$14*$C$12)*(NORMINV(RAND(),$C$15,CHOOSE($G$13,$C$13,F1027,G1027)))),"")</f>
        <v>1.3476847749311462</v>
      </c>
      <c r="K1027" s="88">
        <f>IF(ISNUMBER(A1027), IF($G$16="fixed",$G$17,MIN(H1027*Data!$C$7*$C$16*0.5,$C$17*Data!$C$7))*$C$12,"")</f>
        <v>8.0000000000000007E-5</v>
      </c>
      <c r="L1027" s="42">
        <f t="shared" ca="1" si="464"/>
        <v>1.3476847749311462</v>
      </c>
      <c r="M1027" s="44">
        <f t="shared" ca="1" si="465"/>
        <v>1.3477247749311463</v>
      </c>
      <c r="N1027" s="44">
        <f t="shared" ca="1" si="466"/>
        <v>1.3476447749311462</v>
      </c>
      <c r="O1027" s="108">
        <f t="shared" ref="O1027:O1090" ca="1" si="471">IF(ISNUMBER(A1027),$G$12*SLOPE(L1013:L1027,A1013:A1027),"")</f>
        <v>1.3068639237751194</v>
      </c>
      <c r="P1027" s="102">
        <f t="shared" ref="P1027:P1090" ca="1" si="472">IF(ISNUMBER(A1027),STDEV(L1013:L1027)*$G$12,"")</f>
        <v>7.0439042115059767</v>
      </c>
      <c r="Q1027" s="102">
        <f t="shared" ref="Q1027:Q1090" ca="1" si="473">IF(ISNUMBER(A1027),SLOPE(P1013:P1027,A1013:A1027),"")</f>
        <v>4.807488862543785E-2</v>
      </c>
      <c r="R1027" s="120">
        <f t="shared" ca="1" si="461"/>
        <v>1</v>
      </c>
      <c r="S1027" s="54">
        <f t="shared" ca="1" si="462"/>
        <v>0</v>
      </c>
      <c r="T1027" s="5">
        <f t="shared" ref="T1027:T1090" ca="1" si="474">IF(ISNUMBER(A1027),IF(S1027=1,L1027,IF(AG1026="Y","",IF(ISNUMBER(T1026),T1026,""))),"")</f>
        <v>1.3475392670087669</v>
      </c>
      <c r="U1027" s="152">
        <f t="shared" ref="U1027:U1090" ca="1" si="475">IF(NOT(ISNUMBER(T1027)),"",IF(S1027=1,T1027,IF(M1027&gt;U1026,M1027,IF(ISNUMBER(U1026),U1026,""))))</f>
        <v>1.3551546055591035</v>
      </c>
      <c r="V1027" s="152">
        <f t="shared" ref="V1027:V1090" ca="1" si="476">IF(NOT(ISNUMBER(T1027)),"",IF(S1027=1,T1027,IF(N1027&lt;V1026,N1027,IF(ISNUMBER(V1026),V1026,""))))</f>
        <v>1.3410926221287864</v>
      </c>
      <c r="W1027" s="153">
        <f t="shared" ref="W1027:W1090" ca="1" si="477">IF(NOT(ISNUMBER(T1027)),"",MIN($F$24,IF(TRUNC((U1027-T1027)/$E$24*$G$12)+0&gt;IF(ISNUMBER(W1026),W1026,0),TRUNC((U1027-T1027)/$E$24*$G$12)+0,IF(ISNUMBER(W1026),W1026,0))))</f>
        <v>2</v>
      </c>
      <c r="X1027" s="153">
        <f t="shared" ref="X1027:X1090" ca="1" si="478">IF(NOT(ISNUMBER(T1027)),"",MIN($F$24,IF(-TRUNC((V1027-T1027)/$E$24*$G$12)+0&gt;IF(ISNUMBER(X1026),X1026,0),-TRUNC((V1027-T1027)/$E$24*$G$12)+0,IF(ISNUMBER(X1026),X1026,0))))</f>
        <v>2</v>
      </c>
      <c r="Y1027" s="153">
        <f t="shared" ref="Y1027:Y1090" ca="1" si="479">IF(ISNUMBER(W1027),(IF(W1027=0,0,1))*IF(ABS($I$24)=2,POWER(2,W1027-1),W1027)*SIGN($I$24)*$K$24,"")</f>
        <v>8</v>
      </c>
      <c r="Z1027" s="153">
        <f t="shared" ref="Z1027:Z1090" ca="1" si="480">IF(ISNUMBER(X1027),(IF(X1027=0,0,1))*IF(ABS($I$24)=2,POWER(2,X1027-1),X1027)*SIGN($I$24)*$K$24,"")</f>
        <v>8</v>
      </c>
      <c r="AA1027" s="152">
        <f t="shared" ref="AA1027:AA1090" ca="1" si="481">IF(OR(NOT(ISNUMBER(T1027)),W1027&lt;1),"",IF(OR(NOT(ISNUMBER(W1026)),W1026=0),IF(SIGN(Y1027)=1,M1027,N1027),(Y1026*AA1026+(Y1027-Y1026)*IF(SIGN(Y1027)=1,M1027,N1027))/Y1027))</f>
        <v>1.3520566961946332</v>
      </c>
      <c r="AB1027" s="152">
        <f t="shared" ref="AB1027:AB1090" ca="1" si="482">IF(OR(NOT(ISNUMBER(T1027)),X1027&lt;1),"",IF(OR(NOT(ISNUMBER(X1026)),X1026=0),IF(SIGN(Z1027)=1,N1027,M1027),(Z1026*AB1026+(Z1027-Z1026)*IF(SIGN(Z1027)=1,N1027,M1027))/Z1027))</f>
        <v>1.343007522143606</v>
      </c>
      <c r="AC1027" s="154">
        <f t="shared" ref="AC1027:AC1090" ca="1" si="483">IFERROR(-SIGN(Y1027)*(AA1027-IF(SIGN(Y1027)=1,N1027,M1027))*$G$12*ABS(Y1027),"")</f>
        <v>-352.95370107895963</v>
      </c>
      <c r="AD1027" s="154">
        <f t="shared" ref="AD1027:AD1090" ca="1" si="484">IFERROR(SIGN(Z1027)*(AB1027-IF(SIGN(Z1027)=1,M1027,N1027))*$G$12*ABS(Z1027),"")</f>
        <v>-377.3802230032253</v>
      </c>
      <c r="AE1027" s="3">
        <f t="shared" ref="AE1027:AE1090" ca="1" si="485">IF(ISNUMBER(A1027),IFERROR((IF(ISNUMBER(AC1027),AC1027,0)+IF(ISNUMBER(AD1027),AD1027,0))/(ABS(Y1027)+ABS(Z1027)),0),"")</f>
        <v>-45.645870255136558</v>
      </c>
      <c r="AF1027" s="3">
        <f t="shared" ref="AF1027:AF1090" ca="1" si="486">IF(ISNUMBER(A1027),IF(ISNUMBER(AC1027),AC1027,0)+IF(ISNUMBER(AD1027),AD1027,0),"")</f>
        <v>-730.33392408218492</v>
      </c>
      <c r="AG1027" s="3" t="str">
        <f t="shared" ca="1" si="463"/>
        <v>N</v>
      </c>
      <c r="AH1027" s="4" t="str">
        <f t="shared" ref="AH1027:AH1090" ca="1" si="487">IF(AG1027="y",AF1027*10*$C$11,"")</f>
        <v/>
      </c>
      <c r="AI1027" s="75">
        <f t="shared" ref="AI1027:AI1090" ca="1" si="488">IF(ISNUMBER(A1027),IF(ISNUMBER(AH1027),AJ1027,AF1027*10*$C$11+AJ1027),"")</f>
        <v>-73.033392408218504</v>
      </c>
      <c r="AJ1027" s="75">
        <f t="shared" ref="AJ1027:AJ1090" ca="1" si="489">IF(ISNUMBER(A1027),AJ1026+IF(ISNUMBER(AH1027),AH1027,0),"")</f>
        <v>0</v>
      </c>
    </row>
    <row r="1028" spans="1:36">
      <c r="A1028" s="41">
        <f t="shared" ref="A1028:A1091" si="490">IFERROR(IF(A1027+1&gt;$C$19,"",A1027+1),"")</f>
        <v>962</v>
      </c>
      <c r="B1028" s="150">
        <f ca="1">IF(ISNUMBER(A1028),INDEX('MetaTrader Import'!$H$13:$J$5893,TRUNC(((A1028-$A$39+1)-1)/3)+1,MOD((A1028-$A$39+1)-1,3)+1),"")</f>
        <v>0</v>
      </c>
      <c r="C1028" s="43">
        <f t="shared" ca="1" si="467"/>
        <v>24.25269388048449</v>
      </c>
      <c r="D1028" s="43">
        <f t="shared" ca="1" si="468"/>
        <v>1.1844362058363485</v>
      </c>
      <c r="E1028" s="43">
        <f t="shared" ca="1" si="469"/>
        <v>25.437130086320838</v>
      </c>
      <c r="F1028" s="43">
        <f t="shared" ca="1" si="470"/>
        <v>2.5437130086320838</v>
      </c>
      <c r="G1028" s="43">
        <f>IF(A1028&lt;&gt;"",IF(A1028&lt;Data!$G$11*0.25,$C$13/$G$32,IF(A1028&gt;Data!$G$11*0.25,$C$13,$C$13*10)),"")</f>
        <v>2</v>
      </c>
      <c r="H1028" s="43">
        <f>IF(A1028&lt;&gt;"",IF(Data!$G$9="constant",$C$13,IF(Data!$G$9="squeeze",G1028,F1028)),"")</f>
        <v>2</v>
      </c>
      <c r="I1028" s="38">
        <f ca="1">IF(ISNUMBER(A1028),NORMINV(RAND(),0,IF(AND(Data!$G$9="squeeze",A1028&lt;Data!$G$11*0.25),$H$32,1)*$C$30*$C$13)*($C$14*$C$12),"")</f>
        <v>-2.5021842781889844E-4</v>
      </c>
      <c r="J1028" s="42">
        <f ca="1">IFERROR(IF(Data!$C$6="Real",B1028,I1028+J1027+($C$14*$C$12)*(NORMINV(RAND(),$C$15,CHOOSE($G$13,$C$13,F1028,G1028)))),"")</f>
        <v>1.3467241364880984</v>
      </c>
      <c r="K1028" s="88">
        <f>IF(ISNUMBER(A1028), IF($G$16="fixed",$G$17,MIN(H1028*Data!$C$7*$C$16*0.5,$C$17*Data!$C$7))*$C$12,"")</f>
        <v>8.0000000000000007E-5</v>
      </c>
      <c r="L1028" s="42">
        <f t="shared" ca="1" si="464"/>
        <v>1.3467241364880984</v>
      </c>
      <c r="M1028" s="44">
        <f t="shared" ca="1" si="465"/>
        <v>1.3467641364880985</v>
      </c>
      <c r="N1028" s="44">
        <f t="shared" ca="1" si="466"/>
        <v>1.3466841364880984</v>
      </c>
      <c r="O1028" s="108">
        <f t="shared" ca="1" si="471"/>
        <v>0.86250517682165007</v>
      </c>
      <c r="P1028" s="102">
        <f t="shared" ca="1" si="472"/>
        <v>6.3627459231141881</v>
      </c>
      <c r="Q1028" s="102">
        <f t="shared" ca="1" si="473"/>
        <v>2.2924529523712104E-2</v>
      </c>
      <c r="R1028" s="120">
        <f t="shared" ref="R1028:R1091" ca="1" si="491">IF(ISNUMBER(A1028),R1027+S1027,"")</f>
        <v>1</v>
      </c>
      <c r="S1028" s="54">
        <f t="shared" ref="S1028:S1091" ca="1" si="492">IF(ISNUMBER(A1028),IF(AND(R1028&lt;$M$24,Q1028&lt;$F$28,ABS(O1028)&lt;$F$27,P1028&lt;$F$26,NOT(ISNUMBER(T1027))),1,0),"")</f>
        <v>0</v>
      </c>
      <c r="T1028" s="5">
        <f t="shared" ca="1" si="474"/>
        <v>1.3475392670087669</v>
      </c>
      <c r="U1028" s="152">
        <f t="shared" ca="1" si="475"/>
        <v>1.3551546055591035</v>
      </c>
      <c r="V1028" s="152">
        <f t="shared" ca="1" si="476"/>
        <v>1.3410926221287864</v>
      </c>
      <c r="W1028" s="153">
        <f t="shared" ca="1" si="477"/>
        <v>2</v>
      </c>
      <c r="X1028" s="153">
        <f t="shared" ca="1" si="478"/>
        <v>2</v>
      </c>
      <c r="Y1028" s="153">
        <f t="shared" ca="1" si="479"/>
        <v>8</v>
      </c>
      <c r="Z1028" s="153">
        <f t="shared" ca="1" si="480"/>
        <v>8</v>
      </c>
      <c r="AA1028" s="152">
        <f t="shared" ca="1" si="481"/>
        <v>1.3520566961946332</v>
      </c>
      <c r="AB1028" s="152">
        <f t="shared" ca="1" si="482"/>
        <v>1.343007522143606</v>
      </c>
      <c r="AC1028" s="154">
        <f t="shared" ca="1" si="483"/>
        <v>-429.80477652278637</v>
      </c>
      <c r="AD1028" s="154">
        <f t="shared" ca="1" si="484"/>
        <v>-300.52914755939855</v>
      </c>
      <c r="AE1028" s="3">
        <f t="shared" ca="1" si="485"/>
        <v>-45.645870255136558</v>
      </c>
      <c r="AF1028" s="3">
        <f t="shared" ca="1" si="486"/>
        <v>-730.33392408218492</v>
      </c>
      <c r="AG1028" s="3" t="str">
        <f t="shared" ref="AG1028:AG1091" ca="1" si="493">IF(NOT(ISNUMBER(T1028)),"",IF(OR(AF1028&gt;$G$24,AF1028&lt;-$H$24,A1028+1&gt;$C$19),"Y","N"))</f>
        <v>N</v>
      </c>
      <c r="AH1028" s="4" t="str">
        <f t="shared" ca="1" si="487"/>
        <v/>
      </c>
      <c r="AI1028" s="75">
        <f t="shared" ca="1" si="488"/>
        <v>-73.033392408218504</v>
      </c>
      <c r="AJ1028" s="75">
        <f t="shared" ca="1" si="489"/>
        <v>0</v>
      </c>
    </row>
    <row r="1029" spans="1:36">
      <c r="A1029" s="41">
        <f t="shared" si="490"/>
        <v>963</v>
      </c>
      <c r="B1029" s="150">
        <f>IF(ISNUMBER(A1029),INDEX('MetaTrader Import'!$H$13:$J$5893,TRUNC(((A1029-$A$39+1)-1)/3)+1,MOD((A1029-$A$39+1)-1,3)+1),"")</f>
        <v>0</v>
      </c>
      <c r="C1029" s="43">
        <f t="shared" ca="1" si="467"/>
        <v>25.437130086320838</v>
      </c>
      <c r="D1029" s="43">
        <f t="shared" ca="1" si="468"/>
        <v>1.1022758909037313</v>
      </c>
      <c r="E1029" s="43">
        <f t="shared" ca="1" si="469"/>
        <v>26.539405977224568</v>
      </c>
      <c r="F1029" s="43">
        <f t="shared" ca="1" si="470"/>
        <v>2.6539405977224568</v>
      </c>
      <c r="G1029" s="43">
        <f>IF(A1029&lt;&gt;"",IF(A1029&lt;Data!$G$11*0.25,$C$13/$G$32,IF(A1029&gt;Data!$G$11*0.25,$C$13,$C$13*10)),"")</f>
        <v>2</v>
      </c>
      <c r="H1029" s="43">
        <f>IF(A1029&lt;&gt;"",IF(Data!$G$9="constant",$C$13,IF(Data!$G$9="squeeze",G1029,F1029)),"")</f>
        <v>2</v>
      </c>
      <c r="I1029" s="38">
        <f ca="1">IF(ISNUMBER(A1029),NORMINV(RAND(),0,IF(AND(Data!$G$9="squeeze",A1029&lt;Data!$G$11*0.25),$H$32,1)*$C$30*$C$13)*($C$14*$C$12),"")</f>
        <v>3.2095944594991914E-4</v>
      </c>
      <c r="J1029" s="42">
        <f ca="1">IFERROR(IF(Data!$C$6="Real",B1029,I1029+J1028+($C$14*$C$12)*(NORMINV(RAND(),$C$15,CHOOSE($G$13,$C$13,F1029,G1029)))),"")</f>
        <v>1.3470054253170642</v>
      </c>
      <c r="K1029" s="88">
        <f>IF(ISNUMBER(A1029), IF($G$16="fixed",$G$17,MIN(H1029*Data!$C$7*$C$16*0.5,$C$17*Data!$C$7))*$C$12,"")</f>
        <v>8.0000000000000007E-5</v>
      </c>
      <c r="L1029" s="42">
        <f t="shared" ca="1" si="464"/>
        <v>1.3470054253170642</v>
      </c>
      <c r="M1029" s="44">
        <f t="shared" ca="1" si="465"/>
        <v>1.3470454253170643</v>
      </c>
      <c r="N1029" s="44">
        <f t="shared" ca="1" si="466"/>
        <v>1.3469654253170642</v>
      </c>
      <c r="O1029" s="108">
        <f t="shared" ca="1" si="471"/>
        <v>0.36163282639228855</v>
      </c>
      <c r="P1029" s="102">
        <f t="shared" ca="1" si="472"/>
        <v>4.6681216826397725</v>
      </c>
      <c r="Q1029" s="102">
        <f t="shared" ca="1" si="473"/>
        <v>-3.2874096994169814E-2</v>
      </c>
      <c r="R1029" s="120">
        <f t="shared" ca="1" si="491"/>
        <v>1</v>
      </c>
      <c r="S1029" s="54">
        <f t="shared" ca="1" si="492"/>
        <v>0</v>
      </c>
      <c r="T1029" s="5">
        <f t="shared" ca="1" si="474"/>
        <v>1.3475392670087669</v>
      </c>
      <c r="U1029" s="152">
        <f t="shared" ca="1" si="475"/>
        <v>1.3551546055591035</v>
      </c>
      <c r="V1029" s="152">
        <f t="shared" ca="1" si="476"/>
        <v>1.3410926221287864</v>
      </c>
      <c r="W1029" s="153">
        <f t="shared" ca="1" si="477"/>
        <v>2</v>
      </c>
      <c r="X1029" s="153">
        <f t="shared" ca="1" si="478"/>
        <v>2</v>
      </c>
      <c r="Y1029" s="153">
        <f t="shared" ca="1" si="479"/>
        <v>8</v>
      </c>
      <c r="Z1029" s="153">
        <f t="shared" ca="1" si="480"/>
        <v>8</v>
      </c>
      <c r="AA1029" s="152">
        <f t="shared" ca="1" si="481"/>
        <v>1.3520566961946332</v>
      </c>
      <c r="AB1029" s="152">
        <f t="shared" ca="1" si="482"/>
        <v>1.343007522143606</v>
      </c>
      <c r="AC1029" s="154">
        <f t="shared" ca="1" si="483"/>
        <v>-407.30167020551988</v>
      </c>
      <c r="AD1029" s="154">
        <f t="shared" ca="1" si="484"/>
        <v>-323.03225387666498</v>
      </c>
      <c r="AE1029" s="3">
        <f t="shared" ca="1" si="485"/>
        <v>-45.645870255136558</v>
      </c>
      <c r="AF1029" s="3">
        <f t="shared" ca="1" si="486"/>
        <v>-730.33392408218492</v>
      </c>
      <c r="AG1029" s="3" t="str">
        <f t="shared" ca="1" si="493"/>
        <v>N</v>
      </c>
      <c r="AH1029" s="4" t="str">
        <f t="shared" ca="1" si="487"/>
        <v/>
      </c>
      <c r="AI1029" s="75">
        <f t="shared" ca="1" si="488"/>
        <v>-73.033392408218504</v>
      </c>
      <c r="AJ1029" s="75">
        <f t="shared" ca="1" si="489"/>
        <v>0</v>
      </c>
    </row>
    <row r="1030" spans="1:36">
      <c r="A1030" s="41">
        <f t="shared" si="490"/>
        <v>964</v>
      </c>
      <c r="B1030" s="150">
        <f ca="1">IF(ISNUMBER(A1030),INDEX('MetaTrader Import'!$H$13:$J$5893,TRUNC(((A1030-$A$39+1)-1)/3)+1,MOD((A1030-$A$39+1)-1,3)+1),"")</f>
        <v>0</v>
      </c>
      <c r="C1030" s="43">
        <f t="shared" ca="1" si="467"/>
        <v>26.539405977224568</v>
      </c>
      <c r="D1030" s="43">
        <f t="shared" ca="1" si="468"/>
        <v>0.36118863163822712</v>
      </c>
      <c r="E1030" s="43">
        <f t="shared" ca="1" si="469"/>
        <v>26.900594608862797</v>
      </c>
      <c r="F1030" s="43">
        <f t="shared" ca="1" si="470"/>
        <v>2.6900594608862796</v>
      </c>
      <c r="G1030" s="43">
        <f>IF(A1030&lt;&gt;"",IF(A1030&lt;Data!$G$11*0.25,$C$13/$G$32,IF(A1030&gt;Data!$G$11*0.25,$C$13,$C$13*10)),"")</f>
        <v>2</v>
      </c>
      <c r="H1030" s="43">
        <f>IF(A1030&lt;&gt;"",IF(Data!$G$9="constant",$C$13,IF(Data!$G$9="squeeze",G1030,F1030)),"")</f>
        <v>2</v>
      </c>
      <c r="I1030" s="38">
        <f ca="1">IF(ISNUMBER(A1030),NORMINV(RAND(),0,IF(AND(Data!$G$9="squeeze",A1030&lt;Data!$G$11*0.25),$H$32,1)*$C$30*$C$13)*($C$14*$C$12),"")</f>
        <v>-3.9153570443220786E-4</v>
      </c>
      <c r="J1030" s="42">
        <f ca="1">IFERROR(IF(Data!$C$6="Real",B1030,I1030+J1029+($C$14*$C$12)*(NORMINV(RAND(),$C$15,CHOOSE($G$13,$C$13,F1030,G1030)))),"")</f>
        <v>1.3468883058285106</v>
      </c>
      <c r="K1030" s="88">
        <f>IF(ISNUMBER(A1030), IF($G$16="fixed",$G$17,MIN(H1030*Data!$C$7*$C$16*0.5,$C$17*Data!$C$7))*$C$12,"")</f>
        <v>8.0000000000000007E-5</v>
      </c>
      <c r="L1030" s="42">
        <f t="shared" ref="L1030:L1093" ca="1" si="494">IFERROR(J1030,"")</f>
        <v>1.3468883058285106</v>
      </c>
      <c r="M1030" s="44">
        <f t="shared" ref="M1030:M1093" ca="1" si="495">IFERROR(L1030+K1030*0.5,"")</f>
        <v>1.3469283058285106</v>
      </c>
      <c r="N1030" s="44">
        <f t="shared" ref="N1030:N1093" ca="1" si="496">IFERROR(L1030-K1030*0.5,"")</f>
        <v>1.3468483058285106</v>
      </c>
      <c r="O1030" s="108">
        <f t="shared" ca="1" si="471"/>
        <v>-7.0831338401609684E-2</v>
      </c>
      <c r="P1030" s="102">
        <f t="shared" ca="1" si="472"/>
        <v>3.600341013866168</v>
      </c>
      <c r="Q1030" s="102">
        <f t="shared" ca="1" si="473"/>
        <v>-0.10802391320047879</v>
      </c>
      <c r="R1030" s="120">
        <f t="shared" ca="1" si="491"/>
        <v>1</v>
      </c>
      <c r="S1030" s="54">
        <f t="shared" ca="1" si="492"/>
        <v>0</v>
      </c>
      <c r="T1030" s="5">
        <f t="shared" ca="1" si="474"/>
        <v>1.3475392670087669</v>
      </c>
      <c r="U1030" s="152">
        <f t="shared" ca="1" si="475"/>
        <v>1.3551546055591035</v>
      </c>
      <c r="V1030" s="152">
        <f t="shared" ca="1" si="476"/>
        <v>1.3410926221287864</v>
      </c>
      <c r="W1030" s="153">
        <f t="shared" ca="1" si="477"/>
        <v>2</v>
      </c>
      <c r="X1030" s="153">
        <f t="shared" ca="1" si="478"/>
        <v>2</v>
      </c>
      <c r="Y1030" s="153">
        <f t="shared" ca="1" si="479"/>
        <v>8</v>
      </c>
      <c r="Z1030" s="153">
        <f t="shared" ca="1" si="480"/>
        <v>8</v>
      </c>
      <c r="AA1030" s="152">
        <f t="shared" ca="1" si="481"/>
        <v>1.3520566961946332</v>
      </c>
      <c r="AB1030" s="152">
        <f t="shared" ca="1" si="482"/>
        <v>1.343007522143606</v>
      </c>
      <c r="AC1030" s="154">
        <f t="shared" ca="1" si="483"/>
        <v>-416.67122928981115</v>
      </c>
      <c r="AD1030" s="154">
        <f t="shared" ca="1" si="484"/>
        <v>-313.66269479237371</v>
      </c>
      <c r="AE1030" s="3">
        <f t="shared" ca="1" si="485"/>
        <v>-45.645870255136558</v>
      </c>
      <c r="AF1030" s="3">
        <f t="shared" ca="1" si="486"/>
        <v>-730.33392408218492</v>
      </c>
      <c r="AG1030" s="3" t="str">
        <f t="shared" ca="1" si="493"/>
        <v>N</v>
      </c>
      <c r="AH1030" s="4" t="str">
        <f t="shared" ca="1" si="487"/>
        <v/>
      </c>
      <c r="AI1030" s="75">
        <f t="shared" ca="1" si="488"/>
        <v>-73.033392408218504</v>
      </c>
      <c r="AJ1030" s="75">
        <f t="shared" ca="1" si="489"/>
        <v>0</v>
      </c>
    </row>
    <row r="1031" spans="1:36">
      <c r="A1031" s="41">
        <f t="shared" si="490"/>
        <v>965</v>
      </c>
      <c r="B1031" s="150">
        <f ca="1">IF(ISNUMBER(A1031),INDEX('MetaTrader Import'!$H$13:$J$5893,TRUNC(((A1031-$A$39+1)-1)/3)+1,MOD((A1031-$A$39+1)-1,3)+1),"")</f>
        <v>0</v>
      </c>
      <c r="C1031" s="43">
        <f t="shared" ca="1" si="467"/>
        <v>26.900594608862797</v>
      </c>
      <c r="D1031" s="43">
        <f t="shared" ca="1" si="468"/>
        <v>-1.4203278140216864</v>
      </c>
      <c r="E1031" s="43">
        <f t="shared" ca="1" si="469"/>
        <v>25.480266794841111</v>
      </c>
      <c r="F1031" s="43">
        <f t="shared" ca="1" si="470"/>
        <v>2.5480266794841109</v>
      </c>
      <c r="G1031" s="43">
        <f>IF(A1031&lt;&gt;"",IF(A1031&lt;Data!$G$11*0.25,$C$13/$G$32,IF(A1031&gt;Data!$G$11*0.25,$C$13,$C$13*10)),"")</f>
        <v>2</v>
      </c>
      <c r="H1031" s="43">
        <f>IF(A1031&lt;&gt;"",IF(Data!$G$9="constant",$C$13,IF(Data!$G$9="squeeze",G1031,F1031)),"")</f>
        <v>2</v>
      </c>
      <c r="I1031" s="38">
        <f ca="1">IF(ISNUMBER(A1031),NORMINV(RAND(),0,IF(AND(Data!$G$9="squeeze",A1031&lt;Data!$G$11*0.25),$H$32,1)*$C$30*$C$13)*($C$14*$C$12),"")</f>
        <v>7.7036700864325722E-4</v>
      </c>
      <c r="J1031" s="42">
        <f ca="1">IFERROR(IF(Data!$C$6="Real",B1031,I1031+J1030+($C$14*$C$12)*(NORMINV(RAND(),$C$15,CHOOSE($G$13,$C$13,F1031,G1031)))),"")</f>
        <v>1.3479763197092254</v>
      </c>
      <c r="K1031" s="88">
        <f>IF(ISNUMBER(A1031), IF($G$16="fixed",$G$17,MIN(H1031*Data!$C$7*$C$16*0.5,$C$17*Data!$C$7))*$C$12,"")</f>
        <v>8.0000000000000007E-5</v>
      </c>
      <c r="L1031" s="42">
        <f t="shared" ca="1" si="494"/>
        <v>1.3479763197092254</v>
      </c>
      <c r="M1031" s="44">
        <f t="shared" ca="1" si="495"/>
        <v>1.3480163197092254</v>
      </c>
      <c r="N1031" s="44">
        <f t="shared" ca="1" si="496"/>
        <v>1.3479363197092253</v>
      </c>
      <c r="O1031" s="108">
        <f t="shared" ca="1" si="471"/>
        <v>-5.9415161322811418E-3</v>
      </c>
      <c r="P1031" s="102">
        <f t="shared" ca="1" si="472"/>
        <v>3.8261592852664523</v>
      </c>
      <c r="Q1031" s="102">
        <f t="shared" ca="1" si="473"/>
        <v>-0.16667064777617346</v>
      </c>
      <c r="R1031" s="120">
        <f t="shared" ca="1" si="491"/>
        <v>1</v>
      </c>
      <c r="S1031" s="54">
        <f t="shared" ca="1" si="492"/>
        <v>0</v>
      </c>
      <c r="T1031" s="5">
        <f t="shared" ca="1" si="474"/>
        <v>1.3475392670087669</v>
      </c>
      <c r="U1031" s="152">
        <f t="shared" ca="1" si="475"/>
        <v>1.3551546055591035</v>
      </c>
      <c r="V1031" s="152">
        <f t="shared" ca="1" si="476"/>
        <v>1.3410926221287864</v>
      </c>
      <c r="W1031" s="153">
        <f t="shared" ca="1" si="477"/>
        <v>2</v>
      </c>
      <c r="X1031" s="153">
        <f t="shared" ca="1" si="478"/>
        <v>2</v>
      </c>
      <c r="Y1031" s="153">
        <f t="shared" ca="1" si="479"/>
        <v>8</v>
      </c>
      <c r="Z1031" s="153">
        <f t="shared" ca="1" si="480"/>
        <v>8</v>
      </c>
      <c r="AA1031" s="152">
        <f t="shared" ca="1" si="481"/>
        <v>1.3520566961946332</v>
      </c>
      <c r="AB1031" s="152">
        <f t="shared" ca="1" si="482"/>
        <v>1.343007522143606</v>
      </c>
      <c r="AC1031" s="154">
        <f t="shared" ca="1" si="483"/>
        <v>-329.63011883262891</v>
      </c>
      <c r="AD1031" s="154">
        <f t="shared" ca="1" si="484"/>
        <v>-400.70380524955596</v>
      </c>
      <c r="AE1031" s="3">
        <f t="shared" ca="1" si="485"/>
        <v>-45.645870255136558</v>
      </c>
      <c r="AF1031" s="3">
        <f t="shared" ca="1" si="486"/>
        <v>-730.33392408218492</v>
      </c>
      <c r="AG1031" s="3" t="str">
        <f t="shared" ca="1" si="493"/>
        <v>N</v>
      </c>
      <c r="AH1031" s="4" t="str">
        <f t="shared" ca="1" si="487"/>
        <v/>
      </c>
      <c r="AI1031" s="75">
        <f t="shared" ca="1" si="488"/>
        <v>-73.033392408218504</v>
      </c>
      <c r="AJ1031" s="75">
        <f t="shared" ca="1" si="489"/>
        <v>0</v>
      </c>
    </row>
    <row r="1032" spans="1:36">
      <c r="A1032" s="41">
        <f t="shared" si="490"/>
        <v>966</v>
      </c>
      <c r="B1032" s="150">
        <f>IF(ISNUMBER(A1032),INDEX('MetaTrader Import'!$H$13:$J$5893,TRUNC(((A1032-$A$39+1)-1)/3)+1,MOD((A1032-$A$39+1)-1,3)+1),"")</f>
        <v>0</v>
      </c>
      <c r="C1032" s="43">
        <f t="shared" ca="1" si="467"/>
        <v>25.480266794841111</v>
      </c>
      <c r="D1032" s="43">
        <f t="shared" ca="1" si="468"/>
        <v>0.52853166111610728</v>
      </c>
      <c r="E1032" s="43">
        <f t="shared" ca="1" si="469"/>
        <v>26.008798455957219</v>
      </c>
      <c r="F1032" s="43">
        <f t="shared" ca="1" si="470"/>
        <v>2.6008798455957218</v>
      </c>
      <c r="G1032" s="43">
        <f>IF(A1032&lt;&gt;"",IF(A1032&lt;Data!$G$11*0.25,$C$13/$G$32,IF(A1032&gt;Data!$G$11*0.25,$C$13,$C$13*10)),"")</f>
        <v>2</v>
      </c>
      <c r="H1032" s="43">
        <f>IF(A1032&lt;&gt;"",IF(Data!$G$9="constant",$C$13,IF(Data!$G$9="squeeze",G1032,F1032)),"")</f>
        <v>2</v>
      </c>
      <c r="I1032" s="38">
        <f ca="1">IF(ISNUMBER(A1032),NORMINV(RAND(),0,IF(AND(Data!$G$9="squeeze",A1032&lt;Data!$G$11*0.25),$H$32,1)*$C$30*$C$13)*($C$14*$C$12),"")</f>
        <v>1.5365171495220408E-4</v>
      </c>
      <c r="J1032" s="42">
        <f ca="1">IFERROR(IF(Data!$C$6="Real",B1032,I1032+J1031+($C$14*$C$12)*(NORMINV(RAND(),$C$15,CHOOSE($G$13,$C$13,F1032,G1032)))),"")</f>
        <v>1.3475481844599846</v>
      </c>
      <c r="K1032" s="88">
        <f>IF(ISNUMBER(A1032), IF($G$16="fixed",$G$17,MIN(H1032*Data!$C$7*$C$16*0.5,$C$17*Data!$C$7))*$C$12,"")</f>
        <v>8.0000000000000007E-5</v>
      </c>
      <c r="L1032" s="42">
        <f t="shared" ca="1" si="494"/>
        <v>1.3475481844599846</v>
      </c>
      <c r="M1032" s="44">
        <f t="shared" ca="1" si="495"/>
        <v>1.3475881844599846</v>
      </c>
      <c r="N1032" s="44">
        <f t="shared" ca="1" si="496"/>
        <v>1.3475081844599845</v>
      </c>
      <c r="O1032" s="108">
        <f t="shared" ca="1" si="471"/>
        <v>3.6953662543248722E-2</v>
      </c>
      <c r="P1032" s="102">
        <f t="shared" ca="1" si="472"/>
        <v>3.8443894586339344</v>
      </c>
      <c r="Q1032" s="102">
        <f t="shared" ca="1" si="473"/>
        <v>-0.21125497870184987</v>
      </c>
      <c r="R1032" s="120">
        <f t="shared" ca="1" si="491"/>
        <v>1</v>
      </c>
      <c r="S1032" s="54">
        <f t="shared" ca="1" si="492"/>
        <v>0</v>
      </c>
      <c r="T1032" s="5">
        <f t="shared" ca="1" si="474"/>
        <v>1.3475392670087669</v>
      </c>
      <c r="U1032" s="152">
        <f t="shared" ca="1" si="475"/>
        <v>1.3551546055591035</v>
      </c>
      <c r="V1032" s="152">
        <f t="shared" ca="1" si="476"/>
        <v>1.3410926221287864</v>
      </c>
      <c r="W1032" s="153">
        <f t="shared" ca="1" si="477"/>
        <v>2</v>
      </c>
      <c r="X1032" s="153">
        <f t="shared" ca="1" si="478"/>
        <v>2</v>
      </c>
      <c r="Y1032" s="153">
        <f t="shared" ca="1" si="479"/>
        <v>8</v>
      </c>
      <c r="Z1032" s="153">
        <f t="shared" ca="1" si="480"/>
        <v>8</v>
      </c>
      <c r="AA1032" s="152">
        <f t="shared" ca="1" si="481"/>
        <v>1.3520566961946332</v>
      </c>
      <c r="AB1032" s="152">
        <f t="shared" ca="1" si="482"/>
        <v>1.343007522143606</v>
      </c>
      <c r="AC1032" s="154">
        <f t="shared" ca="1" si="483"/>
        <v>-363.8809387718922</v>
      </c>
      <c r="AD1032" s="154">
        <f t="shared" ca="1" si="484"/>
        <v>-366.45298531029266</v>
      </c>
      <c r="AE1032" s="3">
        <f t="shared" ca="1" si="485"/>
        <v>-45.645870255136558</v>
      </c>
      <c r="AF1032" s="3">
        <f t="shared" ca="1" si="486"/>
        <v>-730.33392408218492</v>
      </c>
      <c r="AG1032" s="3" t="str">
        <f t="shared" ca="1" si="493"/>
        <v>N</v>
      </c>
      <c r="AH1032" s="4" t="str">
        <f t="shared" ca="1" si="487"/>
        <v/>
      </c>
      <c r="AI1032" s="75">
        <f t="shared" ca="1" si="488"/>
        <v>-73.033392408218504</v>
      </c>
      <c r="AJ1032" s="75">
        <f t="shared" ca="1" si="489"/>
        <v>0</v>
      </c>
    </row>
    <row r="1033" spans="1:36">
      <c r="A1033" s="41">
        <f t="shared" si="490"/>
        <v>967</v>
      </c>
      <c r="B1033" s="150">
        <f ca="1">IF(ISNUMBER(A1033),INDEX('MetaTrader Import'!$H$13:$J$5893,TRUNC(((A1033-$A$39+1)-1)/3)+1,MOD((A1033-$A$39+1)-1,3)+1),"")</f>
        <v>0</v>
      </c>
      <c r="C1033" s="43">
        <f t="shared" ca="1" si="467"/>
        <v>26.008798455957219</v>
      </c>
      <c r="D1033" s="43">
        <f t="shared" ca="1" si="468"/>
        <v>-1.4115887126675597</v>
      </c>
      <c r="E1033" s="43">
        <f t="shared" ca="1" si="469"/>
        <v>24.59720974328966</v>
      </c>
      <c r="F1033" s="43">
        <f t="shared" ca="1" si="470"/>
        <v>2.4597209743289659</v>
      </c>
      <c r="G1033" s="43">
        <f>IF(A1033&lt;&gt;"",IF(A1033&lt;Data!$G$11*0.25,$C$13/$G$32,IF(A1033&gt;Data!$G$11*0.25,$C$13,$C$13*10)),"")</f>
        <v>2</v>
      </c>
      <c r="H1033" s="43">
        <f>IF(A1033&lt;&gt;"",IF(Data!$G$9="constant",$C$13,IF(Data!$G$9="squeeze",G1033,F1033)),"")</f>
        <v>2</v>
      </c>
      <c r="I1033" s="38">
        <f ca="1">IF(ISNUMBER(A1033),NORMINV(RAND(),0,IF(AND(Data!$G$9="squeeze",A1033&lt;Data!$G$11*0.25),$H$32,1)*$C$30*$C$13)*($C$14*$C$12),"")</f>
        <v>-1.6336268648613938E-5</v>
      </c>
      <c r="J1033" s="42">
        <f ca="1">IFERROR(IF(Data!$C$6="Real",B1033,I1033+J1032+($C$14*$C$12)*(NORMINV(RAND(),$C$15,CHOOSE($G$13,$C$13,F1033,G1033)))),"")</f>
        <v>1.3477281938380463</v>
      </c>
      <c r="K1033" s="88">
        <f>IF(ISNUMBER(A1033), IF($G$16="fixed",$G$17,MIN(H1033*Data!$C$7*$C$16*0.5,$C$17*Data!$C$7))*$C$12,"")</f>
        <v>8.0000000000000007E-5</v>
      </c>
      <c r="L1033" s="42">
        <f t="shared" ca="1" si="494"/>
        <v>1.3477281938380463</v>
      </c>
      <c r="M1033" s="44">
        <f t="shared" ca="1" si="495"/>
        <v>1.3477681938380464</v>
      </c>
      <c r="N1033" s="44">
        <f t="shared" ca="1" si="496"/>
        <v>1.3476881938380463</v>
      </c>
      <c r="O1033" s="108">
        <f t="shared" ca="1" si="471"/>
        <v>1.7980249066494394E-2</v>
      </c>
      <c r="P1033" s="102">
        <f t="shared" ca="1" si="472"/>
        <v>3.8006420532487937</v>
      </c>
      <c r="Q1033" s="102">
        <f t="shared" ca="1" si="473"/>
        <v>-0.2490783444789742</v>
      </c>
      <c r="R1033" s="120">
        <f t="shared" ca="1" si="491"/>
        <v>1</v>
      </c>
      <c r="S1033" s="54">
        <f t="shared" ca="1" si="492"/>
        <v>0</v>
      </c>
      <c r="T1033" s="5">
        <f t="shared" ca="1" si="474"/>
        <v>1.3475392670087669</v>
      </c>
      <c r="U1033" s="152">
        <f t="shared" ca="1" si="475"/>
        <v>1.3551546055591035</v>
      </c>
      <c r="V1033" s="152">
        <f t="shared" ca="1" si="476"/>
        <v>1.3410926221287864</v>
      </c>
      <c r="W1033" s="153">
        <f t="shared" ca="1" si="477"/>
        <v>2</v>
      </c>
      <c r="X1033" s="153">
        <f t="shared" ca="1" si="478"/>
        <v>2</v>
      </c>
      <c r="Y1033" s="153">
        <f t="shared" ca="1" si="479"/>
        <v>8</v>
      </c>
      <c r="Z1033" s="153">
        <f t="shared" ca="1" si="480"/>
        <v>8</v>
      </c>
      <c r="AA1033" s="152">
        <f t="shared" ca="1" si="481"/>
        <v>1.3520566961946332</v>
      </c>
      <c r="AB1033" s="152">
        <f t="shared" ca="1" si="482"/>
        <v>1.343007522143606</v>
      </c>
      <c r="AC1033" s="154">
        <f t="shared" ca="1" si="483"/>
        <v>-349.48018852695384</v>
      </c>
      <c r="AD1033" s="154">
        <f t="shared" ca="1" si="484"/>
        <v>-380.85373555523108</v>
      </c>
      <c r="AE1033" s="3">
        <f t="shared" ca="1" si="485"/>
        <v>-45.645870255136558</v>
      </c>
      <c r="AF1033" s="3">
        <f t="shared" ca="1" si="486"/>
        <v>-730.33392408218492</v>
      </c>
      <c r="AG1033" s="3" t="str">
        <f t="shared" ca="1" si="493"/>
        <v>N</v>
      </c>
      <c r="AH1033" s="4" t="str">
        <f t="shared" ca="1" si="487"/>
        <v/>
      </c>
      <c r="AI1033" s="75">
        <f t="shared" ca="1" si="488"/>
        <v>-73.033392408218504</v>
      </c>
      <c r="AJ1033" s="75">
        <f t="shared" ca="1" si="489"/>
        <v>0</v>
      </c>
    </row>
    <row r="1034" spans="1:36">
      <c r="A1034" s="41">
        <f t="shared" si="490"/>
        <v>968</v>
      </c>
      <c r="B1034" s="150">
        <f ca="1">IF(ISNUMBER(A1034),INDEX('MetaTrader Import'!$H$13:$J$5893,TRUNC(((A1034-$A$39+1)-1)/3)+1,MOD((A1034-$A$39+1)-1,3)+1),"")</f>
        <v>0</v>
      </c>
      <c r="C1034" s="43">
        <f t="shared" ca="1" si="467"/>
        <v>24.59720974328966</v>
      </c>
      <c r="D1034" s="43">
        <f t="shared" ca="1" si="468"/>
        <v>0.29159948870921387</v>
      </c>
      <c r="E1034" s="43">
        <f t="shared" ca="1" si="469"/>
        <v>24.888809231998874</v>
      </c>
      <c r="F1034" s="43">
        <f t="shared" ca="1" si="470"/>
        <v>2.4888809231998872</v>
      </c>
      <c r="G1034" s="43">
        <f>IF(A1034&lt;&gt;"",IF(A1034&lt;Data!$G$11*0.25,$C$13/$G$32,IF(A1034&gt;Data!$G$11*0.25,$C$13,$C$13*10)),"")</f>
        <v>2</v>
      </c>
      <c r="H1034" s="43">
        <f>IF(A1034&lt;&gt;"",IF(Data!$G$9="constant",$C$13,IF(Data!$G$9="squeeze",G1034,F1034)),"")</f>
        <v>2</v>
      </c>
      <c r="I1034" s="38">
        <f ca="1">IF(ISNUMBER(A1034),NORMINV(RAND(),0,IF(AND(Data!$G$9="squeeze",A1034&lt;Data!$G$11*0.25),$H$32,1)*$C$30*$C$13)*($C$14*$C$12),"")</f>
        <v>4.9470184038585819E-4</v>
      </c>
      <c r="J1034" s="42">
        <f ca="1">IFERROR(IF(Data!$C$6="Real",B1034,I1034+J1033+($C$14*$C$12)*(NORMINV(RAND(),$C$15,CHOOSE($G$13,$C$13,F1034,G1034)))),"")</f>
        <v>1.3483386616740625</v>
      </c>
      <c r="K1034" s="88">
        <f>IF(ISNUMBER(A1034), IF($G$16="fixed",$G$17,MIN(H1034*Data!$C$7*$C$16*0.5,$C$17*Data!$C$7))*$C$12,"")</f>
        <v>8.0000000000000007E-5</v>
      </c>
      <c r="L1034" s="42">
        <f t="shared" ca="1" si="494"/>
        <v>1.3483386616740625</v>
      </c>
      <c r="M1034" s="44">
        <f t="shared" ca="1" si="495"/>
        <v>1.3483786616740625</v>
      </c>
      <c r="N1034" s="44">
        <f t="shared" ca="1" si="496"/>
        <v>1.3482986616740624</v>
      </c>
      <c r="O1034" s="108">
        <f t="shared" ca="1" si="471"/>
        <v>0.19007169836229457</v>
      </c>
      <c r="P1034" s="102">
        <f t="shared" ca="1" si="472"/>
        <v>4.3912591700286479</v>
      </c>
      <c r="Q1034" s="102">
        <f t="shared" ca="1" si="473"/>
        <v>-0.26238268673906529</v>
      </c>
      <c r="R1034" s="120">
        <f t="shared" ca="1" si="491"/>
        <v>1</v>
      </c>
      <c r="S1034" s="54">
        <f t="shared" ca="1" si="492"/>
        <v>0</v>
      </c>
      <c r="T1034" s="5">
        <f t="shared" ca="1" si="474"/>
        <v>1.3475392670087669</v>
      </c>
      <c r="U1034" s="152">
        <f t="shared" ca="1" si="475"/>
        <v>1.3551546055591035</v>
      </c>
      <c r="V1034" s="152">
        <f t="shared" ca="1" si="476"/>
        <v>1.3410926221287864</v>
      </c>
      <c r="W1034" s="153">
        <f t="shared" ca="1" si="477"/>
        <v>2</v>
      </c>
      <c r="X1034" s="153">
        <f t="shared" ca="1" si="478"/>
        <v>2</v>
      </c>
      <c r="Y1034" s="153">
        <f t="shared" ca="1" si="479"/>
        <v>8</v>
      </c>
      <c r="Z1034" s="153">
        <f t="shared" ca="1" si="480"/>
        <v>8</v>
      </c>
      <c r="AA1034" s="152">
        <f t="shared" ca="1" si="481"/>
        <v>1.3520566961946332</v>
      </c>
      <c r="AB1034" s="152">
        <f t="shared" ca="1" si="482"/>
        <v>1.343007522143606</v>
      </c>
      <c r="AC1034" s="154">
        <f t="shared" ca="1" si="483"/>
        <v>-300.64276164566195</v>
      </c>
      <c r="AD1034" s="154">
        <f t="shared" ca="1" si="484"/>
        <v>-429.69116243652297</v>
      </c>
      <c r="AE1034" s="3">
        <f t="shared" ca="1" si="485"/>
        <v>-45.645870255136558</v>
      </c>
      <c r="AF1034" s="3">
        <f t="shared" ca="1" si="486"/>
        <v>-730.33392408218492</v>
      </c>
      <c r="AG1034" s="3" t="str">
        <f t="shared" ca="1" si="493"/>
        <v>N</v>
      </c>
      <c r="AH1034" s="4" t="str">
        <f t="shared" ca="1" si="487"/>
        <v/>
      </c>
      <c r="AI1034" s="75">
        <f t="shared" ca="1" si="488"/>
        <v>-73.033392408218504</v>
      </c>
      <c r="AJ1034" s="75">
        <f t="shared" ca="1" si="489"/>
        <v>0</v>
      </c>
    </row>
    <row r="1035" spans="1:36">
      <c r="A1035" s="41">
        <f t="shared" si="490"/>
        <v>969</v>
      </c>
      <c r="B1035" s="150">
        <f>IF(ISNUMBER(A1035),INDEX('MetaTrader Import'!$H$13:$J$5893,TRUNC(((A1035-$A$39+1)-1)/3)+1,MOD((A1035-$A$39+1)-1,3)+1),"")</f>
        <v>0</v>
      </c>
      <c r="C1035" s="43">
        <f t="shared" ca="1" si="467"/>
        <v>24.888809231998874</v>
      </c>
      <c r="D1035" s="43">
        <f t="shared" ca="1" si="468"/>
        <v>-3.6036696671770341E-2</v>
      </c>
      <c r="E1035" s="43">
        <f t="shared" ca="1" si="469"/>
        <v>24.852772535327102</v>
      </c>
      <c r="F1035" s="43">
        <f t="shared" ca="1" si="470"/>
        <v>2.4852772535327103</v>
      </c>
      <c r="G1035" s="43">
        <f>IF(A1035&lt;&gt;"",IF(A1035&lt;Data!$G$11*0.25,$C$13/$G$32,IF(A1035&gt;Data!$G$11*0.25,$C$13,$C$13*10)),"")</f>
        <v>2</v>
      </c>
      <c r="H1035" s="43">
        <f>IF(A1035&lt;&gt;"",IF(Data!$G$9="constant",$C$13,IF(Data!$G$9="squeeze",G1035,F1035)),"")</f>
        <v>2</v>
      </c>
      <c r="I1035" s="38">
        <f ca="1">IF(ISNUMBER(A1035),NORMINV(RAND(),0,IF(AND(Data!$G$9="squeeze",A1035&lt;Data!$G$11*0.25),$H$32,1)*$C$30*$C$13)*($C$14*$C$12),"")</f>
        <v>1.3699385391507658E-4</v>
      </c>
      <c r="J1035" s="42">
        <f ca="1">IFERROR(IF(Data!$C$6="Real",B1035,I1035+J1034+($C$14*$C$12)*(NORMINV(RAND(),$C$15,CHOOSE($G$13,$C$13,F1035,G1035)))),"")</f>
        <v>1.3479200841909675</v>
      </c>
      <c r="K1035" s="88">
        <f>IF(ISNUMBER(A1035), IF($G$16="fixed",$G$17,MIN(H1035*Data!$C$7*$C$16*0.5,$C$17*Data!$C$7))*$C$12,"")</f>
        <v>8.0000000000000007E-5</v>
      </c>
      <c r="L1035" s="42">
        <f t="shared" ca="1" si="494"/>
        <v>1.3479200841909675</v>
      </c>
      <c r="M1035" s="44">
        <f t="shared" ca="1" si="495"/>
        <v>1.3479600841909676</v>
      </c>
      <c r="N1035" s="44">
        <f t="shared" ca="1" si="496"/>
        <v>1.3478800841909675</v>
      </c>
      <c r="O1035" s="108">
        <f t="shared" ca="1" si="471"/>
        <v>0.17507038950253281</v>
      </c>
      <c r="P1035" s="102">
        <f t="shared" ca="1" si="472"/>
        <v>4.3550119355332999</v>
      </c>
      <c r="Q1035" s="102">
        <f t="shared" ca="1" si="473"/>
        <v>-0.26997490265038326</v>
      </c>
      <c r="R1035" s="120">
        <f t="shared" ca="1" si="491"/>
        <v>1</v>
      </c>
      <c r="S1035" s="54">
        <f t="shared" ca="1" si="492"/>
        <v>0</v>
      </c>
      <c r="T1035" s="5">
        <f t="shared" ca="1" si="474"/>
        <v>1.3475392670087669</v>
      </c>
      <c r="U1035" s="152">
        <f t="shared" ca="1" si="475"/>
        <v>1.3551546055591035</v>
      </c>
      <c r="V1035" s="152">
        <f t="shared" ca="1" si="476"/>
        <v>1.3410926221287864</v>
      </c>
      <c r="W1035" s="153">
        <f t="shared" ca="1" si="477"/>
        <v>2</v>
      </c>
      <c r="X1035" s="153">
        <f t="shared" ca="1" si="478"/>
        <v>2</v>
      </c>
      <c r="Y1035" s="153">
        <f t="shared" ca="1" si="479"/>
        <v>8</v>
      </c>
      <c r="Z1035" s="153">
        <f t="shared" ca="1" si="480"/>
        <v>8</v>
      </c>
      <c r="AA1035" s="152">
        <f t="shared" ca="1" si="481"/>
        <v>1.3520566961946332</v>
      </c>
      <c r="AB1035" s="152">
        <f t="shared" ca="1" si="482"/>
        <v>1.343007522143606</v>
      </c>
      <c r="AC1035" s="154">
        <f t="shared" ca="1" si="483"/>
        <v>-334.12896029325623</v>
      </c>
      <c r="AD1035" s="154">
        <f t="shared" ca="1" si="484"/>
        <v>-396.20496378892869</v>
      </c>
      <c r="AE1035" s="3">
        <f t="shared" ca="1" si="485"/>
        <v>-45.645870255136558</v>
      </c>
      <c r="AF1035" s="3">
        <f t="shared" ca="1" si="486"/>
        <v>-730.33392408218492</v>
      </c>
      <c r="AG1035" s="3" t="str">
        <f t="shared" ca="1" si="493"/>
        <v>N</v>
      </c>
      <c r="AH1035" s="4" t="str">
        <f t="shared" ca="1" si="487"/>
        <v/>
      </c>
      <c r="AI1035" s="75">
        <f t="shared" ca="1" si="488"/>
        <v>-73.033392408218504</v>
      </c>
      <c r="AJ1035" s="75">
        <f t="shared" ca="1" si="489"/>
        <v>0</v>
      </c>
    </row>
    <row r="1036" spans="1:36">
      <c r="A1036" s="41">
        <f t="shared" si="490"/>
        <v>970</v>
      </c>
      <c r="B1036" s="150">
        <f ca="1">IF(ISNUMBER(A1036),INDEX('MetaTrader Import'!$H$13:$J$5893,TRUNC(((A1036-$A$39+1)-1)/3)+1,MOD((A1036-$A$39+1)-1,3)+1),"")</f>
        <v>0</v>
      </c>
      <c r="C1036" s="43">
        <f t="shared" ca="1" si="467"/>
        <v>24.852772535327102</v>
      </c>
      <c r="D1036" s="43">
        <f t="shared" ca="1" si="468"/>
        <v>-2.1646402362066888</v>
      </c>
      <c r="E1036" s="43">
        <f t="shared" ca="1" si="469"/>
        <v>22.688132299120412</v>
      </c>
      <c r="F1036" s="43">
        <f t="shared" ca="1" si="470"/>
        <v>2.2688132299120412</v>
      </c>
      <c r="G1036" s="43">
        <f>IF(A1036&lt;&gt;"",IF(A1036&lt;Data!$G$11*0.25,$C$13/$G$32,IF(A1036&gt;Data!$G$11*0.25,$C$13,$C$13*10)),"")</f>
        <v>2</v>
      </c>
      <c r="H1036" s="43">
        <f>IF(A1036&lt;&gt;"",IF(Data!$G$9="constant",$C$13,IF(Data!$G$9="squeeze",G1036,F1036)),"")</f>
        <v>2</v>
      </c>
      <c r="I1036" s="38">
        <f ca="1">IF(ISNUMBER(A1036),NORMINV(RAND(),0,IF(AND(Data!$G$9="squeeze",A1036&lt;Data!$G$11*0.25),$H$32,1)*$C$30*$C$13)*($C$14*$C$12),"")</f>
        <v>-3.3542190904224244E-4</v>
      </c>
      <c r="J1036" s="42">
        <f ca="1">IFERROR(IF(Data!$C$6="Real",B1036,I1036+J1035+($C$14*$C$12)*(NORMINV(RAND(),$C$15,CHOOSE($G$13,$C$13,F1036,G1036)))),"")</f>
        <v>1.34717690111485</v>
      </c>
      <c r="K1036" s="88">
        <f>IF(ISNUMBER(A1036), IF($G$16="fixed",$G$17,MIN(H1036*Data!$C$7*$C$16*0.5,$C$17*Data!$C$7))*$C$12,"")</f>
        <v>8.0000000000000007E-5</v>
      </c>
      <c r="L1036" s="42">
        <f t="shared" ca="1" si="494"/>
        <v>1.34717690111485</v>
      </c>
      <c r="M1036" s="44">
        <f t="shared" ca="1" si="495"/>
        <v>1.34721690111485</v>
      </c>
      <c r="N1036" s="44">
        <f t="shared" ca="1" si="496"/>
        <v>1.34713690111485</v>
      </c>
      <c r="O1036" s="108">
        <f t="shared" ca="1" si="471"/>
        <v>3.5738594700629456E-2</v>
      </c>
      <c r="P1036" s="102">
        <f t="shared" ca="1" si="472"/>
        <v>4.4665723444630823</v>
      </c>
      <c r="Q1036" s="102">
        <f t="shared" ca="1" si="473"/>
        <v>-0.26929703516117953</v>
      </c>
      <c r="R1036" s="120">
        <f t="shared" ca="1" si="491"/>
        <v>1</v>
      </c>
      <c r="S1036" s="54">
        <f t="shared" ca="1" si="492"/>
        <v>0</v>
      </c>
      <c r="T1036" s="5">
        <f t="shared" ca="1" si="474"/>
        <v>1.3475392670087669</v>
      </c>
      <c r="U1036" s="152">
        <f t="shared" ca="1" si="475"/>
        <v>1.3551546055591035</v>
      </c>
      <c r="V1036" s="152">
        <f t="shared" ca="1" si="476"/>
        <v>1.3410926221287864</v>
      </c>
      <c r="W1036" s="153">
        <f t="shared" ca="1" si="477"/>
        <v>2</v>
      </c>
      <c r="X1036" s="153">
        <f t="shared" ca="1" si="478"/>
        <v>2</v>
      </c>
      <c r="Y1036" s="153">
        <f t="shared" ca="1" si="479"/>
        <v>8</v>
      </c>
      <c r="Z1036" s="153">
        <f t="shared" ca="1" si="480"/>
        <v>8</v>
      </c>
      <c r="AA1036" s="152">
        <f t="shared" ca="1" si="481"/>
        <v>1.3520566961946332</v>
      </c>
      <c r="AB1036" s="152">
        <f t="shared" ca="1" si="482"/>
        <v>1.343007522143606</v>
      </c>
      <c r="AC1036" s="154">
        <f t="shared" ca="1" si="483"/>
        <v>-393.58360638265924</v>
      </c>
      <c r="AD1036" s="154">
        <f t="shared" ca="1" si="484"/>
        <v>-336.75031769952568</v>
      </c>
      <c r="AE1036" s="3">
        <f t="shared" ca="1" si="485"/>
        <v>-45.645870255136558</v>
      </c>
      <c r="AF1036" s="3">
        <f t="shared" ca="1" si="486"/>
        <v>-730.33392408218492</v>
      </c>
      <c r="AG1036" s="3" t="str">
        <f t="shared" ca="1" si="493"/>
        <v>N</v>
      </c>
      <c r="AH1036" s="4" t="str">
        <f t="shared" ca="1" si="487"/>
        <v/>
      </c>
      <c r="AI1036" s="75">
        <f t="shared" ca="1" si="488"/>
        <v>-73.033392408218504</v>
      </c>
      <c r="AJ1036" s="75">
        <f t="shared" ca="1" si="489"/>
        <v>0</v>
      </c>
    </row>
    <row r="1037" spans="1:36">
      <c r="A1037" s="41">
        <f t="shared" si="490"/>
        <v>971</v>
      </c>
      <c r="B1037" s="150">
        <f ca="1">IF(ISNUMBER(A1037),INDEX('MetaTrader Import'!$H$13:$J$5893,TRUNC(((A1037-$A$39+1)-1)/3)+1,MOD((A1037-$A$39+1)-1,3)+1),"")</f>
        <v>0</v>
      </c>
      <c r="C1037" s="43">
        <f t="shared" ca="1" si="467"/>
        <v>22.688132299120412</v>
      </c>
      <c r="D1037" s="43">
        <f t="shared" ca="1" si="468"/>
        <v>-2.2745633728927119</v>
      </c>
      <c r="E1037" s="43">
        <f t="shared" ca="1" si="469"/>
        <v>20.4135689262277</v>
      </c>
      <c r="F1037" s="43">
        <f t="shared" ca="1" si="470"/>
        <v>2.0413568926227699</v>
      </c>
      <c r="G1037" s="43">
        <f>IF(A1037&lt;&gt;"",IF(A1037&lt;Data!$G$11*0.25,$C$13/$G$32,IF(A1037&gt;Data!$G$11*0.25,$C$13,$C$13*10)),"")</f>
        <v>2</v>
      </c>
      <c r="H1037" s="43">
        <f>IF(A1037&lt;&gt;"",IF(Data!$G$9="constant",$C$13,IF(Data!$G$9="squeeze",G1037,F1037)),"")</f>
        <v>2</v>
      </c>
      <c r="I1037" s="38">
        <f ca="1">IF(ISNUMBER(A1037),NORMINV(RAND(),0,IF(AND(Data!$G$9="squeeze",A1037&lt;Data!$G$11*0.25),$H$32,1)*$C$30*$C$13)*($C$14*$C$12),"")</f>
        <v>-5.2432446979324451E-4</v>
      </c>
      <c r="J1037" s="42">
        <f ca="1">IFERROR(IF(Data!$C$6="Real",B1037,I1037+J1036+($C$14*$C$12)*(NORMINV(RAND(),$C$15,CHOOSE($G$13,$C$13,F1037,G1037)))),"")</f>
        <v>1.3465278558099314</v>
      </c>
      <c r="K1037" s="88">
        <f>IF(ISNUMBER(A1037), IF($G$16="fixed",$G$17,MIN(H1037*Data!$C$7*$C$16*0.5,$C$17*Data!$C$7))*$C$12,"")</f>
        <v>8.0000000000000007E-5</v>
      </c>
      <c r="L1037" s="42">
        <f t="shared" ca="1" si="494"/>
        <v>1.3465278558099314</v>
      </c>
      <c r="M1037" s="44">
        <f t="shared" ca="1" si="495"/>
        <v>1.3465678558099314</v>
      </c>
      <c r="N1037" s="44">
        <f t="shared" ca="1" si="496"/>
        <v>1.3464878558099314</v>
      </c>
      <c r="O1037" s="108">
        <f t="shared" ca="1" si="471"/>
        <v>-0.17504440948510178</v>
      </c>
      <c r="P1037" s="102">
        <f t="shared" ca="1" si="472"/>
        <v>5.1660145307229151</v>
      </c>
      <c r="Q1037" s="102">
        <f t="shared" ca="1" si="473"/>
        <v>-0.23997179825487105</v>
      </c>
      <c r="R1037" s="120">
        <f t="shared" ca="1" si="491"/>
        <v>1</v>
      </c>
      <c r="S1037" s="54">
        <f t="shared" ca="1" si="492"/>
        <v>0</v>
      </c>
      <c r="T1037" s="5">
        <f t="shared" ca="1" si="474"/>
        <v>1.3475392670087669</v>
      </c>
      <c r="U1037" s="152">
        <f t="shared" ca="1" si="475"/>
        <v>1.3551546055591035</v>
      </c>
      <c r="V1037" s="152">
        <f t="shared" ca="1" si="476"/>
        <v>1.3410926221287864</v>
      </c>
      <c r="W1037" s="153">
        <f t="shared" ca="1" si="477"/>
        <v>2</v>
      </c>
      <c r="X1037" s="153">
        <f t="shared" ca="1" si="478"/>
        <v>2</v>
      </c>
      <c r="Y1037" s="153">
        <f t="shared" ca="1" si="479"/>
        <v>8</v>
      </c>
      <c r="Z1037" s="153">
        <f t="shared" ca="1" si="480"/>
        <v>8</v>
      </c>
      <c r="AA1037" s="152">
        <f t="shared" ca="1" si="481"/>
        <v>1.3520566961946332</v>
      </c>
      <c r="AB1037" s="152">
        <f t="shared" ca="1" si="482"/>
        <v>1.343007522143606</v>
      </c>
      <c r="AC1037" s="154">
        <f t="shared" ca="1" si="483"/>
        <v>-445.50723077614759</v>
      </c>
      <c r="AD1037" s="154">
        <f t="shared" ca="1" si="484"/>
        <v>-284.82669330603727</v>
      </c>
      <c r="AE1037" s="3">
        <f t="shared" ca="1" si="485"/>
        <v>-45.645870255136558</v>
      </c>
      <c r="AF1037" s="3">
        <f t="shared" ca="1" si="486"/>
        <v>-730.33392408218492</v>
      </c>
      <c r="AG1037" s="3" t="str">
        <f t="shared" ca="1" si="493"/>
        <v>N</v>
      </c>
      <c r="AH1037" s="4" t="str">
        <f t="shared" ca="1" si="487"/>
        <v/>
      </c>
      <c r="AI1037" s="75">
        <f t="shared" ca="1" si="488"/>
        <v>-73.033392408218504</v>
      </c>
      <c r="AJ1037" s="75">
        <f t="shared" ca="1" si="489"/>
        <v>0</v>
      </c>
    </row>
    <row r="1038" spans="1:36">
      <c r="A1038" s="41">
        <f t="shared" si="490"/>
        <v>972</v>
      </c>
      <c r="B1038" s="150">
        <f>IF(ISNUMBER(A1038),INDEX('MetaTrader Import'!$H$13:$J$5893,TRUNC(((A1038-$A$39+1)-1)/3)+1,MOD((A1038-$A$39+1)-1,3)+1),"")</f>
        <v>0</v>
      </c>
      <c r="C1038" s="43">
        <f t="shared" ca="1" si="467"/>
        <v>20.4135689262277</v>
      </c>
      <c r="D1038" s="43">
        <f t="shared" ca="1" si="468"/>
        <v>-0.72384490846270944</v>
      </c>
      <c r="E1038" s="43">
        <f t="shared" ca="1" si="469"/>
        <v>19.689724017764991</v>
      </c>
      <c r="F1038" s="43">
        <f t="shared" ca="1" si="470"/>
        <v>1.9689724017764991</v>
      </c>
      <c r="G1038" s="43">
        <f>IF(A1038&lt;&gt;"",IF(A1038&lt;Data!$G$11*0.25,$C$13/$G$32,IF(A1038&gt;Data!$G$11*0.25,$C$13,$C$13*10)),"")</f>
        <v>2</v>
      </c>
      <c r="H1038" s="43">
        <f>IF(A1038&lt;&gt;"",IF(Data!$G$9="constant",$C$13,IF(Data!$G$9="squeeze",G1038,F1038)),"")</f>
        <v>2</v>
      </c>
      <c r="I1038" s="38">
        <f ca="1">IF(ISNUMBER(A1038),NORMINV(RAND(),0,IF(AND(Data!$G$9="squeeze",A1038&lt;Data!$G$11*0.25),$H$32,1)*$C$30*$C$13)*($C$14*$C$12),"")</f>
        <v>5.8269175136837679E-4</v>
      </c>
      <c r="J1038" s="42">
        <f ca="1">IFERROR(IF(Data!$C$6="Real",B1038,I1038+J1037+($C$14*$C$12)*(NORMINV(RAND(),$C$15,CHOOSE($G$13,$C$13,F1038,G1038)))),"")</f>
        <v>1.3472964095779243</v>
      </c>
      <c r="K1038" s="88">
        <f>IF(ISNUMBER(A1038), IF($G$16="fixed",$G$17,MIN(H1038*Data!$C$7*$C$16*0.5,$C$17*Data!$C$7))*$C$12,"")</f>
        <v>8.0000000000000007E-5</v>
      </c>
      <c r="L1038" s="42">
        <f t="shared" ca="1" si="494"/>
        <v>1.3472964095779243</v>
      </c>
      <c r="M1038" s="44">
        <f t="shared" ca="1" si="495"/>
        <v>1.3473364095779243</v>
      </c>
      <c r="N1038" s="44">
        <f t="shared" ca="1" si="496"/>
        <v>1.3472564095779243</v>
      </c>
      <c r="O1038" s="108">
        <f t="shared" ca="1" si="471"/>
        <v>-7.927436939944181E-2</v>
      </c>
      <c r="P1038" s="102">
        <f t="shared" ca="1" si="472"/>
        <v>4.9949233555036043</v>
      </c>
      <c r="Q1038" s="102">
        <f t="shared" ca="1" si="473"/>
        <v>-0.20536456872394848</v>
      </c>
      <c r="R1038" s="120">
        <f t="shared" ca="1" si="491"/>
        <v>1</v>
      </c>
      <c r="S1038" s="54">
        <f t="shared" ca="1" si="492"/>
        <v>0</v>
      </c>
      <c r="T1038" s="5">
        <f t="shared" ca="1" si="474"/>
        <v>1.3475392670087669</v>
      </c>
      <c r="U1038" s="152">
        <f t="shared" ca="1" si="475"/>
        <v>1.3551546055591035</v>
      </c>
      <c r="V1038" s="152">
        <f t="shared" ca="1" si="476"/>
        <v>1.3410926221287864</v>
      </c>
      <c r="W1038" s="153">
        <f t="shared" ca="1" si="477"/>
        <v>2</v>
      </c>
      <c r="X1038" s="153">
        <f t="shared" ca="1" si="478"/>
        <v>2</v>
      </c>
      <c r="Y1038" s="153">
        <f t="shared" ca="1" si="479"/>
        <v>8</v>
      </c>
      <c r="Z1038" s="153">
        <f t="shared" ca="1" si="480"/>
        <v>8</v>
      </c>
      <c r="AA1038" s="152">
        <f t="shared" ca="1" si="481"/>
        <v>1.3520566961946332</v>
      </c>
      <c r="AB1038" s="152">
        <f t="shared" ca="1" si="482"/>
        <v>1.343007522143606</v>
      </c>
      <c r="AC1038" s="154">
        <f t="shared" ca="1" si="483"/>
        <v>-384.02292933671589</v>
      </c>
      <c r="AD1038" s="154">
        <f t="shared" ca="1" si="484"/>
        <v>-346.31099474546897</v>
      </c>
      <c r="AE1038" s="3">
        <f t="shared" ca="1" si="485"/>
        <v>-45.645870255136558</v>
      </c>
      <c r="AF1038" s="3">
        <f t="shared" ca="1" si="486"/>
        <v>-730.33392408218492</v>
      </c>
      <c r="AG1038" s="3" t="str">
        <f t="shared" ca="1" si="493"/>
        <v>N</v>
      </c>
      <c r="AH1038" s="4" t="str">
        <f t="shared" ca="1" si="487"/>
        <v/>
      </c>
      <c r="AI1038" s="75">
        <f t="shared" ca="1" si="488"/>
        <v>-73.033392408218504</v>
      </c>
      <c r="AJ1038" s="75">
        <f t="shared" ca="1" si="489"/>
        <v>0</v>
      </c>
    </row>
    <row r="1039" spans="1:36">
      <c r="A1039" s="41">
        <f t="shared" si="490"/>
        <v>973</v>
      </c>
      <c r="B1039" s="150">
        <f ca="1">IF(ISNUMBER(A1039),INDEX('MetaTrader Import'!$H$13:$J$5893,TRUNC(((A1039-$A$39+1)-1)/3)+1,MOD((A1039-$A$39+1)-1,3)+1),"")</f>
        <v>0</v>
      </c>
      <c r="C1039" s="43">
        <f t="shared" ca="1" si="467"/>
        <v>19.689724017764991</v>
      </c>
      <c r="D1039" s="43">
        <f t="shared" ca="1" si="468"/>
        <v>-1.854578169421389</v>
      </c>
      <c r="E1039" s="43">
        <f t="shared" ca="1" si="469"/>
        <v>17.835145848343601</v>
      </c>
      <c r="F1039" s="43">
        <f t="shared" ca="1" si="470"/>
        <v>1.7835145848343601</v>
      </c>
      <c r="G1039" s="43">
        <f>IF(A1039&lt;&gt;"",IF(A1039&lt;Data!$G$11*0.25,$C$13/$G$32,IF(A1039&gt;Data!$G$11*0.25,$C$13,$C$13*10)),"")</f>
        <v>2</v>
      </c>
      <c r="H1039" s="43">
        <f>IF(A1039&lt;&gt;"",IF(Data!$G$9="constant",$C$13,IF(Data!$G$9="squeeze",G1039,F1039)),"")</f>
        <v>2</v>
      </c>
      <c r="I1039" s="38">
        <f ca="1">IF(ISNUMBER(A1039),NORMINV(RAND(),0,IF(AND(Data!$G$9="squeeze",A1039&lt;Data!$G$11*0.25),$H$32,1)*$C$30*$C$13)*($C$14*$C$12),"")</f>
        <v>1.5013258745178885E-4</v>
      </c>
      <c r="J1039" s="42">
        <f ca="1">IFERROR(IF(Data!$C$6="Real",B1039,I1039+J1038+($C$14*$C$12)*(NORMINV(RAND(),$C$15,CHOOSE($G$13,$C$13,F1039,G1039)))),"")</f>
        <v>1.3478335656564078</v>
      </c>
      <c r="K1039" s="88">
        <f>IF(ISNUMBER(A1039), IF($G$16="fixed",$G$17,MIN(H1039*Data!$C$7*$C$16*0.5,$C$17*Data!$C$7))*$C$12,"")</f>
        <v>8.0000000000000007E-5</v>
      </c>
      <c r="L1039" s="42">
        <f t="shared" ca="1" si="494"/>
        <v>1.3478335656564078</v>
      </c>
      <c r="M1039" s="44">
        <f t="shared" ca="1" si="495"/>
        <v>1.3478735656564078</v>
      </c>
      <c r="N1039" s="44">
        <f t="shared" ca="1" si="496"/>
        <v>1.3477935656564077</v>
      </c>
      <c r="O1039" s="108">
        <f t="shared" ca="1" si="471"/>
        <v>3.1172230677128137E-2</v>
      </c>
      <c r="P1039" s="102">
        <f t="shared" ca="1" si="472"/>
        <v>5.1000067352048912</v>
      </c>
      <c r="Q1039" s="102">
        <f t="shared" ca="1" si="473"/>
        <v>-0.15691730824551461</v>
      </c>
      <c r="R1039" s="120">
        <f t="shared" ca="1" si="491"/>
        <v>1</v>
      </c>
      <c r="S1039" s="54">
        <f t="shared" ca="1" si="492"/>
        <v>0</v>
      </c>
      <c r="T1039" s="5">
        <f t="shared" ca="1" si="474"/>
        <v>1.3475392670087669</v>
      </c>
      <c r="U1039" s="152">
        <f t="shared" ca="1" si="475"/>
        <v>1.3551546055591035</v>
      </c>
      <c r="V1039" s="152">
        <f t="shared" ca="1" si="476"/>
        <v>1.3410926221287864</v>
      </c>
      <c r="W1039" s="153">
        <f t="shared" ca="1" si="477"/>
        <v>2</v>
      </c>
      <c r="X1039" s="153">
        <f t="shared" ca="1" si="478"/>
        <v>2</v>
      </c>
      <c r="Y1039" s="153">
        <f t="shared" ca="1" si="479"/>
        <v>8</v>
      </c>
      <c r="Z1039" s="153">
        <f t="shared" ca="1" si="480"/>
        <v>8</v>
      </c>
      <c r="AA1039" s="152">
        <f t="shared" ca="1" si="481"/>
        <v>1.3520566961946332</v>
      </c>
      <c r="AB1039" s="152">
        <f t="shared" ca="1" si="482"/>
        <v>1.343007522143606</v>
      </c>
      <c r="AC1039" s="154">
        <f t="shared" ca="1" si="483"/>
        <v>-341.05044305803744</v>
      </c>
      <c r="AD1039" s="154">
        <f t="shared" ca="1" si="484"/>
        <v>-389.28348102414748</v>
      </c>
      <c r="AE1039" s="3">
        <f t="shared" ca="1" si="485"/>
        <v>-45.645870255136558</v>
      </c>
      <c r="AF1039" s="3">
        <f t="shared" ca="1" si="486"/>
        <v>-730.33392408218492</v>
      </c>
      <c r="AG1039" s="3" t="str">
        <f t="shared" ca="1" si="493"/>
        <v>N</v>
      </c>
      <c r="AH1039" s="4" t="str">
        <f t="shared" ca="1" si="487"/>
        <v/>
      </c>
      <c r="AI1039" s="75">
        <f t="shared" ca="1" si="488"/>
        <v>-73.033392408218504</v>
      </c>
      <c r="AJ1039" s="75">
        <f t="shared" ca="1" si="489"/>
        <v>0</v>
      </c>
    </row>
    <row r="1040" spans="1:36">
      <c r="A1040" s="41">
        <f t="shared" si="490"/>
        <v>974</v>
      </c>
      <c r="B1040" s="150">
        <f ca="1">IF(ISNUMBER(A1040),INDEX('MetaTrader Import'!$H$13:$J$5893,TRUNC(((A1040-$A$39+1)-1)/3)+1,MOD((A1040-$A$39+1)-1,3)+1),"")</f>
        <v>0</v>
      </c>
      <c r="C1040" s="43">
        <f t="shared" ca="1" si="467"/>
        <v>17.835145848343601</v>
      </c>
      <c r="D1040" s="43">
        <f t="shared" ca="1" si="468"/>
        <v>2.1774157562056002</v>
      </c>
      <c r="E1040" s="43">
        <f t="shared" ca="1" si="469"/>
        <v>20.012561604549202</v>
      </c>
      <c r="F1040" s="43">
        <f t="shared" ca="1" si="470"/>
        <v>2.0012561604549202</v>
      </c>
      <c r="G1040" s="43">
        <f>IF(A1040&lt;&gt;"",IF(A1040&lt;Data!$G$11*0.25,$C$13/$G$32,IF(A1040&gt;Data!$G$11*0.25,$C$13,$C$13*10)),"")</f>
        <v>2</v>
      </c>
      <c r="H1040" s="43">
        <f>IF(A1040&lt;&gt;"",IF(Data!$G$9="constant",$C$13,IF(Data!$G$9="squeeze",G1040,F1040)),"")</f>
        <v>2</v>
      </c>
      <c r="I1040" s="38">
        <f ca="1">IF(ISNUMBER(A1040),NORMINV(RAND(),0,IF(AND(Data!$G$9="squeeze",A1040&lt;Data!$G$11*0.25),$H$32,1)*$C$30*$C$13)*($C$14*$C$12),"")</f>
        <v>-5.7940370866476368E-5</v>
      </c>
      <c r="J1040" s="42">
        <f ca="1">IFERROR(IF(Data!$C$6="Real",B1040,I1040+J1039+($C$14*$C$12)*(NORMINV(RAND(),$C$15,CHOOSE($G$13,$C$13,F1040,G1040)))),"")</f>
        <v>1.3483426069141002</v>
      </c>
      <c r="K1040" s="88">
        <f>IF(ISNUMBER(A1040), IF($G$16="fixed",$G$17,MIN(H1040*Data!$C$7*$C$16*0.5,$C$17*Data!$C$7))*$C$12,"")</f>
        <v>8.0000000000000007E-5</v>
      </c>
      <c r="L1040" s="42">
        <f t="shared" ca="1" si="494"/>
        <v>1.3483426069141002</v>
      </c>
      <c r="M1040" s="44">
        <f t="shared" ca="1" si="495"/>
        <v>1.3483826069141003</v>
      </c>
      <c r="N1040" s="44">
        <f t="shared" ca="1" si="496"/>
        <v>1.3483026069141002</v>
      </c>
      <c r="O1040" s="108">
        <f t="shared" ca="1" si="471"/>
        <v>0.32593192039364377</v>
      </c>
      <c r="P1040" s="102">
        <f t="shared" ca="1" si="472"/>
        <v>5.5604758309674498</v>
      </c>
      <c r="Q1040" s="102">
        <f t="shared" ca="1" si="473"/>
        <v>-8.18862422235659E-2</v>
      </c>
      <c r="R1040" s="120">
        <f t="shared" ca="1" si="491"/>
        <v>1</v>
      </c>
      <c r="S1040" s="54">
        <f t="shared" ca="1" si="492"/>
        <v>0</v>
      </c>
      <c r="T1040" s="5">
        <f t="shared" ca="1" si="474"/>
        <v>1.3475392670087669</v>
      </c>
      <c r="U1040" s="152">
        <f t="shared" ca="1" si="475"/>
        <v>1.3551546055591035</v>
      </c>
      <c r="V1040" s="152">
        <f t="shared" ca="1" si="476"/>
        <v>1.3410926221287864</v>
      </c>
      <c r="W1040" s="153">
        <f t="shared" ca="1" si="477"/>
        <v>2</v>
      </c>
      <c r="X1040" s="153">
        <f t="shared" ca="1" si="478"/>
        <v>2</v>
      </c>
      <c r="Y1040" s="153">
        <f t="shared" ca="1" si="479"/>
        <v>8</v>
      </c>
      <c r="Z1040" s="153">
        <f t="shared" ca="1" si="480"/>
        <v>8</v>
      </c>
      <c r="AA1040" s="152">
        <f t="shared" ca="1" si="481"/>
        <v>1.3520566961946332</v>
      </c>
      <c r="AB1040" s="152">
        <f t="shared" ca="1" si="482"/>
        <v>1.343007522143606</v>
      </c>
      <c r="AC1040" s="154">
        <f t="shared" ca="1" si="483"/>
        <v>-300.32714244264014</v>
      </c>
      <c r="AD1040" s="154">
        <f t="shared" ca="1" si="484"/>
        <v>-430.00678163954478</v>
      </c>
      <c r="AE1040" s="3">
        <f t="shared" ca="1" si="485"/>
        <v>-45.645870255136558</v>
      </c>
      <c r="AF1040" s="3">
        <f t="shared" ca="1" si="486"/>
        <v>-730.33392408218492</v>
      </c>
      <c r="AG1040" s="3" t="str">
        <f t="shared" ca="1" si="493"/>
        <v>N</v>
      </c>
      <c r="AH1040" s="4" t="str">
        <f t="shared" ca="1" si="487"/>
        <v/>
      </c>
      <c r="AI1040" s="75">
        <f t="shared" ca="1" si="488"/>
        <v>-73.033392408218504</v>
      </c>
      <c r="AJ1040" s="75">
        <f t="shared" ca="1" si="489"/>
        <v>0</v>
      </c>
    </row>
    <row r="1041" spans="1:36">
      <c r="A1041" s="41">
        <f t="shared" si="490"/>
        <v>975</v>
      </c>
      <c r="B1041" s="150">
        <f>IF(ISNUMBER(A1041),INDEX('MetaTrader Import'!$H$13:$J$5893,TRUNC(((A1041-$A$39+1)-1)/3)+1,MOD((A1041-$A$39+1)-1,3)+1),"")</f>
        <v>0</v>
      </c>
      <c r="C1041" s="43">
        <f t="shared" ca="1" si="467"/>
        <v>20.012561604549202</v>
      </c>
      <c r="D1041" s="43">
        <f t="shared" ca="1" si="468"/>
        <v>-1.6920659948818673</v>
      </c>
      <c r="E1041" s="43">
        <f t="shared" ca="1" si="469"/>
        <v>18.320495609667333</v>
      </c>
      <c r="F1041" s="43">
        <f t="shared" ca="1" si="470"/>
        <v>1.8320495609667333</v>
      </c>
      <c r="G1041" s="43">
        <f>IF(A1041&lt;&gt;"",IF(A1041&lt;Data!$G$11*0.25,$C$13/$G$32,IF(A1041&gt;Data!$G$11*0.25,$C$13,$C$13*10)),"")</f>
        <v>2</v>
      </c>
      <c r="H1041" s="43">
        <f>IF(A1041&lt;&gt;"",IF(Data!$G$9="constant",$C$13,IF(Data!$G$9="squeeze",G1041,F1041)),"")</f>
        <v>2</v>
      </c>
      <c r="I1041" s="38">
        <f ca="1">IF(ISNUMBER(A1041),NORMINV(RAND(),0,IF(AND(Data!$G$9="squeeze",A1041&lt;Data!$G$11*0.25),$H$32,1)*$C$30*$C$13)*($C$14*$C$12),"")</f>
        <v>-6.8240252302496885E-5</v>
      </c>
      <c r="J1041" s="42">
        <f ca="1">IFERROR(IF(Data!$C$6="Real",B1041,I1041+J1040+($C$14*$C$12)*(NORMINV(RAND(),$C$15,CHOOSE($G$13,$C$13,F1041,G1041)))),"")</f>
        <v>1.3477609844632032</v>
      </c>
      <c r="K1041" s="88">
        <f>IF(ISNUMBER(A1041), IF($G$16="fixed",$G$17,MIN(H1041*Data!$C$7*$C$16*0.5,$C$17*Data!$C$7))*$C$12,"")</f>
        <v>8.0000000000000007E-5</v>
      </c>
      <c r="L1041" s="42">
        <f t="shared" ca="1" si="494"/>
        <v>1.3477609844632032</v>
      </c>
      <c r="M1041" s="44">
        <f t="shared" ca="1" si="495"/>
        <v>1.3478009844632033</v>
      </c>
      <c r="N1041" s="44">
        <f t="shared" ca="1" si="496"/>
        <v>1.3477209844632032</v>
      </c>
      <c r="O1041" s="108">
        <f t="shared" ca="1" si="471"/>
        <v>0.39719064069830357</v>
      </c>
      <c r="P1041" s="102">
        <f t="shared" ca="1" si="472"/>
        <v>5.6010221295714731</v>
      </c>
      <c r="Q1041" s="102">
        <f t="shared" ca="1" si="473"/>
        <v>-4.8490682383372334E-3</v>
      </c>
      <c r="R1041" s="120">
        <f t="shared" ca="1" si="491"/>
        <v>1</v>
      </c>
      <c r="S1041" s="54">
        <f t="shared" ca="1" si="492"/>
        <v>0</v>
      </c>
      <c r="T1041" s="5">
        <f t="shared" ca="1" si="474"/>
        <v>1.3475392670087669</v>
      </c>
      <c r="U1041" s="152">
        <f t="shared" ca="1" si="475"/>
        <v>1.3551546055591035</v>
      </c>
      <c r="V1041" s="152">
        <f t="shared" ca="1" si="476"/>
        <v>1.3410926221287864</v>
      </c>
      <c r="W1041" s="153">
        <f t="shared" ca="1" si="477"/>
        <v>2</v>
      </c>
      <c r="X1041" s="153">
        <f t="shared" ca="1" si="478"/>
        <v>2</v>
      </c>
      <c r="Y1041" s="153">
        <f t="shared" ca="1" si="479"/>
        <v>8</v>
      </c>
      <c r="Z1041" s="153">
        <f t="shared" ca="1" si="480"/>
        <v>8</v>
      </c>
      <c r="AA1041" s="152">
        <f t="shared" ca="1" si="481"/>
        <v>1.3520566961946332</v>
      </c>
      <c r="AB1041" s="152">
        <f t="shared" ca="1" si="482"/>
        <v>1.343007522143606</v>
      </c>
      <c r="AC1041" s="154">
        <f t="shared" ca="1" si="483"/>
        <v>-346.85693851439936</v>
      </c>
      <c r="AD1041" s="154">
        <f t="shared" ca="1" si="484"/>
        <v>-383.4769855677855</v>
      </c>
      <c r="AE1041" s="3">
        <f t="shared" ca="1" si="485"/>
        <v>-45.645870255136558</v>
      </c>
      <c r="AF1041" s="3">
        <f t="shared" ca="1" si="486"/>
        <v>-730.33392408218492</v>
      </c>
      <c r="AG1041" s="3" t="str">
        <f t="shared" ca="1" si="493"/>
        <v>N</v>
      </c>
      <c r="AH1041" s="4" t="str">
        <f t="shared" ca="1" si="487"/>
        <v/>
      </c>
      <c r="AI1041" s="75">
        <f t="shared" ca="1" si="488"/>
        <v>-73.033392408218504</v>
      </c>
      <c r="AJ1041" s="75">
        <f t="shared" ca="1" si="489"/>
        <v>0</v>
      </c>
    </row>
    <row r="1042" spans="1:36">
      <c r="A1042" s="41">
        <f t="shared" si="490"/>
        <v>976</v>
      </c>
      <c r="B1042" s="150">
        <f ca="1">IF(ISNUMBER(A1042),INDEX('MetaTrader Import'!$H$13:$J$5893,TRUNC(((A1042-$A$39+1)-1)/3)+1,MOD((A1042-$A$39+1)-1,3)+1),"")</f>
        <v>0</v>
      </c>
      <c r="C1042" s="43">
        <f t="shared" ca="1" si="467"/>
        <v>18.320495609667333</v>
      </c>
      <c r="D1042" s="43">
        <f t="shared" ca="1" si="468"/>
        <v>2.1127401201288984</v>
      </c>
      <c r="E1042" s="43">
        <f t="shared" ca="1" si="469"/>
        <v>20.43323572979623</v>
      </c>
      <c r="F1042" s="43">
        <f t="shared" ca="1" si="470"/>
        <v>2.0433235729796229</v>
      </c>
      <c r="G1042" s="43">
        <f>IF(A1042&lt;&gt;"",IF(A1042&lt;Data!$G$11*0.25,$C$13/$G$32,IF(A1042&gt;Data!$G$11*0.25,$C$13,$C$13*10)),"")</f>
        <v>2</v>
      </c>
      <c r="H1042" s="43">
        <f>IF(A1042&lt;&gt;"",IF(Data!$G$9="constant",$C$13,IF(Data!$G$9="squeeze",G1042,F1042)),"")</f>
        <v>2</v>
      </c>
      <c r="I1042" s="38">
        <f ca="1">IF(ISNUMBER(A1042),NORMINV(RAND(),0,IF(AND(Data!$G$9="squeeze",A1042&lt;Data!$G$11*0.25),$H$32,1)*$C$30*$C$13)*($C$14*$C$12),"")</f>
        <v>-1.348135610433233E-4</v>
      </c>
      <c r="J1042" s="42">
        <f ca="1">IFERROR(IF(Data!$C$6="Real",B1042,I1042+J1041+($C$14*$C$12)*(NORMINV(RAND(),$C$15,CHOOSE($G$13,$C$13,F1042,G1042)))),"")</f>
        <v>1.3480429326900913</v>
      </c>
      <c r="K1042" s="88">
        <f>IF(ISNUMBER(A1042), IF($G$16="fixed",$G$17,MIN(H1042*Data!$C$7*$C$16*0.5,$C$17*Data!$C$7))*$C$12,"")</f>
        <v>8.0000000000000007E-5</v>
      </c>
      <c r="L1042" s="42">
        <f t="shared" ca="1" si="494"/>
        <v>1.3480429326900913</v>
      </c>
      <c r="M1042" s="44">
        <f t="shared" ca="1" si="495"/>
        <v>1.3480829326900914</v>
      </c>
      <c r="N1042" s="44">
        <f t="shared" ca="1" si="496"/>
        <v>1.3480029326900913</v>
      </c>
      <c r="O1042" s="108">
        <f t="shared" ca="1" si="471"/>
        <v>0.57670200877996913</v>
      </c>
      <c r="P1042" s="102">
        <f t="shared" ca="1" si="472"/>
        <v>5.7520378369070766</v>
      </c>
      <c r="Q1042" s="102">
        <f t="shared" ca="1" si="473"/>
        <v>8.0272034940686687E-2</v>
      </c>
      <c r="R1042" s="120">
        <f t="shared" ca="1" si="491"/>
        <v>1</v>
      </c>
      <c r="S1042" s="54">
        <f t="shared" ca="1" si="492"/>
        <v>0</v>
      </c>
      <c r="T1042" s="5">
        <f t="shared" ca="1" si="474"/>
        <v>1.3475392670087669</v>
      </c>
      <c r="U1042" s="152">
        <f t="shared" ca="1" si="475"/>
        <v>1.3551546055591035</v>
      </c>
      <c r="V1042" s="152">
        <f t="shared" ca="1" si="476"/>
        <v>1.3410926221287864</v>
      </c>
      <c r="W1042" s="153">
        <f t="shared" ca="1" si="477"/>
        <v>2</v>
      </c>
      <c r="X1042" s="153">
        <f t="shared" ca="1" si="478"/>
        <v>2</v>
      </c>
      <c r="Y1042" s="153">
        <f t="shared" ca="1" si="479"/>
        <v>8</v>
      </c>
      <c r="Z1042" s="153">
        <f t="shared" ca="1" si="480"/>
        <v>8</v>
      </c>
      <c r="AA1042" s="152">
        <f t="shared" ca="1" si="481"/>
        <v>1.3520566961946332</v>
      </c>
      <c r="AB1042" s="152">
        <f t="shared" ca="1" si="482"/>
        <v>1.343007522143606</v>
      </c>
      <c r="AC1042" s="154">
        <f t="shared" ca="1" si="483"/>
        <v>-324.30108036335173</v>
      </c>
      <c r="AD1042" s="154">
        <f t="shared" ca="1" si="484"/>
        <v>-406.03284371883319</v>
      </c>
      <c r="AE1042" s="3">
        <f t="shared" ca="1" si="485"/>
        <v>-45.645870255136558</v>
      </c>
      <c r="AF1042" s="3">
        <f t="shared" ca="1" si="486"/>
        <v>-730.33392408218492</v>
      </c>
      <c r="AG1042" s="3" t="str">
        <f t="shared" ca="1" si="493"/>
        <v>N</v>
      </c>
      <c r="AH1042" s="4" t="str">
        <f t="shared" ca="1" si="487"/>
        <v/>
      </c>
      <c r="AI1042" s="75">
        <f t="shared" ca="1" si="488"/>
        <v>-73.033392408218504</v>
      </c>
      <c r="AJ1042" s="75">
        <f t="shared" ca="1" si="489"/>
        <v>0</v>
      </c>
    </row>
    <row r="1043" spans="1:36">
      <c r="A1043" s="41">
        <f t="shared" si="490"/>
        <v>977</v>
      </c>
      <c r="B1043" s="150">
        <f ca="1">IF(ISNUMBER(A1043),INDEX('MetaTrader Import'!$H$13:$J$5893,TRUNC(((A1043-$A$39+1)-1)/3)+1,MOD((A1043-$A$39+1)-1,3)+1),"")</f>
        <v>0</v>
      </c>
      <c r="C1043" s="43">
        <f t="shared" ca="1" si="467"/>
        <v>20.43323572979623</v>
      </c>
      <c r="D1043" s="43">
        <f t="shared" ca="1" si="468"/>
        <v>1.9597086731662355E-2</v>
      </c>
      <c r="E1043" s="43">
        <f t="shared" ca="1" si="469"/>
        <v>20.452832816527891</v>
      </c>
      <c r="F1043" s="43">
        <f t="shared" ca="1" si="470"/>
        <v>2.0452832816527891</v>
      </c>
      <c r="G1043" s="43">
        <f>IF(A1043&lt;&gt;"",IF(A1043&lt;Data!$G$11*0.25,$C$13/$G$32,IF(A1043&gt;Data!$G$11*0.25,$C$13,$C$13*10)),"")</f>
        <v>2</v>
      </c>
      <c r="H1043" s="43">
        <f>IF(A1043&lt;&gt;"",IF(Data!$G$9="constant",$C$13,IF(Data!$G$9="squeeze",G1043,F1043)),"")</f>
        <v>2</v>
      </c>
      <c r="I1043" s="38">
        <f ca="1">IF(ISNUMBER(A1043),NORMINV(RAND(),0,IF(AND(Data!$G$9="squeeze",A1043&lt;Data!$G$11*0.25),$H$32,1)*$C$30*$C$13)*($C$14*$C$12),"")</f>
        <v>-4.7855693668112003E-4</v>
      </c>
      <c r="J1043" s="42">
        <f ca="1">IFERROR(IF(Data!$C$6="Real",B1043,I1043+J1042+($C$14*$C$12)*(NORMINV(RAND(),$C$15,CHOOSE($G$13,$C$13,F1043,G1043)))),"")</f>
        <v>1.347489990795999</v>
      </c>
      <c r="K1043" s="88">
        <f>IF(ISNUMBER(A1043), IF($G$16="fixed",$G$17,MIN(H1043*Data!$C$7*$C$16*0.5,$C$17*Data!$C$7))*$C$12,"")</f>
        <v>8.0000000000000007E-5</v>
      </c>
      <c r="L1043" s="42">
        <f t="shared" ca="1" si="494"/>
        <v>1.347489990795999</v>
      </c>
      <c r="M1043" s="44">
        <f t="shared" ca="1" si="495"/>
        <v>1.347529990795999</v>
      </c>
      <c r="N1043" s="44">
        <f t="shared" ca="1" si="496"/>
        <v>1.3474499907959989</v>
      </c>
      <c r="O1043" s="108">
        <f t="shared" ca="1" si="471"/>
        <v>0.33071842821968955</v>
      </c>
      <c r="P1043" s="102">
        <f t="shared" ca="1" si="472"/>
        <v>5.2973833491652762</v>
      </c>
      <c r="Q1043" s="102">
        <f t="shared" ca="1" si="473"/>
        <v>0.13917891902425344</v>
      </c>
      <c r="R1043" s="120">
        <f t="shared" ca="1" si="491"/>
        <v>1</v>
      </c>
      <c r="S1043" s="54">
        <f t="shared" ca="1" si="492"/>
        <v>0</v>
      </c>
      <c r="T1043" s="5">
        <f t="shared" ca="1" si="474"/>
        <v>1.3475392670087669</v>
      </c>
      <c r="U1043" s="152">
        <f t="shared" ca="1" si="475"/>
        <v>1.3551546055591035</v>
      </c>
      <c r="V1043" s="152">
        <f t="shared" ca="1" si="476"/>
        <v>1.3410926221287864</v>
      </c>
      <c r="W1043" s="153">
        <f t="shared" ca="1" si="477"/>
        <v>2</v>
      </c>
      <c r="X1043" s="153">
        <f t="shared" ca="1" si="478"/>
        <v>2</v>
      </c>
      <c r="Y1043" s="153">
        <f t="shared" ca="1" si="479"/>
        <v>8</v>
      </c>
      <c r="Z1043" s="153">
        <f t="shared" ca="1" si="480"/>
        <v>8</v>
      </c>
      <c r="AA1043" s="152">
        <f t="shared" ca="1" si="481"/>
        <v>1.3520566961946332</v>
      </c>
      <c r="AB1043" s="152">
        <f t="shared" ca="1" si="482"/>
        <v>1.343007522143606</v>
      </c>
      <c r="AC1043" s="154">
        <f t="shared" ca="1" si="483"/>
        <v>-368.53643189074251</v>
      </c>
      <c r="AD1043" s="154">
        <f t="shared" ca="1" si="484"/>
        <v>-361.79749219144242</v>
      </c>
      <c r="AE1043" s="3">
        <f t="shared" ca="1" si="485"/>
        <v>-45.645870255136558</v>
      </c>
      <c r="AF1043" s="3">
        <f t="shared" ca="1" si="486"/>
        <v>-730.33392408218492</v>
      </c>
      <c r="AG1043" s="3" t="str">
        <f t="shared" ca="1" si="493"/>
        <v>N</v>
      </c>
      <c r="AH1043" s="4" t="str">
        <f t="shared" ca="1" si="487"/>
        <v/>
      </c>
      <c r="AI1043" s="75">
        <f t="shared" ca="1" si="488"/>
        <v>-73.033392408218504</v>
      </c>
      <c r="AJ1043" s="75">
        <f t="shared" ca="1" si="489"/>
        <v>0</v>
      </c>
    </row>
    <row r="1044" spans="1:36">
      <c r="A1044" s="41">
        <f t="shared" si="490"/>
        <v>978</v>
      </c>
      <c r="B1044" s="150">
        <f>IF(ISNUMBER(A1044),INDEX('MetaTrader Import'!$H$13:$J$5893,TRUNC(((A1044-$A$39+1)-1)/3)+1,MOD((A1044-$A$39+1)-1,3)+1),"")</f>
        <v>0</v>
      </c>
      <c r="C1044" s="43">
        <f t="shared" ca="1" si="467"/>
        <v>20.452832816527891</v>
      </c>
      <c r="D1044" s="43">
        <f t="shared" ca="1" si="468"/>
        <v>3.3809311445817851</v>
      </c>
      <c r="E1044" s="43">
        <f t="shared" ca="1" si="469"/>
        <v>23.833763961109675</v>
      </c>
      <c r="F1044" s="43">
        <f t="shared" ca="1" si="470"/>
        <v>2.3833763961109673</v>
      </c>
      <c r="G1044" s="43">
        <f>IF(A1044&lt;&gt;"",IF(A1044&lt;Data!$G$11*0.25,$C$13/$G$32,IF(A1044&gt;Data!$G$11*0.25,$C$13,$C$13*10)),"")</f>
        <v>2</v>
      </c>
      <c r="H1044" s="43">
        <f>IF(A1044&lt;&gt;"",IF(Data!$G$9="constant",$C$13,IF(Data!$G$9="squeeze",G1044,F1044)),"")</f>
        <v>2</v>
      </c>
      <c r="I1044" s="38">
        <f ca="1">IF(ISNUMBER(A1044),NORMINV(RAND(),0,IF(AND(Data!$G$9="squeeze",A1044&lt;Data!$G$11*0.25),$H$32,1)*$C$30*$C$13)*($C$14*$C$12),"")</f>
        <v>1.6782499625483984E-4</v>
      </c>
      <c r="J1044" s="42">
        <f ca="1">IFERROR(IF(Data!$C$6="Real",B1044,I1044+J1043+($C$14*$C$12)*(NORMINV(RAND(),$C$15,CHOOSE($G$13,$C$13,F1044,G1044)))),"")</f>
        <v>1.3476367578714503</v>
      </c>
      <c r="K1044" s="88">
        <f>IF(ISNUMBER(A1044), IF($G$16="fixed",$G$17,MIN(H1044*Data!$C$7*$C$16*0.5,$C$17*Data!$C$7))*$C$12,"")</f>
        <v>8.0000000000000007E-5</v>
      </c>
      <c r="L1044" s="42">
        <f t="shared" ca="1" si="494"/>
        <v>1.3476367578714503</v>
      </c>
      <c r="M1044" s="44">
        <f t="shared" ca="1" si="495"/>
        <v>1.3476767578714504</v>
      </c>
      <c r="N1044" s="44">
        <f t="shared" ca="1" si="496"/>
        <v>1.3475967578714503</v>
      </c>
      <c r="O1044" s="108">
        <f t="shared" ca="1" si="471"/>
        <v>0.17444291380175336</v>
      </c>
      <c r="P1044" s="102">
        <f t="shared" ca="1" si="472"/>
        <v>5.0429444265429781</v>
      </c>
      <c r="Q1044" s="102">
        <f t="shared" ca="1" si="473"/>
        <v>0.14711186093566841</v>
      </c>
      <c r="R1044" s="120">
        <f t="shared" ca="1" si="491"/>
        <v>1</v>
      </c>
      <c r="S1044" s="54">
        <f t="shared" ca="1" si="492"/>
        <v>0</v>
      </c>
      <c r="T1044" s="5">
        <f t="shared" ca="1" si="474"/>
        <v>1.3475392670087669</v>
      </c>
      <c r="U1044" s="152">
        <f t="shared" ca="1" si="475"/>
        <v>1.3551546055591035</v>
      </c>
      <c r="V1044" s="152">
        <f t="shared" ca="1" si="476"/>
        <v>1.3410926221287864</v>
      </c>
      <c r="W1044" s="153">
        <f t="shared" ca="1" si="477"/>
        <v>2</v>
      </c>
      <c r="X1044" s="153">
        <f t="shared" ca="1" si="478"/>
        <v>2</v>
      </c>
      <c r="Y1044" s="153">
        <f t="shared" ca="1" si="479"/>
        <v>8</v>
      </c>
      <c r="Z1044" s="153">
        <f t="shared" ca="1" si="480"/>
        <v>8</v>
      </c>
      <c r="AA1044" s="152">
        <f t="shared" ca="1" si="481"/>
        <v>1.3520566961946332</v>
      </c>
      <c r="AB1044" s="152">
        <f t="shared" ca="1" si="482"/>
        <v>1.343007522143606</v>
      </c>
      <c r="AC1044" s="154">
        <f t="shared" ca="1" si="483"/>
        <v>-356.79506585463372</v>
      </c>
      <c r="AD1044" s="154">
        <f t="shared" ca="1" si="484"/>
        <v>-373.53885822755115</v>
      </c>
      <c r="AE1044" s="3">
        <f t="shared" ca="1" si="485"/>
        <v>-45.645870255136558</v>
      </c>
      <c r="AF1044" s="3">
        <f t="shared" ca="1" si="486"/>
        <v>-730.33392408218492</v>
      </c>
      <c r="AG1044" s="3" t="str">
        <f t="shared" ca="1" si="493"/>
        <v>N</v>
      </c>
      <c r="AH1044" s="4" t="str">
        <f t="shared" ca="1" si="487"/>
        <v/>
      </c>
      <c r="AI1044" s="75">
        <f t="shared" ca="1" si="488"/>
        <v>-73.033392408218504</v>
      </c>
      <c r="AJ1044" s="75">
        <f t="shared" ca="1" si="489"/>
        <v>0</v>
      </c>
    </row>
    <row r="1045" spans="1:36">
      <c r="A1045" s="41">
        <f t="shared" si="490"/>
        <v>979</v>
      </c>
      <c r="B1045" s="150">
        <f ca="1">IF(ISNUMBER(A1045),INDEX('MetaTrader Import'!$H$13:$J$5893,TRUNC(((A1045-$A$39+1)-1)/3)+1,MOD((A1045-$A$39+1)-1,3)+1),"")</f>
        <v>0</v>
      </c>
      <c r="C1045" s="43">
        <f t="shared" ca="1" si="467"/>
        <v>23.833763961109675</v>
      </c>
      <c r="D1045" s="43">
        <f t="shared" ca="1" si="468"/>
        <v>-7.0413273910085894E-2</v>
      </c>
      <c r="E1045" s="43">
        <f t="shared" ca="1" si="469"/>
        <v>23.763350687199591</v>
      </c>
      <c r="F1045" s="43">
        <f t="shared" ca="1" si="470"/>
        <v>2.3763350687199591</v>
      </c>
      <c r="G1045" s="43">
        <f>IF(A1045&lt;&gt;"",IF(A1045&lt;Data!$G$11*0.25,$C$13/$G$32,IF(A1045&gt;Data!$G$11*0.25,$C$13,$C$13*10)),"")</f>
        <v>2</v>
      </c>
      <c r="H1045" s="43">
        <f>IF(A1045&lt;&gt;"",IF(Data!$G$9="constant",$C$13,IF(Data!$G$9="squeeze",G1045,F1045)),"")</f>
        <v>2</v>
      </c>
      <c r="I1045" s="38">
        <f ca="1">IF(ISNUMBER(A1045),NORMINV(RAND(),0,IF(AND(Data!$G$9="squeeze",A1045&lt;Data!$G$11*0.25),$H$32,1)*$C$30*$C$13)*($C$14*$C$12),"")</f>
        <v>-4.9632568088194733E-4</v>
      </c>
      <c r="J1045" s="42">
        <f ca="1">IFERROR(IF(Data!$C$6="Real",B1045,I1045+J1044+($C$14*$C$12)*(NORMINV(RAND(),$C$15,CHOOSE($G$13,$C$13,F1045,G1045)))),"")</f>
        <v>1.3469048204919107</v>
      </c>
      <c r="K1045" s="88">
        <f>IF(ISNUMBER(A1045), IF($G$16="fixed",$G$17,MIN(H1045*Data!$C$7*$C$16*0.5,$C$17*Data!$C$7))*$C$12,"")</f>
        <v>8.0000000000000007E-5</v>
      </c>
      <c r="L1045" s="42">
        <f t="shared" ca="1" si="494"/>
        <v>1.3469048204919107</v>
      </c>
      <c r="M1045" s="44">
        <f t="shared" ca="1" si="495"/>
        <v>1.3469448204919108</v>
      </c>
      <c r="N1045" s="44">
        <f t="shared" ca="1" si="496"/>
        <v>1.3468648204919107</v>
      </c>
      <c r="O1045" s="108">
        <f t="shared" ca="1" si="471"/>
        <v>-0.22082724774447851</v>
      </c>
      <c r="P1045" s="102">
        <f t="shared" ca="1" si="472"/>
        <v>5.0256556843858151</v>
      </c>
      <c r="Q1045" s="102">
        <f t="shared" ca="1" si="473"/>
        <v>0.12276591252853986</v>
      </c>
      <c r="R1045" s="120">
        <f t="shared" ca="1" si="491"/>
        <v>1</v>
      </c>
      <c r="S1045" s="54">
        <f t="shared" ca="1" si="492"/>
        <v>0</v>
      </c>
      <c r="T1045" s="5">
        <f t="shared" ca="1" si="474"/>
        <v>1.3475392670087669</v>
      </c>
      <c r="U1045" s="152">
        <f t="shared" ca="1" si="475"/>
        <v>1.3551546055591035</v>
      </c>
      <c r="V1045" s="152">
        <f t="shared" ca="1" si="476"/>
        <v>1.3410926221287864</v>
      </c>
      <c r="W1045" s="153">
        <f t="shared" ca="1" si="477"/>
        <v>2</v>
      </c>
      <c r="X1045" s="153">
        <f t="shared" ca="1" si="478"/>
        <v>2</v>
      </c>
      <c r="Y1045" s="153">
        <f t="shared" ca="1" si="479"/>
        <v>8</v>
      </c>
      <c r="Z1045" s="153">
        <f t="shared" ca="1" si="480"/>
        <v>8</v>
      </c>
      <c r="AA1045" s="152">
        <f t="shared" ca="1" si="481"/>
        <v>1.3520566961946332</v>
      </c>
      <c r="AB1045" s="152">
        <f t="shared" ca="1" si="482"/>
        <v>1.343007522143606</v>
      </c>
      <c r="AC1045" s="154">
        <f t="shared" ca="1" si="483"/>
        <v>-415.35005621780033</v>
      </c>
      <c r="AD1045" s="154">
        <f t="shared" ca="1" si="484"/>
        <v>-314.98386786438459</v>
      </c>
      <c r="AE1045" s="3">
        <f t="shared" ca="1" si="485"/>
        <v>-45.645870255136558</v>
      </c>
      <c r="AF1045" s="3">
        <f t="shared" ca="1" si="486"/>
        <v>-730.33392408218492</v>
      </c>
      <c r="AG1045" s="3" t="str">
        <f t="shared" ca="1" si="493"/>
        <v>N</v>
      </c>
      <c r="AH1045" s="4" t="str">
        <f t="shared" ca="1" si="487"/>
        <v/>
      </c>
      <c r="AI1045" s="75">
        <f t="shared" ca="1" si="488"/>
        <v>-73.033392408218504</v>
      </c>
      <c r="AJ1045" s="75">
        <f t="shared" ca="1" si="489"/>
        <v>0</v>
      </c>
    </row>
    <row r="1046" spans="1:36">
      <c r="A1046" s="41">
        <f t="shared" si="490"/>
        <v>980</v>
      </c>
      <c r="B1046" s="150">
        <f ca="1">IF(ISNUMBER(A1046),INDEX('MetaTrader Import'!$H$13:$J$5893,TRUNC(((A1046-$A$39+1)-1)/3)+1,MOD((A1046-$A$39+1)-1,3)+1),"")</f>
        <v>0</v>
      </c>
      <c r="C1046" s="43">
        <f t="shared" ca="1" si="467"/>
        <v>23.763350687199591</v>
      </c>
      <c r="D1046" s="43">
        <f t="shared" ca="1" si="468"/>
        <v>0.67401497686839895</v>
      </c>
      <c r="E1046" s="43">
        <f t="shared" ca="1" si="469"/>
        <v>24.43736566406799</v>
      </c>
      <c r="F1046" s="43">
        <f t="shared" ca="1" si="470"/>
        <v>2.4437365664067991</v>
      </c>
      <c r="G1046" s="43">
        <f>IF(A1046&lt;&gt;"",IF(A1046&lt;Data!$G$11*0.25,$C$13/$G$32,IF(A1046&gt;Data!$G$11*0.25,$C$13,$C$13*10)),"")</f>
        <v>2</v>
      </c>
      <c r="H1046" s="43">
        <f>IF(A1046&lt;&gt;"",IF(Data!$G$9="constant",$C$13,IF(Data!$G$9="squeeze",G1046,F1046)),"")</f>
        <v>2</v>
      </c>
      <c r="I1046" s="38">
        <f ca="1">IF(ISNUMBER(A1046),NORMINV(RAND(),0,IF(AND(Data!$G$9="squeeze",A1046&lt;Data!$G$11*0.25),$H$32,1)*$C$30*$C$13)*($C$14*$C$12),"")</f>
        <v>2.1233867175559699E-4</v>
      </c>
      <c r="J1046" s="42">
        <f ca="1">IFERROR(IF(Data!$C$6="Real",B1046,I1046+J1045+($C$14*$C$12)*(NORMINV(RAND(),$C$15,CHOOSE($G$13,$C$13,F1046,G1046)))),"")</f>
        <v>1.3469410316947894</v>
      </c>
      <c r="K1046" s="88">
        <f>IF(ISNUMBER(A1046), IF($G$16="fixed",$G$17,MIN(H1046*Data!$C$7*$C$16*0.5,$C$17*Data!$C$7))*$C$12,"")</f>
        <v>8.0000000000000007E-5</v>
      </c>
      <c r="L1046" s="42">
        <f t="shared" ca="1" si="494"/>
        <v>1.3469410316947894</v>
      </c>
      <c r="M1046" s="44">
        <f t="shared" ca="1" si="495"/>
        <v>1.3469810316947894</v>
      </c>
      <c r="N1046" s="44">
        <f t="shared" ca="1" si="496"/>
        <v>1.3469010316947894</v>
      </c>
      <c r="O1046" s="108">
        <f t="shared" ca="1" si="471"/>
        <v>-0.29677330920254075</v>
      </c>
      <c r="P1046" s="102">
        <f t="shared" ca="1" si="472"/>
        <v>5.2300965238922821</v>
      </c>
      <c r="Q1046" s="102">
        <f t="shared" ca="1" si="473"/>
        <v>0.10489252618293952</v>
      </c>
      <c r="R1046" s="120">
        <f t="shared" ca="1" si="491"/>
        <v>1</v>
      </c>
      <c r="S1046" s="54">
        <f t="shared" ca="1" si="492"/>
        <v>0</v>
      </c>
      <c r="T1046" s="5">
        <f t="shared" ca="1" si="474"/>
        <v>1.3475392670087669</v>
      </c>
      <c r="U1046" s="152">
        <f t="shared" ca="1" si="475"/>
        <v>1.3551546055591035</v>
      </c>
      <c r="V1046" s="152">
        <f t="shared" ca="1" si="476"/>
        <v>1.3410926221287864</v>
      </c>
      <c r="W1046" s="153">
        <f t="shared" ca="1" si="477"/>
        <v>2</v>
      </c>
      <c r="X1046" s="153">
        <f t="shared" ca="1" si="478"/>
        <v>2</v>
      </c>
      <c r="Y1046" s="153">
        <f t="shared" ca="1" si="479"/>
        <v>8</v>
      </c>
      <c r="Z1046" s="153">
        <f t="shared" ca="1" si="480"/>
        <v>8</v>
      </c>
      <c r="AA1046" s="152">
        <f t="shared" ca="1" si="481"/>
        <v>1.3520566961946332</v>
      </c>
      <c r="AB1046" s="152">
        <f t="shared" ca="1" si="482"/>
        <v>1.343007522143606</v>
      </c>
      <c r="AC1046" s="154">
        <f t="shared" ca="1" si="483"/>
        <v>-412.45315998750698</v>
      </c>
      <c r="AD1046" s="154">
        <f t="shared" ca="1" si="484"/>
        <v>-317.88076409467794</v>
      </c>
      <c r="AE1046" s="3">
        <f t="shared" ca="1" si="485"/>
        <v>-45.645870255136558</v>
      </c>
      <c r="AF1046" s="3">
        <f t="shared" ca="1" si="486"/>
        <v>-730.33392408218492</v>
      </c>
      <c r="AG1046" s="3" t="str">
        <f t="shared" ca="1" si="493"/>
        <v>N</v>
      </c>
      <c r="AH1046" s="4" t="str">
        <f t="shared" ca="1" si="487"/>
        <v/>
      </c>
      <c r="AI1046" s="75">
        <f t="shared" ca="1" si="488"/>
        <v>-73.033392408218504</v>
      </c>
      <c r="AJ1046" s="75">
        <f t="shared" ca="1" si="489"/>
        <v>0</v>
      </c>
    </row>
    <row r="1047" spans="1:36">
      <c r="A1047" s="41">
        <f t="shared" si="490"/>
        <v>981</v>
      </c>
      <c r="B1047" s="150">
        <f>IF(ISNUMBER(A1047),INDEX('MetaTrader Import'!$H$13:$J$5893,TRUNC(((A1047-$A$39+1)-1)/3)+1,MOD((A1047-$A$39+1)-1,3)+1),"")</f>
        <v>0</v>
      </c>
      <c r="C1047" s="43">
        <f t="shared" ca="1" si="467"/>
        <v>24.43736566406799</v>
      </c>
      <c r="D1047" s="43">
        <f t="shared" ca="1" si="468"/>
        <v>0.57764029321667976</v>
      </c>
      <c r="E1047" s="43">
        <f t="shared" ca="1" si="469"/>
        <v>25.015005957284668</v>
      </c>
      <c r="F1047" s="43">
        <f t="shared" ca="1" si="470"/>
        <v>2.5015005957284666</v>
      </c>
      <c r="G1047" s="43">
        <f>IF(A1047&lt;&gt;"",IF(A1047&lt;Data!$G$11*0.25,$C$13/$G$32,IF(A1047&gt;Data!$G$11*0.25,$C$13,$C$13*10)),"")</f>
        <v>2</v>
      </c>
      <c r="H1047" s="43">
        <f>IF(A1047&lt;&gt;"",IF(Data!$G$9="constant",$C$13,IF(Data!$G$9="squeeze",G1047,F1047)),"")</f>
        <v>2</v>
      </c>
      <c r="I1047" s="38">
        <f ca="1">IF(ISNUMBER(A1047),NORMINV(RAND(),0,IF(AND(Data!$G$9="squeeze",A1047&lt;Data!$G$11*0.25),$H$32,1)*$C$30*$C$13)*($C$14*$C$12),"")</f>
        <v>-3.3020363359578933E-4</v>
      </c>
      <c r="J1047" s="42">
        <f ca="1">IFERROR(IF(Data!$C$6="Real",B1047,I1047+J1046+($C$14*$C$12)*(NORMINV(RAND(),$C$15,CHOOSE($G$13,$C$13,F1047,G1047)))),"")</f>
        <v>1.346826205247083</v>
      </c>
      <c r="K1047" s="88">
        <f>IF(ISNUMBER(A1047), IF($G$16="fixed",$G$17,MIN(H1047*Data!$C$7*$C$16*0.5,$C$17*Data!$C$7))*$C$12,"")</f>
        <v>8.0000000000000007E-5</v>
      </c>
      <c r="L1047" s="42">
        <f t="shared" ca="1" si="494"/>
        <v>1.346826205247083</v>
      </c>
      <c r="M1047" s="44">
        <f t="shared" ca="1" si="495"/>
        <v>1.346866205247083</v>
      </c>
      <c r="N1047" s="44">
        <f t="shared" ca="1" si="496"/>
        <v>1.3467862052470829</v>
      </c>
      <c r="O1047" s="108">
        <f t="shared" ca="1" si="471"/>
        <v>-0.48677576756901109</v>
      </c>
      <c r="P1047" s="102">
        <f t="shared" ca="1" si="472"/>
        <v>5.5688405428465444</v>
      </c>
      <c r="Q1047" s="102">
        <f t="shared" ca="1" si="473"/>
        <v>9.0994540840888691E-2</v>
      </c>
      <c r="R1047" s="120">
        <f t="shared" ca="1" si="491"/>
        <v>1</v>
      </c>
      <c r="S1047" s="54">
        <f t="shared" ca="1" si="492"/>
        <v>0</v>
      </c>
      <c r="T1047" s="5">
        <f t="shared" ca="1" si="474"/>
        <v>1.3475392670087669</v>
      </c>
      <c r="U1047" s="152">
        <f t="shared" ca="1" si="475"/>
        <v>1.3551546055591035</v>
      </c>
      <c r="V1047" s="152">
        <f t="shared" ca="1" si="476"/>
        <v>1.3410926221287864</v>
      </c>
      <c r="W1047" s="153">
        <f t="shared" ca="1" si="477"/>
        <v>2</v>
      </c>
      <c r="X1047" s="153">
        <f t="shared" ca="1" si="478"/>
        <v>2</v>
      </c>
      <c r="Y1047" s="153">
        <f t="shared" ca="1" si="479"/>
        <v>8</v>
      </c>
      <c r="Z1047" s="153">
        <f t="shared" ca="1" si="480"/>
        <v>8</v>
      </c>
      <c r="AA1047" s="152">
        <f t="shared" ca="1" si="481"/>
        <v>1.3520566961946332</v>
      </c>
      <c r="AB1047" s="152">
        <f t="shared" ca="1" si="482"/>
        <v>1.343007522143606</v>
      </c>
      <c r="AC1047" s="154">
        <f t="shared" ca="1" si="483"/>
        <v>-421.63927580402219</v>
      </c>
      <c r="AD1047" s="154">
        <f t="shared" ca="1" si="484"/>
        <v>-308.69464827816273</v>
      </c>
      <c r="AE1047" s="3">
        <f t="shared" ca="1" si="485"/>
        <v>-45.645870255136558</v>
      </c>
      <c r="AF1047" s="3">
        <f t="shared" ca="1" si="486"/>
        <v>-730.33392408218492</v>
      </c>
      <c r="AG1047" s="3" t="str">
        <f t="shared" ca="1" si="493"/>
        <v>N</v>
      </c>
      <c r="AH1047" s="4" t="str">
        <f t="shared" ca="1" si="487"/>
        <v/>
      </c>
      <c r="AI1047" s="75">
        <f t="shared" ca="1" si="488"/>
        <v>-73.033392408218504</v>
      </c>
      <c r="AJ1047" s="75">
        <f t="shared" ca="1" si="489"/>
        <v>0</v>
      </c>
    </row>
    <row r="1048" spans="1:36">
      <c r="A1048" s="41">
        <f t="shared" si="490"/>
        <v>982</v>
      </c>
      <c r="B1048" s="150">
        <f ca="1">IF(ISNUMBER(A1048),INDEX('MetaTrader Import'!$H$13:$J$5893,TRUNC(((A1048-$A$39+1)-1)/3)+1,MOD((A1048-$A$39+1)-1,3)+1),"")</f>
        <v>0</v>
      </c>
      <c r="C1048" s="43">
        <f t="shared" ca="1" si="467"/>
        <v>25.015005957284668</v>
      </c>
      <c r="D1048" s="43">
        <f t="shared" ca="1" si="468"/>
        <v>-2.0798464299027914</v>
      </c>
      <c r="E1048" s="43">
        <f t="shared" ca="1" si="469"/>
        <v>22.935159527381877</v>
      </c>
      <c r="F1048" s="43">
        <f t="shared" ca="1" si="470"/>
        <v>2.2935159527381876</v>
      </c>
      <c r="G1048" s="43">
        <f>IF(A1048&lt;&gt;"",IF(A1048&lt;Data!$G$11*0.25,$C$13/$G$32,IF(A1048&gt;Data!$G$11*0.25,$C$13,$C$13*10)),"")</f>
        <v>2</v>
      </c>
      <c r="H1048" s="43">
        <f>IF(A1048&lt;&gt;"",IF(Data!$G$9="constant",$C$13,IF(Data!$G$9="squeeze",G1048,F1048)),"")</f>
        <v>2</v>
      </c>
      <c r="I1048" s="38">
        <f ca="1">IF(ISNUMBER(A1048),NORMINV(RAND(),0,IF(AND(Data!$G$9="squeeze",A1048&lt;Data!$G$11*0.25),$H$32,1)*$C$30*$C$13)*($C$14*$C$12),"")</f>
        <v>5.385669490234884E-5</v>
      </c>
      <c r="J1048" s="42">
        <f ca="1">IFERROR(IF(Data!$C$6="Real",B1048,I1048+J1047+($C$14*$C$12)*(NORMINV(RAND(),$C$15,CHOOSE($G$13,$C$13,F1048,G1048)))),"")</f>
        <v>1.3473315687294887</v>
      </c>
      <c r="K1048" s="88">
        <f>IF(ISNUMBER(A1048), IF($G$16="fixed",$G$17,MIN(H1048*Data!$C$7*$C$16*0.5,$C$17*Data!$C$7))*$C$12,"")</f>
        <v>8.0000000000000007E-5</v>
      </c>
      <c r="L1048" s="42">
        <f t="shared" ca="1" si="494"/>
        <v>1.3473315687294887</v>
      </c>
      <c r="M1048" s="44">
        <f t="shared" ca="1" si="495"/>
        <v>1.3473715687294887</v>
      </c>
      <c r="N1048" s="44">
        <f t="shared" ca="1" si="496"/>
        <v>1.3472915687294886</v>
      </c>
      <c r="O1048" s="108">
        <f t="shared" ca="1" si="471"/>
        <v>-0.47322113256993109</v>
      </c>
      <c r="P1048" s="102">
        <f t="shared" ca="1" si="472"/>
        <v>5.5559537521688283</v>
      </c>
      <c r="Q1048" s="102">
        <f t="shared" ca="1" si="473"/>
        <v>6.9365705991560167E-2</v>
      </c>
      <c r="R1048" s="120">
        <f t="shared" ca="1" si="491"/>
        <v>1</v>
      </c>
      <c r="S1048" s="54">
        <f t="shared" ca="1" si="492"/>
        <v>0</v>
      </c>
      <c r="T1048" s="5">
        <f t="shared" ca="1" si="474"/>
        <v>1.3475392670087669</v>
      </c>
      <c r="U1048" s="152">
        <f t="shared" ca="1" si="475"/>
        <v>1.3551546055591035</v>
      </c>
      <c r="V1048" s="152">
        <f t="shared" ca="1" si="476"/>
        <v>1.3410926221287864</v>
      </c>
      <c r="W1048" s="153">
        <f t="shared" ca="1" si="477"/>
        <v>2</v>
      </c>
      <c r="X1048" s="153">
        <f t="shared" ca="1" si="478"/>
        <v>2</v>
      </c>
      <c r="Y1048" s="153">
        <f t="shared" ca="1" si="479"/>
        <v>8</v>
      </c>
      <c r="Z1048" s="153">
        <f t="shared" ca="1" si="480"/>
        <v>8</v>
      </c>
      <c r="AA1048" s="152">
        <f t="shared" ca="1" si="481"/>
        <v>1.3520566961946332</v>
      </c>
      <c r="AB1048" s="152">
        <f t="shared" ca="1" si="482"/>
        <v>1.343007522143606</v>
      </c>
      <c r="AC1048" s="154">
        <f t="shared" ca="1" si="483"/>
        <v>-381.21019721156557</v>
      </c>
      <c r="AD1048" s="154">
        <f t="shared" ca="1" si="484"/>
        <v>-349.12372687061929</v>
      </c>
      <c r="AE1048" s="3">
        <f t="shared" ca="1" si="485"/>
        <v>-45.645870255136558</v>
      </c>
      <c r="AF1048" s="3">
        <f t="shared" ca="1" si="486"/>
        <v>-730.33392408218492</v>
      </c>
      <c r="AG1048" s="3" t="str">
        <f t="shared" ca="1" si="493"/>
        <v>N</v>
      </c>
      <c r="AH1048" s="4" t="str">
        <f t="shared" ca="1" si="487"/>
        <v/>
      </c>
      <c r="AI1048" s="75">
        <f t="shared" ca="1" si="488"/>
        <v>-73.033392408218504</v>
      </c>
      <c r="AJ1048" s="75">
        <f t="shared" ca="1" si="489"/>
        <v>0</v>
      </c>
    </row>
    <row r="1049" spans="1:36">
      <c r="A1049" s="41">
        <f t="shared" si="490"/>
        <v>983</v>
      </c>
      <c r="B1049" s="150">
        <f ca="1">IF(ISNUMBER(A1049),INDEX('MetaTrader Import'!$H$13:$J$5893,TRUNC(((A1049-$A$39+1)-1)/3)+1,MOD((A1049-$A$39+1)-1,3)+1),"")</f>
        <v>0</v>
      </c>
      <c r="C1049" s="43">
        <f t="shared" ca="1" si="467"/>
        <v>22.935159527381877</v>
      </c>
      <c r="D1049" s="43">
        <f t="shared" ca="1" si="468"/>
        <v>-2.6001217283814997</v>
      </c>
      <c r="E1049" s="43">
        <f t="shared" ca="1" si="469"/>
        <v>20.335037799000379</v>
      </c>
      <c r="F1049" s="43">
        <f t="shared" ca="1" si="470"/>
        <v>2.0335037799000379</v>
      </c>
      <c r="G1049" s="43">
        <f>IF(A1049&lt;&gt;"",IF(A1049&lt;Data!$G$11*0.25,$C$13/$G$32,IF(A1049&gt;Data!$G$11*0.25,$C$13,$C$13*10)),"")</f>
        <v>2</v>
      </c>
      <c r="H1049" s="43">
        <f>IF(A1049&lt;&gt;"",IF(Data!$G$9="constant",$C$13,IF(Data!$G$9="squeeze",G1049,F1049)),"")</f>
        <v>2</v>
      </c>
      <c r="I1049" s="38">
        <f ca="1">IF(ISNUMBER(A1049),NORMINV(RAND(),0,IF(AND(Data!$G$9="squeeze",A1049&lt;Data!$G$11*0.25),$H$32,1)*$C$30*$C$13)*($C$14*$C$12),"")</f>
        <v>-2.278937361758967E-4</v>
      </c>
      <c r="J1049" s="42">
        <f ca="1">IFERROR(IF(Data!$C$6="Real",B1049,I1049+J1048+($C$14*$C$12)*(NORMINV(RAND(),$C$15,CHOOSE($G$13,$C$13,F1049,G1049)))),"")</f>
        <v>1.3466512600321714</v>
      </c>
      <c r="K1049" s="88">
        <f>IF(ISNUMBER(A1049), IF($G$16="fixed",$G$17,MIN(H1049*Data!$C$7*$C$16*0.5,$C$17*Data!$C$7))*$C$12,"")</f>
        <v>8.0000000000000007E-5</v>
      </c>
      <c r="L1049" s="42">
        <f t="shared" ca="1" si="494"/>
        <v>1.3466512600321714</v>
      </c>
      <c r="M1049" s="44">
        <f t="shared" ca="1" si="495"/>
        <v>1.3466912600321714</v>
      </c>
      <c r="N1049" s="44">
        <f t="shared" ca="1" si="496"/>
        <v>1.3466112600321714</v>
      </c>
      <c r="O1049" s="108">
        <f t="shared" ca="1" si="471"/>
        <v>-0.4411591077327835</v>
      </c>
      <c r="P1049" s="102">
        <f t="shared" ca="1" si="472"/>
        <v>5.424565888023122</v>
      </c>
      <c r="Q1049" s="102">
        <f t="shared" ca="1" si="473"/>
        <v>5.5057978950441865E-2</v>
      </c>
      <c r="R1049" s="120">
        <f t="shared" ca="1" si="491"/>
        <v>1</v>
      </c>
      <c r="S1049" s="54">
        <f t="shared" ca="1" si="492"/>
        <v>0</v>
      </c>
      <c r="T1049" s="5">
        <f t="shared" ca="1" si="474"/>
        <v>1.3475392670087669</v>
      </c>
      <c r="U1049" s="152">
        <f t="shared" ca="1" si="475"/>
        <v>1.3551546055591035</v>
      </c>
      <c r="V1049" s="152">
        <f t="shared" ca="1" si="476"/>
        <v>1.3410926221287864</v>
      </c>
      <c r="W1049" s="153">
        <f t="shared" ca="1" si="477"/>
        <v>2</v>
      </c>
      <c r="X1049" s="153">
        <f t="shared" ca="1" si="478"/>
        <v>2</v>
      </c>
      <c r="Y1049" s="153">
        <f t="shared" ca="1" si="479"/>
        <v>8</v>
      </c>
      <c r="Z1049" s="153">
        <f t="shared" ca="1" si="480"/>
        <v>8</v>
      </c>
      <c r="AA1049" s="152">
        <f t="shared" ca="1" si="481"/>
        <v>1.3520566961946332</v>
      </c>
      <c r="AB1049" s="152">
        <f t="shared" ca="1" si="482"/>
        <v>1.343007522143606</v>
      </c>
      <c r="AC1049" s="154">
        <f t="shared" ca="1" si="483"/>
        <v>-435.63489299694777</v>
      </c>
      <c r="AD1049" s="154">
        <f t="shared" ca="1" si="484"/>
        <v>-294.6990310852371</v>
      </c>
      <c r="AE1049" s="3">
        <f t="shared" ca="1" si="485"/>
        <v>-45.645870255136558</v>
      </c>
      <c r="AF1049" s="3">
        <f t="shared" ca="1" si="486"/>
        <v>-730.33392408218492</v>
      </c>
      <c r="AG1049" s="3" t="str">
        <f t="shared" ca="1" si="493"/>
        <v>N</v>
      </c>
      <c r="AH1049" s="4" t="str">
        <f t="shared" ca="1" si="487"/>
        <v/>
      </c>
      <c r="AI1049" s="75">
        <f t="shared" ca="1" si="488"/>
        <v>-73.033392408218504</v>
      </c>
      <c r="AJ1049" s="75">
        <f t="shared" ca="1" si="489"/>
        <v>0</v>
      </c>
    </row>
    <row r="1050" spans="1:36">
      <c r="A1050" s="41">
        <f t="shared" si="490"/>
        <v>984</v>
      </c>
      <c r="B1050" s="150">
        <f>IF(ISNUMBER(A1050),INDEX('MetaTrader Import'!$H$13:$J$5893,TRUNC(((A1050-$A$39+1)-1)/3)+1,MOD((A1050-$A$39+1)-1,3)+1),"")</f>
        <v>0</v>
      </c>
      <c r="C1050" s="43">
        <f t="shared" ca="1" si="467"/>
        <v>20.335037799000379</v>
      </c>
      <c r="D1050" s="43">
        <f t="shared" ca="1" si="468"/>
        <v>-2.5406914068789708</v>
      </c>
      <c r="E1050" s="43">
        <f t="shared" ca="1" si="469"/>
        <v>17.794346392121408</v>
      </c>
      <c r="F1050" s="43">
        <f t="shared" ca="1" si="470"/>
        <v>1.7794346392121407</v>
      </c>
      <c r="G1050" s="43">
        <f>IF(A1050&lt;&gt;"",IF(A1050&lt;Data!$G$11*0.25,$C$13/$G$32,IF(A1050&gt;Data!$G$11*0.25,$C$13,$C$13*10)),"")</f>
        <v>2</v>
      </c>
      <c r="H1050" s="43">
        <f>IF(A1050&lt;&gt;"",IF(Data!$G$9="constant",$C$13,IF(Data!$G$9="squeeze",G1050,F1050)),"")</f>
        <v>2</v>
      </c>
      <c r="I1050" s="38">
        <f ca="1">IF(ISNUMBER(A1050),NORMINV(RAND(),0,IF(AND(Data!$G$9="squeeze",A1050&lt;Data!$G$11*0.25),$H$32,1)*$C$30*$C$13)*($C$14*$C$12),"")</f>
        <v>-5.6215603275767381E-4</v>
      </c>
      <c r="J1050" s="42">
        <f ca="1">IFERROR(IF(Data!$C$6="Real",B1050,I1050+J1049+($C$14*$C$12)*(NORMINV(RAND(),$C$15,CHOOSE($G$13,$C$13,F1050,G1050)))),"")</f>
        <v>1.3452317716310587</v>
      </c>
      <c r="K1050" s="88">
        <f>IF(ISNUMBER(A1050), IF($G$16="fixed",$G$17,MIN(H1050*Data!$C$7*$C$16*0.5,$C$17*Data!$C$7))*$C$12,"")</f>
        <v>8.0000000000000007E-5</v>
      </c>
      <c r="L1050" s="42">
        <f t="shared" ca="1" si="494"/>
        <v>1.3452317716310587</v>
      </c>
      <c r="M1050" s="44">
        <f t="shared" ca="1" si="495"/>
        <v>1.3452717716310587</v>
      </c>
      <c r="N1050" s="44">
        <f t="shared" ca="1" si="496"/>
        <v>1.3451917716310586</v>
      </c>
      <c r="O1050" s="108">
        <f t="shared" ca="1" si="471"/>
        <v>-0.82329840541911503</v>
      </c>
      <c r="P1050" s="102">
        <f t="shared" ca="1" si="472"/>
        <v>7.5379602702788171</v>
      </c>
      <c r="Q1050" s="102">
        <f t="shared" ca="1" si="473"/>
        <v>8.8859095058725704E-2</v>
      </c>
      <c r="R1050" s="120">
        <f t="shared" ca="1" si="491"/>
        <v>1</v>
      </c>
      <c r="S1050" s="54">
        <f t="shared" ca="1" si="492"/>
        <v>0</v>
      </c>
      <c r="T1050" s="5">
        <f t="shared" ca="1" si="474"/>
        <v>1.3475392670087669</v>
      </c>
      <c r="U1050" s="152">
        <f t="shared" ca="1" si="475"/>
        <v>1.3551546055591035</v>
      </c>
      <c r="V1050" s="152">
        <f t="shared" ca="1" si="476"/>
        <v>1.3410926221287864</v>
      </c>
      <c r="W1050" s="153">
        <f t="shared" ca="1" si="477"/>
        <v>2</v>
      </c>
      <c r="X1050" s="153">
        <f t="shared" ca="1" si="478"/>
        <v>2</v>
      </c>
      <c r="Y1050" s="153">
        <f t="shared" ca="1" si="479"/>
        <v>8</v>
      </c>
      <c r="Z1050" s="153">
        <f t="shared" ca="1" si="480"/>
        <v>8</v>
      </c>
      <c r="AA1050" s="152">
        <f t="shared" ca="1" si="481"/>
        <v>1.3520566961946332</v>
      </c>
      <c r="AB1050" s="152">
        <f t="shared" ca="1" si="482"/>
        <v>1.343007522143606</v>
      </c>
      <c r="AC1050" s="154">
        <f t="shared" ca="1" si="483"/>
        <v>-549.1939650859656</v>
      </c>
      <c r="AD1050" s="154">
        <f t="shared" ca="1" si="484"/>
        <v>-181.13995899621926</v>
      </c>
      <c r="AE1050" s="3">
        <f t="shared" ca="1" si="485"/>
        <v>-45.645870255136558</v>
      </c>
      <c r="AF1050" s="3">
        <f t="shared" ca="1" si="486"/>
        <v>-730.33392408218492</v>
      </c>
      <c r="AG1050" s="3" t="str">
        <f t="shared" ca="1" si="493"/>
        <v>N</v>
      </c>
      <c r="AH1050" s="4" t="str">
        <f t="shared" ca="1" si="487"/>
        <v/>
      </c>
      <c r="AI1050" s="75">
        <f t="shared" ca="1" si="488"/>
        <v>-73.033392408218504</v>
      </c>
      <c r="AJ1050" s="75">
        <f t="shared" ca="1" si="489"/>
        <v>0</v>
      </c>
    </row>
    <row r="1051" spans="1:36">
      <c r="A1051" s="41">
        <f t="shared" si="490"/>
        <v>985</v>
      </c>
      <c r="B1051" s="150">
        <f ca="1">IF(ISNUMBER(A1051),INDEX('MetaTrader Import'!$H$13:$J$5893,TRUNC(((A1051-$A$39+1)-1)/3)+1,MOD((A1051-$A$39+1)-1,3)+1),"")</f>
        <v>0</v>
      </c>
      <c r="C1051" s="43">
        <f t="shared" ca="1" si="467"/>
        <v>17.794346392121408</v>
      </c>
      <c r="D1051" s="43">
        <f t="shared" ca="1" si="468"/>
        <v>-1.9130873022299719</v>
      </c>
      <c r="E1051" s="43">
        <f t="shared" ca="1" si="469"/>
        <v>15.881259089891437</v>
      </c>
      <c r="F1051" s="43">
        <f t="shared" ca="1" si="470"/>
        <v>1.5881259089891437</v>
      </c>
      <c r="G1051" s="43">
        <f>IF(A1051&lt;&gt;"",IF(A1051&lt;Data!$G$11*0.25,$C$13/$G$32,IF(A1051&gt;Data!$G$11*0.25,$C$13,$C$13*10)),"")</f>
        <v>2</v>
      </c>
      <c r="H1051" s="43">
        <f>IF(A1051&lt;&gt;"",IF(Data!$G$9="constant",$C$13,IF(Data!$G$9="squeeze",G1051,F1051)),"")</f>
        <v>2</v>
      </c>
      <c r="I1051" s="38">
        <f ca="1">IF(ISNUMBER(A1051),NORMINV(RAND(),0,IF(AND(Data!$G$9="squeeze",A1051&lt;Data!$G$11*0.25),$H$32,1)*$C$30*$C$13)*($C$14*$C$12),"")</f>
        <v>-7.432740599444957E-4</v>
      </c>
      <c r="J1051" s="42">
        <f ca="1">IFERROR(IF(Data!$C$6="Real",B1051,I1051+J1050+($C$14*$C$12)*(NORMINV(RAND(),$C$15,CHOOSE($G$13,$C$13,F1051,G1051)))),"")</f>
        <v>1.344670073289391</v>
      </c>
      <c r="K1051" s="88">
        <f>IF(ISNUMBER(A1051), IF($G$16="fixed",$G$17,MIN(H1051*Data!$C$7*$C$16*0.5,$C$17*Data!$C$7))*$C$12,"")</f>
        <v>8.0000000000000007E-5</v>
      </c>
      <c r="L1051" s="42">
        <f t="shared" ca="1" si="494"/>
        <v>1.344670073289391</v>
      </c>
      <c r="M1051" s="44">
        <f t="shared" ca="1" si="495"/>
        <v>1.3447100732893911</v>
      </c>
      <c r="N1051" s="44">
        <f t="shared" ca="1" si="496"/>
        <v>1.344630073289391</v>
      </c>
      <c r="O1051" s="108">
        <f t="shared" ca="1" si="471"/>
        <v>-1.4621891474163358</v>
      </c>
      <c r="P1051" s="102">
        <f t="shared" ca="1" si="472"/>
        <v>9.976466680247178</v>
      </c>
      <c r="Q1051" s="102">
        <f t="shared" ca="1" si="473"/>
        <v>0.17544263904726409</v>
      </c>
      <c r="R1051" s="120">
        <f t="shared" ca="1" si="491"/>
        <v>1</v>
      </c>
      <c r="S1051" s="54">
        <f t="shared" ca="1" si="492"/>
        <v>0</v>
      </c>
      <c r="T1051" s="5">
        <f t="shared" ca="1" si="474"/>
        <v>1.3475392670087669</v>
      </c>
      <c r="U1051" s="152">
        <f t="shared" ca="1" si="475"/>
        <v>1.3551546055591035</v>
      </c>
      <c r="V1051" s="152">
        <f t="shared" ca="1" si="476"/>
        <v>1.3410926221287864</v>
      </c>
      <c r="W1051" s="153">
        <f t="shared" ca="1" si="477"/>
        <v>2</v>
      </c>
      <c r="X1051" s="153">
        <f t="shared" ca="1" si="478"/>
        <v>2</v>
      </c>
      <c r="Y1051" s="153">
        <f t="shared" ca="1" si="479"/>
        <v>8</v>
      </c>
      <c r="Z1051" s="153">
        <f t="shared" ca="1" si="480"/>
        <v>8</v>
      </c>
      <c r="AA1051" s="152">
        <f t="shared" ca="1" si="481"/>
        <v>1.3520566961946332</v>
      </c>
      <c r="AB1051" s="152">
        <f t="shared" ca="1" si="482"/>
        <v>1.343007522143606</v>
      </c>
      <c r="AC1051" s="154">
        <f t="shared" ca="1" si="483"/>
        <v>-594.12983241937673</v>
      </c>
      <c r="AD1051" s="154">
        <f t="shared" ca="1" si="484"/>
        <v>-136.20409166280822</v>
      </c>
      <c r="AE1051" s="3">
        <f t="shared" ca="1" si="485"/>
        <v>-45.645870255136558</v>
      </c>
      <c r="AF1051" s="3">
        <f t="shared" ca="1" si="486"/>
        <v>-730.33392408218492</v>
      </c>
      <c r="AG1051" s="3" t="str">
        <f t="shared" ca="1" si="493"/>
        <v>N</v>
      </c>
      <c r="AH1051" s="4" t="str">
        <f t="shared" ca="1" si="487"/>
        <v/>
      </c>
      <c r="AI1051" s="75">
        <f t="shared" ca="1" si="488"/>
        <v>-73.033392408218504</v>
      </c>
      <c r="AJ1051" s="75">
        <f t="shared" ca="1" si="489"/>
        <v>0</v>
      </c>
    </row>
    <row r="1052" spans="1:36">
      <c r="A1052" s="41">
        <f t="shared" si="490"/>
        <v>986</v>
      </c>
      <c r="B1052" s="150">
        <f ca="1">IF(ISNUMBER(A1052),INDEX('MetaTrader Import'!$H$13:$J$5893,TRUNC(((A1052-$A$39+1)-1)/3)+1,MOD((A1052-$A$39+1)-1,3)+1),"")</f>
        <v>0</v>
      </c>
      <c r="C1052" s="43">
        <f t="shared" ca="1" si="467"/>
        <v>15.881259089891437</v>
      </c>
      <c r="D1052" s="43">
        <f t="shared" ca="1" si="468"/>
        <v>0.43325914225224044</v>
      </c>
      <c r="E1052" s="43">
        <f t="shared" ca="1" si="469"/>
        <v>16.314518232143676</v>
      </c>
      <c r="F1052" s="43">
        <f t="shared" ca="1" si="470"/>
        <v>1.6314518232143675</v>
      </c>
      <c r="G1052" s="43">
        <f>IF(A1052&lt;&gt;"",IF(A1052&lt;Data!$G$11*0.25,$C$13/$G$32,IF(A1052&gt;Data!$G$11*0.25,$C$13,$C$13*10)),"")</f>
        <v>2</v>
      </c>
      <c r="H1052" s="43">
        <f>IF(A1052&lt;&gt;"",IF(Data!$G$9="constant",$C$13,IF(Data!$G$9="squeeze",G1052,F1052)),"")</f>
        <v>2</v>
      </c>
      <c r="I1052" s="38">
        <f ca="1">IF(ISNUMBER(A1052),NORMINV(RAND(),0,IF(AND(Data!$G$9="squeeze",A1052&lt;Data!$G$11*0.25),$H$32,1)*$C$30*$C$13)*($C$14*$C$12),"")</f>
        <v>-6.7605447174933777E-4</v>
      </c>
      <c r="J1052" s="42">
        <f ca="1">IFERROR(IF(Data!$C$6="Real",B1052,I1052+J1051+($C$14*$C$12)*(NORMINV(RAND(),$C$15,CHOOSE($G$13,$C$13,F1052,G1052)))),"")</f>
        <v>1.3439399817915201</v>
      </c>
      <c r="K1052" s="88">
        <f>IF(ISNUMBER(A1052), IF($G$16="fixed",$G$17,MIN(H1052*Data!$C$7*$C$16*0.5,$C$17*Data!$C$7))*$C$12,"")</f>
        <v>8.0000000000000007E-5</v>
      </c>
      <c r="L1052" s="42">
        <f t="shared" ca="1" si="494"/>
        <v>1.3439399817915201</v>
      </c>
      <c r="M1052" s="44">
        <f t="shared" ca="1" si="495"/>
        <v>1.3439799817915201</v>
      </c>
      <c r="N1052" s="44">
        <f t="shared" ca="1" si="496"/>
        <v>1.34389998179152</v>
      </c>
      <c r="O1052" s="108">
        <f t="shared" ca="1" si="471"/>
        <v>-2.3795147143773621</v>
      </c>
      <c r="P1052" s="102">
        <f t="shared" ca="1" si="472"/>
        <v>12.760662239336384</v>
      </c>
      <c r="Q1052" s="102">
        <f t="shared" ca="1" si="473"/>
        <v>0.33193694042122751</v>
      </c>
      <c r="R1052" s="120">
        <f t="shared" ca="1" si="491"/>
        <v>1</v>
      </c>
      <c r="S1052" s="54">
        <f t="shared" ca="1" si="492"/>
        <v>0</v>
      </c>
      <c r="T1052" s="5">
        <f t="shared" ca="1" si="474"/>
        <v>1.3475392670087669</v>
      </c>
      <c r="U1052" s="152">
        <f t="shared" ca="1" si="475"/>
        <v>1.3551546055591035</v>
      </c>
      <c r="V1052" s="152">
        <f t="shared" ca="1" si="476"/>
        <v>1.3410926221287864</v>
      </c>
      <c r="W1052" s="153">
        <f t="shared" ca="1" si="477"/>
        <v>2</v>
      </c>
      <c r="X1052" s="153">
        <f t="shared" ca="1" si="478"/>
        <v>2</v>
      </c>
      <c r="Y1052" s="153">
        <f t="shared" ca="1" si="479"/>
        <v>8</v>
      </c>
      <c r="Z1052" s="153">
        <f t="shared" ca="1" si="480"/>
        <v>8</v>
      </c>
      <c r="AA1052" s="152">
        <f t="shared" ca="1" si="481"/>
        <v>1.3520566961946332</v>
      </c>
      <c r="AB1052" s="152">
        <f t="shared" ca="1" si="482"/>
        <v>1.343007522143606</v>
      </c>
      <c r="AC1052" s="154">
        <f t="shared" ca="1" si="483"/>
        <v>-652.53715224905307</v>
      </c>
      <c r="AD1052" s="154">
        <f t="shared" ca="1" si="484"/>
        <v>-77.796771833131828</v>
      </c>
      <c r="AE1052" s="3">
        <f t="shared" ca="1" si="485"/>
        <v>-45.645870255136558</v>
      </c>
      <c r="AF1052" s="3">
        <f t="shared" ca="1" si="486"/>
        <v>-730.33392408218492</v>
      </c>
      <c r="AG1052" s="3" t="str">
        <f t="shared" ca="1" si="493"/>
        <v>N</v>
      </c>
      <c r="AH1052" s="4" t="str">
        <f t="shared" ca="1" si="487"/>
        <v/>
      </c>
      <c r="AI1052" s="75">
        <f t="shared" ca="1" si="488"/>
        <v>-73.033392408218504</v>
      </c>
      <c r="AJ1052" s="75">
        <f t="shared" ca="1" si="489"/>
        <v>0</v>
      </c>
    </row>
    <row r="1053" spans="1:36">
      <c r="A1053" s="41">
        <f t="shared" si="490"/>
        <v>987</v>
      </c>
      <c r="B1053" s="150">
        <f>IF(ISNUMBER(A1053),INDEX('MetaTrader Import'!$H$13:$J$5893,TRUNC(((A1053-$A$39+1)-1)/3)+1,MOD((A1053-$A$39+1)-1,3)+1),"")</f>
        <v>0</v>
      </c>
      <c r="C1053" s="43">
        <f t="shared" ca="1" si="467"/>
        <v>16.314518232143676</v>
      </c>
      <c r="D1053" s="43">
        <f t="shared" ca="1" si="468"/>
        <v>0.71649090553621697</v>
      </c>
      <c r="E1053" s="43">
        <f t="shared" ca="1" si="469"/>
        <v>17.031009137679895</v>
      </c>
      <c r="F1053" s="43">
        <f t="shared" ca="1" si="470"/>
        <v>1.7031009137679896</v>
      </c>
      <c r="G1053" s="43">
        <f>IF(A1053&lt;&gt;"",IF(A1053&lt;Data!$G$11*0.25,$C$13/$G$32,IF(A1053&gt;Data!$G$11*0.25,$C$13,$C$13*10)),"")</f>
        <v>2</v>
      </c>
      <c r="H1053" s="43">
        <f>IF(A1053&lt;&gt;"",IF(Data!$G$9="constant",$C$13,IF(Data!$G$9="squeeze",G1053,F1053)),"")</f>
        <v>2</v>
      </c>
      <c r="I1053" s="38">
        <f ca="1">IF(ISNUMBER(A1053),NORMINV(RAND(),0,IF(AND(Data!$G$9="squeeze",A1053&lt;Data!$G$11*0.25),$H$32,1)*$C$30*$C$13)*($C$14*$C$12),"")</f>
        <v>6.3662884179745805E-5</v>
      </c>
      <c r="J1053" s="42">
        <f ca="1">IFERROR(IF(Data!$C$6="Real",B1053,I1053+J1052+($C$14*$C$12)*(NORMINV(RAND(),$C$15,CHOOSE($G$13,$C$13,F1053,G1053)))),"")</f>
        <v>1.3439650018192815</v>
      </c>
      <c r="K1053" s="88">
        <f>IF(ISNUMBER(A1053), IF($G$16="fixed",$G$17,MIN(H1053*Data!$C$7*$C$16*0.5,$C$17*Data!$C$7))*$C$12,"")</f>
        <v>8.0000000000000007E-5</v>
      </c>
      <c r="L1053" s="42">
        <f t="shared" ca="1" si="494"/>
        <v>1.3439650018192815</v>
      </c>
      <c r="M1053" s="44">
        <f t="shared" ca="1" si="495"/>
        <v>1.3440050018192815</v>
      </c>
      <c r="N1053" s="44">
        <f t="shared" ca="1" si="496"/>
        <v>1.3439250018192814</v>
      </c>
      <c r="O1053" s="108">
        <f t="shared" ca="1" si="471"/>
        <v>-2.9785744114568087</v>
      </c>
      <c r="P1053" s="102">
        <f t="shared" ca="1" si="472"/>
        <v>14.698758135508493</v>
      </c>
      <c r="Q1053" s="102">
        <f t="shared" ca="1" si="473"/>
        <v>0.50487157809103667</v>
      </c>
      <c r="R1053" s="120">
        <f t="shared" ca="1" si="491"/>
        <v>1</v>
      </c>
      <c r="S1053" s="54">
        <f t="shared" ca="1" si="492"/>
        <v>0</v>
      </c>
      <c r="T1053" s="5">
        <f t="shared" ca="1" si="474"/>
        <v>1.3475392670087669</v>
      </c>
      <c r="U1053" s="152">
        <f t="shared" ca="1" si="475"/>
        <v>1.3551546055591035</v>
      </c>
      <c r="V1053" s="152">
        <f t="shared" ca="1" si="476"/>
        <v>1.3410926221287864</v>
      </c>
      <c r="W1053" s="153">
        <f t="shared" ca="1" si="477"/>
        <v>2</v>
      </c>
      <c r="X1053" s="153">
        <f t="shared" ca="1" si="478"/>
        <v>2</v>
      </c>
      <c r="Y1053" s="153">
        <f t="shared" ca="1" si="479"/>
        <v>8</v>
      </c>
      <c r="Z1053" s="153">
        <f t="shared" ca="1" si="480"/>
        <v>8</v>
      </c>
      <c r="AA1053" s="152">
        <f t="shared" ca="1" si="481"/>
        <v>1.3520566961946332</v>
      </c>
      <c r="AB1053" s="152">
        <f t="shared" ca="1" si="482"/>
        <v>1.343007522143606</v>
      </c>
      <c r="AC1053" s="154">
        <f t="shared" ca="1" si="483"/>
        <v>-650.53555002814176</v>
      </c>
      <c r="AD1053" s="154">
        <f t="shared" ca="1" si="484"/>
        <v>-79.798374054043109</v>
      </c>
      <c r="AE1053" s="3">
        <f t="shared" ca="1" si="485"/>
        <v>-45.645870255136558</v>
      </c>
      <c r="AF1053" s="3">
        <f t="shared" ca="1" si="486"/>
        <v>-730.33392408218492</v>
      </c>
      <c r="AG1053" s="3" t="str">
        <f t="shared" ca="1" si="493"/>
        <v>N</v>
      </c>
      <c r="AH1053" s="4" t="str">
        <f t="shared" ca="1" si="487"/>
        <v/>
      </c>
      <c r="AI1053" s="75">
        <f t="shared" ca="1" si="488"/>
        <v>-73.033392408218504</v>
      </c>
      <c r="AJ1053" s="75">
        <f t="shared" ca="1" si="489"/>
        <v>0</v>
      </c>
    </row>
    <row r="1054" spans="1:36">
      <c r="A1054" s="41">
        <f t="shared" si="490"/>
        <v>988</v>
      </c>
      <c r="B1054" s="150">
        <f ca="1">IF(ISNUMBER(A1054),INDEX('MetaTrader Import'!$H$13:$J$5893,TRUNC(((A1054-$A$39+1)-1)/3)+1,MOD((A1054-$A$39+1)-1,3)+1),"")</f>
        <v>0</v>
      </c>
      <c r="C1054" s="43">
        <f t="shared" ca="1" si="467"/>
        <v>17.031009137679895</v>
      </c>
      <c r="D1054" s="43">
        <f t="shared" ca="1" si="468"/>
        <v>0.49743194718162631</v>
      </c>
      <c r="E1054" s="43">
        <f t="shared" ca="1" si="469"/>
        <v>17.528441084861523</v>
      </c>
      <c r="F1054" s="43">
        <f t="shared" ca="1" si="470"/>
        <v>1.7528441084861524</v>
      </c>
      <c r="G1054" s="43">
        <f>IF(A1054&lt;&gt;"",IF(A1054&lt;Data!$G$11*0.25,$C$13/$G$32,IF(A1054&gt;Data!$G$11*0.25,$C$13,$C$13*10)),"")</f>
        <v>2</v>
      </c>
      <c r="H1054" s="43">
        <f>IF(A1054&lt;&gt;"",IF(Data!$G$9="constant",$C$13,IF(Data!$G$9="squeeze",G1054,F1054)),"")</f>
        <v>2</v>
      </c>
      <c r="I1054" s="38">
        <f ca="1">IF(ISNUMBER(A1054),NORMINV(RAND(),0,IF(AND(Data!$G$9="squeeze",A1054&lt;Data!$G$11*0.25),$H$32,1)*$C$30*$C$13)*($C$14*$C$12),"")</f>
        <v>-8.8038291301503399E-5</v>
      </c>
      <c r="J1054" s="42">
        <f ca="1">IFERROR(IF(Data!$C$6="Real",B1054,I1054+J1053+($C$14*$C$12)*(NORMINV(RAND(),$C$15,CHOOSE($G$13,$C$13,F1054,G1054)))),"")</f>
        <v>1.3441639094751605</v>
      </c>
      <c r="K1054" s="88">
        <f>IF(ISNUMBER(A1054), IF($G$16="fixed",$G$17,MIN(H1054*Data!$C$7*$C$16*0.5,$C$17*Data!$C$7))*$C$12,"")</f>
        <v>8.0000000000000007E-5</v>
      </c>
      <c r="L1054" s="42">
        <f t="shared" ca="1" si="494"/>
        <v>1.3441639094751605</v>
      </c>
      <c r="M1054" s="44">
        <f t="shared" ca="1" si="495"/>
        <v>1.3442039094751606</v>
      </c>
      <c r="N1054" s="44">
        <f t="shared" ca="1" si="496"/>
        <v>1.3441239094751605</v>
      </c>
      <c r="O1054" s="108">
        <f t="shared" ca="1" si="471"/>
        <v>-3.2554551807625423</v>
      </c>
      <c r="P1054" s="102">
        <f t="shared" ca="1" si="472"/>
        <v>15.593214873812197</v>
      </c>
      <c r="Q1054" s="102">
        <f t="shared" ca="1" si="473"/>
        <v>0.66851346370988629</v>
      </c>
      <c r="R1054" s="120">
        <f t="shared" ca="1" si="491"/>
        <v>1</v>
      </c>
      <c r="S1054" s="54">
        <f t="shared" ca="1" si="492"/>
        <v>0</v>
      </c>
      <c r="T1054" s="5">
        <f t="shared" ca="1" si="474"/>
        <v>1.3475392670087669</v>
      </c>
      <c r="U1054" s="152">
        <f t="shared" ca="1" si="475"/>
        <v>1.3551546055591035</v>
      </c>
      <c r="V1054" s="152">
        <f t="shared" ca="1" si="476"/>
        <v>1.3410926221287864</v>
      </c>
      <c r="W1054" s="153">
        <f t="shared" ca="1" si="477"/>
        <v>2</v>
      </c>
      <c r="X1054" s="153">
        <f t="shared" ca="1" si="478"/>
        <v>2</v>
      </c>
      <c r="Y1054" s="153">
        <f t="shared" ca="1" si="479"/>
        <v>8</v>
      </c>
      <c r="Z1054" s="153">
        <f t="shared" ca="1" si="480"/>
        <v>8</v>
      </c>
      <c r="AA1054" s="152">
        <f t="shared" ca="1" si="481"/>
        <v>1.3520566961946332</v>
      </c>
      <c r="AB1054" s="152">
        <f t="shared" ca="1" si="482"/>
        <v>1.343007522143606</v>
      </c>
      <c r="AC1054" s="154">
        <f t="shared" ca="1" si="483"/>
        <v>-634.62293755781832</v>
      </c>
      <c r="AD1054" s="154">
        <f t="shared" ca="1" si="484"/>
        <v>-95.710986524366604</v>
      </c>
      <c r="AE1054" s="3">
        <f t="shared" ca="1" si="485"/>
        <v>-45.645870255136558</v>
      </c>
      <c r="AF1054" s="3">
        <f t="shared" ca="1" si="486"/>
        <v>-730.33392408218492</v>
      </c>
      <c r="AG1054" s="3" t="str">
        <f t="shared" ca="1" si="493"/>
        <v>N</v>
      </c>
      <c r="AH1054" s="4" t="str">
        <f t="shared" ca="1" si="487"/>
        <v/>
      </c>
      <c r="AI1054" s="75">
        <f t="shared" ca="1" si="488"/>
        <v>-73.033392408218504</v>
      </c>
      <c r="AJ1054" s="75">
        <f t="shared" ca="1" si="489"/>
        <v>0</v>
      </c>
    </row>
    <row r="1055" spans="1:36">
      <c r="A1055" s="41">
        <f t="shared" si="490"/>
        <v>989</v>
      </c>
      <c r="B1055" s="150">
        <f ca="1">IF(ISNUMBER(A1055),INDEX('MetaTrader Import'!$H$13:$J$5893,TRUNC(((A1055-$A$39+1)-1)/3)+1,MOD((A1055-$A$39+1)-1,3)+1),"")</f>
        <v>0</v>
      </c>
      <c r="C1055" s="43">
        <f t="shared" ca="1" si="467"/>
        <v>17.528441084861523</v>
      </c>
      <c r="D1055" s="43">
        <f t="shared" ca="1" si="468"/>
        <v>-0.44002306013975007</v>
      </c>
      <c r="E1055" s="43">
        <f t="shared" ca="1" si="469"/>
        <v>17.088418024721772</v>
      </c>
      <c r="F1055" s="43">
        <f t="shared" ca="1" si="470"/>
        <v>1.7088418024721772</v>
      </c>
      <c r="G1055" s="43">
        <f>IF(A1055&lt;&gt;"",IF(A1055&lt;Data!$G$11*0.25,$C$13/$G$32,IF(A1055&gt;Data!$G$11*0.25,$C$13,$C$13*10)),"")</f>
        <v>2</v>
      </c>
      <c r="H1055" s="43">
        <f>IF(A1055&lt;&gt;"",IF(Data!$G$9="constant",$C$13,IF(Data!$G$9="squeeze",G1055,F1055)),"")</f>
        <v>2</v>
      </c>
      <c r="I1055" s="38">
        <f ca="1">IF(ISNUMBER(A1055),NORMINV(RAND(),0,IF(AND(Data!$G$9="squeeze",A1055&lt;Data!$G$11*0.25),$H$32,1)*$C$30*$C$13)*($C$14*$C$12),"")</f>
        <v>1.7199662346244302E-4</v>
      </c>
      <c r="J1055" s="42">
        <f ca="1">IFERROR(IF(Data!$C$6="Real",B1055,I1055+J1054+($C$14*$C$12)*(NORMINV(RAND(),$C$15,CHOOSE($G$13,$C$13,F1055,G1055)))),"")</f>
        <v>1.3441391307776558</v>
      </c>
      <c r="K1055" s="88">
        <f>IF(ISNUMBER(A1055), IF($G$16="fixed",$G$17,MIN(H1055*Data!$C$7*$C$16*0.5,$C$17*Data!$C$7))*$C$12,"")</f>
        <v>8.0000000000000007E-5</v>
      </c>
      <c r="L1055" s="42">
        <f t="shared" ca="1" si="494"/>
        <v>1.3441391307776558</v>
      </c>
      <c r="M1055" s="44">
        <f t="shared" ca="1" si="495"/>
        <v>1.3441791307776558</v>
      </c>
      <c r="N1055" s="44">
        <f t="shared" ca="1" si="496"/>
        <v>1.3440991307776557</v>
      </c>
      <c r="O1055" s="108">
        <f t="shared" ca="1" si="471"/>
        <v>-3.2620311157734925</v>
      </c>
      <c r="P1055" s="102">
        <f t="shared" ca="1" si="472"/>
        <v>15.616832725984068</v>
      </c>
      <c r="Q1055" s="102">
        <f t="shared" ca="1" si="473"/>
        <v>0.80842631215979399</v>
      </c>
      <c r="R1055" s="120">
        <f t="shared" ca="1" si="491"/>
        <v>1</v>
      </c>
      <c r="S1055" s="54">
        <f t="shared" ca="1" si="492"/>
        <v>0</v>
      </c>
      <c r="T1055" s="5">
        <f t="shared" ca="1" si="474"/>
        <v>1.3475392670087669</v>
      </c>
      <c r="U1055" s="152">
        <f t="shared" ca="1" si="475"/>
        <v>1.3551546055591035</v>
      </c>
      <c r="V1055" s="152">
        <f t="shared" ca="1" si="476"/>
        <v>1.3410926221287864</v>
      </c>
      <c r="W1055" s="153">
        <f t="shared" ca="1" si="477"/>
        <v>2</v>
      </c>
      <c r="X1055" s="153">
        <f t="shared" ca="1" si="478"/>
        <v>2</v>
      </c>
      <c r="Y1055" s="153">
        <f t="shared" ca="1" si="479"/>
        <v>8</v>
      </c>
      <c r="Z1055" s="153">
        <f t="shared" ca="1" si="480"/>
        <v>8</v>
      </c>
      <c r="AA1055" s="152">
        <f t="shared" ca="1" si="481"/>
        <v>1.3520566961946332</v>
      </c>
      <c r="AB1055" s="152">
        <f t="shared" ca="1" si="482"/>
        <v>1.343007522143606</v>
      </c>
      <c r="AC1055" s="154">
        <f t="shared" ca="1" si="483"/>
        <v>-636.60523335819619</v>
      </c>
      <c r="AD1055" s="154">
        <f t="shared" ca="1" si="484"/>
        <v>-93.728690723988706</v>
      </c>
      <c r="AE1055" s="3">
        <f t="shared" ca="1" si="485"/>
        <v>-45.645870255136558</v>
      </c>
      <c r="AF1055" s="3">
        <f t="shared" ca="1" si="486"/>
        <v>-730.33392408218492</v>
      </c>
      <c r="AG1055" s="3" t="str">
        <f t="shared" ca="1" si="493"/>
        <v>N</v>
      </c>
      <c r="AH1055" s="4" t="str">
        <f t="shared" ca="1" si="487"/>
        <v/>
      </c>
      <c r="AI1055" s="75">
        <f t="shared" ca="1" si="488"/>
        <v>-73.033392408218504</v>
      </c>
      <c r="AJ1055" s="75">
        <f t="shared" ca="1" si="489"/>
        <v>0</v>
      </c>
    </row>
    <row r="1056" spans="1:36">
      <c r="A1056" s="41">
        <f t="shared" si="490"/>
        <v>990</v>
      </c>
      <c r="B1056" s="150">
        <f>IF(ISNUMBER(A1056),INDEX('MetaTrader Import'!$H$13:$J$5893,TRUNC(((A1056-$A$39+1)-1)/3)+1,MOD((A1056-$A$39+1)-1,3)+1),"")</f>
        <v>0</v>
      </c>
      <c r="C1056" s="43">
        <f t="shared" ca="1" si="467"/>
        <v>17.088418024721772</v>
      </c>
      <c r="D1056" s="43">
        <f t="shared" ca="1" si="468"/>
        <v>1.1374716771038931</v>
      </c>
      <c r="E1056" s="43">
        <f t="shared" ca="1" si="469"/>
        <v>18.225889701825665</v>
      </c>
      <c r="F1056" s="43">
        <f t="shared" ca="1" si="470"/>
        <v>1.8225889701825664</v>
      </c>
      <c r="G1056" s="43">
        <f>IF(A1056&lt;&gt;"",IF(A1056&lt;Data!$G$11*0.25,$C$13/$G$32,IF(A1056&gt;Data!$G$11*0.25,$C$13,$C$13*10)),"")</f>
        <v>2</v>
      </c>
      <c r="H1056" s="43">
        <f>IF(A1056&lt;&gt;"",IF(Data!$G$9="constant",$C$13,IF(Data!$G$9="squeeze",G1056,F1056)),"")</f>
        <v>2</v>
      </c>
      <c r="I1056" s="38">
        <f ca="1">IF(ISNUMBER(A1056),NORMINV(RAND(),0,IF(AND(Data!$G$9="squeeze",A1056&lt;Data!$G$11*0.25),$H$32,1)*$C$30*$C$13)*($C$14*$C$12),"")</f>
        <v>3.7871998735887821E-4</v>
      </c>
      <c r="J1056" s="42">
        <f ca="1">IFERROR(IF(Data!$C$6="Real",B1056,I1056+J1055+($C$14*$C$12)*(NORMINV(RAND(),$C$15,CHOOSE($G$13,$C$13,F1056,G1056)))),"")</f>
        <v>1.344601846820612</v>
      </c>
      <c r="K1056" s="88">
        <f>IF(ISNUMBER(A1056), IF($G$16="fixed",$G$17,MIN(H1056*Data!$C$7*$C$16*0.5,$C$17*Data!$C$7))*$C$12,"")</f>
        <v>8.0000000000000007E-5</v>
      </c>
      <c r="L1056" s="42">
        <f t="shared" ca="1" si="494"/>
        <v>1.344601846820612</v>
      </c>
      <c r="M1056" s="44">
        <f t="shared" ca="1" si="495"/>
        <v>1.3446418468206121</v>
      </c>
      <c r="N1056" s="44">
        <f t="shared" ca="1" si="496"/>
        <v>1.344561846820612</v>
      </c>
      <c r="O1056" s="108">
        <f t="shared" ca="1" si="471"/>
        <v>-3.168981735428654</v>
      </c>
      <c r="P1056" s="102">
        <f t="shared" ca="1" si="472"/>
        <v>15.363809522909431</v>
      </c>
      <c r="Q1056" s="102">
        <f t="shared" ca="1" si="473"/>
        <v>0.90725648586789154</v>
      </c>
      <c r="R1056" s="120">
        <f t="shared" ca="1" si="491"/>
        <v>1</v>
      </c>
      <c r="S1056" s="54">
        <f t="shared" ca="1" si="492"/>
        <v>0</v>
      </c>
      <c r="T1056" s="5">
        <f t="shared" ca="1" si="474"/>
        <v>1.3475392670087669</v>
      </c>
      <c r="U1056" s="152">
        <f t="shared" ca="1" si="475"/>
        <v>1.3551546055591035</v>
      </c>
      <c r="V1056" s="152">
        <f t="shared" ca="1" si="476"/>
        <v>1.3410926221287864</v>
      </c>
      <c r="W1056" s="153">
        <f t="shared" ca="1" si="477"/>
        <v>2</v>
      </c>
      <c r="X1056" s="153">
        <f t="shared" ca="1" si="478"/>
        <v>2</v>
      </c>
      <c r="Y1056" s="153">
        <f t="shared" ca="1" si="479"/>
        <v>8</v>
      </c>
      <c r="Z1056" s="153">
        <f t="shared" ca="1" si="480"/>
        <v>8</v>
      </c>
      <c r="AA1056" s="152">
        <f t="shared" ca="1" si="481"/>
        <v>1.3520566961946332</v>
      </c>
      <c r="AB1056" s="152">
        <f t="shared" ca="1" si="482"/>
        <v>1.343007522143606</v>
      </c>
      <c r="AC1056" s="154">
        <f t="shared" ca="1" si="483"/>
        <v>-599.58794992169828</v>
      </c>
      <c r="AD1056" s="154">
        <f t="shared" ca="1" si="484"/>
        <v>-130.74597416048661</v>
      </c>
      <c r="AE1056" s="3">
        <f t="shared" ca="1" si="485"/>
        <v>-45.645870255136558</v>
      </c>
      <c r="AF1056" s="3">
        <f t="shared" ca="1" si="486"/>
        <v>-730.33392408218492</v>
      </c>
      <c r="AG1056" s="3" t="str">
        <f t="shared" ca="1" si="493"/>
        <v>N</v>
      </c>
      <c r="AH1056" s="4" t="str">
        <f t="shared" ca="1" si="487"/>
        <v/>
      </c>
      <c r="AI1056" s="75">
        <f t="shared" ca="1" si="488"/>
        <v>-73.033392408218504</v>
      </c>
      <c r="AJ1056" s="75">
        <f t="shared" ca="1" si="489"/>
        <v>0</v>
      </c>
    </row>
    <row r="1057" spans="1:36">
      <c r="A1057" s="41">
        <f t="shared" si="490"/>
        <v>991</v>
      </c>
      <c r="B1057" s="150">
        <f ca="1">IF(ISNUMBER(A1057),INDEX('MetaTrader Import'!$H$13:$J$5893,TRUNC(((A1057-$A$39+1)-1)/3)+1,MOD((A1057-$A$39+1)-1,3)+1),"")</f>
        <v>0</v>
      </c>
      <c r="C1057" s="43">
        <f t="shared" ca="1" si="467"/>
        <v>18.225889701825665</v>
      </c>
      <c r="D1057" s="43">
        <f t="shared" ca="1" si="468"/>
        <v>0.36302696176739435</v>
      </c>
      <c r="E1057" s="43">
        <f t="shared" ca="1" si="469"/>
        <v>18.588916663593061</v>
      </c>
      <c r="F1057" s="43">
        <f t="shared" ca="1" si="470"/>
        <v>1.858891666359306</v>
      </c>
      <c r="G1057" s="43">
        <f>IF(A1057&lt;&gt;"",IF(A1057&lt;Data!$G$11*0.25,$C$13/$G$32,IF(A1057&gt;Data!$G$11*0.25,$C$13,$C$13*10)),"")</f>
        <v>2</v>
      </c>
      <c r="H1057" s="43">
        <f>IF(A1057&lt;&gt;"",IF(Data!$G$9="constant",$C$13,IF(Data!$G$9="squeeze",G1057,F1057)),"")</f>
        <v>2</v>
      </c>
      <c r="I1057" s="38">
        <f ca="1">IF(ISNUMBER(A1057),NORMINV(RAND(),0,IF(AND(Data!$G$9="squeeze",A1057&lt;Data!$G$11*0.25),$H$32,1)*$C$30*$C$13)*($C$14*$C$12),"")</f>
        <v>3.7766581208133837E-5</v>
      </c>
      <c r="J1057" s="42">
        <f ca="1">IFERROR(IF(Data!$C$6="Real",B1057,I1057+J1056+($C$14*$C$12)*(NORMINV(RAND(),$C$15,CHOOSE($G$13,$C$13,F1057,G1057)))),"")</f>
        <v>1.3450346289473591</v>
      </c>
      <c r="K1057" s="88">
        <f>IF(ISNUMBER(A1057), IF($G$16="fixed",$G$17,MIN(H1057*Data!$C$7*$C$16*0.5,$C$17*Data!$C$7))*$C$12,"")</f>
        <v>8.0000000000000007E-5</v>
      </c>
      <c r="L1057" s="42">
        <f t="shared" ca="1" si="494"/>
        <v>1.3450346289473591</v>
      </c>
      <c r="M1057" s="44">
        <f t="shared" ca="1" si="495"/>
        <v>1.3450746289473592</v>
      </c>
      <c r="N1057" s="44">
        <f t="shared" ca="1" si="496"/>
        <v>1.3449946289473591</v>
      </c>
      <c r="O1057" s="108">
        <f t="shared" ca="1" si="471"/>
        <v>-2.7743538427650316</v>
      </c>
      <c r="P1057" s="102">
        <f t="shared" ca="1" si="472"/>
        <v>14.296469072814308</v>
      </c>
      <c r="Q1057" s="102">
        <f t="shared" ca="1" si="473"/>
        <v>0.94885078498556363</v>
      </c>
      <c r="R1057" s="120">
        <f t="shared" ca="1" si="491"/>
        <v>1</v>
      </c>
      <c r="S1057" s="54">
        <f t="shared" ca="1" si="492"/>
        <v>0</v>
      </c>
      <c r="T1057" s="5">
        <f t="shared" ca="1" si="474"/>
        <v>1.3475392670087669</v>
      </c>
      <c r="U1057" s="152">
        <f t="shared" ca="1" si="475"/>
        <v>1.3551546055591035</v>
      </c>
      <c r="V1057" s="152">
        <f t="shared" ca="1" si="476"/>
        <v>1.3410926221287864</v>
      </c>
      <c r="W1057" s="153">
        <f t="shared" ca="1" si="477"/>
        <v>2</v>
      </c>
      <c r="X1057" s="153">
        <f t="shared" ca="1" si="478"/>
        <v>2</v>
      </c>
      <c r="Y1057" s="153">
        <f t="shared" ca="1" si="479"/>
        <v>8</v>
      </c>
      <c r="Z1057" s="153">
        <f t="shared" ca="1" si="480"/>
        <v>8</v>
      </c>
      <c r="AA1057" s="152">
        <f t="shared" ca="1" si="481"/>
        <v>1.3520566961946332</v>
      </c>
      <c r="AB1057" s="152">
        <f t="shared" ca="1" si="482"/>
        <v>1.343007522143606</v>
      </c>
      <c r="AC1057" s="154">
        <f t="shared" ca="1" si="483"/>
        <v>-564.9653797819276</v>
      </c>
      <c r="AD1057" s="154">
        <f t="shared" ca="1" si="484"/>
        <v>-165.36854430025727</v>
      </c>
      <c r="AE1057" s="3">
        <f t="shared" ca="1" si="485"/>
        <v>-45.645870255136558</v>
      </c>
      <c r="AF1057" s="3">
        <f t="shared" ca="1" si="486"/>
        <v>-730.33392408218492</v>
      </c>
      <c r="AG1057" s="3" t="str">
        <f t="shared" ca="1" si="493"/>
        <v>N</v>
      </c>
      <c r="AH1057" s="4" t="str">
        <f t="shared" ca="1" si="487"/>
        <v/>
      </c>
      <c r="AI1057" s="75">
        <f t="shared" ca="1" si="488"/>
        <v>-73.033392408218504</v>
      </c>
      <c r="AJ1057" s="75">
        <f t="shared" ca="1" si="489"/>
        <v>0</v>
      </c>
    </row>
    <row r="1058" spans="1:36">
      <c r="A1058" s="41">
        <f t="shared" si="490"/>
        <v>992</v>
      </c>
      <c r="B1058" s="150">
        <f ca="1">IF(ISNUMBER(A1058),INDEX('MetaTrader Import'!$H$13:$J$5893,TRUNC(((A1058-$A$39+1)-1)/3)+1,MOD((A1058-$A$39+1)-1,3)+1),"")</f>
        <v>0</v>
      </c>
      <c r="C1058" s="43">
        <f t="shared" ca="1" si="467"/>
        <v>18.588916663593061</v>
      </c>
      <c r="D1058" s="43">
        <f t="shared" ca="1" si="468"/>
        <v>0.33892086219164508</v>
      </c>
      <c r="E1058" s="43">
        <f t="shared" ca="1" si="469"/>
        <v>18.927837525784707</v>
      </c>
      <c r="F1058" s="43">
        <f t="shared" ca="1" si="470"/>
        <v>1.8927837525784708</v>
      </c>
      <c r="G1058" s="43">
        <f>IF(A1058&lt;&gt;"",IF(A1058&lt;Data!$G$11*0.25,$C$13/$G$32,IF(A1058&gt;Data!$G$11*0.25,$C$13,$C$13*10)),"")</f>
        <v>2</v>
      </c>
      <c r="H1058" s="43">
        <f>IF(A1058&lt;&gt;"",IF(Data!$G$9="constant",$C$13,IF(Data!$G$9="squeeze",G1058,F1058)),"")</f>
        <v>2</v>
      </c>
      <c r="I1058" s="38">
        <f ca="1">IF(ISNUMBER(A1058),NORMINV(RAND(),0,IF(AND(Data!$G$9="squeeze",A1058&lt;Data!$G$11*0.25),$H$32,1)*$C$30*$C$13)*($C$14*$C$12),"")</f>
        <v>-1.3433009583127295E-4</v>
      </c>
      <c r="J1058" s="42">
        <f ca="1">IFERROR(IF(Data!$C$6="Real",B1058,I1058+J1057+($C$14*$C$12)*(NORMINV(RAND(),$C$15,CHOOSE($G$13,$C$13,F1058,G1058)))),"")</f>
        <v>1.344487416024859</v>
      </c>
      <c r="K1058" s="88">
        <f>IF(ISNUMBER(A1058), IF($G$16="fixed",$G$17,MIN(H1058*Data!$C$7*$C$16*0.5,$C$17*Data!$C$7))*$C$12,"")</f>
        <v>8.0000000000000007E-5</v>
      </c>
      <c r="L1058" s="42">
        <f t="shared" ca="1" si="494"/>
        <v>1.344487416024859</v>
      </c>
      <c r="M1058" s="44">
        <f t="shared" ca="1" si="495"/>
        <v>1.344527416024859</v>
      </c>
      <c r="N1058" s="44">
        <f t="shared" ca="1" si="496"/>
        <v>1.344447416024859</v>
      </c>
      <c r="O1058" s="108">
        <f t="shared" ca="1" si="471"/>
        <v>-2.5670731596552643</v>
      </c>
      <c r="P1058" s="102">
        <f t="shared" ca="1" si="472"/>
        <v>13.70373457465524</v>
      </c>
      <c r="Q1058" s="102">
        <f t="shared" ca="1" si="473"/>
        <v>0.93212076758553941</v>
      </c>
      <c r="R1058" s="120">
        <f t="shared" ca="1" si="491"/>
        <v>1</v>
      </c>
      <c r="S1058" s="54">
        <f t="shared" ca="1" si="492"/>
        <v>0</v>
      </c>
      <c r="T1058" s="5">
        <f t="shared" ca="1" si="474"/>
        <v>1.3475392670087669</v>
      </c>
      <c r="U1058" s="152">
        <f t="shared" ca="1" si="475"/>
        <v>1.3551546055591035</v>
      </c>
      <c r="V1058" s="152">
        <f t="shared" ca="1" si="476"/>
        <v>1.3410926221287864</v>
      </c>
      <c r="W1058" s="153">
        <f t="shared" ca="1" si="477"/>
        <v>2</v>
      </c>
      <c r="X1058" s="153">
        <f t="shared" ca="1" si="478"/>
        <v>2</v>
      </c>
      <c r="Y1058" s="153">
        <f t="shared" ca="1" si="479"/>
        <v>8</v>
      </c>
      <c r="Z1058" s="153">
        <f t="shared" ca="1" si="480"/>
        <v>8</v>
      </c>
      <c r="AA1058" s="152">
        <f t="shared" ca="1" si="481"/>
        <v>1.3520566961946332</v>
      </c>
      <c r="AB1058" s="152">
        <f t="shared" ca="1" si="482"/>
        <v>1.343007522143606</v>
      </c>
      <c r="AC1058" s="154">
        <f t="shared" ca="1" si="483"/>
        <v>-608.74241358193967</v>
      </c>
      <c r="AD1058" s="154">
        <f t="shared" ca="1" si="484"/>
        <v>-121.59151050024519</v>
      </c>
      <c r="AE1058" s="3">
        <f t="shared" ca="1" si="485"/>
        <v>-45.645870255136558</v>
      </c>
      <c r="AF1058" s="3">
        <f t="shared" ca="1" si="486"/>
        <v>-730.33392408218492</v>
      </c>
      <c r="AG1058" s="3" t="str">
        <f t="shared" ca="1" si="493"/>
        <v>N</v>
      </c>
      <c r="AH1058" s="4" t="str">
        <f t="shared" ca="1" si="487"/>
        <v/>
      </c>
      <c r="AI1058" s="75">
        <f t="shared" ca="1" si="488"/>
        <v>-73.033392408218504</v>
      </c>
      <c r="AJ1058" s="75">
        <f t="shared" ca="1" si="489"/>
        <v>0</v>
      </c>
    </row>
    <row r="1059" spans="1:36">
      <c r="A1059" s="41">
        <f t="shared" si="490"/>
        <v>993</v>
      </c>
      <c r="B1059" s="150">
        <f>IF(ISNUMBER(A1059),INDEX('MetaTrader Import'!$H$13:$J$5893,TRUNC(((A1059-$A$39+1)-1)/3)+1,MOD((A1059-$A$39+1)-1,3)+1),"")</f>
        <v>0</v>
      </c>
      <c r="C1059" s="43">
        <f t="shared" ca="1" si="467"/>
        <v>18.927837525784707</v>
      </c>
      <c r="D1059" s="43">
        <f t="shared" ca="1" si="468"/>
        <v>-0.16790520875569637</v>
      </c>
      <c r="E1059" s="43">
        <f t="shared" ca="1" si="469"/>
        <v>18.759932317029012</v>
      </c>
      <c r="F1059" s="43">
        <f t="shared" ca="1" si="470"/>
        <v>1.8759932317029011</v>
      </c>
      <c r="G1059" s="43">
        <f>IF(A1059&lt;&gt;"",IF(A1059&lt;Data!$G$11*0.25,$C$13/$G$32,IF(A1059&gt;Data!$G$11*0.25,$C$13,$C$13*10)),"")</f>
        <v>2</v>
      </c>
      <c r="H1059" s="43">
        <f>IF(A1059&lt;&gt;"",IF(Data!$G$9="constant",$C$13,IF(Data!$G$9="squeeze",G1059,F1059)),"")</f>
        <v>2</v>
      </c>
      <c r="I1059" s="38">
        <f ca="1">IF(ISNUMBER(A1059),NORMINV(RAND(),0,IF(AND(Data!$G$9="squeeze",A1059&lt;Data!$G$11*0.25),$H$32,1)*$C$30*$C$13)*($C$14*$C$12),"")</f>
        <v>2.5123271199213522E-4</v>
      </c>
      <c r="J1059" s="42">
        <f ca="1">IFERROR(IF(Data!$C$6="Real",B1059,I1059+J1058+($C$14*$C$12)*(NORMINV(RAND(),$C$15,CHOOSE($G$13,$C$13,F1059,G1059)))),"")</f>
        <v>1.344946582638842</v>
      </c>
      <c r="K1059" s="88">
        <f>IF(ISNUMBER(A1059), IF($G$16="fixed",$G$17,MIN(H1059*Data!$C$7*$C$16*0.5,$C$17*Data!$C$7))*$C$12,"")</f>
        <v>8.0000000000000007E-5</v>
      </c>
      <c r="L1059" s="42">
        <f t="shared" ca="1" si="494"/>
        <v>1.344946582638842</v>
      </c>
      <c r="M1059" s="44">
        <f t="shared" ca="1" si="495"/>
        <v>1.3449865826388421</v>
      </c>
      <c r="N1059" s="44">
        <f t="shared" ca="1" si="496"/>
        <v>1.344906582638842</v>
      </c>
      <c r="O1059" s="108">
        <f t="shared" ca="1" si="471"/>
        <v>-2.0958325596657779</v>
      </c>
      <c r="P1059" s="102">
        <f t="shared" ca="1" si="472"/>
        <v>12.409128906071658</v>
      </c>
      <c r="Q1059" s="102">
        <f t="shared" ca="1" si="473"/>
        <v>0.84573324201925304</v>
      </c>
      <c r="R1059" s="120">
        <f t="shared" ca="1" si="491"/>
        <v>1</v>
      </c>
      <c r="S1059" s="54">
        <f t="shared" ca="1" si="492"/>
        <v>0</v>
      </c>
      <c r="T1059" s="5">
        <f t="shared" ca="1" si="474"/>
        <v>1.3475392670087669</v>
      </c>
      <c r="U1059" s="152">
        <f t="shared" ca="1" si="475"/>
        <v>1.3551546055591035</v>
      </c>
      <c r="V1059" s="152">
        <f t="shared" ca="1" si="476"/>
        <v>1.3410926221287864</v>
      </c>
      <c r="W1059" s="153">
        <f t="shared" ca="1" si="477"/>
        <v>2</v>
      </c>
      <c r="X1059" s="153">
        <f t="shared" ca="1" si="478"/>
        <v>2</v>
      </c>
      <c r="Y1059" s="153">
        <f t="shared" ca="1" si="479"/>
        <v>8</v>
      </c>
      <c r="Z1059" s="153">
        <f t="shared" ca="1" si="480"/>
        <v>8</v>
      </c>
      <c r="AA1059" s="152">
        <f t="shared" ca="1" si="481"/>
        <v>1.3520566961946332</v>
      </c>
      <c r="AB1059" s="152">
        <f t="shared" ca="1" si="482"/>
        <v>1.343007522143606</v>
      </c>
      <c r="AC1059" s="154">
        <f t="shared" ca="1" si="483"/>
        <v>-572.0090844632964</v>
      </c>
      <c r="AD1059" s="154">
        <f t="shared" ca="1" si="484"/>
        <v>-158.32483961888855</v>
      </c>
      <c r="AE1059" s="3">
        <f t="shared" ca="1" si="485"/>
        <v>-45.645870255136558</v>
      </c>
      <c r="AF1059" s="3">
        <f t="shared" ca="1" si="486"/>
        <v>-730.33392408218492</v>
      </c>
      <c r="AG1059" s="3" t="str">
        <f t="shared" ca="1" si="493"/>
        <v>N</v>
      </c>
      <c r="AH1059" s="4" t="str">
        <f t="shared" ca="1" si="487"/>
        <v/>
      </c>
      <c r="AI1059" s="75">
        <f t="shared" ca="1" si="488"/>
        <v>-73.033392408218504</v>
      </c>
      <c r="AJ1059" s="75">
        <f t="shared" ca="1" si="489"/>
        <v>0</v>
      </c>
    </row>
    <row r="1060" spans="1:36">
      <c r="A1060" s="41">
        <f t="shared" si="490"/>
        <v>994</v>
      </c>
      <c r="B1060" s="150">
        <f ca="1">IF(ISNUMBER(A1060),INDEX('MetaTrader Import'!$H$13:$J$5893,TRUNC(((A1060-$A$39+1)-1)/3)+1,MOD((A1060-$A$39+1)-1,3)+1),"")</f>
        <v>0</v>
      </c>
      <c r="C1060" s="43">
        <f t="shared" ca="1" si="467"/>
        <v>18.759932317029012</v>
      </c>
      <c r="D1060" s="43">
        <f t="shared" ca="1" si="468"/>
        <v>0.72758081820505383</v>
      </c>
      <c r="E1060" s="43">
        <f t="shared" ca="1" si="469"/>
        <v>19.487513135234067</v>
      </c>
      <c r="F1060" s="43">
        <f t="shared" ca="1" si="470"/>
        <v>1.9487513135234067</v>
      </c>
      <c r="G1060" s="43">
        <f>IF(A1060&lt;&gt;"",IF(A1060&lt;Data!$G$11*0.25,$C$13/$G$32,IF(A1060&gt;Data!$G$11*0.25,$C$13,$C$13*10)),"")</f>
        <v>2</v>
      </c>
      <c r="H1060" s="43">
        <f>IF(A1060&lt;&gt;"",IF(Data!$G$9="constant",$C$13,IF(Data!$G$9="squeeze",G1060,F1060)),"")</f>
        <v>2</v>
      </c>
      <c r="I1060" s="38">
        <f ca="1">IF(ISNUMBER(A1060),NORMINV(RAND(),0,IF(AND(Data!$G$9="squeeze",A1060&lt;Data!$G$11*0.25),$H$32,1)*$C$30*$C$13)*($C$14*$C$12),"")</f>
        <v>-1.7568422248273336E-4</v>
      </c>
      <c r="J1060" s="42">
        <f ca="1">IFERROR(IF(Data!$C$6="Real",B1060,I1060+J1059+($C$14*$C$12)*(NORMINV(RAND(),$C$15,CHOOSE($G$13,$C$13,F1060,G1060)))),"")</f>
        <v>1.3445454639256931</v>
      </c>
      <c r="K1060" s="88">
        <f>IF(ISNUMBER(A1060), IF($G$16="fixed",$G$17,MIN(H1060*Data!$C$7*$C$16*0.5,$C$17*Data!$C$7))*$C$12,"")</f>
        <v>8.0000000000000007E-5</v>
      </c>
      <c r="L1060" s="42">
        <f t="shared" ca="1" si="494"/>
        <v>1.3445454639256931</v>
      </c>
      <c r="M1060" s="44">
        <f t="shared" ca="1" si="495"/>
        <v>1.3445854639256931</v>
      </c>
      <c r="N1060" s="44">
        <f t="shared" ca="1" si="496"/>
        <v>1.344505463925693</v>
      </c>
      <c r="O1060" s="108">
        <f t="shared" ca="1" si="471"/>
        <v>-1.8379189166674026</v>
      </c>
      <c r="P1060" s="102">
        <f t="shared" ca="1" si="472"/>
        <v>11.737101017038276</v>
      </c>
      <c r="Q1060" s="102">
        <f t="shared" ca="1" si="473"/>
        <v>0.71574325345289602</v>
      </c>
      <c r="R1060" s="120">
        <f t="shared" ca="1" si="491"/>
        <v>1</v>
      </c>
      <c r="S1060" s="54">
        <f t="shared" ca="1" si="492"/>
        <v>0</v>
      </c>
      <c r="T1060" s="5">
        <f t="shared" ca="1" si="474"/>
        <v>1.3475392670087669</v>
      </c>
      <c r="U1060" s="152">
        <f t="shared" ca="1" si="475"/>
        <v>1.3551546055591035</v>
      </c>
      <c r="V1060" s="152">
        <f t="shared" ca="1" si="476"/>
        <v>1.3410926221287864</v>
      </c>
      <c r="W1060" s="153">
        <f t="shared" ca="1" si="477"/>
        <v>2</v>
      </c>
      <c r="X1060" s="153">
        <f t="shared" ca="1" si="478"/>
        <v>2</v>
      </c>
      <c r="Y1060" s="153">
        <f t="shared" ca="1" si="479"/>
        <v>8</v>
      </c>
      <c r="Z1060" s="153">
        <f t="shared" ca="1" si="480"/>
        <v>8</v>
      </c>
      <c r="AA1060" s="152">
        <f t="shared" ca="1" si="481"/>
        <v>1.3520566961946332</v>
      </c>
      <c r="AB1060" s="152">
        <f t="shared" ca="1" si="482"/>
        <v>1.343007522143606</v>
      </c>
      <c r="AC1060" s="154">
        <f t="shared" ca="1" si="483"/>
        <v>-604.09858151521337</v>
      </c>
      <c r="AD1060" s="154">
        <f t="shared" ca="1" si="484"/>
        <v>-126.23534256697155</v>
      </c>
      <c r="AE1060" s="3">
        <f t="shared" ca="1" si="485"/>
        <v>-45.645870255136558</v>
      </c>
      <c r="AF1060" s="3">
        <f t="shared" ca="1" si="486"/>
        <v>-730.33392408218492</v>
      </c>
      <c r="AG1060" s="3" t="str">
        <f t="shared" ca="1" si="493"/>
        <v>N</v>
      </c>
      <c r="AH1060" s="4" t="str">
        <f t="shared" ca="1" si="487"/>
        <v/>
      </c>
      <c r="AI1060" s="75">
        <f t="shared" ca="1" si="488"/>
        <v>-73.033392408218504</v>
      </c>
      <c r="AJ1060" s="75">
        <f t="shared" ca="1" si="489"/>
        <v>0</v>
      </c>
    </row>
    <row r="1061" spans="1:36">
      <c r="A1061" s="41">
        <f t="shared" si="490"/>
        <v>995</v>
      </c>
      <c r="B1061" s="150">
        <f ca="1">IF(ISNUMBER(A1061),INDEX('MetaTrader Import'!$H$13:$J$5893,TRUNC(((A1061-$A$39+1)-1)/3)+1,MOD((A1061-$A$39+1)-1,3)+1),"")</f>
        <v>0</v>
      </c>
      <c r="C1061" s="43">
        <f t="shared" ca="1" si="467"/>
        <v>19.487513135234067</v>
      </c>
      <c r="D1061" s="43">
        <f t="shared" ca="1" si="468"/>
        <v>-1.0004354526991779</v>
      </c>
      <c r="E1061" s="43">
        <f t="shared" ca="1" si="469"/>
        <v>18.487077682534888</v>
      </c>
      <c r="F1061" s="43">
        <f t="shared" ca="1" si="470"/>
        <v>1.8487077682534889</v>
      </c>
      <c r="G1061" s="43">
        <f>IF(A1061&lt;&gt;"",IF(A1061&lt;Data!$G$11*0.25,$C$13/$G$32,IF(A1061&gt;Data!$G$11*0.25,$C$13,$C$13*10)),"")</f>
        <v>2</v>
      </c>
      <c r="H1061" s="43">
        <f>IF(A1061&lt;&gt;"",IF(Data!$G$9="constant",$C$13,IF(Data!$G$9="squeeze",G1061,F1061)),"")</f>
        <v>2</v>
      </c>
      <c r="I1061" s="38">
        <f ca="1">IF(ISNUMBER(A1061),NORMINV(RAND(),0,IF(AND(Data!$G$9="squeeze",A1061&lt;Data!$G$11*0.25),$H$32,1)*$C$30*$C$13)*($C$14*$C$12),"")</f>
        <v>-4.6621662303141549E-5</v>
      </c>
      <c r="J1061" s="42">
        <f ca="1">IFERROR(IF(Data!$C$6="Real",B1061,I1061+J1060+($C$14*$C$12)*(NORMINV(RAND(),$C$15,CHOOSE($G$13,$C$13,F1061,G1061)))),"")</f>
        <v>1.3440656573824581</v>
      </c>
      <c r="K1061" s="88">
        <f>IF(ISNUMBER(A1061), IF($G$16="fixed",$G$17,MIN(H1061*Data!$C$7*$C$16*0.5,$C$17*Data!$C$7))*$C$12,"")</f>
        <v>8.0000000000000007E-5</v>
      </c>
      <c r="L1061" s="42">
        <f t="shared" ca="1" si="494"/>
        <v>1.3440656573824581</v>
      </c>
      <c r="M1061" s="44">
        <f t="shared" ca="1" si="495"/>
        <v>1.3441056573824581</v>
      </c>
      <c r="N1061" s="44">
        <f t="shared" ca="1" si="496"/>
        <v>1.344025657382458</v>
      </c>
      <c r="O1061" s="108">
        <f t="shared" ca="1" si="471"/>
        <v>-1.6053481170046662</v>
      </c>
      <c r="P1061" s="102">
        <f t="shared" ca="1" si="472"/>
        <v>10.951109115832303</v>
      </c>
      <c r="Q1061" s="102">
        <f t="shared" ca="1" si="473"/>
        <v>0.54797518658281597</v>
      </c>
      <c r="R1061" s="120">
        <f t="shared" ca="1" si="491"/>
        <v>1</v>
      </c>
      <c r="S1061" s="54">
        <f t="shared" ca="1" si="492"/>
        <v>0</v>
      </c>
      <c r="T1061" s="5">
        <f t="shared" ca="1" si="474"/>
        <v>1.3475392670087669</v>
      </c>
      <c r="U1061" s="152">
        <f t="shared" ca="1" si="475"/>
        <v>1.3551546055591035</v>
      </c>
      <c r="V1061" s="152">
        <f t="shared" ca="1" si="476"/>
        <v>1.3410926221287864</v>
      </c>
      <c r="W1061" s="153">
        <f t="shared" ca="1" si="477"/>
        <v>2</v>
      </c>
      <c r="X1061" s="153">
        <f t="shared" ca="1" si="478"/>
        <v>2</v>
      </c>
      <c r="Y1061" s="153">
        <f t="shared" ca="1" si="479"/>
        <v>8</v>
      </c>
      <c r="Z1061" s="153">
        <f t="shared" ca="1" si="480"/>
        <v>8</v>
      </c>
      <c r="AA1061" s="152">
        <f t="shared" ca="1" si="481"/>
        <v>1.3520566961946332</v>
      </c>
      <c r="AB1061" s="152">
        <f t="shared" ca="1" si="482"/>
        <v>1.343007522143606</v>
      </c>
      <c r="AC1061" s="154">
        <f t="shared" ca="1" si="483"/>
        <v>-642.48310497401212</v>
      </c>
      <c r="AD1061" s="154">
        <f t="shared" ca="1" si="484"/>
        <v>-87.850819108172828</v>
      </c>
      <c r="AE1061" s="3">
        <f t="shared" ca="1" si="485"/>
        <v>-45.645870255136558</v>
      </c>
      <c r="AF1061" s="3">
        <f t="shared" ca="1" si="486"/>
        <v>-730.33392408218492</v>
      </c>
      <c r="AG1061" s="3" t="str">
        <f t="shared" ca="1" si="493"/>
        <v>N</v>
      </c>
      <c r="AH1061" s="4" t="str">
        <f t="shared" ca="1" si="487"/>
        <v/>
      </c>
      <c r="AI1061" s="75">
        <f t="shared" ca="1" si="488"/>
        <v>-73.033392408218504</v>
      </c>
      <c r="AJ1061" s="75">
        <f t="shared" ca="1" si="489"/>
        <v>0</v>
      </c>
    </row>
    <row r="1062" spans="1:36">
      <c r="A1062" s="41">
        <f t="shared" si="490"/>
        <v>996</v>
      </c>
      <c r="B1062" s="150">
        <f>IF(ISNUMBER(A1062),INDEX('MetaTrader Import'!$H$13:$J$5893,TRUNC(((A1062-$A$39+1)-1)/3)+1,MOD((A1062-$A$39+1)-1,3)+1),"")</f>
        <v>0</v>
      </c>
      <c r="C1062" s="43">
        <f t="shared" ca="1" si="467"/>
        <v>18.487077682534888</v>
      </c>
      <c r="D1062" s="43">
        <f t="shared" ca="1" si="468"/>
        <v>0.1868072065516837</v>
      </c>
      <c r="E1062" s="43">
        <f t="shared" ca="1" si="469"/>
        <v>18.673884889086573</v>
      </c>
      <c r="F1062" s="43">
        <f t="shared" ca="1" si="470"/>
        <v>1.8673884889086572</v>
      </c>
      <c r="G1062" s="43">
        <f>IF(A1062&lt;&gt;"",IF(A1062&lt;Data!$G$11*0.25,$C$13/$G$32,IF(A1062&gt;Data!$G$11*0.25,$C$13,$C$13*10)),"")</f>
        <v>2</v>
      </c>
      <c r="H1062" s="43">
        <f>IF(A1062&lt;&gt;"",IF(Data!$G$9="constant",$C$13,IF(Data!$G$9="squeeze",G1062,F1062)),"")</f>
        <v>2</v>
      </c>
      <c r="I1062" s="38">
        <f ca="1">IF(ISNUMBER(A1062),NORMINV(RAND(),0,IF(AND(Data!$G$9="squeeze",A1062&lt;Data!$G$11*0.25),$H$32,1)*$C$30*$C$13)*($C$14*$C$12),"")</f>
        <v>-7.0028568171238276E-4</v>
      </c>
      <c r="J1062" s="42">
        <f ca="1">IFERROR(IF(Data!$C$6="Real",B1062,I1062+J1061+($C$14*$C$12)*(NORMINV(RAND(),$C$15,CHOOSE($G$13,$C$13,F1062,G1062)))),"")</f>
        <v>1.3433572972818901</v>
      </c>
      <c r="K1062" s="88">
        <f>IF(ISNUMBER(A1062), IF($G$16="fixed",$G$17,MIN(H1062*Data!$C$7*$C$16*0.5,$C$17*Data!$C$7))*$C$12,"")</f>
        <v>8.0000000000000007E-5</v>
      </c>
      <c r="L1062" s="42">
        <f t="shared" ca="1" si="494"/>
        <v>1.3433572972818901</v>
      </c>
      <c r="M1062" s="44">
        <f t="shared" ca="1" si="495"/>
        <v>1.3433972972818902</v>
      </c>
      <c r="N1062" s="44">
        <f t="shared" ca="1" si="496"/>
        <v>1.3433172972818901</v>
      </c>
      <c r="O1062" s="108">
        <f t="shared" ca="1" si="471"/>
        <v>-1.4799829592453566</v>
      </c>
      <c r="P1062" s="102">
        <f t="shared" ca="1" si="472"/>
        <v>10.408169180278247</v>
      </c>
      <c r="Q1062" s="102">
        <f t="shared" ca="1" si="473"/>
        <v>0.35587983403707724</v>
      </c>
      <c r="R1062" s="120">
        <f t="shared" ca="1" si="491"/>
        <v>1</v>
      </c>
      <c r="S1062" s="54">
        <f t="shared" ca="1" si="492"/>
        <v>0</v>
      </c>
      <c r="T1062" s="5">
        <f t="shared" ca="1" si="474"/>
        <v>1.3475392670087669</v>
      </c>
      <c r="U1062" s="152">
        <f t="shared" ca="1" si="475"/>
        <v>1.3551546055591035</v>
      </c>
      <c r="V1062" s="152">
        <f t="shared" ca="1" si="476"/>
        <v>1.3410926221287864</v>
      </c>
      <c r="W1062" s="153">
        <f t="shared" ca="1" si="477"/>
        <v>2</v>
      </c>
      <c r="X1062" s="153">
        <f t="shared" ca="1" si="478"/>
        <v>2</v>
      </c>
      <c r="Y1062" s="153">
        <f t="shared" ca="1" si="479"/>
        <v>8</v>
      </c>
      <c r="Z1062" s="153">
        <f t="shared" ca="1" si="480"/>
        <v>8</v>
      </c>
      <c r="AA1062" s="152">
        <f t="shared" ca="1" si="481"/>
        <v>1.3520566961946332</v>
      </c>
      <c r="AB1062" s="152">
        <f t="shared" ca="1" si="482"/>
        <v>1.343007522143606</v>
      </c>
      <c r="AC1062" s="154">
        <f t="shared" ca="1" si="483"/>
        <v>-699.15191301944901</v>
      </c>
      <c r="AD1062" s="154">
        <f t="shared" ca="1" si="484"/>
        <v>-31.182011062735882</v>
      </c>
      <c r="AE1062" s="3">
        <f t="shared" ca="1" si="485"/>
        <v>-45.645870255136558</v>
      </c>
      <c r="AF1062" s="3">
        <f t="shared" ca="1" si="486"/>
        <v>-730.33392408218492</v>
      </c>
      <c r="AG1062" s="3" t="str">
        <f t="shared" ca="1" si="493"/>
        <v>N</v>
      </c>
      <c r="AH1062" s="4" t="str">
        <f t="shared" ca="1" si="487"/>
        <v/>
      </c>
      <c r="AI1062" s="75">
        <f t="shared" ca="1" si="488"/>
        <v>-73.033392408218504</v>
      </c>
      <c r="AJ1062" s="75">
        <f t="shared" ca="1" si="489"/>
        <v>0</v>
      </c>
    </row>
    <row r="1063" spans="1:36">
      <c r="A1063" s="41">
        <f t="shared" si="490"/>
        <v>997</v>
      </c>
      <c r="B1063" s="150">
        <f ca="1">IF(ISNUMBER(A1063),INDEX('MetaTrader Import'!$H$13:$J$5893,TRUNC(((A1063-$A$39+1)-1)/3)+1,MOD((A1063-$A$39+1)-1,3)+1),"")</f>
        <v>0</v>
      </c>
      <c r="C1063" s="43">
        <f t="shared" ca="1" si="467"/>
        <v>18.673884889086573</v>
      </c>
      <c r="D1063" s="43">
        <f t="shared" ca="1" si="468"/>
        <v>0.23448796602014788</v>
      </c>
      <c r="E1063" s="43">
        <f t="shared" ca="1" si="469"/>
        <v>18.90837285510672</v>
      </c>
      <c r="F1063" s="43">
        <f t="shared" ca="1" si="470"/>
        <v>1.8908372855106719</v>
      </c>
      <c r="G1063" s="43">
        <f>IF(A1063&lt;&gt;"",IF(A1063&lt;Data!$G$11*0.25,$C$13/$G$32,IF(A1063&gt;Data!$G$11*0.25,$C$13,$C$13*10)),"")</f>
        <v>2</v>
      </c>
      <c r="H1063" s="43">
        <f>IF(A1063&lt;&gt;"",IF(Data!$G$9="constant",$C$13,IF(Data!$G$9="squeeze",G1063,F1063)),"")</f>
        <v>2</v>
      </c>
      <c r="I1063" s="38">
        <f ca="1">IF(ISNUMBER(A1063),NORMINV(RAND(),0,IF(AND(Data!$G$9="squeeze",A1063&lt;Data!$G$11*0.25),$H$32,1)*$C$30*$C$13)*($C$14*$C$12),"")</f>
        <v>3.6049102721406585E-4</v>
      </c>
      <c r="J1063" s="42">
        <f ca="1">IFERROR(IF(Data!$C$6="Real",B1063,I1063+J1062+($C$14*$C$12)*(NORMINV(RAND(),$C$15,CHOOSE($G$13,$C$13,F1063,G1063)))),"")</f>
        <v>1.3431129419795693</v>
      </c>
      <c r="K1063" s="88">
        <f>IF(ISNUMBER(A1063), IF($G$16="fixed",$G$17,MIN(H1063*Data!$C$7*$C$16*0.5,$C$17*Data!$C$7))*$C$12,"")</f>
        <v>8.0000000000000007E-5</v>
      </c>
      <c r="L1063" s="42">
        <f t="shared" ca="1" si="494"/>
        <v>1.3431129419795693</v>
      </c>
      <c r="M1063" s="44">
        <f t="shared" ca="1" si="495"/>
        <v>1.3431529419795694</v>
      </c>
      <c r="N1063" s="44">
        <f t="shared" ca="1" si="496"/>
        <v>1.3430729419795693</v>
      </c>
      <c r="O1063" s="108">
        <f t="shared" ca="1" si="471"/>
        <v>-1.1474274904791597</v>
      </c>
      <c r="P1063" s="102">
        <f t="shared" ca="1" si="472"/>
        <v>8.4213175007706518</v>
      </c>
      <c r="Q1063" s="102">
        <f t="shared" ca="1" si="473"/>
        <v>9.6461678922029601E-2</v>
      </c>
      <c r="R1063" s="120">
        <f t="shared" ca="1" si="491"/>
        <v>1</v>
      </c>
      <c r="S1063" s="54">
        <f t="shared" ca="1" si="492"/>
        <v>0</v>
      </c>
      <c r="T1063" s="5">
        <f t="shared" ca="1" si="474"/>
        <v>1.3475392670087669</v>
      </c>
      <c r="U1063" s="152">
        <f t="shared" ca="1" si="475"/>
        <v>1.3551546055591035</v>
      </c>
      <c r="V1063" s="152">
        <f t="shared" ca="1" si="476"/>
        <v>1.3410926221287864</v>
      </c>
      <c r="W1063" s="153">
        <f t="shared" ca="1" si="477"/>
        <v>2</v>
      </c>
      <c r="X1063" s="153">
        <f t="shared" ca="1" si="478"/>
        <v>2</v>
      </c>
      <c r="Y1063" s="153">
        <f t="shared" ca="1" si="479"/>
        <v>8</v>
      </c>
      <c r="Z1063" s="153">
        <f t="shared" ca="1" si="480"/>
        <v>8</v>
      </c>
      <c r="AA1063" s="152">
        <f t="shared" ca="1" si="481"/>
        <v>1.3520566961946332</v>
      </c>
      <c r="AB1063" s="152">
        <f t="shared" ca="1" si="482"/>
        <v>1.343007522143606</v>
      </c>
      <c r="AC1063" s="154">
        <f t="shared" ca="1" si="483"/>
        <v>-718.70033720511378</v>
      </c>
      <c r="AD1063" s="154">
        <f t="shared" ca="1" si="484"/>
        <v>-11.633586877071167</v>
      </c>
      <c r="AE1063" s="3">
        <f t="shared" ca="1" si="485"/>
        <v>-45.645870255136558</v>
      </c>
      <c r="AF1063" s="3">
        <f t="shared" ca="1" si="486"/>
        <v>-730.33392408218492</v>
      </c>
      <c r="AG1063" s="3" t="str">
        <f t="shared" ca="1" si="493"/>
        <v>N</v>
      </c>
      <c r="AH1063" s="4" t="str">
        <f t="shared" ca="1" si="487"/>
        <v/>
      </c>
      <c r="AI1063" s="75">
        <f t="shared" ca="1" si="488"/>
        <v>-73.033392408218504</v>
      </c>
      <c r="AJ1063" s="75">
        <f t="shared" ca="1" si="489"/>
        <v>0</v>
      </c>
    </row>
    <row r="1064" spans="1:36">
      <c r="A1064" s="41">
        <f t="shared" si="490"/>
        <v>998</v>
      </c>
      <c r="B1064" s="150">
        <f ca="1">IF(ISNUMBER(A1064),INDEX('MetaTrader Import'!$H$13:$J$5893,TRUNC(((A1064-$A$39+1)-1)/3)+1,MOD((A1064-$A$39+1)-1,3)+1),"")</f>
        <v>0</v>
      </c>
      <c r="C1064" s="43">
        <f t="shared" ca="1" si="467"/>
        <v>18.90837285510672</v>
      </c>
      <c r="D1064" s="43">
        <f t="shared" ca="1" si="468"/>
        <v>-0.19312652779901707</v>
      </c>
      <c r="E1064" s="43">
        <f t="shared" ca="1" si="469"/>
        <v>18.715246327307703</v>
      </c>
      <c r="F1064" s="43">
        <f t="shared" ca="1" si="470"/>
        <v>1.8715246327307704</v>
      </c>
      <c r="G1064" s="43">
        <f>IF(A1064&lt;&gt;"",IF(A1064&lt;Data!$G$11*0.25,$C$13/$G$32,IF(A1064&gt;Data!$G$11*0.25,$C$13,$C$13*10)),"")</f>
        <v>2</v>
      </c>
      <c r="H1064" s="43">
        <f>IF(A1064&lt;&gt;"",IF(Data!$G$9="constant",$C$13,IF(Data!$G$9="squeeze",G1064,F1064)),"")</f>
        <v>2</v>
      </c>
      <c r="I1064" s="38">
        <f ca="1">IF(ISNUMBER(A1064),NORMINV(RAND(),0,IF(AND(Data!$G$9="squeeze",A1064&lt;Data!$G$11*0.25),$H$32,1)*$C$30*$C$13)*($C$14*$C$12),"")</f>
        <v>4.9234257803043927E-4</v>
      </c>
      <c r="J1064" s="42">
        <f ca="1">IFERROR(IF(Data!$C$6="Real",B1064,I1064+J1063+($C$14*$C$12)*(NORMINV(RAND(),$C$15,CHOOSE($G$13,$C$13,F1064,G1064)))),"")</f>
        <v>1.343327560775057</v>
      </c>
      <c r="K1064" s="88">
        <f>IF(ISNUMBER(A1064), IF($G$16="fixed",$G$17,MIN(H1064*Data!$C$7*$C$16*0.5,$C$17*Data!$C$7))*$C$12,"")</f>
        <v>8.0000000000000007E-5</v>
      </c>
      <c r="L1064" s="42">
        <f t="shared" ca="1" si="494"/>
        <v>1.343327560775057</v>
      </c>
      <c r="M1064" s="44">
        <f t="shared" ca="1" si="495"/>
        <v>1.343367560775057</v>
      </c>
      <c r="N1064" s="44">
        <f t="shared" ca="1" si="496"/>
        <v>1.343287560775057</v>
      </c>
      <c r="O1064" s="108">
        <f t="shared" ca="1" si="471"/>
        <v>-0.80492599529171804</v>
      </c>
      <c r="P1064" s="102">
        <f t="shared" ca="1" si="472"/>
        <v>6.3688305608160256</v>
      </c>
      <c r="Q1064" s="102">
        <f t="shared" ca="1" si="473"/>
        <v>-0.22825603062676758</v>
      </c>
      <c r="R1064" s="120">
        <f t="shared" ca="1" si="491"/>
        <v>1</v>
      </c>
      <c r="S1064" s="54">
        <f t="shared" ca="1" si="492"/>
        <v>0</v>
      </c>
      <c r="T1064" s="5">
        <f t="shared" ca="1" si="474"/>
        <v>1.3475392670087669</v>
      </c>
      <c r="U1064" s="152">
        <f t="shared" ca="1" si="475"/>
        <v>1.3551546055591035</v>
      </c>
      <c r="V1064" s="152">
        <f t="shared" ca="1" si="476"/>
        <v>1.3410926221287864</v>
      </c>
      <c r="W1064" s="153">
        <f t="shared" ca="1" si="477"/>
        <v>2</v>
      </c>
      <c r="X1064" s="153">
        <f t="shared" ca="1" si="478"/>
        <v>2</v>
      </c>
      <c r="Y1064" s="153">
        <f t="shared" ca="1" si="479"/>
        <v>8</v>
      </c>
      <c r="Z1064" s="153">
        <f t="shared" ca="1" si="480"/>
        <v>8</v>
      </c>
      <c r="AA1064" s="152">
        <f t="shared" ca="1" si="481"/>
        <v>1.3520566961946332</v>
      </c>
      <c r="AB1064" s="152">
        <f t="shared" ca="1" si="482"/>
        <v>1.343007522143606</v>
      </c>
      <c r="AC1064" s="154">
        <f t="shared" ca="1" si="483"/>
        <v>-701.53083356609966</v>
      </c>
      <c r="AD1064" s="154">
        <f t="shared" ca="1" si="484"/>
        <v>-28.803090516085206</v>
      </c>
      <c r="AE1064" s="3">
        <f t="shared" ca="1" si="485"/>
        <v>-45.645870255136558</v>
      </c>
      <c r="AF1064" s="3">
        <f t="shared" ca="1" si="486"/>
        <v>-730.33392408218492</v>
      </c>
      <c r="AG1064" s="3" t="str">
        <f t="shared" ca="1" si="493"/>
        <v>N</v>
      </c>
      <c r="AH1064" s="4" t="str">
        <f t="shared" ca="1" si="487"/>
        <v/>
      </c>
      <c r="AI1064" s="75">
        <f t="shared" ca="1" si="488"/>
        <v>-73.033392408218504</v>
      </c>
      <c r="AJ1064" s="75">
        <f t="shared" ca="1" si="489"/>
        <v>0</v>
      </c>
    </row>
    <row r="1065" spans="1:36">
      <c r="A1065" s="41">
        <f t="shared" si="490"/>
        <v>999</v>
      </c>
      <c r="B1065" s="150">
        <f>IF(ISNUMBER(A1065),INDEX('MetaTrader Import'!$H$13:$J$5893,TRUNC(((A1065-$A$39+1)-1)/3)+1,MOD((A1065-$A$39+1)-1,3)+1),"")</f>
        <v>0</v>
      </c>
      <c r="C1065" s="43">
        <f t="shared" ca="1" si="467"/>
        <v>18.715246327307703</v>
      </c>
      <c r="D1065" s="43">
        <f t="shared" ca="1" si="468"/>
        <v>-0.37992272695336149</v>
      </c>
      <c r="E1065" s="43">
        <f t="shared" ca="1" si="469"/>
        <v>18.335323600354343</v>
      </c>
      <c r="F1065" s="43">
        <f t="shared" ca="1" si="470"/>
        <v>1.8335323600354343</v>
      </c>
      <c r="G1065" s="43">
        <f>IF(A1065&lt;&gt;"",IF(A1065&lt;Data!$G$11*0.25,$C$13/$G$32,IF(A1065&gt;Data!$G$11*0.25,$C$13,$C$13*10)),"")</f>
        <v>2</v>
      </c>
      <c r="H1065" s="43">
        <f>IF(A1065&lt;&gt;"",IF(Data!$G$9="constant",$C$13,IF(Data!$G$9="squeeze",G1065,F1065)),"")</f>
        <v>2</v>
      </c>
      <c r="I1065" s="38">
        <f ca="1">IF(ISNUMBER(A1065),NORMINV(RAND(),0,IF(AND(Data!$G$9="squeeze",A1065&lt;Data!$G$11*0.25),$H$32,1)*$C$30*$C$13)*($C$14*$C$12),"")</f>
        <v>-1.6329916400014807E-4</v>
      </c>
      <c r="J1065" s="42">
        <f ca="1">IFERROR(IF(Data!$C$6="Real",B1065,I1065+J1064+($C$14*$C$12)*(NORMINV(RAND(),$C$15,CHOOSE($G$13,$C$13,F1065,G1065)))),"")</f>
        <v>1.3432263408596672</v>
      </c>
      <c r="K1065" s="88">
        <f>IF(ISNUMBER(A1065), IF($G$16="fixed",$G$17,MIN(H1065*Data!$C$7*$C$16*0.5,$C$17*Data!$C$7))*$C$12,"")</f>
        <v>8.0000000000000007E-5</v>
      </c>
      <c r="L1065" s="42">
        <f t="shared" ca="1" si="494"/>
        <v>1.3432263408596672</v>
      </c>
      <c r="M1065" s="44">
        <f t="shared" ca="1" si="495"/>
        <v>1.3432663408596672</v>
      </c>
      <c r="N1065" s="44">
        <f t="shared" ca="1" si="496"/>
        <v>1.3431863408596671</v>
      </c>
      <c r="O1065" s="108">
        <f t="shared" ca="1" si="471"/>
        <v>-0.77459404865841996</v>
      </c>
      <c r="P1065" s="102">
        <f t="shared" ca="1" si="472"/>
        <v>6.2401847891010105</v>
      </c>
      <c r="Q1065" s="102">
        <f t="shared" ca="1" si="473"/>
        <v>-0.49917956166396643</v>
      </c>
      <c r="R1065" s="120">
        <f t="shared" ca="1" si="491"/>
        <v>1</v>
      </c>
      <c r="S1065" s="54">
        <f t="shared" ca="1" si="492"/>
        <v>0</v>
      </c>
      <c r="T1065" s="5">
        <f t="shared" ca="1" si="474"/>
        <v>1.3475392670087669</v>
      </c>
      <c r="U1065" s="152">
        <f t="shared" ca="1" si="475"/>
        <v>1.3551546055591035</v>
      </c>
      <c r="V1065" s="152">
        <f t="shared" ca="1" si="476"/>
        <v>1.3410926221287864</v>
      </c>
      <c r="W1065" s="153">
        <f t="shared" ca="1" si="477"/>
        <v>2</v>
      </c>
      <c r="X1065" s="153">
        <f t="shared" ca="1" si="478"/>
        <v>2</v>
      </c>
      <c r="Y1065" s="153">
        <f t="shared" ca="1" si="479"/>
        <v>8</v>
      </c>
      <c r="Z1065" s="153">
        <f t="shared" ca="1" si="480"/>
        <v>8</v>
      </c>
      <c r="AA1065" s="152">
        <f t="shared" ca="1" si="481"/>
        <v>1.3520566961946332</v>
      </c>
      <c r="AB1065" s="152">
        <f t="shared" ca="1" si="482"/>
        <v>1.343007522143606</v>
      </c>
      <c r="AC1065" s="154">
        <f t="shared" ca="1" si="483"/>
        <v>-709.62842679728408</v>
      </c>
      <c r="AD1065" s="154">
        <f t="shared" ca="1" si="484"/>
        <v>-20.705497284900787</v>
      </c>
      <c r="AE1065" s="3">
        <f t="shared" ca="1" si="485"/>
        <v>-45.645870255136558</v>
      </c>
      <c r="AF1065" s="3">
        <f t="shared" ca="1" si="486"/>
        <v>-730.33392408218492</v>
      </c>
      <c r="AG1065" s="3" t="str">
        <f t="shared" ca="1" si="493"/>
        <v>N</v>
      </c>
      <c r="AH1065" s="4" t="str">
        <f t="shared" ca="1" si="487"/>
        <v/>
      </c>
      <c r="AI1065" s="75">
        <f t="shared" ca="1" si="488"/>
        <v>-73.033392408218504</v>
      </c>
      <c r="AJ1065" s="75">
        <f t="shared" ca="1" si="489"/>
        <v>0</v>
      </c>
    </row>
    <row r="1066" spans="1:36">
      <c r="A1066" s="41">
        <f t="shared" si="490"/>
        <v>1000</v>
      </c>
      <c r="B1066" s="150">
        <f ca="1">IF(ISNUMBER(A1066),INDEX('MetaTrader Import'!$H$13:$J$5893,TRUNC(((A1066-$A$39+1)-1)/3)+1,MOD((A1066-$A$39+1)-1,3)+1),"")</f>
        <v>0</v>
      </c>
      <c r="C1066" s="43">
        <f t="shared" ca="1" si="467"/>
        <v>18.335323600354343</v>
      </c>
      <c r="D1066" s="43">
        <f t="shared" ca="1" si="468"/>
        <v>4.5244982134430345E-2</v>
      </c>
      <c r="E1066" s="43">
        <f t="shared" ca="1" si="469"/>
        <v>18.380568582488774</v>
      </c>
      <c r="F1066" s="43">
        <f t="shared" ca="1" si="470"/>
        <v>1.8380568582488774</v>
      </c>
      <c r="G1066" s="43">
        <f>IF(A1066&lt;&gt;"",IF(A1066&lt;Data!$G$11*0.25,$C$13/$G$32,IF(A1066&gt;Data!$G$11*0.25,$C$13,$C$13*10)),"")</f>
        <v>2</v>
      </c>
      <c r="H1066" s="43">
        <f>IF(A1066&lt;&gt;"",IF(Data!$G$9="constant",$C$13,IF(Data!$G$9="squeeze",G1066,F1066)),"")</f>
        <v>2</v>
      </c>
      <c r="I1066" s="38">
        <f ca="1">IF(ISNUMBER(A1066),NORMINV(RAND(),0,IF(AND(Data!$G$9="squeeze",A1066&lt;Data!$G$11*0.25),$H$32,1)*$C$30*$C$13)*($C$14*$C$12),"")</f>
        <v>-2.7867363048769326E-4</v>
      </c>
      <c r="J1066" s="42">
        <f ca="1">IFERROR(IF(Data!$C$6="Real",B1066,I1066+J1065+($C$14*$C$12)*(NORMINV(RAND(),$C$15,CHOOSE($G$13,$C$13,F1066,G1066)))),"")</f>
        <v>1.3429171776600246</v>
      </c>
      <c r="K1066" s="88">
        <f>IF(ISNUMBER(A1066), IF($G$16="fixed",$G$17,MIN(H1066*Data!$C$7*$C$16*0.5,$C$17*Data!$C$7))*$C$12,"")</f>
        <v>8.0000000000000007E-5</v>
      </c>
      <c r="L1066" s="42">
        <f t="shared" ca="1" si="494"/>
        <v>1.3429171776600246</v>
      </c>
      <c r="M1066" s="44">
        <f t="shared" ca="1" si="495"/>
        <v>1.3429571776600246</v>
      </c>
      <c r="N1066" s="44">
        <f t="shared" ca="1" si="496"/>
        <v>1.3428771776600246</v>
      </c>
      <c r="O1066" s="108">
        <f t="shared" ca="1" si="471"/>
        <v>-0.91041561486253963</v>
      </c>
      <c r="P1066" s="102">
        <f t="shared" ca="1" si="472"/>
        <v>6.7296904581665853</v>
      </c>
      <c r="Q1066" s="102">
        <f t="shared" ca="1" si="473"/>
        <v>-0.68355892682836616</v>
      </c>
      <c r="R1066" s="120">
        <f t="shared" ca="1" si="491"/>
        <v>1</v>
      </c>
      <c r="S1066" s="54">
        <f t="shared" ca="1" si="492"/>
        <v>0</v>
      </c>
      <c r="T1066" s="5">
        <f t="shared" ca="1" si="474"/>
        <v>1.3475392670087669</v>
      </c>
      <c r="U1066" s="152">
        <f t="shared" ca="1" si="475"/>
        <v>1.3551546055591035</v>
      </c>
      <c r="V1066" s="152">
        <f t="shared" ca="1" si="476"/>
        <v>1.3410926221287864</v>
      </c>
      <c r="W1066" s="153">
        <f t="shared" ca="1" si="477"/>
        <v>2</v>
      </c>
      <c r="X1066" s="153">
        <f t="shared" ca="1" si="478"/>
        <v>2</v>
      </c>
      <c r="Y1066" s="153">
        <f t="shared" ca="1" si="479"/>
        <v>8</v>
      </c>
      <c r="Z1066" s="153">
        <f t="shared" ca="1" si="480"/>
        <v>8</v>
      </c>
      <c r="AA1066" s="152">
        <f t="shared" ca="1" si="481"/>
        <v>1.3520566961946332</v>
      </c>
      <c r="AB1066" s="152">
        <f t="shared" ca="1" si="482"/>
        <v>1.343007522143606</v>
      </c>
      <c r="AC1066" s="154">
        <f t="shared" ca="1" si="483"/>
        <v>-734.36148276869062</v>
      </c>
      <c r="AD1066" s="154">
        <f t="shared" ca="1" si="484"/>
        <v>4.0275586865057278</v>
      </c>
      <c r="AE1066" s="3">
        <f t="shared" ca="1" si="485"/>
        <v>-45.645870255136558</v>
      </c>
      <c r="AF1066" s="3">
        <f t="shared" ca="1" si="486"/>
        <v>-730.33392408218492</v>
      </c>
      <c r="AG1066" s="3" t="str">
        <f t="shared" ca="1" si="493"/>
        <v>Y</v>
      </c>
      <c r="AH1066" s="4">
        <f t="shared" ca="1" si="487"/>
        <v>-73.033392408218504</v>
      </c>
      <c r="AI1066" s="75">
        <f t="shared" ca="1" si="488"/>
        <v>-73.033392408218504</v>
      </c>
      <c r="AJ1066" s="75">
        <f t="shared" ca="1" si="489"/>
        <v>-73.033392408218504</v>
      </c>
    </row>
    <row r="1067" spans="1:36">
      <c r="A1067" s="41" t="str">
        <f t="shared" si="490"/>
        <v/>
      </c>
      <c r="B1067" s="150" t="str">
        <f>IF(ISNUMBER(A1067),INDEX('MetaTrader Import'!$H$13:$J$5893,TRUNC(((A1067-$A$39+1)-1)/3)+1,MOD((A1067-$A$39+1)-1,3)+1),"")</f>
        <v/>
      </c>
      <c r="C1067" s="43" t="str">
        <f t="shared" si="467"/>
        <v/>
      </c>
      <c r="D1067" s="43" t="str">
        <f t="shared" ca="1" si="468"/>
        <v/>
      </c>
      <c r="E1067" s="43" t="str">
        <f t="shared" si="469"/>
        <v/>
      </c>
      <c r="F1067" s="43" t="str">
        <f t="shared" si="470"/>
        <v/>
      </c>
      <c r="G1067" s="43" t="str">
        <f>IF(A1067&lt;&gt;"",IF(A1067&lt;Data!$G$11*0.25,$C$13/$G$32,IF(A1067&gt;Data!$G$11*0.25,$C$13,$C$13*10)),"")</f>
        <v/>
      </c>
      <c r="H1067" s="43" t="str">
        <f>IF(A1067&lt;&gt;"",IF(Data!$G$9="constant",$C$13,IF(Data!$G$9="squeeze",G1067,F1067)),"")</f>
        <v/>
      </c>
      <c r="I1067" s="38" t="str">
        <f ca="1">IF(ISNUMBER(A1067),NORMINV(RAND(),0,IF(AND(Data!$G$9="squeeze",A1067&lt;Data!$G$11*0.25),$H$32,1)*$C$30*$C$13)*($C$14*$C$12),"")</f>
        <v/>
      </c>
      <c r="J1067" s="42" t="str">
        <f ca="1">IFERROR(IF(Data!$C$6="Real",B1067,I1067+J1066+($C$14*$C$12)*(NORMINV(RAND(),$C$15,CHOOSE($G$13,$C$13,F1067,G1067)))),"")</f>
        <v/>
      </c>
      <c r="K1067" s="88" t="str">
        <f>IF(ISNUMBER(A1067), IF($G$16="fixed",$G$17,MIN(H1067*Data!$C$7*$C$16*0.5,$C$17*Data!$C$7))*$C$12,"")</f>
        <v/>
      </c>
      <c r="L1067" s="42" t="str">
        <f t="shared" ca="1" si="494"/>
        <v/>
      </c>
      <c r="M1067" s="44" t="str">
        <f t="shared" ca="1" si="495"/>
        <v/>
      </c>
      <c r="N1067" s="44" t="str">
        <f t="shared" ca="1" si="496"/>
        <v/>
      </c>
      <c r="O1067" s="108" t="str">
        <f t="shared" si="471"/>
        <v/>
      </c>
      <c r="P1067" s="102" t="str">
        <f t="shared" si="472"/>
        <v/>
      </c>
      <c r="Q1067" s="102" t="str">
        <f t="shared" si="473"/>
        <v/>
      </c>
      <c r="R1067" s="120" t="str">
        <f t="shared" si="491"/>
        <v/>
      </c>
      <c r="S1067" s="54" t="str">
        <f t="shared" si="492"/>
        <v/>
      </c>
      <c r="T1067" s="5" t="str">
        <f t="shared" si="474"/>
        <v/>
      </c>
      <c r="U1067" s="152" t="str">
        <f t="shared" si="475"/>
        <v/>
      </c>
      <c r="V1067" s="152" t="str">
        <f t="shared" si="476"/>
        <v/>
      </c>
      <c r="W1067" s="153" t="str">
        <f t="shared" si="477"/>
        <v/>
      </c>
      <c r="X1067" s="153" t="str">
        <f t="shared" si="478"/>
        <v/>
      </c>
      <c r="Y1067" s="153" t="str">
        <f t="shared" si="479"/>
        <v/>
      </c>
      <c r="Z1067" s="153" t="str">
        <f t="shared" si="480"/>
        <v/>
      </c>
      <c r="AA1067" s="152" t="str">
        <f t="shared" si="481"/>
        <v/>
      </c>
      <c r="AB1067" s="152" t="str">
        <f t="shared" si="482"/>
        <v/>
      </c>
      <c r="AC1067" s="154" t="str">
        <f t="shared" si="483"/>
        <v/>
      </c>
      <c r="AD1067" s="154" t="str">
        <f t="shared" si="484"/>
        <v/>
      </c>
      <c r="AE1067" s="3" t="str">
        <f t="shared" si="485"/>
        <v/>
      </c>
      <c r="AF1067" s="3" t="str">
        <f t="shared" si="486"/>
        <v/>
      </c>
      <c r="AG1067" s="3" t="str">
        <f t="shared" si="493"/>
        <v/>
      </c>
      <c r="AH1067" s="4" t="str">
        <f t="shared" si="487"/>
        <v/>
      </c>
      <c r="AI1067" s="75" t="str">
        <f t="shared" si="488"/>
        <v/>
      </c>
      <c r="AJ1067" s="75" t="str">
        <f t="shared" si="489"/>
        <v/>
      </c>
    </row>
    <row r="1068" spans="1:36">
      <c r="A1068" s="41" t="str">
        <f t="shared" si="490"/>
        <v/>
      </c>
      <c r="B1068" s="150" t="str">
        <f>IF(ISNUMBER(A1068),INDEX('MetaTrader Import'!$H$13:$J$5893,TRUNC(((A1068-$A$39+1)-1)/3)+1,MOD((A1068-$A$39+1)-1,3)+1),"")</f>
        <v/>
      </c>
      <c r="C1068" s="43" t="str">
        <f t="shared" si="467"/>
        <v/>
      </c>
      <c r="D1068" s="43" t="str">
        <f t="shared" ca="1" si="468"/>
        <v/>
      </c>
      <c r="E1068" s="43" t="str">
        <f t="shared" si="469"/>
        <v/>
      </c>
      <c r="F1068" s="43" t="str">
        <f t="shared" si="470"/>
        <v/>
      </c>
      <c r="G1068" s="43" t="str">
        <f>IF(A1068&lt;&gt;"",IF(A1068&lt;Data!$G$11*0.25,$C$13/$G$32,IF(A1068&gt;Data!$G$11*0.25,$C$13,$C$13*10)),"")</f>
        <v/>
      </c>
      <c r="H1068" s="43" t="str">
        <f>IF(A1068&lt;&gt;"",IF(Data!$G$9="constant",$C$13,IF(Data!$G$9="squeeze",G1068,F1068)),"")</f>
        <v/>
      </c>
      <c r="I1068" s="38" t="str">
        <f ca="1">IF(ISNUMBER(A1068),NORMINV(RAND(),0,IF(AND(Data!$G$9="squeeze",A1068&lt;Data!$G$11*0.25),$H$32,1)*$C$30*$C$13)*($C$14*$C$12),"")</f>
        <v/>
      </c>
      <c r="J1068" s="42" t="str">
        <f ca="1">IFERROR(IF(Data!$C$6="Real",B1068,I1068+J1067+($C$14*$C$12)*(NORMINV(RAND(),$C$15,CHOOSE($G$13,$C$13,F1068,G1068)))),"")</f>
        <v/>
      </c>
      <c r="K1068" s="88" t="str">
        <f>IF(ISNUMBER(A1068), IF($G$16="fixed",$G$17,MIN(H1068*Data!$C$7*$C$16*0.5,$C$17*Data!$C$7))*$C$12,"")</f>
        <v/>
      </c>
      <c r="L1068" s="42" t="str">
        <f t="shared" ca="1" si="494"/>
        <v/>
      </c>
      <c r="M1068" s="44" t="str">
        <f t="shared" ca="1" si="495"/>
        <v/>
      </c>
      <c r="N1068" s="44" t="str">
        <f t="shared" ca="1" si="496"/>
        <v/>
      </c>
      <c r="O1068" s="108" t="str">
        <f t="shared" si="471"/>
        <v/>
      </c>
      <c r="P1068" s="102" t="str">
        <f t="shared" si="472"/>
        <v/>
      </c>
      <c r="Q1068" s="102" t="str">
        <f t="shared" si="473"/>
        <v/>
      </c>
      <c r="R1068" s="120" t="str">
        <f t="shared" si="491"/>
        <v/>
      </c>
      <c r="S1068" s="54" t="str">
        <f t="shared" si="492"/>
        <v/>
      </c>
      <c r="T1068" s="5" t="str">
        <f t="shared" si="474"/>
        <v/>
      </c>
      <c r="U1068" s="152" t="str">
        <f t="shared" si="475"/>
        <v/>
      </c>
      <c r="V1068" s="152" t="str">
        <f t="shared" si="476"/>
        <v/>
      </c>
      <c r="W1068" s="153" t="str">
        <f t="shared" si="477"/>
        <v/>
      </c>
      <c r="X1068" s="153" t="str">
        <f t="shared" si="478"/>
        <v/>
      </c>
      <c r="Y1068" s="153" t="str">
        <f t="shared" si="479"/>
        <v/>
      </c>
      <c r="Z1068" s="153" t="str">
        <f t="shared" si="480"/>
        <v/>
      </c>
      <c r="AA1068" s="152" t="str">
        <f t="shared" si="481"/>
        <v/>
      </c>
      <c r="AB1068" s="152" t="str">
        <f t="shared" si="482"/>
        <v/>
      </c>
      <c r="AC1068" s="154" t="str">
        <f t="shared" si="483"/>
        <v/>
      </c>
      <c r="AD1068" s="154" t="str">
        <f t="shared" si="484"/>
        <v/>
      </c>
      <c r="AE1068" s="3" t="str">
        <f t="shared" si="485"/>
        <v/>
      </c>
      <c r="AF1068" s="3" t="str">
        <f t="shared" si="486"/>
        <v/>
      </c>
      <c r="AG1068" s="3" t="str">
        <f t="shared" si="493"/>
        <v/>
      </c>
      <c r="AH1068" s="4" t="str">
        <f t="shared" si="487"/>
        <v/>
      </c>
      <c r="AI1068" s="75" t="str">
        <f t="shared" si="488"/>
        <v/>
      </c>
      <c r="AJ1068" s="75" t="str">
        <f t="shared" si="489"/>
        <v/>
      </c>
    </row>
    <row r="1069" spans="1:36">
      <c r="A1069" s="41" t="str">
        <f t="shared" si="490"/>
        <v/>
      </c>
      <c r="B1069" s="150" t="str">
        <f>IF(ISNUMBER(A1069),INDEX('MetaTrader Import'!$H$13:$J$5893,TRUNC(((A1069-$A$39+1)-1)/3)+1,MOD((A1069-$A$39+1)-1,3)+1),"")</f>
        <v/>
      </c>
      <c r="C1069" s="43" t="str">
        <f t="shared" si="467"/>
        <v/>
      </c>
      <c r="D1069" s="43" t="str">
        <f t="shared" ca="1" si="468"/>
        <v/>
      </c>
      <c r="E1069" s="43" t="str">
        <f t="shared" si="469"/>
        <v/>
      </c>
      <c r="F1069" s="43" t="str">
        <f t="shared" si="470"/>
        <v/>
      </c>
      <c r="G1069" s="43" t="str">
        <f>IF(A1069&lt;&gt;"",IF(A1069&lt;Data!$G$11*0.25,$C$13/$G$32,IF(A1069&gt;Data!$G$11*0.25,$C$13,$C$13*10)),"")</f>
        <v/>
      </c>
      <c r="H1069" s="43" t="str">
        <f>IF(A1069&lt;&gt;"",IF(Data!$G$9="constant",$C$13,IF(Data!$G$9="squeeze",G1069,F1069)),"")</f>
        <v/>
      </c>
      <c r="I1069" s="38" t="str">
        <f ca="1">IF(ISNUMBER(A1069),NORMINV(RAND(),0,IF(AND(Data!$G$9="squeeze",A1069&lt;Data!$G$11*0.25),$H$32,1)*$C$30*$C$13)*($C$14*$C$12),"")</f>
        <v/>
      </c>
      <c r="J1069" s="42" t="str">
        <f ca="1">IFERROR(IF(Data!$C$6="Real",B1069,I1069+J1068+($C$14*$C$12)*(NORMINV(RAND(),$C$15,CHOOSE($G$13,$C$13,F1069,G1069)))),"")</f>
        <v/>
      </c>
      <c r="K1069" s="88" t="str">
        <f>IF(ISNUMBER(A1069), IF($G$16="fixed",$G$17,MIN(H1069*Data!$C$7*$C$16*0.5,$C$17*Data!$C$7))*$C$12,"")</f>
        <v/>
      </c>
      <c r="L1069" s="42" t="str">
        <f t="shared" ca="1" si="494"/>
        <v/>
      </c>
      <c r="M1069" s="44" t="str">
        <f t="shared" ca="1" si="495"/>
        <v/>
      </c>
      <c r="N1069" s="44" t="str">
        <f t="shared" ca="1" si="496"/>
        <v/>
      </c>
      <c r="O1069" s="108" t="str">
        <f t="shared" si="471"/>
        <v/>
      </c>
      <c r="P1069" s="102" t="str">
        <f t="shared" si="472"/>
        <v/>
      </c>
      <c r="Q1069" s="102" t="str">
        <f t="shared" si="473"/>
        <v/>
      </c>
      <c r="R1069" s="120" t="str">
        <f t="shared" si="491"/>
        <v/>
      </c>
      <c r="S1069" s="54" t="str">
        <f t="shared" si="492"/>
        <v/>
      </c>
      <c r="T1069" s="5" t="str">
        <f t="shared" si="474"/>
        <v/>
      </c>
      <c r="U1069" s="152" t="str">
        <f t="shared" si="475"/>
        <v/>
      </c>
      <c r="V1069" s="152" t="str">
        <f t="shared" si="476"/>
        <v/>
      </c>
      <c r="W1069" s="153" t="str">
        <f t="shared" si="477"/>
        <v/>
      </c>
      <c r="X1069" s="153" t="str">
        <f t="shared" si="478"/>
        <v/>
      </c>
      <c r="Y1069" s="153" t="str">
        <f t="shared" si="479"/>
        <v/>
      </c>
      <c r="Z1069" s="153" t="str">
        <f t="shared" si="480"/>
        <v/>
      </c>
      <c r="AA1069" s="152" t="str">
        <f t="shared" si="481"/>
        <v/>
      </c>
      <c r="AB1069" s="152" t="str">
        <f t="shared" si="482"/>
        <v/>
      </c>
      <c r="AC1069" s="154" t="str">
        <f t="shared" si="483"/>
        <v/>
      </c>
      <c r="AD1069" s="154" t="str">
        <f t="shared" si="484"/>
        <v/>
      </c>
      <c r="AE1069" s="3" t="str">
        <f t="shared" si="485"/>
        <v/>
      </c>
      <c r="AF1069" s="3" t="str">
        <f t="shared" si="486"/>
        <v/>
      </c>
      <c r="AG1069" s="3" t="str">
        <f t="shared" si="493"/>
        <v/>
      </c>
      <c r="AH1069" s="4" t="str">
        <f t="shared" si="487"/>
        <v/>
      </c>
      <c r="AI1069" s="75" t="str">
        <f t="shared" si="488"/>
        <v/>
      </c>
      <c r="AJ1069" s="75" t="str">
        <f t="shared" si="489"/>
        <v/>
      </c>
    </row>
    <row r="1070" spans="1:36">
      <c r="A1070" s="41" t="str">
        <f t="shared" si="490"/>
        <v/>
      </c>
      <c r="B1070" s="150" t="str">
        <f>IF(ISNUMBER(A1070),INDEX('MetaTrader Import'!$H$13:$J$5893,TRUNC(((A1070-$A$39+1)-1)/3)+1,MOD((A1070-$A$39+1)-1,3)+1),"")</f>
        <v/>
      </c>
      <c r="C1070" s="43" t="str">
        <f t="shared" si="467"/>
        <v/>
      </c>
      <c r="D1070" s="43" t="str">
        <f t="shared" ca="1" si="468"/>
        <v/>
      </c>
      <c r="E1070" s="43" t="str">
        <f t="shared" si="469"/>
        <v/>
      </c>
      <c r="F1070" s="43" t="str">
        <f t="shared" si="470"/>
        <v/>
      </c>
      <c r="G1070" s="43" t="str">
        <f>IF(A1070&lt;&gt;"",IF(A1070&lt;Data!$G$11*0.25,$C$13/$G$32,IF(A1070&gt;Data!$G$11*0.25,$C$13,$C$13*10)),"")</f>
        <v/>
      </c>
      <c r="H1070" s="43" t="str">
        <f>IF(A1070&lt;&gt;"",IF(Data!$G$9="constant",$C$13,IF(Data!$G$9="squeeze",G1070,F1070)),"")</f>
        <v/>
      </c>
      <c r="I1070" s="38" t="str">
        <f ca="1">IF(ISNUMBER(A1070),NORMINV(RAND(),0,IF(AND(Data!$G$9="squeeze",A1070&lt;Data!$G$11*0.25),$H$32,1)*$C$30*$C$13)*($C$14*$C$12),"")</f>
        <v/>
      </c>
      <c r="J1070" s="42" t="str">
        <f ca="1">IFERROR(IF(Data!$C$6="Real",B1070,I1070+J1069+($C$14*$C$12)*(NORMINV(RAND(),$C$15,CHOOSE($G$13,$C$13,F1070,G1070)))),"")</f>
        <v/>
      </c>
      <c r="K1070" s="88" t="str">
        <f>IF(ISNUMBER(A1070), IF($G$16="fixed",$G$17,MIN(H1070*Data!$C$7*$C$16*0.5,$C$17*Data!$C$7))*$C$12,"")</f>
        <v/>
      </c>
      <c r="L1070" s="42" t="str">
        <f t="shared" ca="1" si="494"/>
        <v/>
      </c>
      <c r="M1070" s="44" t="str">
        <f t="shared" ca="1" si="495"/>
        <v/>
      </c>
      <c r="N1070" s="44" t="str">
        <f t="shared" ca="1" si="496"/>
        <v/>
      </c>
      <c r="O1070" s="108" t="str">
        <f t="shared" si="471"/>
        <v/>
      </c>
      <c r="P1070" s="102" t="str">
        <f t="shared" si="472"/>
        <v/>
      </c>
      <c r="Q1070" s="102" t="str">
        <f t="shared" si="473"/>
        <v/>
      </c>
      <c r="R1070" s="120" t="str">
        <f t="shared" si="491"/>
        <v/>
      </c>
      <c r="S1070" s="54" t="str">
        <f t="shared" si="492"/>
        <v/>
      </c>
      <c r="T1070" s="5" t="str">
        <f t="shared" si="474"/>
        <v/>
      </c>
      <c r="U1070" s="152" t="str">
        <f t="shared" si="475"/>
        <v/>
      </c>
      <c r="V1070" s="152" t="str">
        <f t="shared" si="476"/>
        <v/>
      </c>
      <c r="W1070" s="153" t="str">
        <f t="shared" si="477"/>
        <v/>
      </c>
      <c r="X1070" s="153" t="str">
        <f t="shared" si="478"/>
        <v/>
      </c>
      <c r="Y1070" s="153" t="str">
        <f t="shared" si="479"/>
        <v/>
      </c>
      <c r="Z1070" s="153" t="str">
        <f t="shared" si="480"/>
        <v/>
      </c>
      <c r="AA1070" s="152" t="str">
        <f t="shared" si="481"/>
        <v/>
      </c>
      <c r="AB1070" s="152" t="str">
        <f t="shared" si="482"/>
        <v/>
      </c>
      <c r="AC1070" s="154" t="str">
        <f t="shared" si="483"/>
        <v/>
      </c>
      <c r="AD1070" s="154" t="str">
        <f t="shared" si="484"/>
        <v/>
      </c>
      <c r="AE1070" s="3" t="str">
        <f t="shared" si="485"/>
        <v/>
      </c>
      <c r="AF1070" s="3" t="str">
        <f t="shared" si="486"/>
        <v/>
      </c>
      <c r="AG1070" s="3" t="str">
        <f t="shared" si="493"/>
        <v/>
      </c>
      <c r="AH1070" s="4" t="str">
        <f t="shared" si="487"/>
        <v/>
      </c>
      <c r="AI1070" s="75" t="str">
        <f t="shared" si="488"/>
        <v/>
      </c>
      <c r="AJ1070" s="75" t="str">
        <f t="shared" si="489"/>
        <v/>
      </c>
    </row>
    <row r="1071" spans="1:36">
      <c r="A1071" s="41" t="str">
        <f t="shared" si="490"/>
        <v/>
      </c>
      <c r="B1071" s="150" t="str">
        <f>IF(ISNUMBER(A1071),INDEX('MetaTrader Import'!$H$13:$J$5893,TRUNC(((A1071-$A$39+1)-1)/3)+1,MOD((A1071-$A$39+1)-1,3)+1),"")</f>
        <v/>
      </c>
      <c r="C1071" s="43" t="str">
        <f t="shared" si="467"/>
        <v/>
      </c>
      <c r="D1071" s="43" t="str">
        <f t="shared" ca="1" si="468"/>
        <v/>
      </c>
      <c r="E1071" s="43" t="str">
        <f t="shared" si="469"/>
        <v/>
      </c>
      <c r="F1071" s="43" t="str">
        <f t="shared" si="470"/>
        <v/>
      </c>
      <c r="G1071" s="43" t="str">
        <f>IF(A1071&lt;&gt;"",IF(A1071&lt;Data!$G$11*0.25,$C$13/$G$32,IF(A1071&gt;Data!$G$11*0.25,$C$13,$C$13*10)),"")</f>
        <v/>
      </c>
      <c r="H1071" s="43" t="str">
        <f>IF(A1071&lt;&gt;"",IF(Data!$G$9="constant",$C$13,IF(Data!$G$9="squeeze",G1071,F1071)),"")</f>
        <v/>
      </c>
      <c r="I1071" s="38" t="str">
        <f ca="1">IF(ISNUMBER(A1071),NORMINV(RAND(),0,IF(AND(Data!$G$9="squeeze",A1071&lt;Data!$G$11*0.25),$H$32,1)*$C$30*$C$13)*($C$14*$C$12),"")</f>
        <v/>
      </c>
      <c r="J1071" s="42" t="str">
        <f ca="1">IFERROR(IF(Data!$C$6="Real",B1071,I1071+J1070+($C$14*$C$12)*(NORMINV(RAND(),$C$15,CHOOSE($G$13,$C$13,F1071,G1071)))),"")</f>
        <v/>
      </c>
      <c r="K1071" s="88" t="str">
        <f>IF(ISNUMBER(A1071), IF($G$16="fixed",$G$17,MIN(H1071*Data!$C$7*$C$16*0.5,$C$17*Data!$C$7))*$C$12,"")</f>
        <v/>
      </c>
      <c r="L1071" s="42" t="str">
        <f t="shared" ca="1" si="494"/>
        <v/>
      </c>
      <c r="M1071" s="44" t="str">
        <f t="shared" ca="1" si="495"/>
        <v/>
      </c>
      <c r="N1071" s="44" t="str">
        <f t="shared" ca="1" si="496"/>
        <v/>
      </c>
      <c r="O1071" s="108" t="str">
        <f t="shared" si="471"/>
        <v/>
      </c>
      <c r="P1071" s="102" t="str">
        <f t="shared" si="472"/>
        <v/>
      </c>
      <c r="Q1071" s="102" t="str">
        <f t="shared" si="473"/>
        <v/>
      </c>
      <c r="R1071" s="120" t="str">
        <f t="shared" si="491"/>
        <v/>
      </c>
      <c r="S1071" s="54" t="str">
        <f t="shared" si="492"/>
        <v/>
      </c>
      <c r="T1071" s="5" t="str">
        <f t="shared" si="474"/>
        <v/>
      </c>
      <c r="U1071" s="152" t="str">
        <f t="shared" si="475"/>
        <v/>
      </c>
      <c r="V1071" s="152" t="str">
        <f t="shared" si="476"/>
        <v/>
      </c>
      <c r="W1071" s="153" t="str">
        <f t="shared" si="477"/>
        <v/>
      </c>
      <c r="X1071" s="153" t="str">
        <f t="shared" si="478"/>
        <v/>
      </c>
      <c r="Y1071" s="153" t="str">
        <f t="shared" si="479"/>
        <v/>
      </c>
      <c r="Z1071" s="153" t="str">
        <f t="shared" si="480"/>
        <v/>
      </c>
      <c r="AA1071" s="152" t="str">
        <f t="shared" si="481"/>
        <v/>
      </c>
      <c r="AB1071" s="152" t="str">
        <f t="shared" si="482"/>
        <v/>
      </c>
      <c r="AC1071" s="154" t="str">
        <f t="shared" si="483"/>
        <v/>
      </c>
      <c r="AD1071" s="154" t="str">
        <f t="shared" si="484"/>
        <v/>
      </c>
      <c r="AE1071" s="3" t="str">
        <f t="shared" si="485"/>
        <v/>
      </c>
      <c r="AF1071" s="3" t="str">
        <f t="shared" si="486"/>
        <v/>
      </c>
      <c r="AG1071" s="3" t="str">
        <f t="shared" si="493"/>
        <v/>
      </c>
      <c r="AH1071" s="4" t="str">
        <f t="shared" si="487"/>
        <v/>
      </c>
      <c r="AI1071" s="75" t="str">
        <f t="shared" si="488"/>
        <v/>
      </c>
      <c r="AJ1071" s="75" t="str">
        <f t="shared" si="489"/>
        <v/>
      </c>
    </row>
    <row r="1072" spans="1:36">
      <c r="A1072" s="41" t="str">
        <f t="shared" si="490"/>
        <v/>
      </c>
      <c r="B1072" s="150" t="str">
        <f>IF(ISNUMBER(A1072),INDEX('MetaTrader Import'!$H$13:$J$5893,TRUNC(((A1072-$A$39+1)-1)/3)+1,MOD((A1072-$A$39+1)-1,3)+1),"")</f>
        <v/>
      </c>
      <c r="C1072" s="43" t="str">
        <f t="shared" si="467"/>
        <v/>
      </c>
      <c r="D1072" s="43" t="str">
        <f t="shared" ca="1" si="468"/>
        <v/>
      </c>
      <c r="E1072" s="43" t="str">
        <f t="shared" si="469"/>
        <v/>
      </c>
      <c r="F1072" s="43" t="str">
        <f t="shared" si="470"/>
        <v/>
      </c>
      <c r="G1072" s="43" t="str">
        <f>IF(A1072&lt;&gt;"",IF(A1072&lt;Data!$G$11*0.25,$C$13/$G$32,IF(A1072&gt;Data!$G$11*0.25,$C$13,$C$13*10)),"")</f>
        <v/>
      </c>
      <c r="H1072" s="43" t="str">
        <f>IF(A1072&lt;&gt;"",IF(Data!$G$9="constant",$C$13,IF(Data!$G$9="squeeze",G1072,F1072)),"")</f>
        <v/>
      </c>
      <c r="I1072" s="38" t="str">
        <f ca="1">IF(ISNUMBER(A1072),NORMINV(RAND(),0,IF(AND(Data!$G$9="squeeze",A1072&lt;Data!$G$11*0.25),$H$32,1)*$C$30*$C$13)*($C$14*$C$12),"")</f>
        <v/>
      </c>
      <c r="J1072" s="42" t="str">
        <f ca="1">IFERROR(IF(Data!$C$6="Real",B1072,I1072+J1071+($C$14*$C$12)*(NORMINV(RAND(),$C$15,CHOOSE($G$13,$C$13,F1072,G1072)))),"")</f>
        <v/>
      </c>
      <c r="K1072" s="88" t="str">
        <f>IF(ISNUMBER(A1072), IF($G$16="fixed",$G$17,MIN(H1072*Data!$C$7*$C$16*0.5,$C$17*Data!$C$7))*$C$12,"")</f>
        <v/>
      </c>
      <c r="L1072" s="42" t="str">
        <f t="shared" ca="1" si="494"/>
        <v/>
      </c>
      <c r="M1072" s="44" t="str">
        <f t="shared" ca="1" si="495"/>
        <v/>
      </c>
      <c r="N1072" s="44" t="str">
        <f t="shared" ca="1" si="496"/>
        <v/>
      </c>
      <c r="O1072" s="108" t="str">
        <f t="shared" si="471"/>
        <v/>
      </c>
      <c r="P1072" s="102" t="str">
        <f t="shared" si="472"/>
        <v/>
      </c>
      <c r="Q1072" s="102" t="str">
        <f t="shared" si="473"/>
        <v/>
      </c>
      <c r="R1072" s="120" t="str">
        <f t="shared" si="491"/>
        <v/>
      </c>
      <c r="S1072" s="54" t="str">
        <f t="shared" si="492"/>
        <v/>
      </c>
      <c r="T1072" s="5" t="str">
        <f t="shared" si="474"/>
        <v/>
      </c>
      <c r="U1072" s="152" t="str">
        <f t="shared" si="475"/>
        <v/>
      </c>
      <c r="V1072" s="152" t="str">
        <f t="shared" si="476"/>
        <v/>
      </c>
      <c r="W1072" s="153" t="str">
        <f t="shared" si="477"/>
        <v/>
      </c>
      <c r="X1072" s="153" t="str">
        <f t="shared" si="478"/>
        <v/>
      </c>
      <c r="Y1072" s="153" t="str">
        <f t="shared" si="479"/>
        <v/>
      </c>
      <c r="Z1072" s="153" t="str">
        <f t="shared" si="480"/>
        <v/>
      </c>
      <c r="AA1072" s="152" t="str">
        <f t="shared" si="481"/>
        <v/>
      </c>
      <c r="AB1072" s="152" t="str">
        <f t="shared" si="482"/>
        <v/>
      </c>
      <c r="AC1072" s="154" t="str">
        <f t="shared" si="483"/>
        <v/>
      </c>
      <c r="AD1072" s="154" t="str">
        <f t="shared" si="484"/>
        <v/>
      </c>
      <c r="AE1072" s="3" t="str">
        <f t="shared" si="485"/>
        <v/>
      </c>
      <c r="AF1072" s="3" t="str">
        <f t="shared" si="486"/>
        <v/>
      </c>
      <c r="AG1072" s="3" t="str">
        <f t="shared" si="493"/>
        <v/>
      </c>
      <c r="AH1072" s="4" t="str">
        <f t="shared" si="487"/>
        <v/>
      </c>
      <c r="AI1072" s="75" t="str">
        <f t="shared" si="488"/>
        <v/>
      </c>
      <c r="AJ1072" s="75" t="str">
        <f t="shared" si="489"/>
        <v/>
      </c>
    </row>
    <row r="1073" spans="1:36">
      <c r="A1073" s="41" t="str">
        <f t="shared" si="490"/>
        <v/>
      </c>
      <c r="B1073" s="150" t="str">
        <f>IF(ISNUMBER(A1073),INDEX('MetaTrader Import'!$H$13:$J$5893,TRUNC(((A1073-$A$39+1)-1)/3)+1,MOD((A1073-$A$39+1)-1,3)+1),"")</f>
        <v/>
      </c>
      <c r="C1073" s="43" t="str">
        <f t="shared" si="467"/>
        <v/>
      </c>
      <c r="D1073" s="43" t="str">
        <f t="shared" ca="1" si="468"/>
        <v/>
      </c>
      <c r="E1073" s="43" t="str">
        <f t="shared" si="469"/>
        <v/>
      </c>
      <c r="F1073" s="43" t="str">
        <f t="shared" si="470"/>
        <v/>
      </c>
      <c r="G1073" s="43" t="str">
        <f>IF(A1073&lt;&gt;"",IF(A1073&lt;Data!$G$11*0.25,$C$13/$G$32,IF(A1073&gt;Data!$G$11*0.25,$C$13,$C$13*10)),"")</f>
        <v/>
      </c>
      <c r="H1073" s="43" t="str">
        <f>IF(A1073&lt;&gt;"",IF(Data!$G$9="constant",$C$13,IF(Data!$G$9="squeeze",G1073,F1073)),"")</f>
        <v/>
      </c>
      <c r="I1073" s="38" t="str">
        <f ca="1">IF(ISNUMBER(A1073),NORMINV(RAND(),0,IF(AND(Data!$G$9="squeeze",A1073&lt;Data!$G$11*0.25),$H$32,1)*$C$30*$C$13)*($C$14*$C$12),"")</f>
        <v/>
      </c>
      <c r="J1073" s="42" t="str">
        <f ca="1">IFERROR(IF(Data!$C$6="Real",B1073,I1073+J1072+($C$14*$C$12)*(NORMINV(RAND(),$C$15,CHOOSE($G$13,$C$13,F1073,G1073)))),"")</f>
        <v/>
      </c>
      <c r="K1073" s="88" t="str">
        <f>IF(ISNUMBER(A1073), IF($G$16="fixed",$G$17,MIN(H1073*Data!$C$7*$C$16*0.5,$C$17*Data!$C$7))*$C$12,"")</f>
        <v/>
      </c>
      <c r="L1073" s="42" t="str">
        <f t="shared" ca="1" si="494"/>
        <v/>
      </c>
      <c r="M1073" s="44" t="str">
        <f t="shared" ca="1" si="495"/>
        <v/>
      </c>
      <c r="N1073" s="44" t="str">
        <f t="shared" ca="1" si="496"/>
        <v/>
      </c>
      <c r="O1073" s="108" t="str">
        <f t="shared" si="471"/>
        <v/>
      </c>
      <c r="P1073" s="102" t="str">
        <f t="shared" si="472"/>
        <v/>
      </c>
      <c r="Q1073" s="102" t="str">
        <f t="shared" si="473"/>
        <v/>
      </c>
      <c r="R1073" s="120" t="str">
        <f t="shared" si="491"/>
        <v/>
      </c>
      <c r="S1073" s="54" t="str">
        <f t="shared" si="492"/>
        <v/>
      </c>
      <c r="T1073" s="5" t="str">
        <f t="shared" si="474"/>
        <v/>
      </c>
      <c r="U1073" s="152" t="str">
        <f t="shared" si="475"/>
        <v/>
      </c>
      <c r="V1073" s="152" t="str">
        <f t="shared" si="476"/>
        <v/>
      </c>
      <c r="W1073" s="153" t="str">
        <f t="shared" si="477"/>
        <v/>
      </c>
      <c r="X1073" s="153" t="str">
        <f t="shared" si="478"/>
        <v/>
      </c>
      <c r="Y1073" s="153" t="str">
        <f t="shared" si="479"/>
        <v/>
      </c>
      <c r="Z1073" s="153" t="str">
        <f t="shared" si="480"/>
        <v/>
      </c>
      <c r="AA1073" s="152" t="str">
        <f t="shared" si="481"/>
        <v/>
      </c>
      <c r="AB1073" s="152" t="str">
        <f t="shared" si="482"/>
        <v/>
      </c>
      <c r="AC1073" s="154" t="str">
        <f t="shared" si="483"/>
        <v/>
      </c>
      <c r="AD1073" s="154" t="str">
        <f t="shared" si="484"/>
        <v/>
      </c>
      <c r="AE1073" s="3" t="str">
        <f t="shared" si="485"/>
        <v/>
      </c>
      <c r="AF1073" s="3" t="str">
        <f t="shared" si="486"/>
        <v/>
      </c>
      <c r="AG1073" s="3" t="str">
        <f t="shared" si="493"/>
        <v/>
      </c>
      <c r="AH1073" s="4" t="str">
        <f t="shared" si="487"/>
        <v/>
      </c>
      <c r="AI1073" s="75" t="str">
        <f t="shared" si="488"/>
        <v/>
      </c>
      <c r="AJ1073" s="75" t="str">
        <f t="shared" si="489"/>
        <v/>
      </c>
    </row>
    <row r="1074" spans="1:36">
      <c r="A1074" s="41" t="str">
        <f t="shared" si="490"/>
        <v/>
      </c>
      <c r="B1074" s="150" t="str">
        <f>IF(ISNUMBER(A1074),INDEX('MetaTrader Import'!$H$13:$J$5893,TRUNC(((A1074-$A$39+1)-1)/3)+1,MOD((A1074-$A$39+1)-1,3)+1),"")</f>
        <v/>
      </c>
      <c r="C1074" s="43" t="str">
        <f t="shared" si="467"/>
        <v/>
      </c>
      <c r="D1074" s="43" t="str">
        <f t="shared" ca="1" si="468"/>
        <v/>
      </c>
      <c r="E1074" s="43" t="str">
        <f t="shared" si="469"/>
        <v/>
      </c>
      <c r="F1074" s="43" t="str">
        <f t="shared" si="470"/>
        <v/>
      </c>
      <c r="G1074" s="43" t="str">
        <f>IF(A1074&lt;&gt;"",IF(A1074&lt;Data!$G$11*0.25,$C$13/$G$32,IF(A1074&gt;Data!$G$11*0.25,$C$13,$C$13*10)),"")</f>
        <v/>
      </c>
      <c r="H1074" s="43" t="str">
        <f>IF(A1074&lt;&gt;"",IF(Data!$G$9="constant",$C$13,IF(Data!$G$9="squeeze",G1074,F1074)),"")</f>
        <v/>
      </c>
      <c r="I1074" s="38" t="str">
        <f ca="1">IF(ISNUMBER(A1074),NORMINV(RAND(),0,IF(AND(Data!$G$9="squeeze",A1074&lt;Data!$G$11*0.25),$H$32,1)*$C$30*$C$13)*($C$14*$C$12),"")</f>
        <v/>
      </c>
      <c r="J1074" s="42" t="str">
        <f ca="1">IFERROR(IF(Data!$C$6="Real",B1074,I1074+J1073+($C$14*$C$12)*(NORMINV(RAND(),$C$15,CHOOSE($G$13,$C$13,F1074,G1074)))),"")</f>
        <v/>
      </c>
      <c r="K1074" s="88" t="str">
        <f>IF(ISNUMBER(A1074), IF($G$16="fixed",$G$17,MIN(H1074*Data!$C$7*$C$16*0.5,$C$17*Data!$C$7))*$C$12,"")</f>
        <v/>
      </c>
      <c r="L1074" s="42" t="str">
        <f t="shared" ca="1" si="494"/>
        <v/>
      </c>
      <c r="M1074" s="44" t="str">
        <f t="shared" ca="1" si="495"/>
        <v/>
      </c>
      <c r="N1074" s="44" t="str">
        <f t="shared" ca="1" si="496"/>
        <v/>
      </c>
      <c r="O1074" s="108" t="str">
        <f t="shared" si="471"/>
        <v/>
      </c>
      <c r="P1074" s="102" t="str">
        <f t="shared" si="472"/>
        <v/>
      </c>
      <c r="Q1074" s="102" t="str">
        <f t="shared" si="473"/>
        <v/>
      </c>
      <c r="R1074" s="120" t="str">
        <f t="shared" si="491"/>
        <v/>
      </c>
      <c r="S1074" s="54" t="str">
        <f t="shared" si="492"/>
        <v/>
      </c>
      <c r="T1074" s="5" t="str">
        <f t="shared" si="474"/>
        <v/>
      </c>
      <c r="U1074" s="152" t="str">
        <f t="shared" si="475"/>
        <v/>
      </c>
      <c r="V1074" s="152" t="str">
        <f t="shared" si="476"/>
        <v/>
      </c>
      <c r="W1074" s="153" t="str">
        <f t="shared" si="477"/>
        <v/>
      </c>
      <c r="X1074" s="153" t="str">
        <f t="shared" si="478"/>
        <v/>
      </c>
      <c r="Y1074" s="153" t="str">
        <f t="shared" si="479"/>
        <v/>
      </c>
      <c r="Z1074" s="153" t="str">
        <f t="shared" si="480"/>
        <v/>
      </c>
      <c r="AA1074" s="152" t="str">
        <f t="shared" si="481"/>
        <v/>
      </c>
      <c r="AB1074" s="152" t="str">
        <f t="shared" si="482"/>
        <v/>
      </c>
      <c r="AC1074" s="154" t="str">
        <f t="shared" si="483"/>
        <v/>
      </c>
      <c r="AD1074" s="154" t="str">
        <f t="shared" si="484"/>
        <v/>
      </c>
      <c r="AE1074" s="3" t="str">
        <f t="shared" si="485"/>
        <v/>
      </c>
      <c r="AF1074" s="3" t="str">
        <f t="shared" si="486"/>
        <v/>
      </c>
      <c r="AG1074" s="3" t="str">
        <f t="shared" si="493"/>
        <v/>
      </c>
      <c r="AH1074" s="4" t="str">
        <f t="shared" si="487"/>
        <v/>
      </c>
      <c r="AI1074" s="75" t="str">
        <f t="shared" si="488"/>
        <v/>
      </c>
      <c r="AJ1074" s="75" t="str">
        <f t="shared" si="489"/>
        <v/>
      </c>
    </row>
    <row r="1075" spans="1:36">
      <c r="A1075" s="41" t="str">
        <f t="shared" si="490"/>
        <v/>
      </c>
      <c r="B1075" s="150" t="str">
        <f>IF(ISNUMBER(A1075),INDEX('MetaTrader Import'!$H$13:$J$5893,TRUNC(((A1075-$A$39+1)-1)/3)+1,MOD((A1075-$A$39+1)-1,3)+1),"")</f>
        <v/>
      </c>
      <c r="C1075" s="43" t="str">
        <f t="shared" si="467"/>
        <v/>
      </c>
      <c r="D1075" s="43" t="str">
        <f t="shared" ca="1" si="468"/>
        <v/>
      </c>
      <c r="E1075" s="43" t="str">
        <f t="shared" si="469"/>
        <v/>
      </c>
      <c r="F1075" s="43" t="str">
        <f t="shared" si="470"/>
        <v/>
      </c>
      <c r="G1075" s="43" t="str">
        <f>IF(A1075&lt;&gt;"",IF(A1075&lt;Data!$G$11*0.25,$C$13/$G$32,IF(A1075&gt;Data!$G$11*0.25,$C$13,$C$13*10)),"")</f>
        <v/>
      </c>
      <c r="H1075" s="43" t="str">
        <f>IF(A1075&lt;&gt;"",IF(Data!$G$9="constant",$C$13,IF(Data!$G$9="squeeze",G1075,F1075)),"")</f>
        <v/>
      </c>
      <c r="I1075" s="38" t="str">
        <f ca="1">IF(ISNUMBER(A1075),NORMINV(RAND(),0,IF(AND(Data!$G$9="squeeze",A1075&lt;Data!$G$11*0.25),$H$32,1)*$C$30*$C$13)*($C$14*$C$12),"")</f>
        <v/>
      </c>
      <c r="J1075" s="42" t="str">
        <f ca="1">IFERROR(IF(Data!$C$6="Real",B1075,I1075+J1074+($C$14*$C$12)*(NORMINV(RAND(),$C$15,CHOOSE($G$13,$C$13,F1075,G1075)))),"")</f>
        <v/>
      </c>
      <c r="K1075" s="88" t="str">
        <f>IF(ISNUMBER(A1075), IF($G$16="fixed",$G$17,MIN(H1075*Data!$C$7*$C$16*0.5,$C$17*Data!$C$7))*$C$12,"")</f>
        <v/>
      </c>
      <c r="L1075" s="42" t="str">
        <f t="shared" ca="1" si="494"/>
        <v/>
      </c>
      <c r="M1075" s="44" t="str">
        <f t="shared" ca="1" si="495"/>
        <v/>
      </c>
      <c r="N1075" s="44" t="str">
        <f t="shared" ca="1" si="496"/>
        <v/>
      </c>
      <c r="O1075" s="108" t="str">
        <f t="shared" si="471"/>
        <v/>
      </c>
      <c r="P1075" s="102" t="str">
        <f t="shared" si="472"/>
        <v/>
      </c>
      <c r="Q1075" s="102" t="str">
        <f t="shared" si="473"/>
        <v/>
      </c>
      <c r="R1075" s="120" t="str">
        <f t="shared" si="491"/>
        <v/>
      </c>
      <c r="S1075" s="54" t="str">
        <f t="shared" si="492"/>
        <v/>
      </c>
      <c r="T1075" s="5" t="str">
        <f t="shared" si="474"/>
        <v/>
      </c>
      <c r="U1075" s="152" t="str">
        <f t="shared" si="475"/>
        <v/>
      </c>
      <c r="V1075" s="152" t="str">
        <f t="shared" si="476"/>
        <v/>
      </c>
      <c r="W1075" s="153" t="str">
        <f t="shared" si="477"/>
        <v/>
      </c>
      <c r="X1075" s="153" t="str">
        <f t="shared" si="478"/>
        <v/>
      </c>
      <c r="Y1075" s="153" t="str">
        <f t="shared" si="479"/>
        <v/>
      </c>
      <c r="Z1075" s="153" t="str">
        <f t="shared" si="480"/>
        <v/>
      </c>
      <c r="AA1075" s="152" t="str">
        <f t="shared" si="481"/>
        <v/>
      </c>
      <c r="AB1075" s="152" t="str">
        <f t="shared" si="482"/>
        <v/>
      </c>
      <c r="AC1075" s="154" t="str">
        <f t="shared" si="483"/>
        <v/>
      </c>
      <c r="AD1075" s="154" t="str">
        <f t="shared" si="484"/>
        <v/>
      </c>
      <c r="AE1075" s="3" t="str">
        <f t="shared" si="485"/>
        <v/>
      </c>
      <c r="AF1075" s="3" t="str">
        <f t="shared" si="486"/>
        <v/>
      </c>
      <c r="AG1075" s="3" t="str">
        <f t="shared" si="493"/>
        <v/>
      </c>
      <c r="AH1075" s="4" t="str">
        <f t="shared" si="487"/>
        <v/>
      </c>
      <c r="AI1075" s="75" t="str">
        <f t="shared" si="488"/>
        <v/>
      </c>
      <c r="AJ1075" s="75" t="str">
        <f t="shared" si="489"/>
        <v/>
      </c>
    </row>
    <row r="1076" spans="1:36">
      <c r="A1076" s="41" t="str">
        <f t="shared" si="490"/>
        <v/>
      </c>
      <c r="B1076" s="150" t="str">
        <f>IF(ISNUMBER(A1076),INDEX('MetaTrader Import'!$H$13:$J$5893,TRUNC(((A1076-$A$39+1)-1)/3)+1,MOD((A1076-$A$39+1)-1,3)+1),"")</f>
        <v/>
      </c>
      <c r="C1076" s="43" t="str">
        <f t="shared" si="467"/>
        <v/>
      </c>
      <c r="D1076" s="43" t="str">
        <f t="shared" ca="1" si="468"/>
        <v/>
      </c>
      <c r="E1076" s="43" t="str">
        <f t="shared" si="469"/>
        <v/>
      </c>
      <c r="F1076" s="43" t="str">
        <f t="shared" si="470"/>
        <v/>
      </c>
      <c r="G1076" s="43" t="str">
        <f>IF(A1076&lt;&gt;"",IF(A1076&lt;Data!$G$11*0.25,$C$13/$G$32,IF(A1076&gt;Data!$G$11*0.25,$C$13,$C$13*10)),"")</f>
        <v/>
      </c>
      <c r="H1076" s="43" t="str">
        <f>IF(A1076&lt;&gt;"",IF(Data!$G$9="constant",$C$13,IF(Data!$G$9="squeeze",G1076,F1076)),"")</f>
        <v/>
      </c>
      <c r="I1076" s="38" t="str">
        <f ca="1">IF(ISNUMBER(A1076),NORMINV(RAND(),0,IF(AND(Data!$G$9="squeeze",A1076&lt;Data!$G$11*0.25),$H$32,1)*$C$30*$C$13)*($C$14*$C$12),"")</f>
        <v/>
      </c>
      <c r="J1076" s="42" t="str">
        <f ca="1">IFERROR(IF(Data!$C$6="Real",B1076,I1076+J1075+($C$14*$C$12)*(NORMINV(RAND(),$C$15,CHOOSE($G$13,$C$13,F1076,G1076)))),"")</f>
        <v/>
      </c>
      <c r="K1076" s="88" t="str">
        <f>IF(ISNUMBER(A1076), IF($G$16="fixed",$G$17,MIN(H1076*Data!$C$7*$C$16*0.5,$C$17*Data!$C$7))*$C$12,"")</f>
        <v/>
      </c>
      <c r="L1076" s="42" t="str">
        <f t="shared" ca="1" si="494"/>
        <v/>
      </c>
      <c r="M1076" s="44" t="str">
        <f t="shared" ca="1" si="495"/>
        <v/>
      </c>
      <c r="N1076" s="44" t="str">
        <f t="shared" ca="1" si="496"/>
        <v/>
      </c>
      <c r="O1076" s="108" t="str">
        <f t="shared" si="471"/>
        <v/>
      </c>
      <c r="P1076" s="102" t="str">
        <f t="shared" si="472"/>
        <v/>
      </c>
      <c r="Q1076" s="102" t="str">
        <f t="shared" si="473"/>
        <v/>
      </c>
      <c r="R1076" s="120" t="str">
        <f t="shared" si="491"/>
        <v/>
      </c>
      <c r="S1076" s="54" t="str">
        <f t="shared" si="492"/>
        <v/>
      </c>
      <c r="T1076" s="5" t="str">
        <f t="shared" si="474"/>
        <v/>
      </c>
      <c r="U1076" s="152" t="str">
        <f t="shared" si="475"/>
        <v/>
      </c>
      <c r="V1076" s="152" t="str">
        <f t="shared" si="476"/>
        <v/>
      </c>
      <c r="W1076" s="153" t="str">
        <f t="shared" si="477"/>
        <v/>
      </c>
      <c r="X1076" s="153" t="str">
        <f t="shared" si="478"/>
        <v/>
      </c>
      <c r="Y1076" s="153" t="str">
        <f t="shared" si="479"/>
        <v/>
      </c>
      <c r="Z1076" s="153" t="str">
        <f t="shared" si="480"/>
        <v/>
      </c>
      <c r="AA1076" s="152" t="str">
        <f t="shared" si="481"/>
        <v/>
      </c>
      <c r="AB1076" s="152" t="str">
        <f t="shared" si="482"/>
        <v/>
      </c>
      <c r="AC1076" s="154" t="str">
        <f t="shared" si="483"/>
        <v/>
      </c>
      <c r="AD1076" s="154" t="str">
        <f t="shared" si="484"/>
        <v/>
      </c>
      <c r="AE1076" s="3" t="str">
        <f t="shared" si="485"/>
        <v/>
      </c>
      <c r="AF1076" s="3" t="str">
        <f t="shared" si="486"/>
        <v/>
      </c>
      <c r="AG1076" s="3" t="str">
        <f t="shared" si="493"/>
        <v/>
      </c>
      <c r="AH1076" s="4" t="str">
        <f t="shared" si="487"/>
        <v/>
      </c>
      <c r="AI1076" s="75" t="str">
        <f t="shared" si="488"/>
        <v/>
      </c>
      <c r="AJ1076" s="75" t="str">
        <f t="shared" si="489"/>
        <v/>
      </c>
    </row>
    <row r="1077" spans="1:36">
      <c r="A1077" s="41" t="str">
        <f t="shared" si="490"/>
        <v/>
      </c>
      <c r="B1077" s="150" t="str">
        <f>IF(ISNUMBER(A1077),INDEX('MetaTrader Import'!$H$13:$J$5893,TRUNC(((A1077-$A$39+1)-1)/3)+1,MOD((A1077-$A$39+1)-1,3)+1),"")</f>
        <v/>
      </c>
      <c r="C1077" s="43" t="str">
        <f t="shared" si="467"/>
        <v/>
      </c>
      <c r="D1077" s="43" t="str">
        <f t="shared" ca="1" si="468"/>
        <v/>
      </c>
      <c r="E1077" s="43" t="str">
        <f t="shared" si="469"/>
        <v/>
      </c>
      <c r="F1077" s="43" t="str">
        <f t="shared" si="470"/>
        <v/>
      </c>
      <c r="G1077" s="43" t="str">
        <f>IF(A1077&lt;&gt;"",IF(A1077&lt;Data!$G$11*0.25,$C$13/$G$32,IF(A1077&gt;Data!$G$11*0.25,$C$13,$C$13*10)),"")</f>
        <v/>
      </c>
      <c r="H1077" s="43" t="str">
        <f>IF(A1077&lt;&gt;"",IF(Data!$G$9="constant",$C$13,IF(Data!$G$9="squeeze",G1077,F1077)),"")</f>
        <v/>
      </c>
      <c r="I1077" s="38" t="str">
        <f ca="1">IF(ISNUMBER(A1077),NORMINV(RAND(),0,IF(AND(Data!$G$9="squeeze",A1077&lt;Data!$G$11*0.25),$H$32,1)*$C$30*$C$13)*($C$14*$C$12),"")</f>
        <v/>
      </c>
      <c r="J1077" s="42" t="str">
        <f ca="1">IFERROR(IF(Data!$C$6="Real",B1077,I1077+J1076+($C$14*$C$12)*(NORMINV(RAND(),$C$15,CHOOSE($G$13,$C$13,F1077,G1077)))),"")</f>
        <v/>
      </c>
      <c r="K1077" s="88" t="str">
        <f>IF(ISNUMBER(A1077), IF($G$16="fixed",$G$17,MIN(H1077*Data!$C$7*$C$16*0.5,$C$17*Data!$C$7))*$C$12,"")</f>
        <v/>
      </c>
      <c r="L1077" s="42" t="str">
        <f t="shared" ca="1" si="494"/>
        <v/>
      </c>
      <c r="M1077" s="44" t="str">
        <f t="shared" ca="1" si="495"/>
        <v/>
      </c>
      <c r="N1077" s="44" t="str">
        <f t="shared" ca="1" si="496"/>
        <v/>
      </c>
      <c r="O1077" s="108" t="str">
        <f t="shared" si="471"/>
        <v/>
      </c>
      <c r="P1077" s="102" t="str">
        <f t="shared" si="472"/>
        <v/>
      </c>
      <c r="Q1077" s="102" t="str">
        <f t="shared" si="473"/>
        <v/>
      </c>
      <c r="R1077" s="120" t="str">
        <f t="shared" si="491"/>
        <v/>
      </c>
      <c r="S1077" s="54" t="str">
        <f t="shared" si="492"/>
        <v/>
      </c>
      <c r="T1077" s="5" t="str">
        <f t="shared" si="474"/>
        <v/>
      </c>
      <c r="U1077" s="152" t="str">
        <f t="shared" si="475"/>
        <v/>
      </c>
      <c r="V1077" s="152" t="str">
        <f t="shared" si="476"/>
        <v/>
      </c>
      <c r="W1077" s="153" t="str">
        <f t="shared" si="477"/>
        <v/>
      </c>
      <c r="X1077" s="153" t="str">
        <f t="shared" si="478"/>
        <v/>
      </c>
      <c r="Y1077" s="153" t="str">
        <f t="shared" si="479"/>
        <v/>
      </c>
      <c r="Z1077" s="153" t="str">
        <f t="shared" si="480"/>
        <v/>
      </c>
      <c r="AA1077" s="152" t="str">
        <f t="shared" si="481"/>
        <v/>
      </c>
      <c r="AB1077" s="152" t="str">
        <f t="shared" si="482"/>
        <v/>
      </c>
      <c r="AC1077" s="154" t="str">
        <f t="shared" si="483"/>
        <v/>
      </c>
      <c r="AD1077" s="154" t="str">
        <f t="shared" si="484"/>
        <v/>
      </c>
      <c r="AE1077" s="3" t="str">
        <f t="shared" si="485"/>
        <v/>
      </c>
      <c r="AF1077" s="3" t="str">
        <f t="shared" si="486"/>
        <v/>
      </c>
      <c r="AG1077" s="3" t="str">
        <f t="shared" si="493"/>
        <v/>
      </c>
      <c r="AH1077" s="4" t="str">
        <f t="shared" si="487"/>
        <v/>
      </c>
      <c r="AI1077" s="75" t="str">
        <f t="shared" si="488"/>
        <v/>
      </c>
      <c r="AJ1077" s="75" t="str">
        <f t="shared" si="489"/>
        <v/>
      </c>
    </row>
    <row r="1078" spans="1:36">
      <c r="A1078" s="41" t="str">
        <f t="shared" si="490"/>
        <v/>
      </c>
      <c r="B1078" s="150" t="str">
        <f>IF(ISNUMBER(A1078),INDEX('MetaTrader Import'!$H$13:$J$5893,TRUNC(((A1078-$A$39+1)-1)/3)+1,MOD((A1078-$A$39+1)-1,3)+1),"")</f>
        <v/>
      </c>
      <c r="C1078" s="43" t="str">
        <f t="shared" si="467"/>
        <v/>
      </c>
      <c r="D1078" s="43" t="str">
        <f t="shared" ca="1" si="468"/>
        <v/>
      </c>
      <c r="E1078" s="43" t="str">
        <f t="shared" si="469"/>
        <v/>
      </c>
      <c r="F1078" s="43" t="str">
        <f t="shared" si="470"/>
        <v/>
      </c>
      <c r="G1078" s="43" t="str">
        <f>IF(A1078&lt;&gt;"",IF(A1078&lt;Data!$G$11*0.25,$C$13/$G$32,IF(A1078&gt;Data!$G$11*0.25,$C$13,$C$13*10)),"")</f>
        <v/>
      </c>
      <c r="H1078" s="43" t="str">
        <f>IF(A1078&lt;&gt;"",IF(Data!$G$9="constant",$C$13,IF(Data!$G$9="squeeze",G1078,F1078)),"")</f>
        <v/>
      </c>
      <c r="I1078" s="38" t="str">
        <f ca="1">IF(ISNUMBER(A1078),NORMINV(RAND(),0,IF(AND(Data!$G$9="squeeze",A1078&lt;Data!$G$11*0.25),$H$32,1)*$C$30*$C$13)*($C$14*$C$12),"")</f>
        <v/>
      </c>
      <c r="J1078" s="42" t="str">
        <f ca="1">IFERROR(IF(Data!$C$6="Real",B1078,I1078+J1077+($C$14*$C$12)*(NORMINV(RAND(),$C$15,CHOOSE($G$13,$C$13,F1078,G1078)))),"")</f>
        <v/>
      </c>
      <c r="K1078" s="88" t="str">
        <f>IF(ISNUMBER(A1078), IF($G$16="fixed",$G$17,MIN(H1078*Data!$C$7*$C$16*0.5,$C$17*Data!$C$7))*$C$12,"")</f>
        <v/>
      </c>
      <c r="L1078" s="42" t="str">
        <f t="shared" ca="1" si="494"/>
        <v/>
      </c>
      <c r="M1078" s="44" t="str">
        <f t="shared" ca="1" si="495"/>
        <v/>
      </c>
      <c r="N1078" s="44" t="str">
        <f t="shared" ca="1" si="496"/>
        <v/>
      </c>
      <c r="O1078" s="108" t="str">
        <f t="shared" si="471"/>
        <v/>
      </c>
      <c r="P1078" s="102" t="str">
        <f t="shared" si="472"/>
        <v/>
      </c>
      <c r="Q1078" s="102" t="str">
        <f t="shared" si="473"/>
        <v/>
      </c>
      <c r="R1078" s="120" t="str">
        <f t="shared" si="491"/>
        <v/>
      </c>
      <c r="S1078" s="54" t="str">
        <f t="shared" si="492"/>
        <v/>
      </c>
      <c r="T1078" s="5" t="str">
        <f t="shared" si="474"/>
        <v/>
      </c>
      <c r="U1078" s="152" t="str">
        <f t="shared" si="475"/>
        <v/>
      </c>
      <c r="V1078" s="152" t="str">
        <f t="shared" si="476"/>
        <v/>
      </c>
      <c r="W1078" s="153" t="str">
        <f t="shared" si="477"/>
        <v/>
      </c>
      <c r="X1078" s="153" t="str">
        <f t="shared" si="478"/>
        <v/>
      </c>
      <c r="Y1078" s="153" t="str">
        <f t="shared" si="479"/>
        <v/>
      </c>
      <c r="Z1078" s="153" t="str">
        <f t="shared" si="480"/>
        <v/>
      </c>
      <c r="AA1078" s="152" t="str">
        <f t="shared" si="481"/>
        <v/>
      </c>
      <c r="AB1078" s="152" t="str">
        <f t="shared" si="482"/>
        <v/>
      </c>
      <c r="AC1078" s="154" t="str">
        <f t="shared" si="483"/>
        <v/>
      </c>
      <c r="AD1078" s="154" t="str">
        <f t="shared" si="484"/>
        <v/>
      </c>
      <c r="AE1078" s="3" t="str">
        <f t="shared" si="485"/>
        <v/>
      </c>
      <c r="AF1078" s="3" t="str">
        <f t="shared" si="486"/>
        <v/>
      </c>
      <c r="AG1078" s="3" t="str">
        <f t="shared" si="493"/>
        <v/>
      </c>
      <c r="AH1078" s="4" t="str">
        <f t="shared" si="487"/>
        <v/>
      </c>
      <c r="AI1078" s="75" t="str">
        <f t="shared" si="488"/>
        <v/>
      </c>
      <c r="AJ1078" s="75" t="str">
        <f t="shared" si="489"/>
        <v/>
      </c>
    </row>
    <row r="1079" spans="1:36">
      <c r="A1079" s="41" t="str">
        <f t="shared" si="490"/>
        <v/>
      </c>
      <c r="B1079" s="150" t="str">
        <f>IF(ISNUMBER(A1079),INDEX('MetaTrader Import'!$H$13:$J$5893,TRUNC(((A1079-$A$39+1)-1)/3)+1,MOD((A1079-$A$39+1)-1,3)+1),"")</f>
        <v/>
      </c>
      <c r="C1079" s="43" t="str">
        <f t="shared" si="467"/>
        <v/>
      </c>
      <c r="D1079" s="43" t="str">
        <f t="shared" ca="1" si="468"/>
        <v/>
      </c>
      <c r="E1079" s="43" t="str">
        <f t="shared" si="469"/>
        <v/>
      </c>
      <c r="F1079" s="43" t="str">
        <f t="shared" si="470"/>
        <v/>
      </c>
      <c r="G1079" s="43" t="str">
        <f>IF(A1079&lt;&gt;"",IF(A1079&lt;Data!$G$11*0.25,$C$13/$G$32,IF(A1079&gt;Data!$G$11*0.25,$C$13,$C$13*10)),"")</f>
        <v/>
      </c>
      <c r="H1079" s="43" t="str">
        <f>IF(A1079&lt;&gt;"",IF(Data!$G$9="constant",$C$13,IF(Data!$G$9="squeeze",G1079,F1079)),"")</f>
        <v/>
      </c>
      <c r="I1079" s="38" t="str">
        <f ca="1">IF(ISNUMBER(A1079),NORMINV(RAND(),0,IF(AND(Data!$G$9="squeeze",A1079&lt;Data!$G$11*0.25),$H$32,1)*$C$30*$C$13)*($C$14*$C$12),"")</f>
        <v/>
      </c>
      <c r="J1079" s="42" t="str">
        <f ca="1">IFERROR(IF(Data!$C$6="Real",B1079,I1079+J1078+($C$14*$C$12)*(NORMINV(RAND(),$C$15,CHOOSE($G$13,$C$13,F1079,G1079)))),"")</f>
        <v/>
      </c>
      <c r="K1079" s="88" t="str">
        <f>IF(ISNUMBER(A1079), IF($G$16="fixed",$G$17,MIN(H1079*Data!$C$7*$C$16*0.5,$C$17*Data!$C$7))*$C$12,"")</f>
        <v/>
      </c>
      <c r="L1079" s="42" t="str">
        <f t="shared" ca="1" si="494"/>
        <v/>
      </c>
      <c r="M1079" s="44" t="str">
        <f t="shared" ca="1" si="495"/>
        <v/>
      </c>
      <c r="N1079" s="44" t="str">
        <f t="shared" ca="1" si="496"/>
        <v/>
      </c>
      <c r="O1079" s="108" t="str">
        <f t="shared" si="471"/>
        <v/>
      </c>
      <c r="P1079" s="102" t="str">
        <f t="shared" si="472"/>
        <v/>
      </c>
      <c r="Q1079" s="102" t="str">
        <f t="shared" si="473"/>
        <v/>
      </c>
      <c r="R1079" s="120" t="str">
        <f t="shared" si="491"/>
        <v/>
      </c>
      <c r="S1079" s="54" t="str">
        <f t="shared" si="492"/>
        <v/>
      </c>
      <c r="T1079" s="5" t="str">
        <f t="shared" si="474"/>
        <v/>
      </c>
      <c r="U1079" s="152" t="str">
        <f t="shared" si="475"/>
        <v/>
      </c>
      <c r="V1079" s="152" t="str">
        <f t="shared" si="476"/>
        <v/>
      </c>
      <c r="W1079" s="153" t="str">
        <f t="shared" si="477"/>
        <v/>
      </c>
      <c r="X1079" s="153" t="str">
        <f t="shared" si="478"/>
        <v/>
      </c>
      <c r="Y1079" s="153" t="str">
        <f t="shared" si="479"/>
        <v/>
      </c>
      <c r="Z1079" s="153" t="str">
        <f t="shared" si="480"/>
        <v/>
      </c>
      <c r="AA1079" s="152" t="str">
        <f t="shared" si="481"/>
        <v/>
      </c>
      <c r="AB1079" s="152" t="str">
        <f t="shared" si="482"/>
        <v/>
      </c>
      <c r="AC1079" s="154" t="str">
        <f t="shared" si="483"/>
        <v/>
      </c>
      <c r="AD1079" s="154" t="str">
        <f t="shared" si="484"/>
        <v/>
      </c>
      <c r="AE1079" s="3" t="str">
        <f t="shared" si="485"/>
        <v/>
      </c>
      <c r="AF1079" s="3" t="str">
        <f t="shared" si="486"/>
        <v/>
      </c>
      <c r="AG1079" s="3" t="str">
        <f t="shared" si="493"/>
        <v/>
      </c>
      <c r="AH1079" s="4" t="str">
        <f t="shared" si="487"/>
        <v/>
      </c>
      <c r="AI1079" s="75" t="str">
        <f t="shared" si="488"/>
        <v/>
      </c>
      <c r="AJ1079" s="75" t="str">
        <f t="shared" si="489"/>
        <v/>
      </c>
    </row>
    <row r="1080" spans="1:36">
      <c r="A1080" s="41" t="str">
        <f t="shared" si="490"/>
        <v/>
      </c>
      <c r="B1080" s="150" t="str">
        <f>IF(ISNUMBER(A1080),INDEX('MetaTrader Import'!$H$13:$J$5893,TRUNC(((A1080-$A$39+1)-1)/3)+1,MOD((A1080-$A$39+1)-1,3)+1),"")</f>
        <v/>
      </c>
      <c r="C1080" s="43" t="str">
        <f t="shared" si="467"/>
        <v/>
      </c>
      <c r="D1080" s="43" t="str">
        <f t="shared" ca="1" si="468"/>
        <v/>
      </c>
      <c r="E1080" s="43" t="str">
        <f t="shared" si="469"/>
        <v/>
      </c>
      <c r="F1080" s="43" t="str">
        <f t="shared" si="470"/>
        <v/>
      </c>
      <c r="G1080" s="43" t="str">
        <f>IF(A1080&lt;&gt;"",IF(A1080&lt;Data!$G$11*0.25,$C$13/$G$32,IF(A1080&gt;Data!$G$11*0.25,$C$13,$C$13*10)),"")</f>
        <v/>
      </c>
      <c r="H1080" s="43" t="str">
        <f>IF(A1080&lt;&gt;"",IF(Data!$G$9="constant",$C$13,IF(Data!$G$9="squeeze",G1080,F1080)),"")</f>
        <v/>
      </c>
      <c r="I1080" s="38" t="str">
        <f ca="1">IF(ISNUMBER(A1080),NORMINV(RAND(),0,IF(AND(Data!$G$9="squeeze",A1080&lt;Data!$G$11*0.25),$H$32,1)*$C$30*$C$13)*($C$14*$C$12),"")</f>
        <v/>
      </c>
      <c r="J1080" s="42" t="str">
        <f ca="1">IFERROR(IF(Data!$C$6="Real",B1080,I1080+J1079+($C$14*$C$12)*(NORMINV(RAND(),$C$15,CHOOSE($G$13,$C$13,F1080,G1080)))),"")</f>
        <v/>
      </c>
      <c r="K1080" s="88" t="str">
        <f>IF(ISNUMBER(A1080), IF($G$16="fixed",$G$17,MIN(H1080*Data!$C$7*$C$16*0.5,$C$17*Data!$C$7))*$C$12,"")</f>
        <v/>
      </c>
      <c r="L1080" s="42" t="str">
        <f t="shared" ca="1" si="494"/>
        <v/>
      </c>
      <c r="M1080" s="44" t="str">
        <f t="shared" ca="1" si="495"/>
        <v/>
      </c>
      <c r="N1080" s="44" t="str">
        <f t="shared" ca="1" si="496"/>
        <v/>
      </c>
      <c r="O1080" s="108" t="str">
        <f t="shared" si="471"/>
        <v/>
      </c>
      <c r="P1080" s="102" t="str">
        <f t="shared" si="472"/>
        <v/>
      </c>
      <c r="Q1080" s="102" t="str">
        <f t="shared" si="473"/>
        <v/>
      </c>
      <c r="R1080" s="120" t="str">
        <f t="shared" si="491"/>
        <v/>
      </c>
      <c r="S1080" s="54" t="str">
        <f t="shared" si="492"/>
        <v/>
      </c>
      <c r="T1080" s="5" t="str">
        <f t="shared" si="474"/>
        <v/>
      </c>
      <c r="U1080" s="152" t="str">
        <f t="shared" si="475"/>
        <v/>
      </c>
      <c r="V1080" s="152" t="str">
        <f t="shared" si="476"/>
        <v/>
      </c>
      <c r="W1080" s="153" t="str">
        <f t="shared" si="477"/>
        <v/>
      </c>
      <c r="X1080" s="153" t="str">
        <f t="shared" si="478"/>
        <v/>
      </c>
      <c r="Y1080" s="153" t="str">
        <f t="shared" si="479"/>
        <v/>
      </c>
      <c r="Z1080" s="153" t="str">
        <f t="shared" si="480"/>
        <v/>
      </c>
      <c r="AA1080" s="152" t="str">
        <f t="shared" si="481"/>
        <v/>
      </c>
      <c r="AB1080" s="152" t="str">
        <f t="shared" si="482"/>
        <v/>
      </c>
      <c r="AC1080" s="154" t="str">
        <f t="shared" si="483"/>
        <v/>
      </c>
      <c r="AD1080" s="154" t="str">
        <f t="shared" si="484"/>
        <v/>
      </c>
      <c r="AE1080" s="3" t="str">
        <f t="shared" si="485"/>
        <v/>
      </c>
      <c r="AF1080" s="3" t="str">
        <f t="shared" si="486"/>
        <v/>
      </c>
      <c r="AG1080" s="3" t="str">
        <f t="shared" si="493"/>
        <v/>
      </c>
      <c r="AH1080" s="4" t="str">
        <f t="shared" si="487"/>
        <v/>
      </c>
      <c r="AI1080" s="75" t="str">
        <f t="shared" si="488"/>
        <v/>
      </c>
      <c r="AJ1080" s="75" t="str">
        <f t="shared" si="489"/>
        <v/>
      </c>
    </row>
    <row r="1081" spans="1:36">
      <c r="A1081" s="41" t="str">
        <f t="shared" si="490"/>
        <v/>
      </c>
      <c r="B1081" s="150" t="str">
        <f>IF(ISNUMBER(A1081),INDEX('MetaTrader Import'!$H$13:$J$5893,TRUNC(((A1081-$A$39+1)-1)/3)+1,MOD((A1081-$A$39+1)-1,3)+1),"")</f>
        <v/>
      </c>
      <c r="C1081" s="43" t="str">
        <f t="shared" si="467"/>
        <v/>
      </c>
      <c r="D1081" s="43" t="str">
        <f t="shared" ca="1" si="468"/>
        <v/>
      </c>
      <c r="E1081" s="43" t="str">
        <f t="shared" si="469"/>
        <v/>
      </c>
      <c r="F1081" s="43" t="str">
        <f t="shared" si="470"/>
        <v/>
      </c>
      <c r="G1081" s="43" t="str">
        <f>IF(A1081&lt;&gt;"",IF(A1081&lt;Data!$G$11*0.25,$C$13/$G$32,IF(A1081&gt;Data!$G$11*0.25,$C$13,$C$13*10)),"")</f>
        <v/>
      </c>
      <c r="H1081" s="43" t="str">
        <f>IF(A1081&lt;&gt;"",IF(Data!$G$9="constant",$C$13,IF(Data!$G$9="squeeze",G1081,F1081)),"")</f>
        <v/>
      </c>
      <c r="I1081" s="38" t="str">
        <f ca="1">IF(ISNUMBER(A1081),NORMINV(RAND(),0,IF(AND(Data!$G$9="squeeze",A1081&lt;Data!$G$11*0.25),$H$32,1)*$C$30*$C$13)*($C$14*$C$12),"")</f>
        <v/>
      </c>
      <c r="J1081" s="42" t="str">
        <f ca="1">IFERROR(IF(Data!$C$6="Real",B1081,I1081+J1080+($C$14*$C$12)*(NORMINV(RAND(),$C$15,CHOOSE($G$13,$C$13,F1081,G1081)))),"")</f>
        <v/>
      </c>
      <c r="K1081" s="88" t="str">
        <f>IF(ISNUMBER(A1081), IF($G$16="fixed",$G$17,MIN(H1081*Data!$C$7*$C$16*0.5,$C$17*Data!$C$7))*$C$12,"")</f>
        <v/>
      </c>
      <c r="L1081" s="42" t="str">
        <f t="shared" ca="1" si="494"/>
        <v/>
      </c>
      <c r="M1081" s="44" t="str">
        <f t="shared" ca="1" si="495"/>
        <v/>
      </c>
      <c r="N1081" s="44" t="str">
        <f t="shared" ca="1" si="496"/>
        <v/>
      </c>
      <c r="O1081" s="108" t="str">
        <f t="shared" si="471"/>
        <v/>
      </c>
      <c r="P1081" s="102" t="str">
        <f t="shared" si="472"/>
        <v/>
      </c>
      <c r="Q1081" s="102" t="str">
        <f t="shared" si="473"/>
        <v/>
      </c>
      <c r="R1081" s="120" t="str">
        <f t="shared" si="491"/>
        <v/>
      </c>
      <c r="S1081" s="54" t="str">
        <f t="shared" si="492"/>
        <v/>
      </c>
      <c r="T1081" s="5" t="str">
        <f t="shared" si="474"/>
        <v/>
      </c>
      <c r="U1081" s="152" t="str">
        <f t="shared" si="475"/>
        <v/>
      </c>
      <c r="V1081" s="152" t="str">
        <f t="shared" si="476"/>
        <v/>
      </c>
      <c r="W1081" s="153" t="str">
        <f t="shared" si="477"/>
        <v/>
      </c>
      <c r="X1081" s="153" t="str">
        <f t="shared" si="478"/>
        <v/>
      </c>
      <c r="Y1081" s="153" t="str">
        <f t="shared" si="479"/>
        <v/>
      </c>
      <c r="Z1081" s="153" t="str">
        <f t="shared" si="480"/>
        <v/>
      </c>
      <c r="AA1081" s="152" t="str">
        <f t="shared" si="481"/>
        <v/>
      </c>
      <c r="AB1081" s="152" t="str">
        <f t="shared" si="482"/>
        <v/>
      </c>
      <c r="AC1081" s="154" t="str">
        <f t="shared" si="483"/>
        <v/>
      </c>
      <c r="AD1081" s="154" t="str">
        <f t="shared" si="484"/>
        <v/>
      </c>
      <c r="AE1081" s="3" t="str">
        <f t="shared" si="485"/>
        <v/>
      </c>
      <c r="AF1081" s="3" t="str">
        <f t="shared" si="486"/>
        <v/>
      </c>
      <c r="AG1081" s="3" t="str">
        <f t="shared" si="493"/>
        <v/>
      </c>
      <c r="AH1081" s="4" t="str">
        <f t="shared" si="487"/>
        <v/>
      </c>
      <c r="AI1081" s="75" t="str">
        <f t="shared" si="488"/>
        <v/>
      </c>
      <c r="AJ1081" s="75" t="str">
        <f t="shared" si="489"/>
        <v/>
      </c>
    </row>
    <row r="1082" spans="1:36">
      <c r="A1082" s="41" t="str">
        <f t="shared" si="490"/>
        <v/>
      </c>
      <c r="B1082" s="150" t="str">
        <f>IF(ISNUMBER(A1082),INDEX('MetaTrader Import'!$H$13:$J$5893,TRUNC(((A1082-$A$39+1)-1)/3)+1,MOD((A1082-$A$39+1)-1,3)+1),"")</f>
        <v/>
      </c>
      <c r="C1082" s="43" t="str">
        <f t="shared" si="467"/>
        <v/>
      </c>
      <c r="D1082" s="43" t="str">
        <f t="shared" ca="1" si="468"/>
        <v/>
      </c>
      <c r="E1082" s="43" t="str">
        <f t="shared" si="469"/>
        <v/>
      </c>
      <c r="F1082" s="43" t="str">
        <f t="shared" si="470"/>
        <v/>
      </c>
      <c r="G1082" s="43" t="str">
        <f>IF(A1082&lt;&gt;"",IF(A1082&lt;Data!$G$11*0.25,$C$13/$G$32,IF(A1082&gt;Data!$G$11*0.25,$C$13,$C$13*10)),"")</f>
        <v/>
      </c>
      <c r="H1082" s="43" t="str">
        <f>IF(A1082&lt;&gt;"",IF(Data!$G$9="constant",$C$13,IF(Data!$G$9="squeeze",G1082,F1082)),"")</f>
        <v/>
      </c>
      <c r="I1082" s="38" t="str">
        <f ca="1">IF(ISNUMBER(A1082),NORMINV(RAND(),0,IF(AND(Data!$G$9="squeeze",A1082&lt;Data!$G$11*0.25),$H$32,1)*$C$30*$C$13)*($C$14*$C$12),"")</f>
        <v/>
      </c>
      <c r="J1082" s="42" t="str">
        <f ca="1">IFERROR(IF(Data!$C$6="Real",B1082,I1082+J1081+($C$14*$C$12)*(NORMINV(RAND(),$C$15,CHOOSE($G$13,$C$13,F1082,G1082)))),"")</f>
        <v/>
      </c>
      <c r="K1082" s="88" t="str">
        <f>IF(ISNUMBER(A1082), IF($G$16="fixed",$G$17,MIN(H1082*Data!$C$7*$C$16*0.5,$C$17*Data!$C$7))*$C$12,"")</f>
        <v/>
      </c>
      <c r="L1082" s="42" t="str">
        <f t="shared" ca="1" si="494"/>
        <v/>
      </c>
      <c r="M1082" s="44" t="str">
        <f t="shared" ca="1" si="495"/>
        <v/>
      </c>
      <c r="N1082" s="44" t="str">
        <f t="shared" ca="1" si="496"/>
        <v/>
      </c>
      <c r="O1082" s="108" t="str">
        <f t="shared" si="471"/>
        <v/>
      </c>
      <c r="P1082" s="102" t="str">
        <f t="shared" si="472"/>
        <v/>
      </c>
      <c r="Q1082" s="102" t="str">
        <f t="shared" si="473"/>
        <v/>
      </c>
      <c r="R1082" s="120" t="str">
        <f t="shared" si="491"/>
        <v/>
      </c>
      <c r="S1082" s="54" t="str">
        <f t="shared" si="492"/>
        <v/>
      </c>
      <c r="T1082" s="5" t="str">
        <f t="shared" si="474"/>
        <v/>
      </c>
      <c r="U1082" s="152" t="str">
        <f t="shared" si="475"/>
        <v/>
      </c>
      <c r="V1082" s="152" t="str">
        <f t="shared" si="476"/>
        <v/>
      </c>
      <c r="W1082" s="153" t="str">
        <f t="shared" si="477"/>
        <v/>
      </c>
      <c r="X1082" s="153" t="str">
        <f t="shared" si="478"/>
        <v/>
      </c>
      <c r="Y1082" s="153" t="str">
        <f t="shared" si="479"/>
        <v/>
      </c>
      <c r="Z1082" s="153" t="str">
        <f t="shared" si="480"/>
        <v/>
      </c>
      <c r="AA1082" s="152" t="str">
        <f t="shared" si="481"/>
        <v/>
      </c>
      <c r="AB1082" s="152" t="str">
        <f t="shared" si="482"/>
        <v/>
      </c>
      <c r="AC1082" s="154" t="str">
        <f t="shared" si="483"/>
        <v/>
      </c>
      <c r="AD1082" s="154" t="str">
        <f t="shared" si="484"/>
        <v/>
      </c>
      <c r="AE1082" s="3" t="str">
        <f t="shared" si="485"/>
        <v/>
      </c>
      <c r="AF1082" s="3" t="str">
        <f t="shared" si="486"/>
        <v/>
      </c>
      <c r="AG1082" s="3" t="str">
        <f t="shared" si="493"/>
        <v/>
      </c>
      <c r="AH1082" s="4" t="str">
        <f t="shared" si="487"/>
        <v/>
      </c>
      <c r="AI1082" s="75" t="str">
        <f t="shared" si="488"/>
        <v/>
      </c>
      <c r="AJ1082" s="75" t="str">
        <f t="shared" si="489"/>
        <v/>
      </c>
    </row>
    <row r="1083" spans="1:36">
      <c r="A1083" s="41" t="str">
        <f t="shared" si="490"/>
        <v/>
      </c>
      <c r="B1083" s="150" t="str">
        <f>IF(ISNUMBER(A1083),INDEX('MetaTrader Import'!$H$13:$J$5893,TRUNC(((A1083-$A$39+1)-1)/3)+1,MOD((A1083-$A$39+1)-1,3)+1),"")</f>
        <v/>
      </c>
      <c r="C1083" s="43" t="str">
        <f t="shared" si="467"/>
        <v/>
      </c>
      <c r="D1083" s="43" t="str">
        <f t="shared" ca="1" si="468"/>
        <v/>
      </c>
      <c r="E1083" s="43" t="str">
        <f t="shared" si="469"/>
        <v/>
      </c>
      <c r="F1083" s="43" t="str">
        <f t="shared" si="470"/>
        <v/>
      </c>
      <c r="G1083" s="43" t="str">
        <f>IF(A1083&lt;&gt;"",IF(A1083&lt;Data!$G$11*0.25,$C$13/$G$32,IF(A1083&gt;Data!$G$11*0.25,$C$13,$C$13*10)),"")</f>
        <v/>
      </c>
      <c r="H1083" s="43" t="str">
        <f>IF(A1083&lt;&gt;"",IF(Data!$G$9="constant",$C$13,IF(Data!$G$9="squeeze",G1083,F1083)),"")</f>
        <v/>
      </c>
      <c r="I1083" s="38" t="str">
        <f ca="1">IF(ISNUMBER(A1083),NORMINV(RAND(),0,IF(AND(Data!$G$9="squeeze",A1083&lt;Data!$G$11*0.25),$H$32,1)*$C$30*$C$13)*($C$14*$C$12),"")</f>
        <v/>
      </c>
      <c r="J1083" s="42" t="str">
        <f ca="1">IFERROR(IF(Data!$C$6="Real",B1083,I1083+J1082+($C$14*$C$12)*(NORMINV(RAND(),$C$15,CHOOSE($G$13,$C$13,F1083,G1083)))),"")</f>
        <v/>
      </c>
      <c r="K1083" s="88" t="str">
        <f>IF(ISNUMBER(A1083), IF($G$16="fixed",$G$17,MIN(H1083*Data!$C$7*$C$16*0.5,$C$17*Data!$C$7))*$C$12,"")</f>
        <v/>
      </c>
      <c r="L1083" s="42" t="str">
        <f t="shared" ca="1" si="494"/>
        <v/>
      </c>
      <c r="M1083" s="44" t="str">
        <f t="shared" ca="1" si="495"/>
        <v/>
      </c>
      <c r="N1083" s="44" t="str">
        <f t="shared" ca="1" si="496"/>
        <v/>
      </c>
      <c r="O1083" s="108" t="str">
        <f t="shared" si="471"/>
        <v/>
      </c>
      <c r="P1083" s="102" t="str">
        <f t="shared" si="472"/>
        <v/>
      </c>
      <c r="Q1083" s="102" t="str">
        <f t="shared" si="473"/>
        <v/>
      </c>
      <c r="R1083" s="120" t="str">
        <f t="shared" si="491"/>
        <v/>
      </c>
      <c r="S1083" s="54" t="str">
        <f t="shared" si="492"/>
        <v/>
      </c>
      <c r="T1083" s="5" t="str">
        <f t="shared" si="474"/>
        <v/>
      </c>
      <c r="U1083" s="152" t="str">
        <f t="shared" si="475"/>
        <v/>
      </c>
      <c r="V1083" s="152" t="str">
        <f t="shared" si="476"/>
        <v/>
      </c>
      <c r="W1083" s="153" t="str">
        <f t="shared" si="477"/>
        <v/>
      </c>
      <c r="X1083" s="153" t="str">
        <f t="shared" si="478"/>
        <v/>
      </c>
      <c r="Y1083" s="153" t="str">
        <f t="shared" si="479"/>
        <v/>
      </c>
      <c r="Z1083" s="153" t="str">
        <f t="shared" si="480"/>
        <v/>
      </c>
      <c r="AA1083" s="152" t="str">
        <f t="shared" si="481"/>
        <v/>
      </c>
      <c r="AB1083" s="152" t="str">
        <f t="shared" si="482"/>
        <v/>
      </c>
      <c r="AC1083" s="154" t="str">
        <f t="shared" si="483"/>
        <v/>
      </c>
      <c r="AD1083" s="154" t="str">
        <f t="shared" si="484"/>
        <v/>
      </c>
      <c r="AE1083" s="3" t="str">
        <f t="shared" si="485"/>
        <v/>
      </c>
      <c r="AF1083" s="3" t="str">
        <f t="shared" si="486"/>
        <v/>
      </c>
      <c r="AG1083" s="3" t="str">
        <f t="shared" si="493"/>
        <v/>
      </c>
      <c r="AH1083" s="4" t="str">
        <f t="shared" si="487"/>
        <v/>
      </c>
      <c r="AI1083" s="75" t="str">
        <f t="shared" si="488"/>
        <v/>
      </c>
      <c r="AJ1083" s="75" t="str">
        <f t="shared" si="489"/>
        <v/>
      </c>
    </row>
    <row r="1084" spans="1:36">
      <c r="A1084" s="41" t="str">
        <f t="shared" si="490"/>
        <v/>
      </c>
      <c r="B1084" s="150" t="str">
        <f>IF(ISNUMBER(A1084),INDEX('MetaTrader Import'!$H$13:$J$5893,TRUNC(((A1084-$A$39+1)-1)/3)+1,MOD((A1084-$A$39+1)-1,3)+1),"")</f>
        <v/>
      </c>
      <c r="C1084" s="43" t="str">
        <f t="shared" si="467"/>
        <v/>
      </c>
      <c r="D1084" s="43" t="str">
        <f t="shared" ca="1" si="468"/>
        <v/>
      </c>
      <c r="E1084" s="43" t="str">
        <f t="shared" si="469"/>
        <v/>
      </c>
      <c r="F1084" s="43" t="str">
        <f t="shared" si="470"/>
        <v/>
      </c>
      <c r="G1084" s="43" t="str">
        <f>IF(A1084&lt;&gt;"",IF(A1084&lt;Data!$G$11*0.25,$C$13/$G$32,IF(A1084&gt;Data!$G$11*0.25,$C$13,$C$13*10)),"")</f>
        <v/>
      </c>
      <c r="H1084" s="43" t="str">
        <f>IF(A1084&lt;&gt;"",IF(Data!$G$9="constant",$C$13,IF(Data!$G$9="squeeze",G1084,F1084)),"")</f>
        <v/>
      </c>
      <c r="I1084" s="38" t="str">
        <f ca="1">IF(ISNUMBER(A1084),NORMINV(RAND(),0,IF(AND(Data!$G$9="squeeze",A1084&lt;Data!$G$11*0.25),$H$32,1)*$C$30*$C$13)*($C$14*$C$12),"")</f>
        <v/>
      </c>
      <c r="J1084" s="42" t="str">
        <f ca="1">IFERROR(IF(Data!$C$6="Real",B1084,I1084+J1083+($C$14*$C$12)*(NORMINV(RAND(),$C$15,CHOOSE($G$13,$C$13,F1084,G1084)))),"")</f>
        <v/>
      </c>
      <c r="K1084" s="88" t="str">
        <f>IF(ISNUMBER(A1084), IF($G$16="fixed",$G$17,MIN(H1084*Data!$C$7*$C$16*0.5,$C$17*Data!$C$7))*$C$12,"")</f>
        <v/>
      </c>
      <c r="L1084" s="42" t="str">
        <f t="shared" ca="1" si="494"/>
        <v/>
      </c>
      <c r="M1084" s="44" t="str">
        <f t="shared" ca="1" si="495"/>
        <v/>
      </c>
      <c r="N1084" s="44" t="str">
        <f t="shared" ca="1" si="496"/>
        <v/>
      </c>
      <c r="O1084" s="108" t="str">
        <f t="shared" si="471"/>
        <v/>
      </c>
      <c r="P1084" s="102" t="str">
        <f t="shared" si="472"/>
        <v/>
      </c>
      <c r="Q1084" s="102" t="str">
        <f t="shared" si="473"/>
        <v/>
      </c>
      <c r="R1084" s="120" t="str">
        <f t="shared" si="491"/>
        <v/>
      </c>
      <c r="S1084" s="54" t="str">
        <f t="shared" si="492"/>
        <v/>
      </c>
      <c r="T1084" s="5" t="str">
        <f t="shared" si="474"/>
        <v/>
      </c>
      <c r="U1084" s="152" t="str">
        <f t="shared" si="475"/>
        <v/>
      </c>
      <c r="V1084" s="152" t="str">
        <f t="shared" si="476"/>
        <v/>
      </c>
      <c r="W1084" s="153" t="str">
        <f t="shared" si="477"/>
        <v/>
      </c>
      <c r="X1084" s="153" t="str">
        <f t="shared" si="478"/>
        <v/>
      </c>
      <c r="Y1084" s="153" t="str">
        <f t="shared" si="479"/>
        <v/>
      </c>
      <c r="Z1084" s="153" t="str">
        <f t="shared" si="480"/>
        <v/>
      </c>
      <c r="AA1084" s="152" t="str">
        <f t="shared" si="481"/>
        <v/>
      </c>
      <c r="AB1084" s="152" t="str">
        <f t="shared" si="482"/>
        <v/>
      </c>
      <c r="AC1084" s="154" t="str">
        <f t="shared" si="483"/>
        <v/>
      </c>
      <c r="AD1084" s="154" t="str">
        <f t="shared" si="484"/>
        <v/>
      </c>
      <c r="AE1084" s="3" t="str">
        <f t="shared" si="485"/>
        <v/>
      </c>
      <c r="AF1084" s="3" t="str">
        <f t="shared" si="486"/>
        <v/>
      </c>
      <c r="AG1084" s="3" t="str">
        <f t="shared" si="493"/>
        <v/>
      </c>
      <c r="AH1084" s="4" t="str">
        <f t="shared" si="487"/>
        <v/>
      </c>
      <c r="AI1084" s="75" t="str">
        <f t="shared" si="488"/>
        <v/>
      </c>
      <c r="AJ1084" s="75" t="str">
        <f t="shared" si="489"/>
        <v/>
      </c>
    </row>
    <row r="1085" spans="1:36">
      <c r="A1085" s="41" t="str">
        <f t="shared" si="490"/>
        <v/>
      </c>
      <c r="B1085" s="150" t="str">
        <f>IF(ISNUMBER(A1085),INDEX('MetaTrader Import'!$H$13:$J$5893,TRUNC(((A1085-$A$39+1)-1)/3)+1,MOD((A1085-$A$39+1)-1,3)+1),"")</f>
        <v/>
      </c>
      <c r="C1085" s="43" t="str">
        <f t="shared" si="467"/>
        <v/>
      </c>
      <c r="D1085" s="43" t="str">
        <f t="shared" ca="1" si="468"/>
        <v/>
      </c>
      <c r="E1085" s="43" t="str">
        <f t="shared" si="469"/>
        <v/>
      </c>
      <c r="F1085" s="43" t="str">
        <f t="shared" si="470"/>
        <v/>
      </c>
      <c r="G1085" s="43" t="str">
        <f>IF(A1085&lt;&gt;"",IF(A1085&lt;Data!$G$11*0.25,$C$13/$G$32,IF(A1085&gt;Data!$G$11*0.25,$C$13,$C$13*10)),"")</f>
        <v/>
      </c>
      <c r="H1085" s="43" t="str">
        <f>IF(A1085&lt;&gt;"",IF(Data!$G$9="constant",$C$13,IF(Data!$G$9="squeeze",G1085,F1085)),"")</f>
        <v/>
      </c>
      <c r="I1085" s="38" t="str">
        <f ca="1">IF(ISNUMBER(A1085),NORMINV(RAND(),0,IF(AND(Data!$G$9="squeeze",A1085&lt;Data!$G$11*0.25),$H$32,1)*$C$30*$C$13)*($C$14*$C$12),"")</f>
        <v/>
      </c>
      <c r="J1085" s="42" t="str">
        <f ca="1">IFERROR(IF(Data!$C$6="Real",B1085,I1085+J1084+($C$14*$C$12)*(NORMINV(RAND(),$C$15,CHOOSE($G$13,$C$13,F1085,G1085)))),"")</f>
        <v/>
      </c>
      <c r="K1085" s="88" t="str">
        <f>IF(ISNUMBER(A1085), IF($G$16="fixed",$G$17,MIN(H1085*Data!$C$7*$C$16*0.5,$C$17*Data!$C$7))*$C$12,"")</f>
        <v/>
      </c>
      <c r="L1085" s="42" t="str">
        <f t="shared" ca="1" si="494"/>
        <v/>
      </c>
      <c r="M1085" s="44" t="str">
        <f t="shared" ca="1" si="495"/>
        <v/>
      </c>
      <c r="N1085" s="44" t="str">
        <f t="shared" ca="1" si="496"/>
        <v/>
      </c>
      <c r="O1085" s="108" t="str">
        <f t="shared" si="471"/>
        <v/>
      </c>
      <c r="P1085" s="102" t="str">
        <f t="shared" si="472"/>
        <v/>
      </c>
      <c r="Q1085" s="102" t="str">
        <f t="shared" si="473"/>
        <v/>
      </c>
      <c r="R1085" s="120" t="str">
        <f t="shared" si="491"/>
        <v/>
      </c>
      <c r="S1085" s="54" t="str">
        <f t="shared" si="492"/>
        <v/>
      </c>
      <c r="T1085" s="5" t="str">
        <f t="shared" si="474"/>
        <v/>
      </c>
      <c r="U1085" s="152" t="str">
        <f t="shared" si="475"/>
        <v/>
      </c>
      <c r="V1085" s="152" t="str">
        <f t="shared" si="476"/>
        <v/>
      </c>
      <c r="W1085" s="153" t="str">
        <f t="shared" si="477"/>
        <v/>
      </c>
      <c r="X1085" s="153" t="str">
        <f t="shared" si="478"/>
        <v/>
      </c>
      <c r="Y1085" s="153" t="str">
        <f t="shared" si="479"/>
        <v/>
      </c>
      <c r="Z1085" s="153" t="str">
        <f t="shared" si="480"/>
        <v/>
      </c>
      <c r="AA1085" s="152" t="str">
        <f t="shared" si="481"/>
        <v/>
      </c>
      <c r="AB1085" s="152" t="str">
        <f t="shared" si="482"/>
        <v/>
      </c>
      <c r="AC1085" s="154" t="str">
        <f t="shared" si="483"/>
        <v/>
      </c>
      <c r="AD1085" s="154" t="str">
        <f t="shared" si="484"/>
        <v/>
      </c>
      <c r="AE1085" s="3" t="str">
        <f t="shared" si="485"/>
        <v/>
      </c>
      <c r="AF1085" s="3" t="str">
        <f t="shared" si="486"/>
        <v/>
      </c>
      <c r="AG1085" s="3" t="str">
        <f t="shared" si="493"/>
        <v/>
      </c>
      <c r="AH1085" s="4" t="str">
        <f t="shared" si="487"/>
        <v/>
      </c>
      <c r="AI1085" s="75" t="str">
        <f t="shared" si="488"/>
        <v/>
      </c>
      <c r="AJ1085" s="75" t="str">
        <f t="shared" si="489"/>
        <v/>
      </c>
    </row>
    <row r="1086" spans="1:36">
      <c r="A1086" s="41" t="str">
        <f t="shared" si="490"/>
        <v/>
      </c>
      <c r="B1086" s="150" t="str">
        <f>IF(ISNUMBER(A1086),INDEX('MetaTrader Import'!$H$13:$J$5893,TRUNC(((A1086-$A$39+1)-1)/3)+1,MOD((A1086-$A$39+1)-1,3)+1),"")</f>
        <v/>
      </c>
      <c r="C1086" s="43" t="str">
        <f t="shared" si="467"/>
        <v/>
      </c>
      <c r="D1086" s="43" t="str">
        <f t="shared" ca="1" si="468"/>
        <v/>
      </c>
      <c r="E1086" s="43" t="str">
        <f t="shared" si="469"/>
        <v/>
      </c>
      <c r="F1086" s="43" t="str">
        <f t="shared" si="470"/>
        <v/>
      </c>
      <c r="G1086" s="43" t="str">
        <f>IF(A1086&lt;&gt;"",IF(A1086&lt;Data!$G$11*0.25,$C$13/$G$32,IF(A1086&gt;Data!$G$11*0.25,$C$13,$C$13*10)),"")</f>
        <v/>
      </c>
      <c r="H1086" s="43" t="str">
        <f>IF(A1086&lt;&gt;"",IF(Data!$G$9="constant",$C$13,IF(Data!$G$9="squeeze",G1086,F1086)),"")</f>
        <v/>
      </c>
      <c r="I1086" s="38" t="str">
        <f ca="1">IF(ISNUMBER(A1086),NORMINV(RAND(),0,IF(AND(Data!$G$9="squeeze",A1086&lt;Data!$G$11*0.25),$H$32,1)*$C$30*$C$13)*($C$14*$C$12),"")</f>
        <v/>
      </c>
      <c r="J1086" s="42" t="str">
        <f ca="1">IFERROR(IF(Data!$C$6="Real",B1086,I1086+J1085+($C$14*$C$12)*(NORMINV(RAND(),$C$15,CHOOSE($G$13,$C$13,F1086,G1086)))),"")</f>
        <v/>
      </c>
      <c r="K1086" s="88" t="str">
        <f>IF(ISNUMBER(A1086), IF($G$16="fixed",$G$17,MIN(H1086*Data!$C$7*$C$16*0.5,$C$17*Data!$C$7))*$C$12,"")</f>
        <v/>
      </c>
      <c r="L1086" s="42" t="str">
        <f t="shared" ca="1" si="494"/>
        <v/>
      </c>
      <c r="M1086" s="44" t="str">
        <f t="shared" ca="1" si="495"/>
        <v/>
      </c>
      <c r="N1086" s="44" t="str">
        <f t="shared" ca="1" si="496"/>
        <v/>
      </c>
      <c r="O1086" s="108" t="str">
        <f t="shared" si="471"/>
        <v/>
      </c>
      <c r="P1086" s="102" t="str">
        <f t="shared" si="472"/>
        <v/>
      </c>
      <c r="Q1086" s="102" t="str">
        <f t="shared" si="473"/>
        <v/>
      </c>
      <c r="R1086" s="120" t="str">
        <f t="shared" si="491"/>
        <v/>
      </c>
      <c r="S1086" s="54" t="str">
        <f t="shared" si="492"/>
        <v/>
      </c>
      <c r="T1086" s="5" t="str">
        <f t="shared" si="474"/>
        <v/>
      </c>
      <c r="U1086" s="152" t="str">
        <f t="shared" si="475"/>
        <v/>
      </c>
      <c r="V1086" s="152" t="str">
        <f t="shared" si="476"/>
        <v/>
      </c>
      <c r="W1086" s="153" t="str">
        <f t="shared" si="477"/>
        <v/>
      </c>
      <c r="X1086" s="153" t="str">
        <f t="shared" si="478"/>
        <v/>
      </c>
      <c r="Y1086" s="153" t="str">
        <f t="shared" si="479"/>
        <v/>
      </c>
      <c r="Z1086" s="153" t="str">
        <f t="shared" si="480"/>
        <v/>
      </c>
      <c r="AA1086" s="152" t="str">
        <f t="shared" si="481"/>
        <v/>
      </c>
      <c r="AB1086" s="152" t="str">
        <f t="shared" si="482"/>
        <v/>
      </c>
      <c r="AC1086" s="154" t="str">
        <f t="shared" si="483"/>
        <v/>
      </c>
      <c r="AD1086" s="154" t="str">
        <f t="shared" si="484"/>
        <v/>
      </c>
      <c r="AE1086" s="3" t="str">
        <f t="shared" si="485"/>
        <v/>
      </c>
      <c r="AF1086" s="3" t="str">
        <f t="shared" si="486"/>
        <v/>
      </c>
      <c r="AG1086" s="3" t="str">
        <f t="shared" si="493"/>
        <v/>
      </c>
      <c r="AH1086" s="4" t="str">
        <f t="shared" si="487"/>
        <v/>
      </c>
      <c r="AI1086" s="75" t="str">
        <f t="shared" si="488"/>
        <v/>
      </c>
      <c r="AJ1086" s="75" t="str">
        <f t="shared" si="489"/>
        <v/>
      </c>
    </row>
    <row r="1087" spans="1:36">
      <c r="A1087" s="41" t="str">
        <f t="shared" si="490"/>
        <v/>
      </c>
      <c r="B1087" s="150" t="str">
        <f>IF(ISNUMBER(A1087),INDEX('MetaTrader Import'!$H$13:$J$5893,TRUNC(((A1087-$A$39+1)-1)/3)+1,MOD((A1087-$A$39+1)-1,3)+1),"")</f>
        <v/>
      </c>
      <c r="C1087" s="43" t="str">
        <f t="shared" si="467"/>
        <v/>
      </c>
      <c r="D1087" s="43" t="str">
        <f t="shared" ca="1" si="468"/>
        <v/>
      </c>
      <c r="E1087" s="43" t="str">
        <f t="shared" si="469"/>
        <v/>
      </c>
      <c r="F1087" s="43" t="str">
        <f t="shared" si="470"/>
        <v/>
      </c>
      <c r="G1087" s="43" t="str">
        <f>IF(A1087&lt;&gt;"",IF(A1087&lt;Data!$G$11*0.25,$C$13/$G$32,IF(A1087&gt;Data!$G$11*0.25,$C$13,$C$13*10)),"")</f>
        <v/>
      </c>
      <c r="H1087" s="43" t="str">
        <f>IF(A1087&lt;&gt;"",IF(Data!$G$9="constant",$C$13,IF(Data!$G$9="squeeze",G1087,F1087)),"")</f>
        <v/>
      </c>
      <c r="I1087" s="38" t="str">
        <f ca="1">IF(ISNUMBER(A1087),NORMINV(RAND(),0,IF(AND(Data!$G$9="squeeze",A1087&lt;Data!$G$11*0.25),$H$32,1)*$C$30*$C$13)*($C$14*$C$12),"")</f>
        <v/>
      </c>
      <c r="J1087" s="42" t="str">
        <f ca="1">IFERROR(IF(Data!$C$6="Real",B1087,I1087+J1086+($C$14*$C$12)*(NORMINV(RAND(),$C$15,CHOOSE($G$13,$C$13,F1087,G1087)))),"")</f>
        <v/>
      </c>
      <c r="K1087" s="88" t="str">
        <f>IF(ISNUMBER(A1087), IF($G$16="fixed",$G$17,MIN(H1087*Data!$C$7*$C$16*0.5,$C$17*Data!$C$7))*$C$12,"")</f>
        <v/>
      </c>
      <c r="L1087" s="42" t="str">
        <f t="shared" ca="1" si="494"/>
        <v/>
      </c>
      <c r="M1087" s="44" t="str">
        <f t="shared" ca="1" si="495"/>
        <v/>
      </c>
      <c r="N1087" s="44" t="str">
        <f t="shared" ca="1" si="496"/>
        <v/>
      </c>
      <c r="O1087" s="108" t="str">
        <f t="shared" si="471"/>
        <v/>
      </c>
      <c r="P1087" s="102" t="str">
        <f t="shared" si="472"/>
        <v/>
      </c>
      <c r="Q1087" s="102" t="str">
        <f t="shared" si="473"/>
        <v/>
      </c>
      <c r="R1087" s="120" t="str">
        <f t="shared" si="491"/>
        <v/>
      </c>
      <c r="S1087" s="54" t="str">
        <f t="shared" si="492"/>
        <v/>
      </c>
      <c r="T1087" s="5" t="str">
        <f t="shared" si="474"/>
        <v/>
      </c>
      <c r="U1087" s="152" t="str">
        <f t="shared" si="475"/>
        <v/>
      </c>
      <c r="V1087" s="152" t="str">
        <f t="shared" si="476"/>
        <v/>
      </c>
      <c r="W1087" s="153" t="str">
        <f t="shared" si="477"/>
        <v/>
      </c>
      <c r="X1087" s="153" t="str">
        <f t="shared" si="478"/>
        <v/>
      </c>
      <c r="Y1087" s="153" t="str">
        <f t="shared" si="479"/>
        <v/>
      </c>
      <c r="Z1087" s="153" t="str">
        <f t="shared" si="480"/>
        <v/>
      </c>
      <c r="AA1087" s="152" t="str">
        <f t="shared" si="481"/>
        <v/>
      </c>
      <c r="AB1087" s="152" t="str">
        <f t="shared" si="482"/>
        <v/>
      </c>
      <c r="AC1087" s="154" t="str">
        <f t="shared" si="483"/>
        <v/>
      </c>
      <c r="AD1087" s="154" t="str">
        <f t="shared" si="484"/>
        <v/>
      </c>
      <c r="AE1087" s="3" t="str">
        <f t="shared" si="485"/>
        <v/>
      </c>
      <c r="AF1087" s="3" t="str">
        <f t="shared" si="486"/>
        <v/>
      </c>
      <c r="AG1087" s="3" t="str">
        <f t="shared" si="493"/>
        <v/>
      </c>
      <c r="AH1087" s="4" t="str">
        <f t="shared" si="487"/>
        <v/>
      </c>
      <c r="AI1087" s="75" t="str">
        <f t="shared" si="488"/>
        <v/>
      </c>
      <c r="AJ1087" s="75" t="str">
        <f t="shared" si="489"/>
        <v/>
      </c>
    </row>
    <row r="1088" spans="1:36">
      <c r="A1088" s="41" t="str">
        <f t="shared" si="490"/>
        <v/>
      </c>
      <c r="B1088" s="150" t="str">
        <f>IF(ISNUMBER(A1088),INDEX('MetaTrader Import'!$H$13:$J$5893,TRUNC(((A1088-$A$39+1)-1)/3)+1,MOD((A1088-$A$39+1)-1,3)+1),"")</f>
        <v/>
      </c>
      <c r="C1088" s="43" t="str">
        <f t="shared" si="467"/>
        <v/>
      </c>
      <c r="D1088" s="43" t="str">
        <f t="shared" ca="1" si="468"/>
        <v/>
      </c>
      <c r="E1088" s="43" t="str">
        <f t="shared" si="469"/>
        <v/>
      </c>
      <c r="F1088" s="43" t="str">
        <f t="shared" si="470"/>
        <v/>
      </c>
      <c r="G1088" s="43" t="str">
        <f>IF(A1088&lt;&gt;"",IF(A1088&lt;Data!$G$11*0.25,$C$13/$G$32,IF(A1088&gt;Data!$G$11*0.25,$C$13,$C$13*10)),"")</f>
        <v/>
      </c>
      <c r="H1088" s="43" t="str">
        <f>IF(A1088&lt;&gt;"",IF(Data!$G$9="constant",$C$13,IF(Data!$G$9="squeeze",G1088,F1088)),"")</f>
        <v/>
      </c>
      <c r="I1088" s="38" t="str">
        <f ca="1">IF(ISNUMBER(A1088),NORMINV(RAND(),0,IF(AND(Data!$G$9="squeeze",A1088&lt;Data!$G$11*0.25),$H$32,1)*$C$30*$C$13)*($C$14*$C$12),"")</f>
        <v/>
      </c>
      <c r="J1088" s="42" t="str">
        <f ca="1">IFERROR(IF(Data!$C$6="Real",B1088,I1088+J1087+($C$14*$C$12)*(NORMINV(RAND(),$C$15,CHOOSE($G$13,$C$13,F1088,G1088)))),"")</f>
        <v/>
      </c>
      <c r="K1088" s="88" t="str">
        <f>IF(ISNUMBER(A1088), IF($G$16="fixed",$G$17,MIN(H1088*Data!$C$7*$C$16*0.5,$C$17*Data!$C$7))*$C$12,"")</f>
        <v/>
      </c>
      <c r="L1088" s="42" t="str">
        <f t="shared" ca="1" si="494"/>
        <v/>
      </c>
      <c r="M1088" s="44" t="str">
        <f t="shared" ca="1" si="495"/>
        <v/>
      </c>
      <c r="N1088" s="44" t="str">
        <f t="shared" ca="1" si="496"/>
        <v/>
      </c>
      <c r="O1088" s="108" t="str">
        <f t="shared" si="471"/>
        <v/>
      </c>
      <c r="P1088" s="102" t="str">
        <f t="shared" si="472"/>
        <v/>
      </c>
      <c r="Q1088" s="102" t="str">
        <f t="shared" si="473"/>
        <v/>
      </c>
      <c r="R1088" s="120" t="str">
        <f t="shared" si="491"/>
        <v/>
      </c>
      <c r="S1088" s="54" t="str">
        <f t="shared" si="492"/>
        <v/>
      </c>
      <c r="T1088" s="5" t="str">
        <f t="shared" si="474"/>
        <v/>
      </c>
      <c r="U1088" s="152" t="str">
        <f t="shared" si="475"/>
        <v/>
      </c>
      <c r="V1088" s="152" t="str">
        <f t="shared" si="476"/>
        <v/>
      </c>
      <c r="W1088" s="153" t="str">
        <f t="shared" si="477"/>
        <v/>
      </c>
      <c r="X1088" s="153" t="str">
        <f t="shared" si="478"/>
        <v/>
      </c>
      <c r="Y1088" s="153" t="str">
        <f t="shared" si="479"/>
        <v/>
      </c>
      <c r="Z1088" s="153" t="str">
        <f t="shared" si="480"/>
        <v/>
      </c>
      <c r="AA1088" s="152" t="str">
        <f t="shared" si="481"/>
        <v/>
      </c>
      <c r="AB1088" s="152" t="str">
        <f t="shared" si="482"/>
        <v/>
      </c>
      <c r="AC1088" s="154" t="str">
        <f t="shared" si="483"/>
        <v/>
      </c>
      <c r="AD1088" s="154" t="str">
        <f t="shared" si="484"/>
        <v/>
      </c>
      <c r="AE1088" s="3" t="str">
        <f t="shared" si="485"/>
        <v/>
      </c>
      <c r="AF1088" s="3" t="str">
        <f t="shared" si="486"/>
        <v/>
      </c>
      <c r="AG1088" s="3" t="str">
        <f t="shared" si="493"/>
        <v/>
      </c>
      <c r="AH1088" s="4" t="str">
        <f t="shared" si="487"/>
        <v/>
      </c>
      <c r="AI1088" s="75" t="str">
        <f t="shared" si="488"/>
        <v/>
      </c>
      <c r="AJ1088" s="75" t="str">
        <f t="shared" si="489"/>
        <v/>
      </c>
    </row>
    <row r="1089" spans="1:36">
      <c r="A1089" s="41" t="str">
        <f t="shared" si="490"/>
        <v/>
      </c>
      <c r="B1089" s="150" t="str">
        <f>IF(ISNUMBER(A1089),INDEX('MetaTrader Import'!$H$13:$J$5893,TRUNC(((A1089-$A$39+1)-1)/3)+1,MOD((A1089-$A$39+1)-1,3)+1),"")</f>
        <v/>
      </c>
      <c r="C1089" s="43" t="str">
        <f t="shared" si="467"/>
        <v/>
      </c>
      <c r="D1089" s="43" t="str">
        <f t="shared" ca="1" si="468"/>
        <v/>
      </c>
      <c r="E1089" s="43" t="str">
        <f t="shared" si="469"/>
        <v/>
      </c>
      <c r="F1089" s="43" t="str">
        <f t="shared" si="470"/>
        <v/>
      </c>
      <c r="G1089" s="43" t="str">
        <f>IF(A1089&lt;&gt;"",IF(A1089&lt;Data!$G$11*0.25,$C$13/$G$32,IF(A1089&gt;Data!$G$11*0.25,$C$13,$C$13*10)),"")</f>
        <v/>
      </c>
      <c r="H1089" s="43" t="str">
        <f>IF(A1089&lt;&gt;"",IF(Data!$G$9="constant",$C$13,IF(Data!$G$9="squeeze",G1089,F1089)),"")</f>
        <v/>
      </c>
      <c r="I1089" s="38" t="str">
        <f ca="1">IF(ISNUMBER(A1089),NORMINV(RAND(),0,IF(AND(Data!$G$9="squeeze",A1089&lt;Data!$G$11*0.25),$H$32,1)*$C$30*$C$13)*($C$14*$C$12),"")</f>
        <v/>
      </c>
      <c r="J1089" s="42" t="str">
        <f ca="1">IFERROR(IF(Data!$C$6="Real",B1089,I1089+J1088+($C$14*$C$12)*(NORMINV(RAND(),$C$15,CHOOSE($G$13,$C$13,F1089,G1089)))),"")</f>
        <v/>
      </c>
      <c r="K1089" s="88" t="str">
        <f>IF(ISNUMBER(A1089), IF($G$16="fixed",$G$17,MIN(H1089*Data!$C$7*$C$16*0.5,$C$17*Data!$C$7))*$C$12,"")</f>
        <v/>
      </c>
      <c r="L1089" s="42" t="str">
        <f t="shared" ca="1" si="494"/>
        <v/>
      </c>
      <c r="M1089" s="44" t="str">
        <f t="shared" ca="1" si="495"/>
        <v/>
      </c>
      <c r="N1089" s="44" t="str">
        <f t="shared" ca="1" si="496"/>
        <v/>
      </c>
      <c r="O1089" s="108" t="str">
        <f t="shared" si="471"/>
        <v/>
      </c>
      <c r="P1089" s="102" t="str">
        <f t="shared" si="472"/>
        <v/>
      </c>
      <c r="Q1089" s="102" t="str">
        <f t="shared" si="473"/>
        <v/>
      </c>
      <c r="R1089" s="120" t="str">
        <f t="shared" si="491"/>
        <v/>
      </c>
      <c r="S1089" s="54" t="str">
        <f t="shared" si="492"/>
        <v/>
      </c>
      <c r="T1089" s="5" t="str">
        <f t="shared" si="474"/>
        <v/>
      </c>
      <c r="U1089" s="152" t="str">
        <f t="shared" si="475"/>
        <v/>
      </c>
      <c r="V1089" s="152" t="str">
        <f t="shared" si="476"/>
        <v/>
      </c>
      <c r="W1089" s="153" t="str">
        <f t="shared" si="477"/>
        <v/>
      </c>
      <c r="X1089" s="153" t="str">
        <f t="shared" si="478"/>
        <v/>
      </c>
      <c r="Y1089" s="153" t="str">
        <f t="shared" si="479"/>
        <v/>
      </c>
      <c r="Z1089" s="153" t="str">
        <f t="shared" si="480"/>
        <v/>
      </c>
      <c r="AA1089" s="152" t="str">
        <f t="shared" si="481"/>
        <v/>
      </c>
      <c r="AB1089" s="152" t="str">
        <f t="shared" si="482"/>
        <v/>
      </c>
      <c r="AC1089" s="154" t="str">
        <f t="shared" si="483"/>
        <v/>
      </c>
      <c r="AD1089" s="154" t="str">
        <f t="shared" si="484"/>
        <v/>
      </c>
      <c r="AE1089" s="3" t="str">
        <f t="shared" si="485"/>
        <v/>
      </c>
      <c r="AF1089" s="3" t="str">
        <f t="shared" si="486"/>
        <v/>
      </c>
      <c r="AG1089" s="3" t="str">
        <f t="shared" si="493"/>
        <v/>
      </c>
      <c r="AH1089" s="4" t="str">
        <f t="shared" si="487"/>
        <v/>
      </c>
      <c r="AI1089" s="75" t="str">
        <f t="shared" si="488"/>
        <v/>
      </c>
      <c r="AJ1089" s="75" t="str">
        <f t="shared" si="489"/>
        <v/>
      </c>
    </row>
    <row r="1090" spans="1:36">
      <c r="A1090" s="41" t="str">
        <f t="shared" si="490"/>
        <v/>
      </c>
      <c r="B1090" s="150" t="str">
        <f>IF(ISNUMBER(A1090),INDEX('MetaTrader Import'!$H$13:$J$5893,TRUNC(((A1090-$A$39+1)-1)/3)+1,MOD((A1090-$A$39+1)-1,3)+1),"")</f>
        <v/>
      </c>
      <c r="C1090" s="43" t="str">
        <f t="shared" si="467"/>
        <v/>
      </c>
      <c r="D1090" s="43" t="str">
        <f t="shared" ca="1" si="468"/>
        <v/>
      </c>
      <c r="E1090" s="43" t="str">
        <f t="shared" si="469"/>
        <v/>
      </c>
      <c r="F1090" s="43" t="str">
        <f t="shared" si="470"/>
        <v/>
      </c>
      <c r="G1090" s="43" t="str">
        <f>IF(A1090&lt;&gt;"",IF(A1090&lt;Data!$G$11*0.25,$C$13/$G$32,IF(A1090&gt;Data!$G$11*0.25,$C$13,$C$13*10)),"")</f>
        <v/>
      </c>
      <c r="H1090" s="43" t="str">
        <f>IF(A1090&lt;&gt;"",IF(Data!$G$9="constant",$C$13,IF(Data!$G$9="squeeze",G1090,F1090)),"")</f>
        <v/>
      </c>
      <c r="I1090" s="38" t="str">
        <f ca="1">IF(ISNUMBER(A1090),NORMINV(RAND(),0,IF(AND(Data!$G$9="squeeze",A1090&lt;Data!$G$11*0.25),$H$32,1)*$C$30*$C$13)*($C$14*$C$12),"")</f>
        <v/>
      </c>
      <c r="J1090" s="42" t="str">
        <f ca="1">IFERROR(IF(Data!$C$6="Real",B1090,I1090+J1089+($C$14*$C$12)*(NORMINV(RAND(),$C$15,CHOOSE($G$13,$C$13,F1090,G1090)))),"")</f>
        <v/>
      </c>
      <c r="K1090" s="88" t="str">
        <f>IF(ISNUMBER(A1090), IF($G$16="fixed",$G$17,MIN(H1090*Data!$C$7*$C$16*0.5,$C$17*Data!$C$7))*$C$12,"")</f>
        <v/>
      </c>
      <c r="L1090" s="42" t="str">
        <f t="shared" ca="1" si="494"/>
        <v/>
      </c>
      <c r="M1090" s="44" t="str">
        <f t="shared" ca="1" si="495"/>
        <v/>
      </c>
      <c r="N1090" s="44" t="str">
        <f t="shared" ca="1" si="496"/>
        <v/>
      </c>
      <c r="O1090" s="108" t="str">
        <f t="shared" si="471"/>
        <v/>
      </c>
      <c r="P1090" s="102" t="str">
        <f t="shared" si="472"/>
        <v/>
      </c>
      <c r="Q1090" s="102" t="str">
        <f t="shared" si="473"/>
        <v/>
      </c>
      <c r="R1090" s="120" t="str">
        <f t="shared" si="491"/>
        <v/>
      </c>
      <c r="S1090" s="54" t="str">
        <f t="shared" si="492"/>
        <v/>
      </c>
      <c r="T1090" s="5" t="str">
        <f t="shared" si="474"/>
        <v/>
      </c>
      <c r="U1090" s="152" t="str">
        <f t="shared" si="475"/>
        <v/>
      </c>
      <c r="V1090" s="152" t="str">
        <f t="shared" si="476"/>
        <v/>
      </c>
      <c r="W1090" s="153" t="str">
        <f t="shared" si="477"/>
        <v/>
      </c>
      <c r="X1090" s="153" t="str">
        <f t="shared" si="478"/>
        <v/>
      </c>
      <c r="Y1090" s="153" t="str">
        <f t="shared" si="479"/>
        <v/>
      </c>
      <c r="Z1090" s="153" t="str">
        <f t="shared" si="480"/>
        <v/>
      </c>
      <c r="AA1090" s="152" t="str">
        <f t="shared" si="481"/>
        <v/>
      </c>
      <c r="AB1090" s="152" t="str">
        <f t="shared" si="482"/>
        <v/>
      </c>
      <c r="AC1090" s="154" t="str">
        <f t="shared" si="483"/>
        <v/>
      </c>
      <c r="AD1090" s="154" t="str">
        <f t="shared" si="484"/>
        <v/>
      </c>
      <c r="AE1090" s="3" t="str">
        <f t="shared" si="485"/>
        <v/>
      </c>
      <c r="AF1090" s="3" t="str">
        <f t="shared" si="486"/>
        <v/>
      </c>
      <c r="AG1090" s="3" t="str">
        <f t="shared" si="493"/>
        <v/>
      </c>
      <c r="AH1090" s="4" t="str">
        <f t="shared" si="487"/>
        <v/>
      </c>
      <c r="AI1090" s="75" t="str">
        <f t="shared" si="488"/>
        <v/>
      </c>
      <c r="AJ1090" s="75" t="str">
        <f t="shared" si="489"/>
        <v/>
      </c>
    </row>
    <row r="1091" spans="1:36">
      <c r="A1091" s="41" t="str">
        <f t="shared" si="490"/>
        <v/>
      </c>
      <c r="B1091" s="150" t="str">
        <f>IF(ISNUMBER(A1091),INDEX('MetaTrader Import'!$H$13:$J$5893,TRUNC(((A1091-$A$39+1)-1)/3)+1,MOD((A1091-$A$39+1)-1,3)+1),"")</f>
        <v/>
      </c>
      <c r="C1091" s="43" t="str">
        <f t="shared" ref="C1091:C1154" si="497">IF(A1091&lt;&gt;"",E1090,"")</f>
        <v/>
      </c>
      <c r="D1091" s="43" t="str">
        <f t="shared" ref="D1091:D1154" ca="1" si="498">IF(A1091&lt;&gt;"",NORMINV(RAND(),($C$23-C1091)*$C$28,$C$27)+NORMINV(RAND(),IF(RAND()&gt;$C$26,$C$25,0),$C$27),"")</f>
        <v/>
      </c>
      <c r="E1091" s="43" t="str">
        <f t="shared" ref="E1091:E1154" si="499">IF(A1091&lt;&gt;"",C1091+D1091,"")</f>
        <v/>
      </c>
      <c r="F1091" s="43" t="str">
        <f t="shared" ref="F1091:F1154" si="500">IF(A1091&lt;&gt;"",$C$13*ABS(E1091)/$C$23,"")</f>
        <v/>
      </c>
      <c r="G1091" s="43" t="str">
        <f>IF(A1091&lt;&gt;"",IF(A1091&lt;Data!$G$11*0.25,$C$13/$G$32,IF(A1091&gt;Data!$G$11*0.25,$C$13,$C$13*10)),"")</f>
        <v/>
      </c>
      <c r="H1091" s="43" t="str">
        <f>IF(A1091&lt;&gt;"",IF(Data!$G$9="constant",$C$13,IF(Data!$G$9="squeeze",G1091,F1091)),"")</f>
        <v/>
      </c>
      <c r="I1091" s="38" t="str">
        <f ca="1">IF(ISNUMBER(A1091),NORMINV(RAND(),0,IF(AND(Data!$G$9="squeeze",A1091&lt;Data!$G$11*0.25),$H$32,1)*$C$30*$C$13)*($C$14*$C$12),"")</f>
        <v/>
      </c>
      <c r="J1091" s="42" t="str">
        <f ca="1">IFERROR(IF(Data!$C$6="Real",B1091,I1091+J1090+($C$14*$C$12)*(NORMINV(RAND(),$C$15,CHOOSE($G$13,$C$13,F1091,G1091)))),"")</f>
        <v/>
      </c>
      <c r="K1091" s="88" t="str">
        <f>IF(ISNUMBER(A1091), IF($G$16="fixed",$G$17,MIN(H1091*Data!$C$7*$C$16*0.5,$C$17*Data!$C$7))*$C$12,"")</f>
        <v/>
      </c>
      <c r="L1091" s="42" t="str">
        <f t="shared" ca="1" si="494"/>
        <v/>
      </c>
      <c r="M1091" s="44" t="str">
        <f t="shared" ca="1" si="495"/>
        <v/>
      </c>
      <c r="N1091" s="44" t="str">
        <f t="shared" ca="1" si="496"/>
        <v/>
      </c>
      <c r="O1091" s="108" t="str">
        <f t="shared" ref="O1091:O1154" si="501">IF(ISNUMBER(A1091),$G$12*SLOPE(L1077:L1091,A1077:A1091),"")</f>
        <v/>
      </c>
      <c r="P1091" s="102" t="str">
        <f t="shared" ref="P1091:P1154" si="502">IF(ISNUMBER(A1091),STDEV(L1077:L1091)*$G$12,"")</f>
        <v/>
      </c>
      <c r="Q1091" s="102" t="str">
        <f t="shared" ref="Q1091:Q1154" si="503">IF(ISNUMBER(A1091),SLOPE(P1077:P1091,A1077:A1091),"")</f>
        <v/>
      </c>
      <c r="R1091" s="120" t="str">
        <f t="shared" si="491"/>
        <v/>
      </c>
      <c r="S1091" s="54" t="str">
        <f t="shared" si="492"/>
        <v/>
      </c>
      <c r="T1091" s="5" t="str">
        <f t="shared" ref="T1091:T1154" si="504">IF(ISNUMBER(A1091),IF(S1091=1,L1091,IF(AG1090="Y","",IF(ISNUMBER(T1090),T1090,""))),"")</f>
        <v/>
      </c>
      <c r="U1091" s="152" t="str">
        <f t="shared" ref="U1091:U1154" si="505">IF(NOT(ISNUMBER(T1091)),"",IF(S1091=1,T1091,IF(M1091&gt;U1090,M1091,IF(ISNUMBER(U1090),U1090,""))))</f>
        <v/>
      </c>
      <c r="V1091" s="152" t="str">
        <f t="shared" ref="V1091:V1154" si="506">IF(NOT(ISNUMBER(T1091)),"",IF(S1091=1,T1091,IF(N1091&lt;V1090,N1091,IF(ISNUMBER(V1090),V1090,""))))</f>
        <v/>
      </c>
      <c r="W1091" s="153" t="str">
        <f t="shared" ref="W1091:W1154" si="507">IF(NOT(ISNUMBER(T1091)),"",MIN($F$24,IF(TRUNC((U1091-T1091)/$E$24*$G$12)+0&gt;IF(ISNUMBER(W1090),W1090,0),TRUNC((U1091-T1091)/$E$24*$G$12)+0,IF(ISNUMBER(W1090),W1090,0))))</f>
        <v/>
      </c>
      <c r="X1091" s="153" t="str">
        <f t="shared" ref="X1091:X1154" si="508">IF(NOT(ISNUMBER(T1091)),"",MIN($F$24,IF(-TRUNC((V1091-T1091)/$E$24*$G$12)+0&gt;IF(ISNUMBER(X1090),X1090,0),-TRUNC((V1091-T1091)/$E$24*$G$12)+0,IF(ISNUMBER(X1090),X1090,0))))</f>
        <v/>
      </c>
      <c r="Y1091" s="153" t="str">
        <f t="shared" ref="Y1091:Y1154" si="509">IF(ISNUMBER(W1091),(IF(W1091=0,0,1))*IF(ABS($I$24)=2,POWER(2,W1091-1),W1091)*SIGN($I$24)*$K$24,"")</f>
        <v/>
      </c>
      <c r="Z1091" s="153" t="str">
        <f t="shared" ref="Z1091:Z1154" si="510">IF(ISNUMBER(X1091),(IF(X1091=0,0,1))*IF(ABS($I$24)=2,POWER(2,X1091-1),X1091)*SIGN($I$24)*$K$24,"")</f>
        <v/>
      </c>
      <c r="AA1091" s="152" t="str">
        <f t="shared" ref="AA1091:AA1154" si="511">IF(OR(NOT(ISNUMBER(T1091)),W1091&lt;1),"",IF(OR(NOT(ISNUMBER(W1090)),W1090=0),IF(SIGN(Y1091)=1,M1091,N1091),(Y1090*AA1090+(Y1091-Y1090)*IF(SIGN(Y1091)=1,M1091,N1091))/Y1091))</f>
        <v/>
      </c>
      <c r="AB1091" s="152" t="str">
        <f t="shared" ref="AB1091:AB1154" si="512">IF(OR(NOT(ISNUMBER(T1091)),X1091&lt;1),"",IF(OR(NOT(ISNUMBER(X1090)),X1090=0),IF(SIGN(Z1091)=1,N1091,M1091),(Z1090*AB1090+(Z1091-Z1090)*IF(SIGN(Z1091)=1,N1091,M1091))/Z1091))</f>
        <v/>
      </c>
      <c r="AC1091" s="154" t="str">
        <f t="shared" ref="AC1091:AC1154" si="513">IFERROR(-SIGN(Y1091)*(AA1091-IF(SIGN(Y1091)=1,N1091,M1091))*$G$12*ABS(Y1091),"")</f>
        <v/>
      </c>
      <c r="AD1091" s="154" t="str">
        <f t="shared" ref="AD1091:AD1154" si="514">IFERROR(SIGN(Z1091)*(AB1091-IF(SIGN(Z1091)=1,M1091,N1091))*$G$12*ABS(Z1091),"")</f>
        <v/>
      </c>
      <c r="AE1091" s="3" t="str">
        <f t="shared" ref="AE1091:AE1154" si="515">IF(ISNUMBER(A1091),IFERROR((IF(ISNUMBER(AC1091),AC1091,0)+IF(ISNUMBER(AD1091),AD1091,0))/(ABS(Y1091)+ABS(Z1091)),0),"")</f>
        <v/>
      </c>
      <c r="AF1091" s="3" t="str">
        <f t="shared" ref="AF1091:AF1154" si="516">IF(ISNUMBER(A1091),IF(ISNUMBER(AC1091),AC1091,0)+IF(ISNUMBER(AD1091),AD1091,0),"")</f>
        <v/>
      </c>
      <c r="AG1091" s="3" t="str">
        <f t="shared" si="493"/>
        <v/>
      </c>
      <c r="AH1091" s="4" t="str">
        <f t="shared" ref="AH1091:AH1154" si="517">IF(AG1091="y",AF1091*10*$C$11,"")</f>
        <v/>
      </c>
      <c r="AI1091" s="75" t="str">
        <f t="shared" ref="AI1091:AI1154" si="518">IF(ISNUMBER(A1091),IF(ISNUMBER(AH1091),AJ1091,AF1091*10*$C$11+AJ1091),"")</f>
        <v/>
      </c>
      <c r="AJ1091" s="75" t="str">
        <f t="shared" ref="AJ1091:AJ1154" si="519">IF(ISNUMBER(A1091),AJ1090+IF(ISNUMBER(AH1091),AH1091,0),"")</f>
        <v/>
      </c>
    </row>
    <row r="1092" spans="1:36">
      <c r="A1092" s="41" t="str">
        <f t="shared" ref="A1092:A1155" si="520">IFERROR(IF(A1091+1&gt;$C$19,"",A1091+1),"")</f>
        <v/>
      </c>
      <c r="B1092" s="150" t="str">
        <f>IF(ISNUMBER(A1092),INDEX('MetaTrader Import'!$H$13:$J$5893,TRUNC(((A1092-$A$39+1)-1)/3)+1,MOD((A1092-$A$39+1)-1,3)+1),"")</f>
        <v/>
      </c>
      <c r="C1092" s="43" t="str">
        <f t="shared" si="497"/>
        <v/>
      </c>
      <c r="D1092" s="43" t="str">
        <f t="shared" ca="1" si="498"/>
        <v/>
      </c>
      <c r="E1092" s="43" t="str">
        <f t="shared" si="499"/>
        <v/>
      </c>
      <c r="F1092" s="43" t="str">
        <f t="shared" si="500"/>
        <v/>
      </c>
      <c r="G1092" s="43" t="str">
        <f>IF(A1092&lt;&gt;"",IF(A1092&lt;Data!$G$11*0.25,$C$13/$G$32,IF(A1092&gt;Data!$G$11*0.25,$C$13,$C$13*10)),"")</f>
        <v/>
      </c>
      <c r="H1092" s="43" t="str">
        <f>IF(A1092&lt;&gt;"",IF(Data!$G$9="constant",$C$13,IF(Data!$G$9="squeeze",G1092,F1092)),"")</f>
        <v/>
      </c>
      <c r="I1092" s="38" t="str">
        <f ca="1">IF(ISNUMBER(A1092),NORMINV(RAND(),0,IF(AND(Data!$G$9="squeeze",A1092&lt;Data!$G$11*0.25),$H$32,1)*$C$30*$C$13)*($C$14*$C$12),"")</f>
        <v/>
      </c>
      <c r="J1092" s="42" t="str">
        <f ca="1">IFERROR(IF(Data!$C$6="Real",B1092,I1092+J1091+($C$14*$C$12)*(NORMINV(RAND(),$C$15,CHOOSE($G$13,$C$13,F1092,G1092)))),"")</f>
        <v/>
      </c>
      <c r="K1092" s="88" t="str">
        <f>IF(ISNUMBER(A1092), IF($G$16="fixed",$G$17,MIN(H1092*Data!$C$7*$C$16*0.5,$C$17*Data!$C$7))*$C$12,"")</f>
        <v/>
      </c>
      <c r="L1092" s="42" t="str">
        <f t="shared" ca="1" si="494"/>
        <v/>
      </c>
      <c r="M1092" s="44" t="str">
        <f t="shared" ca="1" si="495"/>
        <v/>
      </c>
      <c r="N1092" s="44" t="str">
        <f t="shared" ca="1" si="496"/>
        <v/>
      </c>
      <c r="O1092" s="108" t="str">
        <f t="shared" si="501"/>
        <v/>
      </c>
      <c r="P1092" s="102" t="str">
        <f t="shared" si="502"/>
        <v/>
      </c>
      <c r="Q1092" s="102" t="str">
        <f t="shared" si="503"/>
        <v/>
      </c>
      <c r="R1092" s="120" t="str">
        <f t="shared" ref="R1092:R1155" si="521">IF(ISNUMBER(A1092),R1091+S1091,"")</f>
        <v/>
      </c>
      <c r="S1092" s="54" t="str">
        <f t="shared" ref="S1092:S1155" si="522">IF(ISNUMBER(A1092),IF(AND(R1092&lt;$M$24,Q1092&lt;$F$28,ABS(O1092)&lt;$F$27,P1092&lt;$F$26,NOT(ISNUMBER(T1091))),1,0),"")</f>
        <v/>
      </c>
      <c r="T1092" s="5" t="str">
        <f t="shared" si="504"/>
        <v/>
      </c>
      <c r="U1092" s="152" t="str">
        <f t="shared" si="505"/>
        <v/>
      </c>
      <c r="V1092" s="152" t="str">
        <f t="shared" si="506"/>
        <v/>
      </c>
      <c r="W1092" s="153" t="str">
        <f t="shared" si="507"/>
        <v/>
      </c>
      <c r="X1092" s="153" t="str">
        <f t="shared" si="508"/>
        <v/>
      </c>
      <c r="Y1092" s="153" t="str">
        <f t="shared" si="509"/>
        <v/>
      </c>
      <c r="Z1092" s="153" t="str">
        <f t="shared" si="510"/>
        <v/>
      </c>
      <c r="AA1092" s="152" t="str">
        <f t="shared" si="511"/>
        <v/>
      </c>
      <c r="AB1092" s="152" t="str">
        <f t="shared" si="512"/>
        <v/>
      </c>
      <c r="AC1092" s="154" t="str">
        <f t="shared" si="513"/>
        <v/>
      </c>
      <c r="AD1092" s="154" t="str">
        <f t="shared" si="514"/>
        <v/>
      </c>
      <c r="AE1092" s="3" t="str">
        <f t="shared" si="515"/>
        <v/>
      </c>
      <c r="AF1092" s="3" t="str">
        <f t="shared" si="516"/>
        <v/>
      </c>
      <c r="AG1092" s="3" t="str">
        <f t="shared" ref="AG1092:AG1155" si="523">IF(NOT(ISNUMBER(T1092)),"",IF(OR(AF1092&gt;$G$24,AF1092&lt;-$H$24,A1092+1&gt;$C$19),"Y","N"))</f>
        <v/>
      </c>
      <c r="AH1092" s="4" t="str">
        <f t="shared" si="517"/>
        <v/>
      </c>
      <c r="AI1092" s="75" t="str">
        <f t="shared" si="518"/>
        <v/>
      </c>
      <c r="AJ1092" s="75" t="str">
        <f t="shared" si="519"/>
        <v/>
      </c>
    </row>
    <row r="1093" spans="1:36">
      <c r="A1093" s="41" t="str">
        <f t="shared" si="520"/>
        <v/>
      </c>
      <c r="B1093" s="150" t="str">
        <f>IF(ISNUMBER(A1093),INDEX('MetaTrader Import'!$H$13:$J$5893,TRUNC(((A1093-$A$39+1)-1)/3)+1,MOD((A1093-$A$39+1)-1,3)+1),"")</f>
        <v/>
      </c>
      <c r="C1093" s="43" t="str">
        <f t="shared" si="497"/>
        <v/>
      </c>
      <c r="D1093" s="43" t="str">
        <f t="shared" ca="1" si="498"/>
        <v/>
      </c>
      <c r="E1093" s="43" t="str">
        <f t="shared" si="499"/>
        <v/>
      </c>
      <c r="F1093" s="43" t="str">
        <f t="shared" si="500"/>
        <v/>
      </c>
      <c r="G1093" s="43" t="str">
        <f>IF(A1093&lt;&gt;"",IF(A1093&lt;Data!$G$11*0.25,$C$13/$G$32,IF(A1093&gt;Data!$G$11*0.25,$C$13,$C$13*10)),"")</f>
        <v/>
      </c>
      <c r="H1093" s="43" t="str">
        <f>IF(A1093&lt;&gt;"",IF(Data!$G$9="constant",$C$13,IF(Data!$G$9="squeeze",G1093,F1093)),"")</f>
        <v/>
      </c>
      <c r="I1093" s="38" t="str">
        <f ca="1">IF(ISNUMBER(A1093),NORMINV(RAND(),0,IF(AND(Data!$G$9="squeeze",A1093&lt;Data!$G$11*0.25),$H$32,1)*$C$30*$C$13)*($C$14*$C$12),"")</f>
        <v/>
      </c>
      <c r="J1093" s="42" t="str">
        <f ca="1">IFERROR(IF(Data!$C$6="Real",B1093,I1093+J1092+($C$14*$C$12)*(NORMINV(RAND(),$C$15,CHOOSE($G$13,$C$13,F1093,G1093)))),"")</f>
        <v/>
      </c>
      <c r="K1093" s="88" t="str">
        <f>IF(ISNUMBER(A1093), IF($G$16="fixed",$G$17,MIN(H1093*Data!$C$7*$C$16*0.5,$C$17*Data!$C$7))*$C$12,"")</f>
        <v/>
      </c>
      <c r="L1093" s="42" t="str">
        <f t="shared" ca="1" si="494"/>
        <v/>
      </c>
      <c r="M1093" s="44" t="str">
        <f t="shared" ca="1" si="495"/>
        <v/>
      </c>
      <c r="N1093" s="44" t="str">
        <f t="shared" ca="1" si="496"/>
        <v/>
      </c>
      <c r="O1093" s="108" t="str">
        <f t="shared" si="501"/>
        <v/>
      </c>
      <c r="P1093" s="102" t="str">
        <f t="shared" si="502"/>
        <v/>
      </c>
      <c r="Q1093" s="102" t="str">
        <f t="shared" si="503"/>
        <v/>
      </c>
      <c r="R1093" s="120" t="str">
        <f t="shared" si="521"/>
        <v/>
      </c>
      <c r="S1093" s="54" t="str">
        <f t="shared" si="522"/>
        <v/>
      </c>
      <c r="T1093" s="5" t="str">
        <f t="shared" si="504"/>
        <v/>
      </c>
      <c r="U1093" s="152" t="str">
        <f t="shared" si="505"/>
        <v/>
      </c>
      <c r="V1093" s="152" t="str">
        <f t="shared" si="506"/>
        <v/>
      </c>
      <c r="W1093" s="153" t="str">
        <f t="shared" si="507"/>
        <v/>
      </c>
      <c r="X1093" s="153" t="str">
        <f t="shared" si="508"/>
        <v/>
      </c>
      <c r="Y1093" s="153" t="str">
        <f t="shared" si="509"/>
        <v/>
      </c>
      <c r="Z1093" s="153" t="str">
        <f t="shared" si="510"/>
        <v/>
      </c>
      <c r="AA1093" s="152" t="str">
        <f t="shared" si="511"/>
        <v/>
      </c>
      <c r="AB1093" s="152" t="str">
        <f t="shared" si="512"/>
        <v/>
      </c>
      <c r="AC1093" s="154" t="str">
        <f t="shared" si="513"/>
        <v/>
      </c>
      <c r="AD1093" s="154" t="str">
        <f t="shared" si="514"/>
        <v/>
      </c>
      <c r="AE1093" s="3" t="str">
        <f t="shared" si="515"/>
        <v/>
      </c>
      <c r="AF1093" s="3" t="str">
        <f t="shared" si="516"/>
        <v/>
      </c>
      <c r="AG1093" s="3" t="str">
        <f t="shared" si="523"/>
        <v/>
      </c>
      <c r="AH1093" s="4" t="str">
        <f t="shared" si="517"/>
        <v/>
      </c>
      <c r="AI1093" s="75" t="str">
        <f t="shared" si="518"/>
        <v/>
      </c>
      <c r="AJ1093" s="75" t="str">
        <f t="shared" si="519"/>
        <v/>
      </c>
    </row>
    <row r="1094" spans="1:36">
      <c r="A1094" s="41" t="str">
        <f t="shared" si="520"/>
        <v/>
      </c>
      <c r="B1094" s="150" t="str">
        <f>IF(ISNUMBER(A1094),INDEX('MetaTrader Import'!$H$13:$J$5893,TRUNC(((A1094-$A$39+1)-1)/3)+1,MOD((A1094-$A$39+1)-1,3)+1),"")</f>
        <v/>
      </c>
      <c r="C1094" s="43" t="str">
        <f t="shared" si="497"/>
        <v/>
      </c>
      <c r="D1094" s="43" t="str">
        <f t="shared" ca="1" si="498"/>
        <v/>
      </c>
      <c r="E1094" s="43" t="str">
        <f t="shared" si="499"/>
        <v/>
      </c>
      <c r="F1094" s="43" t="str">
        <f t="shared" si="500"/>
        <v/>
      </c>
      <c r="G1094" s="43" t="str">
        <f>IF(A1094&lt;&gt;"",IF(A1094&lt;Data!$G$11*0.25,$C$13/$G$32,IF(A1094&gt;Data!$G$11*0.25,$C$13,$C$13*10)),"")</f>
        <v/>
      </c>
      <c r="H1094" s="43" t="str">
        <f>IF(A1094&lt;&gt;"",IF(Data!$G$9="constant",$C$13,IF(Data!$G$9="squeeze",G1094,F1094)),"")</f>
        <v/>
      </c>
      <c r="I1094" s="38" t="str">
        <f ca="1">IF(ISNUMBER(A1094),NORMINV(RAND(),0,IF(AND(Data!$G$9="squeeze",A1094&lt;Data!$G$11*0.25),$H$32,1)*$C$30*$C$13)*($C$14*$C$12),"")</f>
        <v/>
      </c>
      <c r="J1094" s="42" t="str">
        <f ca="1">IFERROR(IF(Data!$C$6="Real",B1094,I1094+J1093+($C$14*$C$12)*(NORMINV(RAND(),$C$15,CHOOSE($G$13,$C$13,F1094,G1094)))),"")</f>
        <v/>
      </c>
      <c r="K1094" s="88" t="str">
        <f>IF(ISNUMBER(A1094), IF($G$16="fixed",$G$17,MIN(H1094*Data!$C$7*$C$16*0.5,$C$17*Data!$C$7))*$C$12,"")</f>
        <v/>
      </c>
      <c r="L1094" s="42" t="str">
        <f t="shared" ref="L1094:L1157" ca="1" si="524">IFERROR(J1094,"")</f>
        <v/>
      </c>
      <c r="M1094" s="44" t="str">
        <f t="shared" ref="M1094:M1157" ca="1" si="525">IFERROR(L1094+K1094*0.5,"")</f>
        <v/>
      </c>
      <c r="N1094" s="44" t="str">
        <f t="shared" ref="N1094:N1157" ca="1" si="526">IFERROR(L1094-K1094*0.5,"")</f>
        <v/>
      </c>
      <c r="O1094" s="108" t="str">
        <f t="shared" si="501"/>
        <v/>
      </c>
      <c r="P1094" s="102" t="str">
        <f t="shared" si="502"/>
        <v/>
      </c>
      <c r="Q1094" s="102" t="str">
        <f t="shared" si="503"/>
        <v/>
      </c>
      <c r="R1094" s="120" t="str">
        <f t="shared" si="521"/>
        <v/>
      </c>
      <c r="S1094" s="54" t="str">
        <f t="shared" si="522"/>
        <v/>
      </c>
      <c r="T1094" s="5" t="str">
        <f t="shared" si="504"/>
        <v/>
      </c>
      <c r="U1094" s="152" t="str">
        <f t="shared" si="505"/>
        <v/>
      </c>
      <c r="V1094" s="152" t="str">
        <f t="shared" si="506"/>
        <v/>
      </c>
      <c r="W1094" s="153" t="str">
        <f t="shared" si="507"/>
        <v/>
      </c>
      <c r="X1094" s="153" t="str">
        <f t="shared" si="508"/>
        <v/>
      </c>
      <c r="Y1094" s="153" t="str">
        <f t="shared" si="509"/>
        <v/>
      </c>
      <c r="Z1094" s="153" t="str">
        <f t="shared" si="510"/>
        <v/>
      </c>
      <c r="AA1094" s="152" t="str">
        <f t="shared" si="511"/>
        <v/>
      </c>
      <c r="AB1094" s="152" t="str">
        <f t="shared" si="512"/>
        <v/>
      </c>
      <c r="AC1094" s="154" t="str">
        <f t="shared" si="513"/>
        <v/>
      </c>
      <c r="AD1094" s="154" t="str">
        <f t="shared" si="514"/>
        <v/>
      </c>
      <c r="AE1094" s="3" t="str">
        <f t="shared" si="515"/>
        <v/>
      </c>
      <c r="AF1094" s="3" t="str">
        <f t="shared" si="516"/>
        <v/>
      </c>
      <c r="AG1094" s="3" t="str">
        <f t="shared" si="523"/>
        <v/>
      </c>
      <c r="AH1094" s="4" t="str">
        <f t="shared" si="517"/>
        <v/>
      </c>
      <c r="AI1094" s="75" t="str">
        <f t="shared" si="518"/>
        <v/>
      </c>
      <c r="AJ1094" s="75" t="str">
        <f t="shared" si="519"/>
        <v/>
      </c>
    </row>
    <row r="1095" spans="1:36">
      <c r="A1095" s="41" t="str">
        <f t="shared" si="520"/>
        <v/>
      </c>
      <c r="B1095" s="150" t="str">
        <f>IF(ISNUMBER(A1095),INDEX('MetaTrader Import'!$H$13:$J$5893,TRUNC(((A1095-$A$39+1)-1)/3)+1,MOD((A1095-$A$39+1)-1,3)+1),"")</f>
        <v/>
      </c>
      <c r="C1095" s="43" t="str">
        <f t="shared" si="497"/>
        <v/>
      </c>
      <c r="D1095" s="43" t="str">
        <f t="shared" ca="1" si="498"/>
        <v/>
      </c>
      <c r="E1095" s="43" t="str">
        <f t="shared" si="499"/>
        <v/>
      </c>
      <c r="F1095" s="43" t="str">
        <f t="shared" si="500"/>
        <v/>
      </c>
      <c r="G1095" s="43" t="str">
        <f>IF(A1095&lt;&gt;"",IF(A1095&lt;Data!$G$11*0.25,$C$13/$G$32,IF(A1095&gt;Data!$G$11*0.25,$C$13,$C$13*10)),"")</f>
        <v/>
      </c>
      <c r="H1095" s="43" t="str">
        <f>IF(A1095&lt;&gt;"",IF(Data!$G$9="constant",$C$13,IF(Data!$G$9="squeeze",G1095,F1095)),"")</f>
        <v/>
      </c>
      <c r="I1095" s="38" t="str">
        <f ca="1">IF(ISNUMBER(A1095),NORMINV(RAND(),0,IF(AND(Data!$G$9="squeeze",A1095&lt;Data!$G$11*0.25),$H$32,1)*$C$30*$C$13)*($C$14*$C$12),"")</f>
        <v/>
      </c>
      <c r="J1095" s="42" t="str">
        <f ca="1">IFERROR(IF(Data!$C$6="Real",B1095,I1095+J1094+($C$14*$C$12)*(NORMINV(RAND(),$C$15,CHOOSE($G$13,$C$13,F1095,G1095)))),"")</f>
        <v/>
      </c>
      <c r="K1095" s="88" t="str">
        <f>IF(ISNUMBER(A1095), IF($G$16="fixed",$G$17,MIN(H1095*Data!$C$7*$C$16*0.5,$C$17*Data!$C$7))*$C$12,"")</f>
        <v/>
      </c>
      <c r="L1095" s="42" t="str">
        <f t="shared" ca="1" si="524"/>
        <v/>
      </c>
      <c r="M1095" s="44" t="str">
        <f t="shared" ca="1" si="525"/>
        <v/>
      </c>
      <c r="N1095" s="44" t="str">
        <f t="shared" ca="1" si="526"/>
        <v/>
      </c>
      <c r="O1095" s="108" t="str">
        <f t="shared" si="501"/>
        <v/>
      </c>
      <c r="P1095" s="102" t="str">
        <f t="shared" si="502"/>
        <v/>
      </c>
      <c r="Q1095" s="102" t="str">
        <f t="shared" si="503"/>
        <v/>
      </c>
      <c r="R1095" s="120" t="str">
        <f t="shared" si="521"/>
        <v/>
      </c>
      <c r="S1095" s="54" t="str">
        <f t="shared" si="522"/>
        <v/>
      </c>
      <c r="T1095" s="5" t="str">
        <f t="shared" si="504"/>
        <v/>
      </c>
      <c r="U1095" s="152" t="str">
        <f t="shared" si="505"/>
        <v/>
      </c>
      <c r="V1095" s="152" t="str">
        <f t="shared" si="506"/>
        <v/>
      </c>
      <c r="W1095" s="153" t="str">
        <f t="shared" si="507"/>
        <v/>
      </c>
      <c r="X1095" s="153" t="str">
        <f t="shared" si="508"/>
        <v/>
      </c>
      <c r="Y1095" s="153" t="str">
        <f t="shared" si="509"/>
        <v/>
      </c>
      <c r="Z1095" s="153" t="str">
        <f t="shared" si="510"/>
        <v/>
      </c>
      <c r="AA1095" s="152" t="str">
        <f t="shared" si="511"/>
        <v/>
      </c>
      <c r="AB1095" s="152" t="str">
        <f t="shared" si="512"/>
        <v/>
      </c>
      <c r="AC1095" s="154" t="str">
        <f t="shared" si="513"/>
        <v/>
      </c>
      <c r="AD1095" s="154" t="str">
        <f t="shared" si="514"/>
        <v/>
      </c>
      <c r="AE1095" s="3" t="str">
        <f t="shared" si="515"/>
        <v/>
      </c>
      <c r="AF1095" s="3" t="str">
        <f t="shared" si="516"/>
        <v/>
      </c>
      <c r="AG1095" s="3" t="str">
        <f t="shared" si="523"/>
        <v/>
      </c>
      <c r="AH1095" s="4" t="str">
        <f t="shared" si="517"/>
        <v/>
      </c>
      <c r="AI1095" s="75" t="str">
        <f t="shared" si="518"/>
        <v/>
      </c>
      <c r="AJ1095" s="75" t="str">
        <f t="shared" si="519"/>
        <v/>
      </c>
    </row>
    <row r="1096" spans="1:36">
      <c r="A1096" s="41" t="str">
        <f t="shared" si="520"/>
        <v/>
      </c>
      <c r="B1096" s="150" t="str">
        <f>IF(ISNUMBER(A1096),INDEX('MetaTrader Import'!$H$13:$J$5893,TRUNC(((A1096-$A$39+1)-1)/3)+1,MOD((A1096-$A$39+1)-1,3)+1),"")</f>
        <v/>
      </c>
      <c r="C1096" s="43" t="str">
        <f t="shared" si="497"/>
        <v/>
      </c>
      <c r="D1096" s="43" t="str">
        <f t="shared" ca="1" si="498"/>
        <v/>
      </c>
      <c r="E1096" s="43" t="str">
        <f t="shared" si="499"/>
        <v/>
      </c>
      <c r="F1096" s="43" t="str">
        <f t="shared" si="500"/>
        <v/>
      </c>
      <c r="G1096" s="43" t="str">
        <f>IF(A1096&lt;&gt;"",IF(A1096&lt;Data!$G$11*0.25,$C$13/$G$32,IF(A1096&gt;Data!$G$11*0.25,$C$13,$C$13*10)),"")</f>
        <v/>
      </c>
      <c r="H1096" s="43" t="str">
        <f>IF(A1096&lt;&gt;"",IF(Data!$G$9="constant",$C$13,IF(Data!$G$9="squeeze",G1096,F1096)),"")</f>
        <v/>
      </c>
      <c r="I1096" s="38" t="str">
        <f ca="1">IF(ISNUMBER(A1096),NORMINV(RAND(),0,IF(AND(Data!$G$9="squeeze",A1096&lt;Data!$G$11*0.25),$H$32,1)*$C$30*$C$13)*($C$14*$C$12),"")</f>
        <v/>
      </c>
      <c r="J1096" s="42" t="str">
        <f ca="1">IFERROR(IF(Data!$C$6="Real",B1096,I1096+J1095+($C$14*$C$12)*(NORMINV(RAND(),$C$15,CHOOSE($G$13,$C$13,F1096,G1096)))),"")</f>
        <v/>
      </c>
      <c r="K1096" s="88" t="str">
        <f>IF(ISNUMBER(A1096), IF($G$16="fixed",$G$17,MIN(H1096*Data!$C$7*$C$16*0.5,$C$17*Data!$C$7))*$C$12,"")</f>
        <v/>
      </c>
      <c r="L1096" s="42" t="str">
        <f t="shared" ca="1" si="524"/>
        <v/>
      </c>
      <c r="M1096" s="44" t="str">
        <f t="shared" ca="1" si="525"/>
        <v/>
      </c>
      <c r="N1096" s="44" t="str">
        <f t="shared" ca="1" si="526"/>
        <v/>
      </c>
      <c r="O1096" s="108" t="str">
        <f t="shared" si="501"/>
        <v/>
      </c>
      <c r="P1096" s="102" t="str">
        <f t="shared" si="502"/>
        <v/>
      </c>
      <c r="Q1096" s="102" t="str">
        <f t="shared" si="503"/>
        <v/>
      </c>
      <c r="R1096" s="120" t="str">
        <f t="shared" si="521"/>
        <v/>
      </c>
      <c r="S1096" s="54" t="str">
        <f t="shared" si="522"/>
        <v/>
      </c>
      <c r="T1096" s="5" t="str">
        <f t="shared" si="504"/>
        <v/>
      </c>
      <c r="U1096" s="152" t="str">
        <f t="shared" si="505"/>
        <v/>
      </c>
      <c r="V1096" s="152" t="str">
        <f t="shared" si="506"/>
        <v/>
      </c>
      <c r="W1096" s="153" t="str">
        <f t="shared" si="507"/>
        <v/>
      </c>
      <c r="X1096" s="153" t="str">
        <f t="shared" si="508"/>
        <v/>
      </c>
      <c r="Y1096" s="153" t="str">
        <f t="shared" si="509"/>
        <v/>
      </c>
      <c r="Z1096" s="153" t="str">
        <f t="shared" si="510"/>
        <v/>
      </c>
      <c r="AA1096" s="152" t="str">
        <f t="shared" si="511"/>
        <v/>
      </c>
      <c r="AB1096" s="152" t="str">
        <f t="shared" si="512"/>
        <v/>
      </c>
      <c r="AC1096" s="154" t="str">
        <f t="shared" si="513"/>
        <v/>
      </c>
      <c r="AD1096" s="154" t="str">
        <f t="shared" si="514"/>
        <v/>
      </c>
      <c r="AE1096" s="3" t="str">
        <f t="shared" si="515"/>
        <v/>
      </c>
      <c r="AF1096" s="3" t="str">
        <f t="shared" si="516"/>
        <v/>
      </c>
      <c r="AG1096" s="3" t="str">
        <f t="shared" si="523"/>
        <v/>
      </c>
      <c r="AH1096" s="4" t="str">
        <f t="shared" si="517"/>
        <v/>
      </c>
      <c r="AI1096" s="75" t="str">
        <f t="shared" si="518"/>
        <v/>
      </c>
      <c r="AJ1096" s="75" t="str">
        <f t="shared" si="519"/>
        <v/>
      </c>
    </row>
    <row r="1097" spans="1:36">
      <c r="A1097" s="41" t="str">
        <f t="shared" si="520"/>
        <v/>
      </c>
      <c r="B1097" s="150" t="str">
        <f>IF(ISNUMBER(A1097),INDEX('MetaTrader Import'!$H$13:$J$5893,TRUNC(((A1097-$A$39+1)-1)/3)+1,MOD((A1097-$A$39+1)-1,3)+1),"")</f>
        <v/>
      </c>
      <c r="C1097" s="43" t="str">
        <f t="shared" si="497"/>
        <v/>
      </c>
      <c r="D1097" s="43" t="str">
        <f t="shared" ca="1" si="498"/>
        <v/>
      </c>
      <c r="E1097" s="43" t="str">
        <f t="shared" si="499"/>
        <v/>
      </c>
      <c r="F1097" s="43" t="str">
        <f t="shared" si="500"/>
        <v/>
      </c>
      <c r="G1097" s="43" t="str">
        <f>IF(A1097&lt;&gt;"",IF(A1097&lt;Data!$G$11*0.25,$C$13/$G$32,IF(A1097&gt;Data!$G$11*0.25,$C$13,$C$13*10)),"")</f>
        <v/>
      </c>
      <c r="H1097" s="43" t="str">
        <f>IF(A1097&lt;&gt;"",IF(Data!$G$9="constant",$C$13,IF(Data!$G$9="squeeze",G1097,F1097)),"")</f>
        <v/>
      </c>
      <c r="I1097" s="38" t="str">
        <f ca="1">IF(ISNUMBER(A1097),NORMINV(RAND(),0,IF(AND(Data!$G$9="squeeze",A1097&lt;Data!$G$11*0.25),$H$32,1)*$C$30*$C$13)*($C$14*$C$12),"")</f>
        <v/>
      </c>
      <c r="J1097" s="42" t="str">
        <f ca="1">IFERROR(IF(Data!$C$6="Real",B1097,I1097+J1096+($C$14*$C$12)*(NORMINV(RAND(),$C$15,CHOOSE($G$13,$C$13,F1097,G1097)))),"")</f>
        <v/>
      </c>
      <c r="K1097" s="88" t="str">
        <f>IF(ISNUMBER(A1097), IF($G$16="fixed",$G$17,MIN(H1097*Data!$C$7*$C$16*0.5,$C$17*Data!$C$7))*$C$12,"")</f>
        <v/>
      </c>
      <c r="L1097" s="42" t="str">
        <f t="shared" ca="1" si="524"/>
        <v/>
      </c>
      <c r="M1097" s="44" t="str">
        <f t="shared" ca="1" si="525"/>
        <v/>
      </c>
      <c r="N1097" s="44" t="str">
        <f t="shared" ca="1" si="526"/>
        <v/>
      </c>
      <c r="O1097" s="108" t="str">
        <f t="shared" si="501"/>
        <v/>
      </c>
      <c r="P1097" s="102" t="str">
        <f t="shared" si="502"/>
        <v/>
      </c>
      <c r="Q1097" s="102" t="str">
        <f t="shared" si="503"/>
        <v/>
      </c>
      <c r="R1097" s="120" t="str">
        <f t="shared" si="521"/>
        <v/>
      </c>
      <c r="S1097" s="54" t="str">
        <f t="shared" si="522"/>
        <v/>
      </c>
      <c r="T1097" s="5" t="str">
        <f t="shared" si="504"/>
        <v/>
      </c>
      <c r="U1097" s="152" t="str">
        <f t="shared" si="505"/>
        <v/>
      </c>
      <c r="V1097" s="152" t="str">
        <f t="shared" si="506"/>
        <v/>
      </c>
      <c r="W1097" s="153" t="str">
        <f t="shared" si="507"/>
        <v/>
      </c>
      <c r="X1097" s="153" t="str">
        <f t="shared" si="508"/>
        <v/>
      </c>
      <c r="Y1097" s="153" t="str">
        <f t="shared" si="509"/>
        <v/>
      </c>
      <c r="Z1097" s="153" t="str">
        <f t="shared" si="510"/>
        <v/>
      </c>
      <c r="AA1097" s="152" t="str">
        <f t="shared" si="511"/>
        <v/>
      </c>
      <c r="AB1097" s="152" t="str">
        <f t="shared" si="512"/>
        <v/>
      </c>
      <c r="AC1097" s="154" t="str">
        <f t="shared" si="513"/>
        <v/>
      </c>
      <c r="AD1097" s="154" t="str">
        <f t="shared" si="514"/>
        <v/>
      </c>
      <c r="AE1097" s="3" t="str">
        <f t="shared" si="515"/>
        <v/>
      </c>
      <c r="AF1097" s="3" t="str">
        <f t="shared" si="516"/>
        <v/>
      </c>
      <c r="AG1097" s="3" t="str">
        <f t="shared" si="523"/>
        <v/>
      </c>
      <c r="AH1097" s="4" t="str">
        <f t="shared" si="517"/>
        <v/>
      </c>
      <c r="AI1097" s="75" t="str">
        <f t="shared" si="518"/>
        <v/>
      </c>
      <c r="AJ1097" s="75" t="str">
        <f t="shared" si="519"/>
        <v/>
      </c>
    </row>
    <row r="1098" spans="1:36">
      <c r="A1098" s="41" t="str">
        <f t="shared" si="520"/>
        <v/>
      </c>
      <c r="B1098" s="150" t="str">
        <f>IF(ISNUMBER(A1098),INDEX('MetaTrader Import'!$H$13:$J$5893,TRUNC(((A1098-$A$39+1)-1)/3)+1,MOD((A1098-$A$39+1)-1,3)+1),"")</f>
        <v/>
      </c>
      <c r="C1098" s="43" t="str">
        <f t="shared" si="497"/>
        <v/>
      </c>
      <c r="D1098" s="43" t="str">
        <f t="shared" ca="1" si="498"/>
        <v/>
      </c>
      <c r="E1098" s="43" t="str">
        <f t="shared" si="499"/>
        <v/>
      </c>
      <c r="F1098" s="43" t="str">
        <f t="shared" si="500"/>
        <v/>
      </c>
      <c r="G1098" s="43" t="str">
        <f>IF(A1098&lt;&gt;"",IF(A1098&lt;Data!$G$11*0.25,$C$13/$G$32,IF(A1098&gt;Data!$G$11*0.25,$C$13,$C$13*10)),"")</f>
        <v/>
      </c>
      <c r="H1098" s="43" t="str">
        <f>IF(A1098&lt;&gt;"",IF(Data!$G$9="constant",$C$13,IF(Data!$G$9="squeeze",G1098,F1098)),"")</f>
        <v/>
      </c>
      <c r="I1098" s="38" t="str">
        <f ca="1">IF(ISNUMBER(A1098),NORMINV(RAND(),0,IF(AND(Data!$G$9="squeeze",A1098&lt;Data!$G$11*0.25),$H$32,1)*$C$30*$C$13)*($C$14*$C$12),"")</f>
        <v/>
      </c>
      <c r="J1098" s="42" t="str">
        <f ca="1">IFERROR(IF(Data!$C$6="Real",B1098,I1098+J1097+($C$14*$C$12)*(NORMINV(RAND(),$C$15,CHOOSE($G$13,$C$13,F1098,G1098)))),"")</f>
        <v/>
      </c>
      <c r="K1098" s="88" t="str">
        <f>IF(ISNUMBER(A1098), IF($G$16="fixed",$G$17,MIN(H1098*Data!$C$7*$C$16*0.5,$C$17*Data!$C$7))*$C$12,"")</f>
        <v/>
      </c>
      <c r="L1098" s="42" t="str">
        <f t="shared" ca="1" si="524"/>
        <v/>
      </c>
      <c r="M1098" s="44" t="str">
        <f t="shared" ca="1" si="525"/>
        <v/>
      </c>
      <c r="N1098" s="44" t="str">
        <f t="shared" ca="1" si="526"/>
        <v/>
      </c>
      <c r="O1098" s="108" t="str">
        <f t="shared" si="501"/>
        <v/>
      </c>
      <c r="P1098" s="102" t="str">
        <f t="shared" si="502"/>
        <v/>
      </c>
      <c r="Q1098" s="102" t="str">
        <f t="shared" si="503"/>
        <v/>
      </c>
      <c r="R1098" s="120" t="str">
        <f t="shared" si="521"/>
        <v/>
      </c>
      <c r="S1098" s="54" t="str">
        <f t="shared" si="522"/>
        <v/>
      </c>
      <c r="T1098" s="5" t="str">
        <f t="shared" si="504"/>
        <v/>
      </c>
      <c r="U1098" s="152" t="str">
        <f t="shared" si="505"/>
        <v/>
      </c>
      <c r="V1098" s="152" t="str">
        <f t="shared" si="506"/>
        <v/>
      </c>
      <c r="W1098" s="153" t="str">
        <f t="shared" si="507"/>
        <v/>
      </c>
      <c r="X1098" s="153" t="str">
        <f t="shared" si="508"/>
        <v/>
      </c>
      <c r="Y1098" s="153" t="str">
        <f t="shared" si="509"/>
        <v/>
      </c>
      <c r="Z1098" s="153" t="str">
        <f t="shared" si="510"/>
        <v/>
      </c>
      <c r="AA1098" s="152" t="str">
        <f t="shared" si="511"/>
        <v/>
      </c>
      <c r="AB1098" s="152" t="str">
        <f t="shared" si="512"/>
        <v/>
      </c>
      <c r="AC1098" s="154" t="str">
        <f t="shared" si="513"/>
        <v/>
      </c>
      <c r="AD1098" s="154" t="str">
        <f t="shared" si="514"/>
        <v/>
      </c>
      <c r="AE1098" s="3" t="str">
        <f t="shared" si="515"/>
        <v/>
      </c>
      <c r="AF1098" s="3" t="str">
        <f t="shared" si="516"/>
        <v/>
      </c>
      <c r="AG1098" s="3" t="str">
        <f t="shared" si="523"/>
        <v/>
      </c>
      <c r="AH1098" s="4" t="str">
        <f t="shared" si="517"/>
        <v/>
      </c>
      <c r="AI1098" s="75" t="str">
        <f t="shared" si="518"/>
        <v/>
      </c>
      <c r="AJ1098" s="75" t="str">
        <f t="shared" si="519"/>
        <v/>
      </c>
    </row>
    <row r="1099" spans="1:36">
      <c r="A1099" s="41" t="str">
        <f t="shared" si="520"/>
        <v/>
      </c>
      <c r="B1099" s="150" t="str">
        <f>IF(ISNUMBER(A1099),INDEX('MetaTrader Import'!$H$13:$J$5893,TRUNC(((A1099-$A$39+1)-1)/3)+1,MOD((A1099-$A$39+1)-1,3)+1),"")</f>
        <v/>
      </c>
      <c r="C1099" s="43" t="str">
        <f t="shared" si="497"/>
        <v/>
      </c>
      <c r="D1099" s="43" t="str">
        <f t="shared" ca="1" si="498"/>
        <v/>
      </c>
      <c r="E1099" s="43" t="str">
        <f t="shared" si="499"/>
        <v/>
      </c>
      <c r="F1099" s="43" t="str">
        <f t="shared" si="500"/>
        <v/>
      </c>
      <c r="G1099" s="43" t="str">
        <f>IF(A1099&lt;&gt;"",IF(A1099&lt;Data!$G$11*0.25,$C$13/$G$32,IF(A1099&gt;Data!$G$11*0.25,$C$13,$C$13*10)),"")</f>
        <v/>
      </c>
      <c r="H1099" s="43" t="str">
        <f>IF(A1099&lt;&gt;"",IF(Data!$G$9="constant",$C$13,IF(Data!$G$9="squeeze",G1099,F1099)),"")</f>
        <v/>
      </c>
      <c r="I1099" s="38" t="str">
        <f ca="1">IF(ISNUMBER(A1099),NORMINV(RAND(),0,IF(AND(Data!$G$9="squeeze",A1099&lt;Data!$G$11*0.25),$H$32,1)*$C$30*$C$13)*($C$14*$C$12),"")</f>
        <v/>
      </c>
      <c r="J1099" s="42" t="str">
        <f ca="1">IFERROR(IF(Data!$C$6="Real",B1099,I1099+J1098+($C$14*$C$12)*(NORMINV(RAND(),$C$15,CHOOSE($G$13,$C$13,F1099,G1099)))),"")</f>
        <v/>
      </c>
      <c r="K1099" s="88" t="str">
        <f>IF(ISNUMBER(A1099), IF($G$16="fixed",$G$17,MIN(H1099*Data!$C$7*$C$16*0.5,$C$17*Data!$C$7))*$C$12,"")</f>
        <v/>
      </c>
      <c r="L1099" s="42" t="str">
        <f t="shared" ca="1" si="524"/>
        <v/>
      </c>
      <c r="M1099" s="44" t="str">
        <f t="shared" ca="1" si="525"/>
        <v/>
      </c>
      <c r="N1099" s="44" t="str">
        <f t="shared" ca="1" si="526"/>
        <v/>
      </c>
      <c r="O1099" s="108" t="str">
        <f t="shared" si="501"/>
        <v/>
      </c>
      <c r="P1099" s="102" t="str">
        <f t="shared" si="502"/>
        <v/>
      </c>
      <c r="Q1099" s="102" t="str">
        <f t="shared" si="503"/>
        <v/>
      </c>
      <c r="R1099" s="120" t="str">
        <f t="shared" si="521"/>
        <v/>
      </c>
      <c r="S1099" s="54" t="str">
        <f t="shared" si="522"/>
        <v/>
      </c>
      <c r="T1099" s="5" t="str">
        <f t="shared" si="504"/>
        <v/>
      </c>
      <c r="U1099" s="152" t="str">
        <f t="shared" si="505"/>
        <v/>
      </c>
      <c r="V1099" s="152" t="str">
        <f t="shared" si="506"/>
        <v/>
      </c>
      <c r="W1099" s="153" t="str">
        <f t="shared" si="507"/>
        <v/>
      </c>
      <c r="X1099" s="153" t="str">
        <f t="shared" si="508"/>
        <v/>
      </c>
      <c r="Y1099" s="153" t="str">
        <f t="shared" si="509"/>
        <v/>
      </c>
      <c r="Z1099" s="153" t="str">
        <f t="shared" si="510"/>
        <v/>
      </c>
      <c r="AA1099" s="152" t="str">
        <f t="shared" si="511"/>
        <v/>
      </c>
      <c r="AB1099" s="152" t="str">
        <f t="shared" si="512"/>
        <v/>
      </c>
      <c r="AC1099" s="154" t="str">
        <f t="shared" si="513"/>
        <v/>
      </c>
      <c r="AD1099" s="154" t="str">
        <f t="shared" si="514"/>
        <v/>
      </c>
      <c r="AE1099" s="3" t="str">
        <f t="shared" si="515"/>
        <v/>
      </c>
      <c r="AF1099" s="3" t="str">
        <f t="shared" si="516"/>
        <v/>
      </c>
      <c r="AG1099" s="3" t="str">
        <f t="shared" si="523"/>
        <v/>
      </c>
      <c r="AH1099" s="4" t="str">
        <f t="shared" si="517"/>
        <v/>
      </c>
      <c r="AI1099" s="75" t="str">
        <f t="shared" si="518"/>
        <v/>
      </c>
      <c r="AJ1099" s="75" t="str">
        <f t="shared" si="519"/>
        <v/>
      </c>
    </row>
    <row r="1100" spans="1:36">
      <c r="A1100" s="41" t="str">
        <f t="shared" si="520"/>
        <v/>
      </c>
      <c r="B1100" s="150" t="str">
        <f>IF(ISNUMBER(A1100),INDEX('MetaTrader Import'!$H$13:$J$5893,TRUNC(((A1100-$A$39+1)-1)/3)+1,MOD((A1100-$A$39+1)-1,3)+1),"")</f>
        <v/>
      </c>
      <c r="C1100" s="43" t="str">
        <f t="shared" si="497"/>
        <v/>
      </c>
      <c r="D1100" s="43" t="str">
        <f t="shared" ca="1" si="498"/>
        <v/>
      </c>
      <c r="E1100" s="43" t="str">
        <f t="shared" si="499"/>
        <v/>
      </c>
      <c r="F1100" s="43" t="str">
        <f t="shared" si="500"/>
        <v/>
      </c>
      <c r="G1100" s="43" t="str">
        <f>IF(A1100&lt;&gt;"",IF(A1100&lt;Data!$G$11*0.25,$C$13/$G$32,IF(A1100&gt;Data!$G$11*0.25,$C$13,$C$13*10)),"")</f>
        <v/>
      </c>
      <c r="H1100" s="43" t="str">
        <f>IF(A1100&lt;&gt;"",IF(Data!$G$9="constant",$C$13,IF(Data!$G$9="squeeze",G1100,F1100)),"")</f>
        <v/>
      </c>
      <c r="I1100" s="38" t="str">
        <f ca="1">IF(ISNUMBER(A1100),NORMINV(RAND(),0,IF(AND(Data!$G$9="squeeze",A1100&lt;Data!$G$11*0.25),$H$32,1)*$C$30*$C$13)*($C$14*$C$12),"")</f>
        <v/>
      </c>
      <c r="J1100" s="42" t="str">
        <f ca="1">IFERROR(IF(Data!$C$6="Real",B1100,I1100+J1099+($C$14*$C$12)*(NORMINV(RAND(),$C$15,CHOOSE($G$13,$C$13,F1100,G1100)))),"")</f>
        <v/>
      </c>
      <c r="K1100" s="88" t="str">
        <f>IF(ISNUMBER(A1100), IF($G$16="fixed",$G$17,MIN(H1100*Data!$C$7*$C$16*0.5,$C$17*Data!$C$7))*$C$12,"")</f>
        <v/>
      </c>
      <c r="L1100" s="42" t="str">
        <f t="shared" ca="1" si="524"/>
        <v/>
      </c>
      <c r="M1100" s="44" t="str">
        <f t="shared" ca="1" si="525"/>
        <v/>
      </c>
      <c r="N1100" s="44" t="str">
        <f t="shared" ca="1" si="526"/>
        <v/>
      </c>
      <c r="O1100" s="108" t="str">
        <f t="shared" si="501"/>
        <v/>
      </c>
      <c r="P1100" s="102" t="str">
        <f t="shared" si="502"/>
        <v/>
      </c>
      <c r="Q1100" s="102" t="str">
        <f t="shared" si="503"/>
        <v/>
      </c>
      <c r="R1100" s="120" t="str">
        <f t="shared" si="521"/>
        <v/>
      </c>
      <c r="S1100" s="54" t="str">
        <f t="shared" si="522"/>
        <v/>
      </c>
      <c r="T1100" s="5" t="str">
        <f t="shared" si="504"/>
        <v/>
      </c>
      <c r="U1100" s="152" t="str">
        <f t="shared" si="505"/>
        <v/>
      </c>
      <c r="V1100" s="152" t="str">
        <f t="shared" si="506"/>
        <v/>
      </c>
      <c r="W1100" s="153" t="str">
        <f t="shared" si="507"/>
        <v/>
      </c>
      <c r="X1100" s="153" t="str">
        <f t="shared" si="508"/>
        <v/>
      </c>
      <c r="Y1100" s="153" t="str">
        <f t="shared" si="509"/>
        <v/>
      </c>
      <c r="Z1100" s="153" t="str">
        <f t="shared" si="510"/>
        <v/>
      </c>
      <c r="AA1100" s="152" t="str">
        <f t="shared" si="511"/>
        <v/>
      </c>
      <c r="AB1100" s="152" t="str">
        <f t="shared" si="512"/>
        <v/>
      </c>
      <c r="AC1100" s="154" t="str">
        <f t="shared" si="513"/>
        <v/>
      </c>
      <c r="AD1100" s="154" t="str">
        <f t="shared" si="514"/>
        <v/>
      </c>
      <c r="AE1100" s="3" t="str">
        <f t="shared" si="515"/>
        <v/>
      </c>
      <c r="AF1100" s="3" t="str">
        <f t="shared" si="516"/>
        <v/>
      </c>
      <c r="AG1100" s="3" t="str">
        <f t="shared" si="523"/>
        <v/>
      </c>
      <c r="AH1100" s="4" t="str">
        <f t="shared" si="517"/>
        <v/>
      </c>
      <c r="AI1100" s="75" t="str">
        <f t="shared" si="518"/>
        <v/>
      </c>
      <c r="AJ1100" s="75" t="str">
        <f t="shared" si="519"/>
        <v/>
      </c>
    </row>
    <row r="1101" spans="1:36">
      <c r="A1101" s="41" t="str">
        <f t="shared" si="520"/>
        <v/>
      </c>
      <c r="B1101" s="150" t="str">
        <f>IF(ISNUMBER(A1101),INDEX('MetaTrader Import'!$H$13:$J$5893,TRUNC(((A1101-$A$39+1)-1)/3)+1,MOD((A1101-$A$39+1)-1,3)+1),"")</f>
        <v/>
      </c>
      <c r="C1101" s="43" t="str">
        <f t="shared" si="497"/>
        <v/>
      </c>
      <c r="D1101" s="43" t="str">
        <f t="shared" ca="1" si="498"/>
        <v/>
      </c>
      <c r="E1101" s="43" t="str">
        <f t="shared" si="499"/>
        <v/>
      </c>
      <c r="F1101" s="43" t="str">
        <f t="shared" si="500"/>
        <v/>
      </c>
      <c r="G1101" s="43" t="str">
        <f>IF(A1101&lt;&gt;"",IF(A1101&lt;Data!$G$11*0.25,$C$13/$G$32,IF(A1101&gt;Data!$G$11*0.25,$C$13,$C$13*10)),"")</f>
        <v/>
      </c>
      <c r="H1101" s="43" t="str">
        <f>IF(A1101&lt;&gt;"",IF(Data!$G$9="constant",$C$13,IF(Data!$G$9="squeeze",G1101,F1101)),"")</f>
        <v/>
      </c>
      <c r="I1101" s="38" t="str">
        <f ca="1">IF(ISNUMBER(A1101),NORMINV(RAND(),0,IF(AND(Data!$G$9="squeeze",A1101&lt;Data!$G$11*0.25),$H$32,1)*$C$30*$C$13)*($C$14*$C$12),"")</f>
        <v/>
      </c>
      <c r="J1101" s="42" t="str">
        <f ca="1">IFERROR(IF(Data!$C$6="Real",B1101,I1101+J1100+($C$14*$C$12)*(NORMINV(RAND(),$C$15,CHOOSE($G$13,$C$13,F1101,G1101)))),"")</f>
        <v/>
      </c>
      <c r="K1101" s="88" t="str">
        <f>IF(ISNUMBER(A1101), IF($G$16="fixed",$G$17,MIN(H1101*Data!$C$7*$C$16*0.5,$C$17*Data!$C$7))*$C$12,"")</f>
        <v/>
      </c>
      <c r="L1101" s="42" t="str">
        <f t="shared" ca="1" si="524"/>
        <v/>
      </c>
      <c r="M1101" s="44" t="str">
        <f t="shared" ca="1" si="525"/>
        <v/>
      </c>
      <c r="N1101" s="44" t="str">
        <f t="shared" ca="1" si="526"/>
        <v/>
      </c>
      <c r="O1101" s="108" t="str">
        <f t="shared" si="501"/>
        <v/>
      </c>
      <c r="P1101" s="102" t="str">
        <f t="shared" si="502"/>
        <v/>
      </c>
      <c r="Q1101" s="102" t="str">
        <f t="shared" si="503"/>
        <v/>
      </c>
      <c r="R1101" s="120" t="str">
        <f t="shared" si="521"/>
        <v/>
      </c>
      <c r="S1101" s="54" t="str">
        <f t="shared" si="522"/>
        <v/>
      </c>
      <c r="T1101" s="5" t="str">
        <f t="shared" si="504"/>
        <v/>
      </c>
      <c r="U1101" s="152" t="str">
        <f t="shared" si="505"/>
        <v/>
      </c>
      <c r="V1101" s="152" t="str">
        <f t="shared" si="506"/>
        <v/>
      </c>
      <c r="W1101" s="153" t="str">
        <f t="shared" si="507"/>
        <v/>
      </c>
      <c r="X1101" s="153" t="str">
        <f t="shared" si="508"/>
        <v/>
      </c>
      <c r="Y1101" s="153" t="str">
        <f t="shared" si="509"/>
        <v/>
      </c>
      <c r="Z1101" s="153" t="str">
        <f t="shared" si="510"/>
        <v/>
      </c>
      <c r="AA1101" s="152" t="str">
        <f t="shared" si="511"/>
        <v/>
      </c>
      <c r="AB1101" s="152" t="str">
        <f t="shared" si="512"/>
        <v/>
      </c>
      <c r="AC1101" s="154" t="str">
        <f t="shared" si="513"/>
        <v/>
      </c>
      <c r="AD1101" s="154" t="str">
        <f t="shared" si="514"/>
        <v/>
      </c>
      <c r="AE1101" s="3" t="str">
        <f t="shared" si="515"/>
        <v/>
      </c>
      <c r="AF1101" s="3" t="str">
        <f t="shared" si="516"/>
        <v/>
      </c>
      <c r="AG1101" s="3" t="str">
        <f t="shared" si="523"/>
        <v/>
      </c>
      <c r="AH1101" s="4" t="str">
        <f t="shared" si="517"/>
        <v/>
      </c>
      <c r="AI1101" s="75" t="str">
        <f t="shared" si="518"/>
        <v/>
      </c>
      <c r="AJ1101" s="75" t="str">
        <f t="shared" si="519"/>
        <v/>
      </c>
    </row>
    <row r="1102" spans="1:36">
      <c r="A1102" s="41" t="str">
        <f t="shared" si="520"/>
        <v/>
      </c>
      <c r="B1102" s="150" t="str">
        <f>IF(ISNUMBER(A1102),INDEX('MetaTrader Import'!$H$13:$J$5893,TRUNC(((A1102-$A$39+1)-1)/3)+1,MOD((A1102-$A$39+1)-1,3)+1),"")</f>
        <v/>
      </c>
      <c r="C1102" s="43" t="str">
        <f t="shared" si="497"/>
        <v/>
      </c>
      <c r="D1102" s="43" t="str">
        <f t="shared" ca="1" si="498"/>
        <v/>
      </c>
      <c r="E1102" s="43" t="str">
        <f t="shared" si="499"/>
        <v/>
      </c>
      <c r="F1102" s="43" t="str">
        <f t="shared" si="500"/>
        <v/>
      </c>
      <c r="G1102" s="43" t="str">
        <f>IF(A1102&lt;&gt;"",IF(A1102&lt;Data!$G$11*0.25,$C$13/$G$32,IF(A1102&gt;Data!$G$11*0.25,$C$13,$C$13*10)),"")</f>
        <v/>
      </c>
      <c r="H1102" s="43" t="str">
        <f>IF(A1102&lt;&gt;"",IF(Data!$G$9="constant",$C$13,IF(Data!$G$9="squeeze",G1102,F1102)),"")</f>
        <v/>
      </c>
      <c r="I1102" s="38" t="str">
        <f ca="1">IF(ISNUMBER(A1102),NORMINV(RAND(),0,IF(AND(Data!$G$9="squeeze",A1102&lt;Data!$G$11*0.25),$H$32,1)*$C$30*$C$13)*($C$14*$C$12),"")</f>
        <v/>
      </c>
      <c r="J1102" s="42" t="str">
        <f ca="1">IFERROR(IF(Data!$C$6="Real",B1102,I1102+J1101+($C$14*$C$12)*(NORMINV(RAND(),$C$15,CHOOSE($G$13,$C$13,F1102,G1102)))),"")</f>
        <v/>
      </c>
      <c r="K1102" s="88" t="str">
        <f>IF(ISNUMBER(A1102), IF($G$16="fixed",$G$17,MIN(H1102*Data!$C$7*$C$16*0.5,$C$17*Data!$C$7))*$C$12,"")</f>
        <v/>
      </c>
      <c r="L1102" s="42" t="str">
        <f t="shared" ca="1" si="524"/>
        <v/>
      </c>
      <c r="M1102" s="44" t="str">
        <f t="shared" ca="1" si="525"/>
        <v/>
      </c>
      <c r="N1102" s="44" t="str">
        <f t="shared" ca="1" si="526"/>
        <v/>
      </c>
      <c r="O1102" s="108" t="str">
        <f t="shared" si="501"/>
        <v/>
      </c>
      <c r="P1102" s="102" t="str">
        <f t="shared" si="502"/>
        <v/>
      </c>
      <c r="Q1102" s="102" t="str">
        <f t="shared" si="503"/>
        <v/>
      </c>
      <c r="R1102" s="120" t="str">
        <f t="shared" si="521"/>
        <v/>
      </c>
      <c r="S1102" s="54" t="str">
        <f t="shared" si="522"/>
        <v/>
      </c>
      <c r="T1102" s="5" t="str">
        <f t="shared" si="504"/>
        <v/>
      </c>
      <c r="U1102" s="152" t="str">
        <f t="shared" si="505"/>
        <v/>
      </c>
      <c r="V1102" s="152" t="str">
        <f t="shared" si="506"/>
        <v/>
      </c>
      <c r="W1102" s="153" t="str">
        <f t="shared" si="507"/>
        <v/>
      </c>
      <c r="X1102" s="153" t="str">
        <f t="shared" si="508"/>
        <v/>
      </c>
      <c r="Y1102" s="153" t="str">
        <f t="shared" si="509"/>
        <v/>
      </c>
      <c r="Z1102" s="153" t="str">
        <f t="shared" si="510"/>
        <v/>
      </c>
      <c r="AA1102" s="152" t="str">
        <f t="shared" si="511"/>
        <v/>
      </c>
      <c r="AB1102" s="152" t="str">
        <f t="shared" si="512"/>
        <v/>
      </c>
      <c r="AC1102" s="154" t="str">
        <f t="shared" si="513"/>
        <v/>
      </c>
      <c r="AD1102" s="154" t="str">
        <f t="shared" si="514"/>
        <v/>
      </c>
      <c r="AE1102" s="3" t="str">
        <f t="shared" si="515"/>
        <v/>
      </c>
      <c r="AF1102" s="3" t="str">
        <f t="shared" si="516"/>
        <v/>
      </c>
      <c r="AG1102" s="3" t="str">
        <f t="shared" si="523"/>
        <v/>
      </c>
      <c r="AH1102" s="4" t="str">
        <f t="shared" si="517"/>
        <v/>
      </c>
      <c r="AI1102" s="75" t="str">
        <f t="shared" si="518"/>
        <v/>
      </c>
      <c r="AJ1102" s="75" t="str">
        <f t="shared" si="519"/>
        <v/>
      </c>
    </row>
    <row r="1103" spans="1:36">
      <c r="A1103" s="41" t="str">
        <f t="shared" si="520"/>
        <v/>
      </c>
      <c r="B1103" s="150" t="str">
        <f>IF(ISNUMBER(A1103),INDEX('MetaTrader Import'!$H$13:$J$5893,TRUNC(((A1103-$A$39+1)-1)/3)+1,MOD((A1103-$A$39+1)-1,3)+1),"")</f>
        <v/>
      </c>
      <c r="C1103" s="43" t="str">
        <f t="shared" si="497"/>
        <v/>
      </c>
      <c r="D1103" s="43" t="str">
        <f t="shared" ca="1" si="498"/>
        <v/>
      </c>
      <c r="E1103" s="43" t="str">
        <f t="shared" si="499"/>
        <v/>
      </c>
      <c r="F1103" s="43" t="str">
        <f t="shared" si="500"/>
        <v/>
      </c>
      <c r="G1103" s="43" t="str">
        <f>IF(A1103&lt;&gt;"",IF(A1103&lt;Data!$G$11*0.25,$C$13/$G$32,IF(A1103&gt;Data!$G$11*0.25,$C$13,$C$13*10)),"")</f>
        <v/>
      </c>
      <c r="H1103" s="43" t="str">
        <f>IF(A1103&lt;&gt;"",IF(Data!$G$9="constant",$C$13,IF(Data!$G$9="squeeze",G1103,F1103)),"")</f>
        <v/>
      </c>
      <c r="I1103" s="38" t="str">
        <f ca="1">IF(ISNUMBER(A1103),NORMINV(RAND(),0,IF(AND(Data!$G$9="squeeze",A1103&lt;Data!$G$11*0.25),$H$32,1)*$C$30*$C$13)*($C$14*$C$12),"")</f>
        <v/>
      </c>
      <c r="J1103" s="42" t="str">
        <f ca="1">IFERROR(IF(Data!$C$6="Real",B1103,I1103+J1102+($C$14*$C$12)*(NORMINV(RAND(),$C$15,CHOOSE($G$13,$C$13,F1103,G1103)))),"")</f>
        <v/>
      </c>
      <c r="K1103" s="88" t="str">
        <f>IF(ISNUMBER(A1103), IF($G$16="fixed",$G$17,MIN(H1103*Data!$C$7*$C$16*0.5,$C$17*Data!$C$7))*$C$12,"")</f>
        <v/>
      </c>
      <c r="L1103" s="42" t="str">
        <f t="shared" ca="1" si="524"/>
        <v/>
      </c>
      <c r="M1103" s="44" t="str">
        <f t="shared" ca="1" si="525"/>
        <v/>
      </c>
      <c r="N1103" s="44" t="str">
        <f t="shared" ca="1" si="526"/>
        <v/>
      </c>
      <c r="O1103" s="108" t="str">
        <f t="shared" si="501"/>
        <v/>
      </c>
      <c r="P1103" s="102" t="str">
        <f t="shared" si="502"/>
        <v/>
      </c>
      <c r="Q1103" s="102" t="str">
        <f t="shared" si="503"/>
        <v/>
      </c>
      <c r="R1103" s="120" t="str">
        <f t="shared" si="521"/>
        <v/>
      </c>
      <c r="S1103" s="54" t="str">
        <f t="shared" si="522"/>
        <v/>
      </c>
      <c r="T1103" s="5" t="str">
        <f t="shared" si="504"/>
        <v/>
      </c>
      <c r="U1103" s="152" t="str">
        <f t="shared" si="505"/>
        <v/>
      </c>
      <c r="V1103" s="152" t="str">
        <f t="shared" si="506"/>
        <v/>
      </c>
      <c r="W1103" s="153" t="str">
        <f t="shared" si="507"/>
        <v/>
      </c>
      <c r="X1103" s="153" t="str">
        <f t="shared" si="508"/>
        <v/>
      </c>
      <c r="Y1103" s="153" t="str">
        <f t="shared" si="509"/>
        <v/>
      </c>
      <c r="Z1103" s="153" t="str">
        <f t="shared" si="510"/>
        <v/>
      </c>
      <c r="AA1103" s="152" t="str">
        <f t="shared" si="511"/>
        <v/>
      </c>
      <c r="AB1103" s="152" t="str">
        <f t="shared" si="512"/>
        <v/>
      </c>
      <c r="AC1103" s="154" t="str">
        <f t="shared" si="513"/>
        <v/>
      </c>
      <c r="AD1103" s="154" t="str">
        <f t="shared" si="514"/>
        <v/>
      </c>
      <c r="AE1103" s="3" t="str">
        <f t="shared" si="515"/>
        <v/>
      </c>
      <c r="AF1103" s="3" t="str">
        <f t="shared" si="516"/>
        <v/>
      </c>
      <c r="AG1103" s="3" t="str">
        <f t="shared" si="523"/>
        <v/>
      </c>
      <c r="AH1103" s="4" t="str">
        <f t="shared" si="517"/>
        <v/>
      </c>
      <c r="AI1103" s="75" t="str">
        <f t="shared" si="518"/>
        <v/>
      </c>
      <c r="AJ1103" s="75" t="str">
        <f t="shared" si="519"/>
        <v/>
      </c>
    </row>
    <row r="1104" spans="1:36">
      <c r="A1104" s="41" t="str">
        <f t="shared" si="520"/>
        <v/>
      </c>
      <c r="B1104" s="150" t="str">
        <f>IF(ISNUMBER(A1104),INDEX('MetaTrader Import'!$H$13:$J$5893,TRUNC(((A1104-$A$39+1)-1)/3)+1,MOD((A1104-$A$39+1)-1,3)+1),"")</f>
        <v/>
      </c>
      <c r="C1104" s="43" t="str">
        <f t="shared" si="497"/>
        <v/>
      </c>
      <c r="D1104" s="43" t="str">
        <f t="shared" ca="1" si="498"/>
        <v/>
      </c>
      <c r="E1104" s="43" t="str">
        <f t="shared" si="499"/>
        <v/>
      </c>
      <c r="F1104" s="43" t="str">
        <f t="shared" si="500"/>
        <v/>
      </c>
      <c r="G1104" s="43" t="str">
        <f>IF(A1104&lt;&gt;"",IF(A1104&lt;Data!$G$11*0.25,$C$13/$G$32,IF(A1104&gt;Data!$G$11*0.25,$C$13,$C$13*10)),"")</f>
        <v/>
      </c>
      <c r="H1104" s="43" t="str">
        <f>IF(A1104&lt;&gt;"",IF(Data!$G$9="constant",$C$13,IF(Data!$G$9="squeeze",G1104,F1104)),"")</f>
        <v/>
      </c>
      <c r="I1104" s="38" t="str">
        <f ca="1">IF(ISNUMBER(A1104),NORMINV(RAND(),0,IF(AND(Data!$G$9="squeeze",A1104&lt;Data!$G$11*0.25),$H$32,1)*$C$30*$C$13)*($C$14*$C$12),"")</f>
        <v/>
      </c>
      <c r="J1104" s="42" t="str">
        <f ca="1">IFERROR(IF(Data!$C$6="Real",B1104,I1104+J1103+($C$14*$C$12)*(NORMINV(RAND(),$C$15,CHOOSE($G$13,$C$13,F1104,G1104)))),"")</f>
        <v/>
      </c>
      <c r="K1104" s="88" t="str">
        <f>IF(ISNUMBER(A1104), IF($G$16="fixed",$G$17,MIN(H1104*Data!$C$7*$C$16*0.5,$C$17*Data!$C$7))*$C$12,"")</f>
        <v/>
      </c>
      <c r="L1104" s="42" t="str">
        <f t="shared" ca="1" si="524"/>
        <v/>
      </c>
      <c r="M1104" s="44" t="str">
        <f t="shared" ca="1" si="525"/>
        <v/>
      </c>
      <c r="N1104" s="44" t="str">
        <f t="shared" ca="1" si="526"/>
        <v/>
      </c>
      <c r="O1104" s="108" t="str">
        <f t="shared" si="501"/>
        <v/>
      </c>
      <c r="P1104" s="102" t="str">
        <f t="shared" si="502"/>
        <v/>
      </c>
      <c r="Q1104" s="102" t="str">
        <f t="shared" si="503"/>
        <v/>
      </c>
      <c r="R1104" s="120" t="str">
        <f t="shared" si="521"/>
        <v/>
      </c>
      <c r="S1104" s="54" t="str">
        <f t="shared" si="522"/>
        <v/>
      </c>
      <c r="T1104" s="5" t="str">
        <f t="shared" si="504"/>
        <v/>
      </c>
      <c r="U1104" s="152" t="str">
        <f t="shared" si="505"/>
        <v/>
      </c>
      <c r="V1104" s="152" t="str">
        <f t="shared" si="506"/>
        <v/>
      </c>
      <c r="W1104" s="153" t="str">
        <f t="shared" si="507"/>
        <v/>
      </c>
      <c r="X1104" s="153" t="str">
        <f t="shared" si="508"/>
        <v/>
      </c>
      <c r="Y1104" s="153" t="str">
        <f t="shared" si="509"/>
        <v/>
      </c>
      <c r="Z1104" s="153" t="str">
        <f t="shared" si="510"/>
        <v/>
      </c>
      <c r="AA1104" s="152" t="str">
        <f t="shared" si="511"/>
        <v/>
      </c>
      <c r="AB1104" s="152" t="str">
        <f t="shared" si="512"/>
        <v/>
      </c>
      <c r="AC1104" s="154" t="str">
        <f t="shared" si="513"/>
        <v/>
      </c>
      <c r="AD1104" s="154" t="str">
        <f t="shared" si="514"/>
        <v/>
      </c>
      <c r="AE1104" s="3" t="str">
        <f t="shared" si="515"/>
        <v/>
      </c>
      <c r="AF1104" s="3" t="str">
        <f t="shared" si="516"/>
        <v/>
      </c>
      <c r="AG1104" s="3" t="str">
        <f t="shared" si="523"/>
        <v/>
      </c>
      <c r="AH1104" s="4" t="str">
        <f t="shared" si="517"/>
        <v/>
      </c>
      <c r="AI1104" s="75" t="str">
        <f t="shared" si="518"/>
        <v/>
      </c>
      <c r="AJ1104" s="75" t="str">
        <f t="shared" si="519"/>
        <v/>
      </c>
    </row>
    <row r="1105" spans="1:36">
      <c r="A1105" s="41" t="str">
        <f t="shared" si="520"/>
        <v/>
      </c>
      <c r="B1105" s="150" t="str">
        <f>IF(ISNUMBER(A1105),INDEX('MetaTrader Import'!$H$13:$J$5893,TRUNC(((A1105-$A$39+1)-1)/3)+1,MOD((A1105-$A$39+1)-1,3)+1),"")</f>
        <v/>
      </c>
      <c r="C1105" s="43" t="str">
        <f t="shared" si="497"/>
        <v/>
      </c>
      <c r="D1105" s="43" t="str">
        <f t="shared" ca="1" si="498"/>
        <v/>
      </c>
      <c r="E1105" s="43" t="str">
        <f t="shared" si="499"/>
        <v/>
      </c>
      <c r="F1105" s="43" t="str">
        <f t="shared" si="500"/>
        <v/>
      </c>
      <c r="G1105" s="43" t="str">
        <f>IF(A1105&lt;&gt;"",IF(A1105&lt;Data!$G$11*0.25,$C$13/$G$32,IF(A1105&gt;Data!$G$11*0.25,$C$13,$C$13*10)),"")</f>
        <v/>
      </c>
      <c r="H1105" s="43" t="str">
        <f>IF(A1105&lt;&gt;"",IF(Data!$G$9="constant",$C$13,IF(Data!$G$9="squeeze",G1105,F1105)),"")</f>
        <v/>
      </c>
      <c r="I1105" s="38" t="str">
        <f ca="1">IF(ISNUMBER(A1105),NORMINV(RAND(),0,IF(AND(Data!$G$9="squeeze",A1105&lt;Data!$G$11*0.25),$H$32,1)*$C$30*$C$13)*($C$14*$C$12),"")</f>
        <v/>
      </c>
      <c r="J1105" s="42" t="str">
        <f ca="1">IFERROR(IF(Data!$C$6="Real",B1105,I1105+J1104+($C$14*$C$12)*(NORMINV(RAND(),$C$15,CHOOSE($G$13,$C$13,F1105,G1105)))),"")</f>
        <v/>
      </c>
      <c r="K1105" s="88" t="str">
        <f>IF(ISNUMBER(A1105), IF($G$16="fixed",$G$17,MIN(H1105*Data!$C$7*$C$16*0.5,$C$17*Data!$C$7))*$C$12,"")</f>
        <v/>
      </c>
      <c r="L1105" s="42" t="str">
        <f t="shared" ca="1" si="524"/>
        <v/>
      </c>
      <c r="M1105" s="44" t="str">
        <f t="shared" ca="1" si="525"/>
        <v/>
      </c>
      <c r="N1105" s="44" t="str">
        <f t="shared" ca="1" si="526"/>
        <v/>
      </c>
      <c r="O1105" s="108" t="str">
        <f t="shared" si="501"/>
        <v/>
      </c>
      <c r="P1105" s="102" t="str">
        <f t="shared" si="502"/>
        <v/>
      </c>
      <c r="Q1105" s="102" t="str">
        <f t="shared" si="503"/>
        <v/>
      </c>
      <c r="R1105" s="120" t="str">
        <f t="shared" si="521"/>
        <v/>
      </c>
      <c r="S1105" s="54" t="str">
        <f t="shared" si="522"/>
        <v/>
      </c>
      <c r="T1105" s="5" t="str">
        <f t="shared" si="504"/>
        <v/>
      </c>
      <c r="U1105" s="152" t="str">
        <f t="shared" si="505"/>
        <v/>
      </c>
      <c r="V1105" s="152" t="str">
        <f t="shared" si="506"/>
        <v/>
      </c>
      <c r="W1105" s="153" t="str">
        <f t="shared" si="507"/>
        <v/>
      </c>
      <c r="X1105" s="153" t="str">
        <f t="shared" si="508"/>
        <v/>
      </c>
      <c r="Y1105" s="153" t="str">
        <f t="shared" si="509"/>
        <v/>
      </c>
      <c r="Z1105" s="153" t="str">
        <f t="shared" si="510"/>
        <v/>
      </c>
      <c r="AA1105" s="152" t="str">
        <f t="shared" si="511"/>
        <v/>
      </c>
      <c r="AB1105" s="152" t="str">
        <f t="shared" si="512"/>
        <v/>
      </c>
      <c r="AC1105" s="154" t="str">
        <f t="shared" si="513"/>
        <v/>
      </c>
      <c r="AD1105" s="154" t="str">
        <f t="shared" si="514"/>
        <v/>
      </c>
      <c r="AE1105" s="3" t="str">
        <f t="shared" si="515"/>
        <v/>
      </c>
      <c r="AF1105" s="3" t="str">
        <f t="shared" si="516"/>
        <v/>
      </c>
      <c r="AG1105" s="3" t="str">
        <f t="shared" si="523"/>
        <v/>
      </c>
      <c r="AH1105" s="4" t="str">
        <f t="shared" si="517"/>
        <v/>
      </c>
      <c r="AI1105" s="75" t="str">
        <f t="shared" si="518"/>
        <v/>
      </c>
      <c r="AJ1105" s="75" t="str">
        <f t="shared" si="519"/>
        <v/>
      </c>
    </row>
    <row r="1106" spans="1:36">
      <c r="A1106" s="41" t="str">
        <f t="shared" si="520"/>
        <v/>
      </c>
      <c r="B1106" s="150" t="str">
        <f>IF(ISNUMBER(A1106),INDEX('MetaTrader Import'!$H$13:$J$5893,TRUNC(((A1106-$A$39+1)-1)/3)+1,MOD((A1106-$A$39+1)-1,3)+1),"")</f>
        <v/>
      </c>
      <c r="C1106" s="43" t="str">
        <f t="shared" si="497"/>
        <v/>
      </c>
      <c r="D1106" s="43" t="str">
        <f t="shared" ca="1" si="498"/>
        <v/>
      </c>
      <c r="E1106" s="43" t="str">
        <f t="shared" si="499"/>
        <v/>
      </c>
      <c r="F1106" s="43" t="str">
        <f t="shared" si="500"/>
        <v/>
      </c>
      <c r="G1106" s="43" t="str">
        <f>IF(A1106&lt;&gt;"",IF(A1106&lt;Data!$G$11*0.25,$C$13/$G$32,IF(A1106&gt;Data!$G$11*0.25,$C$13,$C$13*10)),"")</f>
        <v/>
      </c>
      <c r="H1106" s="43" t="str">
        <f>IF(A1106&lt;&gt;"",IF(Data!$G$9="constant",$C$13,IF(Data!$G$9="squeeze",G1106,F1106)),"")</f>
        <v/>
      </c>
      <c r="I1106" s="38" t="str">
        <f ca="1">IF(ISNUMBER(A1106),NORMINV(RAND(),0,IF(AND(Data!$G$9="squeeze",A1106&lt;Data!$G$11*0.25),$H$32,1)*$C$30*$C$13)*($C$14*$C$12),"")</f>
        <v/>
      </c>
      <c r="J1106" s="42" t="str">
        <f ca="1">IFERROR(IF(Data!$C$6="Real",B1106,I1106+J1105+($C$14*$C$12)*(NORMINV(RAND(),$C$15,CHOOSE($G$13,$C$13,F1106,G1106)))),"")</f>
        <v/>
      </c>
      <c r="K1106" s="88" t="str">
        <f>IF(ISNUMBER(A1106), IF($G$16="fixed",$G$17,MIN(H1106*Data!$C$7*$C$16*0.5,$C$17*Data!$C$7))*$C$12,"")</f>
        <v/>
      </c>
      <c r="L1106" s="42" t="str">
        <f t="shared" ca="1" si="524"/>
        <v/>
      </c>
      <c r="M1106" s="44" t="str">
        <f t="shared" ca="1" si="525"/>
        <v/>
      </c>
      <c r="N1106" s="44" t="str">
        <f t="shared" ca="1" si="526"/>
        <v/>
      </c>
      <c r="O1106" s="108" t="str">
        <f t="shared" si="501"/>
        <v/>
      </c>
      <c r="P1106" s="102" t="str">
        <f t="shared" si="502"/>
        <v/>
      </c>
      <c r="Q1106" s="102" t="str">
        <f t="shared" si="503"/>
        <v/>
      </c>
      <c r="R1106" s="120" t="str">
        <f t="shared" si="521"/>
        <v/>
      </c>
      <c r="S1106" s="54" t="str">
        <f t="shared" si="522"/>
        <v/>
      </c>
      <c r="T1106" s="5" t="str">
        <f t="shared" si="504"/>
        <v/>
      </c>
      <c r="U1106" s="152" t="str">
        <f t="shared" si="505"/>
        <v/>
      </c>
      <c r="V1106" s="152" t="str">
        <f t="shared" si="506"/>
        <v/>
      </c>
      <c r="W1106" s="153" t="str">
        <f t="shared" si="507"/>
        <v/>
      </c>
      <c r="X1106" s="153" t="str">
        <f t="shared" si="508"/>
        <v/>
      </c>
      <c r="Y1106" s="153" t="str">
        <f t="shared" si="509"/>
        <v/>
      </c>
      <c r="Z1106" s="153" t="str">
        <f t="shared" si="510"/>
        <v/>
      </c>
      <c r="AA1106" s="152" t="str">
        <f t="shared" si="511"/>
        <v/>
      </c>
      <c r="AB1106" s="152" t="str">
        <f t="shared" si="512"/>
        <v/>
      </c>
      <c r="AC1106" s="154" t="str">
        <f t="shared" si="513"/>
        <v/>
      </c>
      <c r="AD1106" s="154" t="str">
        <f t="shared" si="514"/>
        <v/>
      </c>
      <c r="AE1106" s="3" t="str">
        <f t="shared" si="515"/>
        <v/>
      </c>
      <c r="AF1106" s="3" t="str">
        <f t="shared" si="516"/>
        <v/>
      </c>
      <c r="AG1106" s="3" t="str">
        <f t="shared" si="523"/>
        <v/>
      </c>
      <c r="AH1106" s="4" t="str">
        <f t="shared" si="517"/>
        <v/>
      </c>
      <c r="AI1106" s="75" t="str">
        <f t="shared" si="518"/>
        <v/>
      </c>
      <c r="AJ1106" s="75" t="str">
        <f t="shared" si="519"/>
        <v/>
      </c>
    </row>
    <row r="1107" spans="1:36">
      <c r="A1107" s="41" t="str">
        <f t="shared" si="520"/>
        <v/>
      </c>
      <c r="B1107" s="150" t="str">
        <f>IF(ISNUMBER(A1107),INDEX('MetaTrader Import'!$H$13:$J$5893,TRUNC(((A1107-$A$39+1)-1)/3)+1,MOD((A1107-$A$39+1)-1,3)+1),"")</f>
        <v/>
      </c>
      <c r="C1107" s="43" t="str">
        <f t="shared" si="497"/>
        <v/>
      </c>
      <c r="D1107" s="43" t="str">
        <f t="shared" ca="1" si="498"/>
        <v/>
      </c>
      <c r="E1107" s="43" t="str">
        <f t="shared" si="499"/>
        <v/>
      </c>
      <c r="F1107" s="43" t="str">
        <f t="shared" si="500"/>
        <v/>
      </c>
      <c r="G1107" s="43" t="str">
        <f>IF(A1107&lt;&gt;"",IF(A1107&lt;Data!$G$11*0.25,$C$13/$G$32,IF(A1107&gt;Data!$G$11*0.25,$C$13,$C$13*10)),"")</f>
        <v/>
      </c>
      <c r="H1107" s="43" t="str">
        <f>IF(A1107&lt;&gt;"",IF(Data!$G$9="constant",$C$13,IF(Data!$G$9="squeeze",G1107,F1107)),"")</f>
        <v/>
      </c>
      <c r="I1107" s="38" t="str">
        <f ca="1">IF(ISNUMBER(A1107),NORMINV(RAND(),0,IF(AND(Data!$G$9="squeeze",A1107&lt;Data!$G$11*0.25),$H$32,1)*$C$30*$C$13)*($C$14*$C$12),"")</f>
        <v/>
      </c>
      <c r="J1107" s="42" t="str">
        <f ca="1">IFERROR(IF(Data!$C$6="Real",B1107,I1107+J1106+($C$14*$C$12)*(NORMINV(RAND(),$C$15,CHOOSE($G$13,$C$13,F1107,G1107)))),"")</f>
        <v/>
      </c>
      <c r="K1107" s="88" t="str">
        <f>IF(ISNUMBER(A1107), IF($G$16="fixed",$G$17,MIN(H1107*Data!$C$7*$C$16*0.5,$C$17*Data!$C$7))*$C$12,"")</f>
        <v/>
      </c>
      <c r="L1107" s="42" t="str">
        <f t="shared" ca="1" si="524"/>
        <v/>
      </c>
      <c r="M1107" s="44" t="str">
        <f t="shared" ca="1" si="525"/>
        <v/>
      </c>
      <c r="N1107" s="44" t="str">
        <f t="shared" ca="1" si="526"/>
        <v/>
      </c>
      <c r="O1107" s="108" t="str">
        <f t="shared" si="501"/>
        <v/>
      </c>
      <c r="P1107" s="102" t="str">
        <f t="shared" si="502"/>
        <v/>
      </c>
      <c r="Q1107" s="102" t="str">
        <f t="shared" si="503"/>
        <v/>
      </c>
      <c r="R1107" s="120" t="str">
        <f t="shared" si="521"/>
        <v/>
      </c>
      <c r="S1107" s="54" t="str">
        <f t="shared" si="522"/>
        <v/>
      </c>
      <c r="T1107" s="5" t="str">
        <f t="shared" si="504"/>
        <v/>
      </c>
      <c r="U1107" s="152" t="str">
        <f t="shared" si="505"/>
        <v/>
      </c>
      <c r="V1107" s="152" t="str">
        <f t="shared" si="506"/>
        <v/>
      </c>
      <c r="W1107" s="153" t="str">
        <f t="shared" si="507"/>
        <v/>
      </c>
      <c r="X1107" s="153" t="str">
        <f t="shared" si="508"/>
        <v/>
      </c>
      <c r="Y1107" s="153" t="str">
        <f t="shared" si="509"/>
        <v/>
      </c>
      <c r="Z1107" s="153" t="str">
        <f t="shared" si="510"/>
        <v/>
      </c>
      <c r="AA1107" s="152" t="str">
        <f t="shared" si="511"/>
        <v/>
      </c>
      <c r="AB1107" s="152" t="str">
        <f t="shared" si="512"/>
        <v/>
      </c>
      <c r="AC1107" s="154" t="str">
        <f t="shared" si="513"/>
        <v/>
      </c>
      <c r="AD1107" s="154" t="str">
        <f t="shared" si="514"/>
        <v/>
      </c>
      <c r="AE1107" s="3" t="str">
        <f t="shared" si="515"/>
        <v/>
      </c>
      <c r="AF1107" s="3" t="str">
        <f t="shared" si="516"/>
        <v/>
      </c>
      <c r="AG1107" s="3" t="str">
        <f t="shared" si="523"/>
        <v/>
      </c>
      <c r="AH1107" s="4" t="str">
        <f t="shared" si="517"/>
        <v/>
      </c>
      <c r="AI1107" s="75" t="str">
        <f t="shared" si="518"/>
        <v/>
      </c>
      <c r="AJ1107" s="75" t="str">
        <f t="shared" si="519"/>
        <v/>
      </c>
    </row>
    <row r="1108" spans="1:36">
      <c r="A1108" s="41" t="str">
        <f t="shared" si="520"/>
        <v/>
      </c>
      <c r="B1108" s="150" t="str">
        <f>IF(ISNUMBER(A1108),INDEX('MetaTrader Import'!$H$13:$J$5893,TRUNC(((A1108-$A$39+1)-1)/3)+1,MOD((A1108-$A$39+1)-1,3)+1),"")</f>
        <v/>
      </c>
      <c r="C1108" s="43" t="str">
        <f t="shared" si="497"/>
        <v/>
      </c>
      <c r="D1108" s="43" t="str">
        <f t="shared" ca="1" si="498"/>
        <v/>
      </c>
      <c r="E1108" s="43" t="str">
        <f t="shared" si="499"/>
        <v/>
      </c>
      <c r="F1108" s="43" t="str">
        <f t="shared" si="500"/>
        <v/>
      </c>
      <c r="G1108" s="43" t="str">
        <f>IF(A1108&lt;&gt;"",IF(A1108&lt;Data!$G$11*0.25,$C$13/$G$32,IF(A1108&gt;Data!$G$11*0.25,$C$13,$C$13*10)),"")</f>
        <v/>
      </c>
      <c r="H1108" s="43" t="str">
        <f>IF(A1108&lt;&gt;"",IF(Data!$G$9="constant",$C$13,IF(Data!$G$9="squeeze",G1108,F1108)),"")</f>
        <v/>
      </c>
      <c r="I1108" s="38" t="str">
        <f ca="1">IF(ISNUMBER(A1108),NORMINV(RAND(),0,IF(AND(Data!$G$9="squeeze",A1108&lt;Data!$G$11*0.25),$H$32,1)*$C$30*$C$13)*($C$14*$C$12),"")</f>
        <v/>
      </c>
      <c r="J1108" s="42" t="str">
        <f ca="1">IFERROR(IF(Data!$C$6="Real",B1108,I1108+J1107+($C$14*$C$12)*(NORMINV(RAND(),$C$15,CHOOSE($G$13,$C$13,F1108,G1108)))),"")</f>
        <v/>
      </c>
      <c r="K1108" s="88" t="str">
        <f>IF(ISNUMBER(A1108), IF($G$16="fixed",$G$17,MIN(H1108*Data!$C$7*$C$16*0.5,$C$17*Data!$C$7))*$C$12,"")</f>
        <v/>
      </c>
      <c r="L1108" s="42" t="str">
        <f t="shared" ca="1" si="524"/>
        <v/>
      </c>
      <c r="M1108" s="44" t="str">
        <f t="shared" ca="1" si="525"/>
        <v/>
      </c>
      <c r="N1108" s="44" t="str">
        <f t="shared" ca="1" si="526"/>
        <v/>
      </c>
      <c r="O1108" s="108" t="str">
        <f t="shared" si="501"/>
        <v/>
      </c>
      <c r="P1108" s="102" t="str">
        <f t="shared" si="502"/>
        <v/>
      </c>
      <c r="Q1108" s="102" t="str">
        <f t="shared" si="503"/>
        <v/>
      </c>
      <c r="R1108" s="120" t="str">
        <f t="shared" si="521"/>
        <v/>
      </c>
      <c r="S1108" s="54" t="str">
        <f t="shared" si="522"/>
        <v/>
      </c>
      <c r="T1108" s="5" t="str">
        <f t="shared" si="504"/>
        <v/>
      </c>
      <c r="U1108" s="152" t="str">
        <f t="shared" si="505"/>
        <v/>
      </c>
      <c r="V1108" s="152" t="str">
        <f t="shared" si="506"/>
        <v/>
      </c>
      <c r="W1108" s="153" t="str">
        <f t="shared" si="507"/>
        <v/>
      </c>
      <c r="X1108" s="153" t="str">
        <f t="shared" si="508"/>
        <v/>
      </c>
      <c r="Y1108" s="153" t="str">
        <f t="shared" si="509"/>
        <v/>
      </c>
      <c r="Z1108" s="153" t="str">
        <f t="shared" si="510"/>
        <v/>
      </c>
      <c r="AA1108" s="152" t="str">
        <f t="shared" si="511"/>
        <v/>
      </c>
      <c r="AB1108" s="152" t="str">
        <f t="shared" si="512"/>
        <v/>
      </c>
      <c r="AC1108" s="154" t="str">
        <f t="shared" si="513"/>
        <v/>
      </c>
      <c r="AD1108" s="154" t="str">
        <f t="shared" si="514"/>
        <v/>
      </c>
      <c r="AE1108" s="3" t="str">
        <f t="shared" si="515"/>
        <v/>
      </c>
      <c r="AF1108" s="3" t="str">
        <f t="shared" si="516"/>
        <v/>
      </c>
      <c r="AG1108" s="3" t="str">
        <f t="shared" si="523"/>
        <v/>
      </c>
      <c r="AH1108" s="4" t="str">
        <f t="shared" si="517"/>
        <v/>
      </c>
      <c r="AI1108" s="75" t="str">
        <f t="shared" si="518"/>
        <v/>
      </c>
      <c r="AJ1108" s="75" t="str">
        <f t="shared" si="519"/>
        <v/>
      </c>
    </row>
    <row r="1109" spans="1:36">
      <c r="A1109" s="41" t="str">
        <f t="shared" si="520"/>
        <v/>
      </c>
      <c r="B1109" s="150" t="str">
        <f>IF(ISNUMBER(A1109),INDEX('MetaTrader Import'!$H$13:$J$5893,TRUNC(((A1109-$A$39+1)-1)/3)+1,MOD((A1109-$A$39+1)-1,3)+1),"")</f>
        <v/>
      </c>
      <c r="C1109" s="43" t="str">
        <f t="shared" si="497"/>
        <v/>
      </c>
      <c r="D1109" s="43" t="str">
        <f t="shared" ca="1" si="498"/>
        <v/>
      </c>
      <c r="E1109" s="43" t="str">
        <f t="shared" si="499"/>
        <v/>
      </c>
      <c r="F1109" s="43" t="str">
        <f t="shared" si="500"/>
        <v/>
      </c>
      <c r="G1109" s="43" t="str">
        <f>IF(A1109&lt;&gt;"",IF(A1109&lt;Data!$G$11*0.25,$C$13/$G$32,IF(A1109&gt;Data!$G$11*0.25,$C$13,$C$13*10)),"")</f>
        <v/>
      </c>
      <c r="H1109" s="43" t="str">
        <f>IF(A1109&lt;&gt;"",IF(Data!$G$9="constant",$C$13,IF(Data!$G$9="squeeze",G1109,F1109)),"")</f>
        <v/>
      </c>
      <c r="I1109" s="38" t="str">
        <f ca="1">IF(ISNUMBER(A1109),NORMINV(RAND(),0,IF(AND(Data!$G$9="squeeze",A1109&lt;Data!$G$11*0.25),$H$32,1)*$C$30*$C$13)*($C$14*$C$12),"")</f>
        <v/>
      </c>
      <c r="J1109" s="42" t="str">
        <f ca="1">IFERROR(IF(Data!$C$6="Real",B1109,I1109+J1108+($C$14*$C$12)*(NORMINV(RAND(),$C$15,CHOOSE($G$13,$C$13,F1109,G1109)))),"")</f>
        <v/>
      </c>
      <c r="K1109" s="88" t="str">
        <f>IF(ISNUMBER(A1109), IF($G$16="fixed",$G$17,MIN(H1109*Data!$C$7*$C$16*0.5,$C$17*Data!$C$7))*$C$12,"")</f>
        <v/>
      </c>
      <c r="L1109" s="42" t="str">
        <f t="shared" ca="1" si="524"/>
        <v/>
      </c>
      <c r="M1109" s="44" t="str">
        <f t="shared" ca="1" si="525"/>
        <v/>
      </c>
      <c r="N1109" s="44" t="str">
        <f t="shared" ca="1" si="526"/>
        <v/>
      </c>
      <c r="O1109" s="108" t="str">
        <f t="shared" si="501"/>
        <v/>
      </c>
      <c r="P1109" s="102" t="str">
        <f t="shared" si="502"/>
        <v/>
      </c>
      <c r="Q1109" s="102" t="str">
        <f t="shared" si="503"/>
        <v/>
      </c>
      <c r="R1109" s="120" t="str">
        <f t="shared" si="521"/>
        <v/>
      </c>
      <c r="S1109" s="54" t="str">
        <f t="shared" si="522"/>
        <v/>
      </c>
      <c r="T1109" s="5" t="str">
        <f t="shared" si="504"/>
        <v/>
      </c>
      <c r="U1109" s="152" t="str">
        <f t="shared" si="505"/>
        <v/>
      </c>
      <c r="V1109" s="152" t="str">
        <f t="shared" si="506"/>
        <v/>
      </c>
      <c r="W1109" s="153" t="str">
        <f t="shared" si="507"/>
        <v/>
      </c>
      <c r="X1109" s="153" t="str">
        <f t="shared" si="508"/>
        <v/>
      </c>
      <c r="Y1109" s="153" t="str">
        <f t="shared" si="509"/>
        <v/>
      </c>
      <c r="Z1109" s="153" t="str">
        <f t="shared" si="510"/>
        <v/>
      </c>
      <c r="AA1109" s="152" t="str">
        <f t="shared" si="511"/>
        <v/>
      </c>
      <c r="AB1109" s="152" t="str">
        <f t="shared" si="512"/>
        <v/>
      </c>
      <c r="AC1109" s="154" t="str">
        <f t="shared" si="513"/>
        <v/>
      </c>
      <c r="AD1109" s="154" t="str">
        <f t="shared" si="514"/>
        <v/>
      </c>
      <c r="AE1109" s="3" t="str">
        <f t="shared" si="515"/>
        <v/>
      </c>
      <c r="AF1109" s="3" t="str">
        <f t="shared" si="516"/>
        <v/>
      </c>
      <c r="AG1109" s="3" t="str">
        <f t="shared" si="523"/>
        <v/>
      </c>
      <c r="AH1109" s="4" t="str">
        <f t="shared" si="517"/>
        <v/>
      </c>
      <c r="AI1109" s="75" t="str">
        <f t="shared" si="518"/>
        <v/>
      </c>
      <c r="AJ1109" s="75" t="str">
        <f t="shared" si="519"/>
        <v/>
      </c>
    </row>
    <row r="1110" spans="1:36">
      <c r="A1110" s="41" t="str">
        <f t="shared" si="520"/>
        <v/>
      </c>
      <c r="B1110" s="150" t="str">
        <f>IF(ISNUMBER(A1110),INDEX('MetaTrader Import'!$H$13:$J$5893,TRUNC(((A1110-$A$39+1)-1)/3)+1,MOD((A1110-$A$39+1)-1,3)+1),"")</f>
        <v/>
      </c>
      <c r="C1110" s="43" t="str">
        <f t="shared" si="497"/>
        <v/>
      </c>
      <c r="D1110" s="43" t="str">
        <f t="shared" ca="1" si="498"/>
        <v/>
      </c>
      <c r="E1110" s="43" t="str">
        <f t="shared" si="499"/>
        <v/>
      </c>
      <c r="F1110" s="43" t="str">
        <f t="shared" si="500"/>
        <v/>
      </c>
      <c r="G1110" s="43" t="str">
        <f>IF(A1110&lt;&gt;"",IF(A1110&lt;Data!$G$11*0.25,$C$13/$G$32,IF(A1110&gt;Data!$G$11*0.25,$C$13,$C$13*10)),"")</f>
        <v/>
      </c>
      <c r="H1110" s="43" t="str">
        <f>IF(A1110&lt;&gt;"",IF(Data!$G$9="constant",$C$13,IF(Data!$G$9="squeeze",G1110,F1110)),"")</f>
        <v/>
      </c>
      <c r="I1110" s="38" t="str">
        <f ca="1">IF(ISNUMBER(A1110),NORMINV(RAND(),0,IF(AND(Data!$G$9="squeeze",A1110&lt;Data!$G$11*0.25),$H$32,1)*$C$30*$C$13)*($C$14*$C$12),"")</f>
        <v/>
      </c>
      <c r="J1110" s="42" t="str">
        <f ca="1">IFERROR(IF(Data!$C$6="Real",B1110,I1110+J1109+($C$14*$C$12)*(NORMINV(RAND(),$C$15,CHOOSE($G$13,$C$13,F1110,G1110)))),"")</f>
        <v/>
      </c>
      <c r="K1110" s="88" t="str">
        <f>IF(ISNUMBER(A1110), IF($G$16="fixed",$G$17,MIN(H1110*Data!$C$7*$C$16*0.5,$C$17*Data!$C$7))*$C$12,"")</f>
        <v/>
      </c>
      <c r="L1110" s="42" t="str">
        <f t="shared" ca="1" si="524"/>
        <v/>
      </c>
      <c r="M1110" s="44" t="str">
        <f t="shared" ca="1" si="525"/>
        <v/>
      </c>
      <c r="N1110" s="44" t="str">
        <f t="shared" ca="1" si="526"/>
        <v/>
      </c>
      <c r="O1110" s="108" t="str">
        <f t="shared" si="501"/>
        <v/>
      </c>
      <c r="P1110" s="102" t="str">
        <f t="shared" si="502"/>
        <v/>
      </c>
      <c r="Q1110" s="102" t="str">
        <f t="shared" si="503"/>
        <v/>
      </c>
      <c r="R1110" s="120" t="str">
        <f t="shared" si="521"/>
        <v/>
      </c>
      <c r="S1110" s="54" t="str">
        <f t="shared" si="522"/>
        <v/>
      </c>
      <c r="T1110" s="5" t="str">
        <f t="shared" si="504"/>
        <v/>
      </c>
      <c r="U1110" s="152" t="str">
        <f t="shared" si="505"/>
        <v/>
      </c>
      <c r="V1110" s="152" t="str">
        <f t="shared" si="506"/>
        <v/>
      </c>
      <c r="W1110" s="153" t="str">
        <f t="shared" si="507"/>
        <v/>
      </c>
      <c r="X1110" s="153" t="str">
        <f t="shared" si="508"/>
        <v/>
      </c>
      <c r="Y1110" s="153" t="str">
        <f t="shared" si="509"/>
        <v/>
      </c>
      <c r="Z1110" s="153" t="str">
        <f t="shared" si="510"/>
        <v/>
      </c>
      <c r="AA1110" s="152" t="str">
        <f t="shared" si="511"/>
        <v/>
      </c>
      <c r="AB1110" s="152" t="str">
        <f t="shared" si="512"/>
        <v/>
      </c>
      <c r="AC1110" s="154" t="str">
        <f t="shared" si="513"/>
        <v/>
      </c>
      <c r="AD1110" s="154" t="str">
        <f t="shared" si="514"/>
        <v/>
      </c>
      <c r="AE1110" s="3" t="str">
        <f t="shared" si="515"/>
        <v/>
      </c>
      <c r="AF1110" s="3" t="str">
        <f t="shared" si="516"/>
        <v/>
      </c>
      <c r="AG1110" s="3" t="str">
        <f t="shared" si="523"/>
        <v/>
      </c>
      <c r="AH1110" s="4" t="str">
        <f t="shared" si="517"/>
        <v/>
      </c>
      <c r="AI1110" s="75" t="str">
        <f t="shared" si="518"/>
        <v/>
      </c>
      <c r="AJ1110" s="75" t="str">
        <f t="shared" si="519"/>
        <v/>
      </c>
    </row>
    <row r="1111" spans="1:36">
      <c r="A1111" s="41" t="str">
        <f t="shared" si="520"/>
        <v/>
      </c>
      <c r="B1111" s="150" t="str">
        <f>IF(ISNUMBER(A1111),INDEX('MetaTrader Import'!$H$13:$J$5893,TRUNC(((A1111-$A$39+1)-1)/3)+1,MOD((A1111-$A$39+1)-1,3)+1),"")</f>
        <v/>
      </c>
      <c r="C1111" s="43" t="str">
        <f t="shared" si="497"/>
        <v/>
      </c>
      <c r="D1111" s="43" t="str">
        <f t="shared" ca="1" si="498"/>
        <v/>
      </c>
      <c r="E1111" s="43" t="str">
        <f t="shared" si="499"/>
        <v/>
      </c>
      <c r="F1111" s="43" t="str">
        <f t="shared" si="500"/>
        <v/>
      </c>
      <c r="G1111" s="43" t="str">
        <f>IF(A1111&lt;&gt;"",IF(A1111&lt;Data!$G$11*0.25,$C$13/$G$32,IF(A1111&gt;Data!$G$11*0.25,$C$13,$C$13*10)),"")</f>
        <v/>
      </c>
      <c r="H1111" s="43" t="str">
        <f>IF(A1111&lt;&gt;"",IF(Data!$G$9="constant",$C$13,IF(Data!$G$9="squeeze",G1111,F1111)),"")</f>
        <v/>
      </c>
      <c r="I1111" s="38" t="str">
        <f ca="1">IF(ISNUMBER(A1111),NORMINV(RAND(),0,IF(AND(Data!$G$9="squeeze",A1111&lt;Data!$G$11*0.25),$H$32,1)*$C$30*$C$13)*($C$14*$C$12),"")</f>
        <v/>
      </c>
      <c r="J1111" s="42" t="str">
        <f ca="1">IFERROR(IF(Data!$C$6="Real",B1111,I1111+J1110+($C$14*$C$12)*(NORMINV(RAND(),$C$15,CHOOSE($G$13,$C$13,F1111,G1111)))),"")</f>
        <v/>
      </c>
      <c r="K1111" s="88" t="str">
        <f>IF(ISNUMBER(A1111), IF($G$16="fixed",$G$17,MIN(H1111*Data!$C$7*$C$16*0.5,$C$17*Data!$C$7))*$C$12,"")</f>
        <v/>
      </c>
      <c r="L1111" s="42" t="str">
        <f t="shared" ca="1" si="524"/>
        <v/>
      </c>
      <c r="M1111" s="44" t="str">
        <f t="shared" ca="1" si="525"/>
        <v/>
      </c>
      <c r="N1111" s="44" t="str">
        <f t="shared" ca="1" si="526"/>
        <v/>
      </c>
      <c r="O1111" s="108" t="str">
        <f t="shared" si="501"/>
        <v/>
      </c>
      <c r="P1111" s="102" t="str">
        <f t="shared" si="502"/>
        <v/>
      </c>
      <c r="Q1111" s="102" t="str">
        <f t="shared" si="503"/>
        <v/>
      </c>
      <c r="R1111" s="120" t="str">
        <f t="shared" si="521"/>
        <v/>
      </c>
      <c r="S1111" s="54" t="str">
        <f t="shared" si="522"/>
        <v/>
      </c>
      <c r="T1111" s="5" t="str">
        <f t="shared" si="504"/>
        <v/>
      </c>
      <c r="U1111" s="152" t="str">
        <f t="shared" si="505"/>
        <v/>
      </c>
      <c r="V1111" s="152" t="str">
        <f t="shared" si="506"/>
        <v/>
      </c>
      <c r="W1111" s="153" t="str">
        <f t="shared" si="507"/>
        <v/>
      </c>
      <c r="X1111" s="153" t="str">
        <f t="shared" si="508"/>
        <v/>
      </c>
      <c r="Y1111" s="153" t="str">
        <f t="shared" si="509"/>
        <v/>
      </c>
      <c r="Z1111" s="153" t="str">
        <f t="shared" si="510"/>
        <v/>
      </c>
      <c r="AA1111" s="152" t="str">
        <f t="shared" si="511"/>
        <v/>
      </c>
      <c r="AB1111" s="152" t="str">
        <f t="shared" si="512"/>
        <v/>
      </c>
      <c r="AC1111" s="154" t="str">
        <f t="shared" si="513"/>
        <v/>
      </c>
      <c r="AD1111" s="154" t="str">
        <f t="shared" si="514"/>
        <v/>
      </c>
      <c r="AE1111" s="3" t="str">
        <f t="shared" si="515"/>
        <v/>
      </c>
      <c r="AF1111" s="3" t="str">
        <f t="shared" si="516"/>
        <v/>
      </c>
      <c r="AG1111" s="3" t="str">
        <f t="shared" si="523"/>
        <v/>
      </c>
      <c r="AH1111" s="4" t="str">
        <f t="shared" si="517"/>
        <v/>
      </c>
      <c r="AI1111" s="75" t="str">
        <f t="shared" si="518"/>
        <v/>
      </c>
      <c r="AJ1111" s="75" t="str">
        <f t="shared" si="519"/>
        <v/>
      </c>
    </row>
    <row r="1112" spans="1:36">
      <c r="A1112" s="41" t="str">
        <f t="shared" si="520"/>
        <v/>
      </c>
      <c r="B1112" s="150" t="str">
        <f>IF(ISNUMBER(A1112),INDEX('MetaTrader Import'!$H$13:$J$5893,TRUNC(((A1112-$A$39+1)-1)/3)+1,MOD((A1112-$A$39+1)-1,3)+1),"")</f>
        <v/>
      </c>
      <c r="C1112" s="43" t="str">
        <f t="shared" si="497"/>
        <v/>
      </c>
      <c r="D1112" s="43" t="str">
        <f t="shared" ca="1" si="498"/>
        <v/>
      </c>
      <c r="E1112" s="43" t="str">
        <f t="shared" si="499"/>
        <v/>
      </c>
      <c r="F1112" s="43" t="str">
        <f t="shared" si="500"/>
        <v/>
      </c>
      <c r="G1112" s="43" t="str">
        <f>IF(A1112&lt;&gt;"",IF(A1112&lt;Data!$G$11*0.25,$C$13/$G$32,IF(A1112&gt;Data!$G$11*0.25,$C$13,$C$13*10)),"")</f>
        <v/>
      </c>
      <c r="H1112" s="43" t="str">
        <f>IF(A1112&lt;&gt;"",IF(Data!$G$9="constant",$C$13,IF(Data!$G$9="squeeze",G1112,F1112)),"")</f>
        <v/>
      </c>
      <c r="I1112" s="38" t="str">
        <f ca="1">IF(ISNUMBER(A1112),NORMINV(RAND(),0,IF(AND(Data!$G$9="squeeze",A1112&lt;Data!$G$11*0.25),$H$32,1)*$C$30*$C$13)*($C$14*$C$12),"")</f>
        <v/>
      </c>
      <c r="J1112" s="42" t="str">
        <f ca="1">IFERROR(IF(Data!$C$6="Real",B1112,I1112+J1111+($C$14*$C$12)*(NORMINV(RAND(),$C$15,CHOOSE($G$13,$C$13,F1112,G1112)))),"")</f>
        <v/>
      </c>
      <c r="K1112" s="88" t="str">
        <f>IF(ISNUMBER(A1112), IF($G$16="fixed",$G$17,MIN(H1112*Data!$C$7*$C$16*0.5,$C$17*Data!$C$7))*$C$12,"")</f>
        <v/>
      </c>
      <c r="L1112" s="42" t="str">
        <f t="shared" ca="1" si="524"/>
        <v/>
      </c>
      <c r="M1112" s="44" t="str">
        <f t="shared" ca="1" si="525"/>
        <v/>
      </c>
      <c r="N1112" s="44" t="str">
        <f t="shared" ca="1" si="526"/>
        <v/>
      </c>
      <c r="O1112" s="108" t="str">
        <f t="shared" si="501"/>
        <v/>
      </c>
      <c r="P1112" s="102" t="str">
        <f t="shared" si="502"/>
        <v/>
      </c>
      <c r="Q1112" s="102" t="str">
        <f t="shared" si="503"/>
        <v/>
      </c>
      <c r="R1112" s="120" t="str">
        <f t="shared" si="521"/>
        <v/>
      </c>
      <c r="S1112" s="54" t="str">
        <f t="shared" si="522"/>
        <v/>
      </c>
      <c r="T1112" s="5" t="str">
        <f t="shared" si="504"/>
        <v/>
      </c>
      <c r="U1112" s="152" t="str">
        <f t="shared" si="505"/>
        <v/>
      </c>
      <c r="V1112" s="152" t="str">
        <f t="shared" si="506"/>
        <v/>
      </c>
      <c r="W1112" s="153" t="str">
        <f t="shared" si="507"/>
        <v/>
      </c>
      <c r="X1112" s="153" t="str">
        <f t="shared" si="508"/>
        <v/>
      </c>
      <c r="Y1112" s="153" t="str">
        <f t="shared" si="509"/>
        <v/>
      </c>
      <c r="Z1112" s="153" t="str">
        <f t="shared" si="510"/>
        <v/>
      </c>
      <c r="AA1112" s="152" t="str">
        <f t="shared" si="511"/>
        <v/>
      </c>
      <c r="AB1112" s="152" t="str">
        <f t="shared" si="512"/>
        <v/>
      </c>
      <c r="AC1112" s="154" t="str">
        <f t="shared" si="513"/>
        <v/>
      </c>
      <c r="AD1112" s="154" t="str">
        <f t="shared" si="514"/>
        <v/>
      </c>
      <c r="AE1112" s="3" t="str">
        <f t="shared" si="515"/>
        <v/>
      </c>
      <c r="AF1112" s="3" t="str">
        <f t="shared" si="516"/>
        <v/>
      </c>
      <c r="AG1112" s="3" t="str">
        <f t="shared" si="523"/>
        <v/>
      </c>
      <c r="AH1112" s="4" t="str">
        <f t="shared" si="517"/>
        <v/>
      </c>
      <c r="AI1112" s="75" t="str">
        <f t="shared" si="518"/>
        <v/>
      </c>
      <c r="AJ1112" s="75" t="str">
        <f t="shared" si="519"/>
        <v/>
      </c>
    </row>
    <row r="1113" spans="1:36">
      <c r="A1113" s="41" t="str">
        <f t="shared" si="520"/>
        <v/>
      </c>
      <c r="B1113" s="150" t="str">
        <f>IF(ISNUMBER(A1113),INDEX('MetaTrader Import'!$H$13:$J$5893,TRUNC(((A1113-$A$39+1)-1)/3)+1,MOD((A1113-$A$39+1)-1,3)+1),"")</f>
        <v/>
      </c>
      <c r="C1113" s="43" t="str">
        <f t="shared" si="497"/>
        <v/>
      </c>
      <c r="D1113" s="43" t="str">
        <f t="shared" ca="1" si="498"/>
        <v/>
      </c>
      <c r="E1113" s="43" t="str">
        <f t="shared" si="499"/>
        <v/>
      </c>
      <c r="F1113" s="43" t="str">
        <f t="shared" si="500"/>
        <v/>
      </c>
      <c r="G1113" s="43" t="str">
        <f>IF(A1113&lt;&gt;"",IF(A1113&lt;Data!$G$11*0.25,$C$13/$G$32,IF(A1113&gt;Data!$G$11*0.25,$C$13,$C$13*10)),"")</f>
        <v/>
      </c>
      <c r="H1113" s="43" t="str">
        <f>IF(A1113&lt;&gt;"",IF(Data!$G$9="constant",$C$13,IF(Data!$G$9="squeeze",G1113,F1113)),"")</f>
        <v/>
      </c>
      <c r="I1113" s="38" t="str">
        <f ca="1">IF(ISNUMBER(A1113),NORMINV(RAND(),0,IF(AND(Data!$G$9="squeeze",A1113&lt;Data!$G$11*0.25),$H$32,1)*$C$30*$C$13)*($C$14*$C$12),"")</f>
        <v/>
      </c>
      <c r="J1113" s="42" t="str">
        <f ca="1">IFERROR(IF(Data!$C$6="Real",B1113,I1113+J1112+($C$14*$C$12)*(NORMINV(RAND(),$C$15,CHOOSE($G$13,$C$13,F1113,G1113)))),"")</f>
        <v/>
      </c>
      <c r="K1113" s="88" t="str">
        <f>IF(ISNUMBER(A1113), IF($G$16="fixed",$G$17,MIN(H1113*Data!$C$7*$C$16*0.5,$C$17*Data!$C$7))*$C$12,"")</f>
        <v/>
      </c>
      <c r="L1113" s="42" t="str">
        <f t="shared" ca="1" si="524"/>
        <v/>
      </c>
      <c r="M1113" s="44" t="str">
        <f t="shared" ca="1" si="525"/>
        <v/>
      </c>
      <c r="N1113" s="44" t="str">
        <f t="shared" ca="1" si="526"/>
        <v/>
      </c>
      <c r="O1113" s="108" t="str">
        <f t="shared" si="501"/>
        <v/>
      </c>
      <c r="P1113" s="102" t="str">
        <f t="shared" si="502"/>
        <v/>
      </c>
      <c r="Q1113" s="102" t="str">
        <f t="shared" si="503"/>
        <v/>
      </c>
      <c r="R1113" s="120" t="str">
        <f t="shared" si="521"/>
        <v/>
      </c>
      <c r="S1113" s="54" t="str">
        <f t="shared" si="522"/>
        <v/>
      </c>
      <c r="T1113" s="5" t="str">
        <f t="shared" si="504"/>
        <v/>
      </c>
      <c r="U1113" s="152" t="str">
        <f t="shared" si="505"/>
        <v/>
      </c>
      <c r="V1113" s="152" t="str">
        <f t="shared" si="506"/>
        <v/>
      </c>
      <c r="W1113" s="153" t="str">
        <f t="shared" si="507"/>
        <v/>
      </c>
      <c r="X1113" s="153" t="str">
        <f t="shared" si="508"/>
        <v/>
      </c>
      <c r="Y1113" s="153" t="str">
        <f t="shared" si="509"/>
        <v/>
      </c>
      <c r="Z1113" s="153" t="str">
        <f t="shared" si="510"/>
        <v/>
      </c>
      <c r="AA1113" s="152" t="str">
        <f t="shared" si="511"/>
        <v/>
      </c>
      <c r="AB1113" s="152" t="str">
        <f t="shared" si="512"/>
        <v/>
      </c>
      <c r="AC1113" s="154" t="str">
        <f t="shared" si="513"/>
        <v/>
      </c>
      <c r="AD1113" s="154" t="str">
        <f t="shared" si="514"/>
        <v/>
      </c>
      <c r="AE1113" s="3" t="str">
        <f t="shared" si="515"/>
        <v/>
      </c>
      <c r="AF1113" s="3" t="str">
        <f t="shared" si="516"/>
        <v/>
      </c>
      <c r="AG1113" s="3" t="str">
        <f t="shared" si="523"/>
        <v/>
      </c>
      <c r="AH1113" s="4" t="str">
        <f t="shared" si="517"/>
        <v/>
      </c>
      <c r="AI1113" s="75" t="str">
        <f t="shared" si="518"/>
        <v/>
      </c>
      <c r="AJ1113" s="75" t="str">
        <f t="shared" si="519"/>
        <v/>
      </c>
    </row>
    <row r="1114" spans="1:36">
      <c r="A1114" s="41" t="str">
        <f t="shared" si="520"/>
        <v/>
      </c>
      <c r="B1114" s="150" t="str">
        <f>IF(ISNUMBER(A1114),INDEX('MetaTrader Import'!$H$13:$J$5893,TRUNC(((A1114-$A$39+1)-1)/3)+1,MOD((A1114-$A$39+1)-1,3)+1),"")</f>
        <v/>
      </c>
      <c r="C1114" s="43" t="str">
        <f t="shared" si="497"/>
        <v/>
      </c>
      <c r="D1114" s="43" t="str">
        <f t="shared" ca="1" si="498"/>
        <v/>
      </c>
      <c r="E1114" s="43" t="str">
        <f t="shared" si="499"/>
        <v/>
      </c>
      <c r="F1114" s="43" t="str">
        <f t="shared" si="500"/>
        <v/>
      </c>
      <c r="G1114" s="43" t="str">
        <f>IF(A1114&lt;&gt;"",IF(A1114&lt;Data!$G$11*0.25,$C$13/$G$32,IF(A1114&gt;Data!$G$11*0.25,$C$13,$C$13*10)),"")</f>
        <v/>
      </c>
      <c r="H1114" s="43" t="str">
        <f>IF(A1114&lt;&gt;"",IF(Data!$G$9="constant",$C$13,IF(Data!$G$9="squeeze",G1114,F1114)),"")</f>
        <v/>
      </c>
      <c r="I1114" s="38" t="str">
        <f ca="1">IF(ISNUMBER(A1114),NORMINV(RAND(),0,IF(AND(Data!$G$9="squeeze",A1114&lt;Data!$G$11*0.25),$H$32,1)*$C$30*$C$13)*($C$14*$C$12),"")</f>
        <v/>
      </c>
      <c r="J1114" s="42" t="str">
        <f ca="1">IFERROR(IF(Data!$C$6="Real",B1114,I1114+J1113+($C$14*$C$12)*(NORMINV(RAND(),$C$15,CHOOSE($G$13,$C$13,F1114,G1114)))),"")</f>
        <v/>
      </c>
      <c r="K1114" s="88" t="str">
        <f>IF(ISNUMBER(A1114), IF($G$16="fixed",$G$17,MIN(H1114*Data!$C$7*$C$16*0.5,$C$17*Data!$C$7))*$C$12,"")</f>
        <v/>
      </c>
      <c r="L1114" s="42" t="str">
        <f t="shared" ca="1" si="524"/>
        <v/>
      </c>
      <c r="M1114" s="44" t="str">
        <f t="shared" ca="1" si="525"/>
        <v/>
      </c>
      <c r="N1114" s="44" t="str">
        <f t="shared" ca="1" si="526"/>
        <v/>
      </c>
      <c r="O1114" s="108" t="str">
        <f t="shared" si="501"/>
        <v/>
      </c>
      <c r="P1114" s="102" t="str">
        <f t="shared" si="502"/>
        <v/>
      </c>
      <c r="Q1114" s="102" t="str">
        <f t="shared" si="503"/>
        <v/>
      </c>
      <c r="R1114" s="120" t="str">
        <f t="shared" si="521"/>
        <v/>
      </c>
      <c r="S1114" s="54" t="str">
        <f t="shared" si="522"/>
        <v/>
      </c>
      <c r="T1114" s="5" t="str">
        <f t="shared" si="504"/>
        <v/>
      </c>
      <c r="U1114" s="152" t="str">
        <f t="shared" si="505"/>
        <v/>
      </c>
      <c r="V1114" s="152" t="str">
        <f t="shared" si="506"/>
        <v/>
      </c>
      <c r="W1114" s="153" t="str">
        <f t="shared" si="507"/>
        <v/>
      </c>
      <c r="X1114" s="153" t="str">
        <f t="shared" si="508"/>
        <v/>
      </c>
      <c r="Y1114" s="153" t="str">
        <f t="shared" si="509"/>
        <v/>
      </c>
      <c r="Z1114" s="153" t="str">
        <f t="shared" si="510"/>
        <v/>
      </c>
      <c r="AA1114" s="152" t="str">
        <f t="shared" si="511"/>
        <v/>
      </c>
      <c r="AB1114" s="152" t="str">
        <f t="shared" si="512"/>
        <v/>
      </c>
      <c r="AC1114" s="154" t="str">
        <f t="shared" si="513"/>
        <v/>
      </c>
      <c r="AD1114" s="154" t="str">
        <f t="shared" si="514"/>
        <v/>
      </c>
      <c r="AE1114" s="3" t="str">
        <f t="shared" si="515"/>
        <v/>
      </c>
      <c r="AF1114" s="3" t="str">
        <f t="shared" si="516"/>
        <v/>
      </c>
      <c r="AG1114" s="3" t="str">
        <f t="shared" si="523"/>
        <v/>
      </c>
      <c r="AH1114" s="4" t="str">
        <f t="shared" si="517"/>
        <v/>
      </c>
      <c r="AI1114" s="75" t="str">
        <f t="shared" si="518"/>
        <v/>
      </c>
      <c r="AJ1114" s="75" t="str">
        <f t="shared" si="519"/>
        <v/>
      </c>
    </row>
    <row r="1115" spans="1:36">
      <c r="A1115" s="41" t="str">
        <f t="shared" si="520"/>
        <v/>
      </c>
      <c r="B1115" s="150" t="str">
        <f>IF(ISNUMBER(A1115),INDEX('MetaTrader Import'!$H$13:$J$5893,TRUNC(((A1115-$A$39+1)-1)/3)+1,MOD((A1115-$A$39+1)-1,3)+1),"")</f>
        <v/>
      </c>
      <c r="C1115" s="43" t="str">
        <f t="shared" si="497"/>
        <v/>
      </c>
      <c r="D1115" s="43" t="str">
        <f t="shared" ca="1" si="498"/>
        <v/>
      </c>
      <c r="E1115" s="43" t="str">
        <f t="shared" si="499"/>
        <v/>
      </c>
      <c r="F1115" s="43" t="str">
        <f t="shared" si="500"/>
        <v/>
      </c>
      <c r="G1115" s="43" t="str">
        <f>IF(A1115&lt;&gt;"",IF(A1115&lt;Data!$G$11*0.25,$C$13/$G$32,IF(A1115&gt;Data!$G$11*0.25,$C$13,$C$13*10)),"")</f>
        <v/>
      </c>
      <c r="H1115" s="43" t="str">
        <f>IF(A1115&lt;&gt;"",IF(Data!$G$9="constant",$C$13,IF(Data!$G$9="squeeze",G1115,F1115)),"")</f>
        <v/>
      </c>
      <c r="I1115" s="38" t="str">
        <f ca="1">IF(ISNUMBER(A1115),NORMINV(RAND(),0,IF(AND(Data!$G$9="squeeze",A1115&lt;Data!$G$11*0.25),$H$32,1)*$C$30*$C$13)*($C$14*$C$12),"")</f>
        <v/>
      </c>
      <c r="J1115" s="42" t="str">
        <f ca="1">IFERROR(IF(Data!$C$6="Real",B1115,I1115+J1114+($C$14*$C$12)*(NORMINV(RAND(),$C$15,CHOOSE($G$13,$C$13,F1115,G1115)))),"")</f>
        <v/>
      </c>
      <c r="K1115" s="88" t="str">
        <f>IF(ISNUMBER(A1115), IF($G$16="fixed",$G$17,MIN(H1115*Data!$C$7*$C$16*0.5,$C$17*Data!$C$7))*$C$12,"")</f>
        <v/>
      </c>
      <c r="L1115" s="42" t="str">
        <f t="shared" ca="1" si="524"/>
        <v/>
      </c>
      <c r="M1115" s="44" t="str">
        <f t="shared" ca="1" si="525"/>
        <v/>
      </c>
      <c r="N1115" s="44" t="str">
        <f t="shared" ca="1" si="526"/>
        <v/>
      </c>
      <c r="O1115" s="108" t="str">
        <f t="shared" si="501"/>
        <v/>
      </c>
      <c r="P1115" s="102" t="str">
        <f t="shared" si="502"/>
        <v/>
      </c>
      <c r="Q1115" s="102" t="str">
        <f t="shared" si="503"/>
        <v/>
      </c>
      <c r="R1115" s="120" t="str">
        <f t="shared" si="521"/>
        <v/>
      </c>
      <c r="S1115" s="54" t="str">
        <f t="shared" si="522"/>
        <v/>
      </c>
      <c r="T1115" s="5" t="str">
        <f t="shared" si="504"/>
        <v/>
      </c>
      <c r="U1115" s="152" t="str">
        <f t="shared" si="505"/>
        <v/>
      </c>
      <c r="V1115" s="152" t="str">
        <f t="shared" si="506"/>
        <v/>
      </c>
      <c r="W1115" s="153" t="str">
        <f t="shared" si="507"/>
        <v/>
      </c>
      <c r="X1115" s="153" t="str">
        <f t="shared" si="508"/>
        <v/>
      </c>
      <c r="Y1115" s="153" t="str">
        <f t="shared" si="509"/>
        <v/>
      </c>
      <c r="Z1115" s="153" t="str">
        <f t="shared" si="510"/>
        <v/>
      </c>
      <c r="AA1115" s="152" t="str">
        <f t="shared" si="511"/>
        <v/>
      </c>
      <c r="AB1115" s="152" t="str">
        <f t="shared" si="512"/>
        <v/>
      </c>
      <c r="AC1115" s="154" t="str">
        <f t="shared" si="513"/>
        <v/>
      </c>
      <c r="AD1115" s="154" t="str">
        <f t="shared" si="514"/>
        <v/>
      </c>
      <c r="AE1115" s="3" t="str">
        <f t="shared" si="515"/>
        <v/>
      </c>
      <c r="AF1115" s="3" t="str">
        <f t="shared" si="516"/>
        <v/>
      </c>
      <c r="AG1115" s="3" t="str">
        <f t="shared" si="523"/>
        <v/>
      </c>
      <c r="AH1115" s="4" t="str">
        <f t="shared" si="517"/>
        <v/>
      </c>
      <c r="AI1115" s="75" t="str">
        <f t="shared" si="518"/>
        <v/>
      </c>
      <c r="AJ1115" s="75" t="str">
        <f t="shared" si="519"/>
        <v/>
      </c>
    </row>
    <row r="1116" spans="1:36">
      <c r="A1116" s="41" t="str">
        <f t="shared" si="520"/>
        <v/>
      </c>
      <c r="B1116" s="150" t="str">
        <f>IF(ISNUMBER(A1116),INDEX('MetaTrader Import'!$H$13:$J$5893,TRUNC(((A1116-$A$39+1)-1)/3)+1,MOD((A1116-$A$39+1)-1,3)+1),"")</f>
        <v/>
      </c>
      <c r="C1116" s="43" t="str">
        <f t="shared" si="497"/>
        <v/>
      </c>
      <c r="D1116" s="43" t="str">
        <f t="shared" ca="1" si="498"/>
        <v/>
      </c>
      <c r="E1116" s="43" t="str">
        <f t="shared" si="499"/>
        <v/>
      </c>
      <c r="F1116" s="43" t="str">
        <f t="shared" si="500"/>
        <v/>
      </c>
      <c r="G1116" s="43" t="str">
        <f>IF(A1116&lt;&gt;"",IF(A1116&lt;Data!$G$11*0.25,$C$13/$G$32,IF(A1116&gt;Data!$G$11*0.25,$C$13,$C$13*10)),"")</f>
        <v/>
      </c>
      <c r="H1116" s="43" t="str">
        <f>IF(A1116&lt;&gt;"",IF(Data!$G$9="constant",$C$13,IF(Data!$G$9="squeeze",G1116,F1116)),"")</f>
        <v/>
      </c>
      <c r="I1116" s="38" t="str">
        <f ca="1">IF(ISNUMBER(A1116),NORMINV(RAND(),0,IF(AND(Data!$G$9="squeeze",A1116&lt;Data!$G$11*0.25),$H$32,1)*$C$30*$C$13)*($C$14*$C$12),"")</f>
        <v/>
      </c>
      <c r="J1116" s="42" t="str">
        <f ca="1">IFERROR(IF(Data!$C$6="Real",B1116,I1116+J1115+($C$14*$C$12)*(NORMINV(RAND(),$C$15,CHOOSE($G$13,$C$13,F1116,G1116)))),"")</f>
        <v/>
      </c>
      <c r="K1116" s="88" t="str">
        <f>IF(ISNUMBER(A1116), IF($G$16="fixed",$G$17,MIN(H1116*Data!$C$7*$C$16*0.5,$C$17*Data!$C$7))*$C$12,"")</f>
        <v/>
      </c>
      <c r="L1116" s="42" t="str">
        <f t="shared" ca="1" si="524"/>
        <v/>
      </c>
      <c r="M1116" s="44" t="str">
        <f t="shared" ca="1" si="525"/>
        <v/>
      </c>
      <c r="N1116" s="44" t="str">
        <f t="shared" ca="1" si="526"/>
        <v/>
      </c>
      <c r="O1116" s="108" t="str">
        <f t="shared" si="501"/>
        <v/>
      </c>
      <c r="P1116" s="102" t="str">
        <f t="shared" si="502"/>
        <v/>
      </c>
      <c r="Q1116" s="102" t="str">
        <f t="shared" si="503"/>
        <v/>
      </c>
      <c r="R1116" s="120" t="str">
        <f t="shared" si="521"/>
        <v/>
      </c>
      <c r="S1116" s="54" t="str">
        <f t="shared" si="522"/>
        <v/>
      </c>
      <c r="T1116" s="5" t="str">
        <f t="shared" si="504"/>
        <v/>
      </c>
      <c r="U1116" s="152" t="str">
        <f t="shared" si="505"/>
        <v/>
      </c>
      <c r="V1116" s="152" t="str">
        <f t="shared" si="506"/>
        <v/>
      </c>
      <c r="W1116" s="153" t="str">
        <f t="shared" si="507"/>
        <v/>
      </c>
      <c r="X1116" s="153" t="str">
        <f t="shared" si="508"/>
        <v/>
      </c>
      <c r="Y1116" s="153" t="str">
        <f t="shared" si="509"/>
        <v/>
      </c>
      <c r="Z1116" s="153" t="str">
        <f t="shared" si="510"/>
        <v/>
      </c>
      <c r="AA1116" s="152" t="str">
        <f t="shared" si="511"/>
        <v/>
      </c>
      <c r="AB1116" s="152" t="str">
        <f t="shared" si="512"/>
        <v/>
      </c>
      <c r="AC1116" s="154" t="str">
        <f t="shared" si="513"/>
        <v/>
      </c>
      <c r="AD1116" s="154" t="str">
        <f t="shared" si="514"/>
        <v/>
      </c>
      <c r="AE1116" s="3" t="str">
        <f t="shared" si="515"/>
        <v/>
      </c>
      <c r="AF1116" s="3" t="str">
        <f t="shared" si="516"/>
        <v/>
      </c>
      <c r="AG1116" s="3" t="str">
        <f t="shared" si="523"/>
        <v/>
      </c>
      <c r="AH1116" s="4" t="str">
        <f t="shared" si="517"/>
        <v/>
      </c>
      <c r="AI1116" s="75" t="str">
        <f t="shared" si="518"/>
        <v/>
      </c>
      <c r="AJ1116" s="75" t="str">
        <f t="shared" si="519"/>
        <v/>
      </c>
    </row>
    <row r="1117" spans="1:36">
      <c r="A1117" s="41" t="str">
        <f t="shared" si="520"/>
        <v/>
      </c>
      <c r="B1117" s="150" t="str">
        <f>IF(ISNUMBER(A1117),INDEX('MetaTrader Import'!$H$13:$J$5893,TRUNC(((A1117-$A$39+1)-1)/3)+1,MOD((A1117-$A$39+1)-1,3)+1),"")</f>
        <v/>
      </c>
      <c r="C1117" s="43" t="str">
        <f t="shared" si="497"/>
        <v/>
      </c>
      <c r="D1117" s="43" t="str">
        <f t="shared" ca="1" si="498"/>
        <v/>
      </c>
      <c r="E1117" s="43" t="str">
        <f t="shared" si="499"/>
        <v/>
      </c>
      <c r="F1117" s="43" t="str">
        <f t="shared" si="500"/>
        <v/>
      </c>
      <c r="G1117" s="43" t="str">
        <f>IF(A1117&lt;&gt;"",IF(A1117&lt;Data!$G$11*0.25,$C$13/$G$32,IF(A1117&gt;Data!$G$11*0.25,$C$13,$C$13*10)),"")</f>
        <v/>
      </c>
      <c r="H1117" s="43" t="str">
        <f>IF(A1117&lt;&gt;"",IF(Data!$G$9="constant",$C$13,IF(Data!$G$9="squeeze",G1117,F1117)),"")</f>
        <v/>
      </c>
      <c r="I1117" s="38" t="str">
        <f ca="1">IF(ISNUMBER(A1117),NORMINV(RAND(),0,IF(AND(Data!$G$9="squeeze",A1117&lt;Data!$G$11*0.25),$H$32,1)*$C$30*$C$13)*($C$14*$C$12),"")</f>
        <v/>
      </c>
      <c r="J1117" s="42" t="str">
        <f ca="1">IFERROR(IF(Data!$C$6="Real",B1117,I1117+J1116+($C$14*$C$12)*(NORMINV(RAND(),$C$15,CHOOSE($G$13,$C$13,F1117,G1117)))),"")</f>
        <v/>
      </c>
      <c r="K1117" s="88" t="str">
        <f>IF(ISNUMBER(A1117), IF($G$16="fixed",$G$17,MIN(H1117*Data!$C$7*$C$16*0.5,$C$17*Data!$C$7))*$C$12,"")</f>
        <v/>
      </c>
      <c r="L1117" s="42" t="str">
        <f t="shared" ca="1" si="524"/>
        <v/>
      </c>
      <c r="M1117" s="44" t="str">
        <f t="shared" ca="1" si="525"/>
        <v/>
      </c>
      <c r="N1117" s="44" t="str">
        <f t="shared" ca="1" si="526"/>
        <v/>
      </c>
      <c r="O1117" s="108" t="str">
        <f t="shared" si="501"/>
        <v/>
      </c>
      <c r="P1117" s="102" t="str">
        <f t="shared" si="502"/>
        <v/>
      </c>
      <c r="Q1117" s="102" t="str">
        <f t="shared" si="503"/>
        <v/>
      </c>
      <c r="R1117" s="120" t="str">
        <f t="shared" si="521"/>
        <v/>
      </c>
      <c r="S1117" s="54" t="str">
        <f t="shared" si="522"/>
        <v/>
      </c>
      <c r="T1117" s="5" t="str">
        <f t="shared" si="504"/>
        <v/>
      </c>
      <c r="U1117" s="152" t="str">
        <f t="shared" si="505"/>
        <v/>
      </c>
      <c r="V1117" s="152" t="str">
        <f t="shared" si="506"/>
        <v/>
      </c>
      <c r="W1117" s="153" t="str">
        <f t="shared" si="507"/>
        <v/>
      </c>
      <c r="X1117" s="153" t="str">
        <f t="shared" si="508"/>
        <v/>
      </c>
      <c r="Y1117" s="153" t="str">
        <f t="shared" si="509"/>
        <v/>
      </c>
      <c r="Z1117" s="153" t="str">
        <f t="shared" si="510"/>
        <v/>
      </c>
      <c r="AA1117" s="152" t="str">
        <f t="shared" si="511"/>
        <v/>
      </c>
      <c r="AB1117" s="152" t="str">
        <f t="shared" si="512"/>
        <v/>
      </c>
      <c r="AC1117" s="154" t="str">
        <f t="shared" si="513"/>
        <v/>
      </c>
      <c r="AD1117" s="154" t="str">
        <f t="shared" si="514"/>
        <v/>
      </c>
      <c r="AE1117" s="3" t="str">
        <f t="shared" si="515"/>
        <v/>
      </c>
      <c r="AF1117" s="3" t="str">
        <f t="shared" si="516"/>
        <v/>
      </c>
      <c r="AG1117" s="3" t="str">
        <f t="shared" si="523"/>
        <v/>
      </c>
      <c r="AH1117" s="4" t="str">
        <f t="shared" si="517"/>
        <v/>
      </c>
      <c r="AI1117" s="75" t="str">
        <f t="shared" si="518"/>
        <v/>
      </c>
      <c r="AJ1117" s="75" t="str">
        <f t="shared" si="519"/>
        <v/>
      </c>
    </row>
    <row r="1118" spans="1:36">
      <c r="A1118" s="41" t="str">
        <f t="shared" si="520"/>
        <v/>
      </c>
      <c r="B1118" s="150" t="str">
        <f>IF(ISNUMBER(A1118),INDEX('MetaTrader Import'!$H$13:$J$5893,TRUNC(((A1118-$A$39+1)-1)/3)+1,MOD((A1118-$A$39+1)-1,3)+1),"")</f>
        <v/>
      </c>
      <c r="C1118" s="43" t="str">
        <f t="shared" si="497"/>
        <v/>
      </c>
      <c r="D1118" s="43" t="str">
        <f t="shared" ca="1" si="498"/>
        <v/>
      </c>
      <c r="E1118" s="43" t="str">
        <f t="shared" si="499"/>
        <v/>
      </c>
      <c r="F1118" s="43" t="str">
        <f t="shared" si="500"/>
        <v/>
      </c>
      <c r="G1118" s="43" t="str">
        <f>IF(A1118&lt;&gt;"",IF(A1118&lt;Data!$G$11*0.25,$C$13/$G$32,IF(A1118&gt;Data!$G$11*0.25,$C$13,$C$13*10)),"")</f>
        <v/>
      </c>
      <c r="H1118" s="43" t="str">
        <f>IF(A1118&lt;&gt;"",IF(Data!$G$9="constant",$C$13,IF(Data!$G$9="squeeze",G1118,F1118)),"")</f>
        <v/>
      </c>
      <c r="I1118" s="38" t="str">
        <f ca="1">IF(ISNUMBER(A1118),NORMINV(RAND(),0,IF(AND(Data!$G$9="squeeze",A1118&lt;Data!$G$11*0.25),$H$32,1)*$C$30*$C$13)*($C$14*$C$12),"")</f>
        <v/>
      </c>
      <c r="J1118" s="42" t="str">
        <f ca="1">IFERROR(IF(Data!$C$6="Real",B1118,I1118+J1117+($C$14*$C$12)*(NORMINV(RAND(),$C$15,CHOOSE($G$13,$C$13,F1118,G1118)))),"")</f>
        <v/>
      </c>
      <c r="K1118" s="88" t="str">
        <f>IF(ISNUMBER(A1118), IF($G$16="fixed",$G$17,MIN(H1118*Data!$C$7*$C$16*0.5,$C$17*Data!$C$7))*$C$12,"")</f>
        <v/>
      </c>
      <c r="L1118" s="42" t="str">
        <f t="shared" ca="1" si="524"/>
        <v/>
      </c>
      <c r="M1118" s="44" t="str">
        <f t="shared" ca="1" si="525"/>
        <v/>
      </c>
      <c r="N1118" s="44" t="str">
        <f t="shared" ca="1" si="526"/>
        <v/>
      </c>
      <c r="O1118" s="108" t="str">
        <f t="shared" si="501"/>
        <v/>
      </c>
      <c r="P1118" s="102" t="str">
        <f t="shared" si="502"/>
        <v/>
      </c>
      <c r="Q1118" s="102" t="str">
        <f t="shared" si="503"/>
        <v/>
      </c>
      <c r="R1118" s="120" t="str">
        <f t="shared" si="521"/>
        <v/>
      </c>
      <c r="S1118" s="54" t="str">
        <f t="shared" si="522"/>
        <v/>
      </c>
      <c r="T1118" s="5" t="str">
        <f t="shared" si="504"/>
        <v/>
      </c>
      <c r="U1118" s="152" t="str">
        <f t="shared" si="505"/>
        <v/>
      </c>
      <c r="V1118" s="152" t="str">
        <f t="shared" si="506"/>
        <v/>
      </c>
      <c r="W1118" s="153" t="str">
        <f t="shared" si="507"/>
        <v/>
      </c>
      <c r="X1118" s="153" t="str">
        <f t="shared" si="508"/>
        <v/>
      </c>
      <c r="Y1118" s="153" t="str">
        <f t="shared" si="509"/>
        <v/>
      </c>
      <c r="Z1118" s="153" t="str">
        <f t="shared" si="510"/>
        <v/>
      </c>
      <c r="AA1118" s="152" t="str">
        <f t="shared" si="511"/>
        <v/>
      </c>
      <c r="AB1118" s="152" t="str">
        <f t="shared" si="512"/>
        <v/>
      </c>
      <c r="AC1118" s="154" t="str">
        <f t="shared" si="513"/>
        <v/>
      </c>
      <c r="AD1118" s="154" t="str">
        <f t="shared" si="514"/>
        <v/>
      </c>
      <c r="AE1118" s="3" t="str">
        <f t="shared" si="515"/>
        <v/>
      </c>
      <c r="AF1118" s="3" t="str">
        <f t="shared" si="516"/>
        <v/>
      </c>
      <c r="AG1118" s="3" t="str">
        <f t="shared" si="523"/>
        <v/>
      </c>
      <c r="AH1118" s="4" t="str">
        <f t="shared" si="517"/>
        <v/>
      </c>
      <c r="AI1118" s="75" t="str">
        <f t="shared" si="518"/>
        <v/>
      </c>
      <c r="AJ1118" s="75" t="str">
        <f t="shared" si="519"/>
        <v/>
      </c>
    </row>
    <row r="1119" spans="1:36">
      <c r="A1119" s="41" t="str">
        <f t="shared" si="520"/>
        <v/>
      </c>
      <c r="B1119" s="150" t="str">
        <f>IF(ISNUMBER(A1119),INDEX('MetaTrader Import'!$H$13:$J$5893,TRUNC(((A1119-$A$39+1)-1)/3)+1,MOD((A1119-$A$39+1)-1,3)+1),"")</f>
        <v/>
      </c>
      <c r="C1119" s="43" t="str">
        <f t="shared" si="497"/>
        <v/>
      </c>
      <c r="D1119" s="43" t="str">
        <f t="shared" ca="1" si="498"/>
        <v/>
      </c>
      <c r="E1119" s="43" t="str">
        <f t="shared" si="499"/>
        <v/>
      </c>
      <c r="F1119" s="43" t="str">
        <f t="shared" si="500"/>
        <v/>
      </c>
      <c r="G1119" s="43" t="str">
        <f>IF(A1119&lt;&gt;"",IF(A1119&lt;Data!$G$11*0.25,$C$13/$G$32,IF(A1119&gt;Data!$G$11*0.25,$C$13,$C$13*10)),"")</f>
        <v/>
      </c>
      <c r="H1119" s="43" t="str">
        <f>IF(A1119&lt;&gt;"",IF(Data!$G$9="constant",$C$13,IF(Data!$G$9="squeeze",G1119,F1119)),"")</f>
        <v/>
      </c>
      <c r="I1119" s="38" t="str">
        <f ca="1">IF(ISNUMBER(A1119),NORMINV(RAND(),0,IF(AND(Data!$G$9="squeeze",A1119&lt;Data!$G$11*0.25),$H$32,1)*$C$30*$C$13)*($C$14*$C$12),"")</f>
        <v/>
      </c>
      <c r="J1119" s="42" t="str">
        <f ca="1">IFERROR(IF(Data!$C$6="Real",B1119,I1119+J1118+($C$14*$C$12)*(NORMINV(RAND(),$C$15,CHOOSE($G$13,$C$13,F1119,G1119)))),"")</f>
        <v/>
      </c>
      <c r="K1119" s="88" t="str">
        <f>IF(ISNUMBER(A1119), IF($G$16="fixed",$G$17,MIN(H1119*Data!$C$7*$C$16*0.5,$C$17*Data!$C$7))*$C$12,"")</f>
        <v/>
      </c>
      <c r="L1119" s="42" t="str">
        <f t="shared" ca="1" si="524"/>
        <v/>
      </c>
      <c r="M1119" s="44" t="str">
        <f t="shared" ca="1" si="525"/>
        <v/>
      </c>
      <c r="N1119" s="44" t="str">
        <f t="shared" ca="1" si="526"/>
        <v/>
      </c>
      <c r="O1119" s="108" t="str">
        <f t="shared" si="501"/>
        <v/>
      </c>
      <c r="P1119" s="102" t="str">
        <f t="shared" si="502"/>
        <v/>
      </c>
      <c r="Q1119" s="102" t="str">
        <f t="shared" si="503"/>
        <v/>
      </c>
      <c r="R1119" s="120" t="str">
        <f t="shared" si="521"/>
        <v/>
      </c>
      <c r="S1119" s="54" t="str">
        <f t="shared" si="522"/>
        <v/>
      </c>
      <c r="T1119" s="5" t="str">
        <f t="shared" si="504"/>
        <v/>
      </c>
      <c r="U1119" s="152" t="str">
        <f t="shared" si="505"/>
        <v/>
      </c>
      <c r="V1119" s="152" t="str">
        <f t="shared" si="506"/>
        <v/>
      </c>
      <c r="W1119" s="153" t="str">
        <f t="shared" si="507"/>
        <v/>
      </c>
      <c r="X1119" s="153" t="str">
        <f t="shared" si="508"/>
        <v/>
      </c>
      <c r="Y1119" s="153" t="str">
        <f t="shared" si="509"/>
        <v/>
      </c>
      <c r="Z1119" s="153" t="str">
        <f t="shared" si="510"/>
        <v/>
      </c>
      <c r="AA1119" s="152" t="str">
        <f t="shared" si="511"/>
        <v/>
      </c>
      <c r="AB1119" s="152" t="str">
        <f t="shared" si="512"/>
        <v/>
      </c>
      <c r="AC1119" s="154" t="str">
        <f t="shared" si="513"/>
        <v/>
      </c>
      <c r="AD1119" s="154" t="str">
        <f t="shared" si="514"/>
        <v/>
      </c>
      <c r="AE1119" s="3" t="str">
        <f t="shared" si="515"/>
        <v/>
      </c>
      <c r="AF1119" s="3" t="str">
        <f t="shared" si="516"/>
        <v/>
      </c>
      <c r="AG1119" s="3" t="str">
        <f t="shared" si="523"/>
        <v/>
      </c>
      <c r="AH1119" s="4" t="str">
        <f t="shared" si="517"/>
        <v/>
      </c>
      <c r="AI1119" s="75" t="str">
        <f t="shared" si="518"/>
        <v/>
      </c>
      <c r="AJ1119" s="75" t="str">
        <f t="shared" si="519"/>
        <v/>
      </c>
    </row>
    <row r="1120" spans="1:36">
      <c r="A1120" s="41" t="str">
        <f t="shared" si="520"/>
        <v/>
      </c>
      <c r="B1120" s="150" t="str">
        <f>IF(ISNUMBER(A1120),INDEX('MetaTrader Import'!$H$13:$J$5893,TRUNC(((A1120-$A$39+1)-1)/3)+1,MOD((A1120-$A$39+1)-1,3)+1),"")</f>
        <v/>
      </c>
      <c r="C1120" s="43" t="str">
        <f t="shared" si="497"/>
        <v/>
      </c>
      <c r="D1120" s="43" t="str">
        <f t="shared" ca="1" si="498"/>
        <v/>
      </c>
      <c r="E1120" s="43" t="str">
        <f t="shared" si="499"/>
        <v/>
      </c>
      <c r="F1120" s="43" t="str">
        <f t="shared" si="500"/>
        <v/>
      </c>
      <c r="G1120" s="43" t="str">
        <f>IF(A1120&lt;&gt;"",IF(A1120&lt;Data!$G$11*0.25,$C$13/$G$32,IF(A1120&gt;Data!$G$11*0.25,$C$13,$C$13*10)),"")</f>
        <v/>
      </c>
      <c r="H1120" s="43" t="str">
        <f>IF(A1120&lt;&gt;"",IF(Data!$G$9="constant",$C$13,IF(Data!$G$9="squeeze",G1120,F1120)),"")</f>
        <v/>
      </c>
      <c r="I1120" s="38" t="str">
        <f ca="1">IF(ISNUMBER(A1120),NORMINV(RAND(),0,IF(AND(Data!$G$9="squeeze",A1120&lt;Data!$G$11*0.25),$H$32,1)*$C$30*$C$13)*($C$14*$C$12),"")</f>
        <v/>
      </c>
      <c r="J1120" s="42" t="str">
        <f ca="1">IFERROR(IF(Data!$C$6="Real",B1120,I1120+J1119+($C$14*$C$12)*(NORMINV(RAND(),$C$15,CHOOSE($G$13,$C$13,F1120,G1120)))),"")</f>
        <v/>
      </c>
      <c r="K1120" s="88" t="str">
        <f>IF(ISNUMBER(A1120), IF($G$16="fixed",$G$17,MIN(H1120*Data!$C$7*$C$16*0.5,$C$17*Data!$C$7))*$C$12,"")</f>
        <v/>
      </c>
      <c r="L1120" s="42" t="str">
        <f t="shared" ca="1" si="524"/>
        <v/>
      </c>
      <c r="M1120" s="44" t="str">
        <f t="shared" ca="1" si="525"/>
        <v/>
      </c>
      <c r="N1120" s="44" t="str">
        <f t="shared" ca="1" si="526"/>
        <v/>
      </c>
      <c r="O1120" s="108" t="str">
        <f t="shared" si="501"/>
        <v/>
      </c>
      <c r="P1120" s="102" t="str">
        <f t="shared" si="502"/>
        <v/>
      </c>
      <c r="Q1120" s="102" t="str">
        <f t="shared" si="503"/>
        <v/>
      </c>
      <c r="R1120" s="120" t="str">
        <f t="shared" si="521"/>
        <v/>
      </c>
      <c r="S1120" s="54" t="str">
        <f t="shared" si="522"/>
        <v/>
      </c>
      <c r="T1120" s="5" t="str">
        <f t="shared" si="504"/>
        <v/>
      </c>
      <c r="U1120" s="152" t="str">
        <f t="shared" si="505"/>
        <v/>
      </c>
      <c r="V1120" s="152" t="str">
        <f t="shared" si="506"/>
        <v/>
      </c>
      <c r="W1120" s="153" t="str">
        <f t="shared" si="507"/>
        <v/>
      </c>
      <c r="X1120" s="153" t="str">
        <f t="shared" si="508"/>
        <v/>
      </c>
      <c r="Y1120" s="153" t="str">
        <f t="shared" si="509"/>
        <v/>
      </c>
      <c r="Z1120" s="153" t="str">
        <f t="shared" si="510"/>
        <v/>
      </c>
      <c r="AA1120" s="152" t="str">
        <f t="shared" si="511"/>
        <v/>
      </c>
      <c r="AB1120" s="152" t="str">
        <f t="shared" si="512"/>
        <v/>
      </c>
      <c r="AC1120" s="154" t="str">
        <f t="shared" si="513"/>
        <v/>
      </c>
      <c r="AD1120" s="154" t="str">
        <f t="shared" si="514"/>
        <v/>
      </c>
      <c r="AE1120" s="3" t="str">
        <f t="shared" si="515"/>
        <v/>
      </c>
      <c r="AF1120" s="3" t="str">
        <f t="shared" si="516"/>
        <v/>
      </c>
      <c r="AG1120" s="3" t="str">
        <f t="shared" si="523"/>
        <v/>
      </c>
      <c r="AH1120" s="4" t="str">
        <f t="shared" si="517"/>
        <v/>
      </c>
      <c r="AI1120" s="75" t="str">
        <f t="shared" si="518"/>
        <v/>
      </c>
      <c r="AJ1120" s="75" t="str">
        <f t="shared" si="519"/>
        <v/>
      </c>
    </row>
    <row r="1121" spans="1:36">
      <c r="A1121" s="41" t="str">
        <f t="shared" si="520"/>
        <v/>
      </c>
      <c r="B1121" s="150" t="str">
        <f>IF(ISNUMBER(A1121),INDEX('MetaTrader Import'!$H$13:$J$5893,TRUNC(((A1121-$A$39+1)-1)/3)+1,MOD((A1121-$A$39+1)-1,3)+1),"")</f>
        <v/>
      </c>
      <c r="C1121" s="43" t="str">
        <f t="shared" si="497"/>
        <v/>
      </c>
      <c r="D1121" s="43" t="str">
        <f t="shared" ca="1" si="498"/>
        <v/>
      </c>
      <c r="E1121" s="43" t="str">
        <f t="shared" si="499"/>
        <v/>
      </c>
      <c r="F1121" s="43" t="str">
        <f t="shared" si="500"/>
        <v/>
      </c>
      <c r="G1121" s="43" t="str">
        <f>IF(A1121&lt;&gt;"",IF(A1121&lt;Data!$G$11*0.25,$C$13/$G$32,IF(A1121&gt;Data!$G$11*0.25,$C$13,$C$13*10)),"")</f>
        <v/>
      </c>
      <c r="H1121" s="43" t="str">
        <f>IF(A1121&lt;&gt;"",IF(Data!$G$9="constant",$C$13,IF(Data!$G$9="squeeze",G1121,F1121)),"")</f>
        <v/>
      </c>
      <c r="I1121" s="38" t="str">
        <f ca="1">IF(ISNUMBER(A1121),NORMINV(RAND(),0,IF(AND(Data!$G$9="squeeze",A1121&lt;Data!$G$11*0.25),$H$32,1)*$C$30*$C$13)*($C$14*$C$12),"")</f>
        <v/>
      </c>
      <c r="J1121" s="42" t="str">
        <f ca="1">IFERROR(IF(Data!$C$6="Real",B1121,I1121+J1120+($C$14*$C$12)*(NORMINV(RAND(),$C$15,CHOOSE($G$13,$C$13,F1121,G1121)))),"")</f>
        <v/>
      </c>
      <c r="K1121" s="88" t="str">
        <f>IF(ISNUMBER(A1121), IF($G$16="fixed",$G$17,MIN(H1121*Data!$C$7*$C$16*0.5,$C$17*Data!$C$7))*$C$12,"")</f>
        <v/>
      </c>
      <c r="L1121" s="42" t="str">
        <f t="shared" ca="1" si="524"/>
        <v/>
      </c>
      <c r="M1121" s="44" t="str">
        <f t="shared" ca="1" si="525"/>
        <v/>
      </c>
      <c r="N1121" s="44" t="str">
        <f t="shared" ca="1" si="526"/>
        <v/>
      </c>
      <c r="O1121" s="108" t="str">
        <f t="shared" si="501"/>
        <v/>
      </c>
      <c r="P1121" s="102" t="str">
        <f t="shared" si="502"/>
        <v/>
      </c>
      <c r="Q1121" s="102" t="str">
        <f t="shared" si="503"/>
        <v/>
      </c>
      <c r="R1121" s="120" t="str">
        <f t="shared" si="521"/>
        <v/>
      </c>
      <c r="S1121" s="54" t="str">
        <f t="shared" si="522"/>
        <v/>
      </c>
      <c r="T1121" s="5" t="str">
        <f t="shared" si="504"/>
        <v/>
      </c>
      <c r="U1121" s="152" t="str">
        <f t="shared" si="505"/>
        <v/>
      </c>
      <c r="V1121" s="152" t="str">
        <f t="shared" si="506"/>
        <v/>
      </c>
      <c r="W1121" s="153" t="str">
        <f t="shared" si="507"/>
        <v/>
      </c>
      <c r="X1121" s="153" t="str">
        <f t="shared" si="508"/>
        <v/>
      </c>
      <c r="Y1121" s="153" t="str">
        <f t="shared" si="509"/>
        <v/>
      </c>
      <c r="Z1121" s="153" t="str">
        <f t="shared" si="510"/>
        <v/>
      </c>
      <c r="AA1121" s="152" t="str">
        <f t="shared" si="511"/>
        <v/>
      </c>
      <c r="AB1121" s="152" t="str">
        <f t="shared" si="512"/>
        <v/>
      </c>
      <c r="AC1121" s="154" t="str">
        <f t="shared" si="513"/>
        <v/>
      </c>
      <c r="AD1121" s="154" t="str">
        <f t="shared" si="514"/>
        <v/>
      </c>
      <c r="AE1121" s="3" t="str">
        <f t="shared" si="515"/>
        <v/>
      </c>
      <c r="AF1121" s="3" t="str">
        <f t="shared" si="516"/>
        <v/>
      </c>
      <c r="AG1121" s="3" t="str">
        <f t="shared" si="523"/>
        <v/>
      </c>
      <c r="AH1121" s="4" t="str">
        <f t="shared" si="517"/>
        <v/>
      </c>
      <c r="AI1121" s="75" t="str">
        <f t="shared" si="518"/>
        <v/>
      </c>
      <c r="AJ1121" s="75" t="str">
        <f t="shared" si="519"/>
        <v/>
      </c>
    </row>
    <row r="1122" spans="1:36">
      <c r="A1122" s="41" t="str">
        <f t="shared" si="520"/>
        <v/>
      </c>
      <c r="B1122" s="150" t="str">
        <f>IF(ISNUMBER(A1122),INDEX('MetaTrader Import'!$H$13:$J$5893,TRUNC(((A1122-$A$39+1)-1)/3)+1,MOD((A1122-$A$39+1)-1,3)+1),"")</f>
        <v/>
      </c>
      <c r="C1122" s="43" t="str">
        <f t="shared" si="497"/>
        <v/>
      </c>
      <c r="D1122" s="43" t="str">
        <f t="shared" ca="1" si="498"/>
        <v/>
      </c>
      <c r="E1122" s="43" t="str">
        <f t="shared" si="499"/>
        <v/>
      </c>
      <c r="F1122" s="43" t="str">
        <f t="shared" si="500"/>
        <v/>
      </c>
      <c r="G1122" s="43" t="str">
        <f>IF(A1122&lt;&gt;"",IF(A1122&lt;Data!$G$11*0.25,$C$13/$G$32,IF(A1122&gt;Data!$G$11*0.25,$C$13,$C$13*10)),"")</f>
        <v/>
      </c>
      <c r="H1122" s="43" t="str">
        <f>IF(A1122&lt;&gt;"",IF(Data!$G$9="constant",$C$13,IF(Data!$G$9="squeeze",G1122,F1122)),"")</f>
        <v/>
      </c>
      <c r="I1122" s="38" t="str">
        <f ca="1">IF(ISNUMBER(A1122),NORMINV(RAND(),0,IF(AND(Data!$G$9="squeeze",A1122&lt;Data!$G$11*0.25),$H$32,1)*$C$30*$C$13)*($C$14*$C$12),"")</f>
        <v/>
      </c>
      <c r="J1122" s="42" t="str">
        <f ca="1">IFERROR(IF(Data!$C$6="Real",B1122,I1122+J1121+($C$14*$C$12)*(NORMINV(RAND(),$C$15,CHOOSE($G$13,$C$13,F1122,G1122)))),"")</f>
        <v/>
      </c>
      <c r="K1122" s="88" t="str">
        <f>IF(ISNUMBER(A1122), IF($G$16="fixed",$G$17,MIN(H1122*Data!$C$7*$C$16*0.5,$C$17*Data!$C$7))*$C$12,"")</f>
        <v/>
      </c>
      <c r="L1122" s="42" t="str">
        <f t="shared" ca="1" si="524"/>
        <v/>
      </c>
      <c r="M1122" s="44" t="str">
        <f t="shared" ca="1" si="525"/>
        <v/>
      </c>
      <c r="N1122" s="44" t="str">
        <f t="shared" ca="1" si="526"/>
        <v/>
      </c>
      <c r="O1122" s="108" t="str">
        <f t="shared" si="501"/>
        <v/>
      </c>
      <c r="P1122" s="102" t="str">
        <f t="shared" si="502"/>
        <v/>
      </c>
      <c r="Q1122" s="102" t="str">
        <f t="shared" si="503"/>
        <v/>
      </c>
      <c r="R1122" s="120" t="str">
        <f t="shared" si="521"/>
        <v/>
      </c>
      <c r="S1122" s="54" t="str">
        <f t="shared" si="522"/>
        <v/>
      </c>
      <c r="T1122" s="5" t="str">
        <f t="shared" si="504"/>
        <v/>
      </c>
      <c r="U1122" s="152" t="str">
        <f t="shared" si="505"/>
        <v/>
      </c>
      <c r="V1122" s="152" t="str">
        <f t="shared" si="506"/>
        <v/>
      </c>
      <c r="W1122" s="153" t="str">
        <f t="shared" si="507"/>
        <v/>
      </c>
      <c r="X1122" s="153" t="str">
        <f t="shared" si="508"/>
        <v/>
      </c>
      <c r="Y1122" s="153" t="str">
        <f t="shared" si="509"/>
        <v/>
      </c>
      <c r="Z1122" s="153" t="str">
        <f t="shared" si="510"/>
        <v/>
      </c>
      <c r="AA1122" s="152" t="str">
        <f t="shared" si="511"/>
        <v/>
      </c>
      <c r="AB1122" s="152" t="str">
        <f t="shared" si="512"/>
        <v/>
      </c>
      <c r="AC1122" s="154" t="str">
        <f t="shared" si="513"/>
        <v/>
      </c>
      <c r="AD1122" s="154" t="str">
        <f t="shared" si="514"/>
        <v/>
      </c>
      <c r="AE1122" s="3" t="str">
        <f t="shared" si="515"/>
        <v/>
      </c>
      <c r="AF1122" s="3" t="str">
        <f t="shared" si="516"/>
        <v/>
      </c>
      <c r="AG1122" s="3" t="str">
        <f t="shared" si="523"/>
        <v/>
      </c>
      <c r="AH1122" s="4" t="str">
        <f t="shared" si="517"/>
        <v/>
      </c>
      <c r="AI1122" s="75" t="str">
        <f t="shared" si="518"/>
        <v/>
      </c>
      <c r="AJ1122" s="75" t="str">
        <f t="shared" si="519"/>
        <v/>
      </c>
    </row>
    <row r="1123" spans="1:36">
      <c r="A1123" s="41" t="str">
        <f t="shared" si="520"/>
        <v/>
      </c>
      <c r="B1123" s="150" t="str">
        <f>IF(ISNUMBER(A1123),INDEX('MetaTrader Import'!$H$13:$J$5893,TRUNC(((A1123-$A$39+1)-1)/3)+1,MOD((A1123-$A$39+1)-1,3)+1),"")</f>
        <v/>
      </c>
      <c r="C1123" s="43" t="str">
        <f t="shared" si="497"/>
        <v/>
      </c>
      <c r="D1123" s="43" t="str">
        <f t="shared" ca="1" si="498"/>
        <v/>
      </c>
      <c r="E1123" s="43" t="str">
        <f t="shared" si="499"/>
        <v/>
      </c>
      <c r="F1123" s="43" t="str">
        <f t="shared" si="500"/>
        <v/>
      </c>
      <c r="G1123" s="43" t="str">
        <f>IF(A1123&lt;&gt;"",IF(A1123&lt;Data!$G$11*0.25,$C$13/$G$32,IF(A1123&gt;Data!$G$11*0.25,$C$13,$C$13*10)),"")</f>
        <v/>
      </c>
      <c r="H1123" s="43" t="str">
        <f>IF(A1123&lt;&gt;"",IF(Data!$G$9="constant",$C$13,IF(Data!$G$9="squeeze",G1123,F1123)),"")</f>
        <v/>
      </c>
      <c r="I1123" s="38" t="str">
        <f ca="1">IF(ISNUMBER(A1123),NORMINV(RAND(),0,IF(AND(Data!$G$9="squeeze",A1123&lt;Data!$G$11*0.25),$H$32,1)*$C$30*$C$13)*($C$14*$C$12),"")</f>
        <v/>
      </c>
      <c r="J1123" s="42" t="str">
        <f ca="1">IFERROR(IF(Data!$C$6="Real",B1123,I1123+J1122+($C$14*$C$12)*(NORMINV(RAND(),$C$15,CHOOSE($G$13,$C$13,F1123,G1123)))),"")</f>
        <v/>
      </c>
      <c r="K1123" s="88" t="str">
        <f>IF(ISNUMBER(A1123), IF($G$16="fixed",$G$17,MIN(H1123*Data!$C$7*$C$16*0.5,$C$17*Data!$C$7))*$C$12,"")</f>
        <v/>
      </c>
      <c r="L1123" s="42" t="str">
        <f t="shared" ca="1" si="524"/>
        <v/>
      </c>
      <c r="M1123" s="44" t="str">
        <f t="shared" ca="1" si="525"/>
        <v/>
      </c>
      <c r="N1123" s="44" t="str">
        <f t="shared" ca="1" si="526"/>
        <v/>
      </c>
      <c r="O1123" s="108" t="str">
        <f t="shared" si="501"/>
        <v/>
      </c>
      <c r="P1123" s="102" t="str">
        <f t="shared" si="502"/>
        <v/>
      </c>
      <c r="Q1123" s="102" t="str">
        <f t="shared" si="503"/>
        <v/>
      </c>
      <c r="R1123" s="120" t="str">
        <f t="shared" si="521"/>
        <v/>
      </c>
      <c r="S1123" s="54" t="str">
        <f t="shared" si="522"/>
        <v/>
      </c>
      <c r="T1123" s="5" t="str">
        <f t="shared" si="504"/>
        <v/>
      </c>
      <c r="U1123" s="152" t="str">
        <f t="shared" si="505"/>
        <v/>
      </c>
      <c r="V1123" s="152" t="str">
        <f t="shared" si="506"/>
        <v/>
      </c>
      <c r="W1123" s="153" t="str">
        <f t="shared" si="507"/>
        <v/>
      </c>
      <c r="X1123" s="153" t="str">
        <f t="shared" si="508"/>
        <v/>
      </c>
      <c r="Y1123" s="153" t="str">
        <f t="shared" si="509"/>
        <v/>
      </c>
      <c r="Z1123" s="153" t="str">
        <f t="shared" si="510"/>
        <v/>
      </c>
      <c r="AA1123" s="152" t="str">
        <f t="shared" si="511"/>
        <v/>
      </c>
      <c r="AB1123" s="152" t="str">
        <f t="shared" si="512"/>
        <v/>
      </c>
      <c r="AC1123" s="154" t="str">
        <f t="shared" si="513"/>
        <v/>
      </c>
      <c r="AD1123" s="154" t="str">
        <f t="shared" si="514"/>
        <v/>
      </c>
      <c r="AE1123" s="3" t="str">
        <f t="shared" si="515"/>
        <v/>
      </c>
      <c r="AF1123" s="3" t="str">
        <f t="shared" si="516"/>
        <v/>
      </c>
      <c r="AG1123" s="3" t="str">
        <f t="shared" si="523"/>
        <v/>
      </c>
      <c r="AH1123" s="4" t="str">
        <f t="shared" si="517"/>
        <v/>
      </c>
      <c r="AI1123" s="75" t="str">
        <f t="shared" si="518"/>
        <v/>
      </c>
      <c r="AJ1123" s="75" t="str">
        <f t="shared" si="519"/>
        <v/>
      </c>
    </row>
    <row r="1124" spans="1:36">
      <c r="A1124" s="41" t="str">
        <f t="shared" si="520"/>
        <v/>
      </c>
      <c r="B1124" s="150" t="str">
        <f>IF(ISNUMBER(A1124),INDEX('MetaTrader Import'!$H$13:$J$5893,TRUNC(((A1124-$A$39+1)-1)/3)+1,MOD((A1124-$A$39+1)-1,3)+1),"")</f>
        <v/>
      </c>
      <c r="C1124" s="43" t="str">
        <f t="shared" si="497"/>
        <v/>
      </c>
      <c r="D1124" s="43" t="str">
        <f t="shared" ca="1" si="498"/>
        <v/>
      </c>
      <c r="E1124" s="43" t="str">
        <f t="shared" si="499"/>
        <v/>
      </c>
      <c r="F1124" s="43" t="str">
        <f t="shared" si="500"/>
        <v/>
      </c>
      <c r="G1124" s="43" t="str">
        <f>IF(A1124&lt;&gt;"",IF(A1124&lt;Data!$G$11*0.25,$C$13/$G$32,IF(A1124&gt;Data!$G$11*0.25,$C$13,$C$13*10)),"")</f>
        <v/>
      </c>
      <c r="H1124" s="43" t="str">
        <f>IF(A1124&lt;&gt;"",IF(Data!$G$9="constant",$C$13,IF(Data!$G$9="squeeze",G1124,F1124)),"")</f>
        <v/>
      </c>
      <c r="I1124" s="38" t="str">
        <f ca="1">IF(ISNUMBER(A1124),NORMINV(RAND(),0,IF(AND(Data!$G$9="squeeze",A1124&lt;Data!$G$11*0.25),$H$32,1)*$C$30*$C$13)*($C$14*$C$12),"")</f>
        <v/>
      </c>
      <c r="J1124" s="42" t="str">
        <f ca="1">IFERROR(IF(Data!$C$6="Real",B1124,I1124+J1123+($C$14*$C$12)*(NORMINV(RAND(),$C$15,CHOOSE($G$13,$C$13,F1124,G1124)))),"")</f>
        <v/>
      </c>
      <c r="K1124" s="88" t="str">
        <f>IF(ISNUMBER(A1124), IF($G$16="fixed",$G$17,MIN(H1124*Data!$C$7*$C$16*0.5,$C$17*Data!$C$7))*$C$12,"")</f>
        <v/>
      </c>
      <c r="L1124" s="42" t="str">
        <f t="shared" ca="1" si="524"/>
        <v/>
      </c>
      <c r="M1124" s="44" t="str">
        <f t="shared" ca="1" si="525"/>
        <v/>
      </c>
      <c r="N1124" s="44" t="str">
        <f t="shared" ca="1" si="526"/>
        <v/>
      </c>
      <c r="O1124" s="108" t="str">
        <f t="shared" si="501"/>
        <v/>
      </c>
      <c r="P1124" s="102" t="str">
        <f t="shared" si="502"/>
        <v/>
      </c>
      <c r="Q1124" s="102" t="str">
        <f t="shared" si="503"/>
        <v/>
      </c>
      <c r="R1124" s="120" t="str">
        <f t="shared" si="521"/>
        <v/>
      </c>
      <c r="S1124" s="54" t="str">
        <f t="shared" si="522"/>
        <v/>
      </c>
      <c r="T1124" s="5" t="str">
        <f t="shared" si="504"/>
        <v/>
      </c>
      <c r="U1124" s="152" t="str">
        <f t="shared" si="505"/>
        <v/>
      </c>
      <c r="V1124" s="152" t="str">
        <f t="shared" si="506"/>
        <v/>
      </c>
      <c r="W1124" s="153" t="str">
        <f t="shared" si="507"/>
        <v/>
      </c>
      <c r="X1124" s="153" t="str">
        <f t="shared" si="508"/>
        <v/>
      </c>
      <c r="Y1124" s="153" t="str">
        <f t="shared" si="509"/>
        <v/>
      </c>
      <c r="Z1124" s="153" t="str">
        <f t="shared" si="510"/>
        <v/>
      </c>
      <c r="AA1124" s="152" t="str">
        <f t="shared" si="511"/>
        <v/>
      </c>
      <c r="AB1124" s="152" t="str">
        <f t="shared" si="512"/>
        <v/>
      </c>
      <c r="AC1124" s="154" t="str">
        <f t="shared" si="513"/>
        <v/>
      </c>
      <c r="AD1124" s="154" t="str">
        <f t="shared" si="514"/>
        <v/>
      </c>
      <c r="AE1124" s="3" t="str">
        <f t="shared" si="515"/>
        <v/>
      </c>
      <c r="AF1124" s="3" t="str">
        <f t="shared" si="516"/>
        <v/>
      </c>
      <c r="AG1124" s="3" t="str">
        <f t="shared" si="523"/>
        <v/>
      </c>
      <c r="AH1124" s="4" t="str">
        <f t="shared" si="517"/>
        <v/>
      </c>
      <c r="AI1124" s="75" t="str">
        <f t="shared" si="518"/>
        <v/>
      </c>
      <c r="AJ1124" s="75" t="str">
        <f t="shared" si="519"/>
        <v/>
      </c>
    </row>
    <row r="1125" spans="1:36">
      <c r="A1125" s="41" t="str">
        <f t="shared" si="520"/>
        <v/>
      </c>
      <c r="B1125" s="150" t="str">
        <f>IF(ISNUMBER(A1125),INDEX('MetaTrader Import'!$H$13:$J$5893,TRUNC(((A1125-$A$39+1)-1)/3)+1,MOD((A1125-$A$39+1)-1,3)+1),"")</f>
        <v/>
      </c>
      <c r="C1125" s="43" t="str">
        <f t="shared" si="497"/>
        <v/>
      </c>
      <c r="D1125" s="43" t="str">
        <f t="shared" ca="1" si="498"/>
        <v/>
      </c>
      <c r="E1125" s="43" t="str">
        <f t="shared" si="499"/>
        <v/>
      </c>
      <c r="F1125" s="43" t="str">
        <f t="shared" si="500"/>
        <v/>
      </c>
      <c r="G1125" s="43" t="str">
        <f>IF(A1125&lt;&gt;"",IF(A1125&lt;Data!$G$11*0.25,$C$13/$G$32,IF(A1125&gt;Data!$G$11*0.25,$C$13,$C$13*10)),"")</f>
        <v/>
      </c>
      <c r="H1125" s="43" t="str">
        <f>IF(A1125&lt;&gt;"",IF(Data!$G$9="constant",$C$13,IF(Data!$G$9="squeeze",G1125,F1125)),"")</f>
        <v/>
      </c>
      <c r="I1125" s="38" t="str">
        <f ca="1">IF(ISNUMBER(A1125),NORMINV(RAND(),0,IF(AND(Data!$G$9="squeeze",A1125&lt;Data!$G$11*0.25),$H$32,1)*$C$30*$C$13)*($C$14*$C$12),"")</f>
        <v/>
      </c>
      <c r="J1125" s="42" t="str">
        <f ca="1">IFERROR(IF(Data!$C$6="Real",B1125,I1125+J1124+($C$14*$C$12)*(NORMINV(RAND(),$C$15,CHOOSE($G$13,$C$13,F1125,G1125)))),"")</f>
        <v/>
      </c>
      <c r="K1125" s="88" t="str">
        <f>IF(ISNUMBER(A1125), IF($G$16="fixed",$G$17,MIN(H1125*Data!$C$7*$C$16*0.5,$C$17*Data!$C$7))*$C$12,"")</f>
        <v/>
      </c>
      <c r="L1125" s="42" t="str">
        <f t="shared" ca="1" si="524"/>
        <v/>
      </c>
      <c r="M1125" s="44" t="str">
        <f t="shared" ca="1" si="525"/>
        <v/>
      </c>
      <c r="N1125" s="44" t="str">
        <f t="shared" ca="1" si="526"/>
        <v/>
      </c>
      <c r="O1125" s="108" t="str">
        <f t="shared" si="501"/>
        <v/>
      </c>
      <c r="P1125" s="102" t="str">
        <f t="shared" si="502"/>
        <v/>
      </c>
      <c r="Q1125" s="102" t="str">
        <f t="shared" si="503"/>
        <v/>
      </c>
      <c r="R1125" s="120" t="str">
        <f t="shared" si="521"/>
        <v/>
      </c>
      <c r="S1125" s="54" t="str">
        <f t="shared" si="522"/>
        <v/>
      </c>
      <c r="T1125" s="5" t="str">
        <f t="shared" si="504"/>
        <v/>
      </c>
      <c r="U1125" s="152" t="str">
        <f t="shared" si="505"/>
        <v/>
      </c>
      <c r="V1125" s="152" t="str">
        <f t="shared" si="506"/>
        <v/>
      </c>
      <c r="W1125" s="153" t="str">
        <f t="shared" si="507"/>
        <v/>
      </c>
      <c r="X1125" s="153" t="str">
        <f t="shared" si="508"/>
        <v/>
      </c>
      <c r="Y1125" s="153" t="str">
        <f t="shared" si="509"/>
        <v/>
      </c>
      <c r="Z1125" s="153" t="str">
        <f t="shared" si="510"/>
        <v/>
      </c>
      <c r="AA1125" s="152" t="str">
        <f t="shared" si="511"/>
        <v/>
      </c>
      <c r="AB1125" s="152" t="str">
        <f t="shared" si="512"/>
        <v/>
      </c>
      <c r="AC1125" s="154" t="str">
        <f t="shared" si="513"/>
        <v/>
      </c>
      <c r="AD1125" s="154" t="str">
        <f t="shared" si="514"/>
        <v/>
      </c>
      <c r="AE1125" s="3" t="str">
        <f t="shared" si="515"/>
        <v/>
      </c>
      <c r="AF1125" s="3" t="str">
        <f t="shared" si="516"/>
        <v/>
      </c>
      <c r="AG1125" s="3" t="str">
        <f t="shared" si="523"/>
        <v/>
      </c>
      <c r="AH1125" s="4" t="str">
        <f t="shared" si="517"/>
        <v/>
      </c>
      <c r="AI1125" s="75" t="str">
        <f t="shared" si="518"/>
        <v/>
      </c>
      <c r="AJ1125" s="75" t="str">
        <f t="shared" si="519"/>
        <v/>
      </c>
    </row>
    <row r="1126" spans="1:36">
      <c r="A1126" s="41" t="str">
        <f t="shared" si="520"/>
        <v/>
      </c>
      <c r="B1126" s="150" t="str">
        <f>IF(ISNUMBER(A1126),INDEX('MetaTrader Import'!$H$13:$J$5893,TRUNC(((A1126-$A$39+1)-1)/3)+1,MOD((A1126-$A$39+1)-1,3)+1),"")</f>
        <v/>
      </c>
      <c r="C1126" s="43" t="str">
        <f t="shared" si="497"/>
        <v/>
      </c>
      <c r="D1126" s="43" t="str">
        <f t="shared" ca="1" si="498"/>
        <v/>
      </c>
      <c r="E1126" s="43" t="str">
        <f t="shared" si="499"/>
        <v/>
      </c>
      <c r="F1126" s="43" t="str">
        <f t="shared" si="500"/>
        <v/>
      </c>
      <c r="G1126" s="43" t="str">
        <f>IF(A1126&lt;&gt;"",IF(A1126&lt;Data!$G$11*0.25,$C$13/$G$32,IF(A1126&gt;Data!$G$11*0.25,$C$13,$C$13*10)),"")</f>
        <v/>
      </c>
      <c r="H1126" s="43" t="str">
        <f>IF(A1126&lt;&gt;"",IF(Data!$G$9="constant",$C$13,IF(Data!$G$9="squeeze",G1126,F1126)),"")</f>
        <v/>
      </c>
      <c r="I1126" s="38" t="str">
        <f ca="1">IF(ISNUMBER(A1126),NORMINV(RAND(),0,IF(AND(Data!$G$9="squeeze",A1126&lt;Data!$G$11*0.25),$H$32,1)*$C$30*$C$13)*($C$14*$C$12),"")</f>
        <v/>
      </c>
      <c r="J1126" s="42" t="str">
        <f ca="1">IFERROR(IF(Data!$C$6="Real",B1126,I1126+J1125+($C$14*$C$12)*(NORMINV(RAND(),$C$15,CHOOSE($G$13,$C$13,F1126,G1126)))),"")</f>
        <v/>
      </c>
      <c r="K1126" s="88" t="str">
        <f>IF(ISNUMBER(A1126), IF($G$16="fixed",$G$17,MIN(H1126*Data!$C$7*$C$16*0.5,$C$17*Data!$C$7))*$C$12,"")</f>
        <v/>
      </c>
      <c r="L1126" s="42" t="str">
        <f t="shared" ca="1" si="524"/>
        <v/>
      </c>
      <c r="M1126" s="44" t="str">
        <f t="shared" ca="1" si="525"/>
        <v/>
      </c>
      <c r="N1126" s="44" t="str">
        <f t="shared" ca="1" si="526"/>
        <v/>
      </c>
      <c r="O1126" s="108" t="str">
        <f t="shared" si="501"/>
        <v/>
      </c>
      <c r="P1126" s="102" t="str">
        <f t="shared" si="502"/>
        <v/>
      </c>
      <c r="Q1126" s="102" t="str">
        <f t="shared" si="503"/>
        <v/>
      </c>
      <c r="R1126" s="120" t="str">
        <f t="shared" si="521"/>
        <v/>
      </c>
      <c r="S1126" s="54" t="str">
        <f t="shared" si="522"/>
        <v/>
      </c>
      <c r="T1126" s="5" t="str">
        <f t="shared" si="504"/>
        <v/>
      </c>
      <c r="U1126" s="152" t="str">
        <f t="shared" si="505"/>
        <v/>
      </c>
      <c r="V1126" s="152" t="str">
        <f t="shared" si="506"/>
        <v/>
      </c>
      <c r="W1126" s="153" t="str">
        <f t="shared" si="507"/>
        <v/>
      </c>
      <c r="X1126" s="153" t="str">
        <f t="shared" si="508"/>
        <v/>
      </c>
      <c r="Y1126" s="153" t="str">
        <f t="shared" si="509"/>
        <v/>
      </c>
      <c r="Z1126" s="153" t="str">
        <f t="shared" si="510"/>
        <v/>
      </c>
      <c r="AA1126" s="152" t="str">
        <f t="shared" si="511"/>
        <v/>
      </c>
      <c r="AB1126" s="152" t="str">
        <f t="shared" si="512"/>
        <v/>
      </c>
      <c r="AC1126" s="154" t="str">
        <f t="shared" si="513"/>
        <v/>
      </c>
      <c r="AD1126" s="154" t="str">
        <f t="shared" si="514"/>
        <v/>
      </c>
      <c r="AE1126" s="3" t="str">
        <f t="shared" si="515"/>
        <v/>
      </c>
      <c r="AF1126" s="3" t="str">
        <f t="shared" si="516"/>
        <v/>
      </c>
      <c r="AG1126" s="3" t="str">
        <f t="shared" si="523"/>
        <v/>
      </c>
      <c r="AH1126" s="4" t="str">
        <f t="shared" si="517"/>
        <v/>
      </c>
      <c r="AI1126" s="75" t="str">
        <f t="shared" si="518"/>
        <v/>
      </c>
      <c r="AJ1126" s="75" t="str">
        <f t="shared" si="519"/>
        <v/>
      </c>
    </row>
    <row r="1127" spans="1:36">
      <c r="A1127" s="41" t="str">
        <f t="shared" si="520"/>
        <v/>
      </c>
      <c r="B1127" s="150" t="str">
        <f>IF(ISNUMBER(A1127),INDEX('MetaTrader Import'!$H$13:$J$5893,TRUNC(((A1127-$A$39+1)-1)/3)+1,MOD((A1127-$A$39+1)-1,3)+1),"")</f>
        <v/>
      </c>
      <c r="C1127" s="43" t="str">
        <f t="shared" si="497"/>
        <v/>
      </c>
      <c r="D1127" s="43" t="str">
        <f t="shared" ca="1" si="498"/>
        <v/>
      </c>
      <c r="E1127" s="43" t="str">
        <f t="shared" si="499"/>
        <v/>
      </c>
      <c r="F1127" s="43" t="str">
        <f t="shared" si="500"/>
        <v/>
      </c>
      <c r="G1127" s="43" t="str">
        <f>IF(A1127&lt;&gt;"",IF(A1127&lt;Data!$G$11*0.25,$C$13/$G$32,IF(A1127&gt;Data!$G$11*0.25,$C$13,$C$13*10)),"")</f>
        <v/>
      </c>
      <c r="H1127" s="43" t="str">
        <f>IF(A1127&lt;&gt;"",IF(Data!$G$9="constant",$C$13,IF(Data!$G$9="squeeze",G1127,F1127)),"")</f>
        <v/>
      </c>
      <c r="I1127" s="38" t="str">
        <f ca="1">IF(ISNUMBER(A1127),NORMINV(RAND(),0,IF(AND(Data!$G$9="squeeze",A1127&lt;Data!$G$11*0.25),$H$32,1)*$C$30*$C$13)*($C$14*$C$12),"")</f>
        <v/>
      </c>
      <c r="J1127" s="42" t="str">
        <f ca="1">IFERROR(IF(Data!$C$6="Real",B1127,I1127+J1126+($C$14*$C$12)*(NORMINV(RAND(),$C$15,CHOOSE($G$13,$C$13,F1127,G1127)))),"")</f>
        <v/>
      </c>
      <c r="K1127" s="88" t="str">
        <f>IF(ISNUMBER(A1127), IF($G$16="fixed",$G$17,MIN(H1127*Data!$C$7*$C$16*0.5,$C$17*Data!$C$7))*$C$12,"")</f>
        <v/>
      </c>
      <c r="L1127" s="42" t="str">
        <f t="shared" ca="1" si="524"/>
        <v/>
      </c>
      <c r="M1127" s="44" t="str">
        <f t="shared" ca="1" si="525"/>
        <v/>
      </c>
      <c r="N1127" s="44" t="str">
        <f t="shared" ca="1" si="526"/>
        <v/>
      </c>
      <c r="O1127" s="108" t="str">
        <f t="shared" si="501"/>
        <v/>
      </c>
      <c r="P1127" s="102" t="str">
        <f t="shared" si="502"/>
        <v/>
      </c>
      <c r="Q1127" s="102" t="str">
        <f t="shared" si="503"/>
        <v/>
      </c>
      <c r="R1127" s="120" t="str">
        <f t="shared" si="521"/>
        <v/>
      </c>
      <c r="S1127" s="54" t="str">
        <f t="shared" si="522"/>
        <v/>
      </c>
      <c r="T1127" s="5" t="str">
        <f t="shared" si="504"/>
        <v/>
      </c>
      <c r="U1127" s="152" t="str">
        <f t="shared" si="505"/>
        <v/>
      </c>
      <c r="V1127" s="152" t="str">
        <f t="shared" si="506"/>
        <v/>
      </c>
      <c r="W1127" s="153" t="str">
        <f t="shared" si="507"/>
        <v/>
      </c>
      <c r="X1127" s="153" t="str">
        <f t="shared" si="508"/>
        <v/>
      </c>
      <c r="Y1127" s="153" t="str">
        <f t="shared" si="509"/>
        <v/>
      </c>
      <c r="Z1127" s="153" t="str">
        <f t="shared" si="510"/>
        <v/>
      </c>
      <c r="AA1127" s="152" t="str">
        <f t="shared" si="511"/>
        <v/>
      </c>
      <c r="AB1127" s="152" t="str">
        <f t="shared" si="512"/>
        <v/>
      </c>
      <c r="AC1127" s="154" t="str">
        <f t="shared" si="513"/>
        <v/>
      </c>
      <c r="AD1127" s="154" t="str">
        <f t="shared" si="514"/>
        <v/>
      </c>
      <c r="AE1127" s="3" t="str">
        <f t="shared" si="515"/>
        <v/>
      </c>
      <c r="AF1127" s="3" t="str">
        <f t="shared" si="516"/>
        <v/>
      </c>
      <c r="AG1127" s="3" t="str">
        <f t="shared" si="523"/>
        <v/>
      </c>
      <c r="AH1127" s="4" t="str">
        <f t="shared" si="517"/>
        <v/>
      </c>
      <c r="AI1127" s="75" t="str">
        <f t="shared" si="518"/>
        <v/>
      </c>
      <c r="AJ1127" s="75" t="str">
        <f t="shared" si="519"/>
        <v/>
      </c>
    </row>
    <row r="1128" spans="1:36">
      <c r="A1128" s="41" t="str">
        <f t="shared" si="520"/>
        <v/>
      </c>
      <c r="B1128" s="150" t="str">
        <f>IF(ISNUMBER(A1128),INDEX('MetaTrader Import'!$H$13:$J$5893,TRUNC(((A1128-$A$39+1)-1)/3)+1,MOD((A1128-$A$39+1)-1,3)+1),"")</f>
        <v/>
      </c>
      <c r="C1128" s="43" t="str">
        <f t="shared" si="497"/>
        <v/>
      </c>
      <c r="D1128" s="43" t="str">
        <f t="shared" ca="1" si="498"/>
        <v/>
      </c>
      <c r="E1128" s="43" t="str">
        <f t="shared" si="499"/>
        <v/>
      </c>
      <c r="F1128" s="43" t="str">
        <f t="shared" si="500"/>
        <v/>
      </c>
      <c r="G1128" s="43" t="str">
        <f>IF(A1128&lt;&gt;"",IF(A1128&lt;Data!$G$11*0.25,$C$13/$G$32,IF(A1128&gt;Data!$G$11*0.25,$C$13,$C$13*10)),"")</f>
        <v/>
      </c>
      <c r="H1128" s="43" t="str">
        <f>IF(A1128&lt;&gt;"",IF(Data!$G$9="constant",$C$13,IF(Data!$G$9="squeeze",G1128,F1128)),"")</f>
        <v/>
      </c>
      <c r="I1128" s="38" t="str">
        <f ca="1">IF(ISNUMBER(A1128),NORMINV(RAND(),0,IF(AND(Data!$G$9="squeeze",A1128&lt;Data!$G$11*0.25),$H$32,1)*$C$30*$C$13)*($C$14*$C$12),"")</f>
        <v/>
      </c>
      <c r="J1128" s="42" t="str">
        <f ca="1">IFERROR(IF(Data!$C$6="Real",B1128,I1128+J1127+($C$14*$C$12)*(NORMINV(RAND(),$C$15,CHOOSE($G$13,$C$13,F1128,G1128)))),"")</f>
        <v/>
      </c>
      <c r="K1128" s="88" t="str">
        <f>IF(ISNUMBER(A1128), IF($G$16="fixed",$G$17,MIN(H1128*Data!$C$7*$C$16*0.5,$C$17*Data!$C$7))*$C$12,"")</f>
        <v/>
      </c>
      <c r="L1128" s="42" t="str">
        <f t="shared" ca="1" si="524"/>
        <v/>
      </c>
      <c r="M1128" s="44" t="str">
        <f t="shared" ca="1" si="525"/>
        <v/>
      </c>
      <c r="N1128" s="44" t="str">
        <f t="shared" ca="1" si="526"/>
        <v/>
      </c>
      <c r="O1128" s="108" t="str">
        <f t="shared" si="501"/>
        <v/>
      </c>
      <c r="P1128" s="102" t="str">
        <f t="shared" si="502"/>
        <v/>
      </c>
      <c r="Q1128" s="102" t="str">
        <f t="shared" si="503"/>
        <v/>
      </c>
      <c r="R1128" s="120" t="str">
        <f t="shared" si="521"/>
        <v/>
      </c>
      <c r="S1128" s="54" t="str">
        <f t="shared" si="522"/>
        <v/>
      </c>
      <c r="T1128" s="5" t="str">
        <f t="shared" si="504"/>
        <v/>
      </c>
      <c r="U1128" s="152" t="str">
        <f t="shared" si="505"/>
        <v/>
      </c>
      <c r="V1128" s="152" t="str">
        <f t="shared" si="506"/>
        <v/>
      </c>
      <c r="W1128" s="153" t="str">
        <f t="shared" si="507"/>
        <v/>
      </c>
      <c r="X1128" s="153" t="str">
        <f t="shared" si="508"/>
        <v/>
      </c>
      <c r="Y1128" s="153" t="str">
        <f t="shared" si="509"/>
        <v/>
      </c>
      <c r="Z1128" s="153" t="str">
        <f t="shared" si="510"/>
        <v/>
      </c>
      <c r="AA1128" s="152" t="str">
        <f t="shared" si="511"/>
        <v/>
      </c>
      <c r="AB1128" s="152" t="str">
        <f t="shared" si="512"/>
        <v/>
      </c>
      <c r="AC1128" s="154" t="str">
        <f t="shared" si="513"/>
        <v/>
      </c>
      <c r="AD1128" s="154" t="str">
        <f t="shared" si="514"/>
        <v/>
      </c>
      <c r="AE1128" s="3" t="str">
        <f t="shared" si="515"/>
        <v/>
      </c>
      <c r="AF1128" s="3" t="str">
        <f t="shared" si="516"/>
        <v/>
      </c>
      <c r="AG1128" s="3" t="str">
        <f t="shared" si="523"/>
        <v/>
      </c>
      <c r="AH1128" s="4" t="str">
        <f t="shared" si="517"/>
        <v/>
      </c>
      <c r="AI1128" s="75" t="str">
        <f t="shared" si="518"/>
        <v/>
      </c>
      <c r="AJ1128" s="75" t="str">
        <f t="shared" si="519"/>
        <v/>
      </c>
    </row>
    <row r="1129" spans="1:36">
      <c r="A1129" s="41" t="str">
        <f t="shared" si="520"/>
        <v/>
      </c>
      <c r="B1129" s="150" t="str">
        <f>IF(ISNUMBER(A1129),INDEX('MetaTrader Import'!$H$13:$J$5893,TRUNC(((A1129-$A$39+1)-1)/3)+1,MOD((A1129-$A$39+1)-1,3)+1),"")</f>
        <v/>
      </c>
      <c r="C1129" s="43" t="str">
        <f t="shared" si="497"/>
        <v/>
      </c>
      <c r="D1129" s="43" t="str">
        <f t="shared" ca="1" si="498"/>
        <v/>
      </c>
      <c r="E1129" s="43" t="str">
        <f t="shared" si="499"/>
        <v/>
      </c>
      <c r="F1129" s="43" t="str">
        <f t="shared" si="500"/>
        <v/>
      </c>
      <c r="G1129" s="43" t="str">
        <f>IF(A1129&lt;&gt;"",IF(A1129&lt;Data!$G$11*0.25,$C$13/$G$32,IF(A1129&gt;Data!$G$11*0.25,$C$13,$C$13*10)),"")</f>
        <v/>
      </c>
      <c r="H1129" s="43" t="str">
        <f>IF(A1129&lt;&gt;"",IF(Data!$G$9="constant",$C$13,IF(Data!$G$9="squeeze",G1129,F1129)),"")</f>
        <v/>
      </c>
      <c r="I1129" s="38" t="str">
        <f ca="1">IF(ISNUMBER(A1129),NORMINV(RAND(),0,IF(AND(Data!$G$9="squeeze",A1129&lt;Data!$G$11*0.25),$H$32,1)*$C$30*$C$13)*($C$14*$C$12),"")</f>
        <v/>
      </c>
      <c r="J1129" s="42" t="str">
        <f ca="1">IFERROR(IF(Data!$C$6="Real",B1129,I1129+J1128+($C$14*$C$12)*(NORMINV(RAND(),$C$15,CHOOSE($G$13,$C$13,F1129,G1129)))),"")</f>
        <v/>
      </c>
      <c r="K1129" s="88" t="str">
        <f>IF(ISNUMBER(A1129), IF($G$16="fixed",$G$17,MIN(H1129*Data!$C$7*$C$16*0.5,$C$17*Data!$C$7))*$C$12,"")</f>
        <v/>
      </c>
      <c r="L1129" s="42" t="str">
        <f t="shared" ca="1" si="524"/>
        <v/>
      </c>
      <c r="M1129" s="44" t="str">
        <f t="shared" ca="1" si="525"/>
        <v/>
      </c>
      <c r="N1129" s="44" t="str">
        <f t="shared" ca="1" si="526"/>
        <v/>
      </c>
      <c r="O1129" s="108" t="str">
        <f t="shared" si="501"/>
        <v/>
      </c>
      <c r="P1129" s="102" t="str">
        <f t="shared" si="502"/>
        <v/>
      </c>
      <c r="Q1129" s="102" t="str">
        <f t="shared" si="503"/>
        <v/>
      </c>
      <c r="R1129" s="120" t="str">
        <f t="shared" si="521"/>
        <v/>
      </c>
      <c r="S1129" s="54" t="str">
        <f t="shared" si="522"/>
        <v/>
      </c>
      <c r="T1129" s="5" t="str">
        <f t="shared" si="504"/>
        <v/>
      </c>
      <c r="U1129" s="152" t="str">
        <f t="shared" si="505"/>
        <v/>
      </c>
      <c r="V1129" s="152" t="str">
        <f t="shared" si="506"/>
        <v/>
      </c>
      <c r="W1129" s="153" t="str">
        <f t="shared" si="507"/>
        <v/>
      </c>
      <c r="X1129" s="153" t="str">
        <f t="shared" si="508"/>
        <v/>
      </c>
      <c r="Y1129" s="153" t="str">
        <f t="shared" si="509"/>
        <v/>
      </c>
      <c r="Z1129" s="153" t="str">
        <f t="shared" si="510"/>
        <v/>
      </c>
      <c r="AA1129" s="152" t="str">
        <f t="shared" si="511"/>
        <v/>
      </c>
      <c r="AB1129" s="152" t="str">
        <f t="shared" si="512"/>
        <v/>
      </c>
      <c r="AC1129" s="154" t="str">
        <f t="shared" si="513"/>
        <v/>
      </c>
      <c r="AD1129" s="154" t="str">
        <f t="shared" si="514"/>
        <v/>
      </c>
      <c r="AE1129" s="3" t="str">
        <f t="shared" si="515"/>
        <v/>
      </c>
      <c r="AF1129" s="3" t="str">
        <f t="shared" si="516"/>
        <v/>
      </c>
      <c r="AG1129" s="3" t="str">
        <f t="shared" si="523"/>
        <v/>
      </c>
      <c r="AH1129" s="4" t="str">
        <f t="shared" si="517"/>
        <v/>
      </c>
      <c r="AI1129" s="75" t="str">
        <f t="shared" si="518"/>
        <v/>
      </c>
      <c r="AJ1129" s="75" t="str">
        <f t="shared" si="519"/>
        <v/>
      </c>
    </row>
    <row r="1130" spans="1:36">
      <c r="A1130" s="41" t="str">
        <f t="shared" si="520"/>
        <v/>
      </c>
      <c r="B1130" s="150" t="str">
        <f>IF(ISNUMBER(A1130),INDEX('MetaTrader Import'!$H$13:$J$5893,TRUNC(((A1130-$A$39+1)-1)/3)+1,MOD((A1130-$A$39+1)-1,3)+1),"")</f>
        <v/>
      </c>
      <c r="C1130" s="43" t="str">
        <f t="shared" si="497"/>
        <v/>
      </c>
      <c r="D1130" s="43" t="str">
        <f t="shared" ca="1" si="498"/>
        <v/>
      </c>
      <c r="E1130" s="43" t="str">
        <f t="shared" si="499"/>
        <v/>
      </c>
      <c r="F1130" s="43" t="str">
        <f t="shared" si="500"/>
        <v/>
      </c>
      <c r="G1130" s="43" t="str">
        <f>IF(A1130&lt;&gt;"",IF(A1130&lt;Data!$G$11*0.25,$C$13/$G$32,IF(A1130&gt;Data!$G$11*0.25,$C$13,$C$13*10)),"")</f>
        <v/>
      </c>
      <c r="H1130" s="43" t="str">
        <f>IF(A1130&lt;&gt;"",IF(Data!$G$9="constant",$C$13,IF(Data!$G$9="squeeze",G1130,F1130)),"")</f>
        <v/>
      </c>
      <c r="I1130" s="38" t="str">
        <f ca="1">IF(ISNUMBER(A1130),NORMINV(RAND(),0,IF(AND(Data!$G$9="squeeze",A1130&lt;Data!$G$11*0.25),$H$32,1)*$C$30*$C$13)*($C$14*$C$12),"")</f>
        <v/>
      </c>
      <c r="J1130" s="42" t="str">
        <f ca="1">IFERROR(IF(Data!$C$6="Real",B1130,I1130+J1129+($C$14*$C$12)*(NORMINV(RAND(),$C$15,CHOOSE($G$13,$C$13,F1130,G1130)))),"")</f>
        <v/>
      </c>
      <c r="K1130" s="88" t="str">
        <f>IF(ISNUMBER(A1130), IF($G$16="fixed",$G$17,MIN(H1130*Data!$C$7*$C$16*0.5,$C$17*Data!$C$7))*$C$12,"")</f>
        <v/>
      </c>
      <c r="L1130" s="42" t="str">
        <f t="shared" ca="1" si="524"/>
        <v/>
      </c>
      <c r="M1130" s="44" t="str">
        <f t="shared" ca="1" si="525"/>
        <v/>
      </c>
      <c r="N1130" s="44" t="str">
        <f t="shared" ca="1" si="526"/>
        <v/>
      </c>
      <c r="O1130" s="108" t="str">
        <f t="shared" si="501"/>
        <v/>
      </c>
      <c r="P1130" s="102" t="str">
        <f t="shared" si="502"/>
        <v/>
      </c>
      <c r="Q1130" s="102" t="str">
        <f t="shared" si="503"/>
        <v/>
      </c>
      <c r="R1130" s="120" t="str">
        <f t="shared" si="521"/>
        <v/>
      </c>
      <c r="S1130" s="54" t="str">
        <f t="shared" si="522"/>
        <v/>
      </c>
      <c r="T1130" s="5" t="str">
        <f t="shared" si="504"/>
        <v/>
      </c>
      <c r="U1130" s="152" t="str">
        <f t="shared" si="505"/>
        <v/>
      </c>
      <c r="V1130" s="152" t="str">
        <f t="shared" si="506"/>
        <v/>
      </c>
      <c r="W1130" s="153" t="str">
        <f t="shared" si="507"/>
        <v/>
      </c>
      <c r="X1130" s="153" t="str">
        <f t="shared" si="508"/>
        <v/>
      </c>
      <c r="Y1130" s="153" t="str">
        <f t="shared" si="509"/>
        <v/>
      </c>
      <c r="Z1130" s="153" t="str">
        <f t="shared" si="510"/>
        <v/>
      </c>
      <c r="AA1130" s="152" t="str">
        <f t="shared" si="511"/>
        <v/>
      </c>
      <c r="AB1130" s="152" t="str">
        <f t="shared" si="512"/>
        <v/>
      </c>
      <c r="AC1130" s="154" t="str">
        <f t="shared" si="513"/>
        <v/>
      </c>
      <c r="AD1130" s="154" t="str">
        <f t="shared" si="514"/>
        <v/>
      </c>
      <c r="AE1130" s="3" t="str">
        <f t="shared" si="515"/>
        <v/>
      </c>
      <c r="AF1130" s="3" t="str">
        <f t="shared" si="516"/>
        <v/>
      </c>
      <c r="AG1130" s="3" t="str">
        <f t="shared" si="523"/>
        <v/>
      </c>
      <c r="AH1130" s="4" t="str">
        <f t="shared" si="517"/>
        <v/>
      </c>
      <c r="AI1130" s="75" t="str">
        <f t="shared" si="518"/>
        <v/>
      </c>
      <c r="AJ1130" s="75" t="str">
        <f t="shared" si="519"/>
        <v/>
      </c>
    </row>
    <row r="1131" spans="1:36">
      <c r="A1131" s="41" t="str">
        <f t="shared" si="520"/>
        <v/>
      </c>
      <c r="B1131" s="150" t="str">
        <f>IF(ISNUMBER(A1131),INDEX('MetaTrader Import'!$H$13:$J$5893,TRUNC(((A1131-$A$39+1)-1)/3)+1,MOD((A1131-$A$39+1)-1,3)+1),"")</f>
        <v/>
      </c>
      <c r="C1131" s="43" t="str">
        <f t="shared" si="497"/>
        <v/>
      </c>
      <c r="D1131" s="43" t="str">
        <f t="shared" ca="1" si="498"/>
        <v/>
      </c>
      <c r="E1131" s="43" t="str">
        <f t="shared" si="499"/>
        <v/>
      </c>
      <c r="F1131" s="43" t="str">
        <f t="shared" si="500"/>
        <v/>
      </c>
      <c r="G1131" s="43" t="str">
        <f>IF(A1131&lt;&gt;"",IF(A1131&lt;Data!$G$11*0.25,$C$13/$G$32,IF(A1131&gt;Data!$G$11*0.25,$C$13,$C$13*10)),"")</f>
        <v/>
      </c>
      <c r="H1131" s="43" t="str">
        <f>IF(A1131&lt;&gt;"",IF(Data!$G$9="constant",$C$13,IF(Data!$G$9="squeeze",G1131,F1131)),"")</f>
        <v/>
      </c>
      <c r="I1131" s="38" t="str">
        <f ca="1">IF(ISNUMBER(A1131),NORMINV(RAND(),0,IF(AND(Data!$G$9="squeeze",A1131&lt;Data!$G$11*0.25),$H$32,1)*$C$30*$C$13)*($C$14*$C$12),"")</f>
        <v/>
      </c>
      <c r="J1131" s="42" t="str">
        <f ca="1">IFERROR(IF(Data!$C$6="Real",B1131,I1131+J1130+($C$14*$C$12)*(NORMINV(RAND(),$C$15,CHOOSE($G$13,$C$13,F1131,G1131)))),"")</f>
        <v/>
      </c>
      <c r="K1131" s="88" t="str">
        <f>IF(ISNUMBER(A1131), IF($G$16="fixed",$G$17,MIN(H1131*Data!$C$7*$C$16*0.5,$C$17*Data!$C$7))*$C$12,"")</f>
        <v/>
      </c>
      <c r="L1131" s="42" t="str">
        <f t="shared" ca="1" si="524"/>
        <v/>
      </c>
      <c r="M1131" s="44" t="str">
        <f t="shared" ca="1" si="525"/>
        <v/>
      </c>
      <c r="N1131" s="44" t="str">
        <f t="shared" ca="1" si="526"/>
        <v/>
      </c>
      <c r="O1131" s="108" t="str">
        <f t="shared" si="501"/>
        <v/>
      </c>
      <c r="P1131" s="102" t="str">
        <f t="shared" si="502"/>
        <v/>
      </c>
      <c r="Q1131" s="102" t="str">
        <f t="shared" si="503"/>
        <v/>
      </c>
      <c r="R1131" s="120" t="str">
        <f t="shared" si="521"/>
        <v/>
      </c>
      <c r="S1131" s="54" t="str">
        <f t="shared" si="522"/>
        <v/>
      </c>
      <c r="T1131" s="5" t="str">
        <f t="shared" si="504"/>
        <v/>
      </c>
      <c r="U1131" s="152" t="str">
        <f t="shared" si="505"/>
        <v/>
      </c>
      <c r="V1131" s="152" t="str">
        <f t="shared" si="506"/>
        <v/>
      </c>
      <c r="W1131" s="153" t="str">
        <f t="shared" si="507"/>
        <v/>
      </c>
      <c r="X1131" s="153" t="str">
        <f t="shared" si="508"/>
        <v/>
      </c>
      <c r="Y1131" s="153" t="str">
        <f t="shared" si="509"/>
        <v/>
      </c>
      <c r="Z1131" s="153" t="str">
        <f t="shared" si="510"/>
        <v/>
      </c>
      <c r="AA1131" s="152" t="str">
        <f t="shared" si="511"/>
        <v/>
      </c>
      <c r="AB1131" s="152" t="str">
        <f t="shared" si="512"/>
        <v/>
      </c>
      <c r="AC1131" s="154" t="str">
        <f t="shared" si="513"/>
        <v/>
      </c>
      <c r="AD1131" s="154" t="str">
        <f t="shared" si="514"/>
        <v/>
      </c>
      <c r="AE1131" s="3" t="str">
        <f t="shared" si="515"/>
        <v/>
      </c>
      <c r="AF1131" s="3" t="str">
        <f t="shared" si="516"/>
        <v/>
      </c>
      <c r="AG1131" s="3" t="str">
        <f t="shared" si="523"/>
        <v/>
      </c>
      <c r="AH1131" s="4" t="str">
        <f t="shared" si="517"/>
        <v/>
      </c>
      <c r="AI1131" s="75" t="str">
        <f t="shared" si="518"/>
        <v/>
      </c>
      <c r="AJ1131" s="75" t="str">
        <f t="shared" si="519"/>
        <v/>
      </c>
    </row>
    <row r="1132" spans="1:36">
      <c r="A1132" s="41" t="str">
        <f t="shared" si="520"/>
        <v/>
      </c>
      <c r="B1132" s="150" t="str">
        <f>IF(ISNUMBER(A1132),INDEX('MetaTrader Import'!$H$13:$J$5893,TRUNC(((A1132-$A$39+1)-1)/3)+1,MOD((A1132-$A$39+1)-1,3)+1),"")</f>
        <v/>
      </c>
      <c r="C1132" s="43" t="str">
        <f t="shared" si="497"/>
        <v/>
      </c>
      <c r="D1132" s="43" t="str">
        <f t="shared" ca="1" si="498"/>
        <v/>
      </c>
      <c r="E1132" s="43" t="str">
        <f t="shared" si="499"/>
        <v/>
      </c>
      <c r="F1132" s="43" t="str">
        <f t="shared" si="500"/>
        <v/>
      </c>
      <c r="G1132" s="43" t="str">
        <f>IF(A1132&lt;&gt;"",IF(A1132&lt;Data!$G$11*0.25,$C$13/$G$32,IF(A1132&gt;Data!$G$11*0.25,$C$13,$C$13*10)),"")</f>
        <v/>
      </c>
      <c r="H1132" s="43" t="str">
        <f>IF(A1132&lt;&gt;"",IF(Data!$G$9="constant",$C$13,IF(Data!$G$9="squeeze",G1132,F1132)),"")</f>
        <v/>
      </c>
      <c r="I1132" s="38" t="str">
        <f ca="1">IF(ISNUMBER(A1132),NORMINV(RAND(),0,IF(AND(Data!$G$9="squeeze",A1132&lt;Data!$G$11*0.25),$H$32,1)*$C$30*$C$13)*($C$14*$C$12),"")</f>
        <v/>
      </c>
      <c r="J1132" s="42" t="str">
        <f ca="1">IFERROR(IF(Data!$C$6="Real",B1132,I1132+J1131+($C$14*$C$12)*(NORMINV(RAND(),$C$15,CHOOSE($G$13,$C$13,F1132,G1132)))),"")</f>
        <v/>
      </c>
      <c r="K1132" s="88" t="str">
        <f>IF(ISNUMBER(A1132), IF($G$16="fixed",$G$17,MIN(H1132*Data!$C$7*$C$16*0.5,$C$17*Data!$C$7))*$C$12,"")</f>
        <v/>
      </c>
      <c r="L1132" s="42" t="str">
        <f t="shared" ca="1" si="524"/>
        <v/>
      </c>
      <c r="M1132" s="44" t="str">
        <f t="shared" ca="1" si="525"/>
        <v/>
      </c>
      <c r="N1132" s="44" t="str">
        <f t="shared" ca="1" si="526"/>
        <v/>
      </c>
      <c r="O1132" s="108" t="str">
        <f t="shared" si="501"/>
        <v/>
      </c>
      <c r="P1132" s="102" t="str">
        <f t="shared" si="502"/>
        <v/>
      </c>
      <c r="Q1132" s="102" t="str">
        <f t="shared" si="503"/>
        <v/>
      </c>
      <c r="R1132" s="120" t="str">
        <f t="shared" si="521"/>
        <v/>
      </c>
      <c r="S1132" s="54" t="str">
        <f t="shared" si="522"/>
        <v/>
      </c>
      <c r="T1132" s="5" t="str">
        <f t="shared" si="504"/>
        <v/>
      </c>
      <c r="U1132" s="152" t="str">
        <f t="shared" si="505"/>
        <v/>
      </c>
      <c r="V1132" s="152" t="str">
        <f t="shared" si="506"/>
        <v/>
      </c>
      <c r="W1132" s="153" t="str">
        <f t="shared" si="507"/>
        <v/>
      </c>
      <c r="X1132" s="153" t="str">
        <f t="shared" si="508"/>
        <v/>
      </c>
      <c r="Y1132" s="153" t="str">
        <f t="shared" si="509"/>
        <v/>
      </c>
      <c r="Z1132" s="153" t="str">
        <f t="shared" si="510"/>
        <v/>
      </c>
      <c r="AA1132" s="152" t="str">
        <f t="shared" si="511"/>
        <v/>
      </c>
      <c r="AB1132" s="152" t="str">
        <f t="shared" si="512"/>
        <v/>
      </c>
      <c r="AC1132" s="154" t="str">
        <f t="shared" si="513"/>
        <v/>
      </c>
      <c r="AD1132" s="154" t="str">
        <f t="shared" si="514"/>
        <v/>
      </c>
      <c r="AE1132" s="3" t="str">
        <f t="shared" si="515"/>
        <v/>
      </c>
      <c r="AF1132" s="3" t="str">
        <f t="shared" si="516"/>
        <v/>
      </c>
      <c r="AG1132" s="3" t="str">
        <f t="shared" si="523"/>
        <v/>
      </c>
      <c r="AH1132" s="4" t="str">
        <f t="shared" si="517"/>
        <v/>
      </c>
      <c r="AI1132" s="75" t="str">
        <f t="shared" si="518"/>
        <v/>
      </c>
      <c r="AJ1132" s="75" t="str">
        <f t="shared" si="519"/>
        <v/>
      </c>
    </row>
    <row r="1133" spans="1:36">
      <c r="A1133" s="41" t="str">
        <f t="shared" si="520"/>
        <v/>
      </c>
      <c r="B1133" s="150" t="str">
        <f>IF(ISNUMBER(A1133),INDEX('MetaTrader Import'!$H$13:$J$5893,TRUNC(((A1133-$A$39+1)-1)/3)+1,MOD((A1133-$A$39+1)-1,3)+1),"")</f>
        <v/>
      </c>
      <c r="C1133" s="43" t="str">
        <f t="shared" si="497"/>
        <v/>
      </c>
      <c r="D1133" s="43" t="str">
        <f t="shared" ca="1" si="498"/>
        <v/>
      </c>
      <c r="E1133" s="43" t="str">
        <f t="shared" si="499"/>
        <v/>
      </c>
      <c r="F1133" s="43" t="str">
        <f t="shared" si="500"/>
        <v/>
      </c>
      <c r="G1133" s="43" t="str">
        <f>IF(A1133&lt;&gt;"",IF(A1133&lt;Data!$G$11*0.25,$C$13/$G$32,IF(A1133&gt;Data!$G$11*0.25,$C$13,$C$13*10)),"")</f>
        <v/>
      </c>
      <c r="H1133" s="43" t="str">
        <f>IF(A1133&lt;&gt;"",IF(Data!$G$9="constant",$C$13,IF(Data!$G$9="squeeze",G1133,F1133)),"")</f>
        <v/>
      </c>
      <c r="I1133" s="38" t="str">
        <f ca="1">IF(ISNUMBER(A1133),NORMINV(RAND(),0,IF(AND(Data!$G$9="squeeze",A1133&lt;Data!$G$11*0.25),$H$32,1)*$C$30*$C$13)*($C$14*$C$12),"")</f>
        <v/>
      </c>
      <c r="J1133" s="42" t="str">
        <f ca="1">IFERROR(IF(Data!$C$6="Real",B1133,I1133+J1132+($C$14*$C$12)*(NORMINV(RAND(),$C$15,CHOOSE($G$13,$C$13,F1133,G1133)))),"")</f>
        <v/>
      </c>
      <c r="K1133" s="88" t="str">
        <f>IF(ISNUMBER(A1133), IF($G$16="fixed",$G$17,MIN(H1133*Data!$C$7*$C$16*0.5,$C$17*Data!$C$7))*$C$12,"")</f>
        <v/>
      </c>
      <c r="L1133" s="42" t="str">
        <f t="shared" ca="1" si="524"/>
        <v/>
      </c>
      <c r="M1133" s="44" t="str">
        <f t="shared" ca="1" si="525"/>
        <v/>
      </c>
      <c r="N1133" s="44" t="str">
        <f t="shared" ca="1" si="526"/>
        <v/>
      </c>
      <c r="O1133" s="108" t="str">
        <f t="shared" si="501"/>
        <v/>
      </c>
      <c r="P1133" s="102" t="str">
        <f t="shared" si="502"/>
        <v/>
      </c>
      <c r="Q1133" s="102" t="str">
        <f t="shared" si="503"/>
        <v/>
      </c>
      <c r="R1133" s="120" t="str">
        <f t="shared" si="521"/>
        <v/>
      </c>
      <c r="S1133" s="54" t="str">
        <f t="shared" si="522"/>
        <v/>
      </c>
      <c r="T1133" s="5" t="str">
        <f t="shared" si="504"/>
        <v/>
      </c>
      <c r="U1133" s="152" t="str">
        <f t="shared" si="505"/>
        <v/>
      </c>
      <c r="V1133" s="152" t="str">
        <f t="shared" si="506"/>
        <v/>
      </c>
      <c r="W1133" s="153" t="str">
        <f t="shared" si="507"/>
        <v/>
      </c>
      <c r="X1133" s="153" t="str">
        <f t="shared" si="508"/>
        <v/>
      </c>
      <c r="Y1133" s="153" t="str">
        <f t="shared" si="509"/>
        <v/>
      </c>
      <c r="Z1133" s="153" t="str">
        <f t="shared" si="510"/>
        <v/>
      </c>
      <c r="AA1133" s="152" t="str">
        <f t="shared" si="511"/>
        <v/>
      </c>
      <c r="AB1133" s="152" t="str">
        <f t="shared" si="512"/>
        <v/>
      </c>
      <c r="AC1133" s="154" t="str">
        <f t="shared" si="513"/>
        <v/>
      </c>
      <c r="AD1133" s="154" t="str">
        <f t="shared" si="514"/>
        <v/>
      </c>
      <c r="AE1133" s="3" t="str">
        <f t="shared" si="515"/>
        <v/>
      </c>
      <c r="AF1133" s="3" t="str">
        <f t="shared" si="516"/>
        <v/>
      </c>
      <c r="AG1133" s="3" t="str">
        <f t="shared" si="523"/>
        <v/>
      </c>
      <c r="AH1133" s="4" t="str">
        <f t="shared" si="517"/>
        <v/>
      </c>
      <c r="AI1133" s="75" t="str">
        <f t="shared" si="518"/>
        <v/>
      </c>
      <c r="AJ1133" s="75" t="str">
        <f t="shared" si="519"/>
        <v/>
      </c>
    </row>
    <row r="1134" spans="1:36">
      <c r="A1134" s="41" t="str">
        <f t="shared" si="520"/>
        <v/>
      </c>
      <c r="B1134" s="150" t="str">
        <f>IF(ISNUMBER(A1134),INDEX('MetaTrader Import'!$H$13:$J$5893,TRUNC(((A1134-$A$39+1)-1)/3)+1,MOD((A1134-$A$39+1)-1,3)+1),"")</f>
        <v/>
      </c>
      <c r="C1134" s="43" t="str">
        <f t="shared" si="497"/>
        <v/>
      </c>
      <c r="D1134" s="43" t="str">
        <f t="shared" ca="1" si="498"/>
        <v/>
      </c>
      <c r="E1134" s="43" t="str">
        <f t="shared" si="499"/>
        <v/>
      </c>
      <c r="F1134" s="43" t="str">
        <f t="shared" si="500"/>
        <v/>
      </c>
      <c r="G1134" s="43" t="str">
        <f>IF(A1134&lt;&gt;"",IF(A1134&lt;Data!$G$11*0.25,$C$13/$G$32,IF(A1134&gt;Data!$G$11*0.25,$C$13,$C$13*10)),"")</f>
        <v/>
      </c>
      <c r="H1134" s="43" t="str">
        <f>IF(A1134&lt;&gt;"",IF(Data!$G$9="constant",$C$13,IF(Data!$G$9="squeeze",G1134,F1134)),"")</f>
        <v/>
      </c>
      <c r="I1134" s="38" t="str">
        <f ca="1">IF(ISNUMBER(A1134),NORMINV(RAND(),0,IF(AND(Data!$G$9="squeeze",A1134&lt;Data!$G$11*0.25),$H$32,1)*$C$30*$C$13)*($C$14*$C$12),"")</f>
        <v/>
      </c>
      <c r="J1134" s="42" t="str">
        <f ca="1">IFERROR(IF(Data!$C$6="Real",B1134,I1134+J1133+($C$14*$C$12)*(NORMINV(RAND(),$C$15,CHOOSE($G$13,$C$13,F1134,G1134)))),"")</f>
        <v/>
      </c>
      <c r="K1134" s="88" t="str">
        <f>IF(ISNUMBER(A1134), IF($G$16="fixed",$G$17,MIN(H1134*Data!$C$7*$C$16*0.5,$C$17*Data!$C$7))*$C$12,"")</f>
        <v/>
      </c>
      <c r="L1134" s="42" t="str">
        <f t="shared" ca="1" si="524"/>
        <v/>
      </c>
      <c r="M1134" s="44" t="str">
        <f t="shared" ca="1" si="525"/>
        <v/>
      </c>
      <c r="N1134" s="44" t="str">
        <f t="shared" ca="1" si="526"/>
        <v/>
      </c>
      <c r="O1134" s="108" t="str">
        <f t="shared" si="501"/>
        <v/>
      </c>
      <c r="P1134" s="102" t="str">
        <f t="shared" si="502"/>
        <v/>
      </c>
      <c r="Q1134" s="102" t="str">
        <f t="shared" si="503"/>
        <v/>
      </c>
      <c r="R1134" s="120" t="str">
        <f t="shared" si="521"/>
        <v/>
      </c>
      <c r="S1134" s="54" t="str">
        <f t="shared" si="522"/>
        <v/>
      </c>
      <c r="T1134" s="5" t="str">
        <f t="shared" si="504"/>
        <v/>
      </c>
      <c r="U1134" s="152" t="str">
        <f t="shared" si="505"/>
        <v/>
      </c>
      <c r="V1134" s="152" t="str">
        <f t="shared" si="506"/>
        <v/>
      </c>
      <c r="W1134" s="153" t="str">
        <f t="shared" si="507"/>
        <v/>
      </c>
      <c r="X1134" s="153" t="str">
        <f t="shared" si="508"/>
        <v/>
      </c>
      <c r="Y1134" s="153" t="str">
        <f t="shared" si="509"/>
        <v/>
      </c>
      <c r="Z1134" s="153" t="str">
        <f t="shared" si="510"/>
        <v/>
      </c>
      <c r="AA1134" s="152" t="str">
        <f t="shared" si="511"/>
        <v/>
      </c>
      <c r="AB1134" s="152" t="str">
        <f t="shared" si="512"/>
        <v/>
      </c>
      <c r="AC1134" s="154" t="str">
        <f t="shared" si="513"/>
        <v/>
      </c>
      <c r="AD1134" s="154" t="str">
        <f t="shared" si="514"/>
        <v/>
      </c>
      <c r="AE1134" s="3" t="str">
        <f t="shared" si="515"/>
        <v/>
      </c>
      <c r="AF1134" s="3" t="str">
        <f t="shared" si="516"/>
        <v/>
      </c>
      <c r="AG1134" s="3" t="str">
        <f t="shared" si="523"/>
        <v/>
      </c>
      <c r="AH1134" s="4" t="str">
        <f t="shared" si="517"/>
        <v/>
      </c>
      <c r="AI1134" s="75" t="str">
        <f t="shared" si="518"/>
        <v/>
      </c>
      <c r="AJ1134" s="75" t="str">
        <f t="shared" si="519"/>
        <v/>
      </c>
    </row>
    <row r="1135" spans="1:36">
      <c r="A1135" s="41" t="str">
        <f t="shared" si="520"/>
        <v/>
      </c>
      <c r="B1135" s="150" t="str">
        <f>IF(ISNUMBER(A1135),INDEX('MetaTrader Import'!$H$13:$J$5893,TRUNC(((A1135-$A$39+1)-1)/3)+1,MOD((A1135-$A$39+1)-1,3)+1),"")</f>
        <v/>
      </c>
      <c r="C1135" s="43" t="str">
        <f t="shared" si="497"/>
        <v/>
      </c>
      <c r="D1135" s="43" t="str">
        <f t="shared" ca="1" si="498"/>
        <v/>
      </c>
      <c r="E1135" s="43" t="str">
        <f t="shared" si="499"/>
        <v/>
      </c>
      <c r="F1135" s="43" t="str">
        <f t="shared" si="500"/>
        <v/>
      </c>
      <c r="G1135" s="43" t="str">
        <f>IF(A1135&lt;&gt;"",IF(A1135&lt;Data!$G$11*0.25,$C$13/$G$32,IF(A1135&gt;Data!$G$11*0.25,$C$13,$C$13*10)),"")</f>
        <v/>
      </c>
      <c r="H1135" s="43" t="str">
        <f>IF(A1135&lt;&gt;"",IF(Data!$G$9="constant",$C$13,IF(Data!$G$9="squeeze",G1135,F1135)),"")</f>
        <v/>
      </c>
      <c r="I1135" s="38" t="str">
        <f ca="1">IF(ISNUMBER(A1135),NORMINV(RAND(),0,IF(AND(Data!$G$9="squeeze",A1135&lt;Data!$G$11*0.25),$H$32,1)*$C$30*$C$13)*($C$14*$C$12),"")</f>
        <v/>
      </c>
      <c r="J1135" s="42" t="str">
        <f ca="1">IFERROR(IF(Data!$C$6="Real",B1135,I1135+J1134+($C$14*$C$12)*(NORMINV(RAND(),$C$15,CHOOSE($G$13,$C$13,F1135,G1135)))),"")</f>
        <v/>
      </c>
      <c r="K1135" s="88" t="str">
        <f>IF(ISNUMBER(A1135), IF($G$16="fixed",$G$17,MIN(H1135*Data!$C$7*$C$16*0.5,$C$17*Data!$C$7))*$C$12,"")</f>
        <v/>
      </c>
      <c r="L1135" s="42" t="str">
        <f t="shared" ca="1" si="524"/>
        <v/>
      </c>
      <c r="M1135" s="44" t="str">
        <f t="shared" ca="1" si="525"/>
        <v/>
      </c>
      <c r="N1135" s="44" t="str">
        <f t="shared" ca="1" si="526"/>
        <v/>
      </c>
      <c r="O1135" s="108" t="str">
        <f t="shared" si="501"/>
        <v/>
      </c>
      <c r="P1135" s="102" t="str">
        <f t="shared" si="502"/>
        <v/>
      </c>
      <c r="Q1135" s="102" t="str">
        <f t="shared" si="503"/>
        <v/>
      </c>
      <c r="R1135" s="120" t="str">
        <f t="shared" si="521"/>
        <v/>
      </c>
      <c r="S1135" s="54" t="str">
        <f t="shared" si="522"/>
        <v/>
      </c>
      <c r="T1135" s="5" t="str">
        <f t="shared" si="504"/>
        <v/>
      </c>
      <c r="U1135" s="152" t="str">
        <f t="shared" si="505"/>
        <v/>
      </c>
      <c r="V1135" s="152" t="str">
        <f t="shared" si="506"/>
        <v/>
      </c>
      <c r="W1135" s="153" t="str">
        <f t="shared" si="507"/>
        <v/>
      </c>
      <c r="X1135" s="153" t="str">
        <f t="shared" si="508"/>
        <v/>
      </c>
      <c r="Y1135" s="153" t="str">
        <f t="shared" si="509"/>
        <v/>
      </c>
      <c r="Z1135" s="153" t="str">
        <f t="shared" si="510"/>
        <v/>
      </c>
      <c r="AA1135" s="152" t="str">
        <f t="shared" si="511"/>
        <v/>
      </c>
      <c r="AB1135" s="152" t="str">
        <f t="shared" si="512"/>
        <v/>
      </c>
      <c r="AC1135" s="154" t="str">
        <f t="shared" si="513"/>
        <v/>
      </c>
      <c r="AD1135" s="154" t="str">
        <f t="shared" si="514"/>
        <v/>
      </c>
      <c r="AE1135" s="3" t="str">
        <f t="shared" si="515"/>
        <v/>
      </c>
      <c r="AF1135" s="3" t="str">
        <f t="shared" si="516"/>
        <v/>
      </c>
      <c r="AG1135" s="3" t="str">
        <f t="shared" si="523"/>
        <v/>
      </c>
      <c r="AH1135" s="4" t="str">
        <f t="shared" si="517"/>
        <v/>
      </c>
      <c r="AI1135" s="75" t="str">
        <f t="shared" si="518"/>
        <v/>
      </c>
      <c r="AJ1135" s="75" t="str">
        <f t="shared" si="519"/>
        <v/>
      </c>
    </row>
    <row r="1136" spans="1:36">
      <c r="A1136" s="41" t="str">
        <f t="shared" si="520"/>
        <v/>
      </c>
      <c r="B1136" s="150" t="str">
        <f>IF(ISNUMBER(A1136),INDEX('MetaTrader Import'!$H$13:$J$5893,TRUNC(((A1136-$A$39+1)-1)/3)+1,MOD((A1136-$A$39+1)-1,3)+1),"")</f>
        <v/>
      </c>
      <c r="C1136" s="43" t="str">
        <f t="shared" si="497"/>
        <v/>
      </c>
      <c r="D1136" s="43" t="str">
        <f t="shared" ca="1" si="498"/>
        <v/>
      </c>
      <c r="E1136" s="43" t="str">
        <f t="shared" si="499"/>
        <v/>
      </c>
      <c r="F1136" s="43" t="str">
        <f t="shared" si="500"/>
        <v/>
      </c>
      <c r="G1136" s="43" t="str">
        <f>IF(A1136&lt;&gt;"",IF(A1136&lt;Data!$G$11*0.25,$C$13/$G$32,IF(A1136&gt;Data!$G$11*0.25,$C$13,$C$13*10)),"")</f>
        <v/>
      </c>
      <c r="H1136" s="43" t="str">
        <f>IF(A1136&lt;&gt;"",IF(Data!$G$9="constant",$C$13,IF(Data!$G$9="squeeze",G1136,F1136)),"")</f>
        <v/>
      </c>
      <c r="I1136" s="38" t="str">
        <f ca="1">IF(ISNUMBER(A1136),NORMINV(RAND(),0,IF(AND(Data!$G$9="squeeze",A1136&lt;Data!$G$11*0.25),$H$32,1)*$C$30*$C$13)*($C$14*$C$12),"")</f>
        <v/>
      </c>
      <c r="J1136" s="42" t="str">
        <f ca="1">IFERROR(IF(Data!$C$6="Real",B1136,I1136+J1135+($C$14*$C$12)*(NORMINV(RAND(),$C$15,CHOOSE($G$13,$C$13,F1136,G1136)))),"")</f>
        <v/>
      </c>
      <c r="K1136" s="88" t="str">
        <f>IF(ISNUMBER(A1136), IF($G$16="fixed",$G$17,MIN(H1136*Data!$C$7*$C$16*0.5,$C$17*Data!$C$7))*$C$12,"")</f>
        <v/>
      </c>
      <c r="L1136" s="42" t="str">
        <f t="shared" ca="1" si="524"/>
        <v/>
      </c>
      <c r="M1136" s="44" t="str">
        <f t="shared" ca="1" si="525"/>
        <v/>
      </c>
      <c r="N1136" s="44" t="str">
        <f t="shared" ca="1" si="526"/>
        <v/>
      </c>
      <c r="O1136" s="108" t="str">
        <f t="shared" si="501"/>
        <v/>
      </c>
      <c r="P1136" s="102" t="str">
        <f t="shared" si="502"/>
        <v/>
      </c>
      <c r="Q1136" s="102" t="str">
        <f t="shared" si="503"/>
        <v/>
      </c>
      <c r="R1136" s="120" t="str">
        <f t="shared" si="521"/>
        <v/>
      </c>
      <c r="S1136" s="54" t="str">
        <f t="shared" si="522"/>
        <v/>
      </c>
      <c r="T1136" s="5" t="str">
        <f t="shared" si="504"/>
        <v/>
      </c>
      <c r="U1136" s="152" t="str">
        <f t="shared" si="505"/>
        <v/>
      </c>
      <c r="V1136" s="152" t="str">
        <f t="shared" si="506"/>
        <v/>
      </c>
      <c r="W1136" s="153" t="str">
        <f t="shared" si="507"/>
        <v/>
      </c>
      <c r="X1136" s="153" t="str">
        <f t="shared" si="508"/>
        <v/>
      </c>
      <c r="Y1136" s="153" t="str">
        <f t="shared" si="509"/>
        <v/>
      </c>
      <c r="Z1136" s="153" t="str">
        <f t="shared" si="510"/>
        <v/>
      </c>
      <c r="AA1136" s="152" t="str">
        <f t="shared" si="511"/>
        <v/>
      </c>
      <c r="AB1136" s="152" t="str">
        <f t="shared" si="512"/>
        <v/>
      </c>
      <c r="AC1136" s="154" t="str">
        <f t="shared" si="513"/>
        <v/>
      </c>
      <c r="AD1136" s="154" t="str">
        <f t="shared" si="514"/>
        <v/>
      </c>
      <c r="AE1136" s="3" t="str">
        <f t="shared" si="515"/>
        <v/>
      </c>
      <c r="AF1136" s="3" t="str">
        <f t="shared" si="516"/>
        <v/>
      </c>
      <c r="AG1136" s="3" t="str">
        <f t="shared" si="523"/>
        <v/>
      </c>
      <c r="AH1136" s="4" t="str">
        <f t="shared" si="517"/>
        <v/>
      </c>
      <c r="AI1136" s="75" t="str">
        <f t="shared" si="518"/>
        <v/>
      </c>
      <c r="AJ1136" s="75" t="str">
        <f t="shared" si="519"/>
        <v/>
      </c>
    </row>
    <row r="1137" spans="1:36">
      <c r="A1137" s="41" t="str">
        <f t="shared" si="520"/>
        <v/>
      </c>
      <c r="B1137" s="150" t="str">
        <f>IF(ISNUMBER(A1137),INDEX('MetaTrader Import'!$H$13:$J$5893,TRUNC(((A1137-$A$39+1)-1)/3)+1,MOD((A1137-$A$39+1)-1,3)+1),"")</f>
        <v/>
      </c>
      <c r="C1137" s="43" t="str">
        <f t="shared" si="497"/>
        <v/>
      </c>
      <c r="D1137" s="43" t="str">
        <f t="shared" ca="1" si="498"/>
        <v/>
      </c>
      <c r="E1137" s="43" t="str">
        <f t="shared" si="499"/>
        <v/>
      </c>
      <c r="F1137" s="43" t="str">
        <f t="shared" si="500"/>
        <v/>
      </c>
      <c r="G1137" s="43" t="str">
        <f>IF(A1137&lt;&gt;"",IF(A1137&lt;Data!$G$11*0.25,$C$13/$G$32,IF(A1137&gt;Data!$G$11*0.25,$C$13,$C$13*10)),"")</f>
        <v/>
      </c>
      <c r="H1137" s="43" t="str">
        <f>IF(A1137&lt;&gt;"",IF(Data!$G$9="constant",$C$13,IF(Data!$G$9="squeeze",G1137,F1137)),"")</f>
        <v/>
      </c>
      <c r="I1137" s="38" t="str">
        <f ca="1">IF(ISNUMBER(A1137),NORMINV(RAND(),0,IF(AND(Data!$G$9="squeeze",A1137&lt;Data!$G$11*0.25),$H$32,1)*$C$30*$C$13)*($C$14*$C$12),"")</f>
        <v/>
      </c>
      <c r="J1137" s="42" t="str">
        <f ca="1">IFERROR(IF(Data!$C$6="Real",B1137,I1137+J1136+($C$14*$C$12)*(NORMINV(RAND(),$C$15,CHOOSE($G$13,$C$13,F1137,G1137)))),"")</f>
        <v/>
      </c>
      <c r="K1137" s="88" t="str">
        <f>IF(ISNUMBER(A1137), IF($G$16="fixed",$G$17,MIN(H1137*Data!$C$7*$C$16*0.5,$C$17*Data!$C$7))*$C$12,"")</f>
        <v/>
      </c>
      <c r="L1137" s="42" t="str">
        <f t="shared" ca="1" si="524"/>
        <v/>
      </c>
      <c r="M1137" s="44" t="str">
        <f t="shared" ca="1" si="525"/>
        <v/>
      </c>
      <c r="N1137" s="44" t="str">
        <f t="shared" ca="1" si="526"/>
        <v/>
      </c>
      <c r="O1137" s="108" t="str">
        <f t="shared" si="501"/>
        <v/>
      </c>
      <c r="P1137" s="102" t="str">
        <f t="shared" si="502"/>
        <v/>
      </c>
      <c r="Q1137" s="102" t="str">
        <f t="shared" si="503"/>
        <v/>
      </c>
      <c r="R1137" s="120" t="str">
        <f t="shared" si="521"/>
        <v/>
      </c>
      <c r="S1137" s="54" t="str">
        <f t="shared" si="522"/>
        <v/>
      </c>
      <c r="T1137" s="5" t="str">
        <f t="shared" si="504"/>
        <v/>
      </c>
      <c r="U1137" s="152" t="str">
        <f t="shared" si="505"/>
        <v/>
      </c>
      <c r="V1137" s="152" t="str">
        <f t="shared" si="506"/>
        <v/>
      </c>
      <c r="W1137" s="153" t="str">
        <f t="shared" si="507"/>
        <v/>
      </c>
      <c r="X1137" s="153" t="str">
        <f t="shared" si="508"/>
        <v/>
      </c>
      <c r="Y1137" s="153" t="str">
        <f t="shared" si="509"/>
        <v/>
      </c>
      <c r="Z1137" s="153" t="str">
        <f t="shared" si="510"/>
        <v/>
      </c>
      <c r="AA1137" s="152" t="str">
        <f t="shared" si="511"/>
        <v/>
      </c>
      <c r="AB1137" s="152" t="str">
        <f t="shared" si="512"/>
        <v/>
      </c>
      <c r="AC1137" s="154" t="str">
        <f t="shared" si="513"/>
        <v/>
      </c>
      <c r="AD1137" s="154" t="str">
        <f t="shared" si="514"/>
        <v/>
      </c>
      <c r="AE1137" s="3" t="str">
        <f t="shared" si="515"/>
        <v/>
      </c>
      <c r="AF1137" s="3" t="str">
        <f t="shared" si="516"/>
        <v/>
      </c>
      <c r="AG1137" s="3" t="str">
        <f t="shared" si="523"/>
        <v/>
      </c>
      <c r="AH1137" s="4" t="str">
        <f t="shared" si="517"/>
        <v/>
      </c>
      <c r="AI1137" s="75" t="str">
        <f t="shared" si="518"/>
        <v/>
      </c>
      <c r="AJ1137" s="75" t="str">
        <f t="shared" si="519"/>
        <v/>
      </c>
    </row>
    <row r="1138" spans="1:36">
      <c r="A1138" s="41" t="str">
        <f t="shared" si="520"/>
        <v/>
      </c>
      <c r="B1138" s="150" t="str">
        <f>IF(ISNUMBER(A1138),INDEX('MetaTrader Import'!$H$13:$J$5893,TRUNC(((A1138-$A$39+1)-1)/3)+1,MOD((A1138-$A$39+1)-1,3)+1),"")</f>
        <v/>
      </c>
      <c r="C1138" s="43" t="str">
        <f t="shared" si="497"/>
        <v/>
      </c>
      <c r="D1138" s="43" t="str">
        <f t="shared" ca="1" si="498"/>
        <v/>
      </c>
      <c r="E1138" s="43" t="str">
        <f t="shared" si="499"/>
        <v/>
      </c>
      <c r="F1138" s="43" t="str">
        <f t="shared" si="500"/>
        <v/>
      </c>
      <c r="G1138" s="43" t="str">
        <f>IF(A1138&lt;&gt;"",IF(A1138&lt;Data!$G$11*0.25,$C$13/$G$32,IF(A1138&gt;Data!$G$11*0.25,$C$13,$C$13*10)),"")</f>
        <v/>
      </c>
      <c r="H1138" s="43" t="str">
        <f>IF(A1138&lt;&gt;"",IF(Data!$G$9="constant",$C$13,IF(Data!$G$9="squeeze",G1138,F1138)),"")</f>
        <v/>
      </c>
      <c r="I1138" s="38" t="str">
        <f ca="1">IF(ISNUMBER(A1138),NORMINV(RAND(),0,IF(AND(Data!$G$9="squeeze",A1138&lt;Data!$G$11*0.25),$H$32,1)*$C$30*$C$13)*($C$14*$C$12),"")</f>
        <v/>
      </c>
      <c r="J1138" s="42" t="str">
        <f ca="1">IFERROR(IF(Data!$C$6="Real",B1138,I1138+J1137+($C$14*$C$12)*(NORMINV(RAND(),$C$15,CHOOSE($G$13,$C$13,F1138,G1138)))),"")</f>
        <v/>
      </c>
      <c r="K1138" s="88" t="str">
        <f>IF(ISNUMBER(A1138), IF($G$16="fixed",$G$17,MIN(H1138*Data!$C$7*$C$16*0.5,$C$17*Data!$C$7))*$C$12,"")</f>
        <v/>
      </c>
      <c r="L1138" s="42" t="str">
        <f t="shared" ca="1" si="524"/>
        <v/>
      </c>
      <c r="M1138" s="44" t="str">
        <f t="shared" ca="1" si="525"/>
        <v/>
      </c>
      <c r="N1138" s="44" t="str">
        <f t="shared" ca="1" si="526"/>
        <v/>
      </c>
      <c r="O1138" s="108" t="str">
        <f t="shared" si="501"/>
        <v/>
      </c>
      <c r="P1138" s="102" t="str">
        <f t="shared" si="502"/>
        <v/>
      </c>
      <c r="Q1138" s="102" t="str">
        <f t="shared" si="503"/>
        <v/>
      </c>
      <c r="R1138" s="120" t="str">
        <f t="shared" si="521"/>
        <v/>
      </c>
      <c r="S1138" s="54" t="str">
        <f t="shared" si="522"/>
        <v/>
      </c>
      <c r="T1138" s="5" t="str">
        <f t="shared" si="504"/>
        <v/>
      </c>
      <c r="U1138" s="152" t="str">
        <f t="shared" si="505"/>
        <v/>
      </c>
      <c r="V1138" s="152" t="str">
        <f t="shared" si="506"/>
        <v/>
      </c>
      <c r="W1138" s="153" t="str">
        <f t="shared" si="507"/>
        <v/>
      </c>
      <c r="X1138" s="153" t="str">
        <f t="shared" si="508"/>
        <v/>
      </c>
      <c r="Y1138" s="153" t="str">
        <f t="shared" si="509"/>
        <v/>
      </c>
      <c r="Z1138" s="153" t="str">
        <f t="shared" si="510"/>
        <v/>
      </c>
      <c r="AA1138" s="152" t="str">
        <f t="shared" si="511"/>
        <v/>
      </c>
      <c r="AB1138" s="152" t="str">
        <f t="shared" si="512"/>
        <v/>
      </c>
      <c r="AC1138" s="154" t="str">
        <f t="shared" si="513"/>
        <v/>
      </c>
      <c r="AD1138" s="154" t="str">
        <f t="shared" si="514"/>
        <v/>
      </c>
      <c r="AE1138" s="3" t="str">
        <f t="shared" si="515"/>
        <v/>
      </c>
      <c r="AF1138" s="3" t="str">
        <f t="shared" si="516"/>
        <v/>
      </c>
      <c r="AG1138" s="3" t="str">
        <f t="shared" si="523"/>
        <v/>
      </c>
      <c r="AH1138" s="4" t="str">
        <f t="shared" si="517"/>
        <v/>
      </c>
      <c r="AI1138" s="75" t="str">
        <f t="shared" si="518"/>
        <v/>
      </c>
      <c r="AJ1138" s="75" t="str">
        <f t="shared" si="519"/>
        <v/>
      </c>
    </row>
    <row r="1139" spans="1:36">
      <c r="A1139" s="41" t="str">
        <f t="shared" si="520"/>
        <v/>
      </c>
      <c r="B1139" s="150" t="str">
        <f>IF(ISNUMBER(A1139),INDEX('MetaTrader Import'!$H$13:$J$5893,TRUNC(((A1139-$A$39+1)-1)/3)+1,MOD((A1139-$A$39+1)-1,3)+1),"")</f>
        <v/>
      </c>
      <c r="C1139" s="43" t="str">
        <f t="shared" si="497"/>
        <v/>
      </c>
      <c r="D1139" s="43" t="str">
        <f t="shared" ca="1" si="498"/>
        <v/>
      </c>
      <c r="E1139" s="43" t="str">
        <f t="shared" si="499"/>
        <v/>
      </c>
      <c r="F1139" s="43" t="str">
        <f t="shared" si="500"/>
        <v/>
      </c>
      <c r="G1139" s="43" t="str">
        <f>IF(A1139&lt;&gt;"",IF(A1139&lt;Data!$G$11*0.25,$C$13/$G$32,IF(A1139&gt;Data!$G$11*0.25,$C$13,$C$13*10)),"")</f>
        <v/>
      </c>
      <c r="H1139" s="43" t="str">
        <f>IF(A1139&lt;&gt;"",IF(Data!$G$9="constant",$C$13,IF(Data!$G$9="squeeze",G1139,F1139)),"")</f>
        <v/>
      </c>
      <c r="I1139" s="38" t="str">
        <f ca="1">IF(ISNUMBER(A1139),NORMINV(RAND(),0,IF(AND(Data!$G$9="squeeze",A1139&lt;Data!$G$11*0.25),$H$32,1)*$C$30*$C$13)*($C$14*$C$12),"")</f>
        <v/>
      </c>
      <c r="J1139" s="42" t="str">
        <f ca="1">IFERROR(IF(Data!$C$6="Real",B1139,I1139+J1138+($C$14*$C$12)*(NORMINV(RAND(),$C$15,CHOOSE($G$13,$C$13,F1139,G1139)))),"")</f>
        <v/>
      </c>
      <c r="K1139" s="88" t="str">
        <f>IF(ISNUMBER(A1139), IF($G$16="fixed",$G$17,MIN(H1139*Data!$C$7*$C$16*0.5,$C$17*Data!$C$7))*$C$12,"")</f>
        <v/>
      </c>
      <c r="L1139" s="42" t="str">
        <f t="shared" ca="1" si="524"/>
        <v/>
      </c>
      <c r="M1139" s="44" t="str">
        <f t="shared" ca="1" si="525"/>
        <v/>
      </c>
      <c r="N1139" s="44" t="str">
        <f t="shared" ca="1" si="526"/>
        <v/>
      </c>
      <c r="O1139" s="108" t="str">
        <f t="shared" si="501"/>
        <v/>
      </c>
      <c r="P1139" s="102" t="str">
        <f t="shared" si="502"/>
        <v/>
      </c>
      <c r="Q1139" s="102" t="str">
        <f t="shared" si="503"/>
        <v/>
      </c>
      <c r="R1139" s="120" t="str">
        <f t="shared" si="521"/>
        <v/>
      </c>
      <c r="S1139" s="54" t="str">
        <f t="shared" si="522"/>
        <v/>
      </c>
      <c r="T1139" s="5" t="str">
        <f t="shared" si="504"/>
        <v/>
      </c>
      <c r="U1139" s="152" t="str">
        <f t="shared" si="505"/>
        <v/>
      </c>
      <c r="V1139" s="152" t="str">
        <f t="shared" si="506"/>
        <v/>
      </c>
      <c r="W1139" s="153" t="str">
        <f t="shared" si="507"/>
        <v/>
      </c>
      <c r="X1139" s="153" t="str">
        <f t="shared" si="508"/>
        <v/>
      </c>
      <c r="Y1139" s="153" t="str">
        <f t="shared" si="509"/>
        <v/>
      </c>
      <c r="Z1139" s="153" t="str">
        <f t="shared" si="510"/>
        <v/>
      </c>
      <c r="AA1139" s="152" t="str">
        <f t="shared" si="511"/>
        <v/>
      </c>
      <c r="AB1139" s="152" t="str">
        <f t="shared" si="512"/>
        <v/>
      </c>
      <c r="AC1139" s="154" t="str">
        <f t="shared" si="513"/>
        <v/>
      </c>
      <c r="AD1139" s="154" t="str">
        <f t="shared" si="514"/>
        <v/>
      </c>
      <c r="AE1139" s="3" t="str">
        <f t="shared" si="515"/>
        <v/>
      </c>
      <c r="AF1139" s="3" t="str">
        <f t="shared" si="516"/>
        <v/>
      </c>
      <c r="AG1139" s="3" t="str">
        <f t="shared" si="523"/>
        <v/>
      </c>
      <c r="AH1139" s="4" t="str">
        <f t="shared" si="517"/>
        <v/>
      </c>
      <c r="AI1139" s="75" t="str">
        <f t="shared" si="518"/>
        <v/>
      </c>
      <c r="AJ1139" s="75" t="str">
        <f t="shared" si="519"/>
        <v/>
      </c>
    </row>
    <row r="1140" spans="1:36">
      <c r="A1140" s="41" t="str">
        <f t="shared" si="520"/>
        <v/>
      </c>
      <c r="B1140" s="150" t="str">
        <f>IF(ISNUMBER(A1140),INDEX('MetaTrader Import'!$H$13:$J$5893,TRUNC(((A1140-$A$39+1)-1)/3)+1,MOD((A1140-$A$39+1)-1,3)+1),"")</f>
        <v/>
      </c>
      <c r="C1140" s="43" t="str">
        <f t="shared" si="497"/>
        <v/>
      </c>
      <c r="D1140" s="43" t="str">
        <f t="shared" ca="1" si="498"/>
        <v/>
      </c>
      <c r="E1140" s="43" t="str">
        <f t="shared" si="499"/>
        <v/>
      </c>
      <c r="F1140" s="43" t="str">
        <f t="shared" si="500"/>
        <v/>
      </c>
      <c r="G1140" s="43" t="str">
        <f>IF(A1140&lt;&gt;"",IF(A1140&lt;Data!$G$11*0.25,$C$13/$G$32,IF(A1140&gt;Data!$G$11*0.25,$C$13,$C$13*10)),"")</f>
        <v/>
      </c>
      <c r="H1140" s="43" t="str">
        <f>IF(A1140&lt;&gt;"",IF(Data!$G$9="constant",$C$13,IF(Data!$G$9="squeeze",G1140,F1140)),"")</f>
        <v/>
      </c>
      <c r="I1140" s="38" t="str">
        <f ca="1">IF(ISNUMBER(A1140),NORMINV(RAND(),0,IF(AND(Data!$G$9="squeeze",A1140&lt;Data!$G$11*0.25),$H$32,1)*$C$30*$C$13)*($C$14*$C$12),"")</f>
        <v/>
      </c>
      <c r="J1140" s="42" t="str">
        <f ca="1">IFERROR(IF(Data!$C$6="Real",B1140,I1140+J1139+($C$14*$C$12)*(NORMINV(RAND(),$C$15,CHOOSE($G$13,$C$13,F1140,G1140)))),"")</f>
        <v/>
      </c>
      <c r="K1140" s="88" t="str">
        <f>IF(ISNUMBER(A1140), IF($G$16="fixed",$G$17,MIN(H1140*Data!$C$7*$C$16*0.5,$C$17*Data!$C$7))*$C$12,"")</f>
        <v/>
      </c>
      <c r="L1140" s="42" t="str">
        <f t="shared" ca="1" si="524"/>
        <v/>
      </c>
      <c r="M1140" s="44" t="str">
        <f t="shared" ca="1" si="525"/>
        <v/>
      </c>
      <c r="N1140" s="44" t="str">
        <f t="shared" ca="1" si="526"/>
        <v/>
      </c>
      <c r="O1140" s="108" t="str">
        <f t="shared" si="501"/>
        <v/>
      </c>
      <c r="P1140" s="102" t="str">
        <f t="shared" si="502"/>
        <v/>
      </c>
      <c r="Q1140" s="102" t="str">
        <f t="shared" si="503"/>
        <v/>
      </c>
      <c r="R1140" s="120" t="str">
        <f t="shared" si="521"/>
        <v/>
      </c>
      <c r="S1140" s="54" t="str">
        <f t="shared" si="522"/>
        <v/>
      </c>
      <c r="T1140" s="5" t="str">
        <f t="shared" si="504"/>
        <v/>
      </c>
      <c r="U1140" s="152" t="str">
        <f t="shared" si="505"/>
        <v/>
      </c>
      <c r="V1140" s="152" t="str">
        <f t="shared" si="506"/>
        <v/>
      </c>
      <c r="W1140" s="153" t="str">
        <f t="shared" si="507"/>
        <v/>
      </c>
      <c r="X1140" s="153" t="str">
        <f t="shared" si="508"/>
        <v/>
      </c>
      <c r="Y1140" s="153" t="str">
        <f t="shared" si="509"/>
        <v/>
      </c>
      <c r="Z1140" s="153" t="str">
        <f t="shared" si="510"/>
        <v/>
      </c>
      <c r="AA1140" s="152" t="str">
        <f t="shared" si="511"/>
        <v/>
      </c>
      <c r="AB1140" s="152" t="str">
        <f t="shared" si="512"/>
        <v/>
      </c>
      <c r="AC1140" s="154" t="str">
        <f t="shared" si="513"/>
        <v/>
      </c>
      <c r="AD1140" s="154" t="str">
        <f t="shared" si="514"/>
        <v/>
      </c>
      <c r="AE1140" s="3" t="str">
        <f t="shared" si="515"/>
        <v/>
      </c>
      <c r="AF1140" s="3" t="str">
        <f t="shared" si="516"/>
        <v/>
      </c>
      <c r="AG1140" s="3" t="str">
        <f t="shared" si="523"/>
        <v/>
      </c>
      <c r="AH1140" s="4" t="str">
        <f t="shared" si="517"/>
        <v/>
      </c>
      <c r="AI1140" s="75" t="str">
        <f t="shared" si="518"/>
        <v/>
      </c>
      <c r="AJ1140" s="75" t="str">
        <f t="shared" si="519"/>
        <v/>
      </c>
    </row>
    <row r="1141" spans="1:36">
      <c r="A1141" s="41" t="str">
        <f t="shared" si="520"/>
        <v/>
      </c>
      <c r="B1141" s="150" t="str">
        <f>IF(ISNUMBER(A1141),INDEX('MetaTrader Import'!$H$13:$J$5893,TRUNC(((A1141-$A$39+1)-1)/3)+1,MOD((A1141-$A$39+1)-1,3)+1),"")</f>
        <v/>
      </c>
      <c r="C1141" s="43" t="str">
        <f t="shared" si="497"/>
        <v/>
      </c>
      <c r="D1141" s="43" t="str">
        <f t="shared" ca="1" si="498"/>
        <v/>
      </c>
      <c r="E1141" s="43" t="str">
        <f t="shared" si="499"/>
        <v/>
      </c>
      <c r="F1141" s="43" t="str">
        <f t="shared" si="500"/>
        <v/>
      </c>
      <c r="G1141" s="43" t="str">
        <f>IF(A1141&lt;&gt;"",IF(A1141&lt;Data!$G$11*0.25,$C$13/$G$32,IF(A1141&gt;Data!$G$11*0.25,$C$13,$C$13*10)),"")</f>
        <v/>
      </c>
      <c r="H1141" s="43" t="str">
        <f>IF(A1141&lt;&gt;"",IF(Data!$G$9="constant",$C$13,IF(Data!$G$9="squeeze",G1141,F1141)),"")</f>
        <v/>
      </c>
      <c r="I1141" s="38" t="str">
        <f ca="1">IF(ISNUMBER(A1141),NORMINV(RAND(),0,IF(AND(Data!$G$9="squeeze",A1141&lt;Data!$G$11*0.25),$H$32,1)*$C$30*$C$13)*($C$14*$C$12),"")</f>
        <v/>
      </c>
      <c r="J1141" s="42" t="str">
        <f ca="1">IFERROR(IF(Data!$C$6="Real",B1141,I1141+J1140+($C$14*$C$12)*(NORMINV(RAND(),$C$15,CHOOSE($G$13,$C$13,F1141,G1141)))),"")</f>
        <v/>
      </c>
      <c r="K1141" s="88" t="str">
        <f>IF(ISNUMBER(A1141), IF($G$16="fixed",$G$17,MIN(H1141*Data!$C$7*$C$16*0.5,$C$17*Data!$C$7))*$C$12,"")</f>
        <v/>
      </c>
      <c r="L1141" s="42" t="str">
        <f t="shared" ca="1" si="524"/>
        <v/>
      </c>
      <c r="M1141" s="44" t="str">
        <f t="shared" ca="1" si="525"/>
        <v/>
      </c>
      <c r="N1141" s="44" t="str">
        <f t="shared" ca="1" si="526"/>
        <v/>
      </c>
      <c r="O1141" s="108" t="str">
        <f t="shared" si="501"/>
        <v/>
      </c>
      <c r="P1141" s="102" t="str">
        <f t="shared" si="502"/>
        <v/>
      </c>
      <c r="Q1141" s="102" t="str">
        <f t="shared" si="503"/>
        <v/>
      </c>
      <c r="R1141" s="120" t="str">
        <f t="shared" si="521"/>
        <v/>
      </c>
      <c r="S1141" s="54" t="str">
        <f t="shared" si="522"/>
        <v/>
      </c>
      <c r="T1141" s="5" t="str">
        <f t="shared" si="504"/>
        <v/>
      </c>
      <c r="U1141" s="152" t="str">
        <f t="shared" si="505"/>
        <v/>
      </c>
      <c r="V1141" s="152" t="str">
        <f t="shared" si="506"/>
        <v/>
      </c>
      <c r="W1141" s="153" t="str">
        <f t="shared" si="507"/>
        <v/>
      </c>
      <c r="X1141" s="153" t="str">
        <f t="shared" si="508"/>
        <v/>
      </c>
      <c r="Y1141" s="153" t="str">
        <f t="shared" si="509"/>
        <v/>
      </c>
      <c r="Z1141" s="153" t="str">
        <f t="shared" si="510"/>
        <v/>
      </c>
      <c r="AA1141" s="152" t="str">
        <f t="shared" si="511"/>
        <v/>
      </c>
      <c r="AB1141" s="152" t="str">
        <f t="shared" si="512"/>
        <v/>
      </c>
      <c r="AC1141" s="154" t="str">
        <f t="shared" si="513"/>
        <v/>
      </c>
      <c r="AD1141" s="154" t="str">
        <f t="shared" si="514"/>
        <v/>
      </c>
      <c r="AE1141" s="3" t="str">
        <f t="shared" si="515"/>
        <v/>
      </c>
      <c r="AF1141" s="3" t="str">
        <f t="shared" si="516"/>
        <v/>
      </c>
      <c r="AG1141" s="3" t="str">
        <f t="shared" si="523"/>
        <v/>
      </c>
      <c r="AH1141" s="4" t="str">
        <f t="shared" si="517"/>
        <v/>
      </c>
      <c r="AI1141" s="75" t="str">
        <f t="shared" si="518"/>
        <v/>
      </c>
      <c r="AJ1141" s="75" t="str">
        <f t="shared" si="519"/>
        <v/>
      </c>
    </row>
    <row r="1142" spans="1:36">
      <c r="A1142" s="41" t="str">
        <f t="shared" si="520"/>
        <v/>
      </c>
      <c r="B1142" s="150" t="str">
        <f>IF(ISNUMBER(A1142),INDEX('MetaTrader Import'!$H$13:$J$5893,TRUNC(((A1142-$A$39+1)-1)/3)+1,MOD((A1142-$A$39+1)-1,3)+1),"")</f>
        <v/>
      </c>
      <c r="C1142" s="43" t="str">
        <f t="shared" si="497"/>
        <v/>
      </c>
      <c r="D1142" s="43" t="str">
        <f t="shared" ca="1" si="498"/>
        <v/>
      </c>
      <c r="E1142" s="43" t="str">
        <f t="shared" si="499"/>
        <v/>
      </c>
      <c r="F1142" s="43" t="str">
        <f t="shared" si="500"/>
        <v/>
      </c>
      <c r="G1142" s="43" t="str">
        <f>IF(A1142&lt;&gt;"",IF(A1142&lt;Data!$G$11*0.25,$C$13/$G$32,IF(A1142&gt;Data!$G$11*0.25,$C$13,$C$13*10)),"")</f>
        <v/>
      </c>
      <c r="H1142" s="43" t="str">
        <f>IF(A1142&lt;&gt;"",IF(Data!$G$9="constant",$C$13,IF(Data!$G$9="squeeze",G1142,F1142)),"")</f>
        <v/>
      </c>
      <c r="I1142" s="38" t="str">
        <f ca="1">IF(ISNUMBER(A1142),NORMINV(RAND(),0,IF(AND(Data!$G$9="squeeze",A1142&lt;Data!$G$11*0.25),$H$32,1)*$C$30*$C$13)*($C$14*$C$12),"")</f>
        <v/>
      </c>
      <c r="J1142" s="42" t="str">
        <f ca="1">IFERROR(IF(Data!$C$6="Real",B1142,I1142+J1141+($C$14*$C$12)*(NORMINV(RAND(),$C$15,CHOOSE($G$13,$C$13,F1142,G1142)))),"")</f>
        <v/>
      </c>
      <c r="K1142" s="88" t="str">
        <f>IF(ISNUMBER(A1142), IF($G$16="fixed",$G$17,MIN(H1142*Data!$C$7*$C$16*0.5,$C$17*Data!$C$7))*$C$12,"")</f>
        <v/>
      </c>
      <c r="L1142" s="42" t="str">
        <f t="shared" ca="1" si="524"/>
        <v/>
      </c>
      <c r="M1142" s="44" t="str">
        <f t="shared" ca="1" si="525"/>
        <v/>
      </c>
      <c r="N1142" s="44" t="str">
        <f t="shared" ca="1" si="526"/>
        <v/>
      </c>
      <c r="O1142" s="108" t="str">
        <f t="shared" si="501"/>
        <v/>
      </c>
      <c r="P1142" s="102" t="str">
        <f t="shared" si="502"/>
        <v/>
      </c>
      <c r="Q1142" s="102" t="str">
        <f t="shared" si="503"/>
        <v/>
      </c>
      <c r="R1142" s="120" t="str">
        <f t="shared" si="521"/>
        <v/>
      </c>
      <c r="S1142" s="54" t="str">
        <f t="shared" si="522"/>
        <v/>
      </c>
      <c r="T1142" s="5" t="str">
        <f t="shared" si="504"/>
        <v/>
      </c>
      <c r="U1142" s="152" t="str">
        <f t="shared" si="505"/>
        <v/>
      </c>
      <c r="V1142" s="152" t="str">
        <f t="shared" si="506"/>
        <v/>
      </c>
      <c r="W1142" s="153" t="str">
        <f t="shared" si="507"/>
        <v/>
      </c>
      <c r="X1142" s="153" t="str">
        <f t="shared" si="508"/>
        <v/>
      </c>
      <c r="Y1142" s="153" t="str">
        <f t="shared" si="509"/>
        <v/>
      </c>
      <c r="Z1142" s="153" t="str">
        <f t="shared" si="510"/>
        <v/>
      </c>
      <c r="AA1142" s="152" t="str">
        <f t="shared" si="511"/>
        <v/>
      </c>
      <c r="AB1142" s="152" t="str">
        <f t="shared" si="512"/>
        <v/>
      </c>
      <c r="AC1142" s="154" t="str">
        <f t="shared" si="513"/>
        <v/>
      </c>
      <c r="AD1142" s="154" t="str">
        <f t="shared" si="514"/>
        <v/>
      </c>
      <c r="AE1142" s="3" t="str">
        <f t="shared" si="515"/>
        <v/>
      </c>
      <c r="AF1142" s="3" t="str">
        <f t="shared" si="516"/>
        <v/>
      </c>
      <c r="AG1142" s="3" t="str">
        <f t="shared" si="523"/>
        <v/>
      </c>
      <c r="AH1142" s="4" t="str">
        <f t="shared" si="517"/>
        <v/>
      </c>
      <c r="AI1142" s="75" t="str">
        <f t="shared" si="518"/>
        <v/>
      </c>
      <c r="AJ1142" s="75" t="str">
        <f t="shared" si="519"/>
        <v/>
      </c>
    </row>
    <row r="1143" spans="1:36">
      <c r="A1143" s="41" t="str">
        <f t="shared" si="520"/>
        <v/>
      </c>
      <c r="B1143" s="150" t="str">
        <f>IF(ISNUMBER(A1143),INDEX('MetaTrader Import'!$H$13:$J$5893,TRUNC(((A1143-$A$39+1)-1)/3)+1,MOD((A1143-$A$39+1)-1,3)+1),"")</f>
        <v/>
      </c>
      <c r="C1143" s="43" t="str">
        <f t="shared" si="497"/>
        <v/>
      </c>
      <c r="D1143" s="43" t="str">
        <f t="shared" ca="1" si="498"/>
        <v/>
      </c>
      <c r="E1143" s="43" t="str">
        <f t="shared" si="499"/>
        <v/>
      </c>
      <c r="F1143" s="43" t="str">
        <f t="shared" si="500"/>
        <v/>
      </c>
      <c r="G1143" s="43" t="str">
        <f>IF(A1143&lt;&gt;"",IF(A1143&lt;Data!$G$11*0.25,$C$13/$G$32,IF(A1143&gt;Data!$G$11*0.25,$C$13,$C$13*10)),"")</f>
        <v/>
      </c>
      <c r="H1143" s="43" t="str">
        <f>IF(A1143&lt;&gt;"",IF(Data!$G$9="constant",$C$13,IF(Data!$G$9="squeeze",G1143,F1143)),"")</f>
        <v/>
      </c>
      <c r="I1143" s="38" t="str">
        <f ca="1">IF(ISNUMBER(A1143),NORMINV(RAND(),0,IF(AND(Data!$G$9="squeeze",A1143&lt;Data!$G$11*0.25),$H$32,1)*$C$30*$C$13)*($C$14*$C$12),"")</f>
        <v/>
      </c>
      <c r="J1143" s="42" t="str">
        <f ca="1">IFERROR(IF(Data!$C$6="Real",B1143,I1143+J1142+($C$14*$C$12)*(NORMINV(RAND(),$C$15,CHOOSE($G$13,$C$13,F1143,G1143)))),"")</f>
        <v/>
      </c>
      <c r="K1143" s="88" t="str">
        <f>IF(ISNUMBER(A1143), IF($G$16="fixed",$G$17,MIN(H1143*Data!$C$7*$C$16*0.5,$C$17*Data!$C$7))*$C$12,"")</f>
        <v/>
      </c>
      <c r="L1143" s="42" t="str">
        <f t="shared" ca="1" si="524"/>
        <v/>
      </c>
      <c r="M1143" s="44" t="str">
        <f t="shared" ca="1" si="525"/>
        <v/>
      </c>
      <c r="N1143" s="44" t="str">
        <f t="shared" ca="1" si="526"/>
        <v/>
      </c>
      <c r="O1143" s="108" t="str">
        <f t="shared" si="501"/>
        <v/>
      </c>
      <c r="P1143" s="102" t="str">
        <f t="shared" si="502"/>
        <v/>
      </c>
      <c r="Q1143" s="102" t="str">
        <f t="shared" si="503"/>
        <v/>
      </c>
      <c r="R1143" s="120" t="str">
        <f t="shared" si="521"/>
        <v/>
      </c>
      <c r="S1143" s="54" t="str">
        <f t="shared" si="522"/>
        <v/>
      </c>
      <c r="T1143" s="5" t="str">
        <f t="shared" si="504"/>
        <v/>
      </c>
      <c r="U1143" s="152" t="str">
        <f t="shared" si="505"/>
        <v/>
      </c>
      <c r="V1143" s="152" t="str">
        <f t="shared" si="506"/>
        <v/>
      </c>
      <c r="W1143" s="153" t="str">
        <f t="shared" si="507"/>
        <v/>
      </c>
      <c r="X1143" s="153" t="str">
        <f t="shared" si="508"/>
        <v/>
      </c>
      <c r="Y1143" s="153" t="str">
        <f t="shared" si="509"/>
        <v/>
      </c>
      <c r="Z1143" s="153" t="str">
        <f t="shared" si="510"/>
        <v/>
      </c>
      <c r="AA1143" s="152" t="str">
        <f t="shared" si="511"/>
        <v/>
      </c>
      <c r="AB1143" s="152" t="str">
        <f t="shared" si="512"/>
        <v/>
      </c>
      <c r="AC1143" s="154" t="str">
        <f t="shared" si="513"/>
        <v/>
      </c>
      <c r="AD1143" s="154" t="str">
        <f t="shared" si="514"/>
        <v/>
      </c>
      <c r="AE1143" s="3" t="str">
        <f t="shared" si="515"/>
        <v/>
      </c>
      <c r="AF1143" s="3" t="str">
        <f t="shared" si="516"/>
        <v/>
      </c>
      <c r="AG1143" s="3" t="str">
        <f t="shared" si="523"/>
        <v/>
      </c>
      <c r="AH1143" s="4" t="str">
        <f t="shared" si="517"/>
        <v/>
      </c>
      <c r="AI1143" s="75" t="str">
        <f t="shared" si="518"/>
        <v/>
      </c>
      <c r="AJ1143" s="75" t="str">
        <f t="shared" si="519"/>
        <v/>
      </c>
    </row>
    <row r="1144" spans="1:36">
      <c r="A1144" s="41" t="str">
        <f t="shared" si="520"/>
        <v/>
      </c>
      <c r="B1144" s="150" t="str">
        <f>IF(ISNUMBER(A1144),INDEX('MetaTrader Import'!$H$13:$J$5893,TRUNC(((A1144-$A$39+1)-1)/3)+1,MOD((A1144-$A$39+1)-1,3)+1),"")</f>
        <v/>
      </c>
      <c r="C1144" s="43" t="str">
        <f t="shared" si="497"/>
        <v/>
      </c>
      <c r="D1144" s="43" t="str">
        <f t="shared" ca="1" si="498"/>
        <v/>
      </c>
      <c r="E1144" s="43" t="str">
        <f t="shared" si="499"/>
        <v/>
      </c>
      <c r="F1144" s="43" t="str">
        <f t="shared" si="500"/>
        <v/>
      </c>
      <c r="G1144" s="43" t="str">
        <f>IF(A1144&lt;&gt;"",IF(A1144&lt;Data!$G$11*0.25,$C$13/$G$32,IF(A1144&gt;Data!$G$11*0.25,$C$13,$C$13*10)),"")</f>
        <v/>
      </c>
      <c r="H1144" s="43" t="str">
        <f>IF(A1144&lt;&gt;"",IF(Data!$G$9="constant",$C$13,IF(Data!$G$9="squeeze",G1144,F1144)),"")</f>
        <v/>
      </c>
      <c r="I1144" s="38" t="str">
        <f ca="1">IF(ISNUMBER(A1144),NORMINV(RAND(),0,IF(AND(Data!$G$9="squeeze",A1144&lt;Data!$G$11*0.25),$H$32,1)*$C$30*$C$13)*($C$14*$C$12),"")</f>
        <v/>
      </c>
      <c r="J1144" s="42" t="str">
        <f ca="1">IFERROR(IF(Data!$C$6="Real",B1144,I1144+J1143+($C$14*$C$12)*(NORMINV(RAND(),$C$15,CHOOSE($G$13,$C$13,F1144,G1144)))),"")</f>
        <v/>
      </c>
      <c r="K1144" s="88" t="str">
        <f>IF(ISNUMBER(A1144), IF($G$16="fixed",$G$17,MIN(H1144*Data!$C$7*$C$16*0.5,$C$17*Data!$C$7))*$C$12,"")</f>
        <v/>
      </c>
      <c r="L1144" s="42" t="str">
        <f t="shared" ca="1" si="524"/>
        <v/>
      </c>
      <c r="M1144" s="44" t="str">
        <f t="shared" ca="1" si="525"/>
        <v/>
      </c>
      <c r="N1144" s="44" t="str">
        <f t="shared" ca="1" si="526"/>
        <v/>
      </c>
      <c r="O1144" s="108" t="str">
        <f t="shared" si="501"/>
        <v/>
      </c>
      <c r="P1144" s="102" t="str">
        <f t="shared" si="502"/>
        <v/>
      </c>
      <c r="Q1144" s="102" t="str">
        <f t="shared" si="503"/>
        <v/>
      </c>
      <c r="R1144" s="120" t="str">
        <f t="shared" si="521"/>
        <v/>
      </c>
      <c r="S1144" s="54" t="str">
        <f t="shared" si="522"/>
        <v/>
      </c>
      <c r="T1144" s="5" t="str">
        <f t="shared" si="504"/>
        <v/>
      </c>
      <c r="U1144" s="152" t="str">
        <f t="shared" si="505"/>
        <v/>
      </c>
      <c r="V1144" s="152" t="str">
        <f t="shared" si="506"/>
        <v/>
      </c>
      <c r="W1144" s="153" t="str">
        <f t="shared" si="507"/>
        <v/>
      </c>
      <c r="X1144" s="153" t="str">
        <f t="shared" si="508"/>
        <v/>
      </c>
      <c r="Y1144" s="153" t="str">
        <f t="shared" si="509"/>
        <v/>
      </c>
      <c r="Z1144" s="153" t="str">
        <f t="shared" si="510"/>
        <v/>
      </c>
      <c r="AA1144" s="152" t="str">
        <f t="shared" si="511"/>
        <v/>
      </c>
      <c r="AB1144" s="152" t="str">
        <f t="shared" si="512"/>
        <v/>
      </c>
      <c r="AC1144" s="154" t="str">
        <f t="shared" si="513"/>
        <v/>
      </c>
      <c r="AD1144" s="154" t="str">
        <f t="shared" si="514"/>
        <v/>
      </c>
      <c r="AE1144" s="3" t="str">
        <f t="shared" si="515"/>
        <v/>
      </c>
      <c r="AF1144" s="3" t="str">
        <f t="shared" si="516"/>
        <v/>
      </c>
      <c r="AG1144" s="3" t="str">
        <f t="shared" si="523"/>
        <v/>
      </c>
      <c r="AH1144" s="4" t="str">
        <f t="shared" si="517"/>
        <v/>
      </c>
      <c r="AI1144" s="75" t="str">
        <f t="shared" si="518"/>
        <v/>
      </c>
      <c r="AJ1144" s="75" t="str">
        <f t="shared" si="519"/>
        <v/>
      </c>
    </row>
    <row r="1145" spans="1:36">
      <c r="A1145" s="41" t="str">
        <f t="shared" si="520"/>
        <v/>
      </c>
      <c r="B1145" s="150" t="str">
        <f>IF(ISNUMBER(A1145),INDEX('MetaTrader Import'!$H$13:$J$5893,TRUNC(((A1145-$A$39+1)-1)/3)+1,MOD((A1145-$A$39+1)-1,3)+1),"")</f>
        <v/>
      </c>
      <c r="C1145" s="43" t="str">
        <f t="shared" si="497"/>
        <v/>
      </c>
      <c r="D1145" s="43" t="str">
        <f t="shared" ca="1" si="498"/>
        <v/>
      </c>
      <c r="E1145" s="43" t="str">
        <f t="shared" si="499"/>
        <v/>
      </c>
      <c r="F1145" s="43" t="str">
        <f t="shared" si="500"/>
        <v/>
      </c>
      <c r="G1145" s="43" t="str">
        <f>IF(A1145&lt;&gt;"",IF(A1145&lt;Data!$G$11*0.25,$C$13/$G$32,IF(A1145&gt;Data!$G$11*0.25,$C$13,$C$13*10)),"")</f>
        <v/>
      </c>
      <c r="H1145" s="43" t="str">
        <f>IF(A1145&lt;&gt;"",IF(Data!$G$9="constant",$C$13,IF(Data!$G$9="squeeze",G1145,F1145)),"")</f>
        <v/>
      </c>
      <c r="I1145" s="38" t="str">
        <f ca="1">IF(ISNUMBER(A1145),NORMINV(RAND(),0,IF(AND(Data!$G$9="squeeze",A1145&lt;Data!$G$11*0.25),$H$32,1)*$C$30*$C$13)*($C$14*$C$12),"")</f>
        <v/>
      </c>
      <c r="J1145" s="42" t="str">
        <f ca="1">IFERROR(IF(Data!$C$6="Real",B1145,I1145+J1144+($C$14*$C$12)*(NORMINV(RAND(),$C$15,CHOOSE($G$13,$C$13,F1145,G1145)))),"")</f>
        <v/>
      </c>
      <c r="K1145" s="88" t="str">
        <f>IF(ISNUMBER(A1145), IF($G$16="fixed",$G$17,MIN(H1145*Data!$C$7*$C$16*0.5,$C$17*Data!$C$7))*$C$12,"")</f>
        <v/>
      </c>
      <c r="L1145" s="42" t="str">
        <f t="shared" ca="1" si="524"/>
        <v/>
      </c>
      <c r="M1145" s="44" t="str">
        <f t="shared" ca="1" si="525"/>
        <v/>
      </c>
      <c r="N1145" s="44" t="str">
        <f t="shared" ca="1" si="526"/>
        <v/>
      </c>
      <c r="O1145" s="108" t="str">
        <f t="shared" si="501"/>
        <v/>
      </c>
      <c r="P1145" s="102" t="str">
        <f t="shared" si="502"/>
        <v/>
      </c>
      <c r="Q1145" s="102" t="str">
        <f t="shared" si="503"/>
        <v/>
      </c>
      <c r="R1145" s="120" t="str">
        <f t="shared" si="521"/>
        <v/>
      </c>
      <c r="S1145" s="54" t="str">
        <f t="shared" si="522"/>
        <v/>
      </c>
      <c r="T1145" s="5" t="str">
        <f t="shared" si="504"/>
        <v/>
      </c>
      <c r="U1145" s="152" t="str">
        <f t="shared" si="505"/>
        <v/>
      </c>
      <c r="V1145" s="152" t="str">
        <f t="shared" si="506"/>
        <v/>
      </c>
      <c r="W1145" s="153" t="str">
        <f t="shared" si="507"/>
        <v/>
      </c>
      <c r="X1145" s="153" t="str">
        <f t="shared" si="508"/>
        <v/>
      </c>
      <c r="Y1145" s="153" t="str">
        <f t="shared" si="509"/>
        <v/>
      </c>
      <c r="Z1145" s="153" t="str">
        <f t="shared" si="510"/>
        <v/>
      </c>
      <c r="AA1145" s="152" t="str">
        <f t="shared" si="511"/>
        <v/>
      </c>
      <c r="AB1145" s="152" t="str">
        <f t="shared" si="512"/>
        <v/>
      </c>
      <c r="AC1145" s="154" t="str">
        <f t="shared" si="513"/>
        <v/>
      </c>
      <c r="AD1145" s="154" t="str">
        <f t="shared" si="514"/>
        <v/>
      </c>
      <c r="AE1145" s="3" t="str">
        <f t="shared" si="515"/>
        <v/>
      </c>
      <c r="AF1145" s="3" t="str">
        <f t="shared" si="516"/>
        <v/>
      </c>
      <c r="AG1145" s="3" t="str">
        <f t="shared" si="523"/>
        <v/>
      </c>
      <c r="AH1145" s="4" t="str">
        <f t="shared" si="517"/>
        <v/>
      </c>
      <c r="AI1145" s="75" t="str">
        <f t="shared" si="518"/>
        <v/>
      </c>
      <c r="AJ1145" s="75" t="str">
        <f t="shared" si="519"/>
        <v/>
      </c>
    </row>
    <row r="1146" spans="1:36">
      <c r="A1146" s="41" t="str">
        <f t="shared" si="520"/>
        <v/>
      </c>
      <c r="B1146" s="150" t="str">
        <f>IF(ISNUMBER(A1146),INDEX('MetaTrader Import'!$H$13:$J$5893,TRUNC(((A1146-$A$39+1)-1)/3)+1,MOD((A1146-$A$39+1)-1,3)+1),"")</f>
        <v/>
      </c>
      <c r="C1146" s="43" t="str">
        <f t="shared" si="497"/>
        <v/>
      </c>
      <c r="D1146" s="43" t="str">
        <f t="shared" ca="1" si="498"/>
        <v/>
      </c>
      <c r="E1146" s="43" t="str">
        <f t="shared" si="499"/>
        <v/>
      </c>
      <c r="F1146" s="43" t="str">
        <f t="shared" si="500"/>
        <v/>
      </c>
      <c r="G1146" s="43" t="str">
        <f>IF(A1146&lt;&gt;"",IF(A1146&lt;Data!$G$11*0.25,$C$13/$G$32,IF(A1146&gt;Data!$G$11*0.25,$C$13,$C$13*10)),"")</f>
        <v/>
      </c>
      <c r="H1146" s="43" t="str">
        <f>IF(A1146&lt;&gt;"",IF(Data!$G$9="constant",$C$13,IF(Data!$G$9="squeeze",G1146,F1146)),"")</f>
        <v/>
      </c>
      <c r="I1146" s="38" t="str">
        <f ca="1">IF(ISNUMBER(A1146),NORMINV(RAND(),0,IF(AND(Data!$G$9="squeeze",A1146&lt;Data!$G$11*0.25),$H$32,1)*$C$30*$C$13)*($C$14*$C$12),"")</f>
        <v/>
      </c>
      <c r="J1146" s="42" t="str">
        <f ca="1">IFERROR(IF(Data!$C$6="Real",B1146,I1146+J1145+($C$14*$C$12)*(NORMINV(RAND(),$C$15,CHOOSE($G$13,$C$13,F1146,G1146)))),"")</f>
        <v/>
      </c>
      <c r="K1146" s="88" t="str">
        <f>IF(ISNUMBER(A1146), IF($G$16="fixed",$G$17,MIN(H1146*Data!$C$7*$C$16*0.5,$C$17*Data!$C$7))*$C$12,"")</f>
        <v/>
      </c>
      <c r="L1146" s="42" t="str">
        <f t="shared" ca="1" si="524"/>
        <v/>
      </c>
      <c r="M1146" s="44" t="str">
        <f t="shared" ca="1" si="525"/>
        <v/>
      </c>
      <c r="N1146" s="44" t="str">
        <f t="shared" ca="1" si="526"/>
        <v/>
      </c>
      <c r="O1146" s="108" t="str">
        <f t="shared" si="501"/>
        <v/>
      </c>
      <c r="P1146" s="102" t="str">
        <f t="shared" si="502"/>
        <v/>
      </c>
      <c r="Q1146" s="102" t="str">
        <f t="shared" si="503"/>
        <v/>
      </c>
      <c r="R1146" s="120" t="str">
        <f t="shared" si="521"/>
        <v/>
      </c>
      <c r="S1146" s="54" t="str">
        <f t="shared" si="522"/>
        <v/>
      </c>
      <c r="T1146" s="5" t="str">
        <f t="shared" si="504"/>
        <v/>
      </c>
      <c r="U1146" s="152" t="str">
        <f t="shared" si="505"/>
        <v/>
      </c>
      <c r="V1146" s="152" t="str">
        <f t="shared" si="506"/>
        <v/>
      </c>
      <c r="W1146" s="153" t="str">
        <f t="shared" si="507"/>
        <v/>
      </c>
      <c r="X1146" s="153" t="str">
        <f t="shared" si="508"/>
        <v/>
      </c>
      <c r="Y1146" s="153" t="str">
        <f t="shared" si="509"/>
        <v/>
      </c>
      <c r="Z1146" s="153" t="str">
        <f t="shared" si="510"/>
        <v/>
      </c>
      <c r="AA1146" s="152" t="str">
        <f t="shared" si="511"/>
        <v/>
      </c>
      <c r="AB1146" s="152" t="str">
        <f t="shared" si="512"/>
        <v/>
      </c>
      <c r="AC1146" s="154" t="str">
        <f t="shared" si="513"/>
        <v/>
      </c>
      <c r="AD1146" s="154" t="str">
        <f t="shared" si="514"/>
        <v/>
      </c>
      <c r="AE1146" s="3" t="str">
        <f t="shared" si="515"/>
        <v/>
      </c>
      <c r="AF1146" s="3" t="str">
        <f t="shared" si="516"/>
        <v/>
      </c>
      <c r="AG1146" s="3" t="str">
        <f t="shared" si="523"/>
        <v/>
      </c>
      <c r="AH1146" s="4" t="str">
        <f t="shared" si="517"/>
        <v/>
      </c>
      <c r="AI1146" s="75" t="str">
        <f t="shared" si="518"/>
        <v/>
      </c>
      <c r="AJ1146" s="75" t="str">
        <f t="shared" si="519"/>
        <v/>
      </c>
    </row>
    <row r="1147" spans="1:36">
      <c r="A1147" s="41" t="str">
        <f t="shared" si="520"/>
        <v/>
      </c>
      <c r="B1147" s="150" t="str">
        <f>IF(ISNUMBER(A1147),INDEX('MetaTrader Import'!$H$13:$J$5893,TRUNC(((A1147-$A$39+1)-1)/3)+1,MOD((A1147-$A$39+1)-1,3)+1),"")</f>
        <v/>
      </c>
      <c r="C1147" s="43" t="str">
        <f t="shared" si="497"/>
        <v/>
      </c>
      <c r="D1147" s="43" t="str">
        <f t="shared" ca="1" si="498"/>
        <v/>
      </c>
      <c r="E1147" s="43" t="str">
        <f t="shared" si="499"/>
        <v/>
      </c>
      <c r="F1147" s="43" t="str">
        <f t="shared" si="500"/>
        <v/>
      </c>
      <c r="G1147" s="43" t="str">
        <f>IF(A1147&lt;&gt;"",IF(A1147&lt;Data!$G$11*0.25,$C$13/$G$32,IF(A1147&gt;Data!$G$11*0.25,$C$13,$C$13*10)),"")</f>
        <v/>
      </c>
      <c r="H1147" s="43" t="str">
        <f>IF(A1147&lt;&gt;"",IF(Data!$G$9="constant",$C$13,IF(Data!$G$9="squeeze",G1147,F1147)),"")</f>
        <v/>
      </c>
      <c r="I1147" s="38" t="str">
        <f ca="1">IF(ISNUMBER(A1147),NORMINV(RAND(),0,IF(AND(Data!$G$9="squeeze",A1147&lt;Data!$G$11*0.25),$H$32,1)*$C$30*$C$13)*($C$14*$C$12),"")</f>
        <v/>
      </c>
      <c r="J1147" s="42" t="str">
        <f ca="1">IFERROR(IF(Data!$C$6="Real",B1147,I1147+J1146+($C$14*$C$12)*(NORMINV(RAND(),$C$15,CHOOSE($G$13,$C$13,F1147,G1147)))),"")</f>
        <v/>
      </c>
      <c r="K1147" s="88" t="str">
        <f>IF(ISNUMBER(A1147), IF($G$16="fixed",$G$17,MIN(H1147*Data!$C$7*$C$16*0.5,$C$17*Data!$C$7))*$C$12,"")</f>
        <v/>
      </c>
      <c r="L1147" s="42" t="str">
        <f t="shared" ca="1" si="524"/>
        <v/>
      </c>
      <c r="M1147" s="44" t="str">
        <f t="shared" ca="1" si="525"/>
        <v/>
      </c>
      <c r="N1147" s="44" t="str">
        <f t="shared" ca="1" si="526"/>
        <v/>
      </c>
      <c r="O1147" s="108" t="str">
        <f t="shared" si="501"/>
        <v/>
      </c>
      <c r="P1147" s="102" t="str">
        <f t="shared" si="502"/>
        <v/>
      </c>
      <c r="Q1147" s="102" t="str">
        <f t="shared" si="503"/>
        <v/>
      </c>
      <c r="R1147" s="120" t="str">
        <f t="shared" si="521"/>
        <v/>
      </c>
      <c r="S1147" s="54" t="str">
        <f t="shared" si="522"/>
        <v/>
      </c>
      <c r="T1147" s="5" t="str">
        <f t="shared" si="504"/>
        <v/>
      </c>
      <c r="U1147" s="152" t="str">
        <f t="shared" si="505"/>
        <v/>
      </c>
      <c r="V1147" s="152" t="str">
        <f t="shared" si="506"/>
        <v/>
      </c>
      <c r="W1147" s="153" t="str">
        <f t="shared" si="507"/>
        <v/>
      </c>
      <c r="X1147" s="153" t="str">
        <f t="shared" si="508"/>
        <v/>
      </c>
      <c r="Y1147" s="153" t="str">
        <f t="shared" si="509"/>
        <v/>
      </c>
      <c r="Z1147" s="153" t="str">
        <f t="shared" si="510"/>
        <v/>
      </c>
      <c r="AA1147" s="152" t="str">
        <f t="shared" si="511"/>
        <v/>
      </c>
      <c r="AB1147" s="152" t="str">
        <f t="shared" si="512"/>
        <v/>
      </c>
      <c r="AC1147" s="154" t="str">
        <f t="shared" si="513"/>
        <v/>
      </c>
      <c r="AD1147" s="154" t="str">
        <f t="shared" si="514"/>
        <v/>
      </c>
      <c r="AE1147" s="3" t="str">
        <f t="shared" si="515"/>
        <v/>
      </c>
      <c r="AF1147" s="3" t="str">
        <f t="shared" si="516"/>
        <v/>
      </c>
      <c r="AG1147" s="3" t="str">
        <f t="shared" si="523"/>
        <v/>
      </c>
      <c r="AH1147" s="4" t="str">
        <f t="shared" si="517"/>
        <v/>
      </c>
      <c r="AI1147" s="75" t="str">
        <f t="shared" si="518"/>
        <v/>
      </c>
      <c r="AJ1147" s="75" t="str">
        <f t="shared" si="519"/>
        <v/>
      </c>
    </row>
    <row r="1148" spans="1:36">
      <c r="A1148" s="41" t="str">
        <f t="shared" si="520"/>
        <v/>
      </c>
      <c r="B1148" s="150" t="str">
        <f>IF(ISNUMBER(A1148),INDEX('MetaTrader Import'!$H$13:$J$5893,TRUNC(((A1148-$A$39+1)-1)/3)+1,MOD((A1148-$A$39+1)-1,3)+1),"")</f>
        <v/>
      </c>
      <c r="C1148" s="43" t="str">
        <f t="shared" si="497"/>
        <v/>
      </c>
      <c r="D1148" s="43" t="str">
        <f t="shared" ca="1" si="498"/>
        <v/>
      </c>
      <c r="E1148" s="43" t="str">
        <f t="shared" si="499"/>
        <v/>
      </c>
      <c r="F1148" s="43" t="str">
        <f t="shared" si="500"/>
        <v/>
      </c>
      <c r="G1148" s="43" t="str">
        <f>IF(A1148&lt;&gt;"",IF(A1148&lt;Data!$G$11*0.25,$C$13/$G$32,IF(A1148&gt;Data!$G$11*0.25,$C$13,$C$13*10)),"")</f>
        <v/>
      </c>
      <c r="H1148" s="43" t="str">
        <f>IF(A1148&lt;&gt;"",IF(Data!$G$9="constant",$C$13,IF(Data!$G$9="squeeze",G1148,F1148)),"")</f>
        <v/>
      </c>
      <c r="I1148" s="38" t="str">
        <f ca="1">IF(ISNUMBER(A1148),NORMINV(RAND(),0,IF(AND(Data!$G$9="squeeze",A1148&lt;Data!$G$11*0.25),$H$32,1)*$C$30*$C$13)*($C$14*$C$12),"")</f>
        <v/>
      </c>
      <c r="J1148" s="42" t="str">
        <f ca="1">IFERROR(IF(Data!$C$6="Real",B1148,I1148+J1147+($C$14*$C$12)*(NORMINV(RAND(),$C$15,CHOOSE($G$13,$C$13,F1148,G1148)))),"")</f>
        <v/>
      </c>
      <c r="K1148" s="88" t="str">
        <f>IF(ISNUMBER(A1148), IF($G$16="fixed",$G$17,MIN(H1148*Data!$C$7*$C$16*0.5,$C$17*Data!$C$7))*$C$12,"")</f>
        <v/>
      </c>
      <c r="L1148" s="42" t="str">
        <f t="shared" ca="1" si="524"/>
        <v/>
      </c>
      <c r="M1148" s="44" t="str">
        <f t="shared" ca="1" si="525"/>
        <v/>
      </c>
      <c r="N1148" s="44" t="str">
        <f t="shared" ca="1" si="526"/>
        <v/>
      </c>
      <c r="O1148" s="108" t="str">
        <f t="shared" si="501"/>
        <v/>
      </c>
      <c r="P1148" s="102" t="str">
        <f t="shared" si="502"/>
        <v/>
      </c>
      <c r="Q1148" s="102" t="str">
        <f t="shared" si="503"/>
        <v/>
      </c>
      <c r="R1148" s="120" t="str">
        <f t="shared" si="521"/>
        <v/>
      </c>
      <c r="S1148" s="54" t="str">
        <f t="shared" si="522"/>
        <v/>
      </c>
      <c r="T1148" s="5" t="str">
        <f t="shared" si="504"/>
        <v/>
      </c>
      <c r="U1148" s="152" t="str">
        <f t="shared" si="505"/>
        <v/>
      </c>
      <c r="V1148" s="152" t="str">
        <f t="shared" si="506"/>
        <v/>
      </c>
      <c r="W1148" s="153" t="str">
        <f t="shared" si="507"/>
        <v/>
      </c>
      <c r="X1148" s="153" t="str">
        <f t="shared" si="508"/>
        <v/>
      </c>
      <c r="Y1148" s="153" t="str">
        <f t="shared" si="509"/>
        <v/>
      </c>
      <c r="Z1148" s="153" t="str">
        <f t="shared" si="510"/>
        <v/>
      </c>
      <c r="AA1148" s="152" t="str">
        <f t="shared" si="511"/>
        <v/>
      </c>
      <c r="AB1148" s="152" t="str">
        <f t="shared" si="512"/>
        <v/>
      </c>
      <c r="AC1148" s="154" t="str">
        <f t="shared" si="513"/>
        <v/>
      </c>
      <c r="AD1148" s="154" t="str">
        <f t="shared" si="514"/>
        <v/>
      </c>
      <c r="AE1148" s="3" t="str">
        <f t="shared" si="515"/>
        <v/>
      </c>
      <c r="AF1148" s="3" t="str">
        <f t="shared" si="516"/>
        <v/>
      </c>
      <c r="AG1148" s="3" t="str">
        <f t="shared" si="523"/>
        <v/>
      </c>
      <c r="AH1148" s="4" t="str">
        <f t="shared" si="517"/>
        <v/>
      </c>
      <c r="AI1148" s="75" t="str">
        <f t="shared" si="518"/>
        <v/>
      </c>
      <c r="AJ1148" s="75" t="str">
        <f t="shared" si="519"/>
        <v/>
      </c>
    </row>
    <row r="1149" spans="1:36">
      <c r="A1149" s="41" t="str">
        <f t="shared" si="520"/>
        <v/>
      </c>
      <c r="B1149" s="150" t="str">
        <f>IF(ISNUMBER(A1149),INDEX('MetaTrader Import'!$H$13:$J$5893,TRUNC(((A1149-$A$39+1)-1)/3)+1,MOD((A1149-$A$39+1)-1,3)+1),"")</f>
        <v/>
      </c>
      <c r="C1149" s="43" t="str">
        <f t="shared" si="497"/>
        <v/>
      </c>
      <c r="D1149" s="43" t="str">
        <f t="shared" ca="1" si="498"/>
        <v/>
      </c>
      <c r="E1149" s="43" t="str">
        <f t="shared" si="499"/>
        <v/>
      </c>
      <c r="F1149" s="43" t="str">
        <f t="shared" si="500"/>
        <v/>
      </c>
      <c r="G1149" s="43" t="str">
        <f>IF(A1149&lt;&gt;"",IF(A1149&lt;Data!$G$11*0.25,$C$13/$G$32,IF(A1149&gt;Data!$G$11*0.25,$C$13,$C$13*10)),"")</f>
        <v/>
      </c>
      <c r="H1149" s="43" t="str">
        <f>IF(A1149&lt;&gt;"",IF(Data!$G$9="constant",$C$13,IF(Data!$G$9="squeeze",G1149,F1149)),"")</f>
        <v/>
      </c>
      <c r="I1149" s="38" t="str">
        <f ca="1">IF(ISNUMBER(A1149),NORMINV(RAND(),0,IF(AND(Data!$G$9="squeeze",A1149&lt;Data!$G$11*0.25),$H$32,1)*$C$30*$C$13)*($C$14*$C$12),"")</f>
        <v/>
      </c>
      <c r="J1149" s="42" t="str">
        <f ca="1">IFERROR(IF(Data!$C$6="Real",B1149,I1149+J1148+($C$14*$C$12)*(NORMINV(RAND(),$C$15,CHOOSE($G$13,$C$13,F1149,G1149)))),"")</f>
        <v/>
      </c>
      <c r="K1149" s="88" t="str">
        <f>IF(ISNUMBER(A1149), IF($G$16="fixed",$G$17,MIN(H1149*Data!$C$7*$C$16*0.5,$C$17*Data!$C$7))*$C$12,"")</f>
        <v/>
      </c>
      <c r="L1149" s="42" t="str">
        <f t="shared" ca="1" si="524"/>
        <v/>
      </c>
      <c r="M1149" s="44" t="str">
        <f t="shared" ca="1" si="525"/>
        <v/>
      </c>
      <c r="N1149" s="44" t="str">
        <f t="shared" ca="1" si="526"/>
        <v/>
      </c>
      <c r="O1149" s="108" t="str">
        <f t="shared" si="501"/>
        <v/>
      </c>
      <c r="P1149" s="102" t="str">
        <f t="shared" si="502"/>
        <v/>
      </c>
      <c r="Q1149" s="102" t="str">
        <f t="shared" si="503"/>
        <v/>
      </c>
      <c r="R1149" s="120" t="str">
        <f t="shared" si="521"/>
        <v/>
      </c>
      <c r="S1149" s="54" t="str">
        <f t="shared" si="522"/>
        <v/>
      </c>
      <c r="T1149" s="5" t="str">
        <f t="shared" si="504"/>
        <v/>
      </c>
      <c r="U1149" s="152" t="str">
        <f t="shared" si="505"/>
        <v/>
      </c>
      <c r="V1149" s="152" t="str">
        <f t="shared" si="506"/>
        <v/>
      </c>
      <c r="W1149" s="153" t="str">
        <f t="shared" si="507"/>
        <v/>
      </c>
      <c r="X1149" s="153" t="str">
        <f t="shared" si="508"/>
        <v/>
      </c>
      <c r="Y1149" s="153" t="str">
        <f t="shared" si="509"/>
        <v/>
      </c>
      <c r="Z1149" s="153" t="str">
        <f t="shared" si="510"/>
        <v/>
      </c>
      <c r="AA1149" s="152" t="str">
        <f t="shared" si="511"/>
        <v/>
      </c>
      <c r="AB1149" s="152" t="str">
        <f t="shared" si="512"/>
        <v/>
      </c>
      <c r="AC1149" s="154" t="str">
        <f t="shared" si="513"/>
        <v/>
      </c>
      <c r="AD1149" s="154" t="str">
        <f t="shared" si="514"/>
        <v/>
      </c>
      <c r="AE1149" s="3" t="str">
        <f t="shared" si="515"/>
        <v/>
      </c>
      <c r="AF1149" s="3" t="str">
        <f t="shared" si="516"/>
        <v/>
      </c>
      <c r="AG1149" s="3" t="str">
        <f t="shared" si="523"/>
        <v/>
      </c>
      <c r="AH1149" s="4" t="str">
        <f t="shared" si="517"/>
        <v/>
      </c>
      <c r="AI1149" s="75" t="str">
        <f t="shared" si="518"/>
        <v/>
      </c>
      <c r="AJ1149" s="75" t="str">
        <f t="shared" si="519"/>
        <v/>
      </c>
    </row>
    <row r="1150" spans="1:36">
      <c r="A1150" s="41" t="str">
        <f t="shared" si="520"/>
        <v/>
      </c>
      <c r="B1150" s="150" t="str">
        <f>IF(ISNUMBER(A1150),INDEX('MetaTrader Import'!$H$13:$J$5893,TRUNC(((A1150-$A$39+1)-1)/3)+1,MOD((A1150-$A$39+1)-1,3)+1),"")</f>
        <v/>
      </c>
      <c r="C1150" s="43" t="str">
        <f t="shared" si="497"/>
        <v/>
      </c>
      <c r="D1150" s="43" t="str">
        <f t="shared" ca="1" si="498"/>
        <v/>
      </c>
      <c r="E1150" s="43" t="str">
        <f t="shared" si="499"/>
        <v/>
      </c>
      <c r="F1150" s="43" t="str">
        <f t="shared" si="500"/>
        <v/>
      </c>
      <c r="G1150" s="43" t="str">
        <f>IF(A1150&lt;&gt;"",IF(A1150&lt;Data!$G$11*0.25,$C$13/$G$32,IF(A1150&gt;Data!$G$11*0.25,$C$13,$C$13*10)),"")</f>
        <v/>
      </c>
      <c r="H1150" s="43" t="str">
        <f>IF(A1150&lt;&gt;"",IF(Data!$G$9="constant",$C$13,IF(Data!$G$9="squeeze",G1150,F1150)),"")</f>
        <v/>
      </c>
      <c r="I1150" s="38" t="str">
        <f ca="1">IF(ISNUMBER(A1150),NORMINV(RAND(),0,IF(AND(Data!$G$9="squeeze",A1150&lt;Data!$G$11*0.25),$H$32,1)*$C$30*$C$13)*($C$14*$C$12),"")</f>
        <v/>
      </c>
      <c r="J1150" s="42" t="str">
        <f ca="1">IFERROR(IF(Data!$C$6="Real",B1150,I1150+J1149+($C$14*$C$12)*(NORMINV(RAND(),$C$15,CHOOSE($G$13,$C$13,F1150,G1150)))),"")</f>
        <v/>
      </c>
      <c r="K1150" s="88" t="str">
        <f>IF(ISNUMBER(A1150), IF($G$16="fixed",$G$17,MIN(H1150*Data!$C$7*$C$16*0.5,$C$17*Data!$C$7))*$C$12,"")</f>
        <v/>
      </c>
      <c r="L1150" s="42" t="str">
        <f t="shared" ca="1" si="524"/>
        <v/>
      </c>
      <c r="M1150" s="44" t="str">
        <f t="shared" ca="1" si="525"/>
        <v/>
      </c>
      <c r="N1150" s="44" t="str">
        <f t="shared" ca="1" si="526"/>
        <v/>
      </c>
      <c r="O1150" s="108" t="str">
        <f t="shared" si="501"/>
        <v/>
      </c>
      <c r="P1150" s="102" t="str">
        <f t="shared" si="502"/>
        <v/>
      </c>
      <c r="Q1150" s="102" t="str">
        <f t="shared" si="503"/>
        <v/>
      </c>
      <c r="R1150" s="120" t="str">
        <f t="shared" si="521"/>
        <v/>
      </c>
      <c r="S1150" s="54" t="str">
        <f t="shared" si="522"/>
        <v/>
      </c>
      <c r="T1150" s="5" t="str">
        <f t="shared" si="504"/>
        <v/>
      </c>
      <c r="U1150" s="152" t="str">
        <f t="shared" si="505"/>
        <v/>
      </c>
      <c r="V1150" s="152" t="str">
        <f t="shared" si="506"/>
        <v/>
      </c>
      <c r="W1150" s="153" t="str">
        <f t="shared" si="507"/>
        <v/>
      </c>
      <c r="X1150" s="153" t="str">
        <f t="shared" si="508"/>
        <v/>
      </c>
      <c r="Y1150" s="153" t="str">
        <f t="shared" si="509"/>
        <v/>
      </c>
      <c r="Z1150" s="153" t="str">
        <f t="shared" si="510"/>
        <v/>
      </c>
      <c r="AA1150" s="152" t="str">
        <f t="shared" si="511"/>
        <v/>
      </c>
      <c r="AB1150" s="152" t="str">
        <f t="shared" si="512"/>
        <v/>
      </c>
      <c r="AC1150" s="154" t="str">
        <f t="shared" si="513"/>
        <v/>
      </c>
      <c r="AD1150" s="154" t="str">
        <f t="shared" si="514"/>
        <v/>
      </c>
      <c r="AE1150" s="3" t="str">
        <f t="shared" si="515"/>
        <v/>
      </c>
      <c r="AF1150" s="3" t="str">
        <f t="shared" si="516"/>
        <v/>
      </c>
      <c r="AG1150" s="3" t="str">
        <f t="shared" si="523"/>
        <v/>
      </c>
      <c r="AH1150" s="4" t="str">
        <f t="shared" si="517"/>
        <v/>
      </c>
      <c r="AI1150" s="75" t="str">
        <f t="shared" si="518"/>
        <v/>
      </c>
      <c r="AJ1150" s="75" t="str">
        <f t="shared" si="519"/>
        <v/>
      </c>
    </row>
    <row r="1151" spans="1:36">
      <c r="A1151" s="41" t="str">
        <f t="shared" si="520"/>
        <v/>
      </c>
      <c r="B1151" s="150" t="str">
        <f>IF(ISNUMBER(A1151),INDEX('MetaTrader Import'!$H$13:$J$5893,TRUNC(((A1151-$A$39+1)-1)/3)+1,MOD((A1151-$A$39+1)-1,3)+1),"")</f>
        <v/>
      </c>
      <c r="C1151" s="43" t="str">
        <f t="shared" si="497"/>
        <v/>
      </c>
      <c r="D1151" s="43" t="str">
        <f t="shared" ca="1" si="498"/>
        <v/>
      </c>
      <c r="E1151" s="43" t="str">
        <f t="shared" si="499"/>
        <v/>
      </c>
      <c r="F1151" s="43" t="str">
        <f t="shared" si="500"/>
        <v/>
      </c>
      <c r="G1151" s="43" t="str">
        <f>IF(A1151&lt;&gt;"",IF(A1151&lt;Data!$G$11*0.25,$C$13/$G$32,IF(A1151&gt;Data!$G$11*0.25,$C$13,$C$13*10)),"")</f>
        <v/>
      </c>
      <c r="H1151" s="43" t="str">
        <f>IF(A1151&lt;&gt;"",IF(Data!$G$9="constant",$C$13,IF(Data!$G$9="squeeze",G1151,F1151)),"")</f>
        <v/>
      </c>
      <c r="I1151" s="38" t="str">
        <f ca="1">IF(ISNUMBER(A1151),NORMINV(RAND(),0,IF(AND(Data!$G$9="squeeze",A1151&lt;Data!$G$11*0.25),$H$32,1)*$C$30*$C$13)*($C$14*$C$12),"")</f>
        <v/>
      </c>
      <c r="J1151" s="42" t="str">
        <f ca="1">IFERROR(IF(Data!$C$6="Real",B1151,I1151+J1150+($C$14*$C$12)*(NORMINV(RAND(),$C$15,CHOOSE($G$13,$C$13,F1151,G1151)))),"")</f>
        <v/>
      </c>
      <c r="K1151" s="88" t="str">
        <f>IF(ISNUMBER(A1151), IF($G$16="fixed",$G$17,MIN(H1151*Data!$C$7*$C$16*0.5,$C$17*Data!$C$7))*$C$12,"")</f>
        <v/>
      </c>
      <c r="L1151" s="42" t="str">
        <f t="shared" ca="1" si="524"/>
        <v/>
      </c>
      <c r="M1151" s="44" t="str">
        <f t="shared" ca="1" si="525"/>
        <v/>
      </c>
      <c r="N1151" s="44" t="str">
        <f t="shared" ca="1" si="526"/>
        <v/>
      </c>
      <c r="O1151" s="108" t="str">
        <f t="shared" si="501"/>
        <v/>
      </c>
      <c r="P1151" s="102" t="str">
        <f t="shared" si="502"/>
        <v/>
      </c>
      <c r="Q1151" s="102" t="str">
        <f t="shared" si="503"/>
        <v/>
      </c>
      <c r="R1151" s="120" t="str">
        <f t="shared" si="521"/>
        <v/>
      </c>
      <c r="S1151" s="54" t="str">
        <f t="shared" si="522"/>
        <v/>
      </c>
      <c r="T1151" s="5" t="str">
        <f t="shared" si="504"/>
        <v/>
      </c>
      <c r="U1151" s="152" t="str">
        <f t="shared" si="505"/>
        <v/>
      </c>
      <c r="V1151" s="152" t="str">
        <f t="shared" si="506"/>
        <v/>
      </c>
      <c r="W1151" s="153" t="str">
        <f t="shared" si="507"/>
        <v/>
      </c>
      <c r="X1151" s="153" t="str">
        <f t="shared" si="508"/>
        <v/>
      </c>
      <c r="Y1151" s="153" t="str">
        <f t="shared" si="509"/>
        <v/>
      </c>
      <c r="Z1151" s="153" t="str">
        <f t="shared" si="510"/>
        <v/>
      </c>
      <c r="AA1151" s="152" t="str">
        <f t="shared" si="511"/>
        <v/>
      </c>
      <c r="AB1151" s="152" t="str">
        <f t="shared" si="512"/>
        <v/>
      </c>
      <c r="AC1151" s="154" t="str">
        <f t="shared" si="513"/>
        <v/>
      </c>
      <c r="AD1151" s="154" t="str">
        <f t="shared" si="514"/>
        <v/>
      </c>
      <c r="AE1151" s="3" t="str">
        <f t="shared" si="515"/>
        <v/>
      </c>
      <c r="AF1151" s="3" t="str">
        <f t="shared" si="516"/>
        <v/>
      </c>
      <c r="AG1151" s="3" t="str">
        <f t="shared" si="523"/>
        <v/>
      </c>
      <c r="AH1151" s="4" t="str">
        <f t="shared" si="517"/>
        <v/>
      </c>
      <c r="AI1151" s="75" t="str">
        <f t="shared" si="518"/>
        <v/>
      </c>
      <c r="AJ1151" s="75" t="str">
        <f t="shared" si="519"/>
        <v/>
      </c>
    </row>
    <row r="1152" spans="1:36">
      <c r="A1152" s="41" t="str">
        <f t="shared" si="520"/>
        <v/>
      </c>
      <c r="B1152" s="150" t="str">
        <f>IF(ISNUMBER(A1152),INDEX('MetaTrader Import'!$H$13:$J$5893,TRUNC(((A1152-$A$39+1)-1)/3)+1,MOD((A1152-$A$39+1)-1,3)+1),"")</f>
        <v/>
      </c>
      <c r="C1152" s="43" t="str">
        <f t="shared" si="497"/>
        <v/>
      </c>
      <c r="D1152" s="43" t="str">
        <f t="shared" ca="1" si="498"/>
        <v/>
      </c>
      <c r="E1152" s="43" t="str">
        <f t="shared" si="499"/>
        <v/>
      </c>
      <c r="F1152" s="43" t="str">
        <f t="shared" si="500"/>
        <v/>
      </c>
      <c r="G1152" s="43" t="str">
        <f>IF(A1152&lt;&gt;"",IF(A1152&lt;Data!$G$11*0.25,$C$13/$G$32,IF(A1152&gt;Data!$G$11*0.25,$C$13,$C$13*10)),"")</f>
        <v/>
      </c>
      <c r="H1152" s="43" t="str">
        <f>IF(A1152&lt;&gt;"",IF(Data!$G$9="constant",$C$13,IF(Data!$G$9="squeeze",G1152,F1152)),"")</f>
        <v/>
      </c>
      <c r="I1152" s="38" t="str">
        <f ca="1">IF(ISNUMBER(A1152),NORMINV(RAND(),0,IF(AND(Data!$G$9="squeeze",A1152&lt;Data!$G$11*0.25),$H$32,1)*$C$30*$C$13)*($C$14*$C$12),"")</f>
        <v/>
      </c>
      <c r="J1152" s="42" t="str">
        <f ca="1">IFERROR(IF(Data!$C$6="Real",B1152,I1152+J1151+($C$14*$C$12)*(NORMINV(RAND(),$C$15,CHOOSE($G$13,$C$13,F1152,G1152)))),"")</f>
        <v/>
      </c>
      <c r="K1152" s="88" t="str">
        <f>IF(ISNUMBER(A1152), IF($G$16="fixed",$G$17,MIN(H1152*Data!$C$7*$C$16*0.5,$C$17*Data!$C$7))*$C$12,"")</f>
        <v/>
      </c>
      <c r="L1152" s="42" t="str">
        <f t="shared" ca="1" si="524"/>
        <v/>
      </c>
      <c r="M1152" s="44" t="str">
        <f t="shared" ca="1" si="525"/>
        <v/>
      </c>
      <c r="N1152" s="44" t="str">
        <f t="shared" ca="1" si="526"/>
        <v/>
      </c>
      <c r="O1152" s="108" t="str">
        <f t="shared" si="501"/>
        <v/>
      </c>
      <c r="P1152" s="102" t="str">
        <f t="shared" si="502"/>
        <v/>
      </c>
      <c r="Q1152" s="102" t="str">
        <f t="shared" si="503"/>
        <v/>
      </c>
      <c r="R1152" s="120" t="str">
        <f t="shared" si="521"/>
        <v/>
      </c>
      <c r="S1152" s="54" t="str">
        <f t="shared" si="522"/>
        <v/>
      </c>
      <c r="T1152" s="5" t="str">
        <f t="shared" si="504"/>
        <v/>
      </c>
      <c r="U1152" s="152" t="str">
        <f t="shared" si="505"/>
        <v/>
      </c>
      <c r="V1152" s="152" t="str">
        <f t="shared" si="506"/>
        <v/>
      </c>
      <c r="W1152" s="153" t="str">
        <f t="shared" si="507"/>
        <v/>
      </c>
      <c r="X1152" s="153" t="str">
        <f t="shared" si="508"/>
        <v/>
      </c>
      <c r="Y1152" s="153" t="str">
        <f t="shared" si="509"/>
        <v/>
      </c>
      <c r="Z1152" s="153" t="str">
        <f t="shared" si="510"/>
        <v/>
      </c>
      <c r="AA1152" s="152" t="str">
        <f t="shared" si="511"/>
        <v/>
      </c>
      <c r="AB1152" s="152" t="str">
        <f t="shared" si="512"/>
        <v/>
      </c>
      <c r="AC1152" s="154" t="str">
        <f t="shared" si="513"/>
        <v/>
      </c>
      <c r="AD1152" s="154" t="str">
        <f t="shared" si="514"/>
        <v/>
      </c>
      <c r="AE1152" s="3" t="str">
        <f t="shared" si="515"/>
        <v/>
      </c>
      <c r="AF1152" s="3" t="str">
        <f t="shared" si="516"/>
        <v/>
      </c>
      <c r="AG1152" s="3" t="str">
        <f t="shared" si="523"/>
        <v/>
      </c>
      <c r="AH1152" s="4" t="str">
        <f t="shared" si="517"/>
        <v/>
      </c>
      <c r="AI1152" s="75" t="str">
        <f t="shared" si="518"/>
        <v/>
      </c>
      <c r="AJ1152" s="75" t="str">
        <f t="shared" si="519"/>
        <v/>
      </c>
    </row>
    <row r="1153" spans="1:36">
      <c r="A1153" s="41" t="str">
        <f t="shared" si="520"/>
        <v/>
      </c>
      <c r="B1153" s="150" t="str">
        <f>IF(ISNUMBER(A1153),INDEX('MetaTrader Import'!$H$13:$J$5893,TRUNC(((A1153-$A$39+1)-1)/3)+1,MOD((A1153-$A$39+1)-1,3)+1),"")</f>
        <v/>
      </c>
      <c r="C1153" s="43" t="str">
        <f t="shared" si="497"/>
        <v/>
      </c>
      <c r="D1153" s="43" t="str">
        <f t="shared" ca="1" si="498"/>
        <v/>
      </c>
      <c r="E1153" s="43" t="str">
        <f t="shared" si="499"/>
        <v/>
      </c>
      <c r="F1153" s="43" t="str">
        <f t="shared" si="500"/>
        <v/>
      </c>
      <c r="G1153" s="43" t="str">
        <f>IF(A1153&lt;&gt;"",IF(A1153&lt;Data!$G$11*0.25,$C$13/$G$32,IF(A1153&gt;Data!$G$11*0.25,$C$13,$C$13*10)),"")</f>
        <v/>
      </c>
      <c r="H1153" s="43" t="str">
        <f>IF(A1153&lt;&gt;"",IF(Data!$G$9="constant",$C$13,IF(Data!$G$9="squeeze",G1153,F1153)),"")</f>
        <v/>
      </c>
      <c r="I1153" s="38" t="str">
        <f ca="1">IF(ISNUMBER(A1153),NORMINV(RAND(),0,IF(AND(Data!$G$9="squeeze",A1153&lt;Data!$G$11*0.25),$H$32,1)*$C$30*$C$13)*($C$14*$C$12),"")</f>
        <v/>
      </c>
      <c r="J1153" s="42" t="str">
        <f ca="1">IFERROR(IF(Data!$C$6="Real",B1153,I1153+J1152+($C$14*$C$12)*(NORMINV(RAND(),$C$15,CHOOSE($G$13,$C$13,F1153,G1153)))),"")</f>
        <v/>
      </c>
      <c r="K1153" s="88" t="str">
        <f>IF(ISNUMBER(A1153), IF($G$16="fixed",$G$17,MIN(H1153*Data!$C$7*$C$16*0.5,$C$17*Data!$C$7))*$C$12,"")</f>
        <v/>
      </c>
      <c r="L1153" s="42" t="str">
        <f t="shared" ca="1" si="524"/>
        <v/>
      </c>
      <c r="M1153" s="44" t="str">
        <f t="shared" ca="1" si="525"/>
        <v/>
      </c>
      <c r="N1153" s="44" t="str">
        <f t="shared" ca="1" si="526"/>
        <v/>
      </c>
      <c r="O1153" s="108" t="str">
        <f t="shared" si="501"/>
        <v/>
      </c>
      <c r="P1153" s="102" t="str">
        <f t="shared" si="502"/>
        <v/>
      </c>
      <c r="Q1153" s="102" t="str">
        <f t="shared" si="503"/>
        <v/>
      </c>
      <c r="R1153" s="120" t="str">
        <f t="shared" si="521"/>
        <v/>
      </c>
      <c r="S1153" s="54" t="str">
        <f t="shared" si="522"/>
        <v/>
      </c>
      <c r="T1153" s="5" t="str">
        <f t="shared" si="504"/>
        <v/>
      </c>
      <c r="U1153" s="152" t="str">
        <f t="shared" si="505"/>
        <v/>
      </c>
      <c r="V1153" s="152" t="str">
        <f t="shared" si="506"/>
        <v/>
      </c>
      <c r="W1153" s="153" t="str">
        <f t="shared" si="507"/>
        <v/>
      </c>
      <c r="X1153" s="153" t="str">
        <f t="shared" si="508"/>
        <v/>
      </c>
      <c r="Y1153" s="153" t="str">
        <f t="shared" si="509"/>
        <v/>
      </c>
      <c r="Z1153" s="153" t="str">
        <f t="shared" si="510"/>
        <v/>
      </c>
      <c r="AA1153" s="152" t="str">
        <f t="shared" si="511"/>
        <v/>
      </c>
      <c r="AB1153" s="152" t="str">
        <f t="shared" si="512"/>
        <v/>
      </c>
      <c r="AC1153" s="154" t="str">
        <f t="shared" si="513"/>
        <v/>
      </c>
      <c r="AD1153" s="154" t="str">
        <f t="shared" si="514"/>
        <v/>
      </c>
      <c r="AE1153" s="3" t="str">
        <f t="shared" si="515"/>
        <v/>
      </c>
      <c r="AF1153" s="3" t="str">
        <f t="shared" si="516"/>
        <v/>
      </c>
      <c r="AG1153" s="3" t="str">
        <f t="shared" si="523"/>
        <v/>
      </c>
      <c r="AH1153" s="4" t="str">
        <f t="shared" si="517"/>
        <v/>
      </c>
      <c r="AI1153" s="75" t="str">
        <f t="shared" si="518"/>
        <v/>
      </c>
      <c r="AJ1153" s="75" t="str">
        <f t="shared" si="519"/>
        <v/>
      </c>
    </row>
    <row r="1154" spans="1:36">
      <c r="A1154" s="41" t="str">
        <f t="shared" si="520"/>
        <v/>
      </c>
      <c r="B1154" s="150" t="str">
        <f>IF(ISNUMBER(A1154),INDEX('MetaTrader Import'!$H$13:$J$5893,TRUNC(((A1154-$A$39+1)-1)/3)+1,MOD((A1154-$A$39+1)-1,3)+1),"")</f>
        <v/>
      </c>
      <c r="C1154" s="43" t="str">
        <f t="shared" si="497"/>
        <v/>
      </c>
      <c r="D1154" s="43" t="str">
        <f t="shared" ca="1" si="498"/>
        <v/>
      </c>
      <c r="E1154" s="43" t="str">
        <f t="shared" si="499"/>
        <v/>
      </c>
      <c r="F1154" s="43" t="str">
        <f t="shared" si="500"/>
        <v/>
      </c>
      <c r="G1154" s="43" t="str">
        <f>IF(A1154&lt;&gt;"",IF(A1154&lt;Data!$G$11*0.25,$C$13/$G$32,IF(A1154&gt;Data!$G$11*0.25,$C$13,$C$13*10)),"")</f>
        <v/>
      </c>
      <c r="H1154" s="43" t="str">
        <f>IF(A1154&lt;&gt;"",IF(Data!$G$9="constant",$C$13,IF(Data!$G$9="squeeze",G1154,F1154)),"")</f>
        <v/>
      </c>
      <c r="I1154" s="38" t="str">
        <f ca="1">IF(ISNUMBER(A1154),NORMINV(RAND(),0,IF(AND(Data!$G$9="squeeze",A1154&lt;Data!$G$11*0.25),$H$32,1)*$C$30*$C$13)*($C$14*$C$12),"")</f>
        <v/>
      </c>
      <c r="J1154" s="42" t="str">
        <f ca="1">IFERROR(IF(Data!$C$6="Real",B1154,I1154+J1153+($C$14*$C$12)*(NORMINV(RAND(),$C$15,CHOOSE($G$13,$C$13,F1154,G1154)))),"")</f>
        <v/>
      </c>
      <c r="K1154" s="88" t="str">
        <f>IF(ISNUMBER(A1154), IF($G$16="fixed",$G$17,MIN(H1154*Data!$C$7*$C$16*0.5,$C$17*Data!$C$7))*$C$12,"")</f>
        <v/>
      </c>
      <c r="L1154" s="42" t="str">
        <f t="shared" ca="1" si="524"/>
        <v/>
      </c>
      <c r="M1154" s="44" t="str">
        <f t="shared" ca="1" si="525"/>
        <v/>
      </c>
      <c r="N1154" s="44" t="str">
        <f t="shared" ca="1" si="526"/>
        <v/>
      </c>
      <c r="O1154" s="108" t="str">
        <f t="shared" si="501"/>
        <v/>
      </c>
      <c r="P1154" s="102" t="str">
        <f t="shared" si="502"/>
        <v/>
      </c>
      <c r="Q1154" s="102" t="str">
        <f t="shared" si="503"/>
        <v/>
      </c>
      <c r="R1154" s="120" t="str">
        <f t="shared" si="521"/>
        <v/>
      </c>
      <c r="S1154" s="54" t="str">
        <f t="shared" si="522"/>
        <v/>
      </c>
      <c r="T1154" s="5" t="str">
        <f t="shared" si="504"/>
        <v/>
      </c>
      <c r="U1154" s="152" t="str">
        <f t="shared" si="505"/>
        <v/>
      </c>
      <c r="V1154" s="152" t="str">
        <f t="shared" si="506"/>
        <v/>
      </c>
      <c r="W1154" s="153" t="str">
        <f t="shared" si="507"/>
        <v/>
      </c>
      <c r="X1154" s="153" t="str">
        <f t="shared" si="508"/>
        <v/>
      </c>
      <c r="Y1154" s="153" t="str">
        <f t="shared" si="509"/>
        <v/>
      </c>
      <c r="Z1154" s="153" t="str">
        <f t="shared" si="510"/>
        <v/>
      </c>
      <c r="AA1154" s="152" t="str">
        <f t="shared" si="511"/>
        <v/>
      </c>
      <c r="AB1154" s="152" t="str">
        <f t="shared" si="512"/>
        <v/>
      </c>
      <c r="AC1154" s="154" t="str">
        <f t="shared" si="513"/>
        <v/>
      </c>
      <c r="AD1154" s="154" t="str">
        <f t="shared" si="514"/>
        <v/>
      </c>
      <c r="AE1154" s="3" t="str">
        <f t="shared" si="515"/>
        <v/>
      </c>
      <c r="AF1154" s="3" t="str">
        <f t="shared" si="516"/>
        <v/>
      </c>
      <c r="AG1154" s="3" t="str">
        <f t="shared" si="523"/>
        <v/>
      </c>
      <c r="AH1154" s="4" t="str">
        <f t="shared" si="517"/>
        <v/>
      </c>
      <c r="AI1154" s="75" t="str">
        <f t="shared" si="518"/>
        <v/>
      </c>
      <c r="AJ1154" s="75" t="str">
        <f t="shared" si="519"/>
        <v/>
      </c>
    </row>
    <row r="1155" spans="1:36">
      <c r="A1155" s="41" t="str">
        <f t="shared" si="520"/>
        <v/>
      </c>
      <c r="B1155" s="150" t="str">
        <f>IF(ISNUMBER(A1155),INDEX('MetaTrader Import'!$H$13:$J$5893,TRUNC(((A1155-$A$39+1)-1)/3)+1,MOD((A1155-$A$39+1)-1,3)+1),"")</f>
        <v/>
      </c>
      <c r="C1155" s="43" t="str">
        <f t="shared" ref="C1155:C1218" si="527">IF(A1155&lt;&gt;"",E1154,"")</f>
        <v/>
      </c>
      <c r="D1155" s="43" t="str">
        <f t="shared" ref="D1155:D1218" ca="1" si="528">IF(A1155&lt;&gt;"",NORMINV(RAND(),($C$23-C1155)*$C$28,$C$27)+NORMINV(RAND(),IF(RAND()&gt;$C$26,$C$25,0),$C$27),"")</f>
        <v/>
      </c>
      <c r="E1155" s="43" t="str">
        <f t="shared" ref="E1155:E1218" si="529">IF(A1155&lt;&gt;"",C1155+D1155,"")</f>
        <v/>
      </c>
      <c r="F1155" s="43" t="str">
        <f t="shared" ref="F1155:F1218" si="530">IF(A1155&lt;&gt;"",$C$13*ABS(E1155)/$C$23,"")</f>
        <v/>
      </c>
      <c r="G1155" s="43" t="str">
        <f>IF(A1155&lt;&gt;"",IF(A1155&lt;Data!$G$11*0.25,$C$13/$G$32,IF(A1155&gt;Data!$G$11*0.25,$C$13,$C$13*10)),"")</f>
        <v/>
      </c>
      <c r="H1155" s="43" t="str">
        <f>IF(A1155&lt;&gt;"",IF(Data!$G$9="constant",$C$13,IF(Data!$G$9="squeeze",G1155,F1155)),"")</f>
        <v/>
      </c>
      <c r="I1155" s="38" t="str">
        <f ca="1">IF(ISNUMBER(A1155),NORMINV(RAND(),0,IF(AND(Data!$G$9="squeeze",A1155&lt;Data!$G$11*0.25),$H$32,1)*$C$30*$C$13)*($C$14*$C$12),"")</f>
        <v/>
      </c>
      <c r="J1155" s="42" t="str">
        <f ca="1">IFERROR(IF(Data!$C$6="Real",B1155,I1155+J1154+($C$14*$C$12)*(NORMINV(RAND(),$C$15,CHOOSE($G$13,$C$13,F1155,G1155)))),"")</f>
        <v/>
      </c>
      <c r="K1155" s="88" t="str">
        <f>IF(ISNUMBER(A1155), IF($G$16="fixed",$G$17,MIN(H1155*Data!$C$7*$C$16*0.5,$C$17*Data!$C$7))*$C$12,"")</f>
        <v/>
      </c>
      <c r="L1155" s="42" t="str">
        <f t="shared" ca="1" si="524"/>
        <v/>
      </c>
      <c r="M1155" s="44" t="str">
        <f t="shared" ca="1" si="525"/>
        <v/>
      </c>
      <c r="N1155" s="44" t="str">
        <f t="shared" ca="1" si="526"/>
        <v/>
      </c>
      <c r="O1155" s="108" t="str">
        <f t="shared" ref="O1155:O1218" si="531">IF(ISNUMBER(A1155),$G$12*SLOPE(L1141:L1155,A1141:A1155),"")</f>
        <v/>
      </c>
      <c r="P1155" s="102" t="str">
        <f t="shared" ref="P1155:P1218" si="532">IF(ISNUMBER(A1155),STDEV(L1141:L1155)*$G$12,"")</f>
        <v/>
      </c>
      <c r="Q1155" s="102" t="str">
        <f t="shared" ref="Q1155:Q1218" si="533">IF(ISNUMBER(A1155),SLOPE(P1141:P1155,A1141:A1155),"")</f>
        <v/>
      </c>
      <c r="R1155" s="120" t="str">
        <f t="shared" si="521"/>
        <v/>
      </c>
      <c r="S1155" s="54" t="str">
        <f t="shared" si="522"/>
        <v/>
      </c>
      <c r="T1155" s="5" t="str">
        <f t="shared" ref="T1155:T1218" si="534">IF(ISNUMBER(A1155),IF(S1155=1,L1155,IF(AG1154="Y","",IF(ISNUMBER(T1154),T1154,""))),"")</f>
        <v/>
      </c>
      <c r="U1155" s="152" t="str">
        <f t="shared" ref="U1155:U1218" si="535">IF(NOT(ISNUMBER(T1155)),"",IF(S1155=1,T1155,IF(M1155&gt;U1154,M1155,IF(ISNUMBER(U1154),U1154,""))))</f>
        <v/>
      </c>
      <c r="V1155" s="152" t="str">
        <f t="shared" ref="V1155:V1218" si="536">IF(NOT(ISNUMBER(T1155)),"",IF(S1155=1,T1155,IF(N1155&lt;V1154,N1155,IF(ISNUMBER(V1154),V1154,""))))</f>
        <v/>
      </c>
      <c r="W1155" s="153" t="str">
        <f t="shared" ref="W1155:W1218" si="537">IF(NOT(ISNUMBER(T1155)),"",MIN($F$24,IF(TRUNC((U1155-T1155)/$E$24*$G$12)+0&gt;IF(ISNUMBER(W1154),W1154,0),TRUNC((U1155-T1155)/$E$24*$G$12)+0,IF(ISNUMBER(W1154),W1154,0))))</f>
        <v/>
      </c>
      <c r="X1155" s="153" t="str">
        <f t="shared" ref="X1155:X1218" si="538">IF(NOT(ISNUMBER(T1155)),"",MIN($F$24,IF(-TRUNC((V1155-T1155)/$E$24*$G$12)+0&gt;IF(ISNUMBER(X1154),X1154,0),-TRUNC((V1155-T1155)/$E$24*$G$12)+0,IF(ISNUMBER(X1154),X1154,0))))</f>
        <v/>
      </c>
      <c r="Y1155" s="153" t="str">
        <f t="shared" ref="Y1155:Y1218" si="539">IF(ISNUMBER(W1155),(IF(W1155=0,0,1))*IF(ABS($I$24)=2,POWER(2,W1155-1),W1155)*SIGN($I$24)*$K$24,"")</f>
        <v/>
      </c>
      <c r="Z1155" s="153" t="str">
        <f t="shared" ref="Z1155:Z1218" si="540">IF(ISNUMBER(X1155),(IF(X1155=0,0,1))*IF(ABS($I$24)=2,POWER(2,X1155-1),X1155)*SIGN($I$24)*$K$24,"")</f>
        <v/>
      </c>
      <c r="AA1155" s="152" t="str">
        <f t="shared" ref="AA1155:AA1218" si="541">IF(OR(NOT(ISNUMBER(T1155)),W1155&lt;1),"",IF(OR(NOT(ISNUMBER(W1154)),W1154=0),IF(SIGN(Y1155)=1,M1155,N1155),(Y1154*AA1154+(Y1155-Y1154)*IF(SIGN(Y1155)=1,M1155,N1155))/Y1155))</f>
        <v/>
      </c>
      <c r="AB1155" s="152" t="str">
        <f t="shared" ref="AB1155:AB1218" si="542">IF(OR(NOT(ISNUMBER(T1155)),X1155&lt;1),"",IF(OR(NOT(ISNUMBER(X1154)),X1154=0),IF(SIGN(Z1155)=1,N1155,M1155),(Z1154*AB1154+(Z1155-Z1154)*IF(SIGN(Z1155)=1,N1155,M1155))/Z1155))</f>
        <v/>
      </c>
      <c r="AC1155" s="154" t="str">
        <f t="shared" ref="AC1155:AC1218" si="543">IFERROR(-SIGN(Y1155)*(AA1155-IF(SIGN(Y1155)=1,N1155,M1155))*$G$12*ABS(Y1155),"")</f>
        <v/>
      </c>
      <c r="AD1155" s="154" t="str">
        <f t="shared" ref="AD1155:AD1218" si="544">IFERROR(SIGN(Z1155)*(AB1155-IF(SIGN(Z1155)=1,M1155,N1155))*$G$12*ABS(Z1155),"")</f>
        <v/>
      </c>
      <c r="AE1155" s="3" t="str">
        <f t="shared" ref="AE1155:AE1218" si="545">IF(ISNUMBER(A1155),IFERROR((IF(ISNUMBER(AC1155),AC1155,0)+IF(ISNUMBER(AD1155),AD1155,0))/(ABS(Y1155)+ABS(Z1155)),0),"")</f>
        <v/>
      </c>
      <c r="AF1155" s="3" t="str">
        <f t="shared" ref="AF1155:AF1218" si="546">IF(ISNUMBER(A1155),IF(ISNUMBER(AC1155),AC1155,0)+IF(ISNUMBER(AD1155),AD1155,0),"")</f>
        <v/>
      </c>
      <c r="AG1155" s="3" t="str">
        <f t="shared" si="523"/>
        <v/>
      </c>
      <c r="AH1155" s="4" t="str">
        <f t="shared" ref="AH1155:AH1218" si="547">IF(AG1155="y",AF1155*10*$C$11,"")</f>
        <v/>
      </c>
      <c r="AI1155" s="75" t="str">
        <f t="shared" ref="AI1155:AI1218" si="548">IF(ISNUMBER(A1155),IF(ISNUMBER(AH1155),AJ1155,AF1155*10*$C$11+AJ1155),"")</f>
        <v/>
      </c>
      <c r="AJ1155" s="75" t="str">
        <f t="shared" ref="AJ1155:AJ1218" si="549">IF(ISNUMBER(A1155),AJ1154+IF(ISNUMBER(AH1155),AH1155,0),"")</f>
        <v/>
      </c>
    </row>
    <row r="1156" spans="1:36">
      <c r="A1156" s="41" t="str">
        <f t="shared" ref="A1156:A1219" si="550">IFERROR(IF(A1155+1&gt;$C$19,"",A1155+1),"")</f>
        <v/>
      </c>
      <c r="B1156" s="150" t="str">
        <f>IF(ISNUMBER(A1156),INDEX('MetaTrader Import'!$H$13:$J$5893,TRUNC(((A1156-$A$39+1)-1)/3)+1,MOD((A1156-$A$39+1)-1,3)+1),"")</f>
        <v/>
      </c>
      <c r="C1156" s="43" t="str">
        <f t="shared" si="527"/>
        <v/>
      </c>
      <c r="D1156" s="43" t="str">
        <f t="shared" ca="1" si="528"/>
        <v/>
      </c>
      <c r="E1156" s="43" t="str">
        <f t="shared" si="529"/>
        <v/>
      </c>
      <c r="F1156" s="43" t="str">
        <f t="shared" si="530"/>
        <v/>
      </c>
      <c r="G1156" s="43" t="str">
        <f>IF(A1156&lt;&gt;"",IF(A1156&lt;Data!$G$11*0.25,$C$13/$G$32,IF(A1156&gt;Data!$G$11*0.25,$C$13,$C$13*10)),"")</f>
        <v/>
      </c>
      <c r="H1156" s="43" t="str">
        <f>IF(A1156&lt;&gt;"",IF(Data!$G$9="constant",$C$13,IF(Data!$G$9="squeeze",G1156,F1156)),"")</f>
        <v/>
      </c>
      <c r="I1156" s="38" t="str">
        <f ca="1">IF(ISNUMBER(A1156),NORMINV(RAND(),0,IF(AND(Data!$G$9="squeeze",A1156&lt;Data!$G$11*0.25),$H$32,1)*$C$30*$C$13)*($C$14*$C$12),"")</f>
        <v/>
      </c>
      <c r="J1156" s="42" t="str">
        <f ca="1">IFERROR(IF(Data!$C$6="Real",B1156,I1156+J1155+($C$14*$C$12)*(NORMINV(RAND(),$C$15,CHOOSE($G$13,$C$13,F1156,G1156)))),"")</f>
        <v/>
      </c>
      <c r="K1156" s="88" t="str">
        <f>IF(ISNUMBER(A1156), IF($G$16="fixed",$G$17,MIN(H1156*Data!$C$7*$C$16*0.5,$C$17*Data!$C$7))*$C$12,"")</f>
        <v/>
      </c>
      <c r="L1156" s="42" t="str">
        <f t="shared" ca="1" si="524"/>
        <v/>
      </c>
      <c r="M1156" s="44" t="str">
        <f t="shared" ca="1" si="525"/>
        <v/>
      </c>
      <c r="N1156" s="44" t="str">
        <f t="shared" ca="1" si="526"/>
        <v/>
      </c>
      <c r="O1156" s="108" t="str">
        <f t="shared" si="531"/>
        <v/>
      </c>
      <c r="P1156" s="102" t="str">
        <f t="shared" si="532"/>
        <v/>
      </c>
      <c r="Q1156" s="102" t="str">
        <f t="shared" si="533"/>
        <v/>
      </c>
      <c r="R1156" s="120" t="str">
        <f t="shared" ref="R1156:R1219" si="551">IF(ISNUMBER(A1156),R1155+S1155,"")</f>
        <v/>
      </c>
      <c r="S1156" s="54" t="str">
        <f t="shared" ref="S1156:S1219" si="552">IF(ISNUMBER(A1156),IF(AND(R1156&lt;$M$24,Q1156&lt;$F$28,ABS(O1156)&lt;$F$27,P1156&lt;$F$26,NOT(ISNUMBER(T1155))),1,0),"")</f>
        <v/>
      </c>
      <c r="T1156" s="5" t="str">
        <f t="shared" si="534"/>
        <v/>
      </c>
      <c r="U1156" s="152" t="str">
        <f t="shared" si="535"/>
        <v/>
      </c>
      <c r="V1156" s="152" t="str">
        <f t="shared" si="536"/>
        <v/>
      </c>
      <c r="W1156" s="153" t="str">
        <f t="shared" si="537"/>
        <v/>
      </c>
      <c r="X1156" s="153" t="str">
        <f t="shared" si="538"/>
        <v/>
      </c>
      <c r="Y1156" s="153" t="str">
        <f t="shared" si="539"/>
        <v/>
      </c>
      <c r="Z1156" s="153" t="str">
        <f t="shared" si="540"/>
        <v/>
      </c>
      <c r="AA1156" s="152" t="str">
        <f t="shared" si="541"/>
        <v/>
      </c>
      <c r="AB1156" s="152" t="str">
        <f t="shared" si="542"/>
        <v/>
      </c>
      <c r="AC1156" s="154" t="str">
        <f t="shared" si="543"/>
        <v/>
      </c>
      <c r="AD1156" s="154" t="str">
        <f t="shared" si="544"/>
        <v/>
      </c>
      <c r="AE1156" s="3" t="str">
        <f t="shared" si="545"/>
        <v/>
      </c>
      <c r="AF1156" s="3" t="str">
        <f t="shared" si="546"/>
        <v/>
      </c>
      <c r="AG1156" s="3" t="str">
        <f t="shared" ref="AG1156:AG1219" si="553">IF(NOT(ISNUMBER(T1156)),"",IF(OR(AF1156&gt;$G$24,AF1156&lt;-$H$24,A1156+1&gt;$C$19),"Y","N"))</f>
        <v/>
      </c>
      <c r="AH1156" s="4" t="str">
        <f t="shared" si="547"/>
        <v/>
      </c>
      <c r="AI1156" s="75" t="str">
        <f t="shared" si="548"/>
        <v/>
      </c>
      <c r="AJ1156" s="75" t="str">
        <f t="shared" si="549"/>
        <v/>
      </c>
    </row>
    <row r="1157" spans="1:36">
      <c r="A1157" s="41" t="str">
        <f t="shared" si="550"/>
        <v/>
      </c>
      <c r="B1157" s="150" t="str">
        <f>IF(ISNUMBER(A1157),INDEX('MetaTrader Import'!$H$13:$J$5893,TRUNC(((A1157-$A$39+1)-1)/3)+1,MOD((A1157-$A$39+1)-1,3)+1),"")</f>
        <v/>
      </c>
      <c r="C1157" s="43" t="str">
        <f t="shared" si="527"/>
        <v/>
      </c>
      <c r="D1157" s="43" t="str">
        <f t="shared" ca="1" si="528"/>
        <v/>
      </c>
      <c r="E1157" s="43" t="str">
        <f t="shared" si="529"/>
        <v/>
      </c>
      <c r="F1157" s="43" t="str">
        <f t="shared" si="530"/>
        <v/>
      </c>
      <c r="G1157" s="43" t="str">
        <f>IF(A1157&lt;&gt;"",IF(A1157&lt;Data!$G$11*0.25,$C$13/$G$32,IF(A1157&gt;Data!$G$11*0.25,$C$13,$C$13*10)),"")</f>
        <v/>
      </c>
      <c r="H1157" s="43" t="str">
        <f>IF(A1157&lt;&gt;"",IF(Data!$G$9="constant",$C$13,IF(Data!$G$9="squeeze",G1157,F1157)),"")</f>
        <v/>
      </c>
      <c r="I1157" s="38" t="str">
        <f ca="1">IF(ISNUMBER(A1157),NORMINV(RAND(),0,IF(AND(Data!$G$9="squeeze",A1157&lt;Data!$G$11*0.25),$H$32,1)*$C$30*$C$13)*($C$14*$C$12),"")</f>
        <v/>
      </c>
      <c r="J1157" s="42" t="str">
        <f ca="1">IFERROR(IF(Data!$C$6="Real",B1157,I1157+J1156+($C$14*$C$12)*(NORMINV(RAND(),$C$15,CHOOSE($G$13,$C$13,F1157,G1157)))),"")</f>
        <v/>
      </c>
      <c r="K1157" s="88" t="str">
        <f>IF(ISNUMBER(A1157), IF($G$16="fixed",$G$17,MIN(H1157*Data!$C$7*$C$16*0.5,$C$17*Data!$C$7))*$C$12,"")</f>
        <v/>
      </c>
      <c r="L1157" s="42" t="str">
        <f t="shared" ca="1" si="524"/>
        <v/>
      </c>
      <c r="M1157" s="44" t="str">
        <f t="shared" ca="1" si="525"/>
        <v/>
      </c>
      <c r="N1157" s="44" t="str">
        <f t="shared" ca="1" si="526"/>
        <v/>
      </c>
      <c r="O1157" s="108" t="str">
        <f t="shared" si="531"/>
        <v/>
      </c>
      <c r="P1157" s="102" t="str">
        <f t="shared" si="532"/>
        <v/>
      </c>
      <c r="Q1157" s="102" t="str">
        <f t="shared" si="533"/>
        <v/>
      </c>
      <c r="R1157" s="120" t="str">
        <f t="shared" si="551"/>
        <v/>
      </c>
      <c r="S1157" s="54" t="str">
        <f t="shared" si="552"/>
        <v/>
      </c>
      <c r="T1157" s="5" t="str">
        <f t="shared" si="534"/>
        <v/>
      </c>
      <c r="U1157" s="152" t="str">
        <f t="shared" si="535"/>
        <v/>
      </c>
      <c r="V1157" s="152" t="str">
        <f t="shared" si="536"/>
        <v/>
      </c>
      <c r="W1157" s="153" t="str">
        <f t="shared" si="537"/>
        <v/>
      </c>
      <c r="X1157" s="153" t="str">
        <f t="shared" si="538"/>
        <v/>
      </c>
      <c r="Y1157" s="153" t="str">
        <f t="shared" si="539"/>
        <v/>
      </c>
      <c r="Z1157" s="153" t="str">
        <f t="shared" si="540"/>
        <v/>
      </c>
      <c r="AA1157" s="152" t="str">
        <f t="shared" si="541"/>
        <v/>
      </c>
      <c r="AB1157" s="152" t="str">
        <f t="shared" si="542"/>
        <v/>
      </c>
      <c r="AC1157" s="154" t="str">
        <f t="shared" si="543"/>
        <v/>
      </c>
      <c r="AD1157" s="154" t="str">
        <f t="shared" si="544"/>
        <v/>
      </c>
      <c r="AE1157" s="3" t="str">
        <f t="shared" si="545"/>
        <v/>
      </c>
      <c r="AF1157" s="3" t="str">
        <f t="shared" si="546"/>
        <v/>
      </c>
      <c r="AG1157" s="3" t="str">
        <f t="shared" si="553"/>
        <v/>
      </c>
      <c r="AH1157" s="4" t="str">
        <f t="shared" si="547"/>
        <v/>
      </c>
      <c r="AI1157" s="75" t="str">
        <f t="shared" si="548"/>
        <v/>
      </c>
      <c r="AJ1157" s="75" t="str">
        <f t="shared" si="549"/>
        <v/>
      </c>
    </row>
    <row r="1158" spans="1:36">
      <c r="A1158" s="41" t="str">
        <f t="shared" si="550"/>
        <v/>
      </c>
      <c r="B1158" s="150" t="str">
        <f>IF(ISNUMBER(A1158),INDEX('MetaTrader Import'!$H$13:$J$5893,TRUNC(((A1158-$A$39+1)-1)/3)+1,MOD((A1158-$A$39+1)-1,3)+1),"")</f>
        <v/>
      </c>
      <c r="C1158" s="43" t="str">
        <f t="shared" si="527"/>
        <v/>
      </c>
      <c r="D1158" s="43" t="str">
        <f t="shared" ca="1" si="528"/>
        <v/>
      </c>
      <c r="E1158" s="43" t="str">
        <f t="shared" si="529"/>
        <v/>
      </c>
      <c r="F1158" s="43" t="str">
        <f t="shared" si="530"/>
        <v/>
      </c>
      <c r="G1158" s="43" t="str">
        <f>IF(A1158&lt;&gt;"",IF(A1158&lt;Data!$G$11*0.25,$C$13/$G$32,IF(A1158&gt;Data!$G$11*0.25,$C$13,$C$13*10)),"")</f>
        <v/>
      </c>
      <c r="H1158" s="43" t="str">
        <f>IF(A1158&lt;&gt;"",IF(Data!$G$9="constant",$C$13,IF(Data!$G$9="squeeze",G1158,F1158)),"")</f>
        <v/>
      </c>
      <c r="I1158" s="38" t="str">
        <f ca="1">IF(ISNUMBER(A1158),NORMINV(RAND(),0,IF(AND(Data!$G$9="squeeze",A1158&lt;Data!$G$11*0.25),$H$32,1)*$C$30*$C$13)*($C$14*$C$12),"")</f>
        <v/>
      </c>
      <c r="J1158" s="42" t="str">
        <f ca="1">IFERROR(IF(Data!$C$6="Real",B1158,I1158+J1157+($C$14*$C$12)*(NORMINV(RAND(),$C$15,CHOOSE($G$13,$C$13,F1158,G1158)))),"")</f>
        <v/>
      </c>
      <c r="K1158" s="88" t="str">
        <f>IF(ISNUMBER(A1158), IF($G$16="fixed",$G$17,MIN(H1158*Data!$C$7*$C$16*0.5,$C$17*Data!$C$7))*$C$12,"")</f>
        <v/>
      </c>
      <c r="L1158" s="42" t="str">
        <f t="shared" ref="L1158:L1221" ca="1" si="554">IFERROR(J1158,"")</f>
        <v/>
      </c>
      <c r="M1158" s="44" t="str">
        <f t="shared" ref="M1158:M1221" ca="1" si="555">IFERROR(L1158+K1158*0.5,"")</f>
        <v/>
      </c>
      <c r="N1158" s="44" t="str">
        <f t="shared" ref="N1158:N1221" ca="1" si="556">IFERROR(L1158-K1158*0.5,"")</f>
        <v/>
      </c>
      <c r="O1158" s="108" t="str">
        <f t="shared" si="531"/>
        <v/>
      </c>
      <c r="P1158" s="102" t="str">
        <f t="shared" si="532"/>
        <v/>
      </c>
      <c r="Q1158" s="102" t="str">
        <f t="shared" si="533"/>
        <v/>
      </c>
      <c r="R1158" s="120" t="str">
        <f t="shared" si="551"/>
        <v/>
      </c>
      <c r="S1158" s="54" t="str">
        <f t="shared" si="552"/>
        <v/>
      </c>
      <c r="T1158" s="5" t="str">
        <f t="shared" si="534"/>
        <v/>
      </c>
      <c r="U1158" s="152" t="str">
        <f t="shared" si="535"/>
        <v/>
      </c>
      <c r="V1158" s="152" t="str">
        <f t="shared" si="536"/>
        <v/>
      </c>
      <c r="W1158" s="153" t="str">
        <f t="shared" si="537"/>
        <v/>
      </c>
      <c r="X1158" s="153" t="str">
        <f t="shared" si="538"/>
        <v/>
      </c>
      <c r="Y1158" s="153" t="str">
        <f t="shared" si="539"/>
        <v/>
      </c>
      <c r="Z1158" s="153" t="str">
        <f t="shared" si="540"/>
        <v/>
      </c>
      <c r="AA1158" s="152" t="str">
        <f t="shared" si="541"/>
        <v/>
      </c>
      <c r="AB1158" s="152" t="str">
        <f t="shared" si="542"/>
        <v/>
      </c>
      <c r="AC1158" s="154" t="str">
        <f t="shared" si="543"/>
        <v/>
      </c>
      <c r="AD1158" s="154" t="str">
        <f t="shared" si="544"/>
        <v/>
      </c>
      <c r="AE1158" s="3" t="str">
        <f t="shared" si="545"/>
        <v/>
      </c>
      <c r="AF1158" s="3" t="str">
        <f t="shared" si="546"/>
        <v/>
      </c>
      <c r="AG1158" s="3" t="str">
        <f t="shared" si="553"/>
        <v/>
      </c>
      <c r="AH1158" s="4" t="str">
        <f t="shared" si="547"/>
        <v/>
      </c>
      <c r="AI1158" s="75" t="str">
        <f t="shared" si="548"/>
        <v/>
      </c>
      <c r="AJ1158" s="75" t="str">
        <f t="shared" si="549"/>
        <v/>
      </c>
    </row>
    <row r="1159" spans="1:36">
      <c r="A1159" s="41" t="str">
        <f t="shared" si="550"/>
        <v/>
      </c>
      <c r="B1159" s="150" t="str">
        <f>IF(ISNUMBER(A1159),INDEX('MetaTrader Import'!$H$13:$J$5893,TRUNC(((A1159-$A$39+1)-1)/3)+1,MOD((A1159-$A$39+1)-1,3)+1),"")</f>
        <v/>
      </c>
      <c r="C1159" s="43" t="str">
        <f t="shared" si="527"/>
        <v/>
      </c>
      <c r="D1159" s="43" t="str">
        <f t="shared" ca="1" si="528"/>
        <v/>
      </c>
      <c r="E1159" s="43" t="str">
        <f t="shared" si="529"/>
        <v/>
      </c>
      <c r="F1159" s="43" t="str">
        <f t="shared" si="530"/>
        <v/>
      </c>
      <c r="G1159" s="43" t="str">
        <f>IF(A1159&lt;&gt;"",IF(A1159&lt;Data!$G$11*0.25,$C$13/$G$32,IF(A1159&gt;Data!$G$11*0.25,$C$13,$C$13*10)),"")</f>
        <v/>
      </c>
      <c r="H1159" s="43" t="str">
        <f>IF(A1159&lt;&gt;"",IF(Data!$G$9="constant",$C$13,IF(Data!$G$9="squeeze",G1159,F1159)),"")</f>
        <v/>
      </c>
      <c r="I1159" s="38" t="str">
        <f ca="1">IF(ISNUMBER(A1159),NORMINV(RAND(),0,IF(AND(Data!$G$9="squeeze",A1159&lt;Data!$G$11*0.25),$H$32,1)*$C$30*$C$13)*($C$14*$C$12),"")</f>
        <v/>
      </c>
      <c r="J1159" s="42" t="str">
        <f ca="1">IFERROR(IF(Data!$C$6="Real",B1159,I1159+J1158+($C$14*$C$12)*(NORMINV(RAND(),$C$15,CHOOSE($G$13,$C$13,F1159,G1159)))),"")</f>
        <v/>
      </c>
      <c r="K1159" s="88" t="str">
        <f>IF(ISNUMBER(A1159), IF($G$16="fixed",$G$17,MIN(H1159*Data!$C$7*$C$16*0.5,$C$17*Data!$C$7))*$C$12,"")</f>
        <v/>
      </c>
      <c r="L1159" s="42" t="str">
        <f t="shared" ca="1" si="554"/>
        <v/>
      </c>
      <c r="M1159" s="44" t="str">
        <f t="shared" ca="1" si="555"/>
        <v/>
      </c>
      <c r="N1159" s="44" t="str">
        <f t="shared" ca="1" si="556"/>
        <v/>
      </c>
      <c r="O1159" s="108" t="str">
        <f t="shared" si="531"/>
        <v/>
      </c>
      <c r="P1159" s="102" t="str">
        <f t="shared" si="532"/>
        <v/>
      </c>
      <c r="Q1159" s="102" t="str">
        <f t="shared" si="533"/>
        <v/>
      </c>
      <c r="R1159" s="120" t="str">
        <f t="shared" si="551"/>
        <v/>
      </c>
      <c r="S1159" s="54" t="str">
        <f t="shared" si="552"/>
        <v/>
      </c>
      <c r="T1159" s="5" t="str">
        <f t="shared" si="534"/>
        <v/>
      </c>
      <c r="U1159" s="152" t="str">
        <f t="shared" si="535"/>
        <v/>
      </c>
      <c r="V1159" s="152" t="str">
        <f t="shared" si="536"/>
        <v/>
      </c>
      <c r="W1159" s="153" t="str">
        <f t="shared" si="537"/>
        <v/>
      </c>
      <c r="X1159" s="153" t="str">
        <f t="shared" si="538"/>
        <v/>
      </c>
      <c r="Y1159" s="153" t="str">
        <f t="shared" si="539"/>
        <v/>
      </c>
      <c r="Z1159" s="153" t="str">
        <f t="shared" si="540"/>
        <v/>
      </c>
      <c r="AA1159" s="152" t="str">
        <f t="shared" si="541"/>
        <v/>
      </c>
      <c r="AB1159" s="152" t="str">
        <f t="shared" si="542"/>
        <v/>
      </c>
      <c r="AC1159" s="154" t="str">
        <f t="shared" si="543"/>
        <v/>
      </c>
      <c r="AD1159" s="154" t="str">
        <f t="shared" si="544"/>
        <v/>
      </c>
      <c r="AE1159" s="3" t="str">
        <f t="shared" si="545"/>
        <v/>
      </c>
      <c r="AF1159" s="3" t="str">
        <f t="shared" si="546"/>
        <v/>
      </c>
      <c r="AG1159" s="3" t="str">
        <f t="shared" si="553"/>
        <v/>
      </c>
      <c r="AH1159" s="4" t="str">
        <f t="shared" si="547"/>
        <v/>
      </c>
      <c r="AI1159" s="75" t="str">
        <f t="shared" si="548"/>
        <v/>
      </c>
      <c r="AJ1159" s="75" t="str">
        <f t="shared" si="549"/>
        <v/>
      </c>
    </row>
    <row r="1160" spans="1:36">
      <c r="A1160" s="41" t="str">
        <f t="shared" si="550"/>
        <v/>
      </c>
      <c r="B1160" s="150" t="str">
        <f>IF(ISNUMBER(A1160),INDEX('MetaTrader Import'!$H$13:$J$5893,TRUNC(((A1160-$A$39+1)-1)/3)+1,MOD((A1160-$A$39+1)-1,3)+1),"")</f>
        <v/>
      </c>
      <c r="C1160" s="43" t="str">
        <f t="shared" si="527"/>
        <v/>
      </c>
      <c r="D1160" s="43" t="str">
        <f t="shared" ca="1" si="528"/>
        <v/>
      </c>
      <c r="E1160" s="43" t="str">
        <f t="shared" si="529"/>
        <v/>
      </c>
      <c r="F1160" s="43" t="str">
        <f t="shared" si="530"/>
        <v/>
      </c>
      <c r="G1160" s="43" t="str">
        <f>IF(A1160&lt;&gt;"",IF(A1160&lt;Data!$G$11*0.25,$C$13/$G$32,IF(A1160&gt;Data!$G$11*0.25,$C$13,$C$13*10)),"")</f>
        <v/>
      </c>
      <c r="H1160" s="43" t="str">
        <f>IF(A1160&lt;&gt;"",IF(Data!$G$9="constant",$C$13,IF(Data!$G$9="squeeze",G1160,F1160)),"")</f>
        <v/>
      </c>
      <c r="I1160" s="38" t="str">
        <f ca="1">IF(ISNUMBER(A1160),NORMINV(RAND(),0,IF(AND(Data!$G$9="squeeze",A1160&lt;Data!$G$11*0.25),$H$32,1)*$C$30*$C$13)*($C$14*$C$12),"")</f>
        <v/>
      </c>
      <c r="J1160" s="42" t="str">
        <f ca="1">IFERROR(IF(Data!$C$6="Real",B1160,I1160+J1159+($C$14*$C$12)*(NORMINV(RAND(),$C$15,CHOOSE($G$13,$C$13,F1160,G1160)))),"")</f>
        <v/>
      </c>
      <c r="K1160" s="88" t="str">
        <f>IF(ISNUMBER(A1160), IF($G$16="fixed",$G$17,MIN(H1160*Data!$C$7*$C$16*0.5,$C$17*Data!$C$7))*$C$12,"")</f>
        <v/>
      </c>
      <c r="L1160" s="42" t="str">
        <f t="shared" ca="1" si="554"/>
        <v/>
      </c>
      <c r="M1160" s="44" t="str">
        <f t="shared" ca="1" si="555"/>
        <v/>
      </c>
      <c r="N1160" s="44" t="str">
        <f t="shared" ca="1" si="556"/>
        <v/>
      </c>
      <c r="O1160" s="108" t="str">
        <f t="shared" si="531"/>
        <v/>
      </c>
      <c r="P1160" s="102" t="str">
        <f t="shared" si="532"/>
        <v/>
      </c>
      <c r="Q1160" s="102" t="str">
        <f t="shared" si="533"/>
        <v/>
      </c>
      <c r="R1160" s="120" t="str">
        <f t="shared" si="551"/>
        <v/>
      </c>
      <c r="S1160" s="54" t="str">
        <f t="shared" si="552"/>
        <v/>
      </c>
      <c r="T1160" s="5" t="str">
        <f t="shared" si="534"/>
        <v/>
      </c>
      <c r="U1160" s="152" t="str">
        <f t="shared" si="535"/>
        <v/>
      </c>
      <c r="V1160" s="152" t="str">
        <f t="shared" si="536"/>
        <v/>
      </c>
      <c r="W1160" s="153" t="str">
        <f t="shared" si="537"/>
        <v/>
      </c>
      <c r="X1160" s="153" t="str">
        <f t="shared" si="538"/>
        <v/>
      </c>
      <c r="Y1160" s="153" t="str">
        <f t="shared" si="539"/>
        <v/>
      </c>
      <c r="Z1160" s="153" t="str">
        <f t="shared" si="540"/>
        <v/>
      </c>
      <c r="AA1160" s="152" t="str">
        <f t="shared" si="541"/>
        <v/>
      </c>
      <c r="AB1160" s="152" t="str">
        <f t="shared" si="542"/>
        <v/>
      </c>
      <c r="AC1160" s="154" t="str">
        <f t="shared" si="543"/>
        <v/>
      </c>
      <c r="AD1160" s="154" t="str">
        <f t="shared" si="544"/>
        <v/>
      </c>
      <c r="AE1160" s="3" t="str">
        <f t="shared" si="545"/>
        <v/>
      </c>
      <c r="AF1160" s="3" t="str">
        <f t="shared" si="546"/>
        <v/>
      </c>
      <c r="AG1160" s="3" t="str">
        <f t="shared" si="553"/>
        <v/>
      </c>
      <c r="AH1160" s="4" t="str">
        <f t="shared" si="547"/>
        <v/>
      </c>
      <c r="AI1160" s="75" t="str">
        <f t="shared" si="548"/>
        <v/>
      </c>
      <c r="AJ1160" s="75" t="str">
        <f t="shared" si="549"/>
        <v/>
      </c>
    </row>
    <row r="1161" spans="1:36">
      <c r="A1161" s="41" t="str">
        <f t="shared" si="550"/>
        <v/>
      </c>
      <c r="B1161" s="150" t="str">
        <f>IF(ISNUMBER(A1161),INDEX('MetaTrader Import'!$H$13:$J$5893,TRUNC(((A1161-$A$39+1)-1)/3)+1,MOD((A1161-$A$39+1)-1,3)+1),"")</f>
        <v/>
      </c>
      <c r="C1161" s="43" t="str">
        <f t="shared" si="527"/>
        <v/>
      </c>
      <c r="D1161" s="43" t="str">
        <f t="shared" ca="1" si="528"/>
        <v/>
      </c>
      <c r="E1161" s="43" t="str">
        <f t="shared" si="529"/>
        <v/>
      </c>
      <c r="F1161" s="43" t="str">
        <f t="shared" si="530"/>
        <v/>
      </c>
      <c r="G1161" s="43" t="str">
        <f>IF(A1161&lt;&gt;"",IF(A1161&lt;Data!$G$11*0.25,$C$13/$G$32,IF(A1161&gt;Data!$G$11*0.25,$C$13,$C$13*10)),"")</f>
        <v/>
      </c>
      <c r="H1161" s="43" t="str">
        <f>IF(A1161&lt;&gt;"",IF(Data!$G$9="constant",$C$13,IF(Data!$G$9="squeeze",G1161,F1161)),"")</f>
        <v/>
      </c>
      <c r="I1161" s="38" t="str">
        <f ca="1">IF(ISNUMBER(A1161),NORMINV(RAND(),0,IF(AND(Data!$G$9="squeeze",A1161&lt;Data!$G$11*0.25),$H$32,1)*$C$30*$C$13)*($C$14*$C$12),"")</f>
        <v/>
      </c>
      <c r="J1161" s="42" t="str">
        <f ca="1">IFERROR(IF(Data!$C$6="Real",B1161,I1161+J1160+($C$14*$C$12)*(NORMINV(RAND(),$C$15,CHOOSE($G$13,$C$13,F1161,G1161)))),"")</f>
        <v/>
      </c>
      <c r="K1161" s="88" t="str">
        <f>IF(ISNUMBER(A1161), IF($G$16="fixed",$G$17,MIN(H1161*Data!$C$7*$C$16*0.5,$C$17*Data!$C$7))*$C$12,"")</f>
        <v/>
      </c>
      <c r="L1161" s="42" t="str">
        <f t="shared" ca="1" si="554"/>
        <v/>
      </c>
      <c r="M1161" s="44" t="str">
        <f t="shared" ca="1" si="555"/>
        <v/>
      </c>
      <c r="N1161" s="44" t="str">
        <f t="shared" ca="1" si="556"/>
        <v/>
      </c>
      <c r="O1161" s="108" t="str">
        <f t="shared" si="531"/>
        <v/>
      </c>
      <c r="P1161" s="102" t="str">
        <f t="shared" si="532"/>
        <v/>
      </c>
      <c r="Q1161" s="102" t="str">
        <f t="shared" si="533"/>
        <v/>
      </c>
      <c r="R1161" s="120" t="str">
        <f t="shared" si="551"/>
        <v/>
      </c>
      <c r="S1161" s="54" t="str">
        <f t="shared" si="552"/>
        <v/>
      </c>
      <c r="T1161" s="5" t="str">
        <f t="shared" si="534"/>
        <v/>
      </c>
      <c r="U1161" s="152" t="str">
        <f t="shared" si="535"/>
        <v/>
      </c>
      <c r="V1161" s="152" t="str">
        <f t="shared" si="536"/>
        <v/>
      </c>
      <c r="W1161" s="153" t="str">
        <f t="shared" si="537"/>
        <v/>
      </c>
      <c r="X1161" s="153" t="str">
        <f t="shared" si="538"/>
        <v/>
      </c>
      <c r="Y1161" s="153" t="str">
        <f t="shared" si="539"/>
        <v/>
      </c>
      <c r="Z1161" s="153" t="str">
        <f t="shared" si="540"/>
        <v/>
      </c>
      <c r="AA1161" s="152" t="str">
        <f t="shared" si="541"/>
        <v/>
      </c>
      <c r="AB1161" s="152" t="str">
        <f t="shared" si="542"/>
        <v/>
      </c>
      <c r="AC1161" s="154" t="str">
        <f t="shared" si="543"/>
        <v/>
      </c>
      <c r="AD1161" s="154" t="str">
        <f t="shared" si="544"/>
        <v/>
      </c>
      <c r="AE1161" s="3" t="str">
        <f t="shared" si="545"/>
        <v/>
      </c>
      <c r="AF1161" s="3" t="str">
        <f t="shared" si="546"/>
        <v/>
      </c>
      <c r="AG1161" s="3" t="str">
        <f t="shared" si="553"/>
        <v/>
      </c>
      <c r="AH1161" s="4" t="str">
        <f t="shared" si="547"/>
        <v/>
      </c>
      <c r="AI1161" s="75" t="str">
        <f t="shared" si="548"/>
        <v/>
      </c>
      <c r="AJ1161" s="75" t="str">
        <f t="shared" si="549"/>
        <v/>
      </c>
    </row>
    <row r="1162" spans="1:36">
      <c r="A1162" s="41" t="str">
        <f t="shared" si="550"/>
        <v/>
      </c>
      <c r="B1162" s="150" t="str">
        <f>IF(ISNUMBER(A1162),INDEX('MetaTrader Import'!$H$13:$J$5893,TRUNC(((A1162-$A$39+1)-1)/3)+1,MOD((A1162-$A$39+1)-1,3)+1),"")</f>
        <v/>
      </c>
      <c r="C1162" s="43" t="str">
        <f t="shared" si="527"/>
        <v/>
      </c>
      <c r="D1162" s="43" t="str">
        <f t="shared" ca="1" si="528"/>
        <v/>
      </c>
      <c r="E1162" s="43" t="str">
        <f t="shared" si="529"/>
        <v/>
      </c>
      <c r="F1162" s="43" t="str">
        <f t="shared" si="530"/>
        <v/>
      </c>
      <c r="G1162" s="43" t="str">
        <f>IF(A1162&lt;&gt;"",IF(A1162&lt;Data!$G$11*0.25,$C$13/$G$32,IF(A1162&gt;Data!$G$11*0.25,$C$13,$C$13*10)),"")</f>
        <v/>
      </c>
      <c r="H1162" s="43" t="str">
        <f>IF(A1162&lt;&gt;"",IF(Data!$G$9="constant",$C$13,IF(Data!$G$9="squeeze",G1162,F1162)),"")</f>
        <v/>
      </c>
      <c r="I1162" s="38" t="str">
        <f ca="1">IF(ISNUMBER(A1162),NORMINV(RAND(),0,IF(AND(Data!$G$9="squeeze",A1162&lt;Data!$G$11*0.25),$H$32,1)*$C$30*$C$13)*($C$14*$C$12),"")</f>
        <v/>
      </c>
      <c r="J1162" s="42" t="str">
        <f ca="1">IFERROR(IF(Data!$C$6="Real",B1162,I1162+J1161+($C$14*$C$12)*(NORMINV(RAND(),$C$15,CHOOSE($G$13,$C$13,F1162,G1162)))),"")</f>
        <v/>
      </c>
      <c r="K1162" s="88" t="str">
        <f>IF(ISNUMBER(A1162), IF($G$16="fixed",$G$17,MIN(H1162*Data!$C$7*$C$16*0.5,$C$17*Data!$C$7))*$C$12,"")</f>
        <v/>
      </c>
      <c r="L1162" s="42" t="str">
        <f t="shared" ca="1" si="554"/>
        <v/>
      </c>
      <c r="M1162" s="44" t="str">
        <f t="shared" ca="1" si="555"/>
        <v/>
      </c>
      <c r="N1162" s="44" t="str">
        <f t="shared" ca="1" si="556"/>
        <v/>
      </c>
      <c r="O1162" s="108" t="str">
        <f t="shared" si="531"/>
        <v/>
      </c>
      <c r="P1162" s="102" t="str">
        <f t="shared" si="532"/>
        <v/>
      </c>
      <c r="Q1162" s="102" t="str">
        <f t="shared" si="533"/>
        <v/>
      </c>
      <c r="R1162" s="120" t="str">
        <f t="shared" si="551"/>
        <v/>
      </c>
      <c r="S1162" s="54" t="str">
        <f t="shared" si="552"/>
        <v/>
      </c>
      <c r="T1162" s="5" t="str">
        <f t="shared" si="534"/>
        <v/>
      </c>
      <c r="U1162" s="152" t="str">
        <f t="shared" si="535"/>
        <v/>
      </c>
      <c r="V1162" s="152" t="str">
        <f t="shared" si="536"/>
        <v/>
      </c>
      <c r="W1162" s="153" t="str">
        <f t="shared" si="537"/>
        <v/>
      </c>
      <c r="X1162" s="153" t="str">
        <f t="shared" si="538"/>
        <v/>
      </c>
      <c r="Y1162" s="153" t="str">
        <f t="shared" si="539"/>
        <v/>
      </c>
      <c r="Z1162" s="153" t="str">
        <f t="shared" si="540"/>
        <v/>
      </c>
      <c r="AA1162" s="152" t="str">
        <f t="shared" si="541"/>
        <v/>
      </c>
      <c r="AB1162" s="152" t="str">
        <f t="shared" si="542"/>
        <v/>
      </c>
      <c r="AC1162" s="154" t="str">
        <f t="shared" si="543"/>
        <v/>
      </c>
      <c r="AD1162" s="154" t="str">
        <f t="shared" si="544"/>
        <v/>
      </c>
      <c r="AE1162" s="3" t="str">
        <f t="shared" si="545"/>
        <v/>
      </c>
      <c r="AF1162" s="3" t="str">
        <f t="shared" si="546"/>
        <v/>
      </c>
      <c r="AG1162" s="3" t="str">
        <f t="shared" si="553"/>
        <v/>
      </c>
      <c r="AH1162" s="4" t="str">
        <f t="shared" si="547"/>
        <v/>
      </c>
      <c r="AI1162" s="75" t="str">
        <f t="shared" si="548"/>
        <v/>
      </c>
      <c r="AJ1162" s="75" t="str">
        <f t="shared" si="549"/>
        <v/>
      </c>
    </row>
    <row r="1163" spans="1:36">
      <c r="A1163" s="41" t="str">
        <f t="shared" si="550"/>
        <v/>
      </c>
      <c r="B1163" s="150" t="str">
        <f>IF(ISNUMBER(A1163),INDEX('MetaTrader Import'!$H$13:$J$5893,TRUNC(((A1163-$A$39+1)-1)/3)+1,MOD((A1163-$A$39+1)-1,3)+1),"")</f>
        <v/>
      </c>
      <c r="C1163" s="43" t="str">
        <f t="shared" si="527"/>
        <v/>
      </c>
      <c r="D1163" s="43" t="str">
        <f t="shared" ca="1" si="528"/>
        <v/>
      </c>
      <c r="E1163" s="43" t="str">
        <f t="shared" si="529"/>
        <v/>
      </c>
      <c r="F1163" s="43" t="str">
        <f t="shared" si="530"/>
        <v/>
      </c>
      <c r="G1163" s="43" t="str">
        <f>IF(A1163&lt;&gt;"",IF(A1163&lt;Data!$G$11*0.25,$C$13/$G$32,IF(A1163&gt;Data!$G$11*0.25,$C$13,$C$13*10)),"")</f>
        <v/>
      </c>
      <c r="H1163" s="43" t="str">
        <f>IF(A1163&lt;&gt;"",IF(Data!$G$9="constant",$C$13,IF(Data!$G$9="squeeze",G1163,F1163)),"")</f>
        <v/>
      </c>
      <c r="I1163" s="38" t="str">
        <f ca="1">IF(ISNUMBER(A1163),NORMINV(RAND(),0,IF(AND(Data!$G$9="squeeze",A1163&lt;Data!$G$11*0.25),$H$32,1)*$C$30*$C$13)*($C$14*$C$12),"")</f>
        <v/>
      </c>
      <c r="J1163" s="42" t="str">
        <f ca="1">IFERROR(IF(Data!$C$6="Real",B1163,I1163+J1162+($C$14*$C$12)*(NORMINV(RAND(),$C$15,CHOOSE($G$13,$C$13,F1163,G1163)))),"")</f>
        <v/>
      </c>
      <c r="K1163" s="88" t="str">
        <f>IF(ISNUMBER(A1163), IF($G$16="fixed",$G$17,MIN(H1163*Data!$C$7*$C$16*0.5,$C$17*Data!$C$7))*$C$12,"")</f>
        <v/>
      </c>
      <c r="L1163" s="42" t="str">
        <f t="shared" ca="1" si="554"/>
        <v/>
      </c>
      <c r="M1163" s="44" t="str">
        <f t="shared" ca="1" si="555"/>
        <v/>
      </c>
      <c r="N1163" s="44" t="str">
        <f t="shared" ca="1" si="556"/>
        <v/>
      </c>
      <c r="O1163" s="108" t="str">
        <f t="shared" si="531"/>
        <v/>
      </c>
      <c r="P1163" s="102" t="str">
        <f t="shared" si="532"/>
        <v/>
      </c>
      <c r="Q1163" s="102" t="str">
        <f t="shared" si="533"/>
        <v/>
      </c>
      <c r="R1163" s="120" t="str">
        <f t="shared" si="551"/>
        <v/>
      </c>
      <c r="S1163" s="54" t="str">
        <f t="shared" si="552"/>
        <v/>
      </c>
      <c r="T1163" s="5" t="str">
        <f t="shared" si="534"/>
        <v/>
      </c>
      <c r="U1163" s="152" t="str">
        <f t="shared" si="535"/>
        <v/>
      </c>
      <c r="V1163" s="152" t="str">
        <f t="shared" si="536"/>
        <v/>
      </c>
      <c r="W1163" s="153" t="str">
        <f t="shared" si="537"/>
        <v/>
      </c>
      <c r="X1163" s="153" t="str">
        <f t="shared" si="538"/>
        <v/>
      </c>
      <c r="Y1163" s="153" t="str">
        <f t="shared" si="539"/>
        <v/>
      </c>
      <c r="Z1163" s="153" t="str">
        <f t="shared" si="540"/>
        <v/>
      </c>
      <c r="AA1163" s="152" t="str">
        <f t="shared" si="541"/>
        <v/>
      </c>
      <c r="AB1163" s="152" t="str">
        <f t="shared" si="542"/>
        <v/>
      </c>
      <c r="AC1163" s="154" t="str">
        <f t="shared" si="543"/>
        <v/>
      </c>
      <c r="AD1163" s="154" t="str">
        <f t="shared" si="544"/>
        <v/>
      </c>
      <c r="AE1163" s="3" t="str">
        <f t="shared" si="545"/>
        <v/>
      </c>
      <c r="AF1163" s="3" t="str">
        <f t="shared" si="546"/>
        <v/>
      </c>
      <c r="AG1163" s="3" t="str">
        <f t="shared" si="553"/>
        <v/>
      </c>
      <c r="AH1163" s="4" t="str">
        <f t="shared" si="547"/>
        <v/>
      </c>
      <c r="AI1163" s="75" t="str">
        <f t="shared" si="548"/>
        <v/>
      </c>
      <c r="AJ1163" s="75" t="str">
        <f t="shared" si="549"/>
        <v/>
      </c>
    </row>
    <row r="1164" spans="1:36">
      <c r="A1164" s="41" t="str">
        <f t="shared" si="550"/>
        <v/>
      </c>
      <c r="B1164" s="150" t="str">
        <f>IF(ISNUMBER(A1164),INDEX('MetaTrader Import'!$H$13:$J$5893,TRUNC(((A1164-$A$39+1)-1)/3)+1,MOD((A1164-$A$39+1)-1,3)+1),"")</f>
        <v/>
      </c>
      <c r="C1164" s="43" t="str">
        <f t="shared" si="527"/>
        <v/>
      </c>
      <c r="D1164" s="43" t="str">
        <f t="shared" ca="1" si="528"/>
        <v/>
      </c>
      <c r="E1164" s="43" t="str">
        <f t="shared" si="529"/>
        <v/>
      </c>
      <c r="F1164" s="43" t="str">
        <f t="shared" si="530"/>
        <v/>
      </c>
      <c r="G1164" s="43" t="str">
        <f>IF(A1164&lt;&gt;"",IF(A1164&lt;Data!$G$11*0.25,$C$13/$G$32,IF(A1164&gt;Data!$G$11*0.25,$C$13,$C$13*10)),"")</f>
        <v/>
      </c>
      <c r="H1164" s="43" t="str">
        <f>IF(A1164&lt;&gt;"",IF(Data!$G$9="constant",$C$13,IF(Data!$G$9="squeeze",G1164,F1164)),"")</f>
        <v/>
      </c>
      <c r="I1164" s="38" t="str">
        <f ca="1">IF(ISNUMBER(A1164),NORMINV(RAND(),0,IF(AND(Data!$G$9="squeeze",A1164&lt;Data!$G$11*0.25),$H$32,1)*$C$30*$C$13)*($C$14*$C$12),"")</f>
        <v/>
      </c>
      <c r="J1164" s="42" t="str">
        <f ca="1">IFERROR(IF(Data!$C$6="Real",B1164,I1164+J1163+($C$14*$C$12)*(NORMINV(RAND(),$C$15,CHOOSE($G$13,$C$13,F1164,G1164)))),"")</f>
        <v/>
      </c>
      <c r="K1164" s="88" t="str">
        <f>IF(ISNUMBER(A1164), IF($G$16="fixed",$G$17,MIN(H1164*Data!$C$7*$C$16*0.5,$C$17*Data!$C$7))*$C$12,"")</f>
        <v/>
      </c>
      <c r="L1164" s="42" t="str">
        <f t="shared" ca="1" si="554"/>
        <v/>
      </c>
      <c r="M1164" s="44" t="str">
        <f t="shared" ca="1" si="555"/>
        <v/>
      </c>
      <c r="N1164" s="44" t="str">
        <f t="shared" ca="1" si="556"/>
        <v/>
      </c>
      <c r="O1164" s="108" t="str">
        <f t="shared" si="531"/>
        <v/>
      </c>
      <c r="P1164" s="102" t="str">
        <f t="shared" si="532"/>
        <v/>
      </c>
      <c r="Q1164" s="102" t="str">
        <f t="shared" si="533"/>
        <v/>
      </c>
      <c r="R1164" s="120" t="str">
        <f t="shared" si="551"/>
        <v/>
      </c>
      <c r="S1164" s="54" t="str">
        <f t="shared" si="552"/>
        <v/>
      </c>
      <c r="T1164" s="5" t="str">
        <f t="shared" si="534"/>
        <v/>
      </c>
      <c r="U1164" s="152" t="str">
        <f t="shared" si="535"/>
        <v/>
      </c>
      <c r="V1164" s="152" t="str">
        <f t="shared" si="536"/>
        <v/>
      </c>
      <c r="W1164" s="153" t="str">
        <f t="shared" si="537"/>
        <v/>
      </c>
      <c r="X1164" s="153" t="str">
        <f t="shared" si="538"/>
        <v/>
      </c>
      <c r="Y1164" s="153" t="str">
        <f t="shared" si="539"/>
        <v/>
      </c>
      <c r="Z1164" s="153" t="str">
        <f t="shared" si="540"/>
        <v/>
      </c>
      <c r="AA1164" s="152" t="str">
        <f t="shared" si="541"/>
        <v/>
      </c>
      <c r="AB1164" s="152" t="str">
        <f t="shared" si="542"/>
        <v/>
      </c>
      <c r="AC1164" s="154" t="str">
        <f t="shared" si="543"/>
        <v/>
      </c>
      <c r="AD1164" s="154" t="str">
        <f t="shared" si="544"/>
        <v/>
      </c>
      <c r="AE1164" s="3" t="str">
        <f t="shared" si="545"/>
        <v/>
      </c>
      <c r="AF1164" s="3" t="str">
        <f t="shared" si="546"/>
        <v/>
      </c>
      <c r="AG1164" s="3" t="str">
        <f t="shared" si="553"/>
        <v/>
      </c>
      <c r="AH1164" s="4" t="str">
        <f t="shared" si="547"/>
        <v/>
      </c>
      <c r="AI1164" s="75" t="str">
        <f t="shared" si="548"/>
        <v/>
      </c>
      <c r="AJ1164" s="75" t="str">
        <f t="shared" si="549"/>
        <v/>
      </c>
    </row>
    <row r="1165" spans="1:36">
      <c r="A1165" s="41" t="str">
        <f t="shared" si="550"/>
        <v/>
      </c>
      <c r="B1165" s="150" t="str">
        <f>IF(ISNUMBER(A1165),INDEX('MetaTrader Import'!$H$13:$J$5893,TRUNC(((A1165-$A$39+1)-1)/3)+1,MOD((A1165-$A$39+1)-1,3)+1),"")</f>
        <v/>
      </c>
      <c r="C1165" s="43" t="str">
        <f t="shared" si="527"/>
        <v/>
      </c>
      <c r="D1165" s="43" t="str">
        <f t="shared" ca="1" si="528"/>
        <v/>
      </c>
      <c r="E1165" s="43" t="str">
        <f t="shared" si="529"/>
        <v/>
      </c>
      <c r="F1165" s="43" t="str">
        <f t="shared" si="530"/>
        <v/>
      </c>
      <c r="G1165" s="43" t="str">
        <f>IF(A1165&lt;&gt;"",IF(A1165&lt;Data!$G$11*0.25,$C$13/$G$32,IF(A1165&gt;Data!$G$11*0.25,$C$13,$C$13*10)),"")</f>
        <v/>
      </c>
      <c r="H1165" s="43" t="str">
        <f>IF(A1165&lt;&gt;"",IF(Data!$G$9="constant",$C$13,IF(Data!$G$9="squeeze",G1165,F1165)),"")</f>
        <v/>
      </c>
      <c r="I1165" s="38" t="str">
        <f ca="1">IF(ISNUMBER(A1165),NORMINV(RAND(),0,IF(AND(Data!$G$9="squeeze",A1165&lt;Data!$G$11*0.25),$H$32,1)*$C$30*$C$13)*($C$14*$C$12),"")</f>
        <v/>
      </c>
      <c r="J1165" s="42" t="str">
        <f ca="1">IFERROR(IF(Data!$C$6="Real",B1165,I1165+J1164+($C$14*$C$12)*(NORMINV(RAND(),$C$15,CHOOSE($G$13,$C$13,F1165,G1165)))),"")</f>
        <v/>
      </c>
      <c r="K1165" s="88" t="str">
        <f>IF(ISNUMBER(A1165), IF($G$16="fixed",$G$17,MIN(H1165*Data!$C$7*$C$16*0.5,$C$17*Data!$C$7))*$C$12,"")</f>
        <v/>
      </c>
      <c r="L1165" s="42" t="str">
        <f t="shared" ca="1" si="554"/>
        <v/>
      </c>
      <c r="M1165" s="44" t="str">
        <f t="shared" ca="1" si="555"/>
        <v/>
      </c>
      <c r="N1165" s="44" t="str">
        <f t="shared" ca="1" si="556"/>
        <v/>
      </c>
      <c r="O1165" s="108" t="str">
        <f t="shared" si="531"/>
        <v/>
      </c>
      <c r="P1165" s="102" t="str">
        <f t="shared" si="532"/>
        <v/>
      </c>
      <c r="Q1165" s="102" t="str">
        <f t="shared" si="533"/>
        <v/>
      </c>
      <c r="R1165" s="120" t="str">
        <f t="shared" si="551"/>
        <v/>
      </c>
      <c r="S1165" s="54" t="str">
        <f t="shared" si="552"/>
        <v/>
      </c>
      <c r="T1165" s="5" t="str">
        <f t="shared" si="534"/>
        <v/>
      </c>
      <c r="U1165" s="152" t="str">
        <f t="shared" si="535"/>
        <v/>
      </c>
      <c r="V1165" s="152" t="str">
        <f t="shared" si="536"/>
        <v/>
      </c>
      <c r="W1165" s="153" t="str">
        <f t="shared" si="537"/>
        <v/>
      </c>
      <c r="X1165" s="153" t="str">
        <f t="shared" si="538"/>
        <v/>
      </c>
      <c r="Y1165" s="153" t="str">
        <f t="shared" si="539"/>
        <v/>
      </c>
      <c r="Z1165" s="153" t="str">
        <f t="shared" si="540"/>
        <v/>
      </c>
      <c r="AA1165" s="152" t="str">
        <f t="shared" si="541"/>
        <v/>
      </c>
      <c r="AB1165" s="152" t="str">
        <f t="shared" si="542"/>
        <v/>
      </c>
      <c r="AC1165" s="154" t="str">
        <f t="shared" si="543"/>
        <v/>
      </c>
      <c r="AD1165" s="154" t="str">
        <f t="shared" si="544"/>
        <v/>
      </c>
      <c r="AE1165" s="3" t="str">
        <f t="shared" si="545"/>
        <v/>
      </c>
      <c r="AF1165" s="3" t="str">
        <f t="shared" si="546"/>
        <v/>
      </c>
      <c r="AG1165" s="3" t="str">
        <f t="shared" si="553"/>
        <v/>
      </c>
      <c r="AH1165" s="4" t="str">
        <f t="shared" si="547"/>
        <v/>
      </c>
      <c r="AI1165" s="75" t="str">
        <f t="shared" si="548"/>
        <v/>
      </c>
      <c r="AJ1165" s="75" t="str">
        <f t="shared" si="549"/>
        <v/>
      </c>
    </row>
    <row r="1166" spans="1:36">
      <c r="A1166" s="41" t="str">
        <f t="shared" si="550"/>
        <v/>
      </c>
      <c r="B1166" s="150" t="str">
        <f>IF(ISNUMBER(A1166),INDEX('MetaTrader Import'!$H$13:$J$5893,TRUNC(((A1166-$A$39+1)-1)/3)+1,MOD((A1166-$A$39+1)-1,3)+1),"")</f>
        <v/>
      </c>
      <c r="C1166" s="43" t="str">
        <f t="shared" si="527"/>
        <v/>
      </c>
      <c r="D1166" s="43" t="str">
        <f t="shared" ca="1" si="528"/>
        <v/>
      </c>
      <c r="E1166" s="43" t="str">
        <f t="shared" si="529"/>
        <v/>
      </c>
      <c r="F1166" s="43" t="str">
        <f t="shared" si="530"/>
        <v/>
      </c>
      <c r="G1166" s="43" t="str">
        <f>IF(A1166&lt;&gt;"",IF(A1166&lt;Data!$G$11*0.25,$C$13/$G$32,IF(A1166&gt;Data!$G$11*0.25,$C$13,$C$13*10)),"")</f>
        <v/>
      </c>
      <c r="H1166" s="43" t="str">
        <f>IF(A1166&lt;&gt;"",IF(Data!$G$9="constant",$C$13,IF(Data!$G$9="squeeze",G1166,F1166)),"")</f>
        <v/>
      </c>
      <c r="I1166" s="38" t="str">
        <f ca="1">IF(ISNUMBER(A1166),NORMINV(RAND(),0,IF(AND(Data!$G$9="squeeze",A1166&lt;Data!$G$11*0.25),$H$32,1)*$C$30*$C$13)*($C$14*$C$12),"")</f>
        <v/>
      </c>
      <c r="J1166" s="42" t="str">
        <f ca="1">IFERROR(IF(Data!$C$6="Real",B1166,I1166+J1165+($C$14*$C$12)*(NORMINV(RAND(),$C$15,CHOOSE($G$13,$C$13,F1166,G1166)))),"")</f>
        <v/>
      </c>
      <c r="K1166" s="88" t="str">
        <f>IF(ISNUMBER(A1166), IF($G$16="fixed",$G$17,MIN(H1166*Data!$C$7*$C$16*0.5,$C$17*Data!$C$7))*$C$12,"")</f>
        <v/>
      </c>
      <c r="L1166" s="42" t="str">
        <f t="shared" ca="1" si="554"/>
        <v/>
      </c>
      <c r="M1166" s="44" t="str">
        <f t="shared" ca="1" si="555"/>
        <v/>
      </c>
      <c r="N1166" s="44" t="str">
        <f t="shared" ca="1" si="556"/>
        <v/>
      </c>
      <c r="O1166" s="108" t="str">
        <f t="shared" si="531"/>
        <v/>
      </c>
      <c r="P1166" s="102" t="str">
        <f t="shared" si="532"/>
        <v/>
      </c>
      <c r="Q1166" s="102" t="str">
        <f t="shared" si="533"/>
        <v/>
      </c>
      <c r="R1166" s="120" t="str">
        <f t="shared" si="551"/>
        <v/>
      </c>
      <c r="S1166" s="54" t="str">
        <f t="shared" si="552"/>
        <v/>
      </c>
      <c r="T1166" s="5" t="str">
        <f t="shared" si="534"/>
        <v/>
      </c>
      <c r="U1166" s="152" t="str">
        <f t="shared" si="535"/>
        <v/>
      </c>
      <c r="V1166" s="152" t="str">
        <f t="shared" si="536"/>
        <v/>
      </c>
      <c r="W1166" s="153" t="str">
        <f t="shared" si="537"/>
        <v/>
      </c>
      <c r="X1166" s="153" t="str">
        <f t="shared" si="538"/>
        <v/>
      </c>
      <c r="Y1166" s="153" t="str">
        <f t="shared" si="539"/>
        <v/>
      </c>
      <c r="Z1166" s="153" t="str">
        <f t="shared" si="540"/>
        <v/>
      </c>
      <c r="AA1166" s="152" t="str">
        <f t="shared" si="541"/>
        <v/>
      </c>
      <c r="AB1166" s="152" t="str">
        <f t="shared" si="542"/>
        <v/>
      </c>
      <c r="AC1166" s="154" t="str">
        <f t="shared" si="543"/>
        <v/>
      </c>
      <c r="AD1166" s="154" t="str">
        <f t="shared" si="544"/>
        <v/>
      </c>
      <c r="AE1166" s="3" t="str">
        <f t="shared" si="545"/>
        <v/>
      </c>
      <c r="AF1166" s="3" t="str">
        <f t="shared" si="546"/>
        <v/>
      </c>
      <c r="AG1166" s="3" t="str">
        <f t="shared" si="553"/>
        <v/>
      </c>
      <c r="AH1166" s="4" t="str">
        <f t="shared" si="547"/>
        <v/>
      </c>
      <c r="AI1166" s="75" t="str">
        <f t="shared" si="548"/>
        <v/>
      </c>
      <c r="AJ1166" s="75" t="str">
        <f t="shared" si="549"/>
        <v/>
      </c>
    </row>
    <row r="1167" spans="1:36">
      <c r="A1167" s="41" t="str">
        <f t="shared" si="550"/>
        <v/>
      </c>
      <c r="B1167" s="150" t="str">
        <f>IF(ISNUMBER(A1167),INDEX('MetaTrader Import'!$H$13:$J$5893,TRUNC(((A1167-$A$39+1)-1)/3)+1,MOD((A1167-$A$39+1)-1,3)+1),"")</f>
        <v/>
      </c>
      <c r="C1167" s="43" t="str">
        <f t="shared" si="527"/>
        <v/>
      </c>
      <c r="D1167" s="43" t="str">
        <f t="shared" ca="1" si="528"/>
        <v/>
      </c>
      <c r="E1167" s="43" t="str">
        <f t="shared" si="529"/>
        <v/>
      </c>
      <c r="F1167" s="43" t="str">
        <f t="shared" si="530"/>
        <v/>
      </c>
      <c r="G1167" s="43" t="str">
        <f>IF(A1167&lt;&gt;"",IF(A1167&lt;Data!$G$11*0.25,$C$13/$G$32,IF(A1167&gt;Data!$G$11*0.25,$C$13,$C$13*10)),"")</f>
        <v/>
      </c>
      <c r="H1167" s="43" t="str">
        <f>IF(A1167&lt;&gt;"",IF(Data!$G$9="constant",$C$13,IF(Data!$G$9="squeeze",G1167,F1167)),"")</f>
        <v/>
      </c>
      <c r="I1167" s="38" t="str">
        <f ca="1">IF(ISNUMBER(A1167),NORMINV(RAND(),0,IF(AND(Data!$G$9="squeeze",A1167&lt;Data!$G$11*0.25),$H$32,1)*$C$30*$C$13)*($C$14*$C$12),"")</f>
        <v/>
      </c>
      <c r="J1167" s="42" t="str">
        <f ca="1">IFERROR(IF(Data!$C$6="Real",B1167,I1167+J1166+($C$14*$C$12)*(NORMINV(RAND(),$C$15,CHOOSE($G$13,$C$13,F1167,G1167)))),"")</f>
        <v/>
      </c>
      <c r="K1167" s="88" t="str">
        <f>IF(ISNUMBER(A1167), IF($G$16="fixed",$G$17,MIN(H1167*Data!$C$7*$C$16*0.5,$C$17*Data!$C$7))*$C$12,"")</f>
        <v/>
      </c>
      <c r="L1167" s="42" t="str">
        <f t="shared" ca="1" si="554"/>
        <v/>
      </c>
      <c r="M1167" s="44" t="str">
        <f t="shared" ca="1" si="555"/>
        <v/>
      </c>
      <c r="N1167" s="44" t="str">
        <f t="shared" ca="1" si="556"/>
        <v/>
      </c>
      <c r="O1167" s="108" t="str">
        <f t="shared" si="531"/>
        <v/>
      </c>
      <c r="P1167" s="102" t="str">
        <f t="shared" si="532"/>
        <v/>
      </c>
      <c r="Q1167" s="102" t="str">
        <f t="shared" si="533"/>
        <v/>
      </c>
      <c r="R1167" s="120" t="str">
        <f t="shared" si="551"/>
        <v/>
      </c>
      <c r="S1167" s="54" t="str">
        <f t="shared" si="552"/>
        <v/>
      </c>
      <c r="T1167" s="5" t="str">
        <f t="shared" si="534"/>
        <v/>
      </c>
      <c r="U1167" s="152" t="str">
        <f t="shared" si="535"/>
        <v/>
      </c>
      <c r="V1167" s="152" t="str">
        <f t="shared" si="536"/>
        <v/>
      </c>
      <c r="W1167" s="153" t="str">
        <f t="shared" si="537"/>
        <v/>
      </c>
      <c r="X1167" s="153" t="str">
        <f t="shared" si="538"/>
        <v/>
      </c>
      <c r="Y1167" s="153" t="str">
        <f t="shared" si="539"/>
        <v/>
      </c>
      <c r="Z1167" s="153" t="str">
        <f t="shared" si="540"/>
        <v/>
      </c>
      <c r="AA1167" s="152" t="str">
        <f t="shared" si="541"/>
        <v/>
      </c>
      <c r="AB1167" s="152" t="str">
        <f t="shared" si="542"/>
        <v/>
      </c>
      <c r="AC1167" s="154" t="str">
        <f t="shared" si="543"/>
        <v/>
      </c>
      <c r="AD1167" s="154" t="str">
        <f t="shared" si="544"/>
        <v/>
      </c>
      <c r="AE1167" s="3" t="str">
        <f t="shared" si="545"/>
        <v/>
      </c>
      <c r="AF1167" s="3" t="str">
        <f t="shared" si="546"/>
        <v/>
      </c>
      <c r="AG1167" s="3" t="str">
        <f t="shared" si="553"/>
        <v/>
      </c>
      <c r="AH1167" s="4" t="str">
        <f t="shared" si="547"/>
        <v/>
      </c>
      <c r="AI1167" s="75" t="str">
        <f t="shared" si="548"/>
        <v/>
      </c>
      <c r="AJ1167" s="75" t="str">
        <f t="shared" si="549"/>
        <v/>
      </c>
    </row>
    <row r="1168" spans="1:36">
      <c r="A1168" s="41" t="str">
        <f t="shared" si="550"/>
        <v/>
      </c>
      <c r="B1168" s="150" t="str">
        <f>IF(ISNUMBER(A1168),INDEX('MetaTrader Import'!$H$13:$J$5893,TRUNC(((A1168-$A$39+1)-1)/3)+1,MOD((A1168-$A$39+1)-1,3)+1),"")</f>
        <v/>
      </c>
      <c r="C1168" s="43" t="str">
        <f t="shared" si="527"/>
        <v/>
      </c>
      <c r="D1168" s="43" t="str">
        <f t="shared" ca="1" si="528"/>
        <v/>
      </c>
      <c r="E1168" s="43" t="str">
        <f t="shared" si="529"/>
        <v/>
      </c>
      <c r="F1168" s="43" t="str">
        <f t="shared" si="530"/>
        <v/>
      </c>
      <c r="G1168" s="43" t="str">
        <f>IF(A1168&lt;&gt;"",IF(A1168&lt;Data!$G$11*0.25,$C$13/$G$32,IF(A1168&gt;Data!$G$11*0.25,$C$13,$C$13*10)),"")</f>
        <v/>
      </c>
      <c r="H1168" s="43" t="str">
        <f>IF(A1168&lt;&gt;"",IF(Data!$G$9="constant",$C$13,IF(Data!$G$9="squeeze",G1168,F1168)),"")</f>
        <v/>
      </c>
      <c r="I1168" s="38" t="str">
        <f ca="1">IF(ISNUMBER(A1168),NORMINV(RAND(),0,IF(AND(Data!$G$9="squeeze",A1168&lt;Data!$G$11*0.25),$H$32,1)*$C$30*$C$13)*($C$14*$C$12),"")</f>
        <v/>
      </c>
      <c r="J1168" s="42" t="str">
        <f ca="1">IFERROR(IF(Data!$C$6="Real",B1168,I1168+J1167+($C$14*$C$12)*(NORMINV(RAND(),$C$15,CHOOSE($G$13,$C$13,F1168,G1168)))),"")</f>
        <v/>
      </c>
      <c r="K1168" s="88" t="str">
        <f>IF(ISNUMBER(A1168), IF($G$16="fixed",$G$17,MIN(H1168*Data!$C$7*$C$16*0.5,$C$17*Data!$C$7))*$C$12,"")</f>
        <v/>
      </c>
      <c r="L1168" s="42" t="str">
        <f t="shared" ca="1" si="554"/>
        <v/>
      </c>
      <c r="M1168" s="44" t="str">
        <f t="shared" ca="1" si="555"/>
        <v/>
      </c>
      <c r="N1168" s="44" t="str">
        <f t="shared" ca="1" si="556"/>
        <v/>
      </c>
      <c r="O1168" s="108" t="str">
        <f t="shared" si="531"/>
        <v/>
      </c>
      <c r="P1168" s="102" t="str">
        <f t="shared" si="532"/>
        <v/>
      </c>
      <c r="Q1168" s="102" t="str">
        <f t="shared" si="533"/>
        <v/>
      </c>
      <c r="R1168" s="120" t="str">
        <f t="shared" si="551"/>
        <v/>
      </c>
      <c r="S1168" s="54" t="str">
        <f t="shared" si="552"/>
        <v/>
      </c>
      <c r="T1168" s="5" t="str">
        <f t="shared" si="534"/>
        <v/>
      </c>
      <c r="U1168" s="152" t="str">
        <f t="shared" si="535"/>
        <v/>
      </c>
      <c r="V1168" s="152" t="str">
        <f t="shared" si="536"/>
        <v/>
      </c>
      <c r="W1168" s="153" t="str">
        <f t="shared" si="537"/>
        <v/>
      </c>
      <c r="X1168" s="153" t="str">
        <f t="shared" si="538"/>
        <v/>
      </c>
      <c r="Y1168" s="153" t="str">
        <f t="shared" si="539"/>
        <v/>
      </c>
      <c r="Z1168" s="153" t="str">
        <f t="shared" si="540"/>
        <v/>
      </c>
      <c r="AA1168" s="152" t="str">
        <f t="shared" si="541"/>
        <v/>
      </c>
      <c r="AB1168" s="152" t="str">
        <f t="shared" si="542"/>
        <v/>
      </c>
      <c r="AC1168" s="154" t="str">
        <f t="shared" si="543"/>
        <v/>
      </c>
      <c r="AD1168" s="154" t="str">
        <f t="shared" si="544"/>
        <v/>
      </c>
      <c r="AE1168" s="3" t="str">
        <f t="shared" si="545"/>
        <v/>
      </c>
      <c r="AF1168" s="3" t="str">
        <f t="shared" si="546"/>
        <v/>
      </c>
      <c r="AG1168" s="3" t="str">
        <f t="shared" si="553"/>
        <v/>
      </c>
      <c r="AH1168" s="4" t="str">
        <f t="shared" si="547"/>
        <v/>
      </c>
      <c r="AI1168" s="75" t="str">
        <f t="shared" si="548"/>
        <v/>
      </c>
      <c r="AJ1168" s="75" t="str">
        <f t="shared" si="549"/>
        <v/>
      </c>
    </row>
    <row r="1169" spans="1:36">
      <c r="A1169" s="41" t="str">
        <f t="shared" si="550"/>
        <v/>
      </c>
      <c r="B1169" s="150" t="str">
        <f>IF(ISNUMBER(A1169),INDEX('MetaTrader Import'!$H$13:$J$5893,TRUNC(((A1169-$A$39+1)-1)/3)+1,MOD((A1169-$A$39+1)-1,3)+1),"")</f>
        <v/>
      </c>
      <c r="C1169" s="43" t="str">
        <f t="shared" si="527"/>
        <v/>
      </c>
      <c r="D1169" s="43" t="str">
        <f t="shared" ca="1" si="528"/>
        <v/>
      </c>
      <c r="E1169" s="43" t="str">
        <f t="shared" si="529"/>
        <v/>
      </c>
      <c r="F1169" s="43" t="str">
        <f t="shared" si="530"/>
        <v/>
      </c>
      <c r="G1169" s="43" t="str">
        <f>IF(A1169&lt;&gt;"",IF(A1169&lt;Data!$G$11*0.25,$C$13/$G$32,IF(A1169&gt;Data!$G$11*0.25,$C$13,$C$13*10)),"")</f>
        <v/>
      </c>
      <c r="H1169" s="43" t="str">
        <f>IF(A1169&lt;&gt;"",IF(Data!$G$9="constant",$C$13,IF(Data!$G$9="squeeze",G1169,F1169)),"")</f>
        <v/>
      </c>
      <c r="I1169" s="38" t="str">
        <f ca="1">IF(ISNUMBER(A1169),NORMINV(RAND(),0,IF(AND(Data!$G$9="squeeze",A1169&lt;Data!$G$11*0.25),$H$32,1)*$C$30*$C$13)*($C$14*$C$12),"")</f>
        <v/>
      </c>
      <c r="J1169" s="42" t="str">
        <f ca="1">IFERROR(IF(Data!$C$6="Real",B1169,I1169+J1168+($C$14*$C$12)*(NORMINV(RAND(),$C$15,CHOOSE($G$13,$C$13,F1169,G1169)))),"")</f>
        <v/>
      </c>
      <c r="K1169" s="88" t="str">
        <f>IF(ISNUMBER(A1169), IF($G$16="fixed",$G$17,MIN(H1169*Data!$C$7*$C$16*0.5,$C$17*Data!$C$7))*$C$12,"")</f>
        <v/>
      </c>
      <c r="L1169" s="42" t="str">
        <f t="shared" ca="1" si="554"/>
        <v/>
      </c>
      <c r="M1169" s="44" t="str">
        <f t="shared" ca="1" si="555"/>
        <v/>
      </c>
      <c r="N1169" s="44" t="str">
        <f t="shared" ca="1" si="556"/>
        <v/>
      </c>
      <c r="O1169" s="108" t="str">
        <f t="shared" si="531"/>
        <v/>
      </c>
      <c r="P1169" s="102" t="str">
        <f t="shared" si="532"/>
        <v/>
      </c>
      <c r="Q1169" s="102" t="str">
        <f t="shared" si="533"/>
        <v/>
      </c>
      <c r="R1169" s="120" t="str">
        <f t="shared" si="551"/>
        <v/>
      </c>
      <c r="S1169" s="54" t="str">
        <f t="shared" si="552"/>
        <v/>
      </c>
      <c r="T1169" s="5" t="str">
        <f t="shared" si="534"/>
        <v/>
      </c>
      <c r="U1169" s="152" t="str">
        <f t="shared" si="535"/>
        <v/>
      </c>
      <c r="V1169" s="152" t="str">
        <f t="shared" si="536"/>
        <v/>
      </c>
      <c r="W1169" s="153" t="str">
        <f t="shared" si="537"/>
        <v/>
      </c>
      <c r="X1169" s="153" t="str">
        <f t="shared" si="538"/>
        <v/>
      </c>
      <c r="Y1169" s="153" t="str">
        <f t="shared" si="539"/>
        <v/>
      </c>
      <c r="Z1169" s="153" t="str">
        <f t="shared" si="540"/>
        <v/>
      </c>
      <c r="AA1169" s="152" t="str">
        <f t="shared" si="541"/>
        <v/>
      </c>
      <c r="AB1169" s="152" t="str">
        <f t="shared" si="542"/>
        <v/>
      </c>
      <c r="AC1169" s="154" t="str">
        <f t="shared" si="543"/>
        <v/>
      </c>
      <c r="AD1169" s="154" t="str">
        <f t="shared" si="544"/>
        <v/>
      </c>
      <c r="AE1169" s="3" t="str">
        <f t="shared" si="545"/>
        <v/>
      </c>
      <c r="AF1169" s="3" t="str">
        <f t="shared" si="546"/>
        <v/>
      </c>
      <c r="AG1169" s="3" t="str">
        <f t="shared" si="553"/>
        <v/>
      </c>
      <c r="AH1169" s="4" t="str">
        <f t="shared" si="547"/>
        <v/>
      </c>
      <c r="AI1169" s="75" t="str">
        <f t="shared" si="548"/>
        <v/>
      </c>
      <c r="AJ1169" s="75" t="str">
        <f t="shared" si="549"/>
        <v/>
      </c>
    </row>
    <row r="1170" spans="1:36">
      <c r="A1170" s="41" t="str">
        <f t="shared" si="550"/>
        <v/>
      </c>
      <c r="B1170" s="150" t="str">
        <f>IF(ISNUMBER(A1170),INDEX('MetaTrader Import'!$H$13:$J$5893,TRUNC(((A1170-$A$39+1)-1)/3)+1,MOD((A1170-$A$39+1)-1,3)+1),"")</f>
        <v/>
      </c>
      <c r="C1170" s="43" t="str">
        <f t="shared" si="527"/>
        <v/>
      </c>
      <c r="D1170" s="43" t="str">
        <f t="shared" ca="1" si="528"/>
        <v/>
      </c>
      <c r="E1170" s="43" t="str">
        <f t="shared" si="529"/>
        <v/>
      </c>
      <c r="F1170" s="43" t="str">
        <f t="shared" si="530"/>
        <v/>
      </c>
      <c r="G1170" s="43" t="str">
        <f>IF(A1170&lt;&gt;"",IF(A1170&lt;Data!$G$11*0.25,$C$13/$G$32,IF(A1170&gt;Data!$G$11*0.25,$C$13,$C$13*10)),"")</f>
        <v/>
      </c>
      <c r="H1170" s="43" t="str">
        <f>IF(A1170&lt;&gt;"",IF(Data!$G$9="constant",$C$13,IF(Data!$G$9="squeeze",G1170,F1170)),"")</f>
        <v/>
      </c>
      <c r="I1170" s="38" t="str">
        <f ca="1">IF(ISNUMBER(A1170),NORMINV(RAND(),0,IF(AND(Data!$G$9="squeeze",A1170&lt;Data!$G$11*0.25),$H$32,1)*$C$30*$C$13)*($C$14*$C$12),"")</f>
        <v/>
      </c>
      <c r="J1170" s="42" t="str">
        <f ca="1">IFERROR(IF(Data!$C$6="Real",B1170,I1170+J1169+($C$14*$C$12)*(NORMINV(RAND(),$C$15,CHOOSE($G$13,$C$13,F1170,G1170)))),"")</f>
        <v/>
      </c>
      <c r="K1170" s="88" t="str">
        <f>IF(ISNUMBER(A1170), IF($G$16="fixed",$G$17,MIN(H1170*Data!$C$7*$C$16*0.5,$C$17*Data!$C$7))*$C$12,"")</f>
        <v/>
      </c>
      <c r="L1170" s="42" t="str">
        <f t="shared" ca="1" si="554"/>
        <v/>
      </c>
      <c r="M1170" s="44" t="str">
        <f t="shared" ca="1" si="555"/>
        <v/>
      </c>
      <c r="N1170" s="44" t="str">
        <f t="shared" ca="1" si="556"/>
        <v/>
      </c>
      <c r="O1170" s="108" t="str">
        <f t="shared" si="531"/>
        <v/>
      </c>
      <c r="P1170" s="102" t="str">
        <f t="shared" si="532"/>
        <v/>
      </c>
      <c r="Q1170" s="102" t="str">
        <f t="shared" si="533"/>
        <v/>
      </c>
      <c r="R1170" s="120" t="str">
        <f t="shared" si="551"/>
        <v/>
      </c>
      <c r="S1170" s="54" t="str">
        <f t="shared" si="552"/>
        <v/>
      </c>
      <c r="T1170" s="5" t="str">
        <f t="shared" si="534"/>
        <v/>
      </c>
      <c r="U1170" s="152" t="str">
        <f t="shared" si="535"/>
        <v/>
      </c>
      <c r="V1170" s="152" t="str">
        <f t="shared" si="536"/>
        <v/>
      </c>
      <c r="W1170" s="153" t="str">
        <f t="shared" si="537"/>
        <v/>
      </c>
      <c r="X1170" s="153" t="str">
        <f t="shared" si="538"/>
        <v/>
      </c>
      <c r="Y1170" s="153" t="str">
        <f t="shared" si="539"/>
        <v/>
      </c>
      <c r="Z1170" s="153" t="str">
        <f t="shared" si="540"/>
        <v/>
      </c>
      <c r="AA1170" s="152" t="str">
        <f t="shared" si="541"/>
        <v/>
      </c>
      <c r="AB1170" s="152" t="str">
        <f t="shared" si="542"/>
        <v/>
      </c>
      <c r="AC1170" s="154" t="str">
        <f t="shared" si="543"/>
        <v/>
      </c>
      <c r="AD1170" s="154" t="str">
        <f t="shared" si="544"/>
        <v/>
      </c>
      <c r="AE1170" s="3" t="str">
        <f t="shared" si="545"/>
        <v/>
      </c>
      <c r="AF1170" s="3" t="str">
        <f t="shared" si="546"/>
        <v/>
      </c>
      <c r="AG1170" s="3" t="str">
        <f t="shared" si="553"/>
        <v/>
      </c>
      <c r="AH1170" s="4" t="str">
        <f t="shared" si="547"/>
        <v/>
      </c>
      <c r="AI1170" s="75" t="str">
        <f t="shared" si="548"/>
        <v/>
      </c>
      <c r="AJ1170" s="75" t="str">
        <f t="shared" si="549"/>
        <v/>
      </c>
    </row>
    <row r="1171" spans="1:36">
      <c r="A1171" s="41" t="str">
        <f t="shared" si="550"/>
        <v/>
      </c>
      <c r="B1171" s="150" t="str">
        <f>IF(ISNUMBER(A1171),INDEX('MetaTrader Import'!$H$13:$J$5893,TRUNC(((A1171-$A$39+1)-1)/3)+1,MOD((A1171-$A$39+1)-1,3)+1),"")</f>
        <v/>
      </c>
      <c r="C1171" s="43" t="str">
        <f t="shared" si="527"/>
        <v/>
      </c>
      <c r="D1171" s="43" t="str">
        <f t="shared" ca="1" si="528"/>
        <v/>
      </c>
      <c r="E1171" s="43" t="str">
        <f t="shared" si="529"/>
        <v/>
      </c>
      <c r="F1171" s="43" t="str">
        <f t="shared" si="530"/>
        <v/>
      </c>
      <c r="G1171" s="43" t="str">
        <f>IF(A1171&lt;&gt;"",IF(A1171&lt;Data!$G$11*0.25,$C$13/$G$32,IF(A1171&gt;Data!$G$11*0.25,$C$13,$C$13*10)),"")</f>
        <v/>
      </c>
      <c r="H1171" s="43" t="str">
        <f>IF(A1171&lt;&gt;"",IF(Data!$G$9="constant",$C$13,IF(Data!$G$9="squeeze",G1171,F1171)),"")</f>
        <v/>
      </c>
      <c r="I1171" s="38" t="str">
        <f ca="1">IF(ISNUMBER(A1171),NORMINV(RAND(),0,IF(AND(Data!$G$9="squeeze",A1171&lt;Data!$G$11*0.25),$H$32,1)*$C$30*$C$13)*($C$14*$C$12),"")</f>
        <v/>
      </c>
      <c r="J1171" s="42" t="str">
        <f ca="1">IFERROR(IF(Data!$C$6="Real",B1171,I1171+J1170+($C$14*$C$12)*(NORMINV(RAND(),$C$15,CHOOSE($G$13,$C$13,F1171,G1171)))),"")</f>
        <v/>
      </c>
      <c r="K1171" s="88" t="str">
        <f>IF(ISNUMBER(A1171), IF($G$16="fixed",$G$17,MIN(H1171*Data!$C$7*$C$16*0.5,$C$17*Data!$C$7))*$C$12,"")</f>
        <v/>
      </c>
      <c r="L1171" s="42" t="str">
        <f t="shared" ca="1" si="554"/>
        <v/>
      </c>
      <c r="M1171" s="44" t="str">
        <f t="shared" ca="1" si="555"/>
        <v/>
      </c>
      <c r="N1171" s="44" t="str">
        <f t="shared" ca="1" si="556"/>
        <v/>
      </c>
      <c r="O1171" s="108" t="str">
        <f t="shared" si="531"/>
        <v/>
      </c>
      <c r="P1171" s="102" t="str">
        <f t="shared" si="532"/>
        <v/>
      </c>
      <c r="Q1171" s="102" t="str">
        <f t="shared" si="533"/>
        <v/>
      </c>
      <c r="R1171" s="120" t="str">
        <f t="shared" si="551"/>
        <v/>
      </c>
      <c r="S1171" s="54" t="str">
        <f t="shared" si="552"/>
        <v/>
      </c>
      <c r="T1171" s="5" t="str">
        <f t="shared" si="534"/>
        <v/>
      </c>
      <c r="U1171" s="152" t="str">
        <f t="shared" si="535"/>
        <v/>
      </c>
      <c r="V1171" s="152" t="str">
        <f t="shared" si="536"/>
        <v/>
      </c>
      <c r="W1171" s="153" t="str">
        <f t="shared" si="537"/>
        <v/>
      </c>
      <c r="X1171" s="153" t="str">
        <f t="shared" si="538"/>
        <v/>
      </c>
      <c r="Y1171" s="153" t="str">
        <f t="shared" si="539"/>
        <v/>
      </c>
      <c r="Z1171" s="153" t="str">
        <f t="shared" si="540"/>
        <v/>
      </c>
      <c r="AA1171" s="152" t="str">
        <f t="shared" si="541"/>
        <v/>
      </c>
      <c r="AB1171" s="152" t="str">
        <f t="shared" si="542"/>
        <v/>
      </c>
      <c r="AC1171" s="154" t="str">
        <f t="shared" si="543"/>
        <v/>
      </c>
      <c r="AD1171" s="154" t="str">
        <f t="shared" si="544"/>
        <v/>
      </c>
      <c r="AE1171" s="3" t="str">
        <f t="shared" si="545"/>
        <v/>
      </c>
      <c r="AF1171" s="3" t="str">
        <f t="shared" si="546"/>
        <v/>
      </c>
      <c r="AG1171" s="3" t="str">
        <f t="shared" si="553"/>
        <v/>
      </c>
      <c r="AH1171" s="4" t="str">
        <f t="shared" si="547"/>
        <v/>
      </c>
      <c r="AI1171" s="75" t="str">
        <f t="shared" si="548"/>
        <v/>
      </c>
      <c r="AJ1171" s="75" t="str">
        <f t="shared" si="549"/>
        <v/>
      </c>
    </row>
    <row r="1172" spans="1:36">
      <c r="A1172" s="41" t="str">
        <f t="shared" si="550"/>
        <v/>
      </c>
      <c r="B1172" s="150" t="str">
        <f>IF(ISNUMBER(A1172),INDEX('MetaTrader Import'!$H$13:$J$5893,TRUNC(((A1172-$A$39+1)-1)/3)+1,MOD((A1172-$A$39+1)-1,3)+1),"")</f>
        <v/>
      </c>
      <c r="C1172" s="43" t="str">
        <f t="shared" si="527"/>
        <v/>
      </c>
      <c r="D1172" s="43" t="str">
        <f t="shared" ca="1" si="528"/>
        <v/>
      </c>
      <c r="E1172" s="43" t="str">
        <f t="shared" si="529"/>
        <v/>
      </c>
      <c r="F1172" s="43" t="str">
        <f t="shared" si="530"/>
        <v/>
      </c>
      <c r="G1172" s="43" t="str">
        <f>IF(A1172&lt;&gt;"",IF(A1172&lt;Data!$G$11*0.25,$C$13/$G$32,IF(A1172&gt;Data!$G$11*0.25,$C$13,$C$13*10)),"")</f>
        <v/>
      </c>
      <c r="H1172" s="43" t="str">
        <f>IF(A1172&lt;&gt;"",IF(Data!$G$9="constant",$C$13,IF(Data!$G$9="squeeze",G1172,F1172)),"")</f>
        <v/>
      </c>
      <c r="I1172" s="38" t="str">
        <f ca="1">IF(ISNUMBER(A1172),NORMINV(RAND(),0,IF(AND(Data!$G$9="squeeze",A1172&lt;Data!$G$11*0.25),$H$32,1)*$C$30*$C$13)*($C$14*$C$12),"")</f>
        <v/>
      </c>
      <c r="J1172" s="42" t="str">
        <f ca="1">IFERROR(IF(Data!$C$6="Real",B1172,I1172+J1171+($C$14*$C$12)*(NORMINV(RAND(),$C$15,CHOOSE($G$13,$C$13,F1172,G1172)))),"")</f>
        <v/>
      </c>
      <c r="K1172" s="88" t="str">
        <f>IF(ISNUMBER(A1172), IF($G$16="fixed",$G$17,MIN(H1172*Data!$C$7*$C$16*0.5,$C$17*Data!$C$7))*$C$12,"")</f>
        <v/>
      </c>
      <c r="L1172" s="42" t="str">
        <f t="shared" ca="1" si="554"/>
        <v/>
      </c>
      <c r="M1172" s="44" t="str">
        <f t="shared" ca="1" si="555"/>
        <v/>
      </c>
      <c r="N1172" s="44" t="str">
        <f t="shared" ca="1" si="556"/>
        <v/>
      </c>
      <c r="O1172" s="108" t="str">
        <f t="shared" si="531"/>
        <v/>
      </c>
      <c r="P1172" s="102" t="str">
        <f t="shared" si="532"/>
        <v/>
      </c>
      <c r="Q1172" s="102" t="str">
        <f t="shared" si="533"/>
        <v/>
      </c>
      <c r="R1172" s="120" t="str">
        <f t="shared" si="551"/>
        <v/>
      </c>
      <c r="S1172" s="54" t="str">
        <f t="shared" si="552"/>
        <v/>
      </c>
      <c r="T1172" s="5" t="str">
        <f t="shared" si="534"/>
        <v/>
      </c>
      <c r="U1172" s="152" t="str">
        <f t="shared" si="535"/>
        <v/>
      </c>
      <c r="V1172" s="152" t="str">
        <f t="shared" si="536"/>
        <v/>
      </c>
      <c r="W1172" s="153" t="str">
        <f t="shared" si="537"/>
        <v/>
      </c>
      <c r="X1172" s="153" t="str">
        <f t="shared" si="538"/>
        <v/>
      </c>
      <c r="Y1172" s="153" t="str">
        <f t="shared" si="539"/>
        <v/>
      </c>
      <c r="Z1172" s="153" t="str">
        <f t="shared" si="540"/>
        <v/>
      </c>
      <c r="AA1172" s="152" t="str">
        <f t="shared" si="541"/>
        <v/>
      </c>
      <c r="AB1172" s="152" t="str">
        <f t="shared" si="542"/>
        <v/>
      </c>
      <c r="AC1172" s="154" t="str">
        <f t="shared" si="543"/>
        <v/>
      </c>
      <c r="AD1172" s="154" t="str">
        <f t="shared" si="544"/>
        <v/>
      </c>
      <c r="AE1172" s="3" t="str">
        <f t="shared" si="545"/>
        <v/>
      </c>
      <c r="AF1172" s="3" t="str">
        <f t="shared" si="546"/>
        <v/>
      </c>
      <c r="AG1172" s="3" t="str">
        <f t="shared" si="553"/>
        <v/>
      </c>
      <c r="AH1172" s="4" t="str">
        <f t="shared" si="547"/>
        <v/>
      </c>
      <c r="AI1172" s="75" t="str">
        <f t="shared" si="548"/>
        <v/>
      </c>
      <c r="AJ1172" s="75" t="str">
        <f t="shared" si="549"/>
        <v/>
      </c>
    </row>
    <row r="1173" spans="1:36">
      <c r="A1173" s="41" t="str">
        <f t="shared" si="550"/>
        <v/>
      </c>
      <c r="B1173" s="150" t="str">
        <f>IF(ISNUMBER(A1173),INDEX('MetaTrader Import'!$H$13:$J$5893,TRUNC(((A1173-$A$39+1)-1)/3)+1,MOD((A1173-$A$39+1)-1,3)+1),"")</f>
        <v/>
      </c>
      <c r="C1173" s="43" t="str">
        <f t="shared" si="527"/>
        <v/>
      </c>
      <c r="D1173" s="43" t="str">
        <f t="shared" ca="1" si="528"/>
        <v/>
      </c>
      <c r="E1173" s="43" t="str">
        <f t="shared" si="529"/>
        <v/>
      </c>
      <c r="F1173" s="43" t="str">
        <f t="shared" si="530"/>
        <v/>
      </c>
      <c r="G1173" s="43" t="str">
        <f>IF(A1173&lt;&gt;"",IF(A1173&lt;Data!$G$11*0.25,$C$13/$G$32,IF(A1173&gt;Data!$G$11*0.25,$C$13,$C$13*10)),"")</f>
        <v/>
      </c>
      <c r="H1173" s="43" t="str">
        <f>IF(A1173&lt;&gt;"",IF(Data!$G$9="constant",$C$13,IF(Data!$G$9="squeeze",G1173,F1173)),"")</f>
        <v/>
      </c>
      <c r="I1173" s="38" t="str">
        <f ca="1">IF(ISNUMBER(A1173),NORMINV(RAND(),0,IF(AND(Data!$G$9="squeeze",A1173&lt;Data!$G$11*0.25),$H$32,1)*$C$30*$C$13)*($C$14*$C$12),"")</f>
        <v/>
      </c>
      <c r="J1173" s="42" t="str">
        <f ca="1">IFERROR(IF(Data!$C$6="Real",B1173,I1173+J1172+($C$14*$C$12)*(NORMINV(RAND(),$C$15,CHOOSE($G$13,$C$13,F1173,G1173)))),"")</f>
        <v/>
      </c>
      <c r="K1173" s="88" t="str">
        <f>IF(ISNUMBER(A1173), IF($G$16="fixed",$G$17,MIN(H1173*Data!$C$7*$C$16*0.5,$C$17*Data!$C$7))*$C$12,"")</f>
        <v/>
      </c>
      <c r="L1173" s="42" t="str">
        <f t="shared" ca="1" si="554"/>
        <v/>
      </c>
      <c r="M1173" s="44" t="str">
        <f t="shared" ca="1" si="555"/>
        <v/>
      </c>
      <c r="N1173" s="44" t="str">
        <f t="shared" ca="1" si="556"/>
        <v/>
      </c>
      <c r="O1173" s="108" t="str">
        <f t="shared" si="531"/>
        <v/>
      </c>
      <c r="P1173" s="102" t="str">
        <f t="shared" si="532"/>
        <v/>
      </c>
      <c r="Q1173" s="102" t="str">
        <f t="shared" si="533"/>
        <v/>
      </c>
      <c r="R1173" s="120" t="str">
        <f t="shared" si="551"/>
        <v/>
      </c>
      <c r="S1173" s="54" t="str">
        <f t="shared" si="552"/>
        <v/>
      </c>
      <c r="T1173" s="5" t="str">
        <f t="shared" si="534"/>
        <v/>
      </c>
      <c r="U1173" s="152" t="str">
        <f t="shared" si="535"/>
        <v/>
      </c>
      <c r="V1173" s="152" t="str">
        <f t="shared" si="536"/>
        <v/>
      </c>
      <c r="W1173" s="153" t="str">
        <f t="shared" si="537"/>
        <v/>
      </c>
      <c r="X1173" s="153" t="str">
        <f t="shared" si="538"/>
        <v/>
      </c>
      <c r="Y1173" s="153" t="str">
        <f t="shared" si="539"/>
        <v/>
      </c>
      <c r="Z1173" s="153" t="str">
        <f t="shared" si="540"/>
        <v/>
      </c>
      <c r="AA1173" s="152" t="str">
        <f t="shared" si="541"/>
        <v/>
      </c>
      <c r="AB1173" s="152" t="str">
        <f t="shared" si="542"/>
        <v/>
      </c>
      <c r="AC1173" s="154" t="str">
        <f t="shared" si="543"/>
        <v/>
      </c>
      <c r="AD1173" s="154" t="str">
        <f t="shared" si="544"/>
        <v/>
      </c>
      <c r="AE1173" s="3" t="str">
        <f t="shared" si="545"/>
        <v/>
      </c>
      <c r="AF1173" s="3" t="str">
        <f t="shared" si="546"/>
        <v/>
      </c>
      <c r="AG1173" s="3" t="str">
        <f t="shared" si="553"/>
        <v/>
      </c>
      <c r="AH1173" s="4" t="str">
        <f t="shared" si="547"/>
        <v/>
      </c>
      <c r="AI1173" s="75" t="str">
        <f t="shared" si="548"/>
        <v/>
      </c>
      <c r="AJ1173" s="75" t="str">
        <f t="shared" si="549"/>
        <v/>
      </c>
    </row>
    <row r="1174" spans="1:36">
      <c r="A1174" s="41" t="str">
        <f t="shared" si="550"/>
        <v/>
      </c>
      <c r="B1174" s="150" t="str">
        <f>IF(ISNUMBER(A1174),INDEX('MetaTrader Import'!$H$13:$J$5893,TRUNC(((A1174-$A$39+1)-1)/3)+1,MOD((A1174-$A$39+1)-1,3)+1),"")</f>
        <v/>
      </c>
      <c r="C1174" s="43" t="str">
        <f t="shared" si="527"/>
        <v/>
      </c>
      <c r="D1174" s="43" t="str">
        <f t="shared" ca="1" si="528"/>
        <v/>
      </c>
      <c r="E1174" s="43" t="str">
        <f t="shared" si="529"/>
        <v/>
      </c>
      <c r="F1174" s="43" t="str">
        <f t="shared" si="530"/>
        <v/>
      </c>
      <c r="G1174" s="43" t="str">
        <f>IF(A1174&lt;&gt;"",IF(A1174&lt;Data!$G$11*0.25,$C$13/$G$32,IF(A1174&gt;Data!$G$11*0.25,$C$13,$C$13*10)),"")</f>
        <v/>
      </c>
      <c r="H1174" s="43" t="str">
        <f>IF(A1174&lt;&gt;"",IF(Data!$G$9="constant",$C$13,IF(Data!$G$9="squeeze",G1174,F1174)),"")</f>
        <v/>
      </c>
      <c r="I1174" s="38" t="str">
        <f ca="1">IF(ISNUMBER(A1174),NORMINV(RAND(),0,IF(AND(Data!$G$9="squeeze",A1174&lt;Data!$G$11*0.25),$H$32,1)*$C$30*$C$13)*($C$14*$C$12),"")</f>
        <v/>
      </c>
      <c r="J1174" s="42" t="str">
        <f ca="1">IFERROR(IF(Data!$C$6="Real",B1174,I1174+J1173+($C$14*$C$12)*(NORMINV(RAND(),$C$15,CHOOSE($G$13,$C$13,F1174,G1174)))),"")</f>
        <v/>
      </c>
      <c r="K1174" s="88" t="str">
        <f>IF(ISNUMBER(A1174), IF($G$16="fixed",$G$17,MIN(H1174*Data!$C$7*$C$16*0.5,$C$17*Data!$C$7))*$C$12,"")</f>
        <v/>
      </c>
      <c r="L1174" s="42" t="str">
        <f t="shared" ca="1" si="554"/>
        <v/>
      </c>
      <c r="M1174" s="44" t="str">
        <f t="shared" ca="1" si="555"/>
        <v/>
      </c>
      <c r="N1174" s="44" t="str">
        <f t="shared" ca="1" si="556"/>
        <v/>
      </c>
      <c r="O1174" s="108" t="str">
        <f t="shared" si="531"/>
        <v/>
      </c>
      <c r="P1174" s="102" t="str">
        <f t="shared" si="532"/>
        <v/>
      </c>
      <c r="Q1174" s="102" t="str">
        <f t="shared" si="533"/>
        <v/>
      </c>
      <c r="R1174" s="120" t="str">
        <f t="shared" si="551"/>
        <v/>
      </c>
      <c r="S1174" s="54" t="str">
        <f t="shared" si="552"/>
        <v/>
      </c>
      <c r="T1174" s="5" t="str">
        <f t="shared" si="534"/>
        <v/>
      </c>
      <c r="U1174" s="152" t="str">
        <f t="shared" si="535"/>
        <v/>
      </c>
      <c r="V1174" s="152" t="str">
        <f t="shared" si="536"/>
        <v/>
      </c>
      <c r="W1174" s="153" t="str">
        <f t="shared" si="537"/>
        <v/>
      </c>
      <c r="X1174" s="153" t="str">
        <f t="shared" si="538"/>
        <v/>
      </c>
      <c r="Y1174" s="153" t="str">
        <f t="shared" si="539"/>
        <v/>
      </c>
      <c r="Z1174" s="153" t="str">
        <f t="shared" si="540"/>
        <v/>
      </c>
      <c r="AA1174" s="152" t="str">
        <f t="shared" si="541"/>
        <v/>
      </c>
      <c r="AB1174" s="152" t="str">
        <f t="shared" si="542"/>
        <v/>
      </c>
      <c r="AC1174" s="154" t="str">
        <f t="shared" si="543"/>
        <v/>
      </c>
      <c r="AD1174" s="154" t="str">
        <f t="shared" si="544"/>
        <v/>
      </c>
      <c r="AE1174" s="3" t="str">
        <f t="shared" si="545"/>
        <v/>
      </c>
      <c r="AF1174" s="3" t="str">
        <f t="shared" si="546"/>
        <v/>
      </c>
      <c r="AG1174" s="3" t="str">
        <f t="shared" si="553"/>
        <v/>
      </c>
      <c r="AH1174" s="4" t="str">
        <f t="shared" si="547"/>
        <v/>
      </c>
      <c r="AI1174" s="75" t="str">
        <f t="shared" si="548"/>
        <v/>
      </c>
      <c r="AJ1174" s="75" t="str">
        <f t="shared" si="549"/>
        <v/>
      </c>
    </row>
    <row r="1175" spans="1:36">
      <c r="A1175" s="41" t="str">
        <f t="shared" si="550"/>
        <v/>
      </c>
      <c r="B1175" s="150" t="str">
        <f>IF(ISNUMBER(A1175),INDEX('MetaTrader Import'!$H$13:$J$5893,TRUNC(((A1175-$A$39+1)-1)/3)+1,MOD((A1175-$A$39+1)-1,3)+1),"")</f>
        <v/>
      </c>
      <c r="C1175" s="43" t="str">
        <f t="shared" si="527"/>
        <v/>
      </c>
      <c r="D1175" s="43" t="str">
        <f t="shared" ca="1" si="528"/>
        <v/>
      </c>
      <c r="E1175" s="43" t="str">
        <f t="shared" si="529"/>
        <v/>
      </c>
      <c r="F1175" s="43" t="str">
        <f t="shared" si="530"/>
        <v/>
      </c>
      <c r="G1175" s="43" t="str">
        <f>IF(A1175&lt;&gt;"",IF(A1175&lt;Data!$G$11*0.25,$C$13/$G$32,IF(A1175&gt;Data!$G$11*0.25,$C$13,$C$13*10)),"")</f>
        <v/>
      </c>
      <c r="H1175" s="43" t="str">
        <f>IF(A1175&lt;&gt;"",IF(Data!$G$9="constant",$C$13,IF(Data!$G$9="squeeze",G1175,F1175)),"")</f>
        <v/>
      </c>
      <c r="I1175" s="38" t="str">
        <f ca="1">IF(ISNUMBER(A1175),NORMINV(RAND(),0,IF(AND(Data!$G$9="squeeze",A1175&lt;Data!$G$11*0.25),$H$32,1)*$C$30*$C$13)*($C$14*$C$12),"")</f>
        <v/>
      </c>
      <c r="J1175" s="42" t="str">
        <f ca="1">IFERROR(IF(Data!$C$6="Real",B1175,I1175+J1174+($C$14*$C$12)*(NORMINV(RAND(),$C$15,CHOOSE($G$13,$C$13,F1175,G1175)))),"")</f>
        <v/>
      </c>
      <c r="K1175" s="88" t="str">
        <f>IF(ISNUMBER(A1175), IF($G$16="fixed",$G$17,MIN(H1175*Data!$C$7*$C$16*0.5,$C$17*Data!$C$7))*$C$12,"")</f>
        <v/>
      </c>
      <c r="L1175" s="42" t="str">
        <f t="shared" ca="1" si="554"/>
        <v/>
      </c>
      <c r="M1175" s="44" t="str">
        <f t="shared" ca="1" si="555"/>
        <v/>
      </c>
      <c r="N1175" s="44" t="str">
        <f t="shared" ca="1" si="556"/>
        <v/>
      </c>
      <c r="O1175" s="108" t="str">
        <f t="shared" si="531"/>
        <v/>
      </c>
      <c r="P1175" s="102" t="str">
        <f t="shared" si="532"/>
        <v/>
      </c>
      <c r="Q1175" s="102" t="str">
        <f t="shared" si="533"/>
        <v/>
      </c>
      <c r="R1175" s="120" t="str">
        <f t="shared" si="551"/>
        <v/>
      </c>
      <c r="S1175" s="54" t="str">
        <f t="shared" si="552"/>
        <v/>
      </c>
      <c r="T1175" s="5" t="str">
        <f t="shared" si="534"/>
        <v/>
      </c>
      <c r="U1175" s="152" t="str">
        <f t="shared" si="535"/>
        <v/>
      </c>
      <c r="V1175" s="152" t="str">
        <f t="shared" si="536"/>
        <v/>
      </c>
      <c r="W1175" s="153" t="str">
        <f t="shared" si="537"/>
        <v/>
      </c>
      <c r="X1175" s="153" t="str">
        <f t="shared" si="538"/>
        <v/>
      </c>
      <c r="Y1175" s="153" t="str">
        <f t="shared" si="539"/>
        <v/>
      </c>
      <c r="Z1175" s="153" t="str">
        <f t="shared" si="540"/>
        <v/>
      </c>
      <c r="AA1175" s="152" t="str">
        <f t="shared" si="541"/>
        <v/>
      </c>
      <c r="AB1175" s="152" t="str">
        <f t="shared" si="542"/>
        <v/>
      </c>
      <c r="AC1175" s="154" t="str">
        <f t="shared" si="543"/>
        <v/>
      </c>
      <c r="AD1175" s="154" t="str">
        <f t="shared" si="544"/>
        <v/>
      </c>
      <c r="AE1175" s="3" t="str">
        <f t="shared" si="545"/>
        <v/>
      </c>
      <c r="AF1175" s="3" t="str">
        <f t="shared" si="546"/>
        <v/>
      </c>
      <c r="AG1175" s="3" t="str">
        <f t="shared" si="553"/>
        <v/>
      </c>
      <c r="AH1175" s="4" t="str">
        <f t="shared" si="547"/>
        <v/>
      </c>
      <c r="AI1175" s="75" t="str">
        <f t="shared" si="548"/>
        <v/>
      </c>
      <c r="AJ1175" s="75" t="str">
        <f t="shared" si="549"/>
        <v/>
      </c>
    </row>
    <row r="1176" spans="1:36">
      <c r="A1176" s="41" t="str">
        <f t="shared" si="550"/>
        <v/>
      </c>
      <c r="B1176" s="150" t="str">
        <f>IF(ISNUMBER(A1176),INDEX('MetaTrader Import'!$H$13:$J$5893,TRUNC(((A1176-$A$39+1)-1)/3)+1,MOD((A1176-$A$39+1)-1,3)+1),"")</f>
        <v/>
      </c>
      <c r="C1176" s="43" t="str">
        <f t="shared" si="527"/>
        <v/>
      </c>
      <c r="D1176" s="43" t="str">
        <f t="shared" ca="1" si="528"/>
        <v/>
      </c>
      <c r="E1176" s="43" t="str">
        <f t="shared" si="529"/>
        <v/>
      </c>
      <c r="F1176" s="43" t="str">
        <f t="shared" si="530"/>
        <v/>
      </c>
      <c r="G1176" s="43" t="str">
        <f>IF(A1176&lt;&gt;"",IF(A1176&lt;Data!$G$11*0.25,$C$13/$G$32,IF(A1176&gt;Data!$G$11*0.25,$C$13,$C$13*10)),"")</f>
        <v/>
      </c>
      <c r="H1176" s="43" t="str">
        <f>IF(A1176&lt;&gt;"",IF(Data!$G$9="constant",$C$13,IF(Data!$G$9="squeeze",G1176,F1176)),"")</f>
        <v/>
      </c>
      <c r="I1176" s="38" t="str">
        <f ca="1">IF(ISNUMBER(A1176),NORMINV(RAND(),0,IF(AND(Data!$G$9="squeeze",A1176&lt;Data!$G$11*0.25),$H$32,1)*$C$30*$C$13)*($C$14*$C$12),"")</f>
        <v/>
      </c>
      <c r="J1176" s="42" t="str">
        <f ca="1">IFERROR(IF(Data!$C$6="Real",B1176,I1176+J1175+($C$14*$C$12)*(NORMINV(RAND(),$C$15,CHOOSE($G$13,$C$13,F1176,G1176)))),"")</f>
        <v/>
      </c>
      <c r="K1176" s="88" t="str">
        <f>IF(ISNUMBER(A1176), IF($G$16="fixed",$G$17,MIN(H1176*Data!$C$7*$C$16*0.5,$C$17*Data!$C$7))*$C$12,"")</f>
        <v/>
      </c>
      <c r="L1176" s="42" t="str">
        <f t="shared" ca="1" si="554"/>
        <v/>
      </c>
      <c r="M1176" s="44" t="str">
        <f t="shared" ca="1" si="555"/>
        <v/>
      </c>
      <c r="N1176" s="44" t="str">
        <f t="shared" ca="1" si="556"/>
        <v/>
      </c>
      <c r="O1176" s="108" t="str">
        <f t="shared" si="531"/>
        <v/>
      </c>
      <c r="P1176" s="102" t="str">
        <f t="shared" si="532"/>
        <v/>
      </c>
      <c r="Q1176" s="102" t="str">
        <f t="shared" si="533"/>
        <v/>
      </c>
      <c r="R1176" s="120" t="str">
        <f t="shared" si="551"/>
        <v/>
      </c>
      <c r="S1176" s="54" t="str">
        <f t="shared" si="552"/>
        <v/>
      </c>
      <c r="T1176" s="5" t="str">
        <f t="shared" si="534"/>
        <v/>
      </c>
      <c r="U1176" s="152" t="str">
        <f t="shared" si="535"/>
        <v/>
      </c>
      <c r="V1176" s="152" t="str">
        <f t="shared" si="536"/>
        <v/>
      </c>
      <c r="W1176" s="153" t="str">
        <f t="shared" si="537"/>
        <v/>
      </c>
      <c r="X1176" s="153" t="str">
        <f t="shared" si="538"/>
        <v/>
      </c>
      <c r="Y1176" s="153" t="str">
        <f t="shared" si="539"/>
        <v/>
      </c>
      <c r="Z1176" s="153" t="str">
        <f t="shared" si="540"/>
        <v/>
      </c>
      <c r="AA1176" s="152" t="str">
        <f t="shared" si="541"/>
        <v/>
      </c>
      <c r="AB1176" s="152" t="str">
        <f t="shared" si="542"/>
        <v/>
      </c>
      <c r="AC1176" s="154" t="str">
        <f t="shared" si="543"/>
        <v/>
      </c>
      <c r="AD1176" s="154" t="str">
        <f t="shared" si="544"/>
        <v/>
      </c>
      <c r="AE1176" s="3" t="str">
        <f t="shared" si="545"/>
        <v/>
      </c>
      <c r="AF1176" s="3" t="str">
        <f t="shared" si="546"/>
        <v/>
      </c>
      <c r="AG1176" s="3" t="str">
        <f t="shared" si="553"/>
        <v/>
      </c>
      <c r="AH1176" s="4" t="str">
        <f t="shared" si="547"/>
        <v/>
      </c>
      <c r="AI1176" s="75" t="str">
        <f t="shared" si="548"/>
        <v/>
      </c>
      <c r="AJ1176" s="75" t="str">
        <f t="shared" si="549"/>
        <v/>
      </c>
    </row>
    <row r="1177" spans="1:36">
      <c r="A1177" s="41" t="str">
        <f t="shared" si="550"/>
        <v/>
      </c>
      <c r="B1177" s="150" t="str">
        <f>IF(ISNUMBER(A1177),INDEX('MetaTrader Import'!$H$13:$J$5893,TRUNC(((A1177-$A$39+1)-1)/3)+1,MOD((A1177-$A$39+1)-1,3)+1),"")</f>
        <v/>
      </c>
      <c r="C1177" s="43" t="str">
        <f t="shared" si="527"/>
        <v/>
      </c>
      <c r="D1177" s="43" t="str">
        <f t="shared" ca="1" si="528"/>
        <v/>
      </c>
      <c r="E1177" s="43" t="str">
        <f t="shared" si="529"/>
        <v/>
      </c>
      <c r="F1177" s="43" t="str">
        <f t="shared" si="530"/>
        <v/>
      </c>
      <c r="G1177" s="43" t="str">
        <f>IF(A1177&lt;&gt;"",IF(A1177&lt;Data!$G$11*0.25,$C$13/$G$32,IF(A1177&gt;Data!$G$11*0.25,$C$13,$C$13*10)),"")</f>
        <v/>
      </c>
      <c r="H1177" s="43" t="str">
        <f>IF(A1177&lt;&gt;"",IF(Data!$G$9="constant",$C$13,IF(Data!$G$9="squeeze",G1177,F1177)),"")</f>
        <v/>
      </c>
      <c r="I1177" s="38" t="str">
        <f ca="1">IF(ISNUMBER(A1177),NORMINV(RAND(),0,IF(AND(Data!$G$9="squeeze",A1177&lt;Data!$G$11*0.25),$H$32,1)*$C$30*$C$13)*($C$14*$C$12),"")</f>
        <v/>
      </c>
      <c r="J1177" s="42" t="str">
        <f ca="1">IFERROR(IF(Data!$C$6="Real",B1177,I1177+J1176+($C$14*$C$12)*(NORMINV(RAND(),$C$15,CHOOSE($G$13,$C$13,F1177,G1177)))),"")</f>
        <v/>
      </c>
      <c r="K1177" s="88" t="str">
        <f>IF(ISNUMBER(A1177), IF($G$16="fixed",$G$17,MIN(H1177*Data!$C$7*$C$16*0.5,$C$17*Data!$C$7))*$C$12,"")</f>
        <v/>
      </c>
      <c r="L1177" s="42" t="str">
        <f t="shared" ca="1" si="554"/>
        <v/>
      </c>
      <c r="M1177" s="44" t="str">
        <f t="shared" ca="1" si="555"/>
        <v/>
      </c>
      <c r="N1177" s="44" t="str">
        <f t="shared" ca="1" si="556"/>
        <v/>
      </c>
      <c r="O1177" s="108" t="str">
        <f t="shared" si="531"/>
        <v/>
      </c>
      <c r="P1177" s="102" t="str">
        <f t="shared" si="532"/>
        <v/>
      </c>
      <c r="Q1177" s="102" t="str">
        <f t="shared" si="533"/>
        <v/>
      </c>
      <c r="R1177" s="120" t="str">
        <f t="shared" si="551"/>
        <v/>
      </c>
      <c r="S1177" s="54" t="str">
        <f t="shared" si="552"/>
        <v/>
      </c>
      <c r="T1177" s="5" t="str">
        <f t="shared" si="534"/>
        <v/>
      </c>
      <c r="U1177" s="152" t="str">
        <f t="shared" si="535"/>
        <v/>
      </c>
      <c r="V1177" s="152" t="str">
        <f t="shared" si="536"/>
        <v/>
      </c>
      <c r="W1177" s="153" t="str">
        <f t="shared" si="537"/>
        <v/>
      </c>
      <c r="X1177" s="153" t="str">
        <f t="shared" si="538"/>
        <v/>
      </c>
      <c r="Y1177" s="153" t="str">
        <f t="shared" si="539"/>
        <v/>
      </c>
      <c r="Z1177" s="153" t="str">
        <f t="shared" si="540"/>
        <v/>
      </c>
      <c r="AA1177" s="152" t="str">
        <f t="shared" si="541"/>
        <v/>
      </c>
      <c r="AB1177" s="152" t="str">
        <f t="shared" si="542"/>
        <v/>
      </c>
      <c r="AC1177" s="154" t="str">
        <f t="shared" si="543"/>
        <v/>
      </c>
      <c r="AD1177" s="154" t="str">
        <f t="shared" si="544"/>
        <v/>
      </c>
      <c r="AE1177" s="3" t="str">
        <f t="shared" si="545"/>
        <v/>
      </c>
      <c r="AF1177" s="3" t="str">
        <f t="shared" si="546"/>
        <v/>
      </c>
      <c r="AG1177" s="3" t="str">
        <f t="shared" si="553"/>
        <v/>
      </c>
      <c r="AH1177" s="4" t="str">
        <f t="shared" si="547"/>
        <v/>
      </c>
      <c r="AI1177" s="75" t="str">
        <f t="shared" si="548"/>
        <v/>
      </c>
      <c r="AJ1177" s="75" t="str">
        <f t="shared" si="549"/>
        <v/>
      </c>
    </row>
    <row r="1178" spans="1:36">
      <c r="A1178" s="41" t="str">
        <f t="shared" si="550"/>
        <v/>
      </c>
      <c r="B1178" s="150" t="str">
        <f>IF(ISNUMBER(A1178),INDEX('MetaTrader Import'!$H$13:$J$5893,TRUNC(((A1178-$A$39+1)-1)/3)+1,MOD((A1178-$A$39+1)-1,3)+1),"")</f>
        <v/>
      </c>
      <c r="C1178" s="43" t="str">
        <f t="shared" si="527"/>
        <v/>
      </c>
      <c r="D1178" s="43" t="str">
        <f t="shared" ca="1" si="528"/>
        <v/>
      </c>
      <c r="E1178" s="43" t="str">
        <f t="shared" si="529"/>
        <v/>
      </c>
      <c r="F1178" s="43" t="str">
        <f t="shared" si="530"/>
        <v/>
      </c>
      <c r="G1178" s="43" t="str">
        <f>IF(A1178&lt;&gt;"",IF(A1178&lt;Data!$G$11*0.25,$C$13/$G$32,IF(A1178&gt;Data!$G$11*0.25,$C$13,$C$13*10)),"")</f>
        <v/>
      </c>
      <c r="H1178" s="43" t="str">
        <f>IF(A1178&lt;&gt;"",IF(Data!$G$9="constant",$C$13,IF(Data!$G$9="squeeze",G1178,F1178)),"")</f>
        <v/>
      </c>
      <c r="I1178" s="38" t="str">
        <f ca="1">IF(ISNUMBER(A1178),NORMINV(RAND(),0,IF(AND(Data!$G$9="squeeze",A1178&lt;Data!$G$11*0.25),$H$32,1)*$C$30*$C$13)*($C$14*$C$12),"")</f>
        <v/>
      </c>
      <c r="J1178" s="42" t="str">
        <f ca="1">IFERROR(IF(Data!$C$6="Real",B1178,I1178+J1177+($C$14*$C$12)*(NORMINV(RAND(),$C$15,CHOOSE($G$13,$C$13,F1178,G1178)))),"")</f>
        <v/>
      </c>
      <c r="K1178" s="88" t="str">
        <f>IF(ISNUMBER(A1178), IF($G$16="fixed",$G$17,MIN(H1178*Data!$C$7*$C$16*0.5,$C$17*Data!$C$7))*$C$12,"")</f>
        <v/>
      </c>
      <c r="L1178" s="42" t="str">
        <f t="shared" ca="1" si="554"/>
        <v/>
      </c>
      <c r="M1178" s="44" t="str">
        <f t="shared" ca="1" si="555"/>
        <v/>
      </c>
      <c r="N1178" s="44" t="str">
        <f t="shared" ca="1" si="556"/>
        <v/>
      </c>
      <c r="O1178" s="108" t="str">
        <f t="shared" si="531"/>
        <v/>
      </c>
      <c r="P1178" s="102" t="str">
        <f t="shared" si="532"/>
        <v/>
      </c>
      <c r="Q1178" s="102" t="str">
        <f t="shared" si="533"/>
        <v/>
      </c>
      <c r="R1178" s="120" t="str">
        <f t="shared" si="551"/>
        <v/>
      </c>
      <c r="S1178" s="54" t="str">
        <f t="shared" si="552"/>
        <v/>
      </c>
      <c r="T1178" s="5" t="str">
        <f t="shared" si="534"/>
        <v/>
      </c>
      <c r="U1178" s="152" t="str">
        <f t="shared" si="535"/>
        <v/>
      </c>
      <c r="V1178" s="152" t="str">
        <f t="shared" si="536"/>
        <v/>
      </c>
      <c r="W1178" s="153" t="str">
        <f t="shared" si="537"/>
        <v/>
      </c>
      <c r="X1178" s="153" t="str">
        <f t="shared" si="538"/>
        <v/>
      </c>
      <c r="Y1178" s="153" t="str">
        <f t="shared" si="539"/>
        <v/>
      </c>
      <c r="Z1178" s="153" t="str">
        <f t="shared" si="540"/>
        <v/>
      </c>
      <c r="AA1178" s="152" t="str">
        <f t="shared" si="541"/>
        <v/>
      </c>
      <c r="AB1178" s="152" t="str">
        <f t="shared" si="542"/>
        <v/>
      </c>
      <c r="AC1178" s="154" t="str">
        <f t="shared" si="543"/>
        <v/>
      </c>
      <c r="AD1178" s="154" t="str">
        <f t="shared" si="544"/>
        <v/>
      </c>
      <c r="AE1178" s="3" t="str">
        <f t="shared" si="545"/>
        <v/>
      </c>
      <c r="AF1178" s="3" t="str">
        <f t="shared" si="546"/>
        <v/>
      </c>
      <c r="AG1178" s="3" t="str">
        <f t="shared" si="553"/>
        <v/>
      </c>
      <c r="AH1178" s="4" t="str">
        <f t="shared" si="547"/>
        <v/>
      </c>
      <c r="AI1178" s="75" t="str">
        <f t="shared" si="548"/>
        <v/>
      </c>
      <c r="AJ1178" s="75" t="str">
        <f t="shared" si="549"/>
        <v/>
      </c>
    </row>
    <row r="1179" spans="1:36">
      <c r="A1179" s="41" t="str">
        <f t="shared" si="550"/>
        <v/>
      </c>
      <c r="B1179" s="150" t="str">
        <f>IF(ISNUMBER(A1179),INDEX('MetaTrader Import'!$H$13:$J$5893,TRUNC(((A1179-$A$39+1)-1)/3)+1,MOD((A1179-$A$39+1)-1,3)+1),"")</f>
        <v/>
      </c>
      <c r="C1179" s="43" t="str">
        <f t="shared" si="527"/>
        <v/>
      </c>
      <c r="D1179" s="43" t="str">
        <f t="shared" ca="1" si="528"/>
        <v/>
      </c>
      <c r="E1179" s="43" t="str">
        <f t="shared" si="529"/>
        <v/>
      </c>
      <c r="F1179" s="43" t="str">
        <f t="shared" si="530"/>
        <v/>
      </c>
      <c r="G1179" s="43" t="str">
        <f>IF(A1179&lt;&gt;"",IF(A1179&lt;Data!$G$11*0.25,$C$13/$G$32,IF(A1179&gt;Data!$G$11*0.25,$C$13,$C$13*10)),"")</f>
        <v/>
      </c>
      <c r="H1179" s="43" t="str">
        <f>IF(A1179&lt;&gt;"",IF(Data!$G$9="constant",$C$13,IF(Data!$G$9="squeeze",G1179,F1179)),"")</f>
        <v/>
      </c>
      <c r="I1179" s="38" t="str">
        <f ca="1">IF(ISNUMBER(A1179),NORMINV(RAND(),0,IF(AND(Data!$G$9="squeeze",A1179&lt;Data!$G$11*0.25),$H$32,1)*$C$30*$C$13)*($C$14*$C$12),"")</f>
        <v/>
      </c>
      <c r="J1179" s="42" t="str">
        <f ca="1">IFERROR(IF(Data!$C$6="Real",B1179,I1179+J1178+($C$14*$C$12)*(NORMINV(RAND(),$C$15,CHOOSE($G$13,$C$13,F1179,G1179)))),"")</f>
        <v/>
      </c>
      <c r="K1179" s="88" t="str">
        <f>IF(ISNUMBER(A1179), IF($G$16="fixed",$G$17,MIN(H1179*Data!$C$7*$C$16*0.5,$C$17*Data!$C$7))*$C$12,"")</f>
        <v/>
      </c>
      <c r="L1179" s="42" t="str">
        <f t="shared" ca="1" si="554"/>
        <v/>
      </c>
      <c r="M1179" s="44" t="str">
        <f t="shared" ca="1" si="555"/>
        <v/>
      </c>
      <c r="N1179" s="44" t="str">
        <f t="shared" ca="1" si="556"/>
        <v/>
      </c>
      <c r="O1179" s="108" t="str">
        <f t="shared" si="531"/>
        <v/>
      </c>
      <c r="P1179" s="102" t="str">
        <f t="shared" si="532"/>
        <v/>
      </c>
      <c r="Q1179" s="102" t="str">
        <f t="shared" si="533"/>
        <v/>
      </c>
      <c r="R1179" s="120" t="str">
        <f t="shared" si="551"/>
        <v/>
      </c>
      <c r="S1179" s="54" t="str">
        <f t="shared" si="552"/>
        <v/>
      </c>
      <c r="T1179" s="5" t="str">
        <f t="shared" si="534"/>
        <v/>
      </c>
      <c r="U1179" s="152" t="str">
        <f t="shared" si="535"/>
        <v/>
      </c>
      <c r="V1179" s="152" t="str">
        <f t="shared" si="536"/>
        <v/>
      </c>
      <c r="W1179" s="153" t="str">
        <f t="shared" si="537"/>
        <v/>
      </c>
      <c r="X1179" s="153" t="str">
        <f t="shared" si="538"/>
        <v/>
      </c>
      <c r="Y1179" s="153" t="str">
        <f t="shared" si="539"/>
        <v/>
      </c>
      <c r="Z1179" s="153" t="str">
        <f t="shared" si="540"/>
        <v/>
      </c>
      <c r="AA1179" s="152" t="str">
        <f t="shared" si="541"/>
        <v/>
      </c>
      <c r="AB1179" s="152" t="str">
        <f t="shared" si="542"/>
        <v/>
      </c>
      <c r="AC1179" s="154" t="str">
        <f t="shared" si="543"/>
        <v/>
      </c>
      <c r="AD1179" s="154" t="str">
        <f t="shared" si="544"/>
        <v/>
      </c>
      <c r="AE1179" s="3" t="str">
        <f t="shared" si="545"/>
        <v/>
      </c>
      <c r="AF1179" s="3" t="str">
        <f t="shared" si="546"/>
        <v/>
      </c>
      <c r="AG1179" s="3" t="str">
        <f t="shared" si="553"/>
        <v/>
      </c>
      <c r="AH1179" s="4" t="str">
        <f t="shared" si="547"/>
        <v/>
      </c>
      <c r="AI1179" s="75" t="str">
        <f t="shared" si="548"/>
        <v/>
      </c>
      <c r="AJ1179" s="75" t="str">
        <f t="shared" si="549"/>
        <v/>
      </c>
    </row>
    <row r="1180" spans="1:36">
      <c r="A1180" s="41" t="str">
        <f t="shared" si="550"/>
        <v/>
      </c>
      <c r="B1180" s="150" t="str">
        <f>IF(ISNUMBER(A1180),INDEX('MetaTrader Import'!$H$13:$J$5893,TRUNC(((A1180-$A$39+1)-1)/3)+1,MOD((A1180-$A$39+1)-1,3)+1),"")</f>
        <v/>
      </c>
      <c r="C1180" s="43" t="str">
        <f t="shared" si="527"/>
        <v/>
      </c>
      <c r="D1180" s="43" t="str">
        <f t="shared" ca="1" si="528"/>
        <v/>
      </c>
      <c r="E1180" s="43" t="str">
        <f t="shared" si="529"/>
        <v/>
      </c>
      <c r="F1180" s="43" t="str">
        <f t="shared" si="530"/>
        <v/>
      </c>
      <c r="G1180" s="43" t="str">
        <f>IF(A1180&lt;&gt;"",IF(A1180&lt;Data!$G$11*0.25,$C$13/$G$32,IF(A1180&gt;Data!$G$11*0.25,$C$13,$C$13*10)),"")</f>
        <v/>
      </c>
      <c r="H1180" s="43" t="str">
        <f>IF(A1180&lt;&gt;"",IF(Data!$G$9="constant",$C$13,IF(Data!$G$9="squeeze",G1180,F1180)),"")</f>
        <v/>
      </c>
      <c r="I1180" s="38" t="str">
        <f ca="1">IF(ISNUMBER(A1180),NORMINV(RAND(),0,IF(AND(Data!$G$9="squeeze",A1180&lt;Data!$G$11*0.25),$H$32,1)*$C$30*$C$13)*($C$14*$C$12),"")</f>
        <v/>
      </c>
      <c r="J1180" s="42" t="str">
        <f ca="1">IFERROR(IF(Data!$C$6="Real",B1180,I1180+J1179+($C$14*$C$12)*(NORMINV(RAND(),$C$15,CHOOSE($G$13,$C$13,F1180,G1180)))),"")</f>
        <v/>
      </c>
      <c r="K1180" s="88" t="str">
        <f>IF(ISNUMBER(A1180), IF($G$16="fixed",$G$17,MIN(H1180*Data!$C$7*$C$16*0.5,$C$17*Data!$C$7))*$C$12,"")</f>
        <v/>
      </c>
      <c r="L1180" s="42" t="str">
        <f t="shared" ca="1" si="554"/>
        <v/>
      </c>
      <c r="M1180" s="44" t="str">
        <f t="shared" ca="1" si="555"/>
        <v/>
      </c>
      <c r="N1180" s="44" t="str">
        <f t="shared" ca="1" si="556"/>
        <v/>
      </c>
      <c r="O1180" s="108" t="str">
        <f t="shared" si="531"/>
        <v/>
      </c>
      <c r="P1180" s="102" t="str">
        <f t="shared" si="532"/>
        <v/>
      </c>
      <c r="Q1180" s="102" t="str">
        <f t="shared" si="533"/>
        <v/>
      </c>
      <c r="R1180" s="120" t="str">
        <f t="shared" si="551"/>
        <v/>
      </c>
      <c r="S1180" s="54" t="str">
        <f t="shared" si="552"/>
        <v/>
      </c>
      <c r="T1180" s="5" t="str">
        <f t="shared" si="534"/>
        <v/>
      </c>
      <c r="U1180" s="152" t="str">
        <f t="shared" si="535"/>
        <v/>
      </c>
      <c r="V1180" s="152" t="str">
        <f t="shared" si="536"/>
        <v/>
      </c>
      <c r="W1180" s="153" t="str">
        <f t="shared" si="537"/>
        <v/>
      </c>
      <c r="X1180" s="153" t="str">
        <f t="shared" si="538"/>
        <v/>
      </c>
      <c r="Y1180" s="153" t="str">
        <f t="shared" si="539"/>
        <v/>
      </c>
      <c r="Z1180" s="153" t="str">
        <f t="shared" si="540"/>
        <v/>
      </c>
      <c r="AA1180" s="152" t="str">
        <f t="shared" si="541"/>
        <v/>
      </c>
      <c r="AB1180" s="152" t="str">
        <f t="shared" si="542"/>
        <v/>
      </c>
      <c r="AC1180" s="154" t="str">
        <f t="shared" si="543"/>
        <v/>
      </c>
      <c r="AD1180" s="154" t="str">
        <f t="shared" si="544"/>
        <v/>
      </c>
      <c r="AE1180" s="3" t="str">
        <f t="shared" si="545"/>
        <v/>
      </c>
      <c r="AF1180" s="3" t="str">
        <f t="shared" si="546"/>
        <v/>
      </c>
      <c r="AG1180" s="3" t="str">
        <f t="shared" si="553"/>
        <v/>
      </c>
      <c r="AH1180" s="4" t="str">
        <f t="shared" si="547"/>
        <v/>
      </c>
      <c r="AI1180" s="75" t="str">
        <f t="shared" si="548"/>
        <v/>
      </c>
      <c r="AJ1180" s="75" t="str">
        <f t="shared" si="549"/>
        <v/>
      </c>
    </row>
    <row r="1181" spans="1:36">
      <c r="A1181" s="41" t="str">
        <f t="shared" si="550"/>
        <v/>
      </c>
      <c r="B1181" s="150" t="str">
        <f>IF(ISNUMBER(A1181),INDEX('MetaTrader Import'!$H$13:$J$5893,TRUNC(((A1181-$A$39+1)-1)/3)+1,MOD((A1181-$A$39+1)-1,3)+1),"")</f>
        <v/>
      </c>
      <c r="C1181" s="43" t="str">
        <f t="shared" si="527"/>
        <v/>
      </c>
      <c r="D1181" s="43" t="str">
        <f t="shared" ca="1" si="528"/>
        <v/>
      </c>
      <c r="E1181" s="43" t="str">
        <f t="shared" si="529"/>
        <v/>
      </c>
      <c r="F1181" s="43" t="str">
        <f t="shared" si="530"/>
        <v/>
      </c>
      <c r="G1181" s="43" t="str">
        <f>IF(A1181&lt;&gt;"",IF(A1181&lt;Data!$G$11*0.25,$C$13/$G$32,IF(A1181&gt;Data!$G$11*0.25,$C$13,$C$13*10)),"")</f>
        <v/>
      </c>
      <c r="H1181" s="43" t="str">
        <f>IF(A1181&lt;&gt;"",IF(Data!$G$9="constant",$C$13,IF(Data!$G$9="squeeze",G1181,F1181)),"")</f>
        <v/>
      </c>
      <c r="I1181" s="38" t="str">
        <f ca="1">IF(ISNUMBER(A1181),NORMINV(RAND(),0,IF(AND(Data!$G$9="squeeze",A1181&lt;Data!$G$11*0.25),$H$32,1)*$C$30*$C$13)*($C$14*$C$12),"")</f>
        <v/>
      </c>
      <c r="J1181" s="42" t="str">
        <f ca="1">IFERROR(IF(Data!$C$6="Real",B1181,I1181+J1180+($C$14*$C$12)*(NORMINV(RAND(),$C$15,CHOOSE($G$13,$C$13,F1181,G1181)))),"")</f>
        <v/>
      </c>
      <c r="K1181" s="88" t="str">
        <f>IF(ISNUMBER(A1181), IF($G$16="fixed",$G$17,MIN(H1181*Data!$C$7*$C$16*0.5,$C$17*Data!$C$7))*$C$12,"")</f>
        <v/>
      </c>
      <c r="L1181" s="42" t="str">
        <f t="shared" ca="1" si="554"/>
        <v/>
      </c>
      <c r="M1181" s="44" t="str">
        <f t="shared" ca="1" si="555"/>
        <v/>
      </c>
      <c r="N1181" s="44" t="str">
        <f t="shared" ca="1" si="556"/>
        <v/>
      </c>
      <c r="O1181" s="108" t="str">
        <f t="shared" si="531"/>
        <v/>
      </c>
      <c r="P1181" s="102" t="str">
        <f t="shared" si="532"/>
        <v/>
      </c>
      <c r="Q1181" s="102" t="str">
        <f t="shared" si="533"/>
        <v/>
      </c>
      <c r="R1181" s="120" t="str">
        <f t="shared" si="551"/>
        <v/>
      </c>
      <c r="S1181" s="54" t="str">
        <f t="shared" si="552"/>
        <v/>
      </c>
      <c r="T1181" s="5" t="str">
        <f t="shared" si="534"/>
        <v/>
      </c>
      <c r="U1181" s="152" t="str">
        <f t="shared" si="535"/>
        <v/>
      </c>
      <c r="V1181" s="152" t="str">
        <f t="shared" si="536"/>
        <v/>
      </c>
      <c r="W1181" s="153" t="str">
        <f t="shared" si="537"/>
        <v/>
      </c>
      <c r="X1181" s="153" t="str">
        <f t="shared" si="538"/>
        <v/>
      </c>
      <c r="Y1181" s="153" t="str">
        <f t="shared" si="539"/>
        <v/>
      </c>
      <c r="Z1181" s="153" t="str">
        <f t="shared" si="540"/>
        <v/>
      </c>
      <c r="AA1181" s="152" t="str">
        <f t="shared" si="541"/>
        <v/>
      </c>
      <c r="AB1181" s="152" t="str">
        <f t="shared" si="542"/>
        <v/>
      </c>
      <c r="AC1181" s="154" t="str">
        <f t="shared" si="543"/>
        <v/>
      </c>
      <c r="AD1181" s="154" t="str">
        <f t="shared" si="544"/>
        <v/>
      </c>
      <c r="AE1181" s="3" t="str">
        <f t="shared" si="545"/>
        <v/>
      </c>
      <c r="AF1181" s="3" t="str">
        <f t="shared" si="546"/>
        <v/>
      </c>
      <c r="AG1181" s="3" t="str">
        <f t="shared" si="553"/>
        <v/>
      </c>
      <c r="AH1181" s="4" t="str">
        <f t="shared" si="547"/>
        <v/>
      </c>
      <c r="AI1181" s="75" t="str">
        <f t="shared" si="548"/>
        <v/>
      </c>
      <c r="AJ1181" s="75" t="str">
        <f t="shared" si="549"/>
        <v/>
      </c>
    </row>
    <row r="1182" spans="1:36">
      <c r="A1182" s="41" t="str">
        <f t="shared" si="550"/>
        <v/>
      </c>
      <c r="B1182" s="150" t="str">
        <f>IF(ISNUMBER(A1182),INDEX('MetaTrader Import'!$H$13:$J$5893,TRUNC(((A1182-$A$39+1)-1)/3)+1,MOD((A1182-$A$39+1)-1,3)+1),"")</f>
        <v/>
      </c>
      <c r="C1182" s="43" t="str">
        <f t="shared" si="527"/>
        <v/>
      </c>
      <c r="D1182" s="43" t="str">
        <f t="shared" ca="1" si="528"/>
        <v/>
      </c>
      <c r="E1182" s="43" t="str">
        <f t="shared" si="529"/>
        <v/>
      </c>
      <c r="F1182" s="43" t="str">
        <f t="shared" si="530"/>
        <v/>
      </c>
      <c r="G1182" s="43" t="str">
        <f>IF(A1182&lt;&gt;"",IF(A1182&lt;Data!$G$11*0.25,$C$13/$G$32,IF(A1182&gt;Data!$G$11*0.25,$C$13,$C$13*10)),"")</f>
        <v/>
      </c>
      <c r="H1182" s="43" t="str">
        <f>IF(A1182&lt;&gt;"",IF(Data!$G$9="constant",$C$13,IF(Data!$G$9="squeeze",G1182,F1182)),"")</f>
        <v/>
      </c>
      <c r="I1182" s="38" t="str">
        <f ca="1">IF(ISNUMBER(A1182),NORMINV(RAND(),0,IF(AND(Data!$G$9="squeeze",A1182&lt;Data!$G$11*0.25),$H$32,1)*$C$30*$C$13)*($C$14*$C$12),"")</f>
        <v/>
      </c>
      <c r="J1182" s="42" t="str">
        <f ca="1">IFERROR(IF(Data!$C$6="Real",B1182,I1182+J1181+($C$14*$C$12)*(NORMINV(RAND(),$C$15,CHOOSE($G$13,$C$13,F1182,G1182)))),"")</f>
        <v/>
      </c>
      <c r="K1182" s="88" t="str">
        <f>IF(ISNUMBER(A1182), IF($G$16="fixed",$G$17,MIN(H1182*Data!$C$7*$C$16*0.5,$C$17*Data!$C$7))*$C$12,"")</f>
        <v/>
      </c>
      <c r="L1182" s="42" t="str">
        <f t="shared" ca="1" si="554"/>
        <v/>
      </c>
      <c r="M1182" s="44" t="str">
        <f t="shared" ca="1" si="555"/>
        <v/>
      </c>
      <c r="N1182" s="44" t="str">
        <f t="shared" ca="1" si="556"/>
        <v/>
      </c>
      <c r="O1182" s="108" t="str">
        <f t="shared" si="531"/>
        <v/>
      </c>
      <c r="P1182" s="102" t="str">
        <f t="shared" si="532"/>
        <v/>
      </c>
      <c r="Q1182" s="102" t="str">
        <f t="shared" si="533"/>
        <v/>
      </c>
      <c r="R1182" s="120" t="str">
        <f t="shared" si="551"/>
        <v/>
      </c>
      <c r="S1182" s="54" t="str">
        <f t="shared" si="552"/>
        <v/>
      </c>
      <c r="T1182" s="5" t="str">
        <f t="shared" si="534"/>
        <v/>
      </c>
      <c r="U1182" s="152" t="str">
        <f t="shared" si="535"/>
        <v/>
      </c>
      <c r="V1182" s="152" t="str">
        <f t="shared" si="536"/>
        <v/>
      </c>
      <c r="W1182" s="153" t="str">
        <f t="shared" si="537"/>
        <v/>
      </c>
      <c r="X1182" s="153" t="str">
        <f t="shared" si="538"/>
        <v/>
      </c>
      <c r="Y1182" s="153" t="str">
        <f t="shared" si="539"/>
        <v/>
      </c>
      <c r="Z1182" s="153" t="str">
        <f t="shared" si="540"/>
        <v/>
      </c>
      <c r="AA1182" s="152" t="str">
        <f t="shared" si="541"/>
        <v/>
      </c>
      <c r="AB1182" s="152" t="str">
        <f t="shared" si="542"/>
        <v/>
      </c>
      <c r="AC1182" s="154" t="str">
        <f t="shared" si="543"/>
        <v/>
      </c>
      <c r="AD1182" s="154" t="str">
        <f t="shared" si="544"/>
        <v/>
      </c>
      <c r="AE1182" s="3" t="str">
        <f t="shared" si="545"/>
        <v/>
      </c>
      <c r="AF1182" s="3" t="str">
        <f t="shared" si="546"/>
        <v/>
      </c>
      <c r="AG1182" s="3" t="str">
        <f t="shared" si="553"/>
        <v/>
      </c>
      <c r="AH1182" s="4" t="str">
        <f t="shared" si="547"/>
        <v/>
      </c>
      <c r="AI1182" s="75" t="str">
        <f t="shared" si="548"/>
        <v/>
      </c>
      <c r="AJ1182" s="75" t="str">
        <f t="shared" si="549"/>
        <v/>
      </c>
    </row>
    <row r="1183" spans="1:36">
      <c r="A1183" s="41" t="str">
        <f t="shared" si="550"/>
        <v/>
      </c>
      <c r="B1183" s="150" t="str">
        <f>IF(ISNUMBER(A1183),INDEX('MetaTrader Import'!$H$13:$J$5893,TRUNC(((A1183-$A$39+1)-1)/3)+1,MOD((A1183-$A$39+1)-1,3)+1),"")</f>
        <v/>
      </c>
      <c r="C1183" s="43" t="str">
        <f t="shared" si="527"/>
        <v/>
      </c>
      <c r="D1183" s="43" t="str">
        <f t="shared" ca="1" si="528"/>
        <v/>
      </c>
      <c r="E1183" s="43" t="str">
        <f t="shared" si="529"/>
        <v/>
      </c>
      <c r="F1183" s="43" t="str">
        <f t="shared" si="530"/>
        <v/>
      </c>
      <c r="G1183" s="43" t="str">
        <f>IF(A1183&lt;&gt;"",IF(A1183&lt;Data!$G$11*0.25,$C$13/$G$32,IF(A1183&gt;Data!$G$11*0.25,$C$13,$C$13*10)),"")</f>
        <v/>
      </c>
      <c r="H1183" s="43" t="str">
        <f>IF(A1183&lt;&gt;"",IF(Data!$G$9="constant",$C$13,IF(Data!$G$9="squeeze",G1183,F1183)),"")</f>
        <v/>
      </c>
      <c r="I1183" s="38" t="str">
        <f ca="1">IF(ISNUMBER(A1183),NORMINV(RAND(),0,IF(AND(Data!$G$9="squeeze",A1183&lt;Data!$G$11*0.25),$H$32,1)*$C$30*$C$13)*($C$14*$C$12),"")</f>
        <v/>
      </c>
      <c r="J1183" s="42" t="str">
        <f ca="1">IFERROR(IF(Data!$C$6="Real",B1183,I1183+J1182+($C$14*$C$12)*(NORMINV(RAND(),$C$15,CHOOSE($G$13,$C$13,F1183,G1183)))),"")</f>
        <v/>
      </c>
      <c r="K1183" s="88" t="str">
        <f>IF(ISNUMBER(A1183), IF($G$16="fixed",$G$17,MIN(H1183*Data!$C$7*$C$16*0.5,$C$17*Data!$C$7))*$C$12,"")</f>
        <v/>
      </c>
      <c r="L1183" s="42" t="str">
        <f t="shared" ca="1" si="554"/>
        <v/>
      </c>
      <c r="M1183" s="44" t="str">
        <f t="shared" ca="1" si="555"/>
        <v/>
      </c>
      <c r="N1183" s="44" t="str">
        <f t="shared" ca="1" si="556"/>
        <v/>
      </c>
      <c r="O1183" s="108" t="str">
        <f t="shared" si="531"/>
        <v/>
      </c>
      <c r="P1183" s="102" t="str">
        <f t="shared" si="532"/>
        <v/>
      </c>
      <c r="Q1183" s="102" t="str">
        <f t="shared" si="533"/>
        <v/>
      </c>
      <c r="R1183" s="120" t="str">
        <f t="shared" si="551"/>
        <v/>
      </c>
      <c r="S1183" s="54" t="str">
        <f t="shared" si="552"/>
        <v/>
      </c>
      <c r="T1183" s="5" t="str">
        <f t="shared" si="534"/>
        <v/>
      </c>
      <c r="U1183" s="152" t="str">
        <f t="shared" si="535"/>
        <v/>
      </c>
      <c r="V1183" s="152" t="str">
        <f t="shared" si="536"/>
        <v/>
      </c>
      <c r="W1183" s="153" t="str">
        <f t="shared" si="537"/>
        <v/>
      </c>
      <c r="X1183" s="153" t="str">
        <f t="shared" si="538"/>
        <v/>
      </c>
      <c r="Y1183" s="153" t="str">
        <f t="shared" si="539"/>
        <v/>
      </c>
      <c r="Z1183" s="153" t="str">
        <f t="shared" si="540"/>
        <v/>
      </c>
      <c r="AA1183" s="152" t="str">
        <f t="shared" si="541"/>
        <v/>
      </c>
      <c r="AB1183" s="152" t="str">
        <f t="shared" si="542"/>
        <v/>
      </c>
      <c r="AC1183" s="154" t="str">
        <f t="shared" si="543"/>
        <v/>
      </c>
      <c r="AD1183" s="154" t="str">
        <f t="shared" si="544"/>
        <v/>
      </c>
      <c r="AE1183" s="3" t="str">
        <f t="shared" si="545"/>
        <v/>
      </c>
      <c r="AF1183" s="3" t="str">
        <f t="shared" si="546"/>
        <v/>
      </c>
      <c r="AG1183" s="3" t="str">
        <f t="shared" si="553"/>
        <v/>
      </c>
      <c r="AH1183" s="4" t="str">
        <f t="shared" si="547"/>
        <v/>
      </c>
      <c r="AI1183" s="75" t="str">
        <f t="shared" si="548"/>
        <v/>
      </c>
      <c r="AJ1183" s="75" t="str">
        <f t="shared" si="549"/>
        <v/>
      </c>
    </row>
    <row r="1184" spans="1:36">
      <c r="A1184" s="41" t="str">
        <f t="shared" si="550"/>
        <v/>
      </c>
      <c r="B1184" s="150" t="str">
        <f>IF(ISNUMBER(A1184),INDEX('MetaTrader Import'!$H$13:$J$5893,TRUNC(((A1184-$A$39+1)-1)/3)+1,MOD((A1184-$A$39+1)-1,3)+1),"")</f>
        <v/>
      </c>
      <c r="C1184" s="43" t="str">
        <f t="shared" si="527"/>
        <v/>
      </c>
      <c r="D1184" s="43" t="str">
        <f t="shared" ca="1" si="528"/>
        <v/>
      </c>
      <c r="E1184" s="43" t="str">
        <f t="shared" si="529"/>
        <v/>
      </c>
      <c r="F1184" s="43" t="str">
        <f t="shared" si="530"/>
        <v/>
      </c>
      <c r="G1184" s="43" t="str">
        <f>IF(A1184&lt;&gt;"",IF(A1184&lt;Data!$G$11*0.25,$C$13/$G$32,IF(A1184&gt;Data!$G$11*0.25,$C$13,$C$13*10)),"")</f>
        <v/>
      </c>
      <c r="H1184" s="43" t="str">
        <f>IF(A1184&lt;&gt;"",IF(Data!$G$9="constant",$C$13,IF(Data!$G$9="squeeze",G1184,F1184)),"")</f>
        <v/>
      </c>
      <c r="I1184" s="38" t="str">
        <f ca="1">IF(ISNUMBER(A1184),NORMINV(RAND(),0,IF(AND(Data!$G$9="squeeze",A1184&lt;Data!$G$11*0.25),$H$32,1)*$C$30*$C$13)*($C$14*$C$12),"")</f>
        <v/>
      </c>
      <c r="J1184" s="42" t="str">
        <f ca="1">IFERROR(IF(Data!$C$6="Real",B1184,I1184+J1183+($C$14*$C$12)*(NORMINV(RAND(),$C$15,CHOOSE($G$13,$C$13,F1184,G1184)))),"")</f>
        <v/>
      </c>
      <c r="K1184" s="88" t="str">
        <f>IF(ISNUMBER(A1184), IF($G$16="fixed",$G$17,MIN(H1184*Data!$C$7*$C$16*0.5,$C$17*Data!$C$7))*$C$12,"")</f>
        <v/>
      </c>
      <c r="L1184" s="42" t="str">
        <f t="shared" ca="1" si="554"/>
        <v/>
      </c>
      <c r="M1184" s="44" t="str">
        <f t="shared" ca="1" si="555"/>
        <v/>
      </c>
      <c r="N1184" s="44" t="str">
        <f t="shared" ca="1" si="556"/>
        <v/>
      </c>
      <c r="O1184" s="108" t="str">
        <f t="shared" si="531"/>
        <v/>
      </c>
      <c r="P1184" s="102" t="str">
        <f t="shared" si="532"/>
        <v/>
      </c>
      <c r="Q1184" s="102" t="str">
        <f t="shared" si="533"/>
        <v/>
      </c>
      <c r="R1184" s="120" t="str">
        <f t="shared" si="551"/>
        <v/>
      </c>
      <c r="S1184" s="54" t="str">
        <f t="shared" si="552"/>
        <v/>
      </c>
      <c r="T1184" s="5" t="str">
        <f t="shared" si="534"/>
        <v/>
      </c>
      <c r="U1184" s="152" t="str">
        <f t="shared" si="535"/>
        <v/>
      </c>
      <c r="V1184" s="152" t="str">
        <f t="shared" si="536"/>
        <v/>
      </c>
      <c r="W1184" s="153" t="str">
        <f t="shared" si="537"/>
        <v/>
      </c>
      <c r="X1184" s="153" t="str">
        <f t="shared" si="538"/>
        <v/>
      </c>
      <c r="Y1184" s="153" t="str">
        <f t="shared" si="539"/>
        <v/>
      </c>
      <c r="Z1184" s="153" t="str">
        <f t="shared" si="540"/>
        <v/>
      </c>
      <c r="AA1184" s="152" t="str">
        <f t="shared" si="541"/>
        <v/>
      </c>
      <c r="AB1184" s="152" t="str">
        <f t="shared" si="542"/>
        <v/>
      </c>
      <c r="AC1184" s="154" t="str">
        <f t="shared" si="543"/>
        <v/>
      </c>
      <c r="AD1184" s="154" t="str">
        <f t="shared" si="544"/>
        <v/>
      </c>
      <c r="AE1184" s="3" t="str">
        <f t="shared" si="545"/>
        <v/>
      </c>
      <c r="AF1184" s="3" t="str">
        <f t="shared" si="546"/>
        <v/>
      </c>
      <c r="AG1184" s="3" t="str">
        <f t="shared" si="553"/>
        <v/>
      </c>
      <c r="AH1184" s="4" t="str">
        <f t="shared" si="547"/>
        <v/>
      </c>
      <c r="AI1184" s="75" t="str">
        <f t="shared" si="548"/>
        <v/>
      </c>
      <c r="AJ1184" s="75" t="str">
        <f t="shared" si="549"/>
        <v/>
      </c>
    </row>
    <row r="1185" spans="1:36">
      <c r="A1185" s="41" t="str">
        <f t="shared" si="550"/>
        <v/>
      </c>
      <c r="B1185" s="150" t="str">
        <f>IF(ISNUMBER(A1185),INDEX('MetaTrader Import'!$H$13:$J$5893,TRUNC(((A1185-$A$39+1)-1)/3)+1,MOD((A1185-$A$39+1)-1,3)+1),"")</f>
        <v/>
      </c>
      <c r="C1185" s="43" t="str">
        <f t="shared" si="527"/>
        <v/>
      </c>
      <c r="D1185" s="43" t="str">
        <f t="shared" ca="1" si="528"/>
        <v/>
      </c>
      <c r="E1185" s="43" t="str">
        <f t="shared" si="529"/>
        <v/>
      </c>
      <c r="F1185" s="43" t="str">
        <f t="shared" si="530"/>
        <v/>
      </c>
      <c r="G1185" s="43" t="str">
        <f>IF(A1185&lt;&gt;"",IF(A1185&lt;Data!$G$11*0.25,$C$13/$G$32,IF(A1185&gt;Data!$G$11*0.25,$C$13,$C$13*10)),"")</f>
        <v/>
      </c>
      <c r="H1185" s="43" t="str">
        <f>IF(A1185&lt;&gt;"",IF(Data!$G$9="constant",$C$13,IF(Data!$G$9="squeeze",G1185,F1185)),"")</f>
        <v/>
      </c>
      <c r="I1185" s="38" t="str">
        <f ca="1">IF(ISNUMBER(A1185),NORMINV(RAND(),0,IF(AND(Data!$G$9="squeeze",A1185&lt;Data!$G$11*0.25),$H$32,1)*$C$30*$C$13)*($C$14*$C$12),"")</f>
        <v/>
      </c>
      <c r="J1185" s="42" t="str">
        <f ca="1">IFERROR(IF(Data!$C$6="Real",B1185,I1185+J1184+($C$14*$C$12)*(NORMINV(RAND(),$C$15,CHOOSE($G$13,$C$13,F1185,G1185)))),"")</f>
        <v/>
      </c>
      <c r="K1185" s="88" t="str">
        <f>IF(ISNUMBER(A1185), IF($G$16="fixed",$G$17,MIN(H1185*Data!$C$7*$C$16*0.5,$C$17*Data!$C$7))*$C$12,"")</f>
        <v/>
      </c>
      <c r="L1185" s="42" t="str">
        <f t="shared" ca="1" si="554"/>
        <v/>
      </c>
      <c r="M1185" s="44" t="str">
        <f t="shared" ca="1" si="555"/>
        <v/>
      </c>
      <c r="N1185" s="44" t="str">
        <f t="shared" ca="1" si="556"/>
        <v/>
      </c>
      <c r="O1185" s="108" t="str">
        <f t="shared" si="531"/>
        <v/>
      </c>
      <c r="P1185" s="102" t="str">
        <f t="shared" si="532"/>
        <v/>
      </c>
      <c r="Q1185" s="102" t="str">
        <f t="shared" si="533"/>
        <v/>
      </c>
      <c r="R1185" s="120" t="str">
        <f t="shared" si="551"/>
        <v/>
      </c>
      <c r="S1185" s="54" t="str">
        <f t="shared" si="552"/>
        <v/>
      </c>
      <c r="T1185" s="5" t="str">
        <f t="shared" si="534"/>
        <v/>
      </c>
      <c r="U1185" s="152" t="str">
        <f t="shared" si="535"/>
        <v/>
      </c>
      <c r="V1185" s="152" t="str">
        <f t="shared" si="536"/>
        <v/>
      </c>
      <c r="W1185" s="153" t="str">
        <f t="shared" si="537"/>
        <v/>
      </c>
      <c r="X1185" s="153" t="str">
        <f t="shared" si="538"/>
        <v/>
      </c>
      <c r="Y1185" s="153" t="str">
        <f t="shared" si="539"/>
        <v/>
      </c>
      <c r="Z1185" s="153" t="str">
        <f t="shared" si="540"/>
        <v/>
      </c>
      <c r="AA1185" s="152" t="str">
        <f t="shared" si="541"/>
        <v/>
      </c>
      <c r="AB1185" s="152" t="str">
        <f t="shared" si="542"/>
        <v/>
      </c>
      <c r="AC1185" s="154" t="str">
        <f t="shared" si="543"/>
        <v/>
      </c>
      <c r="AD1185" s="154" t="str">
        <f t="shared" si="544"/>
        <v/>
      </c>
      <c r="AE1185" s="3" t="str">
        <f t="shared" si="545"/>
        <v/>
      </c>
      <c r="AF1185" s="3" t="str">
        <f t="shared" si="546"/>
        <v/>
      </c>
      <c r="AG1185" s="3" t="str">
        <f t="shared" si="553"/>
        <v/>
      </c>
      <c r="AH1185" s="4" t="str">
        <f t="shared" si="547"/>
        <v/>
      </c>
      <c r="AI1185" s="75" t="str">
        <f t="shared" si="548"/>
        <v/>
      </c>
      <c r="AJ1185" s="75" t="str">
        <f t="shared" si="549"/>
        <v/>
      </c>
    </row>
    <row r="1186" spans="1:36">
      <c r="A1186" s="41" t="str">
        <f t="shared" si="550"/>
        <v/>
      </c>
      <c r="B1186" s="150" t="str">
        <f>IF(ISNUMBER(A1186),INDEX('MetaTrader Import'!$H$13:$J$5893,TRUNC(((A1186-$A$39+1)-1)/3)+1,MOD((A1186-$A$39+1)-1,3)+1),"")</f>
        <v/>
      </c>
      <c r="C1186" s="43" t="str">
        <f t="shared" si="527"/>
        <v/>
      </c>
      <c r="D1186" s="43" t="str">
        <f t="shared" ca="1" si="528"/>
        <v/>
      </c>
      <c r="E1186" s="43" t="str">
        <f t="shared" si="529"/>
        <v/>
      </c>
      <c r="F1186" s="43" t="str">
        <f t="shared" si="530"/>
        <v/>
      </c>
      <c r="G1186" s="43" t="str">
        <f>IF(A1186&lt;&gt;"",IF(A1186&lt;Data!$G$11*0.25,$C$13/$G$32,IF(A1186&gt;Data!$G$11*0.25,$C$13,$C$13*10)),"")</f>
        <v/>
      </c>
      <c r="H1186" s="43" t="str">
        <f>IF(A1186&lt;&gt;"",IF(Data!$G$9="constant",$C$13,IF(Data!$G$9="squeeze",G1186,F1186)),"")</f>
        <v/>
      </c>
      <c r="I1186" s="38" t="str">
        <f ca="1">IF(ISNUMBER(A1186),NORMINV(RAND(),0,IF(AND(Data!$G$9="squeeze",A1186&lt;Data!$G$11*0.25),$H$32,1)*$C$30*$C$13)*($C$14*$C$12),"")</f>
        <v/>
      </c>
      <c r="J1186" s="42" t="str">
        <f ca="1">IFERROR(IF(Data!$C$6="Real",B1186,I1186+J1185+($C$14*$C$12)*(NORMINV(RAND(),$C$15,CHOOSE($G$13,$C$13,F1186,G1186)))),"")</f>
        <v/>
      </c>
      <c r="K1186" s="88" t="str">
        <f>IF(ISNUMBER(A1186), IF($G$16="fixed",$G$17,MIN(H1186*Data!$C$7*$C$16*0.5,$C$17*Data!$C$7))*$C$12,"")</f>
        <v/>
      </c>
      <c r="L1186" s="42" t="str">
        <f t="shared" ca="1" si="554"/>
        <v/>
      </c>
      <c r="M1186" s="44" t="str">
        <f t="shared" ca="1" si="555"/>
        <v/>
      </c>
      <c r="N1186" s="44" t="str">
        <f t="shared" ca="1" si="556"/>
        <v/>
      </c>
      <c r="O1186" s="108" t="str">
        <f t="shared" si="531"/>
        <v/>
      </c>
      <c r="P1186" s="102" t="str">
        <f t="shared" si="532"/>
        <v/>
      </c>
      <c r="Q1186" s="102" t="str">
        <f t="shared" si="533"/>
        <v/>
      </c>
      <c r="R1186" s="120" t="str">
        <f t="shared" si="551"/>
        <v/>
      </c>
      <c r="S1186" s="54" t="str">
        <f t="shared" si="552"/>
        <v/>
      </c>
      <c r="T1186" s="5" t="str">
        <f t="shared" si="534"/>
        <v/>
      </c>
      <c r="U1186" s="152" t="str">
        <f t="shared" si="535"/>
        <v/>
      </c>
      <c r="V1186" s="152" t="str">
        <f t="shared" si="536"/>
        <v/>
      </c>
      <c r="W1186" s="153" t="str">
        <f t="shared" si="537"/>
        <v/>
      </c>
      <c r="X1186" s="153" t="str">
        <f t="shared" si="538"/>
        <v/>
      </c>
      <c r="Y1186" s="153" t="str">
        <f t="shared" si="539"/>
        <v/>
      </c>
      <c r="Z1186" s="153" t="str">
        <f t="shared" si="540"/>
        <v/>
      </c>
      <c r="AA1186" s="152" t="str">
        <f t="shared" si="541"/>
        <v/>
      </c>
      <c r="AB1186" s="152" t="str">
        <f t="shared" si="542"/>
        <v/>
      </c>
      <c r="AC1186" s="154" t="str">
        <f t="shared" si="543"/>
        <v/>
      </c>
      <c r="AD1186" s="154" t="str">
        <f t="shared" si="544"/>
        <v/>
      </c>
      <c r="AE1186" s="3" t="str">
        <f t="shared" si="545"/>
        <v/>
      </c>
      <c r="AF1186" s="3" t="str">
        <f t="shared" si="546"/>
        <v/>
      </c>
      <c r="AG1186" s="3" t="str">
        <f t="shared" si="553"/>
        <v/>
      </c>
      <c r="AH1186" s="4" t="str">
        <f t="shared" si="547"/>
        <v/>
      </c>
      <c r="AI1186" s="75" t="str">
        <f t="shared" si="548"/>
        <v/>
      </c>
      <c r="AJ1186" s="75" t="str">
        <f t="shared" si="549"/>
        <v/>
      </c>
    </row>
    <row r="1187" spans="1:36">
      <c r="A1187" s="41" t="str">
        <f t="shared" si="550"/>
        <v/>
      </c>
      <c r="B1187" s="150" t="str">
        <f>IF(ISNUMBER(A1187),INDEX('MetaTrader Import'!$H$13:$J$5893,TRUNC(((A1187-$A$39+1)-1)/3)+1,MOD((A1187-$A$39+1)-1,3)+1),"")</f>
        <v/>
      </c>
      <c r="C1187" s="43" t="str">
        <f t="shared" si="527"/>
        <v/>
      </c>
      <c r="D1187" s="43" t="str">
        <f t="shared" ca="1" si="528"/>
        <v/>
      </c>
      <c r="E1187" s="43" t="str">
        <f t="shared" si="529"/>
        <v/>
      </c>
      <c r="F1187" s="43" t="str">
        <f t="shared" si="530"/>
        <v/>
      </c>
      <c r="G1187" s="43" t="str">
        <f>IF(A1187&lt;&gt;"",IF(A1187&lt;Data!$G$11*0.25,$C$13/$G$32,IF(A1187&gt;Data!$G$11*0.25,$C$13,$C$13*10)),"")</f>
        <v/>
      </c>
      <c r="H1187" s="43" t="str">
        <f>IF(A1187&lt;&gt;"",IF(Data!$G$9="constant",$C$13,IF(Data!$G$9="squeeze",G1187,F1187)),"")</f>
        <v/>
      </c>
      <c r="I1187" s="38" t="str">
        <f ca="1">IF(ISNUMBER(A1187),NORMINV(RAND(),0,IF(AND(Data!$G$9="squeeze",A1187&lt;Data!$G$11*0.25),$H$32,1)*$C$30*$C$13)*($C$14*$C$12),"")</f>
        <v/>
      </c>
      <c r="J1187" s="42" t="str">
        <f ca="1">IFERROR(IF(Data!$C$6="Real",B1187,I1187+J1186+($C$14*$C$12)*(NORMINV(RAND(),$C$15,CHOOSE($G$13,$C$13,F1187,G1187)))),"")</f>
        <v/>
      </c>
      <c r="K1187" s="88" t="str">
        <f>IF(ISNUMBER(A1187), IF($G$16="fixed",$G$17,MIN(H1187*Data!$C$7*$C$16*0.5,$C$17*Data!$C$7))*$C$12,"")</f>
        <v/>
      </c>
      <c r="L1187" s="42" t="str">
        <f t="shared" ca="1" si="554"/>
        <v/>
      </c>
      <c r="M1187" s="44" t="str">
        <f t="shared" ca="1" si="555"/>
        <v/>
      </c>
      <c r="N1187" s="44" t="str">
        <f t="shared" ca="1" si="556"/>
        <v/>
      </c>
      <c r="O1187" s="108" t="str">
        <f t="shared" si="531"/>
        <v/>
      </c>
      <c r="P1187" s="102" t="str">
        <f t="shared" si="532"/>
        <v/>
      </c>
      <c r="Q1187" s="102" t="str">
        <f t="shared" si="533"/>
        <v/>
      </c>
      <c r="R1187" s="120" t="str">
        <f t="shared" si="551"/>
        <v/>
      </c>
      <c r="S1187" s="54" t="str">
        <f t="shared" si="552"/>
        <v/>
      </c>
      <c r="T1187" s="5" t="str">
        <f t="shared" si="534"/>
        <v/>
      </c>
      <c r="U1187" s="152" t="str">
        <f t="shared" si="535"/>
        <v/>
      </c>
      <c r="V1187" s="152" t="str">
        <f t="shared" si="536"/>
        <v/>
      </c>
      <c r="W1187" s="153" t="str">
        <f t="shared" si="537"/>
        <v/>
      </c>
      <c r="X1187" s="153" t="str">
        <f t="shared" si="538"/>
        <v/>
      </c>
      <c r="Y1187" s="153" t="str">
        <f t="shared" si="539"/>
        <v/>
      </c>
      <c r="Z1187" s="153" t="str">
        <f t="shared" si="540"/>
        <v/>
      </c>
      <c r="AA1187" s="152" t="str">
        <f t="shared" si="541"/>
        <v/>
      </c>
      <c r="AB1187" s="152" t="str">
        <f t="shared" si="542"/>
        <v/>
      </c>
      <c r="AC1187" s="154" t="str">
        <f t="shared" si="543"/>
        <v/>
      </c>
      <c r="AD1187" s="154" t="str">
        <f t="shared" si="544"/>
        <v/>
      </c>
      <c r="AE1187" s="3" t="str">
        <f t="shared" si="545"/>
        <v/>
      </c>
      <c r="AF1187" s="3" t="str">
        <f t="shared" si="546"/>
        <v/>
      </c>
      <c r="AG1187" s="3" t="str">
        <f t="shared" si="553"/>
        <v/>
      </c>
      <c r="AH1187" s="4" t="str">
        <f t="shared" si="547"/>
        <v/>
      </c>
      <c r="AI1187" s="75" t="str">
        <f t="shared" si="548"/>
        <v/>
      </c>
      <c r="AJ1187" s="75" t="str">
        <f t="shared" si="549"/>
        <v/>
      </c>
    </row>
    <row r="1188" spans="1:36">
      <c r="A1188" s="41" t="str">
        <f t="shared" si="550"/>
        <v/>
      </c>
      <c r="B1188" s="150" t="str">
        <f>IF(ISNUMBER(A1188),INDEX('MetaTrader Import'!$H$13:$J$5893,TRUNC(((A1188-$A$39+1)-1)/3)+1,MOD((A1188-$A$39+1)-1,3)+1),"")</f>
        <v/>
      </c>
      <c r="C1188" s="43" t="str">
        <f t="shared" si="527"/>
        <v/>
      </c>
      <c r="D1188" s="43" t="str">
        <f t="shared" ca="1" si="528"/>
        <v/>
      </c>
      <c r="E1188" s="43" t="str">
        <f t="shared" si="529"/>
        <v/>
      </c>
      <c r="F1188" s="43" t="str">
        <f t="shared" si="530"/>
        <v/>
      </c>
      <c r="G1188" s="43" t="str">
        <f>IF(A1188&lt;&gt;"",IF(A1188&lt;Data!$G$11*0.25,$C$13/$G$32,IF(A1188&gt;Data!$G$11*0.25,$C$13,$C$13*10)),"")</f>
        <v/>
      </c>
      <c r="H1188" s="43" t="str">
        <f>IF(A1188&lt;&gt;"",IF(Data!$G$9="constant",$C$13,IF(Data!$G$9="squeeze",G1188,F1188)),"")</f>
        <v/>
      </c>
      <c r="I1188" s="38" t="str">
        <f ca="1">IF(ISNUMBER(A1188),NORMINV(RAND(),0,IF(AND(Data!$G$9="squeeze",A1188&lt;Data!$G$11*0.25),$H$32,1)*$C$30*$C$13)*($C$14*$C$12),"")</f>
        <v/>
      </c>
      <c r="J1188" s="42" t="str">
        <f ca="1">IFERROR(IF(Data!$C$6="Real",B1188,I1188+J1187+($C$14*$C$12)*(NORMINV(RAND(),$C$15,CHOOSE($G$13,$C$13,F1188,G1188)))),"")</f>
        <v/>
      </c>
      <c r="K1188" s="88" t="str">
        <f>IF(ISNUMBER(A1188), IF($G$16="fixed",$G$17,MIN(H1188*Data!$C$7*$C$16*0.5,$C$17*Data!$C$7))*$C$12,"")</f>
        <v/>
      </c>
      <c r="L1188" s="42" t="str">
        <f t="shared" ca="1" si="554"/>
        <v/>
      </c>
      <c r="M1188" s="44" t="str">
        <f t="shared" ca="1" si="555"/>
        <v/>
      </c>
      <c r="N1188" s="44" t="str">
        <f t="shared" ca="1" si="556"/>
        <v/>
      </c>
      <c r="O1188" s="108" t="str">
        <f t="shared" si="531"/>
        <v/>
      </c>
      <c r="P1188" s="102" t="str">
        <f t="shared" si="532"/>
        <v/>
      </c>
      <c r="Q1188" s="102" t="str">
        <f t="shared" si="533"/>
        <v/>
      </c>
      <c r="R1188" s="120" t="str">
        <f t="shared" si="551"/>
        <v/>
      </c>
      <c r="S1188" s="54" t="str">
        <f t="shared" si="552"/>
        <v/>
      </c>
      <c r="T1188" s="5" t="str">
        <f t="shared" si="534"/>
        <v/>
      </c>
      <c r="U1188" s="152" t="str">
        <f t="shared" si="535"/>
        <v/>
      </c>
      <c r="V1188" s="152" t="str">
        <f t="shared" si="536"/>
        <v/>
      </c>
      <c r="W1188" s="153" t="str">
        <f t="shared" si="537"/>
        <v/>
      </c>
      <c r="X1188" s="153" t="str">
        <f t="shared" si="538"/>
        <v/>
      </c>
      <c r="Y1188" s="153" t="str">
        <f t="shared" si="539"/>
        <v/>
      </c>
      <c r="Z1188" s="153" t="str">
        <f t="shared" si="540"/>
        <v/>
      </c>
      <c r="AA1188" s="152" t="str">
        <f t="shared" si="541"/>
        <v/>
      </c>
      <c r="AB1188" s="152" t="str">
        <f t="shared" si="542"/>
        <v/>
      </c>
      <c r="AC1188" s="154" t="str">
        <f t="shared" si="543"/>
        <v/>
      </c>
      <c r="AD1188" s="154" t="str">
        <f t="shared" si="544"/>
        <v/>
      </c>
      <c r="AE1188" s="3" t="str">
        <f t="shared" si="545"/>
        <v/>
      </c>
      <c r="AF1188" s="3" t="str">
        <f t="shared" si="546"/>
        <v/>
      </c>
      <c r="AG1188" s="3" t="str">
        <f t="shared" si="553"/>
        <v/>
      </c>
      <c r="AH1188" s="4" t="str">
        <f t="shared" si="547"/>
        <v/>
      </c>
      <c r="AI1188" s="75" t="str">
        <f t="shared" si="548"/>
        <v/>
      </c>
      <c r="AJ1188" s="75" t="str">
        <f t="shared" si="549"/>
        <v/>
      </c>
    </row>
    <row r="1189" spans="1:36">
      <c r="A1189" s="41" t="str">
        <f t="shared" si="550"/>
        <v/>
      </c>
      <c r="B1189" s="150" t="str">
        <f>IF(ISNUMBER(A1189),INDEX('MetaTrader Import'!$H$13:$J$5893,TRUNC(((A1189-$A$39+1)-1)/3)+1,MOD((A1189-$A$39+1)-1,3)+1),"")</f>
        <v/>
      </c>
      <c r="C1189" s="43" t="str">
        <f t="shared" si="527"/>
        <v/>
      </c>
      <c r="D1189" s="43" t="str">
        <f t="shared" ca="1" si="528"/>
        <v/>
      </c>
      <c r="E1189" s="43" t="str">
        <f t="shared" si="529"/>
        <v/>
      </c>
      <c r="F1189" s="43" t="str">
        <f t="shared" si="530"/>
        <v/>
      </c>
      <c r="G1189" s="43" t="str">
        <f>IF(A1189&lt;&gt;"",IF(A1189&lt;Data!$G$11*0.25,$C$13/$G$32,IF(A1189&gt;Data!$G$11*0.25,$C$13,$C$13*10)),"")</f>
        <v/>
      </c>
      <c r="H1189" s="43" t="str">
        <f>IF(A1189&lt;&gt;"",IF(Data!$G$9="constant",$C$13,IF(Data!$G$9="squeeze",G1189,F1189)),"")</f>
        <v/>
      </c>
      <c r="I1189" s="38" t="str">
        <f ca="1">IF(ISNUMBER(A1189),NORMINV(RAND(),0,IF(AND(Data!$G$9="squeeze",A1189&lt;Data!$G$11*0.25),$H$32,1)*$C$30*$C$13)*($C$14*$C$12),"")</f>
        <v/>
      </c>
      <c r="J1189" s="42" t="str">
        <f ca="1">IFERROR(IF(Data!$C$6="Real",B1189,I1189+J1188+($C$14*$C$12)*(NORMINV(RAND(),$C$15,CHOOSE($G$13,$C$13,F1189,G1189)))),"")</f>
        <v/>
      </c>
      <c r="K1189" s="88" t="str">
        <f>IF(ISNUMBER(A1189), IF($G$16="fixed",$G$17,MIN(H1189*Data!$C$7*$C$16*0.5,$C$17*Data!$C$7))*$C$12,"")</f>
        <v/>
      </c>
      <c r="L1189" s="42" t="str">
        <f t="shared" ca="1" si="554"/>
        <v/>
      </c>
      <c r="M1189" s="44" t="str">
        <f t="shared" ca="1" si="555"/>
        <v/>
      </c>
      <c r="N1189" s="44" t="str">
        <f t="shared" ca="1" si="556"/>
        <v/>
      </c>
      <c r="O1189" s="108" t="str">
        <f t="shared" si="531"/>
        <v/>
      </c>
      <c r="P1189" s="102" t="str">
        <f t="shared" si="532"/>
        <v/>
      </c>
      <c r="Q1189" s="102" t="str">
        <f t="shared" si="533"/>
        <v/>
      </c>
      <c r="R1189" s="120" t="str">
        <f t="shared" si="551"/>
        <v/>
      </c>
      <c r="S1189" s="54" t="str">
        <f t="shared" si="552"/>
        <v/>
      </c>
      <c r="T1189" s="5" t="str">
        <f t="shared" si="534"/>
        <v/>
      </c>
      <c r="U1189" s="152" t="str">
        <f t="shared" si="535"/>
        <v/>
      </c>
      <c r="V1189" s="152" t="str">
        <f t="shared" si="536"/>
        <v/>
      </c>
      <c r="W1189" s="153" t="str">
        <f t="shared" si="537"/>
        <v/>
      </c>
      <c r="X1189" s="153" t="str">
        <f t="shared" si="538"/>
        <v/>
      </c>
      <c r="Y1189" s="153" t="str">
        <f t="shared" si="539"/>
        <v/>
      </c>
      <c r="Z1189" s="153" t="str">
        <f t="shared" si="540"/>
        <v/>
      </c>
      <c r="AA1189" s="152" t="str">
        <f t="shared" si="541"/>
        <v/>
      </c>
      <c r="AB1189" s="152" t="str">
        <f t="shared" si="542"/>
        <v/>
      </c>
      <c r="AC1189" s="154" t="str">
        <f t="shared" si="543"/>
        <v/>
      </c>
      <c r="AD1189" s="154" t="str">
        <f t="shared" si="544"/>
        <v/>
      </c>
      <c r="AE1189" s="3" t="str">
        <f t="shared" si="545"/>
        <v/>
      </c>
      <c r="AF1189" s="3" t="str">
        <f t="shared" si="546"/>
        <v/>
      </c>
      <c r="AG1189" s="3" t="str">
        <f t="shared" si="553"/>
        <v/>
      </c>
      <c r="AH1189" s="4" t="str">
        <f t="shared" si="547"/>
        <v/>
      </c>
      <c r="AI1189" s="75" t="str">
        <f t="shared" si="548"/>
        <v/>
      </c>
      <c r="AJ1189" s="75" t="str">
        <f t="shared" si="549"/>
        <v/>
      </c>
    </row>
    <row r="1190" spans="1:36">
      <c r="A1190" s="41" t="str">
        <f t="shared" si="550"/>
        <v/>
      </c>
      <c r="B1190" s="150" t="str">
        <f>IF(ISNUMBER(A1190),INDEX('MetaTrader Import'!$H$13:$J$5893,TRUNC(((A1190-$A$39+1)-1)/3)+1,MOD((A1190-$A$39+1)-1,3)+1),"")</f>
        <v/>
      </c>
      <c r="C1190" s="43" t="str">
        <f t="shared" si="527"/>
        <v/>
      </c>
      <c r="D1190" s="43" t="str">
        <f t="shared" ca="1" si="528"/>
        <v/>
      </c>
      <c r="E1190" s="43" t="str">
        <f t="shared" si="529"/>
        <v/>
      </c>
      <c r="F1190" s="43" t="str">
        <f t="shared" si="530"/>
        <v/>
      </c>
      <c r="G1190" s="43" t="str">
        <f>IF(A1190&lt;&gt;"",IF(A1190&lt;Data!$G$11*0.25,$C$13/$G$32,IF(A1190&gt;Data!$G$11*0.25,$C$13,$C$13*10)),"")</f>
        <v/>
      </c>
      <c r="H1190" s="43" t="str">
        <f>IF(A1190&lt;&gt;"",IF(Data!$G$9="constant",$C$13,IF(Data!$G$9="squeeze",G1190,F1190)),"")</f>
        <v/>
      </c>
      <c r="I1190" s="38" t="str">
        <f ca="1">IF(ISNUMBER(A1190),NORMINV(RAND(),0,IF(AND(Data!$G$9="squeeze",A1190&lt;Data!$G$11*0.25),$H$32,1)*$C$30*$C$13)*($C$14*$C$12),"")</f>
        <v/>
      </c>
      <c r="J1190" s="42" t="str">
        <f ca="1">IFERROR(IF(Data!$C$6="Real",B1190,I1190+J1189+($C$14*$C$12)*(NORMINV(RAND(),$C$15,CHOOSE($G$13,$C$13,F1190,G1190)))),"")</f>
        <v/>
      </c>
      <c r="K1190" s="88" t="str">
        <f>IF(ISNUMBER(A1190), IF($G$16="fixed",$G$17,MIN(H1190*Data!$C$7*$C$16*0.5,$C$17*Data!$C$7))*$C$12,"")</f>
        <v/>
      </c>
      <c r="L1190" s="42" t="str">
        <f t="shared" ca="1" si="554"/>
        <v/>
      </c>
      <c r="M1190" s="44" t="str">
        <f t="shared" ca="1" si="555"/>
        <v/>
      </c>
      <c r="N1190" s="44" t="str">
        <f t="shared" ca="1" si="556"/>
        <v/>
      </c>
      <c r="O1190" s="108" t="str">
        <f t="shared" si="531"/>
        <v/>
      </c>
      <c r="P1190" s="102" t="str">
        <f t="shared" si="532"/>
        <v/>
      </c>
      <c r="Q1190" s="102" t="str">
        <f t="shared" si="533"/>
        <v/>
      </c>
      <c r="R1190" s="120" t="str">
        <f t="shared" si="551"/>
        <v/>
      </c>
      <c r="S1190" s="54" t="str">
        <f t="shared" si="552"/>
        <v/>
      </c>
      <c r="T1190" s="5" t="str">
        <f t="shared" si="534"/>
        <v/>
      </c>
      <c r="U1190" s="152" t="str">
        <f t="shared" si="535"/>
        <v/>
      </c>
      <c r="V1190" s="152" t="str">
        <f t="shared" si="536"/>
        <v/>
      </c>
      <c r="W1190" s="153" t="str">
        <f t="shared" si="537"/>
        <v/>
      </c>
      <c r="X1190" s="153" t="str">
        <f t="shared" si="538"/>
        <v/>
      </c>
      <c r="Y1190" s="153" t="str">
        <f t="shared" si="539"/>
        <v/>
      </c>
      <c r="Z1190" s="153" t="str">
        <f t="shared" si="540"/>
        <v/>
      </c>
      <c r="AA1190" s="152" t="str">
        <f t="shared" si="541"/>
        <v/>
      </c>
      <c r="AB1190" s="152" t="str">
        <f t="shared" si="542"/>
        <v/>
      </c>
      <c r="AC1190" s="154" t="str">
        <f t="shared" si="543"/>
        <v/>
      </c>
      <c r="AD1190" s="154" t="str">
        <f t="shared" si="544"/>
        <v/>
      </c>
      <c r="AE1190" s="3" t="str">
        <f t="shared" si="545"/>
        <v/>
      </c>
      <c r="AF1190" s="3" t="str">
        <f t="shared" si="546"/>
        <v/>
      </c>
      <c r="AG1190" s="3" t="str">
        <f t="shared" si="553"/>
        <v/>
      </c>
      <c r="AH1190" s="4" t="str">
        <f t="shared" si="547"/>
        <v/>
      </c>
      <c r="AI1190" s="75" t="str">
        <f t="shared" si="548"/>
        <v/>
      </c>
      <c r="AJ1190" s="75" t="str">
        <f t="shared" si="549"/>
        <v/>
      </c>
    </row>
    <row r="1191" spans="1:36">
      <c r="A1191" s="41" t="str">
        <f t="shared" si="550"/>
        <v/>
      </c>
      <c r="B1191" s="150" t="str">
        <f>IF(ISNUMBER(A1191),INDEX('MetaTrader Import'!$H$13:$J$5893,TRUNC(((A1191-$A$39+1)-1)/3)+1,MOD((A1191-$A$39+1)-1,3)+1),"")</f>
        <v/>
      </c>
      <c r="C1191" s="43" t="str">
        <f t="shared" si="527"/>
        <v/>
      </c>
      <c r="D1191" s="43" t="str">
        <f t="shared" ca="1" si="528"/>
        <v/>
      </c>
      <c r="E1191" s="43" t="str">
        <f t="shared" si="529"/>
        <v/>
      </c>
      <c r="F1191" s="43" t="str">
        <f t="shared" si="530"/>
        <v/>
      </c>
      <c r="G1191" s="43" t="str">
        <f>IF(A1191&lt;&gt;"",IF(A1191&lt;Data!$G$11*0.25,$C$13/$G$32,IF(A1191&gt;Data!$G$11*0.25,$C$13,$C$13*10)),"")</f>
        <v/>
      </c>
      <c r="H1191" s="43" t="str">
        <f>IF(A1191&lt;&gt;"",IF(Data!$G$9="constant",$C$13,IF(Data!$G$9="squeeze",G1191,F1191)),"")</f>
        <v/>
      </c>
      <c r="I1191" s="38" t="str">
        <f ca="1">IF(ISNUMBER(A1191),NORMINV(RAND(),0,IF(AND(Data!$G$9="squeeze",A1191&lt;Data!$G$11*0.25),$H$32,1)*$C$30*$C$13)*($C$14*$C$12),"")</f>
        <v/>
      </c>
      <c r="J1191" s="42" t="str">
        <f ca="1">IFERROR(IF(Data!$C$6="Real",B1191,I1191+J1190+($C$14*$C$12)*(NORMINV(RAND(),$C$15,CHOOSE($G$13,$C$13,F1191,G1191)))),"")</f>
        <v/>
      </c>
      <c r="K1191" s="88" t="str">
        <f>IF(ISNUMBER(A1191), IF($G$16="fixed",$G$17,MIN(H1191*Data!$C$7*$C$16*0.5,$C$17*Data!$C$7))*$C$12,"")</f>
        <v/>
      </c>
      <c r="L1191" s="42" t="str">
        <f t="shared" ca="1" si="554"/>
        <v/>
      </c>
      <c r="M1191" s="44" t="str">
        <f t="shared" ca="1" si="555"/>
        <v/>
      </c>
      <c r="N1191" s="44" t="str">
        <f t="shared" ca="1" si="556"/>
        <v/>
      </c>
      <c r="O1191" s="108" t="str">
        <f t="shared" si="531"/>
        <v/>
      </c>
      <c r="P1191" s="102" t="str">
        <f t="shared" si="532"/>
        <v/>
      </c>
      <c r="Q1191" s="102" t="str">
        <f t="shared" si="533"/>
        <v/>
      </c>
      <c r="R1191" s="120" t="str">
        <f t="shared" si="551"/>
        <v/>
      </c>
      <c r="S1191" s="54" t="str">
        <f t="shared" si="552"/>
        <v/>
      </c>
      <c r="T1191" s="5" t="str">
        <f t="shared" si="534"/>
        <v/>
      </c>
      <c r="U1191" s="152" t="str">
        <f t="shared" si="535"/>
        <v/>
      </c>
      <c r="V1191" s="152" t="str">
        <f t="shared" si="536"/>
        <v/>
      </c>
      <c r="W1191" s="153" t="str">
        <f t="shared" si="537"/>
        <v/>
      </c>
      <c r="X1191" s="153" t="str">
        <f t="shared" si="538"/>
        <v/>
      </c>
      <c r="Y1191" s="153" t="str">
        <f t="shared" si="539"/>
        <v/>
      </c>
      <c r="Z1191" s="153" t="str">
        <f t="shared" si="540"/>
        <v/>
      </c>
      <c r="AA1191" s="152" t="str">
        <f t="shared" si="541"/>
        <v/>
      </c>
      <c r="AB1191" s="152" t="str">
        <f t="shared" si="542"/>
        <v/>
      </c>
      <c r="AC1191" s="154" t="str">
        <f t="shared" si="543"/>
        <v/>
      </c>
      <c r="AD1191" s="154" t="str">
        <f t="shared" si="544"/>
        <v/>
      </c>
      <c r="AE1191" s="3" t="str">
        <f t="shared" si="545"/>
        <v/>
      </c>
      <c r="AF1191" s="3" t="str">
        <f t="shared" si="546"/>
        <v/>
      </c>
      <c r="AG1191" s="3" t="str">
        <f t="shared" si="553"/>
        <v/>
      </c>
      <c r="AH1191" s="4" t="str">
        <f t="shared" si="547"/>
        <v/>
      </c>
      <c r="AI1191" s="75" t="str">
        <f t="shared" si="548"/>
        <v/>
      </c>
      <c r="AJ1191" s="75" t="str">
        <f t="shared" si="549"/>
        <v/>
      </c>
    </row>
    <row r="1192" spans="1:36">
      <c r="A1192" s="41" t="str">
        <f t="shared" si="550"/>
        <v/>
      </c>
      <c r="B1192" s="150" t="str">
        <f>IF(ISNUMBER(A1192),INDEX('MetaTrader Import'!$H$13:$J$5893,TRUNC(((A1192-$A$39+1)-1)/3)+1,MOD((A1192-$A$39+1)-1,3)+1),"")</f>
        <v/>
      </c>
      <c r="C1192" s="43" t="str">
        <f t="shared" si="527"/>
        <v/>
      </c>
      <c r="D1192" s="43" t="str">
        <f t="shared" ca="1" si="528"/>
        <v/>
      </c>
      <c r="E1192" s="43" t="str">
        <f t="shared" si="529"/>
        <v/>
      </c>
      <c r="F1192" s="43" t="str">
        <f t="shared" si="530"/>
        <v/>
      </c>
      <c r="G1192" s="43" t="str">
        <f>IF(A1192&lt;&gt;"",IF(A1192&lt;Data!$G$11*0.25,$C$13/$G$32,IF(A1192&gt;Data!$G$11*0.25,$C$13,$C$13*10)),"")</f>
        <v/>
      </c>
      <c r="H1192" s="43" t="str">
        <f>IF(A1192&lt;&gt;"",IF(Data!$G$9="constant",$C$13,IF(Data!$G$9="squeeze",G1192,F1192)),"")</f>
        <v/>
      </c>
      <c r="I1192" s="38" t="str">
        <f ca="1">IF(ISNUMBER(A1192),NORMINV(RAND(),0,IF(AND(Data!$G$9="squeeze",A1192&lt;Data!$G$11*0.25),$H$32,1)*$C$30*$C$13)*($C$14*$C$12),"")</f>
        <v/>
      </c>
      <c r="J1192" s="42" t="str">
        <f ca="1">IFERROR(IF(Data!$C$6="Real",B1192,I1192+J1191+($C$14*$C$12)*(NORMINV(RAND(),$C$15,CHOOSE($G$13,$C$13,F1192,G1192)))),"")</f>
        <v/>
      </c>
      <c r="K1192" s="88" t="str">
        <f>IF(ISNUMBER(A1192), IF($G$16="fixed",$G$17,MIN(H1192*Data!$C$7*$C$16*0.5,$C$17*Data!$C$7))*$C$12,"")</f>
        <v/>
      </c>
      <c r="L1192" s="42" t="str">
        <f t="shared" ca="1" si="554"/>
        <v/>
      </c>
      <c r="M1192" s="44" t="str">
        <f t="shared" ca="1" si="555"/>
        <v/>
      </c>
      <c r="N1192" s="44" t="str">
        <f t="shared" ca="1" si="556"/>
        <v/>
      </c>
      <c r="O1192" s="108" t="str">
        <f t="shared" si="531"/>
        <v/>
      </c>
      <c r="P1192" s="102" t="str">
        <f t="shared" si="532"/>
        <v/>
      </c>
      <c r="Q1192" s="102" t="str">
        <f t="shared" si="533"/>
        <v/>
      </c>
      <c r="R1192" s="120" t="str">
        <f t="shared" si="551"/>
        <v/>
      </c>
      <c r="S1192" s="54" t="str">
        <f t="shared" si="552"/>
        <v/>
      </c>
      <c r="T1192" s="5" t="str">
        <f t="shared" si="534"/>
        <v/>
      </c>
      <c r="U1192" s="152" t="str">
        <f t="shared" si="535"/>
        <v/>
      </c>
      <c r="V1192" s="152" t="str">
        <f t="shared" si="536"/>
        <v/>
      </c>
      <c r="W1192" s="153" t="str">
        <f t="shared" si="537"/>
        <v/>
      </c>
      <c r="X1192" s="153" t="str">
        <f t="shared" si="538"/>
        <v/>
      </c>
      <c r="Y1192" s="153" t="str">
        <f t="shared" si="539"/>
        <v/>
      </c>
      <c r="Z1192" s="153" t="str">
        <f t="shared" si="540"/>
        <v/>
      </c>
      <c r="AA1192" s="152" t="str">
        <f t="shared" si="541"/>
        <v/>
      </c>
      <c r="AB1192" s="152" t="str">
        <f t="shared" si="542"/>
        <v/>
      </c>
      <c r="AC1192" s="154" t="str">
        <f t="shared" si="543"/>
        <v/>
      </c>
      <c r="AD1192" s="154" t="str">
        <f t="shared" si="544"/>
        <v/>
      </c>
      <c r="AE1192" s="3" t="str">
        <f t="shared" si="545"/>
        <v/>
      </c>
      <c r="AF1192" s="3" t="str">
        <f t="shared" si="546"/>
        <v/>
      </c>
      <c r="AG1192" s="3" t="str">
        <f t="shared" si="553"/>
        <v/>
      </c>
      <c r="AH1192" s="4" t="str">
        <f t="shared" si="547"/>
        <v/>
      </c>
      <c r="AI1192" s="75" t="str">
        <f t="shared" si="548"/>
        <v/>
      </c>
      <c r="AJ1192" s="75" t="str">
        <f t="shared" si="549"/>
        <v/>
      </c>
    </row>
    <row r="1193" spans="1:36">
      <c r="A1193" s="41" t="str">
        <f t="shared" si="550"/>
        <v/>
      </c>
      <c r="B1193" s="150" t="str">
        <f>IF(ISNUMBER(A1193),INDEX('MetaTrader Import'!$H$13:$J$5893,TRUNC(((A1193-$A$39+1)-1)/3)+1,MOD((A1193-$A$39+1)-1,3)+1),"")</f>
        <v/>
      </c>
      <c r="C1193" s="43" t="str">
        <f t="shared" si="527"/>
        <v/>
      </c>
      <c r="D1193" s="43" t="str">
        <f t="shared" ca="1" si="528"/>
        <v/>
      </c>
      <c r="E1193" s="43" t="str">
        <f t="shared" si="529"/>
        <v/>
      </c>
      <c r="F1193" s="43" t="str">
        <f t="shared" si="530"/>
        <v/>
      </c>
      <c r="G1193" s="43" t="str">
        <f>IF(A1193&lt;&gt;"",IF(A1193&lt;Data!$G$11*0.25,$C$13/$G$32,IF(A1193&gt;Data!$G$11*0.25,$C$13,$C$13*10)),"")</f>
        <v/>
      </c>
      <c r="H1193" s="43" t="str">
        <f>IF(A1193&lt;&gt;"",IF(Data!$G$9="constant",$C$13,IF(Data!$G$9="squeeze",G1193,F1193)),"")</f>
        <v/>
      </c>
      <c r="I1193" s="38" t="str">
        <f ca="1">IF(ISNUMBER(A1193),NORMINV(RAND(),0,IF(AND(Data!$G$9="squeeze",A1193&lt;Data!$G$11*0.25),$H$32,1)*$C$30*$C$13)*($C$14*$C$12),"")</f>
        <v/>
      </c>
      <c r="J1193" s="42" t="str">
        <f ca="1">IFERROR(IF(Data!$C$6="Real",B1193,I1193+J1192+($C$14*$C$12)*(NORMINV(RAND(),$C$15,CHOOSE($G$13,$C$13,F1193,G1193)))),"")</f>
        <v/>
      </c>
      <c r="K1193" s="88" t="str">
        <f>IF(ISNUMBER(A1193), IF($G$16="fixed",$G$17,MIN(H1193*Data!$C$7*$C$16*0.5,$C$17*Data!$C$7))*$C$12,"")</f>
        <v/>
      </c>
      <c r="L1193" s="42" t="str">
        <f t="shared" ca="1" si="554"/>
        <v/>
      </c>
      <c r="M1193" s="44" t="str">
        <f t="shared" ca="1" si="555"/>
        <v/>
      </c>
      <c r="N1193" s="44" t="str">
        <f t="shared" ca="1" si="556"/>
        <v/>
      </c>
      <c r="O1193" s="108" t="str">
        <f t="shared" si="531"/>
        <v/>
      </c>
      <c r="P1193" s="102" t="str">
        <f t="shared" si="532"/>
        <v/>
      </c>
      <c r="Q1193" s="102" t="str">
        <f t="shared" si="533"/>
        <v/>
      </c>
      <c r="R1193" s="120" t="str">
        <f t="shared" si="551"/>
        <v/>
      </c>
      <c r="S1193" s="54" t="str">
        <f t="shared" si="552"/>
        <v/>
      </c>
      <c r="T1193" s="5" t="str">
        <f t="shared" si="534"/>
        <v/>
      </c>
      <c r="U1193" s="152" t="str">
        <f t="shared" si="535"/>
        <v/>
      </c>
      <c r="V1193" s="152" t="str">
        <f t="shared" si="536"/>
        <v/>
      </c>
      <c r="W1193" s="153" t="str">
        <f t="shared" si="537"/>
        <v/>
      </c>
      <c r="X1193" s="153" t="str">
        <f t="shared" si="538"/>
        <v/>
      </c>
      <c r="Y1193" s="153" t="str">
        <f t="shared" si="539"/>
        <v/>
      </c>
      <c r="Z1193" s="153" t="str">
        <f t="shared" si="540"/>
        <v/>
      </c>
      <c r="AA1193" s="152" t="str">
        <f t="shared" si="541"/>
        <v/>
      </c>
      <c r="AB1193" s="152" t="str">
        <f t="shared" si="542"/>
        <v/>
      </c>
      <c r="AC1193" s="154" t="str">
        <f t="shared" si="543"/>
        <v/>
      </c>
      <c r="AD1193" s="154" t="str">
        <f t="shared" si="544"/>
        <v/>
      </c>
      <c r="AE1193" s="3" t="str">
        <f t="shared" si="545"/>
        <v/>
      </c>
      <c r="AF1193" s="3" t="str">
        <f t="shared" si="546"/>
        <v/>
      </c>
      <c r="AG1193" s="3" t="str">
        <f t="shared" si="553"/>
        <v/>
      </c>
      <c r="AH1193" s="4" t="str">
        <f t="shared" si="547"/>
        <v/>
      </c>
      <c r="AI1193" s="75" t="str">
        <f t="shared" si="548"/>
        <v/>
      </c>
      <c r="AJ1193" s="75" t="str">
        <f t="shared" si="549"/>
        <v/>
      </c>
    </row>
    <row r="1194" spans="1:36">
      <c r="A1194" s="41" t="str">
        <f t="shared" si="550"/>
        <v/>
      </c>
      <c r="B1194" s="150" t="str">
        <f>IF(ISNUMBER(A1194),INDEX('MetaTrader Import'!$H$13:$J$5893,TRUNC(((A1194-$A$39+1)-1)/3)+1,MOD((A1194-$A$39+1)-1,3)+1),"")</f>
        <v/>
      </c>
      <c r="C1194" s="43" t="str">
        <f t="shared" si="527"/>
        <v/>
      </c>
      <c r="D1194" s="43" t="str">
        <f t="shared" ca="1" si="528"/>
        <v/>
      </c>
      <c r="E1194" s="43" t="str">
        <f t="shared" si="529"/>
        <v/>
      </c>
      <c r="F1194" s="43" t="str">
        <f t="shared" si="530"/>
        <v/>
      </c>
      <c r="G1194" s="43" t="str">
        <f>IF(A1194&lt;&gt;"",IF(A1194&lt;Data!$G$11*0.25,$C$13/$G$32,IF(A1194&gt;Data!$G$11*0.25,$C$13,$C$13*10)),"")</f>
        <v/>
      </c>
      <c r="H1194" s="43" t="str">
        <f>IF(A1194&lt;&gt;"",IF(Data!$G$9="constant",$C$13,IF(Data!$G$9="squeeze",G1194,F1194)),"")</f>
        <v/>
      </c>
      <c r="I1194" s="38" t="str">
        <f ca="1">IF(ISNUMBER(A1194),NORMINV(RAND(),0,IF(AND(Data!$G$9="squeeze",A1194&lt;Data!$G$11*0.25),$H$32,1)*$C$30*$C$13)*($C$14*$C$12),"")</f>
        <v/>
      </c>
      <c r="J1194" s="42" t="str">
        <f ca="1">IFERROR(IF(Data!$C$6="Real",B1194,I1194+J1193+($C$14*$C$12)*(NORMINV(RAND(),$C$15,CHOOSE($G$13,$C$13,F1194,G1194)))),"")</f>
        <v/>
      </c>
      <c r="K1194" s="88" t="str">
        <f>IF(ISNUMBER(A1194), IF($G$16="fixed",$G$17,MIN(H1194*Data!$C$7*$C$16*0.5,$C$17*Data!$C$7))*$C$12,"")</f>
        <v/>
      </c>
      <c r="L1194" s="42" t="str">
        <f t="shared" ca="1" si="554"/>
        <v/>
      </c>
      <c r="M1194" s="44" t="str">
        <f t="shared" ca="1" si="555"/>
        <v/>
      </c>
      <c r="N1194" s="44" t="str">
        <f t="shared" ca="1" si="556"/>
        <v/>
      </c>
      <c r="O1194" s="108" t="str">
        <f t="shared" si="531"/>
        <v/>
      </c>
      <c r="P1194" s="102" t="str">
        <f t="shared" si="532"/>
        <v/>
      </c>
      <c r="Q1194" s="102" t="str">
        <f t="shared" si="533"/>
        <v/>
      </c>
      <c r="R1194" s="120" t="str">
        <f t="shared" si="551"/>
        <v/>
      </c>
      <c r="S1194" s="54" t="str">
        <f t="shared" si="552"/>
        <v/>
      </c>
      <c r="T1194" s="5" t="str">
        <f t="shared" si="534"/>
        <v/>
      </c>
      <c r="U1194" s="152" t="str">
        <f t="shared" si="535"/>
        <v/>
      </c>
      <c r="V1194" s="152" t="str">
        <f t="shared" si="536"/>
        <v/>
      </c>
      <c r="W1194" s="153" t="str">
        <f t="shared" si="537"/>
        <v/>
      </c>
      <c r="X1194" s="153" t="str">
        <f t="shared" si="538"/>
        <v/>
      </c>
      <c r="Y1194" s="153" t="str">
        <f t="shared" si="539"/>
        <v/>
      </c>
      <c r="Z1194" s="153" t="str">
        <f t="shared" si="540"/>
        <v/>
      </c>
      <c r="AA1194" s="152" t="str">
        <f t="shared" si="541"/>
        <v/>
      </c>
      <c r="AB1194" s="152" t="str">
        <f t="shared" si="542"/>
        <v/>
      </c>
      <c r="AC1194" s="154" t="str">
        <f t="shared" si="543"/>
        <v/>
      </c>
      <c r="AD1194" s="154" t="str">
        <f t="shared" si="544"/>
        <v/>
      </c>
      <c r="AE1194" s="3" t="str">
        <f t="shared" si="545"/>
        <v/>
      </c>
      <c r="AF1194" s="3" t="str">
        <f t="shared" si="546"/>
        <v/>
      </c>
      <c r="AG1194" s="3" t="str">
        <f t="shared" si="553"/>
        <v/>
      </c>
      <c r="AH1194" s="4" t="str">
        <f t="shared" si="547"/>
        <v/>
      </c>
      <c r="AI1194" s="75" t="str">
        <f t="shared" si="548"/>
        <v/>
      </c>
      <c r="AJ1194" s="75" t="str">
        <f t="shared" si="549"/>
        <v/>
      </c>
    </row>
    <row r="1195" spans="1:36">
      <c r="A1195" s="41" t="str">
        <f t="shared" si="550"/>
        <v/>
      </c>
      <c r="B1195" s="150" t="str">
        <f>IF(ISNUMBER(A1195),INDEX('MetaTrader Import'!$H$13:$J$5893,TRUNC(((A1195-$A$39+1)-1)/3)+1,MOD((A1195-$A$39+1)-1,3)+1),"")</f>
        <v/>
      </c>
      <c r="C1195" s="43" t="str">
        <f t="shared" si="527"/>
        <v/>
      </c>
      <c r="D1195" s="43" t="str">
        <f t="shared" ca="1" si="528"/>
        <v/>
      </c>
      <c r="E1195" s="43" t="str">
        <f t="shared" si="529"/>
        <v/>
      </c>
      <c r="F1195" s="43" t="str">
        <f t="shared" si="530"/>
        <v/>
      </c>
      <c r="G1195" s="43" t="str">
        <f>IF(A1195&lt;&gt;"",IF(A1195&lt;Data!$G$11*0.25,$C$13/$G$32,IF(A1195&gt;Data!$G$11*0.25,$C$13,$C$13*10)),"")</f>
        <v/>
      </c>
      <c r="H1195" s="43" t="str">
        <f>IF(A1195&lt;&gt;"",IF(Data!$G$9="constant",$C$13,IF(Data!$G$9="squeeze",G1195,F1195)),"")</f>
        <v/>
      </c>
      <c r="I1195" s="38" t="str">
        <f ca="1">IF(ISNUMBER(A1195),NORMINV(RAND(),0,IF(AND(Data!$G$9="squeeze",A1195&lt;Data!$G$11*0.25),$H$32,1)*$C$30*$C$13)*($C$14*$C$12),"")</f>
        <v/>
      </c>
      <c r="J1195" s="42" t="str">
        <f ca="1">IFERROR(IF(Data!$C$6="Real",B1195,I1195+J1194+($C$14*$C$12)*(NORMINV(RAND(),$C$15,CHOOSE($G$13,$C$13,F1195,G1195)))),"")</f>
        <v/>
      </c>
      <c r="K1195" s="88" t="str">
        <f>IF(ISNUMBER(A1195), IF($G$16="fixed",$G$17,MIN(H1195*Data!$C$7*$C$16*0.5,$C$17*Data!$C$7))*$C$12,"")</f>
        <v/>
      </c>
      <c r="L1195" s="42" t="str">
        <f t="shared" ca="1" si="554"/>
        <v/>
      </c>
      <c r="M1195" s="44" t="str">
        <f t="shared" ca="1" si="555"/>
        <v/>
      </c>
      <c r="N1195" s="44" t="str">
        <f t="shared" ca="1" si="556"/>
        <v/>
      </c>
      <c r="O1195" s="108" t="str">
        <f t="shared" si="531"/>
        <v/>
      </c>
      <c r="P1195" s="102" t="str">
        <f t="shared" si="532"/>
        <v/>
      </c>
      <c r="Q1195" s="102" t="str">
        <f t="shared" si="533"/>
        <v/>
      </c>
      <c r="R1195" s="120" t="str">
        <f t="shared" si="551"/>
        <v/>
      </c>
      <c r="S1195" s="54" t="str">
        <f t="shared" si="552"/>
        <v/>
      </c>
      <c r="T1195" s="5" t="str">
        <f t="shared" si="534"/>
        <v/>
      </c>
      <c r="U1195" s="152" t="str">
        <f t="shared" si="535"/>
        <v/>
      </c>
      <c r="V1195" s="152" t="str">
        <f t="shared" si="536"/>
        <v/>
      </c>
      <c r="W1195" s="153" t="str">
        <f t="shared" si="537"/>
        <v/>
      </c>
      <c r="X1195" s="153" t="str">
        <f t="shared" si="538"/>
        <v/>
      </c>
      <c r="Y1195" s="153" t="str">
        <f t="shared" si="539"/>
        <v/>
      </c>
      <c r="Z1195" s="153" t="str">
        <f t="shared" si="540"/>
        <v/>
      </c>
      <c r="AA1195" s="152" t="str">
        <f t="shared" si="541"/>
        <v/>
      </c>
      <c r="AB1195" s="152" t="str">
        <f t="shared" si="542"/>
        <v/>
      </c>
      <c r="AC1195" s="154" t="str">
        <f t="shared" si="543"/>
        <v/>
      </c>
      <c r="AD1195" s="154" t="str">
        <f t="shared" si="544"/>
        <v/>
      </c>
      <c r="AE1195" s="3" t="str">
        <f t="shared" si="545"/>
        <v/>
      </c>
      <c r="AF1195" s="3" t="str">
        <f t="shared" si="546"/>
        <v/>
      </c>
      <c r="AG1195" s="3" t="str">
        <f t="shared" si="553"/>
        <v/>
      </c>
      <c r="AH1195" s="4" t="str">
        <f t="shared" si="547"/>
        <v/>
      </c>
      <c r="AI1195" s="75" t="str">
        <f t="shared" si="548"/>
        <v/>
      </c>
      <c r="AJ1195" s="75" t="str">
        <f t="shared" si="549"/>
        <v/>
      </c>
    </row>
    <row r="1196" spans="1:36">
      <c r="A1196" s="41" t="str">
        <f t="shared" si="550"/>
        <v/>
      </c>
      <c r="B1196" s="150" t="str">
        <f>IF(ISNUMBER(A1196),INDEX('MetaTrader Import'!$H$13:$J$5893,TRUNC(((A1196-$A$39+1)-1)/3)+1,MOD((A1196-$A$39+1)-1,3)+1),"")</f>
        <v/>
      </c>
      <c r="C1196" s="43" t="str">
        <f t="shared" si="527"/>
        <v/>
      </c>
      <c r="D1196" s="43" t="str">
        <f t="shared" ca="1" si="528"/>
        <v/>
      </c>
      <c r="E1196" s="43" t="str">
        <f t="shared" si="529"/>
        <v/>
      </c>
      <c r="F1196" s="43" t="str">
        <f t="shared" si="530"/>
        <v/>
      </c>
      <c r="G1196" s="43" t="str">
        <f>IF(A1196&lt;&gt;"",IF(A1196&lt;Data!$G$11*0.25,$C$13/$G$32,IF(A1196&gt;Data!$G$11*0.25,$C$13,$C$13*10)),"")</f>
        <v/>
      </c>
      <c r="H1196" s="43" t="str">
        <f>IF(A1196&lt;&gt;"",IF(Data!$G$9="constant",$C$13,IF(Data!$G$9="squeeze",G1196,F1196)),"")</f>
        <v/>
      </c>
      <c r="I1196" s="38" t="str">
        <f ca="1">IF(ISNUMBER(A1196),NORMINV(RAND(),0,IF(AND(Data!$G$9="squeeze",A1196&lt;Data!$G$11*0.25),$H$32,1)*$C$30*$C$13)*($C$14*$C$12),"")</f>
        <v/>
      </c>
      <c r="J1196" s="42" t="str">
        <f ca="1">IFERROR(IF(Data!$C$6="Real",B1196,I1196+J1195+($C$14*$C$12)*(NORMINV(RAND(),$C$15,CHOOSE($G$13,$C$13,F1196,G1196)))),"")</f>
        <v/>
      </c>
      <c r="K1196" s="88" t="str">
        <f>IF(ISNUMBER(A1196), IF($G$16="fixed",$G$17,MIN(H1196*Data!$C$7*$C$16*0.5,$C$17*Data!$C$7))*$C$12,"")</f>
        <v/>
      </c>
      <c r="L1196" s="42" t="str">
        <f t="shared" ca="1" si="554"/>
        <v/>
      </c>
      <c r="M1196" s="44" t="str">
        <f t="shared" ca="1" si="555"/>
        <v/>
      </c>
      <c r="N1196" s="44" t="str">
        <f t="shared" ca="1" si="556"/>
        <v/>
      </c>
      <c r="O1196" s="108" t="str">
        <f t="shared" si="531"/>
        <v/>
      </c>
      <c r="P1196" s="102" t="str">
        <f t="shared" si="532"/>
        <v/>
      </c>
      <c r="Q1196" s="102" t="str">
        <f t="shared" si="533"/>
        <v/>
      </c>
      <c r="R1196" s="120" t="str">
        <f t="shared" si="551"/>
        <v/>
      </c>
      <c r="S1196" s="54" t="str">
        <f t="shared" si="552"/>
        <v/>
      </c>
      <c r="T1196" s="5" t="str">
        <f t="shared" si="534"/>
        <v/>
      </c>
      <c r="U1196" s="152" t="str">
        <f t="shared" si="535"/>
        <v/>
      </c>
      <c r="V1196" s="152" t="str">
        <f t="shared" si="536"/>
        <v/>
      </c>
      <c r="W1196" s="153" t="str">
        <f t="shared" si="537"/>
        <v/>
      </c>
      <c r="X1196" s="153" t="str">
        <f t="shared" si="538"/>
        <v/>
      </c>
      <c r="Y1196" s="153" t="str">
        <f t="shared" si="539"/>
        <v/>
      </c>
      <c r="Z1196" s="153" t="str">
        <f t="shared" si="540"/>
        <v/>
      </c>
      <c r="AA1196" s="152" t="str">
        <f t="shared" si="541"/>
        <v/>
      </c>
      <c r="AB1196" s="152" t="str">
        <f t="shared" si="542"/>
        <v/>
      </c>
      <c r="AC1196" s="154" t="str">
        <f t="shared" si="543"/>
        <v/>
      </c>
      <c r="AD1196" s="154" t="str">
        <f t="shared" si="544"/>
        <v/>
      </c>
      <c r="AE1196" s="3" t="str">
        <f t="shared" si="545"/>
        <v/>
      </c>
      <c r="AF1196" s="3" t="str">
        <f t="shared" si="546"/>
        <v/>
      </c>
      <c r="AG1196" s="3" t="str">
        <f t="shared" si="553"/>
        <v/>
      </c>
      <c r="AH1196" s="4" t="str">
        <f t="shared" si="547"/>
        <v/>
      </c>
      <c r="AI1196" s="75" t="str">
        <f t="shared" si="548"/>
        <v/>
      </c>
      <c r="AJ1196" s="75" t="str">
        <f t="shared" si="549"/>
        <v/>
      </c>
    </row>
    <row r="1197" spans="1:36">
      <c r="A1197" s="41" t="str">
        <f t="shared" si="550"/>
        <v/>
      </c>
      <c r="B1197" s="150" t="str">
        <f>IF(ISNUMBER(A1197),INDEX('MetaTrader Import'!$H$13:$J$5893,TRUNC(((A1197-$A$39+1)-1)/3)+1,MOD((A1197-$A$39+1)-1,3)+1),"")</f>
        <v/>
      </c>
      <c r="C1197" s="43" t="str">
        <f t="shared" si="527"/>
        <v/>
      </c>
      <c r="D1197" s="43" t="str">
        <f t="shared" ca="1" si="528"/>
        <v/>
      </c>
      <c r="E1197" s="43" t="str">
        <f t="shared" si="529"/>
        <v/>
      </c>
      <c r="F1197" s="43" t="str">
        <f t="shared" si="530"/>
        <v/>
      </c>
      <c r="G1197" s="43" t="str">
        <f>IF(A1197&lt;&gt;"",IF(A1197&lt;Data!$G$11*0.25,$C$13/$G$32,IF(A1197&gt;Data!$G$11*0.25,$C$13,$C$13*10)),"")</f>
        <v/>
      </c>
      <c r="H1197" s="43" t="str">
        <f>IF(A1197&lt;&gt;"",IF(Data!$G$9="constant",$C$13,IF(Data!$G$9="squeeze",G1197,F1197)),"")</f>
        <v/>
      </c>
      <c r="I1197" s="38" t="str">
        <f ca="1">IF(ISNUMBER(A1197),NORMINV(RAND(),0,IF(AND(Data!$G$9="squeeze",A1197&lt;Data!$G$11*0.25),$H$32,1)*$C$30*$C$13)*($C$14*$C$12),"")</f>
        <v/>
      </c>
      <c r="J1197" s="42" t="str">
        <f ca="1">IFERROR(IF(Data!$C$6="Real",B1197,I1197+J1196+($C$14*$C$12)*(NORMINV(RAND(),$C$15,CHOOSE($G$13,$C$13,F1197,G1197)))),"")</f>
        <v/>
      </c>
      <c r="K1197" s="88" t="str">
        <f>IF(ISNUMBER(A1197), IF($G$16="fixed",$G$17,MIN(H1197*Data!$C$7*$C$16*0.5,$C$17*Data!$C$7))*$C$12,"")</f>
        <v/>
      </c>
      <c r="L1197" s="42" t="str">
        <f t="shared" ca="1" si="554"/>
        <v/>
      </c>
      <c r="M1197" s="44" t="str">
        <f t="shared" ca="1" si="555"/>
        <v/>
      </c>
      <c r="N1197" s="44" t="str">
        <f t="shared" ca="1" si="556"/>
        <v/>
      </c>
      <c r="O1197" s="108" t="str">
        <f t="shared" si="531"/>
        <v/>
      </c>
      <c r="P1197" s="102" t="str">
        <f t="shared" si="532"/>
        <v/>
      </c>
      <c r="Q1197" s="102" t="str">
        <f t="shared" si="533"/>
        <v/>
      </c>
      <c r="R1197" s="120" t="str">
        <f t="shared" si="551"/>
        <v/>
      </c>
      <c r="S1197" s="54" t="str">
        <f t="shared" si="552"/>
        <v/>
      </c>
      <c r="T1197" s="5" t="str">
        <f t="shared" si="534"/>
        <v/>
      </c>
      <c r="U1197" s="152" t="str">
        <f t="shared" si="535"/>
        <v/>
      </c>
      <c r="V1197" s="152" t="str">
        <f t="shared" si="536"/>
        <v/>
      </c>
      <c r="W1197" s="153" t="str">
        <f t="shared" si="537"/>
        <v/>
      </c>
      <c r="X1197" s="153" t="str">
        <f t="shared" si="538"/>
        <v/>
      </c>
      <c r="Y1197" s="153" t="str">
        <f t="shared" si="539"/>
        <v/>
      </c>
      <c r="Z1197" s="153" t="str">
        <f t="shared" si="540"/>
        <v/>
      </c>
      <c r="AA1197" s="152" t="str">
        <f t="shared" si="541"/>
        <v/>
      </c>
      <c r="AB1197" s="152" t="str">
        <f t="shared" si="542"/>
        <v/>
      </c>
      <c r="AC1197" s="154" t="str">
        <f t="shared" si="543"/>
        <v/>
      </c>
      <c r="AD1197" s="154" t="str">
        <f t="shared" si="544"/>
        <v/>
      </c>
      <c r="AE1197" s="3" t="str">
        <f t="shared" si="545"/>
        <v/>
      </c>
      <c r="AF1197" s="3" t="str">
        <f t="shared" si="546"/>
        <v/>
      </c>
      <c r="AG1197" s="3" t="str">
        <f t="shared" si="553"/>
        <v/>
      </c>
      <c r="AH1197" s="4" t="str">
        <f t="shared" si="547"/>
        <v/>
      </c>
      <c r="AI1197" s="75" t="str">
        <f t="shared" si="548"/>
        <v/>
      </c>
      <c r="AJ1197" s="75" t="str">
        <f t="shared" si="549"/>
        <v/>
      </c>
    </row>
    <row r="1198" spans="1:36">
      <c r="A1198" s="41" t="str">
        <f t="shared" si="550"/>
        <v/>
      </c>
      <c r="B1198" s="150" t="str">
        <f>IF(ISNUMBER(A1198),INDEX('MetaTrader Import'!$H$13:$J$5893,TRUNC(((A1198-$A$39+1)-1)/3)+1,MOD((A1198-$A$39+1)-1,3)+1),"")</f>
        <v/>
      </c>
      <c r="C1198" s="43" t="str">
        <f t="shared" si="527"/>
        <v/>
      </c>
      <c r="D1198" s="43" t="str">
        <f t="shared" ca="1" si="528"/>
        <v/>
      </c>
      <c r="E1198" s="43" t="str">
        <f t="shared" si="529"/>
        <v/>
      </c>
      <c r="F1198" s="43" t="str">
        <f t="shared" si="530"/>
        <v/>
      </c>
      <c r="G1198" s="43" t="str">
        <f>IF(A1198&lt;&gt;"",IF(A1198&lt;Data!$G$11*0.25,$C$13/$G$32,IF(A1198&gt;Data!$G$11*0.25,$C$13,$C$13*10)),"")</f>
        <v/>
      </c>
      <c r="H1198" s="43" t="str">
        <f>IF(A1198&lt;&gt;"",IF(Data!$G$9="constant",$C$13,IF(Data!$G$9="squeeze",G1198,F1198)),"")</f>
        <v/>
      </c>
      <c r="I1198" s="38" t="str">
        <f ca="1">IF(ISNUMBER(A1198),NORMINV(RAND(),0,IF(AND(Data!$G$9="squeeze",A1198&lt;Data!$G$11*0.25),$H$32,1)*$C$30*$C$13)*($C$14*$C$12),"")</f>
        <v/>
      </c>
      <c r="J1198" s="42" t="str">
        <f ca="1">IFERROR(IF(Data!$C$6="Real",B1198,I1198+J1197+($C$14*$C$12)*(NORMINV(RAND(),$C$15,CHOOSE($G$13,$C$13,F1198,G1198)))),"")</f>
        <v/>
      </c>
      <c r="K1198" s="88" t="str">
        <f>IF(ISNUMBER(A1198), IF($G$16="fixed",$G$17,MIN(H1198*Data!$C$7*$C$16*0.5,$C$17*Data!$C$7))*$C$12,"")</f>
        <v/>
      </c>
      <c r="L1198" s="42" t="str">
        <f t="shared" ca="1" si="554"/>
        <v/>
      </c>
      <c r="M1198" s="44" t="str">
        <f t="shared" ca="1" si="555"/>
        <v/>
      </c>
      <c r="N1198" s="44" t="str">
        <f t="shared" ca="1" si="556"/>
        <v/>
      </c>
      <c r="O1198" s="108" t="str">
        <f t="shared" si="531"/>
        <v/>
      </c>
      <c r="P1198" s="102" t="str">
        <f t="shared" si="532"/>
        <v/>
      </c>
      <c r="Q1198" s="102" t="str">
        <f t="shared" si="533"/>
        <v/>
      </c>
      <c r="R1198" s="120" t="str">
        <f t="shared" si="551"/>
        <v/>
      </c>
      <c r="S1198" s="54" t="str">
        <f t="shared" si="552"/>
        <v/>
      </c>
      <c r="T1198" s="5" t="str">
        <f t="shared" si="534"/>
        <v/>
      </c>
      <c r="U1198" s="152" t="str">
        <f t="shared" si="535"/>
        <v/>
      </c>
      <c r="V1198" s="152" t="str">
        <f t="shared" si="536"/>
        <v/>
      </c>
      <c r="W1198" s="153" t="str">
        <f t="shared" si="537"/>
        <v/>
      </c>
      <c r="X1198" s="153" t="str">
        <f t="shared" si="538"/>
        <v/>
      </c>
      <c r="Y1198" s="153" t="str">
        <f t="shared" si="539"/>
        <v/>
      </c>
      <c r="Z1198" s="153" t="str">
        <f t="shared" si="540"/>
        <v/>
      </c>
      <c r="AA1198" s="152" t="str">
        <f t="shared" si="541"/>
        <v/>
      </c>
      <c r="AB1198" s="152" t="str">
        <f t="shared" si="542"/>
        <v/>
      </c>
      <c r="AC1198" s="154" t="str">
        <f t="shared" si="543"/>
        <v/>
      </c>
      <c r="AD1198" s="154" t="str">
        <f t="shared" si="544"/>
        <v/>
      </c>
      <c r="AE1198" s="3" t="str">
        <f t="shared" si="545"/>
        <v/>
      </c>
      <c r="AF1198" s="3" t="str">
        <f t="shared" si="546"/>
        <v/>
      </c>
      <c r="AG1198" s="3" t="str">
        <f t="shared" si="553"/>
        <v/>
      </c>
      <c r="AH1198" s="4" t="str">
        <f t="shared" si="547"/>
        <v/>
      </c>
      <c r="AI1198" s="75" t="str">
        <f t="shared" si="548"/>
        <v/>
      </c>
      <c r="AJ1198" s="75" t="str">
        <f t="shared" si="549"/>
        <v/>
      </c>
    </row>
    <row r="1199" spans="1:36">
      <c r="A1199" s="41" t="str">
        <f t="shared" si="550"/>
        <v/>
      </c>
      <c r="B1199" s="150" t="str">
        <f>IF(ISNUMBER(A1199),INDEX('MetaTrader Import'!$H$13:$J$5893,TRUNC(((A1199-$A$39+1)-1)/3)+1,MOD((A1199-$A$39+1)-1,3)+1),"")</f>
        <v/>
      </c>
      <c r="C1199" s="43" t="str">
        <f t="shared" si="527"/>
        <v/>
      </c>
      <c r="D1199" s="43" t="str">
        <f t="shared" ca="1" si="528"/>
        <v/>
      </c>
      <c r="E1199" s="43" t="str">
        <f t="shared" si="529"/>
        <v/>
      </c>
      <c r="F1199" s="43" t="str">
        <f t="shared" si="530"/>
        <v/>
      </c>
      <c r="G1199" s="43" t="str">
        <f>IF(A1199&lt;&gt;"",IF(A1199&lt;Data!$G$11*0.25,$C$13/$G$32,IF(A1199&gt;Data!$G$11*0.25,$C$13,$C$13*10)),"")</f>
        <v/>
      </c>
      <c r="H1199" s="43" t="str">
        <f>IF(A1199&lt;&gt;"",IF(Data!$G$9="constant",$C$13,IF(Data!$G$9="squeeze",G1199,F1199)),"")</f>
        <v/>
      </c>
      <c r="I1199" s="38" t="str">
        <f ca="1">IF(ISNUMBER(A1199),NORMINV(RAND(),0,IF(AND(Data!$G$9="squeeze",A1199&lt;Data!$G$11*0.25),$H$32,1)*$C$30*$C$13)*($C$14*$C$12),"")</f>
        <v/>
      </c>
      <c r="J1199" s="42" t="str">
        <f ca="1">IFERROR(IF(Data!$C$6="Real",B1199,I1199+J1198+($C$14*$C$12)*(NORMINV(RAND(),$C$15,CHOOSE($G$13,$C$13,F1199,G1199)))),"")</f>
        <v/>
      </c>
      <c r="K1199" s="88" t="str">
        <f>IF(ISNUMBER(A1199), IF($G$16="fixed",$G$17,MIN(H1199*Data!$C$7*$C$16*0.5,$C$17*Data!$C$7))*$C$12,"")</f>
        <v/>
      </c>
      <c r="L1199" s="42" t="str">
        <f t="shared" ca="1" si="554"/>
        <v/>
      </c>
      <c r="M1199" s="44" t="str">
        <f t="shared" ca="1" si="555"/>
        <v/>
      </c>
      <c r="N1199" s="44" t="str">
        <f t="shared" ca="1" si="556"/>
        <v/>
      </c>
      <c r="O1199" s="108" t="str">
        <f t="shared" si="531"/>
        <v/>
      </c>
      <c r="P1199" s="102" t="str">
        <f t="shared" si="532"/>
        <v/>
      </c>
      <c r="Q1199" s="102" t="str">
        <f t="shared" si="533"/>
        <v/>
      </c>
      <c r="R1199" s="120" t="str">
        <f t="shared" si="551"/>
        <v/>
      </c>
      <c r="S1199" s="54" t="str">
        <f t="shared" si="552"/>
        <v/>
      </c>
      <c r="T1199" s="5" t="str">
        <f t="shared" si="534"/>
        <v/>
      </c>
      <c r="U1199" s="152" t="str">
        <f t="shared" si="535"/>
        <v/>
      </c>
      <c r="V1199" s="152" t="str">
        <f t="shared" si="536"/>
        <v/>
      </c>
      <c r="W1199" s="153" t="str">
        <f t="shared" si="537"/>
        <v/>
      </c>
      <c r="X1199" s="153" t="str">
        <f t="shared" si="538"/>
        <v/>
      </c>
      <c r="Y1199" s="153" t="str">
        <f t="shared" si="539"/>
        <v/>
      </c>
      <c r="Z1199" s="153" t="str">
        <f t="shared" si="540"/>
        <v/>
      </c>
      <c r="AA1199" s="152" t="str">
        <f t="shared" si="541"/>
        <v/>
      </c>
      <c r="AB1199" s="152" t="str">
        <f t="shared" si="542"/>
        <v/>
      </c>
      <c r="AC1199" s="154" t="str">
        <f t="shared" si="543"/>
        <v/>
      </c>
      <c r="AD1199" s="154" t="str">
        <f t="shared" si="544"/>
        <v/>
      </c>
      <c r="AE1199" s="3" t="str">
        <f t="shared" si="545"/>
        <v/>
      </c>
      <c r="AF1199" s="3" t="str">
        <f t="shared" si="546"/>
        <v/>
      </c>
      <c r="AG1199" s="3" t="str">
        <f t="shared" si="553"/>
        <v/>
      </c>
      <c r="AH1199" s="4" t="str">
        <f t="shared" si="547"/>
        <v/>
      </c>
      <c r="AI1199" s="75" t="str">
        <f t="shared" si="548"/>
        <v/>
      </c>
      <c r="AJ1199" s="75" t="str">
        <f t="shared" si="549"/>
        <v/>
      </c>
    </row>
    <row r="1200" spans="1:36">
      <c r="A1200" s="41" t="str">
        <f t="shared" si="550"/>
        <v/>
      </c>
      <c r="B1200" s="150" t="str">
        <f>IF(ISNUMBER(A1200),INDEX('MetaTrader Import'!$H$13:$J$5893,TRUNC(((A1200-$A$39+1)-1)/3)+1,MOD((A1200-$A$39+1)-1,3)+1),"")</f>
        <v/>
      </c>
      <c r="C1200" s="43" t="str">
        <f t="shared" si="527"/>
        <v/>
      </c>
      <c r="D1200" s="43" t="str">
        <f t="shared" ca="1" si="528"/>
        <v/>
      </c>
      <c r="E1200" s="43" t="str">
        <f t="shared" si="529"/>
        <v/>
      </c>
      <c r="F1200" s="43" t="str">
        <f t="shared" si="530"/>
        <v/>
      </c>
      <c r="G1200" s="43" t="str">
        <f>IF(A1200&lt;&gt;"",IF(A1200&lt;Data!$G$11*0.25,$C$13/$G$32,IF(A1200&gt;Data!$G$11*0.25,$C$13,$C$13*10)),"")</f>
        <v/>
      </c>
      <c r="H1200" s="43" t="str">
        <f>IF(A1200&lt;&gt;"",IF(Data!$G$9="constant",$C$13,IF(Data!$G$9="squeeze",G1200,F1200)),"")</f>
        <v/>
      </c>
      <c r="I1200" s="38" t="str">
        <f ca="1">IF(ISNUMBER(A1200),NORMINV(RAND(),0,IF(AND(Data!$G$9="squeeze",A1200&lt;Data!$G$11*0.25),$H$32,1)*$C$30*$C$13)*($C$14*$C$12),"")</f>
        <v/>
      </c>
      <c r="J1200" s="42" t="str">
        <f ca="1">IFERROR(IF(Data!$C$6="Real",B1200,I1200+J1199+($C$14*$C$12)*(NORMINV(RAND(),$C$15,CHOOSE($G$13,$C$13,F1200,G1200)))),"")</f>
        <v/>
      </c>
      <c r="K1200" s="88" t="str">
        <f>IF(ISNUMBER(A1200), IF($G$16="fixed",$G$17,MIN(H1200*Data!$C$7*$C$16*0.5,$C$17*Data!$C$7))*$C$12,"")</f>
        <v/>
      </c>
      <c r="L1200" s="42" t="str">
        <f t="shared" ca="1" si="554"/>
        <v/>
      </c>
      <c r="M1200" s="44" t="str">
        <f t="shared" ca="1" si="555"/>
        <v/>
      </c>
      <c r="N1200" s="44" t="str">
        <f t="shared" ca="1" si="556"/>
        <v/>
      </c>
      <c r="O1200" s="108" t="str">
        <f t="shared" si="531"/>
        <v/>
      </c>
      <c r="P1200" s="102" t="str">
        <f t="shared" si="532"/>
        <v/>
      </c>
      <c r="Q1200" s="102" t="str">
        <f t="shared" si="533"/>
        <v/>
      </c>
      <c r="R1200" s="120" t="str">
        <f t="shared" si="551"/>
        <v/>
      </c>
      <c r="S1200" s="54" t="str">
        <f t="shared" si="552"/>
        <v/>
      </c>
      <c r="T1200" s="5" t="str">
        <f t="shared" si="534"/>
        <v/>
      </c>
      <c r="U1200" s="152" t="str">
        <f t="shared" si="535"/>
        <v/>
      </c>
      <c r="V1200" s="152" t="str">
        <f t="shared" si="536"/>
        <v/>
      </c>
      <c r="W1200" s="153" t="str">
        <f t="shared" si="537"/>
        <v/>
      </c>
      <c r="X1200" s="153" t="str">
        <f t="shared" si="538"/>
        <v/>
      </c>
      <c r="Y1200" s="153" t="str">
        <f t="shared" si="539"/>
        <v/>
      </c>
      <c r="Z1200" s="153" t="str">
        <f t="shared" si="540"/>
        <v/>
      </c>
      <c r="AA1200" s="152" t="str">
        <f t="shared" si="541"/>
        <v/>
      </c>
      <c r="AB1200" s="152" t="str">
        <f t="shared" si="542"/>
        <v/>
      </c>
      <c r="AC1200" s="154" t="str">
        <f t="shared" si="543"/>
        <v/>
      </c>
      <c r="AD1200" s="154" t="str">
        <f t="shared" si="544"/>
        <v/>
      </c>
      <c r="AE1200" s="3" t="str">
        <f t="shared" si="545"/>
        <v/>
      </c>
      <c r="AF1200" s="3" t="str">
        <f t="shared" si="546"/>
        <v/>
      </c>
      <c r="AG1200" s="3" t="str">
        <f t="shared" si="553"/>
        <v/>
      </c>
      <c r="AH1200" s="4" t="str">
        <f t="shared" si="547"/>
        <v/>
      </c>
      <c r="AI1200" s="75" t="str">
        <f t="shared" si="548"/>
        <v/>
      </c>
      <c r="AJ1200" s="75" t="str">
        <f t="shared" si="549"/>
        <v/>
      </c>
    </row>
    <row r="1201" spans="1:36">
      <c r="A1201" s="41" t="str">
        <f t="shared" si="550"/>
        <v/>
      </c>
      <c r="B1201" s="150" t="str">
        <f>IF(ISNUMBER(A1201),INDEX('MetaTrader Import'!$H$13:$J$5893,TRUNC(((A1201-$A$39+1)-1)/3)+1,MOD((A1201-$A$39+1)-1,3)+1),"")</f>
        <v/>
      </c>
      <c r="C1201" s="43" t="str">
        <f t="shared" si="527"/>
        <v/>
      </c>
      <c r="D1201" s="43" t="str">
        <f t="shared" ca="1" si="528"/>
        <v/>
      </c>
      <c r="E1201" s="43" t="str">
        <f t="shared" si="529"/>
        <v/>
      </c>
      <c r="F1201" s="43" t="str">
        <f t="shared" si="530"/>
        <v/>
      </c>
      <c r="G1201" s="43" t="str">
        <f>IF(A1201&lt;&gt;"",IF(A1201&lt;Data!$G$11*0.25,$C$13/$G$32,IF(A1201&gt;Data!$G$11*0.25,$C$13,$C$13*10)),"")</f>
        <v/>
      </c>
      <c r="H1201" s="43" t="str">
        <f>IF(A1201&lt;&gt;"",IF(Data!$G$9="constant",$C$13,IF(Data!$G$9="squeeze",G1201,F1201)),"")</f>
        <v/>
      </c>
      <c r="I1201" s="38" t="str">
        <f ca="1">IF(ISNUMBER(A1201),NORMINV(RAND(),0,IF(AND(Data!$G$9="squeeze",A1201&lt;Data!$G$11*0.25),$H$32,1)*$C$30*$C$13)*($C$14*$C$12),"")</f>
        <v/>
      </c>
      <c r="J1201" s="42" t="str">
        <f ca="1">IFERROR(IF(Data!$C$6="Real",B1201,I1201+J1200+($C$14*$C$12)*(NORMINV(RAND(),$C$15,CHOOSE($G$13,$C$13,F1201,G1201)))),"")</f>
        <v/>
      </c>
      <c r="K1201" s="88" t="str">
        <f>IF(ISNUMBER(A1201), IF($G$16="fixed",$G$17,MIN(H1201*Data!$C$7*$C$16*0.5,$C$17*Data!$C$7))*$C$12,"")</f>
        <v/>
      </c>
      <c r="L1201" s="42" t="str">
        <f t="shared" ca="1" si="554"/>
        <v/>
      </c>
      <c r="M1201" s="44" t="str">
        <f t="shared" ca="1" si="555"/>
        <v/>
      </c>
      <c r="N1201" s="44" t="str">
        <f t="shared" ca="1" si="556"/>
        <v/>
      </c>
      <c r="O1201" s="108" t="str">
        <f t="shared" si="531"/>
        <v/>
      </c>
      <c r="P1201" s="102" t="str">
        <f t="shared" si="532"/>
        <v/>
      </c>
      <c r="Q1201" s="102" t="str">
        <f t="shared" si="533"/>
        <v/>
      </c>
      <c r="R1201" s="120" t="str">
        <f t="shared" si="551"/>
        <v/>
      </c>
      <c r="S1201" s="54" t="str">
        <f t="shared" si="552"/>
        <v/>
      </c>
      <c r="T1201" s="5" t="str">
        <f t="shared" si="534"/>
        <v/>
      </c>
      <c r="U1201" s="152" t="str">
        <f t="shared" si="535"/>
        <v/>
      </c>
      <c r="V1201" s="152" t="str">
        <f t="shared" si="536"/>
        <v/>
      </c>
      <c r="W1201" s="153" t="str">
        <f t="shared" si="537"/>
        <v/>
      </c>
      <c r="X1201" s="153" t="str">
        <f t="shared" si="538"/>
        <v/>
      </c>
      <c r="Y1201" s="153" t="str">
        <f t="shared" si="539"/>
        <v/>
      </c>
      <c r="Z1201" s="153" t="str">
        <f t="shared" si="540"/>
        <v/>
      </c>
      <c r="AA1201" s="152" t="str">
        <f t="shared" si="541"/>
        <v/>
      </c>
      <c r="AB1201" s="152" t="str">
        <f t="shared" si="542"/>
        <v/>
      </c>
      <c r="AC1201" s="154" t="str">
        <f t="shared" si="543"/>
        <v/>
      </c>
      <c r="AD1201" s="154" t="str">
        <f t="shared" si="544"/>
        <v/>
      </c>
      <c r="AE1201" s="3" t="str">
        <f t="shared" si="545"/>
        <v/>
      </c>
      <c r="AF1201" s="3" t="str">
        <f t="shared" si="546"/>
        <v/>
      </c>
      <c r="AG1201" s="3" t="str">
        <f t="shared" si="553"/>
        <v/>
      </c>
      <c r="AH1201" s="4" t="str">
        <f t="shared" si="547"/>
        <v/>
      </c>
      <c r="AI1201" s="75" t="str">
        <f t="shared" si="548"/>
        <v/>
      </c>
      <c r="AJ1201" s="75" t="str">
        <f t="shared" si="549"/>
        <v/>
      </c>
    </row>
    <row r="1202" spans="1:36">
      <c r="A1202" s="41" t="str">
        <f t="shared" si="550"/>
        <v/>
      </c>
      <c r="B1202" s="150" t="str">
        <f>IF(ISNUMBER(A1202),INDEX('MetaTrader Import'!$H$13:$J$5893,TRUNC(((A1202-$A$39+1)-1)/3)+1,MOD((A1202-$A$39+1)-1,3)+1),"")</f>
        <v/>
      </c>
      <c r="C1202" s="43" t="str">
        <f t="shared" si="527"/>
        <v/>
      </c>
      <c r="D1202" s="43" t="str">
        <f t="shared" ca="1" si="528"/>
        <v/>
      </c>
      <c r="E1202" s="43" t="str">
        <f t="shared" si="529"/>
        <v/>
      </c>
      <c r="F1202" s="43" t="str">
        <f t="shared" si="530"/>
        <v/>
      </c>
      <c r="G1202" s="43" t="str">
        <f>IF(A1202&lt;&gt;"",IF(A1202&lt;Data!$G$11*0.25,$C$13/$G$32,IF(A1202&gt;Data!$G$11*0.25,$C$13,$C$13*10)),"")</f>
        <v/>
      </c>
      <c r="H1202" s="43" t="str">
        <f>IF(A1202&lt;&gt;"",IF(Data!$G$9="constant",$C$13,IF(Data!$G$9="squeeze",G1202,F1202)),"")</f>
        <v/>
      </c>
      <c r="I1202" s="38" t="str">
        <f ca="1">IF(ISNUMBER(A1202),NORMINV(RAND(),0,IF(AND(Data!$G$9="squeeze",A1202&lt;Data!$G$11*0.25),$H$32,1)*$C$30*$C$13)*($C$14*$C$12),"")</f>
        <v/>
      </c>
      <c r="J1202" s="42" t="str">
        <f ca="1">IFERROR(IF(Data!$C$6="Real",B1202,I1202+J1201+($C$14*$C$12)*(NORMINV(RAND(),$C$15,CHOOSE($G$13,$C$13,F1202,G1202)))),"")</f>
        <v/>
      </c>
      <c r="K1202" s="88" t="str">
        <f>IF(ISNUMBER(A1202), IF($G$16="fixed",$G$17,MIN(H1202*Data!$C$7*$C$16*0.5,$C$17*Data!$C$7))*$C$12,"")</f>
        <v/>
      </c>
      <c r="L1202" s="42" t="str">
        <f t="shared" ca="1" si="554"/>
        <v/>
      </c>
      <c r="M1202" s="44" t="str">
        <f t="shared" ca="1" si="555"/>
        <v/>
      </c>
      <c r="N1202" s="44" t="str">
        <f t="shared" ca="1" si="556"/>
        <v/>
      </c>
      <c r="O1202" s="108" t="str">
        <f t="shared" si="531"/>
        <v/>
      </c>
      <c r="P1202" s="102" t="str">
        <f t="shared" si="532"/>
        <v/>
      </c>
      <c r="Q1202" s="102" t="str">
        <f t="shared" si="533"/>
        <v/>
      </c>
      <c r="R1202" s="120" t="str">
        <f t="shared" si="551"/>
        <v/>
      </c>
      <c r="S1202" s="54" t="str">
        <f t="shared" si="552"/>
        <v/>
      </c>
      <c r="T1202" s="5" t="str">
        <f t="shared" si="534"/>
        <v/>
      </c>
      <c r="U1202" s="152" t="str">
        <f t="shared" si="535"/>
        <v/>
      </c>
      <c r="V1202" s="152" t="str">
        <f t="shared" si="536"/>
        <v/>
      </c>
      <c r="W1202" s="153" t="str">
        <f t="shared" si="537"/>
        <v/>
      </c>
      <c r="X1202" s="153" t="str">
        <f t="shared" si="538"/>
        <v/>
      </c>
      <c r="Y1202" s="153" t="str">
        <f t="shared" si="539"/>
        <v/>
      </c>
      <c r="Z1202" s="153" t="str">
        <f t="shared" si="540"/>
        <v/>
      </c>
      <c r="AA1202" s="152" t="str">
        <f t="shared" si="541"/>
        <v/>
      </c>
      <c r="AB1202" s="152" t="str">
        <f t="shared" si="542"/>
        <v/>
      </c>
      <c r="AC1202" s="154" t="str">
        <f t="shared" si="543"/>
        <v/>
      </c>
      <c r="AD1202" s="154" t="str">
        <f t="shared" si="544"/>
        <v/>
      </c>
      <c r="AE1202" s="3" t="str">
        <f t="shared" si="545"/>
        <v/>
      </c>
      <c r="AF1202" s="3" t="str">
        <f t="shared" si="546"/>
        <v/>
      </c>
      <c r="AG1202" s="3" t="str">
        <f t="shared" si="553"/>
        <v/>
      </c>
      <c r="AH1202" s="4" t="str">
        <f t="shared" si="547"/>
        <v/>
      </c>
      <c r="AI1202" s="75" t="str">
        <f t="shared" si="548"/>
        <v/>
      </c>
      <c r="AJ1202" s="75" t="str">
        <f t="shared" si="549"/>
        <v/>
      </c>
    </row>
    <row r="1203" spans="1:36">
      <c r="A1203" s="41" t="str">
        <f t="shared" si="550"/>
        <v/>
      </c>
      <c r="B1203" s="150" t="str">
        <f>IF(ISNUMBER(A1203),INDEX('MetaTrader Import'!$H$13:$J$5893,TRUNC(((A1203-$A$39+1)-1)/3)+1,MOD((A1203-$A$39+1)-1,3)+1),"")</f>
        <v/>
      </c>
      <c r="C1203" s="43" t="str">
        <f t="shared" si="527"/>
        <v/>
      </c>
      <c r="D1203" s="43" t="str">
        <f t="shared" ca="1" si="528"/>
        <v/>
      </c>
      <c r="E1203" s="43" t="str">
        <f t="shared" si="529"/>
        <v/>
      </c>
      <c r="F1203" s="43" t="str">
        <f t="shared" si="530"/>
        <v/>
      </c>
      <c r="G1203" s="43" t="str">
        <f>IF(A1203&lt;&gt;"",IF(A1203&lt;Data!$G$11*0.25,$C$13/$G$32,IF(A1203&gt;Data!$G$11*0.25,$C$13,$C$13*10)),"")</f>
        <v/>
      </c>
      <c r="H1203" s="43" t="str">
        <f>IF(A1203&lt;&gt;"",IF(Data!$G$9="constant",$C$13,IF(Data!$G$9="squeeze",G1203,F1203)),"")</f>
        <v/>
      </c>
      <c r="I1203" s="38" t="str">
        <f ca="1">IF(ISNUMBER(A1203),NORMINV(RAND(),0,IF(AND(Data!$G$9="squeeze",A1203&lt;Data!$G$11*0.25),$H$32,1)*$C$30*$C$13)*($C$14*$C$12),"")</f>
        <v/>
      </c>
      <c r="J1203" s="42" t="str">
        <f ca="1">IFERROR(IF(Data!$C$6="Real",B1203,I1203+J1202+($C$14*$C$12)*(NORMINV(RAND(),$C$15,CHOOSE($G$13,$C$13,F1203,G1203)))),"")</f>
        <v/>
      </c>
      <c r="K1203" s="88" t="str">
        <f>IF(ISNUMBER(A1203), IF($G$16="fixed",$G$17,MIN(H1203*Data!$C$7*$C$16*0.5,$C$17*Data!$C$7))*$C$12,"")</f>
        <v/>
      </c>
      <c r="L1203" s="42" t="str">
        <f t="shared" ca="1" si="554"/>
        <v/>
      </c>
      <c r="M1203" s="44" t="str">
        <f t="shared" ca="1" si="555"/>
        <v/>
      </c>
      <c r="N1203" s="44" t="str">
        <f t="shared" ca="1" si="556"/>
        <v/>
      </c>
      <c r="O1203" s="108" t="str">
        <f t="shared" si="531"/>
        <v/>
      </c>
      <c r="P1203" s="102" t="str">
        <f t="shared" si="532"/>
        <v/>
      </c>
      <c r="Q1203" s="102" t="str">
        <f t="shared" si="533"/>
        <v/>
      </c>
      <c r="R1203" s="120" t="str">
        <f t="shared" si="551"/>
        <v/>
      </c>
      <c r="S1203" s="54" t="str">
        <f t="shared" si="552"/>
        <v/>
      </c>
      <c r="T1203" s="5" t="str">
        <f t="shared" si="534"/>
        <v/>
      </c>
      <c r="U1203" s="152" t="str">
        <f t="shared" si="535"/>
        <v/>
      </c>
      <c r="V1203" s="152" t="str">
        <f t="shared" si="536"/>
        <v/>
      </c>
      <c r="W1203" s="153" t="str">
        <f t="shared" si="537"/>
        <v/>
      </c>
      <c r="X1203" s="153" t="str">
        <f t="shared" si="538"/>
        <v/>
      </c>
      <c r="Y1203" s="153" t="str">
        <f t="shared" si="539"/>
        <v/>
      </c>
      <c r="Z1203" s="153" t="str">
        <f t="shared" si="540"/>
        <v/>
      </c>
      <c r="AA1203" s="152" t="str">
        <f t="shared" si="541"/>
        <v/>
      </c>
      <c r="AB1203" s="152" t="str">
        <f t="shared" si="542"/>
        <v/>
      </c>
      <c r="AC1203" s="154" t="str">
        <f t="shared" si="543"/>
        <v/>
      </c>
      <c r="AD1203" s="154" t="str">
        <f t="shared" si="544"/>
        <v/>
      </c>
      <c r="AE1203" s="3" t="str">
        <f t="shared" si="545"/>
        <v/>
      </c>
      <c r="AF1203" s="3" t="str">
        <f t="shared" si="546"/>
        <v/>
      </c>
      <c r="AG1203" s="3" t="str">
        <f t="shared" si="553"/>
        <v/>
      </c>
      <c r="AH1203" s="4" t="str">
        <f t="shared" si="547"/>
        <v/>
      </c>
      <c r="AI1203" s="75" t="str">
        <f t="shared" si="548"/>
        <v/>
      </c>
      <c r="AJ1203" s="75" t="str">
        <f t="shared" si="549"/>
        <v/>
      </c>
    </row>
    <row r="1204" spans="1:36">
      <c r="A1204" s="41" t="str">
        <f t="shared" si="550"/>
        <v/>
      </c>
      <c r="B1204" s="150" t="str">
        <f>IF(ISNUMBER(A1204),INDEX('MetaTrader Import'!$H$13:$J$5893,TRUNC(((A1204-$A$39+1)-1)/3)+1,MOD((A1204-$A$39+1)-1,3)+1),"")</f>
        <v/>
      </c>
      <c r="C1204" s="43" t="str">
        <f t="shared" si="527"/>
        <v/>
      </c>
      <c r="D1204" s="43" t="str">
        <f t="shared" ca="1" si="528"/>
        <v/>
      </c>
      <c r="E1204" s="43" t="str">
        <f t="shared" si="529"/>
        <v/>
      </c>
      <c r="F1204" s="43" t="str">
        <f t="shared" si="530"/>
        <v/>
      </c>
      <c r="G1204" s="43" t="str">
        <f>IF(A1204&lt;&gt;"",IF(A1204&lt;Data!$G$11*0.25,$C$13/$G$32,IF(A1204&gt;Data!$G$11*0.25,$C$13,$C$13*10)),"")</f>
        <v/>
      </c>
      <c r="H1204" s="43" t="str">
        <f>IF(A1204&lt;&gt;"",IF(Data!$G$9="constant",$C$13,IF(Data!$G$9="squeeze",G1204,F1204)),"")</f>
        <v/>
      </c>
      <c r="I1204" s="38" t="str">
        <f ca="1">IF(ISNUMBER(A1204),NORMINV(RAND(),0,IF(AND(Data!$G$9="squeeze",A1204&lt;Data!$G$11*0.25),$H$32,1)*$C$30*$C$13)*($C$14*$C$12),"")</f>
        <v/>
      </c>
      <c r="J1204" s="42" t="str">
        <f ca="1">IFERROR(IF(Data!$C$6="Real",B1204,I1204+J1203+($C$14*$C$12)*(NORMINV(RAND(),$C$15,CHOOSE($G$13,$C$13,F1204,G1204)))),"")</f>
        <v/>
      </c>
      <c r="K1204" s="88" t="str">
        <f>IF(ISNUMBER(A1204), IF($G$16="fixed",$G$17,MIN(H1204*Data!$C$7*$C$16*0.5,$C$17*Data!$C$7))*$C$12,"")</f>
        <v/>
      </c>
      <c r="L1204" s="42" t="str">
        <f t="shared" ca="1" si="554"/>
        <v/>
      </c>
      <c r="M1204" s="44" t="str">
        <f t="shared" ca="1" si="555"/>
        <v/>
      </c>
      <c r="N1204" s="44" t="str">
        <f t="shared" ca="1" si="556"/>
        <v/>
      </c>
      <c r="O1204" s="108" t="str">
        <f t="shared" si="531"/>
        <v/>
      </c>
      <c r="P1204" s="102" t="str">
        <f t="shared" si="532"/>
        <v/>
      </c>
      <c r="Q1204" s="102" t="str">
        <f t="shared" si="533"/>
        <v/>
      </c>
      <c r="R1204" s="120" t="str">
        <f t="shared" si="551"/>
        <v/>
      </c>
      <c r="S1204" s="54" t="str">
        <f t="shared" si="552"/>
        <v/>
      </c>
      <c r="T1204" s="5" t="str">
        <f t="shared" si="534"/>
        <v/>
      </c>
      <c r="U1204" s="152" t="str">
        <f t="shared" si="535"/>
        <v/>
      </c>
      <c r="V1204" s="152" t="str">
        <f t="shared" si="536"/>
        <v/>
      </c>
      <c r="W1204" s="153" t="str">
        <f t="shared" si="537"/>
        <v/>
      </c>
      <c r="X1204" s="153" t="str">
        <f t="shared" si="538"/>
        <v/>
      </c>
      <c r="Y1204" s="153" t="str">
        <f t="shared" si="539"/>
        <v/>
      </c>
      <c r="Z1204" s="153" t="str">
        <f t="shared" si="540"/>
        <v/>
      </c>
      <c r="AA1204" s="152" t="str">
        <f t="shared" si="541"/>
        <v/>
      </c>
      <c r="AB1204" s="152" t="str">
        <f t="shared" si="542"/>
        <v/>
      </c>
      <c r="AC1204" s="154" t="str">
        <f t="shared" si="543"/>
        <v/>
      </c>
      <c r="AD1204" s="154" t="str">
        <f t="shared" si="544"/>
        <v/>
      </c>
      <c r="AE1204" s="3" t="str">
        <f t="shared" si="545"/>
        <v/>
      </c>
      <c r="AF1204" s="3" t="str">
        <f t="shared" si="546"/>
        <v/>
      </c>
      <c r="AG1204" s="3" t="str">
        <f t="shared" si="553"/>
        <v/>
      </c>
      <c r="AH1204" s="4" t="str">
        <f t="shared" si="547"/>
        <v/>
      </c>
      <c r="AI1204" s="75" t="str">
        <f t="shared" si="548"/>
        <v/>
      </c>
      <c r="AJ1204" s="75" t="str">
        <f t="shared" si="549"/>
        <v/>
      </c>
    </row>
    <row r="1205" spans="1:36">
      <c r="A1205" s="41" t="str">
        <f t="shared" si="550"/>
        <v/>
      </c>
      <c r="B1205" s="150" t="str">
        <f>IF(ISNUMBER(A1205),INDEX('MetaTrader Import'!$H$13:$J$5893,TRUNC(((A1205-$A$39+1)-1)/3)+1,MOD((A1205-$A$39+1)-1,3)+1),"")</f>
        <v/>
      </c>
      <c r="C1205" s="43" t="str">
        <f t="shared" si="527"/>
        <v/>
      </c>
      <c r="D1205" s="43" t="str">
        <f t="shared" ca="1" si="528"/>
        <v/>
      </c>
      <c r="E1205" s="43" t="str">
        <f t="shared" si="529"/>
        <v/>
      </c>
      <c r="F1205" s="43" t="str">
        <f t="shared" si="530"/>
        <v/>
      </c>
      <c r="G1205" s="43" t="str">
        <f>IF(A1205&lt;&gt;"",IF(A1205&lt;Data!$G$11*0.25,$C$13/$G$32,IF(A1205&gt;Data!$G$11*0.25,$C$13,$C$13*10)),"")</f>
        <v/>
      </c>
      <c r="H1205" s="43" t="str">
        <f>IF(A1205&lt;&gt;"",IF(Data!$G$9="constant",$C$13,IF(Data!$G$9="squeeze",G1205,F1205)),"")</f>
        <v/>
      </c>
      <c r="I1205" s="38" t="str">
        <f ca="1">IF(ISNUMBER(A1205),NORMINV(RAND(),0,IF(AND(Data!$G$9="squeeze",A1205&lt;Data!$G$11*0.25),$H$32,1)*$C$30*$C$13)*($C$14*$C$12),"")</f>
        <v/>
      </c>
      <c r="J1205" s="42" t="str">
        <f ca="1">IFERROR(IF(Data!$C$6="Real",B1205,I1205+J1204+($C$14*$C$12)*(NORMINV(RAND(),$C$15,CHOOSE($G$13,$C$13,F1205,G1205)))),"")</f>
        <v/>
      </c>
      <c r="K1205" s="88" t="str">
        <f>IF(ISNUMBER(A1205), IF($G$16="fixed",$G$17,MIN(H1205*Data!$C$7*$C$16*0.5,$C$17*Data!$C$7))*$C$12,"")</f>
        <v/>
      </c>
      <c r="L1205" s="42" t="str">
        <f t="shared" ca="1" si="554"/>
        <v/>
      </c>
      <c r="M1205" s="44" t="str">
        <f t="shared" ca="1" si="555"/>
        <v/>
      </c>
      <c r="N1205" s="44" t="str">
        <f t="shared" ca="1" si="556"/>
        <v/>
      </c>
      <c r="O1205" s="108" t="str">
        <f t="shared" si="531"/>
        <v/>
      </c>
      <c r="P1205" s="102" t="str">
        <f t="shared" si="532"/>
        <v/>
      </c>
      <c r="Q1205" s="102" t="str">
        <f t="shared" si="533"/>
        <v/>
      </c>
      <c r="R1205" s="120" t="str">
        <f t="shared" si="551"/>
        <v/>
      </c>
      <c r="S1205" s="54" t="str">
        <f t="shared" si="552"/>
        <v/>
      </c>
      <c r="T1205" s="5" t="str">
        <f t="shared" si="534"/>
        <v/>
      </c>
      <c r="U1205" s="152" t="str">
        <f t="shared" si="535"/>
        <v/>
      </c>
      <c r="V1205" s="152" t="str">
        <f t="shared" si="536"/>
        <v/>
      </c>
      <c r="W1205" s="153" t="str">
        <f t="shared" si="537"/>
        <v/>
      </c>
      <c r="X1205" s="153" t="str">
        <f t="shared" si="538"/>
        <v/>
      </c>
      <c r="Y1205" s="153" t="str">
        <f t="shared" si="539"/>
        <v/>
      </c>
      <c r="Z1205" s="153" t="str">
        <f t="shared" si="540"/>
        <v/>
      </c>
      <c r="AA1205" s="152" t="str">
        <f t="shared" si="541"/>
        <v/>
      </c>
      <c r="AB1205" s="152" t="str">
        <f t="shared" si="542"/>
        <v/>
      </c>
      <c r="AC1205" s="154" t="str">
        <f t="shared" si="543"/>
        <v/>
      </c>
      <c r="AD1205" s="154" t="str">
        <f t="shared" si="544"/>
        <v/>
      </c>
      <c r="AE1205" s="3" t="str">
        <f t="shared" si="545"/>
        <v/>
      </c>
      <c r="AF1205" s="3" t="str">
        <f t="shared" si="546"/>
        <v/>
      </c>
      <c r="AG1205" s="3" t="str">
        <f t="shared" si="553"/>
        <v/>
      </c>
      <c r="AH1205" s="4" t="str">
        <f t="shared" si="547"/>
        <v/>
      </c>
      <c r="AI1205" s="75" t="str">
        <f t="shared" si="548"/>
        <v/>
      </c>
      <c r="AJ1205" s="75" t="str">
        <f t="shared" si="549"/>
        <v/>
      </c>
    </row>
    <row r="1206" spans="1:36">
      <c r="A1206" s="41" t="str">
        <f t="shared" si="550"/>
        <v/>
      </c>
      <c r="B1206" s="150" t="str">
        <f>IF(ISNUMBER(A1206),INDEX('MetaTrader Import'!$H$13:$J$5893,TRUNC(((A1206-$A$39+1)-1)/3)+1,MOD((A1206-$A$39+1)-1,3)+1),"")</f>
        <v/>
      </c>
      <c r="C1206" s="43" t="str">
        <f t="shared" si="527"/>
        <v/>
      </c>
      <c r="D1206" s="43" t="str">
        <f t="shared" ca="1" si="528"/>
        <v/>
      </c>
      <c r="E1206" s="43" t="str">
        <f t="shared" si="529"/>
        <v/>
      </c>
      <c r="F1206" s="43" t="str">
        <f t="shared" si="530"/>
        <v/>
      </c>
      <c r="G1206" s="43" t="str">
        <f>IF(A1206&lt;&gt;"",IF(A1206&lt;Data!$G$11*0.25,$C$13/$G$32,IF(A1206&gt;Data!$G$11*0.25,$C$13,$C$13*10)),"")</f>
        <v/>
      </c>
      <c r="H1206" s="43" t="str">
        <f>IF(A1206&lt;&gt;"",IF(Data!$G$9="constant",$C$13,IF(Data!$G$9="squeeze",G1206,F1206)),"")</f>
        <v/>
      </c>
      <c r="I1206" s="38" t="str">
        <f ca="1">IF(ISNUMBER(A1206),NORMINV(RAND(),0,IF(AND(Data!$G$9="squeeze",A1206&lt;Data!$G$11*0.25),$H$32,1)*$C$30*$C$13)*($C$14*$C$12),"")</f>
        <v/>
      </c>
      <c r="J1206" s="42" t="str">
        <f ca="1">IFERROR(IF(Data!$C$6="Real",B1206,I1206+J1205+($C$14*$C$12)*(NORMINV(RAND(),$C$15,CHOOSE($G$13,$C$13,F1206,G1206)))),"")</f>
        <v/>
      </c>
      <c r="K1206" s="88" t="str">
        <f>IF(ISNUMBER(A1206), IF($G$16="fixed",$G$17,MIN(H1206*Data!$C$7*$C$16*0.5,$C$17*Data!$C$7))*$C$12,"")</f>
        <v/>
      </c>
      <c r="L1206" s="42" t="str">
        <f t="shared" ca="1" si="554"/>
        <v/>
      </c>
      <c r="M1206" s="44" t="str">
        <f t="shared" ca="1" si="555"/>
        <v/>
      </c>
      <c r="N1206" s="44" t="str">
        <f t="shared" ca="1" si="556"/>
        <v/>
      </c>
      <c r="O1206" s="108" t="str">
        <f t="shared" si="531"/>
        <v/>
      </c>
      <c r="P1206" s="102" t="str">
        <f t="shared" si="532"/>
        <v/>
      </c>
      <c r="Q1206" s="102" t="str">
        <f t="shared" si="533"/>
        <v/>
      </c>
      <c r="R1206" s="120" t="str">
        <f t="shared" si="551"/>
        <v/>
      </c>
      <c r="S1206" s="54" t="str">
        <f t="shared" si="552"/>
        <v/>
      </c>
      <c r="T1206" s="5" t="str">
        <f t="shared" si="534"/>
        <v/>
      </c>
      <c r="U1206" s="152" t="str">
        <f t="shared" si="535"/>
        <v/>
      </c>
      <c r="V1206" s="152" t="str">
        <f t="shared" si="536"/>
        <v/>
      </c>
      <c r="W1206" s="153" t="str">
        <f t="shared" si="537"/>
        <v/>
      </c>
      <c r="X1206" s="153" t="str">
        <f t="shared" si="538"/>
        <v/>
      </c>
      <c r="Y1206" s="153" t="str">
        <f t="shared" si="539"/>
        <v/>
      </c>
      <c r="Z1206" s="153" t="str">
        <f t="shared" si="540"/>
        <v/>
      </c>
      <c r="AA1206" s="152" t="str">
        <f t="shared" si="541"/>
        <v/>
      </c>
      <c r="AB1206" s="152" t="str">
        <f t="shared" si="542"/>
        <v/>
      </c>
      <c r="AC1206" s="154" t="str">
        <f t="shared" si="543"/>
        <v/>
      </c>
      <c r="AD1206" s="154" t="str">
        <f t="shared" si="544"/>
        <v/>
      </c>
      <c r="AE1206" s="3" t="str">
        <f t="shared" si="545"/>
        <v/>
      </c>
      <c r="AF1206" s="3" t="str">
        <f t="shared" si="546"/>
        <v/>
      </c>
      <c r="AG1206" s="3" t="str">
        <f t="shared" si="553"/>
        <v/>
      </c>
      <c r="AH1206" s="4" t="str">
        <f t="shared" si="547"/>
        <v/>
      </c>
      <c r="AI1206" s="75" t="str">
        <f t="shared" si="548"/>
        <v/>
      </c>
      <c r="AJ1206" s="75" t="str">
        <f t="shared" si="549"/>
        <v/>
      </c>
    </row>
    <row r="1207" spans="1:36">
      <c r="A1207" s="41" t="str">
        <f t="shared" si="550"/>
        <v/>
      </c>
      <c r="B1207" s="150" t="str">
        <f>IF(ISNUMBER(A1207),INDEX('MetaTrader Import'!$H$13:$J$5893,TRUNC(((A1207-$A$39+1)-1)/3)+1,MOD((A1207-$A$39+1)-1,3)+1),"")</f>
        <v/>
      </c>
      <c r="C1207" s="43" t="str">
        <f t="shared" si="527"/>
        <v/>
      </c>
      <c r="D1207" s="43" t="str">
        <f t="shared" ca="1" si="528"/>
        <v/>
      </c>
      <c r="E1207" s="43" t="str">
        <f t="shared" si="529"/>
        <v/>
      </c>
      <c r="F1207" s="43" t="str">
        <f t="shared" si="530"/>
        <v/>
      </c>
      <c r="G1207" s="43" t="str">
        <f>IF(A1207&lt;&gt;"",IF(A1207&lt;Data!$G$11*0.25,$C$13/$G$32,IF(A1207&gt;Data!$G$11*0.25,$C$13,$C$13*10)),"")</f>
        <v/>
      </c>
      <c r="H1207" s="43" t="str">
        <f>IF(A1207&lt;&gt;"",IF(Data!$G$9="constant",$C$13,IF(Data!$G$9="squeeze",G1207,F1207)),"")</f>
        <v/>
      </c>
      <c r="I1207" s="38" t="str">
        <f ca="1">IF(ISNUMBER(A1207),NORMINV(RAND(),0,IF(AND(Data!$G$9="squeeze",A1207&lt;Data!$G$11*0.25),$H$32,1)*$C$30*$C$13)*($C$14*$C$12),"")</f>
        <v/>
      </c>
      <c r="J1207" s="42" t="str">
        <f ca="1">IFERROR(IF(Data!$C$6="Real",B1207,I1207+J1206+($C$14*$C$12)*(NORMINV(RAND(),$C$15,CHOOSE($G$13,$C$13,F1207,G1207)))),"")</f>
        <v/>
      </c>
      <c r="K1207" s="88" t="str">
        <f>IF(ISNUMBER(A1207), IF($G$16="fixed",$G$17,MIN(H1207*Data!$C$7*$C$16*0.5,$C$17*Data!$C$7))*$C$12,"")</f>
        <v/>
      </c>
      <c r="L1207" s="42" t="str">
        <f t="shared" ca="1" si="554"/>
        <v/>
      </c>
      <c r="M1207" s="44" t="str">
        <f t="shared" ca="1" si="555"/>
        <v/>
      </c>
      <c r="N1207" s="44" t="str">
        <f t="shared" ca="1" si="556"/>
        <v/>
      </c>
      <c r="O1207" s="108" t="str">
        <f t="shared" si="531"/>
        <v/>
      </c>
      <c r="P1207" s="102" t="str">
        <f t="shared" si="532"/>
        <v/>
      </c>
      <c r="Q1207" s="102" t="str">
        <f t="shared" si="533"/>
        <v/>
      </c>
      <c r="R1207" s="120" t="str">
        <f t="shared" si="551"/>
        <v/>
      </c>
      <c r="S1207" s="54" t="str">
        <f t="shared" si="552"/>
        <v/>
      </c>
      <c r="T1207" s="5" t="str">
        <f t="shared" si="534"/>
        <v/>
      </c>
      <c r="U1207" s="152" t="str">
        <f t="shared" si="535"/>
        <v/>
      </c>
      <c r="V1207" s="152" t="str">
        <f t="shared" si="536"/>
        <v/>
      </c>
      <c r="W1207" s="153" t="str">
        <f t="shared" si="537"/>
        <v/>
      </c>
      <c r="X1207" s="153" t="str">
        <f t="shared" si="538"/>
        <v/>
      </c>
      <c r="Y1207" s="153" t="str">
        <f t="shared" si="539"/>
        <v/>
      </c>
      <c r="Z1207" s="153" t="str">
        <f t="shared" si="540"/>
        <v/>
      </c>
      <c r="AA1207" s="152" t="str">
        <f t="shared" si="541"/>
        <v/>
      </c>
      <c r="AB1207" s="152" t="str">
        <f t="shared" si="542"/>
        <v/>
      </c>
      <c r="AC1207" s="154" t="str">
        <f t="shared" si="543"/>
        <v/>
      </c>
      <c r="AD1207" s="154" t="str">
        <f t="shared" si="544"/>
        <v/>
      </c>
      <c r="AE1207" s="3" t="str">
        <f t="shared" si="545"/>
        <v/>
      </c>
      <c r="AF1207" s="3" t="str">
        <f t="shared" si="546"/>
        <v/>
      </c>
      <c r="AG1207" s="3" t="str">
        <f t="shared" si="553"/>
        <v/>
      </c>
      <c r="AH1207" s="4" t="str">
        <f t="shared" si="547"/>
        <v/>
      </c>
      <c r="AI1207" s="75" t="str">
        <f t="shared" si="548"/>
        <v/>
      </c>
      <c r="AJ1207" s="75" t="str">
        <f t="shared" si="549"/>
        <v/>
      </c>
    </row>
    <row r="1208" spans="1:36">
      <c r="A1208" s="41" t="str">
        <f t="shared" si="550"/>
        <v/>
      </c>
      <c r="B1208" s="150" t="str">
        <f>IF(ISNUMBER(A1208),INDEX('MetaTrader Import'!$H$13:$J$5893,TRUNC(((A1208-$A$39+1)-1)/3)+1,MOD((A1208-$A$39+1)-1,3)+1),"")</f>
        <v/>
      </c>
      <c r="C1208" s="43" t="str">
        <f t="shared" si="527"/>
        <v/>
      </c>
      <c r="D1208" s="43" t="str">
        <f t="shared" ca="1" si="528"/>
        <v/>
      </c>
      <c r="E1208" s="43" t="str">
        <f t="shared" si="529"/>
        <v/>
      </c>
      <c r="F1208" s="43" t="str">
        <f t="shared" si="530"/>
        <v/>
      </c>
      <c r="G1208" s="43" t="str">
        <f>IF(A1208&lt;&gt;"",IF(A1208&lt;Data!$G$11*0.25,$C$13/$G$32,IF(A1208&gt;Data!$G$11*0.25,$C$13,$C$13*10)),"")</f>
        <v/>
      </c>
      <c r="H1208" s="43" t="str">
        <f>IF(A1208&lt;&gt;"",IF(Data!$G$9="constant",$C$13,IF(Data!$G$9="squeeze",G1208,F1208)),"")</f>
        <v/>
      </c>
      <c r="I1208" s="38" t="str">
        <f ca="1">IF(ISNUMBER(A1208),NORMINV(RAND(),0,IF(AND(Data!$G$9="squeeze",A1208&lt;Data!$G$11*0.25),$H$32,1)*$C$30*$C$13)*($C$14*$C$12),"")</f>
        <v/>
      </c>
      <c r="J1208" s="42" t="str">
        <f ca="1">IFERROR(IF(Data!$C$6="Real",B1208,I1208+J1207+($C$14*$C$12)*(NORMINV(RAND(),$C$15,CHOOSE($G$13,$C$13,F1208,G1208)))),"")</f>
        <v/>
      </c>
      <c r="K1208" s="88" t="str">
        <f>IF(ISNUMBER(A1208), IF($G$16="fixed",$G$17,MIN(H1208*Data!$C$7*$C$16*0.5,$C$17*Data!$C$7))*$C$12,"")</f>
        <v/>
      </c>
      <c r="L1208" s="42" t="str">
        <f t="shared" ca="1" si="554"/>
        <v/>
      </c>
      <c r="M1208" s="44" t="str">
        <f t="shared" ca="1" si="555"/>
        <v/>
      </c>
      <c r="N1208" s="44" t="str">
        <f t="shared" ca="1" si="556"/>
        <v/>
      </c>
      <c r="O1208" s="108" t="str">
        <f t="shared" si="531"/>
        <v/>
      </c>
      <c r="P1208" s="102" t="str">
        <f t="shared" si="532"/>
        <v/>
      </c>
      <c r="Q1208" s="102" t="str">
        <f t="shared" si="533"/>
        <v/>
      </c>
      <c r="R1208" s="120" t="str">
        <f t="shared" si="551"/>
        <v/>
      </c>
      <c r="S1208" s="54" t="str">
        <f t="shared" si="552"/>
        <v/>
      </c>
      <c r="T1208" s="5" t="str">
        <f t="shared" si="534"/>
        <v/>
      </c>
      <c r="U1208" s="152" t="str">
        <f t="shared" si="535"/>
        <v/>
      </c>
      <c r="V1208" s="152" t="str">
        <f t="shared" si="536"/>
        <v/>
      </c>
      <c r="W1208" s="153" t="str">
        <f t="shared" si="537"/>
        <v/>
      </c>
      <c r="X1208" s="153" t="str">
        <f t="shared" si="538"/>
        <v/>
      </c>
      <c r="Y1208" s="153" t="str">
        <f t="shared" si="539"/>
        <v/>
      </c>
      <c r="Z1208" s="153" t="str">
        <f t="shared" si="540"/>
        <v/>
      </c>
      <c r="AA1208" s="152" t="str">
        <f t="shared" si="541"/>
        <v/>
      </c>
      <c r="AB1208" s="152" t="str">
        <f t="shared" si="542"/>
        <v/>
      </c>
      <c r="AC1208" s="154" t="str">
        <f t="shared" si="543"/>
        <v/>
      </c>
      <c r="AD1208" s="154" t="str">
        <f t="shared" si="544"/>
        <v/>
      </c>
      <c r="AE1208" s="3" t="str">
        <f t="shared" si="545"/>
        <v/>
      </c>
      <c r="AF1208" s="3" t="str">
        <f t="shared" si="546"/>
        <v/>
      </c>
      <c r="AG1208" s="3" t="str">
        <f t="shared" si="553"/>
        <v/>
      </c>
      <c r="AH1208" s="4" t="str">
        <f t="shared" si="547"/>
        <v/>
      </c>
      <c r="AI1208" s="75" t="str">
        <f t="shared" si="548"/>
        <v/>
      </c>
      <c r="AJ1208" s="75" t="str">
        <f t="shared" si="549"/>
        <v/>
      </c>
    </row>
    <row r="1209" spans="1:36">
      <c r="A1209" s="41" t="str">
        <f t="shared" si="550"/>
        <v/>
      </c>
      <c r="B1209" s="150" t="str">
        <f>IF(ISNUMBER(A1209),INDEX('MetaTrader Import'!$H$13:$J$5893,TRUNC(((A1209-$A$39+1)-1)/3)+1,MOD((A1209-$A$39+1)-1,3)+1),"")</f>
        <v/>
      </c>
      <c r="C1209" s="43" t="str">
        <f t="shared" si="527"/>
        <v/>
      </c>
      <c r="D1209" s="43" t="str">
        <f t="shared" ca="1" si="528"/>
        <v/>
      </c>
      <c r="E1209" s="43" t="str">
        <f t="shared" si="529"/>
        <v/>
      </c>
      <c r="F1209" s="43" t="str">
        <f t="shared" si="530"/>
        <v/>
      </c>
      <c r="G1209" s="43" t="str">
        <f>IF(A1209&lt;&gt;"",IF(A1209&lt;Data!$G$11*0.25,$C$13/$G$32,IF(A1209&gt;Data!$G$11*0.25,$C$13,$C$13*10)),"")</f>
        <v/>
      </c>
      <c r="H1209" s="43" t="str">
        <f>IF(A1209&lt;&gt;"",IF(Data!$G$9="constant",$C$13,IF(Data!$G$9="squeeze",G1209,F1209)),"")</f>
        <v/>
      </c>
      <c r="I1209" s="38" t="str">
        <f ca="1">IF(ISNUMBER(A1209),NORMINV(RAND(),0,IF(AND(Data!$G$9="squeeze",A1209&lt;Data!$G$11*0.25),$H$32,1)*$C$30*$C$13)*($C$14*$C$12),"")</f>
        <v/>
      </c>
      <c r="J1209" s="42" t="str">
        <f ca="1">IFERROR(IF(Data!$C$6="Real",B1209,I1209+J1208+($C$14*$C$12)*(NORMINV(RAND(),$C$15,CHOOSE($G$13,$C$13,F1209,G1209)))),"")</f>
        <v/>
      </c>
      <c r="K1209" s="88" t="str">
        <f>IF(ISNUMBER(A1209), IF($G$16="fixed",$G$17,MIN(H1209*Data!$C$7*$C$16*0.5,$C$17*Data!$C$7))*$C$12,"")</f>
        <v/>
      </c>
      <c r="L1209" s="42" t="str">
        <f t="shared" ca="1" si="554"/>
        <v/>
      </c>
      <c r="M1209" s="44" t="str">
        <f t="shared" ca="1" si="555"/>
        <v/>
      </c>
      <c r="N1209" s="44" t="str">
        <f t="shared" ca="1" si="556"/>
        <v/>
      </c>
      <c r="O1209" s="108" t="str">
        <f t="shared" si="531"/>
        <v/>
      </c>
      <c r="P1209" s="102" t="str">
        <f t="shared" si="532"/>
        <v/>
      </c>
      <c r="Q1209" s="102" t="str">
        <f t="shared" si="533"/>
        <v/>
      </c>
      <c r="R1209" s="120" t="str">
        <f t="shared" si="551"/>
        <v/>
      </c>
      <c r="S1209" s="54" t="str">
        <f t="shared" si="552"/>
        <v/>
      </c>
      <c r="T1209" s="5" t="str">
        <f t="shared" si="534"/>
        <v/>
      </c>
      <c r="U1209" s="152" t="str">
        <f t="shared" si="535"/>
        <v/>
      </c>
      <c r="V1209" s="152" t="str">
        <f t="shared" si="536"/>
        <v/>
      </c>
      <c r="W1209" s="153" t="str">
        <f t="shared" si="537"/>
        <v/>
      </c>
      <c r="X1209" s="153" t="str">
        <f t="shared" si="538"/>
        <v/>
      </c>
      <c r="Y1209" s="153" t="str">
        <f t="shared" si="539"/>
        <v/>
      </c>
      <c r="Z1209" s="153" t="str">
        <f t="shared" si="540"/>
        <v/>
      </c>
      <c r="AA1209" s="152" t="str">
        <f t="shared" si="541"/>
        <v/>
      </c>
      <c r="AB1209" s="152" t="str">
        <f t="shared" si="542"/>
        <v/>
      </c>
      <c r="AC1209" s="154" t="str">
        <f t="shared" si="543"/>
        <v/>
      </c>
      <c r="AD1209" s="154" t="str">
        <f t="shared" si="544"/>
        <v/>
      </c>
      <c r="AE1209" s="3" t="str">
        <f t="shared" si="545"/>
        <v/>
      </c>
      <c r="AF1209" s="3" t="str">
        <f t="shared" si="546"/>
        <v/>
      </c>
      <c r="AG1209" s="3" t="str">
        <f t="shared" si="553"/>
        <v/>
      </c>
      <c r="AH1209" s="4" t="str">
        <f t="shared" si="547"/>
        <v/>
      </c>
      <c r="AI1209" s="75" t="str">
        <f t="shared" si="548"/>
        <v/>
      </c>
      <c r="AJ1209" s="75" t="str">
        <f t="shared" si="549"/>
        <v/>
      </c>
    </row>
    <row r="1210" spans="1:36">
      <c r="A1210" s="41" t="str">
        <f t="shared" si="550"/>
        <v/>
      </c>
      <c r="B1210" s="150" t="str">
        <f>IF(ISNUMBER(A1210),INDEX('MetaTrader Import'!$H$13:$J$5893,TRUNC(((A1210-$A$39+1)-1)/3)+1,MOD((A1210-$A$39+1)-1,3)+1),"")</f>
        <v/>
      </c>
      <c r="C1210" s="43" t="str">
        <f t="shared" si="527"/>
        <v/>
      </c>
      <c r="D1210" s="43" t="str">
        <f t="shared" ca="1" si="528"/>
        <v/>
      </c>
      <c r="E1210" s="43" t="str">
        <f t="shared" si="529"/>
        <v/>
      </c>
      <c r="F1210" s="43" t="str">
        <f t="shared" si="530"/>
        <v/>
      </c>
      <c r="G1210" s="43" t="str">
        <f>IF(A1210&lt;&gt;"",IF(A1210&lt;Data!$G$11*0.25,$C$13/$G$32,IF(A1210&gt;Data!$G$11*0.25,$C$13,$C$13*10)),"")</f>
        <v/>
      </c>
      <c r="H1210" s="43" t="str">
        <f>IF(A1210&lt;&gt;"",IF(Data!$G$9="constant",$C$13,IF(Data!$G$9="squeeze",G1210,F1210)),"")</f>
        <v/>
      </c>
      <c r="I1210" s="38" t="str">
        <f ca="1">IF(ISNUMBER(A1210),NORMINV(RAND(),0,IF(AND(Data!$G$9="squeeze",A1210&lt;Data!$G$11*0.25),$H$32,1)*$C$30*$C$13)*($C$14*$C$12),"")</f>
        <v/>
      </c>
      <c r="J1210" s="42" t="str">
        <f ca="1">IFERROR(IF(Data!$C$6="Real",B1210,I1210+J1209+($C$14*$C$12)*(NORMINV(RAND(),$C$15,CHOOSE($G$13,$C$13,F1210,G1210)))),"")</f>
        <v/>
      </c>
      <c r="K1210" s="88" t="str">
        <f>IF(ISNUMBER(A1210), IF($G$16="fixed",$G$17,MIN(H1210*Data!$C$7*$C$16*0.5,$C$17*Data!$C$7))*$C$12,"")</f>
        <v/>
      </c>
      <c r="L1210" s="42" t="str">
        <f t="shared" ca="1" si="554"/>
        <v/>
      </c>
      <c r="M1210" s="44" t="str">
        <f t="shared" ca="1" si="555"/>
        <v/>
      </c>
      <c r="N1210" s="44" t="str">
        <f t="shared" ca="1" si="556"/>
        <v/>
      </c>
      <c r="O1210" s="108" t="str">
        <f t="shared" si="531"/>
        <v/>
      </c>
      <c r="P1210" s="102" t="str">
        <f t="shared" si="532"/>
        <v/>
      </c>
      <c r="Q1210" s="102" t="str">
        <f t="shared" si="533"/>
        <v/>
      </c>
      <c r="R1210" s="120" t="str">
        <f t="shared" si="551"/>
        <v/>
      </c>
      <c r="S1210" s="54" t="str">
        <f t="shared" si="552"/>
        <v/>
      </c>
      <c r="T1210" s="5" t="str">
        <f t="shared" si="534"/>
        <v/>
      </c>
      <c r="U1210" s="152" t="str">
        <f t="shared" si="535"/>
        <v/>
      </c>
      <c r="V1210" s="152" t="str">
        <f t="shared" si="536"/>
        <v/>
      </c>
      <c r="W1210" s="153" t="str">
        <f t="shared" si="537"/>
        <v/>
      </c>
      <c r="X1210" s="153" t="str">
        <f t="shared" si="538"/>
        <v/>
      </c>
      <c r="Y1210" s="153" t="str">
        <f t="shared" si="539"/>
        <v/>
      </c>
      <c r="Z1210" s="153" t="str">
        <f t="shared" si="540"/>
        <v/>
      </c>
      <c r="AA1210" s="152" t="str">
        <f t="shared" si="541"/>
        <v/>
      </c>
      <c r="AB1210" s="152" t="str">
        <f t="shared" si="542"/>
        <v/>
      </c>
      <c r="AC1210" s="154" t="str">
        <f t="shared" si="543"/>
        <v/>
      </c>
      <c r="AD1210" s="154" t="str">
        <f t="shared" si="544"/>
        <v/>
      </c>
      <c r="AE1210" s="3" t="str">
        <f t="shared" si="545"/>
        <v/>
      </c>
      <c r="AF1210" s="3" t="str">
        <f t="shared" si="546"/>
        <v/>
      </c>
      <c r="AG1210" s="3" t="str">
        <f t="shared" si="553"/>
        <v/>
      </c>
      <c r="AH1210" s="4" t="str">
        <f t="shared" si="547"/>
        <v/>
      </c>
      <c r="AI1210" s="75" t="str">
        <f t="shared" si="548"/>
        <v/>
      </c>
      <c r="AJ1210" s="75" t="str">
        <f t="shared" si="549"/>
        <v/>
      </c>
    </row>
    <row r="1211" spans="1:36">
      <c r="A1211" s="41" t="str">
        <f t="shared" si="550"/>
        <v/>
      </c>
      <c r="B1211" s="150" t="str">
        <f>IF(ISNUMBER(A1211),INDEX('MetaTrader Import'!$H$13:$J$5893,TRUNC(((A1211-$A$39+1)-1)/3)+1,MOD((A1211-$A$39+1)-1,3)+1),"")</f>
        <v/>
      </c>
      <c r="C1211" s="43" t="str">
        <f t="shared" si="527"/>
        <v/>
      </c>
      <c r="D1211" s="43" t="str">
        <f t="shared" ca="1" si="528"/>
        <v/>
      </c>
      <c r="E1211" s="43" t="str">
        <f t="shared" si="529"/>
        <v/>
      </c>
      <c r="F1211" s="43" t="str">
        <f t="shared" si="530"/>
        <v/>
      </c>
      <c r="G1211" s="43" t="str">
        <f>IF(A1211&lt;&gt;"",IF(A1211&lt;Data!$G$11*0.25,$C$13/$G$32,IF(A1211&gt;Data!$G$11*0.25,$C$13,$C$13*10)),"")</f>
        <v/>
      </c>
      <c r="H1211" s="43" t="str">
        <f>IF(A1211&lt;&gt;"",IF(Data!$G$9="constant",$C$13,IF(Data!$G$9="squeeze",G1211,F1211)),"")</f>
        <v/>
      </c>
      <c r="I1211" s="38" t="str">
        <f ca="1">IF(ISNUMBER(A1211),NORMINV(RAND(),0,IF(AND(Data!$G$9="squeeze",A1211&lt;Data!$G$11*0.25),$H$32,1)*$C$30*$C$13)*($C$14*$C$12),"")</f>
        <v/>
      </c>
      <c r="J1211" s="42" t="str">
        <f ca="1">IFERROR(IF(Data!$C$6="Real",B1211,I1211+J1210+($C$14*$C$12)*(NORMINV(RAND(),$C$15,CHOOSE($G$13,$C$13,F1211,G1211)))),"")</f>
        <v/>
      </c>
      <c r="K1211" s="88" t="str">
        <f>IF(ISNUMBER(A1211), IF($G$16="fixed",$G$17,MIN(H1211*Data!$C$7*$C$16*0.5,$C$17*Data!$C$7))*$C$12,"")</f>
        <v/>
      </c>
      <c r="L1211" s="42" t="str">
        <f t="shared" ca="1" si="554"/>
        <v/>
      </c>
      <c r="M1211" s="44" t="str">
        <f t="shared" ca="1" si="555"/>
        <v/>
      </c>
      <c r="N1211" s="44" t="str">
        <f t="shared" ca="1" si="556"/>
        <v/>
      </c>
      <c r="O1211" s="108" t="str">
        <f t="shared" si="531"/>
        <v/>
      </c>
      <c r="P1211" s="102" t="str">
        <f t="shared" si="532"/>
        <v/>
      </c>
      <c r="Q1211" s="102" t="str">
        <f t="shared" si="533"/>
        <v/>
      </c>
      <c r="R1211" s="120" t="str">
        <f t="shared" si="551"/>
        <v/>
      </c>
      <c r="S1211" s="54" t="str">
        <f t="shared" si="552"/>
        <v/>
      </c>
      <c r="T1211" s="5" t="str">
        <f t="shared" si="534"/>
        <v/>
      </c>
      <c r="U1211" s="152" t="str">
        <f t="shared" si="535"/>
        <v/>
      </c>
      <c r="V1211" s="152" t="str">
        <f t="shared" si="536"/>
        <v/>
      </c>
      <c r="W1211" s="153" t="str">
        <f t="shared" si="537"/>
        <v/>
      </c>
      <c r="X1211" s="153" t="str">
        <f t="shared" si="538"/>
        <v/>
      </c>
      <c r="Y1211" s="153" t="str">
        <f t="shared" si="539"/>
        <v/>
      </c>
      <c r="Z1211" s="153" t="str">
        <f t="shared" si="540"/>
        <v/>
      </c>
      <c r="AA1211" s="152" t="str">
        <f t="shared" si="541"/>
        <v/>
      </c>
      <c r="AB1211" s="152" t="str">
        <f t="shared" si="542"/>
        <v/>
      </c>
      <c r="AC1211" s="154" t="str">
        <f t="shared" si="543"/>
        <v/>
      </c>
      <c r="AD1211" s="154" t="str">
        <f t="shared" si="544"/>
        <v/>
      </c>
      <c r="AE1211" s="3" t="str">
        <f t="shared" si="545"/>
        <v/>
      </c>
      <c r="AF1211" s="3" t="str">
        <f t="shared" si="546"/>
        <v/>
      </c>
      <c r="AG1211" s="3" t="str">
        <f t="shared" si="553"/>
        <v/>
      </c>
      <c r="AH1211" s="4" t="str">
        <f t="shared" si="547"/>
        <v/>
      </c>
      <c r="AI1211" s="75" t="str">
        <f t="shared" si="548"/>
        <v/>
      </c>
      <c r="AJ1211" s="75" t="str">
        <f t="shared" si="549"/>
        <v/>
      </c>
    </row>
    <row r="1212" spans="1:36">
      <c r="A1212" s="41" t="str">
        <f t="shared" si="550"/>
        <v/>
      </c>
      <c r="B1212" s="150" t="str">
        <f>IF(ISNUMBER(A1212),INDEX('MetaTrader Import'!$H$13:$J$5893,TRUNC(((A1212-$A$39+1)-1)/3)+1,MOD((A1212-$A$39+1)-1,3)+1),"")</f>
        <v/>
      </c>
      <c r="C1212" s="43" t="str">
        <f t="shared" si="527"/>
        <v/>
      </c>
      <c r="D1212" s="43" t="str">
        <f t="shared" ca="1" si="528"/>
        <v/>
      </c>
      <c r="E1212" s="43" t="str">
        <f t="shared" si="529"/>
        <v/>
      </c>
      <c r="F1212" s="43" t="str">
        <f t="shared" si="530"/>
        <v/>
      </c>
      <c r="G1212" s="43" t="str">
        <f>IF(A1212&lt;&gt;"",IF(A1212&lt;Data!$G$11*0.25,$C$13/$G$32,IF(A1212&gt;Data!$G$11*0.25,$C$13,$C$13*10)),"")</f>
        <v/>
      </c>
      <c r="H1212" s="43" t="str">
        <f>IF(A1212&lt;&gt;"",IF(Data!$G$9="constant",$C$13,IF(Data!$G$9="squeeze",G1212,F1212)),"")</f>
        <v/>
      </c>
      <c r="I1212" s="38" t="str">
        <f ca="1">IF(ISNUMBER(A1212),NORMINV(RAND(),0,IF(AND(Data!$G$9="squeeze",A1212&lt;Data!$G$11*0.25),$H$32,1)*$C$30*$C$13)*($C$14*$C$12),"")</f>
        <v/>
      </c>
      <c r="J1212" s="42" t="str">
        <f ca="1">IFERROR(IF(Data!$C$6="Real",B1212,I1212+J1211+($C$14*$C$12)*(NORMINV(RAND(),$C$15,CHOOSE($G$13,$C$13,F1212,G1212)))),"")</f>
        <v/>
      </c>
      <c r="K1212" s="88" t="str">
        <f>IF(ISNUMBER(A1212), IF($G$16="fixed",$G$17,MIN(H1212*Data!$C$7*$C$16*0.5,$C$17*Data!$C$7))*$C$12,"")</f>
        <v/>
      </c>
      <c r="L1212" s="42" t="str">
        <f t="shared" ca="1" si="554"/>
        <v/>
      </c>
      <c r="M1212" s="44" t="str">
        <f t="shared" ca="1" si="555"/>
        <v/>
      </c>
      <c r="N1212" s="44" t="str">
        <f t="shared" ca="1" si="556"/>
        <v/>
      </c>
      <c r="O1212" s="108" t="str">
        <f t="shared" si="531"/>
        <v/>
      </c>
      <c r="P1212" s="102" t="str">
        <f t="shared" si="532"/>
        <v/>
      </c>
      <c r="Q1212" s="102" t="str">
        <f t="shared" si="533"/>
        <v/>
      </c>
      <c r="R1212" s="120" t="str">
        <f t="shared" si="551"/>
        <v/>
      </c>
      <c r="S1212" s="54" t="str">
        <f t="shared" si="552"/>
        <v/>
      </c>
      <c r="T1212" s="5" t="str">
        <f t="shared" si="534"/>
        <v/>
      </c>
      <c r="U1212" s="152" t="str">
        <f t="shared" si="535"/>
        <v/>
      </c>
      <c r="V1212" s="152" t="str">
        <f t="shared" si="536"/>
        <v/>
      </c>
      <c r="W1212" s="153" t="str">
        <f t="shared" si="537"/>
        <v/>
      </c>
      <c r="X1212" s="153" t="str">
        <f t="shared" si="538"/>
        <v/>
      </c>
      <c r="Y1212" s="153" t="str">
        <f t="shared" si="539"/>
        <v/>
      </c>
      <c r="Z1212" s="153" t="str">
        <f t="shared" si="540"/>
        <v/>
      </c>
      <c r="AA1212" s="152" t="str">
        <f t="shared" si="541"/>
        <v/>
      </c>
      <c r="AB1212" s="152" t="str">
        <f t="shared" si="542"/>
        <v/>
      </c>
      <c r="AC1212" s="154" t="str">
        <f t="shared" si="543"/>
        <v/>
      </c>
      <c r="AD1212" s="154" t="str">
        <f t="shared" si="544"/>
        <v/>
      </c>
      <c r="AE1212" s="3" t="str">
        <f t="shared" si="545"/>
        <v/>
      </c>
      <c r="AF1212" s="3" t="str">
        <f t="shared" si="546"/>
        <v/>
      </c>
      <c r="AG1212" s="3" t="str">
        <f t="shared" si="553"/>
        <v/>
      </c>
      <c r="AH1212" s="4" t="str">
        <f t="shared" si="547"/>
        <v/>
      </c>
      <c r="AI1212" s="75" t="str">
        <f t="shared" si="548"/>
        <v/>
      </c>
      <c r="AJ1212" s="75" t="str">
        <f t="shared" si="549"/>
        <v/>
      </c>
    </row>
    <row r="1213" spans="1:36">
      <c r="A1213" s="41" t="str">
        <f t="shared" si="550"/>
        <v/>
      </c>
      <c r="B1213" s="150" t="str">
        <f>IF(ISNUMBER(A1213),INDEX('MetaTrader Import'!$H$13:$J$5893,TRUNC(((A1213-$A$39+1)-1)/3)+1,MOD((A1213-$A$39+1)-1,3)+1),"")</f>
        <v/>
      </c>
      <c r="C1213" s="43" t="str">
        <f t="shared" si="527"/>
        <v/>
      </c>
      <c r="D1213" s="43" t="str">
        <f t="shared" ca="1" si="528"/>
        <v/>
      </c>
      <c r="E1213" s="43" t="str">
        <f t="shared" si="529"/>
        <v/>
      </c>
      <c r="F1213" s="43" t="str">
        <f t="shared" si="530"/>
        <v/>
      </c>
      <c r="G1213" s="43" t="str">
        <f>IF(A1213&lt;&gt;"",IF(A1213&lt;Data!$G$11*0.25,$C$13/$G$32,IF(A1213&gt;Data!$G$11*0.25,$C$13,$C$13*10)),"")</f>
        <v/>
      </c>
      <c r="H1213" s="43" t="str">
        <f>IF(A1213&lt;&gt;"",IF(Data!$G$9="constant",$C$13,IF(Data!$G$9="squeeze",G1213,F1213)),"")</f>
        <v/>
      </c>
      <c r="I1213" s="38" t="str">
        <f ca="1">IF(ISNUMBER(A1213),NORMINV(RAND(),0,IF(AND(Data!$G$9="squeeze",A1213&lt;Data!$G$11*0.25),$H$32,1)*$C$30*$C$13)*($C$14*$C$12),"")</f>
        <v/>
      </c>
      <c r="J1213" s="42" t="str">
        <f ca="1">IFERROR(IF(Data!$C$6="Real",B1213,I1213+J1212+($C$14*$C$12)*(NORMINV(RAND(),$C$15,CHOOSE($G$13,$C$13,F1213,G1213)))),"")</f>
        <v/>
      </c>
      <c r="K1213" s="88" t="str">
        <f>IF(ISNUMBER(A1213), IF($G$16="fixed",$G$17,MIN(H1213*Data!$C$7*$C$16*0.5,$C$17*Data!$C$7))*$C$12,"")</f>
        <v/>
      </c>
      <c r="L1213" s="42" t="str">
        <f t="shared" ca="1" si="554"/>
        <v/>
      </c>
      <c r="M1213" s="44" t="str">
        <f t="shared" ca="1" si="555"/>
        <v/>
      </c>
      <c r="N1213" s="44" t="str">
        <f t="shared" ca="1" si="556"/>
        <v/>
      </c>
      <c r="O1213" s="108" t="str">
        <f t="shared" si="531"/>
        <v/>
      </c>
      <c r="P1213" s="102" t="str">
        <f t="shared" si="532"/>
        <v/>
      </c>
      <c r="Q1213" s="102" t="str">
        <f t="shared" si="533"/>
        <v/>
      </c>
      <c r="R1213" s="120" t="str">
        <f t="shared" si="551"/>
        <v/>
      </c>
      <c r="S1213" s="54" t="str">
        <f t="shared" si="552"/>
        <v/>
      </c>
      <c r="T1213" s="5" t="str">
        <f t="shared" si="534"/>
        <v/>
      </c>
      <c r="U1213" s="152" t="str">
        <f t="shared" si="535"/>
        <v/>
      </c>
      <c r="V1213" s="152" t="str">
        <f t="shared" si="536"/>
        <v/>
      </c>
      <c r="W1213" s="153" t="str">
        <f t="shared" si="537"/>
        <v/>
      </c>
      <c r="X1213" s="153" t="str">
        <f t="shared" si="538"/>
        <v/>
      </c>
      <c r="Y1213" s="153" t="str">
        <f t="shared" si="539"/>
        <v/>
      </c>
      <c r="Z1213" s="153" t="str">
        <f t="shared" si="540"/>
        <v/>
      </c>
      <c r="AA1213" s="152" t="str">
        <f t="shared" si="541"/>
        <v/>
      </c>
      <c r="AB1213" s="152" t="str">
        <f t="shared" si="542"/>
        <v/>
      </c>
      <c r="AC1213" s="154" t="str">
        <f t="shared" si="543"/>
        <v/>
      </c>
      <c r="AD1213" s="154" t="str">
        <f t="shared" si="544"/>
        <v/>
      </c>
      <c r="AE1213" s="3" t="str">
        <f t="shared" si="545"/>
        <v/>
      </c>
      <c r="AF1213" s="3" t="str">
        <f t="shared" si="546"/>
        <v/>
      </c>
      <c r="AG1213" s="3" t="str">
        <f t="shared" si="553"/>
        <v/>
      </c>
      <c r="AH1213" s="4" t="str">
        <f t="shared" si="547"/>
        <v/>
      </c>
      <c r="AI1213" s="75" t="str">
        <f t="shared" si="548"/>
        <v/>
      </c>
      <c r="AJ1213" s="75" t="str">
        <f t="shared" si="549"/>
        <v/>
      </c>
    </row>
    <row r="1214" spans="1:36">
      <c r="A1214" s="41" t="str">
        <f t="shared" si="550"/>
        <v/>
      </c>
      <c r="B1214" s="150" t="str">
        <f>IF(ISNUMBER(A1214),INDEX('MetaTrader Import'!$H$13:$J$5893,TRUNC(((A1214-$A$39+1)-1)/3)+1,MOD((A1214-$A$39+1)-1,3)+1),"")</f>
        <v/>
      </c>
      <c r="C1214" s="43" t="str">
        <f t="shared" si="527"/>
        <v/>
      </c>
      <c r="D1214" s="43" t="str">
        <f t="shared" ca="1" si="528"/>
        <v/>
      </c>
      <c r="E1214" s="43" t="str">
        <f t="shared" si="529"/>
        <v/>
      </c>
      <c r="F1214" s="43" t="str">
        <f t="shared" si="530"/>
        <v/>
      </c>
      <c r="G1214" s="43" t="str">
        <f>IF(A1214&lt;&gt;"",IF(A1214&lt;Data!$G$11*0.25,$C$13/$G$32,IF(A1214&gt;Data!$G$11*0.25,$C$13,$C$13*10)),"")</f>
        <v/>
      </c>
      <c r="H1214" s="43" t="str">
        <f>IF(A1214&lt;&gt;"",IF(Data!$G$9="constant",$C$13,IF(Data!$G$9="squeeze",G1214,F1214)),"")</f>
        <v/>
      </c>
      <c r="I1214" s="38" t="str">
        <f ca="1">IF(ISNUMBER(A1214),NORMINV(RAND(),0,IF(AND(Data!$G$9="squeeze",A1214&lt;Data!$G$11*0.25),$H$32,1)*$C$30*$C$13)*($C$14*$C$12),"")</f>
        <v/>
      </c>
      <c r="J1214" s="42" t="str">
        <f ca="1">IFERROR(IF(Data!$C$6="Real",B1214,I1214+J1213+($C$14*$C$12)*(NORMINV(RAND(),$C$15,CHOOSE($G$13,$C$13,F1214,G1214)))),"")</f>
        <v/>
      </c>
      <c r="K1214" s="88" t="str">
        <f>IF(ISNUMBER(A1214), IF($G$16="fixed",$G$17,MIN(H1214*Data!$C$7*$C$16*0.5,$C$17*Data!$C$7))*$C$12,"")</f>
        <v/>
      </c>
      <c r="L1214" s="42" t="str">
        <f t="shared" ca="1" si="554"/>
        <v/>
      </c>
      <c r="M1214" s="44" t="str">
        <f t="shared" ca="1" si="555"/>
        <v/>
      </c>
      <c r="N1214" s="44" t="str">
        <f t="shared" ca="1" si="556"/>
        <v/>
      </c>
      <c r="O1214" s="108" t="str">
        <f t="shared" si="531"/>
        <v/>
      </c>
      <c r="P1214" s="102" t="str">
        <f t="shared" si="532"/>
        <v/>
      </c>
      <c r="Q1214" s="102" t="str">
        <f t="shared" si="533"/>
        <v/>
      </c>
      <c r="R1214" s="120" t="str">
        <f t="shared" si="551"/>
        <v/>
      </c>
      <c r="S1214" s="54" t="str">
        <f t="shared" si="552"/>
        <v/>
      </c>
      <c r="T1214" s="5" t="str">
        <f t="shared" si="534"/>
        <v/>
      </c>
      <c r="U1214" s="152" t="str">
        <f t="shared" si="535"/>
        <v/>
      </c>
      <c r="V1214" s="152" t="str">
        <f t="shared" si="536"/>
        <v/>
      </c>
      <c r="W1214" s="153" t="str">
        <f t="shared" si="537"/>
        <v/>
      </c>
      <c r="X1214" s="153" t="str">
        <f t="shared" si="538"/>
        <v/>
      </c>
      <c r="Y1214" s="153" t="str">
        <f t="shared" si="539"/>
        <v/>
      </c>
      <c r="Z1214" s="153" t="str">
        <f t="shared" si="540"/>
        <v/>
      </c>
      <c r="AA1214" s="152" t="str">
        <f t="shared" si="541"/>
        <v/>
      </c>
      <c r="AB1214" s="152" t="str">
        <f t="shared" si="542"/>
        <v/>
      </c>
      <c r="AC1214" s="154" t="str">
        <f t="shared" si="543"/>
        <v/>
      </c>
      <c r="AD1214" s="154" t="str">
        <f t="shared" si="544"/>
        <v/>
      </c>
      <c r="AE1214" s="3" t="str">
        <f t="shared" si="545"/>
        <v/>
      </c>
      <c r="AF1214" s="3" t="str">
        <f t="shared" si="546"/>
        <v/>
      </c>
      <c r="AG1214" s="3" t="str">
        <f t="shared" si="553"/>
        <v/>
      </c>
      <c r="AH1214" s="4" t="str">
        <f t="shared" si="547"/>
        <v/>
      </c>
      <c r="AI1214" s="75" t="str">
        <f t="shared" si="548"/>
        <v/>
      </c>
      <c r="AJ1214" s="75" t="str">
        <f t="shared" si="549"/>
        <v/>
      </c>
    </row>
    <row r="1215" spans="1:36">
      <c r="A1215" s="41" t="str">
        <f t="shared" si="550"/>
        <v/>
      </c>
      <c r="B1215" s="150" t="str">
        <f>IF(ISNUMBER(A1215),INDEX('MetaTrader Import'!$H$13:$J$5893,TRUNC(((A1215-$A$39+1)-1)/3)+1,MOD((A1215-$A$39+1)-1,3)+1),"")</f>
        <v/>
      </c>
      <c r="C1215" s="43" t="str">
        <f t="shared" si="527"/>
        <v/>
      </c>
      <c r="D1215" s="43" t="str">
        <f t="shared" ca="1" si="528"/>
        <v/>
      </c>
      <c r="E1215" s="43" t="str">
        <f t="shared" si="529"/>
        <v/>
      </c>
      <c r="F1215" s="43" t="str">
        <f t="shared" si="530"/>
        <v/>
      </c>
      <c r="G1215" s="43" t="str">
        <f>IF(A1215&lt;&gt;"",IF(A1215&lt;Data!$G$11*0.25,$C$13/$G$32,IF(A1215&gt;Data!$G$11*0.25,$C$13,$C$13*10)),"")</f>
        <v/>
      </c>
      <c r="H1215" s="43" t="str">
        <f>IF(A1215&lt;&gt;"",IF(Data!$G$9="constant",$C$13,IF(Data!$G$9="squeeze",G1215,F1215)),"")</f>
        <v/>
      </c>
      <c r="I1215" s="38" t="str">
        <f ca="1">IF(ISNUMBER(A1215),NORMINV(RAND(),0,IF(AND(Data!$G$9="squeeze",A1215&lt;Data!$G$11*0.25),$H$32,1)*$C$30*$C$13)*($C$14*$C$12),"")</f>
        <v/>
      </c>
      <c r="J1215" s="42" t="str">
        <f ca="1">IFERROR(IF(Data!$C$6="Real",B1215,I1215+J1214+($C$14*$C$12)*(NORMINV(RAND(),$C$15,CHOOSE($G$13,$C$13,F1215,G1215)))),"")</f>
        <v/>
      </c>
      <c r="K1215" s="88" t="str">
        <f>IF(ISNUMBER(A1215), IF($G$16="fixed",$G$17,MIN(H1215*Data!$C$7*$C$16*0.5,$C$17*Data!$C$7))*$C$12,"")</f>
        <v/>
      </c>
      <c r="L1215" s="42" t="str">
        <f t="shared" ca="1" si="554"/>
        <v/>
      </c>
      <c r="M1215" s="44" t="str">
        <f t="shared" ca="1" si="555"/>
        <v/>
      </c>
      <c r="N1215" s="44" t="str">
        <f t="shared" ca="1" si="556"/>
        <v/>
      </c>
      <c r="O1215" s="108" t="str">
        <f t="shared" si="531"/>
        <v/>
      </c>
      <c r="P1215" s="102" t="str">
        <f t="shared" si="532"/>
        <v/>
      </c>
      <c r="Q1215" s="102" t="str">
        <f t="shared" si="533"/>
        <v/>
      </c>
      <c r="R1215" s="120" t="str">
        <f t="shared" si="551"/>
        <v/>
      </c>
      <c r="S1215" s="54" t="str">
        <f t="shared" si="552"/>
        <v/>
      </c>
      <c r="T1215" s="5" t="str">
        <f t="shared" si="534"/>
        <v/>
      </c>
      <c r="U1215" s="152" t="str">
        <f t="shared" si="535"/>
        <v/>
      </c>
      <c r="V1215" s="152" t="str">
        <f t="shared" si="536"/>
        <v/>
      </c>
      <c r="W1215" s="153" t="str">
        <f t="shared" si="537"/>
        <v/>
      </c>
      <c r="X1215" s="153" t="str">
        <f t="shared" si="538"/>
        <v/>
      </c>
      <c r="Y1215" s="153" t="str">
        <f t="shared" si="539"/>
        <v/>
      </c>
      <c r="Z1215" s="153" t="str">
        <f t="shared" si="540"/>
        <v/>
      </c>
      <c r="AA1215" s="152" t="str">
        <f t="shared" si="541"/>
        <v/>
      </c>
      <c r="AB1215" s="152" t="str">
        <f t="shared" si="542"/>
        <v/>
      </c>
      <c r="AC1215" s="154" t="str">
        <f t="shared" si="543"/>
        <v/>
      </c>
      <c r="AD1215" s="154" t="str">
        <f t="shared" si="544"/>
        <v/>
      </c>
      <c r="AE1215" s="3" t="str">
        <f t="shared" si="545"/>
        <v/>
      </c>
      <c r="AF1215" s="3" t="str">
        <f t="shared" si="546"/>
        <v/>
      </c>
      <c r="AG1215" s="3" t="str">
        <f t="shared" si="553"/>
        <v/>
      </c>
      <c r="AH1215" s="4" t="str">
        <f t="shared" si="547"/>
        <v/>
      </c>
      <c r="AI1215" s="75" t="str">
        <f t="shared" si="548"/>
        <v/>
      </c>
      <c r="AJ1215" s="75" t="str">
        <f t="shared" si="549"/>
        <v/>
      </c>
    </row>
    <row r="1216" spans="1:36">
      <c r="A1216" s="41" t="str">
        <f t="shared" si="550"/>
        <v/>
      </c>
      <c r="B1216" s="150" t="str">
        <f>IF(ISNUMBER(A1216),INDEX('MetaTrader Import'!$H$13:$J$5893,TRUNC(((A1216-$A$39+1)-1)/3)+1,MOD((A1216-$A$39+1)-1,3)+1),"")</f>
        <v/>
      </c>
      <c r="C1216" s="43" t="str">
        <f t="shared" si="527"/>
        <v/>
      </c>
      <c r="D1216" s="43" t="str">
        <f t="shared" ca="1" si="528"/>
        <v/>
      </c>
      <c r="E1216" s="43" t="str">
        <f t="shared" si="529"/>
        <v/>
      </c>
      <c r="F1216" s="43" t="str">
        <f t="shared" si="530"/>
        <v/>
      </c>
      <c r="G1216" s="43" t="str">
        <f>IF(A1216&lt;&gt;"",IF(A1216&lt;Data!$G$11*0.25,$C$13/$G$32,IF(A1216&gt;Data!$G$11*0.25,$C$13,$C$13*10)),"")</f>
        <v/>
      </c>
      <c r="H1216" s="43" t="str">
        <f>IF(A1216&lt;&gt;"",IF(Data!$G$9="constant",$C$13,IF(Data!$G$9="squeeze",G1216,F1216)),"")</f>
        <v/>
      </c>
      <c r="I1216" s="38" t="str">
        <f ca="1">IF(ISNUMBER(A1216),NORMINV(RAND(),0,IF(AND(Data!$G$9="squeeze",A1216&lt;Data!$G$11*0.25),$H$32,1)*$C$30*$C$13)*($C$14*$C$12),"")</f>
        <v/>
      </c>
      <c r="J1216" s="42" t="str">
        <f ca="1">IFERROR(IF(Data!$C$6="Real",B1216,I1216+J1215+($C$14*$C$12)*(NORMINV(RAND(),$C$15,CHOOSE($G$13,$C$13,F1216,G1216)))),"")</f>
        <v/>
      </c>
      <c r="K1216" s="88" t="str">
        <f>IF(ISNUMBER(A1216), IF($G$16="fixed",$G$17,MIN(H1216*Data!$C$7*$C$16*0.5,$C$17*Data!$C$7))*$C$12,"")</f>
        <v/>
      </c>
      <c r="L1216" s="42" t="str">
        <f t="shared" ca="1" si="554"/>
        <v/>
      </c>
      <c r="M1216" s="44" t="str">
        <f t="shared" ca="1" si="555"/>
        <v/>
      </c>
      <c r="N1216" s="44" t="str">
        <f t="shared" ca="1" si="556"/>
        <v/>
      </c>
      <c r="O1216" s="108" t="str">
        <f t="shared" si="531"/>
        <v/>
      </c>
      <c r="P1216" s="102" t="str">
        <f t="shared" si="532"/>
        <v/>
      </c>
      <c r="Q1216" s="102" t="str">
        <f t="shared" si="533"/>
        <v/>
      </c>
      <c r="R1216" s="120" t="str">
        <f t="shared" si="551"/>
        <v/>
      </c>
      <c r="S1216" s="54" t="str">
        <f t="shared" si="552"/>
        <v/>
      </c>
      <c r="T1216" s="5" t="str">
        <f t="shared" si="534"/>
        <v/>
      </c>
      <c r="U1216" s="152" t="str">
        <f t="shared" si="535"/>
        <v/>
      </c>
      <c r="V1216" s="152" t="str">
        <f t="shared" si="536"/>
        <v/>
      </c>
      <c r="W1216" s="153" t="str">
        <f t="shared" si="537"/>
        <v/>
      </c>
      <c r="X1216" s="153" t="str">
        <f t="shared" si="538"/>
        <v/>
      </c>
      <c r="Y1216" s="153" t="str">
        <f t="shared" si="539"/>
        <v/>
      </c>
      <c r="Z1216" s="153" t="str">
        <f t="shared" si="540"/>
        <v/>
      </c>
      <c r="AA1216" s="152" t="str">
        <f t="shared" si="541"/>
        <v/>
      </c>
      <c r="AB1216" s="152" t="str">
        <f t="shared" si="542"/>
        <v/>
      </c>
      <c r="AC1216" s="154" t="str">
        <f t="shared" si="543"/>
        <v/>
      </c>
      <c r="AD1216" s="154" t="str">
        <f t="shared" si="544"/>
        <v/>
      </c>
      <c r="AE1216" s="3" t="str">
        <f t="shared" si="545"/>
        <v/>
      </c>
      <c r="AF1216" s="3" t="str">
        <f t="shared" si="546"/>
        <v/>
      </c>
      <c r="AG1216" s="3" t="str">
        <f t="shared" si="553"/>
        <v/>
      </c>
      <c r="AH1216" s="4" t="str">
        <f t="shared" si="547"/>
        <v/>
      </c>
      <c r="AI1216" s="75" t="str">
        <f t="shared" si="548"/>
        <v/>
      </c>
      <c r="AJ1216" s="75" t="str">
        <f t="shared" si="549"/>
        <v/>
      </c>
    </row>
    <row r="1217" spans="1:36">
      <c r="A1217" s="41" t="str">
        <f t="shared" si="550"/>
        <v/>
      </c>
      <c r="B1217" s="150" t="str">
        <f>IF(ISNUMBER(A1217),INDEX('MetaTrader Import'!$H$13:$J$5893,TRUNC(((A1217-$A$39+1)-1)/3)+1,MOD((A1217-$A$39+1)-1,3)+1),"")</f>
        <v/>
      </c>
      <c r="C1217" s="43" t="str">
        <f t="shared" si="527"/>
        <v/>
      </c>
      <c r="D1217" s="43" t="str">
        <f t="shared" ca="1" si="528"/>
        <v/>
      </c>
      <c r="E1217" s="43" t="str">
        <f t="shared" si="529"/>
        <v/>
      </c>
      <c r="F1217" s="43" t="str">
        <f t="shared" si="530"/>
        <v/>
      </c>
      <c r="G1217" s="43" t="str">
        <f>IF(A1217&lt;&gt;"",IF(A1217&lt;Data!$G$11*0.25,$C$13/$G$32,IF(A1217&gt;Data!$G$11*0.25,$C$13,$C$13*10)),"")</f>
        <v/>
      </c>
      <c r="H1217" s="43" t="str">
        <f>IF(A1217&lt;&gt;"",IF(Data!$G$9="constant",$C$13,IF(Data!$G$9="squeeze",G1217,F1217)),"")</f>
        <v/>
      </c>
      <c r="I1217" s="38" t="str">
        <f ca="1">IF(ISNUMBER(A1217),NORMINV(RAND(),0,IF(AND(Data!$G$9="squeeze",A1217&lt;Data!$G$11*0.25),$H$32,1)*$C$30*$C$13)*($C$14*$C$12),"")</f>
        <v/>
      </c>
      <c r="J1217" s="42" t="str">
        <f ca="1">IFERROR(IF(Data!$C$6="Real",B1217,I1217+J1216+($C$14*$C$12)*(NORMINV(RAND(),$C$15,CHOOSE($G$13,$C$13,F1217,G1217)))),"")</f>
        <v/>
      </c>
      <c r="K1217" s="88" t="str">
        <f>IF(ISNUMBER(A1217), IF($G$16="fixed",$G$17,MIN(H1217*Data!$C$7*$C$16*0.5,$C$17*Data!$C$7))*$C$12,"")</f>
        <v/>
      </c>
      <c r="L1217" s="42" t="str">
        <f t="shared" ca="1" si="554"/>
        <v/>
      </c>
      <c r="M1217" s="44" t="str">
        <f t="shared" ca="1" si="555"/>
        <v/>
      </c>
      <c r="N1217" s="44" t="str">
        <f t="shared" ca="1" si="556"/>
        <v/>
      </c>
      <c r="O1217" s="108" t="str">
        <f t="shared" si="531"/>
        <v/>
      </c>
      <c r="P1217" s="102" t="str">
        <f t="shared" si="532"/>
        <v/>
      </c>
      <c r="Q1217" s="102" t="str">
        <f t="shared" si="533"/>
        <v/>
      </c>
      <c r="R1217" s="120" t="str">
        <f t="shared" si="551"/>
        <v/>
      </c>
      <c r="S1217" s="54" t="str">
        <f t="shared" si="552"/>
        <v/>
      </c>
      <c r="T1217" s="5" t="str">
        <f t="shared" si="534"/>
        <v/>
      </c>
      <c r="U1217" s="152" t="str">
        <f t="shared" si="535"/>
        <v/>
      </c>
      <c r="V1217" s="152" t="str">
        <f t="shared" si="536"/>
        <v/>
      </c>
      <c r="W1217" s="153" t="str">
        <f t="shared" si="537"/>
        <v/>
      </c>
      <c r="X1217" s="153" t="str">
        <f t="shared" si="538"/>
        <v/>
      </c>
      <c r="Y1217" s="153" t="str">
        <f t="shared" si="539"/>
        <v/>
      </c>
      <c r="Z1217" s="153" t="str">
        <f t="shared" si="540"/>
        <v/>
      </c>
      <c r="AA1217" s="152" t="str">
        <f t="shared" si="541"/>
        <v/>
      </c>
      <c r="AB1217" s="152" t="str">
        <f t="shared" si="542"/>
        <v/>
      </c>
      <c r="AC1217" s="154" t="str">
        <f t="shared" si="543"/>
        <v/>
      </c>
      <c r="AD1217" s="154" t="str">
        <f t="shared" si="544"/>
        <v/>
      </c>
      <c r="AE1217" s="3" t="str">
        <f t="shared" si="545"/>
        <v/>
      </c>
      <c r="AF1217" s="3" t="str">
        <f t="shared" si="546"/>
        <v/>
      </c>
      <c r="AG1217" s="3" t="str">
        <f t="shared" si="553"/>
        <v/>
      </c>
      <c r="AH1217" s="4" t="str">
        <f t="shared" si="547"/>
        <v/>
      </c>
      <c r="AI1217" s="75" t="str">
        <f t="shared" si="548"/>
        <v/>
      </c>
      <c r="AJ1217" s="75" t="str">
        <f t="shared" si="549"/>
        <v/>
      </c>
    </row>
    <row r="1218" spans="1:36">
      <c r="A1218" s="41" t="str">
        <f t="shared" si="550"/>
        <v/>
      </c>
      <c r="B1218" s="150" t="str">
        <f>IF(ISNUMBER(A1218),INDEX('MetaTrader Import'!$H$13:$J$5893,TRUNC(((A1218-$A$39+1)-1)/3)+1,MOD((A1218-$A$39+1)-1,3)+1),"")</f>
        <v/>
      </c>
      <c r="C1218" s="43" t="str">
        <f t="shared" si="527"/>
        <v/>
      </c>
      <c r="D1218" s="43" t="str">
        <f t="shared" ca="1" si="528"/>
        <v/>
      </c>
      <c r="E1218" s="43" t="str">
        <f t="shared" si="529"/>
        <v/>
      </c>
      <c r="F1218" s="43" t="str">
        <f t="shared" si="530"/>
        <v/>
      </c>
      <c r="G1218" s="43" t="str">
        <f>IF(A1218&lt;&gt;"",IF(A1218&lt;Data!$G$11*0.25,$C$13/$G$32,IF(A1218&gt;Data!$G$11*0.25,$C$13,$C$13*10)),"")</f>
        <v/>
      </c>
      <c r="H1218" s="43" t="str">
        <f>IF(A1218&lt;&gt;"",IF(Data!$G$9="constant",$C$13,IF(Data!$G$9="squeeze",G1218,F1218)),"")</f>
        <v/>
      </c>
      <c r="I1218" s="38" t="str">
        <f ca="1">IF(ISNUMBER(A1218),NORMINV(RAND(),0,IF(AND(Data!$G$9="squeeze",A1218&lt;Data!$G$11*0.25),$H$32,1)*$C$30*$C$13)*($C$14*$C$12),"")</f>
        <v/>
      </c>
      <c r="J1218" s="42" t="str">
        <f ca="1">IFERROR(IF(Data!$C$6="Real",B1218,I1218+J1217+($C$14*$C$12)*(NORMINV(RAND(),$C$15,CHOOSE($G$13,$C$13,F1218,G1218)))),"")</f>
        <v/>
      </c>
      <c r="K1218" s="88" t="str">
        <f>IF(ISNUMBER(A1218), IF($G$16="fixed",$G$17,MIN(H1218*Data!$C$7*$C$16*0.5,$C$17*Data!$C$7))*$C$12,"")</f>
        <v/>
      </c>
      <c r="L1218" s="42" t="str">
        <f t="shared" ca="1" si="554"/>
        <v/>
      </c>
      <c r="M1218" s="44" t="str">
        <f t="shared" ca="1" si="555"/>
        <v/>
      </c>
      <c r="N1218" s="44" t="str">
        <f t="shared" ca="1" si="556"/>
        <v/>
      </c>
      <c r="O1218" s="108" t="str">
        <f t="shared" si="531"/>
        <v/>
      </c>
      <c r="P1218" s="102" t="str">
        <f t="shared" si="532"/>
        <v/>
      </c>
      <c r="Q1218" s="102" t="str">
        <f t="shared" si="533"/>
        <v/>
      </c>
      <c r="R1218" s="120" t="str">
        <f t="shared" si="551"/>
        <v/>
      </c>
      <c r="S1218" s="54" t="str">
        <f t="shared" si="552"/>
        <v/>
      </c>
      <c r="T1218" s="5" t="str">
        <f t="shared" si="534"/>
        <v/>
      </c>
      <c r="U1218" s="152" t="str">
        <f t="shared" si="535"/>
        <v/>
      </c>
      <c r="V1218" s="152" t="str">
        <f t="shared" si="536"/>
        <v/>
      </c>
      <c r="W1218" s="153" t="str">
        <f t="shared" si="537"/>
        <v/>
      </c>
      <c r="X1218" s="153" t="str">
        <f t="shared" si="538"/>
        <v/>
      </c>
      <c r="Y1218" s="153" t="str">
        <f t="shared" si="539"/>
        <v/>
      </c>
      <c r="Z1218" s="153" t="str">
        <f t="shared" si="540"/>
        <v/>
      </c>
      <c r="AA1218" s="152" t="str">
        <f t="shared" si="541"/>
        <v/>
      </c>
      <c r="AB1218" s="152" t="str">
        <f t="shared" si="542"/>
        <v/>
      </c>
      <c r="AC1218" s="154" t="str">
        <f t="shared" si="543"/>
        <v/>
      </c>
      <c r="AD1218" s="154" t="str">
        <f t="shared" si="544"/>
        <v/>
      </c>
      <c r="AE1218" s="3" t="str">
        <f t="shared" si="545"/>
        <v/>
      </c>
      <c r="AF1218" s="3" t="str">
        <f t="shared" si="546"/>
        <v/>
      </c>
      <c r="AG1218" s="3" t="str">
        <f t="shared" si="553"/>
        <v/>
      </c>
      <c r="AH1218" s="4" t="str">
        <f t="shared" si="547"/>
        <v/>
      </c>
      <c r="AI1218" s="75" t="str">
        <f t="shared" si="548"/>
        <v/>
      </c>
      <c r="AJ1218" s="75" t="str">
        <f t="shared" si="549"/>
        <v/>
      </c>
    </row>
    <row r="1219" spans="1:36">
      <c r="A1219" s="41" t="str">
        <f t="shared" si="550"/>
        <v/>
      </c>
      <c r="B1219" s="150" t="str">
        <f>IF(ISNUMBER(A1219),INDEX('MetaTrader Import'!$H$13:$J$5893,TRUNC(((A1219-$A$39+1)-1)/3)+1,MOD((A1219-$A$39+1)-1,3)+1),"")</f>
        <v/>
      </c>
      <c r="C1219" s="43" t="str">
        <f t="shared" ref="C1219:C1282" si="557">IF(A1219&lt;&gt;"",E1218,"")</f>
        <v/>
      </c>
      <c r="D1219" s="43" t="str">
        <f t="shared" ref="D1219:D1282" ca="1" si="558">IF(A1219&lt;&gt;"",NORMINV(RAND(),($C$23-C1219)*$C$28,$C$27)+NORMINV(RAND(),IF(RAND()&gt;$C$26,$C$25,0),$C$27),"")</f>
        <v/>
      </c>
      <c r="E1219" s="43" t="str">
        <f t="shared" ref="E1219:E1282" si="559">IF(A1219&lt;&gt;"",C1219+D1219,"")</f>
        <v/>
      </c>
      <c r="F1219" s="43" t="str">
        <f t="shared" ref="F1219:F1282" si="560">IF(A1219&lt;&gt;"",$C$13*ABS(E1219)/$C$23,"")</f>
        <v/>
      </c>
      <c r="G1219" s="43" t="str">
        <f>IF(A1219&lt;&gt;"",IF(A1219&lt;Data!$G$11*0.25,$C$13/$G$32,IF(A1219&gt;Data!$G$11*0.25,$C$13,$C$13*10)),"")</f>
        <v/>
      </c>
      <c r="H1219" s="43" t="str">
        <f>IF(A1219&lt;&gt;"",IF(Data!$G$9="constant",$C$13,IF(Data!$G$9="squeeze",G1219,F1219)),"")</f>
        <v/>
      </c>
      <c r="I1219" s="38" t="str">
        <f ca="1">IF(ISNUMBER(A1219),NORMINV(RAND(),0,IF(AND(Data!$G$9="squeeze",A1219&lt;Data!$G$11*0.25),$H$32,1)*$C$30*$C$13)*($C$14*$C$12),"")</f>
        <v/>
      </c>
      <c r="J1219" s="42" t="str">
        <f ca="1">IFERROR(IF(Data!$C$6="Real",B1219,I1219+J1218+($C$14*$C$12)*(NORMINV(RAND(),$C$15,CHOOSE($G$13,$C$13,F1219,G1219)))),"")</f>
        <v/>
      </c>
      <c r="K1219" s="88" t="str">
        <f>IF(ISNUMBER(A1219), IF($G$16="fixed",$G$17,MIN(H1219*Data!$C$7*$C$16*0.5,$C$17*Data!$C$7))*$C$12,"")</f>
        <v/>
      </c>
      <c r="L1219" s="42" t="str">
        <f t="shared" ca="1" si="554"/>
        <v/>
      </c>
      <c r="M1219" s="44" t="str">
        <f t="shared" ca="1" si="555"/>
        <v/>
      </c>
      <c r="N1219" s="44" t="str">
        <f t="shared" ca="1" si="556"/>
        <v/>
      </c>
      <c r="O1219" s="108" t="str">
        <f t="shared" ref="O1219:O1282" si="561">IF(ISNUMBER(A1219),$G$12*SLOPE(L1205:L1219,A1205:A1219),"")</f>
        <v/>
      </c>
      <c r="P1219" s="102" t="str">
        <f t="shared" ref="P1219:P1282" si="562">IF(ISNUMBER(A1219),STDEV(L1205:L1219)*$G$12,"")</f>
        <v/>
      </c>
      <c r="Q1219" s="102" t="str">
        <f t="shared" ref="Q1219:Q1282" si="563">IF(ISNUMBER(A1219),SLOPE(P1205:P1219,A1205:A1219),"")</f>
        <v/>
      </c>
      <c r="R1219" s="120" t="str">
        <f t="shared" si="551"/>
        <v/>
      </c>
      <c r="S1219" s="54" t="str">
        <f t="shared" si="552"/>
        <v/>
      </c>
      <c r="T1219" s="5" t="str">
        <f t="shared" ref="T1219:T1282" si="564">IF(ISNUMBER(A1219),IF(S1219=1,L1219,IF(AG1218="Y","",IF(ISNUMBER(T1218),T1218,""))),"")</f>
        <v/>
      </c>
      <c r="U1219" s="152" t="str">
        <f t="shared" ref="U1219:U1282" si="565">IF(NOT(ISNUMBER(T1219)),"",IF(S1219=1,T1219,IF(M1219&gt;U1218,M1219,IF(ISNUMBER(U1218),U1218,""))))</f>
        <v/>
      </c>
      <c r="V1219" s="152" t="str">
        <f t="shared" ref="V1219:V1282" si="566">IF(NOT(ISNUMBER(T1219)),"",IF(S1219=1,T1219,IF(N1219&lt;V1218,N1219,IF(ISNUMBER(V1218),V1218,""))))</f>
        <v/>
      </c>
      <c r="W1219" s="153" t="str">
        <f t="shared" ref="W1219:W1282" si="567">IF(NOT(ISNUMBER(T1219)),"",MIN($F$24,IF(TRUNC((U1219-T1219)/$E$24*$G$12)+0&gt;IF(ISNUMBER(W1218),W1218,0),TRUNC((U1219-T1219)/$E$24*$G$12)+0,IF(ISNUMBER(W1218),W1218,0))))</f>
        <v/>
      </c>
      <c r="X1219" s="153" t="str">
        <f t="shared" ref="X1219:X1282" si="568">IF(NOT(ISNUMBER(T1219)),"",MIN($F$24,IF(-TRUNC((V1219-T1219)/$E$24*$G$12)+0&gt;IF(ISNUMBER(X1218),X1218,0),-TRUNC((V1219-T1219)/$E$24*$G$12)+0,IF(ISNUMBER(X1218),X1218,0))))</f>
        <v/>
      </c>
      <c r="Y1219" s="153" t="str">
        <f t="shared" ref="Y1219:Y1282" si="569">IF(ISNUMBER(W1219),(IF(W1219=0,0,1))*IF(ABS($I$24)=2,POWER(2,W1219-1),W1219)*SIGN($I$24)*$K$24,"")</f>
        <v/>
      </c>
      <c r="Z1219" s="153" t="str">
        <f t="shared" ref="Z1219:Z1282" si="570">IF(ISNUMBER(X1219),(IF(X1219=0,0,1))*IF(ABS($I$24)=2,POWER(2,X1219-1),X1219)*SIGN($I$24)*$K$24,"")</f>
        <v/>
      </c>
      <c r="AA1219" s="152" t="str">
        <f t="shared" ref="AA1219:AA1282" si="571">IF(OR(NOT(ISNUMBER(T1219)),W1219&lt;1),"",IF(OR(NOT(ISNUMBER(W1218)),W1218=0),IF(SIGN(Y1219)=1,M1219,N1219),(Y1218*AA1218+(Y1219-Y1218)*IF(SIGN(Y1219)=1,M1219,N1219))/Y1219))</f>
        <v/>
      </c>
      <c r="AB1219" s="152" t="str">
        <f t="shared" ref="AB1219:AB1282" si="572">IF(OR(NOT(ISNUMBER(T1219)),X1219&lt;1),"",IF(OR(NOT(ISNUMBER(X1218)),X1218=0),IF(SIGN(Z1219)=1,N1219,M1219),(Z1218*AB1218+(Z1219-Z1218)*IF(SIGN(Z1219)=1,N1219,M1219))/Z1219))</f>
        <v/>
      </c>
      <c r="AC1219" s="154" t="str">
        <f t="shared" ref="AC1219:AC1282" si="573">IFERROR(-SIGN(Y1219)*(AA1219-IF(SIGN(Y1219)=1,N1219,M1219))*$G$12*ABS(Y1219),"")</f>
        <v/>
      </c>
      <c r="AD1219" s="154" t="str">
        <f t="shared" ref="AD1219:AD1282" si="574">IFERROR(SIGN(Z1219)*(AB1219-IF(SIGN(Z1219)=1,M1219,N1219))*$G$12*ABS(Z1219),"")</f>
        <v/>
      </c>
      <c r="AE1219" s="3" t="str">
        <f t="shared" ref="AE1219:AE1282" si="575">IF(ISNUMBER(A1219),IFERROR((IF(ISNUMBER(AC1219),AC1219,0)+IF(ISNUMBER(AD1219),AD1219,0))/(ABS(Y1219)+ABS(Z1219)),0),"")</f>
        <v/>
      </c>
      <c r="AF1219" s="3" t="str">
        <f t="shared" ref="AF1219:AF1282" si="576">IF(ISNUMBER(A1219),IF(ISNUMBER(AC1219),AC1219,0)+IF(ISNUMBER(AD1219),AD1219,0),"")</f>
        <v/>
      </c>
      <c r="AG1219" s="3" t="str">
        <f t="shared" si="553"/>
        <v/>
      </c>
      <c r="AH1219" s="4" t="str">
        <f t="shared" ref="AH1219:AH1282" si="577">IF(AG1219="y",AF1219*10*$C$11,"")</f>
        <v/>
      </c>
      <c r="AI1219" s="75" t="str">
        <f t="shared" ref="AI1219:AI1282" si="578">IF(ISNUMBER(A1219),IF(ISNUMBER(AH1219),AJ1219,AF1219*10*$C$11+AJ1219),"")</f>
        <v/>
      </c>
      <c r="AJ1219" s="75" t="str">
        <f t="shared" ref="AJ1219:AJ1282" si="579">IF(ISNUMBER(A1219),AJ1218+IF(ISNUMBER(AH1219),AH1219,0),"")</f>
        <v/>
      </c>
    </row>
    <row r="1220" spans="1:36">
      <c r="A1220" s="41" t="str">
        <f t="shared" ref="A1220:A1283" si="580">IFERROR(IF(A1219+1&gt;$C$19,"",A1219+1),"")</f>
        <v/>
      </c>
      <c r="B1220" s="150" t="str">
        <f>IF(ISNUMBER(A1220),INDEX('MetaTrader Import'!$H$13:$J$5893,TRUNC(((A1220-$A$39+1)-1)/3)+1,MOD((A1220-$A$39+1)-1,3)+1),"")</f>
        <v/>
      </c>
      <c r="C1220" s="43" t="str">
        <f t="shared" si="557"/>
        <v/>
      </c>
      <c r="D1220" s="43" t="str">
        <f t="shared" ca="1" si="558"/>
        <v/>
      </c>
      <c r="E1220" s="43" t="str">
        <f t="shared" si="559"/>
        <v/>
      </c>
      <c r="F1220" s="43" t="str">
        <f t="shared" si="560"/>
        <v/>
      </c>
      <c r="G1220" s="43" t="str">
        <f>IF(A1220&lt;&gt;"",IF(A1220&lt;Data!$G$11*0.25,$C$13/$G$32,IF(A1220&gt;Data!$G$11*0.25,$C$13,$C$13*10)),"")</f>
        <v/>
      </c>
      <c r="H1220" s="43" t="str">
        <f>IF(A1220&lt;&gt;"",IF(Data!$G$9="constant",$C$13,IF(Data!$G$9="squeeze",G1220,F1220)),"")</f>
        <v/>
      </c>
      <c r="I1220" s="38" t="str">
        <f ca="1">IF(ISNUMBER(A1220),NORMINV(RAND(),0,IF(AND(Data!$G$9="squeeze",A1220&lt;Data!$G$11*0.25),$H$32,1)*$C$30*$C$13)*($C$14*$C$12),"")</f>
        <v/>
      </c>
      <c r="J1220" s="42" t="str">
        <f ca="1">IFERROR(IF(Data!$C$6="Real",B1220,I1220+J1219+($C$14*$C$12)*(NORMINV(RAND(),$C$15,CHOOSE($G$13,$C$13,F1220,G1220)))),"")</f>
        <v/>
      </c>
      <c r="K1220" s="88" t="str">
        <f>IF(ISNUMBER(A1220), IF($G$16="fixed",$G$17,MIN(H1220*Data!$C$7*$C$16*0.5,$C$17*Data!$C$7))*$C$12,"")</f>
        <v/>
      </c>
      <c r="L1220" s="42" t="str">
        <f t="shared" ca="1" si="554"/>
        <v/>
      </c>
      <c r="M1220" s="44" t="str">
        <f t="shared" ca="1" si="555"/>
        <v/>
      </c>
      <c r="N1220" s="44" t="str">
        <f t="shared" ca="1" si="556"/>
        <v/>
      </c>
      <c r="O1220" s="108" t="str">
        <f t="shared" si="561"/>
        <v/>
      </c>
      <c r="P1220" s="102" t="str">
        <f t="shared" si="562"/>
        <v/>
      </c>
      <c r="Q1220" s="102" t="str">
        <f t="shared" si="563"/>
        <v/>
      </c>
      <c r="R1220" s="120" t="str">
        <f t="shared" ref="R1220:R1283" si="581">IF(ISNUMBER(A1220),R1219+S1219,"")</f>
        <v/>
      </c>
      <c r="S1220" s="54" t="str">
        <f t="shared" ref="S1220:S1283" si="582">IF(ISNUMBER(A1220),IF(AND(R1220&lt;$M$24,Q1220&lt;$F$28,ABS(O1220)&lt;$F$27,P1220&lt;$F$26,NOT(ISNUMBER(T1219))),1,0),"")</f>
        <v/>
      </c>
      <c r="T1220" s="5" t="str">
        <f t="shared" si="564"/>
        <v/>
      </c>
      <c r="U1220" s="152" t="str">
        <f t="shared" si="565"/>
        <v/>
      </c>
      <c r="V1220" s="152" t="str">
        <f t="shared" si="566"/>
        <v/>
      </c>
      <c r="W1220" s="153" t="str">
        <f t="shared" si="567"/>
        <v/>
      </c>
      <c r="X1220" s="153" t="str">
        <f t="shared" si="568"/>
        <v/>
      </c>
      <c r="Y1220" s="153" t="str">
        <f t="shared" si="569"/>
        <v/>
      </c>
      <c r="Z1220" s="153" t="str">
        <f t="shared" si="570"/>
        <v/>
      </c>
      <c r="AA1220" s="152" t="str">
        <f t="shared" si="571"/>
        <v/>
      </c>
      <c r="AB1220" s="152" t="str">
        <f t="shared" si="572"/>
        <v/>
      </c>
      <c r="AC1220" s="154" t="str">
        <f t="shared" si="573"/>
        <v/>
      </c>
      <c r="AD1220" s="154" t="str">
        <f t="shared" si="574"/>
        <v/>
      </c>
      <c r="AE1220" s="3" t="str">
        <f t="shared" si="575"/>
        <v/>
      </c>
      <c r="AF1220" s="3" t="str">
        <f t="shared" si="576"/>
        <v/>
      </c>
      <c r="AG1220" s="3" t="str">
        <f t="shared" ref="AG1220:AG1283" si="583">IF(NOT(ISNUMBER(T1220)),"",IF(OR(AF1220&gt;$G$24,AF1220&lt;-$H$24,A1220+1&gt;$C$19),"Y","N"))</f>
        <v/>
      </c>
      <c r="AH1220" s="4" t="str">
        <f t="shared" si="577"/>
        <v/>
      </c>
      <c r="AI1220" s="75" t="str">
        <f t="shared" si="578"/>
        <v/>
      </c>
      <c r="AJ1220" s="75" t="str">
        <f t="shared" si="579"/>
        <v/>
      </c>
    </row>
    <row r="1221" spans="1:36">
      <c r="A1221" s="41" t="str">
        <f t="shared" si="580"/>
        <v/>
      </c>
      <c r="B1221" s="150" t="str">
        <f>IF(ISNUMBER(A1221),INDEX('MetaTrader Import'!$H$13:$J$5893,TRUNC(((A1221-$A$39+1)-1)/3)+1,MOD((A1221-$A$39+1)-1,3)+1),"")</f>
        <v/>
      </c>
      <c r="C1221" s="43" t="str">
        <f t="shared" si="557"/>
        <v/>
      </c>
      <c r="D1221" s="43" t="str">
        <f t="shared" ca="1" si="558"/>
        <v/>
      </c>
      <c r="E1221" s="43" t="str">
        <f t="shared" si="559"/>
        <v/>
      </c>
      <c r="F1221" s="43" t="str">
        <f t="shared" si="560"/>
        <v/>
      </c>
      <c r="G1221" s="43" t="str">
        <f>IF(A1221&lt;&gt;"",IF(A1221&lt;Data!$G$11*0.25,$C$13/$G$32,IF(A1221&gt;Data!$G$11*0.25,$C$13,$C$13*10)),"")</f>
        <v/>
      </c>
      <c r="H1221" s="43" t="str">
        <f>IF(A1221&lt;&gt;"",IF(Data!$G$9="constant",$C$13,IF(Data!$G$9="squeeze",G1221,F1221)),"")</f>
        <v/>
      </c>
      <c r="I1221" s="38" t="str">
        <f ca="1">IF(ISNUMBER(A1221),NORMINV(RAND(),0,IF(AND(Data!$G$9="squeeze",A1221&lt;Data!$G$11*0.25),$H$32,1)*$C$30*$C$13)*($C$14*$C$12),"")</f>
        <v/>
      </c>
      <c r="J1221" s="42" t="str">
        <f ca="1">IFERROR(IF(Data!$C$6="Real",B1221,I1221+J1220+($C$14*$C$12)*(NORMINV(RAND(),$C$15,CHOOSE($G$13,$C$13,F1221,G1221)))),"")</f>
        <v/>
      </c>
      <c r="K1221" s="88" t="str">
        <f>IF(ISNUMBER(A1221), IF($G$16="fixed",$G$17,MIN(H1221*Data!$C$7*$C$16*0.5,$C$17*Data!$C$7))*$C$12,"")</f>
        <v/>
      </c>
      <c r="L1221" s="42" t="str">
        <f t="shared" ca="1" si="554"/>
        <v/>
      </c>
      <c r="M1221" s="44" t="str">
        <f t="shared" ca="1" si="555"/>
        <v/>
      </c>
      <c r="N1221" s="44" t="str">
        <f t="shared" ca="1" si="556"/>
        <v/>
      </c>
      <c r="O1221" s="108" t="str">
        <f t="shared" si="561"/>
        <v/>
      </c>
      <c r="P1221" s="102" t="str">
        <f t="shared" si="562"/>
        <v/>
      </c>
      <c r="Q1221" s="102" t="str">
        <f t="shared" si="563"/>
        <v/>
      </c>
      <c r="R1221" s="120" t="str">
        <f t="shared" si="581"/>
        <v/>
      </c>
      <c r="S1221" s="54" t="str">
        <f t="shared" si="582"/>
        <v/>
      </c>
      <c r="T1221" s="5" t="str">
        <f t="shared" si="564"/>
        <v/>
      </c>
      <c r="U1221" s="152" t="str">
        <f t="shared" si="565"/>
        <v/>
      </c>
      <c r="V1221" s="152" t="str">
        <f t="shared" si="566"/>
        <v/>
      </c>
      <c r="W1221" s="153" t="str">
        <f t="shared" si="567"/>
        <v/>
      </c>
      <c r="X1221" s="153" t="str">
        <f t="shared" si="568"/>
        <v/>
      </c>
      <c r="Y1221" s="153" t="str">
        <f t="shared" si="569"/>
        <v/>
      </c>
      <c r="Z1221" s="153" t="str">
        <f t="shared" si="570"/>
        <v/>
      </c>
      <c r="AA1221" s="152" t="str">
        <f t="shared" si="571"/>
        <v/>
      </c>
      <c r="AB1221" s="152" t="str">
        <f t="shared" si="572"/>
        <v/>
      </c>
      <c r="AC1221" s="154" t="str">
        <f t="shared" si="573"/>
        <v/>
      </c>
      <c r="AD1221" s="154" t="str">
        <f t="shared" si="574"/>
        <v/>
      </c>
      <c r="AE1221" s="3" t="str">
        <f t="shared" si="575"/>
        <v/>
      </c>
      <c r="AF1221" s="3" t="str">
        <f t="shared" si="576"/>
        <v/>
      </c>
      <c r="AG1221" s="3" t="str">
        <f t="shared" si="583"/>
        <v/>
      </c>
      <c r="AH1221" s="4" t="str">
        <f t="shared" si="577"/>
        <v/>
      </c>
      <c r="AI1221" s="75" t="str">
        <f t="shared" si="578"/>
        <v/>
      </c>
      <c r="AJ1221" s="75" t="str">
        <f t="shared" si="579"/>
        <v/>
      </c>
    </row>
    <row r="1222" spans="1:36">
      <c r="A1222" s="41" t="str">
        <f t="shared" si="580"/>
        <v/>
      </c>
      <c r="B1222" s="150" t="str">
        <f>IF(ISNUMBER(A1222),INDEX('MetaTrader Import'!$H$13:$J$5893,TRUNC(((A1222-$A$39+1)-1)/3)+1,MOD((A1222-$A$39+1)-1,3)+1),"")</f>
        <v/>
      </c>
      <c r="C1222" s="43" t="str">
        <f t="shared" si="557"/>
        <v/>
      </c>
      <c r="D1222" s="43" t="str">
        <f t="shared" ca="1" si="558"/>
        <v/>
      </c>
      <c r="E1222" s="43" t="str">
        <f t="shared" si="559"/>
        <v/>
      </c>
      <c r="F1222" s="43" t="str">
        <f t="shared" si="560"/>
        <v/>
      </c>
      <c r="G1222" s="43" t="str">
        <f>IF(A1222&lt;&gt;"",IF(A1222&lt;Data!$G$11*0.25,$C$13/$G$32,IF(A1222&gt;Data!$G$11*0.25,$C$13,$C$13*10)),"")</f>
        <v/>
      </c>
      <c r="H1222" s="43" t="str">
        <f>IF(A1222&lt;&gt;"",IF(Data!$G$9="constant",$C$13,IF(Data!$G$9="squeeze",G1222,F1222)),"")</f>
        <v/>
      </c>
      <c r="I1222" s="38" t="str">
        <f ca="1">IF(ISNUMBER(A1222),NORMINV(RAND(),0,IF(AND(Data!$G$9="squeeze",A1222&lt;Data!$G$11*0.25),$H$32,1)*$C$30*$C$13)*($C$14*$C$12),"")</f>
        <v/>
      </c>
      <c r="J1222" s="42" t="str">
        <f ca="1">IFERROR(IF(Data!$C$6="Real",B1222,I1222+J1221+($C$14*$C$12)*(NORMINV(RAND(),$C$15,CHOOSE($G$13,$C$13,F1222,G1222)))),"")</f>
        <v/>
      </c>
      <c r="K1222" s="88" t="str">
        <f>IF(ISNUMBER(A1222), IF($G$16="fixed",$G$17,MIN(H1222*Data!$C$7*$C$16*0.5,$C$17*Data!$C$7))*$C$12,"")</f>
        <v/>
      </c>
      <c r="L1222" s="42" t="str">
        <f t="shared" ref="L1222:L1285" ca="1" si="584">IFERROR(J1222,"")</f>
        <v/>
      </c>
      <c r="M1222" s="44" t="str">
        <f t="shared" ref="M1222:M1285" ca="1" si="585">IFERROR(L1222+K1222*0.5,"")</f>
        <v/>
      </c>
      <c r="N1222" s="44" t="str">
        <f t="shared" ref="N1222:N1285" ca="1" si="586">IFERROR(L1222-K1222*0.5,"")</f>
        <v/>
      </c>
      <c r="O1222" s="108" t="str">
        <f t="shared" si="561"/>
        <v/>
      </c>
      <c r="P1222" s="102" t="str">
        <f t="shared" si="562"/>
        <v/>
      </c>
      <c r="Q1222" s="102" t="str">
        <f t="shared" si="563"/>
        <v/>
      </c>
      <c r="R1222" s="120" t="str">
        <f t="shared" si="581"/>
        <v/>
      </c>
      <c r="S1222" s="54" t="str">
        <f t="shared" si="582"/>
        <v/>
      </c>
      <c r="T1222" s="5" t="str">
        <f t="shared" si="564"/>
        <v/>
      </c>
      <c r="U1222" s="152" t="str">
        <f t="shared" si="565"/>
        <v/>
      </c>
      <c r="V1222" s="152" t="str">
        <f t="shared" si="566"/>
        <v/>
      </c>
      <c r="W1222" s="153" t="str">
        <f t="shared" si="567"/>
        <v/>
      </c>
      <c r="X1222" s="153" t="str">
        <f t="shared" si="568"/>
        <v/>
      </c>
      <c r="Y1222" s="153" t="str">
        <f t="shared" si="569"/>
        <v/>
      </c>
      <c r="Z1222" s="153" t="str">
        <f t="shared" si="570"/>
        <v/>
      </c>
      <c r="AA1222" s="152" t="str">
        <f t="shared" si="571"/>
        <v/>
      </c>
      <c r="AB1222" s="152" t="str">
        <f t="shared" si="572"/>
        <v/>
      </c>
      <c r="AC1222" s="154" t="str">
        <f t="shared" si="573"/>
        <v/>
      </c>
      <c r="AD1222" s="154" t="str">
        <f t="shared" si="574"/>
        <v/>
      </c>
      <c r="AE1222" s="3" t="str">
        <f t="shared" si="575"/>
        <v/>
      </c>
      <c r="AF1222" s="3" t="str">
        <f t="shared" si="576"/>
        <v/>
      </c>
      <c r="AG1222" s="3" t="str">
        <f t="shared" si="583"/>
        <v/>
      </c>
      <c r="AH1222" s="4" t="str">
        <f t="shared" si="577"/>
        <v/>
      </c>
      <c r="AI1222" s="75" t="str">
        <f t="shared" si="578"/>
        <v/>
      </c>
      <c r="AJ1222" s="75" t="str">
        <f t="shared" si="579"/>
        <v/>
      </c>
    </row>
    <row r="1223" spans="1:36">
      <c r="A1223" s="41" t="str">
        <f t="shared" si="580"/>
        <v/>
      </c>
      <c r="B1223" s="150" t="str">
        <f>IF(ISNUMBER(A1223),INDEX('MetaTrader Import'!$H$13:$J$5893,TRUNC(((A1223-$A$39+1)-1)/3)+1,MOD((A1223-$A$39+1)-1,3)+1),"")</f>
        <v/>
      </c>
      <c r="C1223" s="43" t="str">
        <f t="shared" si="557"/>
        <v/>
      </c>
      <c r="D1223" s="43" t="str">
        <f t="shared" ca="1" si="558"/>
        <v/>
      </c>
      <c r="E1223" s="43" t="str">
        <f t="shared" si="559"/>
        <v/>
      </c>
      <c r="F1223" s="43" t="str">
        <f t="shared" si="560"/>
        <v/>
      </c>
      <c r="G1223" s="43" t="str">
        <f>IF(A1223&lt;&gt;"",IF(A1223&lt;Data!$G$11*0.25,$C$13/$G$32,IF(A1223&gt;Data!$G$11*0.25,$C$13,$C$13*10)),"")</f>
        <v/>
      </c>
      <c r="H1223" s="43" t="str">
        <f>IF(A1223&lt;&gt;"",IF(Data!$G$9="constant",$C$13,IF(Data!$G$9="squeeze",G1223,F1223)),"")</f>
        <v/>
      </c>
      <c r="I1223" s="38" t="str">
        <f ca="1">IF(ISNUMBER(A1223),NORMINV(RAND(),0,IF(AND(Data!$G$9="squeeze",A1223&lt;Data!$G$11*0.25),$H$32,1)*$C$30*$C$13)*($C$14*$C$12),"")</f>
        <v/>
      </c>
      <c r="J1223" s="42" t="str">
        <f ca="1">IFERROR(IF(Data!$C$6="Real",B1223,I1223+J1222+($C$14*$C$12)*(NORMINV(RAND(),$C$15,CHOOSE($G$13,$C$13,F1223,G1223)))),"")</f>
        <v/>
      </c>
      <c r="K1223" s="88" t="str">
        <f>IF(ISNUMBER(A1223), IF($G$16="fixed",$G$17,MIN(H1223*Data!$C$7*$C$16*0.5,$C$17*Data!$C$7))*$C$12,"")</f>
        <v/>
      </c>
      <c r="L1223" s="42" t="str">
        <f t="shared" ca="1" si="584"/>
        <v/>
      </c>
      <c r="M1223" s="44" t="str">
        <f t="shared" ca="1" si="585"/>
        <v/>
      </c>
      <c r="N1223" s="44" t="str">
        <f t="shared" ca="1" si="586"/>
        <v/>
      </c>
      <c r="O1223" s="108" t="str">
        <f t="shared" si="561"/>
        <v/>
      </c>
      <c r="P1223" s="102" t="str">
        <f t="shared" si="562"/>
        <v/>
      </c>
      <c r="Q1223" s="102" t="str">
        <f t="shared" si="563"/>
        <v/>
      </c>
      <c r="R1223" s="120" t="str">
        <f t="shared" si="581"/>
        <v/>
      </c>
      <c r="S1223" s="54" t="str">
        <f t="shared" si="582"/>
        <v/>
      </c>
      <c r="T1223" s="5" t="str">
        <f t="shared" si="564"/>
        <v/>
      </c>
      <c r="U1223" s="152" t="str">
        <f t="shared" si="565"/>
        <v/>
      </c>
      <c r="V1223" s="152" t="str">
        <f t="shared" si="566"/>
        <v/>
      </c>
      <c r="W1223" s="153" t="str">
        <f t="shared" si="567"/>
        <v/>
      </c>
      <c r="X1223" s="153" t="str">
        <f t="shared" si="568"/>
        <v/>
      </c>
      <c r="Y1223" s="153" t="str">
        <f t="shared" si="569"/>
        <v/>
      </c>
      <c r="Z1223" s="153" t="str">
        <f t="shared" si="570"/>
        <v/>
      </c>
      <c r="AA1223" s="152" t="str">
        <f t="shared" si="571"/>
        <v/>
      </c>
      <c r="AB1223" s="152" t="str">
        <f t="shared" si="572"/>
        <v/>
      </c>
      <c r="AC1223" s="154" t="str">
        <f t="shared" si="573"/>
        <v/>
      </c>
      <c r="AD1223" s="154" t="str">
        <f t="shared" si="574"/>
        <v/>
      </c>
      <c r="AE1223" s="3" t="str">
        <f t="shared" si="575"/>
        <v/>
      </c>
      <c r="AF1223" s="3" t="str">
        <f t="shared" si="576"/>
        <v/>
      </c>
      <c r="AG1223" s="3" t="str">
        <f t="shared" si="583"/>
        <v/>
      </c>
      <c r="AH1223" s="4" t="str">
        <f t="shared" si="577"/>
        <v/>
      </c>
      <c r="AI1223" s="75" t="str">
        <f t="shared" si="578"/>
        <v/>
      </c>
      <c r="AJ1223" s="75" t="str">
        <f t="shared" si="579"/>
        <v/>
      </c>
    </row>
    <row r="1224" spans="1:36">
      <c r="A1224" s="41" t="str">
        <f t="shared" si="580"/>
        <v/>
      </c>
      <c r="B1224" s="150" t="str">
        <f>IF(ISNUMBER(A1224),INDEX('MetaTrader Import'!$H$13:$J$5893,TRUNC(((A1224-$A$39+1)-1)/3)+1,MOD((A1224-$A$39+1)-1,3)+1),"")</f>
        <v/>
      </c>
      <c r="C1224" s="43" t="str">
        <f t="shared" si="557"/>
        <v/>
      </c>
      <c r="D1224" s="43" t="str">
        <f t="shared" ca="1" si="558"/>
        <v/>
      </c>
      <c r="E1224" s="43" t="str">
        <f t="shared" si="559"/>
        <v/>
      </c>
      <c r="F1224" s="43" t="str">
        <f t="shared" si="560"/>
        <v/>
      </c>
      <c r="G1224" s="43" t="str">
        <f>IF(A1224&lt;&gt;"",IF(A1224&lt;Data!$G$11*0.25,$C$13/$G$32,IF(A1224&gt;Data!$G$11*0.25,$C$13,$C$13*10)),"")</f>
        <v/>
      </c>
      <c r="H1224" s="43" t="str">
        <f>IF(A1224&lt;&gt;"",IF(Data!$G$9="constant",$C$13,IF(Data!$G$9="squeeze",G1224,F1224)),"")</f>
        <v/>
      </c>
      <c r="I1224" s="38" t="str">
        <f ca="1">IF(ISNUMBER(A1224),NORMINV(RAND(),0,IF(AND(Data!$G$9="squeeze",A1224&lt;Data!$G$11*0.25),$H$32,1)*$C$30*$C$13)*($C$14*$C$12),"")</f>
        <v/>
      </c>
      <c r="J1224" s="42" t="str">
        <f ca="1">IFERROR(IF(Data!$C$6="Real",B1224,I1224+J1223+($C$14*$C$12)*(NORMINV(RAND(),$C$15,CHOOSE($G$13,$C$13,F1224,G1224)))),"")</f>
        <v/>
      </c>
      <c r="K1224" s="88" t="str">
        <f>IF(ISNUMBER(A1224), IF($G$16="fixed",$G$17,MIN(H1224*Data!$C$7*$C$16*0.5,$C$17*Data!$C$7))*$C$12,"")</f>
        <v/>
      </c>
      <c r="L1224" s="42" t="str">
        <f t="shared" ca="1" si="584"/>
        <v/>
      </c>
      <c r="M1224" s="44" t="str">
        <f t="shared" ca="1" si="585"/>
        <v/>
      </c>
      <c r="N1224" s="44" t="str">
        <f t="shared" ca="1" si="586"/>
        <v/>
      </c>
      <c r="O1224" s="108" t="str">
        <f t="shared" si="561"/>
        <v/>
      </c>
      <c r="P1224" s="102" t="str">
        <f t="shared" si="562"/>
        <v/>
      </c>
      <c r="Q1224" s="102" t="str">
        <f t="shared" si="563"/>
        <v/>
      </c>
      <c r="R1224" s="120" t="str">
        <f t="shared" si="581"/>
        <v/>
      </c>
      <c r="S1224" s="54" t="str">
        <f t="shared" si="582"/>
        <v/>
      </c>
      <c r="T1224" s="5" t="str">
        <f t="shared" si="564"/>
        <v/>
      </c>
      <c r="U1224" s="152" t="str">
        <f t="shared" si="565"/>
        <v/>
      </c>
      <c r="V1224" s="152" t="str">
        <f t="shared" si="566"/>
        <v/>
      </c>
      <c r="W1224" s="153" t="str">
        <f t="shared" si="567"/>
        <v/>
      </c>
      <c r="X1224" s="153" t="str">
        <f t="shared" si="568"/>
        <v/>
      </c>
      <c r="Y1224" s="153" t="str">
        <f t="shared" si="569"/>
        <v/>
      </c>
      <c r="Z1224" s="153" t="str">
        <f t="shared" si="570"/>
        <v/>
      </c>
      <c r="AA1224" s="152" t="str">
        <f t="shared" si="571"/>
        <v/>
      </c>
      <c r="AB1224" s="152" t="str">
        <f t="shared" si="572"/>
        <v/>
      </c>
      <c r="AC1224" s="154" t="str">
        <f t="shared" si="573"/>
        <v/>
      </c>
      <c r="AD1224" s="154" t="str">
        <f t="shared" si="574"/>
        <v/>
      </c>
      <c r="AE1224" s="3" t="str">
        <f t="shared" si="575"/>
        <v/>
      </c>
      <c r="AF1224" s="3" t="str">
        <f t="shared" si="576"/>
        <v/>
      </c>
      <c r="AG1224" s="3" t="str">
        <f t="shared" si="583"/>
        <v/>
      </c>
      <c r="AH1224" s="4" t="str">
        <f t="shared" si="577"/>
        <v/>
      </c>
      <c r="AI1224" s="75" t="str">
        <f t="shared" si="578"/>
        <v/>
      </c>
      <c r="AJ1224" s="75" t="str">
        <f t="shared" si="579"/>
        <v/>
      </c>
    </row>
    <row r="1225" spans="1:36">
      <c r="A1225" s="41" t="str">
        <f t="shared" si="580"/>
        <v/>
      </c>
      <c r="B1225" s="150" t="str">
        <f>IF(ISNUMBER(A1225),INDEX('MetaTrader Import'!$H$13:$J$5893,TRUNC(((A1225-$A$39+1)-1)/3)+1,MOD((A1225-$A$39+1)-1,3)+1),"")</f>
        <v/>
      </c>
      <c r="C1225" s="43" t="str">
        <f t="shared" si="557"/>
        <v/>
      </c>
      <c r="D1225" s="43" t="str">
        <f t="shared" ca="1" si="558"/>
        <v/>
      </c>
      <c r="E1225" s="43" t="str">
        <f t="shared" si="559"/>
        <v/>
      </c>
      <c r="F1225" s="43" t="str">
        <f t="shared" si="560"/>
        <v/>
      </c>
      <c r="G1225" s="43" t="str">
        <f>IF(A1225&lt;&gt;"",IF(A1225&lt;Data!$G$11*0.25,$C$13/$G$32,IF(A1225&gt;Data!$G$11*0.25,$C$13,$C$13*10)),"")</f>
        <v/>
      </c>
      <c r="H1225" s="43" t="str">
        <f>IF(A1225&lt;&gt;"",IF(Data!$G$9="constant",$C$13,IF(Data!$G$9="squeeze",G1225,F1225)),"")</f>
        <v/>
      </c>
      <c r="I1225" s="38" t="str">
        <f ca="1">IF(ISNUMBER(A1225),NORMINV(RAND(),0,IF(AND(Data!$G$9="squeeze",A1225&lt;Data!$G$11*0.25),$H$32,1)*$C$30*$C$13)*($C$14*$C$12),"")</f>
        <v/>
      </c>
      <c r="J1225" s="42" t="str">
        <f ca="1">IFERROR(IF(Data!$C$6="Real",B1225,I1225+J1224+($C$14*$C$12)*(NORMINV(RAND(),$C$15,CHOOSE($G$13,$C$13,F1225,G1225)))),"")</f>
        <v/>
      </c>
      <c r="K1225" s="88" t="str">
        <f>IF(ISNUMBER(A1225), IF($G$16="fixed",$G$17,MIN(H1225*Data!$C$7*$C$16*0.5,$C$17*Data!$C$7))*$C$12,"")</f>
        <v/>
      </c>
      <c r="L1225" s="42" t="str">
        <f t="shared" ca="1" si="584"/>
        <v/>
      </c>
      <c r="M1225" s="44" t="str">
        <f t="shared" ca="1" si="585"/>
        <v/>
      </c>
      <c r="N1225" s="44" t="str">
        <f t="shared" ca="1" si="586"/>
        <v/>
      </c>
      <c r="O1225" s="108" t="str">
        <f t="shared" si="561"/>
        <v/>
      </c>
      <c r="P1225" s="102" t="str">
        <f t="shared" si="562"/>
        <v/>
      </c>
      <c r="Q1225" s="102" t="str">
        <f t="shared" si="563"/>
        <v/>
      </c>
      <c r="R1225" s="120" t="str">
        <f t="shared" si="581"/>
        <v/>
      </c>
      <c r="S1225" s="54" t="str">
        <f t="shared" si="582"/>
        <v/>
      </c>
      <c r="T1225" s="5" t="str">
        <f t="shared" si="564"/>
        <v/>
      </c>
      <c r="U1225" s="152" t="str">
        <f t="shared" si="565"/>
        <v/>
      </c>
      <c r="V1225" s="152" t="str">
        <f t="shared" si="566"/>
        <v/>
      </c>
      <c r="W1225" s="153" t="str">
        <f t="shared" si="567"/>
        <v/>
      </c>
      <c r="X1225" s="153" t="str">
        <f t="shared" si="568"/>
        <v/>
      </c>
      <c r="Y1225" s="153" t="str">
        <f t="shared" si="569"/>
        <v/>
      </c>
      <c r="Z1225" s="153" t="str">
        <f t="shared" si="570"/>
        <v/>
      </c>
      <c r="AA1225" s="152" t="str">
        <f t="shared" si="571"/>
        <v/>
      </c>
      <c r="AB1225" s="152" t="str">
        <f t="shared" si="572"/>
        <v/>
      </c>
      <c r="AC1225" s="154" t="str">
        <f t="shared" si="573"/>
        <v/>
      </c>
      <c r="AD1225" s="154" t="str">
        <f t="shared" si="574"/>
        <v/>
      </c>
      <c r="AE1225" s="3" t="str">
        <f t="shared" si="575"/>
        <v/>
      </c>
      <c r="AF1225" s="3" t="str">
        <f t="shared" si="576"/>
        <v/>
      </c>
      <c r="AG1225" s="3" t="str">
        <f t="shared" si="583"/>
        <v/>
      </c>
      <c r="AH1225" s="4" t="str">
        <f t="shared" si="577"/>
        <v/>
      </c>
      <c r="AI1225" s="75" t="str">
        <f t="shared" si="578"/>
        <v/>
      </c>
      <c r="AJ1225" s="75" t="str">
        <f t="shared" si="579"/>
        <v/>
      </c>
    </row>
    <row r="1226" spans="1:36">
      <c r="A1226" s="41" t="str">
        <f t="shared" si="580"/>
        <v/>
      </c>
      <c r="B1226" s="150" t="str">
        <f>IF(ISNUMBER(A1226),INDEX('MetaTrader Import'!$H$13:$J$5893,TRUNC(((A1226-$A$39+1)-1)/3)+1,MOD((A1226-$A$39+1)-1,3)+1),"")</f>
        <v/>
      </c>
      <c r="C1226" s="43" t="str">
        <f t="shared" si="557"/>
        <v/>
      </c>
      <c r="D1226" s="43" t="str">
        <f t="shared" ca="1" si="558"/>
        <v/>
      </c>
      <c r="E1226" s="43" t="str">
        <f t="shared" si="559"/>
        <v/>
      </c>
      <c r="F1226" s="43" t="str">
        <f t="shared" si="560"/>
        <v/>
      </c>
      <c r="G1226" s="43" t="str">
        <f>IF(A1226&lt;&gt;"",IF(A1226&lt;Data!$G$11*0.25,$C$13/$G$32,IF(A1226&gt;Data!$G$11*0.25,$C$13,$C$13*10)),"")</f>
        <v/>
      </c>
      <c r="H1226" s="43" t="str">
        <f>IF(A1226&lt;&gt;"",IF(Data!$G$9="constant",$C$13,IF(Data!$G$9="squeeze",G1226,F1226)),"")</f>
        <v/>
      </c>
      <c r="I1226" s="38" t="str">
        <f ca="1">IF(ISNUMBER(A1226),NORMINV(RAND(),0,IF(AND(Data!$G$9="squeeze",A1226&lt;Data!$G$11*0.25),$H$32,1)*$C$30*$C$13)*($C$14*$C$12),"")</f>
        <v/>
      </c>
      <c r="J1226" s="42" t="str">
        <f ca="1">IFERROR(IF(Data!$C$6="Real",B1226,I1226+J1225+($C$14*$C$12)*(NORMINV(RAND(),$C$15,CHOOSE($G$13,$C$13,F1226,G1226)))),"")</f>
        <v/>
      </c>
      <c r="K1226" s="88" t="str">
        <f>IF(ISNUMBER(A1226), IF($G$16="fixed",$G$17,MIN(H1226*Data!$C$7*$C$16*0.5,$C$17*Data!$C$7))*$C$12,"")</f>
        <v/>
      </c>
      <c r="L1226" s="42" t="str">
        <f t="shared" ca="1" si="584"/>
        <v/>
      </c>
      <c r="M1226" s="44" t="str">
        <f t="shared" ca="1" si="585"/>
        <v/>
      </c>
      <c r="N1226" s="44" t="str">
        <f t="shared" ca="1" si="586"/>
        <v/>
      </c>
      <c r="O1226" s="108" t="str">
        <f t="shared" si="561"/>
        <v/>
      </c>
      <c r="P1226" s="102" t="str">
        <f t="shared" si="562"/>
        <v/>
      </c>
      <c r="Q1226" s="102" t="str">
        <f t="shared" si="563"/>
        <v/>
      </c>
      <c r="R1226" s="120" t="str">
        <f t="shared" si="581"/>
        <v/>
      </c>
      <c r="S1226" s="54" t="str">
        <f t="shared" si="582"/>
        <v/>
      </c>
      <c r="T1226" s="5" t="str">
        <f t="shared" si="564"/>
        <v/>
      </c>
      <c r="U1226" s="152" t="str">
        <f t="shared" si="565"/>
        <v/>
      </c>
      <c r="V1226" s="152" t="str">
        <f t="shared" si="566"/>
        <v/>
      </c>
      <c r="W1226" s="153" t="str">
        <f t="shared" si="567"/>
        <v/>
      </c>
      <c r="X1226" s="153" t="str">
        <f t="shared" si="568"/>
        <v/>
      </c>
      <c r="Y1226" s="153" t="str">
        <f t="shared" si="569"/>
        <v/>
      </c>
      <c r="Z1226" s="153" t="str">
        <f t="shared" si="570"/>
        <v/>
      </c>
      <c r="AA1226" s="152" t="str">
        <f t="shared" si="571"/>
        <v/>
      </c>
      <c r="AB1226" s="152" t="str">
        <f t="shared" si="572"/>
        <v/>
      </c>
      <c r="AC1226" s="154" t="str">
        <f t="shared" si="573"/>
        <v/>
      </c>
      <c r="AD1226" s="154" t="str">
        <f t="shared" si="574"/>
        <v/>
      </c>
      <c r="AE1226" s="3" t="str">
        <f t="shared" si="575"/>
        <v/>
      </c>
      <c r="AF1226" s="3" t="str">
        <f t="shared" si="576"/>
        <v/>
      </c>
      <c r="AG1226" s="3" t="str">
        <f t="shared" si="583"/>
        <v/>
      </c>
      <c r="AH1226" s="4" t="str">
        <f t="shared" si="577"/>
        <v/>
      </c>
      <c r="AI1226" s="75" t="str">
        <f t="shared" si="578"/>
        <v/>
      </c>
      <c r="AJ1226" s="75" t="str">
        <f t="shared" si="579"/>
        <v/>
      </c>
    </row>
    <row r="1227" spans="1:36">
      <c r="A1227" s="41" t="str">
        <f t="shared" si="580"/>
        <v/>
      </c>
      <c r="B1227" s="150" t="str">
        <f>IF(ISNUMBER(A1227),INDEX('MetaTrader Import'!$H$13:$J$5893,TRUNC(((A1227-$A$39+1)-1)/3)+1,MOD((A1227-$A$39+1)-1,3)+1),"")</f>
        <v/>
      </c>
      <c r="C1227" s="43" t="str">
        <f t="shared" si="557"/>
        <v/>
      </c>
      <c r="D1227" s="43" t="str">
        <f t="shared" ca="1" si="558"/>
        <v/>
      </c>
      <c r="E1227" s="43" t="str">
        <f t="shared" si="559"/>
        <v/>
      </c>
      <c r="F1227" s="43" t="str">
        <f t="shared" si="560"/>
        <v/>
      </c>
      <c r="G1227" s="43" t="str">
        <f>IF(A1227&lt;&gt;"",IF(A1227&lt;Data!$G$11*0.25,$C$13/$G$32,IF(A1227&gt;Data!$G$11*0.25,$C$13,$C$13*10)),"")</f>
        <v/>
      </c>
      <c r="H1227" s="43" t="str">
        <f>IF(A1227&lt;&gt;"",IF(Data!$G$9="constant",$C$13,IF(Data!$G$9="squeeze",G1227,F1227)),"")</f>
        <v/>
      </c>
      <c r="I1227" s="38" t="str">
        <f ca="1">IF(ISNUMBER(A1227),NORMINV(RAND(),0,IF(AND(Data!$G$9="squeeze",A1227&lt;Data!$G$11*0.25),$H$32,1)*$C$30*$C$13)*($C$14*$C$12),"")</f>
        <v/>
      </c>
      <c r="J1227" s="42" t="str">
        <f ca="1">IFERROR(IF(Data!$C$6="Real",B1227,I1227+J1226+($C$14*$C$12)*(NORMINV(RAND(),$C$15,CHOOSE($G$13,$C$13,F1227,G1227)))),"")</f>
        <v/>
      </c>
      <c r="K1227" s="88" t="str">
        <f>IF(ISNUMBER(A1227), IF($G$16="fixed",$G$17,MIN(H1227*Data!$C$7*$C$16*0.5,$C$17*Data!$C$7))*$C$12,"")</f>
        <v/>
      </c>
      <c r="L1227" s="42" t="str">
        <f t="shared" ca="1" si="584"/>
        <v/>
      </c>
      <c r="M1227" s="44" t="str">
        <f t="shared" ca="1" si="585"/>
        <v/>
      </c>
      <c r="N1227" s="44" t="str">
        <f t="shared" ca="1" si="586"/>
        <v/>
      </c>
      <c r="O1227" s="108" t="str">
        <f t="shared" si="561"/>
        <v/>
      </c>
      <c r="P1227" s="102" t="str">
        <f t="shared" si="562"/>
        <v/>
      </c>
      <c r="Q1227" s="102" t="str">
        <f t="shared" si="563"/>
        <v/>
      </c>
      <c r="R1227" s="120" t="str">
        <f t="shared" si="581"/>
        <v/>
      </c>
      <c r="S1227" s="54" t="str">
        <f t="shared" si="582"/>
        <v/>
      </c>
      <c r="T1227" s="5" t="str">
        <f t="shared" si="564"/>
        <v/>
      </c>
      <c r="U1227" s="152" t="str">
        <f t="shared" si="565"/>
        <v/>
      </c>
      <c r="V1227" s="152" t="str">
        <f t="shared" si="566"/>
        <v/>
      </c>
      <c r="W1227" s="153" t="str">
        <f t="shared" si="567"/>
        <v/>
      </c>
      <c r="X1227" s="153" t="str">
        <f t="shared" si="568"/>
        <v/>
      </c>
      <c r="Y1227" s="153" t="str">
        <f t="shared" si="569"/>
        <v/>
      </c>
      <c r="Z1227" s="153" t="str">
        <f t="shared" si="570"/>
        <v/>
      </c>
      <c r="AA1227" s="152" t="str">
        <f t="shared" si="571"/>
        <v/>
      </c>
      <c r="AB1227" s="152" t="str">
        <f t="shared" si="572"/>
        <v/>
      </c>
      <c r="AC1227" s="154" t="str">
        <f t="shared" si="573"/>
        <v/>
      </c>
      <c r="AD1227" s="154" t="str">
        <f t="shared" si="574"/>
        <v/>
      </c>
      <c r="AE1227" s="3" t="str">
        <f t="shared" si="575"/>
        <v/>
      </c>
      <c r="AF1227" s="3" t="str">
        <f t="shared" si="576"/>
        <v/>
      </c>
      <c r="AG1227" s="3" t="str">
        <f t="shared" si="583"/>
        <v/>
      </c>
      <c r="AH1227" s="4" t="str">
        <f t="shared" si="577"/>
        <v/>
      </c>
      <c r="AI1227" s="75" t="str">
        <f t="shared" si="578"/>
        <v/>
      </c>
      <c r="AJ1227" s="75" t="str">
        <f t="shared" si="579"/>
        <v/>
      </c>
    </row>
    <row r="1228" spans="1:36">
      <c r="A1228" s="41" t="str">
        <f t="shared" si="580"/>
        <v/>
      </c>
      <c r="B1228" s="150" t="str">
        <f>IF(ISNUMBER(A1228),INDEX('MetaTrader Import'!$H$13:$J$5893,TRUNC(((A1228-$A$39+1)-1)/3)+1,MOD((A1228-$A$39+1)-1,3)+1),"")</f>
        <v/>
      </c>
      <c r="C1228" s="43" t="str">
        <f t="shared" si="557"/>
        <v/>
      </c>
      <c r="D1228" s="43" t="str">
        <f t="shared" ca="1" si="558"/>
        <v/>
      </c>
      <c r="E1228" s="43" t="str">
        <f t="shared" si="559"/>
        <v/>
      </c>
      <c r="F1228" s="43" t="str">
        <f t="shared" si="560"/>
        <v/>
      </c>
      <c r="G1228" s="43" t="str">
        <f>IF(A1228&lt;&gt;"",IF(A1228&lt;Data!$G$11*0.25,$C$13/$G$32,IF(A1228&gt;Data!$G$11*0.25,$C$13,$C$13*10)),"")</f>
        <v/>
      </c>
      <c r="H1228" s="43" t="str">
        <f>IF(A1228&lt;&gt;"",IF(Data!$G$9="constant",$C$13,IF(Data!$G$9="squeeze",G1228,F1228)),"")</f>
        <v/>
      </c>
      <c r="I1228" s="38" t="str">
        <f ca="1">IF(ISNUMBER(A1228),NORMINV(RAND(),0,IF(AND(Data!$G$9="squeeze",A1228&lt;Data!$G$11*0.25),$H$32,1)*$C$30*$C$13)*($C$14*$C$12),"")</f>
        <v/>
      </c>
      <c r="J1228" s="42" t="str">
        <f ca="1">IFERROR(IF(Data!$C$6="Real",B1228,I1228+J1227+($C$14*$C$12)*(NORMINV(RAND(),$C$15,CHOOSE($G$13,$C$13,F1228,G1228)))),"")</f>
        <v/>
      </c>
      <c r="K1228" s="88" t="str">
        <f>IF(ISNUMBER(A1228), IF($G$16="fixed",$G$17,MIN(H1228*Data!$C$7*$C$16*0.5,$C$17*Data!$C$7))*$C$12,"")</f>
        <v/>
      </c>
      <c r="L1228" s="42" t="str">
        <f t="shared" ca="1" si="584"/>
        <v/>
      </c>
      <c r="M1228" s="44" t="str">
        <f t="shared" ca="1" si="585"/>
        <v/>
      </c>
      <c r="N1228" s="44" t="str">
        <f t="shared" ca="1" si="586"/>
        <v/>
      </c>
      <c r="O1228" s="108" t="str">
        <f t="shared" si="561"/>
        <v/>
      </c>
      <c r="P1228" s="102" t="str">
        <f t="shared" si="562"/>
        <v/>
      </c>
      <c r="Q1228" s="102" t="str">
        <f t="shared" si="563"/>
        <v/>
      </c>
      <c r="R1228" s="120" t="str">
        <f t="shared" si="581"/>
        <v/>
      </c>
      <c r="S1228" s="54" t="str">
        <f t="shared" si="582"/>
        <v/>
      </c>
      <c r="T1228" s="5" t="str">
        <f t="shared" si="564"/>
        <v/>
      </c>
      <c r="U1228" s="152" t="str">
        <f t="shared" si="565"/>
        <v/>
      </c>
      <c r="V1228" s="152" t="str">
        <f t="shared" si="566"/>
        <v/>
      </c>
      <c r="W1228" s="153" t="str">
        <f t="shared" si="567"/>
        <v/>
      </c>
      <c r="X1228" s="153" t="str">
        <f t="shared" si="568"/>
        <v/>
      </c>
      <c r="Y1228" s="153" t="str">
        <f t="shared" si="569"/>
        <v/>
      </c>
      <c r="Z1228" s="153" t="str">
        <f t="shared" si="570"/>
        <v/>
      </c>
      <c r="AA1228" s="152" t="str">
        <f t="shared" si="571"/>
        <v/>
      </c>
      <c r="AB1228" s="152" t="str">
        <f t="shared" si="572"/>
        <v/>
      </c>
      <c r="AC1228" s="154" t="str">
        <f t="shared" si="573"/>
        <v/>
      </c>
      <c r="AD1228" s="154" t="str">
        <f t="shared" si="574"/>
        <v/>
      </c>
      <c r="AE1228" s="3" t="str">
        <f t="shared" si="575"/>
        <v/>
      </c>
      <c r="AF1228" s="3" t="str">
        <f t="shared" si="576"/>
        <v/>
      </c>
      <c r="AG1228" s="3" t="str">
        <f t="shared" si="583"/>
        <v/>
      </c>
      <c r="AH1228" s="4" t="str">
        <f t="shared" si="577"/>
        <v/>
      </c>
      <c r="AI1228" s="75" t="str">
        <f t="shared" si="578"/>
        <v/>
      </c>
      <c r="AJ1228" s="75" t="str">
        <f t="shared" si="579"/>
        <v/>
      </c>
    </row>
    <row r="1229" spans="1:36">
      <c r="A1229" s="41" t="str">
        <f t="shared" si="580"/>
        <v/>
      </c>
      <c r="B1229" s="150" t="str">
        <f>IF(ISNUMBER(A1229),INDEX('MetaTrader Import'!$H$13:$J$5893,TRUNC(((A1229-$A$39+1)-1)/3)+1,MOD((A1229-$A$39+1)-1,3)+1),"")</f>
        <v/>
      </c>
      <c r="C1229" s="43" t="str">
        <f t="shared" si="557"/>
        <v/>
      </c>
      <c r="D1229" s="43" t="str">
        <f t="shared" ca="1" si="558"/>
        <v/>
      </c>
      <c r="E1229" s="43" t="str">
        <f t="shared" si="559"/>
        <v/>
      </c>
      <c r="F1229" s="43" t="str">
        <f t="shared" si="560"/>
        <v/>
      </c>
      <c r="G1229" s="43" t="str">
        <f>IF(A1229&lt;&gt;"",IF(A1229&lt;Data!$G$11*0.25,$C$13/$G$32,IF(A1229&gt;Data!$G$11*0.25,$C$13,$C$13*10)),"")</f>
        <v/>
      </c>
      <c r="H1229" s="43" t="str">
        <f>IF(A1229&lt;&gt;"",IF(Data!$G$9="constant",$C$13,IF(Data!$G$9="squeeze",G1229,F1229)),"")</f>
        <v/>
      </c>
      <c r="I1229" s="38" t="str">
        <f ca="1">IF(ISNUMBER(A1229),NORMINV(RAND(),0,IF(AND(Data!$G$9="squeeze",A1229&lt;Data!$G$11*0.25),$H$32,1)*$C$30*$C$13)*($C$14*$C$12),"")</f>
        <v/>
      </c>
      <c r="J1229" s="42" t="str">
        <f ca="1">IFERROR(IF(Data!$C$6="Real",B1229,I1229+J1228+($C$14*$C$12)*(NORMINV(RAND(),$C$15,CHOOSE($G$13,$C$13,F1229,G1229)))),"")</f>
        <v/>
      </c>
      <c r="K1229" s="88" t="str">
        <f>IF(ISNUMBER(A1229), IF($G$16="fixed",$G$17,MIN(H1229*Data!$C$7*$C$16*0.5,$C$17*Data!$C$7))*$C$12,"")</f>
        <v/>
      </c>
      <c r="L1229" s="42" t="str">
        <f t="shared" ca="1" si="584"/>
        <v/>
      </c>
      <c r="M1229" s="44" t="str">
        <f t="shared" ca="1" si="585"/>
        <v/>
      </c>
      <c r="N1229" s="44" t="str">
        <f t="shared" ca="1" si="586"/>
        <v/>
      </c>
      <c r="O1229" s="108" t="str">
        <f t="shared" si="561"/>
        <v/>
      </c>
      <c r="P1229" s="102" t="str">
        <f t="shared" si="562"/>
        <v/>
      </c>
      <c r="Q1229" s="102" t="str">
        <f t="shared" si="563"/>
        <v/>
      </c>
      <c r="R1229" s="120" t="str">
        <f t="shared" si="581"/>
        <v/>
      </c>
      <c r="S1229" s="54" t="str">
        <f t="shared" si="582"/>
        <v/>
      </c>
      <c r="T1229" s="5" t="str">
        <f t="shared" si="564"/>
        <v/>
      </c>
      <c r="U1229" s="152" t="str">
        <f t="shared" si="565"/>
        <v/>
      </c>
      <c r="V1229" s="152" t="str">
        <f t="shared" si="566"/>
        <v/>
      </c>
      <c r="W1229" s="153" t="str">
        <f t="shared" si="567"/>
        <v/>
      </c>
      <c r="X1229" s="153" t="str">
        <f t="shared" si="568"/>
        <v/>
      </c>
      <c r="Y1229" s="153" t="str">
        <f t="shared" si="569"/>
        <v/>
      </c>
      <c r="Z1229" s="153" t="str">
        <f t="shared" si="570"/>
        <v/>
      </c>
      <c r="AA1229" s="152" t="str">
        <f t="shared" si="571"/>
        <v/>
      </c>
      <c r="AB1229" s="152" t="str">
        <f t="shared" si="572"/>
        <v/>
      </c>
      <c r="AC1229" s="154" t="str">
        <f t="shared" si="573"/>
        <v/>
      </c>
      <c r="AD1229" s="154" t="str">
        <f t="shared" si="574"/>
        <v/>
      </c>
      <c r="AE1229" s="3" t="str">
        <f t="shared" si="575"/>
        <v/>
      </c>
      <c r="AF1229" s="3" t="str">
        <f t="shared" si="576"/>
        <v/>
      </c>
      <c r="AG1229" s="3" t="str">
        <f t="shared" si="583"/>
        <v/>
      </c>
      <c r="AH1229" s="4" t="str">
        <f t="shared" si="577"/>
        <v/>
      </c>
      <c r="AI1229" s="75" t="str">
        <f t="shared" si="578"/>
        <v/>
      </c>
      <c r="AJ1229" s="75" t="str">
        <f t="shared" si="579"/>
        <v/>
      </c>
    </row>
    <row r="1230" spans="1:36">
      <c r="A1230" s="41" t="str">
        <f t="shared" si="580"/>
        <v/>
      </c>
      <c r="B1230" s="150" t="str">
        <f>IF(ISNUMBER(A1230),INDEX('MetaTrader Import'!$H$13:$J$5893,TRUNC(((A1230-$A$39+1)-1)/3)+1,MOD((A1230-$A$39+1)-1,3)+1),"")</f>
        <v/>
      </c>
      <c r="C1230" s="43" t="str">
        <f t="shared" si="557"/>
        <v/>
      </c>
      <c r="D1230" s="43" t="str">
        <f t="shared" ca="1" si="558"/>
        <v/>
      </c>
      <c r="E1230" s="43" t="str">
        <f t="shared" si="559"/>
        <v/>
      </c>
      <c r="F1230" s="43" t="str">
        <f t="shared" si="560"/>
        <v/>
      </c>
      <c r="G1230" s="43" t="str">
        <f>IF(A1230&lt;&gt;"",IF(A1230&lt;Data!$G$11*0.25,$C$13/$G$32,IF(A1230&gt;Data!$G$11*0.25,$C$13,$C$13*10)),"")</f>
        <v/>
      </c>
      <c r="H1230" s="43" t="str">
        <f>IF(A1230&lt;&gt;"",IF(Data!$G$9="constant",$C$13,IF(Data!$G$9="squeeze",G1230,F1230)),"")</f>
        <v/>
      </c>
      <c r="I1230" s="38" t="str">
        <f ca="1">IF(ISNUMBER(A1230),NORMINV(RAND(),0,IF(AND(Data!$G$9="squeeze",A1230&lt;Data!$G$11*0.25),$H$32,1)*$C$30*$C$13)*($C$14*$C$12),"")</f>
        <v/>
      </c>
      <c r="J1230" s="42" t="str">
        <f ca="1">IFERROR(IF(Data!$C$6="Real",B1230,I1230+J1229+($C$14*$C$12)*(NORMINV(RAND(),$C$15,CHOOSE($G$13,$C$13,F1230,G1230)))),"")</f>
        <v/>
      </c>
      <c r="K1230" s="88" t="str">
        <f>IF(ISNUMBER(A1230), IF($G$16="fixed",$G$17,MIN(H1230*Data!$C$7*$C$16*0.5,$C$17*Data!$C$7))*$C$12,"")</f>
        <v/>
      </c>
      <c r="L1230" s="42" t="str">
        <f t="shared" ca="1" si="584"/>
        <v/>
      </c>
      <c r="M1230" s="44" t="str">
        <f t="shared" ca="1" si="585"/>
        <v/>
      </c>
      <c r="N1230" s="44" t="str">
        <f t="shared" ca="1" si="586"/>
        <v/>
      </c>
      <c r="O1230" s="108" t="str">
        <f t="shared" si="561"/>
        <v/>
      </c>
      <c r="P1230" s="102" t="str">
        <f t="shared" si="562"/>
        <v/>
      </c>
      <c r="Q1230" s="102" t="str">
        <f t="shared" si="563"/>
        <v/>
      </c>
      <c r="R1230" s="120" t="str">
        <f t="shared" si="581"/>
        <v/>
      </c>
      <c r="S1230" s="54" t="str">
        <f t="shared" si="582"/>
        <v/>
      </c>
      <c r="T1230" s="5" t="str">
        <f t="shared" si="564"/>
        <v/>
      </c>
      <c r="U1230" s="152" t="str">
        <f t="shared" si="565"/>
        <v/>
      </c>
      <c r="V1230" s="152" t="str">
        <f t="shared" si="566"/>
        <v/>
      </c>
      <c r="W1230" s="153" t="str">
        <f t="shared" si="567"/>
        <v/>
      </c>
      <c r="X1230" s="153" t="str">
        <f t="shared" si="568"/>
        <v/>
      </c>
      <c r="Y1230" s="153" t="str">
        <f t="shared" si="569"/>
        <v/>
      </c>
      <c r="Z1230" s="153" t="str">
        <f t="shared" si="570"/>
        <v/>
      </c>
      <c r="AA1230" s="152" t="str">
        <f t="shared" si="571"/>
        <v/>
      </c>
      <c r="AB1230" s="152" t="str">
        <f t="shared" si="572"/>
        <v/>
      </c>
      <c r="AC1230" s="154" t="str">
        <f t="shared" si="573"/>
        <v/>
      </c>
      <c r="AD1230" s="154" t="str">
        <f t="shared" si="574"/>
        <v/>
      </c>
      <c r="AE1230" s="3" t="str">
        <f t="shared" si="575"/>
        <v/>
      </c>
      <c r="AF1230" s="3" t="str">
        <f t="shared" si="576"/>
        <v/>
      </c>
      <c r="AG1230" s="3" t="str">
        <f t="shared" si="583"/>
        <v/>
      </c>
      <c r="AH1230" s="4" t="str">
        <f t="shared" si="577"/>
        <v/>
      </c>
      <c r="AI1230" s="75" t="str">
        <f t="shared" si="578"/>
        <v/>
      </c>
      <c r="AJ1230" s="75" t="str">
        <f t="shared" si="579"/>
        <v/>
      </c>
    </row>
    <row r="1231" spans="1:36">
      <c r="A1231" s="41" t="str">
        <f t="shared" si="580"/>
        <v/>
      </c>
      <c r="B1231" s="150" t="str">
        <f>IF(ISNUMBER(A1231),INDEX('MetaTrader Import'!$H$13:$J$5893,TRUNC(((A1231-$A$39+1)-1)/3)+1,MOD((A1231-$A$39+1)-1,3)+1),"")</f>
        <v/>
      </c>
      <c r="C1231" s="43" t="str">
        <f t="shared" si="557"/>
        <v/>
      </c>
      <c r="D1231" s="43" t="str">
        <f t="shared" ca="1" si="558"/>
        <v/>
      </c>
      <c r="E1231" s="43" t="str">
        <f t="shared" si="559"/>
        <v/>
      </c>
      <c r="F1231" s="43" t="str">
        <f t="shared" si="560"/>
        <v/>
      </c>
      <c r="G1231" s="43" t="str">
        <f>IF(A1231&lt;&gt;"",IF(A1231&lt;Data!$G$11*0.25,$C$13/$G$32,IF(A1231&gt;Data!$G$11*0.25,$C$13,$C$13*10)),"")</f>
        <v/>
      </c>
      <c r="H1231" s="43" t="str">
        <f>IF(A1231&lt;&gt;"",IF(Data!$G$9="constant",$C$13,IF(Data!$G$9="squeeze",G1231,F1231)),"")</f>
        <v/>
      </c>
      <c r="I1231" s="38" t="str">
        <f ca="1">IF(ISNUMBER(A1231),NORMINV(RAND(),0,IF(AND(Data!$G$9="squeeze",A1231&lt;Data!$G$11*0.25),$H$32,1)*$C$30*$C$13)*($C$14*$C$12),"")</f>
        <v/>
      </c>
      <c r="J1231" s="42" t="str">
        <f ca="1">IFERROR(IF(Data!$C$6="Real",B1231,I1231+J1230+($C$14*$C$12)*(NORMINV(RAND(),$C$15,CHOOSE($G$13,$C$13,F1231,G1231)))),"")</f>
        <v/>
      </c>
      <c r="K1231" s="88" t="str">
        <f>IF(ISNUMBER(A1231), IF($G$16="fixed",$G$17,MIN(H1231*Data!$C$7*$C$16*0.5,$C$17*Data!$C$7))*$C$12,"")</f>
        <v/>
      </c>
      <c r="L1231" s="42" t="str">
        <f t="shared" ca="1" si="584"/>
        <v/>
      </c>
      <c r="M1231" s="44" t="str">
        <f t="shared" ca="1" si="585"/>
        <v/>
      </c>
      <c r="N1231" s="44" t="str">
        <f t="shared" ca="1" si="586"/>
        <v/>
      </c>
      <c r="O1231" s="108" t="str">
        <f t="shared" si="561"/>
        <v/>
      </c>
      <c r="P1231" s="102" t="str">
        <f t="shared" si="562"/>
        <v/>
      </c>
      <c r="Q1231" s="102" t="str">
        <f t="shared" si="563"/>
        <v/>
      </c>
      <c r="R1231" s="120" t="str">
        <f t="shared" si="581"/>
        <v/>
      </c>
      <c r="S1231" s="54" t="str">
        <f t="shared" si="582"/>
        <v/>
      </c>
      <c r="T1231" s="5" t="str">
        <f t="shared" si="564"/>
        <v/>
      </c>
      <c r="U1231" s="152" t="str">
        <f t="shared" si="565"/>
        <v/>
      </c>
      <c r="V1231" s="152" t="str">
        <f t="shared" si="566"/>
        <v/>
      </c>
      <c r="W1231" s="153" t="str">
        <f t="shared" si="567"/>
        <v/>
      </c>
      <c r="X1231" s="153" t="str">
        <f t="shared" si="568"/>
        <v/>
      </c>
      <c r="Y1231" s="153" t="str">
        <f t="shared" si="569"/>
        <v/>
      </c>
      <c r="Z1231" s="153" t="str">
        <f t="shared" si="570"/>
        <v/>
      </c>
      <c r="AA1231" s="152" t="str">
        <f t="shared" si="571"/>
        <v/>
      </c>
      <c r="AB1231" s="152" t="str">
        <f t="shared" si="572"/>
        <v/>
      </c>
      <c r="AC1231" s="154" t="str">
        <f t="shared" si="573"/>
        <v/>
      </c>
      <c r="AD1231" s="154" t="str">
        <f t="shared" si="574"/>
        <v/>
      </c>
      <c r="AE1231" s="3" t="str">
        <f t="shared" si="575"/>
        <v/>
      </c>
      <c r="AF1231" s="3" t="str">
        <f t="shared" si="576"/>
        <v/>
      </c>
      <c r="AG1231" s="3" t="str">
        <f t="shared" si="583"/>
        <v/>
      </c>
      <c r="AH1231" s="4" t="str">
        <f t="shared" si="577"/>
        <v/>
      </c>
      <c r="AI1231" s="75" t="str">
        <f t="shared" si="578"/>
        <v/>
      </c>
      <c r="AJ1231" s="75" t="str">
        <f t="shared" si="579"/>
        <v/>
      </c>
    </row>
    <row r="1232" spans="1:36">
      <c r="A1232" s="41" t="str">
        <f t="shared" si="580"/>
        <v/>
      </c>
      <c r="B1232" s="150" t="str">
        <f>IF(ISNUMBER(A1232),INDEX('MetaTrader Import'!$H$13:$J$5893,TRUNC(((A1232-$A$39+1)-1)/3)+1,MOD((A1232-$A$39+1)-1,3)+1),"")</f>
        <v/>
      </c>
      <c r="C1232" s="43" t="str">
        <f t="shared" si="557"/>
        <v/>
      </c>
      <c r="D1232" s="43" t="str">
        <f t="shared" ca="1" si="558"/>
        <v/>
      </c>
      <c r="E1232" s="43" t="str">
        <f t="shared" si="559"/>
        <v/>
      </c>
      <c r="F1232" s="43" t="str">
        <f t="shared" si="560"/>
        <v/>
      </c>
      <c r="G1232" s="43" t="str">
        <f>IF(A1232&lt;&gt;"",IF(A1232&lt;Data!$G$11*0.25,$C$13/$G$32,IF(A1232&gt;Data!$G$11*0.25,$C$13,$C$13*10)),"")</f>
        <v/>
      </c>
      <c r="H1232" s="43" t="str">
        <f>IF(A1232&lt;&gt;"",IF(Data!$G$9="constant",$C$13,IF(Data!$G$9="squeeze",G1232,F1232)),"")</f>
        <v/>
      </c>
      <c r="I1232" s="38" t="str">
        <f ca="1">IF(ISNUMBER(A1232),NORMINV(RAND(),0,IF(AND(Data!$G$9="squeeze",A1232&lt;Data!$G$11*0.25),$H$32,1)*$C$30*$C$13)*($C$14*$C$12),"")</f>
        <v/>
      </c>
      <c r="J1232" s="42" t="str">
        <f ca="1">IFERROR(IF(Data!$C$6="Real",B1232,I1232+J1231+($C$14*$C$12)*(NORMINV(RAND(),$C$15,CHOOSE($G$13,$C$13,F1232,G1232)))),"")</f>
        <v/>
      </c>
      <c r="K1232" s="88" t="str">
        <f>IF(ISNUMBER(A1232), IF($G$16="fixed",$G$17,MIN(H1232*Data!$C$7*$C$16*0.5,$C$17*Data!$C$7))*$C$12,"")</f>
        <v/>
      </c>
      <c r="L1232" s="42" t="str">
        <f t="shared" ca="1" si="584"/>
        <v/>
      </c>
      <c r="M1232" s="44" t="str">
        <f t="shared" ca="1" si="585"/>
        <v/>
      </c>
      <c r="N1232" s="44" t="str">
        <f t="shared" ca="1" si="586"/>
        <v/>
      </c>
      <c r="O1232" s="108" t="str">
        <f t="shared" si="561"/>
        <v/>
      </c>
      <c r="P1232" s="102" t="str">
        <f t="shared" si="562"/>
        <v/>
      </c>
      <c r="Q1232" s="102" t="str">
        <f t="shared" si="563"/>
        <v/>
      </c>
      <c r="R1232" s="120" t="str">
        <f t="shared" si="581"/>
        <v/>
      </c>
      <c r="S1232" s="54" t="str">
        <f t="shared" si="582"/>
        <v/>
      </c>
      <c r="T1232" s="5" t="str">
        <f t="shared" si="564"/>
        <v/>
      </c>
      <c r="U1232" s="152" t="str">
        <f t="shared" si="565"/>
        <v/>
      </c>
      <c r="V1232" s="152" t="str">
        <f t="shared" si="566"/>
        <v/>
      </c>
      <c r="W1232" s="153" t="str">
        <f t="shared" si="567"/>
        <v/>
      </c>
      <c r="X1232" s="153" t="str">
        <f t="shared" si="568"/>
        <v/>
      </c>
      <c r="Y1232" s="153" t="str">
        <f t="shared" si="569"/>
        <v/>
      </c>
      <c r="Z1232" s="153" t="str">
        <f t="shared" si="570"/>
        <v/>
      </c>
      <c r="AA1232" s="152" t="str">
        <f t="shared" si="571"/>
        <v/>
      </c>
      <c r="AB1232" s="152" t="str">
        <f t="shared" si="572"/>
        <v/>
      </c>
      <c r="AC1232" s="154" t="str">
        <f t="shared" si="573"/>
        <v/>
      </c>
      <c r="AD1232" s="154" t="str">
        <f t="shared" si="574"/>
        <v/>
      </c>
      <c r="AE1232" s="3" t="str">
        <f t="shared" si="575"/>
        <v/>
      </c>
      <c r="AF1232" s="3" t="str">
        <f t="shared" si="576"/>
        <v/>
      </c>
      <c r="AG1232" s="3" t="str">
        <f t="shared" si="583"/>
        <v/>
      </c>
      <c r="AH1232" s="4" t="str">
        <f t="shared" si="577"/>
        <v/>
      </c>
      <c r="AI1232" s="75" t="str">
        <f t="shared" si="578"/>
        <v/>
      </c>
      <c r="AJ1232" s="75" t="str">
        <f t="shared" si="579"/>
        <v/>
      </c>
    </row>
    <row r="1233" spans="1:36">
      <c r="A1233" s="41" t="str">
        <f t="shared" si="580"/>
        <v/>
      </c>
      <c r="B1233" s="150" t="str">
        <f>IF(ISNUMBER(A1233),INDEX('MetaTrader Import'!$H$13:$J$5893,TRUNC(((A1233-$A$39+1)-1)/3)+1,MOD((A1233-$A$39+1)-1,3)+1),"")</f>
        <v/>
      </c>
      <c r="C1233" s="43" t="str">
        <f t="shared" si="557"/>
        <v/>
      </c>
      <c r="D1233" s="43" t="str">
        <f t="shared" ca="1" si="558"/>
        <v/>
      </c>
      <c r="E1233" s="43" t="str">
        <f t="shared" si="559"/>
        <v/>
      </c>
      <c r="F1233" s="43" t="str">
        <f t="shared" si="560"/>
        <v/>
      </c>
      <c r="G1233" s="43" t="str">
        <f>IF(A1233&lt;&gt;"",IF(A1233&lt;Data!$G$11*0.25,$C$13/$G$32,IF(A1233&gt;Data!$G$11*0.25,$C$13,$C$13*10)),"")</f>
        <v/>
      </c>
      <c r="H1233" s="43" t="str">
        <f>IF(A1233&lt;&gt;"",IF(Data!$G$9="constant",$C$13,IF(Data!$G$9="squeeze",G1233,F1233)),"")</f>
        <v/>
      </c>
      <c r="I1233" s="38" t="str">
        <f ca="1">IF(ISNUMBER(A1233),NORMINV(RAND(),0,IF(AND(Data!$G$9="squeeze",A1233&lt;Data!$G$11*0.25),$H$32,1)*$C$30*$C$13)*($C$14*$C$12),"")</f>
        <v/>
      </c>
      <c r="J1233" s="42" t="str">
        <f ca="1">IFERROR(IF(Data!$C$6="Real",B1233,I1233+J1232+($C$14*$C$12)*(NORMINV(RAND(),$C$15,CHOOSE($G$13,$C$13,F1233,G1233)))),"")</f>
        <v/>
      </c>
      <c r="K1233" s="88" t="str">
        <f>IF(ISNUMBER(A1233), IF($G$16="fixed",$G$17,MIN(H1233*Data!$C$7*$C$16*0.5,$C$17*Data!$C$7))*$C$12,"")</f>
        <v/>
      </c>
      <c r="L1233" s="42" t="str">
        <f t="shared" ca="1" si="584"/>
        <v/>
      </c>
      <c r="M1233" s="44" t="str">
        <f t="shared" ca="1" si="585"/>
        <v/>
      </c>
      <c r="N1233" s="44" t="str">
        <f t="shared" ca="1" si="586"/>
        <v/>
      </c>
      <c r="O1233" s="108" t="str">
        <f t="shared" si="561"/>
        <v/>
      </c>
      <c r="P1233" s="102" t="str">
        <f t="shared" si="562"/>
        <v/>
      </c>
      <c r="Q1233" s="102" t="str">
        <f t="shared" si="563"/>
        <v/>
      </c>
      <c r="R1233" s="120" t="str">
        <f t="shared" si="581"/>
        <v/>
      </c>
      <c r="S1233" s="54" t="str">
        <f t="shared" si="582"/>
        <v/>
      </c>
      <c r="T1233" s="5" t="str">
        <f t="shared" si="564"/>
        <v/>
      </c>
      <c r="U1233" s="152" t="str">
        <f t="shared" si="565"/>
        <v/>
      </c>
      <c r="V1233" s="152" t="str">
        <f t="shared" si="566"/>
        <v/>
      </c>
      <c r="W1233" s="153" t="str">
        <f t="shared" si="567"/>
        <v/>
      </c>
      <c r="X1233" s="153" t="str">
        <f t="shared" si="568"/>
        <v/>
      </c>
      <c r="Y1233" s="153" t="str">
        <f t="shared" si="569"/>
        <v/>
      </c>
      <c r="Z1233" s="153" t="str">
        <f t="shared" si="570"/>
        <v/>
      </c>
      <c r="AA1233" s="152" t="str">
        <f t="shared" si="571"/>
        <v/>
      </c>
      <c r="AB1233" s="152" t="str">
        <f t="shared" si="572"/>
        <v/>
      </c>
      <c r="AC1233" s="154" t="str">
        <f t="shared" si="573"/>
        <v/>
      </c>
      <c r="AD1233" s="154" t="str">
        <f t="shared" si="574"/>
        <v/>
      </c>
      <c r="AE1233" s="3" t="str">
        <f t="shared" si="575"/>
        <v/>
      </c>
      <c r="AF1233" s="3" t="str">
        <f t="shared" si="576"/>
        <v/>
      </c>
      <c r="AG1233" s="3" t="str">
        <f t="shared" si="583"/>
        <v/>
      </c>
      <c r="AH1233" s="4" t="str">
        <f t="shared" si="577"/>
        <v/>
      </c>
      <c r="AI1233" s="75" t="str">
        <f t="shared" si="578"/>
        <v/>
      </c>
      <c r="AJ1233" s="75" t="str">
        <f t="shared" si="579"/>
        <v/>
      </c>
    </row>
    <row r="1234" spans="1:36">
      <c r="A1234" s="41" t="str">
        <f t="shared" si="580"/>
        <v/>
      </c>
      <c r="B1234" s="150" t="str">
        <f>IF(ISNUMBER(A1234),INDEX('MetaTrader Import'!$H$13:$J$5893,TRUNC(((A1234-$A$39+1)-1)/3)+1,MOD((A1234-$A$39+1)-1,3)+1),"")</f>
        <v/>
      </c>
      <c r="C1234" s="43" t="str">
        <f t="shared" si="557"/>
        <v/>
      </c>
      <c r="D1234" s="43" t="str">
        <f t="shared" ca="1" si="558"/>
        <v/>
      </c>
      <c r="E1234" s="43" t="str">
        <f t="shared" si="559"/>
        <v/>
      </c>
      <c r="F1234" s="43" t="str">
        <f t="shared" si="560"/>
        <v/>
      </c>
      <c r="G1234" s="43" t="str">
        <f>IF(A1234&lt;&gt;"",IF(A1234&lt;Data!$G$11*0.25,$C$13/$G$32,IF(A1234&gt;Data!$G$11*0.25,$C$13,$C$13*10)),"")</f>
        <v/>
      </c>
      <c r="H1234" s="43" t="str">
        <f>IF(A1234&lt;&gt;"",IF(Data!$G$9="constant",$C$13,IF(Data!$G$9="squeeze",G1234,F1234)),"")</f>
        <v/>
      </c>
      <c r="I1234" s="38" t="str">
        <f ca="1">IF(ISNUMBER(A1234),NORMINV(RAND(),0,IF(AND(Data!$G$9="squeeze",A1234&lt;Data!$G$11*0.25),$H$32,1)*$C$30*$C$13)*($C$14*$C$12),"")</f>
        <v/>
      </c>
      <c r="J1234" s="42" t="str">
        <f ca="1">IFERROR(IF(Data!$C$6="Real",B1234,I1234+J1233+($C$14*$C$12)*(NORMINV(RAND(),$C$15,CHOOSE($G$13,$C$13,F1234,G1234)))),"")</f>
        <v/>
      </c>
      <c r="K1234" s="88" t="str">
        <f>IF(ISNUMBER(A1234), IF($G$16="fixed",$G$17,MIN(H1234*Data!$C$7*$C$16*0.5,$C$17*Data!$C$7))*$C$12,"")</f>
        <v/>
      </c>
      <c r="L1234" s="42" t="str">
        <f t="shared" ca="1" si="584"/>
        <v/>
      </c>
      <c r="M1234" s="44" t="str">
        <f t="shared" ca="1" si="585"/>
        <v/>
      </c>
      <c r="N1234" s="44" t="str">
        <f t="shared" ca="1" si="586"/>
        <v/>
      </c>
      <c r="O1234" s="108" t="str">
        <f t="shared" si="561"/>
        <v/>
      </c>
      <c r="P1234" s="102" t="str">
        <f t="shared" si="562"/>
        <v/>
      </c>
      <c r="Q1234" s="102" t="str">
        <f t="shared" si="563"/>
        <v/>
      </c>
      <c r="R1234" s="120" t="str">
        <f t="shared" si="581"/>
        <v/>
      </c>
      <c r="S1234" s="54" t="str">
        <f t="shared" si="582"/>
        <v/>
      </c>
      <c r="T1234" s="5" t="str">
        <f t="shared" si="564"/>
        <v/>
      </c>
      <c r="U1234" s="152" t="str">
        <f t="shared" si="565"/>
        <v/>
      </c>
      <c r="V1234" s="152" t="str">
        <f t="shared" si="566"/>
        <v/>
      </c>
      <c r="W1234" s="153" t="str">
        <f t="shared" si="567"/>
        <v/>
      </c>
      <c r="X1234" s="153" t="str">
        <f t="shared" si="568"/>
        <v/>
      </c>
      <c r="Y1234" s="153" t="str">
        <f t="shared" si="569"/>
        <v/>
      </c>
      <c r="Z1234" s="153" t="str">
        <f t="shared" si="570"/>
        <v/>
      </c>
      <c r="AA1234" s="152" t="str">
        <f t="shared" si="571"/>
        <v/>
      </c>
      <c r="AB1234" s="152" t="str">
        <f t="shared" si="572"/>
        <v/>
      </c>
      <c r="AC1234" s="154" t="str">
        <f t="shared" si="573"/>
        <v/>
      </c>
      <c r="AD1234" s="154" t="str">
        <f t="shared" si="574"/>
        <v/>
      </c>
      <c r="AE1234" s="3" t="str">
        <f t="shared" si="575"/>
        <v/>
      </c>
      <c r="AF1234" s="3" t="str">
        <f t="shared" si="576"/>
        <v/>
      </c>
      <c r="AG1234" s="3" t="str">
        <f t="shared" si="583"/>
        <v/>
      </c>
      <c r="AH1234" s="4" t="str">
        <f t="shared" si="577"/>
        <v/>
      </c>
      <c r="AI1234" s="75" t="str">
        <f t="shared" si="578"/>
        <v/>
      </c>
      <c r="AJ1234" s="75" t="str">
        <f t="shared" si="579"/>
        <v/>
      </c>
    </row>
    <row r="1235" spans="1:36">
      <c r="A1235" s="41" t="str">
        <f t="shared" si="580"/>
        <v/>
      </c>
      <c r="B1235" s="150" t="str">
        <f>IF(ISNUMBER(A1235),INDEX('MetaTrader Import'!$H$13:$J$5893,TRUNC(((A1235-$A$39+1)-1)/3)+1,MOD((A1235-$A$39+1)-1,3)+1),"")</f>
        <v/>
      </c>
      <c r="C1235" s="43" t="str">
        <f t="shared" si="557"/>
        <v/>
      </c>
      <c r="D1235" s="43" t="str">
        <f t="shared" ca="1" si="558"/>
        <v/>
      </c>
      <c r="E1235" s="43" t="str">
        <f t="shared" si="559"/>
        <v/>
      </c>
      <c r="F1235" s="43" t="str">
        <f t="shared" si="560"/>
        <v/>
      </c>
      <c r="G1235" s="43" t="str">
        <f>IF(A1235&lt;&gt;"",IF(A1235&lt;Data!$G$11*0.25,$C$13/$G$32,IF(A1235&gt;Data!$G$11*0.25,$C$13,$C$13*10)),"")</f>
        <v/>
      </c>
      <c r="H1235" s="43" t="str">
        <f>IF(A1235&lt;&gt;"",IF(Data!$G$9="constant",$C$13,IF(Data!$G$9="squeeze",G1235,F1235)),"")</f>
        <v/>
      </c>
      <c r="I1235" s="38" t="str">
        <f ca="1">IF(ISNUMBER(A1235),NORMINV(RAND(),0,IF(AND(Data!$G$9="squeeze",A1235&lt;Data!$G$11*0.25),$H$32,1)*$C$30*$C$13)*($C$14*$C$12),"")</f>
        <v/>
      </c>
      <c r="J1235" s="42" t="str">
        <f ca="1">IFERROR(IF(Data!$C$6="Real",B1235,I1235+J1234+($C$14*$C$12)*(NORMINV(RAND(),$C$15,CHOOSE($G$13,$C$13,F1235,G1235)))),"")</f>
        <v/>
      </c>
      <c r="K1235" s="88" t="str">
        <f>IF(ISNUMBER(A1235), IF($G$16="fixed",$G$17,MIN(H1235*Data!$C$7*$C$16*0.5,$C$17*Data!$C$7))*$C$12,"")</f>
        <v/>
      </c>
      <c r="L1235" s="42" t="str">
        <f t="shared" ca="1" si="584"/>
        <v/>
      </c>
      <c r="M1235" s="44" t="str">
        <f t="shared" ca="1" si="585"/>
        <v/>
      </c>
      <c r="N1235" s="44" t="str">
        <f t="shared" ca="1" si="586"/>
        <v/>
      </c>
      <c r="O1235" s="108" t="str">
        <f t="shared" si="561"/>
        <v/>
      </c>
      <c r="P1235" s="102" t="str">
        <f t="shared" si="562"/>
        <v/>
      </c>
      <c r="Q1235" s="102" t="str">
        <f t="shared" si="563"/>
        <v/>
      </c>
      <c r="R1235" s="120" t="str">
        <f t="shared" si="581"/>
        <v/>
      </c>
      <c r="S1235" s="54" t="str">
        <f t="shared" si="582"/>
        <v/>
      </c>
      <c r="T1235" s="5" t="str">
        <f t="shared" si="564"/>
        <v/>
      </c>
      <c r="U1235" s="152" t="str">
        <f t="shared" si="565"/>
        <v/>
      </c>
      <c r="V1235" s="152" t="str">
        <f t="shared" si="566"/>
        <v/>
      </c>
      <c r="W1235" s="153" t="str">
        <f t="shared" si="567"/>
        <v/>
      </c>
      <c r="X1235" s="153" t="str">
        <f t="shared" si="568"/>
        <v/>
      </c>
      <c r="Y1235" s="153" t="str">
        <f t="shared" si="569"/>
        <v/>
      </c>
      <c r="Z1235" s="153" t="str">
        <f t="shared" si="570"/>
        <v/>
      </c>
      <c r="AA1235" s="152" t="str">
        <f t="shared" si="571"/>
        <v/>
      </c>
      <c r="AB1235" s="152" t="str">
        <f t="shared" si="572"/>
        <v/>
      </c>
      <c r="AC1235" s="154" t="str">
        <f t="shared" si="573"/>
        <v/>
      </c>
      <c r="AD1235" s="154" t="str">
        <f t="shared" si="574"/>
        <v/>
      </c>
      <c r="AE1235" s="3" t="str">
        <f t="shared" si="575"/>
        <v/>
      </c>
      <c r="AF1235" s="3" t="str">
        <f t="shared" si="576"/>
        <v/>
      </c>
      <c r="AG1235" s="3" t="str">
        <f t="shared" si="583"/>
        <v/>
      </c>
      <c r="AH1235" s="4" t="str">
        <f t="shared" si="577"/>
        <v/>
      </c>
      <c r="AI1235" s="75" t="str">
        <f t="shared" si="578"/>
        <v/>
      </c>
      <c r="AJ1235" s="75" t="str">
        <f t="shared" si="579"/>
        <v/>
      </c>
    </row>
    <row r="1236" spans="1:36">
      <c r="A1236" s="41" t="str">
        <f t="shared" si="580"/>
        <v/>
      </c>
      <c r="B1236" s="150" t="str">
        <f>IF(ISNUMBER(A1236),INDEX('MetaTrader Import'!$H$13:$J$5893,TRUNC(((A1236-$A$39+1)-1)/3)+1,MOD((A1236-$A$39+1)-1,3)+1),"")</f>
        <v/>
      </c>
      <c r="C1236" s="43" t="str">
        <f t="shared" si="557"/>
        <v/>
      </c>
      <c r="D1236" s="43" t="str">
        <f t="shared" ca="1" si="558"/>
        <v/>
      </c>
      <c r="E1236" s="43" t="str">
        <f t="shared" si="559"/>
        <v/>
      </c>
      <c r="F1236" s="43" t="str">
        <f t="shared" si="560"/>
        <v/>
      </c>
      <c r="G1236" s="43" t="str">
        <f>IF(A1236&lt;&gt;"",IF(A1236&lt;Data!$G$11*0.25,$C$13/$G$32,IF(A1236&gt;Data!$G$11*0.25,$C$13,$C$13*10)),"")</f>
        <v/>
      </c>
      <c r="H1236" s="43" t="str">
        <f>IF(A1236&lt;&gt;"",IF(Data!$G$9="constant",$C$13,IF(Data!$G$9="squeeze",G1236,F1236)),"")</f>
        <v/>
      </c>
      <c r="I1236" s="38" t="str">
        <f ca="1">IF(ISNUMBER(A1236),NORMINV(RAND(),0,IF(AND(Data!$G$9="squeeze",A1236&lt;Data!$G$11*0.25),$H$32,1)*$C$30*$C$13)*($C$14*$C$12),"")</f>
        <v/>
      </c>
      <c r="J1236" s="42" t="str">
        <f ca="1">IFERROR(IF(Data!$C$6="Real",B1236,I1236+J1235+($C$14*$C$12)*(NORMINV(RAND(),$C$15,CHOOSE($G$13,$C$13,F1236,G1236)))),"")</f>
        <v/>
      </c>
      <c r="K1236" s="88" t="str">
        <f>IF(ISNUMBER(A1236), IF($G$16="fixed",$G$17,MIN(H1236*Data!$C$7*$C$16*0.5,$C$17*Data!$C$7))*$C$12,"")</f>
        <v/>
      </c>
      <c r="L1236" s="42" t="str">
        <f t="shared" ca="1" si="584"/>
        <v/>
      </c>
      <c r="M1236" s="44" t="str">
        <f t="shared" ca="1" si="585"/>
        <v/>
      </c>
      <c r="N1236" s="44" t="str">
        <f t="shared" ca="1" si="586"/>
        <v/>
      </c>
      <c r="O1236" s="108" t="str">
        <f t="shared" si="561"/>
        <v/>
      </c>
      <c r="P1236" s="102" t="str">
        <f t="shared" si="562"/>
        <v/>
      </c>
      <c r="Q1236" s="102" t="str">
        <f t="shared" si="563"/>
        <v/>
      </c>
      <c r="R1236" s="120" t="str">
        <f t="shared" si="581"/>
        <v/>
      </c>
      <c r="S1236" s="54" t="str">
        <f t="shared" si="582"/>
        <v/>
      </c>
      <c r="T1236" s="5" t="str">
        <f t="shared" si="564"/>
        <v/>
      </c>
      <c r="U1236" s="152" t="str">
        <f t="shared" si="565"/>
        <v/>
      </c>
      <c r="V1236" s="152" t="str">
        <f t="shared" si="566"/>
        <v/>
      </c>
      <c r="W1236" s="153" t="str">
        <f t="shared" si="567"/>
        <v/>
      </c>
      <c r="X1236" s="153" t="str">
        <f t="shared" si="568"/>
        <v/>
      </c>
      <c r="Y1236" s="153" t="str">
        <f t="shared" si="569"/>
        <v/>
      </c>
      <c r="Z1236" s="153" t="str">
        <f t="shared" si="570"/>
        <v/>
      </c>
      <c r="AA1236" s="152" t="str">
        <f t="shared" si="571"/>
        <v/>
      </c>
      <c r="AB1236" s="152" t="str">
        <f t="shared" si="572"/>
        <v/>
      </c>
      <c r="AC1236" s="154" t="str">
        <f t="shared" si="573"/>
        <v/>
      </c>
      <c r="AD1236" s="154" t="str">
        <f t="shared" si="574"/>
        <v/>
      </c>
      <c r="AE1236" s="3" t="str">
        <f t="shared" si="575"/>
        <v/>
      </c>
      <c r="AF1236" s="3" t="str">
        <f t="shared" si="576"/>
        <v/>
      </c>
      <c r="AG1236" s="3" t="str">
        <f t="shared" si="583"/>
        <v/>
      </c>
      <c r="AH1236" s="4" t="str">
        <f t="shared" si="577"/>
        <v/>
      </c>
      <c r="AI1236" s="75" t="str">
        <f t="shared" si="578"/>
        <v/>
      </c>
      <c r="AJ1236" s="75" t="str">
        <f t="shared" si="579"/>
        <v/>
      </c>
    </row>
    <row r="1237" spans="1:36">
      <c r="A1237" s="41" t="str">
        <f t="shared" si="580"/>
        <v/>
      </c>
      <c r="B1237" s="150" t="str">
        <f>IF(ISNUMBER(A1237),INDEX('MetaTrader Import'!$H$13:$J$5893,TRUNC(((A1237-$A$39+1)-1)/3)+1,MOD((A1237-$A$39+1)-1,3)+1),"")</f>
        <v/>
      </c>
      <c r="C1237" s="43" t="str">
        <f t="shared" si="557"/>
        <v/>
      </c>
      <c r="D1237" s="43" t="str">
        <f t="shared" ca="1" si="558"/>
        <v/>
      </c>
      <c r="E1237" s="43" t="str">
        <f t="shared" si="559"/>
        <v/>
      </c>
      <c r="F1237" s="43" t="str">
        <f t="shared" si="560"/>
        <v/>
      </c>
      <c r="G1237" s="43" t="str">
        <f>IF(A1237&lt;&gt;"",IF(A1237&lt;Data!$G$11*0.25,$C$13/$G$32,IF(A1237&gt;Data!$G$11*0.25,$C$13,$C$13*10)),"")</f>
        <v/>
      </c>
      <c r="H1237" s="43" t="str">
        <f>IF(A1237&lt;&gt;"",IF(Data!$G$9="constant",$C$13,IF(Data!$G$9="squeeze",G1237,F1237)),"")</f>
        <v/>
      </c>
      <c r="I1237" s="38" t="str">
        <f ca="1">IF(ISNUMBER(A1237),NORMINV(RAND(),0,IF(AND(Data!$G$9="squeeze",A1237&lt;Data!$G$11*0.25),$H$32,1)*$C$30*$C$13)*($C$14*$C$12),"")</f>
        <v/>
      </c>
      <c r="J1237" s="42" t="str">
        <f ca="1">IFERROR(IF(Data!$C$6="Real",B1237,I1237+J1236+($C$14*$C$12)*(NORMINV(RAND(),$C$15,CHOOSE($G$13,$C$13,F1237,G1237)))),"")</f>
        <v/>
      </c>
      <c r="K1237" s="88" t="str">
        <f>IF(ISNUMBER(A1237), IF($G$16="fixed",$G$17,MIN(H1237*Data!$C$7*$C$16*0.5,$C$17*Data!$C$7))*$C$12,"")</f>
        <v/>
      </c>
      <c r="L1237" s="42" t="str">
        <f t="shared" ca="1" si="584"/>
        <v/>
      </c>
      <c r="M1237" s="44" t="str">
        <f t="shared" ca="1" si="585"/>
        <v/>
      </c>
      <c r="N1237" s="44" t="str">
        <f t="shared" ca="1" si="586"/>
        <v/>
      </c>
      <c r="O1237" s="108" t="str">
        <f t="shared" si="561"/>
        <v/>
      </c>
      <c r="P1237" s="102" t="str">
        <f t="shared" si="562"/>
        <v/>
      </c>
      <c r="Q1237" s="102" t="str">
        <f t="shared" si="563"/>
        <v/>
      </c>
      <c r="R1237" s="120" t="str">
        <f t="shared" si="581"/>
        <v/>
      </c>
      <c r="S1237" s="54" t="str">
        <f t="shared" si="582"/>
        <v/>
      </c>
      <c r="T1237" s="5" t="str">
        <f t="shared" si="564"/>
        <v/>
      </c>
      <c r="U1237" s="152" t="str">
        <f t="shared" si="565"/>
        <v/>
      </c>
      <c r="V1237" s="152" t="str">
        <f t="shared" si="566"/>
        <v/>
      </c>
      <c r="W1237" s="153" t="str">
        <f t="shared" si="567"/>
        <v/>
      </c>
      <c r="X1237" s="153" t="str">
        <f t="shared" si="568"/>
        <v/>
      </c>
      <c r="Y1237" s="153" t="str">
        <f t="shared" si="569"/>
        <v/>
      </c>
      <c r="Z1237" s="153" t="str">
        <f t="shared" si="570"/>
        <v/>
      </c>
      <c r="AA1237" s="152" t="str">
        <f t="shared" si="571"/>
        <v/>
      </c>
      <c r="AB1237" s="152" t="str">
        <f t="shared" si="572"/>
        <v/>
      </c>
      <c r="AC1237" s="154" t="str">
        <f t="shared" si="573"/>
        <v/>
      </c>
      <c r="AD1237" s="154" t="str">
        <f t="shared" si="574"/>
        <v/>
      </c>
      <c r="AE1237" s="3" t="str">
        <f t="shared" si="575"/>
        <v/>
      </c>
      <c r="AF1237" s="3" t="str">
        <f t="shared" si="576"/>
        <v/>
      </c>
      <c r="AG1237" s="3" t="str">
        <f t="shared" si="583"/>
        <v/>
      </c>
      <c r="AH1237" s="4" t="str">
        <f t="shared" si="577"/>
        <v/>
      </c>
      <c r="AI1237" s="75" t="str">
        <f t="shared" si="578"/>
        <v/>
      </c>
      <c r="AJ1237" s="75" t="str">
        <f t="shared" si="579"/>
        <v/>
      </c>
    </row>
    <row r="1238" spans="1:36">
      <c r="A1238" s="41" t="str">
        <f t="shared" si="580"/>
        <v/>
      </c>
      <c r="B1238" s="150" t="str">
        <f>IF(ISNUMBER(A1238),INDEX('MetaTrader Import'!$H$13:$J$5893,TRUNC(((A1238-$A$39+1)-1)/3)+1,MOD((A1238-$A$39+1)-1,3)+1),"")</f>
        <v/>
      </c>
      <c r="C1238" s="43" t="str">
        <f t="shared" si="557"/>
        <v/>
      </c>
      <c r="D1238" s="43" t="str">
        <f t="shared" ca="1" si="558"/>
        <v/>
      </c>
      <c r="E1238" s="43" t="str">
        <f t="shared" si="559"/>
        <v/>
      </c>
      <c r="F1238" s="43" t="str">
        <f t="shared" si="560"/>
        <v/>
      </c>
      <c r="G1238" s="43" t="str">
        <f>IF(A1238&lt;&gt;"",IF(A1238&lt;Data!$G$11*0.25,$C$13/$G$32,IF(A1238&gt;Data!$G$11*0.25,$C$13,$C$13*10)),"")</f>
        <v/>
      </c>
      <c r="H1238" s="43" t="str">
        <f>IF(A1238&lt;&gt;"",IF(Data!$G$9="constant",$C$13,IF(Data!$G$9="squeeze",G1238,F1238)),"")</f>
        <v/>
      </c>
      <c r="I1238" s="38" t="str">
        <f ca="1">IF(ISNUMBER(A1238),NORMINV(RAND(),0,IF(AND(Data!$G$9="squeeze",A1238&lt;Data!$G$11*0.25),$H$32,1)*$C$30*$C$13)*($C$14*$C$12),"")</f>
        <v/>
      </c>
      <c r="J1238" s="42" t="str">
        <f ca="1">IFERROR(IF(Data!$C$6="Real",B1238,I1238+J1237+($C$14*$C$12)*(NORMINV(RAND(),$C$15,CHOOSE($G$13,$C$13,F1238,G1238)))),"")</f>
        <v/>
      </c>
      <c r="K1238" s="88" t="str">
        <f>IF(ISNUMBER(A1238), IF($G$16="fixed",$G$17,MIN(H1238*Data!$C$7*$C$16*0.5,$C$17*Data!$C$7))*$C$12,"")</f>
        <v/>
      </c>
      <c r="L1238" s="42" t="str">
        <f t="shared" ca="1" si="584"/>
        <v/>
      </c>
      <c r="M1238" s="44" t="str">
        <f t="shared" ca="1" si="585"/>
        <v/>
      </c>
      <c r="N1238" s="44" t="str">
        <f t="shared" ca="1" si="586"/>
        <v/>
      </c>
      <c r="O1238" s="108" t="str">
        <f t="shared" si="561"/>
        <v/>
      </c>
      <c r="P1238" s="102" t="str">
        <f t="shared" si="562"/>
        <v/>
      </c>
      <c r="Q1238" s="102" t="str">
        <f t="shared" si="563"/>
        <v/>
      </c>
      <c r="R1238" s="120" t="str">
        <f t="shared" si="581"/>
        <v/>
      </c>
      <c r="S1238" s="54" t="str">
        <f t="shared" si="582"/>
        <v/>
      </c>
      <c r="T1238" s="5" t="str">
        <f t="shared" si="564"/>
        <v/>
      </c>
      <c r="U1238" s="152" t="str">
        <f t="shared" si="565"/>
        <v/>
      </c>
      <c r="V1238" s="152" t="str">
        <f t="shared" si="566"/>
        <v/>
      </c>
      <c r="W1238" s="153" t="str">
        <f t="shared" si="567"/>
        <v/>
      </c>
      <c r="X1238" s="153" t="str">
        <f t="shared" si="568"/>
        <v/>
      </c>
      <c r="Y1238" s="153" t="str">
        <f t="shared" si="569"/>
        <v/>
      </c>
      <c r="Z1238" s="153" t="str">
        <f t="shared" si="570"/>
        <v/>
      </c>
      <c r="AA1238" s="152" t="str">
        <f t="shared" si="571"/>
        <v/>
      </c>
      <c r="AB1238" s="152" t="str">
        <f t="shared" si="572"/>
        <v/>
      </c>
      <c r="AC1238" s="154" t="str">
        <f t="shared" si="573"/>
        <v/>
      </c>
      <c r="AD1238" s="154" t="str">
        <f t="shared" si="574"/>
        <v/>
      </c>
      <c r="AE1238" s="3" t="str">
        <f t="shared" si="575"/>
        <v/>
      </c>
      <c r="AF1238" s="3" t="str">
        <f t="shared" si="576"/>
        <v/>
      </c>
      <c r="AG1238" s="3" t="str">
        <f t="shared" si="583"/>
        <v/>
      </c>
      <c r="AH1238" s="4" t="str">
        <f t="shared" si="577"/>
        <v/>
      </c>
      <c r="AI1238" s="75" t="str">
        <f t="shared" si="578"/>
        <v/>
      </c>
      <c r="AJ1238" s="75" t="str">
        <f t="shared" si="579"/>
        <v/>
      </c>
    </row>
    <row r="1239" spans="1:36">
      <c r="A1239" s="41" t="str">
        <f t="shared" si="580"/>
        <v/>
      </c>
      <c r="B1239" s="150" t="str">
        <f>IF(ISNUMBER(A1239),INDEX('MetaTrader Import'!$H$13:$J$5893,TRUNC(((A1239-$A$39+1)-1)/3)+1,MOD((A1239-$A$39+1)-1,3)+1),"")</f>
        <v/>
      </c>
      <c r="C1239" s="43" t="str">
        <f t="shared" si="557"/>
        <v/>
      </c>
      <c r="D1239" s="43" t="str">
        <f t="shared" ca="1" si="558"/>
        <v/>
      </c>
      <c r="E1239" s="43" t="str">
        <f t="shared" si="559"/>
        <v/>
      </c>
      <c r="F1239" s="43" t="str">
        <f t="shared" si="560"/>
        <v/>
      </c>
      <c r="G1239" s="43" t="str">
        <f>IF(A1239&lt;&gt;"",IF(A1239&lt;Data!$G$11*0.25,$C$13/$G$32,IF(A1239&gt;Data!$G$11*0.25,$C$13,$C$13*10)),"")</f>
        <v/>
      </c>
      <c r="H1239" s="43" t="str">
        <f>IF(A1239&lt;&gt;"",IF(Data!$G$9="constant",$C$13,IF(Data!$G$9="squeeze",G1239,F1239)),"")</f>
        <v/>
      </c>
      <c r="I1239" s="38" t="str">
        <f ca="1">IF(ISNUMBER(A1239),NORMINV(RAND(),0,IF(AND(Data!$G$9="squeeze",A1239&lt;Data!$G$11*0.25),$H$32,1)*$C$30*$C$13)*($C$14*$C$12),"")</f>
        <v/>
      </c>
      <c r="J1239" s="42" t="str">
        <f ca="1">IFERROR(IF(Data!$C$6="Real",B1239,I1239+J1238+($C$14*$C$12)*(NORMINV(RAND(),$C$15,CHOOSE($G$13,$C$13,F1239,G1239)))),"")</f>
        <v/>
      </c>
      <c r="K1239" s="88" t="str">
        <f>IF(ISNUMBER(A1239), IF($G$16="fixed",$G$17,MIN(H1239*Data!$C$7*$C$16*0.5,$C$17*Data!$C$7))*$C$12,"")</f>
        <v/>
      </c>
      <c r="L1239" s="42" t="str">
        <f t="shared" ca="1" si="584"/>
        <v/>
      </c>
      <c r="M1239" s="44" t="str">
        <f t="shared" ca="1" si="585"/>
        <v/>
      </c>
      <c r="N1239" s="44" t="str">
        <f t="shared" ca="1" si="586"/>
        <v/>
      </c>
      <c r="O1239" s="108" t="str">
        <f t="shared" si="561"/>
        <v/>
      </c>
      <c r="P1239" s="102" t="str">
        <f t="shared" si="562"/>
        <v/>
      </c>
      <c r="Q1239" s="102" t="str">
        <f t="shared" si="563"/>
        <v/>
      </c>
      <c r="R1239" s="120" t="str">
        <f t="shared" si="581"/>
        <v/>
      </c>
      <c r="S1239" s="54" t="str">
        <f t="shared" si="582"/>
        <v/>
      </c>
      <c r="T1239" s="5" t="str">
        <f t="shared" si="564"/>
        <v/>
      </c>
      <c r="U1239" s="152" t="str">
        <f t="shared" si="565"/>
        <v/>
      </c>
      <c r="V1239" s="152" t="str">
        <f t="shared" si="566"/>
        <v/>
      </c>
      <c r="W1239" s="153" t="str">
        <f t="shared" si="567"/>
        <v/>
      </c>
      <c r="X1239" s="153" t="str">
        <f t="shared" si="568"/>
        <v/>
      </c>
      <c r="Y1239" s="153" t="str">
        <f t="shared" si="569"/>
        <v/>
      </c>
      <c r="Z1239" s="153" t="str">
        <f t="shared" si="570"/>
        <v/>
      </c>
      <c r="AA1239" s="152" t="str">
        <f t="shared" si="571"/>
        <v/>
      </c>
      <c r="AB1239" s="152" t="str">
        <f t="shared" si="572"/>
        <v/>
      </c>
      <c r="AC1239" s="154" t="str">
        <f t="shared" si="573"/>
        <v/>
      </c>
      <c r="AD1239" s="154" t="str">
        <f t="shared" si="574"/>
        <v/>
      </c>
      <c r="AE1239" s="3" t="str">
        <f t="shared" si="575"/>
        <v/>
      </c>
      <c r="AF1239" s="3" t="str">
        <f t="shared" si="576"/>
        <v/>
      </c>
      <c r="AG1239" s="3" t="str">
        <f t="shared" si="583"/>
        <v/>
      </c>
      <c r="AH1239" s="4" t="str">
        <f t="shared" si="577"/>
        <v/>
      </c>
      <c r="AI1239" s="75" t="str">
        <f t="shared" si="578"/>
        <v/>
      </c>
      <c r="AJ1239" s="75" t="str">
        <f t="shared" si="579"/>
        <v/>
      </c>
    </row>
    <row r="1240" spans="1:36">
      <c r="A1240" s="41" t="str">
        <f t="shared" si="580"/>
        <v/>
      </c>
      <c r="B1240" s="150" t="str">
        <f>IF(ISNUMBER(A1240),INDEX('MetaTrader Import'!$H$13:$J$5893,TRUNC(((A1240-$A$39+1)-1)/3)+1,MOD((A1240-$A$39+1)-1,3)+1),"")</f>
        <v/>
      </c>
      <c r="C1240" s="43" t="str">
        <f t="shared" si="557"/>
        <v/>
      </c>
      <c r="D1240" s="43" t="str">
        <f t="shared" ca="1" si="558"/>
        <v/>
      </c>
      <c r="E1240" s="43" t="str">
        <f t="shared" si="559"/>
        <v/>
      </c>
      <c r="F1240" s="43" t="str">
        <f t="shared" si="560"/>
        <v/>
      </c>
      <c r="G1240" s="43" t="str">
        <f>IF(A1240&lt;&gt;"",IF(A1240&lt;Data!$G$11*0.25,$C$13/$G$32,IF(A1240&gt;Data!$G$11*0.25,$C$13,$C$13*10)),"")</f>
        <v/>
      </c>
      <c r="H1240" s="43" t="str">
        <f>IF(A1240&lt;&gt;"",IF(Data!$G$9="constant",$C$13,IF(Data!$G$9="squeeze",G1240,F1240)),"")</f>
        <v/>
      </c>
      <c r="I1240" s="38" t="str">
        <f ca="1">IF(ISNUMBER(A1240),NORMINV(RAND(),0,IF(AND(Data!$G$9="squeeze",A1240&lt;Data!$G$11*0.25),$H$32,1)*$C$30*$C$13)*($C$14*$C$12),"")</f>
        <v/>
      </c>
      <c r="J1240" s="42" t="str">
        <f ca="1">IFERROR(IF(Data!$C$6="Real",B1240,I1240+J1239+($C$14*$C$12)*(NORMINV(RAND(),$C$15,CHOOSE($G$13,$C$13,F1240,G1240)))),"")</f>
        <v/>
      </c>
      <c r="K1240" s="88" t="str">
        <f>IF(ISNUMBER(A1240), IF($G$16="fixed",$G$17,MIN(H1240*Data!$C$7*$C$16*0.5,$C$17*Data!$C$7))*$C$12,"")</f>
        <v/>
      </c>
      <c r="L1240" s="42" t="str">
        <f t="shared" ca="1" si="584"/>
        <v/>
      </c>
      <c r="M1240" s="44" t="str">
        <f t="shared" ca="1" si="585"/>
        <v/>
      </c>
      <c r="N1240" s="44" t="str">
        <f t="shared" ca="1" si="586"/>
        <v/>
      </c>
      <c r="O1240" s="108" t="str">
        <f t="shared" si="561"/>
        <v/>
      </c>
      <c r="P1240" s="102" t="str">
        <f t="shared" si="562"/>
        <v/>
      </c>
      <c r="Q1240" s="102" t="str">
        <f t="shared" si="563"/>
        <v/>
      </c>
      <c r="R1240" s="120" t="str">
        <f t="shared" si="581"/>
        <v/>
      </c>
      <c r="S1240" s="54" t="str">
        <f t="shared" si="582"/>
        <v/>
      </c>
      <c r="T1240" s="5" t="str">
        <f t="shared" si="564"/>
        <v/>
      </c>
      <c r="U1240" s="152" t="str">
        <f t="shared" si="565"/>
        <v/>
      </c>
      <c r="V1240" s="152" t="str">
        <f t="shared" si="566"/>
        <v/>
      </c>
      <c r="W1240" s="153" t="str">
        <f t="shared" si="567"/>
        <v/>
      </c>
      <c r="X1240" s="153" t="str">
        <f t="shared" si="568"/>
        <v/>
      </c>
      <c r="Y1240" s="153" t="str">
        <f t="shared" si="569"/>
        <v/>
      </c>
      <c r="Z1240" s="153" t="str">
        <f t="shared" si="570"/>
        <v/>
      </c>
      <c r="AA1240" s="152" t="str">
        <f t="shared" si="571"/>
        <v/>
      </c>
      <c r="AB1240" s="152" t="str">
        <f t="shared" si="572"/>
        <v/>
      </c>
      <c r="AC1240" s="154" t="str">
        <f t="shared" si="573"/>
        <v/>
      </c>
      <c r="AD1240" s="154" t="str">
        <f t="shared" si="574"/>
        <v/>
      </c>
      <c r="AE1240" s="3" t="str">
        <f t="shared" si="575"/>
        <v/>
      </c>
      <c r="AF1240" s="3" t="str">
        <f t="shared" si="576"/>
        <v/>
      </c>
      <c r="AG1240" s="3" t="str">
        <f t="shared" si="583"/>
        <v/>
      </c>
      <c r="AH1240" s="4" t="str">
        <f t="shared" si="577"/>
        <v/>
      </c>
      <c r="AI1240" s="75" t="str">
        <f t="shared" si="578"/>
        <v/>
      </c>
      <c r="AJ1240" s="75" t="str">
        <f t="shared" si="579"/>
        <v/>
      </c>
    </row>
    <row r="1241" spans="1:36">
      <c r="A1241" s="41" t="str">
        <f t="shared" si="580"/>
        <v/>
      </c>
      <c r="B1241" s="150" t="str">
        <f>IF(ISNUMBER(A1241),INDEX('MetaTrader Import'!$H$13:$J$5893,TRUNC(((A1241-$A$39+1)-1)/3)+1,MOD((A1241-$A$39+1)-1,3)+1),"")</f>
        <v/>
      </c>
      <c r="C1241" s="43" t="str">
        <f t="shared" si="557"/>
        <v/>
      </c>
      <c r="D1241" s="43" t="str">
        <f t="shared" ca="1" si="558"/>
        <v/>
      </c>
      <c r="E1241" s="43" t="str">
        <f t="shared" si="559"/>
        <v/>
      </c>
      <c r="F1241" s="43" t="str">
        <f t="shared" si="560"/>
        <v/>
      </c>
      <c r="G1241" s="43" t="str">
        <f>IF(A1241&lt;&gt;"",IF(A1241&lt;Data!$G$11*0.25,$C$13/$G$32,IF(A1241&gt;Data!$G$11*0.25,$C$13,$C$13*10)),"")</f>
        <v/>
      </c>
      <c r="H1241" s="43" t="str">
        <f>IF(A1241&lt;&gt;"",IF(Data!$G$9="constant",$C$13,IF(Data!$G$9="squeeze",G1241,F1241)),"")</f>
        <v/>
      </c>
      <c r="I1241" s="38" t="str">
        <f ca="1">IF(ISNUMBER(A1241),NORMINV(RAND(),0,IF(AND(Data!$G$9="squeeze",A1241&lt;Data!$G$11*0.25),$H$32,1)*$C$30*$C$13)*($C$14*$C$12),"")</f>
        <v/>
      </c>
      <c r="J1241" s="42" t="str">
        <f ca="1">IFERROR(IF(Data!$C$6="Real",B1241,I1241+J1240+($C$14*$C$12)*(NORMINV(RAND(),$C$15,CHOOSE($G$13,$C$13,F1241,G1241)))),"")</f>
        <v/>
      </c>
      <c r="K1241" s="88" t="str">
        <f>IF(ISNUMBER(A1241), IF($G$16="fixed",$G$17,MIN(H1241*Data!$C$7*$C$16*0.5,$C$17*Data!$C$7))*$C$12,"")</f>
        <v/>
      </c>
      <c r="L1241" s="42" t="str">
        <f t="shared" ca="1" si="584"/>
        <v/>
      </c>
      <c r="M1241" s="44" t="str">
        <f t="shared" ca="1" si="585"/>
        <v/>
      </c>
      <c r="N1241" s="44" t="str">
        <f t="shared" ca="1" si="586"/>
        <v/>
      </c>
      <c r="O1241" s="108" t="str">
        <f t="shared" si="561"/>
        <v/>
      </c>
      <c r="P1241" s="102" t="str">
        <f t="shared" si="562"/>
        <v/>
      </c>
      <c r="Q1241" s="102" t="str">
        <f t="shared" si="563"/>
        <v/>
      </c>
      <c r="R1241" s="120" t="str">
        <f t="shared" si="581"/>
        <v/>
      </c>
      <c r="S1241" s="54" t="str">
        <f t="shared" si="582"/>
        <v/>
      </c>
      <c r="T1241" s="5" t="str">
        <f t="shared" si="564"/>
        <v/>
      </c>
      <c r="U1241" s="152" t="str">
        <f t="shared" si="565"/>
        <v/>
      </c>
      <c r="V1241" s="152" t="str">
        <f t="shared" si="566"/>
        <v/>
      </c>
      <c r="W1241" s="153" t="str">
        <f t="shared" si="567"/>
        <v/>
      </c>
      <c r="X1241" s="153" t="str">
        <f t="shared" si="568"/>
        <v/>
      </c>
      <c r="Y1241" s="153" t="str">
        <f t="shared" si="569"/>
        <v/>
      </c>
      <c r="Z1241" s="153" t="str">
        <f t="shared" si="570"/>
        <v/>
      </c>
      <c r="AA1241" s="152" t="str">
        <f t="shared" si="571"/>
        <v/>
      </c>
      <c r="AB1241" s="152" t="str">
        <f t="shared" si="572"/>
        <v/>
      </c>
      <c r="AC1241" s="154" t="str">
        <f t="shared" si="573"/>
        <v/>
      </c>
      <c r="AD1241" s="154" t="str">
        <f t="shared" si="574"/>
        <v/>
      </c>
      <c r="AE1241" s="3" t="str">
        <f t="shared" si="575"/>
        <v/>
      </c>
      <c r="AF1241" s="3" t="str">
        <f t="shared" si="576"/>
        <v/>
      </c>
      <c r="AG1241" s="3" t="str">
        <f t="shared" si="583"/>
        <v/>
      </c>
      <c r="AH1241" s="4" t="str">
        <f t="shared" si="577"/>
        <v/>
      </c>
      <c r="AI1241" s="75" t="str">
        <f t="shared" si="578"/>
        <v/>
      </c>
      <c r="AJ1241" s="75" t="str">
        <f t="shared" si="579"/>
        <v/>
      </c>
    </row>
    <row r="1242" spans="1:36">
      <c r="A1242" s="41" t="str">
        <f t="shared" si="580"/>
        <v/>
      </c>
      <c r="B1242" s="150" t="str">
        <f>IF(ISNUMBER(A1242),INDEX('MetaTrader Import'!$H$13:$J$5893,TRUNC(((A1242-$A$39+1)-1)/3)+1,MOD((A1242-$A$39+1)-1,3)+1),"")</f>
        <v/>
      </c>
      <c r="C1242" s="43" t="str">
        <f t="shared" si="557"/>
        <v/>
      </c>
      <c r="D1242" s="43" t="str">
        <f t="shared" ca="1" si="558"/>
        <v/>
      </c>
      <c r="E1242" s="43" t="str">
        <f t="shared" si="559"/>
        <v/>
      </c>
      <c r="F1242" s="43" t="str">
        <f t="shared" si="560"/>
        <v/>
      </c>
      <c r="G1242" s="43" t="str">
        <f>IF(A1242&lt;&gt;"",IF(A1242&lt;Data!$G$11*0.25,$C$13/$G$32,IF(A1242&gt;Data!$G$11*0.25,$C$13,$C$13*10)),"")</f>
        <v/>
      </c>
      <c r="H1242" s="43" t="str">
        <f>IF(A1242&lt;&gt;"",IF(Data!$G$9="constant",$C$13,IF(Data!$G$9="squeeze",G1242,F1242)),"")</f>
        <v/>
      </c>
      <c r="I1242" s="38" t="str">
        <f ca="1">IF(ISNUMBER(A1242),NORMINV(RAND(),0,IF(AND(Data!$G$9="squeeze",A1242&lt;Data!$G$11*0.25),$H$32,1)*$C$30*$C$13)*($C$14*$C$12),"")</f>
        <v/>
      </c>
      <c r="J1242" s="42" t="str">
        <f ca="1">IFERROR(IF(Data!$C$6="Real",B1242,I1242+J1241+($C$14*$C$12)*(NORMINV(RAND(),$C$15,CHOOSE($G$13,$C$13,F1242,G1242)))),"")</f>
        <v/>
      </c>
      <c r="K1242" s="88" t="str">
        <f>IF(ISNUMBER(A1242), IF($G$16="fixed",$G$17,MIN(H1242*Data!$C$7*$C$16*0.5,$C$17*Data!$C$7))*$C$12,"")</f>
        <v/>
      </c>
      <c r="L1242" s="42" t="str">
        <f t="shared" ca="1" si="584"/>
        <v/>
      </c>
      <c r="M1242" s="44" t="str">
        <f t="shared" ca="1" si="585"/>
        <v/>
      </c>
      <c r="N1242" s="44" t="str">
        <f t="shared" ca="1" si="586"/>
        <v/>
      </c>
      <c r="O1242" s="108" t="str">
        <f t="shared" si="561"/>
        <v/>
      </c>
      <c r="P1242" s="102" t="str">
        <f t="shared" si="562"/>
        <v/>
      </c>
      <c r="Q1242" s="102" t="str">
        <f t="shared" si="563"/>
        <v/>
      </c>
      <c r="R1242" s="120" t="str">
        <f t="shared" si="581"/>
        <v/>
      </c>
      <c r="S1242" s="54" t="str">
        <f t="shared" si="582"/>
        <v/>
      </c>
      <c r="T1242" s="5" t="str">
        <f t="shared" si="564"/>
        <v/>
      </c>
      <c r="U1242" s="152" t="str">
        <f t="shared" si="565"/>
        <v/>
      </c>
      <c r="V1242" s="152" t="str">
        <f t="shared" si="566"/>
        <v/>
      </c>
      <c r="W1242" s="153" t="str">
        <f t="shared" si="567"/>
        <v/>
      </c>
      <c r="X1242" s="153" t="str">
        <f t="shared" si="568"/>
        <v/>
      </c>
      <c r="Y1242" s="153" t="str">
        <f t="shared" si="569"/>
        <v/>
      </c>
      <c r="Z1242" s="153" t="str">
        <f t="shared" si="570"/>
        <v/>
      </c>
      <c r="AA1242" s="152" t="str">
        <f t="shared" si="571"/>
        <v/>
      </c>
      <c r="AB1242" s="152" t="str">
        <f t="shared" si="572"/>
        <v/>
      </c>
      <c r="AC1242" s="154" t="str">
        <f t="shared" si="573"/>
        <v/>
      </c>
      <c r="AD1242" s="154" t="str">
        <f t="shared" si="574"/>
        <v/>
      </c>
      <c r="AE1242" s="3" t="str">
        <f t="shared" si="575"/>
        <v/>
      </c>
      <c r="AF1242" s="3" t="str">
        <f t="shared" si="576"/>
        <v/>
      </c>
      <c r="AG1242" s="3" t="str">
        <f t="shared" si="583"/>
        <v/>
      </c>
      <c r="AH1242" s="4" t="str">
        <f t="shared" si="577"/>
        <v/>
      </c>
      <c r="AI1242" s="75" t="str">
        <f t="shared" si="578"/>
        <v/>
      </c>
      <c r="AJ1242" s="75" t="str">
        <f t="shared" si="579"/>
        <v/>
      </c>
    </row>
    <row r="1243" spans="1:36">
      <c r="A1243" s="41" t="str">
        <f t="shared" si="580"/>
        <v/>
      </c>
      <c r="B1243" s="150" t="str">
        <f>IF(ISNUMBER(A1243),INDEX('MetaTrader Import'!$H$13:$J$5893,TRUNC(((A1243-$A$39+1)-1)/3)+1,MOD((A1243-$A$39+1)-1,3)+1),"")</f>
        <v/>
      </c>
      <c r="C1243" s="43" t="str">
        <f t="shared" si="557"/>
        <v/>
      </c>
      <c r="D1243" s="43" t="str">
        <f t="shared" ca="1" si="558"/>
        <v/>
      </c>
      <c r="E1243" s="43" t="str">
        <f t="shared" si="559"/>
        <v/>
      </c>
      <c r="F1243" s="43" t="str">
        <f t="shared" si="560"/>
        <v/>
      </c>
      <c r="G1243" s="43" t="str">
        <f>IF(A1243&lt;&gt;"",IF(A1243&lt;Data!$G$11*0.25,$C$13/$G$32,IF(A1243&gt;Data!$G$11*0.25,$C$13,$C$13*10)),"")</f>
        <v/>
      </c>
      <c r="H1243" s="43" t="str">
        <f>IF(A1243&lt;&gt;"",IF(Data!$G$9="constant",$C$13,IF(Data!$G$9="squeeze",G1243,F1243)),"")</f>
        <v/>
      </c>
      <c r="I1243" s="38" t="str">
        <f ca="1">IF(ISNUMBER(A1243),NORMINV(RAND(),0,IF(AND(Data!$G$9="squeeze",A1243&lt;Data!$G$11*0.25),$H$32,1)*$C$30*$C$13)*($C$14*$C$12),"")</f>
        <v/>
      </c>
      <c r="J1243" s="42" t="str">
        <f ca="1">IFERROR(IF(Data!$C$6="Real",B1243,I1243+J1242+($C$14*$C$12)*(NORMINV(RAND(),$C$15,CHOOSE($G$13,$C$13,F1243,G1243)))),"")</f>
        <v/>
      </c>
      <c r="K1243" s="88" t="str">
        <f>IF(ISNUMBER(A1243), IF($G$16="fixed",$G$17,MIN(H1243*Data!$C$7*$C$16*0.5,$C$17*Data!$C$7))*$C$12,"")</f>
        <v/>
      </c>
      <c r="L1243" s="42" t="str">
        <f t="shared" ca="1" si="584"/>
        <v/>
      </c>
      <c r="M1243" s="44" t="str">
        <f t="shared" ca="1" si="585"/>
        <v/>
      </c>
      <c r="N1243" s="44" t="str">
        <f t="shared" ca="1" si="586"/>
        <v/>
      </c>
      <c r="O1243" s="108" t="str">
        <f t="shared" si="561"/>
        <v/>
      </c>
      <c r="P1243" s="102" t="str">
        <f t="shared" si="562"/>
        <v/>
      </c>
      <c r="Q1243" s="102" t="str">
        <f t="shared" si="563"/>
        <v/>
      </c>
      <c r="R1243" s="120" t="str">
        <f t="shared" si="581"/>
        <v/>
      </c>
      <c r="S1243" s="54" t="str">
        <f t="shared" si="582"/>
        <v/>
      </c>
      <c r="T1243" s="5" t="str">
        <f t="shared" si="564"/>
        <v/>
      </c>
      <c r="U1243" s="152" t="str">
        <f t="shared" si="565"/>
        <v/>
      </c>
      <c r="V1243" s="152" t="str">
        <f t="shared" si="566"/>
        <v/>
      </c>
      <c r="W1243" s="153" t="str">
        <f t="shared" si="567"/>
        <v/>
      </c>
      <c r="X1243" s="153" t="str">
        <f t="shared" si="568"/>
        <v/>
      </c>
      <c r="Y1243" s="153" t="str">
        <f t="shared" si="569"/>
        <v/>
      </c>
      <c r="Z1243" s="153" t="str">
        <f t="shared" si="570"/>
        <v/>
      </c>
      <c r="AA1243" s="152" t="str">
        <f t="shared" si="571"/>
        <v/>
      </c>
      <c r="AB1243" s="152" t="str">
        <f t="shared" si="572"/>
        <v/>
      </c>
      <c r="AC1243" s="154" t="str">
        <f t="shared" si="573"/>
        <v/>
      </c>
      <c r="AD1243" s="154" t="str">
        <f t="shared" si="574"/>
        <v/>
      </c>
      <c r="AE1243" s="3" t="str">
        <f t="shared" si="575"/>
        <v/>
      </c>
      <c r="AF1243" s="3" t="str">
        <f t="shared" si="576"/>
        <v/>
      </c>
      <c r="AG1243" s="3" t="str">
        <f t="shared" si="583"/>
        <v/>
      </c>
      <c r="AH1243" s="4" t="str">
        <f t="shared" si="577"/>
        <v/>
      </c>
      <c r="AI1243" s="75" t="str">
        <f t="shared" si="578"/>
        <v/>
      </c>
      <c r="AJ1243" s="75" t="str">
        <f t="shared" si="579"/>
        <v/>
      </c>
    </row>
    <row r="1244" spans="1:36">
      <c r="A1244" s="41" t="str">
        <f t="shared" si="580"/>
        <v/>
      </c>
      <c r="B1244" s="150" t="str">
        <f>IF(ISNUMBER(A1244),INDEX('MetaTrader Import'!$H$13:$J$5893,TRUNC(((A1244-$A$39+1)-1)/3)+1,MOD((A1244-$A$39+1)-1,3)+1),"")</f>
        <v/>
      </c>
      <c r="C1244" s="43" t="str">
        <f t="shared" si="557"/>
        <v/>
      </c>
      <c r="D1244" s="43" t="str">
        <f t="shared" ca="1" si="558"/>
        <v/>
      </c>
      <c r="E1244" s="43" t="str">
        <f t="shared" si="559"/>
        <v/>
      </c>
      <c r="F1244" s="43" t="str">
        <f t="shared" si="560"/>
        <v/>
      </c>
      <c r="G1244" s="43" t="str">
        <f>IF(A1244&lt;&gt;"",IF(A1244&lt;Data!$G$11*0.25,$C$13/$G$32,IF(A1244&gt;Data!$G$11*0.25,$C$13,$C$13*10)),"")</f>
        <v/>
      </c>
      <c r="H1244" s="43" t="str">
        <f>IF(A1244&lt;&gt;"",IF(Data!$G$9="constant",$C$13,IF(Data!$G$9="squeeze",G1244,F1244)),"")</f>
        <v/>
      </c>
      <c r="I1244" s="38" t="str">
        <f ca="1">IF(ISNUMBER(A1244),NORMINV(RAND(),0,IF(AND(Data!$G$9="squeeze",A1244&lt;Data!$G$11*0.25),$H$32,1)*$C$30*$C$13)*($C$14*$C$12),"")</f>
        <v/>
      </c>
      <c r="J1244" s="42" t="str">
        <f ca="1">IFERROR(IF(Data!$C$6="Real",B1244,I1244+J1243+($C$14*$C$12)*(NORMINV(RAND(),$C$15,CHOOSE($G$13,$C$13,F1244,G1244)))),"")</f>
        <v/>
      </c>
      <c r="K1244" s="88" t="str">
        <f>IF(ISNUMBER(A1244), IF($G$16="fixed",$G$17,MIN(H1244*Data!$C$7*$C$16*0.5,$C$17*Data!$C$7))*$C$12,"")</f>
        <v/>
      </c>
      <c r="L1244" s="42" t="str">
        <f t="shared" ca="1" si="584"/>
        <v/>
      </c>
      <c r="M1244" s="44" t="str">
        <f t="shared" ca="1" si="585"/>
        <v/>
      </c>
      <c r="N1244" s="44" t="str">
        <f t="shared" ca="1" si="586"/>
        <v/>
      </c>
      <c r="O1244" s="108" t="str">
        <f t="shared" si="561"/>
        <v/>
      </c>
      <c r="P1244" s="102" t="str">
        <f t="shared" si="562"/>
        <v/>
      </c>
      <c r="Q1244" s="102" t="str">
        <f t="shared" si="563"/>
        <v/>
      </c>
      <c r="R1244" s="120" t="str">
        <f t="shared" si="581"/>
        <v/>
      </c>
      <c r="S1244" s="54" t="str">
        <f t="shared" si="582"/>
        <v/>
      </c>
      <c r="T1244" s="5" t="str">
        <f t="shared" si="564"/>
        <v/>
      </c>
      <c r="U1244" s="152" t="str">
        <f t="shared" si="565"/>
        <v/>
      </c>
      <c r="V1244" s="152" t="str">
        <f t="shared" si="566"/>
        <v/>
      </c>
      <c r="W1244" s="153" t="str">
        <f t="shared" si="567"/>
        <v/>
      </c>
      <c r="X1244" s="153" t="str">
        <f t="shared" si="568"/>
        <v/>
      </c>
      <c r="Y1244" s="153" t="str">
        <f t="shared" si="569"/>
        <v/>
      </c>
      <c r="Z1244" s="153" t="str">
        <f t="shared" si="570"/>
        <v/>
      </c>
      <c r="AA1244" s="152" t="str">
        <f t="shared" si="571"/>
        <v/>
      </c>
      <c r="AB1244" s="152" t="str">
        <f t="shared" si="572"/>
        <v/>
      </c>
      <c r="AC1244" s="154" t="str">
        <f t="shared" si="573"/>
        <v/>
      </c>
      <c r="AD1244" s="154" t="str">
        <f t="shared" si="574"/>
        <v/>
      </c>
      <c r="AE1244" s="3" t="str">
        <f t="shared" si="575"/>
        <v/>
      </c>
      <c r="AF1244" s="3" t="str">
        <f t="shared" si="576"/>
        <v/>
      </c>
      <c r="AG1244" s="3" t="str">
        <f t="shared" si="583"/>
        <v/>
      </c>
      <c r="AH1244" s="4" t="str">
        <f t="shared" si="577"/>
        <v/>
      </c>
      <c r="AI1244" s="75" t="str">
        <f t="shared" si="578"/>
        <v/>
      </c>
      <c r="AJ1244" s="75" t="str">
        <f t="shared" si="579"/>
        <v/>
      </c>
    </row>
    <row r="1245" spans="1:36">
      <c r="A1245" s="41" t="str">
        <f t="shared" si="580"/>
        <v/>
      </c>
      <c r="B1245" s="150" t="str">
        <f>IF(ISNUMBER(A1245),INDEX('MetaTrader Import'!$H$13:$J$5893,TRUNC(((A1245-$A$39+1)-1)/3)+1,MOD((A1245-$A$39+1)-1,3)+1),"")</f>
        <v/>
      </c>
      <c r="C1245" s="43" t="str">
        <f t="shared" si="557"/>
        <v/>
      </c>
      <c r="D1245" s="43" t="str">
        <f t="shared" ca="1" si="558"/>
        <v/>
      </c>
      <c r="E1245" s="43" t="str">
        <f t="shared" si="559"/>
        <v/>
      </c>
      <c r="F1245" s="43" t="str">
        <f t="shared" si="560"/>
        <v/>
      </c>
      <c r="G1245" s="43" t="str">
        <f>IF(A1245&lt;&gt;"",IF(A1245&lt;Data!$G$11*0.25,$C$13/$G$32,IF(A1245&gt;Data!$G$11*0.25,$C$13,$C$13*10)),"")</f>
        <v/>
      </c>
      <c r="H1245" s="43" t="str">
        <f>IF(A1245&lt;&gt;"",IF(Data!$G$9="constant",$C$13,IF(Data!$G$9="squeeze",G1245,F1245)),"")</f>
        <v/>
      </c>
      <c r="I1245" s="38" t="str">
        <f ca="1">IF(ISNUMBER(A1245),NORMINV(RAND(),0,IF(AND(Data!$G$9="squeeze",A1245&lt;Data!$G$11*0.25),$H$32,1)*$C$30*$C$13)*($C$14*$C$12),"")</f>
        <v/>
      </c>
      <c r="J1245" s="42" t="str">
        <f ca="1">IFERROR(IF(Data!$C$6="Real",B1245,I1245+J1244+($C$14*$C$12)*(NORMINV(RAND(),$C$15,CHOOSE($G$13,$C$13,F1245,G1245)))),"")</f>
        <v/>
      </c>
      <c r="K1245" s="88" t="str">
        <f>IF(ISNUMBER(A1245), IF($G$16="fixed",$G$17,MIN(H1245*Data!$C$7*$C$16*0.5,$C$17*Data!$C$7))*$C$12,"")</f>
        <v/>
      </c>
      <c r="L1245" s="42" t="str">
        <f t="shared" ca="1" si="584"/>
        <v/>
      </c>
      <c r="M1245" s="44" t="str">
        <f t="shared" ca="1" si="585"/>
        <v/>
      </c>
      <c r="N1245" s="44" t="str">
        <f t="shared" ca="1" si="586"/>
        <v/>
      </c>
      <c r="O1245" s="108" t="str">
        <f t="shared" si="561"/>
        <v/>
      </c>
      <c r="P1245" s="102" t="str">
        <f t="shared" si="562"/>
        <v/>
      </c>
      <c r="Q1245" s="102" t="str">
        <f t="shared" si="563"/>
        <v/>
      </c>
      <c r="R1245" s="120" t="str">
        <f t="shared" si="581"/>
        <v/>
      </c>
      <c r="S1245" s="54" t="str">
        <f t="shared" si="582"/>
        <v/>
      </c>
      <c r="T1245" s="5" t="str">
        <f t="shared" si="564"/>
        <v/>
      </c>
      <c r="U1245" s="152" t="str">
        <f t="shared" si="565"/>
        <v/>
      </c>
      <c r="V1245" s="152" t="str">
        <f t="shared" si="566"/>
        <v/>
      </c>
      <c r="W1245" s="153" t="str">
        <f t="shared" si="567"/>
        <v/>
      </c>
      <c r="X1245" s="153" t="str">
        <f t="shared" si="568"/>
        <v/>
      </c>
      <c r="Y1245" s="153" t="str">
        <f t="shared" si="569"/>
        <v/>
      </c>
      <c r="Z1245" s="153" t="str">
        <f t="shared" si="570"/>
        <v/>
      </c>
      <c r="AA1245" s="152" t="str">
        <f t="shared" si="571"/>
        <v/>
      </c>
      <c r="AB1245" s="152" t="str">
        <f t="shared" si="572"/>
        <v/>
      </c>
      <c r="AC1245" s="154" t="str">
        <f t="shared" si="573"/>
        <v/>
      </c>
      <c r="AD1245" s="154" t="str">
        <f t="shared" si="574"/>
        <v/>
      </c>
      <c r="AE1245" s="3" t="str">
        <f t="shared" si="575"/>
        <v/>
      </c>
      <c r="AF1245" s="3" t="str">
        <f t="shared" si="576"/>
        <v/>
      </c>
      <c r="AG1245" s="3" t="str">
        <f t="shared" si="583"/>
        <v/>
      </c>
      <c r="AH1245" s="4" t="str">
        <f t="shared" si="577"/>
        <v/>
      </c>
      <c r="AI1245" s="75" t="str">
        <f t="shared" si="578"/>
        <v/>
      </c>
      <c r="AJ1245" s="75" t="str">
        <f t="shared" si="579"/>
        <v/>
      </c>
    </row>
    <row r="1246" spans="1:36">
      <c r="A1246" s="41" t="str">
        <f t="shared" si="580"/>
        <v/>
      </c>
      <c r="B1246" s="150" t="str">
        <f>IF(ISNUMBER(A1246),INDEX('MetaTrader Import'!$H$13:$J$5893,TRUNC(((A1246-$A$39+1)-1)/3)+1,MOD((A1246-$A$39+1)-1,3)+1),"")</f>
        <v/>
      </c>
      <c r="C1246" s="43" t="str">
        <f t="shared" si="557"/>
        <v/>
      </c>
      <c r="D1246" s="43" t="str">
        <f t="shared" ca="1" si="558"/>
        <v/>
      </c>
      <c r="E1246" s="43" t="str">
        <f t="shared" si="559"/>
        <v/>
      </c>
      <c r="F1246" s="43" t="str">
        <f t="shared" si="560"/>
        <v/>
      </c>
      <c r="G1246" s="43" t="str">
        <f>IF(A1246&lt;&gt;"",IF(A1246&lt;Data!$G$11*0.25,$C$13/$G$32,IF(A1246&gt;Data!$G$11*0.25,$C$13,$C$13*10)),"")</f>
        <v/>
      </c>
      <c r="H1246" s="43" t="str">
        <f>IF(A1246&lt;&gt;"",IF(Data!$G$9="constant",$C$13,IF(Data!$G$9="squeeze",G1246,F1246)),"")</f>
        <v/>
      </c>
      <c r="I1246" s="38" t="str">
        <f ca="1">IF(ISNUMBER(A1246),NORMINV(RAND(),0,IF(AND(Data!$G$9="squeeze",A1246&lt;Data!$G$11*0.25),$H$32,1)*$C$30*$C$13)*($C$14*$C$12),"")</f>
        <v/>
      </c>
      <c r="J1246" s="42" t="str">
        <f ca="1">IFERROR(IF(Data!$C$6="Real",B1246,I1246+J1245+($C$14*$C$12)*(NORMINV(RAND(),$C$15,CHOOSE($G$13,$C$13,F1246,G1246)))),"")</f>
        <v/>
      </c>
      <c r="K1246" s="88" t="str">
        <f>IF(ISNUMBER(A1246), IF($G$16="fixed",$G$17,MIN(H1246*Data!$C$7*$C$16*0.5,$C$17*Data!$C$7))*$C$12,"")</f>
        <v/>
      </c>
      <c r="L1246" s="42" t="str">
        <f t="shared" ca="1" si="584"/>
        <v/>
      </c>
      <c r="M1246" s="44" t="str">
        <f t="shared" ca="1" si="585"/>
        <v/>
      </c>
      <c r="N1246" s="44" t="str">
        <f t="shared" ca="1" si="586"/>
        <v/>
      </c>
      <c r="O1246" s="108" t="str">
        <f t="shared" si="561"/>
        <v/>
      </c>
      <c r="P1246" s="102" t="str">
        <f t="shared" si="562"/>
        <v/>
      </c>
      <c r="Q1246" s="102" t="str">
        <f t="shared" si="563"/>
        <v/>
      </c>
      <c r="R1246" s="120" t="str">
        <f t="shared" si="581"/>
        <v/>
      </c>
      <c r="S1246" s="54" t="str">
        <f t="shared" si="582"/>
        <v/>
      </c>
      <c r="T1246" s="5" t="str">
        <f t="shared" si="564"/>
        <v/>
      </c>
      <c r="U1246" s="152" t="str">
        <f t="shared" si="565"/>
        <v/>
      </c>
      <c r="V1246" s="152" t="str">
        <f t="shared" si="566"/>
        <v/>
      </c>
      <c r="W1246" s="153" t="str">
        <f t="shared" si="567"/>
        <v/>
      </c>
      <c r="X1246" s="153" t="str">
        <f t="shared" si="568"/>
        <v/>
      </c>
      <c r="Y1246" s="153" t="str">
        <f t="shared" si="569"/>
        <v/>
      </c>
      <c r="Z1246" s="153" t="str">
        <f t="shared" si="570"/>
        <v/>
      </c>
      <c r="AA1246" s="152" t="str">
        <f t="shared" si="571"/>
        <v/>
      </c>
      <c r="AB1246" s="152" t="str">
        <f t="shared" si="572"/>
        <v/>
      </c>
      <c r="AC1246" s="154" t="str">
        <f t="shared" si="573"/>
        <v/>
      </c>
      <c r="AD1246" s="154" t="str">
        <f t="shared" si="574"/>
        <v/>
      </c>
      <c r="AE1246" s="3" t="str">
        <f t="shared" si="575"/>
        <v/>
      </c>
      <c r="AF1246" s="3" t="str">
        <f t="shared" si="576"/>
        <v/>
      </c>
      <c r="AG1246" s="3" t="str">
        <f t="shared" si="583"/>
        <v/>
      </c>
      <c r="AH1246" s="4" t="str">
        <f t="shared" si="577"/>
        <v/>
      </c>
      <c r="AI1246" s="75" t="str">
        <f t="shared" si="578"/>
        <v/>
      </c>
      <c r="AJ1246" s="75" t="str">
        <f t="shared" si="579"/>
        <v/>
      </c>
    </row>
    <row r="1247" spans="1:36">
      <c r="A1247" s="41" t="str">
        <f t="shared" si="580"/>
        <v/>
      </c>
      <c r="B1247" s="150" t="str">
        <f>IF(ISNUMBER(A1247),INDEX('MetaTrader Import'!$H$13:$J$5893,TRUNC(((A1247-$A$39+1)-1)/3)+1,MOD((A1247-$A$39+1)-1,3)+1),"")</f>
        <v/>
      </c>
      <c r="C1247" s="43" t="str">
        <f t="shared" si="557"/>
        <v/>
      </c>
      <c r="D1247" s="43" t="str">
        <f t="shared" ca="1" si="558"/>
        <v/>
      </c>
      <c r="E1247" s="43" t="str">
        <f t="shared" si="559"/>
        <v/>
      </c>
      <c r="F1247" s="43" t="str">
        <f t="shared" si="560"/>
        <v/>
      </c>
      <c r="G1247" s="43" t="str">
        <f>IF(A1247&lt;&gt;"",IF(A1247&lt;Data!$G$11*0.25,$C$13/$G$32,IF(A1247&gt;Data!$G$11*0.25,$C$13,$C$13*10)),"")</f>
        <v/>
      </c>
      <c r="H1247" s="43" t="str">
        <f>IF(A1247&lt;&gt;"",IF(Data!$G$9="constant",$C$13,IF(Data!$G$9="squeeze",G1247,F1247)),"")</f>
        <v/>
      </c>
      <c r="I1247" s="38" t="str">
        <f ca="1">IF(ISNUMBER(A1247),NORMINV(RAND(),0,IF(AND(Data!$G$9="squeeze",A1247&lt;Data!$G$11*0.25),$H$32,1)*$C$30*$C$13)*($C$14*$C$12),"")</f>
        <v/>
      </c>
      <c r="J1247" s="42" t="str">
        <f ca="1">IFERROR(IF(Data!$C$6="Real",B1247,I1247+J1246+($C$14*$C$12)*(NORMINV(RAND(),$C$15,CHOOSE($G$13,$C$13,F1247,G1247)))),"")</f>
        <v/>
      </c>
      <c r="K1247" s="88" t="str">
        <f>IF(ISNUMBER(A1247), IF($G$16="fixed",$G$17,MIN(H1247*Data!$C$7*$C$16*0.5,$C$17*Data!$C$7))*$C$12,"")</f>
        <v/>
      </c>
      <c r="L1247" s="42" t="str">
        <f t="shared" ca="1" si="584"/>
        <v/>
      </c>
      <c r="M1247" s="44" t="str">
        <f t="shared" ca="1" si="585"/>
        <v/>
      </c>
      <c r="N1247" s="44" t="str">
        <f t="shared" ca="1" si="586"/>
        <v/>
      </c>
      <c r="O1247" s="108" t="str">
        <f t="shared" si="561"/>
        <v/>
      </c>
      <c r="P1247" s="102" t="str">
        <f t="shared" si="562"/>
        <v/>
      </c>
      <c r="Q1247" s="102" t="str">
        <f t="shared" si="563"/>
        <v/>
      </c>
      <c r="R1247" s="120" t="str">
        <f t="shared" si="581"/>
        <v/>
      </c>
      <c r="S1247" s="54" t="str">
        <f t="shared" si="582"/>
        <v/>
      </c>
      <c r="T1247" s="5" t="str">
        <f t="shared" si="564"/>
        <v/>
      </c>
      <c r="U1247" s="152" t="str">
        <f t="shared" si="565"/>
        <v/>
      </c>
      <c r="V1247" s="152" t="str">
        <f t="shared" si="566"/>
        <v/>
      </c>
      <c r="W1247" s="153" t="str">
        <f t="shared" si="567"/>
        <v/>
      </c>
      <c r="X1247" s="153" t="str">
        <f t="shared" si="568"/>
        <v/>
      </c>
      <c r="Y1247" s="153" t="str">
        <f t="shared" si="569"/>
        <v/>
      </c>
      <c r="Z1247" s="153" t="str">
        <f t="shared" si="570"/>
        <v/>
      </c>
      <c r="AA1247" s="152" t="str">
        <f t="shared" si="571"/>
        <v/>
      </c>
      <c r="AB1247" s="152" t="str">
        <f t="shared" si="572"/>
        <v/>
      </c>
      <c r="AC1247" s="154" t="str">
        <f t="shared" si="573"/>
        <v/>
      </c>
      <c r="AD1247" s="154" t="str">
        <f t="shared" si="574"/>
        <v/>
      </c>
      <c r="AE1247" s="3" t="str">
        <f t="shared" si="575"/>
        <v/>
      </c>
      <c r="AF1247" s="3" t="str">
        <f t="shared" si="576"/>
        <v/>
      </c>
      <c r="AG1247" s="3" t="str">
        <f t="shared" si="583"/>
        <v/>
      </c>
      <c r="AH1247" s="4" t="str">
        <f t="shared" si="577"/>
        <v/>
      </c>
      <c r="AI1247" s="75" t="str">
        <f t="shared" si="578"/>
        <v/>
      </c>
      <c r="AJ1247" s="75" t="str">
        <f t="shared" si="579"/>
        <v/>
      </c>
    </row>
    <row r="1248" spans="1:36">
      <c r="A1248" s="41" t="str">
        <f t="shared" si="580"/>
        <v/>
      </c>
      <c r="B1248" s="150" t="str">
        <f>IF(ISNUMBER(A1248),INDEX('MetaTrader Import'!$H$13:$J$5893,TRUNC(((A1248-$A$39+1)-1)/3)+1,MOD((A1248-$A$39+1)-1,3)+1),"")</f>
        <v/>
      </c>
      <c r="C1248" s="43" t="str">
        <f t="shared" si="557"/>
        <v/>
      </c>
      <c r="D1248" s="43" t="str">
        <f t="shared" ca="1" si="558"/>
        <v/>
      </c>
      <c r="E1248" s="43" t="str">
        <f t="shared" si="559"/>
        <v/>
      </c>
      <c r="F1248" s="43" t="str">
        <f t="shared" si="560"/>
        <v/>
      </c>
      <c r="G1248" s="43" t="str">
        <f>IF(A1248&lt;&gt;"",IF(A1248&lt;Data!$G$11*0.25,$C$13/$G$32,IF(A1248&gt;Data!$G$11*0.25,$C$13,$C$13*10)),"")</f>
        <v/>
      </c>
      <c r="H1248" s="43" t="str">
        <f>IF(A1248&lt;&gt;"",IF(Data!$G$9="constant",$C$13,IF(Data!$G$9="squeeze",G1248,F1248)),"")</f>
        <v/>
      </c>
      <c r="I1248" s="38" t="str">
        <f ca="1">IF(ISNUMBER(A1248),NORMINV(RAND(),0,IF(AND(Data!$G$9="squeeze",A1248&lt;Data!$G$11*0.25),$H$32,1)*$C$30*$C$13)*($C$14*$C$12),"")</f>
        <v/>
      </c>
      <c r="J1248" s="42" t="str">
        <f ca="1">IFERROR(IF(Data!$C$6="Real",B1248,I1248+J1247+($C$14*$C$12)*(NORMINV(RAND(),$C$15,CHOOSE($G$13,$C$13,F1248,G1248)))),"")</f>
        <v/>
      </c>
      <c r="K1248" s="88" t="str">
        <f>IF(ISNUMBER(A1248), IF($G$16="fixed",$G$17,MIN(H1248*Data!$C$7*$C$16*0.5,$C$17*Data!$C$7))*$C$12,"")</f>
        <v/>
      </c>
      <c r="L1248" s="42" t="str">
        <f t="shared" ca="1" si="584"/>
        <v/>
      </c>
      <c r="M1248" s="44" t="str">
        <f t="shared" ca="1" si="585"/>
        <v/>
      </c>
      <c r="N1248" s="44" t="str">
        <f t="shared" ca="1" si="586"/>
        <v/>
      </c>
      <c r="O1248" s="108" t="str">
        <f t="shared" si="561"/>
        <v/>
      </c>
      <c r="P1248" s="102" t="str">
        <f t="shared" si="562"/>
        <v/>
      </c>
      <c r="Q1248" s="102" t="str">
        <f t="shared" si="563"/>
        <v/>
      </c>
      <c r="R1248" s="120" t="str">
        <f t="shared" si="581"/>
        <v/>
      </c>
      <c r="S1248" s="54" t="str">
        <f t="shared" si="582"/>
        <v/>
      </c>
      <c r="T1248" s="5" t="str">
        <f t="shared" si="564"/>
        <v/>
      </c>
      <c r="U1248" s="152" t="str">
        <f t="shared" si="565"/>
        <v/>
      </c>
      <c r="V1248" s="152" t="str">
        <f t="shared" si="566"/>
        <v/>
      </c>
      <c r="W1248" s="153" t="str">
        <f t="shared" si="567"/>
        <v/>
      </c>
      <c r="X1248" s="153" t="str">
        <f t="shared" si="568"/>
        <v/>
      </c>
      <c r="Y1248" s="153" t="str">
        <f t="shared" si="569"/>
        <v/>
      </c>
      <c r="Z1248" s="153" t="str">
        <f t="shared" si="570"/>
        <v/>
      </c>
      <c r="AA1248" s="152" t="str">
        <f t="shared" si="571"/>
        <v/>
      </c>
      <c r="AB1248" s="152" t="str">
        <f t="shared" si="572"/>
        <v/>
      </c>
      <c r="AC1248" s="154" t="str">
        <f t="shared" si="573"/>
        <v/>
      </c>
      <c r="AD1248" s="154" t="str">
        <f t="shared" si="574"/>
        <v/>
      </c>
      <c r="AE1248" s="3" t="str">
        <f t="shared" si="575"/>
        <v/>
      </c>
      <c r="AF1248" s="3" t="str">
        <f t="shared" si="576"/>
        <v/>
      </c>
      <c r="AG1248" s="3" t="str">
        <f t="shared" si="583"/>
        <v/>
      </c>
      <c r="AH1248" s="4" t="str">
        <f t="shared" si="577"/>
        <v/>
      </c>
      <c r="AI1248" s="75" t="str">
        <f t="shared" si="578"/>
        <v/>
      </c>
      <c r="AJ1248" s="75" t="str">
        <f t="shared" si="579"/>
        <v/>
      </c>
    </row>
    <row r="1249" spans="1:36">
      <c r="A1249" s="41" t="str">
        <f t="shared" si="580"/>
        <v/>
      </c>
      <c r="B1249" s="150" t="str">
        <f>IF(ISNUMBER(A1249),INDEX('MetaTrader Import'!$H$13:$J$5893,TRUNC(((A1249-$A$39+1)-1)/3)+1,MOD((A1249-$A$39+1)-1,3)+1),"")</f>
        <v/>
      </c>
      <c r="C1249" s="43" t="str">
        <f t="shared" si="557"/>
        <v/>
      </c>
      <c r="D1249" s="43" t="str">
        <f t="shared" ca="1" si="558"/>
        <v/>
      </c>
      <c r="E1249" s="43" t="str">
        <f t="shared" si="559"/>
        <v/>
      </c>
      <c r="F1249" s="43" t="str">
        <f t="shared" si="560"/>
        <v/>
      </c>
      <c r="G1249" s="43" t="str">
        <f>IF(A1249&lt;&gt;"",IF(A1249&lt;Data!$G$11*0.25,$C$13/$G$32,IF(A1249&gt;Data!$G$11*0.25,$C$13,$C$13*10)),"")</f>
        <v/>
      </c>
      <c r="H1249" s="43" t="str">
        <f>IF(A1249&lt;&gt;"",IF(Data!$G$9="constant",$C$13,IF(Data!$G$9="squeeze",G1249,F1249)),"")</f>
        <v/>
      </c>
      <c r="I1249" s="38" t="str">
        <f ca="1">IF(ISNUMBER(A1249),NORMINV(RAND(),0,IF(AND(Data!$G$9="squeeze",A1249&lt;Data!$G$11*0.25),$H$32,1)*$C$30*$C$13)*($C$14*$C$12),"")</f>
        <v/>
      </c>
      <c r="J1249" s="42" t="str">
        <f ca="1">IFERROR(IF(Data!$C$6="Real",B1249,I1249+J1248+($C$14*$C$12)*(NORMINV(RAND(),$C$15,CHOOSE($G$13,$C$13,F1249,G1249)))),"")</f>
        <v/>
      </c>
      <c r="K1249" s="88" t="str">
        <f>IF(ISNUMBER(A1249), IF($G$16="fixed",$G$17,MIN(H1249*Data!$C$7*$C$16*0.5,$C$17*Data!$C$7))*$C$12,"")</f>
        <v/>
      </c>
      <c r="L1249" s="42" t="str">
        <f t="shared" ca="1" si="584"/>
        <v/>
      </c>
      <c r="M1249" s="44" t="str">
        <f t="shared" ca="1" si="585"/>
        <v/>
      </c>
      <c r="N1249" s="44" t="str">
        <f t="shared" ca="1" si="586"/>
        <v/>
      </c>
      <c r="O1249" s="108" t="str">
        <f t="shared" si="561"/>
        <v/>
      </c>
      <c r="P1249" s="102" t="str">
        <f t="shared" si="562"/>
        <v/>
      </c>
      <c r="Q1249" s="102" t="str">
        <f t="shared" si="563"/>
        <v/>
      </c>
      <c r="R1249" s="120" t="str">
        <f t="shared" si="581"/>
        <v/>
      </c>
      <c r="S1249" s="54" t="str">
        <f t="shared" si="582"/>
        <v/>
      </c>
      <c r="T1249" s="5" t="str">
        <f t="shared" si="564"/>
        <v/>
      </c>
      <c r="U1249" s="152" t="str">
        <f t="shared" si="565"/>
        <v/>
      </c>
      <c r="V1249" s="152" t="str">
        <f t="shared" si="566"/>
        <v/>
      </c>
      <c r="W1249" s="153" t="str">
        <f t="shared" si="567"/>
        <v/>
      </c>
      <c r="X1249" s="153" t="str">
        <f t="shared" si="568"/>
        <v/>
      </c>
      <c r="Y1249" s="153" t="str">
        <f t="shared" si="569"/>
        <v/>
      </c>
      <c r="Z1249" s="153" t="str">
        <f t="shared" si="570"/>
        <v/>
      </c>
      <c r="AA1249" s="152" t="str">
        <f t="shared" si="571"/>
        <v/>
      </c>
      <c r="AB1249" s="152" t="str">
        <f t="shared" si="572"/>
        <v/>
      </c>
      <c r="AC1249" s="154" t="str">
        <f t="shared" si="573"/>
        <v/>
      </c>
      <c r="AD1249" s="154" t="str">
        <f t="shared" si="574"/>
        <v/>
      </c>
      <c r="AE1249" s="3" t="str">
        <f t="shared" si="575"/>
        <v/>
      </c>
      <c r="AF1249" s="3" t="str">
        <f t="shared" si="576"/>
        <v/>
      </c>
      <c r="AG1249" s="3" t="str">
        <f t="shared" si="583"/>
        <v/>
      </c>
      <c r="AH1249" s="4" t="str">
        <f t="shared" si="577"/>
        <v/>
      </c>
      <c r="AI1249" s="75" t="str">
        <f t="shared" si="578"/>
        <v/>
      </c>
      <c r="AJ1249" s="75" t="str">
        <f t="shared" si="579"/>
        <v/>
      </c>
    </row>
    <row r="1250" spans="1:36">
      <c r="A1250" s="41" t="str">
        <f t="shared" si="580"/>
        <v/>
      </c>
      <c r="B1250" s="150" t="str">
        <f>IF(ISNUMBER(A1250),INDEX('MetaTrader Import'!$H$13:$J$5893,TRUNC(((A1250-$A$39+1)-1)/3)+1,MOD((A1250-$A$39+1)-1,3)+1),"")</f>
        <v/>
      </c>
      <c r="C1250" s="43" t="str">
        <f t="shared" si="557"/>
        <v/>
      </c>
      <c r="D1250" s="43" t="str">
        <f t="shared" ca="1" si="558"/>
        <v/>
      </c>
      <c r="E1250" s="43" t="str">
        <f t="shared" si="559"/>
        <v/>
      </c>
      <c r="F1250" s="43" t="str">
        <f t="shared" si="560"/>
        <v/>
      </c>
      <c r="G1250" s="43" t="str">
        <f>IF(A1250&lt;&gt;"",IF(A1250&lt;Data!$G$11*0.25,$C$13/$G$32,IF(A1250&gt;Data!$G$11*0.25,$C$13,$C$13*10)),"")</f>
        <v/>
      </c>
      <c r="H1250" s="43" t="str">
        <f>IF(A1250&lt;&gt;"",IF(Data!$G$9="constant",$C$13,IF(Data!$G$9="squeeze",G1250,F1250)),"")</f>
        <v/>
      </c>
      <c r="I1250" s="38" t="str">
        <f ca="1">IF(ISNUMBER(A1250),NORMINV(RAND(),0,IF(AND(Data!$G$9="squeeze",A1250&lt;Data!$G$11*0.25),$H$32,1)*$C$30*$C$13)*($C$14*$C$12),"")</f>
        <v/>
      </c>
      <c r="J1250" s="42" t="str">
        <f ca="1">IFERROR(IF(Data!$C$6="Real",B1250,I1250+J1249+($C$14*$C$12)*(NORMINV(RAND(),$C$15,CHOOSE($G$13,$C$13,F1250,G1250)))),"")</f>
        <v/>
      </c>
      <c r="K1250" s="88" t="str">
        <f>IF(ISNUMBER(A1250), IF($G$16="fixed",$G$17,MIN(H1250*Data!$C$7*$C$16*0.5,$C$17*Data!$C$7))*$C$12,"")</f>
        <v/>
      </c>
      <c r="L1250" s="42" t="str">
        <f t="shared" ca="1" si="584"/>
        <v/>
      </c>
      <c r="M1250" s="44" t="str">
        <f t="shared" ca="1" si="585"/>
        <v/>
      </c>
      <c r="N1250" s="44" t="str">
        <f t="shared" ca="1" si="586"/>
        <v/>
      </c>
      <c r="O1250" s="108" t="str">
        <f t="shared" si="561"/>
        <v/>
      </c>
      <c r="P1250" s="102" t="str">
        <f t="shared" si="562"/>
        <v/>
      </c>
      <c r="Q1250" s="102" t="str">
        <f t="shared" si="563"/>
        <v/>
      </c>
      <c r="R1250" s="120" t="str">
        <f t="shared" si="581"/>
        <v/>
      </c>
      <c r="S1250" s="54" t="str">
        <f t="shared" si="582"/>
        <v/>
      </c>
      <c r="T1250" s="5" t="str">
        <f t="shared" si="564"/>
        <v/>
      </c>
      <c r="U1250" s="152" t="str">
        <f t="shared" si="565"/>
        <v/>
      </c>
      <c r="V1250" s="152" t="str">
        <f t="shared" si="566"/>
        <v/>
      </c>
      <c r="W1250" s="153" t="str">
        <f t="shared" si="567"/>
        <v/>
      </c>
      <c r="X1250" s="153" t="str">
        <f t="shared" si="568"/>
        <v/>
      </c>
      <c r="Y1250" s="153" t="str">
        <f t="shared" si="569"/>
        <v/>
      </c>
      <c r="Z1250" s="153" t="str">
        <f t="shared" si="570"/>
        <v/>
      </c>
      <c r="AA1250" s="152" t="str">
        <f t="shared" si="571"/>
        <v/>
      </c>
      <c r="AB1250" s="152" t="str">
        <f t="shared" si="572"/>
        <v/>
      </c>
      <c r="AC1250" s="154" t="str">
        <f t="shared" si="573"/>
        <v/>
      </c>
      <c r="AD1250" s="154" t="str">
        <f t="shared" si="574"/>
        <v/>
      </c>
      <c r="AE1250" s="3" t="str">
        <f t="shared" si="575"/>
        <v/>
      </c>
      <c r="AF1250" s="3" t="str">
        <f t="shared" si="576"/>
        <v/>
      </c>
      <c r="AG1250" s="3" t="str">
        <f t="shared" si="583"/>
        <v/>
      </c>
      <c r="AH1250" s="4" t="str">
        <f t="shared" si="577"/>
        <v/>
      </c>
      <c r="AI1250" s="75" t="str">
        <f t="shared" si="578"/>
        <v/>
      </c>
      <c r="AJ1250" s="75" t="str">
        <f t="shared" si="579"/>
        <v/>
      </c>
    </row>
    <row r="1251" spans="1:36">
      <c r="A1251" s="41" t="str">
        <f t="shared" si="580"/>
        <v/>
      </c>
      <c r="B1251" s="150" t="str">
        <f>IF(ISNUMBER(A1251),INDEX('MetaTrader Import'!$H$13:$J$5893,TRUNC(((A1251-$A$39+1)-1)/3)+1,MOD((A1251-$A$39+1)-1,3)+1),"")</f>
        <v/>
      </c>
      <c r="C1251" s="43" t="str">
        <f t="shared" si="557"/>
        <v/>
      </c>
      <c r="D1251" s="43" t="str">
        <f t="shared" ca="1" si="558"/>
        <v/>
      </c>
      <c r="E1251" s="43" t="str">
        <f t="shared" si="559"/>
        <v/>
      </c>
      <c r="F1251" s="43" t="str">
        <f t="shared" si="560"/>
        <v/>
      </c>
      <c r="G1251" s="43" t="str">
        <f>IF(A1251&lt;&gt;"",IF(A1251&lt;Data!$G$11*0.25,$C$13/$G$32,IF(A1251&gt;Data!$G$11*0.25,$C$13,$C$13*10)),"")</f>
        <v/>
      </c>
      <c r="H1251" s="43" t="str">
        <f>IF(A1251&lt;&gt;"",IF(Data!$G$9="constant",$C$13,IF(Data!$G$9="squeeze",G1251,F1251)),"")</f>
        <v/>
      </c>
      <c r="I1251" s="38" t="str">
        <f ca="1">IF(ISNUMBER(A1251),NORMINV(RAND(),0,IF(AND(Data!$G$9="squeeze",A1251&lt;Data!$G$11*0.25),$H$32,1)*$C$30*$C$13)*($C$14*$C$12),"")</f>
        <v/>
      </c>
      <c r="J1251" s="42" t="str">
        <f ca="1">IFERROR(IF(Data!$C$6="Real",B1251,I1251+J1250+($C$14*$C$12)*(NORMINV(RAND(),$C$15,CHOOSE($G$13,$C$13,F1251,G1251)))),"")</f>
        <v/>
      </c>
      <c r="K1251" s="88" t="str">
        <f>IF(ISNUMBER(A1251), IF($G$16="fixed",$G$17,MIN(H1251*Data!$C$7*$C$16*0.5,$C$17*Data!$C$7))*$C$12,"")</f>
        <v/>
      </c>
      <c r="L1251" s="42" t="str">
        <f t="shared" ca="1" si="584"/>
        <v/>
      </c>
      <c r="M1251" s="44" t="str">
        <f t="shared" ca="1" si="585"/>
        <v/>
      </c>
      <c r="N1251" s="44" t="str">
        <f t="shared" ca="1" si="586"/>
        <v/>
      </c>
      <c r="O1251" s="108" t="str">
        <f t="shared" si="561"/>
        <v/>
      </c>
      <c r="P1251" s="102" t="str">
        <f t="shared" si="562"/>
        <v/>
      </c>
      <c r="Q1251" s="102" t="str">
        <f t="shared" si="563"/>
        <v/>
      </c>
      <c r="R1251" s="120" t="str">
        <f t="shared" si="581"/>
        <v/>
      </c>
      <c r="S1251" s="54" t="str">
        <f t="shared" si="582"/>
        <v/>
      </c>
      <c r="T1251" s="5" t="str">
        <f t="shared" si="564"/>
        <v/>
      </c>
      <c r="U1251" s="152" t="str">
        <f t="shared" si="565"/>
        <v/>
      </c>
      <c r="V1251" s="152" t="str">
        <f t="shared" si="566"/>
        <v/>
      </c>
      <c r="W1251" s="153" t="str">
        <f t="shared" si="567"/>
        <v/>
      </c>
      <c r="X1251" s="153" t="str">
        <f t="shared" si="568"/>
        <v/>
      </c>
      <c r="Y1251" s="153" t="str">
        <f t="shared" si="569"/>
        <v/>
      </c>
      <c r="Z1251" s="153" t="str">
        <f t="shared" si="570"/>
        <v/>
      </c>
      <c r="AA1251" s="152" t="str">
        <f t="shared" si="571"/>
        <v/>
      </c>
      <c r="AB1251" s="152" t="str">
        <f t="shared" si="572"/>
        <v/>
      </c>
      <c r="AC1251" s="154" t="str">
        <f t="shared" si="573"/>
        <v/>
      </c>
      <c r="AD1251" s="154" t="str">
        <f t="shared" si="574"/>
        <v/>
      </c>
      <c r="AE1251" s="3" t="str">
        <f t="shared" si="575"/>
        <v/>
      </c>
      <c r="AF1251" s="3" t="str">
        <f t="shared" si="576"/>
        <v/>
      </c>
      <c r="AG1251" s="3" t="str">
        <f t="shared" si="583"/>
        <v/>
      </c>
      <c r="AH1251" s="4" t="str">
        <f t="shared" si="577"/>
        <v/>
      </c>
      <c r="AI1251" s="75" t="str">
        <f t="shared" si="578"/>
        <v/>
      </c>
      <c r="AJ1251" s="75" t="str">
        <f t="shared" si="579"/>
        <v/>
      </c>
    </row>
    <row r="1252" spans="1:36">
      <c r="A1252" s="41" t="str">
        <f t="shared" si="580"/>
        <v/>
      </c>
      <c r="B1252" s="150" t="str">
        <f>IF(ISNUMBER(A1252),INDEX('MetaTrader Import'!$H$13:$J$5893,TRUNC(((A1252-$A$39+1)-1)/3)+1,MOD((A1252-$A$39+1)-1,3)+1),"")</f>
        <v/>
      </c>
      <c r="C1252" s="43" t="str">
        <f t="shared" si="557"/>
        <v/>
      </c>
      <c r="D1252" s="43" t="str">
        <f t="shared" ca="1" si="558"/>
        <v/>
      </c>
      <c r="E1252" s="43" t="str">
        <f t="shared" si="559"/>
        <v/>
      </c>
      <c r="F1252" s="43" t="str">
        <f t="shared" si="560"/>
        <v/>
      </c>
      <c r="G1252" s="43" t="str">
        <f>IF(A1252&lt;&gt;"",IF(A1252&lt;Data!$G$11*0.25,$C$13/$G$32,IF(A1252&gt;Data!$G$11*0.25,$C$13,$C$13*10)),"")</f>
        <v/>
      </c>
      <c r="H1252" s="43" t="str">
        <f>IF(A1252&lt;&gt;"",IF(Data!$G$9="constant",$C$13,IF(Data!$G$9="squeeze",G1252,F1252)),"")</f>
        <v/>
      </c>
      <c r="I1252" s="38" t="str">
        <f ca="1">IF(ISNUMBER(A1252),NORMINV(RAND(),0,IF(AND(Data!$G$9="squeeze",A1252&lt;Data!$G$11*0.25),$H$32,1)*$C$30*$C$13)*($C$14*$C$12),"")</f>
        <v/>
      </c>
      <c r="J1252" s="42" t="str">
        <f ca="1">IFERROR(IF(Data!$C$6="Real",B1252,I1252+J1251+($C$14*$C$12)*(NORMINV(RAND(),$C$15,CHOOSE($G$13,$C$13,F1252,G1252)))),"")</f>
        <v/>
      </c>
      <c r="K1252" s="88" t="str">
        <f>IF(ISNUMBER(A1252), IF($G$16="fixed",$G$17,MIN(H1252*Data!$C$7*$C$16*0.5,$C$17*Data!$C$7))*$C$12,"")</f>
        <v/>
      </c>
      <c r="L1252" s="42" t="str">
        <f t="shared" ca="1" si="584"/>
        <v/>
      </c>
      <c r="M1252" s="44" t="str">
        <f t="shared" ca="1" si="585"/>
        <v/>
      </c>
      <c r="N1252" s="44" t="str">
        <f t="shared" ca="1" si="586"/>
        <v/>
      </c>
      <c r="O1252" s="108" t="str">
        <f t="shared" si="561"/>
        <v/>
      </c>
      <c r="P1252" s="102" t="str">
        <f t="shared" si="562"/>
        <v/>
      </c>
      <c r="Q1252" s="102" t="str">
        <f t="shared" si="563"/>
        <v/>
      </c>
      <c r="R1252" s="120" t="str">
        <f t="shared" si="581"/>
        <v/>
      </c>
      <c r="S1252" s="54" t="str">
        <f t="shared" si="582"/>
        <v/>
      </c>
      <c r="T1252" s="5" t="str">
        <f t="shared" si="564"/>
        <v/>
      </c>
      <c r="U1252" s="152" t="str">
        <f t="shared" si="565"/>
        <v/>
      </c>
      <c r="V1252" s="152" t="str">
        <f t="shared" si="566"/>
        <v/>
      </c>
      <c r="W1252" s="153" t="str">
        <f t="shared" si="567"/>
        <v/>
      </c>
      <c r="X1252" s="153" t="str">
        <f t="shared" si="568"/>
        <v/>
      </c>
      <c r="Y1252" s="153" t="str">
        <f t="shared" si="569"/>
        <v/>
      </c>
      <c r="Z1252" s="153" t="str">
        <f t="shared" si="570"/>
        <v/>
      </c>
      <c r="AA1252" s="152" t="str">
        <f t="shared" si="571"/>
        <v/>
      </c>
      <c r="AB1252" s="152" t="str">
        <f t="shared" si="572"/>
        <v/>
      </c>
      <c r="AC1252" s="154" t="str">
        <f t="shared" si="573"/>
        <v/>
      </c>
      <c r="AD1252" s="154" t="str">
        <f t="shared" si="574"/>
        <v/>
      </c>
      <c r="AE1252" s="3" t="str">
        <f t="shared" si="575"/>
        <v/>
      </c>
      <c r="AF1252" s="3" t="str">
        <f t="shared" si="576"/>
        <v/>
      </c>
      <c r="AG1252" s="3" t="str">
        <f t="shared" si="583"/>
        <v/>
      </c>
      <c r="AH1252" s="4" t="str">
        <f t="shared" si="577"/>
        <v/>
      </c>
      <c r="AI1252" s="75" t="str">
        <f t="shared" si="578"/>
        <v/>
      </c>
      <c r="AJ1252" s="75" t="str">
        <f t="shared" si="579"/>
        <v/>
      </c>
    </row>
    <row r="1253" spans="1:36">
      <c r="A1253" s="41" t="str">
        <f t="shared" si="580"/>
        <v/>
      </c>
      <c r="B1253" s="150" t="str">
        <f>IF(ISNUMBER(A1253),INDEX('MetaTrader Import'!$H$13:$J$5893,TRUNC(((A1253-$A$39+1)-1)/3)+1,MOD((A1253-$A$39+1)-1,3)+1),"")</f>
        <v/>
      </c>
      <c r="C1253" s="43" t="str">
        <f t="shared" si="557"/>
        <v/>
      </c>
      <c r="D1253" s="43" t="str">
        <f t="shared" ca="1" si="558"/>
        <v/>
      </c>
      <c r="E1253" s="43" t="str">
        <f t="shared" si="559"/>
        <v/>
      </c>
      <c r="F1253" s="43" t="str">
        <f t="shared" si="560"/>
        <v/>
      </c>
      <c r="G1253" s="43" t="str">
        <f>IF(A1253&lt;&gt;"",IF(A1253&lt;Data!$G$11*0.25,$C$13/$G$32,IF(A1253&gt;Data!$G$11*0.25,$C$13,$C$13*10)),"")</f>
        <v/>
      </c>
      <c r="H1253" s="43" t="str">
        <f>IF(A1253&lt;&gt;"",IF(Data!$G$9="constant",$C$13,IF(Data!$G$9="squeeze",G1253,F1253)),"")</f>
        <v/>
      </c>
      <c r="I1253" s="38" t="str">
        <f ca="1">IF(ISNUMBER(A1253),NORMINV(RAND(),0,IF(AND(Data!$G$9="squeeze",A1253&lt;Data!$G$11*0.25),$H$32,1)*$C$30*$C$13)*($C$14*$C$12),"")</f>
        <v/>
      </c>
      <c r="J1253" s="42" t="str">
        <f ca="1">IFERROR(IF(Data!$C$6="Real",B1253,I1253+J1252+($C$14*$C$12)*(NORMINV(RAND(),$C$15,CHOOSE($G$13,$C$13,F1253,G1253)))),"")</f>
        <v/>
      </c>
      <c r="K1253" s="88" t="str">
        <f>IF(ISNUMBER(A1253), IF($G$16="fixed",$G$17,MIN(H1253*Data!$C$7*$C$16*0.5,$C$17*Data!$C$7))*$C$12,"")</f>
        <v/>
      </c>
      <c r="L1253" s="42" t="str">
        <f t="shared" ca="1" si="584"/>
        <v/>
      </c>
      <c r="M1253" s="44" t="str">
        <f t="shared" ca="1" si="585"/>
        <v/>
      </c>
      <c r="N1253" s="44" t="str">
        <f t="shared" ca="1" si="586"/>
        <v/>
      </c>
      <c r="O1253" s="108" t="str">
        <f t="shared" si="561"/>
        <v/>
      </c>
      <c r="P1253" s="102" t="str">
        <f t="shared" si="562"/>
        <v/>
      </c>
      <c r="Q1253" s="102" t="str">
        <f t="shared" si="563"/>
        <v/>
      </c>
      <c r="R1253" s="120" t="str">
        <f t="shared" si="581"/>
        <v/>
      </c>
      <c r="S1253" s="54" t="str">
        <f t="shared" si="582"/>
        <v/>
      </c>
      <c r="T1253" s="5" t="str">
        <f t="shared" si="564"/>
        <v/>
      </c>
      <c r="U1253" s="152" t="str">
        <f t="shared" si="565"/>
        <v/>
      </c>
      <c r="V1253" s="152" t="str">
        <f t="shared" si="566"/>
        <v/>
      </c>
      <c r="W1253" s="153" t="str">
        <f t="shared" si="567"/>
        <v/>
      </c>
      <c r="X1253" s="153" t="str">
        <f t="shared" si="568"/>
        <v/>
      </c>
      <c r="Y1253" s="153" t="str">
        <f t="shared" si="569"/>
        <v/>
      </c>
      <c r="Z1253" s="153" t="str">
        <f t="shared" si="570"/>
        <v/>
      </c>
      <c r="AA1253" s="152" t="str">
        <f t="shared" si="571"/>
        <v/>
      </c>
      <c r="AB1253" s="152" t="str">
        <f t="shared" si="572"/>
        <v/>
      </c>
      <c r="AC1253" s="154" t="str">
        <f t="shared" si="573"/>
        <v/>
      </c>
      <c r="AD1253" s="154" t="str">
        <f t="shared" si="574"/>
        <v/>
      </c>
      <c r="AE1253" s="3" t="str">
        <f t="shared" si="575"/>
        <v/>
      </c>
      <c r="AF1253" s="3" t="str">
        <f t="shared" si="576"/>
        <v/>
      </c>
      <c r="AG1253" s="3" t="str">
        <f t="shared" si="583"/>
        <v/>
      </c>
      <c r="AH1253" s="4" t="str">
        <f t="shared" si="577"/>
        <v/>
      </c>
      <c r="AI1253" s="75" t="str">
        <f t="shared" si="578"/>
        <v/>
      </c>
      <c r="AJ1253" s="75" t="str">
        <f t="shared" si="579"/>
        <v/>
      </c>
    </row>
    <row r="1254" spans="1:36">
      <c r="A1254" s="41" t="str">
        <f t="shared" si="580"/>
        <v/>
      </c>
      <c r="B1254" s="150" t="str">
        <f>IF(ISNUMBER(A1254),INDEX('MetaTrader Import'!$H$13:$J$5893,TRUNC(((A1254-$A$39+1)-1)/3)+1,MOD((A1254-$A$39+1)-1,3)+1),"")</f>
        <v/>
      </c>
      <c r="C1254" s="43" t="str">
        <f t="shared" si="557"/>
        <v/>
      </c>
      <c r="D1254" s="43" t="str">
        <f t="shared" ca="1" si="558"/>
        <v/>
      </c>
      <c r="E1254" s="43" t="str">
        <f t="shared" si="559"/>
        <v/>
      </c>
      <c r="F1254" s="43" t="str">
        <f t="shared" si="560"/>
        <v/>
      </c>
      <c r="G1254" s="43" t="str">
        <f>IF(A1254&lt;&gt;"",IF(A1254&lt;Data!$G$11*0.25,$C$13/$G$32,IF(A1254&gt;Data!$G$11*0.25,$C$13,$C$13*10)),"")</f>
        <v/>
      </c>
      <c r="H1254" s="43" t="str">
        <f>IF(A1254&lt;&gt;"",IF(Data!$G$9="constant",$C$13,IF(Data!$G$9="squeeze",G1254,F1254)),"")</f>
        <v/>
      </c>
      <c r="I1254" s="38" t="str">
        <f ca="1">IF(ISNUMBER(A1254),NORMINV(RAND(),0,IF(AND(Data!$G$9="squeeze",A1254&lt;Data!$G$11*0.25),$H$32,1)*$C$30*$C$13)*($C$14*$C$12),"")</f>
        <v/>
      </c>
      <c r="J1254" s="42" t="str">
        <f ca="1">IFERROR(IF(Data!$C$6="Real",B1254,I1254+J1253+($C$14*$C$12)*(NORMINV(RAND(),$C$15,CHOOSE($G$13,$C$13,F1254,G1254)))),"")</f>
        <v/>
      </c>
      <c r="K1254" s="88" t="str">
        <f>IF(ISNUMBER(A1254), IF($G$16="fixed",$G$17,MIN(H1254*Data!$C$7*$C$16*0.5,$C$17*Data!$C$7))*$C$12,"")</f>
        <v/>
      </c>
      <c r="L1254" s="42" t="str">
        <f t="shared" ca="1" si="584"/>
        <v/>
      </c>
      <c r="M1254" s="44" t="str">
        <f t="shared" ca="1" si="585"/>
        <v/>
      </c>
      <c r="N1254" s="44" t="str">
        <f t="shared" ca="1" si="586"/>
        <v/>
      </c>
      <c r="O1254" s="108" t="str">
        <f t="shared" si="561"/>
        <v/>
      </c>
      <c r="P1254" s="102" t="str">
        <f t="shared" si="562"/>
        <v/>
      </c>
      <c r="Q1254" s="102" t="str">
        <f t="shared" si="563"/>
        <v/>
      </c>
      <c r="R1254" s="120" t="str">
        <f t="shared" si="581"/>
        <v/>
      </c>
      <c r="S1254" s="54" t="str">
        <f t="shared" si="582"/>
        <v/>
      </c>
      <c r="T1254" s="5" t="str">
        <f t="shared" si="564"/>
        <v/>
      </c>
      <c r="U1254" s="152" t="str">
        <f t="shared" si="565"/>
        <v/>
      </c>
      <c r="V1254" s="152" t="str">
        <f t="shared" si="566"/>
        <v/>
      </c>
      <c r="W1254" s="153" t="str">
        <f t="shared" si="567"/>
        <v/>
      </c>
      <c r="X1254" s="153" t="str">
        <f t="shared" si="568"/>
        <v/>
      </c>
      <c r="Y1254" s="153" t="str">
        <f t="shared" si="569"/>
        <v/>
      </c>
      <c r="Z1254" s="153" t="str">
        <f t="shared" si="570"/>
        <v/>
      </c>
      <c r="AA1254" s="152" t="str">
        <f t="shared" si="571"/>
        <v/>
      </c>
      <c r="AB1254" s="152" t="str">
        <f t="shared" si="572"/>
        <v/>
      </c>
      <c r="AC1254" s="154" t="str">
        <f t="shared" si="573"/>
        <v/>
      </c>
      <c r="AD1254" s="154" t="str">
        <f t="shared" si="574"/>
        <v/>
      </c>
      <c r="AE1254" s="3" t="str">
        <f t="shared" si="575"/>
        <v/>
      </c>
      <c r="AF1254" s="3" t="str">
        <f t="shared" si="576"/>
        <v/>
      </c>
      <c r="AG1254" s="3" t="str">
        <f t="shared" si="583"/>
        <v/>
      </c>
      <c r="AH1254" s="4" t="str">
        <f t="shared" si="577"/>
        <v/>
      </c>
      <c r="AI1254" s="75" t="str">
        <f t="shared" si="578"/>
        <v/>
      </c>
      <c r="AJ1254" s="75" t="str">
        <f t="shared" si="579"/>
        <v/>
      </c>
    </row>
    <row r="1255" spans="1:36">
      <c r="A1255" s="41" t="str">
        <f t="shared" si="580"/>
        <v/>
      </c>
      <c r="B1255" s="150" t="str">
        <f>IF(ISNUMBER(A1255),INDEX('MetaTrader Import'!$H$13:$J$5893,TRUNC(((A1255-$A$39+1)-1)/3)+1,MOD((A1255-$A$39+1)-1,3)+1),"")</f>
        <v/>
      </c>
      <c r="C1255" s="43" t="str">
        <f t="shared" si="557"/>
        <v/>
      </c>
      <c r="D1255" s="43" t="str">
        <f t="shared" ca="1" si="558"/>
        <v/>
      </c>
      <c r="E1255" s="43" t="str">
        <f t="shared" si="559"/>
        <v/>
      </c>
      <c r="F1255" s="43" t="str">
        <f t="shared" si="560"/>
        <v/>
      </c>
      <c r="G1255" s="43" t="str">
        <f>IF(A1255&lt;&gt;"",IF(A1255&lt;Data!$G$11*0.25,$C$13/$G$32,IF(A1255&gt;Data!$G$11*0.25,$C$13,$C$13*10)),"")</f>
        <v/>
      </c>
      <c r="H1255" s="43" t="str">
        <f>IF(A1255&lt;&gt;"",IF(Data!$G$9="constant",$C$13,IF(Data!$G$9="squeeze",G1255,F1255)),"")</f>
        <v/>
      </c>
      <c r="I1255" s="38" t="str">
        <f ca="1">IF(ISNUMBER(A1255),NORMINV(RAND(),0,IF(AND(Data!$G$9="squeeze",A1255&lt;Data!$G$11*0.25),$H$32,1)*$C$30*$C$13)*($C$14*$C$12),"")</f>
        <v/>
      </c>
      <c r="J1255" s="42" t="str">
        <f ca="1">IFERROR(IF(Data!$C$6="Real",B1255,I1255+J1254+($C$14*$C$12)*(NORMINV(RAND(),$C$15,CHOOSE($G$13,$C$13,F1255,G1255)))),"")</f>
        <v/>
      </c>
      <c r="K1255" s="88" t="str">
        <f>IF(ISNUMBER(A1255), IF($G$16="fixed",$G$17,MIN(H1255*Data!$C$7*$C$16*0.5,$C$17*Data!$C$7))*$C$12,"")</f>
        <v/>
      </c>
      <c r="L1255" s="42" t="str">
        <f t="shared" ca="1" si="584"/>
        <v/>
      </c>
      <c r="M1255" s="44" t="str">
        <f t="shared" ca="1" si="585"/>
        <v/>
      </c>
      <c r="N1255" s="44" t="str">
        <f t="shared" ca="1" si="586"/>
        <v/>
      </c>
      <c r="O1255" s="108" t="str">
        <f t="shared" si="561"/>
        <v/>
      </c>
      <c r="P1255" s="102" t="str">
        <f t="shared" si="562"/>
        <v/>
      </c>
      <c r="Q1255" s="102" t="str">
        <f t="shared" si="563"/>
        <v/>
      </c>
      <c r="R1255" s="120" t="str">
        <f t="shared" si="581"/>
        <v/>
      </c>
      <c r="S1255" s="54" t="str">
        <f t="shared" si="582"/>
        <v/>
      </c>
      <c r="T1255" s="5" t="str">
        <f t="shared" si="564"/>
        <v/>
      </c>
      <c r="U1255" s="152" t="str">
        <f t="shared" si="565"/>
        <v/>
      </c>
      <c r="V1255" s="152" t="str">
        <f t="shared" si="566"/>
        <v/>
      </c>
      <c r="W1255" s="153" t="str">
        <f t="shared" si="567"/>
        <v/>
      </c>
      <c r="X1255" s="153" t="str">
        <f t="shared" si="568"/>
        <v/>
      </c>
      <c r="Y1255" s="153" t="str">
        <f t="shared" si="569"/>
        <v/>
      </c>
      <c r="Z1255" s="153" t="str">
        <f t="shared" si="570"/>
        <v/>
      </c>
      <c r="AA1255" s="152" t="str">
        <f t="shared" si="571"/>
        <v/>
      </c>
      <c r="AB1255" s="152" t="str">
        <f t="shared" si="572"/>
        <v/>
      </c>
      <c r="AC1255" s="154" t="str">
        <f t="shared" si="573"/>
        <v/>
      </c>
      <c r="AD1255" s="154" t="str">
        <f t="shared" si="574"/>
        <v/>
      </c>
      <c r="AE1255" s="3" t="str">
        <f t="shared" si="575"/>
        <v/>
      </c>
      <c r="AF1255" s="3" t="str">
        <f t="shared" si="576"/>
        <v/>
      </c>
      <c r="AG1255" s="3" t="str">
        <f t="shared" si="583"/>
        <v/>
      </c>
      <c r="AH1255" s="4" t="str">
        <f t="shared" si="577"/>
        <v/>
      </c>
      <c r="AI1255" s="75" t="str">
        <f t="shared" si="578"/>
        <v/>
      </c>
      <c r="AJ1255" s="75" t="str">
        <f t="shared" si="579"/>
        <v/>
      </c>
    </row>
    <row r="1256" spans="1:36">
      <c r="A1256" s="41" t="str">
        <f t="shared" si="580"/>
        <v/>
      </c>
      <c r="B1256" s="150" t="str">
        <f>IF(ISNUMBER(A1256),INDEX('MetaTrader Import'!$H$13:$J$5893,TRUNC(((A1256-$A$39+1)-1)/3)+1,MOD((A1256-$A$39+1)-1,3)+1),"")</f>
        <v/>
      </c>
      <c r="C1256" s="43" t="str">
        <f t="shared" si="557"/>
        <v/>
      </c>
      <c r="D1256" s="43" t="str">
        <f t="shared" ca="1" si="558"/>
        <v/>
      </c>
      <c r="E1256" s="43" t="str">
        <f t="shared" si="559"/>
        <v/>
      </c>
      <c r="F1256" s="43" t="str">
        <f t="shared" si="560"/>
        <v/>
      </c>
      <c r="G1256" s="43" t="str">
        <f>IF(A1256&lt;&gt;"",IF(A1256&lt;Data!$G$11*0.25,$C$13/$G$32,IF(A1256&gt;Data!$G$11*0.25,$C$13,$C$13*10)),"")</f>
        <v/>
      </c>
      <c r="H1256" s="43" t="str">
        <f>IF(A1256&lt;&gt;"",IF(Data!$G$9="constant",$C$13,IF(Data!$G$9="squeeze",G1256,F1256)),"")</f>
        <v/>
      </c>
      <c r="I1256" s="38" t="str">
        <f ca="1">IF(ISNUMBER(A1256),NORMINV(RAND(),0,IF(AND(Data!$G$9="squeeze",A1256&lt;Data!$G$11*0.25),$H$32,1)*$C$30*$C$13)*($C$14*$C$12),"")</f>
        <v/>
      </c>
      <c r="J1256" s="42" t="str">
        <f ca="1">IFERROR(IF(Data!$C$6="Real",B1256,I1256+J1255+($C$14*$C$12)*(NORMINV(RAND(),$C$15,CHOOSE($G$13,$C$13,F1256,G1256)))),"")</f>
        <v/>
      </c>
      <c r="K1256" s="88" t="str">
        <f>IF(ISNUMBER(A1256), IF($G$16="fixed",$G$17,MIN(H1256*Data!$C$7*$C$16*0.5,$C$17*Data!$C$7))*$C$12,"")</f>
        <v/>
      </c>
      <c r="L1256" s="42" t="str">
        <f t="shared" ca="1" si="584"/>
        <v/>
      </c>
      <c r="M1256" s="44" t="str">
        <f t="shared" ca="1" si="585"/>
        <v/>
      </c>
      <c r="N1256" s="44" t="str">
        <f t="shared" ca="1" si="586"/>
        <v/>
      </c>
      <c r="O1256" s="108" t="str">
        <f t="shared" si="561"/>
        <v/>
      </c>
      <c r="P1256" s="102" t="str">
        <f t="shared" si="562"/>
        <v/>
      </c>
      <c r="Q1256" s="102" t="str">
        <f t="shared" si="563"/>
        <v/>
      </c>
      <c r="R1256" s="120" t="str">
        <f t="shared" si="581"/>
        <v/>
      </c>
      <c r="S1256" s="54" t="str">
        <f t="shared" si="582"/>
        <v/>
      </c>
      <c r="T1256" s="5" t="str">
        <f t="shared" si="564"/>
        <v/>
      </c>
      <c r="U1256" s="152" t="str">
        <f t="shared" si="565"/>
        <v/>
      </c>
      <c r="V1256" s="152" t="str">
        <f t="shared" si="566"/>
        <v/>
      </c>
      <c r="W1256" s="153" t="str">
        <f t="shared" si="567"/>
        <v/>
      </c>
      <c r="X1256" s="153" t="str">
        <f t="shared" si="568"/>
        <v/>
      </c>
      <c r="Y1256" s="153" t="str">
        <f t="shared" si="569"/>
        <v/>
      </c>
      <c r="Z1256" s="153" t="str">
        <f t="shared" si="570"/>
        <v/>
      </c>
      <c r="AA1256" s="152" t="str">
        <f t="shared" si="571"/>
        <v/>
      </c>
      <c r="AB1256" s="152" t="str">
        <f t="shared" si="572"/>
        <v/>
      </c>
      <c r="AC1256" s="154" t="str">
        <f t="shared" si="573"/>
        <v/>
      </c>
      <c r="AD1256" s="154" t="str">
        <f t="shared" si="574"/>
        <v/>
      </c>
      <c r="AE1256" s="3" t="str">
        <f t="shared" si="575"/>
        <v/>
      </c>
      <c r="AF1256" s="3" t="str">
        <f t="shared" si="576"/>
        <v/>
      </c>
      <c r="AG1256" s="3" t="str">
        <f t="shared" si="583"/>
        <v/>
      </c>
      <c r="AH1256" s="4" t="str">
        <f t="shared" si="577"/>
        <v/>
      </c>
      <c r="AI1256" s="75" t="str">
        <f t="shared" si="578"/>
        <v/>
      </c>
      <c r="AJ1256" s="75" t="str">
        <f t="shared" si="579"/>
        <v/>
      </c>
    </row>
    <row r="1257" spans="1:36">
      <c r="A1257" s="41" t="str">
        <f t="shared" si="580"/>
        <v/>
      </c>
      <c r="B1257" s="150" t="str">
        <f>IF(ISNUMBER(A1257),INDEX('MetaTrader Import'!$H$13:$J$5893,TRUNC(((A1257-$A$39+1)-1)/3)+1,MOD((A1257-$A$39+1)-1,3)+1),"")</f>
        <v/>
      </c>
      <c r="C1257" s="43" t="str">
        <f t="shared" si="557"/>
        <v/>
      </c>
      <c r="D1257" s="43" t="str">
        <f t="shared" ca="1" si="558"/>
        <v/>
      </c>
      <c r="E1257" s="43" t="str">
        <f t="shared" si="559"/>
        <v/>
      </c>
      <c r="F1257" s="43" t="str">
        <f t="shared" si="560"/>
        <v/>
      </c>
      <c r="G1257" s="43" t="str">
        <f>IF(A1257&lt;&gt;"",IF(A1257&lt;Data!$G$11*0.25,$C$13/$G$32,IF(A1257&gt;Data!$G$11*0.25,$C$13,$C$13*10)),"")</f>
        <v/>
      </c>
      <c r="H1257" s="43" t="str">
        <f>IF(A1257&lt;&gt;"",IF(Data!$G$9="constant",$C$13,IF(Data!$G$9="squeeze",G1257,F1257)),"")</f>
        <v/>
      </c>
      <c r="I1257" s="38" t="str">
        <f ca="1">IF(ISNUMBER(A1257),NORMINV(RAND(),0,IF(AND(Data!$G$9="squeeze",A1257&lt;Data!$G$11*0.25),$H$32,1)*$C$30*$C$13)*($C$14*$C$12),"")</f>
        <v/>
      </c>
      <c r="J1257" s="42" t="str">
        <f ca="1">IFERROR(IF(Data!$C$6="Real",B1257,I1257+J1256+($C$14*$C$12)*(NORMINV(RAND(),$C$15,CHOOSE($G$13,$C$13,F1257,G1257)))),"")</f>
        <v/>
      </c>
      <c r="K1257" s="88" t="str">
        <f>IF(ISNUMBER(A1257), IF($G$16="fixed",$G$17,MIN(H1257*Data!$C$7*$C$16*0.5,$C$17*Data!$C$7))*$C$12,"")</f>
        <v/>
      </c>
      <c r="L1257" s="42" t="str">
        <f t="shared" ca="1" si="584"/>
        <v/>
      </c>
      <c r="M1257" s="44" t="str">
        <f t="shared" ca="1" si="585"/>
        <v/>
      </c>
      <c r="N1257" s="44" t="str">
        <f t="shared" ca="1" si="586"/>
        <v/>
      </c>
      <c r="O1257" s="108" t="str">
        <f t="shared" si="561"/>
        <v/>
      </c>
      <c r="P1257" s="102" t="str">
        <f t="shared" si="562"/>
        <v/>
      </c>
      <c r="Q1257" s="102" t="str">
        <f t="shared" si="563"/>
        <v/>
      </c>
      <c r="R1257" s="120" t="str">
        <f t="shared" si="581"/>
        <v/>
      </c>
      <c r="S1257" s="54" t="str">
        <f t="shared" si="582"/>
        <v/>
      </c>
      <c r="T1257" s="5" t="str">
        <f t="shared" si="564"/>
        <v/>
      </c>
      <c r="U1257" s="152" t="str">
        <f t="shared" si="565"/>
        <v/>
      </c>
      <c r="V1257" s="152" t="str">
        <f t="shared" si="566"/>
        <v/>
      </c>
      <c r="W1257" s="153" t="str">
        <f t="shared" si="567"/>
        <v/>
      </c>
      <c r="X1257" s="153" t="str">
        <f t="shared" si="568"/>
        <v/>
      </c>
      <c r="Y1257" s="153" t="str">
        <f t="shared" si="569"/>
        <v/>
      </c>
      <c r="Z1257" s="153" t="str">
        <f t="shared" si="570"/>
        <v/>
      </c>
      <c r="AA1257" s="152" t="str">
        <f t="shared" si="571"/>
        <v/>
      </c>
      <c r="AB1257" s="152" t="str">
        <f t="shared" si="572"/>
        <v/>
      </c>
      <c r="AC1257" s="154" t="str">
        <f t="shared" si="573"/>
        <v/>
      </c>
      <c r="AD1257" s="154" t="str">
        <f t="shared" si="574"/>
        <v/>
      </c>
      <c r="AE1257" s="3" t="str">
        <f t="shared" si="575"/>
        <v/>
      </c>
      <c r="AF1257" s="3" t="str">
        <f t="shared" si="576"/>
        <v/>
      </c>
      <c r="AG1257" s="3" t="str">
        <f t="shared" si="583"/>
        <v/>
      </c>
      <c r="AH1257" s="4" t="str">
        <f t="shared" si="577"/>
        <v/>
      </c>
      <c r="AI1257" s="75" t="str">
        <f t="shared" si="578"/>
        <v/>
      </c>
      <c r="AJ1257" s="75" t="str">
        <f t="shared" si="579"/>
        <v/>
      </c>
    </row>
    <row r="1258" spans="1:36">
      <c r="A1258" s="41" t="str">
        <f t="shared" si="580"/>
        <v/>
      </c>
      <c r="B1258" s="150" t="str">
        <f>IF(ISNUMBER(A1258),INDEX('MetaTrader Import'!$H$13:$J$5893,TRUNC(((A1258-$A$39+1)-1)/3)+1,MOD((A1258-$A$39+1)-1,3)+1),"")</f>
        <v/>
      </c>
      <c r="C1258" s="43" t="str">
        <f t="shared" si="557"/>
        <v/>
      </c>
      <c r="D1258" s="43" t="str">
        <f t="shared" ca="1" si="558"/>
        <v/>
      </c>
      <c r="E1258" s="43" t="str">
        <f t="shared" si="559"/>
        <v/>
      </c>
      <c r="F1258" s="43" t="str">
        <f t="shared" si="560"/>
        <v/>
      </c>
      <c r="G1258" s="43" t="str">
        <f>IF(A1258&lt;&gt;"",IF(A1258&lt;Data!$G$11*0.25,$C$13/$G$32,IF(A1258&gt;Data!$G$11*0.25,$C$13,$C$13*10)),"")</f>
        <v/>
      </c>
      <c r="H1258" s="43" t="str">
        <f>IF(A1258&lt;&gt;"",IF(Data!$G$9="constant",$C$13,IF(Data!$G$9="squeeze",G1258,F1258)),"")</f>
        <v/>
      </c>
      <c r="I1258" s="38" t="str">
        <f ca="1">IF(ISNUMBER(A1258),NORMINV(RAND(),0,IF(AND(Data!$G$9="squeeze",A1258&lt;Data!$G$11*0.25),$H$32,1)*$C$30*$C$13)*($C$14*$C$12),"")</f>
        <v/>
      </c>
      <c r="J1258" s="42" t="str">
        <f ca="1">IFERROR(IF(Data!$C$6="Real",B1258,I1258+J1257+($C$14*$C$12)*(NORMINV(RAND(),$C$15,CHOOSE($G$13,$C$13,F1258,G1258)))),"")</f>
        <v/>
      </c>
      <c r="K1258" s="88" t="str">
        <f>IF(ISNUMBER(A1258), IF($G$16="fixed",$G$17,MIN(H1258*Data!$C$7*$C$16*0.5,$C$17*Data!$C$7))*$C$12,"")</f>
        <v/>
      </c>
      <c r="L1258" s="42" t="str">
        <f t="shared" ca="1" si="584"/>
        <v/>
      </c>
      <c r="M1258" s="44" t="str">
        <f t="shared" ca="1" si="585"/>
        <v/>
      </c>
      <c r="N1258" s="44" t="str">
        <f t="shared" ca="1" si="586"/>
        <v/>
      </c>
      <c r="O1258" s="108" t="str">
        <f t="shared" si="561"/>
        <v/>
      </c>
      <c r="P1258" s="102" t="str">
        <f t="shared" si="562"/>
        <v/>
      </c>
      <c r="Q1258" s="102" t="str">
        <f t="shared" si="563"/>
        <v/>
      </c>
      <c r="R1258" s="120" t="str">
        <f t="shared" si="581"/>
        <v/>
      </c>
      <c r="S1258" s="54" t="str">
        <f t="shared" si="582"/>
        <v/>
      </c>
      <c r="T1258" s="5" t="str">
        <f t="shared" si="564"/>
        <v/>
      </c>
      <c r="U1258" s="152" t="str">
        <f t="shared" si="565"/>
        <v/>
      </c>
      <c r="V1258" s="152" t="str">
        <f t="shared" si="566"/>
        <v/>
      </c>
      <c r="W1258" s="153" t="str">
        <f t="shared" si="567"/>
        <v/>
      </c>
      <c r="X1258" s="153" t="str">
        <f t="shared" si="568"/>
        <v/>
      </c>
      <c r="Y1258" s="153" t="str">
        <f t="shared" si="569"/>
        <v/>
      </c>
      <c r="Z1258" s="153" t="str">
        <f t="shared" si="570"/>
        <v/>
      </c>
      <c r="AA1258" s="152" t="str">
        <f t="shared" si="571"/>
        <v/>
      </c>
      <c r="AB1258" s="152" t="str">
        <f t="shared" si="572"/>
        <v/>
      </c>
      <c r="AC1258" s="154" t="str">
        <f t="shared" si="573"/>
        <v/>
      </c>
      <c r="AD1258" s="154" t="str">
        <f t="shared" si="574"/>
        <v/>
      </c>
      <c r="AE1258" s="3" t="str">
        <f t="shared" si="575"/>
        <v/>
      </c>
      <c r="AF1258" s="3" t="str">
        <f t="shared" si="576"/>
        <v/>
      </c>
      <c r="AG1258" s="3" t="str">
        <f t="shared" si="583"/>
        <v/>
      </c>
      <c r="AH1258" s="4" t="str">
        <f t="shared" si="577"/>
        <v/>
      </c>
      <c r="AI1258" s="75" t="str">
        <f t="shared" si="578"/>
        <v/>
      </c>
      <c r="AJ1258" s="75" t="str">
        <f t="shared" si="579"/>
        <v/>
      </c>
    </row>
    <row r="1259" spans="1:36">
      <c r="A1259" s="41" t="str">
        <f t="shared" si="580"/>
        <v/>
      </c>
      <c r="B1259" s="150" t="str">
        <f>IF(ISNUMBER(A1259),INDEX('MetaTrader Import'!$H$13:$J$5893,TRUNC(((A1259-$A$39+1)-1)/3)+1,MOD((A1259-$A$39+1)-1,3)+1),"")</f>
        <v/>
      </c>
      <c r="C1259" s="43" t="str">
        <f t="shared" si="557"/>
        <v/>
      </c>
      <c r="D1259" s="43" t="str">
        <f t="shared" ca="1" si="558"/>
        <v/>
      </c>
      <c r="E1259" s="43" t="str">
        <f t="shared" si="559"/>
        <v/>
      </c>
      <c r="F1259" s="43" t="str">
        <f t="shared" si="560"/>
        <v/>
      </c>
      <c r="G1259" s="43" t="str">
        <f>IF(A1259&lt;&gt;"",IF(A1259&lt;Data!$G$11*0.25,$C$13/$G$32,IF(A1259&gt;Data!$G$11*0.25,$C$13,$C$13*10)),"")</f>
        <v/>
      </c>
      <c r="H1259" s="43" t="str">
        <f>IF(A1259&lt;&gt;"",IF(Data!$G$9="constant",$C$13,IF(Data!$G$9="squeeze",G1259,F1259)),"")</f>
        <v/>
      </c>
      <c r="I1259" s="38" t="str">
        <f ca="1">IF(ISNUMBER(A1259),NORMINV(RAND(),0,IF(AND(Data!$G$9="squeeze",A1259&lt;Data!$G$11*0.25),$H$32,1)*$C$30*$C$13)*($C$14*$C$12),"")</f>
        <v/>
      </c>
      <c r="J1259" s="42" t="str">
        <f ca="1">IFERROR(IF(Data!$C$6="Real",B1259,I1259+J1258+($C$14*$C$12)*(NORMINV(RAND(),$C$15,CHOOSE($G$13,$C$13,F1259,G1259)))),"")</f>
        <v/>
      </c>
      <c r="K1259" s="88" t="str">
        <f>IF(ISNUMBER(A1259), IF($G$16="fixed",$G$17,MIN(H1259*Data!$C$7*$C$16*0.5,$C$17*Data!$C$7))*$C$12,"")</f>
        <v/>
      </c>
      <c r="L1259" s="42" t="str">
        <f t="shared" ca="1" si="584"/>
        <v/>
      </c>
      <c r="M1259" s="44" t="str">
        <f t="shared" ca="1" si="585"/>
        <v/>
      </c>
      <c r="N1259" s="44" t="str">
        <f t="shared" ca="1" si="586"/>
        <v/>
      </c>
      <c r="O1259" s="108" t="str">
        <f t="shared" si="561"/>
        <v/>
      </c>
      <c r="P1259" s="102" t="str">
        <f t="shared" si="562"/>
        <v/>
      </c>
      <c r="Q1259" s="102" t="str">
        <f t="shared" si="563"/>
        <v/>
      </c>
      <c r="R1259" s="120" t="str">
        <f t="shared" si="581"/>
        <v/>
      </c>
      <c r="S1259" s="54" t="str">
        <f t="shared" si="582"/>
        <v/>
      </c>
      <c r="T1259" s="5" t="str">
        <f t="shared" si="564"/>
        <v/>
      </c>
      <c r="U1259" s="152" t="str">
        <f t="shared" si="565"/>
        <v/>
      </c>
      <c r="V1259" s="152" t="str">
        <f t="shared" si="566"/>
        <v/>
      </c>
      <c r="W1259" s="153" t="str">
        <f t="shared" si="567"/>
        <v/>
      </c>
      <c r="X1259" s="153" t="str">
        <f t="shared" si="568"/>
        <v/>
      </c>
      <c r="Y1259" s="153" t="str">
        <f t="shared" si="569"/>
        <v/>
      </c>
      <c r="Z1259" s="153" t="str">
        <f t="shared" si="570"/>
        <v/>
      </c>
      <c r="AA1259" s="152" t="str">
        <f t="shared" si="571"/>
        <v/>
      </c>
      <c r="AB1259" s="152" t="str">
        <f t="shared" si="572"/>
        <v/>
      </c>
      <c r="AC1259" s="154" t="str">
        <f t="shared" si="573"/>
        <v/>
      </c>
      <c r="AD1259" s="154" t="str">
        <f t="shared" si="574"/>
        <v/>
      </c>
      <c r="AE1259" s="3" t="str">
        <f t="shared" si="575"/>
        <v/>
      </c>
      <c r="AF1259" s="3" t="str">
        <f t="shared" si="576"/>
        <v/>
      </c>
      <c r="AG1259" s="3" t="str">
        <f t="shared" si="583"/>
        <v/>
      </c>
      <c r="AH1259" s="4" t="str">
        <f t="shared" si="577"/>
        <v/>
      </c>
      <c r="AI1259" s="75" t="str">
        <f t="shared" si="578"/>
        <v/>
      </c>
      <c r="AJ1259" s="75" t="str">
        <f t="shared" si="579"/>
        <v/>
      </c>
    </row>
    <row r="1260" spans="1:36">
      <c r="A1260" s="41" t="str">
        <f t="shared" si="580"/>
        <v/>
      </c>
      <c r="B1260" s="150" t="str">
        <f>IF(ISNUMBER(A1260),INDEX('MetaTrader Import'!$H$13:$J$5893,TRUNC(((A1260-$A$39+1)-1)/3)+1,MOD((A1260-$A$39+1)-1,3)+1),"")</f>
        <v/>
      </c>
      <c r="C1260" s="43" t="str">
        <f t="shared" si="557"/>
        <v/>
      </c>
      <c r="D1260" s="43" t="str">
        <f t="shared" ca="1" si="558"/>
        <v/>
      </c>
      <c r="E1260" s="43" t="str">
        <f t="shared" si="559"/>
        <v/>
      </c>
      <c r="F1260" s="43" t="str">
        <f t="shared" si="560"/>
        <v/>
      </c>
      <c r="G1260" s="43" t="str">
        <f>IF(A1260&lt;&gt;"",IF(A1260&lt;Data!$G$11*0.25,$C$13/$G$32,IF(A1260&gt;Data!$G$11*0.25,$C$13,$C$13*10)),"")</f>
        <v/>
      </c>
      <c r="H1260" s="43" t="str">
        <f>IF(A1260&lt;&gt;"",IF(Data!$G$9="constant",$C$13,IF(Data!$G$9="squeeze",G1260,F1260)),"")</f>
        <v/>
      </c>
      <c r="I1260" s="38" t="str">
        <f ca="1">IF(ISNUMBER(A1260),NORMINV(RAND(),0,IF(AND(Data!$G$9="squeeze",A1260&lt;Data!$G$11*0.25),$H$32,1)*$C$30*$C$13)*($C$14*$C$12),"")</f>
        <v/>
      </c>
      <c r="J1260" s="42" t="str">
        <f ca="1">IFERROR(IF(Data!$C$6="Real",B1260,I1260+J1259+($C$14*$C$12)*(NORMINV(RAND(),$C$15,CHOOSE($G$13,$C$13,F1260,G1260)))),"")</f>
        <v/>
      </c>
      <c r="K1260" s="88" t="str">
        <f>IF(ISNUMBER(A1260), IF($G$16="fixed",$G$17,MIN(H1260*Data!$C$7*$C$16*0.5,$C$17*Data!$C$7))*$C$12,"")</f>
        <v/>
      </c>
      <c r="L1260" s="42" t="str">
        <f t="shared" ca="1" si="584"/>
        <v/>
      </c>
      <c r="M1260" s="44" t="str">
        <f t="shared" ca="1" si="585"/>
        <v/>
      </c>
      <c r="N1260" s="44" t="str">
        <f t="shared" ca="1" si="586"/>
        <v/>
      </c>
      <c r="O1260" s="108" t="str">
        <f t="shared" si="561"/>
        <v/>
      </c>
      <c r="P1260" s="102" t="str">
        <f t="shared" si="562"/>
        <v/>
      </c>
      <c r="Q1260" s="102" t="str">
        <f t="shared" si="563"/>
        <v/>
      </c>
      <c r="R1260" s="120" t="str">
        <f t="shared" si="581"/>
        <v/>
      </c>
      <c r="S1260" s="54" t="str">
        <f t="shared" si="582"/>
        <v/>
      </c>
      <c r="T1260" s="5" t="str">
        <f t="shared" si="564"/>
        <v/>
      </c>
      <c r="U1260" s="152" t="str">
        <f t="shared" si="565"/>
        <v/>
      </c>
      <c r="V1260" s="152" t="str">
        <f t="shared" si="566"/>
        <v/>
      </c>
      <c r="W1260" s="153" t="str">
        <f t="shared" si="567"/>
        <v/>
      </c>
      <c r="X1260" s="153" t="str">
        <f t="shared" si="568"/>
        <v/>
      </c>
      <c r="Y1260" s="153" t="str">
        <f t="shared" si="569"/>
        <v/>
      </c>
      <c r="Z1260" s="153" t="str">
        <f t="shared" si="570"/>
        <v/>
      </c>
      <c r="AA1260" s="152" t="str">
        <f t="shared" si="571"/>
        <v/>
      </c>
      <c r="AB1260" s="152" t="str">
        <f t="shared" si="572"/>
        <v/>
      </c>
      <c r="AC1260" s="154" t="str">
        <f t="shared" si="573"/>
        <v/>
      </c>
      <c r="AD1260" s="154" t="str">
        <f t="shared" si="574"/>
        <v/>
      </c>
      <c r="AE1260" s="3" t="str">
        <f t="shared" si="575"/>
        <v/>
      </c>
      <c r="AF1260" s="3" t="str">
        <f t="shared" si="576"/>
        <v/>
      </c>
      <c r="AG1260" s="3" t="str">
        <f t="shared" si="583"/>
        <v/>
      </c>
      <c r="AH1260" s="4" t="str">
        <f t="shared" si="577"/>
        <v/>
      </c>
      <c r="AI1260" s="75" t="str">
        <f t="shared" si="578"/>
        <v/>
      </c>
      <c r="AJ1260" s="75" t="str">
        <f t="shared" si="579"/>
        <v/>
      </c>
    </row>
    <row r="1261" spans="1:36">
      <c r="A1261" s="41" t="str">
        <f t="shared" si="580"/>
        <v/>
      </c>
      <c r="B1261" s="150" t="str">
        <f>IF(ISNUMBER(A1261),INDEX('MetaTrader Import'!$H$13:$J$5893,TRUNC(((A1261-$A$39+1)-1)/3)+1,MOD((A1261-$A$39+1)-1,3)+1),"")</f>
        <v/>
      </c>
      <c r="C1261" s="43" t="str">
        <f t="shared" si="557"/>
        <v/>
      </c>
      <c r="D1261" s="43" t="str">
        <f t="shared" ca="1" si="558"/>
        <v/>
      </c>
      <c r="E1261" s="43" t="str">
        <f t="shared" si="559"/>
        <v/>
      </c>
      <c r="F1261" s="43" t="str">
        <f t="shared" si="560"/>
        <v/>
      </c>
      <c r="G1261" s="43" t="str">
        <f>IF(A1261&lt;&gt;"",IF(A1261&lt;Data!$G$11*0.25,$C$13/$G$32,IF(A1261&gt;Data!$G$11*0.25,$C$13,$C$13*10)),"")</f>
        <v/>
      </c>
      <c r="H1261" s="43" t="str">
        <f>IF(A1261&lt;&gt;"",IF(Data!$G$9="constant",$C$13,IF(Data!$G$9="squeeze",G1261,F1261)),"")</f>
        <v/>
      </c>
      <c r="I1261" s="38" t="str">
        <f ca="1">IF(ISNUMBER(A1261),NORMINV(RAND(),0,IF(AND(Data!$G$9="squeeze",A1261&lt;Data!$G$11*0.25),$H$32,1)*$C$30*$C$13)*($C$14*$C$12),"")</f>
        <v/>
      </c>
      <c r="J1261" s="42" t="str">
        <f ca="1">IFERROR(IF(Data!$C$6="Real",B1261,I1261+J1260+($C$14*$C$12)*(NORMINV(RAND(),$C$15,CHOOSE($G$13,$C$13,F1261,G1261)))),"")</f>
        <v/>
      </c>
      <c r="K1261" s="88" t="str">
        <f>IF(ISNUMBER(A1261), IF($G$16="fixed",$G$17,MIN(H1261*Data!$C$7*$C$16*0.5,$C$17*Data!$C$7))*$C$12,"")</f>
        <v/>
      </c>
      <c r="L1261" s="42" t="str">
        <f t="shared" ca="1" si="584"/>
        <v/>
      </c>
      <c r="M1261" s="44" t="str">
        <f t="shared" ca="1" si="585"/>
        <v/>
      </c>
      <c r="N1261" s="44" t="str">
        <f t="shared" ca="1" si="586"/>
        <v/>
      </c>
      <c r="O1261" s="108" t="str">
        <f t="shared" si="561"/>
        <v/>
      </c>
      <c r="P1261" s="102" t="str">
        <f t="shared" si="562"/>
        <v/>
      </c>
      <c r="Q1261" s="102" t="str">
        <f t="shared" si="563"/>
        <v/>
      </c>
      <c r="R1261" s="120" t="str">
        <f t="shared" si="581"/>
        <v/>
      </c>
      <c r="S1261" s="54" t="str">
        <f t="shared" si="582"/>
        <v/>
      </c>
      <c r="T1261" s="5" t="str">
        <f t="shared" si="564"/>
        <v/>
      </c>
      <c r="U1261" s="152" t="str">
        <f t="shared" si="565"/>
        <v/>
      </c>
      <c r="V1261" s="152" t="str">
        <f t="shared" si="566"/>
        <v/>
      </c>
      <c r="W1261" s="153" t="str">
        <f t="shared" si="567"/>
        <v/>
      </c>
      <c r="X1261" s="153" t="str">
        <f t="shared" si="568"/>
        <v/>
      </c>
      <c r="Y1261" s="153" t="str">
        <f t="shared" si="569"/>
        <v/>
      </c>
      <c r="Z1261" s="153" t="str">
        <f t="shared" si="570"/>
        <v/>
      </c>
      <c r="AA1261" s="152" t="str">
        <f t="shared" si="571"/>
        <v/>
      </c>
      <c r="AB1261" s="152" t="str">
        <f t="shared" si="572"/>
        <v/>
      </c>
      <c r="AC1261" s="154" t="str">
        <f t="shared" si="573"/>
        <v/>
      </c>
      <c r="AD1261" s="154" t="str">
        <f t="shared" si="574"/>
        <v/>
      </c>
      <c r="AE1261" s="3" t="str">
        <f t="shared" si="575"/>
        <v/>
      </c>
      <c r="AF1261" s="3" t="str">
        <f t="shared" si="576"/>
        <v/>
      </c>
      <c r="AG1261" s="3" t="str">
        <f t="shared" si="583"/>
        <v/>
      </c>
      <c r="AH1261" s="4" t="str">
        <f t="shared" si="577"/>
        <v/>
      </c>
      <c r="AI1261" s="75" t="str">
        <f t="shared" si="578"/>
        <v/>
      </c>
      <c r="AJ1261" s="75" t="str">
        <f t="shared" si="579"/>
        <v/>
      </c>
    </row>
    <row r="1262" spans="1:36">
      <c r="A1262" s="41" t="str">
        <f t="shared" si="580"/>
        <v/>
      </c>
      <c r="B1262" s="150" t="str">
        <f>IF(ISNUMBER(A1262),INDEX('MetaTrader Import'!$H$13:$J$5893,TRUNC(((A1262-$A$39+1)-1)/3)+1,MOD((A1262-$A$39+1)-1,3)+1),"")</f>
        <v/>
      </c>
      <c r="C1262" s="43" t="str">
        <f t="shared" si="557"/>
        <v/>
      </c>
      <c r="D1262" s="43" t="str">
        <f t="shared" ca="1" si="558"/>
        <v/>
      </c>
      <c r="E1262" s="43" t="str">
        <f t="shared" si="559"/>
        <v/>
      </c>
      <c r="F1262" s="43" t="str">
        <f t="shared" si="560"/>
        <v/>
      </c>
      <c r="G1262" s="43" t="str">
        <f>IF(A1262&lt;&gt;"",IF(A1262&lt;Data!$G$11*0.25,$C$13/$G$32,IF(A1262&gt;Data!$G$11*0.25,$C$13,$C$13*10)),"")</f>
        <v/>
      </c>
      <c r="H1262" s="43" t="str">
        <f>IF(A1262&lt;&gt;"",IF(Data!$G$9="constant",$C$13,IF(Data!$G$9="squeeze",G1262,F1262)),"")</f>
        <v/>
      </c>
      <c r="I1262" s="38" t="str">
        <f ca="1">IF(ISNUMBER(A1262),NORMINV(RAND(),0,IF(AND(Data!$G$9="squeeze",A1262&lt;Data!$G$11*0.25),$H$32,1)*$C$30*$C$13)*($C$14*$C$12),"")</f>
        <v/>
      </c>
      <c r="J1262" s="42" t="str">
        <f ca="1">IFERROR(IF(Data!$C$6="Real",B1262,I1262+J1261+($C$14*$C$12)*(NORMINV(RAND(),$C$15,CHOOSE($G$13,$C$13,F1262,G1262)))),"")</f>
        <v/>
      </c>
      <c r="K1262" s="88" t="str">
        <f>IF(ISNUMBER(A1262), IF($G$16="fixed",$G$17,MIN(H1262*Data!$C$7*$C$16*0.5,$C$17*Data!$C$7))*$C$12,"")</f>
        <v/>
      </c>
      <c r="L1262" s="42" t="str">
        <f t="shared" ca="1" si="584"/>
        <v/>
      </c>
      <c r="M1262" s="44" t="str">
        <f t="shared" ca="1" si="585"/>
        <v/>
      </c>
      <c r="N1262" s="44" t="str">
        <f t="shared" ca="1" si="586"/>
        <v/>
      </c>
      <c r="O1262" s="108" t="str">
        <f t="shared" si="561"/>
        <v/>
      </c>
      <c r="P1262" s="102" t="str">
        <f t="shared" si="562"/>
        <v/>
      </c>
      <c r="Q1262" s="102" t="str">
        <f t="shared" si="563"/>
        <v/>
      </c>
      <c r="R1262" s="120" t="str">
        <f t="shared" si="581"/>
        <v/>
      </c>
      <c r="S1262" s="54" t="str">
        <f t="shared" si="582"/>
        <v/>
      </c>
      <c r="T1262" s="5" t="str">
        <f t="shared" si="564"/>
        <v/>
      </c>
      <c r="U1262" s="152" t="str">
        <f t="shared" si="565"/>
        <v/>
      </c>
      <c r="V1262" s="152" t="str">
        <f t="shared" si="566"/>
        <v/>
      </c>
      <c r="W1262" s="153" t="str">
        <f t="shared" si="567"/>
        <v/>
      </c>
      <c r="X1262" s="153" t="str">
        <f t="shared" si="568"/>
        <v/>
      </c>
      <c r="Y1262" s="153" t="str">
        <f t="shared" si="569"/>
        <v/>
      </c>
      <c r="Z1262" s="153" t="str">
        <f t="shared" si="570"/>
        <v/>
      </c>
      <c r="AA1262" s="152" t="str">
        <f t="shared" si="571"/>
        <v/>
      </c>
      <c r="AB1262" s="152" t="str">
        <f t="shared" si="572"/>
        <v/>
      </c>
      <c r="AC1262" s="154" t="str">
        <f t="shared" si="573"/>
        <v/>
      </c>
      <c r="AD1262" s="154" t="str">
        <f t="shared" si="574"/>
        <v/>
      </c>
      <c r="AE1262" s="3" t="str">
        <f t="shared" si="575"/>
        <v/>
      </c>
      <c r="AF1262" s="3" t="str">
        <f t="shared" si="576"/>
        <v/>
      </c>
      <c r="AG1262" s="3" t="str">
        <f t="shared" si="583"/>
        <v/>
      </c>
      <c r="AH1262" s="4" t="str">
        <f t="shared" si="577"/>
        <v/>
      </c>
      <c r="AI1262" s="75" t="str">
        <f t="shared" si="578"/>
        <v/>
      </c>
      <c r="AJ1262" s="75" t="str">
        <f t="shared" si="579"/>
        <v/>
      </c>
    </row>
    <row r="1263" spans="1:36">
      <c r="A1263" s="41" t="str">
        <f t="shared" si="580"/>
        <v/>
      </c>
      <c r="B1263" s="150" t="str">
        <f>IF(ISNUMBER(A1263),INDEX('MetaTrader Import'!$H$13:$J$5893,TRUNC(((A1263-$A$39+1)-1)/3)+1,MOD((A1263-$A$39+1)-1,3)+1),"")</f>
        <v/>
      </c>
      <c r="C1263" s="43" t="str">
        <f t="shared" si="557"/>
        <v/>
      </c>
      <c r="D1263" s="43" t="str">
        <f t="shared" ca="1" si="558"/>
        <v/>
      </c>
      <c r="E1263" s="43" t="str">
        <f t="shared" si="559"/>
        <v/>
      </c>
      <c r="F1263" s="43" t="str">
        <f t="shared" si="560"/>
        <v/>
      </c>
      <c r="G1263" s="43" t="str">
        <f>IF(A1263&lt;&gt;"",IF(A1263&lt;Data!$G$11*0.25,$C$13/$G$32,IF(A1263&gt;Data!$G$11*0.25,$C$13,$C$13*10)),"")</f>
        <v/>
      </c>
      <c r="H1263" s="43" t="str">
        <f>IF(A1263&lt;&gt;"",IF(Data!$G$9="constant",$C$13,IF(Data!$G$9="squeeze",G1263,F1263)),"")</f>
        <v/>
      </c>
      <c r="I1263" s="38" t="str">
        <f ca="1">IF(ISNUMBER(A1263),NORMINV(RAND(),0,IF(AND(Data!$G$9="squeeze",A1263&lt;Data!$G$11*0.25),$H$32,1)*$C$30*$C$13)*($C$14*$C$12),"")</f>
        <v/>
      </c>
      <c r="J1263" s="42" t="str">
        <f ca="1">IFERROR(IF(Data!$C$6="Real",B1263,I1263+J1262+($C$14*$C$12)*(NORMINV(RAND(),$C$15,CHOOSE($G$13,$C$13,F1263,G1263)))),"")</f>
        <v/>
      </c>
      <c r="K1263" s="88" t="str">
        <f>IF(ISNUMBER(A1263), IF($G$16="fixed",$G$17,MIN(H1263*Data!$C$7*$C$16*0.5,$C$17*Data!$C$7))*$C$12,"")</f>
        <v/>
      </c>
      <c r="L1263" s="42" t="str">
        <f t="shared" ca="1" si="584"/>
        <v/>
      </c>
      <c r="M1263" s="44" t="str">
        <f t="shared" ca="1" si="585"/>
        <v/>
      </c>
      <c r="N1263" s="44" t="str">
        <f t="shared" ca="1" si="586"/>
        <v/>
      </c>
      <c r="O1263" s="108" t="str">
        <f t="shared" si="561"/>
        <v/>
      </c>
      <c r="P1263" s="102" t="str">
        <f t="shared" si="562"/>
        <v/>
      </c>
      <c r="Q1263" s="102" t="str">
        <f t="shared" si="563"/>
        <v/>
      </c>
      <c r="R1263" s="120" t="str">
        <f t="shared" si="581"/>
        <v/>
      </c>
      <c r="S1263" s="54" t="str">
        <f t="shared" si="582"/>
        <v/>
      </c>
      <c r="T1263" s="5" t="str">
        <f t="shared" si="564"/>
        <v/>
      </c>
      <c r="U1263" s="152" t="str">
        <f t="shared" si="565"/>
        <v/>
      </c>
      <c r="V1263" s="152" t="str">
        <f t="shared" si="566"/>
        <v/>
      </c>
      <c r="W1263" s="153" t="str">
        <f t="shared" si="567"/>
        <v/>
      </c>
      <c r="X1263" s="153" t="str">
        <f t="shared" si="568"/>
        <v/>
      </c>
      <c r="Y1263" s="153" t="str">
        <f t="shared" si="569"/>
        <v/>
      </c>
      <c r="Z1263" s="153" t="str">
        <f t="shared" si="570"/>
        <v/>
      </c>
      <c r="AA1263" s="152" t="str">
        <f t="shared" si="571"/>
        <v/>
      </c>
      <c r="AB1263" s="152" t="str">
        <f t="shared" si="572"/>
        <v/>
      </c>
      <c r="AC1263" s="154" t="str">
        <f t="shared" si="573"/>
        <v/>
      </c>
      <c r="AD1263" s="154" t="str">
        <f t="shared" si="574"/>
        <v/>
      </c>
      <c r="AE1263" s="3" t="str">
        <f t="shared" si="575"/>
        <v/>
      </c>
      <c r="AF1263" s="3" t="str">
        <f t="shared" si="576"/>
        <v/>
      </c>
      <c r="AG1263" s="3" t="str">
        <f t="shared" si="583"/>
        <v/>
      </c>
      <c r="AH1263" s="4" t="str">
        <f t="shared" si="577"/>
        <v/>
      </c>
      <c r="AI1263" s="75" t="str">
        <f t="shared" si="578"/>
        <v/>
      </c>
      <c r="AJ1263" s="75" t="str">
        <f t="shared" si="579"/>
        <v/>
      </c>
    </row>
    <row r="1264" spans="1:36">
      <c r="A1264" s="41" t="str">
        <f t="shared" si="580"/>
        <v/>
      </c>
      <c r="B1264" s="150" t="str">
        <f>IF(ISNUMBER(A1264),INDEX('MetaTrader Import'!$H$13:$J$5893,TRUNC(((A1264-$A$39+1)-1)/3)+1,MOD((A1264-$A$39+1)-1,3)+1),"")</f>
        <v/>
      </c>
      <c r="C1264" s="43" t="str">
        <f t="shared" si="557"/>
        <v/>
      </c>
      <c r="D1264" s="43" t="str">
        <f t="shared" ca="1" si="558"/>
        <v/>
      </c>
      <c r="E1264" s="43" t="str">
        <f t="shared" si="559"/>
        <v/>
      </c>
      <c r="F1264" s="43" t="str">
        <f t="shared" si="560"/>
        <v/>
      </c>
      <c r="G1264" s="43" t="str">
        <f>IF(A1264&lt;&gt;"",IF(A1264&lt;Data!$G$11*0.25,$C$13/$G$32,IF(A1264&gt;Data!$G$11*0.25,$C$13,$C$13*10)),"")</f>
        <v/>
      </c>
      <c r="H1264" s="43" t="str">
        <f>IF(A1264&lt;&gt;"",IF(Data!$G$9="constant",$C$13,IF(Data!$G$9="squeeze",G1264,F1264)),"")</f>
        <v/>
      </c>
      <c r="I1264" s="38" t="str">
        <f ca="1">IF(ISNUMBER(A1264),NORMINV(RAND(),0,IF(AND(Data!$G$9="squeeze",A1264&lt;Data!$G$11*0.25),$H$32,1)*$C$30*$C$13)*($C$14*$C$12),"")</f>
        <v/>
      </c>
      <c r="J1264" s="42" t="str">
        <f ca="1">IFERROR(IF(Data!$C$6="Real",B1264,I1264+J1263+($C$14*$C$12)*(NORMINV(RAND(),$C$15,CHOOSE($G$13,$C$13,F1264,G1264)))),"")</f>
        <v/>
      </c>
      <c r="K1264" s="88" t="str">
        <f>IF(ISNUMBER(A1264), IF($G$16="fixed",$G$17,MIN(H1264*Data!$C$7*$C$16*0.5,$C$17*Data!$C$7))*$C$12,"")</f>
        <v/>
      </c>
      <c r="L1264" s="42" t="str">
        <f t="shared" ca="1" si="584"/>
        <v/>
      </c>
      <c r="M1264" s="44" t="str">
        <f t="shared" ca="1" si="585"/>
        <v/>
      </c>
      <c r="N1264" s="44" t="str">
        <f t="shared" ca="1" si="586"/>
        <v/>
      </c>
      <c r="O1264" s="108" t="str">
        <f t="shared" si="561"/>
        <v/>
      </c>
      <c r="P1264" s="102" t="str">
        <f t="shared" si="562"/>
        <v/>
      </c>
      <c r="Q1264" s="102" t="str">
        <f t="shared" si="563"/>
        <v/>
      </c>
      <c r="R1264" s="120" t="str">
        <f t="shared" si="581"/>
        <v/>
      </c>
      <c r="S1264" s="54" t="str">
        <f t="shared" si="582"/>
        <v/>
      </c>
      <c r="T1264" s="5" t="str">
        <f t="shared" si="564"/>
        <v/>
      </c>
      <c r="U1264" s="152" t="str">
        <f t="shared" si="565"/>
        <v/>
      </c>
      <c r="V1264" s="152" t="str">
        <f t="shared" si="566"/>
        <v/>
      </c>
      <c r="W1264" s="153" t="str">
        <f t="shared" si="567"/>
        <v/>
      </c>
      <c r="X1264" s="153" t="str">
        <f t="shared" si="568"/>
        <v/>
      </c>
      <c r="Y1264" s="153" t="str">
        <f t="shared" si="569"/>
        <v/>
      </c>
      <c r="Z1264" s="153" t="str">
        <f t="shared" si="570"/>
        <v/>
      </c>
      <c r="AA1264" s="152" t="str">
        <f t="shared" si="571"/>
        <v/>
      </c>
      <c r="AB1264" s="152" t="str">
        <f t="shared" si="572"/>
        <v/>
      </c>
      <c r="AC1264" s="154" t="str">
        <f t="shared" si="573"/>
        <v/>
      </c>
      <c r="AD1264" s="154" t="str">
        <f t="shared" si="574"/>
        <v/>
      </c>
      <c r="AE1264" s="3" t="str">
        <f t="shared" si="575"/>
        <v/>
      </c>
      <c r="AF1264" s="3" t="str">
        <f t="shared" si="576"/>
        <v/>
      </c>
      <c r="AG1264" s="3" t="str">
        <f t="shared" si="583"/>
        <v/>
      </c>
      <c r="AH1264" s="4" t="str">
        <f t="shared" si="577"/>
        <v/>
      </c>
      <c r="AI1264" s="75" t="str">
        <f t="shared" si="578"/>
        <v/>
      </c>
      <c r="AJ1264" s="75" t="str">
        <f t="shared" si="579"/>
        <v/>
      </c>
    </row>
    <row r="1265" spans="1:36">
      <c r="A1265" s="41" t="str">
        <f t="shared" si="580"/>
        <v/>
      </c>
      <c r="B1265" s="150" t="str">
        <f>IF(ISNUMBER(A1265),INDEX('MetaTrader Import'!$H$13:$J$5893,TRUNC(((A1265-$A$39+1)-1)/3)+1,MOD((A1265-$A$39+1)-1,3)+1),"")</f>
        <v/>
      </c>
      <c r="C1265" s="43" t="str">
        <f t="shared" si="557"/>
        <v/>
      </c>
      <c r="D1265" s="43" t="str">
        <f t="shared" ca="1" si="558"/>
        <v/>
      </c>
      <c r="E1265" s="43" t="str">
        <f t="shared" si="559"/>
        <v/>
      </c>
      <c r="F1265" s="43" t="str">
        <f t="shared" si="560"/>
        <v/>
      </c>
      <c r="G1265" s="43" t="str">
        <f>IF(A1265&lt;&gt;"",IF(A1265&lt;Data!$G$11*0.25,$C$13/$G$32,IF(A1265&gt;Data!$G$11*0.25,$C$13,$C$13*10)),"")</f>
        <v/>
      </c>
      <c r="H1265" s="43" t="str">
        <f>IF(A1265&lt;&gt;"",IF(Data!$G$9="constant",$C$13,IF(Data!$G$9="squeeze",G1265,F1265)),"")</f>
        <v/>
      </c>
      <c r="I1265" s="38" t="str">
        <f ca="1">IF(ISNUMBER(A1265),NORMINV(RAND(),0,IF(AND(Data!$G$9="squeeze",A1265&lt;Data!$G$11*0.25),$H$32,1)*$C$30*$C$13)*($C$14*$C$12),"")</f>
        <v/>
      </c>
      <c r="J1265" s="42" t="str">
        <f ca="1">IFERROR(IF(Data!$C$6="Real",B1265,I1265+J1264+($C$14*$C$12)*(NORMINV(RAND(),$C$15,CHOOSE($G$13,$C$13,F1265,G1265)))),"")</f>
        <v/>
      </c>
      <c r="K1265" s="88" t="str">
        <f>IF(ISNUMBER(A1265), IF($G$16="fixed",$G$17,MIN(H1265*Data!$C$7*$C$16*0.5,$C$17*Data!$C$7))*$C$12,"")</f>
        <v/>
      </c>
      <c r="L1265" s="42" t="str">
        <f t="shared" ca="1" si="584"/>
        <v/>
      </c>
      <c r="M1265" s="44" t="str">
        <f t="shared" ca="1" si="585"/>
        <v/>
      </c>
      <c r="N1265" s="44" t="str">
        <f t="shared" ca="1" si="586"/>
        <v/>
      </c>
      <c r="O1265" s="108" t="str">
        <f t="shared" si="561"/>
        <v/>
      </c>
      <c r="P1265" s="102" t="str">
        <f t="shared" si="562"/>
        <v/>
      </c>
      <c r="Q1265" s="102" t="str">
        <f t="shared" si="563"/>
        <v/>
      </c>
      <c r="R1265" s="120" t="str">
        <f t="shared" si="581"/>
        <v/>
      </c>
      <c r="S1265" s="54" t="str">
        <f t="shared" si="582"/>
        <v/>
      </c>
      <c r="T1265" s="5" t="str">
        <f t="shared" si="564"/>
        <v/>
      </c>
      <c r="U1265" s="152" t="str">
        <f t="shared" si="565"/>
        <v/>
      </c>
      <c r="V1265" s="152" t="str">
        <f t="shared" si="566"/>
        <v/>
      </c>
      <c r="W1265" s="153" t="str">
        <f t="shared" si="567"/>
        <v/>
      </c>
      <c r="X1265" s="153" t="str">
        <f t="shared" si="568"/>
        <v/>
      </c>
      <c r="Y1265" s="153" t="str">
        <f t="shared" si="569"/>
        <v/>
      </c>
      <c r="Z1265" s="153" t="str">
        <f t="shared" si="570"/>
        <v/>
      </c>
      <c r="AA1265" s="152" t="str">
        <f t="shared" si="571"/>
        <v/>
      </c>
      <c r="AB1265" s="152" t="str">
        <f t="shared" si="572"/>
        <v/>
      </c>
      <c r="AC1265" s="154" t="str">
        <f t="shared" si="573"/>
        <v/>
      </c>
      <c r="AD1265" s="154" t="str">
        <f t="shared" si="574"/>
        <v/>
      </c>
      <c r="AE1265" s="3" t="str">
        <f t="shared" si="575"/>
        <v/>
      </c>
      <c r="AF1265" s="3" t="str">
        <f t="shared" si="576"/>
        <v/>
      </c>
      <c r="AG1265" s="3" t="str">
        <f t="shared" si="583"/>
        <v/>
      </c>
      <c r="AH1265" s="4" t="str">
        <f t="shared" si="577"/>
        <v/>
      </c>
      <c r="AI1265" s="75" t="str">
        <f t="shared" si="578"/>
        <v/>
      </c>
      <c r="AJ1265" s="75" t="str">
        <f t="shared" si="579"/>
        <v/>
      </c>
    </row>
    <row r="1266" spans="1:36">
      <c r="A1266" s="41" t="str">
        <f t="shared" si="580"/>
        <v/>
      </c>
      <c r="B1266" s="150" t="str">
        <f>IF(ISNUMBER(A1266),INDEX('MetaTrader Import'!$H$13:$J$5893,TRUNC(((A1266-$A$39+1)-1)/3)+1,MOD((A1266-$A$39+1)-1,3)+1),"")</f>
        <v/>
      </c>
      <c r="C1266" s="43" t="str">
        <f t="shared" si="557"/>
        <v/>
      </c>
      <c r="D1266" s="43" t="str">
        <f t="shared" ca="1" si="558"/>
        <v/>
      </c>
      <c r="E1266" s="43" t="str">
        <f t="shared" si="559"/>
        <v/>
      </c>
      <c r="F1266" s="43" t="str">
        <f t="shared" si="560"/>
        <v/>
      </c>
      <c r="G1266" s="43" t="str">
        <f>IF(A1266&lt;&gt;"",IF(A1266&lt;Data!$G$11*0.25,$C$13/$G$32,IF(A1266&gt;Data!$G$11*0.25,$C$13,$C$13*10)),"")</f>
        <v/>
      </c>
      <c r="H1266" s="43" t="str">
        <f>IF(A1266&lt;&gt;"",IF(Data!$G$9="constant",$C$13,IF(Data!$G$9="squeeze",G1266,F1266)),"")</f>
        <v/>
      </c>
      <c r="I1266" s="38" t="str">
        <f ca="1">IF(ISNUMBER(A1266),NORMINV(RAND(),0,IF(AND(Data!$G$9="squeeze",A1266&lt;Data!$G$11*0.25),$H$32,1)*$C$30*$C$13)*($C$14*$C$12),"")</f>
        <v/>
      </c>
      <c r="J1266" s="42" t="str">
        <f ca="1">IFERROR(IF(Data!$C$6="Real",B1266,I1266+J1265+($C$14*$C$12)*(NORMINV(RAND(),$C$15,CHOOSE($G$13,$C$13,F1266,G1266)))),"")</f>
        <v/>
      </c>
      <c r="K1266" s="88" t="str">
        <f>IF(ISNUMBER(A1266), IF($G$16="fixed",$G$17,MIN(H1266*Data!$C$7*$C$16*0.5,$C$17*Data!$C$7))*$C$12,"")</f>
        <v/>
      </c>
      <c r="L1266" s="42" t="str">
        <f t="shared" ca="1" si="584"/>
        <v/>
      </c>
      <c r="M1266" s="44" t="str">
        <f t="shared" ca="1" si="585"/>
        <v/>
      </c>
      <c r="N1266" s="44" t="str">
        <f t="shared" ca="1" si="586"/>
        <v/>
      </c>
      <c r="O1266" s="108" t="str">
        <f t="shared" si="561"/>
        <v/>
      </c>
      <c r="P1266" s="102" t="str">
        <f t="shared" si="562"/>
        <v/>
      </c>
      <c r="Q1266" s="102" t="str">
        <f t="shared" si="563"/>
        <v/>
      </c>
      <c r="R1266" s="120" t="str">
        <f t="shared" si="581"/>
        <v/>
      </c>
      <c r="S1266" s="54" t="str">
        <f t="shared" si="582"/>
        <v/>
      </c>
      <c r="T1266" s="5" t="str">
        <f t="shared" si="564"/>
        <v/>
      </c>
      <c r="U1266" s="152" t="str">
        <f t="shared" si="565"/>
        <v/>
      </c>
      <c r="V1266" s="152" t="str">
        <f t="shared" si="566"/>
        <v/>
      </c>
      <c r="W1266" s="153" t="str">
        <f t="shared" si="567"/>
        <v/>
      </c>
      <c r="X1266" s="153" t="str">
        <f t="shared" si="568"/>
        <v/>
      </c>
      <c r="Y1266" s="153" t="str">
        <f t="shared" si="569"/>
        <v/>
      </c>
      <c r="Z1266" s="153" t="str">
        <f t="shared" si="570"/>
        <v/>
      </c>
      <c r="AA1266" s="152" t="str">
        <f t="shared" si="571"/>
        <v/>
      </c>
      <c r="AB1266" s="152" t="str">
        <f t="shared" si="572"/>
        <v/>
      </c>
      <c r="AC1266" s="154" t="str">
        <f t="shared" si="573"/>
        <v/>
      </c>
      <c r="AD1266" s="154" t="str">
        <f t="shared" si="574"/>
        <v/>
      </c>
      <c r="AE1266" s="3" t="str">
        <f t="shared" si="575"/>
        <v/>
      </c>
      <c r="AF1266" s="3" t="str">
        <f t="shared" si="576"/>
        <v/>
      </c>
      <c r="AG1266" s="3" t="str">
        <f t="shared" si="583"/>
        <v/>
      </c>
      <c r="AH1266" s="4" t="str">
        <f t="shared" si="577"/>
        <v/>
      </c>
      <c r="AI1266" s="75" t="str">
        <f t="shared" si="578"/>
        <v/>
      </c>
      <c r="AJ1266" s="75" t="str">
        <f t="shared" si="579"/>
        <v/>
      </c>
    </row>
    <row r="1267" spans="1:36">
      <c r="A1267" s="41" t="str">
        <f t="shared" si="580"/>
        <v/>
      </c>
      <c r="B1267" s="150" t="str">
        <f>IF(ISNUMBER(A1267),INDEX('MetaTrader Import'!$H$13:$J$5893,TRUNC(((A1267-$A$39+1)-1)/3)+1,MOD((A1267-$A$39+1)-1,3)+1),"")</f>
        <v/>
      </c>
      <c r="C1267" s="43" t="str">
        <f t="shared" si="557"/>
        <v/>
      </c>
      <c r="D1267" s="43" t="str">
        <f t="shared" ca="1" si="558"/>
        <v/>
      </c>
      <c r="E1267" s="43" t="str">
        <f t="shared" si="559"/>
        <v/>
      </c>
      <c r="F1267" s="43" t="str">
        <f t="shared" si="560"/>
        <v/>
      </c>
      <c r="G1267" s="43" t="str">
        <f>IF(A1267&lt;&gt;"",IF(A1267&lt;Data!$G$11*0.25,$C$13/$G$32,IF(A1267&gt;Data!$G$11*0.25,$C$13,$C$13*10)),"")</f>
        <v/>
      </c>
      <c r="H1267" s="43" t="str">
        <f>IF(A1267&lt;&gt;"",IF(Data!$G$9="constant",$C$13,IF(Data!$G$9="squeeze",G1267,F1267)),"")</f>
        <v/>
      </c>
      <c r="I1267" s="38" t="str">
        <f ca="1">IF(ISNUMBER(A1267),NORMINV(RAND(),0,IF(AND(Data!$G$9="squeeze",A1267&lt;Data!$G$11*0.25),$H$32,1)*$C$30*$C$13)*($C$14*$C$12),"")</f>
        <v/>
      </c>
      <c r="J1267" s="42" t="str">
        <f ca="1">IFERROR(IF(Data!$C$6="Real",B1267,I1267+J1266+($C$14*$C$12)*(NORMINV(RAND(),$C$15,CHOOSE($G$13,$C$13,F1267,G1267)))),"")</f>
        <v/>
      </c>
      <c r="K1267" s="88" t="str">
        <f>IF(ISNUMBER(A1267), IF($G$16="fixed",$G$17,MIN(H1267*Data!$C$7*$C$16*0.5,$C$17*Data!$C$7))*$C$12,"")</f>
        <v/>
      </c>
      <c r="L1267" s="42" t="str">
        <f t="shared" ca="1" si="584"/>
        <v/>
      </c>
      <c r="M1267" s="44" t="str">
        <f t="shared" ca="1" si="585"/>
        <v/>
      </c>
      <c r="N1267" s="44" t="str">
        <f t="shared" ca="1" si="586"/>
        <v/>
      </c>
      <c r="O1267" s="108" t="str">
        <f t="shared" si="561"/>
        <v/>
      </c>
      <c r="P1267" s="102" t="str">
        <f t="shared" si="562"/>
        <v/>
      </c>
      <c r="Q1267" s="102" t="str">
        <f t="shared" si="563"/>
        <v/>
      </c>
      <c r="R1267" s="120" t="str">
        <f t="shared" si="581"/>
        <v/>
      </c>
      <c r="S1267" s="54" t="str">
        <f t="shared" si="582"/>
        <v/>
      </c>
      <c r="T1267" s="5" t="str">
        <f t="shared" si="564"/>
        <v/>
      </c>
      <c r="U1267" s="152" t="str">
        <f t="shared" si="565"/>
        <v/>
      </c>
      <c r="V1267" s="152" t="str">
        <f t="shared" si="566"/>
        <v/>
      </c>
      <c r="W1267" s="153" t="str">
        <f t="shared" si="567"/>
        <v/>
      </c>
      <c r="X1267" s="153" t="str">
        <f t="shared" si="568"/>
        <v/>
      </c>
      <c r="Y1267" s="153" t="str">
        <f t="shared" si="569"/>
        <v/>
      </c>
      <c r="Z1267" s="153" t="str">
        <f t="shared" si="570"/>
        <v/>
      </c>
      <c r="AA1267" s="152" t="str">
        <f t="shared" si="571"/>
        <v/>
      </c>
      <c r="AB1267" s="152" t="str">
        <f t="shared" si="572"/>
        <v/>
      </c>
      <c r="AC1267" s="154" t="str">
        <f t="shared" si="573"/>
        <v/>
      </c>
      <c r="AD1267" s="154" t="str">
        <f t="shared" si="574"/>
        <v/>
      </c>
      <c r="AE1267" s="3" t="str">
        <f t="shared" si="575"/>
        <v/>
      </c>
      <c r="AF1267" s="3" t="str">
        <f t="shared" si="576"/>
        <v/>
      </c>
      <c r="AG1267" s="3" t="str">
        <f t="shared" si="583"/>
        <v/>
      </c>
      <c r="AH1267" s="4" t="str">
        <f t="shared" si="577"/>
        <v/>
      </c>
      <c r="AI1267" s="75" t="str">
        <f t="shared" si="578"/>
        <v/>
      </c>
      <c r="AJ1267" s="75" t="str">
        <f t="shared" si="579"/>
        <v/>
      </c>
    </row>
    <row r="1268" spans="1:36">
      <c r="A1268" s="41" t="str">
        <f t="shared" si="580"/>
        <v/>
      </c>
      <c r="B1268" s="150" t="str">
        <f>IF(ISNUMBER(A1268),INDEX('MetaTrader Import'!$H$13:$J$5893,TRUNC(((A1268-$A$39+1)-1)/3)+1,MOD((A1268-$A$39+1)-1,3)+1),"")</f>
        <v/>
      </c>
      <c r="C1268" s="43" t="str">
        <f t="shared" si="557"/>
        <v/>
      </c>
      <c r="D1268" s="43" t="str">
        <f t="shared" ca="1" si="558"/>
        <v/>
      </c>
      <c r="E1268" s="43" t="str">
        <f t="shared" si="559"/>
        <v/>
      </c>
      <c r="F1268" s="43" t="str">
        <f t="shared" si="560"/>
        <v/>
      </c>
      <c r="G1268" s="43" t="str">
        <f>IF(A1268&lt;&gt;"",IF(A1268&lt;Data!$G$11*0.25,$C$13/$G$32,IF(A1268&gt;Data!$G$11*0.25,$C$13,$C$13*10)),"")</f>
        <v/>
      </c>
      <c r="H1268" s="43" t="str">
        <f>IF(A1268&lt;&gt;"",IF(Data!$G$9="constant",$C$13,IF(Data!$G$9="squeeze",G1268,F1268)),"")</f>
        <v/>
      </c>
      <c r="I1268" s="38" t="str">
        <f ca="1">IF(ISNUMBER(A1268),NORMINV(RAND(),0,IF(AND(Data!$G$9="squeeze",A1268&lt;Data!$G$11*0.25),$H$32,1)*$C$30*$C$13)*($C$14*$C$12),"")</f>
        <v/>
      </c>
      <c r="J1268" s="42" t="str">
        <f ca="1">IFERROR(IF(Data!$C$6="Real",B1268,I1268+J1267+($C$14*$C$12)*(NORMINV(RAND(),$C$15,CHOOSE($G$13,$C$13,F1268,G1268)))),"")</f>
        <v/>
      </c>
      <c r="K1268" s="88" t="str">
        <f>IF(ISNUMBER(A1268), IF($G$16="fixed",$G$17,MIN(H1268*Data!$C$7*$C$16*0.5,$C$17*Data!$C$7))*$C$12,"")</f>
        <v/>
      </c>
      <c r="L1268" s="42" t="str">
        <f t="shared" ca="1" si="584"/>
        <v/>
      </c>
      <c r="M1268" s="44" t="str">
        <f t="shared" ca="1" si="585"/>
        <v/>
      </c>
      <c r="N1268" s="44" t="str">
        <f t="shared" ca="1" si="586"/>
        <v/>
      </c>
      <c r="O1268" s="108" t="str">
        <f t="shared" si="561"/>
        <v/>
      </c>
      <c r="P1268" s="102" t="str">
        <f t="shared" si="562"/>
        <v/>
      </c>
      <c r="Q1268" s="102" t="str">
        <f t="shared" si="563"/>
        <v/>
      </c>
      <c r="R1268" s="120" t="str">
        <f t="shared" si="581"/>
        <v/>
      </c>
      <c r="S1268" s="54" t="str">
        <f t="shared" si="582"/>
        <v/>
      </c>
      <c r="T1268" s="5" t="str">
        <f t="shared" si="564"/>
        <v/>
      </c>
      <c r="U1268" s="152" t="str">
        <f t="shared" si="565"/>
        <v/>
      </c>
      <c r="V1268" s="152" t="str">
        <f t="shared" si="566"/>
        <v/>
      </c>
      <c r="W1268" s="153" t="str">
        <f t="shared" si="567"/>
        <v/>
      </c>
      <c r="X1268" s="153" t="str">
        <f t="shared" si="568"/>
        <v/>
      </c>
      <c r="Y1268" s="153" t="str">
        <f t="shared" si="569"/>
        <v/>
      </c>
      <c r="Z1268" s="153" t="str">
        <f t="shared" si="570"/>
        <v/>
      </c>
      <c r="AA1268" s="152" t="str">
        <f t="shared" si="571"/>
        <v/>
      </c>
      <c r="AB1268" s="152" t="str">
        <f t="shared" si="572"/>
        <v/>
      </c>
      <c r="AC1268" s="154" t="str">
        <f t="shared" si="573"/>
        <v/>
      </c>
      <c r="AD1268" s="154" t="str">
        <f t="shared" si="574"/>
        <v/>
      </c>
      <c r="AE1268" s="3" t="str">
        <f t="shared" si="575"/>
        <v/>
      </c>
      <c r="AF1268" s="3" t="str">
        <f t="shared" si="576"/>
        <v/>
      </c>
      <c r="AG1268" s="3" t="str">
        <f t="shared" si="583"/>
        <v/>
      </c>
      <c r="AH1268" s="4" t="str">
        <f t="shared" si="577"/>
        <v/>
      </c>
      <c r="AI1268" s="75" t="str">
        <f t="shared" si="578"/>
        <v/>
      </c>
      <c r="AJ1268" s="75" t="str">
        <f t="shared" si="579"/>
        <v/>
      </c>
    </row>
    <row r="1269" spans="1:36">
      <c r="A1269" s="41" t="str">
        <f t="shared" si="580"/>
        <v/>
      </c>
      <c r="B1269" s="150" t="str">
        <f>IF(ISNUMBER(A1269),INDEX('MetaTrader Import'!$H$13:$J$5893,TRUNC(((A1269-$A$39+1)-1)/3)+1,MOD((A1269-$A$39+1)-1,3)+1),"")</f>
        <v/>
      </c>
      <c r="C1269" s="43" t="str">
        <f t="shared" si="557"/>
        <v/>
      </c>
      <c r="D1269" s="43" t="str">
        <f t="shared" ca="1" si="558"/>
        <v/>
      </c>
      <c r="E1269" s="43" t="str">
        <f t="shared" si="559"/>
        <v/>
      </c>
      <c r="F1269" s="43" t="str">
        <f t="shared" si="560"/>
        <v/>
      </c>
      <c r="G1269" s="43" t="str">
        <f>IF(A1269&lt;&gt;"",IF(A1269&lt;Data!$G$11*0.25,$C$13/$G$32,IF(A1269&gt;Data!$G$11*0.25,$C$13,$C$13*10)),"")</f>
        <v/>
      </c>
      <c r="H1269" s="43" t="str">
        <f>IF(A1269&lt;&gt;"",IF(Data!$G$9="constant",$C$13,IF(Data!$G$9="squeeze",G1269,F1269)),"")</f>
        <v/>
      </c>
      <c r="I1269" s="38" t="str">
        <f ca="1">IF(ISNUMBER(A1269),NORMINV(RAND(),0,IF(AND(Data!$G$9="squeeze",A1269&lt;Data!$G$11*0.25),$H$32,1)*$C$30*$C$13)*($C$14*$C$12),"")</f>
        <v/>
      </c>
      <c r="J1269" s="42" t="str">
        <f ca="1">IFERROR(IF(Data!$C$6="Real",B1269,I1269+J1268+($C$14*$C$12)*(NORMINV(RAND(),$C$15,CHOOSE($G$13,$C$13,F1269,G1269)))),"")</f>
        <v/>
      </c>
      <c r="K1269" s="88" t="str">
        <f>IF(ISNUMBER(A1269), IF($G$16="fixed",$G$17,MIN(H1269*Data!$C$7*$C$16*0.5,$C$17*Data!$C$7))*$C$12,"")</f>
        <v/>
      </c>
      <c r="L1269" s="42" t="str">
        <f t="shared" ca="1" si="584"/>
        <v/>
      </c>
      <c r="M1269" s="44" t="str">
        <f t="shared" ca="1" si="585"/>
        <v/>
      </c>
      <c r="N1269" s="44" t="str">
        <f t="shared" ca="1" si="586"/>
        <v/>
      </c>
      <c r="O1269" s="108" t="str">
        <f t="shared" si="561"/>
        <v/>
      </c>
      <c r="P1269" s="102" t="str">
        <f t="shared" si="562"/>
        <v/>
      </c>
      <c r="Q1269" s="102" t="str">
        <f t="shared" si="563"/>
        <v/>
      </c>
      <c r="R1269" s="120" t="str">
        <f t="shared" si="581"/>
        <v/>
      </c>
      <c r="S1269" s="54" t="str">
        <f t="shared" si="582"/>
        <v/>
      </c>
      <c r="T1269" s="5" t="str">
        <f t="shared" si="564"/>
        <v/>
      </c>
      <c r="U1269" s="152" t="str">
        <f t="shared" si="565"/>
        <v/>
      </c>
      <c r="V1269" s="152" t="str">
        <f t="shared" si="566"/>
        <v/>
      </c>
      <c r="W1269" s="153" t="str">
        <f t="shared" si="567"/>
        <v/>
      </c>
      <c r="X1269" s="153" t="str">
        <f t="shared" si="568"/>
        <v/>
      </c>
      <c r="Y1269" s="153" t="str">
        <f t="shared" si="569"/>
        <v/>
      </c>
      <c r="Z1269" s="153" t="str">
        <f t="shared" si="570"/>
        <v/>
      </c>
      <c r="AA1269" s="152" t="str">
        <f t="shared" si="571"/>
        <v/>
      </c>
      <c r="AB1269" s="152" t="str">
        <f t="shared" si="572"/>
        <v/>
      </c>
      <c r="AC1269" s="154" t="str">
        <f t="shared" si="573"/>
        <v/>
      </c>
      <c r="AD1269" s="154" t="str">
        <f t="shared" si="574"/>
        <v/>
      </c>
      <c r="AE1269" s="3" t="str">
        <f t="shared" si="575"/>
        <v/>
      </c>
      <c r="AF1269" s="3" t="str">
        <f t="shared" si="576"/>
        <v/>
      </c>
      <c r="AG1269" s="3" t="str">
        <f t="shared" si="583"/>
        <v/>
      </c>
      <c r="AH1269" s="4" t="str">
        <f t="shared" si="577"/>
        <v/>
      </c>
      <c r="AI1269" s="75" t="str">
        <f t="shared" si="578"/>
        <v/>
      </c>
      <c r="AJ1269" s="75" t="str">
        <f t="shared" si="579"/>
        <v/>
      </c>
    </row>
    <row r="1270" spans="1:36">
      <c r="A1270" s="41" t="str">
        <f t="shared" si="580"/>
        <v/>
      </c>
      <c r="B1270" s="150" t="str">
        <f>IF(ISNUMBER(A1270),INDEX('MetaTrader Import'!$H$13:$J$5893,TRUNC(((A1270-$A$39+1)-1)/3)+1,MOD((A1270-$A$39+1)-1,3)+1),"")</f>
        <v/>
      </c>
      <c r="C1270" s="43" t="str">
        <f t="shared" si="557"/>
        <v/>
      </c>
      <c r="D1270" s="43" t="str">
        <f t="shared" ca="1" si="558"/>
        <v/>
      </c>
      <c r="E1270" s="43" t="str">
        <f t="shared" si="559"/>
        <v/>
      </c>
      <c r="F1270" s="43" t="str">
        <f t="shared" si="560"/>
        <v/>
      </c>
      <c r="G1270" s="43" t="str">
        <f>IF(A1270&lt;&gt;"",IF(A1270&lt;Data!$G$11*0.25,$C$13/$G$32,IF(A1270&gt;Data!$G$11*0.25,$C$13,$C$13*10)),"")</f>
        <v/>
      </c>
      <c r="H1270" s="43" t="str">
        <f>IF(A1270&lt;&gt;"",IF(Data!$G$9="constant",$C$13,IF(Data!$G$9="squeeze",G1270,F1270)),"")</f>
        <v/>
      </c>
      <c r="I1270" s="38" t="str">
        <f ca="1">IF(ISNUMBER(A1270),NORMINV(RAND(),0,IF(AND(Data!$G$9="squeeze",A1270&lt;Data!$G$11*0.25),$H$32,1)*$C$30*$C$13)*($C$14*$C$12),"")</f>
        <v/>
      </c>
      <c r="J1270" s="42" t="str">
        <f ca="1">IFERROR(IF(Data!$C$6="Real",B1270,I1270+J1269+($C$14*$C$12)*(NORMINV(RAND(),$C$15,CHOOSE($G$13,$C$13,F1270,G1270)))),"")</f>
        <v/>
      </c>
      <c r="K1270" s="88" t="str">
        <f>IF(ISNUMBER(A1270), IF($G$16="fixed",$G$17,MIN(H1270*Data!$C$7*$C$16*0.5,$C$17*Data!$C$7))*$C$12,"")</f>
        <v/>
      </c>
      <c r="L1270" s="42" t="str">
        <f t="shared" ca="1" si="584"/>
        <v/>
      </c>
      <c r="M1270" s="44" t="str">
        <f t="shared" ca="1" si="585"/>
        <v/>
      </c>
      <c r="N1270" s="44" t="str">
        <f t="shared" ca="1" si="586"/>
        <v/>
      </c>
      <c r="O1270" s="108" t="str">
        <f t="shared" si="561"/>
        <v/>
      </c>
      <c r="P1270" s="102" t="str">
        <f t="shared" si="562"/>
        <v/>
      </c>
      <c r="Q1270" s="102" t="str">
        <f t="shared" si="563"/>
        <v/>
      </c>
      <c r="R1270" s="120" t="str">
        <f t="shared" si="581"/>
        <v/>
      </c>
      <c r="S1270" s="54" t="str">
        <f t="shared" si="582"/>
        <v/>
      </c>
      <c r="T1270" s="5" t="str">
        <f t="shared" si="564"/>
        <v/>
      </c>
      <c r="U1270" s="152" t="str">
        <f t="shared" si="565"/>
        <v/>
      </c>
      <c r="V1270" s="152" t="str">
        <f t="shared" si="566"/>
        <v/>
      </c>
      <c r="W1270" s="153" t="str">
        <f t="shared" si="567"/>
        <v/>
      </c>
      <c r="X1270" s="153" t="str">
        <f t="shared" si="568"/>
        <v/>
      </c>
      <c r="Y1270" s="153" t="str">
        <f t="shared" si="569"/>
        <v/>
      </c>
      <c r="Z1270" s="153" t="str">
        <f t="shared" si="570"/>
        <v/>
      </c>
      <c r="AA1270" s="152" t="str">
        <f t="shared" si="571"/>
        <v/>
      </c>
      <c r="AB1270" s="152" t="str">
        <f t="shared" si="572"/>
        <v/>
      </c>
      <c r="AC1270" s="154" t="str">
        <f t="shared" si="573"/>
        <v/>
      </c>
      <c r="AD1270" s="154" t="str">
        <f t="shared" si="574"/>
        <v/>
      </c>
      <c r="AE1270" s="3" t="str">
        <f t="shared" si="575"/>
        <v/>
      </c>
      <c r="AF1270" s="3" t="str">
        <f t="shared" si="576"/>
        <v/>
      </c>
      <c r="AG1270" s="3" t="str">
        <f t="shared" si="583"/>
        <v/>
      </c>
      <c r="AH1270" s="4" t="str">
        <f t="shared" si="577"/>
        <v/>
      </c>
      <c r="AI1270" s="75" t="str">
        <f t="shared" si="578"/>
        <v/>
      </c>
      <c r="AJ1270" s="75" t="str">
        <f t="shared" si="579"/>
        <v/>
      </c>
    </row>
    <row r="1271" spans="1:36">
      <c r="A1271" s="41" t="str">
        <f t="shared" si="580"/>
        <v/>
      </c>
      <c r="B1271" s="150" t="str">
        <f>IF(ISNUMBER(A1271),INDEX('MetaTrader Import'!$H$13:$J$5893,TRUNC(((A1271-$A$39+1)-1)/3)+1,MOD((A1271-$A$39+1)-1,3)+1),"")</f>
        <v/>
      </c>
      <c r="C1271" s="43" t="str">
        <f t="shared" si="557"/>
        <v/>
      </c>
      <c r="D1271" s="43" t="str">
        <f t="shared" ca="1" si="558"/>
        <v/>
      </c>
      <c r="E1271" s="43" t="str">
        <f t="shared" si="559"/>
        <v/>
      </c>
      <c r="F1271" s="43" t="str">
        <f t="shared" si="560"/>
        <v/>
      </c>
      <c r="G1271" s="43" t="str">
        <f>IF(A1271&lt;&gt;"",IF(A1271&lt;Data!$G$11*0.25,$C$13/$G$32,IF(A1271&gt;Data!$G$11*0.25,$C$13,$C$13*10)),"")</f>
        <v/>
      </c>
      <c r="H1271" s="43" t="str">
        <f>IF(A1271&lt;&gt;"",IF(Data!$G$9="constant",$C$13,IF(Data!$G$9="squeeze",G1271,F1271)),"")</f>
        <v/>
      </c>
      <c r="I1271" s="38" t="str">
        <f ca="1">IF(ISNUMBER(A1271),NORMINV(RAND(),0,IF(AND(Data!$G$9="squeeze",A1271&lt;Data!$G$11*0.25),$H$32,1)*$C$30*$C$13)*($C$14*$C$12),"")</f>
        <v/>
      </c>
      <c r="J1271" s="42" t="str">
        <f ca="1">IFERROR(IF(Data!$C$6="Real",B1271,I1271+J1270+($C$14*$C$12)*(NORMINV(RAND(),$C$15,CHOOSE($G$13,$C$13,F1271,G1271)))),"")</f>
        <v/>
      </c>
      <c r="K1271" s="88" t="str">
        <f>IF(ISNUMBER(A1271), IF($G$16="fixed",$G$17,MIN(H1271*Data!$C$7*$C$16*0.5,$C$17*Data!$C$7))*$C$12,"")</f>
        <v/>
      </c>
      <c r="L1271" s="42" t="str">
        <f t="shared" ca="1" si="584"/>
        <v/>
      </c>
      <c r="M1271" s="44" t="str">
        <f t="shared" ca="1" si="585"/>
        <v/>
      </c>
      <c r="N1271" s="44" t="str">
        <f t="shared" ca="1" si="586"/>
        <v/>
      </c>
      <c r="O1271" s="108" t="str">
        <f t="shared" si="561"/>
        <v/>
      </c>
      <c r="P1271" s="102" t="str">
        <f t="shared" si="562"/>
        <v/>
      </c>
      <c r="Q1271" s="102" t="str">
        <f t="shared" si="563"/>
        <v/>
      </c>
      <c r="R1271" s="120" t="str">
        <f t="shared" si="581"/>
        <v/>
      </c>
      <c r="S1271" s="54" t="str">
        <f t="shared" si="582"/>
        <v/>
      </c>
      <c r="T1271" s="5" t="str">
        <f t="shared" si="564"/>
        <v/>
      </c>
      <c r="U1271" s="152" t="str">
        <f t="shared" si="565"/>
        <v/>
      </c>
      <c r="V1271" s="152" t="str">
        <f t="shared" si="566"/>
        <v/>
      </c>
      <c r="W1271" s="153" t="str">
        <f t="shared" si="567"/>
        <v/>
      </c>
      <c r="X1271" s="153" t="str">
        <f t="shared" si="568"/>
        <v/>
      </c>
      <c r="Y1271" s="153" t="str">
        <f t="shared" si="569"/>
        <v/>
      </c>
      <c r="Z1271" s="153" t="str">
        <f t="shared" si="570"/>
        <v/>
      </c>
      <c r="AA1271" s="152" t="str">
        <f t="shared" si="571"/>
        <v/>
      </c>
      <c r="AB1271" s="152" t="str">
        <f t="shared" si="572"/>
        <v/>
      </c>
      <c r="AC1271" s="154" t="str">
        <f t="shared" si="573"/>
        <v/>
      </c>
      <c r="AD1271" s="154" t="str">
        <f t="shared" si="574"/>
        <v/>
      </c>
      <c r="AE1271" s="3" t="str">
        <f t="shared" si="575"/>
        <v/>
      </c>
      <c r="AF1271" s="3" t="str">
        <f t="shared" si="576"/>
        <v/>
      </c>
      <c r="AG1271" s="3" t="str">
        <f t="shared" si="583"/>
        <v/>
      </c>
      <c r="AH1271" s="4" t="str">
        <f t="shared" si="577"/>
        <v/>
      </c>
      <c r="AI1271" s="75" t="str">
        <f t="shared" si="578"/>
        <v/>
      </c>
      <c r="AJ1271" s="75" t="str">
        <f t="shared" si="579"/>
        <v/>
      </c>
    </row>
    <row r="1272" spans="1:36">
      <c r="A1272" s="41" t="str">
        <f t="shared" si="580"/>
        <v/>
      </c>
      <c r="B1272" s="150" t="str">
        <f>IF(ISNUMBER(A1272),INDEX('MetaTrader Import'!$H$13:$J$5893,TRUNC(((A1272-$A$39+1)-1)/3)+1,MOD((A1272-$A$39+1)-1,3)+1),"")</f>
        <v/>
      </c>
      <c r="C1272" s="43" t="str">
        <f t="shared" si="557"/>
        <v/>
      </c>
      <c r="D1272" s="43" t="str">
        <f t="shared" ca="1" si="558"/>
        <v/>
      </c>
      <c r="E1272" s="43" t="str">
        <f t="shared" si="559"/>
        <v/>
      </c>
      <c r="F1272" s="43" t="str">
        <f t="shared" si="560"/>
        <v/>
      </c>
      <c r="G1272" s="43" t="str">
        <f>IF(A1272&lt;&gt;"",IF(A1272&lt;Data!$G$11*0.25,$C$13/$G$32,IF(A1272&gt;Data!$G$11*0.25,$C$13,$C$13*10)),"")</f>
        <v/>
      </c>
      <c r="H1272" s="43" t="str">
        <f>IF(A1272&lt;&gt;"",IF(Data!$G$9="constant",$C$13,IF(Data!$G$9="squeeze",G1272,F1272)),"")</f>
        <v/>
      </c>
      <c r="I1272" s="38" t="str">
        <f ca="1">IF(ISNUMBER(A1272),NORMINV(RAND(),0,IF(AND(Data!$G$9="squeeze",A1272&lt;Data!$G$11*0.25),$H$32,1)*$C$30*$C$13)*($C$14*$C$12),"")</f>
        <v/>
      </c>
      <c r="J1272" s="42" t="str">
        <f ca="1">IFERROR(IF(Data!$C$6="Real",B1272,I1272+J1271+($C$14*$C$12)*(NORMINV(RAND(),$C$15,CHOOSE($G$13,$C$13,F1272,G1272)))),"")</f>
        <v/>
      </c>
      <c r="K1272" s="88" t="str">
        <f>IF(ISNUMBER(A1272), IF($G$16="fixed",$G$17,MIN(H1272*Data!$C$7*$C$16*0.5,$C$17*Data!$C$7))*$C$12,"")</f>
        <v/>
      </c>
      <c r="L1272" s="42" t="str">
        <f t="shared" ca="1" si="584"/>
        <v/>
      </c>
      <c r="M1272" s="44" t="str">
        <f t="shared" ca="1" si="585"/>
        <v/>
      </c>
      <c r="N1272" s="44" t="str">
        <f t="shared" ca="1" si="586"/>
        <v/>
      </c>
      <c r="O1272" s="108" t="str">
        <f t="shared" si="561"/>
        <v/>
      </c>
      <c r="P1272" s="102" t="str">
        <f t="shared" si="562"/>
        <v/>
      </c>
      <c r="Q1272" s="102" t="str">
        <f t="shared" si="563"/>
        <v/>
      </c>
      <c r="R1272" s="120" t="str">
        <f t="shared" si="581"/>
        <v/>
      </c>
      <c r="S1272" s="54" t="str">
        <f t="shared" si="582"/>
        <v/>
      </c>
      <c r="T1272" s="5" t="str">
        <f t="shared" si="564"/>
        <v/>
      </c>
      <c r="U1272" s="152" t="str">
        <f t="shared" si="565"/>
        <v/>
      </c>
      <c r="V1272" s="152" t="str">
        <f t="shared" si="566"/>
        <v/>
      </c>
      <c r="W1272" s="153" t="str">
        <f t="shared" si="567"/>
        <v/>
      </c>
      <c r="X1272" s="153" t="str">
        <f t="shared" si="568"/>
        <v/>
      </c>
      <c r="Y1272" s="153" t="str">
        <f t="shared" si="569"/>
        <v/>
      </c>
      <c r="Z1272" s="153" t="str">
        <f t="shared" si="570"/>
        <v/>
      </c>
      <c r="AA1272" s="152" t="str">
        <f t="shared" si="571"/>
        <v/>
      </c>
      <c r="AB1272" s="152" t="str">
        <f t="shared" si="572"/>
        <v/>
      </c>
      <c r="AC1272" s="154" t="str">
        <f t="shared" si="573"/>
        <v/>
      </c>
      <c r="AD1272" s="154" t="str">
        <f t="shared" si="574"/>
        <v/>
      </c>
      <c r="AE1272" s="3" t="str">
        <f t="shared" si="575"/>
        <v/>
      </c>
      <c r="AF1272" s="3" t="str">
        <f t="shared" si="576"/>
        <v/>
      </c>
      <c r="AG1272" s="3" t="str">
        <f t="shared" si="583"/>
        <v/>
      </c>
      <c r="AH1272" s="4" t="str">
        <f t="shared" si="577"/>
        <v/>
      </c>
      <c r="AI1272" s="75" t="str">
        <f t="shared" si="578"/>
        <v/>
      </c>
      <c r="AJ1272" s="75" t="str">
        <f t="shared" si="579"/>
        <v/>
      </c>
    </row>
    <row r="1273" spans="1:36">
      <c r="A1273" s="41" t="str">
        <f t="shared" si="580"/>
        <v/>
      </c>
      <c r="B1273" s="150" t="str">
        <f>IF(ISNUMBER(A1273),INDEX('MetaTrader Import'!$H$13:$J$5893,TRUNC(((A1273-$A$39+1)-1)/3)+1,MOD((A1273-$A$39+1)-1,3)+1),"")</f>
        <v/>
      </c>
      <c r="C1273" s="43" t="str">
        <f t="shared" si="557"/>
        <v/>
      </c>
      <c r="D1273" s="43" t="str">
        <f t="shared" ca="1" si="558"/>
        <v/>
      </c>
      <c r="E1273" s="43" t="str">
        <f t="shared" si="559"/>
        <v/>
      </c>
      <c r="F1273" s="43" t="str">
        <f t="shared" si="560"/>
        <v/>
      </c>
      <c r="G1273" s="43" t="str">
        <f>IF(A1273&lt;&gt;"",IF(A1273&lt;Data!$G$11*0.25,$C$13/$G$32,IF(A1273&gt;Data!$G$11*0.25,$C$13,$C$13*10)),"")</f>
        <v/>
      </c>
      <c r="H1273" s="43" t="str">
        <f>IF(A1273&lt;&gt;"",IF(Data!$G$9="constant",$C$13,IF(Data!$G$9="squeeze",G1273,F1273)),"")</f>
        <v/>
      </c>
      <c r="I1273" s="38" t="str">
        <f ca="1">IF(ISNUMBER(A1273),NORMINV(RAND(),0,IF(AND(Data!$G$9="squeeze",A1273&lt;Data!$G$11*0.25),$H$32,1)*$C$30*$C$13)*($C$14*$C$12),"")</f>
        <v/>
      </c>
      <c r="J1273" s="42" t="str">
        <f ca="1">IFERROR(IF(Data!$C$6="Real",B1273,I1273+J1272+($C$14*$C$12)*(NORMINV(RAND(),$C$15,CHOOSE($G$13,$C$13,F1273,G1273)))),"")</f>
        <v/>
      </c>
      <c r="K1273" s="88" t="str">
        <f>IF(ISNUMBER(A1273), IF($G$16="fixed",$G$17,MIN(H1273*Data!$C$7*$C$16*0.5,$C$17*Data!$C$7))*$C$12,"")</f>
        <v/>
      </c>
      <c r="L1273" s="42" t="str">
        <f t="shared" ca="1" si="584"/>
        <v/>
      </c>
      <c r="M1273" s="44" t="str">
        <f t="shared" ca="1" si="585"/>
        <v/>
      </c>
      <c r="N1273" s="44" t="str">
        <f t="shared" ca="1" si="586"/>
        <v/>
      </c>
      <c r="O1273" s="108" t="str">
        <f t="shared" si="561"/>
        <v/>
      </c>
      <c r="P1273" s="102" t="str">
        <f t="shared" si="562"/>
        <v/>
      </c>
      <c r="Q1273" s="102" t="str">
        <f t="shared" si="563"/>
        <v/>
      </c>
      <c r="R1273" s="120" t="str">
        <f t="shared" si="581"/>
        <v/>
      </c>
      <c r="S1273" s="54" t="str">
        <f t="shared" si="582"/>
        <v/>
      </c>
      <c r="T1273" s="5" t="str">
        <f t="shared" si="564"/>
        <v/>
      </c>
      <c r="U1273" s="152" t="str">
        <f t="shared" si="565"/>
        <v/>
      </c>
      <c r="V1273" s="152" t="str">
        <f t="shared" si="566"/>
        <v/>
      </c>
      <c r="W1273" s="153" t="str">
        <f t="shared" si="567"/>
        <v/>
      </c>
      <c r="X1273" s="153" t="str">
        <f t="shared" si="568"/>
        <v/>
      </c>
      <c r="Y1273" s="153" t="str">
        <f t="shared" si="569"/>
        <v/>
      </c>
      <c r="Z1273" s="153" t="str">
        <f t="shared" si="570"/>
        <v/>
      </c>
      <c r="AA1273" s="152" t="str">
        <f t="shared" si="571"/>
        <v/>
      </c>
      <c r="AB1273" s="152" t="str">
        <f t="shared" si="572"/>
        <v/>
      </c>
      <c r="AC1273" s="154" t="str">
        <f t="shared" si="573"/>
        <v/>
      </c>
      <c r="AD1273" s="154" t="str">
        <f t="shared" si="574"/>
        <v/>
      </c>
      <c r="AE1273" s="3" t="str">
        <f t="shared" si="575"/>
        <v/>
      </c>
      <c r="AF1273" s="3" t="str">
        <f t="shared" si="576"/>
        <v/>
      </c>
      <c r="AG1273" s="3" t="str">
        <f t="shared" si="583"/>
        <v/>
      </c>
      <c r="AH1273" s="4" t="str">
        <f t="shared" si="577"/>
        <v/>
      </c>
      <c r="AI1273" s="75" t="str">
        <f t="shared" si="578"/>
        <v/>
      </c>
      <c r="AJ1273" s="75" t="str">
        <f t="shared" si="579"/>
        <v/>
      </c>
    </row>
    <row r="1274" spans="1:36">
      <c r="A1274" s="41" t="str">
        <f t="shared" si="580"/>
        <v/>
      </c>
      <c r="B1274" s="150" t="str">
        <f>IF(ISNUMBER(A1274),INDEX('MetaTrader Import'!$H$13:$J$5893,TRUNC(((A1274-$A$39+1)-1)/3)+1,MOD((A1274-$A$39+1)-1,3)+1),"")</f>
        <v/>
      </c>
      <c r="C1274" s="43" t="str">
        <f t="shared" si="557"/>
        <v/>
      </c>
      <c r="D1274" s="43" t="str">
        <f t="shared" ca="1" si="558"/>
        <v/>
      </c>
      <c r="E1274" s="43" t="str">
        <f t="shared" si="559"/>
        <v/>
      </c>
      <c r="F1274" s="43" t="str">
        <f t="shared" si="560"/>
        <v/>
      </c>
      <c r="G1274" s="43" t="str">
        <f>IF(A1274&lt;&gt;"",IF(A1274&lt;Data!$G$11*0.25,$C$13/$G$32,IF(A1274&gt;Data!$G$11*0.25,$C$13,$C$13*10)),"")</f>
        <v/>
      </c>
      <c r="H1274" s="43" t="str">
        <f>IF(A1274&lt;&gt;"",IF(Data!$G$9="constant",$C$13,IF(Data!$G$9="squeeze",G1274,F1274)),"")</f>
        <v/>
      </c>
      <c r="I1274" s="38" t="str">
        <f ca="1">IF(ISNUMBER(A1274),NORMINV(RAND(),0,IF(AND(Data!$G$9="squeeze",A1274&lt;Data!$G$11*0.25),$H$32,1)*$C$30*$C$13)*($C$14*$C$12),"")</f>
        <v/>
      </c>
      <c r="J1274" s="42" t="str">
        <f ca="1">IFERROR(IF(Data!$C$6="Real",B1274,I1274+J1273+($C$14*$C$12)*(NORMINV(RAND(),$C$15,CHOOSE($G$13,$C$13,F1274,G1274)))),"")</f>
        <v/>
      </c>
      <c r="K1274" s="88" t="str">
        <f>IF(ISNUMBER(A1274), IF($G$16="fixed",$G$17,MIN(H1274*Data!$C$7*$C$16*0.5,$C$17*Data!$C$7))*$C$12,"")</f>
        <v/>
      </c>
      <c r="L1274" s="42" t="str">
        <f t="shared" ca="1" si="584"/>
        <v/>
      </c>
      <c r="M1274" s="44" t="str">
        <f t="shared" ca="1" si="585"/>
        <v/>
      </c>
      <c r="N1274" s="44" t="str">
        <f t="shared" ca="1" si="586"/>
        <v/>
      </c>
      <c r="O1274" s="108" t="str">
        <f t="shared" si="561"/>
        <v/>
      </c>
      <c r="P1274" s="102" t="str">
        <f t="shared" si="562"/>
        <v/>
      </c>
      <c r="Q1274" s="102" t="str">
        <f t="shared" si="563"/>
        <v/>
      </c>
      <c r="R1274" s="120" t="str">
        <f t="shared" si="581"/>
        <v/>
      </c>
      <c r="S1274" s="54" t="str">
        <f t="shared" si="582"/>
        <v/>
      </c>
      <c r="T1274" s="5" t="str">
        <f t="shared" si="564"/>
        <v/>
      </c>
      <c r="U1274" s="152" t="str">
        <f t="shared" si="565"/>
        <v/>
      </c>
      <c r="V1274" s="152" t="str">
        <f t="shared" si="566"/>
        <v/>
      </c>
      <c r="W1274" s="153" t="str">
        <f t="shared" si="567"/>
        <v/>
      </c>
      <c r="X1274" s="153" t="str">
        <f t="shared" si="568"/>
        <v/>
      </c>
      <c r="Y1274" s="153" t="str">
        <f t="shared" si="569"/>
        <v/>
      </c>
      <c r="Z1274" s="153" t="str">
        <f t="shared" si="570"/>
        <v/>
      </c>
      <c r="AA1274" s="152" t="str">
        <f t="shared" si="571"/>
        <v/>
      </c>
      <c r="AB1274" s="152" t="str">
        <f t="shared" si="572"/>
        <v/>
      </c>
      <c r="AC1274" s="154" t="str">
        <f t="shared" si="573"/>
        <v/>
      </c>
      <c r="AD1274" s="154" t="str">
        <f t="shared" si="574"/>
        <v/>
      </c>
      <c r="AE1274" s="3" t="str">
        <f t="shared" si="575"/>
        <v/>
      </c>
      <c r="AF1274" s="3" t="str">
        <f t="shared" si="576"/>
        <v/>
      </c>
      <c r="AG1274" s="3" t="str">
        <f t="shared" si="583"/>
        <v/>
      </c>
      <c r="AH1274" s="4" t="str">
        <f t="shared" si="577"/>
        <v/>
      </c>
      <c r="AI1274" s="75" t="str">
        <f t="shared" si="578"/>
        <v/>
      </c>
      <c r="AJ1274" s="75" t="str">
        <f t="shared" si="579"/>
        <v/>
      </c>
    </row>
    <row r="1275" spans="1:36">
      <c r="A1275" s="41" t="str">
        <f t="shared" si="580"/>
        <v/>
      </c>
      <c r="B1275" s="150" t="str">
        <f>IF(ISNUMBER(A1275),INDEX('MetaTrader Import'!$H$13:$J$5893,TRUNC(((A1275-$A$39+1)-1)/3)+1,MOD((A1275-$A$39+1)-1,3)+1),"")</f>
        <v/>
      </c>
      <c r="C1275" s="43" t="str">
        <f t="shared" si="557"/>
        <v/>
      </c>
      <c r="D1275" s="43" t="str">
        <f t="shared" ca="1" si="558"/>
        <v/>
      </c>
      <c r="E1275" s="43" t="str">
        <f t="shared" si="559"/>
        <v/>
      </c>
      <c r="F1275" s="43" t="str">
        <f t="shared" si="560"/>
        <v/>
      </c>
      <c r="G1275" s="43" t="str">
        <f>IF(A1275&lt;&gt;"",IF(A1275&lt;Data!$G$11*0.25,$C$13/$G$32,IF(A1275&gt;Data!$G$11*0.25,$C$13,$C$13*10)),"")</f>
        <v/>
      </c>
      <c r="H1275" s="43" t="str">
        <f>IF(A1275&lt;&gt;"",IF(Data!$G$9="constant",$C$13,IF(Data!$G$9="squeeze",G1275,F1275)),"")</f>
        <v/>
      </c>
      <c r="I1275" s="38" t="str">
        <f ca="1">IF(ISNUMBER(A1275),NORMINV(RAND(),0,IF(AND(Data!$G$9="squeeze",A1275&lt;Data!$G$11*0.25),$H$32,1)*$C$30*$C$13)*($C$14*$C$12),"")</f>
        <v/>
      </c>
      <c r="J1275" s="42" t="str">
        <f ca="1">IFERROR(IF(Data!$C$6="Real",B1275,I1275+J1274+($C$14*$C$12)*(NORMINV(RAND(),$C$15,CHOOSE($G$13,$C$13,F1275,G1275)))),"")</f>
        <v/>
      </c>
      <c r="K1275" s="88" t="str">
        <f>IF(ISNUMBER(A1275), IF($G$16="fixed",$G$17,MIN(H1275*Data!$C$7*$C$16*0.5,$C$17*Data!$C$7))*$C$12,"")</f>
        <v/>
      </c>
      <c r="L1275" s="42" t="str">
        <f t="shared" ca="1" si="584"/>
        <v/>
      </c>
      <c r="M1275" s="44" t="str">
        <f t="shared" ca="1" si="585"/>
        <v/>
      </c>
      <c r="N1275" s="44" t="str">
        <f t="shared" ca="1" si="586"/>
        <v/>
      </c>
      <c r="O1275" s="108" t="str">
        <f t="shared" si="561"/>
        <v/>
      </c>
      <c r="P1275" s="102" t="str">
        <f t="shared" si="562"/>
        <v/>
      </c>
      <c r="Q1275" s="102" t="str">
        <f t="shared" si="563"/>
        <v/>
      </c>
      <c r="R1275" s="120" t="str">
        <f t="shared" si="581"/>
        <v/>
      </c>
      <c r="S1275" s="54" t="str">
        <f t="shared" si="582"/>
        <v/>
      </c>
      <c r="T1275" s="5" t="str">
        <f t="shared" si="564"/>
        <v/>
      </c>
      <c r="U1275" s="152" t="str">
        <f t="shared" si="565"/>
        <v/>
      </c>
      <c r="V1275" s="152" t="str">
        <f t="shared" si="566"/>
        <v/>
      </c>
      <c r="W1275" s="153" t="str">
        <f t="shared" si="567"/>
        <v/>
      </c>
      <c r="X1275" s="153" t="str">
        <f t="shared" si="568"/>
        <v/>
      </c>
      <c r="Y1275" s="153" t="str">
        <f t="shared" si="569"/>
        <v/>
      </c>
      <c r="Z1275" s="153" t="str">
        <f t="shared" si="570"/>
        <v/>
      </c>
      <c r="AA1275" s="152" t="str">
        <f t="shared" si="571"/>
        <v/>
      </c>
      <c r="AB1275" s="152" t="str">
        <f t="shared" si="572"/>
        <v/>
      </c>
      <c r="AC1275" s="154" t="str">
        <f t="shared" si="573"/>
        <v/>
      </c>
      <c r="AD1275" s="154" t="str">
        <f t="shared" si="574"/>
        <v/>
      </c>
      <c r="AE1275" s="3" t="str">
        <f t="shared" si="575"/>
        <v/>
      </c>
      <c r="AF1275" s="3" t="str">
        <f t="shared" si="576"/>
        <v/>
      </c>
      <c r="AG1275" s="3" t="str">
        <f t="shared" si="583"/>
        <v/>
      </c>
      <c r="AH1275" s="4" t="str">
        <f t="shared" si="577"/>
        <v/>
      </c>
      <c r="AI1275" s="75" t="str">
        <f t="shared" si="578"/>
        <v/>
      </c>
      <c r="AJ1275" s="75" t="str">
        <f t="shared" si="579"/>
        <v/>
      </c>
    </row>
    <row r="1276" spans="1:36">
      <c r="A1276" s="41" t="str">
        <f t="shared" si="580"/>
        <v/>
      </c>
      <c r="B1276" s="150" t="str">
        <f>IF(ISNUMBER(A1276),INDEX('MetaTrader Import'!$H$13:$J$5893,TRUNC(((A1276-$A$39+1)-1)/3)+1,MOD((A1276-$A$39+1)-1,3)+1),"")</f>
        <v/>
      </c>
      <c r="C1276" s="43" t="str">
        <f t="shared" si="557"/>
        <v/>
      </c>
      <c r="D1276" s="43" t="str">
        <f t="shared" ca="1" si="558"/>
        <v/>
      </c>
      <c r="E1276" s="43" t="str">
        <f t="shared" si="559"/>
        <v/>
      </c>
      <c r="F1276" s="43" t="str">
        <f t="shared" si="560"/>
        <v/>
      </c>
      <c r="G1276" s="43" t="str">
        <f>IF(A1276&lt;&gt;"",IF(A1276&lt;Data!$G$11*0.25,$C$13/$G$32,IF(A1276&gt;Data!$G$11*0.25,$C$13,$C$13*10)),"")</f>
        <v/>
      </c>
      <c r="H1276" s="43" t="str">
        <f>IF(A1276&lt;&gt;"",IF(Data!$G$9="constant",$C$13,IF(Data!$G$9="squeeze",G1276,F1276)),"")</f>
        <v/>
      </c>
      <c r="I1276" s="38" t="str">
        <f ca="1">IF(ISNUMBER(A1276),NORMINV(RAND(),0,IF(AND(Data!$G$9="squeeze",A1276&lt;Data!$G$11*0.25),$H$32,1)*$C$30*$C$13)*($C$14*$C$12),"")</f>
        <v/>
      </c>
      <c r="J1276" s="42" t="str">
        <f ca="1">IFERROR(IF(Data!$C$6="Real",B1276,I1276+J1275+($C$14*$C$12)*(NORMINV(RAND(),$C$15,CHOOSE($G$13,$C$13,F1276,G1276)))),"")</f>
        <v/>
      </c>
      <c r="K1276" s="88" t="str">
        <f>IF(ISNUMBER(A1276), IF($G$16="fixed",$G$17,MIN(H1276*Data!$C$7*$C$16*0.5,$C$17*Data!$C$7))*$C$12,"")</f>
        <v/>
      </c>
      <c r="L1276" s="42" t="str">
        <f t="shared" ca="1" si="584"/>
        <v/>
      </c>
      <c r="M1276" s="44" t="str">
        <f t="shared" ca="1" si="585"/>
        <v/>
      </c>
      <c r="N1276" s="44" t="str">
        <f t="shared" ca="1" si="586"/>
        <v/>
      </c>
      <c r="O1276" s="108" t="str">
        <f t="shared" si="561"/>
        <v/>
      </c>
      <c r="P1276" s="102" t="str">
        <f t="shared" si="562"/>
        <v/>
      </c>
      <c r="Q1276" s="102" t="str">
        <f t="shared" si="563"/>
        <v/>
      </c>
      <c r="R1276" s="120" t="str">
        <f t="shared" si="581"/>
        <v/>
      </c>
      <c r="S1276" s="54" t="str">
        <f t="shared" si="582"/>
        <v/>
      </c>
      <c r="T1276" s="5" t="str">
        <f t="shared" si="564"/>
        <v/>
      </c>
      <c r="U1276" s="152" t="str">
        <f t="shared" si="565"/>
        <v/>
      </c>
      <c r="V1276" s="152" t="str">
        <f t="shared" si="566"/>
        <v/>
      </c>
      <c r="W1276" s="153" t="str">
        <f t="shared" si="567"/>
        <v/>
      </c>
      <c r="X1276" s="153" t="str">
        <f t="shared" si="568"/>
        <v/>
      </c>
      <c r="Y1276" s="153" t="str">
        <f t="shared" si="569"/>
        <v/>
      </c>
      <c r="Z1276" s="153" t="str">
        <f t="shared" si="570"/>
        <v/>
      </c>
      <c r="AA1276" s="152" t="str">
        <f t="shared" si="571"/>
        <v/>
      </c>
      <c r="AB1276" s="152" t="str">
        <f t="shared" si="572"/>
        <v/>
      </c>
      <c r="AC1276" s="154" t="str">
        <f t="shared" si="573"/>
        <v/>
      </c>
      <c r="AD1276" s="154" t="str">
        <f t="shared" si="574"/>
        <v/>
      </c>
      <c r="AE1276" s="3" t="str">
        <f t="shared" si="575"/>
        <v/>
      </c>
      <c r="AF1276" s="3" t="str">
        <f t="shared" si="576"/>
        <v/>
      </c>
      <c r="AG1276" s="3" t="str">
        <f t="shared" si="583"/>
        <v/>
      </c>
      <c r="AH1276" s="4" t="str">
        <f t="shared" si="577"/>
        <v/>
      </c>
      <c r="AI1276" s="75" t="str">
        <f t="shared" si="578"/>
        <v/>
      </c>
      <c r="AJ1276" s="75" t="str">
        <f t="shared" si="579"/>
        <v/>
      </c>
    </row>
    <row r="1277" spans="1:36">
      <c r="A1277" s="41" t="str">
        <f t="shared" si="580"/>
        <v/>
      </c>
      <c r="B1277" s="150" t="str">
        <f>IF(ISNUMBER(A1277),INDEX('MetaTrader Import'!$H$13:$J$5893,TRUNC(((A1277-$A$39+1)-1)/3)+1,MOD((A1277-$A$39+1)-1,3)+1),"")</f>
        <v/>
      </c>
      <c r="C1277" s="43" t="str">
        <f t="shared" si="557"/>
        <v/>
      </c>
      <c r="D1277" s="43" t="str">
        <f t="shared" ca="1" si="558"/>
        <v/>
      </c>
      <c r="E1277" s="43" t="str">
        <f t="shared" si="559"/>
        <v/>
      </c>
      <c r="F1277" s="43" t="str">
        <f t="shared" si="560"/>
        <v/>
      </c>
      <c r="G1277" s="43" t="str">
        <f>IF(A1277&lt;&gt;"",IF(A1277&lt;Data!$G$11*0.25,$C$13/$G$32,IF(A1277&gt;Data!$G$11*0.25,$C$13,$C$13*10)),"")</f>
        <v/>
      </c>
      <c r="H1277" s="43" t="str">
        <f>IF(A1277&lt;&gt;"",IF(Data!$G$9="constant",$C$13,IF(Data!$G$9="squeeze",G1277,F1277)),"")</f>
        <v/>
      </c>
      <c r="I1277" s="38" t="str">
        <f ca="1">IF(ISNUMBER(A1277),NORMINV(RAND(),0,IF(AND(Data!$G$9="squeeze",A1277&lt;Data!$G$11*0.25),$H$32,1)*$C$30*$C$13)*($C$14*$C$12),"")</f>
        <v/>
      </c>
      <c r="J1277" s="42" t="str">
        <f ca="1">IFERROR(IF(Data!$C$6="Real",B1277,I1277+J1276+($C$14*$C$12)*(NORMINV(RAND(),$C$15,CHOOSE($G$13,$C$13,F1277,G1277)))),"")</f>
        <v/>
      </c>
      <c r="K1277" s="88" t="str">
        <f>IF(ISNUMBER(A1277), IF($G$16="fixed",$G$17,MIN(H1277*Data!$C$7*$C$16*0.5,$C$17*Data!$C$7))*$C$12,"")</f>
        <v/>
      </c>
      <c r="L1277" s="42" t="str">
        <f t="shared" ca="1" si="584"/>
        <v/>
      </c>
      <c r="M1277" s="44" t="str">
        <f t="shared" ca="1" si="585"/>
        <v/>
      </c>
      <c r="N1277" s="44" t="str">
        <f t="shared" ca="1" si="586"/>
        <v/>
      </c>
      <c r="O1277" s="108" t="str">
        <f t="shared" si="561"/>
        <v/>
      </c>
      <c r="P1277" s="102" t="str">
        <f t="shared" si="562"/>
        <v/>
      </c>
      <c r="Q1277" s="102" t="str">
        <f t="shared" si="563"/>
        <v/>
      </c>
      <c r="R1277" s="120" t="str">
        <f t="shared" si="581"/>
        <v/>
      </c>
      <c r="S1277" s="54" t="str">
        <f t="shared" si="582"/>
        <v/>
      </c>
      <c r="T1277" s="5" t="str">
        <f t="shared" si="564"/>
        <v/>
      </c>
      <c r="U1277" s="152" t="str">
        <f t="shared" si="565"/>
        <v/>
      </c>
      <c r="V1277" s="152" t="str">
        <f t="shared" si="566"/>
        <v/>
      </c>
      <c r="W1277" s="153" t="str">
        <f t="shared" si="567"/>
        <v/>
      </c>
      <c r="X1277" s="153" t="str">
        <f t="shared" si="568"/>
        <v/>
      </c>
      <c r="Y1277" s="153" t="str">
        <f t="shared" si="569"/>
        <v/>
      </c>
      <c r="Z1277" s="153" t="str">
        <f t="shared" si="570"/>
        <v/>
      </c>
      <c r="AA1277" s="152" t="str">
        <f t="shared" si="571"/>
        <v/>
      </c>
      <c r="AB1277" s="152" t="str">
        <f t="shared" si="572"/>
        <v/>
      </c>
      <c r="AC1277" s="154" t="str">
        <f t="shared" si="573"/>
        <v/>
      </c>
      <c r="AD1277" s="154" t="str">
        <f t="shared" si="574"/>
        <v/>
      </c>
      <c r="AE1277" s="3" t="str">
        <f t="shared" si="575"/>
        <v/>
      </c>
      <c r="AF1277" s="3" t="str">
        <f t="shared" si="576"/>
        <v/>
      </c>
      <c r="AG1277" s="3" t="str">
        <f t="shared" si="583"/>
        <v/>
      </c>
      <c r="AH1277" s="4" t="str">
        <f t="shared" si="577"/>
        <v/>
      </c>
      <c r="AI1277" s="75" t="str">
        <f t="shared" si="578"/>
        <v/>
      </c>
      <c r="AJ1277" s="75" t="str">
        <f t="shared" si="579"/>
        <v/>
      </c>
    </row>
    <row r="1278" spans="1:36">
      <c r="A1278" s="41" t="str">
        <f t="shared" si="580"/>
        <v/>
      </c>
      <c r="B1278" s="150" t="str">
        <f>IF(ISNUMBER(A1278),INDEX('MetaTrader Import'!$H$13:$J$5893,TRUNC(((A1278-$A$39+1)-1)/3)+1,MOD((A1278-$A$39+1)-1,3)+1),"")</f>
        <v/>
      </c>
      <c r="C1278" s="43" t="str">
        <f t="shared" si="557"/>
        <v/>
      </c>
      <c r="D1278" s="43" t="str">
        <f t="shared" ca="1" si="558"/>
        <v/>
      </c>
      <c r="E1278" s="43" t="str">
        <f t="shared" si="559"/>
        <v/>
      </c>
      <c r="F1278" s="43" t="str">
        <f t="shared" si="560"/>
        <v/>
      </c>
      <c r="G1278" s="43" t="str">
        <f>IF(A1278&lt;&gt;"",IF(A1278&lt;Data!$G$11*0.25,$C$13/$G$32,IF(A1278&gt;Data!$G$11*0.25,$C$13,$C$13*10)),"")</f>
        <v/>
      </c>
      <c r="H1278" s="43" t="str">
        <f>IF(A1278&lt;&gt;"",IF(Data!$G$9="constant",$C$13,IF(Data!$G$9="squeeze",G1278,F1278)),"")</f>
        <v/>
      </c>
      <c r="I1278" s="38" t="str">
        <f ca="1">IF(ISNUMBER(A1278),NORMINV(RAND(),0,IF(AND(Data!$G$9="squeeze",A1278&lt;Data!$G$11*0.25),$H$32,1)*$C$30*$C$13)*($C$14*$C$12),"")</f>
        <v/>
      </c>
      <c r="J1278" s="42" t="str">
        <f ca="1">IFERROR(IF(Data!$C$6="Real",B1278,I1278+J1277+($C$14*$C$12)*(NORMINV(RAND(),$C$15,CHOOSE($G$13,$C$13,F1278,G1278)))),"")</f>
        <v/>
      </c>
      <c r="K1278" s="88" t="str">
        <f>IF(ISNUMBER(A1278), IF($G$16="fixed",$G$17,MIN(H1278*Data!$C$7*$C$16*0.5,$C$17*Data!$C$7))*$C$12,"")</f>
        <v/>
      </c>
      <c r="L1278" s="42" t="str">
        <f t="shared" ca="1" si="584"/>
        <v/>
      </c>
      <c r="M1278" s="44" t="str">
        <f t="shared" ca="1" si="585"/>
        <v/>
      </c>
      <c r="N1278" s="44" t="str">
        <f t="shared" ca="1" si="586"/>
        <v/>
      </c>
      <c r="O1278" s="108" t="str">
        <f t="shared" si="561"/>
        <v/>
      </c>
      <c r="P1278" s="102" t="str">
        <f t="shared" si="562"/>
        <v/>
      </c>
      <c r="Q1278" s="102" t="str">
        <f t="shared" si="563"/>
        <v/>
      </c>
      <c r="R1278" s="120" t="str">
        <f t="shared" si="581"/>
        <v/>
      </c>
      <c r="S1278" s="54" t="str">
        <f t="shared" si="582"/>
        <v/>
      </c>
      <c r="T1278" s="5" t="str">
        <f t="shared" si="564"/>
        <v/>
      </c>
      <c r="U1278" s="152" t="str">
        <f t="shared" si="565"/>
        <v/>
      </c>
      <c r="V1278" s="152" t="str">
        <f t="shared" si="566"/>
        <v/>
      </c>
      <c r="W1278" s="153" t="str">
        <f t="shared" si="567"/>
        <v/>
      </c>
      <c r="X1278" s="153" t="str">
        <f t="shared" si="568"/>
        <v/>
      </c>
      <c r="Y1278" s="153" t="str">
        <f t="shared" si="569"/>
        <v/>
      </c>
      <c r="Z1278" s="153" t="str">
        <f t="shared" si="570"/>
        <v/>
      </c>
      <c r="AA1278" s="152" t="str">
        <f t="shared" si="571"/>
        <v/>
      </c>
      <c r="AB1278" s="152" t="str">
        <f t="shared" si="572"/>
        <v/>
      </c>
      <c r="AC1278" s="154" t="str">
        <f t="shared" si="573"/>
        <v/>
      </c>
      <c r="AD1278" s="154" t="str">
        <f t="shared" si="574"/>
        <v/>
      </c>
      <c r="AE1278" s="3" t="str">
        <f t="shared" si="575"/>
        <v/>
      </c>
      <c r="AF1278" s="3" t="str">
        <f t="shared" si="576"/>
        <v/>
      </c>
      <c r="AG1278" s="3" t="str">
        <f t="shared" si="583"/>
        <v/>
      </c>
      <c r="AH1278" s="4" t="str">
        <f t="shared" si="577"/>
        <v/>
      </c>
      <c r="AI1278" s="75" t="str">
        <f t="shared" si="578"/>
        <v/>
      </c>
      <c r="AJ1278" s="75" t="str">
        <f t="shared" si="579"/>
        <v/>
      </c>
    </row>
    <row r="1279" spans="1:36">
      <c r="A1279" s="41" t="str">
        <f t="shared" si="580"/>
        <v/>
      </c>
      <c r="B1279" s="150" t="str">
        <f>IF(ISNUMBER(A1279),INDEX('MetaTrader Import'!$H$13:$J$5893,TRUNC(((A1279-$A$39+1)-1)/3)+1,MOD((A1279-$A$39+1)-1,3)+1),"")</f>
        <v/>
      </c>
      <c r="C1279" s="43" t="str">
        <f t="shared" si="557"/>
        <v/>
      </c>
      <c r="D1279" s="43" t="str">
        <f t="shared" ca="1" si="558"/>
        <v/>
      </c>
      <c r="E1279" s="43" t="str">
        <f t="shared" si="559"/>
        <v/>
      </c>
      <c r="F1279" s="43" t="str">
        <f t="shared" si="560"/>
        <v/>
      </c>
      <c r="G1279" s="43" t="str">
        <f>IF(A1279&lt;&gt;"",IF(A1279&lt;Data!$G$11*0.25,$C$13/$G$32,IF(A1279&gt;Data!$G$11*0.25,$C$13,$C$13*10)),"")</f>
        <v/>
      </c>
      <c r="H1279" s="43" t="str">
        <f>IF(A1279&lt;&gt;"",IF(Data!$G$9="constant",$C$13,IF(Data!$G$9="squeeze",G1279,F1279)),"")</f>
        <v/>
      </c>
      <c r="I1279" s="38" t="str">
        <f ca="1">IF(ISNUMBER(A1279),NORMINV(RAND(),0,IF(AND(Data!$G$9="squeeze",A1279&lt;Data!$G$11*0.25),$H$32,1)*$C$30*$C$13)*($C$14*$C$12),"")</f>
        <v/>
      </c>
      <c r="J1279" s="42" t="str">
        <f ca="1">IFERROR(IF(Data!$C$6="Real",B1279,I1279+J1278+($C$14*$C$12)*(NORMINV(RAND(),$C$15,CHOOSE($G$13,$C$13,F1279,G1279)))),"")</f>
        <v/>
      </c>
      <c r="K1279" s="88" t="str">
        <f>IF(ISNUMBER(A1279), IF($G$16="fixed",$G$17,MIN(H1279*Data!$C$7*$C$16*0.5,$C$17*Data!$C$7))*$C$12,"")</f>
        <v/>
      </c>
      <c r="L1279" s="42" t="str">
        <f t="shared" ca="1" si="584"/>
        <v/>
      </c>
      <c r="M1279" s="44" t="str">
        <f t="shared" ca="1" si="585"/>
        <v/>
      </c>
      <c r="N1279" s="44" t="str">
        <f t="shared" ca="1" si="586"/>
        <v/>
      </c>
      <c r="O1279" s="108" t="str">
        <f t="shared" si="561"/>
        <v/>
      </c>
      <c r="P1279" s="102" t="str">
        <f t="shared" si="562"/>
        <v/>
      </c>
      <c r="Q1279" s="102" t="str">
        <f t="shared" si="563"/>
        <v/>
      </c>
      <c r="R1279" s="120" t="str">
        <f t="shared" si="581"/>
        <v/>
      </c>
      <c r="S1279" s="54" t="str">
        <f t="shared" si="582"/>
        <v/>
      </c>
      <c r="T1279" s="5" t="str">
        <f t="shared" si="564"/>
        <v/>
      </c>
      <c r="U1279" s="152" t="str">
        <f t="shared" si="565"/>
        <v/>
      </c>
      <c r="V1279" s="152" t="str">
        <f t="shared" si="566"/>
        <v/>
      </c>
      <c r="W1279" s="153" t="str">
        <f t="shared" si="567"/>
        <v/>
      </c>
      <c r="X1279" s="153" t="str">
        <f t="shared" si="568"/>
        <v/>
      </c>
      <c r="Y1279" s="153" t="str">
        <f t="shared" si="569"/>
        <v/>
      </c>
      <c r="Z1279" s="153" t="str">
        <f t="shared" si="570"/>
        <v/>
      </c>
      <c r="AA1279" s="152" t="str">
        <f t="shared" si="571"/>
        <v/>
      </c>
      <c r="AB1279" s="152" t="str">
        <f t="shared" si="572"/>
        <v/>
      </c>
      <c r="AC1279" s="154" t="str">
        <f t="shared" si="573"/>
        <v/>
      </c>
      <c r="AD1279" s="154" t="str">
        <f t="shared" si="574"/>
        <v/>
      </c>
      <c r="AE1279" s="3" t="str">
        <f t="shared" si="575"/>
        <v/>
      </c>
      <c r="AF1279" s="3" t="str">
        <f t="shared" si="576"/>
        <v/>
      </c>
      <c r="AG1279" s="3" t="str">
        <f t="shared" si="583"/>
        <v/>
      </c>
      <c r="AH1279" s="4" t="str">
        <f t="shared" si="577"/>
        <v/>
      </c>
      <c r="AI1279" s="75" t="str">
        <f t="shared" si="578"/>
        <v/>
      </c>
      <c r="AJ1279" s="75" t="str">
        <f t="shared" si="579"/>
        <v/>
      </c>
    </row>
    <row r="1280" spans="1:36">
      <c r="A1280" s="41" t="str">
        <f t="shared" si="580"/>
        <v/>
      </c>
      <c r="B1280" s="150" t="str">
        <f>IF(ISNUMBER(A1280),INDEX('MetaTrader Import'!$H$13:$J$5893,TRUNC(((A1280-$A$39+1)-1)/3)+1,MOD((A1280-$A$39+1)-1,3)+1),"")</f>
        <v/>
      </c>
      <c r="C1280" s="43" t="str">
        <f t="shared" si="557"/>
        <v/>
      </c>
      <c r="D1280" s="43" t="str">
        <f t="shared" ca="1" si="558"/>
        <v/>
      </c>
      <c r="E1280" s="43" t="str">
        <f t="shared" si="559"/>
        <v/>
      </c>
      <c r="F1280" s="43" t="str">
        <f t="shared" si="560"/>
        <v/>
      </c>
      <c r="G1280" s="43" t="str">
        <f>IF(A1280&lt;&gt;"",IF(A1280&lt;Data!$G$11*0.25,$C$13/$G$32,IF(A1280&gt;Data!$G$11*0.25,$C$13,$C$13*10)),"")</f>
        <v/>
      </c>
      <c r="H1280" s="43" t="str">
        <f>IF(A1280&lt;&gt;"",IF(Data!$G$9="constant",$C$13,IF(Data!$G$9="squeeze",G1280,F1280)),"")</f>
        <v/>
      </c>
      <c r="I1280" s="38" t="str">
        <f ca="1">IF(ISNUMBER(A1280),NORMINV(RAND(),0,IF(AND(Data!$G$9="squeeze",A1280&lt;Data!$G$11*0.25),$H$32,1)*$C$30*$C$13)*($C$14*$C$12),"")</f>
        <v/>
      </c>
      <c r="J1280" s="42" t="str">
        <f ca="1">IFERROR(IF(Data!$C$6="Real",B1280,I1280+J1279+($C$14*$C$12)*(NORMINV(RAND(),$C$15,CHOOSE($G$13,$C$13,F1280,G1280)))),"")</f>
        <v/>
      </c>
      <c r="K1280" s="88" t="str">
        <f>IF(ISNUMBER(A1280), IF($G$16="fixed",$G$17,MIN(H1280*Data!$C$7*$C$16*0.5,$C$17*Data!$C$7))*$C$12,"")</f>
        <v/>
      </c>
      <c r="L1280" s="42" t="str">
        <f t="shared" ca="1" si="584"/>
        <v/>
      </c>
      <c r="M1280" s="44" t="str">
        <f t="shared" ca="1" si="585"/>
        <v/>
      </c>
      <c r="N1280" s="44" t="str">
        <f t="shared" ca="1" si="586"/>
        <v/>
      </c>
      <c r="O1280" s="108" t="str">
        <f t="shared" si="561"/>
        <v/>
      </c>
      <c r="P1280" s="102" t="str">
        <f t="shared" si="562"/>
        <v/>
      </c>
      <c r="Q1280" s="102" t="str">
        <f t="shared" si="563"/>
        <v/>
      </c>
      <c r="R1280" s="120" t="str">
        <f t="shared" si="581"/>
        <v/>
      </c>
      <c r="S1280" s="54" t="str">
        <f t="shared" si="582"/>
        <v/>
      </c>
      <c r="T1280" s="5" t="str">
        <f t="shared" si="564"/>
        <v/>
      </c>
      <c r="U1280" s="152" t="str">
        <f t="shared" si="565"/>
        <v/>
      </c>
      <c r="V1280" s="152" t="str">
        <f t="shared" si="566"/>
        <v/>
      </c>
      <c r="W1280" s="153" t="str">
        <f t="shared" si="567"/>
        <v/>
      </c>
      <c r="X1280" s="153" t="str">
        <f t="shared" si="568"/>
        <v/>
      </c>
      <c r="Y1280" s="153" t="str">
        <f t="shared" si="569"/>
        <v/>
      </c>
      <c r="Z1280" s="153" t="str">
        <f t="shared" si="570"/>
        <v/>
      </c>
      <c r="AA1280" s="152" t="str">
        <f t="shared" si="571"/>
        <v/>
      </c>
      <c r="AB1280" s="152" t="str">
        <f t="shared" si="572"/>
        <v/>
      </c>
      <c r="AC1280" s="154" t="str">
        <f t="shared" si="573"/>
        <v/>
      </c>
      <c r="AD1280" s="154" t="str">
        <f t="shared" si="574"/>
        <v/>
      </c>
      <c r="AE1280" s="3" t="str">
        <f t="shared" si="575"/>
        <v/>
      </c>
      <c r="AF1280" s="3" t="str">
        <f t="shared" si="576"/>
        <v/>
      </c>
      <c r="AG1280" s="3" t="str">
        <f t="shared" si="583"/>
        <v/>
      </c>
      <c r="AH1280" s="4" t="str">
        <f t="shared" si="577"/>
        <v/>
      </c>
      <c r="AI1280" s="75" t="str">
        <f t="shared" si="578"/>
        <v/>
      </c>
      <c r="AJ1280" s="75" t="str">
        <f t="shared" si="579"/>
        <v/>
      </c>
    </row>
    <row r="1281" spans="1:36">
      <c r="A1281" s="41" t="str">
        <f t="shared" si="580"/>
        <v/>
      </c>
      <c r="B1281" s="150" t="str">
        <f>IF(ISNUMBER(A1281),INDEX('MetaTrader Import'!$H$13:$J$5893,TRUNC(((A1281-$A$39+1)-1)/3)+1,MOD((A1281-$A$39+1)-1,3)+1),"")</f>
        <v/>
      </c>
      <c r="C1281" s="43" t="str">
        <f t="shared" si="557"/>
        <v/>
      </c>
      <c r="D1281" s="43" t="str">
        <f t="shared" ca="1" si="558"/>
        <v/>
      </c>
      <c r="E1281" s="43" t="str">
        <f t="shared" si="559"/>
        <v/>
      </c>
      <c r="F1281" s="43" t="str">
        <f t="shared" si="560"/>
        <v/>
      </c>
      <c r="G1281" s="43" t="str">
        <f>IF(A1281&lt;&gt;"",IF(A1281&lt;Data!$G$11*0.25,$C$13/$G$32,IF(A1281&gt;Data!$G$11*0.25,$C$13,$C$13*10)),"")</f>
        <v/>
      </c>
      <c r="H1281" s="43" t="str">
        <f>IF(A1281&lt;&gt;"",IF(Data!$G$9="constant",$C$13,IF(Data!$G$9="squeeze",G1281,F1281)),"")</f>
        <v/>
      </c>
      <c r="I1281" s="38" t="str">
        <f ca="1">IF(ISNUMBER(A1281),NORMINV(RAND(),0,IF(AND(Data!$G$9="squeeze",A1281&lt;Data!$G$11*0.25),$H$32,1)*$C$30*$C$13)*($C$14*$C$12),"")</f>
        <v/>
      </c>
      <c r="J1281" s="42" t="str">
        <f ca="1">IFERROR(IF(Data!$C$6="Real",B1281,I1281+J1280+($C$14*$C$12)*(NORMINV(RAND(),$C$15,CHOOSE($G$13,$C$13,F1281,G1281)))),"")</f>
        <v/>
      </c>
      <c r="K1281" s="88" t="str">
        <f>IF(ISNUMBER(A1281), IF($G$16="fixed",$G$17,MIN(H1281*Data!$C$7*$C$16*0.5,$C$17*Data!$C$7))*$C$12,"")</f>
        <v/>
      </c>
      <c r="L1281" s="42" t="str">
        <f t="shared" ca="1" si="584"/>
        <v/>
      </c>
      <c r="M1281" s="44" t="str">
        <f t="shared" ca="1" si="585"/>
        <v/>
      </c>
      <c r="N1281" s="44" t="str">
        <f t="shared" ca="1" si="586"/>
        <v/>
      </c>
      <c r="O1281" s="108" t="str">
        <f t="shared" si="561"/>
        <v/>
      </c>
      <c r="P1281" s="102" t="str">
        <f t="shared" si="562"/>
        <v/>
      </c>
      <c r="Q1281" s="102" t="str">
        <f t="shared" si="563"/>
        <v/>
      </c>
      <c r="R1281" s="120" t="str">
        <f t="shared" si="581"/>
        <v/>
      </c>
      <c r="S1281" s="54" t="str">
        <f t="shared" si="582"/>
        <v/>
      </c>
      <c r="T1281" s="5" t="str">
        <f t="shared" si="564"/>
        <v/>
      </c>
      <c r="U1281" s="152" t="str">
        <f t="shared" si="565"/>
        <v/>
      </c>
      <c r="V1281" s="152" t="str">
        <f t="shared" si="566"/>
        <v/>
      </c>
      <c r="W1281" s="153" t="str">
        <f t="shared" si="567"/>
        <v/>
      </c>
      <c r="X1281" s="153" t="str">
        <f t="shared" si="568"/>
        <v/>
      </c>
      <c r="Y1281" s="153" t="str">
        <f t="shared" si="569"/>
        <v/>
      </c>
      <c r="Z1281" s="153" t="str">
        <f t="shared" si="570"/>
        <v/>
      </c>
      <c r="AA1281" s="152" t="str">
        <f t="shared" si="571"/>
        <v/>
      </c>
      <c r="AB1281" s="152" t="str">
        <f t="shared" si="572"/>
        <v/>
      </c>
      <c r="AC1281" s="154" t="str">
        <f t="shared" si="573"/>
        <v/>
      </c>
      <c r="AD1281" s="154" t="str">
        <f t="shared" si="574"/>
        <v/>
      </c>
      <c r="AE1281" s="3" t="str">
        <f t="shared" si="575"/>
        <v/>
      </c>
      <c r="AF1281" s="3" t="str">
        <f t="shared" si="576"/>
        <v/>
      </c>
      <c r="AG1281" s="3" t="str">
        <f t="shared" si="583"/>
        <v/>
      </c>
      <c r="AH1281" s="4" t="str">
        <f t="shared" si="577"/>
        <v/>
      </c>
      <c r="AI1281" s="75" t="str">
        <f t="shared" si="578"/>
        <v/>
      </c>
      <c r="AJ1281" s="75" t="str">
        <f t="shared" si="579"/>
        <v/>
      </c>
    </row>
    <row r="1282" spans="1:36">
      <c r="A1282" s="41" t="str">
        <f t="shared" si="580"/>
        <v/>
      </c>
      <c r="B1282" s="150" t="str">
        <f>IF(ISNUMBER(A1282),INDEX('MetaTrader Import'!$H$13:$J$5893,TRUNC(((A1282-$A$39+1)-1)/3)+1,MOD((A1282-$A$39+1)-1,3)+1),"")</f>
        <v/>
      </c>
      <c r="C1282" s="43" t="str">
        <f t="shared" si="557"/>
        <v/>
      </c>
      <c r="D1282" s="43" t="str">
        <f t="shared" ca="1" si="558"/>
        <v/>
      </c>
      <c r="E1282" s="43" t="str">
        <f t="shared" si="559"/>
        <v/>
      </c>
      <c r="F1282" s="43" t="str">
        <f t="shared" si="560"/>
        <v/>
      </c>
      <c r="G1282" s="43" t="str">
        <f>IF(A1282&lt;&gt;"",IF(A1282&lt;Data!$G$11*0.25,$C$13/$G$32,IF(A1282&gt;Data!$G$11*0.25,$C$13,$C$13*10)),"")</f>
        <v/>
      </c>
      <c r="H1282" s="43" t="str">
        <f>IF(A1282&lt;&gt;"",IF(Data!$G$9="constant",$C$13,IF(Data!$G$9="squeeze",G1282,F1282)),"")</f>
        <v/>
      </c>
      <c r="I1282" s="38" t="str">
        <f ca="1">IF(ISNUMBER(A1282),NORMINV(RAND(),0,IF(AND(Data!$G$9="squeeze",A1282&lt;Data!$G$11*0.25),$H$32,1)*$C$30*$C$13)*($C$14*$C$12),"")</f>
        <v/>
      </c>
      <c r="J1282" s="42" t="str">
        <f ca="1">IFERROR(IF(Data!$C$6="Real",B1282,I1282+J1281+($C$14*$C$12)*(NORMINV(RAND(),$C$15,CHOOSE($G$13,$C$13,F1282,G1282)))),"")</f>
        <v/>
      </c>
      <c r="K1282" s="88" t="str">
        <f>IF(ISNUMBER(A1282), IF($G$16="fixed",$G$17,MIN(H1282*Data!$C$7*$C$16*0.5,$C$17*Data!$C$7))*$C$12,"")</f>
        <v/>
      </c>
      <c r="L1282" s="42" t="str">
        <f t="shared" ca="1" si="584"/>
        <v/>
      </c>
      <c r="M1282" s="44" t="str">
        <f t="shared" ca="1" si="585"/>
        <v/>
      </c>
      <c r="N1282" s="44" t="str">
        <f t="shared" ca="1" si="586"/>
        <v/>
      </c>
      <c r="O1282" s="108" t="str">
        <f t="shared" si="561"/>
        <v/>
      </c>
      <c r="P1282" s="102" t="str">
        <f t="shared" si="562"/>
        <v/>
      </c>
      <c r="Q1282" s="102" t="str">
        <f t="shared" si="563"/>
        <v/>
      </c>
      <c r="R1282" s="120" t="str">
        <f t="shared" si="581"/>
        <v/>
      </c>
      <c r="S1282" s="54" t="str">
        <f t="shared" si="582"/>
        <v/>
      </c>
      <c r="T1282" s="5" t="str">
        <f t="shared" si="564"/>
        <v/>
      </c>
      <c r="U1282" s="152" t="str">
        <f t="shared" si="565"/>
        <v/>
      </c>
      <c r="V1282" s="152" t="str">
        <f t="shared" si="566"/>
        <v/>
      </c>
      <c r="W1282" s="153" t="str">
        <f t="shared" si="567"/>
        <v/>
      </c>
      <c r="X1282" s="153" t="str">
        <f t="shared" si="568"/>
        <v/>
      </c>
      <c r="Y1282" s="153" t="str">
        <f t="shared" si="569"/>
        <v/>
      </c>
      <c r="Z1282" s="153" t="str">
        <f t="shared" si="570"/>
        <v/>
      </c>
      <c r="AA1282" s="152" t="str">
        <f t="shared" si="571"/>
        <v/>
      </c>
      <c r="AB1282" s="152" t="str">
        <f t="shared" si="572"/>
        <v/>
      </c>
      <c r="AC1282" s="154" t="str">
        <f t="shared" si="573"/>
        <v/>
      </c>
      <c r="AD1282" s="154" t="str">
        <f t="shared" si="574"/>
        <v/>
      </c>
      <c r="AE1282" s="3" t="str">
        <f t="shared" si="575"/>
        <v/>
      </c>
      <c r="AF1282" s="3" t="str">
        <f t="shared" si="576"/>
        <v/>
      </c>
      <c r="AG1282" s="3" t="str">
        <f t="shared" si="583"/>
        <v/>
      </c>
      <c r="AH1282" s="4" t="str">
        <f t="shared" si="577"/>
        <v/>
      </c>
      <c r="AI1282" s="75" t="str">
        <f t="shared" si="578"/>
        <v/>
      </c>
      <c r="AJ1282" s="75" t="str">
        <f t="shared" si="579"/>
        <v/>
      </c>
    </row>
    <row r="1283" spans="1:36">
      <c r="A1283" s="41" t="str">
        <f t="shared" si="580"/>
        <v/>
      </c>
      <c r="B1283" s="150" t="str">
        <f>IF(ISNUMBER(A1283),INDEX('MetaTrader Import'!$H$13:$J$5893,TRUNC(((A1283-$A$39+1)-1)/3)+1,MOD((A1283-$A$39+1)-1,3)+1),"")</f>
        <v/>
      </c>
      <c r="C1283" s="43" t="str">
        <f t="shared" ref="C1283:C1346" si="587">IF(A1283&lt;&gt;"",E1282,"")</f>
        <v/>
      </c>
      <c r="D1283" s="43" t="str">
        <f t="shared" ref="D1283:D1346" ca="1" si="588">IF(A1283&lt;&gt;"",NORMINV(RAND(),($C$23-C1283)*$C$28,$C$27)+NORMINV(RAND(),IF(RAND()&gt;$C$26,$C$25,0),$C$27),"")</f>
        <v/>
      </c>
      <c r="E1283" s="43" t="str">
        <f t="shared" ref="E1283:E1346" si="589">IF(A1283&lt;&gt;"",C1283+D1283,"")</f>
        <v/>
      </c>
      <c r="F1283" s="43" t="str">
        <f t="shared" ref="F1283:F1346" si="590">IF(A1283&lt;&gt;"",$C$13*ABS(E1283)/$C$23,"")</f>
        <v/>
      </c>
      <c r="G1283" s="43" t="str">
        <f>IF(A1283&lt;&gt;"",IF(A1283&lt;Data!$G$11*0.25,$C$13/$G$32,IF(A1283&gt;Data!$G$11*0.25,$C$13,$C$13*10)),"")</f>
        <v/>
      </c>
      <c r="H1283" s="43" t="str">
        <f>IF(A1283&lt;&gt;"",IF(Data!$G$9="constant",$C$13,IF(Data!$G$9="squeeze",G1283,F1283)),"")</f>
        <v/>
      </c>
      <c r="I1283" s="38" t="str">
        <f ca="1">IF(ISNUMBER(A1283),NORMINV(RAND(),0,IF(AND(Data!$G$9="squeeze",A1283&lt;Data!$G$11*0.25),$H$32,1)*$C$30*$C$13)*($C$14*$C$12),"")</f>
        <v/>
      </c>
      <c r="J1283" s="42" t="str">
        <f ca="1">IFERROR(IF(Data!$C$6="Real",B1283,I1283+J1282+($C$14*$C$12)*(NORMINV(RAND(),$C$15,CHOOSE($G$13,$C$13,F1283,G1283)))),"")</f>
        <v/>
      </c>
      <c r="K1283" s="88" t="str">
        <f>IF(ISNUMBER(A1283), IF($G$16="fixed",$G$17,MIN(H1283*Data!$C$7*$C$16*0.5,$C$17*Data!$C$7))*$C$12,"")</f>
        <v/>
      </c>
      <c r="L1283" s="42" t="str">
        <f t="shared" ca="1" si="584"/>
        <v/>
      </c>
      <c r="M1283" s="44" t="str">
        <f t="shared" ca="1" si="585"/>
        <v/>
      </c>
      <c r="N1283" s="44" t="str">
        <f t="shared" ca="1" si="586"/>
        <v/>
      </c>
      <c r="O1283" s="108" t="str">
        <f t="shared" ref="O1283:O1346" si="591">IF(ISNUMBER(A1283),$G$12*SLOPE(L1269:L1283,A1269:A1283),"")</f>
        <v/>
      </c>
      <c r="P1283" s="102" t="str">
        <f t="shared" ref="P1283:P1346" si="592">IF(ISNUMBER(A1283),STDEV(L1269:L1283)*$G$12,"")</f>
        <v/>
      </c>
      <c r="Q1283" s="102" t="str">
        <f t="shared" ref="Q1283:Q1346" si="593">IF(ISNUMBER(A1283),SLOPE(P1269:P1283,A1269:A1283),"")</f>
        <v/>
      </c>
      <c r="R1283" s="120" t="str">
        <f t="shared" si="581"/>
        <v/>
      </c>
      <c r="S1283" s="54" t="str">
        <f t="shared" si="582"/>
        <v/>
      </c>
      <c r="T1283" s="5" t="str">
        <f t="shared" ref="T1283:T1346" si="594">IF(ISNUMBER(A1283),IF(S1283=1,L1283,IF(AG1282="Y","",IF(ISNUMBER(T1282),T1282,""))),"")</f>
        <v/>
      </c>
      <c r="U1283" s="152" t="str">
        <f t="shared" ref="U1283:U1346" si="595">IF(NOT(ISNUMBER(T1283)),"",IF(S1283=1,T1283,IF(M1283&gt;U1282,M1283,IF(ISNUMBER(U1282),U1282,""))))</f>
        <v/>
      </c>
      <c r="V1283" s="152" t="str">
        <f t="shared" ref="V1283:V1346" si="596">IF(NOT(ISNUMBER(T1283)),"",IF(S1283=1,T1283,IF(N1283&lt;V1282,N1283,IF(ISNUMBER(V1282),V1282,""))))</f>
        <v/>
      </c>
      <c r="W1283" s="153" t="str">
        <f t="shared" ref="W1283:W1346" si="597">IF(NOT(ISNUMBER(T1283)),"",MIN($F$24,IF(TRUNC((U1283-T1283)/$E$24*$G$12)+0&gt;IF(ISNUMBER(W1282),W1282,0),TRUNC((U1283-T1283)/$E$24*$G$12)+0,IF(ISNUMBER(W1282),W1282,0))))</f>
        <v/>
      </c>
      <c r="X1283" s="153" t="str">
        <f t="shared" ref="X1283:X1346" si="598">IF(NOT(ISNUMBER(T1283)),"",MIN($F$24,IF(-TRUNC((V1283-T1283)/$E$24*$G$12)+0&gt;IF(ISNUMBER(X1282),X1282,0),-TRUNC((V1283-T1283)/$E$24*$G$12)+0,IF(ISNUMBER(X1282),X1282,0))))</f>
        <v/>
      </c>
      <c r="Y1283" s="153" t="str">
        <f t="shared" ref="Y1283:Y1346" si="599">IF(ISNUMBER(W1283),(IF(W1283=0,0,1))*IF(ABS($I$24)=2,POWER(2,W1283-1),W1283)*SIGN($I$24)*$K$24,"")</f>
        <v/>
      </c>
      <c r="Z1283" s="153" t="str">
        <f t="shared" ref="Z1283:Z1346" si="600">IF(ISNUMBER(X1283),(IF(X1283=0,0,1))*IF(ABS($I$24)=2,POWER(2,X1283-1),X1283)*SIGN($I$24)*$K$24,"")</f>
        <v/>
      </c>
      <c r="AA1283" s="152" t="str">
        <f t="shared" ref="AA1283:AA1346" si="601">IF(OR(NOT(ISNUMBER(T1283)),W1283&lt;1),"",IF(OR(NOT(ISNUMBER(W1282)),W1282=0),IF(SIGN(Y1283)=1,M1283,N1283),(Y1282*AA1282+(Y1283-Y1282)*IF(SIGN(Y1283)=1,M1283,N1283))/Y1283))</f>
        <v/>
      </c>
      <c r="AB1283" s="152" t="str">
        <f t="shared" ref="AB1283:AB1346" si="602">IF(OR(NOT(ISNUMBER(T1283)),X1283&lt;1),"",IF(OR(NOT(ISNUMBER(X1282)),X1282=0),IF(SIGN(Z1283)=1,N1283,M1283),(Z1282*AB1282+(Z1283-Z1282)*IF(SIGN(Z1283)=1,N1283,M1283))/Z1283))</f>
        <v/>
      </c>
      <c r="AC1283" s="154" t="str">
        <f t="shared" ref="AC1283:AC1346" si="603">IFERROR(-SIGN(Y1283)*(AA1283-IF(SIGN(Y1283)=1,N1283,M1283))*$G$12*ABS(Y1283),"")</f>
        <v/>
      </c>
      <c r="AD1283" s="154" t="str">
        <f t="shared" ref="AD1283:AD1346" si="604">IFERROR(SIGN(Z1283)*(AB1283-IF(SIGN(Z1283)=1,M1283,N1283))*$G$12*ABS(Z1283),"")</f>
        <v/>
      </c>
      <c r="AE1283" s="3" t="str">
        <f t="shared" ref="AE1283:AE1346" si="605">IF(ISNUMBER(A1283),IFERROR((IF(ISNUMBER(AC1283),AC1283,0)+IF(ISNUMBER(AD1283),AD1283,0))/(ABS(Y1283)+ABS(Z1283)),0),"")</f>
        <v/>
      </c>
      <c r="AF1283" s="3" t="str">
        <f t="shared" ref="AF1283:AF1346" si="606">IF(ISNUMBER(A1283),IF(ISNUMBER(AC1283),AC1283,0)+IF(ISNUMBER(AD1283),AD1283,0),"")</f>
        <v/>
      </c>
      <c r="AG1283" s="3" t="str">
        <f t="shared" si="583"/>
        <v/>
      </c>
      <c r="AH1283" s="4" t="str">
        <f t="shared" ref="AH1283:AH1346" si="607">IF(AG1283="y",AF1283*10*$C$11,"")</f>
        <v/>
      </c>
      <c r="AI1283" s="75" t="str">
        <f t="shared" ref="AI1283:AI1346" si="608">IF(ISNUMBER(A1283),IF(ISNUMBER(AH1283),AJ1283,AF1283*10*$C$11+AJ1283),"")</f>
        <v/>
      </c>
      <c r="AJ1283" s="75" t="str">
        <f t="shared" ref="AJ1283:AJ1346" si="609">IF(ISNUMBER(A1283),AJ1282+IF(ISNUMBER(AH1283),AH1283,0),"")</f>
        <v/>
      </c>
    </row>
    <row r="1284" spans="1:36">
      <c r="A1284" s="41" t="str">
        <f t="shared" ref="A1284:A1347" si="610">IFERROR(IF(A1283+1&gt;$C$19,"",A1283+1),"")</f>
        <v/>
      </c>
      <c r="B1284" s="150" t="str">
        <f>IF(ISNUMBER(A1284),INDEX('MetaTrader Import'!$H$13:$J$5893,TRUNC(((A1284-$A$39+1)-1)/3)+1,MOD((A1284-$A$39+1)-1,3)+1),"")</f>
        <v/>
      </c>
      <c r="C1284" s="43" t="str">
        <f t="shared" si="587"/>
        <v/>
      </c>
      <c r="D1284" s="43" t="str">
        <f t="shared" ca="1" si="588"/>
        <v/>
      </c>
      <c r="E1284" s="43" t="str">
        <f t="shared" si="589"/>
        <v/>
      </c>
      <c r="F1284" s="43" t="str">
        <f t="shared" si="590"/>
        <v/>
      </c>
      <c r="G1284" s="43" t="str">
        <f>IF(A1284&lt;&gt;"",IF(A1284&lt;Data!$G$11*0.25,$C$13/$G$32,IF(A1284&gt;Data!$G$11*0.25,$C$13,$C$13*10)),"")</f>
        <v/>
      </c>
      <c r="H1284" s="43" t="str">
        <f>IF(A1284&lt;&gt;"",IF(Data!$G$9="constant",$C$13,IF(Data!$G$9="squeeze",G1284,F1284)),"")</f>
        <v/>
      </c>
      <c r="I1284" s="38" t="str">
        <f ca="1">IF(ISNUMBER(A1284),NORMINV(RAND(),0,IF(AND(Data!$G$9="squeeze",A1284&lt;Data!$G$11*0.25),$H$32,1)*$C$30*$C$13)*($C$14*$C$12),"")</f>
        <v/>
      </c>
      <c r="J1284" s="42" t="str">
        <f ca="1">IFERROR(IF(Data!$C$6="Real",B1284,I1284+J1283+($C$14*$C$12)*(NORMINV(RAND(),$C$15,CHOOSE($G$13,$C$13,F1284,G1284)))),"")</f>
        <v/>
      </c>
      <c r="K1284" s="88" t="str">
        <f>IF(ISNUMBER(A1284), IF($G$16="fixed",$G$17,MIN(H1284*Data!$C$7*$C$16*0.5,$C$17*Data!$C$7))*$C$12,"")</f>
        <v/>
      </c>
      <c r="L1284" s="42" t="str">
        <f t="shared" ca="1" si="584"/>
        <v/>
      </c>
      <c r="M1284" s="44" t="str">
        <f t="shared" ca="1" si="585"/>
        <v/>
      </c>
      <c r="N1284" s="44" t="str">
        <f t="shared" ca="1" si="586"/>
        <v/>
      </c>
      <c r="O1284" s="108" t="str">
        <f t="shared" si="591"/>
        <v/>
      </c>
      <c r="P1284" s="102" t="str">
        <f t="shared" si="592"/>
        <v/>
      </c>
      <c r="Q1284" s="102" t="str">
        <f t="shared" si="593"/>
        <v/>
      </c>
      <c r="R1284" s="120" t="str">
        <f t="shared" ref="R1284:R1347" si="611">IF(ISNUMBER(A1284),R1283+S1283,"")</f>
        <v/>
      </c>
      <c r="S1284" s="54" t="str">
        <f t="shared" ref="S1284:S1347" si="612">IF(ISNUMBER(A1284),IF(AND(R1284&lt;$M$24,Q1284&lt;$F$28,ABS(O1284)&lt;$F$27,P1284&lt;$F$26,NOT(ISNUMBER(T1283))),1,0),"")</f>
        <v/>
      </c>
      <c r="T1284" s="5" t="str">
        <f t="shared" si="594"/>
        <v/>
      </c>
      <c r="U1284" s="152" t="str">
        <f t="shared" si="595"/>
        <v/>
      </c>
      <c r="V1284" s="152" t="str">
        <f t="shared" si="596"/>
        <v/>
      </c>
      <c r="W1284" s="153" t="str">
        <f t="shared" si="597"/>
        <v/>
      </c>
      <c r="X1284" s="153" t="str">
        <f t="shared" si="598"/>
        <v/>
      </c>
      <c r="Y1284" s="153" t="str">
        <f t="shared" si="599"/>
        <v/>
      </c>
      <c r="Z1284" s="153" t="str">
        <f t="shared" si="600"/>
        <v/>
      </c>
      <c r="AA1284" s="152" t="str">
        <f t="shared" si="601"/>
        <v/>
      </c>
      <c r="AB1284" s="152" t="str">
        <f t="shared" si="602"/>
        <v/>
      </c>
      <c r="AC1284" s="154" t="str">
        <f t="shared" si="603"/>
        <v/>
      </c>
      <c r="AD1284" s="154" t="str">
        <f t="shared" si="604"/>
        <v/>
      </c>
      <c r="AE1284" s="3" t="str">
        <f t="shared" si="605"/>
        <v/>
      </c>
      <c r="AF1284" s="3" t="str">
        <f t="shared" si="606"/>
        <v/>
      </c>
      <c r="AG1284" s="3" t="str">
        <f t="shared" ref="AG1284:AG1347" si="613">IF(NOT(ISNUMBER(T1284)),"",IF(OR(AF1284&gt;$G$24,AF1284&lt;-$H$24,A1284+1&gt;$C$19),"Y","N"))</f>
        <v/>
      </c>
      <c r="AH1284" s="4" t="str">
        <f t="shared" si="607"/>
        <v/>
      </c>
      <c r="AI1284" s="75" t="str">
        <f t="shared" si="608"/>
        <v/>
      </c>
      <c r="AJ1284" s="75" t="str">
        <f t="shared" si="609"/>
        <v/>
      </c>
    </row>
    <row r="1285" spans="1:36">
      <c r="A1285" s="41" t="str">
        <f t="shared" si="610"/>
        <v/>
      </c>
      <c r="B1285" s="150" t="str">
        <f>IF(ISNUMBER(A1285),INDEX('MetaTrader Import'!$H$13:$J$5893,TRUNC(((A1285-$A$39+1)-1)/3)+1,MOD((A1285-$A$39+1)-1,3)+1),"")</f>
        <v/>
      </c>
      <c r="C1285" s="43" t="str">
        <f t="shared" si="587"/>
        <v/>
      </c>
      <c r="D1285" s="43" t="str">
        <f t="shared" ca="1" si="588"/>
        <v/>
      </c>
      <c r="E1285" s="43" t="str">
        <f t="shared" si="589"/>
        <v/>
      </c>
      <c r="F1285" s="43" t="str">
        <f t="shared" si="590"/>
        <v/>
      </c>
      <c r="G1285" s="43" t="str">
        <f>IF(A1285&lt;&gt;"",IF(A1285&lt;Data!$G$11*0.25,$C$13/$G$32,IF(A1285&gt;Data!$G$11*0.25,$C$13,$C$13*10)),"")</f>
        <v/>
      </c>
      <c r="H1285" s="43" t="str">
        <f>IF(A1285&lt;&gt;"",IF(Data!$G$9="constant",$C$13,IF(Data!$G$9="squeeze",G1285,F1285)),"")</f>
        <v/>
      </c>
      <c r="I1285" s="38" t="str">
        <f ca="1">IF(ISNUMBER(A1285),NORMINV(RAND(),0,IF(AND(Data!$G$9="squeeze",A1285&lt;Data!$G$11*0.25),$H$32,1)*$C$30*$C$13)*($C$14*$C$12),"")</f>
        <v/>
      </c>
      <c r="J1285" s="42" t="str">
        <f ca="1">IFERROR(IF(Data!$C$6="Real",B1285,I1285+J1284+($C$14*$C$12)*(NORMINV(RAND(),$C$15,CHOOSE($G$13,$C$13,F1285,G1285)))),"")</f>
        <v/>
      </c>
      <c r="K1285" s="88" t="str">
        <f>IF(ISNUMBER(A1285), IF($G$16="fixed",$G$17,MIN(H1285*Data!$C$7*$C$16*0.5,$C$17*Data!$C$7))*$C$12,"")</f>
        <v/>
      </c>
      <c r="L1285" s="42" t="str">
        <f t="shared" ca="1" si="584"/>
        <v/>
      </c>
      <c r="M1285" s="44" t="str">
        <f t="shared" ca="1" si="585"/>
        <v/>
      </c>
      <c r="N1285" s="44" t="str">
        <f t="shared" ca="1" si="586"/>
        <v/>
      </c>
      <c r="O1285" s="108" t="str">
        <f t="shared" si="591"/>
        <v/>
      </c>
      <c r="P1285" s="102" t="str">
        <f t="shared" si="592"/>
        <v/>
      </c>
      <c r="Q1285" s="102" t="str">
        <f t="shared" si="593"/>
        <v/>
      </c>
      <c r="R1285" s="120" t="str">
        <f t="shared" si="611"/>
        <v/>
      </c>
      <c r="S1285" s="54" t="str">
        <f t="shared" si="612"/>
        <v/>
      </c>
      <c r="T1285" s="5" t="str">
        <f t="shared" si="594"/>
        <v/>
      </c>
      <c r="U1285" s="152" t="str">
        <f t="shared" si="595"/>
        <v/>
      </c>
      <c r="V1285" s="152" t="str">
        <f t="shared" si="596"/>
        <v/>
      </c>
      <c r="W1285" s="153" t="str">
        <f t="shared" si="597"/>
        <v/>
      </c>
      <c r="X1285" s="153" t="str">
        <f t="shared" si="598"/>
        <v/>
      </c>
      <c r="Y1285" s="153" t="str">
        <f t="shared" si="599"/>
        <v/>
      </c>
      <c r="Z1285" s="153" t="str">
        <f t="shared" si="600"/>
        <v/>
      </c>
      <c r="AA1285" s="152" t="str">
        <f t="shared" si="601"/>
        <v/>
      </c>
      <c r="AB1285" s="152" t="str">
        <f t="shared" si="602"/>
        <v/>
      </c>
      <c r="AC1285" s="154" t="str">
        <f t="shared" si="603"/>
        <v/>
      </c>
      <c r="AD1285" s="154" t="str">
        <f t="shared" si="604"/>
        <v/>
      </c>
      <c r="AE1285" s="3" t="str">
        <f t="shared" si="605"/>
        <v/>
      </c>
      <c r="AF1285" s="3" t="str">
        <f t="shared" si="606"/>
        <v/>
      </c>
      <c r="AG1285" s="3" t="str">
        <f t="shared" si="613"/>
        <v/>
      </c>
      <c r="AH1285" s="4" t="str">
        <f t="shared" si="607"/>
        <v/>
      </c>
      <c r="AI1285" s="75" t="str">
        <f t="shared" si="608"/>
        <v/>
      </c>
      <c r="AJ1285" s="75" t="str">
        <f t="shared" si="609"/>
        <v/>
      </c>
    </row>
    <row r="1286" spans="1:36">
      <c r="A1286" s="41" t="str">
        <f t="shared" si="610"/>
        <v/>
      </c>
      <c r="B1286" s="150" t="str">
        <f>IF(ISNUMBER(A1286),INDEX('MetaTrader Import'!$H$13:$J$5893,TRUNC(((A1286-$A$39+1)-1)/3)+1,MOD((A1286-$A$39+1)-1,3)+1),"")</f>
        <v/>
      </c>
      <c r="C1286" s="43" t="str">
        <f t="shared" si="587"/>
        <v/>
      </c>
      <c r="D1286" s="43" t="str">
        <f t="shared" ca="1" si="588"/>
        <v/>
      </c>
      <c r="E1286" s="43" t="str">
        <f t="shared" si="589"/>
        <v/>
      </c>
      <c r="F1286" s="43" t="str">
        <f t="shared" si="590"/>
        <v/>
      </c>
      <c r="G1286" s="43" t="str">
        <f>IF(A1286&lt;&gt;"",IF(A1286&lt;Data!$G$11*0.25,$C$13/$G$32,IF(A1286&gt;Data!$G$11*0.25,$C$13,$C$13*10)),"")</f>
        <v/>
      </c>
      <c r="H1286" s="43" t="str">
        <f>IF(A1286&lt;&gt;"",IF(Data!$G$9="constant",$C$13,IF(Data!$G$9="squeeze",G1286,F1286)),"")</f>
        <v/>
      </c>
      <c r="I1286" s="38" t="str">
        <f ca="1">IF(ISNUMBER(A1286),NORMINV(RAND(),0,IF(AND(Data!$G$9="squeeze",A1286&lt;Data!$G$11*0.25),$H$32,1)*$C$30*$C$13)*($C$14*$C$12),"")</f>
        <v/>
      </c>
      <c r="J1286" s="42" t="str">
        <f ca="1">IFERROR(IF(Data!$C$6="Real",B1286,I1286+J1285+($C$14*$C$12)*(NORMINV(RAND(),$C$15,CHOOSE($G$13,$C$13,F1286,G1286)))),"")</f>
        <v/>
      </c>
      <c r="K1286" s="88" t="str">
        <f>IF(ISNUMBER(A1286), IF($G$16="fixed",$G$17,MIN(H1286*Data!$C$7*$C$16*0.5,$C$17*Data!$C$7))*$C$12,"")</f>
        <v/>
      </c>
      <c r="L1286" s="42" t="str">
        <f t="shared" ref="L1286:L1349" ca="1" si="614">IFERROR(J1286,"")</f>
        <v/>
      </c>
      <c r="M1286" s="44" t="str">
        <f t="shared" ref="M1286:M1349" ca="1" si="615">IFERROR(L1286+K1286*0.5,"")</f>
        <v/>
      </c>
      <c r="N1286" s="44" t="str">
        <f t="shared" ref="N1286:N1349" ca="1" si="616">IFERROR(L1286-K1286*0.5,"")</f>
        <v/>
      </c>
      <c r="O1286" s="108" t="str">
        <f t="shared" si="591"/>
        <v/>
      </c>
      <c r="P1286" s="102" t="str">
        <f t="shared" si="592"/>
        <v/>
      </c>
      <c r="Q1286" s="102" t="str">
        <f t="shared" si="593"/>
        <v/>
      </c>
      <c r="R1286" s="120" t="str">
        <f t="shared" si="611"/>
        <v/>
      </c>
      <c r="S1286" s="54" t="str">
        <f t="shared" si="612"/>
        <v/>
      </c>
      <c r="T1286" s="5" t="str">
        <f t="shared" si="594"/>
        <v/>
      </c>
      <c r="U1286" s="152" t="str">
        <f t="shared" si="595"/>
        <v/>
      </c>
      <c r="V1286" s="152" t="str">
        <f t="shared" si="596"/>
        <v/>
      </c>
      <c r="W1286" s="153" t="str">
        <f t="shared" si="597"/>
        <v/>
      </c>
      <c r="X1286" s="153" t="str">
        <f t="shared" si="598"/>
        <v/>
      </c>
      <c r="Y1286" s="153" t="str">
        <f t="shared" si="599"/>
        <v/>
      </c>
      <c r="Z1286" s="153" t="str">
        <f t="shared" si="600"/>
        <v/>
      </c>
      <c r="AA1286" s="152" t="str">
        <f t="shared" si="601"/>
        <v/>
      </c>
      <c r="AB1286" s="152" t="str">
        <f t="shared" si="602"/>
        <v/>
      </c>
      <c r="AC1286" s="154" t="str">
        <f t="shared" si="603"/>
        <v/>
      </c>
      <c r="AD1286" s="154" t="str">
        <f t="shared" si="604"/>
        <v/>
      </c>
      <c r="AE1286" s="3" t="str">
        <f t="shared" si="605"/>
        <v/>
      </c>
      <c r="AF1286" s="3" t="str">
        <f t="shared" si="606"/>
        <v/>
      </c>
      <c r="AG1286" s="3" t="str">
        <f t="shared" si="613"/>
        <v/>
      </c>
      <c r="AH1286" s="4" t="str">
        <f t="shared" si="607"/>
        <v/>
      </c>
      <c r="AI1286" s="75" t="str">
        <f t="shared" si="608"/>
        <v/>
      </c>
      <c r="AJ1286" s="75" t="str">
        <f t="shared" si="609"/>
        <v/>
      </c>
    </row>
    <row r="1287" spans="1:36">
      <c r="A1287" s="41" t="str">
        <f t="shared" si="610"/>
        <v/>
      </c>
      <c r="B1287" s="150" t="str">
        <f>IF(ISNUMBER(A1287),INDEX('MetaTrader Import'!$H$13:$J$5893,TRUNC(((A1287-$A$39+1)-1)/3)+1,MOD((A1287-$A$39+1)-1,3)+1),"")</f>
        <v/>
      </c>
      <c r="C1287" s="43" t="str">
        <f t="shared" si="587"/>
        <v/>
      </c>
      <c r="D1287" s="43" t="str">
        <f t="shared" ca="1" si="588"/>
        <v/>
      </c>
      <c r="E1287" s="43" t="str">
        <f t="shared" si="589"/>
        <v/>
      </c>
      <c r="F1287" s="43" t="str">
        <f t="shared" si="590"/>
        <v/>
      </c>
      <c r="G1287" s="43" t="str">
        <f>IF(A1287&lt;&gt;"",IF(A1287&lt;Data!$G$11*0.25,$C$13/$G$32,IF(A1287&gt;Data!$G$11*0.25,$C$13,$C$13*10)),"")</f>
        <v/>
      </c>
      <c r="H1287" s="43" t="str">
        <f>IF(A1287&lt;&gt;"",IF(Data!$G$9="constant",$C$13,IF(Data!$G$9="squeeze",G1287,F1287)),"")</f>
        <v/>
      </c>
      <c r="I1287" s="38" t="str">
        <f ca="1">IF(ISNUMBER(A1287),NORMINV(RAND(),0,IF(AND(Data!$G$9="squeeze",A1287&lt;Data!$G$11*0.25),$H$32,1)*$C$30*$C$13)*($C$14*$C$12),"")</f>
        <v/>
      </c>
      <c r="J1287" s="42" t="str">
        <f ca="1">IFERROR(IF(Data!$C$6="Real",B1287,I1287+J1286+($C$14*$C$12)*(NORMINV(RAND(),$C$15,CHOOSE($G$13,$C$13,F1287,G1287)))),"")</f>
        <v/>
      </c>
      <c r="K1287" s="88" t="str">
        <f>IF(ISNUMBER(A1287), IF($G$16="fixed",$G$17,MIN(H1287*Data!$C$7*$C$16*0.5,$C$17*Data!$C$7))*$C$12,"")</f>
        <v/>
      </c>
      <c r="L1287" s="42" t="str">
        <f t="shared" ca="1" si="614"/>
        <v/>
      </c>
      <c r="M1287" s="44" t="str">
        <f t="shared" ca="1" si="615"/>
        <v/>
      </c>
      <c r="N1287" s="44" t="str">
        <f t="shared" ca="1" si="616"/>
        <v/>
      </c>
      <c r="O1287" s="108" t="str">
        <f t="shared" si="591"/>
        <v/>
      </c>
      <c r="P1287" s="102" t="str">
        <f t="shared" si="592"/>
        <v/>
      </c>
      <c r="Q1287" s="102" t="str">
        <f t="shared" si="593"/>
        <v/>
      </c>
      <c r="R1287" s="120" t="str">
        <f t="shared" si="611"/>
        <v/>
      </c>
      <c r="S1287" s="54" t="str">
        <f t="shared" si="612"/>
        <v/>
      </c>
      <c r="T1287" s="5" t="str">
        <f t="shared" si="594"/>
        <v/>
      </c>
      <c r="U1287" s="152" t="str">
        <f t="shared" si="595"/>
        <v/>
      </c>
      <c r="V1287" s="152" t="str">
        <f t="shared" si="596"/>
        <v/>
      </c>
      <c r="W1287" s="153" t="str">
        <f t="shared" si="597"/>
        <v/>
      </c>
      <c r="X1287" s="153" t="str">
        <f t="shared" si="598"/>
        <v/>
      </c>
      <c r="Y1287" s="153" t="str">
        <f t="shared" si="599"/>
        <v/>
      </c>
      <c r="Z1287" s="153" t="str">
        <f t="shared" si="600"/>
        <v/>
      </c>
      <c r="AA1287" s="152" t="str">
        <f t="shared" si="601"/>
        <v/>
      </c>
      <c r="AB1287" s="152" t="str">
        <f t="shared" si="602"/>
        <v/>
      </c>
      <c r="AC1287" s="154" t="str">
        <f t="shared" si="603"/>
        <v/>
      </c>
      <c r="AD1287" s="154" t="str">
        <f t="shared" si="604"/>
        <v/>
      </c>
      <c r="AE1287" s="3" t="str">
        <f t="shared" si="605"/>
        <v/>
      </c>
      <c r="AF1287" s="3" t="str">
        <f t="shared" si="606"/>
        <v/>
      </c>
      <c r="AG1287" s="3" t="str">
        <f t="shared" si="613"/>
        <v/>
      </c>
      <c r="AH1287" s="4" t="str">
        <f t="shared" si="607"/>
        <v/>
      </c>
      <c r="AI1287" s="75" t="str">
        <f t="shared" si="608"/>
        <v/>
      </c>
      <c r="AJ1287" s="75" t="str">
        <f t="shared" si="609"/>
        <v/>
      </c>
    </row>
    <row r="1288" spans="1:36">
      <c r="A1288" s="41" t="str">
        <f t="shared" si="610"/>
        <v/>
      </c>
      <c r="B1288" s="150" t="str">
        <f>IF(ISNUMBER(A1288),INDEX('MetaTrader Import'!$H$13:$J$5893,TRUNC(((A1288-$A$39+1)-1)/3)+1,MOD((A1288-$A$39+1)-1,3)+1),"")</f>
        <v/>
      </c>
      <c r="C1288" s="43" t="str">
        <f t="shared" si="587"/>
        <v/>
      </c>
      <c r="D1288" s="43" t="str">
        <f t="shared" ca="1" si="588"/>
        <v/>
      </c>
      <c r="E1288" s="43" t="str">
        <f t="shared" si="589"/>
        <v/>
      </c>
      <c r="F1288" s="43" t="str">
        <f t="shared" si="590"/>
        <v/>
      </c>
      <c r="G1288" s="43" t="str">
        <f>IF(A1288&lt;&gt;"",IF(A1288&lt;Data!$G$11*0.25,$C$13/$G$32,IF(A1288&gt;Data!$G$11*0.25,$C$13,$C$13*10)),"")</f>
        <v/>
      </c>
      <c r="H1288" s="43" t="str">
        <f>IF(A1288&lt;&gt;"",IF(Data!$G$9="constant",$C$13,IF(Data!$G$9="squeeze",G1288,F1288)),"")</f>
        <v/>
      </c>
      <c r="I1288" s="38" t="str">
        <f ca="1">IF(ISNUMBER(A1288),NORMINV(RAND(),0,IF(AND(Data!$G$9="squeeze",A1288&lt;Data!$G$11*0.25),$H$32,1)*$C$30*$C$13)*($C$14*$C$12),"")</f>
        <v/>
      </c>
      <c r="J1288" s="42" t="str">
        <f ca="1">IFERROR(IF(Data!$C$6="Real",B1288,I1288+J1287+($C$14*$C$12)*(NORMINV(RAND(),$C$15,CHOOSE($G$13,$C$13,F1288,G1288)))),"")</f>
        <v/>
      </c>
      <c r="K1288" s="88" t="str">
        <f>IF(ISNUMBER(A1288), IF($G$16="fixed",$G$17,MIN(H1288*Data!$C$7*$C$16*0.5,$C$17*Data!$C$7))*$C$12,"")</f>
        <v/>
      </c>
      <c r="L1288" s="42" t="str">
        <f t="shared" ca="1" si="614"/>
        <v/>
      </c>
      <c r="M1288" s="44" t="str">
        <f t="shared" ca="1" si="615"/>
        <v/>
      </c>
      <c r="N1288" s="44" t="str">
        <f t="shared" ca="1" si="616"/>
        <v/>
      </c>
      <c r="O1288" s="108" t="str">
        <f t="shared" si="591"/>
        <v/>
      </c>
      <c r="P1288" s="102" t="str">
        <f t="shared" si="592"/>
        <v/>
      </c>
      <c r="Q1288" s="102" t="str">
        <f t="shared" si="593"/>
        <v/>
      </c>
      <c r="R1288" s="120" t="str">
        <f t="shared" si="611"/>
        <v/>
      </c>
      <c r="S1288" s="54" t="str">
        <f t="shared" si="612"/>
        <v/>
      </c>
      <c r="T1288" s="5" t="str">
        <f t="shared" si="594"/>
        <v/>
      </c>
      <c r="U1288" s="152" t="str">
        <f t="shared" si="595"/>
        <v/>
      </c>
      <c r="V1288" s="152" t="str">
        <f t="shared" si="596"/>
        <v/>
      </c>
      <c r="W1288" s="153" t="str">
        <f t="shared" si="597"/>
        <v/>
      </c>
      <c r="X1288" s="153" t="str">
        <f t="shared" si="598"/>
        <v/>
      </c>
      <c r="Y1288" s="153" t="str">
        <f t="shared" si="599"/>
        <v/>
      </c>
      <c r="Z1288" s="153" t="str">
        <f t="shared" si="600"/>
        <v/>
      </c>
      <c r="AA1288" s="152" t="str">
        <f t="shared" si="601"/>
        <v/>
      </c>
      <c r="AB1288" s="152" t="str">
        <f t="shared" si="602"/>
        <v/>
      </c>
      <c r="AC1288" s="154" t="str">
        <f t="shared" si="603"/>
        <v/>
      </c>
      <c r="AD1288" s="154" t="str">
        <f t="shared" si="604"/>
        <v/>
      </c>
      <c r="AE1288" s="3" t="str">
        <f t="shared" si="605"/>
        <v/>
      </c>
      <c r="AF1288" s="3" t="str">
        <f t="shared" si="606"/>
        <v/>
      </c>
      <c r="AG1288" s="3" t="str">
        <f t="shared" si="613"/>
        <v/>
      </c>
      <c r="AH1288" s="4" t="str">
        <f t="shared" si="607"/>
        <v/>
      </c>
      <c r="AI1288" s="75" t="str">
        <f t="shared" si="608"/>
        <v/>
      </c>
      <c r="AJ1288" s="75" t="str">
        <f t="shared" si="609"/>
        <v/>
      </c>
    </row>
    <row r="1289" spans="1:36">
      <c r="A1289" s="41" t="str">
        <f t="shared" si="610"/>
        <v/>
      </c>
      <c r="B1289" s="150" t="str">
        <f>IF(ISNUMBER(A1289),INDEX('MetaTrader Import'!$H$13:$J$5893,TRUNC(((A1289-$A$39+1)-1)/3)+1,MOD((A1289-$A$39+1)-1,3)+1),"")</f>
        <v/>
      </c>
      <c r="C1289" s="43" t="str">
        <f t="shared" si="587"/>
        <v/>
      </c>
      <c r="D1289" s="43" t="str">
        <f t="shared" ca="1" si="588"/>
        <v/>
      </c>
      <c r="E1289" s="43" t="str">
        <f t="shared" si="589"/>
        <v/>
      </c>
      <c r="F1289" s="43" t="str">
        <f t="shared" si="590"/>
        <v/>
      </c>
      <c r="G1289" s="43" t="str">
        <f>IF(A1289&lt;&gt;"",IF(A1289&lt;Data!$G$11*0.25,$C$13/$G$32,IF(A1289&gt;Data!$G$11*0.25,$C$13,$C$13*10)),"")</f>
        <v/>
      </c>
      <c r="H1289" s="43" t="str">
        <f>IF(A1289&lt;&gt;"",IF(Data!$G$9="constant",$C$13,IF(Data!$G$9="squeeze",G1289,F1289)),"")</f>
        <v/>
      </c>
      <c r="I1289" s="38" t="str">
        <f ca="1">IF(ISNUMBER(A1289),NORMINV(RAND(),0,IF(AND(Data!$G$9="squeeze",A1289&lt;Data!$G$11*0.25),$H$32,1)*$C$30*$C$13)*($C$14*$C$12),"")</f>
        <v/>
      </c>
      <c r="J1289" s="42" t="str">
        <f ca="1">IFERROR(IF(Data!$C$6="Real",B1289,I1289+J1288+($C$14*$C$12)*(NORMINV(RAND(),$C$15,CHOOSE($G$13,$C$13,F1289,G1289)))),"")</f>
        <v/>
      </c>
      <c r="K1289" s="88" t="str">
        <f>IF(ISNUMBER(A1289), IF($G$16="fixed",$G$17,MIN(H1289*Data!$C$7*$C$16*0.5,$C$17*Data!$C$7))*$C$12,"")</f>
        <v/>
      </c>
      <c r="L1289" s="42" t="str">
        <f t="shared" ca="1" si="614"/>
        <v/>
      </c>
      <c r="M1289" s="44" t="str">
        <f t="shared" ca="1" si="615"/>
        <v/>
      </c>
      <c r="N1289" s="44" t="str">
        <f t="shared" ca="1" si="616"/>
        <v/>
      </c>
      <c r="O1289" s="108" t="str">
        <f t="shared" si="591"/>
        <v/>
      </c>
      <c r="P1289" s="102" t="str">
        <f t="shared" si="592"/>
        <v/>
      </c>
      <c r="Q1289" s="102" t="str">
        <f t="shared" si="593"/>
        <v/>
      </c>
      <c r="R1289" s="120" t="str">
        <f t="shared" si="611"/>
        <v/>
      </c>
      <c r="S1289" s="54" t="str">
        <f t="shared" si="612"/>
        <v/>
      </c>
      <c r="T1289" s="5" t="str">
        <f t="shared" si="594"/>
        <v/>
      </c>
      <c r="U1289" s="152" t="str">
        <f t="shared" si="595"/>
        <v/>
      </c>
      <c r="V1289" s="152" t="str">
        <f t="shared" si="596"/>
        <v/>
      </c>
      <c r="W1289" s="153" t="str">
        <f t="shared" si="597"/>
        <v/>
      </c>
      <c r="X1289" s="153" t="str">
        <f t="shared" si="598"/>
        <v/>
      </c>
      <c r="Y1289" s="153" t="str">
        <f t="shared" si="599"/>
        <v/>
      </c>
      <c r="Z1289" s="153" t="str">
        <f t="shared" si="600"/>
        <v/>
      </c>
      <c r="AA1289" s="152" t="str">
        <f t="shared" si="601"/>
        <v/>
      </c>
      <c r="AB1289" s="152" t="str">
        <f t="shared" si="602"/>
        <v/>
      </c>
      <c r="AC1289" s="154" t="str">
        <f t="shared" si="603"/>
        <v/>
      </c>
      <c r="AD1289" s="154" t="str">
        <f t="shared" si="604"/>
        <v/>
      </c>
      <c r="AE1289" s="3" t="str">
        <f t="shared" si="605"/>
        <v/>
      </c>
      <c r="AF1289" s="3" t="str">
        <f t="shared" si="606"/>
        <v/>
      </c>
      <c r="AG1289" s="3" t="str">
        <f t="shared" si="613"/>
        <v/>
      </c>
      <c r="AH1289" s="4" t="str">
        <f t="shared" si="607"/>
        <v/>
      </c>
      <c r="AI1289" s="75" t="str">
        <f t="shared" si="608"/>
        <v/>
      </c>
      <c r="AJ1289" s="75" t="str">
        <f t="shared" si="609"/>
        <v/>
      </c>
    </row>
    <row r="1290" spans="1:36">
      <c r="A1290" s="41" t="str">
        <f t="shared" si="610"/>
        <v/>
      </c>
      <c r="B1290" s="150" t="str">
        <f>IF(ISNUMBER(A1290),INDEX('MetaTrader Import'!$H$13:$J$5893,TRUNC(((A1290-$A$39+1)-1)/3)+1,MOD((A1290-$A$39+1)-1,3)+1),"")</f>
        <v/>
      </c>
      <c r="C1290" s="43" t="str">
        <f t="shared" si="587"/>
        <v/>
      </c>
      <c r="D1290" s="43" t="str">
        <f t="shared" ca="1" si="588"/>
        <v/>
      </c>
      <c r="E1290" s="43" t="str">
        <f t="shared" si="589"/>
        <v/>
      </c>
      <c r="F1290" s="43" t="str">
        <f t="shared" si="590"/>
        <v/>
      </c>
      <c r="G1290" s="43" t="str">
        <f>IF(A1290&lt;&gt;"",IF(A1290&lt;Data!$G$11*0.25,$C$13/$G$32,IF(A1290&gt;Data!$G$11*0.25,$C$13,$C$13*10)),"")</f>
        <v/>
      </c>
      <c r="H1290" s="43" t="str">
        <f>IF(A1290&lt;&gt;"",IF(Data!$G$9="constant",$C$13,IF(Data!$G$9="squeeze",G1290,F1290)),"")</f>
        <v/>
      </c>
      <c r="I1290" s="38" t="str">
        <f ca="1">IF(ISNUMBER(A1290),NORMINV(RAND(),0,IF(AND(Data!$G$9="squeeze",A1290&lt;Data!$G$11*0.25),$H$32,1)*$C$30*$C$13)*($C$14*$C$12),"")</f>
        <v/>
      </c>
      <c r="J1290" s="42" t="str">
        <f ca="1">IFERROR(IF(Data!$C$6="Real",B1290,I1290+J1289+($C$14*$C$12)*(NORMINV(RAND(),$C$15,CHOOSE($G$13,$C$13,F1290,G1290)))),"")</f>
        <v/>
      </c>
      <c r="K1290" s="88" t="str">
        <f>IF(ISNUMBER(A1290), IF($G$16="fixed",$G$17,MIN(H1290*Data!$C$7*$C$16*0.5,$C$17*Data!$C$7))*$C$12,"")</f>
        <v/>
      </c>
      <c r="L1290" s="42" t="str">
        <f t="shared" ca="1" si="614"/>
        <v/>
      </c>
      <c r="M1290" s="44" t="str">
        <f t="shared" ca="1" si="615"/>
        <v/>
      </c>
      <c r="N1290" s="44" t="str">
        <f t="shared" ca="1" si="616"/>
        <v/>
      </c>
      <c r="O1290" s="108" t="str">
        <f t="shared" si="591"/>
        <v/>
      </c>
      <c r="P1290" s="102" t="str">
        <f t="shared" si="592"/>
        <v/>
      </c>
      <c r="Q1290" s="102" t="str">
        <f t="shared" si="593"/>
        <v/>
      </c>
      <c r="R1290" s="120" t="str">
        <f t="shared" si="611"/>
        <v/>
      </c>
      <c r="S1290" s="54" t="str">
        <f t="shared" si="612"/>
        <v/>
      </c>
      <c r="T1290" s="5" t="str">
        <f t="shared" si="594"/>
        <v/>
      </c>
      <c r="U1290" s="152" t="str">
        <f t="shared" si="595"/>
        <v/>
      </c>
      <c r="V1290" s="152" t="str">
        <f t="shared" si="596"/>
        <v/>
      </c>
      <c r="W1290" s="153" t="str">
        <f t="shared" si="597"/>
        <v/>
      </c>
      <c r="X1290" s="153" t="str">
        <f t="shared" si="598"/>
        <v/>
      </c>
      <c r="Y1290" s="153" t="str">
        <f t="shared" si="599"/>
        <v/>
      </c>
      <c r="Z1290" s="153" t="str">
        <f t="shared" si="600"/>
        <v/>
      </c>
      <c r="AA1290" s="152" t="str">
        <f t="shared" si="601"/>
        <v/>
      </c>
      <c r="AB1290" s="152" t="str">
        <f t="shared" si="602"/>
        <v/>
      </c>
      <c r="AC1290" s="154" t="str">
        <f t="shared" si="603"/>
        <v/>
      </c>
      <c r="AD1290" s="154" t="str">
        <f t="shared" si="604"/>
        <v/>
      </c>
      <c r="AE1290" s="3" t="str">
        <f t="shared" si="605"/>
        <v/>
      </c>
      <c r="AF1290" s="3" t="str">
        <f t="shared" si="606"/>
        <v/>
      </c>
      <c r="AG1290" s="3" t="str">
        <f t="shared" si="613"/>
        <v/>
      </c>
      <c r="AH1290" s="4" t="str">
        <f t="shared" si="607"/>
        <v/>
      </c>
      <c r="AI1290" s="75" t="str">
        <f t="shared" si="608"/>
        <v/>
      </c>
      <c r="AJ1290" s="75" t="str">
        <f t="shared" si="609"/>
        <v/>
      </c>
    </row>
    <row r="1291" spans="1:36">
      <c r="A1291" s="41" t="str">
        <f t="shared" si="610"/>
        <v/>
      </c>
      <c r="B1291" s="150" t="str">
        <f>IF(ISNUMBER(A1291),INDEX('MetaTrader Import'!$H$13:$J$5893,TRUNC(((A1291-$A$39+1)-1)/3)+1,MOD((A1291-$A$39+1)-1,3)+1),"")</f>
        <v/>
      </c>
      <c r="C1291" s="43" t="str">
        <f t="shared" si="587"/>
        <v/>
      </c>
      <c r="D1291" s="43" t="str">
        <f t="shared" ca="1" si="588"/>
        <v/>
      </c>
      <c r="E1291" s="43" t="str">
        <f t="shared" si="589"/>
        <v/>
      </c>
      <c r="F1291" s="43" t="str">
        <f t="shared" si="590"/>
        <v/>
      </c>
      <c r="G1291" s="43" t="str">
        <f>IF(A1291&lt;&gt;"",IF(A1291&lt;Data!$G$11*0.25,$C$13/$G$32,IF(A1291&gt;Data!$G$11*0.25,$C$13,$C$13*10)),"")</f>
        <v/>
      </c>
      <c r="H1291" s="43" t="str">
        <f>IF(A1291&lt;&gt;"",IF(Data!$G$9="constant",$C$13,IF(Data!$G$9="squeeze",G1291,F1291)),"")</f>
        <v/>
      </c>
      <c r="I1291" s="38" t="str">
        <f ca="1">IF(ISNUMBER(A1291),NORMINV(RAND(),0,IF(AND(Data!$G$9="squeeze",A1291&lt;Data!$G$11*0.25),$H$32,1)*$C$30*$C$13)*($C$14*$C$12),"")</f>
        <v/>
      </c>
      <c r="J1291" s="42" t="str">
        <f ca="1">IFERROR(IF(Data!$C$6="Real",B1291,I1291+J1290+($C$14*$C$12)*(NORMINV(RAND(),$C$15,CHOOSE($G$13,$C$13,F1291,G1291)))),"")</f>
        <v/>
      </c>
      <c r="K1291" s="88" t="str">
        <f>IF(ISNUMBER(A1291), IF($G$16="fixed",$G$17,MIN(H1291*Data!$C$7*$C$16*0.5,$C$17*Data!$C$7))*$C$12,"")</f>
        <v/>
      </c>
      <c r="L1291" s="42" t="str">
        <f t="shared" ca="1" si="614"/>
        <v/>
      </c>
      <c r="M1291" s="44" t="str">
        <f t="shared" ca="1" si="615"/>
        <v/>
      </c>
      <c r="N1291" s="44" t="str">
        <f t="shared" ca="1" si="616"/>
        <v/>
      </c>
      <c r="O1291" s="108" t="str">
        <f t="shared" si="591"/>
        <v/>
      </c>
      <c r="P1291" s="102" t="str">
        <f t="shared" si="592"/>
        <v/>
      </c>
      <c r="Q1291" s="102" t="str">
        <f t="shared" si="593"/>
        <v/>
      </c>
      <c r="R1291" s="120" t="str">
        <f t="shared" si="611"/>
        <v/>
      </c>
      <c r="S1291" s="54" t="str">
        <f t="shared" si="612"/>
        <v/>
      </c>
      <c r="T1291" s="5" t="str">
        <f t="shared" si="594"/>
        <v/>
      </c>
      <c r="U1291" s="152" t="str">
        <f t="shared" si="595"/>
        <v/>
      </c>
      <c r="V1291" s="152" t="str">
        <f t="shared" si="596"/>
        <v/>
      </c>
      <c r="W1291" s="153" t="str">
        <f t="shared" si="597"/>
        <v/>
      </c>
      <c r="X1291" s="153" t="str">
        <f t="shared" si="598"/>
        <v/>
      </c>
      <c r="Y1291" s="153" t="str">
        <f t="shared" si="599"/>
        <v/>
      </c>
      <c r="Z1291" s="153" t="str">
        <f t="shared" si="600"/>
        <v/>
      </c>
      <c r="AA1291" s="152" t="str">
        <f t="shared" si="601"/>
        <v/>
      </c>
      <c r="AB1291" s="152" t="str">
        <f t="shared" si="602"/>
        <v/>
      </c>
      <c r="AC1291" s="154" t="str">
        <f t="shared" si="603"/>
        <v/>
      </c>
      <c r="AD1291" s="154" t="str">
        <f t="shared" si="604"/>
        <v/>
      </c>
      <c r="AE1291" s="3" t="str">
        <f t="shared" si="605"/>
        <v/>
      </c>
      <c r="AF1291" s="3" t="str">
        <f t="shared" si="606"/>
        <v/>
      </c>
      <c r="AG1291" s="3" t="str">
        <f t="shared" si="613"/>
        <v/>
      </c>
      <c r="AH1291" s="4" t="str">
        <f t="shared" si="607"/>
        <v/>
      </c>
      <c r="AI1291" s="75" t="str">
        <f t="shared" si="608"/>
        <v/>
      </c>
      <c r="AJ1291" s="75" t="str">
        <f t="shared" si="609"/>
        <v/>
      </c>
    </row>
    <row r="1292" spans="1:36">
      <c r="A1292" s="41" t="str">
        <f t="shared" si="610"/>
        <v/>
      </c>
      <c r="B1292" s="150" t="str">
        <f>IF(ISNUMBER(A1292),INDEX('MetaTrader Import'!$H$13:$J$5893,TRUNC(((A1292-$A$39+1)-1)/3)+1,MOD((A1292-$A$39+1)-1,3)+1),"")</f>
        <v/>
      </c>
      <c r="C1292" s="43" t="str">
        <f t="shared" si="587"/>
        <v/>
      </c>
      <c r="D1292" s="43" t="str">
        <f t="shared" ca="1" si="588"/>
        <v/>
      </c>
      <c r="E1292" s="43" t="str">
        <f t="shared" si="589"/>
        <v/>
      </c>
      <c r="F1292" s="43" t="str">
        <f t="shared" si="590"/>
        <v/>
      </c>
      <c r="G1292" s="43" t="str">
        <f>IF(A1292&lt;&gt;"",IF(A1292&lt;Data!$G$11*0.25,$C$13/$G$32,IF(A1292&gt;Data!$G$11*0.25,$C$13,$C$13*10)),"")</f>
        <v/>
      </c>
      <c r="H1292" s="43" t="str">
        <f>IF(A1292&lt;&gt;"",IF(Data!$G$9="constant",$C$13,IF(Data!$G$9="squeeze",G1292,F1292)),"")</f>
        <v/>
      </c>
      <c r="I1292" s="38" t="str">
        <f ca="1">IF(ISNUMBER(A1292),NORMINV(RAND(),0,IF(AND(Data!$G$9="squeeze",A1292&lt;Data!$G$11*0.25),$H$32,1)*$C$30*$C$13)*($C$14*$C$12),"")</f>
        <v/>
      </c>
      <c r="J1292" s="42" t="str">
        <f ca="1">IFERROR(IF(Data!$C$6="Real",B1292,I1292+J1291+($C$14*$C$12)*(NORMINV(RAND(),$C$15,CHOOSE($G$13,$C$13,F1292,G1292)))),"")</f>
        <v/>
      </c>
      <c r="K1292" s="88" t="str">
        <f>IF(ISNUMBER(A1292), IF($G$16="fixed",$G$17,MIN(H1292*Data!$C$7*$C$16*0.5,$C$17*Data!$C$7))*$C$12,"")</f>
        <v/>
      </c>
      <c r="L1292" s="42" t="str">
        <f t="shared" ca="1" si="614"/>
        <v/>
      </c>
      <c r="M1292" s="44" t="str">
        <f t="shared" ca="1" si="615"/>
        <v/>
      </c>
      <c r="N1292" s="44" t="str">
        <f t="shared" ca="1" si="616"/>
        <v/>
      </c>
      <c r="O1292" s="108" t="str">
        <f t="shared" si="591"/>
        <v/>
      </c>
      <c r="P1292" s="102" t="str">
        <f t="shared" si="592"/>
        <v/>
      </c>
      <c r="Q1292" s="102" t="str">
        <f t="shared" si="593"/>
        <v/>
      </c>
      <c r="R1292" s="120" t="str">
        <f t="shared" si="611"/>
        <v/>
      </c>
      <c r="S1292" s="54" t="str">
        <f t="shared" si="612"/>
        <v/>
      </c>
      <c r="T1292" s="5" t="str">
        <f t="shared" si="594"/>
        <v/>
      </c>
      <c r="U1292" s="152" t="str">
        <f t="shared" si="595"/>
        <v/>
      </c>
      <c r="V1292" s="152" t="str">
        <f t="shared" si="596"/>
        <v/>
      </c>
      <c r="W1292" s="153" t="str">
        <f t="shared" si="597"/>
        <v/>
      </c>
      <c r="X1292" s="153" t="str">
        <f t="shared" si="598"/>
        <v/>
      </c>
      <c r="Y1292" s="153" t="str">
        <f t="shared" si="599"/>
        <v/>
      </c>
      <c r="Z1292" s="153" t="str">
        <f t="shared" si="600"/>
        <v/>
      </c>
      <c r="AA1292" s="152" t="str">
        <f t="shared" si="601"/>
        <v/>
      </c>
      <c r="AB1292" s="152" t="str">
        <f t="shared" si="602"/>
        <v/>
      </c>
      <c r="AC1292" s="154" t="str">
        <f t="shared" si="603"/>
        <v/>
      </c>
      <c r="AD1292" s="154" t="str">
        <f t="shared" si="604"/>
        <v/>
      </c>
      <c r="AE1292" s="3" t="str">
        <f t="shared" si="605"/>
        <v/>
      </c>
      <c r="AF1292" s="3" t="str">
        <f t="shared" si="606"/>
        <v/>
      </c>
      <c r="AG1292" s="3" t="str">
        <f t="shared" si="613"/>
        <v/>
      </c>
      <c r="AH1292" s="4" t="str">
        <f t="shared" si="607"/>
        <v/>
      </c>
      <c r="AI1292" s="75" t="str">
        <f t="shared" si="608"/>
        <v/>
      </c>
      <c r="AJ1292" s="75" t="str">
        <f t="shared" si="609"/>
        <v/>
      </c>
    </row>
    <row r="1293" spans="1:36">
      <c r="A1293" s="41" t="str">
        <f t="shared" si="610"/>
        <v/>
      </c>
      <c r="B1293" s="150" t="str">
        <f>IF(ISNUMBER(A1293),INDEX('MetaTrader Import'!$H$13:$J$5893,TRUNC(((A1293-$A$39+1)-1)/3)+1,MOD((A1293-$A$39+1)-1,3)+1),"")</f>
        <v/>
      </c>
      <c r="C1293" s="43" t="str">
        <f t="shared" si="587"/>
        <v/>
      </c>
      <c r="D1293" s="43" t="str">
        <f t="shared" ca="1" si="588"/>
        <v/>
      </c>
      <c r="E1293" s="43" t="str">
        <f t="shared" si="589"/>
        <v/>
      </c>
      <c r="F1293" s="43" t="str">
        <f t="shared" si="590"/>
        <v/>
      </c>
      <c r="G1293" s="43" t="str">
        <f>IF(A1293&lt;&gt;"",IF(A1293&lt;Data!$G$11*0.25,$C$13/$G$32,IF(A1293&gt;Data!$G$11*0.25,$C$13,$C$13*10)),"")</f>
        <v/>
      </c>
      <c r="H1293" s="43" t="str">
        <f>IF(A1293&lt;&gt;"",IF(Data!$G$9="constant",$C$13,IF(Data!$G$9="squeeze",G1293,F1293)),"")</f>
        <v/>
      </c>
      <c r="I1293" s="38" t="str">
        <f ca="1">IF(ISNUMBER(A1293),NORMINV(RAND(),0,IF(AND(Data!$G$9="squeeze",A1293&lt;Data!$G$11*0.25),$H$32,1)*$C$30*$C$13)*($C$14*$C$12),"")</f>
        <v/>
      </c>
      <c r="J1293" s="42" t="str">
        <f ca="1">IFERROR(IF(Data!$C$6="Real",B1293,I1293+J1292+($C$14*$C$12)*(NORMINV(RAND(),$C$15,CHOOSE($G$13,$C$13,F1293,G1293)))),"")</f>
        <v/>
      </c>
      <c r="K1293" s="88" t="str">
        <f>IF(ISNUMBER(A1293), IF($G$16="fixed",$G$17,MIN(H1293*Data!$C$7*$C$16*0.5,$C$17*Data!$C$7))*$C$12,"")</f>
        <v/>
      </c>
      <c r="L1293" s="42" t="str">
        <f t="shared" ca="1" si="614"/>
        <v/>
      </c>
      <c r="M1293" s="44" t="str">
        <f t="shared" ca="1" si="615"/>
        <v/>
      </c>
      <c r="N1293" s="44" t="str">
        <f t="shared" ca="1" si="616"/>
        <v/>
      </c>
      <c r="O1293" s="108" t="str">
        <f t="shared" si="591"/>
        <v/>
      </c>
      <c r="P1293" s="102" t="str">
        <f t="shared" si="592"/>
        <v/>
      </c>
      <c r="Q1293" s="102" t="str">
        <f t="shared" si="593"/>
        <v/>
      </c>
      <c r="R1293" s="120" t="str">
        <f t="shared" si="611"/>
        <v/>
      </c>
      <c r="S1293" s="54" t="str">
        <f t="shared" si="612"/>
        <v/>
      </c>
      <c r="T1293" s="5" t="str">
        <f t="shared" si="594"/>
        <v/>
      </c>
      <c r="U1293" s="152" t="str">
        <f t="shared" si="595"/>
        <v/>
      </c>
      <c r="V1293" s="152" t="str">
        <f t="shared" si="596"/>
        <v/>
      </c>
      <c r="W1293" s="153" t="str">
        <f t="shared" si="597"/>
        <v/>
      </c>
      <c r="X1293" s="153" t="str">
        <f t="shared" si="598"/>
        <v/>
      </c>
      <c r="Y1293" s="153" t="str">
        <f t="shared" si="599"/>
        <v/>
      </c>
      <c r="Z1293" s="153" t="str">
        <f t="shared" si="600"/>
        <v/>
      </c>
      <c r="AA1293" s="152" t="str">
        <f t="shared" si="601"/>
        <v/>
      </c>
      <c r="AB1293" s="152" t="str">
        <f t="shared" si="602"/>
        <v/>
      </c>
      <c r="AC1293" s="154" t="str">
        <f t="shared" si="603"/>
        <v/>
      </c>
      <c r="AD1293" s="154" t="str">
        <f t="shared" si="604"/>
        <v/>
      </c>
      <c r="AE1293" s="3" t="str">
        <f t="shared" si="605"/>
        <v/>
      </c>
      <c r="AF1293" s="3" t="str">
        <f t="shared" si="606"/>
        <v/>
      </c>
      <c r="AG1293" s="3" t="str">
        <f t="shared" si="613"/>
        <v/>
      </c>
      <c r="AH1293" s="4" t="str">
        <f t="shared" si="607"/>
        <v/>
      </c>
      <c r="AI1293" s="75" t="str">
        <f t="shared" si="608"/>
        <v/>
      </c>
      <c r="AJ1293" s="75" t="str">
        <f t="shared" si="609"/>
        <v/>
      </c>
    </row>
    <row r="1294" spans="1:36">
      <c r="A1294" s="41" t="str">
        <f t="shared" si="610"/>
        <v/>
      </c>
      <c r="B1294" s="150" t="str">
        <f>IF(ISNUMBER(A1294),INDEX('MetaTrader Import'!$H$13:$J$5893,TRUNC(((A1294-$A$39+1)-1)/3)+1,MOD((A1294-$A$39+1)-1,3)+1),"")</f>
        <v/>
      </c>
      <c r="C1294" s="43" t="str">
        <f t="shared" si="587"/>
        <v/>
      </c>
      <c r="D1294" s="43" t="str">
        <f t="shared" ca="1" si="588"/>
        <v/>
      </c>
      <c r="E1294" s="43" t="str">
        <f t="shared" si="589"/>
        <v/>
      </c>
      <c r="F1294" s="43" t="str">
        <f t="shared" si="590"/>
        <v/>
      </c>
      <c r="G1294" s="43" t="str">
        <f>IF(A1294&lt;&gt;"",IF(A1294&lt;Data!$G$11*0.25,$C$13/$G$32,IF(A1294&gt;Data!$G$11*0.25,$C$13,$C$13*10)),"")</f>
        <v/>
      </c>
      <c r="H1294" s="43" t="str">
        <f>IF(A1294&lt;&gt;"",IF(Data!$G$9="constant",$C$13,IF(Data!$G$9="squeeze",G1294,F1294)),"")</f>
        <v/>
      </c>
      <c r="I1294" s="38" t="str">
        <f ca="1">IF(ISNUMBER(A1294),NORMINV(RAND(),0,IF(AND(Data!$G$9="squeeze",A1294&lt;Data!$G$11*0.25),$H$32,1)*$C$30*$C$13)*($C$14*$C$12),"")</f>
        <v/>
      </c>
      <c r="J1294" s="42" t="str">
        <f ca="1">IFERROR(IF(Data!$C$6="Real",B1294,I1294+J1293+($C$14*$C$12)*(NORMINV(RAND(),$C$15,CHOOSE($G$13,$C$13,F1294,G1294)))),"")</f>
        <v/>
      </c>
      <c r="K1294" s="88" t="str">
        <f>IF(ISNUMBER(A1294), IF($G$16="fixed",$G$17,MIN(H1294*Data!$C$7*$C$16*0.5,$C$17*Data!$C$7))*$C$12,"")</f>
        <v/>
      </c>
      <c r="L1294" s="42" t="str">
        <f t="shared" ca="1" si="614"/>
        <v/>
      </c>
      <c r="M1294" s="44" t="str">
        <f t="shared" ca="1" si="615"/>
        <v/>
      </c>
      <c r="N1294" s="44" t="str">
        <f t="shared" ca="1" si="616"/>
        <v/>
      </c>
      <c r="O1294" s="108" t="str">
        <f t="shared" si="591"/>
        <v/>
      </c>
      <c r="P1294" s="102" t="str">
        <f t="shared" si="592"/>
        <v/>
      </c>
      <c r="Q1294" s="102" t="str">
        <f t="shared" si="593"/>
        <v/>
      </c>
      <c r="R1294" s="120" t="str">
        <f t="shared" si="611"/>
        <v/>
      </c>
      <c r="S1294" s="54" t="str">
        <f t="shared" si="612"/>
        <v/>
      </c>
      <c r="T1294" s="5" t="str">
        <f t="shared" si="594"/>
        <v/>
      </c>
      <c r="U1294" s="152" t="str">
        <f t="shared" si="595"/>
        <v/>
      </c>
      <c r="V1294" s="152" t="str">
        <f t="shared" si="596"/>
        <v/>
      </c>
      <c r="W1294" s="153" t="str">
        <f t="shared" si="597"/>
        <v/>
      </c>
      <c r="X1294" s="153" t="str">
        <f t="shared" si="598"/>
        <v/>
      </c>
      <c r="Y1294" s="153" t="str">
        <f t="shared" si="599"/>
        <v/>
      </c>
      <c r="Z1294" s="153" t="str">
        <f t="shared" si="600"/>
        <v/>
      </c>
      <c r="AA1294" s="152" t="str">
        <f t="shared" si="601"/>
        <v/>
      </c>
      <c r="AB1294" s="152" t="str">
        <f t="shared" si="602"/>
        <v/>
      </c>
      <c r="AC1294" s="154" t="str">
        <f t="shared" si="603"/>
        <v/>
      </c>
      <c r="AD1294" s="154" t="str">
        <f t="shared" si="604"/>
        <v/>
      </c>
      <c r="AE1294" s="3" t="str">
        <f t="shared" si="605"/>
        <v/>
      </c>
      <c r="AF1294" s="3" t="str">
        <f t="shared" si="606"/>
        <v/>
      </c>
      <c r="AG1294" s="3" t="str">
        <f t="shared" si="613"/>
        <v/>
      </c>
      <c r="AH1294" s="4" t="str">
        <f t="shared" si="607"/>
        <v/>
      </c>
      <c r="AI1294" s="75" t="str">
        <f t="shared" si="608"/>
        <v/>
      </c>
      <c r="AJ1294" s="75" t="str">
        <f t="shared" si="609"/>
        <v/>
      </c>
    </row>
    <row r="1295" spans="1:36">
      <c r="A1295" s="41" t="str">
        <f t="shared" si="610"/>
        <v/>
      </c>
      <c r="B1295" s="150" t="str">
        <f>IF(ISNUMBER(A1295),INDEX('MetaTrader Import'!$H$13:$J$5893,TRUNC(((A1295-$A$39+1)-1)/3)+1,MOD((A1295-$A$39+1)-1,3)+1),"")</f>
        <v/>
      </c>
      <c r="C1295" s="43" t="str">
        <f t="shared" si="587"/>
        <v/>
      </c>
      <c r="D1295" s="43" t="str">
        <f t="shared" ca="1" si="588"/>
        <v/>
      </c>
      <c r="E1295" s="43" t="str">
        <f t="shared" si="589"/>
        <v/>
      </c>
      <c r="F1295" s="43" t="str">
        <f t="shared" si="590"/>
        <v/>
      </c>
      <c r="G1295" s="43" t="str">
        <f>IF(A1295&lt;&gt;"",IF(A1295&lt;Data!$G$11*0.25,$C$13/$G$32,IF(A1295&gt;Data!$G$11*0.25,$C$13,$C$13*10)),"")</f>
        <v/>
      </c>
      <c r="H1295" s="43" t="str">
        <f>IF(A1295&lt;&gt;"",IF(Data!$G$9="constant",$C$13,IF(Data!$G$9="squeeze",G1295,F1295)),"")</f>
        <v/>
      </c>
      <c r="I1295" s="38" t="str">
        <f ca="1">IF(ISNUMBER(A1295),NORMINV(RAND(),0,IF(AND(Data!$G$9="squeeze",A1295&lt;Data!$G$11*0.25),$H$32,1)*$C$30*$C$13)*($C$14*$C$12),"")</f>
        <v/>
      </c>
      <c r="J1295" s="42" t="str">
        <f ca="1">IFERROR(IF(Data!$C$6="Real",B1295,I1295+J1294+($C$14*$C$12)*(NORMINV(RAND(),$C$15,CHOOSE($G$13,$C$13,F1295,G1295)))),"")</f>
        <v/>
      </c>
      <c r="K1295" s="88" t="str">
        <f>IF(ISNUMBER(A1295), IF($G$16="fixed",$G$17,MIN(H1295*Data!$C$7*$C$16*0.5,$C$17*Data!$C$7))*$C$12,"")</f>
        <v/>
      </c>
      <c r="L1295" s="42" t="str">
        <f t="shared" ca="1" si="614"/>
        <v/>
      </c>
      <c r="M1295" s="44" t="str">
        <f t="shared" ca="1" si="615"/>
        <v/>
      </c>
      <c r="N1295" s="44" t="str">
        <f t="shared" ca="1" si="616"/>
        <v/>
      </c>
      <c r="O1295" s="108" t="str">
        <f t="shared" si="591"/>
        <v/>
      </c>
      <c r="P1295" s="102" t="str">
        <f t="shared" si="592"/>
        <v/>
      </c>
      <c r="Q1295" s="102" t="str">
        <f t="shared" si="593"/>
        <v/>
      </c>
      <c r="R1295" s="120" t="str">
        <f t="shared" si="611"/>
        <v/>
      </c>
      <c r="S1295" s="54" t="str">
        <f t="shared" si="612"/>
        <v/>
      </c>
      <c r="T1295" s="5" t="str">
        <f t="shared" si="594"/>
        <v/>
      </c>
      <c r="U1295" s="152" t="str">
        <f t="shared" si="595"/>
        <v/>
      </c>
      <c r="V1295" s="152" t="str">
        <f t="shared" si="596"/>
        <v/>
      </c>
      <c r="W1295" s="153" t="str">
        <f t="shared" si="597"/>
        <v/>
      </c>
      <c r="X1295" s="153" t="str">
        <f t="shared" si="598"/>
        <v/>
      </c>
      <c r="Y1295" s="153" t="str">
        <f t="shared" si="599"/>
        <v/>
      </c>
      <c r="Z1295" s="153" t="str">
        <f t="shared" si="600"/>
        <v/>
      </c>
      <c r="AA1295" s="152" t="str">
        <f t="shared" si="601"/>
        <v/>
      </c>
      <c r="AB1295" s="152" t="str">
        <f t="shared" si="602"/>
        <v/>
      </c>
      <c r="AC1295" s="154" t="str">
        <f t="shared" si="603"/>
        <v/>
      </c>
      <c r="AD1295" s="154" t="str">
        <f t="shared" si="604"/>
        <v/>
      </c>
      <c r="AE1295" s="3" t="str">
        <f t="shared" si="605"/>
        <v/>
      </c>
      <c r="AF1295" s="3" t="str">
        <f t="shared" si="606"/>
        <v/>
      </c>
      <c r="AG1295" s="3" t="str">
        <f t="shared" si="613"/>
        <v/>
      </c>
      <c r="AH1295" s="4" t="str">
        <f t="shared" si="607"/>
        <v/>
      </c>
      <c r="AI1295" s="75" t="str">
        <f t="shared" si="608"/>
        <v/>
      </c>
      <c r="AJ1295" s="75" t="str">
        <f t="shared" si="609"/>
        <v/>
      </c>
    </row>
    <row r="1296" spans="1:36">
      <c r="A1296" s="41" t="str">
        <f t="shared" si="610"/>
        <v/>
      </c>
      <c r="B1296" s="150" t="str">
        <f>IF(ISNUMBER(A1296),INDEX('MetaTrader Import'!$H$13:$J$5893,TRUNC(((A1296-$A$39+1)-1)/3)+1,MOD((A1296-$A$39+1)-1,3)+1),"")</f>
        <v/>
      </c>
      <c r="C1296" s="43" t="str">
        <f t="shared" si="587"/>
        <v/>
      </c>
      <c r="D1296" s="43" t="str">
        <f t="shared" ca="1" si="588"/>
        <v/>
      </c>
      <c r="E1296" s="43" t="str">
        <f t="shared" si="589"/>
        <v/>
      </c>
      <c r="F1296" s="43" t="str">
        <f t="shared" si="590"/>
        <v/>
      </c>
      <c r="G1296" s="43" t="str">
        <f>IF(A1296&lt;&gt;"",IF(A1296&lt;Data!$G$11*0.25,$C$13/$G$32,IF(A1296&gt;Data!$G$11*0.25,$C$13,$C$13*10)),"")</f>
        <v/>
      </c>
      <c r="H1296" s="43" t="str">
        <f>IF(A1296&lt;&gt;"",IF(Data!$G$9="constant",$C$13,IF(Data!$G$9="squeeze",G1296,F1296)),"")</f>
        <v/>
      </c>
      <c r="I1296" s="38" t="str">
        <f ca="1">IF(ISNUMBER(A1296),NORMINV(RAND(),0,IF(AND(Data!$G$9="squeeze",A1296&lt;Data!$G$11*0.25),$H$32,1)*$C$30*$C$13)*($C$14*$C$12),"")</f>
        <v/>
      </c>
      <c r="J1296" s="42" t="str">
        <f ca="1">IFERROR(IF(Data!$C$6="Real",B1296,I1296+J1295+($C$14*$C$12)*(NORMINV(RAND(),$C$15,CHOOSE($G$13,$C$13,F1296,G1296)))),"")</f>
        <v/>
      </c>
      <c r="K1296" s="88" t="str">
        <f>IF(ISNUMBER(A1296), IF($G$16="fixed",$G$17,MIN(H1296*Data!$C$7*$C$16*0.5,$C$17*Data!$C$7))*$C$12,"")</f>
        <v/>
      </c>
      <c r="L1296" s="42" t="str">
        <f t="shared" ca="1" si="614"/>
        <v/>
      </c>
      <c r="M1296" s="44" t="str">
        <f t="shared" ca="1" si="615"/>
        <v/>
      </c>
      <c r="N1296" s="44" t="str">
        <f t="shared" ca="1" si="616"/>
        <v/>
      </c>
      <c r="O1296" s="108" t="str">
        <f t="shared" si="591"/>
        <v/>
      </c>
      <c r="P1296" s="102" t="str">
        <f t="shared" si="592"/>
        <v/>
      </c>
      <c r="Q1296" s="102" t="str">
        <f t="shared" si="593"/>
        <v/>
      </c>
      <c r="R1296" s="120" t="str">
        <f t="shared" si="611"/>
        <v/>
      </c>
      <c r="S1296" s="54" t="str">
        <f t="shared" si="612"/>
        <v/>
      </c>
      <c r="T1296" s="5" t="str">
        <f t="shared" si="594"/>
        <v/>
      </c>
      <c r="U1296" s="152" t="str">
        <f t="shared" si="595"/>
        <v/>
      </c>
      <c r="V1296" s="152" t="str">
        <f t="shared" si="596"/>
        <v/>
      </c>
      <c r="W1296" s="153" t="str">
        <f t="shared" si="597"/>
        <v/>
      </c>
      <c r="X1296" s="153" t="str">
        <f t="shared" si="598"/>
        <v/>
      </c>
      <c r="Y1296" s="153" t="str">
        <f t="shared" si="599"/>
        <v/>
      </c>
      <c r="Z1296" s="153" t="str">
        <f t="shared" si="600"/>
        <v/>
      </c>
      <c r="AA1296" s="152" t="str">
        <f t="shared" si="601"/>
        <v/>
      </c>
      <c r="AB1296" s="152" t="str">
        <f t="shared" si="602"/>
        <v/>
      </c>
      <c r="AC1296" s="154" t="str">
        <f t="shared" si="603"/>
        <v/>
      </c>
      <c r="AD1296" s="154" t="str">
        <f t="shared" si="604"/>
        <v/>
      </c>
      <c r="AE1296" s="3" t="str">
        <f t="shared" si="605"/>
        <v/>
      </c>
      <c r="AF1296" s="3" t="str">
        <f t="shared" si="606"/>
        <v/>
      </c>
      <c r="AG1296" s="3" t="str">
        <f t="shared" si="613"/>
        <v/>
      </c>
      <c r="AH1296" s="4" t="str">
        <f t="shared" si="607"/>
        <v/>
      </c>
      <c r="AI1296" s="75" t="str">
        <f t="shared" si="608"/>
        <v/>
      </c>
      <c r="AJ1296" s="75" t="str">
        <f t="shared" si="609"/>
        <v/>
      </c>
    </row>
    <row r="1297" spans="1:36">
      <c r="A1297" s="41" t="str">
        <f t="shared" si="610"/>
        <v/>
      </c>
      <c r="B1297" s="150" t="str">
        <f>IF(ISNUMBER(A1297),INDEX('MetaTrader Import'!$H$13:$J$5893,TRUNC(((A1297-$A$39+1)-1)/3)+1,MOD((A1297-$A$39+1)-1,3)+1),"")</f>
        <v/>
      </c>
      <c r="C1297" s="43" t="str">
        <f t="shared" si="587"/>
        <v/>
      </c>
      <c r="D1297" s="43" t="str">
        <f t="shared" ca="1" si="588"/>
        <v/>
      </c>
      <c r="E1297" s="43" t="str">
        <f t="shared" si="589"/>
        <v/>
      </c>
      <c r="F1297" s="43" t="str">
        <f t="shared" si="590"/>
        <v/>
      </c>
      <c r="G1297" s="43" t="str">
        <f>IF(A1297&lt;&gt;"",IF(A1297&lt;Data!$G$11*0.25,$C$13/$G$32,IF(A1297&gt;Data!$G$11*0.25,$C$13,$C$13*10)),"")</f>
        <v/>
      </c>
      <c r="H1297" s="43" t="str">
        <f>IF(A1297&lt;&gt;"",IF(Data!$G$9="constant",$C$13,IF(Data!$G$9="squeeze",G1297,F1297)),"")</f>
        <v/>
      </c>
      <c r="I1297" s="38" t="str">
        <f ca="1">IF(ISNUMBER(A1297),NORMINV(RAND(),0,IF(AND(Data!$G$9="squeeze",A1297&lt;Data!$G$11*0.25),$H$32,1)*$C$30*$C$13)*($C$14*$C$12),"")</f>
        <v/>
      </c>
      <c r="J1297" s="42" t="str">
        <f ca="1">IFERROR(IF(Data!$C$6="Real",B1297,I1297+J1296+($C$14*$C$12)*(NORMINV(RAND(),$C$15,CHOOSE($G$13,$C$13,F1297,G1297)))),"")</f>
        <v/>
      </c>
      <c r="K1297" s="88" t="str">
        <f>IF(ISNUMBER(A1297), IF($G$16="fixed",$G$17,MIN(H1297*Data!$C$7*$C$16*0.5,$C$17*Data!$C$7))*$C$12,"")</f>
        <v/>
      </c>
      <c r="L1297" s="42" t="str">
        <f t="shared" ca="1" si="614"/>
        <v/>
      </c>
      <c r="M1297" s="44" t="str">
        <f t="shared" ca="1" si="615"/>
        <v/>
      </c>
      <c r="N1297" s="44" t="str">
        <f t="shared" ca="1" si="616"/>
        <v/>
      </c>
      <c r="O1297" s="108" t="str">
        <f t="shared" si="591"/>
        <v/>
      </c>
      <c r="P1297" s="102" t="str">
        <f t="shared" si="592"/>
        <v/>
      </c>
      <c r="Q1297" s="102" t="str">
        <f t="shared" si="593"/>
        <v/>
      </c>
      <c r="R1297" s="120" t="str">
        <f t="shared" si="611"/>
        <v/>
      </c>
      <c r="S1297" s="54" t="str">
        <f t="shared" si="612"/>
        <v/>
      </c>
      <c r="T1297" s="5" t="str">
        <f t="shared" si="594"/>
        <v/>
      </c>
      <c r="U1297" s="152" t="str">
        <f t="shared" si="595"/>
        <v/>
      </c>
      <c r="V1297" s="152" t="str">
        <f t="shared" si="596"/>
        <v/>
      </c>
      <c r="W1297" s="153" t="str">
        <f t="shared" si="597"/>
        <v/>
      </c>
      <c r="X1297" s="153" t="str">
        <f t="shared" si="598"/>
        <v/>
      </c>
      <c r="Y1297" s="153" t="str">
        <f t="shared" si="599"/>
        <v/>
      </c>
      <c r="Z1297" s="153" t="str">
        <f t="shared" si="600"/>
        <v/>
      </c>
      <c r="AA1297" s="152" t="str">
        <f t="shared" si="601"/>
        <v/>
      </c>
      <c r="AB1297" s="152" t="str">
        <f t="shared" si="602"/>
        <v/>
      </c>
      <c r="AC1297" s="154" t="str">
        <f t="shared" si="603"/>
        <v/>
      </c>
      <c r="AD1297" s="154" t="str">
        <f t="shared" si="604"/>
        <v/>
      </c>
      <c r="AE1297" s="3" t="str">
        <f t="shared" si="605"/>
        <v/>
      </c>
      <c r="AF1297" s="3" t="str">
        <f t="shared" si="606"/>
        <v/>
      </c>
      <c r="AG1297" s="3" t="str">
        <f t="shared" si="613"/>
        <v/>
      </c>
      <c r="AH1297" s="4" t="str">
        <f t="shared" si="607"/>
        <v/>
      </c>
      <c r="AI1297" s="75" t="str">
        <f t="shared" si="608"/>
        <v/>
      </c>
      <c r="AJ1297" s="75" t="str">
        <f t="shared" si="609"/>
        <v/>
      </c>
    </row>
    <row r="1298" spans="1:36">
      <c r="A1298" s="41" t="str">
        <f t="shared" si="610"/>
        <v/>
      </c>
      <c r="B1298" s="150" t="str">
        <f>IF(ISNUMBER(A1298),INDEX('MetaTrader Import'!$H$13:$J$5893,TRUNC(((A1298-$A$39+1)-1)/3)+1,MOD((A1298-$A$39+1)-1,3)+1),"")</f>
        <v/>
      </c>
      <c r="C1298" s="43" t="str">
        <f t="shared" si="587"/>
        <v/>
      </c>
      <c r="D1298" s="43" t="str">
        <f t="shared" ca="1" si="588"/>
        <v/>
      </c>
      <c r="E1298" s="43" t="str">
        <f t="shared" si="589"/>
        <v/>
      </c>
      <c r="F1298" s="43" t="str">
        <f t="shared" si="590"/>
        <v/>
      </c>
      <c r="G1298" s="43" t="str">
        <f>IF(A1298&lt;&gt;"",IF(A1298&lt;Data!$G$11*0.25,$C$13/$G$32,IF(A1298&gt;Data!$G$11*0.25,$C$13,$C$13*10)),"")</f>
        <v/>
      </c>
      <c r="H1298" s="43" t="str">
        <f>IF(A1298&lt;&gt;"",IF(Data!$G$9="constant",$C$13,IF(Data!$G$9="squeeze",G1298,F1298)),"")</f>
        <v/>
      </c>
      <c r="I1298" s="38" t="str">
        <f ca="1">IF(ISNUMBER(A1298),NORMINV(RAND(),0,IF(AND(Data!$G$9="squeeze",A1298&lt;Data!$G$11*0.25),$H$32,1)*$C$30*$C$13)*($C$14*$C$12),"")</f>
        <v/>
      </c>
      <c r="J1298" s="42" t="str">
        <f ca="1">IFERROR(IF(Data!$C$6="Real",B1298,I1298+J1297+($C$14*$C$12)*(NORMINV(RAND(),$C$15,CHOOSE($G$13,$C$13,F1298,G1298)))),"")</f>
        <v/>
      </c>
      <c r="K1298" s="88" t="str">
        <f>IF(ISNUMBER(A1298), IF($G$16="fixed",$G$17,MIN(H1298*Data!$C$7*$C$16*0.5,$C$17*Data!$C$7))*$C$12,"")</f>
        <v/>
      </c>
      <c r="L1298" s="42" t="str">
        <f t="shared" ca="1" si="614"/>
        <v/>
      </c>
      <c r="M1298" s="44" t="str">
        <f t="shared" ca="1" si="615"/>
        <v/>
      </c>
      <c r="N1298" s="44" t="str">
        <f t="shared" ca="1" si="616"/>
        <v/>
      </c>
      <c r="O1298" s="108" t="str">
        <f t="shared" si="591"/>
        <v/>
      </c>
      <c r="P1298" s="102" t="str">
        <f t="shared" si="592"/>
        <v/>
      </c>
      <c r="Q1298" s="102" t="str">
        <f t="shared" si="593"/>
        <v/>
      </c>
      <c r="R1298" s="120" t="str">
        <f t="shared" si="611"/>
        <v/>
      </c>
      <c r="S1298" s="54" t="str">
        <f t="shared" si="612"/>
        <v/>
      </c>
      <c r="T1298" s="5" t="str">
        <f t="shared" si="594"/>
        <v/>
      </c>
      <c r="U1298" s="152" t="str">
        <f t="shared" si="595"/>
        <v/>
      </c>
      <c r="V1298" s="152" t="str">
        <f t="shared" si="596"/>
        <v/>
      </c>
      <c r="W1298" s="153" t="str">
        <f t="shared" si="597"/>
        <v/>
      </c>
      <c r="X1298" s="153" t="str">
        <f t="shared" si="598"/>
        <v/>
      </c>
      <c r="Y1298" s="153" t="str">
        <f t="shared" si="599"/>
        <v/>
      </c>
      <c r="Z1298" s="153" t="str">
        <f t="shared" si="600"/>
        <v/>
      </c>
      <c r="AA1298" s="152" t="str">
        <f t="shared" si="601"/>
        <v/>
      </c>
      <c r="AB1298" s="152" t="str">
        <f t="shared" si="602"/>
        <v/>
      </c>
      <c r="AC1298" s="154" t="str">
        <f t="shared" si="603"/>
        <v/>
      </c>
      <c r="AD1298" s="154" t="str">
        <f t="shared" si="604"/>
        <v/>
      </c>
      <c r="AE1298" s="3" t="str">
        <f t="shared" si="605"/>
        <v/>
      </c>
      <c r="AF1298" s="3" t="str">
        <f t="shared" si="606"/>
        <v/>
      </c>
      <c r="AG1298" s="3" t="str">
        <f t="shared" si="613"/>
        <v/>
      </c>
      <c r="AH1298" s="4" t="str">
        <f t="shared" si="607"/>
        <v/>
      </c>
      <c r="AI1298" s="75" t="str">
        <f t="shared" si="608"/>
        <v/>
      </c>
      <c r="AJ1298" s="75" t="str">
        <f t="shared" si="609"/>
        <v/>
      </c>
    </row>
    <row r="1299" spans="1:36">
      <c r="A1299" s="41" t="str">
        <f t="shared" si="610"/>
        <v/>
      </c>
      <c r="B1299" s="150" t="str">
        <f>IF(ISNUMBER(A1299),INDEX('MetaTrader Import'!$H$13:$J$5893,TRUNC(((A1299-$A$39+1)-1)/3)+1,MOD((A1299-$A$39+1)-1,3)+1),"")</f>
        <v/>
      </c>
      <c r="C1299" s="43" t="str">
        <f t="shared" si="587"/>
        <v/>
      </c>
      <c r="D1299" s="43" t="str">
        <f t="shared" ca="1" si="588"/>
        <v/>
      </c>
      <c r="E1299" s="43" t="str">
        <f t="shared" si="589"/>
        <v/>
      </c>
      <c r="F1299" s="43" t="str">
        <f t="shared" si="590"/>
        <v/>
      </c>
      <c r="G1299" s="43" t="str">
        <f>IF(A1299&lt;&gt;"",IF(A1299&lt;Data!$G$11*0.25,$C$13/$G$32,IF(A1299&gt;Data!$G$11*0.25,$C$13,$C$13*10)),"")</f>
        <v/>
      </c>
      <c r="H1299" s="43" t="str">
        <f>IF(A1299&lt;&gt;"",IF(Data!$G$9="constant",$C$13,IF(Data!$G$9="squeeze",G1299,F1299)),"")</f>
        <v/>
      </c>
      <c r="I1299" s="38" t="str">
        <f ca="1">IF(ISNUMBER(A1299),NORMINV(RAND(),0,IF(AND(Data!$G$9="squeeze",A1299&lt;Data!$G$11*0.25),$H$32,1)*$C$30*$C$13)*($C$14*$C$12),"")</f>
        <v/>
      </c>
      <c r="J1299" s="42" t="str">
        <f ca="1">IFERROR(IF(Data!$C$6="Real",B1299,I1299+J1298+($C$14*$C$12)*(NORMINV(RAND(),$C$15,CHOOSE($G$13,$C$13,F1299,G1299)))),"")</f>
        <v/>
      </c>
      <c r="K1299" s="88" t="str">
        <f>IF(ISNUMBER(A1299), IF($G$16="fixed",$G$17,MIN(H1299*Data!$C$7*$C$16*0.5,$C$17*Data!$C$7))*$C$12,"")</f>
        <v/>
      </c>
      <c r="L1299" s="42" t="str">
        <f t="shared" ca="1" si="614"/>
        <v/>
      </c>
      <c r="M1299" s="44" t="str">
        <f t="shared" ca="1" si="615"/>
        <v/>
      </c>
      <c r="N1299" s="44" t="str">
        <f t="shared" ca="1" si="616"/>
        <v/>
      </c>
      <c r="O1299" s="108" t="str">
        <f t="shared" si="591"/>
        <v/>
      </c>
      <c r="P1299" s="102" t="str">
        <f t="shared" si="592"/>
        <v/>
      </c>
      <c r="Q1299" s="102" t="str">
        <f t="shared" si="593"/>
        <v/>
      </c>
      <c r="R1299" s="120" t="str">
        <f t="shared" si="611"/>
        <v/>
      </c>
      <c r="S1299" s="54" t="str">
        <f t="shared" si="612"/>
        <v/>
      </c>
      <c r="T1299" s="5" t="str">
        <f t="shared" si="594"/>
        <v/>
      </c>
      <c r="U1299" s="152" t="str">
        <f t="shared" si="595"/>
        <v/>
      </c>
      <c r="V1299" s="152" t="str">
        <f t="shared" si="596"/>
        <v/>
      </c>
      <c r="W1299" s="153" t="str">
        <f t="shared" si="597"/>
        <v/>
      </c>
      <c r="X1299" s="153" t="str">
        <f t="shared" si="598"/>
        <v/>
      </c>
      <c r="Y1299" s="153" t="str">
        <f t="shared" si="599"/>
        <v/>
      </c>
      <c r="Z1299" s="153" t="str">
        <f t="shared" si="600"/>
        <v/>
      </c>
      <c r="AA1299" s="152" t="str">
        <f t="shared" si="601"/>
        <v/>
      </c>
      <c r="AB1299" s="152" t="str">
        <f t="shared" si="602"/>
        <v/>
      </c>
      <c r="AC1299" s="154" t="str">
        <f t="shared" si="603"/>
        <v/>
      </c>
      <c r="AD1299" s="154" t="str">
        <f t="shared" si="604"/>
        <v/>
      </c>
      <c r="AE1299" s="3" t="str">
        <f t="shared" si="605"/>
        <v/>
      </c>
      <c r="AF1299" s="3" t="str">
        <f t="shared" si="606"/>
        <v/>
      </c>
      <c r="AG1299" s="3" t="str">
        <f t="shared" si="613"/>
        <v/>
      </c>
      <c r="AH1299" s="4" t="str">
        <f t="shared" si="607"/>
        <v/>
      </c>
      <c r="AI1299" s="75" t="str">
        <f t="shared" si="608"/>
        <v/>
      </c>
      <c r="AJ1299" s="75" t="str">
        <f t="shared" si="609"/>
        <v/>
      </c>
    </row>
    <row r="1300" spans="1:36">
      <c r="A1300" s="41" t="str">
        <f t="shared" si="610"/>
        <v/>
      </c>
      <c r="B1300" s="150" t="str">
        <f>IF(ISNUMBER(A1300),INDEX('MetaTrader Import'!$H$13:$J$5893,TRUNC(((A1300-$A$39+1)-1)/3)+1,MOD((A1300-$A$39+1)-1,3)+1),"")</f>
        <v/>
      </c>
      <c r="C1300" s="43" t="str">
        <f t="shared" si="587"/>
        <v/>
      </c>
      <c r="D1300" s="43" t="str">
        <f t="shared" ca="1" si="588"/>
        <v/>
      </c>
      <c r="E1300" s="43" t="str">
        <f t="shared" si="589"/>
        <v/>
      </c>
      <c r="F1300" s="43" t="str">
        <f t="shared" si="590"/>
        <v/>
      </c>
      <c r="G1300" s="43" t="str">
        <f>IF(A1300&lt;&gt;"",IF(A1300&lt;Data!$G$11*0.25,$C$13/$G$32,IF(A1300&gt;Data!$G$11*0.25,$C$13,$C$13*10)),"")</f>
        <v/>
      </c>
      <c r="H1300" s="43" t="str">
        <f>IF(A1300&lt;&gt;"",IF(Data!$G$9="constant",$C$13,IF(Data!$G$9="squeeze",G1300,F1300)),"")</f>
        <v/>
      </c>
      <c r="I1300" s="38" t="str">
        <f ca="1">IF(ISNUMBER(A1300),NORMINV(RAND(),0,IF(AND(Data!$G$9="squeeze",A1300&lt;Data!$G$11*0.25),$H$32,1)*$C$30*$C$13)*($C$14*$C$12),"")</f>
        <v/>
      </c>
      <c r="J1300" s="42" t="str">
        <f ca="1">IFERROR(IF(Data!$C$6="Real",B1300,I1300+J1299+($C$14*$C$12)*(NORMINV(RAND(),$C$15,CHOOSE($G$13,$C$13,F1300,G1300)))),"")</f>
        <v/>
      </c>
      <c r="K1300" s="88" t="str">
        <f>IF(ISNUMBER(A1300), IF($G$16="fixed",$G$17,MIN(H1300*Data!$C$7*$C$16*0.5,$C$17*Data!$C$7))*$C$12,"")</f>
        <v/>
      </c>
      <c r="L1300" s="42" t="str">
        <f t="shared" ca="1" si="614"/>
        <v/>
      </c>
      <c r="M1300" s="44" t="str">
        <f t="shared" ca="1" si="615"/>
        <v/>
      </c>
      <c r="N1300" s="44" t="str">
        <f t="shared" ca="1" si="616"/>
        <v/>
      </c>
      <c r="O1300" s="108" t="str">
        <f t="shared" si="591"/>
        <v/>
      </c>
      <c r="P1300" s="102" t="str">
        <f t="shared" si="592"/>
        <v/>
      </c>
      <c r="Q1300" s="102" t="str">
        <f t="shared" si="593"/>
        <v/>
      </c>
      <c r="R1300" s="120" t="str">
        <f t="shared" si="611"/>
        <v/>
      </c>
      <c r="S1300" s="54" t="str">
        <f t="shared" si="612"/>
        <v/>
      </c>
      <c r="T1300" s="5" t="str">
        <f t="shared" si="594"/>
        <v/>
      </c>
      <c r="U1300" s="152" t="str">
        <f t="shared" si="595"/>
        <v/>
      </c>
      <c r="V1300" s="152" t="str">
        <f t="shared" si="596"/>
        <v/>
      </c>
      <c r="W1300" s="153" t="str">
        <f t="shared" si="597"/>
        <v/>
      </c>
      <c r="X1300" s="153" t="str">
        <f t="shared" si="598"/>
        <v/>
      </c>
      <c r="Y1300" s="153" t="str">
        <f t="shared" si="599"/>
        <v/>
      </c>
      <c r="Z1300" s="153" t="str">
        <f t="shared" si="600"/>
        <v/>
      </c>
      <c r="AA1300" s="152" t="str">
        <f t="shared" si="601"/>
        <v/>
      </c>
      <c r="AB1300" s="152" t="str">
        <f t="shared" si="602"/>
        <v/>
      </c>
      <c r="AC1300" s="154" t="str">
        <f t="shared" si="603"/>
        <v/>
      </c>
      <c r="AD1300" s="154" t="str">
        <f t="shared" si="604"/>
        <v/>
      </c>
      <c r="AE1300" s="3" t="str">
        <f t="shared" si="605"/>
        <v/>
      </c>
      <c r="AF1300" s="3" t="str">
        <f t="shared" si="606"/>
        <v/>
      </c>
      <c r="AG1300" s="3" t="str">
        <f t="shared" si="613"/>
        <v/>
      </c>
      <c r="AH1300" s="4" t="str">
        <f t="shared" si="607"/>
        <v/>
      </c>
      <c r="AI1300" s="75" t="str">
        <f t="shared" si="608"/>
        <v/>
      </c>
      <c r="AJ1300" s="75" t="str">
        <f t="shared" si="609"/>
        <v/>
      </c>
    </row>
    <row r="1301" spans="1:36">
      <c r="A1301" s="41" t="str">
        <f t="shared" si="610"/>
        <v/>
      </c>
      <c r="B1301" s="150" t="str">
        <f>IF(ISNUMBER(A1301),INDEX('MetaTrader Import'!$H$13:$J$5893,TRUNC(((A1301-$A$39+1)-1)/3)+1,MOD((A1301-$A$39+1)-1,3)+1),"")</f>
        <v/>
      </c>
      <c r="C1301" s="43" t="str">
        <f t="shared" si="587"/>
        <v/>
      </c>
      <c r="D1301" s="43" t="str">
        <f t="shared" ca="1" si="588"/>
        <v/>
      </c>
      <c r="E1301" s="43" t="str">
        <f t="shared" si="589"/>
        <v/>
      </c>
      <c r="F1301" s="43" t="str">
        <f t="shared" si="590"/>
        <v/>
      </c>
      <c r="G1301" s="43" t="str">
        <f>IF(A1301&lt;&gt;"",IF(A1301&lt;Data!$G$11*0.25,$C$13/$G$32,IF(A1301&gt;Data!$G$11*0.25,$C$13,$C$13*10)),"")</f>
        <v/>
      </c>
      <c r="H1301" s="43" t="str">
        <f>IF(A1301&lt;&gt;"",IF(Data!$G$9="constant",$C$13,IF(Data!$G$9="squeeze",G1301,F1301)),"")</f>
        <v/>
      </c>
      <c r="I1301" s="38" t="str">
        <f ca="1">IF(ISNUMBER(A1301),NORMINV(RAND(),0,IF(AND(Data!$G$9="squeeze",A1301&lt;Data!$G$11*0.25),$H$32,1)*$C$30*$C$13)*($C$14*$C$12),"")</f>
        <v/>
      </c>
      <c r="J1301" s="42" t="str">
        <f ca="1">IFERROR(IF(Data!$C$6="Real",B1301,I1301+J1300+($C$14*$C$12)*(NORMINV(RAND(),$C$15,CHOOSE($G$13,$C$13,F1301,G1301)))),"")</f>
        <v/>
      </c>
      <c r="K1301" s="88" t="str">
        <f>IF(ISNUMBER(A1301), IF($G$16="fixed",$G$17,MIN(H1301*Data!$C$7*$C$16*0.5,$C$17*Data!$C$7))*$C$12,"")</f>
        <v/>
      </c>
      <c r="L1301" s="42" t="str">
        <f t="shared" ca="1" si="614"/>
        <v/>
      </c>
      <c r="M1301" s="44" t="str">
        <f t="shared" ca="1" si="615"/>
        <v/>
      </c>
      <c r="N1301" s="44" t="str">
        <f t="shared" ca="1" si="616"/>
        <v/>
      </c>
      <c r="O1301" s="108" t="str">
        <f t="shared" si="591"/>
        <v/>
      </c>
      <c r="P1301" s="102" t="str">
        <f t="shared" si="592"/>
        <v/>
      </c>
      <c r="Q1301" s="102" t="str">
        <f t="shared" si="593"/>
        <v/>
      </c>
      <c r="R1301" s="120" t="str">
        <f t="shared" si="611"/>
        <v/>
      </c>
      <c r="S1301" s="54" t="str">
        <f t="shared" si="612"/>
        <v/>
      </c>
      <c r="T1301" s="5" t="str">
        <f t="shared" si="594"/>
        <v/>
      </c>
      <c r="U1301" s="152" t="str">
        <f t="shared" si="595"/>
        <v/>
      </c>
      <c r="V1301" s="152" t="str">
        <f t="shared" si="596"/>
        <v/>
      </c>
      <c r="W1301" s="153" t="str">
        <f t="shared" si="597"/>
        <v/>
      </c>
      <c r="X1301" s="153" t="str">
        <f t="shared" si="598"/>
        <v/>
      </c>
      <c r="Y1301" s="153" t="str">
        <f t="shared" si="599"/>
        <v/>
      </c>
      <c r="Z1301" s="153" t="str">
        <f t="shared" si="600"/>
        <v/>
      </c>
      <c r="AA1301" s="152" t="str">
        <f t="shared" si="601"/>
        <v/>
      </c>
      <c r="AB1301" s="152" t="str">
        <f t="shared" si="602"/>
        <v/>
      </c>
      <c r="AC1301" s="154" t="str">
        <f t="shared" si="603"/>
        <v/>
      </c>
      <c r="AD1301" s="154" t="str">
        <f t="shared" si="604"/>
        <v/>
      </c>
      <c r="AE1301" s="3" t="str">
        <f t="shared" si="605"/>
        <v/>
      </c>
      <c r="AF1301" s="3" t="str">
        <f t="shared" si="606"/>
        <v/>
      </c>
      <c r="AG1301" s="3" t="str">
        <f t="shared" si="613"/>
        <v/>
      </c>
      <c r="AH1301" s="4" t="str">
        <f t="shared" si="607"/>
        <v/>
      </c>
      <c r="AI1301" s="75" t="str">
        <f t="shared" si="608"/>
        <v/>
      </c>
      <c r="AJ1301" s="75" t="str">
        <f t="shared" si="609"/>
        <v/>
      </c>
    </row>
    <row r="1302" spans="1:36">
      <c r="A1302" s="41" t="str">
        <f t="shared" si="610"/>
        <v/>
      </c>
      <c r="B1302" s="150" t="str">
        <f>IF(ISNUMBER(A1302),INDEX('MetaTrader Import'!$H$13:$J$5893,TRUNC(((A1302-$A$39+1)-1)/3)+1,MOD((A1302-$A$39+1)-1,3)+1),"")</f>
        <v/>
      </c>
      <c r="C1302" s="43" t="str">
        <f t="shared" si="587"/>
        <v/>
      </c>
      <c r="D1302" s="43" t="str">
        <f t="shared" ca="1" si="588"/>
        <v/>
      </c>
      <c r="E1302" s="43" t="str">
        <f t="shared" si="589"/>
        <v/>
      </c>
      <c r="F1302" s="43" t="str">
        <f t="shared" si="590"/>
        <v/>
      </c>
      <c r="G1302" s="43" t="str">
        <f>IF(A1302&lt;&gt;"",IF(A1302&lt;Data!$G$11*0.25,$C$13/$G$32,IF(A1302&gt;Data!$G$11*0.25,$C$13,$C$13*10)),"")</f>
        <v/>
      </c>
      <c r="H1302" s="43" t="str">
        <f>IF(A1302&lt;&gt;"",IF(Data!$G$9="constant",$C$13,IF(Data!$G$9="squeeze",G1302,F1302)),"")</f>
        <v/>
      </c>
      <c r="I1302" s="38" t="str">
        <f ca="1">IF(ISNUMBER(A1302),NORMINV(RAND(),0,IF(AND(Data!$G$9="squeeze",A1302&lt;Data!$G$11*0.25),$H$32,1)*$C$30*$C$13)*($C$14*$C$12),"")</f>
        <v/>
      </c>
      <c r="J1302" s="42" t="str">
        <f ca="1">IFERROR(IF(Data!$C$6="Real",B1302,I1302+J1301+($C$14*$C$12)*(NORMINV(RAND(),$C$15,CHOOSE($G$13,$C$13,F1302,G1302)))),"")</f>
        <v/>
      </c>
      <c r="K1302" s="88" t="str">
        <f>IF(ISNUMBER(A1302), IF($G$16="fixed",$G$17,MIN(H1302*Data!$C$7*$C$16*0.5,$C$17*Data!$C$7))*$C$12,"")</f>
        <v/>
      </c>
      <c r="L1302" s="42" t="str">
        <f t="shared" ca="1" si="614"/>
        <v/>
      </c>
      <c r="M1302" s="44" t="str">
        <f t="shared" ca="1" si="615"/>
        <v/>
      </c>
      <c r="N1302" s="44" t="str">
        <f t="shared" ca="1" si="616"/>
        <v/>
      </c>
      <c r="O1302" s="108" t="str">
        <f t="shared" si="591"/>
        <v/>
      </c>
      <c r="P1302" s="102" t="str">
        <f t="shared" si="592"/>
        <v/>
      </c>
      <c r="Q1302" s="102" t="str">
        <f t="shared" si="593"/>
        <v/>
      </c>
      <c r="R1302" s="120" t="str">
        <f t="shared" si="611"/>
        <v/>
      </c>
      <c r="S1302" s="54" t="str">
        <f t="shared" si="612"/>
        <v/>
      </c>
      <c r="T1302" s="5" t="str">
        <f t="shared" si="594"/>
        <v/>
      </c>
      <c r="U1302" s="152" t="str">
        <f t="shared" si="595"/>
        <v/>
      </c>
      <c r="V1302" s="152" t="str">
        <f t="shared" si="596"/>
        <v/>
      </c>
      <c r="W1302" s="153" t="str">
        <f t="shared" si="597"/>
        <v/>
      </c>
      <c r="X1302" s="153" t="str">
        <f t="shared" si="598"/>
        <v/>
      </c>
      <c r="Y1302" s="153" t="str">
        <f t="shared" si="599"/>
        <v/>
      </c>
      <c r="Z1302" s="153" t="str">
        <f t="shared" si="600"/>
        <v/>
      </c>
      <c r="AA1302" s="152" t="str">
        <f t="shared" si="601"/>
        <v/>
      </c>
      <c r="AB1302" s="152" t="str">
        <f t="shared" si="602"/>
        <v/>
      </c>
      <c r="AC1302" s="154" t="str">
        <f t="shared" si="603"/>
        <v/>
      </c>
      <c r="AD1302" s="154" t="str">
        <f t="shared" si="604"/>
        <v/>
      </c>
      <c r="AE1302" s="3" t="str">
        <f t="shared" si="605"/>
        <v/>
      </c>
      <c r="AF1302" s="3" t="str">
        <f t="shared" si="606"/>
        <v/>
      </c>
      <c r="AG1302" s="3" t="str">
        <f t="shared" si="613"/>
        <v/>
      </c>
      <c r="AH1302" s="4" t="str">
        <f t="shared" si="607"/>
        <v/>
      </c>
      <c r="AI1302" s="75" t="str">
        <f t="shared" si="608"/>
        <v/>
      </c>
      <c r="AJ1302" s="75" t="str">
        <f t="shared" si="609"/>
        <v/>
      </c>
    </row>
    <row r="1303" spans="1:36">
      <c r="A1303" s="41" t="str">
        <f t="shared" si="610"/>
        <v/>
      </c>
      <c r="B1303" s="150" t="str">
        <f>IF(ISNUMBER(A1303),INDEX('MetaTrader Import'!$H$13:$J$5893,TRUNC(((A1303-$A$39+1)-1)/3)+1,MOD((A1303-$A$39+1)-1,3)+1),"")</f>
        <v/>
      </c>
      <c r="C1303" s="43" t="str">
        <f t="shared" si="587"/>
        <v/>
      </c>
      <c r="D1303" s="43" t="str">
        <f t="shared" ca="1" si="588"/>
        <v/>
      </c>
      <c r="E1303" s="43" t="str">
        <f t="shared" si="589"/>
        <v/>
      </c>
      <c r="F1303" s="43" t="str">
        <f t="shared" si="590"/>
        <v/>
      </c>
      <c r="G1303" s="43" t="str">
        <f>IF(A1303&lt;&gt;"",IF(A1303&lt;Data!$G$11*0.25,$C$13/$G$32,IF(A1303&gt;Data!$G$11*0.25,$C$13,$C$13*10)),"")</f>
        <v/>
      </c>
      <c r="H1303" s="43" t="str">
        <f>IF(A1303&lt;&gt;"",IF(Data!$G$9="constant",$C$13,IF(Data!$G$9="squeeze",G1303,F1303)),"")</f>
        <v/>
      </c>
      <c r="I1303" s="38" t="str">
        <f ca="1">IF(ISNUMBER(A1303),NORMINV(RAND(),0,IF(AND(Data!$G$9="squeeze",A1303&lt;Data!$G$11*0.25),$H$32,1)*$C$30*$C$13)*($C$14*$C$12),"")</f>
        <v/>
      </c>
      <c r="J1303" s="42" t="str">
        <f ca="1">IFERROR(IF(Data!$C$6="Real",B1303,I1303+J1302+($C$14*$C$12)*(NORMINV(RAND(),$C$15,CHOOSE($G$13,$C$13,F1303,G1303)))),"")</f>
        <v/>
      </c>
      <c r="K1303" s="88" t="str">
        <f>IF(ISNUMBER(A1303), IF($G$16="fixed",$G$17,MIN(H1303*Data!$C$7*$C$16*0.5,$C$17*Data!$C$7))*$C$12,"")</f>
        <v/>
      </c>
      <c r="L1303" s="42" t="str">
        <f t="shared" ca="1" si="614"/>
        <v/>
      </c>
      <c r="M1303" s="44" t="str">
        <f t="shared" ca="1" si="615"/>
        <v/>
      </c>
      <c r="N1303" s="44" t="str">
        <f t="shared" ca="1" si="616"/>
        <v/>
      </c>
      <c r="O1303" s="108" t="str">
        <f t="shared" si="591"/>
        <v/>
      </c>
      <c r="P1303" s="102" t="str">
        <f t="shared" si="592"/>
        <v/>
      </c>
      <c r="Q1303" s="102" t="str">
        <f t="shared" si="593"/>
        <v/>
      </c>
      <c r="R1303" s="120" t="str">
        <f t="shared" si="611"/>
        <v/>
      </c>
      <c r="S1303" s="54" t="str">
        <f t="shared" si="612"/>
        <v/>
      </c>
      <c r="T1303" s="5" t="str">
        <f t="shared" si="594"/>
        <v/>
      </c>
      <c r="U1303" s="152" t="str">
        <f t="shared" si="595"/>
        <v/>
      </c>
      <c r="V1303" s="152" t="str">
        <f t="shared" si="596"/>
        <v/>
      </c>
      <c r="W1303" s="153" t="str">
        <f t="shared" si="597"/>
        <v/>
      </c>
      <c r="X1303" s="153" t="str">
        <f t="shared" si="598"/>
        <v/>
      </c>
      <c r="Y1303" s="153" t="str">
        <f t="shared" si="599"/>
        <v/>
      </c>
      <c r="Z1303" s="153" t="str">
        <f t="shared" si="600"/>
        <v/>
      </c>
      <c r="AA1303" s="152" t="str">
        <f t="shared" si="601"/>
        <v/>
      </c>
      <c r="AB1303" s="152" t="str">
        <f t="shared" si="602"/>
        <v/>
      </c>
      <c r="AC1303" s="154" t="str">
        <f t="shared" si="603"/>
        <v/>
      </c>
      <c r="AD1303" s="154" t="str">
        <f t="shared" si="604"/>
        <v/>
      </c>
      <c r="AE1303" s="3" t="str">
        <f t="shared" si="605"/>
        <v/>
      </c>
      <c r="AF1303" s="3" t="str">
        <f t="shared" si="606"/>
        <v/>
      </c>
      <c r="AG1303" s="3" t="str">
        <f t="shared" si="613"/>
        <v/>
      </c>
      <c r="AH1303" s="4" t="str">
        <f t="shared" si="607"/>
        <v/>
      </c>
      <c r="AI1303" s="75" t="str">
        <f t="shared" si="608"/>
        <v/>
      </c>
      <c r="AJ1303" s="75" t="str">
        <f t="shared" si="609"/>
        <v/>
      </c>
    </row>
    <row r="1304" spans="1:36">
      <c r="A1304" s="41" t="str">
        <f t="shared" si="610"/>
        <v/>
      </c>
      <c r="B1304" s="150" t="str">
        <f>IF(ISNUMBER(A1304),INDEX('MetaTrader Import'!$H$13:$J$5893,TRUNC(((A1304-$A$39+1)-1)/3)+1,MOD((A1304-$A$39+1)-1,3)+1),"")</f>
        <v/>
      </c>
      <c r="C1304" s="43" t="str">
        <f t="shared" si="587"/>
        <v/>
      </c>
      <c r="D1304" s="43" t="str">
        <f t="shared" ca="1" si="588"/>
        <v/>
      </c>
      <c r="E1304" s="43" t="str">
        <f t="shared" si="589"/>
        <v/>
      </c>
      <c r="F1304" s="43" t="str">
        <f t="shared" si="590"/>
        <v/>
      </c>
      <c r="G1304" s="43" t="str">
        <f>IF(A1304&lt;&gt;"",IF(A1304&lt;Data!$G$11*0.25,$C$13/$G$32,IF(A1304&gt;Data!$G$11*0.25,$C$13,$C$13*10)),"")</f>
        <v/>
      </c>
      <c r="H1304" s="43" t="str">
        <f>IF(A1304&lt;&gt;"",IF(Data!$G$9="constant",$C$13,IF(Data!$G$9="squeeze",G1304,F1304)),"")</f>
        <v/>
      </c>
      <c r="I1304" s="38" t="str">
        <f ca="1">IF(ISNUMBER(A1304),NORMINV(RAND(),0,IF(AND(Data!$G$9="squeeze",A1304&lt;Data!$G$11*0.25),$H$32,1)*$C$30*$C$13)*($C$14*$C$12),"")</f>
        <v/>
      </c>
      <c r="J1304" s="42" t="str">
        <f ca="1">IFERROR(IF(Data!$C$6="Real",B1304,I1304+J1303+($C$14*$C$12)*(NORMINV(RAND(),$C$15,CHOOSE($G$13,$C$13,F1304,G1304)))),"")</f>
        <v/>
      </c>
      <c r="K1304" s="88" t="str">
        <f>IF(ISNUMBER(A1304), IF($G$16="fixed",$G$17,MIN(H1304*Data!$C$7*$C$16*0.5,$C$17*Data!$C$7))*$C$12,"")</f>
        <v/>
      </c>
      <c r="L1304" s="42" t="str">
        <f t="shared" ca="1" si="614"/>
        <v/>
      </c>
      <c r="M1304" s="44" t="str">
        <f t="shared" ca="1" si="615"/>
        <v/>
      </c>
      <c r="N1304" s="44" t="str">
        <f t="shared" ca="1" si="616"/>
        <v/>
      </c>
      <c r="O1304" s="108" t="str">
        <f t="shared" si="591"/>
        <v/>
      </c>
      <c r="P1304" s="102" t="str">
        <f t="shared" si="592"/>
        <v/>
      </c>
      <c r="Q1304" s="102" t="str">
        <f t="shared" si="593"/>
        <v/>
      </c>
      <c r="R1304" s="120" t="str">
        <f t="shared" si="611"/>
        <v/>
      </c>
      <c r="S1304" s="54" t="str">
        <f t="shared" si="612"/>
        <v/>
      </c>
      <c r="T1304" s="5" t="str">
        <f t="shared" si="594"/>
        <v/>
      </c>
      <c r="U1304" s="152" t="str">
        <f t="shared" si="595"/>
        <v/>
      </c>
      <c r="V1304" s="152" t="str">
        <f t="shared" si="596"/>
        <v/>
      </c>
      <c r="W1304" s="153" t="str">
        <f t="shared" si="597"/>
        <v/>
      </c>
      <c r="X1304" s="153" t="str">
        <f t="shared" si="598"/>
        <v/>
      </c>
      <c r="Y1304" s="153" t="str">
        <f t="shared" si="599"/>
        <v/>
      </c>
      <c r="Z1304" s="153" t="str">
        <f t="shared" si="600"/>
        <v/>
      </c>
      <c r="AA1304" s="152" t="str">
        <f t="shared" si="601"/>
        <v/>
      </c>
      <c r="AB1304" s="152" t="str">
        <f t="shared" si="602"/>
        <v/>
      </c>
      <c r="AC1304" s="154" t="str">
        <f t="shared" si="603"/>
        <v/>
      </c>
      <c r="AD1304" s="154" t="str">
        <f t="shared" si="604"/>
        <v/>
      </c>
      <c r="AE1304" s="3" t="str">
        <f t="shared" si="605"/>
        <v/>
      </c>
      <c r="AF1304" s="3" t="str">
        <f t="shared" si="606"/>
        <v/>
      </c>
      <c r="AG1304" s="3" t="str">
        <f t="shared" si="613"/>
        <v/>
      </c>
      <c r="AH1304" s="4" t="str">
        <f t="shared" si="607"/>
        <v/>
      </c>
      <c r="AI1304" s="75" t="str">
        <f t="shared" si="608"/>
        <v/>
      </c>
      <c r="AJ1304" s="75" t="str">
        <f t="shared" si="609"/>
        <v/>
      </c>
    </row>
    <row r="1305" spans="1:36">
      <c r="A1305" s="41" t="str">
        <f t="shared" si="610"/>
        <v/>
      </c>
      <c r="B1305" s="150" t="str">
        <f>IF(ISNUMBER(A1305),INDEX('MetaTrader Import'!$H$13:$J$5893,TRUNC(((A1305-$A$39+1)-1)/3)+1,MOD((A1305-$A$39+1)-1,3)+1),"")</f>
        <v/>
      </c>
      <c r="C1305" s="43" t="str">
        <f t="shared" si="587"/>
        <v/>
      </c>
      <c r="D1305" s="43" t="str">
        <f t="shared" ca="1" si="588"/>
        <v/>
      </c>
      <c r="E1305" s="43" t="str">
        <f t="shared" si="589"/>
        <v/>
      </c>
      <c r="F1305" s="43" t="str">
        <f t="shared" si="590"/>
        <v/>
      </c>
      <c r="G1305" s="43" t="str">
        <f>IF(A1305&lt;&gt;"",IF(A1305&lt;Data!$G$11*0.25,$C$13/$G$32,IF(A1305&gt;Data!$G$11*0.25,$C$13,$C$13*10)),"")</f>
        <v/>
      </c>
      <c r="H1305" s="43" t="str">
        <f>IF(A1305&lt;&gt;"",IF(Data!$G$9="constant",$C$13,IF(Data!$G$9="squeeze",G1305,F1305)),"")</f>
        <v/>
      </c>
      <c r="I1305" s="38" t="str">
        <f ca="1">IF(ISNUMBER(A1305),NORMINV(RAND(),0,IF(AND(Data!$G$9="squeeze",A1305&lt;Data!$G$11*0.25),$H$32,1)*$C$30*$C$13)*($C$14*$C$12),"")</f>
        <v/>
      </c>
      <c r="J1305" s="42" t="str">
        <f ca="1">IFERROR(IF(Data!$C$6="Real",B1305,I1305+J1304+($C$14*$C$12)*(NORMINV(RAND(),$C$15,CHOOSE($G$13,$C$13,F1305,G1305)))),"")</f>
        <v/>
      </c>
      <c r="K1305" s="88" t="str">
        <f>IF(ISNUMBER(A1305), IF($G$16="fixed",$G$17,MIN(H1305*Data!$C$7*$C$16*0.5,$C$17*Data!$C$7))*$C$12,"")</f>
        <v/>
      </c>
      <c r="L1305" s="42" t="str">
        <f t="shared" ca="1" si="614"/>
        <v/>
      </c>
      <c r="M1305" s="44" t="str">
        <f t="shared" ca="1" si="615"/>
        <v/>
      </c>
      <c r="N1305" s="44" t="str">
        <f t="shared" ca="1" si="616"/>
        <v/>
      </c>
      <c r="O1305" s="108" t="str">
        <f t="shared" si="591"/>
        <v/>
      </c>
      <c r="P1305" s="102" t="str">
        <f t="shared" si="592"/>
        <v/>
      </c>
      <c r="Q1305" s="102" t="str">
        <f t="shared" si="593"/>
        <v/>
      </c>
      <c r="R1305" s="120" t="str">
        <f t="shared" si="611"/>
        <v/>
      </c>
      <c r="S1305" s="54" t="str">
        <f t="shared" si="612"/>
        <v/>
      </c>
      <c r="T1305" s="5" t="str">
        <f t="shared" si="594"/>
        <v/>
      </c>
      <c r="U1305" s="152" t="str">
        <f t="shared" si="595"/>
        <v/>
      </c>
      <c r="V1305" s="152" t="str">
        <f t="shared" si="596"/>
        <v/>
      </c>
      <c r="W1305" s="153" t="str">
        <f t="shared" si="597"/>
        <v/>
      </c>
      <c r="X1305" s="153" t="str">
        <f t="shared" si="598"/>
        <v/>
      </c>
      <c r="Y1305" s="153" t="str">
        <f t="shared" si="599"/>
        <v/>
      </c>
      <c r="Z1305" s="153" t="str">
        <f t="shared" si="600"/>
        <v/>
      </c>
      <c r="AA1305" s="152" t="str">
        <f t="shared" si="601"/>
        <v/>
      </c>
      <c r="AB1305" s="152" t="str">
        <f t="shared" si="602"/>
        <v/>
      </c>
      <c r="AC1305" s="154" t="str">
        <f t="shared" si="603"/>
        <v/>
      </c>
      <c r="AD1305" s="154" t="str">
        <f t="shared" si="604"/>
        <v/>
      </c>
      <c r="AE1305" s="3" t="str">
        <f t="shared" si="605"/>
        <v/>
      </c>
      <c r="AF1305" s="3" t="str">
        <f t="shared" si="606"/>
        <v/>
      </c>
      <c r="AG1305" s="3" t="str">
        <f t="shared" si="613"/>
        <v/>
      </c>
      <c r="AH1305" s="4" t="str">
        <f t="shared" si="607"/>
        <v/>
      </c>
      <c r="AI1305" s="75" t="str">
        <f t="shared" si="608"/>
        <v/>
      </c>
      <c r="AJ1305" s="75" t="str">
        <f t="shared" si="609"/>
        <v/>
      </c>
    </row>
    <row r="1306" spans="1:36">
      <c r="A1306" s="41" t="str">
        <f t="shared" si="610"/>
        <v/>
      </c>
      <c r="B1306" s="150" t="str">
        <f>IF(ISNUMBER(A1306),INDEX('MetaTrader Import'!$H$13:$J$5893,TRUNC(((A1306-$A$39+1)-1)/3)+1,MOD((A1306-$A$39+1)-1,3)+1),"")</f>
        <v/>
      </c>
      <c r="C1306" s="43" t="str">
        <f t="shared" si="587"/>
        <v/>
      </c>
      <c r="D1306" s="43" t="str">
        <f t="shared" ca="1" si="588"/>
        <v/>
      </c>
      <c r="E1306" s="43" t="str">
        <f t="shared" si="589"/>
        <v/>
      </c>
      <c r="F1306" s="43" t="str">
        <f t="shared" si="590"/>
        <v/>
      </c>
      <c r="G1306" s="43" t="str">
        <f>IF(A1306&lt;&gt;"",IF(A1306&lt;Data!$G$11*0.25,$C$13/$G$32,IF(A1306&gt;Data!$G$11*0.25,$C$13,$C$13*10)),"")</f>
        <v/>
      </c>
      <c r="H1306" s="43" t="str">
        <f>IF(A1306&lt;&gt;"",IF(Data!$G$9="constant",$C$13,IF(Data!$G$9="squeeze",G1306,F1306)),"")</f>
        <v/>
      </c>
      <c r="I1306" s="38" t="str">
        <f ca="1">IF(ISNUMBER(A1306),NORMINV(RAND(),0,IF(AND(Data!$G$9="squeeze",A1306&lt;Data!$G$11*0.25),$H$32,1)*$C$30*$C$13)*($C$14*$C$12),"")</f>
        <v/>
      </c>
      <c r="J1306" s="42" t="str">
        <f ca="1">IFERROR(IF(Data!$C$6="Real",B1306,I1306+J1305+($C$14*$C$12)*(NORMINV(RAND(),$C$15,CHOOSE($G$13,$C$13,F1306,G1306)))),"")</f>
        <v/>
      </c>
      <c r="K1306" s="88" t="str">
        <f>IF(ISNUMBER(A1306), IF($G$16="fixed",$G$17,MIN(H1306*Data!$C$7*$C$16*0.5,$C$17*Data!$C$7))*$C$12,"")</f>
        <v/>
      </c>
      <c r="L1306" s="42" t="str">
        <f t="shared" ca="1" si="614"/>
        <v/>
      </c>
      <c r="M1306" s="44" t="str">
        <f t="shared" ca="1" si="615"/>
        <v/>
      </c>
      <c r="N1306" s="44" t="str">
        <f t="shared" ca="1" si="616"/>
        <v/>
      </c>
      <c r="O1306" s="108" t="str">
        <f t="shared" si="591"/>
        <v/>
      </c>
      <c r="P1306" s="102" t="str">
        <f t="shared" si="592"/>
        <v/>
      </c>
      <c r="Q1306" s="102" t="str">
        <f t="shared" si="593"/>
        <v/>
      </c>
      <c r="R1306" s="120" t="str">
        <f t="shared" si="611"/>
        <v/>
      </c>
      <c r="S1306" s="54" t="str">
        <f t="shared" si="612"/>
        <v/>
      </c>
      <c r="T1306" s="5" t="str">
        <f t="shared" si="594"/>
        <v/>
      </c>
      <c r="U1306" s="152" t="str">
        <f t="shared" si="595"/>
        <v/>
      </c>
      <c r="V1306" s="152" t="str">
        <f t="shared" si="596"/>
        <v/>
      </c>
      <c r="W1306" s="153" t="str">
        <f t="shared" si="597"/>
        <v/>
      </c>
      <c r="X1306" s="153" t="str">
        <f t="shared" si="598"/>
        <v/>
      </c>
      <c r="Y1306" s="153" t="str">
        <f t="shared" si="599"/>
        <v/>
      </c>
      <c r="Z1306" s="153" t="str">
        <f t="shared" si="600"/>
        <v/>
      </c>
      <c r="AA1306" s="152" t="str">
        <f t="shared" si="601"/>
        <v/>
      </c>
      <c r="AB1306" s="152" t="str">
        <f t="shared" si="602"/>
        <v/>
      </c>
      <c r="AC1306" s="154" t="str">
        <f t="shared" si="603"/>
        <v/>
      </c>
      <c r="AD1306" s="154" t="str">
        <f t="shared" si="604"/>
        <v/>
      </c>
      <c r="AE1306" s="3" t="str">
        <f t="shared" si="605"/>
        <v/>
      </c>
      <c r="AF1306" s="3" t="str">
        <f t="shared" si="606"/>
        <v/>
      </c>
      <c r="AG1306" s="3" t="str">
        <f t="shared" si="613"/>
        <v/>
      </c>
      <c r="AH1306" s="4" t="str">
        <f t="shared" si="607"/>
        <v/>
      </c>
      <c r="AI1306" s="75" t="str">
        <f t="shared" si="608"/>
        <v/>
      </c>
      <c r="AJ1306" s="75" t="str">
        <f t="shared" si="609"/>
        <v/>
      </c>
    </row>
    <row r="1307" spans="1:36">
      <c r="A1307" s="41" t="str">
        <f t="shared" si="610"/>
        <v/>
      </c>
      <c r="B1307" s="150" t="str">
        <f>IF(ISNUMBER(A1307),INDEX('MetaTrader Import'!$H$13:$J$5893,TRUNC(((A1307-$A$39+1)-1)/3)+1,MOD((A1307-$A$39+1)-1,3)+1),"")</f>
        <v/>
      </c>
      <c r="C1307" s="43" t="str">
        <f t="shared" si="587"/>
        <v/>
      </c>
      <c r="D1307" s="43" t="str">
        <f t="shared" ca="1" si="588"/>
        <v/>
      </c>
      <c r="E1307" s="43" t="str">
        <f t="shared" si="589"/>
        <v/>
      </c>
      <c r="F1307" s="43" t="str">
        <f t="shared" si="590"/>
        <v/>
      </c>
      <c r="G1307" s="43" t="str">
        <f>IF(A1307&lt;&gt;"",IF(A1307&lt;Data!$G$11*0.25,$C$13/$G$32,IF(A1307&gt;Data!$G$11*0.25,$C$13,$C$13*10)),"")</f>
        <v/>
      </c>
      <c r="H1307" s="43" t="str">
        <f>IF(A1307&lt;&gt;"",IF(Data!$G$9="constant",$C$13,IF(Data!$G$9="squeeze",G1307,F1307)),"")</f>
        <v/>
      </c>
      <c r="I1307" s="38" t="str">
        <f ca="1">IF(ISNUMBER(A1307),NORMINV(RAND(),0,IF(AND(Data!$G$9="squeeze",A1307&lt;Data!$G$11*0.25),$H$32,1)*$C$30*$C$13)*($C$14*$C$12),"")</f>
        <v/>
      </c>
      <c r="J1307" s="42" t="str">
        <f ca="1">IFERROR(IF(Data!$C$6="Real",B1307,I1307+J1306+($C$14*$C$12)*(NORMINV(RAND(),$C$15,CHOOSE($G$13,$C$13,F1307,G1307)))),"")</f>
        <v/>
      </c>
      <c r="K1307" s="88" t="str">
        <f>IF(ISNUMBER(A1307), IF($G$16="fixed",$G$17,MIN(H1307*Data!$C$7*$C$16*0.5,$C$17*Data!$C$7))*$C$12,"")</f>
        <v/>
      </c>
      <c r="L1307" s="42" t="str">
        <f t="shared" ca="1" si="614"/>
        <v/>
      </c>
      <c r="M1307" s="44" t="str">
        <f t="shared" ca="1" si="615"/>
        <v/>
      </c>
      <c r="N1307" s="44" t="str">
        <f t="shared" ca="1" si="616"/>
        <v/>
      </c>
      <c r="O1307" s="108" t="str">
        <f t="shared" si="591"/>
        <v/>
      </c>
      <c r="P1307" s="102" t="str">
        <f t="shared" si="592"/>
        <v/>
      </c>
      <c r="Q1307" s="102" t="str">
        <f t="shared" si="593"/>
        <v/>
      </c>
      <c r="R1307" s="120" t="str">
        <f t="shared" si="611"/>
        <v/>
      </c>
      <c r="S1307" s="54" t="str">
        <f t="shared" si="612"/>
        <v/>
      </c>
      <c r="T1307" s="5" t="str">
        <f t="shared" si="594"/>
        <v/>
      </c>
      <c r="U1307" s="152" t="str">
        <f t="shared" si="595"/>
        <v/>
      </c>
      <c r="V1307" s="152" t="str">
        <f t="shared" si="596"/>
        <v/>
      </c>
      <c r="W1307" s="153" t="str">
        <f t="shared" si="597"/>
        <v/>
      </c>
      <c r="X1307" s="153" t="str">
        <f t="shared" si="598"/>
        <v/>
      </c>
      <c r="Y1307" s="153" t="str">
        <f t="shared" si="599"/>
        <v/>
      </c>
      <c r="Z1307" s="153" t="str">
        <f t="shared" si="600"/>
        <v/>
      </c>
      <c r="AA1307" s="152" t="str">
        <f t="shared" si="601"/>
        <v/>
      </c>
      <c r="AB1307" s="152" t="str">
        <f t="shared" si="602"/>
        <v/>
      </c>
      <c r="AC1307" s="154" t="str">
        <f t="shared" si="603"/>
        <v/>
      </c>
      <c r="AD1307" s="154" t="str">
        <f t="shared" si="604"/>
        <v/>
      </c>
      <c r="AE1307" s="3" t="str">
        <f t="shared" si="605"/>
        <v/>
      </c>
      <c r="AF1307" s="3" t="str">
        <f t="shared" si="606"/>
        <v/>
      </c>
      <c r="AG1307" s="3" t="str">
        <f t="shared" si="613"/>
        <v/>
      </c>
      <c r="AH1307" s="4" t="str">
        <f t="shared" si="607"/>
        <v/>
      </c>
      <c r="AI1307" s="75" t="str">
        <f t="shared" si="608"/>
        <v/>
      </c>
      <c r="AJ1307" s="75" t="str">
        <f t="shared" si="609"/>
        <v/>
      </c>
    </row>
    <row r="1308" spans="1:36">
      <c r="A1308" s="41" t="str">
        <f t="shared" si="610"/>
        <v/>
      </c>
      <c r="B1308" s="150" t="str">
        <f>IF(ISNUMBER(A1308),INDEX('MetaTrader Import'!$H$13:$J$5893,TRUNC(((A1308-$A$39+1)-1)/3)+1,MOD((A1308-$A$39+1)-1,3)+1),"")</f>
        <v/>
      </c>
      <c r="C1308" s="43" t="str">
        <f t="shared" si="587"/>
        <v/>
      </c>
      <c r="D1308" s="43" t="str">
        <f t="shared" ca="1" si="588"/>
        <v/>
      </c>
      <c r="E1308" s="43" t="str">
        <f t="shared" si="589"/>
        <v/>
      </c>
      <c r="F1308" s="43" t="str">
        <f t="shared" si="590"/>
        <v/>
      </c>
      <c r="G1308" s="43" t="str">
        <f>IF(A1308&lt;&gt;"",IF(A1308&lt;Data!$G$11*0.25,$C$13/$G$32,IF(A1308&gt;Data!$G$11*0.25,$C$13,$C$13*10)),"")</f>
        <v/>
      </c>
      <c r="H1308" s="43" t="str">
        <f>IF(A1308&lt;&gt;"",IF(Data!$G$9="constant",$C$13,IF(Data!$G$9="squeeze",G1308,F1308)),"")</f>
        <v/>
      </c>
      <c r="I1308" s="38" t="str">
        <f ca="1">IF(ISNUMBER(A1308),NORMINV(RAND(),0,IF(AND(Data!$G$9="squeeze",A1308&lt;Data!$G$11*0.25),$H$32,1)*$C$30*$C$13)*($C$14*$C$12),"")</f>
        <v/>
      </c>
      <c r="J1308" s="42" t="str">
        <f ca="1">IFERROR(IF(Data!$C$6="Real",B1308,I1308+J1307+($C$14*$C$12)*(NORMINV(RAND(),$C$15,CHOOSE($G$13,$C$13,F1308,G1308)))),"")</f>
        <v/>
      </c>
      <c r="K1308" s="88" t="str">
        <f>IF(ISNUMBER(A1308), IF($G$16="fixed",$G$17,MIN(H1308*Data!$C$7*$C$16*0.5,$C$17*Data!$C$7))*$C$12,"")</f>
        <v/>
      </c>
      <c r="L1308" s="42" t="str">
        <f t="shared" ca="1" si="614"/>
        <v/>
      </c>
      <c r="M1308" s="44" t="str">
        <f t="shared" ca="1" si="615"/>
        <v/>
      </c>
      <c r="N1308" s="44" t="str">
        <f t="shared" ca="1" si="616"/>
        <v/>
      </c>
      <c r="O1308" s="108" t="str">
        <f t="shared" si="591"/>
        <v/>
      </c>
      <c r="P1308" s="102" t="str">
        <f t="shared" si="592"/>
        <v/>
      </c>
      <c r="Q1308" s="102" t="str">
        <f t="shared" si="593"/>
        <v/>
      </c>
      <c r="R1308" s="120" t="str">
        <f t="shared" si="611"/>
        <v/>
      </c>
      <c r="S1308" s="54" t="str">
        <f t="shared" si="612"/>
        <v/>
      </c>
      <c r="T1308" s="5" t="str">
        <f t="shared" si="594"/>
        <v/>
      </c>
      <c r="U1308" s="152" t="str">
        <f t="shared" si="595"/>
        <v/>
      </c>
      <c r="V1308" s="152" t="str">
        <f t="shared" si="596"/>
        <v/>
      </c>
      <c r="W1308" s="153" t="str">
        <f t="shared" si="597"/>
        <v/>
      </c>
      <c r="X1308" s="153" t="str">
        <f t="shared" si="598"/>
        <v/>
      </c>
      <c r="Y1308" s="153" t="str">
        <f t="shared" si="599"/>
        <v/>
      </c>
      <c r="Z1308" s="153" t="str">
        <f t="shared" si="600"/>
        <v/>
      </c>
      <c r="AA1308" s="152" t="str">
        <f t="shared" si="601"/>
        <v/>
      </c>
      <c r="AB1308" s="152" t="str">
        <f t="shared" si="602"/>
        <v/>
      </c>
      <c r="AC1308" s="154" t="str">
        <f t="shared" si="603"/>
        <v/>
      </c>
      <c r="AD1308" s="154" t="str">
        <f t="shared" si="604"/>
        <v/>
      </c>
      <c r="AE1308" s="3" t="str">
        <f t="shared" si="605"/>
        <v/>
      </c>
      <c r="AF1308" s="3" t="str">
        <f t="shared" si="606"/>
        <v/>
      </c>
      <c r="AG1308" s="3" t="str">
        <f t="shared" si="613"/>
        <v/>
      </c>
      <c r="AH1308" s="4" t="str">
        <f t="shared" si="607"/>
        <v/>
      </c>
      <c r="AI1308" s="75" t="str">
        <f t="shared" si="608"/>
        <v/>
      </c>
      <c r="AJ1308" s="75" t="str">
        <f t="shared" si="609"/>
        <v/>
      </c>
    </row>
    <row r="1309" spans="1:36">
      <c r="A1309" s="41" t="str">
        <f t="shared" si="610"/>
        <v/>
      </c>
      <c r="B1309" s="150" t="str">
        <f>IF(ISNUMBER(A1309),INDEX('MetaTrader Import'!$H$13:$J$5893,TRUNC(((A1309-$A$39+1)-1)/3)+1,MOD((A1309-$A$39+1)-1,3)+1),"")</f>
        <v/>
      </c>
      <c r="C1309" s="43" t="str">
        <f t="shared" si="587"/>
        <v/>
      </c>
      <c r="D1309" s="43" t="str">
        <f t="shared" ca="1" si="588"/>
        <v/>
      </c>
      <c r="E1309" s="43" t="str">
        <f t="shared" si="589"/>
        <v/>
      </c>
      <c r="F1309" s="43" t="str">
        <f t="shared" si="590"/>
        <v/>
      </c>
      <c r="G1309" s="43" t="str">
        <f>IF(A1309&lt;&gt;"",IF(A1309&lt;Data!$G$11*0.25,$C$13/$G$32,IF(A1309&gt;Data!$G$11*0.25,$C$13,$C$13*10)),"")</f>
        <v/>
      </c>
      <c r="H1309" s="43" t="str">
        <f>IF(A1309&lt;&gt;"",IF(Data!$G$9="constant",$C$13,IF(Data!$G$9="squeeze",G1309,F1309)),"")</f>
        <v/>
      </c>
      <c r="I1309" s="38" t="str">
        <f ca="1">IF(ISNUMBER(A1309),NORMINV(RAND(),0,IF(AND(Data!$G$9="squeeze",A1309&lt;Data!$G$11*0.25),$H$32,1)*$C$30*$C$13)*($C$14*$C$12),"")</f>
        <v/>
      </c>
      <c r="J1309" s="42" t="str">
        <f ca="1">IFERROR(IF(Data!$C$6="Real",B1309,I1309+J1308+($C$14*$C$12)*(NORMINV(RAND(),$C$15,CHOOSE($G$13,$C$13,F1309,G1309)))),"")</f>
        <v/>
      </c>
      <c r="K1309" s="88" t="str">
        <f>IF(ISNUMBER(A1309), IF($G$16="fixed",$G$17,MIN(H1309*Data!$C$7*$C$16*0.5,$C$17*Data!$C$7))*$C$12,"")</f>
        <v/>
      </c>
      <c r="L1309" s="42" t="str">
        <f t="shared" ca="1" si="614"/>
        <v/>
      </c>
      <c r="M1309" s="44" t="str">
        <f t="shared" ca="1" si="615"/>
        <v/>
      </c>
      <c r="N1309" s="44" t="str">
        <f t="shared" ca="1" si="616"/>
        <v/>
      </c>
      <c r="O1309" s="108" t="str">
        <f t="shared" si="591"/>
        <v/>
      </c>
      <c r="P1309" s="102" t="str">
        <f t="shared" si="592"/>
        <v/>
      </c>
      <c r="Q1309" s="102" t="str">
        <f t="shared" si="593"/>
        <v/>
      </c>
      <c r="R1309" s="120" t="str">
        <f t="shared" si="611"/>
        <v/>
      </c>
      <c r="S1309" s="54" t="str">
        <f t="shared" si="612"/>
        <v/>
      </c>
      <c r="T1309" s="5" t="str">
        <f t="shared" si="594"/>
        <v/>
      </c>
      <c r="U1309" s="152" t="str">
        <f t="shared" si="595"/>
        <v/>
      </c>
      <c r="V1309" s="152" t="str">
        <f t="shared" si="596"/>
        <v/>
      </c>
      <c r="W1309" s="153" t="str">
        <f t="shared" si="597"/>
        <v/>
      </c>
      <c r="X1309" s="153" t="str">
        <f t="shared" si="598"/>
        <v/>
      </c>
      <c r="Y1309" s="153" t="str">
        <f t="shared" si="599"/>
        <v/>
      </c>
      <c r="Z1309" s="153" t="str">
        <f t="shared" si="600"/>
        <v/>
      </c>
      <c r="AA1309" s="152" t="str">
        <f t="shared" si="601"/>
        <v/>
      </c>
      <c r="AB1309" s="152" t="str">
        <f t="shared" si="602"/>
        <v/>
      </c>
      <c r="AC1309" s="154" t="str">
        <f t="shared" si="603"/>
        <v/>
      </c>
      <c r="AD1309" s="154" t="str">
        <f t="shared" si="604"/>
        <v/>
      </c>
      <c r="AE1309" s="3" t="str">
        <f t="shared" si="605"/>
        <v/>
      </c>
      <c r="AF1309" s="3" t="str">
        <f t="shared" si="606"/>
        <v/>
      </c>
      <c r="AG1309" s="3" t="str">
        <f t="shared" si="613"/>
        <v/>
      </c>
      <c r="AH1309" s="4" t="str">
        <f t="shared" si="607"/>
        <v/>
      </c>
      <c r="AI1309" s="75" t="str">
        <f t="shared" si="608"/>
        <v/>
      </c>
      <c r="AJ1309" s="75" t="str">
        <f t="shared" si="609"/>
        <v/>
      </c>
    </row>
    <row r="1310" spans="1:36">
      <c r="A1310" s="41" t="str">
        <f t="shared" si="610"/>
        <v/>
      </c>
      <c r="B1310" s="150" t="str">
        <f>IF(ISNUMBER(A1310),INDEX('MetaTrader Import'!$H$13:$J$5893,TRUNC(((A1310-$A$39+1)-1)/3)+1,MOD((A1310-$A$39+1)-1,3)+1),"")</f>
        <v/>
      </c>
      <c r="C1310" s="43" t="str">
        <f t="shared" si="587"/>
        <v/>
      </c>
      <c r="D1310" s="43" t="str">
        <f t="shared" ca="1" si="588"/>
        <v/>
      </c>
      <c r="E1310" s="43" t="str">
        <f t="shared" si="589"/>
        <v/>
      </c>
      <c r="F1310" s="43" t="str">
        <f t="shared" si="590"/>
        <v/>
      </c>
      <c r="G1310" s="43" t="str">
        <f>IF(A1310&lt;&gt;"",IF(A1310&lt;Data!$G$11*0.25,$C$13/$G$32,IF(A1310&gt;Data!$G$11*0.25,$C$13,$C$13*10)),"")</f>
        <v/>
      </c>
      <c r="H1310" s="43" t="str">
        <f>IF(A1310&lt;&gt;"",IF(Data!$G$9="constant",$C$13,IF(Data!$G$9="squeeze",G1310,F1310)),"")</f>
        <v/>
      </c>
      <c r="I1310" s="38" t="str">
        <f ca="1">IF(ISNUMBER(A1310),NORMINV(RAND(),0,IF(AND(Data!$G$9="squeeze",A1310&lt;Data!$G$11*0.25),$H$32,1)*$C$30*$C$13)*($C$14*$C$12),"")</f>
        <v/>
      </c>
      <c r="J1310" s="42" t="str">
        <f ca="1">IFERROR(IF(Data!$C$6="Real",B1310,I1310+J1309+($C$14*$C$12)*(NORMINV(RAND(),$C$15,CHOOSE($G$13,$C$13,F1310,G1310)))),"")</f>
        <v/>
      </c>
      <c r="K1310" s="88" t="str">
        <f>IF(ISNUMBER(A1310), IF($G$16="fixed",$G$17,MIN(H1310*Data!$C$7*$C$16*0.5,$C$17*Data!$C$7))*$C$12,"")</f>
        <v/>
      </c>
      <c r="L1310" s="42" t="str">
        <f t="shared" ca="1" si="614"/>
        <v/>
      </c>
      <c r="M1310" s="44" t="str">
        <f t="shared" ca="1" si="615"/>
        <v/>
      </c>
      <c r="N1310" s="44" t="str">
        <f t="shared" ca="1" si="616"/>
        <v/>
      </c>
      <c r="O1310" s="108" t="str">
        <f t="shared" si="591"/>
        <v/>
      </c>
      <c r="P1310" s="102" t="str">
        <f t="shared" si="592"/>
        <v/>
      </c>
      <c r="Q1310" s="102" t="str">
        <f t="shared" si="593"/>
        <v/>
      </c>
      <c r="R1310" s="120" t="str">
        <f t="shared" si="611"/>
        <v/>
      </c>
      <c r="S1310" s="54" t="str">
        <f t="shared" si="612"/>
        <v/>
      </c>
      <c r="T1310" s="5" t="str">
        <f t="shared" si="594"/>
        <v/>
      </c>
      <c r="U1310" s="152" t="str">
        <f t="shared" si="595"/>
        <v/>
      </c>
      <c r="V1310" s="152" t="str">
        <f t="shared" si="596"/>
        <v/>
      </c>
      <c r="W1310" s="153" t="str">
        <f t="shared" si="597"/>
        <v/>
      </c>
      <c r="X1310" s="153" t="str">
        <f t="shared" si="598"/>
        <v/>
      </c>
      <c r="Y1310" s="153" t="str">
        <f t="shared" si="599"/>
        <v/>
      </c>
      <c r="Z1310" s="153" t="str">
        <f t="shared" si="600"/>
        <v/>
      </c>
      <c r="AA1310" s="152" t="str">
        <f t="shared" si="601"/>
        <v/>
      </c>
      <c r="AB1310" s="152" t="str">
        <f t="shared" si="602"/>
        <v/>
      </c>
      <c r="AC1310" s="154" t="str">
        <f t="shared" si="603"/>
        <v/>
      </c>
      <c r="AD1310" s="154" t="str">
        <f t="shared" si="604"/>
        <v/>
      </c>
      <c r="AE1310" s="3" t="str">
        <f t="shared" si="605"/>
        <v/>
      </c>
      <c r="AF1310" s="3" t="str">
        <f t="shared" si="606"/>
        <v/>
      </c>
      <c r="AG1310" s="3" t="str">
        <f t="shared" si="613"/>
        <v/>
      </c>
      <c r="AH1310" s="4" t="str">
        <f t="shared" si="607"/>
        <v/>
      </c>
      <c r="AI1310" s="75" t="str">
        <f t="shared" si="608"/>
        <v/>
      </c>
      <c r="AJ1310" s="75" t="str">
        <f t="shared" si="609"/>
        <v/>
      </c>
    </row>
    <row r="1311" spans="1:36">
      <c r="A1311" s="41" t="str">
        <f t="shared" si="610"/>
        <v/>
      </c>
      <c r="B1311" s="150" t="str">
        <f>IF(ISNUMBER(A1311),INDEX('MetaTrader Import'!$H$13:$J$5893,TRUNC(((A1311-$A$39+1)-1)/3)+1,MOD((A1311-$A$39+1)-1,3)+1),"")</f>
        <v/>
      </c>
      <c r="C1311" s="43" t="str">
        <f t="shared" si="587"/>
        <v/>
      </c>
      <c r="D1311" s="43" t="str">
        <f t="shared" ca="1" si="588"/>
        <v/>
      </c>
      <c r="E1311" s="43" t="str">
        <f t="shared" si="589"/>
        <v/>
      </c>
      <c r="F1311" s="43" t="str">
        <f t="shared" si="590"/>
        <v/>
      </c>
      <c r="G1311" s="43" t="str">
        <f>IF(A1311&lt;&gt;"",IF(A1311&lt;Data!$G$11*0.25,$C$13/$G$32,IF(A1311&gt;Data!$G$11*0.25,$C$13,$C$13*10)),"")</f>
        <v/>
      </c>
      <c r="H1311" s="43" t="str">
        <f>IF(A1311&lt;&gt;"",IF(Data!$G$9="constant",$C$13,IF(Data!$G$9="squeeze",G1311,F1311)),"")</f>
        <v/>
      </c>
      <c r="I1311" s="38" t="str">
        <f ca="1">IF(ISNUMBER(A1311),NORMINV(RAND(),0,IF(AND(Data!$G$9="squeeze",A1311&lt;Data!$G$11*0.25),$H$32,1)*$C$30*$C$13)*($C$14*$C$12),"")</f>
        <v/>
      </c>
      <c r="J1311" s="42" t="str">
        <f ca="1">IFERROR(IF(Data!$C$6="Real",B1311,I1311+J1310+($C$14*$C$12)*(NORMINV(RAND(),$C$15,CHOOSE($G$13,$C$13,F1311,G1311)))),"")</f>
        <v/>
      </c>
      <c r="K1311" s="88" t="str">
        <f>IF(ISNUMBER(A1311), IF($G$16="fixed",$G$17,MIN(H1311*Data!$C$7*$C$16*0.5,$C$17*Data!$C$7))*$C$12,"")</f>
        <v/>
      </c>
      <c r="L1311" s="42" t="str">
        <f t="shared" ca="1" si="614"/>
        <v/>
      </c>
      <c r="M1311" s="44" t="str">
        <f t="shared" ca="1" si="615"/>
        <v/>
      </c>
      <c r="N1311" s="44" t="str">
        <f t="shared" ca="1" si="616"/>
        <v/>
      </c>
      <c r="O1311" s="108" t="str">
        <f t="shared" si="591"/>
        <v/>
      </c>
      <c r="P1311" s="102" t="str">
        <f t="shared" si="592"/>
        <v/>
      </c>
      <c r="Q1311" s="102" t="str">
        <f t="shared" si="593"/>
        <v/>
      </c>
      <c r="R1311" s="120" t="str">
        <f t="shared" si="611"/>
        <v/>
      </c>
      <c r="S1311" s="54" t="str">
        <f t="shared" si="612"/>
        <v/>
      </c>
      <c r="T1311" s="5" t="str">
        <f t="shared" si="594"/>
        <v/>
      </c>
      <c r="U1311" s="152" t="str">
        <f t="shared" si="595"/>
        <v/>
      </c>
      <c r="V1311" s="152" t="str">
        <f t="shared" si="596"/>
        <v/>
      </c>
      <c r="W1311" s="153" t="str">
        <f t="shared" si="597"/>
        <v/>
      </c>
      <c r="X1311" s="153" t="str">
        <f t="shared" si="598"/>
        <v/>
      </c>
      <c r="Y1311" s="153" t="str">
        <f t="shared" si="599"/>
        <v/>
      </c>
      <c r="Z1311" s="153" t="str">
        <f t="shared" si="600"/>
        <v/>
      </c>
      <c r="AA1311" s="152" t="str">
        <f t="shared" si="601"/>
        <v/>
      </c>
      <c r="AB1311" s="152" t="str">
        <f t="shared" si="602"/>
        <v/>
      </c>
      <c r="AC1311" s="154" t="str">
        <f t="shared" si="603"/>
        <v/>
      </c>
      <c r="AD1311" s="154" t="str">
        <f t="shared" si="604"/>
        <v/>
      </c>
      <c r="AE1311" s="3" t="str">
        <f t="shared" si="605"/>
        <v/>
      </c>
      <c r="AF1311" s="3" t="str">
        <f t="shared" si="606"/>
        <v/>
      </c>
      <c r="AG1311" s="3" t="str">
        <f t="shared" si="613"/>
        <v/>
      </c>
      <c r="AH1311" s="4" t="str">
        <f t="shared" si="607"/>
        <v/>
      </c>
      <c r="AI1311" s="75" t="str">
        <f t="shared" si="608"/>
        <v/>
      </c>
      <c r="AJ1311" s="75" t="str">
        <f t="shared" si="609"/>
        <v/>
      </c>
    </row>
    <row r="1312" spans="1:36">
      <c r="A1312" s="41" t="str">
        <f t="shared" si="610"/>
        <v/>
      </c>
      <c r="B1312" s="150" t="str">
        <f>IF(ISNUMBER(A1312),INDEX('MetaTrader Import'!$H$13:$J$5893,TRUNC(((A1312-$A$39+1)-1)/3)+1,MOD((A1312-$A$39+1)-1,3)+1),"")</f>
        <v/>
      </c>
      <c r="C1312" s="43" t="str">
        <f t="shared" si="587"/>
        <v/>
      </c>
      <c r="D1312" s="43" t="str">
        <f t="shared" ca="1" si="588"/>
        <v/>
      </c>
      <c r="E1312" s="43" t="str">
        <f t="shared" si="589"/>
        <v/>
      </c>
      <c r="F1312" s="43" t="str">
        <f t="shared" si="590"/>
        <v/>
      </c>
      <c r="G1312" s="43" t="str">
        <f>IF(A1312&lt;&gt;"",IF(A1312&lt;Data!$G$11*0.25,$C$13/$G$32,IF(A1312&gt;Data!$G$11*0.25,$C$13,$C$13*10)),"")</f>
        <v/>
      </c>
      <c r="H1312" s="43" t="str">
        <f>IF(A1312&lt;&gt;"",IF(Data!$G$9="constant",$C$13,IF(Data!$G$9="squeeze",G1312,F1312)),"")</f>
        <v/>
      </c>
      <c r="I1312" s="38" t="str">
        <f ca="1">IF(ISNUMBER(A1312),NORMINV(RAND(),0,IF(AND(Data!$G$9="squeeze",A1312&lt;Data!$G$11*0.25),$H$32,1)*$C$30*$C$13)*($C$14*$C$12),"")</f>
        <v/>
      </c>
      <c r="J1312" s="42" t="str">
        <f ca="1">IFERROR(IF(Data!$C$6="Real",B1312,I1312+J1311+($C$14*$C$12)*(NORMINV(RAND(),$C$15,CHOOSE($G$13,$C$13,F1312,G1312)))),"")</f>
        <v/>
      </c>
      <c r="K1312" s="88" t="str">
        <f>IF(ISNUMBER(A1312), IF($G$16="fixed",$G$17,MIN(H1312*Data!$C$7*$C$16*0.5,$C$17*Data!$C$7))*$C$12,"")</f>
        <v/>
      </c>
      <c r="L1312" s="42" t="str">
        <f t="shared" ca="1" si="614"/>
        <v/>
      </c>
      <c r="M1312" s="44" t="str">
        <f t="shared" ca="1" si="615"/>
        <v/>
      </c>
      <c r="N1312" s="44" t="str">
        <f t="shared" ca="1" si="616"/>
        <v/>
      </c>
      <c r="O1312" s="108" t="str">
        <f t="shared" si="591"/>
        <v/>
      </c>
      <c r="P1312" s="102" t="str">
        <f t="shared" si="592"/>
        <v/>
      </c>
      <c r="Q1312" s="102" t="str">
        <f t="shared" si="593"/>
        <v/>
      </c>
      <c r="R1312" s="120" t="str">
        <f t="shared" si="611"/>
        <v/>
      </c>
      <c r="S1312" s="54" t="str">
        <f t="shared" si="612"/>
        <v/>
      </c>
      <c r="T1312" s="5" t="str">
        <f t="shared" si="594"/>
        <v/>
      </c>
      <c r="U1312" s="152" t="str">
        <f t="shared" si="595"/>
        <v/>
      </c>
      <c r="V1312" s="152" t="str">
        <f t="shared" si="596"/>
        <v/>
      </c>
      <c r="W1312" s="153" t="str">
        <f t="shared" si="597"/>
        <v/>
      </c>
      <c r="X1312" s="153" t="str">
        <f t="shared" si="598"/>
        <v/>
      </c>
      <c r="Y1312" s="153" t="str">
        <f t="shared" si="599"/>
        <v/>
      </c>
      <c r="Z1312" s="153" t="str">
        <f t="shared" si="600"/>
        <v/>
      </c>
      <c r="AA1312" s="152" t="str">
        <f t="shared" si="601"/>
        <v/>
      </c>
      <c r="AB1312" s="152" t="str">
        <f t="shared" si="602"/>
        <v/>
      </c>
      <c r="AC1312" s="154" t="str">
        <f t="shared" si="603"/>
        <v/>
      </c>
      <c r="AD1312" s="154" t="str">
        <f t="shared" si="604"/>
        <v/>
      </c>
      <c r="AE1312" s="3" t="str">
        <f t="shared" si="605"/>
        <v/>
      </c>
      <c r="AF1312" s="3" t="str">
        <f t="shared" si="606"/>
        <v/>
      </c>
      <c r="AG1312" s="3" t="str">
        <f t="shared" si="613"/>
        <v/>
      </c>
      <c r="AH1312" s="4" t="str">
        <f t="shared" si="607"/>
        <v/>
      </c>
      <c r="AI1312" s="75" t="str">
        <f t="shared" si="608"/>
        <v/>
      </c>
      <c r="AJ1312" s="75" t="str">
        <f t="shared" si="609"/>
        <v/>
      </c>
    </row>
    <row r="1313" spans="1:36">
      <c r="A1313" s="41" t="str">
        <f t="shared" si="610"/>
        <v/>
      </c>
      <c r="B1313" s="150" t="str">
        <f>IF(ISNUMBER(A1313),INDEX('MetaTrader Import'!$H$13:$J$5893,TRUNC(((A1313-$A$39+1)-1)/3)+1,MOD((A1313-$A$39+1)-1,3)+1),"")</f>
        <v/>
      </c>
      <c r="C1313" s="43" t="str">
        <f t="shared" si="587"/>
        <v/>
      </c>
      <c r="D1313" s="43" t="str">
        <f t="shared" ca="1" si="588"/>
        <v/>
      </c>
      <c r="E1313" s="43" t="str">
        <f t="shared" si="589"/>
        <v/>
      </c>
      <c r="F1313" s="43" t="str">
        <f t="shared" si="590"/>
        <v/>
      </c>
      <c r="G1313" s="43" t="str">
        <f>IF(A1313&lt;&gt;"",IF(A1313&lt;Data!$G$11*0.25,$C$13/$G$32,IF(A1313&gt;Data!$G$11*0.25,$C$13,$C$13*10)),"")</f>
        <v/>
      </c>
      <c r="H1313" s="43" t="str">
        <f>IF(A1313&lt;&gt;"",IF(Data!$G$9="constant",$C$13,IF(Data!$G$9="squeeze",G1313,F1313)),"")</f>
        <v/>
      </c>
      <c r="I1313" s="38" t="str">
        <f ca="1">IF(ISNUMBER(A1313),NORMINV(RAND(),0,IF(AND(Data!$G$9="squeeze",A1313&lt;Data!$G$11*0.25),$H$32,1)*$C$30*$C$13)*($C$14*$C$12),"")</f>
        <v/>
      </c>
      <c r="J1313" s="42" t="str">
        <f ca="1">IFERROR(IF(Data!$C$6="Real",B1313,I1313+J1312+($C$14*$C$12)*(NORMINV(RAND(),$C$15,CHOOSE($G$13,$C$13,F1313,G1313)))),"")</f>
        <v/>
      </c>
      <c r="K1313" s="88" t="str">
        <f>IF(ISNUMBER(A1313), IF($G$16="fixed",$G$17,MIN(H1313*Data!$C$7*$C$16*0.5,$C$17*Data!$C$7))*$C$12,"")</f>
        <v/>
      </c>
      <c r="L1313" s="42" t="str">
        <f t="shared" ca="1" si="614"/>
        <v/>
      </c>
      <c r="M1313" s="44" t="str">
        <f t="shared" ca="1" si="615"/>
        <v/>
      </c>
      <c r="N1313" s="44" t="str">
        <f t="shared" ca="1" si="616"/>
        <v/>
      </c>
      <c r="O1313" s="108" t="str">
        <f t="shared" si="591"/>
        <v/>
      </c>
      <c r="P1313" s="102" t="str">
        <f t="shared" si="592"/>
        <v/>
      </c>
      <c r="Q1313" s="102" t="str">
        <f t="shared" si="593"/>
        <v/>
      </c>
      <c r="R1313" s="120" t="str">
        <f t="shared" si="611"/>
        <v/>
      </c>
      <c r="S1313" s="54" t="str">
        <f t="shared" si="612"/>
        <v/>
      </c>
      <c r="T1313" s="5" t="str">
        <f t="shared" si="594"/>
        <v/>
      </c>
      <c r="U1313" s="152" t="str">
        <f t="shared" si="595"/>
        <v/>
      </c>
      <c r="V1313" s="152" t="str">
        <f t="shared" si="596"/>
        <v/>
      </c>
      <c r="W1313" s="153" t="str">
        <f t="shared" si="597"/>
        <v/>
      </c>
      <c r="X1313" s="153" t="str">
        <f t="shared" si="598"/>
        <v/>
      </c>
      <c r="Y1313" s="153" t="str">
        <f t="shared" si="599"/>
        <v/>
      </c>
      <c r="Z1313" s="153" t="str">
        <f t="shared" si="600"/>
        <v/>
      </c>
      <c r="AA1313" s="152" t="str">
        <f t="shared" si="601"/>
        <v/>
      </c>
      <c r="AB1313" s="152" t="str">
        <f t="shared" si="602"/>
        <v/>
      </c>
      <c r="AC1313" s="154" t="str">
        <f t="shared" si="603"/>
        <v/>
      </c>
      <c r="AD1313" s="154" t="str">
        <f t="shared" si="604"/>
        <v/>
      </c>
      <c r="AE1313" s="3" t="str">
        <f t="shared" si="605"/>
        <v/>
      </c>
      <c r="AF1313" s="3" t="str">
        <f t="shared" si="606"/>
        <v/>
      </c>
      <c r="AG1313" s="3" t="str">
        <f t="shared" si="613"/>
        <v/>
      </c>
      <c r="AH1313" s="4" t="str">
        <f t="shared" si="607"/>
        <v/>
      </c>
      <c r="AI1313" s="75" t="str">
        <f t="shared" si="608"/>
        <v/>
      </c>
      <c r="AJ1313" s="75" t="str">
        <f t="shared" si="609"/>
        <v/>
      </c>
    </row>
    <row r="1314" spans="1:36">
      <c r="A1314" s="41" t="str">
        <f t="shared" si="610"/>
        <v/>
      </c>
      <c r="B1314" s="150" t="str">
        <f>IF(ISNUMBER(A1314),INDEX('MetaTrader Import'!$H$13:$J$5893,TRUNC(((A1314-$A$39+1)-1)/3)+1,MOD((A1314-$A$39+1)-1,3)+1),"")</f>
        <v/>
      </c>
      <c r="C1314" s="43" t="str">
        <f t="shared" si="587"/>
        <v/>
      </c>
      <c r="D1314" s="43" t="str">
        <f t="shared" ca="1" si="588"/>
        <v/>
      </c>
      <c r="E1314" s="43" t="str">
        <f t="shared" si="589"/>
        <v/>
      </c>
      <c r="F1314" s="43" t="str">
        <f t="shared" si="590"/>
        <v/>
      </c>
      <c r="G1314" s="43" t="str">
        <f>IF(A1314&lt;&gt;"",IF(A1314&lt;Data!$G$11*0.25,$C$13/$G$32,IF(A1314&gt;Data!$G$11*0.25,$C$13,$C$13*10)),"")</f>
        <v/>
      </c>
      <c r="H1314" s="43" t="str">
        <f>IF(A1314&lt;&gt;"",IF(Data!$G$9="constant",$C$13,IF(Data!$G$9="squeeze",G1314,F1314)),"")</f>
        <v/>
      </c>
      <c r="I1314" s="38" t="str">
        <f ca="1">IF(ISNUMBER(A1314),NORMINV(RAND(),0,IF(AND(Data!$G$9="squeeze",A1314&lt;Data!$G$11*0.25),$H$32,1)*$C$30*$C$13)*($C$14*$C$12),"")</f>
        <v/>
      </c>
      <c r="J1314" s="42" t="str">
        <f ca="1">IFERROR(IF(Data!$C$6="Real",B1314,I1314+J1313+($C$14*$C$12)*(NORMINV(RAND(),$C$15,CHOOSE($G$13,$C$13,F1314,G1314)))),"")</f>
        <v/>
      </c>
      <c r="K1314" s="88" t="str">
        <f>IF(ISNUMBER(A1314), IF($G$16="fixed",$G$17,MIN(H1314*Data!$C$7*$C$16*0.5,$C$17*Data!$C$7))*$C$12,"")</f>
        <v/>
      </c>
      <c r="L1314" s="42" t="str">
        <f t="shared" ca="1" si="614"/>
        <v/>
      </c>
      <c r="M1314" s="44" t="str">
        <f t="shared" ca="1" si="615"/>
        <v/>
      </c>
      <c r="N1314" s="44" t="str">
        <f t="shared" ca="1" si="616"/>
        <v/>
      </c>
      <c r="O1314" s="108" t="str">
        <f t="shared" si="591"/>
        <v/>
      </c>
      <c r="P1314" s="102" t="str">
        <f t="shared" si="592"/>
        <v/>
      </c>
      <c r="Q1314" s="102" t="str">
        <f t="shared" si="593"/>
        <v/>
      </c>
      <c r="R1314" s="120" t="str">
        <f t="shared" si="611"/>
        <v/>
      </c>
      <c r="S1314" s="54" t="str">
        <f t="shared" si="612"/>
        <v/>
      </c>
      <c r="T1314" s="5" t="str">
        <f t="shared" si="594"/>
        <v/>
      </c>
      <c r="U1314" s="152" t="str">
        <f t="shared" si="595"/>
        <v/>
      </c>
      <c r="V1314" s="152" t="str">
        <f t="shared" si="596"/>
        <v/>
      </c>
      <c r="W1314" s="153" t="str">
        <f t="shared" si="597"/>
        <v/>
      </c>
      <c r="X1314" s="153" t="str">
        <f t="shared" si="598"/>
        <v/>
      </c>
      <c r="Y1314" s="153" t="str">
        <f t="shared" si="599"/>
        <v/>
      </c>
      <c r="Z1314" s="153" t="str">
        <f t="shared" si="600"/>
        <v/>
      </c>
      <c r="AA1314" s="152" t="str">
        <f t="shared" si="601"/>
        <v/>
      </c>
      <c r="AB1314" s="152" t="str">
        <f t="shared" si="602"/>
        <v/>
      </c>
      <c r="AC1314" s="154" t="str">
        <f t="shared" si="603"/>
        <v/>
      </c>
      <c r="AD1314" s="154" t="str">
        <f t="shared" si="604"/>
        <v/>
      </c>
      <c r="AE1314" s="3" t="str">
        <f t="shared" si="605"/>
        <v/>
      </c>
      <c r="AF1314" s="3" t="str">
        <f t="shared" si="606"/>
        <v/>
      </c>
      <c r="AG1314" s="3" t="str">
        <f t="shared" si="613"/>
        <v/>
      </c>
      <c r="AH1314" s="4" t="str">
        <f t="shared" si="607"/>
        <v/>
      </c>
      <c r="AI1314" s="75" t="str">
        <f t="shared" si="608"/>
        <v/>
      </c>
      <c r="AJ1314" s="75" t="str">
        <f t="shared" si="609"/>
        <v/>
      </c>
    </row>
    <row r="1315" spans="1:36">
      <c r="A1315" s="41" t="str">
        <f t="shared" si="610"/>
        <v/>
      </c>
      <c r="B1315" s="150" t="str">
        <f>IF(ISNUMBER(A1315),INDEX('MetaTrader Import'!$H$13:$J$5893,TRUNC(((A1315-$A$39+1)-1)/3)+1,MOD((A1315-$A$39+1)-1,3)+1),"")</f>
        <v/>
      </c>
      <c r="C1315" s="43" t="str">
        <f t="shared" si="587"/>
        <v/>
      </c>
      <c r="D1315" s="43" t="str">
        <f t="shared" ca="1" si="588"/>
        <v/>
      </c>
      <c r="E1315" s="43" t="str">
        <f t="shared" si="589"/>
        <v/>
      </c>
      <c r="F1315" s="43" t="str">
        <f t="shared" si="590"/>
        <v/>
      </c>
      <c r="G1315" s="43" t="str">
        <f>IF(A1315&lt;&gt;"",IF(A1315&lt;Data!$G$11*0.25,$C$13/$G$32,IF(A1315&gt;Data!$G$11*0.25,$C$13,$C$13*10)),"")</f>
        <v/>
      </c>
      <c r="H1315" s="43" t="str">
        <f>IF(A1315&lt;&gt;"",IF(Data!$G$9="constant",$C$13,IF(Data!$G$9="squeeze",G1315,F1315)),"")</f>
        <v/>
      </c>
      <c r="I1315" s="38" t="str">
        <f ca="1">IF(ISNUMBER(A1315),NORMINV(RAND(),0,IF(AND(Data!$G$9="squeeze",A1315&lt;Data!$G$11*0.25),$H$32,1)*$C$30*$C$13)*($C$14*$C$12),"")</f>
        <v/>
      </c>
      <c r="J1315" s="42" t="str">
        <f ca="1">IFERROR(IF(Data!$C$6="Real",B1315,I1315+J1314+($C$14*$C$12)*(NORMINV(RAND(),$C$15,CHOOSE($G$13,$C$13,F1315,G1315)))),"")</f>
        <v/>
      </c>
      <c r="K1315" s="88" t="str">
        <f>IF(ISNUMBER(A1315), IF($G$16="fixed",$G$17,MIN(H1315*Data!$C$7*$C$16*0.5,$C$17*Data!$C$7))*$C$12,"")</f>
        <v/>
      </c>
      <c r="L1315" s="42" t="str">
        <f t="shared" ca="1" si="614"/>
        <v/>
      </c>
      <c r="M1315" s="44" t="str">
        <f t="shared" ca="1" si="615"/>
        <v/>
      </c>
      <c r="N1315" s="44" t="str">
        <f t="shared" ca="1" si="616"/>
        <v/>
      </c>
      <c r="O1315" s="108" t="str">
        <f t="shared" si="591"/>
        <v/>
      </c>
      <c r="P1315" s="102" t="str">
        <f t="shared" si="592"/>
        <v/>
      </c>
      <c r="Q1315" s="102" t="str">
        <f t="shared" si="593"/>
        <v/>
      </c>
      <c r="R1315" s="120" t="str">
        <f t="shared" si="611"/>
        <v/>
      </c>
      <c r="S1315" s="54" t="str">
        <f t="shared" si="612"/>
        <v/>
      </c>
      <c r="T1315" s="5" t="str">
        <f t="shared" si="594"/>
        <v/>
      </c>
      <c r="U1315" s="152" t="str">
        <f t="shared" si="595"/>
        <v/>
      </c>
      <c r="V1315" s="152" t="str">
        <f t="shared" si="596"/>
        <v/>
      </c>
      <c r="W1315" s="153" t="str">
        <f t="shared" si="597"/>
        <v/>
      </c>
      <c r="X1315" s="153" t="str">
        <f t="shared" si="598"/>
        <v/>
      </c>
      <c r="Y1315" s="153" t="str">
        <f t="shared" si="599"/>
        <v/>
      </c>
      <c r="Z1315" s="153" t="str">
        <f t="shared" si="600"/>
        <v/>
      </c>
      <c r="AA1315" s="152" t="str">
        <f t="shared" si="601"/>
        <v/>
      </c>
      <c r="AB1315" s="152" t="str">
        <f t="shared" si="602"/>
        <v/>
      </c>
      <c r="AC1315" s="154" t="str">
        <f t="shared" si="603"/>
        <v/>
      </c>
      <c r="AD1315" s="154" t="str">
        <f t="shared" si="604"/>
        <v/>
      </c>
      <c r="AE1315" s="3" t="str">
        <f t="shared" si="605"/>
        <v/>
      </c>
      <c r="AF1315" s="3" t="str">
        <f t="shared" si="606"/>
        <v/>
      </c>
      <c r="AG1315" s="3" t="str">
        <f t="shared" si="613"/>
        <v/>
      </c>
      <c r="AH1315" s="4" t="str">
        <f t="shared" si="607"/>
        <v/>
      </c>
      <c r="AI1315" s="75" t="str">
        <f t="shared" si="608"/>
        <v/>
      </c>
      <c r="AJ1315" s="75" t="str">
        <f t="shared" si="609"/>
        <v/>
      </c>
    </row>
    <row r="1316" spans="1:36">
      <c r="A1316" s="41" t="str">
        <f t="shared" si="610"/>
        <v/>
      </c>
      <c r="B1316" s="150" t="str">
        <f>IF(ISNUMBER(A1316),INDEX('MetaTrader Import'!$H$13:$J$5893,TRUNC(((A1316-$A$39+1)-1)/3)+1,MOD((A1316-$A$39+1)-1,3)+1),"")</f>
        <v/>
      </c>
      <c r="C1316" s="43" t="str">
        <f t="shared" si="587"/>
        <v/>
      </c>
      <c r="D1316" s="43" t="str">
        <f t="shared" ca="1" si="588"/>
        <v/>
      </c>
      <c r="E1316" s="43" t="str">
        <f t="shared" si="589"/>
        <v/>
      </c>
      <c r="F1316" s="43" t="str">
        <f t="shared" si="590"/>
        <v/>
      </c>
      <c r="G1316" s="43" t="str">
        <f>IF(A1316&lt;&gt;"",IF(A1316&lt;Data!$G$11*0.25,$C$13/$G$32,IF(A1316&gt;Data!$G$11*0.25,$C$13,$C$13*10)),"")</f>
        <v/>
      </c>
      <c r="H1316" s="43" t="str">
        <f>IF(A1316&lt;&gt;"",IF(Data!$G$9="constant",$C$13,IF(Data!$G$9="squeeze",G1316,F1316)),"")</f>
        <v/>
      </c>
      <c r="I1316" s="38" t="str">
        <f ca="1">IF(ISNUMBER(A1316),NORMINV(RAND(),0,IF(AND(Data!$G$9="squeeze",A1316&lt;Data!$G$11*0.25),$H$32,1)*$C$30*$C$13)*($C$14*$C$12),"")</f>
        <v/>
      </c>
      <c r="J1316" s="42" t="str">
        <f ca="1">IFERROR(IF(Data!$C$6="Real",B1316,I1316+J1315+($C$14*$C$12)*(NORMINV(RAND(),$C$15,CHOOSE($G$13,$C$13,F1316,G1316)))),"")</f>
        <v/>
      </c>
      <c r="K1316" s="88" t="str">
        <f>IF(ISNUMBER(A1316), IF($G$16="fixed",$G$17,MIN(H1316*Data!$C$7*$C$16*0.5,$C$17*Data!$C$7))*$C$12,"")</f>
        <v/>
      </c>
      <c r="L1316" s="42" t="str">
        <f t="shared" ca="1" si="614"/>
        <v/>
      </c>
      <c r="M1316" s="44" t="str">
        <f t="shared" ca="1" si="615"/>
        <v/>
      </c>
      <c r="N1316" s="44" t="str">
        <f t="shared" ca="1" si="616"/>
        <v/>
      </c>
      <c r="O1316" s="108" t="str">
        <f t="shared" si="591"/>
        <v/>
      </c>
      <c r="P1316" s="102" t="str">
        <f t="shared" si="592"/>
        <v/>
      </c>
      <c r="Q1316" s="102" t="str">
        <f t="shared" si="593"/>
        <v/>
      </c>
      <c r="R1316" s="120" t="str">
        <f t="shared" si="611"/>
        <v/>
      </c>
      <c r="S1316" s="54" t="str">
        <f t="shared" si="612"/>
        <v/>
      </c>
      <c r="T1316" s="5" t="str">
        <f t="shared" si="594"/>
        <v/>
      </c>
      <c r="U1316" s="152" t="str">
        <f t="shared" si="595"/>
        <v/>
      </c>
      <c r="V1316" s="152" t="str">
        <f t="shared" si="596"/>
        <v/>
      </c>
      <c r="W1316" s="153" t="str">
        <f t="shared" si="597"/>
        <v/>
      </c>
      <c r="X1316" s="153" t="str">
        <f t="shared" si="598"/>
        <v/>
      </c>
      <c r="Y1316" s="153" t="str">
        <f t="shared" si="599"/>
        <v/>
      </c>
      <c r="Z1316" s="153" t="str">
        <f t="shared" si="600"/>
        <v/>
      </c>
      <c r="AA1316" s="152" t="str">
        <f t="shared" si="601"/>
        <v/>
      </c>
      <c r="AB1316" s="152" t="str">
        <f t="shared" si="602"/>
        <v/>
      </c>
      <c r="AC1316" s="154" t="str">
        <f t="shared" si="603"/>
        <v/>
      </c>
      <c r="AD1316" s="154" t="str">
        <f t="shared" si="604"/>
        <v/>
      </c>
      <c r="AE1316" s="3" t="str">
        <f t="shared" si="605"/>
        <v/>
      </c>
      <c r="AF1316" s="3" t="str">
        <f t="shared" si="606"/>
        <v/>
      </c>
      <c r="AG1316" s="3" t="str">
        <f t="shared" si="613"/>
        <v/>
      </c>
      <c r="AH1316" s="4" t="str">
        <f t="shared" si="607"/>
        <v/>
      </c>
      <c r="AI1316" s="75" t="str">
        <f t="shared" si="608"/>
        <v/>
      </c>
      <c r="AJ1316" s="75" t="str">
        <f t="shared" si="609"/>
        <v/>
      </c>
    </row>
    <row r="1317" spans="1:36">
      <c r="A1317" s="41" t="str">
        <f t="shared" si="610"/>
        <v/>
      </c>
      <c r="B1317" s="150" t="str">
        <f>IF(ISNUMBER(A1317),INDEX('MetaTrader Import'!$H$13:$J$5893,TRUNC(((A1317-$A$39+1)-1)/3)+1,MOD((A1317-$A$39+1)-1,3)+1),"")</f>
        <v/>
      </c>
      <c r="C1317" s="43" t="str">
        <f t="shared" si="587"/>
        <v/>
      </c>
      <c r="D1317" s="43" t="str">
        <f t="shared" ca="1" si="588"/>
        <v/>
      </c>
      <c r="E1317" s="43" t="str">
        <f t="shared" si="589"/>
        <v/>
      </c>
      <c r="F1317" s="43" t="str">
        <f t="shared" si="590"/>
        <v/>
      </c>
      <c r="G1317" s="43" t="str">
        <f>IF(A1317&lt;&gt;"",IF(A1317&lt;Data!$G$11*0.25,$C$13/$G$32,IF(A1317&gt;Data!$G$11*0.25,$C$13,$C$13*10)),"")</f>
        <v/>
      </c>
      <c r="H1317" s="43" t="str">
        <f>IF(A1317&lt;&gt;"",IF(Data!$G$9="constant",$C$13,IF(Data!$G$9="squeeze",G1317,F1317)),"")</f>
        <v/>
      </c>
      <c r="I1317" s="38" t="str">
        <f ca="1">IF(ISNUMBER(A1317),NORMINV(RAND(),0,IF(AND(Data!$G$9="squeeze",A1317&lt;Data!$G$11*0.25),$H$32,1)*$C$30*$C$13)*($C$14*$C$12),"")</f>
        <v/>
      </c>
      <c r="J1317" s="42" t="str">
        <f ca="1">IFERROR(IF(Data!$C$6="Real",B1317,I1317+J1316+($C$14*$C$12)*(NORMINV(RAND(),$C$15,CHOOSE($G$13,$C$13,F1317,G1317)))),"")</f>
        <v/>
      </c>
      <c r="K1317" s="88" t="str">
        <f>IF(ISNUMBER(A1317), IF($G$16="fixed",$G$17,MIN(H1317*Data!$C$7*$C$16*0.5,$C$17*Data!$C$7))*$C$12,"")</f>
        <v/>
      </c>
      <c r="L1317" s="42" t="str">
        <f t="shared" ca="1" si="614"/>
        <v/>
      </c>
      <c r="M1317" s="44" t="str">
        <f t="shared" ca="1" si="615"/>
        <v/>
      </c>
      <c r="N1317" s="44" t="str">
        <f t="shared" ca="1" si="616"/>
        <v/>
      </c>
      <c r="O1317" s="108" t="str">
        <f t="shared" si="591"/>
        <v/>
      </c>
      <c r="P1317" s="102" t="str">
        <f t="shared" si="592"/>
        <v/>
      </c>
      <c r="Q1317" s="102" t="str">
        <f t="shared" si="593"/>
        <v/>
      </c>
      <c r="R1317" s="120" t="str">
        <f t="shared" si="611"/>
        <v/>
      </c>
      <c r="S1317" s="54" t="str">
        <f t="shared" si="612"/>
        <v/>
      </c>
      <c r="T1317" s="5" t="str">
        <f t="shared" si="594"/>
        <v/>
      </c>
      <c r="U1317" s="152" t="str">
        <f t="shared" si="595"/>
        <v/>
      </c>
      <c r="V1317" s="152" t="str">
        <f t="shared" si="596"/>
        <v/>
      </c>
      <c r="W1317" s="153" t="str">
        <f t="shared" si="597"/>
        <v/>
      </c>
      <c r="X1317" s="153" t="str">
        <f t="shared" si="598"/>
        <v/>
      </c>
      <c r="Y1317" s="153" t="str">
        <f t="shared" si="599"/>
        <v/>
      </c>
      <c r="Z1317" s="153" t="str">
        <f t="shared" si="600"/>
        <v/>
      </c>
      <c r="AA1317" s="152" t="str">
        <f t="shared" si="601"/>
        <v/>
      </c>
      <c r="AB1317" s="152" t="str">
        <f t="shared" si="602"/>
        <v/>
      </c>
      <c r="AC1317" s="154" t="str">
        <f t="shared" si="603"/>
        <v/>
      </c>
      <c r="AD1317" s="154" t="str">
        <f t="shared" si="604"/>
        <v/>
      </c>
      <c r="AE1317" s="3" t="str">
        <f t="shared" si="605"/>
        <v/>
      </c>
      <c r="AF1317" s="3" t="str">
        <f t="shared" si="606"/>
        <v/>
      </c>
      <c r="AG1317" s="3" t="str">
        <f t="shared" si="613"/>
        <v/>
      </c>
      <c r="AH1317" s="4" t="str">
        <f t="shared" si="607"/>
        <v/>
      </c>
      <c r="AI1317" s="75" t="str">
        <f t="shared" si="608"/>
        <v/>
      </c>
      <c r="AJ1317" s="75" t="str">
        <f t="shared" si="609"/>
        <v/>
      </c>
    </row>
    <row r="1318" spans="1:36">
      <c r="A1318" s="41" t="str">
        <f t="shared" si="610"/>
        <v/>
      </c>
      <c r="B1318" s="150" t="str">
        <f>IF(ISNUMBER(A1318),INDEX('MetaTrader Import'!$H$13:$J$5893,TRUNC(((A1318-$A$39+1)-1)/3)+1,MOD((A1318-$A$39+1)-1,3)+1),"")</f>
        <v/>
      </c>
      <c r="C1318" s="43" t="str">
        <f t="shared" si="587"/>
        <v/>
      </c>
      <c r="D1318" s="43" t="str">
        <f t="shared" ca="1" si="588"/>
        <v/>
      </c>
      <c r="E1318" s="43" t="str">
        <f t="shared" si="589"/>
        <v/>
      </c>
      <c r="F1318" s="43" t="str">
        <f t="shared" si="590"/>
        <v/>
      </c>
      <c r="G1318" s="43" t="str">
        <f>IF(A1318&lt;&gt;"",IF(A1318&lt;Data!$G$11*0.25,$C$13/$G$32,IF(A1318&gt;Data!$G$11*0.25,$C$13,$C$13*10)),"")</f>
        <v/>
      </c>
      <c r="H1318" s="43" t="str">
        <f>IF(A1318&lt;&gt;"",IF(Data!$G$9="constant",$C$13,IF(Data!$G$9="squeeze",G1318,F1318)),"")</f>
        <v/>
      </c>
      <c r="I1318" s="38" t="str">
        <f ca="1">IF(ISNUMBER(A1318),NORMINV(RAND(),0,IF(AND(Data!$G$9="squeeze",A1318&lt;Data!$G$11*0.25),$H$32,1)*$C$30*$C$13)*($C$14*$C$12),"")</f>
        <v/>
      </c>
      <c r="J1318" s="42" t="str">
        <f ca="1">IFERROR(IF(Data!$C$6="Real",B1318,I1318+J1317+($C$14*$C$12)*(NORMINV(RAND(),$C$15,CHOOSE($G$13,$C$13,F1318,G1318)))),"")</f>
        <v/>
      </c>
      <c r="K1318" s="88" t="str">
        <f>IF(ISNUMBER(A1318), IF($G$16="fixed",$G$17,MIN(H1318*Data!$C$7*$C$16*0.5,$C$17*Data!$C$7))*$C$12,"")</f>
        <v/>
      </c>
      <c r="L1318" s="42" t="str">
        <f t="shared" ca="1" si="614"/>
        <v/>
      </c>
      <c r="M1318" s="44" t="str">
        <f t="shared" ca="1" si="615"/>
        <v/>
      </c>
      <c r="N1318" s="44" t="str">
        <f t="shared" ca="1" si="616"/>
        <v/>
      </c>
      <c r="O1318" s="108" t="str">
        <f t="shared" si="591"/>
        <v/>
      </c>
      <c r="P1318" s="102" t="str">
        <f t="shared" si="592"/>
        <v/>
      </c>
      <c r="Q1318" s="102" t="str">
        <f t="shared" si="593"/>
        <v/>
      </c>
      <c r="R1318" s="120" t="str">
        <f t="shared" si="611"/>
        <v/>
      </c>
      <c r="S1318" s="54" t="str">
        <f t="shared" si="612"/>
        <v/>
      </c>
      <c r="T1318" s="5" t="str">
        <f t="shared" si="594"/>
        <v/>
      </c>
      <c r="U1318" s="152" t="str">
        <f t="shared" si="595"/>
        <v/>
      </c>
      <c r="V1318" s="152" t="str">
        <f t="shared" si="596"/>
        <v/>
      </c>
      <c r="W1318" s="153" t="str">
        <f t="shared" si="597"/>
        <v/>
      </c>
      <c r="X1318" s="153" t="str">
        <f t="shared" si="598"/>
        <v/>
      </c>
      <c r="Y1318" s="153" t="str">
        <f t="shared" si="599"/>
        <v/>
      </c>
      <c r="Z1318" s="153" t="str">
        <f t="shared" si="600"/>
        <v/>
      </c>
      <c r="AA1318" s="152" t="str">
        <f t="shared" si="601"/>
        <v/>
      </c>
      <c r="AB1318" s="152" t="str">
        <f t="shared" si="602"/>
        <v/>
      </c>
      <c r="AC1318" s="154" t="str">
        <f t="shared" si="603"/>
        <v/>
      </c>
      <c r="AD1318" s="154" t="str">
        <f t="shared" si="604"/>
        <v/>
      </c>
      <c r="AE1318" s="3" t="str">
        <f t="shared" si="605"/>
        <v/>
      </c>
      <c r="AF1318" s="3" t="str">
        <f t="shared" si="606"/>
        <v/>
      </c>
      <c r="AG1318" s="3" t="str">
        <f t="shared" si="613"/>
        <v/>
      </c>
      <c r="AH1318" s="4" t="str">
        <f t="shared" si="607"/>
        <v/>
      </c>
      <c r="AI1318" s="75" t="str">
        <f t="shared" si="608"/>
        <v/>
      </c>
      <c r="AJ1318" s="75" t="str">
        <f t="shared" si="609"/>
        <v/>
      </c>
    </row>
    <row r="1319" spans="1:36">
      <c r="A1319" s="41" t="str">
        <f t="shared" si="610"/>
        <v/>
      </c>
      <c r="B1319" s="150" t="str">
        <f>IF(ISNUMBER(A1319),INDEX('MetaTrader Import'!$H$13:$J$5893,TRUNC(((A1319-$A$39+1)-1)/3)+1,MOD((A1319-$A$39+1)-1,3)+1),"")</f>
        <v/>
      </c>
      <c r="C1319" s="43" t="str">
        <f t="shared" si="587"/>
        <v/>
      </c>
      <c r="D1319" s="43" t="str">
        <f t="shared" ca="1" si="588"/>
        <v/>
      </c>
      <c r="E1319" s="43" t="str">
        <f t="shared" si="589"/>
        <v/>
      </c>
      <c r="F1319" s="43" t="str">
        <f t="shared" si="590"/>
        <v/>
      </c>
      <c r="G1319" s="43" t="str">
        <f>IF(A1319&lt;&gt;"",IF(A1319&lt;Data!$G$11*0.25,$C$13/$G$32,IF(A1319&gt;Data!$G$11*0.25,$C$13,$C$13*10)),"")</f>
        <v/>
      </c>
      <c r="H1319" s="43" t="str">
        <f>IF(A1319&lt;&gt;"",IF(Data!$G$9="constant",$C$13,IF(Data!$G$9="squeeze",G1319,F1319)),"")</f>
        <v/>
      </c>
      <c r="I1319" s="38" t="str">
        <f ca="1">IF(ISNUMBER(A1319),NORMINV(RAND(),0,IF(AND(Data!$G$9="squeeze",A1319&lt;Data!$G$11*0.25),$H$32,1)*$C$30*$C$13)*($C$14*$C$12),"")</f>
        <v/>
      </c>
      <c r="J1319" s="42" t="str">
        <f ca="1">IFERROR(IF(Data!$C$6="Real",B1319,I1319+J1318+($C$14*$C$12)*(NORMINV(RAND(),$C$15,CHOOSE($G$13,$C$13,F1319,G1319)))),"")</f>
        <v/>
      </c>
      <c r="K1319" s="88" t="str">
        <f>IF(ISNUMBER(A1319), IF($G$16="fixed",$G$17,MIN(H1319*Data!$C$7*$C$16*0.5,$C$17*Data!$C$7))*$C$12,"")</f>
        <v/>
      </c>
      <c r="L1319" s="42" t="str">
        <f t="shared" ca="1" si="614"/>
        <v/>
      </c>
      <c r="M1319" s="44" t="str">
        <f t="shared" ca="1" si="615"/>
        <v/>
      </c>
      <c r="N1319" s="44" t="str">
        <f t="shared" ca="1" si="616"/>
        <v/>
      </c>
      <c r="O1319" s="108" t="str">
        <f t="shared" si="591"/>
        <v/>
      </c>
      <c r="P1319" s="102" t="str">
        <f t="shared" si="592"/>
        <v/>
      </c>
      <c r="Q1319" s="102" t="str">
        <f t="shared" si="593"/>
        <v/>
      </c>
      <c r="R1319" s="120" t="str">
        <f t="shared" si="611"/>
        <v/>
      </c>
      <c r="S1319" s="54" t="str">
        <f t="shared" si="612"/>
        <v/>
      </c>
      <c r="T1319" s="5" t="str">
        <f t="shared" si="594"/>
        <v/>
      </c>
      <c r="U1319" s="152" t="str">
        <f t="shared" si="595"/>
        <v/>
      </c>
      <c r="V1319" s="152" t="str">
        <f t="shared" si="596"/>
        <v/>
      </c>
      <c r="W1319" s="153" t="str">
        <f t="shared" si="597"/>
        <v/>
      </c>
      <c r="X1319" s="153" t="str">
        <f t="shared" si="598"/>
        <v/>
      </c>
      <c r="Y1319" s="153" t="str">
        <f t="shared" si="599"/>
        <v/>
      </c>
      <c r="Z1319" s="153" t="str">
        <f t="shared" si="600"/>
        <v/>
      </c>
      <c r="AA1319" s="152" t="str">
        <f t="shared" si="601"/>
        <v/>
      </c>
      <c r="AB1319" s="152" t="str">
        <f t="shared" si="602"/>
        <v/>
      </c>
      <c r="AC1319" s="154" t="str">
        <f t="shared" si="603"/>
        <v/>
      </c>
      <c r="AD1319" s="154" t="str">
        <f t="shared" si="604"/>
        <v/>
      </c>
      <c r="AE1319" s="3" t="str">
        <f t="shared" si="605"/>
        <v/>
      </c>
      <c r="AF1319" s="3" t="str">
        <f t="shared" si="606"/>
        <v/>
      </c>
      <c r="AG1319" s="3" t="str">
        <f t="shared" si="613"/>
        <v/>
      </c>
      <c r="AH1319" s="4" t="str">
        <f t="shared" si="607"/>
        <v/>
      </c>
      <c r="AI1319" s="75" t="str">
        <f t="shared" si="608"/>
        <v/>
      </c>
      <c r="AJ1319" s="75" t="str">
        <f t="shared" si="609"/>
        <v/>
      </c>
    </row>
    <row r="1320" spans="1:36">
      <c r="A1320" s="41" t="str">
        <f t="shared" si="610"/>
        <v/>
      </c>
      <c r="B1320" s="150" t="str">
        <f>IF(ISNUMBER(A1320),INDEX('MetaTrader Import'!$H$13:$J$5893,TRUNC(((A1320-$A$39+1)-1)/3)+1,MOD((A1320-$A$39+1)-1,3)+1),"")</f>
        <v/>
      </c>
      <c r="C1320" s="43" t="str">
        <f t="shared" si="587"/>
        <v/>
      </c>
      <c r="D1320" s="43" t="str">
        <f t="shared" ca="1" si="588"/>
        <v/>
      </c>
      <c r="E1320" s="43" t="str">
        <f t="shared" si="589"/>
        <v/>
      </c>
      <c r="F1320" s="43" t="str">
        <f t="shared" si="590"/>
        <v/>
      </c>
      <c r="G1320" s="43" t="str">
        <f>IF(A1320&lt;&gt;"",IF(A1320&lt;Data!$G$11*0.25,$C$13/$G$32,IF(A1320&gt;Data!$G$11*0.25,$C$13,$C$13*10)),"")</f>
        <v/>
      </c>
      <c r="H1320" s="43" t="str">
        <f>IF(A1320&lt;&gt;"",IF(Data!$G$9="constant",$C$13,IF(Data!$G$9="squeeze",G1320,F1320)),"")</f>
        <v/>
      </c>
      <c r="I1320" s="38" t="str">
        <f ca="1">IF(ISNUMBER(A1320),NORMINV(RAND(),0,IF(AND(Data!$G$9="squeeze",A1320&lt;Data!$G$11*0.25),$H$32,1)*$C$30*$C$13)*($C$14*$C$12),"")</f>
        <v/>
      </c>
      <c r="J1320" s="42" t="str">
        <f ca="1">IFERROR(IF(Data!$C$6="Real",B1320,I1320+J1319+($C$14*$C$12)*(NORMINV(RAND(),$C$15,CHOOSE($G$13,$C$13,F1320,G1320)))),"")</f>
        <v/>
      </c>
      <c r="K1320" s="88" t="str">
        <f>IF(ISNUMBER(A1320), IF($G$16="fixed",$G$17,MIN(H1320*Data!$C$7*$C$16*0.5,$C$17*Data!$C$7))*$C$12,"")</f>
        <v/>
      </c>
      <c r="L1320" s="42" t="str">
        <f t="shared" ca="1" si="614"/>
        <v/>
      </c>
      <c r="M1320" s="44" t="str">
        <f t="shared" ca="1" si="615"/>
        <v/>
      </c>
      <c r="N1320" s="44" t="str">
        <f t="shared" ca="1" si="616"/>
        <v/>
      </c>
      <c r="O1320" s="108" t="str">
        <f t="shared" si="591"/>
        <v/>
      </c>
      <c r="P1320" s="102" t="str">
        <f t="shared" si="592"/>
        <v/>
      </c>
      <c r="Q1320" s="102" t="str">
        <f t="shared" si="593"/>
        <v/>
      </c>
      <c r="R1320" s="120" t="str">
        <f t="shared" si="611"/>
        <v/>
      </c>
      <c r="S1320" s="54" t="str">
        <f t="shared" si="612"/>
        <v/>
      </c>
      <c r="T1320" s="5" t="str">
        <f t="shared" si="594"/>
        <v/>
      </c>
      <c r="U1320" s="152" t="str">
        <f t="shared" si="595"/>
        <v/>
      </c>
      <c r="V1320" s="152" t="str">
        <f t="shared" si="596"/>
        <v/>
      </c>
      <c r="W1320" s="153" t="str">
        <f t="shared" si="597"/>
        <v/>
      </c>
      <c r="X1320" s="153" t="str">
        <f t="shared" si="598"/>
        <v/>
      </c>
      <c r="Y1320" s="153" t="str">
        <f t="shared" si="599"/>
        <v/>
      </c>
      <c r="Z1320" s="153" t="str">
        <f t="shared" si="600"/>
        <v/>
      </c>
      <c r="AA1320" s="152" t="str">
        <f t="shared" si="601"/>
        <v/>
      </c>
      <c r="AB1320" s="152" t="str">
        <f t="shared" si="602"/>
        <v/>
      </c>
      <c r="AC1320" s="154" t="str">
        <f t="shared" si="603"/>
        <v/>
      </c>
      <c r="AD1320" s="154" t="str">
        <f t="shared" si="604"/>
        <v/>
      </c>
      <c r="AE1320" s="3" t="str">
        <f t="shared" si="605"/>
        <v/>
      </c>
      <c r="AF1320" s="3" t="str">
        <f t="shared" si="606"/>
        <v/>
      </c>
      <c r="AG1320" s="3" t="str">
        <f t="shared" si="613"/>
        <v/>
      </c>
      <c r="AH1320" s="4" t="str">
        <f t="shared" si="607"/>
        <v/>
      </c>
      <c r="AI1320" s="75" t="str">
        <f t="shared" si="608"/>
        <v/>
      </c>
      <c r="AJ1320" s="75" t="str">
        <f t="shared" si="609"/>
        <v/>
      </c>
    </row>
    <row r="1321" spans="1:36">
      <c r="A1321" s="41" t="str">
        <f t="shared" si="610"/>
        <v/>
      </c>
      <c r="B1321" s="150" t="str">
        <f>IF(ISNUMBER(A1321),INDEX('MetaTrader Import'!$H$13:$J$5893,TRUNC(((A1321-$A$39+1)-1)/3)+1,MOD((A1321-$A$39+1)-1,3)+1),"")</f>
        <v/>
      </c>
      <c r="C1321" s="43" t="str">
        <f t="shared" si="587"/>
        <v/>
      </c>
      <c r="D1321" s="43" t="str">
        <f t="shared" ca="1" si="588"/>
        <v/>
      </c>
      <c r="E1321" s="43" t="str">
        <f t="shared" si="589"/>
        <v/>
      </c>
      <c r="F1321" s="43" t="str">
        <f t="shared" si="590"/>
        <v/>
      </c>
      <c r="G1321" s="43" t="str">
        <f>IF(A1321&lt;&gt;"",IF(A1321&lt;Data!$G$11*0.25,$C$13/$G$32,IF(A1321&gt;Data!$G$11*0.25,$C$13,$C$13*10)),"")</f>
        <v/>
      </c>
      <c r="H1321" s="43" t="str">
        <f>IF(A1321&lt;&gt;"",IF(Data!$G$9="constant",$C$13,IF(Data!$G$9="squeeze",G1321,F1321)),"")</f>
        <v/>
      </c>
      <c r="I1321" s="38" t="str">
        <f ca="1">IF(ISNUMBER(A1321),NORMINV(RAND(),0,IF(AND(Data!$G$9="squeeze",A1321&lt;Data!$G$11*0.25),$H$32,1)*$C$30*$C$13)*($C$14*$C$12),"")</f>
        <v/>
      </c>
      <c r="J1321" s="42" t="str">
        <f ca="1">IFERROR(IF(Data!$C$6="Real",B1321,I1321+J1320+($C$14*$C$12)*(NORMINV(RAND(),$C$15,CHOOSE($G$13,$C$13,F1321,G1321)))),"")</f>
        <v/>
      </c>
      <c r="K1321" s="88" t="str">
        <f>IF(ISNUMBER(A1321), IF($G$16="fixed",$G$17,MIN(H1321*Data!$C$7*$C$16*0.5,$C$17*Data!$C$7))*$C$12,"")</f>
        <v/>
      </c>
      <c r="L1321" s="42" t="str">
        <f t="shared" ca="1" si="614"/>
        <v/>
      </c>
      <c r="M1321" s="44" t="str">
        <f t="shared" ca="1" si="615"/>
        <v/>
      </c>
      <c r="N1321" s="44" t="str">
        <f t="shared" ca="1" si="616"/>
        <v/>
      </c>
      <c r="O1321" s="108" t="str">
        <f t="shared" si="591"/>
        <v/>
      </c>
      <c r="P1321" s="102" t="str">
        <f t="shared" si="592"/>
        <v/>
      </c>
      <c r="Q1321" s="102" t="str">
        <f t="shared" si="593"/>
        <v/>
      </c>
      <c r="R1321" s="120" t="str">
        <f t="shared" si="611"/>
        <v/>
      </c>
      <c r="S1321" s="54" t="str">
        <f t="shared" si="612"/>
        <v/>
      </c>
      <c r="T1321" s="5" t="str">
        <f t="shared" si="594"/>
        <v/>
      </c>
      <c r="U1321" s="152" t="str">
        <f t="shared" si="595"/>
        <v/>
      </c>
      <c r="V1321" s="152" t="str">
        <f t="shared" si="596"/>
        <v/>
      </c>
      <c r="W1321" s="153" t="str">
        <f t="shared" si="597"/>
        <v/>
      </c>
      <c r="X1321" s="153" t="str">
        <f t="shared" si="598"/>
        <v/>
      </c>
      <c r="Y1321" s="153" t="str">
        <f t="shared" si="599"/>
        <v/>
      </c>
      <c r="Z1321" s="153" t="str">
        <f t="shared" si="600"/>
        <v/>
      </c>
      <c r="AA1321" s="152" t="str">
        <f t="shared" si="601"/>
        <v/>
      </c>
      <c r="AB1321" s="152" t="str">
        <f t="shared" si="602"/>
        <v/>
      </c>
      <c r="AC1321" s="154" t="str">
        <f t="shared" si="603"/>
        <v/>
      </c>
      <c r="AD1321" s="154" t="str">
        <f t="shared" si="604"/>
        <v/>
      </c>
      <c r="AE1321" s="3" t="str">
        <f t="shared" si="605"/>
        <v/>
      </c>
      <c r="AF1321" s="3" t="str">
        <f t="shared" si="606"/>
        <v/>
      </c>
      <c r="AG1321" s="3" t="str">
        <f t="shared" si="613"/>
        <v/>
      </c>
      <c r="AH1321" s="4" t="str">
        <f t="shared" si="607"/>
        <v/>
      </c>
      <c r="AI1321" s="75" t="str">
        <f t="shared" si="608"/>
        <v/>
      </c>
      <c r="AJ1321" s="75" t="str">
        <f t="shared" si="609"/>
        <v/>
      </c>
    </row>
    <row r="1322" spans="1:36">
      <c r="A1322" s="41" t="str">
        <f t="shared" si="610"/>
        <v/>
      </c>
      <c r="B1322" s="150" t="str">
        <f>IF(ISNUMBER(A1322),INDEX('MetaTrader Import'!$H$13:$J$5893,TRUNC(((A1322-$A$39+1)-1)/3)+1,MOD((A1322-$A$39+1)-1,3)+1),"")</f>
        <v/>
      </c>
      <c r="C1322" s="43" t="str">
        <f t="shared" si="587"/>
        <v/>
      </c>
      <c r="D1322" s="43" t="str">
        <f t="shared" ca="1" si="588"/>
        <v/>
      </c>
      <c r="E1322" s="43" t="str">
        <f t="shared" si="589"/>
        <v/>
      </c>
      <c r="F1322" s="43" t="str">
        <f t="shared" si="590"/>
        <v/>
      </c>
      <c r="G1322" s="43" t="str">
        <f>IF(A1322&lt;&gt;"",IF(A1322&lt;Data!$G$11*0.25,$C$13/$G$32,IF(A1322&gt;Data!$G$11*0.25,$C$13,$C$13*10)),"")</f>
        <v/>
      </c>
      <c r="H1322" s="43" t="str">
        <f>IF(A1322&lt;&gt;"",IF(Data!$G$9="constant",$C$13,IF(Data!$G$9="squeeze",G1322,F1322)),"")</f>
        <v/>
      </c>
      <c r="I1322" s="38" t="str">
        <f ca="1">IF(ISNUMBER(A1322),NORMINV(RAND(),0,IF(AND(Data!$G$9="squeeze",A1322&lt;Data!$G$11*0.25),$H$32,1)*$C$30*$C$13)*($C$14*$C$12),"")</f>
        <v/>
      </c>
      <c r="J1322" s="42" t="str">
        <f ca="1">IFERROR(IF(Data!$C$6="Real",B1322,I1322+J1321+($C$14*$C$12)*(NORMINV(RAND(),$C$15,CHOOSE($G$13,$C$13,F1322,G1322)))),"")</f>
        <v/>
      </c>
      <c r="K1322" s="88" t="str">
        <f>IF(ISNUMBER(A1322), IF($G$16="fixed",$G$17,MIN(H1322*Data!$C$7*$C$16*0.5,$C$17*Data!$C$7))*$C$12,"")</f>
        <v/>
      </c>
      <c r="L1322" s="42" t="str">
        <f t="shared" ca="1" si="614"/>
        <v/>
      </c>
      <c r="M1322" s="44" t="str">
        <f t="shared" ca="1" si="615"/>
        <v/>
      </c>
      <c r="N1322" s="44" t="str">
        <f t="shared" ca="1" si="616"/>
        <v/>
      </c>
      <c r="O1322" s="108" t="str">
        <f t="shared" si="591"/>
        <v/>
      </c>
      <c r="P1322" s="102" t="str">
        <f t="shared" si="592"/>
        <v/>
      </c>
      <c r="Q1322" s="102" t="str">
        <f t="shared" si="593"/>
        <v/>
      </c>
      <c r="R1322" s="120" t="str">
        <f t="shared" si="611"/>
        <v/>
      </c>
      <c r="S1322" s="54" t="str">
        <f t="shared" si="612"/>
        <v/>
      </c>
      <c r="T1322" s="5" t="str">
        <f t="shared" si="594"/>
        <v/>
      </c>
      <c r="U1322" s="152" t="str">
        <f t="shared" si="595"/>
        <v/>
      </c>
      <c r="V1322" s="152" t="str">
        <f t="shared" si="596"/>
        <v/>
      </c>
      <c r="W1322" s="153" t="str">
        <f t="shared" si="597"/>
        <v/>
      </c>
      <c r="X1322" s="153" t="str">
        <f t="shared" si="598"/>
        <v/>
      </c>
      <c r="Y1322" s="153" t="str">
        <f t="shared" si="599"/>
        <v/>
      </c>
      <c r="Z1322" s="153" t="str">
        <f t="shared" si="600"/>
        <v/>
      </c>
      <c r="AA1322" s="152" t="str">
        <f t="shared" si="601"/>
        <v/>
      </c>
      <c r="AB1322" s="152" t="str">
        <f t="shared" si="602"/>
        <v/>
      </c>
      <c r="AC1322" s="154" t="str">
        <f t="shared" si="603"/>
        <v/>
      </c>
      <c r="AD1322" s="154" t="str">
        <f t="shared" si="604"/>
        <v/>
      </c>
      <c r="AE1322" s="3" t="str">
        <f t="shared" si="605"/>
        <v/>
      </c>
      <c r="AF1322" s="3" t="str">
        <f t="shared" si="606"/>
        <v/>
      </c>
      <c r="AG1322" s="3" t="str">
        <f t="shared" si="613"/>
        <v/>
      </c>
      <c r="AH1322" s="4" t="str">
        <f t="shared" si="607"/>
        <v/>
      </c>
      <c r="AI1322" s="75" t="str">
        <f t="shared" si="608"/>
        <v/>
      </c>
      <c r="AJ1322" s="75" t="str">
        <f t="shared" si="609"/>
        <v/>
      </c>
    </row>
    <row r="1323" spans="1:36">
      <c r="A1323" s="41" t="str">
        <f t="shared" si="610"/>
        <v/>
      </c>
      <c r="B1323" s="150" t="str">
        <f>IF(ISNUMBER(A1323),INDEX('MetaTrader Import'!$H$13:$J$5893,TRUNC(((A1323-$A$39+1)-1)/3)+1,MOD((A1323-$A$39+1)-1,3)+1),"")</f>
        <v/>
      </c>
      <c r="C1323" s="43" t="str">
        <f t="shared" si="587"/>
        <v/>
      </c>
      <c r="D1323" s="43" t="str">
        <f t="shared" ca="1" si="588"/>
        <v/>
      </c>
      <c r="E1323" s="43" t="str">
        <f t="shared" si="589"/>
        <v/>
      </c>
      <c r="F1323" s="43" t="str">
        <f t="shared" si="590"/>
        <v/>
      </c>
      <c r="G1323" s="43" t="str">
        <f>IF(A1323&lt;&gt;"",IF(A1323&lt;Data!$G$11*0.25,$C$13/$G$32,IF(A1323&gt;Data!$G$11*0.25,$C$13,$C$13*10)),"")</f>
        <v/>
      </c>
      <c r="H1323" s="43" t="str">
        <f>IF(A1323&lt;&gt;"",IF(Data!$G$9="constant",$C$13,IF(Data!$G$9="squeeze",G1323,F1323)),"")</f>
        <v/>
      </c>
      <c r="I1323" s="38" t="str">
        <f ca="1">IF(ISNUMBER(A1323),NORMINV(RAND(),0,IF(AND(Data!$G$9="squeeze",A1323&lt;Data!$G$11*0.25),$H$32,1)*$C$30*$C$13)*($C$14*$C$12),"")</f>
        <v/>
      </c>
      <c r="J1323" s="42" t="str">
        <f ca="1">IFERROR(IF(Data!$C$6="Real",B1323,I1323+J1322+($C$14*$C$12)*(NORMINV(RAND(),$C$15,CHOOSE($G$13,$C$13,F1323,G1323)))),"")</f>
        <v/>
      </c>
      <c r="K1323" s="88" t="str">
        <f>IF(ISNUMBER(A1323), IF($G$16="fixed",$G$17,MIN(H1323*Data!$C$7*$C$16*0.5,$C$17*Data!$C$7))*$C$12,"")</f>
        <v/>
      </c>
      <c r="L1323" s="42" t="str">
        <f t="shared" ca="1" si="614"/>
        <v/>
      </c>
      <c r="M1323" s="44" t="str">
        <f t="shared" ca="1" si="615"/>
        <v/>
      </c>
      <c r="N1323" s="44" t="str">
        <f t="shared" ca="1" si="616"/>
        <v/>
      </c>
      <c r="O1323" s="108" t="str">
        <f t="shared" si="591"/>
        <v/>
      </c>
      <c r="P1323" s="102" t="str">
        <f t="shared" si="592"/>
        <v/>
      </c>
      <c r="Q1323" s="102" t="str">
        <f t="shared" si="593"/>
        <v/>
      </c>
      <c r="R1323" s="120" t="str">
        <f t="shared" si="611"/>
        <v/>
      </c>
      <c r="S1323" s="54" t="str">
        <f t="shared" si="612"/>
        <v/>
      </c>
      <c r="T1323" s="5" t="str">
        <f t="shared" si="594"/>
        <v/>
      </c>
      <c r="U1323" s="152" t="str">
        <f t="shared" si="595"/>
        <v/>
      </c>
      <c r="V1323" s="152" t="str">
        <f t="shared" si="596"/>
        <v/>
      </c>
      <c r="W1323" s="153" t="str">
        <f t="shared" si="597"/>
        <v/>
      </c>
      <c r="X1323" s="153" t="str">
        <f t="shared" si="598"/>
        <v/>
      </c>
      <c r="Y1323" s="153" t="str">
        <f t="shared" si="599"/>
        <v/>
      </c>
      <c r="Z1323" s="153" t="str">
        <f t="shared" si="600"/>
        <v/>
      </c>
      <c r="AA1323" s="152" t="str">
        <f t="shared" si="601"/>
        <v/>
      </c>
      <c r="AB1323" s="152" t="str">
        <f t="shared" si="602"/>
        <v/>
      </c>
      <c r="AC1323" s="154" t="str">
        <f t="shared" si="603"/>
        <v/>
      </c>
      <c r="AD1323" s="154" t="str">
        <f t="shared" si="604"/>
        <v/>
      </c>
      <c r="AE1323" s="3" t="str">
        <f t="shared" si="605"/>
        <v/>
      </c>
      <c r="AF1323" s="3" t="str">
        <f t="shared" si="606"/>
        <v/>
      </c>
      <c r="AG1323" s="3" t="str">
        <f t="shared" si="613"/>
        <v/>
      </c>
      <c r="AH1323" s="4" t="str">
        <f t="shared" si="607"/>
        <v/>
      </c>
      <c r="AI1323" s="75" t="str">
        <f t="shared" si="608"/>
        <v/>
      </c>
      <c r="AJ1323" s="75" t="str">
        <f t="shared" si="609"/>
        <v/>
      </c>
    </row>
    <row r="1324" spans="1:36">
      <c r="A1324" s="41" t="str">
        <f t="shared" si="610"/>
        <v/>
      </c>
      <c r="B1324" s="150" t="str">
        <f>IF(ISNUMBER(A1324),INDEX('MetaTrader Import'!$H$13:$J$5893,TRUNC(((A1324-$A$39+1)-1)/3)+1,MOD((A1324-$A$39+1)-1,3)+1),"")</f>
        <v/>
      </c>
      <c r="C1324" s="43" t="str">
        <f t="shared" si="587"/>
        <v/>
      </c>
      <c r="D1324" s="43" t="str">
        <f t="shared" ca="1" si="588"/>
        <v/>
      </c>
      <c r="E1324" s="43" t="str">
        <f t="shared" si="589"/>
        <v/>
      </c>
      <c r="F1324" s="43" t="str">
        <f t="shared" si="590"/>
        <v/>
      </c>
      <c r="G1324" s="43" t="str">
        <f>IF(A1324&lt;&gt;"",IF(A1324&lt;Data!$G$11*0.25,$C$13/$G$32,IF(A1324&gt;Data!$G$11*0.25,$C$13,$C$13*10)),"")</f>
        <v/>
      </c>
      <c r="H1324" s="43" t="str">
        <f>IF(A1324&lt;&gt;"",IF(Data!$G$9="constant",$C$13,IF(Data!$G$9="squeeze",G1324,F1324)),"")</f>
        <v/>
      </c>
      <c r="I1324" s="38" t="str">
        <f ca="1">IF(ISNUMBER(A1324),NORMINV(RAND(),0,IF(AND(Data!$G$9="squeeze",A1324&lt;Data!$G$11*0.25),$H$32,1)*$C$30*$C$13)*($C$14*$C$12),"")</f>
        <v/>
      </c>
      <c r="J1324" s="42" t="str">
        <f ca="1">IFERROR(IF(Data!$C$6="Real",B1324,I1324+J1323+($C$14*$C$12)*(NORMINV(RAND(),$C$15,CHOOSE($G$13,$C$13,F1324,G1324)))),"")</f>
        <v/>
      </c>
      <c r="K1324" s="88" t="str">
        <f>IF(ISNUMBER(A1324), IF($G$16="fixed",$G$17,MIN(H1324*Data!$C$7*$C$16*0.5,$C$17*Data!$C$7))*$C$12,"")</f>
        <v/>
      </c>
      <c r="L1324" s="42" t="str">
        <f t="shared" ca="1" si="614"/>
        <v/>
      </c>
      <c r="M1324" s="44" t="str">
        <f t="shared" ca="1" si="615"/>
        <v/>
      </c>
      <c r="N1324" s="44" t="str">
        <f t="shared" ca="1" si="616"/>
        <v/>
      </c>
      <c r="O1324" s="108" t="str">
        <f t="shared" si="591"/>
        <v/>
      </c>
      <c r="P1324" s="102" t="str">
        <f t="shared" si="592"/>
        <v/>
      </c>
      <c r="Q1324" s="102" t="str">
        <f t="shared" si="593"/>
        <v/>
      </c>
      <c r="R1324" s="120" t="str">
        <f t="shared" si="611"/>
        <v/>
      </c>
      <c r="S1324" s="54" t="str">
        <f t="shared" si="612"/>
        <v/>
      </c>
      <c r="T1324" s="5" t="str">
        <f t="shared" si="594"/>
        <v/>
      </c>
      <c r="U1324" s="152" t="str">
        <f t="shared" si="595"/>
        <v/>
      </c>
      <c r="V1324" s="152" t="str">
        <f t="shared" si="596"/>
        <v/>
      </c>
      <c r="W1324" s="153" t="str">
        <f t="shared" si="597"/>
        <v/>
      </c>
      <c r="X1324" s="153" t="str">
        <f t="shared" si="598"/>
        <v/>
      </c>
      <c r="Y1324" s="153" t="str">
        <f t="shared" si="599"/>
        <v/>
      </c>
      <c r="Z1324" s="153" t="str">
        <f t="shared" si="600"/>
        <v/>
      </c>
      <c r="AA1324" s="152" t="str">
        <f t="shared" si="601"/>
        <v/>
      </c>
      <c r="AB1324" s="152" t="str">
        <f t="shared" si="602"/>
        <v/>
      </c>
      <c r="AC1324" s="154" t="str">
        <f t="shared" si="603"/>
        <v/>
      </c>
      <c r="AD1324" s="154" t="str">
        <f t="shared" si="604"/>
        <v/>
      </c>
      <c r="AE1324" s="3" t="str">
        <f t="shared" si="605"/>
        <v/>
      </c>
      <c r="AF1324" s="3" t="str">
        <f t="shared" si="606"/>
        <v/>
      </c>
      <c r="AG1324" s="3" t="str">
        <f t="shared" si="613"/>
        <v/>
      </c>
      <c r="AH1324" s="4" t="str">
        <f t="shared" si="607"/>
        <v/>
      </c>
      <c r="AI1324" s="75" t="str">
        <f t="shared" si="608"/>
        <v/>
      </c>
      <c r="AJ1324" s="75" t="str">
        <f t="shared" si="609"/>
        <v/>
      </c>
    </row>
    <row r="1325" spans="1:36">
      <c r="A1325" s="41" t="str">
        <f t="shared" si="610"/>
        <v/>
      </c>
      <c r="B1325" s="150" t="str">
        <f>IF(ISNUMBER(A1325),INDEX('MetaTrader Import'!$H$13:$J$5893,TRUNC(((A1325-$A$39+1)-1)/3)+1,MOD((A1325-$A$39+1)-1,3)+1),"")</f>
        <v/>
      </c>
      <c r="C1325" s="43" t="str">
        <f t="shared" si="587"/>
        <v/>
      </c>
      <c r="D1325" s="43" t="str">
        <f t="shared" ca="1" si="588"/>
        <v/>
      </c>
      <c r="E1325" s="43" t="str">
        <f t="shared" si="589"/>
        <v/>
      </c>
      <c r="F1325" s="43" t="str">
        <f t="shared" si="590"/>
        <v/>
      </c>
      <c r="G1325" s="43" t="str">
        <f>IF(A1325&lt;&gt;"",IF(A1325&lt;Data!$G$11*0.25,$C$13/$G$32,IF(A1325&gt;Data!$G$11*0.25,$C$13,$C$13*10)),"")</f>
        <v/>
      </c>
      <c r="H1325" s="43" t="str">
        <f>IF(A1325&lt;&gt;"",IF(Data!$G$9="constant",$C$13,IF(Data!$G$9="squeeze",G1325,F1325)),"")</f>
        <v/>
      </c>
      <c r="I1325" s="38" t="str">
        <f ca="1">IF(ISNUMBER(A1325),NORMINV(RAND(),0,IF(AND(Data!$G$9="squeeze",A1325&lt;Data!$G$11*0.25),$H$32,1)*$C$30*$C$13)*($C$14*$C$12),"")</f>
        <v/>
      </c>
      <c r="J1325" s="42" t="str">
        <f ca="1">IFERROR(IF(Data!$C$6="Real",B1325,I1325+J1324+($C$14*$C$12)*(NORMINV(RAND(),$C$15,CHOOSE($G$13,$C$13,F1325,G1325)))),"")</f>
        <v/>
      </c>
      <c r="K1325" s="88" t="str">
        <f>IF(ISNUMBER(A1325), IF($G$16="fixed",$G$17,MIN(H1325*Data!$C$7*$C$16*0.5,$C$17*Data!$C$7))*$C$12,"")</f>
        <v/>
      </c>
      <c r="L1325" s="42" t="str">
        <f t="shared" ca="1" si="614"/>
        <v/>
      </c>
      <c r="M1325" s="44" t="str">
        <f t="shared" ca="1" si="615"/>
        <v/>
      </c>
      <c r="N1325" s="44" t="str">
        <f t="shared" ca="1" si="616"/>
        <v/>
      </c>
      <c r="O1325" s="108" t="str">
        <f t="shared" si="591"/>
        <v/>
      </c>
      <c r="P1325" s="102" t="str">
        <f t="shared" si="592"/>
        <v/>
      </c>
      <c r="Q1325" s="102" t="str">
        <f t="shared" si="593"/>
        <v/>
      </c>
      <c r="R1325" s="120" t="str">
        <f t="shared" si="611"/>
        <v/>
      </c>
      <c r="S1325" s="54" t="str">
        <f t="shared" si="612"/>
        <v/>
      </c>
      <c r="T1325" s="5" t="str">
        <f t="shared" si="594"/>
        <v/>
      </c>
      <c r="U1325" s="152" t="str">
        <f t="shared" si="595"/>
        <v/>
      </c>
      <c r="V1325" s="152" t="str">
        <f t="shared" si="596"/>
        <v/>
      </c>
      <c r="W1325" s="153" t="str">
        <f t="shared" si="597"/>
        <v/>
      </c>
      <c r="X1325" s="153" t="str">
        <f t="shared" si="598"/>
        <v/>
      </c>
      <c r="Y1325" s="153" t="str">
        <f t="shared" si="599"/>
        <v/>
      </c>
      <c r="Z1325" s="153" t="str">
        <f t="shared" si="600"/>
        <v/>
      </c>
      <c r="AA1325" s="152" t="str">
        <f t="shared" si="601"/>
        <v/>
      </c>
      <c r="AB1325" s="152" t="str">
        <f t="shared" si="602"/>
        <v/>
      </c>
      <c r="AC1325" s="154" t="str">
        <f t="shared" si="603"/>
        <v/>
      </c>
      <c r="AD1325" s="154" t="str">
        <f t="shared" si="604"/>
        <v/>
      </c>
      <c r="AE1325" s="3" t="str">
        <f t="shared" si="605"/>
        <v/>
      </c>
      <c r="AF1325" s="3" t="str">
        <f t="shared" si="606"/>
        <v/>
      </c>
      <c r="AG1325" s="3" t="str">
        <f t="shared" si="613"/>
        <v/>
      </c>
      <c r="AH1325" s="4" t="str">
        <f t="shared" si="607"/>
        <v/>
      </c>
      <c r="AI1325" s="75" t="str">
        <f t="shared" si="608"/>
        <v/>
      </c>
      <c r="AJ1325" s="75" t="str">
        <f t="shared" si="609"/>
        <v/>
      </c>
    </row>
    <row r="1326" spans="1:36">
      <c r="A1326" s="41" t="str">
        <f t="shared" si="610"/>
        <v/>
      </c>
      <c r="B1326" s="150" t="str">
        <f>IF(ISNUMBER(A1326),INDEX('MetaTrader Import'!$H$13:$J$5893,TRUNC(((A1326-$A$39+1)-1)/3)+1,MOD((A1326-$A$39+1)-1,3)+1),"")</f>
        <v/>
      </c>
      <c r="C1326" s="43" t="str">
        <f t="shared" si="587"/>
        <v/>
      </c>
      <c r="D1326" s="43" t="str">
        <f t="shared" ca="1" si="588"/>
        <v/>
      </c>
      <c r="E1326" s="43" t="str">
        <f t="shared" si="589"/>
        <v/>
      </c>
      <c r="F1326" s="43" t="str">
        <f t="shared" si="590"/>
        <v/>
      </c>
      <c r="G1326" s="43" t="str">
        <f>IF(A1326&lt;&gt;"",IF(A1326&lt;Data!$G$11*0.25,$C$13/$G$32,IF(A1326&gt;Data!$G$11*0.25,$C$13,$C$13*10)),"")</f>
        <v/>
      </c>
      <c r="H1326" s="43" t="str">
        <f>IF(A1326&lt;&gt;"",IF(Data!$G$9="constant",$C$13,IF(Data!$G$9="squeeze",G1326,F1326)),"")</f>
        <v/>
      </c>
      <c r="I1326" s="38" t="str">
        <f ca="1">IF(ISNUMBER(A1326),NORMINV(RAND(),0,IF(AND(Data!$G$9="squeeze",A1326&lt;Data!$G$11*0.25),$H$32,1)*$C$30*$C$13)*($C$14*$C$12),"")</f>
        <v/>
      </c>
      <c r="J1326" s="42" t="str">
        <f ca="1">IFERROR(IF(Data!$C$6="Real",B1326,I1326+J1325+($C$14*$C$12)*(NORMINV(RAND(),$C$15,CHOOSE($G$13,$C$13,F1326,G1326)))),"")</f>
        <v/>
      </c>
      <c r="K1326" s="88" t="str">
        <f>IF(ISNUMBER(A1326), IF($G$16="fixed",$G$17,MIN(H1326*Data!$C$7*$C$16*0.5,$C$17*Data!$C$7))*$C$12,"")</f>
        <v/>
      </c>
      <c r="L1326" s="42" t="str">
        <f t="shared" ca="1" si="614"/>
        <v/>
      </c>
      <c r="M1326" s="44" t="str">
        <f t="shared" ca="1" si="615"/>
        <v/>
      </c>
      <c r="N1326" s="44" t="str">
        <f t="shared" ca="1" si="616"/>
        <v/>
      </c>
      <c r="O1326" s="108" t="str">
        <f t="shared" si="591"/>
        <v/>
      </c>
      <c r="P1326" s="102" t="str">
        <f t="shared" si="592"/>
        <v/>
      </c>
      <c r="Q1326" s="102" t="str">
        <f t="shared" si="593"/>
        <v/>
      </c>
      <c r="R1326" s="120" t="str">
        <f t="shared" si="611"/>
        <v/>
      </c>
      <c r="S1326" s="54" t="str">
        <f t="shared" si="612"/>
        <v/>
      </c>
      <c r="T1326" s="5" t="str">
        <f t="shared" si="594"/>
        <v/>
      </c>
      <c r="U1326" s="152" t="str">
        <f t="shared" si="595"/>
        <v/>
      </c>
      <c r="V1326" s="152" t="str">
        <f t="shared" si="596"/>
        <v/>
      </c>
      <c r="W1326" s="153" t="str">
        <f t="shared" si="597"/>
        <v/>
      </c>
      <c r="X1326" s="153" t="str">
        <f t="shared" si="598"/>
        <v/>
      </c>
      <c r="Y1326" s="153" t="str">
        <f t="shared" si="599"/>
        <v/>
      </c>
      <c r="Z1326" s="153" t="str">
        <f t="shared" si="600"/>
        <v/>
      </c>
      <c r="AA1326" s="152" t="str">
        <f t="shared" si="601"/>
        <v/>
      </c>
      <c r="AB1326" s="152" t="str">
        <f t="shared" si="602"/>
        <v/>
      </c>
      <c r="AC1326" s="154" t="str">
        <f t="shared" si="603"/>
        <v/>
      </c>
      <c r="AD1326" s="154" t="str">
        <f t="shared" si="604"/>
        <v/>
      </c>
      <c r="AE1326" s="3" t="str">
        <f t="shared" si="605"/>
        <v/>
      </c>
      <c r="AF1326" s="3" t="str">
        <f t="shared" si="606"/>
        <v/>
      </c>
      <c r="AG1326" s="3" t="str">
        <f t="shared" si="613"/>
        <v/>
      </c>
      <c r="AH1326" s="4" t="str">
        <f t="shared" si="607"/>
        <v/>
      </c>
      <c r="AI1326" s="75" t="str">
        <f t="shared" si="608"/>
        <v/>
      </c>
      <c r="AJ1326" s="75" t="str">
        <f t="shared" si="609"/>
        <v/>
      </c>
    </row>
    <row r="1327" spans="1:36">
      <c r="A1327" s="41" t="str">
        <f t="shared" si="610"/>
        <v/>
      </c>
      <c r="B1327" s="150" t="str">
        <f>IF(ISNUMBER(A1327),INDEX('MetaTrader Import'!$H$13:$J$5893,TRUNC(((A1327-$A$39+1)-1)/3)+1,MOD((A1327-$A$39+1)-1,3)+1),"")</f>
        <v/>
      </c>
      <c r="C1327" s="43" t="str">
        <f t="shared" si="587"/>
        <v/>
      </c>
      <c r="D1327" s="43" t="str">
        <f t="shared" ca="1" si="588"/>
        <v/>
      </c>
      <c r="E1327" s="43" t="str">
        <f t="shared" si="589"/>
        <v/>
      </c>
      <c r="F1327" s="43" t="str">
        <f t="shared" si="590"/>
        <v/>
      </c>
      <c r="G1327" s="43" t="str">
        <f>IF(A1327&lt;&gt;"",IF(A1327&lt;Data!$G$11*0.25,$C$13/$G$32,IF(A1327&gt;Data!$G$11*0.25,$C$13,$C$13*10)),"")</f>
        <v/>
      </c>
      <c r="H1327" s="43" t="str">
        <f>IF(A1327&lt;&gt;"",IF(Data!$G$9="constant",$C$13,IF(Data!$G$9="squeeze",G1327,F1327)),"")</f>
        <v/>
      </c>
      <c r="I1327" s="38" t="str">
        <f ca="1">IF(ISNUMBER(A1327),NORMINV(RAND(),0,IF(AND(Data!$G$9="squeeze",A1327&lt;Data!$G$11*0.25),$H$32,1)*$C$30*$C$13)*($C$14*$C$12),"")</f>
        <v/>
      </c>
      <c r="J1327" s="42" t="str">
        <f ca="1">IFERROR(IF(Data!$C$6="Real",B1327,I1327+J1326+($C$14*$C$12)*(NORMINV(RAND(),$C$15,CHOOSE($G$13,$C$13,F1327,G1327)))),"")</f>
        <v/>
      </c>
      <c r="K1327" s="88" t="str">
        <f>IF(ISNUMBER(A1327), IF($G$16="fixed",$G$17,MIN(H1327*Data!$C$7*$C$16*0.5,$C$17*Data!$C$7))*$C$12,"")</f>
        <v/>
      </c>
      <c r="L1327" s="42" t="str">
        <f t="shared" ca="1" si="614"/>
        <v/>
      </c>
      <c r="M1327" s="44" t="str">
        <f t="shared" ca="1" si="615"/>
        <v/>
      </c>
      <c r="N1327" s="44" t="str">
        <f t="shared" ca="1" si="616"/>
        <v/>
      </c>
      <c r="O1327" s="108" t="str">
        <f t="shared" si="591"/>
        <v/>
      </c>
      <c r="P1327" s="102" t="str">
        <f t="shared" si="592"/>
        <v/>
      </c>
      <c r="Q1327" s="102" t="str">
        <f t="shared" si="593"/>
        <v/>
      </c>
      <c r="R1327" s="120" t="str">
        <f t="shared" si="611"/>
        <v/>
      </c>
      <c r="S1327" s="54" t="str">
        <f t="shared" si="612"/>
        <v/>
      </c>
      <c r="T1327" s="5" t="str">
        <f t="shared" si="594"/>
        <v/>
      </c>
      <c r="U1327" s="152" t="str">
        <f t="shared" si="595"/>
        <v/>
      </c>
      <c r="V1327" s="152" t="str">
        <f t="shared" si="596"/>
        <v/>
      </c>
      <c r="W1327" s="153" t="str">
        <f t="shared" si="597"/>
        <v/>
      </c>
      <c r="X1327" s="153" t="str">
        <f t="shared" si="598"/>
        <v/>
      </c>
      <c r="Y1327" s="153" t="str">
        <f t="shared" si="599"/>
        <v/>
      </c>
      <c r="Z1327" s="153" t="str">
        <f t="shared" si="600"/>
        <v/>
      </c>
      <c r="AA1327" s="152" t="str">
        <f t="shared" si="601"/>
        <v/>
      </c>
      <c r="AB1327" s="152" t="str">
        <f t="shared" si="602"/>
        <v/>
      </c>
      <c r="AC1327" s="154" t="str">
        <f t="shared" si="603"/>
        <v/>
      </c>
      <c r="AD1327" s="154" t="str">
        <f t="shared" si="604"/>
        <v/>
      </c>
      <c r="AE1327" s="3" t="str">
        <f t="shared" si="605"/>
        <v/>
      </c>
      <c r="AF1327" s="3" t="str">
        <f t="shared" si="606"/>
        <v/>
      </c>
      <c r="AG1327" s="3" t="str">
        <f t="shared" si="613"/>
        <v/>
      </c>
      <c r="AH1327" s="4" t="str">
        <f t="shared" si="607"/>
        <v/>
      </c>
      <c r="AI1327" s="75" t="str">
        <f t="shared" si="608"/>
        <v/>
      </c>
      <c r="AJ1327" s="75" t="str">
        <f t="shared" si="609"/>
        <v/>
      </c>
    </row>
    <row r="1328" spans="1:36">
      <c r="A1328" s="41" t="str">
        <f t="shared" si="610"/>
        <v/>
      </c>
      <c r="B1328" s="150" t="str">
        <f>IF(ISNUMBER(A1328),INDEX('MetaTrader Import'!$H$13:$J$5893,TRUNC(((A1328-$A$39+1)-1)/3)+1,MOD((A1328-$A$39+1)-1,3)+1),"")</f>
        <v/>
      </c>
      <c r="C1328" s="43" t="str">
        <f t="shared" si="587"/>
        <v/>
      </c>
      <c r="D1328" s="43" t="str">
        <f t="shared" ca="1" si="588"/>
        <v/>
      </c>
      <c r="E1328" s="43" t="str">
        <f t="shared" si="589"/>
        <v/>
      </c>
      <c r="F1328" s="43" t="str">
        <f t="shared" si="590"/>
        <v/>
      </c>
      <c r="G1328" s="43" t="str">
        <f>IF(A1328&lt;&gt;"",IF(A1328&lt;Data!$G$11*0.25,$C$13/$G$32,IF(A1328&gt;Data!$G$11*0.25,$C$13,$C$13*10)),"")</f>
        <v/>
      </c>
      <c r="H1328" s="43" t="str">
        <f>IF(A1328&lt;&gt;"",IF(Data!$G$9="constant",$C$13,IF(Data!$G$9="squeeze",G1328,F1328)),"")</f>
        <v/>
      </c>
      <c r="I1328" s="38" t="str">
        <f ca="1">IF(ISNUMBER(A1328),NORMINV(RAND(),0,IF(AND(Data!$G$9="squeeze",A1328&lt;Data!$G$11*0.25),$H$32,1)*$C$30*$C$13)*($C$14*$C$12),"")</f>
        <v/>
      </c>
      <c r="J1328" s="42" t="str">
        <f ca="1">IFERROR(IF(Data!$C$6="Real",B1328,I1328+J1327+($C$14*$C$12)*(NORMINV(RAND(),$C$15,CHOOSE($G$13,$C$13,F1328,G1328)))),"")</f>
        <v/>
      </c>
      <c r="K1328" s="88" t="str">
        <f>IF(ISNUMBER(A1328), IF($G$16="fixed",$G$17,MIN(H1328*Data!$C$7*$C$16*0.5,$C$17*Data!$C$7))*$C$12,"")</f>
        <v/>
      </c>
      <c r="L1328" s="42" t="str">
        <f t="shared" ca="1" si="614"/>
        <v/>
      </c>
      <c r="M1328" s="44" t="str">
        <f t="shared" ca="1" si="615"/>
        <v/>
      </c>
      <c r="N1328" s="44" t="str">
        <f t="shared" ca="1" si="616"/>
        <v/>
      </c>
      <c r="O1328" s="108" t="str">
        <f t="shared" si="591"/>
        <v/>
      </c>
      <c r="P1328" s="102" t="str">
        <f t="shared" si="592"/>
        <v/>
      </c>
      <c r="Q1328" s="102" t="str">
        <f t="shared" si="593"/>
        <v/>
      </c>
      <c r="R1328" s="120" t="str">
        <f t="shared" si="611"/>
        <v/>
      </c>
      <c r="S1328" s="54" t="str">
        <f t="shared" si="612"/>
        <v/>
      </c>
      <c r="T1328" s="5" t="str">
        <f t="shared" si="594"/>
        <v/>
      </c>
      <c r="U1328" s="152" t="str">
        <f t="shared" si="595"/>
        <v/>
      </c>
      <c r="V1328" s="152" t="str">
        <f t="shared" si="596"/>
        <v/>
      </c>
      <c r="W1328" s="153" t="str">
        <f t="shared" si="597"/>
        <v/>
      </c>
      <c r="X1328" s="153" t="str">
        <f t="shared" si="598"/>
        <v/>
      </c>
      <c r="Y1328" s="153" t="str">
        <f t="shared" si="599"/>
        <v/>
      </c>
      <c r="Z1328" s="153" t="str">
        <f t="shared" si="600"/>
        <v/>
      </c>
      <c r="AA1328" s="152" t="str">
        <f t="shared" si="601"/>
        <v/>
      </c>
      <c r="AB1328" s="152" t="str">
        <f t="shared" si="602"/>
        <v/>
      </c>
      <c r="AC1328" s="154" t="str">
        <f t="shared" si="603"/>
        <v/>
      </c>
      <c r="AD1328" s="154" t="str">
        <f t="shared" si="604"/>
        <v/>
      </c>
      <c r="AE1328" s="3" t="str">
        <f t="shared" si="605"/>
        <v/>
      </c>
      <c r="AF1328" s="3" t="str">
        <f t="shared" si="606"/>
        <v/>
      </c>
      <c r="AG1328" s="3" t="str">
        <f t="shared" si="613"/>
        <v/>
      </c>
      <c r="AH1328" s="4" t="str">
        <f t="shared" si="607"/>
        <v/>
      </c>
      <c r="AI1328" s="75" t="str">
        <f t="shared" si="608"/>
        <v/>
      </c>
      <c r="AJ1328" s="75" t="str">
        <f t="shared" si="609"/>
        <v/>
      </c>
    </row>
    <row r="1329" spans="1:36">
      <c r="A1329" s="41" t="str">
        <f t="shared" si="610"/>
        <v/>
      </c>
      <c r="B1329" s="150" t="str">
        <f>IF(ISNUMBER(A1329),INDEX('MetaTrader Import'!$H$13:$J$5893,TRUNC(((A1329-$A$39+1)-1)/3)+1,MOD((A1329-$A$39+1)-1,3)+1),"")</f>
        <v/>
      </c>
      <c r="C1329" s="43" t="str">
        <f t="shared" si="587"/>
        <v/>
      </c>
      <c r="D1329" s="43" t="str">
        <f t="shared" ca="1" si="588"/>
        <v/>
      </c>
      <c r="E1329" s="43" t="str">
        <f t="shared" si="589"/>
        <v/>
      </c>
      <c r="F1329" s="43" t="str">
        <f t="shared" si="590"/>
        <v/>
      </c>
      <c r="G1329" s="43" t="str">
        <f>IF(A1329&lt;&gt;"",IF(A1329&lt;Data!$G$11*0.25,$C$13/$G$32,IF(A1329&gt;Data!$G$11*0.25,$C$13,$C$13*10)),"")</f>
        <v/>
      </c>
      <c r="H1329" s="43" t="str">
        <f>IF(A1329&lt;&gt;"",IF(Data!$G$9="constant",$C$13,IF(Data!$G$9="squeeze",G1329,F1329)),"")</f>
        <v/>
      </c>
      <c r="I1329" s="38" t="str">
        <f ca="1">IF(ISNUMBER(A1329),NORMINV(RAND(),0,IF(AND(Data!$G$9="squeeze",A1329&lt;Data!$G$11*0.25),$H$32,1)*$C$30*$C$13)*($C$14*$C$12),"")</f>
        <v/>
      </c>
      <c r="J1329" s="42" t="str">
        <f ca="1">IFERROR(IF(Data!$C$6="Real",B1329,I1329+J1328+($C$14*$C$12)*(NORMINV(RAND(),$C$15,CHOOSE($G$13,$C$13,F1329,G1329)))),"")</f>
        <v/>
      </c>
      <c r="K1329" s="88" t="str">
        <f>IF(ISNUMBER(A1329), IF($G$16="fixed",$G$17,MIN(H1329*Data!$C$7*$C$16*0.5,$C$17*Data!$C$7))*$C$12,"")</f>
        <v/>
      </c>
      <c r="L1329" s="42" t="str">
        <f t="shared" ca="1" si="614"/>
        <v/>
      </c>
      <c r="M1329" s="44" t="str">
        <f t="shared" ca="1" si="615"/>
        <v/>
      </c>
      <c r="N1329" s="44" t="str">
        <f t="shared" ca="1" si="616"/>
        <v/>
      </c>
      <c r="O1329" s="108" t="str">
        <f t="shared" si="591"/>
        <v/>
      </c>
      <c r="P1329" s="102" t="str">
        <f t="shared" si="592"/>
        <v/>
      </c>
      <c r="Q1329" s="102" t="str">
        <f t="shared" si="593"/>
        <v/>
      </c>
      <c r="R1329" s="120" t="str">
        <f t="shared" si="611"/>
        <v/>
      </c>
      <c r="S1329" s="54" t="str">
        <f t="shared" si="612"/>
        <v/>
      </c>
      <c r="T1329" s="5" t="str">
        <f t="shared" si="594"/>
        <v/>
      </c>
      <c r="U1329" s="152" t="str">
        <f t="shared" si="595"/>
        <v/>
      </c>
      <c r="V1329" s="152" t="str">
        <f t="shared" si="596"/>
        <v/>
      </c>
      <c r="W1329" s="153" t="str">
        <f t="shared" si="597"/>
        <v/>
      </c>
      <c r="X1329" s="153" t="str">
        <f t="shared" si="598"/>
        <v/>
      </c>
      <c r="Y1329" s="153" t="str">
        <f t="shared" si="599"/>
        <v/>
      </c>
      <c r="Z1329" s="153" t="str">
        <f t="shared" si="600"/>
        <v/>
      </c>
      <c r="AA1329" s="152" t="str">
        <f t="shared" si="601"/>
        <v/>
      </c>
      <c r="AB1329" s="152" t="str">
        <f t="shared" si="602"/>
        <v/>
      </c>
      <c r="AC1329" s="154" t="str">
        <f t="shared" si="603"/>
        <v/>
      </c>
      <c r="AD1329" s="154" t="str">
        <f t="shared" si="604"/>
        <v/>
      </c>
      <c r="AE1329" s="3" t="str">
        <f t="shared" si="605"/>
        <v/>
      </c>
      <c r="AF1329" s="3" t="str">
        <f t="shared" si="606"/>
        <v/>
      </c>
      <c r="AG1329" s="3" t="str">
        <f t="shared" si="613"/>
        <v/>
      </c>
      <c r="AH1329" s="4" t="str">
        <f t="shared" si="607"/>
        <v/>
      </c>
      <c r="AI1329" s="75" t="str">
        <f t="shared" si="608"/>
        <v/>
      </c>
      <c r="AJ1329" s="75" t="str">
        <f t="shared" si="609"/>
        <v/>
      </c>
    </row>
    <row r="1330" spans="1:36">
      <c r="A1330" s="41" t="str">
        <f t="shared" si="610"/>
        <v/>
      </c>
      <c r="B1330" s="150" t="str">
        <f>IF(ISNUMBER(A1330),INDEX('MetaTrader Import'!$H$13:$J$5893,TRUNC(((A1330-$A$39+1)-1)/3)+1,MOD((A1330-$A$39+1)-1,3)+1),"")</f>
        <v/>
      </c>
      <c r="C1330" s="43" t="str">
        <f t="shared" si="587"/>
        <v/>
      </c>
      <c r="D1330" s="43" t="str">
        <f t="shared" ca="1" si="588"/>
        <v/>
      </c>
      <c r="E1330" s="43" t="str">
        <f t="shared" si="589"/>
        <v/>
      </c>
      <c r="F1330" s="43" t="str">
        <f t="shared" si="590"/>
        <v/>
      </c>
      <c r="G1330" s="43" t="str">
        <f>IF(A1330&lt;&gt;"",IF(A1330&lt;Data!$G$11*0.25,$C$13/$G$32,IF(A1330&gt;Data!$G$11*0.25,$C$13,$C$13*10)),"")</f>
        <v/>
      </c>
      <c r="H1330" s="43" t="str">
        <f>IF(A1330&lt;&gt;"",IF(Data!$G$9="constant",$C$13,IF(Data!$G$9="squeeze",G1330,F1330)),"")</f>
        <v/>
      </c>
      <c r="I1330" s="38" t="str">
        <f ca="1">IF(ISNUMBER(A1330),NORMINV(RAND(),0,IF(AND(Data!$G$9="squeeze",A1330&lt;Data!$G$11*0.25),$H$32,1)*$C$30*$C$13)*($C$14*$C$12),"")</f>
        <v/>
      </c>
      <c r="J1330" s="42" t="str">
        <f ca="1">IFERROR(IF(Data!$C$6="Real",B1330,I1330+J1329+($C$14*$C$12)*(NORMINV(RAND(),$C$15,CHOOSE($G$13,$C$13,F1330,G1330)))),"")</f>
        <v/>
      </c>
      <c r="K1330" s="88" t="str">
        <f>IF(ISNUMBER(A1330), IF($G$16="fixed",$G$17,MIN(H1330*Data!$C$7*$C$16*0.5,$C$17*Data!$C$7))*$C$12,"")</f>
        <v/>
      </c>
      <c r="L1330" s="42" t="str">
        <f t="shared" ca="1" si="614"/>
        <v/>
      </c>
      <c r="M1330" s="44" t="str">
        <f t="shared" ca="1" si="615"/>
        <v/>
      </c>
      <c r="N1330" s="44" t="str">
        <f t="shared" ca="1" si="616"/>
        <v/>
      </c>
      <c r="O1330" s="108" t="str">
        <f t="shared" si="591"/>
        <v/>
      </c>
      <c r="P1330" s="102" t="str">
        <f t="shared" si="592"/>
        <v/>
      </c>
      <c r="Q1330" s="102" t="str">
        <f t="shared" si="593"/>
        <v/>
      </c>
      <c r="R1330" s="120" t="str">
        <f t="shared" si="611"/>
        <v/>
      </c>
      <c r="S1330" s="54" t="str">
        <f t="shared" si="612"/>
        <v/>
      </c>
      <c r="T1330" s="5" t="str">
        <f t="shared" si="594"/>
        <v/>
      </c>
      <c r="U1330" s="152" t="str">
        <f t="shared" si="595"/>
        <v/>
      </c>
      <c r="V1330" s="152" t="str">
        <f t="shared" si="596"/>
        <v/>
      </c>
      <c r="W1330" s="153" t="str">
        <f t="shared" si="597"/>
        <v/>
      </c>
      <c r="X1330" s="153" t="str">
        <f t="shared" si="598"/>
        <v/>
      </c>
      <c r="Y1330" s="153" t="str">
        <f t="shared" si="599"/>
        <v/>
      </c>
      <c r="Z1330" s="153" t="str">
        <f t="shared" si="600"/>
        <v/>
      </c>
      <c r="AA1330" s="152" t="str">
        <f t="shared" si="601"/>
        <v/>
      </c>
      <c r="AB1330" s="152" t="str">
        <f t="shared" si="602"/>
        <v/>
      </c>
      <c r="AC1330" s="154" t="str">
        <f t="shared" si="603"/>
        <v/>
      </c>
      <c r="AD1330" s="154" t="str">
        <f t="shared" si="604"/>
        <v/>
      </c>
      <c r="AE1330" s="3" t="str">
        <f t="shared" si="605"/>
        <v/>
      </c>
      <c r="AF1330" s="3" t="str">
        <f t="shared" si="606"/>
        <v/>
      </c>
      <c r="AG1330" s="3" t="str">
        <f t="shared" si="613"/>
        <v/>
      </c>
      <c r="AH1330" s="4" t="str">
        <f t="shared" si="607"/>
        <v/>
      </c>
      <c r="AI1330" s="75" t="str">
        <f t="shared" si="608"/>
        <v/>
      </c>
      <c r="AJ1330" s="75" t="str">
        <f t="shared" si="609"/>
        <v/>
      </c>
    </row>
    <row r="1331" spans="1:36">
      <c r="A1331" s="41" t="str">
        <f t="shared" si="610"/>
        <v/>
      </c>
      <c r="B1331" s="150" t="str">
        <f>IF(ISNUMBER(A1331),INDEX('MetaTrader Import'!$H$13:$J$5893,TRUNC(((A1331-$A$39+1)-1)/3)+1,MOD((A1331-$A$39+1)-1,3)+1),"")</f>
        <v/>
      </c>
      <c r="C1331" s="43" t="str">
        <f t="shared" si="587"/>
        <v/>
      </c>
      <c r="D1331" s="43" t="str">
        <f t="shared" ca="1" si="588"/>
        <v/>
      </c>
      <c r="E1331" s="43" t="str">
        <f t="shared" si="589"/>
        <v/>
      </c>
      <c r="F1331" s="43" t="str">
        <f t="shared" si="590"/>
        <v/>
      </c>
      <c r="G1331" s="43" t="str">
        <f>IF(A1331&lt;&gt;"",IF(A1331&lt;Data!$G$11*0.25,$C$13/$G$32,IF(A1331&gt;Data!$G$11*0.25,$C$13,$C$13*10)),"")</f>
        <v/>
      </c>
      <c r="H1331" s="43" t="str">
        <f>IF(A1331&lt;&gt;"",IF(Data!$G$9="constant",$C$13,IF(Data!$G$9="squeeze",G1331,F1331)),"")</f>
        <v/>
      </c>
      <c r="I1331" s="38" t="str">
        <f ca="1">IF(ISNUMBER(A1331),NORMINV(RAND(),0,IF(AND(Data!$G$9="squeeze",A1331&lt;Data!$G$11*0.25),$H$32,1)*$C$30*$C$13)*($C$14*$C$12),"")</f>
        <v/>
      </c>
      <c r="J1331" s="42" t="str">
        <f ca="1">IFERROR(IF(Data!$C$6="Real",B1331,I1331+J1330+($C$14*$C$12)*(NORMINV(RAND(),$C$15,CHOOSE($G$13,$C$13,F1331,G1331)))),"")</f>
        <v/>
      </c>
      <c r="K1331" s="88" t="str">
        <f>IF(ISNUMBER(A1331), IF($G$16="fixed",$G$17,MIN(H1331*Data!$C$7*$C$16*0.5,$C$17*Data!$C$7))*$C$12,"")</f>
        <v/>
      </c>
      <c r="L1331" s="42" t="str">
        <f t="shared" ca="1" si="614"/>
        <v/>
      </c>
      <c r="M1331" s="44" t="str">
        <f t="shared" ca="1" si="615"/>
        <v/>
      </c>
      <c r="N1331" s="44" t="str">
        <f t="shared" ca="1" si="616"/>
        <v/>
      </c>
      <c r="O1331" s="108" t="str">
        <f t="shared" si="591"/>
        <v/>
      </c>
      <c r="P1331" s="102" t="str">
        <f t="shared" si="592"/>
        <v/>
      </c>
      <c r="Q1331" s="102" t="str">
        <f t="shared" si="593"/>
        <v/>
      </c>
      <c r="R1331" s="120" t="str">
        <f t="shared" si="611"/>
        <v/>
      </c>
      <c r="S1331" s="54" t="str">
        <f t="shared" si="612"/>
        <v/>
      </c>
      <c r="T1331" s="5" t="str">
        <f t="shared" si="594"/>
        <v/>
      </c>
      <c r="U1331" s="152" t="str">
        <f t="shared" si="595"/>
        <v/>
      </c>
      <c r="V1331" s="152" t="str">
        <f t="shared" si="596"/>
        <v/>
      </c>
      <c r="W1331" s="153" t="str">
        <f t="shared" si="597"/>
        <v/>
      </c>
      <c r="X1331" s="153" t="str">
        <f t="shared" si="598"/>
        <v/>
      </c>
      <c r="Y1331" s="153" t="str">
        <f t="shared" si="599"/>
        <v/>
      </c>
      <c r="Z1331" s="153" t="str">
        <f t="shared" si="600"/>
        <v/>
      </c>
      <c r="AA1331" s="152" t="str">
        <f t="shared" si="601"/>
        <v/>
      </c>
      <c r="AB1331" s="152" t="str">
        <f t="shared" si="602"/>
        <v/>
      </c>
      <c r="AC1331" s="154" t="str">
        <f t="shared" si="603"/>
        <v/>
      </c>
      <c r="AD1331" s="154" t="str">
        <f t="shared" si="604"/>
        <v/>
      </c>
      <c r="AE1331" s="3" t="str">
        <f t="shared" si="605"/>
        <v/>
      </c>
      <c r="AF1331" s="3" t="str">
        <f t="shared" si="606"/>
        <v/>
      </c>
      <c r="AG1331" s="3" t="str">
        <f t="shared" si="613"/>
        <v/>
      </c>
      <c r="AH1331" s="4" t="str">
        <f t="shared" si="607"/>
        <v/>
      </c>
      <c r="AI1331" s="75" t="str">
        <f t="shared" si="608"/>
        <v/>
      </c>
      <c r="AJ1331" s="75" t="str">
        <f t="shared" si="609"/>
        <v/>
      </c>
    </row>
    <row r="1332" spans="1:36">
      <c r="A1332" s="41" t="str">
        <f t="shared" si="610"/>
        <v/>
      </c>
      <c r="B1332" s="150" t="str">
        <f>IF(ISNUMBER(A1332),INDEX('MetaTrader Import'!$H$13:$J$5893,TRUNC(((A1332-$A$39+1)-1)/3)+1,MOD((A1332-$A$39+1)-1,3)+1),"")</f>
        <v/>
      </c>
      <c r="C1332" s="43" t="str">
        <f t="shared" si="587"/>
        <v/>
      </c>
      <c r="D1332" s="43" t="str">
        <f t="shared" ca="1" si="588"/>
        <v/>
      </c>
      <c r="E1332" s="43" t="str">
        <f t="shared" si="589"/>
        <v/>
      </c>
      <c r="F1332" s="43" t="str">
        <f t="shared" si="590"/>
        <v/>
      </c>
      <c r="G1332" s="43" t="str">
        <f>IF(A1332&lt;&gt;"",IF(A1332&lt;Data!$G$11*0.25,$C$13/$G$32,IF(A1332&gt;Data!$G$11*0.25,$C$13,$C$13*10)),"")</f>
        <v/>
      </c>
      <c r="H1332" s="43" t="str">
        <f>IF(A1332&lt;&gt;"",IF(Data!$G$9="constant",$C$13,IF(Data!$G$9="squeeze",G1332,F1332)),"")</f>
        <v/>
      </c>
      <c r="I1332" s="38" t="str">
        <f ca="1">IF(ISNUMBER(A1332),NORMINV(RAND(),0,IF(AND(Data!$G$9="squeeze",A1332&lt;Data!$G$11*0.25),$H$32,1)*$C$30*$C$13)*($C$14*$C$12),"")</f>
        <v/>
      </c>
      <c r="J1332" s="42" t="str">
        <f ca="1">IFERROR(IF(Data!$C$6="Real",B1332,I1332+J1331+($C$14*$C$12)*(NORMINV(RAND(),$C$15,CHOOSE($G$13,$C$13,F1332,G1332)))),"")</f>
        <v/>
      </c>
      <c r="K1332" s="88" t="str">
        <f>IF(ISNUMBER(A1332), IF($G$16="fixed",$G$17,MIN(H1332*Data!$C$7*$C$16*0.5,$C$17*Data!$C$7))*$C$12,"")</f>
        <v/>
      </c>
      <c r="L1332" s="42" t="str">
        <f t="shared" ca="1" si="614"/>
        <v/>
      </c>
      <c r="M1332" s="44" t="str">
        <f t="shared" ca="1" si="615"/>
        <v/>
      </c>
      <c r="N1332" s="44" t="str">
        <f t="shared" ca="1" si="616"/>
        <v/>
      </c>
      <c r="O1332" s="108" t="str">
        <f t="shared" si="591"/>
        <v/>
      </c>
      <c r="P1332" s="102" t="str">
        <f t="shared" si="592"/>
        <v/>
      </c>
      <c r="Q1332" s="102" t="str">
        <f t="shared" si="593"/>
        <v/>
      </c>
      <c r="R1332" s="120" t="str">
        <f t="shared" si="611"/>
        <v/>
      </c>
      <c r="S1332" s="54" t="str">
        <f t="shared" si="612"/>
        <v/>
      </c>
      <c r="T1332" s="5" t="str">
        <f t="shared" si="594"/>
        <v/>
      </c>
      <c r="U1332" s="152" t="str">
        <f t="shared" si="595"/>
        <v/>
      </c>
      <c r="V1332" s="152" t="str">
        <f t="shared" si="596"/>
        <v/>
      </c>
      <c r="W1332" s="153" t="str">
        <f t="shared" si="597"/>
        <v/>
      </c>
      <c r="X1332" s="153" t="str">
        <f t="shared" si="598"/>
        <v/>
      </c>
      <c r="Y1332" s="153" t="str">
        <f t="shared" si="599"/>
        <v/>
      </c>
      <c r="Z1332" s="153" t="str">
        <f t="shared" si="600"/>
        <v/>
      </c>
      <c r="AA1332" s="152" t="str">
        <f t="shared" si="601"/>
        <v/>
      </c>
      <c r="AB1332" s="152" t="str">
        <f t="shared" si="602"/>
        <v/>
      </c>
      <c r="AC1332" s="154" t="str">
        <f t="shared" si="603"/>
        <v/>
      </c>
      <c r="AD1332" s="154" t="str">
        <f t="shared" si="604"/>
        <v/>
      </c>
      <c r="AE1332" s="3" t="str">
        <f t="shared" si="605"/>
        <v/>
      </c>
      <c r="AF1332" s="3" t="str">
        <f t="shared" si="606"/>
        <v/>
      </c>
      <c r="AG1332" s="3" t="str">
        <f t="shared" si="613"/>
        <v/>
      </c>
      <c r="AH1332" s="4" t="str">
        <f t="shared" si="607"/>
        <v/>
      </c>
      <c r="AI1332" s="75" t="str">
        <f t="shared" si="608"/>
        <v/>
      </c>
      <c r="AJ1332" s="75" t="str">
        <f t="shared" si="609"/>
        <v/>
      </c>
    </row>
    <row r="1333" spans="1:36">
      <c r="A1333" s="41" t="str">
        <f t="shared" si="610"/>
        <v/>
      </c>
      <c r="B1333" s="150" t="str">
        <f>IF(ISNUMBER(A1333),INDEX('MetaTrader Import'!$H$13:$J$5893,TRUNC(((A1333-$A$39+1)-1)/3)+1,MOD((A1333-$A$39+1)-1,3)+1),"")</f>
        <v/>
      </c>
      <c r="C1333" s="43" t="str">
        <f t="shared" si="587"/>
        <v/>
      </c>
      <c r="D1333" s="43" t="str">
        <f t="shared" ca="1" si="588"/>
        <v/>
      </c>
      <c r="E1333" s="43" t="str">
        <f t="shared" si="589"/>
        <v/>
      </c>
      <c r="F1333" s="43" t="str">
        <f t="shared" si="590"/>
        <v/>
      </c>
      <c r="G1333" s="43" t="str">
        <f>IF(A1333&lt;&gt;"",IF(A1333&lt;Data!$G$11*0.25,$C$13/$G$32,IF(A1333&gt;Data!$G$11*0.25,$C$13,$C$13*10)),"")</f>
        <v/>
      </c>
      <c r="H1333" s="43" t="str">
        <f>IF(A1333&lt;&gt;"",IF(Data!$G$9="constant",$C$13,IF(Data!$G$9="squeeze",G1333,F1333)),"")</f>
        <v/>
      </c>
      <c r="I1333" s="38" t="str">
        <f ca="1">IF(ISNUMBER(A1333),NORMINV(RAND(),0,IF(AND(Data!$G$9="squeeze",A1333&lt;Data!$G$11*0.25),$H$32,1)*$C$30*$C$13)*($C$14*$C$12),"")</f>
        <v/>
      </c>
      <c r="J1333" s="42" t="str">
        <f ca="1">IFERROR(IF(Data!$C$6="Real",B1333,I1333+J1332+($C$14*$C$12)*(NORMINV(RAND(),$C$15,CHOOSE($G$13,$C$13,F1333,G1333)))),"")</f>
        <v/>
      </c>
      <c r="K1333" s="88" t="str">
        <f>IF(ISNUMBER(A1333), IF($G$16="fixed",$G$17,MIN(H1333*Data!$C$7*$C$16*0.5,$C$17*Data!$C$7))*$C$12,"")</f>
        <v/>
      </c>
      <c r="L1333" s="42" t="str">
        <f t="shared" ca="1" si="614"/>
        <v/>
      </c>
      <c r="M1333" s="44" t="str">
        <f t="shared" ca="1" si="615"/>
        <v/>
      </c>
      <c r="N1333" s="44" t="str">
        <f t="shared" ca="1" si="616"/>
        <v/>
      </c>
      <c r="O1333" s="108" t="str">
        <f t="shared" si="591"/>
        <v/>
      </c>
      <c r="P1333" s="102" t="str">
        <f t="shared" si="592"/>
        <v/>
      </c>
      <c r="Q1333" s="102" t="str">
        <f t="shared" si="593"/>
        <v/>
      </c>
      <c r="R1333" s="120" t="str">
        <f t="shared" si="611"/>
        <v/>
      </c>
      <c r="S1333" s="54" t="str">
        <f t="shared" si="612"/>
        <v/>
      </c>
      <c r="T1333" s="5" t="str">
        <f t="shared" si="594"/>
        <v/>
      </c>
      <c r="U1333" s="152" t="str">
        <f t="shared" si="595"/>
        <v/>
      </c>
      <c r="V1333" s="152" t="str">
        <f t="shared" si="596"/>
        <v/>
      </c>
      <c r="W1333" s="153" t="str">
        <f t="shared" si="597"/>
        <v/>
      </c>
      <c r="X1333" s="153" t="str">
        <f t="shared" si="598"/>
        <v/>
      </c>
      <c r="Y1333" s="153" t="str">
        <f t="shared" si="599"/>
        <v/>
      </c>
      <c r="Z1333" s="153" t="str">
        <f t="shared" si="600"/>
        <v/>
      </c>
      <c r="AA1333" s="152" t="str">
        <f t="shared" si="601"/>
        <v/>
      </c>
      <c r="AB1333" s="152" t="str">
        <f t="shared" si="602"/>
        <v/>
      </c>
      <c r="AC1333" s="154" t="str">
        <f t="shared" si="603"/>
        <v/>
      </c>
      <c r="AD1333" s="154" t="str">
        <f t="shared" si="604"/>
        <v/>
      </c>
      <c r="AE1333" s="3" t="str">
        <f t="shared" si="605"/>
        <v/>
      </c>
      <c r="AF1333" s="3" t="str">
        <f t="shared" si="606"/>
        <v/>
      </c>
      <c r="AG1333" s="3" t="str">
        <f t="shared" si="613"/>
        <v/>
      </c>
      <c r="AH1333" s="4" t="str">
        <f t="shared" si="607"/>
        <v/>
      </c>
      <c r="AI1333" s="75" t="str">
        <f t="shared" si="608"/>
        <v/>
      </c>
      <c r="AJ1333" s="75" t="str">
        <f t="shared" si="609"/>
        <v/>
      </c>
    </row>
    <row r="1334" spans="1:36">
      <c r="A1334" s="41" t="str">
        <f t="shared" si="610"/>
        <v/>
      </c>
      <c r="B1334" s="150" t="str">
        <f>IF(ISNUMBER(A1334),INDEX('MetaTrader Import'!$H$13:$J$5893,TRUNC(((A1334-$A$39+1)-1)/3)+1,MOD((A1334-$A$39+1)-1,3)+1),"")</f>
        <v/>
      </c>
      <c r="C1334" s="43" t="str">
        <f t="shared" si="587"/>
        <v/>
      </c>
      <c r="D1334" s="43" t="str">
        <f t="shared" ca="1" si="588"/>
        <v/>
      </c>
      <c r="E1334" s="43" t="str">
        <f t="shared" si="589"/>
        <v/>
      </c>
      <c r="F1334" s="43" t="str">
        <f t="shared" si="590"/>
        <v/>
      </c>
      <c r="G1334" s="43" t="str">
        <f>IF(A1334&lt;&gt;"",IF(A1334&lt;Data!$G$11*0.25,$C$13/$G$32,IF(A1334&gt;Data!$G$11*0.25,$C$13,$C$13*10)),"")</f>
        <v/>
      </c>
      <c r="H1334" s="43" t="str">
        <f>IF(A1334&lt;&gt;"",IF(Data!$G$9="constant",$C$13,IF(Data!$G$9="squeeze",G1334,F1334)),"")</f>
        <v/>
      </c>
      <c r="I1334" s="38" t="str">
        <f ca="1">IF(ISNUMBER(A1334),NORMINV(RAND(),0,IF(AND(Data!$G$9="squeeze",A1334&lt;Data!$G$11*0.25),$H$32,1)*$C$30*$C$13)*($C$14*$C$12),"")</f>
        <v/>
      </c>
      <c r="J1334" s="42" t="str">
        <f ca="1">IFERROR(IF(Data!$C$6="Real",B1334,I1334+J1333+($C$14*$C$12)*(NORMINV(RAND(),$C$15,CHOOSE($G$13,$C$13,F1334,G1334)))),"")</f>
        <v/>
      </c>
      <c r="K1334" s="88" t="str">
        <f>IF(ISNUMBER(A1334), IF($G$16="fixed",$G$17,MIN(H1334*Data!$C$7*$C$16*0.5,$C$17*Data!$C$7))*$C$12,"")</f>
        <v/>
      </c>
      <c r="L1334" s="42" t="str">
        <f t="shared" ca="1" si="614"/>
        <v/>
      </c>
      <c r="M1334" s="44" t="str">
        <f t="shared" ca="1" si="615"/>
        <v/>
      </c>
      <c r="N1334" s="44" t="str">
        <f t="shared" ca="1" si="616"/>
        <v/>
      </c>
      <c r="O1334" s="108" t="str">
        <f t="shared" si="591"/>
        <v/>
      </c>
      <c r="P1334" s="102" t="str">
        <f t="shared" si="592"/>
        <v/>
      </c>
      <c r="Q1334" s="102" t="str">
        <f t="shared" si="593"/>
        <v/>
      </c>
      <c r="R1334" s="120" t="str">
        <f t="shared" si="611"/>
        <v/>
      </c>
      <c r="S1334" s="54" t="str">
        <f t="shared" si="612"/>
        <v/>
      </c>
      <c r="T1334" s="5" t="str">
        <f t="shared" si="594"/>
        <v/>
      </c>
      <c r="U1334" s="152" t="str">
        <f t="shared" si="595"/>
        <v/>
      </c>
      <c r="V1334" s="152" t="str">
        <f t="shared" si="596"/>
        <v/>
      </c>
      <c r="W1334" s="153" t="str">
        <f t="shared" si="597"/>
        <v/>
      </c>
      <c r="X1334" s="153" t="str">
        <f t="shared" si="598"/>
        <v/>
      </c>
      <c r="Y1334" s="153" t="str">
        <f t="shared" si="599"/>
        <v/>
      </c>
      <c r="Z1334" s="153" t="str">
        <f t="shared" si="600"/>
        <v/>
      </c>
      <c r="AA1334" s="152" t="str">
        <f t="shared" si="601"/>
        <v/>
      </c>
      <c r="AB1334" s="152" t="str">
        <f t="shared" si="602"/>
        <v/>
      </c>
      <c r="AC1334" s="154" t="str">
        <f t="shared" si="603"/>
        <v/>
      </c>
      <c r="AD1334" s="154" t="str">
        <f t="shared" si="604"/>
        <v/>
      </c>
      <c r="AE1334" s="3" t="str">
        <f t="shared" si="605"/>
        <v/>
      </c>
      <c r="AF1334" s="3" t="str">
        <f t="shared" si="606"/>
        <v/>
      </c>
      <c r="AG1334" s="3" t="str">
        <f t="shared" si="613"/>
        <v/>
      </c>
      <c r="AH1334" s="4" t="str">
        <f t="shared" si="607"/>
        <v/>
      </c>
      <c r="AI1334" s="75" t="str">
        <f t="shared" si="608"/>
        <v/>
      </c>
      <c r="AJ1334" s="75" t="str">
        <f t="shared" si="609"/>
        <v/>
      </c>
    </row>
    <row r="1335" spans="1:36">
      <c r="A1335" s="41" t="str">
        <f t="shared" si="610"/>
        <v/>
      </c>
      <c r="B1335" s="150" t="str">
        <f>IF(ISNUMBER(A1335),INDEX('MetaTrader Import'!$H$13:$J$5893,TRUNC(((A1335-$A$39+1)-1)/3)+1,MOD((A1335-$A$39+1)-1,3)+1),"")</f>
        <v/>
      </c>
      <c r="C1335" s="43" t="str">
        <f t="shared" si="587"/>
        <v/>
      </c>
      <c r="D1335" s="43" t="str">
        <f t="shared" ca="1" si="588"/>
        <v/>
      </c>
      <c r="E1335" s="43" t="str">
        <f t="shared" si="589"/>
        <v/>
      </c>
      <c r="F1335" s="43" t="str">
        <f t="shared" si="590"/>
        <v/>
      </c>
      <c r="G1335" s="43" t="str">
        <f>IF(A1335&lt;&gt;"",IF(A1335&lt;Data!$G$11*0.25,$C$13/$G$32,IF(A1335&gt;Data!$G$11*0.25,$C$13,$C$13*10)),"")</f>
        <v/>
      </c>
      <c r="H1335" s="43" t="str">
        <f>IF(A1335&lt;&gt;"",IF(Data!$G$9="constant",$C$13,IF(Data!$G$9="squeeze",G1335,F1335)),"")</f>
        <v/>
      </c>
      <c r="I1335" s="38" t="str">
        <f ca="1">IF(ISNUMBER(A1335),NORMINV(RAND(),0,IF(AND(Data!$G$9="squeeze",A1335&lt;Data!$G$11*0.25),$H$32,1)*$C$30*$C$13)*($C$14*$C$12),"")</f>
        <v/>
      </c>
      <c r="J1335" s="42" t="str">
        <f ca="1">IFERROR(IF(Data!$C$6="Real",B1335,I1335+J1334+($C$14*$C$12)*(NORMINV(RAND(),$C$15,CHOOSE($G$13,$C$13,F1335,G1335)))),"")</f>
        <v/>
      </c>
      <c r="K1335" s="88" t="str">
        <f>IF(ISNUMBER(A1335), IF($G$16="fixed",$G$17,MIN(H1335*Data!$C$7*$C$16*0.5,$C$17*Data!$C$7))*$C$12,"")</f>
        <v/>
      </c>
      <c r="L1335" s="42" t="str">
        <f t="shared" ca="1" si="614"/>
        <v/>
      </c>
      <c r="M1335" s="44" t="str">
        <f t="shared" ca="1" si="615"/>
        <v/>
      </c>
      <c r="N1335" s="44" t="str">
        <f t="shared" ca="1" si="616"/>
        <v/>
      </c>
      <c r="O1335" s="108" t="str">
        <f t="shared" si="591"/>
        <v/>
      </c>
      <c r="P1335" s="102" t="str">
        <f t="shared" si="592"/>
        <v/>
      </c>
      <c r="Q1335" s="102" t="str">
        <f t="shared" si="593"/>
        <v/>
      </c>
      <c r="R1335" s="120" t="str">
        <f t="shared" si="611"/>
        <v/>
      </c>
      <c r="S1335" s="54" t="str">
        <f t="shared" si="612"/>
        <v/>
      </c>
      <c r="T1335" s="5" t="str">
        <f t="shared" si="594"/>
        <v/>
      </c>
      <c r="U1335" s="152" t="str">
        <f t="shared" si="595"/>
        <v/>
      </c>
      <c r="V1335" s="152" t="str">
        <f t="shared" si="596"/>
        <v/>
      </c>
      <c r="W1335" s="153" t="str">
        <f t="shared" si="597"/>
        <v/>
      </c>
      <c r="X1335" s="153" t="str">
        <f t="shared" si="598"/>
        <v/>
      </c>
      <c r="Y1335" s="153" t="str">
        <f t="shared" si="599"/>
        <v/>
      </c>
      <c r="Z1335" s="153" t="str">
        <f t="shared" si="600"/>
        <v/>
      </c>
      <c r="AA1335" s="152" t="str">
        <f t="shared" si="601"/>
        <v/>
      </c>
      <c r="AB1335" s="152" t="str">
        <f t="shared" si="602"/>
        <v/>
      </c>
      <c r="AC1335" s="154" t="str">
        <f t="shared" si="603"/>
        <v/>
      </c>
      <c r="AD1335" s="154" t="str">
        <f t="shared" si="604"/>
        <v/>
      </c>
      <c r="AE1335" s="3" t="str">
        <f t="shared" si="605"/>
        <v/>
      </c>
      <c r="AF1335" s="3" t="str">
        <f t="shared" si="606"/>
        <v/>
      </c>
      <c r="AG1335" s="3" t="str">
        <f t="shared" si="613"/>
        <v/>
      </c>
      <c r="AH1335" s="4" t="str">
        <f t="shared" si="607"/>
        <v/>
      </c>
      <c r="AI1335" s="75" t="str">
        <f t="shared" si="608"/>
        <v/>
      </c>
      <c r="AJ1335" s="75" t="str">
        <f t="shared" si="609"/>
        <v/>
      </c>
    </row>
    <row r="1336" spans="1:36">
      <c r="A1336" s="41" t="str">
        <f t="shared" si="610"/>
        <v/>
      </c>
      <c r="B1336" s="150" t="str">
        <f>IF(ISNUMBER(A1336),INDEX('MetaTrader Import'!$H$13:$J$5893,TRUNC(((A1336-$A$39+1)-1)/3)+1,MOD((A1336-$A$39+1)-1,3)+1),"")</f>
        <v/>
      </c>
      <c r="C1336" s="43" t="str">
        <f t="shared" si="587"/>
        <v/>
      </c>
      <c r="D1336" s="43" t="str">
        <f t="shared" ca="1" si="588"/>
        <v/>
      </c>
      <c r="E1336" s="43" t="str">
        <f t="shared" si="589"/>
        <v/>
      </c>
      <c r="F1336" s="43" t="str">
        <f t="shared" si="590"/>
        <v/>
      </c>
      <c r="G1336" s="43" t="str">
        <f>IF(A1336&lt;&gt;"",IF(A1336&lt;Data!$G$11*0.25,$C$13/$G$32,IF(A1336&gt;Data!$G$11*0.25,$C$13,$C$13*10)),"")</f>
        <v/>
      </c>
      <c r="H1336" s="43" t="str">
        <f>IF(A1336&lt;&gt;"",IF(Data!$G$9="constant",$C$13,IF(Data!$G$9="squeeze",G1336,F1336)),"")</f>
        <v/>
      </c>
      <c r="I1336" s="38" t="str">
        <f ca="1">IF(ISNUMBER(A1336),NORMINV(RAND(),0,IF(AND(Data!$G$9="squeeze",A1336&lt;Data!$G$11*0.25),$H$32,1)*$C$30*$C$13)*($C$14*$C$12),"")</f>
        <v/>
      </c>
      <c r="J1336" s="42" t="str">
        <f ca="1">IFERROR(IF(Data!$C$6="Real",B1336,I1336+J1335+($C$14*$C$12)*(NORMINV(RAND(),$C$15,CHOOSE($G$13,$C$13,F1336,G1336)))),"")</f>
        <v/>
      </c>
      <c r="K1336" s="88" t="str">
        <f>IF(ISNUMBER(A1336), IF($G$16="fixed",$G$17,MIN(H1336*Data!$C$7*$C$16*0.5,$C$17*Data!$C$7))*$C$12,"")</f>
        <v/>
      </c>
      <c r="L1336" s="42" t="str">
        <f t="shared" ca="1" si="614"/>
        <v/>
      </c>
      <c r="M1336" s="44" t="str">
        <f t="shared" ca="1" si="615"/>
        <v/>
      </c>
      <c r="N1336" s="44" t="str">
        <f t="shared" ca="1" si="616"/>
        <v/>
      </c>
      <c r="O1336" s="108" t="str">
        <f t="shared" si="591"/>
        <v/>
      </c>
      <c r="P1336" s="102" t="str">
        <f t="shared" si="592"/>
        <v/>
      </c>
      <c r="Q1336" s="102" t="str">
        <f t="shared" si="593"/>
        <v/>
      </c>
      <c r="R1336" s="120" t="str">
        <f t="shared" si="611"/>
        <v/>
      </c>
      <c r="S1336" s="54" t="str">
        <f t="shared" si="612"/>
        <v/>
      </c>
      <c r="T1336" s="5" t="str">
        <f t="shared" si="594"/>
        <v/>
      </c>
      <c r="U1336" s="152" t="str">
        <f t="shared" si="595"/>
        <v/>
      </c>
      <c r="V1336" s="152" t="str">
        <f t="shared" si="596"/>
        <v/>
      </c>
      <c r="W1336" s="153" t="str">
        <f t="shared" si="597"/>
        <v/>
      </c>
      <c r="X1336" s="153" t="str">
        <f t="shared" si="598"/>
        <v/>
      </c>
      <c r="Y1336" s="153" t="str">
        <f t="shared" si="599"/>
        <v/>
      </c>
      <c r="Z1336" s="153" t="str">
        <f t="shared" si="600"/>
        <v/>
      </c>
      <c r="AA1336" s="152" t="str">
        <f t="shared" si="601"/>
        <v/>
      </c>
      <c r="AB1336" s="152" t="str">
        <f t="shared" si="602"/>
        <v/>
      </c>
      <c r="AC1336" s="154" t="str">
        <f t="shared" si="603"/>
        <v/>
      </c>
      <c r="AD1336" s="154" t="str">
        <f t="shared" si="604"/>
        <v/>
      </c>
      <c r="AE1336" s="3" t="str">
        <f t="shared" si="605"/>
        <v/>
      </c>
      <c r="AF1336" s="3" t="str">
        <f t="shared" si="606"/>
        <v/>
      </c>
      <c r="AG1336" s="3" t="str">
        <f t="shared" si="613"/>
        <v/>
      </c>
      <c r="AH1336" s="4" t="str">
        <f t="shared" si="607"/>
        <v/>
      </c>
      <c r="AI1336" s="75" t="str">
        <f t="shared" si="608"/>
        <v/>
      </c>
      <c r="AJ1336" s="75" t="str">
        <f t="shared" si="609"/>
        <v/>
      </c>
    </row>
    <row r="1337" spans="1:36">
      <c r="A1337" s="41" t="str">
        <f t="shared" si="610"/>
        <v/>
      </c>
      <c r="B1337" s="150" t="str">
        <f>IF(ISNUMBER(A1337),INDEX('MetaTrader Import'!$H$13:$J$5893,TRUNC(((A1337-$A$39+1)-1)/3)+1,MOD((A1337-$A$39+1)-1,3)+1),"")</f>
        <v/>
      </c>
      <c r="C1337" s="43" t="str">
        <f t="shared" si="587"/>
        <v/>
      </c>
      <c r="D1337" s="43" t="str">
        <f t="shared" ca="1" si="588"/>
        <v/>
      </c>
      <c r="E1337" s="43" t="str">
        <f t="shared" si="589"/>
        <v/>
      </c>
      <c r="F1337" s="43" t="str">
        <f t="shared" si="590"/>
        <v/>
      </c>
      <c r="G1337" s="43" t="str">
        <f>IF(A1337&lt;&gt;"",IF(A1337&lt;Data!$G$11*0.25,$C$13/$G$32,IF(A1337&gt;Data!$G$11*0.25,$C$13,$C$13*10)),"")</f>
        <v/>
      </c>
      <c r="H1337" s="43" t="str">
        <f>IF(A1337&lt;&gt;"",IF(Data!$G$9="constant",$C$13,IF(Data!$G$9="squeeze",G1337,F1337)),"")</f>
        <v/>
      </c>
      <c r="I1337" s="38" t="str">
        <f ca="1">IF(ISNUMBER(A1337),NORMINV(RAND(),0,IF(AND(Data!$G$9="squeeze",A1337&lt;Data!$G$11*0.25),$H$32,1)*$C$30*$C$13)*($C$14*$C$12),"")</f>
        <v/>
      </c>
      <c r="J1337" s="42" t="str">
        <f ca="1">IFERROR(IF(Data!$C$6="Real",B1337,I1337+J1336+($C$14*$C$12)*(NORMINV(RAND(),$C$15,CHOOSE($G$13,$C$13,F1337,G1337)))),"")</f>
        <v/>
      </c>
      <c r="K1337" s="88" t="str">
        <f>IF(ISNUMBER(A1337), IF($G$16="fixed",$G$17,MIN(H1337*Data!$C$7*$C$16*0.5,$C$17*Data!$C$7))*$C$12,"")</f>
        <v/>
      </c>
      <c r="L1337" s="42" t="str">
        <f t="shared" ca="1" si="614"/>
        <v/>
      </c>
      <c r="M1337" s="44" t="str">
        <f t="shared" ca="1" si="615"/>
        <v/>
      </c>
      <c r="N1337" s="44" t="str">
        <f t="shared" ca="1" si="616"/>
        <v/>
      </c>
      <c r="O1337" s="108" t="str">
        <f t="shared" si="591"/>
        <v/>
      </c>
      <c r="P1337" s="102" t="str">
        <f t="shared" si="592"/>
        <v/>
      </c>
      <c r="Q1337" s="102" t="str">
        <f t="shared" si="593"/>
        <v/>
      </c>
      <c r="R1337" s="120" t="str">
        <f t="shared" si="611"/>
        <v/>
      </c>
      <c r="S1337" s="54" t="str">
        <f t="shared" si="612"/>
        <v/>
      </c>
      <c r="T1337" s="5" t="str">
        <f t="shared" si="594"/>
        <v/>
      </c>
      <c r="U1337" s="152" t="str">
        <f t="shared" si="595"/>
        <v/>
      </c>
      <c r="V1337" s="152" t="str">
        <f t="shared" si="596"/>
        <v/>
      </c>
      <c r="W1337" s="153" t="str">
        <f t="shared" si="597"/>
        <v/>
      </c>
      <c r="X1337" s="153" t="str">
        <f t="shared" si="598"/>
        <v/>
      </c>
      <c r="Y1337" s="153" t="str">
        <f t="shared" si="599"/>
        <v/>
      </c>
      <c r="Z1337" s="153" t="str">
        <f t="shared" si="600"/>
        <v/>
      </c>
      <c r="AA1337" s="152" t="str">
        <f t="shared" si="601"/>
        <v/>
      </c>
      <c r="AB1337" s="152" t="str">
        <f t="shared" si="602"/>
        <v/>
      </c>
      <c r="AC1337" s="154" t="str">
        <f t="shared" si="603"/>
        <v/>
      </c>
      <c r="AD1337" s="154" t="str">
        <f t="shared" si="604"/>
        <v/>
      </c>
      <c r="AE1337" s="3" t="str">
        <f t="shared" si="605"/>
        <v/>
      </c>
      <c r="AF1337" s="3" t="str">
        <f t="shared" si="606"/>
        <v/>
      </c>
      <c r="AG1337" s="3" t="str">
        <f t="shared" si="613"/>
        <v/>
      </c>
      <c r="AH1337" s="4" t="str">
        <f t="shared" si="607"/>
        <v/>
      </c>
      <c r="AI1337" s="75" t="str">
        <f t="shared" si="608"/>
        <v/>
      </c>
      <c r="AJ1337" s="75" t="str">
        <f t="shared" si="609"/>
        <v/>
      </c>
    </row>
    <row r="1338" spans="1:36">
      <c r="A1338" s="41" t="str">
        <f t="shared" si="610"/>
        <v/>
      </c>
      <c r="B1338" s="150" t="str">
        <f>IF(ISNUMBER(A1338),INDEX('MetaTrader Import'!$H$13:$J$5893,TRUNC(((A1338-$A$39+1)-1)/3)+1,MOD((A1338-$A$39+1)-1,3)+1),"")</f>
        <v/>
      </c>
      <c r="C1338" s="43" t="str">
        <f t="shared" si="587"/>
        <v/>
      </c>
      <c r="D1338" s="43" t="str">
        <f t="shared" ca="1" si="588"/>
        <v/>
      </c>
      <c r="E1338" s="43" t="str">
        <f t="shared" si="589"/>
        <v/>
      </c>
      <c r="F1338" s="43" t="str">
        <f t="shared" si="590"/>
        <v/>
      </c>
      <c r="G1338" s="43" t="str">
        <f>IF(A1338&lt;&gt;"",IF(A1338&lt;Data!$G$11*0.25,$C$13/$G$32,IF(A1338&gt;Data!$G$11*0.25,$C$13,$C$13*10)),"")</f>
        <v/>
      </c>
      <c r="H1338" s="43" t="str">
        <f>IF(A1338&lt;&gt;"",IF(Data!$G$9="constant",$C$13,IF(Data!$G$9="squeeze",G1338,F1338)),"")</f>
        <v/>
      </c>
      <c r="I1338" s="38" t="str">
        <f ca="1">IF(ISNUMBER(A1338),NORMINV(RAND(),0,IF(AND(Data!$G$9="squeeze",A1338&lt;Data!$G$11*0.25),$H$32,1)*$C$30*$C$13)*($C$14*$C$12),"")</f>
        <v/>
      </c>
      <c r="J1338" s="42" t="str">
        <f ca="1">IFERROR(IF(Data!$C$6="Real",B1338,I1338+J1337+($C$14*$C$12)*(NORMINV(RAND(),$C$15,CHOOSE($G$13,$C$13,F1338,G1338)))),"")</f>
        <v/>
      </c>
      <c r="K1338" s="88" t="str">
        <f>IF(ISNUMBER(A1338), IF($G$16="fixed",$G$17,MIN(H1338*Data!$C$7*$C$16*0.5,$C$17*Data!$C$7))*$C$12,"")</f>
        <v/>
      </c>
      <c r="L1338" s="42" t="str">
        <f t="shared" ca="1" si="614"/>
        <v/>
      </c>
      <c r="M1338" s="44" t="str">
        <f t="shared" ca="1" si="615"/>
        <v/>
      </c>
      <c r="N1338" s="44" t="str">
        <f t="shared" ca="1" si="616"/>
        <v/>
      </c>
      <c r="O1338" s="108" t="str">
        <f t="shared" si="591"/>
        <v/>
      </c>
      <c r="P1338" s="102" t="str">
        <f t="shared" si="592"/>
        <v/>
      </c>
      <c r="Q1338" s="102" t="str">
        <f t="shared" si="593"/>
        <v/>
      </c>
      <c r="R1338" s="120" t="str">
        <f t="shared" si="611"/>
        <v/>
      </c>
      <c r="S1338" s="54" t="str">
        <f t="shared" si="612"/>
        <v/>
      </c>
      <c r="T1338" s="5" t="str">
        <f t="shared" si="594"/>
        <v/>
      </c>
      <c r="U1338" s="152" t="str">
        <f t="shared" si="595"/>
        <v/>
      </c>
      <c r="V1338" s="152" t="str">
        <f t="shared" si="596"/>
        <v/>
      </c>
      <c r="W1338" s="153" t="str">
        <f t="shared" si="597"/>
        <v/>
      </c>
      <c r="X1338" s="153" t="str">
        <f t="shared" si="598"/>
        <v/>
      </c>
      <c r="Y1338" s="153" t="str">
        <f t="shared" si="599"/>
        <v/>
      </c>
      <c r="Z1338" s="153" t="str">
        <f t="shared" si="600"/>
        <v/>
      </c>
      <c r="AA1338" s="152" t="str">
        <f t="shared" si="601"/>
        <v/>
      </c>
      <c r="AB1338" s="152" t="str">
        <f t="shared" si="602"/>
        <v/>
      </c>
      <c r="AC1338" s="154" t="str">
        <f t="shared" si="603"/>
        <v/>
      </c>
      <c r="AD1338" s="154" t="str">
        <f t="shared" si="604"/>
        <v/>
      </c>
      <c r="AE1338" s="3" t="str">
        <f t="shared" si="605"/>
        <v/>
      </c>
      <c r="AF1338" s="3" t="str">
        <f t="shared" si="606"/>
        <v/>
      </c>
      <c r="AG1338" s="3" t="str">
        <f t="shared" si="613"/>
        <v/>
      </c>
      <c r="AH1338" s="4" t="str">
        <f t="shared" si="607"/>
        <v/>
      </c>
      <c r="AI1338" s="75" t="str">
        <f t="shared" si="608"/>
        <v/>
      </c>
      <c r="AJ1338" s="75" t="str">
        <f t="shared" si="609"/>
        <v/>
      </c>
    </row>
    <row r="1339" spans="1:36">
      <c r="A1339" s="41" t="str">
        <f t="shared" si="610"/>
        <v/>
      </c>
      <c r="B1339" s="150" t="str">
        <f>IF(ISNUMBER(A1339),INDEX('MetaTrader Import'!$H$13:$J$5893,TRUNC(((A1339-$A$39+1)-1)/3)+1,MOD((A1339-$A$39+1)-1,3)+1),"")</f>
        <v/>
      </c>
      <c r="C1339" s="43" t="str">
        <f t="shared" si="587"/>
        <v/>
      </c>
      <c r="D1339" s="43" t="str">
        <f t="shared" ca="1" si="588"/>
        <v/>
      </c>
      <c r="E1339" s="43" t="str">
        <f t="shared" si="589"/>
        <v/>
      </c>
      <c r="F1339" s="43" t="str">
        <f t="shared" si="590"/>
        <v/>
      </c>
      <c r="G1339" s="43" t="str">
        <f>IF(A1339&lt;&gt;"",IF(A1339&lt;Data!$G$11*0.25,$C$13/$G$32,IF(A1339&gt;Data!$G$11*0.25,$C$13,$C$13*10)),"")</f>
        <v/>
      </c>
      <c r="H1339" s="43" t="str">
        <f>IF(A1339&lt;&gt;"",IF(Data!$G$9="constant",$C$13,IF(Data!$G$9="squeeze",G1339,F1339)),"")</f>
        <v/>
      </c>
      <c r="I1339" s="38" t="str">
        <f ca="1">IF(ISNUMBER(A1339),NORMINV(RAND(),0,IF(AND(Data!$G$9="squeeze",A1339&lt;Data!$G$11*0.25),$H$32,1)*$C$30*$C$13)*($C$14*$C$12),"")</f>
        <v/>
      </c>
      <c r="J1339" s="42" t="str">
        <f ca="1">IFERROR(IF(Data!$C$6="Real",B1339,I1339+J1338+($C$14*$C$12)*(NORMINV(RAND(),$C$15,CHOOSE($G$13,$C$13,F1339,G1339)))),"")</f>
        <v/>
      </c>
      <c r="K1339" s="88" t="str">
        <f>IF(ISNUMBER(A1339), IF($G$16="fixed",$G$17,MIN(H1339*Data!$C$7*$C$16*0.5,$C$17*Data!$C$7))*$C$12,"")</f>
        <v/>
      </c>
      <c r="L1339" s="42" t="str">
        <f t="shared" ca="1" si="614"/>
        <v/>
      </c>
      <c r="M1339" s="44" t="str">
        <f t="shared" ca="1" si="615"/>
        <v/>
      </c>
      <c r="N1339" s="44" t="str">
        <f t="shared" ca="1" si="616"/>
        <v/>
      </c>
      <c r="O1339" s="108" t="str">
        <f t="shared" si="591"/>
        <v/>
      </c>
      <c r="P1339" s="102" t="str">
        <f t="shared" si="592"/>
        <v/>
      </c>
      <c r="Q1339" s="102" t="str">
        <f t="shared" si="593"/>
        <v/>
      </c>
      <c r="R1339" s="120" t="str">
        <f t="shared" si="611"/>
        <v/>
      </c>
      <c r="S1339" s="54" t="str">
        <f t="shared" si="612"/>
        <v/>
      </c>
      <c r="T1339" s="5" t="str">
        <f t="shared" si="594"/>
        <v/>
      </c>
      <c r="U1339" s="152" t="str">
        <f t="shared" si="595"/>
        <v/>
      </c>
      <c r="V1339" s="152" t="str">
        <f t="shared" si="596"/>
        <v/>
      </c>
      <c r="W1339" s="153" t="str">
        <f t="shared" si="597"/>
        <v/>
      </c>
      <c r="X1339" s="153" t="str">
        <f t="shared" si="598"/>
        <v/>
      </c>
      <c r="Y1339" s="153" t="str">
        <f t="shared" si="599"/>
        <v/>
      </c>
      <c r="Z1339" s="153" t="str">
        <f t="shared" si="600"/>
        <v/>
      </c>
      <c r="AA1339" s="152" t="str">
        <f t="shared" si="601"/>
        <v/>
      </c>
      <c r="AB1339" s="152" t="str">
        <f t="shared" si="602"/>
        <v/>
      </c>
      <c r="AC1339" s="154" t="str">
        <f t="shared" si="603"/>
        <v/>
      </c>
      <c r="AD1339" s="154" t="str">
        <f t="shared" si="604"/>
        <v/>
      </c>
      <c r="AE1339" s="3" t="str">
        <f t="shared" si="605"/>
        <v/>
      </c>
      <c r="AF1339" s="3" t="str">
        <f t="shared" si="606"/>
        <v/>
      </c>
      <c r="AG1339" s="3" t="str">
        <f t="shared" si="613"/>
        <v/>
      </c>
      <c r="AH1339" s="4" t="str">
        <f t="shared" si="607"/>
        <v/>
      </c>
      <c r="AI1339" s="75" t="str">
        <f t="shared" si="608"/>
        <v/>
      </c>
      <c r="AJ1339" s="75" t="str">
        <f t="shared" si="609"/>
        <v/>
      </c>
    </row>
    <row r="1340" spans="1:36">
      <c r="A1340" s="41" t="str">
        <f t="shared" si="610"/>
        <v/>
      </c>
      <c r="B1340" s="150" t="str">
        <f>IF(ISNUMBER(A1340),INDEX('MetaTrader Import'!$H$13:$J$5893,TRUNC(((A1340-$A$39+1)-1)/3)+1,MOD((A1340-$A$39+1)-1,3)+1),"")</f>
        <v/>
      </c>
      <c r="C1340" s="43" t="str">
        <f t="shared" si="587"/>
        <v/>
      </c>
      <c r="D1340" s="43" t="str">
        <f t="shared" ca="1" si="588"/>
        <v/>
      </c>
      <c r="E1340" s="43" t="str">
        <f t="shared" si="589"/>
        <v/>
      </c>
      <c r="F1340" s="43" t="str">
        <f t="shared" si="590"/>
        <v/>
      </c>
      <c r="G1340" s="43" t="str">
        <f>IF(A1340&lt;&gt;"",IF(A1340&lt;Data!$G$11*0.25,$C$13/$G$32,IF(A1340&gt;Data!$G$11*0.25,$C$13,$C$13*10)),"")</f>
        <v/>
      </c>
      <c r="H1340" s="43" t="str">
        <f>IF(A1340&lt;&gt;"",IF(Data!$G$9="constant",$C$13,IF(Data!$G$9="squeeze",G1340,F1340)),"")</f>
        <v/>
      </c>
      <c r="I1340" s="38" t="str">
        <f ca="1">IF(ISNUMBER(A1340),NORMINV(RAND(),0,IF(AND(Data!$G$9="squeeze",A1340&lt;Data!$G$11*0.25),$H$32,1)*$C$30*$C$13)*($C$14*$C$12),"")</f>
        <v/>
      </c>
      <c r="J1340" s="42" t="str">
        <f ca="1">IFERROR(IF(Data!$C$6="Real",B1340,I1340+J1339+($C$14*$C$12)*(NORMINV(RAND(),$C$15,CHOOSE($G$13,$C$13,F1340,G1340)))),"")</f>
        <v/>
      </c>
      <c r="K1340" s="88" t="str">
        <f>IF(ISNUMBER(A1340), IF($G$16="fixed",$G$17,MIN(H1340*Data!$C$7*$C$16*0.5,$C$17*Data!$C$7))*$C$12,"")</f>
        <v/>
      </c>
      <c r="L1340" s="42" t="str">
        <f t="shared" ca="1" si="614"/>
        <v/>
      </c>
      <c r="M1340" s="44" t="str">
        <f t="shared" ca="1" si="615"/>
        <v/>
      </c>
      <c r="N1340" s="44" t="str">
        <f t="shared" ca="1" si="616"/>
        <v/>
      </c>
      <c r="O1340" s="108" t="str">
        <f t="shared" si="591"/>
        <v/>
      </c>
      <c r="P1340" s="102" t="str">
        <f t="shared" si="592"/>
        <v/>
      </c>
      <c r="Q1340" s="102" t="str">
        <f t="shared" si="593"/>
        <v/>
      </c>
      <c r="R1340" s="120" t="str">
        <f t="shared" si="611"/>
        <v/>
      </c>
      <c r="S1340" s="54" t="str">
        <f t="shared" si="612"/>
        <v/>
      </c>
      <c r="T1340" s="5" t="str">
        <f t="shared" si="594"/>
        <v/>
      </c>
      <c r="U1340" s="152" t="str">
        <f t="shared" si="595"/>
        <v/>
      </c>
      <c r="V1340" s="152" t="str">
        <f t="shared" si="596"/>
        <v/>
      </c>
      <c r="W1340" s="153" t="str">
        <f t="shared" si="597"/>
        <v/>
      </c>
      <c r="X1340" s="153" t="str">
        <f t="shared" si="598"/>
        <v/>
      </c>
      <c r="Y1340" s="153" t="str">
        <f t="shared" si="599"/>
        <v/>
      </c>
      <c r="Z1340" s="153" t="str">
        <f t="shared" si="600"/>
        <v/>
      </c>
      <c r="AA1340" s="152" t="str">
        <f t="shared" si="601"/>
        <v/>
      </c>
      <c r="AB1340" s="152" t="str">
        <f t="shared" si="602"/>
        <v/>
      </c>
      <c r="AC1340" s="154" t="str">
        <f t="shared" si="603"/>
        <v/>
      </c>
      <c r="AD1340" s="154" t="str">
        <f t="shared" si="604"/>
        <v/>
      </c>
      <c r="AE1340" s="3" t="str">
        <f t="shared" si="605"/>
        <v/>
      </c>
      <c r="AF1340" s="3" t="str">
        <f t="shared" si="606"/>
        <v/>
      </c>
      <c r="AG1340" s="3" t="str">
        <f t="shared" si="613"/>
        <v/>
      </c>
      <c r="AH1340" s="4" t="str">
        <f t="shared" si="607"/>
        <v/>
      </c>
      <c r="AI1340" s="75" t="str">
        <f t="shared" si="608"/>
        <v/>
      </c>
      <c r="AJ1340" s="75" t="str">
        <f t="shared" si="609"/>
        <v/>
      </c>
    </row>
    <row r="1341" spans="1:36">
      <c r="A1341" s="41" t="str">
        <f t="shared" si="610"/>
        <v/>
      </c>
      <c r="B1341" s="150" t="str">
        <f>IF(ISNUMBER(A1341),INDEX('MetaTrader Import'!$H$13:$J$5893,TRUNC(((A1341-$A$39+1)-1)/3)+1,MOD((A1341-$A$39+1)-1,3)+1),"")</f>
        <v/>
      </c>
      <c r="C1341" s="43" t="str">
        <f t="shared" si="587"/>
        <v/>
      </c>
      <c r="D1341" s="43" t="str">
        <f t="shared" ca="1" si="588"/>
        <v/>
      </c>
      <c r="E1341" s="43" t="str">
        <f t="shared" si="589"/>
        <v/>
      </c>
      <c r="F1341" s="43" t="str">
        <f t="shared" si="590"/>
        <v/>
      </c>
      <c r="G1341" s="43" t="str">
        <f>IF(A1341&lt;&gt;"",IF(A1341&lt;Data!$G$11*0.25,$C$13/$G$32,IF(A1341&gt;Data!$G$11*0.25,$C$13,$C$13*10)),"")</f>
        <v/>
      </c>
      <c r="H1341" s="43" t="str">
        <f>IF(A1341&lt;&gt;"",IF(Data!$G$9="constant",$C$13,IF(Data!$G$9="squeeze",G1341,F1341)),"")</f>
        <v/>
      </c>
      <c r="I1341" s="38" t="str">
        <f ca="1">IF(ISNUMBER(A1341),NORMINV(RAND(),0,IF(AND(Data!$G$9="squeeze",A1341&lt;Data!$G$11*0.25),$H$32,1)*$C$30*$C$13)*($C$14*$C$12),"")</f>
        <v/>
      </c>
      <c r="J1341" s="42" t="str">
        <f ca="1">IFERROR(IF(Data!$C$6="Real",B1341,I1341+J1340+($C$14*$C$12)*(NORMINV(RAND(),$C$15,CHOOSE($G$13,$C$13,F1341,G1341)))),"")</f>
        <v/>
      </c>
      <c r="K1341" s="88" t="str">
        <f>IF(ISNUMBER(A1341), IF($G$16="fixed",$G$17,MIN(H1341*Data!$C$7*$C$16*0.5,$C$17*Data!$C$7))*$C$12,"")</f>
        <v/>
      </c>
      <c r="L1341" s="42" t="str">
        <f t="shared" ca="1" si="614"/>
        <v/>
      </c>
      <c r="M1341" s="44" t="str">
        <f t="shared" ca="1" si="615"/>
        <v/>
      </c>
      <c r="N1341" s="44" t="str">
        <f t="shared" ca="1" si="616"/>
        <v/>
      </c>
      <c r="O1341" s="108" t="str">
        <f t="shared" si="591"/>
        <v/>
      </c>
      <c r="P1341" s="102" t="str">
        <f t="shared" si="592"/>
        <v/>
      </c>
      <c r="Q1341" s="102" t="str">
        <f t="shared" si="593"/>
        <v/>
      </c>
      <c r="R1341" s="120" t="str">
        <f t="shared" si="611"/>
        <v/>
      </c>
      <c r="S1341" s="54" t="str">
        <f t="shared" si="612"/>
        <v/>
      </c>
      <c r="T1341" s="5" t="str">
        <f t="shared" si="594"/>
        <v/>
      </c>
      <c r="U1341" s="152" t="str">
        <f t="shared" si="595"/>
        <v/>
      </c>
      <c r="V1341" s="152" t="str">
        <f t="shared" si="596"/>
        <v/>
      </c>
      <c r="W1341" s="153" t="str">
        <f t="shared" si="597"/>
        <v/>
      </c>
      <c r="X1341" s="153" t="str">
        <f t="shared" si="598"/>
        <v/>
      </c>
      <c r="Y1341" s="153" t="str">
        <f t="shared" si="599"/>
        <v/>
      </c>
      <c r="Z1341" s="153" t="str">
        <f t="shared" si="600"/>
        <v/>
      </c>
      <c r="AA1341" s="152" t="str">
        <f t="shared" si="601"/>
        <v/>
      </c>
      <c r="AB1341" s="152" t="str">
        <f t="shared" si="602"/>
        <v/>
      </c>
      <c r="AC1341" s="154" t="str">
        <f t="shared" si="603"/>
        <v/>
      </c>
      <c r="AD1341" s="154" t="str">
        <f t="shared" si="604"/>
        <v/>
      </c>
      <c r="AE1341" s="3" t="str">
        <f t="shared" si="605"/>
        <v/>
      </c>
      <c r="AF1341" s="3" t="str">
        <f t="shared" si="606"/>
        <v/>
      </c>
      <c r="AG1341" s="3" t="str">
        <f t="shared" si="613"/>
        <v/>
      </c>
      <c r="AH1341" s="4" t="str">
        <f t="shared" si="607"/>
        <v/>
      </c>
      <c r="AI1341" s="75" t="str">
        <f t="shared" si="608"/>
        <v/>
      </c>
      <c r="AJ1341" s="75" t="str">
        <f t="shared" si="609"/>
        <v/>
      </c>
    </row>
    <row r="1342" spans="1:36">
      <c r="A1342" s="41" t="str">
        <f t="shared" si="610"/>
        <v/>
      </c>
      <c r="B1342" s="150" t="str">
        <f>IF(ISNUMBER(A1342),INDEX('MetaTrader Import'!$H$13:$J$5893,TRUNC(((A1342-$A$39+1)-1)/3)+1,MOD((A1342-$A$39+1)-1,3)+1),"")</f>
        <v/>
      </c>
      <c r="C1342" s="43" t="str">
        <f t="shared" si="587"/>
        <v/>
      </c>
      <c r="D1342" s="43" t="str">
        <f t="shared" ca="1" si="588"/>
        <v/>
      </c>
      <c r="E1342" s="43" t="str">
        <f t="shared" si="589"/>
        <v/>
      </c>
      <c r="F1342" s="43" t="str">
        <f t="shared" si="590"/>
        <v/>
      </c>
      <c r="G1342" s="43" t="str">
        <f>IF(A1342&lt;&gt;"",IF(A1342&lt;Data!$G$11*0.25,$C$13/$G$32,IF(A1342&gt;Data!$G$11*0.25,$C$13,$C$13*10)),"")</f>
        <v/>
      </c>
      <c r="H1342" s="43" t="str">
        <f>IF(A1342&lt;&gt;"",IF(Data!$G$9="constant",$C$13,IF(Data!$G$9="squeeze",G1342,F1342)),"")</f>
        <v/>
      </c>
      <c r="I1342" s="38" t="str">
        <f ca="1">IF(ISNUMBER(A1342),NORMINV(RAND(),0,IF(AND(Data!$G$9="squeeze",A1342&lt;Data!$G$11*0.25),$H$32,1)*$C$30*$C$13)*($C$14*$C$12),"")</f>
        <v/>
      </c>
      <c r="J1342" s="42" t="str">
        <f ca="1">IFERROR(IF(Data!$C$6="Real",B1342,I1342+J1341+($C$14*$C$12)*(NORMINV(RAND(),$C$15,CHOOSE($G$13,$C$13,F1342,G1342)))),"")</f>
        <v/>
      </c>
      <c r="K1342" s="88" t="str">
        <f>IF(ISNUMBER(A1342), IF($G$16="fixed",$G$17,MIN(H1342*Data!$C$7*$C$16*0.5,$C$17*Data!$C$7))*$C$12,"")</f>
        <v/>
      </c>
      <c r="L1342" s="42" t="str">
        <f t="shared" ca="1" si="614"/>
        <v/>
      </c>
      <c r="M1342" s="44" t="str">
        <f t="shared" ca="1" si="615"/>
        <v/>
      </c>
      <c r="N1342" s="44" t="str">
        <f t="shared" ca="1" si="616"/>
        <v/>
      </c>
      <c r="O1342" s="108" t="str">
        <f t="shared" si="591"/>
        <v/>
      </c>
      <c r="P1342" s="102" t="str">
        <f t="shared" si="592"/>
        <v/>
      </c>
      <c r="Q1342" s="102" t="str">
        <f t="shared" si="593"/>
        <v/>
      </c>
      <c r="R1342" s="120" t="str">
        <f t="shared" si="611"/>
        <v/>
      </c>
      <c r="S1342" s="54" t="str">
        <f t="shared" si="612"/>
        <v/>
      </c>
      <c r="T1342" s="5" t="str">
        <f t="shared" si="594"/>
        <v/>
      </c>
      <c r="U1342" s="152" t="str">
        <f t="shared" si="595"/>
        <v/>
      </c>
      <c r="V1342" s="152" t="str">
        <f t="shared" si="596"/>
        <v/>
      </c>
      <c r="W1342" s="153" t="str">
        <f t="shared" si="597"/>
        <v/>
      </c>
      <c r="X1342" s="153" t="str">
        <f t="shared" si="598"/>
        <v/>
      </c>
      <c r="Y1342" s="153" t="str">
        <f t="shared" si="599"/>
        <v/>
      </c>
      <c r="Z1342" s="153" t="str">
        <f t="shared" si="600"/>
        <v/>
      </c>
      <c r="AA1342" s="152" t="str">
        <f t="shared" si="601"/>
        <v/>
      </c>
      <c r="AB1342" s="152" t="str">
        <f t="shared" si="602"/>
        <v/>
      </c>
      <c r="AC1342" s="154" t="str">
        <f t="shared" si="603"/>
        <v/>
      </c>
      <c r="AD1342" s="154" t="str">
        <f t="shared" si="604"/>
        <v/>
      </c>
      <c r="AE1342" s="3" t="str">
        <f t="shared" si="605"/>
        <v/>
      </c>
      <c r="AF1342" s="3" t="str">
        <f t="shared" si="606"/>
        <v/>
      </c>
      <c r="AG1342" s="3" t="str">
        <f t="shared" si="613"/>
        <v/>
      </c>
      <c r="AH1342" s="4" t="str">
        <f t="shared" si="607"/>
        <v/>
      </c>
      <c r="AI1342" s="75" t="str">
        <f t="shared" si="608"/>
        <v/>
      </c>
      <c r="AJ1342" s="75" t="str">
        <f t="shared" si="609"/>
        <v/>
      </c>
    </row>
    <row r="1343" spans="1:36">
      <c r="A1343" s="41" t="str">
        <f t="shared" si="610"/>
        <v/>
      </c>
      <c r="B1343" s="150" t="str">
        <f>IF(ISNUMBER(A1343),INDEX('MetaTrader Import'!$H$13:$J$5893,TRUNC(((A1343-$A$39+1)-1)/3)+1,MOD((A1343-$A$39+1)-1,3)+1),"")</f>
        <v/>
      </c>
      <c r="C1343" s="43" t="str">
        <f t="shared" si="587"/>
        <v/>
      </c>
      <c r="D1343" s="43" t="str">
        <f t="shared" ca="1" si="588"/>
        <v/>
      </c>
      <c r="E1343" s="43" t="str">
        <f t="shared" si="589"/>
        <v/>
      </c>
      <c r="F1343" s="43" t="str">
        <f t="shared" si="590"/>
        <v/>
      </c>
      <c r="G1343" s="43" t="str">
        <f>IF(A1343&lt;&gt;"",IF(A1343&lt;Data!$G$11*0.25,$C$13/$G$32,IF(A1343&gt;Data!$G$11*0.25,$C$13,$C$13*10)),"")</f>
        <v/>
      </c>
      <c r="H1343" s="43" t="str">
        <f>IF(A1343&lt;&gt;"",IF(Data!$G$9="constant",$C$13,IF(Data!$G$9="squeeze",G1343,F1343)),"")</f>
        <v/>
      </c>
      <c r="I1343" s="38" t="str">
        <f ca="1">IF(ISNUMBER(A1343),NORMINV(RAND(),0,IF(AND(Data!$G$9="squeeze",A1343&lt;Data!$G$11*0.25),$H$32,1)*$C$30*$C$13)*($C$14*$C$12),"")</f>
        <v/>
      </c>
      <c r="J1343" s="42" t="str">
        <f ca="1">IFERROR(IF(Data!$C$6="Real",B1343,I1343+J1342+($C$14*$C$12)*(NORMINV(RAND(),$C$15,CHOOSE($G$13,$C$13,F1343,G1343)))),"")</f>
        <v/>
      </c>
      <c r="K1343" s="88" t="str">
        <f>IF(ISNUMBER(A1343), IF($G$16="fixed",$G$17,MIN(H1343*Data!$C$7*$C$16*0.5,$C$17*Data!$C$7))*$C$12,"")</f>
        <v/>
      </c>
      <c r="L1343" s="42" t="str">
        <f t="shared" ca="1" si="614"/>
        <v/>
      </c>
      <c r="M1343" s="44" t="str">
        <f t="shared" ca="1" si="615"/>
        <v/>
      </c>
      <c r="N1343" s="44" t="str">
        <f t="shared" ca="1" si="616"/>
        <v/>
      </c>
      <c r="O1343" s="108" t="str">
        <f t="shared" si="591"/>
        <v/>
      </c>
      <c r="P1343" s="102" t="str">
        <f t="shared" si="592"/>
        <v/>
      </c>
      <c r="Q1343" s="102" t="str">
        <f t="shared" si="593"/>
        <v/>
      </c>
      <c r="R1343" s="120" t="str">
        <f t="shared" si="611"/>
        <v/>
      </c>
      <c r="S1343" s="54" t="str">
        <f t="shared" si="612"/>
        <v/>
      </c>
      <c r="T1343" s="5" t="str">
        <f t="shared" si="594"/>
        <v/>
      </c>
      <c r="U1343" s="152" t="str">
        <f t="shared" si="595"/>
        <v/>
      </c>
      <c r="V1343" s="152" t="str">
        <f t="shared" si="596"/>
        <v/>
      </c>
      <c r="W1343" s="153" t="str">
        <f t="shared" si="597"/>
        <v/>
      </c>
      <c r="X1343" s="153" t="str">
        <f t="shared" si="598"/>
        <v/>
      </c>
      <c r="Y1343" s="153" t="str">
        <f t="shared" si="599"/>
        <v/>
      </c>
      <c r="Z1343" s="153" t="str">
        <f t="shared" si="600"/>
        <v/>
      </c>
      <c r="AA1343" s="152" t="str">
        <f t="shared" si="601"/>
        <v/>
      </c>
      <c r="AB1343" s="152" t="str">
        <f t="shared" si="602"/>
        <v/>
      </c>
      <c r="AC1343" s="154" t="str">
        <f t="shared" si="603"/>
        <v/>
      </c>
      <c r="AD1343" s="154" t="str">
        <f t="shared" si="604"/>
        <v/>
      </c>
      <c r="AE1343" s="3" t="str">
        <f t="shared" si="605"/>
        <v/>
      </c>
      <c r="AF1343" s="3" t="str">
        <f t="shared" si="606"/>
        <v/>
      </c>
      <c r="AG1343" s="3" t="str">
        <f t="shared" si="613"/>
        <v/>
      </c>
      <c r="AH1343" s="4" t="str">
        <f t="shared" si="607"/>
        <v/>
      </c>
      <c r="AI1343" s="75" t="str">
        <f t="shared" si="608"/>
        <v/>
      </c>
      <c r="AJ1343" s="75" t="str">
        <f t="shared" si="609"/>
        <v/>
      </c>
    </row>
    <row r="1344" spans="1:36">
      <c r="A1344" s="41" t="str">
        <f t="shared" si="610"/>
        <v/>
      </c>
      <c r="B1344" s="150" t="str">
        <f>IF(ISNUMBER(A1344),INDEX('MetaTrader Import'!$H$13:$J$5893,TRUNC(((A1344-$A$39+1)-1)/3)+1,MOD((A1344-$A$39+1)-1,3)+1),"")</f>
        <v/>
      </c>
      <c r="C1344" s="43" t="str">
        <f t="shared" si="587"/>
        <v/>
      </c>
      <c r="D1344" s="43" t="str">
        <f t="shared" ca="1" si="588"/>
        <v/>
      </c>
      <c r="E1344" s="43" t="str">
        <f t="shared" si="589"/>
        <v/>
      </c>
      <c r="F1344" s="43" t="str">
        <f t="shared" si="590"/>
        <v/>
      </c>
      <c r="G1344" s="43" t="str">
        <f>IF(A1344&lt;&gt;"",IF(A1344&lt;Data!$G$11*0.25,$C$13/$G$32,IF(A1344&gt;Data!$G$11*0.25,$C$13,$C$13*10)),"")</f>
        <v/>
      </c>
      <c r="H1344" s="43" t="str">
        <f>IF(A1344&lt;&gt;"",IF(Data!$G$9="constant",$C$13,IF(Data!$G$9="squeeze",G1344,F1344)),"")</f>
        <v/>
      </c>
      <c r="I1344" s="38" t="str">
        <f ca="1">IF(ISNUMBER(A1344),NORMINV(RAND(),0,IF(AND(Data!$G$9="squeeze",A1344&lt;Data!$G$11*0.25),$H$32,1)*$C$30*$C$13)*($C$14*$C$12),"")</f>
        <v/>
      </c>
      <c r="J1344" s="42" t="str">
        <f ca="1">IFERROR(IF(Data!$C$6="Real",B1344,I1344+J1343+($C$14*$C$12)*(NORMINV(RAND(),$C$15,CHOOSE($G$13,$C$13,F1344,G1344)))),"")</f>
        <v/>
      </c>
      <c r="K1344" s="88" t="str">
        <f>IF(ISNUMBER(A1344), IF($G$16="fixed",$G$17,MIN(H1344*Data!$C$7*$C$16*0.5,$C$17*Data!$C$7))*$C$12,"")</f>
        <v/>
      </c>
      <c r="L1344" s="42" t="str">
        <f t="shared" ca="1" si="614"/>
        <v/>
      </c>
      <c r="M1344" s="44" t="str">
        <f t="shared" ca="1" si="615"/>
        <v/>
      </c>
      <c r="N1344" s="44" t="str">
        <f t="shared" ca="1" si="616"/>
        <v/>
      </c>
      <c r="O1344" s="108" t="str">
        <f t="shared" si="591"/>
        <v/>
      </c>
      <c r="P1344" s="102" t="str">
        <f t="shared" si="592"/>
        <v/>
      </c>
      <c r="Q1344" s="102" t="str">
        <f t="shared" si="593"/>
        <v/>
      </c>
      <c r="R1344" s="120" t="str">
        <f t="shared" si="611"/>
        <v/>
      </c>
      <c r="S1344" s="54" t="str">
        <f t="shared" si="612"/>
        <v/>
      </c>
      <c r="T1344" s="5" t="str">
        <f t="shared" si="594"/>
        <v/>
      </c>
      <c r="U1344" s="152" t="str">
        <f t="shared" si="595"/>
        <v/>
      </c>
      <c r="V1344" s="152" t="str">
        <f t="shared" si="596"/>
        <v/>
      </c>
      <c r="W1344" s="153" t="str">
        <f t="shared" si="597"/>
        <v/>
      </c>
      <c r="X1344" s="153" t="str">
        <f t="shared" si="598"/>
        <v/>
      </c>
      <c r="Y1344" s="153" t="str">
        <f t="shared" si="599"/>
        <v/>
      </c>
      <c r="Z1344" s="153" t="str">
        <f t="shared" si="600"/>
        <v/>
      </c>
      <c r="AA1344" s="152" t="str">
        <f t="shared" si="601"/>
        <v/>
      </c>
      <c r="AB1344" s="152" t="str">
        <f t="shared" si="602"/>
        <v/>
      </c>
      <c r="AC1344" s="154" t="str">
        <f t="shared" si="603"/>
        <v/>
      </c>
      <c r="AD1344" s="154" t="str">
        <f t="shared" si="604"/>
        <v/>
      </c>
      <c r="AE1344" s="3" t="str">
        <f t="shared" si="605"/>
        <v/>
      </c>
      <c r="AF1344" s="3" t="str">
        <f t="shared" si="606"/>
        <v/>
      </c>
      <c r="AG1344" s="3" t="str">
        <f t="shared" si="613"/>
        <v/>
      </c>
      <c r="AH1344" s="4" t="str">
        <f t="shared" si="607"/>
        <v/>
      </c>
      <c r="AI1344" s="75" t="str">
        <f t="shared" si="608"/>
        <v/>
      </c>
      <c r="AJ1344" s="75" t="str">
        <f t="shared" si="609"/>
        <v/>
      </c>
    </row>
    <row r="1345" spans="1:36">
      <c r="A1345" s="41" t="str">
        <f t="shared" si="610"/>
        <v/>
      </c>
      <c r="B1345" s="150" t="str">
        <f>IF(ISNUMBER(A1345),INDEX('MetaTrader Import'!$H$13:$J$5893,TRUNC(((A1345-$A$39+1)-1)/3)+1,MOD((A1345-$A$39+1)-1,3)+1),"")</f>
        <v/>
      </c>
      <c r="C1345" s="43" t="str">
        <f t="shared" si="587"/>
        <v/>
      </c>
      <c r="D1345" s="43" t="str">
        <f t="shared" ca="1" si="588"/>
        <v/>
      </c>
      <c r="E1345" s="43" t="str">
        <f t="shared" si="589"/>
        <v/>
      </c>
      <c r="F1345" s="43" t="str">
        <f t="shared" si="590"/>
        <v/>
      </c>
      <c r="G1345" s="43" t="str">
        <f>IF(A1345&lt;&gt;"",IF(A1345&lt;Data!$G$11*0.25,$C$13/$G$32,IF(A1345&gt;Data!$G$11*0.25,$C$13,$C$13*10)),"")</f>
        <v/>
      </c>
      <c r="H1345" s="43" t="str">
        <f>IF(A1345&lt;&gt;"",IF(Data!$G$9="constant",$C$13,IF(Data!$G$9="squeeze",G1345,F1345)),"")</f>
        <v/>
      </c>
      <c r="I1345" s="38" t="str">
        <f ca="1">IF(ISNUMBER(A1345),NORMINV(RAND(),0,IF(AND(Data!$G$9="squeeze",A1345&lt;Data!$G$11*0.25),$H$32,1)*$C$30*$C$13)*($C$14*$C$12),"")</f>
        <v/>
      </c>
      <c r="J1345" s="42" t="str">
        <f ca="1">IFERROR(IF(Data!$C$6="Real",B1345,I1345+J1344+($C$14*$C$12)*(NORMINV(RAND(),$C$15,CHOOSE($G$13,$C$13,F1345,G1345)))),"")</f>
        <v/>
      </c>
      <c r="K1345" s="88" t="str">
        <f>IF(ISNUMBER(A1345), IF($G$16="fixed",$G$17,MIN(H1345*Data!$C$7*$C$16*0.5,$C$17*Data!$C$7))*$C$12,"")</f>
        <v/>
      </c>
      <c r="L1345" s="42" t="str">
        <f t="shared" ca="1" si="614"/>
        <v/>
      </c>
      <c r="M1345" s="44" t="str">
        <f t="shared" ca="1" si="615"/>
        <v/>
      </c>
      <c r="N1345" s="44" t="str">
        <f t="shared" ca="1" si="616"/>
        <v/>
      </c>
      <c r="O1345" s="108" t="str">
        <f t="shared" si="591"/>
        <v/>
      </c>
      <c r="P1345" s="102" t="str">
        <f t="shared" si="592"/>
        <v/>
      </c>
      <c r="Q1345" s="102" t="str">
        <f t="shared" si="593"/>
        <v/>
      </c>
      <c r="R1345" s="120" t="str">
        <f t="shared" si="611"/>
        <v/>
      </c>
      <c r="S1345" s="54" t="str">
        <f t="shared" si="612"/>
        <v/>
      </c>
      <c r="T1345" s="5" t="str">
        <f t="shared" si="594"/>
        <v/>
      </c>
      <c r="U1345" s="152" t="str">
        <f t="shared" si="595"/>
        <v/>
      </c>
      <c r="V1345" s="152" t="str">
        <f t="shared" si="596"/>
        <v/>
      </c>
      <c r="W1345" s="153" t="str">
        <f t="shared" si="597"/>
        <v/>
      </c>
      <c r="X1345" s="153" t="str">
        <f t="shared" si="598"/>
        <v/>
      </c>
      <c r="Y1345" s="153" t="str">
        <f t="shared" si="599"/>
        <v/>
      </c>
      <c r="Z1345" s="153" t="str">
        <f t="shared" si="600"/>
        <v/>
      </c>
      <c r="AA1345" s="152" t="str">
        <f t="shared" si="601"/>
        <v/>
      </c>
      <c r="AB1345" s="152" t="str">
        <f t="shared" si="602"/>
        <v/>
      </c>
      <c r="AC1345" s="154" t="str">
        <f t="shared" si="603"/>
        <v/>
      </c>
      <c r="AD1345" s="154" t="str">
        <f t="shared" si="604"/>
        <v/>
      </c>
      <c r="AE1345" s="3" t="str">
        <f t="shared" si="605"/>
        <v/>
      </c>
      <c r="AF1345" s="3" t="str">
        <f t="shared" si="606"/>
        <v/>
      </c>
      <c r="AG1345" s="3" t="str">
        <f t="shared" si="613"/>
        <v/>
      </c>
      <c r="AH1345" s="4" t="str">
        <f t="shared" si="607"/>
        <v/>
      </c>
      <c r="AI1345" s="75" t="str">
        <f t="shared" si="608"/>
        <v/>
      </c>
      <c r="AJ1345" s="75" t="str">
        <f t="shared" si="609"/>
        <v/>
      </c>
    </row>
    <row r="1346" spans="1:36">
      <c r="A1346" s="41" t="str">
        <f t="shared" si="610"/>
        <v/>
      </c>
      <c r="B1346" s="150" t="str">
        <f>IF(ISNUMBER(A1346),INDEX('MetaTrader Import'!$H$13:$J$5893,TRUNC(((A1346-$A$39+1)-1)/3)+1,MOD((A1346-$A$39+1)-1,3)+1),"")</f>
        <v/>
      </c>
      <c r="C1346" s="43" t="str">
        <f t="shared" si="587"/>
        <v/>
      </c>
      <c r="D1346" s="43" t="str">
        <f t="shared" ca="1" si="588"/>
        <v/>
      </c>
      <c r="E1346" s="43" t="str">
        <f t="shared" si="589"/>
        <v/>
      </c>
      <c r="F1346" s="43" t="str">
        <f t="shared" si="590"/>
        <v/>
      </c>
      <c r="G1346" s="43" t="str">
        <f>IF(A1346&lt;&gt;"",IF(A1346&lt;Data!$G$11*0.25,$C$13/$G$32,IF(A1346&gt;Data!$G$11*0.25,$C$13,$C$13*10)),"")</f>
        <v/>
      </c>
      <c r="H1346" s="43" t="str">
        <f>IF(A1346&lt;&gt;"",IF(Data!$G$9="constant",$C$13,IF(Data!$G$9="squeeze",G1346,F1346)),"")</f>
        <v/>
      </c>
      <c r="I1346" s="38" t="str">
        <f ca="1">IF(ISNUMBER(A1346),NORMINV(RAND(),0,IF(AND(Data!$G$9="squeeze",A1346&lt;Data!$G$11*0.25),$H$32,1)*$C$30*$C$13)*($C$14*$C$12),"")</f>
        <v/>
      </c>
      <c r="J1346" s="42" t="str">
        <f ca="1">IFERROR(IF(Data!$C$6="Real",B1346,I1346+J1345+($C$14*$C$12)*(NORMINV(RAND(),$C$15,CHOOSE($G$13,$C$13,F1346,G1346)))),"")</f>
        <v/>
      </c>
      <c r="K1346" s="88" t="str">
        <f>IF(ISNUMBER(A1346), IF($G$16="fixed",$G$17,MIN(H1346*Data!$C$7*$C$16*0.5,$C$17*Data!$C$7))*$C$12,"")</f>
        <v/>
      </c>
      <c r="L1346" s="42" t="str">
        <f t="shared" ca="1" si="614"/>
        <v/>
      </c>
      <c r="M1346" s="44" t="str">
        <f t="shared" ca="1" si="615"/>
        <v/>
      </c>
      <c r="N1346" s="44" t="str">
        <f t="shared" ca="1" si="616"/>
        <v/>
      </c>
      <c r="O1346" s="108" t="str">
        <f t="shared" si="591"/>
        <v/>
      </c>
      <c r="P1346" s="102" t="str">
        <f t="shared" si="592"/>
        <v/>
      </c>
      <c r="Q1346" s="102" t="str">
        <f t="shared" si="593"/>
        <v/>
      </c>
      <c r="R1346" s="120" t="str">
        <f t="shared" si="611"/>
        <v/>
      </c>
      <c r="S1346" s="54" t="str">
        <f t="shared" si="612"/>
        <v/>
      </c>
      <c r="T1346" s="5" t="str">
        <f t="shared" si="594"/>
        <v/>
      </c>
      <c r="U1346" s="152" t="str">
        <f t="shared" si="595"/>
        <v/>
      </c>
      <c r="V1346" s="152" t="str">
        <f t="shared" si="596"/>
        <v/>
      </c>
      <c r="W1346" s="153" t="str">
        <f t="shared" si="597"/>
        <v/>
      </c>
      <c r="X1346" s="153" t="str">
        <f t="shared" si="598"/>
        <v/>
      </c>
      <c r="Y1346" s="153" t="str">
        <f t="shared" si="599"/>
        <v/>
      </c>
      <c r="Z1346" s="153" t="str">
        <f t="shared" si="600"/>
        <v/>
      </c>
      <c r="AA1346" s="152" t="str">
        <f t="shared" si="601"/>
        <v/>
      </c>
      <c r="AB1346" s="152" t="str">
        <f t="shared" si="602"/>
        <v/>
      </c>
      <c r="AC1346" s="154" t="str">
        <f t="shared" si="603"/>
        <v/>
      </c>
      <c r="AD1346" s="154" t="str">
        <f t="shared" si="604"/>
        <v/>
      </c>
      <c r="AE1346" s="3" t="str">
        <f t="shared" si="605"/>
        <v/>
      </c>
      <c r="AF1346" s="3" t="str">
        <f t="shared" si="606"/>
        <v/>
      </c>
      <c r="AG1346" s="3" t="str">
        <f t="shared" si="613"/>
        <v/>
      </c>
      <c r="AH1346" s="4" t="str">
        <f t="shared" si="607"/>
        <v/>
      </c>
      <c r="AI1346" s="75" t="str">
        <f t="shared" si="608"/>
        <v/>
      </c>
      <c r="AJ1346" s="75" t="str">
        <f t="shared" si="609"/>
        <v/>
      </c>
    </row>
    <row r="1347" spans="1:36">
      <c r="A1347" s="41" t="str">
        <f t="shared" si="610"/>
        <v/>
      </c>
      <c r="B1347" s="150" t="str">
        <f>IF(ISNUMBER(A1347),INDEX('MetaTrader Import'!$H$13:$J$5893,TRUNC(((A1347-$A$39+1)-1)/3)+1,MOD((A1347-$A$39+1)-1,3)+1),"")</f>
        <v/>
      </c>
      <c r="C1347" s="43" t="str">
        <f t="shared" ref="C1347:C1410" si="617">IF(A1347&lt;&gt;"",E1346,"")</f>
        <v/>
      </c>
      <c r="D1347" s="43" t="str">
        <f t="shared" ref="D1347:D1410" ca="1" si="618">IF(A1347&lt;&gt;"",NORMINV(RAND(),($C$23-C1347)*$C$28,$C$27)+NORMINV(RAND(),IF(RAND()&gt;$C$26,$C$25,0),$C$27),"")</f>
        <v/>
      </c>
      <c r="E1347" s="43" t="str">
        <f t="shared" ref="E1347:E1410" si="619">IF(A1347&lt;&gt;"",C1347+D1347,"")</f>
        <v/>
      </c>
      <c r="F1347" s="43" t="str">
        <f t="shared" ref="F1347:F1410" si="620">IF(A1347&lt;&gt;"",$C$13*ABS(E1347)/$C$23,"")</f>
        <v/>
      </c>
      <c r="G1347" s="43" t="str">
        <f>IF(A1347&lt;&gt;"",IF(A1347&lt;Data!$G$11*0.25,$C$13/$G$32,IF(A1347&gt;Data!$G$11*0.25,$C$13,$C$13*10)),"")</f>
        <v/>
      </c>
      <c r="H1347" s="43" t="str">
        <f>IF(A1347&lt;&gt;"",IF(Data!$G$9="constant",$C$13,IF(Data!$G$9="squeeze",G1347,F1347)),"")</f>
        <v/>
      </c>
      <c r="I1347" s="38" t="str">
        <f ca="1">IF(ISNUMBER(A1347),NORMINV(RAND(),0,IF(AND(Data!$G$9="squeeze",A1347&lt;Data!$G$11*0.25),$H$32,1)*$C$30*$C$13)*($C$14*$C$12),"")</f>
        <v/>
      </c>
      <c r="J1347" s="42" t="str">
        <f ca="1">IFERROR(IF(Data!$C$6="Real",B1347,I1347+J1346+($C$14*$C$12)*(NORMINV(RAND(),$C$15,CHOOSE($G$13,$C$13,F1347,G1347)))),"")</f>
        <v/>
      </c>
      <c r="K1347" s="88" t="str">
        <f>IF(ISNUMBER(A1347), IF($G$16="fixed",$G$17,MIN(H1347*Data!$C$7*$C$16*0.5,$C$17*Data!$C$7))*$C$12,"")</f>
        <v/>
      </c>
      <c r="L1347" s="42" t="str">
        <f t="shared" ca="1" si="614"/>
        <v/>
      </c>
      <c r="M1347" s="44" t="str">
        <f t="shared" ca="1" si="615"/>
        <v/>
      </c>
      <c r="N1347" s="44" t="str">
        <f t="shared" ca="1" si="616"/>
        <v/>
      </c>
      <c r="O1347" s="108" t="str">
        <f t="shared" ref="O1347:O1410" si="621">IF(ISNUMBER(A1347),$G$12*SLOPE(L1333:L1347,A1333:A1347),"")</f>
        <v/>
      </c>
      <c r="P1347" s="102" t="str">
        <f t="shared" ref="P1347:P1410" si="622">IF(ISNUMBER(A1347),STDEV(L1333:L1347)*$G$12,"")</f>
        <v/>
      </c>
      <c r="Q1347" s="102" t="str">
        <f t="shared" ref="Q1347:Q1410" si="623">IF(ISNUMBER(A1347),SLOPE(P1333:P1347,A1333:A1347),"")</f>
        <v/>
      </c>
      <c r="R1347" s="120" t="str">
        <f t="shared" si="611"/>
        <v/>
      </c>
      <c r="S1347" s="54" t="str">
        <f t="shared" si="612"/>
        <v/>
      </c>
      <c r="T1347" s="5" t="str">
        <f t="shared" ref="T1347:T1410" si="624">IF(ISNUMBER(A1347),IF(S1347=1,L1347,IF(AG1346="Y","",IF(ISNUMBER(T1346),T1346,""))),"")</f>
        <v/>
      </c>
      <c r="U1347" s="152" t="str">
        <f t="shared" ref="U1347:U1410" si="625">IF(NOT(ISNUMBER(T1347)),"",IF(S1347=1,T1347,IF(M1347&gt;U1346,M1347,IF(ISNUMBER(U1346),U1346,""))))</f>
        <v/>
      </c>
      <c r="V1347" s="152" t="str">
        <f t="shared" ref="V1347:V1410" si="626">IF(NOT(ISNUMBER(T1347)),"",IF(S1347=1,T1347,IF(N1347&lt;V1346,N1347,IF(ISNUMBER(V1346),V1346,""))))</f>
        <v/>
      </c>
      <c r="W1347" s="153" t="str">
        <f t="shared" ref="W1347:W1410" si="627">IF(NOT(ISNUMBER(T1347)),"",MIN($F$24,IF(TRUNC((U1347-T1347)/$E$24*$G$12)+0&gt;IF(ISNUMBER(W1346),W1346,0),TRUNC((U1347-T1347)/$E$24*$G$12)+0,IF(ISNUMBER(W1346),W1346,0))))</f>
        <v/>
      </c>
      <c r="X1347" s="153" t="str">
        <f t="shared" ref="X1347:X1410" si="628">IF(NOT(ISNUMBER(T1347)),"",MIN($F$24,IF(-TRUNC((V1347-T1347)/$E$24*$G$12)+0&gt;IF(ISNUMBER(X1346),X1346,0),-TRUNC((V1347-T1347)/$E$24*$G$12)+0,IF(ISNUMBER(X1346),X1346,0))))</f>
        <v/>
      </c>
      <c r="Y1347" s="153" t="str">
        <f t="shared" ref="Y1347:Y1410" si="629">IF(ISNUMBER(W1347),(IF(W1347=0,0,1))*IF(ABS($I$24)=2,POWER(2,W1347-1),W1347)*SIGN($I$24)*$K$24,"")</f>
        <v/>
      </c>
      <c r="Z1347" s="153" t="str">
        <f t="shared" ref="Z1347:Z1410" si="630">IF(ISNUMBER(X1347),(IF(X1347=0,0,1))*IF(ABS($I$24)=2,POWER(2,X1347-1),X1347)*SIGN($I$24)*$K$24,"")</f>
        <v/>
      </c>
      <c r="AA1347" s="152" t="str">
        <f t="shared" ref="AA1347:AA1410" si="631">IF(OR(NOT(ISNUMBER(T1347)),W1347&lt;1),"",IF(OR(NOT(ISNUMBER(W1346)),W1346=0),IF(SIGN(Y1347)=1,M1347,N1347),(Y1346*AA1346+(Y1347-Y1346)*IF(SIGN(Y1347)=1,M1347,N1347))/Y1347))</f>
        <v/>
      </c>
      <c r="AB1347" s="152" t="str">
        <f t="shared" ref="AB1347:AB1410" si="632">IF(OR(NOT(ISNUMBER(T1347)),X1347&lt;1),"",IF(OR(NOT(ISNUMBER(X1346)),X1346=0),IF(SIGN(Z1347)=1,N1347,M1347),(Z1346*AB1346+(Z1347-Z1346)*IF(SIGN(Z1347)=1,N1347,M1347))/Z1347))</f>
        <v/>
      </c>
      <c r="AC1347" s="154" t="str">
        <f t="shared" ref="AC1347:AC1410" si="633">IFERROR(-SIGN(Y1347)*(AA1347-IF(SIGN(Y1347)=1,N1347,M1347))*$G$12*ABS(Y1347),"")</f>
        <v/>
      </c>
      <c r="AD1347" s="154" t="str">
        <f t="shared" ref="AD1347:AD1410" si="634">IFERROR(SIGN(Z1347)*(AB1347-IF(SIGN(Z1347)=1,M1347,N1347))*$G$12*ABS(Z1347),"")</f>
        <v/>
      </c>
      <c r="AE1347" s="3" t="str">
        <f t="shared" ref="AE1347:AE1410" si="635">IF(ISNUMBER(A1347),IFERROR((IF(ISNUMBER(AC1347),AC1347,0)+IF(ISNUMBER(AD1347),AD1347,0))/(ABS(Y1347)+ABS(Z1347)),0),"")</f>
        <v/>
      </c>
      <c r="AF1347" s="3" t="str">
        <f t="shared" ref="AF1347:AF1410" si="636">IF(ISNUMBER(A1347),IF(ISNUMBER(AC1347),AC1347,0)+IF(ISNUMBER(AD1347),AD1347,0),"")</f>
        <v/>
      </c>
      <c r="AG1347" s="3" t="str">
        <f t="shared" si="613"/>
        <v/>
      </c>
      <c r="AH1347" s="4" t="str">
        <f t="shared" ref="AH1347:AH1410" si="637">IF(AG1347="y",AF1347*10*$C$11,"")</f>
        <v/>
      </c>
      <c r="AI1347" s="75" t="str">
        <f t="shared" ref="AI1347:AI1410" si="638">IF(ISNUMBER(A1347),IF(ISNUMBER(AH1347),AJ1347,AF1347*10*$C$11+AJ1347),"")</f>
        <v/>
      </c>
      <c r="AJ1347" s="75" t="str">
        <f t="shared" ref="AJ1347:AJ1410" si="639">IF(ISNUMBER(A1347),AJ1346+IF(ISNUMBER(AH1347),AH1347,0),"")</f>
        <v/>
      </c>
    </row>
    <row r="1348" spans="1:36">
      <c r="A1348" s="41" t="str">
        <f t="shared" ref="A1348:A1411" si="640">IFERROR(IF(A1347+1&gt;$C$19,"",A1347+1),"")</f>
        <v/>
      </c>
      <c r="B1348" s="150" t="str">
        <f>IF(ISNUMBER(A1348),INDEX('MetaTrader Import'!$H$13:$J$5893,TRUNC(((A1348-$A$39+1)-1)/3)+1,MOD((A1348-$A$39+1)-1,3)+1),"")</f>
        <v/>
      </c>
      <c r="C1348" s="43" t="str">
        <f t="shared" si="617"/>
        <v/>
      </c>
      <c r="D1348" s="43" t="str">
        <f t="shared" ca="1" si="618"/>
        <v/>
      </c>
      <c r="E1348" s="43" t="str">
        <f t="shared" si="619"/>
        <v/>
      </c>
      <c r="F1348" s="43" t="str">
        <f t="shared" si="620"/>
        <v/>
      </c>
      <c r="G1348" s="43" t="str">
        <f>IF(A1348&lt;&gt;"",IF(A1348&lt;Data!$G$11*0.25,$C$13/$G$32,IF(A1348&gt;Data!$G$11*0.25,$C$13,$C$13*10)),"")</f>
        <v/>
      </c>
      <c r="H1348" s="43" t="str">
        <f>IF(A1348&lt;&gt;"",IF(Data!$G$9="constant",$C$13,IF(Data!$G$9="squeeze",G1348,F1348)),"")</f>
        <v/>
      </c>
      <c r="I1348" s="38" t="str">
        <f ca="1">IF(ISNUMBER(A1348),NORMINV(RAND(),0,IF(AND(Data!$G$9="squeeze",A1348&lt;Data!$G$11*0.25),$H$32,1)*$C$30*$C$13)*($C$14*$C$12),"")</f>
        <v/>
      </c>
      <c r="J1348" s="42" t="str">
        <f ca="1">IFERROR(IF(Data!$C$6="Real",B1348,I1348+J1347+($C$14*$C$12)*(NORMINV(RAND(),$C$15,CHOOSE($G$13,$C$13,F1348,G1348)))),"")</f>
        <v/>
      </c>
      <c r="K1348" s="88" t="str">
        <f>IF(ISNUMBER(A1348), IF($G$16="fixed",$G$17,MIN(H1348*Data!$C$7*$C$16*0.5,$C$17*Data!$C$7))*$C$12,"")</f>
        <v/>
      </c>
      <c r="L1348" s="42" t="str">
        <f t="shared" ca="1" si="614"/>
        <v/>
      </c>
      <c r="M1348" s="44" t="str">
        <f t="shared" ca="1" si="615"/>
        <v/>
      </c>
      <c r="N1348" s="44" t="str">
        <f t="shared" ca="1" si="616"/>
        <v/>
      </c>
      <c r="O1348" s="108" t="str">
        <f t="shared" si="621"/>
        <v/>
      </c>
      <c r="P1348" s="102" t="str">
        <f t="shared" si="622"/>
        <v/>
      </c>
      <c r="Q1348" s="102" t="str">
        <f t="shared" si="623"/>
        <v/>
      </c>
      <c r="R1348" s="120" t="str">
        <f t="shared" ref="R1348:R1411" si="641">IF(ISNUMBER(A1348),R1347+S1347,"")</f>
        <v/>
      </c>
      <c r="S1348" s="54" t="str">
        <f t="shared" ref="S1348:S1411" si="642">IF(ISNUMBER(A1348),IF(AND(R1348&lt;$M$24,Q1348&lt;$F$28,ABS(O1348)&lt;$F$27,P1348&lt;$F$26,NOT(ISNUMBER(T1347))),1,0),"")</f>
        <v/>
      </c>
      <c r="T1348" s="5" t="str">
        <f t="shared" si="624"/>
        <v/>
      </c>
      <c r="U1348" s="152" t="str">
        <f t="shared" si="625"/>
        <v/>
      </c>
      <c r="V1348" s="152" t="str">
        <f t="shared" si="626"/>
        <v/>
      </c>
      <c r="W1348" s="153" t="str">
        <f t="shared" si="627"/>
        <v/>
      </c>
      <c r="X1348" s="153" t="str">
        <f t="shared" si="628"/>
        <v/>
      </c>
      <c r="Y1348" s="153" t="str">
        <f t="shared" si="629"/>
        <v/>
      </c>
      <c r="Z1348" s="153" t="str">
        <f t="shared" si="630"/>
        <v/>
      </c>
      <c r="AA1348" s="152" t="str">
        <f t="shared" si="631"/>
        <v/>
      </c>
      <c r="AB1348" s="152" t="str">
        <f t="shared" si="632"/>
        <v/>
      </c>
      <c r="AC1348" s="154" t="str">
        <f t="shared" si="633"/>
        <v/>
      </c>
      <c r="AD1348" s="154" t="str">
        <f t="shared" si="634"/>
        <v/>
      </c>
      <c r="AE1348" s="3" t="str">
        <f t="shared" si="635"/>
        <v/>
      </c>
      <c r="AF1348" s="3" t="str">
        <f t="shared" si="636"/>
        <v/>
      </c>
      <c r="AG1348" s="3" t="str">
        <f t="shared" ref="AG1348:AG1411" si="643">IF(NOT(ISNUMBER(T1348)),"",IF(OR(AF1348&gt;$G$24,AF1348&lt;-$H$24,A1348+1&gt;$C$19),"Y","N"))</f>
        <v/>
      </c>
      <c r="AH1348" s="4" t="str">
        <f t="shared" si="637"/>
        <v/>
      </c>
      <c r="AI1348" s="75" t="str">
        <f t="shared" si="638"/>
        <v/>
      </c>
      <c r="AJ1348" s="75" t="str">
        <f t="shared" si="639"/>
        <v/>
      </c>
    </row>
    <row r="1349" spans="1:36">
      <c r="A1349" s="41" t="str">
        <f t="shared" si="640"/>
        <v/>
      </c>
      <c r="B1349" s="150" t="str">
        <f>IF(ISNUMBER(A1349),INDEX('MetaTrader Import'!$H$13:$J$5893,TRUNC(((A1349-$A$39+1)-1)/3)+1,MOD((A1349-$A$39+1)-1,3)+1),"")</f>
        <v/>
      </c>
      <c r="C1349" s="43" t="str">
        <f t="shared" si="617"/>
        <v/>
      </c>
      <c r="D1349" s="43" t="str">
        <f t="shared" ca="1" si="618"/>
        <v/>
      </c>
      <c r="E1349" s="43" t="str">
        <f t="shared" si="619"/>
        <v/>
      </c>
      <c r="F1349" s="43" t="str">
        <f t="shared" si="620"/>
        <v/>
      </c>
      <c r="G1349" s="43" t="str">
        <f>IF(A1349&lt;&gt;"",IF(A1349&lt;Data!$G$11*0.25,$C$13/$G$32,IF(A1349&gt;Data!$G$11*0.25,$C$13,$C$13*10)),"")</f>
        <v/>
      </c>
      <c r="H1349" s="43" t="str">
        <f>IF(A1349&lt;&gt;"",IF(Data!$G$9="constant",$C$13,IF(Data!$G$9="squeeze",G1349,F1349)),"")</f>
        <v/>
      </c>
      <c r="I1349" s="38" t="str">
        <f ca="1">IF(ISNUMBER(A1349),NORMINV(RAND(),0,IF(AND(Data!$G$9="squeeze",A1349&lt;Data!$G$11*0.25),$H$32,1)*$C$30*$C$13)*($C$14*$C$12),"")</f>
        <v/>
      </c>
      <c r="J1349" s="42" t="str">
        <f ca="1">IFERROR(IF(Data!$C$6="Real",B1349,I1349+J1348+($C$14*$C$12)*(NORMINV(RAND(),$C$15,CHOOSE($G$13,$C$13,F1349,G1349)))),"")</f>
        <v/>
      </c>
      <c r="K1349" s="88" t="str">
        <f>IF(ISNUMBER(A1349), IF($G$16="fixed",$G$17,MIN(H1349*Data!$C$7*$C$16*0.5,$C$17*Data!$C$7))*$C$12,"")</f>
        <v/>
      </c>
      <c r="L1349" s="42" t="str">
        <f t="shared" ca="1" si="614"/>
        <v/>
      </c>
      <c r="M1349" s="44" t="str">
        <f t="shared" ca="1" si="615"/>
        <v/>
      </c>
      <c r="N1349" s="44" t="str">
        <f t="shared" ca="1" si="616"/>
        <v/>
      </c>
      <c r="O1349" s="108" t="str">
        <f t="shared" si="621"/>
        <v/>
      </c>
      <c r="P1349" s="102" t="str">
        <f t="shared" si="622"/>
        <v/>
      </c>
      <c r="Q1349" s="102" t="str">
        <f t="shared" si="623"/>
        <v/>
      </c>
      <c r="R1349" s="120" t="str">
        <f t="shared" si="641"/>
        <v/>
      </c>
      <c r="S1349" s="54" t="str">
        <f t="shared" si="642"/>
        <v/>
      </c>
      <c r="T1349" s="5" t="str">
        <f t="shared" si="624"/>
        <v/>
      </c>
      <c r="U1349" s="152" t="str">
        <f t="shared" si="625"/>
        <v/>
      </c>
      <c r="V1349" s="152" t="str">
        <f t="shared" si="626"/>
        <v/>
      </c>
      <c r="W1349" s="153" t="str">
        <f t="shared" si="627"/>
        <v/>
      </c>
      <c r="X1349" s="153" t="str">
        <f t="shared" si="628"/>
        <v/>
      </c>
      <c r="Y1349" s="153" t="str">
        <f t="shared" si="629"/>
        <v/>
      </c>
      <c r="Z1349" s="153" t="str">
        <f t="shared" si="630"/>
        <v/>
      </c>
      <c r="AA1349" s="152" t="str">
        <f t="shared" si="631"/>
        <v/>
      </c>
      <c r="AB1349" s="152" t="str">
        <f t="shared" si="632"/>
        <v/>
      </c>
      <c r="AC1349" s="154" t="str">
        <f t="shared" si="633"/>
        <v/>
      </c>
      <c r="AD1349" s="154" t="str">
        <f t="shared" si="634"/>
        <v/>
      </c>
      <c r="AE1349" s="3" t="str">
        <f t="shared" si="635"/>
        <v/>
      </c>
      <c r="AF1349" s="3" t="str">
        <f t="shared" si="636"/>
        <v/>
      </c>
      <c r="AG1349" s="3" t="str">
        <f t="shared" si="643"/>
        <v/>
      </c>
      <c r="AH1349" s="4" t="str">
        <f t="shared" si="637"/>
        <v/>
      </c>
      <c r="AI1349" s="75" t="str">
        <f t="shared" si="638"/>
        <v/>
      </c>
      <c r="AJ1349" s="75" t="str">
        <f t="shared" si="639"/>
        <v/>
      </c>
    </row>
    <row r="1350" spans="1:36">
      <c r="A1350" s="41" t="str">
        <f t="shared" si="640"/>
        <v/>
      </c>
      <c r="B1350" s="150" t="str">
        <f>IF(ISNUMBER(A1350),INDEX('MetaTrader Import'!$H$13:$J$5893,TRUNC(((A1350-$A$39+1)-1)/3)+1,MOD((A1350-$A$39+1)-1,3)+1),"")</f>
        <v/>
      </c>
      <c r="C1350" s="43" t="str">
        <f t="shared" si="617"/>
        <v/>
      </c>
      <c r="D1350" s="43" t="str">
        <f t="shared" ca="1" si="618"/>
        <v/>
      </c>
      <c r="E1350" s="43" t="str">
        <f t="shared" si="619"/>
        <v/>
      </c>
      <c r="F1350" s="43" t="str">
        <f t="shared" si="620"/>
        <v/>
      </c>
      <c r="G1350" s="43" t="str">
        <f>IF(A1350&lt;&gt;"",IF(A1350&lt;Data!$G$11*0.25,$C$13/$G$32,IF(A1350&gt;Data!$G$11*0.25,$C$13,$C$13*10)),"")</f>
        <v/>
      </c>
      <c r="H1350" s="43" t="str">
        <f>IF(A1350&lt;&gt;"",IF(Data!$G$9="constant",$C$13,IF(Data!$G$9="squeeze",G1350,F1350)),"")</f>
        <v/>
      </c>
      <c r="I1350" s="38" t="str">
        <f ca="1">IF(ISNUMBER(A1350),NORMINV(RAND(),0,IF(AND(Data!$G$9="squeeze",A1350&lt;Data!$G$11*0.25),$H$32,1)*$C$30*$C$13)*($C$14*$C$12),"")</f>
        <v/>
      </c>
      <c r="J1350" s="42" t="str">
        <f ca="1">IFERROR(IF(Data!$C$6="Real",B1350,I1350+J1349+($C$14*$C$12)*(NORMINV(RAND(),$C$15,CHOOSE($G$13,$C$13,F1350,G1350)))),"")</f>
        <v/>
      </c>
      <c r="K1350" s="88" t="str">
        <f>IF(ISNUMBER(A1350), IF($G$16="fixed",$G$17,MIN(H1350*Data!$C$7*$C$16*0.5,$C$17*Data!$C$7))*$C$12,"")</f>
        <v/>
      </c>
      <c r="L1350" s="42" t="str">
        <f t="shared" ref="L1350:L1413" ca="1" si="644">IFERROR(J1350,"")</f>
        <v/>
      </c>
      <c r="M1350" s="44" t="str">
        <f t="shared" ref="M1350:M1413" ca="1" si="645">IFERROR(L1350+K1350*0.5,"")</f>
        <v/>
      </c>
      <c r="N1350" s="44" t="str">
        <f t="shared" ref="N1350:N1413" ca="1" si="646">IFERROR(L1350-K1350*0.5,"")</f>
        <v/>
      </c>
      <c r="O1350" s="108" t="str">
        <f t="shared" si="621"/>
        <v/>
      </c>
      <c r="P1350" s="102" t="str">
        <f t="shared" si="622"/>
        <v/>
      </c>
      <c r="Q1350" s="102" t="str">
        <f t="shared" si="623"/>
        <v/>
      </c>
      <c r="R1350" s="120" t="str">
        <f t="shared" si="641"/>
        <v/>
      </c>
      <c r="S1350" s="54" t="str">
        <f t="shared" si="642"/>
        <v/>
      </c>
      <c r="T1350" s="5" t="str">
        <f t="shared" si="624"/>
        <v/>
      </c>
      <c r="U1350" s="152" t="str">
        <f t="shared" si="625"/>
        <v/>
      </c>
      <c r="V1350" s="152" t="str">
        <f t="shared" si="626"/>
        <v/>
      </c>
      <c r="W1350" s="153" t="str">
        <f t="shared" si="627"/>
        <v/>
      </c>
      <c r="X1350" s="153" t="str">
        <f t="shared" si="628"/>
        <v/>
      </c>
      <c r="Y1350" s="153" t="str">
        <f t="shared" si="629"/>
        <v/>
      </c>
      <c r="Z1350" s="153" t="str">
        <f t="shared" si="630"/>
        <v/>
      </c>
      <c r="AA1350" s="152" t="str">
        <f t="shared" si="631"/>
        <v/>
      </c>
      <c r="AB1350" s="152" t="str">
        <f t="shared" si="632"/>
        <v/>
      </c>
      <c r="AC1350" s="154" t="str">
        <f t="shared" si="633"/>
        <v/>
      </c>
      <c r="AD1350" s="154" t="str">
        <f t="shared" si="634"/>
        <v/>
      </c>
      <c r="AE1350" s="3" t="str">
        <f t="shared" si="635"/>
        <v/>
      </c>
      <c r="AF1350" s="3" t="str">
        <f t="shared" si="636"/>
        <v/>
      </c>
      <c r="AG1350" s="3" t="str">
        <f t="shared" si="643"/>
        <v/>
      </c>
      <c r="AH1350" s="4" t="str">
        <f t="shared" si="637"/>
        <v/>
      </c>
      <c r="AI1350" s="75" t="str">
        <f t="shared" si="638"/>
        <v/>
      </c>
      <c r="AJ1350" s="75" t="str">
        <f t="shared" si="639"/>
        <v/>
      </c>
    </row>
    <row r="1351" spans="1:36">
      <c r="A1351" s="41" t="str">
        <f t="shared" si="640"/>
        <v/>
      </c>
      <c r="B1351" s="150" t="str">
        <f>IF(ISNUMBER(A1351),INDEX('MetaTrader Import'!$H$13:$J$5893,TRUNC(((A1351-$A$39+1)-1)/3)+1,MOD((A1351-$A$39+1)-1,3)+1),"")</f>
        <v/>
      </c>
      <c r="C1351" s="43" t="str">
        <f t="shared" si="617"/>
        <v/>
      </c>
      <c r="D1351" s="43" t="str">
        <f t="shared" ca="1" si="618"/>
        <v/>
      </c>
      <c r="E1351" s="43" t="str">
        <f t="shared" si="619"/>
        <v/>
      </c>
      <c r="F1351" s="43" t="str">
        <f t="shared" si="620"/>
        <v/>
      </c>
      <c r="G1351" s="43" t="str">
        <f>IF(A1351&lt;&gt;"",IF(A1351&lt;Data!$G$11*0.25,$C$13/$G$32,IF(A1351&gt;Data!$G$11*0.25,$C$13,$C$13*10)),"")</f>
        <v/>
      </c>
      <c r="H1351" s="43" t="str">
        <f>IF(A1351&lt;&gt;"",IF(Data!$G$9="constant",$C$13,IF(Data!$G$9="squeeze",G1351,F1351)),"")</f>
        <v/>
      </c>
      <c r="I1351" s="38" t="str">
        <f ca="1">IF(ISNUMBER(A1351),NORMINV(RAND(),0,IF(AND(Data!$G$9="squeeze",A1351&lt;Data!$G$11*0.25),$H$32,1)*$C$30*$C$13)*($C$14*$C$12),"")</f>
        <v/>
      </c>
      <c r="J1351" s="42" t="str">
        <f ca="1">IFERROR(IF(Data!$C$6="Real",B1351,I1351+J1350+($C$14*$C$12)*(NORMINV(RAND(),$C$15,CHOOSE($G$13,$C$13,F1351,G1351)))),"")</f>
        <v/>
      </c>
      <c r="K1351" s="88" t="str">
        <f>IF(ISNUMBER(A1351), IF($G$16="fixed",$G$17,MIN(H1351*Data!$C$7*$C$16*0.5,$C$17*Data!$C$7))*$C$12,"")</f>
        <v/>
      </c>
      <c r="L1351" s="42" t="str">
        <f t="shared" ca="1" si="644"/>
        <v/>
      </c>
      <c r="M1351" s="44" t="str">
        <f t="shared" ca="1" si="645"/>
        <v/>
      </c>
      <c r="N1351" s="44" t="str">
        <f t="shared" ca="1" si="646"/>
        <v/>
      </c>
      <c r="O1351" s="108" t="str">
        <f t="shared" si="621"/>
        <v/>
      </c>
      <c r="P1351" s="102" t="str">
        <f t="shared" si="622"/>
        <v/>
      </c>
      <c r="Q1351" s="102" t="str">
        <f t="shared" si="623"/>
        <v/>
      </c>
      <c r="R1351" s="120" t="str">
        <f t="shared" si="641"/>
        <v/>
      </c>
      <c r="S1351" s="54" t="str">
        <f t="shared" si="642"/>
        <v/>
      </c>
      <c r="T1351" s="5" t="str">
        <f t="shared" si="624"/>
        <v/>
      </c>
      <c r="U1351" s="152" t="str">
        <f t="shared" si="625"/>
        <v/>
      </c>
      <c r="V1351" s="152" t="str">
        <f t="shared" si="626"/>
        <v/>
      </c>
      <c r="W1351" s="153" t="str">
        <f t="shared" si="627"/>
        <v/>
      </c>
      <c r="X1351" s="153" t="str">
        <f t="shared" si="628"/>
        <v/>
      </c>
      <c r="Y1351" s="153" t="str">
        <f t="shared" si="629"/>
        <v/>
      </c>
      <c r="Z1351" s="153" t="str">
        <f t="shared" si="630"/>
        <v/>
      </c>
      <c r="AA1351" s="152" t="str">
        <f t="shared" si="631"/>
        <v/>
      </c>
      <c r="AB1351" s="152" t="str">
        <f t="shared" si="632"/>
        <v/>
      </c>
      <c r="AC1351" s="154" t="str">
        <f t="shared" si="633"/>
        <v/>
      </c>
      <c r="AD1351" s="154" t="str">
        <f t="shared" si="634"/>
        <v/>
      </c>
      <c r="AE1351" s="3" t="str">
        <f t="shared" si="635"/>
        <v/>
      </c>
      <c r="AF1351" s="3" t="str">
        <f t="shared" si="636"/>
        <v/>
      </c>
      <c r="AG1351" s="3" t="str">
        <f t="shared" si="643"/>
        <v/>
      </c>
      <c r="AH1351" s="4" t="str">
        <f t="shared" si="637"/>
        <v/>
      </c>
      <c r="AI1351" s="75" t="str">
        <f t="shared" si="638"/>
        <v/>
      </c>
      <c r="AJ1351" s="75" t="str">
        <f t="shared" si="639"/>
        <v/>
      </c>
    </row>
    <row r="1352" spans="1:36">
      <c r="A1352" s="41" t="str">
        <f t="shared" si="640"/>
        <v/>
      </c>
      <c r="B1352" s="150" t="str">
        <f>IF(ISNUMBER(A1352),INDEX('MetaTrader Import'!$H$13:$J$5893,TRUNC(((A1352-$A$39+1)-1)/3)+1,MOD((A1352-$A$39+1)-1,3)+1),"")</f>
        <v/>
      </c>
      <c r="C1352" s="43" t="str">
        <f t="shared" si="617"/>
        <v/>
      </c>
      <c r="D1352" s="43" t="str">
        <f t="shared" ca="1" si="618"/>
        <v/>
      </c>
      <c r="E1352" s="43" t="str">
        <f t="shared" si="619"/>
        <v/>
      </c>
      <c r="F1352" s="43" t="str">
        <f t="shared" si="620"/>
        <v/>
      </c>
      <c r="G1352" s="43" t="str">
        <f>IF(A1352&lt;&gt;"",IF(A1352&lt;Data!$G$11*0.25,$C$13/$G$32,IF(A1352&gt;Data!$G$11*0.25,$C$13,$C$13*10)),"")</f>
        <v/>
      </c>
      <c r="H1352" s="43" t="str">
        <f>IF(A1352&lt;&gt;"",IF(Data!$G$9="constant",$C$13,IF(Data!$G$9="squeeze",G1352,F1352)),"")</f>
        <v/>
      </c>
      <c r="I1352" s="38" t="str">
        <f ca="1">IF(ISNUMBER(A1352),NORMINV(RAND(),0,IF(AND(Data!$G$9="squeeze",A1352&lt;Data!$G$11*0.25),$H$32,1)*$C$30*$C$13)*($C$14*$C$12),"")</f>
        <v/>
      </c>
      <c r="J1352" s="42" t="str">
        <f ca="1">IFERROR(IF(Data!$C$6="Real",B1352,I1352+J1351+($C$14*$C$12)*(NORMINV(RAND(),$C$15,CHOOSE($G$13,$C$13,F1352,G1352)))),"")</f>
        <v/>
      </c>
      <c r="K1352" s="88" t="str">
        <f>IF(ISNUMBER(A1352), IF($G$16="fixed",$G$17,MIN(H1352*Data!$C$7*$C$16*0.5,$C$17*Data!$C$7))*$C$12,"")</f>
        <v/>
      </c>
      <c r="L1352" s="42" t="str">
        <f t="shared" ca="1" si="644"/>
        <v/>
      </c>
      <c r="M1352" s="44" t="str">
        <f t="shared" ca="1" si="645"/>
        <v/>
      </c>
      <c r="N1352" s="44" t="str">
        <f t="shared" ca="1" si="646"/>
        <v/>
      </c>
      <c r="O1352" s="108" t="str">
        <f t="shared" si="621"/>
        <v/>
      </c>
      <c r="P1352" s="102" t="str">
        <f t="shared" si="622"/>
        <v/>
      </c>
      <c r="Q1352" s="102" t="str">
        <f t="shared" si="623"/>
        <v/>
      </c>
      <c r="R1352" s="120" t="str">
        <f t="shared" si="641"/>
        <v/>
      </c>
      <c r="S1352" s="54" t="str">
        <f t="shared" si="642"/>
        <v/>
      </c>
      <c r="T1352" s="5" t="str">
        <f t="shared" si="624"/>
        <v/>
      </c>
      <c r="U1352" s="152" t="str">
        <f t="shared" si="625"/>
        <v/>
      </c>
      <c r="V1352" s="152" t="str">
        <f t="shared" si="626"/>
        <v/>
      </c>
      <c r="W1352" s="153" t="str">
        <f t="shared" si="627"/>
        <v/>
      </c>
      <c r="X1352" s="153" t="str">
        <f t="shared" si="628"/>
        <v/>
      </c>
      <c r="Y1352" s="153" t="str">
        <f t="shared" si="629"/>
        <v/>
      </c>
      <c r="Z1352" s="153" t="str">
        <f t="shared" si="630"/>
        <v/>
      </c>
      <c r="AA1352" s="152" t="str">
        <f t="shared" si="631"/>
        <v/>
      </c>
      <c r="AB1352" s="152" t="str">
        <f t="shared" si="632"/>
        <v/>
      </c>
      <c r="AC1352" s="154" t="str">
        <f t="shared" si="633"/>
        <v/>
      </c>
      <c r="AD1352" s="154" t="str">
        <f t="shared" si="634"/>
        <v/>
      </c>
      <c r="AE1352" s="3" t="str">
        <f t="shared" si="635"/>
        <v/>
      </c>
      <c r="AF1352" s="3" t="str">
        <f t="shared" si="636"/>
        <v/>
      </c>
      <c r="AG1352" s="3" t="str">
        <f t="shared" si="643"/>
        <v/>
      </c>
      <c r="AH1352" s="4" t="str">
        <f t="shared" si="637"/>
        <v/>
      </c>
      <c r="AI1352" s="75" t="str">
        <f t="shared" si="638"/>
        <v/>
      </c>
      <c r="AJ1352" s="75" t="str">
        <f t="shared" si="639"/>
        <v/>
      </c>
    </row>
    <row r="1353" spans="1:36">
      <c r="A1353" s="41" t="str">
        <f t="shared" si="640"/>
        <v/>
      </c>
      <c r="B1353" s="150" t="str">
        <f>IF(ISNUMBER(A1353),INDEX('MetaTrader Import'!$H$13:$J$5893,TRUNC(((A1353-$A$39+1)-1)/3)+1,MOD((A1353-$A$39+1)-1,3)+1),"")</f>
        <v/>
      </c>
      <c r="C1353" s="43" t="str">
        <f t="shared" si="617"/>
        <v/>
      </c>
      <c r="D1353" s="43" t="str">
        <f t="shared" ca="1" si="618"/>
        <v/>
      </c>
      <c r="E1353" s="43" t="str">
        <f t="shared" si="619"/>
        <v/>
      </c>
      <c r="F1353" s="43" t="str">
        <f t="shared" si="620"/>
        <v/>
      </c>
      <c r="G1353" s="43" t="str">
        <f>IF(A1353&lt;&gt;"",IF(A1353&lt;Data!$G$11*0.25,$C$13/$G$32,IF(A1353&gt;Data!$G$11*0.25,$C$13,$C$13*10)),"")</f>
        <v/>
      </c>
      <c r="H1353" s="43" t="str">
        <f>IF(A1353&lt;&gt;"",IF(Data!$G$9="constant",$C$13,IF(Data!$G$9="squeeze",G1353,F1353)),"")</f>
        <v/>
      </c>
      <c r="I1353" s="38" t="str">
        <f ca="1">IF(ISNUMBER(A1353),NORMINV(RAND(),0,IF(AND(Data!$G$9="squeeze",A1353&lt;Data!$G$11*0.25),$H$32,1)*$C$30*$C$13)*($C$14*$C$12),"")</f>
        <v/>
      </c>
      <c r="J1353" s="42" t="str">
        <f ca="1">IFERROR(IF(Data!$C$6="Real",B1353,I1353+J1352+($C$14*$C$12)*(NORMINV(RAND(),$C$15,CHOOSE($G$13,$C$13,F1353,G1353)))),"")</f>
        <v/>
      </c>
      <c r="K1353" s="88" t="str">
        <f>IF(ISNUMBER(A1353), IF($G$16="fixed",$G$17,MIN(H1353*Data!$C$7*$C$16*0.5,$C$17*Data!$C$7))*$C$12,"")</f>
        <v/>
      </c>
      <c r="L1353" s="42" t="str">
        <f t="shared" ca="1" si="644"/>
        <v/>
      </c>
      <c r="M1353" s="44" t="str">
        <f t="shared" ca="1" si="645"/>
        <v/>
      </c>
      <c r="N1353" s="44" t="str">
        <f t="shared" ca="1" si="646"/>
        <v/>
      </c>
      <c r="O1353" s="108" t="str">
        <f t="shared" si="621"/>
        <v/>
      </c>
      <c r="P1353" s="102" t="str">
        <f t="shared" si="622"/>
        <v/>
      </c>
      <c r="Q1353" s="102" t="str">
        <f t="shared" si="623"/>
        <v/>
      </c>
      <c r="R1353" s="120" t="str">
        <f t="shared" si="641"/>
        <v/>
      </c>
      <c r="S1353" s="54" t="str">
        <f t="shared" si="642"/>
        <v/>
      </c>
      <c r="T1353" s="5" t="str">
        <f t="shared" si="624"/>
        <v/>
      </c>
      <c r="U1353" s="152" t="str">
        <f t="shared" si="625"/>
        <v/>
      </c>
      <c r="V1353" s="152" t="str">
        <f t="shared" si="626"/>
        <v/>
      </c>
      <c r="W1353" s="153" t="str">
        <f t="shared" si="627"/>
        <v/>
      </c>
      <c r="X1353" s="153" t="str">
        <f t="shared" si="628"/>
        <v/>
      </c>
      <c r="Y1353" s="153" t="str">
        <f t="shared" si="629"/>
        <v/>
      </c>
      <c r="Z1353" s="153" t="str">
        <f t="shared" si="630"/>
        <v/>
      </c>
      <c r="AA1353" s="152" t="str">
        <f t="shared" si="631"/>
        <v/>
      </c>
      <c r="AB1353" s="152" t="str">
        <f t="shared" si="632"/>
        <v/>
      </c>
      <c r="AC1353" s="154" t="str">
        <f t="shared" si="633"/>
        <v/>
      </c>
      <c r="AD1353" s="154" t="str">
        <f t="shared" si="634"/>
        <v/>
      </c>
      <c r="AE1353" s="3" t="str">
        <f t="shared" si="635"/>
        <v/>
      </c>
      <c r="AF1353" s="3" t="str">
        <f t="shared" si="636"/>
        <v/>
      </c>
      <c r="AG1353" s="3" t="str">
        <f t="shared" si="643"/>
        <v/>
      </c>
      <c r="AH1353" s="4" t="str">
        <f t="shared" si="637"/>
        <v/>
      </c>
      <c r="AI1353" s="75" t="str">
        <f t="shared" si="638"/>
        <v/>
      </c>
      <c r="AJ1353" s="75" t="str">
        <f t="shared" si="639"/>
        <v/>
      </c>
    </row>
    <row r="1354" spans="1:36">
      <c r="A1354" s="41" t="str">
        <f t="shared" si="640"/>
        <v/>
      </c>
      <c r="B1354" s="150" t="str">
        <f>IF(ISNUMBER(A1354),INDEX('MetaTrader Import'!$H$13:$J$5893,TRUNC(((A1354-$A$39+1)-1)/3)+1,MOD((A1354-$A$39+1)-1,3)+1),"")</f>
        <v/>
      </c>
      <c r="C1354" s="43" t="str">
        <f t="shared" si="617"/>
        <v/>
      </c>
      <c r="D1354" s="43" t="str">
        <f t="shared" ca="1" si="618"/>
        <v/>
      </c>
      <c r="E1354" s="43" t="str">
        <f t="shared" si="619"/>
        <v/>
      </c>
      <c r="F1354" s="43" t="str">
        <f t="shared" si="620"/>
        <v/>
      </c>
      <c r="G1354" s="43" t="str">
        <f>IF(A1354&lt;&gt;"",IF(A1354&lt;Data!$G$11*0.25,$C$13/$G$32,IF(A1354&gt;Data!$G$11*0.25,$C$13,$C$13*10)),"")</f>
        <v/>
      </c>
      <c r="H1354" s="43" t="str">
        <f>IF(A1354&lt;&gt;"",IF(Data!$G$9="constant",$C$13,IF(Data!$G$9="squeeze",G1354,F1354)),"")</f>
        <v/>
      </c>
      <c r="I1354" s="38" t="str">
        <f ca="1">IF(ISNUMBER(A1354),NORMINV(RAND(),0,IF(AND(Data!$G$9="squeeze",A1354&lt;Data!$G$11*0.25),$H$32,1)*$C$30*$C$13)*($C$14*$C$12),"")</f>
        <v/>
      </c>
      <c r="J1354" s="42" t="str">
        <f ca="1">IFERROR(IF(Data!$C$6="Real",B1354,I1354+J1353+($C$14*$C$12)*(NORMINV(RAND(),$C$15,CHOOSE($G$13,$C$13,F1354,G1354)))),"")</f>
        <v/>
      </c>
      <c r="K1354" s="88" t="str">
        <f>IF(ISNUMBER(A1354), IF($G$16="fixed",$G$17,MIN(H1354*Data!$C$7*$C$16*0.5,$C$17*Data!$C$7))*$C$12,"")</f>
        <v/>
      </c>
      <c r="L1354" s="42" t="str">
        <f t="shared" ca="1" si="644"/>
        <v/>
      </c>
      <c r="M1354" s="44" t="str">
        <f t="shared" ca="1" si="645"/>
        <v/>
      </c>
      <c r="N1354" s="44" t="str">
        <f t="shared" ca="1" si="646"/>
        <v/>
      </c>
      <c r="O1354" s="108" t="str">
        <f t="shared" si="621"/>
        <v/>
      </c>
      <c r="P1354" s="102" t="str">
        <f t="shared" si="622"/>
        <v/>
      </c>
      <c r="Q1354" s="102" t="str">
        <f t="shared" si="623"/>
        <v/>
      </c>
      <c r="R1354" s="120" t="str">
        <f t="shared" si="641"/>
        <v/>
      </c>
      <c r="S1354" s="54" t="str">
        <f t="shared" si="642"/>
        <v/>
      </c>
      <c r="T1354" s="5" t="str">
        <f t="shared" si="624"/>
        <v/>
      </c>
      <c r="U1354" s="152" t="str">
        <f t="shared" si="625"/>
        <v/>
      </c>
      <c r="V1354" s="152" t="str">
        <f t="shared" si="626"/>
        <v/>
      </c>
      <c r="W1354" s="153" t="str">
        <f t="shared" si="627"/>
        <v/>
      </c>
      <c r="X1354" s="153" t="str">
        <f t="shared" si="628"/>
        <v/>
      </c>
      <c r="Y1354" s="153" t="str">
        <f t="shared" si="629"/>
        <v/>
      </c>
      <c r="Z1354" s="153" t="str">
        <f t="shared" si="630"/>
        <v/>
      </c>
      <c r="AA1354" s="152" t="str">
        <f t="shared" si="631"/>
        <v/>
      </c>
      <c r="AB1354" s="152" t="str">
        <f t="shared" si="632"/>
        <v/>
      </c>
      <c r="AC1354" s="154" t="str">
        <f t="shared" si="633"/>
        <v/>
      </c>
      <c r="AD1354" s="154" t="str">
        <f t="shared" si="634"/>
        <v/>
      </c>
      <c r="AE1354" s="3" t="str">
        <f t="shared" si="635"/>
        <v/>
      </c>
      <c r="AF1354" s="3" t="str">
        <f t="shared" si="636"/>
        <v/>
      </c>
      <c r="AG1354" s="3" t="str">
        <f t="shared" si="643"/>
        <v/>
      </c>
      <c r="AH1354" s="4" t="str">
        <f t="shared" si="637"/>
        <v/>
      </c>
      <c r="AI1354" s="75" t="str">
        <f t="shared" si="638"/>
        <v/>
      </c>
      <c r="AJ1354" s="75" t="str">
        <f t="shared" si="639"/>
        <v/>
      </c>
    </row>
    <row r="1355" spans="1:36">
      <c r="A1355" s="41" t="str">
        <f t="shared" si="640"/>
        <v/>
      </c>
      <c r="B1355" s="150" t="str">
        <f>IF(ISNUMBER(A1355),INDEX('MetaTrader Import'!$H$13:$J$5893,TRUNC(((A1355-$A$39+1)-1)/3)+1,MOD((A1355-$A$39+1)-1,3)+1),"")</f>
        <v/>
      </c>
      <c r="C1355" s="43" t="str">
        <f t="shared" si="617"/>
        <v/>
      </c>
      <c r="D1355" s="43" t="str">
        <f t="shared" ca="1" si="618"/>
        <v/>
      </c>
      <c r="E1355" s="43" t="str">
        <f t="shared" si="619"/>
        <v/>
      </c>
      <c r="F1355" s="43" t="str">
        <f t="shared" si="620"/>
        <v/>
      </c>
      <c r="G1355" s="43" t="str">
        <f>IF(A1355&lt;&gt;"",IF(A1355&lt;Data!$G$11*0.25,$C$13/$G$32,IF(A1355&gt;Data!$G$11*0.25,$C$13,$C$13*10)),"")</f>
        <v/>
      </c>
      <c r="H1355" s="43" t="str">
        <f>IF(A1355&lt;&gt;"",IF(Data!$G$9="constant",$C$13,IF(Data!$G$9="squeeze",G1355,F1355)),"")</f>
        <v/>
      </c>
      <c r="I1355" s="38" t="str">
        <f ca="1">IF(ISNUMBER(A1355),NORMINV(RAND(),0,IF(AND(Data!$G$9="squeeze",A1355&lt;Data!$G$11*0.25),$H$32,1)*$C$30*$C$13)*($C$14*$C$12),"")</f>
        <v/>
      </c>
      <c r="J1355" s="42" t="str">
        <f ca="1">IFERROR(IF(Data!$C$6="Real",B1355,I1355+J1354+($C$14*$C$12)*(NORMINV(RAND(),$C$15,CHOOSE($G$13,$C$13,F1355,G1355)))),"")</f>
        <v/>
      </c>
      <c r="K1355" s="88" t="str">
        <f>IF(ISNUMBER(A1355), IF($G$16="fixed",$G$17,MIN(H1355*Data!$C$7*$C$16*0.5,$C$17*Data!$C$7))*$C$12,"")</f>
        <v/>
      </c>
      <c r="L1355" s="42" t="str">
        <f t="shared" ca="1" si="644"/>
        <v/>
      </c>
      <c r="M1355" s="44" t="str">
        <f t="shared" ca="1" si="645"/>
        <v/>
      </c>
      <c r="N1355" s="44" t="str">
        <f t="shared" ca="1" si="646"/>
        <v/>
      </c>
      <c r="O1355" s="108" t="str">
        <f t="shared" si="621"/>
        <v/>
      </c>
      <c r="P1355" s="102" t="str">
        <f t="shared" si="622"/>
        <v/>
      </c>
      <c r="Q1355" s="102" t="str">
        <f t="shared" si="623"/>
        <v/>
      </c>
      <c r="R1355" s="120" t="str">
        <f t="shared" si="641"/>
        <v/>
      </c>
      <c r="S1355" s="54" t="str">
        <f t="shared" si="642"/>
        <v/>
      </c>
      <c r="T1355" s="5" t="str">
        <f t="shared" si="624"/>
        <v/>
      </c>
      <c r="U1355" s="152" t="str">
        <f t="shared" si="625"/>
        <v/>
      </c>
      <c r="V1355" s="152" t="str">
        <f t="shared" si="626"/>
        <v/>
      </c>
      <c r="W1355" s="153" t="str">
        <f t="shared" si="627"/>
        <v/>
      </c>
      <c r="X1355" s="153" t="str">
        <f t="shared" si="628"/>
        <v/>
      </c>
      <c r="Y1355" s="153" t="str">
        <f t="shared" si="629"/>
        <v/>
      </c>
      <c r="Z1355" s="153" t="str">
        <f t="shared" si="630"/>
        <v/>
      </c>
      <c r="AA1355" s="152" t="str">
        <f t="shared" si="631"/>
        <v/>
      </c>
      <c r="AB1355" s="152" t="str">
        <f t="shared" si="632"/>
        <v/>
      </c>
      <c r="AC1355" s="154" t="str">
        <f t="shared" si="633"/>
        <v/>
      </c>
      <c r="AD1355" s="154" t="str">
        <f t="shared" si="634"/>
        <v/>
      </c>
      <c r="AE1355" s="3" t="str">
        <f t="shared" si="635"/>
        <v/>
      </c>
      <c r="AF1355" s="3" t="str">
        <f t="shared" si="636"/>
        <v/>
      </c>
      <c r="AG1355" s="3" t="str">
        <f t="shared" si="643"/>
        <v/>
      </c>
      <c r="AH1355" s="4" t="str">
        <f t="shared" si="637"/>
        <v/>
      </c>
      <c r="AI1355" s="75" t="str">
        <f t="shared" si="638"/>
        <v/>
      </c>
      <c r="AJ1355" s="75" t="str">
        <f t="shared" si="639"/>
        <v/>
      </c>
    </row>
    <row r="1356" spans="1:36">
      <c r="A1356" s="41" t="str">
        <f t="shared" si="640"/>
        <v/>
      </c>
      <c r="B1356" s="150" t="str">
        <f>IF(ISNUMBER(A1356),INDEX('MetaTrader Import'!$H$13:$J$5893,TRUNC(((A1356-$A$39+1)-1)/3)+1,MOD((A1356-$A$39+1)-1,3)+1),"")</f>
        <v/>
      </c>
      <c r="C1356" s="43" t="str">
        <f t="shared" si="617"/>
        <v/>
      </c>
      <c r="D1356" s="43" t="str">
        <f t="shared" ca="1" si="618"/>
        <v/>
      </c>
      <c r="E1356" s="43" t="str">
        <f t="shared" si="619"/>
        <v/>
      </c>
      <c r="F1356" s="43" t="str">
        <f t="shared" si="620"/>
        <v/>
      </c>
      <c r="G1356" s="43" t="str">
        <f>IF(A1356&lt;&gt;"",IF(A1356&lt;Data!$G$11*0.25,$C$13/$G$32,IF(A1356&gt;Data!$G$11*0.25,$C$13,$C$13*10)),"")</f>
        <v/>
      </c>
      <c r="H1356" s="43" t="str">
        <f>IF(A1356&lt;&gt;"",IF(Data!$G$9="constant",$C$13,IF(Data!$G$9="squeeze",G1356,F1356)),"")</f>
        <v/>
      </c>
      <c r="I1356" s="38" t="str">
        <f ca="1">IF(ISNUMBER(A1356),NORMINV(RAND(),0,IF(AND(Data!$G$9="squeeze",A1356&lt;Data!$G$11*0.25),$H$32,1)*$C$30*$C$13)*($C$14*$C$12),"")</f>
        <v/>
      </c>
      <c r="J1356" s="42" t="str">
        <f ca="1">IFERROR(IF(Data!$C$6="Real",B1356,I1356+J1355+($C$14*$C$12)*(NORMINV(RAND(),$C$15,CHOOSE($G$13,$C$13,F1356,G1356)))),"")</f>
        <v/>
      </c>
      <c r="K1356" s="88" t="str">
        <f>IF(ISNUMBER(A1356), IF($G$16="fixed",$G$17,MIN(H1356*Data!$C$7*$C$16*0.5,$C$17*Data!$C$7))*$C$12,"")</f>
        <v/>
      </c>
      <c r="L1356" s="42" t="str">
        <f t="shared" ca="1" si="644"/>
        <v/>
      </c>
      <c r="M1356" s="44" t="str">
        <f t="shared" ca="1" si="645"/>
        <v/>
      </c>
      <c r="N1356" s="44" t="str">
        <f t="shared" ca="1" si="646"/>
        <v/>
      </c>
      <c r="O1356" s="108" t="str">
        <f t="shared" si="621"/>
        <v/>
      </c>
      <c r="P1356" s="102" t="str">
        <f t="shared" si="622"/>
        <v/>
      </c>
      <c r="Q1356" s="102" t="str">
        <f t="shared" si="623"/>
        <v/>
      </c>
      <c r="R1356" s="120" t="str">
        <f t="shared" si="641"/>
        <v/>
      </c>
      <c r="S1356" s="54" t="str">
        <f t="shared" si="642"/>
        <v/>
      </c>
      <c r="T1356" s="5" t="str">
        <f t="shared" si="624"/>
        <v/>
      </c>
      <c r="U1356" s="152" t="str">
        <f t="shared" si="625"/>
        <v/>
      </c>
      <c r="V1356" s="152" t="str">
        <f t="shared" si="626"/>
        <v/>
      </c>
      <c r="W1356" s="153" t="str">
        <f t="shared" si="627"/>
        <v/>
      </c>
      <c r="X1356" s="153" t="str">
        <f t="shared" si="628"/>
        <v/>
      </c>
      <c r="Y1356" s="153" t="str">
        <f t="shared" si="629"/>
        <v/>
      </c>
      <c r="Z1356" s="153" t="str">
        <f t="shared" si="630"/>
        <v/>
      </c>
      <c r="AA1356" s="152" t="str">
        <f t="shared" si="631"/>
        <v/>
      </c>
      <c r="AB1356" s="152" t="str">
        <f t="shared" si="632"/>
        <v/>
      </c>
      <c r="AC1356" s="154" t="str">
        <f t="shared" si="633"/>
        <v/>
      </c>
      <c r="AD1356" s="154" t="str">
        <f t="shared" si="634"/>
        <v/>
      </c>
      <c r="AE1356" s="3" t="str">
        <f t="shared" si="635"/>
        <v/>
      </c>
      <c r="AF1356" s="3" t="str">
        <f t="shared" si="636"/>
        <v/>
      </c>
      <c r="AG1356" s="3" t="str">
        <f t="shared" si="643"/>
        <v/>
      </c>
      <c r="AH1356" s="4" t="str">
        <f t="shared" si="637"/>
        <v/>
      </c>
      <c r="AI1356" s="75" t="str">
        <f t="shared" si="638"/>
        <v/>
      </c>
      <c r="AJ1356" s="75" t="str">
        <f t="shared" si="639"/>
        <v/>
      </c>
    </row>
    <row r="1357" spans="1:36">
      <c r="A1357" s="41" t="str">
        <f t="shared" si="640"/>
        <v/>
      </c>
      <c r="B1357" s="150" t="str">
        <f>IF(ISNUMBER(A1357),INDEX('MetaTrader Import'!$H$13:$J$5893,TRUNC(((A1357-$A$39+1)-1)/3)+1,MOD((A1357-$A$39+1)-1,3)+1),"")</f>
        <v/>
      </c>
      <c r="C1357" s="43" t="str">
        <f t="shared" si="617"/>
        <v/>
      </c>
      <c r="D1357" s="43" t="str">
        <f t="shared" ca="1" si="618"/>
        <v/>
      </c>
      <c r="E1357" s="43" t="str">
        <f t="shared" si="619"/>
        <v/>
      </c>
      <c r="F1357" s="43" t="str">
        <f t="shared" si="620"/>
        <v/>
      </c>
      <c r="G1357" s="43" t="str">
        <f>IF(A1357&lt;&gt;"",IF(A1357&lt;Data!$G$11*0.25,$C$13/$G$32,IF(A1357&gt;Data!$G$11*0.25,$C$13,$C$13*10)),"")</f>
        <v/>
      </c>
      <c r="H1357" s="43" t="str">
        <f>IF(A1357&lt;&gt;"",IF(Data!$G$9="constant",$C$13,IF(Data!$G$9="squeeze",G1357,F1357)),"")</f>
        <v/>
      </c>
      <c r="I1357" s="38" t="str">
        <f ca="1">IF(ISNUMBER(A1357),NORMINV(RAND(),0,IF(AND(Data!$G$9="squeeze",A1357&lt;Data!$G$11*0.25),$H$32,1)*$C$30*$C$13)*($C$14*$C$12),"")</f>
        <v/>
      </c>
      <c r="J1357" s="42" t="str">
        <f ca="1">IFERROR(IF(Data!$C$6="Real",B1357,I1357+J1356+($C$14*$C$12)*(NORMINV(RAND(),$C$15,CHOOSE($G$13,$C$13,F1357,G1357)))),"")</f>
        <v/>
      </c>
      <c r="K1357" s="88" t="str">
        <f>IF(ISNUMBER(A1357), IF($G$16="fixed",$G$17,MIN(H1357*Data!$C$7*$C$16*0.5,$C$17*Data!$C$7))*$C$12,"")</f>
        <v/>
      </c>
      <c r="L1357" s="42" t="str">
        <f t="shared" ca="1" si="644"/>
        <v/>
      </c>
      <c r="M1357" s="44" t="str">
        <f t="shared" ca="1" si="645"/>
        <v/>
      </c>
      <c r="N1357" s="44" t="str">
        <f t="shared" ca="1" si="646"/>
        <v/>
      </c>
      <c r="O1357" s="108" t="str">
        <f t="shared" si="621"/>
        <v/>
      </c>
      <c r="P1357" s="102" t="str">
        <f t="shared" si="622"/>
        <v/>
      </c>
      <c r="Q1357" s="102" t="str">
        <f t="shared" si="623"/>
        <v/>
      </c>
      <c r="R1357" s="120" t="str">
        <f t="shared" si="641"/>
        <v/>
      </c>
      <c r="S1357" s="54" t="str">
        <f t="shared" si="642"/>
        <v/>
      </c>
      <c r="T1357" s="5" t="str">
        <f t="shared" si="624"/>
        <v/>
      </c>
      <c r="U1357" s="152" t="str">
        <f t="shared" si="625"/>
        <v/>
      </c>
      <c r="V1357" s="152" t="str">
        <f t="shared" si="626"/>
        <v/>
      </c>
      <c r="W1357" s="153" t="str">
        <f t="shared" si="627"/>
        <v/>
      </c>
      <c r="X1357" s="153" t="str">
        <f t="shared" si="628"/>
        <v/>
      </c>
      <c r="Y1357" s="153" t="str">
        <f t="shared" si="629"/>
        <v/>
      </c>
      <c r="Z1357" s="153" t="str">
        <f t="shared" si="630"/>
        <v/>
      </c>
      <c r="AA1357" s="152" t="str">
        <f t="shared" si="631"/>
        <v/>
      </c>
      <c r="AB1357" s="152" t="str">
        <f t="shared" si="632"/>
        <v/>
      </c>
      <c r="AC1357" s="154" t="str">
        <f t="shared" si="633"/>
        <v/>
      </c>
      <c r="AD1357" s="154" t="str">
        <f t="shared" si="634"/>
        <v/>
      </c>
      <c r="AE1357" s="3" t="str">
        <f t="shared" si="635"/>
        <v/>
      </c>
      <c r="AF1357" s="3" t="str">
        <f t="shared" si="636"/>
        <v/>
      </c>
      <c r="AG1357" s="3" t="str">
        <f t="shared" si="643"/>
        <v/>
      </c>
      <c r="AH1357" s="4" t="str">
        <f t="shared" si="637"/>
        <v/>
      </c>
      <c r="AI1357" s="75" t="str">
        <f t="shared" si="638"/>
        <v/>
      </c>
      <c r="AJ1357" s="75" t="str">
        <f t="shared" si="639"/>
        <v/>
      </c>
    </row>
    <row r="1358" spans="1:36">
      <c r="A1358" s="41" t="str">
        <f t="shared" si="640"/>
        <v/>
      </c>
      <c r="B1358" s="150" t="str">
        <f>IF(ISNUMBER(A1358),INDEX('MetaTrader Import'!$H$13:$J$5893,TRUNC(((A1358-$A$39+1)-1)/3)+1,MOD((A1358-$A$39+1)-1,3)+1),"")</f>
        <v/>
      </c>
      <c r="C1358" s="43" t="str">
        <f t="shared" si="617"/>
        <v/>
      </c>
      <c r="D1358" s="43" t="str">
        <f t="shared" ca="1" si="618"/>
        <v/>
      </c>
      <c r="E1358" s="43" t="str">
        <f t="shared" si="619"/>
        <v/>
      </c>
      <c r="F1358" s="43" t="str">
        <f t="shared" si="620"/>
        <v/>
      </c>
      <c r="G1358" s="43" t="str">
        <f>IF(A1358&lt;&gt;"",IF(A1358&lt;Data!$G$11*0.25,$C$13/$G$32,IF(A1358&gt;Data!$G$11*0.25,$C$13,$C$13*10)),"")</f>
        <v/>
      </c>
      <c r="H1358" s="43" t="str">
        <f>IF(A1358&lt;&gt;"",IF(Data!$G$9="constant",$C$13,IF(Data!$G$9="squeeze",G1358,F1358)),"")</f>
        <v/>
      </c>
      <c r="I1358" s="38" t="str">
        <f ca="1">IF(ISNUMBER(A1358),NORMINV(RAND(),0,IF(AND(Data!$G$9="squeeze",A1358&lt;Data!$G$11*0.25),$H$32,1)*$C$30*$C$13)*($C$14*$C$12),"")</f>
        <v/>
      </c>
      <c r="J1358" s="42" t="str">
        <f ca="1">IFERROR(IF(Data!$C$6="Real",B1358,I1358+J1357+($C$14*$C$12)*(NORMINV(RAND(),$C$15,CHOOSE($G$13,$C$13,F1358,G1358)))),"")</f>
        <v/>
      </c>
      <c r="K1358" s="88" t="str">
        <f>IF(ISNUMBER(A1358), IF($G$16="fixed",$G$17,MIN(H1358*Data!$C$7*$C$16*0.5,$C$17*Data!$C$7))*$C$12,"")</f>
        <v/>
      </c>
      <c r="L1358" s="42" t="str">
        <f t="shared" ca="1" si="644"/>
        <v/>
      </c>
      <c r="M1358" s="44" t="str">
        <f t="shared" ca="1" si="645"/>
        <v/>
      </c>
      <c r="N1358" s="44" t="str">
        <f t="shared" ca="1" si="646"/>
        <v/>
      </c>
      <c r="O1358" s="108" t="str">
        <f t="shared" si="621"/>
        <v/>
      </c>
      <c r="P1358" s="102" t="str">
        <f t="shared" si="622"/>
        <v/>
      </c>
      <c r="Q1358" s="102" t="str">
        <f t="shared" si="623"/>
        <v/>
      </c>
      <c r="R1358" s="120" t="str">
        <f t="shared" si="641"/>
        <v/>
      </c>
      <c r="S1358" s="54" t="str">
        <f t="shared" si="642"/>
        <v/>
      </c>
      <c r="T1358" s="5" t="str">
        <f t="shared" si="624"/>
        <v/>
      </c>
      <c r="U1358" s="152" t="str">
        <f t="shared" si="625"/>
        <v/>
      </c>
      <c r="V1358" s="152" t="str">
        <f t="shared" si="626"/>
        <v/>
      </c>
      <c r="W1358" s="153" t="str">
        <f t="shared" si="627"/>
        <v/>
      </c>
      <c r="X1358" s="153" t="str">
        <f t="shared" si="628"/>
        <v/>
      </c>
      <c r="Y1358" s="153" t="str">
        <f t="shared" si="629"/>
        <v/>
      </c>
      <c r="Z1358" s="153" t="str">
        <f t="shared" si="630"/>
        <v/>
      </c>
      <c r="AA1358" s="152" t="str">
        <f t="shared" si="631"/>
        <v/>
      </c>
      <c r="AB1358" s="152" t="str">
        <f t="shared" si="632"/>
        <v/>
      </c>
      <c r="AC1358" s="154" t="str">
        <f t="shared" si="633"/>
        <v/>
      </c>
      <c r="AD1358" s="154" t="str">
        <f t="shared" si="634"/>
        <v/>
      </c>
      <c r="AE1358" s="3" t="str">
        <f t="shared" si="635"/>
        <v/>
      </c>
      <c r="AF1358" s="3" t="str">
        <f t="shared" si="636"/>
        <v/>
      </c>
      <c r="AG1358" s="3" t="str">
        <f t="shared" si="643"/>
        <v/>
      </c>
      <c r="AH1358" s="4" t="str">
        <f t="shared" si="637"/>
        <v/>
      </c>
      <c r="AI1358" s="75" t="str">
        <f t="shared" si="638"/>
        <v/>
      </c>
      <c r="AJ1358" s="75" t="str">
        <f t="shared" si="639"/>
        <v/>
      </c>
    </row>
    <row r="1359" spans="1:36">
      <c r="A1359" s="41" t="str">
        <f t="shared" si="640"/>
        <v/>
      </c>
      <c r="B1359" s="150" t="str">
        <f>IF(ISNUMBER(A1359),INDEX('MetaTrader Import'!$H$13:$J$5893,TRUNC(((A1359-$A$39+1)-1)/3)+1,MOD((A1359-$A$39+1)-1,3)+1),"")</f>
        <v/>
      </c>
      <c r="C1359" s="43" t="str">
        <f t="shared" si="617"/>
        <v/>
      </c>
      <c r="D1359" s="43" t="str">
        <f t="shared" ca="1" si="618"/>
        <v/>
      </c>
      <c r="E1359" s="43" t="str">
        <f t="shared" si="619"/>
        <v/>
      </c>
      <c r="F1359" s="43" t="str">
        <f t="shared" si="620"/>
        <v/>
      </c>
      <c r="G1359" s="43" t="str">
        <f>IF(A1359&lt;&gt;"",IF(A1359&lt;Data!$G$11*0.25,$C$13/$G$32,IF(A1359&gt;Data!$G$11*0.25,$C$13,$C$13*10)),"")</f>
        <v/>
      </c>
      <c r="H1359" s="43" t="str">
        <f>IF(A1359&lt;&gt;"",IF(Data!$G$9="constant",$C$13,IF(Data!$G$9="squeeze",G1359,F1359)),"")</f>
        <v/>
      </c>
      <c r="I1359" s="38" t="str">
        <f ca="1">IF(ISNUMBER(A1359),NORMINV(RAND(),0,IF(AND(Data!$G$9="squeeze",A1359&lt;Data!$G$11*0.25),$H$32,1)*$C$30*$C$13)*($C$14*$C$12),"")</f>
        <v/>
      </c>
      <c r="J1359" s="42" t="str">
        <f ca="1">IFERROR(IF(Data!$C$6="Real",B1359,I1359+J1358+($C$14*$C$12)*(NORMINV(RAND(),$C$15,CHOOSE($G$13,$C$13,F1359,G1359)))),"")</f>
        <v/>
      </c>
      <c r="K1359" s="88" t="str">
        <f>IF(ISNUMBER(A1359), IF($G$16="fixed",$G$17,MIN(H1359*Data!$C$7*$C$16*0.5,$C$17*Data!$C$7))*$C$12,"")</f>
        <v/>
      </c>
      <c r="L1359" s="42" t="str">
        <f t="shared" ca="1" si="644"/>
        <v/>
      </c>
      <c r="M1359" s="44" t="str">
        <f t="shared" ca="1" si="645"/>
        <v/>
      </c>
      <c r="N1359" s="44" t="str">
        <f t="shared" ca="1" si="646"/>
        <v/>
      </c>
      <c r="O1359" s="108" t="str">
        <f t="shared" si="621"/>
        <v/>
      </c>
      <c r="P1359" s="102" t="str">
        <f t="shared" si="622"/>
        <v/>
      </c>
      <c r="Q1359" s="102" t="str">
        <f t="shared" si="623"/>
        <v/>
      </c>
      <c r="R1359" s="120" t="str">
        <f t="shared" si="641"/>
        <v/>
      </c>
      <c r="S1359" s="54" t="str">
        <f t="shared" si="642"/>
        <v/>
      </c>
      <c r="T1359" s="5" t="str">
        <f t="shared" si="624"/>
        <v/>
      </c>
      <c r="U1359" s="152" t="str">
        <f t="shared" si="625"/>
        <v/>
      </c>
      <c r="V1359" s="152" t="str">
        <f t="shared" si="626"/>
        <v/>
      </c>
      <c r="W1359" s="153" t="str">
        <f t="shared" si="627"/>
        <v/>
      </c>
      <c r="X1359" s="153" t="str">
        <f t="shared" si="628"/>
        <v/>
      </c>
      <c r="Y1359" s="153" t="str">
        <f t="shared" si="629"/>
        <v/>
      </c>
      <c r="Z1359" s="153" t="str">
        <f t="shared" si="630"/>
        <v/>
      </c>
      <c r="AA1359" s="152" t="str">
        <f t="shared" si="631"/>
        <v/>
      </c>
      <c r="AB1359" s="152" t="str">
        <f t="shared" si="632"/>
        <v/>
      </c>
      <c r="AC1359" s="154" t="str">
        <f t="shared" si="633"/>
        <v/>
      </c>
      <c r="AD1359" s="154" t="str">
        <f t="shared" si="634"/>
        <v/>
      </c>
      <c r="AE1359" s="3" t="str">
        <f t="shared" si="635"/>
        <v/>
      </c>
      <c r="AF1359" s="3" t="str">
        <f t="shared" si="636"/>
        <v/>
      </c>
      <c r="AG1359" s="3" t="str">
        <f t="shared" si="643"/>
        <v/>
      </c>
      <c r="AH1359" s="4" t="str">
        <f t="shared" si="637"/>
        <v/>
      </c>
      <c r="AI1359" s="75" t="str">
        <f t="shared" si="638"/>
        <v/>
      </c>
      <c r="AJ1359" s="75" t="str">
        <f t="shared" si="639"/>
        <v/>
      </c>
    </row>
    <row r="1360" spans="1:36">
      <c r="A1360" s="41" t="str">
        <f t="shared" si="640"/>
        <v/>
      </c>
      <c r="B1360" s="150" t="str">
        <f>IF(ISNUMBER(A1360),INDEX('MetaTrader Import'!$H$13:$J$5893,TRUNC(((A1360-$A$39+1)-1)/3)+1,MOD((A1360-$A$39+1)-1,3)+1),"")</f>
        <v/>
      </c>
      <c r="C1360" s="43" t="str">
        <f t="shared" si="617"/>
        <v/>
      </c>
      <c r="D1360" s="43" t="str">
        <f t="shared" ca="1" si="618"/>
        <v/>
      </c>
      <c r="E1360" s="43" t="str">
        <f t="shared" si="619"/>
        <v/>
      </c>
      <c r="F1360" s="43" t="str">
        <f t="shared" si="620"/>
        <v/>
      </c>
      <c r="G1360" s="43" t="str">
        <f>IF(A1360&lt;&gt;"",IF(A1360&lt;Data!$G$11*0.25,$C$13/$G$32,IF(A1360&gt;Data!$G$11*0.25,$C$13,$C$13*10)),"")</f>
        <v/>
      </c>
      <c r="H1360" s="43" t="str">
        <f>IF(A1360&lt;&gt;"",IF(Data!$G$9="constant",$C$13,IF(Data!$G$9="squeeze",G1360,F1360)),"")</f>
        <v/>
      </c>
      <c r="I1360" s="38" t="str">
        <f ca="1">IF(ISNUMBER(A1360),NORMINV(RAND(),0,IF(AND(Data!$G$9="squeeze",A1360&lt;Data!$G$11*0.25),$H$32,1)*$C$30*$C$13)*($C$14*$C$12),"")</f>
        <v/>
      </c>
      <c r="J1360" s="42" t="str">
        <f ca="1">IFERROR(IF(Data!$C$6="Real",B1360,I1360+J1359+($C$14*$C$12)*(NORMINV(RAND(),$C$15,CHOOSE($G$13,$C$13,F1360,G1360)))),"")</f>
        <v/>
      </c>
      <c r="K1360" s="88" t="str">
        <f>IF(ISNUMBER(A1360), IF($G$16="fixed",$G$17,MIN(H1360*Data!$C$7*$C$16*0.5,$C$17*Data!$C$7))*$C$12,"")</f>
        <v/>
      </c>
      <c r="L1360" s="42" t="str">
        <f t="shared" ca="1" si="644"/>
        <v/>
      </c>
      <c r="M1360" s="44" t="str">
        <f t="shared" ca="1" si="645"/>
        <v/>
      </c>
      <c r="N1360" s="44" t="str">
        <f t="shared" ca="1" si="646"/>
        <v/>
      </c>
      <c r="O1360" s="108" t="str">
        <f t="shared" si="621"/>
        <v/>
      </c>
      <c r="P1360" s="102" t="str">
        <f t="shared" si="622"/>
        <v/>
      </c>
      <c r="Q1360" s="102" t="str">
        <f t="shared" si="623"/>
        <v/>
      </c>
      <c r="R1360" s="120" t="str">
        <f t="shared" si="641"/>
        <v/>
      </c>
      <c r="S1360" s="54" t="str">
        <f t="shared" si="642"/>
        <v/>
      </c>
      <c r="T1360" s="5" t="str">
        <f t="shared" si="624"/>
        <v/>
      </c>
      <c r="U1360" s="152" t="str">
        <f t="shared" si="625"/>
        <v/>
      </c>
      <c r="V1360" s="152" t="str">
        <f t="shared" si="626"/>
        <v/>
      </c>
      <c r="W1360" s="153" t="str">
        <f t="shared" si="627"/>
        <v/>
      </c>
      <c r="X1360" s="153" t="str">
        <f t="shared" si="628"/>
        <v/>
      </c>
      <c r="Y1360" s="153" t="str">
        <f t="shared" si="629"/>
        <v/>
      </c>
      <c r="Z1360" s="153" t="str">
        <f t="shared" si="630"/>
        <v/>
      </c>
      <c r="AA1360" s="152" t="str">
        <f t="shared" si="631"/>
        <v/>
      </c>
      <c r="AB1360" s="152" t="str">
        <f t="shared" si="632"/>
        <v/>
      </c>
      <c r="AC1360" s="154" t="str">
        <f t="shared" si="633"/>
        <v/>
      </c>
      <c r="AD1360" s="154" t="str">
        <f t="shared" si="634"/>
        <v/>
      </c>
      <c r="AE1360" s="3" t="str">
        <f t="shared" si="635"/>
        <v/>
      </c>
      <c r="AF1360" s="3" t="str">
        <f t="shared" si="636"/>
        <v/>
      </c>
      <c r="AG1360" s="3" t="str">
        <f t="shared" si="643"/>
        <v/>
      </c>
      <c r="AH1360" s="4" t="str">
        <f t="shared" si="637"/>
        <v/>
      </c>
      <c r="AI1360" s="75" t="str">
        <f t="shared" si="638"/>
        <v/>
      </c>
      <c r="AJ1360" s="75" t="str">
        <f t="shared" si="639"/>
        <v/>
      </c>
    </row>
    <row r="1361" spans="1:36">
      <c r="A1361" s="41" t="str">
        <f t="shared" si="640"/>
        <v/>
      </c>
      <c r="B1361" s="150" t="str">
        <f>IF(ISNUMBER(A1361),INDEX('MetaTrader Import'!$H$13:$J$5893,TRUNC(((A1361-$A$39+1)-1)/3)+1,MOD((A1361-$A$39+1)-1,3)+1),"")</f>
        <v/>
      </c>
      <c r="C1361" s="43" t="str">
        <f t="shared" si="617"/>
        <v/>
      </c>
      <c r="D1361" s="43" t="str">
        <f t="shared" ca="1" si="618"/>
        <v/>
      </c>
      <c r="E1361" s="43" t="str">
        <f t="shared" si="619"/>
        <v/>
      </c>
      <c r="F1361" s="43" t="str">
        <f t="shared" si="620"/>
        <v/>
      </c>
      <c r="G1361" s="43" t="str">
        <f>IF(A1361&lt;&gt;"",IF(A1361&lt;Data!$G$11*0.25,$C$13/$G$32,IF(A1361&gt;Data!$G$11*0.25,$C$13,$C$13*10)),"")</f>
        <v/>
      </c>
      <c r="H1361" s="43" t="str">
        <f>IF(A1361&lt;&gt;"",IF(Data!$G$9="constant",$C$13,IF(Data!$G$9="squeeze",G1361,F1361)),"")</f>
        <v/>
      </c>
      <c r="I1361" s="38" t="str">
        <f ca="1">IF(ISNUMBER(A1361),NORMINV(RAND(),0,IF(AND(Data!$G$9="squeeze",A1361&lt;Data!$G$11*0.25),$H$32,1)*$C$30*$C$13)*($C$14*$C$12),"")</f>
        <v/>
      </c>
      <c r="J1361" s="42" t="str">
        <f ca="1">IFERROR(IF(Data!$C$6="Real",B1361,I1361+J1360+($C$14*$C$12)*(NORMINV(RAND(),$C$15,CHOOSE($G$13,$C$13,F1361,G1361)))),"")</f>
        <v/>
      </c>
      <c r="K1361" s="88" t="str">
        <f>IF(ISNUMBER(A1361), IF($G$16="fixed",$G$17,MIN(H1361*Data!$C$7*$C$16*0.5,$C$17*Data!$C$7))*$C$12,"")</f>
        <v/>
      </c>
      <c r="L1361" s="42" t="str">
        <f t="shared" ca="1" si="644"/>
        <v/>
      </c>
      <c r="M1361" s="44" t="str">
        <f t="shared" ca="1" si="645"/>
        <v/>
      </c>
      <c r="N1361" s="44" t="str">
        <f t="shared" ca="1" si="646"/>
        <v/>
      </c>
      <c r="O1361" s="108" t="str">
        <f t="shared" si="621"/>
        <v/>
      </c>
      <c r="P1361" s="102" t="str">
        <f t="shared" si="622"/>
        <v/>
      </c>
      <c r="Q1361" s="102" t="str">
        <f t="shared" si="623"/>
        <v/>
      </c>
      <c r="R1361" s="120" t="str">
        <f t="shared" si="641"/>
        <v/>
      </c>
      <c r="S1361" s="54" t="str">
        <f t="shared" si="642"/>
        <v/>
      </c>
      <c r="T1361" s="5" t="str">
        <f t="shared" si="624"/>
        <v/>
      </c>
      <c r="U1361" s="152" t="str">
        <f t="shared" si="625"/>
        <v/>
      </c>
      <c r="V1361" s="152" t="str">
        <f t="shared" si="626"/>
        <v/>
      </c>
      <c r="W1361" s="153" t="str">
        <f t="shared" si="627"/>
        <v/>
      </c>
      <c r="X1361" s="153" t="str">
        <f t="shared" si="628"/>
        <v/>
      </c>
      <c r="Y1361" s="153" t="str">
        <f t="shared" si="629"/>
        <v/>
      </c>
      <c r="Z1361" s="153" t="str">
        <f t="shared" si="630"/>
        <v/>
      </c>
      <c r="AA1361" s="152" t="str">
        <f t="shared" si="631"/>
        <v/>
      </c>
      <c r="AB1361" s="152" t="str">
        <f t="shared" si="632"/>
        <v/>
      </c>
      <c r="AC1361" s="154" t="str">
        <f t="shared" si="633"/>
        <v/>
      </c>
      <c r="AD1361" s="154" t="str">
        <f t="shared" si="634"/>
        <v/>
      </c>
      <c r="AE1361" s="3" t="str">
        <f t="shared" si="635"/>
        <v/>
      </c>
      <c r="AF1361" s="3" t="str">
        <f t="shared" si="636"/>
        <v/>
      </c>
      <c r="AG1361" s="3" t="str">
        <f t="shared" si="643"/>
        <v/>
      </c>
      <c r="AH1361" s="4" t="str">
        <f t="shared" si="637"/>
        <v/>
      </c>
      <c r="AI1361" s="75" t="str">
        <f t="shared" si="638"/>
        <v/>
      </c>
      <c r="AJ1361" s="75" t="str">
        <f t="shared" si="639"/>
        <v/>
      </c>
    </row>
    <row r="1362" spans="1:36">
      <c r="A1362" s="41" t="str">
        <f t="shared" si="640"/>
        <v/>
      </c>
      <c r="B1362" s="150" t="str">
        <f>IF(ISNUMBER(A1362),INDEX('MetaTrader Import'!$H$13:$J$5893,TRUNC(((A1362-$A$39+1)-1)/3)+1,MOD((A1362-$A$39+1)-1,3)+1),"")</f>
        <v/>
      </c>
      <c r="C1362" s="43" t="str">
        <f t="shared" si="617"/>
        <v/>
      </c>
      <c r="D1362" s="43" t="str">
        <f t="shared" ca="1" si="618"/>
        <v/>
      </c>
      <c r="E1362" s="43" t="str">
        <f t="shared" si="619"/>
        <v/>
      </c>
      <c r="F1362" s="43" t="str">
        <f t="shared" si="620"/>
        <v/>
      </c>
      <c r="G1362" s="43" t="str">
        <f>IF(A1362&lt;&gt;"",IF(A1362&lt;Data!$G$11*0.25,$C$13/$G$32,IF(A1362&gt;Data!$G$11*0.25,$C$13,$C$13*10)),"")</f>
        <v/>
      </c>
      <c r="H1362" s="43" t="str">
        <f>IF(A1362&lt;&gt;"",IF(Data!$G$9="constant",$C$13,IF(Data!$G$9="squeeze",G1362,F1362)),"")</f>
        <v/>
      </c>
      <c r="I1362" s="38" t="str">
        <f ca="1">IF(ISNUMBER(A1362),NORMINV(RAND(),0,IF(AND(Data!$G$9="squeeze",A1362&lt;Data!$G$11*0.25),$H$32,1)*$C$30*$C$13)*($C$14*$C$12),"")</f>
        <v/>
      </c>
      <c r="J1362" s="42" t="str">
        <f ca="1">IFERROR(IF(Data!$C$6="Real",B1362,I1362+J1361+($C$14*$C$12)*(NORMINV(RAND(),$C$15,CHOOSE($G$13,$C$13,F1362,G1362)))),"")</f>
        <v/>
      </c>
      <c r="K1362" s="88" t="str">
        <f>IF(ISNUMBER(A1362), IF($G$16="fixed",$G$17,MIN(H1362*Data!$C$7*$C$16*0.5,$C$17*Data!$C$7))*$C$12,"")</f>
        <v/>
      </c>
      <c r="L1362" s="42" t="str">
        <f t="shared" ca="1" si="644"/>
        <v/>
      </c>
      <c r="M1362" s="44" t="str">
        <f t="shared" ca="1" si="645"/>
        <v/>
      </c>
      <c r="N1362" s="44" t="str">
        <f t="shared" ca="1" si="646"/>
        <v/>
      </c>
      <c r="O1362" s="108" t="str">
        <f t="shared" si="621"/>
        <v/>
      </c>
      <c r="P1362" s="102" t="str">
        <f t="shared" si="622"/>
        <v/>
      </c>
      <c r="Q1362" s="102" t="str">
        <f t="shared" si="623"/>
        <v/>
      </c>
      <c r="R1362" s="120" t="str">
        <f t="shared" si="641"/>
        <v/>
      </c>
      <c r="S1362" s="54" t="str">
        <f t="shared" si="642"/>
        <v/>
      </c>
      <c r="T1362" s="5" t="str">
        <f t="shared" si="624"/>
        <v/>
      </c>
      <c r="U1362" s="152" t="str">
        <f t="shared" si="625"/>
        <v/>
      </c>
      <c r="V1362" s="152" t="str">
        <f t="shared" si="626"/>
        <v/>
      </c>
      <c r="W1362" s="153" t="str">
        <f t="shared" si="627"/>
        <v/>
      </c>
      <c r="X1362" s="153" t="str">
        <f t="shared" si="628"/>
        <v/>
      </c>
      <c r="Y1362" s="153" t="str">
        <f t="shared" si="629"/>
        <v/>
      </c>
      <c r="Z1362" s="153" t="str">
        <f t="shared" si="630"/>
        <v/>
      </c>
      <c r="AA1362" s="152" t="str">
        <f t="shared" si="631"/>
        <v/>
      </c>
      <c r="AB1362" s="152" t="str">
        <f t="shared" si="632"/>
        <v/>
      </c>
      <c r="AC1362" s="154" t="str">
        <f t="shared" si="633"/>
        <v/>
      </c>
      <c r="AD1362" s="154" t="str">
        <f t="shared" si="634"/>
        <v/>
      </c>
      <c r="AE1362" s="3" t="str">
        <f t="shared" si="635"/>
        <v/>
      </c>
      <c r="AF1362" s="3" t="str">
        <f t="shared" si="636"/>
        <v/>
      </c>
      <c r="AG1362" s="3" t="str">
        <f t="shared" si="643"/>
        <v/>
      </c>
      <c r="AH1362" s="4" t="str">
        <f t="shared" si="637"/>
        <v/>
      </c>
      <c r="AI1362" s="75" t="str">
        <f t="shared" si="638"/>
        <v/>
      </c>
      <c r="AJ1362" s="75" t="str">
        <f t="shared" si="639"/>
        <v/>
      </c>
    </row>
    <row r="1363" spans="1:36">
      <c r="A1363" s="41" t="str">
        <f t="shared" si="640"/>
        <v/>
      </c>
      <c r="B1363" s="150" t="str">
        <f>IF(ISNUMBER(A1363),INDEX('MetaTrader Import'!$H$13:$J$5893,TRUNC(((A1363-$A$39+1)-1)/3)+1,MOD((A1363-$A$39+1)-1,3)+1),"")</f>
        <v/>
      </c>
      <c r="C1363" s="43" t="str">
        <f t="shared" si="617"/>
        <v/>
      </c>
      <c r="D1363" s="43" t="str">
        <f t="shared" ca="1" si="618"/>
        <v/>
      </c>
      <c r="E1363" s="43" t="str">
        <f t="shared" si="619"/>
        <v/>
      </c>
      <c r="F1363" s="43" t="str">
        <f t="shared" si="620"/>
        <v/>
      </c>
      <c r="G1363" s="43" t="str">
        <f>IF(A1363&lt;&gt;"",IF(A1363&lt;Data!$G$11*0.25,$C$13/$G$32,IF(A1363&gt;Data!$G$11*0.25,$C$13,$C$13*10)),"")</f>
        <v/>
      </c>
      <c r="H1363" s="43" t="str">
        <f>IF(A1363&lt;&gt;"",IF(Data!$G$9="constant",$C$13,IF(Data!$G$9="squeeze",G1363,F1363)),"")</f>
        <v/>
      </c>
      <c r="I1363" s="38" t="str">
        <f ca="1">IF(ISNUMBER(A1363),NORMINV(RAND(),0,IF(AND(Data!$G$9="squeeze",A1363&lt;Data!$G$11*0.25),$H$32,1)*$C$30*$C$13)*($C$14*$C$12),"")</f>
        <v/>
      </c>
      <c r="J1363" s="42" t="str">
        <f ca="1">IFERROR(IF(Data!$C$6="Real",B1363,I1363+J1362+($C$14*$C$12)*(NORMINV(RAND(),$C$15,CHOOSE($G$13,$C$13,F1363,G1363)))),"")</f>
        <v/>
      </c>
      <c r="K1363" s="88" t="str">
        <f>IF(ISNUMBER(A1363), IF($G$16="fixed",$G$17,MIN(H1363*Data!$C$7*$C$16*0.5,$C$17*Data!$C$7))*$C$12,"")</f>
        <v/>
      </c>
      <c r="L1363" s="42" t="str">
        <f t="shared" ca="1" si="644"/>
        <v/>
      </c>
      <c r="M1363" s="44" t="str">
        <f t="shared" ca="1" si="645"/>
        <v/>
      </c>
      <c r="N1363" s="44" t="str">
        <f t="shared" ca="1" si="646"/>
        <v/>
      </c>
      <c r="O1363" s="108" t="str">
        <f t="shared" si="621"/>
        <v/>
      </c>
      <c r="P1363" s="102" t="str">
        <f t="shared" si="622"/>
        <v/>
      </c>
      <c r="Q1363" s="102" t="str">
        <f t="shared" si="623"/>
        <v/>
      </c>
      <c r="R1363" s="120" t="str">
        <f t="shared" si="641"/>
        <v/>
      </c>
      <c r="S1363" s="54" t="str">
        <f t="shared" si="642"/>
        <v/>
      </c>
      <c r="T1363" s="5" t="str">
        <f t="shared" si="624"/>
        <v/>
      </c>
      <c r="U1363" s="152" t="str">
        <f t="shared" si="625"/>
        <v/>
      </c>
      <c r="V1363" s="152" t="str">
        <f t="shared" si="626"/>
        <v/>
      </c>
      <c r="W1363" s="153" t="str">
        <f t="shared" si="627"/>
        <v/>
      </c>
      <c r="X1363" s="153" t="str">
        <f t="shared" si="628"/>
        <v/>
      </c>
      <c r="Y1363" s="153" t="str">
        <f t="shared" si="629"/>
        <v/>
      </c>
      <c r="Z1363" s="153" t="str">
        <f t="shared" si="630"/>
        <v/>
      </c>
      <c r="AA1363" s="152" t="str">
        <f t="shared" si="631"/>
        <v/>
      </c>
      <c r="AB1363" s="152" t="str">
        <f t="shared" si="632"/>
        <v/>
      </c>
      <c r="AC1363" s="154" t="str">
        <f t="shared" si="633"/>
        <v/>
      </c>
      <c r="AD1363" s="154" t="str">
        <f t="shared" si="634"/>
        <v/>
      </c>
      <c r="AE1363" s="3" t="str">
        <f t="shared" si="635"/>
        <v/>
      </c>
      <c r="AF1363" s="3" t="str">
        <f t="shared" si="636"/>
        <v/>
      </c>
      <c r="AG1363" s="3" t="str">
        <f t="shared" si="643"/>
        <v/>
      </c>
      <c r="AH1363" s="4" t="str">
        <f t="shared" si="637"/>
        <v/>
      </c>
      <c r="AI1363" s="75" t="str">
        <f t="shared" si="638"/>
        <v/>
      </c>
      <c r="AJ1363" s="75" t="str">
        <f t="shared" si="639"/>
        <v/>
      </c>
    </row>
    <row r="1364" spans="1:36">
      <c r="A1364" s="41" t="str">
        <f t="shared" si="640"/>
        <v/>
      </c>
      <c r="B1364" s="150" t="str">
        <f>IF(ISNUMBER(A1364),INDEX('MetaTrader Import'!$H$13:$J$5893,TRUNC(((A1364-$A$39+1)-1)/3)+1,MOD((A1364-$A$39+1)-1,3)+1),"")</f>
        <v/>
      </c>
      <c r="C1364" s="43" t="str">
        <f t="shared" si="617"/>
        <v/>
      </c>
      <c r="D1364" s="43" t="str">
        <f t="shared" ca="1" si="618"/>
        <v/>
      </c>
      <c r="E1364" s="43" t="str">
        <f t="shared" si="619"/>
        <v/>
      </c>
      <c r="F1364" s="43" t="str">
        <f t="shared" si="620"/>
        <v/>
      </c>
      <c r="G1364" s="43" t="str">
        <f>IF(A1364&lt;&gt;"",IF(A1364&lt;Data!$G$11*0.25,$C$13/$G$32,IF(A1364&gt;Data!$G$11*0.25,$C$13,$C$13*10)),"")</f>
        <v/>
      </c>
      <c r="H1364" s="43" t="str">
        <f>IF(A1364&lt;&gt;"",IF(Data!$G$9="constant",$C$13,IF(Data!$G$9="squeeze",G1364,F1364)),"")</f>
        <v/>
      </c>
      <c r="I1364" s="38" t="str">
        <f ca="1">IF(ISNUMBER(A1364),NORMINV(RAND(),0,IF(AND(Data!$G$9="squeeze",A1364&lt;Data!$G$11*0.25),$H$32,1)*$C$30*$C$13)*($C$14*$C$12),"")</f>
        <v/>
      </c>
      <c r="J1364" s="42" t="str">
        <f ca="1">IFERROR(IF(Data!$C$6="Real",B1364,I1364+J1363+($C$14*$C$12)*(NORMINV(RAND(),$C$15,CHOOSE($G$13,$C$13,F1364,G1364)))),"")</f>
        <v/>
      </c>
      <c r="K1364" s="88" t="str">
        <f>IF(ISNUMBER(A1364), IF($G$16="fixed",$G$17,MIN(H1364*Data!$C$7*$C$16*0.5,$C$17*Data!$C$7))*$C$12,"")</f>
        <v/>
      </c>
      <c r="L1364" s="42" t="str">
        <f t="shared" ca="1" si="644"/>
        <v/>
      </c>
      <c r="M1364" s="44" t="str">
        <f t="shared" ca="1" si="645"/>
        <v/>
      </c>
      <c r="N1364" s="44" t="str">
        <f t="shared" ca="1" si="646"/>
        <v/>
      </c>
      <c r="O1364" s="108" t="str">
        <f t="shared" si="621"/>
        <v/>
      </c>
      <c r="P1364" s="102" t="str">
        <f t="shared" si="622"/>
        <v/>
      </c>
      <c r="Q1364" s="102" t="str">
        <f t="shared" si="623"/>
        <v/>
      </c>
      <c r="R1364" s="120" t="str">
        <f t="shared" si="641"/>
        <v/>
      </c>
      <c r="S1364" s="54" t="str">
        <f t="shared" si="642"/>
        <v/>
      </c>
      <c r="T1364" s="5" t="str">
        <f t="shared" si="624"/>
        <v/>
      </c>
      <c r="U1364" s="152" t="str">
        <f t="shared" si="625"/>
        <v/>
      </c>
      <c r="V1364" s="152" t="str">
        <f t="shared" si="626"/>
        <v/>
      </c>
      <c r="W1364" s="153" t="str">
        <f t="shared" si="627"/>
        <v/>
      </c>
      <c r="X1364" s="153" t="str">
        <f t="shared" si="628"/>
        <v/>
      </c>
      <c r="Y1364" s="153" t="str">
        <f t="shared" si="629"/>
        <v/>
      </c>
      <c r="Z1364" s="153" t="str">
        <f t="shared" si="630"/>
        <v/>
      </c>
      <c r="AA1364" s="152" t="str">
        <f t="shared" si="631"/>
        <v/>
      </c>
      <c r="AB1364" s="152" t="str">
        <f t="shared" si="632"/>
        <v/>
      </c>
      <c r="AC1364" s="154" t="str">
        <f t="shared" si="633"/>
        <v/>
      </c>
      <c r="AD1364" s="154" t="str">
        <f t="shared" si="634"/>
        <v/>
      </c>
      <c r="AE1364" s="3" t="str">
        <f t="shared" si="635"/>
        <v/>
      </c>
      <c r="AF1364" s="3" t="str">
        <f t="shared" si="636"/>
        <v/>
      </c>
      <c r="AG1364" s="3" t="str">
        <f t="shared" si="643"/>
        <v/>
      </c>
      <c r="AH1364" s="4" t="str">
        <f t="shared" si="637"/>
        <v/>
      </c>
      <c r="AI1364" s="75" t="str">
        <f t="shared" si="638"/>
        <v/>
      </c>
      <c r="AJ1364" s="75" t="str">
        <f t="shared" si="639"/>
        <v/>
      </c>
    </row>
    <row r="1365" spans="1:36">
      <c r="A1365" s="41" t="str">
        <f t="shared" si="640"/>
        <v/>
      </c>
      <c r="B1365" s="150" t="str">
        <f>IF(ISNUMBER(A1365),INDEX('MetaTrader Import'!$H$13:$J$5893,TRUNC(((A1365-$A$39+1)-1)/3)+1,MOD((A1365-$A$39+1)-1,3)+1),"")</f>
        <v/>
      </c>
      <c r="C1365" s="43" t="str">
        <f t="shared" si="617"/>
        <v/>
      </c>
      <c r="D1365" s="43" t="str">
        <f t="shared" ca="1" si="618"/>
        <v/>
      </c>
      <c r="E1365" s="43" t="str">
        <f t="shared" si="619"/>
        <v/>
      </c>
      <c r="F1365" s="43" t="str">
        <f t="shared" si="620"/>
        <v/>
      </c>
      <c r="G1365" s="43" t="str">
        <f>IF(A1365&lt;&gt;"",IF(A1365&lt;Data!$G$11*0.25,$C$13/$G$32,IF(A1365&gt;Data!$G$11*0.25,$C$13,$C$13*10)),"")</f>
        <v/>
      </c>
      <c r="H1365" s="43" t="str">
        <f>IF(A1365&lt;&gt;"",IF(Data!$G$9="constant",$C$13,IF(Data!$G$9="squeeze",G1365,F1365)),"")</f>
        <v/>
      </c>
      <c r="I1365" s="38" t="str">
        <f ca="1">IF(ISNUMBER(A1365),NORMINV(RAND(),0,IF(AND(Data!$G$9="squeeze",A1365&lt;Data!$G$11*0.25),$H$32,1)*$C$30*$C$13)*($C$14*$C$12),"")</f>
        <v/>
      </c>
      <c r="J1365" s="42" t="str">
        <f ca="1">IFERROR(IF(Data!$C$6="Real",B1365,I1365+J1364+($C$14*$C$12)*(NORMINV(RAND(),$C$15,CHOOSE($G$13,$C$13,F1365,G1365)))),"")</f>
        <v/>
      </c>
      <c r="K1365" s="88" t="str">
        <f>IF(ISNUMBER(A1365), IF($G$16="fixed",$G$17,MIN(H1365*Data!$C$7*$C$16*0.5,$C$17*Data!$C$7))*$C$12,"")</f>
        <v/>
      </c>
      <c r="L1365" s="42" t="str">
        <f t="shared" ca="1" si="644"/>
        <v/>
      </c>
      <c r="M1365" s="44" t="str">
        <f t="shared" ca="1" si="645"/>
        <v/>
      </c>
      <c r="N1365" s="44" t="str">
        <f t="shared" ca="1" si="646"/>
        <v/>
      </c>
      <c r="O1365" s="108" t="str">
        <f t="shared" si="621"/>
        <v/>
      </c>
      <c r="P1365" s="102" t="str">
        <f t="shared" si="622"/>
        <v/>
      </c>
      <c r="Q1365" s="102" t="str">
        <f t="shared" si="623"/>
        <v/>
      </c>
      <c r="R1365" s="120" t="str">
        <f t="shared" si="641"/>
        <v/>
      </c>
      <c r="S1365" s="54" t="str">
        <f t="shared" si="642"/>
        <v/>
      </c>
      <c r="T1365" s="5" t="str">
        <f t="shared" si="624"/>
        <v/>
      </c>
      <c r="U1365" s="152" t="str">
        <f t="shared" si="625"/>
        <v/>
      </c>
      <c r="V1365" s="152" t="str">
        <f t="shared" si="626"/>
        <v/>
      </c>
      <c r="W1365" s="153" t="str">
        <f t="shared" si="627"/>
        <v/>
      </c>
      <c r="X1365" s="153" t="str">
        <f t="shared" si="628"/>
        <v/>
      </c>
      <c r="Y1365" s="153" t="str">
        <f t="shared" si="629"/>
        <v/>
      </c>
      <c r="Z1365" s="153" t="str">
        <f t="shared" si="630"/>
        <v/>
      </c>
      <c r="AA1365" s="152" t="str">
        <f t="shared" si="631"/>
        <v/>
      </c>
      <c r="AB1365" s="152" t="str">
        <f t="shared" si="632"/>
        <v/>
      </c>
      <c r="AC1365" s="154" t="str">
        <f t="shared" si="633"/>
        <v/>
      </c>
      <c r="AD1365" s="154" t="str">
        <f t="shared" si="634"/>
        <v/>
      </c>
      <c r="AE1365" s="3" t="str">
        <f t="shared" si="635"/>
        <v/>
      </c>
      <c r="AF1365" s="3" t="str">
        <f t="shared" si="636"/>
        <v/>
      </c>
      <c r="AG1365" s="3" t="str">
        <f t="shared" si="643"/>
        <v/>
      </c>
      <c r="AH1365" s="4" t="str">
        <f t="shared" si="637"/>
        <v/>
      </c>
      <c r="AI1365" s="75" t="str">
        <f t="shared" si="638"/>
        <v/>
      </c>
      <c r="AJ1365" s="75" t="str">
        <f t="shared" si="639"/>
        <v/>
      </c>
    </row>
    <row r="1366" spans="1:36">
      <c r="A1366" s="41" t="str">
        <f t="shared" si="640"/>
        <v/>
      </c>
      <c r="B1366" s="150" t="str">
        <f>IF(ISNUMBER(A1366),INDEX('MetaTrader Import'!$H$13:$J$5893,TRUNC(((A1366-$A$39+1)-1)/3)+1,MOD((A1366-$A$39+1)-1,3)+1),"")</f>
        <v/>
      </c>
      <c r="C1366" s="43" t="str">
        <f t="shared" si="617"/>
        <v/>
      </c>
      <c r="D1366" s="43" t="str">
        <f t="shared" ca="1" si="618"/>
        <v/>
      </c>
      <c r="E1366" s="43" t="str">
        <f t="shared" si="619"/>
        <v/>
      </c>
      <c r="F1366" s="43" t="str">
        <f t="shared" si="620"/>
        <v/>
      </c>
      <c r="G1366" s="43" t="str">
        <f>IF(A1366&lt;&gt;"",IF(A1366&lt;Data!$G$11*0.25,$C$13/$G$32,IF(A1366&gt;Data!$G$11*0.25,$C$13,$C$13*10)),"")</f>
        <v/>
      </c>
      <c r="H1366" s="43" t="str">
        <f>IF(A1366&lt;&gt;"",IF(Data!$G$9="constant",$C$13,IF(Data!$G$9="squeeze",G1366,F1366)),"")</f>
        <v/>
      </c>
      <c r="I1366" s="38" t="str">
        <f ca="1">IF(ISNUMBER(A1366),NORMINV(RAND(),0,IF(AND(Data!$G$9="squeeze",A1366&lt;Data!$G$11*0.25),$H$32,1)*$C$30*$C$13)*($C$14*$C$12),"")</f>
        <v/>
      </c>
      <c r="J1366" s="42" t="str">
        <f ca="1">IFERROR(IF(Data!$C$6="Real",B1366,I1366+J1365+($C$14*$C$12)*(NORMINV(RAND(),$C$15,CHOOSE($G$13,$C$13,F1366,G1366)))),"")</f>
        <v/>
      </c>
      <c r="K1366" s="88" t="str">
        <f>IF(ISNUMBER(A1366), IF($G$16="fixed",$G$17,MIN(H1366*Data!$C$7*$C$16*0.5,$C$17*Data!$C$7))*$C$12,"")</f>
        <v/>
      </c>
      <c r="L1366" s="42" t="str">
        <f t="shared" ca="1" si="644"/>
        <v/>
      </c>
      <c r="M1366" s="44" t="str">
        <f t="shared" ca="1" si="645"/>
        <v/>
      </c>
      <c r="N1366" s="44" t="str">
        <f t="shared" ca="1" si="646"/>
        <v/>
      </c>
      <c r="O1366" s="108" t="str">
        <f t="shared" si="621"/>
        <v/>
      </c>
      <c r="P1366" s="102" t="str">
        <f t="shared" si="622"/>
        <v/>
      </c>
      <c r="Q1366" s="102" t="str">
        <f t="shared" si="623"/>
        <v/>
      </c>
      <c r="R1366" s="120" t="str">
        <f t="shared" si="641"/>
        <v/>
      </c>
      <c r="S1366" s="54" t="str">
        <f t="shared" si="642"/>
        <v/>
      </c>
      <c r="T1366" s="5" t="str">
        <f t="shared" si="624"/>
        <v/>
      </c>
      <c r="U1366" s="152" t="str">
        <f t="shared" si="625"/>
        <v/>
      </c>
      <c r="V1366" s="152" t="str">
        <f t="shared" si="626"/>
        <v/>
      </c>
      <c r="W1366" s="153" t="str">
        <f t="shared" si="627"/>
        <v/>
      </c>
      <c r="X1366" s="153" t="str">
        <f t="shared" si="628"/>
        <v/>
      </c>
      <c r="Y1366" s="153" t="str">
        <f t="shared" si="629"/>
        <v/>
      </c>
      <c r="Z1366" s="153" t="str">
        <f t="shared" si="630"/>
        <v/>
      </c>
      <c r="AA1366" s="152" t="str">
        <f t="shared" si="631"/>
        <v/>
      </c>
      <c r="AB1366" s="152" t="str">
        <f t="shared" si="632"/>
        <v/>
      </c>
      <c r="AC1366" s="154" t="str">
        <f t="shared" si="633"/>
        <v/>
      </c>
      <c r="AD1366" s="154" t="str">
        <f t="shared" si="634"/>
        <v/>
      </c>
      <c r="AE1366" s="3" t="str">
        <f t="shared" si="635"/>
        <v/>
      </c>
      <c r="AF1366" s="3" t="str">
        <f t="shared" si="636"/>
        <v/>
      </c>
      <c r="AG1366" s="3" t="str">
        <f t="shared" si="643"/>
        <v/>
      </c>
      <c r="AH1366" s="4" t="str">
        <f t="shared" si="637"/>
        <v/>
      </c>
      <c r="AI1366" s="75" t="str">
        <f t="shared" si="638"/>
        <v/>
      </c>
      <c r="AJ1366" s="75" t="str">
        <f t="shared" si="639"/>
        <v/>
      </c>
    </row>
    <row r="1367" spans="1:36">
      <c r="A1367" s="41" t="str">
        <f t="shared" si="640"/>
        <v/>
      </c>
      <c r="B1367" s="150" t="str">
        <f>IF(ISNUMBER(A1367),INDEX('MetaTrader Import'!$H$13:$J$5893,TRUNC(((A1367-$A$39+1)-1)/3)+1,MOD((A1367-$A$39+1)-1,3)+1),"")</f>
        <v/>
      </c>
      <c r="C1367" s="43" t="str">
        <f t="shared" si="617"/>
        <v/>
      </c>
      <c r="D1367" s="43" t="str">
        <f t="shared" ca="1" si="618"/>
        <v/>
      </c>
      <c r="E1367" s="43" t="str">
        <f t="shared" si="619"/>
        <v/>
      </c>
      <c r="F1367" s="43" t="str">
        <f t="shared" si="620"/>
        <v/>
      </c>
      <c r="G1367" s="43" t="str">
        <f>IF(A1367&lt;&gt;"",IF(A1367&lt;Data!$G$11*0.25,$C$13/$G$32,IF(A1367&gt;Data!$G$11*0.25,$C$13,$C$13*10)),"")</f>
        <v/>
      </c>
      <c r="H1367" s="43" t="str">
        <f>IF(A1367&lt;&gt;"",IF(Data!$G$9="constant",$C$13,IF(Data!$G$9="squeeze",G1367,F1367)),"")</f>
        <v/>
      </c>
      <c r="I1367" s="38" t="str">
        <f ca="1">IF(ISNUMBER(A1367),NORMINV(RAND(),0,IF(AND(Data!$G$9="squeeze",A1367&lt;Data!$G$11*0.25),$H$32,1)*$C$30*$C$13)*($C$14*$C$12),"")</f>
        <v/>
      </c>
      <c r="J1367" s="42" t="str">
        <f ca="1">IFERROR(IF(Data!$C$6="Real",B1367,I1367+J1366+($C$14*$C$12)*(NORMINV(RAND(),$C$15,CHOOSE($G$13,$C$13,F1367,G1367)))),"")</f>
        <v/>
      </c>
      <c r="K1367" s="88" t="str">
        <f>IF(ISNUMBER(A1367), IF($G$16="fixed",$G$17,MIN(H1367*Data!$C$7*$C$16*0.5,$C$17*Data!$C$7))*$C$12,"")</f>
        <v/>
      </c>
      <c r="L1367" s="42" t="str">
        <f t="shared" ca="1" si="644"/>
        <v/>
      </c>
      <c r="M1367" s="44" t="str">
        <f t="shared" ca="1" si="645"/>
        <v/>
      </c>
      <c r="N1367" s="44" t="str">
        <f t="shared" ca="1" si="646"/>
        <v/>
      </c>
      <c r="O1367" s="108" t="str">
        <f t="shared" si="621"/>
        <v/>
      </c>
      <c r="P1367" s="102" t="str">
        <f t="shared" si="622"/>
        <v/>
      </c>
      <c r="Q1367" s="102" t="str">
        <f t="shared" si="623"/>
        <v/>
      </c>
      <c r="R1367" s="120" t="str">
        <f t="shared" si="641"/>
        <v/>
      </c>
      <c r="S1367" s="54" t="str">
        <f t="shared" si="642"/>
        <v/>
      </c>
      <c r="T1367" s="5" t="str">
        <f t="shared" si="624"/>
        <v/>
      </c>
      <c r="U1367" s="152" t="str">
        <f t="shared" si="625"/>
        <v/>
      </c>
      <c r="V1367" s="152" t="str">
        <f t="shared" si="626"/>
        <v/>
      </c>
      <c r="W1367" s="153" t="str">
        <f t="shared" si="627"/>
        <v/>
      </c>
      <c r="X1367" s="153" t="str">
        <f t="shared" si="628"/>
        <v/>
      </c>
      <c r="Y1367" s="153" t="str">
        <f t="shared" si="629"/>
        <v/>
      </c>
      <c r="Z1367" s="153" t="str">
        <f t="shared" si="630"/>
        <v/>
      </c>
      <c r="AA1367" s="152" t="str">
        <f t="shared" si="631"/>
        <v/>
      </c>
      <c r="AB1367" s="152" t="str">
        <f t="shared" si="632"/>
        <v/>
      </c>
      <c r="AC1367" s="154" t="str">
        <f t="shared" si="633"/>
        <v/>
      </c>
      <c r="AD1367" s="154" t="str">
        <f t="shared" si="634"/>
        <v/>
      </c>
      <c r="AE1367" s="3" t="str">
        <f t="shared" si="635"/>
        <v/>
      </c>
      <c r="AF1367" s="3" t="str">
        <f t="shared" si="636"/>
        <v/>
      </c>
      <c r="AG1367" s="3" t="str">
        <f t="shared" si="643"/>
        <v/>
      </c>
      <c r="AH1367" s="4" t="str">
        <f t="shared" si="637"/>
        <v/>
      </c>
      <c r="AI1367" s="75" t="str">
        <f t="shared" si="638"/>
        <v/>
      </c>
      <c r="AJ1367" s="75" t="str">
        <f t="shared" si="639"/>
        <v/>
      </c>
    </row>
    <row r="1368" spans="1:36">
      <c r="A1368" s="41" t="str">
        <f t="shared" si="640"/>
        <v/>
      </c>
      <c r="B1368" s="150" t="str">
        <f>IF(ISNUMBER(A1368),INDEX('MetaTrader Import'!$H$13:$J$5893,TRUNC(((A1368-$A$39+1)-1)/3)+1,MOD((A1368-$A$39+1)-1,3)+1),"")</f>
        <v/>
      </c>
      <c r="C1368" s="43" t="str">
        <f t="shared" si="617"/>
        <v/>
      </c>
      <c r="D1368" s="43" t="str">
        <f t="shared" ca="1" si="618"/>
        <v/>
      </c>
      <c r="E1368" s="43" t="str">
        <f t="shared" si="619"/>
        <v/>
      </c>
      <c r="F1368" s="43" t="str">
        <f t="shared" si="620"/>
        <v/>
      </c>
      <c r="G1368" s="43" t="str">
        <f>IF(A1368&lt;&gt;"",IF(A1368&lt;Data!$G$11*0.25,$C$13/$G$32,IF(A1368&gt;Data!$G$11*0.25,$C$13,$C$13*10)),"")</f>
        <v/>
      </c>
      <c r="H1368" s="43" t="str">
        <f>IF(A1368&lt;&gt;"",IF(Data!$G$9="constant",$C$13,IF(Data!$G$9="squeeze",G1368,F1368)),"")</f>
        <v/>
      </c>
      <c r="I1368" s="38" t="str">
        <f ca="1">IF(ISNUMBER(A1368),NORMINV(RAND(),0,IF(AND(Data!$G$9="squeeze",A1368&lt;Data!$G$11*0.25),$H$32,1)*$C$30*$C$13)*($C$14*$C$12),"")</f>
        <v/>
      </c>
      <c r="J1368" s="42" t="str">
        <f ca="1">IFERROR(IF(Data!$C$6="Real",B1368,I1368+J1367+($C$14*$C$12)*(NORMINV(RAND(),$C$15,CHOOSE($G$13,$C$13,F1368,G1368)))),"")</f>
        <v/>
      </c>
      <c r="K1368" s="88" t="str">
        <f>IF(ISNUMBER(A1368), IF($G$16="fixed",$G$17,MIN(H1368*Data!$C$7*$C$16*0.5,$C$17*Data!$C$7))*$C$12,"")</f>
        <v/>
      </c>
      <c r="L1368" s="42" t="str">
        <f t="shared" ca="1" si="644"/>
        <v/>
      </c>
      <c r="M1368" s="44" t="str">
        <f t="shared" ca="1" si="645"/>
        <v/>
      </c>
      <c r="N1368" s="44" t="str">
        <f t="shared" ca="1" si="646"/>
        <v/>
      </c>
      <c r="O1368" s="108" t="str">
        <f t="shared" si="621"/>
        <v/>
      </c>
      <c r="P1368" s="102" t="str">
        <f t="shared" si="622"/>
        <v/>
      </c>
      <c r="Q1368" s="102" t="str">
        <f t="shared" si="623"/>
        <v/>
      </c>
      <c r="R1368" s="120" t="str">
        <f t="shared" si="641"/>
        <v/>
      </c>
      <c r="S1368" s="54" t="str">
        <f t="shared" si="642"/>
        <v/>
      </c>
      <c r="T1368" s="5" t="str">
        <f t="shared" si="624"/>
        <v/>
      </c>
      <c r="U1368" s="152" t="str">
        <f t="shared" si="625"/>
        <v/>
      </c>
      <c r="V1368" s="152" t="str">
        <f t="shared" si="626"/>
        <v/>
      </c>
      <c r="W1368" s="153" t="str">
        <f t="shared" si="627"/>
        <v/>
      </c>
      <c r="X1368" s="153" t="str">
        <f t="shared" si="628"/>
        <v/>
      </c>
      <c r="Y1368" s="153" t="str">
        <f t="shared" si="629"/>
        <v/>
      </c>
      <c r="Z1368" s="153" t="str">
        <f t="shared" si="630"/>
        <v/>
      </c>
      <c r="AA1368" s="152" t="str">
        <f t="shared" si="631"/>
        <v/>
      </c>
      <c r="AB1368" s="152" t="str">
        <f t="shared" si="632"/>
        <v/>
      </c>
      <c r="AC1368" s="154" t="str">
        <f t="shared" si="633"/>
        <v/>
      </c>
      <c r="AD1368" s="154" t="str">
        <f t="shared" si="634"/>
        <v/>
      </c>
      <c r="AE1368" s="3" t="str">
        <f t="shared" si="635"/>
        <v/>
      </c>
      <c r="AF1368" s="3" t="str">
        <f t="shared" si="636"/>
        <v/>
      </c>
      <c r="AG1368" s="3" t="str">
        <f t="shared" si="643"/>
        <v/>
      </c>
      <c r="AH1368" s="4" t="str">
        <f t="shared" si="637"/>
        <v/>
      </c>
      <c r="AI1368" s="75" t="str">
        <f t="shared" si="638"/>
        <v/>
      </c>
      <c r="AJ1368" s="75" t="str">
        <f t="shared" si="639"/>
        <v/>
      </c>
    </row>
    <row r="1369" spans="1:36">
      <c r="A1369" s="41" t="str">
        <f t="shared" si="640"/>
        <v/>
      </c>
      <c r="B1369" s="150" t="str">
        <f>IF(ISNUMBER(A1369),INDEX('MetaTrader Import'!$H$13:$J$5893,TRUNC(((A1369-$A$39+1)-1)/3)+1,MOD((A1369-$A$39+1)-1,3)+1),"")</f>
        <v/>
      </c>
      <c r="C1369" s="43" t="str">
        <f t="shared" si="617"/>
        <v/>
      </c>
      <c r="D1369" s="43" t="str">
        <f t="shared" ca="1" si="618"/>
        <v/>
      </c>
      <c r="E1369" s="43" t="str">
        <f t="shared" si="619"/>
        <v/>
      </c>
      <c r="F1369" s="43" t="str">
        <f t="shared" si="620"/>
        <v/>
      </c>
      <c r="G1369" s="43" t="str">
        <f>IF(A1369&lt;&gt;"",IF(A1369&lt;Data!$G$11*0.25,$C$13/$G$32,IF(A1369&gt;Data!$G$11*0.25,$C$13,$C$13*10)),"")</f>
        <v/>
      </c>
      <c r="H1369" s="43" t="str">
        <f>IF(A1369&lt;&gt;"",IF(Data!$G$9="constant",$C$13,IF(Data!$G$9="squeeze",G1369,F1369)),"")</f>
        <v/>
      </c>
      <c r="I1369" s="38" t="str">
        <f ca="1">IF(ISNUMBER(A1369),NORMINV(RAND(),0,IF(AND(Data!$G$9="squeeze",A1369&lt;Data!$G$11*0.25),$H$32,1)*$C$30*$C$13)*($C$14*$C$12),"")</f>
        <v/>
      </c>
      <c r="J1369" s="42" t="str">
        <f ca="1">IFERROR(IF(Data!$C$6="Real",B1369,I1369+J1368+($C$14*$C$12)*(NORMINV(RAND(),$C$15,CHOOSE($G$13,$C$13,F1369,G1369)))),"")</f>
        <v/>
      </c>
      <c r="K1369" s="88" t="str">
        <f>IF(ISNUMBER(A1369), IF($G$16="fixed",$G$17,MIN(H1369*Data!$C$7*$C$16*0.5,$C$17*Data!$C$7))*$C$12,"")</f>
        <v/>
      </c>
      <c r="L1369" s="42" t="str">
        <f t="shared" ca="1" si="644"/>
        <v/>
      </c>
      <c r="M1369" s="44" t="str">
        <f t="shared" ca="1" si="645"/>
        <v/>
      </c>
      <c r="N1369" s="44" t="str">
        <f t="shared" ca="1" si="646"/>
        <v/>
      </c>
      <c r="O1369" s="108" t="str">
        <f t="shared" si="621"/>
        <v/>
      </c>
      <c r="P1369" s="102" t="str">
        <f t="shared" si="622"/>
        <v/>
      </c>
      <c r="Q1369" s="102" t="str">
        <f t="shared" si="623"/>
        <v/>
      </c>
      <c r="R1369" s="120" t="str">
        <f t="shared" si="641"/>
        <v/>
      </c>
      <c r="S1369" s="54" t="str">
        <f t="shared" si="642"/>
        <v/>
      </c>
      <c r="T1369" s="5" t="str">
        <f t="shared" si="624"/>
        <v/>
      </c>
      <c r="U1369" s="152" t="str">
        <f t="shared" si="625"/>
        <v/>
      </c>
      <c r="V1369" s="152" t="str">
        <f t="shared" si="626"/>
        <v/>
      </c>
      <c r="W1369" s="153" t="str">
        <f t="shared" si="627"/>
        <v/>
      </c>
      <c r="X1369" s="153" t="str">
        <f t="shared" si="628"/>
        <v/>
      </c>
      <c r="Y1369" s="153" t="str">
        <f t="shared" si="629"/>
        <v/>
      </c>
      <c r="Z1369" s="153" t="str">
        <f t="shared" si="630"/>
        <v/>
      </c>
      <c r="AA1369" s="152" t="str">
        <f t="shared" si="631"/>
        <v/>
      </c>
      <c r="AB1369" s="152" t="str">
        <f t="shared" si="632"/>
        <v/>
      </c>
      <c r="AC1369" s="154" t="str">
        <f t="shared" si="633"/>
        <v/>
      </c>
      <c r="AD1369" s="154" t="str">
        <f t="shared" si="634"/>
        <v/>
      </c>
      <c r="AE1369" s="3" t="str">
        <f t="shared" si="635"/>
        <v/>
      </c>
      <c r="AF1369" s="3" t="str">
        <f t="shared" si="636"/>
        <v/>
      </c>
      <c r="AG1369" s="3" t="str">
        <f t="shared" si="643"/>
        <v/>
      </c>
      <c r="AH1369" s="4" t="str">
        <f t="shared" si="637"/>
        <v/>
      </c>
      <c r="AI1369" s="75" t="str">
        <f t="shared" si="638"/>
        <v/>
      </c>
      <c r="AJ1369" s="75" t="str">
        <f t="shared" si="639"/>
        <v/>
      </c>
    </row>
    <row r="1370" spans="1:36">
      <c r="A1370" s="41" t="str">
        <f t="shared" si="640"/>
        <v/>
      </c>
      <c r="B1370" s="150" t="str">
        <f>IF(ISNUMBER(A1370),INDEX('MetaTrader Import'!$H$13:$J$5893,TRUNC(((A1370-$A$39+1)-1)/3)+1,MOD((A1370-$A$39+1)-1,3)+1),"")</f>
        <v/>
      </c>
      <c r="C1370" s="43" t="str">
        <f t="shared" si="617"/>
        <v/>
      </c>
      <c r="D1370" s="43" t="str">
        <f t="shared" ca="1" si="618"/>
        <v/>
      </c>
      <c r="E1370" s="43" t="str">
        <f t="shared" si="619"/>
        <v/>
      </c>
      <c r="F1370" s="43" t="str">
        <f t="shared" si="620"/>
        <v/>
      </c>
      <c r="G1370" s="43" t="str">
        <f>IF(A1370&lt;&gt;"",IF(A1370&lt;Data!$G$11*0.25,$C$13/$G$32,IF(A1370&gt;Data!$G$11*0.25,$C$13,$C$13*10)),"")</f>
        <v/>
      </c>
      <c r="H1370" s="43" t="str">
        <f>IF(A1370&lt;&gt;"",IF(Data!$G$9="constant",$C$13,IF(Data!$G$9="squeeze",G1370,F1370)),"")</f>
        <v/>
      </c>
      <c r="I1370" s="38" t="str">
        <f ca="1">IF(ISNUMBER(A1370),NORMINV(RAND(),0,IF(AND(Data!$G$9="squeeze",A1370&lt;Data!$G$11*0.25),$H$32,1)*$C$30*$C$13)*($C$14*$C$12),"")</f>
        <v/>
      </c>
      <c r="J1370" s="42" t="str">
        <f ca="1">IFERROR(IF(Data!$C$6="Real",B1370,I1370+J1369+($C$14*$C$12)*(NORMINV(RAND(),$C$15,CHOOSE($G$13,$C$13,F1370,G1370)))),"")</f>
        <v/>
      </c>
      <c r="K1370" s="88" t="str">
        <f>IF(ISNUMBER(A1370), IF($G$16="fixed",$G$17,MIN(H1370*Data!$C$7*$C$16*0.5,$C$17*Data!$C$7))*$C$12,"")</f>
        <v/>
      </c>
      <c r="L1370" s="42" t="str">
        <f t="shared" ca="1" si="644"/>
        <v/>
      </c>
      <c r="M1370" s="44" t="str">
        <f t="shared" ca="1" si="645"/>
        <v/>
      </c>
      <c r="N1370" s="44" t="str">
        <f t="shared" ca="1" si="646"/>
        <v/>
      </c>
      <c r="O1370" s="108" t="str">
        <f t="shared" si="621"/>
        <v/>
      </c>
      <c r="P1370" s="102" t="str">
        <f t="shared" si="622"/>
        <v/>
      </c>
      <c r="Q1370" s="102" t="str">
        <f t="shared" si="623"/>
        <v/>
      </c>
      <c r="R1370" s="120" t="str">
        <f t="shared" si="641"/>
        <v/>
      </c>
      <c r="S1370" s="54" t="str">
        <f t="shared" si="642"/>
        <v/>
      </c>
      <c r="T1370" s="5" t="str">
        <f t="shared" si="624"/>
        <v/>
      </c>
      <c r="U1370" s="152" t="str">
        <f t="shared" si="625"/>
        <v/>
      </c>
      <c r="V1370" s="152" t="str">
        <f t="shared" si="626"/>
        <v/>
      </c>
      <c r="W1370" s="153" t="str">
        <f t="shared" si="627"/>
        <v/>
      </c>
      <c r="X1370" s="153" t="str">
        <f t="shared" si="628"/>
        <v/>
      </c>
      <c r="Y1370" s="153" t="str">
        <f t="shared" si="629"/>
        <v/>
      </c>
      <c r="Z1370" s="153" t="str">
        <f t="shared" si="630"/>
        <v/>
      </c>
      <c r="AA1370" s="152" t="str">
        <f t="shared" si="631"/>
        <v/>
      </c>
      <c r="AB1370" s="152" t="str">
        <f t="shared" si="632"/>
        <v/>
      </c>
      <c r="AC1370" s="154" t="str">
        <f t="shared" si="633"/>
        <v/>
      </c>
      <c r="AD1370" s="154" t="str">
        <f t="shared" si="634"/>
        <v/>
      </c>
      <c r="AE1370" s="3" t="str">
        <f t="shared" si="635"/>
        <v/>
      </c>
      <c r="AF1370" s="3" t="str">
        <f t="shared" si="636"/>
        <v/>
      </c>
      <c r="AG1370" s="3" t="str">
        <f t="shared" si="643"/>
        <v/>
      </c>
      <c r="AH1370" s="4" t="str">
        <f t="shared" si="637"/>
        <v/>
      </c>
      <c r="AI1370" s="75" t="str">
        <f t="shared" si="638"/>
        <v/>
      </c>
      <c r="AJ1370" s="75" t="str">
        <f t="shared" si="639"/>
        <v/>
      </c>
    </row>
    <row r="1371" spans="1:36">
      <c r="A1371" s="41" t="str">
        <f t="shared" si="640"/>
        <v/>
      </c>
      <c r="B1371" s="150" t="str">
        <f>IF(ISNUMBER(A1371),INDEX('MetaTrader Import'!$H$13:$J$5893,TRUNC(((A1371-$A$39+1)-1)/3)+1,MOD((A1371-$A$39+1)-1,3)+1),"")</f>
        <v/>
      </c>
      <c r="C1371" s="43" t="str">
        <f t="shared" si="617"/>
        <v/>
      </c>
      <c r="D1371" s="43" t="str">
        <f t="shared" ca="1" si="618"/>
        <v/>
      </c>
      <c r="E1371" s="43" t="str">
        <f t="shared" si="619"/>
        <v/>
      </c>
      <c r="F1371" s="43" t="str">
        <f t="shared" si="620"/>
        <v/>
      </c>
      <c r="G1371" s="43" t="str">
        <f>IF(A1371&lt;&gt;"",IF(A1371&lt;Data!$G$11*0.25,$C$13/$G$32,IF(A1371&gt;Data!$G$11*0.25,$C$13,$C$13*10)),"")</f>
        <v/>
      </c>
      <c r="H1371" s="43" t="str">
        <f>IF(A1371&lt;&gt;"",IF(Data!$G$9="constant",$C$13,IF(Data!$G$9="squeeze",G1371,F1371)),"")</f>
        <v/>
      </c>
      <c r="I1371" s="38" t="str">
        <f ca="1">IF(ISNUMBER(A1371),NORMINV(RAND(),0,IF(AND(Data!$G$9="squeeze",A1371&lt;Data!$G$11*0.25),$H$32,1)*$C$30*$C$13)*($C$14*$C$12),"")</f>
        <v/>
      </c>
      <c r="J1371" s="42" t="str">
        <f ca="1">IFERROR(IF(Data!$C$6="Real",B1371,I1371+J1370+($C$14*$C$12)*(NORMINV(RAND(),$C$15,CHOOSE($G$13,$C$13,F1371,G1371)))),"")</f>
        <v/>
      </c>
      <c r="K1371" s="88" t="str">
        <f>IF(ISNUMBER(A1371), IF($G$16="fixed",$G$17,MIN(H1371*Data!$C$7*$C$16*0.5,$C$17*Data!$C$7))*$C$12,"")</f>
        <v/>
      </c>
      <c r="L1371" s="42" t="str">
        <f t="shared" ca="1" si="644"/>
        <v/>
      </c>
      <c r="M1371" s="44" t="str">
        <f t="shared" ca="1" si="645"/>
        <v/>
      </c>
      <c r="N1371" s="44" t="str">
        <f t="shared" ca="1" si="646"/>
        <v/>
      </c>
      <c r="O1371" s="108" t="str">
        <f t="shared" si="621"/>
        <v/>
      </c>
      <c r="P1371" s="102" t="str">
        <f t="shared" si="622"/>
        <v/>
      </c>
      <c r="Q1371" s="102" t="str">
        <f t="shared" si="623"/>
        <v/>
      </c>
      <c r="R1371" s="120" t="str">
        <f t="shared" si="641"/>
        <v/>
      </c>
      <c r="S1371" s="54" t="str">
        <f t="shared" si="642"/>
        <v/>
      </c>
      <c r="T1371" s="5" t="str">
        <f t="shared" si="624"/>
        <v/>
      </c>
      <c r="U1371" s="152" t="str">
        <f t="shared" si="625"/>
        <v/>
      </c>
      <c r="V1371" s="152" t="str">
        <f t="shared" si="626"/>
        <v/>
      </c>
      <c r="W1371" s="153" t="str">
        <f t="shared" si="627"/>
        <v/>
      </c>
      <c r="X1371" s="153" t="str">
        <f t="shared" si="628"/>
        <v/>
      </c>
      <c r="Y1371" s="153" t="str">
        <f t="shared" si="629"/>
        <v/>
      </c>
      <c r="Z1371" s="153" t="str">
        <f t="shared" si="630"/>
        <v/>
      </c>
      <c r="AA1371" s="152" t="str">
        <f t="shared" si="631"/>
        <v/>
      </c>
      <c r="AB1371" s="152" t="str">
        <f t="shared" si="632"/>
        <v/>
      </c>
      <c r="AC1371" s="154" t="str">
        <f t="shared" si="633"/>
        <v/>
      </c>
      <c r="AD1371" s="154" t="str">
        <f t="shared" si="634"/>
        <v/>
      </c>
      <c r="AE1371" s="3" t="str">
        <f t="shared" si="635"/>
        <v/>
      </c>
      <c r="AF1371" s="3" t="str">
        <f t="shared" si="636"/>
        <v/>
      </c>
      <c r="AG1371" s="3" t="str">
        <f t="shared" si="643"/>
        <v/>
      </c>
      <c r="AH1371" s="4" t="str">
        <f t="shared" si="637"/>
        <v/>
      </c>
      <c r="AI1371" s="75" t="str">
        <f t="shared" si="638"/>
        <v/>
      </c>
      <c r="AJ1371" s="75" t="str">
        <f t="shared" si="639"/>
        <v/>
      </c>
    </row>
    <row r="1372" spans="1:36">
      <c r="A1372" s="41" t="str">
        <f t="shared" si="640"/>
        <v/>
      </c>
      <c r="B1372" s="150" t="str">
        <f>IF(ISNUMBER(A1372),INDEX('MetaTrader Import'!$H$13:$J$5893,TRUNC(((A1372-$A$39+1)-1)/3)+1,MOD((A1372-$A$39+1)-1,3)+1),"")</f>
        <v/>
      </c>
      <c r="C1372" s="43" t="str">
        <f t="shared" si="617"/>
        <v/>
      </c>
      <c r="D1372" s="43" t="str">
        <f t="shared" ca="1" si="618"/>
        <v/>
      </c>
      <c r="E1372" s="43" t="str">
        <f t="shared" si="619"/>
        <v/>
      </c>
      <c r="F1372" s="43" t="str">
        <f t="shared" si="620"/>
        <v/>
      </c>
      <c r="G1372" s="43" t="str">
        <f>IF(A1372&lt;&gt;"",IF(A1372&lt;Data!$G$11*0.25,$C$13/$G$32,IF(A1372&gt;Data!$G$11*0.25,$C$13,$C$13*10)),"")</f>
        <v/>
      </c>
      <c r="H1372" s="43" t="str">
        <f>IF(A1372&lt;&gt;"",IF(Data!$G$9="constant",$C$13,IF(Data!$G$9="squeeze",G1372,F1372)),"")</f>
        <v/>
      </c>
      <c r="I1372" s="38" t="str">
        <f ca="1">IF(ISNUMBER(A1372),NORMINV(RAND(),0,IF(AND(Data!$G$9="squeeze",A1372&lt;Data!$G$11*0.25),$H$32,1)*$C$30*$C$13)*($C$14*$C$12),"")</f>
        <v/>
      </c>
      <c r="J1372" s="42" t="str">
        <f ca="1">IFERROR(IF(Data!$C$6="Real",B1372,I1372+J1371+($C$14*$C$12)*(NORMINV(RAND(),$C$15,CHOOSE($G$13,$C$13,F1372,G1372)))),"")</f>
        <v/>
      </c>
      <c r="K1372" s="88" t="str">
        <f>IF(ISNUMBER(A1372), IF($G$16="fixed",$G$17,MIN(H1372*Data!$C$7*$C$16*0.5,$C$17*Data!$C$7))*$C$12,"")</f>
        <v/>
      </c>
      <c r="L1372" s="42" t="str">
        <f t="shared" ca="1" si="644"/>
        <v/>
      </c>
      <c r="M1372" s="44" t="str">
        <f t="shared" ca="1" si="645"/>
        <v/>
      </c>
      <c r="N1372" s="44" t="str">
        <f t="shared" ca="1" si="646"/>
        <v/>
      </c>
      <c r="O1372" s="108" t="str">
        <f t="shared" si="621"/>
        <v/>
      </c>
      <c r="P1372" s="102" t="str">
        <f t="shared" si="622"/>
        <v/>
      </c>
      <c r="Q1372" s="102" t="str">
        <f t="shared" si="623"/>
        <v/>
      </c>
      <c r="R1372" s="120" t="str">
        <f t="shared" si="641"/>
        <v/>
      </c>
      <c r="S1372" s="54" t="str">
        <f t="shared" si="642"/>
        <v/>
      </c>
      <c r="T1372" s="5" t="str">
        <f t="shared" si="624"/>
        <v/>
      </c>
      <c r="U1372" s="152" t="str">
        <f t="shared" si="625"/>
        <v/>
      </c>
      <c r="V1372" s="152" t="str">
        <f t="shared" si="626"/>
        <v/>
      </c>
      <c r="W1372" s="153" t="str">
        <f t="shared" si="627"/>
        <v/>
      </c>
      <c r="X1372" s="153" t="str">
        <f t="shared" si="628"/>
        <v/>
      </c>
      <c r="Y1372" s="153" t="str">
        <f t="shared" si="629"/>
        <v/>
      </c>
      <c r="Z1372" s="153" t="str">
        <f t="shared" si="630"/>
        <v/>
      </c>
      <c r="AA1372" s="152" t="str">
        <f t="shared" si="631"/>
        <v/>
      </c>
      <c r="AB1372" s="152" t="str">
        <f t="shared" si="632"/>
        <v/>
      </c>
      <c r="AC1372" s="154" t="str">
        <f t="shared" si="633"/>
        <v/>
      </c>
      <c r="AD1372" s="154" t="str">
        <f t="shared" si="634"/>
        <v/>
      </c>
      <c r="AE1372" s="3" t="str">
        <f t="shared" si="635"/>
        <v/>
      </c>
      <c r="AF1372" s="3" t="str">
        <f t="shared" si="636"/>
        <v/>
      </c>
      <c r="AG1372" s="3" t="str">
        <f t="shared" si="643"/>
        <v/>
      </c>
      <c r="AH1372" s="4" t="str">
        <f t="shared" si="637"/>
        <v/>
      </c>
      <c r="AI1372" s="75" t="str">
        <f t="shared" si="638"/>
        <v/>
      </c>
      <c r="AJ1372" s="75" t="str">
        <f t="shared" si="639"/>
        <v/>
      </c>
    </row>
    <row r="1373" spans="1:36">
      <c r="A1373" s="41" t="str">
        <f t="shared" si="640"/>
        <v/>
      </c>
      <c r="B1373" s="150" t="str">
        <f>IF(ISNUMBER(A1373),INDEX('MetaTrader Import'!$H$13:$J$5893,TRUNC(((A1373-$A$39+1)-1)/3)+1,MOD((A1373-$A$39+1)-1,3)+1),"")</f>
        <v/>
      </c>
      <c r="C1373" s="43" t="str">
        <f t="shared" si="617"/>
        <v/>
      </c>
      <c r="D1373" s="43" t="str">
        <f t="shared" ca="1" si="618"/>
        <v/>
      </c>
      <c r="E1373" s="43" t="str">
        <f t="shared" si="619"/>
        <v/>
      </c>
      <c r="F1373" s="43" t="str">
        <f t="shared" si="620"/>
        <v/>
      </c>
      <c r="G1373" s="43" t="str">
        <f>IF(A1373&lt;&gt;"",IF(A1373&lt;Data!$G$11*0.25,$C$13/$G$32,IF(A1373&gt;Data!$G$11*0.25,$C$13,$C$13*10)),"")</f>
        <v/>
      </c>
      <c r="H1373" s="43" t="str">
        <f>IF(A1373&lt;&gt;"",IF(Data!$G$9="constant",$C$13,IF(Data!$G$9="squeeze",G1373,F1373)),"")</f>
        <v/>
      </c>
      <c r="I1373" s="38" t="str">
        <f ca="1">IF(ISNUMBER(A1373),NORMINV(RAND(),0,IF(AND(Data!$G$9="squeeze",A1373&lt;Data!$G$11*0.25),$H$32,1)*$C$30*$C$13)*($C$14*$C$12),"")</f>
        <v/>
      </c>
      <c r="J1373" s="42" t="str">
        <f ca="1">IFERROR(IF(Data!$C$6="Real",B1373,I1373+J1372+($C$14*$C$12)*(NORMINV(RAND(),$C$15,CHOOSE($G$13,$C$13,F1373,G1373)))),"")</f>
        <v/>
      </c>
      <c r="K1373" s="88" t="str">
        <f>IF(ISNUMBER(A1373), IF($G$16="fixed",$G$17,MIN(H1373*Data!$C$7*$C$16*0.5,$C$17*Data!$C$7))*$C$12,"")</f>
        <v/>
      </c>
      <c r="L1373" s="42" t="str">
        <f t="shared" ca="1" si="644"/>
        <v/>
      </c>
      <c r="M1373" s="44" t="str">
        <f t="shared" ca="1" si="645"/>
        <v/>
      </c>
      <c r="N1373" s="44" t="str">
        <f t="shared" ca="1" si="646"/>
        <v/>
      </c>
      <c r="O1373" s="108" t="str">
        <f t="shared" si="621"/>
        <v/>
      </c>
      <c r="P1373" s="102" t="str">
        <f t="shared" si="622"/>
        <v/>
      </c>
      <c r="Q1373" s="102" t="str">
        <f t="shared" si="623"/>
        <v/>
      </c>
      <c r="R1373" s="120" t="str">
        <f t="shared" si="641"/>
        <v/>
      </c>
      <c r="S1373" s="54" t="str">
        <f t="shared" si="642"/>
        <v/>
      </c>
      <c r="T1373" s="5" t="str">
        <f t="shared" si="624"/>
        <v/>
      </c>
      <c r="U1373" s="152" t="str">
        <f t="shared" si="625"/>
        <v/>
      </c>
      <c r="V1373" s="152" t="str">
        <f t="shared" si="626"/>
        <v/>
      </c>
      <c r="W1373" s="153" t="str">
        <f t="shared" si="627"/>
        <v/>
      </c>
      <c r="X1373" s="153" t="str">
        <f t="shared" si="628"/>
        <v/>
      </c>
      <c r="Y1373" s="153" t="str">
        <f t="shared" si="629"/>
        <v/>
      </c>
      <c r="Z1373" s="153" t="str">
        <f t="shared" si="630"/>
        <v/>
      </c>
      <c r="AA1373" s="152" t="str">
        <f t="shared" si="631"/>
        <v/>
      </c>
      <c r="AB1373" s="152" t="str">
        <f t="shared" si="632"/>
        <v/>
      </c>
      <c r="AC1373" s="154" t="str">
        <f t="shared" si="633"/>
        <v/>
      </c>
      <c r="AD1373" s="154" t="str">
        <f t="shared" si="634"/>
        <v/>
      </c>
      <c r="AE1373" s="3" t="str">
        <f t="shared" si="635"/>
        <v/>
      </c>
      <c r="AF1373" s="3" t="str">
        <f t="shared" si="636"/>
        <v/>
      </c>
      <c r="AG1373" s="3" t="str">
        <f t="shared" si="643"/>
        <v/>
      </c>
      <c r="AH1373" s="4" t="str">
        <f t="shared" si="637"/>
        <v/>
      </c>
      <c r="AI1373" s="75" t="str">
        <f t="shared" si="638"/>
        <v/>
      </c>
      <c r="AJ1373" s="75" t="str">
        <f t="shared" si="639"/>
        <v/>
      </c>
    </row>
    <row r="1374" spans="1:36">
      <c r="A1374" s="41" t="str">
        <f t="shared" si="640"/>
        <v/>
      </c>
      <c r="B1374" s="150" t="str">
        <f>IF(ISNUMBER(A1374),INDEX('MetaTrader Import'!$H$13:$J$5893,TRUNC(((A1374-$A$39+1)-1)/3)+1,MOD((A1374-$A$39+1)-1,3)+1),"")</f>
        <v/>
      </c>
      <c r="C1374" s="43" t="str">
        <f t="shared" si="617"/>
        <v/>
      </c>
      <c r="D1374" s="43" t="str">
        <f t="shared" ca="1" si="618"/>
        <v/>
      </c>
      <c r="E1374" s="43" t="str">
        <f t="shared" si="619"/>
        <v/>
      </c>
      <c r="F1374" s="43" t="str">
        <f t="shared" si="620"/>
        <v/>
      </c>
      <c r="G1374" s="43" t="str">
        <f>IF(A1374&lt;&gt;"",IF(A1374&lt;Data!$G$11*0.25,$C$13/$G$32,IF(A1374&gt;Data!$G$11*0.25,$C$13,$C$13*10)),"")</f>
        <v/>
      </c>
      <c r="H1374" s="43" t="str">
        <f>IF(A1374&lt;&gt;"",IF(Data!$G$9="constant",$C$13,IF(Data!$G$9="squeeze",G1374,F1374)),"")</f>
        <v/>
      </c>
      <c r="I1374" s="38" t="str">
        <f ca="1">IF(ISNUMBER(A1374),NORMINV(RAND(),0,IF(AND(Data!$G$9="squeeze",A1374&lt;Data!$G$11*0.25),$H$32,1)*$C$30*$C$13)*($C$14*$C$12),"")</f>
        <v/>
      </c>
      <c r="J1374" s="42" t="str">
        <f ca="1">IFERROR(IF(Data!$C$6="Real",B1374,I1374+J1373+($C$14*$C$12)*(NORMINV(RAND(),$C$15,CHOOSE($G$13,$C$13,F1374,G1374)))),"")</f>
        <v/>
      </c>
      <c r="K1374" s="88" t="str">
        <f>IF(ISNUMBER(A1374), IF($G$16="fixed",$G$17,MIN(H1374*Data!$C$7*$C$16*0.5,$C$17*Data!$C$7))*$C$12,"")</f>
        <v/>
      </c>
      <c r="L1374" s="42" t="str">
        <f t="shared" ca="1" si="644"/>
        <v/>
      </c>
      <c r="M1374" s="44" t="str">
        <f t="shared" ca="1" si="645"/>
        <v/>
      </c>
      <c r="N1374" s="44" t="str">
        <f t="shared" ca="1" si="646"/>
        <v/>
      </c>
      <c r="O1374" s="108" t="str">
        <f t="shared" si="621"/>
        <v/>
      </c>
      <c r="P1374" s="102" t="str">
        <f t="shared" si="622"/>
        <v/>
      </c>
      <c r="Q1374" s="102" t="str">
        <f t="shared" si="623"/>
        <v/>
      </c>
      <c r="R1374" s="120" t="str">
        <f t="shared" si="641"/>
        <v/>
      </c>
      <c r="S1374" s="54" t="str">
        <f t="shared" si="642"/>
        <v/>
      </c>
      <c r="T1374" s="5" t="str">
        <f t="shared" si="624"/>
        <v/>
      </c>
      <c r="U1374" s="152" t="str">
        <f t="shared" si="625"/>
        <v/>
      </c>
      <c r="V1374" s="152" t="str">
        <f t="shared" si="626"/>
        <v/>
      </c>
      <c r="W1374" s="153" t="str">
        <f t="shared" si="627"/>
        <v/>
      </c>
      <c r="X1374" s="153" t="str">
        <f t="shared" si="628"/>
        <v/>
      </c>
      <c r="Y1374" s="153" t="str">
        <f t="shared" si="629"/>
        <v/>
      </c>
      <c r="Z1374" s="153" t="str">
        <f t="shared" si="630"/>
        <v/>
      </c>
      <c r="AA1374" s="152" t="str">
        <f t="shared" si="631"/>
        <v/>
      </c>
      <c r="AB1374" s="152" t="str">
        <f t="shared" si="632"/>
        <v/>
      </c>
      <c r="AC1374" s="154" t="str">
        <f t="shared" si="633"/>
        <v/>
      </c>
      <c r="AD1374" s="154" t="str">
        <f t="shared" si="634"/>
        <v/>
      </c>
      <c r="AE1374" s="3" t="str">
        <f t="shared" si="635"/>
        <v/>
      </c>
      <c r="AF1374" s="3" t="str">
        <f t="shared" si="636"/>
        <v/>
      </c>
      <c r="AG1374" s="3" t="str">
        <f t="shared" si="643"/>
        <v/>
      </c>
      <c r="AH1374" s="4" t="str">
        <f t="shared" si="637"/>
        <v/>
      </c>
      <c r="AI1374" s="75" t="str">
        <f t="shared" si="638"/>
        <v/>
      </c>
      <c r="AJ1374" s="75" t="str">
        <f t="shared" si="639"/>
        <v/>
      </c>
    </row>
    <row r="1375" spans="1:36">
      <c r="A1375" s="41" t="str">
        <f t="shared" si="640"/>
        <v/>
      </c>
      <c r="B1375" s="150" t="str">
        <f>IF(ISNUMBER(A1375),INDEX('MetaTrader Import'!$H$13:$J$5893,TRUNC(((A1375-$A$39+1)-1)/3)+1,MOD((A1375-$A$39+1)-1,3)+1),"")</f>
        <v/>
      </c>
      <c r="C1375" s="43" t="str">
        <f t="shared" si="617"/>
        <v/>
      </c>
      <c r="D1375" s="43" t="str">
        <f t="shared" ca="1" si="618"/>
        <v/>
      </c>
      <c r="E1375" s="43" t="str">
        <f t="shared" si="619"/>
        <v/>
      </c>
      <c r="F1375" s="43" t="str">
        <f t="shared" si="620"/>
        <v/>
      </c>
      <c r="G1375" s="43" t="str">
        <f>IF(A1375&lt;&gt;"",IF(A1375&lt;Data!$G$11*0.25,$C$13/$G$32,IF(A1375&gt;Data!$G$11*0.25,$C$13,$C$13*10)),"")</f>
        <v/>
      </c>
      <c r="H1375" s="43" t="str">
        <f>IF(A1375&lt;&gt;"",IF(Data!$G$9="constant",$C$13,IF(Data!$G$9="squeeze",G1375,F1375)),"")</f>
        <v/>
      </c>
      <c r="I1375" s="38" t="str">
        <f ca="1">IF(ISNUMBER(A1375),NORMINV(RAND(),0,IF(AND(Data!$G$9="squeeze",A1375&lt;Data!$G$11*0.25),$H$32,1)*$C$30*$C$13)*($C$14*$C$12),"")</f>
        <v/>
      </c>
      <c r="J1375" s="42" t="str">
        <f ca="1">IFERROR(IF(Data!$C$6="Real",B1375,I1375+J1374+($C$14*$C$12)*(NORMINV(RAND(),$C$15,CHOOSE($G$13,$C$13,F1375,G1375)))),"")</f>
        <v/>
      </c>
      <c r="K1375" s="88" t="str">
        <f>IF(ISNUMBER(A1375), IF($G$16="fixed",$G$17,MIN(H1375*Data!$C$7*$C$16*0.5,$C$17*Data!$C$7))*$C$12,"")</f>
        <v/>
      </c>
      <c r="L1375" s="42" t="str">
        <f t="shared" ca="1" si="644"/>
        <v/>
      </c>
      <c r="M1375" s="44" t="str">
        <f t="shared" ca="1" si="645"/>
        <v/>
      </c>
      <c r="N1375" s="44" t="str">
        <f t="shared" ca="1" si="646"/>
        <v/>
      </c>
      <c r="O1375" s="108" t="str">
        <f t="shared" si="621"/>
        <v/>
      </c>
      <c r="P1375" s="102" t="str">
        <f t="shared" si="622"/>
        <v/>
      </c>
      <c r="Q1375" s="102" t="str">
        <f t="shared" si="623"/>
        <v/>
      </c>
      <c r="R1375" s="120" t="str">
        <f t="shared" si="641"/>
        <v/>
      </c>
      <c r="S1375" s="54" t="str">
        <f t="shared" si="642"/>
        <v/>
      </c>
      <c r="T1375" s="5" t="str">
        <f t="shared" si="624"/>
        <v/>
      </c>
      <c r="U1375" s="152" t="str">
        <f t="shared" si="625"/>
        <v/>
      </c>
      <c r="V1375" s="152" t="str">
        <f t="shared" si="626"/>
        <v/>
      </c>
      <c r="W1375" s="153" t="str">
        <f t="shared" si="627"/>
        <v/>
      </c>
      <c r="X1375" s="153" t="str">
        <f t="shared" si="628"/>
        <v/>
      </c>
      <c r="Y1375" s="153" t="str">
        <f t="shared" si="629"/>
        <v/>
      </c>
      <c r="Z1375" s="153" t="str">
        <f t="shared" si="630"/>
        <v/>
      </c>
      <c r="AA1375" s="152" t="str">
        <f t="shared" si="631"/>
        <v/>
      </c>
      <c r="AB1375" s="152" t="str">
        <f t="shared" si="632"/>
        <v/>
      </c>
      <c r="AC1375" s="154" t="str">
        <f t="shared" si="633"/>
        <v/>
      </c>
      <c r="AD1375" s="154" t="str">
        <f t="shared" si="634"/>
        <v/>
      </c>
      <c r="AE1375" s="3" t="str">
        <f t="shared" si="635"/>
        <v/>
      </c>
      <c r="AF1375" s="3" t="str">
        <f t="shared" si="636"/>
        <v/>
      </c>
      <c r="AG1375" s="3" t="str">
        <f t="shared" si="643"/>
        <v/>
      </c>
      <c r="AH1375" s="4" t="str">
        <f t="shared" si="637"/>
        <v/>
      </c>
      <c r="AI1375" s="75" t="str">
        <f t="shared" si="638"/>
        <v/>
      </c>
      <c r="AJ1375" s="75" t="str">
        <f t="shared" si="639"/>
        <v/>
      </c>
    </row>
    <row r="1376" spans="1:36">
      <c r="A1376" s="41" t="str">
        <f t="shared" si="640"/>
        <v/>
      </c>
      <c r="B1376" s="150" t="str">
        <f>IF(ISNUMBER(A1376),INDEX('MetaTrader Import'!$H$13:$J$5893,TRUNC(((A1376-$A$39+1)-1)/3)+1,MOD((A1376-$A$39+1)-1,3)+1),"")</f>
        <v/>
      </c>
      <c r="C1376" s="43" t="str">
        <f t="shared" si="617"/>
        <v/>
      </c>
      <c r="D1376" s="43" t="str">
        <f t="shared" ca="1" si="618"/>
        <v/>
      </c>
      <c r="E1376" s="43" t="str">
        <f t="shared" si="619"/>
        <v/>
      </c>
      <c r="F1376" s="43" t="str">
        <f t="shared" si="620"/>
        <v/>
      </c>
      <c r="G1376" s="43" t="str">
        <f>IF(A1376&lt;&gt;"",IF(A1376&lt;Data!$G$11*0.25,$C$13/$G$32,IF(A1376&gt;Data!$G$11*0.25,$C$13,$C$13*10)),"")</f>
        <v/>
      </c>
      <c r="H1376" s="43" t="str">
        <f>IF(A1376&lt;&gt;"",IF(Data!$G$9="constant",$C$13,IF(Data!$G$9="squeeze",G1376,F1376)),"")</f>
        <v/>
      </c>
      <c r="I1376" s="38" t="str">
        <f ca="1">IF(ISNUMBER(A1376),NORMINV(RAND(),0,IF(AND(Data!$G$9="squeeze",A1376&lt;Data!$G$11*0.25),$H$32,1)*$C$30*$C$13)*($C$14*$C$12),"")</f>
        <v/>
      </c>
      <c r="J1376" s="42" t="str">
        <f ca="1">IFERROR(IF(Data!$C$6="Real",B1376,I1376+J1375+($C$14*$C$12)*(NORMINV(RAND(),$C$15,CHOOSE($G$13,$C$13,F1376,G1376)))),"")</f>
        <v/>
      </c>
      <c r="K1376" s="88" t="str">
        <f>IF(ISNUMBER(A1376), IF($G$16="fixed",$G$17,MIN(H1376*Data!$C$7*$C$16*0.5,$C$17*Data!$C$7))*$C$12,"")</f>
        <v/>
      </c>
      <c r="L1376" s="42" t="str">
        <f t="shared" ca="1" si="644"/>
        <v/>
      </c>
      <c r="M1376" s="44" t="str">
        <f t="shared" ca="1" si="645"/>
        <v/>
      </c>
      <c r="N1376" s="44" t="str">
        <f t="shared" ca="1" si="646"/>
        <v/>
      </c>
      <c r="O1376" s="108" t="str">
        <f t="shared" si="621"/>
        <v/>
      </c>
      <c r="P1376" s="102" t="str">
        <f t="shared" si="622"/>
        <v/>
      </c>
      <c r="Q1376" s="102" t="str">
        <f t="shared" si="623"/>
        <v/>
      </c>
      <c r="R1376" s="120" t="str">
        <f t="shared" si="641"/>
        <v/>
      </c>
      <c r="S1376" s="54" t="str">
        <f t="shared" si="642"/>
        <v/>
      </c>
      <c r="T1376" s="5" t="str">
        <f t="shared" si="624"/>
        <v/>
      </c>
      <c r="U1376" s="152" t="str">
        <f t="shared" si="625"/>
        <v/>
      </c>
      <c r="V1376" s="152" t="str">
        <f t="shared" si="626"/>
        <v/>
      </c>
      <c r="W1376" s="153" t="str">
        <f t="shared" si="627"/>
        <v/>
      </c>
      <c r="X1376" s="153" t="str">
        <f t="shared" si="628"/>
        <v/>
      </c>
      <c r="Y1376" s="153" t="str">
        <f t="shared" si="629"/>
        <v/>
      </c>
      <c r="Z1376" s="153" t="str">
        <f t="shared" si="630"/>
        <v/>
      </c>
      <c r="AA1376" s="152" t="str">
        <f t="shared" si="631"/>
        <v/>
      </c>
      <c r="AB1376" s="152" t="str">
        <f t="shared" si="632"/>
        <v/>
      </c>
      <c r="AC1376" s="154" t="str">
        <f t="shared" si="633"/>
        <v/>
      </c>
      <c r="AD1376" s="154" t="str">
        <f t="shared" si="634"/>
        <v/>
      </c>
      <c r="AE1376" s="3" t="str">
        <f t="shared" si="635"/>
        <v/>
      </c>
      <c r="AF1376" s="3" t="str">
        <f t="shared" si="636"/>
        <v/>
      </c>
      <c r="AG1376" s="3" t="str">
        <f t="shared" si="643"/>
        <v/>
      </c>
      <c r="AH1376" s="4" t="str">
        <f t="shared" si="637"/>
        <v/>
      </c>
      <c r="AI1376" s="75" t="str">
        <f t="shared" si="638"/>
        <v/>
      </c>
      <c r="AJ1376" s="75" t="str">
        <f t="shared" si="639"/>
        <v/>
      </c>
    </row>
    <row r="1377" spans="1:36">
      <c r="A1377" s="41" t="str">
        <f t="shared" si="640"/>
        <v/>
      </c>
      <c r="B1377" s="150" t="str">
        <f>IF(ISNUMBER(A1377),INDEX('MetaTrader Import'!$H$13:$J$5893,TRUNC(((A1377-$A$39+1)-1)/3)+1,MOD((A1377-$A$39+1)-1,3)+1),"")</f>
        <v/>
      </c>
      <c r="C1377" s="43" t="str">
        <f t="shared" si="617"/>
        <v/>
      </c>
      <c r="D1377" s="43" t="str">
        <f t="shared" ca="1" si="618"/>
        <v/>
      </c>
      <c r="E1377" s="43" t="str">
        <f t="shared" si="619"/>
        <v/>
      </c>
      <c r="F1377" s="43" t="str">
        <f t="shared" si="620"/>
        <v/>
      </c>
      <c r="G1377" s="43" t="str">
        <f>IF(A1377&lt;&gt;"",IF(A1377&lt;Data!$G$11*0.25,$C$13/$G$32,IF(A1377&gt;Data!$G$11*0.25,$C$13,$C$13*10)),"")</f>
        <v/>
      </c>
      <c r="H1377" s="43" t="str">
        <f>IF(A1377&lt;&gt;"",IF(Data!$G$9="constant",$C$13,IF(Data!$G$9="squeeze",G1377,F1377)),"")</f>
        <v/>
      </c>
      <c r="I1377" s="38" t="str">
        <f ca="1">IF(ISNUMBER(A1377),NORMINV(RAND(),0,IF(AND(Data!$G$9="squeeze",A1377&lt;Data!$G$11*0.25),$H$32,1)*$C$30*$C$13)*($C$14*$C$12),"")</f>
        <v/>
      </c>
      <c r="J1377" s="42" t="str">
        <f ca="1">IFERROR(IF(Data!$C$6="Real",B1377,I1377+J1376+($C$14*$C$12)*(NORMINV(RAND(),$C$15,CHOOSE($G$13,$C$13,F1377,G1377)))),"")</f>
        <v/>
      </c>
      <c r="K1377" s="88" t="str">
        <f>IF(ISNUMBER(A1377), IF($G$16="fixed",$G$17,MIN(H1377*Data!$C$7*$C$16*0.5,$C$17*Data!$C$7))*$C$12,"")</f>
        <v/>
      </c>
      <c r="L1377" s="42" t="str">
        <f t="shared" ca="1" si="644"/>
        <v/>
      </c>
      <c r="M1377" s="44" t="str">
        <f t="shared" ca="1" si="645"/>
        <v/>
      </c>
      <c r="N1377" s="44" t="str">
        <f t="shared" ca="1" si="646"/>
        <v/>
      </c>
      <c r="O1377" s="108" t="str">
        <f t="shared" si="621"/>
        <v/>
      </c>
      <c r="P1377" s="102" t="str">
        <f t="shared" si="622"/>
        <v/>
      </c>
      <c r="Q1377" s="102" t="str">
        <f t="shared" si="623"/>
        <v/>
      </c>
      <c r="R1377" s="120" t="str">
        <f t="shared" si="641"/>
        <v/>
      </c>
      <c r="S1377" s="54" t="str">
        <f t="shared" si="642"/>
        <v/>
      </c>
      <c r="T1377" s="5" t="str">
        <f t="shared" si="624"/>
        <v/>
      </c>
      <c r="U1377" s="152" t="str">
        <f t="shared" si="625"/>
        <v/>
      </c>
      <c r="V1377" s="152" t="str">
        <f t="shared" si="626"/>
        <v/>
      </c>
      <c r="W1377" s="153" t="str">
        <f t="shared" si="627"/>
        <v/>
      </c>
      <c r="X1377" s="153" t="str">
        <f t="shared" si="628"/>
        <v/>
      </c>
      <c r="Y1377" s="153" t="str">
        <f t="shared" si="629"/>
        <v/>
      </c>
      <c r="Z1377" s="153" t="str">
        <f t="shared" si="630"/>
        <v/>
      </c>
      <c r="AA1377" s="152" t="str">
        <f t="shared" si="631"/>
        <v/>
      </c>
      <c r="AB1377" s="152" t="str">
        <f t="shared" si="632"/>
        <v/>
      </c>
      <c r="AC1377" s="154" t="str">
        <f t="shared" si="633"/>
        <v/>
      </c>
      <c r="AD1377" s="154" t="str">
        <f t="shared" si="634"/>
        <v/>
      </c>
      <c r="AE1377" s="3" t="str">
        <f t="shared" si="635"/>
        <v/>
      </c>
      <c r="AF1377" s="3" t="str">
        <f t="shared" si="636"/>
        <v/>
      </c>
      <c r="AG1377" s="3" t="str">
        <f t="shared" si="643"/>
        <v/>
      </c>
      <c r="AH1377" s="4" t="str">
        <f t="shared" si="637"/>
        <v/>
      </c>
      <c r="AI1377" s="75" t="str">
        <f t="shared" si="638"/>
        <v/>
      </c>
      <c r="AJ1377" s="75" t="str">
        <f t="shared" si="639"/>
        <v/>
      </c>
    </row>
    <row r="1378" spans="1:36">
      <c r="A1378" s="41" t="str">
        <f t="shared" si="640"/>
        <v/>
      </c>
      <c r="B1378" s="150" t="str">
        <f>IF(ISNUMBER(A1378),INDEX('MetaTrader Import'!$H$13:$J$5893,TRUNC(((A1378-$A$39+1)-1)/3)+1,MOD((A1378-$A$39+1)-1,3)+1),"")</f>
        <v/>
      </c>
      <c r="C1378" s="43" t="str">
        <f t="shared" si="617"/>
        <v/>
      </c>
      <c r="D1378" s="43" t="str">
        <f t="shared" ca="1" si="618"/>
        <v/>
      </c>
      <c r="E1378" s="43" t="str">
        <f t="shared" si="619"/>
        <v/>
      </c>
      <c r="F1378" s="43" t="str">
        <f t="shared" si="620"/>
        <v/>
      </c>
      <c r="G1378" s="43" t="str">
        <f>IF(A1378&lt;&gt;"",IF(A1378&lt;Data!$G$11*0.25,$C$13/$G$32,IF(A1378&gt;Data!$G$11*0.25,$C$13,$C$13*10)),"")</f>
        <v/>
      </c>
      <c r="H1378" s="43" t="str">
        <f>IF(A1378&lt;&gt;"",IF(Data!$G$9="constant",$C$13,IF(Data!$G$9="squeeze",G1378,F1378)),"")</f>
        <v/>
      </c>
      <c r="I1378" s="38" t="str">
        <f ca="1">IF(ISNUMBER(A1378),NORMINV(RAND(),0,IF(AND(Data!$G$9="squeeze",A1378&lt;Data!$G$11*0.25),$H$32,1)*$C$30*$C$13)*($C$14*$C$12),"")</f>
        <v/>
      </c>
      <c r="J1378" s="42" t="str">
        <f ca="1">IFERROR(IF(Data!$C$6="Real",B1378,I1378+J1377+($C$14*$C$12)*(NORMINV(RAND(),$C$15,CHOOSE($G$13,$C$13,F1378,G1378)))),"")</f>
        <v/>
      </c>
      <c r="K1378" s="88" t="str">
        <f>IF(ISNUMBER(A1378), IF($G$16="fixed",$G$17,MIN(H1378*Data!$C$7*$C$16*0.5,$C$17*Data!$C$7))*$C$12,"")</f>
        <v/>
      </c>
      <c r="L1378" s="42" t="str">
        <f t="shared" ca="1" si="644"/>
        <v/>
      </c>
      <c r="M1378" s="44" t="str">
        <f t="shared" ca="1" si="645"/>
        <v/>
      </c>
      <c r="N1378" s="44" t="str">
        <f t="shared" ca="1" si="646"/>
        <v/>
      </c>
      <c r="O1378" s="108" t="str">
        <f t="shared" si="621"/>
        <v/>
      </c>
      <c r="P1378" s="102" t="str">
        <f t="shared" si="622"/>
        <v/>
      </c>
      <c r="Q1378" s="102" t="str">
        <f t="shared" si="623"/>
        <v/>
      </c>
      <c r="R1378" s="120" t="str">
        <f t="shared" si="641"/>
        <v/>
      </c>
      <c r="S1378" s="54" t="str">
        <f t="shared" si="642"/>
        <v/>
      </c>
      <c r="T1378" s="5" t="str">
        <f t="shared" si="624"/>
        <v/>
      </c>
      <c r="U1378" s="152" t="str">
        <f t="shared" si="625"/>
        <v/>
      </c>
      <c r="V1378" s="152" t="str">
        <f t="shared" si="626"/>
        <v/>
      </c>
      <c r="W1378" s="153" t="str">
        <f t="shared" si="627"/>
        <v/>
      </c>
      <c r="X1378" s="153" t="str">
        <f t="shared" si="628"/>
        <v/>
      </c>
      <c r="Y1378" s="153" t="str">
        <f t="shared" si="629"/>
        <v/>
      </c>
      <c r="Z1378" s="153" t="str">
        <f t="shared" si="630"/>
        <v/>
      </c>
      <c r="AA1378" s="152" t="str">
        <f t="shared" si="631"/>
        <v/>
      </c>
      <c r="AB1378" s="152" t="str">
        <f t="shared" si="632"/>
        <v/>
      </c>
      <c r="AC1378" s="154" t="str">
        <f t="shared" si="633"/>
        <v/>
      </c>
      <c r="AD1378" s="154" t="str">
        <f t="shared" si="634"/>
        <v/>
      </c>
      <c r="AE1378" s="3" t="str">
        <f t="shared" si="635"/>
        <v/>
      </c>
      <c r="AF1378" s="3" t="str">
        <f t="shared" si="636"/>
        <v/>
      </c>
      <c r="AG1378" s="3" t="str">
        <f t="shared" si="643"/>
        <v/>
      </c>
      <c r="AH1378" s="4" t="str">
        <f t="shared" si="637"/>
        <v/>
      </c>
      <c r="AI1378" s="75" t="str">
        <f t="shared" si="638"/>
        <v/>
      </c>
      <c r="AJ1378" s="75" t="str">
        <f t="shared" si="639"/>
        <v/>
      </c>
    </row>
    <row r="1379" spans="1:36">
      <c r="A1379" s="41" t="str">
        <f t="shared" si="640"/>
        <v/>
      </c>
      <c r="B1379" s="150" t="str">
        <f>IF(ISNUMBER(A1379),INDEX('MetaTrader Import'!$H$13:$J$5893,TRUNC(((A1379-$A$39+1)-1)/3)+1,MOD((A1379-$A$39+1)-1,3)+1),"")</f>
        <v/>
      </c>
      <c r="C1379" s="43" t="str">
        <f t="shared" si="617"/>
        <v/>
      </c>
      <c r="D1379" s="43" t="str">
        <f t="shared" ca="1" si="618"/>
        <v/>
      </c>
      <c r="E1379" s="43" t="str">
        <f t="shared" si="619"/>
        <v/>
      </c>
      <c r="F1379" s="43" t="str">
        <f t="shared" si="620"/>
        <v/>
      </c>
      <c r="G1379" s="43" t="str">
        <f>IF(A1379&lt;&gt;"",IF(A1379&lt;Data!$G$11*0.25,$C$13/$G$32,IF(A1379&gt;Data!$G$11*0.25,$C$13,$C$13*10)),"")</f>
        <v/>
      </c>
      <c r="H1379" s="43" t="str">
        <f>IF(A1379&lt;&gt;"",IF(Data!$G$9="constant",$C$13,IF(Data!$G$9="squeeze",G1379,F1379)),"")</f>
        <v/>
      </c>
      <c r="I1379" s="38" t="str">
        <f ca="1">IF(ISNUMBER(A1379),NORMINV(RAND(),0,IF(AND(Data!$G$9="squeeze",A1379&lt;Data!$G$11*0.25),$H$32,1)*$C$30*$C$13)*($C$14*$C$12),"")</f>
        <v/>
      </c>
      <c r="J1379" s="42" t="str">
        <f ca="1">IFERROR(IF(Data!$C$6="Real",B1379,I1379+J1378+($C$14*$C$12)*(NORMINV(RAND(),$C$15,CHOOSE($G$13,$C$13,F1379,G1379)))),"")</f>
        <v/>
      </c>
      <c r="K1379" s="88" t="str">
        <f>IF(ISNUMBER(A1379), IF($G$16="fixed",$G$17,MIN(H1379*Data!$C$7*$C$16*0.5,$C$17*Data!$C$7))*$C$12,"")</f>
        <v/>
      </c>
      <c r="L1379" s="42" t="str">
        <f t="shared" ca="1" si="644"/>
        <v/>
      </c>
      <c r="M1379" s="44" t="str">
        <f t="shared" ca="1" si="645"/>
        <v/>
      </c>
      <c r="N1379" s="44" t="str">
        <f t="shared" ca="1" si="646"/>
        <v/>
      </c>
      <c r="O1379" s="108" t="str">
        <f t="shared" si="621"/>
        <v/>
      </c>
      <c r="P1379" s="102" t="str">
        <f t="shared" si="622"/>
        <v/>
      </c>
      <c r="Q1379" s="102" t="str">
        <f t="shared" si="623"/>
        <v/>
      </c>
      <c r="R1379" s="120" t="str">
        <f t="shared" si="641"/>
        <v/>
      </c>
      <c r="S1379" s="54" t="str">
        <f t="shared" si="642"/>
        <v/>
      </c>
      <c r="T1379" s="5" t="str">
        <f t="shared" si="624"/>
        <v/>
      </c>
      <c r="U1379" s="152" t="str">
        <f t="shared" si="625"/>
        <v/>
      </c>
      <c r="V1379" s="152" t="str">
        <f t="shared" si="626"/>
        <v/>
      </c>
      <c r="W1379" s="153" t="str">
        <f t="shared" si="627"/>
        <v/>
      </c>
      <c r="X1379" s="153" t="str">
        <f t="shared" si="628"/>
        <v/>
      </c>
      <c r="Y1379" s="153" t="str">
        <f t="shared" si="629"/>
        <v/>
      </c>
      <c r="Z1379" s="153" t="str">
        <f t="shared" si="630"/>
        <v/>
      </c>
      <c r="AA1379" s="152" t="str">
        <f t="shared" si="631"/>
        <v/>
      </c>
      <c r="AB1379" s="152" t="str">
        <f t="shared" si="632"/>
        <v/>
      </c>
      <c r="AC1379" s="154" t="str">
        <f t="shared" si="633"/>
        <v/>
      </c>
      <c r="AD1379" s="154" t="str">
        <f t="shared" si="634"/>
        <v/>
      </c>
      <c r="AE1379" s="3" t="str">
        <f t="shared" si="635"/>
        <v/>
      </c>
      <c r="AF1379" s="3" t="str">
        <f t="shared" si="636"/>
        <v/>
      </c>
      <c r="AG1379" s="3" t="str">
        <f t="shared" si="643"/>
        <v/>
      </c>
      <c r="AH1379" s="4" t="str">
        <f t="shared" si="637"/>
        <v/>
      </c>
      <c r="AI1379" s="75" t="str">
        <f t="shared" si="638"/>
        <v/>
      </c>
      <c r="AJ1379" s="75" t="str">
        <f t="shared" si="639"/>
        <v/>
      </c>
    </row>
    <row r="1380" spans="1:36">
      <c r="A1380" s="41" t="str">
        <f t="shared" si="640"/>
        <v/>
      </c>
      <c r="B1380" s="150" t="str">
        <f>IF(ISNUMBER(A1380),INDEX('MetaTrader Import'!$H$13:$J$5893,TRUNC(((A1380-$A$39+1)-1)/3)+1,MOD((A1380-$A$39+1)-1,3)+1),"")</f>
        <v/>
      </c>
      <c r="C1380" s="43" t="str">
        <f t="shared" si="617"/>
        <v/>
      </c>
      <c r="D1380" s="43" t="str">
        <f t="shared" ca="1" si="618"/>
        <v/>
      </c>
      <c r="E1380" s="43" t="str">
        <f t="shared" si="619"/>
        <v/>
      </c>
      <c r="F1380" s="43" t="str">
        <f t="shared" si="620"/>
        <v/>
      </c>
      <c r="G1380" s="43" t="str">
        <f>IF(A1380&lt;&gt;"",IF(A1380&lt;Data!$G$11*0.25,$C$13/$G$32,IF(A1380&gt;Data!$G$11*0.25,$C$13,$C$13*10)),"")</f>
        <v/>
      </c>
      <c r="H1380" s="43" t="str">
        <f>IF(A1380&lt;&gt;"",IF(Data!$G$9="constant",$C$13,IF(Data!$G$9="squeeze",G1380,F1380)),"")</f>
        <v/>
      </c>
      <c r="I1380" s="38" t="str">
        <f ca="1">IF(ISNUMBER(A1380),NORMINV(RAND(),0,IF(AND(Data!$G$9="squeeze",A1380&lt;Data!$G$11*0.25),$H$32,1)*$C$30*$C$13)*($C$14*$C$12),"")</f>
        <v/>
      </c>
      <c r="J1380" s="42" t="str">
        <f ca="1">IFERROR(IF(Data!$C$6="Real",B1380,I1380+J1379+($C$14*$C$12)*(NORMINV(RAND(),$C$15,CHOOSE($G$13,$C$13,F1380,G1380)))),"")</f>
        <v/>
      </c>
      <c r="K1380" s="88" t="str">
        <f>IF(ISNUMBER(A1380), IF($G$16="fixed",$G$17,MIN(H1380*Data!$C$7*$C$16*0.5,$C$17*Data!$C$7))*$C$12,"")</f>
        <v/>
      </c>
      <c r="L1380" s="42" t="str">
        <f t="shared" ca="1" si="644"/>
        <v/>
      </c>
      <c r="M1380" s="44" t="str">
        <f t="shared" ca="1" si="645"/>
        <v/>
      </c>
      <c r="N1380" s="44" t="str">
        <f t="shared" ca="1" si="646"/>
        <v/>
      </c>
      <c r="O1380" s="108" t="str">
        <f t="shared" si="621"/>
        <v/>
      </c>
      <c r="P1380" s="102" t="str">
        <f t="shared" si="622"/>
        <v/>
      </c>
      <c r="Q1380" s="102" t="str">
        <f t="shared" si="623"/>
        <v/>
      </c>
      <c r="R1380" s="120" t="str">
        <f t="shared" si="641"/>
        <v/>
      </c>
      <c r="S1380" s="54" t="str">
        <f t="shared" si="642"/>
        <v/>
      </c>
      <c r="T1380" s="5" t="str">
        <f t="shared" si="624"/>
        <v/>
      </c>
      <c r="U1380" s="152" t="str">
        <f t="shared" si="625"/>
        <v/>
      </c>
      <c r="V1380" s="152" t="str">
        <f t="shared" si="626"/>
        <v/>
      </c>
      <c r="W1380" s="153" t="str">
        <f t="shared" si="627"/>
        <v/>
      </c>
      <c r="X1380" s="153" t="str">
        <f t="shared" si="628"/>
        <v/>
      </c>
      <c r="Y1380" s="153" t="str">
        <f t="shared" si="629"/>
        <v/>
      </c>
      <c r="Z1380" s="153" t="str">
        <f t="shared" si="630"/>
        <v/>
      </c>
      <c r="AA1380" s="152" t="str">
        <f t="shared" si="631"/>
        <v/>
      </c>
      <c r="AB1380" s="152" t="str">
        <f t="shared" si="632"/>
        <v/>
      </c>
      <c r="AC1380" s="154" t="str">
        <f t="shared" si="633"/>
        <v/>
      </c>
      <c r="AD1380" s="154" t="str">
        <f t="shared" si="634"/>
        <v/>
      </c>
      <c r="AE1380" s="3" t="str">
        <f t="shared" si="635"/>
        <v/>
      </c>
      <c r="AF1380" s="3" t="str">
        <f t="shared" si="636"/>
        <v/>
      </c>
      <c r="AG1380" s="3" t="str">
        <f t="shared" si="643"/>
        <v/>
      </c>
      <c r="AH1380" s="4" t="str">
        <f t="shared" si="637"/>
        <v/>
      </c>
      <c r="AI1380" s="75" t="str">
        <f t="shared" si="638"/>
        <v/>
      </c>
      <c r="AJ1380" s="75" t="str">
        <f t="shared" si="639"/>
        <v/>
      </c>
    </row>
    <row r="1381" spans="1:36">
      <c r="A1381" s="41" t="str">
        <f t="shared" si="640"/>
        <v/>
      </c>
      <c r="B1381" s="150" t="str">
        <f>IF(ISNUMBER(A1381),INDEX('MetaTrader Import'!$H$13:$J$5893,TRUNC(((A1381-$A$39+1)-1)/3)+1,MOD((A1381-$A$39+1)-1,3)+1),"")</f>
        <v/>
      </c>
      <c r="C1381" s="43" t="str">
        <f t="shared" si="617"/>
        <v/>
      </c>
      <c r="D1381" s="43" t="str">
        <f t="shared" ca="1" si="618"/>
        <v/>
      </c>
      <c r="E1381" s="43" t="str">
        <f t="shared" si="619"/>
        <v/>
      </c>
      <c r="F1381" s="43" t="str">
        <f t="shared" si="620"/>
        <v/>
      </c>
      <c r="G1381" s="43" t="str">
        <f>IF(A1381&lt;&gt;"",IF(A1381&lt;Data!$G$11*0.25,$C$13/$G$32,IF(A1381&gt;Data!$G$11*0.25,$C$13,$C$13*10)),"")</f>
        <v/>
      </c>
      <c r="H1381" s="43" t="str">
        <f>IF(A1381&lt;&gt;"",IF(Data!$G$9="constant",$C$13,IF(Data!$G$9="squeeze",G1381,F1381)),"")</f>
        <v/>
      </c>
      <c r="I1381" s="38" t="str">
        <f ca="1">IF(ISNUMBER(A1381),NORMINV(RAND(),0,IF(AND(Data!$G$9="squeeze",A1381&lt;Data!$G$11*0.25),$H$32,1)*$C$30*$C$13)*($C$14*$C$12),"")</f>
        <v/>
      </c>
      <c r="J1381" s="42" t="str">
        <f ca="1">IFERROR(IF(Data!$C$6="Real",B1381,I1381+J1380+($C$14*$C$12)*(NORMINV(RAND(),$C$15,CHOOSE($G$13,$C$13,F1381,G1381)))),"")</f>
        <v/>
      </c>
      <c r="K1381" s="88" t="str">
        <f>IF(ISNUMBER(A1381), IF($G$16="fixed",$G$17,MIN(H1381*Data!$C$7*$C$16*0.5,$C$17*Data!$C$7))*$C$12,"")</f>
        <v/>
      </c>
      <c r="L1381" s="42" t="str">
        <f t="shared" ca="1" si="644"/>
        <v/>
      </c>
      <c r="M1381" s="44" t="str">
        <f t="shared" ca="1" si="645"/>
        <v/>
      </c>
      <c r="N1381" s="44" t="str">
        <f t="shared" ca="1" si="646"/>
        <v/>
      </c>
      <c r="O1381" s="108" t="str">
        <f t="shared" si="621"/>
        <v/>
      </c>
      <c r="P1381" s="102" t="str">
        <f t="shared" si="622"/>
        <v/>
      </c>
      <c r="Q1381" s="102" t="str">
        <f t="shared" si="623"/>
        <v/>
      </c>
      <c r="R1381" s="120" t="str">
        <f t="shared" si="641"/>
        <v/>
      </c>
      <c r="S1381" s="54" t="str">
        <f t="shared" si="642"/>
        <v/>
      </c>
      <c r="T1381" s="5" t="str">
        <f t="shared" si="624"/>
        <v/>
      </c>
      <c r="U1381" s="152" t="str">
        <f t="shared" si="625"/>
        <v/>
      </c>
      <c r="V1381" s="152" t="str">
        <f t="shared" si="626"/>
        <v/>
      </c>
      <c r="W1381" s="153" t="str">
        <f t="shared" si="627"/>
        <v/>
      </c>
      <c r="X1381" s="153" t="str">
        <f t="shared" si="628"/>
        <v/>
      </c>
      <c r="Y1381" s="153" t="str">
        <f t="shared" si="629"/>
        <v/>
      </c>
      <c r="Z1381" s="153" t="str">
        <f t="shared" si="630"/>
        <v/>
      </c>
      <c r="AA1381" s="152" t="str">
        <f t="shared" si="631"/>
        <v/>
      </c>
      <c r="AB1381" s="152" t="str">
        <f t="shared" si="632"/>
        <v/>
      </c>
      <c r="AC1381" s="154" t="str">
        <f t="shared" si="633"/>
        <v/>
      </c>
      <c r="AD1381" s="154" t="str">
        <f t="shared" si="634"/>
        <v/>
      </c>
      <c r="AE1381" s="3" t="str">
        <f t="shared" si="635"/>
        <v/>
      </c>
      <c r="AF1381" s="3" t="str">
        <f t="shared" si="636"/>
        <v/>
      </c>
      <c r="AG1381" s="3" t="str">
        <f t="shared" si="643"/>
        <v/>
      </c>
      <c r="AH1381" s="4" t="str">
        <f t="shared" si="637"/>
        <v/>
      </c>
      <c r="AI1381" s="75" t="str">
        <f t="shared" si="638"/>
        <v/>
      </c>
      <c r="AJ1381" s="75" t="str">
        <f t="shared" si="639"/>
        <v/>
      </c>
    </row>
    <row r="1382" spans="1:36">
      <c r="A1382" s="41" t="str">
        <f t="shared" si="640"/>
        <v/>
      </c>
      <c r="B1382" s="150" t="str">
        <f>IF(ISNUMBER(A1382),INDEX('MetaTrader Import'!$H$13:$J$5893,TRUNC(((A1382-$A$39+1)-1)/3)+1,MOD((A1382-$A$39+1)-1,3)+1),"")</f>
        <v/>
      </c>
      <c r="C1382" s="43" t="str">
        <f t="shared" si="617"/>
        <v/>
      </c>
      <c r="D1382" s="43" t="str">
        <f t="shared" ca="1" si="618"/>
        <v/>
      </c>
      <c r="E1382" s="43" t="str">
        <f t="shared" si="619"/>
        <v/>
      </c>
      <c r="F1382" s="43" t="str">
        <f t="shared" si="620"/>
        <v/>
      </c>
      <c r="G1382" s="43" t="str">
        <f>IF(A1382&lt;&gt;"",IF(A1382&lt;Data!$G$11*0.25,$C$13/$G$32,IF(A1382&gt;Data!$G$11*0.25,$C$13,$C$13*10)),"")</f>
        <v/>
      </c>
      <c r="H1382" s="43" t="str">
        <f>IF(A1382&lt;&gt;"",IF(Data!$G$9="constant",$C$13,IF(Data!$G$9="squeeze",G1382,F1382)),"")</f>
        <v/>
      </c>
      <c r="I1382" s="38" t="str">
        <f ca="1">IF(ISNUMBER(A1382),NORMINV(RAND(),0,IF(AND(Data!$G$9="squeeze",A1382&lt;Data!$G$11*0.25),$H$32,1)*$C$30*$C$13)*($C$14*$C$12),"")</f>
        <v/>
      </c>
      <c r="J1382" s="42" t="str">
        <f ca="1">IFERROR(IF(Data!$C$6="Real",B1382,I1382+J1381+($C$14*$C$12)*(NORMINV(RAND(),$C$15,CHOOSE($G$13,$C$13,F1382,G1382)))),"")</f>
        <v/>
      </c>
      <c r="K1382" s="88" t="str">
        <f>IF(ISNUMBER(A1382), IF($G$16="fixed",$G$17,MIN(H1382*Data!$C$7*$C$16*0.5,$C$17*Data!$C$7))*$C$12,"")</f>
        <v/>
      </c>
      <c r="L1382" s="42" t="str">
        <f t="shared" ca="1" si="644"/>
        <v/>
      </c>
      <c r="M1382" s="44" t="str">
        <f t="shared" ca="1" si="645"/>
        <v/>
      </c>
      <c r="N1382" s="44" t="str">
        <f t="shared" ca="1" si="646"/>
        <v/>
      </c>
      <c r="O1382" s="108" t="str">
        <f t="shared" si="621"/>
        <v/>
      </c>
      <c r="P1382" s="102" t="str">
        <f t="shared" si="622"/>
        <v/>
      </c>
      <c r="Q1382" s="102" t="str">
        <f t="shared" si="623"/>
        <v/>
      </c>
      <c r="R1382" s="120" t="str">
        <f t="shared" si="641"/>
        <v/>
      </c>
      <c r="S1382" s="54" t="str">
        <f t="shared" si="642"/>
        <v/>
      </c>
      <c r="T1382" s="5" t="str">
        <f t="shared" si="624"/>
        <v/>
      </c>
      <c r="U1382" s="152" t="str">
        <f t="shared" si="625"/>
        <v/>
      </c>
      <c r="V1382" s="152" t="str">
        <f t="shared" si="626"/>
        <v/>
      </c>
      <c r="W1382" s="153" t="str">
        <f t="shared" si="627"/>
        <v/>
      </c>
      <c r="X1382" s="153" t="str">
        <f t="shared" si="628"/>
        <v/>
      </c>
      <c r="Y1382" s="153" t="str">
        <f t="shared" si="629"/>
        <v/>
      </c>
      <c r="Z1382" s="153" t="str">
        <f t="shared" si="630"/>
        <v/>
      </c>
      <c r="AA1382" s="152" t="str">
        <f t="shared" si="631"/>
        <v/>
      </c>
      <c r="AB1382" s="152" t="str">
        <f t="shared" si="632"/>
        <v/>
      </c>
      <c r="AC1382" s="154" t="str">
        <f t="shared" si="633"/>
        <v/>
      </c>
      <c r="AD1382" s="154" t="str">
        <f t="shared" si="634"/>
        <v/>
      </c>
      <c r="AE1382" s="3" t="str">
        <f t="shared" si="635"/>
        <v/>
      </c>
      <c r="AF1382" s="3" t="str">
        <f t="shared" si="636"/>
        <v/>
      </c>
      <c r="AG1382" s="3" t="str">
        <f t="shared" si="643"/>
        <v/>
      </c>
      <c r="AH1382" s="4" t="str">
        <f t="shared" si="637"/>
        <v/>
      </c>
      <c r="AI1382" s="75" t="str">
        <f t="shared" si="638"/>
        <v/>
      </c>
      <c r="AJ1382" s="75" t="str">
        <f t="shared" si="639"/>
        <v/>
      </c>
    </row>
    <row r="1383" spans="1:36">
      <c r="A1383" s="41" t="str">
        <f t="shared" si="640"/>
        <v/>
      </c>
      <c r="B1383" s="150" t="str">
        <f>IF(ISNUMBER(A1383),INDEX('MetaTrader Import'!$H$13:$J$5893,TRUNC(((A1383-$A$39+1)-1)/3)+1,MOD((A1383-$A$39+1)-1,3)+1),"")</f>
        <v/>
      </c>
      <c r="C1383" s="43" t="str">
        <f t="shared" si="617"/>
        <v/>
      </c>
      <c r="D1383" s="43" t="str">
        <f t="shared" ca="1" si="618"/>
        <v/>
      </c>
      <c r="E1383" s="43" t="str">
        <f t="shared" si="619"/>
        <v/>
      </c>
      <c r="F1383" s="43" t="str">
        <f t="shared" si="620"/>
        <v/>
      </c>
      <c r="G1383" s="43" t="str">
        <f>IF(A1383&lt;&gt;"",IF(A1383&lt;Data!$G$11*0.25,$C$13/$G$32,IF(A1383&gt;Data!$G$11*0.25,$C$13,$C$13*10)),"")</f>
        <v/>
      </c>
      <c r="H1383" s="43" t="str">
        <f>IF(A1383&lt;&gt;"",IF(Data!$G$9="constant",$C$13,IF(Data!$G$9="squeeze",G1383,F1383)),"")</f>
        <v/>
      </c>
      <c r="I1383" s="38" t="str">
        <f ca="1">IF(ISNUMBER(A1383),NORMINV(RAND(),0,IF(AND(Data!$G$9="squeeze",A1383&lt;Data!$G$11*0.25),$H$32,1)*$C$30*$C$13)*($C$14*$C$12),"")</f>
        <v/>
      </c>
      <c r="J1383" s="42" t="str">
        <f ca="1">IFERROR(IF(Data!$C$6="Real",B1383,I1383+J1382+($C$14*$C$12)*(NORMINV(RAND(),$C$15,CHOOSE($G$13,$C$13,F1383,G1383)))),"")</f>
        <v/>
      </c>
      <c r="K1383" s="88" t="str">
        <f>IF(ISNUMBER(A1383), IF($G$16="fixed",$G$17,MIN(H1383*Data!$C$7*$C$16*0.5,$C$17*Data!$C$7))*$C$12,"")</f>
        <v/>
      </c>
      <c r="L1383" s="42" t="str">
        <f t="shared" ca="1" si="644"/>
        <v/>
      </c>
      <c r="M1383" s="44" t="str">
        <f t="shared" ca="1" si="645"/>
        <v/>
      </c>
      <c r="N1383" s="44" t="str">
        <f t="shared" ca="1" si="646"/>
        <v/>
      </c>
      <c r="O1383" s="108" t="str">
        <f t="shared" si="621"/>
        <v/>
      </c>
      <c r="P1383" s="102" t="str">
        <f t="shared" si="622"/>
        <v/>
      </c>
      <c r="Q1383" s="102" t="str">
        <f t="shared" si="623"/>
        <v/>
      </c>
      <c r="R1383" s="120" t="str">
        <f t="shared" si="641"/>
        <v/>
      </c>
      <c r="S1383" s="54" t="str">
        <f t="shared" si="642"/>
        <v/>
      </c>
      <c r="T1383" s="5" t="str">
        <f t="shared" si="624"/>
        <v/>
      </c>
      <c r="U1383" s="152" t="str">
        <f t="shared" si="625"/>
        <v/>
      </c>
      <c r="V1383" s="152" t="str">
        <f t="shared" si="626"/>
        <v/>
      </c>
      <c r="W1383" s="153" t="str">
        <f t="shared" si="627"/>
        <v/>
      </c>
      <c r="X1383" s="153" t="str">
        <f t="shared" si="628"/>
        <v/>
      </c>
      <c r="Y1383" s="153" t="str">
        <f t="shared" si="629"/>
        <v/>
      </c>
      <c r="Z1383" s="153" t="str">
        <f t="shared" si="630"/>
        <v/>
      </c>
      <c r="AA1383" s="152" t="str">
        <f t="shared" si="631"/>
        <v/>
      </c>
      <c r="AB1383" s="152" t="str">
        <f t="shared" si="632"/>
        <v/>
      </c>
      <c r="AC1383" s="154" t="str">
        <f t="shared" si="633"/>
        <v/>
      </c>
      <c r="AD1383" s="154" t="str">
        <f t="shared" si="634"/>
        <v/>
      </c>
      <c r="AE1383" s="3" t="str">
        <f t="shared" si="635"/>
        <v/>
      </c>
      <c r="AF1383" s="3" t="str">
        <f t="shared" si="636"/>
        <v/>
      </c>
      <c r="AG1383" s="3" t="str">
        <f t="shared" si="643"/>
        <v/>
      </c>
      <c r="AH1383" s="4" t="str">
        <f t="shared" si="637"/>
        <v/>
      </c>
      <c r="AI1383" s="75" t="str">
        <f t="shared" si="638"/>
        <v/>
      </c>
      <c r="AJ1383" s="75" t="str">
        <f t="shared" si="639"/>
        <v/>
      </c>
    </row>
    <row r="1384" spans="1:36">
      <c r="A1384" s="41" t="str">
        <f t="shared" si="640"/>
        <v/>
      </c>
      <c r="B1384" s="150" t="str">
        <f>IF(ISNUMBER(A1384),INDEX('MetaTrader Import'!$H$13:$J$5893,TRUNC(((A1384-$A$39+1)-1)/3)+1,MOD((A1384-$A$39+1)-1,3)+1),"")</f>
        <v/>
      </c>
      <c r="C1384" s="43" t="str">
        <f t="shared" si="617"/>
        <v/>
      </c>
      <c r="D1384" s="43" t="str">
        <f t="shared" ca="1" si="618"/>
        <v/>
      </c>
      <c r="E1384" s="43" t="str">
        <f t="shared" si="619"/>
        <v/>
      </c>
      <c r="F1384" s="43" t="str">
        <f t="shared" si="620"/>
        <v/>
      </c>
      <c r="G1384" s="43" t="str">
        <f>IF(A1384&lt;&gt;"",IF(A1384&lt;Data!$G$11*0.25,$C$13/$G$32,IF(A1384&gt;Data!$G$11*0.25,$C$13,$C$13*10)),"")</f>
        <v/>
      </c>
      <c r="H1384" s="43" t="str">
        <f>IF(A1384&lt;&gt;"",IF(Data!$G$9="constant",$C$13,IF(Data!$G$9="squeeze",G1384,F1384)),"")</f>
        <v/>
      </c>
      <c r="I1384" s="38" t="str">
        <f ca="1">IF(ISNUMBER(A1384),NORMINV(RAND(),0,IF(AND(Data!$G$9="squeeze",A1384&lt;Data!$G$11*0.25),$H$32,1)*$C$30*$C$13)*($C$14*$C$12),"")</f>
        <v/>
      </c>
      <c r="J1384" s="42" t="str">
        <f ca="1">IFERROR(IF(Data!$C$6="Real",B1384,I1384+J1383+($C$14*$C$12)*(NORMINV(RAND(),$C$15,CHOOSE($G$13,$C$13,F1384,G1384)))),"")</f>
        <v/>
      </c>
      <c r="K1384" s="88" t="str">
        <f>IF(ISNUMBER(A1384), IF($G$16="fixed",$G$17,MIN(H1384*Data!$C$7*$C$16*0.5,$C$17*Data!$C$7))*$C$12,"")</f>
        <v/>
      </c>
      <c r="L1384" s="42" t="str">
        <f t="shared" ca="1" si="644"/>
        <v/>
      </c>
      <c r="M1384" s="44" t="str">
        <f t="shared" ca="1" si="645"/>
        <v/>
      </c>
      <c r="N1384" s="44" t="str">
        <f t="shared" ca="1" si="646"/>
        <v/>
      </c>
      <c r="O1384" s="108" t="str">
        <f t="shared" si="621"/>
        <v/>
      </c>
      <c r="P1384" s="102" t="str">
        <f t="shared" si="622"/>
        <v/>
      </c>
      <c r="Q1384" s="102" t="str">
        <f t="shared" si="623"/>
        <v/>
      </c>
      <c r="R1384" s="120" t="str">
        <f t="shared" si="641"/>
        <v/>
      </c>
      <c r="S1384" s="54" t="str">
        <f t="shared" si="642"/>
        <v/>
      </c>
      <c r="T1384" s="5" t="str">
        <f t="shared" si="624"/>
        <v/>
      </c>
      <c r="U1384" s="152" t="str">
        <f t="shared" si="625"/>
        <v/>
      </c>
      <c r="V1384" s="152" t="str">
        <f t="shared" si="626"/>
        <v/>
      </c>
      <c r="W1384" s="153" t="str">
        <f t="shared" si="627"/>
        <v/>
      </c>
      <c r="X1384" s="153" t="str">
        <f t="shared" si="628"/>
        <v/>
      </c>
      <c r="Y1384" s="153" t="str">
        <f t="shared" si="629"/>
        <v/>
      </c>
      <c r="Z1384" s="153" t="str">
        <f t="shared" si="630"/>
        <v/>
      </c>
      <c r="AA1384" s="152" t="str">
        <f t="shared" si="631"/>
        <v/>
      </c>
      <c r="AB1384" s="152" t="str">
        <f t="shared" si="632"/>
        <v/>
      </c>
      <c r="AC1384" s="154" t="str">
        <f t="shared" si="633"/>
        <v/>
      </c>
      <c r="AD1384" s="154" t="str">
        <f t="shared" si="634"/>
        <v/>
      </c>
      <c r="AE1384" s="3" t="str">
        <f t="shared" si="635"/>
        <v/>
      </c>
      <c r="AF1384" s="3" t="str">
        <f t="shared" si="636"/>
        <v/>
      </c>
      <c r="AG1384" s="3" t="str">
        <f t="shared" si="643"/>
        <v/>
      </c>
      <c r="AH1384" s="4" t="str">
        <f t="shared" si="637"/>
        <v/>
      </c>
      <c r="AI1384" s="75" t="str">
        <f t="shared" si="638"/>
        <v/>
      </c>
      <c r="AJ1384" s="75" t="str">
        <f t="shared" si="639"/>
        <v/>
      </c>
    </row>
    <row r="1385" spans="1:36">
      <c r="A1385" s="41" t="str">
        <f t="shared" si="640"/>
        <v/>
      </c>
      <c r="B1385" s="150" t="str">
        <f>IF(ISNUMBER(A1385),INDEX('MetaTrader Import'!$H$13:$J$5893,TRUNC(((A1385-$A$39+1)-1)/3)+1,MOD((A1385-$A$39+1)-1,3)+1),"")</f>
        <v/>
      </c>
      <c r="C1385" s="43" t="str">
        <f t="shared" si="617"/>
        <v/>
      </c>
      <c r="D1385" s="43" t="str">
        <f t="shared" ca="1" si="618"/>
        <v/>
      </c>
      <c r="E1385" s="43" t="str">
        <f t="shared" si="619"/>
        <v/>
      </c>
      <c r="F1385" s="43" t="str">
        <f t="shared" si="620"/>
        <v/>
      </c>
      <c r="G1385" s="43" t="str">
        <f>IF(A1385&lt;&gt;"",IF(A1385&lt;Data!$G$11*0.25,$C$13/$G$32,IF(A1385&gt;Data!$G$11*0.25,$C$13,$C$13*10)),"")</f>
        <v/>
      </c>
      <c r="H1385" s="43" t="str">
        <f>IF(A1385&lt;&gt;"",IF(Data!$G$9="constant",$C$13,IF(Data!$G$9="squeeze",G1385,F1385)),"")</f>
        <v/>
      </c>
      <c r="I1385" s="38" t="str">
        <f ca="1">IF(ISNUMBER(A1385),NORMINV(RAND(),0,IF(AND(Data!$G$9="squeeze",A1385&lt;Data!$G$11*0.25),$H$32,1)*$C$30*$C$13)*($C$14*$C$12),"")</f>
        <v/>
      </c>
      <c r="J1385" s="42" t="str">
        <f ca="1">IFERROR(IF(Data!$C$6="Real",B1385,I1385+J1384+($C$14*$C$12)*(NORMINV(RAND(),$C$15,CHOOSE($G$13,$C$13,F1385,G1385)))),"")</f>
        <v/>
      </c>
      <c r="K1385" s="88" t="str">
        <f>IF(ISNUMBER(A1385), IF($G$16="fixed",$G$17,MIN(H1385*Data!$C$7*$C$16*0.5,$C$17*Data!$C$7))*$C$12,"")</f>
        <v/>
      </c>
      <c r="L1385" s="42" t="str">
        <f t="shared" ca="1" si="644"/>
        <v/>
      </c>
      <c r="M1385" s="44" t="str">
        <f t="shared" ca="1" si="645"/>
        <v/>
      </c>
      <c r="N1385" s="44" t="str">
        <f t="shared" ca="1" si="646"/>
        <v/>
      </c>
      <c r="O1385" s="108" t="str">
        <f t="shared" si="621"/>
        <v/>
      </c>
      <c r="P1385" s="102" t="str">
        <f t="shared" si="622"/>
        <v/>
      </c>
      <c r="Q1385" s="102" t="str">
        <f t="shared" si="623"/>
        <v/>
      </c>
      <c r="R1385" s="120" t="str">
        <f t="shared" si="641"/>
        <v/>
      </c>
      <c r="S1385" s="54" t="str">
        <f t="shared" si="642"/>
        <v/>
      </c>
      <c r="T1385" s="5" t="str">
        <f t="shared" si="624"/>
        <v/>
      </c>
      <c r="U1385" s="152" t="str">
        <f t="shared" si="625"/>
        <v/>
      </c>
      <c r="V1385" s="152" t="str">
        <f t="shared" si="626"/>
        <v/>
      </c>
      <c r="W1385" s="153" t="str">
        <f t="shared" si="627"/>
        <v/>
      </c>
      <c r="X1385" s="153" t="str">
        <f t="shared" si="628"/>
        <v/>
      </c>
      <c r="Y1385" s="153" t="str">
        <f t="shared" si="629"/>
        <v/>
      </c>
      <c r="Z1385" s="153" t="str">
        <f t="shared" si="630"/>
        <v/>
      </c>
      <c r="AA1385" s="152" t="str">
        <f t="shared" si="631"/>
        <v/>
      </c>
      <c r="AB1385" s="152" t="str">
        <f t="shared" si="632"/>
        <v/>
      </c>
      <c r="AC1385" s="154" t="str">
        <f t="shared" si="633"/>
        <v/>
      </c>
      <c r="AD1385" s="154" t="str">
        <f t="shared" si="634"/>
        <v/>
      </c>
      <c r="AE1385" s="3" t="str">
        <f t="shared" si="635"/>
        <v/>
      </c>
      <c r="AF1385" s="3" t="str">
        <f t="shared" si="636"/>
        <v/>
      </c>
      <c r="AG1385" s="3" t="str">
        <f t="shared" si="643"/>
        <v/>
      </c>
      <c r="AH1385" s="4" t="str">
        <f t="shared" si="637"/>
        <v/>
      </c>
      <c r="AI1385" s="75" t="str">
        <f t="shared" si="638"/>
        <v/>
      </c>
      <c r="AJ1385" s="75" t="str">
        <f t="shared" si="639"/>
        <v/>
      </c>
    </row>
    <row r="1386" spans="1:36">
      <c r="A1386" s="41" t="str">
        <f t="shared" si="640"/>
        <v/>
      </c>
      <c r="B1386" s="150" t="str">
        <f>IF(ISNUMBER(A1386),INDEX('MetaTrader Import'!$H$13:$J$5893,TRUNC(((A1386-$A$39+1)-1)/3)+1,MOD((A1386-$A$39+1)-1,3)+1),"")</f>
        <v/>
      </c>
      <c r="C1386" s="43" t="str">
        <f t="shared" si="617"/>
        <v/>
      </c>
      <c r="D1386" s="43" t="str">
        <f t="shared" ca="1" si="618"/>
        <v/>
      </c>
      <c r="E1386" s="43" t="str">
        <f t="shared" si="619"/>
        <v/>
      </c>
      <c r="F1386" s="43" t="str">
        <f t="shared" si="620"/>
        <v/>
      </c>
      <c r="G1386" s="43" t="str">
        <f>IF(A1386&lt;&gt;"",IF(A1386&lt;Data!$G$11*0.25,$C$13/$G$32,IF(A1386&gt;Data!$G$11*0.25,$C$13,$C$13*10)),"")</f>
        <v/>
      </c>
      <c r="H1386" s="43" t="str">
        <f>IF(A1386&lt;&gt;"",IF(Data!$G$9="constant",$C$13,IF(Data!$G$9="squeeze",G1386,F1386)),"")</f>
        <v/>
      </c>
      <c r="I1386" s="38" t="str">
        <f ca="1">IF(ISNUMBER(A1386),NORMINV(RAND(),0,IF(AND(Data!$G$9="squeeze",A1386&lt;Data!$G$11*0.25),$H$32,1)*$C$30*$C$13)*($C$14*$C$12),"")</f>
        <v/>
      </c>
      <c r="J1386" s="42" t="str">
        <f ca="1">IFERROR(IF(Data!$C$6="Real",B1386,I1386+J1385+($C$14*$C$12)*(NORMINV(RAND(),$C$15,CHOOSE($G$13,$C$13,F1386,G1386)))),"")</f>
        <v/>
      </c>
      <c r="K1386" s="88" t="str">
        <f>IF(ISNUMBER(A1386), IF($G$16="fixed",$G$17,MIN(H1386*Data!$C$7*$C$16*0.5,$C$17*Data!$C$7))*$C$12,"")</f>
        <v/>
      </c>
      <c r="L1386" s="42" t="str">
        <f t="shared" ca="1" si="644"/>
        <v/>
      </c>
      <c r="M1386" s="44" t="str">
        <f t="shared" ca="1" si="645"/>
        <v/>
      </c>
      <c r="N1386" s="44" t="str">
        <f t="shared" ca="1" si="646"/>
        <v/>
      </c>
      <c r="O1386" s="108" t="str">
        <f t="shared" si="621"/>
        <v/>
      </c>
      <c r="P1386" s="102" t="str">
        <f t="shared" si="622"/>
        <v/>
      </c>
      <c r="Q1386" s="102" t="str">
        <f t="shared" si="623"/>
        <v/>
      </c>
      <c r="R1386" s="120" t="str">
        <f t="shared" si="641"/>
        <v/>
      </c>
      <c r="S1386" s="54" t="str">
        <f t="shared" si="642"/>
        <v/>
      </c>
      <c r="T1386" s="5" t="str">
        <f t="shared" si="624"/>
        <v/>
      </c>
      <c r="U1386" s="152" t="str">
        <f t="shared" si="625"/>
        <v/>
      </c>
      <c r="V1386" s="152" t="str">
        <f t="shared" si="626"/>
        <v/>
      </c>
      <c r="W1386" s="153" t="str">
        <f t="shared" si="627"/>
        <v/>
      </c>
      <c r="X1386" s="153" t="str">
        <f t="shared" si="628"/>
        <v/>
      </c>
      <c r="Y1386" s="153" t="str">
        <f t="shared" si="629"/>
        <v/>
      </c>
      <c r="Z1386" s="153" t="str">
        <f t="shared" si="630"/>
        <v/>
      </c>
      <c r="AA1386" s="152" t="str">
        <f t="shared" si="631"/>
        <v/>
      </c>
      <c r="AB1386" s="152" t="str">
        <f t="shared" si="632"/>
        <v/>
      </c>
      <c r="AC1386" s="154" t="str">
        <f t="shared" si="633"/>
        <v/>
      </c>
      <c r="AD1386" s="154" t="str">
        <f t="shared" si="634"/>
        <v/>
      </c>
      <c r="AE1386" s="3" t="str">
        <f t="shared" si="635"/>
        <v/>
      </c>
      <c r="AF1386" s="3" t="str">
        <f t="shared" si="636"/>
        <v/>
      </c>
      <c r="AG1386" s="3" t="str">
        <f t="shared" si="643"/>
        <v/>
      </c>
      <c r="AH1386" s="4" t="str">
        <f t="shared" si="637"/>
        <v/>
      </c>
      <c r="AI1386" s="75" t="str">
        <f t="shared" si="638"/>
        <v/>
      </c>
      <c r="AJ1386" s="75" t="str">
        <f t="shared" si="639"/>
        <v/>
      </c>
    </row>
    <row r="1387" spans="1:36">
      <c r="A1387" s="41" t="str">
        <f t="shared" si="640"/>
        <v/>
      </c>
      <c r="B1387" s="150" t="str">
        <f>IF(ISNUMBER(A1387),INDEX('MetaTrader Import'!$H$13:$J$5893,TRUNC(((A1387-$A$39+1)-1)/3)+1,MOD((A1387-$A$39+1)-1,3)+1),"")</f>
        <v/>
      </c>
      <c r="C1387" s="43" t="str">
        <f t="shared" si="617"/>
        <v/>
      </c>
      <c r="D1387" s="43" t="str">
        <f t="shared" ca="1" si="618"/>
        <v/>
      </c>
      <c r="E1387" s="43" t="str">
        <f t="shared" si="619"/>
        <v/>
      </c>
      <c r="F1387" s="43" t="str">
        <f t="shared" si="620"/>
        <v/>
      </c>
      <c r="G1387" s="43" t="str">
        <f>IF(A1387&lt;&gt;"",IF(A1387&lt;Data!$G$11*0.25,$C$13/$G$32,IF(A1387&gt;Data!$G$11*0.25,$C$13,$C$13*10)),"")</f>
        <v/>
      </c>
      <c r="H1387" s="43" t="str">
        <f>IF(A1387&lt;&gt;"",IF(Data!$G$9="constant",$C$13,IF(Data!$G$9="squeeze",G1387,F1387)),"")</f>
        <v/>
      </c>
      <c r="I1387" s="38" t="str">
        <f ca="1">IF(ISNUMBER(A1387),NORMINV(RAND(),0,IF(AND(Data!$G$9="squeeze",A1387&lt;Data!$G$11*0.25),$H$32,1)*$C$30*$C$13)*($C$14*$C$12),"")</f>
        <v/>
      </c>
      <c r="J1387" s="42" t="str">
        <f ca="1">IFERROR(IF(Data!$C$6="Real",B1387,I1387+J1386+($C$14*$C$12)*(NORMINV(RAND(),$C$15,CHOOSE($G$13,$C$13,F1387,G1387)))),"")</f>
        <v/>
      </c>
      <c r="K1387" s="88" t="str">
        <f>IF(ISNUMBER(A1387), IF($G$16="fixed",$G$17,MIN(H1387*Data!$C$7*$C$16*0.5,$C$17*Data!$C$7))*$C$12,"")</f>
        <v/>
      </c>
      <c r="L1387" s="42" t="str">
        <f t="shared" ca="1" si="644"/>
        <v/>
      </c>
      <c r="M1387" s="44" t="str">
        <f t="shared" ca="1" si="645"/>
        <v/>
      </c>
      <c r="N1387" s="44" t="str">
        <f t="shared" ca="1" si="646"/>
        <v/>
      </c>
      <c r="O1387" s="108" t="str">
        <f t="shared" si="621"/>
        <v/>
      </c>
      <c r="P1387" s="102" t="str">
        <f t="shared" si="622"/>
        <v/>
      </c>
      <c r="Q1387" s="102" t="str">
        <f t="shared" si="623"/>
        <v/>
      </c>
      <c r="R1387" s="120" t="str">
        <f t="shared" si="641"/>
        <v/>
      </c>
      <c r="S1387" s="54" t="str">
        <f t="shared" si="642"/>
        <v/>
      </c>
      <c r="T1387" s="5" t="str">
        <f t="shared" si="624"/>
        <v/>
      </c>
      <c r="U1387" s="152" t="str">
        <f t="shared" si="625"/>
        <v/>
      </c>
      <c r="V1387" s="152" t="str">
        <f t="shared" si="626"/>
        <v/>
      </c>
      <c r="W1387" s="153" t="str">
        <f t="shared" si="627"/>
        <v/>
      </c>
      <c r="X1387" s="153" t="str">
        <f t="shared" si="628"/>
        <v/>
      </c>
      <c r="Y1387" s="153" t="str">
        <f t="shared" si="629"/>
        <v/>
      </c>
      <c r="Z1387" s="153" t="str">
        <f t="shared" si="630"/>
        <v/>
      </c>
      <c r="AA1387" s="152" t="str">
        <f t="shared" si="631"/>
        <v/>
      </c>
      <c r="AB1387" s="152" t="str">
        <f t="shared" si="632"/>
        <v/>
      </c>
      <c r="AC1387" s="154" t="str">
        <f t="shared" si="633"/>
        <v/>
      </c>
      <c r="AD1387" s="154" t="str">
        <f t="shared" si="634"/>
        <v/>
      </c>
      <c r="AE1387" s="3" t="str">
        <f t="shared" si="635"/>
        <v/>
      </c>
      <c r="AF1387" s="3" t="str">
        <f t="shared" si="636"/>
        <v/>
      </c>
      <c r="AG1387" s="3" t="str">
        <f t="shared" si="643"/>
        <v/>
      </c>
      <c r="AH1387" s="4" t="str">
        <f t="shared" si="637"/>
        <v/>
      </c>
      <c r="AI1387" s="75" t="str">
        <f t="shared" si="638"/>
        <v/>
      </c>
      <c r="AJ1387" s="75" t="str">
        <f t="shared" si="639"/>
        <v/>
      </c>
    </row>
    <row r="1388" spans="1:36">
      <c r="A1388" s="41" t="str">
        <f t="shared" si="640"/>
        <v/>
      </c>
      <c r="B1388" s="150" t="str">
        <f>IF(ISNUMBER(A1388),INDEX('MetaTrader Import'!$H$13:$J$5893,TRUNC(((A1388-$A$39+1)-1)/3)+1,MOD((A1388-$A$39+1)-1,3)+1),"")</f>
        <v/>
      </c>
      <c r="C1388" s="43" t="str">
        <f t="shared" si="617"/>
        <v/>
      </c>
      <c r="D1388" s="43" t="str">
        <f t="shared" ca="1" si="618"/>
        <v/>
      </c>
      <c r="E1388" s="43" t="str">
        <f t="shared" si="619"/>
        <v/>
      </c>
      <c r="F1388" s="43" t="str">
        <f t="shared" si="620"/>
        <v/>
      </c>
      <c r="G1388" s="43" t="str">
        <f>IF(A1388&lt;&gt;"",IF(A1388&lt;Data!$G$11*0.25,$C$13/$G$32,IF(A1388&gt;Data!$G$11*0.25,$C$13,$C$13*10)),"")</f>
        <v/>
      </c>
      <c r="H1388" s="43" t="str">
        <f>IF(A1388&lt;&gt;"",IF(Data!$G$9="constant",$C$13,IF(Data!$G$9="squeeze",G1388,F1388)),"")</f>
        <v/>
      </c>
      <c r="I1388" s="38" t="str">
        <f ca="1">IF(ISNUMBER(A1388),NORMINV(RAND(),0,IF(AND(Data!$G$9="squeeze",A1388&lt;Data!$G$11*0.25),$H$32,1)*$C$30*$C$13)*($C$14*$C$12),"")</f>
        <v/>
      </c>
      <c r="J1388" s="42" t="str">
        <f ca="1">IFERROR(IF(Data!$C$6="Real",B1388,I1388+J1387+($C$14*$C$12)*(NORMINV(RAND(),$C$15,CHOOSE($G$13,$C$13,F1388,G1388)))),"")</f>
        <v/>
      </c>
      <c r="K1388" s="88" t="str">
        <f>IF(ISNUMBER(A1388), IF($G$16="fixed",$G$17,MIN(H1388*Data!$C$7*$C$16*0.5,$C$17*Data!$C$7))*$C$12,"")</f>
        <v/>
      </c>
      <c r="L1388" s="42" t="str">
        <f t="shared" ca="1" si="644"/>
        <v/>
      </c>
      <c r="M1388" s="44" t="str">
        <f t="shared" ca="1" si="645"/>
        <v/>
      </c>
      <c r="N1388" s="44" t="str">
        <f t="shared" ca="1" si="646"/>
        <v/>
      </c>
      <c r="O1388" s="108" t="str">
        <f t="shared" si="621"/>
        <v/>
      </c>
      <c r="P1388" s="102" t="str">
        <f t="shared" si="622"/>
        <v/>
      </c>
      <c r="Q1388" s="102" t="str">
        <f t="shared" si="623"/>
        <v/>
      </c>
      <c r="R1388" s="120" t="str">
        <f t="shared" si="641"/>
        <v/>
      </c>
      <c r="S1388" s="54" t="str">
        <f t="shared" si="642"/>
        <v/>
      </c>
      <c r="T1388" s="5" t="str">
        <f t="shared" si="624"/>
        <v/>
      </c>
      <c r="U1388" s="152" t="str">
        <f t="shared" si="625"/>
        <v/>
      </c>
      <c r="V1388" s="152" t="str">
        <f t="shared" si="626"/>
        <v/>
      </c>
      <c r="W1388" s="153" t="str">
        <f t="shared" si="627"/>
        <v/>
      </c>
      <c r="X1388" s="153" t="str">
        <f t="shared" si="628"/>
        <v/>
      </c>
      <c r="Y1388" s="153" t="str">
        <f t="shared" si="629"/>
        <v/>
      </c>
      <c r="Z1388" s="153" t="str">
        <f t="shared" si="630"/>
        <v/>
      </c>
      <c r="AA1388" s="152" t="str">
        <f t="shared" si="631"/>
        <v/>
      </c>
      <c r="AB1388" s="152" t="str">
        <f t="shared" si="632"/>
        <v/>
      </c>
      <c r="AC1388" s="154" t="str">
        <f t="shared" si="633"/>
        <v/>
      </c>
      <c r="AD1388" s="154" t="str">
        <f t="shared" si="634"/>
        <v/>
      </c>
      <c r="AE1388" s="3" t="str">
        <f t="shared" si="635"/>
        <v/>
      </c>
      <c r="AF1388" s="3" t="str">
        <f t="shared" si="636"/>
        <v/>
      </c>
      <c r="AG1388" s="3" t="str">
        <f t="shared" si="643"/>
        <v/>
      </c>
      <c r="AH1388" s="4" t="str">
        <f t="shared" si="637"/>
        <v/>
      </c>
      <c r="AI1388" s="75" t="str">
        <f t="shared" si="638"/>
        <v/>
      </c>
      <c r="AJ1388" s="75" t="str">
        <f t="shared" si="639"/>
        <v/>
      </c>
    </row>
    <row r="1389" spans="1:36">
      <c r="A1389" s="41" t="str">
        <f t="shared" si="640"/>
        <v/>
      </c>
      <c r="B1389" s="150" t="str">
        <f>IF(ISNUMBER(A1389),INDEX('MetaTrader Import'!$H$13:$J$5893,TRUNC(((A1389-$A$39+1)-1)/3)+1,MOD((A1389-$A$39+1)-1,3)+1),"")</f>
        <v/>
      </c>
      <c r="C1389" s="43" t="str">
        <f t="shared" si="617"/>
        <v/>
      </c>
      <c r="D1389" s="43" t="str">
        <f t="shared" ca="1" si="618"/>
        <v/>
      </c>
      <c r="E1389" s="43" t="str">
        <f t="shared" si="619"/>
        <v/>
      </c>
      <c r="F1389" s="43" t="str">
        <f t="shared" si="620"/>
        <v/>
      </c>
      <c r="G1389" s="43" t="str">
        <f>IF(A1389&lt;&gt;"",IF(A1389&lt;Data!$G$11*0.25,$C$13/$G$32,IF(A1389&gt;Data!$G$11*0.25,$C$13,$C$13*10)),"")</f>
        <v/>
      </c>
      <c r="H1389" s="43" t="str">
        <f>IF(A1389&lt;&gt;"",IF(Data!$G$9="constant",$C$13,IF(Data!$G$9="squeeze",G1389,F1389)),"")</f>
        <v/>
      </c>
      <c r="I1389" s="38" t="str">
        <f ca="1">IF(ISNUMBER(A1389),NORMINV(RAND(),0,IF(AND(Data!$G$9="squeeze",A1389&lt;Data!$G$11*0.25),$H$32,1)*$C$30*$C$13)*($C$14*$C$12),"")</f>
        <v/>
      </c>
      <c r="J1389" s="42" t="str">
        <f ca="1">IFERROR(IF(Data!$C$6="Real",B1389,I1389+J1388+($C$14*$C$12)*(NORMINV(RAND(),$C$15,CHOOSE($G$13,$C$13,F1389,G1389)))),"")</f>
        <v/>
      </c>
      <c r="K1389" s="88" t="str">
        <f>IF(ISNUMBER(A1389), IF($G$16="fixed",$G$17,MIN(H1389*Data!$C$7*$C$16*0.5,$C$17*Data!$C$7))*$C$12,"")</f>
        <v/>
      </c>
      <c r="L1389" s="42" t="str">
        <f t="shared" ca="1" si="644"/>
        <v/>
      </c>
      <c r="M1389" s="44" t="str">
        <f t="shared" ca="1" si="645"/>
        <v/>
      </c>
      <c r="N1389" s="44" t="str">
        <f t="shared" ca="1" si="646"/>
        <v/>
      </c>
      <c r="O1389" s="108" t="str">
        <f t="shared" si="621"/>
        <v/>
      </c>
      <c r="P1389" s="102" t="str">
        <f t="shared" si="622"/>
        <v/>
      </c>
      <c r="Q1389" s="102" t="str">
        <f t="shared" si="623"/>
        <v/>
      </c>
      <c r="R1389" s="120" t="str">
        <f t="shared" si="641"/>
        <v/>
      </c>
      <c r="S1389" s="54" t="str">
        <f t="shared" si="642"/>
        <v/>
      </c>
      <c r="T1389" s="5" t="str">
        <f t="shared" si="624"/>
        <v/>
      </c>
      <c r="U1389" s="152" t="str">
        <f t="shared" si="625"/>
        <v/>
      </c>
      <c r="V1389" s="152" t="str">
        <f t="shared" si="626"/>
        <v/>
      </c>
      <c r="W1389" s="153" t="str">
        <f t="shared" si="627"/>
        <v/>
      </c>
      <c r="X1389" s="153" t="str">
        <f t="shared" si="628"/>
        <v/>
      </c>
      <c r="Y1389" s="153" t="str">
        <f t="shared" si="629"/>
        <v/>
      </c>
      <c r="Z1389" s="153" t="str">
        <f t="shared" si="630"/>
        <v/>
      </c>
      <c r="AA1389" s="152" t="str">
        <f t="shared" si="631"/>
        <v/>
      </c>
      <c r="AB1389" s="152" t="str">
        <f t="shared" si="632"/>
        <v/>
      </c>
      <c r="AC1389" s="154" t="str">
        <f t="shared" si="633"/>
        <v/>
      </c>
      <c r="AD1389" s="154" t="str">
        <f t="shared" si="634"/>
        <v/>
      </c>
      <c r="AE1389" s="3" t="str">
        <f t="shared" si="635"/>
        <v/>
      </c>
      <c r="AF1389" s="3" t="str">
        <f t="shared" si="636"/>
        <v/>
      </c>
      <c r="AG1389" s="3" t="str">
        <f t="shared" si="643"/>
        <v/>
      </c>
      <c r="AH1389" s="4" t="str">
        <f t="shared" si="637"/>
        <v/>
      </c>
      <c r="AI1389" s="75" t="str">
        <f t="shared" si="638"/>
        <v/>
      </c>
      <c r="AJ1389" s="75" t="str">
        <f t="shared" si="639"/>
        <v/>
      </c>
    </row>
    <row r="1390" spans="1:36">
      <c r="A1390" s="41" t="str">
        <f t="shared" si="640"/>
        <v/>
      </c>
      <c r="B1390" s="150" t="str">
        <f>IF(ISNUMBER(A1390),INDEX('MetaTrader Import'!$H$13:$J$5893,TRUNC(((A1390-$A$39+1)-1)/3)+1,MOD((A1390-$A$39+1)-1,3)+1),"")</f>
        <v/>
      </c>
      <c r="C1390" s="43" t="str">
        <f t="shared" si="617"/>
        <v/>
      </c>
      <c r="D1390" s="43" t="str">
        <f t="shared" ca="1" si="618"/>
        <v/>
      </c>
      <c r="E1390" s="43" t="str">
        <f t="shared" si="619"/>
        <v/>
      </c>
      <c r="F1390" s="43" t="str">
        <f t="shared" si="620"/>
        <v/>
      </c>
      <c r="G1390" s="43" t="str">
        <f>IF(A1390&lt;&gt;"",IF(A1390&lt;Data!$G$11*0.25,$C$13/$G$32,IF(A1390&gt;Data!$G$11*0.25,$C$13,$C$13*10)),"")</f>
        <v/>
      </c>
      <c r="H1390" s="43" t="str">
        <f>IF(A1390&lt;&gt;"",IF(Data!$G$9="constant",$C$13,IF(Data!$G$9="squeeze",G1390,F1390)),"")</f>
        <v/>
      </c>
      <c r="I1390" s="38" t="str">
        <f ca="1">IF(ISNUMBER(A1390),NORMINV(RAND(),0,IF(AND(Data!$G$9="squeeze",A1390&lt;Data!$G$11*0.25),$H$32,1)*$C$30*$C$13)*($C$14*$C$12),"")</f>
        <v/>
      </c>
      <c r="J1390" s="42" t="str">
        <f ca="1">IFERROR(IF(Data!$C$6="Real",B1390,I1390+J1389+($C$14*$C$12)*(NORMINV(RAND(),$C$15,CHOOSE($G$13,$C$13,F1390,G1390)))),"")</f>
        <v/>
      </c>
      <c r="K1390" s="88" t="str">
        <f>IF(ISNUMBER(A1390), IF($G$16="fixed",$G$17,MIN(H1390*Data!$C$7*$C$16*0.5,$C$17*Data!$C$7))*$C$12,"")</f>
        <v/>
      </c>
      <c r="L1390" s="42" t="str">
        <f t="shared" ca="1" si="644"/>
        <v/>
      </c>
      <c r="M1390" s="44" t="str">
        <f t="shared" ca="1" si="645"/>
        <v/>
      </c>
      <c r="N1390" s="44" t="str">
        <f t="shared" ca="1" si="646"/>
        <v/>
      </c>
      <c r="O1390" s="108" t="str">
        <f t="shared" si="621"/>
        <v/>
      </c>
      <c r="P1390" s="102" t="str">
        <f t="shared" si="622"/>
        <v/>
      </c>
      <c r="Q1390" s="102" t="str">
        <f t="shared" si="623"/>
        <v/>
      </c>
      <c r="R1390" s="120" t="str">
        <f t="shared" si="641"/>
        <v/>
      </c>
      <c r="S1390" s="54" t="str">
        <f t="shared" si="642"/>
        <v/>
      </c>
      <c r="T1390" s="5" t="str">
        <f t="shared" si="624"/>
        <v/>
      </c>
      <c r="U1390" s="152" t="str">
        <f t="shared" si="625"/>
        <v/>
      </c>
      <c r="V1390" s="152" t="str">
        <f t="shared" si="626"/>
        <v/>
      </c>
      <c r="W1390" s="153" t="str">
        <f t="shared" si="627"/>
        <v/>
      </c>
      <c r="X1390" s="153" t="str">
        <f t="shared" si="628"/>
        <v/>
      </c>
      <c r="Y1390" s="153" t="str">
        <f t="shared" si="629"/>
        <v/>
      </c>
      <c r="Z1390" s="153" t="str">
        <f t="shared" si="630"/>
        <v/>
      </c>
      <c r="AA1390" s="152" t="str">
        <f t="shared" si="631"/>
        <v/>
      </c>
      <c r="AB1390" s="152" t="str">
        <f t="shared" si="632"/>
        <v/>
      </c>
      <c r="AC1390" s="154" t="str">
        <f t="shared" si="633"/>
        <v/>
      </c>
      <c r="AD1390" s="154" t="str">
        <f t="shared" si="634"/>
        <v/>
      </c>
      <c r="AE1390" s="3" t="str">
        <f t="shared" si="635"/>
        <v/>
      </c>
      <c r="AF1390" s="3" t="str">
        <f t="shared" si="636"/>
        <v/>
      </c>
      <c r="AG1390" s="3" t="str">
        <f t="shared" si="643"/>
        <v/>
      </c>
      <c r="AH1390" s="4" t="str">
        <f t="shared" si="637"/>
        <v/>
      </c>
      <c r="AI1390" s="75" t="str">
        <f t="shared" si="638"/>
        <v/>
      </c>
      <c r="AJ1390" s="75" t="str">
        <f t="shared" si="639"/>
        <v/>
      </c>
    </row>
    <row r="1391" spans="1:36">
      <c r="A1391" s="41" t="str">
        <f t="shared" si="640"/>
        <v/>
      </c>
      <c r="B1391" s="150" t="str">
        <f>IF(ISNUMBER(A1391),INDEX('MetaTrader Import'!$H$13:$J$5893,TRUNC(((A1391-$A$39+1)-1)/3)+1,MOD((A1391-$A$39+1)-1,3)+1),"")</f>
        <v/>
      </c>
      <c r="C1391" s="43" t="str">
        <f t="shared" si="617"/>
        <v/>
      </c>
      <c r="D1391" s="43" t="str">
        <f t="shared" ca="1" si="618"/>
        <v/>
      </c>
      <c r="E1391" s="43" t="str">
        <f t="shared" si="619"/>
        <v/>
      </c>
      <c r="F1391" s="43" t="str">
        <f t="shared" si="620"/>
        <v/>
      </c>
      <c r="G1391" s="43" t="str">
        <f>IF(A1391&lt;&gt;"",IF(A1391&lt;Data!$G$11*0.25,$C$13/$G$32,IF(A1391&gt;Data!$G$11*0.25,$C$13,$C$13*10)),"")</f>
        <v/>
      </c>
      <c r="H1391" s="43" t="str">
        <f>IF(A1391&lt;&gt;"",IF(Data!$G$9="constant",$C$13,IF(Data!$G$9="squeeze",G1391,F1391)),"")</f>
        <v/>
      </c>
      <c r="I1391" s="38" t="str">
        <f ca="1">IF(ISNUMBER(A1391),NORMINV(RAND(),0,IF(AND(Data!$G$9="squeeze",A1391&lt;Data!$G$11*0.25),$H$32,1)*$C$30*$C$13)*($C$14*$C$12),"")</f>
        <v/>
      </c>
      <c r="J1391" s="42" t="str">
        <f ca="1">IFERROR(IF(Data!$C$6="Real",B1391,I1391+J1390+($C$14*$C$12)*(NORMINV(RAND(),$C$15,CHOOSE($G$13,$C$13,F1391,G1391)))),"")</f>
        <v/>
      </c>
      <c r="K1391" s="88" t="str">
        <f>IF(ISNUMBER(A1391), IF($G$16="fixed",$G$17,MIN(H1391*Data!$C$7*$C$16*0.5,$C$17*Data!$C$7))*$C$12,"")</f>
        <v/>
      </c>
      <c r="L1391" s="42" t="str">
        <f t="shared" ca="1" si="644"/>
        <v/>
      </c>
      <c r="M1391" s="44" t="str">
        <f t="shared" ca="1" si="645"/>
        <v/>
      </c>
      <c r="N1391" s="44" t="str">
        <f t="shared" ca="1" si="646"/>
        <v/>
      </c>
      <c r="O1391" s="108" t="str">
        <f t="shared" si="621"/>
        <v/>
      </c>
      <c r="P1391" s="102" t="str">
        <f t="shared" si="622"/>
        <v/>
      </c>
      <c r="Q1391" s="102" t="str">
        <f t="shared" si="623"/>
        <v/>
      </c>
      <c r="R1391" s="120" t="str">
        <f t="shared" si="641"/>
        <v/>
      </c>
      <c r="S1391" s="54" t="str">
        <f t="shared" si="642"/>
        <v/>
      </c>
      <c r="T1391" s="5" t="str">
        <f t="shared" si="624"/>
        <v/>
      </c>
      <c r="U1391" s="152" t="str">
        <f t="shared" si="625"/>
        <v/>
      </c>
      <c r="V1391" s="152" t="str">
        <f t="shared" si="626"/>
        <v/>
      </c>
      <c r="W1391" s="153" t="str">
        <f t="shared" si="627"/>
        <v/>
      </c>
      <c r="X1391" s="153" t="str">
        <f t="shared" si="628"/>
        <v/>
      </c>
      <c r="Y1391" s="153" t="str">
        <f t="shared" si="629"/>
        <v/>
      </c>
      <c r="Z1391" s="153" t="str">
        <f t="shared" si="630"/>
        <v/>
      </c>
      <c r="AA1391" s="152" t="str">
        <f t="shared" si="631"/>
        <v/>
      </c>
      <c r="AB1391" s="152" t="str">
        <f t="shared" si="632"/>
        <v/>
      </c>
      <c r="AC1391" s="154" t="str">
        <f t="shared" si="633"/>
        <v/>
      </c>
      <c r="AD1391" s="154" t="str">
        <f t="shared" si="634"/>
        <v/>
      </c>
      <c r="AE1391" s="3" t="str">
        <f t="shared" si="635"/>
        <v/>
      </c>
      <c r="AF1391" s="3" t="str">
        <f t="shared" si="636"/>
        <v/>
      </c>
      <c r="AG1391" s="3" t="str">
        <f t="shared" si="643"/>
        <v/>
      </c>
      <c r="AH1391" s="4" t="str">
        <f t="shared" si="637"/>
        <v/>
      </c>
      <c r="AI1391" s="75" t="str">
        <f t="shared" si="638"/>
        <v/>
      </c>
      <c r="AJ1391" s="75" t="str">
        <f t="shared" si="639"/>
        <v/>
      </c>
    </row>
    <row r="1392" spans="1:36">
      <c r="A1392" s="41" t="str">
        <f t="shared" si="640"/>
        <v/>
      </c>
      <c r="B1392" s="150" t="str">
        <f>IF(ISNUMBER(A1392),INDEX('MetaTrader Import'!$H$13:$J$5893,TRUNC(((A1392-$A$39+1)-1)/3)+1,MOD((A1392-$A$39+1)-1,3)+1),"")</f>
        <v/>
      </c>
      <c r="C1392" s="43" t="str">
        <f t="shared" si="617"/>
        <v/>
      </c>
      <c r="D1392" s="43" t="str">
        <f t="shared" ca="1" si="618"/>
        <v/>
      </c>
      <c r="E1392" s="43" t="str">
        <f t="shared" si="619"/>
        <v/>
      </c>
      <c r="F1392" s="43" t="str">
        <f t="shared" si="620"/>
        <v/>
      </c>
      <c r="G1392" s="43" t="str">
        <f>IF(A1392&lt;&gt;"",IF(A1392&lt;Data!$G$11*0.25,$C$13/$G$32,IF(A1392&gt;Data!$G$11*0.25,$C$13,$C$13*10)),"")</f>
        <v/>
      </c>
      <c r="H1392" s="43" t="str">
        <f>IF(A1392&lt;&gt;"",IF(Data!$G$9="constant",$C$13,IF(Data!$G$9="squeeze",G1392,F1392)),"")</f>
        <v/>
      </c>
      <c r="I1392" s="38" t="str">
        <f ca="1">IF(ISNUMBER(A1392),NORMINV(RAND(),0,IF(AND(Data!$G$9="squeeze",A1392&lt;Data!$G$11*0.25),$H$32,1)*$C$30*$C$13)*($C$14*$C$12),"")</f>
        <v/>
      </c>
      <c r="J1392" s="42" t="str">
        <f ca="1">IFERROR(IF(Data!$C$6="Real",B1392,I1392+J1391+($C$14*$C$12)*(NORMINV(RAND(),$C$15,CHOOSE($G$13,$C$13,F1392,G1392)))),"")</f>
        <v/>
      </c>
      <c r="K1392" s="88" t="str">
        <f>IF(ISNUMBER(A1392), IF($G$16="fixed",$G$17,MIN(H1392*Data!$C$7*$C$16*0.5,$C$17*Data!$C$7))*$C$12,"")</f>
        <v/>
      </c>
      <c r="L1392" s="42" t="str">
        <f t="shared" ca="1" si="644"/>
        <v/>
      </c>
      <c r="M1392" s="44" t="str">
        <f t="shared" ca="1" si="645"/>
        <v/>
      </c>
      <c r="N1392" s="44" t="str">
        <f t="shared" ca="1" si="646"/>
        <v/>
      </c>
      <c r="O1392" s="108" t="str">
        <f t="shared" si="621"/>
        <v/>
      </c>
      <c r="P1392" s="102" t="str">
        <f t="shared" si="622"/>
        <v/>
      </c>
      <c r="Q1392" s="102" t="str">
        <f t="shared" si="623"/>
        <v/>
      </c>
      <c r="R1392" s="120" t="str">
        <f t="shared" si="641"/>
        <v/>
      </c>
      <c r="S1392" s="54" t="str">
        <f t="shared" si="642"/>
        <v/>
      </c>
      <c r="T1392" s="5" t="str">
        <f t="shared" si="624"/>
        <v/>
      </c>
      <c r="U1392" s="152" t="str">
        <f t="shared" si="625"/>
        <v/>
      </c>
      <c r="V1392" s="152" t="str">
        <f t="shared" si="626"/>
        <v/>
      </c>
      <c r="W1392" s="153" t="str">
        <f t="shared" si="627"/>
        <v/>
      </c>
      <c r="X1392" s="153" t="str">
        <f t="shared" si="628"/>
        <v/>
      </c>
      <c r="Y1392" s="153" t="str">
        <f t="shared" si="629"/>
        <v/>
      </c>
      <c r="Z1392" s="153" t="str">
        <f t="shared" si="630"/>
        <v/>
      </c>
      <c r="AA1392" s="152" t="str">
        <f t="shared" si="631"/>
        <v/>
      </c>
      <c r="AB1392" s="152" t="str">
        <f t="shared" si="632"/>
        <v/>
      </c>
      <c r="AC1392" s="154" t="str">
        <f t="shared" si="633"/>
        <v/>
      </c>
      <c r="AD1392" s="154" t="str">
        <f t="shared" si="634"/>
        <v/>
      </c>
      <c r="AE1392" s="3" t="str">
        <f t="shared" si="635"/>
        <v/>
      </c>
      <c r="AF1392" s="3" t="str">
        <f t="shared" si="636"/>
        <v/>
      </c>
      <c r="AG1392" s="3" t="str">
        <f t="shared" si="643"/>
        <v/>
      </c>
      <c r="AH1392" s="4" t="str">
        <f t="shared" si="637"/>
        <v/>
      </c>
      <c r="AI1392" s="75" t="str">
        <f t="shared" si="638"/>
        <v/>
      </c>
      <c r="AJ1392" s="75" t="str">
        <f t="shared" si="639"/>
        <v/>
      </c>
    </row>
    <row r="1393" spans="1:36">
      <c r="A1393" s="41" t="str">
        <f t="shared" si="640"/>
        <v/>
      </c>
      <c r="B1393" s="150" t="str">
        <f>IF(ISNUMBER(A1393),INDEX('MetaTrader Import'!$H$13:$J$5893,TRUNC(((A1393-$A$39+1)-1)/3)+1,MOD((A1393-$A$39+1)-1,3)+1),"")</f>
        <v/>
      </c>
      <c r="C1393" s="43" t="str">
        <f t="shared" si="617"/>
        <v/>
      </c>
      <c r="D1393" s="43" t="str">
        <f t="shared" ca="1" si="618"/>
        <v/>
      </c>
      <c r="E1393" s="43" t="str">
        <f t="shared" si="619"/>
        <v/>
      </c>
      <c r="F1393" s="43" t="str">
        <f t="shared" si="620"/>
        <v/>
      </c>
      <c r="G1393" s="43" t="str">
        <f>IF(A1393&lt;&gt;"",IF(A1393&lt;Data!$G$11*0.25,$C$13/$G$32,IF(A1393&gt;Data!$G$11*0.25,$C$13,$C$13*10)),"")</f>
        <v/>
      </c>
      <c r="H1393" s="43" t="str">
        <f>IF(A1393&lt;&gt;"",IF(Data!$G$9="constant",$C$13,IF(Data!$G$9="squeeze",G1393,F1393)),"")</f>
        <v/>
      </c>
      <c r="I1393" s="38" t="str">
        <f ca="1">IF(ISNUMBER(A1393),NORMINV(RAND(),0,IF(AND(Data!$G$9="squeeze",A1393&lt;Data!$G$11*0.25),$H$32,1)*$C$30*$C$13)*($C$14*$C$12),"")</f>
        <v/>
      </c>
      <c r="J1393" s="42" t="str">
        <f ca="1">IFERROR(IF(Data!$C$6="Real",B1393,I1393+J1392+($C$14*$C$12)*(NORMINV(RAND(),$C$15,CHOOSE($G$13,$C$13,F1393,G1393)))),"")</f>
        <v/>
      </c>
      <c r="K1393" s="88" t="str">
        <f>IF(ISNUMBER(A1393), IF($G$16="fixed",$G$17,MIN(H1393*Data!$C$7*$C$16*0.5,$C$17*Data!$C$7))*$C$12,"")</f>
        <v/>
      </c>
      <c r="L1393" s="42" t="str">
        <f t="shared" ca="1" si="644"/>
        <v/>
      </c>
      <c r="M1393" s="44" t="str">
        <f t="shared" ca="1" si="645"/>
        <v/>
      </c>
      <c r="N1393" s="44" t="str">
        <f t="shared" ca="1" si="646"/>
        <v/>
      </c>
      <c r="O1393" s="108" t="str">
        <f t="shared" si="621"/>
        <v/>
      </c>
      <c r="P1393" s="102" t="str">
        <f t="shared" si="622"/>
        <v/>
      </c>
      <c r="Q1393" s="102" t="str">
        <f t="shared" si="623"/>
        <v/>
      </c>
      <c r="R1393" s="120" t="str">
        <f t="shared" si="641"/>
        <v/>
      </c>
      <c r="S1393" s="54" t="str">
        <f t="shared" si="642"/>
        <v/>
      </c>
      <c r="T1393" s="5" t="str">
        <f t="shared" si="624"/>
        <v/>
      </c>
      <c r="U1393" s="152" t="str">
        <f t="shared" si="625"/>
        <v/>
      </c>
      <c r="V1393" s="152" t="str">
        <f t="shared" si="626"/>
        <v/>
      </c>
      <c r="W1393" s="153" t="str">
        <f t="shared" si="627"/>
        <v/>
      </c>
      <c r="X1393" s="153" t="str">
        <f t="shared" si="628"/>
        <v/>
      </c>
      <c r="Y1393" s="153" t="str">
        <f t="shared" si="629"/>
        <v/>
      </c>
      <c r="Z1393" s="153" t="str">
        <f t="shared" si="630"/>
        <v/>
      </c>
      <c r="AA1393" s="152" t="str">
        <f t="shared" si="631"/>
        <v/>
      </c>
      <c r="AB1393" s="152" t="str">
        <f t="shared" si="632"/>
        <v/>
      </c>
      <c r="AC1393" s="154" t="str">
        <f t="shared" si="633"/>
        <v/>
      </c>
      <c r="AD1393" s="154" t="str">
        <f t="shared" si="634"/>
        <v/>
      </c>
      <c r="AE1393" s="3" t="str">
        <f t="shared" si="635"/>
        <v/>
      </c>
      <c r="AF1393" s="3" t="str">
        <f t="shared" si="636"/>
        <v/>
      </c>
      <c r="AG1393" s="3" t="str">
        <f t="shared" si="643"/>
        <v/>
      </c>
      <c r="AH1393" s="4" t="str">
        <f t="shared" si="637"/>
        <v/>
      </c>
      <c r="AI1393" s="75" t="str">
        <f t="shared" si="638"/>
        <v/>
      </c>
      <c r="AJ1393" s="75" t="str">
        <f t="shared" si="639"/>
        <v/>
      </c>
    </row>
    <row r="1394" spans="1:36">
      <c r="A1394" s="41" t="str">
        <f t="shared" si="640"/>
        <v/>
      </c>
      <c r="B1394" s="150" t="str">
        <f>IF(ISNUMBER(A1394),INDEX('MetaTrader Import'!$H$13:$J$5893,TRUNC(((A1394-$A$39+1)-1)/3)+1,MOD((A1394-$A$39+1)-1,3)+1),"")</f>
        <v/>
      </c>
      <c r="C1394" s="43" t="str">
        <f t="shared" si="617"/>
        <v/>
      </c>
      <c r="D1394" s="43" t="str">
        <f t="shared" ca="1" si="618"/>
        <v/>
      </c>
      <c r="E1394" s="43" t="str">
        <f t="shared" si="619"/>
        <v/>
      </c>
      <c r="F1394" s="43" t="str">
        <f t="shared" si="620"/>
        <v/>
      </c>
      <c r="G1394" s="43" t="str">
        <f>IF(A1394&lt;&gt;"",IF(A1394&lt;Data!$G$11*0.25,$C$13/$G$32,IF(A1394&gt;Data!$G$11*0.25,$C$13,$C$13*10)),"")</f>
        <v/>
      </c>
      <c r="H1394" s="43" t="str">
        <f>IF(A1394&lt;&gt;"",IF(Data!$G$9="constant",$C$13,IF(Data!$G$9="squeeze",G1394,F1394)),"")</f>
        <v/>
      </c>
      <c r="I1394" s="38" t="str">
        <f ca="1">IF(ISNUMBER(A1394),NORMINV(RAND(),0,IF(AND(Data!$G$9="squeeze",A1394&lt;Data!$G$11*0.25),$H$32,1)*$C$30*$C$13)*($C$14*$C$12),"")</f>
        <v/>
      </c>
      <c r="J1394" s="42" t="str">
        <f ca="1">IFERROR(IF(Data!$C$6="Real",B1394,I1394+J1393+($C$14*$C$12)*(NORMINV(RAND(),$C$15,CHOOSE($G$13,$C$13,F1394,G1394)))),"")</f>
        <v/>
      </c>
      <c r="K1394" s="88" t="str">
        <f>IF(ISNUMBER(A1394), IF($G$16="fixed",$G$17,MIN(H1394*Data!$C$7*$C$16*0.5,$C$17*Data!$C$7))*$C$12,"")</f>
        <v/>
      </c>
      <c r="L1394" s="42" t="str">
        <f t="shared" ca="1" si="644"/>
        <v/>
      </c>
      <c r="M1394" s="44" t="str">
        <f t="shared" ca="1" si="645"/>
        <v/>
      </c>
      <c r="N1394" s="44" t="str">
        <f t="shared" ca="1" si="646"/>
        <v/>
      </c>
      <c r="O1394" s="108" t="str">
        <f t="shared" si="621"/>
        <v/>
      </c>
      <c r="P1394" s="102" t="str">
        <f t="shared" si="622"/>
        <v/>
      </c>
      <c r="Q1394" s="102" t="str">
        <f t="shared" si="623"/>
        <v/>
      </c>
      <c r="R1394" s="120" t="str">
        <f t="shared" si="641"/>
        <v/>
      </c>
      <c r="S1394" s="54" t="str">
        <f t="shared" si="642"/>
        <v/>
      </c>
      <c r="T1394" s="5" t="str">
        <f t="shared" si="624"/>
        <v/>
      </c>
      <c r="U1394" s="152" t="str">
        <f t="shared" si="625"/>
        <v/>
      </c>
      <c r="V1394" s="152" t="str">
        <f t="shared" si="626"/>
        <v/>
      </c>
      <c r="W1394" s="153" t="str">
        <f t="shared" si="627"/>
        <v/>
      </c>
      <c r="X1394" s="153" t="str">
        <f t="shared" si="628"/>
        <v/>
      </c>
      <c r="Y1394" s="153" t="str">
        <f t="shared" si="629"/>
        <v/>
      </c>
      <c r="Z1394" s="153" t="str">
        <f t="shared" si="630"/>
        <v/>
      </c>
      <c r="AA1394" s="152" t="str">
        <f t="shared" si="631"/>
        <v/>
      </c>
      <c r="AB1394" s="152" t="str">
        <f t="shared" si="632"/>
        <v/>
      </c>
      <c r="AC1394" s="154" t="str">
        <f t="shared" si="633"/>
        <v/>
      </c>
      <c r="AD1394" s="154" t="str">
        <f t="shared" si="634"/>
        <v/>
      </c>
      <c r="AE1394" s="3" t="str">
        <f t="shared" si="635"/>
        <v/>
      </c>
      <c r="AF1394" s="3" t="str">
        <f t="shared" si="636"/>
        <v/>
      </c>
      <c r="AG1394" s="3" t="str">
        <f t="shared" si="643"/>
        <v/>
      </c>
      <c r="AH1394" s="4" t="str">
        <f t="shared" si="637"/>
        <v/>
      </c>
      <c r="AI1394" s="75" t="str">
        <f t="shared" si="638"/>
        <v/>
      </c>
      <c r="AJ1394" s="75" t="str">
        <f t="shared" si="639"/>
        <v/>
      </c>
    </row>
    <row r="1395" spans="1:36">
      <c r="A1395" s="41" t="str">
        <f t="shared" si="640"/>
        <v/>
      </c>
      <c r="B1395" s="150" t="str">
        <f>IF(ISNUMBER(A1395),INDEX('MetaTrader Import'!$H$13:$J$5893,TRUNC(((A1395-$A$39+1)-1)/3)+1,MOD((A1395-$A$39+1)-1,3)+1),"")</f>
        <v/>
      </c>
      <c r="C1395" s="43" t="str">
        <f t="shared" si="617"/>
        <v/>
      </c>
      <c r="D1395" s="43" t="str">
        <f t="shared" ca="1" si="618"/>
        <v/>
      </c>
      <c r="E1395" s="43" t="str">
        <f t="shared" si="619"/>
        <v/>
      </c>
      <c r="F1395" s="43" t="str">
        <f t="shared" si="620"/>
        <v/>
      </c>
      <c r="G1395" s="43" t="str">
        <f>IF(A1395&lt;&gt;"",IF(A1395&lt;Data!$G$11*0.25,$C$13/$G$32,IF(A1395&gt;Data!$G$11*0.25,$C$13,$C$13*10)),"")</f>
        <v/>
      </c>
      <c r="H1395" s="43" t="str">
        <f>IF(A1395&lt;&gt;"",IF(Data!$G$9="constant",$C$13,IF(Data!$G$9="squeeze",G1395,F1395)),"")</f>
        <v/>
      </c>
      <c r="I1395" s="38" t="str">
        <f ca="1">IF(ISNUMBER(A1395),NORMINV(RAND(),0,IF(AND(Data!$G$9="squeeze",A1395&lt;Data!$G$11*0.25),$H$32,1)*$C$30*$C$13)*($C$14*$C$12),"")</f>
        <v/>
      </c>
      <c r="J1395" s="42" t="str">
        <f ca="1">IFERROR(IF(Data!$C$6="Real",B1395,I1395+J1394+($C$14*$C$12)*(NORMINV(RAND(),$C$15,CHOOSE($G$13,$C$13,F1395,G1395)))),"")</f>
        <v/>
      </c>
      <c r="K1395" s="88" t="str">
        <f>IF(ISNUMBER(A1395), IF($G$16="fixed",$G$17,MIN(H1395*Data!$C$7*$C$16*0.5,$C$17*Data!$C$7))*$C$12,"")</f>
        <v/>
      </c>
      <c r="L1395" s="42" t="str">
        <f t="shared" ca="1" si="644"/>
        <v/>
      </c>
      <c r="M1395" s="44" t="str">
        <f t="shared" ca="1" si="645"/>
        <v/>
      </c>
      <c r="N1395" s="44" t="str">
        <f t="shared" ca="1" si="646"/>
        <v/>
      </c>
      <c r="O1395" s="108" t="str">
        <f t="shared" si="621"/>
        <v/>
      </c>
      <c r="P1395" s="102" t="str">
        <f t="shared" si="622"/>
        <v/>
      </c>
      <c r="Q1395" s="102" t="str">
        <f t="shared" si="623"/>
        <v/>
      </c>
      <c r="R1395" s="120" t="str">
        <f t="shared" si="641"/>
        <v/>
      </c>
      <c r="S1395" s="54" t="str">
        <f t="shared" si="642"/>
        <v/>
      </c>
      <c r="T1395" s="5" t="str">
        <f t="shared" si="624"/>
        <v/>
      </c>
      <c r="U1395" s="152" t="str">
        <f t="shared" si="625"/>
        <v/>
      </c>
      <c r="V1395" s="152" t="str">
        <f t="shared" si="626"/>
        <v/>
      </c>
      <c r="W1395" s="153" t="str">
        <f t="shared" si="627"/>
        <v/>
      </c>
      <c r="X1395" s="153" t="str">
        <f t="shared" si="628"/>
        <v/>
      </c>
      <c r="Y1395" s="153" t="str">
        <f t="shared" si="629"/>
        <v/>
      </c>
      <c r="Z1395" s="153" t="str">
        <f t="shared" si="630"/>
        <v/>
      </c>
      <c r="AA1395" s="152" t="str">
        <f t="shared" si="631"/>
        <v/>
      </c>
      <c r="AB1395" s="152" t="str">
        <f t="shared" si="632"/>
        <v/>
      </c>
      <c r="AC1395" s="154" t="str">
        <f t="shared" si="633"/>
        <v/>
      </c>
      <c r="AD1395" s="154" t="str">
        <f t="shared" si="634"/>
        <v/>
      </c>
      <c r="AE1395" s="3" t="str">
        <f t="shared" si="635"/>
        <v/>
      </c>
      <c r="AF1395" s="3" t="str">
        <f t="shared" si="636"/>
        <v/>
      </c>
      <c r="AG1395" s="3" t="str">
        <f t="shared" si="643"/>
        <v/>
      </c>
      <c r="AH1395" s="4" t="str">
        <f t="shared" si="637"/>
        <v/>
      </c>
      <c r="AI1395" s="75" t="str">
        <f t="shared" si="638"/>
        <v/>
      </c>
      <c r="AJ1395" s="75" t="str">
        <f t="shared" si="639"/>
        <v/>
      </c>
    </row>
    <row r="1396" spans="1:36">
      <c r="A1396" s="41" t="str">
        <f t="shared" si="640"/>
        <v/>
      </c>
      <c r="B1396" s="150" t="str">
        <f>IF(ISNUMBER(A1396),INDEX('MetaTrader Import'!$H$13:$J$5893,TRUNC(((A1396-$A$39+1)-1)/3)+1,MOD((A1396-$A$39+1)-1,3)+1),"")</f>
        <v/>
      </c>
      <c r="C1396" s="43" t="str">
        <f t="shared" si="617"/>
        <v/>
      </c>
      <c r="D1396" s="43" t="str">
        <f t="shared" ca="1" si="618"/>
        <v/>
      </c>
      <c r="E1396" s="43" t="str">
        <f t="shared" si="619"/>
        <v/>
      </c>
      <c r="F1396" s="43" t="str">
        <f t="shared" si="620"/>
        <v/>
      </c>
      <c r="G1396" s="43" t="str">
        <f>IF(A1396&lt;&gt;"",IF(A1396&lt;Data!$G$11*0.25,$C$13/$G$32,IF(A1396&gt;Data!$G$11*0.25,$C$13,$C$13*10)),"")</f>
        <v/>
      </c>
      <c r="H1396" s="43" t="str">
        <f>IF(A1396&lt;&gt;"",IF(Data!$G$9="constant",$C$13,IF(Data!$G$9="squeeze",G1396,F1396)),"")</f>
        <v/>
      </c>
      <c r="I1396" s="38" t="str">
        <f ca="1">IF(ISNUMBER(A1396),NORMINV(RAND(),0,IF(AND(Data!$G$9="squeeze",A1396&lt;Data!$G$11*0.25),$H$32,1)*$C$30*$C$13)*($C$14*$C$12),"")</f>
        <v/>
      </c>
      <c r="J1396" s="42" t="str">
        <f ca="1">IFERROR(IF(Data!$C$6="Real",B1396,I1396+J1395+($C$14*$C$12)*(NORMINV(RAND(),$C$15,CHOOSE($G$13,$C$13,F1396,G1396)))),"")</f>
        <v/>
      </c>
      <c r="K1396" s="88" t="str">
        <f>IF(ISNUMBER(A1396), IF($G$16="fixed",$G$17,MIN(H1396*Data!$C$7*$C$16*0.5,$C$17*Data!$C$7))*$C$12,"")</f>
        <v/>
      </c>
      <c r="L1396" s="42" t="str">
        <f t="shared" ca="1" si="644"/>
        <v/>
      </c>
      <c r="M1396" s="44" t="str">
        <f t="shared" ca="1" si="645"/>
        <v/>
      </c>
      <c r="N1396" s="44" t="str">
        <f t="shared" ca="1" si="646"/>
        <v/>
      </c>
      <c r="O1396" s="108" t="str">
        <f t="shared" si="621"/>
        <v/>
      </c>
      <c r="P1396" s="102" t="str">
        <f t="shared" si="622"/>
        <v/>
      </c>
      <c r="Q1396" s="102" t="str">
        <f t="shared" si="623"/>
        <v/>
      </c>
      <c r="R1396" s="120" t="str">
        <f t="shared" si="641"/>
        <v/>
      </c>
      <c r="S1396" s="54" t="str">
        <f t="shared" si="642"/>
        <v/>
      </c>
      <c r="T1396" s="5" t="str">
        <f t="shared" si="624"/>
        <v/>
      </c>
      <c r="U1396" s="152" t="str">
        <f t="shared" si="625"/>
        <v/>
      </c>
      <c r="V1396" s="152" t="str">
        <f t="shared" si="626"/>
        <v/>
      </c>
      <c r="W1396" s="153" t="str">
        <f t="shared" si="627"/>
        <v/>
      </c>
      <c r="X1396" s="153" t="str">
        <f t="shared" si="628"/>
        <v/>
      </c>
      <c r="Y1396" s="153" t="str">
        <f t="shared" si="629"/>
        <v/>
      </c>
      <c r="Z1396" s="153" t="str">
        <f t="shared" si="630"/>
        <v/>
      </c>
      <c r="AA1396" s="152" t="str">
        <f t="shared" si="631"/>
        <v/>
      </c>
      <c r="AB1396" s="152" t="str">
        <f t="shared" si="632"/>
        <v/>
      </c>
      <c r="AC1396" s="154" t="str">
        <f t="shared" si="633"/>
        <v/>
      </c>
      <c r="AD1396" s="154" t="str">
        <f t="shared" si="634"/>
        <v/>
      </c>
      <c r="AE1396" s="3" t="str">
        <f t="shared" si="635"/>
        <v/>
      </c>
      <c r="AF1396" s="3" t="str">
        <f t="shared" si="636"/>
        <v/>
      </c>
      <c r="AG1396" s="3" t="str">
        <f t="shared" si="643"/>
        <v/>
      </c>
      <c r="AH1396" s="4" t="str">
        <f t="shared" si="637"/>
        <v/>
      </c>
      <c r="AI1396" s="75" t="str">
        <f t="shared" si="638"/>
        <v/>
      </c>
      <c r="AJ1396" s="75" t="str">
        <f t="shared" si="639"/>
        <v/>
      </c>
    </row>
    <row r="1397" spans="1:36">
      <c r="A1397" s="41" t="str">
        <f t="shared" si="640"/>
        <v/>
      </c>
      <c r="B1397" s="150" t="str">
        <f>IF(ISNUMBER(A1397),INDEX('MetaTrader Import'!$H$13:$J$5893,TRUNC(((A1397-$A$39+1)-1)/3)+1,MOD((A1397-$A$39+1)-1,3)+1),"")</f>
        <v/>
      </c>
      <c r="C1397" s="43" t="str">
        <f t="shared" si="617"/>
        <v/>
      </c>
      <c r="D1397" s="43" t="str">
        <f t="shared" ca="1" si="618"/>
        <v/>
      </c>
      <c r="E1397" s="43" t="str">
        <f t="shared" si="619"/>
        <v/>
      </c>
      <c r="F1397" s="43" t="str">
        <f t="shared" si="620"/>
        <v/>
      </c>
      <c r="G1397" s="43" t="str">
        <f>IF(A1397&lt;&gt;"",IF(A1397&lt;Data!$G$11*0.25,$C$13/$G$32,IF(A1397&gt;Data!$G$11*0.25,$C$13,$C$13*10)),"")</f>
        <v/>
      </c>
      <c r="H1397" s="43" t="str">
        <f>IF(A1397&lt;&gt;"",IF(Data!$G$9="constant",$C$13,IF(Data!$G$9="squeeze",G1397,F1397)),"")</f>
        <v/>
      </c>
      <c r="I1397" s="38" t="str">
        <f ca="1">IF(ISNUMBER(A1397),NORMINV(RAND(),0,IF(AND(Data!$G$9="squeeze",A1397&lt;Data!$G$11*0.25),$H$32,1)*$C$30*$C$13)*($C$14*$C$12),"")</f>
        <v/>
      </c>
      <c r="J1397" s="42" t="str">
        <f ca="1">IFERROR(IF(Data!$C$6="Real",B1397,I1397+J1396+($C$14*$C$12)*(NORMINV(RAND(),$C$15,CHOOSE($G$13,$C$13,F1397,G1397)))),"")</f>
        <v/>
      </c>
      <c r="K1397" s="88" t="str">
        <f>IF(ISNUMBER(A1397), IF($G$16="fixed",$G$17,MIN(H1397*Data!$C$7*$C$16*0.5,$C$17*Data!$C$7))*$C$12,"")</f>
        <v/>
      </c>
      <c r="L1397" s="42" t="str">
        <f t="shared" ca="1" si="644"/>
        <v/>
      </c>
      <c r="M1397" s="44" t="str">
        <f t="shared" ca="1" si="645"/>
        <v/>
      </c>
      <c r="N1397" s="44" t="str">
        <f t="shared" ca="1" si="646"/>
        <v/>
      </c>
      <c r="O1397" s="108" t="str">
        <f t="shared" si="621"/>
        <v/>
      </c>
      <c r="P1397" s="102" t="str">
        <f t="shared" si="622"/>
        <v/>
      </c>
      <c r="Q1397" s="102" t="str">
        <f t="shared" si="623"/>
        <v/>
      </c>
      <c r="R1397" s="120" t="str">
        <f t="shared" si="641"/>
        <v/>
      </c>
      <c r="S1397" s="54" t="str">
        <f t="shared" si="642"/>
        <v/>
      </c>
      <c r="T1397" s="5" t="str">
        <f t="shared" si="624"/>
        <v/>
      </c>
      <c r="U1397" s="152" t="str">
        <f t="shared" si="625"/>
        <v/>
      </c>
      <c r="V1397" s="152" t="str">
        <f t="shared" si="626"/>
        <v/>
      </c>
      <c r="W1397" s="153" t="str">
        <f t="shared" si="627"/>
        <v/>
      </c>
      <c r="X1397" s="153" t="str">
        <f t="shared" si="628"/>
        <v/>
      </c>
      <c r="Y1397" s="153" t="str">
        <f t="shared" si="629"/>
        <v/>
      </c>
      <c r="Z1397" s="153" t="str">
        <f t="shared" si="630"/>
        <v/>
      </c>
      <c r="AA1397" s="152" t="str">
        <f t="shared" si="631"/>
        <v/>
      </c>
      <c r="AB1397" s="152" t="str">
        <f t="shared" si="632"/>
        <v/>
      </c>
      <c r="AC1397" s="154" t="str">
        <f t="shared" si="633"/>
        <v/>
      </c>
      <c r="AD1397" s="154" t="str">
        <f t="shared" si="634"/>
        <v/>
      </c>
      <c r="AE1397" s="3" t="str">
        <f t="shared" si="635"/>
        <v/>
      </c>
      <c r="AF1397" s="3" t="str">
        <f t="shared" si="636"/>
        <v/>
      </c>
      <c r="AG1397" s="3" t="str">
        <f t="shared" si="643"/>
        <v/>
      </c>
      <c r="AH1397" s="4" t="str">
        <f t="shared" si="637"/>
        <v/>
      </c>
      <c r="AI1397" s="75" t="str">
        <f t="shared" si="638"/>
        <v/>
      </c>
      <c r="AJ1397" s="75" t="str">
        <f t="shared" si="639"/>
        <v/>
      </c>
    </row>
    <row r="1398" spans="1:36">
      <c r="A1398" s="41" t="str">
        <f t="shared" si="640"/>
        <v/>
      </c>
      <c r="B1398" s="150" t="str">
        <f>IF(ISNUMBER(A1398),INDEX('MetaTrader Import'!$H$13:$J$5893,TRUNC(((A1398-$A$39+1)-1)/3)+1,MOD((A1398-$A$39+1)-1,3)+1),"")</f>
        <v/>
      </c>
      <c r="C1398" s="43" t="str">
        <f t="shared" si="617"/>
        <v/>
      </c>
      <c r="D1398" s="43" t="str">
        <f t="shared" ca="1" si="618"/>
        <v/>
      </c>
      <c r="E1398" s="43" t="str">
        <f t="shared" si="619"/>
        <v/>
      </c>
      <c r="F1398" s="43" t="str">
        <f t="shared" si="620"/>
        <v/>
      </c>
      <c r="G1398" s="43" t="str">
        <f>IF(A1398&lt;&gt;"",IF(A1398&lt;Data!$G$11*0.25,$C$13/$G$32,IF(A1398&gt;Data!$G$11*0.25,$C$13,$C$13*10)),"")</f>
        <v/>
      </c>
      <c r="H1398" s="43" t="str">
        <f>IF(A1398&lt;&gt;"",IF(Data!$G$9="constant",$C$13,IF(Data!$G$9="squeeze",G1398,F1398)),"")</f>
        <v/>
      </c>
      <c r="I1398" s="38" t="str">
        <f ca="1">IF(ISNUMBER(A1398),NORMINV(RAND(),0,IF(AND(Data!$G$9="squeeze",A1398&lt;Data!$G$11*0.25),$H$32,1)*$C$30*$C$13)*($C$14*$C$12),"")</f>
        <v/>
      </c>
      <c r="J1398" s="42" t="str">
        <f ca="1">IFERROR(IF(Data!$C$6="Real",B1398,I1398+J1397+($C$14*$C$12)*(NORMINV(RAND(),$C$15,CHOOSE($G$13,$C$13,F1398,G1398)))),"")</f>
        <v/>
      </c>
      <c r="K1398" s="88" t="str">
        <f>IF(ISNUMBER(A1398), IF($G$16="fixed",$G$17,MIN(H1398*Data!$C$7*$C$16*0.5,$C$17*Data!$C$7))*$C$12,"")</f>
        <v/>
      </c>
      <c r="L1398" s="42" t="str">
        <f t="shared" ca="1" si="644"/>
        <v/>
      </c>
      <c r="M1398" s="44" t="str">
        <f t="shared" ca="1" si="645"/>
        <v/>
      </c>
      <c r="N1398" s="44" t="str">
        <f t="shared" ca="1" si="646"/>
        <v/>
      </c>
      <c r="O1398" s="108" t="str">
        <f t="shared" si="621"/>
        <v/>
      </c>
      <c r="P1398" s="102" t="str">
        <f t="shared" si="622"/>
        <v/>
      </c>
      <c r="Q1398" s="102" t="str">
        <f t="shared" si="623"/>
        <v/>
      </c>
      <c r="R1398" s="120" t="str">
        <f t="shared" si="641"/>
        <v/>
      </c>
      <c r="S1398" s="54" t="str">
        <f t="shared" si="642"/>
        <v/>
      </c>
      <c r="T1398" s="5" t="str">
        <f t="shared" si="624"/>
        <v/>
      </c>
      <c r="U1398" s="152" t="str">
        <f t="shared" si="625"/>
        <v/>
      </c>
      <c r="V1398" s="152" t="str">
        <f t="shared" si="626"/>
        <v/>
      </c>
      <c r="W1398" s="153" t="str">
        <f t="shared" si="627"/>
        <v/>
      </c>
      <c r="X1398" s="153" t="str">
        <f t="shared" si="628"/>
        <v/>
      </c>
      <c r="Y1398" s="153" t="str">
        <f t="shared" si="629"/>
        <v/>
      </c>
      <c r="Z1398" s="153" t="str">
        <f t="shared" si="630"/>
        <v/>
      </c>
      <c r="AA1398" s="152" t="str">
        <f t="shared" si="631"/>
        <v/>
      </c>
      <c r="AB1398" s="152" t="str">
        <f t="shared" si="632"/>
        <v/>
      </c>
      <c r="AC1398" s="154" t="str">
        <f t="shared" si="633"/>
        <v/>
      </c>
      <c r="AD1398" s="154" t="str">
        <f t="shared" si="634"/>
        <v/>
      </c>
      <c r="AE1398" s="3" t="str">
        <f t="shared" si="635"/>
        <v/>
      </c>
      <c r="AF1398" s="3" t="str">
        <f t="shared" si="636"/>
        <v/>
      </c>
      <c r="AG1398" s="3" t="str">
        <f t="shared" si="643"/>
        <v/>
      </c>
      <c r="AH1398" s="4" t="str">
        <f t="shared" si="637"/>
        <v/>
      </c>
      <c r="AI1398" s="75" t="str">
        <f t="shared" si="638"/>
        <v/>
      </c>
      <c r="AJ1398" s="75" t="str">
        <f t="shared" si="639"/>
        <v/>
      </c>
    </row>
    <row r="1399" spans="1:36">
      <c r="A1399" s="41" t="str">
        <f t="shared" si="640"/>
        <v/>
      </c>
      <c r="B1399" s="150" t="str">
        <f>IF(ISNUMBER(A1399),INDEX('MetaTrader Import'!$H$13:$J$5893,TRUNC(((A1399-$A$39+1)-1)/3)+1,MOD((A1399-$A$39+1)-1,3)+1),"")</f>
        <v/>
      </c>
      <c r="C1399" s="43" t="str">
        <f t="shared" si="617"/>
        <v/>
      </c>
      <c r="D1399" s="43" t="str">
        <f t="shared" ca="1" si="618"/>
        <v/>
      </c>
      <c r="E1399" s="43" t="str">
        <f t="shared" si="619"/>
        <v/>
      </c>
      <c r="F1399" s="43" t="str">
        <f t="shared" si="620"/>
        <v/>
      </c>
      <c r="G1399" s="43" t="str">
        <f>IF(A1399&lt;&gt;"",IF(A1399&lt;Data!$G$11*0.25,$C$13/$G$32,IF(A1399&gt;Data!$G$11*0.25,$C$13,$C$13*10)),"")</f>
        <v/>
      </c>
      <c r="H1399" s="43" t="str">
        <f>IF(A1399&lt;&gt;"",IF(Data!$G$9="constant",$C$13,IF(Data!$G$9="squeeze",G1399,F1399)),"")</f>
        <v/>
      </c>
      <c r="I1399" s="38" t="str">
        <f ca="1">IF(ISNUMBER(A1399),NORMINV(RAND(),0,IF(AND(Data!$G$9="squeeze",A1399&lt;Data!$G$11*0.25),$H$32,1)*$C$30*$C$13)*($C$14*$C$12),"")</f>
        <v/>
      </c>
      <c r="J1399" s="42" t="str">
        <f ca="1">IFERROR(IF(Data!$C$6="Real",B1399,I1399+J1398+($C$14*$C$12)*(NORMINV(RAND(),$C$15,CHOOSE($G$13,$C$13,F1399,G1399)))),"")</f>
        <v/>
      </c>
      <c r="K1399" s="88" t="str">
        <f>IF(ISNUMBER(A1399), IF($G$16="fixed",$G$17,MIN(H1399*Data!$C$7*$C$16*0.5,$C$17*Data!$C$7))*$C$12,"")</f>
        <v/>
      </c>
      <c r="L1399" s="42" t="str">
        <f t="shared" ca="1" si="644"/>
        <v/>
      </c>
      <c r="M1399" s="44" t="str">
        <f t="shared" ca="1" si="645"/>
        <v/>
      </c>
      <c r="N1399" s="44" t="str">
        <f t="shared" ca="1" si="646"/>
        <v/>
      </c>
      <c r="O1399" s="108" t="str">
        <f t="shared" si="621"/>
        <v/>
      </c>
      <c r="P1399" s="102" t="str">
        <f t="shared" si="622"/>
        <v/>
      </c>
      <c r="Q1399" s="102" t="str">
        <f t="shared" si="623"/>
        <v/>
      </c>
      <c r="R1399" s="120" t="str">
        <f t="shared" si="641"/>
        <v/>
      </c>
      <c r="S1399" s="54" t="str">
        <f t="shared" si="642"/>
        <v/>
      </c>
      <c r="T1399" s="5" t="str">
        <f t="shared" si="624"/>
        <v/>
      </c>
      <c r="U1399" s="152" t="str">
        <f t="shared" si="625"/>
        <v/>
      </c>
      <c r="V1399" s="152" t="str">
        <f t="shared" si="626"/>
        <v/>
      </c>
      <c r="W1399" s="153" t="str">
        <f t="shared" si="627"/>
        <v/>
      </c>
      <c r="X1399" s="153" t="str">
        <f t="shared" si="628"/>
        <v/>
      </c>
      <c r="Y1399" s="153" t="str">
        <f t="shared" si="629"/>
        <v/>
      </c>
      <c r="Z1399" s="153" t="str">
        <f t="shared" si="630"/>
        <v/>
      </c>
      <c r="AA1399" s="152" t="str">
        <f t="shared" si="631"/>
        <v/>
      </c>
      <c r="AB1399" s="152" t="str">
        <f t="shared" si="632"/>
        <v/>
      </c>
      <c r="AC1399" s="154" t="str">
        <f t="shared" si="633"/>
        <v/>
      </c>
      <c r="AD1399" s="154" t="str">
        <f t="shared" si="634"/>
        <v/>
      </c>
      <c r="AE1399" s="3" t="str">
        <f t="shared" si="635"/>
        <v/>
      </c>
      <c r="AF1399" s="3" t="str">
        <f t="shared" si="636"/>
        <v/>
      </c>
      <c r="AG1399" s="3" t="str">
        <f t="shared" si="643"/>
        <v/>
      </c>
      <c r="AH1399" s="4" t="str">
        <f t="shared" si="637"/>
        <v/>
      </c>
      <c r="AI1399" s="75" t="str">
        <f t="shared" si="638"/>
        <v/>
      </c>
      <c r="AJ1399" s="75" t="str">
        <f t="shared" si="639"/>
        <v/>
      </c>
    </row>
    <row r="1400" spans="1:36">
      <c r="A1400" s="41" t="str">
        <f t="shared" si="640"/>
        <v/>
      </c>
      <c r="B1400" s="150" t="str">
        <f>IF(ISNUMBER(A1400),INDEX('MetaTrader Import'!$H$13:$J$5893,TRUNC(((A1400-$A$39+1)-1)/3)+1,MOD((A1400-$A$39+1)-1,3)+1),"")</f>
        <v/>
      </c>
      <c r="C1400" s="43" t="str">
        <f t="shared" si="617"/>
        <v/>
      </c>
      <c r="D1400" s="43" t="str">
        <f t="shared" ca="1" si="618"/>
        <v/>
      </c>
      <c r="E1400" s="43" t="str">
        <f t="shared" si="619"/>
        <v/>
      </c>
      <c r="F1400" s="43" t="str">
        <f t="shared" si="620"/>
        <v/>
      </c>
      <c r="G1400" s="43" t="str">
        <f>IF(A1400&lt;&gt;"",IF(A1400&lt;Data!$G$11*0.25,$C$13/$G$32,IF(A1400&gt;Data!$G$11*0.25,$C$13,$C$13*10)),"")</f>
        <v/>
      </c>
      <c r="H1400" s="43" t="str">
        <f>IF(A1400&lt;&gt;"",IF(Data!$G$9="constant",$C$13,IF(Data!$G$9="squeeze",G1400,F1400)),"")</f>
        <v/>
      </c>
      <c r="I1400" s="38" t="str">
        <f ca="1">IF(ISNUMBER(A1400),NORMINV(RAND(),0,IF(AND(Data!$G$9="squeeze",A1400&lt;Data!$G$11*0.25),$H$32,1)*$C$30*$C$13)*($C$14*$C$12),"")</f>
        <v/>
      </c>
      <c r="J1400" s="42" t="str">
        <f ca="1">IFERROR(IF(Data!$C$6="Real",B1400,I1400+J1399+($C$14*$C$12)*(NORMINV(RAND(),$C$15,CHOOSE($G$13,$C$13,F1400,G1400)))),"")</f>
        <v/>
      </c>
      <c r="K1400" s="88" t="str">
        <f>IF(ISNUMBER(A1400), IF($G$16="fixed",$G$17,MIN(H1400*Data!$C$7*$C$16*0.5,$C$17*Data!$C$7))*$C$12,"")</f>
        <v/>
      </c>
      <c r="L1400" s="42" t="str">
        <f t="shared" ca="1" si="644"/>
        <v/>
      </c>
      <c r="M1400" s="44" t="str">
        <f t="shared" ca="1" si="645"/>
        <v/>
      </c>
      <c r="N1400" s="44" t="str">
        <f t="shared" ca="1" si="646"/>
        <v/>
      </c>
      <c r="O1400" s="108" t="str">
        <f t="shared" si="621"/>
        <v/>
      </c>
      <c r="P1400" s="102" t="str">
        <f t="shared" si="622"/>
        <v/>
      </c>
      <c r="Q1400" s="102" t="str">
        <f t="shared" si="623"/>
        <v/>
      </c>
      <c r="R1400" s="120" t="str">
        <f t="shared" si="641"/>
        <v/>
      </c>
      <c r="S1400" s="54" t="str">
        <f t="shared" si="642"/>
        <v/>
      </c>
      <c r="T1400" s="5" t="str">
        <f t="shared" si="624"/>
        <v/>
      </c>
      <c r="U1400" s="152" t="str">
        <f t="shared" si="625"/>
        <v/>
      </c>
      <c r="V1400" s="152" t="str">
        <f t="shared" si="626"/>
        <v/>
      </c>
      <c r="W1400" s="153" t="str">
        <f t="shared" si="627"/>
        <v/>
      </c>
      <c r="X1400" s="153" t="str">
        <f t="shared" si="628"/>
        <v/>
      </c>
      <c r="Y1400" s="153" t="str">
        <f t="shared" si="629"/>
        <v/>
      </c>
      <c r="Z1400" s="153" t="str">
        <f t="shared" si="630"/>
        <v/>
      </c>
      <c r="AA1400" s="152" t="str">
        <f t="shared" si="631"/>
        <v/>
      </c>
      <c r="AB1400" s="152" t="str">
        <f t="shared" si="632"/>
        <v/>
      </c>
      <c r="AC1400" s="154" t="str">
        <f t="shared" si="633"/>
        <v/>
      </c>
      <c r="AD1400" s="154" t="str">
        <f t="shared" si="634"/>
        <v/>
      </c>
      <c r="AE1400" s="3" t="str">
        <f t="shared" si="635"/>
        <v/>
      </c>
      <c r="AF1400" s="3" t="str">
        <f t="shared" si="636"/>
        <v/>
      </c>
      <c r="AG1400" s="3" t="str">
        <f t="shared" si="643"/>
        <v/>
      </c>
      <c r="AH1400" s="4" t="str">
        <f t="shared" si="637"/>
        <v/>
      </c>
      <c r="AI1400" s="75" t="str">
        <f t="shared" si="638"/>
        <v/>
      </c>
      <c r="AJ1400" s="75" t="str">
        <f t="shared" si="639"/>
        <v/>
      </c>
    </row>
    <row r="1401" spans="1:36">
      <c r="A1401" s="41" t="str">
        <f t="shared" si="640"/>
        <v/>
      </c>
      <c r="B1401" s="150" t="str">
        <f>IF(ISNUMBER(A1401),INDEX('MetaTrader Import'!$H$13:$J$5893,TRUNC(((A1401-$A$39+1)-1)/3)+1,MOD((A1401-$A$39+1)-1,3)+1),"")</f>
        <v/>
      </c>
      <c r="C1401" s="43" t="str">
        <f t="shared" si="617"/>
        <v/>
      </c>
      <c r="D1401" s="43" t="str">
        <f t="shared" ca="1" si="618"/>
        <v/>
      </c>
      <c r="E1401" s="43" t="str">
        <f t="shared" si="619"/>
        <v/>
      </c>
      <c r="F1401" s="43" t="str">
        <f t="shared" si="620"/>
        <v/>
      </c>
      <c r="G1401" s="43" t="str">
        <f>IF(A1401&lt;&gt;"",IF(A1401&lt;Data!$G$11*0.25,$C$13/$G$32,IF(A1401&gt;Data!$G$11*0.25,$C$13,$C$13*10)),"")</f>
        <v/>
      </c>
      <c r="H1401" s="43" t="str">
        <f>IF(A1401&lt;&gt;"",IF(Data!$G$9="constant",$C$13,IF(Data!$G$9="squeeze",G1401,F1401)),"")</f>
        <v/>
      </c>
      <c r="I1401" s="38" t="str">
        <f ca="1">IF(ISNUMBER(A1401),NORMINV(RAND(),0,IF(AND(Data!$G$9="squeeze",A1401&lt;Data!$G$11*0.25),$H$32,1)*$C$30*$C$13)*($C$14*$C$12),"")</f>
        <v/>
      </c>
      <c r="J1401" s="42" t="str">
        <f ca="1">IFERROR(IF(Data!$C$6="Real",B1401,I1401+J1400+($C$14*$C$12)*(NORMINV(RAND(),$C$15,CHOOSE($G$13,$C$13,F1401,G1401)))),"")</f>
        <v/>
      </c>
      <c r="K1401" s="88" t="str">
        <f>IF(ISNUMBER(A1401), IF($G$16="fixed",$G$17,MIN(H1401*Data!$C$7*$C$16*0.5,$C$17*Data!$C$7))*$C$12,"")</f>
        <v/>
      </c>
      <c r="L1401" s="42" t="str">
        <f t="shared" ca="1" si="644"/>
        <v/>
      </c>
      <c r="M1401" s="44" t="str">
        <f t="shared" ca="1" si="645"/>
        <v/>
      </c>
      <c r="N1401" s="44" t="str">
        <f t="shared" ca="1" si="646"/>
        <v/>
      </c>
      <c r="O1401" s="108" t="str">
        <f t="shared" si="621"/>
        <v/>
      </c>
      <c r="P1401" s="102" t="str">
        <f t="shared" si="622"/>
        <v/>
      </c>
      <c r="Q1401" s="102" t="str">
        <f t="shared" si="623"/>
        <v/>
      </c>
      <c r="R1401" s="120" t="str">
        <f t="shared" si="641"/>
        <v/>
      </c>
      <c r="S1401" s="54" t="str">
        <f t="shared" si="642"/>
        <v/>
      </c>
      <c r="T1401" s="5" t="str">
        <f t="shared" si="624"/>
        <v/>
      </c>
      <c r="U1401" s="152" t="str">
        <f t="shared" si="625"/>
        <v/>
      </c>
      <c r="V1401" s="152" t="str">
        <f t="shared" si="626"/>
        <v/>
      </c>
      <c r="W1401" s="153" t="str">
        <f t="shared" si="627"/>
        <v/>
      </c>
      <c r="X1401" s="153" t="str">
        <f t="shared" si="628"/>
        <v/>
      </c>
      <c r="Y1401" s="153" t="str">
        <f t="shared" si="629"/>
        <v/>
      </c>
      <c r="Z1401" s="153" t="str">
        <f t="shared" si="630"/>
        <v/>
      </c>
      <c r="AA1401" s="152" t="str">
        <f t="shared" si="631"/>
        <v/>
      </c>
      <c r="AB1401" s="152" t="str">
        <f t="shared" si="632"/>
        <v/>
      </c>
      <c r="AC1401" s="154" t="str">
        <f t="shared" si="633"/>
        <v/>
      </c>
      <c r="AD1401" s="154" t="str">
        <f t="shared" si="634"/>
        <v/>
      </c>
      <c r="AE1401" s="3" t="str">
        <f t="shared" si="635"/>
        <v/>
      </c>
      <c r="AF1401" s="3" t="str">
        <f t="shared" si="636"/>
        <v/>
      </c>
      <c r="AG1401" s="3" t="str">
        <f t="shared" si="643"/>
        <v/>
      </c>
      <c r="AH1401" s="4" t="str">
        <f t="shared" si="637"/>
        <v/>
      </c>
      <c r="AI1401" s="75" t="str">
        <f t="shared" si="638"/>
        <v/>
      </c>
      <c r="AJ1401" s="75" t="str">
        <f t="shared" si="639"/>
        <v/>
      </c>
    </row>
    <row r="1402" spans="1:36">
      <c r="A1402" s="41" t="str">
        <f t="shared" si="640"/>
        <v/>
      </c>
      <c r="B1402" s="150" t="str">
        <f>IF(ISNUMBER(A1402),INDEX('MetaTrader Import'!$H$13:$J$5893,TRUNC(((A1402-$A$39+1)-1)/3)+1,MOD((A1402-$A$39+1)-1,3)+1),"")</f>
        <v/>
      </c>
      <c r="C1402" s="43" t="str">
        <f t="shared" si="617"/>
        <v/>
      </c>
      <c r="D1402" s="43" t="str">
        <f t="shared" ca="1" si="618"/>
        <v/>
      </c>
      <c r="E1402" s="43" t="str">
        <f t="shared" si="619"/>
        <v/>
      </c>
      <c r="F1402" s="43" t="str">
        <f t="shared" si="620"/>
        <v/>
      </c>
      <c r="G1402" s="43" t="str">
        <f>IF(A1402&lt;&gt;"",IF(A1402&lt;Data!$G$11*0.25,$C$13/$G$32,IF(A1402&gt;Data!$G$11*0.25,$C$13,$C$13*10)),"")</f>
        <v/>
      </c>
      <c r="H1402" s="43" t="str">
        <f>IF(A1402&lt;&gt;"",IF(Data!$G$9="constant",$C$13,IF(Data!$G$9="squeeze",G1402,F1402)),"")</f>
        <v/>
      </c>
      <c r="I1402" s="38" t="str">
        <f ca="1">IF(ISNUMBER(A1402),NORMINV(RAND(),0,IF(AND(Data!$G$9="squeeze",A1402&lt;Data!$G$11*0.25),$H$32,1)*$C$30*$C$13)*($C$14*$C$12),"")</f>
        <v/>
      </c>
      <c r="J1402" s="42" t="str">
        <f ca="1">IFERROR(IF(Data!$C$6="Real",B1402,I1402+J1401+($C$14*$C$12)*(NORMINV(RAND(),$C$15,CHOOSE($G$13,$C$13,F1402,G1402)))),"")</f>
        <v/>
      </c>
      <c r="K1402" s="88" t="str">
        <f>IF(ISNUMBER(A1402), IF($G$16="fixed",$G$17,MIN(H1402*Data!$C$7*$C$16*0.5,$C$17*Data!$C$7))*$C$12,"")</f>
        <v/>
      </c>
      <c r="L1402" s="42" t="str">
        <f t="shared" ca="1" si="644"/>
        <v/>
      </c>
      <c r="M1402" s="44" t="str">
        <f t="shared" ca="1" si="645"/>
        <v/>
      </c>
      <c r="N1402" s="44" t="str">
        <f t="shared" ca="1" si="646"/>
        <v/>
      </c>
      <c r="O1402" s="108" t="str">
        <f t="shared" si="621"/>
        <v/>
      </c>
      <c r="P1402" s="102" t="str">
        <f t="shared" si="622"/>
        <v/>
      </c>
      <c r="Q1402" s="102" t="str">
        <f t="shared" si="623"/>
        <v/>
      </c>
      <c r="R1402" s="120" t="str">
        <f t="shared" si="641"/>
        <v/>
      </c>
      <c r="S1402" s="54" t="str">
        <f t="shared" si="642"/>
        <v/>
      </c>
      <c r="T1402" s="5" t="str">
        <f t="shared" si="624"/>
        <v/>
      </c>
      <c r="U1402" s="152" t="str">
        <f t="shared" si="625"/>
        <v/>
      </c>
      <c r="V1402" s="152" t="str">
        <f t="shared" si="626"/>
        <v/>
      </c>
      <c r="W1402" s="153" t="str">
        <f t="shared" si="627"/>
        <v/>
      </c>
      <c r="X1402" s="153" t="str">
        <f t="shared" si="628"/>
        <v/>
      </c>
      <c r="Y1402" s="153" t="str">
        <f t="shared" si="629"/>
        <v/>
      </c>
      <c r="Z1402" s="153" t="str">
        <f t="shared" si="630"/>
        <v/>
      </c>
      <c r="AA1402" s="152" t="str">
        <f t="shared" si="631"/>
        <v/>
      </c>
      <c r="AB1402" s="152" t="str">
        <f t="shared" si="632"/>
        <v/>
      </c>
      <c r="AC1402" s="154" t="str">
        <f t="shared" si="633"/>
        <v/>
      </c>
      <c r="AD1402" s="154" t="str">
        <f t="shared" si="634"/>
        <v/>
      </c>
      <c r="AE1402" s="3" t="str">
        <f t="shared" si="635"/>
        <v/>
      </c>
      <c r="AF1402" s="3" t="str">
        <f t="shared" si="636"/>
        <v/>
      </c>
      <c r="AG1402" s="3" t="str">
        <f t="shared" si="643"/>
        <v/>
      </c>
      <c r="AH1402" s="4" t="str">
        <f t="shared" si="637"/>
        <v/>
      </c>
      <c r="AI1402" s="75" t="str">
        <f t="shared" si="638"/>
        <v/>
      </c>
      <c r="AJ1402" s="75" t="str">
        <f t="shared" si="639"/>
        <v/>
      </c>
    </row>
    <row r="1403" spans="1:36">
      <c r="A1403" s="41" t="str">
        <f t="shared" si="640"/>
        <v/>
      </c>
      <c r="B1403" s="150" t="str">
        <f>IF(ISNUMBER(A1403),INDEX('MetaTrader Import'!$H$13:$J$5893,TRUNC(((A1403-$A$39+1)-1)/3)+1,MOD((A1403-$A$39+1)-1,3)+1),"")</f>
        <v/>
      </c>
      <c r="C1403" s="43" t="str">
        <f t="shared" si="617"/>
        <v/>
      </c>
      <c r="D1403" s="43" t="str">
        <f t="shared" ca="1" si="618"/>
        <v/>
      </c>
      <c r="E1403" s="43" t="str">
        <f t="shared" si="619"/>
        <v/>
      </c>
      <c r="F1403" s="43" t="str">
        <f t="shared" si="620"/>
        <v/>
      </c>
      <c r="G1403" s="43" t="str">
        <f>IF(A1403&lt;&gt;"",IF(A1403&lt;Data!$G$11*0.25,$C$13/$G$32,IF(A1403&gt;Data!$G$11*0.25,$C$13,$C$13*10)),"")</f>
        <v/>
      </c>
      <c r="H1403" s="43" t="str">
        <f>IF(A1403&lt;&gt;"",IF(Data!$G$9="constant",$C$13,IF(Data!$G$9="squeeze",G1403,F1403)),"")</f>
        <v/>
      </c>
      <c r="I1403" s="38" t="str">
        <f ca="1">IF(ISNUMBER(A1403),NORMINV(RAND(),0,IF(AND(Data!$G$9="squeeze",A1403&lt;Data!$G$11*0.25),$H$32,1)*$C$30*$C$13)*($C$14*$C$12),"")</f>
        <v/>
      </c>
      <c r="J1403" s="42" t="str">
        <f ca="1">IFERROR(IF(Data!$C$6="Real",B1403,I1403+J1402+($C$14*$C$12)*(NORMINV(RAND(),$C$15,CHOOSE($G$13,$C$13,F1403,G1403)))),"")</f>
        <v/>
      </c>
      <c r="K1403" s="88" t="str">
        <f>IF(ISNUMBER(A1403), IF($G$16="fixed",$G$17,MIN(H1403*Data!$C$7*$C$16*0.5,$C$17*Data!$C$7))*$C$12,"")</f>
        <v/>
      </c>
      <c r="L1403" s="42" t="str">
        <f t="shared" ca="1" si="644"/>
        <v/>
      </c>
      <c r="M1403" s="44" t="str">
        <f t="shared" ca="1" si="645"/>
        <v/>
      </c>
      <c r="N1403" s="44" t="str">
        <f t="shared" ca="1" si="646"/>
        <v/>
      </c>
      <c r="O1403" s="108" t="str">
        <f t="shared" si="621"/>
        <v/>
      </c>
      <c r="P1403" s="102" t="str">
        <f t="shared" si="622"/>
        <v/>
      </c>
      <c r="Q1403" s="102" t="str">
        <f t="shared" si="623"/>
        <v/>
      </c>
      <c r="R1403" s="120" t="str">
        <f t="shared" si="641"/>
        <v/>
      </c>
      <c r="S1403" s="54" t="str">
        <f t="shared" si="642"/>
        <v/>
      </c>
      <c r="T1403" s="5" t="str">
        <f t="shared" si="624"/>
        <v/>
      </c>
      <c r="U1403" s="152" t="str">
        <f t="shared" si="625"/>
        <v/>
      </c>
      <c r="V1403" s="152" t="str">
        <f t="shared" si="626"/>
        <v/>
      </c>
      <c r="W1403" s="153" t="str">
        <f t="shared" si="627"/>
        <v/>
      </c>
      <c r="X1403" s="153" t="str">
        <f t="shared" si="628"/>
        <v/>
      </c>
      <c r="Y1403" s="153" t="str">
        <f t="shared" si="629"/>
        <v/>
      </c>
      <c r="Z1403" s="153" t="str">
        <f t="shared" si="630"/>
        <v/>
      </c>
      <c r="AA1403" s="152" t="str">
        <f t="shared" si="631"/>
        <v/>
      </c>
      <c r="AB1403" s="152" t="str">
        <f t="shared" si="632"/>
        <v/>
      </c>
      <c r="AC1403" s="154" t="str">
        <f t="shared" si="633"/>
        <v/>
      </c>
      <c r="AD1403" s="154" t="str">
        <f t="shared" si="634"/>
        <v/>
      </c>
      <c r="AE1403" s="3" t="str">
        <f t="shared" si="635"/>
        <v/>
      </c>
      <c r="AF1403" s="3" t="str">
        <f t="shared" si="636"/>
        <v/>
      </c>
      <c r="AG1403" s="3" t="str">
        <f t="shared" si="643"/>
        <v/>
      </c>
      <c r="AH1403" s="4" t="str">
        <f t="shared" si="637"/>
        <v/>
      </c>
      <c r="AI1403" s="75" t="str">
        <f t="shared" si="638"/>
        <v/>
      </c>
      <c r="AJ1403" s="75" t="str">
        <f t="shared" si="639"/>
        <v/>
      </c>
    </row>
    <row r="1404" spans="1:36">
      <c r="A1404" s="41" t="str">
        <f t="shared" si="640"/>
        <v/>
      </c>
      <c r="B1404" s="150" t="str">
        <f>IF(ISNUMBER(A1404),INDEX('MetaTrader Import'!$H$13:$J$5893,TRUNC(((A1404-$A$39+1)-1)/3)+1,MOD((A1404-$A$39+1)-1,3)+1),"")</f>
        <v/>
      </c>
      <c r="C1404" s="43" t="str">
        <f t="shared" si="617"/>
        <v/>
      </c>
      <c r="D1404" s="43" t="str">
        <f t="shared" ca="1" si="618"/>
        <v/>
      </c>
      <c r="E1404" s="43" t="str">
        <f t="shared" si="619"/>
        <v/>
      </c>
      <c r="F1404" s="43" t="str">
        <f t="shared" si="620"/>
        <v/>
      </c>
      <c r="G1404" s="43" t="str">
        <f>IF(A1404&lt;&gt;"",IF(A1404&lt;Data!$G$11*0.25,$C$13/$G$32,IF(A1404&gt;Data!$G$11*0.25,$C$13,$C$13*10)),"")</f>
        <v/>
      </c>
      <c r="H1404" s="43" t="str">
        <f>IF(A1404&lt;&gt;"",IF(Data!$G$9="constant",$C$13,IF(Data!$G$9="squeeze",G1404,F1404)),"")</f>
        <v/>
      </c>
      <c r="I1404" s="38" t="str">
        <f ca="1">IF(ISNUMBER(A1404),NORMINV(RAND(),0,IF(AND(Data!$G$9="squeeze",A1404&lt;Data!$G$11*0.25),$H$32,1)*$C$30*$C$13)*($C$14*$C$12),"")</f>
        <v/>
      </c>
      <c r="J1404" s="42" t="str">
        <f ca="1">IFERROR(IF(Data!$C$6="Real",B1404,I1404+J1403+($C$14*$C$12)*(NORMINV(RAND(),$C$15,CHOOSE($G$13,$C$13,F1404,G1404)))),"")</f>
        <v/>
      </c>
      <c r="K1404" s="88" t="str">
        <f>IF(ISNUMBER(A1404), IF($G$16="fixed",$G$17,MIN(H1404*Data!$C$7*$C$16*0.5,$C$17*Data!$C$7))*$C$12,"")</f>
        <v/>
      </c>
      <c r="L1404" s="42" t="str">
        <f t="shared" ca="1" si="644"/>
        <v/>
      </c>
      <c r="M1404" s="44" t="str">
        <f t="shared" ca="1" si="645"/>
        <v/>
      </c>
      <c r="N1404" s="44" t="str">
        <f t="shared" ca="1" si="646"/>
        <v/>
      </c>
      <c r="O1404" s="108" t="str">
        <f t="shared" si="621"/>
        <v/>
      </c>
      <c r="P1404" s="102" t="str">
        <f t="shared" si="622"/>
        <v/>
      </c>
      <c r="Q1404" s="102" t="str">
        <f t="shared" si="623"/>
        <v/>
      </c>
      <c r="R1404" s="120" t="str">
        <f t="shared" si="641"/>
        <v/>
      </c>
      <c r="S1404" s="54" t="str">
        <f t="shared" si="642"/>
        <v/>
      </c>
      <c r="T1404" s="5" t="str">
        <f t="shared" si="624"/>
        <v/>
      </c>
      <c r="U1404" s="152" t="str">
        <f t="shared" si="625"/>
        <v/>
      </c>
      <c r="V1404" s="152" t="str">
        <f t="shared" si="626"/>
        <v/>
      </c>
      <c r="W1404" s="153" t="str">
        <f t="shared" si="627"/>
        <v/>
      </c>
      <c r="X1404" s="153" t="str">
        <f t="shared" si="628"/>
        <v/>
      </c>
      <c r="Y1404" s="153" t="str">
        <f t="shared" si="629"/>
        <v/>
      </c>
      <c r="Z1404" s="153" t="str">
        <f t="shared" si="630"/>
        <v/>
      </c>
      <c r="AA1404" s="152" t="str">
        <f t="shared" si="631"/>
        <v/>
      </c>
      <c r="AB1404" s="152" t="str">
        <f t="shared" si="632"/>
        <v/>
      </c>
      <c r="AC1404" s="154" t="str">
        <f t="shared" si="633"/>
        <v/>
      </c>
      <c r="AD1404" s="154" t="str">
        <f t="shared" si="634"/>
        <v/>
      </c>
      <c r="AE1404" s="3" t="str">
        <f t="shared" si="635"/>
        <v/>
      </c>
      <c r="AF1404" s="3" t="str">
        <f t="shared" si="636"/>
        <v/>
      </c>
      <c r="AG1404" s="3" t="str">
        <f t="shared" si="643"/>
        <v/>
      </c>
      <c r="AH1404" s="4" t="str">
        <f t="shared" si="637"/>
        <v/>
      </c>
      <c r="AI1404" s="75" t="str">
        <f t="shared" si="638"/>
        <v/>
      </c>
      <c r="AJ1404" s="75" t="str">
        <f t="shared" si="639"/>
        <v/>
      </c>
    </row>
    <row r="1405" spans="1:36">
      <c r="A1405" s="41" t="str">
        <f t="shared" si="640"/>
        <v/>
      </c>
      <c r="B1405" s="150" t="str">
        <f>IF(ISNUMBER(A1405),INDEX('MetaTrader Import'!$H$13:$J$5893,TRUNC(((A1405-$A$39+1)-1)/3)+1,MOD((A1405-$A$39+1)-1,3)+1),"")</f>
        <v/>
      </c>
      <c r="C1405" s="43" t="str">
        <f t="shared" si="617"/>
        <v/>
      </c>
      <c r="D1405" s="43" t="str">
        <f t="shared" ca="1" si="618"/>
        <v/>
      </c>
      <c r="E1405" s="43" t="str">
        <f t="shared" si="619"/>
        <v/>
      </c>
      <c r="F1405" s="43" t="str">
        <f t="shared" si="620"/>
        <v/>
      </c>
      <c r="G1405" s="43" t="str">
        <f>IF(A1405&lt;&gt;"",IF(A1405&lt;Data!$G$11*0.25,$C$13/$G$32,IF(A1405&gt;Data!$G$11*0.25,$C$13,$C$13*10)),"")</f>
        <v/>
      </c>
      <c r="H1405" s="43" t="str">
        <f>IF(A1405&lt;&gt;"",IF(Data!$G$9="constant",$C$13,IF(Data!$G$9="squeeze",G1405,F1405)),"")</f>
        <v/>
      </c>
      <c r="I1405" s="38" t="str">
        <f ca="1">IF(ISNUMBER(A1405),NORMINV(RAND(),0,IF(AND(Data!$G$9="squeeze",A1405&lt;Data!$G$11*0.25),$H$32,1)*$C$30*$C$13)*($C$14*$C$12),"")</f>
        <v/>
      </c>
      <c r="J1405" s="42" t="str">
        <f ca="1">IFERROR(IF(Data!$C$6="Real",B1405,I1405+J1404+($C$14*$C$12)*(NORMINV(RAND(),$C$15,CHOOSE($G$13,$C$13,F1405,G1405)))),"")</f>
        <v/>
      </c>
      <c r="K1405" s="88" t="str">
        <f>IF(ISNUMBER(A1405), IF($G$16="fixed",$G$17,MIN(H1405*Data!$C$7*$C$16*0.5,$C$17*Data!$C$7))*$C$12,"")</f>
        <v/>
      </c>
      <c r="L1405" s="42" t="str">
        <f t="shared" ca="1" si="644"/>
        <v/>
      </c>
      <c r="M1405" s="44" t="str">
        <f t="shared" ca="1" si="645"/>
        <v/>
      </c>
      <c r="N1405" s="44" t="str">
        <f t="shared" ca="1" si="646"/>
        <v/>
      </c>
      <c r="O1405" s="108" t="str">
        <f t="shared" si="621"/>
        <v/>
      </c>
      <c r="P1405" s="102" t="str">
        <f t="shared" si="622"/>
        <v/>
      </c>
      <c r="Q1405" s="102" t="str">
        <f t="shared" si="623"/>
        <v/>
      </c>
      <c r="R1405" s="120" t="str">
        <f t="shared" si="641"/>
        <v/>
      </c>
      <c r="S1405" s="54" t="str">
        <f t="shared" si="642"/>
        <v/>
      </c>
      <c r="T1405" s="5" t="str">
        <f t="shared" si="624"/>
        <v/>
      </c>
      <c r="U1405" s="152" t="str">
        <f t="shared" si="625"/>
        <v/>
      </c>
      <c r="V1405" s="152" t="str">
        <f t="shared" si="626"/>
        <v/>
      </c>
      <c r="W1405" s="153" t="str">
        <f t="shared" si="627"/>
        <v/>
      </c>
      <c r="X1405" s="153" t="str">
        <f t="shared" si="628"/>
        <v/>
      </c>
      <c r="Y1405" s="153" t="str">
        <f t="shared" si="629"/>
        <v/>
      </c>
      <c r="Z1405" s="153" t="str">
        <f t="shared" si="630"/>
        <v/>
      </c>
      <c r="AA1405" s="152" t="str">
        <f t="shared" si="631"/>
        <v/>
      </c>
      <c r="AB1405" s="152" t="str">
        <f t="shared" si="632"/>
        <v/>
      </c>
      <c r="AC1405" s="154" t="str">
        <f t="shared" si="633"/>
        <v/>
      </c>
      <c r="AD1405" s="154" t="str">
        <f t="shared" si="634"/>
        <v/>
      </c>
      <c r="AE1405" s="3" t="str">
        <f t="shared" si="635"/>
        <v/>
      </c>
      <c r="AF1405" s="3" t="str">
        <f t="shared" si="636"/>
        <v/>
      </c>
      <c r="AG1405" s="3" t="str">
        <f t="shared" si="643"/>
        <v/>
      </c>
      <c r="AH1405" s="4" t="str">
        <f t="shared" si="637"/>
        <v/>
      </c>
      <c r="AI1405" s="75" t="str">
        <f t="shared" si="638"/>
        <v/>
      </c>
      <c r="AJ1405" s="75" t="str">
        <f t="shared" si="639"/>
        <v/>
      </c>
    </row>
    <row r="1406" spans="1:36">
      <c r="A1406" s="41" t="str">
        <f t="shared" si="640"/>
        <v/>
      </c>
      <c r="B1406" s="150" t="str">
        <f>IF(ISNUMBER(A1406),INDEX('MetaTrader Import'!$H$13:$J$5893,TRUNC(((A1406-$A$39+1)-1)/3)+1,MOD((A1406-$A$39+1)-1,3)+1),"")</f>
        <v/>
      </c>
      <c r="C1406" s="43" t="str">
        <f t="shared" si="617"/>
        <v/>
      </c>
      <c r="D1406" s="43" t="str">
        <f t="shared" ca="1" si="618"/>
        <v/>
      </c>
      <c r="E1406" s="43" t="str">
        <f t="shared" si="619"/>
        <v/>
      </c>
      <c r="F1406" s="43" t="str">
        <f t="shared" si="620"/>
        <v/>
      </c>
      <c r="G1406" s="43" t="str">
        <f>IF(A1406&lt;&gt;"",IF(A1406&lt;Data!$G$11*0.25,$C$13/$G$32,IF(A1406&gt;Data!$G$11*0.25,$C$13,$C$13*10)),"")</f>
        <v/>
      </c>
      <c r="H1406" s="43" t="str">
        <f>IF(A1406&lt;&gt;"",IF(Data!$G$9="constant",$C$13,IF(Data!$G$9="squeeze",G1406,F1406)),"")</f>
        <v/>
      </c>
      <c r="I1406" s="38" t="str">
        <f ca="1">IF(ISNUMBER(A1406),NORMINV(RAND(),0,IF(AND(Data!$G$9="squeeze",A1406&lt;Data!$G$11*0.25),$H$32,1)*$C$30*$C$13)*($C$14*$C$12),"")</f>
        <v/>
      </c>
      <c r="J1406" s="42" t="str">
        <f ca="1">IFERROR(IF(Data!$C$6="Real",B1406,I1406+J1405+($C$14*$C$12)*(NORMINV(RAND(),$C$15,CHOOSE($G$13,$C$13,F1406,G1406)))),"")</f>
        <v/>
      </c>
      <c r="K1406" s="88" t="str">
        <f>IF(ISNUMBER(A1406), IF($G$16="fixed",$G$17,MIN(H1406*Data!$C$7*$C$16*0.5,$C$17*Data!$C$7))*$C$12,"")</f>
        <v/>
      </c>
      <c r="L1406" s="42" t="str">
        <f t="shared" ca="1" si="644"/>
        <v/>
      </c>
      <c r="M1406" s="44" t="str">
        <f t="shared" ca="1" si="645"/>
        <v/>
      </c>
      <c r="N1406" s="44" t="str">
        <f t="shared" ca="1" si="646"/>
        <v/>
      </c>
      <c r="O1406" s="108" t="str">
        <f t="shared" si="621"/>
        <v/>
      </c>
      <c r="P1406" s="102" t="str">
        <f t="shared" si="622"/>
        <v/>
      </c>
      <c r="Q1406" s="102" t="str">
        <f t="shared" si="623"/>
        <v/>
      </c>
      <c r="R1406" s="120" t="str">
        <f t="shared" si="641"/>
        <v/>
      </c>
      <c r="S1406" s="54" t="str">
        <f t="shared" si="642"/>
        <v/>
      </c>
      <c r="T1406" s="5" t="str">
        <f t="shared" si="624"/>
        <v/>
      </c>
      <c r="U1406" s="152" t="str">
        <f t="shared" si="625"/>
        <v/>
      </c>
      <c r="V1406" s="152" t="str">
        <f t="shared" si="626"/>
        <v/>
      </c>
      <c r="W1406" s="153" t="str">
        <f t="shared" si="627"/>
        <v/>
      </c>
      <c r="X1406" s="153" t="str">
        <f t="shared" si="628"/>
        <v/>
      </c>
      <c r="Y1406" s="153" t="str">
        <f t="shared" si="629"/>
        <v/>
      </c>
      <c r="Z1406" s="153" t="str">
        <f t="shared" si="630"/>
        <v/>
      </c>
      <c r="AA1406" s="152" t="str">
        <f t="shared" si="631"/>
        <v/>
      </c>
      <c r="AB1406" s="152" t="str">
        <f t="shared" si="632"/>
        <v/>
      </c>
      <c r="AC1406" s="154" t="str">
        <f t="shared" si="633"/>
        <v/>
      </c>
      <c r="AD1406" s="154" t="str">
        <f t="shared" si="634"/>
        <v/>
      </c>
      <c r="AE1406" s="3" t="str">
        <f t="shared" si="635"/>
        <v/>
      </c>
      <c r="AF1406" s="3" t="str">
        <f t="shared" si="636"/>
        <v/>
      </c>
      <c r="AG1406" s="3" t="str">
        <f t="shared" si="643"/>
        <v/>
      </c>
      <c r="AH1406" s="4" t="str">
        <f t="shared" si="637"/>
        <v/>
      </c>
      <c r="AI1406" s="75" t="str">
        <f t="shared" si="638"/>
        <v/>
      </c>
      <c r="AJ1406" s="75" t="str">
        <f t="shared" si="639"/>
        <v/>
      </c>
    </row>
    <row r="1407" spans="1:36">
      <c r="A1407" s="41" t="str">
        <f t="shared" si="640"/>
        <v/>
      </c>
      <c r="B1407" s="150" t="str">
        <f>IF(ISNUMBER(A1407),INDEX('MetaTrader Import'!$H$13:$J$5893,TRUNC(((A1407-$A$39+1)-1)/3)+1,MOD((A1407-$A$39+1)-1,3)+1),"")</f>
        <v/>
      </c>
      <c r="C1407" s="43" t="str">
        <f t="shared" si="617"/>
        <v/>
      </c>
      <c r="D1407" s="43" t="str">
        <f t="shared" ca="1" si="618"/>
        <v/>
      </c>
      <c r="E1407" s="43" t="str">
        <f t="shared" si="619"/>
        <v/>
      </c>
      <c r="F1407" s="43" t="str">
        <f t="shared" si="620"/>
        <v/>
      </c>
      <c r="G1407" s="43" t="str">
        <f>IF(A1407&lt;&gt;"",IF(A1407&lt;Data!$G$11*0.25,$C$13/$G$32,IF(A1407&gt;Data!$G$11*0.25,$C$13,$C$13*10)),"")</f>
        <v/>
      </c>
      <c r="H1407" s="43" t="str">
        <f>IF(A1407&lt;&gt;"",IF(Data!$G$9="constant",$C$13,IF(Data!$G$9="squeeze",G1407,F1407)),"")</f>
        <v/>
      </c>
      <c r="I1407" s="38" t="str">
        <f ca="1">IF(ISNUMBER(A1407),NORMINV(RAND(),0,IF(AND(Data!$G$9="squeeze",A1407&lt;Data!$G$11*0.25),$H$32,1)*$C$30*$C$13)*($C$14*$C$12),"")</f>
        <v/>
      </c>
      <c r="J1407" s="42" t="str">
        <f ca="1">IFERROR(IF(Data!$C$6="Real",B1407,I1407+J1406+($C$14*$C$12)*(NORMINV(RAND(),$C$15,CHOOSE($G$13,$C$13,F1407,G1407)))),"")</f>
        <v/>
      </c>
      <c r="K1407" s="88" t="str">
        <f>IF(ISNUMBER(A1407), IF($G$16="fixed",$G$17,MIN(H1407*Data!$C$7*$C$16*0.5,$C$17*Data!$C$7))*$C$12,"")</f>
        <v/>
      </c>
      <c r="L1407" s="42" t="str">
        <f t="shared" ca="1" si="644"/>
        <v/>
      </c>
      <c r="M1407" s="44" t="str">
        <f t="shared" ca="1" si="645"/>
        <v/>
      </c>
      <c r="N1407" s="44" t="str">
        <f t="shared" ca="1" si="646"/>
        <v/>
      </c>
      <c r="O1407" s="108" t="str">
        <f t="shared" si="621"/>
        <v/>
      </c>
      <c r="P1407" s="102" t="str">
        <f t="shared" si="622"/>
        <v/>
      </c>
      <c r="Q1407" s="102" t="str">
        <f t="shared" si="623"/>
        <v/>
      </c>
      <c r="R1407" s="120" t="str">
        <f t="shared" si="641"/>
        <v/>
      </c>
      <c r="S1407" s="54" t="str">
        <f t="shared" si="642"/>
        <v/>
      </c>
      <c r="T1407" s="5" t="str">
        <f t="shared" si="624"/>
        <v/>
      </c>
      <c r="U1407" s="152" t="str">
        <f t="shared" si="625"/>
        <v/>
      </c>
      <c r="V1407" s="152" t="str">
        <f t="shared" si="626"/>
        <v/>
      </c>
      <c r="W1407" s="153" t="str">
        <f t="shared" si="627"/>
        <v/>
      </c>
      <c r="X1407" s="153" t="str">
        <f t="shared" si="628"/>
        <v/>
      </c>
      <c r="Y1407" s="153" t="str">
        <f t="shared" si="629"/>
        <v/>
      </c>
      <c r="Z1407" s="153" t="str">
        <f t="shared" si="630"/>
        <v/>
      </c>
      <c r="AA1407" s="152" t="str">
        <f t="shared" si="631"/>
        <v/>
      </c>
      <c r="AB1407" s="152" t="str">
        <f t="shared" si="632"/>
        <v/>
      </c>
      <c r="AC1407" s="154" t="str">
        <f t="shared" si="633"/>
        <v/>
      </c>
      <c r="AD1407" s="154" t="str">
        <f t="shared" si="634"/>
        <v/>
      </c>
      <c r="AE1407" s="3" t="str">
        <f t="shared" si="635"/>
        <v/>
      </c>
      <c r="AF1407" s="3" t="str">
        <f t="shared" si="636"/>
        <v/>
      </c>
      <c r="AG1407" s="3" t="str">
        <f t="shared" si="643"/>
        <v/>
      </c>
      <c r="AH1407" s="4" t="str">
        <f t="shared" si="637"/>
        <v/>
      </c>
      <c r="AI1407" s="75" t="str">
        <f t="shared" si="638"/>
        <v/>
      </c>
      <c r="AJ1407" s="75" t="str">
        <f t="shared" si="639"/>
        <v/>
      </c>
    </row>
    <row r="1408" spans="1:36">
      <c r="A1408" s="41" t="str">
        <f t="shared" si="640"/>
        <v/>
      </c>
      <c r="B1408" s="150" t="str">
        <f>IF(ISNUMBER(A1408),INDEX('MetaTrader Import'!$H$13:$J$5893,TRUNC(((A1408-$A$39+1)-1)/3)+1,MOD((A1408-$A$39+1)-1,3)+1),"")</f>
        <v/>
      </c>
      <c r="C1408" s="43" t="str">
        <f t="shared" si="617"/>
        <v/>
      </c>
      <c r="D1408" s="43" t="str">
        <f t="shared" ca="1" si="618"/>
        <v/>
      </c>
      <c r="E1408" s="43" t="str">
        <f t="shared" si="619"/>
        <v/>
      </c>
      <c r="F1408" s="43" t="str">
        <f t="shared" si="620"/>
        <v/>
      </c>
      <c r="G1408" s="43" t="str">
        <f>IF(A1408&lt;&gt;"",IF(A1408&lt;Data!$G$11*0.25,$C$13/$G$32,IF(A1408&gt;Data!$G$11*0.25,$C$13,$C$13*10)),"")</f>
        <v/>
      </c>
      <c r="H1408" s="43" t="str">
        <f>IF(A1408&lt;&gt;"",IF(Data!$G$9="constant",$C$13,IF(Data!$G$9="squeeze",G1408,F1408)),"")</f>
        <v/>
      </c>
      <c r="I1408" s="38" t="str">
        <f ca="1">IF(ISNUMBER(A1408),NORMINV(RAND(),0,IF(AND(Data!$G$9="squeeze",A1408&lt;Data!$G$11*0.25),$H$32,1)*$C$30*$C$13)*($C$14*$C$12),"")</f>
        <v/>
      </c>
      <c r="J1408" s="42" t="str">
        <f ca="1">IFERROR(IF(Data!$C$6="Real",B1408,I1408+J1407+($C$14*$C$12)*(NORMINV(RAND(),$C$15,CHOOSE($G$13,$C$13,F1408,G1408)))),"")</f>
        <v/>
      </c>
      <c r="K1408" s="88" t="str">
        <f>IF(ISNUMBER(A1408), IF($G$16="fixed",$G$17,MIN(H1408*Data!$C$7*$C$16*0.5,$C$17*Data!$C$7))*$C$12,"")</f>
        <v/>
      </c>
      <c r="L1408" s="42" t="str">
        <f t="shared" ca="1" si="644"/>
        <v/>
      </c>
      <c r="M1408" s="44" t="str">
        <f t="shared" ca="1" si="645"/>
        <v/>
      </c>
      <c r="N1408" s="44" t="str">
        <f t="shared" ca="1" si="646"/>
        <v/>
      </c>
      <c r="O1408" s="108" t="str">
        <f t="shared" si="621"/>
        <v/>
      </c>
      <c r="P1408" s="102" t="str">
        <f t="shared" si="622"/>
        <v/>
      </c>
      <c r="Q1408" s="102" t="str">
        <f t="shared" si="623"/>
        <v/>
      </c>
      <c r="R1408" s="120" t="str">
        <f t="shared" si="641"/>
        <v/>
      </c>
      <c r="S1408" s="54" t="str">
        <f t="shared" si="642"/>
        <v/>
      </c>
      <c r="T1408" s="5" t="str">
        <f t="shared" si="624"/>
        <v/>
      </c>
      <c r="U1408" s="152" t="str">
        <f t="shared" si="625"/>
        <v/>
      </c>
      <c r="V1408" s="152" t="str">
        <f t="shared" si="626"/>
        <v/>
      </c>
      <c r="W1408" s="153" t="str">
        <f t="shared" si="627"/>
        <v/>
      </c>
      <c r="X1408" s="153" t="str">
        <f t="shared" si="628"/>
        <v/>
      </c>
      <c r="Y1408" s="153" t="str">
        <f t="shared" si="629"/>
        <v/>
      </c>
      <c r="Z1408" s="153" t="str">
        <f t="shared" si="630"/>
        <v/>
      </c>
      <c r="AA1408" s="152" t="str">
        <f t="shared" si="631"/>
        <v/>
      </c>
      <c r="AB1408" s="152" t="str">
        <f t="shared" si="632"/>
        <v/>
      </c>
      <c r="AC1408" s="154" t="str">
        <f t="shared" si="633"/>
        <v/>
      </c>
      <c r="AD1408" s="154" t="str">
        <f t="shared" si="634"/>
        <v/>
      </c>
      <c r="AE1408" s="3" t="str">
        <f t="shared" si="635"/>
        <v/>
      </c>
      <c r="AF1408" s="3" t="str">
        <f t="shared" si="636"/>
        <v/>
      </c>
      <c r="AG1408" s="3" t="str">
        <f t="shared" si="643"/>
        <v/>
      </c>
      <c r="AH1408" s="4" t="str">
        <f t="shared" si="637"/>
        <v/>
      </c>
      <c r="AI1408" s="75" t="str">
        <f t="shared" si="638"/>
        <v/>
      </c>
      <c r="AJ1408" s="75" t="str">
        <f t="shared" si="639"/>
        <v/>
      </c>
    </row>
    <row r="1409" spans="1:36">
      <c r="A1409" s="41" t="str">
        <f t="shared" si="640"/>
        <v/>
      </c>
      <c r="B1409" s="150" t="str">
        <f>IF(ISNUMBER(A1409),INDEX('MetaTrader Import'!$H$13:$J$5893,TRUNC(((A1409-$A$39+1)-1)/3)+1,MOD((A1409-$A$39+1)-1,3)+1),"")</f>
        <v/>
      </c>
      <c r="C1409" s="43" t="str">
        <f t="shared" si="617"/>
        <v/>
      </c>
      <c r="D1409" s="43" t="str">
        <f t="shared" ca="1" si="618"/>
        <v/>
      </c>
      <c r="E1409" s="43" t="str">
        <f t="shared" si="619"/>
        <v/>
      </c>
      <c r="F1409" s="43" t="str">
        <f t="shared" si="620"/>
        <v/>
      </c>
      <c r="G1409" s="43" t="str">
        <f>IF(A1409&lt;&gt;"",IF(A1409&lt;Data!$G$11*0.25,$C$13/$G$32,IF(A1409&gt;Data!$G$11*0.25,$C$13,$C$13*10)),"")</f>
        <v/>
      </c>
      <c r="H1409" s="43" t="str">
        <f>IF(A1409&lt;&gt;"",IF(Data!$G$9="constant",$C$13,IF(Data!$G$9="squeeze",G1409,F1409)),"")</f>
        <v/>
      </c>
      <c r="I1409" s="38" t="str">
        <f ca="1">IF(ISNUMBER(A1409),NORMINV(RAND(),0,IF(AND(Data!$G$9="squeeze",A1409&lt;Data!$G$11*0.25),$H$32,1)*$C$30*$C$13)*($C$14*$C$12),"")</f>
        <v/>
      </c>
      <c r="J1409" s="42" t="str">
        <f ca="1">IFERROR(IF(Data!$C$6="Real",B1409,I1409+J1408+($C$14*$C$12)*(NORMINV(RAND(),$C$15,CHOOSE($G$13,$C$13,F1409,G1409)))),"")</f>
        <v/>
      </c>
      <c r="K1409" s="88" t="str">
        <f>IF(ISNUMBER(A1409), IF($G$16="fixed",$G$17,MIN(H1409*Data!$C$7*$C$16*0.5,$C$17*Data!$C$7))*$C$12,"")</f>
        <v/>
      </c>
      <c r="L1409" s="42" t="str">
        <f t="shared" ca="1" si="644"/>
        <v/>
      </c>
      <c r="M1409" s="44" t="str">
        <f t="shared" ca="1" si="645"/>
        <v/>
      </c>
      <c r="N1409" s="44" t="str">
        <f t="shared" ca="1" si="646"/>
        <v/>
      </c>
      <c r="O1409" s="108" t="str">
        <f t="shared" si="621"/>
        <v/>
      </c>
      <c r="P1409" s="102" t="str">
        <f t="shared" si="622"/>
        <v/>
      </c>
      <c r="Q1409" s="102" t="str">
        <f t="shared" si="623"/>
        <v/>
      </c>
      <c r="R1409" s="120" t="str">
        <f t="shared" si="641"/>
        <v/>
      </c>
      <c r="S1409" s="54" t="str">
        <f t="shared" si="642"/>
        <v/>
      </c>
      <c r="T1409" s="5" t="str">
        <f t="shared" si="624"/>
        <v/>
      </c>
      <c r="U1409" s="152" t="str">
        <f t="shared" si="625"/>
        <v/>
      </c>
      <c r="V1409" s="152" t="str">
        <f t="shared" si="626"/>
        <v/>
      </c>
      <c r="W1409" s="153" t="str">
        <f t="shared" si="627"/>
        <v/>
      </c>
      <c r="X1409" s="153" t="str">
        <f t="shared" si="628"/>
        <v/>
      </c>
      <c r="Y1409" s="153" t="str">
        <f t="shared" si="629"/>
        <v/>
      </c>
      <c r="Z1409" s="153" t="str">
        <f t="shared" si="630"/>
        <v/>
      </c>
      <c r="AA1409" s="152" t="str">
        <f t="shared" si="631"/>
        <v/>
      </c>
      <c r="AB1409" s="152" t="str">
        <f t="shared" si="632"/>
        <v/>
      </c>
      <c r="AC1409" s="154" t="str">
        <f t="shared" si="633"/>
        <v/>
      </c>
      <c r="AD1409" s="154" t="str">
        <f t="shared" si="634"/>
        <v/>
      </c>
      <c r="AE1409" s="3" t="str">
        <f t="shared" si="635"/>
        <v/>
      </c>
      <c r="AF1409" s="3" t="str">
        <f t="shared" si="636"/>
        <v/>
      </c>
      <c r="AG1409" s="3" t="str">
        <f t="shared" si="643"/>
        <v/>
      </c>
      <c r="AH1409" s="4" t="str">
        <f t="shared" si="637"/>
        <v/>
      </c>
      <c r="AI1409" s="75" t="str">
        <f t="shared" si="638"/>
        <v/>
      </c>
      <c r="AJ1409" s="75" t="str">
        <f t="shared" si="639"/>
        <v/>
      </c>
    </row>
    <row r="1410" spans="1:36">
      <c r="A1410" s="41" t="str">
        <f t="shared" si="640"/>
        <v/>
      </c>
      <c r="B1410" s="150" t="str">
        <f>IF(ISNUMBER(A1410),INDEX('MetaTrader Import'!$H$13:$J$5893,TRUNC(((A1410-$A$39+1)-1)/3)+1,MOD((A1410-$A$39+1)-1,3)+1),"")</f>
        <v/>
      </c>
      <c r="C1410" s="43" t="str">
        <f t="shared" si="617"/>
        <v/>
      </c>
      <c r="D1410" s="43" t="str">
        <f t="shared" ca="1" si="618"/>
        <v/>
      </c>
      <c r="E1410" s="43" t="str">
        <f t="shared" si="619"/>
        <v/>
      </c>
      <c r="F1410" s="43" t="str">
        <f t="shared" si="620"/>
        <v/>
      </c>
      <c r="G1410" s="43" t="str">
        <f>IF(A1410&lt;&gt;"",IF(A1410&lt;Data!$G$11*0.25,$C$13/$G$32,IF(A1410&gt;Data!$G$11*0.25,$C$13,$C$13*10)),"")</f>
        <v/>
      </c>
      <c r="H1410" s="43" t="str">
        <f>IF(A1410&lt;&gt;"",IF(Data!$G$9="constant",$C$13,IF(Data!$G$9="squeeze",G1410,F1410)),"")</f>
        <v/>
      </c>
      <c r="I1410" s="38" t="str">
        <f ca="1">IF(ISNUMBER(A1410),NORMINV(RAND(),0,IF(AND(Data!$G$9="squeeze",A1410&lt;Data!$G$11*0.25),$H$32,1)*$C$30*$C$13)*($C$14*$C$12),"")</f>
        <v/>
      </c>
      <c r="J1410" s="42" t="str">
        <f ca="1">IFERROR(IF(Data!$C$6="Real",B1410,I1410+J1409+($C$14*$C$12)*(NORMINV(RAND(),$C$15,CHOOSE($G$13,$C$13,F1410,G1410)))),"")</f>
        <v/>
      </c>
      <c r="K1410" s="88" t="str">
        <f>IF(ISNUMBER(A1410), IF($G$16="fixed",$G$17,MIN(H1410*Data!$C$7*$C$16*0.5,$C$17*Data!$C$7))*$C$12,"")</f>
        <v/>
      </c>
      <c r="L1410" s="42" t="str">
        <f t="shared" ca="1" si="644"/>
        <v/>
      </c>
      <c r="M1410" s="44" t="str">
        <f t="shared" ca="1" si="645"/>
        <v/>
      </c>
      <c r="N1410" s="44" t="str">
        <f t="shared" ca="1" si="646"/>
        <v/>
      </c>
      <c r="O1410" s="108" t="str">
        <f t="shared" si="621"/>
        <v/>
      </c>
      <c r="P1410" s="102" t="str">
        <f t="shared" si="622"/>
        <v/>
      </c>
      <c r="Q1410" s="102" t="str">
        <f t="shared" si="623"/>
        <v/>
      </c>
      <c r="R1410" s="120" t="str">
        <f t="shared" si="641"/>
        <v/>
      </c>
      <c r="S1410" s="54" t="str">
        <f t="shared" si="642"/>
        <v/>
      </c>
      <c r="T1410" s="5" t="str">
        <f t="shared" si="624"/>
        <v/>
      </c>
      <c r="U1410" s="152" t="str">
        <f t="shared" si="625"/>
        <v/>
      </c>
      <c r="V1410" s="152" t="str">
        <f t="shared" si="626"/>
        <v/>
      </c>
      <c r="W1410" s="153" t="str">
        <f t="shared" si="627"/>
        <v/>
      </c>
      <c r="X1410" s="153" t="str">
        <f t="shared" si="628"/>
        <v/>
      </c>
      <c r="Y1410" s="153" t="str">
        <f t="shared" si="629"/>
        <v/>
      </c>
      <c r="Z1410" s="153" t="str">
        <f t="shared" si="630"/>
        <v/>
      </c>
      <c r="AA1410" s="152" t="str">
        <f t="shared" si="631"/>
        <v/>
      </c>
      <c r="AB1410" s="152" t="str">
        <f t="shared" si="632"/>
        <v/>
      </c>
      <c r="AC1410" s="154" t="str">
        <f t="shared" si="633"/>
        <v/>
      </c>
      <c r="AD1410" s="154" t="str">
        <f t="shared" si="634"/>
        <v/>
      </c>
      <c r="AE1410" s="3" t="str">
        <f t="shared" si="635"/>
        <v/>
      </c>
      <c r="AF1410" s="3" t="str">
        <f t="shared" si="636"/>
        <v/>
      </c>
      <c r="AG1410" s="3" t="str">
        <f t="shared" si="643"/>
        <v/>
      </c>
      <c r="AH1410" s="4" t="str">
        <f t="shared" si="637"/>
        <v/>
      </c>
      <c r="AI1410" s="75" t="str">
        <f t="shared" si="638"/>
        <v/>
      </c>
      <c r="AJ1410" s="75" t="str">
        <f t="shared" si="639"/>
        <v/>
      </c>
    </row>
    <row r="1411" spans="1:36">
      <c r="A1411" s="41" t="str">
        <f t="shared" si="640"/>
        <v/>
      </c>
      <c r="B1411" s="150" t="str">
        <f>IF(ISNUMBER(A1411),INDEX('MetaTrader Import'!$H$13:$J$5893,TRUNC(((A1411-$A$39+1)-1)/3)+1,MOD((A1411-$A$39+1)-1,3)+1),"")</f>
        <v/>
      </c>
      <c r="C1411" s="43" t="str">
        <f t="shared" ref="C1411:C1474" si="647">IF(A1411&lt;&gt;"",E1410,"")</f>
        <v/>
      </c>
      <c r="D1411" s="43" t="str">
        <f t="shared" ref="D1411:D1474" ca="1" si="648">IF(A1411&lt;&gt;"",NORMINV(RAND(),($C$23-C1411)*$C$28,$C$27)+NORMINV(RAND(),IF(RAND()&gt;$C$26,$C$25,0),$C$27),"")</f>
        <v/>
      </c>
      <c r="E1411" s="43" t="str">
        <f t="shared" ref="E1411:E1474" si="649">IF(A1411&lt;&gt;"",C1411+D1411,"")</f>
        <v/>
      </c>
      <c r="F1411" s="43" t="str">
        <f t="shared" ref="F1411:F1474" si="650">IF(A1411&lt;&gt;"",$C$13*ABS(E1411)/$C$23,"")</f>
        <v/>
      </c>
      <c r="G1411" s="43" t="str">
        <f>IF(A1411&lt;&gt;"",IF(A1411&lt;Data!$G$11*0.25,$C$13/$G$32,IF(A1411&gt;Data!$G$11*0.25,$C$13,$C$13*10)),"")</f>
        <v/>
      </c>
      <c r="H1411" s="43" t="str">
        <f>IF(A1411&lt;&gt;"",IF(Data!$G$9="constant",$C$13,IF(Data!$G$9="squeeze",G1411,F1411)),"")</f>
        <v/>
      </c>
      <c r="I1411" s="38" t="str">
        <f ca="1">IF(ISNUMBER(A1411),NORMINV(RAND(),0,IF(AND(Data!$G$9="squeeze",A1411&lt;Data!$G$11*0.25),$H$32,1)*$C$30*$C$13)*($C$14*$C$12),"")</f>
        <v/>
      </c>
      <c r="J1411" s="42" t="str">
        <f ca="1">IFERROR(IF(Data!$C$6="Real",B1411,I1411+J1410+($C$14*$C$12)*(NORMINV(RAND(),$C$15,CHOOSE($G$13,$C$13,F1411,G1411)))),"")</f>
        <v/>
      </c>
      <c r="K1411" s="88" t="str">
        <f>IF(ISNUMBER(A1411), IF($G$16="fixed",$G$17,MIN(H1411*Data!$C$7*$C$16*0.5,$C$17*Data!$C$7))*$C$12,"")</f>
        <v/>
      </c>
      <c r="L1411" s="42" t="str">
        <f t="shared" ca="1" si="644"/>
        <v/>
      </c>
      <c r="M1411" s="44" t="str">
        <f t="shared" ca="1" si="645"/>
        <v/>
      </c>
      <c r="N1411" s="44" t="str">
        <f t="shared" ca="1" si="646"/>
        <v/>
      </c>
      <c r="O1411" s="108" t="str">
        <f t="shared" ref="O1411:O1474" si="651">IF(ISNUMBER(A1411),$G$12*SLOPE(L1397:L1411,A1397:A1411),"")</f>
        <v/>
      </c>
      <c r="P1411" s="102" t="str">
        <f t="shared" ref="P1411:P1474" si="652">IF(ISNUMBER(A1411),STDEV(L1397:L1411)*$G$12,"")</f>
        <v/>
      </c>
      <c r="Q1411" s="102" t="str">
        <f t="shared" ref="Q1411:Q1474" si="653">IF(ISNUMBER(A1411),SLOPE(P1397:P1411,A1397:A1411),"")</f>
        <v/>
      </c>
      <c r="R1411" s="120" t="str">
        <f t="shared" si="641"/>
        <v/>
      </c>
      <c r="S1411" s="54" t="str">
        <f t="shared" si="642"/>
        <v/>
      </c>
      <c r="T1411" s="5" t="str">
        <f t="shared" ref="T1411:T1474" si="654">IF(ISNUMBER(A1411),IF(S1411=1,L1411,IF(AG1410="Y","",IF(ISNUMBER(T1410),T1410,""))),"")</f>
        <v/>
      </c>
      <c r="U1411" s="152" t="str">
        <f t="shared" ref="U1411:U1474" si="655">IF(NOT(ISNUMBER(T1411)),"",IF(S1411=1,T1411,IF(M1411&gt;U1410,M1411,IF(ISNUMBER(U1410),U1410,""))))</f>
        <v/>
      </c>
      <c r="V1411" s="152" t="str">
        <f t="shared" ref="V1411:V1474" si="656">IF(NOT(ISNUMBER(T1411)),"",IF(S1411=1,T1411,IF(N1411&lt;V1410,N1411,IF(ISNUMBER(V1410),V1410,""))))</f>
        <v/>
      </c>
      <c r="W1411" s="153" t="str">
        <f t="shared" ref="W1411:W1474" si="657">IF(NOT(ISNUMBER(T1411)),"",MIN($F$24,IF(TRUNC((U1411-T1411)/$E$24*$G$12)+0&gt;IF(ISNUMBER(W1410),W1410,0),TRUNC((U1411-T1411)/$E$24*$G$12)+0,IF(ISNUMBER(W1410),W1410,0))))</f>
        <v/>
      </c>
      <c r="X1411" s="153" t="str">
        <f t="shared" ref="X1411:X1474" si="658">IF(NOT(ISNUMBER(T1411)),"",MIN($F$24,IF(-TRUNC((V1411-T1411)/$E$24*$G$12)+0&gt;IF(ISNUMBER(X1410),X1410,0),-TRUNC((V1411-T1411)/$E$24*$G$12)+0,IF(ISNUMBER(X1410),X1410,0))))</f>
        <v/>
      </c>
      <c r="Y1411" s="153" t="str">
        <f t="shared" ref="Y1411:Y1474" si="659">IF(ISNUMBER(W1411),(IF(W1411=0,0,1))*IF(ABS($I$24)=2,POWER(2,W1411-1),W1411)*SIGN($I$24)*$K$24,"")</f>
        <v/>
      </c>
      <c r="Z1411" s="153" t="str">
        <f t="shared" ref="Z1411:Z1474" si="660">IF(ISNUMBER(X1411),(IF(X1411=0,0,1))*IF(ABS($I$24)=2,POWER(2,X1411-1),X1411)*SIGN($I$24)*$K$24,"")</f>
        <v/>
      </c>
      <c r="AA1411" s="152" t="str">
        <f t="shared" ref="AA1411:AA1474" si="661">IF(OR(NOT(ISNUMBER(T1411)),W1411&lt;1),"",IF(OR(NOT(ISNUMBER(W1410)),W1410=0),IF(SIGN(Y1411)=1,M1411,N1411),(Y1410*AA1410+(Y1411-Y1410)*IF(SIGN(Y1411)=1,M1411,N1411))/Y1411))</f>
        <v/>
      </c>
      <c r="AB1411" s="152" t="str">
        <f t="shared" ref="AB1411:AB1474" si="662">IF(OR(NOT(ISNUMBER(T1411)),X1411&lt;1),"",IF(OR(NOT(ISNUMBER(X1410)),X1410=0),IF(SIGN(Z1411)=1,N1411,M1411),(Z1410*AB1410+(Z1411-Z1410)*IF(SIGN(Z1411)=1,N1411,M1411))/Z1411))</f>
        <v/>
      </c>
      <c r="AC1411" s="154" t="str">
        <f t="shared" ref="AC1411:AC1474" si="663">IFERROR(-SIGN(Y1411)*(AA1411-IF(SIGN(Y1411)=1,N1411,M1411))*$G$12*ABS(Y1411),"")</f>
        <v/>
      </c>
      <c r="AD1411" s="154" t="str">
        <f t="shared" ref="AD1411:AD1474" si="664">IFERROR(SIGN(Z1411)*(AB1411-IF(SIGN(Z1411)=1,M1411,N1411))*$G$12*ABS(Z1411),"")</f>
        <v/>
      </c>
      <c r="AE1411" s="3" t="str">
        <f t="shared" ref="AE1411:AE1474" si="665">IF(ISNUMBER(A1411),IFERROR((IF(ISNUMBER(AC1411),AC1411,0)+IF(ISNUMBER(AD1411),AD1411,0))/(ABS(Y1411)+ABS(Z1411)),0),"")</f>
        <v/>
      </c>
      <c r="AF1411" s="3" t="str">
        <f t="shared" ref="AF1411:AF1474" si="666">IF(ISNUMBER(A1411),IF(ISNUMBER(AC1411),AC1411,0)+IF(ISNUMBER(AD1411),AD1411,0),"")</f>
        <v/>
      </c>
      <c r="AG1411" s="3" t="str">
        <f t="shared" si="643"/>
        <v/>
      </c>
      <c r="AH1411" s="4" t="str">
        <f t="shared" ref="AH1411:AH1474" si="667">IF(AG1411="y",AF1411*10*$C$11,"")</f>
        <v/>
      </c>
      <c r="AI1411" s="75" t="str">
        <f t="shared" ref="AI1411:AI1474" si="668">IF(ISNUMBER(A1411),IF(ISNUMBER(AH1411),AJ1411,AF1411*10*$C$11+AJ1411),"")</f>
        <v/>
      </c>
      <c r="AJ1411" s="75" t="str">
        <f t="shared" ref="AJ1411:AJ1474" si="669">IF(ISNUMBER(A1411),AJ1410+IF(ISNUMBER(AH1411),AH1411,0),"")</f>
        <v/>
      </c>
    </row>
    <row r="1412" spans="1:36">
      <c r="A1412" s="41" t="str">
        <f t="shared" ref="A1412:A1475" si="670">IFERROR(IF(A1411+1&gt;$C$19,"",A1411+1),"")</f>
        <v/>
      </c>
      <c r="B1412" s="150" t="str">
        <f>IF(ISNUMBER(A1412),INDEX('MetaTrader Import'!$H$13:$J$5893,TRUNC(((A1412-$A$39+1)-1)/3)+1,MOD((A1412-$A$39+1)-1,3)+1),"")</f>
        <v/>
      </c>
      <c r="C1412" s="43" t="str">
        <f t="shared" si="647"/>
        <v/>
      </c>
      <c r="D1412" s="43" t="str">
        <f t="shared" ca="1" si="648"/>
        <v/>
      </c>
      <c r="E1412" s="43" t="str">
        <f t="shared" si="649"/>
        <v/>
      </c>
      <c r="F1412" s="43" t="str">
        <f t="shared" si="650"/>
        <v/>
      </c>
      <c r="G1412" s="43" t="str">
        <f>IF(A1412&lt;&gt;"",IF(A1412&lt;Data!$G$11*0.25,$C$13/$G$32,IF(A1412&gt;Data!$G$11*0.25,$C$13,$C$13*10)),"")</f>
        <v/>
      </c>
      <c r="H1412" s="43" t="str">
        <f>IF(A1412&lt;&gt;"",IF(Data!$G$9="constant",$C$13,IF(Data!$G$9="squeeze",G1412,F1412)),"")</f>
        <v/>
      </c>
      <c r="I1412" s="38" t="str">
        <f ca="1">IF(ISNUMBER(A1412),NORMINV(RAND(),0,IF(AND(Data!$G$9="squeeze",A1412&lt;Data!$G$11*0.25),$H$32,1)*$C$30*$C$13)*($C$14*$C$12),"")</f>
        <v/>
      </c>
      <c r="J1412" s="42" t="str">
        <f ca="1">IFERROR(IF(Data!$C$6="Real",B1412,I1412+J1411+($C$14*$C$12)*(NORMINV(RAND(),$C$15,CHOOSE($G$13,$C$13,F1412,G1412)))),"")</f>
        <v/>
      </c>
      <c r="K1412" s="88" t="str">
        <f>IF(ISNUMBER(A1412), IF($G$16="fixed",$G$17,MIN(H1412*Data!$C$7*$C$16*0.5,$C$17*Data!$C$7))*$C$12,"")</f>
        <v/>
      </c>
      <c r="L1412" s="42" t="str">
        <f t="shared" ca="1" si="644"/>
        <v/>
      </c>
      <c r="M1412" s="44" t="str">
        <f t="shared" ca="1" si="645"/>
        <v/>
      </c>
      <c r="N1412" s="44" t="str">
        <f t="shared" ca="1" si="646"/>
        <v/>
      </c>
      <c r="O1412" s="108" t="str">
        <f t="shared" si="651"/>
        <v/>
      </c>
      <c r="P1412" s="102" t="str">
        <f t="shared" si="652"/>
        <v/>
      </c>
      <c r="Q1412" s="102" t="str">
        <f t="shared" si="653"/>
        <v/>
      </c>
      <c r="R1412" s="120" t="str">
        <f t="shared" ref="R1412:R1475" si="671">IF(ISNUMBER(A1412),R1411+S1411,"")</f>
        <v/>
      </c>
      <c r="S1412" s="54" t="str">
        <f t="shared" ref="S1412:S1475" si="672">IF(ISNUMBER(A1412),IF(AND(R1412&lt;$M$24,Q1412&lt;$F$28,ABS(O1412)&lt;$F$27,P1412&lt;$F$26,NOT(ISNUMBER(T1411))),1,0),"")</f>
        <v/>
      </c>
      <c r="T1412" s="5" t="str">
        <f t="shared" si="654"/>
        <v/>
      </c>
      <c r="U1412" s="152" t="str">
        <f t="shared" si="655"/>
        <v/>
      </c>
      <c r="V1412" s="152" t="str">
        <f t="shared" si="656"/>
        <v/>
      </c>
      <c r="W1412" s="153" t="str">
        <f t="shared" si="657"/>
        <v/>
      </c>
      <c r="X1412" s="153" t="str">
        <f t="shared" si="658"/>
        <v/>
      </c>
      <c r="Y1412" s="153" t="str">
        <f t="shared" si="659"/>
        <v/>
      </c>
      <c r="Z1412" s="153" t="str">
        <f t="shared" si="660"/>
        <v/>
      </c>
      <c r="AA1412" s="152" t="str">
        <f t="shared" si="661"/>
        <v/>
      </c>
      <c r="AB1412" s="152" t="str">
        <f t="shared" si="662"/>
        <v/>
      </c>
      <c r="AC1412" s="154" t="str">
        <f t="shared" si="663"/>
        <v/>
      </c>
      <c r="AD1412" s="154" t="str">
        <f t="shared" si="664"/>
        <v/>
      </c>
      <c r="AE1412" s="3" t="str">
        <f t="shared" si="665"/>
        <v/>
      </c>
      <c r="AF1412" s="3" t="str">
        <f t="shared" si="666"/>
        <v/>
      </c>
      <c r="AG1412" s="3" t="str">
        <f t="shared" ref="AG1412:AG1475" si="673">IF(NOT(ISNUMBER(T1412)),"",IF(OR(AF1412&gt;$G$24,AF1412&lt;-$H$24,A1412+1&gt;$C$19),"Y","N"))</f>
        <v/>
      </c>
      <c r="AH1412" s="4" t="str">
        <f t="shared" si="667"/>
        <v/>
      </c>
      <c r="AI1412" s="75" t="str">
        <f t="shared" si="668"/>
        <v/>
      </c>
      <c r="AJ1412" s="75" t="str">
        <f t="shared" si="669"/>
        <v/>
      </c>
    </row>
    <row r="1413" spans="1:36">
      <c r="A1413" s="41" t="str">
        <f t="shared" si="670"/>
        <v/>
      </c>
      <c r="B1413" s="150" t="str">
        <f>IF(ISNUMBER(A1413),INDEX('MetaTrader Import'!$H$13:$J$5893,TRUNC(((A1413-$A$39+1)-1)/3)+1,MOD((A1413-$A$39+1)-1,3)+1),"")</f>
        <v/>
      </c>
      <c r="C1413" s="43" t="str">
        <f t="shared" si="647"/>
        <v/>
      </c>
      <c r="D1413" s="43" t="str">
        <f t="shared" ca="1" si="648"/>
        <v/>
      </c>
      <c r="E1413" s="43" t="str">
        <f t="shared" si="649"/>
        <v/>
      </c>
      <c r="F1413" s="43" t="str">
        <f t="shared" si="650"/>
        <v/>
      </c>
      <c r="G1413" s="43" t="str">
        <f>IF(A1413&lt;&gt;"",IF(A1413&lt;Data!$G$11*0.25,$C$13/$G$32,IF(A1413&gt;Data!$G$11*0.25,$C$13,$C$13*10)),"")</f>
        <v/>
      </c>
      <c r="H1413" s="43" t="str">
        <f>IF(A1413&lt;&gt;"",IF(Data!$G$9="constant",$C$13,IF(Data!$G$9="squeeze",G1413,F1413)),"")</f>
        <v/>
      </c>
      <c r="I1413" s="38" t="str">
        <f ca="1">IF(ISNUMBER(A1413),NORMINV(RAND(),0,IF(AND(Data!$G$9="squeeze",A1413&lt;Data!$G$11*0.25),$H$32,1)*$C$30*$C$13)*($C$14*$C$12),"")</f>
        <v/>
      </c>
      <c r="J1413" s="42" t="str">
        <f ca="1">IFERROR(IF(Data!$C$6="Real",B1413,I1413+J1412+($C$14*$C$12)*(NORMINV(RAND(),$C$15,CHOOSE($G$13,$C$13,F1413,G1413)))),"")</f>
        <v/>
      </c>
      <c r="K1413" s="88" t="str">
        <f>IF(ISNUMBER(A1413), IF($G$16="fixed",$G$17,MIN(H1413*Data!$C$7*$C$16*0.5,$C$17*Data!$C$7))*$C$12,"")</f>
        <v/>
      </c>
      <c r="L1413" s="42" t="str">
        <f t="shared" ca="1" si="644"/>
        <v/>
      </c>
      <c r="M1413" s="44" t="str">
        <f t="shared" ca="1" si="645"/>
        <v/>
      </c>
      <c r="N1413" s="44" t="str">
        <f t="shared" ca="1" si="646"/>
        <v/>
      </c>
      <c r="O1413" s="108" t="str">
        <f t="shared" si="651"/>
        <v/>
      </c>
      <c r="P1413" s="102" t="str">
        <f t="shared" si="652"/>
        <v/>
      </c>
      <c r="Q1413" s="102" t="str">
        <f t="shared" si="653"/>
        <v/>
      </c>
      <c r="R1413" s="120" t="str">
        <f t="shared" si="671"/>
        <v/>
      </c>
      <c r="S1413" s="54" t="str">
        <f t="shared" si="672"/>
        <v/>
      </c>
      <c r="T1413" s="5" t="str">
        <f t="shared" si="654"/>
        <v/>
      </c>
      <c r="U1413" s="152" t="str">
        <f t="shared" si="655"/>
        <v/>
      </c>
      <c r="V1413" s="152" t="str">
        <f t="shared" si="656"/>
        <v/>
      </c>
      <c r="W1413" s="153" t="str">
        <f t="shared" si="657"/>
        <v/>
      </c>
      <c r="X1413" s="153" t="str">
        <f t="shared" si="658"/>
        <v/>
      </c>
      <c r="Y1413" s="153" t="str">
        <f t="shared" si="659"/>
        <v/>
      </c>
      <c r="Z1413" s="153" t="str">
        <f t="shared" si="660"/>
        <v/>
      </c>
      <c r="AA1413" s="152" t="str">
        <f t="shared" si="661"/>
        <v/>
      </c>
      <c r="AB1413" s="152" t="str">
        <f t="shared" si="662"/>
        <v/>
      </c>
      <c r="AC1413" s="154" t="str">
        <f t="shared" si="663"/>
        <v/>
      </c>
      <c r="AD1413" s="154" t="str">
        <f t="shared" si="664"/>
        <v/>
      </c>
      <c r="AE1413" s="3" t="str">
        <f t="shared" si="665"/>
        <v/>
      </c>
      <c r="AF1413" s="3" t="str">
        <f t="shared" si="666"/>
        <v/>
      </c>
      <c r="AG1413" s="3" t="str">
        <f t="shared" si="673"/>
        <v/>
      </c>
      <c r="AH1413" s="4" t="str">
        <f t="shared" si="667"/>
        <v/>
      </c>
      <c r="AI1413" s="75" t="str">
        <f t="shared" si="668"/>
        <v/>
      </c>
      <c r="AJ1413" s="75" t="str">
        <f t="shared" si="669"/>
        <v/>
      </c>
    </row>
    <row r="1414" spans="1:36">
      <c r="A1414" s="41" t="str">
        <f t="shared" si="670"/>
        <v/>
      </c>
      <c r="B1414" s="150" t="str">
        <f>IF(ISNUMBER(A1414),INDEX('MetaTrader Import'!$H$13:$J$5893,TRUNC(((A1414-$A$39+1)-1)/3)+1,MOD((A1414-$A$39+1)-1,3)+1),"")</f>
        <v/>
      </c>
      <c r="C1414" s="43" t="str">
        <f t="shared" si="647"/>
        <v/>
      </c>
      <c r="D1414" s="43" t="str">
        <f t="shared" ca="1" si="648"/>
        <v/>
      </c>
      <c r="E1414" s="43" t="str">
        <f t="shared" si="649"/>
        <v/>
      </c>
      <c r="F1414" s="43" t="str">
        <f t="shared" si="650"/>
        <v/>
      </c>
      <c r="G1414" s="43" t="str">
        <f>IF(A1414&lt;&gt;"",IF(A1414&lt;Data!$G$11*0.25,$C$13/$G$32,IF(A1414&gt;Data!$G$11*0.25,$C$13,$C$13*10)),"")</f>
        <v/>
      </c>
      <c r="H1414" s="43" t="str">
        <f>IF(A1414&lt;&gt;"",IF(Data!$G$9="constant",$C$13,IF(Data!$G$9="squeeze",G1414,F1414)),"")</f>
        <v/>
      </c>
      <c r="I1414" s="38" t="str">
        <f ca="1">IF(ISNUMBER(A1414),NORMINV(RAND(),0,IF(AND(Data!$G$9="squeeze",A1414&lt;Data!$G$11*0.25),$H$32,1)*$C$30*$C$13)*($C$14*$C$12),"")</f>
        <v/>
      </c>
      <c r="J1414" s="42" t="str">
        <f ca="1">IFERROR(IF(Data!$C$6="Real",B1414,I1414+J1413+($C$14*$C$12)*(NORMINV(RAND(),$C$15,CHOOSE($G$13,$C$13,F1414,G1414)))),"")</f>
        <v/>
      </c>
      <c r="K1414" s="88" t="str">
        <f>IF(ISNUMBER(A1414), IF($G$16="fixed",$G$17,MIN(H1414*Data!$C$7*$C$16*0.5,$C$17*Data!$C$7))*$C$12,"")</f>
        <v/>
      </c>
      <c r="L1414" s="42" t="str">
        <f t="shared" ref="L1414:L1477" ca="1" si="674">IFERROR(J1414,"")</f>
        <v/>
      </c>
      <c r="M1414" s="44" t="str">
        <f t="shared" ref="M1414:M1477" ca="1" si="675">IFERROR(L1414+K1414*0.5,"")</f>
        <v/>
      </c>
      <c r="N1414" s="44" t="str">
        <f t="shared" ref="N1414:N1477" ca="1" si="676">IFERROR(L1414-K1414*0.5,"")</f>
        <v/>
      </c>
      <c r="O1414" s="108" t="str">
        <f t="shared" si="651"/>
        <v/>
      </c>
      <c r="P1414" s="102" t="str">
        <f t="shared" si="652"/>
        <v/>
      </c>
      <c r="Q1414" s="102" t="str">
        <f t="shared" si="653"/>
        <v/>
      </c>
      <c r="R1414" s="120" t="str">
        <f t="shared" si="671"/>
        <v/>
      </c>
      <c r="S1414" s="54" t="str">
        <f t="shared" si="672"/>
        <v/>
      </c>
      <c r="T1414" s="5" t="str">
        <f t="shared" si="654"/>
        <v/>
      </c>
      <c r="U1414" s="152" t="str">
        <f t="shared" si="655"/>
        <v/>
      </c>
      <c r="V1414" s="152" t="str">
        <f t="shared" si="656"/>
        <v/>
      </c>
      <c r="W1414" s="153" t="str">
        <f t="shared" si="657"/>
        <v/>
      </c>
      <c r="X1414" s="153" t="str">
        <f t="shared" si="658"/>
        <v/>
      </c>
      <c r="Y1414" s="153" t="str">
        <f t="shared" si="659"/>
        <v/>
      </c>
      <c r="Z1414" s="153" t="str">
        <f t="shared" si="660"/>
        <v/>
      </c>
      <c r="AA1414" s="152" t="str">
        <f t="shared" si="661"/>
        <v/>
      </c>
      <c r="AB1414" s="152" t="str">
        <f t="shared" si="662"/>
        <v/>
      </c>
      <c r="AC1414" s="154" t="str">
        <f t="shared" si="663"/>
        <v/>
      </c>
      <c r="AD1414" s="154" t="str">
        <f t="shared" si="664"/>
        <v/>
      </c>
      <c r="AE1414" s="3" t="str">
        <f t="shared" si="665"/>
        <v/>
      </c>
      <c r="AF1414" s="3" t="str">
        <f t="shared" si="666"/>
        <v/>
      </c>
      <c r="AG1414" s="3" t="str">
        <f t="shared" si="673"/>
        <v/>
      </c>
      <c r="AH1414" s="4" t="str">
        <f t="shared" si="667"/>
        <v/>
      </c>
      <c r="AI1414" s="75" t="str">
        <f t="shared" si="668"/>
        <v/>
      </c>
      <c r="AJ1414" s="75" t="str">
        <f t="shared" si="669"/>
        <v/>
      </c>
    </row>
    <row r="1415" spans="1:36">
      <c r="A1415" s="41" t="str">
        <f t="shared" si="670"/>
        <v/>
      </c>
      <c r="B1415" s="150" t="str">
        <f>IF(ISNUMBER(A1415),INDEX('MetaTrader Import'!$H$13:$J$5893,TRUNC(((A1415-$A$39+1)-1)/3)+1,MOD((A1415-$A$39+1)-1,3)+1),"")</f>
        <v/>
      </c>
      <c r="C1415" s="43" t="str">
        <f t="shared" si="647"/>
        <v/>
      </c>
      <c r="D1415" s="43" t="str">
        <f t="shared" ca="1" si="648"/>
        <v/>
      </c>
      <c r="E1415" s="43" t="str">
        <f t="shared" si="649"/>
        <v/>
      </c>
      <c r="F1415" s="43" t="str">
        <f t="shared" si="650"/>
        <v/>
      </c>
      <c r="G1415" s="43" t="str">
        <f>IF(A1415&lt;&gt;"",IF(A1415&lt;Data!$G$11*0.25,$C$13/$G$32,IF(A1415&gt;Data!$G$11*0.25,$C$13,$C$13*10)),"")</f>
        <v/>
      </c>
      <c r="H1415" s="43" t="str">
        <f>IF(A1415&lt;&gt;"",IF(Data!$G$9="constant",$C$13,IF(Data!$G$9="squeeze",G1415,F1415)),"")</f>
        <v/>
      </c>
      <c r="I1415" s="38" t="str">
        <f ca="1">IF(ISNUMBER(A1415),NORMINV(RAND(),0,IF(AND(Data!$G$9="squeeze",A1415&lt;Data!$G$11*0.25),$H$32,1)*$C$30*$C$13)*($C$14*$C$12),"")</f>
        <v/>
      </c>
      <c r="J1415" s="42" t="str">
        <f ca="1">IFERROR(IF(Data!$C$6="Real",B1415,I1415+J1414+($C$14*$C$12)*(NORMINV(RAND(),$C$15,CHOOSE($G$13,$C$13,F1415,G1415)))),"")</f>
        <v/>
      </c>
      <c r="K1415" s="88" t="str">
        <f>IF(ISNUMBER(A1415), IF($G$16="fixed",$G$17,MIN(H1415*Data!$C$7*$C$16*0.5,$C$17*Data!$C$7))*$C$12,"")</f>
        <v/>
      </c>
      <c r="L1415" s="42" t="str">
        <f t="shared" ca="1" si="674"/>
        <v/>
      </c>
      <c r="M1415" s="44" t="str">
        <f t="shared" ca="1" si="675"/>
        <v/>
      </c>
      <c r="N1415" s="44" t="str">
        <f t="shared" ca="1" si="676"/>
        <v/>
      </c>
      <c r="O1415" s="108" t="str">
        <f t="shared" si="651"/>
        <v/>
      </c>
      <c r="P1415" s="102" t="str">
        <f t="shared" si="652"/>
        <v/>
      </c>
      <c r="Q1415" s="102" t="str">
        <f t="shared" si="653"/>
        <v/>
      </c>
      <c r="R1415" s="120" t="str">
        <f t="shared" si="671"/>
        <v/>
      </c>
      <c r="S1415" s="54" t="str">
        <f t="shared" si="672"/>
        <v/>
      </c>
      <c r="T1415" s="5" t="str">
        <f t="shared" si="654"/>
        <v/>
      </c>
      <c r="U1415" s="152" t="str">
        <f t="shared" si="655"/>
        <v/>
      </c>
      <c r="V1415" s="152" t="str">
        <f t="shared" si="656"/>
        <v/>
      </c>
      <c r="W1415" s="153" t="str">
        <f t="shared" si="657"/>
        <v/>
      </c>
      <c r="X1415" s="153" t="str">
        <f t="shared" si="658"/>
        <v/>
      </c>
      <c r="Y1415" s="153" t="str">
        <f t="shared" si="659"/>
        <v/>
      </c>
      <c r="Z1415" s="153" t="str">
        <f t="shared" si="660"/>
        <v/>
      </c>
      <c r="AA1415" s="152" t="str">
        <f t="shared" si="661"/>
        <v/>
      </c>
      <c r="AB1415" s="152" t="str">
        <f t="shared" si="662"/>
        <v/>
      </c>
      <c r="AC1415" s="154" t="str">
        <f t="shared" si="663"/>
        <v/>
      </c>
      <c r="AD1415" s="154" t="str">
        <f t="shared" si="664"/>
        <v/>
      </c>
      <c r="AE1415" s="3" t="str">
        <f t="shared" si="665"/>
        <v/>
      </c>
      <c r="AF1415" s="3" t="str">
        <f t="shared" si="666"/>
        <v/>
      </c>
      <c r="AG1415" s="3" t="str">
        <f t="shared" si="673"/>
        <v/>
      </c>
      <c r="AH1415" s="4" t="str">
        <f t="shared" si="667"/>
        <v/>
      </c>
      <c r="AI1415" s="75" t="str">
        <f t="shared" si="668"/>
        <v/>
      </c>
      <c r="AJ1415" s="75" t="str">
        <f t="shared" si="669"/>
        <v/>
      </c>
    </row>
    <row r="1416" spans="1:36">
      <c r="A1416" s="41" t="str">
        <f t="shared" si="670"/>
        <v/>
      </c>
      <c r="B1416" s="150" t="str">
        <f>IF(ISNUMBER(A1416),INDEX('MetaTrader Import'!$H$13:$J$5893,TRUNC(((A1416-$A$39+1)-1)/3)+1,MOD((A1416-$A$39+1)-1,3)+1),"")</f>
        <v/>
      </c>
      <c r="C1416" s="43" t="str">
        <f t="shared" si="647"/>
        <v/>
      </c>
      <c r="D1416" s="43" t="str">
        <f t="shared" ca="1" si="648"/>
        <v/>
      </c>
      <c r="E1416" s="43" t="str">
        <f t="shared" si="649"/>
        <v/>
      </c>
      <c r="F1416" s="43" t="str">
        <f t="shared" si="650"/>
        <v/>
      </c>
      <c r="G1416" s="43" t="str">
        <f>IF(A1416&lt;&gt;"",IF(A1416&lt;Data!$G$11*0.25,$C$13/$G$32,IF(A1416&gt;Data!$G$11*0.25,$C$13,$C$13*10)),"")</f>
        <v/>
      </c>
      <c r="H1416" s="43" t="str">
        <f>IF(A1416&lt;&gt;"",IF(Data!$G$9="constant",$C$13,IF(Data!$G$9="squeeze",G1416,F1416)),"")</f>
        <v/>
      </c>
      <c r="I1416" s="38" t="str">
        <f ca="1">IF(ISNUMBER(A1416),NORMINV(RAND(),0,IF(AND(Data!$G$9="squeeze",A1416&lt;Data!$G$11*0.25),$H$32,1)*$C$30*$C$13)*($C$14*$C$12),"")</f>
        <v/>
      </c>
      <c r="J1416" s="42" t="str">
        <f ca="1">IFERROR(IF(Data!$C$6="Real",B1416,I1416+J1415+($C$14*$C$12)*(NORMINV(RAND(),$C$15,CHOOSE($G$13,$C$13,F1416,G1416)))),"")</f>
        <v/>
      </c>
      <c r="K1416" s="88" t="str">
        <f>IF(ISNUMBER(A1416), IF($G$16="fixed",$G$17,MIN(H1416*Data!$C$7*$C$16*0.5,$C$17*Data!$C$7))*$C$12,"")</f>
        <v/>
      </c>
      <c r="L1416" s="42" t="str">
        <f t="shared" ca="1" si="674"/>
        <v/>
      </c>
      <c r="M1416" s="44" t="str">
        <f t="shared" ca="1" si="675"/>
        <v/>
      </c>
      <c r="N1416" s="44" t="str">
        <f t="shared" ca="1" si="676"/>
        <v/>
      </c>
      <c r="O1416" s="108" t="str">
        <f t="shared" si="651"/>
        <v/>
      </c>
      <c r="P1416" s="102" t="str">
        <f t="shared" si="652"/>
        <v/>
      </c>
      <c r="Q1416" s="102" t="str">
        <f t="shared" si="653"/>
        <v/>
      </c>
      <c r="R1416" s="120" t="str">
        <f t="shared" si="671"/>
        <v/>
      </c>
      <c r="S1416" s="54" t="str">
        <f t="shared" si="672"/>
        <v/>
      </c>
      <c r="T1416" s="5" t="str">
        <f t="shared" si="654"/>
        <v/>
      </c>
      <c r="U1416" s="152" t="str">
        <f t="shared" si="655"/>
        <v/>
      </c>
      <c r="V1416" s="152" t="str">
        <f t="shared" si="656"/>
        <v/>
      </c>
      <c r="W1416" s="153" t="str">
        <f t="shared" si="657"/>
        <v/>
      </c>
      <c r="X1416" s="153" t="str">
        <f t="shared" si="658"/>
        <v/>
      </c>
      <c r="Y1416" s="153" t="str">
        <f t="shared" si="659"/>
        <v/>
      </c>
      <c r="Z1416" s="153" t="str">
        <f t="shared" si="660"/>
        <v/>
      </c>
      <c r="AA1416" s="152" t="str">
        <f t="shared" si="661"/>
        <v/>
      </c>
      <c r="AB1416" s="152" t="str">
        <f t="shared" si="662"/>
        <v/>
      </c>
      <c r="AC1416" s="154" t="str">
        <f t="shared" si="663"/>
        <v/>
      </c>
      <c r="AD1416" s="154" t="str">
        <f t="shared" si="664"/>
        <v/>
      </c>
      <c r="AE1416" s="3" t="str">
        <f t="shared" si="665"/>
        <v/>
      </c>
      <c r="AF1416" s="3" t="str">
        <f t="shared" si="666"/>
        <v/>
      </c>
      <c r="AG1416" s="3" t="str">
        <f t="shared" si="673"/>
        <v/>
      </c>
      <c r="AH1416" s="4" t="str">
        <f t="shared" si="667"/>
        <v/>
      </c>
      <c r="AI1416" s="75" t="str">
        <f t="shared" si="668"/>
        <v/>
      </c>
      <c r="AJ1416" s="75" t="str">
        <f t="shared" si="669"/>
        <v/>
      </c>
    </row>
    <row r="1417" spans="1:36">
      <c r="A1417" s="41" t="str">
        <f t="shared" si="670"/>
        <v/>
      </c>
      <c r="B1417" s="150" t="str">
        <f>IF(ISNUMBER(A1417),INDEX('MetaTrader Import'!$H$13:$J$5893,TRUNC(((A1417-$A$39+1)-1)/3)+1,MOD((A1417-$A$39+1)-1,3)+1),"")</f>
        <v/>
      </c>
      <c r="C1417" s="43" t="str">
        <f t="shared" si="647"/>
        <v/>
      </c>
      <c r="D1417" s="43" t="str">
        <f t="shared" ca="1" si="648"/>
        <v/>
      </c>
      <c r="E1417" s="43" t="str">
        <f t="shared" si="649"/>
        <v/>
      </c>
      <c r="F1417" s="43" t="str">
        <f t="shared" si="650"/>
        <v/>
      </c>
      <c r="G1417" s="43" t="str">
        <f>IF(A1417&lt;&gt;"",IF(A1417&lt;Data!$G$11*0.25,$C$13/$G$32,IF(A1417&gt;Data!$G$11*0.25,$C$13,$C$13*10)),"")</f>
        <v/>
      </c>
      <c r="H1417" s="43" t="str">
        <f>IF(A1417&lt;&gt;"",IF(Data!$G$9="constant",$C$13,IF(Data!$G$9="squeeze",G1417,F1417)),"")</f>
        <v/>
      </c>
      <c r="I1417" s="38" t="str">
        <f ca="1">IF(ISNUMBER(A1417),NORMINV(RAND(),0,IF(AND(Data!$G$9="squeeze",A1417&lt;Data!$G$11*0.25),$H$32,1)*$C$30*$C$13)*($C$14*$C$12),"")</f>
        <v/>
      </c>
      <c r="J1417" s="42" t="str">
        <f ca="1">IFERROR(IF(Data!$C$6="Real",B1417,I1417+J1416+($C$14*$C$12)*(NORMINV(RAND(),$C$15,CHOOSE($G$13,$C$13,F1417,G1417)))),"")</f>
        <v/>
      </c>
      <c r="K1417" s="88" t="str">
        <f>IF(ISNUMBER(A1417), IF($G$16="fixed",$G$17,MIN(H1417*Data!$C$7*$C$16*0.5,$C$17*Data!$C$7))*$C$12,"")</f>
        <v/>
      </c>
      <c r="L1417" s="42" t="str">
        <f t="shared" ca="1" si="674"/>
        <v/>
      </c>
      <c r="M1417" s="44" t="str">
        <f t="shared" ca="1" si="675"/>
        <v/>
      </c>
      <c r="N1417" s="44" t="str">
        <f t="shared" ca="1" si="676"/>
        <v/>
      </c>
      <c r="O1417" s="108" t="str">
        <f t="shared" si="651"/>
        <v/>
      </c>
      <c r="P1417" s="102" t="str">
        <f t="shared" si="652"/>
        <v/>
      </c>
      <c r="Q1417" s="102" t="str">
        <f t="shared" si="653"/>
        <v/>
      </c>
      <c r="R1417" s="120" t="str">
        <f t="shared" si="671"/>
        <v/>
      </c>
      <c r="S1417" s="54" t="str">
        <f t="shared" si="672"/>
        <v/>
      </c>
      <c r="T1417" s="5" t="str">
        <f t="shared" si="654"/>
        <v/>
      </c>
      <c r="U1417" s="152" t="str">
        <f t="shared" si="655"/>
        <v/>
      </c>
      <c r="V1417" s="152" t="str">
        <f t="shared" si="656"/>
        <v/>
      </c>
      <c r="W1417" s="153" t="str">
        <f t="shared" si="657"/>
        <v/>
      </c>
      <c r="X1417" s="153" t="str">
        <f t="shared" si="658"/>
        <v/>
      </c>
      <c r="Y1417" s="153" t="str">
        <f t="shared" si="659"/>
        <v/>
      </c>
      <c r="Z1417" s="153" t="str">
        <f t="shared" si="660"/>
        <v/>
      </c>
      <c r="AA1417" s="152" t="str">
        <f t="shared" si="661"/>
        <v/>
      </c>
      <c r="AB1417" s="152" t="str">
        <f t="shared" si="662"/>
        <v/>
      </c>
      <c r="AC1417" s="154" t="str">
        <f t="shared" si="663"/>
        <v/>
      </c>
      <c r="AD1417" s="154" t="str">
        <f t="shared" si="664"/>
        <v/>
      </c>
      <c r="AE1417" s="3" t="str">
        <f t="shared" si="665"/>
        <v/>
      </c>
      <c r="AF1417" s="3" t="str">
        <f t="shared" si="666"/>
        <v/>
      </c>
      <c r="AG1417" s="3" t="str">
        <f t="shared" si="673"/>
        <v/>
      </c>
      <c r="AH1417" s="4" t="str">
        <f t="shared" si="667"/>
        <v/>
      </c>
      <c r="AI1417" s="75" t="str">
        <f t="shared" si="668"/>
        <v/>
      </c>
      <c r="AJ1417" s="75" t="str">
        <f t="shared" si="669"/>
        <v/>
      </c>
    </row>
    <row r="1418" spans="1:36">
      <c r="A1418" s="41" t="str">
        <f t="shared" si="670"/>
        <v/>
      </c>
      <c r="B1418" s="150" t="str">
        <f>IF(ISNUMBER(A1418),INDEX('MetaTrader Import'!$H$13:$J$5893,TRUNC(((A1418-$A$39+1)-1)/3)+1,MOD((A1418-$A$39+1)-1,3)+1),"")</f>
        <v/>
      </c>
      <c r="C1418" s="43" t="str">
        <f t="shared" si="647"/>
        <v/>
      </c>
      <c r="D1418" s="43" t="str">
        <f t="shared" ca="1" si="648"/>
        <v/>
      </c>
      <c r="E1418" s="43" t="str">
        <f t="shared" si="649"/>
        <v/>
      </c>
      <c r="F1418" s="43" t="str">
        <f t="shared" si="650"/>
        <v/>
      </c>
      <c r="G1418" s="43" t="str">
        <f>IF(A1418&lt;&gt;"",IF(A1418&lt;Data!$G$11*0.25,$C$13/$G$32,IF(A1418&gt;Data!$G$11*0.25,$C$13,$C$13*10)),"")</f>
        <v/>
      </c>
      <c r="H1418" s="43" t="str">
        <f>IF(A1418&lt;&gt;"",IF(Data!$G$9="constant",$C$13,IF(Data!$G$9="squeeze",G1418,F1418)),"")</f>
        <v/>
      </c>
      <c r="I1418" s="38" t="str">
        <f ca="1">IF(ISNUMBER(A1418),NORMINV(RAND(),0,IF(AND(Data!$G$9="squeeze",A1418&lt;Data!$G$11*0.25),$H$32,1)*$C$30*$C$13)*($C$14*$C$12),"")</f>
        <v/>
      </c>
      <c r="J1418" s="42" t="str">
        <f ca="1">IFERROR(IF(Data!$C$6="Real",B1418,I1418+J1417+($C$14*$C$12)*(NORMINV(RAND(),$C$15,CHOOSE($G$13,$C$13,F1418,G1418)))),"")</f>
        <v/>
      </c>
      <c r="K1418" s="88" t="str">
        <f>IF(ISNUMBER(A1418), IF($G$16="fixed",$G$17,MIN(H1418*Data!$C$7*$C$16*0.5,$C$17*Data!$C$7))*$C$12,"")</f>
        <v/>
      </c>
      <c r="L1418" s="42" t="str">
        <f t="shared" ca="1" si="674"/>
        <v/>
      </c>
      <c r="M1418" s="44" t="str">
        <f t="shared" ca="1" si="675"/>
        <v/>
      </c>
      <c r="N1418" s="44" t="str">
        <f t="shared" ca="1" si="676"/>
        <v/>
      </c>
      <c r="O1418" s="108" t="str">
        <f t="shared" si="651"/>
        <v/>
      </c>
      <c r="P1418" s="102" t="str">
        <f t="shared" si="652"/>
        <v/>
      </c>
      <c r="Q1418" s="102" t="str">
        <f t="shared" si="653"/>
        <v/>
      </c>
      <c r="R1418" s="120" t="str">
        <f t="shared" si="671"/>
        <v/>
      </c>
      <c r="S1418" s="54" t="str">
        <f t="shared" si="672"/>
        <v/>
      </c>
      <c r="T1418" s="5" t="str">
        <f t="shared" si="654"/>
        <v/>
      </c>
      <c r="U1418" s="152" t="str">
        <f t="shared" si="655"/>
        <v/>
      </c>
      <c r="V1418" s="152" t="str">
        <f t="shared" si="656"/>
        <v/>
      </c>
      <c r="W1418" s="153" t="str">
        <f t="shared" si="657"/>
        <v/>
      </c>
      <c r="X1418" s="153" t="str">
        <f t="shared" si="658"/>
        <v/>
      </c>
      <c r="Y1418" s="153" t="str">
        <f t="shared" si="659"/>
        <v/>
      </c>
      <c r="Z1418" s="153" t="str">
        <f t="shared" si="660"/>
        <v/>
      </c>
      <c r="AA1418" s="152" t="str">
        <f t="shared" si="661"/>
        <v/>
      </c>
      <c r="AB1418" s="152" t="str">
        <f t="shared" si="662"/>
        <v/>
      </c>
      <c r="AC1418" s="154" t="str">
        <f t="shared" si="663"/>
        <v/>
      </c>
      <c r="AD1418" s="154" t="str">
        <f t="shared" si="664"/>
        <v/>
      </c>
      <c r="AE1418" s="3" t="str">
        <f t="shared" si="665"/>
        <v/>
      </c>
      <c r="AF1418" s="3" t="str">
        <f t="shared" si="666"/>
        <v/>
      </c>
      <c r="AG1418" s="3" t="str">
        <f t="shared" si="673"/>
        <v/>
      </c>
      <c r="AH1418" s="4" t="str">
        <f t="shared" si="667"/>
        <v/>
      </c>
      <c r="AI1418" s="75" t="str">
        <f t="shared" si="668"/>
        <v/>
      </c>
      <c r="AJ1418" s="75" t="str">
        <f t="shared" si="669"/>
        <v/>
      </c>
    </row>
    <row r="1419" spans="1:36">
      <c r="A1419" s="41" t="str">
        <f t="shared" si="670"/>
        <v/>
      </c>
      <c r="B1419" s="150" t="str">
        <f>IF(ISNUMBER(A1419),INDEX('MetaTrader Import'!$H$13:$J$5893,TRUNC(((A1419-$A$39+1)-1)/3)+1,MOD((A1419-$A$39+1)-1,3)+1),"")</f>
        <v/>
      </c>
      <c r="C1419" s="43" t="str">
        <f t="shared" si="647"/>
        <v/>
      </c>
      <c r="D1419" s="43" t="str">
        <f t="shared" ca="1" si="648"/>
        <v/>
      </c>
      <c r="E1419" s="43" t="str">
        <f t="shared" si="649"/>
        <v/>
      </c>
      <c r="F1419" s="43" t="str">
        <f t="shared" si="650"/>
        <v/>
      </c>
      <c r="G1419" s="43" t="str">
        <f>IF(A1419&lt;&gt;"",IF(A1419&lt;Data!$G$11*0.25,$C$13/$G$32,IF(A1419&gt;Data!$G$11*0.25,$C$13,$C$13*10)),"")</f>
        <v/>
      </c>
      <c r="H1419" s="43" t="str">
        <f>IF(A1419&lt;&gt;"",IF(Data!$G$9="constant",$C$13,IF(Data!$G$9="squeeze",G1419,F1419)),"")</f>
        <v/>
      </c>
      <c r="I1419" s="38" t="str">
        <f ca="1">IF(ISNUMBER(A1419),NORMINV(RAND(),0,IF(AND(Data!$G$9="squeeze",A1419&lt;Data!$G$11*0.25),$H$32,1)*$C$30*$C$13)*($C$14*$C$12),"")</f>
        <v/>
      </c>
      <c r="J1419" s="42" t="str">
        <f ca="1">IFERROR(IF(Data!$C$6="Real",B1419,I1419+J1418+($C$14*$C$12)*(NORMINV(RAND(),$C$15,CHOOSE($G$13,$C$13,F1419,G1419)))),"")</f>
        <v/>
      </c>
      <c r="K1419" s="88" t="str">
        <f>IF(ISNUMBER(A1419), IF($G$16="fixed",$G$17,MIN(H1419*Data!$C$7*$C$16*0.5,$C$17*Data!$C$7))*$C$12,"")</f>
        <v/>
      </c>
      <c r="L1419" s="42" t="str">
        <f t="shared" ca="1" si="674"/>
        <v/>
      </c>
      <c r="M1419" s="44" t="str">
        <f t="shared" ca="1" si="675"/>
        <v/>
      </c>
      <c r="N1419" s="44" t="str">
        <f t="shared" ca="1" si="676"/>
        <v/>
      </c>
      <c r="O1419" s="108" t="str">
        <f t="shared" si="651"/>
        <v/>
      </c>
      <c r="P1419" s="102" t="str">
        <f t="shared" si="652"/>
        <v/>
      </c>
      <c r="Q1419" s="102" t="str">
        <f t="shared" si="653"/>
        <v/>
      </c>
      <c r="R1419" s="120" t="str">
        <f t="shared" si="671"/>
        <v/>
      </c>
      <c r="S1419" s="54" t="str">
        <f t="shared" si="672"/>
        <v/>
      </c>
      <c r="T1419" s="5" t="str">
        <f t="shared" si="654"/>
        <v/>
      </c>
      <c r="U1419" s="152" t="str">
        <f t="shared" si="655"/>
        <v/>
      </c>
      <c r="V1419" s="152" t="str">
        <f t="shared" si="656"/>
        <v/>
      </c>
      <c r="W1419" s="153" t="str">
        <f t="shared" si="657"/>
        <v/>
      </c>
      <c r="X1419" s="153" t="str">
        <f t="shared" si="658"/>
        <v/>
      </c>
      <c r="Y1419" s="153" t="str">
        <f t="shared" si="659"/>
        <v/>
      </c>
      <c r="Z1419" s="153" t="str">
        <f t="shared" si="660"/>
        <v/>
      </c>
      <c r="AA1419" s="152" t="str">
        <f t="shared" si="661"/>
        <v/>
      </c>
      <c r="AB1419" s="152" t="str">
        <f t="shared" si="662"/>
        <v/>
      </c>
      <c r="AC1419" s="154" t="str">
        <f t="shared" si="663"/>
        <v/>
      </c>
      <c r="AD1419" s="154" t="str">
        <f t="shared" si="664"/>
        <v/>
      </c>
      <c r="AE1419" s="3" t="str">
        <f t="shared" si="665"/>
        <v/>
      </c>
      <c r="AF1419" s="3" t="str">
        <f t="shared" si="666"/>
        <v/>
      </c>
      <c r="AG1419" s="3" t="str">
        <f t="shared" si="673"/>
        <v/>
      </c>
      <c r="AH1419" s="4" t="str">
        <f t="shared" si="667"/>
        <v/>
      </c>
      <c r="AI1419" s="75" t="str">
        <f t="shared" si="668"/>
        <v/>
      </c>
      <c r="AJ1419" s="75" t="str">
        <f t="shared" si="669"/>
        <v/>
      </c>
    </row>
    <row r="1420" spans="1:36">
      <c r="A1420" s="41" t="str">
        <f t="shared" si="670"/>
        <v/>
      </c>
      <c r="B1420" s="150" t="str">
        <f>IF(ISNUMBER(A1420),INDEX('MetaTrader Import'!$H$13:$J$5893,TRUNC(((A1420-$A$39+1)-1)/3)+1,MOD((A1420-$A$39+1)-1,3)+1),"")</f>
        <v/>
      </c>
      <c r="C1420" s="43" t="str">
        <f t="shared" si="647"/>
        <v/>
      </c>
      <c r="D1420" s="43" t="str">
        <f t="shared" ca="1" si="648"/>
        <v/>
      </c>
      <c r="E1420" s="43" t="str">
        <f t="shared" si="649"/>
        <v/>
      </c>
      <c r="F1420" s="43" t="str">
        <f t="shared" si="650"/>
        <v/>
      </c>
      <c r="G1420" s="43" t="str">
        <f>IF(A1420&lt;&gt;"",IF(A1420&lt;Data!$G$11*0.25,$C$13/$G$32,IF(A1420&gt;Data!$G$11*0.25,$C$13,$C$13*10)),"")</f>
        <v/>
      </c>
      <c r="H1420" s="43" t="str">
        <f>IF(A1420&lt;&gt;"",IF(Data!$G$9="constant",$C$13,IF(Data!$G$9="squeeze",G1420,F1420)),"")</f>
        <v/>
      </c>
      <c r="I1420" s="38" t="str">
        <f ca="1">IF(ISNUMBER(A1420),NORMINV(RAND(),0,IF(AND(Data!$G$9="squeeze",A1420&lt;Data!$G$11*0.25),$H$32,1)*$C$30*$C$13)*($C$14*$C$12),"")</f>
        <v/>
      </c>
      <c r="J1420" s="42" t="str">
        <f ca="1">IFERROR(IF(Data!$C$6="Real",B1420,I1420+J1419+($C$14*$C$12)*(NORMINV(RAND(),$C$15,CHOOSE($G$13,$C$13,F1420,G1420)))),"")</f>
        <v/>
      </c>
      <c r="K1420" s="88" t="str">
        <f>IF(ISNUMBER(A1420), IF($G$16="fixed",$G$17,MIN(H1420*Data!$C$7*$C$16*0.5,$C$17*Data!$C$7))*$C$12,"")</f>
        <v/>
      </c>
      <c r="L1420" s="42" t="str">
        <f t="shared" ca="1" si="674"/>
        <v/>
      </c>
      <c r="M1420" s="44" t="str">
        <f t="shared" ca="1" si="675"/>
        <v/>
      </c>
      <c r="N1420" s="44" t="str">
        <f t="shared" ca="1" si="676"/>
        <v/>
      </c>
      <c r="O1420" s="108" t="str">
        <f t="shared" si="651"/>
        <v/>
      </c>
      <c r="P1420" s="102" t="str">
        <f t="shared" si="652"/>
        <v/>
      </c>
      <c r="Q1420" s="102" t="str">
        <f t="shared" si="653"/>
        <v/>
      </c>
      <c r="R1420" s="120" t="str">
        <f t="shared" si="671"/>
        <v/>
      </c>
      <c r="S1420" s="54" t="str">
        <f t="shared" si="672"/>
        <v/>
      </c>
      <c r="T1420" s="5" t="str">
        <f t="shared" si="654"/>
        <v/>
      </c>
      <c r="U1420" s="152" t="str">
        <f t="shared" si="655"/>
        <v/>
      </c>
      <c r="V1420" s="152" t="str">
        <f t="shared" si="656"/>
        <v/>
      </c>
      <c r="W1420" s="153" t="str">
        <f t="shared" si="657"/>
        <v/>
      </c>
      <c r="X1420" s="153" t="str">
        <f t="shared" si="658"/>
        <v/>
      </c>
      <c r="Y1420" s="153" t="str">
        <f t="shared" si="659"/>
        <v/>
      </c>
      <c r="Z1420" s="153" t="str">
        <f t="shared" si="660"/>
        <v/>
      </c>
      <c r="AA1420" s="152" t="str">
        <f t="shared" si="661"/>
        <v/>
      </c>
      <c r="AB1420" s="152" t="str">
        <f t="shared" si="662"/>
        <v/>
      </c>
      <c r="AC1420" s="154" t="str">
        <f t="shared" si="663"/>
        <v/>
      </c>
      <c r="AD1420" s="154" t="str">
        <f t="shared" si="664"/>
        <v/>
      </c>
      <c r="AE1420" s="3" t="str">
        <f t="shared" si="665"/>
        <v/>
      </c>
      <c r="AF1420" s="3" t="str">
        <f t="shared" si="666"/>
        <v/>
      </c>
      <c r="AG1420" s="3" t="str">
        <f t="shared" si="673"/>
        <v/>
      </c>
      <c r="AH1420" s="4" t="str">
        <f t="shared" si="667"/>
        <v/>
      </c>
      <c r="AI1420" s="75" t="str">
        <f t="shared" si="668"/>
        <v/>
      </c>
      <c r="AJ1420" s="75" t="str">
        <f t="shared" si="669"/>
        <v/>
      </c>
    </row>
    <row r="1421" spans="1:36">
      <c r="A1421" s="41" t="str">
        <f t="shared" si="670"/>
        <v/>
      </c>
      <c r="B1421" s="150" t="str">
        <f>IF(ISNUMBER(A1421),INDEX('MetaTrader Import'!$H$13:$J$5893,TRUNC(((A1421-$A$39+1)-1)/3)+1,MOD((A1421-$A$39+1)-1,3)+1),"")</f>
        <v/>
      </c>
      <c r="C1421" s="43" t="str">
        <f t="shared" si="647"/>
        <v/>
      </c>
      <c r="D1421" s="43" t="str">
        <f t="shared" ca="1" si="648"/>
        <v/>
      </c>
      <c r="E1421" s="43" t="str">
        <f t="shared" si="649"/>
        <v/>
      </c>
      <c r="F1421" s="43" t="str">
        <f t="shared" si="650"/>
        <v/>
      </c>
      <c r="G1421" s="43" t="str">
        <f>IF(A1421&lt;&gt;"",IF(A1421&lt;Data!$G$11*0.25,$C$13/$G$32,IF(A1421&gt;Data!$G$11*0.25,$C$13,$C$13*10)),"")</f>
        <v/>
      </c>
      <c r="H1421" s="43" t="str">
        <f>IF(A1421&lt;&gt;"",IF(Data!$G$9="constant",$C$13,IF(Data!$G$9="squeeze",G1421,F1421)),"")</f>
        <v/>
      </c>
      <c r="I1421" s="38" t="str">
        <f ca="1">IF(ISNUMBER(A1421),NORMINV(RAND(),0,IF(AND(Data!$G$9="squeeze",A1421&lt;Data!$G$11*0.25),$H$32,1)*$C$30*$C$13)*($C$14*$C$12),"")</f>
        <v/>
      </c>
      <c r="J1421" s="42" t="str">
        <f ca="1">IFERROR(IF(Data!$C$6="Real",B1421,I1421+J1420+($C$14*$C$12)*(NORMINV(RAND(),$C$15,CHOOSE($G$13,$C$13,F1421,G1421)))),"")</f>
        <v/>
      </c>
      <c r="K1421" s="88" t="str">
        <f>IF(ISNUMBER(A1421), IF($G$16="fixed",$G$17,MIN(H1421*Data!$C$7*$C$16*0.5,$C$17*Data!$C$7))*$C$12,"")</f>
        <v/>
      </c>
      <c r="L1421" s="42" t="str">
        <f t="shared" ca="1" si="674"/>
        <v/>
      </c>
      <c r="M1421" s="44" t="str">
        <f t="shared" ca="1" si="675"/>
        <v/>
      </c>
      <c r="N1421" s="44" t="str">
        <f t="shared" ca="1" si="676"/>
        <v/>
      </c>
      <c r="O1421" s="108" t="str">
        <f t="shared" si="651"/>
        <v/>
      </c>
      <c r="P1421" s="102" t="str">
        <f t="shared" si="652"/>
        <v/>
      </c>
      <c r="Q1421" s="102" t="str">
        <f t="shared" si="653"/>
        <v/>
      </c>
      <c r="R1421" s="120" t="str">
        <f t="shared" si="671"/>
        <v/>
      </c>
      <c r="S1421" s="54" t="str">
        <f t="shared" si="672"/>
        <v/>
      </c>
      <c r="T1421" s="5" t="str">
        <f t="shared" si="654"/>
        <v/>
      </c>
      <c r="U1421" s="152" t="str">
        <f t="shared" si="655"/>
        <v/>
      </c>
      <c r="V1421" s="152" t="str">
        <f t="shared" si="656"/>
        <v/>
      </c>
      <c r="W1421" s="153" t="str">
        <f t="shared" si="657"/>
        <v/>
      </c>
      <c r="X1421" s="153" t="str">
        <f t="shared" si="658"/>
        <v/>
      </c>
      <c r="Y1421" s="153" t="str">
        <f t="shared" si="659"/>
        <v/>
      </c>
      <c r="Z1421" s="153" t="str">
        <f t="shared" si="660"/>
        <v/>
      </c>
      <c r="AA1421" s="152" t="str">
        <f t="shared" si="661"/>
        <v/>
      </c>
      <c r="AB1421" s="152" t="str">
        <f t="shared" si="662"/>
        <v/>
      </c>
      <c r="AC1421" s="154" t="str">
        <f t="shared" si="663"/>
        <v/>
      </c>
      <c r="AD1421" s="154" t="str">
        <f t="shared" si="664"/>
        <v/>
      </c>
      <c r="AE1421" s="3" t="str">
        <f t="shared" si="665"/>
        <v/>
      </c>
      <c r="AF1421" s="3" t="str">
        <f t="shared" si="666"/>
        <v/>
      </c>
      <c r="AG1421" s="3" t="str">
        <f t="shared" si="673"/>
        <v/>
      </c>
      <c r="AH1421" s="4" t="str">
        <f t="shared" si="667"/>
        <v/>
      </c>
      <c r="AI1421" s="75" t="str">
        <f t="shared" si="668"/>
        <v/>
      </c>
      <c r="AJ1421" s="75" t="str">
        <f t="shared" si="669"/>
        <v/>
      </c>
    </row>
    <row r="1422" spans="1:36">
      <c r="A1422" s="41" t="str">
        <f t="shared" si="670"/>
        <v/>
      </c>
      <c r="B1422" s="150" t="str">
        <f>IF(ISNUMBER(A1422),INDEX('MetaTrader Import'!$H$13:$J$5893,TRUNC(((A1422-$A$39+1)-1)/3)+1,MOD((A1422-$A$39+1)-1,3)+1),"")</f>
        <v/>
      </c>
      <c r="C1422" s="43" t="str">
        <f t="shared" si="647"/>
        <v/>
      </c>
      <c r="D1422" s="43" t="str">
        <f t="shared" ca="1" si="648"/>
        <v/>
      </c>
      <c r="E1422" s="43" t="str">
        <f t="shared" si="649"/>
        <v/>
      </c>
      <c r="F1422" s="43" t="str">
        <f t="shared" si="650"/>
        <v/>
      </c>
      <c r="G1422" s="43" t="str">
        <f>IF(A1422&lt;&gt;"",IF(A1422&lt;Data!$G$11*0.25,$C$13/$G$32,IF(A1422&gt;Data!$G$11*0.25,$C$13,$C$13*10)),"")</f>
        <v/>
      </c>
      <c r="H1422" s="43" t="str">
        <f>IF(A1422&lt;&gt;"",IF(Data!$G$9="constant",$C$13,IF(Data!$G$9="squeeze",G1422,F1422)),"")</f>
        <v/>
      </c>
      <c r="I1422" s="38" t="str">
        <f ca="1">IF(ISNUMBER(A1422),NORMINV(RAND(),0,IF(AND(Data!$G$9="squeeze",A1422&lt;Data!$G$11*0.25),$H$32,1)*$C$30*$C$13)*($C$14*$C$12),"")</f>
        <v/>
      </c>
      <c r="J1422" s="42" t="str">
        <f ca="1">IFERROR(IF(Data!$C$6="Real",B1422,I1422+J1421+($C$14*$C$12)*(NORMINV(RAND(),$C$15,CHOOSE($G$13,$C$13,F1422,G1422)))),"")</f>
        <v/>
      </c>
      <c r="K1422" s="88" t="str">
        <f>IF(ISNUMBER(A1422), IF($G$16="fixed",$G$17,MIN(H1422*Data!$C$7*$C$16*0.5,$C$17*Data!$C$7))*$C$12,"")</f>
        <v/>
      </c>
      <c r="L1422" s="42" t="str">
        <f t="shared" ca="1" si="674"/>
        <v/>
      </c>
      <c r="M1422" s="44" t="str">
        <f t="shared" ca="1" si="675"/>
        <v/>
      </c>
      <c r="N1422" s="44" t="str">
        <f t="shared" ca="1" si="676"/>
        <v/>
      </c>
      <c r="O1422" s="108" t="str">
        <f t="shared" si="651"/>
        <v/>
      </c>
      <c r="P1422" s="102" t="str">
        <f t="shared" si="652"/>
        <v/>
      </c>
      <c r="Q1422" s="102" t="str">
        <f t="shared" si="653"/>
        <v/>
      </c>
      <c r="R1422" s="120" t="str">
        <f t="shared" si="671"/>
        <v/>
      </c>
      <c r="S1422" s="54" t="str">
        <f t="shared" si="672"/>
        <v/>
      </c>
      <c r="T1422" s="5" t="str">
        <f t="shared" si="654"/>
        <v/>
      </c>
      <c r="U1422" s="152" t="str">
        <f t="shared" si="655"/>
        <v/>
      </c>
      <c r="V1422" s="152" t="str">
        <f t="shared" si="656"/>
        <v/>
      </c>
      <c r="W1422" s="153" t="str">
        <f t="shared" si="657"/>
        <v/>
      </c>
      <c r="X1422" s="153" t="str">
        <f t="shared" si="658"/>
        <v/>
      </c>
      <c r="Y1422" s="153" t="str">
        <f t="shared" si="659"/>
        <v/>
      </c>
      <c r="Z1422" s="153" t="str">
        <f t="shared" si="660"/>
        <v/>
      </c>
      <c r="AA1422" s="152" t="str">
        <f t="shared" si="661"/>
        <v/>
      </c>
      <c r="AB1422" s="152" t="str">
        <f t="shared" si="662"/>
        <v/>
      </c>
      <c r="AC1422" s="154" t="str">
        <f t="shared" si="663"/>
        <v/>
      </c>
      <c r="AD1422" s="154" t="str">
        <f t="shared" si="664"/>
        <v/>
      </c>
      <c r="AE1422" s="3" t="str">
        <f t="shared" si="665"/>
        <v/>
      </c>
      <c r="AF1422" s="3" t="str">
        <f t="shared" si="666"/>
        <v/>
      </c>
      <c r="AG1422" s="3" t="str">
        <f t="shared" si="673"/>
        <v/>
      </c>
      <c r="AH1422" s="4" t="str">
        <f t="shared" si="667"/>
        <v/>
      </c>
      <c r="AI1422" s="75" t="str">
        <f t="shared" si="668"/>
        <v/>
      </c>
      <c r="AJ1422" s="75" t="str">
        <f t="shared" si="669"/>
        <v/>
      </c>
    </row>
    <row r="1423" spans="1:36">
      <c r="A1423" s="41" t="str">
        <f t="shared" si="670"/>
        <v/>
      </c>
      <c r="B1423" s="150" t="str">
        <f>IF(ISNUMBER(A1423),INDEX('MetaTrader Import'!$H$13:$J$5893,TRUNC(((A1423-$A$39+1)-1)/3)+1,MOD((A1423-$A$39+1)-1,3)+1),"")</f>
        <v/>
      </c>
      <c r="C1423" s="43" t="str">
        <f t="shared" si="647"/>
        <v/>
      </c>
      <c r="D1423" s="43" t="str">
        <f t="shared" ca="1" si="648"/>
        <v/>
      </c>
      <c r="E1423" s="43" t="str">
        <f t="shared" si="649"/>
        <v/>
      </c>
      <c r="F1423" s="43" t="str">
        <f t="shared" si="650"/>
        <v/>
      </c>
      <c r="G1423" s="43" t="str">
        <f>IF(A1423&lt;&gt;"",IF(A1423&lt;Data!$G$11*0.25,$C$13/$G$32,IF(A1423&gt;Data!$G$11*0.25,$C$13,$C$13*10)),"")</f>
        <v/>
      </c>
      <c r="H1423" s="43" t="str">
        <f>IF(A1423&lt;&gt;"",IF(Data!$G$9="constant",$C$13,IF(Data!$G$9="squeeze",G1423,F1423)),"")</f>
        <v/>
      </c>
      <c r="I1423" s="38" t="str">
        <f ca="1">IF(ISNUMBER(A1423),NORMINV(RAND(),0,IF(AND(Data!$G$9="squeeze",A1423&lt;Data!$G$11*0.25),$H$32,1)*$C$30*$C$13)*($C$14*$C$12),"")</f>
        <v/>
      </c>
      <c r="J1423" s="42" t="str">
        <f ca="1">IFERROR(IF(Data!$C$6="Real",B1423,I1423+J1422+($C$14*$C$12)*(NORMINV(RAND(),$C$15,CHOOSE($G$13,$C$13,F1423,G1423)))),"")</f>
        <v/>
      </c>
      <c r="K1423" s="88" t="str">
        <f>IF(ISNUMBER(A1423), IF($G$16="fixed",$G$17,MIN(H1423*Data!$C$7*$C$16*0.5,$C$17*Data!$C$7))*$C$12,"")</f>
        <v/>
      </c>
      <c r="L1423" s="42" t="str">
        <f t="shared" ca="1" si="674"/>
        <v/>
      </c>
      <c r="M1423" s="44" t="str">
        <f t="shared" ca="1" si="675"/>
        <v/>
      </c>
      <c r="N1423" s="44" t="str">
        <f t="shared" ca="1" si="676"/>
        <v/>
      </c>
      <c r="O1423" s="108" t="str">
        <f t="shared" si="651"/>
        <v/>
      </c>
      <c r="P1423" s="102" t="str">
        <f t="shared" si="652"/>
        <v/>
      </c>
      <c r="Q1423" s="102" t="str">
        <f t="shared" si="653"/>
        <v/>
      </c>
      <c r="R1423" s="120" t="str">
        <f t="shared" si="671"/>
        <v/>
      </c>
      <c r="S1423" s="54" t="str">
        <f t="shared" si="672"/>
        <v/>
      </c>
      <c r="T1423" s="5" t="str">
        <f t="shared" si="654"/>
        <v/>
      </c>
      <c r="U1423" s="152" t="str">
        <f t="shared" si="655"/>
        <v/>
      </c>
      <c r="V1423" s="152" t="str">
        <f t="shared" si="656"/>
        <v/>
      </c>
      <c r="W1423" s="153" t="str">
        <f t="shared" si="657"/>
        <v/>
      </c>
      <c r="X1423" s="153" t="str">
        <f t="shared" si="658"/>
        <v/>
      </c>
      <c r="Y1423" s="153" t="str">
        <f t="shared" si="659"/>
        <v/>
      </c>
      <c r="Z1423" s="153" t="str">
        <f t="shared" si="660"/>
        <v/>
      </c>
      <c r="AA1423" s="152" t="str">
        <f t="shared" si="661"/>
        <v/>
      </c>
      <c r="AB1423" s="152" t="str">
        <f t="shared" si="662"/>
        <v/>
      </c>
      <c r="AC1423" s="154" t="str">
        <f t="shared" si="663"/>
        <v/>
      </c>
      <c r="AD1423" s="154" t="str">
        <f t="shared" si="664"/>
        <v/>
      </c>
      <c r="AE1423" s="3" t="str">
        <f t="shared" si="665"/>
        <v/>
      </c>
      <c r="AF1423" s="3" t="str">
        <f t="shared" si="666"/>
        <v/>
      </c>
      <c r="AG1423" s="3" t="str">
        <f t="shared" si="673"/>
        <v/>
      </c>
      <c r="AH1423" s="4" t="str">
        <f t="shared" si="667"/>
        <v/>
      </c>
      <c r="AI1423" s="75" t="str">
        <f t="shared" si="668"/>
        <v/>
      </c>
      <c r="AJ1423" s="75" t="str">
        <f t="shared" si="669"/>
        <v/>
      </c>
    </row>
    <row r="1424" spans="1:36">
      <c r="A1424" s="41" t="str">
        <f t="shared" si="670"/>
        <v/>
      </c>
      <c r="B1424" s="150" t="str">
        <f>IF(ISNUMBER(A1424),INDEX('MetaTrader Import'!$H$13:$J$5893,TRUNC(((A1424-$A$39+1)-1)/3)+1,MOD((A1424-$A$39+1)-1,3)+1),"")</f>
        <v/>
      </c>
      <c r="C1424" s="43" t="str">
        <f t="shared" si="647"/>
        <v/>
      </c>
      <c r="D1424" s="43" t="str">
        <f t="shared" ca="1" si="648"/>
        <v/>
      </c>
      <c r="E1424" s="43" t="str">
        <f t="shared" si="649"/>
        <v/>
      </c>
      <c r="F1424" s="43" t="str">
        <f t="shared" si="650"/>
        <v/>
      </c>
      <c r="G1424" s="43" t="str">
        <f>IF(A1424&lt;&gt;"",IF(A1424&lt;Data!$G$11*0.25,$C$13/$G$32,IF(A1424&gt;Data!$G$11*0.25,$C$13,$C$13*10)),"")</f>
        <v/>
      </c>
      <c r="H1424" s="43" t="str">
        <f>IF(A1424&lt;&gt;"",IF(Data!$G$9="constant",$C$13,IF(Data!$G$9="squeeze",G1424,F1424)),"")</f>
        <v/>
      </c>
      <c r="I1424" s="38" t="str">
        <f ca="1">IF(ISNUMBER(A1424),NORMINV(RAND(),0,IF(AND(Data!$G$9="squeeze",A1424&lt;Data!$G$11*0.25),$H$32,1)*$C$30*$C$13)*($C$14*$C$12),"")</f>
        <v/>
      </c>
      <c r="J1424" s="42" t="str">
        <f ca="1">IFERROR(IF(Data!$C$6="Real",B1424,I1424+J1423+($C$14*$C$12)*(NORMINV(RAND(),$C$15,CHOOSE($G$13,$C$13,F1424,G1424)))),"")</f>
        <v/>
      </c>
      <c r="K1424" s="88" t="str">
        <f>IF(ISNUMBER(A1424), IF($G$16="fixed",$G$17,MIN(H1424*Data!$C$7*$C$16*0.5,$C$17*Data!$C$7))*$C$12,"")</f>
        <v/>
      </c>
      <c r="L1424" s="42" t="str">
        <f t="shared" ca="1" si="674"/>
        <v/>
      </c>
      <c r="M1424" s="44" t="str">
        <f t="shared" ca="1" si="675"/>
        <v/>
      </c>
      <c r="N1424" s="44" t="str">
        <f t="shared" ca="1" si="676"/>
        <v/>
      </c>
      <c r="O1424" s="108" t="str">
        <f t="shared" si="651"/>
        <v/>
      </c>
      <c r="P1424" s="102" t="str">
        <f t="shared" si="652"/>
        <v/>
      </c>
      <c r="Q1424" s="102" t="str">
        <f t="shared" si="653"/>
        <v/>
      </c>
      <c r="R1424" s="120" t="str">
        <f t="shared" si="671"/>
        <v/>
      </c>
      <c r="S1424" s="54" t="str">
        <f t="shared" si="672"/>
        <v/>
      </c>
      <c r="T1424" s="5" t="str">
        <f t="shared" si="654"/>
        <v/>
      </c>
      <c r="U1424" s="152" t="str">
        <f t="shared" si="655"/>
        <v/>
      </c>
      <c r="V1424" s="152" t="str">
        <f t="shared" si="656"/>
        <v/>
      </c>
      <c r="W1424" s="153" t="str">
        <f t="shared" si="657"/>
        <v/>
      </c>
      <c r="X1424" s="153" t="str">
        <f t="shared" si="658"/>
        <v/>
      </c>
      <c r="Y1424" s="153" t="str">
        <f t="shared" si="659"/>
        <v/>
      </c>
      <c r="Z1424" s="153" t="str">
        <f t="shared" si="660"/>
        <v/>
      </c>
      <c r="AA1424" s="152" t="str">
        <f t="shared" si="661"/>
        <v/>
      </c>
      <c r="AB1424" s="152" t="str">
        <f t="shared" si="662"/>
        <v/>
      </c>
      <c r="AC1424" s="154" t="str">
        <f t="shared" si="663"/>
        <v/>
      </c>
      <c r="AD1424" s="154" t="str">
        <f t="shared" si="664"/>
        <v/>
      </c>
      <c r="AE1424" s="3" t="str">
        <f t="shared" si="665"/>
        <v/>
      </c>
      <c r="AF1424" s="3" t="str">
        <f t="shared" si="666"/>
        <v/>
      </c>
      <c r="AG1424" s="3" t="str">
        <f t="shared" si="673"/>
        <v/>
      </c>
      <c r="AH1424" s="4" t="str">
        <f t="shared" si="667"/>
        <v/>
      </c>
      <c r="AI1424" s="75" t="str">
        <f t="shared" si="668"/>
        <v/>
      </c>
      <c r="AJ1424" s="75" t="str">
        <f t="shared" si="669"/>
        <v/>
      </c>
    </row>
    <row r="1425" spans="1:36">
      <c r="A1425" s="41" t="str">
        <f t="shared" si="670"/>
        <v/>
      </c>
      <c r="B1425" s="150" t="str">
        <f>IF(ISNUMBER(A1425),INDEX('MetaTrader Import'!$H$13:$J$5893,TRUNC(((A1425-$A$39+1)-1)/3)+1,MOD((A1425-$A$39+1)-1,3)+1),"")</f>
        <v/>
      </c>
      <c r="C1425" s="43" t="str">
        <f t="shared" si="647"/>
        <v/>
      </c>
      <c r="D1425" s="43" t="str">
        <f t="shared" ca="1" si="648"/>
        <v/>
      </c>
      <c r="E1425" s="43" t="str">
        <f t="shared" si="649"/>
        <v/>
      </c>
      <c r="F1425" s="43" t="str">
        <f t="shared" si="650"/>
        <v/>
      </c>
      <c r="G1425" s="43" t="str">
        <f>IF(A1425&lt;&gt;"",IF(A1425&lt;Data!$G$11*0.25,$C$13/$G$32,IF(A1425&gt;Data!$G$11*0.25,$C$13,$C$13*10)),"")</f>
        <v/>
      </c>
      <c r="H1425" s="43" t="str">
        <f>IF(A1425&lt;&gt;"",IF(Data!$G$9="constant",$C$13,IF(Data!$G$9="squeeze",G1425,F1425)),"")</f>
        <v/>
      </c>
      <c r="I1425" s="38" t="str">
        <f ca="1">IF(ISNUMBER(A1425),NORMINV(RAND(),0,IF(AND(Data!$G$9="squeeze",A1425&lt;Data!$G$11*0.25),$H$32,1)*$C$30*$C$13)*($C$14*$C$12),"")</f>
        <v/>
      </c>
      <c r="J1425" s="42" t="str">
        <f ca="1">IFERROR(IF(Data!$C$6="Real",B1425,I1425+J1424+($C$14*$C$12)*(NORMINV(RAND(),$C$15,CHOOSE($G$13,$C$13,F1425,G1425)))),"")</f>
        <v/>
      </c>
      <c r="K1425" s="88" t="str">
        <f>IF(ISNUMBER(A1425), IF($G$16="fixed",$G$17,MIN(H1425*Data!$C$7*$C$16*0.5,$C$17*Data!$C$7))*$C$12,"")</f>
        <v/>
      </c>
      <c r="L1425" s="42" t="str">
        <f t="shared" ca="1" si="674"/>
        <v/>
      </c>
      <c r="M1425" s="44" t="str">
        <f t="shared" ca="1" si="675"/>
        <v/>
      </c>
      <c r="N1425" s="44" t="str">
        <f t="shared" ca="1" si="676"/>
        <v/>
      </c>
      <c r="O1425" s="108" t="str">
        <f t="shared" si="651"/>
        <v/>
      </c>
      <c r="P1425" s="102" t="str">
        <f t="shared" si="652"/>
        <v/>
      </c>
      <c r="Q1425" s="102" t="str">
        <f t="shared" si="653"/>
        <v/>
      </c>
      <c r="R1425" s="120" t="str">
        <f t="shared" si="671"/>
        <v/>
      </c>
      <c r="S1425" s="54" t="str">
        <f t="shared" si="672"/>
        <v/>
      </c>
      <c r="T1425" s="5" t="str">
        <f t="shared" si="654"/>
        <v/>
      </c>
      <c r="U1425" s="152" t="str">
        <f t="shared" si="655"/>
        <v/>
      </c>
      <c r="V1425" s="152" t="str">
        <f t="shared" si="656"/>
        <v/>
      </c>
      <c r="W1425" s="153" t="str">
        <f t="shared" si="657"/>
        <v/>
      </c>
      <c r="X1425" s="153" t="str">
        <f t="shared" si="658"/>
        <v/>
      </c>
      <c r="Y1425" s="153" t="str">
        <f t="shared" si="659"/>
        <v/>
      </c>
      <c r="Z1425" s="153" t="str">
        <f t="shared" si="660"/>
        <v/>
      </c>
      <c r="AA1425" s="152" t="str">
        <f t="shared" si="661"/>
        <v/>
      </c>
      <c r="AB1425" s="152" t="str">
        <f t="shared" si="662"/>
        <v/>
      </c>
      <c r="AC1425" s="154" t="str">
        <f t="shared" si="663"/>
        <v/>
      </c>
      <c r="AD1425" s="154" t="str">
        <f t="shared" si="664"/>
        <v/>
      </c>
      <c r="AE1425" s="3" t="str">
        <f t="shared" si="665"/>
        <v/>
      </c>
      <c r="AF1425" s="3" t="str">
        <f t="shared" si="666"/>
        <v/>
      </c>
      <c r="AG1425" s="3" t="str">
        <f t="shared" si="673"/>
        <v/>
      </c>
      <c r="AH1425" s="4" t="str">
        <f t="shared" si="667"/>
        <v/>
      </c>
      <c r="AI1425" s="75" t="str">
        <f t="shared" si="668"/>
        <v/>
      </c>
      <c r="AJ1425" s="75" t="str">
        <f t="shared" si="669"/>
        <v/>
      </c>
    </row>
    <row r="1426" spans="1:36">
      <c r="A1426" s="41" t="str">
        <f t="shared" si="670"/>
        <v/>
      </c>
      <c r="B1426" s="150" t="str">
        <f>IF(ISNUMBER(A1426),INDEX('MetaTrader Import'!$H$13:$J$5893,TRUNC(((A1426-$A$39+1)-1)/3)+1,MOD((A1426-$A$39+1)-1,3)+1),"")</f>
        <v/>
      </c>
      <c r="C1426" s="43" t="str">
        <f t="shared" si="647"/>
        <v/>
      </c>
      <c r="D1426" s="43" t="str">
        <f t="shared" ca="1" si="648"/>
        <v/>
      </c>
      <c r="E1426" s="43" t="str">
        <f t="shared" si="649"/>
        <v/>
      </c>
      <c r="F1426" s="43" t="str">
        <f t="shared" si="650"/>
        <v/>
      </c>
      <c r="G1426" s="43" t="str">
        <f>IF(A1426&lt;&gt;"",IF(A1426&lt;Data!$G$11*0.25,$C$13/$G$32,IF(A1426&gt;Data!$G$11*0.25,$C$13,$C$13*10)),"")</f>
        <v/>
      </c>
      <c r="H1426" s="43" t="str">
        <f>IF(A1426&lt;&gt;"",IF(Data!$G$9="constant",$C$13,IF(Data!$G$9="squeeze",G1426,F1426)),"")</f>
        <v/>
      </c>
      <c r="I1426" s="38" t="str">
        <f ca="1">IF(ISNUMBER(A1426),NORMINV(RAND(),0,IF(AND(Data!$G$9="squeeze",A1426&lt;Data!$G$11*0.25),$H$32,1)*$C$30*$C$13)*($C$14*$C$12),"")</f>
        <v/>
      </c>
      <c r="J1426" s="42" t="str">
        <f ca="1">IFERROR(IF(Data!$C$6="Real",B1426,I1426+J1425+($C$14*$C$12)*(NORMINV(RAND(),$C$15,CHOOSE($G$13,$C$13,F1426,G1426)))),"")</f>
        <v/>
      </c>
      <c r="K1426" s="88" t="str">
        <f>IF(ISNUMBER(A1426), IF($G$16="fixed",$G$17,MIN(H1426*Data!$C$7*$C$16*0.5,$C$17*Data!$C$7))*$C$12,"")</f>
        <v/>
      </c>
      <c r="L1426" s="42" t="str">
        <f t="shared" ca="1" si="674"/>
        <v/>
      </c>
      <c r="M1426" s="44" t="str">
        <f t="shared" ca="1" si="675"/>
        <v/>
      </c>
      <c r="N1426" s="44" t="str">
        <f t="shared" ca="1" si="676"/>
        <v/>
      </c>
      <c r="O1426" s="108" t="str">
        <f t="shared" si="651"/>
        <v/>
      </c>
      <c r="P1426" s="102" t="str">
        <f t="shared" si="652"/>
        <v/>
      </c>
      <c r="Q1426" s="102" t="str">
        <f t="shared" si="653"/>
        <v/>
      </c>
      <c r="R1426" s="120" t="str">
        <f t="shared" si="671"/>
        <v/>
      </c>
      <c r="S1426" s="54" t="str">
        <f t="shared" si="672"/>
        <v/>
      </c>
      <c r="T1426" s="5" t="str">
        <f t="shared" si="654"/>
        <v/>
      </c>
      <c r="U1426" s="152" t="str">
        <f t="shared" si="655"/>
        <v/>
      </c>
      <c r="V1426" s="152" t="str">
        <f t="shared" si="656"/>
        <v/>
      </c>
      <c r="W1426" s="153" t="str">
        <f t="shared" si="657"/>
        <v/>
      </c>
      <c r="X1426" s="153" t="str">
        <f t="shared" si="658"/>
        <v/>
      </c>
      <c r="Y1426" s="153" t="str">
        <f t="shared" si="659"/>
        <v/>
      </c>
      <c r="Z1426" s="153" t="str">
        <f t="shared" si="660"/>
        <v/>
      </c>
      <c r="AA1426" s="152" t="str">
        <f t="shared" si="661"/>
        <v/>
      </c>
      <c r="AB1426" s="152" t="str">
        <f t="shared" si="662"/>
        <v/>
      </c>
      <c r="AC1426" s="154" t="str">
        <f t="shared" si="663"/>
        <v/>
      </c>
      <c r="AD1426" s="154" t="str">
        <f t="shared" si="664"/>
        <v/>
      </c>
      <c r="AE1426" s="3" t="str">
        <f t="shared" si="665"/>
        <v/>
      </c>
      <c r="AF1426" s="3" t="str">
        <f t="shared" si="666"/>
        <v/>
      </c>
      <c r="AG1426" s="3" t="str">
        <f t="shared" si="673"/>
        <v/>
      </c>
      <c r="AH1426" s="4" t="str">
        <f t="shared" si="667"/>
        <v/>
      </c>
      <c r="AI1426" s="75" t="str">
        <f t="shared" si="668"/>
        <v/>
      </c>
      <c r="AJ1426" s="75" t="str">
        <f t="shared" si="669"/>
        <v/>
      </c>
    </row>
    <row r="1427" spans="1:36">
      <c r="A1427" s="41" t="str">
        <f t="shared" si="670"/>
        <v/>
      </c>
      <c r="B1427" s="150" t="str">
        <f>IF(ISNUMBER(A1427),INDEX('MetaTrader Import'!$H$13:$J$5893,TRUNC(((A1427-$A$39+1)-1)/3)+1,MOD((A1427-$A$39+1)-1,3)+1),"")</f>
        <v/>
      </c>
      <c r="C1427" s="43" t="str">
        <f t="shared" si="647"/>
        <v/>
      </c>
      <c r="D1427" s="43" t="str">
        <f t="shared" ca="1" si="648"/>
        <v/>
      </c>
      <c r="E1427" s="43" t="str">
        <f t="shared" si="649"/>
        <v/>
      </c>
      <c r="F1427" s="43" t="str">
        <f t="shared" si="650"/>
        <v/>
      </c>
      <c r="G1427" s="43" t="str">
        <f>IF(A1427&lt;&gt;"",IF(A1427&lt;Data!$G$11*0.25,$C$13/$G$32,IF(A1427&gt;Data!$G$11*0.25,$C$13,$C$13*10)),"")</f>
        <v/>
      </c>
      <c r="H1427" s="43" t="str">
        <f>IF(A1427&lt;&gt;"",IF(Data!$G$9="constant",$C$13,IF(Data!$G$9="squeeze",G1427,F1427)),"")</f>
        <v/>
      </c>
      <c r="I1427" s="38" t="str">
        <f ca="1">IF(ISNUMBER(A1427),NORMINV(RAND(),0,IF(AND(Data!$G$9="squeeze",A1427&lt;Data!$G$11*0.25),$H$32,1)*$C$30*$C$13)*($C$14*$C$12),"")</f>
        <v/>
      </c>
      <c r="J1427" s="42" t="str">
        <f ca="1">IFERROR(IF(Data!$C$6="Real",B1427,I1427+J1426+($C$14*$C$12)*(NORMINV(RAND(),$C$15,CHOOSE($G$13,$C$13,F1427,G1427)))),"")</f>
        <v/>
      </c>
      <c r="K1427" s="88" t="str">
        <f>IF(ISNUMBER(A1427), IF($G$16="fixed",$G$17,MIN(H1427*Data!$C$7*$C$16*0.5,$C$17*Data!$C$7))*$C$12,"")</f>
        <v/>
      </c>
      <c r="L1427" s="42" t="str">
        <f t="shared" ca="1" si="674"/>
        <v/>
      </c>
      <c r="M1427" s="44" t="str">
        <f t="shared" ca="1" si="675"/>
        <v/>
      </c>
      <c r="N1427" s="44" t="str">
        <f t="shared" ca="1" si="676"/>
        <v/>
      </c>
      <c r="O1427" s="108" t="str">
        <f t="shared" si="651"/>
        <v/>
      </c>
      <c r="P1427" s="102" t="str">
        <f t="shared" si="652"/>
        <v/>
      </c>
      <c r="Q1427" s="102" t="str">
        <f t="shared" si="653"/>
        <v/>
      </c>
      <c r="R1427" s="120" t="str">
        <f t="shared" si="671"/>
        <v/>
      </c>
      <c r="S1427" s="54" t="str">
        <f t="shared" si="672"/>
        <v/>
      </c>
      <c r="T1427" s="5" t="str">
        <f t="shared" si="654"/>
        <v/>
      </c>
      <c r="U1427" s="152" t="str">
        <f t="shared" si="655"/>
        <v/>
      </c>
      <c r="V1427" s="152" t="str">
        <f t="shared" si="656"/>
        <v/>
      </c>
      <c r="W1427" s="153" t="str">
        <f t="shared" si="657"/>
        <v/>
      </c>
      <c r="X1427" s="153" t="str">
        <f t="shared" si="658"/>
        <v/>
      </c>
      <c r="Y1427" s="153" t="str">
        <f t="shared" si="659"/>
        <v/>
      </c>
      <c r="Z1427" s="153" t="str">
        <f t="shared" si="660"/>
        <v/>
      </c>
      <c r="AA1427" s="152" t="str">
        <f t="shared" si="661"/>
        <v/>
      </c>
      <c r="AB1427" s="152" t="str">
        <f t="shared" si="662"/>
        <v/>
      </c>
      <c r="AC1427" s="154" t="str">
        <f t="shared" si="663"/>
        <v/>
      </c>
      <c r="AD1427" s="154" t="str">
        <f t="shared" si="664"/>
        <v/>
      </c>
      <c r="AE1427" s="3" t="str">
        <f t="shared" si="665"/>
        <v/>
      </c>
      <c r="AF1427" s="3" t="str">
        <f t="shared" si="666"/>
        <v/>
      </c>
      <c r="AG1427" s="3" t="str">
        <f t="shared" si="673"/>
        <v/>
      </c>
      <c r="AH1427" s="4" t="str">
        <f t="shared" si="667"/>
        <v/>
      </c>
      <c r="AI1427" s="75" t="str">
        <f t="shared" si="668"/>
        <v/>
      </c>
      <c r="AJ1427" s="75" t="str">
        <f t="shared" si="669"/>
        <v/>
      </c>
    </row>
    <row r="1428" spans="1:36">
      <c r="A1428" s="41" t="str">
        <f t="shared" si="670"/>
        <v/>
      </c>
      <c r="B1428" s="150" t="str">
        <f>IF(ISNUMBER(A1428),INDEX('MetaTrader Import'!$H$13:$J$5893,TRUNC(((A1428-$A$39+1)-1)/3)+1,MOD((A1428-$A$39+1)-1,3)+1),"")</f>
        <v/>
      </c>
      <c r="C1428" s="43" t="str">
        <f t="shared" si="647"/>
        <v/>
      </c>
      <c r="D1428" s="43" t="str">
        <f t="shared" ca="1" si="648"/>
        <v/>
      </c>
      <c r="E1428" s="43" t="str">
        <f t="shared" si="649"/>
        <v/>
      </c>
      <c r="F1428" s="43" t="str">
        <f t="shared" si="650"/>
        <v/>
      </c>
      <c r="G1428" s="43" t="str">
        <f>IF(A1428&lt;&gt;"",IF(A1428&lt;Data!$G$11*0.25,$C$13/$G$32,IF(A1428&gt;Data!$G$11*0.25,$C$13,$C$13*10)),"")</f>
        <v/>
      </c>
      <c r="H1428" s="43" t="str">
        <f>IF(A1428&lt;&gt;"",IF(Data!$G$9="constant",$C$13,IF(Data!$G$9="squeeze",G1428,F1428)),"")</f>
        <v/>
      </c>
      <c r="I1428" s="38" t="str">
        <f ca="1">IF(ISNUMBER(A1428),NORMINV(RAND(),0,IF(AND(Data!$G$9="squeeze",A1428&lt;Data!$G$11*0.25),$H$32,1)*$C$30*$C$13)*($C$14*$C$12),"")</f>
        <v/>
      </c>
      <c r="J1428" s="42" t="str">
        <f ca="1">IFERROR(IF(Data!$C$6="Real",B1428,I1428+J1427+($C$14*$C$12)*(NORMINV(RAND(),$C$15,CHOOSE($G$13,$C$13,F1428,G1428)))),"")</f>
        <v/>
      </c>
      <c r="K1428" s="88" t="str">
        <f>IF(ISNUMBER(A1428), IF($G$16="fixed",$G$17,MIN(H1428*Data!$C$7*$C$16*0.5,$C$17*Data!$C$7))*$C$12,"")</f>
        <v/>
      </c>
      <c r="L1428" s="42" t="str">
        <f t="shared" ca="1" si="674"/>
        <v/>
      </c>
      <c r="M1428" s="44" t="str">
        <f t="shared" ca="1" si="675"/>
        <v/>
      </c>
      <c r="N1428" s="44" t="str">
        <f t="shared" ca="1" si="676"/>
        <v/>
      </c>
      <c r="O1428" s="108" t="str">
        <f t="shared" si="651"/>
        <v/>
      </c>
      <c r="P1428" s="102" t="str">
        <f t="shared" si="652"/>
        <v/>
      </c>
      <c r="Q1428" s="102" t="str">
        <f t="shared" si="653"/>
        <v/>
      </c>
      <c r="R1428" s="120" t="str">
        <f t="shared" si="671"/>
        <v/>
      </c>
      <c r="S1428" s="54" t="str">
        <f t="shared" si="672"/>
        <v/>
      </c>
      <c r="T1428" s="5" t="str">
        <f t="shared" si="654"/>
        <v/>
      </c>
      <c r="U1428" s="152" t="str">
        <f t="shared" si="655"/>
        <v/>
      </c>
      <c r="V1428" s="152" t="str">
        <f t="shared" si="656"/>
        <v/>
      </c>
      <c r="W1428" s="153" t="str">
        <f t="shared" si="657"/>
        <v/>
      </c>
      <c r="X1428" s="153" t="str">
        <f t="shared" si="658"/>
        <v/>
      </c>
      <c r="Y1428" s="153" t="str">
        <f t="shared" si="659"/>
        <v/>
      </c>
      <c r="Z1428" s="153" t="str">
        <f t="shared" si="660"/>
        <v/>
      </c>
      <c r="AA1428" s="152" t="str">
        <f t="shared" si="661"/>
        <v/>
      </c>
      <c r="AB1428" s="152" t="str">
        <f t="shared" si="662"/>
        <v/>
      </c>
      <c r="AC1428" s="154" t="str">
        <f t="shared" si="663"/>
        <v/>
      </c>
      <c r="AD1428" s="154" t="str">
        <f t="shared" si="664"/>
        <v/>
      </c>
      <c r="AE1428" s="3" t="str">
        <f t="shared" si="665"/>
        <v/>
      </c>
      <c r="AF1428" s="3" t="str">
        <f t="shared" si="666"/>
        <v/>
      </c>
      <c r="AG1428" s="3" t="str">
        <f t="shared" si="673"/>
        <v/>
      </c>
      <c r="AH1428" s="4" t="str">
        <f t="shared" si="667"/>
        <v/>
      </c>
      <c r="AI1428" s="75" t="str">
        <f t="shared" si="668"/>
        <v/>
      </c>
      <c r="AJ1428" s="75" t="str">
        <f t="shared" si="669"/>
        <v/>
      </c>
    </row>
    <row r="1429" spans="1:36">
      <c r="A1429" s="41" t="str">
        <f t="shared" si="670"/>
        <v/>
      </c>
      <c r="B1429" s="150" t="str">
        <f>IF(ISNUMBER(A1429),INDEX('MetaTrader Import'!$H$13:$J$5893,TRUNC(((A1429-$A$39+1)-1)/3)+1,MOD((A1429-$A$39+1)-1,3)+1),"")</f>
        <v/>
      </c>
      <c r="C1429" s="43" t="str">
        <f t="shared" si="647"/>
        <v/>
      </c>
      <c r="D1429" s="43" t="str">
        <f t="shared" ca="1" si="648"/>
        <v/>
      </c>
      <c r="E1429" s="43" t="str">
        <f t="shared" si="649"/>
        <v/>
      </c>
      <c r="F1429" s="43" t="str">
        <f t="shared" si="650"/>
        <v/>
      </c>
      <c r="G1429" s="43" t="str">
        <f>IF(A1429&lt;&gt;"",IF(A1429&lt;Data!$G$11*0.25,$C$13/$G$32,IF(A1429&gt;Data!$G$11*0.25,$C$13,$C$13*10)),"")</f>
        <v/>
      </c>
      <c r="H1429" s="43" t="str">
        <f>IF(A1429&lt;&gt;"",IF(Data!$G$9="constant",$C$13,IF(Data!$G$9="squeeze",G1429,F1429)),"")</f>
        <v/>
      </c>
      <c r="I1429" s="38" t="str">
        <f ca="1">IF(ISNUMBER(A1429),NORMINV(RAND(),0,IF(AND(Data!$G$9="squeeze",A1429&lt;Data!$G$11*0.25),$H$32,1)*$C$30*$C$13)*($C$14*$C$12),"")</f>
        <v/>
      </c>
      <c r="J1429" s="42" t="str">
        <f ca="1">IFERROR(IF(Data!$C$6="Real",B1429,I1429+J1428+($C$14*$C$12)*(NORMINV(RAND(),$C$15,CHOOSE($G$13,$C$13,F1429,G1429)))),"")</f>
        <v/>
      </c>
      <c r="K1429" s="88" t="str">
        <f>IF(ISNUMBER(A1429), IF($G$16="fixed",$G$17,MIN(H1429*Data!$C$7*$C$16*0.5,$C$17*Data!$C$7))*$C$12,"")</f>
        <v/>
      </c>
      <c r="L1429" s="42" t="str">
        <f t="shared" ca="1" si="674"/>
        <v/>
      </c>
      <c r="M1429" s="44" t="str">
        <f t="shared" ca="1" si="675"/>
        <v/>
      </c>
      <c r="N1429" s="44" t="str">
        <f t="shared" ca="1" si="676"/>
        <v/>
      </c>
      <c r="O1429" s="108" t="str">
        <f t="shared" si="651"/>
        <v/>
      </c>
      <c r="P1429" s="102" t="str">
        <f t="shared" si="652"/>
        <v/>
      </c>
      <c r="Q1429" s="102" t="str">
        <f t="shared" si="653"/>
        <v/>
      </c>
      <c r="R1429" s="120" t="str">
        <f t="shared" si="671"/>
        <v/>
      </c>
      <c r="S1429" s="54" t="str">
        <f t="shared" si="672"/>
        <v/>
      </c>
      <c r="T1429" s="5" t="str">
        <f t="shared" si="654"/>
        <v/>
      </c>
      <c r="U1429" s="152" t="str">
        <f t="shared" si="655"/>
        <v/>
      </c>
      <c r="V1429" s="152" t="str">
        <f t="shared" si="656"/>
        <v/>
      </c>
      <c r="W1429" s="153" t="str">
        <f t="shared" si="657"/>
        <v/>
      </c>
      <c r="X1429" s="153" t="str">
        <f t="shared" si="658"/>
        <v/>
      </c>
      <c r="Y1429" s="153" t="str">
        <f t="shared" si="659"/>
        <v/>
      </c>
      <c r="Z1429" s="153" t="str">
        <f t="shared" si="660"/>
        <v/>
      </c>
      <c r="AA1429" s="152" t="str">
        <f t="shared" si="661"/>
        <v/>
      </c>
      <c r="AB1429" s="152" t="str">
        <f t="shared" si="662"/>
        <v/>
      </c>
      <c r="AC1429" s="154" t="str">
        <f t="shared" si="663"/>
        <v/>
      </c>
      <c r="AD1429" s="154" t="str">
        <f t="shared" si="664"/>
        <v/>
      </c>
      <c r="AE1429" s="3" t="str">
        <f t="shared" si="665"/>
        <v/>
      </c>
      <c r="AF1429" s="3" t="str">
        <f t="shared" si="666"/>
        <v/>
      </c>
      <c r="AG1429" s="3" t="str">
        <f t="shared" si="673"/>
        <v/>
      </c>
      <c r="AH1429" s="4" t="str">
        <f t="shared" si="667"/>
        <v/>
      </c>
      <c r="AI1429" s="75" t="str">
        <f t="shared" si="668"/>
        <v/>
      </c>
      <c r="AJ1429" s="75" t="str">
        <f t="shared" si="669"/>
        <v/>
      </c>
    </row>
    <row r="1430" spans="1:36">
      <c r="A1430" s="41" t="str">
        <f t="shared" si="670"/>
        <v/>
      </c>
      <c r="B1430" s="150" t="str">
        <f>IF(ISNUMBER(A1430),INDEX('MetaTrader Import'!$H$13:$J$5893,TRUNC(((A1430-$A$39+1)-1)/3)+1,MOD((A1430-$A$39+1)-1,3)+1),"")</f>
        <v/>
      </c>
      <c r="C1430" s="43" t="str">
        <f t="shared" si="647"/>
        <v/>
      </c>
      <c r="D1430" s="43" t="str">
        <f t="shared" ca="1" si="648"/>
        <v/>
      </c>
      <c r="E1430" s="43" t="str">
        <f t="shared" si="649"/>
        <v/>
      </c>
      <c r="F1430" s="43" t="str">
        <f t="shared" si="650"/>
        <v/>
      </c>
      <c r="G1430" s="43" t="str">
        <f>IF(A1430&lt;&gt;"",IF(A1430&lt;Data!$G$11*0.25,$C$13/$G$32,IF(A1430&gt;Data!$G$11*0.25,$C$13,$C$13*10)),"")</f>
        <v/>
      </c>
      <c r="H1430" s="43" t="str">
        <f>IF(A1430&lt;&gt;"",IF(Data!$G$9="constant",$C$13,IF(Data!$G$9="squeeze",G1430,F1430)),"")</f>
        <v/>
      </c>
      <c r="I1430" s="38" t="str">
        <f ca="1">IF(ISNUMBER(A1430),NORMINV(RAND(),0,IF(AND(Data!$G$9="squeeze",A1430&lt;Data!$G$11*0.25),$H$32,1)*$C$30*$C$13)*($C$14*$C$12),"")</f>
        <v/>
      </c>
      <c r="J1430" s="42" t="str">
        <f ca="1">IFERROR(IF(Data!$C$6="Real",B1430,I1430+J1429+($C$14*$C$12)*(NORMINV(RAND(),$C$15,CHOOSE($G$13,$C$13,F1430,G1430)))),"")</f>
        <v/>
      </c>
      <c r="K1430" s="88" t="str">
        <f>IF(ISNUMBER(A1430), IF($G$16="fixed",$G$17,MIN(H1430*Data!$C$7*$C$16*0.5,$C$17*Data!$C$7))*$C$12,"")</f>
        <v/>
      </c>
      <c r="L1430" s="42" t="str">
        <f t="shared" ca="1" si="674"/>
        <v/>
      </c>
      <c r="M1430" s="44" t="str">
        <f t="shared" ca="1" si="675"/>
        <v/>
      </c>
      <c r="N1430" s="44" t="str">
        <f t="shared" ca="1" si="676"/>
        <v/>
      </c>
      <c r="O1430" s="108" t="str">
        <f t="shared" si="651"/>
        <v/>
      </c>
      <c r="P1430" s="102" t="str">
        <f t="shared" si="652"/>
        <v/>
      </c>
      <c r="Q1430" s="102" t="str">
        <f t="shared" si="653"/>
        <v/>
      </c>
      <c r="R1430" s="120" t="str">
        <f t="shared" si="671"/>
        <v/>
      </c>
      <c r="S1430" s="54" t="str">
        <f t="shared" si="672"/>
        <v/>
      </c>
      <c r="T1430" s="5" t="str">
        <f t="shared" si="654"/>
        <v/>
      </c>
      <c r="U1430" s="152" t="str">
        <f t="shared" si="655"/>
        <v/>
      </c>
      <c r="V1430" s="152" t="str">
        <f t="shared" si="656"/>
        <v/>
      </c>
      <c r="W1430" s="153" t="str">
        <f t="shared" si="657"/>
        <v/>
      </c>
      <c r="X1430" s="153" t="str">
        <f t="shared" si="658"/>
        <v/>
      </c>
      <c r="Y1430" s="153" t="str">
        <f t="shared" si="659"/>
        <v/>
      </c>
      <c r="Z1430" s="153" t="str">
        <f t="shared" si="660"/>
        <v/>
      </c>
      <c r="AA1430" s="152" t="str">
        <f t="shared" si="661"/>
        <v/>
      </c>
      <c r="AB1430" s="152" t="str">
        <f t="shared" si="662"/>
        <v/>
      </c>
      <c r="AC1430" s="154" t="str">
        <f t="shared" si="663"/>
        <v/>
      </c>
      <c r="AD1430" s="154" t="str">
        <f t="shared" si="664"/>
        <v/>
      </c>
      <c r="AE1430" s="3" t="str">
        <f t="shared" si="665"/>
        <v/>
      </c>
      <c r="AF1430" s="3" t="str">
        <f t="shared" si="666"/>
        <v/>
      </c>
      <c r="AG1430" s="3" t="str">
        <f t="shared" si="673"/>
        <v/>
      </c>
      <c r="AH1430" s="4" t="str">
        <f t="shared" si="667"/>
        <v/>
      </c>
      <c r="AI1430" s="75" t="str">
        <f t="shared" si="668"/>
        <v/>
      </c>
      <c r="AJ1430" s="75" t="str">
        <f t="shared" si="669"/>
        <v/>
      </c>
    </row>
    <row r="1431" spans="1:36">
      <c r="A1431" s="41" t="str">
        <f t="shared" si="670"/>
        <v/>
      </c>
      <c r="B1431" s="150" t="str">
        <f>IF(ISNUMBER(A1431),INDEX('MetaTrader Import'!$H$13:$J$5893,TRUNC(((A1431-$A$39+1)-1)/3)+1,MOD((A1431-$A$39+1)-1,3)+1),"")</f>
        <v/>
      </c>
      <c r="C1431" s="43" t="str">
        <f t="shared" si="647"/>
        <v/>
      </c>
      <c r="D1431" s="43" t="str">
        <f t="shared" ca="1" si="648"/>
        <v/>
      </c>
      <c r="E1431" s="43" t="str">
        <f t="shared" si="649"/>
        <v/>
      </c>
      <c r="F1431" s="43" t="str">
        <f t="shared" si="650"/>
        <v/>
      </c>
      <c r="G1431" s="43" t="str">
        <f>IF(A1431&lt;&gt;"",IF(A1431&lt;Data!$G$11*0.25,$C$13/$G$32,IF(A1431&gt;Data!$G$11*0.25,$C$13,$C$13*10)),"")</f>
        <v/>
      </c>
      <c r="H1431" s="43" t="str">
        <f>IF(A1431&lt;&gt;"",IF(Data!$G$9="constant",$C$13,IF(Data!$G$9="squeeze",G1431,F1431)),"")</f>
        <v/>
      </c>
      <c r="I1431" s="38" t="str">
        <f ca="1">IF(ISNUMBER(A1431),NORMINV(RAND(),0,IF(AND(Data!$G$9="squeeze",A1431&lt;Data!$G$11*0.25),$H$32,1)*$C$30*$C$13)*($C$14*$C$12),"")</f>
        <v/>
      </c>
      <c r="J1431" s="42" t="str">
        <f ca="1">IFERROR(IF(Data!$C$6="Real",B1431,I1431+J1430+($C$14*$C$12)*(NORMINV(RAND(),$C$15,CHOOSE($G$13,$C$13,F1431,G1431)))),"")</f>
        <v/>
      </c>
      <c r="K1431" s="88" t="str">
        <f>IF(ISNUMBER(A1431), IF($G$16="fixed",$G$17,MIN(H1431*Data!$C$7*$C$16*0.5,$C$17*Data!$C$7))*$C$12,"")</f>
        <v/>
      </c>
      <c r="L1431" s="42" t="str">
        <f t="shared" ca="1" si="674"/>
        <v/>
      </c>
      <c r="M1431" s="44" t="str">
        <f t="shared" ca="1" si="675"/>
        <v/>
      </c>
      <c r="N1431" s="44" t="str">
        <f t="shared" ca="1" si="676"/>
        <v/>
      </c>
      <c r="O1431" s="108" t="str">
        <f t="shared" si="651"/>
        <v/>
      </c>
      <c r="P1431" s="102" t="str">
        <f t="shared" si="652"/>
        <v/>
      </c>
      <c r="Q1431" s="102" t="str">
        <f t="shared" si="653"/>
        <v/>
      </c>
      <c r="R1431" s="120" t="str">
        <f t="shared" si="671"/>
        <v/>
      </c>
      <c r="S1431" s="54" t="str">
        <f t="shared" si="672"/>
        <v/>
      </c>
      <c r="T1431" s="5" t="str">
        <f t="shared" si="654"/>
        <v/>
      </c>
      <c r="U1431" s="152" t="str">
        <f t="shared" si="655"/>
        <v/>
      </c>
      <c r="V1431" s="152" t="str">
        <f t="shared" si="656"/>
        <v/>
      </c>
      <c r="W1431" s="153" t="str">
        <f t="shared" si="657"/>
        <v/>
      </c>
      <c r="X1431" s="153" t="str">
        <f t="shared" si="658"/>
        <v/>
      </c>
      <c r="Y1431" s="153" t="str">
        <f t="shared" si="659"/>
        <v/>
      </c>
      <c r="Z1431" s="153" t="str">
        <f t="shared" si="660"/>
        <v/>
      </c>
      <c r="AA1431" s="152" t="str">
        <f t="shared" si="661"/>
        <v/>
      </c>
      <c r="AB1431" s="152" t="str">
        <f t="shared" si="662"/>
        <v/>
      </c>
      <c r="AC1431" s="154" t="str">
        <f t="shared" si="663"/>
        <v/>
      </c>
      <c r="AD1431" s="154" t="str">
        <f t="shared" si="664"/>
        <v/>
      </c>
      <c r="AE1431" s="3" t="str">
        <f t="shared" si="665"/>
        <v/>
      </c>
      <c r="AF1431" s="3" t="str">
        <f t="shared" si="666"/>
        <v/>
      </c>
      <c r="AG1431" s="3" t="str">
        <f t="shared" si="673"/>
        <v/>
      </c>
      <c r="AH1431" s="4" t="str">
        <f t="shared" si="667"/>
        <v/>
      </c>
      <c r="AI1431" s="75" t="str">
        <f t="shared" si="668"/>
        <v/>
      </c>
      <c r="AJ1431" s="75" t="str">
        <f t="shared" si="669"/>
        <v/>
      </c>
    </row>
    <row r="1432" spans="1:36">
      <c r="A1432" s="41" t="str">
        <f t="shared" si="670"/>
        <v/>
      </c>
      <c r="B1432" s="150" t="str">
        <f>IF(ISNUMBER(A1432),INDEX('MetaTrader Import'!$H$13:$J$5893,TRUNC(((A1432-$A$39+1)-1)/3)+1,MOD((A1432-$A$39+1)-1,3)+1),"")</f>
        <v/>
      </c>
      <c r="C1432" s="43" t="str">
        <f t="shared" si="647"/>
        <v/>
      </c>
      <c r="D1432" s="43" t="str">
        <f t="shared" ca="1" si="648"/>
        <v/>
      </c>
      <c r="E1432" s="43" t="str">
        <f t="shared" si="649"/>
        <v/>
      </c>
      <c r="F1432" s="43" t="str">
        <f t="shared" si="650"/>
        <v/>
      </c>
      <c r="G1432" s="43" t="str">
        <f>IF(A1432&lt;&gt;"",IF(A1432&lt;Data!$G$11*0.25,$C$13/$G$32,IF(A1432&gt;Data!$G$11*0.25,$C$13,$C$13*10)),"")</f>
        <v/>
      </c>
      <c r="H1432" s="43" t="str">
        <f>IF(A1432&lt;&gt;"",IF(Data!$G$9="constant",$C$13,IF(Data!$G$9="squeeze",G1432,F1432)),"")</f>
        <v/>
      </c>
      <c r="I1432" s="38" t="str">
        <f ca="1">IF(ISNUMBER(A1432),NORMINV(RAND(),0,IF(AND(Data!$G$9="squeeze",A1432&lt;Data!$G$11*0.25),$H$32,1)*$C$30*$C$13)*($C$14*$C$12),"")</f>
        <v/>
      </c>
      <c r="J1432" s="42" t="str">
        <f ca="1">IFERROR(IF(Data!$C$6="Real",B1432,I1432+J1431+($C$14*$C$12)*(NORMINV(RAND(),$C$15,CHOOSE($G$13,$C$13,F1432,G1432)))),"")</f>
        <v/>
      </c>
      <c r="K1432" s="88" t="str">
        <f>IF(ISNUMBER(A1432), IF($G$16="fixed",$G$17,MIN(H1432*Data!$C$7*$C$16*0.5,$C$17*Data!$C$7))*$C$12,"")</f>
        <v/>
      </c>
      <c r="L1432" s="42" t="str">
        <f t="shared" ca="1" si="674"/>
        <v/>
      </c>
      <c r="M1432" s="44" t="str">
        <f t="shared" ca="1" si="675"/>
        <v/>
      </c>
      <c r="N1432" s="44" t="str">
        <f t="shared" ca="1" si="676"/>
        <v/>
      </c>
      <c r="O1432" s="108" t="str">
        <f t="shared" si="651"/>
        <v/>
      </c>
      <c r="P1432" s="102" t="str">
        <f t="shared" si="652"/>
        <v/>
      </c>
      <c r="Q1432" s="102" t="str">
        <f t="shared" si="653"/>
        <v/>
      </c>
      <c r="R1432" s="120" t="str">
        <f t="shared" si="671"/>
        <v/>
      </c>
      <c r="S1432" s="54" t="str">
        <f t="shared" si="672"/>
        <v/>
      </c>
      <c r="T1432" s="5" t="str">
        <f t="shared" si="654"/>
        <v/>
      </c>
      <c r="U1432" s="152" t="str">
        <f t="shared" si="655"/>
        <v/>
      </c>
      <c r="V1432" s="152" t="str">
        <f t="shared" si="656"/>
        <v/>
      </c>
      <c r="W1432" s="153" t="str">
        <f t="shared" si="657"/>
        <v/>
      </c>
      <c r="X1432" s="153" t="str">
        <f t="shared" si="658"/>
        <v/>
      </c>
      <c r="Y1432" s="153" t="str">
        <f t="shared" si="659"/>
        <v/>
      </c>
      <c r="Z1432" s="153" t="str">
        <f t="shared" si="660"/>
        <v/>
      </c>
      <c r="AA1432" s="152" t="str">
        <f t="shared" si="661"/>
        <v/>
      </c>
      <c r="AB1432" s="152" t="str">
        <f t="shared" si="662"/>
        <v/>
      </c>
      <c r="AC1432" s="154" t="str">
        <f t="shared" si="663"/>
        <v/>
      </c>
      <c r="AD1432" s="154" t="str">
        <f t="shared" si="664"/>
        <v/>
      </c>
      <c r="AE1432" s="3" t="str">
        <f t="shared" si="665"/>
        <v/>
      </c>
      <c r="AF1432" s="3" t="str">
        <f t="shared" si="666"/>
        <v/>
      </c>
      <c r="AG1432" s="3" t="str">
        <f t="shared" si="673"/>
        <v/>
      </c>
      <c r="AH1432" s="4" t="str">
        <f t="shared" si="667"/>
        <v/>
      </c>
      <c r="AI1432" s="75" t="str">
        <f t="shared" si="668"/>
        <v/>
      </c>
      <c r="AJ1432" s="75" t="str">
        <f t="shared" si="669"/>
        <v/>
      </c>
    </row>
    <row r="1433" spans="1:36">
      <c r="A1433" s="41" t="str">
        <f t="shared" si="670"/>
        <v/>
      </c>
      <c r="B1433" s="150" t="str">
        <f>IF(ISNUMBER(A1433),INDEX('MetaTrader Import'!$H$13:$J$5893,TRUNC(((A1433-$A$39+1)-1)/3)+1,MOD((A1433-$A$39+1)-1,3)+1),"")</f>
        <v/>
      </c>
      <c r="C1433" s="43" t="str">
        <f t="shared" si="647"/>
        <v/>
      </c>
      <c r="D1433" s="43" t="str">
        <f t="shared" ca="1" si="648"/>
        <v/>
      </c>
      <c r="E1433" s="43" t="str">
        <f t="shared" si="649"/>
        <v/>
      </c>
      <c r="F1433" s="43" t="str">
        <f t="shared" si="650"/>
        <v/>
      </c>
      <c r="G1433" s="43" t="str">
        <f>IF(A1433&lt;&gt;"",IF(A1433&lt;Data!$G$11*0.25,$C$13/$G$32,IF(A1433&gt;Data!$G$11*0.25,$C$13,$C$13*10)),"")</f>
        <v/>
      </c>
      <c r="H1433" s="43" t="str">
        <f>IF(A1433&lt;&gt;"",IF(Data!$G$9="constant",$C$13,IF(Data!$G$9="squeeze",G1433,F1433)),"")</f>
        <v/>
      </c>
      <c r="I1433" s="38" t="str">
        <f ca="1">IF(ISNUMBER(A1433),NORMINV(RAND(),0,IF(AND(Data!$G$9="squeeze",A1433&lt;Data!$G$11*0.25),$H$32,1)*$C$30*$C$13)*($C$14*$C$12),"")</f>
        <v/>
      </c>
      <c r="J1433" s="42" t="str">
        <f ca="1">IFERROR(IF(Data!$C$6="Real",B1433,I1433+J1432+($C$14*$C$12)*(NORMINV(RAND(),$C$15,CHOOSE($G$13,$C$13,F1433,G1433)))),"")</f>
        <v/>
      </c>
      <c r="K1433" s="88" t="str">
        <f>IF(ISNUMBER(A1433), IF($G$16="fixed",$G$17,MIN(H1433*Data!$C$7*$C$16*0.5,$C$17*Data!$C$7))*$C$12,"")</f>
        <v/>
      </c>
      <c r="L1433" s="42" t="str">
        <f t="shared" ca="1" si="674"/>
        <v/>
      </c>
      <c r="M1433" s="44" t="str">
        <f t="shared" ca="1" si="675"/>
        <v/>
      </c>
      <c r="N1433" s="44" t="str">
        <f t="shared" ca="1" si="676"/>
        <v/>
      </c>
      <c r="O1433" s="108" t="str">
        <f t="shared" si="651"/>
        <v/>
      </c>
      <c r="P1433" s="102" t="str">
        <f t="shared" si="652"/>
        <v/>
      </c>
      <c r="Q1433" s="102" t="str">
        <f t="shared" si="653"/>
        <v/>
      </c>
      <c r="R1433" s="120" t="str">
        <f t="shared" si="671"/>
        <v/>
      </c>
      <c r="S1433" s="54" t="str">
        <f t="shared" si="672"/>
        <v/>
      </c>
      <c r="T1433" s="5" t="str">
        <f t="shared" si="654"/>
        <v/>
      </c>
      <c r="U1433" s="152" t="str">
        <f t="shared" si="655"/>
        <v/>
      </c>
      <c r="V1433" s="152" t="str">
        <f t="shared" si="656"/>
        <v/>
      </c>
      <c r="W1433" s="153" t="str">
        <f t="shared" si="657"/>
        <v/>
      </c>
      <c r="X1433" s="153" t="str">
        <f t="shared" si="658"/>
        <v/>
      </c>
      <c r="Y1433" s="153" t="str">
        <f t="shared" si="659"/>
        <v/>
      </c>
      <c r="Z1433" s="153" t="str">
        <f t="shared" si="660"/>
        <v/>
      </c>
      <c r="AA1433" s="152" t="str">
        <f t="shared" si="661"/>
        <v/>
      </c>
      <c r="AB1433" s="152" t="str">
        <f t="shared" si="662"/>
        <v/>
      </c>
      <c r="AC1433" s="154" t="str">
        <f t="shared" si="663"/>
        <v/>
      </c>
      <c r="AD1433" s="154" t="str">
        <f t="shared" si="664"/>
        <v/>
      </c>
      <c r="AE1433" s="3" t="str">
        <f t="shared" si="665"/>
        <v/>
      </c>
      <c r="AF1433" s="3" t="str">
        <f t="shared" si="666"/>
        <v/>
      </c>
      <c r="AG1433" s="3" t="str">
        <f t="shared" si="673"/>
        <v/>
      </c>
      <c r="AH1433" s="4" t="str">
        <f t="shared" si="667"/>
        <v/>
      </c>
      <c r="AI1433" s="75" t="str">
        <f t="shared" si="668"/>
        <v/>
      </c>
      <c r="AJ1433" s="75" t="str">
        <f t="shared" si="669"/>
        <v/>
      </c>
    </row>
    <row r="1434" spans="1:36">
      <c r="A1434" s="41" t="str">
        <f t="shared" si="670"/>
        <v/>
      </c>
      <c r="B1434" s="150" t="str">
        <f>IF(ISNUMBER(A1434),INDEX('MetaTrader Import'!$H$13:$J$5893,TRUNC(((A1434-$A$39+1)-1)/3)+1,MOD((A1434-$A$39+1)-1,3)+1),"")</f>
        <v/>
      </c>
      <c r="C1434" s="43" t="str">
        <f t="shared" si="647"/>
        <v/>
      </c>
      <c r="D1434" s="43" t="str">
        <f t="shared" ca="1" si="648"/>
        <v/>
      </c>
      <c r="E1434" s="43" t="str">
        <f t="shared" si="649"/>
        <v/>
      </c>
      <c r="F1434" s="43" t="str">
        <f t="shared" si="650"/>
        <v/>
      </c>
      <c r="G1434" s="43" t="str">
        <f>IF(A1434&lt;&gt;"",IF(A1434&lt;Data!$G$11*0.25,$C$13/$G$32,IF(A1434&gt;Data!$G$11*0.25,$C$13,$C$13*10)),"")</f>
        <v/>
      </c>
      <c r="H1434" s="43" t="str">
        <f>IF(A1434&lt;&gt;"",IF(Data!$G$9="constant",$C$13,IF(Data!$G$9="squeeze",G1434,F1434)),"")</f>
        <v/>
      </c>
      <c r="I1434" s="38" t="str">
        <f ca="1">IF(ISNUMBER(A1434),NORMINV(RAND(),0,IF(AND(Data!$G$9="squeeze",A1434&lt;Data!$G$11*0.25),$H$32,1)*$C$30*$C$13)*($C$14*$C$12),"")</f>
        <v/>
      </c>
      <c r="J1434" s="42" t="str">
        <f ca="1">IFERROR(IF(Data!$C$6="Real",B1434,I1434+J1433+($C$14*$C$12)*(NORMINV(RAND(),$C$15,CHOOSE($G$13,$C$13,F1434,G1434)))),"")</f>
        <v/>
      </c>
      <c r="K1434" s="88" t="str">
        <f>IF(ISNUMBER(A1434), IF($G$16="fixed",$G$17,MIN(H1434*Data!$C$7*$C$16*0.5,$C$17*Data!$C$7))*$C$12,"")</f>
        <v/>
      </c>
      <c r="L1434" s="42" t="str">
        <f t="shared" ca="1" si="674"/>
        <v/>
      </c>
      <c r="M1434" s="44" t="str">
        <f t="shared" ca="1" si="675"/>
        <v/>
      </c>
      <c r="N1434" s="44" t="str">
        <f t="shared" ca="1" si="676"/>
        <v/>
      </c>
      <c r="O1434" s="108" t="str">
        <f t="shared" si="651"/>
        <v/>
      </c>
      <c r="P1434" s="102" t="str">
        <f t="shared" si="652"/>
        <v/>
      </c>
      <c r="Q1434" s="102" t="str">
        <f t="shared" si="653"/>
        <v/>
      </c>
      <c r="R1434" s="120" t="str">
        <f t="shared" si="671"/>
        <v/>
      </c>
      <c r="S1434" s="54" t="str">
        <f t="shared" si="672"/>
        <v/>
      </c>
      <c r="T1434" s="5" t="str">
        <f t="shared" si="654"/>
        <v/>
      </c>
      <c r="U1434" s="152" t="str">
        <f t="shared" si="655"/>
        <v/>
      </c>
      <c r="V1434" s="152" t="str">
        <f t="shared" si="656"/>
        <v/>
      </c>
      <c r="W1434" s="153" t="str">
        <f t="shared" si="657"/>
        <v/>
      </c>
      <c r="X1434" s="153" t="str">
        <f t="shared" si="658"/>
        <v/>
      </c>
      <c r="Y1434" s="153" t="str">
        <f t="shared" si="659"/>
        <v/>
      </c>
      <c r="Z1434" s="153" t="str">
        <f t="shared" si="660"/>
        <v/>
      </c>
      <c r="AA1434" s="152" t="str">
        <f t="shared" si="661"/>
        <v/>
      </c>
      <c r="AB1434" s="152" t="str">
        <f t="shared" si="662"/>
        <v/>
      </c>
      <c r="AC1434" s="154" t="str">
        <f t="shared" si="663"/>
        <v/>
      </c>
      <c r="AD1434" s="154" t="str">
        <f t="shared" si="664"/>
        <v/>
      </c>
      <c r="AE1434" s="3" t="str">
        <f t="shared" si="665"/>
        <v/>
      </c>
      <c r="AF1434" s="3" t="str">
        <f t="shared" si="666"/>
        <v/>
      </c>
      <c r="AG1434" s="3" t="str">
        <f t="shared" si="673"/>
        <v/>
      </c>
      <c r="AH1434" s="4" t="str">
        <f t="shared" si="667"/>
        <v/>
      </c>
      <c r="AI1434" s="75" t="str">
        <f t="shared" si="668"/>
        <v/>
      </c>
      <c r="AJ1434" s="75" t="str">
        <f t="shared" si="669"/>
        <v/>
      </c>
    </row>
    <row r="1435" spans="1:36">
      <c r="A1435" s="41" t="str">
        <f t="shared" si="670"/>
        <v/>
      </c>
      <c r="B1435" s="150" t="str">
        <f>IF(ISNUMBER(A1435),INDEX('MetaTrader Import'!$H$13:$J$5893,TRUNC(((A1435-$A$39+1)-1)/3)+1,MOD((A1435-$A$39+1)-1,3)+1),"")</f>
        <v/>
      </c>
      <c r="C1435" s="43" t="str">
        <f t="shared" si="647"/>
        <v/>
      </c>
      <c r="D1435" s="43" t="str">
        <f t="shared" ca="1" si="648"/>
        <v/>
      </c>
      <c r="E1435" s="43" t="str">
        <f t="shared" si="649"/>
        <v/>
      </c>
      <c r="F1435" s="43" t="str">
        <f t="shared" si="650"/>
        <v/>
      </c>
      <c r="G1435" s="43" t="str">
        <f>IF(A1435&lt;&gt;"",IF(A1435&lt;Data!$G$11*0.25,$C$13/$G$32,IF(A1435&gt;Data!$G$11*0.25,$C$13,$C$13*10)),"")</f>
        <v/>
      </c>
      <c r="H1435" s="43" t="str">
        <f>IF(A1435&lt;&gt;"",IF(Data!$G$9="constant",$C$13,IF(Data!$G$9="squeeze",G1435,F1435)),"")</f>
        <v/>
      </c>
      <c r="I1435" s="38" t="str">
        <f ca="1">IF(ISNUMBER(A1435),NORMINV(RAND(),0,IF(AND(Data!$G$9="squeeze",A1435&lt;Data!$G$11*0.25),$H$32,1)*$C$30*$C$13)*($C$14*$C$12),"")</f>
        <v/>
      </c>
      <c r="J1435" s="42" t="str">
        <f ca="1">IFERROR(IF(Data!$C$6="Real",B1435,I1435+J1434+($C$14*$C$12)*(NORMINV(RAND(),$C$15,CHOOSE($G$13,$C$13,F1435,G1435)))),"")</f>
        <v/>
      </c>
      <c r="K1435" s="88" t="str">
        <f>IF(ISNUMBER(A1435), IF($G$16="fixed",$G$17,MIN(H1435*Data!$C$7*$C$16*0.5,$C$17*Data!$C$7))*$C$12,"")</f>
        <v/>
      </c>
      <c r="L1435" s="42" t="str">
        <f t="shared" ca="1" si="674"/>
        <v/>
      </c>
      <c r="M1435" s="44" t="str">
        <f t="shared" ca="1" si="675"/>
        <v/>
      </c>
      <c r="N1435" s="44" t="str">
        <f t="shared" ca="1" si="676"/>
        <v/>
      </c>
      <c r="O1435" s="108" t="str">
        <f t="shared" si="651"/>
        <v/>
      </c>
      <c r="P1435" s="102" t="str">
        <f t="shared" si="652"/>
        <v/>
      </c>
      <c r="Q1435" s="102" t="str">
        <f t="shared" si="653"/>
        <v/>
      </c>
      <c r="R1435" s="120" t="str">
        <f t="shared" si="671"/>
        <v/>
      </c>
      <c r="S1435" s="54" t="str">
        <f t="shared" si="672"/>
        <v/>
      </c>
      <c r="T1435" s="5" t="str">
        <f t="shared" si="654"/>
        <v/>
      </c>
      <c r="U1435" s="152" t="str">
        <f t="shared" si="655"/>
        <v/>
      </c>
      <c r="V1435" s="152" t="str">
        <f t="shared" si="656"/>
        <v/>
      </c>
      <c r="W1435" s="153" t="str">
        <f t="shared" si="657"/>
        <v/>
      </c>
      <c r="X1435" s="153" t="str">
        <f t="shared" si="658"/>
        <v/>
      </c>
      <c r="Y1435" s="153" t="str">
        <f t="shared" si="659"/>
        <v/>
      </c>
      <c r="Z1435" s="153" t="str">
        <f t="shared" si="660"/>
        <v/>
      </c>
      <c r="AA1435" s="152" t="str">
        <f t="shared" si="661"/>
        <v/>
      </c>
      <c r="AB1435" s="152" t="str">
        <f t="shared" si="662"/>
        <v/>
      </c>
      <c r="AC1435" s="154" t="str">
        <f t="shared" si="663"/>
        <v/>
      </c>
      <c r="AD1435" s="154" t="str">
        <f t="shared" si="664"/>
        <v/>
      </c>
      <c r="AE1435" s="3" t="str">
        <f t="shared" si="665"/>
        <v/>
      </c>
      <c r="AF1435" s="3" t="str">
        <f t="shared" si="666"/>
        <v/>
      </c>
      <c r="AG1435" s="3" t="str">
        <f t="shared" si="673"/>
        <v/>
      </c>
      <c r="AH1435" s="4" t="str">
        <f t="shared" si="667"/>
        <v/>
      </c>
      <c r="AI1435" s="75" t="str">
        <f t="shared" si="668"/>
        <v/>
      </c>
      <c r="AJ1435" s="75" t="str">
        <f t="shared" si="669"/>
        <v/>
      </c>
    </row>
    <row r="1436" spans="1:36">
      <c r="A1436" s="41" t="str">
        <f t="shared" si="670"/>
        <v/>
      </c>
      <c r="B1436" s="150" t="str">
        <f>IF(ISNUMBER(A1436),INDEX('MetaTrader Import'!$H$13:$J$5893,TRUNC(((A1436-$A$39+1)-1)/3)+1,MOD((A1436-$A$39+1)-1,3)+1),"")</f>
        <v/>
      </c>
      <c r="C1436" s="43" t="str">
        <f t="shared" si="647"/>
        <v/>
      </c>
      <c r="D1436" s="43" t="str">
        <f t="shared" ca="1" si="648"/>
        <v/>
      </c>
      <c r="E1436" s="43" t="str">
        <f t="shared" si="649"/>
        <v/>
      </c>
      <c r="F1436" s="43" t="str">
        <f t="shared" si="650"/>
        <v/>
      </c>
      <c r="G1436" s="43" t="str">
        <f>IF(A1436&lt;&gt;"",IF(A1436&lt;Data!$G$11*0.25,$C$13/$G$32,IF(A1436&gt;Data!$G$11*0.25,$C$13,$C$13*10)),"")</f>
        <v/>
      </c>
      <c r="H1436" s="43" t="str">
        <f>IF(A1436&lt;&gt;"",IF(Data!$G$9="constant",$C$13,IF(Data!$G$9="squeeze",G1436,F1436)),"")</f>
        <v/>
      </c>
      <c r="I1436" s="38" t="str">
        <f ca="1">IF(ISNUMBER(A1436),NORMINV(RAND(),0,IF(AND(Data!$G$9="squeeze",A1436&lt;Data!$G$11*0.25),$H$32,1)*$C$30*$C$13)*($C$14*$C$12),"")</f>
        <v/>
      </c>
      <c r="J1436" s="42" t="str">
        <f ca="1">IFERROR(IF(Data!$C$6="Real",B1436,I1436+J1435+($C$14*$C$12)*(NORMINV(RAND(),$C$15,CHOOSE($G$13,$C$13,F1436,G1436)))),"")</f>
        <v/>
      </c>
      <c r="K1436" s="88" t="str">
        <f>IF(ISNUMBER(A1436), IF($G$16="fixed",$G$17,MIN(H1436*Data!$C$7*$C$16*0.5,$C$17*Data!$C$7))*$C$12,"")</f>
        <v/>
      </c>
      <c r="L1436" s="42" t="str">
        <f t="shared" ca="1" si="674"/>
        <v/>
      </c>
      <c r="M1436" s="44" t="str">
        <f t="shared" ca="1" si="675"/>
        <v/>
      </c>
      <c r="N1436" s="44" t="str">
        <f t="shared" ca="1" si="676"/>
        <v/>
      </c>
      <c r="O1436" s="108" t="str">
        <f t="shared" si="651"/>
        <v/>
      </c>
      <c r="P1436" s="102" t="str">
        <f t="shared" si="652"/>
        <v/>
      </c>
      <c r="Q1436" s="102" t="str">
        <f t="shared" si="653"/>
        <v/>
      </c>
      <c r="R1436" s="120" t="str">
        <f t="shared" si="671"/>
        <v/>
      </c>
      <c r="S1436" s="54" t="str">
        <f t="shared" si="672"/>
        <v/>
      </c>
      <c r="T1436" s="5" t="str">
        <f t="shared" si="654"/>
        <v/>
      </c>
      <c r="U1436" s="152" t="str">
        <f t="shared" si="655"/>
        <v/>
      </c>
      <c r="V1436" s="152" t="str">
        <f t="shared" si="656"/>
        <v/>
      </c>
      <c r="W1436" s="153" t="str">
        <f t="shared" si="657"/>
        <v/>
      </c>
      <c r="X1436" s="153" t="str">
        <f t="shared" si="658"/>
        <v/>
      </c>
      <c r="Y1436" s="153" t="str">
        <f t="shared" si="659"/>
        <v/>
      </c>
      <c r="Z1436" s="153" t="str">
        <f t="shared" si="660"/>
        <v/>
      </c>
      <c r="AA1436" s="152" t="str">
        <f t="shared" si="661"/>
        <v/>
      </c>
      <c r="AB1436" s="152" t="str">
        <f t="shared" si="662"/>
        <v/>
      </c>
      <c r="AC1436" s="154" t="str">
        <f t="shared" si="663"/>
        <v/>
      </c>
      <c r="AD1436" s="154" t="str">
        <f t="shared" si="664"/>
        <v/>
      </c>
      <c r="AE1436" s="3" t="str">
        <f t="shared" si="665"/>
        <v/>
      </c>
      <c r="AF1436" s="3" t="str">
        <f t="shared" si="666"/>
        <v/>
      </c>
      <c r="AG1436" s="3" t="str">
        <f t="shared" si="673"/>
        <v/>
      </c>
      <c r="AH1436" s="4" t="str">
        <f t="shared" si="667"/>
        <v/>
      </c>
      <c r="AI1436" s="75" t="str">
        <f t="shared" si="668"/>
        <v/>
      </c>
      <c r="AJ1436" s="75" t="str">
        <f t="shared" si="669"/>
        <v/>
      </c>
    </row>
    <row r="1437" spans="1:36">
      <c r="A1437" s="41" t="str">
        <f t="shared" si="670"/>
        <v/>
      </c>
      <c r="B1437" s="150" t="str">
        <f>IF(ISNUMBER(A1437),INDEX('MetaTrader Import'!$H$13:$J$5893,TRUNC(((A1437-$A$39+1)-1)/3)+1,MOD((A1437-$A$39+1)-1,3)+1),"")</f>
        <v/>
      </c>
      <c r="C1437" s="43" t="str">
        <f t="shared" si="647"/>
        <v/>
      </c>
      <c r="D1437" s="43" t="str">
        <f t="shared" ca="1" si="648"/>
        <v/>
      </c>
      <c r="E1437" s="43" t="str">
        <f t="shared" si="649"/>
        <v/>
      </c>
      <c r="F1437" s="43" t="str">
        <f t="shared" si="650"/>
        <v/>
      </c>
      <c r="G1437" s="43" t="str">
        <f>IF(A1437&lt;&gt;"",IF(A1437&lt;Data!$G$11*0.25,$C$13/$G$32,IF(A1437&gt;Data!$G$11*0.25,$C$13,$C$13*10)),"")</f>
        <v/>
      </c>
      <c r="H1437" s="43" t="str">
        <f>IF(A1437&lt;&gt;"",IF(Data!$G$9="constant",$C$13,IF(Data!$G$9="squeeze",G1437,F1437)),"")</f>
        <v/>
      </c>
      <c r="I1437" s="38" t="str">
        <f ca="1">IF(ISNUMBER(A1437),NORMINV(RAND(),0,IF(AND(Data!$G$9="squeeze",A1437&lt;Data!$G$11*0.25),$H$32,1)*$C$30*$C$13)*($C$14*$C$12),"")</f>
        <v/>
      </c>
      <c r="J1437" s="42" t="str">
        <f ca="1">IFERROR(IF(Data!$C$6="Real",B1437,I1437+J1436+($C$14*$C$12)*(NORMINV(RAND(),$C$15,CHOOSE($G$13,$C$13,F1437,G1437)))),"")</f>
        <v/>
      </c>
      <c r="K1437" s="88" t="str">
        <f>IF(ISNUMBER(A1437), IF($G$16="fixed",$G$17,MIN(H1437*Data!$C$7*$C$16*0.5,$C$17*Data!$C$7))*$C$12,"")</f>
        <v/>
      </c>
      <c r="L1437" s="42" t="str">
        <f t="shared" ca="1" si="674"/>
        <v/>
      </c>
      <c r="M1437" s="44" t="str">
        <f t="shared" ca="1" si="675"/>
        <v/>
      </c>
      <c r="N1437" s="44" t="str">
        <f t="shared" ca="1" si="676"/>
        <v/>
      </c>
      <c r="O1437" s="108" t="str">
        <f t="shared" si="651"/>
        <v/>
      </c>
      <c r="P1437" s="102" t="str">
        <f t="shared" si="652"/>
        <v/>
      </c>
      <c r="Q1437" s="102" t="str">
        <f t="shared" si="653"/>
        <v/>
      </c>
      <c r="R1437" s="120" t="str">
        <f t="shared" si="671"/>
        <v/>
      </c>
      <c r="S1437" s="54" t="str">
        <f t="shared" si="672"/>
        <v/>
      </c>
      <c r="T1437" s="5" t="str">
        <f t="shared" si="654"/>
        <v/>
      </c>
      <c r="U1437" s="152" t="str">
        <f t="shared" si="655"/>
        <v/>
      </c>
      <c r="V1437" s="152" t="str">
        <f t="shared" si="656"/>
        <v/>
      </c>
      <c r="W1437" s="153" t="str">
        <f t="shared" si="657"/>
        <v/>
      </c>
      <c r="X1437" s="153" t="str">
        <f t="shared" si="658"/>
        <v/>
      </c>
      <c r="Y1437" s="153" t="str">
        <f t="shared" si="659"/>
        <v/>
      </c>
      <c r="Z1437" s="153" t="str">
        <f t="shared" si="660"/>
        <v/>
      </c>
      <c r="AA1437" s="152" t="str">
        <f t="shared" si="661"/>
        <v/>
      </c>
      <c r="AB1437" s="152" t="str">
        <f t="shared" si="662"/>
        <v/>
      </c>
      <c r="AC1437" s="154" t="str">
        <f t="shared" si="663"/>
        <v/>
      </c>
      <c r="AD1437" s="154" t="str">
        <f t="shared" si="664"/>
        <v/>
      </c>
      <c r="AE1437" s="3" t="str">
        <f t="shared" si="665"/>
        <v/>
      </c>
      <c r="AF1437" s="3" t="str">
        <f t="shared" si="666"/>
        <v/>
      </c>
      <c r="AG1437" s="3" t="str">
        <f t="shared" si="673"/>
        <v/>
      </c>
      <c r="AH1437" s="4" t="str">
        <f t="shared" si="667"/>
        <v/>
      </c>
      <c r="AI1437" s="75" t="str">
        <f t="shared" si="668"/>
        <v/>
      </c>
      <c r="AJ1437" s="75" t="str">
        <f t="shared" si="669"/>
        <v/>
      </c>
    </row>
    <row r="1438" spans="1:36">
      <c r="A1438" s="41" t="str">
        <f t="shared" si="670"/>
        <v/>
      </c>
      <c r="B1438" s="150" t="str">
        <f>IF(ISNUMBER(A1438),INDEX('MetaTrader Import'!$H$13:$J$5893,TRUNC(((A1438-$A$39+1)-1)/3)+1,MOD((A1438-$A$39+1)-1,3)+1),"")</f>
        <v/>
      </c>
      <c r="C1438" s="43" t="str">
        <f t="shared" si="647"/>
        <v/>
      </c>
      <c r="D1438" s="43" t="str">
        <f t="shared" ca="1" si="648"/>
        <v/>
      </c>
      <c r="E1438" s="43" t="str">
        <f t="shared" si="649"/>
        <v/>
      </c>
      <c r="F1438" s="43" t="str">
        <f t="shared" si="650"/>
        <v/>
      </c>
      <c r="G1438" s="43" t="str">
        <f>IF(A1438&lt;&gt;"",IF(A1438&lt;Data!$G$11*0.25,$C$13/$G$32,IF(A1438&gt;Data!$G$11*0.25,$C$13,$C$13*10)),"")</f>
        <v/>
      </c>
      <c r="H1438" s="43" t="str">
        <f>IF(A1438&lt;&gt;"",IF(Data!$G$9="constant",$C$13,IF(Data!$G$9="squeeze",G1438,F1438)),"")</f>
        <v/>
      </c>
      <c r="I1438" s="38" t="str">
        <f ca="1">IF(ISNUMBER(A1438),NORMINV(RAND(),0,IF(AND(Data!$G$9="squeeze",A1438&lt;Data!$G$11*0.25),$H$32,1)*$C$30*$C$13)*($C$14*$C$12),"")</f>
        <v/>
      </c>
      <c r="J1438" s="42" t="str">
        <f ca="1">IFERROR(IF(Data!$C$6="Real",B1438,I1438+J1437+($C$14*$C$12)*(NORMINV(RAND(),$C$15,CHOOSE($G$13,$C$13,F1438,G1438)))),"")</f>
        <v/>
      </c>
      <c r="K1438" s="88" t="str">
        <f>IF(ISNUMBER(A1438), IF($G$16="fixed",$G$17,MIN(H1438*Data!$C$7*$C$16*0.5,$C$17*Data!$C$7))*$C$12,"")</f>
        <v/>
      </c>
      <c r="L1438" s="42" t="str">
        <f t="shared" ca="1" si="674"/>
        <v/>
      </c>
      <c r="M1438" s="44" t="str">
        <f t="shared" ca="1" si="675"/>
        <v/>
      </c>
      <c r="N1438" s="44" t="str">
        <f t="shared" ca="1" si="676"/>
        <v/>
      </c>
      <c r="O1438" s="108" t="str">
        <f t="shared" si="651"/>
        <v/>
      </c>
      <c r="P1438" s="102" t="str">
        <f t="shared" si="652"/>
        <v/>
      </c>
      <c r="Q1438" s="102" t="str">
        <f t="shared" si="653"/>
        <v/>
      </c>
      <c r="R1438" s="120" t="str">
        <f t="shared" si="671"/>
        <v/>
      </c>
      <c r="S1438" s="54" t="str">
        <f t="shared" si="672"/>
        <v/>
      </c>
      <c r="T1438" s="5" t="str">
        <f t="shared" si="654"/>
        <v/>
      </c>
      <c r="U1438" s="152" t="str">
        <f t="shared" si="655"/>
        <v/>
      </c>
      <c r="V1438" s="152" t="str">
        <f t="shared" si="656"/>
        <v/>
      </c>
      <c r="W1438" s="153" t="str">
        <f t="shared" si="657"/>
        <v/>
      </c>
      <c r="X1438" s="153" t="str">
        <f t="shared" si="658"/>
        <v/>
      </c>
      <c r="Y1438" s="153" t="str">
        <f t="shared" si="659"/>
        <v/>
      </c>
      <c r="Z1438" s="153" t="str">
        <f t="shared" si="660"/>
        <v/>
      </c>
      <c r="AA1438" s="152" t="str">
        <f t="shared" si="661"/>
        <v/>
      </c>
      <c r="AB1438" s="152" t="str">
        <f t="shared" si="662"/>
        <v/>
      </c>
      <c r="AC1438" s="154" t="str">
        <f t="shared" si="663"/>
        <v/>
      </c>
      <c r="AD1438" s="154" t="str">
        <f t="shared" si="664"/>
        <v/>
      </c>
      <c r="AE1438" s="3" t="str">
        <f t="shared" si="665"/>
        <v/>
      </c>
      <c r="AF1438" s="3" t="str">
        <f t="shared" si="666"/>
        <v/>
      </c>
      <c r="AG1438" s="3" t="str">
        <f t="shared" si="673"/>
        <v/>
      </c>
      <c r="AH1438" s="4" t="str">
        <f t="shared" si="667"/>
        <v/>
      </c>
      <c r="AI1438" s="75" t="str">
        <f t="shared" si="668"/>
        <v/>
      </c>
      <c r="AJ1438" s="75" t="str">
        <f t="shared" si="669"/>
        <v/>
      </c>
    </row>
    <row r="1439" spans="1:36">
      <c r="A1439" s="41" t="str">
        <f t="shared" si="670"/>
        <v/>
      </c>
      <c r="B1439" s="150" t="str">
        <f>IF(ISNUMBER(A1439),INDEX('MetaTrader Import'!$H$13:$J$5893,TRUNC(((A1439-$A$39+1)-1)/3)+1,MOD((A1439-$A$39+1)-1,3)+1),"")</f>
        <v/>
      </c>
      <c r="C1439" s="43" t="str">
        <f t="shared" si="647"/>
        <v/>
      </c>
      <c r="D1439" s="43" t="str">
        <f t="shared" ca="1" si="648"/>
        <v/>
      </c>
      <c r="E1439" s="43" t="str">
        <f t="shared" si="649"/>
        <v/>
      </c>
      <c r="F1439" s="43" t="str">
        <f t="shared" si="650"/>
        <v/>
      </c>
      <c r="G1439" s="43" t="str">
        <f>IF(A1439&lt;&gt;"",IF(A1439&lt;Data!$G$11*0.25,$C$13/$G$32,IF(A1439&gt;Data!$G$11*0.25,$C$13,$C$13*10)),"")</f>
        <v/>
      </c>
      <c r="H1439" s="43" t="str">
        <f>IF(A1439&lt;&gt;"",IF(Data!$G$9="constant",$C$13,IF(Data!$G$9="squeeze",G1439,F1439)),"")</f>
        <v/>
      </c>
      <c r="I1439" s="38" t="str">
        <f ca="1">IF(ISNUMBER(A1439),NORMINV(RAND(),0,IF(AND(Data!$G$9="squeeze",A1439&lt;Data!$G$11*0.25),$H$32,1)*$C$30*$C$13)*($C$14*$C$12),"")</f>
        <v/>
      </c>
      <c r="J1439" s="42" t="str">
        <f ca="1">IFERROR(IF(Data!$C$6="Real",B1439,I1439+J1438+($C$14*$C$12)*(NORMINV(RAND(),$C$15,CHOOSE($G$13,$C$13,F1439,G1439)))),"")</f>
        <v/>
      </c>
      <c r="K1439" s="88" t="str">
        <f>IF(ISNUMBER(A1439), IF($G$16="fixed",$G$17,MIN(H1439*Data!$C$7*$C$16*0.5,$C$17*Data!$C$7))*$C$12,"")</f>
        <v/>
      </c>
      <c r="L1439" s="42" t="str">
        <f t="shared" ca="1" si="674"/>
        <v/>
      </c>
      <c r="M1439" s="44" t="str">
        <f t="shared" ca="1" si="675"/>
        <v/>
      </c>
      <c r="N1439" s="44" t="str">
        <f t="shared" ca="1" si="676"/>
        <v/>
      </c>
      <c r="O1439" s="108" t="str">
        <f t="shared" si="651"/>
        <v/>
      </c>
      <c r="P1439" s="102" t="str">
        <f t="shared" si="652"/>
        <v/>
      </c>
      <c r="Q1439" s="102" t="str">
        <f t="shared" si="653"/>
        <v/>
      </c>
      <c r="R1439" s="120" t="str">
        <f t="shared" si="671"/>
        <v/>
      </c>
      <c r="S1439" s="54" t="str">
        <f t="shared" si="672"/>
        <v/>
      </c>
      <c r="T1439" s="5" t="str">
        <f t="shared" si="654"/>
        <v/>
      </c>
      <c r="U1439" s="152" t="str">
        <f t="shared" si="655"/>
        <v/>
      </c>
      <c r="V1439" s="152" t="str">
        <f t="shared" si="656"/>
        <v/>
      </c>
      <c r="W1439" s="153" t="str">
        <f t="shared" si="657"/>
        <v/>
      </c>
      <c r="X1439" s="153" t="str">
        <f t="shared" si="658"/>
        <v/>
      </c>
      <c r="Y1439" s="153" t="str">
        <f t="shared" si="659"/>
        <v/>
      </c>
      <c r="Z1439" s="153" t="str">
        <f t="shared" si="660"/>
        <v/>
      </c>
      <c r="AA1439" s="152" t="str">
        <f t="shared" si="661"/>
        <v/>
      </c>
      <c r="AB1439" s="152" t="str">
        <f t="shared" si="662"/>
        <v/>
      </c>
      <c r="AC1439" s="154" t="str">
        <f t="shared" si="663"/>
        <v/>
      </c>
      <c r="AD1439" s="154" t="str">
        <f t="shared" si="664"/>
        <v/>
      </c>
      <c r="AE1439" s="3" t="str">
        <f t="shared" si="665"/>
        <v/>
      </c>
      <c r="AF1439" s="3" t="str">
        <f t="shared" si="666"/>
        <v/>
      </c>
      <c r="AG1439" s="3" t="str">
        <f t="shared" si="673"/>
        <v/>
      </c>
      <c r="AH1439" s="4" t="str">
        <f t="shared" si="667"/>
        <v/>
      </c>
      <c r="AI1439" s="75" t="str">
        <f t="shared" si="668"/>
        <v/>
      </c>
      <c r="AJ1439" s="75" t="str">
        <f t="shared" si="669"/>
        <v/>
      </c>
    </row>
    <row r="1440" spans="1:36">
      <c r="A1440" s="41" t="str">
        <f t="shared" si="670"/>
        <v/>
      </c>
      <c r="B1440" s="150" t="str">
        <f>IF(ISNUMBER(A1440),INDEX('MetaTrader Import'!$H$13:$J$5893,TRUNC(((A1440-$A$39+1)-1)/3)+1,MOD((A1440-$A$39+1)-1,3)+1),"")</f>
        <v/>
      </c>
      <c r="C1440" s="43" t="str">
        <f t="shared" si="647"/>
        <v/>
      </c>
      <c r="D1440" s="43" t="str">
        <f t="shared" ca="1" si="648"/>
        <v/>
      </c>
      <c r="E1440" s="43" t="str">
        <f t="shared" si="649"/>
        <v/>
      </c>
      <c r="F1440" s="43" t="str">
        <f t="shared" si="650"/>
        <v/>
      </c>
      <c r="G1440" s="43" t="str">
        <f>IF(A1440&lt;&gt;"",IF(A1440&lt;Data!$G$11*0.25,$C$13/$G$32,IF(A1440&gt;Data!$G$11*0.25,$C$13,$C$13*10)),"")</f>
        <v/>
      </c>
      <c r="H1440" s="43" t="str">
        <f>IF(A1440&lt;&gt;"",IF(Data!$G$9="constant",$C$13,IF(Data!$G$9="squeeze",G1440,F1440)),"")</f>
        <v/>
      </c>
      <c r="I1440" s="38" t="str">
        <f ca="1">IF(ISNUMBER(A1440),NORMINV(RAND(),0,IF(AND(Data!$G$9="squeeze",A1440&lt;Data!$G$11*0.25),$H$32,1)*$C$30*$C$13)*($C$14*$C$12),"")</f>
        <v/>
      </c>
      <c r="J1440" s="42" t="str">
        <f ca="1">IFERROR(IF(Data!$C$6="Real",B1440,I1440+J1439+($C$14*$C$12)*(NORMINV(RAND(),$C$15,CHOOSE($G$13,$C$13,F1440,G1440)))),"")</f>
        <v/>
      </c>
      <c r="K1440" s="88" t="str">
        <f>IF(ISNUMBER(A1440), IF($G$16="fixed",$G$17,MIN(H1440*Data!$C$7*$C$16*0.5,$C$17*Data!$C$7))*$C$12,"")</f>
        <v/>
      </c>
      <c r="L1440" s="42" t="str">
        <f t="shared" ca="1" si="674"/>
        <v/>
      </c>
      <c r="M1440" s="44" t="str">
        <f t="shared" ca="1" si="675"/>
        <v/>
      </c>
      <c r="N1440" s="44" t="str">
        <f t="shared" ca="1" si="676"/>
        <v/>
      </c>
      <c r="O1440" s="108" t="str">
        <f t="shared" si="651"/>
        <v/>
      </c>
      <c r="P1440" s="102" t="str">
        <f t="shared" si="652"/>
        <v/>
      </c>
      <c r="Q1440" s="102" t="str">
        <f t="shared" si="653"/>
        <v/>
      </c>
      <c r="R1440" s="120" t="str">
        <f t="shared" si="671"/>
        <v/>
      </c>
      <c r="S1440" s="54" t="str">
        <f t="shared" si="672"/>
        <v/>
      </c>
      <c r="T1440" s="5" t="str">
        <f t="shared" si="654"/>
        <v/>
      </c>
      <c r="U1440" s="152" t="str">
        <f t="shared" si="655"/>
        <v/>
      </c>
      <c r="V1440" s="152" t="str">
        <f t="shared" si="656"/>
        <v/>
      </c>
      <c r="W1440" s="153" t="str">
        <f t="shared" si="657"/>
        <v/>
      </c>
      <c r="X1440" s="153" t="str">
        <f t="shared" si="658"/>
        <v/>
      </c>
      <c r="Y1440" s="153" t="str">
        <f t="shared" si="659"/>
        <v/>
      </c>
      <c r="Z1440" s="153" t="str">
        <f t="shared" si="660"/>
        <v/>
      </c>
      <c r="AA1440" s="152" t="str">
        <f t="shared" si="661"/>
        <v/>
      </c>
      <c r="AB1440" s="152" t="str">
        <f t="shared" si="662"/>
        <v/>
      </c>
      <c r="AC1440" s="154" t="str">
        <f t="shared" si="663"/>
        <v/>
      </c>
      <c r="AD1440" s="154" t="str">
        <f t="shared" si="664"/>
        <v/>
      </c>
      <c r="AE1440" s="3" t="str">
        <f t="shared" si="665"/>
        <v/>
      </c>
      <c r="AF1440" s="3" t="str">
        <f t="shared" si="666"/>
        <v/>
      </c>
      <c r="AG1440" s="3" t="str">
        <f t="shared" si="673"/>
        <v/>
      </c>
      <c r="AH1440" s="4" t="str">
        <f t="shared" si="667"/>
        <v/>
      </c>
      <c r="AI1440" s="75" t="str">
        <f t="shared" si="668"/>
        <v/>
      </c>
      <c r="AJ1440" s="75" t="str">
        <f t="shared" si="669"/>
        <v/>
      </c>
    </row>
    <row r="1441" spans="1:36">
      <c r="A1441" s="41" t="str">
        <f t="shared" si="670"/>
        <v/>
      </c>
      <c r="B1441" s="150" t="str">
        <f>IF(ISNUMBER(A1441),INDEX('MetaTrader Import'!$H$13:$J$5893,TRUNC(((A1441-$A$39+1)-1)/3)+1,MOD((A1441-$A$39+1)-1,3)+1),"")</f>
        <v/>
      </c>
      <c r="C1441" s="43" t="str">
        <f t="shared" si="647"/>
        <v/>
      </c>
      <c r="D1441" s="43" t="str">
        <f t="shared" ca="1" si="648"/>
        <v/>
      </c>
      <c r="E1441" s="43" t="str">
        <f t="shared" si="649"/>
        <v/>
      </c>
      <c r="F1441" s="43" t="str">
        <f t="shared" si="650"/>
        <v/>
      </c>
      <c r="G1441" s="43" t="str">
        <f>IF(A1441&lt;&gt;"",IF(A1441&lt;Data!$G$11*0.25,$C$13/$G$32,IF(A1441&gt;Data!$G$11*0.25,$C$13,$C$13*10)),"")</f>
        <v/>
      </c>
      <c r="H1441" s="43" t="str">
        <f>IF(A1441&lt;&gt;"",IF(Data!$G$9="constant",$C$13,IF(Data!$G$9="squeeze",G1441,F1441)),"")</f>
        <v/>
      </c>
      <c r="I1441" s="38" t="str">
        <f ca="1">IF(ISNUMBER(A1441),NORMINV(RAND(),0,IF(AND(Data!$G$9="squeeze",A1441&lt;Data!$G$11*0.25),$H$32,1)*$C$30*$C$13)*($C$14*$C$12),"")</f>
        <v/>
      </c>
      <c r="J1441" s="42" t="str">
        <f ca="1">IFERROR(IF(Data!$C$6="Real",B1441,I1441+J1440+($C$14*$C$12)*(NORMINV(RAND(),$C$15,CHOOSE($G$13,$C$13,F1441,G1441)))),"")</f>
        <v/>
      </c>
      <c r="K1441" s="88" t="str">
        <f>IF(ISNUMBER(A1441), IF($G$16="fixed",$G$17,MIN(H1441*Data!$C$7*$C$16*0.5,$C$17*Data!$C$7))*$C$12,"")</f>
        <v/>
      </c>
      <c r="L1441" s="42" t="str">
        <f t="shared" ca="1" si="674"/>
        <v/>
      </c>
      <c r="M1441" s="44" t="str">
        <f t="shared" ca="1" si="675"/>
        <v/>
      </c>
      <c r="N1441" s="44" t="str">
        <f t="shared" ca="1" si="676"/>
        <v/>
      </c>
      <c r="O1441" s="108" t="str">
        <f t="shared" si="651"/>
        <v/>
      </c>
      <c r="P1441" s="102" t="str">
        <f t="shared" si="652"/>
        <v/>
      </c>
      <c r="Q1441" s="102" t="str">
        <f t="shared" si="653"/>
        <v/>
      </c>
      <c r="R1441" s="120" t="str">
        <f t="shared" si="671"/>
        <v/>
      </c>
      <c r="S1441" s="54" t="str">
        <f t="shared" si="672"/>
        <v/>
      </c>
      <c r="T1441" s="5" t="str">
        <f t="shared" si="654"/>
        <v/>
      </c>
      <c r="U1441" s="152" t="str">
        <f t="shared" si="655"/>
        <v/>
      </c>
      <c r="V1441" s="152" t="str">
        <f t="shared" si="656"/>
        <v/>
      </c>
      <c r="W1441" s="153" t="str">
        <f t="shared" si="657"/>
        <v/>
      </c>
      <c r="X1441" s="153" t="str">
        <f t="shared" si="658"/>
        <v/>
      </c>
      <c r="Y1441" s="153" t="str">
        <f t="shared" si="659"/>
        <v/>
      </c>
      <c r="Z1441" s="153" t="str">
        <f t="shared" si="660"/>
        <v/>
      </c>
      <c r="AA1441" s="152" t="str">
        <f t="shared" si="661"/>
        <v/>
      </c>
      <c r="AB1441" s="152" t="str">
        <f t="shared" si="662"/>
        <v/>
      </c>
      <c r="AC1441" s="154" t="str">
        <f t="shared" si="663"/>
        <v/>
      </c>
      <c r="AD1441" s="154" t="str">
        <f t="shared" si="664"/>
        <v/>
      </c>
      <c r="AE1441" s="3" t="str">
        <f t="shared" si="665"/>
        <v/>
      </c>
      <c r="AF1441" s="3" t="str">
        <f t="shared" si="666"/>
        <v/>
      </c>
      <c r="AG1441" s="3" t="str">
        <f t="shared" si="673"/>
        <v/>
      </c>
      <c r="AH1441" s="4" t="str">
        <f t="shared" si="667"/>
        <v/>
      </c>
      <c r="AI1441" s="75" t="str">
        <f t="shared" si="668"/>
        <v/>
      </c>
      <c r="AJ1441" s="75" t="str">
        <f t="shared" si="669"/>
        <v/>
      </c>
    </row>
    <row r="1442" spans="1:36">
      <c r="A1442" s="41" t="str">
        <f t="shared" si="670"/>
        <v/>
      </c>
      <c r="B1442" s="150" t="str">
        <f>IF(ISNUMBER(A1442),INDEX('MetaTrader Import'!$H$13:$J$5893,TRUNC(((A1442-$A$39+1)-1)/3)+1,MOD((A1442-$A$39+1)-1,3)+1),"")</f>
        <v/>
      </c>
      <c r="C1442" s="43" t="str">
        <f t="shared" si="647"/>
        <v/>
      </c>
      <c r="D1442" s="43" t="str">
        <f t="shared" ca="1" si="648"/>
        <v/>
      </c>
      <c r="E1442" s="43" t="str">
        <f t="shared" si="649"/>
        <v/>
      </c>
      <c r="F1442" s="43" t="str">
        <f t="shared" si="650"/>
        <v/>
      </c>
      <c r="G1442" s="43" t="str">
        <f>IF(A1442&lt;&gt;"",IF(A1442&lt;Data!$G$11*0.25,$C$13/$G$32,IF(A1442&gt;Data!$G$11*0.25,$C$13,$C$13*10)),"")</f>
        <v/>
      </c>
      <c r="H1442" s="43" t="str">
        <f>IF(A1442&lt;&gt;"",IF(Data!$G$9="constant",$C$13,IF(Data!$G$9="squeeze",G1442,F1442)),"")</f>
        <v/>
      </c>
      <c r="I1442" s="38" t="str">
        <f ca="1">IF(ISNUMBER(A1442),NORMINV(RAND(),0,IF(AND(Data!$G$9="squeeze",A1442&lt;Data!$G$11*0.25),$H$32,1)*$C$30*$C$13)*($C$14*$C$12),"")</f>
        <v/>
      </c>
      <c r="J1442" s="42" t="str">
        <f ca="1">IFERROR(IF(Data!$C$6="Real",B1442,I1442+J1441+($C$14*$C$12)*(NORMINV(RAND(),$C$15,CHOOSE($G$13,$C$13,F1442,G1442)))),"")</f>
        <v/>
      </c>
      <c r="K1442" s="88" t="str">
        <f>IF(ISNUMBER(A1442), IF($G$16="fixed",$G$17,MIN(H1442*Data!$C$7*$C$16*0.5,$C$17*Data!$C$7))*$C$12,"")</f>
        <v/>
      </c>
      <c r="L1442" s="42" t="str">
        <f t="shared" ca="1" si="674"/>
        <v/>
      </c>
      <c r="M1442" s="44" t="str">
        <f t="shared" ca="1" si="675"/>
        <v/>
      </c>
      <c r="N1442" s="44" t="str">
        <f t="shared" ca="1" si="676"/>
        <v/>
      </c>
      <c r="O1442" s="108" t="str">
        <f t="shared" si="651"/>
        <v/>
      </c>
      <c r="P1442" s="102" t="str">
        <f t="shared" si="652"/>
        <v/>
      </c>
      <c r="Q1442" s="102" t="str">
        <f t="shared" si="653"/>
        <v/>
      </c>
      <c r="R1442" s="120" t="str">
        <f t="shared" si="671"/>
        <v/>
      </c>
      <c r="S1442" s="54" t="str">
        <f t="shared" si="672"/>
        <v/>
      </c>
      <c r="T1442" s="5" t="str">
        <f t="shared" si="654"/>
        <v/>
      </c>
      <c r="U1442" s="152" t="str">
        <f t="shared" si="655"/>
        <v/>
      </c>
      <c r="V1442" s="152" t="str">
        <f t="shared" si="656"/>
        <v/>
      </c>
      <c r="W1442" s="153" t="str">
        <f t="shared" si="657"/>
        <v/>
      </c>
      <c r="X1442" s="153" t="str">
        <f t="shared" si="658"/>
        <v/>
      </c>
      <c r="Y1442" s="153" t="str">
        <f t="shared" si="659"/>
        <v/>
      </c>
      <c r="Z1442" s="153" t="str">
        <f t="shared" si="660"/>
        <v/>
      </c>
      <c r="AA1442" s="152" t="str">
        <f t="shared" si="661"/>
        <v/>
      </c>
      <c r="AB1442" s="152" t="str">
        <f t="shared" si="662"/>
        <v/>
      </c>
      <c r="AC1442" s="154" t="str">
        <f t="shared" si="663"/>
        <v/>
      </c>
      <c r="AD1442" s="154" t="str">
        <f t="shared" si="664"/>
        <v/>
      </c>
      <c r="AE1442" s="3" t="str">
        <f t="shared" si="665"/>
        <v/>
      </c>
      <c r="AF1442" s="3" t="str">
        <f t="shared" si="666"/>
        <v/>
      </c>
      <c r="AG1442" s="3" t="str">
        <f t="shared" si="673"/>
        <v/>
      </c>
      <c r="AH1442" s="4" t="str">
        <f t="shared" si="667"/>
        <v/>
      </c>
      <c r="AI1442" s="75" t="str">
        <f t="shared" si="668"/>
        <v/>
      </c>
      <c r="AJ1442" s="75" t="str">
        <f t="shared" si="669"/>
        <v/>
      </c>
    </row>
    <row r="1443" spans="1:36">
      <c r="A1443" s="41" t="str">
        <f t="shared" si="670"/>
        <v/>
      </c>
      <c r="B1443" s="150" t="str">
        <f>IF(ISNUMBER(A1443),INDEX('MetaTrader Import'!$H$13:$J$5893,TRUNC(((A1443-$A$39+1)-1)/3)+1,MOD((A1443-$A$39+1)-1,3)+1),"")</f>
        <v/>
      </c>
      <c r="C1443" s="43" t="str">
        <f t="shared" si="647"/>
        <v/>
      </c>
      <c r="D1443" s="43" t="str">
        <f t="shared" ca="1" si="648"/>
        <v/>
      </c>
      <c r="E1443" s="43" t="str">
        <f t="shared" si="649"/>
        <v/>
      </c>
      <c r="F1443" s="43" t="str">
        <f t="shared" si="650"/>
        <v/>
      </c>
      <c r="G1443" s="43" t="str">
        <f>IF(A1443&lt;&gt;"",IF(A1443&lt;Data!$G$11*0.25,$C$13/$G$32,IF(A1443&gt;Data!$G$11*0.25,$C$13,$C$13*10)),"")</f>
        <v/>
      </c>
      <c r="H1443" s="43" t="str">
        <f>IF(A1443&lt;&gt;"",IF(Data!$G$9="constant",$C$13,IF(Data!$G$9="squeeze",G1443,F1443)),"")</f>
        <v/>
      </c>
      <c r="I1443" s="38" t="str">
        <f ca="1">IF(ISNUMBER(A1443),NORMINV(RAND(),0,IF(AND(Data!$G$9="squeeze",A1443&lt;Data!$G$11*0.25),$H$32,1)*$C$30*$C$13)*($C$14*$C$12),"")</f>
        <v/>
      </c>
      <c r="J1443" s="42" t="str">
        <f ca="1">IFERROR(IF(Data!$C$6="Real",B1443,I1443+J1442+($C$14*$C$12)*(NORMINV(RAND(),$C$15,CHOOSE($G$13,$C$13,F1443,G1443)))),"")</f>
        <v/>
      </c>
      <c r="K1443" s="88" t="str">
        <f>IF(ISNUMBER(A1443), IF($G$16="fixed",$G$17,MIN(H1443*Data!$C$7*$C$16*0.5,$C$17*Data!$C$7))*$C$12,"")</f>
        <v/>
      </c>
      <c r="L1443" s="42" t="str">
        <f t="shared" ca="1" si="674"/>
        <v/>
      </c>
      <c r="M1443" s="44" t="str">
        <f t="shared" ca="1" si="675"/>
        <v/>
      </c>
      <c r="N1443" s="44" t="str">
        <f t="shared" ca="1" si="676"/>
        <v/>
      </c>
      <c r="O1443" s="108" t="str">
        <f t="shared" si="651"/>
        <v/>
      </c>
      <c r="P1443" s="102" t="str">
        <f t="shared" si="652"/>
        <v/>
      </c>
      <c r="Q1443" s="102" t="str">
        <f t="shared" si="653"/>
        <v/>
      </c>
      <c r="R1443" s="120" t="str">
        <f t="shared" si="671"/>
        <v/>
      </c>
      <c r="S1443" s="54" t="str">
        <f t="shared" si="672"/>
        <v/>
      </c>
      <c r="T1443" s="5" t="str">
        <f t="shared" si="654"/>
        <v/>
      </c>
      <c r="U1443" s="152" t="str">
        <f t="shared" si="655"/>
        <v/>
      </c>
      <c r="V1443" s="152" t="str">
        <f t="shared" si="656"/>
        <v/>
      </c>
      <c r="W1443" s="153" t="str">
        <f t="shared" si="657"/>
        <v/>
      </c>
      <c r="X1443" s="153" t="str">
        <f t="shared" si="658"/>
        <v/>
      </c>
      <c r="Y1443" s="153" t="str">
        <f t="shared" si="659"/>
        <v/>
      </c>
      <c r="Z1443" s="153" t="str">
        <f t="shared" si="660"/>
        <v/>
      </c>
      <c r="AA1443" s="152" t="str">
        <f t="shared" si="661"/>
        <v/>
      </c>
      <c r="AB1443" s="152" t="str">
        <f t="shared" si="662"/>
        <v/>
      </c>
      <c r="AC1443" s="154" t="str">
        <f t="shared" si="663"/>
        <v/>
      </c>
      <c r="AD1443" s="154" t="str">
        <f t="shared" si="664"/>
        <v/>
      </c>
      <c r="AE1443" s="3" t="str">
        <f t="shared" si="665"/>
        <v/>
      </c>
      <c r="AF1443" s="3" t="str">
        <f t="shared" si="666"/>
        <v/>
      </c>
      <c r="AG1443" s="3" t="str">
        <f t="shared" si="673"/>
        <v/>
      </c>
      <c r="AH1443" s="4" t="str">
        <f t="shared" si="667"/>
        <v/>
      </c>
      <c r="AI1443" s="75" t="str">
        <f t="shared" si="668"/>
        <v/>
      </c>
      <c r="AJ1443" s="75" t="str">
        <f t="shared" si="669"/>
        <v/>
      </c>
    </row>
    <row r="1444" spans="1:36">
      <c r="A1444" s="41" t="str">
        <f t="shared" si="670"/>
        <v/>
      </c>
      <c r="B1444" s="150" t="str">
        <f>IF(ISNUMBER(A1444),INDEX('MetaTrader Import'!$H$13:$J$5893,TRUNC(((A1444-$A$39+1)-1)/3)+1,MOD((A1444-$A$39+1)-1,3)+1),"")</f>
        <v/>
      </c>
      <c r="C1444" s="43" t="str">
        <f t="shared" si="647"/>
        <v/>
      </c>
      <c r="D1444" s="43" t="str">
        <f t="shared" ca="1" si="648"/>
        <v/>
      </c>
      <c r="E1444" s="43" t="str">
        <f t="shared" si="649"/>
        <v/>
      </c>
      <c r="F1444" s="43" t="str">
        <f t="shared" si="650"/>
        <v/>
      </c>
      <c r="G1444" s="43" t="str">
        <f>IF(A1444&lt;&gt;"",IF(A1444&lt;Data!$G$11*0.25,$C$13/$G$32,IF(A1444&gt;Data!$G$11*0.25,$C$13,$C$13*10)),"")</f>
        <v/>
      </c>
      <c r="H1444" s="43" t="str">
        <f>IF(A1444&lt;&gt;"",IF(Data!$G$9="constant",$C$13,IF(Data!$G$9="squeeze",G1444,F1444)),"")</f>
        <v/>
      </c>
      <c r="I1444" s="38" t="str">
        <f ca="1">IF(ISNUMBER(A1444),NORMINV(RAND(),0,IF(AND(Data!$G$9="squeeze",A1444&lt;Data!$G$11*0.25),$H$32,1)*$C$30*$C$13)*($C$14*$C$12),"")</f>
        <v/>
      </c>
      <c r="J1444" s="42" t="str">
        <f ca="1">IFERROR(IF(Data!$C$6="Real",B1444,I1444+J1443+($C$14*$C$12)*(NORMINV(RAND(),$C$15,CHOOSE($G$13,$C$13,F1444,G1444)))),"")</f>
        <v/>
      </c>
      <c r="K1444" s="88" t="str">
        <f>IF(ISNUMBER(A1444), IF($G$16="fixed",$G$17,MIN(H1444*Data!$C$7*$C$16*0.5,$C$17*Data!$C$7))*$C$12,"")</f>
        <v/>
      </c>
      <c r="L1444" s="42" t="str">
        <f t="shared" ca="1" si="674"/>
        <v/>
      </c>
      <c r="M1444" s="44" t="str">
        <f t="shared" ca="1" si="675"/>
        <v/>
      </c>
      <c r="N1444" s="44" t="str">
        <f t="shared" ca="1" si="676"/>
        <v/>
      </c>
      <c r="O1444" s="108" t="str">
        <f t="shared" si="651"/>
        <v/>
      </c>
      <c r="P1444" s="102" t="str">
        <f t="shared" si="652"/>
        <v/>
      </c>
      <c r="Q1444" s="102" t="str">
        <f t="shared" si="653"/>
        <v/>
      </c>
      <c r="R1444" s="120" t="str">
        <f t="shared" si="671"/>
        <v/>
      </c>
      <c r="S1444" s="54" t="str">
        <f t="shared" si="672"/>
        <v/>
      </c>
      <c r="T1444" s="5" t="str">
        <f t="shared" si="654"/>
        <v/>
      </c>
      <c r="U1444" s="152" t="str">
        <f t="shared" si="655"/>
        <v/>
      </c>
      <c r="V1444" s="152" t="str">
        <f t="shared" si="656"/>
        <v/>
      </c>
      <c r="W1444" s="153" t="str">
        <f t="shared" si="657"/>
        <v/>
      </c>
      <c r="X1444" s="153" t="str">
        <f t="shared" si="658"/>
        <v/>
      </c>
      <c r="Y1444" s="153" t="str">
        <f t="shared" si="659"/>
        <v/>
      </c>
      <c r="Z1444" s="153" t="str">
        <f t="shared" si="660"/>
        <v/>
      </c>
      <c r="AA1444" s="152" t="str">
        <f t="shared" si="661"/>
        <v/>
      </c>
      <c r="AB1444" s="152" t="str">
        <f t="shared" si="662"/>
        <v/>
      </c>
      <c r="AC1444" s="154" t="str">
        <f t="shared" si="663"/>
        <v/>
      </c>
      <c r="AD1444" s="154" t="str">
        <f t="shared" si="664"/>
        <v/>
      </c>
      <c r="AE1444" s="3" t="str">
        <f t="shared" si="665"/>
        <v/>
      </c>
      <c r="AF1444" s="3" t="str">
        <f t="shared" si="666"/>
        <v/>
      </c>
      <c r="AG1444" s="3" t="str">
        <f t="shared" si="673"/>
        <v/>
      </c>
      <c r="AH1444" s="4" t="str">
        <f t="shared" si="667"/>
        <v/>
      </c>
      <c r="AI1444" s="75" t="str">
        <f t="shared" si="668"/>
        <v/>
      </c>
      <c r="AJ1444" s="75" t="str">
        <f t="shared" si="669"/>
        <v/>
      </c>
    </row>
    <row r="1445" spans="1:36">
      <c r="A1445" s="41" t="str">
        <f t="shared" si="670"/>
        <v/>
      </c>
      <c r="B1445" s="150" t="str">
        <f>IF(ISNUMBER(A1445),INDEX('MetaTrader Import'!$H$13:$J$5893,TRUNC(((A1445-$A$39+1)-1)/3)+1,MOD((A1445-$A$39+1)-1,3)+1),"")</f>
        <v/>
      </c>
      <c r="C1445" s="43" t="str">
        <f t="shared" si="647"/>
        <v/>
      </c>
      <c r="D1445" s="43" t="str">
        <f t="shared" ca="1" si="648"/>
        <v/>
      </c>
      <c r="E1445" s="43" t="str">
        <f t="shared" si="649"/>
        <v/>
      </c>
      <c r="F1445" s="43" t="str">
        <f t="shared" si="650"/>
        <v/>
      </c>
      <c r="G1445" s="43" t="str">
        <f>IF(A1445&lt;&gt;"",IF(A1445&lt;Data!$G$11*0.25,$C$13/$G$32,IF(A1445&gt;Data!$G$11*0.25,$C$13,$C$13*10)),"")</f>
        <v/>
      </c>
      <c r="H1445" s="43" t="str">
        <f>IF(A1445&lt;&gt;"",IF(Data!$G$9="constant",$C$13,IF(Data!$G$9="squeeze",G1445,F1445)),"")</f>
        <v/>
      </c>
      <c r="I1445" s="38" t="str">
        <f ca="1">IF(ISNUMBER(A1445),NORMINV(RAND(),0,IF(AND(Data!$G$9="squeeze",A1445&lt;Data!$G$11*0.25),$H$32,1)*$C$30*$C$13)*($C$14*$C$12),"")</f>
        <v/>
      </c>
      <c r="J1445" s="42" t="str">
        <f ca="1">IFERROR(IF(Data!$C$6="Real",B1445,I1445+J1444+($C$14*$C$12)*(NORMINV(RAND(),$C$15,CHOOSE($G$13,$C$13,F1445,G1445)))),"")</f>
        <v/>
      </c>
      <c r="K1445" s="88" t="str">
        <f>IF(ISNUMBER(A1445), IF($G$16="fixed",$G$17,MIN(H1445*Data!$C$7*$C$16*0.5,$C$17*Data!$C$7))*$C$12,"")</f>
        <v/>
      </c>
      <c r="L1445" s="42" t="str">
        <f t="shared" ca="1" si="674"/>
        <v/>
      </c>
      <c r="M1445" s="44" t="str">
        <f t="shared" ca="1" si="675"/>
        <v/>
      </c>
      <c r="N1445" s="44" t="str">
        <f t="shared" ca="1" si="676"/>
        <v/>
      </c>
      <c r="O1445" s="108" t="str">
        <f t="shared" si="651"/>
        <v/>
      </c>
      <c r="P1445" s="102" t="str">
        <f t="shared" si="652"/>
        <v/>
      </c>
      <c r="Q1445" s="102" t="str">
        <f t="shared" si="653"/>
        <v/>
      </c>
      <c r="R1445" s="120" t="str">
        <f t="shared" si="671"/>
        <v/>
      </c>
      <c r="S1445" s="54" t="str">
        <f t="shared" si="672"/>
        <v/>
      </c>
      <c r="T1445" s="5" t="str">
        <f t="shared" si="654"/>
        <v/>
      </c>
      <c r="U1445" s="152" t="str">
        <f t="shared" si="655"/>
        <v/>
      </c>
      <c r="V1445" s="152" t="str">
        <f t="shared" si="656"/>
        <v/>
      </c>
      <c r="W1445" s="153" t="str">
        <f t="shared" si="657"/>
        <v/>
      </c>
      <c r="X1445" s="153" t="str">
        <f t="shared" si="658"/>
        <v/>
      </c>
      <c r="Y1445" s="153" t="str">
        <f t="shared" si="659"/>
        <v/>
      </c>
      <c r="Z1445" s="153" t="str">
        <f t="shared" si="660"/>
        <v/>
      </c>
      <c r="AA1445" s="152" t="str">
        <f t="shared" si="661"/>
        <v/>
      </c>
      <c r="AB1445" s="152" t="str">
        <f t="shared" si="662"/>
        <v/>
      </c>
      <c r="AC1445" s="154" t="str">
        <f t="shared" si="663"/>
        <v/>
      </c>
      <c r="AD1445" s="154" t="str">
        <f t="shared" si="664"/>
        <v/>
      </c>
      <c r="AE1445" s="3" t="str">
        <f t="shared" si="665"/>
        <v/>
      </c>
      <c r="AF1445" s="3" t="str">
        <f t="shared" si="666"/>
        <v/>
      </c>
      <c r="AG1445" s="3" t="str">
        <f t="shared" si="673"/>
        <v/>
      </c>
      <c r="AH1445" s="4" t="str">
        <f t="shared" si="667"/>
        <v/>
      </c>
      <c r="AI1445" s="75" t="str">
        <f t="shared" si="668"/>
        <v/>
      </c>
      <c r="AJ1445" s="75" t="str">
        <f t="shared" si="669"/>
        <v/>
      </c>
    </row>
    <row r="1446" spans="1:36">
      <c r="A1446" s="41" t="str">
        <f t="shared" si="670"/>
        <v/>
      </c>
      <c r="B1446" s="150" t="str">
        <f>IF(ISNUMBER(A1446),INDEX('MetaTrader Import'!$H$13:$J$5893,TRUNC(((A1446-$A$39+1)-1)/3)+1,MOD((A1446-$A$39+1)-1,3)+1),"")</f>
        <v/>
      </c>
      <c r="C1446" s="43" t="str">
        <f t="shared" si="647"/>
        <v/>
      </c>
      <c r="D1446" s="43" t="str">
        <f t="shared" ca="1" si="648"/>
        <v/>
      </c>
      <c r="E1446" s="43" t="str">
        <f t="shared" si="649"/>
        <v/>
      </c>
      <c r="F1446" s="43" t="str">
        <f t="shared" si="650"/>
        <v/>
      </c>
      <c r="G1446" s="43" t="str">
        <f>IF(A1446&lt;&gt;"",IF(A1446&lt;Data!$G$11*0.25,$C$13/$G$32,IF(A1446&gt;Data!$G$11*0.25,$C$13,$C$13*10)),"")</f>
        <v/>
      </c>
      <c r="H1446" s="43" t="str">
        <f>IF(A1446&lt;&gt;"",IF(Data!$G$9="constant",$C$13,IF(Data!$G$9="squeeze",G1446,F1446)),"")</f>
        <v/>
      </c>
      <c r="I1446" s="38" t="str">
        <f ca="1">IF(ISNUMBER(A1446),NORMINV(RAND(),0,IF(AND(Data!$G$9="squeeze",A1446&lt;Data!$G$11*0.25),$H$32,1)*$C$30*$C$13)*($C$14*$C$12),"")</f>
        <v/>
      </c>
      <c r="J1446" s="42" t="str">
        <f ca="1">IFERROR(IF(Data!$C$6="Real",B1446,I1446+J1445+($C$14*$C$12)*(NORMINV(RAND(),$C$15,CHOOSE($G$13,$C$13,F1446,G1446)))),"")</f>
        <v/>
      </c>
      <c r="K1446" s="88" t="str">
        <f>IF(ISNUMBER(A1446), IF($G$16="fixed",$G$17,MIN(H1446*Data!$C$7*$C$16*0.5,$C$17*Data!$C$7))*$C$12,"")</f>
        <v/>
      </c>
      <c r="L1446" s="42" t="str">
        <f t="shared" ca="1" si="674"/>
        <v/>
      </c>
      <c r="M1446" s="44" t="str">
        <f t="shared" ca="1" si="675"/>
        <v/>
      </c>
      <c r="N1446" s="44" t="str">
        <f t="shared" ca="1" si="676"/>
        <v/>
      </c>
      <c r="O1446" s="108" t="str">
        <f t="shared" si="651"/>
        <v/>
      </c>
      <c r="P1446" s="102" t="str">
        <f t="shared" si="652"/>
        <v/>
      </c>
      <c r="Q1446" s="102" t="str">
        <f t="shared" si="653"/>
        <v/>
      </c>
      <c r="R1446" s="120" t="str">
        <f t="shared" si="671"/>
        <v/>
      </c>
      <c r="S1446" s="54" t="str">
        <f t="shared" si="672"/>
        <v/>
      </c>
      <c r="T1446" s="5" t="str">
        <f t="shared" si="654"/>
        <v/>
      </c>
      <c r="U1446" s="152" t="str">
        <f t="shared" si="655"/>
        <v/>
      </c>
      <c r="V1446" s="152" t="str">
        <f t="shared" si="656"/>
        <v/>
      </c>
      <c r="W1446" s="153" t="str">
        <f t="shared" si="657"/>
        <v/>
      </c>
      <c r="X1446" s="153" t="str">
        <f t="shared" si="658"/>
        <v/>
      </c>
      <c r="Y1446" s="153" t="str">
        <f t="shared" si="659"/>
        <v/>
      </c>
      <c r="Z1446" s="153" t="str">
        <f t="shared" si="660"/>
        <v/>
      </c>
      <c r="AA1446" s="152" t="str">
        <f t="shared" si="661"/>
        <v/>
      </c>
      <c r="AB1446" s="152" t="str">
        <f t="shared" si="662"/>
        <v/>
      </c>
      <c r="AC1446" s="154" t="str">
        <f t="shared" si="663"/>
        <v/>
      </c>
      <c r="AD1446" s="154" t="str">
        <f t="shared" si="664"/>
        <v/>
      </c>
      <c r="AE1446" s="3" t="str">
        <f t="shared" si="665"/>
        <v/>
      </c>
      <c r="AF1446" s="3" t="str">
        <f t="shared" si="666"/>
        <v/>
      </c>
      <c r="AG1446" s="3" t="str">
        <f t="shared" si="673"/>
        <v/>
      </c>
      <c r="AH1446" s="4" t="str">
        <f t="shared" si="667"/>
        <v/>
      </c>
      <c r="AI1446" s="75" t="str">
        <f t="shared" si="668"/>
        <v/>
      </c>
      <c r="AJ1446" s="75" t="str">
        <f t="shared" si="669"/>
        <v/>
      </c>
    </row>
    <row r="1447" spans="1:36">
      <c r="A1447" s="41" t="str">
        <f t="shared" si="670"/>
        <v/>
      </c>
      <c r="B1447" s="150" t="str">
        <f>IF(ISNUMBER(A1447),INDEX('MetaTrader Import'!$H$13:$J$5893,TRUNC(((A1447-$A$39+1)-1)/3)+1,MOD((A1447-$A$39+1)-1,3)+1),"")</f>
        <v/>
      </c>
      <c r="C1447" s="43" t="str">
        <f t="shared" si="647"/>
        <v/>
      </c>
      <c r="D1447" s="43" t="str">
        <f t="shared" ca="1" si="648"/>
        <v/>
      </c>
      <c r="E1447" s="43" t="str">
        <f t="shared" si="649"/>
        <v/>
      </c>
      <c r="F1447" s="43" t="str">
        <f t="shared" si="650"/>
        <v/>
      </c>
      <c r="G1447" s="43" t="str">
        <f>IF(A1447&lt;&gt;"",IF(A1447&lt;Data!$G$11*0.25,$C$13/$G$32,IF(A1447&gt;Data!$G$11*0.25,$C$13,$C$13*10)),"")</f>
        <v/>
      </c>
      <c r="H1447" s="43" t="str">
        <f>IF(A1447&lt;&gt;"",IF(Data!$G$9="constant",$C$13,IF(Data!$G$9="squeeze",G1447,F1447)),"")</f>
        <v/>
      </c>
      <c r="I1447" s="38" t="str">
        <f ca="1">IF(ISNUMBER(A1447),NORMINV(RAND(),0,IF(AND(Data!$G$9="squeeze",A1447&lt;Data!$G$11*0.25),$H$32,1)*$C$30*$C$13)*($C$14*$C$12),"")</f>
        <v/>
      </c>
      <c r="J1447" s="42" t="str">
        <f ca="1">IFERROR(IF(Data!$C$6="Real",B1447,I1447+J1446+($C$14*$C$12)*(NORMINV(RAND(),$C$15,CHOOSE($G$13,$C$13,F1447,G1447)))),"")</f>
        <v/>
      </c>
      <c r="K1447" s="88" t="str">
        <f>IF(ISNUMBER(A1447), IF($G$16="fixed",$G$17,MIN(H1447*Data!$C$7*$C$16*0.5,$C$17*Data!$C$7))*$C$12,"")</f>
        <v/>
      </c>
      <c r="L1447" s="42" t="str">
        <f t="shared" ca="1" si="674"/>
        <v/>
      </c>
      <c r="M1447" s="44" t="str">
        <f t="shared" ca="1" si="675"/>
        <v/>
      </c>
      <c r="N1447" s="44" t="str">
        <f t="shared" ca="1" si="676"/>
        <v/>
      </c>
      <c r="O1447" s="108" t="str">
        <f t="shared" si="651"/>
        <v/>
      </c>
      <c r="P1447" s="102" t="str">
        <f t="shared" si="652"/>
        <v/>
      </c>
      <c r="Q1447" s="102" t="str">
        <f t="shared" si="653"/>
        <v/>
      </c>
      <c r="R1447" s="120" t="str">
        <f t="shared" si="671"/>
        <v/>
      </c>
      <c r="S1447" s="54" t="str">
        <f t="shared" si="672"/>
        <v/>
      </c>
      <c r="T1447" s="5" t="str">
        <f t="shared" si="654"/>
        <v/>
      </c>
      <c r="U1447" s="152" t="str">
        <f t="shared" si="655"/>
        <v/>
      </c>
      <c r="V1447" s="152" t="str">
        <f t="shared" si="656"/>
        <v/>
      </c>
      <c r="W1447" s="153" t="str">
        <f t="shared" si="657"/>
        <v/>
      </c>
      <c r="X1447" s="153" t="str">
        <f t="shared" si="658"/>
        <v/>
      </c>
      <c r="Y1447" s="153" t="str">
        <f t="shared" si="659"/>
        <v/>
      </c>
      <c r="Z1447" s="153" t="str">
        <f t="shared" si="660"/>
        <v/>
      </c>
      <c r="AA1447" s="152" t="str">
        <f t="shared" si="661"/>
        <v/>
      </c>
      <c r="AB1447" s="152" t="str">
        <f t="shared" si="662"/>
        <v/>
      </c>
      <c r="AC1447" s="154" t="str">
        <f t="shared" si="663"/>
        <v/>
      </c>
      <c r="AD1447" s="154" t="str">
        <f t="shared" si="664"/>
        <v/>
      </c>
      <c r="AE1447" s="3" t="str">
        <f t="shared" si="665"/>
        <v/>
      </c>
      <c r="AF1447" s="3" t="str">
        <f t="shared" si="666"/>
        <v/>
      </c>
      <c r="AG1447" s="3" t="str">
        <f t="shared" si="673"/>
        <v/>
      </c>
      <c r="AH1447" s="4" t="str">
        <f t="shared" si="667"/>
        <v/>
      </c>
      <c r="AI1447" s="75" t="str">
        <f t="shared" si="668"/>
        <v/>
      </c>
      <c r="AJ1447" s="75" t="str">
        <f t="shared" si="669"/>
        <v/>
      </c>
    </row>
    <row r="1448" spans="1:36">
      <c r="A1448" s="41" t="str">
        <f t="shared" si="670"/>
        <v/>
      </c>
      <c r="B1448" s="150" t="str">
        <f>IF(ISNUMBER(A1448),INDEX('MetaTrader Import'!$H$13:$J$5893,TRUNC(((A1448-$A$39+1)-1)/3)+1,MOD((A1448-$A$39+1)-1,3)+1),"")</f>
        <v/>
      </c>
      <c r="C1448" s="43" t="str">
        <f t="shared" si="647"/>
        <v/>
      </c>
      <c r="D1448" s="43" t="str">
        <f t="shared" ca="1" si="648"/>
        <v/>
      </c>
      <c r="E1448" s="43" t="str">
        <f t="shared" si="649"/>
        <v/>
      </c>
      <c r="F1448" s="43" t="str">
        <f t="shared" si="650"/>
        <v/>
      </c>
      <c r="G1448" s="43" t="str">
        <f>IF(A1448&lt;&gt;"",IF(A1448&lt;Data!$G$11*0.25,$C$13/$G$32,IF(A1448&gt;Data!$G$11*0.25,$C$13,$C$13*10)),"")</f>
        <v/>
      </c>
      <c r="H1448" s="43" t="str">
        <f>IF(A1448&lt;&gt;"",IF(Data!$G$9="constant",$C$13,IF(Data!$G$9="squeeze",G1448,F1448)),"")</f>
        <v/>
      </c>
      <c r="I1448" s="38" t="str">
        <f ca="1">IF(ISNUMBER(A1448),NORMINV(RAND(),0,IF(AND(Data!$G$9="squeeze",A1448&lt;Data!$G$11*0.25),$H$32,1)*$C$30*$C$13)*($C$14*$C$12),"")</f>
        <v/>
      </c>
      <c r="J1448" s="42" t="str">
        <f ca="1">IFERROR(IF(Data!$C$6="Real",B1448,I1448+J1447+($C$14*$C$12)*(NORMINV(RAND(),$C$15,CHOOSE($G$13,$C$13,F1448,G1448)))),"")</f>
        <v/>
      </c>
      <c r="K1448" s="88" t="str">
        <f>IF(ISNUMBER(A1448), IF($G$16="fixed",$G$17,MIN(H1448*Data!$C$7*$C$16*0.5,$C$17*Data!$C$7))*$C$12,"")</f>
        <v/>
      </c>
      <c r="L1448" s="42" t="str">
        <f t="shared" ca="1" si="674"/>
        <v/>
      </c>
      <c r="M1448" s="44" t="str">
        <f t="shared" ca="1" si="675"/>
        <v/>
      </c>
      <c r="N1448" s="44" t="str">
        <f t="shared" ca="1" si="676"/>
        <v/>
      </c>
      <c r="O1448" s="108" t="str">
        <f t="shared" si="651"/>
        <v/>
      </c>
      <c r="P1448" s="102" t="str">
        <f t="shared" si="652"/>
        <v/>
      </c>
      <c r="Q1448" s="102" t="str">
        <f t="shared" si="653"/>
        <v/>
      </c>
      <c r="R1448" s="120" t="str">
        <f t="shared" si="671"/>
        <v/>
      </c>
      <c r="S1448" s="54" t="str">
        <f t="shared" si="672"/>
        <v/>
      </c>
      <c r="T1448" s="5" t="str">
        <f t="shared" si="654"/>
        <v/>
      </c>
      <c r="U1448" s="152" t="str">
        <f t="shared" si="655"/>
        <v/>
      </c>
      <c r="V1448" s="152" t="str">
        <f t="shared" si="656"/>
        <v/>
      </c>
      <c r="W1448" s="153" t="str">
        <f t="shared" si="657"/>
        <v/>
      </c>
      <c r="X1448" s="153" t="str">
        <f t="shared" si="658"/>
        <v/>
      </c>
      <c r="Y1448" s="153" t="str">
        <f t="shared" si="659"/>
        <v/>
      </c>
      <c r="Z1448" s="153" t="str">
        <f t="shared" si="660"/>
        <v/>
      </c>
      <c r="AA1448" s="152" t="str">
        <f t="shared" si="661"/>
        <v/>
      </c>
      <c r="AB1448" s="152" t="str">
        <f t="shared" si="662"/>
        <v/>
      </c>
      <c r="AC1448" s="154" t="str">
        <f t="shared" si="663"/>
        <v/>
      </c>
      <c r="AD1448" s="154" t="str">
        <f t="shared" si="664"/>
        <v/>
      </c>
      <c r="AE1448" s="3" t="str">
        <f t="shared" si="665"/>
        <v/>
      </c>
      <c r="AF1448" s="3" t="str">
        <f t="shared" si="666"/>
        <v/>
      </c>
      <c r="AG1448" s="3" t="str">
        <f t="shared" si="673"/>
        <v/>
      </c>
      <c r="AH1448" s="4" t="str">
        <f t="shared" si="667"/>
        <v/>
      </c>
      <c r="AI1448" s="75" t="str">
        <f t="shared" si="668"/>
        <v/>
      </c>
      <c r="AJ1448" s="75" t="str">
        <f t="shared" si="669"/>
        <v/>
      </c>
    </row>
    <row r="1449" spans="1:36">
      <c r="A1449" s="41" t="str">
        <f t="shared" si="670"/>
        <v/>
      </c>
      <c r="B1449" s="150" t="str">
        <f>IF(ISNUMBER(A1449),INDEX('MetaTrader Import'!$H$13:$J$5893,TRUNC(((A1449-$A$39+1)-1)/3)+1,MOD((A1449-$A$39+1)-1,3)+1),"")</f>
        <v/>
      </c>
      <c r="C1449" s="43" t="str">
        <f t="shared" si="647"/>
        <v/>
      </c>
      <c r="D1449" s="43" t="str">
        <f t="shared" ca="1" si="648"/>
        <v/>
      </c>
      <c r="E1449" s="43" t="str">
        <f t="shared" si="649"/>
        <v/>
      </c>
      <c r="F1449" s="43" t="str">
        <f t="shared" si="650"/>
        <v/>
      </c>
      <c r="G1449" s="43" t="str">
        <f>IF(A1449&lt;&gt;"",IF(A1449&lt;Data!$G$11*0.25,$C$13/$G$32,IF(A1449&gt;Data!$G$11*0.25,$C$13,$C$13*10)),"")</f>
        <v/>
      </c>
      <c r="H1449" s="43" t="str">
        <f>IF(A1449&lt;&gt;"",IF(Data!$G$9="constant",$C$13,IF(Data!$G$9="squeeze",G1449,F1449)),"")</f>
        <v/>
      </c>
      <c r="I1449" s="38" t="str">
        <f ca="1">IF(ISNUMBER(A1449),NORMINV(RAND(),0,IF(AND(Data!$G$9="squeeze",A1449&lt;Data!$G$11*0.25),$H$32,1)*$C$30*$C$13)*($C$14*$C$12),"")</f>
        <v/>
      </c>
      <c r="J1449" s="42" t="str">
        <f ca="1">IFERROR(IF(Data!$C$6="Real",B1449,I1449+J1448+($C$14*$C$12)*(NORMINV(RAND(),$C$15,CHOOSE($G$13,$C$13,F1449,G1449)))),"")</f>
        <v/>
      </c>
      <c r="K1449" s="88" t="str">
        <f>IF(ISNUMBER(A1449), IF($G$16="fixed",$G$17,MIN(H1449*Data!$C$7*$C$16*0.5,$C$17*Data!$C$7))*$C$12,"")</f>
        <v/>
      </c>
      <c r="L1449" s="42" t="str">
        <f t="shared" ca="1" si="674"/>
        <v/>
      </c>
      <c r="M1449" s="44" t="str">
        <f t="shared" ca="1" si="675"/>
        <v/>
      </c>
      <c r="N1449" s="44" t="str">
        <f t="shared" ca="1" si="676"/>
        <v/>
      </c>
      <c r="O1449" s="108" t="str">
        <f t="shared" si="651"/>
        <v/>
      </c>
      <c r="P1449" s="102" t="str">
        <f t="shared" si="652"/>
        <v/>
      </c>
      <c r="Q1449" s="102" t="str">
        <f t="shared" si="653"/>
        <v/>
      </c>
      <c r="R1449" s="120" t="str">
        <f t="shared" si="671"/>
        <v/>
      </c>
      <c r="S1449" s="54" t="str">
        <f t="shared" si="672"/>
        <v/>
      </c>
      <c r="T1449" s="5" t="str">
        <f t="shared" si="654"/>
        <v/>
      </c>
      <c r="U1449" s="152" t="str">
        <f t="shared" si="655"/>
        <v/>
      </c>
      <c r="V1449" s="152" t="str">
        <f t="shared" si="656"/>
        <v/>
      </c>
      <c r="W1449" s="153" t="str">
        <f t="shared" si="657"/>
        <v/>
      </c>
      <c r="X1449" s="153" t="str">
        <f t="shared" si="658"/>
        <v/>
      </c>
      <c r="Y1449" s="153" t="str">
        <f t="shared" si="659"/>
        <v/>
      </c>
      <c r="Z1449" s="153" t="str">
        <f t="shared" si="660"/>
        <v/>
      </c>
      <c r="AA1449" s="152" t="str">
        <f t="shared" si="661"/>
        <v/>
      </c>
      <c r="AB1449" s="152" t="str">
        <f t="shared" si="662"/>
        <v/>
      </c>
      <c r="AC1449" s="154" t="str">
        <f t="shared" si="663"/>
        <v/>
      </c>
      <c r="AD1449" s="154" t="str">
        <f t="shared" si="664"/>
        <v/>
      </c>
      <c r="AE1449" s="3" t="str">
        <f t="shared" si="665"/>
        <v/>
      </c>
      <c r="AF1449" s="3" t="str">
        <f t="shared" si="666"/>
        <v/>
      </c>
      <c r="AG1449" s="3" t="str">
        <f t="shared" si="673"/>
        <v/>
      </c>
      <c r="AH1449" s="4" t="str">
        <f t="shared" si="667"/>
        <v/>
      </c>
      <c r="AI1449" s="75" t="str">
        <f t="shared" si="668"/>
        <v/>
      </c>
      <c r="AJ1449" s="75" t="str">
        <f t="shared" si="669"/>
        <v/>
      </c>
    </row>
    <row r="1450" spans="1:36">
      <c r="A1450" s="41" t="str">
        <f t="shared" si="670"/>
        <v/>
      </c>
      <c r="B1450" s="150" t="str">
        <f>IF(ISNUMBER(A1450),INDEX('MetaTrader Import'!$H$13:$J$5893,TRUNC(((A1450-$A$39+1)-1)/3)+1,MOD((A1450-$A$39+1)-1,3)+1),"")</f>
        <v/>
      </c>
      <c r="C1450" s="43" t="str">
        <f t="shared" si="647"/>
        <v/>
      </c>
      <c r="D1450" s="43" t="str">
        <f t="shared" ca="1" si="648"/>
        <v/>
      </c>
      <c r="E1450" s="43" t="str">
        <f t="shared" si="649"/>
        <v/>
      </c>
      <c r="F1450" s="43" t="str">
        <f t="shared" si="650"/>
        <v/>
      </c>
      <c r="G1450" s="43" t="str">
        <f>IF(A1450&lt;&gt;"",IF(A1450&lt;Data!$G$11*0.25,$C$13/$G$32,IF(A1450&gt;Data!$G$11*0.25,$C$13,$C$13*10)),"")</f>
        <v/>
      </c>
      <c r="H1450" s="43" t="str">
        <f>IF(A1450&lt;&gt;"",IF(Data!$G$9="constant",$C$13,IF(Data!$G$9="squeeze",G1450,F1450)),"")</f>
        <v/>
      </c>
      <c r="I1450" s="38" t="str">
        <f ca="1">IF(ISNUMBER(A1450),NORMINV(RAND(),0,IF(AND(Data!$G$9="squeeze",A1450&lt;Data!$G$11*0.25),$H$32,1)*$C$30*$C$13)*($C$14*$C$12),"")</f>
        <v/>
      </c>
      <c r="J1450" s="42" t="str">
        <f ca="1">IFERROR(IF(Data!$C$6="Real",B1450,I1450+J1449+($C$14*$C$12)*(NORMINV(RAND(),$C$15,CHOOSE($G$13,$C$13,F1450,G1450)))),"")</f>
        <v/>
      </c>
      <c r="K1450" s="88" t="str">
        <f>IF(ISNUMBER(A1450), IF($G$16="fixed",$G$17,MIN(H1450*Data!$C$7*$C$16*0.5,$C$17*Data!$C$7))*$C$12,"")</f>
        <v/>
      </c>
      <c r="L1450" s="42" t="str">
        <f t="shared" ca="1" si="674"/>
        <v/>
      </c>
      <c r="M1450" s="44" t="str">
        <f t="shared" ca="1" si="675"/>
        <v/>
      </c>
      <c r="N1450" s="44" t="str">
        <f t="shared" ca="1" si="676"/>
        <v/>
      </c>
      <c r="O1450" s="108" t="str">
        <f t="shared" si="651"/>
        <v/>
      </c>
      <c r="P1450" s="102" t="str">
        <f t="shared" si="652"/>
        <v/>
      </c>
      <c r="Q1450" s="102" t="str">
        <f t="shared" si="653"/>
        <v/>
      </c>
      <c r="R1450" s="120" t="str">
        <f t="shared" si="671"/>
        <v/>
      </c>
      <c r="S1450" s="54" t="str">
        <f t="shared" si="672"/>
        <v/>
      </c>
      <c r="T1450" s="5" t="str">
        <f t="shared" si="654"/>
        <v/>
      </c>
      <c r="U1450" s="152" t="str">
        <f t="shared" si="655"/>
        <v/>
      </c>
      <c r="V1450" s="152" t="str">
        <f t="shared" si="656"/>
        <v/>
      </c>
      <c r="W1450" s="153" t="str">
        <f t="shared" si="657"/>
        <v/>
      </c>
      <c r="X1450" s="153" t="str">
        <f t="shared" si="658"/>
        <v/>
      </c>
      <c r="Y1450" s="153" t="str">
        <f t="shared" si="659"/>
        <v/>
      </c>
      <c r="Z1450" s="153" t="str">
        <f t="shared" si="660"/>
        <v/>
      </c>
      <c r="AA1450" s="152" t="str">
        <f t="shared" si="661"/>
        <v/>
      </c>
      <c r="AB1450" s="152" t="str">
        <f t="shared" si="662"/>
        <v/>
      </c>
      <c r="AC1450" s="154" t="str">
        <f t="shared" si="663"/>
        <v/>
      </c>
      <c r="AD1450" s="154" t="str">
        <f t="shared" si="664"/>
        <v/>
      </c>
      <c r="AE1450" s="3" t="str">
        <f t="shared" si="665"/>
        <v/>
      </c>
      <c r="AF1450" s="3" t="str">
        <f t="shared" si="666"/>
        <v/>
      </c>
      <c r="AG1450" s="3" t="str">
        <f t="shared" si="673"/>
        <v/>
      </c>
      <c r="AH1450" s="4" t="str">
        <f t="shared" si="667"/>
        <v/>
      </c>
      <c r="AI1450" s="75" t="str">
        <f t="shared" si="668"/>
        <v/>
      </c>
      <c r="AJ1450" s="75" t="str">
        <f t="shared" si="669"/>
        <v/>
      </c>
    </row>
    <row r="1451" spans="1:36">
      <c r="A1451" s="41" t="str">
        <f t="shared" si="670"/>
        <v/>
      </c>
      <c r="B1451" s="150" t="str">
        <f>IF(ISNUMBER(A1451),INDEX('MetaTrader Import'!$H$13:$J$5893,TRUNC(((A1451-$A$39+1)-1)/3)+1,MOD((A1451-$A$39+1)-1,3)+1),"")</f>
        <v/>
      </c>
      <c r="C1451" s="43" t="str">
        <f t="shared" si="647"/>
        <v/>
      </c>
      <c r="D1451" s="43" t="str">
        <f t="shared" ca="1" si="648"/>
        <v/>
      </c>
      <c r="E1451" s="43" t="str">
        <f t="shared" si="649"/>
        <v/>
      </c>
      <c r="F1451" s="43" t="str">
        <f t="shared" si="650"/>
        <v/>
      </c>
      <c r="G1451" s="43" t="str">
        <f>IF(A1451&lt;&gt;"",IF(A1451&lt;Data!$G$11*0.25,$C$13/$G$32,IF(A1451&gt;Data!$G$11*0.25,$C$13,$C$13*10)),"")</f>
        <v/>
      </c>
      <c r="H1451" s="43" t="str">
        <f>IF(A1451&lt;&gt;"",IF(Data!$G$9="constant",$C$13,IF(Data!$G$9="squeeze",G1451,F1451)),"")</f>
        <v/>
      </c>
      <c r="I1451" s="38" t="str">
        <f ca="1">IF(ISNUMBER(A1451),NORMINV(RAND(),0,IF(AND(Data!$G$9="squeeze",A1451&lt;Data!$G$11*0.25),$H$32,1)*$C$30*$C$13)*($C$14*$C$12),"")</f>
        <v/>
      </c>
      <c r="J1451" s="42" t="str">
        <f ca="1">IFERROR(IF(Data!$C$6="Real",B1451,I1451+J1450+($C$14*$C$12)*(NORMINV(RAND(),$C$15,CHOOSE($G$13,$C$13,F1451,G1451)))),"")</f>
        <v/>
      </c>
      <c r="K1451" s="88" t="str">
        <f>IF(ISNUMBER(A1451), IF($G$16="fixed",$G$17,MIN(H1451*Data!$C$7*$C$16*0.5,$C$17*Data!$C$7))*$C$12,"")</f>
        <v/>
      </c>
      <c r="L1451" s="42" t="str">
        <f t="shared" ca="1" si="674"/>
        <v/>
      </c>
      <c r="M1451" s="44" t="str">
        <f t="shared" ca="1" si="675"/>
        <v/>
      </c>
      <c r="N1451" s="44" t="str">
        <f t="shared" ca="1" si="676"/>
        <v/>
      </c>
      <c r="O1451" s="108" t="str">
        <f t="shared" si="651"/>
        <v/>
      </c>
      <c r="P1451" s="102" t="str">
        <f t="shared" si="652"/>
        <v/>
      </c>
      <c r="Q1451" s="102" t="str">
        <f t="shared" si="653"/>
        <v/>
      </c>
      <c r="R1451" s="120" t="str">
        <f t="shared" si="671"/>
        <v/>
      </c>
      <c r="S1451" s="54" t="str">
        <f t="shared" si="672"/>
        <v/>
      </c>
      <c r="T1451" s="5" t="str">
        <f t="shared" si="654"/>
        <v/>
      </c>
      <c r="U1451" s="152" t="str">
        <f t="shared" si="655"/>
        <v/>
      </c>
      <c r="V1451" s="152" t="str">
        <f t="shared" si="656"/>
        <v/>
      </c>
      <c r="W1451" s="153" t="str">
        <f t="shared" si="657"/>
        <v/>
      </c>
      <c r="X1451" s="153" t="str">
        <f t="shared" si="658"/>
        <v/>
      </c>
      <c r="Y1451" s="153" t="str">
        <f t="shared" si="659"/>
        <v/>
      </c>
      <c r="Z1451" s="153" t="str">
        <f t="shared" si="660"/>
        <v/>
      </c>
      <c r="AA1451" s="152" t="str">
        <f t="shared" si="661"/>
        <v/>
      </c>
      <c r="AB1451" s="152" t="str">
        <f t="shared" si="662"/>
        <v/>
      </c>
      <c r="AC1451" s="154" t="str">
        <f t="shared" si="663"/>
        <v/>
      </c>
      <c r="AD1451" s="154" t="str">
        <f t="shared" si="664"/>
        <v/>
      </c>
      <c r="AE1451" s="3" t="str">
        <f t="shared" si="665"/>
        <v/>
      </c>
      <c r="AF1451" s="3" t="str">
        <f t="shared" si="666"/>
        <v/>
      </c>
      <c r="AG1451" s="3" t="str">
        <f t="shared" si="673"/>
        <v/>
      </c>
      <c r="AH1451" s="4" t="str">
        <f t="shared" si="667"/>
        <v/>
      </c>
      <c r="AI1451" s="75" t="str">
        <f t="shared" si="668"/>
        <v/>
      </c>
      <c r="AJ1451" s="75" t="str">
        <f t="shared" si="669"/>
        <v/>
      </c>
    </row>
    <row r="1452" spans="1:36">
      <c r="A1452" s="41" t="str">
        <f t="shared" si="670"/>
        <v/>
      </c>
      <c r="B1452" s="150" t="str">
        <f>IF(ISNUMBER(A1452),INDEX('MetaTrader Import'!$H$13:$J$5893,TRUNC(((A1452-$A$39+1)-1)/3)+1,MOD((A1452-$A$39+1)-1,3)+1),"")</f>
        <v/>
      </c>
      <c r="C1452" s="43" t="str">
        <f t="shared" si="647"/>
        <v/>
      </c>
      <c r="D1452" s="43" t="str">
        <f t="shared" ca="1" si="648"/>
        <v/>
      </c>
      <c r="E1452" s="43" t="str">
        <f t="shared" si="649"/>
        <v/>
      </c>
      <c r="F1452" s="43" t="str">
        <f t="shared" si="650"/>
        <v/>
      </c>
      <c r="G1452" s="43" t="str">
        <f>IF(A1452&lt;&gt;"",IF(A1452&lt;Data!$G$11*0.25,$C$13/$G$32,IF(A1452&gt;Data!$G$11*0.25,$C$13,$C$13*10)),"")</f>
        <v/>
      </c>
      <c r="H1452" s="43" t="str">
        <f>IF(A1452&lt;&gt;"",IF(Data!$G$9="constant",$C$13,IF(Data!$G$9="squeeze",G1452,F1452)),"")</f>
        <v/>
      </c>
      <c r="I1452" s="38" t="str">
        <f ca="1">IF(ISNUMBER(A1452),NORMINV(RAND(),0,IF(AND(Data!$G$9="squeeze",A1452&lt;Data!$G$11*0.25),$H$32,1)*$C$30*$C$13)*($C$14*$C$12),"")</f>
        <v/>
      </c>
      <c r="J1452" s="42" t="str">
        <f ca="1">IFERROR(IF(Data!$C$6="Real",B1452,I1452+J1451+($C$14*$C$12)*(NORMINV(RAND(),$C$15,CHOOSE($G$13,$C$13,F1452,G1452)))),"")</f>
        <v/>
      </c>
      <c r="K1452" s="88" t="str">
        <f>IF(ISNUMBER(A1452), IF($G$16="fixed",$G$17,MIN(H1452*Data!$C$7*$C$16*0.5,$C$17*Data!$C$7))*$C$12,"")</f>
        <v/>
      </c>
      <c r="L1452" s="42" t="str">
        <f t="shared" ca="1" si="674"/>
        <v/>
      </c>
      <c r="M1452" s="44" t="str">
        <f t="shared" ca="1" si="675"/>
        <v/>
      </c>
      <c r="N1452" s="44" t="str">
        <f t="shared" ca="1" si="676"/>
        <v/>
      </c>
      <c r="O1452" s="108" t="str">
        <f t="shared" si="651"/>
        <v/>
      </c>
      <c r="P1452" s="102" t="str">
        <f t="shared" si="652"/>
        <v/>
      </c>
      <c r="Q1452" s="102" t="str">
        <f t="shared" si="653"/>
        <v/>
      </c>
      <c r="R1452" s="120" t="str">
        <f t="shared" si="671"/>
        <v/>
      </c>
      <c r="S1452" s="54" t="str">
        <f t="shared" si="672"/>
        <v/>
      </c>
      <c r="T1452" s="5" t="str">
        <f t="shared" si="654"/>
        <v/>
      </c>
      <c r="U1452" s="152" t="str">
        <f t="shared" si="655"/>
        <v/>
      </c>
      <c r="V1452" s="152" t="str">
        <f t="shared" si="656"/>
        <v/>
      </c>
      <c r="W1452" s="153" t="str">
        <f t="shared" si="657"/>
        <v/>
      </c>
      <c r="X1452" s="153" t="str">
        <f t="shared" si="658"/>
        <v/>
      </c>
      <c r="Y1452" s="153" t="str">
        <f t="shared" si="659"/>
        <v/>
      </c>
      <c r="Z1452" s="153" t="str">
        <f t="shared" si="660"/>
        <v/>
      </c>
      <c r="AA1452" s="152" t="str">
        <f t="shared" si="661"/>
        <v/>
      </c>
      <c r="AB1452" s="152" t="str">
        <f t="shared" si="662"/>
        <v/>
      </c>
      <c r="AC1452" s="154" t="str">
        <f t="shared" si="663"/>
        <v/>
      </c>
      <c r="AD1452" s="154" t="str">
        <f t="shared" si="664"/>
        <v/>
      </c>
      <c r="AE1452" s="3" t="str">
        <f t="shared" si="665"/>
        <v/>
      </c>
      <c r="AF1452" s="3" t="str">
        <f t="shared" si="666"/>
        <v/>
      </c>
      <c r="AG1452" s="3" t="str">
        <f t="shared" si="673"/>
        <v/>
      </c>
      <c r="AH1452" s="4" t="str">
        <f t="shared" si="667"/>
        <v/>
      </c>
      <c r="AI1452" s="75" t="str">
        <f t="shared" si="668"/>
        <v/>
      </c>
      <c r="AJ1452" s="75" t="str">
        <f t="shared" si="669"/>
        <v/>
      </c>
    </row>
    <row r="1453" spans="1:36">
      <c r="A1453" s="41" t="str">
        <f t="shared" si="670"/>
        <v/>
      </c>
      <c r="B1453" s="150" t="str">
        <f>IF(ISNUMBER(A1453),INDEX('MetaTrader Import'!$H$13:$J$5893,TRUNC(((A1453-$A$39+1)-1)/3)+1,MOD((A1453-$A$39+1)-1,3)+1),"")</f>
        <v/>
      </c>
      <c r="C1453" s="43" t="str">
        <f t="shared" si="647"/>
        <v/>
      </c>
      <c r="D1453" s="43" t="str">
        <f t="shared" ca="1" si="648"/>
        <v/>
      </c>
      <c r="E1453" s="43" t="str">
        <f t="shared" si="649"/>
        <v/>
      </c>
      <c r="F1453" s="43" t="str">
        <f t="shared" si="650"/>
        <v/>
      </c>
      <c r="G1453" s="43" t="str">
        <f>IF(A1453&lt;&gt;"",IF(A1453&lt;Data!$G$11*0.25,$C$13/$G$32,IF(A1453&gt;Data!$G$11*0.25,$C$13,$C$13*10)),"")</f>
        <v/>
      </c>
      <c r="H1453" s="43" t="str">
        <f>IF(A1453&lt;&gt;"",IF(Data!$G$9="constant",$C$13,IF(Data!$G$9="squeeze",G1453,F1453)),"")</f>
        <v/>
      </c>
      <c r="I1453" s="38" t="str">
        <f ca="1">IF(ISNUMBER(A1453),NORMINV(RAND(),0,IF(AND(Data!$G$9="squeeze",A1453&lt;Data!$G$11*0.25),$H$32,1)*$C$30*$C$13)*($C$14*$C$12),"")</f>
        <v/>
      </c>
      <c r="J1453" s="42" t="str">
        <f ca="1">IFERROR(IF(Data!$C$6="Real",B1453,I1453+J1452+($C$14*$C$12)*(NORMINV(RAND(),$C$15,CHOOSE($G$13,$C$13,F1453,G1453)))),"")</f>
        <v/>
      </c>
      <c r="K1453" s="88" t="str">
        <f>IF(ISNUMBER(A1453), IF($G$16="fixed",$G$17,MIN(H1453*Data!$C$7*$C$16*0.5,$C$17*Data!$C$7))*$C$12,"")</f>
        <v/>
      </c>
      <c r="L1453" s="42" t="str">
        <f t="shared" ca="1" si="674"/>
        <v/>
      </c>
      <c r="M1453" s="44" t="str">
        <f t="shared" ca="1" si="675"/>
        <v/>
      </c>
      <c r="N1453" s="44" t="str">
        <f t="shared" ca="1" si="676"/>
        <v/>
      </c>
      <c r="O1453" s="108" t="str">
        <f t="shared" si="651"/>
        <v/>
      </c>
      <c r="P1453" s="102" t="str">
        <f t="shared" si="652"/>
        <v/>
      </c>
      <c r="Q1453" s="102" t="str">
        <f t="shared" si="653"/>
        <v/>
      </c>
      <c r="R1453" s="120" t="str">
        <f t="shared" si="671"/>
        <v/>
      </c>
      <c r="S1453" s="54" t="str">
        <f t="shared" si="672"/>
        <v/>
      </c>
      <c r="T1453" s="5" t="str">
        <f t="shared" si="654"/>
        <v/>
      </c>
      <c r="U1453" s="152" t="str">
        <f t="shared" si="655"/>
        <v/>
      </c>
      <c r="V1453" s="152" t="str">
        <f t="shared" si="656"/>
        <v/>
      </c>
      <c r="W1453" s="153" t="str">
        <f t="shared" si="657"/>
        <v/>
      </c>
      <c r="X1453" s="153" t="str">
        <f t="shared" si="658"/>
        <v/>
      </c>
      <c r="Y1453" s="153" t="str">
        <f t="shared" si="659"/>
        <v/>
      </c>
      <c r="Z1453" s="153" t="str">
        <f t="shared" si="660"/>
        <v/>
      </c>
      <c r="AA1453" s="152" t="str">
        <f t="shared" si="661"/>
        <v/>
      </c>
      <c r="AB1453" s="152" t="str">
        <f t="shared" si="662"/>
        <v/>
      </c>
      <c r="AC1453" s="154" t="str">
        <f t="shared" si="663"/>
        <v/>
      </c>
      <c r="AD1453" s="154" t="str">
        <f t="shared" si="664"/>
        <v/>
      </c>
      <c r="AE1453" s="3" t="str">
        <f t="shared" si="665"/>
        <v/>
      </c>
      <c r="AF1453" s="3" t="str">
        <f t="shared" si="666"/>
        <v/>
      </c>
      <c r="AG1453" s="3" t="str">
        <f t="shared" si="673"/>
        <v/>
      </c>
      <c r="AH1453" s="4" t="str">
        <f t="shared" si="667"/>
        <v/>
      </c>
      <c r="AI1453" s="75" t="str">
        <f t="shared" si="668"/>
        <v/>
      </c>
      <c r="AJ1453" s="75" t="str">
        <f t="shared" si="669"/>
        <v/>
      </c>
    </row>
    <row r="1454" spans="1:36">
      <c r="A1454" s="41" t="str">
        <f t="shared" si="670"/>
        <v/>
      </c>
      <c r="B1454" s="150" t="str">
        <f>IF(ISNUMBER(A1454),INDEX('MetaTrader Import'!$H$13:$J$5893,TRUNC(((A1454-$A$39+1)-1)/3)+1,MOD((A1454-$A$39+1)-1,3)+1),"")</f>
        <v/>
      </c>
      <c r="C1454" s="43" t="str">
        <f t="shared" si="647"/>
        <v/>
      </c>
      <c r="D1454" s="43" t="str">
        <f t="shared" ca="1" si="648"/>
        <v/>
      </c>
      <c r="E1454" s="43" t="str">
        <f t="shared" si="649"/>
        <v/>
      </c>
      <c r="F1454" s="43" t="str">
        <f t="shared" si="650"/>
        <v/>
      </c>
      <c r="G1454" s="43" t="str">
        <f>IF(A1454&lt;&gt;"",IF(A1454&lt;Data!$G$11*0.25,$C$13/$G$32,IF(A1454&gt;Data!$G$11*0.25,$C$13,$C$13*10)),"")</f>
        <v/>
      </c>
      <c r="H1454" s="43" t="str">
        <f>IF(A1454&lt;&gt;"",IF(Data!$G$9="constant",$C$13,IF(Data!$G$9="squeeze",G1454,F1454)),"")</f>
        <v/>
      </c>
      <c r="I1454" s="38" t="str">
        <f ca="1">IF(ISNUMBER(A1454),NORMINV(RAND(),0,IF(AND(Data!$G$9="squeeze",A1454&lt;Data!$G$11*0.25),$H$32,1)*$C$30*$C$13)*($C$14*$C$12),"")</f>
        <v/>
      </c>
      <c r="J1454" s="42" t="str">
        <f ca="1">IFERROR(IF(Data!$C$6="Real",B1454,I1454+J1453+($C$14*$C$12)*(NORMINV(RAND(),$C$15,CHOOSE($G$13,$C$13,F1454,G1454)))),"")</f>
        <v/>
      </c>
      <c r="K1454" s="88" t="str">
        <f>IF(ISNUMBER(A1454), IF($G$16="fixed",$G$17,MIN(H1454*Data!$C$7*$C$16*0.5,$C$17*Data!$C$7))*$C$12,"")</f>
        <v/>
      </c>
      <c r="L1454" s="42" t="str">
        <f t="shared" ca="1" si="674"/>
        <v/>
      </c>
      <c r="M1454" s="44" t="str">
        <f t="shared" ca="1" si="675"/>
        <v/>
      </c>
      <c r="N1454" s="44" t="str">
        <f t="shared" ca="1" si="676"/>
        <v/>
      </c>
      <c r="O1454" s="108" t="str">
        <f t="shared" si="651"/>
        <v/>
      </c>
      <c r="P1454" s="102" t="str">
        <f t="shared" si="652"/>
        <v/>
      </c>
      <c r="Q1454" s="102" t="str">
        <f t="shared" si="653"/>
        <v/>
      </c>
      <c r="R1454" s="120" t="str">
        <f t="shared" si="671"/>
        <v/>
      </c>
      <c r="S1454" s="54" t="str">
        <f t="shared" si="672"/>
        <v/>
      </c>
      <c r="T1454" s="5" t="str">
        <f t="shared" si="654"/>
        <v/>
      </c>
      <c r="U1454" s="152" t="str">
        <f t="shared" si="655"/>
        <v/>
      </c>
      <c r="V1454" s="152" t="str">
        <f t="shared" si="656"/>
        <v/>
      </c>
      <c r="W1454" s="153" t="str">
        <f t="shared" si="657"/>
        <v/>
      </c>
      <c r="X1454" s="153" t="str">
        <f t="shared" si="658"/>
        <v/>
      </c>
      <c r="Y1454" s="153" t="str">
        <f t="shared" si="659"/>
        <v/>
      </c>
      <c r="Z1454" s="153" t="str">
        <f t="shared" si="660"/>
        <v/>
      </c>
      <c r="AA1454" s="152" t="str">
        <f t="shared" si="661"/>
        <v/>
      </c>
      <c r="AB1454" s="152" t="str">
        <f t="shared" si="662"/>
        <v/>
      </c>
      <c r="AC1454" s="154" t="str">
        <f t="shared" si="663"/>
        <v/>
      </c>
      <c r="AD1454" s="154" t="str">
        <f t="shared" si="664"/>
        <v/>
      </c>
      <c r="AE1454" s="3" t="str">
        <f t="shared" si="665"/>
        <v/>
      </c>
      <c r="AF1454" s="3" t="str">
        <f t="shared" si="666"/>
        <v/>
      </c>
      <c r="AG1454" s="3" t="str">
        <f t="shared" si="673"/>
        <v/>
      </c>
      <c r="AH1454" s="4" t="str">
        <f t="shared" si="667"/>
        <v/>
      </c>
      <c r="AI1454" s="75" t="str">
        <f t="shared" si="668"/>
        <v/>
      </c>
      <c r="AJ1454" s="75" t="str">
        <f t="shared" si="669"/>
        <v/>
      </c>
    </row>
    <row r="1455" spans="1:36">
      <c r="A1455" s="41" t="str">
        <f t="shared" si="670"/>
        <v/>
      </c>
      <c r="B1455" s="150" t="str">
        <f>IF(ISNUMBER(A1455),INDEX('MetaTrader Import'!$H$13:$J$5893,TRUNC(((A1455-$A$39+1)-1)/3)+1,MOD((A1455-$A$39+1)-1,3)+1),"")</f>
        <v/>
      </c>
      <c r="C1455" s="43" t="str">
        <f t="shared" si="647"/>
        <v/>
      </c>
      <c r="D1455" s="43" t="str">
        <f t="shared" ca="1" si="648"/>
        <v/>
      </c>
      <c r="E1455" s="43" t="str">
        <f t="shared" si="649"/>
        <v/>
      </c>
      <c r="F1455" s="43" t="str">
        <f t="shared" si="650"/>
        <v/>
      </c>
      <c r="G1455" s="43" t="str">
        <f>IF(A1455&lt;&gt;"",IF(A1455&lt;Data!$G$11*0.25,$C$13/$G$32,IF(A1455&gt;Data!$G$11*0.25,$C$13,$C$13*10)),"")</f>
        <v/>
      </c>
      <c r="H1455" s="43" t="str">
        <f>IF(A1455&lt;&gt;"",IF(Data!$G$9="constant",$C$13,IF(Data!$G$9="squeeze",G1455,F1455)),"")</f>
        <v/>
      </c>
      <c r="I1455" s="38" t="str">
        <f ca="1">IF(ISNUMBER(A1455),NORMINV(RAND(),0,IF(AND(Data!$G$9="squeeze",A1455&lt;Data!$G$11*0.25),$H$32,1)*$C$30*$C$13)*($C$14*$C$12),"")</f>
        <v/>
      </c>
      <c r="J1455" s="42" t="str">
        <f ca="1">IFERROR(IF(Data!$C$6="Real",B1455,I1455+J1454+($C$14*$C$12)*(NORMINV(RAND(),$C$15,CHOOSE($G$13,$C$13,F1455,G1455)))),"")</f>
        <v/>
      </c>
      <c r="K1455" s="88" t="str">
        <f>IF(ISNUMBER(A1455), IF($G$16="fixed",$G$17,MIN(H1455*Data!$C$7*$C$16*0.5,$C$17*Data!$C$7))*$C$12,"")</f>
        <v/>
      </c>
      <c r="L1455" s="42" t="str">
        <f t="shared" ca="1" si="674"/>
        <v/>
      </c>
      <c r="M1455" s="44" t="str">
        <f t="shared" ca="1" si="675"/>
        <v/>
      </c>
      <c r="N1455" s="44" t="str">
        <f t="shared" ca="1" si="676"/>
        <v/>
      </c>
      <c r="O1455" s="108" t="str">
        <f t="shared" si="651"/>
        <v/>
      </c>
      <c r="P1455" s="102" t="str">
        <f t="shared" si="652"/>
        <v/>
      </c>
      <c r="Q1455" s="102" t="str">
        <f t="shared" si="653"/>
        <v/>
      </c>
      <c r="R1455" s="120" t="str">
        <f t="shared" si="671"/>
        <v/>
      </c>
      <c r="S1455" s="54" t="str">
        <f t="shared" si="672"/>
        <v/>
      </c>
      <c r="T1455" s="5" t="str">
        <f t="shared" si="654"/>
        <v/>
      </c>
      <c r="U1455" s="152" t="str">
        <f t="shared" si="655"/>
        <v/>
      </c>
      <c r="V1455" s="152" t="str">
        <f t="shared" si="656"/>
        <v/>
      </c>
      <c r="W1455" s="153" t="str">
        <f t="shared" si="657"/>
        <v/>
      </c>
      <c r="X1455" s="153" t="str">
        <f t="shared" si="658"/>
        <v/>
      </c>
      <c r="Y1455" s="153" t="str">
        <f t="shared" si="659"/>
        <v/>
      </c>
      <c r="Z1455" s="153" t="str">
        <f t="shared" si="660"/>
        <v/>
      </c>
      <c r="AA1455" s="152" t="str">
        <f t="shared" si="661"/>
        <v/>
      </c>
      <c r="AB1455" s="152" t="str">
        <f t="shared" si="662"/>
        <v/>
      </c>
      <c r="AC1455" s="154" t="str">
        <f t="shared" si="663"/>
        <v/>
      </c>
      <c r="AD1455" s="154" t="str">
        <f t="shared" si="664"/>
        <v/>
      </c>
      <c r="AE1455" s="3" t="str">
        <f t="shared" si="665"/>
        <v/>
      </c>
      <c r="AF1455" s="3" t="str">
        <f t="shared" si="666"/>
        <v/>
      </c>
      <c r="AG1455" s="3" t="str">
        <f t="shared" si="673"/>
        <v/>
      </c>
      <c r="AH1455" s="4" t="str">
        <f t="shared" si="667"/>
        <v/>
      </c>
      <c r="AI1455" s="75" t="str">
        <f t="shared" si="668"/>
        <v/>
      </c>
      <c r="AJ1455" s="75" t="str">
        <f t="shared" si="669"/>
        <v/>
      </c>
    </row>
    <row r="1456" spans="1:36">
      <c r="A1456" s="41" t="str">
        <f t="shared" si="670"/>
        <v/>
      </c>
      <c r="B1456" s="150" t="str">
        <f>IF(ISNUMBER(A1456),INDEX('MetaTrader Import'!$H$13:$J$5893,TRUNC(((A1456-$A$39+1)-1)/3)+1,MOD((A1456-$A$39+1)-1,3)+1),"")</f>
        <v/>
      </c>
      <c r="C1456" s="43" t="str">
        <f t="shared" si="647"/>
        <v/>
      </c>
      <c r="D1456" s="43" t="str">
        <f t="shared" ca="1" si="648"/>
        <v/>
      </c>
      <c r="E1456" s="43" t="str">
        <f t="shared" si="649"/>
        <v/>
      </c>
      <c r="F1456" s="43" t="str">
        <f t="shared" si="650"/>
        <v/>
      </c>
      <c r="G1456" s="43" t="str">
        <f>IF(A1456&lt;&gt;"",IF(A1456&lt;Data!$G$11*0.25,$C$13/$G$32,IF(A1456&gt;Data!$G$11*0.25,$C$13,$C$13*10)),"")</f>
        <v/>
      </c>
      <c r="H1456" s="43" t="str">
        <f>IF(A1456&lt;&gt;"",IF(Data!$G$9="constant",$C$13,IF(Data!$G$9="squeeze",G1456,F1456)),"")</f>
        <v/>
      </c>
      <c r="I1456" s="38" t="str">
        <f ca="1">IF(ISNUMBER(A1456),NORMINV(RAND(),0,IF(AND(Data!$G$9="squeeze",A1456&lt;Data!$G$11*0.25),$H$32,1)*$C$30*$C$13)*($C$14*$C$12),"")</f>
        <v/>
      </c>
      <c r="J1456" s="42" t="str">
        <f ca="1">IFERROR(IF(Data!$C$6="Real",B1456,I1456+J1455+($C$14*$C$12)*(NORMINV(RAND(),$C$15,CHOOSE($G$13,$C$13,F1456,G1456)))),"")</f>
        <v/>
      </c>
      <c r="K1456" s="88" t="str">
        <f>IF(ISNUMBER(A1456), IF($G$16="fixed",$G$17,MIN(H1456*Data!$C$7*$C$16*0.5,$C$17*Data!$C$7))*$C$12,"")</f>
        <v/>
      </c>
      <c r="L1456" s="42" t="str">
        <f t="shared" ca="1" si="674"/>
        <v/>
      </c>
      <c r="M1456" s="44" t="str">
        <f t="shared" ca="1" si="675"/>
        <v/>
      </c>
      <c r="N1456" s="44" t="str">
        <f t="shared" ca="1" si="676"/>
        <v/>
      </c>
      <c r="O1456" s="108" t="str">
        <f t="shared" si="651"/>
        <v/>
      </c>
      <c r="P1456" s="102" t="str">
        <f t="shared" si="652"/>
        <v/>
      </c>
      <c r="Q1456" s="102" t="str">
        <f t="shared" si="653"/>
        <v/>
      </c>
      <c r="R1456" s="120" t="str">
        <f t="shared" si="671"/>
        <v/>
      </c>
      <c r="S1456" s="54" t="str">
        <f t="shared" si="672"/>
        <v/>
      </c>
      <c r="T1456" s="5" t="str">
        <f t="shared" si="654"/>
        <v/>
      </c>
      <c r="U1456" s="152" t="str">
        <f t="shared" si="655"/>
        <v/>
      </c>
      <c r="V1456" s="152" t="str">
        <f t="shared" si="656"/>
        <v/>
      </c>
      <c r="W1456" s="153" t="str">
        <f t="shared" si="657"/>
        <v/>
      </c>
      <c r="X1456" s="153" t="str">
        <f t="shared" si="658"/>
        <v/>
      </c>
      <c r="Y1456" s="153" t="str">
        <f t="shared" si="659"/>
        <v/>
      </c>
      <c r="Z1456" s="153" t="str">
        <f t="shared" si="660"/>
        <v/>
      </c>
      <c r="AA1456" s="152" t="str">
        <f t="shared" si="661"/>
        <v/>
      </c>
      <c r="AB1456" s="152" t="str">
        <f t="shared" si="662"/>
        <v/>
      </c>
      <c r="AC1456" s="154" t="str">
        <f t="shared" si="663"/>
        <v/>
      </c>
      <c r="AD1456" s="154" t="str">
        <f t="shared" si="664"/>
        <v/>
      </c>
      <c r="AE1456" s="3" t="str">
        <f t="shared" si="665"/>
        <v/>
      </c>
      <c r="AF1456" s="3" t="str">
        <f t="shared" si="666"/>
        <v/>
      </c>
      <c r="AG1456" s="3" t="str">
        <f t="shared" si="673"/>
        <v/>
      </c>
      <c r="AH1456" s="4" t="str">
        <f t="shared" si="667"/>
        <v/>
      </c>
      <c r="AI1456" s="75" t="str">
        <f t="shared" si="668"/>
        <v/>
      </c>
      <c r="AJ1456" s="75" t="str">
        <f t="shared" si="669"/>
        <v/>
      </c>
    </row>
    <row r="1457" spans="1:36">
      <c r="A1457" s="41" t="str">
        <f t="shared" si="670"/>
        <v/>
      </c>
      <c r="B1457" s="150" t="str">
        <f>IF(ISNUMBER(A1457),INDEX('MetaTrader Import'!$H$13:$J$5893,TRUNC(((A1457-$A$39+1)-1)/3)+1,MOD((A1457-$A$39+1)-1,3)+1),"")</f>
        <v/>
      </c>
      <c r="C1457" s="43" t="str">
        <f t="shared" si="647"/>
        <v/>
      </c>
      <c r="D1457" s="43" t="str">
        <f t="shared" ca="1" si="648"/>
        <v/>
      </c>
      <c r="E1457" s="43" t="str">
        <f t="shared" si="649"/>
        <v/>
      </c>
      <c r="F1457" s="43" t="str">
        <f t="shared" si="650"/>
        <v/>
      </c>
      <c r="G1457" s="43" t="str">
        <f>IF(A1457&lt;&gt;"",IF(A1457&lt;Data!$G$11*0.25,$C$13/$G$32,IF(A1457&gt;Data!$G$11*0.25,$C$13,$C$13*10)),"")</f>
        <v/>
      </c>
      <c r="H1457" s="43" t="str">
        <f>IF(A1457&lt;&gt;"",IF(Data!$G$9="constant",$C$13,IF(Data!$G$9="squeeze",G1457,F1457)),"")</f>
        <v/>
      </c>
      <c r="I1457" s="38" t="str">
        <f ca="1">IF(ISNUMBER(A1457),NORMINV(RAND(),0,IF(AND(Data!$G$9="squeeze",A1457&lt;Data!$G$11*0.25),$H$32,1)*$C$30*$C$13)*($C$14*$C$12),"")</f>
        <v/>
      </c>
      <c r="J1457" s="42" t="str">
        <f ca="1">IFERROR(IF(Data!$C$6="Real",B1457,I1457+J1456+($C$14*$C$12)*(NORMINV(RAND(),$C$15,CHOOSE($G$13,$C$13,F1457,G1457)))),"")</f>
        <v/>
      </c>
      <c r="K1457" s="88" t="str">
        <f>IF(ISNUMBER(A1457), IF($G$16="fixed",$G$17,MIN(H1457*Data!$C$7*$C$16*0.5,$C$17*Data!$C$7))*$C$12,"")</f>
        <v/>
      </c>
      <c r="L1457" s="42" t="str">
        <f t="shared" ca="1" si="674"/>
        <v/>
      </c>
      <c r="M1457" s="44" t="str">
        <f t="shared" ca="1" si="675"/>
        <v/>
      </c>
      <c r="N1457" s="44" t="str">
        <f t="shared" ca="1" si="676"/>
        <v/>
      </c>
      <c r="O1457" s="108" t="str">
        <f t="shared" si="651"/>
        <v/>
      </c>
      <c r="P1457" s="102" t="str">
        <f t="shared" si="652"/>
        <v/>
      </c>
      <c r="Q1457" s="102" t="str">
        <f t="shared" si="653"/>
        <v/>
      </c>
      <c r="R1457" s="120" t="str">
        <f t="shared" si="671"/>
        <v/>
      </c>
      <c r="S1457" s="54" t="str">
        <f t="shared" si="672"/>
        <v/>
      </c>
      <c r="T1457" s="5" t="str">
        <f t="shared" si="654"/>
        <v/>
      </c>
      <c r="U1457" s="152" t="str">
        <f t="shared" si="655"/>
        <v/>
      </c>
      <c r="V1457" s="152" t="str">
        <f t="shared" si="656"/>
        <v/>
      </c>
      <c r="W1457" s="153" t="str">
        <f t="shared" si="657"/>
        <v/>
      </c>
      <c r="X1457" s="153" t="str">
        <f t="shared" si="658"/>
        <v/>
      </c>
      <c r="Y1457" s="153" t="str">
        <f t="shared" si="659"/>
        <v/>
      </c>
      <c r="Z1457" s="153" t="str">
        <f t="shared" si="660"/>
        <v/>
      </c>
      <c r="AA1457" s="152" t="str">
        <f t="shared" si="661"/>
        <v/>
      </c>
      <c r="AB1457" s="152" t="str">
        <f t="shared" si="662"/>
        <v/>
      </c>
      <c r="AC1457" s="154" t="str">
        <f t="shared" si="663"/>
        <v/>
      </c>
      <c r="AD1457" s="154" t="str">
        <f t="shared" si="664"/>
        <v/>
      </c>
      <c r="AE1457" s="3" t="str">
        <f t="shared" si="665"/>
        <v/>
      </c>
      <c r="AF1457" s="3" t="str">
        <f t="shared" si="666"/>
        <v/>
      </c>
      <c r="AG1457" s="3" t="str">
        <f t="shared" si="673"/>
        <v/>
      </c>
      <c r="AH1457" s="4" t="str">
        <f t="shared" si="667"/>
        <v/>
      </c>
      <c r="AI1457" s="75" t="str">
        <f t="shared" si="668"/>
        <v/>
      </c>
      <c r="AJ1457" s="75" t="str">
        <f t="shared" si="669"/>
        <v/>
      </c>
    </row>
    <row r="1458" spans="1:36">
      <c r="A1458" s="41" t="str">
        <f t="shared" si="670"/>
        <v/>
      </c>
      <c r="B1458" s="150" t="str">
        <f>IF(ISNUMBER(A1458),INDEX('MetaTrader Import'!$H$13:$J$5893,TRUNC(((A1458-$A$39+1)-1)/3)+1,MOD((A1458-$A$39+1)-1,3)+1),"")</f>
        <v/>
      </c>
      <c r="C1458" s="43" t="str">
        <f t="shared" si="647"/>
        <v/>
      </c>
      <c r="D1458" s="43" t="str">
        <f t="shared" ca="1" si="648"/>
        <v/>
      </c>
      <c r="E1458" s="43" t="str">
        <f t="shared" si="649"/>
        <v/>
      </c>
      <c r="F1458" s="43" t="str">
        <f t="shared" si="650"/>
        <v/>
      </c>
      <c r="G1458" s="43" t="str">
        <f>IF(A1458&lt;&gt;"",IF(A1458&lt;Data!$G$11*0.25,$C$13/$G$32,IF(A1458&gt;Data!$G$11*0.25,$C$13,$C$13*10)),"")</f>
        <v/>
      </c>
      <c r="H1458" s="43" t="str">
        <f>IF(A1458&lt;&gt;"",IF(Data!$G$9="constant",$C$13,IF(Data!$G$9="squeeze",G1458,F1458)),"")</f>
        <v/>
      </c>
      <c r="I1458" s="38" t="str">
        <f ca="1">IF(ISNUMBER(A1458),NORMINV(RAND(),0,IF(AND(Data!$G$9="squeeze",A1458&lt;Data!$G$11*0.25),$H$32,1)*$C$30*$C$13)*($C$14*$C$12),"")</f>
        <v/>
      </c>
      <c r="J1458" s="42" t="str">
        <f ca="1">IFERROR(IF(Data!$C$6="Real",B1458,I1458+J1457+($C$14*$C$12)*(NORMINV(RAND(),$C$15,CHOOSE($G$13,$C$13,F1458,G1458)))),"")</f>
        <v/>
      </c>
      <c r="K1458" s="88" t="str">
        <f>IF(ISNUMBER(A1458), IF($G$16="fixed",$G$17,MIN(H1458*Data!$C$7*$C$16*0.5,$C$17*Data!$C$7))*$C$12,"")</f>
        <v/>
      </c>
      <c r="L1458" s="42" t="str">
        <f t="shared" ca="1" si="674"/>
        <v/>
      </c>
      <c r="M1458" s="44" t="str">
        <f t="shared" ca="1" si="675"/>
        <v/>
      </c>
      <c r="N1458" s="44" t="str">
        <f t="shared" ca="1" si="676"/>
        <v/>
      </c>
      <c r="O1458" s="108" t="str">
        <f t="shared" si="651"/>
        <v/>
      </c>
      <c r="P1458" s="102" t="str">
        <f t="shared" si="652"/>
        <v/>
      </c>
      <c r="Q1458" s="102" t="str">
        <f t="shared" si="653"/>
        <v/>
      </c>
      <c r="R1458" s="120" t="str">
        <f t="shared" si="671"/>
        <v/>
      </c>
      <c r="S1458" s="54" t="str">
        <f t="shared" si="672"/>
        <v/>
      </c>
      <c r="T1458" s="5" t="str">
        <f t="shared" si="654"/>
        <v/>
      </c>
      <c r="U1458" s="152" t="str">
        <f t="shared" si="655"/>
        <v/>
      </c>
      <c r="V1458" s="152" t="str">
        <f t="shared" si="656"/>
        <v/>
      </c>
      <c r="W1458" s="153" t="str">
        <f t="shared" si="657"/>
        <v/>
      </c>
      <c r="X1458" s="153" t="str">
        <f t="shared" si="658"/>
        <v/>
      </c>
      <c r="Y1458" s="153" t="str">
        <f t="shared" si="659"/>
        <v/>
      </c>
      <c r="Z1458" s="153" t="str">
        <f t="shared" si="660"/>
        <v/>
      </c>
      <c r="AA1458" s="152" t="str">
        <f t="shared" si="661"/>
        <v/>
      </c>
      <c r="AB1458" s="152" t="str">
        <f t="shared" si="662"/>
        <v/>
      </c>
      <c r="AC1458" s="154" t="str">
        <f t="shared" si="663"/>
        <v/>
      </c>
      <c r="AD1458" s="154" t="str">
        <f t="shared" si="664"/>
        <v/>
      </c>
      <c r="AE1458" s="3" t="str">
        <f t="shared" si="665"/>
        <v/>
      </c>
      <c r="AF1458" s="3" t="str">
        <f t="shared" si="666"/>
        <v/>
      </c>
      <c r="AG1458" s="3" t="str">
        <f t="shared" si="673"/>
        <v/>
      </c>
      <c r="AH1458" s="4" t="str">
        <f t="shared" si="667"/>
        <v/>
      </c>
      <c r="AI1458" s="75" t="str">
        <f t="shared" si="668"/>
        <v/>
      </c>
      <c r="AJ1458" s="75" t="str">
        <f t="shared" si="669"/>
        <v/>
      </c>
    </row>
    <row r="1459" spans="1:36">
      <c r="A1459" s="41" t="str">
        <f t="shared" si="670"/>
        <v/>
      </c>
      <c r="B1459" s="150" t="str">
        <f>IF(ISNUMBER(A1459),INDEX('MetaTrader Import'!$H$13:$J$5893,TRUNC(((A1459-$A$39+1)-1)/3)+1,MOD((A1459-$A$39+1)-1,3)+1),"")</f>
        <v/>
      </c>
      <c r="C1459" s="43" t="str">
        <f t="shared" si="647"/>
        <v/>
      </c>
      <c r="D1459" s="43" t="str">
        <f t="shared" ca="1" si="648"/>
        <v/>
      </c>
      <c r="E1459" s="43" t="str">
        <f t="shared" si="649"/>
        <v/>
      </c>
      <c r="F1459" s="43" t="str">
        <f t="shared" si="650"/>
        <v/>
      </c>
      <c r="G1459" s="43" t="str">
        <f>IF(A1459&lt;&gt;"",IF(A1459&lt;Data!$G$11*0.25,$C$13/$G$32,IF(A1459&gt;Data!$G$11*0.25,$C$13,$C$13*10)),"")</f>
        <v/>
      </c>
      <c r="H1459" s="43" t="str">
        <f>IF(A1459&lt;&gt;"",IF(Data!$G$9="constant",$C$13,IF(Data!$G$9="squeeze",G1459,F1459)),"")</f>
        <v/>
      </c>
      <c r="I1459" s="38" t="str">
        <f ca="1">IF(ISNUMBER(A1459),NORMINV(RAND(),0,IF(AND(Data!$G$9="squeeze",A1459&lt;Data!$G$11*0.25),$H$32,1)*$C$30*$C$13)*($C$14*$C$12),"")</f>
        <v/>
      </c>
      <c r="J1459" s="42" t="str">
        <f ca="1">IFERROR(IF(Data!$C$6="Real",B1459,I1459+J1458+($C$14*$C$12)*(NORMINV(RAND(),$C$15,CHOOSE($G$13,$C$13,F1459,G1459)))),"")</f>
        <v/>
      </c>
      <c r="K1459" s="88" t="str">
        <f>IF(ISNUMBER(A1459), IF($G$16="fixed",$G$17,MIN(H1459*Data!$C$7*$C$16*0.5,$C$17*Data!$C$7))*$C$12,"")</f>
        <v/>
      </c>
      <c r="L1459" s="42" t="str">
        <f t="shared" ca="1" si="674"/>
        <v/>
      </c>
      <c r="M1459" s="44" t="str">
        <f t="shared" ca="1" si="675"/>
        <v/>
      </c>
      <c r="N1459" s="44" t="str">
        <f t="shared" ca="1" si="676"/>
        <v/>
      </c>
      <c r="O1459" s="108" t="str">
        <f t="shared" si="651"/>
        <v/>
      </c>
      <c r="P1459" s="102" t="str">
        <f t="shared" si="652"/>
        <v/>
      </c>
      <c r="Q1459" s="102" t="str">
        <f t="shared" si="653"/>
        <v/>
      </c>
      <c r="R1459" s="120" t="str">
        <f t="shared" si="671"/>
        <v/>
      </c>
      <c r="S1459" s="54" t="str">
        <f t="shared" si="672"/>
        <v/>
      </c>
      <c r="T1459" s="5" t="str">
        <f t="shared" si="654"/>
        <v/>
      </c>
      <c r="U1459" s="152" t="str">
        <f t="shared" si="655"/>
        <v/>
      </c>
      <c r="V1459" s="152" t="str">
        <f t="shared" si="656"/>
        <v/>
      </c>
      <c r="W1459" s="153" t="str">
        <f t="shared" si="657"/>
        <v/>
      </c>
      <c r="X1459" s="153" t="str">
        <f t="shared" si="658"/>
        <v/>
      </c>
      <c r="Y1459" s="153" t="str">
        <f t="shared" si="659"/>
        <v/>
      </c>
      <c r="Z1459" s="153" t="str">
        <f t="shared" si="660"/>
        <v/>
      </c>
      <c r="AA1459" s="152" t="str">
        <f t="shared" si="661"/>
        <v/>
      </c>
      <c r="AB1459" s="152" t="str">
        <f t="shared" si="662"/>
        <v/>
      </c>
      <c r="AC1459" s="154" t="str">
        <f t="shared" si="663"/>
        <v/>
      </c>
      <c r="AD1459" s="154" t="str">
        <f t="shared" si="664"/>
        <v/>
      </c>
      <c r="AE1459" s="3" t="str">
        <f t="shared" si="665"/>
        <v/>
      </c>
      <c r="AF1459" s="3" t="str">
        <f t="shared" si="666"/>
        <v/>
      </c>
      <c r="AG1459" s="3" t="str">
        <f t="shared" si="673"/>
        <v/>
      </c>
      <c r="AH1459" s="4" t="str">
        <f t="shared" si="667"/>
        <v/>
      </c>
      <c r="AI1459" s="75" t="str">
        <f t="shared" si="668"/>
        <v/>
      </c>
      <c r="AJ1459" s="75" t="str">
        <f t="shared" si="669"/>
        <v/>
      </c>
    </row>
    <row r="1460" spans="1:36">
      <c r="A1460" s="41" t="str">
        <f t="shared" si="670"/>
        <v/>
      </c>
      <c r="B1460" s="150" t="str">
        <f>IF(ISNUMBER(A1460),INDEX('MetaTrader Import'!$H$13:$J$5893,TRUNC(((A1460-$A$39+1)-1)/3)+1,MOD((A1460-$A$39+1)-1,3)+1),"")</f>
        <v/>
      </c>
      <c r="C1460" s="43" t="str">
        <f t="shared" si="647"/>
        <v/>
      </c>
      <c r="D1460" s="43" t="str">
        <f t="shared" ca="1" si="648"/>
        <v/>
      </c>
      <c r="E1460" s="43" t="str">
        <f t="shared" si="649"/>
        <v/>
      </c>
      <c r="F1460" s="43" t="str">
        <f t="shared" si="650"/>
        <v/>
      </c>
      <c r="G1460" s="43" t="str">
        <f>IF(A1460&lt;&gt;"",IF(A1460&lt;Data!$G$11*0.25,$C$13/$G$32,IF(A1460&gt;Data!$G$11*0.25,$C$13,$C$13*10)),"")</f>
        <v/>
      </c>
      <c r="H1460" s="43" t="str">
        <f>IF(A1460&lt;&gt;"",IF(Data!$G$9="constant",$C$13,IF(Data!$G$9="squeeze",G1460,F1460)),"")</f>
        <v/>
      </c>
      <c r="I1460" s="38" t="str">
        <f ca="1">IF(ISNUMBER(A1460),NORMINV(RAND(),0,IF(AND(Data!$G$9="squeeze",A1460&lt;Data!$G$11*0.25),$H$32,1)*$C$30*$C$13)*($C$14*$C$12),"")</f>
        <v/>
      </c>
      <c r="J1460" s="42" t="str">
        <f ca="1">IFERROR(IF(Data!$C$6="Real",B1460,I1460+J1459+($C$14*$C$12)*(NORMINV(RAND(),$C$15,CHOOSE($G$13,$C$13,F1460,G1460)))),"")</f>
        <v/>
      </c>
      <c r="K1460" s="88" t="str">
        <f>IF(ISNUMBER(A1460), IF($G$16="fixed",$G$17,MIN(H1460*Data!$C$7*$C$16*0.5,$C$17*Data!$C$7))*$C$12,"")</f>
        <v/>
      </c>
      <c r="L1460" s="42" t="str">
        <f t="shared" ca="1" si="674"/>
        <v/>
      </c>
      <c r="M1460" s="44" t="str">
        <f t="shared" ca="1" si="675"/>
        <v/>
      </c>
      <c r="N1460" s="44" t="str">
        <f t="shared" ca="1" si="676"/>
        <v/>
      </c>
      <c r="O1460" s="108" t="str">
        <f t="shared" si="651"/>
        <v/>
      </c>
      <c r="P1460" s="102" t="str">
        <f t="shared" si="652"/>
        <v/>
      </c>
      <c r="Q1460" s="102" t="str">
        <f t="shared" si="653"/>
        <v/>
      </c>
      <c r="R1460" s="120" t="str">
        <f t="shared" si="671"/>
        <v/>
      </c>
      <c r="S1460" s="54" t="str">
        <f t="shared" si="672"/>
        <v/>
      </c>
      <c r="T1460" s="5" t="str">
        <f t="shared" si="654"/>
        <v/>
      </c>
      <c r="U1460" s="152" t="str">
        <f t="shared" si="655"/>
        <v/>
      </c>
      <c r="V1460" s="152" t="str">
        <f t="shared" si="656"/>
        <v/>
      </c>
      <c r="W1460" s="153" t="str">
        <f t="shared" si="657"/>
        <v/>
      </c>
      <c r="X1460" s="153" t="str">
        <f t="shared" si="658"/>
        <v/>
      </c>
      <c r="Y1460" s="153" t="str">
        <f t="shared" si="659"/>
        <v/>
      </c>
      <c r="Z1460" s="153" t="str">
        <f t="shared" si="660"/>
        <v/>
      </c>
      <c r="AA1460" s="152" t="str">
        <f t="shared" si="661"/>
        <v/>
      </c>
      <c r="AB1460" s="152" t="str">
        <f t="shared" si="662"/>
        <v/>
      </c>
      <c r="AC1460" s="154" t="str">
        <f t="shared" si="663"/>
        <v/>
      </c>
      <c r="AD1460" s="154" t="str">
        <f t="shared" si="664"/>
        <v/>
      </c>
      <c r="AE1460" s="3" t="str">
        <f t="shared" si="665"/>
        <v/>
      </c>
      <c r="AF1460" s="3" t="str">
        <f t="shared" si="666"/>
        <v/>
      </c>
      <c r="AG1460" s="3" t="str">
        <f t="shared" si="673"/>
        <v/>
      </c>
      <c r="AH1460" s="4" t="str">
        <f t="shared" si="667"/>
        <v/>
      </c>
      <c r="AI1460" s="75" t="str">
        <f t="shared" si="668"/>
        <v/>
      </c>
      <c r="AJ1460" s="75" t="str">
        <f t="shared" si="669"/>
        <v/>
      </c>
    </row>
    <row r="1461" spans="1:36">
      <c r="A1461" s="41" t="str">
        <f t="shared" si="670"/>
        <v/>
      </c>
      <c r="B1461" s="150" t="str">
        <f>IF(ISNUMBER(A1461),INDEX('MetaTrader Import'!$H$13:$J$5893,TRUNC(((A1461-$A$39+1)-1)/3)+1,MOD((A1461-$A$39+1)-1,3)+1),"")</f>
        <v/>
      </c>
      <c r="C1461" s="43" t="str">
        <f t="shared" si="647"/>
        <v/>
      </c>
      <c r="D1461" s="43" t="str">
        <f t="shared" ca="1" si="648"/>
        <v/>
      </c>
      <c r="E1461" s="43" t="str">
        <f t="shared" si="649"/>
        <v/>
      </c>
      <c r="F1461" s="43" t="str">
        <f t="shared" si="650"/>
        <v/>
      </c>
      <c r="G1461" s="43" t="str">
        <f>IF(A1461&lt;&gt;"",IF(A1461&lt;Data!$G$11*0.25,$C$13/$G$32,IF(A1461&gt;Data!$G$11*0.25,$C$13,$C$13*10)),"")</f>
        <v/>
      </c>
      <c r="H1461" s="43" t="str">
        <f>IF(A1461&lt;&gt;"",IF(Data!$G$9="constant",$C$13,IF(Data!$G$9="squeeze",G1461,F1461)),"")</f>
        <v/>
      </c>
      <c r="I1461" s="38" t="str">
        <f ca="1">IF(ISNUMBER(A1461),NORMINV(RAND(),0,IF(AND(Data!$G$9="squeeze",A1461&lt;Data!$G$11*0.25),$H$32,1)*$C$30*$C$13)*($C$14*$C$12),"")</f>
        <v/>
      </c>
      <c r="J1461" s="42" t="str">
        <f ca="1">IFERROR(IF(Data!$C$6="Real",B1461,I1461+J1460+($C$14*$C$12)*(NORMINV(RAND(),$C$15,CHOOSE($G$13,$C$13,F1461,G1461)))),"")</f>
        <v/>
      </c>
      <c r="K1461" s="88" t="str">
        <f>IF(ISNUMBER(A1461), IF($G$16="fixed",$G$17,MIN(H1461*Data!$C$7*$C$16*0.5,$C$17*Data!$C$7))*$C$12,"")</f>
        <v/>
      </c>
      <c r="L1461" s="42" t="str">
        <f t="shared" ca="1" si="674"/>
        <v/>
      </c>
      <c r="M1461" s="44" t="str">
        <f t="shared" ca="1" si="675"/>
        <v/>
      </c>
      <c r="N1461" s="44" t="str">
        <f t="shared" ca="1" si="676"/>
        <v/>
      </c>
      <c r="O1461" s="108" t="str">
        <f t="shared" si="651"/>
        <v/>
      </c>
      <c r="P1461" s="102" t="str">
        <f t="shared" si="652"/>
        <v/>
      </c>
      <c r="Q1461" s="102" t="str">
        <f t="shared" si="653"/>
        <v/>
      </c>
      <c r="R1461" s="120" t="str">
        <f t="shared" si="671"/>
        <v/>
      </c>
      <c r="S1461" s="54" t="str">
        <f t="shared" si="672"/>
        <v/>
      </c>
      <c r="T1461" s="5" t="str">
        <f t="shared" si="654"/>
        <v/>
      </c>
      <c r="U1461" s="152" t="str">
        <f t="shared" si="655"/>
        <v/>
      </c>
      <c r="V1461" s="152" t="str">
        <f t="shared" si="656"/>
        <v/>
      </c>
      <c r="W1461" s="153" t="str">
        <f t="shared" si="657"/>
        <v/>
      </c>
      <c r="X1461" s="153" t="str">
        <f t="shared" si="658"/>
        <v/>
      </c>
      <c r="Y1461" s="153" t="str">
        <f t="shared" si="659"/>
        <v/>
      </c>
      <c r="Z1461" s="153" t="str">
        <f t="shared" si="660"/>
        <v/>
      </c>
      <c r="AA1461" s="152" t="str">
        <f t="shared" si="661"/>
        <v/>
      </c>
      <c r="AB1461" s="152" t="str">
        <f t="shared" si="662"/>
        <v/>
      </c>
      <c r="AC1461" s="154" t="str">
        <f t="shared" si="663"/>
        <v/>
      </c>
      <c r="AD1461" s="154" t="str">
        <f t="shared" si="664"/>
        <v/>
      </c>
      <c r="AE1461" s="3" t="str">
        <f t="shared" si="665"/>
        <v/>
      </c>
      <c r="AF1461" s="3" t="str">
        <f t="shared" si="666"/>
        <v/>
      </c>
      <c r="AG1461" s="3" t="str">
        <f t="shared" si="673"/>
        <v/>
      </c>
      <c r="AH1461" s="4" t="str">
        <f t="shared" si="667"/>
        <v/>
      </c>
      <c r="AI1461" s="75" t="str">
        <f t="shared" si="668"/>
        <v/>
      </c>
      <c r="AJ1461" s="75" t="str">
        <f t="shared" si="669"/>
        <v/>
      </c>
    </row>
    <row r="1462" spans="1:36">
      <c r="A1462" s="41" t="str">
        <f t="shared" si="670"/>
        <v/>
      </c>
      <c r="B1462" s="150" t="str">
        <f>IF(ISNUMBER(A1462),INDEX('MetaTrader Import'!$H$13:$J$5893,TRUNC(((A1462-$A$39+1)-1)/3)+1,MOD((A1462-$A$39+1)-1,3)+1),"")</f>
        <v/>
      </c>
      <c r="C1462" s="43" t="str">
        <f t="shared" si="647"/>
        <v/>
      </c>
      <c r="D1462" s="43" t="str">
        <f t="shared" ca="1" si="648"/>
        <v/>
      </c>
      <c r="E1462" s="43" t="str">
        <f t="shared" si="649"/>
        <v/>
      </c>
      <c r="F1462" s="43" t="str">
        <f t="shared" si="650"/>
        <v/>
      </c>
      <c r="G1462" s="43" t="str">
        <f>IF(A1462&lt;&gt;"",IF(A1462&lt;Data!$G$11*0.25,$C$13/$G$32,IF(A1462&gt;Data!$G$11*0.25,$C$13,$C$13*10)),"")</f>
        <v/>
      </c>
      <c r="H1462" s="43" t="str">
        <f>IF(A1462&lt;&gt;"",IF(Data!$G$9="constant",$C$13,IF(Data!$G$9="squeeze",G1462,F1462)),"")</f>
        <v/>
      </c>
      <c r="I1462" s="38" t="str">
        <f ca="1">IF(ISNUMBER(A1462),NORMINV(RAND(),0,IF(AND(Data!$G$9="squeeze",A1462&lt;Data!$G$11*0.25),$H$32,1)*$C$30*$C$13)*($C$14*$C$12),"")</f>
        <v/>
      </c>
      <c r="J1462" s="42" t="str">
        <f ca="1">IFERROR(IF(Data!$C$6="Real",B1462,I1462+J1461+($C$14*$C$12)*(NORMINV(RAND(),$C$15,CHOOSE($G$13,$C$13,F1462,G1462)))),"")</f>
        <v/>
      </c>
      <c r="K1462" s="88" t="str">
        <f>IF(ISNUMBER(A1462), IF($G$16="fixed",$G$17,MIN(H1462*Data!$C$7*$C$16*0.5,$C$17*Data!$C$7))*$C$12,"")</f>
        <v/>
      </c>
      <c r="L1462" s="42" t="str">
        <f t="shared" ca="1" si="674"/>
        <v/>
      </c>
      <c r="M1462" s="44" t="str">
        <f t="shared" ca="1" si="675"/>
        <v/>
      </c>
      <c r="N1462" s="44" t="str">
        <f t="shared" ca="1" si="676"/>
        <v/>
      </c>
      <c r="O1462" s="108" t="str">
        <f t="shared" si="651"/>
        <v/>
      </c>
      <c r="P1462" s="102" t="str">
        <f t="shared" si="652"/>
        <v/>
      </c>
      <c r="Q1462" s="102" t="str">
        <f t="shared" si="653"/>
        <v/>
      </c>
      <c r="R1462" s="120" t="str">
        <f t="shared" si="671"/>
        <v/>
      </c>
      <c r="S1462" s="54" t="str">
        <f t="shared" si="672"/>
        <v/>
      </c>
      <c r="T1462" s="5" t="str">
        <f t="shared" si="654"/>
        <v/>
      </c>
      <c r="U1462" s="152" t="str">
        <f t="shared" si="655"/>
        <v/>
      </c>
      <c r="V1462" s="152" t="str">
        <f t="shared" si="656"/>
        <v/>
      </c>
      <c r="W1462" s="153" t="str">
        <f t="shared" si="657"/>
        <v/>
      </c>
      <c r="X1462" s="153" t="str">
        <f t="shared" si="658"/>
        <v/>
      </c>
      <c r="Y1462" s="153" t="str">
        <f t="shared" si="659"/>
        <v/>
      </c>
      <c r="Z1462" s="153" t="str">
        <f t="shared" si="660"/>
        <v/>
      </c>
      <c r="AA1462" s="152" t="str">
        <f t="shared" si="661"/>
        <v/>
      </c>
      <c r="AB1462" s="152" t="str">
        <f t="shared" si="662"/>
        <v/>
      </c>
      <c r="AC1462" s="154" t="str">
        <f t="shared" si="663"/>
        <v/>
      </c>
      <c r="AD1462" s="154" t="str">
        <f t="shared" si="664"/>
        <v/>
      </c>
      <c r="AE1462" s="3" t="str">
        <f t="shared" si="665"/>
        <v/>
      </c>
      <c r="AF1462" s="3" t="str">
        <f t="shared" si="666"/>
        <v/>
      </c>
      <c r="AG1462" s="3" t="str">
        <f t="shared" si="673"/>
        <v/>
      </c>
      <c r="AH1462" s="4" t="str">
        <f t="shared" si="667"/>
        <v/>
      </c>
      <c r="AI1462" s="75" t="str">
        <f t="shared" si="668"/>
        <v/>
      </c>
      <c r="AJ1462" s="75" t="str">
        <f t="shared" si="669"/>
        <v/>
      </c>
    </row>
    <row r="1463" spans="1:36">
      <c r="A1463" s="41" t="str">
        <f t="shared" si="670"/>
        <v/>
      </c>
      <c r="B1463" s="150" t="str">
        <f>IF(ISNUMBER(A1463),INDEX('MetaTrader Import'!$H$13:$J$5893,TRUNC(((A1463-$A$39+1)-1)/3)+1,MOD((A1463-$A$39+1)-1,3)+1),"")</f>
        <v/>
      </c>
      <c r="C1463" s="43" t="str">
        <f t="shared" si="647"/>
        <v/>
      </c>
      <c r="D1463" s="43" t="str">
        <f t="shared" ca="1" si="648"/>
        <v/>
      </c>
      <c r="E1463" s="43" t="str">
        <f t="shared" si="649"/>
        <v/>
      </c>
      <c r="F1463" s="43" t="str">
        <f t="shared" si="650"/>
        <v/>
      </c>
      <c r="G1463" s="43" t="str">
        <f>IF(A1463&lt;&gt;"",IF(A1463&lt;Data!$G$11*0.25,$C$13/$G$32,IF(A1463&gt;Data!$G$11*0.25,$C$13,$C$13*10)),"")</f>
        <v/>
      </c>
      <c r="H1463" s="43" t="str">
        <f>IF(A1463&lt;&gt;"",IF(Data!$G$9="constant",$C$13,IF(Data!$G$9="squeeze",G1463,F1463)),"")</f>
        <v/>
      </c>
      <c r="I1463" s="38" t="str">
        <f ca="1">IF(ISNUMBER(A1463),NORMINV(RAND(),0,IF(AND(Data!$G$9="squeeze",A1463&lt;Data!$G$11*0.25),$H$32,1)*$C$30*$C$13)*($C$14*$C$12),"")</f>
        <v/>
      </c>
      <c r="J1463" s="42" t="str">
        <f ca="1">IFERROR(IF(Data!$C$6="Real",B1463,I1463+J1462+($C$14*$C$12)*(NORMINV(RAND(),$C$15,CHOOSE($G$13,$C$13,F1463,G1463)))),"")</f>
        <v/>
      </c>
      <c r="K1463" s="88" t="str">
        <f>IF(ISNUMBER(A1463), IF($G$16="fixed",$G$17,MIN(H1463*Data!$C$7*$C$16*0.5,$C$17*Data!$C$7))*$C$12,"")</f>
        <v/>
      </c>
      <c r="L1463" s="42" t="str">
        <f t="shared" ca="1" si="674"/>
        <v/>
      </c>
      <c r="M1463" s="44" t="str">
        <f t="shared" ca="1" si="675"/>
        <v/>
      </c>
      <c r="N1463" s="44" t="str">
        <f t="shared" ca="1" si="676"/>
        <v/>
      </c>
      <c r="O1463" s="108" t="str">
        <f t="shared" si="651"/>
        <v/>
      </c>
      <c r="P1463" s="102" t="str">
        <f t="shared" si="652"/>
        <v/>
      </c>
      <c r="Q1463" s="102" t="str">
        <f t="shared" si="653"/>
        <v/>
      </c>
      <c r="R1463" s="120" t="str">
        <f t="shared" si="671"/>
        <v/>
      </c>
      <c r="S1463" s="54" t="str">
        <f t="shared" si="672"/>
        <v/>
      </c>
      <c r="T1463" s="5" t="str">
        <f t="shared" si="654"/>
        <v/>
      </c>
      <c r="U1463" s="152" t="str">
        <f t="shared" si="655"/>
        <v/>
      </c>
      <c r="V1463" s="152" t="str">
        <f t="shared" si="656"/>
        <v/>
      </c>
      <c r="W1463" s="153" t="str">
        <f t="shared" si="657"/>
        <v/>
      </c>
      <c r="X1463" s="153" t="str">
        <f t="shared" si="658"/>
        <v/>
      </c>
      <c r="Y1463" s="153" t="str">
        <f t="shared" si="659"/>
        <v/>
      </c>
      <c r="Z1463" s="153" t="str">
        <f t="shared" si="660"/>
        <v/>
      </c>
      <c r="AA1463" s="152" t="str">
        <f t="shared" si="661"/>
        <v/>
      </c>
      <c r="AB1463" s="152" t="str">
        <f t="shared" si="662"/>
        <v/>
      </c>
      <c r="AC1463" s="154" t="str">
        <f t="shared" si="663"/>
        <v/>
      </c>
      <c r="AD1463" s="154" t="str">
        <f t="shared" si="664"/>
        <v/>
      </c>
      <c r="AE1463" s="3" t="str">
        <f t="shared" si="665"/>
        <v/>
      </c>
      <c r="AF1463" s="3" t="str">
        <f t="shared" si="666"/>
        <v/>
      </c>
      <c r="AG1463" s="3" t="str">
        <f t="shared" si="673"/>
        <v/>
      </c>
      <c r="AH1463" s="4" t="str">
        <f t="shared" si="667"/>
        <v/>
      </c>
      <c r="AI1463" s="75" t="str">
        <f t="shared" si="668"/>
        <v/>
      </c>
      <c r="AJ1463" s="75" t="str">
        <f t="shared" si="669"/>
        <v/>
      </c>
    </row>
    <row r="1464" spans="1:36">
      <c r="A1464" s="41" t="str">
        <f t="shared" si="670"/>
        <v/>
      </c>
      <c r="B1464" s="150" t="str">
        <f>IF(ISNUMBER(A1464),INDEX('MetaTrader Import'!$H$13:$J$5893,TRUNC(((A1464-$A$39+1)-1)/3)+1,MOD((A1464-$A$39+1)-1,3)+1),"")</f>
        <v/>
      </c>
      <c r="C1464" s="43" t="str">
        <f t="shared" si="647"/>
        <v/>
      </c>
      <c r="D1464" s="43" t="str">
        <f t="shared" ca="1" si="648"/>
        <v/>
      </c>
      <c r="E1464" s="43" t="str">
        <f t="shared" si="649"/>
        <v/>
      </c>
      <c r="F1464" s="43" t="str">
        <f t="shared" si="650"/>
        <v/>
      </c>
      <c r="G1464" s="43" t="str">
        <f>IF(A1464&lt;&gt;"",IF(A1464&lt;Data!$G$11*0.25,$C$13/$G$32,IF(A1464&gt;Data!$G$11*0.25,$C$13,$C$13*10)),"")</f>
        <v/>
      </c>
      <c r="H1464" s="43" t="str">
        <f>IF(A1464&lt;&gt;"",IF(Data!$G$9="constant",$C$13,IF(Data!$G$9="squeeze",G1464,F1464)),"")</f>
        <v/>
      </c>
      <c r="I1464" s="38" t="str">
        <f ca="1">IF(ISNUMBER(A1464),NORMINV(RAND(),0,IF(AND(Data!$G$9="squeeze",A1464&lt;Data!$G$11*0.25),$H$32,1)*$C$30*$C$13)*($C$14*$C$12),"")</f>
        <v/>
      </c>
      <c r="J1464" s="42" t="str">
        <f ca="1">IFERROR(IF(Data!$C$6="Real",B1464,I1464+J1463+($C$14*$C$12)*(NORMINV(RAND(),$C$15,CHOOSE($G$13,$C$13,F1464,G1464)))),"")</f>
        <v/>
      </c>
      <c r="K1464" s="88" t="str">
        <f>IF(ISNUMBER(A1464), IF($G$16="fixed",$G$17,MIN(H1464*Data!$C$7*$C$16*0.5,$C$17*Data!$C$7))*$C$12,"")</f>
        <v/>
      </c>
      <c r="L1464" s="42" t="str">
        <f t="shared" ca="1" si="674"/>
        <v/>
      </c>
      <c r="M1464" s="44" t="str">
        <f t="shared" ca="1" si="675"/>
        <v/>
      </c>
      <c r="N1464" s="44" t="str">
        <f t="shared" ca="1" si="676"/>
        <v/>
      </c>
      <c r="O1464" s="108" t="str">
        <f t="shared" si="651"/>
        <v/>
      </c>
      <c r="P1464" s="102" t="str">
        <f t="shared" si="652"/>
        <v/>
      </c>
      <c r="Q1464" s="102" t="str">
        <f t="shared" si="653"/>
        <v/>
      </c>
      <c r="R1464" s="120" t="str">
        <f t="shared" si="671"/>
        <v/>
      </c>
      <c r="S1464" s="54" t="str">
        <f t="shared" si="672"/>
        <v/>
      </c>
      <c r="T1464" s="5" t="str">
        <f t="shared" si="654"/>
        <v/>
      </c>
      <c r="U1464" s="152" t="str">
        <f t="shared" si="655"/>
        <v/>
      </c>
      <c r="V1464" s="152" t="str">
        <f t="shared" si="656"/>
        <v/>
      </c>
      <c r="W1464" s="153" t="str">
        <f t="shared" si="657"/>
        <v/>
      </c>
      <c r="X1464" s="153" t="str">
        <f t="shared" si="658"/>
        <v/>
      </c>
      <c r="Y1464" s="153" t="str">
        <f t="shared" si="659"/>
        <v/>
      </c>
      <c r="Z1464" s="153" t="str">
        <f t="shared" si="660"/>
        <v/>
      </c>
      <c r="AA1464" s="152" t="str">
        <f t="shared" si="661"/>
        <v/>
      </c>
      <c r="AB1464" s="152" t="str">
        <f t="shared" si="662"/>
        <v/>
      </c>
      <c r="AC1464" s="154" t="str">
        <f t="shared" si="663"/>
        <v/>
      </c>
      <c r="AD1464" s="154" t="str">
        <f t="shared" si="664"/>
        <v/>
      </c>
      <c r="AE1464" s="3" t="str">
        <f t="shared" si="665"/>
        <v/>
      </c>
      <c r="AF1464" s="3" t="str">
        <f t="shared" si="666"/>
        <v/>
      </c>
      <c r="AG1464" s="3" t="str">
        <f t="shared" si="673"/>
        <v/>
      </c>
      <c r="AH1464" s="4" t="str">
        <f t="shared" si="667"/>
        <v/>
      </c>
      <c r="AI1464" s="75" t="str">
        <f t="shared" si="668"/>
        <v/>
      </c>
      <c r="AJ1464" s="75" t="str">
        <f t="shared" si="669"/>
        <v/>
      </c>
    </row>
    <row r="1465" spans="1:36">
      <c r="A1465" s="41" t="str">
        <f t="shared" si="670"/>
        <v/>
      </c>
      <c r="B1465" s="150" t="str">
        <f>IF(ISNUMBER(A1465),INDEX('MetaTrader Import'!$H$13:$J$5893,TRUNC(((A1465-$A$39+1)-1)/3)+1,MOD((A1465-$A$39+1)-1,3)+1),"")</f>
        <v/>
      </c>
      <c r="C1465" s="43" t="str">
        <f t="shared" si="647"/>
        <v/>
      </c>
      <c r="D1465" s="43" t="str">
        <f t="shared" ca="1" si="648"/>
        <v/>
      </c>
      <c r="E1465" s="43" t="str">
        <f t="shared" si="649"/>
        <v/>
      </c>
      <c r="F1465" s="43" t="str">
        <f t="shared" si="650"/>
        <v/>
      </c>
      <c r="G1465" s="43" t="str">
        <f>IF(A1465&lt;&gt;"",IF(A1465&lt;Data!$G$11*0.25,$C$13/$G$32,IF(A1465&gt;Data!$G$11*0.25,$C$13,$C$13*10)),"")</f>
        <v/>
      </c>
      <c r="H1465" s="43" t="str">
        <f>IF(A1465&lt;&gt;"",IF(Data!$G$9="constant",$C$13,IF(Data!$G$9="squeeze",G1465,F1465)),"")</f>
        <v/>
      </c>
      <c r="I1465" s="38" t="str">
        <f ca="1">IF(ISNUMBER(A1465),NORMINV(RAND(),0,IF(AND(Data!$G$9="squeeze",A1465&lt;Data!$G$11*0.25),$H$32,1)*$C$30*$C$13)*($C$14*$C$12),"")</f>
        <v/>
      </c>
      <c r="J1465" s="42" t="str">
        <f ca="1">IFERROR(IF(Data!$C$6="Real",B1465,I1465+J1464+($C$14*$C$12)*(NORMINV(RAND(),$C$15,CHOOSE($G$13,$C$13,F1465,G1465)))),"")</f>
        <v/>
      </c>
      <c r="K1465" s="88" t="str">
        <f>IF(ISNUMBER(A1465), IF($G$16="fixed",$G$17,MIN(H1465*Data!$C$7*$C$16*0.5,$C$17*Data!$C$7))*$C$12,"")</f>
        <v/>
      </c>
      <c r="L1465" s="42" t="str">
        <f t="shared" ca="1" si="674"/>
        <v/>
      </c>
      <c r="M1465" s="44" t="str">
        <f t="shared" ca="1" si="675"/>
        <v/>
      </c>
      <c r="N1465" s="44" t="str">
        <f t="shared" ca="1" si="676"/>
        <v/>
      </c>
      <c r="O1465" s="108" t="str">
        <f t="shared" si="651"/>
        <v/>
      </c>
      <c r="P1465" s="102" t="str">
        <f t="shared" si="652"/>
        <v/>
      </c>
      <c r="Q1465" s="102" t="str">
        <f t="shared" si="653"/>
        <v/>
      </c>
      <c r="R1465" s="120" t="str">
        <f t="shared" si="671"/>
        <v/>
      </c>
      <c r="S1465" s="54" t="str">
        <f t="shared" si="672"/>
        <v/>
      </c>
      <c r="T1465" s="5" t="str">
        <f t="shared" si="654"/>
        <v/>
      </c>
      <c r="U1465" s="152" t="str">
        <f t="shared" si="655"/>
        <v/>
      </c>
      <c r="V1465" s="152" t="str">
        <f t="shared" si="656"/>
        <v/>
      </c>
      <c r="W1465" s="153" t="str">
        <f t="shared" si="657"/>
        <v/>
      </c>
      <c r="X1465" s="153" t="str">
        <f t="shared" si="658"/>
        <v/>
      </c>
      <c r="Y1465" s="153" t="str">
        <f t="shared" si="659"/>
        <v/>
      </c>
      <c r="Z1465" s="153" t="str">
        <f t="shared" si="660"/>
        <v/>
      </c>
      <c r="AA1465" s="152" t="str">
        <f t="shared" si="661"/>
        <v/>
      </c>
      <c r="AB1465" s="152" t="str">
        <f t="shared" si="662"/>
        <v/>
      </c>
      <c r="AC1465" s="154" t="str">
        <f t="shared" si="663"/>
        <v/>
      </c>
      <c r="AD1465" s="154" t="str">
        <f t="shared" si="664"/>
        <v/>
      </c>
      <c r="AE1465" s="3" t="str">
        <f t="shared" si="665"/>
        <v/>
      </c>
      <c r="AF1465" s="3" t="str">
        <f t="shared" si="666"/>
        <v/>
      </c>
      <c r="AG1465" s="3" t="str">
        <f t="shared" si="673"/>
        <v/>
      </c>
      <c r="AH1465" s="4" t="str">
        <f t="shared" si="667"/>
        <v/>
      </c>
      <c r="AI1465" s="75" t="str">
        <f t="shared" si="668"/>
        <v/>
      </c>
      <c r="AJ1465" s="75" t="str">
        <f t="shared" si="669"/>
        <v/>
      </c>
    </row>
    <row r="1466" spans="1:36">
      <c r="A1466" s="41" t="str">
        <f t="shared" si="670"/>
        <v/>
      </c>
      <c r="B1466" s="150" t="str">
        <f>IF(ISNUMBER(A1466),INDEX('MetaTrader Import'!$H$13:$J$5893,TRUNC(((A1466-$A$39+1)-1)/3)+1,MOD((A1466-$A$39+1)-1,3)+1),"")</f>
        <v/>
      </c>
      <c r="C1466" s="43" t="str">
        <f t="shared" si="647"/>
        <v/>
      </c>
      <c r="D1466" s="43" t="str">
        <f t="shared" ca="1" si="648"/>
        <v/>
      </c>
      <c r="E1466" s="43" t="str">
        <f t="shared" si="649"/>
        <v/>
      </c>
      <c r="F1466" s="43" t="str">
        <f t="shared" si="650"/>
        <v/>
      </c>
      <c r="G1466" s="43" t="str">
        <f>IF(A1466&lt;&gt;"",IF(A1466&lt;Data!$G$11*0.25,$C$13/$G$32,IF(A1466&gt;Data!$G$11*0.25,$C$13,$C$13*10)),"")</f>
        <v/>
      </c>
      <c r="H1466" s="43" t="str">
        <f>IF(A1466&lt;&gt;"",IF(Data!$G$9="constant",$C$13,IF(Data!$G$9="squeeze",G1466,F1466)),"")</f>
        <v/>
      </c>
      <c r="I1466" s="38" t="str">
        <f ca="1">IF(ISNUMBER(A1466),NORMINV(RAND(),0,IF(AND(Data!$G$9="squeeze",A1466&lt;Data!$G$11*0.25),$H$32,1)*$C$30*$C$13)*($C$14*$C$12),"")</f>
        <v/>
      </c>
      <c r="J1466" s="42" t="str">
        <f ca="1">IFERROR(IF(Data!$C$6="Real",B1466,I1466+J1465+($C$14*$C$12)*(NORMINV(RAND(),$C$15,CHOOSE($G$13,$C$13,F1466,G1466)))),"")</f>
        <v/>
      </c>
      <c r="K1466" s="88" t="str">
        <f>IF(ISNUMBER(A1466), IF($G$16="fixed",$G$17,MIN(H1466*Data!$C$7*$C$16*0.5,$C$17*Data!$C$7))*$C$12,"")</f>
        <v/>
      </c>
      <c r="L1466" s="42" t="str">
        <f t="shared" ca="1" si="674"/>
        <v/>
      </c>
      <c r="M1466" s="44" t="str">
        <f t="shared" ca="1" si="675"/>
        <v/>
      </c>
      <c r="N1466" s="44" t="str">
        <f t="shared" ca="1" si="676"/>
        <v/>
      </c>
      <c r="O1466" s="108" t="str">
        <f t="shared" si="651"/>
        <v/>
      </c>
      <c r="P1466" s="102" t="str">
        <f t="shared" si="652"/>
        <v/>
      </c>
      <c r="Q1466" s="102" t="str">
        <f t="shared" si="653"/>
        <v/>
      </c>
      <c r="R1466" s="120" t="str">
        <f t="shared" si="671"/>
        <v/>
      </c>
      <c r="S1466" s="54" t="str">
        <f t="shared" si="672"/>
        <v/>
      </c>
      <c r="T1466" s="5" t="str">
        <f t="shared" si="654"/>
        <v/>
      </c>
      <c r="U1466" s="152" t="str">
        <f t="shared" si="655"/>
        <v/>
      </c>
      <c r="V1466" s="152" t="str">
        <f t="shared" si="656"/>
        <v/>
      </c>
      <c r="W1466" s="153" t="str">
        <f t="shared" si="657"/>
        <v/>
      </c>
      <c r="X1466" s="153" t="str">
        <f t="shared" si="658"/>
        <v/>
      </c>
      <c r="Y1466" s="153" t="str">
        <f t="shared" si="659"/>
        <v/>
      </c>
      <c r="Z1466" s="153" t="str">
        <f t="shared" si="660"/>
        <v/>
      </c>
      <c r="AA1466" s="152" t="str">
        <f t="shared" si="661"/>
        <v/>
      </c>
      <c r="AB1466" s="152" t="str">
        <f t="shared" si="662"/>
        <v/>
      </c>
      <c r="AC1466" s="154" t="str">
        <f t="shared" si="663"/>
        <v/>
      </c>
      <c r="AD1466" s="154" t="str">
        <f t="shared" si="664"/>
        <v/>
      </c>
      <c r="AE1466" s="3" t="str">
        <f t="shared" si="665"/>
        <v/>
      </c>
      <c r="AF1466" s="3" t="str">
        <f t="shared" si="666"/>
        <v/>
      </c>
      <c r="AG1466" s="3" t="str">
        <f t="shared" si="673"/>
        <v/>
      </c>
      <c r="AH1466" s="4" t="str">
        <f t="shared" si="667"/>
        <v/>
      </c>
      <c r="AI1466" s="75" t="str">
        <f t="shared" si="668"/>
        <v/>
      </c>
      <c r="AJ1466" s="75" t="str">
        <f t="shared" si="669"/>
        <v/>
      </c>
    </row>
    <row r="1467" spans="1:36">
      <c r="A1467" s="41" t="str">
        <f t="shared" si="670"/>
        <v/>
      </c>
      <c r="B1467" s="150" t="str">
        <f>IF(ISNUMBER(A1467),INDEX('MetaTrader Import'!$H$13:$J$5893,TRUNC(((A1467-$A$39+1)-1)/3)+1,MOD((A1467-$A$39+1)-1,3)+1),"")</f>
        <v/>
      </c>
      <c r="C1467" s="43" t="str">
        <f t="shared" si="647"/>
        <v/>
      </c>
      <c r="D1467" s="43" t="str">
        <f t="shared" ca="1" si="648"/>
        <v/>
      </c>
      <c r="E1467" s="43" t="str">
        <f t="shared" si="649"/>
        <v/>
      </c>
      <c r="F1467" s="43" t="str">
        <f t="shared" si="650"/>
        <v/>
      </c>
      <c r="G1467" s="43" t="str">
        <f>IF(A1467&lt;&gt;"",IF(A1467&lt;Data!$G$11*0.25,$C$13/$G$32,IF(A1467&gt;Data!$G$11*0.25,$C$13,$C$13*10)),"")</f>
        <v/>
      </c>
      <c r="H1467" s="43" t="str">
        <f>IF(A1467&lt;&gt;"",IF(Data!$G$9="constant",$C$13,IF(Data!$G$9="squeeze",G1467,F1467)),"")</f>
        <v/>
      </c>
      <c r="I1467" s="38" t="str">
        <f ca="1">IF(ISNUMBER(A1467),NORMINV(RAND(),0,IF(AND(Data!$G$9="squeeze",A1467&lt;Data!$G$11*0.25),$H$32,1)*$C$30*$C$13)*($C$14*$C$12),"")</f>
        <v/>
      </c>
      <c r="J1467" s="42" t="str">
        <f ca="1">IFERROR(IF(Data!$C$6="Real",B1467,I1467+J1466+($C$14*$C$12)*(NORMINV(RAND(),$C$15,CHOOSE($G$13,$C$13,F1467,G1467)))),"")</f>
        <v/>
      </c>
      <c r="K1467" s="88" t="str">
        <f>IF(ISNUMBER(A1467), IF($G$16="fixed",$G$17,MIN(H1467*Data!$C$7*$C$16*0.5,$C$17*Data!$C$7))*$C$12,"")</f>
        <v/>
      </c>
      <c r="L1467" s="42" t="str">
        <f t="shared" ca="1" si="674"/>
        <v/>
      </c>
      <c r="M1467" s="44" t="str">
        <f t="shared" ca="1" si="675"/>
        <v/>
      </c>
      <c r="N1467" s="44" t="str">
        <f t="shared" ca="1" si="676"/>
        <v/>
      </c>
      <c r="O1467" s="108" t="str">
        <f t="shared" si="651"/>
        <v/>
      </c>
      <c r="P1467" s="102" t="str">
        <f t="shared" si="652"/>
        <v/>
      </c>
      <c r="Q1467" s="102" t="str">
        <f t="shared" si="653"/>
        <v/>
      </c>
      <c r="R1467" s="120" t="str">
        <f t="shared" si="671"/>
        <v/>
      </c>
      <c r="S1467" s="54" t="str">
        <f t="shared" si="672"/>
        <v/>
      </c>
      <c r="T1467" s="5" t="str">
        <f t="shared" si="654"/>
        <v/>
      </c>
      <c r="U1467" s="152" t="str">
        <f t="shared" si="655"/>
        <v/>
      </c>
      <c r="V1467" s="152" t="str">
        <f t="shared" si="656"/>
        <v/>
      </c>
      <c r="W1467" s="153" t="str">
        <f t="shared" si="657"/>
        <v/>
      </c>
      <c r="X1467" s="153" t="str">
        <f t="shared" si="658"/>
        <v/>
      </c>
      <c r="Y1467" s="153" t="str">
        <f t="shared" si="659"/>
        <v/>
      </c>
      <c r="Z1467" s="153" t="str">
        <f t="shared" si="660"/>
        <v/>
      </c>
      <c r="AA1467" s="152" t="str">
        <f t="shared" si="661"/>
        <v/>
      </c>
      <c r="AB1467" s="152" t="str">
        <f t="shared" si="662"/>
        <v/>
      </c>
      <c r="AC1467" s="154" t="str">
        <f t="shared" si="663"/>
        <v/>
      </c>
      <c r="AD1467" s="154" t="str">
        <f t="shared" si="664"/>
        <v/>
      </c>
      <c r="AE1467" s="3" t="str">
        <f t="shared" si="665"/>
        <v/>
      </c>
      <c r="AF1467" s="3" t="str">
        <f t="shared" si="666"/>
        <v/>
      </c>
      <c r="AG1467" s="3" t="str">
        <f t="shared" si="673"/>
        <v/>
      </c>
      <c r="AH1467" s="4" t="str">
        <f t="shared" si="667"/>
        <v/>
      </c>
      <c r="AI1467" s="75" t="str">
        <f t="shared" si="668"/>
        <v/>
      </c>
      <c r="AJ1467" s="75" t="str">
        <f t="shared" si="669"/>
        <v/>
      </c>
    </row>
    <row r="1468" spans="1:36">
      <c r="A1468" s="41" t="str">
        <f t="shared" si="670"/>
        <v/>
      </c>
      <c r="B1468" s="150" t="str">
        <f>IF(ISNUMBER(A1468),INDEX('MetaTrader Import'!$H$13:$J$5893,TRUNC(((A1468-$A$39+1)-1)/3)+1,MOD((A1468-$A$39+1)-1,3)+1),"")</f>
        <v/>
      </c>
      <c r="C1468" s="43" t="str">
        <f t="shared" si="647"/>
        <v/>
      </c>
      <c r="D1468" s="43" t="str">
        <f t="shared" ca="1" si="648"/>
        <v/>
      </c>
      <c r="E1468" s="43" t="str">
        <f t="shared" si="649"/>
        <v/>
      </c>
      <c r="F1468" s="43" t="str">
        <f t="shared" si="650"/>
        <v/>
      </c>
      <c r="G1468" s="43" t="str">
        <f>IF(A1468&lt;&gt;"",IF(A1468&lt;Data!$G$11*0.25,$C$13/$G$32,IF(A1468&gt;Data!$G$11*0.25,$C$13,$C$13*10)),"")</f>
        <v/>
      </c>
      <c r="H1468" s="43" t="str">
        <f>IF(A1468&lt;&gt;"",IF(Data!$G$9="constant",$C$13,IF(Data!$G$9="squeeze",G1468,F1468)),"")</f>
        <v/>
      </c>
      <c r="I1468" s="38" t="str">
        <f ca="1">IF(ISNUMBER(A1468),NORMINV(RAND(),0,IF(AND(Data!$G$9="squeeze",A1468&lt;Data!$G$11*0.25),$H$32,1)*$C$30*$C$13)*($C$14*$C$12),"")</f>
        <v/>
      </c>
      <c r="J1468" s="42" t="str">
        <f ca="1">IFERROR(IF(Data!$C$6="Real",B1468,I1468+J1467+($C$14*$C$12)*(NORMINV(RAND(),$C$15,CHOOSE($G$13,$C$13,F1468,G1468)))),"")</f>
        <v/>
      </c>
      <c r="K1468" s="88" t="str">
        <f>IF(ISNUMBER(A1468), IF($G$16="fixed",$G$17,MIN(H1468*Data!$C$7*$C$16*0.5,$C$17*Data!$C$7))*$C$12,"")</f>
        <v/>
      </c>
      <c r="L1468" s="42" t="str">
        <f t="shared" ca="1" si="674"/>
        <v/>
      </c>
      <c r="M1468" s="44" t="str">
        <f t="shared" ca="1" si="675"/>
        <v/>
      </c>
      <c r="N1468" s="44" t="str">
        <f t="shared" ca="1" si="676"/>
        <v/>
      </c>
      <c r="O1468" s="108" t="str">
        <f t="shared" si="651"/>
        <v/>
      </c>
      <c r="P1468" s="102" t="str">
        <f t="shared" si="652"/>
        <v/>
      </c>
      <c r="Q1468" s="102" t="str">
        <f t="shared" si="653"/>
        <v/>
      </c>
      <c r="R1468" s="120" t="str">
        <f t="shared" si="671"/>
        <v/>
      </c>
      <c r="S1468" s="54" t="str">
        <f t="shared" si="672"/>
        <v/>
      </c>
      <c r="T1468" s="5" t="str">
        <f t="shared" si="654"/>
        <v/>
      </c>
      <c r="U1468" s="152" t="str">
        <f t="shared" si="655"/>
        <v/>
      </c>
      <c r="V1468" s="152" t="str">
        <f t="shared" si="656"/>
        <v/>
      </c>
      <c r="W1468" s="153" t="str">
        <f t="shared" si="657"/>
        <v/>
      </c>
      <c r="X1468" s="153" t="str">
        <f t="shared" si="658"/>
        <v/>
      </c>
      <c r="Y1468" s="153" t="str">
        <f t="shared" si="659"/>
        <v/>
      </c>
      <c r="Z1468" s="153" t="str">
        <f t="shared" si="660"/>
        <v/>
      </c>
      <c r="AA1468" s="152" t="str">
        <f t="shared" si="661"/>
        <v/>
      </c>
      <c r="AB1468" s="152" t="str">
        <f t="shared" si="662"/>
        <v/>
      </c>
      <c r="AC1468" s="154" t="str">
        <f t="shared" si="663"/>
        <v/>
      </c>
      <c r="AD1468" s="154" t="str">
        <f t="shared" si="664"/>
        <v/>
      </c>
      <c r="AE1468" s="3" t="str">
        <f t="shared" si="665"/>
        <v/>
      </c>
      <c r="AF1468" s="3" t="str">
        <f t="shared" si="666"/>
        <v/>
      </c>
      <c r="AG1468" s="3" t="str">
        <f t="shared" si="673"/>
        <v/>
      </c>
      <c r="AH1468" s="4" t="str">
        <f t="shared" si="667"/>
        <v/>
      </c>
      <c r="AI1468" s="75" t="str">
        <f t="shared" si="668"/>
        <v/>
      </c>
      <c r="AJ1468" s="75" t="str">
        <f t="shared" si="669"/>
        <v/>
      </c>
    </row>
    <row r="1469" spans="1:36">
      <c r="A1469" s="41" t="str">
        <f t="shared" si="670"/>
        <v/>
      </c>
      <c r="B1469" s="150" t="str">
        <f>IF(ISNUMBER(A1469),INDEX('MetaTrader Import'!$H$13:$J$5893,TRUNC(((A1469-$A$39+1)-1)/3)+1,MOD((A1469-$A$39+1)-1,3)+1),"")</f>
        <v/>
      </c>
      <c r="C1469" s="43" t="str">
        <f t="shared" si="647"/>
        <v/>
      </c>
      <c r="D1469" s="43" t="str">
        <f t="shared" ca="1" si="648"/>
        <v/>
      </c>
      <c r="E1469" s="43" t="str">
        <f t="shared" si="649"/>
        <v/>
      </c>
      <c r="F1469" s="43" t="str">
        <f t="shared" si="650"/>
        <v/>
      </c>
      <c r="G1469" s="43" t="str">
        <f>IF(A1469&lt;&gt;"",IF(A1469&lt;Data!$G$11*0.25,$C$13/$G$32,IF(A1469&gt;Data!$G$11*0.25,$C$13,$C$13*10)),"")</f>
        <v/>
      </c>
      <c r="H1469" s="43" t="str">
        <f>IF(A1469&lt;&gt;"",IF(Data!$G$9="constant",$C$13,IF(Data!$G$9="squeeze",G1469,F1469)),"")</f>
        <v/>
      </c>
      <c r="I1469" s="38" t="str">
        <f ca="1">IF(ISNUMBER(A1469),NORMINV(RAND(),0,IF(AND(Data!$G$9="squeeze",A1469&lt;Data!$G$11*0.25),$H$32,1)*$C$30*$C$13)*($C$14*$C$12),"")</f>
        <v/>
      </c>
      <c r="J1469" s="42" t="str">
        <f ca="1">IFERROR(IF(Data!$C$6="Real",B1469,I1469+J1468+($C$14*$C$12)*(NORMINV(RAND(),$C$15,CHOOSE($G$13,$C$13,F1469,G1469)))),"")</f>
        <v/>
      </c>
      <c r="K1469" s="88" t="str">
        <f>IF(ISNUMBER(A1469), IF($G$16="fixed",$G$17,MIN(H1469*Data!$C$7*$C$16*0.5,$C$17*Data!$C$7))*$C$12,"")</f>
        <v/>
      </c>
      <c r="L1469" s="42" t="str">
        <f t="shared" ca="1" si="674"/>
        <v/>
      </c>
      <c r="M1469" s="44" t="str">
        <f t="shared" ca="1" si="675"/>
        <v/>
      </c>
      <c r="N1469" s="44" t="str">
        <f t="shared" ca="1" si="676"/>
        <v/>
      </c>
      <c r="O1469" s="108" t="str">
        <f t="shared" si="651"/>
        <v/>
      </c>
      <c r="P1469" s="102" t="str">
        <f t="shared" si="652"/>
        <v/>
      </c>
      <c r="Q1469" s="102" t="str">
        <f t="shared" si="653"/>
        <v/>
      </c>
      <c r="R1469" s="120" t="str">
        <f t="shared" si="671"/>
        <v/>
      </c>
      <c r="S1469" s="54" t="str">
        <f t="shared" si="672"/>
        <v/>
      </c>
      <c r="T1469" s="5" t="str">
        <f t="shared" si="654"/>
        <v/>
      </c>
      <c r="U1469" s="152" t="str">
        <f t="shared" si="655"/>
        <v/>
      </c>
      <c r="V1469" s="152" t="str">
        <f t="shared" si="656"/>
        <v/>
      </c>
      <c r="W1469" s="153" t="str">
        <f t="shared" si="657"/>
        <v/>
      </c>
      <c r="X1469" s="153" t="str">
        <f t="shared" si="658"/>
        <v/>
      </c>
      <c r="Y1469" s="153" t="str">
        <f t="shared" si="659"/>
        <v/>
      </c>
      <c r="Z1469" s="153" t="str">
        <f t="shared" si="660"/>
        <v/>
      </c>
      <c r="AA1469" s="152" t="str">
        <f t="shared" si="661"/>
        <v/>
      </c>
      <c r="AB1469" s="152" t="str">
        <f t="shared" si="662"/>
        <v/>
      </c>
      <c r="AC1469" s="154" t="str">
        <f t="shared" si="663"/>
        <v/>
      </c>
      <c r="AD1469" s="154" t="str">
        <f t="shared" si="664"/>
        <v/>
      </c>
      <c r="AE1469" s="3" t="str">
        <f t="shared" si="665"/>
        <v/>
      </c>
      <c r="AF1469" s="3" t="str">
        <f t="shared" si="666"/>
        <v/>
      </c>
      <c r="AG1469" s="3" t="str">
        <f t="shared" si="673"/>
        <v/>
      </c>
      <c r="AH1469" s="4" t="str">
        <f t="shared" si="667"/>
        <v/>
      </c>
      <c r="AI1469" s="75" t="str">
        <f t="shared" si="668"/>
        <v/>
      </c>
      <c r="AJ1469" s="75" t="str">
        <f t="shared" si="669"/>
        <v/>
      </c>
    </row>
    <row r="1470" spans="1:36">
      <c r="A1470" s="41" t="str">
        <f t="shared" si="670"/>
        <v/>
      </c>
      <c r="B1470" s="150" t="str">
        <f>IF(ISNUMBER(A1470),INDEX('MetaTrader Import'!$H$13:$J$5893,TRUNC(((A1470-$A$39+1)-1)/3)+1,MOD((A1470-$A$39+1)-1,3)+1),"")</f>
        <v/>
      </c>
      <c r="C1470" s="43" t="str">
        <f t="shared" si="647"/>
        <v/>
      </c>
      <c r="D1470" s="43" t="str">
        <f t="shared" ca="1" si="648"/>
        <v/>
      </c>
      <c r="E1470" s="43" t="str">
        <f t="shared" si="649"/>
        <v/>
      </c>
      <c r="F1470" s="43" t="str">
        <f t="shared" si="650"/>
        <v/>
      </c>
      <c r="G1470" s="43" t="str">
        <f>IF(A1470&lt;&gt;"",IF(A1470&lt;Data!$G$11*0.25,$C$13/$G$32,IF(A1470&gt;Data!$G$11*0.25,$C$13,$C$13*10)),"")</f>
        <v/>
      </c>
      <c r="H1470" s="43" t="str">
        <f>IF(A1470&lt;&gt;"",IF(Data!$G$9="constant",$C$13,IF(Data!$G$9="squeeze",G1470,F1470)),"")</f>
        <v/>
      </c>
      <c r="I1470" s="38" t="str">
        <f ca="1">IF(ISNUMBER(A1470),NORMINV(RAND(),0,IF(AND(Data!$G$9="squeeze",A1470&lt;Data!$G$11*0.25),$H$32,1)*$C$30*$C$13)*($C$14*$C$12),"")</f>
        <v/>
      </c>
      <c r="J1470" s="42" t="str">
        <f ca="1">IFERROR(IF(Data!$C$6="Real",B1470,I1470+J1469+($C$14*$C$12)*(NORMINV(RAND(),$C$15,CHOOSE($G$13,$C$13,F1470,G1470)))),"")</f>
        <v/>
      </c>
      <c r="K1470" s="88" t="str">
        <f>IF(ISNUMBER(A1470), IF($G$16="fixed",$G$17,MIN(H1470*Data!$C$7*$C$16*0.5,$C$17*Data!$C$7))*$C$12,"")</f>
        <v/>
      </c>
      <c r="L1470" s="42" t="str">
        <f t="shared" ca="1" si="674"/>
        <v/>
      </c>
      <c r="M1470" s="44" t="str">
        <f t="shared" ca="1" si="675"/>
        <v/>
      </c>
      <c r="N1470" s="44" t="str">
        <f t="shared" ca="1" si="676"/>
        <v/>
      </c>
      <c r="O1470" s="108" t="str">
        <f t="shared" si="651"/>
        <v/>
      </c>
      <c r="P1470" s="102" t="str">
        <f t="shared" si="652"/>
        <v/>
      </c>
      <c r="Q1470" s="102" t="str">
        <f t="shared" si="653"/>
        <v/>
      </c>
      <c r="R1470" s="120" t="str">
        <f t="shared" si="671"/>
        <v/>
      </c>
      <c r="S1470" s="54" t="str">
        <f t="shared" si="672"/>
        <v/>
      </c>
      <c r="T1470" s="5" t="str">
        <f t="shared" si="654"/>
        <v/>
      </c>
      <c r="U1470" s="152" t="str">
        <f t="shared" si="655"/>
        <v/>
      </c>
      <c r="V1470" s="152" t="str">
        <f t="shared" si="656"/>
        <v/>
      </c>
      <c r="W1470" s="153" t="str">
        <f t="shared" si="657"/>
        <v/>
      </c>
      <c r="X1470" s="153" t="str">
        <f t="shared" si="658"/>
        <v/>
      </c>
      <c r="Y1470" s="153" t="str">
        <f t="shared" si="659"/>
        <v/>
      </c>
      <c r="Z1470" s="153" t="str">
        <f t="shared" si="660"/>
        <v/>
      </c>
      <c r="AA1470" s="152" t="str">
        <f t="shared" si="661"/>
        <v/>
      </c>
      <c r="AB1470" s="152" t="str">
        <f t="shared" si="662"/>
        <v/>
      </c>
      <c r="AC1470" s="154" t="str">
        <f t="shared" si="663"/>
        <v/>
      </c>
      <c r="AD1470" s="154" t="str">
        <f t="shared" si="664"/>
        <v/>
      </c>
      <c r="AE1470" s="3" t="str">
        <f t="shared" si="665"/>
        <v/>
      </c>
      <c r="AF1470" s="3" t="str">
        <f t="shared" si="666"/>
        <v/>
      </c>
      <c r="AG1470" s="3" t="str">
        <f t="shared" si="673"/>
        <v/>
      </c>
      <c r="AH1470" s="4" t="str">
        <f t="shared" si="667"/>
        <v/>
      </c>
      <c r="AI1470" s="75" t="str">
        <f t="shared" si="668"/>
        <v/>
      </c>
      <c r="AJ1470" s="75" t="str">
        <f t="shared" si="669"/>
        <v/>
      </c>
    </row>
    <row r="1471" spans="1:36">
      <c r="A1471" s="41" t="str">
        <f t="shared" si="670"/>
        <v/>
      </c>
      <c r="B1471" s="150" t="str">
        <f>IF(ISNUMBER(A1471),INDEX('MetaTrader Import'!$H$13:$J$5893,TRUNC(((A1471-$A$39+1)-1)/3)+1,MOD((A1471-$A$39+1)-1,3)+1),"")</f>
        <v/>
      </c>
      <c r="C1471" s="43" t="str">
        <f t="shared" si="647"/>
        <v/>
      </c>
      <c r="D1471" s="43" t="str">
        <f t="shared" ca="1" si="648"/>
        <v/>
      </c>
      <c r="E1471" s="43" t="str">
        <f t="shared" si="649"/>
        <v/>
      </c>
      <c r="F1471" s="43" t="str">
        <f t="shared" si="650"/>
        <v/>
      </c>
      <c r="G1471" s="43" t="str">
        <f>IF(A1471&lt;&gt;"",IF(A1471&lt;Data!$G$11*0.25,$C$13/$G$32,IF(A1471&gt;Data!$G$11*0.25,$C$13,$C$13*10)),"")</f>
        <v/>
      </c>
      <c r="H1471" s="43" t="str">
        <f>IF(A1471&lt;&gt;"",IF(Data!$G$9="constant",$C$13,IF(Data!$G$9="squeeze",G1471,F1471)),"")</f>
        <v/>
      </c>
      <c r="I1471" s="38" t="str">
        <f ca="1">IF(ISNUMBER(A1471),NORMINV(RAND(),0,IF(AND(Data!$G$9="squeeze",A1471&lt;Data!$G$11*0.25),$H$32,1)*$C$30*$C$13)*($C$14*$C$12),"")</f>
        <v/>
      </c>
      <c r="J1471" s="42" t="str">
        <f ca="1">IFERROR(IF(Data!$C$6="Real",B1471,I1471+J1470+($C$14*$C$12)*(NORMINV(RAND(),$C$15,CHOOSE($G$13,$C$13,F1471,G1471)))),"")</f>
        <v/>
      </c>
      <c r="K1471" s="88" t="str">
        <f>IF(ISNUMBER(A1471), IF($G$16="fixed",$G$17,MIN(H1471*Data!$C$7*$C$16*0.5,$C$17*Data!$C$7))*$C$12,"")</f>
        <v/>
      </c>
      <c r="L1471" s="42" t="str">
        <f t="shared" ca="1" si="674"/>
        <v/>
      </c>
      <c r="M1471" s="44" t="str">
        <f t="shared" ca="1" si="675"/>
        <v/>
      </c>
      <c r="N1471" s="44" t="str">
        <f t="shared" ca="1" si="676"/>
        <v/>
      </c>
      <c r="O1471" s="108" t="str">
        <f t="shared" si="651"/>
        <v/>
      </c>
      <c r="P1471" s="102" t="str">
        <f t="shared" si="652"/>
        <v/>
      </c>
      <c r="Q1471" s="102" t="str">
        <f t="shared" si="653"/>
        <v/>
      </c>
      <c r="R1471" s="120" t="str">
        <f t="shared" si="671"/>
        <v/>
      </c>
      <c r="S1471" s="54" t="str">
        <f t="shared" si="672"/>
        <v/>
      </c>
      <c r="T1471" s="5" t="str">
        <f t="shared" si="654"/>
        <v/>
      </c>
      <c r="U1471" s="152" t="str">
        <f t="shared" si="655"/>
        <v/>
      </c>
      <c r="V1471" s="152" t="str">
        <f t="shared" si="656"/>
        <v/>
      </c>
      <c r="W1471" s="153" t="str">
        <f t="shared" si="657"/>
        <v/>
      </c>
      <c r="X1471" s="153" t="str">
        <f t="shared" si="658"/>
        <v/>
      </c>
      <c r="Y1471" s="153" t="str">
        <f t="shared" si="659"/>
        <v/>
      </c>
      <c r="Z1471" s="153" t="str">
        <f t="shared" si="660"/>
        <v/>
      </c>
      <c r="AA1471" s="152" t="str">
        <f t="shared" si="661"/>
        <v/>
      </c>
      <c r="AB1471" s="152" t="str">
        <f t="shared" si="662"/>
        <v/>
      </c>
      <c r="AC1471" s="154" t="str">
        <f t="shared" si="663"/>
        <v/>
      </c>
      <c r="AD1471" s="154" t="str">
        <f t="shared" si="664"/>
        <v/>
      </c>
      <c r="AE1471" s="3" t="str">
        <f t="shared" si="665"/>
        <v/>
      </c>
      <c r="AF1471" s="3" t="str">
        <f t="shared" si="666"/>
        <v/>
      </c>
      <c r="AG1471" s="3" t="str">
        <f t="shared" si="673"/>
        <v/>
      </c>
      <c r="AH1471" s="4" t="str">
        <f t="shared" si="667"/>
        <v/>
      </c>
      <c r="AI1471" s="75" t="str">
        <f t="shared" si="668"/>
        <v/>
      </c>
      <c r="AJ1471" s="75" t="str">
        <f t="shared" si="669"/>
        <v/>
      </c>
    </row>
    <row r="1472" spans="1:36">
      <c r="A1472" s="41" t="str">
        <f t="shared" si="670"/>
        <v/>
      </c>
      <c r="B1472" s="150" t="str">
        <f>IF(ISNUMBER(A1472),INDEX('MetaTrader Import'!$H$13:$J$5893,TRUNC(((A1472-$A$39+1)-1)/3)+1,MOD((A1472-$A$39+1)-1,3)+1),"")</f>
        <v/>
      </c>
      <c r="C1472" s="43" t="str">
        <f t="shared" si="647"/>
        <v/>
      </c>
      <c r="D1472" s="43" t="str">
        <f t="shared" ca="1" si="648"/>
        <v/>
      </c>
      <c r="E1472" s="43" t="str">
        <f t="shared" si="649"/>
        <v/>
      </c>
      <c r="F1472" s="43" t="str">
        <f t="shared" si="650"/>
        <v/>
      </c>
      <c r="G1472" s="43" t="str">
        <f>IF(A1472&lt;&gt;"",IF(A1472&lt;Data!$G$11*0.25,$C$13/$G$32,IF(A1472&gt;Data!$G$11*0.25,$C$13,$C$13*10)),"")</f>
        <v/>
      </c>
      <c r="H1472" s="43" t="str">
        <f>IF(A1472&lt;&gt;"",IF(Data!$G$9="constant",$C$13,IF(Data!$G$9="squeeze",G1472,F1472)),"")</f>
        <v/>
      </c>
      <c r="I1472" s="38" t="str">
        <f ca="1">IF(ISNUMBER(A1472),NORMINV(RAND(),0,IF(AND(Data!$G$9="squeeze",A1472&lt;Data!$G$11*0.25),$H$32,1)*$C$30*$C$13)*($C$14*$C$12),"")</f>
        <v/>
      </c>
      <c r="J1472" s="42" t="str">
        <f ca="1">IFERROR(IF(Data!$C$6="Real",B1472,I1472+J1471+($C$14*$C$12)*(NORMINV(RAND(),$C$15,CHOOSE($G$13,$C$13,F1472,G1472)))),"")</f>
        <v/>
      </c>
      <c r="K1472" s="88" t="str">
        <f>IF(ISNUMBER(A1472), IF($G$16="fixed",$G$17,MIN(H1472*Data!$C$7*$C$16*0.5,$C$17*Data!$C$7))*$C$12,"")</f>
        <v/>
      </c>
      <c r="L1472" s="42" t="str">
        <f t="shared" ca="1" si="674"/>
        <v/>
      </c>
      <c r="M1472" s="44" t="str">
        <f t="shared" ca="1" si="675"/>
        <v/>
      </c>
      <c r="N1472" s="44" t="str">
        <f t="shared" ca="1" si="676"/>
        <v/>
      </c>
      <c r="O1472" s="108" t="str">
        <f t="shared" si="651"/>
        <v/>
      </c>
      <c r="P1472" s="102" t="str">
        <f t="shared" si="652"/>
        <v/>
      </c>
      <c r="Q1472" s="102" t="str">
        <f t="shared" si="653"/>
        <v/>
      </c>
      <c r="R1472" s="120" t="str">
        <f t="shared" si="671"/>
        <v/>
      </c>
      <c r="S1472" s="54" t="str">
        <f t="shared" si="672"/>
        <v/>
      </c>
      <c r="T1472" s="5" t="str">
        <f t="shared" si="654"/>
        <v/>
      </c>
      <c r="U1472" s="152" t="str">
        <f t="shared" si="655"/>
        <v/>
      </c>
      <c r="V1472" s="152" t="str">
        <f t="shared" si="656"/>
        <v/>
      </c>
      <c r="W1472" s="153" t="str">
        <f t="shared" si="657"/>
        <v/>
      </c>
      <c r="X1472" s="153" t="str">
        <f t="shared" si="658"/>
        <v/>
      </c>
      <c r="Y1472" s="153" t="str">
        <f t="shared" si="659"/>
        <v/>
      </c>
      <c r="Z1472" s="153" t="str">
        <f t="shared" si="660"/>
        <v/>
      </c>
      <c r="AA1472" s="152" t="str">
        <f t="shared" si="661"/>
        <v/>
      </c>
      <c r="AB1472" s="152" t="str">
        <f t="shared" si="662"/>
        <v/>
      </c>
      <c r="AC1472" s="154" t="str">
        <f t="shared" si="663"/>
        <v/>
      </c>
      <c r="AD1472" s="154" t="str">
        <f t="shared" si="664"/>
        <v/>
      </c>
      <c r="AE1472" s="3" t="str">
        <f t="shared" si="665"/>
        <v/>
      </c>
      <c r="AF1472" s="3" t="str">
        <f t="shared" si="666"/>
        <v/>
      </c>
      <c r="AG1472" s="3" t="str">
        <f t="shared" si="673"/>
        <v/>
      </c>
      <c r="AH1472" s="4" t="str">
        <f t="shared" si="667"/>
        <v/>
      </c>
      <c r="AI1472" s="75" t="str">
        <f t="shared" si="668"/>
        <v/>
      </c>
      <c r="AJ1472" s="75" t="str">
        <f t="shared" si="669"/>
        <v/>
      </c>
    </row>
    <row r="1473" spans="1:36">
      <c r="A1473" s="41" t="str">
        <f t="shared" si="670"/>
        <v/>
      </c>
      <c r="B1473" s="150" t="str">
        <f>IF(ISNUMBER(A1473),INDEX('MetaTrader Import'!$H$13:$J$5893,TRUNC(((A1473-$A$39+1)-1)/3)+1,MOD((A1473-$A$39+1)-1,3)+1),"")</f>
        <v/>
      </c>
      <c r="C1473" s="43" t="str">
        <f t="shared" si="647"/>
        <v/>
      </c>
      <c r="D1473" s="43" t="str">
        <f t="shared" ca="1" si="648"/>
        <v/>
      </c>
      <c r="E1473" s="43" t="str">
        <f t="shared" si="649"/>
        <v/>
      </c>
      <c r="F1473" s="43" t="str">
        <f t="shared" si="650"/>
        <v/>
      </c>
      <c r="G1473" s="43" t="str">
        <f>IF(A1473&lt;&gt;"",IF(A1473&lt;Data!$G$11*0.25,$C$13/$G$32,IF(A1473&gt;Data!$G$11*0.25,$C$13,$C$13*10)),"")</f>
        <v/>
      </c>
      <c r="H1473" s="43" t="str">
        <f>IF(A1473&lt;&gt;"",IF(Data!$G$9="constant",$C$13,IF(Data!$G$9="squeeze",G1473,F1473)),"")</f>
        <v/>
      </c>
      <c r="I1473" s="38" t="str">
        <f ca="1">IF(ISNUMBER(A1473),NORMINV(RAND(),0,IF(AND(Data!$G$9="squeeze",A1473&lt;Data!$G$11*0.25),$H$32,1)*$C$30*$C$13)*($C$14*$C$12),"")</f>
        <v/>
      </c>
      <c r="J1473" s="42" t="str">
        <f ca="1">IFERROR(IF(Data!$C$6="Real",B1473,I1473+J1472+($C$14*$C$12)*(NORMINV(RAND(),$C$15,CHOOSE($G$13,$C$13,F1473,G1473)))),"")</f>
        <v/>
      </c>
      <c r="K1473" s="88" t="str">
        <f>IF(ISNUMBER(A1473), IF($G$16="fixed",$G$17,MIN(H1473*Data!$C$7*$C$16*0.5,$C$17*Data!$C$7))*$C$12,"")</f>
        <v/>
      </c>
      <c r="L1473" s="42" t="str">
        <f t="shared" ca="1" si="674"/>
        <v/>
      </c>
      <c r="M1473" s="44" t="str">
        <f t="shared" ca="1" si="675"/>
        <v/>
      </c>
      <c r="N1473" s="44" t="str">
        <f t="shared" ca="1" si="676"/>
        <v/>
      </c>
      <c r="O1473" s="108" t="str">
        <f t="shared" si="651"/>
        <v/>
      </c>
      <c r="P1473" s="102" t="str">
        <f t="shared" si="652"/>
        <v/>
      </c>
      <c r="Q1473" s="102" t="str">
        <f t="shared" si="653"/>
        <v/>
      </c>
      <c r="R1473" s="120" t="str">
        <f t="shared" si="671"/>
        <v/>
      </c>
      <c r="S1473" s="54" t="str">
        <f t="shared" si="672"/>
        <v/>
      </c>
      <c r="T1473" s="5" t="str">
        <f t="shared" si="654"/>
        <v/>
      </c>
      <c r="U1473" s="152" t="str">
        <f t="shared" si="655"/>
        <v/>
      </c>
      <c r="V1473" s="152" t="str">
        <f t="shared" si="656"/>
        <v/>
      </c>
      <c r="W1473" s="153" t="str">
        <f t="shared" si="657"/>
        <v/>
      </c>
      <c r="X1473" s="153" t="str">
        <f t="shared" si="658"/>
        <v/>
      </c>
      <c r="Y1473" s="153" t="str">
        <f t="shared" si="659"/>
        <v/>
      </c>
      <c r="Z1473" s="153" t="str">
        <f t="shared" si="660"/>
        <v/>
      </c>
      <c r="AA1473" s="152" t="str">
        <f t="shared" si="661"/>
        <v/>
      </c>
      <c r="AB1473" s="152" t="str">
        <f t="shared" si="662"/>
        <v/>
      </c>
      <c r="AC1473" s="154" t="str">
        <f t="shared" si="663"/>
        <v/>
      </c>
      <c r="AD1473" s="154" t="str">
        <f t="shared" si="664"/>
        <v/>
      </c>
      <c r="AE1473" s="3" t="str">
        <f t="shared" si="665"/>
        <v/>
      </c>
      <c r="AF1473" s="3" t="str">
        <f t="shared" si="666"/>
        <v/>
      </c>
      <c r="AG1473" s="3" t="str">
        <f t="shared" si="673"/>
        <v/>
      </c>
      <c r="AH1473" s="4" t="str">
        <f t="shared" si="667"/>
        <v/>
      </c>
      <c r="AI1473" s="75" t="str">
        <f t="shared" si="668"/>
        <v/>
      </c>
      <c r="AJ1473" s="75" t="str">
        <f t="shared" si="669"/>
        <v/>
      </c>
    </row>
    <row r="1474" spans="1:36">
      <c r="A1474" s="41" t="str">
        <f t="shared" si="670"/>
        <v/>
      </c>
      <c r="B1474" s="150" t="str">
        <f>IF(ISNUMBER(A1474),INDEX('MetaTrader Import'!$H$13:$J$5893,TRUNC(((A1474-$A$39+1)-1)/3)+1,MOD((A1474-$A$39+1)-1,3)+1),"")</f>
        <v/>
      </c>
      <c r="C1474" s="43" t="str">
        <f t="shared" si="647"/>
        <v/>
      </c>
      <c r="D1474" s="43" t="str">
        <f t="shared" ca="1" si="648"/>
        <v/>
      </c>
      <c r="E1474" s="43" t="str">
        <f t="shared" si="649"/>
        <v/>
      </c>
      <c r="F1474" s="43" t="str">
        <f t="shared" si="650"/>
        <v/>
      </c>
      <c r="G1474" s="43" t="str">
        <f>IF(A1474&lt;&gt;"",IF(A1474&lt;Data!$G$11*0.25,$C$13/$G$32,IF(A1474&gt;Data!$G$11*0.25,$C$13,$C$13*10)),"")</f>
        <v/>
      </c>
      <c r="H1474" s="43" t="str">
        <f>IF(A1474&lt;&gt;"",IF(Data!$G$9="constant",$C$13,IF(Data!$G$9="squeeze",G1474,F1474)),"")</f>
        <v/>
      </c>
      <c r="I1474" s="38" t="str">
        <f ca="1">IF(ISNUMBER(A1474),NORMINV(RAND(),0,IF(AND(Data!$G$9="squeeze",A1474&lt;Data!$G$11*0.25),$H$32,1)*$C$30*$C$13)*($C$14*$C$12),"")</f>
        <v/>
      </c>
      <c r="J1474" s="42" t="str">
        <f ca="1">IFERROR(IF(Data!$C$6="Real",B1474,I1474+J1473+($C$14*$C$12)*(NORMINV(RAND(),$C$15,CHOOSE($G$13,$C$13,F1474,G1474)))),"")</f>
        <v/>
      </c>
      <c r="K1474" s="88" t="str">
        <f>IF(ISNUMBER(A1474), IF($G$16="fixed",$G$17,MIN(H1474*Data!$C$7*$C$16*0.5,$C$17*Data!$C$7))*$C$12,"")</f>
        <v/>
      </c>
      <c r="L1474" s="42" t="str">
        <f t="shared" ca="1" si="674"/>
        <v/>
      </c>
      <c r="M1474" s="44" t="str">
        <f t="shared" ca="1" si="675"/>
        <v/>
      </c>
      <c r="N1474" s="44" t="str">
        <f t="shared" ca="1" si="676"/>
        <v/>
      </c>
      <c r="O1474" s="108" t="str">
        <f t="shared" si="651"/>
        <v/>
      </c>
      <c r="P1474" s="102" t="str">
        <f t="shared" si="652"/>
        <v/>
      </c>
      <c r="Q1474" s="102" t="str">
        <f t="shared" si="653"/>
        <v/>
      </c>
      <c r="R1474" s="120" t="str">
        <f t="shared" si="671"/>
        <v/>
      </c>
      <c r="S1474" s="54" t="str">
        <f t="shared" si="672"/>
        <v/>
      </c>
      <c r="T1474" s="5" t="str">
        <f t="shared" si="654"/>
        <v/>
      </c>
      <c r="U1474" s="152" t="str">
        <f t="shared" si="655"/>
        <v/>
      </c>
      <c r="V1474" s="152" t="str">
        <f t="shared" si="656"/>
        <v/>
      </c>
      <c r="W1474" s="153" t="str">
        <f t="shared" si="657"/>
        <v/>
      </c>
      <c r="X1474" s="153" t="str">
        <f t="shared" si="658"/>
        <v/>
      </c>
      <c r="Y1474" s="153" t="str">
        <f t="shared" si="659"/>
        <v/>
      </c>
      <c r="Z1474" s="153" t="str">
        <f t="shared" si="660"/>
        <v/>
      </c>
      <c r="AA1474" s="152" t="str">
        <f t="shared" si="661"/>
        <v/>
      </c>
      <c r="AB1474" s="152" t="str">
        <f t="shared" si="662"/>
        <v/>
      </c>
      <c r="AC1474" s="154" t="str">
        <f t="shared" si="663"/>
        <v/>
      </c>
      <c r="AD1474" s="154" t="str">
        <f t="shared" si="664"/>
        <v/>
      </c>
      <c r="AE1474" s="3" t="str">
        <f t="shared" si="665"/>
        <v/>
      </c>
      <c r="AF1474" s="3" t="str">
        <f t="shared" si="666"/>
        <v/>
      </c>
      <c r="AG1474" s="3" t="str">
        <f t="shared" si="673"/>
        <v/>
      </c>
      <c r="AH1474" s="4" t="str">
        <f t="shared" si="667"/>
        <v/>
      </c>
      <c r="AI1474" s="75" t="str">
        <f t="shared" si="668"/>
        <v/>
      </c>
      <c r="AJ1474" s="75" t="str">
        <f t="shared" si="669"/>
        <v/>
      </c>
    </row>
    <row r="1475" spans="1:36">
      <c r="A1475" s="41" t="str">
        <f t="shared" si="670"/>
        <v/>
      </c>
      <c r="B1475" s="150" t="str">
        <f>IF(ISNUMBER(A1475),INDEX('MetaTrader Import'!$H$13:$J$5893,TRUNC(((A1475-$A$39+1)-1)/3)+1,MOD((A1475-$A$39+1)-1,3)+1),"")</f>
        <v/>
      </c>
      <c r="C1475" s="43" t="str">
        <f t="shared" ref="C1475:C1538" si="677">IF(A1475&lt;&gt;"",E1474,"")</f>
        <v/>
      </c>
      <c r="D1475" s="43" t="str">
        <f t="shared" ref="D1475:D1538" ca="1" si="678">IF(A1475&lt;&gt;"",NORMINV(RAND(),($C$23-C1475)*$C$28,$C$27)+NORMINV(RAND(),IF(RAND()&gt;$C$26,$C$25,0),$C$27),"")</f>
        <v/>
      </c>
      <c r="E1475" s="43" t="str">
        <f t="shared" ref="E1475:E1538" si="679">IF(A1475&lt;&gt;"",C1475+D1475,"")</f>
        <v/>
      </c>
      <c r="F1475" s="43" t="str">
        <f t="shared" ref="F1475:F1538" si="680">IF(A1475&lt;&gt;"",$C$13*ABS(E1475)/$C$23,"")</f>
        <v/>
      </c>
      <c r="G1475" s="43" t="str">
        <f>IF(A1475&lt;&gt;"",IF(A1475&lt;Data!$G$11*0.25,$C$13/$G$32,IF(A1475&gt;Data!$G$11*0.25,$C$13,$C$13*10)),"")</f>
        <v/>
      </c>
      <c r="H1475" s="43" t="str">
        <f>IF(A1475&lt;&gt;"",IF(Data!$G$9="constant",$C$13,IF(Data!$G$9="squeeze",G1475,F1475)),"")</f>
        <v/>
      </c>
      <c r="I1475" s="38" t="str">
        <f ca="1">IF(ISNUMBER(A1475),NORMINV(RAND(),0,IF(AND(Data!$G$9="squeeze",A1475&lt;Data!$G$11*0.25),$H$32,1)*$C$30*$C$13)*($C$14*$C$12),"")</f>
        <v/>
      </c>
      <c r="J1475" s="42" t="str">
        <f ca="1">IFERROR(IF(Data!$C$6="Real",B1475,I1475+J1474+($C$14*$C$12)*(NORMINV(RAND(),$C$15,CHOOSE($G$13,$C$13,F1475,G1475)))),"")</f>
        <v/>
      </c>
      <c r="K1475" s="88" t="str">
        <f>IF(ISNUMBER(A1475), IF($G$16="fixed",$G$17,MIN(H1475*Data!$C$7*$C$16*0.5,$C$17*Data!$C$7))*$C$12,"")</f>
        <v/>
      </c>
      <c r="L1475" s="42" t="str">
        <f t="shared" ca="1" si="674"/>
        <v/>
      </c>
      <c r="M1475" s="44" t="str">
        <f t="shared" ca="1" si="675"/>
        <v/>
      </c>
      <c r="N1475" s="44" t="str">
        <f t="shared" ca="1" si="676"/>
        <v/>
      </c>
      <c r="O1475" s="108" t="str">
        <f t="shared" ref="O1475:O1538" si="681">IF(ISNUMBER(A1475),$G$12*SLOPE(L1461:L1475,A1461:A1475),"")</f>
        <v/>
      </c>
      <c r="P1475" s="102" t="str">
        <f t="shared" ref="P1475:P1538" si="682">IF(ISNUMBER(A1475),STDEV(L1461:L1475)*$G$12,"")</f>
        <v/>
      </c>
      <c r="Q1475" s="102" t="str">
        <f t="shared" ref="Q1475:Q1538" si="683">IF(ISNUMBER(A1475),SLOPE(P1461:P1475,A1461:A1475),"")</f>
        <v/>
      </c>
      <c r="R1475" s="120" t="str">
        <f t="shared" si="671"/>
        <v/>
      </c>
      <c r="S1475" s="54" t="str">
        <f t="shared" si="672"/>
        <v/>
      </c>
      <c r="T1475" s="5" t="str">
        <f t="shared" ref="T1475:T1538" si="684">IF(ISNUMBER(A1475),IF(S1475=1,L1475,IF(AG1474="Y","",IF(ISNUMBER(T1474),T1474,""))),"")</f>
        <v/>
      </c>
      <c r="U1475" s="152" t="str">
        <f t="shared" ref="U1475:U1538" si="685">IF(NOT(ISNUMBER(T1475)),"",IF(S1475=1,T1475,IF(M1475&gt;U1474,M1475,IF(ISNUMBER(U1474),U1474,""))))</f>
        <v/>
      </c>
      <c r="V1475" s="152" t="str">
        <f t="shared" ref="V1475:V1538" si="686">IF(NOT(ISNUMBER(T1475)),"",IF(S1475=1,T1475,IF(N1475&lt;V1474,N1475,IF(ISNUMBER(V1474),V1474,""))))</f>
        <v/>
      </c>
      <c r="W1475" s="153" t="str">
        <f t="shared" ref="W1475:W1538" si="687">IF(NOT(ISNUMBER(T1475)),"",MIN($F$24,IF(TRUNC((U1475-T1475)/$E$24*$G$12)+0&gt;IF(ISNUMBER(W1474),W1474,0),TRUNC((U1475-T1475)/$E$24*$G$12)+0,IF(ISNUMBER(W1474),W1474,0))))</f>
        <v/>
      </c>
      <c r="X1475" s="153" t="str">
        <f t="shared" ref="X1475:X1538" si="688">IF(NOT(ISNUMBER(T1475)),"",MIN($F$24,IF(-TRUNC((V1475-T1475)/$E$24*$G$12)+0&gt;IF(ISNUMBER(X1474),X1474,0),-TRUNC((V1475-T1475)/$E$24*$G$12)+0,IF(ISNUMBER(X1474),X1474,0))))</f>
        <v/>
      </c>
      <c r="Y1475" s="153" t="str">
        <f t="shared" ref="Y1475:Y1538" si="689">IF(ISNUMBER(W1475),(IF(W1475=0,0,1))*IF(ABS($I$24)=2,POWER(2,W1475-1),W1475)*SIGN($I$24)*$K$24,"")</f>
        <v/>
      </c>
      <c r="Z1475" s="153" t="str">
        <f t="shared" ref="Z1475:Z1538" si="690">IF(ISNUMBER(X1475),(IF(X1475=0,0,1))*IF(ABS($I$24)=2,POWER(2,X1475-1),X1475)*SIGN($I$24)*$K$24,"")</f>
        <v/>
      </c>
      <c r="AA1475" s="152" t="str">
        <f t="shared" ref="AA1475:AA1538" si="691">IF(OR(NOT(ISNUMBER(T1475)),W1475&lt;1),"",IF(OR(NOT(ISNUMBER(W1474)),W1474=0),IF(SIGN(Y1475)=1,M1475,N1475),(Y1474*AA1474+(Y1475-Y1474)*IF(SIGN(Y1475)=1,M1475,N1475))/Y1475))</f>
        <v/>
      </c>
      <c r="AB1475" s="152" t="str">
        <f t="shared" ref="AB1475:AB1538" si="692">IF(OR(NOT(ISNUMBER(T1475)),X1475&lt;1),"",IF(OR(NOT(ISNUMBER(X1474)),X1474=0),IF(SIGN(Z1475)=1,N1475,M1475),(Z1474*AB1474+(Z1475-Z1474)*IF(SIGN(Z1475)=1,N1475,M1475))/Z1475))</f>
        <v/>
      </c>
      <c r="AC1475" s="154" t="str">
        <f t="shared" ref="AC1475:AC1538" si="693">IFERROR(-SIGN(Y1475)*(AA1475-IF(SIGN(Y1475)=1,N1475,M1475))*$G$12*ABS(Y1475),"")</f>
        <v/>
      </c>
      <c r="AD1475" s="154" t="str">
        <f t="shared" ref="AD1475:AD1538" si="694">IFERROR(SIGN(Z1475)*(AB1475-IF(SIGN(Z1475)=1,M1475,N1475))*$G$12*ABS(Z1475),"")</f>
        <v/>
      </c>
      <c r="AE1475" s="3" t="str">
        <f t="shared" ref="AE1475:AE1538" si="695">IF(ISNUMBER(A1475),IFERROR((IF(ISNUMBER(AC1475),AC1475,0)+IF(ISNUMBER(AD1475),AD1475,0))/(ABS(Y1475)+ABS(Z1475)),0),"")</f>
        <v/>
      </c>
      <c r="AF1475" s="3" t="str">
        <f t="shared" ref="AF1475:AF1538" si="696">IF(ISNUMBER(A1475),IF(ISNUMBER(AC1475),AC1475,0)+IF(ISNUMBER(AD1475),AD1475,0),"")</f>
        <v/>
      </c>
      <c r="AG1475" s="3" t="str">
        <f t="shared" si="673"/>
        <v/>
      </c>
      <c r="AH1475" s="4" t="str">
        <f t="shared" ref="AH1475:AH1538" si="697">IF(AG1475="y",AF1475*10*$C$11,"")</f>
        <v/>
      </c>
      <c r="AI1475" s="75" t="str">
        <f t="shared" ref="AI1475:AI1538" si="698">IF(ISNUMBER(A1475),IF(ISNUMBER(AH1475),AJ1475,AF1475*10*$C$11+AJ1475),"")</f>
        <v/>
      </c>
      <c r="AJ1475" s="75" t="str">
        <f t="shared" ref="AJ1475:AJ1538" si="699">IF(ISNUMBER(A1475),AJ1474+IF(ISNUMBER(AH1475),AH1475,0),"")</f>
        <v/>
      </c>
    </row>
    <row r="1476" spans="1:36">
      <c r="A1476" s="41" t="str">
        <f t="shared" ref="A1476:A1539" si="700">IFERROR(IF(A1475+1&gt;$C$19,"",A1475+1),"")</f>
        <v/>
      </c>
      <c r="B1476" s="150" t="str">
        <f>IF(ISNUMBER(A1476),INDEX('MetaTrader Import'!$H$13:$J$5893,TRUNC(((A1476-$A$39+1)-1)/3)+1,MOD((A1476-$A$39+1)-1,3)+1),"")</f>
        <v/>
      </c>
      <c r="C1476" s="43" t="str">
        <f t="shared" si="677"/>
        <v/>
      </c>
      <c r="D1476" s="43" t="str">
        <f t="shared" ca="1" si="678"/>
        <v/>
      </c>
      <c r="E1476" s="43" t="str">
        <f t="shared" si="679"/>
        <v/>
      </c>
      <c r="F1476" s="43" t="str">
        <f t="shared" si="680"/>
        <v/>
      </c>
      <c r="G1476" s="43" t="str">
        <f>IF(A1476&lt;&gt;"",IF(A1476&lt;Data!$G$11*0.25,$C$13/$G$32,IF(A1476&gt;Data!$G$11*0.25,$C$13,$C$13*10)),"")</f>
        <v/>
      </c>
      <c r="H1476" s="43" t="str">
        <f>IF(A1476&lt;&gt;"",IF(Data!$G$9="constant",$C$13,IF(Data!$G$9="squeeze",G1476,F1476)),"")</f>
        <v/>
      </c>
      <c r="I1476" s="38" t="str">
        <f ca="1">IF(ISNUMBER(A1476),NORMINV(RAND(),0,IF(AND(Data!$G$9="squeeze",A1476&lt;Data!$G$11*0.25),$H$32,1)*$C$30*$C$13)*($C$14*$C$12),"")</f>
        <v/>
      </c>
      <c r="J1476" s="42" t="str">
        <f ca="1">IFERROR(IF(Data!$C$6="Real",B1476,I1476+J1475+($C$14*$C$12)*(NORMINV(RAND(),$C$15,CHOOSE($G$13,$C$13,F1476,G1476)))),"")</f>
        <v/>
      </c>
      <c r="K1476" s="88" t="str">
        <f>IF(ISNUMBER(A1476), IF($G$16="fixed",$G$17,MIN(H1476*Data!$C$7*$C$16*0.5,$C$17*Data!$C$7))*$C$12,"")</f>
        <v/>
      </c>
      <c r="L1476" s="42" t="str">
        <f t="shared" ca="1" si="674"/>
        <v/>
      </c>
      <c r="M1476" s="44" t="str">
        <f t="shared" ca="1" si="675"/>
        <v/>
      </c>
      <c r="N1476" s="44" t="str">
        <f t="shared" ca="1" si="676"/>
        <v/>
      </c>
      <c r="O1476" s="108" t="str">
        <f t="shared" si="681"/>
        <v/>
      </c>
      <c r="P1476" s="102" t="str">
        <f t="shared" si="682"/>
        <v/>
      </c>
      <c r="Q1476" s="102" t="str">
        <f t="shared" si="683"/>
        <v/>
      </c>
      <c r="R1476" s="120" t="str">
        <f t="shared" ref="R1476:R1539" si="701">IF(ISNUMBER(A1476),R1475+S1475,"")</f>
        <v/>
      </c>
      <c r="S1476" s="54" t="str">
        <f t="shared" ref="S1476:S1539" si="702">IF(ISNUMBER(A1476),IF(AND(R1476&lt;$M$24,Q1476&lt;$F$28,ABS(O1476)&lt;$F$27,P1476&lt;$F$26,NOT(ISNUMBER(T1475))),1,0),"")</f>
        <v/>
      </c>
      <c r="T1476" s="5" t="str">
        <f t="shared" si="684"/>
        <v/>
      </c>
      <c r="U1476" s="152" t="str">
        <f t="shared" si="685"/>
        <v/>
      </c>
      <c r="V1476" s="152" t="str">
        <f t="shared" si="686"/>
        <v/>
      </c>
      <c r="W1476" s="153" t="str">
        <f t="shared" si="687"/>
        <v/>
      </c>
      <c r="X1476" s="153" t="str">
        <f t="shared" si="688"/>
        <v/>
      </c>
      <c r="Y1476" s="153" t="str">
        <f t="shared" si="689"/>
        <v/>
      </c>
      <c r="Z1476" s="153" t="str">
        <f t="shared" si="690"/>
        <v/>
      </c>
      <c r="AA1476" s="152" t="str">
        <f t="shared" si="691"/>
        <v/>
      </c>
      <c r="AB1476" s="152" t="str">
        <f t="shared" si="692"/>
        <v/>
      </c>
      <c r="AC1476" s="154" t="str">
        <f t="shared" si="693"/>
        <v/>
      </c>
      <c r="AD1476" s="154" t="str">
        <f t="shared" si="694"/>
        <v/>
      </c>
      <c r="AE1476" s="3" t="str">
        <f t="shared" si="695"/>
        <v/>
      </c>
      <c r="AF1476" s="3" t="str">
        <f t="shared" si="696"/>
        <v/>
      </c>
      <c r="AG1476" s="3" t="str">
        <f t="shared" ref="AG1476:AG1539" si="703">IF(NOT(ISNUMBER(T1476)),"",IF(OR(AF1476&gt;$G$24,AF1476&lt;-$H$24,A1476+1&gt;$C$19),"Y","N"))</f>
        <v/>
      </c>
      <c r="AH1476" s="4" t="str">
        <f t="shared" si="697"/>
        <v/>
      </c>
      <c r="AI1476" s="75" t="str">
        <f t="shared" si="698"/>
        <v/>
      </c>
      <c r="AJ1476" s="75" t="str">
        <f t="shared" si="699"/>
        <v/>
      </c>
    </row>
    <row r="1477" spans="1:36">
      <c r="A1477" s="41" t="str">
        <f t="shared" si="700"/>
        <v/>
      </c>
      <c r="B1477" s="150" t="str">
        <f>IF(ISNUMBER(A1477),INDEX('MetaTrader Import'!$H$13:$J$5893,TRUNC(((A1477-$A$39+1)-1)/3)+1,MOD((A1477-$A$39+1)-1,3)+1),"")</f>
        <v/>
      </c>
      <c r="C1477" s="43" t="str">
        <f t="shared" si="677"/>
        <v/>
      </c>
      <c r="D1477" s="43" t="str">
        <f t="shared" ca="1" si="678"/>
        <v/>
      </c>
      <c r="E1477" s="43" t="str">
        <f t="shared" si="679"/>
        <v/>
      </c>
      <c r="F1477" s="43" t="str">
        <f t="shared" si="680"/>
        <v/>
      </c>
      <c r="G1477" s="43" t="str">
        <f>IF(A1477&lt;&gt;"",IF(A1477&lt;Data!$G$11*0.25,$C$13/$G$32,IF(A1477&gt;Data!$G$11*0.25,$C$13,$C$13*10)),"")</f>
        <v/>
      </c>
      <c r="H1477" s="43" t="str">
        <f>IF(A1477&lt;&gt;"",IF(Data!$G$9="constant",$C$13,IF(Data!$G$9="squeeze",G1477,F1477)),"")</f>
        <v/>
      </c>
      <c r="I1477" s="38" t="str">
        <f ca="1">IF(ISNUMBER(A1477),NORMINV(RAND(),0,IF(AND(Data!$G$9="squeeze",A1477&lt;Data!$G$11*0.25),$H$32,1)*$C$30*$C$13)*($C$14*$C$12),"")</f>
        <v/>
      </c>
      <c r="J1477" s="42" t="str">
        <f ca="1">IFERROR(IF(Data!$C$6="Real",B1477,I1477+J1476+($C$14*$C$12)*(NORMINV(RAND(),$C$15,CHOOSE($G$13,$C$13,F1477,G1477)))),"")</f>
        <v/>
      </c>
      <c r="K1477" s="88" t="str">
        <f>IF(ISNUMBER(A1477), IF($G$16="fixed",$G$17,MIN(H1477*Data!$C$7*$C$16*0.5,$C$17*Data!$C$7))*$C$12,"")</f>
        <v/>
      </c>
      <c r="L1477" s="42" t="str">
        <f t="shared" ca="1" si="674"/>
        <v/>
      </c>
      <c r="M1477" s="44" t="str">
        <f t="shared" ca="1" si="675"/>
        <v/>
      </c>
      <c r="N1477" s="44" t="str">
        <f t="shared" ca="1" si="676"/>
        <v/>
      </c>
      <c r="O1477" s="108" t="str">
        <f t="shared" si="681"/>
        <v/>
      </c>
      <c r="P1477" s="102" t="str">
        <f t="shared" si="682"/>
        <v/>
      </c>
      <c r="Q1477" s="102" t="str">
        <f t="shared" si="683"/>
        <v/>
      </c>
      <c r="R1477" s="120" t="str">
        <f t="shared" si="701"/>
        <v/>
      </c>
      <c r="S1477" s="54" t="str">
        <f t="shared" si="702"/>
        <v/>
      </c>
      <c r="T1477" s="5" t="str">
        <f t="shared" si="684"/>
        <v/>
      </c>
      <c r="U1477" s="152" t="str">
        <f t="shared" si="685"/>
        <v/>
      </c>
      <c r="V1477" s="152" t="str">
        <f t="shared" si="686"/>
        <v/>
      </c>
      <c r="W1477" s="153" t="str">
        <f t="shared" si="687"/>
        <v/>
      </c>
      <c r="X1477" s="153" t="str">
        <f t="shared" si="688"/>
        <v/>
      </c>
      <c r="Y1477" s="153" t="str">
        <f t="shared" si="689"/>
        <v/>
      </c>
      <c r="Z1477" s="153" t="str">
        <f t="shared" si="690"/>
        <v/>
      </c>
      <c r="AA1477" s="152" t="str">
        <f t="shared" si="691"/>
        <v/>
      </c>
      <c r="AB1477" s="152" t="str">
        <f t="shared" si="692"/>
        <v/>
      </c>
      <c r="AC1477" s="154" t="str">
        <f t="shared" si="693"/>
        <v/>
      </c>
      <c r="AD1477" s="154" t="str">
        <f t="shared" si="694"/>
        <v/>
      </c>
      <c r="AE1477" s="3" t="str">
        <f t="shared" si="695"/>
        <v/>
      </c>
      <c r="AF1477" s="3" t="str">
        <f t="shared" si="696"/>
        <v/>
      </c>
      <c r="AG1477" s="3" t="str">
        <f t="shared" si="703"/>
        <v/>
      </c>
      <c r="AH1477" s="4" t="str">
        <f t="shared" si="697"/>
        <v/>
      </c>
      <c r="AI1477" s="75" t="str">
        <f t="shared" si="698"/>
        <v/>
      </c>
      <c r="AJ1477" s="75" t="str">
        <f t="shared" si="699"/>
        <v/>
      </c>
    </row>
    <row r="1478" spans="1:36">
      <c r="A1478" s="41" t="str">
        <f t="shared" si="700"/>
        <v/>
      </c>
      <c r="B1478" s="150" t="str">
        <f>IF(ISNUMBER(A1478),INDEX('MetaTrader Import'!$H$13:$J$5893,TRUNC(((A1478-$A$39+1)-1)/3)+1,MOD((A1478-$A$39+1)-1,3)+1),"")</f>
        <v/>
      </c>
      <c r="C1478" s="43" t="str">
        <f t="shared" si="677"/>
        <v/>
      </c>
      <c r="D1478" s="43" t="str">
        <f t="shared" ca="1" si="678"/>
        <v/>
      </c>
      <c r="E1478" s="43" t="str">
        <f t="shared" si="679"/>
        <v/>
      </c>
      <c r="F1478" s="43" t="str">
        <f t="shared" si="680"/>
        <v/>
      </c>
      <c r="G1478" s="43" t="str">
        <f>IF(A1478&lt;&gt;"",IF(A1478&lt;Data!$G$11*0.25,$C$13/$G$32,IF(A1478&gt;Data!$G$11*0.25,$C$13,$C$13*10)),"")</f>
        <v/>
      </c>
      <c r="H1478" s="43" t="str">
        <f>IF(A1478&lt;&gt;"",IF(Data!$G$9="constant",$C$13,IF(Data!$G$9="squeeze",G1478,F1478)),"")</f>
        <v/>
      </c>
      <c r="I1478" s="38" t="str">
        <f ca="1">IF(ISNUMBER(A1478),NORMINV(RAND(),0,IF(AND(Data!$G$9="squeeze",A1478&lt;Data!$G$11*0.25),$H$32,1)*$C$30*$C$13)*($C$14*$C$12),"")</f>
        <v/>
      </c>
      <c r="J1478" s="42" t="str">
        <f ca="1">IFERROR(IF(Data!$C$6="Real",B1478,I1478+J1477+($C$14*$C$12)*(NORMINV(RAND(),$C$15,CHOOSE($G$13,$C$13,F1478,G1478)))),"")</f>
        <v/>
      </c>
      <c r="K1478" s="88" t="str">
        <f>IF(ISNUMBER(A1478), IF($G$16="fixed",$G$17,MIN(H1478*Data!$C$7*$C$16*0.5,$C$17*Data!$C$7))*$C$12,"")</f>
        <v/>
      </c>
      <c r="L1478" s="42" t="str">
        <f t="shared" ref="L1478:L1541" ca="1" si="704">IFERROR(J1478,"")</f>
        <v/>
      </c>
      <c r="M1478" s="44" t="str">
        <f t="shared" ref="M1478:M1541" ca="1" si="705">IFERROR(L1478+K1478*0.5,"")</f>
        <v/>
      </c>
      <c r="N1478" s="44" t="str">
        <f t="shared" ref="N1478:N1541" ca="1" si="706">IFERROR(L1478-K1478*0.5,"")</f>
        <v/>
      </c>
      <c r="O1478" s="108" t="str">
        <f t="shared" si="681"/>
        <v/>
      </c>
      <c r="P1478" s="102" t="str">
        <f t="shared" si="682"/>
        <v/>
      </c>
      <c r="Q1478" s="102" t="str">
        <f t="shared" si="683"/>
        <v/>
      </c>
      <c r="R1478" s="120" t="str">
        <f t="shared" si="701"/>
        <v/>
      </c>
      <c r="S1478" s="54" t="str">
        <f t="shared" si="702"/>
        <v/>
      </c>
      <c r="T1478" s="5" t="str">
        <f t="shared" si="684"/>
        <v/>
      </c>
      <c r="U1478" s="152" t="str">
        <f t="shared" si="685"/>
        <v/>
      </c>
      <c r="V1478" s="152" t="str">
        <f t="shared" si="686"/>
        <v/>
      </c>
      <c r="W1478" s="153" t="str">
        <f t="shared" si="687"/>
        <v/>
      </c>
      <c r="X1478" s="153" t="str">
        <f t="shared" si="688"/>
        <v/>
      </c>
      <c r="Y1478" s="153" t="str">
        <f t="shared" si="689"/>
        <v/>
      </c>
      <c r="Z1478" s="153" t="str">
        <f t="shared" si="690"/>
        <v/>
      </c>
      <c r="AA1478" s="152" t="str">
        <f t="shared" si="691"/>
        <v/>
      </c>
      <c r="AB1478" s="152" t="str">
        <f t="shared" si="692"/>
        <v/>
      </c>
      <c r="AC1478" s="154" t="str">
        <f t="shared" si="693"/>
        <v/>
      </c>
      <c r="AD1478" s="154" t="str">
        <f t="shared" si="694"/>
        <v/>
      </c>
      <c r="AE1478" s="3" t="str">
        <f t="shared" si="695"/>
        <v/>
      </c>
      <c r="AF1478" s="3" t="str">
        <f t="shared" si="696"/>
        <v/>
      </c>
      <c r="AG1478" s="3" t="str">
        <f t="shared" si="703"/>
        <v/>
      </c>
      <c r="AH1478" s="4" t="str">
        <f t="shared" si="697"/>
        <v/>
      </c>
      <c r="AI1478" s="75" t="str">
        <f t="shared" si="698"/>
        <v/>
      </c>
      <c r="AJ1478" s="75" t="str">
        <f t="shared" si="699"/>
        <v/>
      </c>
    </row>
    <row r="1479" spans="1:36">
      <c r="A1479" s="41" t="str">
        <f t="shared" si="700"/>
        <v/>
      </c>
      <c r="B1479" s="150" t="str">
        <f>IF(ISNUMBER(A1479),INDEX('MetaTrader Import'!$H$13:$J$5893,TRUNC(((A1479-$A$39+1)-1)/3)+1,MOD((A1479-$A$39+1)-1,3)+1),"")</f>
        <v/>
      </c>
      <c r="C1479" s="43" t="str">
        <f t="shared" si="677"/>
        <v/>
      </c>
      <c r="D1479" s="43" t="str">
        <f t="shared" ca="1" si="678"/>
        <v/>
      </c>
      <c r="E1479" s="43" t="str">
        <f t="shared" si="679"/>
        <v/>
      </c>
      <c r="F1479" s="43" t="str">
        <f t="shared" si="680"/>
        <v/>
      </c>
      <c r="G1479" s="43" t="str">
        <f>IF(A1479&lt;&gt;"",IF(A1479&lt;Data!$G$11*0.25,$C$13/$G$32,IF(A1479&gt;Data!$G$11*0.25,$C$13,$C$13*10)),"")</f>
        <v/>
      </c>
      <c r="H1479" s="43" t="str">
        <f>IF(A1479&lt;&gt;"",IF(Data!$G$9="constant",$C$13,IF(Data!$G$9="squeeze",G1479,F1479)),"")</f>
        <v/>
      </c>
      <c r="I1479" s="38" t="str">
        <f ca="1">IF(ISNUMBER(A1479),NORMINV(RAND(),0,IF(AND(Data!$G$9="squeeze",A1479&lt;Data!$G$11*0.25),$H$32,1)*$C$30*$C$13)*($C$14*$C$12),"")</f>
        <v/>
      </c>
      <c r="J1479" s="42" t="str">
        <f ca="1">IFERROR(IF(Data!$C$6="Real",B1479,I1479+J1478+($C$14*$C$12)*(NORMINV(RAND(),$C$15,CHOOSE($G$13,$C$13,F1479,G1479)))),"")</f>
        <v/>
      </c>
      <c r="K1479" s="88" t="str">
        <f>IF(ISNUMBER(A1479), IF($G$16="fixed",$G$17,MIN(H1479*Data!$C$7*$C$16*0.5,$C$17*Data!$C$7))*$C$12,"")</f>
        <v/>
      </c>
      <c r="L1479" s="42" t="str">
        <f t="shared" ca="1" si="704"/>
        <v/>
      </c>
      <c r="M1479" s="44" t="str">
        <f t="shared" ca="1" si="705"/>
        <v/>
      </c>
      <c r="N1479" s="44" t="str">
        <f t="shared" ca="1" si="706"/>
        <v/>
      </c>
      <c r="O1479" s="108" t="str">
        <f t="shared" si="681"/>
        <v/>
      </c>
      <c r="P1479" s="102" t="str">
        <f t="shared" si="682"/>
        <v/>
      </c>
      <c r="Q1479" s="102" t="str">
        <f t="shared" si="683"/>
        <v/>
      </c>
      <c r="R1479" s="120" t="str">
        <f t="shared" si="701"/>
        <v/>
      </c>
      <c r="S1479" s="54" t="str">
        <f t="shared" si="702"/>
        <v/>
      </c>
      <c r="T1479" s="5" t="str">
        <f t="shared" si="684"/>
        <v/>
      </c>
      <c r="U1479" s="152" t="str">
        <f t="shared" si="685"/>
        <v/>
      </c>
      <c r="V1479" s="152" t="str">
        <f t="shared" si="686"/>
        <v/>
      </c>
      <c r="W1479" s="153" t="str">
        <f t="shared" si="687"/>
        <v/>
      </c>
      <c r="X1479" s="153" t="str">
        <f t="shared" si="688"/>
        <v/>
      </c>
      <c r="Y1479" s="153" t="str">
        <f t="shared" si="689"/>
        <v/>
      </c>
      <c r="Z1479" s="153" t="str">
        <f t="shared" si="690"/>
        <v/>
      </c>
      <c r="AA1479" s="152" t="str">
        <f t="shared" si="691"/>
        <v/>
      </c>
      <c r="AB1479" s="152" t="str">
        <f t="shared" si="692"/>
        <v/>
      </c>
      <c r="AC1479" s="154" t="str">
        <f t="shared" si="693"/>
        <v/>
      </c>
      <c r="AD1479" s="154" t="str">
        <f t="shared" si="694"/>
        <v/>
      </c>
      <c r="AE1479" s="3" t="str">
        <f t="shared" si="695"/>
        <v/>
      </c>
      <c r="AF1479" s="3" t="str">
        <f t="shared" si="696"/>
        <v/>
      </c>
      <c r="AG1479" s="3" t="str">
        <f t="shared" si="703"/>
        <v/>
      </c>
      <c r="AH1479" s="4" t="str">
        <f t="shared" si="697"/>
        <v/>
      </c>
      <c r="AI1479" s="75" t="str">
        <f t="shared" si="698"/>
        <v/>
      </c>
      <c r="AJ1479" s="75" t="str">
        <f t="shared" si="699"/>
        <v/>
      </c>
    </row>
    <row r="1480" spans="1:36">
      <c r="A1480" s="41" t="str">
        <f t="shared" si="700"/>
        <v/>
      </c>
      <c r="B1480" s="150" t="str">
        <f>IF(ISNUMBER(A1480),INDEX('MetaTrader Import'!$H$13:$J$5893,TRUNC(((A1480-$A$39+1)-1)/3)+1,MOD((A1480-$A$39+1)-1,3)+1),"")</f>
        <v/>
      </c>
      <c r="C1480" s="43" t="str">
        <f t="shared" si="677"/>
        <v/>
      </c>
      <c r="D1480" s="43" t="str">
        <f t="shared" ca="1" si="678"/>
        <v/>
      </c>
      <c r="E1480" s="43" t="str">
        <f t="shared" si="679"/>
        <v/>
      </c>
      <c r="F1480" s="43" t="str">
        <f t="shared" si="680"/>
        <v/>
      </c>
      <c r="G1480" s="43" t="str">
        <f>IF(A1480&lt;&gt;"",IF(A1480&lt;Data!$G$11*0.25,$C$13/$G$32,IF(A1480&gt;Data!$G$11*0.25,$C$13,$C$13*10)),"")</f>
        <v/>
      </c>
      <c r="H1480" s="43" t="str">
        <f>IF(A1480&lt;&gt;"",IF(Data!$G$9="constant",$C$13,IF(Data!$G$9="squeeze",G1480,F1480)),"")</f>
        <v/>
      </c>
      <c r="I1480" s="38" t="str">
        <f ca="1">IF(ISNUMBER(A1480),NORMINV(RAND(),0,IF(AND(Data!$G$9="squeeze",A1480&lt;Data!$G$11*0.25),$H$32,1)*$C$30*$C$13)*($C$14*$C$12),"")</f>
        <v/>
      </c>
      <c r="J1480" s="42" t="str">
        <f ca="1">IFERROR(IF(Data!$C$6="Real",B1480,I1480+J1479+($C$14*$C$12)*(NORMINV(RAND(),$C$15,CHOOSE($G$13,$C$13,F1480,G1480)))),"")</f>
        <v/>
      </c>
      <c r="K1480" s="88" t="str">
        <f>IF(ISNUMBER(A1480), IF($G$16="fixed",$G$17,MIN(H1480*Data!$C$7*$C$16*0.5,$C$17*Data!$C$7))*$C$12,"")</f>
        <v/>
      </c>
      <c r="L1480" s="42" t="str">
        <f t="shared" ca="1" si="704"/>
        <v/>
      </c>
      <c r="M1480" s="44" t="str">
        <f t="shared" ca="1" si="705"/>
        <v/>
      </c>
      <c r="N1480" s="44" t="str">
        <f t="shared" ca="1" si="706"/>
        <v/>
      </c>
      <c r="O1480" s="108" t="str">
        <f t="shared" si="681"/>
        <v/>
      </c>
      <c r="P1480" s="102" t="str">
        <f t="shared" si="682"/>
        <v/>
      </c>
      <c r="Q1480" s="102" t="str">
        <f t="shared" si="683"/>
        <v/>
      </c>
      <c r="R1480" s="120" t="str">
        <f t="shared" si="701"/>
        <v/>
      </c>
      <c r="S1480" s="54" t="str">
        <f t="shared" si="702"/>
        <v/>
      </c>
      <c r="T1480" s="5" t="str">
        <f t="shared" si="684"/>
        <v/>
      </c>
      <c r="U1480" s="152" t="str">
        <f t="shared" si="685"/>
        <v/>
      </c>
      <c r="V1480" s="152" t="str">
        <f t="shared" si="686"/>
        <v/>
      </c>
      <c r="W1480" s="153" t="str">
        <f t="shared" si="687"/>
        <v/>
      </c>
      <c r="X1480" s="153" t="str">
        <f t="shared" si="688"/>
        <v/>
      </c>
      <c r="Y1480" s="153" t="str">
        <f t="shared" si="689"/>
        <v/>
      </c>
      <c r="Z1480" s="153" t="str">
        <f t="shared" si="690"/>
        <v/>
      </c>
      <c r="AA1480" s="152" t="str">
        <f t="shared" si="691"/>
        <v/>
      </c>
      <c r="AB1480" s="152" t="str">
        <f t="shared" si="692"/>
        <v/>
      </c>
      <c r="AC1480" s="154" t="str">
        <f t="shared" si="693"/>
        <v/>
      </c>
      <c r="AD1480" s="154" t="str">
        <f t="shared" si="694"/>
        <v/>
      </c>
      <c r="AE1480" s="3" t="str">
        <f t="shared" si="695"/>
        <v/>
      </c>
      <c r="AF1480" s="3" t="str">
        <f t="shared" si="696"/>
        <v/>
      </c>
      <c r="AG1480" s="3" t="str">
        <f t="shared" si="703"/>
        <v/>
      </c>
      <c r="AH1480" s="4" t="str">
        <f t="shared" si="697"/>
        <v/>
      </c>
      <c r="AI1480" s="75" t="str">
        <f t="shared" si="698"/>
        <v/>
      </c>
      <c r="AJ1480" s="75" t="str">
        <f t="shared" si="699"/>
        <v/>
      </c>
    </row>
    <row r="1481" spans="1:36">
      <c r="A1481" s="41" t="str">
        <f t="shared" si="700"/>
        <v/>
      </c>
      <c r="B1481" s="150" t="str">
        <f>IF(ISNUMBER(A1481),INDEX('MetaTrader Import'!$H$13:$J$5893,TRUNC(((A1481-$A$39+1)-1)/3)+1,MOD((A1481-$A$39+1)-1,3)+1),"")</f>
        <v/>
      </c>
      <c r="C1481" s="43" t="str">
        <f t="shared" si="677"/>
        <v/>
      </c>
      <c r="D1481" s="43" t="str">
        <f t="shared" ca="1" si="678"/>
        <v/>
      </c>
      <c r="E1481" s="43" t="str">
        <f t="shared" si="679"/>
        <v/>
      </c>
      <c r="F1481" s="43" t="str">
        <f t="shared" si="680"/>
        <v/>
      </c>
      <c r="G1481" s="43" t="str">
        <f>IF(A1481&lt;&gt;"",IF(A1481&lt;Data!$G$11*0.25,$C$13/$G$32,IF(A1481&gt;Data!$G$11*0.25,$C$13,$C$13*10)),"")</f>
        <v/>
      </c>
      <c r="H1481" s="43" t="str">
        <f>IF(A1481&lt;&gt;"",IF(Data!$G$9="constant",$C$13,IF(Data!$G$9="squeeze",G1481,F1481)),"")</f>
        <v/>
      </c>
      <c r="I1481" s="38" t="str">
        <f ca="1">IF(ISNUMBER(A1481),NORMINV(RAND(),0,IF(AND(Data!$G$9="squeeze",A1481&lt;Data!$G$11*0.25),$H$32,1)*$C$30*$C$13)*($C$14*$C$12),"")</f>
        <v/>
      </c>
      <c r="J1481" s="42" t="str">
        <f ca="1">IFERROR(IF(Data!$C$6="Real",B1481,I1481+J1480+($C$14*$C$12)*(NORMINV(RAND(),$C$15,CHOOSE($G$13,$C$13,F1481,G1481)))),"")</f>
        <v/>
      </c>
      <c r="K1481" s="88" t="str">
        <f>IF(ISNUMBER(A1481), IF($G$16="fixed",$G$17,MIN(H1481*Data!$C$7*$C$16*0.5,$C$17*Data!$C$7))*$C$12,"")</f>
        <v/>
      </c>
      <c r="L1481" s="42" t="str">
        <f t="shared" ca="1" si="704"/>
        <v/>
      </c>
      <c r="M1481" s="44" t="str">
        <f t="shared" ca="1" si="705"/>
        <v/>
      </c>
      <c r="N1481" s="44" t="str">
        <f t="shared" ca="1" si="706"/>
        <v/>
      </c>
      <c r="O1481" s="108" t="str">
        <f t="shared" si="681"/>
        <v/>
      </c>
      <c r="P1481" s="102" t="str">
        <f t="shared" si="682"/>
        <v/>
      </c>
      <c r="Q1481" s="102" t="str">
        <f t="shared" si="683"/>
        <v/>
      </c>
      <c r="R1481" s="120" t="str">
        <f t="shared" si="701"/>
        <v/>
      </c>
      <c r="S1481" s="54" t="str">
        <f t="shared" si="702"/>
        <v/>
      </c>
      <c r="T1481" s="5" t="str">
        <f t="shared" si="684"/>
        <v/>
      </c>
      <c r="U1481" s="152" t="str">
        <f t="shared" si="685"/>
        <v/>
      </c>
      <c r="V1481" s="152" t="str">
        <f t="shared" si="686"/>
        <v/>
      </c>
      <c r="W1481" s="153" t="str">
        <f t="shared" si="687"/>
        <v/>
      </c>
      <c r="X1481" s="153" t="str">
        <f t="shared" si="688"/>
        <v/>
      </c>
      <c r="Y1481" s="153" t="str">
        <f t="shared" si="689"/>
        <v/>
      </c>
      <c r="Z1481" s="153" t="str">
        <f t="shared" si="690"/>
        <v/>
      </c>
      <c r="AA1481" s="152" t="str">
        <f t="shared" si="691"/>
        <v/>
      </c>
      <c r="AB1481" s="152" t="str">
        <f t="shared" si="692"/>
        <v/>
      </c>
      <c r="AC1481" s="154" t="str">
        <f t="shared" si="693"/>
        <v/>
      </c>
      <c r="AD1481" s="154" t="str">
        <f t="shared" si="694"/>
        <v/>
      </c>
      <c r="AE1481" s="3" t="str">
        <f t="shared" si="695"/>
        <v/>
      </c>
      <c r="AF1481" s="3" t="str">
        <f t="shared" si="696"/>
        <v/>
      </c>
      <c r="AG1481" s="3" t="str">
        <f t="shared" si="703"/>
        <v/>
      </c>
      <c r="AH1481" s="4" t="str">
        <f t="shared" si="697"/>
        <v/>
      </c>
      <c r="AI1481" s="75" t="str">
        <f t="shared" si="698"/>
        <v/>
      </c>
      <c r="AJ1481" s="75" t="str">
        <f t="shared" si="699"/>
        <v/>
      </c>
    </row>
    <row r="1482" spans="1:36">
      <c r="A1482" s="41" t="str">
        <f t="shared" si="700"/>
        <v/>
      </c>
      <c r="B1482" s="150" t="str">
        <f>IF(ISNUMBER(A1482),INDEX('MetaTrader Import'!$H$13:$J$5893,TRUNC(((A1482-$A$39+1)-1)/3)+1,MOD((A1482-$A$39+1)-1,3)+1),"")</f>
        <v/>
      </c>
      <c r="C1482" s="43" t="str">
        <f t="shared" si="677"/>
        <v/>
      </c>
      <c r="D1482" s="43" t="str">
        <f t="shared" ca="1" si="678"/>
        <v/>
      </c>
      <c r="E1482" s="43" t="str">
        <f t="shared" si="679"/>
        <v/>
      </c>
      <c r="F1482" s="43" t="str">
        <f t="shared" si="680"/>
        <v/>
      </c>
      <c r="G1482" s="43" t="str">
        <f>IF(A1482&lt;&gt;"",IF(A1482&lt;Data!$G$11*0.25,$C$13/$G$32,IF(A1482&gt;Data!$G$11*0.25,$C$13,$C$13*10)),"")</f>
        <v/>
      </c>
      <c r="H1482" s="43" t="str">
        <f>IF(A1482&lt;&gt;"",IF(Data!$G$9="constant",$C$13,IF(Data!$G$9="squeeze",G1482,F1482)),"")</f>
        <v/>
      </c>
      <c r="I1482" s="38" t="str">
        <f ca="1">IF(ISNUMBER(A1482),NORMINV(RAND(),0,IF(AND(Data!$G$9="squeeze",A1482&lt;Data!$G$11*0.25),$H$32,1)*$C$30*$C$13)*($C$14*$C$12),"")</f>
        <v/>
      </c>
      <c r="J1482" s="42" t="str">
        <f ca="1">IFERROR(IF(Data!$C$6="Real",B1482,I1482+J1481+($C$14*$C$12)*(NORMINV(RAND(),$C$15,CHOOSE($G$13,$C$13,F1482,G1482)))),"")</f>
        <v/>
      </c>
      <c r="K1482" s="88" t="str">
        <f>IF(ISNUMBER(A1482), IF($G$16="fixed",$G$17,MIN(H1482*Data!$C$7*$C$16*0.5,$C$17*Data!$C$7))*$C$12,"")</f>
        <v/>
      </c>
      <c r="L1482" s="42" t="str">
        <f t="shared" ca="1" si="704"/>
        <v/>
      </c>
      <c r="M1482" s="44" t="str">
        <f t="shared" ca="1" si="705"/>
        <v/>
      </c>
      <c r="N1482" s="44" t="str">
        <f t="shared" ca="1" si="706"/>
        <v/>
      </c>
      <c r="O1482" s="108" t="str">
        <f t="shared" si="681"/>
        <v/>
      </c>
      <c r="P1482" s="102" t="str">
        <f t="shared" si="682"/>
        <v/>
      </c>
      <c r="Q1482" s="102" t="str">
        <f t="shared" si="683"/>
        <v/>
      </c>
      <c r="R1482" s="120" t="str">
        <f t="shared" si="701"/>
        <v/>
      </c>
      <c r="S1482" s="54" t="str">
        <f t="shared" si="702"/>
        <v/>
      </c>
      <c r="T1482" s="5" t="str">
        <f t="shared" si="684"/>
        <v/>
      </c>
      <c r="U1482" s="152" t="str">
        <f t="shared" si="685"/>
        <v/>
      </c>
      <c r="V1482" s="152" t="str">
        <f t="shared" si="686"/>
        <v/>
      </c>
      <c r="W1482" s="153" t="str">
        <f t="shared" si="687"/>
        <v/>
      </c>
      <c r="X1482" s="153" t="str">
        <f t="shared" si="688"/>
        <v/>
      </c>
      <c r="Y1482" s="153" t="str">
        <f t="shared" si="689"/>
        <v/>
      </c>
      <c r="Z1482" s="153" t="str">
        <f t="shared" si="690"/>
        <v/>
      </c>
      <c r="AA1482" s="152" t="str">
        <f t="shared" si="691"/>
        <v/>
      </c>
      <c r="AB1482" s="152" t="str">
        <f t="shared" si="692"/>
        <v/>
      </c>
      <c r="AC1482" s="154" t="str">
        <f t="shared" si="693"/>
        <v/>
      </c>
      <c r="AD1482" s="154" t="str">
        <f t="shared" si="694"/>
        <v/>
      </c>
      <c r="AE1482" s="3" t="str">
        <f t="shared" si="695"/>
        <v/>
      </c>
      <c r="AF1482" s="3" t="str">
        <f t="shared" si="696"/>
        <v/>
      </c>
      <c r="AG1482" s="3" t="str">
        <f t="shared" si="703"/>
        <v/>
      </c>
      <c r="AH1482" s="4" t="str">
        <f t="shared" si="697"/>
        <v/>
      </c>
      <c r="AI1482" s="75" t="str">
        <f t="shared" si="698"/>
        <v/>
      </c>
      <c r="AJ1482" s="75" t="str">
        <f t="shared" si="699"/>
        <v/>
      </c>
    </row>
    <row r="1483" spans="1:36">
      <c r="A1483" s="41" t="str">
        <f t="shared" si="700"/>
        <v/>
      </c>
      <c r="B1483" s="150" t="str">
        <f>IF(ISNUMBER(A1483),INDEX('MetaTrader Import'!$H$13:$J$5893,TRUNC(((A1483-$A$39+1)-1)/3)+1,MOD((A1483-$A$39+1)-1,3)+1),"")</f>
        <v/>
      </c>
      <c r="C1483" s="43" t="str">
        <f t="shared" si="677"/>
        <v/>
      </c>
      <c r="D1483" s="43" t="str">
        <f t="shared" ca="1" si="678"/>
        <v/>
      </c>
      <c r="E1483" s="43" t="str">
        <f t="shared" si="679"/>
        <v/>
      </c>
      <c r="F1483" s="43" t="str">
        <f t="shared" si="680"/>
        <v/>
      </c>
      <c r="G1483" s="43" t="str">
        <f>IF(A1483&lt;&gt;"",IF(A1483&lt;Data!$G$11*0.25,$C$13/$G$32,IF(A1483&gt;Data!$G$11*0.25,$C$13,$C$13*10)),"")</f>
        <v/>
      </c>
      <c r="H1483" s="43" t="str">
        <f>IF(A1483&lt;&gt;"",IF(Data!$G$9="constant",$C$13,IF(Data!$G$9="squeeze",G1483,F1483)),"")</f>
        <v/>
      </c>
      <c r="I1483" s="38" t="str">
        <f ca="1">IF(ISNUMBER(A1483),NORMINV(RAND(),0,IF(AND(Data!$G$9="squeeze",A1483&lt;Data!$G$11*0.25),$H$32,1)*$C$30*$C$13)*($C$14*$C$12),"")</f>
        <v/>
      </c>
      <c r="J1483" s="42" t="str">
        <f ca="1">IFERROR(IF(Data!$C$6="Real",B1483,I1483+J1482+($C$14*$C$12)*(NORMINV(RAND(),$C$15,CHOOSE($G$13,$C$13,F1483,G1483)))),"")</f>
        <v/>
      </c>
      <c r="K1483" s="88" t="str">
        <f>IF(ISNUMBER(A1483), IF($G$16="fixed",$G$17,MIN(H1483*Data!$C$7*$C$16*0.5,$C$17*Data!$C$7))*$C$12,"")</f>
        <v/>
      </c>
      <c r="L1483" s="42" t="str">
        <f t="shared" ca="1" si="704"/>
        <v/>
      </c>
      <c r="M1483" s="44" t="str">
        <f t="shared" ca="1" si="705"/>
        <v/>
      </c>
      <c r="N1483" s="44" t="str">
        <f t="shared" ca="1" si="706"/>
        <v/>
      </c>
      <c r="O1483" s="108" t="str">
        <f t="shared" si="681"/>
        <v/>
      </c>
      <c r="P1483" s="102" t="str">
        <f t="shared" si="682"/>
        <v/>
      </c>
      <c r="Q1483" s="102" t="str">
        <f t="shared" si="683"/>
        <v/>
      </c>
      <c r="R1483" s="120" t="str">
        <f t="shared" si="701"/>
        <v/>
      </c>
      <c r="S1483" s="54" t="str">
        <f t="shared" si="702"/>
        <v/>
      </c>
      <c r="T1483" s="5" t="str">
        <f t="shared" si="684"/>
        <v/>
      </c>
      <c r="U1483" s="152" t="str">
        <f t="shared" si="685"/>
        <v/>
      </c>
      <c r="V1483" s="152" t="str">
        <f t="shared" si="686"/>
        <v/>
      </c>
      <c r="W1483" s="153" t="str">
        <f t="shared" si="687"/>
        <v/>
      </c>
      <c r="X1483" s="153" t="str">
        <f t="shared" si="688"/>
        <v/>
      </c>
      <c r="Y1483" s="153" t="str">
        <f t="shared" si="689"/>
        <v/>
      </c>
      <c r="Z1483" s="153" t="str">
        <f t="shared" si="690"/>
        <v/>
      </c>
      <c r="AA1483" s="152" t="str">
        <f t="shared" si="691"/>
        <v/>
      </c>
      <c r="AB1483" s="152" t="str">
        <f t="shared" si="692"/>
        <v/>
      </c>
      <c r="AC1483" s="154" t="str">
        <f t="shared" si="693"/>
        <v/>
      </c>
      <c r="AD1483" s="154" t="str">
        <f t="shared" si="694"/>
        <v/>
      </c>
      <c r="AE1483" s="3" t="str">
        <f t="shared" si="695"/>
        <v/>
      </c>
      <c r="AF1483" s="3" t="str">
        <f t="shared" si="696"/>
        <v/>
      </c>
      <c r="AG1483" s="3" t="str">
        <f t="shared" si="703"/>
        <v/>
      </c>
      <c r="AH1483" s="4" t="str">
        <f t="shared" si="697"/>
        <v/>
      </c>
      <c r="AI1483" s="75" t="str">
        <f t="shared" si="698"/>
        <v/>
      </c>
      <c r="AJ1483" s="75" t="str">
        <f t="shared" si="699"/>
        <v/>
      </c>
    </row>
    <row r="1484" spans="1:36">
      <c r="A1484" s="41" t="str">
        <f t="shared" si="700"/>
        <v/>
      </c>
      <c r="B1484" s="150" t="str">
        <f>IF(ISNUMBER(A1484),INDEX('MetaTrader Import'!$H$13:$J$5893,TRUNC(((A1484-$A$39+1)-1)/3)+1,MOD((A1484-$A$39+1)-1,3)+1),"")</f>
        <v/>
      </c>
      <c r="C1484" s="43" t="str">
        <f t="shared" si="677"/>
        <v/>
      </c>
      <c r="D1484" s="43" t="str">
        <f t="shared" ca="1" si="678"/>
        <v/>
      </c>
      <c r="E1484" s="43" t="str">
        <f t="shared" si="679"/>
        <v/>
      </c>
      <c r="F1484" s="43" t="str">
        <f t="shared" si="680"/>
        <v/>
      </c>
      <c r="G1484" s="43" t="str">
        <f>IF(A1484&lt;&gt;"",IF(A1484&lt;Data!$G$11*0.25,$C$13/$G$32,IF(A1484&gt;Data!$G$11*0.25,$C$13,$C$13*10)),"")</f>
        <v/>
      </c>
      <c r="H1484" s="43" t="str">
        <f>IF(A1484&lt;&gt;"",IF(Data!$G$9="constant",$C$13,IF(Data!$G$9="squeeze",G1484,F1484)),"")</f>
        <v/>
      </c>
      <c r="I1484" s="38" t="str">
        <f ca="1">IF(ISNUMBER(A1484),NORMINV(RAND(),0,IF(AND(Data!$G$9="squeeze",A1484&lt;Data!$G$11*0.25),$H$32,1)*$C$30*$C$13)*($C$14*$C$12),"")</f>
        <v/>
      </c>
      <c r="J1484" s="42" t="str">
        <f ca="1">IFERROR(IF(Data!$C$6="Real",B1484,I1484+J1483+($C$14*$C$12)*(NORMINV(RAND(),$C$15,CHOOSE($G$13,$C$13,F1484,G1484)))),"")</f>
        <v/>
      </c>
      <c r="K1484" s="88" t="str">
        <f>IF(ISNUMBER(A1484), IF($G$16="fixed",$G$17,MIN(H1484*Data!$C$7*$C$16*0.5,$C$17*Data!$C$7))*$C$12,"")</f>
        <v/>
      </c>
      <c r="L1484" s="42" t="str">
        <f t="shared" ca="1" si="704"/>
        <v/>
      </c>
      <c r="M1484" s="44" t="str">
        <f t="shared" ca="1" si="705"/>
        <v/>
      </c>
      <c r="N1484" s="44" t="str">
        <f t="shared" ca="1" si="706"/>
        <v/>
      </c>
      <c r="O1484" s="108" t="str">
        <f t="shared" si="681"/>
        <v/>
      </c>
      <c r="P1484" s="102" t="str">
        <f t="shared" si="682"/>
        <v/>
      </c>
      <c r="Q1484" s="102" t="str">
        <f t="shared" si="683"/>
        <v/>
      </c>
      <c r="R1484" s="120" t="str">
        <f t="shared" si="701"/>
        <v/>
      </c>
      <c r="S1484" s="54" t="str">
        <f t="shared" si="702"/>
        <v/>
      </c>
      <c r="T1484" s="5" t="str">
        <f t="shared" si="684"/>
        <v/>
      </c>
      <c r="U1484" s="152" t="str">
        <f t="shared" si="685"/>
        <v/>
      </c>
      <c r="V1484" s="152" t="str">
        <f t="shared" si="686"/>
        <v/>
      </c>
      <c r="W1484" s="153" t="str">
        <f t="shared" si="687"/>
        <v/>
      </c>
      <c r="X1484" s="153" t="str">
        <f t="shared" si="688"/>
        <v/>
      </c>
      <c r="Y1484" s="153" t="str">
        <f t="shared" si="689"/>
        <v/>
      </c>
      <c r="Z1484" s="153" t="str">
        <f t="shared" si="690"/>
        <v/>
      </c>
      <c r="AA1484" s="152" t="str">
        <f t="shared" si="691"/>
        <v/>
      </c>
      <c r="AB1484" s="152" t="str">
        <f t="shared" si="692"/>
        <v/>
      </c>
      <c r="AC1484" s="154" t="str">
        <f t="shared" si="693"/>
        <v/>
      </c>
      <c r="AD1484" s="154" t="str">
        <f t="shared" si="694"/>
        <v/>
      </c>
      <c r="AE1484" s="3" t="str">
        <f t="shared" si="695"/>
        <v/>
      </c>
      <c r="AF1484" s="3" t="str">
        <f t="shared" si="696"/>
        <v/>
      </c>
      <c r="AG1484" s="3" t="str">
        <f t="shared" si="703"/>
        <v/>
      </c>
      <c r="AH1484" s="4" t="str">
        <f t="shared" si="697"/>
        <v/>
      </c>
      <c r="AI1484" s="75" t="str">
        <f t="shared" si="698"/>
        <v/>
      </c>
      <c r="AJ1484" s="75" t="str">
        <f t="shared" si="699"/>
        <v/>
      </c>
    </row>
    <row r="1485" spans="1:36">
      <c r="A1485" s="41" t="str">
        <f t="shared" si="700"/>
        <v/>
      </c>
      <c r="B1485" s="150" t="str">
        <f>IF(ISNUMBER(A1485),INDEX('MetaTrader Import'!$H$13:$J$5893,TRUNC(((A1485-$A$39+1)-1)/3)+1,MOD((A1485-$A$39+1)-1,3)+1),"")</f>
        <v/>
      </c>
      <c r="C1485" s="43" t="str">
        <f t="shared" si="677"/>
        <v/>
      </c>
      <c r="D1485" s="43" t="str">
        <f t="shared" ca="1" si="678"/>
        <v/>
      </c>
      <c r="E1485" s="43" t="str">
        <f t="shared" si="679"/>
        <v/>
      </c>
      <c r="F1485" s="43" t="str">
        <f t="shared" si="680"/>
        <v/>
      </c>
      <c r="G1485" s="43" t="str">
        <f>IF(A1485&lt;&gt;"",IF(A1485&lt;Data!$G$11*0.25,$C$13/$G$32,IF(A1485&gt;Data!$G$11*0.25,$C$13,$C$13*10)),"")</f>
        <v/>
      </c>
      <c r="H1485" s="43" t="str">
        <f>IF(A1485&lt;&gt;"",IF(Data!$G$9="constant",$C$13,IF(Data!$G$9="squeeze",G1485,F1485)),"")</f>
        <v/>
      </c>
      <c r="I1485" s="38" t="str">
        <f ca="1">IF(ISNUMBER(A1485),NORMINV(RAND(),0,IF(AND(Data!$G$9="squeeze",A1485&lt;Data!$G$11*0.25),$H$32,1)*$C$30*$C$13)*($C$14*$C$12),"")</f>
        <v/>
      </c>
      <c r="J1485" s="42" t="str">
        <f ca="1">IFERROR(IF(Data!$C$6="Real",B1485,I1485+J1484+($C$14*$C$12)*(NORMINV(RAND(),$C$15,CHOOSE($G$13,$C$13,F1485,G1485)))),"")</f>
        <v/>
      </c>
      <c r="K1485" s="88" t="str">
        <f>IF(ISNUMBER(A1485), IF($G$16="fixed",$G$17,MIN(H1485*Data!$C$7*$C$16*0.5,$C$17*Data!$C$7))*$C$12,"")</f>
        <v/>
      </c>
      <c r="L1485" s="42" t="str">
        <f t="shared" ca="1" si="704"/>
        <v/>
      </c>
      <c r="M1485" s="44" t="str">
        <f t="shared" ca="1" si="705"/>
        <v/>
      </c>
      <c r="N1485" s="44" t="str">
        <f t="shared" ca="1" si="706"/>
        <v/>
      </c>
      <c r="O1485" s="108" t="str">
        <f t="shared" si="681"/>
        <v/>
      </c>
      <c r="P1485" s="102" t="str">
        <f t="shared" si="682"/>
        <v/>
      </c>
      <c r="Q1485" s="102" t="str">
        <f t="shared" si="683"/>
        <v/>
      </c>
      <c r="R1485" s="120" t="str">
        <f t="shared" si="701"/>
        <v/>
      </c>
      <c r="S1485" s="54" t="str">
        <f t="shared" si="702"/>
        <v/>
      </c>
      <c r="T1485" s="5" t="str">
        <f t="shared" si="684"/>
        <v/>
      </c>
      <c r="U1485" s="152" t="str">
        <f t="shared" si="685"/>
        <v/>
      </c>
      <c r="V1485" s="152" t="str">
        <f t="shared" si="686"/>
        <v/>
      </c>
      <c r="W1485" s="153" t="str">
        <f t="shared" si="687"/>
        <v/>
      </c>
      <c r="X1485" s="153" t="str">
        <f t="shared" si="688"/>
        <v/>
      </c>
      <c r="Y1485" s="153" t="str">
        <f t="shared" si="689"/>
        <v/>
      </c>
      <c r="Z1485" s="153" t="str">
        <f t="shared" si="690"/>
        <v/>
      </c>
      <c r="AA1485" s="152" t="str">
        <f t="shared" si="691"/>
        <v/>
      </c>
      <c r="AB1485" s="152" t="str">
        <f t="shared" si="692"/>
        <v/>
      </c>
      <c r="AC1485" s="154" t="str">
        <f t="shared" si="693"/>
        <v/>
      </c>
      <c r="AD1485" s="154" t="str">
        <f t="shared" si="694"/>
        <v/>
      </c>
      <c r="AE1485" s="3" t="str">
        <f t="shared" si="695"/>
        <v/>
      </c>
      <c r="AF1485" s="3" t="str">
        <f t="shared" si="696"/>
        <v/>
      </c>
      <c r="AG1485" s="3" t="str">
        <f t="shared" si="703"/>
        <v/>
      </c>
      <c r="AH1485" s="4" t="str">
        <f t="shared" si="697"/>
        <v/>
      </c>
      <c r="AI1485" s="75" t="str">
        <f t="shared" si="698"/>
        <v/>
      </c>
      <c r="AJ1485" s="75" t="str">
        <f t="shared" si="699"/>
        <v/>
      </c>
    </row>
    <row r="1486" spans="1:36">
      <c r="A1486" s="41" t="str">
        <f t="shared" si="700"/>
        <v/>
      </c>
      <c r="B1486" s="150" t="str">
        <f>IF(ISNUMBER(A1486),INDEX('MetaTrader Import'!$H$13:$J$5893,TRUNC(((A1486-$A$39+1)-1)/3)+1,MOD((A1486-$A$39+1)-1,3)+1),"")</f>
        <v/>
      </c>
      <c r="C1486" s="43" t="str">
        <f t="shared" si="677"/>
        <v/>
      </c>
      <c r="D1486" s="43" t="str">
        <f t="shared" ca="1" si="678"/>
        <v/>
      </c>
      <c r="E1486" s="43" t="str">
        <f t="shared" si="679"/>
        <v/>
      </c>
      <c r="F1486" s="43" t="str">
        <f t="shared" si="680"/>
        <v/>
      </c>
      <c r="G1486" s="43" t="str">
        <f>IF(A1486&lt;&gt;"",IF(A1486&lt;Data!$G$11*0.25,$C$13/$G$32,IF(A1486&gt;Data!$G$11*0.25,$C$13,$C$13*10)),"")</f>
        <v/>
      </c>
      <c r="H1486" s="43" t="str">
        <f>IF(A1486&lt;&gt;"",IF(Data!$G$9="constant",$C$13,IF(Data!$G$9="squeeze",G1486,F1486)),"")</f>
        <v/>
      </c>
      <c r="I1486" s="38" t="str">
        <f ca="1">IF(ISNUMBER(A1486),NORMINV(RAND(),0,IF(AND(Data!$G$9="squeeze",A1486&lt;Data!$G$11*0.25),$H$32,1)*$C$30*$C$13)*($C$14*$C$12),"")</f>
        <v/>
      </c>
      <c r="J1486" s="42" t="str">
        <f ca="1">IFERROR(IF(Data!$C$6="Real",B1486,I1486+J1485+($C$14*$C$12)*(NORMINV(RAND(),$C$15,CHOOSE($G$13,$C$13,F1486,G1486)))),"")</f>
        <v/>
      </c>
      <c r="K1486" s="88" t="str">
        <f>IF(ISNUMBER(A1486), IF($G$16="fixed",$G$17,MIN(H1486*Data!$C$7*$C$16*0.5,$C$17*Data!$C$7))*$C$12,"")</f>
        <v/>
      </c>
      <c r="L1486" s="42" t="str">
        <f t="shared" ca="1" si="704"/>
        <v/>
      </c>
      <c r="M1486" s="44" t="str">
        <f t="shared" ca="1" si="705"/>
        <v/>
      </c>
      <c r="N1486" s="44" t="str">
        <f t="shared" ca="1" si="706"/>
        <v/>
      </c>
      <c r="O1486" s="108" t="str">
        <f t="shared" si="681"/>
        <v/>
      </c>
      <c r="P1486" s="102" t="str">
        <f t="shared" si="682"/>
        <v/>
      </c>
      <c r="Q1486" s="102" t="str">
        <f t="shared" si="683"/>
        <v/>
      </c>
      <c r="R1486" s="120" t="str">
        <f t="shared" si="701"/>
        <v/>
      </c>
      <c r="S1486" s="54" t="str">
        <f t="shared" si="702"/>
        <v/>
      </c>
      <c r="T1486" s="5" t="str">
        <f t="shared" si="684"/>
        <v/>
      </c>
      <c r="U1486" s="152" t="str">
        <f t="shared" si="685"/>
        <v/>
      </c>
      <c r="V1486" s="152" t="str">
        <f t="shared" si="686"/>
        <v/>
      </c>
      <c r="W1486" s="153" t="str">
        <f t="shared" si="687"/>
        <v/>
      </c>
      <c r="X1486" s="153" t="str">
        <f t="shared" si="688"/>
        <v/>
      </c>
      <c r="Y1486" s="153" t="str">
        <f t="shared" si="689"/>
        <v/>
      </c>
      <c r="Z1486" s="153" t="str">
        <f t="shared" si="690"/>
        <v/>
      </c>
      <c r="AA1486" s="152" t="str">
        <f t="shared" si="691"/>
        <v/>
      </c>
      <c r="AB1486" s="152" t="str">
        <f t="shared" si="692"/>
        <v/>
      </c>
      <c r="AC1486" s="154" t="str">
        <f t="shared" si="693"/>
        <v/>
      </c>
      <c r="AD1486" s="154" t="str">
        <f t="shared" si="694"/>
        <v/>
      </c>
      <c r="AE1486" s="3" t="str">
        <f t="shared" si="695"/>
        <v/>
      </c>
      <c r="AF1486" s="3" t="str">
        <f t="shared" si="696"/>
        <v/>
      </c>
      <c r="AG1486" s="3" t="str">
        <f t="shared" si="703"/>
        <v/>
      </c>
      <c r="AH1486" s="4" t="str">
        <f t="shared" si="697"/>
        <v/>
      </c>
      <c r="AI1486" s="75" t="str">
        <f t="shared" si="698"/>
        <v/>
      </c>
      <c r="AJ1486" s="75" t="str">
        <f t="shared" si="699"/>
        <v/>
      </c>
    </row>
    <row r="1487" spans="1:36">
      <c r="A1487" s="41" t="str">
        <f t="shared" si="700"/>
        <v/>
      </c>
      <c r="B1487" s="150" t="str">
        <f>IF(ISNUMBER(A1487),INDEX('MetaTrader Import'!$H$13:$J$5893,TRUNC(((A1487-$A$39+1)-1)/3)+1,MOD((A1487-$A$39+1)-1,3)+1),"")</f>
        <v/>
      </c>
      <c r="C1487" s="43" t="str">
        <f t="shared" si="677"/>
        <v/>
      </c>
      <c r="D1487" s="43" t="str">
        <f t="shared" ca="1" si="678"/>
        <v/>
      </c>
      <c r="E1487" s="43" t="str">
        <f t="shared" si="679"/>
        <v/>
      </c>
      <c r="F1487" s="43" t="str">
        <f t="shared" si="680"/>
        <v/>
      </c>
      <c r="G1487" s="43" t="str">
        <f>IF(A1487&lt;&gt;"",IF(A1487&lt;Data!$G$11*0.25,$C$13/$G$32,IF(A1487&gt;Data!$G$11*0.25,$C$13,$C$13*10)),"")</f>
        <v/>
      </c>
      <c r="H1487" s="43" t="str">
        <f>IF(A1487&lt;&gt;"",IF(Data!$G$9="constant",$C$13,IF(Data!$G$9="squeeze",G1487,F1487)),"")</f>
        <v/>
      </c>
      <c r="I1487" s="38" t="str">
        <f ca="1">IF(ISNUMBER(A1487),NORMINV(RAND(),0,IF(AND(Data!$G$9="squeeze",A1487&lt;Data!$G$11*0.25),$H$32,1)*$C$30*$C$13)*($C$14*$C$12),"")</f>
        <v/>
      </c>
      <c r="J1487" s="42" t="str">
        <f ca="1">IFERROR(IF(Data!$C$6="Real",B1487,I1487+J1486+($C$14*$C$12)*(NORMINV(RAND(),$C$15,CHOOSE($G$13,$C$13,F1487,G1487)))),"")</f>
        <v/>
      </c>
      <c r="K1487" s="88" t="str">
        <f>IF(ISNUMBER(A1487), IF($G$16="fixed",$G$17,MIN(H1487*Data!$C$7*$C$16*0.5,$C$17*Data!$C$7))*$C$12,"")</f>
        <v/>
      </c>
      <c r="L1487" s="42" t="str">
        <f t="shared" ca="1" si="704"/>
        <v/>
      </c>
      <c r="M1487" s="44" t="str">
        <f t="shared" ca="1" si="705"/>
        <v/>
      </c>
      <c r="N1487" s="44" t="str">
        <f t="shared" ca="1" si="706"/>
        <v/>
      </c>
      <c r="O1487" s="108" t="str">
        <f t="shared" si="681"/>
        <v/>
      </c>
      <c r="P1487" s="102" t="str">
        <f t="shared" si="682"/>
        <v/>
      </c>
      <c r="Q1487" s="102" t="str">
        <f t="shared" si="683"/>
        <v/>
      </c>
      <c r="R1487" s="120" t="str">
        <f t="shared" si="701"/>
        <v/>
      </c>
      <c r="S1487" s="54" t="str">
        <f t="shared" si="702"/>
        <v/>
      </c>
      <c r="T1487" s="5" t="str">
        <f t="shared" si="684"/>
        <v/>
      </c>
      <c r="U1487" s="152" t="str">
        <f t="shared" si="685"/>
        <v/>
      </c>
      <c r="V1487" s="152" t="str">
        <f t="shared" si="686"/>
        <v/>
      </c>
      <c r="W1487" s="153" t="str">
        <f t="shared" si="687"/>
        <v/>
      </c>
      <c r="X1487" s="153" t="str">
        <f t="shared" si="688"/>
        <v/>
      </c>
      <c r="Y1487" s="153" t="str">
        <f t="shared" si="689"/>
        <v/>
      </c>
      <c r="Z1487" s="153" t="str">
        <f t="shared" si="690"/>
        <v/>
      </c>
      <c r="AA1487" s="152" t="str">
        <f t="shared" si="691"/>
        <v/>
      </c>
      <c r="AB1487" s="152" t="str">
        <f t="shared" si="692"/>
        <v/>
      </c>
      <c r="AC1487" s="154" t="str">
        <f t="shared" si="693"/>
        <v/>
      </c>
      <c r="AD1487" s="154" t="str">
        <f t="shared" si="694"/>
        <v/>
      </c>
      <c r="AE1487" s="3" t="str">
        <f t="shared" si="695"/>
        <v/>
      </c>
      <c r="AF1487" s="3" t="str">
        <f t="shared" si="696"/>
        <v/>
      </c>
      <c r="AG1487" s="3" t="str">
        <f t="shared" si="703"/>
        <v/>
      </c>
      <c r="AH1487" s="4" t="str">
        <f t="shared" si="697"/>
        <v/>
      </c>
      <c r="AI1487" s="75" t="str">
        <f t="shared" si="698"/>
        <v/>
      </c>
      <c r="AJ1487" s="75" t="str">
        <f t="shared" si="699"/>
        <v/>
      </c>
    </row>
    <row r="1488" spans="1:36">
      <c r="A1488" s="41" t="str">
        <f t="shared" si="700"/>
        <v/>
      </c>
      <c r="B1488" s="150" t="str">
        <f>IF(ISNUMBER(A1488),INDEX('MetaTrader Import'!$H$13:$J$5893,TRUNC(((A1488-$A$39+1)-1)/3)+1,MOD((A1488-$A$39+1)-1,3)+1),"")</f>
        <v/>
      </c>
      <c r="C1488" s="43" t="str">
        <f t="shared" si="677"/>
        <v/>
      </c>
      <c r="D1488" s="43" t="str">
        <f t="shared" ca="1" si="678"/>
        <v/>
      </c>
      <c r="E1488" s="43" t="str">
        <f t="shared" si="679"/>
        <v/>
      </c>
      <c r="F1488" s="43" t="str">
        <f t="shared" si="680"/>
        <v/>
      </c>
      <c r="G1488" s="43" t="str">
        <f>IF(A1488&lt;&gt;"",IF(A1488&lt;Data!$G$11*0.25,$C$13/$G$32,IF(A1488&gt;Data!$G$11*0.25,$C$13,$C$13*10)),"")</f>
        <v/>
      </c>
      <c r="H1488" s="43" t="str">
        <f>IF(A1488&lt;&gt;"",IF(Data!$G$9="constant",$C$13,IF(Data!$G$9="squeeze",G1488,F1488)),"")</f>
        <v/>
      </c>
      <c r="I1488" s="38" t="str">
        <f ca="1">IF(ISNUMBER(A1488),NORMINV(RAND(),0,IF(AND(Data!$G$9="squeeze",A1488&lt;Data!$G$11*0.25),$H$32,1)*$C$30*$C$13)*($C$14*$C$12),"")</f>
        <v/>
      </c>
      <c r="J1488" s="42" t="str">
        <f ca="1">IFERROR(IF(Data!$C$6="Real",B1488,I1488+J1487+($C$14*$C$12)*(NORMINV(RAND(),$C$15,CHOOSE($G$13,$C$13,F1488,G1488)))),"")</f>
        <v/>
      </c>
      <c r="K1488" s="88" t="str">
        <f>IF(ISNUMBER(A1488), IF($G$16="fixed",$G$17,MIN(H1488*Data!$C$7*$C$16*0.5,$C$17*Data!$C$7))*$C$12,"")</f>
        <v/>
      </c>
      <c r="L1488" s="42" t="str">
        <f t="shared" ca="1" si="704"/>
        <v/>
      </c>
      <c r="M1488" s="44" t="str">
        <f t="shared" ca="1" si="705"/>
        <v/>
      </c>
      <c r="N1488" s="44" t="str">
        <f t="shared" ca="1" si="706"/>
        <v/>
      </c>
      <c r="O1488" s="108" t="str">
        <f t="shared" si="681"/>
        <v/>
      </c>
      <c r="P1488" s="102" t="str">
        <f t="shared" si="682"/>
        <v/>
      </c>
      <c r="Q1488" s="102" t="str">
        <f t="shared" si="683"/>
        <v/>
      </c>
      <c r="R1488" s="120" t="str">
        <f t="shared" si="701"/>
        <v/>
      </c>
      <c r="S1488" s="54" t="str">
        <f t="shared" si="702"/>
        <v/>
      </c>
      <c r="T1488" s="5" t="str">
        <f t="shared" si="684"/>
        <v/>
      </c>
      <c r="U1488" s="152" t="str">
        <f t="shared" si="685"/>
        <v/>
      </c>
      <c r="V1488" s="152" t="str">
        <f t="shared" si="686"/>
        <v/>
      </c>
      <c r="W1488" s="153" t="str">
        <f t="shared" si="687"/>
        <v/>
      </c>
      <c r="X1488" s="153" t="str">
        <f t="shared" si="688"/>
        <v/>
      </c>
      <c r="Y1488" s="153" t="str">
        <f t="shared" si="689"/>
        <v/>
      </c>
      <c r="Z1488" s="153" t="str">
        <f t="shared" si="690"/>
        <v/>
      </c>
      <c r="AA1488" s="152" t="str">
        <f t="shared" si="691"/>
        <v/>
      </c>
      <c r="AB1488" s="152" t="str">
        <f t="shared" si="692"/>
        <v/>
      </c>
      <c r="AC1488" s="154" t="str">
        <f t="shared" si="693"/>
        <v/>
      </c>
      <c r="AD1488" s="154" t="str">
        <f t="shared" si="694"/>
        <v/>
      </c>
      <c r="AE1488" s="3" t="str">
        <f t="shared" si="695"/>
        <v/>
      </c>
      <c r="AF1488" s="3" t="str">
        <f t="shared" si="696"/>
        <v/>
      </c>
      <c r="AG1488" s="3" t="str">
        <f t="shared" si="703"/>
        <v/>
      </c>
      <c r="AH1488" s="4" t="str">
        <f t="shared" si="697"/>
        <v/>
      </c>
      <c r="AI1488" s="75" t="str">
        <f t="shared" si="698"/>
        <v/>
      </c>
      <c r="AJ1488" s="75" t="str">
        <f t="shared" si="699"/>
        <v/>
      </c>
    </row>
    <row r="1489" spans="1:36">
      <c r="A1489" s="41" t="str">
        <f t="shared" si="700"/>
        <v/>
      </c>
      <c r="B1489" s="150" t="str">
        <f>IF(ISNUMBER(A1489),INDEX('MetaTrader Import'!$H$13:$J$5893,TRUNC(((A1489-$A$39+1)-1)/3)+1,MOD((A1489-$A$39+1)-1,3)+1),"")</f>
        <v/>
      </c>
      <c r="C1489" s="43" t="str">
        <f t="shared" si="677"/>
        <v/>
      </c>
      <c r="D1489" s="43" t="str">
        <f t="shared" ca="1" si="678"/>
        <v/>
      </c>
      <c r="E1489" s="43" t="str">
        <f t="shared" si="679"/>
        <v/>
      </c>
      <c r="F1489" s="43" t="str">
        <f t="shared" si="680"/>
        <v/>
      </c>
      <c r="G1489" s="43" t="str">
        <f>IF(A1489&lt;&gt;"",IF(A1489&lt;Data!$G$11*0.25,$C$13/$G$32,IF(A1489&gt;Data!$G$11*0.25,$C$13,$C$13*10)),"")</f>
        <v/>
      </c>
      <c r="H1489" s="43" t="str">
        <f>IF(A1489&lt;&gt;"",IF(Data!$G$9="constant",$C$13,IF(Data!$G$9="squeeze",G1489,F1489)),"")</f>
        <v/>
      </c>
      <c r="I1489" s="38" t="str">
        <f ca="1">IF(ISNUMBER(A1489),NORMINV(RAND(),0,IF(AND(Data!$G$9="squeeze",A1489&lt;Data!$G$11*0.25),$H$32,1)*$C$30*$C$13)*($C$14*$C$12),"")</f>
        <v/>
      </c>
      <c r="J1489" s="42" t="str">
        <f ca="1">IFERROR(IF(Data!$C$6="Real",B1489,I1489+J1488+($C$14*$C$12)*(NORMINV(RAND(),$C$15,CHOOSE($G$13,$C$13,F1489,G1489)))),"")</f>
        <v/>
      </c>
      <c r="K1489" s="88" t="str">
        <f>IF(ISNUMBER(A1489), IF($G$16="fixed",$G$17,MIN(H1489*Data!$C$7*$C$16*0.5,$C$17*Data!$C$7))*$C$12,"")</f>
        <v/>
      </c>
      <c r="L1489" s="42" t="str">
        <f t="shared" ca="1" si="704"/>
        <v/>
      </c>
      <c r="M1489" s="44" t="str">
        <f t="shared" ca="1" si="705"/>
        <v/>
      </c>
      <c r="N1489" s="44" t="str">
        <f t="shared" ca="1" si="706"/>
        <v/>
      </c>
      <c r="O1489" s="108" t="str">
        <f t="shared" si="681"/>
        <v/>
      </c>
      <c r="P1489" s="102" t="str">
        <f t="shared" si="682"/>
        <v/>
      </c>
      <c r="Q1489" s="102" t="str">
        <f t="shared" si="683"/>
        <v/>
      </c>
      <c r="R1489" s="120" t="str">
        <f t="shared" si="701"/>
        <v/>
      </c>
      <c r="S1489" s="54" t="str">
        <f t="shared" si="702"/>
        <v/>
      </c>
      <c r="T1489" s="5" t="str">
        <f t="shared" si="684"/>
        <v/>
      </c>
      <c r="U1489" s="152" t="str">
        <f t="shared" si="685"/>
        <v/>
      </c>
      <c r="V1489" s="152" t="str">
        <f t="shared" si="686"/>
        <v/>
      </c>
      <c r="W1489" s="153" t="str">
        <f t="shared" si="687"/>
        <v/>
      </c>
      <c r="X1489" s="153" t="str">
        <f t="shared" si="688"/>
        <v/>
      </c>
      <c r="Y1489" s="153" t="str">
        <f t="shared" si="689"/>
        <v/>
      </c>
      <c r="Z1489" s="153" t="str">
        <f t="shared" si="690"/>
        <v/>
      </c>
      <c r="AA1489" s="152" t="str">
        <f t="shared" si="691"/>
        <v/>
      </c>
      <c r="AB1489" s="152" t="str">
        <f t="shared" si="692"/>
        <v/>
      </c>
      <c r="AC1489" s="154" t="str">
        <f t="shared" si="693"/>
        <v/>
      </c>
      <c r="AD1489" s="154" t="str">
        <f t="shared" si="694"/>
        <v/>
      </c>
      <c r="AE1489" s="3" t="str">
        <f t="shared" si="695"/>
        <v/>
      </c>
      <c r="AF1489" s="3" t="str">
        <f t="shared" si="696"/>
        <v/>
      </c>
      <c r="AG1489" s="3" t="str">
        <f t="shared" si="703"/>
        <v/>
      </c>
      <c r="AH1489" s="4" t="str">
        <f t="shared" si="697"/>
        <v/>
      </c>
      <c r="AI1489" s="75" t="str">
        <f t="shared" si="698"/>
        <v/>
      </c>
      <c r="AJ1489" s="75" t="str">
        <f t="shared" si="699"/>
        <v/>
      </c>
    </row>
    <row r="1490" spans="1:36">
      <c r="A1490" s="41" t="str">
        <f t="shared" si="700"/>
        <v/>
      </c>
      <c r="B1490" s="150" t="str">
        <f>IF(ISNUMBER(A1490),INDEX('MetaTrader Import'!$H$13:$J$5893,TRUNC(((A1490-$A$39+1)-1)/3)+1,MOD((A1490-$A$39+1)-1,3)+1),"")</f>
        <v/>
      </c>
      <c r="C1490" s="43" t="str">
        <f t="shared" si="677"/>
        <v/>
      </c>
      <c r="D1490" s="43" t="str">
        <f t="shared" ca="1" si="678"/>
        <v/>
      </c>
      <c r="E1490" s="43" t="str">
        <f t="shared" si="679"/>
        <v/>
      </c>
      <c r="F1490" s="43" t="str">
        <f t="shared" si="680"/>
        <v/>
      </c>
      <c r="G1490" s="43" t="str">
        <f>IF(A1490&lt;&gt;"",IF(A1490&lt;Data!$G$11*0.25,$C$13/$G$32,IF(A1490&gt;Data!$G$11*0.25,$C$13,$C$13*10)),"")</f>
        <v/>
      </c>
      <c r="H1490" s="43" t="str">
        <f>IF(A1490&lt;&gt;"",IF(Data!$G$9="constant",$C$13,IF(Data!$G$9="squeeze",G1490,F1490)),"")</f>
        <v/>
      </c>
      <c r="I1490" s="38" t="str">
        <f ca="1">IF(ISNUMBER(A1490),NORMINV(RAND(),0,IF(AND(Data!$G$9="squeeze",A1490&lt;Data!$G$11*0.25),$H$32,1)*$C$30*$C$13)*($C$14*$C$12),"")</f>
        <v/>
      </c>
      <c r="J1490" s="42" t="str">
        <f ca="1">IFERROR(IF(Data!$C$6="Real",B1490,I1490+J1489+($C$14*$C$12)*(NORMINV(RAND(),$C$15,CHOOSE($G$13,$C$13,F1490,G1490)))),"")</f>
        <v/>
      </c>
      <c r="K1490" s="88" t="str">
        <f>IF(ISNUMBER(A1490), IF($G$16="fixed",$G$17,MIN(H1490*Data!$C$7*$C$16*0.5,$C$17*Data!$C$7))*$C$12,"")</f>
        <v/>
      </c>
      <c r="L1490" s="42" t="str">
        <f t="shared" ca="1" si="704"/>
        <v/>
      </c>
      <c r="M1490" s="44" t="str">
        <f t="shared" ca="1" si="705"/>
        <v/>
      </c>
      <c r="N1490" s="44" t="str">
        <f t="shared" ca="1" si="706"/>
        <v/>
      </c>
      <c r="O1490" s="108" t="str">
        <f t="shared" si="681"/>
        <v/>
      </c>
      <c r="P1490" s="102" t="str">
        <f t="shared" si="682"/>
        <v/>
      </c>
      <c r="Q1490" s="102" t="str">
        <f t="shared" si="683"/>
        <v/>
      </c>
      <c r="R1490" s="120" t="str">
        <f t="shared" si="701"/>
        <v/>
      </c>
      <c r="S1490" s="54" t="str">
        <f t="shared" si="702"/>
        <v/>
      </c>
      <c r="T1490" s="5" t="str">
        <f t="shared" si="684"/>
        <v/>
      </c>
      <c r="U1490" s="152" t="str">
        <f t="shared" si="685"/>
        <v/>
      </c>
      <c r="V1490" s="152" t="str">
        <f t="shared" si="686"/>
        <v/>
      </c>
      <c r="W1490" s="153" t="str">
        <f t="shared" si="687"/>
        <v/>
      </c>
      <c r="X1490" s="153" t="str">
        <f t="shared" si="688"/>
        <v/>
      </c>
      <c r="Y1490" s="153" t="str">
        <f t="shared" si="689"/>
        <v/>
      </c>
      <c r="Z1490" s="153" t="str">
        <f t="shared" si="690"/>
        <v/>
      </c>
      <c r="AA1490" s="152" t="str">
        <f t="shared" si="691"/>
        <v/>
      </c>
      <c r="AB1490" s="152" t="str">
        <f t="shared" si="692"/>
        <v/>
      </c>
      <c r="AC1490" s="154" t="str">
        <f t="shared" si="693"/>
        <v/>
      </c>
      <c r="AD1490" s="154" t="str">
        <f t="shared" si="694"/>
        <v/>
      </c>
      <c r="AE1490" s="3" t="str">
        <f t="shared" si="695"/>
        <v/>
      </c>
      <c r="AF1490" s="3" t="str">
        <f t="shared" si="696"/>
        <v/>
      </c>
      <c r="AG1490" s="3" t="str">
        <f t="shared" si="703"/>
        <v/>
      </c>
      <c r="AH1490" s="4" t="str">
        <f t="shared" si="697"/>
        <v/>
      </c>
      <c r="AI1490" s="75" t="str">
        <f t="shared" si="698"/>
        <v/>
      </c>
      <c r="AJ1490" s="75" t="str">
        <f t="shared" si="699"/>
        <v/>
      </c>
    </row>
    <row r="1491" spans="1:36">
      <c r="A1491" s="41" t="str">
        <f t="shared" si="700"/>
        <v/>
      </c>
      <c r="B1491" s="150" t="str">
        <f>IF(ISNUMBER(A1491),INDEX('MetaTrader Import'!$H$13:$J$5893,TRUNC(((A1491-$A$39+1)-1)/3)+1,MOD((A1491-$A$39+1)-1,3)+1),"")</f>
        <v/>
      </c>
      <c r="C1491" s="43" t="str">
        <f t="shared" si="677"/>
        <v/>
      </c>
      <c r="D1491" s="43" t="str">
        <f t="shared" ca="1" si="678"/>
        <v/>
      </c>
      <c r="E1491" s="43" t="str">
        <f t="shared" si="679"/>
        <v/>
      </c>
      <c r="F1491" s="43" t="str">
        <f t="shared" si="680"/>
        <v/>
      </c>
      <c r="G1491" s="43" t="str">
        <f>IF(A1491&lt;&gt;"",IF(A1491&lt;Data!$G$11*0.25,$C$13/$G$32,IF(A1491&gt;Data!$G$11*0.25,$C$13,$C$13*10)),"")</f>
        <v/>
      </c>
      <c r="H1491" s="43" t="str">
        <f>IF(A1491&lt;&gt;"",IF(Data!$G$9="constant",$C$13,IF(Data!$G$9="squeeze",G1491,F1491)),"")</f>
        <v/>
      </c>
      <c r="I1491" s="38" t="str">
        <f ca="1">IF(ISNUMBER(A1491),NORMINV(RAND(),0,IF(AND(Data!$G$9="squeeze",A1491&lt;Data!$G$11*0.25),$H$32,1)*$C$30*$C$13)*($C$14*$C$12),"")</f>
        <v/>
      </c>
      <c r="J1491" s="42" t="str">
        <f ca="1">IFERROR(IF(Data!$C$6="Real",B1491,I1491+J1490+($C$14*$C$12)*(NORMINV(RAND(),$C$15,CHOOSE($G$13,$C$13,F1491,G1491)))),"")</f>
        <v/>
      </c>
      <c r="K1491" s="88" t="str">
        <f>IF(ISNUMBER(A1491), IF($G$16="fixed",$G$17,MIN(H1491*Data!$C$7*$C$16*0.5,$C$17*Data!$C$7))*$C$12,"")</f>
        <v/>
      </c>
      <c r="L1491" s="42" t="str">
        <f t="shared" ca="1" si="704"/>
        <v/>
      </c>
      <c r="M1491" s="44" t="str">
        <f t="shared" ca="1" si="705"/>
        <v/>
      </c>
      <c r="N1491" s="44" t="str">
        <f t="shared" ca="1" si="706"/>
        <v/>
      </c>
      <c r="O1491" s="108" t="str">
        <f t="shared" si="681"/>
        <v/>
      </c>
      <c r="P1491" s="102" t="str">
        <f t="shared" si="682"/>
        <v/>
      </c>
      <c r="Q1491" s="102" t="str">
        <f t="shared" si="683"/>
        <v/>
      </c>
      <c r="R1491" s="120" t="str">
        <f t="shared" si="701"/>
        <v/>
      </c>
      <c r="S1491" s="54" t="str">
        <f t="shared" si="702"/>
        <v/>
      </c>
      <c r="T1491" s="5" t="str">
        <f t="shared" si="684"/>
        <v/>
      </c>
      <c r="U1491" s="152" t="str">
        <f t="shared" si="685"/>
        <v/>
      </c>
      <c r="V1491" s="152" t="str">
        <f t="shared" si="686"/>
        <v/>
      </c>
      <c r="W1491" s="153" t="str">
        <f t="shared" si="687"/>
        <v/>
      </c>
      <c r="X1491" s="153" t="str">
        <f t="shared" si="688"/>
        <v/>
      </c>
      <c r="Y1491" s="153" t="str">
        <f t="shared" si="689"/>
        <v/>
      </c>
      <c r="Z1491" s="153" t="str">
        <f t="shared" si="690"/>
        <v/>
      </c>
      <c r="AA1491" s="152" t="str">
        <f t="shared" si="691"/>
        <v/>
      </c>
      <c r="AB1491" s="152" t="str">
        <f t="shared" si="692"/>
        <v/>
      </c>
      <c r="AC1491" s="154" t="str">
        <f t="shared" si="693"/>
        <v/>
      </c>
      <c r="AD1491" s="154" t="str">
        <f t="shared" si="694"/>
        <v/>
      </c>
      <c r="AE1491" s="3" t="str">
        <f t="shared" si="695"/>
        <v/>
      </c>
      <c r="AF1491" s="3" t="str">
        <f t="shared" si="696"/>
        <v/>
      </c>
      <c r="AG1491" s="3" t="str">
        <f t="shared" si="703"/>
        <v/>
      </c>
      <c r="AH1491" s="4" t="str">
        <f t="shared" si="697"/>
        <v/>
      </c>
      <c r="AI1491" s="75" t="str">
        <f t="shared" si="698"/>
        <v/>
      </c>
      <c r="AJ1491" s="75" t="str">
        <f t="shared" si="699"/>
        <v/>
      </c>
    </row>
    <row r="1492" spans="1:36">
      <c r="A1492" s="41" t="str">
        <f t="shared" si="700"/>
        <v/>
      </c>
      <c r="B1492" s="150" t="str">
        <f>IF(ISNUMBER(A1492),INDEX('MetaTrader Import'!$H$13:$J$5893,TRUNC(((A1492-$A$39+1)-1)/3)+1,MOD((A1492-$A$39+1)-1,3)+1),"")</f>
        <v/>
      </c>
      <c r="C1492" s="43" t="str">
        <f t="shared" si="677"/>
        <v/>
      </c>
      <c r="D1492" s="43" t="str">
        <f t="shared" ca="1" si="678"/>
        <v/>
      </c>
      <c r="E1492" s="43" t="str">
        <f t="shared" si="679"/>
        <v/>
      </c>
      <c r="F1492" s="43" t="str">
        <f t="shared" si="680"/>
        <v/>
      </c>
      <c r="G1492" s="43" t="str">
        <f>IF(A1492&lt;&gt;"",IF(A1492&lt;Data!$G$11*0.25,$C$13/$G$32,IF(A1492&gt;Data!$G$11*0.25,$C$13,$C$13*10)),"")</f>
        <v/>
      </c>
      <c r="H1492" s="43" t="str">
        <f>IF(A1492&lt;&gt;"",IF(Data!$G$9="constant",$C$13,IF(Data!$G$9="squeeze",G1492,F1492)),"")</f>
        <v/>
      </c>
      <c r="I1492" s="38" t="str">
        <f ca="1">IF(ISNUMBER(A1492),NORMINV(RAND(),0,IF(AND(Data!$G$9="squeeze",A1492&lt;Data!$G$11*0.25),$H$32,1)*$C$30*$C$13)*($C$14*$C$12),"")</f>
        <v/>
      </c>
      <c r="J1492" s="42" t="str">
        <f ca="1">IFERROR(IF(Data!$C$6="Real",B1492,I1492+J1491+($C$14*$C$12)*(NORMINV(RAND(),$C$15,CHOOSE($G$13,$C$13,F1492,G1492)))),"")</f>
        <v/>
      </c>
      <c r="K1492" s="88" t="str">
        <f>IF(ISNUMBER(A1492), IF($G$16="fixed",$G$17,MIN(H1492*Data!$C$7*$C$16*0.5,$C$17*Data!$C$7))*$C$12,"")</f>
        <v/>
      </c>
      <c r="L1492" s="42" t="str">
        <f t="shared" ca="1" si="704"/>
        <v/>
      </c>
      <c r="M1492" s="44" t="str">
        <f t="shared" ca="1" si="705"/>
        <v/>
      </c>
      <c r="N1492" s="44" t="str">
        <f t="shared" ca="1" si="706"/>
        <v/>
      </c>
      <c r="O1492" s="108" t="str">
        <f t="shared" si="681"/>
        <v/>
      </c>
      <c r="P1492" s="102" t="str">
        <f t="shared" si="682"/>
        <v/>
      </c>
      <c r="Q1492" s="102" t="str">
        <f t="shared" si="683"/>
        <v/>
      </c>
      <c r="R1492" s="120" t="str">
        <f t="shared" si="701"/>
        <v/>
      </c>
      <c r="S1492" s="54" t="str">
        <f t="shared" si="702"/>
        <v/>
      </c>
      <c r="T1492" s="5" t="str">
        <f t="shared" si="684"/>
        <v/>
      </c>
      <c r="U1492" s="152" t="str">
        <f t="shared" si="685"/>
        <v/>
      </c>
      <c r="V1492" s="152" t="str">
        <f t="shared" si="686"/>
        <v/>
      </c>
      <c r="W1492" s="153" t="str">
        <f t="shared" si="687"/>
        <v/>
      </c>
      <c r="X1492" s="153" t="str">
        <f t="shared" si="688"/>
        <v/>
      </c>
      <c r="Y1492" s="153" t="str">
        <f t="shared" si="689"/>
        <v/>
      </c>
      <c r="Z1492" s="153" t="str">
        <f t="shared" si="690"/>
        <v/>
      </c>
      <c r="AA1492" s="152" t="str">
        <f t="shared" si="691"/>
        <v/>
      </c>
      <c r="AB1492" s="152" t="str">
        <f t="shared" si="692"/>
        <v/>
      </c>
      <c r="AC1492" s="154" t="str">
        <f t="shared" si="693"/>
        <v/>
      </c>
      <c r="AD1492" s="154" t="str">
        <f t="shared" si="694"/>
        <v/>
      </c>
      <c r="AE1492" s="3" t="str">
        <f t="shared" si="695"/>
        <v/>
      </c>
      <c r="AF1492" s="3" t="str">
        <f t="shared" si="696"/>
        <v/>
      </c>
      <c r="AG1492" s="3" t="str">
        <f t="shared" si="703"/>
        <v/>
      </c>
      <c r="AH1492" s="4" t="str">
        <f t="shared" si="697"/>
        <v/>
      </c>
      <c r="AI1492" s="75" t="str">
        <f t="shared" si="698"/>
        <v/>
      </c>
      <c r="AJ1492" s="75" t="str">
        <f t="shared" si="699"/>
        <v/>
      </c>
    </row>
    <row r="1493" spans="1:36">
      <c r="A1493" s="41" t="str">
        <f t="shared" si="700"/>
        <v/>
      </c>
      <c r="B1493" s="150" t="str">
        <f>IF(ISNUMBER(A1493),INDEX('MetaTrader Import'!$H$13:$J$5893,TRUNC(((A1493-$A$39+1)-1)/3)+1,MOD((A1493-$A$39+1)-1,3)+1),"")</f>
        <v/>
      </c>
      <c r="C1493" s="43" t="str">
        <f t="shared" si="677"/>
        <v/>
      </c>
      <c r="D1493" s="43" t="str">
        <f t="shared" ca="1" si="678"/>
        <v/>
      </c>
      <c r="E1493" s="43" t="str">
        <f t="shared" si="679"/>
        <v/>
      </c>
      <c r="F1493" s="43" t="str">
        <f t="shared" si="680"/>
        <v/>
      </c>
      <c r="G1493" s="43" t="str">
        <f>IF(A1493&lt;&gt;"",IF(A1493&lt;Data!$G$11*0.25,$C$13/$G$32,IF(A1493&gt;Data!$G$11*0.25,$C$13,$C$13*10)),"")</f>
        <v/>
      </c>
      <c r="H1493" s="43" t="str">
        <f>IF(A1493&lt;&gt;"",IF(Data!$G$9="constant",$C$13,IF(Data!$G$9="squeeze",G1493,F1493)),"")</f>
        <v/>
      </c>
      <c r="I1493" s="38" t="str">
        <f ca="1">IF(ISNUMBER(A1493),NORMINV(RAND(),0,IF(AND(Data!$G$9="squeeze",A1493&lt;Data!$G$11*0.25),$H$32,1)*$C$30*$C$13)*($C$14*$C$12),"")</f>
        <v/>
      </c>
      <c r="J1493" s="42" t="str">
        <f ca="1">IFERROR(IF(Data!$C$6="Real",B1493,I1493+J1492+($C$14*$C$12)*(NORMINV(RAND(),$C$15,CHOOSE($G$13,$C$13,F1493,G1493)))),"")</f>
        <v/>
      </c>
      <c r="K1493" s="88" t="str">
        <f>IF(ISNUMBER(A1493), IF($G$16="fixed",$G$17,MIN(H1493*Data!$C$7*$C$16*0.5,$C$17*Data!$C$7))*$C$12,"")</f>
        <v/>
      </c>
      <c r="L1493" s="42" t="str">
        <f t="shared" ca="1" si="704"/>
        <v/>
      </c>
      <c r="M1493" s="44" t="str">
        <f t="shared" ca="1" si="705"/>
        <v/>
      </c>
      <c r="N1493" s="44" t="str">
        <f t="shared" ca="1" si="706"/>
        <v/>
      </c>
      <c r="O1493" s="108" t="str">
        <f t="shared" si="681"/>
        <v/>
      </c>
      <c r="P1493" s="102" t="str">
        <f t="shared" si="682"/>
        <v/>
      </c>
      <c r="Q1493" s="102" t="str">
        <f t="shared" si="683"/>
        <v/>
      </c>
      <c r="R1493" s="120" t="str">
        <f t="shared" si="701"/>
        <v/>
      </c>
      <c r="S1493" s="54" t="str">
        <f t="shared" si="702"/>
        <v/>
      </c>
      <c r="T1493" s="5" t="str">
        <f t="shared" si="684"/>
        <v/>
      </c>
      <c r="U1493" s="152" t="str">
        <f t="shared" si="685"/>
        <v/>
      </c>
      <c r="V1493" s="152" t="str">
        <f t="shared" si="686"/>
        <v/>
      </c>
      <c r="W1493" s="153" t="str">
        <f t="shared" si="687"/>
        <v/>
      </c>
      <c r="X1493" s="153" t="str">
        <f t="shared" si="688"/>
        <v/>
      </c>
      <c r="Y1493" s="153" t="str">
        <f t="shared" si="689"/>
        <v/>
      </c>
      <c r="Z1493" s="153" t="str">
        <f t="shared" si="690"/>
        <v/>
      </c>
      <c r="AA1493" s="152" t="str">
        <f t="shared" si="691"/>
        <v/>
      </c>
      <c r="AB1493" s="152" t="str">
        <f t="shared" si="692"/>
        <v/>
      </c>
      <c r="AC1493" s="154" t="str">
        <f t="shared" si="693"/>
        <v/>
      </c>
      <c r="AD1493" s="154" t="str">
        <f t="shared" si="694"/>
        <v/>
      </c>
      <c r="AE1493" s="3" t="str">
        <f t="shared" si="695"/>
        <v/>
      </c>
      <c r="AF1493" s="3" t="str">
        <f t="shared" si="696"/>
        <v/>
      </c>
      <c r="AG1493" s="3" t="str">
        <f t="shared" si="703"/>
        <v/>
      </c>
      <c r="AH1493" s="4" t="str">
        <f t="shared" si="697"/>
        <v/>
      </c>
      <c r="AI1493" s="75" t="str">
        <f t="shared" si="698"/>
        <v/>
      </c>
      <c r="AJ1493" s="75" t="str">
        <f t="shared" si="699"/>
        <v/>
      </c>
    </row>
    <row r="1494" spans="1:36">
      <c r="A1494" s="41" t="str">
        <f t="shared" si="700"/>
        <v/>
      </c>
      <c r="B1494" s="150" t="str">
        <f>IF(ISNUMBER(A1494),INDEX('MetaTrader Import'!$H$13:$J$5893,TRUNC(((A1494-$A$39+1)-1)/3)+1,MOD((A1494-$A$39+1)-1,3)+1),"")</f>
        <v/>
      </c>
      <c r="C1494" s="43" t="str">
        <f t="shared" si="677"/>
        <v/>
      </c>
      <c r="D1494" s="43" t="str">
        <f t="shared" ca="1" si="678"/>
        <v/>
      </c>
      <c r="E1494" s="43" t="str">
        <f t="shared" si="679"/>
        <v/>
      </c>
      <c r="F1494" s="43" t="str">
        <f t="shared" si="680"/>
        <v/>
      </c>
      <c r="G1494" s="43" t="str">
        <f>IF(A1494&lt;&gt;"",IF(A1494&lt;Data!$G$11*0.25,$C$13/$G$32,IF(A1494&gt;Data!$G$11*0.25,$C$13,$C$13*10)),"")</f>
        <v/>
      </c>
      <c r="H1494" s="43" t="str">
        <f>IF(A1494&lt;&gt;"",IF(Data!$G$9="constant",$C$13,IF(Data!$G$9="squeeze",G1494,F1494)),"")</f>
        <v/>
      </c>
      <c r="I1494" s="38" t="str">
        <f ca="1">IF(ISNUMBER(A1494),NORMINV(RAND(),0,IF(AND(Data!$G$9="squeeze",A1494&lt;Data!$G$11*0.25),$H$32,1)*$C$30*$C$13)*($C$14*$C$12),"")</f>
        <v/>
      </c>
      <c r="J1494" s="42" t="str">
        <f ca="1">IFERROR(IF(Data!$C$6="Real",B1494,I1494+J1493+($C$14*$C$12)*(NORMINV(RAND(),$C$15,CHOOSE($G$13,$C$13,F1494,G1494)))),"")</f>
        <v/>
      </c>
      <c r="K1494" s="88" t="str">
        <f>IF(ISNUMBER(A1494), IF($G$16="fixed",$G$17,MIN(H1494*Data!$C$7*$C$16*0.5,$C$17*Data!$C$7))*$C$12,"")</f>
        <v/>
      </c>
      <c r="L1494" s="42" t="str">
        <f t="shared" ca="1" si="704"/>
        <v/>
      </c>
      <c r="M1494" s="44" t="str">
        <f t="shared" ca="1" si="705"/>
        <v/>
      </c>
      <c r="N1494" s="44" t="str">
        <f t="shared" ca="1" si="706"/>
        <v/>
      </c>
      <c r="O1494" s="108" t="str">
        <f t="shared" si="681"/>
        <v/>
      </c>
      <c r="P1494" s="102" t="str">
        <f t="shared" si="682"/>
        <v/>
      </c>
      <c r="Q1494" s="102" t="str">
        <f t="shared" si="683"/>
        <v/>
      </c>
      <c r="R1494" s="120" t="str">
        <f t="shared" si="701"/>
        <v/>
      </c>
      <c r="S1494" s="54" t="str">
        <f t="shared" si="702"/>
        <v/>
      </c>
      <c r="T1494" s="5" t="str">
        <f t="shared" si="684"/>
        <v/>
      </c>
      <c r="U1494" s="152" t="str">
        <f t="shared" si="685"/>
        <v/>
      </c>
      <c r="V1494" s="152" t="str">
        <f t="shared" si="686"/>
        <v/>
      </c>
      <c r="W1494" s="153" t="str">
        <f t="shared" si="687"/>
        <v/>
      </c>
      <c r="X1494" s="153" t="str">
        <f t="shared" si="688"/>
        <v/>
      </c>
      <c r="Y1494" s="153" t="str">
        <f t="shared" si="689"/>
        <v/>
      </c>
      <c r="Z1494" s="153" t="str">
        <f t="shared" si="690"/>
        <v/>
      </c>
      <c r="AA1494" s="152" t="str">
        <f t="shared" si="691"/>
        <v/>
      </c>
      <c r="AB1494" s="152" t="str">
        <f t="shared" si="692"/>
        <v/>
      </c>
      <c r="AC1494" s="154" t="str">
        <f t="shared" si="693"/>
        <v/>
      </c>
      <c r="AD1494" s="154" t="str">
        <f t="shared" si="694"/>
        <v/>
      </c>
      <c r="AE1494" s="3" t="str">
        <f t="shared" si="695"/>
        <v/>
      </c>
      <c r="AF1494" s="3" t="str">
        <f t="shared" si="696"/>
        <v/>
      </c>
      <c r="AG1494" s="3" t="str">
        <f t="shared" si="703"/>
        <v/>
      </c>
      <c r="AH1494" s="4" t="str">
        <f t="shared" si="697"/>
        <v/>
      </c>
      <c r="AI1494" s="75" t="str">
        <f t="shared" si="698"/>
        <v/>
      </c>
      <c r="AJ1494" s="75" t="str">
        <f t="shared" si="699"/>
        <v/>
      </c>
    </row>
    <row r="1495" spans="1:36">
      <c r="A1495" s="41" t="str">
        <f t="shared" si="700"/>
        <v/>
      </c>
      <c r="B1495" s="150" t="str">
        <f>IF(ISNUMBER(A1495),INDEX('MetaTrader Import'!$H$13:$J$5893,TRUNC(((A1495-$A$39+1)-1)/3)+1,MOD((A1495-$A$39+1)-1,3)+1),"")</f>
        <v/>
      </c>
      <c r="C1495" s="43" t="str">
        <f t="shared" si="677"/>
        <v/>
      </c>
      <c r="D1495" s="43" t="str">
        <f t="shared" ca="1" si="678"/>
        <v/>
      </c>
      <c r="E1495" s="43" t="str">
        <f t="shared" si="679"/>
        <v/>
      </c>
      <c r="F1495" s="43" t="str">
        <f t="shared" si="680"/>
        <v/>
      </c>
      <c r="G1495" s="43" t="str">
        <f>IF(A1495&lt;&gt;"",IF(A1495&lt;Data!$G$11*0.25,$C$13/$G$32,IF(A1495&gt;Data!$G$11*0.25,$C$13,$C$13*10)),"")</f>
        <v/>
      </c>
      <c r="H1495" s="43" t="str">
        <f>IF(A1495&lt;&gt;"",IF(Data!$G$9="constant",$C$13,IF(Data!$G$9="squeeze",G1495,F1495)),"")</f>
        <v/>
      </c>
      <c r="I1495" s="38" t="str">
        <f ca="1">IF(ISNUMBER(A1495),NORMINV(RAND(),0,IF(AND(Data!$G$9="squeeze",A1495&lt;Data!$G$11*0.25),$H$32,1)*$C$30*$C$13)*($C$14*$C$12),"")</f>
        <v/>
      </c>
      <c r="J1495" s="42" t="str">
        <f ca="1">IFERROR(IF(Data!$C$6="Real",B1495,I1495+J1494+($C$14*$C$12)*(NORMINV(RAND(),$C$15,CHOOSE($G$13,$C$13,F1495,G1495)))),"")</f>
        <v/>
      </c>
      <c r="K1495" s="88" t="str">
        <f>IF(ISNUMBER(A1495), IF($G$16="fixed",$G$17,MIN(H1495*Data!$C$7*$C$16*0.5,$C$17*Data!$C$7))*$C$12,"")</f>
        <v/>
      </c>
      <c r="L1495" s="42" t="str">
        <f t="shared" ca="1" si="704"/>
        <v/>
      </c>
      <c r="M1495" s="44" t="str">
        <f t="shared" ca="1" si="705"/>
        <v/>
      </c>
      <c r="N1495" s="44" t="str">
        <f t="shared" ca="1" si="706"/>
        <v/>
      </c>
      <c r="O1495" s="108" t="str">
        <f t="shared" si="681"/>
        <v/>
      </c>
      <c r="P1495" s="102" t="str">
        <f t="shared" si="682"/>
        <v/>
      </c>
      <c r="Q1495" s="102" t="str">
        <f t="shared" si="683"/>
        <v/>
      </c>
      <c r="R1495" s="120" t="str">
        <f t="shared" si="701"/>
        <v/>
      </c>
      <c r="S1495" s="54" t="str">
        <f t="shared" si="702"/>
        <v/>
      </c>
      <c r="T1495" s="5" t="str">
        <f t="shared" si="684"/>
        <v/>
      </c>
      <c r="U1495" s="152" t="str">
        <f t="shared" si="685"/>
        <v/>
      </c>
      <c r="V1495" s="152" t="str">
        <f t="shared" si="686"/>
        <v/>
      </c>
      <c r="W1495" s="153" t="str">
        <f t="shared" si="687"/>
        <v/>
      </c>
      <c r="X1495" s="153" t="str">
        <f t="shared" si="688"/>
        <v/>
      </c>
      <c r="Y1495" s="153" t="str">
        <f t="shared" si="689"/>
        <v/>
      </c>
      <c r="Z1495" s="153" t="str">
        <f t="shared" si="690"/>
        <v/>
      </c>
      <c r="AA1495" s="152" t="str">
        <f t="shared" si="691"/>
        <v/>
      </c>
      <c r="AB1495" s="152" t="str">
        <f t="shared" si="692"/>
        <v/>
      </c>
      <c r="AC1495" s="154" t="str">
        <f t="shared" si="693"/>
        <v/>
      </c>
      <c r="AD1495" s="154" t="str">
        <f t="shared" si="694"/>
        <v/>
      </c>
      <c r="AE1495" s="3" t="str">
        <f t="shared" si="695"/>
        <v/>
      </c>
      <c r="AF1495" s="3" t="str">
        <f t="shared" si="696"/>
        <v/>
      </c>
      <c r="AG1495" s="3" t="str">
        <f t="shared" si="703"/>
        <v/>
      </c>
      <c r="AH1495" s="4" t="str">
        <f t="shared" si="697"/>
        <v/>
      </c>
      <c r="AI1495" s="75" t="str">
        <f t="shared" si="698"/>
        <v/>
      </c>
      <c r="AJ1495" s="75" t="str">
        <f t="shared" si="699"/>
        <v/>
      </c>
    </row>
    <row r="1496" spans="1:36">
      <c r="A1496" s="41" t="str">
        <f t="shared" si="700"/>
        <v/>
      </c>
      <c r="B1496" s="150" t="str">
        <f>IF(ISNUMBER(A1496),INDEX('MetaTrader Import'!$H$13:$J$5893,TRUNC(((A1496-$A$39+1)-1)/3)+1,MOD((A1496-$A$39+1)-1,3)+1),"")</f>
        <v/>
      </c>
      <c r="C1496" s="43" t="str">
        <f t="shared" si="677"/>
        <v/>
      </c>
      <c r="D1496" s="43" t="str">
        <f t="shared" ca="1" si="678"/>
        <v/>
      </c>
      <c r="E1496" s="43" t="str">
        <f t="shared" si="679"/>
        <v/>
      </c>
      <c r="F1496" s="43" t="str">
        <f t="shared" si="680"/>
        <v/>
      </c>
      <c r="G1496" s="43" t="str">
        <f>IF(A1496&lt;&gt;"",IF(A1496&lt;Data!$G$11*0.25,$C$13/$G$32,IF(A1496&gt;Data!$G$11*0.25,$C$13,$C$13*10)),"")</f>
        <v/>
      </c>
      <c r="H1496" s="43" t="str">
        <f>IF(A1496&lt;&gt;"",IF(Data!$G$9="constant",$C$13,IF(Data!$G$9="squeeze",G1496,F1496)),"")</f>
        <v/>
      </c>
      <c r="I1496" s="38" t="str">
        <f ca="1">IF(ISNUMBER(A1496),NORMINV(RAND(),0,IF(AND(Data!$G$9="squeeze",A1496&lt;Data!$G$11*0.25),$H$32,1)*$C$30*$C$13)*($C$14*$C$12),"")</f>
        <v/>
      </c>
      <c r="J1496" s="42" t="str">
        <f ca="1">IFERROR(IF(Data!$C$6="Real",B1496,I1496+J1495+($C$14*$C$12)*(NORMINV(RAND(),$C$15,CHOOSE($G$13,$C$13,F1496,G1496)))),"")</f>
        <v/>
      </c>
      <c r="K1496" s="88" t="str">
        <f>IF(ISNUMBER(A1496), IF($G$16="fixed",$G$17,MIN(H1496*Data!$C$7*$C$16*0.5,$C$17*Data!$C$7))*$C$12,"")</f>
        <v/>
      </c>
      <c r="L1496" s="42" t="str">
        <f t="shared" ca="1" si="704"/>
        <v/>
      </c>
      <c r="M1496" s="44" t="str">
        <f t="shared" ca="1" si="705"/>
        <v/>
      </c>
      <c r="N1496" s="44" t="str">
        <f t="shared" ca="1" si="706"/>
        <v/>
      </c>
      <c r="O1496" s="108" t="str">
        <f t="shared" si="681"/>
        <v/>
      </c>
      <c r="P1496" s="102" t="str">
        <f t="shared" si="682"/>
        <v/>
      </c>
      <c r="Q1496" s="102" t="str">
        <f t="shared" si="683"/>
        <v/>
      </c>
      <c r="R1496" s="120" t="str">
        <f t="shared" si="701"/>
        <v/>
      </c>
      <c r="S1496" s="54" t="str">
        <f t="shared" si="702"/>
        <v/>
      </c>
      <c r="T1496" s="5" t="str">
        <f t="shared" si="684"/>
        <v/>
      </c>
      <c r="U1496" s="152" t="str">
        <f t="shared" si="685"/>
        <v/>
      </c>
      <c r="V1496" s="152" t="str">
        <f t="shared" si="686"/>
        <v/>
      </c>
      <c r="W1496" s="153" t="str">
        <f t="shared" si="687"/>
        <v/>
      </c>
      <c r="X1496" s="153" t="str">
        <f t="shared" si="688"/>
        <v/>
      </c>
      <c r="Y1496" s="153" t="str">
        <f t="shared" si="689"/>
        <v/>
      </c>
      <c r="Z1496" s="153" t="str">
        <f t="shared" si="690"/>
        <v/>
      </c>
      <c r="AA1496" s="152" t="str">
        <f t="shared" si="691"/>
        <v/>
      </c>
      <c r="AB1496" s="152" t="str">
        <f t="shared" si="692"/>
        <v/>
      </c>
      <c r="AC1496" s="154" t="str">
        <f t="shared" si="693"/>
        <v/>
      </c>
      <c r="AD1496" s="154" t="str">
        <f t="shared" si="694"/>
        <v/>
      </c>
      <c r="AE1496" s="3" t="str">
        <f t="shared" si="695"/>
        <v/>
      </c>
      <c r="AF1496" s="3" t="str">
        <f t="shared" si="696"/>
        <v/>
      </c>
      <c r="AG1496" s="3" t="str">
        <f t="shared" si="703"/>
        <v/>
      </c>
      <c r="AH1496" s="4" t="str">
        <f t="shared" si="697"/>
        <v/>
      </c>
      <c r="AI1496" s="75" t="str">
        <f t="shared" si="698"/>
        <v/>
      </c>
      <c r="AJ1496" s="75" t="str">
        <f t="shared" si="699"/>
        <v/>
      </c>
    </row>
    <row r="1497" spans="1:36">
      <c r="A1497" s="41" t="str">
        <f t="shared" si="700"/>
        <v/>
      </c>
      <c r="B1497" s="150" t="str">
        <f>IF(ISNUMBER(A1497),INDEX('MetaTrader Import'!$H$13:$J$5893,TRUNC(((A1497-$A$39+1)-1)/3)+1,MOD((A1497-$A$39+1)-1,3)+1),"")</f>
        <v/>
      </c>
      <c r="C1497" s="43" t="str">
        <f t="shared" si="677"/>
        <v/>
      </c>
      <c r="D1497" s="43" t="str">
        <f t="shared" ca="1" si="678"/>
        <v/>
      </c>
      <c r="E1497" s="43" t="str">
        <f t="shared" si="679"/>
        <v/>
      </c>
      <c r="F1497" s="43" t="str">
        <f t="shared" si="680"/>
        <v/>
      </c>
      <c r="G1497" s="43" t="str">
        <f>IF(A1497&lt;&gt;"",IF(A1497&lt;Data!$G$11*0.25,$C$13/$G$32,IF(A1497&gt;Data!$G$11*0.25,$C$13,$C$13*10)),"")</f>
        <v/>
      </c>
      <c r="H1497" s="43" t="str">
        <f>IF(A1497&lt;&gt;"",IF(Data!$G$9="constant",$C$13,IF(Data!$G$9="squeeze",G1497,F1497)),"")</f>
        <v/>
      </c>
      <c r="I1497" s="38" t="str">
        <f ca="1">IF(ISNUMBER(A1497),NORMINV(RAND(),0,IF(AND(Data!$G$9="squeeze",A1497&lt;Data!$G$11*0.25),$H$32,1)*$C$30*$C$13)*($C$14*$C$12),"")</f>
        <v/>
      </c>
      <c r="J1497" s="42" t="str">
        <f ca="1">IFERROR(IF(Data!$C$6="Real",B1497,I1497+J1496+($C$14*$C$12)*(NORMINV(RAND(),$C$15,CHOOSE($G$13,$C$13,F1497,G1497)))),"")</f>
        <v/>
      </c>
      <c r="K1497" s="88" t="str">
        <f>IF(ISNUMBER(A1497), IF($G$16="fixed",$G$17,MIN(H1497*Data!$C$7*$C$16*0.5,$C$17*Data!$C$7))*$C$12,"")</f>
        <v/>
      </c>
      <c r="L1497" s="42" t="str">
        <f t="shared" ca="1" si="704"/>
        <v/>
      </c>
      <c r="M1497" s="44" t="str">
        <f t="shared" ca="1" si="705"/>
        <v/>
      </c>
      <c r="N1497" s="44" t="str">
        <f t="shared" ca="1" si="706"/>
        <v/>
      </c>
      <c r="O1497" s="108" t="str">
        <f t="shared" si="681"/>
        <v/>
      </c>
      <c r="P1497" s="102" t="str">
        <f t="shared" si="682"/>
        <v/>
      </c>
      <c r="Q1497" s="102" t="str">
        <f t="shared" si="683"/>
        <v/>
      </c>
      <c r="R1497" s="120" t="str">
        <f t="shared" si="701"/>
        <v/>
      </c>
      <c r="S1497" s="54" t="str">
        <f t="shared" si="702"/>
        <v/>
      </c>
      <c r="T1497" s="5" t="str">
        <f t="shared" si="684"/>
        <v/>
      </c>
      <c r="U1497" s="152" t="str">
        <f t="shared" si="685"/>
        <v/>
      </c>
      <c r="V1497" s="152" t="str">
        <f t="shared" si="686"/>
        <v/>
      </c>
      <c r="W1497" s="153" t="str">
        <f t="shared" si="687"/>
        <v/>
      </c>
      <c r="X1497" s="153" t="str">
        <f t="shared" si="688"/>
        <v/>
      </c>
      <c r="Y1497" s="153" t="str">
        <f t="shared" si="689"/>
        <v/>
      </c>
      <c r="Z1497" s="153" t="str">
        <f t="shared" si="690"/>
        <v/>
      </c>
      <c r="AA1497" s="152" t="str">
        <f t="shared" si="691"/>
        <v/>
      </c>
      <c r="AB1497" s="152" t="str">
        <f t="shared" si="692"/>
        <v/>
      </c>
      <c r="AC1497" s="154" t="str">
        <f t="shared" si="693"/>
        <v/>
      </c>
      <c r="AD1497" s="154" t="str">
        <f t="shared" si="694"/>
        <v/>
      </c>
      <c r="AE1497" s="3" t="str">
        <f t="shared" si="695"/>
        <v/>
      </c>
      <c r="AF1497" s="3" t="str">
        <f t="shared" si="696"/>
        <v/>
      </c>
      <c r="AG1497" s="3" t="str">
        <f t="shared" si="703"/>
        <v/>
      </c>
      <c r="AH1497" s="4" t="str">
        <f t="shared" si="697"/>
        <v/>
      </c>
      <c r="AI1497" s="75" t="str">
        <f t="shared" si="698"/>
        <v/>
      </c>
      <c r="AJ1497" s="75" t="str">
        <f t="shared" si="699"/>
        <v/>
      </c>
    </row>
    <row r="1498" spans="1:36">
      <c r="A1498" s="41" t="str">
        <f t="shared" si="700"/>
        <v/>
      </c>
      <c r="B1498" s="150" t="str">
        <f>IF(ISNUMBER(A1498),INDEX('MetaTrader Import'!$H$13:$J$5893,TRUNC(((A1498-$A$39+1)-1)/3)+1,MOD((A1498-$A$39+1)-1,3)+1),"")</f>
        <v/>
      </c>
      <c r="C1498" s="43" t="str">
        <f t="shared" si="677"/>
        <v/>
      </c>
      <c r="D1498" s="43" t="str">
        <f t="shared" ca="1" si="678"/>
        <v/>
      </c>
      <c r="E1498" s="43" t="str">
        <f t="shared" si="679"/>
        <v/>
      </c>
      <c r="F1498" s="43" t="str">
        <f t="shared" si="680"/>
        <v/>
      </c>
      <c r="G1498" s="43" t="str">
        <f>IF(A1498&lt;&gt;"",IF(A1498&lt;Data!$G$11*0.25,$C$13/$G$32,IF(A1498&gt;Data!$G$11*0.25,$C$13,$C$13*10)),"")</f>
        <v/>
      </c>
      <c r="H1498" s="43" t="str">
        <f>IF(A1498&lt;&gt;"",IF(Data!$G$9="constant",$C$13,IF(Data!$G$9="squeeze",G1498,F1498)),"")</f>
        <v/>
      </c>
      <c r="I1498" s="38" t="str">
        <f ca="1">IF(ISNUMBER(A1498),NORMINV(RAND(),0,IF(AND(Data!$G$9="squeeze",A1498&lt;Data!$G$11*0.25),$H$32,1)*$C$30*$C$13)*($C$14*$C$12),"")</f>
        <v/>
      </c>
      <c r="J1498" s="42" t="str">
        <f ca="1">IFERROR(IF(Data!$C$6="Real",B1498,I1498+J1497+($C$14*$C$12)*(NORMINV(RAND(),$C$15,CHOOSE($G$13,$C$13,F1498,G1498)))),"")</f>
        <v/>
      </c>
      <c r="K1498" s="88" t="str">
        <f>IF(ISNUMBER(A1498), IF($G$16="fixed",$G$17,MIN(H1498*Data!$C$7*$C$16*0.5,$C$17*Data!$C$7))*$C$12,"")</f>
        <v/>
      </c>
      <c r="L1498" s="42" t="str">
        <f t="shared" ca="1" si="704"/>
        <v/>
      </c>
      <c r="M1498" s="44" t="str">
        <f t="shared" ca="1" si="705"/>
        <v/>
      </c>
      <c r="N1498" s="44" t="str">
        <f t="shared" ca="1" si="706"/>
        <v/>
      </c>
      <c r="O1498" s="108" t="str">
        <f t="shared" si="681"/>
        <v/>
      </c>
      <c r="P1498" s="102" t="str">
        <f t="shared" si="682"/>
        <v/>
      </c>
      <c r="Q1498" s="102" t="str">
        <f t="shared" si="683"/>
        <v/>
      </c>
      <c r="R1498" s="120" t="str">
        <f t="shared" si="701"/>
        <v/>
      </c>
      <c r="S1498" s="54" t="str">
        <f t="shared" si="702"/>
        <v/>
      </c>
      <c r="T1498" s="5" t="str">
        <f t="shared" si="684"/>
        <v/>
      </c>
      <c r="U1498" s="152" t="str">
        <f t="shared" si="685"/>
        <v/>
      </c>
      <c r="V1498" s="152" t="str">
        <f t="shared" si="686"/>
        <v/>
      </c>
      <c r="W1498" s="153" t="str">
        <f t="shared" si="687"/>
        <v/>
      </c>
      <c r="X1498" s="153" t="str">
        <f t="shared" si="688"/>
        <v/>
      </c>
      <c r="Y1498" s="153" t="str">
        <f t="shared" si="689"/>
        <v/>
      </c>
      <c r="Z1498" s="153" t="str">
        <f t="shared" si="690"/>
        <v/>
      </c>
      <c r="AA1498" s="152" t="str">
        <f t="shared" si="691"/>
        <v/>
      </c>
      <c r="AB1498" s="152" t="str">
        <f t="shared" si="692"/>
        <v/>
      </c>
      <c r="AC1498" s="154" t="str">
        <f t="shared" si="693"/>
        <v/>
      </c>
      <c r="AD1498" s="154" t="str">
        <f t="shared" si="694"/>
        <v/>
      </c>
      <c r="AE1498" s="3" t="str">
        <f t="shared" si="695"/>
        <v/>
      </c>
      <c r="AF1498" s="3" t="str">
        <f t="shared" si="696"/>
        <v/>
      </c>
      <c r="AG1498" s="3" t="str">
        <f t="shared" si="703"/>
        <v/>
      </c>
      <c r="AH1498" s="4" t="str">
        <f t="shared" si="697"/>
        <v/>
      </c>
      <c r="AI1498" s="75" t="str">
        <f t="shared" si="698"/>
        <v/>
      </c>
      <c r="AJ1498" s="75" t="str">
        <f t="shared" si="699"/>
        <v/>
      </c>
    </row>
    <row r="1499" spans="1:36">
      <c r="A1499" s="41" t="str">
        <f t="shared" si="700"/>
        <v/>
      </c>
      <c r="B1499" s="150" t="str">
        <f>IF(ISNUMBER(A1499),INDEX('MetaTrader Import'!$H$13:$J$5893,TRUNC(((A1499-$A$39+1)-1)/3)+1,MOD((A1499-$A$39+1)-1,3)+1),"")</f>
        <v/>
      </c>
      <c r="C1499" s="43" t="str">
        <f t="shared" si="677"/>
        <v/>
      </c>
      <c r="D1499" s="43" t="str">
        <f t="shared" ca="1" si="678"/>
        <v/>
      </c>
      <c r="E1499" s="43" t="str">
        <f t="shared" si="679"/>
        <v/>
      </c>
      <c r="F1499" s="43" t="str">
        <f t="shared" si="680"/>
        <v/>
      </c>
      <c r="G1499" s="43" t="str">
        <f>IF(A1499&lt;&gt;"",IF(A1499&lt;Data!$G$11*0.25,$C$13/$G$32,IF(A1499&gt;Data!$G$11*0.25,$C$13,$C$13*10)),"")</f>
        <v/>
      </c>
      <c r="H1499" s="43" t="str">
        <f>IF(A1499&lt;&gt;"",IF(Data!$G$9="constant",$C$13,IF(Data!$G$9="squeeze",G1499,F1499)),"")</f>
        <v/>
      </c>
      <c r="I1499" s="38" t="str">
        <f ca="1">IF(ISNUMBER(A1499),NORMINV(RAND(),0,IF(AND(Data!$G$9="squeeze",A1499&lt;Data!$G$11*0.25),$H$32,1)*$C$30*$C$13)*($C$14*$C$12),"")</f>
        <v/>
      </c>
      <c r="J1499" s="42" t="str">
        <f ca="1">IFERROR(IF(Data!$C$6="Real",B1499,I1499+J1498+($C$14*$C$12)*(NORMINV(RAND(),$C$15,CHOOSE($G$13,$C$13,F1499,G1499)))),"")</f>
        <v/>
      </c>
      <c r="K1499" s="88" t="str">
        <f>IF(ISNUMBER(A1499), IF($G$16="fixed",$G$17,MIN(H1499*Data!$C$7*$C$16*0.5,$C$17*Data!$C$7))*$C$12,"")</f>
        <v/>
      </c>
      <c r="L1499" s="42" t="str">
        <f t="shared" ca="1" si="704"/>
        <v/>
      </c>
      <c r="M1499" s="44" t="str">
        <f t="shared" ca="1" si="705"/>
        <v/>
      </c>
      <c r="N1499" s="44" t="str">
        <f t="shared" ca="1" si="706"/>
        <v/>
      </c>
      <c r="O1499" s="108" t="str">
        <f t="shared" si="681"/>
        <v/>
      </c>
      <c r="P1499" s="102" t="str">
        <f t="shared" si="682"/>
        <v/>
      </c>
      <c r="Q1499" s="102" t="str">
        <f t="shared" si="683"/>
        <v/>
      </c>
      <c r="R1499" s="120" t="str">
        <f t="shared" si="701"/>
        <v/>
      </c>
      <c r="S1499" s="54" t="str">
        <f t="shared" si="702"/>
        <v/>
      </c>
      <c r="T1499" s="5" t="str">
        <f t="shared" si="684"/>
        <v/>
      </c>
      <c r="U1499" s="152" t="str">
        <f t="shared" si="685"/>
        <v/>
      </c>
      <c r="V1499" s="152" t="str">
        <f t="shared" si="686"/>
        <v/>
      </c>
      <c r="W1499" s="153" t="str">
        <f t="shared" si="687"/>
        <v/>
      </c>
      <c r="X1499" s="153" t="str">
        <f t="shared" si="688"/>
        <v/>
      </c>
      <c r="Y1499" s="153" t="str">
        <f t="shared" si="689"/>
        <v/>
      </c>
      <c r="Z1499" s="153" t="str">
        <f t="shared" si="690"/>
        <v/>
      </c>
      <c r="AA1499" s="152" t="str">
        <f t="shared" si="691"/>
        <v/>
      </c>
      <c r="AB1499" s="152" t="str">
        <f t="shared" si="692"/>
        <v/>
      </c>
      <c r="AC1499" s="154" t="str">
        <f t="shared" si="693"/>
        <v/>
      </c>
      <c r="AD1499" s="154" t="str">
        <f t="shared" si="694"/>
        <v/>
      </c>
      <c r="AE1499" s="3" t="str">
        <f t="shared" si="695"/>
        <v/>
      </c>
      <c r="AF1499" s="3" t="str">
        <f t="shared" si="696"/>
        <v/>
      </c>
      <c r="AG1499" s="3" t="str">
        <f t="shared" si="703"/>
        <v/>
      </c>
      <c r="AH1499" s="4" t="str">
        <f t="shared" si="697"/>
        <v/>
      </c>
      <c r="AI1499" s="75" t="str">
        <f t="shared" si="698"/>
        <v/>
      </c>
      <c r="AJ1499" s="75" t="str">
        <f t="shared" si="699"/>
        <v/>
      </c>
    </row>
    <row r="1500" spans="1:36">
      <c r="A1500" s="41" t="str">
        <f t="shared" si="700"/>
        <v/>
      </c>
      <c r="B1500" s="150" t="str">
        <f>IF(ISNUMBER(A1500),INDEX('MetaTrader Import'!$H$13:$J$5893,TRUNC(((A1500-$A$39+1)-1)/3)+1,MOD((A1500-$A$39+1)-1,3)+1),"")</f>
        <v/>
      </c>
      <c r="C1500" s="43" t="str">
        <f t="shared" si="677"/>
        <v/>
      </c>
      <c r="D1500" s="43" t="str">
        <f t="shared" ca="1" si="678"/>
        <v/>
      </c>
      <c r="E1500" s="43" t="str">
        <f t="shared" si="679"/>
        <v/>
      </c>
      <c r="F1500" s="43" t="str">
        <f t="shared" si="680"/>
        <v/>
      </c>
      <c r="G1500" s="43" t="str">
        <f>IF(A1500&lt;&gt;"",IF(A1500&lt;Data!$G$11*0.25,$C$13/$G$32,IF(A1500&gt;Data!$G$11*0.25,$C$13,$C$13*10)),"")</f>
        <v/>
      </c>
      <c r="H1500" s="43" t="str">
        <f>IF(A1500&lt;&gt;"",IF(Data!$G$9="constant",$C$13,IF(Data!$G$9="squeeze",G1500,F1500)),"")</f>
        <v/>
      </c>
      <c r="I1500" s="38" t="str">
        <f ca="1">IF(ISNUMBER(A1500),NORMINV(RAND(),0,IF(AND(Data!$G$9="squeeze",A1500&lt;Data!$G$11*0.25),$H$32,1)*$C$30*$C$13)*($C$14*$C$12),"")</f>
        <v/>
      </c>
      <c r="J1500" s="42" t="str">
        <f ca="1">IFERROR(IF(Data!$C$6="Real",B1500,I1500+J1499+($C$14*$C$12)*(NORMINV(RAND(),$C$15,CHOOSE($G$13,$C$13,F1500,G1500)))),"")</f>
        <v/>
      </c>
      <c r="K1500" s="88" t="str">
        <f>IF(ISNUMBER(A1500), IF($G$16="fixed",$G$17,MIN(H1500*Data!$C$7*$C$16*0.5,$C$17*Data!$C$7))*$C$12,"")</f>
        <v/>
      </c>
      <c r="L1500" s="42" t="str">
        <f t="shared" ca="1" si="704"/>
        <v/>
      </c>
      <c r="M1500" s="44" t="str">
        <f t="shared" ca="1" si="705"/>
        <v/>
      </c>
      <c r="N1500" s="44" t="str">
        <f t="shared" ca="1" si="706"/>
        <v/>
      </c>
      <c r="O1500" s="108" t="str">
        <f t="shared" si="681"/>
        <v/>
      </c>
      <c r="P1500" s="102" t="str">
        <f t="shared" si="682"/>
        <v/>
      </c>
      <c r="Q1500" s="102" t="str">
        <f t="shared" si="683"/>
        <v/>
      </c>
      <c r="R1500" s="120" t="str">
        <f t="shared" si="701"/>
        <v/>
      </c>
      <c r="S1500" s="54" t="str">
        <f t="shared" si="702"/>
        <v/>
      </c>
      <c r="T1500" s="5" t="str">
        <f t="shared" si="684"/>
        <v/>
      </c>
      <c r="U1500" s="152" t="str">
        <f t="shared" si="685"/>
        <v/>
      </c>
      <c r="V1500" s="152" t="str">
        <f t="shared" si="686"/>
        <v/>
      </c>
      <c r="W1500" s="153" t="str">
        <f t="shared" si="687"/>
        <v/>
      </c>
      <c r="X1500" s="153" t="str">
        <f t="shared" si="688"/>
        <v/>
      </c>
      <c r="Y1500" s="153" t="str">
        <f t="shared" si="689"/>
        <v/>
      </c>
      <c r="Z1500" s="153" t="str">
        <f t="shared" si="690"/>
        <v/>
      </c>
      <c r="AA1500" s="152" t="str">
        <f t="shared" si="691"/>
        <v/>
      </c>
      <c r="AB1500" s="152" t="str">
        <f t="shared" si="692"/>
        <v/>
      </c>
      <c r="AC1500" s="154" t="str">
        <f t="shared" si="693"/>
        <v/>
      </c>
      <c r="AD1500" s="154" t="str">
        <f t="shared" si="694"/>
        <v/>
      </c>
      <c r="AE1500" s="3" t="str">
        <f t="shared" si="695"/>
        <v/>
      </c>
      <c r="AF1500" s="3" t="str">
        <f t="shared" si="696"/>
        <v/>
      </c>
      <c r="AG1500" s="3" t="str">
        <f t="shared" si="703"/>
        <v/>
      </c>
      <c r="AH1500" s="4" t="str">
        <f t="shared" si="697"/>
        <v/>
      </c>
      <c r="AI1500" s="75" t="str">
        <f t="shared" si="698"/>
        <v/>
      </c>
      <c r="AJ1500" s="75" t="str">
        <f t="shared" si="699"/>
        <v/>
      </c>
    </row>
    <row r="1501" spans="1:36">
      <c r="A1501" s="41" t="str">
        <f t="shared" si="700"/>
        <v/>
      </c>
      <c r="B1501" s="150" t="str">
        <f>IF(ISNUMBER(A1501),INDEX('MetaTrader Import'!$H$13:$J$5893,TRUNC(((A1501-$A$39+1)-1)/3)+1,MOD((A1501-$A$39+1)-1,3)+1),"")</f>
        <v/>
      </c>
      <c r="C1501" s="43" t="str">
        <f t="shared" si="677"/>
        <v/>
      </c>
      <c r="D1501" s="43" t="str">
        <f t="shared" ca="1" si="678"/>
        <v/>
      </c>
      <c r="E1501" s="43" t="str">
        <f t="shared" si="679"/>
        <v/>
      </c>
      <c r="F1501" s="43" t="str">
        <f t="shared" si="680"/>
        <v/>
      </c>
      <c r="G1501" s="43" t="str">
        <f>IF(A1501&lt;&gt;"",IF(A1501&lt;Data!$G$11*0.25,$C$13/$G$32,IF(A1501&gt;Data!$G$11*0.25,$C$13,$C$13*10)),"")</f>
        <v/>
      </c>
      <c r="H1501" s="43" t="str">
        <f>IF(A1501&lt;&gt;"",IF(Data!$G$9="constant",$C$13,IF(Data!$G$9="squeeze",G1501,F1501)),"")</f>
        <v/>
      </c>
      <c r="I1501" s="38" t="str">
        <f ca="1">IF(ISNUMBER(A1501),NORMINV(RAND(),0,IF(AND(Data!$G$9="squeeze",A1501&lt;Data!$G$11*0.25),$H$32,1)*$C$30*$C$13)*($C$14*$C$12),"")</f>
        <v/>
      </c>
      <c r="J1501" s="42" t="str">
        <f ca="1">IFERROR(IF(Data!$C$6="Real",B1501,I1501+J1500+($C$14*$C$12)*(NORMINV(RAND(),$C$15,CHOOSE($G$13,$C$13,F1501,G1501)))),"")</f>
        <v/>
      </c>
      <c r="K1501" s="88" t="str">
        <f>IF(ISNUMBER(A1501), IF($G$16="fixed",$G$17,MIN(H1501*Data!$C$7*$C$16*0.5,$C$17*Data!$C$7))*$C$12,"")</f>
        <v/>
      </c>
      <c r="L1501" s="42" t="str">
        <f t="shared" ca="1" si="704"/>
        <v/>
      </c>
      <c r="M1501" s="44" t="str">
        <f t="shared" ca="1" si="705"/>
        <v/>
      </c>
      <c r="N1501" s="44" t="str">
        <f t="shared" ca="1" si="706"/>
        <v/>
      </c>
      <c r="O1501" s="108" t="str">
        <f t="shared" si="681"/>
        <v/>
      </c>
      <c r="P1501" s="102" t="str">
        <f t="shared" si="682"/>
        <v/>
      </c>
      <c r="Q1501" s="102" t="str">
        <f t="shared" si="683"/>
        <v/>
      </c>
      <c r="R1501" s="120" t="str">
        <f t="shared" si="701"/>
        <v/>
      </c>
      <c r="S1501" s="54" t="str">
        <f t="shared" si="702"/>
        <v/>
      </c>
      <c r="T1501" s="5" t="str">
        <f t="shared" si="684"/>
        <v/>
      </c>
      <c r="U1501" s="152" t="str">
        <f t="shared" si="685"/>
        <v/>
      </c>
      <c r="V1501" s="152" t="str">
        <f t="shared" si="686"/>
        <v/>
      </c>
      <c r="W1501" s="153" t="str">
        <f t="shared" si="687"/>
        <v/>
      </c>
      <c r="X1501" s="153" t="str">
        <f t="shared" si="688"/>
        <v/>
      </c>
      <c r="Y1501" s="153" t="str">
        <f t="shared" si="689"/>
        <v/>
      </c>
      <c r="Z1501" s="153" t="str">
        <f t="shared" si="690"/>
        <v/>
      </c>
      <c r="AA1501" s="152" t="str">
        <f t="shared" si="691"/>
        <v/>
      </c>
      <c r="AB1501" s="152" t="str">
        <f t="shared" si="692"/>
        <v/>
      </c>
      <c r="AC1501" s="154" t="str">
        <f t="shared" si="693"/>
        <v/>
      </c>
      <c r="AD1501" s="154" t="str">
        <f t="shared" si="694"/>
        <v/>
      </c>
      <c r="AE1501" s="3" t="str">
        <f t="shared" si="695"/>
        <v/>
      </c>
      <c r="AF1501" s="3" t="str">
        <f t="shared" si="696"/>
        <v/>
      </c>
      <c r="AG1501" s="3" t="str">
        <f t="shared" si="703"/>
        <v/>
      </c>
      <c r="AH1501" s="4" t="str">
        <f t="shared" si="697"/>
        <v/>
      </c>
      <c r="AI1501" s="75" t="str">
        <f t="shared" si="698"/>
        <v/>
      </c>
      <c r="AJ1501" s="75" t="str">
        <f t="shared" si="699"/>
        <v/>
      </c>
    </row>
    <row r="1502" spans="1:36">
      <c r="A1502" s="41" t="str">
        <f t="shared" si="700"/>
        <v/>
      </c>
      <c r="B1502" s="150" t="str">
        <f>IF(ISNUMBER(A1502),INDEX('MetaTrader Import'!$H$13:$J$5893,TRUNC(((A1502-$A$39+1)-1)/3)+1,MOD((A1502-$A$39+1)-1,3)+1),"")</f>
        <v/>
      </c>
      <c r="C1502" s="43" t="str">
        <f t="shared" si="677"/>
        <v/>
      </c>
      <c r="D1502" s="43" t="str">
        <f t="shared" ca="1" si="678"/>
        <v/>
      </c>
      <c r="E1502" s="43" t="str">
        <f t="shared" si="679"/>
        <v/>
      </c>
      <c r="F1502" s="43" t="str">
        <f t="shared" si="680"/>
        <v/>
      </c>
      <c r="G1502" s="43" t="str">
        <f>IF(A1502&lt;&gt;"",IF(A1502&lt;Data!$G$11*0.25,$C$13/$G$32,IF(A1502&gt;Data!$G$11*0.25,$C$13,$C$13*10)),"")</f>
        <v/>
      </c>
      <c r="H1502" s="43" t="str">
        <f>IF(A1502&lt;&gt;"",IF(Data!$G$9="constant",$C$13,IF(Data!$G$9="squeeze",G1502,F1502)),"")</f>
        <v/>
      </c>
      <c r="I1502" s="38" t="str">
        <f ca="1">IF(ISNUMBER(A1502),NORMINV(RAND(),0,IF(AND(Data!$G$9="squeeze",A1502&lt;Data!$G$11*0.25),$H$32,1)*$C$30*$C$13)*($C$14*$C$12),"")</f>
        <v/>
      </c>
      <c r="J1502" s="42" t="str">
        <f ca="1">IFERROR(IF(Data!$C$6="Real",B1502,I1502+J1501+($C$14*$C$12)*(NORMINV(RAND(),$C$15,CHOOSE($G$13,$C$13,F1502,G1502)))),"")</f>
        <v/>
      </c>
      <c r="K1502" s="88" t="str">
        <f>IF(ISNUMBER(A1502), IF($G$16="fixed",$G$17,MIN(H1502*Data!$C$7*$C$16*0.5,$C$17*Data!$C$7))*$C$12,"")</f>
        <v/>
      </c>
      <c r="L1502" s="42" t="str">
        <f t="shared" ca="1" si="704"/>
        <v/>
      </c>
      <c r="M1502" s="44" t="str">
        <f t="shared" ca="1" si="705"/>
        <v/>
      </c>
      <c r="N1502" s="44" t="str">
        <f t="shared" ca="1" si="706"/>
        <v/>
      </c>
      <c r="O1502" s="108" t="str">
        <f t="shared" si="681"/>
        <v/>
      </c>
      <c r="P1502" s="102" t="str">
        <f t="shared" si="682"/>
        <v/>
      </c>
      <c r="Q1502" s="102" t="str">
        <f t="shared" si="683"/>
        <v/>
      </c>
      <c r="R1502" s="120" t="str">
        <f t="shared" si="701"/>
        <v/>
      </c>
      <c r="S1502" s="54" t="str">
        <f t="shared" si="702"/>
        <v/>
      </c>
      <c r="T1502" s="5" t="str">
        <f t="shared" si="684"/>
        <v/>
      </c>
      <c r="U1502" s="152" t="str">
        <f t="shared" si="685"/>
        <v/>
      </c>
      <c r="V1502" s="152" t="str">
        <f t="shared" si="686"/>
        <v/>
      </c>
      <c r="W1502" s="153" t="str">
        <f t="shared" si="687"/>
        <v/>
      </c>
      <c r="X1502" s="153" t="str">
        <f t="shared" si="688"/>
        <v/>
      </c>
      <c r="Y1502" s="153" t="str">
        <f t="shared" si="689"/>
        <v/>
      </c>
      <c r="Z1502" s="153" t="str">
        <f t="shared" si="690"/>
        <v/>
      </c>
      <c r="AA1502" s="152" t="str">
        <f t="shared" si="691"/>
        <v/>
      </c>
      <c r="AB1502" s="152" t="str">
        <f t="shared" si="692"/>
        <v/>
      </c>
      <c r="AC1502" s="154" t="str">
        <f t="shared" si="693"/>
        <v/>
      </c>
      <c r="AD1502" s="154" t="str">
        <f t="shared" si="694"/>
        <v/>
      </c>
      <c r="AE1502" s="3" t="str">
        <f t="shared" si="695"/>
        <v/>
      </c>
      <c r="AF1502" s="3" t="str">
        <f t="shared" si="696"/>
        <v/>
      </c>
      <c r="AG1502" s="3" t="str">
        <f t="shared" si="703"/>
        <v/>
      </c>
      <c r="AH1502" s="4" t="str">
        <f t="shared" si="697"/>
        <v/>
      </c>
      <c r="AI1502" s="75" t="str">
        <f t="shared" si="698"/>
        <v/>
      </c>
      <c r="AJ1502" s="75" t="str">
        <f t="shared" si="699"/>
        <v/>
      </c>
    </row>
    <row r="1503" spans="1:36">
      <c r="A1503" s="41" t="str">
        <f t="shared" si="700"/>
        <v/>
      </c>
      <c r="B1503" s="150" t="str">
        <f>IF(ISNUMBER(A1503),INDEX('MetaTrader Import'!$H$13:$J$5893,TRUNC(((A1503-$A$39+1)-1)/3)+1,MOD((A1503-$A$39+1)-1,3)+1),"")</f>
        <v/>
      </c>
      <c r="C1503" s="43" t="str">
        <f t="shared" si="677"/>
        <v/>
      </c>
      <c r="D1503" s="43" t="str">
        <f t="shared" ca="1" si="678"/>
        <v/>
      </c>
      <c r="E1503" s="43" t="str">
        <f t="shared" si="679"/>
        <v/>
      </c>
      <c r="F1503" s="43" t="str">
        <f t="shared" si="680"/>
        <v/>
      </c>
      <c r="G1503" s="43" t="str">
        <f>IF(A1503&lt;&gt;"",IF(A1503&lt;Data!$G$11*0.25,$C$13/$G$32,IF(A1503&gt;Data!$G$11*0.25,$C$13,$C$13*10)),"")</f>
        <v/>
      </c>
      <c r="H1503" s="43" t="str">
        <f>IF(A1503&lt;&gt;"",IF(Data!$G$9="constant",$C$13,IF(Data!$G$9="squeeze",G1503,F1503)),"")</f>
        <v/>
      </c>
      <c r="I1503" s="38" t="str">
        <f ca="1">IF(ISNUMBER(A1503),NORMINV(RAND(),0,IF(AND(Data!$G$9="squeeze",A1503&lt;Data!$G$11*0.25),$H$32,1)*$C$30*$C$13)*($C$14*$C$12),"")</f>
        <v/>
      </c>
      <c r="J1503" s="42" t="str">
        <f ca="1">IFERROR(IF(Data!$C$6="Real",B1503,I1503+J1502+($C$14*$C$12)*(NORMINV(RAND(),$C$15,CHOOSE($G$13,$C$13,F1503,G1503)))),"")</f>
        <v/>
      </c>
      <c r="K1503" s="88" t="str">
        <f>IF(ISNUMBER(A1503), IF($G$16="fixed",$G$17,MIN(H1503*Data!$C$7*$C$16*0.5,$C$17*Data!$C$7))*$C$12,"")</f>
        <v/>
      </c>
      <c r="L1503" s="42" t="str">
        <f t="shared" ca="1" si="704"/>
        <v/>
      </c>
      <c r="M1503" s="44" t="str">
        <f t="shared" ca="1" si="705"/>
        <v/>
      </c>
      <c r="N1503" s="44" t="str">
        <f t="shared" ca="1" si="706"/>
        <v/>
      </c>
      <c r="O1503" s="108" t="str">
        <f t="shared" si="681"/>
        <v/>
      </c>
      <c r="P1503" s="102" t="str">
        <f t="shared" si="682"/>
        <v/>
      </c>
      <c r="Q1503" s="102" t="str">
        <f t="shared" si="683"/>
        <v/>
      </c>
      <c r="R1503" s="120" t="str">
        <f t="shared" si="701"/>
        <v/>
      </c>
      <c r="S1503" s="54" t="str">
        <f t="shared" si="702"/>
        <v/>
      </c>
      <c r="T1503" s="5" t="str">
        <f t="shared" si="684"/>
        <v/>
      </c>
      <c r="U1503" s="152" t="str">
        <f t="shared" si="685"/>
        <v/>
      </c>
      <c r="V1503" s="152" t="str">
        <f t="shared" si="686"/>
        <v/>
      </c>
      <c r="W1503" s="153" t="str">
        <f t="shared" si="687"/>
        <v/>
      </c>
      <c r="X1503" s="153" t="str">
        <f t="shared" si="688"/>
        <v/>
      </c>
      <c r="Y1503" s="153" t="str">
        <f t="shared" si="689"/>
        <v/>
      </c>
      <c r="Z1503" s="153" t="str">
        <f t="shared" si="690"/>
        <v/>
      </c>
      <c r="AA1503" s="152" t="str">
        <f t="shared" si="691"/>
        <v/>
      </c>
      <c r="AB1503" s="152" t="str">
        <f t="shared" si="692"/>
        <v/>
      </c>
      <c r="AC1503" s="154" t="str">
        <f t="shared" si="693"/>
        <v/>
      </c>
      <c r="AD1503" s="154" t="str">
        <f t="shared" si="694"/>
        <v/>
      </c>
      <c r="AE1503" s="3" t="str">
        <f t="shared" si="695"/>
        <v/>
      </c>
      <c r="AF1503" s="3" t="str">
        <f t="shared" si="696"/>
        <v/>
      </c>
      <c r="AG1503" s="3" t="str">
        <f t="shared" si="703"/>
        <v/>
      </c>
      <c r="AH1503" s="4" t="str">
        <f t="shared" si="697"/>
        <v/>
      </c>
      <c r="AI1503" s="75" t="str">
        <f t="shared" si="698"/>
        <v/>
      </c>
      <c r="AJ1503" s="75" t="str">
        <f t="shared" si="699"/>
        <v/>
      </c>
    </row>
    <row r="1504" spans="1:36">
      <c r="A1504" s="41" t="str">
        <f t="shared" si="700"/>
        <v/>
      </c>
      <c r="B1504" s="150" t="str">
        <f>IF(ISNUMBER(A1504),INDEX('MetaTrader Import'!$H$13:$J$5893,TRUNC(((A1504-$A$39+1)-1)/3)+1,MOD((A1504-$A$39+1)-1,3)+1),"")</f>
        <v/>
      </c>
      <c r="C1504" s="43" t="str">
        <f t="shared" si="677"/>
        <v/>
      </c>
      <c r="D1504" s="43" t="str">
        <f t="shared" ca="1" si="678"/>
        <v/>
      </c>
      <c r="E1504" s="43" t="str">
        <f t="shared" si="679"/>
        <v/>
      </c>
      <c r="F1504" s="43" t="str">
        <f t="shared" si="680"/>
        <v/>
      </c>
      <c r="G1504" s="43" t="str">
        <f>IF(A1504&lt;&gt;"",IF(A1504&lt;Data!$G$11*0.25,$C$13/$G$32,IF(A1504&gt;Data!$G$11*0.25,$C$13,$C$13*10)),"")</f>
        <v/>
      </c>
      <c r="H1504" s="43" t="str">
        <f>IF(A1504&lt;&gt;"",IF(Data!$G$9="constant",$C$13,IF(Data!$G$9="squeeze",G1504,F1504)),"")</f>
        <v/>
      </c>
      <c r="I1504" s="38" t="str">
        <f ca="1">IF(ISNUMBER(A1504),NORMINV(RAND(),0,IF(AND(Data!$G$9="squeeze",A1504&lt;Data!$G$11*0.25),$H$32,1)*$C$30*$C$13)*($C$14*$C$12),"")</f>
        <v/>
      </c>
      <c r="J1504" s="42" t="str">
        <f ca="1">IFERROR(IF(Data!$C$6="Real",B1504,I1504+J1503+($C$14*$C$12)*(NORMINV(RAND(),$C$15,CHOOSE($G$13,$C$13,F1504,G1504)))),"")</f>
        <v/>
      </c>
      <c r="K1504" s="88" t="str">
        <f>IF(ISNUMBER(A1504), IF($G$16="fixed",$G$17,MIN(H1504*Data!$C$7*$C$16*0.5,$C$17*Data!$C$7))*$C$12,"")</f>
        <v/>
      </c>
      <c r="L1504" s="42" t="str">
        <f t="shared" ca="1" si="704"/>
        <v/>
      </c>
      <c r="M1504" s="44" t="str">
        <f t="shared" ca="1" si="705"/>
        <v/>
      </c>
      <c r="N1504" s="44" t="str">
        <f t="shared" ca="1" si="706"/>
        <v/>
      </c>
      <c r="O1504" s="108" t="str">
        <f t="shared" si="681"/>
        <v/>
      </c>
      <c r="P1504" s="102" t="str">
        <f t="shared" si="682"/>
        <v/>
      </c>
      <c r="Q1504" s="102" t="str">
        <f t="shared" si="683"/>
        <v/>
      </c>
      <c r="R1504" s="120" t="str">
        <f t="shared" si="701"/>
        <v/>
      </c>
      <c r="S1504" s="54" t="str">
        <f t="shared" si="702"/>
        <v/>
      </c>
      <c r="T1504" s="5" t="str">
        <f t="shared" si="684"/>
        <v/>
      </c>
      <c r="U1504" s="152" t="str">
        <f t="shared" si="685"/>
        <v/>
      </c>
      <c r="V1504" s="152" t="str">
        <f t="shared" si="686"/>
        <v/>
      </c>
      <c r="W1504" s="153" t="str">
        <f t="shared" si="687"/>
        <v/>
      </c>
      <c r="X1504" s="153" t="str">
        <f t="shared" si="688"/>
        <v/>
      </c>
      <c r="Y1504" s="153" t="str">
        <f t="shared" si="689"/>
        <v/>
      </c>
      <c r="Z1504" s="153" t="str">
        <f t="shared" si="690"/>
        <v/>
      </c>
      <c r="AA1504" s="152" t="str">
        <f t="shared" si="691"/>
        <v/>
      </c>
      <c r="AB1504" s="152" t="str">
        <f t="shared" si="692"/>
        <v/>
      </c>
      <c r="AC1504" s="154" t="str">
        <f t="shared" si="693"/>
        <v/>
      </c>
      <c r="AD1504" s="154" t="str">
        <f t="shared" si="694"/>
        <v/>
      </c>
      <c r="AE1504" s="3" t="str">
        <f t="shared" si="695"/>
        <v/>
      </c>
      <c r="AF1504" s="3" t="str">
        <f t="shared" si="696"/>
        <v/>
      </c>
      <c r="AG1504" s="3" t="str">
        <f t="shared" si="703"/>
        <v/>
      </c>
      <c r="AH1504" s="4" t="str">
        <f t="shared" si="697"/>
        <v/>
      </c>
      <c r="AI1504" s="75" t="str">
        <f t="shared" si="698"/>
        <v/>
      </c>
      <c r="AJ1504" s="75" t="str">
        <f t="shared" si="699"/>
        <v/>
      </c>
    </row>
    <row r="1505" spans="1:36">
      <c r="A1505" s="41" t="str">
        <f t="shared" si="700"/>
        <v/>
      </c>
      <c r="B1505" s="150" t="str">
        <f>IF(ISNUMBER(A1505),INDEX('MetaTrader Import'!$H$13:$J$5893,TRUNC(((A1505-$A$39+1)-1)/3)+1,MOD((A1505-$A$39+1)-1,3)+1),"")</f>
        <v/>
      </c>
      <c r="C1505" s="43" t="str">
        <f t="shared" si="677"/>
        <v/>
      </c>
      <c r="D1505" s="43" t="str">
        <f t="shared" ca="1" si="678"/>
        <v/>
      </c>
      <c r="E1505" s="43" t="str">
        <f t="shared" si="679"/>
        <v/>
      </c>
      <c r="F1505" s="43" t="str">
        <f t="shared" si="680"/>
        <v/>
      </c>
      <c r="G1505" s="43" t="str">
        <f>IF(A1505&lt;&gt;"",IF(A1505&lt;Data!$G$11*0.25,$C$13/$G$32,IF(A1505&gt;Data!$G$11*0.25,$C$13,$C$13*10)),"")</f>
        <v/>
      </c>
      <c r="H1505" s="43" t="str">
        <f>IF(A1505&lt;&gt;"",IF(Data!$G$9="constant",$C$13,IF(Data!$G$9="squeeze",G1505,F1505)),"")</f>
        <v/>
      </c>
      <c r="I1505" s="38" t="str">
        <f ca="1">IF(ISNUMBER(A1505),NORMINV(RAND(),0,IF(AND(Data!$G$9="squeeze",A1505&lt;Data!$G$11*0.25),$H$32,1)*$C$30*$C$13)*($C$14*$C$12),"")</f>
        <v/>
      </c>
      <c r="J1505" s="42" t="str">
        <f ca="1">IFERROR(IF(Data!$C$6="Real",B1505,I1505+J1504+($C$14*$C$12)*(NORMINV(RAND(),$C$15,CHOOSE($G$13,$C$13,F1505,G1505)))),"")</f>
        <v/>
      </c>
      <c r="K1505" s="88" t="str">
        <f>IF(ISNUMBER(A1505), IF($G$16="fixed",$G$17,MIN(H1505*Data!$C$7*$C$16*0.5,$C$17*Data!$C$7))*$C$12,"")</f>
        <v/>
      </c>
      <c r="L1505" s="42" t="str">
        <f t="shared" ca="1" si="704"/>
        <v/>
      </c>
      <c r="M1505" s="44" t="str">
        <f t="shared" ca="1" si="705"/>
        <v/>
      </c>
      <c r="N1505" s="44" t="str">
        <f t="shared" ca="1" si="706"/>
        <v/>
      </c>
      <c r="O1505" s="108" t="str">
        <f t="shared" si="681"/>
        <v/>
      </c>
      <c r="P1505" s="102" t="str">
        <f t="shared" si="682"/>
        <v/>
      </c>
      <c r="Q1505" s="102" t="str">
        <f t="shared" si="683"/>
        <v/>
      </c>
      <c r="R1505" s="120" t="str">
        <f t="shared" si="701"/>
        <v/>
      </c>
      <c r="S1505" s="54" t="str">
        <f t="shared" si="702"/>
        <v/>
      </c>
      <c r="T1505" s="5" t="str">
        <f t="shared" si="684"/>
        <v/>
      </c>
      <c r="U1505" s="152" t="str">
        <f t="shared" si="685"/>
        <v/>
      </c>
      <c r="V1505" s="152" t="str">
        <f t="shared" si="686"/>
        <v/>
      </c>
      <c r="W1505" s="153" t="str">
        <f t="shared" si="687"/>
        <v/>
      </c>
      <c r="X1505" s="153" t="str">
        <f t="shared" si="688"/>
        <v/>
      </c>
      <c r="Y1505" s="153" t="str">
        <f t="shared" si="689"/>
        <v/>
      </c>
      <c r="Z1505" s="153" t="str">
        <f t="shared" si="690"/>
        <v/>
      </c>
      <c r="AA1505" s="152" t="str">
        <f t="shared" si="691"/>
        <v/>
      </c>
      <c r="AB1505" s="152" t="str">
        <f t="shared" si="692"/>
        <v/>
      </c>
      <c r="AC1505" s="154" t="str">
        <f t="shared" si="693"/>
        <v/>
      </c>
      <c r="AD1505" s="154" t="str">
        <f t="shared" si="694"/>
        <v/>
      </c>
      <c r="AE1505" s="3" t="str">
        <f t="shared" si="695"/>
        <v/>
      </c>
      <c r="AF1505" s="3" t="str">
        <f t="shared" si="696"/>
        <v/>
      </c>
      <c r="AG1505" s="3" t="str">
        <f t="shared" si="703"/>
        <v/>
      </c>
      <c r="AH1505" s="4" t="str">
        <f t="shared" si="697"/>
        <v/>
      </c>
      <c r="AI1505" s="75" t="str">
        <f t="shared" si="698"/>
        <v/>
      </c>
      <c r="AJ1505" s="75" t="str">
        <f t="shared" si="699"/>
        <v/>
      </c>
    </row>
    <row r="1506" spans="1:36">
      <c r="A1506" s="41" t="str">
        <f t="shared" si="700"/>
        <v/>
      </c>
      <c r="B1506" s="150" t="str">
        <f>IF(ISNUMBER(A1506),INDEX('MetaTrader Import'!$H$13:$J$5893,TRUNC(((A1506-$A$39+1)-1)/3)+1,MOD((A1506-$A$39+1)-1,3)+1),"")</f>
        <v/>
      </c>
      <c r="C1506" s="43" t="str">
        <f t="shared" si="677"/>
        <v/>
      </c>
      <c r="D1506" s="43" t="str">
        <f t="shared" ca="1" si="678"/>
        <v/>
      </c>
      <c r="E1506" s="43" t="str">
        <f t="shared" si="679"/>
        <v/>
      </c>
      <c r="F1506" s="43" t="str">
        <f t="shared" si="680"/>
        <v/>
      </c>
      <c r="G1506" s="43" t="str">
        <f>IF(A1506&lt;&gt;"",IF(A1506&lt;Data!$G$11*0.25,$C$13/$G$32,IF(A1506&gt;Data!$G$11*0.25,$C$13,$C$13*10)),"")</f>
        <v/>
      </c>
      <c r="H1506" s="43" t="str">
        <f>IF(A1506&lt;&gt;"",IF(Data!$G$9="constant",$C$13,IF(Data!$G$9="squeeze",G1506,F1506)),"")</f>
        <v/>
      </c>
      <c r="I1506" s="38" t="str">
        <f ca="1">IF(ISNUMBER(A1506),NORMINV(RAND(),0,IF(AND(Data!$G$9="squeeze",A1506&lt;Data!$G$11*0.25),$H$32,1)*$C$30*$C$13)*($C$14*$C$12),"")</f>
        <v/>
      </c>
      <c r="J1506" s="42" t="str">
        <f ca="1">IFERROR(IF(Data!$C$6="Real",B1506,I1506+J1505+($C$14*$C$12)*(NORMINV(RAND(),$C$15,CHOOSE($G$13,$C$13,F1506,G1506)))),"")</f>
        <v/>
      </c>
      <c r="K1506" s="88" t="str">
        <f>IF(ISNUMBER(A1506), IF($G$16="fixed",$G$17,MIN(H1506*Data!$C$7*$C$16*0.5,$C$17*Data!$C$7))*$C$12,"")</f>
        <v/>
      </c>
      <c r="L1506" s="42" t="str">
        <f t="shared" ca="1" si="704"/>
        <v/>
      </c>
      <c r="M1506" s="44" t="str">
        <f t="shared" ca="1" si="705"/>
        <v/>
      </c>
      <c r="N1506" s="44" t="str">
        <f t="shared" ca="1" si="706"/>
        <v/>
      </c>
      <c r="O1506" s="108" t="str">
        <f t="shared" si="681"/>
        <v/>
      </c>
      <c r="P1506" s="102" t="str">
        <f t="shared" si="682"/>
        <v/>
      </c>
      <c r="Q1506" s="102" t="str">
        <f t="shared" si="683"/>
        <v/>
      </c>
      <c r="R1506" s="120" t="str">
        <f t="shared" si="701"/>
        <v/>
      </c>
      <c r="S1506" s="54" t="str">
        <f t="shared" si="702"/>
        <v/>
      </c>
      <c r="T1506" s="5" t="str">
        <f t="shared" si="684"/>
        <v/>
      </c>
      <c r="U1506" s="152" t="str">
        <f t="shared" si="685"/>
        <v/>
      </c>
      <c r="V1506" s="152" t="str">
        <f t="shared" si="686"/>
        <v/>
      </c>
      <c r="W1506" s="153" t="str">
        <f t="shared" si="687"/>
        <v/>
      </c>
      <c r="X1506" s="153" t="str">
        <f t="shared" si="688"/>
        <v/>
      </c>
      <c r="Y1506" s="153" t="str">
        <f t="shared" si="689"/>
        <v/>
      </c>
      <c r="Z1506" s="153" t="str">
        <f t="shared" si="690"/>
        <v/>
      </c>
      <c r="AA1506" s="152" t="str">
        <f t="shared" si="691"/>
        <v/>
      </c>
      <c r="AB1506" s="152" t="str">
        <f t="shared" si="692"/>
        <v/>
      </c>
      <c r="AC1506" s="154" t="str">
        <f t="shared" si="693"/>
        <v/>
      </c>
      <c r="AD1506" s="154" t="str">
        <f t="shared" si="694"/>
        <v/>
      </c>
      <c r="AE1506" s="3" t="str">
        <f t="shared" si="695"/>
        <v/>
      </c>
      <c r="AF1506" s="3" t="str">
        <f t="shared" si="696"/>
        <v/>
      </c>
      <c r="AG1506" s="3" t="str">
        <f t="shared" si="703"/>
        <v/>
      </c>
      <c r="AH1506" s="4" t="str">
        <f t="shared" si="697"/>
        <v/>
      </c>
      <c r="AI1506" s="75" t="str">
        <f t="shared" si="698"/>
        <v/>
      </c>
      <c r="AJ1506" s="75" t="str">
        <f t="shared" si="699"/>
        <v/>
      </c>
    </row>
    <row r="1507" spans="1:36">
      <c r="A1507" s="41" t="str">
        <f t="shared" si="700"/>
        <v/>
      </c>
      <c r="B1507" s="150" t="str">
        <f>IF(ISNUMBER(A1507),INDEX('MetaTrader Import'!$H$13:$J$5893,TRUNC(((A1507-$A$39+1)-1)/3)+1,MOD((A1507-$A$39+1)-1,3)+1),"")</f>
        <v/>
      </c>
      <c r="C1507" s="43" t="str">
        <f t="shared" si="677"/>
        <v/>
      </c>
      <c r="D1507" s="43" t="str">
        <f t="shared" ca="1" si="678"/>
        <v/>
      </c>
      <c r="E1507" s="43" t="str">
        <f t="shared" si="679"/>
        <v/>
      </c>
      <c r="F1507" s="43" t="str">
        <f t="shared" si="680"/>
        <v/>
      </c>
      <c r="G1507" s="43" t="str">
        <f>IF(A1507&lt;&gt;"",IF(A1507&lt;Data!$G$11*0.25,$C$13/$G$32,IF(A1507&gt;Data!$G$11*0.25,$C$13,$C$13*10)),"")</f>
        <v/>
      </c>
      <c r="H1507" s="43" t="str">
        <f>IF(A1507&lt;&gt;"",IF(Data!$G$9="constant",$C$13,IF(Data!$G$9="squeeze",G1507,F1507)),"")</f>
        <v/>
      </c>
      <c r="I1507" s="38" t="str">
        <f ca="1">IF(ISNUMBER(A1507),NORMINV(RAND(),0,IF(AND(Data!$G$9="squeeze",A1507&lt;Data!$G$11*0.25),$H$32,1)*$C$30*$C$13)*($C$14*$C$12),"")</f>
        <v/>
      </c>
      <c r="J1507" s="42" t="str">
        <f ca="1">IFERROR(IF(Data!$C$6="Real",B1507,I1507+J1506+($C$14*$C$12)*(NORMINV(RAND(),$C$15,CHOOSE($G$13,$C$13,F1507,G1507)))),"")</f>
        <v/>
      </c>
      <c r="K1507" s="88" t="str">
        <f>IF(ISNUMBER(A1507), IF($G$16="fixed",$G$17,MIN(H1507*Data!$C$7*$C$16*0.5,$C$17*Data!$C$7))*$C$12,"")</f>
        <v/>
      </c>
      <c r="L1507" s="42" t="str">
        <f t="shared" ca="1" si="704"/>
        <v/>
      </c>
      <c r="M1507" s="44" t="str">
        <f t="shared" ca="1" si="705"/>
        <v/>
      </c>
      <c r="N1507" s="44" t="str">
        <f t="shared" ca="1" si="706"/>
        <v/>
      </c>
      <c r="O1507" s="108" t="str">
        <f t="shared" si="681"/>
        <v/>
      </c>
      <c r="P1507" s="102" t="str">
        <f t="shared" si="682"/>
        <v/>
      </c>
      <c r="Q1507" s="102" t="str">
        <f t="shared" si="683"/>
        <v/>
      </c>
      <c r="R1507" s="120" t="str">
        <f t="shared" si="701"/>
        <v/>
      </c>
      <c r="S1507" s="54" t="str">
        <f t="shared" si="702"/>
        <v/>
      </c>
      <c r="T1507" s="5" t="str">
        <f t="shared" si="684"/>
        <v/>
      </c>
      <c r="U1507" s="152" t="str">
        <f t="shared" si="685"/>
        <v/>
      </c>
      <c r="V1507" s="152" t="str">
        <f t="shared" si="686"/>
        <v/>
      </c>
      <c r="W1507" s="153" t="str">
        <f t="shared" si="687"/>
        <v/>
      </c>
      <c r="X1507" s="153" t="str">
        <f t="shared" si="688"/>
        <v/>
      </c>
      <c r="Y1507" s="153" t="str">
        <f t="shared" si="689"/>
        <v/>
      </c>
      <c r="Z1507" s="153" t="str">
        <f t="shared" si="690"/>
        <v/>
      </c>
      <c r="AA1507" s="152" t="str">
        <f t="shared" si="691"/>
        <v/>
      </c>
      <c r="AB1507" s="152" t="str">
        <f t="shared" si="692"/>
        <v/>
      </c>
      <c r="AC1507" s="154" t="str">
        <f t="shared" si="693"/>
        <v/>
      </c>
      <c r="AD1507" s="154" t="str">
        <f t="shared" si="694"/>
        <v/>
      </c>
      <c r="AE1507" s="3" t="str">
        <f t="shared" si="695"/>
        <v/>
      </c>
      <c r="AF1507" s="3" t="str">
        <f t="shared" si="696"/>
        <v/>
      </c>
      <c r="AG1507" s="3" t="str">
        <f t="shared" si="703"/>
        <v/>
      </c>
      <c r="AH1507" s="4" t="str">
        <f t="shared" si="697"/>
        <v/>
      </c>
      <c r="AI1507" s="75" t="str">
        <f t="shared" si="698"/>
        <v/>
      </c>
      <c r="AJ1507" s="75" t="str">
        <f t="shared" si="699"/>
        <v/>
      </c>
    </row>
    <row r="1508" spans="1:36">
      <c r="A1508" s="41" t="str">
        <f t="shared" si="700"/>
        <v/>
      </c>
      <c r="B1508" s="150" t="str">
        <f>IF(ISNUMBER(A1508),INDEX('MetaTrader Import'!$H$13:$J$5893,TRUNC(((A1508-$A$39+1)-1)/3)+1,MOD((A1508-$A$39+1)-1,3)+1),"")</f>
        <v/>
      </c>
      <c r="C1508" s="43" t="str">
        <f t="shared" si="677"/>
        <v/>
      </c>
      <c r="D1508" s="43" t="str">
        <f t="shared" ca="1" si="678"/>
        <v/>
      </c>
      <c r="E1508" s="43" t="str">
        <f t="shared" si="679"/>
        <v/>
      </c>
      <c r="F1508" s="43" t="str">
        <f t="shared" si="680"/>
        <v/>
      </c>
      <c r="G1508" s="43" t="str">
        <f>IF(A1508&lt;&gt;"",IF(A1508&lt;Data!$G$11*0.25,$C$13/$G$32,IF(A1508&gt;Data!$G$11*0.25,$C$13,$C$13*10)),"")</f>
        <v/>
      </c>
      <c r="H1508" s="43" t="str">
        <f>IF(A1508&lt;&gt;"",IF(Data!$G$9="constant",$C$13,IF(Data!$G$9="squeeze",G1508,F1508)),"")</f>
        <v/>
      </c>
      <c r="I1508" s="38" t="str">
        <f ca="1">IF(ISNUMBER(A1508),NORMINV(RAND(),0,IF(AND(Data!$G$9="squeeze",A1508&lt;Data!$G$11*0.25),$H$32,1)*$C$30*$C$13)*($C$14*$C$12),"")</f>
        <v/>
      </c>
      <c r="J1508" s="42" t="str">
        <f ca="1">IFERROR(IF(Data!$C$6="Real",B1508,I1508+J1507+($C$14*$C$12)*(NORMINV(RAND(),$C$15,CHOOSE($G$13,$C$13,F1508,G1508)))),"")</f>
        <v/>
      </c>
      <c r="K1508" s="88" t="str">
        <f>IF(ISNUMBER(A1508), IF($G$16="fixed",$G$17,MIN(H1508*Data!$C$7*$C$16*0.5,$C$17*Data!$C$7))*$C$12,"")</f>
        <v/>
      </c>
      <c r="L1508" s="42" t="str">
        <f t="shared" ca="1" si="704"/>
        <v/>
      </c>
      <c r="M1508" s="44" t="str">
        <f t="shared" ca="1" si="705"/>
        <v/>
      </c>
      <c r="N1508" s="44" t="str">
        <f t="shared" ca="1" si="706"/>
        <v/>
      </c>
      <c r="O1508" s="108" t="str">
        <f t="shared" si="681"/>
        <v/>
      </c>
      <c r="P1508" s="102" t="str">
        <f t="shared" si="682"/>
        <v/>
      </c>
      <c r="Q1508" s="102" t="str">
        <f t="shared" si="683"/>
        <v/>
      </c>
      <c r="R1508" s="120" t="str">
        <f t="shared" si="701"/>
        <v/>
      </c>
      <c r="S1508" s="54" t="str">
        <f t="shared" si="702"/>
        <v/>
      </c>
      <c r="T1508" s="5" t="str">
        <f t="shared" si="684"/>
        <v/>
      </c>
      <c r="U1508" s="152" t="str">
        <f t="shared" si="685"/>
        <v/>
      </c>
      <c r="V1508" s="152" t="str">
        <f t="shared" si="686"/>
        <v/>
      </c>
      <c r="W1508" s="153" t="str">
        <f t="shared" si="687"/>
        <v/>
      </c>
      <c r="X1508" s="153" t="str">
        <f t="shared" si="688"/>
        <v/>
      </c>
      <c r="Y1508" s="153" t="str">
        <f t="shared" si="689"/>
        <v/>
      </c>
      <c r="Z1508" s="153" t="str">
        <f t="shared" si="690"/>
        <v/>
      </c>
      <c r="AA1508" s="152" t="str">
        <f t="shared" si="691"/>
        <v/>
      </c>
      <c r="AB1508" s="152" t="str">
        <f t="shared" si="692"/>
        <v/>
      </c>
      <c r="AC1508" s="154" t="str">
        <f t="shared" si="693"/>
        <v/>
      </c>
      <c r="AD1508" s="154" t="str">
        <f t="shared" si="694"/>
        <v/>
      </c>
      <c r="AE1508" s="3" t="str">
        <f t="shared" si="695"/>
        <v/>
      </c>
      <c r="AF1508" s="3" t="str">
        <f t="shared" si="696"/>
        <v/>
      </c>
      <c r="AG1508" s="3" t="str">
        <f t="shared" si="703"/>
        <v/>
      </c>
      <c r="AH1508" s="4" t="str">
        <f t="shared" si="697"/>
        <v/>
      </c>
      <c r="AI1508" s="75" t="str">
        <f t="shared" si="698"/>
        <v/>
      </c>
      <c r="AJ1508" s="75" t="str">
        <f t="shared" si="699"/>
        <v/>
      </c>
    </row>
    <row r="1509" spans="1:36">
      <c r="A1509" s="41" t="str">
        <f t="shared" si="700"/>
        <v/>
      </c>
      <c r="B1509" s="150" t="str">
        <f>IF(ISNUMBER(A1509),INDEX('MetaTrader Import'!$H$13:$J$5893,TRUNC(((A1509-$A$39+1)-1)/3)+1,MOD((A1509-$A$39+1)-1,3)+1),"")</f>
        <v/>
      </c>
      <c r="C1509" s="43" t="str">
        <f t="shared" si="677"/>
        <v/>
      </c>
      <c r="D1509" s="43" t="str">
        <f t="shared" ca="1" si="678"/>
        <v/>
      </c>
      <c r="E1509" s="43" t="str">
        <f t="shared" si="679"/>
        <v/>
      </c>
      <c r="F1509" s="43" t="str">
        <f t="shared" si="680"/>
        <v/>
      </c>
      <c r="G1509" s="43" t="str">
        <f>IF(A1509&lt;&gt;"",IF(A1509&lt;Data!$G$11*0.25,$C$13/$G$32,IF(A1509&gt;Data!$G$11*0.25,$C$13,$C$13*10)),"")</f>
        <v/>
      </c>
      <c r="H1509" s="43" t="str">
        <f>IF(A1509&lt;&gt;"",IF(Data!$G$9="constant",$C$13,IF(Data!$G$9="squeeze",G1509,F1509)),"")</f>
        <v/>
      </c>
      <c r="I1509" s="38" t="str">
        <f ca="1">IF(ISNUMBER(A1509),NORMINV(RAND(),0,IF(AND(Data!$G$9="squeeze",A1509&lt;Data!$G$11*0.25),$H$32,1)*$C$30*$C$13)*($C$14*$C$12),"")</f>
        <v/>
      </c>
      <c r="J1509" s="42" t="str">
        <f ca="1">IFERROR(IF(Data!$C$6="Real",B1509,I1509+J1508+($C$14*$C$12)*(NORMINV(RAND(),$C$15,CHOOSE($G$13,$C$13,F1509,G1509)))),"")</f>
        <v/>
      </c>
      <c r="K1509" s="88" t="str">
        <f>IF(ISNUMBER(A1509), IF($G$16="fixed",$G$17,MIN(H1509*Data!$C$7*$C$16*0.5,$C$17*Data!$C$7))*$C$12,"")</f>
        <v/>
      </c>
      <c r="L1509" s="42" t="str">
        <f t="shared" ca="1" si="704"/>
        <v/>
      </c>
      <c r="M1509" s="44" t="str">
        <f t="shared" ca="1" si="705"/>
        <v/>
      </c>
      <c r="N1509" s="44" t="str">
        <f t="shared" ca="1" si="706"/>
        <v/>
      </c>
      <c r="O1509" s="108" t="str">
        <f t="shared" si="681"/>
        <v/>
      </c>
      <c r="P1509" s="102" t="str">
        <f t="shared" si="682"/>
        <v/>
      </c>
      <c r="Q1509" s="102" t="str">
        <f t="shared" si="683"/>
        <v/>
      </c>
      <c r="R1509" s="120" t="str">
        <f t="shared" si="701"/>
        <v/>
      </c>
      <c r="S1509" s="54" t="str">
        <f t="shared" si="702"/>
        <v/>
      </c>
      <c r="T1509" s="5" t="str">
        <f t="shared" si="684"/>
        <v/>
      </c>
      <c r="U1509" s="152" t="str">
        <f t="shared" si="685"/>
        <v/>
      </c>
      <c r="V1509" s="152" t="str">
        <f t="shared" si="686"/>
        <v/>
      </c>
      <c r="W1509" s="153" t="str">
        <f t="shared" si="687"/>
        <v/>
      </c>
      <c r="X1509" s="153" t="str">
        <f t="shared" si="688"/>
        <v/>
      </c>
      <c r="Y1509" s="153" t="str">
        <f t="shared" si="689"/>
        <v/>
      </c>
      <c r="Z1509" s="153" t="str">
        <f t="shared" si="690"/>
        <v/>
      </c>
      <c r="AA1509" s="152" t="str">
        <f t="shared" si="691"/>
        <v/>
      </c>
      <c r="AB1509" s="152" t="str">
        <f t="shared" si="692"/>
        <v/>
      </c>
      <c r="AC1509" s="154" t="str">
        <f t="shared" si="693"/>
        <v/>
      </c>
      <c r="AD1509" s="154" t="str">
        <f t="shared" si="694"/>
        <v/>
      </c>
      <c r="AE1509" s="3" t="str">
        <f t="shared" si="695"/>
        <v/>
      </c>
      <c r="AF1509" s="3" t="str">
        <f t="shared" si="696"/>
        <v/>
      </c>
      <c r="AG1509" s="3" t="str">
        <f t="shared" si="703"/>
        <v/>
      </c>
      <c r="AH1509" s="4" t="str">
        <f t="shared" si="697"/>
        <v/>
      </c>
      <c r="AI1509" s="75" t="str">
        <f t="shared" si="698"/>
        <v/>
      </c>
      <c r="AJ1509" s="75" t="str">
        <f t="shared" si="699"/>
        <v/>
      </c>
    </row>
    <row r="1510" spans="1:36">
      <c r="A1510" s="41" t="str">
        <f t="shared" si="700"/>
        <v/>
      </c>
      <c r="B1510" s="150" t="str">
        <f>IF(ISNUMBER(A1510),INDEX('MetaTrader Import'!$H$13:$J$5893,TRUNC(((A1510-$A$39+1)-1)/3)+1,MOD((A1510-$A$39+1)-1,3)+1),"")</f>
        <v/>
      </c>
      <c r="C1510" s="43" t="str">
        <f t="shared" si="677"/>
        <v/>
      </c>
      <c r="D1510" s="43" t="str">
        <f t="shared" ca="1" si="678"/>
        <v/>
      </c>
      <c r="E1510" s="43" t="str">
        <f t="shared" si="679"/>
        <v/>
      </c>
      <c r="F1510" s="43" t="str">
        <f t="shared" si="680"/>
        <v/>
      </c>
      <c r="G1510" s="43" t="str">
        <f>IF(A1510&lt;&gt;"",IF(A1510&lt;Data!$G$11*0.25,$C$13/$G$32,IF(A1510&gt;Data!$G$11*0.25,$C$13,$C$13*10)),"")</f>
        <v/>
      </c>
      <c r="H1510" s="43" t="str">
        <f>IF(A1510&lt;&gt;"",IF(Data!$G$9="constant",$C$13,IF(Data!$G$9="squeeze",G1510,F1510)),"")</f>
        <v/>
      </c>
      <c r="I1510" s="38" t="str">
        <f ca="1">IF(ISNUMBER(A1510),NORMINV(RAND(),0,IF(AND(Data!$G$9="squeeze",A1510&lt;Data!$G$11*0.25),$H$32,1)*$C$30*$C$13)*($C$14*$C$12),"")</f>
        <v/>
      </c>
      <c r="J1510" s="42" t="str">
        <f ca="1">IFERROR(IF(Data!$C$6="Real",B1510,I1510+J1509+($C$14*$C$12)*(NORMINV(RAND(),$C$15,CHOOSE($G$13,$C$13,F1510,G1510)))),"")</f>
        <v/>
      </c>
      <c r="K1510" s="88" t="str">
        <f>IF(ISNUMBER(A1510), IF($G$16="fixed",$G$17,MIN(H1510*Data!$C$7*$C$16*0.5,$C$17*Data!$C$7))*$C$12,"")</f>
        <v/>
      </c>
      <c r="L1510" s="42" t="str">
        <f t="shared" ca="1" si="704"/>
        <v/>
      </c>
      <c r="M1510" s="44" t="str">
        <f t="shared" ca="1" si="705"/>
        <v/>
      </c>
      <c r="N1510" s="44" t="str">
        <f t="shared" ca="1" si="706"/>
        <v/>
      </c>
      <c r="O1510" s="108" t="str">
        <f t="shared" si="681"/>
        <v/>
      </c>
      <c r="P1510" s="102" t="str">
        <f t="shared" si="682"/>
        <v/>
      </c>
      <c r="Q1510" s="102" t="str">
        <f t="shared" si="683"/>
        <v/>
      </c>
      <c r="R1510" s="120" t="str">
        <f t="shared" si="701"/>
        <v/>
      </c>
      <c r="S1510" s="54" t="str">
        <f t="shared" si="702"/>
        <v/>
      </c>
      <c r="T1510" s="5" t="str">
        <f t="shared" si="684"/>
        <v/>
      </c>
      <c r="U1510" s="152" t="str">
        <f t="shared" si="685"/>
        <v/>
      </c>
      <c r="V1510" s="152" t="str">
        <f t="shared" si="686"/>
        <v/>
      </c>
      <c r="W1510" s="153" t="str">
        <f t="shared" si="687"/>
        <v/>
      </c>
      <c r="X1510" s="153" t="str">
        <f t="shared" si="688"/>
        <v/>
      </c>
      <c r="Y1510" s="153" t="str">
        <f t="shared" si="689"/>
        <v/>
      </c>
      <c r="Z1510" s="153" t="str">
        <f t="shared" si="690"/>
        <v/>
      </c>
      <c r="AA1510" s="152" t="str">
        <f t="shared" si="691"/>
        <v/>
      </c>
      <c r="AB1510" s="152" t="str">
        <f t="shared" si="692"/>
        <v/>
      </c>
      <c r="AC1510" s="154" t="str">
        <f t="shared" si="693"/>
        <v/>
      </c>
      <c r="AD1510" s="154" t="str">
        <f t="shared" si="694"/>
        <v/>
      </c>
      <c r="AE1510" s="3" t="str">
        <f t="shared" si="695"/>
        <v/>
      </c>
      <c r="AF1510" s="3" t="str">
        <f t="shared" si="696"/>
        <v/>
      </c>
      <c r="AG1510" s="3" t="str">
        <f t="shared" si="703"/>
        <v/>
      </c>
      <c r="AH1510" s="4" t="str">
        <f t="shared" si="697"/>
        <v/>
      </c>
      <c r="AI1510" s="75" t="str">
        <f t="shared" si="698"/>
        <v/>
      </c>
      <c r="AJ1510" s="75" t="str">
        <f t="shared" si="699"/>
        <v/>
      </c>
    </row>
    <row r="1511" spans="1:36">
      <c r="A1511" s="41" t="str">
        <f t="shared" si="700"/>
        <v/>
      </c>
      <c r="B1511" s="150" t="str">
        <f>IF(ISNUMBER(A1511),INDEX('MetaTrader Import'!$H$13:$J$5893,TRUNC(((A1511-$A$39+1)-1)/3)+1,MOD((A1511-$A$39+1)-1,3)+1),"")</f>
        <v/>
      </c>
      <c r="C1511" s="43" t="str">
        <f t="shared" si="677"/>
        <v/>
      </c>
      <c r="D1511" s="43" t="str">
        <f t="shared" ca="1" si="678"/>
        <v/>
      </c>
      <c r="E1511" s="43" t="str">
        <f t="shared" si="679"/>
        <v/>
      </c>
      <c r="F1511" s="43" t="str">
        <f t="shared" si="680"/>
        <v/>
      </c>
      <c r="G1511" s="43" t="str">
        <f>IF(A1511&lt;&gt;"",IF(A1511&lt;Data!$G$11*0.25,$C$13/$G$32,IF(A1511&gt;Data!$G$11*0.25,$C$13,$C$13*10)),"")</f>
        <v/>
      </c>
      <c r="H1511" s="43" t="str">
        <f>IF(A1511&lt;&gt;"",IF(Data!$G$9="constant",$C$13,IF(Data!$G$9="squeeze",G1511,F1511)),"")</f>
        <v/>
      </c>
      <c r="I1511" s="38" t="str">
        <f ca="1">IF(ISNUMBER(A1511),NORMINV(RAND(),0,IF(AND(Data!$G$9="squeeze",A1511&lt;Data!$G$11*0.25),$H$32,1)*$C$30*$C$13)*($C$14*$C$12),"")</f>
        <v/>
      </c>
      <c r="J1511" s="42" t="str">
        <f ca="1">IFERROR(IF(Data!$C$6="Real",B1511,I1511+J1510+($C$14*$C$12)*(NORMINV(RAND(),$C$15,CHOOSE($G$13,$C$13,F1511,G1511)))),"")</f>
        <v/>
      </c>
      <c r="K1511" s="88" t="str">
        <f>IF(ISNUMBER(A1511), IF($G$16="fixed",$G$17,MIN(H1511*Data!$C$7*$C$16*0.5,$C$17*Data!$C$7))*$C$12,"")</f>
        <v/>
      </c>
      <c r="L1511" s="42" t="str">
        <f t="shared" ca="1" si="704"/>
        <v/>
      </c>
      <c r="M1511" s="44" t="str">
        <f t="shared" ca="1" si="705"/>
        <v/>
      </c>
      <c r="N1511" s="44" t="str">
        <f t="shared" ca="1" si="706"/>
        <v/>
      </c>
      <c r="O1511" s="108" t="str">
        <f t="shared" si="681"/>
        <v/>
      </c>
      <c r="P1511" s="102" t="str">
        <f t="shared" si="682"/>
        <v/>
      </c>
      <c r="Q1511" s="102" t="str">
        <f t="shared" si="683"/>
        <v/>
      </c>
      <c r="R1511" s="120" t="str">
        <f t="shared" si="701"/>
        <v/>
      </c>
      <c r="S1511" s="54" t="str">
        <f t="shared" si="702"/>
        <v/>
      </c>
      <c r="T1511" s="5" t="str">
        <f t="shared" si="684"/>
        <v/>
      </c>
      <c r="U1511" s="152" t="str">
        <f t="shared" si="685"/>
        <v/>
      </c>
      <c r="V1511" s="152" t="str">
        <f t="shared" si="686"/>
        <v/>
      </c>
      <c r="W1511" s="153" t="str">
        <f t="shared" si="687"/>
        <v/>
      </c>
      <c r="X1511" s="153" t="str">
        <f t="shared" si="688"/>
        <v/>
      </c>
      <c r="Y1511" s="153" t="str">
        <f t="shared" si="689"/>
        <v/>
      </c>
      <c r="Z1511" s="153" t="str">
        <f t="shared" si="690"/>
        <v/>
      </c>
      <c r="AA1511" s="152" t="str">
        <f t="shared" si="691"/>
        <v/>
      </c>
      <c r="AB1511" s="152" t="str">
        <f t="shared" si="692"/>
        <v/>
      </c>
      <c r="AC1511" s="154" t="str">
        <f t="shared" si="693"/>
        <v/>
      </c>
      <c r="AD1511" s="154" t="str">
        <f t="shared" si="694"/>
        <v/>
      </c>
      <c r="AE1511" s="3" t="str">
        <f t="shared" si="695"/>
        <v/>
      </c>
      <c r="AF1511" s="3" t="str">
        <f t="shared" si="696"/>
        <v/>
      </c>
      <c r="AG1511" s="3" t="str">
        <f t="shared" si="703"/>
        <v/>
      </c>
      <c r="AH1511" s="4" t="str">
        <f t="shared" si="697"/>
        <v/>
      </c>
      <c r="AI1511" s="75" t="str">
        <f t="shared" si="698"/>
        <v/>
      </c>
      <c r="AJ1511" s="75" t="str">
        <f t="shared" si="699"/>
        <v/>
      </c>
    </row>
    <row r="1512" spans="1:36">
      <c r="A1512" s="41" t="str">
        <f t="shared" si="700"/>
        <v/>
      </c>
      <c r="B1512" s="150" t="str">
        <f>IF(ISNUMBER(A1512),INDEX('MetaTrader Import'!$H$13:$J$5893,TRUNC(((A1512-$A$39+1)-1)/3)+1,MOD((A1512-$A$39+1)-1,3)+1),"")</f>
        <v/>
      </c>
      <c r="C1512" s="43" t="str">
        <f t="shared" si="677"/>
        <v/>
      </c>
      <c r="D1512" s="43" t="str">
        <f t="shared" ca="1" si="678"/>
        <v/>
      </c>
      <c r="E1512" s="43" t="str">
        <f t="shared" si="679"/>
        <v/>
      </c>
      <c r="F1512" s="43" t="str">
        <f t="shared" si="680"/>
        <v/>
      </c>
      <c r="G1512" s="43" t="str">
        <f>IF(A1512&lt;&gt;"",IF(A1512&lt;Data!$G$11*0.25,$C$13/$G$32,IF(A1512&gt;Data!$G$11*0.25,$C$13,$C$13*10)),"")</f>
        <v/>
      </c>
      <c r="H1512" s="43" t="str">
        <f>IF(A1512&lt;&gt;"",IF(Data!$G$9="constant",$C$13,IF(Data!$G$9="squeeze",G1512,F1512)),"")</f>
        <v/>
      </c>
      <c r="I1512" s="38" t="str">
        <f ca="1">IF(ISNUMBER(A1512),NORMINV(RAND(),0,IF(AND(Data!$G$9="squeeze",A1512&lt;Data!$G$11*0.25),$H$32,1)*$C$30*$C$13)*($C$14*$C$12),"")</f>
        <v/>
      </c>
      <c r="J1512" s="42" t="str">
        <f ca="1">IFERROR(IF(Data!$C$6="Real",B1512,I1512+J1511+($C$14*$C$12)*(NORMINV(RAND(),$C$15,CHOOSE($G$13,$C$13,F1512,G1512)))),"")</f>
        <v/>
      </c>
      <c r="K1512" s="88" t="str">
        <f>IF(ISNUMBER(A1512), IF($G$16="fixed",$G$17,MIN(H1512*Data!$C$7*$C$16*0.5,$C$17*Data!$C$7))*$C$12,"")</f>
        <v/>
      </c>
      <c r="L1512" s="42" t="str">
        <f t="shared" ca="1" si="704"/>
        <v/>
      </c>
      <c r="M1512" s="44" t="str">
        <f t="shared" ca="1" si="705"/>
        <v/>
      </c>
      <c r="N1512" s="44" t="str">
        <f t="shared" ca="1" si="706"/>
        <v/>
      </c>
      <c r="O1512" s="108" t="str">
        <f t="shared" si="681"/>
        <v/>
      </c>
      <c r="P1512" s="102" t="str">
        <f t="shared" si="682"/>
        <v/>
      </c>
      <c r="Q1512" s="102" t="str">
        <f t="shared" si="683"/>
        <v/>
      </c>
      <c r="R1512" s="120" t="str">
        <f t="shared" si="701"/>
        <v/>
      </c>
      <c r="S1512" s="54" t="str">
        <f t="shared" si="702"/>
        <v/>
      </c>
      <c r="T1512" s="5" t="str">
        <f t="shared" si="684"/>
        <v/>
      </c>
      <c r="U1512" s="152" t="str">
        <f t="shared" si="685"/>
        <v/>
      </c>
      <c r="V1512" s="152" t="str">
        <f t="shared" si="686"/>
        <v/>
      </c>
      <c r="W1512" s="153" t="str">
        <f t="shared" si="687"/>
        <v/>
      </c>
      <c r="X1512" s="153" t="str">
        <f t="shared" si="688"/>
        <v/>
      </c>
      <c r="Y1512" s="153" t="str">
        <f t="shared" si="689"/>
        <v/>
      </c>
      <c r="Z1512" s="153" t="str">
        <f t="shared" si="690"/>
        <v/>
      </c>
      <c r="AA1512" s="152" t="str">
        <f t="shared" si="691"/>
        <v/>
      </c>
      <c r="AB1512" s="152" t="str">
        <f t="shared" si="692"/>
        <v/>
      </c>
      <c r="AC1512" s="154" t="str">
        <f t="shared" si="693"/>
        <v/>
      </c>
      <c r="AD1512" s="154" t="str">
        <f t="shared" si="694"/>
        <v/>
      </c>
      <c r="AE1512" s="3" t="str">
        <f t="shared" si="695"/>
        <v/>
      </c>
      <c r="AF1512" s="3" t="str">
        <f t="shared" si="696"/>
        <v/>
      </c>
      <c r="AG1512" s="3" t="str">
        <f t="shared" si="703"/>
        <v/>
      </c>
      <c r="AH1512" s="4" t="str">
        <f t="shared" si="697"/>
        <v/>
      </c>
      <c r="AI1512" s="75" t="str">
        <f t="shared" si="698"/>
        <v/>
      </c>
      <c r="AJ1512" s="75" t="str">
        <f t="shared" si="699"/>
        <v/>
      </c>
    </row>
    <row r="1513" spans="1:36">
      <c r="A1513" s="41" t="str">
        <f t="shared" si="700"/>
        <v/>
      </c>
      <c r="B1513" s="150" t="str">
        <f>IF(ISNUMBER(A1513),INDEX('MetaTrader Import'!$H$13:$J$5893,TRUNC(((A1513-$A$39+1)-1)/3)+1,MOD((A1513-$A$39+1)-1,3)+1),"")</f>
        <v/>
      </c>
      <c r="C1513" s="43" t="str">
        <f t="shared" si="677"/>
        <v/>
      </c>
      <c r="D1513" s="43" t="str">
        <f t="shared" ca="1" si="678"/>
        <v/>
      </c>
      <c r="E1513" s="43" t="str">
        <f t="shared" si="679"/>
        <v/>
      </c>
      <c r="F1513" s="43" t="str">
        <f t="shared" si="680"/>
        <v/>
      </c>
      <c r="G1513" s="43" t="str">
        <f>IF(A1513&lt;&gt;"",IF(A1513&lt;Data!$G$11*0.25,$C$13/$G$32,IF(A1513&gt;Data!$G$11*0.25,$C$13,$C$13*10)),"")</f>
        <v/>
      </c>
      <c r="H1513" s="43" t="str">
        <f>IF(A1513&lt;&gt;"",IF(Data!$G$9="constant",$C$13,IF(Data!$G$9="squeeze",G1513,F1513)),"")</f>
        <v/>
      </c>
      <c r="I1513" s="38" t="str">
        <f ca="1">IF(ISNUMBER(A1513),NORMINV(RAND(),0,IF(AND(Data!$G$9="squeeze",A1513&lt;Data!$G$11*0.25),$H$32,1)*$C$30*$C$13)*($C$14*$C$12),"")</f>
        <v/>
      </c>
      <c r="J1513" s="42" t="str">
        <f ca="1">IFERROR(IF(Data!$C$6="Real",B1513,I1513+J1512+($C$14*$C$12)*(NORMINV(RAND(),$C$15,CHOOSE($G$13,$C$13,F1513,G1513)))),"")</f>
        <v/>
      </c>
      <c r="K1513" s="88" t="str">
        <f>IF(ISNUMBER(A1513), IF($G$16="fixed",$G$17,MIN(H1513*Data!$C$7*$C$16*0.5,$C$17*Data!$C$7))*$C$12,"")</f>
        <v/>
      </c>
      <c r="L1513" s="42" t="str">
        <f t="shared" ca="1" si="704"/>
        <v/>
      </c>
      <c r="M1513" s="44" t="str">
        <f t="shared" ca="1" si="705"/>
        <v/>
      </c>
      <c r="N1513" s="44" t="str">
        <f t="shared" ca="1" si="706"/>
        <v/>
      </c>
      <c r="O1513" s="108" t="str">
        <f t="shared" si="681"/>
        <v/>
      </c>
      <c r="P1513" s="102" t="str">
        <f t="shared" si="682"/>
        <v/>
      </c>
      <c r="Q1513" s="102" t="str">
        <f t="shared" si="683"/>
        <v/>
      </c>
      <c r="R1513" s="120" t="str">
        <f t="shared" si="701"/>
        <v/>
      </c>
      <c r="S1513" s="54" t="str">
        <f t="shared" si="702"/>
        <v/>
      </c>
      <c r="T1513" s="5" t="str">
        <f t="shared" si="684"/>
        <v/>
      </c>
      <c r="U1513" s="152" t="str">
        <f t="shared" si="685"/>
        <v/>
      </c>
      <c r="V1513" s="152" t="str">
        <f t="shared" si="686"/>
        <v/>
      </c>
      <c r="W1513" s="153" t="str">
        <f t="shared" si="687"/>
        <v/>
      </c>
      <c r="X1513" s="153" t="str">
        <f t="shared" si="688"/>
        <v/>
      </c>
      <c r="Y1513" s="153" t="str">
        <f t="shared" si="689"/>
        <v/>
      </c>
      <c r="Z1513" s="153" t="str">
        <f t="shared" si="690"/>
        <v/>
      </c>
      <c r="AA1513" s="152" t="str">
        <f t="shared" si="691"/>
        <v/>
      </c>
      <c r="AB1513" s="152" t="str">
        <f t="shared" si="692"/>
        <v/>
      </c>
      <c r="AC1513" s="154" t="str">
        <f t="shared" si="693"/>
        <v/>
      </c>
      <c r="AD1513" s="154" t="str">
        <f t="shared" si="694"/>
        <v/>
      </c>
      <c r="AE1513" s="3" t="str">
        <f t="shared" si="695"/>
        <v/>
      </c>
      <c r="AF1513" s="3" t="str">
        <f t="shared" si="696"/>
        <v/>
      </c>
      <c r="AG1513" s="3" t="str">
        <f t="shared" si="703"/>
        <v/>
      </c>
      <c r="AH1513" s="4" t="str">
        <f t="shared" si="697"/>
        <v/>
      </c>
      <c r="AI1513" s="75" t="str">
        <f t="shared" si="698"/>
        <v/>
      </c>
      <c r="AJ1513" s="75" t="str">
        <f t="shared" si="699"/>
        <v/>
      </c>
    </row>
    <row r="1514" spans="1:36">
      <c r="A1514" s="41" t="str">
        <f t="shared" si="700"/>
        <v/>
      </c>
      <c r="B1514" s="150" t="str">
        <f>IF(ISNUMBER(A1514),INDEX('MetaTrader Import'!$H$13:$J$5893,TRUNC(((A1514-$A$39+1)-1)/3)+1,MOD((A1514-$A$39+1)-1,3)+1),"")</f>
        <v/>
      </c>
      <c r="C1514" s="43" t="str">
        <f t="shared" si="677"/>
        <v/>
      </c>
      <c r="D1514" s="43" t="str">
        <f t="shared" ca="1" si="678"/>
        <v/>
      </c>
      <c r="E1514" s="43" t="str">
        <f t="shared" si="679"/>
        <v/>
      </c>
      <c r="F1514" s="43" t="str">
        <f t="shared" si="680"/>
        <v/>
      </c>
      <c r="G1514" s="43" t="str">
        <f>IF(A1514&lt;&gt;"",IF(A1514&lt;Data!$G$11*0.25,$C$13/$G$32,IF(A1514&gt;Data!$G$11*0.25,$C$13,$C$13*10)),"")</f>
        <v/>
      </c>
      <c r="H1514" s="43" t="str">
        <f>IF(A1514&lt;&gt;"",IF(Data!$G$9="constant",$C$13,IF(Data!$G$9="squeeze",G1514,F1514)),"")</f>
        <v/>
      </c>
      <c r="I1514" s="38" t="str">
        <f ca="1">IF(ISNUMBER(A1514),NORMINV(RAND(),0,IF(AND(Data!$G$9="squeeze",A1514&lt;Data!$G$11*0.25),$H$32,1)*$C$30*$C$13)*($C$14*$C$12),"")</f>
        <v/>
      </c>
      <c r="J1514" s="42" t="str">
        <f ca="1">IFERROR(IF(Data!$C$6="Real",B1514,I1514+J1513+($C$14*$C$12)*(NORMINV(RAND(),$C$15,CHOOSE($G$13,$C$13,F1514,G1514)))),"")</f>
        <v/>
      </c>
      <c r="K1514" s="88" t="str">
        <f>IF(ISNUMBER(A1514), IF($G$16="fixed",$G$17,MIN(H1514*Data!$C$7*$C$16*0.5,$C$17*Data!$C$7))*$C$12,"")</f>
        <v/>
      </c>
      <c r="L1514" s="42" t="str">
        <f t="shared" ca="1" si="704"/>
        <v/>
      </c>
      <c r="M1514" s="44" t="str">
        <f t="shared" ca="1" si="705"/>
        <v/>
      </c>
      <c r="N1514" s="44" t="str">
        <f t="shared" ca="1" si="706"/>
        <v/>
      </c>
      <c r="O1514" s="108" t="str">
        <f t="shared" si="681"/>
        <v/>
      </c>
      <c r="P1514" s="102" t="str">
        <f t="shared" si="682"/>
        <v/>
      </c>
      <c r="Q1514" s="102" t="str">
        <f t="shared" si="683"/>
        <v/>
      </c>
      <c r="R1514" s="120" t="str">
        <f t="shared" si="701"/>
        <v/>
      </c>
      <c r="S1514" s="54" t="str">
        <f t="shared" si="702"/>
        <v/>
      </c>
      <c r="T1514" s="5" t="str">
        <f t="shared" si="684"/>
        <v/>
      </c>
      <c r="U1514" s="152" t="str">
        <f t="shared" si="685"/>
        <v/>
      </c>
      <c r="V1514" s="152" t="str">
        <f t="shared" si="686"/>
        <v/>
      </c>
      <c r="W1514" s="153" t="str">
        <f t="shared" si="687"/>
        <v/>
      </c>
      <c r="X1514" s="153" t="str">
        <f t="shared" si="688"/>
        <v/>
      </c>
      <c r="Y1514" s="153" t="str">
        <f t="shared" si="689"/>
        <v/>
      </c>
      <c r="Z1514" s="153" t="str">
        <f t="shared" si="690"/>
        <v/>
      </c>
      <c r="AA1514" s="152" t="str">
        <f t="shared" si="691"/>
        <v/>
      </c>
      <c r="AB1514" s="152" t="str">
        <f t="shared" si="692"/>
        <v/>
      </c>
      <c r="AC1514" s="154" t="str">
        <f t="shared" si="693"/>
        <v/>
      </c>
      <c r="AD1514" s="154" t="str">
        <f t="shared" si="694"/>
        <v/>
      </c>
      <c r="AE1514" s="3" t="str">
        <f t="shared" si="695"/>
        <v/>
      </c>
      <c r="AF1514" s="3" t="str">
        <f t="shared" si="696"/>
        <v/>
      </c>
      <c r="AG1514" s="3" t="str">
        <f t="shared" si="703"/>
        <v/>
      </c>
      <c r="AH1514" s="4" t="str">
        <f t="shared" si="697"/>
        <v/>
      </c>
      <c r="AI1514" s="75" t="str">
        <f t="shared" si="698"/>
        <v/>
      </c>
      <c r="AJ1514" s="75" t="str">
        <f t="shared" si="699"/>
        <v/>
      </c>
    </row>
    <row r="1515" spans="1:36">
      <c r="A1515" s="41" t="str">
        <f t="shared" si="700"/>
        <v/>
      </c>
      <c r="B1515" s="150" t="str">
        <f>IF(ISNUMBER(A1515),INDEX('MetaTrader Import'!$H$13:$J$5893,TRUNC(((A1515-$A$39+1)-1)/3)+1,MOD((A1515-$A$39+1)-1,3)+1),"")</f>
        <v/>
      </c>
      <c r="C1515" s="43" t="str">
        <f t="shared" si="677"/>
        <v/>
      </c>
      <c r="D1515" s="43" t="str">
        <f t="shared" ca="1" si="678"/>
        <v/>
      </c>
      <c r="E1515" s="43" t="str">
        <f t="shared" si="679"/>
        <v/>
      </c>
      <c r="F1515" s="43" t="str">
        <f t="shared" si="680"/>
        <v/>
      </c>
      <c r="G1515" s="43" t="str">
        <f>IF(A1515&lt;&gt;"",IF(A1515&lt;Data!$G$11*0.25,$C$13/$G$32,IF(A1515&gt;Data!$G$11*0.25,$C$13,$C$13*10)),"")</f>
        <v/>
      </c>
      <c r="H1515" s="43" t="str">
        <f>IF(A1515&lt;&gt;"",IF(Data!$G$9="constant",$C$13,IF(Data!$G$9="squeeze",G1515,F1515)),"")</f>
        <v/>
      </c>
      <c r="I1515" s="38" t="str">
        <f ca="1">IF(ISNUMBER(A1515),NORMINV(RAND(),0,IF(AND(Data!$G$9="squeeze",A1515&lt;Data!$G$11*0.25),$H$32,1)*$C$30*$C$13)*($C$14*$C$12),"")</f>
        <v/>
      </c>
      <c r="J1515" s="42" t="str">
        <f ca="1">IFERROR(IF(Data!$C$6="Real",B1515,I1515+J1514+($C$14*$C$12)*(NORMINV(RAND(),$C$15,CHOOSE($G$13,$C$13,F1515,G1515)))),"")</f>
        <v/>
      </c>
      <c r="K1515" s="88" t="str">
        <f>IF(ISNUMBER(A1515), IF($G$16="fixed",$G$17,MIN(H1515*Data!$C$7*$C$16*0.5,$C$17*Data!$C$7))*$C$12,"")</f>
        <v/>
      </c>
      <c r="L1515" s="42" t="str">
        <f t="shared" ca="1" si="704"/>
        <v/>
      </c>
      <c r="M1515" s="44" t="str">
        <f t="shared" ca="1" si="705"/>
        <v/>
      </c>
      <c r="N1515" s="44" t="str">
        <f t="shared" ca="1" si="706"/>
        <v/>
      </c>
      <c r="O1515" s="108" t="str">
        <f t="shared" si="681"/>
        <v/>
      </c>
      <c r="P1515" s="102" t="str">
        <f t="shared" si="682"/>
        <v/>
      </c>
      <c r="Q1515" s="102" t="str">
        <f t="shared" si="683"/>
        <v/>
      </c>
      <c r="R1515" s="120" t="str">
        <f t="shared" si="701"/>
        <v/>
      </c>
      <c r="S1515" s="54" t="str">
        <f t="shared" si="702"/>
        <v/>
      </c>
      <c r="T1515" s="5" t="str">
        <f t="shared" si="684"/>
        <v/>
      </c>
      <c r="U1515" s="152" t="str">
        <f t="shared" si="685"/>
        <v/>
      </c>
      <c r="V1515" s="152" t="str">
        <f t="shared" si="686"/>
        <v/>
      </c>
      <c r="W1515" s="153" t="str">
        <f t="shared" si="687"/>
        <v/>
      </c>
      <c r="X1515" s="153" t="str">
        <f t="shared" si="688"/>
        <v/>
      </c>
      <c r="Y1515" s="153" t="str">
        <f t="shared" si="689"/>
        <v/>
      </c>
      <c r="Z1515" s="153" t="str">
        <f t="shared" si="690"/>
        <v/>
      </c>
      <c r="AA1515" s="152" t="str">
        <f t="shared" si="691"/>
        <v/>
      </c>
      <c r="AB1515" s="152" t="str">
        <f t="shared" si="692"/>
        <v/>
      </c>
      <c r="AC1515" s="154" t="str">
        <f t="shared" si="693"/>
        <v/>
      </c>
      <c r="AD1515" s="154" t="str">
        <f t="shared" si="694"/>
        <v/>
      </c>
      <c r="AE1515" s="3" t="str">
        <f t="shared" si="695"/>
        <v/>
      </c>
      <c r="AF1515" s="3" t="str">
        <f t="shared" si="696"/>
        <v/>
      </c>
      <c r="AG1515" s="3" t="str">
        <f t="shared" si="703"/>
        <v/>
      </c>
      <c r="AH1515" s="4" t="str">
        <f t="shared" si="697"/>
        <v/>
      </c>
      <c r="AI1515" s="75" t="str">
        <f t="shared" si="698"/>
        <v/>
      </c>
      <c r="AJ1515" s="75" t="str">
        <f t="shared" si="699"/>
        <v/>
      </c>
    </row>
    <row r="1516" spans="1:36">
      <c r="A1516" s="41" t="str">
        <f t="shared" si="700"/>
        <v/>
      </c>
      <c r="B1516" s="150" t="str">
        <f>IF(ISNUMBER(A1516),INDEX('MetaTrader Import'!$H$13:$J$5893,TRUNC(((A1516-$A$39+1)-1)/3)+1,MOD((A1516-$A$39+1)-1,3)+1),"")</f>
        <v/>
      </c>
      <c r="C1516" s="43" t="str">
        <f t="shared" si="677"/>
        <v/>
      </c>
      <c r="D1516" s="43" t="str">
        <f t="shared" ca="1" si="678"/>
        <v/>
      </c>
      <c r="E1516" s="43" t="str">
        <f t="shared" si="679"/>
        <v/>
      </c>
      <c r="F1516" s="43" t="str">
        <f t="shared" si="680"/>
        <v/>
      </c>
      <c r="G1516" s="43" t="str">
        <f>IF(A1516&lt;&gt;"",IF(A1516&lt;Data!$G$11*0.25,$C$13/$G$32,IF(A1516&gt;Data!$G$11*0.25,$C$13,$C$13*10)),"")</f>
        <v/>
      </c>
      <c r="H1516" s="43" t="str">
        <f>IF(A1516&lt;&gt;"",IF(Data!$G$9="constant",$C$13,IF(Data!$G$9="squeeze",G1516,F1516)),"")</f>
        <v/>
      </c>
      <c r="I1516" s="38" t="str">
        <f ca="1">IF(ISNUMBER(A1516),NORMINV(RAND(),0,IF(AND(Data!$G$9="squeeze",A1516&lt;Data!$G$11*0.25),$H$32,1)*$C$30*$C$13)*($C$14*$C$12),"")</f>
        <v/>
      </c>
      <c r="J1516" s="42" t="str">
        <f ca="1">IFERROR(IF(Data!$C$6="Real",B1516,I1516+J1515+($C$14*$C$12)*(NORMINV(RAND(),$C$15,CHOOSE($G$13,$C$13,F1516,G1516)))),"")</f>
        <v/>
      </c>
      <c r="K1516" s="88" t="str">
        <f>IF(ISNUMBER(A1516), IF($G$16="fixed",$G$17,MIN(H1516*Data!$C$7*$C$16*0.5,$C$17*Data!$C$7))*$C$12,"")</f>
        <v/>
      </c>
      <c r="L1516" s="42" t="str">
        <f t="shared" ca="1" si="704"/>
        <v/>
      </c>
      <c r="M1516" s="44" t="str">
        <f t="shared" ca="1" si="705"/>
        <v/>
      </c>
      <c r="N1516" s="44" t="str">
        <f t="shared" ca="1" si="706"/>
        <v/>
      </c>
      <c r="O1516" s="108" t="str">
        <f t="shared" si="681"/>
        <v/>
      </c>
      <c r="P1516" s="102" t="str">
        <f t="shared" si="682"/>
        <v/>
      </c>
      <c r="Q1516" s="102" t="str">
        <f t="shared" si="683"/>
        <v/>
      </c>
      <c r="R1516" s="120" t="str">
        <f t="shared" si="701"/>
        <v/>
      </c>
      <c r="S1516" s="54" t="str">
        <f t="shared" si="702"/>
        <v/>
      </c>
      <c r="T1516" s="5" t="str">
        <f t="shared" si="684"/>
        <v/>
      </c>
      <c r="U1516" s="152" t="str">
        <f t="shared" si="685"/>
        <v/>
      </c>
      <c r="V1516" s="152" t="str">
        <f t="shared" si="686"/>
        <v/>
      </c>
      <c r="W1516" s="153" t="str">
        <f t="shared" si="687"/>
        <v/>
      </c>
      <c r="X1516" s="153" t="str">
        <f t="shared" si="688"/>
        <v/>
      </c>
      <c r="Y1516" s="153" t="str">
        <f t="shared" si="689"/>
        <v/>
      </c>
      <c r="Z1516" s="153" t="str">
        <f t="shared" si="690"/>
        <v/>
      </c>
      <c r="AA1516" s="152" t="str">
        <f t="shared" si="691"/>
        <v/>
      </c>
      <c r="AB1516" s="152" t="str">
        <f t="shared" si="692"/>
        <v/>
      </c>
      <c r="AC1516" s="154" t="str">
        <f t="shared" si="693"/>
        <v/>
      </c>
      <c r="AD1516" s="154" t="str">
        <f t="shared" si="694"/>
        <v/>
      </c>
      <c r="AE1516" s="3" t="str">
        <f t="shared" si="695"/>
        <v/>
      </c>
      <c r="AF1516" s="3" t="str">
        <f t="shared" si="696"/>
        <v/>
      </c>
      <c r="AG1516" s="3" t="str">
        <f t="shared" si="703"/>
        <v/>
      </c>
      <c r="AH1516" s="4" t="str">
        <f t="shared" si="697"/>
        <v/>
      </c>
      <c r="AI1516" s="75" t="str">
        <f t="shared" si="698"/>
        <v/>
      </c>
      <c r="AJ1516" s="75" t="str">
        <f t="shared" si="699"/>
        <v/>
      </c>
    </row>
    <row r="1517" spans="1:36">
      <c r="A1517" s="41" t="str">
        <f t="shared" si="700"/>
        <v/>
      </c>
      <c r="B1517" s="150" t="str">
        <f>IF(ISNUMBER(A1517),INDEX('MetaTrader Import'!$H$13:$J$5893,TRUNC(((A1517-$A$39+1)-1)/3)+1,MOD((A1517-$A$39+1)-1,3)+1),"")</f>
        <v/>
      </c>
      <c r="C1517" s="43" t="str">
        <f t="shared" si="677"/>
        <v/>
      </c>
      <c r="D1517" s="43" t="str">
        <f t="shared" ca="1" si="678"/>
        <v/>
      </c>
      <c r="E1517" s="43" t="str">
        <f t="shared" si="679"/>
        <v/>
      </c>
      <c r="F1517" s="43" t="str">
        <f t="shared" si="680"/>
        <v/>
      </c>
      <c r="G1517" s="43" t="str">
        <f>IF(A1517&lt;&gt;"",IF(A1517&lt;Data!$G$11*0.25,$C$13/$G$32,IF(A1517&gt;Data!$G$11*0.25,$C$13,$C$13*10)),"")</f>
        <v/>
      </c>
      <c r="H1517" s="43" t="str">
        <f>IF(A1517&lt;&gt;"",IF(Data!$G$9="constant",$C$13,IF(Data!$G$9="squeeze",G1517,F1517)),"")</f>
        <v/>
      </c>
      <c r="I1517" s="38" t="str">
        <f ca="1">IF(ISNUMBER(A1517),NORMINV(RAND(),0,IF(AND(Data!$G$9="squeeze",A1517&lt;Data!$G$11*0.25),$H$32,1)*$C$30*$C$13)*($C$14*$C$12),"")</f>
        <v/>
      </c>
      <c r="J1517" s="42" t="str">
        <f ca="1">IFERROR(IF(Data!$C$6="Real",B1517,I1517+J1516+($C$14*$C$12)*(NORMINV(RAND(),$C$15,CHOOSE($G$13,$C$13,F1517,G1517)))),"")</f>
        <v/>
      </c>
      <c r="K1517" s="88" t="str">
        <f>IF(ISNUMBER(A1517), IF($G$16="fixed",$G$17,MIN(H1517*Data!$C$7*$C$16*0.5,$C$17*Data!$C$7))*$C$12,"")</f>
        <v/>
      </c>
      <c r="L1517" s="42" t="str">
        <f t="shared" ca="1" si="704"/>
        <v/>
      </c>
      <c r="M1517" s="44" t="str">
        <f t="shared" ca="1" si="705"/>
        <v/>
      </c>
      <c r="N1517" s="44" t="str">
        <f t="shared" ca="1" si="706"/>
        <v/>
      </c>
      <c r="O1517" s="108" t="str">
        <f t="shared" si="681"/>
        <v/>
      </c>
      <c r="P1517" s="102" t="str">
        <f t="shared" si="682"/>
        <v/>
      </c>
      <c r="Q1517" s="102" t="str">
        <f t="shared" si="683"/>
        <v/>
      </c>
      <c r="R1517" s="120" t="str">
        <f t="shared" si="701"/>
        <v/>
      </c>
      <c r="S1517" s="54" t="str">
        <f t="shared" si="702"/>
        <v/>
      </c>
      <c r="T1517" s="5" t="str">
        <f t="shared" si="684"/>
        <v/>
      </c>
      <c r="U1517" s="152" t="str">
        <f t="shared" si="685"/>
        <v/>
      </c>
      <c r="V1517" s="152" t="str">
        <f t="shared" si="686"/>
        <v/>
      </c>
      <c r="W1517" s="153" t="str">
        <f t="shared" si="687"/>
        <v/>
      </c>
      <c r="X1517" s="153" t="str">
        <f t="shared" si="688"/>
        <v/>
      </c>
      <c r="Y1517" s="153" t="str">
        <f t="shared" si="689"/>
        <v/>
      </c>
      <c r="Z1517" s="153" t="str">
        <f t="shared" si="690"/>
        <v/>
      </c>
      <c r="AA1517" s="152" t="str">
        <f t="shared" si="691"/>
        <v/>
      </c>
      <c r="AB1517" s="152" t="str">
        <f t="shared" si="692"/>
        <v/>
      </c>
      <c r="AC1517" s="154" t="str">
        <f t="shared" si="693"/>
        <v/>
      </c>
      <c r="AD1517" s="154" t="str">
        <f t="shared" si="694"/>
        <v/>
      </c>
      <c r="AE1517" s="3" t="str">
        <f t="shared" si="695"/>
        <v/>
      </c>
      <c r="AF1517" s="3" t="str">
        <f t="shared" si="696"/>
        <v/>
      </c>
      <c r="AG1517" s="3" t="str">
        <f t="shared" si="703"/>
        <v/>
      </c>
      <c r="AH1517" s="4" t="str">
        <f t="shared" si="697"/>
        <v/>
      </c>
      <c r="AI1517" s="75" t="str">
        <f t="shared" si="698"/>
        <v/>
      </c>
      <c r="AJ1517" s="75" t="str">
        <f t="shared" si="699"/>
        <v/>
      </c>
    </row>
    <row r="1518" spans="1:36">
      <c r="A1518" s="41" t="str">
        <f t="shared" si="700"/>
        <v/>
      </c>
      <c r="B1518" s="150" t="str">
        <f>IF(ISNUMBER(A1518),INDEX('MetaTrader Import'!$H$13:$J$5893,TRUNC(((A1518-$A$39+1)-1)/3)+1,MOD((A1518-$A$39+1)-1,3)+1),"")</f>
        <v/>
      </c>
      <c r="C1518" s="43" t="str">
        <f t="shared" si="677"/>
        <v/>
      </c>
      <c r="D1518" s="43" t="str">
        <f t="shared" ca="1" si="678"/>
        <v/>
      </c>
      <c r="E1518" s="43" t="str">
        <f t="shared" si="679"/>
        <v/>
      </c>
      <c r="F1518" s="43" t="str">
        <f t="shared" si="680"/>
        <v/>
      </c>
      <c r="G1518" s="43" t="str">
        <f>IF(A1518&lt;&gt;"",IF(A1518&lt;Data!$G$11*0.25,$C$13/$G$32,IF(A1518&gt;Data!$G$11*0.25,$C$13,$C$13*10)),"")</f>
        <v/>
      </c>
      <c r="H1518" s="43" t="str">
        <f>IF(A1518&lt;&gt;"",IF(Data!$G$9="constant",$C$13,IF(Data!$G$9="squeeze",G1518,F1518)),"")</f>
        <v/>
      </c>
      <c r="I1518" s="38" t="str">
        <f ca="1">IF(ISNUMBER(A1518),NORMINV(RAND(),0,IF(AND(Data!$G$9="squeeze",A1518&lt;Data!$G$11*0.25),$H$32,1)*$C$30*$C$13)*($C$14*$C$12),"")</f>
        <v/>
      </c>
      <c r="J1518" s="42" t="str">
        <f ca="1">IFERROR(IF(Data!$C$6="Real",B1518,I1518+J1517+($C$14*$C$12)*(NORMINV(RAND(),$C$15,CHOOSE($G$13,$C$13,F1518,G1518)))),"")</f>
        <v/>
      </c>
      <c r="K1518" s="88" t="str">
        <f>IF(ISNUMBER(A1518), IF($G$16="fixed",$G$17,MIN(H1518*Data!$C$7*$C$16*0.5,$C$17*Data!$C$7))*$C$12,"")</f>
        <v/>
      </c>
      <c r="L1518" s="42" t="str">
        <f t="shared" ca="1" si="704"/>
        <v/>
      </c>
      <c r="M1518" s="44" t="str">
        <f t="shared" ca="1" si="705"/>
        <v/>
      </c>
      <c r="N1518" s="44" t="str">
        <f t="shared" ca="1" si="706"/>
        <v/>
      </c>
      <c r="O1518" s="108" t="str">
        <f t="shared" si="681"/>
        <v/>
      </c>
      <c r="P1518" s="102" t="str">
        <f t="shared" si="682"/>
        <v/>
      </c>
      <c r="Q1518" s="102" t="str">
        <f t="shared" si="683"/>
        <v/>
      </c>
      <c r="R1518" s="120" t="str">
        <f t="shared" si="701"/>
        <v/>
      </c>
      <c r="S1518" s="54" t="str">
        <f t="shared" si="702"/>
        <v/>
      </c>
      <c r="T1518" s="5" t="str">
        <f t="shared" si="684"/>
        <v/>
      </c>
      <c r="U1518" s="152" t="str">
        <f t="shared" si="685"/>
        <v/>
      </c>
      <c r="V1518" s="152" t="str">
        <f t="shared" si="686"/>
        <v/>
      </c>
      <c r="W1518" s="153" t="str">
        <f t="shared" si="687"/>
        <v/>
      </c>
      <c r="X1518" s="153" t="str">
        <f t="shared" si="688"/>
        <v/>
      </c>
      <c r="Y1518" s="153" t="str">
        <f t="shared" si="689"/>
        <v/>
      </c>
      <c r="Z1518" s="153" t="str">
        <f t="shared" si="690"/>
        <v/>
      </c>
      <c r="AA1518" s="152" t="str">
        <f t="shared" si="691"/>
        <v/>
      </c>
      <c r="AB1518" s="152" t="str">
        <f t="shared" si="692"/>
        <v/>
      </c>
      <c r="AC1518" s="154" t="str">
        <f t="shared" si="693"/>
        <v/>
      </c>
      <c r="AD1518" s="154" t="str">
        <f t="shared" si="694"/>
        <v/>
      </c>
      <c r="AE1518" s="3" t="str">
        <f t="shared" si="695"/>
        <v/>
      </c>
      <c r="AF1518" s="3" t="str">
        <f t="shared" si="696"/>
        <v/>
      </c>
      <c r="AG1518" s="3" t="str">
        <f t="shared" si="703"/>
        <v/>
      </c>
      <c r="AH1518" s="4" t="str">
        <f t="shared" si="697"/>
        <v/>
      </c>
      <c r="AI1518" s="75" t="str">
        <f t="shared" si="698"/>
        <v/>
      </c>
      <c r="AJ1518" s="75" t="str">
        <f t="shared" si="699"/>
        <v/>
      </c>
    </row>
    <row r="1519" spans="1:36">
      <c r="A1519" s="41" t="str">
        <f t="shared" si="700"/>
        <v/>
      </c>
      <c r="B1519" s="150" t="str">
        <f>IF(ISNUMBER(A1519),INDEX('MetaTrader Import'!$H$13:$J$5893,TRUNC(((A1519-$A$39+1)-1)/3)+1,MOD((A1519-$A$39+1)-1,3)+1),"")</f>
        <v/>
      </c>
      <c r="C1519" s="43" t="str">
        <f t="shared" si="677"/>
        <v/>
      </c>
      <c r="D1519" s="43" t="str">
        <f t="shared" ca="1" si="678"/>
        <v/>
      </c>
      <c r="E1519" s="43" t="str">
        <f t="shared" si="679"/>
        <v/>
      </c>
      <c r="F1519" s="43" t="str">
        <f t="shared" si="680"/>
        <v/>
      </c>
      <c r="G1519" s="43" t="str">
        <f>IF(A1519&lt;&gt;"",IF(A1519&lt;Data!$G$11*0.25,$C$13/$G$32,IF(A1519&gt;Data!$G$11*0.25,$C$13,$C$13*10)),"")</f>
        <v/>
      </c>
      <c r="H1519" s="43" t="str">
        <f>IF(A1519&lt;&gt;"",IF(Data!$G$9="constant",$C$13,IF(Data!$G$9="squeeze",G1519,F1519)),"")</f>
        <v/>
      </c>
      <c r="I1519" s="38" t="str">
        <f ca="1">IF(ISNUMBER(A1519),NORMINV(RAND(),0,IF(AND(Data!$G$9="squeeze",A1519&lt;Data!$G$11*0.25),$H$32,1)*$C$30*$C$13)*($C$14*$C$12),"")</f>
        <v/>
      </c>
      <c r="J1519" s="42" t="str">
        <f ca="1">IFERROR(IF(Data!$C$6="Real",B1519,I1519+J1518+($C$14*$C$12)*(NORMINV(RAND(),$C$15,CHOOSE($G$13,$C$13,F1519,G1519)))),"")</f>
        <v/>
      </c>
      <c r="K1519" s="88" t="str">
        <f>IF(ISNUMBER(A1519), IF($G$16="fixed",$G$17,MIN(H1519*Data!$C$7*$C$16*0.5,$C$17*Data!$C$7))*$C$12,"")</f>
        <v/>
      </c>
      <c r="L1519" s="42" t="str">
        <f t="shared" ca="1" si="704"/>
        <v/>
      </c>
      <c r="M1519" s="44" t="str">
        <f t="shared" ca="1" si="705"/>
        <v/>
      </c>
      <c r="N1519" s="44" t="str">
        <f t="shared" ca="1" si="706"/>
        <v/>
      </c>
      <c r="O1519" s="108" t="str">
        <f t="shared" si="681"/>
        <v/>
      </c>
      <c r="P1519" s="102" t="str">
        <f t="shared" si="682"/>
        <v/>
      </c>
      <c r="Q1519" s="102" t="str">
        <f t="shared" si="683"/>
        <v/>
      </c>
      <c r="R1519" s="120" t="str">
        <f t="shared" si="701"/>
        <v/>
      </c>
      <c r="S1519" s="54" t="str">
        <f t="shared" si="702"/>
        <v/>
      </c>
      <c r="T1519" s="5" t="str">
        <f t="shared" si="684"/>
        <v/>
      </c>
      <c r="U1519" s="152" t="str">
        <f t="shared" si="685"/>
        <v/>
      </c>
      <c r="V1519" s="152" t="str">
        <f t="shared" si="686"/>
        <v/>
      </c>
      <c r="W1519" s="153" t="str">
        <f t="shared" si="687"/>
        <v/>
      </c>
      <c r="X1519" s="153" t="str">
        <f t="shared" si="688"/>
        <v/>
      </c>
      <c r="Y1519" s="153" t="str">
        <f t="shared" si="689"/>
        <v/>
      </c>
      <c r="Z1519" s="153" t="str">
        <f t="shared" si="690"/>
        <v/>
      </c>
      <c r="AA1519" s="152" t="str">
        <f t="shared" si="691"/>
        <v/>
      </c>
      <c r="AB1519" s="152" t="str">
        <f t="shared" si="692"/>
        <v/>
      </c>
      <c r="AC1519" s="154" t="str">
        <f t="shared" si="693"/>
        <v/>
      </c>
      <c r="AD1519" s="154" t="str">
        <f t="shared" si="694"/>
        <v/>
      </c>
      <c r="AE1519" s="3" t="str">
        <f t="shared" si="695"/>
        <v/>
      </c>
      <c r="AF1519" s="3" t="str">
        <f t="shared" si="696"/>
        <v/>
      </c>
      <c r="AG1519" s="3" t="str">
        <f t="shared" si="703"/>
        <v/>
      </c>
      <c r="AH1519" s="4" t="str">
        <f t="shared" si="697"/>
        <v/>
      </c>
      <c r="AI1519" s="75" t="str">
        <f t="shared" si="698"/>
        <v/>
      </c>
      <c r="AJ1519" s="75" t="str">
        <f t="shared" si="699"/>
        <v/>
      </c>
    </row>
    <row r="1520" spans="1:36">
      <c r="A1520" s="41" t="str">
        <f t="shared" si="700"/>
        <v/>
      </c>
      <c r="B1520" s="150" t="str">
        <f>IF(ISNUMBER(A1520),INDEX('MetaTrader Import'!$H$13:$J$5893,TRUNC(((A1520-$A$39+1)-1)/3)+1,MOD((A1520-$A$39+1)-1,3)+1),"")</f>
        <v/>
      </c>
      <c r="C1520" s="43" t="str">
        <f t="shared" si="677"/>
        <v/>
      </c>
      <c r="D1520" s="43" t="str">
        <f t="shared" ca="1" si="678"/>
        <v/>
      </c>
      <c r="E1520" s="43" t="str">
        <f t="shared" si="679"/>
        <v/>
      </c>
      <c r="F1520" s="43" t="str">
        <f t="shared" si="680"/>
        <v/>
      </c>
      <c r="G1520" s="43" t="str">
        <f>IF(A1520&lt;&gt;"",IF(A1520&lt;Data!$G$11*0.25,$C$13/$G$32,IF(A1520&gt;Data!$G$11*0.25,$C$13,$C$13*10)),"")</f>
        <v/>
      </c>
      <c r="H1520" s="43" t="str">
        <f>IF(A1520&lt;&gt;"",IF(Data!$G$9="constant",$C$13,IF(Data!$G$9="squeeze",G1520,F1520)),"")</f>
        <v/>
      </c>
      <c r="I1520" s="38" t="str">
        <f ca="1">IF(ISNUMBER(A1520),NORMINV(RAND(),0,IF(AND(Data!$G$9="squeeze",A1520&lt;Data!$G$11*0.25),$H$32,1)*$C$30*$C$13)*($C$14*$C$12),"")</f>
        <v/>
      </c>
      <c r="J1520" s="42" t="str">
        <f ca="1">IFERROR(IF(Data!$C$6="Real",B1520,I1520+J1519+($C$14*$C$12)*(NORMINV(RAND(),$C$15,CHOOSE($G$13,$C$13,F1520,G1520)))),"")</f>
        <v/>
      </c>
      <c r="K1520" s="88" t="str">
        <f>IF(ISNUMBER(A1520), IF($G$16="fixed",$G$17,MIN(H1520*Data!$C$7*$C$16*0.5,$C$17*Data!$C$7))*$C$12,"")</f>
        <v/>
      </c>
      <c r="L1520" s="42" t="str">
        <f t="shared" ca="1" si="704"/>
        <v/>
      </c>
      <c r="M1520" s="44" t="str">
        <f t="shared" ca="1" si="705"/>
        <v/>
      </c>
      <c r="N1520" s="44" t="str">
        <f t="shared" ca="1" si="706"/>
        <v/>
      </c>
      <c r="O1520" s="108" t="str">
        <f t="shared" si="681"/>
        <v/>
      </c>
      <c r="P1520" s="102" t="str">
        <f t="shared" si="682"/>
        <v/>
      </c>
      <c r="Q1520" s="102" t="str">
        <f t="shared" si="683"/>
        <v/>
      </c>
      <c r="R1520" s="120" t="str">
        <f t="shared" si="701"/>
        <v/>
      </c>
      <c r="S1520" s="54" t="str">
        <f t="shared" si="702"/>
        <v/>
      </c>
      <c r="T1520" s="5" t="str">
        <f t="shared" si="684"/>
        <v/>
      </c>
      <c r="U1520" s="152" t="str">
        <f t="shared" si="685"/>
        <v/>
      </c>
      <c r="V1520" s="152" t="str">
        <f t="shared" si="686"/>
        <v/>
      </c>
      <c r="W1520" s="153" t="str">
        <f t="shared" si="687"/>
        <v/>
      </c>
      <c r="X1520" s="153" t="str">
        <f t="shared" si="688"/>
        <v/>
      </c>
      <c r="Y1520" s="153" t="str">
        <f t="shared" si="689"/>
        <v/>
      </c>
      <c r="Z1520" s="153" t="str">
        <f t="shared" si="690"/>
        <v/>
      </c>
      <c r="AA1520" s="152" t="str">
        <f t="shared" si="691"/>
        <v/>
      </c>
      <c r="AB1520" s="152" t="str">
        <f t="shared" si="692"/>
        <v/>
      </c>
      <c r="AC1520" s="154" t="str">
        <f t="shared" si="693"/>
        <v/>
      </c>
      <c r="AD1520" s="154" t="str">
        <f t="shared" si="694"/>
        <v/>
      </c>
      <c r="AE1520" s="3" t="str">
        <f t="shared" si="695"/>
        <v/>
      </c>
      <c r="AF1520" s="3" t="str">
        <f t="shared" si="696"/>
        <v/>
      </c>
      <c r="AG1520" s="3" t="str">
        <f t="shared" si="703"/>
        <v/>
      </c>
      <c r="AH1520" s="4" t="str">
        <f t="shared" si="697"/>
        <v/>
      </c>
      <c r="AI1520" s="75" t="str">
        <f t="shared" si="698"/>
        <v/>
      </c>
      <c r="AJ1520" s="75" t="str">
        <f t="shared" si="699"/>
        <v/>
      </c>
    </row>
    <row r="1521" spans="1:36">
      <c r="A1521" s="41" t="str">
        <f t="shared" si="700"/>
        <v/>
      </c>
      <c r="B1521" s="150" t="str">
        <f>IF(ISNUMBER(A1521),INDEX('MetaTrader Import'!$H$13:$J$5893,TRUNC(((A1521-$A$39+1)-1)/3)+1,MOD((A1521-$A$39+1)-1,3)+1),"")</f>
        <v/>
      </c>
      <c r="C1521" s="43" t="str">
        <f t="shared" si="677"/>
        <v/>
      </c>
      <c r="D1521" s="43" t="str">
        <f t="shared" ca="1" si="678"/>
        <v/>
      </c>
      <c r="E1521" s="43" t="str">
        <f t="shared" si="679"/>
        <v/>
      </c>
      <c r="F1521" s="43" t="str">
        <f t="shared" si="680"/>
        <v/>
      </c>
      <c r="G1521" s="43" t="str">
        <f>IF(A1521&lt;&gt;"",IF(A1521&lt;Data!$G$11*0.25,$C$13/$G$32,IF(A1521&gt;Data!$G$11*0.25,$C$13,$C$13*10)),"")</f>
        <v/>
      </c>
      <c r="H1521" s="43" t="str">
        <f>IF(A1521&lt;&gt;"",IF(Data!$G$9="constant",$C$13,IF(Data!$G$9="squeeze",G1521,F1521)),"")</f>
        <v/>
      </c>
      <c r="I1521" s="38" t="str">
        <f ca="1">IF(ISNUMBER(A1521),NORMINV(RAND(),0,IF(AND(Data!$G$9="squeeze",A1521&lt;Data!$G$11*0.25),$H$32,1)*$C$30*$C$13)*($C$14*$C$12),"")</f>
        <v/>
      </c>
      <c r="J1521" s="42" t="str">
        <f ca="1">IFERROR(IF(Data!$C$6="Real",B1521,I1521+J1520+($C$14*$C$12)*(NORMINV(RAND(),$C$15,CHOOSE($G$13,$C$13,F1521,G1521)))),"")</f>
        <v/>
      </c>
      <c r="K1521" s="88" t="str">
        <f>IF(ISNUMBER(A1521), IF($G$16="fixed",$G$17,MIN(H1521*Data!$C$7*$C$16*0.5,$C$17*Data!$C$7))*$C$12,"")</f>
        <v/>
      </c>
      <c r="L1521" s="42" t="str">
        <f t="shared" ca="1" si="704"/>
        <v/>
      </c>
      <c r="M1521" s="44" t="str">
        <f t="shared" ca="1" si="705"/>
        <v/>
      </c>
      <c r="N1521" s="44" t="str">
        <f t="shared" ca="1" si="706"/>
        <v/>
      </c>
      <c r="O1521" s="108" t="str">
        <f t="shared" si="681"/>
        <v/>
      </c>
      <c r="P1521" s="102" t="str">
        <f t="shared" si="682"/>
        <v/>
      </c>
      <c r="Q1521" s="102" t="str">
        <f t="shared" si="683"/>
        <v/>
      </c>
      <c r="R1521" s="120" t="str">
        <f t="shared" si="701"/>
        <v/>
      </c>
      <c r="S1521" s="54" t="str">
        <f t="shared" si="702"/>
        <v/>
      </c>
      <c r="T1521" s="5" t="str">
        <f t="shared" si="684"/>
        <v/>
      </c>
      <c r="U1521" s="152" t="str">
        <f t="shared" si="685"/>
        <v/>
      </c>
      <c r="V1521" s="152" t="str">
        <f t="shared" si="686"/>
        <v/>
      </c>
      <c r="W1521" s="153" t="str">
        <f t="shared" si="687"/>
        <v/>
      </c>
      <c r="X1521" s="153" t="str">
        <f t="shared" si="688"/>
        <v/>
      </c>
      <c r="Y1521" s="153" t="str">
        <f t="shared" si="689"/>
        <v/>
      </c>
      <c r="Z1521" s="153" t="str">
        <f t="shared" si="690"/>
        <v/>
      </c>
      <c r="AA1521" s="152" t="str">
        <f t="shared" si="691"/>
        <v/>
      </c>
      <c r="AB1521" s="152" t="str">
        <f t="shared" si="692"/>
        <v/>
      </c>
      <c r="AC1521" s="154" t="str">
        <f t="shared" si="693"/>
        <v/>
      </c>
      <c r="AD1521" s="154" t="str">
        <f t="shared" si="694"/>
        <v/>
      </c>
      <c r="AE1521" s="3" t="str">
        <f t="shared" si="695"/>
        <v/>
      </c>
      <c r="AF1521" s="3" t="str">
        <f t="shared" si="696"/>
        <v/>
      </c>
      <c r="AG1521" s="3" t="str">
        <f t="shared" si="703"/>
        <v/>
      </c>
      <c r="AH1521" s="4" t="str">
        <f t="shared" si="697"/>
        <v/>
      </c>
      <c r="AI1521" s="75" t="str">
        <f t="shared" si="698"/>
        <v/>
      </c>
      <c r="AJ1521" s="75" t="str">
        <f t="shared" si="699"/>
        <v/>
      </c>
    </row>
    <row r="1522" spans="1:36">
      <c r="A1522" s="41" t="str">
        <f t="shared" si="700"/>
        <v/>
      </c>
      <c r="B1522" s="150" t="str">
        <f>IF(ISNUMBER(A1522),INDEX('MetaTrader Import'!$H$13:$J$5893,TRUNC(((A1522-$A$39+1)-1)/3)+1,MOD((A1522-$A$39+1)-1,3)+1),"")</f>
        <v/>
      </c>
      <c r="C1522" s="43" t="str">
        <f t="shared" si="677"/>
        <v/>
      </c>
      <c r="D1522" s="43" t="str">
        <f t="shared" ca="1" si="678"/>
        <v/>
      </c>
      <c r="E1522" s="43" t="str">
        <f t="shared" si="679"/>
        <v/>
      </c>
      <c r="F1522" s="43" t="str">
        <f t="shared" si="680"/>
        <v/>
      </c>
      <c r="G1522" s="43" t="str">
        <f>IF(A1522&lt;&gt;"",IF(A1522&lt;Data!$G$11*0.25,$C$13/$G$32,IF(A1522&gt;Data!$G$11*0.25,$C$13,$C$13*10)),"")</f>
        <v/>
      </c>
      <c r="H1522" s="43" t="str">
        <f>IF(A1522&lt;&gt;"",IF(Data!$G$9="constant",$C$13,IF(Data!$G$9="squeeze",G1522,F1522)),"")</f>
        <v/>
      </c>
      <c r="I1522" s="38" t="str">
        <f ca="1">IF(ISNUMBER(A1522),NORMINV(RAND(),0,IF(AND(Data!$G$9="squeeze",A1522&lt;Data!$G$11*0.25),$H$32,1)*$C$30*$C$13)*($C$14*$C$12),"")</f>
        <v/>
      </c>
      <c r="J1522" s="42" t="str">
        <f ca="1">IFERROR(IF(Data!$C$6="Real",B1522,I1522+J1521+($C$14*$C$12)*(NORMINV(RAND(),$C$15,CHOOSE($G$13,$C$13,F1522,G1522)))),"")</f>
        <v/>
      </c>
      <c r="K1522" s="88" t="str">
        <f>IF(ISNUMBER(A1522), IF($G$16="fixed",$G$17,MIN(H1522*Data!$C$7*$C$16*0.5,$C$17*Data!$C$7))*$C$12,"")</f>
        <v/>
      </c>
      <c r="L1522" s="42" t="str">
        <f t="shared" ca="1" si="704"/>
        <v/>
      </c>
      <c r="M1522" s="44" t="str">
        <f t="shared" ca="1" si="705"/>
        <v/>
      </c>
      <c r="N1522" s="44" t="str">
        <f t="shared" ca="1" si="706"/>
        <v/>
      </c>
      <c r="O1522" s="108" t="str">
        <f t="shared" si="681"/>
        <v/>
      </c>
      <c r="P1522" s="102" t="str">
        <f t="shared" si="682"/>
        <v/>
      </c>
      <c r="Q1522" s="102" t="str">
        <f t="shared" si="683"/>
        <v/>
      </c>
      <c r="R1522" s="120" t="str">
        <f t="shared" si="701"/>
        <v/>
      </c>
      <c r="S1522" s="54" t="str">
        <f t="shared" si="702"/>
        <v/>
      </c>
      <c r="T1522" s="5" t="str">
        <f t="shared" si="684"/>
        <v/>
      </c>
      <c r="U1522" s="152" t="str">
        <f t="shared" si="685"/>
        <v/>
      </c>
      <c r="V1522" s="152" t="str">
        <f t="shared" si="686"/>
        <v/>
      </c>
      <c r="W1522" s="153" t="str">
        <f t="shared" si="687"/>
        <v/>
      </c>
      <c r="X1522" s="153" t="str">
        <f t="shared" si="688"/>
        <v/>
      </c>
      <c r="Y1522" s="153" t="str">
        <f t="shared" si="689"/>
        <v/>
      </c>
      <c r="Z1522" s="153" t="str">
        <f t="shared" si="690"/>
        <v/>
      </c>
      <c r="AA1522" s="152" t="str">
        <f t="shared" si="691"/>
        <v/>
      </c>
      <c r="AB1522" s="152" t="str">
        <f t="shared" si="692"/>
        <v/>
      </c>
      <c r="AC1522" s="154" t="str">
        <f t="shared" si="693"/>
        <v/>
      </c>
      <c r="AD1522" s="154" t="str">
        <f t="shared" si="694"/>
        <v/>
      </c>
      <c r="AE1522" s="3" t="str">
        <f t="shared" si="695"/>
        <v/>
      </c>
      <c r="AF1522" s="3" t="str">
        <f t="shared" si="696"/>
        <v/>
      </c>
      <c r="AG1522" s="3" t="str">
        <f t="shared" si="703"/>
        <v/>
      </c>
      <c r="AH1522" s="4" t="str">
        <f t="shared" si="697"/>
        <v/>
      </c>
      <c r="AI1522" s="75" t="str">
        <f t="shared" si="698"/>
        <v/>
      </c>
      <c r="AJ1522" s="75" t="str">
        <f t="shared" si="699"/>
        <v/>
      </c>
    </row>
    <row r="1523" spans="1:36">
      <c r="A1523" s="41" t="str">
        <f t="shared" si="700"/>
        <v/>
      </c>
      <c r="B1523" s="150" t="str">
        <f>IF(ISNUMBER(A1523),INDEX('MetaTrader Import'!$H$13:$J$5893,TRUNC(((A1523-$A$39+1)-1)/3)+1,MOD((A1523-$A$39+1)-1,3)+1),"")</f>
        <v/>
      </c>
      <c r="C1523" s="43" t="str">
        <f t="shared" si="677"/>
        <v/>
      </c>
      <c r="D1523" s="43" t="str">
        <f t="shared" ca="1" si="678"/>
        <v/>
      </c>
      <c r="E1523" s="43" t="str">
        <f t="shared" si="679"/>
        <v/>
      </c>
      <c r="F1523" s="43" t="str">
        <f t="shared" si="680"/>
        <v/>
      </c>
      <c r="G1523" s="43" t="str">
        <f>IF(A1523&lt;&gt;"",IF(A1523&lt;Data!$G$11*0.25,$C$13/$G$32,IF(A1523&gt;Data!$G$11*0.25,$C$13,$C$13*10)),"")</f>
        <v/>
      </c>
      <c r="H1523" s="43" t="str">
        <f>IF(A1523&lt;&gt;"",IF(Data!$G$9="constant",$C$13,IF(Data!$G$9="squeeze",G1523,F1523)),"")</f>
        <v/>
      </c>
      <c r="I1523" s="38" t="str">
        <f ca="1">IF(ISNUMBER(A1523),NORMINV(RAND(),0,IF(AND(Data!$G$9="squeeze",A1523&lt;Data!$G$11*0.25),$H$32,1)*$C$30*$C$13)*($C$14*$C$12),"")</f>
        <v/>
      </c>
      <c r="J1523" s="42" t="str">
        <f ca="1">IFERROR(IF(Data!$C$6="Real",B1523,I1523+J1522+($C$14*$C$12)*(NORMINV(RAND(),$C$15,CHOOSE($G$13,$C$13,F1523,G1523)))),"")</f>
        <v/>
      </c>
      <c r="K1523" s="88" t="str">
        <f>IF(ISNUMBER(A1523), IF($G$16="fixed",$G$17,MIN(H1523*Data!$C$7*$C$16*0.5,$C$17*Data!$C$7))*$C$12,"")</f>
        <v/>
      </c>
      <c r="L1523" s="42" t="str">
        <f t="shared" ca="1" si="704"/>
        <v/>
      </c>
      <c r="M1523" s="44" t="str">
        <f t="shared" ca="1" si="705"/>
        <v/>
      </c>
      <c r="N1523" s="44" t="str">
        <f t="shared" ca="1" si="706"/>
        <v/>
      </c>
      <c r="O1523" s="108" t="str">
        <f t="shared" si="681"/>
        <v/>
      </c>
      <c r="P1523" s="102" t="str">
        <f t="shared" si="682"/>
        <v/>
      </c>
      <c r="Q1523" s="102" t="str">
        <f t="shared" si="683"/>
        <v/>
      </c>
      <c r="R1523" s="120" t="str">
        <f t="shared" si="701"/>
        <v/>
      </c>
      <c r="S1523" s="54" t="str">
        <f t="shared" si="702"/>
        <v/>
      </c>
      <c r="T1523" s="5" t="str">
        <f t="shared" si="684"/>
        <v/>
      </c>
      <c r="U1523" s="152" t="str">
        <f t="shared" si="685"/>
        <v/>
      </c>
      <c r="V1523" s="152" t="str">
        <f t="shared" si="686"/>
        <v/>
      </c>
      <c r="W1523" s="153" t="str">
        <f t="shared" si="687"/>
        <v/>
      </c>
      <c r="X1523" s="153" t="str">
        <f t="shared" si="688"/>
        <v/>
      </c>
      <c r="Y1523" s="153" t="str">
        <f t="shared" si="689"/>
        <v/>
      </c>
      <c r="Z1523" s="153" t="str">
        <f t="shared" si="690"/>
        <v/>
      </c>
      <c r="AA1523" s="152" t="str">
        <f t="shared" si="691"/>
        <v/>
      </c>
      <c r="AB1523" s="152" t="str">
        <f t="shared" si="692"/>
        <v/>
      </c>
      <c r="AC1523" s="154" t="str">
        <f t="shared" si="693"/>
        <v/>
      </c>
      <c r="AD1523" s="154" t="str">
        <f t="shared" si="694"/>
        <v/>
      </c>
      <c r="AE1523" s="3" t="str">
        <f t="shared" si="695"/>
        <v/>
      </c>
      <c r="AF1523" s="3" t="str">
        <f t="shared" si="696"/>
        <v/>
      </c>
      <c r="AG1523" s="3" t="str">
        <f t="shared" si="703"/>
        <v/>
      </c>
      <c r="AH1523" s="4" t="str">
        <f t="shared" si="697"/>
        <v/>
      </c>
      <c r="AI1523" s="75" t="str">
        <f t="shared" si="698"/>
        <v/>
      </c>
      <c r="AJ1523" s="75" t="str">
        <f t="shared" si="699"/>
        <v/>
      </c>
    </row>
    <row r="1524" spans="1:36">
      <c r="A1524" s="41" t="str">
        <f t="shared" si="700"/>
        <v/>
      </c>
      <c r="B1524" s="150" t="str">
        <f>IF(ISNUMBER(A1524),INDEX('MetaTrader Import'!$H$13:$J$5893,TRUNC(((A1524-$A$39+1)-1)/3)+1,MOD((A1524-$A$39+1)-1,3)+1),"")</f>
        <v/>
      </c>
      <c r="C1524" s="43" t="str">
        <f t="shared" si="677"/>
        <v/>
      </c>
      <c r="D1524" s="43" t="str">
        <f t="shared" ca="1" si="678"/>
        <v/>
      </c>
      <c r="E1524" s="43" t="str">
        <f t="shared" si="679"/>
        <v/>
      </c>
      <c r="F1524" s="43" t="str">
        <f t="shared" si="680"/>
        <v/>
      </c>
      <c r="G1524" s="43" t="str">
        <f>IF(A1524&lt;&gt;"",IF(A1524&lt;Data!$G$11*0.25,$C$13/$G$32,IF(A1524&gt;Data!$G$11*0.25,$C$13,$C$13*10)),"")</f>
        <v/>
      </c>
      <c r="H1524" s="43" t="str">
        <f>IF(A1524&lt;&gt;"",IF(Data!$G$9="constant",$C$13,IF(Data!$G$9="squeeze",G1524,F1524)),"")</f>
        <v/>
      </c>
      <c r="I1524" s="38" t="str">
        <f ca="1">IF(ISNUMBER(A1524),NORMINV(RAND(),0,IF(AND(Data!$G$9="squeeze",A1524&lt;Data!$G$11*0.25),$H$32,1)*$C$30*$C$13)*($C$14*$C$12),"")</f>
        <v/>
      </c>
      <c r="J1524" s="42" t="str">
        <f ca="1">IFERROR(IF(Data!$C$6="Real",B1524,I1524+J1523+($C$14*$C$12)*(NORMINV(RAND(),$C$15,CHOOSE($G$13,$C$13,F1524,G1524)))),"")</f>
        <v/>
      </c>
      <c r="K1524" s="88" t="str">
        <f>IF(ISNUMBER(A1524), IF($G$16="fixed",$G$17,MIN(H1524*Data!$C$7*$C$16*0.5,$C$17*Data!$C$7))*$C$12,"")</f>
        <v/>
      </c>
      <c r="L1524" s="42" t="str">
        <f t="shared" ca="1" si="704"/>
        <v/>
      </c>
      <c r="M1524" s="44" t="str">
        <f t="shared" ca="1" si="705"/>
        <v/>
      </c>
      <c r="N1524" s="44" t="str">
        <f t="shared" ca="1" si="706"/>
        <v/>
      </c>
      <c r="O1524" s="108" t="str">
        <f t="shared" si="681"/>
        <v/>
      </c>
      <c r="P1524" s="102" t="str">
        <f t="shared" si="682"/>
        <v/>
      </c>
      <c r="Q1524" s="102" t="str">
        <f t="shared" si="683"/>
        <v/>
      </c>
      <c r="R1524" s="120" t="str">
        <f t="shared" si="701"/>
        <v/>
      </c>
      <c r="S1524" s="54" t="str">
        <f t="shared" si="702"/>
        <v/>
      </c>
      <c r="T1524" s="5" t="str">
        <f t="shared" si="684"/>
        <v/>
      </c>
      <c r="U1524" s="152" t="str">
        <f t="shared" si="685"/>
        <v/>
      </c>
      <c r="V1524" s="152" t="str">
        <f t="shared" si="686"/>
        <v/>
      </c>
      <c r="W1524" s="153" t="str">
        <f t="shared" si="687"/>
        <v/>
      </c>
      <c r="X1524" s="153" t="str">
        <f t="shared" si="688"/>
        <v/>
      </c>
      <c r="Y1524" s="153" t="str">
        <f t="shared" si="689"/>
        <v/>
      </c>
      <c r="Z1524" s="153" t="str">
        <f t="shared" si="690"/>
        <v/>
      </c>
      <c r="AA1524" s="152" t="str">
        <f t="shared" si="691"/>
        <v/>
      </c>
      <c r="AB1524" s="152" t="str">
        <f t="shared" si="692"/>
        <v/>
      </c>
      <c r="AC1524" s="154" t="str">
        <f t="shared" si="693"/>
        <v/>
      </c>
      <c r="AD1524" s="154" t="str">
        <f t="shared" si="694"/>
        <v/>
      </c>
      <c r="AE1524" s="3" t="str">
        <f t="shared" si="695"/>
        <v/>
      </c>
      <c r="AF1524" s="3" t="str">
        <f t="shared" si="696"/>
        <v/>
      </c>
      <c r="AG1524" s="3" t="str">
        <f t="shared" si="703"/>
        <v/>
      </c>
      <c r="AH1524" s="4" t="str">
        <f t="shared" si="697"/>
        <v/>
      </c>
      <c r="AI1524" s="75" t="str">
        <f t="shared" si="698"/>
        <v/>
      </c>
      <c r="AJ1524" s="75" t="str">
        <f t="shared" si="699"/>
        <v/>
      </c>
    </row>
    <row r="1525" spans="1:36">
      <c r="A1525" s="41" t="str">
        <f t="shared" si="700"/>
        <v/>
      </c>
      <c r="B1525" s="150" t="str">
        <f>IF(ISNUMBER(A1525),INDEX('MetaTrader Import'!$H$13:$J$5893,TRUNC(((A1525-$A$39+1)-1)/3)+1,MOD((A1525-$A$39+1)-1,3)+1),"")</f>
        <v/>
      </c>
      <c r="C1525" s="43" t="str">
        <f t="shared" si="677"/>
        <v/>
      </c>
      <c r="D1525" s="43" t="str">
        <f t="shared" ca="1" si="678"/>
        <v/>
      </c>
      <c r="E1525" s="43" t="str">
        <f t="shared" si="679"/>
        <v/>
      </c>
      <c r="F1525" s="43" t="str">
        <f t="shared" si="680"/>
        <v/>
      </c>
      <c r="G1525" s="43" t="str">
        <f>IF(A1525&lt;&gt;"",IF(A1525&lt;Data!$G$11*0.25,$C$13/$G$32,IF(A1525&gt;Data!$G$11*0.25,$C$13,$C$13*10)),"")</f>
        <v/>
      </c>
      <c r="H1525" s="43" t="str">
        <f>IF(A1525&lt;&gt;"",IF(Data!$G$9="constant",$C$13,IF(Data!$G$9="squeeze",G1525,F1525)),"")</f>
        <v/>
      </c>
      <c r="I1525" s="38" t="str">
        <f ca="1">IF(ISNUMBER(A1525),NORMINV(RAND(),0,IF(AND(Data!$G$9="squeeze",A1525&lt;Data!$G$11*0.25),$H$32,1)*$C$30*$C$13)*($C$14*$C$12),"")</f>
        <v/>
      </c>
      <c r="J1525" s="42" t="str">
        <f ca="1">IFERROR(IF(Data!$C$6="Real",B1525,I1525+J1524+($C$14*$C$12)*(NORMINV(RAND(),$C$15,CHOOSE($G$13,$C$13,F1525,G1525)))),"")</f>
        <v/>
      </c>
      <c r="K1525" s="88" t="str">
        <f>IF(ISNUMBER(A1525), IF($G$16="fixed",$G$17,MIN(H1525*Data!$C$7*$C$16*0.5,$C$17*Data!$C$7))*$C$12,"")</f>
        <v/>
      </c>
      <c r="L1525" s="42" t="str">
        <f t="shared" ca="1" si="704"/>
        <v/>
      </c>
      <c r="M1525" s="44" t="str">
        <f t="shared" ca="1" si="705"/>
        <v/>
      </c>
      <c r="N1525" s="44" t="str">
        <f t="shared" ca="1" si="706"/>
        <v/>
      </c>
      <c r="O1525" s="108" t="str">
        <f t="shared" si="681"/>
        <v/>
      </c>
      <c r="P1525" s="102" t="str">
        <f t="shared" si="682"/>
        <v/>
      </c>
      <c r="Q1525" s="102" t="str">
        <f t="shared" si="683"/>
        <v/>
      </c>
      <c r="R1525" s="120" t="str">
        <f t="shared" si="701"/>
        <v/>
      </c>
      <c r="S1525" s="54" t="str">
        <f t="shared" si="702"/>
        <v/>
      </c>
      <c r="T1525" s="5" t="str">
        <f t="shared" si="684"/>
        <v/>
      </c>
      <c r="U1525" s="152" t="str">
        <f t="shared" si="685"/>
        <v/>
      </c>
      <c r="V1525" s="152" t="str">
        <f t="shared" si="686"/>
        <v/>
      </c>
      <c r="W1525" s="153" t="str">
        <f t="shared" si="687"/>
        <v/>
      </c>
      <c r="X1525" s="153" t="str">
        <f t="shared" si="688"/>
        <v/>
      </c>
      <c r="Y1525" s="153" t="str">
        <f t="shared" si="689"/>
        <v/>
      </c>
      <c r="Z1525" s="153" t="str">
        <f t="shared" si="690"/>
        <v/>
      </c>
      <c r="AA1525" s="152" t="str">
        <f t="shared" si="691"/>
        <v/>
      </c>
      <c r="AB1525" s="152" t="str">
        <f t="shared" si="692"/>
        <v/>
      </c>
      <c r="AC1525" s="154" t="str">
        <f t="shared" si="693"/>
        <v/>
      </c>
      <c r="AD1525" s="154" t="str">
        <f t="shared" si="694"/>
        <v/>
      </c>
      <c r="AE1525" s="3" t="str">
        <f t="shared" si="695"/>
        <v/>
      </c>
      <c r="AF1525" s="3" t="str">
        <f t="shared" si="696"/>
        <v/>
      </c>
      <c r="AG1525" s="3" t="str">
        <f t="shared" si="703"/>
        <v/>
      </c>
      <c r="AH1525" s="4" t="str">
        <f t="shared" si="697"/>
        <v/>
      </c>
      <c r="AI1525" s="75" t="str">
        <f t="shared" si="698"/>
        <v/>
      </c>
      <c r="AJ1525" s="75" t="str">
        <f t="shared" si="699"/>
        <v/>
      </c>
    </row>
    <row r="1526" spans="1:36">
      <c r="A1526" s="41" t="str">
        <f t="shared" si="700"/>
        <v/>
      </c>
      <c r="B1526" s="150" t="str">
        <f>IF(ISNUMBER(A1526),INDEX('MetaTrader Import'!$H$13:$J$5893,TRUNC(((A1526-$A$39+1)-1)/3)+1,MOD((A1526-$A$39+1)-1,3)+1),"")</f>
        <v/>
      </c>
      <c r="C1526" s="43" t="str">
        <f t="shared" si="677"/>
        <v/>
      </c>
      <c r="D1526" s="43" t="str">
        <f t="shared" ca="1" si="678"/>
        <v/>
      </c>
      <c r="E1526" s="43" t="str">
        <f t="shared" si="679"/>
        <v/>
      </c>
      <c r="F1526" s="43" t="str">
        <f t="shared" si="680"/>
        <v/>
      </c>
      <c r="G1526" s="43" t="str">
        <f>IF(A1526&lt;&gt;"",IF(A1526&lt;Data!$G$11*0.25,$C$13/$G$32,IF(A1526&gt;Data!$G$11*0.25,$C$13,$C$13*10)),"")</f>
        <v/>
      </c>
      <c r="H1526" s="43" t="str">
        <f>IF(A1526&lt;&gt;"",IF(Data!$G$9="constant",$C$13,IF(Data!$G$9="squeeze",G1526,F1526)),"")</f>
        <v/>
      </c>
      <c r="I1526" s="38" t="str">
        <f ca="1">IF(ISNUMBER(A1526),NORMINV(RAND(),0,IF(AND(Data!$G$9="squeeze",A1526&lt;Data!$G$11*0.25),$H$32,1)*$C$30*$C$13)*($C$14*$C$12),"")</f>
        <v/>
      </c>
      <c r="J1526" s="42" t="str">
        <f ca="1">IFERROR(IF(Data!$C$6="Real",B1526,I1526+J1525+($C$14*$C$12)*(NORMINV(RAND(),$C$15,CHOOSE($G$13,$C$13,F1526,G1526)))),"")</f>
        <v/>
      </c>
      <c r="K1526" s="88" t="str">
        <f>IF(ISNUMBER(A1526), IF($G$16="fixed",$G$17,MIN(H1526*Data!$C$7*$C$16*0.5,$C$17*Data!$C$7))*$C$12,"")</f>
        <v/>
      </c>
      <c r="L1526" s="42" t="str">
        <f t="shared" ca="1" si="704"/>
        <v/>
      </c>
      <c r="M1526" s="44" t="str">
        <f t="shared" ca="1" si="705"/>
        <v/>
      </c>
      <c r="N1526" s="44" t="str">
        <f t="shared" ca="1" si="706"/>
        <v/>
      </c>
      <c r="O1526" s="108" t="str">
        <f t="shared" si="681"/>
        <v/>
      </c>
      <c r="P1526" s="102" t="str">
        <f t="shared" si="682"/>
        <v/>
      </c>
      <c r="Q1526" s="102" t="str">
        <f t="shared" si="683"/>
        <v/>
      </c>
      <c r="R1526" s="120" t="str">
        <f t="shared" si="701"/>
        <v/>
      </c>
      <c r="S1526" s="54" t="str">
        <f t="shared" si="702"/>
        <v/>
      </c>
      <c r="T1526" s="5" t="str">
        <f t="shared" si="684"/>
        <v/>
      </c>
      <c r="U1526" s="152" t="str">
        <f t="shared" si="685"/>
        <v/>
      </c>
      <c r="V1526" s="152" t="str">
        <f t="shared" si="686"/>
        <v/>
      </c>
      <c r="W1526" s="153" t="str">
        <f t="shared" si="687"/>
        <v/>
      </c>
      <c r="X1526" s="153" t="str">
        <f t="shared" si="688"/>
        <v/>
      </c>
      <c r="Y1526" s="153" t="str">
        <f t="shared" si="689"/>
        <v/>
      </c>
      <c r="Z1526" s="153" t="str">
        <f t="shared" si="690"/>
        <v/>
      </c>
      <c r="AA1526" s="152" t="str">
        <f t="shared" si="691"/>
        <v/>
      </c>
      <c r="AB1526" s="152" t="str">
        <f t="shared" si="692"/>
        <v/>
      </c>
      <c r="AC1526" s="154" t="str">
        <f t="shared" si="693"/>
        <v/>
      </c>
      <c r="AD1526" s="154" t="str">
        <f t="shared" si="694"/>
        <v/>
      </c>
      <c r="AE1526" s="3" t="str">
        <f t="shared" si="695"/>
        <v/>
      </c>
      <c r="AF1526" s="3" t="str">
        <f t="shared" si="696"/>
        <v/>
      </c>
      <c r="AG1526" s="3" t="str">
        <f t="shared" si="703"/>
        <v/>
      </c>
      <c r="AH1526" s="4" t="str">
        <f t="shared" si="697"/>
        <v/>
      </c>
      <c r="AI1526" s="75" t="str">
        <f t="shared" si="698"/>
        <v/>
      </c>
      <c r="AJ1526" s="75" t="str">
        <f t="shared" si="699"/>
        <v/>
      </c>
    </row>
    <row r="1527" spans="1:36">
      <c r="A1527" s="41" t="str">
        <f t="shared" si="700"/>
        <v/>
      </c>
      <c r="B1527" s="150" t="str">
        <f>IF(ISNUMBER(A1527),INDEX('MetaTrader Import'!$H$13:$J$5893,TRUNC(((A1527-$A$39+1)-1)/3)+1,MOD((A1527-$A$39+1)-1,3)+1),"")</f>
        <v/>
      </c>
      <c r="C1527" s="43" t="str">
        <f t="shared" si="677"/>
        <v/>
      </c>
      <c r="D1527" s="43" t="str">
        <f t="shared" ca="1" si="678"/>
        <v/>
      </c>
      <c r="E1527" s="43" t="str">
        <f t="shared" si="679"/>
        <v/>
      </c>
      <c r="F1527" s="43" t="str">
        <f t="shared" si="680"/>
        <v/>
      </c>
      <c r="G1527" s="43" t="str">
        <f>IF(A1527&lt;&gt;"",IF(A1527&lt;Data!$G$11*0.25,$C$13/$G$32,IF(A1527&gt;Data!$G$11*0.25,$C$13,$C$13*10)),"")</f>
        <v/>
      </c>
      <c r="H1527" s="43" t="str">
        <f>IF(A1527&lt;&gt;"",IF(Data!$G$9="constant",$C$13,IF(Data!$G$9="squeeze",G1527,F1527)),"")</f>
        <v/>
      </c>
      <c r="I1527" s="38" t="str">
        <f ca="1">IF(ISNUMBER(A1527),NORMINV(RAND(),0,IF(AND(Data!$G$9="squeeze",A1527&lt;Data!$G$11*0.25),$H$32,1)*$C$30*$C$13)*($C$14*$C$12),"")</f>
        <v/>
      </c>
      <c r="J1527" s="42" t="str">
        <f ca="1">IFERROR(IF(Data!$C$6="Real",B1527,I1527+J1526+($C$14*$C$12)*(NORMINV(RAND(),$C$15,CHOOSE($G$13,$C$13,F1527,G1527)))),"")</f>
        <v/>
      </c>
      <c r="K1527" s="88" t="str">
        <f>IF(ISNUMBER(A1527), IF($G$16="fixed",$G$17,MIN(H1527*Data!$C$7*$C$16*0.5,$C$17*Data!$C$7))*$C$12,"")</f>
        <v/>
      </c>
      <c r="L1527" s="42" t="str">
        <f t="shared" ca="1" si="704"/>
        <v/>
      </c>
      <c r="M1527" s="44" t="str">
        <f t="shared" ca="1" si="705"/>
        <v/>
      </c>
      <c r="N1527" s="44" t="str">
        <f t="shared" ca="1" si="706"/>
        <v/>
      </c>
      <c r="O1527" s="108" t="str">
        <f t="shared" si="681"/>
        <v/>
      </c>
      <c r="P1527" s="102" t="str">
        <f t="shared" si="682"/>
        <v/>
      </c>
      <c r="Q1527" s="102" t="str">
        <f t="shared" si="683"/>
        <v/>
      </c>
      <c r="R1527" s="120" t="str">
        <f t="shared" si="701"/>
        <v/>
      </c>
      <c r="S1527" s="54" t="str">
        <f t="shared" si="702"/>
        <v/>
      </c>
      <c r="T1527" s="5" t="str">
        <f t="shared" si="684"/>
        <v/>
      </c>
      <c r="U1527" s="152" t="str">
        <f t="shared" si="685"/>
        <v/>
      </c>
      <c r="V1527" s="152" t="str">
        <f t="shared" si="686"/>
        <v/>
      </c>
      <c r="W1527" s="153" t="str">
        <f t="shared" si="687"/>
        <v/>
      </c>
      <c r="X1527" s="153" t="str">
        <f t="shared" si="688"/>
        <v/>
      </c>
      <c r="Y1527" s="153" t="str">
        <f t="shared" si="689"/>
        <v/>
      </c>
      <c r="Z1527" s="153" t="str">
        <f t="shared" si="690"/>
        <v/>
      </c>
      <c r="AA1527" s="152" t="str">
        <f t="shared" si="691"/>
        <v/>
      </c>
      <c r="AB1527" s="152" t="str">
        <f t="shared" si="692"/>
        <v/>
      </c>
      <c r="AC1527" s="154" t="str">
        <f t="shared" si="693"/>
        <v/>
      </c>
      <c r="AD1527" s="154" t="str">
        <f t="shared" si="694"/>
        <v/>
      </c>
      <c r="AE1527" s="3" t="str">
        <f t="shared" si="695"/>
        <v/>
      </c>
      <c r="AF1527" s="3" t="str">
        <f t="shared" si="696"/>
        <v/>
      </c>
      <c r="AG1527" s="3" t="str">
        <f t="shared" si="703"/>
        <v/>
      </c>
      <c r="AH1527" s="4" t="str">
        <f t="shared" si="697"/>
        <v/>
      </c>
      <c r="AI1527" s="75" t="str">
        <f t="shared" si="698"/>
        <v/>
      </c>
      <c r="AJ1527" s="75" t="str">
        <f t="shared" si="699"/>
        <v/>
      </c>
    </row>
    <row r="1528" spans="1:36">
      <c r="A1528" s="41" t="str">
        <f t="shared" si="700"/>
        <v/>
      </c>
      <c r="B1528" s="150" t="str">
        <f>IF(ISNUMBER(A1528),INDEX('MetaTrader Import'!$H$13:$J$5893,TRUNC(((A1528-$A$39+1)-1)/3)+1,MOD((A1528-$A$39+1)-1,3)+1),"")</f>
        <v/>
      </c>
      <c r="C1528" s="43" t="str">
        <f t="shared" si="677"/>
        <v/>
      </c>
      <c r="D1528" s="43" t="str">
        <f t="shared" ca="1" si="678"/>
        <v/>
      </c>
      <c r="E1528" s="43" t="str">
        <f t="shared" si="679"/>
        <v/>
      </c>
      <c r="F1528" s="43" t="str">
        <f t="shared" si="680"/>
        <v/>
      </c>
      <c r="G1528" s="43" t="str">
        <f>IF(A1528&lt;&gt;"",IF(A1528&lt;Data!$G$11*0.25,$C$13/$G$32,IF(A1528&gt;Data!$G$11*0.25,$C$13,$C$13*10)),"")</f>
        <v/>
      </c>
      <c r="H1528" s="43" t="str">
        <f>IF(A1528&lt;&gt;"",IF(Data!$G$9="constant",$C$13,IF(Data!$G$9="squeeze",G1528,F1528)),"")</f>
        <v/>
      </c>
      <c r="I1528" s="38" t="str">
        <f ca="1">IF(ISNUMBER(A1528),NORMINV(RAND(),0,IF(AND(Data!$G$9="squeeze",A1528&lt;Data!$G$11*0.25),$H$32,1)*$C$30*$C$13)*($C$14*$C$12),"")</f>
        <v/>
      </c>
      <c r="J1528" s="42" t="str">
        <f ca="1">IFERROR(IF(Data!$C$6="Real",B1528,I1528+J1527+($C$14*$C$12)*(NORMINV(RAND(),$C$15,CHOOSE($G$13,$C$13,F1528,G1528)))),"")</f>
        <v/>
      </c>
      <c r="K1528" s="88" t="str">
        <f>IF(ISNUMBER(A1528), IF($G$16="fixed",$G$17,MIN(H1528*Data!$C$7*$C$16*0.5,$C$17*Data!$C$7))*$C$12,"")</f>
        <v/>
      </c>
      <c r="L1528" s="42" t="str">
        <f t="shared" ca="1" si="704"/>
        <v/>
      </c>
      <c r="M1528" s="44" t="str">
        <f t="shared" ca="1" si="705"/>
        <v/>
      </c>
      <c r="N1528" s="44" t="str">
        <f t="shared" ca="1" si="706"/>
        <v/>
      </c>
      <c r="O1528" s="108" t="str">
        <f t="shared" si="681"/>
        <v/>
      </c>
      <c r="P1528" s="102" t="str">
        <f t="shared" si="682"/>
        <v/>
      </c>
      <c r="Q1528" s="102" t="str">
        <f t="shared" si="683"/>
        <v/>
      </c>
      <c r="R1528" s="120" t="str">
        <f t="shared" si="701"/>
        <v/>
      </c>
      <c r="S1528" s="54" t="str">
        <f t="shared" si="702"/>
        <v/>
      </c>
      <c r="T1528" s="5" t="str">
        <f t="shared" si="684"/>
        <v/>
      </c>
      <c r="U1528" s="152" t="str">
        <f t="shared" si="685"/>
        <v/>
      </c>
      <c r="V1528" s="152" t="str">
        <f t="shared" si="686"/>
        <v/>
      </c>
      <c r="W1528" s="153" t="str">
        <f t="shared" si="687"/>
        <v/>
      </c>
      <c r="X1528" s="153" t="str">
        <f t="shared" si="688"/>
        <v/>
      </c>
      <c r="Y1528" s="153" t="str">
        <f t="shared" si="689"/>
        <v/>
      </c>
      <c r="Z1528" s="153" t="str">
        <f t="shared" si="690"/>
        <v/>
      </c>
      <c r="AA1528" s="152" t="str">
        <f t="shared" si="691"/>
        <v/>
      </c>
      <c r="AB1528" s="152" t="str">
        <f t="shared" si="692"/>
        <v/>
      </c>
      <c r="AC1528" s="154" t="str">
        <f t="shared" si="693"/>
        <v/>
      </c>
      <c r="AD1528" s="154" t="str">
        <f t="shared" si="694"/>
        <v/>
      </c>
      <c r="AE1528" s="3" t="str">
        <f t="shared" si="695"/>
        <v/>
      </c>
      <c r="AF1528" s="3" t="str">
        <f t="shared" si="696"/>
        <v/>
      </c>
      <c r="AG1528" s="3" t="str">
        <f t="shared" si="703"/>
        <v/>
      </c>
      <c r="AH1528" s="4" t="str">
        <f t="shared" si="697"/>
        <v/>
      </c>
      <c r="AI1528" s="75" t="str">
        <f t="shared" si="698"/>
        <v/>
      </c>
      <c r="AJ1528" s="75" t="str">
        <f t="shared" si="699"/>
        <v/>
      </c>
    </row>
    <row r="1529" spans="1:36">
      <c r="A1529" s="41" t="str">
        <f t="shared" si="700"/>
        <v/>
      </c>
      <c r="B1529" s="150" t="str">
        <f>IF(ISNUMBER(A1529),INDEX('MetaTrader Import'!$H$13:$J$5893,TRUNC(((A1529-$A$39+1)-1)/3)+1,MOD((A1529-$A$39+1)-1,3)+1),"")</f>
        <v/>
      </c>
      <c r="C1529" s="43" t="str">
        <f t="shared" si="677"/>
        <v/>
      </c>
      <c r="D1529" s="43" t="str">
        <f t="shared" ca="1" si="678"/>
        <v/>
      </c>
      <c r="E1529" s="43" t="str">
        <f t="shared" si="679"/>
        <v/>
      </c>
      <c r="F1529" s="43" t="str">
        <f t="shared" si="680"/>
        <v/>
      </c>
      <c r="G1529" s="43" t="str">
        <f>IF(A1529&lt;&gt;"",IF(A1529&lt;Data!$G$11*0.25,$C$13/$G$32,IF(A1529&gt;Data!$G$11*0.25,$C$13,$C$13*10)),"")</f>
        <v/>
      </c>
      <c r="H1529" s="43" t="str">
        <f>IF(A1529&lt;&gt;"",IF(Data!$G$9="constant",$C$13,IF(Data!$G$9="squeeze",G1529,F1529)),"")</f>
        <v/>
      </c>
      <c r="I1529" s="38" t="str">
        <f ca="1">IF(ISNUMBER(A1529),NORMINV(RAND(),0,IF(AND(Data!$G$9="squeeze",A1529&lt;Data!$G$11*0.25),$H$32,1)*$C$30*$C$13)*($C$14*$C$12),"")</f>
        <v/>
      </c>
      <c r="J1529" s="42" t="str">
        <f ca="1">IFERROR(IF(Data!$C$6="Real",B1529,I1529+J1528+($C$14*$C$12)*(NORMINV(RAND(),$C$15,CHOOSE($G$13,$C$13,F1529,G1529)))),"")</f>
        <v/>
      </c>
      <c r="K1529" s="88" t="str">
        <f>IF(ISNUMBER(A1529), IF($G$16="fixed",$G$17,MIN(H1529*Data!$C$7*$C$16*0.5,$C$17*Data!$C$7))*$C$12,"")</f>
        <v/>
      </c>
      <c r="L1529" s="42" t="str">
        <f t="shared" ca="1" si="704"/>
        <v/>
      </c>
      <c r="M1529" s="44" t="str">
        <f t="shared" ca="1" si="705"/>
        <v/>
      </c>
      <c r="N1529" s="44" t="str">
        <f t="shared" ca="1" si="706"/>
        <v/>
      </c>
      <c r="O1529" s="108" t="str">
        <f t="shared" si="681"/>
        <v/>
      </c>
      <c r="P1529" s="102" t="str">
        <f t="shared" si="682"/>
        <v/>
      </c>
      <c r="Q1529" s="102" t="str">
        <f t="shared" si="683"/>
        <v/>
      </c>
      <c r="R1529" s="120" t="str">
        <f t="shared" si="701"/>
        <v/>
      </c>
      <c r="S1529" s="54" t="str">
        <f t="shared" si="702"/>
        <v/>
      </c>
      <c r="T1529" s="5" t="str">
        <f t="shared" si="684"/>
        <v/>
      </c>
      <c r="U1529" s="152" t="str">
        <f t="shared" si="685"/>
        <v/>
      </c>
      <c r="V1529" s="152" t="str">
        <f t="shared" si="686"/>
        <v/>
      </c>
      <c r="W1529" s="153" t="str">
        <f t="shared" si="687"/>
        <v/>
      </c>
      <c r="X1529" s="153" t="str">
        <f t="shared" si="688"/>
        <v/>
      </c>
      <c r="Y1529" s="153" t="str">
        <f t="shared" si="689"/>
        <v/>
      </c>
      <c r="Z1529" s="153" t="str">
        <f t="shared" si="690"/>
        <v/>
      </c>
      <c r="AA1529" s="152" t="str">
        <f t="shared" si="691"/>
        <v/>
      </c>
      <c r="AB1529" s="152" t="str">
        <f t="shared" si="692"/>
        <v/>
      </c>
      <c r="AC1529" s="154" t="str">
        <f t="shared" si="693"/>
        <v/>
      </c>
      <c r="AD1529" s="154" t="str">
        <f t="shared" si="694"/>
        <v/>
      </c>
      <c r="AE1529" s="3" t="str">
        <f t="shared" si="695"/>
        <v/>
      </c>
      <c r="AF1529" s="3" t="str">
        <f t="shared" si="696"/>
        <v/>
      </c>
      <c r="AG1529" s="3" t="str">
        <f t="shared" si="703"/>
        <v/>
      </c>
      <c r="AH1529" s="4" t="str">
        <f t="shared" si="697"/>
        <v/>
      </c>
      <c r="AI1529" s="75" t="str">
        <f t="shared" si="698"/>
        <v/>
      </c>
      <c r="AJ1529" s="75" t="str">
        <f t="shared" si="699"/>
        <v/>
      </c>
    </row>
    <row r="1530" spans="1:36">
      <c r="A1530" s="41" t="str">
        <f t="shared" si="700"/>
        <v/>
      </c>
      <c r="B1530" s="150" t="str">
        <f>IF(ISNUMBER(A1530),INDEX('MetaTrader Import'!$H$13:$J$5893,TRUNC(((A1530-$A$39+1)-1)/3)+1,MOD((A1530-$A$39+1)-1,3)+1),"")</f>
        <v/>
      </c>
      <c r="C1530" s="43" t="str">
        <f t="shared" si="677"/>
        <v/>
      </c>
      <c r="D1530" s="43" t="str">
        <f t="shared" ca="1" si="678"/>
        <v/>
      </c>
      <c r="E1530" s="43" t="str">
        <f t="shared" si="679"/>
        <v/>
      </c>
      <c r="F1530" s="43" t="str">
        <f t="shared" si="680"/>
        <v/>
      </c>
      <c r="G1530" s="43" t="str">
        <f>IF(A1530&lt;&gt;"",IF(A1530&lt;Data!$G$11*0.25,$C$13/$G$32,IF(A1530&gt;Data!$G$11*0.25,$C$13,$C$13*10)),"")</f>
        <v/>
      </c>
      <c r="H1530" s="43" t="str">
        <f>IF(A1530&lt;&gt;"",IF(Data!$G$9="constant",$C$13,IF(Data!$G$9="squeeze",G1530,F1530)),"")</f>
        <v/>
      </c>
      <c r="I1530" s="38" t="str">
        <f ca="1">IF(ISNUMBER(A1530),NORMINV(RAND(),0,IF(AND(Data!$G$9="squeeze",A1530&lt;Data!$G$11*0.25),$H$32,1)*$C$30*$C$13)*($C$14*$C$12),"")</f>
        <v/>
      </c>
      <c r="J1530" s="42" t="str">
        <f ca="1">IFERROR(IF(Data!$C$6="Real",B1530,I1530+J1529+($C$14*$C$12)*(NORMINV(RAND(),$C$15,CHOOSE($G$13,$C$13,F1530,G1530)))),"")</f>
        <v/>
      </c>
      <c r="K1530" s="88" t="str">
        <f>IF(ISNUMBER(A1530), IF($G$16="fixed",$G$17,MIN(H1530*Data!$C$7*$C$16*0.5,$C$17*Data!$C$7))*$C$12,"")</f>
        <v/>
      </c>
      <c r="L1530" s="42" t="str">
        <f t="shared" ca="1" si="704"/>
        <v/>
      </c>
      <c r="M1530" s="44" t="str">
        <f t="shared" ca="1" si="705"/>
        <v/>
      </c>
      <c r="N1530" s="44" t="str">
        <f t="shared" ca="1" si="706"/>
        <v/>
      </c>
      <c r="O1530" s="108" t="str">
        <f t="shared" si="681"/>
        <v/>
      </c>
      <c r="P1530" s="102" t="str">
        <f t="shared" si="682"/>
        <v/>
      </c>
      <c r="Q1530" s="102" t="str">
        <f t="shared" si="683"/>
        <v/>
      </c>
      <c r="R1530" s="120" t="str">
        <f t="shared" si="701"/>
        <v/>
      </c>
      <c r="S1530" s="54" t="str">
        <f t="shared" si="702"/>
        <v/>
      </c>
      <c r="T1530" s="5" t="str">
        <f t="shared" si="684"/>
        <v/>
      </c>
      <c r="U1530" s="152" t="str">
        <f t="shared" si="685"/>
        <v/>
      </c>
      <c r="V1530" s="152" t="str">
        <f t="shared" si="686"/>
        <v/>
      </c>
      <c r="W1530" s="153" t="str">
        <f t="shared" si="687"/>
        <v/>
      </c>
      <c r="X1530" s="153" t="str">
        <f t="shared" si="688"/>
        <v/>
      </c>
      <c r="Y1530" s="153" t="str">
        <f t="shared" si="689"/>
        <v/>
      </c>
      <c r="Z1530" s="153" t="str">
        <f t="shared" si="690"/>
        <v/>
      </c>
      <c r="AA1530" s="152" t="str">
        <f t="shared" si="691"/>
        <v/>
      </c>
      <c r="AB1530" s="152" t="str">
        <f t="shared" si="692"/>
        <v/>
      </c>
      <c r="AC1530" s="154" t="str">
        <f t="shared" si="693"/>
        <v/>
      </c>
      <c r="AD1530" s="154" t="str">
        <f t="shared" si="694"/>
        <v/>
      </c>
      <c r="AE1530" s="3" t="str">
        <f t="shared" si="695"/>
        <v/>
      </c>
      <c r="AF1530" s="3" t="str">
        <f t="shared" si="696"/>
        <v/>
      </c>
      <c r="AG1530" s="3" t="str">
        <f t="shared" si="703"/>
        <v/>
      </c>
      <c r="AH1530" s="4" t="str">
        <f t="shared" si="697"/>
        <v/>
      </c>
      <c r="AI1530" s="75" t="str">
        <f t="shared" si="698"/>
        <v/>
      </c>
      <c r="AJ1530" s="75" t="str">
        <f t="shared" si="699"/>
        <v/>
      </c>
    </row>
    <row r="1531" spans="1:36">
      <c r="A1531" s="41" t="str">
        <f t="shared" si="700"/>
        <v/>
      </c>
      <c r="B1531" s="150" t="str">
        <f>IF(ISNUMBER(A1531),INDEX('MetaTrader Import'!$H$13:$J$5893,TRUNC(((A1531-$A$39+1)-1)/3)+1,MOD((A1531-$A$39+1)-1,3)+1),"")</f>
        <v/>
      </c>
      <c r="C1531" s="43" t="str">
        <f t="shared" si="677"/>
        <v/>
      </c>
      <c r="D1531" s="43" t="str">
        <f t="shared" ca="1" si="678"/>
        <v/>
      </c>
      <c r="E1531" s="43" t="str">
        <f t="shared" si="679"/>
        <v/>
      </c>
      <c r="F1531" s="43" t="str">
        <f t="shared" si="680"/>
        <v/>
      </c>
      <c r="G1531" s="43" t="str">
        <f>IF(A1531&lt;&gt;"",IF(A1531&lt;Data!$G$11*0.25,$C$13/$G$32,IF(A1531&gt;Data!$G$11*0.25,$C$13,$C$13*10)),"")</f>
        <v/>
      </c>
      <c r="H1531" s="43" t="str">
        <f>IF(A1531&lt;&gt;"",IF(Data!$G$9="constant",$C$13,IF(Data!$G$9="squeeze",G1531,F1531)),"")</f>
        <v/>
      </c>
      <c r="I1531" s="38" t="str">
        <f ca="1">IF(ISNUMBER(A1531),NORMINV(RAND(),0,IF(AND(Data!$G$9="squeeze",A1531&lt;Data!$G$11*0.25),$H$32,1)*$C$30*$C$13)*($C$14*$C$12),"")</f>
        <v/>
      </c>
      <c r="J1531" s="42" t="str">
        <f ca="1">IFERROR(IF(Data!$C$6="Real",B1531,I1531+J1530+($C$14*$C$12)*(NORMINV(RAND(),$C$15,CHOOSE($G$13,$C$13,F1531,G1531)))),"")</f>
        <v/>
      </c>
      <c r="K1531" s="88" t="str">
        <f>IF(ISNUMBER(A1531), IF($G$16="fixed",$G$17,MIN(H1531*Data!$C$7*$C$16*0.5,$C$17*Data!$C$7))*$C$12,"")</f>
        <v/>
      </c>
      <c r="L1531" s="42" t="str">
        <f t="shared" ca="1" si="704"/>
        <v/>
      </c>
      <c r="M1531" s="44" t="str">
        <f t="shared" ca="1" si="705"/>
        <v/>
      </c>
      <c r="N1531" s="44" t="str">
        <f t="shared" ca="1" si="706"/>
        <v/>
      </c>
      <c r="O1531" s="108" t="str">
        <f t="shared" si="681"/>
        <v/>
      </c>
      <c r="P1531" s="102" t="str">
        <f t="shared" si="682"/>
        <v/>
      </c>
      <c r="Q1531" s="102" t="str">
        <f t="shared" si="683"/>
        <v/>
      </c>
      <c r="R1531" s="120" t="str">
        <f t="shared" si="701"/>
        <v/>
      </c>
      <c r="S1531" s="54" t="str">
        <f t="shared" si="702"/>
        <v/>
      </c>
      <c r="T1531" s="5" t="str">
        <f t="shared" si="684"/>
        <v/>
      </c>
      <c r="U1531" s="152" t="str">
        <f t="shared" si="685"/>
        <v/>
      </c>
      <c r="V1531" s="152" t="str">
        <f t="shared" si="686"/>
        <v/>
      </c>
      <c r="W1531" s="153" t="str">
        <f t="shared" si="687"/>
        <v/>
      </c>
      <c r="X1531" s="153" t="str">
        <f t="shared" si="688"/>
        <v/>
      </c>
      <c r="Y1531" s="153" t="str">
        <f t="shared" si="689"/>
        <v/>
      </c>
      <c r="Z1531" s="153" t="str">
        <f t="shared" si="690"/>
        <v/>
      </c>
      <c r="AA1531" s="152" t="str">
        <f t="shared" si="691"/>
        <v/>
      </c>
      <c r="AB1531" s="152" t="str">
        <f t="shared" si="692"/>
        <v/>
      </c>
      <c r="AC1531" s="154" t="str">
        <f t="shared" si="693"/>
        <v/>
      </c>
      <c r="AD1531" s="154" t="str">
        <f t="shared" si="694"/>
        <v/>
      </c>
      <c r="AE1531" s="3" t="str">
        <f t="shared" si="695"/>
        <v/>
      </c>
      <c r="AF1531" s="3" t="str">
        <f t="shared" si="696"/>
        <v/>
      </c>
      <c r="AG1531" s="3" t="str">
        <f t="shared" si="703"/>
        <v/>
      </c>
      <c r="AH1531" s="4" t="str">
        <f t="shared" si="697"/>
        <v/>
      </c>
      <c r="AI1531" s="75" t="str">
        <f t="shared" si="698"/>
        <v/>
      </c>
      <c r="AJ1531" s="75" t="str">
        <f t="shared" si="699"/>
        <v/>
      </c>
    </row>
    <row r="1532" spans="1:36">
      <c r="A1532" s="41" t="str">
        <f t="shared" si="700"/>
        <v/>
      </c>
      <c r="B1532" s="150" t="str">
        <f>IF(ISNUMBER(A1532),INDEX('MetaTrader Import'!$H$13:$J$5893,TRUNC(((A1532-$A$39+1)-1)/3)+1,MOD((A1532-$A$39+1)-1,3)+1),"")</f>
        <v/>
      </c>
      <c r="C1532" s="43" t="str">
        <f t="shared" si="677"/>
        <v/>
      </c>
      <c r="D1532" s="43" t="str">
        <f t="shared" ca="1" si="678"/>
        <v/>
      </c>
      <c r="E1532" s="43" t="str">
        <f t="shared" si="679"/>
        <v/>
      </c>
      <c r="F1532" s="43" t="str">
        <f t="shared" si="680"/>
        <v/>
      </c>
      <c r="G1532" s="43" t="str">
        <f>IF(A1532&lt;&gt;"",IF(A1532&lt;Data!$G$11*0.25,$C$13/$G$32,IF(A1532&gt;Data!$G$11*0.25,$C$13,$C$13*10)),"")</f>
        <v/>
      </c>
      <c r="H1532" s="43" t="str">
        <f>IF(A1532&lt;&gt;"",IF(Data!$G$9="constant",$C$13,IF(Data!$G$9="squeeze",G1532,F1532)),"")</f>
        <v/>
      </c>
      <c r="I1532" s="38" t="str">
        <f ca="1">IF(ISNUMBER(A1532),NORMINV(RAND(),0,IF(AND(Data!$G$9="squeeze",A1532&lt;Data!$G$11*0.25),$H$32,1)*$C$30*$C$13)*($C$14*$C$12),"")</f>
        <v/>
      </c>
      <c r="J1532" s="42" t="str">
        <f ca="1">IFERROR(IF(Data!$C$6="Real",B1532,I1532+J1531+($C$14*$C$12)*(NORMINV(RAND(),$C$15,CHOOSE($G$13,$C$13,F1532,G1532)))),"")</f>
        <v/>
      </c>
      <c r="K1532" s="88" t="str">
        <f>IF(ISNUMBER(A1532), IF($G$16="fixed",$G$17,MIN(H1532*Data!$C$7*$C$16*0.5,$C$17*Data!$C$7))*$C$12,"")</f>
        <v/>
      </c>
      <c r="L1532" s="42" t="str">
        <f t="shared" ca="1" si="704"/>
        <v/>
      </c>
      <c r="M1532" s="44" t="str">
        <f t="shared" ca="1" si="705"/>
        <v/>
      </c>
      <c r="N1532" s="44" t="str">
        <f t="shared" ca="1" si="706"/>
        <v/>
      </c>
      <c r="O1532" s="108" t="str">
        <f t="shared" si="681"/>
        <v/>
      </c>
      <c r="P1532" s="102" t="str">
        <f t="shared" si="682"/>
        <v/>
      </c>
      <c r="Q1532" s="102" t="str">
        <f t="shared" si="683"/>
        <v/>
      </c>
      <c r="R1532" s="120" t="str">
        <f t="shared" si="701"/>
        <v/>
      </c>
      <c r="S1532" s="54" t="str">
        <f t="shared" si="702"/>
        <v/>
      </c>
      <c r="T1532" s="5" t="str">
        <f t="shared" si="684"/>
        <v/>
      </c>
      <c r="U1532" s="152" t="str">
        <f t="shared" si="685"/>
        <v/>
      </c>
      <c r="V1532" s="152" t="str">
        <f t="shared" si="686"/>
        <v/>
      </c>
      <c r="W1532" s="153" t="str">
        <f t="shared" si="687"/>
        <v/>
      </c>
      <c r="X1532" s="153" t="str">
        <f t="shared" si="688"/>
        <v/>
      </c>
      <c r="Y1532" s="153" t="str">
        <f t="shared" si="689"/>
        <v/>
      </c>
      <c r="Z1532" s="153" t="str">
        <f t="shared" si="690"/>
        <v/>
      </c>
      <c r="AA1532" s="152" t="str">
        <f t="shared" si="691"/>
        <v/>
      </c>
      <c r="AB1532" s="152" t="str">
        <f t="shared" si="692"/>
        <v/>
      </c>
      <c r="AC1532" s="154" t="str">
        <f t="shared" si="693"/>
        <v/>
      </c>
      <c r="AD1532" s="154" t="str">
        <f t="shared" si="694"/>
        <v/>
      </c>
      <c r="AE1532" s="3" t="str">
        <f t="shared" si="695"/>
        <v/>
      </c>
      <c r="AF1532" s="3" t="str">
        <f t="shared" si="696"/>
        <v/>
      </c>
      <c r="AG1532" s="3" t="str">
        <f t="shared" si="703"/>
        <v/>
      </c>
      <c r="AH1532" s="4" t="str">
        <f t="shared" si="697"/>
        <v/>
      </c>
      <c r="AI1532" s="75" t="str">
        <f t="shared" si="698"/>
        <v/>
      </c>
      <c r="AJ1532" s="75" t="str">
        <f t="shared" si="699"/>
        <v/>
      </c>
    </row>
    <row r="1533" spans="1:36">
      <c r="A1533" s="41" t="str">
        <f t="shared" si="700"/>
        <v/>
      </c>
      <c r="B1533" s="150" t="str">
        <f>IF(ISNUMBER(A1533),INDEX('MetaTrader Import'!$H$13:$J$5893,TRUNC(((A1533-$A$39+1)-1)/3)+1,MOD((A1533-$A$39+1)-1,3)+1),"")</f>
        <v/>
      </c>
      <c r="C1533" s="43" t="str">
        <f t="shared" si="677"/>
        <v/>
      </c>
      <c r="D1533" s="43" t="str">
        <f t="shared" ca="1" si="678"/>
        <v/>
      </c>
      <c r="E1533" s="43" t="str">
        <f t="shared" si="679"/>
        <v/>
      </c>
      <c r="F1533" s="43" t="str">
        <f t="shared" si="680"/>
        <v/>
      </c>
      <c r="G1533" s="43" t="str">
        <f>IF(A1533&lt;&gt;"",IF(A1533&lt;Data!$G$11*0.25,$C$13/$G$32,IF(A1533&gt;Data!$G$11*0.25,$C$13,$C$13*10)),"")</f>
        <v/>
      </c>
      <c r="H1533" s="43" t="str">
        <f>IF(A1533&lt;&gt;"",IF(Data!$G$9="constant",$C$13,IF(Data!$G$9="squeeze",G1533,F1533)),"")</f>
        <v/>
      </c>
      <c r="I1533" s="38" t="str">
        <f ca="1">IF(ISNUMBER(A1533),NORMINV(RAND(),0,IF(AND(Data!$G$9="squeeze",A1533&lt;Data!$G$11*0.25),$H$32,1)*$C$30*$C$13)*($C$14*$C$12),"")</f>
        <v/>
      </c>
      <c r="J1533" s="42" t="str">
        <f ca="1">IFERROR(IF(Data!$C$6="Real",B1533,I1533+J1532+($C$14*$C$12)*(NORMINV(RAND(),$C$15,CHOOSE($G$13,$C$13,F1533,G1533)))),"")</f>
        <v/>
      </c>
      <c r="K1533" s="88" t="str">
        <f>IF(ISNUMBER(A1533), IF($G$16="fixed",$G$17,MIN(H1533*Data!$C$7*$C$16*0.5,$C$17*Data!$C$7))*$C$12,"")</f>
        <v/>
      </c>
      <c r="L1533" s="42" t="str">
        <f t="shared" ca="1" si="704"/>
        <v/>
      </c>
      <c r="M1533" s="44" t="str">
        <f t="shared" ca="1" si="705"/>
        <v/>
      </c>
      <c r="N1533" s="44" t="str">
        <f t="shared" ca="1" si="706"/>
        <v/>
      </c>
      <c r="O1533" s="108" t="str">
        <f t="shared" si="681"/>
        <v/>
      </c>
      <c r="P1533" s="102" t="str">
        <f t="shared" si="682"/>
        <v/>
      </c>
      <c r="Q1533" s="102" t="str">
        <f t="shared" si="683"/>
        <v/>
      </c>
      <c r="R1533" s="120" t="str">
        <f t="shared" si="701"/>
        <v/>
      </c>
      <c r="S1533" s="54" t="str">
        <f t="shared" si="702"/>
        <v/>
      </c>
      <c r="T1533" s="5" t="str">
        <f t="shared" si="684"/>
        <v/>
      </c>
      <c r="U1533" s="152" t="str">
        <f t="shared" si="685"/>
        <v/>
      </c>
      <c r="V1533" s="152" t="str">
        <f t="shared" si="686"/>
        <v/>
      </c>
      <c r="W1533" s="153" t="str">
        <f t="shared" si="687"/>
        <v/>
      </c>
      <c r="X1533" s="153" t="str">
        <f t="shared" si="688"/>
        <v/>
      </c>
      <c r="Y1533" s="153" t="str">
        <f t="shared" si="689"/>
        <v/>
      </c>
      <c r="Z1533" s="153" t="str">
        <f t="shared" si="690"/>
        <v/>
      </c>
      <c r="AA1533" s="152" t="str">
        <f t="shared" si="691"/>
        <v/>
      </c>
      <c r="AB1533" s="152" t="str">
        <f t="shared" si="692"/>
        <v/>
      </c>
      <c r="AC1533" s="154" t="str">
        <f t="shared" si="693"/>
        <v/>
      </c>
      <c r="AD1533" s="154" t="str">
        <f t="shared" si="694"/>
        <v/>
      </c>
      <c r="AE1533" s="3" t="str">
        <f t="shared" si="695"/>
        <v/>
      </c>
      <c r="AF1533" s="3" t="str">
        <f t="shared" si="696"/>
        <v/>
      </c>
      <c r="AG1533" s="3" t="str">
        <f t="shared" si="703"/>
        <v/>
      </c>
      <c r="AH1533" s="4" t="str">
        <f t="shared" si="697"/>
        <v/>
      </c>
      <c r="AI1533" s="75" t="str">
        <f t="shared" si="698"/>
        <v/>
      </c>
      <c r="AJ1533" s="75" t="str">
        <f t="shared" si="699"/>
        <v/>
      </c>
    </row>
    <row r="1534" spans="1:36">
      <c r="A1534" s="41" t="str">
        <f t="shared" si="700"/>
        <v/>
      </c>
      <c r="B1534" s="150" t="str">
        <f>IF(ISNUMBER(A1534),INDEX('MetaTrader Import'!$H$13:$J$5893,TRUNC(((A1534-$A$39+1)-1)/3)+1,MOD((A1534-$A$39+1)-1,3)+1),"")</f>
        <v/>
      </c>
      <c r="C1534" s="43" t="str">
        <f t="shared" si="677"/>
        <v/>
      </c>
      <c r="D1534" s="43" t="str">
        <f t="shared" ca="1" si="678"/>
        <v/>
      </c>
      <c r="E1534" s="43" t="str">
        <f t="shared" si="679"/>
        <v/>
      </c>
      <c r="F1534" s="43" t="str">
        <f t="shared" si="680"/>
        <v/>
      </c>
      <c r="G1534" s="43" t="str">
        <f>IF(A1534&lt;&gt;"",IF(A1534&lt;Data!$G$11*0.25,$C$13/$G$32,IF(A1534&gt;Data!$G$11*0.25,$C$13,$C$13*10)),"")</f>
        <v/>
      </c>
      <c r="H1534" s="43" t="str">
        <f>IF(A1534&lt;&gt;"",IF(Data!$G$9="constant",$C$13,IF(Data!$G$9="squeeze",G1534,F1534)),"")</f>
        <v/>
      </c>
      <c r="I1534" s="38" t="str">
        <f ca="1">IF(ISNUMBER(A1534),NORMINV(RAND(),0,IF(AND(Data!$G$9="squeeze",A1534&lt;Data!$G$11*0.25),$H$32,1)*$C$30*$C$13)*($C$14*$C$12),"")</f>
        <v/>
      </c>
      <c r="J1534" s="42" t="str">
        <f ca="1">IFERROR(IF(Data!$C$6="Real",B1534,I1534+J1533+($C$14*$C$12)*(NORMINV(RAND(),$C$15,CHOOSE($G$13,$C$13,F1534,G1534)))),"")</f>
        <v/>
      </c>
      <c r="K1534" s="88" t="str">
        <f>IF(ISNUMBER(A1534), IF($G$16="fixed",$G$17,MIN(H1534*Data!$C$7*$C$16*0.5,$C$17*Data!$C$7))*$C$12,"")</f>
        <v/>
      </c>
      <c r="L1534" s="42" t="str">
        <f t="shared" ca="1" si="704"/>
        <v/>
      </c>
      <c r="M1534" s="44" t="str">
        <f t="shared" ca="1" si="705"/>
        <v/>
      </c>
      <c r="N1534" s="44" t="str">
        <f t="shared" ca="1" si="706"/>
        <v/>
      </c>
      <c r="O1534" s="108" t="str">
        <f t="shared" si="681"/>
        <v/>
      </c>
      <c r="P1534" s="102" t="str">
        <f t="shared" si="682"/>
        <v/>
      </c>
      <c r="Q1534" s="102" t="str">
        <f t="shared" si="683"/>
        <v/>
      </c>
      <c r="R1534" s="120" t="str">
        <f t="shared" si="701"/>
        <v/>
      </c>
      <c r="S1534" s="54" t="str">
        <f t="shared" si="702"/>
        <v/>
      </c>
      <c r="T1534" s="5" t="str">
        <f t="shared" si="684"/>
        <v/>
      </c>
      <c r="U1534" s="152" t="str">
        <f t="shared" si="685"/>
        <v/>
      </c>
      <c r="V1534" s="152" t="str">
        <f t="shared" si="686"/>
        <v/>
      </c>
      <c r="W1534" s="153" t="str">
        <f t="shared" si="687"/>
        <v/>
      </c>
      <c r="X1534" s="153" t="str">
        <f t="shared" si="688"/>
        <v/>
      </c>
      <c r="Y1534" s="153" t="str">
        <f t="shared" si="689"/>
        <v/>
      </c>
      <c r="Z1534" s="153" t="str">
        <f t="shared" si="690"/>
        <v/>
      </c>
      <c r="AA1534" s="152" t="str">
        <f t="shared" si="691"/>
        <v/>
      </c>
      <c r="AB1534" s="152" t="str">
        <f t="shared" si="692"/>
        <v/>
      </c>
      <c r="AC1534" s="154" t="str">
        <f t="shared" si="693"/>
        <v/>
      </c>
      <c r="AD1534" s="154" t="str">
        <f t="shared" si="694"/>
        <v/>
      </c>
      <c r="AE1534" s="3" t="str">
        <f t="shared" si="695"/>
        <v/>
      </c>
      <c r="AF1534" s="3" t="str">
        <f t="shared" si="696"/>
        <v/>
      </c>
      <c r="AG1534" s="3" t="str">
        <f t="shared" si="703"/>
        <v/>
      </c>
      <c r="AH1534" s="4" t="str">
        <f t="shared" si="697"/>
        <v/>
      </c>
      <c r="AI1534" s="75" t="str">
        <f t="shared" si="698"/>
        <v/>
      </c>
      <c r="AJ1534" s="75" t="str">
        <f t="shared" si="699"/>
        <v/>
      </c>
    </row>
    <row r="1535" spans="1:36">
      <c r="A1535" s="41" t="str">
        <f t="shared" si="700"/>
        <v/>
      </c>
      <c r="B1535" s="150" t="str">
        <f>IF(ISNUMBER(A1535),INDEX('MetaTrader Import'!$H$13:$J$5893,TRUNC(((A1535-$A$39+1)-1)/3)+1,MOD((A1535-$A$39+1)-1,3)+1),"")</f>
        <v/>
      </c>
      <c r="C1535" s="43" t="str">
        <f t="shared" si="677"/>
        <v/>
      </c>
      <c r="D1535" s="43" t="str">
        <f t="shared" ca="1" si="678"/>
        <v/>
      </c>
      <c r="E1535" s="43" t="str">
        <f t="shared" si="679"/>
        <v/>
      </c>
      <c r="F1535" s="43" t="str">
        <f t="shared" si="680"/>
        <v/>
      </c>
      <c r="G1535" s="43" t="str">
        <f>IF(A1535&lt;&gt;"",IF(A1535&lt;Data!$G$11*0.25,$C$13/$G$32,IF(A1535&gt;Data!$G$11*0.25,$C$13,$C$13*10)),"")</f>
        <v/>
      </c>
      <c r="H1535" s="43" t="str">
        <f>IF(A1535&lt;&gt;"",IF(Data!$G$9="constant",$C$13,IF(Data!$G$9="squeeze",G1535,F1535)),"")</f>
        <v/>
      </c>
      <c r="I1535" s="38" t="str">
        <f ca="1">IF(ISNUMBER(A1535),NORMINV(RAND(),0,IF(AND(Data!$G$9="squeeze",A1535&lt;Data!$G$11*0.25),$H$32,1)*$C$30*$C$13)*($C$14*$C$12),"")</f>
        <v/>
      </c>
      <c r="J1535" s="42" t="str">
        <f ca="1">IFERROR(IF(Data!$C$6="Real",B1535,I1535+J1534+($C$14*$C$12)*(NORMINV(RAND(),$C$15,CHOOSE($G$13,$C$13,F1535,G1535)))),"")</f>
        <v/>
      </c>
      <c r="K1535" s="88" t="str">
        <f>IF(ISNUMBER(A1535), IF($G$16="fixed",$G$17,MIN(H1535*Data!$C$7*$C$16*0.5,$C$17*Data!$C$7))*$C$12,"")</f>
        <v/>
      </c>
      <c r="L1535" s="42" t="str">
        <f t="shared" ca="1" si="704"/>
        <v/>
      </c>
      <c r="M1535" s="44" t="str">
        <f t="shared" ca="1" si="705"/>
        <v/>
      </c>
      <c r="N1535" s="44" t="str">
        <f t="shared" ca="1" si="706"/>
        <v/>
      </c>
      <c r="O1535" s="108" t="str">
        <f t="shared" si="681"/>
        <v/>
      </c>
      <c r="P1535" s="102" t="str">
        <f t="shared" si="682"/>
        <v/>
      </c>
      <c r="Q1535" s="102" t="str">
        <f t="shared" si="683"/>
        <v/>
      </c>
      <c r="R1535" s="120" t="str">
        <f t="shared" si="701"/>
        <v/>
      </c>
      <c r="S1535" s="54" t="str">
        <f t="shared" si="702"/>
        <v/>
      </c>
      <c r="T1535" s="5" t="str">
        <f t="shared" si="684"/>
        <v/>
      </c>
      <c r="U1535" s="152" t="str">
        <f t="shared" si="685"/>
        <v/>
      </c>
      <c r="V1535" s="152" t="str">
        <f t="shared" si="686"/>
        <v/>
      </c>
      <c r="W1535" s="153" t="str">
        <f t="shared" si="687"/>
        <v/>
      </c>
      <c r="X1535" s="153" t="str">
        <f t="shared" si="688"/>
        <v/>
      </c>
      <c r="Y1535" s="153" t="str">
        <f t="shared" si="689"/>
        <v/>
      </c>
      <c r="Z1535" s="153" t="str">
        <f t="shared" si="690"/>
        <v/>
      </c>
      <c r="AA1535" s="152" t="str">
        <f t="shared" si="691"/>
        <v/>
      </c>
      <c r="AB1535" s="152" t="str">
        <f t="shared" si="692"/>
        <v/>
      </c>
      <c r="AC1535" s="154" t="str">
        <f t="shared" si="693"/>
        <v/>
      </c>
      <c r="AD1535" s="154" t="str">
        <f t="shared" si="694"/>
        <v/>
      </c>
      <c r="AE1535" s="3" t="str">
        <f t="shared" si="695"/>
        <v/>
      </c>
      <c r="AF1535" s="3" t="str">
        <f t="shared" si="696"/>
        <v/>
      </c>
      <c r="AG1535" s="3" t="str">
        <f t="shared" si="703"/>
        <v/>
      </c>
      <c r="AH1535" s="4" t="str">
        <f t="shared" si="697"/>
        <v/>
      </c>
      <c r="AI1535" s="75" t="str">
        <f t="shared" si="698"/>
        <v/>
      </c>
      <c r="AJ1535" s="75" t="str">
        <f t="shared" si="699"/>
        <v/>
      </c>
    </row>
    <row r="1536" spans="1:36">
      <c r="A1536" s="41" t="str">
        <f t="shared" si="700"/>
        <v/>
      </c>
      <c r="B1536" s="150" t="str">
        <f>IF(ISNUMBER(A1536),INDEX('MetaTrader Import'!$H$13:$J$5893,TRUNC(((A1536-$A$39+1)-1)/3)+1,MOD((A1536-$A$39+1)-1,3)+1),"")</f>
        <v/>
      </c>
      <c r="C1536" s="43" t="str">
        <f t="shared" si="677"/>
        <v/>
      </c>
      <c r="D1536" s="43" t="str">
        <f t="shared" ca="1" si="678"/>
        <v/>
      </c>
      <c r="E1536" s="43" t="str">
        <f t="shared" si="679"/>
        <v/>
      </c>
      <c r="F1536" s="43" t="str">
        <f t="shared" si="680"/>
        <v/>
      </c>
      <c r="G1536" s="43" t="str">
        <f>IF(A1536&lt;&gt;"",IF(A1536&lt;Data!$G$11*0.25,$C$13/$G$32,IF(A1536&gt;Data!$G$11*0.25,$C$13,$C$13*10)),"")</f>
        <v/>
      </c>
      <c r="H1536" s="43" t="str">
        <f>IF(A1536&lt;&gt;"",IF(Data!$G$9="constant",$C$13,IF(Data!$G$9="squeeze",G1536,F1536)),"")</f>
        <v/>
      </c>
      <c r="I1536" s="38" t="str">
        <f ca="1">IF(ISNUMBER(A1536),NORMINV(RAND(),0,IF(AND(Data!$G$9="squeeze",A1536&lt;Data!$G$11*0.25),$H$32,1)*$C$30*$C$13)*($C$14*$C$12),"")</f>
        <v/>
      </c>
      <c r="J1536" s="42" t="str">
        <f ca="1">IFERROR(IF(Data!$C$6="Real",B1536,I1536+J1535+($C$14*$C$12)*(NORMINV(RAND(),$C$15,CHOOSE($G$13,$C$13,F1536,G1536)))),"")</f>
        <v/>
      </c>
      <c r="K1536" s="88" t="str">
        <f>IF(ISNUMBER(A1536), IF($G$16="fixed",$G$17,MIN(H1536*Data!$C$7*$C$16*0.5,$C$17*Data!$C$7))*$C$12,"")</f>
        <v/>
      </c>
      <c r="L1536" s="42" t="str">
        <f t="shared" ca="1" si="704"/>
        <v/>
      </c>
      <c r="M1536" s="44" t="str">
        <f t="shared" ca="1" si="705"/>
        <v/>
      </c>
      <c r="N1536" s="44" t="str">
        <f t="shared" ca="1" si="706"/>
        <v/>
      </c>
      <c r="O1536" s="108" t="str">
        <f t="shared" si="681"/>
        <v/>
      </c>
      <c r="P1536" s="102" t="str">
        <f t="shared" si="682"/>
        <v/>
      </c>
      <c r="Q1536" s="102" t="str">
        <f t="shared" si="683"/>
        <v/>
      </c>
      <c r="R1536" s="120" t="str">
        <f t="shared" si="701"/>
        <v/>
      </c>
      <c r="S1536" s="54" t="str">
        <f t="shared" si="702"/>
        <v/>
      </c>
      <c r="T1536" s="5" t="str">
        <f t="shared" si="684"/>
        <v/>
      </c>
      <c r="U1536" s="152" t="str">
        <f t="shared" si="685"/>
        <v/>
      </c>
      <c r="V1536" s="152" t="str">
        <f t="shared" si="686"/>
        <v/>
      </c>
      <c r="W1536" s="153" t="str">
        <f t="shared" si="687"/>
        <v/>
      </c>
      <c r="X1536" s="153" t="str">
        <f t="shared" si="688"/>
        <v/>
      </c>
      <c r="Y1536" s="153" t="str">
        <f t="shared" si="689"/>
        <v/>
      </c>
      <c r="Z1536" s="153" t="str">
        <f t="shared" si="690"/>
        <v/>
      </c>
      <c r="AA1536" s="152" t="str">
        <f t="shared" si="691"/>
        <v/>
      </c>
      <c r="AB1536" s="152" t="str">
        <f t="shared" si="692"/>
        <v/>
      </c>
      <c r="AC1536" s="154" t="str">
        <f t="shared" si="693"/>
        <v/>
      </c>
      <c r="AD1536" s="154" t="str">
        <f t="shared" si="694"/>
        <v/>
      </c>
      <c r="AE1536" s="3" t="str">
        <f t="shared" si="695"/>
        <v/>
      </c>
      <c r="AF1536" s="3" t="str">
        <f t="shared" si="696"/>
        <v/>
      </c>
      <c r="AG1536" s="3" t="str">
        <f t="shared" si="703"/>
        <v/>
      </c>
      <c r="AH1536" s="4" t="str">
        <f t="shared" si="697"/>
        <v/>
      </c>
      <c r="AI1536" s="75" t="str">
        <f t="shared" si="698"/>
        <v/>
      </c>
      <c r="AJ1536" s="75" t="str">
        <f t="shared" si="699"/>
        <v/>
      </c>
    </row>
    <row r="1537" spans="1:36">
      <c r="A1537" s="41" t="str">
        <f t="shared" si="700"/>
        <v/>
      </c>
      <c r="B1537" s="150" t="str">
        <f>IF(ISNUMBER(A1537),INDEX('MetaTrader Import'!$H$13:$J$5893,TRUNC(((A1537-$A$39+1)-1)/3)+1,MOD((A1537-$A$39+1)-1,3)+1),"")</f>
        <v/>
      </c>
      <c r="C1537" s="43" t="str">
        <f t="shared" si="677"/>
        <v/>
      </c>
      <c r="D1537" s="43" t="str">
        <f t="shared" ca="1" si="678"/>
        <v/>
      </c>
      <c r="E1537" s="43" t="str">
        <f t="shared" si="679"/>
        <v/>
      </c>
      <c r="F1537" s="43" t="str">
        <f t="shared" si="680"/>
        <v/>
      </c>
      <c r="G1537" s="43" t="str">
        <f>IF(A1537&lt;&gt;"",IF(A1537&lt;Data!$G$11*0.25,$C$13/$G$32,IF(A1537&gt;Data!$G$11*0.25,$C$13,$C$13*10)),"")</f>
        <v/>
      </c>
      <c r="H1537" s="43" t="str">
        <f>IF(A1537&lt;&gt;"",IF(Data!$G$9="constant",$C$13,IF(Data!$G$9="squeeze",G1537,F1537)),"")</f>
        <v/>
      </c>
      <c r="I1537" s="38" t="str">
        <f ca="1">IF(ISNUMBER(A1537),NORMINV(RAND(),0,IF(AND(Data!$G$9="squeeze",A1537&lt;Data!$G$11*0.25),$H$32,1)*$C$30*$C$13)*($C$14*$C$12),"")</f>
        <v/>
      </c>
      <c r="J1537" s="42" t="str">
        <f ca="1">IFERROR(IF(Data!$C$6="Real",B1537,I1537+J1536+($C$14*$C$12)*(NORMINV(RAND(),$C$15,CHOOSE($G$13,$C$13,F1537,G1537)))),"")</f>
        <v/>
      </c>
      <c r="K1537" s="88" t="str">
        <f>IF(ISNUMBER(A1537), IF($G$16="fixed",$G$17,MIN(H1537*Data!$C$7*$C$16*0.5,$C$17*Data!$C$7))*$C$12,"")</f>
        <v/>
      </c>
      <c r="L1537" s="42" t="str">
        <f t="shared" ca="1" si="704"/>
        <v/>
      </c>
      <c r="M1537" s="44" t="str">
        <f t="shared" ca="1" si="705"/>
        <v/>
      </c>
      <c r="N1537" s="44" t="str">
        <f t="shared" ca="1" si="706"/>
        <v/>
      </c>
      <c r="O1537" s="108" t="str">
        <f t="shared" si="681"/>
        <v/>
      </c>
      <c r="P1537" s="102" t="str">
        <f t="shared" si="682"/>
        <v/>
      </c>
      <c r="Q1537" s="102" t="str">
        <f t="shared" si="683"/>
        <v/>
      </c>
      <c r="R1537" s="120" t="str">
        <f t="shared" si="701"/>
        <v/>
      </c>
      <c r="S1537" s="54" t="str">
        <f t="shared" si="702"/>
        <v/>
      </c>
      <c r="T1537" s="5" t="str">
        <f t="shared" si="684"/>
        <v/>
      </c>
      <c r="U1537" s="152" t="str">
        <f t="shared" si="685"/>
        <v/>
      </c>
      <c r="V1537" s="152" t="str">
        <f t="shared" si="686"/>
        <v/>
      </c>
      <c r="W1537" s="153" t="str">
        <f t="shared" si="687"/>
        <v/>
      </c>
      <c r="X1537" s="153" t="str">
        <f t="shared" si="688"/>
        <v/>
      </c>
      <c r="Y1537" s="153" t="str">
        <f t="shared" si="689"/>
        <v/>
      </c>
      <c r="Z1537" s="153" t="str">
        <f t="shared" si="690"/>
        <v/>
      </c>
      <c r="AA1537" s="152" t="str">
        <f t="shared" si="691"/>
        <v/>
      </c>
      <c r="AB1537" s="152" t="str">
        <f t="shared" si="692"/>
        <v/>
      </c>
      <c r="AC1537" s="154" t="str">
        <f t="shared" si="693"/>
        <v/>
      </c>
      <c r="AD1537" s="154" t="str">
        <f t="shared" si="694"/>
        <v/>
      </c>
      <c r="AE1537" s="3" t="str">
        <f t="shared" si="695"/>
        <v/>
      </c>
      <c r="AF1537" s="3" t="str">
        <f t="shared" si="696"/>
        <v/>
      </c>
      <c r="AG1537" s="3" t="str">
        <f t="shared" si="703"/>
        <v/>
      </c>
      <c r="AH1537" s="4" t="str">
        <f t="shared" si="697"/>
        <v/>
      </c>
      <c r="AI1537" s="75" t="str">
        <f t="shared" si="698"/>
        <v/>
      </c>
      <c r="AJ1537" s="75" t="str">
        <f t="shared" si="699"/>
        <v/>
      </c>
    </row>
    <row r="1538" spans="1:36">
      <c r="A1538" s="41" t="str">
        <f t="shared" si="700"/>
        <v/>
      </c>
      <c r="B1538" s="150" t="str">
        <f>IF(ISNUMBER(A1538),INDEX('MetaTrader Import'!$H$13:$J$5893,TRUNC(((A1538-$A$39+1)-1)/3)+1,MOD((A1538-$A$39+1)-1,3)+1),"")</f>
        <v/>
      </c>
      <c r="C1538" s="43" t="str">
        <f t="shared" si="677"/>
        <v/>
      </c>
      <c r="D1538" s="43" t="str">
        <f t="shared" ca="1" si="678"/>
        <v/>
      </c>
      <c r="E1538" s="43" t="str">
        <f t="shared" si="679"/>
        <v/>
      </c>
      <c r="F1538" s="43" t="str">
        <f t="shared" si="680"/>
        <v/>
      </c>
      <c r="G1538" s="43" t="str">
        <f>IF(A1538&lt;&gt;"",IF(A1538&lt;Data!$G$11*0.25,$C$13/$G$32,IF(A1538&gt;Data!$G$11*0.25,$C$13,$C$13*10)),"")</f>
        <v/>
      </c>
      <c r="H1538" s="43" t="str">
        <f>IF(A1538&lt;&gt;"",IF(Data!$G$9="constant",$C$13,IF(Data!$G$9="squeeze",G1538,F1538)),"")</f>
        <v/>
      </c>
      <c r="I1538" s="38" t="str">
        <f ca="1">IF(ISNUMBER(A1538),NORMINV(RAND(),0,IF(AND(Data!$G$9="squeeze",A1538&lt;Data!$G$11*0.25),$H$32,1)*$C$30*$C$13)*($C$14*$C$12),"")</f>
        <v/>
      </c>
      <c r="J1538" s="42" t="str">
        <f ca="1">IFERROR(IF(Data!$C$6="Real",B1538,I1538+J1537+($C$14*$C$12)*(NORMINV(RAND(),$C$15,CHOOSE($G$13,$C$13,F1538,G1538)))),"")</f>
        <v/>
      </c>
      <c r="K1538" s="88" t="str">
        <f>IF(ISNUMBER(A1538), IF($G$16="fixed",$G$17,MIN(H1538*Data!$C$7*$C$16*0.5,$C$17*Data!$C$7))*$C$12,"")</f>
        <v/>
      </c>
      <c r="L1538" s="42" t="str">
        <f t="shared" ca="1" si="704"/>
        <v/>
      </c>
      <c r="M1538" s="44" t="str">
        <f t="shared" ca="1" si="705"/>
        <v/>
      </c>
      <c r="N1538" s="44" t="str">
        <f t="shared" ca="1" si="706"/>
        <v/>
      </c>
      <c r="O1538" s="108" t="str">
        <f t="shared" si="681"/>
        <v/>
      </c>
      <c r="P1538" s="102" t="str">
        <f t="shared" si="682"/>
        <v/>
      </c>
      <c r="Q1538" s="102" t="str">
        <f t="shared" si="683"/>
        <v/>
      </c>
      <c r="R1538" s="120" t="str">
        <f t="shared" si="701"/>
        <v/>
      </c>
      <c r="S1538" s="54" t="str">
        <f t="shared" si="702"/>
        <v/>
      </c>
      <c r="T1538" s="5" t="str">
        <f t="shared" si="684"/>
        <v/>
      </c>
      <c r="U1538" s="152" t="str">
        <f t="shared" si="685"/>
        <v/>
      </c>
      <c r="V1538" s="152" t="str">
        <f t="shared" si="686"/>
        <v/>
      </c>
      <c r="W1538" s="153" t="str">
        <f t="shared" si="687"/>
        <v/>
      </c>
      <c r="X1538" s="153" t="str">
        <f t="shared" si="688"/>
        <v/>
      </c>
      <c r="Y1538" s="153" t="str">
        <f t="shared" si="689"/>
        <v/>
      </c>
      <c r="Z1538" s="153" t="str">
        <f t="shared" si="690"/>
        <v/>
      </c>
      <c r="AA1538" s="152" t="str">
        <f t="shared" si="691"/>
        <v/>
      </c>
      <c r="AB1538" s="152" t="str">
        <f t="shared" si="692"/>
        <v/>
      </c>
      <c r="AC1538" s="154" t="str">
        <f t="shared" si="693"/>
        <v/>
      </c>
      <c r="AD1538" s="154" t="str">
        <f t="shared" si="694"/>
        <v/>
      </c>
      <c r="AE1538" s="3" t="str">
        <f t="shared" si="695"/>
        <v/>
      </c>
      <c r="AF1538" s="3" t="str">
        <f t="shared" si="696"/>
        <v/>
      </c>
      <c r="AG1538" s="3" t="str">
        <f t="shared" si="703"/>
        <v/>
      </c>
      <c r="AH1538" s="4" t="str">
        <f t="shared" si="697"/>
        <v/>
      </c>
      <c r="AI1538" s="75" t="str">
        <f t="shared" si="698"/>
        <v/>
      </c>
      <c r="AJ1538" s="75" t="str">
        <f t="shared" si="699"/>
        <v/>
      </c>
    </row>
    <row r="1539" spans="1:36">
      <c r="A1539" s="41" t="str">
        <f t="shared" si="700"/>
        <v/>
      </c>
      <c r="B1539" s="150" t="str">
        <f>IF(ISNUMBER(A1539),INDEX('MetaTrader Import'!$H$13:$J$5893,TRUNC(((A1539-$A$39+1)-1)/3)+1,MOD((A1539-$A$39+1)-1,3)+1),"")</f>
        <v/>
      </c>
      <c r="C1539" s="43" t="str">
        <f t="shared" ref="C1539:C1602" si="707">IF(A1539&lt;&gt;"",E1538,"")</f>
        <v/>
      </c>
      <c r="D1539" s="43" t="str">
        <f t="shared" ref="D1539:D1602" ca="1" si="708">IF(A1539&lt;&gt;"",NORMINV(RAND(),($C$23-C1539)*$C$28,$C$27)+NORMINV(RAND(),IF(RAND()&gt;$C$26,$C$25,0),$C$27),"")</f>
        <v/>
      </c>
      <c r="E1539" s="43" t="str">
        <f t="shared" ref="E1539:E1602" si="709">IF(A1539&lt;&gt;"",C1539+D1539,"")</f>
        <v/>
      </c>
      <c r="F1539" s="43" t="str">
        <f t="shared" ref="F1539:F1602" si="710">IF(A1539&lt;&gt;"",$C$13*ABS(E1539)/$C$23,"")</f>
        <v/>
      </c>
      <c r="G1539" s="43" t="str">
        <f>IF(A1539&lt;&gt;"",IF(A1539&lt;Data!$G$11*0.25,$C$13/$G$32,IF(A1539&gt;Data!$G$11*0.25,$C$13,$C$13*10)),"")</f>
        <v/>
      </c>
      <c r="H1539" s="43" t="str">
        <f>IF(A1539&lt;&gt;"",IF(Data!$G$9="constant",$C$13,IF(Data!$G$9="squeeze",G1539,F1539)),"")</f>
        <v/>
      </c>
      <c r="I1539" s="38" t="str">
        <f ca="1">IF(ISNUMBER(A1539),NORMINV(RAND(),0,IF(AND(Data!$G$9="squeeze",A1539&lt;Data!$G$11*0.25),$H$32,1)*$C$30*$C$13)*($C$14*$C$12),"")</f>
        <v/>
      </c>
      <c r="J1539" s="42" t="str">
        <f ca="1">IFERROR(IF(Data!$C$6="Real",B1539,I1539+J1538+($C$14*$C$12)*(NORMINV(RAND(),$C$15,CHOOSE($G$13,$C$13,F1539,G1539)))),"")</f>
        <v/>
      </c>
      <c r="K1539" s="88" t="str">
        <f>IF(ISNUMBER(A1539), IF($G$16="fixed",$G$17,MIN(H1539*Data!$C$7*$C$16*0.5,$C$17*Data!$C$7))*$C$12,"")</f>
        <v/>
      </c>
      <c r="L1539" s="42" t="str">
        <f t="shared" ca="1" si="704"/>
        <v/>
      </c>
      <c r="M1539" s="44" t="str">
        <f t="shared" ca="1" si="705"/>
        <v/>
      </c>
      <c r="N1539" s="44" t="str">
        <f t="shared" ca="1" si="706"/>
        <v/>
      </c>
      <c r="O1539" s="108" t="str">
        <f t="shared" ref="O1539:O1602" si="711">IF(ISNUMBER(A1539),$G$12*SLOPE(L1525:L1539,A1525:A1539),"")</f>
        <v/>
      </c>
      <c r="P1539" s="102" t="str">
        <f t="shared" ref="P1539:P1602" si="712">IF(ISNUMBER(A1539),STDEV(L1525:L1539)*$G$12,"")</f>
        <v/>
      </c>
      <c r="Q1539" s="102" t="str">
        <f t="shared" ref="Q1539:Q1602" si="713">IF(ISNUMBER(A1539),SLOPE(P1525:P1539,A1525:A1539),"")</f>
        <v/>
      </c>
      <c r="R1539" s="120" t="str">
        <f t="shared" si="701"/>
        <v/>
      </c>
      <c r="S1539" s="54" t="str">
        <f t="shared" si="702"/>
        <v/>
      </c>
      <c r="T1539" s="5" t="str">
        <f t="shared" ref="T1539:T1602" si="714">IF(ISNUMBER(A1539),IF(S1539=1,L1539,IF(AG1538="Y","",IF(ISNUMBER(T1538),T1538,""))),"")</f>
        <v/>
      </c>
      <c r="U1539" s="152" t="str">
        <f t="shared" ref="U1539:U1602" si="715">IF(NOT(ISNUMBER(T1539)),"",IF(S1539=1,T1539,IF(M1539&gt;U1538,M1539,IF(ISNUMBER(U1538),U1538,""))))</f>
        <v/>
      </c>
      <c r="V1539" s="152" t="str">
        <f t="shared" ref="V1539:V1602" si="716">IF(NOT(ISNUMBER(T1539)),"",IF(S1539=1,T1539,IF(N1539&lt;V1538,N1539,IF(ISNUMBER(V1538),V1538,""))))</f>
        <v/>
      </c>
      <c r="W1539" s="153" t="str">
        <f t="shared" ref="W1539:W1602" si="717">IF(NOT(ISNUMBER(T1539)),"",MIN($F$24,IF(TRUNC((U1539-T1539)/$E$24*$G$12)+0&gt;IF(ISNUMBER(W1538),W1538,0),TRUNC((U1539-T1539)/$E$24*$G$12)+0,IF(ISNUMBER(W1538),W1538,0))))</f>
        <v/>
      </c>
      <c r="X1539" s="153" t="str">
        <f t="shared" ref="X1539:X1602" si="718">IF(NOT(ISNUMBER(T1539)),"",MIN($F$24,IF(-TRUNC((V1539-T1539)/$E$24*$G$12)+0&gt;IF(ISNUMBER(X1538),X1538,0),-TRUNC((V1539-T1539)/$E$24*$G$12)+0,IF(ISNUMBER(X1538),X1538,0))))</f>
        <v/>
      </c>
      <c r="Y1539" s="153" t="str">
        <f t="shared" ref="Y1539:Y1602" si="719">IF(ISNUMBER(W1539),(IF(W1539=0,0,1))*IF(ABS($I$24)=2,POWER(2,W1539-1),W1539)*SIGN($I$24)*$K$24,"")</f>
        <v/>
      </c>
      <c r="Z1539" s="153" t="str">
        <f t="shared" ref="Z1539:Z1602" si="720">IF(ISNUMBER(X1539),(IF(X1539=0,0,1))*IF(ABS($I$24)=2,POWER(2,X1539-1),X1539)*SIGN($I$24)*$K$24,"")</f>
        <v/>
      </c>
      <c r="AA1539" s="152" t="str">
        <f t="shared" ref="AA1539:AA1602" si="721">IF(OR(NOT(ISNUMBER(T1539)),W1539&lt;1),"",IF(OR(NOT(ISNUMBER(W1538)),W1538=0),IF(SIGN(Y1539)=1,M1539,N1539),(Y1538*AA1538+(Y1539-Y1538)*IF(SIGN(Y1539)=1,M1539,N1539))/Y1539))</f>
        <v/>
      </c>
      <c r="AB1539" s="152" t="str">
        <f t="shared" ref="AB1539:AB1602" si="722">IF(OR(NOT(ISNUMBER(T1539)),X1539&lt;1),"",IF(OR(NOT(ISNUMBER(X1538)),X1538=0),IF(SIGN(Z1539)=1,N1539,M1539),(Z1538*AB1538+(Z1539-Z1538)*IF(SIGN(Z1539)=1,N1539,M1539))/Z1539))</f>
        <v/>
      </c>
      <c r="AC1539" s="154" t="str">
        <f t="shared" ref="AC1539:AC1602" si="723">IFERROR(-SIGN(Y1539)*(AA1539-IF(SIGN(Y1539)=1,N1539,M1539))*$G$12*ABS(Y1539),"")</f>
        <v/>
      </c>
      <c r="AD1539" s="154" t="str">
        <f t="shared" ref="AD1539:AD1602" si="724">IFERROR(SIGN(Z1539)*(AB1539-IF(SIGN(Z1539)=1,M1539,N1539))*$G$12*ABS(Z1539),"")</f>
        <v/>
      </c>
      <c r="AE1539" s="3" t="str">
        <f t="shared" ref="AE1539:AE1602" si="725">IF(ISNUMBER(A1539),IFERROR((IF(ISNUMBER(AC1539),AC1539,0)+IF(ISNUMBER(AD1539),AD1539,0))/(ABS(Y1539)+ABS(Z1539)),0),"")</f>
        <v/>
      </c>
      <c r="AF1539" s="3" t="str">
        <f t="shared" ref="AF1539:AF1602" si="726">IF(ISNUMBER(A1539),IF(ISNUMBER(AC1539),AC1539,0)+IF(ISNUMBER(AD1539),AD1539,0),"")</f>
        <v/>
      </c>
      <c r="AG1539" s="3" t="str">
        <f t="shared" si="703"/>
        <v/>
      </c>
      <c r="AH1539" s="4" t="str">
        <f t="shared" ref="AH1539:AH1602" si="727">IF(AG1539="y",AF1539*10*$C$11,"")</f>
        <v/>
      </c>
      <c r="AI1539" s="75" t="str">
        <f t="shared" ref="AI1539:AI1602" si="728">IF(ISNUMBER(A1539),IF(ISNUMBER(AH1539),AJ1539,AF1539*10*$C$11+AJ1539),"")</f>
        <v/>
      </c>
      <c r="AJ1539" s="75" t="str">
        <f t="shared" ref="AJ1539:AJ1602" si="729">IF(ISNUMBER(A1539),AJ1538+IF(ISNUMBER(AH1539),AH1539,0),"")</f>
        <v/>
      </c>
    </row>
    <row r="1540" spans="1:36">
      <c r="A1540" s="41" t="str">
        <f t="shared" ref="A1540:A1603" si="730">IFERROR(IF(A1539+1&gt;$C$19,"",A1539+1),"")</f>
        <v/>
      </c>
      <c r="B1540" s="150" t="str">
        <f>IF(ISNUMBER(A1540),INDEX('MetaTrader Import'!$H$13:$J$5893,TRUNC(((A1540-$A$39+1)-1)/3)+1,MOD((A1540-$A$39+1)-1,3)+1),"")</f>
        <v/>
      </c>
      <c r="C1540" s="43" t="str">
        <f t="shared" si="707"/>
        <v/>
      </c>
      <c r="D1540" s="43" t="str">
        <f t="shared" ca="1" si="708"/>
        <v/>
      </c>
      <c r="E1540" s="43" t="str">
        <f t="shared" si="709"/>
        <v/>
      </c>
      <c r="F1540" s="43" t="str">
        <f t="shared" si="710"/>
        <v/>
      </c>
      <c r="G1540" s="43" t="str">
        <f>IF(A1540&lt;&gt;"",IF(A1540&lt;Data!$G$11*0.25,$C$13/$G$32,IF(A1540&gt;Data!$G$11*0.25,$C$13,$C$13*10)),"")</f>
        <v/>
      </c>
      <c r="H1540" s="43" t="str">
        <f>IF(A1540&lt;&gt;"",IF(Data!$G$9="constant",$C$13,IF(Data!$G$9="squeeze",G1540,F1540)),"")</f>
        <v/>
      </c>
      <c r="I1540" s="38" t="str">
        <f ca="1">IF(ISNUMBER(A1540),NORMINV(RAND(),0,IF(AND(Data!$G$9="squeeze",A1540&lt;Data!$G$11*0.25),$H$32,1)*$C$30*$C$13)*($C$14*$C$12),"")</f>
        <v/>
      </c>
      <c r="J1540" s="42" t="str">
        <f ca="1">IFERROR(IF(Data!$C$6="Real",B1540,I1540+J1539+($C$14*$C$12)*(NORMINV(RAND(),$C$15,CHOOSE($G$13,$C$13,F1540,G1540)))),"")</f>
        <v/>
      </c>
      <c r="K1540" s="88" t="str">
        <f>IF(ISNUMBER(A1540), IF($G$16="fixed",$G$17,MIN(H1540*Data!$C$7*$C$16*0.5,$C$17*Data!$C$7))*$C$12,"")</f>
        <v/>
      </c>
      <c r="L1540" s="42" t="str">
        <f t="shared" ca="1" si="704"/>
        <v/>
      </c>
      <c r="M1540" s="44" t="str">
        <f t="shared" ca="1" si="705"/>
        <v/>
      </c>
      <c r="N1540" s="44" t="str">
        <f t="shared" ca="1" si="706"/>
        <v/>
      </c>
      <c r="O1540" s="108" t="str">
        <f t="shared" si="711"/>
        <v/>
      </c>
      <c r="P1540" s="102" t="str">
        <f t="shared" si="712"/>
        <v/>
      </c>
      <c r="Q1540" s="102" t="str">
        <f t="shared" si="713"/>
        <v/>
      </c>
      <c r="R1540" s="120" t="str">
        <f t="shared" ref="R1540:R1603" si="731">IF(ISNUMBER(A1540),R1539+S1539,"")</f>
        <v/>
      </c>
      <c r="S1540" s="54" t="str">
        <f t="shared" ref="S1540:S1603" si="732">IF(ISNUMBER(A1540),IF(AND(R1540&lt;$M$24,Q1540&lt;$F$28,ABS(O1540)&lt;$F$27,P1540&lt;$F$26,NOT(ISNUMBER(T1539))),1,0),"")</f>
        <v/>
      </c>
      <c r="T1540" s="5" t="str">
        <f t="shared" si="714"/>
        <v/>
      </c>
      <c r="U1540" s="152" t="str">
        <f t="shared" si="715"/>
        <v/>
      </c>
      <c r="V1540" s="152" t="str">
        <f t="shared" si="716"/>
        <v/>
      </c>
      <c r="W1540" s="153" t="str">
        <f t="shared" si="717"/>
        <v/>
      </c>
      <c r="X1540" s="153" t="str">
        <f t="shared" si="718"/>
        <v/>
      </c>
      <c r="Y1540" s="153" t="str">
        <f t="shared" si="719"/>
        <v/>
      </c>
      <c r="Z1540" s="153" t="str">
        <f t="shared" si="720"/>
        <v/>
      </c>
      <c r="AA1540" s="152" t="str">
        <f t="shared" si="721"/>
        <v/>
      </c>
      <c r="AB1540" s="152" t="str">
        <f t="shared" si="722"/>
        <v/>
      </c>
      <c r="AC1540" s="154" t="str">
        <f t="shared" si="723"/>
        <v/>
      </c>
      <c r="AD1540" s="154" t="str">
        <f t="shared" si="724"/>
        <v/>
      </c>
      <c r="AE1540" s="3" t="str">
        <f t="shared" si="725"/>
        <v/>
      </c>
      <c r="AF1540" s="3" t="str">
        <f t="shared" si="726"/>
        <v/>
      </c>
      <c r="AG1540" s="3" t="str">
        <f t="shared" ref="AG1540:AG1603" si="733">IF(NOT(ISNUMBER(T1540)),"",IF(OR(AF1540&gt;$G$24,AF1540&lt;-$H$24,A1540+1&gt;$C$19),"Y","N"))</f>
        <v/>
      </c>
      <c r="AH1540" s="4" t="str">
        <f t="shared" si="727"/>
        <v/>
      </c>
      <c r="AI1540" s="75" t="str">
        <f t="shared" si="728"/>
        <v/>
      </c>
      <c r="AJ1540" s="75" t="str">
        <f t="shared" si="729"/>
        <v/>
      </c>
    </row>
    <row r="1541" spans="1:36">
      <c r="A1541" s="41" t="str">
        <f t="shared" si="730"/>
        <v/>
      </c>
      <c r="B1541" s="150" t="str">
        <f>IF(ISNUMBER(A1541),INDEX('MetaTrader Import'!$H$13:$J$5893,TRUNC(((A1541-$A$39+1)-1)/3)+1,MOD((A1541-$A$39+1)-1,3)+1),"")</f>
        <v/>
      </c>
      <c r="C1541" s="43" t="str">
        <f t="shared" si="707"/>
        <v/>
      </c>
      <c r="D1541" s="43" t="str">
        <f t="shared" ca="1" si="708"/>
        <v/>
      </c>
      <c r="E1541" s="43" t="str">
        <f t="shared" si="709"/>
        <v/>
      </c>
      <c r="F1541" s="43" t="str">
        <f t="shared" si="710"/>
        <v/>
      </c>
      <c r="G1541" s="43" t="str">
        <f>IF(A1541&lt;&gt;"",IF(A1541&lt;Data!$G$11*0.25,$C$13/$G$32,IF(A1541&gt;Data!$G$11*0.25,$C$13,$C$13*10)),"")</f>
        <v/>
      </c>
      <c r="H1541" s="43" t="str">
        <f>IF(A1541&lt;&gt;"",IF(Data!$G$9="constant",$C$13,IF(Data!$G$9="squeeze",G1541,F1541)),"")</f>
        <v/>
      </c>
      <c r="I1541" s="38" t="str">
        <f ca="1">IF(ISNUMBER(A1541),NORMINV(RAND(),0,IF(AND(Data!$G$9="squeeze",A1541&lt;Data!$G$11*0.25),$H$32,1)*$C$30*$C$13)*($C$14*$C$12),"")</f>
        <v/>
      </c>
      <c r="J1541" s="42" t="str">
        <f ca="1">IFERROR(IF(Data!$C$6="Real",B1541,I1541+J1540+($C$14*$C$12)*(NORMINV(RAND(),$C$15,CHOOSE($G$13,$C$13,F1541,G1541)))),"")</f>
        <v/>
      </c>
      <c r="K1541" s="88" t="str">
        <f>IF(ISNUMBER(A1541), IF($G$16="fixed",$G$17,MIN(H1541*Data!$C$7*$C$16*0.5,$C$17*Data!$C$7))*$C$12,"")</f>
        <v/>
      </c>
      <c r="L1541" s="42" t="str">
        <f t="shared" ca="1" si="704"/>
        <v/>
      </c>
      <c r="M1541" s="44" t="str">
        <f t="shared" ca="1" si="705"/>
        <v/>
      </c>
      <c r="N1541" s="44" t="str">
        <f t="shared" ca="1" si="706"/>
        <v/>
      </c>
      <c r="O1541" s="108" t="str">
        <f t="shared" si="711"/>
        <v/>
      </c>
      <c r="P1541" s="102" t="str">
        <f t="shared" si="712"/>
        <v/>
      </c>
      <c r="Q1541" s="102" t="str">
        <f t="shared" si="713"/>
        <v/>
      </c>
      <c r="R1541" s="120" t="str">
        <f t="shared" si="731"/>
        <v/>
      </c>
      <c r="S1541" s="54" t="str">
        <f t="shared" si="732"/>
        <v/>
      </c>
      <c r="T1541" s="5" t="str">
        <f t="shared" si="714"/>
        <v/>
      </c>
      <c r="U1541" s="152" t="str">
        <f t="shared" si="715"/>
        <v/>
      </c>
      <c r="V1541" s="152" t="str">
        <f t="shared" si="716"/>
        <v/>
      </c>
      <c r="W1541" s="153" t="str">
        <f t="shared" si="717"/>
        <v/>
      </c>
      <c r="X1541" s="153" t="str">
        <f t="shared" si="718"/>
        <v/>
      </c>
      <c r="Y1541" s="153" t="str">
        <f t="shared" si="719"/>
        <v/>
      </c>
      <c r="Z1541" s="153" t="str">
        <f t="shared" si="720"/>
        <v/>
      </c>
      <c r="AA1541" s="152" t="str">
        <f t="shared" si="721"/>
        <v/>
      </c>
      <c r="AB1541" s="152" t="str">
        <f t="shared" si="722"/>
        <v/>
      </c>
      <c r="AC1541" s="154" t="str">
        <f t="shared" si="723"/>
        <v/>
      </c>
      <c r="AD1541" s="154" t="str">
        <f t="shared" si="724"/>
        <v/>
      </c>
      <c r="AE1541" s="3" t="str">
        <f t="shared" si="725"/>
        <v/>
      </c>
      <c r="AF1541" s="3" t="str">
        <f t="shared" si="726"/>
        <v/>
      </c>
      <c r="AG1541" s="3" t="str">
        <f t="shared" si="733"/>
        <v/>
      </c>
      <c r="AH1541" s="4" t="str">
        <f t="shared" si="727"/>
        <v/>
      </c>
      <c r="AI1541" s="75" t="str">
        <f t="shared" si="728"/>
        <v/>
      </c>
      <c r="AJ1541" s="75" t="str">
        <f t="shared" si="729"/>
        <v/>
      </c>
    </row>
    <row r="1542" spans="1:36">
      <c r="A1542" s="41" t="str">
        <f t="shared" si="730"/>
        <v/>
      </c>
      <c r="B1542" s="150" t="str">
        <f>IF(ISNUMBER(A1542),INDEX('MetaTrader Import'!$H$13:$J$5893,TRUNC(((A1542-$A$39+1)-1)/3)+1,MOD((A1542-$A$39+1)-1,3)+1),"")</f>
        <v/>
      </c>
      <c r="C1542" s="43" t="str">
        <f t="shared" si="707"/>
        <v/>
      </c>
      <c r="D1542" s="43" t="str">
        <f t="shared" ca="1" si="708"/>
        <v/>
      </c>
      <c r="E1542" s="43" t="str">
        <f t="shared" si="709"/>
        <v/>
      </c>
      <c r="F1542" s="43" t="str">
        <f t="shared" si="710"/>
        <v/>
      </c>
      <c r="G1542" s="43" t="str">
        <f>IF(A1542&lt;&gt;"",IF(A1542&lt;Data!$G$11*0.25,$C$13/$G$32,IF(A1542&gt;Data!$G$11*0.25,$C$13,$C$13*10)),"")</f>
        <v/>
      </c>
      <c r="H1542" s="43" t="str">
        <f>IF(A1542&lt;&gt;"",IF(Data!$G$9="constant",$C$13,IF(Data!$G$9="squeeze",G1542,F1542)),"")</f>
        <v/>
      </c>
      <c r="I1542" s="38" t="str">
        <f ca="1">IF(ISNUMBER(A1542),NORMINV(RAND(),0,IF(AND(Data!$G$9="squeeze",A1542&lt;Data!$G$11*0.25),$H$32,1)*$C$30*$C$13)*($C$14*$C$12),"")</f>
        <v/>
      </c>
      <c r="J1542" s="42" t="str">
        <f ca="1">IFERROR(IF(Data!$C$6="Real",B1542,I1542+J1541+($C$14*$C$12)*(NORMINV(RAND(),$C$15,CHOOSE($G$13,$C$13,F1542,G1542)))),"")</f>
        <v/>
      </c>
      <c r="K1542" s="88" t="str">
        <f>IF(ISNUMBER(A1542), IF($G$16="fixed",$G$17,MIN(H1542*Data!$C$7*$C$16*0.5,$C$17*Data!$C$7))*$C$12,"")</f>
        <v/>
      </c>
      <c r="L1542" s="42" t="str">
        <f t="shared" ref="L1542:L1605" ca="1" si="734">IFERROR(J1542,"")</f>
        <v/>
      </c>
      <c r="M1542" s="44" t="str">
        <f t="shared" ref="M1542:M1605" ca="1" si="735">IFERROR(L1542+K1542*0.5,"")</f>
        <v/>
      </c>
      <c r="N1542" s="44" t="str">
        <f t="shared" ref="N1542:N1605" ca="1" si="736">IFERROR(L1542-K1542*0.5,"")</f>
        <v/>
      </c>
      <c r="O1542" s="108" t="str">
        <f t="shared" si="711"/>
        <v/>
      </c>
      <c r="P1542" s="102" t="str">
        <f t="shared" si="712"/>
        <v/>
      </c>
      <c r="Q1542" s="102" t="str">
        <f t="shared" si="713"/>
        <v/>
      </c>
      <c r="R1542" s="120" t="str">
        <f t="shared" si="731"/>
        <v/>
      </c>
      <c r="S1542" s="54" t="str">
        <f t="shared" si="732"/>
        <v/>
      </c>
      <c r="T1542" s="5" t="str">
        <f t="shared" si="714"/>
        <v/>
      </c>
      <c r="U1542" s="152" t="str">
        <f t="shared" si="715"/>
        <v/>
      </c>
      <c r="V1542" s="152" t="str">
        <f t="shared" si="716"/>
        <v/>
      </c>
      <c r="W1542" s="153" t="str">
        <f t="shared" si="717"/>
        <v/>
      </c>
      <c r="X1542" s="153" t="str">
        <f t="shared" si="718"/>
        <v/>
      </c>
      <c r="Y1542" s="153" t="str">
        <f t="shared" si="719"/>
        <v/>
      </c>
      <c r="Z1542" s="153" t="str">
        <f t="shared" si="720"/>
        <v/>
      </c>
      <c r="AA1542" s="152" t="str">
        <f t="shared" si="721"/>
        <v/>
      </c>
      <c r="AB1542" s="152" t="str">
        <f t="shared" si="722"/>
        <v/>
      </c>
      <c r="AC1542" s="154" t="str">
        <f t="shared" si="723"/>
        <v/>
      </c>
      <c r="AD1542" s="154" t="str">
        <f t="shared" si="724"/>
        <v/>
      </c>
      <c r="AE1542" s="3" t="str">
        <f t="shared" si="725"/>
        <v/>
      </c>
      <c r="AF1542" s="3" t="str">
        <f t="shared" si="726"/>
        <v/>
      </c>
      <c r="AG1542" s="3" t="str">
        <f t="shared" si="733"/>
        <v/>
      </c>
      <c r="AH1542" s="4" t="str">
        <f t="shared" si="727"/>
        <v/>
      </c>
      <c r="AI1542" s="75" t="str">
        <f t="shared" si="728"/>
        <v/>
      </c>
      <c r="AJ1542" s="75" t="str">
        <f t="shared" si="729"/>
        <v/>
      </c>
    </row>
    <row r="1543" spans="1:36">
      <c r="A1543" s="41" t="str">
        <f t="shared" si="730"/>
        <v/>
      </c>
      <c r="B1543" s="150" t="str">
        <f>IF(ISNUMBER(A1543),INDEX('MetaTrader Import'!$H$13:$J$5893,TRUNC(((A1543-$A$39+1)-1)/3)+1,MOD((A1543-$A$39+1)-1,3)+1),"")</f>
        <v/>
      </c>
      <c r="C1543" s="43" t="str">
        <f t="shared" si="707"/>
        <v/>
      </c>
      <c r="D1543" s="43" t="str">
        <f t="shared" ca="1" si="708"/>
        <v/>
      </c>
      <c r="E1543" s="43" t="str">
        <f t="shared" si="709"/>
        <v/>
      </c>
      <c r="F1543" s="43" t="str">
        <f t="shared" si="710"/>
        <v/>
      </c>
      <c r="G1543" s="43" t="str">
        <f>IF(A1543&lt;&gt;"",IF(A1543&lt;Data!$G$11*0.25,$C$13/$G$32,IF(A1543&gt;Data!$G$11*0.25,$C$13,$C$13*10)),"")</f>
        <v/>
      </c>
      <c r="H1543" s="43" t="str">
        <f>IF(A1543&lt;&gt;"",IF(Data!$G$9="constant",$C$13,IF(Data!$G$9="squeeze",G1543,F1543)),"")</f>
        <v/>
      </c>
      <c r="I1543" s="38" t="str">
        <f ca="1">IF(ISNUMBER(A1543),NORMINV(RAND(),0,IF(AND(Data!$G$9="squeeze",A1543&lt;Data!$G$11*0.25),$H$32,1)*$C$30*$C$13)*($C$14*$C$12),"")</f>
        <v/>
      </c>
      <c r="J1543" s="42" t="str">
        <f ca="1">IFERROR(IF(Data!$C$6="Real",B1543,I1543+J1542+($C$14*$C$12)*(NORMINV(RAND(),$C$15,CHOOSE($G$13,$C$13,F1543,G1543)))),"")</f>
        <v/>
      </c>
      <c r="K1543" s="88" t="str">
        <f>IF(ISNUMBER(A1543), IF($G$16="fixed",$G$17,MIN(H1543*Data!$C$7*$C$16*0.5,$C$17*Data!$C$7))*$C$12,"")</f>
        <v/>
      </c>
      <c r="L1543" s="42" t="str">
        <f t="shared" ca="1" si="734"/>
        <v/>
      </c>
      <c r="M1543" s="44" t="str">
        <f t="shared" ca="1" si="735"/>
        <v/>
      </c>
      <c r="N1543" s="44" t="str">
        <f t="shared" ca="1" si="736"/>
        <v/>
      </c>
      <c r="O1543" s="108" t="str">
        <f t="shared" si="711"/>
        <v/>
      </c>
      <c r="P1543" s="102" t="str">
        <f t="shared" si="712"/>
        <v/>
      </c>
      <c r="Q1543" s="102" t="str">
        <f t="shared" si="713"/>
        <v/>
      </c>
      <c r="R1543" s="120" t="str">
        <f t="shared" si="731"/>
        <v/>
      </c>
      <c r="S1543" s="54" t="str">
        <f t="shared" si="732"/>
        <v/>
      </c>
      <c r="T1543" s="5" t="str">
        <f t="shared" si="714"/>
        <v/>
      </c>
      <c r="U1543" s="152" t="str">
        <f t="shared" si="715"/>
        <v/>
      </c>
      <c r="V1543" s="152" t="str">
        <f t="shared" si="716"/>
        <v/>
      </c>
      <c r="W1543" s="153" t="str">
        <f t="shared" si="717"/>
        <v/>
      </c>
      <c r="X1543" s="153" t="str">
        <f t="shared" si="718"/>
        <v/>
      </c>
      <c r="Y1543" s="153" t="str">
        <f t="shared" si="719"/>
        <v/>
      </c>
      <c r="Z1543" s="153" t="str">
        <f t="shared" si="720"/>
        <v/>
      </c>
      <c r="AA1543" s="152" t="str">
        <f t="shared" si="721"/>
        <v/>
      </c>
      <c r="AB1543" s="152" t="str">
        <f t="shared" si="722"/>
        <v/>
      </c>
      <c r="AC1543" s="154" t="str">
        <f t="shared" si="723"/>
        <v/>
      </c>
      <c r="AD1543" s="154" t="str">
        <f t="shared" si="724"/>
        <v/>
      </c>
      <c r="AE1543" s="3" t="str">
        <f t="shared" si="725"/>
        <v/>
      </c>
      <c r="AF1543" s="3" t="str">
        <f t="shared" si="726"/>
        <v/>
      </c>
      <c r="AG1543" s="3" t="str">
        <f t="shared" si="733"/>
        <v/>
      </c>
      <c r="AH1543" s="4" t="str">
        <f t="shared" si="727"/>
        <v/>
      </c>
      <c r="AI1543" s="75" t="str">
        <f t="shared" si="728"/>
        <v/>
      </c>
      <c r="AJ1543" s="75" t="str">
        <f t="shared" si="729"/>
        <v/>
      </c>
    </row>
    <row r="1544" spans="1:36">
      <c r="A1544" s="41" t="str">
        <f t="shared" si="730"/>
        <v/>
      </c>
      <c r="B1544" s="150" t="str">
        <f>IF(ISNUMBER(A1544),INDEX('MetaTrader Import'!$H$13:$J$5893,TRUNC(((A1544-$A$39+1)-1)/3)+1,MOD((A1544-$A$39+1)-1,3)+1),"")</f>
        <v/>
      </c>
      <c r="C1544" s="43" t="str">
        <f t="shared" si="707"/>
        <v/>
      </c>
      <c r="D1544" s="43" t="str">
        <f t="shared" ca="1" si="708"/>
        <v/>
      </c>
      <c r="E1544" s="43" t="str">
        <f t="shared" si="709"/>
        <v/>
      </c>
      <c r="F1544" s="43" t="str">
        <f t="shared" si="710"/>
        <v/>
      </c>
      <c r="G1544" s="43" t="str">
        <f>IF(A1544&lt;&gt;"",IF(A1544&lt;Data!$G$11*0.25,$C$13/$G$32,IF(A1544&gt;Data!$G$11*0.25,$C$13,$C$13*10)),"")</f>
        <v/>
      </c>
      <c r="H1544" s="43" t="str">
        <f>IF(A1544&lt;&gt;"",IF(Data!$G$9="constant",$C$13,IF(Data!$G$9="squeeze",G1544,F1544)),"")</f>
        <v/>
      </c>
      <c r="I1544" s="38" t="str">
        <f ca="1">IF(ISNUMBER(A1544),NORMINV(RAND(),0,IF(AND(Data!$G$9="squeeze",A1544&lt;Data!$G$11*0.25),$H$32,1)*$C$30*$C$13)*($C$14*$C$12),"")</f>
        <v/>
      </c>
      <c r="J1544" s="42" t="str">
        <f ca="1">IFERROR(IF(Data!$C$6="Real",B1544,I1544+J1543+($C$14*$C$12)*(NORMINV(RAND(),$C$15,CHOOSE($G$13,$C$13,F1544,G1544)))),"")</f>
        <v/>
      </c>
      <c r="K1544" s="88" t="str">
        <f>IF(ISNUMBER(A1544), IF($G$16="fixed",$G$17,MIN(H1544*Data!$C$7*$C$16*0.5,$C$17*Data!$C$7))*$C$12,"")</f>
        <v/>
      </c>
      <c r="L1544" s="42" t="str">
        <f t="shared" ca="1" si="734"/>
        <v/>
      </c>
      <c r="M1544" s="44" t="str">
        <f t="shared" ca="1" si="735"/>
        <v/>
      </c>
      <c r="N1544" s="44" t="str">
        <f t="shared" ca="1" si="736"/>
        <v/>
      </c>
      <c r="O1544" s="108" t="str">
        <f t="shared" si="711"/>
        <v/>
      </c>
      <c r="P1544" s="102" t="str">
        <f t="shared" si="712"/>
        <v/>
      </c>
      <c r="Q1544" s="102" t="str">
        <f t="shared" si="713"/>
        <v/>
      </c>
      <c r="R1544" s="120" t="str">
        <f t="shared" si="731"/>
        <v/>
      </c>
      <c r="S1544" s="54" t="str">
        <f t="shared" si="732"/>
        <v/>
      </c>
      <c r="T1544" s="5" t="str">
        <f t="shared" si="714"/>
        <v/>
      </c>
      <c r="U1544" s="152" t="str">
        <f t="shared" si="715"/>
        <v/>
      </c>
      <c r="V1544" s="152" t="str">
        <f t="shared" si="716"/>
        <v/>
      </c>
      <c r="W1544" s="153" t="str">
        <f t="shared" si="717"/>
        <v/>
      </c>
      <c r="X1544" s="153" t="str">
        <f t="shared" si="718"/>
        <v/>
      </c>
      <c r="Y1544" s="153" t="str">
        <f t="shared" si="719"/>
        <v/>
      </c>
      <c r="Z1544" s="153" t="str">
        <f t="shared" si="720"/>
        <v/>
      </c>
      <c r="AA1544" s="152" t="str">
        <f t="shared" si="721"/>
        <v/>
      </c>
      <c r="AB1544" s="152" t="str">
        <f t="shared" si="722"/>
        <v/>
      </c>
      <c r="AC1544" s="154" t="str">
        <f t="shared" si="723"/>
        <v/>
      </c>
      <c r="AD1544" s="154" t="str">
        <f t="shared" si="724"/>
        <v/>
      </c>
      <c r="AE1544" s="3" t="str">
        <f t="shared" si="725"/>
        <v/>
      </c>
      <c r="AF1544" s="3" t="str">
        <f t="shared" si="726"/>
        <v/>
      </c>
      <c r="AG1544" s="3" t="str">
        <f t="shared" si="733"/>
        <v/>
      </c>
      <c r="AH1544" s="4" t="str">
        <f t="shared" si="727"/>
        <v/>
      </c>
      <c r="AI1544" s="75" t="str">
        <f t="shared" si="728"/>
        <v/>
      </c>
      <c r="AJ1544" s="75" t="str">
        <f t="shared" si="729"/>
        <v/>
      </c>
    </row>
    <row r="1545" spans="1:36">
      <c r="A1545" s="41" t="str">
        <f t="shared" si="730"/>
        <v/>
      </c>
      <c r="B1545" s="150" t="str">
        <f>IF(ISNUMBER(A1545),INDEX('MetaTrader Import'!$H$13:$J$5893,TRUNC(((A1545-$A$39+1)-1)/3)+1,MOD((A1545-$A$39+1)-1,3)+1),"")</f>
        <v/>
      </c>
      <c r="C1545" s="43" t="str">
        <f t="shared" si="707"/>
        <v/>
      </c>
      <c r="D1545" s="43" t="str">
        <f t="shared" ca="1" si="708"/>
        <v/>
      </c>
      <c r="E1545" s="43" t="str">
        <f t="shared" si="709"/>
        <v/>
      </c>
      <c r="F1545" s="43" t="str">
        <f t="shared" si="710"/>
        <v/>
      </c>
      <c r="G1545" s="43" t="str">
        <f>IF(A1545&lt;&gt;"",IF(A1545&lt;Data!$G$11*0.25,$C$13/$G$32,IF(A1545&gt;Data!$G$11*0.25,$C$13,$C$13*10)),"")</f>
        <v/>
      </c>
      <c r="H1545" s="43" t="str">
        <f>IF(A1545&lt;&gt;"",IF(Data!$G$9="constant",$C$13,IF(Data!$G$9="squeeze",G1545,F1545)),"")</f>
        <v/>
      </c>
      <c r="I1545" s="38" t="str">
        <f ca="1">IF(ISNUMBER(A1545),NORMINV(RAND(),0,IF(AND(Data!$G$9="squeeze",A1545&lt;Data!$G$11*0.25),$H$32,1)*$C$30*$C$13)*($C$14*$C$12),"")</f>
        <v/>
      </c>
      <c r="J1545" s="42" t="str">
        <f ca="1">IFERROR(IF(Data!$C$6="Real",B1545,I1545+J1544+($C$14*$C$12)*(NORMINV(RAND(),$C$15,CHOOSE($G$13,$C$13,F1545,G1545)))),"")</f>
        <v/>
      </c>
      <c r="K1545" s="88" t="str">
        <f>IF(ISNUMBER(A1545), IF($G$16="fixed",$G$17,MIN(H1545*Data!$C$7*$C$16*0.5,$C$17*Data!$C$7))*$C$12,"")</f>
        <v/>
      </c>
      <c r="L1545" s="42" t="str">
        <f t="shared" ca="1" si="734"/>
        <v/>
      </c>
      <c r="M1545" s="44" t="str">
        <f t="shared" ca="1" si="735"/>
        <v/>
      </c>
      <c r="N1545" s="44" t="str">
        <f t="shared" ca="1" si="736"/>
        <v/>
      </c>
      <c r="O1545" s="108" t="str">
        <f t="shared" si="711"/>
        <v/>
      </c>
      <c r="P1545" s="102" t="str">
        <f t="shared" si="712"/>
        <v/>
      </c>
      <c r="Q1545" s="102" t="str">
        <f t="shared" si="713"/>
        <v/>
      </c>
      <c r="R1545" s="120" t="str">
        <f t="shared" si="731"/>
        <v/>
      </c>
      <c r="S1545" s="54" t="str">
        <f t="shared" si="732"/>
        <v/>
      </c>
      <c r="T1545" s="5" t="str">
        <f t="shared" si="714"/>
        <v/>
      </c>
      <c r="U1545" s="152" t="str">
        <f t="shared" si="715"/>
        <v/>
      </c>
      <c r="V1545" s="152" t="str">
        <f t="shared" si="716"/>
        <v/>
      </c>
      <c r="W1545" s="153" t="str">
        <f t="shared" si="717"/>
        <v/>
      </c>
      <c r="X1545" s="153" t="str">
        <f t="shared" si="718"/>
        <v/>
      </c>
      <c r="Y1545" s="153" t="str">
        <f t="shared" si="719"/>
        <v/>
      </c>
      <c r="Z1545" s="153" t="str">
        <f t="shared" si="720"/>
        <v/>
      </c>
      <c r="AA1545" s="152" t="str">
        <f t="shared" si="721"/>
        <v/>
      </c>
      <c r="AB1545" s="152" t="str">
        <f t="shared" si="722"/>
        <v/>
      </c>
      <c r="AC1545" s="154" t="str">
        <f t="shared" si="723"/>
        <v/>
      </c>
      <c r="AD1545" s="154" t="str">
        <f t="shared" si="724"/>
        <v/>
      </c>
      <c r="AE1545" s="3" t="str">
        <f t="shared" si="725"/>
        <v/>
      </c>
      <c r="AF1545" s="3" t="str">
        <f t="shared" si="726"/>
        <v/>
      </c>
      <c r="AG1545" s="3" t="str">
        <f t="shared" si="733"/>
        <v/>
      </c>
      <c r="AH1545" s="4" t="str">
        <f t="shared" si="727"/>
        <v/>
      </c>
      <c r="AI1545" s="75" t="str">
        <f t="shared" si="728"/>
        <v/>
      </c>
      <c r="AJ1545" s="75" t="str">
        <f t="shared" si="729"/>
        <v/>
      </c>
    </row>
    <row r="1546" spans="1:36">
      <c r="A1546" s="41" t="str">
        <f t="shared" si="730"/>
        <v/>
      </c>
      <c r="B1546" s="150" t="str">
        <f>IF(ISNUMBER(A1546),INDEX('MetaTrader Import'!$H$13:$J$5893,TRUNC(((A1546-$A$39+1)-1)/3)+1,MOD((A1546-$A$39+1)-1,3)+1),"")</f>
        <v/>
      </c>
      <c r="C1546" s="43" t="str">
        <f t="shared" si="707"/>
        <v/>
      </c>
      <c r="D1546" s="43" t="str">
        <f t="shared" ca="1" si="708"/>
        <v/>
      </c>
      <c r="E1546" s="43" t="str">
        <f t="shared" si="709"/>
        <v/>
      </c>
      <c r="F1546" s="43" t="str">
        <f t="shared" si="710"/>
        <v/>
      </c>
      <c r="G1546" s="43" t="str">
        <f>IF(A1546&lt;&gt;"",IF(A1546&lt;Data!$G$11*0.25,$C$13/$G$32,IF(A1546&gt;Data!$G$11*0.25,$C$13,$C$13*10)),"")</f>
        <v/>
      </c>
      <c r="H1546" s="43" t="str">
        <f>IF(A1546&lt;&gt;"",IF(Data!$G$9="constant",$C$13,IF(Data!$G$9="squeeze",G1546,F1546)),"")</f>
        <v/>
      </c>
      <c r="I1546" s="38" t="str">
        <f ca="1">IF(ISNUMBER(A1546),NORMINV(RAND(),0,IF(AND(Data!$G$9="squeeze",A1546&lt;Data!$G$11*0.25),$H$32,1)*$C$30*$C$13)*($C$14*$C$12),"")</f>
        <v/>
      </c>
      <c r="J1546" s="42" t="str">
        <f ca="1">IFERROR(IF(Data!$C$6="Real",B1546,I1546+J1545+($C$14*$C$12)*(NORMINV(RAND(),$C$15,CHOOSE($G$13,$C$13,F1546,G1546)))),"")</f>
        <v/>
      </c>
      <c r="K1546" s="88" t="str">
        <f>IF(ISNUMBER(A1546), IF($G$16="fixed",$G$17,MIN(H1546*Data!$C$7*$C$16*0.5,$C$17*Data!$C$7))*$C$12,"")</f>
        <v/>
      </c>
      <c r="L1546" s="42" t="str">
        <f t="shared" ca="1" si="734"/>
        <v/>
      </c>
      <c r="M1546" s="44" t="str">
        <f t="shared" ca="1" si="735"/>
        <v/>
      </c>
      <c r="N1546" s="44" t="str">
        <f t="shared" ca="1" si="736"/>
        <v/>
      </c>
      <c r="O1546" s="108" t="str">
        <f t="shared" si="711"/>
        <v/>
      </c>
      <c r="P1546" s="102" t="str">
        <f t="shared" si="712"/>
        <v/>
      </c>
      <c r="Q1546" s="102" t="str">
        <f t="shared" si="713"/>
        <v/>
      </c>
      <c r="R1546" s="120" t="str">
        <f t="shared" si="731"/>
        <v/>
      </c>
      <c r="S1546" s="54" t="str">
        <f t="shared" si="732"/>
        <v/>
      </c>
      <c r="T1546" s="5" t="str">
        <f t="shared" si="714"/>
        <v/>
      </c>
      <c r="U1546" s="152" t="str">
        <f t="shared" si="715"/>
        <v/>
      </c>
      <c r="V1546" s="152" t="str">
        <f t="shared" si="716"/>
        <v/>
      </c>
      <c r="W1546" s="153" t="str">
        <f t="shared" si="717"/>
        <v/>
      </c>
      <c r="X1546" s="153" t="str">
        <f t="shared" si="718"/>
        <v/>
      </c>
      <c r="Y1546" s="153" t="str">
        <f t="shared" si="719"/>
        <v/>
      </c>
      <c r="Z1546" s="153" t="str">
        <f t="shared" si="720"/>
        <v/>
      </c>
      <c r="AA1546" s="152" t="str">
        <f t="shared" si="721"/>
        <v/>
      </c>
      <c r="AB1546" s="152" t="str">
        <f t="shared" si="722"/>
        <v/>
      </c>
      <c r="AC1546" s="154" t="str">
        <f t="shared" si="723"/>
        <v/>
      </c>
      <c r="AD1546" s="154" t="str">
        <f t="shared" si="724"/>
        <v/>
      </c>
      <c r="AE1546" s="3" t="str">
        <f t="shared" si="725"/>
        <v/>
      </c>
      <c r="AF1546" s="3" t="str">
        <f t="shared" si="726"/>
        <v/>
      </c>
      <c r="AG1546" s="3" t="str">
        <f t="shared" si="733"/>
        <v/>
      </c>
      <c r="AH1546" s="4" t="str">
        <f t="shared" si="727"/>
        <v/>
      </c>
      <c r="AI1546" s="75" t="str">
        <f t="shared" si="728"/>
        <v/>
      </c>
      <c r="AJ1546" s="75" t="str">
        <f t="shared" si="729"/>
        <v/>
      </c>
    </row>
    <row r="1547" spans="1:36">
      <c r="A1547" s="41" t="str">
        <f t="shared" si="730"/>
        <v/>
      </c>
      <c r="B1547" s="150" t="str">
        <f>IF(ISNUMBER(A1547),INDEX('MetaTrader Import'!$H$13:$J$5893,TRUNC(((A1547-$A$39+1)-1)/3)+1,MOD((A1547-$A$39+1)-1,3)+1),"")</f>
        <v/>
      </c>
      <c r="C1547" s="43" t="str">
        <f t="shared" si="707"/>
        <v/>
      </c>
      <c r="D1547" s="43" t="str">
        <f t="shared" ca="1" si="708"/>
        <v/>
      </c>
      <c r="E1547" s="43" t="str">
        <f t="shared" si="709"/>
        <v/>
      </c>
      <c r="F1547" s="43" t="str">
        <f t="shared" si="710"/>
        <v/>
      </c>
      <c r="G1547" s="43" t="str">
        <f>IF(A1547&lt;&gt;"",IF(A1547&lt;Data!$G$11*0.25,$C$13/$G$32,IF(A1547&gt;Data!$G$11*0.25,$C$13,$C$13*10)),"")</f>
        <v/>
      </c>
      <c r="H1547" s="43" t="str">
        <f>IF(A1547&lt;&gt;"",IF(Data!$G$9="constant",$C$13,IF(Data!$G$9="squeeze",G1547,F1547)),"")</f>
        <v/>
      </c>
      <c r="I1547" s="38" t="str">
        <f ca="1">IF(ISNUMBER(A1547),NORMINV(RAND(),0,IF(AND(Data!$G$9="squeeze",A1547&lt;Data!$G$11*0.25),$H$32,1)*$C$30*$C$13)*($C$14*$C$12),"")</f>
        <v/>
      </c>
      <c r="J1547" s="42" t="str">
        <f ca="1">IFERROR(IF(Data!$C$6="Real",B1547,I1547+J1546+($C$14*$C$12)*(NORMINV(RAND(),$C$15,CHOOSE($G$13,$C$13,F1547,G1547)))),"")</f>
        <v/>
      </c>
      <c r="K1547" s="88" t="str">
        <f>IF(ISNUMBER(A1547), IF($G$16="fixed",$G$17,MIN(H1547*Data!$C$7*$C$16*0.5,$C$17*Data!$C$7))*$C$12,"")</f>
        <v/>
      </c>
      <c r="L1547" s="42" t="str">
        <f t="shared" ca="1" si="734"/>
        <v/>
      </c>
      <c r="M1547" s="44" t="str">
        <f t="shared" ca="1" si="735"/>
        <v/>
      </c>
      <c r="N1547" s="44" t="str">
        <f t="shared" ca="1" si="736"/>
        <v/>
      </c>
      <c r="O1547" s="108" t="str">
        <f t="shared" si="711"/>
        <v/>
      </c>
      <c r="P1547" s="102" t="str">
        <f t="shared" si="712"/>
        <v/>
      </c>
      <c r="Q1547" s="102" t="str">
        <f t="shared" si="713"/>
        <v/>
      </c>
      <c r="R1547" s="120" t="str">
        <f t="shared" si="731"/>
        <v/>
      </c>
      <c r="S1547" s="54" t="str">
        <f t="shared" si="732"/>
        <v/>
      </c>
      <c r="T1547" s="5" t="str">
        <f t="shared" si="714"/>
        <v/>
      </c>
      <c r="U1547" s="152" t="str">
        <f t="shared" si="715"/>
        <v/>
      </c>
      <c r="V1547" s="152" t="str">
        <f t="shared" si="716"/>
        <v/>
      </c>
      <c r="W1547" s="153" t="str">
        <f t="shared" si="717"/>
        <v/>
      </c>
      <c r="X1547" s="153" t="str">
        <f t="shared" si="718"/>
        <v/>
      </c>
      <c r="Y1547" s="153" t="str">
        <f t="shared" si="719"/>
        <v/>
      </c>
      <c r="Z1547" s="153" t="str">
        <f t="shared" si="720"/>
        <v/>
      </c>
      <c r="AA1547" s="152" t="str">
        <f t="shared" si="721"/>
        <v/>
      </c>
      <c r="AB1547" s="152" t="str">
        <f t="shared" si="722"/>
        <v/>
      </c>
      <c r="AC1547" s="154" t="str">
        <f t="shared" si="723"/>
        <v/>
      </c>
      <c r="AD1547" s="154" t="str">
        <f t="shared" si="724"/>
        <v/>
      </c>
      <c r="AE1547" s="3" t="str">
        <f t="shared" si="725"/>
        <v/>
      </c>
      <c r="AF1547" s="3" t="str">
        <f t="shared" si="726"/>
        <v/>
      </c>
      <c r="AG1547" s="3" t="str">
        <f t="shared" si="733"/>
        <v/>
      </c>
      <c r="AH1547" s="4" t="str">
        <f t="shared" si="727"/>
        <v/>
      </c>
      <c r="AI1547" s="75" t="str">
        <f t="shared" si="728"/>
        <v/>
      </c>
      <c r="AJ1547" s="75" t="str">
        <f t="shared" si="729"/>
        <v/>
      </c>
    </row>
    <row r="1548" spans="1:36">
      <c r="A1548" s="41" t="str">
        <f t="shared" si="730"/>
        <v/>
      </c>
      <c r="B1548" s="150" t="str">
        <f>IF(ISNUMBER(A1548),INDEX('MetaTrader Import'!$H$13:$J$5893,TRUNC(((A1548-$A$39+1)-1)/3)+1,MOD((A1548-$A$39+1)-1,3)+1),"")</f>
        <v/>
      </c>
      <c r="C1548" s="43" t="str">
        <f t="shared" si="707"/>
        <v/>
      </c>
      <c r="D1548" s="43" t="str">
        <f t="shared" ca="1" si="708"/>
        <v/>
      </c>
      <c r="E1548" s="43" t="str">
        <f t="shared" si="709"/>
        <v/>
      </c>
      <c r="F1548" s="43" t="str">
        <f t="shared" si="710"/>
        <v/>
      </c>
      <c r="G1548" s="43" t="str">
        <f>IF(A1548&lt;&gt;"",IF(A1548&lt;Data!$G$11*0.25,$C$13/$G$32,IF(A1548&gt;Data!$G$11*0.25,$C$13,$C$13*10)),"")</f>
        <v/>
      </c>
      <c r="H1548" s="43" t="str">
        <f>IF(A1548&lt;&gt;"",IF(Data!$G$9="constant",$C$13,IF(Data!$G$9="squeeze",G1548,F1548)),"")</f>
        <v/>
      </c>
      <c r="I1548" s="38" t="str">
        <f ca="1">IF(ISNUMBER(A1548),NORMINV(RAND(),0,IF(AND(Data!$G$9="squeeze",A1548&lt;Data!$G$11*0.25),$H$32,1)*$C$30*$C$13)*($C$14*$C$12),"")</f>
        <v/>
      </c>
      <c r="J1548" s="42" t="str">
        <f ca="1">IFERROR(IF(Data!$C$6="Real",B1548,I1548+J1547+($C$14*$C$12)*(NORMINV(RAND(),$C$15,CHOOSE($G$13,$C$13,F1548,G1548)))),"")</f>
        <v/>
      </c>
      <c r="K1548" s="88" t="str">
        <f>IF(ISNUMBER(A1548), IF($G$16="fixed",$G$17,MIN(H1548*Data!$C$7*$C$16*0.5,$C$17*Data!$C$7))*$C$12,"")</f>
        <v/>
      </c>
      <c r="L1548" s="42" t="str">
        <f t="shared" ca="1" si="734"/>
        <v/>
      </c>
      <c r="M1548" s="44" t="str">
        <f t="shared" ca="1" si="735"/>
        <v/>
      </c>
      <c r="N1548" s="44" t="str">
        <f t="shared" ca="1" si="736"/>
        <v/>
      </c>
      <c r="O1548" s="108" t="str">
        <f t="shared" si="711"/>
        <v/>
      </c>
      <c r="P1548" s="102" t="str">
        <f t="shared" si="712"/>
        <v/>
      </c>
      <c r="Q1548" s="102" t="str">
        <f t="shared" si="713"/>
        <v/>
      </c>
      <c r="R1548" s="120" t="str">
        <f t="shared" si="731"/>
        <v/>
      </c>
      <c r="S1548" s="54" t="str">
        <f t="shared" si="732"/>
        <v/>
      </c>
      <c r="T1548" s="5" t="str">
        <f t="shared" si="714"/>
        <v/>
      </c>
      <c r="U1548" s="152" t="str">
        <f t="shared" si="715"/>
        <v/>
      </c>
      <c r="V1548" s="152" t="str">
        <f t="shared" si="716"/>
        <v/>
      </c>
      <c r="W1548" s="153" t="str">
        <f t="shared" si="717"/>
        <v/>
      </c>
      <c r="X1548" s="153" t="str">
        <f t="shared" si="718"/>
        <v/>
      </c>
      <c r="Y1548" s="153" t="str">
        <f t="shared" si="719"/>
        <v/>
      </c>
      <c r="Z1548" s="153" t="str">
        <f t="shared" si="720"/>
        <v/>
      </c>
      <c r="AA1548" s="152" t="str">
        <f t="shared" si="721"/>
        <v/>
      </c>
      <c r="AB1548" s="152" t="str">
        <f t="shared" si="722"/>
        <v/>
      </c>
      <c r="AC1548" s="154" t="str">
        <f t="shared" si="723"/>
        <v/>
      </c>
      <c r="AD1548" s="154" t="str">
        <f t="shared" si="724"/>
        <v/>
      </c>
      <c r="AE1548" s="3" t="str">
        <f t="shared" si="725"/>
        <v/>
      </c>
      <c r="AF1548" s="3" t="str">
        <f t="shared" si="726"/>
        <v/>
      </c>
      <c r="AG1548" s="3" t="str">
        <f t="shared" si="733"/>
        <v/>
      </c>
      <c r="AH1548" s="4" t="str">
        <f t="shared" si="727"/>
        <v/>
      </c>
      <c r="AI1548" s="75" t="str">
        <f t="shared" si="728"/>
        <v/>
      </c>
      <c r="AJ1548" s="75" t="str">
        <f t="shared" si="729"/>
        <v/>
      </c>
    </row>
    <row r="1549" spans="1:36">
      <c r="A1549" s="41" t="str">
        <f t="shared" si="730"/>
        <v/>
      </c>
      <c r="B1549" s="150" t="str">
        <f>IF(ISNUMBER(A1549),INDEX('MetaTrader Import'!$H$13:$J$5893,TRUNC(((A1549-$A$39+1)-1)/3)+1,MOD((A1549-$A$39+1)-1,3)+1),"")</f>
        <v/>
      </c>
      <c r="C1549" s="43" t="str">
        <f t="shared" si="707"/>
        <v/>
      </c>
      <c r="D1549" s="43" t="str">
        <f t="shared" ca="1" si="708"/>
        <v/>
      </c>
      <c r="E1549" s="43" t="str">
        <f t="shared" si="709"/>
        <v/>
      </c>
      <c r="F1549" s="43" t="str">
        <f t="shared" si="710"/>
        <v/>
      </c>
      <c r="G1549" s="43" t="str">
        <f>IF(A1549&lt;&gt;"",IF(A1549&lt;Data!$G$11*0.25,$C$13/$G$32,IF(A1549&gt;Data!$G$11*0.25,$C$13,$C$13*10)),"")</f>
        <v/>
      </c>
      <c r="H1549" s="43" t="str">
        <f>IF(A1549&lt;&gt;"",IF(Data!$G$9="constant",$C$13,IF(Data!$G$9="squeeze",G1549,F1549)),"")</f>
        <v/>
      </c>
      <c r="I1549" s="38" t="str">
        <f ca="1">IF(ISNUMBER(A1549),NORMINV(RAND(),0,IF(AND(Data!$G$9="squeeze",A1549&lt;Data!$G$11*0.25),$H$32,1)*$C$30*$C$13)*($C$14*$C$12),"")</f>
        <v/>
      </c>
      <c r="J1549" s="42" t="str">
        <f ca="1">IFERROR(IF(Data!$C$6="Real",B1549,I1549+J1548+($C$14*$C$12)*(NORMINV(RAND(),$C$15,CHOOSE($G$13,$C$13,F1549,G1549)))),"")</f>
        <v/>
      </c>
      <c r="K1549" s="88" t="str">
        <f>IF(ISNUMBER(A1549), IF($G$16="fixed",$G$17,MIN(H1549*Data!$C$7*$C$16*0.5,$C$17*Data!$C$7))*$C$12,"")</f>
        <v/>
      </c>
      <c r="L1549" s="42" t="str">
        <f t="shared" ca="1" si="734"/>
        <v/>
      </c>
      <c r="M1549" s="44" t="str">
        <f t="shared" ca="1" si="735"/>
        <v/>
      </c>
      <c r="N1549" s="44" t="str">
        <f t="shared" ca="1" si="736"/>
        <v/>
      </c>
      <c r="O1549" s="108" t="str">
        <f t="shared" si="711"/>
        <v/>
      </c>
      <c r="P1549" s="102" t="str">
        <f t="shared" si="712"/>
        <v/>
      </c>
      <c r="Q1549" s="102" t="str">
        <f t="shared" si="713"/>
        <v/>
      </c>
      <c r="R1549" s="120" t="str">
        <f t="shared" si="731"/>
        <v/>
      </c>
      <c r="S1549" s="54" t="str">
        <f t="shared" si="732"/>
        <v/>
      </c>
      <c r="T1549" s="5" t="str">
        <f t="shared" si="714"/>
        <v/>
      </c>
      <c r="U1549" s="152" t="str">
        <f t="shared" si="715"/>
        <v/>
      </c>
      <c r="V1549" s="152" t="str">
        <f t="shared" si="716"/>
        <v/>
      </c>
      <c r="W1549" s="153" t="str">
        <f t="shared" si="717"/>
        <v/>
      </c>
      <c r="X1549" s="153" t="str">
        <f t="shared" si="718"/>
        <v/>
      </c>
      <c r="Y1549" s="153" t="str">
        <f t="shared" si="719"/>
        <v/>
      </c>
      <c r="Z1549" s="153" t="str">
        <f t="shared" si="720"/>
        <v/>
      </c>
      <c r="AA1549" s="152" t="str">
        <f t="shared" si="721"/>
        <v/>
      </c>
      <c r="AB1549" s="152" t="str">
        <f t="shared" si="722"/>
        <v/>
      </c>
      <c r="AC1549" s="154" t="str">
        <f t="shared" si="723"/>
        <v/>
      </c>
      <c r="AD1549" s="154" t="str">
        <f t="shared" si="724"/>
        <v/>
      </c>
      <c r="AE1549" s="3" t="str">
        <f t="shared" si="725"/>
        <v/>
      </c>
      <c r="AF1549" s="3" t="str">
        <f t="shared" si="726"/>
        <v/>
      </c>
      <c r="AG1549" s="3" t="str">
        <f t="shared" si="733"/>
        <v/>
      </c>
      <c r="AH1549" s="4" t="str">
        <f t="shared" si="727"/>
        <v/>
      </c>
      <c r="AI1549" s="75" t="str">
        <f t="shared" si="728"/>
        <v/>
      </c>
      <c r="AJ1549" s="75" t="str">
        <f t="shared" si="729"/>
        <v/>
      </c>
    </row>
    <row r="1550" spans="1:36">
      <c r="A1550" s="41" t="str">
        <f t="shared" si="730"/>
        <v/>
      </c>
      <c r="B1550" s="150" t="str">
        <f>IF(ISNUMBER(A1550),INDEX('MetaTrader Import'!$H$13:$J$5893,TRUNC(((A1550-$A$39+1)-1)/3)+1,MOD((A1550-$A$39+1)-1,3)+1),"")</f>
        <v/>
      </c>
      <c r="C1550" s="43" t="str">
        <f t="shared" si="707"/>
        <v/>
      </c>
      <c r="D1550" s="43" t="str">
        <f t="shared" ca="1" si="708"/>
        <v/>
      </c>
      <c r="E1550" s="43" t="str">
        <f t="shared" si="709"/>
        <v/>
      </c>
      <c r="F1550" s="43" t="str">
        <f t="shared" si="710"/>
        <v/>
      </c>
      <c r="G1550" s="43" t="str">
        <f>IF(A1550&lt;&gt;"",IF(A1550&lt;Data!$G$11*0.25,$C$13/$G$32,IF(A1550&gt;Data!$G$11*0.25,$C$13,$C$13*10)),"")</f>
        <v/>
      </c>
      <c r="H1550" s="43" t="str">
        <f>IF(A1550&lt;&gt;"",IF(Data!$G$9="constant",$C$13,IF(Data!$G$9="squeeze",G1550,F1550)),"")</f>
        <v/>
      </c>
      <c r="I1550" s="38" t="str">
        <f ca="1">IF(ISNUMBER(A1550),NORMINV(RAND(),0,IF(AND(Data!$G$9="squeeze",A1550&lt;Data!$G$11*0.25),$H$32,1)*$C$30*$C$13)*($C$14*$C$12),"")</f>
        <v/>
      </c>
      <c r="J1550" s="42" t="str">
        <f ca="1">IFERROR(IF(Data!$C$6="Real",B1550,I1550+J1549+($C$14*$C$12)*(NORMINV(RAND(),$C$15,CHOOSE($G$13,$C$13,F1550,G1550)))),"")</f>
        <v/>
      </c>
      <c r="K1550" s="88" t="str">
        <f>IF(ISNUMBER(A1550), IF($G$16="fixed",$G$17,MIN(H1550*Data!$C$7*$C$16*0.5,$C$17*Data!$C$7))*$C$12,"")</f>
        <v/>
      </c>
      <c r="L1550" s="42" t="str">
        <f t="shared" ca="1" si="734"/>
        <v/>
      </c>
      <c r="M1550" s="44" t="str">
        <f t="shared" ca="1" si="735"/>
        <v/>
      </c>
      <c r="N1550" s="44" t="str">
        <f t="shared" ca="1" si="736"/>
        <v/>
      </c>
      <c r="O1550" s="108" t="str">
        <f t="shared" si="711"/>
        <v/>
      </c>
      <c r="P1550" s="102" t="str">
        <f t="shared" si="712"/>
        <v/>
      </c>
      <c r="Q1550" s="102" t="str">
        <f t="shared" si="713"/>
        <v/>
      </c>
      <c r="R1550" s="120" t="str">
        <f t="shared" si="731"/>
        <v/>
      </c>
      <c r="S1550" s="54" t="str">
        <f t="shared" si="732"/>
        <v/>
      </c>
      <c r="T1550" s="5" t="str">
        <f t="shared" si="714"/>
        <v/>
      </c>
      <c r="U1550" s="152" t="str">
        <f t="shared" si="715"/>
        <v/>
      </c>
      <c r="V1550" s="152" t="str">
        <f t="shared" si="716"/>
        <v/>
      </c>
      <c r="W1550" s="153" t="str">
        <f t="shared" si="717"/>
        <v/>
      </c>
      <c r="X1550" s="153" t="str">
        <f t="shared" si="718"/>
        <v/>
      </c>
      <c r="Y1550" s="153" t="str">
        <f t="shared" si="719"/>
        <v/>
      </c>
      <c r="Z1550" s="153" t="str">
        <f t="shared" si="720"/>
        <v/>
      </c>
      <c r="AA1550" s="152" t="str">
        <f t="shared" si="721"/>
        <v/>
      </c>
      <c r="AB1550" s="152" t="str">
        <f t="shared" si="722"/>
        <v/>
      </c>
      <c r="AC1550" s="154" t="str">
        <f t="shared" si="723"/>
        <v/>
      </c>
      <c r="AD1550" s="154" t="str">
        <f t="shared" si="724"/>
        <v/>
      </c>
      <c r="AE1550" s="3" t="str">
        <f t="shared" si="725"/>
        <v/>
      </c>
      <c r="AF1550" s="3" t="str">
        <f t="shared" si="726"/>
        <v/>
      </c>
      <c r="AG1550" s="3" t="str">
        <f t="shared" si="733"/>
        <v/>
      </c>
      <c r="AH1550" s="4" t="str">
        <f t="shared" si="727"/>
        <v/>
      </c>
      <c r="AI1550" s="75" t="str">
        <f t="shared" si="728"/>
        <v/>
      </c>
      <c r="AJ1550" s="75" t="str">
        <f t="shared" si="729"/>
        <v/>
      </c>
    </row>
    <row r="1551" spans="1:36">
      <c r="A1551" s="41" t="str">
        <f t="shared" si="730"/>
        <v/>
      </c>
      <c r="B1551" s="150" t="str">
        <f>IF(ISNUMBER(A1551),INDEX('MetaTrader Import'!$H$13:$J$5893,TRUNC(((A1551-$A$39+1)-1)/3)+1,MOD((A1551-$A$39+1)-1,3)+1),"")</f>
        <v/>
      </c>
      <c r="C1551" s="43" t="str">
        <f t="shared" si="707"/>
        <v/>
      </c>
      <c r="D1551" s="43" t="str">
        <f t="shared" ca="1" si="708"/>
        <v/>
      </c>
      <c r="E1551" s="43" t="str">
        <f t="shared" si="709"/>
        <v/>
      </c>
      <c r="F1551" s="43" t="str">
        <f t="shared" si="710"/>
        <v/>
      </c>
      <c r="G1551" s="43" t="str">
        <f>IF(A1551&lt;&gt;"",IF(A1551&lt;Data!$G$11*0.25,$C$13/$G$32,IF(A1551&gt;Data!$G$11*0.25,$C$13,$C$13*10)),"")</f>
        <v/>
      </c>
      <c r="H1551" s="43" t="str">
        <f>IF(A1551&lt;&gt;"",IF(Data!$G$9="constant",$C$13,IF(Data!$G$9="squeeze",G1551,F1551)),"")</f>
        <v/>
      </c>
      <c r="I1551" s="38" t="str">
        <f ca="1">IF(ISNUMBER(A1551),NORMINV(RAND(),0,IF(AND(Data!$G$9="squeeze",A1551&lt;Data!$G$11*0.25),$H$32,1)*$C$30*$C$13)*($C$14*$C$12),"")</f>
        <v/>
      </c>
      <c r="J1551" s="42" t="str">
        <f ca="1">IFERROR(IF(Data!$C$6="Real",B1551,I1551+J1550+($C$14*$C$12)*(NORMINV(RAND(),$C$15,CHOOSE($G$13,$C$13,F1551,G1551)))),"")</f>
        <v/>
      </c>
      <c r="K1551" s="88" t="str">
        <f>IF(ISNUMBER(A1551), IF($G$16="fixed",$G$17,MIN(H1551*Data!$C$7*$C$16*0.5,$C$17*Data!$C$7))*$C$12,"")</f>
        <v/>
      </c>
      <c r="L1551" s="42" t="str">
        <f t="shared" ca="1" si="734"/>
        <v/>
      </c>
      <c r="M1551" s="44" t="str">
        <f t="shared" ca="1" si="735"/>
        <v/>
      </c>
      <c r="N1551" s="44" t="str">
        <f t="shared" ca="1" si="736"/>
        <v/>
      </c>
      <c r="O1551" s="108" t="str">
        <f t="shared" si="711"/>
        <v/>
      </c>
      <c r="P1551" s="102" t="str">
        <f t="shared" si="712"/>
        <v/>
      </c>
      <c r="Q1551" s="102" t="str">
        <f t="shared" si="713"/>
        <v/>
      </c>
      <c r="R1551" s="120" t="str">
        <f t="shared" si="731"/>
        <v/>
      </c>
      <c r="S1551" s="54" t="str">
        <f t="shared" si="732"/>
        <v/>
      </c>
      <c r="T1551" s="5" t="str">
        <f t="shared" si="714"/>
        <v/>
      </c>
      <c r="U1551" s="152" t="str">
        <f t="shared" si="715"/>
        <v/>
      </c>
      <c r="V1551" s="152" t="str">
        <f t="shared" si="716"/>
        <v/>
      </c>
      <c r="W1551" s="153" t="str">
        <f t="shared" si="717"/>
        <v/>
      </c>
      <c r="X1551" s="153" t="str">
        <f t="shared" si="718"/>
        <v/>
      </c>
      <c r="Y1551" s="153" t="str">
        <f t="shared" si="719"/>
        <v/>
      </c>
      <c r="Z1551" s="153" t="str">
        <f t="shared" si="720"/>
        <v/>
      </c>
      <c r="AA1551" s="152" t="str">
        <f t="shared" si="721"/>
        <v/>
      </c>
      <c r="AB1551" s="152" t="str">
        <f t="shared" si="722"/>
        <v/>
      </c>
      <c r="AC1551" s="154" t="str">
        <f t="shared" si="723"/>
        <v/>
      </c>
      <c r="AD1551" s="154" t="str">
        <f t="shared" si="724"/>
        <v/>
      </c>
      <c r="AE1551" s="3" t="str">
        <f t="shared" si="725"/>
        <v/>
      </c>
      <c r="AF1551" s="3" t="str">
        <f t="shared" si="726"/>
        <v/>
      </c>
      <c r="AG1551" s="3" t="str">
        <f t="shared" si="733"/>
        <v/>
      </c>
      <c r="AH1551" s="4" t="str">
        <f t="shared" si="727"/>
        <v/>
      </c>
      <c r="AI1551" s="75" t="str">
        <f t="shared" si="728"/>
        <v/>
      </c>
      <c r="AJ1551" s="75" t="str">
        <f t="shared" si="729"/>
        <v/>
      </c>
    </row>
    <row r="1552" spans="1:36">
      <c r="A1552" s="41" t="str">
        <f t="shared" si="730"/>
        <v/>
      </c>
      <c r="B1552" s="150" t="str">
        <f>IF(ISNUMBER(A1552),INDEX('MetaTrader Import'!$H$13:$J$5893,TRUNC(((A1552-$A$39+1)-1)/3)+1,MOD((A1552-$A$39+1)-1,3)+1),"")</f>
        <v/>
      </c>
      <c r="C1552" s="43" t="str">
        <f t="shared" si="707"/>
        <v/>
      </c>
      <c r="D1552" s="43" t="str">
        <f t="shared" ca="1" si="708"/>
        <v/>
      </c>
      <c r="E1552" s="43" t="str">
        <f t="shared" si="709"/>
        <v/>
      </c>
      <c r="F1552" s="43" t="str">
        <f t="shared" si="710"/>
        <v/>
      </c>
      <c r="G1552" s="43" t="str">
        <f>IF(A1552&lt;&gt;"",IF(A1552&lt;Data!$G$11*0.25,$C$13/$G$32,IF(A1552&gt;Data!$G$11*0.25,$C$13,$C$13*10)),"")</f>
        <v/>
      </c>
      <c r="H1552" s="43" t="str">
        <f>IF(A1552&lt;&gt;"",IF(Data!$G$9="constant",$C$13,IF(Data!$G$9="squeeze",G1552,F1552)),"")</f>
        <v/>
      </c>
      <c r="I1552" s="38" t="str">
        <f ca="1">IF(ISNUMBER(A1552),NORMINV(RAND(),0,IF(AND(Data!$G$9="squeeze",A1552&lt;Data!$G$11*0.25),$H$32,1)*$C$30*$C$13)*($C$14*$C$12),"")</f>
        <v/>
      </c>
      <c r="J1552" s="42" t="str">
        <f ca="1">IFERROR(IF(Data!$C$6="Real",B1552,I1552+J1551+($C$14*$C$12)*(NORMINV(RAND(),$C$15,CHOOSE($G$13,$C$13,F1552,G1552)))),"")</f>
        <v/>
      </c>
      <c r="K1552" s="88" t="str">
        <f>IF(ISNUMBER(A1552), IF($G$16="fixed",$G$17,MIN(H1552*Data!$C$7*$C$16*0.5,$C$17*Data!$C$7))*$C$12,"")</f>
        <v/>
      </c>
      <c r="L1552" s="42" t="str">
        <f t="shared" ca="1" si="734"/>
        <v/>
      </c>
      <c r="M1552" s="44" t="str">
        <f t="shared" ca="1" si="735"/>
        <v/>
      </c>
      <c r="N1552" s="44" t="str">
        <f t="shared" ca="1" si="736"/>
        <v/>
      </c>
      <c r="O1552" s="108" t="str">
        <f t="shared" si="711"/>
        <v/>
      </c>
      <c r="P1552" s="102" t="str">
        <f t="shared" si="712"/>
        <v/>
      </c>
      <c r="Q1552" s="102" t="str">
        <f t="shared" si="713"/>
        <v/>
      </c>
      <c r="R1552" s="120" t="str">
        <f t="shared" si="731"/>
        <v/>
      </c>
      <c r="S1552" s="54" t="str">
        <f t="shared" si="732"/>
        <v/>
      </c>
      <c r="T1552" s="5" t="str">
        <f t="shared" si="714"/>
        <v/>
      </c>
      <c r="U1552" s="152" t="str">
        <f t="shared" si="715"/>
        <v/>
      </c>
      <c r="V1552" s="152" t="str">
        <f t="shared" si="716"/>
        <v/>
      </c>
      <c r="W1552" s="153" t="str">
        <f t="shared" si="717"/>
        <v/>
      </c>
      <c r="X1552" s="153" t="str">
        <f t="shared" si="718"/>
        <v/>
      </c>
      <c r="Y1552" s="153" t="str">
        <f t="shared" si="719"/>
        <v/>
      </c>
      <c r="Z1552" s="153" t="str">
        <f t="shared" si="720"/>
        <v/>
      </c>
      <c r="AA1552" s="152" t="str">
        <f t="shared" si="721"/>
        <v/>
      </c>
      <c r="AB1552" s="152" t="str">
        <f t="shared" si="722"/>
        <v/>
      </c>
      <c r="AC1552" s="154" t="str">
        <f t="shared" si="723"/>
        <v/>
      </c>
      <c r="AD1552" s="154" t="str">
        <f t="shared" si="724"/>
        <v/>
      </c>
      <c r="AE1552" s="3" t="str">
        <f t="shared" si="725"/>
        <v/>
      </c>
      <c r="AF1552" s="3" t="str">
        <f t="shared" si="726"/>
        <v/>
      </c>
      <c r="AG1552" s="3" t="str">
        <f t="shared" si="733"/>
        <v/>
      </c>
      <c r="AH1552" s="4" t="str">
        <f t="shared" si="727"/>
        <v/>
      </c>
      <c r="AI1552" s="75" t="str">
        <f t="shared" si="728"/>
        <v/>
      </c>
      <c r="AJ1552" s="75" t="str">
        <f t="shared" si="729"/>
        <v/>
      </c>
    </row>
    <row r="1553" spans="1:36">
      <c r="A1553" s="41" t="str">
        <f t="shared" si="730"/>
        <v/>
      </c>
      <c r="B1553" s="150" t="str">
        <f>IF(ISNUMBER(A1553),INDEX('MetaTrader Import'!$H$13:$J$5893,TRUNC(((A1553-$A$39+1)-1)/3)+1,MOD((A1553-$A$39+1)-1,3)+1),"")</f>
        <v/>
      </c>
      <c r="C1553" s="43" t="str">
        <f t="shared" si="707"/>
        <v/>
      </c>
      <c r="D1553" s="43" t="str">
        <f t="shared" ca="1" si="708"/>
        <v/>
      </c>
      <c r="E1553" s="43" t="str">
        <f t="shared" si="709"/>
        <v/>
      </c>
      <c r="F1553" s="43" t="str">
        <f t="shared" si="710"/>
        <v/>
      </c>
      <c r="G1553" s="43" t="str">
        <f>IF(A1553&lt;&gt;"",IF(A1553&lt;Data!$G$11*0.25,$C$13/$G$32,IF(A1553&gt;Data!$G$11*0.25,$C$13,$C$13*10)),"")</f>
        <v/>
      </c>
      <c r="H1553" s="43" t="str">
        <f>IF(A1553&lt;&gt;"",IF(Data!$G$9="constant",$C$13,IF(Data!$G$9="squeeze",G1553,F1553)),"")</f>
        <v/>
      </c>
      <c r="I1553" s="38" t="str">
        <f ca="1">IF(ISNUMBER(A1553),NORMINV(RAND(),0,IF(AND(Data!$G$9="squeeze",A1553&lt;Data!$G$11*0.25),$H$32,1)*$C$30*$C$13)*($C$14*$C$12),"")</f>
        <v/>
      </c>
      <c r="J1553" s="42" t="str">
        <f ca="1">IFERROR(IF(Data!$C$6="Real",B1553,I1553+J1552+($C$14*$C$12)*(NORMINV(RAND(),$C$15,CHOOSE($G$13,$C$13,F1553,G1553)))),"")</f>
        <v/>
      </c>
      <c r="K1553" s="88" t="str">
        <f>IF(ISNUMBER(A1553), IF($G$16="fixed",$G$17,MIN(H1553*Data!$C$7*$C$16*0.5,$C$17*Data!$C$7))*$C$12,"")</f>
        <v/>
      </c>
      <c r="L1553" s="42" t="str">
        <f t="shared" ca="1" si="734"/>
        <v/>
      </c>
      <c r="M1553" s="44" t="str">
        <f t="shared" ca="1" si="735"/>
        <v/>
      </c>
      <c r="N1553" s="44" t="str">
        <f t="shared" ca="1" si="736"/>
        <v/>
      </c>
      <c r="O1553" s="108" t="str">
        <f t="shared" si="711"/>
        <v/>
      </c>
      <c r="P1553" s="102" t="str">
        <f t="shared" si="712"/>
        <v/>
      </c>
      <c r="Q1553" s="102" t="str">
        <f t="shared" si="713"/>
        <v/>
      </c>
      <c r="R1553" s="120" t="str">
        <f t="shared" si="731"/>
        <v/>
      </c>
      <c r="S1553" s="54" t="str">
        <f t="shared" si="732"/>
        <v/>
      </c>
      <c r="T1553" s="5" t="str">
        <f t="shared" si="714"/>
        <v/>
      </c>
      <c r="U1553" s="152" t="str">
        <f t="shared" si="715"/>
        <v/>
      </c>
      <c r="V1553" s="152" t="str">
        <f t="shared" si="716"/>
        <v/>
      </c>
      <c r="W1553" s="153" t="str">
        <f t="shared" si="717"/>
        <v/>
      </c>
      <c r="X1553" s="153" t="str">
        <f t="shared" si="718"/>
        <v/>
      </c>
      <c r="Y1553" s="153" t="str">
        <f t="shared" si="719"/>
        <v/>
      </c>
      <c r="Z1553" s="153" t="str">
        <f t="shared" si="720"/>
        <v/>
      </c>
      <c r="AA1553" s="152" t="str">
        <f t="shared" si="721"/>
        <v/>
      </c>
      <c r="AB1553" s="152" t="str">
        <f t="shared" si="722"/>
        <v/>
      </c>
      <c r="AC1553" s="154" t="str">
        <f t="shared" si="723"/>
        <v/>
      </c>
      <c r="AD1553" s="154" t="str">
        <f t="shared" si="724"/>
        <v/>
      </c>
      <c r="AE1553" s="3" t="str">
        <f t="shared" si="725"/>
        <v/>
      </c>
      <c r="AF1553" s="3" t="str">
        <f t="shared" si="726"/>
        <v/>
      </c>
      <c r="AG1553" s="3" t="str">
        <f t="shared" si="733"/>
        <v/>
      </c>
      <c r="AH1553" s="4" t="str">
        <f t="shared" si="727"/>
        <v/>
      </c>
      <c r="AI1553" s="75" t="str">
        <f t="shared" si="728"/>
        <v/>
      </c>
      <c r="AJ1553" s="75" t="str">
        <f t="shared" si="729"/>
        <v/>
      </c>
    </row>
    <row r="1554" spans="1:36">
      <c r="A1554" s="41" t="str">
        <f t="shared" si="730"/>
        <v/>
      </c>
      <c r="B1554" s="150" t="str">
        <f>IF(ISNUMBER(A1554),INDEX('MetaTrader Import'!$H$13:$J$5893,TRUNC(((A1554-$A$39+1)-1)/3)+1,MOD((A1554-$A$39+1)-1,3)+1),"")</f>
        <v/>
      </c>
      <c r="C1554" s="43" t="str">
        <f t="shared" si="707"/>
        <v/>
      </c>
      <c r="D1554" s="43" t="str">
        <f t="shared" ca="1" si="708"/>
        <v/>
      </c>
      <c r="E1554" s="43" t="str">
        <f t="shared" si="709"/>
        <v/>
      </c>
      <c r="F1554" s="43" t="str">
        <f t="shared" si="710"/>
        <v/>
      </c>
      <c r="G1554" s="43" t="str">
        <f>IF(A1554&lt;&gt;"",IF(A1554&lt;Data!$G$11*0.25,$C$13/$G$32,IF(A1554&gt;Data!$G$11*0.25,$C$13,$C$13*10)),"")</f>
        <v/>
      </c>
      <c r="H1554" s="43" t="str">
        <f>IF(A1554&lt;&gt;"",IF(Data!$G$9="constant",$C$13,IF(Data!$G$9="squeeze",G1554,F1554)),"")</f>
        <v/>
      </c>
      <c r="I1554" s="38" t="str">
        <f ca="1">IF(ISNUMBER(A1554),NORMINV(RAND(),0,IF(AND(Data!$G$9="squeeze",A1554&lt;Data!$G$11*0.25),$H$32,1)*$C$30*$C$13)*($C$14*$C$12),"")</f>
        <v/>
      </c>
      <c r="J1554" s="42" t="str">
        <f ca="1">IFERROR(IF(Data!$C$6="Real",B1554,I1554+J1553+($C$14*$C$12)*(NORMINV(RAND(),$C$15,CHOOSE($G$13,$C$13,F1554,G1554)))),"")</f>
        <v/>
      </c>
      <c r="K1554" s="88" t="str">
        <f>IF(ISNUMBER(A1554), IF($G$16="fixed",$G$17,MIN(H1554*Data!$C$7*$C$16*0.5,$C$17*Data!$C$7))*$C$12,"")</f>
        <v/>
      </c>
      <c r="L1554" s="42" t="str">
        <f t="shared" ca="1" si="734"/>
        <v/>
      </c>
      <c r="M1554" s="44" t="str">
        <f t="shared" ca="1" si="735"/>
        <v/>
      </c>
      <c r="N1554" s="44" t="str">
        <f t="shared" ca="1" si="736"/>
        <v/>
      </c>
      <c r="O1554" s="108" t="str">
        <f t="shared" si="711"/>
        <v/>
      </c>
      <c r="P1554" s="102" t="str">
        <f t="shared" si="712"/>
        <v/>
      </c>
      <c r="Q1554" s="102" t="str">
        <f t="shared" si="713"/>
        <v/>
      </c>
      <c r="R1554" s="120" t="str">
        <f t="shared" si="731"/>
        <v/>
      </c>
      <c r="S1554" s="54" t="str">
        <f t="shared" si="732"/>
        <v/>
      </c>
      <c r="T1554" s="5" t="str">
        <f t="shared" si="714"/>
        <v/>
      </c>
      <c r="U1554" s="152" t="str">
        <f t="shared" si="715"/>
        <v/>
      </c>
      <c r="V1554" s="152" t="str">
        <f t="shared" si="716"/>
        <v/>
      </c>
      <c r="W1554" s="153" t="str">
        <f t="shared" si="717"/>
        <v/>
      </c>
      <c r="X1554" s="153" t="str">
        <f t="shared" si="718"/>
        <v/>
      </c>
      <c r="Y1554" s="153" t="str">
        <f t="shared" si="719"/>
        <v/>
      </c>
      <c r="Z1554" s="153" t="str">
        <f t="shared" si="720"/>
        <v/>
      </c>
      <c r="AA1554" s="152" t="str">
        <f t="shared" si="721"/>
        <v/>
      </c>
      <c r="AB1554" s="152" t="str">
        <f t="shared" si="722"/>
        <v/>
      </c>
      <c r="AC1554" s="154" t="str">
        <f t="shared" si="723"/>
        <v/>
      </c>
      <c r="AD1554" s="154" t="str">
        <f t="shared" si="724"/>
        <v/>
      </c>
      <c r="AE1554" s="3" t="str">
        <f t="shared" si="725"/>
        <v/>
      </c>
      <c r="AF1554" s="3" t="str">
        <f t="shared" si="726"/>
        <v/>
      </c>
      <c r="AG1554" s="3" t="str">
        <f t="shared" si="733"/>
        <v/>
      </c>
      <c r="AH1554" s="4" t="str">
        <f t="shared" si="727"/>
        <v/>
      </c>
      <c r="AI1554" s="75" t="str">
        <f t="shared" si="728"/>
        <v/>
      </c>
      <c r="AJ1554" s="75" t="str">
        <f t="shared" si="729"/>
        <v/>
      </c>
    </row>
    <row r="1555" spans="1:36">
      <c r="A1555" s="41" t="str">
        <f t="shared" si="730"/>
        <v/>
      </c>
      <c r="B1555" s="150" t="str">
        <f>IF(ISNUMBER(A1555),INDEX('MetaTrader Import'!$H$13:$J$5893,TRUNC(((A1555-$A$39+1)-1)/3)+1,MOD((A1555-$A$39+1)-1,3)+1),"")</f>
        <v/>
      </c>
      <c r="C1555" s="43" t="str">
        <f t="shared" si="707"/>
        <v/>
      </c>
      <c r="D1555" s="43" t="str">
        <f t="shared" ca="1" si="708"/>
        <v/>
      </c>
      <c r="E1555" s="43" t="str">
        <f t="shared" si="709"/>
        <v/>
      </c>
      <c r="F1555" s="43" t="str">
        <f t="shared" si="710"/>
        <v/>
      </c>
      <c r="G1555" s="43" t="str">
        <f>IF(A1555&lt;&gt;"",IF(A1555&lt;Data!$G$11*0.25,$C$13/$G$32,IF(A1555&gt;Data!$G$11*0.25,$C$13,$C$13*10)),"")</f>
        <v/>
      </c>
      <c r="H1555" s="43" t="str">
        <f>IF(A1555&lt;&gt;"",IF(Data!$G$9="constant",$C$13,IF(Data!$G$9="squeeze",G1555,F1555)),"")</f>
        <v/>
      </c>
      <c r="I1555" s="38" t="str">
        <f ca="1">IF(ISNUMBER(A1555),NORMINV(RAND(),0,IF(AND(Data!$G$9="squeeze",A1555&lt;Data!$G$11*0.25),$H$32,1)*$C$30*$C$13)*($C$14*$C$12),"")</f>
        <v/>
      </c>
      <c r="J1555" s="42" t="str">
        <f ca="1">IFERROR(IF(Data!$C$6="Real",B1555,I1555+J1554+($C$14*$C$12)*(NORMINV(RAND(),$C$15,CHOOSE($G$13,$C$13,F1555,G1555)))),"")</f>
        <v/>
      </c>
      <c r="K1555" s="88" t="str">
        <f>IF(ISNUMBER(A1555), IF($G$16="fixed",$G$17,MIN(H1555*Data!$C$7*$C$16*0.5,$C$17*Data!$C$7))*$C$12,"")</f>
        <v/>
      </c>
      <c r="L1555" s="42" t="str">
        <f t="shared" ca="1" si="734"/>
        <v/>
      </c>
      <c r="M1555" s="44" t="str">
        <f t="shared" ca="1" si="735"/>
        <v/>
      </c>
      <c r="N1555" s="44" t="str">
        <f t="shared" ca="1" si="736"/>
        <v/>
      </c>
      <c r="O1555" s="108" t="str">
        <f t="shared" si="711"/>
        <v/>
      </c>
      <c r="P1555" s="102" t="str">
        <f t="shared" si="712"/>
        <v/>
      </c>
      <c r="Q1555" s="102" t="str">
        <f t="shared" si="713"/>
        <v/>
      </c>
      <c r="R1555" s="120" t="str">
        <f t="shared" si="731"/>
        <v/>
      </c>
      <c r="S1555" s="54" t="str">
        <f t="shared" si="732"/>
        <v/>
      </c>
      <c r="T1555" s="5" t="str">
        <f t="shared" si="714"/>
        <v/>
      </c>
      <c r="U1555" s="152" t="str">
        <f t="shared" si="715"/>
        <v/>
      </c>
      <c r="V1555" s="152" t="str">
        <f t="shared" si="716"/>
        <v/>
      </c>
      <c r="W1555" s="153" t="str">
        <f t="shared" si="717"/>
        <v/>
      </c>
      <c r="X1555" s="153" t="str">
        <f t="shared" si="718"/>
        <v/>
      </c>
      <c r="Y1555" s="153" t="str">
        <f t="shared" si="719"/>
        <v/>
      </c>
      <c r="Z1555" s="153" t="str">
        <f t="shared" si="720"/>
        <v/>
      </c>
      <c r="AA1555" s="152" t="str">
        <f t="shared" si="721"/>
        <v/>
      </c>
      <c r="AB1555" s="152" t="str">
        <f t="shared" si="722"/>
        <v/>
      </c>
      <c r="AC1555" s="154" t="str">
        <f t="shared" si="723"/>
        <v/>
      </c>
      <c r="AD1555" s="154" t="str">
        <f t="shared" si="724"/>
        <v/>
      </c>
      <c r="AE1555" s="3" t="str">
        <f t="shared" si="725"/>
        <v/>
      </c>
      <c r="AF1555" s="3" t="str">
        <f t="shared" si="726"/>
        <v/>
      </c>
      <c r="AG1555" s="3" t="str">
        <f t="shared" si="733"/>
        <v/>
      </c>
      <c r="AH1555" s="4" t="str">
        <f t="shared" si="727"/>
        <v/>
      </c>
      <c r="AI1555" s="75" t="str">
        <f t="shared" si="728"/>
        <v/>
      </c>
      <c r="AJ1555" s="75" t="str">
        <f t="shared" si="729"/>
        <v/>
      </c>
    </row>
    <row r="1556" spans="1:36">
      <c r="A1556" s="41" t="str">
        <f t="shared" si="730"/>
        <v/>
      </c>
      <c r="B1556" s="150" t="str">
        <f>IF(ISNUMBER(A1556),INDEX('MetaTrader Import'!$H$13:$J$5893,TRUNC(((A1556-$A$39+1)-1)/3)+1,MOD((A1556-$A$39+1)-1,3)+1),"")</f>
        <v/>
      </c>
      <c r="C1556" s="43" t="str">
        <f t="shared" si="707"/>
        <v/>
      </c>
      <c r="D1556" s="43" t="str">
        <f t="shared" ca="1" si="708"/>
        <v/>
      </c>
      <c r="E1556" s="43" t="str">
        <f t="shared" si="709"/>
        <v/>
      </c>
      <c r="F1556" s="43" t="str">
        <f t="shared" si="710"/>
        <v/>
      </c>
      <c r="G1556" s="43" t="str">
        <f>IF(A1556&lt;&gt;"",IF(A1556&lt;Data!$G$11*0.25,$C$13/$G$32,IF(A1556&gt;Data!$G$11*0.25,$C$13,$C$13*10)),"")</f>
        <v/>
      </c>
      <c r="H1556" s="43" t="str">
        <f>IF(A1556&lt;&gt;"",IF(Data!$G$9="constant",$C$13,IF(Data!$G$9="squeeze",G1556,F1556)),"")</f>
        <v/>
      </c>
      <c r="I1556" s="38" t="str">
        <f ca="1">IF(ISNUMBER(A1556),NORMINV(RAND(),0,IF(AND(Data!$G$9="squeeze",A1556&lt;Data!$G$11*0.25),$H$32,1)*$C$30*$C$13)*($C$14*$C$12),"")</f>
        <v/>
      </c>
      <c r="J1556" s="42" t="str">
        <f ca="1">IFERROR(IF(Data!$C$6="Real",B1556,I1556+J1555+($C$14*$C$12)*(NORMINV(RAND(),$C$15,CHOOSE($G$13,$C$13,F1556,G1556)))),"")</f>
        <v/>
      </c>
      <c r="K1556" s="88" t="str">
        <f>IF(ISNUMBER(A1556), IF($G$16="fixed",$G$17,MIN(H1556*Data!$C$7*$C$16*0.5,$C$17*Data!$C$7))*$C$12,"")</f>
        <v/>
      </c>
      <c r="L1556" s="42" t="str">
        <f t="shared" ca="1" si="734"/>
        <v/>
      </c>
      <c r="M1556" s="44" t="str">
        <f t="shared" ca="1" si="735"/>
        <v/>
      </c>
      <c r="N1556" s="44" t="str">
        <f t="shared" ca="1" si="736"/>
        <v/>
      </c>
      <c r="O1556" s="108" t="str">
        <f t="shared" si="711"/>
        <v/>
      </c>
      <c r="P1556" s="102" t="str">
        <f t="shared" si="712"/>
        <v/>
      </c>
      <c r="Q1556" s="102" t="str">
        <f t="shared" si="713"/>
        <v/>
      </c>
      <c r="R1556" s="120" t="str">
        <f t="shared" si="731"/>
        <v/>
      </c>
      <c r="S1556" s="54" t="str">
        <f t="shared" si="732"/>
        <v/>
      </c>
      <c r="T1556" s="5" t="str">
        <f t="shared" si="714"/>
        <v/>
      </c>
      <c r="U1556" s="152" t="str">
        <f t="shared" si="715"/>
        <v/>
      </c>
      <c r="V1556" s="152" t="str">
        <f t="shared" si="716"/>
        <v/>
      </c>
      <c r="W1556" s="153" t="str">
        <f t="shared" si="717"/>
        <v/>
      </c>
      <c r="X1556" s="153" t="str">
        <f t="shared" si="718"/>
        <v/>
      </c>
      <c r="Y1556" s="153" t="str">
        <f t="shared" si="719"/>
        <v/>
      </c>
      <c r="Z1556" s="153" t="str">
        <f t="shared" si="720"/>
        <v/>
      </c>
      <c r="AA1556" s="152" t="str">
        <f t="shared" si="721"/>
        <v/>
      </c>
      <c r="AB1556" s="152" t="str">
        <f t="shared" si="722"/>
        <v/>
      </c>
      <c r="AC1556" s="154" t="str">
        <f t="shared" si="723"/>
        <v/>
      </c>
      <c r="AD1556" s="154" t="str">
        <f t="shared" si="724"/>
        <v/>
      </c>
      <c r="AE1556" s="3" t="str">
        <f t="shared" si="725"/>
        <v/>
      </c>
      <c r="AF1556" s="3" t="str">
        <f t="shared" si="726"/>
        <v/>
      </c>
      <c r="AG1556" s="3" t="str">
        <f t="shared" si="733"/>
        <v/>
      </c>
      <c r="AH1556" s="4" t="str">
        <f t="shared" si="727"/>
        <v/>
      </c>
      <c r="AI1556" s="75" t="str">
        <f t="shared" si="728"/>
        <v/>
      </c>
      <c r="AJ1556" s="75" t="str">
        <f t="shared" si="729"/>
        <v/>
      </c>
    </row>
    <row r="1557" spans="1:36">
      <c r="A1557" s="41" t="str">
        <f t="shared" si="730"/>
        <v/>
      </c>
      <c r="B1557" s="150" t="str">
        <f>IF(ISNUMBER(A1557),INDEX('MetaTrader Import'!$H$13:$J$5893,TRUNC(((A1557-$A$39+1)-1)/3)+1,MOD((A1557-$A$39+1)-1,3)+1),"")</f>
        <v/>
      </c>
      <c r="C1557" s="43" t="str">
        <f t="shared" si="707"/>
        <v/>
      </c>
      <c r="D1557" s="43" t="str">
        <f t="shared" ca="1" si="708"/>
        <v/>
      </c>
      <c r="E1557" s="43" t="str">
        <f t="shared" si="709"/>
        <v/>
      </c>
      <c r="F1557" s="43" t="str">
        <f t="shared" si="710"/>
        <v/>
      </c>
      <c r="G1557" s="43" t="str">
        <f>IF(A1557&lt;&gt;"",IF(A1557&lt;Data!$G$11*0.25,$C$13/$G$32,IF(A1557&gt;Data!$G$11*0.25,$C$13,$C$13*10)),"")</f>
        <v/>
      </c>
      <c r="H1557" s="43" t="str">
        <f>IF(A1557&lt;&gt;"",IF(Data!$G$9="constant",$C$13,IF(Data!$G$9="squeeze",G1557,F1557)),"")</f>
        <v/>
      </c>
      <c r="I1557" s="38" t="str">
        <f ca="1">IF(ISNUMBER(A1557),NORMINV(RAND(),0,IF(AND(Data!$G$9="squeeze",A1557&lt;Data!$G$11*0.25),$H$32,1)*$C$30*$C$13)*($C$14*$C$12),"")</f>
        <v/>
      </c>
      <c r="J1557" s="42" t="str">
        <f ca="1">IFERROR(IF(Data!$C$6="Real",B1557,I1557+J1556+($C$14*$C$12)*(NORMINV(RAND(),$C$15,CHOOSE($G$13,$C$13,F1557,G1557)))),"")</f>
        <v/>
      </c>
      <c r="K1557" s="88" t="str">
        <f>IF(ISNUMBER(A1557), IF($G$16="fixed",$G$17,MIN(H1557*Data!$C$7*$C$16*0.5,$C$17*Data!$C$7))*$C$12,"")</f>
        <v/>
      </c>
      <c r="L1557" s="42" t="str">
        <f t="shared" ca="1" si="734"/>
        <v/>
      </c>
      <c r="M1557" s="44" t="str">
        <f t="shared" ca="1" si="735"/>
        <v/>
      </c>
      <c r="N1557" s="44" t="str">
        <f t="shared" ca="1" si="736"/>
        <v/>
      </c>
      <c r="O1557" s="108" t="str">
        <f t="shared" si="711"/>
        <v/>
      </c>
      <c r="P1557" s="102" t="str">
        <f t="shared" si="712"/>
        <v/>
      </c>
      <c r="Q1557" s="102" t="str">
        <f t="shared" si="713"/>
        <v/>
      </c>
      <c r="R1557" s="120" t="str">
        <f t="shared" si="731"/>
        <v/>
      </c>
      <c r="S1557" s="54" t="str">
        <f t="shared" si="732"/>
        <v/>
      </c>
      <c r="T1557" s="5" t="str">
        <f t="shared" si="714"/>
        <v/>
      </c>
      <c r="U1557" s="152" t="str">
        <f t="shared" si="715"/>
        <v/>
      </c>
      <c r="V1557" s="152" t="str">
        <f t="shared" si="716"/>
        <v/>
      </c>
      <c r="W1557" s="153" t="str">
        <f t="shared" si="717"/>
        <v/>
      </c>
      <c r="X1557" s="153" t="str">
        <f t="shared" si="718"/>
        <v/>
      </c>
      <c r="Y1557" s="153" t="str">
        <f t="shared" si="719"/>
        <v/>
      </c>
      <c r="Z1557" s="153" t="str">
        <f t="shared" si="720"/>
        <v/>
      </c>
      <c r="AA1557" s="152" t="str">
        <f t="shared" si="721"/>
        <v/>
      </c>
      <c r="AB1557" s="152" t="str">
        <f t="shared" si="722"/>
        <v/>
      </c>
      <c r="AC1557" s="154" t="str">
        <f t="shared" si="723"/>
        <v/>
      </c>
      <c r="AD1557" s="154" t="str">
        <f t="shared" si="724"/>
        <v/>
      </c>
      <c r="AE1557" s="3" t="str">
        <f t="shared" si="725"/>
        <v/>
      </c>
      <c r="AF1557" s="3" t="str">
        <f t="shared" si="726"/>
        <v/>
      </c>
      <c r="AG1557" s="3" t="str">
        <f t="shared" si="733"/>
        <v/>
      </c>
      <c r="AH1557" s="4" t="str">
        <f t="shared" si="727"/>
        <v/>
      </c>
      <c r="AI1557" s="75" t="str">
        <f t="shared" si="728"/>
        <v/>
      </c>
      <c r="AJ1557" s="75" t="str">
        <f t="shared" si="729"/>
        <v/>
      </c>
    </row>
    <row r="1558" spans="1:36">
      <c r="A1558" s="41" t="str">
        <f t="shared" si="730"/>
        <v/>
      </c>
      <c r="B1558" s="150" t="str">
        <f>IF(ISNUMBER(A1558),INDEX('MetaTrader Import'!$H$13:$J$5893,TRUNC(((A1558-$A$39+1)-1)/3)+1,MOD((A1558-$A$39+1)-1,3)+1),"")</f>
        <v/>
      </c>
      <c r="C1558" s="43" t="str">
        <f t="shared" si="707"/>
        <v/>
      </c>
      <c r="D1558" s="43" t="str">
        <f t="shared" ca="1" si="708"/>
        <v/>
      </c>
      <c r="E1558" s="43" t="str">
        <f t="shared" si="709"/>
        <v/>
      </c>
      <c r="F1558" s="43" t="str">
        <f t="shared" si="710"/>
        <v/>
      </c>
      <c r="G1558" s="43" t="str">
        <f>IF(A1558&lt;&gt;"",IF(A1558&lt;Data!$G$11*0.25,$C$13/$G$32,IF(A1558&gt;Data!$G$11*0.25,$C$13,$C$13*10)),"")</f>
        <v/>
      </c>
      <c r="H1558" s="43" t="str">
        <f>IF(A1558&lt;&gt;"",IF(Data!$G$9="constant",$C$13,IF(Data!$G$9="squeeze",G1558,F1558)),"")</f>
        <v/>
      </c>
      <c r="I1558" s="38" t="str">
        <f ca="1">IF(ISNUMBER(A1558),NORMINV(RAND(),0,IF(AND(Data!$G$9="squeeze",A1558&lt;Data!$G$11*0.25),$H$32,1)*$C$30*$C$13)*($C$14*$C$12),"")</f>
        <v/>
      </c>
      <c r="J1558" s="42" t="str">
        <f ca="1">IFERROR(IF(Data!$C$6="Real",B1558,I1558+J1557+($C$14*$C$12)*(NORMINV(RAND(),$C$15,CHOOSE($G$13,$C$13,F1558,G1558)))),"")</f>
        <v/>
      </c>
      <c r="K1558" s="88" t="str">
        <f>IF(ISNUMBER(A1558), IF($G$16="fixed",$G$17,MIN(H1558*Data!$C$7*$C$16*0.5,$C$17*Data!$C$7))*$C$12,"")</f>
        <v/>
      </c>
      <c r="L1558" s="42" t="str">
        <f t="shared" ca="1" si="734"/>
        <v/>
      </c>
      <c r="M1558" s="44" t="str">
        <f t="shared" ca="1" si="735"/>
        <v/>
      </c>
      <c r="N1558" s="44" t="str">
        <f t="shared" ca="1" si="736"/>
        <v/>
      </c>
      <c r="O1558" s="108" t="str">
        <f t="shared" si="711"/>
        <v/>
      </c>
      <c r="P1558" s="102" t="str">
        <f t="shared" si="712"/>
        <v/>
      </c>
      <c r="Q1558" s="102" t="str">
        <f t="shared" si="713"/>
        <v/>
      </c>
      <c r="R1558" s="120" t="str">
        <f t="shared" si="731"/>
        <v/>
      </c>
      <c r="S1558" s="54" t="str">
        <f t="shared" si="732"/>
        <v/>
      </c>
      <c r="T1558" s="5" t="str">
        <f t="shared" si="714"/>
        <v/>
      </c>
      <c r="U1558" s="152" t="str">
        <f t="shared" si="715"/>
        <v/>
      </c>
      <c r="V1558" s="152" t="str">
        <f t="shared" si="716"/>
        <v/>
      </c>
      <c r="W1558" s="153" t="str">
        <f t="shared" si="717"/>
        <v/>
      </c>
      <c r="X1558" s="153" t="str">
        <f t="shared" si="718"/>
        <v/>
      </c>
      <c r="Y1558" s="153" t="str">
        <f t="shared" si="719"/>
        <v/>
      </c>
      <c r="Z1558" s="153" t="str">
        <f t="shared" si="720"/>
        <v/>
      </c>
      <c r="AA1558" s="152" t="str">
        <f t="shared" si="721"/>
        <v/>
      </c>
      <c r="AB1558" s="152" t="str">
        <f t="shared" si="722"/>
        <v/>
      </c>
      <c r="AC1558" s="154" t="str">
        <f t="shared" si="723"/>
        <v/>
      </c>
      <c r="AD1558" s="154" t="str">
        <f t="shared" si="724"/>
        <v/>
      </c>
      <c r="AE1558" s="3" t="str">
        <f t="shared" si="725"/>
        <v/>
      </c>
      <c r="AF1558" s="3" t="str">
        <f t="shared" si="726"/>
        <v/>
      </c>
      <c r="AG1558" s="3" t="str">
        <f t="shared" si="733"/>
        <v/>
      </c>
      <c r="AH1558" s="4" t="str">
        <f t="shared" si="727"/>
        <v/>
      </c>
      <c r="AI1558" s="75" t="str">
        <f t="shared" si="728"/>
        <v/>
      </c>
      <c r="AJ1558" s="75" t="str">
        <f t="shared" si="729"/>
        <v/>
      </c>
    </row>
    <row r="1559" spans="1:36">
      <c r="A1559" s="41" t="str">
        <f t="shared" si="730"/>
        <v/>
      </c>
      <c r="B1559" s="150" t="str">
        <f>IF(ISNUMBER(A1559),INDEX('MetaTrader Import'!$H$13:$J$5893,TRUNC(((A1559-$A$39+1)-1)/3)+1,MOD((A1559-$A$39+1)-1,3)+1),"")</f>
        <v/>
      </c>
      <c r="C1559" s="43" t="str">
        <f t="shared" si="707"/>
        <v/>
      </c>
      <c r="D1559" s="43" t="str">
        <f t="shared" ca="1" si="708"/>
        <v/>
      </c>
      <c r="E1559" s="43" t="str">
        <f t="shared" si="709"/>
        <v/>
      </c>
      <c r="F1559" s="43" t="str">
        <f t="shared" si="710"/>
        <v/>
      </c>
      <c r="G1559" s="43" t="str">
        <f>IF(A1559&lt;&gt;"",IF(A1559&lt;Data!$G$11*0.25,$C$13/$G$32,IF(A1559&gt;Data!$G$11*0.25,$C$13,$C$13*10)),"")</f>
        <v/>
      </c>
      <c r="H1559" s="43" t="str">
        <f>IF(A1559&lt;&gt;"",IF(Data!$G$9="constant",$C$13,IF(Data!$G$9="squeeze",G1559,F1559)),"")</f>
        <v/>
      </c>
      <c r="I1559" s="38" t="str">
        <f ca="1">IF(ISNUMBER(A1559),NORMINV(RAND(),0,IF(AND(Data!$G$9="squeeze",A1559&lt;Data!$G$11*0.25),$H$32,1)*$C$30*$C$13)*($C$14*$C$12),"")</f>
        <v/>
      </c>
      <c r="J1559" s="42" t="str">
        <f ca="1">IFERROR(IF(Data!$C$6="Real",B1559,I1559+J1558+($C$14*$C$12)*(NORMINV(RAND(),$C$15,CHOOSE($G$13,$C$13,F1559,G1559)))),"")</f>
        <v/>
      </c>
      <c r="K1559" s="88" t="str">
        <f>IF(ISNUMBER(A1559), IF($G$16="fixed",$G$17,MIN(H1559*Data!$C$7*$C$16*0.5,$C$17*Data!$C$7))*$C$12,"")</f>
        <v/>
      </c>
      <c r="L1559" s="42" t="str">
        <f t="shared" ca="1" si="734"/>
        <v/>
      </c>
      <c r="M1559" s="44" t="str">
        <f t="shared" ca="1" si="735"/>
        <v/>
      </c>
      <c r="N1559" s="44" t="str">
        <f t="shared" ca="1" si="736"/>
        <v/>
      </c>
      <c r="O1559" s="108" t="str">
        <f t="shared" si="711"/>
        <v/>
      </c>
      <c r="P1559" s="102" t="str">
        <f t="shared" si="712"/>
        <v/>
      </c>
      <c r="Q1559" s="102" t="str">
        <f t="shared" si="713"/>
        <v/>
      </c>
      <c r="R1559" s="120" t="str">
        <f t="shared" si="731"/>
        <v/>
      </c>
      <c r="S1559" s="54" t="str">
        <f t="shared" si="732"/>
        <v/>
      </c>
      <c r="T1559" s="5" t="str">
        <f t="shared" si="714"/>
        <v/>
      </c>
      <c r="U1559" s="152" t="str">
        <f t="shared" si="715"/>
        <v/>
      </c>
      <c r="V1559" s="152" t="str">
        <f t="shared" si="716"/>
        <v/>
      </c>
      <c r="W1559" s="153" t="str">
        <f t="shared" si="717"/>
        <v/>
      </c>
      <c r="X1559" s="153" t="str">
        <f t="shared" si="718"/>
        <v/>
      </c>
      <c r="Y1559" s="153" t="str">
        <f t="shared" si="719"/>
        <v/>
      </c>
      <c r="Z1559" s="153" t="str">
        <f t="shared" si="720"/>
        <v/>
      </c>
      <c r="AA1559" s="152" t="str">
        <f t="shared" si="721"/>
        <v/>
      </c>
      <c r="AB1559" s="152" t="str">
        <f t="shared" si="722"/>
        <v/>
      </c>
      <c r="AC1559" s="154" t="str">
        <f t="shared" si="723"/>
        <v/>
      </c>
      <c r="AD1559" s="154" t="str">
        <f t="shared" si="724"/>
        <v/>
      </c>
      <c r="AE1559" s="3" t="str">
        <f t="shared" si="725"/>
        <v/>
      </c>
      <c r="AF1559" s="3" t="str">
        <f t="shared" si="726"/>
        <v/>
      </c>
      <c r="AG1559" s="3" t="str">
        <f t="shared" si="733"/>
        <v/>
      </c>
      <c r="AH1559" s="4" t="str">
        <f t="shared" si="727"/>
        <v/>
      </c>
      <c r="AI1559" s="75" t="str">
        <f t="shared" si="728"/>
        <v/>
      </c>
      <c r="AJ1559" s="75" t="str">
        <f t="shared" si="729"/>
        <v/>
      </c>
    </row>
    <row r="1560" spans="1:36">
      <c r="A1560" s="41" t="str">
        <f t="shared" si="730"/>
        <v/>
      </c>
      <c r="B1560" s="150" t="str">
        <f>IF(ISNUMBER(A1560),INDEX('MetaTrader Import'!$H$13:$J$5893,TRUNC(((A1560-$A$39+1)-1)/3)+1,MOD((A1560-$A$39+1)-1,3)+1),"")</f>
        <v/>
      </c>
      <c r="C1560" s="43" t="str">
        <f t="shared" si="707"/>
        <v/>
      </c>
      <c r="D1560" s="43" t="str">
        <f t="shared" ca="1" si="708"/>
        <v/>
      </c>
      <c r="E1560" s="43" t="str">
        <f t="shared" si="709"/>
        <v/>
      </c>
      <c r="F1560" s="43" t="str">
        <f t="shared" si="710"/>
        <v/>
      </c>
      <c r="G1560" s="43" t="str">
        <f>IF(A1560&lt;&gt;"",IF(A1560&lt;Data!$G$11*0.25,$C$13/$G$32,IF(A1560&gt;Data!$G$11*0.25,$C$13,$C$13*10)),"")</f>
        <v/>
      </c>
      <c r="H1560" s="43" t="str">
        <f>IF(A1560&lt;&gt;"",IF(Data!$G$9="constant",$C$13,IF(Data!$G$9="squeeze",G1560,F1560)),"")</f>
        <v/>
      </c>
      <c r="I1560" s="38" t="str">
        <f ca="1">IF(ISNUMBER(A1560),NORMINV(RAND(),0,IF(AND(Data!$G$9="squeeze",A1560&lt;Data!$G$11*0.25),$H$32,1)*$C$30*$C$13)*($C$14*$C$12),"")</f>
        <v/>
      </c>
      <c r="J1560" s="42" t="str">
        <f ca="1">IFERROR(IF(Data!$C$6="Real",B1560,I1560+J1559+($C$14*$C$12)*(NORMINV(RAND(),$C$15,CHOOSE($G$13,$C$13,F1560,G1560)))),"")</f>
        <v/>
      </c>
      <c r="K1560" s="88" t="str">
        <f>IF(ISNUMBER(A1560), IF($G$16="fixed",$G$17,MIN(H1560*Data!$C$7*$C$16*0.5,$C$17*Data!$C$7))*$C$12,"")</f>
        <v/>
      </c>
      <c r="L1560" s="42" t="str">
        <f t="shared" ca="1" si="734"/>
        <v/>
      </c>
      <c r="M1560" s="44" t="str">
        <f t="shared" ca="1" si="735"/>
        <v/>
      </c>
      <c r="N1560" s="44" t="str">
        <f t="shared" ca="1" si="736"/>
        <v/>
      </c>
      <c r="O1560" s="108" t="str">
        <f t="shared" si="711"/>
        <v/>
      </c>
      <c r="P1560" s="102" t="str">
        <f t="shared" si="712"/>
        <v/>
      </c>
      <c r="Q1560" s="102" t="str">
        <f t="shared" si="713"/>
        <v/>
      </c>
      <c r="R1560" s="120" t="str">
        <f t="shared" si="731"/>
        <v/>
      </c>
      <c r="S1560" s="54" t="str">
        <f t="shared" si="732"/>
        <v/>
      </c>
      <c r="T1560" s="5" t="str">
        <f t="shared" si="714"/>
        <v/>
      </c>
      <c r="U1560" s="152" t="str">
        <f t="shared" si="715"/>
        <v/>
      </c>
      <c r="V1560" s="152" t="str">
        <f t="shared" si="716"/>
        <v/>
      </c>
      <c r="W1560" s="153" t="str">
        <f t="shared" si="717"/>
        <v/>
      </c>
      <c r="X1560" s="153" t="str">
        <f t="shared" si="718"/>
        <v/>
      </c>
      <c r="Y1560" s="153" t="str">
        <f t="shared" si="719"/>
        <v/>
      </c>
      <c r="Z1560" s="153" t="str">
        <f t="shared" si="720"/>
        <v/>
      </c>
      <c r="AA1560" s="152" t="str">
        <f t="shared" si="721"/>
        <v/>
      </c>
      <c r="AB1560" s="152" t="str">
        <f t="shared" si="722"/>
        <v/>
      </c>
      <c r="AC1560" s="154" t="str">
        <f t="shared" si="723"/>
        <v/>
      </c>
      <c r="AD1560" s="154" t="str">
        <f t="shared" si="724"/>
        <v/>
      </c>
      <c r="AE1560" s="3" t="str">
        <f t="shared" si="725"/>
        <v/>
      </c>
      <c r="AF1560" s="3" t="str">
        <f t="shared" si="726"/>
        <v/>
      </c>
      <c r="AG1560" s="3" t="str">
        <f t="shared" si="733"/>
        <v/>
      </c>
      <c r="AH1560" s="4" t="str">
        <f t="shared" si="727"/>
        <v/>
      </c>
      <c r="AI1560" s="75" t="str">
        <f t="shared" si="728"/>
        <v/>
      </c>
      <c r="AJ1560" s="75" t="str">
        <f t="shared" si="729"/>
        <v/>
      </c>
    </row>
    <row r="1561" spans="1:36">
      <c r="A1561" s="41" t="str">
        <f t="shared" si="730"/>
        <v/>
      </c>
      <c r="B1561" s="150" t="str">
        <f>IF(ISNUMBER(A1561),INDEX('MetaTrader Import'!$H$13:$J$5893,TRUNC(((A1561-$A$39+1)-1)/3)+1,MOD((A1561-$A$39+1)-1,3)+1),"")</f>
        <v/>
      </c>
      <c r="C1561" s="43" t="str">
        <f t="shared" si="707"/>
        <v/>
      </c>
      <c r="D1561" s="43" t="str">
        <f t="shared" ca="1" si="708"/>
        <v/>
      </c>
      <c r="E1561" s="43" t="str">
        <f t="shared" si="709"/>
        <v/>
      </c>
      <c r="F1561" s="43" t="str">
        <f t="shared" si="710"/>
        <v/>
      </c>
      <c r="G1561" s="43" t="str">
        <f>IF(A1561&lt;&gt;"",IF(A1561&lt;Data!$G$11*0.25,$C$13/$G$32,IF(A1561&gt;Data!$G$11*0.25,$C$13,$C$13*10)),"")</f>
        <v/>
      </c>
      <c r="H1561" s="43" t="str">
        <f>IF(A1561&lt;&gt;"",IF(Data!$G$9="constant",$C$13,IF(Data!$G$9="squeeze",G1561,F1561)),"")</f>
        <v/>
      </c>
      <c r="I1561" s="38" t="str">
        <f ca="1">IF(ISNUMBER(A1561),NORMINV(RAND(),0,IF(AND(Data!$G$9="squeeze",A1561&lt;Data!$G$11*0.25),$H$32,1)*$C$30*$C$13)*($C$14*$C$12),"")</f>
        <v/>
      </c>
      <c r="J1561" s="42" t="str">
        <f ca="1">IFERROR(IF(Data!$C$6="Real",B1561,I1561+J1560+($C$14*$C$12)*(NORMINV(RAND(),$C$15,CHOOSE($G$13,$C$13,F1561,G1561)))),"")</f>
        <v/>
      </c>
      <c r="K1561" s="88" t="str">
        <f>IF(ISNUMBER(A1561), IF($G$16="fixed",$G$17,MIN(H1561*Data!$C$7*$C$16*0.5,$C$17*Data!$C$7))*$C$12,"")</f>
        <v/>
      </c>
      <c r="L1561" s="42" t="str">
        <f t="shared" ca="1" si="734"/>
        <v/>
      </c>
      <c r="M1561" s="44" t="str">
        <f t="shared" ca="1" si="735"/>
        <v/>
      </c>
      <c r="N1561" s="44" t="str">
        <f t="shared" ca="1" si="736"/>
        <v/>
      </c>
      <c r="O1561" s="108" t="str">
        <f t="shared" si="711"/>
        <v/>
      </c>
      <c r="P1561" s="102" t="str">
        <f t="shared" si="712"/>
        <v/>
      </c>
      <c r="Q1561" s="102" t="str">
        <f t="shared" si="713"/>
        <v/>
      </c>
      <c r="R1561" s="120" t="str">
        <f t="shared" si="731"/>
        <v/>
      </c>
      <c r="S1561" s="54" t="str">
        <f t="shared" si="732"/>
        <v/>
      </c>
      <c r="T1561" s="5" t="str">
        <f t="shared" si="714"/>
        <v/>
      </c>
      <c r="U1561" s="152" t="str">
        <f t="shared" si="715"/>
        <v/>
      </c>
      <c r="V1561" s="152" t="str">
        <f t="shared" si="716"/>
        <v/>
      </c>
      <c r="W1561" s="153" t="str">
        <f t="shared" si="717"/>
        <v/>
      </c>
      <c r="X1561" s="153" t="str">
        <f t="shared" si="718"/>
        <v/>
      </c>
      <c r="Y1561" s="153" t="str">
        <f t="shared" si="719"/>
        <v/>
      </c>
      <c r="Z1561" s="153" t="str">
        <f t="shared" si="720"/>
        <v/>
      </c>
      <c r="AA1561" s="152" t="str">
        <f t="shared" si="721"/>
        <v/>
      </c>
      <c r="AB1561" s="152" t="str">
        <f t="shared" si="722"/>
        <v/>
      </c>
      <c r="AC1561" s="154" t="str">
        <f t="shared" si="723"/>
        <v/>
      </c>
      <c r="AD1561" s="154" t="str">
        <f t="shared" si="724"/>
        <v/>
      </c>
      <c r="AE1561" s="3" t="str">
        <f t="shared" si="725"/>
        <v/>
      </c>
      <c r="AF1561" s="3" t="str">
        <f t="shared" si="726"/>
        <v/>
      </c>
      <c r="AG1561" s="3" t="str">
        <f t="shared" si="733"/>
        <v/>
      </c>
      <c r="AH1561" s="4" t="str">
        <f t="shared" si="727"/>
        <v/>
      </c>
      <c r="AI1561" s="75" t="str">
        <f t="shared" si="728"/>
        <v/>
      </c>
      <c r="AJ1561" s="75" t="str">
        <f t="shared" si="729"/>
        <v/>
      </c>
    </row>
    <row r="1562" spans="1:36">
      <c r="A1562" s="41" t="str">
        <f t="shared" si="730"/>
        <v/>
      </c>
      <c r="B1562" s="150" t="str">
        <f>IF(ISNUMBER(A1562),INDEX('MetaTrader Import'!$H$13:$J$5893,TRUNC(((A1562-$A$39+1)-1)/3)+1,MOD((A1562-$A$39+1)-1,3)+1),"")</f>
        <v/>
      </c>
      <c r="C1562" s="43" t="str">
        <f t="shared" si="707"/>
        <v/>
      </c>
      <c r="D1562" s="43" t="str">
        <f t="shared" ca="1" si="708"/>
        <v/>
      </c>
      <c r="E1562" s="43" t="str">
        <f t="shared" si="709"/>
        <v/>
      </c>
      <c r="F1562" s="43" t="str">
        <f t="shared" si="710"/>
        <v/>
      </c>
      <c r="G1562" s="43" t="str">
        <f>IF(A1562&lt;&gt;"",IF(A1562&lt;Data!$G$11*0.25,$C$13/$G$32,IF(A1562&gt;Data!$G$11*0.25,$C$13,$C$13*10)),"")</f>
        <v/>
      </c>
      <c r="H1562" s="43" t="str">
        <f>IF(A1562&lt;&gt;"",IF(Data!$G$9="constant",$C$13,IF(Data!$G$9="squeeze",G1562,F1562)),"")</f>
        <v/>
      </c>
      <c r="I1562" s="38" t="str">
        <f ca="1">IF(ISNUMBER(A1562),NORMINV(RAND(),0,IF(AND(Data!$G$9="squeeze",A1562&lt;Data!$G$11*0.25),$H$32,1)*$C$30*$C$13)*($C$14*$C$12),"")</f>
        <v/>
      </c>
      <c r="J1562" s="42" t="str">
        <f ca="1">IFERROR(IF(Data!$C$6="Real",B1562,I1562+J1561+($C$14*$C$12)*(NORMINV(RAND(),$C$15,CHOOSE($G$13,$C$13,F1562,G1562)))),"")</f>
        <v/>
      </c>
      <c r="K1562" s="88" t="str">
        <f>IF(ISNUMBER(A1562), IF($G$16="fixed",$G$17,MIN(H1562*Data!$C$7*$C$16*0.5,$C$17*Data!$C$7))*$C$12,"")</f>
        <v/>
      </c>
      <c r="L1562" s="42" t="str">
        <f t="shared" ca="1" si="734"/>
        <v/>
      </c>
      <c r="M1562" s="44" t="str">
        <f t="shared" ca="1" si="735"/>
        <v/>
      </c>
      <c r="N1562" s="44" t="str">
        <f t="shared" ca="1" si="736"/>
        <v/>
      </c>
      <c r="O1562" s="108" t="str">
        <f t="shared" si="711"/>
        <v/>
      </c>
      <c r="P1562" s="102" t="str">
        <f t="shared" si="712"/>
        <v/>
      </c>
      <c r="Q1562" s="102" t="str">
        <f t="shared" si="713"/>
        <v/>
      </c>
      <c r="R1562" s="120" t="str">
        <f t="shared" si="731"/>
        <v/>
      </c>
      <c r="S1562" s="54" t="str">
        <f t="shared" si="732"/>
        <v/>
      </c>
      <c r="T1562" s="5" t="str">
        <f t="shared" si="714"/>
        <v/>
      </c>
      <c r="U1562" s="152" t="str">
        <f t="shared" si="715"/>
        <v/>
      </c>
      <c r="V1562" s="152" t="str">
        <f t="shared" si="716"/>
        <v/>
      </c>
      <c r="W1562" s="153" t="str">
        <f t="shared" si="717"/>
        <v/>
      </c>
      <c r="X1562" s="153" t="str">
        <f t="shared" si="718"/>
        <v/>
      </c>
      <c r="Y1562" s="153" t="str">
        <f t="shared" si="719"/>
        <v/>
      </c>
      <c r="Z1562" s="153" t="str">
        <f t="shared" si="720"/>
        <v/>
      </c>
      <c r="AA1562" s="152" t="str">
        <f t="shared" si="721"/>
        <v/>
      </c>
      <c r="AB1562" s="152" t="str">
        <f t="shared" si="722"/>
        <v/>
      </c>
      <c r="AC1562" s="154" t="str">
        <f t="shared" si="723"/>
        <v/>
      </c>
      <c r="AD1562" s="154" t="str">
        <f t="shared" si="724"/>
        <v/>
      </c>
      <c r="AE1562" s="3" t="str">
        <f t="shared" si="725"/>
        <v/>
      </c>
      <c r="AF1562" s="3" t="str">
        <f t="shared" si="726"/>
        <v/>
      </c>
      <c r="AG1562" s="3" t="str">
        <f t="shared" si="733"/>
        <v/>
      </c>
      <c r="AH1562" s="4" t="str">
        <f t="shared" si="727"/>
        <v/>
      </c>
      <c r="AI1562" s="75" t="str">
        <f t="shared" si="728"/>
        <v/>
      </c>
      <c r="AJ1562" s="75" t="str">
        <f t="shared" si="729"/>
        <v/>
      </c>
    </row>
    <row r="1563" spans="1:36">
      <c r="A1563" s="41" t="str">
        <f t="shared" si="730"/>
        <v/>
      </c>
      <c r="B1563" s="150" t="str">
        <f>IF(ISNUMBER(A1563),INDEX('MetaTrader Import'!$H$13:$J$5893,TRUNC(((A1563-$A$39+1)-1)/3)+1,MOD((A1563-$A$39+1)-1,3)+1),"")</f>
        <v/>
      </c>
      <c r="C1563" s="43" t="str">
        <f t="shared" si="707"/>
        <v/>
      </c>
      <c r="D1563" s="43" t="str">
        <f t="shared" ca="1" si="708"/>
        <v/>
      </c>
      <c r="E1563" s="43" t="str">
        <f t="shared" si="709"/>
        <v/>
      </c>
      <c r="F1563" s="43" t="str">
        <f t="shared" si="710"/>
        <v/>
      </c>
      <c r="G1563" s="43" t="str">
        <f>IF(A1563&lt;&gt;"",IF(A1563&lt;Data!$G$11*0.25,$C$13/$G$32,IF(A1563&gt;Data!$G$11*0.25,$C$13,$C$13*10)),"")</f>
        <v/>
      </c>
      <c r="H1563" s="43" t="str">
        <f>IF(A1563&lt;&gt;"",IF(Data!$G$9="constant",$C$13,IF(Data!$G$9="squeeze",G1563,F1563)),"")</f>
        <v/>
      </c>
      <c r="I1563" s="38" t="str">
        <f ca="1">IF(ISNUMBER(A1563),NORMINV(RAND(),0,IF(AND(Data!$G$9="squeeze",A1563&lt;Data!$G$11*0.25),$H$32,1)*$C$30*$C$13)*($C$14*$C$12),"")</f>
        <v/>
      </c>
      <c r="J1563" s="42" t="str">
        <f ca="1">IFERROR(IF(Data!$C$6="Real",B1563,I1563+J1562+($C$14*$C$12)*(NORMINV(RAND(),$C$15,CHOOSE($G$13,$C$13,F1563,G1563)))),"")</f>
        <v/>
      </c>
      <c r="K1563" s="88" t="str">
        <f>IF(ISNUMBER(A1563), IF($G$16="fixed",$G$17,MIN(H1563*Data!$C$7*$C$16*0.5,$C$17*Data!$C$7))*$C$12,"")</f>
        <v/>
      </c>
      <c r="L1563" s="42" t="str">
        <f t="shared" ca="1" si="734"/>
        <v/>
      </c>
      <c r="M1563" s="44" t="str">
        <f t="shared" ca="1" si="735"/>
        <v/>
      </c>
      <c r="N1563" s="44" t="str">
        <f t="shared" ca="1" si="736"/>
        <v/>
      </c>
      <c r="O1563" s="108" t="str">
        <f t="shared" si="711"/>
        <v/>
      </c>
      <c r="P1563" s="102" t="str">
        <f t="shared" si="712"/>
        <v/>
      </c>
      <c r="Q1563" s="102" t="str">
        <f t="shared" si="713"/>
        <v/>
      </c>
      <c r="R1563" s="120" t="str">
        <f t="shared" si="731"/>
        <v/>
      </c>
      <c r="S1563" s="54" t="str">
        <f t="shared" si="732"/>
        <v/>
      </c>
      <c r="T1563" s="5" t="str">
        <f t="shared" si="714"/>
        <v/>
      </c>
      <c r="U1563" s="152" t="str">
        <f t="shared" si="715"/>
        <v/>
      </c>
      <c r="V1563" s="152" t="str">
        <f t="shared" si="716"/>
        <v/>
      </c>
      <c r="W1563" s="153" t="str">
        <f t="shared" si="717"/>
        <v/>
      </c>
      <c r="X1563" s="153" t="str">
        <f t="shared" si="718"/>
        <v/>
      </c>
      <c r="Y1563" s="153" t="str">
        <f t="shared" si="719"/>
        <v/>
      </c>
      <c r="Z1563" s="153" t="str">
        <f t="shared" si="720"/>
        <v/>
      </c>
      <c r="AA1563" s="152" t="str">
        <f t="shared" si="721"/>
        <v/>
      </c>
      <c r="AB1563" s="152" t="str">
        <f t="shared" si="722"/>
        <v/>
      </c>
      <c r="AC1563" s="154" t="str">
        <f t="shared" si="723"/>
        <v/>
      </c>
      <c r="AD1563" s="154" t="str">
        <f t="shared" si="724"/>
        <v/>
      </c>
      <c r="AE1563" s="3" t="str">
        <f t="shared" si="725"/>
        <v/>
      </c>
      <c r="AF1563" s="3" t="str">
        <f t="shared" si="726"/>
        <v/>
      </c>
      <c r="AG1563" s="3" t="str">
        <f t="shared" si="733"/>
        <v/>
      </c>
      <c r="AH1563" s="4" t="str">
        <f t="shared" si="727"/>
        <v/>
      </c>
      <c r="AI1563" s="75" t="str">
        <f t="shared" si="728"/>
        <v/>
      </c>
      <c r="AJ1563" s="75" t="str">
        <f t="shared" si="729"/>
        <v/>
      </c>
    </row>
    <row r="1564" spans="1:36">
      <c r="A1564" s="41" t="str">
        <f t="shared" si="730"/>
        <v/>
      </c>
      <c r="B1564" s="150" t="str">
        <f>IF(ISNUMBER(A1564),INDEX('MetaTrader Import'!$H$13:$J$5893,TRUNC(((A1564-$A$39+1)-1)/3)+1,MOD((A1564-$A$39+1)-1,3)+1),"")</f>
        <v/>
      </c>
      <c r="C1564" s="43" t="str">
        <f t="shared" si="707"/>
        <v/>
      </c>
      <c r="D1564" s="43" t="str">
        <f t="shared" ca="1" si="708"/>
        <v/>
      </c>
      <c r="E1564" s="43" t="str">
        <f t="shared" si="709"/>
        <v/>
      </c>
      <c r="F1564" s="43" t="str">
        <f t="shared" si="710"/>
        <v/>
      </c>
      <c r="G1564" s="43" t="str">
        <f>IF(A1564&lt;&gt;"",IF(A1564&lt;Data!$G$11*0.25,$C$13/$G$32,IF(A1564&gt;Data!$G$11*0.25,$C$13,$C$13*10)),"")</f>
        <v/>
      </c>
      <c r="H1564" s="43" t="str">
        <f>IF(A1564&lt;&gt;"",IF(Data!$G$9="constant",$C$13,IF(Data!$G$9="squeeze",G1564,F1564)),"")</f>
        <v/>
      </c>
      <c r="I1564" s="38" t="str">
        <f ca="1">IF(ISNUMBER(A1564),NORMINV(RAND(),0,IF(AND(Data!$G$9="squeeze",A1564&lt;Data!$G$11*0.25),$H$32,1)*$C$30*$C$13)*($C$14*$C$12),"")</f>
        <v/>
      </c>
      <c r="J1564" s="42" t="str">
        <f ca="1">IFERROR(IF(Data!$C$6="Real",B1564,I1564+J1563+($C$14*$C$12)*(NORMINV(RAND(),$C$15,CHOOSE($G$13,$C$13,F1564,G1564)))),"")</f>
        <v/>
      </c>
      <c r="K1564" s="88" t="str">
        <f>IF(ISNUMBER(A1564), IF($G$16="fixed",$G$17,MIN(H1564*Data!$C$7*$C$16*0.5,$C$17*Data!$C$7))*$C$12,"")</f>
        <v/>
      </c>
      <c r="L1564" s="42" t="str">
        <f t="shared" ca="1" si="734"/>
        <v/>
      </c>
      <c r="M1564" s="44" t="str">
        <f t="shared" ca="1" si="735"/>
        <v/>
      </c>
      <c r="N1564" s="44" t="str">
        <f t="shared" ca="1" si="736"/>
        <v/>
      </c>
      <c r="O1564" s="108" t="str">
        <f t="shared" si="711"/>
        <v/>
      </c>
      <c r="P1564" s="102" t="str">
        <f t="shared" si="712"/>
        <v/>
      </c>
      <c r="Q1564" s="102" t="str">
        <f t="shared" si="713"/>
        <v/>
      </c>
      <c r="R1564" s="120" t="str">
        <f t="shared" si="731"/>
        <v/>
      </c>
      <c r="S1564" s="54" t="str">
        <f t="shared" si="732"/>
        <v/>
      </c>
      <c r="T1564" s="5" t="str">
        <f t="shared" si="714"/>
        <v/>
      </c>
      <c r="U1564" s="152" t="str">
        <f t="shared" si="715"/>
        <v/>
      </c>
      <c r="V1564" s="152" t="str">
        <f t="shared" si="716"/>
        <v/>
      </c>
      <c r="W1564" s="153" t="str">
        <f t="shared" si="717"/>
        <v/>
      </c>
      <c r="X1564" s="153" t="str">
        <f t="shared" si="718"/>
        <v/>
      </c>
      <c r="Y1564" s="153" t="str">
        <f t="shared" si="719"/>
        <v/>
      </c>
      <c r="Z1564" s="153" t="str">
        <f t="shared" si="720"/>
        <v/>
      </c>
      <c r="AA1564" s="152" t="str">
        <f t="shared" si="721"/>
        <v/>
      </c>
      <c r="AB1564" s="152" t="str">
        <f t="shared" si="722"/>
        <v/>
      </c>
      <c r="AC1564" s="154" t="str">
        <f t="shared" si="723"/>
        <v/>
      </c>
      <c r="AD1564" s="154" t="str">
        <f t="shared" si="724"/>
        <v/>
      </c>
      <c r="AE1564" s="3" t="str">
        <f t="shared" si="725"/>
        <v/>
      </c>
      <c r="AF1564" s="3" t="str">
        <f t="shared" si="726"/>
        <v/>
      </c>
      <c r="AG1564" s="3" t="str">
        <f t="shared" si="733"/>
        <v/>
      </c>
      <c r="AH1564" s="4" t="str">
        <f t="shared" si="727"/>
        <v/>
      </c>
      <c r="AI1564" s="75" t="str">
        <f t="shared" si="728"/>
        <v/>
      </c>
      <c r="AJ1564" s="75" t="str">
        <f t="shared" si="729"/>
        <v/>
      </c>
    </row>
    <row r="1565" spans="1:36">
      <c r="A1565" s="41" t="str">
        <f t="shared" si="730"/>
        <v/>
      </c>
      <c r="B1565" s="150" t="str">
        <f>IF(ISNUMBER(A1565),INDEX('MetaTrader Import'!$H$13:$J$5893,TRUNC(((A1565-$A$39+1)-1)/3)+1,MOD((A1565-$A$39+1)-1,3)+1),"")</f>
        <v/>
      </c>
      <c r="C1565" s="43" t="str">
        <f t="shared" si="707"/>
        <v/>
      </c>
      <c r="D1565" s="43" t="str">
        <f t="shared" ca="1" si="708"/>
        <v/>
      </c>
      <c r="E1565" s="43" t="str">
        <f t="shared" si="709"/>
        <v/>
      </c>
      <c r="F1565" s="43" t="str">
        <f t="shared" si="710"/>
        <v/>
      </c>
      <c r="G1565" s="43" t="str">
        <f>IF(A1565&lt;&gt;"",IF(A1565&lt;Data!$G$11*0.25,$C$13/$G$32,IF(A1565&gt;Data!$G$11*0.25,$C$13,$C$13*10)),"")</f>
        <v/>
      </c>
      <c r="H1565" s="43" t="str">
        <f>IF(A1565&lt;&gt;"",IF(Data!$G$9="constant",$C$13,IF(Data!$G$9="squeeze",G1565,F1565)),"")</f>
        <v/>
      </c>
      <c r="I1565" s="38" t="str">
        <f ca="1">IF(ISNUMBER(A1565),NORMINV(RAND(),0,IF(AND(Data!$G$9="squeeze",A1565&lt;Data!$G$11*0.25),$H$32,1)*$C$30*$C$13)*($C$14*$C$12),"")</f>
        <v/>
      </c>
      <c r="J1565" s="42" t="str">
        <f ca="1">IFERROR(IF(Data!$C$6="Real",B1565,I1565+J1564+($C$14*$C$12)*(NORMINV(RAND(),$C$15,CHOOSE($G$13,$C$13,F1565,G1565)))),"")</f>
        <v/>
      </c>
      <c r="K1565" s="88" t="str">
        <f>IF(ISNUMBER(A1565), IF($G$16="fixed",$G$17,MIN(H1565*Data!$C$7*$C$16*0.5,$C$17*Data!$C$7))*$C$12,"")</f>
        <v/>
      </c>
      <c r="L1565" s="42" t="str">
        <f t="shared" ca="1" si="734"/>
        <v/>
      </c>
      <c r="M1565" s="44" t="str">
        <f t="shared" ca="1" si="735"/>
        <v/>
      </c>
      <c r="N1565" s="44" t="str">
        <f t="shared" ca="1" si="736"/>
        <v/>
      </c>
      <c r="O1565" s="108" t="str">
        <f t="shared" si="711"/>
        <v/>
      </c>
      <c r="P1565" s="102" t="str">
        <f t="shared" si="712"/>
        <v/>
      </c>
      <c r="Q1565" s="102" t="str">
        <f t="shared" si="713"/>
        <v/>
      </c>
      <c r="R1565" s="120" t="str">
        <f t="shared" si="731"/>
        <v/>
      </c>
      <c r="S1565" s="54" t="str">
        <f t="shared" si="732"/>
        <v/>
      </c>
      <c r="T1565" s="5" t="str">
        <f t="shared" si="714"/>
        <v/>
      </c>
      <c r="U1565" s="152" t="str">
        <f t="shared" si="715"/>
        <v/>
      </c>
      <c r="V1565" s="152" t="str">
        <f t="shared" si="716"/>
        <v/>
      </c>
      <c r="W1565" s="153" t="str">
        <f t="shared" si="717"/>
        <v/>
      </c>
      <c r="X1565" s="153" t="str">
        <f t="shared" si="718"/>
        <v/>
      </c>
      <c r="Y1565" s="153" t="str">
        <f t="shared" si="719"/>
        <v/>
      </c>
      <c r="Z1565" s="153" t="str">
        <f t="shared" si="720"/>
        <v/>
      </c>
      <c r="AA1565" s="152" t="str">
        <f t="shared" si="721"/>
        <v/>
      </c>
      <c r="AB1565" s="152" t="str">
        <f t="shared" si="722"/>
        <v/>
      </c>
      <c r="AC1565" s="154" t="str">
        <f t="shared" si="723"/>
        <v/>
      </c>
      <c r="AD1565" s="154" t="str">
        <f t="shared" si="724"/>
        <v/>
      </c>
      <c r="AE1565" s="3" t="str">
        <f t="shared" si="725"/>
        <v/>
      </c>
      <c r="AF1565" s="3" t="str">
        <f t="shared" si="726"/>
        <v/>
      </c>
      <c r="AG1565" s="3" t="str">
        <f t="shared" si="733"/>
        <v/>
      </c>
      <c r="AH1565" s="4" t="str">
        <f t="shared" si="727"/>
        <v/>
      </c>
      <c r="AI1565" s="75" t="str">
        <f t="shared" si="728"/>
        <v/>
      </c>
      <c r="AJ1565" s="75" t="str">
        <f t="shared" si="729"/>
        <v/>
      </c>
    </row>
    <row r="1566" spans="1:36">
      <c r="A1566" s="41" t="str">
        <f t="shared" si="730"/>
        <v/>
      </c>
      <c r="B1566" s="150" t="str">
        <f>IF(ISNUMBER(A1566),INDEX('MetaTrader Import'!$H$13:$J$5893,TRUNC(((A1566-$A$39+1)-1)/3)+1,MOD((A1566-$A$39+1)-1,3)+1),"")</f>
        <v/>
      </c>
      <c r="C1566" s="43" t="str">
        <f t="shared" si="707"/>
        <v/>
      </c>
      <c r="D1566" s="43" t="str">
        <f t="shared" ca="1" si="708"/>
        <v/>
      </c>
      <c r="E1566" s="43" t="str">
        <f t="shared" si="709"/>
        <v/>
      </c>
      <c r="F1566" s="43" t="str">
        <f t="shared" si="710"/>
        <v/>
      </c>
      <c r="G1566" s="43" t="str">
        <f>IF(A1566&lt;&gt;"",IF(A1566&lt;Data!$G$11*0.25,$C$13/$G$32,IF(A1566&gt;Data!$G$11*0.25,$C$13,$C$13*10)),"")</f>
        <v/>
      </c>
      <c r="H1566" s="43" t="str">
        <f>IF(A1566&lt;&gt;"",IF(Data!$G$9="constant",$C$13,IF(Data!$G$9="squeeze",G1566,F1566)),"")</f>
        <v/>
      </c>
      <c r="I1566" s="38" t="str">
        <f ca="1">IF(ISNUMBER(A1566),NORMINV(RAND(),0,IF(AND(Data!$G$9="squeeze",A1566&lt;Data!$G$11*0.25),$H$32,1)*$C$30*$C$13)*($C$14*$C$12),"")</f>
        <v/>
      </c>
      <c r="J1566" s="42" t="str">
        <f ca="1">IFERROR(IF(Data!$C$6="Real",B1566,I1566+J1565+($C$14*$C$12)*(NORMINV(RAND(),$C$15,CHOOSE($G$13,$C$13,F1566,G1566)))),"")</f>
        <v/>
      </c>
      <c r="K1566" s="88" t="str">
        <f>IF(ISNUMBER(A1566), IF($G$16="fixed",$G$17,MIN(H1566*Data!$C$7*$C$16*0.5,$C$17*Data!$C$7))*$C$12,"")</f>
        <v/>
      </c>
      <c r="L1566" s="42" t="str">
        <f t="shared" ca="1" si="734"/>
        <v/>
      </c>
      <c r="M1566" s="44" t="str">
        <f t="shared" ca="1" si="735"/>
        <v/>
      </c>
      <c r="N1566" s="44" t="str">
        <f t="shared" ca="1" si="736"/>
        <v/>
      </c>
      <c r="O1566" s="108" t="str">
        <f t="shared" si="711"/>
        <v/>
      </c>
      <c r="P1566" s="102" t="str">
        <f t="shared" si="712"/>
        <v/>
      </c>
      <c r="Q1566" s="102" t="str">
        <f t="shared" si="713"/>
        <v/>
      </c>
      <c r="R1566" s="120" t="str">
        <f t="shared" si="731"/>
        <v/>
      </c>
      <c r="S1566" s="54" t="str">
        <f t="shared" si="732"/>
        <v/>
      </c>
      <c r="T1566" s="5" t="str">
        <f t="shared" si="714"/>
        <v/>
      </c>
      <c r="U1566" s="152" t="str">
        <f t="shared" si="715"/>
        <v/>
      </c>
      <c r="V1566" s="152" t="str">
        <f t="shared" si="716"/>
        <v/>
      </c>
      <c r="W1566" s="153" t="str">
        <f t="shared" si="717"/>
        <v/>
      </c>
      <c r="X1566" s="153" t="str">
        <f t="shared" si="718"/>
        <v/>
      </c>
      <c r="Y1566" s="153" t="str">
        <f t="shared" si="719"/>
        <v/>
      </c>
      <c r="Z1566" s="153" t="str">
        <f t="shared" si="720"/>
        <v/>
      </c>
      <c r="AA1566" s="152" t="str">
        <f t="shared" si="721"/>
        <v/>
      </c>
      <c r="AB1566" s="152" t="str">
        <f t="shared" si="722"/>
        <v/>
      </c>
      <c r="AC1566" s="154" t="str">
        <f t="shared" si="723"/>
        <v/>
      </c>
      <c r="AD1566" s="154" t="str">
        <f t="shared" si="724"/>
        <v/>
      </c>
      <c r="AE1566" s="3" t="str">
        <f t="shared" si="725"/>
        <v/>
      </c>
      <c r="AF1566" s="3" t="str">
        <f t="shared" si="726"/>
        <v/>
      </c>
      <c r="AG1566" s="3" t="str">
        <f t="shared" si="733"/>
        <v/>
      </c>
      <c r="AH1566" s="4" t="str">
        <f t="shared" si="727"/>
        <v/>
      </c>
      <c r="AI1566" s="75" t="str">
        <f t="shared" si="728"/>
        <v/>
      </c>
      <c r="AJ1566" s="75" t="str">
        <f t="shared" si="729"/>
        <v/>
      </c>
    </row>
    <row r="1567" spans="1:36">
      <c r="A1567" s="41" t="str">
        <f t="shared" si="730"/>
        <v/>
      </c>
      <c r="B1567" s="150" t="str">
        <f>IF(ISNUMBER(A1567),INDEX('MetaTrader Import'!$H$13:$J$5893,TRUNC(((A1567-$A$39+1)-1)/3)+1,MOD((A1567-$A$39+1)-1,3)+1),"")</f>
        <v/>
      </c>
      <c r="C1567" s="43" t="str">
        <f t="shared" si="707"/>
        <v/>
      </c>
      <c r="D1567" s="43" t="str">
        <f t="shared" ca="1" si="708"/>
        <v/>
      </c>
      <c r="E1567" s="43" t="str">
        <f t="shared" si="709"/>
        <v/>
      </c>
      <c r="F1567" s="43" t="str">
        <f t="shared" si="710"/>
        <v/>
      </c>
      <c r="G1567" s="43" t="str">
        <f>IF(A1567&lt;&gt;"",IF(A1567&lt;Data!$G$11*0.25,$C$13/$G$32,IF(A1567&gt;Data!$G$11*0.25,$C$13,$C$13*10)),"")</f>
        <v/>
      </c>
      <c r="H1567" s="43" t="str">
        <f>IF(A1567&lt;&gt;"",IF(Data!$G$9="constant",$C$13,IF(Data!$G$9="squeeze",G1567,F1567)),"")</f>
        <v/>
      </c>
      <c r="I1567" s="38" t="str">
        <f ca="1">IF(ISNUMBER(A1567),NORMINV(RAND(),0,IF(AND(Data!$G$9="squeeze",A1567&lt;Data!$G$11*0.25),$H$32,1)*$C$30*$C$13)*($C$14*$C$12),"")</f>
        <v/>
      </c>
      <c r="J1567" s="42" t="str">
        <f ca="1">IFERROR(IF(Data!$C$6="Real",B1567,I1567+J1566+($C$14*$C$12)*(NORMINV(RAND(),$C$15,CHOOSE($G$13,$C$13,F1567,G1567)))),"")</f>
        <v/>
      </c>
      <c r="K1567" s="88" t="str">
        <f>IF(ISNUMBER(A1567), IF($G$16="fixed",$G$17,MIN(H1567*Data!$C$7*$C$16*0.5,$C$17*Data!$C$7))*$C$12,"")</f>
        <v/>
      </c>
      <c r="L1567" s="42" t="str">
        <f t="shared" ca="1" si="734"/>
        <v/>
      </c>
      <c r="M1567" s="44" t="str">
        <f t="shared" ca="1" si="735"/>
        <v/>
      </c>
      <c r="N1567" s="44" t="str">
        <f t="shared" ca="1" si="736"/>
        <v/>
      </c>
      <c r="O1567" s="108" t="str">
        <f t="shared" si="711"/>
        <v/>
      </c>
      <c r="P1567" s="102" t="str">
        <f t="shared" si="712"/>
        <v/>
      </c>
      <c r="Q1567" s="102" t="str">
        <f t="shared" si="713"/>
        <v/>
      </c>
      <c r="R1567" s="120" t="str">
        <f t="shared" si="731"/>
        <v/>
      </c>
      <c r="S1567" s="54" t="str">
        <f t="shared" si="732"/>
        <v/>
      </c>
      <c r="T1567" s="5" t="str">
        <f t="shared" si="714"/>
        <v/>
      </c>
      <c r="U1567" s="152" t="str">
        <f t="shared" si="715"/>
        <v/>
      </c>
      <c r="V1567" s="152" t="str">
        <f t="shared" si="716"/>
        <v/>
      </c>
      <c r="W1567" s="153" t="str">
        <f t="shared" si="717"/>
        <v/>
      </c>
      <c r="X1567" s="153" t="str">
        <f t="shared" si="718"/>
        <v/>
      </c>
      <c r="Y1567" s="153" t="str">
        <f t="shared" si="719"/>
        <v/>
      </c>
      <c r="Z1567" s="153" t="str">
        <f t="shared" si="720"/>
        <v/>
      </c>
      <c r="AA1567" s="152" t="str">
        <f t="shared" si="721"/>
        <v/>
      </c>
      <c r="AB1567" s="152" t="str">
        <f t="shared" si="722"/>
        <v/>
      </c>
      <c r="AC1567" s="154" t="str">
        <f t="shared" si="723"/>
        <v/>
      </c>
      <c r="AD1567" s="154" t="str">
        <f t="shared" si="724"/>
        <v/>
      </c>
      <c r="AE1567" s="3" t="str">
        <f t="shared" si="725"/>
        <v/>
      </c>
      <c r="AF1567" s="3" t="str">
        <f t="shared" si="726"/>
        <v/>
      </c>
      <c r="AG1567" s="3" t="str">
        <f t="shared" si="733"/>
        <v/>
      </c>
      <c r="AH1567" s="4" t="str">
        <f t="shared" si="727"/>
        <v/>
      </c>
      <c r="AI1567" s="75" t="str">
        <f t="shared" si="728"/>
        <v/>
      </c>
      <c r="AJ1567" s="75" t="str">
        <f t="shared" si="729"/>
        <v/>
      </c>
    </row>
    <row r="1568" spans="1:36">
      <c r="A1568" s="41" t="str">
        <f t="shared" si="730"/>
        <v/>
      </c>
      <c r="B1568" s="150" t="str">
        <f>IF(ISNUMBER(A1568),INDEX('MetaTrader Import'!$H$13:$J$5893,TRUNC(((A1568-$A$39+1)-1)/3)+1,MOD((A1568-$A$39+1)-1,3)+1),"")</f>
        <v/>
      </c>
      <c r="C1568" s="43" t="str">
        <f t="shared" si="707"/>
        <v/>
      </c>
      <c r="D1568" s="43" t="str">
        <f t="shared" ca="1" si="708"/>
        <v/>
      </c>
      <c r="E1568" s="43" t="str">
        <f t="shared" si="709"/>
        <v/>
      </c>
      <c r="F1568" s="43" t="str">
        <f t="shared" si="710"/>
        <v/>
      </c>
      <c r="G1568" s="43" t="str">
        <f>IF(A1568&lt;&gt;"",IF(A1568&lt;Data!$G$11*0.25,$C$13/$G$32,IF(A1568&gt;Data!$G$11*0.25,$C$13,$C$13*10)),"")</f>
        <v/>
      </c>
      <c r="H1568" s="43" t="str">
        <f>IF(A1568&lt;&gt;"",IF(Data!$G$9="constant",$C$13,IF(Data!$G$9="squeeze",G1568,F1568)),"")</f>
        <v/>
      </c>
      <c r="I1568" s="38" t="str">
        <f ca="1">IF(ISNUMBER(A1568),NORMINV(RAND(),0,IF(AND(Data!$G$9="squeeze",A1568&lt;Data!$G$11*0.25),$H$32,1)*$C$30*$C$13)*($C$14*$C$12),"")</f>
        <v/>
      </c>
      <c r="J1568" s="42" t="str">
        <f ca="1">IFERROR(IF(Data!$C$6="Real",B1568,I1568+J1567+($C$14*$C$12)*(NORMINV(RAND(),$C$15,CHOOSE($G$13,$C$13,F1568,G1568)))),"")</f>
        <v/>
      </c>
      <c r="K1568" s="88" t="str">
        <f>IF(ISNUMBER(A1568), IF($G$16="fixed",$G$17,MIN(H1568*Data!$C$7*$C$16*0.5,$C$17*Data!$C$7))*$C$12,"")</f>
        <v/>
      </c>
      <c r="L1568" s="42" t="str">
        <f t="shared" ca="1" si="734"/>
        <v/>
      </c>
      <c r="M1568" s="44" t="str">
        <f t="shared" ca="1" si="735"/>
        <v/>
      </c>
      <c r="N1568" s="44" t="str">
        <f t="shared" ca="1" si="736"/>
        <v/>
      </c>
      <c r="O1568" s="108" t="str">
        <f t="shared" si="711"/>
        <v/>
      </c>
      <c r="P1568" s="102" t="str">
        <f t="shared" si="712"/>
        <v/>
      </c>
      <c r="Q1568" s="102" t="str">
        <f t="shared" si="713"/>
        <v/>
      </c>
      <c r="R1568" s="120" t="str">
        <f t="shared" si="731"/>
        <v/>
      </c>
      <c r="S1568" s="54" t="str">
        <f t="shared" si="732"/>
        <v/>
      </c>
      <c r="T1568" s="5" t="str">
        <f t="shared" si="714"/>
        <v/>
      </c>
      <c r="U1568" s="152" t="str">
        <f t="shared" si="715"/>
        <v/>
      </c>
      <c r="V1568" s="152" t="str">
        <f t="shared" si="716"/>
        <v/>
      </c>
      <c r="W1568" s="153" t="str">
        <f t="shared" si="717"/>
        <v/>
      </c>
      <c r="X1568" s="153" t="str">
        <f t="shared" si="718"/>
        <v/>
      </c>
      <c r="Y1568" s="153" t="str">
        <f t="shared" si="719"/>
        <v/>
      </c>
      <c r="Z1568" s="153" t="str">
        <f t="shared" si="720"/>
        <v/>
      </c>
      <c r="AA1568" s="152" t="str">
        <f t="shared" si="721"/>
        <v/>
      </c>
      <c r="AB1568" s="152" t="str">
        <f t="shared" si="722"/>
        <v/>
      </c>
      <c r="AC1568" s="154" t="str">
        <f t="shared" si="723"/>
        <v/>
      </c>
      <c r="AD1568" s="154" t="str">
        <f t="shared" si="724"/>
        <v/>
      </c>
      <c r="AE1568" s="3" t="str">
        <f t="shared" si="725"/>
        <v/>
      </c>
      <c r="AF1568" s="3" t="str">
        <f t="shared" si="726"/>
        <v/>
      </c>
      <c r="AG1568" s="3" t="str">
        <f t="shared" si="733"/>
        <v/>
      </c>
      <c r="AH1568" s="4" t="str">
        <f t="shared" si="727"/>
        <v/>
      </c>
      <c r="AI1568" s="75" t="str">
        <f t="shared" si="728"/>
        <v/>
      </c>
      <c r="AJ1568" s="75" t="str">
        <f t="shared" si="729"/>
        <v/>
      </c>
    </row>
    <row r="1569" spans="1:36">
      <c r="A1569" s="41" t="str">
        <f t="shared" si="730"/>
        <v/>
      </c>
      <c r="B1569" s="150" t="str">
        <f>IF(ISNUMBER(A1569),INDEX('MetaTrader Import'!$H$13:$J$5893,TRUNC(((A1569-$A$39+1)-1)/3)+1,MOD((A1569-$A$39+1)-1,3)+1),"")</f>
        <v/>
      </c>
      <c r="C1569" s="43" t="str">
        <f t="shared" si="707"/>
        <v/>
      </c>
      <c r="D1569" s="43" t="str">
        <f t="shared" ca="1" si="708"/>
        <v/>
      </c>
      <c r="E1569" s="43" t="str">
        <f t="shared" si="709"/>
        <v/>
      </c>
      <c r="F1569" s="43" t="str">
        <f t="shared" si="710"/>
        <v/>
      </c>
      <c r="G1569" s="43" t="str">
        <f>IF(A1569&lt;&gt;"",IF(A1569&lt;Data!$G$11*0.25,$C$13/$G$32,IF(A1569&gt;Data!$G$11*0.25,$C$13,$C$13*10)),"")</f>
        <v/>
      </c>
      <c r="H1569" s="43" t="str">
        <f>IF(A1569&lt;&gt;"",IF(Data!$G$9="constant",$C$13,IF(Data!$G$9="squeeze",G1569,F1569)),"")</f>
        <v/>
      </c>
      <c r="I1569" s="38" t="str">
        <f ca="1">IF(ISNUMBER(A1569),NORMINV(RAND(),0,IF(AND(Data!$G$9="squeeze",A1569&lt;Data!$G$11*0.25),$H$32,1)*$C$30*$C$13)*($C$14*$C$12),"")</f>
        <v/>
      </c>
      <c r="J1569" s="42" t="str">
        <f ca="1">IFERROR(IF(Data!$C$6="Real",B1569,I1569+J1568+($C$14*$C$12)*(NORMINV(RAND(),$C$15,CHOOSE($G$13,$C$13,F1569,G1569)))),"")</f>
        <v/>
      </c>
      <c r="K1569" s="88" t="str">
        <f>IF(ISNUMBER(A1569), IF($G$16="fixed",$G$17,MIN(H1569*Data!$C$7*$C$16*0.5,$C$17*Data!$C$7))*$C$12,"")</f>
        <v/>
      </c>
      <c r="L1569" s="42" t="str">
        <f t="shared" ca="1" si="734"/>
        <v/>
      </c>
      <c r="M1569" s="44" t="str">
        <f t="shared" ca="1" si="735"/>
        <v/>
      </c>
      <c r="N1569" s="44" t="str">
        <f t="shared" ca="1" si="736"/>
        <v/>
      </c>
      <c r="O1569" s="108" t="str">
        <f t="shared" si="711"/>
        <v/>
      </c>
      <c r="P1569" s="102" t="str">
        <f t="shared" si="712"/>
        <v/>
      </c>
      <c r="Q1569" s="102" t="str">
        <f t="shared" si="713"/>
        <v/>
      </c>
      <c r="R1569" s="120" t="str">
        <f t="shared" si="731"/>
        <v/>
      </c>
      <c r="S1569" s="54" t="str">
        <f t="shared" si="732"/>
        <v/>
      </c>
      <c r="T1569" s="5" t="str">
        <f t="shared" si="714"/>
        <v/>
      </c>
      <c r="U1569" s="152" t="str">
        <f t="shared" si="715"/>
        <v/>
      </c>
      <c r="V1569" s="152" t="str">
        <f t="shared" si="716"/>
        <v/>
      </c>
      <c r="W1569" s="153" t="str">
        <f t="shared" si="717"/>
        <v/>
      </c>
      <c r="X1569" s="153" t="str">
        <f t="shared" si="718"/>
        <v/>
      </c>
      <c r="Y1569" s="153" t="str">
        <f t="shared" si="719"/>
        <v/>
      </c>
      <c r="Z1569" s="153" t="str">
        <f t="shared" si="720"/>
        <v/>
      </c>
      <c r="AA1569" s="152" t="str">
        <f t="shared" si="721"/>
        <v/>
      </c>
      <c r="AB1569" s="152" t="str">
        <f t="shared" si="722"/>
        <v/>
      </c>
      <c r="AC1569" s="154" t="str">
        <f t="shared" si="723"/>
        <v/>
      </c>
      <c r="AD1569" s="154" t="str">
        <f t="shared" si="724"/>
        <v/>
      </c>
      <c r="AE1569" s="3" t="str">
        <f t="shared" si="725"/>
        <v/>
      </c>
      <c r="AF1569" s="3" t="str">
        <f t="shared" si="726"/>
        <v/>
      </c>
      <c r="AG1569" s="3" t="str">
        <f t="shared" si="733"/>
        <v/>
      </c>
      <c r="AH1569" s="4" t="str">
        <f t="shared" si="727"/>
        <v/>
      </c>
      <c r="AI1569" s="75" t="str">
        <f t="shared" si="728"/>
        <v/>
      </c>
      <c r="AJ1569" s="75" t="str">
        <f t="shared" si="729"/>
        <v/>
      </c>
    </row>
    <row r="1570" spans="1:36">
      <c r="A1570" s="41" t="str">
        <f t="shared" si="730"/>
        <v/>
      </c>
      <c r="B1570" s="150" t="str">
        <f>IF(ISNUMBER(A1570),INDEX('MetaTrader Import'!$H$13:$J$5893,TRUNC(((A1570-$A$39+1)-1)/3)+1,MOD((A1570-$A$39+1)-1,3)+1),"")</f>
        <v/>
      </c>
      <c r="C1570" s="43" t="str">
        <f t="shared" si="707"/>
        <v/>
      </c>
      <c r="D1570" s="43" t="str">
        <f t="shared" ca="1" si="708"/>
        <v/>
      </c>
      <c r="E1570" s="43" t="str">
        <f t="shared" si="709"/>
        <v/>
      </c>
      <c r="F1570" s="43" t="str">
        <f t="shared" si="710"/>
        <v/>
      </c>
      <c r="G1570" s="43" t="str">
        <f>IF(A1570&lt;&gt;"",IF(A1570&lt;Data!$G$11*0.25,$C$13/$G$32,IF(A1570&gt;Data!$G$11*0.25,$C$13,$C$13*10)),"")</f>
        <v/>
      </c>
      <c r="H1570" s="43" t="str">
        <f>IF(A1570&lt;&gt;"",IF(Data!$G$9="constant",$C$13,IF(Data!$G$9="squeeze",G1570,F1570)),"")</f>
        <v/>
      </c>
      <c r="I1570" s="38" t="str">
        <f ca="1">IF(ISNUMBER(A1570),NORMINV(RAND(),0,IF(AND(Data!$G$9="squeeze",A1570&lt;Data!$G$11*0.25),$H$32,1)*$C$30*$C$13)*($C$14*$C$12),"")</f>
        <v/>
      </c>
      <c r="J1570" s="42" t="str">
        <f ca="1">IFERROR(IF(Data!$C$6="Real",B1570,I1570+J1569+($C$14*$C$12)*(NORMINV(RAND(),$C$15,CHOOSE($G$13,$C$13,F1570,G1570)))),"")</f>
        <v/>
      </c>
      <c r="K1570" s="88" t="str">
        <f>IF(ISNUMBER(A1570), IF($G$16="fixed",$G$17,MIN(H1570*Data!$C$7*$C$16*0.5,$C$17*Data!$C$7))*$C$12,"")</f>
        <v/>
      </c>
      <c r="L1570" s="42" t="str">
        <f t="shared" ca="1" si="734"/>
        <v/>
      </c>
      <c r="M1570" s="44" t="str">
        <f t="shared" ca="1" si="735"/>
        <v/>
      </c>
      <c r="N1570" s="44" t="str">
        <f t="shared" ca="1" si="736"/>
        <v/>
      </c>
      <c r="O1570" s="108" t="str">
        <f t="shared" si="711"/>
        <v/>
      </c>
      <c r="P1570" s="102" t="str">
        <f t="shared" si="712"/>
        <v/>
      </c>
      <c r="Q1570" s="102" t="str">
        <f t="shared" si="713"/>
        <v/>
      </c>
      <c r="R1570" s="120" t="str">
        <f t="shared" si="731"/>
        <v/>
      </c>
      <c r="S1570" s="54" t="str">
        <f t="shared" si="732"/>
        <v/>
      </c>
      <c r="T1570" s="5" t="str">
        <f t="shared" si="714"/>
        <v/>
      </c>
      <c r="U1570" s="152" t="str">
        <f t="shared" si="715"/>
        <v/>
      </c>
      <c r="V1570" s="152" t="str">
        <f t="shared" si="716"/>
        <v/>
      </c>
      <c r="W1570" s="153" t="str">
        <f t="shared" si="717"/>
        <v/>
      </c>
      <c r="X1570" s="153" t="str">
        <f t="shared" si="718"/>
        <v/>
      </c>
      <c r="Y1570" s="153" t="str">
        <f t="shared" si="719"/>
        <v/>
      </c>
      <c r="Z1570" s="153" t="str">
        <f t="shared" si="720"/>
        <v/>
      </c>
      <c r="AA1570" s="152" t="str">
        <f t="shared" si="721"/>
        <v/>
      </c>
      <c r="AB1570" s="152" t="str">
        <f t="shared" si="722"/>
        <v/>
      </c>
      <c r="AC1570" s="154" t="str">
        <f t="shared" si="723"/>
        <v/>
      </c>
      <c r="AD1570" s="154" t="str">
        <f t="shared" si="724"/>
        <v/>
      </c>
      <c r="AE1570" s="3" t="str">
        <f t="shared" si="725"/>
        <v/>
      </c>
      <c r="AF1570" s="3" t="str">
        <f t="shared" si="726"/>
        <v/>
      </c>
      <c r="AG1570" s="3" t="str">
        <f t="shared" si="733"/>
        <v/>
      </c>
      <c r="AH1570" s="4" t="str">
        <f t="shared" si="727"/>
        <v/>
      </c>
      <c r="AI1570" s="75" t="str">
        <f t="shared" si="728"/>
        <v/>
      </c>
      <c r="AJ1570" s="75" t="str">
        <f t="shared" si="729"/>
        <v/>
      </c>
    </row>
    <row r="1571" spans="1:36">
      <c r="A1571" s="41" t="str">
        <f t="shared" si="730"/>
        <v/>
      </c>
      <c r="B1571" s="150" t="str">
        <f>IF(ISNUMBER(A1571),INDEX('MetaTrader Import'!$H$13:$J$5893,TRUNC(((A1571-$A$39+1)-1)/3)+1,MOD((A1571-$A$39+1)-1,3)+1),"")</f>
        <v/>
      </c>
      <c r="C1571" s="43" t="str">
        <f t="shared" si="707"/>
        <v/>
      </c>
      <c r="D1571" s="43" t="str">
        <f t="shared" ca="1" si="708"/>
        <v/>
      </c>
      <c r="E1571" s="43" t="str">
        <f t="shared" si="709"/>
        <v/>
      </c>
      <c r="F1571" s="43" t="str">
        <f t="shared" si="710"/>
        <v/>
      </c>
      <c r="G1571" s="43" t="str">
        <f>IF(A1571&lt;&gt;"",IF(A1571&lt;Data!$G$11*0.25,$C$13/$G$32,IF(A1571&gt;Data!$G$11*0.25,$C$13,$C$13*10)),"")</f>
        <v/>
      </c>
      <c r="H1571" s="43" t="str">
        <f>IF(A1571&lt;&gt;"",IF(Data!$G$9="constant",$C$13,IF(Data!$G$9="squeeze",G1571,F1571)),"")</f>
        <v/>
      </c>
      <c r="I1571" s="38" t="str">
        <f ca="1">IF(ISNUMBER(A1571),NORMINV(RAND(),0,IF(AND(Data!$G$9="squeeze",A1571&lt;Data!$G$11*0.25),$H$32,1)*$C$30*$C$13)*($C$14*$C$12),"")</f>
        <v/>
      </c>
      <c r="J1571" s="42" t="str">
        <f ca="1">IFERROR(IF(Data!$C$6="Real",B1571,I1571+J1570+($C$14*$C$12)*(NORMINV(RAND(),$C$15,CHOOSE($G$13,$C$13,F1571,G1571)))),"")</f>
        <v/>
      </c>
      <c r="K1571" s="88" t="str">
        <f>IF(ISNUMBER(A1571), IF($G$16="fixed",$G$17,MIN(H1571*Data!$C$7*$C$16*0.5,$C$17*Data!$C$7))*$C$12,"")</f>
        <v/>
      </c>
      <c r="L1571" s="42" t="str">
        <f t="shared" ca="1" si="734"/>
        <v/>
      </c>
      <c r="M1571" s="44" t="str">
        <f t="shared" ca="1" si="735"/>
        <v/>
      </c>
      <c r="N1571" s="44" t="str">
        <f t="shared" ca="1" si="736"/>
        <v/>
      </c>
      <c r="O1571" s="108" t="str">
        <f t="shared" si="711"/>
        <v/>
      </c>
      <c r="P1571" s="102" t="str">
        <f t="shared" si="712"/>
        <v/>
      </c>
      <c r="Q1571" s="102" t="str">
        <f t="shared" si="713"/>
        <v/>
      </c>
      <c r="R1571" s="120" t="str">
        <f t="shared" si="731"/>
        <v/>
      </c>
      <c r="S1571" s="54" t="str">
        <f t="shared" si="732"/>
        <v/>
      </c>
      <c r="T1571" s="5" t="str">
        <f t="shared" si="714"/>
        <v/>
      </c>
      <c r="U1571" s="152" t="str">
        <f t="shared" si="715"/>
        <v/>
      </c>
      <c r="V1571" s="152" t="str">
        <f t="shared" si="716"/>
        <v/>
      </c>
      <c r="W1571" s="153" t="str">
        <f t="shared" si="717"/>
        <v/>
      </c>
      <c r="X1571" s="153" t="str">
        <f t="shared" si="718"/>
        <v/>
      </c>
      <c r="Y1571" s="153" t="str">
        <f t="shared" si="719"/>
        <v/>
      </c>
      <c r="Z1571" s="153" t="str">
        <f t="shared" si="720"/>
        <v/>
      </c>
      <c r="AA1571" s="152" t="str">
        <f t="shared" si="721"/>
        <v/>
      </c>
      <c r="AB1571" s="152" t="str">
        <f t="shared" si="722"/>
        <v/>
      </c>
      <c r="AC1571" s="154" t="str">
        <f t="shared" si="723"/>
        <v/>
      </c>
      <c r="AD1571" s="154" t="str">
        <f t="shared" si="724"/>
        <v/>
      </c>
      <c r="AE1571" s="3" t="str">
        <f t="shared" si="725"/>
        <v/>
      </c>
      <c r="AF1571" s="3" t="str">
        <f t="shared" si="726"/>
        <v/>
      </c>
      <c r="AG1571" s="3" t="str">
        <f t="shared" si="733"/>
        <v/>
      </c>
      <c r="AH1571" s="4" t="str">
        <f t="shared" si="727"/>
        <v/>
      </c>
      <c r="AI1571" s="75" t="str">
        <f t="shared" si="728"/>
        <v/>
      </c>
      <c r="AJ1571" s="75" t="str">
        <f t="shared" si="729"/>
        <v/>
      </c>
    </row>
    <row r="1572" spans="1:36">
      <c r="A1572" s="41" t="str">
        <f t="shared" si="730"/>
        <v/>
      </c>
      <c r="B1572" s="150" t="str">
        <f>IF(ISNUMBER(A1572),INDEX('MetaTrader Import'!$H$13:$J$5893,TRUNC(((A1572-$A$39+1)-1)/3)+1,MOD((A1572-$A$39+1)-1,3)+1),"")</f>
        <v/>
      </c>
      <c r="C1572" s="43" t="str">
        <f t="shared" si="707"/>
        <v/>
      </c>
      <c r="D1572" s="43" t="str">
        <f t="shared" ca="1" si="708"/>
        <v/>
      </c>
      <c r="E1572" s="43" t="str">
        <f t="shared" si="709"/>
        <v/>
      </c>
      <c r="F1572" s="43" t="str">
        <f t="shared" si="710"/>
        <v/>
      </c>
      <c r="G1572" s="43" t="str">
        <f>IF(A1572&lt;&gt;"",IF(A1572&lt;Data!$G$11*0.25,$C$13/$G$32,IF(A1572&gt;Data!$G$11*0.25,$C$13,$C$13*10)),"")</f>
        <v/>
      </c>
      <c r="H1572" s="43" t="str">
        <f>IF(A1572&lt;&gt;"",IF(Data!$G$9="constant",$C$13,IF(Data!$G$9="squeeze",G1572,F1572)),"")</f>
        <v/>
      </c>
      <c r="I1572" s="38" t="str">
        <f ca="1">IF(ISNUMBER(A1572),NORMINV(RAND(),0,IF(AND(Data!$G$9="squeeze",A1572&lt;Data!$G$11*0.25),$H$32,1)*$C$30*$C$13)*($C$14*$C$12),"")</f>
        <v/>
      </c>
      <c r="J1572" s="42" t="str">
        <f ca="1">IFERROR(IF(Data!$C$6="Real",B1572,I1572+J1571+($C$14*$C$12)*(NORMINV(RAND(),$C$15,CHOOSE($G$13,$C$13,F1572,G1572)))),"")</f>
        <v/>
      </c>
      <c r="K1572" s="88" t="str">
        <f>IF(ISNUMBER(A1572), IF($G$16="fixed",$G$17,MIN(H1572*Data!$C$7*$C$16*0.5,$C$17*Data!$C$7))*$C$12,"")</f>
        <v/>
      </c>
      <c r="L1572" s="42" t="str">
        <f t="shared" ca="1" si="734"/>
        <v/>
      </c>
      <c r="M1572" s="44" t="str">
        <f t="shared" ca="1" si="735"/>
        <v/>
      </c>
      <c r="N1572" s="44" t="str">
        <f t="shared" ca="1" si="736"/>
        <v/>
      </c>
      <c r="O1572" s="108" t="str">
        <f t="shared" si="711"/>
        <v/>
      </c>
      <c r="P1572" s="102" t="str">
        <f t="shared" si="712"/>
        <v/>
      </c>
      <c r="Q1572" s="102" t="str">
        <f t="shared" si="713"/>
        <v/>
      </c>
      <c r="R1572" s="120" t="str">
        <f t="shared" si="731"/>
        <v/>
      </c>
      <c r="S1572" s="54" t="str">
        <f t="shared" si="732"/>
        <v/>
      </c>
      <c r="T1572" s="5" t="str">
        <f t="shared" si="714"/>
        <v/>
      </c>
      <c r="U1572" s="152" t="str">
        <f t="shared" si="715"/>
        <v/>
      </c>
      <c r="V1572" s="152" t="str">
        <f t="shared" si="716"/>
        <v/>
      </c>
      <c r="W1572" s="153" t="str">
        <f t="shared" si="717"/>
        <v/>
      </c>
      <c r="X1572" s="153" t="str">
        <f t="shared" si="718"/>
        <v/>
      </c>
      <c r="Y1572" s="153" t="str">
        <f t="shared" si="719"/>
        <v/>
      </c>
      <c r="Z1572" s="153" t="str">
        <f t="shared" si="720"/>
        <v/>
      </c>
      <c r="AA1572" s="152" t="str">
        <f t="shared" si="721"/>
        <v/>
      </c>
      <c r="AB1572" s="152" t="str">
        <f t="shared" si="722"/>
        <v/>
      </c>
      <c r="AC1572" s="154" t="str">
        <f t="shared" si="723"/>
        <v/>
      </c>
      <c r="AD1572" s="154" t="str">
        <f t="shared" si="724"/>
        <v/>
      </c>
      <c r="AE1572" s="3" t="str">
        <f t="shared" si="725"/>
        <v/>
      </c>
      <c r="AF1572" s="3" t="str">
        <f t="shared" si="726"/>
        <v/>
      </c>
      <c r="AG1572" s="3" t="str">
        <f t="shared" si="733"/>
        <v/>
      </c>
      <c r="AH1572" s="4" t="str">
        <f t="shared" si="727"/>
        <v/>
      </c>
      <c r="AI1572" s="75" t="str">
        <f t="shared" si="728"/>
        <v/>
      </c>
      <c r="AJ1572" s="75" t="str">
        <f t="shared" si="729"/>
        <v/>
      </c>
    </row>
    <row r="1573" spans="1:36">
      <c r="A1573" s="41" t="str">
        <f t="shared" si="730"/>
        <v/>
      </c>
      <c r="B1573" s="150" t="str">
        <f>IF(ISNUMBER(A1573),INDEX('MetaTrader Import'!$H$13:$J$5893,TRUNC(((A1573-$A$39+1)-1)/3)+1,MOD((A1573-$A$39+1)-1,3)+1),"")</f>
        <v/>
      </c>
      <c r="C1573" s="43" t="str">
        <f t="shared" si="707"/>
        <v/>
      </c>
      <c r="D1573" s="43" t="str">
        <f t="shared" ca="1" si="708"/>
        <v/>
      </c>
      <c r="E1573" s="43" t="str">
        <f t="shared" si="709"/>
        <v/>
      </c>
      <c r="F1573" s="43" t="str">
        <f t="shared" si="710"/>
        <v/>
      </c>
      <c r="G1573" s="43" t="str">
        <f>IF(A1573&lt;&gt;"",IF(A1573&lt;Data!$G$11*0.25,$C$13/$G$32,IF(A1573&gt;Data!$G$11*0.25,$C$13,$C$13*10)),"")</f>
        <v/>
      </c>
      <c r="H1573" s="43" t="str">
        <f>IF(A1573&lt;&gt;"",IF(Data!$G$9="constant",$C$13,IF(Data!$G$9="squeeze",G1573,F1573)),"")</f>
        <v/>
      </c>
      <c r="I1573" s="38" t="str">
        <f ca="1">IF(ISNUMBER(A1573),NORMINV(RAND(),0,IF(AND(Data!$G$9="squeeze",A1573&lt;Data!$G$11*0.25),$H$32,1)*$C$30*$C$13)*($C$14*$C$12),"")</f>
        <v/>
      </c>
      <c r="J1573" s="42" t="str">
        <f ca="1">IFERROR(IF(Data!$C$6="Real",B1573,I1573+J1572+($C$14*$C$12)*(NORMINV(RAND(),$C$15,CHOOSE($G$13,$C$13,F1573,G1573)))),"")</f>
        <v/>
      </c>
      <c r="K1573" s="88" t="str">
        <f>IF(ISNUMBER(A1573), IF($G$16="fixed",$G$17,MIN(H1573*Data!$C$7*$C$16*0.5,$C$17*Data!$C$7))*$C$12,"")</f>
        <v/>
      </c>
      <c r="L1573" s="42" t="str">
        <f t="shared" ca="1" si="734"/>
        <v/>
      </c>
      <c r="M1573" s="44" t="str">
        <f t="shared" ca="1" si="735"/>
        <v/>
      </c>
      <c r="N1573" s="44" t="str">
        <f t="shared" ca="1" si="736"/>
        <v/>
      </c>
      <c r="O1573" s="108" t="str">
        <f t="shared" si="711"/>
        <v/>
      </c>
      <c r="P1573" s="102" t="str">
        <f t="shared" si="712"/>
        <v/>
      </c>
      <c r="Q1573" s="102" t="str">
        <f t="shared" si="713"/>
        <v/>
      </c>
      <c r="R1573" s="120" t="str">
        <f t="shared" si="731"/>
        <v/>
      </c>
      <c r="S1573" s="54" t="str">
        <f t="shared" si="732"/>
        <v/>
      </c>
      <c r="T1573" s="5" t="str">
        <f t="shared" si="714"/>
        <v/>
      </c>
      <c r="U1573" s="152" t="str">
        <f t="shared" si="715"/>
        <v/>
      </c>
      <c r="V1573" s="152" t="str">
        <f t="shared" si="716"/>
        <v/>
      </c>
      <c r="W1573" s="153" t="str">
        <f t="shared" si="717"/>
        <v/>
      </c>
      <c r="X1573" s="153" t="str">
        <f t="shared" si="718"/>
        <v/>
      </c>
      <c r="Y1573" s="153" t="str">
        <f t="shared" si="719"/>
        <v/>
      </c>
      <c r="Z1573" s="153" t="str">
        <f t="shared" si="720"/>
        <v/>
      </c>
      <c r="AA1573" s="152" t="str">
        <f t="shared" si="721"/>
        <v/>
      </c>
      <c r="AB1573" s="152" t="str">
        <f t="shared" si="722"/>
        <v/>
      </c>
      <c r="AC1573" s="154" t="str">
        <f t="shared" si="723"/>
        <v/>
      </c>
      <c r="AD1573" s="154" t="str">
        <f t="shared" si="724"/>
        <v/>
      </c>
      <c r="AE1573" s="3" t="str">
        <f t="shared" si="725"/>
        <v/>
      </c>
      <c r="AF1573" s="3" t="str">
        <f t="shared" si="726"/>
        <v/>
      </c>
      <c r="AG1573" s="3" t="str">
        <f t="shared" si="733"/>
        <v/>
      </c>
      <c r="AH1573" s="4" t="str">
        <f t="shared" si="727"/>
        <v/>
      </c>
      <c r="AI1573" s="75" t="str">
        <f t="shared" si="728"/>
        <v/>
      </c>
      <c r="AJ1573" s="75" t="str">
        <f t="shared" si="729"/>
        <v/>
      </c>
    </row>
    <row r="1574" spans="1:36">
      <c r="A1574" s="41" t="str">
        <f t="shared" si="730"/>
        <v/>
      </c>
      <c r="B1574" s="150" t="str">
        <f>IF(ISNUMBER(A1574),INDEX('MetaTrader Import'!$H$13:$J$5893,TRUNC(((A1574-$A$39+1)-1)/3)+1,MOD((A1574-$A$39+1)-1,3)+1),"")</f>
        <v/>
      </c>
      <c r="C1574" s="43" t="str">
        <f t="shared" si="707"/>
        <v/>
      </c>
      <c r="D1574" s="43" t="str">
        <f t="shared" ca="1" si="708"/>
        <v/>
      </c>
      <c r="E1574" s="43" t="str">
        <f t="shared" si="709"/>
        <v/>
      </c>
      <c r="F1574" s="43" t="str">
        <f t="shared" si="710"/>
        <v/>
      </c>
      <c r="G1574" s="43" t="str">
        <f>IF(A1574&lt;&gt;"",IF(A1574&lt;Data!$G$11*0.25,$C$13/$G$32,IF(A1574&gt;Data!$G$11*0.25,$C$13,$C$13*10)),"")</f>
        <v/>
      </c>
      <c r="H1574" s="43" t="str">
        <f>IF(A1574&lt;&gt;"",IF(Data!$G$9="constant",$C$13,IF(Data!$G$9="squeeze",G1574,F1574)),"")</f>
        <v/>
      </c>
      <c r="I1574" s="38" t="str">
        <f ca="1">IF(ISNUMBER(A1574),NORMINV(RAND(),0,IF(AND(Data!$G$9="squeeze",A1574&lt;Data!$G$11*0.25),$H$32,1)*$C$30*$C$13)*($C$14*$C$12),"")</f>
        <v/>
      </c>
      <c r="J1574" s="42" t="str">
        <f ca="1">IFERROR(IF(Data!$C$6="Real",B1574,I1574+J1573+($C$14*$C$12)*(NORMINV(RAND(),$C$15,CHOOSE($G$13,$C$13,F1574,G1574)))),"")</f>
        <v/>
      </c>
      <c r="K1574" s="88" t="str">
        <f>IF(ISNUMBER(A1574), IF($G$16="fixed",$G$17,MIN(H1574*Data!$C$7*$C$16*0.5,$C$17*Data!$C$7))*$C$12,"")</f>
        <v/>
      </c>
      <c r="L1574" s="42" t="str">
        <f t="shared" ca="1" si="734"/>
        <v/>
      </c>
      <c r="M1574" s="44" t="str">
        <f t="shared" ca="1" si="735"/>
        <v/>
      </c>
      <c r="N1574" s="44" t="str">
        <f t="shared" ca="1" si="736"/>
        <v/>
      </c>
      <c r="O1574" s="108" t="str">
        <f t="shared" si="711"/>
        <v/>
      </c>
      <c r="P1574" s="102" t="str">
        <f t="shared" si="712"/>
        <v/>
      </c>
      <c r="Q1574" s="102" t="str">
        <f t="shared" si="713"/>
        <v/>
      </c>
      <c r="R1574" s="120" t="str">
        <f t="shared" si="731"/>
        <v/>
      </c>
      <c r="S1574" s="54" t="str">
        <f t="shared" si="732"/>
        <v/>
      </c>
      <c r="T1574" s="5" t="str">
        <f t="shared" si="714"/>
        <v/>
      </c>
      <c r="U1574" s="152" t="str">
        <f t="shared" si="715"/>
        <v/>
      </c>
      <c r="V1574" s="152" t="str">
        <f t="shared" si="716"/>
        <v/>
      </c>
      <c r="W1574" s="153" t="str">
        <f t="shared" si="717"/>
        <v/>
      </c>
      <c r="X1574" s="153" t="str">
        <f t="shared" si="718"/>
        <v/>
      </c>
      <c r="Y1574" s="153" t="str">
        <f t="shared" si="719"/>
        <v/>
      </c>
      <c r="Z1574" s="153" t="str">
        <f t="shared" si="720"/>
        <v/>
      </c>
      <c r="AA1574" s="152" t="str">
        <f t="shared" si="721"/>
        <v/>
      </c>
      <c r="AB1574" s="152" t="str">
        <f t="shared" si="722"/>
        <v/>
      </c>
      <c r="AC1574" s="154" t="str">
        <f t="shared" si="723"/>
        <v/>
      </c>
      <c r="AD1574" s="154" t="str">
        <f t="shared" si="724"/>
        <v/>
      </c>
      <c r="AE1574" s="3" t="str">
        <f t="shared" si="725"/>
        <v/>
      </c>
      <c r="AF1574" s="3" t="str">
        <f t="shared" si="726"/>
        <v/>
      </c>
      <c r="AG1574" s="3" t="str">
        <f t="shared" si="733"/>
        <v/>
      </c>
      <c r="AH1574" s="4" t="str">
        <f t="shared" si="727"/>
        <v/>
      </c>
      <c r="AI1574" s="75" t="str">
        <f t="shared" si="728"/>
        <v/>
      </c>
      <c r="AJ1574" s="75" t="str">
        <f t="shared" si="729"/>
        <v/>
      </c>
    </row>
    <row r="1575" spans="1:36">
      <c r="A1575" s="41" t="str">
        <f t="shared" si="730"/>
        <v/>
      </c>
      <c r="B1575" s="150" t="str">
        <f>IF(ISNUMBER(A1575),INDEX('MetaTrader Import'!$H$13:$J$5893,TRUNC(((A1575-$A$39+1)-1)/3)+1,MOD((A1575-$A$39+1)-1,3)+1),"")</f>
        <v/>
      </c>
      <c r="C1575" s="43" t="str">
        <f t="shared" si="707"/>
        <v/>
      </c>
      <c r="D1575" s="43" t="str">
        <f t="shared" ca="1" si="708"/>
        <v/>
      </c>
      <c r="E1575" s="43" t="str">
        <f t="shared" si="709"/>
        <v/>
      </c>
      <c r="F1575" s="43" t="str">
        <f t="shared" si="710"/>
        <v/>
      </c>
      <c r="G1575" s="43" t="str">
        <f>IF(A1575&lt;&gt;"",IF(A1575&lt;Data!$G$11*0.25,$C$13/$G$32,IF(A1575&gt;Data!$G$11*0.25,$C$13,$C$13*10)),"")</f>
        <v/>
      </c>
      <c r="H1575" s="43" t="str">
        <f>IF(A1575&lt;&gt;"",IF(Data!$G$9="constant",$C$13,IF(Data!$G$9="squeeze",G1575,F1575)),"")</f>
        <v/>
      </c>
      <c r="I1575" s="38" t="str">
        <f ca="1">IF(ISNUMBER(A1575),NORMINV(RAND(),0,IF(AND(Data!$G$9="squeeze",A1575&lt;Data!$G$11*0.25),$H$32,1)*$C$30*$C$13)*($C$14*$C$12),"")</f>
        <v/>
      </c>
      <c r="J1575" s="42" t="str">
        <f ca="1">IFERROR(IF(Data!$C$6="Real",B1575,I1575+J1574+($C$14*$C$12)*(NORMINV(RAND(),$C$15,CHOOSE($G$13,$C$13,F1575,G1575)))),"")</f>
        <v/>
      </c>
      <c r="K1575" s="88" t="str">
        <f>IF(ISNUMBER(A1575), IF($G$16="fixed",$G$17,MIN(H1575*Data!$C$7*$C$16*0.5,$C$17*Data!$C$7))*$C$12,"")</f>
        <v/>
      </c>
      <c r="L1575" s="42" t="str">
        <f t="shared" ca="1" si="734"/>
        <v/>
      </c>
      <c r="M1575" s="44" t="str">
        <f t="shared" ca="1" si="735"/>
        <v/>
      </c>
      <c r="N1575" s="44" t="str">
        <f t="shared" ca="1" si="736"/>
        <v/>
      </c>
      <c r="O1575" s="108" t="str">
        <f t="shared" si="711"/>
        <v/>
      </c>
      <c r="P1575" s="102" t="str">
        <f t="shared" si="712"/>
        <v/>
      </c>
      <c r="Q1575" s="102" t="str">
        <f t="shared" si="713"/>
        <v/>
      </c>
      <c r="R1575" s="120" t="str">
        <f t="shared" si="731"/>
        <v/>
      </c>
      <c r="S1575" s="54" t="str">
        <f t="shared" si="732"/>
        <v/>
      </c>
      <c r="T1575" s="5" t="str">
        <f t="shared" si="714"/>
        <v/>
      </c>
      <c r="U1575" s="152" t="str">
        <f t="shared" si="715"/>
        <v/>
      </c>
      <c r="V1575" s="152" t="str">
        <f t="shared" si="716"/>
        <v/>
      </c>
      <c r="W1575" s="153" t="str">
        <f t="shared" si="717"/>
        <v/>
      </c>
      <c r="X1575" s="153" t="str">
        <f t="shared" si="718"/>
        <v/>
      </c>
      <c r="Y1575" s="153" t="str">
        <f t="shared" si="719"/>
        <v/>
      </c>
      <c r="Z1575" s="153" t="str">
        <f t="shared" si="720"/>
        <v/>
      </c>
      <c r="AA1575" s="152" t="str">
        <f t="shared" si="721"/>
        <v/>
      </c>
      <c r="AB1575" s="152" t="str">
        <f t="shared" si="722"/>
        <v/>
      </c>
      <c r="AC1575" s="154" t="str">
        <f t="shared" si="723"/>
        <v/>
      </c>
      <c r="AD1575" s="154" t="str">
        <f t="shared" si="724"/>
        <v/>
      </c>
      <c r="AE1575" s="3" t="str">
        <f t="shared" si="725"/>
        <v/>
      </c>
      <c r="AF1575" s="3" t="str">
        <f t="shared" si="726"/>
        <v/>
      </c>
      <c r="AG1575" s="3" t="str">
        <f t="shared" si="733"/>
        <v/>
      </c>
      <c r="AH1575" s="4" t="str">
        <f t="shared" si="727"/>
        <v/>
      </c>
      <c r="AI1575" s="75" t="str">
        <f t="shared" si="728"/>
        <v/>
      </c>
      <c r="AJ1575" s="75" t="str">
        <f t="shared" si="729"/>
        <v/>
      </c>
    </row>
    <row r="1576" spans="1:36">
      <c r="A1576" s="41" t="str">
        <f t="shared" si="730"/>
        <v/>
      </c>
      <c r="B1576" s="150" t="str">
        <f>IF(ISNUMBER(A1576),INDEX('MetaTrader Import'!$H$13:$J$5893,TRUNC(((A1576-$A$39+1)-1)/3)+1,MOD((A1576-$A$39+1)-1,3)+1),"")</f>
        <v/>
      </c>
      <c r="C1576" s="43" t="str">
        <f t="shared" si="707"/>
        <v/>
      </c>
      <c r="D1576" s="43" t="str">
        <f t="shared" ca="1" si="708"/>
        <v/>
      </c>
      <c r="E1576" s="43" t="str">
        <f t="shared" si="709"/>
        <v/>
      </c>
      <c r="F1576" s="43" t="str">
        <f t="shared" si="710"/>
        <v/>
      </c>
      <c r="G1576" s="43" t="str">
        <f>IF(A1576&lt;&gt;"",IF(A1576&lt;Data!$G$11*0.25,$C$13/$G$32,IF(A1576&gt;Data!$G$11*0.25,$C$13,$C$13*10)),"")</f>
        <v/>
      </c>
      <c r="H1576" s="43" t="str">
        <f>IF(A1576&lt;&gt;"",IF(Data!$G$9="constant",$C$13,IF(Data!$G$9="squeeze",G1576,F1576)),"")</f>
        <v/>
      </c>
      <c r="I1576" s="38" t="str">
        <f ca="1">IF(ISNUMBER(A1576),NORMINV(RAND(),0,IF(AND(Data!$G$9="squeeze",A1576&lt;Data!$G$11*0.25),$H$32,1)*$C$30*$C$13)*($C$14*$C$12),"")</f>
        <v/>
      </c>
      <c r="J1576" s="42" t="str">
        <f ca="1">IFERROR(IF(Data!$C$6="Real",B1576,I1576+J1575+($C$14*$C$12)*(NORMINV(RAND(),$C$15,CHOOSE($G$13,$C$13,F1576,G1576)))),"")</f>
        <v/>
      </c>
      <c r="K1576" s="88" t="str">
        <f>IF(ISNUMBER(A1576), IF($G$16="fixed",$G$17,MIN(H1576*Data!$C$7*$C$16*0.5,$C$17*Data!$C$7))*$C$12,"")</f>
        <v/>
      </c>
      <c r="L1576" s="42" t="str">
        <f t="shared" ca="1" si="734"/>
        <v/>
      </c>
      <c r="M1576" s="44" t="str">
        <f t="shared" ca="1" si="735"/>
        <v/>
      </c>
      <c r="N1576" s="44" t="str">
        <f t="shared" ca="1" si="736"/>
        <v/>
      </c>
      <c r="O1576" s="108" t="str">
        <f t="shared" si="711"/>
        <v/>
      </c>
      <c r="P1576" s="102" t="str">
        <f t="shared" si="712"/>
        <v/>
      </c>
      <c r="Q1576" s="102" t="str">
        <f t="shared" si="713"/>
        <v/>
      </c>
      <c r="R1576" s="120" t="str">
        <f t="shared" si="731"/>
        <v/>
      </c>
      <c r="S1576" s="54" t="str">
        <f t="shared" si="732"/>
        <v/>
      </c>
      <c r="T1576" s="5" t="str">
        <f t="shared" si="714"/>
        <v/>
      </c>
      <c r="U1576" s="152" t="str">
        <f t="shared" si="715"/>
        <v/>
      </c>
      <c r="V1576" s="152" t="str">
        <f t="shared" si="716"/>
        <v/>
      </c>
      <c r="W1576" s="153" t="str">
        <f t="shared" si="717"/>
        <v/>
      </c>
      <c r="X1576" s="153" t="str">
        <f t="shared" si="718"/>
        <v/>
      </c>
      <c r="Y1576" s="153" t="str">
        <f t="shared" si="719"/>
        <v/>
      </c>
      <c r="Z1576" s="153" t="str">
        <f t="shared" si="720"/>
        <v/>
      </c>
      <c r="AA1576" s="152" t="str">
        <f t="shared" si="721"/>
        <v/>
      </c>
      <c r="AB1576" s="152" t="str">
        <f t="shared" si="722"/>
        <v/>
      </c>
      <c r="AC1576" s="154" t="str">
        <f t="shared" si="723"/>
        <v/>
      </c>
      <c r="AD1576" s="154" t="str">
        <f t="shared" si="724"/>
        <v/>
      </c>
      <c r="AE1576" s="3" t="str">
        <f t="shared" si="725"/>
        <v/>
      </c>
      <c r="AF1576" s="3" t="str">
        <f t="shared" si="726"/>
        <v/>
      </c>
      <c r="AG1576" s="3" t="str">
        <f t="shared" si="733"/>
        <v/>
      </c>
      <c r="AH1576" s="4" t="str">
        <f t="shared" si="727"/>
        <v/>
      </c>
      <c r="AI1576" s="75" t="str">
        <f t="shared" si="728"/>
        <v/>
      </c>
      <c r="AJ1576" s="75" t="str">
        <f t="shared" si="729"/>
        <v/>
      </c>
    </row>
    <row r="1577" spans="1:36">
      <c r="A1577" s="41" t="str">
        <f t="shared" si="730"/>
        <v/>
      </c>
      <c r="B1577" s="150" t="str">
        <f>IF(ISNUMBER(A1577),INDEX('MetaTrader Import'!$H$13:$J$5893,TRUNC(((A1577-$A$39+1)-1)/3)+1,MOD((A1577-$A$39+1)-1,3)+1),"")</f>
        <v/>
      </c>
      <c r="C1577" s="43" t="str">
        <f t="shared" si="707"/>
        <v/>
      </c>
      <c r="D1577" s="43" t="str">
        <f t="shared" ca="1" si="708"/>
        <v/>
      </c>
      <c r="E1577" s="43" t="str">
        <f t="shared" si="709"/>
        <v/>
      </c>
      <c r="F1577" s="43" t="str">
        <f t="shared" si="710"/>
        <v/>
      </c>
      <c r="G1577" s="43" t="str">
        <f>IF(A1577&lt;&gt;"",IF(A1577&lt;Data!$G$11*0.25,$C$13/$G$32,IF(A1577&gt;Data!$G$11*0.25,$C$13,$C$13*10)),"")</f>
        <v/>
      </c>
      <c r="H1577" s="43" t="str">
        <f>IF(A1577&lt;&gt;"",IF(Data!$G$9="constant",$C$13,IF(Data!$G$9="squeeze",G1577,F1577)),"")</f>
        <v/>
      </c>
      <c r="I1577" s="38" t="str">
        <f ca="1">IF(ISNUMBER(A1577),NORMINV(RAND(),0,IF(AND(Data!$G$9="squeeze",A1577&lt;Data!$G$11*0.25),$H$32,1)*$C$30*$C$13)*($C$14*$C$12),"")</f>
        <v/>
      </c>
      <c r="J1577" s="42" t="str">
        <f ca="1">IFERROR(IF(Data!$C$6="Real",B1577,I1577+J1576+($C$14*$C$12)*(NORMINV(RAND(),$C$15,CHOOSE($G$13,$C$13,F1577,G1577)))),"")</f>
        <v/>
      </c>
      <c r="K1577" s="88" t="str">
        <f>IF(ISNUMBER(A1577), IF($G$16="fixed",$G$17,MIN(H1577*Data!$C$7*$C$16*0.5,$C$17*Data!$C$7))*$C$12,"")</f>
        <v/>
      </c>
      <c r="L1577" s="42" t="str">
        <f t="shared" ca="1" si="734"/>
        <v/>
      </c>
      <c r="M1577" s="44" t="str">
        <f t="shared" ca="1" si="735"/>
        <v/>
      </c>
      <c r="N1577" s="44" t="str">
        <f t="shared" ca="1" si="736"/>
        <v/>
      </c>
      <c r="O1577" s="108" t="str">
        <f t="shared" si="711"/>
        <v/>
      </c>
      <c r="P1577" s="102" t="str">
        <f t="shared" si="712"/>
        <v/>
      </c>
      <c r="Q1577" s="102" t="str">
        <f t="shared" si="713"/>
        <v/>
      </c>
      <c r="R1577" s="120" t="str">
        <f t="shared" si="731"/>
        <v/>
      </c>
      <c r="S1577" s="54" t="str">
        <f t="shared" si="732"/>
        <v/>
      </c>
      <c r="T1577" s="5" t="str">
        <f t="shared" si="714"/>
        <v/>
      </c>
      <c r="U1577" s="152" t="str">
        <f t="shared" si="715"/>
        <v/>
      </c>
      <c r="V1577" s="152" t="str">
        <f t="shared" si="716"/>
        <v/>
      </c>
      <c r="W1577" s="153" t="str">
        <f t="shared" si="717"/>
        <v/>
      </c>
      <c r="X1577" s="153" t="str">
        <f t="shared" si="718"/>
        <v/>
      </c>
      <c r="Y1577" s="153" t="str">
        <f t="shared" si="719"/>
        <v/>
      </c>
      <c r="Z1577" s="153" t="str">
        <f t="shared" si="720"/>
        <v/>
      </c>
      <c r="AA1577" s="152" t="str">
        <f t="shared" si="721"/>
        <v/>
      </c>
      <c r="AB1577" s="152" t="str">
        <f t="shared" si="722"/>
        <v/>
      </c>
      <c r="AC1577" s="154" t="str">
        <f t="shared" si="723"/>
        <v/>
      </c>
      <c r="AD1577" s="154" t="str">
        <f t="shared" si="724"/>
        <v/>
      </c>
      <c r="AE1577" s="3" t="str">
        <f t="shared" si="725"/>
        <v/>
      </c>
      <c r="AF1577" s="3" t="str">
        <f t="shared" si="726"/>
        <v/>
      </c>
      <c r="AG1577" s="3" t="str">
        <f t="shared" si="733"/>
        <v/>
      </c>
      <c r="AH1577" s="4" t="str">
        <f t="shared" si="727"/>
        <v/>
      </c>
      <c r="AI1577" s="75" t="str">
        <f t="shared" si="728"/>
        <v/>
      </c>
      <c r="AJ1577" s="75" t="str">
        <f t="shared" si="729"/>
        <v/>
      </c>
    </row>
    <row r="1578" spans="1:36">
      <c r="A1578" s="41" t="str">
        <f t="shared" si="730"/>
        <v/>
      </c>
      <c r="B1578" s="150" t="str">
        <f>IF(ISNUMBER(A1578),INDEX('MetaTrader Import'!$H$13:$J$5893,TRUNC(((A1578-$A$39+1)-1)/3)+1,MOD((A1578-$A$39+1)-1,3)+1),"")</f>
        <v/>
      </c>
      <c r="C1578" s="43" t="str">
        <f t="shared" si="707"/>
        <v/>
      </c>
      <c r="D1578" s="43" t="str">
        <f t="shared" ca="1" si="708"/>
        <v/>
      </c>
      <c r="E1578" s="43" t="str">
        <f t="shared" si="709"/>
        <v/>
      </c>
      <c r="F1578" s="43" t="str">
        <f t="shared" si="710"/>
        <v/>
      </c>
      <c r="G1578" s="43" t="str">
        <f>IF(A1578&lt;&gt;"",IF(A1578&lt;Data!$G$11*0.25,$C$13/$G$32,IF(A1578&gt;Data!$G$11*0.25,$C$13,$C$13*10)),"")</f>
        <v/>
      </c>
      <c r="H1578" s="43" t="str">
        <f>IF(A1578&lt;&gt;"",IF(Data!$G$9="constant",$C$13,IF(Data!$G$9="squeeze",G1578,F1578)),"")</f>
        <v/>
      </c>
      <c r="I1578" s="38" t="str">
        <f ca="1">IF(ISNUMBER(A1578),NORMINV(RAND(),0,IF(AND(Data!$G$9="squeeze",A1578&lt;Data!$G$11*0.25),$H$32,1)*$C$30*$C$13)*($C$14*$C$12),"")</f>
        <v/>
      </c>
      <c r="J1578" s="42" t="str">
        <f ca="1">IFERROR(IF(Data!$C$6="Real",B1578,I1578+J1577+($C$14*$C$12)*(NORMINV(RAND(),$C$15,CHOOSE($G$13,$C$13,F1578,G1578)))),"")</f>
        <v/>
      </c>
      <c r="K1578" s="88" t="str">
        <f>IF(ISNUMBER(A1578), IF($G$16="fixed",$G$17,MIN(H1578*Data!$C$7*$C$16*0.5,$C$17*Data!$C$7))*$C$12,"")</f>
        <v/>
      </c>
      <c r="L1578" s="42" t="str">
        <f t="shared" ca="1" si="734"/>
        <v/>
      </c>
      <c r="M1578" s="44" t="str">
        <f t="shared" ca="1" si="735"/>
        <v/>
      </c>
      <c r="N1578" s="44" t="str">
        <f t="shared" ca="1" si="736"/>
        <v/>
      </c>
      <c r="O1578" s="108" t="str">
        <f t="shared" si="711"/>
        <v/>
      </c>
      <c r="P1578" s="102" t="str">
        <f t="shared" si="712"/>
        <v/>
      </c>
      <c r="Q1578" s="102" t="str">
        <f t="shared" si="713"/>
        <v/>
      </c>
      <c r="R1578" s="120" t="str">
        <f t="shared" si="731"/>
        <v/>
      </c>
      <c r="S1578" s="54" t="str">
        <f t="shared" si="732"/>
        <v/>
      </c>
      <c r="T1578" s="5" t="str">
        <f t="shared" si="714"/>
        <v/>
      </c>
      <c r="U1578" s="152" t="str">
        <f t="shared" si="715"/>
        <v/>
      </c>
      <c r="V1578" s="152" t="str">
        <f t="shared" si="716"/>
        <v/>
      </c>
      <c r="W1578" s="153" t="str">
        <f t="shared" si="717"/>
        <v/>
      </c>
      <c r="X1578" s="153" t="str">
        <f t="shared" si="718"/>
        <v/>
      </c>
      <c r="Y1578" s="153" t="str">
        <f t="shared" si="719"/>
        <v/>
      </c>
      <c r="Z1578" s="153" t="str">
        <f t="shared" si="720"/>
        <v/>
      </c>
      <c r="AA1578" s="152" t="str">
        <f t="shared" si="721"/>
        <v/>
      </c>
      <c r="AB1578" s="152" t="str">
        <f t="shared" si="722"/>
        <v/>
      </c>
      <c r="AC1578" s="154" t="str">
        <f t="shared" si="723"/>
        <v/>
      </c>
      <c r="AD1578" s="154" t="str">
        <f t="shared" si="724"/>
        <v/>
      </c>
      <c r="AE1578" s="3" t="str">
        <f t="shared" si="725"/>
        <v/>
      </c>
      <c r="AF1578" s="3" t="str">
        <f t="shared" si="726"/>
        <v/>
      </c>
      <c r="AG1578" s="3" t="str">
        <f t="shared" si="733"/>
        <v/>
      </c>
      <c r="AH1578" s="4" t="str">
        <f t="shared" si="727"/>
        <v/>
      </c>
      <c r="AI1578" s="75" t="str">
        <f t="shared" si="728"/>
        <v/>
      </c>
      <c r="AJ1578" s="75" t="str">
        <f t="shared" si="729"/>
        <v/>
      </c>
    </row>
    <row r="1579" spans="1:36">
      <c r="A1579" s="41" t="str">
        <f t="shared" si="730"/>
        <v/>
      </c>
      <c r="B1579" s="150" t="str">
        <f>IF(ISNUMBER(A1579),INDEX('MetaTrader Import'!$H$13:$J$5893,TRUNC(((A1579-$A$39+1)-1)/3)+1,MOD((A1579-$A$39+1)-1,3)+1),"")</f>
        <v/>
      </c>
      <c r="C1579" s="43" t="str">
        <f t="shared" si="707"/>
        <v/>
      </c>
      <c r="D1579" s="43" t="str">
        <f t="shared" ca="1" si="708"/>
        <v/>
      </c>
      <c r="E1579" s="43" t="str">
        <f t="shared" si="709"/>
        <v/>
      </c>
      <c r="F1579" s="43" t="str">
        <f t="shared" si="710"/>
        <v/>
      </c>
      <c r="G1579" s="43" t="str">
        <f>IF(A1579&lt;&gt;"",IF(A1579&lt;Data!$G$11*0.25,$C$13/$G$32,IF(A1579&gt;Data!$G$11*0.25,$C$13,$C$13*10)),"")</f>
        <v/>
      </c>
      <c r="H1579" s="43" t="str">
        <f>IF(A1579&lt;&gt;"",IF(Data!$G$9="constant",$C$13,IF(Data!$G$9="squeeze",G1579,F1579)),"")</f>
        <v/>
      </c>
      <c r="I1579" s="38" t="str">
        <f ca="1">IF(ISNUMBER(A1579),NORMINV(RAND(),0,IF(AND(Data!$G$9="squeeze",A1579&lt;Data!$G$11*0.25),$H$32,1)*$C$30*$C$13)*($C$14*$C$12),"")</f>
        <v/>
      </c>
      <c r="J1579" s="42" t="str">
        <f ca="1">IFERROR(IF(Data!$C$6="Real",B1579,I1579+J1578+($C$14*$C$12)*(NORMINV(RAND(),$C$15,CHOOSE($G$13,$C$13,F1579,G1579)))),"")</f>
        <v/>
      </c>
      <c r="K1579" s="88" t="str">
        <f>IF(ISNUMBER(A1579), IF($G$16="fixed",$G$17,MIN(H1579*Data!$C$7*$C$16*0.5,$C$17*Data!$C$7))*$C$12,"")</f>
        <v/>
      </c>
      <c r="L1579" s="42" t="str">
        <f t="shared" ca="1" si="734"/>
        <v/>
      </c>
      <c r="M1579" s="44" t="str">
        <f t="shared" ca="1" si="735"/>
        <v/>
      </c>
      <c r="N1579" s="44" t="str">
        <f t="shared" ca="1" si="736"/>
        <v/>
      </c>
      <c r="O1579" s="108" t="str">
        <f t="shared" si="711"/>
        <v/>
      </c>
      <c r="P1579" s="102" t="str">
        <f t="shared" si="712"/>
        <v/>
      </c>
      <c r="Q1579" s="102" t="str">
        <f t="shared" si="713"/>
        <v/>
      </c>
      <c r="R1579" s="120" t="str">
        <f t="shared" si="731"/>
        <v/>
      </c>
      <c r="S1579" s="54" t="str">
        <f t="shared" si="732"/>
        <v/>
      </c>
      <c r="T1579" s="5" t="str">
        <f t="shared" si="714"/>
        <v/>
      </c>
      <c r="U1579" s="152" t="str">
        <f t="shared" si="715"/>
        <v/>
      </c>
      <c r="V1579" s="152" t="str">
        <f t="shared" si="716"/>
        <v/>
      </c>
      <c r="W1579" s="153" t="str">
        <f t="shared" si="717"/>
        <v/>
      </c>
      <c r="X1579" s="153" t="str">
        <f t="shared" si="718"/>
        <v/>
      </c>
      <c r="Y1579" s="153" t="str">
        <f t="shared" si="719"/>
        <v/>
      </c>
      <c r="Z1579" s="153" t="str">
        <f t="shared" si="720"/>
        <v/>
      </c>
      <c r="AA1579" s="152" t="str">
        <f t="shared" si="721"/>
        <v/>
      </c>
      <c r="AB1579" s="152" t="str">
        <f t="shared" si="722"/>
        <v/>
      </c>
      <c r="AC1579" s="154" t="str">
        <f t="shared" si="723"/>
        <v/>
      </c>
      <c r="AD1579" s="154" t="str">
        <f t="shared" si="724"/>
        <v/>
      </c>
      <c r="AE1579" s="3" t="str">
        <f t="shared" si="725"/>
        <v/>
      </c>
      <c r="AF1579" s="3" t="str">
        <f t="shared" si="726"/>
        <v/>
      </c>
      <c r="AG1579" s="3" t="str">
        <f t="shared" si="733"/>
        <v/>
      </c>
      <c r="AH1579" s="4" t="str">
        <f t="shared" si="727"/>
        <v/>
      </c>
      <c r="AI1579" s="75" t="str">
        <f t="shared" si="728"/>
        <v/>
      </c>
      <c r="AJ1579" s="75" t="str">
        <f t="shared" si="729"/>
        <v/>
      </c>
    </row>
    <row r="1580" spans="1:36">
      <c r="A1580" s="41" t="str">
        <f t="shared" si="730"/>
        <v/>
      </c>
      <c r="B1580" s="150" t="str">
        <f>IF(ISNUMBER(A1580),INDEX('MetaTrader Import'!$H$13:$J$5893,TRUNC(((A1580-$A$39+1)-1)/3)+1,MOD((A1580-$A$39+1)-1,3)+1),"")</f>
        <v/>
      </c>
      <c r="C1580" s="43" t="str">
        <f t="shared" si="707"/>
        <v/>
      </c>
      <c r="D1580" s="43" t="str">
        <f t="shared" ca="1" si="708"/>
        <v/>
      </c>
      <c r="E1580" s="43" t="str">
        <f t="shared" si="709"/>
        <v/>
      </c>
      <c r="F1580" s="43" t="str">
        <f t="shared" si="710"/>
        <v/>
      </c>
      <c r="G1580" s="43" t="str">
        <f>IF(A1580&lt;&gt;"",IF(A1580&lt;Data!$G$11*0.25,$C$13/$G$32,IF(A1580&gt;Data!$G$11*0.25,$C$13,$C$13*10)),"")</f>
        <v/>
      </c>
      <c r="H1580" s="43" t="str">
        <f>IF(A1580&lt;&gt;"",IF(Data!$G$9="constant",$C$13,IF(Data!$G$9="squeeze",G1580,F1580)),"")</f>
        <v/>
      </c>
      <c r="I1580" s="38" t="str">
        <f ca="1">IF(ISNUMBER(A1580),NORMINV(RAND(),0,IF(AND(Data!$G$9="squeeze",A1580&lt;Data!$G$11*0.25),$H$32,1)*$C$30*$C$13)*($C$14*$C$12),"")</f>
        <v/>
      </c>
      <c r="J1580" s="42" t="str">
        <f ca="1">IFERROR(IF(Data!$C$6="Real",B1580,I1580+J1579+($C$14*$C$12)*(NORMINV(RAND(),$C$15,CHOOSE($G$13,$C$13,F1580,G1580)))),"")</f>
        <v/>
      </c>
      <c r="K1580" s="88" t="str">
        <f>IF(ISNUMBER(A1580), IF($G$16="fixed",$G$17,MIN(H1580*Data!$C$7*$C$16*0.5,$C$17*Data!$C$7))*$C$12,"")</f>
        <v/>
      </c>
      <c r="L1580" s="42" t="str">
        <f t="shared" ca="1" si="734"/>
        <v/>
      </c>
      <c r="M1580" s="44" t="str">
        <f t="shared" ca="1" si="735"/>
        <v/>
      </c>
      <c r="N1580" s="44" t="str">
        <f t="shared" ca="1" si="736"/>
        <v/>
      </c>
      <c r="O1580" s="108" t="str">
        <f t="shared" si="711"/>
        <v/>
      </c>
      <c r="P1580" s="102" t="str">
        <f t="shared" si="712"/>
        <v/>
      </c>
      <c r="Q1580" s="102" t="str">
        <f t="shared" si="713"/>
        <v/>
      </c>
      <c r="R1580" s="120" t="str">
        <f t="shared" si="731"/>
        <v/>
      </c>
      <c r="S1580" s="54" t="str">
        <f t="shared" si="732"/>
        <v/>
      </c>
      <c r="T1580" s="5" t="str">
        <f t="shared" si="714"/>
        <v/>
      </c>
      <c r="U1580" s="152" t="str">
        <f t="shared" si="715"/>
        <v/>
      </c>
      <c r="V1580" s="152" t="str">
        <f t="shared" si="716"/>
        <v/>
      </c>
      <c r="W1580" s="153" t="str">
        <f t="shared" si="717"/>
        <v/>
      </c>
      <c r="X1580" s="153" t="str">
        <f t="shared" si="718"/>
        <v/>
      </c>
      <c r="Y1580" s="153" t="str">
        <f t="shared" si="719"/>
        <v/>
      </c>
      <c r="Z1580" s="153" t="str">
        <f t="shared" si="720"/>
        <v/>
      </c>
      <c r="AA1580" s="152" t="str">
        <f t="shared" si="721"/>
        <v/>
      </c>
      <c r="AB1580" s="152" t="str">
        <f t="shared" si="722"/>
        <v/>
      </c>
      <c r="AC1580" s="154" t="str">
        <f t="shared" si="723"/>
        <v/>
      </c>
      <c r="AD1580" s="154" t="str">
        <f t="shared" si="724"/>
        <v/>
      </c>
      <c r="AE1580" s="3" t="str">
        <f t="shared" si="725"/>
        <v/>
      </c>
      <c r="AF1580" s="3" t="str">
        <f t="shared" si="726"/>
        <v/>
      </c>
      <c r="AG1580" s="3" t="str">
        <f t="shared" si="733"/>
        <v/>
      </c>
      <c r="AH1580" s="4" t="str">
        <f t="shared" si="727"/>
        <v/>
      </c>
      <c r="AI1580" s="75" t="str">
        <f t="shared" si="728"/>
        <v/>
      </c>
      <c r="AJ1580" s="75" t="str">
        <f t="shared" si="729"/>
        <v/>
      </c>
    </row>
    <row r="1581" spans="1:36">
      <c r="A1581" s="41" t="str">
        <f t="shared" si="730"/>
        <v/>
      </c>
      <c r="B1581" s="150" t="str">
        <f>IF(ISNUMBER(A1581),INDEX('MetaTrader Import'!$H$13:$J$5893,TRUNC(((A1581-$A$39+1)-1)/3)+1,MOD((A1581-$A$39+1)-1,3)+1),"")</f>
        <v/>
      </c>
      <c r="C1581" s="43" t="str">
        <f t="shared" si="707"/>
        <v/>
      </c>
      <c r="D1581" s="43" t="str">
        <f t="shared" ca="1" si="708"/>
        <v/>
      </c>
      <c r="E1581" s="43" t="str">
        <f t="shared" si="709"/>
        <v/>
      </c>
      <c r="F1581" s="43" t="str">
        <f t="shared" si="710"/>
        <v/>
      </c>
      <c r="G1581" s="43" t="str">
        <f>IF(A1581&lt;&gt;"",IF(A1581&lt;Data!$G$11*0.25,$C$13/$G$32,IF(A1581&gt;Data!$G$11*0.25,$C$13,$C$13*10)),"")</f>
        <v/>
      </c>
      <c r="H1581" s="43" t="str">
        <f>IF(A1581&lt;&gt;"",IF(Data!$G$9="constant",$C$13,IF(Data!$G$9="squeeze",G1581,F1581)),"")</f>
        <v/>
      </c>
      <c r="I1581" s="38" t="str">
        <f ca="1">IF(ISNUMBER(A1581),NORMINV(RAND(),0,IF(AND(Data!$G$9="squeeze",A1581&lt;Data!$G$11*0.25),$H$32,1)*$C$30*$C$13)*($C$14*$C$12),"")</f>
        <v/>
      </c>
      <c r="J1581" s="42" t="str">
        <f ca="1">IFERROR(IF(Data!$C$6="Real",B1581,I1581+J1580+($C$14*$C$12)*(NORMINV(RAND(),$C$15,CHOOSE($G$13,$C$13,F1581,G1581)))),"")</f>
        <v/>
      </c>
      <c r="K1581" s="88" t="str">
        <f>IF(ISNUMBER(A1581), IF($G$16="fixed",$G$17,MIN(H1581*Data!$C$7*$C$16*0.5,$C$17*Data!$C$7))*$C$12,"")</f>
        <v/>
      </c>
      <c r="L1581" s="42" t="str">
        <f t="shared" ca="1" si="734"/>
        <v/>
      </c>
      <c r="M1581" s="44" t="str">
        <f t="shared" ca="1" si="735"/>
        <v/>
      </c>
      <c r="N1581" s="44" t="str">
        <f t="shared" ca="1" si="736"/>
        <v/>
      </c>
      <c r="O1581" s="108" t="str">
        <f t="shared" si="711"/>
        <v/>
      </c>
      <c r="P1581" s="102" t="str">
        <f t="shared" si="712"/>
        <v/>
      </c>
      <c r="Q1581" s="102" t="str">
        <f t="shared" si="713"/>
        <v/>
      </c>
      <c r="R1581" s="120" t="str">
        <f t="shared" si="731"/>
        <v/>
      </c>
      <c r="S1581" s="54" t="str">
        <f t="shared" si="732"/>
        <v/>
      </c>
      <c r="T1581" s="5" t="str">
        <f t="shared" si="714"/>
        <v/>
      </c>
      <c r="U1581" s="152" t="str">
        <f t="shared" si="715"/>
        <v/>
      </c>
      <c r="V1581" s="152" t="str">
        <f t="shared" si="716"/>
        <v/>
      </c>
      <c r="W1581" s="153" t="str">
        <f t="shared" si="717"/>
        <v/>
      </c>
      <c r="X1581" s="153" t="str">
        <f t="shared" si="718"/>
        <v/>
      </c>
      <c r="Y1581" s="153" t="str">
        <f t="shared" si="719"/>
        <v/>
      </c>
      <c r="Z1581" s="153" t="str">
        <f t="shared" si="720"/>
        <v/>
      </c>
      <c r="AA1581" s="152" t="str">
        <f t="shared" si="721"/>
        <v/>
      </c>
      <c r="AB1581" s="152" t="str">
        <f t="shared" si="722"/>
        <v/>
      </c>
      <c r="AC1581" s="154" t="str">
        <f t="shared" si="723"/>
        <v/>
      </c>
      <c r="AD1581" s="154" t="str">
        <f t="shared" si="724"/>
        <v/>
      </c>
      <c r="AE1581" s="3" t="str">
        <f t="shared" si="725"/>
        <v/>
      </c>
      <c r="AF1581" s="3" t="str">
        <f t="shared" si="726"/>
        <v/>
      </c>
      <c r="AG1581" s="3" t="str">
        <f t="shared" si="733"/>
        <v/>
      </c>
      <c r="AH1581" s="4" t="str">
        <f t="shared" si="727"/>
        <v/>
      </c>
      <c r="AI1581" s="75" t="str">
        <f t="shared" si="728"/>
        <v/>
      </c>
      <c r="AJ1581" s="75" t="str">
        <f t="shared" si="729"/>
        <v/>
      </c>
    </row>
    <row r="1582" spans="1:36">
      <c r="A1582" s="41" t="str">
        <f t="shared" si="730"/>
        <v/>
      </c>
      <c r="B1582" s="150" t="str">
        <f>IF(ISNUMBER(A1582),INDEX('MetaTrader Import'!$H$13:$J$5893,TRUNC(((A1582-$A$39+1)-1)/3)+1,MOD((A1582-$A$39+1)-1,3)+1),"")</f>
        <v/>
      </c>
      <c r="C1582" s="43" t="str">
        <f t="shared" si="707"/>
        <v/>
      </c>
      <c r="D1582" s="43" t="str">
        <f t="shared" ca="1" si="708"/>
        <v/>
      </c>
      <c r="E1582" s="43" t="str">
        <f t="shared" si="709"/>
        <v/>
      </c>
      <c r="F1582" s="43" t="str">
        <f t="shared" si="710"/>
        <v/>
      </c>
      <c r="G1582" s="43" t="str">
        <f>IF(A1582&lt;&gt;"",IF(A1582&lt;Data!$G$11*0.25,$C$13/$G$32,IF(A1582&gt;Data!$G$11*0.25,$C$13,$C$13*10)),"")</f>
        <v/>
      </c>
      <c r="H1582" s="43" t="str">
        <f>IF(A1582&lt;&gt;"",IF(Data!$G$9="constant",$C$13,IF(Data!$G$9="squeeze",G1582,F1582)),"")</f>
        <v/>
      </c>
      <c r="I1582" s="38" t="str">
        <f ca="1">IF(ISNUMBER(A1582),NORMINV(RAND(),0,IF(AND(Data!$G$9="squeeze",A1582&lt;Data!$G$11*0.25),$H$32,1)*$C$30*$C$13)*($C$14*$C$12),"")</f>
        <v/>
      </c>
      <c r="J1582" s="42" t="str">
        <f ca="1">IFERROR(IF(Data!$C$6="Real",B1582,I1582+J1581+($C$14*$C$12)*(NORMINV(RAND(),$C$15,CHOOSE($G$13,$C$13,F1582,G1582)))),"")</f>
        <v/>
      </c>
      <c r="K1582" s="88" t="str">
        <f>IF(ISNUMBER(A1582), IF($G$16="fixed",$G$17,MIN(H1582*Data!$C$7*$C$16*0.5,$C$17*Data!$C$7))*$C$12,"")</f>
        <v/>
      </c>
      <c r="L1582" s="42" t="str">
        <f t="shared" ca="1" si="734"/>
        <v/>
      </c>
      <c r="M1582" s="44" t="str">
        <f t="shared" ca="1" si="735"/>
        <v/>
      </c>
      <c r="N1582" s="44" t="str">
        <f t="shared" ca="1" si="736"/>
        <v/>
      </c>
      <c r="O1582" s="108" t="str">
        <f t="shared" si="711"/>
        <v/>
      </c>
      <c r="P1582" s="102" t="str">
        <f t="shared" si="712"/>
        <v/>
      </c>
      <c r="Q1582" s="102" t="str">
        <f t="shared" si="713"/>
        <v/>
      </c>
      <c r="R1582" s="120" t="str">
        <f t="shared" si="731"/>
        <v/>
      </c>
      <c r="S1582" s="54" t="str">
        <f t="shared" si="732"/>
        <v/>
      </c>
      <c r="T1582" s="5" t="str">
        <f t="shared" si="714"/>
        <v/>
      </c>
      <c r="U1582" s="152" t="str">
        <f t="shared" si="715"/>
        <v/>
      </c>
      <c r="V1582" s="152" t="str">
        <f t="shared" si="716"/>
        <v/>
      </c>
      <c r="W1582" s="153" t="str">
        <f t="shared" si="717"/>
        <v/>
      </c>
      <c r="X1582" s="153" t="str">
        <f t="shared" si="718"/>
        <v/>
      </c>
      <c r="Y1582" s="153" t="str">
        <f t="shared" si="719"/>
        <v/>
      </c>
      <c r="Z1582" s="153" t="str">
        <f t="shared" si="720"/>
        <v/>
      </c>
      <c r="AA1582" s="152" t="str">
        <f t="shared" si="721"/>
        <v/>
      </c>
      <c r="AB1582" s="152" t="str">
        <f t="shared" si="722"/>
        <v/>
      </c>
      <c r="AC1582" s="154" t="str">
        <f t="shared" si="723"/>
        <v/>
      </c>
      <c r="AD1582" s="154" t="str">
        <f t="shared" si="724"/>
        <v/>
      </c>
      <c r="AE1582" s="3" t="str">
        <f t="shared" si="725"/>
        <v/>
      </c>
      <c r="AF1582" s="3" t="str">
        <f t="shared" si="726"/>
        <v/>
      </c>
      <c r="AG1582" s="3" t="str">
        <f t="shared" si="733"/>
        <v/>
      </c>
      <c r="AH1582" s="4" t="str">
        <f t="shared" si="727"/>
        <v/>
      </c>
      <c r="AI1582" s="75" t="str">
        <f t="shared" si="728"/>
        <v/>
      </c>
      <c r="AJ1582" s="75" t="str">
        <f t="shared" si="729"/>
        <v/>
      </c>
    </row>
    <row r="1583" spans="1:36">
      <c r="A1583" s="41" t="str">
        <f t="shared" si="730"/>
        <v/>
      </c>
      <c r="B1583" s="150" t="str">
        <f>IF(ISNUMBER(A1583),INDEX('MetaTrader Import'!$H$13:$J$5893,TRUNC(((A1583-$A$39+1)-1)/3)+1,MOD((A1583-$A$39+1)-1,3)+1),"")</f>
        <v/>
      </c>
      <c r="C1583" s="43" t="str">
        <f t="shared" si="707"/>
        <v/>
      </c>
      <c r="D1583" s="43" t="str">
        <f t="shared" ca="1" si="708"/>
        <v/>
      </c>
      <c r="E1583" s="43" t="str">
        <f t="shared" si="709"/>
        <v/>
      </c>
      <c r="F1583" s="43" t="str">
        <f t="shared" si="710"/>
        <v/>
      </c>
      <c r="G1583" s="43" t="str">
        <f>IF(A1583&lt;&gt;"",IF(A1583&lt;Data!$G$11*0.25,$C$13/$G$32,IF(A1583&gt;Data!$G$11*0.25,$C$13,$C$13*10)),"")</f>
        <v/>
      </c>
      <c r="H1583" s="43" t="str">
        <f>IF(A1583&lt;&gt;"",IF(Data!$G$9="constant",$C$13,IF(Data!$G$9="squeeze",G1583,F1583)),"")</f>
        <v/>
      </c>
      <c r="I1583" s="38" t="str">
        <f ca="1">IF(ISNUMBER(A1583),NORMINV(RAND(),0,IF(AND(Data!$G$9="squeeze",A1583&lt;Data!$G$11*0.25),$H$32,1)*$C$30*$C$13)*($C$14*$C$12),"")</f>
        <v/>
      </c>
      <c r="J1583" s="42" t="str">
        <f ca="1">IFERROR(IF(Data!$C$6="Real",B1583,I1583+J1582+($C$14*$C$12)*(NORMINV(RAND(),$C$15,CHOOSE($G$13,$C$13,F1583,G1583)))),"")</f>
        <v/>
      </c>
      <c r="K1583" s="88" t="str">
        <f>IF(ISNUMBER(A1583), IF($G$16="fixed",$G$17,MIN(H1583*Data!$C$7*$C$16*0.5,$C$17*Data!$C$7))*$C$12,"")</f>
        <v/>
      </c>
      <c r="L1583" s="42" t="str">
        <f t="shared" ca="1" si="734"/>
        <v/>
      </c>
      <c r="M1583" s="44" t="str">
        <f t="shared" ca="1" si="735"/>
        <v/>
      </c>
      <c r="N1583" s="44" t="str">
        <f t="shared" ca="1" si="736"/>
        <v/>
      </c>
      <c r="O1583" s="108" t="str">
        <f t="shared" si="711"/>
        <v/>
      </c>
      <c r="P1583" s="102" t="str">
        <f t="shared" si="712"/>
        <v/>
      </c>
      <c r="Q1583" s="102" t="str">
        <f t="shared" si="713"/>
        <v/>
      </c>
      <c r="R1583" s="120" t="str">
        <f t="shared" si="731"/>
        <v/>
      </c>
      <c r="S1583" s="54" t="str">
        <f t="shared" si="732"/>
        <v/>
      </c>
      <c r="T1583" s="5" t="str">
        <f t="shared" si="714"/>
        <v/>
      </c>
      <c r="U1583" s="152" t="str">
        <f t="shared" si="715"/>
        <v/>
      </c>
      <c r="V1583" s="152" t="str">
        <f t="shared" si="716"/>
        <v/>
      </c>
      <c r="W1583" s="153" t="str">
        <f t="shared" si="717"/>
        <v/>
      </c>
      <c r="X1583" s="153" t="str">
        <f t="shared" si="718"/>
        <v/>
      </c>
      <c r="Y1583" s="153" t="str">
        <f t="shared" si="719"/>
        <v/>
      </c>
      <c r="Z1583" s="153" t="str">
        <f t="shared" si="720"/>
        <v/>
      </c>
      <c r="AA1583" s="152" t="str">
        <f t="shared" si="721"/>
        <v/>
      </c>
      <c r="AB1583" s="152" t="str">
        <f t="shared" si="722"/>
        <v/>
      </c>
      <c r="AC1583" s="154" t="str">
        <f t="shared" si="723"/>
        <v/>
      </c>
      <c r="AD1583" s="154" t="str">
        <f t="shared" si="724"/>
        <v/>
      </c>
      <c r="AE1583" s="3" t="str">
        <f t="shared" si="725"/>
        <v/>
      </c>
      <c r="AF1583" s="3" t="str">
        <f t="shared" si="726"/>
        <v/>
      </c>
      <c r="AG1583" s="3" t="str">
        <f t="shared" si="733"/>
        <v/>
      </c>
      <c r="AH1583" s="4" t="str">
        <f t="shared" si="727"/>
        <v/>
      </c>
      <c r="AI1583" s="75" t="str">
        <f t="shared" si="728"/>
        <v/>
      </c>
      <c r="AJ1583" s="75" t="str">
        <f t="shared" si="729"/>
        <v/>
      </c>
    </row>
    <row r="1584" spans="1:36">
      <c r="A1584" s="41" t="str">
        <f t="shared" si="730"/>
        <v/>
      </c>
      <c r="B1584" s="150" t="str">
        <f>IF(ISNUMBER(A1584),INDEX('MetaTrader Import'!$H$13:$J$5893,TRUNC(((A1584-$A$39+1)-1)/3)+1,MOD((A1584-$A$39+1)-1,3)+1),"")</f>
        <v/>
      </c>
      <c r="C1584" s="43" t="str">
        <f t="shared" si="707"/>
        <v/>
      </c>
      <c r="D1584" s="43" t="str">
        <f t="shared" ca="1" si="708"/>
        <v/>
      </c>
      <c r="E1584" s="43" t="str">
        <f t="shared" si="709"/>
        <v/>
      </c>
      <c r="F1584" s="43" t="str">
        <f t="shared" si="710"/>
        <v/>
      </c>
      <c r="G1584" s="43" t="str">
        <f>IF(A1584&lt;&gt;"",IF(A1584&lt;Data!$G$11*0.25,$C$13/$G$32,IF(A1584&gt;Data!$G$11*0.25,$C$13,$C$13*10)),"")</f>
        <v/>
      </c>
      <c r="H1584" s="43" t="str">
        <f>IF(A1584&lt;&gt;"",IF(Data!$G$9="constant",$C$13,IF(Data!$G$9="squeeze",G1584,F1584)),"")</f>
        <v/>
      </c>
      <c r="I1584" s="38" t="str">
        <f ca="1">IF(ISNUMBER(A1584),NORMINV(RAND(),0,IF(AND(Data!$G$9="squeeze",A1584&lt;Data!$G$11*0.25),$H$32,1)*$C$30*$C$13)*($C$14*$C$12),"")</f>
        <v/>
      </c>
      <c r="J1584" s="42" t="str">
        <f ca="1">IFERROR(IF(Data!$C$6="Real",B1584,I1584+J1583+($C$14*$C$12)*(NORMINV(RAND(),$C$15,CHOOSE($G$13,$C$13,F1584,G1584)))),"")</f>
        <v/>
      </c>
      <c r="K1584" s="88" t="str">
        <f>IF(ISNUMBER(A1584), IF($G$16="fixed",$G$17,MIN(H1584*Data!$C$7*$C$16*0.5,$C$17*Data!$C$7))*$C$12,"")</f>
        <v/>
      </c>
      <c r="L1584" s="42" t="str">
        <f t="shared" ca="1" si="734"/>
        <v/>
      </c>
      <c r="M1584" s="44" t="str">
        <f t="shared" ca="1" si="735"/>
        <v/>
      </c>
      <c r="N1584" s="44" t="str">
        <f t="shared" ca="1" si="736"/>
        <v/>
      </c>
      <c r="O1584" s="108" t="str">
        <f t="shared" si="711"/>
        <v/>
      </c>
      <c r="P1584" s="102" t="str">
        <f t="shared" si="712"/>
        <v/>
      </c>
      <c r="Q1584" s="102" t="str">
        <f t="shared" si="713"/>
        <v/>
      </c>
      <c r="R1584" s="120" t="str">
        <f t="shared" si="731"/>
        <v/>
      </c>
      <c r="S1584" s="54" t="str">
        <f t="shared" si="732"/>
        <v/>
      </c>
      <c r="T1584" s="5" t="str">
        <f t="shared" si="714"/>
        <v/>
      </c>
      <c r="U1584" s="152" t="str">
        <f t="shared" si="715"/>
        <v/>
      </c>
      <c r="V1584" s="152" t="str">
        <f t="shared" si="716"/>
        <v/>
      </c>
      <c r="W1584" s="153" t="str">
        <f t="shared" si="717"/>
        <v/>
      </c>
      <c r="X1584" s="153" t="str">
        <f t="shared" si="718"/>
        <v/>
      </c>
      <c r="Y1584" s="153" t="str">
        <f t="shared" si="719"/>
        <v/>
      </c>
      <c r="Z1584" s="153" t="str">
        <f t="shared" si="720"/>
        <v/>
      </c>
      <c r="AA1584" s="152" t="str">
        <f t="shared" si="721"/>
        <v/>
      </c>
      <c r="AB1584" s="152" t="str">
        <f t="shared" si="722"/>
        <v/>
      </c>
      <c r="AC1584" s="154" t="str">
        <f t="shared" si="723"/>
        <v/>
      </c>
      <c r="AD1584" s="154" t="str">
        <f t="shared" si="724"/>
        <v/>
      </c>
      <c r="AE1584" s="3" t="str">
        <f t="shared" si="725"/>
        <v/>
      </c>
      <c r="AF1584" s="3" t="str">
        <f t="shared" si="726"/>
        <v/>
      </c>
      <c r="AG1584" s="3" t="str">
        <f t="shared" si="733"/>
        <v/>
      </c>
      <c r="AH1584" s="4" t="str">
        <f t="shared" si="727"/>
        <v/>
      </c>
      <c r="AI1584" s="75" t="str">
        <f t="shared" si="728"/>
        <v/>
      </c>
      <c r="AJ1584" s="75" t="str">
        <f t="shared" si="729"/>
        <v/>
      </c>
    </row>
    <row r="1585" spans="1:36">
      <c r="A1585" s="41" t="str">
        <f t="shared" si="730"/>
        <v/>
      </c>
      <c r="B1585" s="150" t="str">
        <f>IF(ISNUMBER(A1585),INDEX('MetaTrader Import'!$H$13:$J$5893,TRUNC(((A1585-$A$39+1)-1)/3)+1,MOD((A1585-$A$39+1)-1,3)+1),"")</f>
        <v/>
      </c>
      <c r="C1585" s="43" t="str">
        <f t="shared" si="707"/>
        <v/>
      </c>
      <c r="D1585" s="43" t="str">
        <f t="shared" ca="1" si="708"/>
        <v/>
      </c>
      <c r="E1585" s="43" t="str">
        <f t="shared" si="709"/>
        <v/>
      </c>
      <c r="F1585" s="43" t="str">
        <f t="shared" si="710"/>
        <v/>
      </c>
      <c r="G1585" s="43" t="str">
        <f>IF(A1585&lt;&gt;"",IF(A1585&lt;Data!$G$11*0.25,$C$13/$G$32,IF(A1585&gt;Data!$G$11*0.25,$C$13,$C$13*10)),"")</f>
        <v/>
      </c>
      <c r="H1585" s="43" t="str">
        <f>IF(A1585&lt;&gt;"",IF(Data!$G$9="constant",$C$13,IF(Data!$G$9="squeeze",G1585,F1585)),"")</f>
        <v/>
      </c>
      <c r="I1585" s="38" t="str">
        <f ca="1">IF(ISNUMBER(A1585),NORMINV(RAND(),0,IF(AND(Data!$G$9="squeeze",A1585&lt;Data!$G$11*0.25),$H$32,1)*$C$30*$C$13)*($C$14*$C$12),"")</f>
        <v/>
      </c>
      <c r="J1585" s="42" t="str">
        <f ca="1">IFERROR(IF(Data!$C$6="Real",B1585,I1585+J1584+($C$14*$C$12)*(NORMINV(RAND(),$C$15,CHOOSE($G$13,$C$13,F1585,G1585)))),"")</f>
        <v/>
      </c>
      <c r="K1585" s="88" t="str">
        <f>IF(ISNUMBER(A1585), IF($G$16="fixed",$G$17,MIN(H1585*Data!$C$7*$C$16*0.5,$C$17*Data!$C$7))*$C$12,"")</f>
        <v/>
      </c>
      <c r="L1585" s="42" t="str">
        <f t="shared" ca="1" si="734"/>
        <v/>
      </c>
      <c r="M1585" s="44" t="str">
        <f t="shared" ca="1" si="735"/>
        <v/>
      </c>
      <c r="N1585" s="44" t="str">
        <f t="shared" ca="1" si="736"/>
        <v/>
      </c>
      <c r="O1585" s="108" t="str">
        <f t="shared" si="711"/>
        <v/>
      </c>
      <c r="P1585" s="102" t="str">
        <f t="shared" si="712"/>
        <v/>
      </c>
      <c r="Q1585" s="102" t="str">
        <f t="shared" si="713"/>
        <v/>
      </c>
      <c r="R1585" s="120" t="str">
        <f t="shared" si="731"/>
        <v/>
      </c>
      <c r="S1585" s="54" t="str">
        <f t="shared" si="732"/>
        <v/>
      </c>
      <c r="T1585" s="5" t="str">
        <f t="shared" si="714"/>
        <v/>
      </c>
      <c r="U1585" s="152" t="str">
        <f t="shared" si="715"/>
        <v/>
      </c>
      <c r="V1585" s="152" t="str">
        <f t="shared" si="716"/>
        <v/>
      </c>
      <c r="W1585" s="153" t="str">
        <f t="shared" si="717"/>
        <v/>
      </c>
      <c r="X1585" s="153" t="str">
        <f t="shared" si="718"/>
        <v/>
      </c>
      <c r="Y1585" s="153" t="str">
        <f t="shared" si="719"/>
        <v/>
      </c>
      <c r="Z1585" s="153" t="str">
        <f t="shared" si="720"/>
        <v/>
      </c>
      <c r="AA1585" s="152" t="str">
        <f t="shared" si="721"/>
        <v/>
      </c>
      <c r="AB1585" s="152" t="str">
        <f t="shared" si="722"/>
        <v/>
      </c>
      <c r="AC1585" s="154" t="str">
        <f t="shared" si="723"/>
        <v/>
      </c>
      <c r="AD1585" s="154" t="str">
        <f t="shared" si="724"/>
        <v/>
      </c>
      <c r="AE1585" s="3" t="str">
        <f t="shared" si="725"/>
        <v/>
      </c>
      <c r="AF1585" s="3" t="str">
        <f t="shared" si="726"/>
        <v/>
      </c>
      <c r="AG1585" s="3" t="str">
        <f t="shared" si="733"/>
        <v/>
      </c>
      <c r="AH1585" s="4" t="str">
        <f t="shared" si="727"/>
        <v/>
      </c>
      <c r="AI1585" s="75" t="str">
        <f t="shared" si="728"/>
        <v/>
      </c>
      <c r="AJ1585" s="75" t="str">
        <f t="shared" si="729"/>
        <v/>
      </c>
    </row>
    <row r="1586" spans="1:36">
      <c r="A1586" s="41" t="str">
        <f t="shared" si="730"/>
        <v/>
      </c>
      <c r="B1586" s="150" t="str">
        <f>IF(ISNUMBER(A1586),INDEX('MetaTrader Import'!$H$13:$J$5893,TRUNC(((A1586-$A$39+1)-1)/3)+1,MOD((A1586-$A$39+1)-1,3)+1),"")</f>
        <v/>
      </c>
      <c r="C1586" s="43" t="str">
        <f t="shared" si="707"/>
        <v/>
      </c>
      <c r="D1586" s="43" t="str">
        <f t="shared" ca="1" si="708"/>
        <v/>
      </c>
      <c r="E1586" s="43" t="str">
        <f t="shared" si="709"/>
        <v/>
      </c>
      <c r="F1586" s="43" t="str">
        <f t="shared" si="710"/>
        <v/>
      </c>
      <c r="G1586" s="43" t="str">
        <f>IF(A1586&lt;&gt;"",IF(A1586&lt;Data!$G$11*0.25,$C$13/$G$32,IF(A1586&gt;Data!$G$11*0.25,$C$13,$C$13*10)),"")</f>
        <v/>
      </c>
      <c r="H1586" s="43" t="str">
        <f>IF(A1586&lt;&gt;"",IF(Data!$G$9="constant",$C$13,IF(Data!$G$9="squeeze",G1586,F1586)),"")</f>
        <v/>
      </c>
      <c r="I1586" s="38" t="str">
        <f ca="1">IF(ISNUMBER(A1586),NORMINV(RAND(),0,IF(AND(Data!$G$9="squeeze",A1586&lt;Data!$G$11*0.25),$H$32,1)*$C$30*$C$13)*($C$14*$C$12),"")</f>
        <v/>
      </c>
      <c r="J1586" s="42" t="str">
        <f ca="1">IFERROR(IF(Data!$C$6="Real",B1586,I1586+J1585+($C$14*$C$12)*(NORMINV(RAND(),$C$15,CHOOSE($G$13,$C$13,F1586,G1586)))),"")</f>
        <v/>
      </c>
      <c r="K1586" s="88" t="str">
        <f>IF(ISNUMBER(A1586), IF($G$16="fixed",$G$17,MIN(H1586*Data!$C$7*$C$16*0.5,$C$17*Data!$C$7))*$C$12,"")</f>
        <v/>
      </c>
      <c r="L1586" s="42" t="str">
        <f t="shared" ca="1" si="734"/>
        <v/>
      </c>
      <c r="M1586" s="44" t="str">
        <f t="shared" ca="1" si="735"/>
        <v/>
      </c>
      <c r="N1586" s="44" t="str">
        <f t="shared" ca="1" si="736"/>
        <v/>
      </c>
      <c r="O1586" s="108" t="str">
        <f t="shared" si="711"/>
        <v/>
      </c>
      <c r="P1586" s="102" t="str">
        <f t="shared" si="712"/>
        <v/>
      </c>
      <c r="Q1586" s="102" t="str">
        <f t="shared" si="713"/>
        <v/>
      </c>
      <c r="R1586" s="120" t="str">
        <f t="shared" si="731"/>
        <v/>
      </c>
      <c r="S1586" s="54" t="str">
        <f t="shared" si="732"/>
        <v/>
      </c>
      <c r="T1586" s="5" t="str">
        <f t="shared" si="714"/>
        <v/>
      </c>
      <c r="U1586" s="152" t="str">
        <f t="shared" si="715"/>
        <v/>
      </c>
      <c r="V1586" s="152" t="str">
        <f t="shared" si="716"/>
        <v/>
      </c>
      <c r="W1586" s="153" t="str">
        <f t="shared" si="717"/>
        <v/>
      </c>
      <c r="X1586" s="153" t="str">
        <f t="shared" si="718"/>
        <v/>
      </c>
      <c r="Y1586" s="153" t="str">
        <f t="shared" si="719"/>
        <v/>
      </c>
      <c r="Z1586" s="153" t="str">
        <f t="shared" si="720"/>
        <v/>
      </c>
      <c r="AA1586" s="152" t="str">
        <f t="shared" si="721"/>
        <v/>
      </c>
      <c r="AB1586" s="152" t="str">
        <f t="shared" si="722"/>
        <v/>
      </c>
      <c r="AC1586" s="154" t="str">
        <f t="shared" si="723"/>
        <v/>
      </c>
      <c r="AD1586" s="154" t="str">
        <f t="shared" si="724"/>
        <v/>
      </c>
      <c r="AE1586" s="3" t="str">
        <f t="shared" si="725"/>
        <v/>
      </c>
      <c r="AF1586" s="3" t="str">
        <f t="shared" si="726"/>
        <v/>
      </c>
      <c r="AG1586" s="3" t="str">
        <f t="shared" si="733"/>
        <v/>
      </c>
      <c r="AH1586" s="4" t="str">
        <f t="shared" si="727"/>
        <v/>
      </c>
      <c r="AI1586" s="75" t="str">
        <f t="shared" si="728"/>
        <v/>
      </c>
      <c r="AJ1586" s="75" t="str">
        <f t="shared" si="729"/>
        <v/>
      </c>
    </row>
    <row r="1587" spans="1:36">
      <c r="A1587" s="41" t="str">
        <f t="shared" si="730"/>
        <v/>
      </c>
      <c r="B1587" s="150" t="str">
        <f>IF(ISNUMBER(A1587),INDEX('MetaTrader Import'!$H$13:$J$5893,TRUNC(((A1587-$A$39+1)-1)/3)+1,MOD((A1587-$A$39+1)-1,3)+1),"")</f>
        <v/>
      </c>
      <c r="C1587" s="43" t="str">
        <f t="shared" si="707"/>
        <v/>
      </c>
      <c r="D1587" s="43" t="str">
        <f t="shared" ca="1" si="708"/>
        <v/>
      </c>
      <c r="E1587" s="43" t="str">
        <f t="shared" si="709"/>
        <v/>
      </c>
      <c r="F1587" s="43" t="str">
        <f t="shared" si="710"/>
        <v/>
      </c>
      <c r="G1587" s="43" t="str">
        <f>IF(A1587&lt;&gt;"",IF(A1587&lt;Data!$G$11*0.25,$C$13/$G$32,IF(A1587&gt;Data!$G$11*0.25,$C$13,$C$13*10)),"")</f>
        <v/>
      </c>
      <c r="H1587" s="43" t="str">
        <f>IF(A1587&lt;&gt;"",IF(Data!$G$9="constant",$C$13,IF(Data!$G$9="squeeze",G1587,F1587)),"")</f>
        <v/>
      </c>
      <c r="I1587" s="38" t="str">
        <f ca="1">IF(ISNUMBER(A1587),NORMINV(RAND(),0,IF(AND(Data!$G$9="squeeze",A1587&lt;Data!$G$11*0.25),$H$32,1)*$C$30*$C$13)*($C$14*$C$12),"")</f>
        <v/>
      </c>
      <c r="J1587" s="42" t="str">
        <f ca="1">IFERROR(IF(Data!$C$6="Real",B1587,I1587+J1586+($C$14*$C$12)*(NORMINV(RAND(),$C$15,CHOOSE($G$13,$C$13,F1587,G1587)))),"")</f>
        <v/>
      </c>
      <c r="K1587" s="88" t="str">
        <f>IF(ISNUMBER(A1587), IF($G$16="fixed",$G$17,MIN(H1587*Data!$C$7*$C$16*0.5,$C$17*Data!$C$7))*$C$12,"")</f>
        <v/>
      </c>
      <c r="L1587" s="42" t="str">
        <f t="shared" ca="1" si="734"/>
        <v/>
      </c>
      <c r="M1587" s="44" t="str">
        <f t="shared" ca="1" si="735"/>
        <v/>
      </c>
      <c r="N1587" s="44" t="str">
        <f t="shared" ca="1" si="736"/>
        <v/>
      </c>
      <c r="O1587" s="108" t="str">
        <f t="shared" si="711"/>
        <v/>
      </c>
      <c r="P1587" s="102" t="str">
        <f t="shared" si="712"/>
        <v/>
      </c>
      <c r="Q1587" s="102" t="str">
        <f t="shared" si="713"/>
        <v/>
      </c>
      <c r="R1587" s="120" t="str">
        <f t="shared" si="731"/>
        <v/>
      </c>
      <c r="S1587" s="54" t="str">
        <f t="shared" si="732"/>
        <v/>
      </c>
      <c r="T1587" s="5" t="str">
        <f t="shared" si="714"/>
        <v/>
      </c>
      <c r="U1587" s="152" t="str">
        <f t="shared" si="715"/>
        <v/>
      </c>
      <c r="V1587" s="152" t="str">
        <f t="shared" si="716"/>
        <v/>
      </c>
      <c r="W1587" s="153" t="str">
        <f t="shared" si="717"/>
        <v/>
      </c>
      <c r="X1587" s="153" t="str">
        <f t="shared" si="718"/>
        <v/>
      </c>
      <c r="Y1587" s="153" t="str">
        <f t="shared" si="719"/>
        <v/>
      </c>
      <c r="Z1587" s="153" t="str">
        <f t="shared" si="720"/>
        <v/>
      </c>
      <c r="AA1587" s="152" t="str">
        <f t="shared" si="721"/>
        <v/>
      </c>
      <c r="AB1587" s="152" t="str">
        <f t="shared" si="722"/>
        <v/>
      </c>
      <c r="AC1587" s="154" t="str">
        <f t="shared" si="723"/>
        <v/>
      </c>
      <c r="AD1587" s="154" t="str">
        <f t="shared" si="724"/>
        <v/>
      </c>
      <c r="AE1587" s="3" t="str">
        <f t="shared" si="725"/>
        <v/>
      </c>
      <c r="AF1587" s="3" t="str">
        <f t="shared" si="726"/>
        <v/>
      </c>
      <c r="AG1587" s="3" t="str">
        <f t="shared" si="733"/>
        <v/>
      </c>
      <c r="AH1587" s="4" t="str">
        <f t="shared" si="727"/>
        <v/>
      </c>
      <c r="AI1587" s="75" t="str">
        <f t="shared" si="728"/>
        <v/>
      </c>
      <c r="AJ1587" s="75" t="str">
        <f t="shared" si="729"/>
        <v/>
      </c>
    </row>
    <row r="1588" spans="1:36">
      <c r="A1588" s="41" t="str">
        <f t="shared" si="730"/>
        <v/>
      </c>
      <c r="B1588" s="150" t="str">
        <f>IF(ISNUMBER(A1588),INDEX('MetaTrader Import'!$H$13:$J$5893,TRUNC(((A1588-$A$39+1)-1)/3)+1,MOD((A1588-$A$39+1)-1,3)+1),"")</f>
        <v/>
      </c>
      <c r="C1588" s="43" t="str">
        <f t="shared" si="707"/>
        <v/>
      </c>
      <c r="D1588" s="43" t="str">
        <f t="shared" ca="1" si="708"/>
        <v/>
      </c>
      <c r="E1588" s="43" t="str">
        <f t="shared" si="709"/>
        <v/>
      </c>
      <c r="F1588" s="43" t="str">
        <f t="shared" si="710"/>
        <v/>
      </c>
      <c r="G1588" s="43" t="str">
        <f>IF(A1588&lt;&gt;"",IF(A1588&lt;Data!$G$11*0.25,$C$13/$G$32,IF(A1588&gt;Data!$G$11*0.25,$C$13,$C$13*10)),"")</f>
        <v/>
      </c>
      <c r="H1588" s="43" t="str">
        <f>IF(A1588&lt;&gt;"",IF(Data!$G$9="constant",$C$13,IF(Data!$G$9="squeeze",G1588,F1588)),"")</f>
        <v/>
      </c>
      <c r="I1588" s="38" t="str">
        <f ca="1">IF(ISNUMBER(A1588),NORMINV(RAND(),0,IF(AND(Data!$G$9="squeeze",A1588&lt;Data!$G$11*0.25),$H$32,1)*$C$30*$C$13)*($C$14*$C$12),"")</f>
        <v/>
      </c>
      <c r="J1588" s="42" t="str">
        <f ca="1">IFERROR(IF(Data!$C$6="Real",B1588,I1588+J1587+($C$14*$C$12)*(NORMINV(RAND(),$C$15,CHOOSE($G$13,$C$13,F1588,G1588)))),"")</f>
        <v/>
      </c>
      <c r="K1588" s="88" t="str">
        <f>IF(ISNUMBER(A1588), IF($G$16="fixed",$G$17,MIN(H1588*Data!$C$7*$C$16*0.5,$C$17*Data!$C$7))*$C$12,"")</f>
        <v/>
      </c>
      <c r="L1588" s="42" t="str">
        <f t="shared" ca="1" si="734"/>
        <v/>
      </c>
      <c r="M1588" s="44" t="str">
        <f t="shared" ca="1" si="735"/>
        <v/>
      </c>
      <c r="N1588" s="44" t="str">
        <f t="shared" ca="1" si="736"/>
        <v/>
      </c>
      <c r="O1588" s="108" t="str">
        <f t="shared" si="711"/>
        <v/>
      </c>
      <c r="P1588" s="102" t="str">
        <f t="shared" si="712"/>
        <v/>
      </c>
      <c r="Q1588" s="102" t="str">
        <f t="shared" si="713"/>
        <v/>
      </c>
      <c r="R1588" s="120" t="str">
        <f t="shared" si="731"/>
        <v/>
      </c>
      <c r="S1588" s="54" t="str">
        <f t="shared" si="732"/>
        <v/>
      </c>
      <c r="T1588" s="5" t="str">
        <f t="shared" si="714"/>
        <v/>
      </c>
      <c r="U1588" s="152" t="str">
        <f t="shared" si="715"/>
        <v/>
      </c>
      <c r="V1588" s="152" t="str">
        <f t="shared" si="716"/>
        <v/>
      </c>
      <c r="W1588" s="153" t="str">
        <f t="shared" si="717"/>
        <v/>
      </c>
      <c r="X1588" s="153" t="str">
        <f t="shared" si="718"/>
        <v/>
      </c>
      <c r="Y1588" s="153" t="str">
        <f t="shared" si="719"/>
        <v/>
      </c>
      <c r="Z1588" s="153" t="str">
        <f t="shared" si="720"/>
        <v/>
      </c>
      <c r="AA1588" s="152" t="str">
        <f t="shared" si="721"/>
        <v/>
      </c>
      <c r="AB1588" s="152" t="str">
        <f t="shared" si="722"/>
        <v/>
      </c>
      <c r="AC1588" s="154" t="str">
        <f t="shared" si="723"/>
        <v/>
      </c>
      <c r="AD1588" s="154" t="str">
        <f t="shared" si="724"/>
        <v/>
      </c>
      <c r="AE1588" s="3" t="str">
        <f t="shared" si="725"/>
        <v/>
      </c>
      <c r="AF1588" s="3" t="str">
        <f t="shared" si="726"/>
        <v/>
      </c>
      <c r="AG1588" s="3" t="str">
        <f t="shared" si="733"/>
        <v/>
      </c>
      <c r="AH1588" s="4" t="str">
        <f t="shared" si="727"/>
        <v/>
      </c>
      <c r="AI1588" s="75" t="str">
        <f t="shared" si="728"/>
        <v/>
      </c>
      <c r="AJ1588" s="75" t="str">
        <f t="shared" si="729"/>
        <v/>
      </c>
    </row>
    <row r="1589" spans="1:36">
      <c r="A1589" s="41" t="str">
        <f t="shared" si="730"/>
        <v/>
      </c>
      <c r="B1589" s="150" t="str">
        <f>IF(ISNUMBER(A1589),INDEX('MetaTrader Import'!$H$13:$J$5893,TRUNC(((A1589-$A$39+1)-1)/3)+1,MOD((A1589-$A$39+1)-1,3)+1),"")</f>
        <v/>
      </c>
      <c r="C1589" s="43" t="str">
        <f t="shared" si="707"/>
        <v/>
      </c>
      <c r="D1589" s="43" t="str">
        <f t="shared" ca="1" si="708"/>
        <v/>
      </c>
      <c r="E1589" s="43" t="str">
        <f t="shared" si="709"/>
        <v/>
      </c>
      <c r="F1589" s="43" t="str">
        <f t="shared" si="710"/>
        <v/>
      </c>
      <c r="G1589" s="43" t="str">
        <f>IF(A1589&lt;&gt;"",IF(A1589&lt;Data!$G$11*0.25,$C$13/$G$32,IF(A1589&gt;Data!$G$11*0.25,$C$13,$C$13*10)),"")</f>
        <v/>
      </c>
      <c r="H1589" s="43" t="str">
        <f>IF(A1589&lt;&gt;"",IF(Data!$G$9="constant",$C$13,IF(Data!$G$9="squeeze",G1589,F1589)),"")</f>
        <v/>
      </c>
      <c r="I1589" s="38" t="str">
        <f ca="1">IF(ISNUMBER(A1589),NORMINV(RAND(),0,IF(AND(Data!$G$9="squeeze",A1589&lt;Data!$G$11*0.25),$H$32,1)*$C$30*$C$13)*($C$14*$C$12),"")</f>
        <v/>
      </c>
      <c r="J1589" s="42" t="str">
        <f ca="1">IFERROR(IF(Data!$C$6="Real",B1589,I1589+J1588+($C$14*$C$12)*(NORMINV(RAND(),$C$15,CHOOSE($G$13,$C$13,F1589,G1589)))),"")</f>
        <v/>
      </c>
      <c r="K1589" s="88" t="str">
        <f>IF(ISNUMBER(A1589), IF($G$16="fixed",$G$17,MIN(H1589*Data!$C$7*$C$16*0.5,$C$17*Data!$C$7))*$C$12,"")</f>
        <v/>
      </c>
      <c r="L1589" s="42" t="str">
        <f t="shared" ca="1" si="734"/>
        <v/>
      </c>
      <c r="M1589" s="44" t="str">
        <f t="shared" ca="1" si="735"/>
        <v/>
      </c>
      <c r="N1589" s="44" t="str">
        <f t="shared" ca="1" si="736"/>
        <v/>
      </c>
      <c r="O1589" s="108" t="str">
        <f t="shared" si="711"/>
        <v/>
      </c>
      <c r="P1589" s="102" t="str">
        <f t="shared" si="712"/>
        <v/>
      </c>
      <c r="Q1589" s="102" t="str">
        <f t="shared" si="713"/>
        <v/>
      </c>
      <c r="R1589" s="120" t="str">
        <f t="shared" si="731"/>
        <v/>
      </c>
      <c r="S1589" s="54" t="str">
        <f t="shared" si="732"/>
        <v/>
      </c>
      <c r="T1589" s="5" t="str">
        <f t="shared" si="714"/>
        <v/>
      </c>
      <c r="U1589" s="152" t="str">
        <f t="shared" si="715"/>
        <v/>
      </c>
      <c r="V1589" s="152" t="str">
        <f t="shared" si="716"/>
        <v/>
      </c>
      <c r="W1589" s="153" t="str">
        <f t="shared" si="717"/>
        <v/>
      </c>
      <c r="X1589" s="153" t="str">
        <f t="shared" si="718"/>
        <v/>
      </c>
      <c r="Y1589" s="153" t="str">
        <f t="shared" si="719"/>
        <v/>
      </c>
      <c r="Z1589" s="153" t="str">
        <f t="shared" si="720"/>
        <v/>
      </c>
      <c r="AA1589" s="152" t="str">
        <f t="shared" si="721"/>
        <v/>
      </c>
      <c r="AB1589" s="152" t="str">
        <f t="shared" si="722"/>
        <v/>
      </c>
      <c r="AC1589" s="154" t="str">
        <f t="shared" si="723"/>
        <v/>
      </c>
      <c r="AD1589" s="154" t="str">
        <f t="shared" si="724"/>
        <v/>
      </c>
      <c r="AE1589" s="3" t="str">
        <f t="shared" si="725"/>
        <v/>
      </c>
      <c r="AF1589" s="3" t="str">
        <f t="shared" si="726"/>
        <v/>
      </c>
      <c r="AG1589" s="3" t="str">
        <f t="shared" si="733"/>
        <v/>
      </c>
      <c r="AH1589" s="4" t="str">
        <f t="shared" si="727"/>
        <v/>
      </c>
      <c r="AI1589" s="75" t="str">
        <f t="shared" si="728"/>
        <v/>
      </c>
      <c r="AJ1589" s="75" t="str">
        <f t="shared" si="729"/>
        <v/>
      </c>
    </row>
    <row r="1590" spans="1:36">
      <c r="A1590" s="41" t="str">
        <f t="shared" si="730"/>
        <v/>
      </c>
      <c r="B1590" s="150" t="str">
        <f>IF(ISNUMBER(A1590),INDEX('MetaTrader Import'!$H$13:$J$5893,TRUNC(((A1590-$A$39+1)-1)/3)+1,MOD((A1590-$A$39+1)-1,3)+1),"")</f>
        <v/>
      </c>
      <c r="C1590" s="43" t="str">
        <f t="shared" si="707"/>
        <v/>
      </c>
      <c r="D1590" s="43" t="str">
        <f t="shared" ca="1" si="708"/>
        <v/>
      </c>
      <c r="E1590" s="43" t="str">
        <f t="shared" si="709"/>
        <v/>
      </c>
      <c r="F1590" s="43" t="str">
        <f t="shared" si="710"/>
        <v/>
      </c>
      <c r="G1590" s="43" t="str">
        <f>IF(A1590&lt;&gt;"",IF(A1590&lt;Data!$G$11*0.25,$C$13/$G$32,IF(A1590&gt;Data!$G$11*0.25,$C$13,$C$13*10)),"")</f>
        <v/>
      </c>
      <c r="H1590" s="43" t="str">
        <f>IF(A1590&lt;&gt;"",IF(Data!$G$9="constant",$C$13,IF(Data!$G$9="squeeze",G1590,F1590)),"")</f>
        <v/>
      </c>
      <c r="I1590" s="38" t="str">
        <f ca="1">IF(ISNUMBER(A1590),NORMINV(RAND(),0,IF(AND(Data!$G$9="squeeze",A1590&lt;Data!$G$11*0.25),$H$32,1)*$C$30*$C$13)*($C$14*$C$12),"")</f>
        <v/>
      </c>
      <c r="J1590" s="42" t="str">
        <f ca="1">IFERROR(IF(Data!$C$6="Real",B1590,I1590+J1589+($C$14*$C$12)*(NORMINV(RAND(),$C$15,CHOOSE($G$13,$C$13,F1590,G1590)))),"")</f>
        <v/>
      </c>
      <c r="K1590" s="88" t="str">
        <f>IF(ISNUMBER(A1590), IF($G$16="fixed",$G$17,MIN(H1590*Data!$C$7*$C$16*0.5,$C$17*Data!$C$7))*$C$12,"")</f>
        <v/>
      </c>
      <c r="L1590" s="42" t="str">
        <f t="shared" ca="1" si="734"/>
        <v/>
      </c>
      <c r="M1590" s="44" t="str">
        <f t="shared" ca="1" si="735"/>
        <v/>
      </c>
      <c r="N1590" s="44" t="str">
        <f t="shared" ca="1" si="736"/>
        <v/>
      </c>
      <c r="O1590" s="108" t="str">
        <f t="shared" si="711"/>
        <v/>
      </c>
      <c r="P1590" s="102" t="str">
        <f t="shared" si="712"/>
        <v/>
      </c>
      <c r="Q1590" s="102" t="str">
        <f t="shared" si="713"/>
        <v/>
      </c>
      <c r="R1590" s="120" t="str">
        <f t="shared" si="731"/>
        <v/>
      </c>
      <c r="S1590" s="54" t="str">
        <f t="shared" si="732"/>
        <v/>
      </c>
      <c r="T1590" s="5" t="str">
        <f t="shared" si="714"/>
        <v/>
      </c>
      <c r="U1590" s="152" t="str">
        <f t="shared" si="715"/>
        <v/>
      </c>
      <c r="V1590" s="152" t="str">
        <f t="shared" si="716"/>
        <v/>
      </c>
      <c r="W1590" s="153" t="str">
        <f t="shared" si="717"/>
        <v/>
      </c>
      <c r="X1590" s="153" t="str">
        <f t="shared" si="718"/>
        <v/>
      </c>
      <c r="Y1590" s="153" t="str">
        <f t="shared" si="719"/>
        <v/>
      </c>
      <c r="Z1590" s="153" t="str">
        <f t="shared" si="720"/>
        <v/>
      </c>
      <c r="AA1590" s="152" t="str">
        <f t="shared" si="721"/>
        <v/>
      </c>
      <c r="AB1590" s="152" t="str">
        <f t="shared" si="722"/>
        <v/>
      </c>
      <c r="AC1590" s="154" t="str">
        <f t="shared" si="723"/>
        <v/>
      </c>
      <c r="AD1590" s="154" t="str">
        <f t="shared" si="724"/>
        <v/>
      </c>
      <c r="AE1590" s="3" t="str">
        <f t="shared" si="725"/>
        <v/>
      </c>
      <c r="AF1590" s="3" t="str">
        <f t="shared" si="726"/>
        <v/>
      </c>
      <c r="AG1590" s="3" t="str">
        <f t="shared" si="733"/>
        <v/>
      </c>
      <c r="AH1590" s="4" t="str">
        <f t="shared" si="727"/>
        <v/>
      </c>
      <c r="AI1590" s="75" t="str">
        <f t="shared" si="728"/>
        <v/>
      </c>
      <c r="AJ1590" s="75" t="str">
        <f t="shared" si="729"/>
        <v/>
      </c>
    </row>
    <row r="1591" spans="1:36">
      <c r="A1591" s="41" t="str">
        <f t="shared" si="730"/>
        <v/>
      </c>
      <c r="B1591" s="150" t="str">
        <f>IF(ISNUMBER(A1591),INDEX('MetaTrader Import'!$H$13:$J$5893,TRUNC(((A1591-$A$39+1)-1)/3)+1,MOD((A1591-$A$39+1)-1,3)+1),"")</f>
        <v/>
      </c>
      <c r="C1591" s="43" t="str">
        <f t="shared" si="707"/>
        <v/>
      </c>
      <c r="D1591" s="43" t="str">
        <f t="shared" ca="1" si="708"/>
        <v/>
      </c>
      <c r="E1591" s="43" t="str">
        <f t="shared" si="709"/>
        <v/>
      </c>
      <c r="F1591" s="43" t="str">
        <f t="shared" si="710"/>
        <v/>
      </c>
      <c r="G1591" s="43" t="str">
        <f>IF(A1591&lt;&gt;"",IF(A1591&lt;Data!$G$11*0.25,$C$13/$G$32,IF(A1591&gt;Data!$G$11*0.25,$C$13,$C$13*10)),"")</f>
        <v/>
      </c>
      <c r="H1591" s="43" t="str">
        <f>IF(A1591&lt;&gt;"",IF(Data!$G$9="constant",$C$13,IF(Data!$G$9="squeeze",G1591,F1591)),"")</f>
        <v/>
      </c>
      <c r="I1591" s="38" t="str">
        <f ca="1">IF(ISNUMBER(A1591),NORMINV(RAND(),0,IF(AND(Data!$G$9="squeeze",A1591&lt;Data!$G$11*0.25),$H$32,1)*$C$30*$C$13)*($C$14*$C$12),"")</f>
        <v/>
      </c>
      <c r="J1591" s="42" t="str">
        <f ca="1">IFERROR(IF(Data!$C$6="Real",B1591,I1591+J1590+($C$14*$C$12)*(NORMINV(RAND(),$C$15,CHOOSE($G$13,$C$13,F1591,G1591)))),"")</f>
        <v/>
      </c>
      <c r="K1591" s="88" t="str">
        <f>IF(ISNUMBER(A1591), IF($G$16="fixed",$G$17,MIN(H1591*Data!$C$7*$C$16*0.5,$C$17*Data!$C$7))*$C$12,"")</f>
        <v/>
      </c>
      <c r="L1591" s="42" t="str">
        <f t="shared" ca="1" si="734"/>
        <v/>
      </c>
      <c r="M1591" s="44" t="str">
        <f t="shared" ca="1" si="735"/>
        <v/>
      </c>
      <c r="N1591" s="44" t="str">
        <f t="shared" ca="1" si="736"/>
        <v/>
      </c>
      <c r="O1591" s="108" t="str">
        <f t="shared" si="711"/>
        <v/>
      </c>
      <c r="P1591" s="102" t="str">
        <f t="shared" si="712"/>
        <v/>
      </c>
      <c r="Q1591" s="102" t="str">
        <f t="shared" si="713"/>
        <v/>
      </c>
      <c r="R1591" s="120" t="str">
        <f t="shared" si="731"/>
        <v/>
      </c>
      <c r="S1591" s="54" t="str">
        <f t="shared" si="732"/>
        <v/>
      </c>
      <c r="T1591" s="5" t="str">
        <f t="shared" si="714"/>
        <v/>
      </c>
      <c r="U1591" s="152" t="str">
        <f t="shared" si="715"/>
        <v/>
      </c>
      <c r="V1591" s="152" t="str">
        <f t="shared" si="716"/>
        <v/>
      </c>
      <c r="W1591" s="153" t="str">
        <f t="shared" si="717"/>
        <v/>
      </c>
      <c r="X1591" s="153" t="str">
        <f t="shared" si="718"/>
        <v/>
      </c>
      <c r="Y1591" s="153" t="str">
        <f t="shared" si="719"/>
        <v/>
      </c>
      <c r="Z1591" s="153" t="str">
        <f t="shared" si="720"/>
        <v/>
      </c>
      <c r="AA1591" s="152" t="str">
        <f t="shared" si="721"/>
        <v/>
      </c>
      <c r="AB1591" s="152" t="str">
        <f t="shared" si="722"/>
        <v/>
      </c>
      <c r="AC1591" s="154" t="str">
        <f t="shared" si="723"/>
        <v/>
      </c>
      <c r="AD1591" s="154" t="str">
        <f t="shared" si="724"/>
        <v/>
      </c>
      <c r="AE1591" s="3" t="str">
        <f t="shared" si="725"/>
        <v/>
      </c>
      <c r="AF1591" s="3" t="str">
        <f t="shared" si="726"/>
        <v/>
      </c>
      <c r="AG1591" s="3" t="str">
        <f t="shared" si="733"/>
        <v/>
      </c>
      <c r="AH1591" s="4" t="str">
        <f t="shared" si="727"/>
        <v/>
      </c>
      <c r="AI1591" s="75" t="str">
        <f t="shared" si="728"/>
        <v/>
      </c>
      <c r="AJ1591" s="75" t="str">
        <f t="shared" si="729"/>
        <v/>
      </c>
    </row>
    <row r="1592" spans="1:36">
      <c r="A1592" s="41" t="str">
        <f t="shared" si="730"/>
        <v/>
      </c>
      <c r="B1592" s="150" t="str">
        <f>IF(ISNUMBER(A1592),INDEX('MetaTrader Import'!$H$13:$J$5893,TRUNC(((A1592-$A$39+1)-1)/3)+1,MOD((A1592-$A$39+1)-1,3)+1),"")</f>
        <v/>
      </c>
      <c r="C1592" s="43" t="str">
        <f t="shared" si="707"/>
        <v/>
      </c>
      <c r="D1592" s="43" t="str">
        <f t="shared" ca="1" si="708"/>
        <v/>
      </c>
      <c r="E1592" s="43" t="str">
        <f t="shared" si="709"/>
        <v/>
      </c>
      <c r="F1592" s="43" t="str">
        <f t="shared" si="710"/>
        <v/>
      </c>
      <c r="G1592" s="43" t="str">
        <f>IF(A1592&lt;&gt;"",IF(A1592&lt;Data!$G$11*0.25,$C$13/$G$32,IF(A1592&gt;Data!$G$11*0.25,$C$13,$C$13*10)),"")</f>
        <v/>
      </c>
      <c r="H1592" s="43" t="str">
        <f>IF(A1592&lt;&gt;"",IF(Data!$G$9="constant",$C$13,IF(Data!$G$9="squeeze",G1592,F1592)),"")</f>
        <v/>
      </c>
      <c r="I1592" s="38" t="str">
        <f ca="1">IF(ISNUMBER(A1592),NORMINV(RAND(),0,IF(AND(Data!$G$9="squeeze",A1592&lt;Data!$G$11*0.25),$H$32,1)*$C$30*$C$13)*($C$14*$C$12),"")</f>
        <v/>
      </c>
      <c r="J1592" s="42" t="str">
        <f ca="1">IFERROR(IF(Data!$C$6="Real",B1592,I1592+J1591+($C$14*$C$12)*(NORMINV(RAND(),$C$15,CHOOSE($G$13,$C$13,F1592,G1592)))),"")</f>
        <v/>
      </c>
      <c r="K1592" s="88" t="str">
        <f>IF(ISNUMBER(A1592), IF($G$16="fixed",$G$17,MIN(H1592*Data!$C$7*$C$16*0.5,$C$17*Data!$C$7))*$C$12,"")</f>
        <v/>
      </c>
      <c r="L1592" s="42" t="str">
        <f t="shared" ca="1" si="734"/>
        <v/>
      </c>
      <c r="M1592" s="44" t="str">
        <f t="shared" ca="1" si="735"/>
        <v/>
      </c>
      <c r="N1592" s="44" t="str">
        <f t="shared" ca="1" si="736"/>
        <v/>
      </c>
      <c r="O1592" s="108" t="str">
        <f t="shared" si="711"/>
        <v/>
      </c>
      <c r="P1592" s="102" t="str">
        <f t="shared" si="712"/>
        <v/>
      </c>
      <c r="Q1592" s="102" t="str">
        <f t="shared" si="713"/>
        <v/>
      </c>
      <c r="R1592" s="120" t="str">
        <f t="shared" si="731"/>
        <v/>
      </c>
      <c r="S1592" s="54" t="str">
        <f t="shared" si="732"/>
        <v/>
      </c>
      <c r="T1592" s="5" t="str">
        <f t="shared" si="714"/>
        <v/>
      </c>
      <c r="U1592" s="152" t="str">
        <f t="shared" si="715"/>
        <v/>
      </c>
      <c r="V1592" s="152" t="str">
        <f t="shared" si="716"/>
        <v/>
      </c>
      <c r="W1592" s="153" t="str">
        <f t="shared" si="717"/>
        <v/>
      </c>
      <c r="X1592" s="153" t="str">
        <f t="shared" si="718"/>
        <v/>
      </c>
      <c r="Y1592" s="153" t="str">
        <f t="shared" si="719"/>
        <v/>
      </c>
      <c r="Z1592" s="153" t="str">
        <f t="shared" si="720"/>
        <v/>
      </c>
      <c r="AA1592" s="152" t="str">
        <f t="shared" si="721"/>
        <v/>
      </c>
      <c r="AB1592" s="152" t="str">
        <f t="shared" si="722"/>
        <v/>
      </c>
      <c r="AC1592" s="154" t="str">
        <f t="shared" si="723"/>
        <v/>
      </c>
      <c r="AD1592" s="154" t="str">
        <f t="shared" si="724"/>
        <v/>
      </c>
      <c r="AE1592" s="3" t="str">
        <f t="shared" si="725"/>
        <v/>
      </c>
      <c r="AF1592" s="3" t="str">
        <f t="shared" si="726"/>
        <v/>
      </c>
      <c r="AG1592" s="3" t="str">
        <f t="shared" si="733"/>
        <v/>
      </c>
      <c r="AH1592" s="4" t="str">
        <f t="shared" si="727"/>
        <v/>
      </c>
      <c r="AI1592" s="75" t="str">
        <f t="shared" si="728"/>
        <v/>
      </c>
      <c r="AJ1592" s="75" t="str">
        <f t="shared" si="729"/>
        <v/>
      </c>
    </row>
    <row r="1593" spans="1:36">
      <c r="A1593" s="41" t="str">
        <f t="shared" si="730"/>
        <v/>
      </c>
      <c r="B1593" s="150" t="str">
        <f>IF(ISNUMBER(A1593),INDEX('MetaTrader Import'!$H$13:$J$5893,TRUNC(((A1593-$A$39+1)-1)/3)+1,MOD((A1593-$A$39+1)-1,3)+1),"")</f>
        <v/>
      </c>
      <c r="C1593" s="43" t="str">
        <f t="shared" si="707"/>
        <v/>
      </c>
      <c r="D1593" s="43" t="str">
        <f t="shared" ca="1" si="708"/>
        <v/>
      </c>
      <c r="E1593" s="43" t="str">
        <f t="shared" si="709"/>
        <v/>
      </c>
      <c r="F1593" s="43" t="str">
        <f t="shared" si="710"/>
        <v/>
      </c>
      <c r="G1593" s="43" t="str">
        <f>IF(A1593&lt;&gt;"",IF(A1593&lt;Data!$G$11*0.25,$C$13/$G$32,IF(A1593&gt;Data!$G$11*0.25,$C$13,$C$13*10)),"")</f>
        <v/>
      </c>
      <c r="H1593" s="43" t="str">
        <f>IF(A1593&lt;&gt;"",IF(Data!$G$9="constant",$C$13,IF(Data!$G$9="squeeze",G1593,F1593)),"")</f>
        <v/>
      </c>
      <c r="I1593" s="38" t="str">
        <f ca="1">IF(ISNUMBER(A1593),NORMINV(RAND(),0,IF(AND(Data!$G$9="squeeze",A1593&lt;Data!$G$11*0.25),$H$32,1)*$C$30*$C$13)*($C$14*$C$12),"")</f>
        <v/>
      </c>
      <c r="J1593" s="42" t="str">
        <f ca="1">IFERROR(IF(Data!$C$6="Real",B1593,I1593+J1592+($C$14*$C$12)*(NORMINV(RAND(),$C$15,CHOOSE($G$13,$C$13,F1593,G1593)))),"")</f>
        <v/>
      </c>
      <c r="K1593" s="88" t="str">
        <f>IF(ISNUMBER(A1593), IF($G$16="fixed",$G$17,MIN(H1593*Data!$C$7*$C$16*0.5,$C$17*Data!$C$7))*$C$12,"")</f>
        <v/>
      </c>
      <c r="L1593" s="42" t="str">
        <f t="shared" ca="1" si="734"/>
        <v/>
      </c>
      <c r="M1593" s="44" t="str">
        <f t="shared" ca="1" si="735"/>
        <v/>
      </c>
      <c r="N1593" s="44" t="str">
        <f t="shared" ca="1" si="736"/>
        <v/>
      </c>
      <c r="O1593" s="108" t="str">
        <f t="shared" si="711"/>
        <v/>
      </c>
      <c r="P1593" s="102" t="str">
        <f t="shared" si="712"/>
        <v/>
      </c>
      <c r="Q1593" s="102" t="str">
        <f t="shared" si="713"/>
        <v/>
      </c>
      <c r="R1593" s="120" t="str">
        <f t="shared" si="731"/>
        <v/>
      </c>
      <c r="S1593" s="54" t="str">
        <f t="shared" si="732"/>
        <v/>
      </c>
      <c r="T1593" s="5" t="str">
        <f t="shared" si="714"/>
        <v/>
      </c>
      <c r="U1593" s="152" t="str">
        <f t="shared" si="715"/>
        <v/>
      </c>
      <c r="V1593" s="152" t="str">
        <f t="shared" si="716"/>
        <v/>
      </c>
      <c r="W1593" s="153" t="str">
        <f t="shared" si="717"/>
        <v/>
      </c>
      <c r="X1593" s="153" t="str">
        <f t="shared" si="718"/>
        <v/>
      </c>
      <c r="Y1593" s="153" t="str">
        <f t="shared" si="719"/>
        <v/>
      </c>
      <c r="Z1593" s="153" t="str">
        <f t="shared" si="720"/>
        <v/>
      </c>
      <c r="AA1593" s="152" t="str">
        <f t="shared" si="721"/>
        <v/>
      </c>
      <c r="AB1593" s="152" t="str">
        <f t="shared" si="722"/>
        <v/>
      </c>
      <c r="AC1593" s="154" t="str">
        <f t="shared" si="723"/>
        <v/>
      </c>
      <c r="AD1593" s="154" t="str">
        <f t="shared" si="724"/>
        <v/>
      </c>
      <c r="AE1593" s="3" t="str">
        <f t="shared" si="725"/>
        <v/>
      </c>
      <c r="AF1593" s="3" t="str">
        <f t="shared" si="726"/>
        <v/>
      </c>
      <c r="AG1593" s="3" t="str">
        <f t="shared" si="733"/>
        <v/>
      </c>
      <c r="AH1593" s="4" t="str">
        <f t="shared" si="727"/>
        <v/>
      </c>
      <c r="AI1593" s="75" t="str">
        <f t="shared" si="728"/>
        <v/>
      </c>
      <c r="AJ1593" s="75" t="str">
        <f t="shared" si="729"/>
        <v/>
      </c>
    </row>
    <row r="1594" spans="1:36">
      <c r="A1594" s="41" t="str">
        <f t="shared" si="730"/>
        <v/>
      </c>
      <c r="B1594" s="150" t="str">
        <f>IF(ISNUMBER(A1594),INDEX('MetaTrader Import'!$H$13:$J$5893,TRUNC(((A1594-$A$39+1)-1)/3)+1,MOD((A1594-$A$39+1)-1,3)+1),"")</f>
        <v/>
      </c>
      <c r="C1594" s="43" t="str">
        <f t="shared" si="707"/>
        <v/>
      </c>
      <c r="D1594" s="43" t="str">
        <f t="shared" ca="1" si="708"/>
        <v/>
      </c>
      <c r="E1594" s="43" t="str">
        <f t="shared" si="709"/>
        <v/>
      </c>
      <c r="F1594" s="43" t="str">
        <f t="shared" si="710"/>
        <v/>
      </c>
      <c r="G1594" s="43" t="str">
        <f>IF(A1594&lt;&gt;"",IF(A1594&lt;Data!$G$11*0.25,$C$13/$G$32,IF(A1594&gt;Data!$G$11*0.25,$C$13,$C$13*10)),"")</f>
        <v/>
      </c>
      <c r="H1594" s="43" t="str">
        <f>IF(A1594&lt;&gt;"",IF(Data!$G$9="constant",$C$13,IF(Data!$G$9="squeeze",G1594,F1594)),"")</f>
        <v/>
      </c>
      <c r="I1594" s="38" t="str">
        <f ca="1">IF(ISNUMBER(A1594),NORMINV(RAND(),0,IF(AND(Data!$G$9="squeeze",A1594&lt;Data!$G$11*0.25),$H$32,1)*$C$30*$C$13)*($C$14*$C$12),"")</f>
        <v/>
      </c>
      <c r="J1594" s="42" t="str">
        <f ca="1">IFERROR(IF(Data!$C$6="Real",B1594,I1594+J1593+($C$14*$C$12)*(NORMINV(RAND(),$C$15,CHOOSE($G$13,$C$13,F1594,G1594)))),"")</f>
        <v/>
      </c>
      <c r="K1594" s="88" t="str">
        <f>IF(ISNUMBER(A1594), IF($G$16="fixed",$G$17,MIN(H1594*Data!$C$7*$C$16*0.5,$C$17*Data!$C$7))*$C$12,"")</f>
        <v/>
      </c>
      <c r="L1594" s="42" t="str">
        <f t="shared" ca="1" si="734"/>
        <v/>
      </c>
      <c r="M1594" s="44" t="str">
        <f t="shared" ca="1" si="735"/>
        <v/>
      </c>
      <c r="N1594" s="44" t="str">
        <f t="shared" ca="1" si="736"/>
        <v/>
      </c>
      <c r="O1594" s="108" t="str">
        <f t="shared" si="711"/>
        <v/>
      </c>
      <c r="P1594" s="102" t="str">
        <f t="shared" si="712"/>
        <v/>
      </c>
      <c r="Q1594" s="102" t="str">
        <f t="shared" si="713"/>
        <v/>
      </c>
      <c r="R1594" s="120" t="str">
        <f t="shared" si="731"/>
        <v/>
      </c>
      <c r="S1594" s="54" t="str">
        <f t="shared" si="732"/>
        <v/>
      </c>
      <c r="T1594" s="5" t="str">
        <f t="shared" si="714"/>
        <v/>
      </c>
      <c r="U1594" s="152" t="str">
        <f t="shared" si="715"/>
        <v/>
      </c>
      <c r="V1594" s="152" t="str">
        <f t="shared" si="716"/>
        <v/>
      </c>
      <c r="W1594" s="153" t="str">
        <f t="shared" si="717"/>
        <v/>
      </c>
      <c r="X1594" s="153" t="str">
        <f t="shared" si="718"/>
        <v/>
      </c>
      <c r="Y1594" s="153" t="str">
        <f t="shared" si="719"/>
        <v/>
      </c>
      <c r="Z1594" s="153" t="str">
        <f t="shared" si="720"/>
        <v/>
      </c>
      <c r="AA1594" s="152" t="str">
        <f t="shared" si="721"/>
        <v/>
      </c>
      <c r="AB1594" s="152" t="str">
        <f t="shared" si="722"/>
        <v/>
      </c>
      <c r="AC1594" s="154" t="str">
        <f t="shared" si="723"/>
        <v/>
      </c>
      <c r="AD1594" s="154" t="str">
        <f t="shared" si="724"/>
        <v/>
      </c>
      <c r="AE1594" s="3" t="str">
        <f t="shared" si="725"/>
        <v/>
      </c>
      <c r="AF1594" s="3" t="str">
        <f t="shared" si="726"/>
        <v/>
      </c>
      <c r="AG1594" s="3" t="str">
        <f t="shared" si="733"/>
        <v/>
      </c>
      <c r="AH1594" s="4" t="str">
        <f t="shared" si="727"/>
        <v/>
      </c>
      <c r="AI1594" s="75" t="str">
        <f t="shared" si="728"/>
        <v/>
      </c>
      <c r="AJ1594" s="75" t="str">
        <f t="shared" si="729"/>
        <v/>
      </c>
    </row>
    <row r="1595" spans="1:36">
      <c r="A1595" s="41" t="str">
        <f t="shared" si="730"/>
        <v/>
      </c>
      <c r="B1595" s="150" t="str">
        <f>IF(ISNUMBER(A1595),INDEX('MetaTrader Import'!$H$13:$J$5893,TRUNC(((A1595-$A$39+1)-1)/3)+1,MOD((A1595-$A$39+1)-1,3)+1),"")</f>
        <v/>
      </c>
      <c r="C1595" s="43" t="str">
        <f t="shared" si="707"/>
        <v/>
      </c>
      <c r="D1595" s="43" t="str">
        <f t="shared" ca="1" si="708"/>
        <v/>
      </c>
      <c r="E1595" s="43" t="str">
        <f t="shared" si="709"/>
        <v/>
      </c>
      <c r="F1595" s="43" t="str">
        <f t="shared" si="710"/>
        <v/>
      </c>
      <c r="G1595" s="43" t="str">
        <f>IF(A1595&lt;&gt;"",IF(A1595&lt;Data!$G$11*0.25,$C$13/$G$32,IF(A1595&gt;Data!$G$11*0.25,$C$13,$C$13*10)),"")</f>
        <v/>
      </c>
      <c r="H1595" s="43" t="str">
        <f>IF(A1595&lt;&gt;"",IF(Data!$G$9="constant",$C$13,IF(Data!$G$9="squeeze",G1595,F1595)),"")</f>
        <v/>
      </c>
      <c r="I1595" s="38" t="str">
        <f ca="1">IF(ISNUMBER(A1595),NORMINV(RAND(),0,IF(AND(Data!$G$9="squeeze",A1595&lt;Data!$G$11*0.25),$H$32,1)*$C$30*$C$13)*($C$14*$C$12),"")</f>
        <v/>
      </c>
      <c r="J1595" s="42" t="str">
        <f ca="1">IFERROR(IF(Data!$C$6="Real",B1595,I1595+J1594+($C$14*$C$12)*(NORMINV(RAND(),$C$15,CHOOSE($G$13,$C$13,F1595,G1595)))),"")</f>
        <v/>
      </c>
      <c r="K1595" s="88" t="str">
        <f>IF(ISNUMBER(A1595), IF($G$16="fixed",$G$17,MIN(H1595*Data!$C$7*$C$16*0.5,$C$17*Data!$C$7))*$C$12,"")</f>
        <v/>
      </c>
      <c r="L1595" s="42" t="str">
        <f t="shared" ca="1" si="734"/>
        <v/>
      </c>
      <c r="M1595" s="44" t="str">
        <f t="shared" ca="1" si="735"/>
        <v/>
      </c>
      <c r="N1595" s="44" t="str">
        <f t="shared" ca="1" si="736"/>
        <v/>
      </c>
      <c r="O1595" s="108" t="str">
        <f t="shared" si="711"/>
        <v/>
      </c>
      <c r="P1595" s="102" t="str">
        <f t="shared" si="712"/>
        <v/>
      </c>
      <c r="Q1595" s="102" t="str">
        <f t="shared" si="713"/>
        <v/>
      </c>
      <c r="R1595" s="120" t="str">
        <f t="shared" si="731"/>
        <v/>
      </c>
      <c r="S1595" s="54" t="str">
        <f t="shared" si="732"/>
        <v/>
      </c>
      <c r="T1595" s="5" t="str">
        <f t="shared" si="714"/>
        <v/>
      </c>
      <c r="U1595" s="152" t="str">
        <f t="shared" si="715"/>
        <v/>
      </c>
      <c r="V1595" s="152" t="str">
        <f t="shared" si="716"/>
        <v/>
      </c>
      <c r="W1595" s="153" t="str">
        <f t="shared" si="717"/>
        <v/>
      </c>
      <c r="X1595" s="153" t="str">
        <f t="shared" si="718"/>
        <v/>
      </c>
      <c r="Y1595" s="153" t="str">
        <f t="shared" si="719"/>
        <v/>
      </c>
      <c r="Z1595" s="153" t="str">
        <f t="shared" si="720"/>
        <v/>
      </c>
      <c r="AA1595" s="152" t="str">
        <f t="shared" si="721"/>
        <v/>
      </c>
      <c r="AB1595" s="152" t="str">
        <f t="shared" si="722"/>
        <v/>
      </c>
      <c r="AC1595" s="154" t="str">
        <f t="shared" si="723"/>
        <v/>
      </c>
      <c r="AD1595" s="154" t="str">
        <f t="shared" si="724"/>
        <v/>
      </c>
      <c r="AE1595" s="3" t="str">
        <f t="shared" si="725"/>
        <v/>
      </c>
      <c r="AF1595" s="3" t="str">
        <f t="shared" si="726"/>
        <v/>
      </c>
      <c r="AG1595" s="3" t="str">
        <f t="shared" si="733"/>
        <v/>
      </c>
      <c r="AH1595" s="4" t="str">
        <f t="shared" si="727"/>
        <v/>
      </c>
      <c r="AI1595" s="75" t="str">
        <f t="shared" si="728"/>
        <v/>
      </c>
      <c r="AJ1595" s="75" t="str">
        <f t="shared" si="729"/>
        <v/>
      </c>
    </row>
    <row r="1596" spans="1:36">
      <c r="A1596" s="41" t="str">
        <f t="shared" si="730"/>
        <v/>
      </c>
      <c r="B1596" s="150" t="str">
        <f>IF(ISNUMBER(A1596),INDEX('MetaTrader Import'!$H$13:$J$5893,TRUNC(((A1596-$A$39+1)-1)/3)+1,MOD((A1596-$A$39+1)-1,3)+1),"")</f>
        <v/>
      </c>
      <c r="C1596" s="43" t="str">
        <f t="shared" si="707"/>
        <v/>
      </c>
      <c r="D1596" s="43" t="str">
        <f t="shared" ca="1" si="708"/>
        <v/>
      </c>
      <c r="E1596" s="43" t="str">
        <f t="shared" si="709"/>
        <v/>
      </c>
      <c r="F1596" s="43" t="str">
        <f t="shared" si="710"/>
        <v/>
      </c>
      <c r="G1596" s="43" t="str">
        <f>IF(A1596&lt;&gt;"",IF(A1596&lt;Data!$G$11*0.25,$C$13/$G$32,IF(A1596&gt;Data!$G$11*0.25,$C$13,$C$13*10)),"")</f>
        <v/>
      </c>
      <c r="H1596" s="43" t="str">
        <f>IF(A1596&lt;&gt;"",IF(Data!$G$9="constant",$C$13,IF(Data!$G$9="squeeze",G1596,F1596)),"")</f>
        <v/>
      </c>
      <c r="I1596" s="38" t="str">
        <f ca="1">IF(ISNUMBER(A1596),NORMINV(RAND(),0,IF(AND(Data!$G$9="squeeze",A1596&lt;Data!$G$11*0.25),$H$32,1)*$C$30*$C$13)*($C$14*$C$12),"")</f>
        <v/>
      </c>
      <c r="J1596" s="42" t="str">
        <f ca="1">IFERROR(IF(Data!$C$6="Real",B1596,I1596+J1595+($C$14*$C$12)*(NORMINV(RAND(),$C$15,CHOOSE($G$13,$C$13,F1596,G1596)))),"")</f>
        <v/>
      </c>
      <c r="K1596" s="88" t="str">
        <f>IF(ISNUMBER(A1596), IF($G$16="fixed",$G$17,MIN(H1596*Data!$C$7*$C$16*0.5,$C$17*Data!$C$7))*$C$12,"")</f>
        <v/>
      </c>
      <c r="L1596" s="42" t="str">
        <f t="shared" ca="1" si="734"/>
        <v/>
      </c>
      <c r="M1596" s="44" t="str">
        <f t="shared" ca="1" si="735"/>
        <v/>
      </c>
      <c r="N1596" s="44" t="str">
        <f t="shared" ca="1" si="736"/>
        <v/>
      </c>
      <c r="O1596" s="108" t="str">
        <f t="shared" si="711"/>
        <v/>
      </c>
      <c r="P1596" s="102" t="str">
        <f t="shared" si="712"/>
        <v/>
      </c>
      <c r="Q1596" s="102" t="str">
        <f t="shared" si="713"/>
        <v/>
      </c>
      <c r="R1596" s="120" t="str">
        <f t="shared" si="731"/>
        <v/>
      </c>
      <c r="S1596" s="54" t="str">
        <f t="shared" si="732"/>
        <v/>
      </c>
      <c r="T1596" s="5" t="str">
        <f t="shared" si="714"/>
        <v/>
      </c>
      <c r="U1596" s="152" t="str">
        <f t="shared" si="715"/>
        <v/>
      </c>
      <c r="V1596" s="152" t="str">
        <f t="shared" si="716"/>
        <v/>
      </c>
      <c r="W1596" s="153" t="str">
        <f t="shared" si="717"/>
        <v/>
      </c>
      <c r="X1596" s="153" t="str">
        <f t="shared" si="718"/>
        <v/>
      </c>
      <c r="Y1596" s="153" t="str">
        <f t="shared" si="719"/>
        <v/>
      </c>
      <c r="Z1596" s="153" t="str">
        <f t="shared" si="720"/>
        <v/>
      </c>
      <c r="AA1596" s="152" t="str">
        <f t="shared" si="721"/>
        <v/>
      </c>
      <c r="AB1596" s="152" t="str">
        <f t="shared" si="722"/>
        <v/>
      </c>
      <c r="AC1596" s="154" t="str">
        <f t="shared" si="723"/>
        <v/>
      </c>
      <c r="AD1596" s="154" t="str">
        <f t="shared" si="724"/>
        <v/>
      </c>
      <c r="AE1596" s="3" t="str">
        <f t="shared" si="725"/>
        <v/>
      </c>
      <c r="AF1596" s="3" t="str">
        <f t="shared" si="726"/>
        <v/>
      </c>
      <c r="AG1596" s="3" t="str">
        <f t="shared" si="733"/>
        <v/>
      </c>
      <c r="AH1596" s="4" t="str">
        <f t="shared" si="727"/>
        <v/>
      </c>
      <c r="AI1596" s="75" t="str">
        <f t="shared" si="728"/>
        <v/>
      </c>
      <c r="AJ1596" s="75" t="str">
        <f t="shared" si="729"/>
        <v/>
      </c>
    </row>
    <row r="1597" spans="1:36">
      <c r="A1597" s="41" t="str">
        <f t="shared" si="730"/>
        <v/>
      </c>
      <c r="B1597" s="150" t="str">
        <f>IF(ISNUMBER(A1597),INDEX('MetaTrader Import'!$H$13:$J$5893,TRUNC(((A1597-$A$39+1)-1)/3)+1,MOD((A1597-$A$39+1)-1,3)+1),"")</f>
        <v/>
      </c>
      <c r="C1597" s="43" t="str">
        <f t="shared" si="707"/>
        <v/>
      </c>
      <c r="D1597" s="43" t="str">
        <f t="shared" ca="1" si="708"/>
        <v/>
      </c>
      <c r="E1597" s="43" t="str">
        <f t="shared" si="709"/>
        <v/>
      </c>
      <c r="F1597" s="43" t="str">
        <f t="shared" si="710"/>
        <v/>
      </c>
      <c r="G1597" s="43" t="str">
        <f>IF(A1597&lt;&gt;"",IF(A1597&lt;Data!$G$11*0.25,$C$13/$G$32,IF(A1597&gt;Data!$G$11*0.25,$C$13,$C$13*10)),"")</f>
        <v/>
      </c>
      <c r="H1597" s="43" t="str">
        <f>IF(A1597&lt;&gt;"",IF(Data!$G$9="constant",$C$13,IF(Data!$G$9="squeeze",G1597,F1597)),"")</f>
        <v/>
      </c>
      <c r="I1597" s="38" t="str">
        <f ca="1">IF(ISNUMBER(A1597),NORMINV(RAND(),0,IF(AND(Data!$G$9="squeeze",A1597&lt;Data!$G$11*0.25),$H$32,1)*$C$30*$C$13)*($C$14*$C$12),"")</f>
        <v/>
      </c>
      <c r="J1597" s="42" t="str">
        <f ca="1">IFERROR(IF(Data!$C$6="Real",B1597,I1597+J1596+($C$14*$C$12)*(NORMINV(RAND(),$C$15,CHOOSE($G$13,$C$13,F1597,G1597)))),"")</f>
        <v/>
      </c>
      <c r="K1597" s="88" t="str">
        <f>IF(ISNUMBER(A1597), IF($G$16="fixed",$G$17,MIN(H1597*Data!$C$7*$C$16*0.5,$C$17*Data!$C$7))*$C$12,"")</f>
        <v/>
      </c>
      <c r="L1597" s="42" t="str">
        <f t="shared" ca="1" si="734"/>
        <v/>
      </c>
      <c r="M1597" s="44" t="str">
        <f t="shared" ca="1" si="735"/>
        <v/>
      </c>
      <c r="N1597" s="44" t="str">
        <f t="shared" ca="1" si="736"/>
        <v/>
      </c>
      <c r="O1597" s="108" t="str">
        <f t="shared" si="711"/>
        <v/>
      </c>
      <c r="P1597" s="102" t="str">
        <f t="shared" si="712"/>
        <v/>
      </c>
      <c r="Q1597" s="102" t="str">
        <f t="shared" si="713"/>
        <v/>
      </c>
      <c r="R1597" s="120" t="str">
        <f t="shared" si="731"/>
        <v/>
      </c>
      <c r="S1597" s="54" t="str">
        <f t="shared" si="732"/>
        <v/>
      </c>
      <c r="T1597" s="5" t="str">
        <f t="shared" si="714"/>
        <v/>
      </c>
      <c r="U1597" s="152" t="str">
        <f t="shared" si="715"/>
        <v/>
      </c>
      <c r="V1597" s="152" t="str">
        <f t="shared" si="716"/>
        <v/>
      </c>
      <c r="W1597" s="153" t="str">
        <f t="shared" si="717"/>
        <v/>
      </c>
      <c r="X1597" s="153" t="str">
        <f t="shared" si="718"/>
        <v/>
      </c>
      <c r="Y1597" s="153" t="str">
        <f t="shared" si="719"/>
        <v/>
      </c>
      <c r="Z1597" s="153" t="str">
        <f t="shared" si="720"/>
        <v/>
      </c>
      <c r="AA1597" s="152" t="str">
        <f t="shared" si="721"/>
        <v/>
      </c>
      <c r="AB1597" s="152" t="str">
        <f t="shared" si="722"/>
        <v/>
      </c>
      <c r="AC1597" s="154" t="str">
        <f t="shared" si="723"/>
        <v/>
      </c>
      <c r="AD1597" s="154" t="str">
        <f t="shared" si="724"/>
        <v/>
      </c>
      <c r="AE1597" s="3" t="str">
        <f t="shared" si="725"/>
        <v/>
      </c>
      <c r="AF1597" s="3" t="str">
        <f t="shared" si="726"/>
        <v/>
      </c>
      <c r="AG1597" s="3" t="str">
        <f t="shared" si="733"/>
        <v/>
      </c>
      <c r="AH1597" s="4" t="str">
        <f t="shared" si="727"/>
        <v/>
      </c>
      <c r="AI1597" s="75" t="str">
        <f t="shared" si="728"/>
        <v/>
      </c>
      <c r="AJ1597" s="75" t="str">
        <f t="shared" si="729"/>
        <v/>
      </c>
    </row>
    <row r="1598" spans="1:36">
      <c r="A1598" s="41" t="str">
        <f t="shared" si="730"/>
        <v/>
      </c>
      <c r="B1598" s="150" t="str">
        <f>IF(ISNUMBER(A1598),INDEX('MetaTrader Import'!$H$13:$J$5893,TRUNC(((A1598-$A$39+1)-1)/3)+1,MOD((A1598-$A$39+1)-1,3)+1),"")</f>
        <v/>
      </c>
      <c r="C1598" s="43" t="str">
        <f t="shared" si="707"/>
        <v/>
      </c>
      <c r="D1598" s="43" t="str">
        <f t="shared" ca="1" si="708"/>
        <v/>
      </c>
      <c r="E1598" s="43" t="str">
        <f t="shared" si="709"/>
        <v/>
      </c>
      <c r="F1598" s="43" t="str">
        <f t="shared" si="710"/>
        <v/>
      </c>
      <c r="G1598" s="43" t="str">
        <f>IF(A1598&lt;&gt;"",IF(A1598&lt;Data!$G$11*0.25,$C$13/$G$32,IF(A1598&gt;Data!$G$11*0.25,$C$13,$C$13*10)),"")</f>
        <v/>
      </c>
      <c r="H1598" s="43" t="str">
        <f>IF(A1598&lt;&gt;"",IF(Data!$G$9="constant",$C$13,IF(Data!$G$9="squeeze",G1598,F1598)),"")</f>
        <v/>
      </c>
      <c r="I1598" s="38" t="str">
        <f ca="1">IF(ISNUMBER(A1598),NORMINV(RAND(),0,IF(AND(Data!$G$9="squeeze",A1598&lt;Data!$G$11*0.25),$H$32,1)*$C$30*$C$13)*($C$14*$C$12),"")</f>
        <v/>
      </c>
      <c r="J1598" s="42" t="str">
        <f ca="1">IFERROR(IF(Data!$C$6="Real",B1598,I1598+J1597+($C$14*$C$12)*(NORMINV(RAND(),$C$15,CHOOSE($G$13,$C$13,F1598,G1598)))),"")</f>
        <v/>
      </c>
      <c r="K1598" s="88" t="str">
        <f>IF(ISNUMBER(A1598), IF($G$16="fixed",$G$17,MIN(H1598*Data!$C$7*$C$16*0.5,$C$17*Data!$C$7))*$C$12,"")</f>
        <v/>
      </c>
      <c r="L1598" s="42" t="str">
        <f t="shared" ca="1" si="734"/>
        <v/>
      </c>
      <c r="M1598" s="44" t="str">
        <f t="shared" ca="1" si="735"/>
        <v/>
      </c>
      <c r="N1598" s="44" t="str">
        <f t="shared" ca="1" si="736"/>
        <v/>
      </c>
      <c r="O1598" s="108" t="str">
        <f t="shared" si="711"/>
        <v/>
      </c>
      <c r="P1598" s="102" t="str">
        <f t="shared" si="712"/>
        <v/>
      </c>
      <c r="Q1598" s="102" t="str">
        <f t="shared" si="713"/>
        <v/>
      </c>
      <c r="R1598" s="120" t="str">
        <f t="shared" si="731"/>
        <v/>
      </c>
      <c r="S1598" s="54" t="str">
        <f t="shared" si="732"/>
        <v/>
      </c>
      <c r="T1598" s="5" t="str">
        <f t="shared" si="714"/>
        <v/>
      </c>
      <c r="U1598" s="152" t="str">
        <f t="shared" si="715"/>
        <v/>
      </c>
      <c r="V1598" s="152" t="str">
        <f t="shared" si="716"/>
        <v/>
      </c>
      <c r="W1598" s="153" t="str">
        <f t="shared" si="717"/>
        <v/>
      </c>
      <c r="X1598" s="153" t="str">
        <f t="shared" si="718"/>
        <v/>
      </c>
      <c r="Y1598" s="153" t="str">
        <f t="shared" si="719"/>
        <v/>
      </c>
      <c r="Z1598" s="153" t="str">
        <f t="shared" si="720"/>
        <v/>
      </c>
      <c r="AA1598" s="152" t="str">
        <f t="shared" si="721"/>
        <v/>
      </c>
      <c r="AB1598" s="152" t="str">
        <f t="shared" si="722"/>
        <v/>
      </c>
      <c r="AC1598" s="154" t="str">
        <f t="shared" si="723"/>
        <v/>
      </c>
      <c r="AD1598" s="154" t="str">
        <f t="shared" si="724"/>
        <v/>
      </c>
      <c r="AE1598" s="3" t="str">
        <f t="shared" si="725"/>
        <v/>
      </c>
      <c r="AF1598" s="3" t="str">
        <f t="shared" si="726"/>
        <v/>
      </c>
      <c r="AG1598" s="3" t="str">
        <f t="shared" si="733"/>
        <v/>
      </c>
      <c r="AH1598" s="4" t="str">
        <f t="shared" si="727"/>
        <v/>
      </c>
      <c r="AI1598" s="75" t="str">
        <f t="shared" si="728"/>
        <v/>
      </c>
      <c r="AJ1598" s="75" t="str">
        <f t="shared" si="729"/>
        <v/>
      </c>
    </row>
    <row r="1599" spans="1:36">
      <c r="A1599" s="41" t="str">
        <f t="shared" si="730"/>
        <v/>
      </c>
      <c r="B1599" s="150" t="str">
        <f>IF(ISNUMBER(A1599),INDEX('MetaTrader Import'!$H$13:$J$5893,TRUNC(((A1599-$A$39+1)-1)/3)+1,MOD((A1599-$A$39+1)-1,3)+1),"")</f>
        <v/>
      </c>
      <c r="C1599" s="43" t="str">
        <f t="shared" si="707"/>
        <v/>
      </c>
      <c r="D1599" s="43" t="str">
        <f t="shared" ca="1" si="708"/>
        <v/>
      </c>
      <c r="E1599" s="43" t="str">
        <f t="shared" si="709"/>
        <v/>
      </c>
      <c r="F1599" s="43" t="str">
        <f t="shared" si="710"/>
        <v/>
      </c>
      <c r="G1599" s="43" t="str">
        <f>IF(A1599&lt;&gt;"",IF(A1599&lt;Data!$G$11*0.25,$C$13/$G$32,IF(A1599&gt;Data!$G$11*0.25,$C$13,$C$13*10)),"")</f>
        <v/>
      </c>
      <c r="H1599" s="43" t="str">
        <f>IF(A1599&lt;&gt;"",IF(Data!$G$9="constant",$C$13,IF(Data!$G$9="squeeze",G1599,F1599)),"")</f>
        <v/>
      </c>
      <c r="I1599" s="38" t="str">
        <f ca="1">IF(ISNUMBER(A1599),NORMINV(RAND(),0,IF(AND(Data!$G$9="squeeze",A1599&lt;Data!$G$11*0.25),$H$32,1)*$C$30*$C$13)*($C$14*$C$12),"")</f>
        <v/>
      </c>
      <c r="J1599" s="42" t="str">
        <f ca="1">IFERROR(IF(Data!$C$6="Real",B1599,I1599+J1598+($C$14*$C$12)*(NORMINV(RAND(),$C$15,CHOOSE($G$13,$C$13,F1599,G1599)))),"")</f>
        <v/>
      </c>
      <c r="K1599" s="88" t="str">
        <f>IF(ISNUMBER(A1599), IF($G$16="fixed",$G$17,MIN(H1599*Data!$C$7*$C$16*0.5,$C$17*Data!$C$7))*$C$12,"")</f>
        <v/>
      </c>
      <c r="L1599" s="42" t="str">
        <f t="shared" ca="1" si="734"/>
        <v/>
      </c>
      <c r="M1599" s="44" t="str">
        <f t="shared" ca="1" si="735"/>
        <v/>
      </c>
      <c r="N1599" s="44" t="str">
        <f t="shared" ca="1" si="736"/>
        <v/>
      </c>
      <c r="O1599" s="108" t="str">
        <f t="shared" si="711"/>
        <v/>
      </c>
      <c r="P1599" s="102" t="str">
        <f t="shared" si="712"/>
        <v/>
      </c>
      <c r="Q1599" s="102" t="str">
        <f t="shared" si="713"/>
        <v/>
      </c>
      <c r="R1599" s="120" t="str">
        <f t="shared" si="731"/>
        <v/>
      </c>
      <c r="S1599" s="54" t="str">
        <f t="shared" si="732"/>
        <v/>
      </c>
      <c r="T1599" s="5" t="str">
        <f t="shared" si="714"/>
        <v/>
      </c>
      <c r="U1599" s="152" t="str">
        <f t="shared" si="715"/>
        <v/>
      </c>
      <c r="V1599" s="152" t="str">
        <f t="shared" si="716"/>
        <v/>
      </c>
      <c r="W1599" s="153" t="str">
        <f t="shared" si="717"/>
        <v/>
      </c>
      <c r="X1599" s="153" t="str">
        <f t="shared" si="718"/>
        <v/>
      </c>
      <c r="Y1599" s="153" t="str">
        <f t="shared" si="719"/>
        <v/>
      </c>
      <c r="Z1599" s="153" t="str">
        <f t="shared" si="720"/>
        <v/>
      </c>
      <c r="AA1599" s="152" t="str">
        <f t="shared" si="721"/>
        <v/>
      </c>
      <c r="AB1599" s="152" t="str">
        <f t="shared" si="722"/>
        <v/>
      </c>
      <c r="AC1599" s="154" t="str">
        <f t="shared" si="723"/>
        <v/>
      </c>
      <c r="AD1599" s="154" t="str">
        <f t="shared" si="724"/>
        <v/>
      </c>
      <c r="AE1599" s="3" t="str">
        <f t="shared" si="725"/>
        <v/>
      </c>
      <c r="AF1599" s="3" t="str">
        <f t="shared" si="726"/>
        <v/>
      </c>
      <c r="AG1599" s="3" t="str">
        <f t="shared" si="733"/>
        <v/>
      </c>
      <c r="AH1599" s="4" t="str">
        <f t="shared" si="727"/>
        <v/>
      </c>
      <c r="AI1599" s="75" t="str">
        <f t="shared" si="728"/>
        <v/>
      </c>
      <c r="AJ1599" s="75" t="str">
        <f t="shared" si="729"/>
        <v/>
      </c>
    </row>
    <row r="1600" spans="1:36">
      <c r="A1600" s="41" t="str">
        <f t="shared" si="730"/>
        <v/>
      </c>
      <c r="B1600" s="150" t="str">
        <f>IF(ISNUMBER(A1600),INDEX('MetaTrader Import'!$H$13:$J$5893,TRUNC(((A1600-$A$39+1)-1)/3)+1,MOD((A1600-$A$39+1)-1,3)+1),"")</f>
        <v/>
      </c>
      <c r="C1600" s="43" t="str">
        <f t="shared" si="707"/>
        <v/>
      </c>
      <c r="D1600" s="43" t="str">
        <f t="shared" ca="1" si="708"/>
        <v/>
      </c>
      <c r="E1600" s="43" t="str">
        <f t="shared" si="709"/>
        <v/>
      </c>
      <c r="F1600" s="43" t="str">
        <f t="shared" si="710"/>
        <v/>
      </c>
      <c r="G1600" s="43" t="str">
        <f>IF(A1600&lt;&gt;"",IF(A1600&lt;Data!$G$11*0.25,$C$13/$G$32,IF(A1600&gt;Data!$G$11*0.25,$C$13,$C$13*10)),"")</f>
        <v/>
      </c>
      <c r="H1600" s="43" t="str">
        <f>IF(A1600&lt;&gt;"",IF(Data!$G$9="constant",$C$13,IF(Data!$G$9="squeeze",G1600,F1600)),"")</f>
        <v/>
      </c>
      <c r="I1600" s="38" t="str">
        <f ca="1">IF(ISNUMBER(A1600),NORMINV(RAND(),0,IF(AND(Data!$G$9="squeeze",A1600&lt;Data!$G$11*0.25),$H$32,1)*$C$30*$C$13)*($C$14*$C$12),"")</f>
        <v/>
      </c>
      <c r="J1600" s="42" t="str">
        <f ca="1">IFERROR(IF(Data!$C$6="Real",B1600,I1600+J1599+($C$14*$C$12)*(NORMINV(RAND(),$C$15,CHOOSE($G$13,$C$13,F1600,G1600)))),"")</f>
        <v/>
      </c>
      <c r="K1600" s="88" t="str">
        <f>IF(ISNUMBER(A1600), IF($G$16="fixed",$G$17,MIN(H1600*Data!$C$7*$C$16*0.5,$C$17*Data!$C$7))*$C$12,"")</f>
        <v/>
      </c>
      <c r="L1600" s="42" t="str">
        <f t="shared" ca="1" si="734"/>
        <v/>
      </c>
      <c r="M1600" s="44" t="str">
        <f t="shared" ca="1" si="735"/>
        <v/>
      </c>
      <c r="N1600" s="44" t="str">
        <f t="shared" ca="1" si="736"/>
        <v/>
      </c>
      <c r="O1600" s="108" t="str">
        <f t="shared" si="711"/>
        <v/>
      </c>
      <c r="P1600" s="102" t="str">
        <f t="shared" si="712"/>
        <v/>
      </c>
      <c r="Q1600" s="102" t="str">
        <f t="shared" si="713"/>
        <v/>
      </c>
      <c r="R1600" s="120" t="str">
        <f t="shared" si="731"/>
        <v/>
      </c>
      <c r="S1600" s="54" t="str">
        <f t="shared" si="732"/>
        <v/>
      </c>
      <c r="T1600" s="5" t="str">
        <f t="shared" si="714"/>
        <v/>
      </c>
      <c r="U1600" s="152" t="str">
        <f t="shared" si="715"/>
        <v/>
      </c>
      <c r="V1600" s="152" t="str">
        <f t="shared" si="716"/>
        <v/>
      </c>
      <c r="W1600" s="153" t="str">
        <f t="shared" si="717"/>
        <v/>
      </c>
      <c r="X1600" s="153" t="str">
        <f t="shared" si="718"/>
        <v/>
      </c>
      <c r="Y1600" s="153" t="str">
        <f t="shared" si="719"/>
        <v/>
      </c>
      <c r="Z1600" s="153" t="str">
        <f t="shared" si="720"/>
        <v/>
      </c>
      <c r="AA1600" s="152" t="str">
        <f t="shared" si="721"/>
        <v/>
      </c>
      <c r="AB1600" s="152" t="str">
        <f t="shared" si="722"/>
        <v/>
      </c>
      <c r="AC1600" s="154" t="str">
        <f t="shared" si="723"/>
        <v/>
      </c>
      <c r="AD1600" s="154" t="str">
        <f t="shared" si="724"/>
        <v/>
      </c>
      <c r="AE1600" s="3" t="str">
        <f t="shared" si="725"/>
        <v/>
      </c>
      <c r="AF1600" s="3" t="str">
        <f t="shared" si="726"/>
        <v/>
      </c>
      <c r="AG1600" s="3" t="str">
        <f t="shared" si="733"/>
        <v/>
      </c>
      <c r="AH1600" s="4" t="str">
        <f t="shared" si="727"/>
        <v/>
      </c>
      <c r="AI1600" s="75" t="str">
        <f t="shared" si="728"/>
        <v/>
      </c>
      <c r="AJ1600" s="75" t="str">
        <f t="shared" si="729"/>
        <v/>
      </c>
    </row>
    <row r="1601" spans="1:36">
      <c r="A1601" s="41" t="str">
        <f t="shared" si="730"/>
        <v/>
      </c>
      <c r="B1601" s="150" t="str">
        <f>IF(ISNUMBER(A1601),INDEX('MetaTrader Import'!$H$13:$J$5893,TRUNC(((A1601-$A$39+1)-1)/3)+1,MOD((A1601-$A$39+1)-1,3)+1),"")</f>
        <v/>
      </c>
      <c r="C1601" s="43" t="str">
        <f t="shared" si="707"/>
        <v/>
      </c>
      <c r="D1601" s="43" t="str">
        <f t="shared" ca="1" si="708"/>
        <v/>
      </c>
      <c r="E1601" s="43" t="str">
        <f t="shared" si="709"/>
        <v/>
      </c>
      <c r="F1601" s="43" t="str">
        <f t="shared" si="710"/>
        <v/>
      </c>
      <c r="G1601" s="43" t="str">
        <f>IF(A1601&lt;&gt;"",IF(A1601&lt;Data!$G$11*0.25,$C$13/$G$32,IF(A1601&gt;Data!$G$11*0.25,$C$13,$C$13*10)),"")</f>
        <v/>
      </c>
      <c r="H1601" s="43" t="str">
        <f>IF(A1601&lt;&gt;"",IF(Data!$G$9="constant",$C$13,IF(Data!$G$9="squeeze",G1601,F1601)),"")</f>
        <v/>
      </c>
      <c r="I1601" s="38" t="str">
        <f ca="1">IF(ISNUMBER(A1601),NORMINV(RAND(),0,IF(AND(Data!$G$9="squeeze",A1601&lt;Data!$G$11*0.25),$H$32,1)*$C$30*$C$13)*($C$14*$C$12),"")</f>
        <v/>
      </c>
      <c r="J1601" s="42" t="str">
        <f ca="1">IFERROR(IF(Data!$C$6="Real",B1601,I1601+J1600+($C$14*$C$12)*(NORMINV(RAND(),$C$15,CHOOSE($G$13,$C$13,F1601,G1601)))),"")</f>
        <v/>
      </c>
      <c r="K1601" s="88" t="str">
        <f>IF(ISNUMBER(A1601), IF($G$16="fixed",$G$17,MIN(H1601*Data!$C$7*$C$16*0.5,$C$17*Data!$C$7))*$C$12,"")</f>
        <v/>
      </c>
      <c r="L1601" s="42" t="str">
        <f t="shared" ca="1" si="734"/>
        <v/>
      </c>
      <c r="M1601" s="44" t="str">
        <f t="shared" ca="1" si="735"/>
        <v/>
      </c>
      <c r="N1601" s="44" t="str">
        <f t="shared" ca="1" si="736"/>
        <v/>
      </c>
      <c r="O1601" s="108" t="str">
        <f t="shared" si="711"/>
        <v/>
      </c>
      <c r="P1601" s="102" t="str">
        <f t="shared" si="712"/>
        <v/>
      </c>
      <c r="Q1601" s="102" t="str">
        <f t="shared" si="713"/>
        <v/>
      </c>
      <c r="R1601" s="120" t="str">
        <f t="shared" si="731"/>
        <v/>
      </c>
      <c r="S1601" s="54" t="str">
        <f t="shared" si="732"/>
        <v/>
      </c>
      <c r="T1601" s="5" t="str">
        <f t="shared" si="714"/>
        <v/>
      </c>
      <c r="U1601" s="152" t="str">
        <f t="shared" si="715"/>
        <v/>
      </c>
      <c r="V1601" s="152" t="str">
        <f t="shared" si="716"/>
        <v/>
      </c>
      <c r="W1601" s="153" t="str">
        <f t="shared" si="717"/>
        <v/>
      </c>
      <c r="X1601" s="153" t="str">
        <f t="shared" si="718"/>
        <v/>
      </c>
      <c r="Y1601" s="153" t="str">
        <f t="shared" si="719"/>
        <v/>
      </c>
      <c r="Z1601" s="153" t="str">
        <f t="shared" si="720"/>
        <v/>
      </c>
      <c r="AA1601" s="152" t="str">
        <f t="shared" si="721"/>
        <v/>
      </c>
      <c r="AB1601" s="152" t="str">
        <f t="shared" si="722"/>
        <v/>
      </c>
      <c r="AC1601" s="154" t="str">
        <f t="shared" si="723"/>
        <v/>
      </c>
      <c r="AD1601" s="154" t="str">
        <f t="shared" si="724"/>
        <v/>
      </c>
      <c r="AE1601" s="3" t="str">
        <f t="shared" si="725"/>
        <v/>
      </c>
      <c r="AF1601" s="3" t="str">
        <f t="shared" si="726"/>
        <v/>
      </c>
      <c r="AG1601" s="3" t="str">
        <f t="shared" si="733"/>
        <v/>
      </c>
      <c r="AH1601" s="4" t="str">
        <f t="shared" si="727"/>
        <v/>
      </c>
      <c r="AI1601" s="75" t="str">
        <f t="shared" si="728"/>
        <v/>
      </c>
      <c r="AJ1601" s="75" t="str">
        <f t="shared" si="729"/>
        <v/>
      </c>
    </row>
    <row r="1602" spans="1:36">
      <c r="A1602" s="41" t="str">
        <f t="shared" si="730"/>
        <v/>
      </c>
      <c r="B1602" s="150" t="str">
        <f>IF(ISNUMBER(A1602),INDEX('MetaTrader Import'!$H$13:$J$5893,TRUNC(((A1602-$A$39+1)-1)/3)+1,MOD((A1602-$A$39+1)-1,3)+1),"")</f>
        <v/>
      </c>
      <c r="C1602" s="43" t="str">
        <f t="shared" si="707"/>
        <v/>
      </c>
      <c r="D1602" s="43" t="str">
        <f t="shared" ca="1" si="708"/>
        <v/>
      </c>
      <c r="E1602" s="43" t="str">
        <f t="shared" si="709"/>
        <v/>
      </c>
      <c r="F1602" s="43" t="str">
        <f t="shared" si="710"/>
        <v/>
      </c>
      <c r="G1602" s="43" t="str">
        <f>IF(A1602&lt;&gt;"",IF(A1602&lt;Data!$G$11*0.25,$C$13/$G$32,IF(A1602&gt;Data!$G$11*0.25,$C$13,$C$13*10)),"")</f>
        <v/>
      </c>
      <c r="H1602" s="43" t="str">
        <f>IF(A1602&lt;&gt;"",IF(Data!$G$9="constant",$C$13,IF(Data!$G$9="squeeze",G1602,F1602)),"")</f>
        <v/>
      </c>
      <c r="I1602" s="38" t="str">
        <f ca="1">IF(ISNUMBER(A1602),NORMINV(RAND(),0,IF(AND(Data!$G$9="squeeze",A1602&lt;Data!$G$11*0.25),$H$32,1)*$C$30*$C$13)*($C$14*$C$12),"")</f>
        <v/>
      </c>
      <c r="J1602" s="42" t="str">
        <f ca="1">IFERROR(IF(Data!$C$6="Real",B1602,I1602+J1601+($C$14*$C$12)*(NORMINV(RAND(),$C$15,CHOOSE($G$13,$C$13,F1602,G1602)))),"")</f>
        <v/>
      </c>
      <c r="K1602" s="88" t="str">
        <f>IF(ISNUMBER(A1602), IF($G$16="fixed",$G$17,MIN(H1602*Data!$C$7*$C$16*0.5,$C$17*Data!$C$7))*$C$12,"")</f>
        <v/>
      </c>
      <c r="L1602" s="42" t="str">
        <f t="shared" ca="1" si="734"/>
        <v/>
      </c>
      <c r="M1602" s="44" t="str">
        <f t="shared" ca="1" si="735"/>
        <v/>
      </c>
      <c r="N1602" s="44" t="str">
        <f t="shared" ca="1" si="736"/>
        <v/>
      </c>
      <c r="O1602" s="108" t="str">
        <f t="shared" si="711"/>
        <v/>
      </c>
      <c r="P1602" s="102" t="str">
        <f t="shared" si="712"/>
        <v/>
      </c>
      <c r="Q1602" s="102" t="str">
        <f t="shared" si="713"/>
        <v/>
      </c>
      <c r="R1602" s="120" t="str">
        <f t="shared" si="731"/>
        <v/>
      </c>
      <c r="S1602" s="54" t="str">
        <f t="shared" si="732"/>
        <v/>
      </c>
      <c r="T1602" s="5" t="str">
        <f t="shared" si="714"/>
        <v/>
      </c>
      <c r="U1602" s="152" t="str">
        <f t="shared" si="715"/>
        <v/>
      </c>
      <c r="V1602" s="152" t="str">
        <f t="shared" si="716"/>
        <v/>
      </c>
      <c r="W1602" s="153" t="str">
        <f t="shared" si="717"/>
        <v/>
      </c>
      <c r="X1602" s="153" t="str">
        <f t="shared" si="718"/>
        <v/>
      </c>
      <c r="Y1602" s="153" t="str">
        <f t="shared" si="719"/>
        <v/>
      </c>
      <c r="Z1602" s="153" t="str">
        <f t="shared" si="720"/>
        <v/>
      </c>
      <c r="AA1602" s="152" t="str">
        <f t="shared" si="721"/>
        <v/>
      </c>
      <c r="AB1602" s="152" t="str">
        <f t="shared" si="722"/>
        <v/>
      </c>
      <c r="AC1602" s="154" t="str">
        <f t="shared" si="723"/>
        <v/>
      </c>
      <c r="AD1602" s="154" t="str">
        <f t="shared" si="724"/>
        <v/>
      </c>
      <c r="AE1602" s="3" t="str">
        <f t="shared" si="725"/>
        <v/>
      </c>
      <c r="AF1602" s="3" t="str">
        <f t="shared" si="726"/>
        <v/>
      </c>
      <c r="AG1602" s="3" t="str">
        <f t="shared" si="733"/>
        <v/>
      </c>
      <c r="AH1602" s="4" t="str">
        <f t="shared" si="727"/>
        <v/>
      </c>
      <c r="AI1602" s="75" t="str">
        <f t="shared" si="728"/>
        <v/>
      </c>
      <c r="AJ1602" s="75" t="str">
        <f t="shared" si="729"/>
        <v/>
      </c>
    </row>
    <row r="1603" spans="1:36">
      <c r="A1603" s="41" t="str">
        <f t="shared" si="730"/>
        <v/>
      </c>
      <c r="B1603" s="150" t="str">
        <f>IF(ISNUMBER(A1603),INDEX('MetaTrader Import'!$H$13:$J$5893,TRUNC(((A1603-$A$39+1)-1)/3)+1,MOD((A1603-$A$39+1)-1,3)+1),"")</f>
        <v/>
      </c>
      <c r="C1603" s="43" t="str">
        <f t="shared" ref="C1603:C1666" si="737">IF(A1603&lt;&gt;"",E1602,"")</f>
        <v/>
      </c>
      <c r="D1603" s="43" t="str">
        <f t="shared" ref="D1603:D1666" ca="1" si="738">IF(A1603&lt;&gt;"",NORMINV(RAND(),($C$23-C1603)*$C$28,$C$27)+NORMINV(RAND(),IF(RAND()&gt;$C$26,$C$25,0),$C$27),"")</f>
        <v/>
      </c>
      <c r="E1603" s="43" t="str">
        <f t="shared" ref="E1603:E1666" si="739">IF(A1603&lt;&gt;"",C1603+D1603,"")</f>
        <v/>
      </c>
      <c r="F1603" s="43" t="str">
        <f t="shared" ref="F1603:F1666" si="740">IF(A1603&lt;&gt;"",$C$13*ABS(E1603)/$C$23,"")</f>
        <v/>
      </c>
      <c r="G1603" s="43" t="str">
        <f>IF(A1603&lt;&gt;"",IF(A1603&lt;Data!$G$11*0.25,$C$13/$G$32,IF(A1603&gt;Data!$G$11*0.25,$C$13,$C$13*10)),"")</f>
        <v/>
      </c>
      <c r="H1603" s="43" t="str">
        <f>IF(A1603&lt;&gt;"",IF(Data!$G$9="constant",$C$13,IF(Data!$G$9="squeeze",G1603,F1603)),"")</f>
        <v/>
      </c>
      <c r="I1603" s="38" t="str">
        <f ca="1">IF(ISNUMBER(A1603),NORMINV(RAND(),0,IF(AND(Data!$G$9="squeeze",A1603&lt;Data!$G$11*0.25),$H$32,1)*$C$30*$C$13)*($C$14*$C$12),"")</f>
        <v/>
      </c>
      <c r="J1603" s="42" t="str">
        <f ca="1">IFERROR(IF(Data!$C$6="Real",B1603,I1603+J1602+($C$14*$C$12)*(NORMINV(RAND(),$C$15,CHOOSE($G$13,$C$13,F1603,G1603)))),"")</f>
        <v/>
      </c>
      <c r="K1603" s="88" t="str">
        <f>IF(ISNUMBER(A1603), IF($G$16="fixed",$G$17,MIN(H1603*Data!$C$7*$C$16*0.5,$C$17*Data!$C$7))*$C$12,"")</f>
        <v/>
      </c>
      <c r="L1603" s="42" t="str">
        <f t="shared" ca="1" si="734"/>
        <v/>
      </c>
      <c r="M1603" s="44" t="str">
        <f t="shared" ca="1" si="735"/>
        <v/>
      </c>
      <c r="N1603" s="44" t="str">
        <f t="shared" ca="1" si="736"/>
        <v/>
      </c>
      <c r="O1603" s="108" t="str">
        <f t="shared" ref="O1603:O1666" si="741">IF(ISNUMBER(A1603),$G$12*SLOPE(L1589:L1603,A1589:A1603),"")</f>
        <v/>
      </c>
      <c r="P1603" s="102" t="str">
        <f t="shared" ref="P1603:P1666" si="742">IF(ISNUMBER(A1603),STDEV(L1589:L1603)*$G$12,"")</f>
        <v/>
      </c>
      <c r="Q1603" s="102" t="str">
        <f t="shared" ref="Q1603:Q1666" si="743">IF(ISNUMBER(A1603),SLOPE(P1589:P1603,A1589:A1603),"")</f>
        <v/>
      </c>
      <c r="R1603" s="120" t="str">
        <f t="shared" si="731"/>
        <v/>
      </c>
      <c r="S1603" s="54" t="str">
        <f t="shared" si="732"/>
        <v/>
      </c>
      <c r="T1603" s="5" t="str">
        <f t="shared" ref="T1603:T1666" si="744">IF(ISNUMBER(A1603),IF(S1603=1,L1603,IF(AG1602="Y","",IF(ISNUMBER(T1602),T1602,""))),"")</f>
        <v/>
      </c>
      <c r="U1603" s="152" t="str">
        <f t="shared" ref="U1603:U1666" si="745">IF(NOT(ISNUMBER(T1603)),"",IF(S1603=1,T1603,IF(M1603&gt;U1602,M1603,IF(ISNUMBER(U1602),U1602,""))))</f>
        <v/>
      </c>
      <c r="V1603" s="152" t="str">
        <f t="shared" ref="V1603:V1666" si="746">IF(NOT(ISNUMBER(T1603)),"",IF(S1603=1,T1603,IF(N1603&lt;V1602,N1603,IF(ISNUMBER(V1602),V1602,""))))</f>
        <v/>
      </c>
      <c r="W1603" s="153" t="str">
        <f t="shared" ref="W1603:W1666" si="747">IF(NOT(ISNUMBER(T1603)),"",MIN($F$24,IF(TRUNC((U1603-T1603)/$E$24*$G$12)+0&gt;IF(ISNUMBER(W1602),W1602,0),TRUNC((U1603-T1603)/$E$24*$G$12)+0,IF(ISNUMBER(W1602),W1602,0))))</f>
        <v/>
      </c>
      <c r="X1603" s="153" t="str">
        <f t="shared" ref="X1603:X1666" si="748">IF(NOT(ISNUMBER(T1603)),"",MIN($F$24,IF(-TRUNC((V1603-T1603)/$E$24*$G$12)+0&gt;IF(ISNUMBER(X1602),X1602,0),-TRUNC((V1603-T1603)/$E$24*$G$12)+0,IF(ISNUMBER(X1602),X1602,0))))</f>
        <v/>
      </c>
      <c r="Y1603" s="153" t="str">
        <f t="shared" ref="Y1603:Y1666" si="749">IF(ISNUMBER(W1603),(IF(W1603=0,0,1))*IF(ABS($I$24)=2,POWER(2,W1603-1),W1603)*SIGN($I$24)*$K$24,"")</f>
        <v/>
      </c>
      <c r="Z1603" s="153" t="str">
        <f t="shared" ref="Z1603:Z1666" si="750">IF(ISNUMBER(X1603),(IF(X1603=0,0,1))*IF(ABS($I$24)=2,POWER(2,X1603-1),X1603)*SIGN($I$24)*$K$24,"")</f>
        <v/>
      </c>
      <c r="AA1603" s="152" t="str">
        <f t="shared" ref="AA1603:AA1666" si="751">IF(OR(NOT(ISNUMBER(T1603)),W1603&lt;1),"",IF(OR(NOT(ISNUMBER(W1602)),W1602=0),IF(SIGN(Y1603)=1,M1603,N1603),(Y1602*AA1602+(Y1603-Y1602)*IF(SIGN(Y1603)=1,M1603,N1603))/Y1603))</f>
        <v/>
      </c>
      <c r="AB1603" s="152" t="str">
        <f t="shared" ref="AB1603:AB1666" si="752">IF(OR(NOT(ISNUMBER(T1603)),X1603&lt;1),"",IF(OR(NOT(ISNUMBER(X1602)),X1602=0),IF(SIGN(Z1603)=1,N1603,M1603),(Z1602*AB1602+(Z1603-Z1602)*IF(SIGN(Z1603)=1,N1603,M1603))/Z1603))</f>
        <v/>
      </c>
      <c r="AC1603" s="154" t="str">
        <f t="shared" ref="AC1603:AC1666" si="753">IFERROR(-SIGN(Y1603)*(AA1603-IF(SIGN(Y1603)=1,N1603,M1603))*$G$12*ABS(Y1603),"")</f>
        <v/>
      </c>
      <c r="AD1603" s="154" t="str">
        <f t="shared" ref="AD1603:AD1666" si="754">IFERROR(SIGN(Z1603)*(AB1603-IF(SIGN(Z1603)=1,M1603,N1603))*$G$12*ABS(Z1603),"")</f>
        <v/>
      </c>
      <c r="AE1603" s="3" t="str">
        <f t="shared" ref="AE1603:AE1666" si="755">IF(ISNUMBER(A1603),IFERROR((IF(ISNUMBER(AC1603),AC1603,0)+IF(ISNUMBER(AD1603),AD1603,0))/(ABS(Y1603)+ABS(Z1603)),0),"")</f>
        <v/>
      </c>
      <c r="AF1603" s="3" t="str">
        <f t="shared" ref="AF1603:AF1666" si="756">IF(ISNUMBER(A1603),IF(ISNUMBER(AC1603),AC1603,0)+IF(ISNUMBER(AD1603),AD1603,0),"")</f>
        <v/>
      </c>
      <c r="AG1603" s="3" t="str">
        <f t="shared" si="733"/>
        <v/>
      </c>
      <c r="AH1603" s="4" t="str">
        <f t="shared" ref="AH1603:AH1666" si="757">IF(AG1603="y",AF1603*10*$C$11,"")</f>
        <v/>
      </c>
      <c r="AI1603" s="75" t="str">
        <f t="shared" ref="AI1603:AI1666" si="758">IF(ISNUMBER(A1603),IF(ISNUMBER(AH1603),AJ1603,AF1603*10*$C$11+AJ1603),"")</f>
        <v/>
      </c>
      <c r="AJ1603" s="75" t="str">
        <f t="shared" ref="AJ1603:AJ1666" si="759">IF(ISNUMBER(A1603),AJ1602+IF(ISNUMBER(AH1603),AH1603,0),"")</f>
        <v/>
      </c>
    </row>
    <row r="1604" spans="1:36">
      <c r="A1604" s="41" t="str">
        <f t="shared" ref="A1604:A1667" si="760">IFERROR(IF(A1603+1&gt;$C$19,"",A1603+1),"")</f>
        <v/>
      </c>
      <c r="B1604" s="150" t="str">
        <f>IF(ISNUMBER(A1604),INDEX('MetaTrader Import'!$H$13:$J$5893,TRUNC(((A1604-$A$39+1)-1)/3)+1,MOD((A1604-$A$39+1)-1,3)+1),"")</f>
        <v/>
      </c>
      <c r="C1604" s="43" t="str">
        <f t="shared" si="737"/>
        <v/>
      </c>
      <c r="D1604" s="43" t="str">
        <f t="shared" ca="1" si="738"/>
        <v/>
      </c>
      <c r="E1604" s="43" t="str">
        <f t="shared" si="739"/>
        <v/>
      </c>
      <c r="F1604" s="43" t="str">
        <f t="shared" si="740"/>
        <v/>
      </c>
      <c r="G1604" s="43" t="str">
        <f>IF(A1604&lt;&gt;"",IF(A1604&lt;Data!$G$11*0.25,$C$13/$G$32,IF(A1604&gt;Data!$G$11*0.25,$C$13,$C$13*10)),"")</f>
        <v/>
      </c>
      <c r="H1604" s="43" t="str">
        <f>IF(A1604&lt;&gt;"",IF(Data!$G$9="constant",$C$13,IF(Data!$G$9="squeeze",G1604,F1604)),"")</f>
        <v/>
      </c>
      <c r="I1604" s="38" t="str">
        <f ca="1">IF(ISNUMBER(A1604),NORMINV(RAND(),0,IF(AND(Data!$G$9="squeeze",A1604&lt;Data!$G$11*0.25),$H$32,1)*$C$30*$C$13)*($C$14*$C$12),"")</f>
        <v/>
      </c>
      <c r="J1604" s="42" t="str">
        <f ca="1">IFERROR(IF(Data!$C$6="Real",B1604,I1604+J1603+($C$14*$C$12)*(NORMINV(RAND(),$C$15,CHOOSE($G$13,$C$13,F1604,G1604)))),"")</f>
        <v/>
      </c>
      <c r="K1604" s="88" t="str">
        <f>IF(ISNUMBER(A1604), IF($G$16="fixed",$G$17,MIN(H1604*Data!$C$7*$C$16*0.5,$C$17*Data!$C$7))*$C$12,"")</f>
        <v/>
      </c>
      <c r="L1604" s="42" t="str">
        <f t="shared" ca="1" si="734"/>
        <v/>
      </c>
      <c r="M1604" s="44" t="str">
        <f t="shared" ca="1" si="735"/>
        <v/>
      </c>
      <c r="N1604" s="44" t="str">
        <f t="shared" ca="1" si="736"/>
        <v/>
      </c>
      <c r="O1604" s="108" t="str">
        <f t="shared" si="741"/>
        <v/>
      </c>
      <c r="P1604" s="102" t="str">
        <f t="shared" si="742"/>
        <v/>
      </c>
      <c r="Q1604" s="102" t="str">
        <f t="shared" si="743"/>
        <v/>
      </c>
      <c r="R1604" s="120" t="str">
        <f t="shared" ref="R1604:R1667" si="761">IF(ISNUMBER(A1604),R1603+S1603,"")</f>
        <v/>
      </c>
      <c r="S1604" s="54" t="str">
        <f t="shared" ref="S1604:S1667" si="762">IF(ISNUMBER(A1604),IF(AND(R1604&lt;$M$24,Q1604&lt;$F$28,ABS(O1604)&lt;$F$27,P1604&lt;$F$26,NOT(ISNUMBER(T1603))),1,0),"")</f>
        <v/>
      </c>
      <c r="T1604" s="5" t="str">
        <f t="shared" si="744"/>
        <v/>
      </c>
      <c r="U1604" s="152" t="str">
        <f t="shared" si="745"/>
        <v/>
      </c>
      <c r="V1604" s="152" t="str">
        <f t="shared" si="746"/>
        <v/>
      </c>
      <c r="W1604" s="153" t="str">
        <f t="shared" si="747"/>
        <v/>
      </c>
      <c r="X1604" s="153" t="str">
        <f t="shared" si="748"/>
        <v/>
      </c>
      <c r="Y1604" s="153" t="str">
        <f t="shared" si="749"/>
        <v/>
      </c>
      <c r="Z1604" s="153" t="str">
        <f t="shared" si="750"/>
        <v/>
      </c>
      <c r="AA1604" s="152" t="str">
        <f t="shared" si="751"/>
        <v/>
      </c>
      <c r="AB1604" s="152" t="str">
        <f t="shared" si="752"/>
        <v/>
      </c>
      <c r="AC1604" s="154" t="str">
        <f t="shared" si="753"/>
        <v/>
      </c>
      <c r="AD1604" s="154" t="str">
        <f t="shared" si="754"/>
        <v/>
      </c>
      <c r="AE1604" s="3" t="str">
        <f t="shared" si="755"/>
        <v/>
      </c>
      <c r="AF1604" s="3" t="str">
        <f t="shared" si="756"/>
        <v/>
      </c>
      <c r="AG1604" s="3" t="str">
        <f t="shared" ref="AG1604:AG1667" si="763">IF(NOT(ISNUMBER(T1604)),"",IF(OR(AF1604&gt;$G$24,AF1604&lt;-$H$24,A1604+1&gt;$C$19),"Y","N"))</f>
        <v/>
      </c>
      <c r="AH1604" s="4" t="str">
        <f t="shared" si="757"/>
        <v/>
      </c>
      <c r="AI1604" s="75" t="str">
        <f t="shared" si="758"/>
        <v/>
      </c>
      <c r="AJ1604" s="75" t="str">
        <f t="shared" si="759"/>
        <v/>
      </c>
    </row>
    <row r="1605" spans="1:36">
      <c r="A1605" s="41" t="str">
        <f t="shared" si="760"/>
        <v/>
      </c>
      <c r="B1605" s="150" t="str">
        <f>IF(ISNUMBER(A1605),INDEX('MetaTrader Import'!$H$13:$J$5893,TRUNC(((A1605-$A$39+1)-1)/3)+1,MOD((A1605-$A$39+1)-1,3)+1),"")</f>
        <v/>
      </c>
      <c r="C1605" s="43" t="str">
        <f t="shared" si="737"/>
        <v/>
      </c>
      <c r="D1605" s="43" t="str">
        <f t="shared" ca="1" si="738"/>
        <v/>
      </c>
      <c r="E1605" s="43" t="str">
        <f t="shared" si="739"/>
        <v/>
      </c>
      <c r="F1605" s="43" t="str">
        <f t="shared" si="740"/>
        <v/>
      </c>
      <c r="G1605" s="43" t="str">
        <f>IF(A1605&lt;&gt;"",IF(A1605&lt;Data!$G$11*0.25,$C$13/$G$32,IF(A1605&gt;Data!$G$11*0.25,$C$13,$C$13*10)),"")</f>
        <v/>
      </c>
      <c r="H1605" s="43" t="str">
        <f>IF(A1605&lt;&gt;"",IF(Data!$G$9="constant",$C$13,IF(Data!$G$9="squeeze",G1605,F1605)),"")</f>
        <v/>
      </c>
      <c r="I1605" s="38" t="str">
        <f ca="1">IF(ISNUMBER(A1605),NORMINV(RAND(),0,IF(AND(Data!$G$9="squeeze",A1605&lt;Data!$G$11*0.25),$H$32,1)*$C$30*$C$13)*($C$14*$C$12),"")</f>
        <v/>
      </c>
      <c r="J1605" s="42" t="str">
        <f ca="1">IFERROR(IF(Data!$C$6="Real",B1605,I1605+J1604+($C$14*$C$12)*(NORMINV(RAND(),$C$15,CHOOSE($G$13,$C$13,F1605,G1605)))),"")</f>
        <v/>
      </c>
      <c r="K1605" s="88" t="str">
        <f>IF(ISNUMBER(A1605), IF($G$16="fixed",$G$17,MIN(H1605*Data!$C$7*$C$16*0.5,$C$17*Data!$C$7))*$C$12,"")</f>
        <v/>
      </c>
      <c r="L1605" s="42" t="str">
        <f t="shared" ca="1" si="734"/>
        <v/>
      </c>
      <c r="M1605" s="44" t="str">
        <f t="shared" ca="1" si="735"/>
        <v/>
      </c>
      <c r="N1605" s="44" t="str">
        <f t="shared" ca="1" si="736"/>
        <v/>
      </c>
      <c r="O1605" s="108" t="str">
        <f t="shared" si="741"/>
        <v/>
      </c>
      <c r="P1605" s="102" t="str">
        <f t="shared" si="742"/>
        <v/>
      </c>
      <c r="Q1605" s="102" t="str">
        <f t="shared" si="743"/>
        <v/>
      </c>
      <c r="R1605" s="120" t="str">
        <f t="shared" si="761"/>
        <v/>
      </c>
      <c r="S1605" s="54" t="str">
        <f t="shared" si="762"/>
        <v/>
      </c>
      <c r="T1605" s="5" t="str">
        <f t="shared" si="744"/>
        <v/>
      </c>
      <c r="U1605" s="152" t="str">
        <f t="shared" si="745"/>
        <v/>
      </c>
      <c r="V1605" s="152" t="str">
        <f t="shared" si="746"/>
        <v/>
      </c>
      <c r="W1605" s="153" t="str">
        <f t="shared" si="747"/>
        <v/>
      </c>
      <c r="X1605" s="153" t="str">
        <f t="shared" si="748"/>
        <v/>
      </c>
      <c r="Y1605" s="153" t="str">
        <f t="shared" si="749"/>
        <v/>
      </c>
      <c r="Z1605" s="153" t="str">
        <f t="shared" si="750"/>
        <v/>
      </c>
      <c r="AA1605" s="152" t="str">
        <f t="shared" si="751"/>
        <v/>
      </c>
      <c r="AB1605" s="152" t="str">
        <f t="shared" si="752"/>
        <v/>
      </c>
      <c r="AC1605" s="154" t="str">
        <f t="shared" si="753"/>
        <v/>
      </c>
      <c r="AD1605" s="154" t="str">
        <f t="shared" si="754"/>
        <v/>
      </c>
      <c r="AE1605" s="3" t="str">
        <f t="shared" si="755"/>
        <v/>
      </c>
      <c r="AF1605" s="3" t="str">
        <f t="shared" si="756"/>
        <v/>
      </c>
      <c r="AG1605" s="3" t="str">
        <f t="shared" si="763"/>
        <v/>
      </c>
      <c r="AH1605" s="4" t="str">
        <f t="shared" si="757"/>
        <v/>
      </c>
      <c r="AI1605" s="75" t="str">
        <f t="shared" si="758"/>
        <v/>
      </c>
      <c r="AJ1605" s="75" t="str">
        <f t="shared" si="759"/>
        <v/>
      </c>
    </row>
    <row r="1606" spans="1:36">
      <c r="A1606" s="41" t="str">
        <f t="shared" si="760"/>
        <v/>
      </c>
      <c r="B1606" s="150" t="str">
        <f>IF(ISNUMBER(A1606),INDEX('MetaTrader Import'!$H$13:$J$5893,TRUNC(((A1606-$A$39+1)-1)/3)+1,MOD((A1606-$A$39+1)-1,3)+1),"")</f>
        <v/>
      </c>
      <c r="C1606" s="43" t="str">
        <f t="shared" si="737"/>
        <v/>
      </c>
      <c r="D1606" s="43" t="str">
        <f t="shared" ca="1" si="738"/>
        <v/>
      </c>
      <c r="E1606" s="43" t="str">
        <f t="shared" si="739"/>
        <v/>
      </c>
      <c r="F1606" s="43" t="str">
        <f t="shared" si="740"/>
        <v/>
      </c>
      <c r="G1606" s="43" t="str">
        <f>IF(A1606&lt;&gt;"",IF(A1606&lt;Data!$G$11*0.25,$C$13/$G$32,IF(A1606&gt;Data!$G$11*0.25,$C$13,$C$13*10)),"")</f>
        <v/>
      </c>
      <c r="H1606" s="43" t="str">
        <f>IF(A1606&lt;&gt;"",IF(Data!$G$9="constant",$C$13,IF(Data!$G$9="squeeze",G1606,F1606)),"")</f>
        <v/>
      </c>
      <c r="I1606" s="38" t="str">
        <f ca="1">IF(ISNUMBER(A1606),NORMINV(RAND(),0,IF(AND(Data!$G$9="squeeze",A1606&lt;Data!$G$11*0.25),$H$32,1)*$C$30*$C$13)*($C$14*$C$12),"")</f>
        <v/>
      </c>
      <c r="J1606" s="42" t="str">
        <f ca="1">IFERROR(IF(Data!$C$6="Real",B1606,I1606+J1605+($C$14*$C$12)*(NORMINV(RAND(),$C$15,CHOOSE($G$13,$C$13,F1606,G1606)))),"")</f>
        <v/>
      </c>
      <c r="K1606" s="88" t="str">
        <f>IF(ISNUMBER(A1606), IF($G$16="fixed",$G$17,MIN(H1606*Data!$C$7*$C$16*0.5,$C$17*Data!$C$7))*$C$12,"")</f>
        <v/>
      </c>
      <c r="L1606" s="42" t="str">
        <f t="shared" ref="L1606:L1669" ca="1" si="764">IFERROR(J1606,"")</f>
        <v/>
      </c>
      <c r="M1606" s="44" t="str">
        <f t="shared" ref="M1606:M1669" ca="1" si="765">IFERROR(L1606+K1606*0.5,"")</f>
        <v/>
      </c>
      <c r="N1606" s="44" t="str">
        <f t="shared" ref="N1606:N1669" ca="1" si="766">IFERROR(L1606-K1606*0.5,"")</f>
        <v/>
      </c>
      <c r="O1606" s="108" t="str">
        <f t="shared" si="741"/>
        <v/>
      </c>
      <c r="P1606" s="102" t="str">
        <f t="shared" si="742"/>
        <v/>
      </c>
      <c r="Q1606" s="102" t="str">
        <f t="shared" si="743"/>
        <v/>
      </c>
      <c r="R1606" s="120" t="str">
        <f t="shared" si="761"/>
        <v/>
      </c>
      <c r="S1606" s="54" t="str">
        <f t="shared" si="762"/>
        <v/>
      </c>
      <c r="T1606" s="5" t="str">
        <f t="shared" si="744"/>
        <v/>
      </c>
      <c r="U1606" s="152" t="str">
        <f t="shared" si="745"/>
        <v/>
      </c>
      <c r="V1606" s="152" t="str">
        <f t="shared" si="746"/>
        <v/>
      </c>
      <c r="W1606" s="153" t="str">
        <f t="shared" si="747"/>
        <v/>
      </c>
      <c r="X1606" s="153" t="str">
        <f t="shared" si="748"/>
        <v/>
      </c>
      <c r="Y1606" s="153" t="str">
        <f t="shared" si="749"/>
        <v/>
      </c>
      <c r="Z1606" s="153" t="str">
        <f t="shared" si="750"/>
        <v/>
      </c>
      <c r="AA1606" s="152" t="str">
        <f t="shared" si="751"/>
        <v/>
      </c>
      <c r="AB1606" s="152" t="str">
        <f t="shared" si="752"/>
        <v/>
      </c>
      <c r="AC1606" s="154" t="str">
        <f t="shared" si="753"/>
        <v/>
      </c>
      <c r="AD1606" s="154" t="str">
        <f t="shared" si="754"/>
        <v/>
      </c>
      <c r="AE1606" s="3" t="str">
        <f t="shared" si="755"/>
        <v/>
      </c>
      <c r="AF1606" s="3" t="str">
        <f t="shared" si="756"/>
        <v/>
      </c>
      <c r="AG1606" s="3" t="str">
        <f t="shared" si="763"/>
        <v/>
      </c>
      <c r="AH1606" s="4" t="str">
        <f t="shared" si="757"/>
        <v/>
      </c>
      <c r="AI1606" s="75" t="str">
        <f t="shared" si="758"/>
        <v/>
      </c>
      <c r="AJ1606" s="75" t="str">
        <f t="shared" si="759"/>
        <v/>
      </c>
    </row>
    <row r="1607" spans="1:36">
      <c r="A1607" s="41" t="str">
        <f t="shared" si="760"/>
        <v/>
      </c>
      <c r="B1607" s="150" t="str">
        <f>IF(ISNUMBER(A1607),INDEX('MetaTrader Import'!$H$13:$J$5893,TRUNC(((A1607-$A$39+1)-1)/3)+1,MOD((A1607-$A$39+1)-1,3)+1),"")</f>
        <v/>
      </c>
      <c r="C1607" s="43" t="str">
        <f t="shared" si="737"/>
        <v/>
      </c>
      <c r="D1607" s="43" t="str">
        <f t="shared" ca="1" si="738"/>
        <v/>
      </c>
      <c r="E1607" s="43" t="str">
        <f t="shared" si="739"/>
        <v/>
      </c>
      <c r="F1607" s="43" t="str">
        <f t="shared" si="740"/>
        <v/>
      </c>
      <c r="G1607" s="43" t="str">
        <f>IF(A1607&lt;&gt;"",IF(A1607&lt;Data!$G$11*0.25,$C$13/$G$32,IF(A1607&gt;Data!$G$11*0.25,$C$13,$C$13*10)),"")</f>
        <v/>
      </c>
      <c r="H1607" s="43" t="str">
        <f>IF(A1607&lt;&gt;"",IF(Data!$G$9="constant",$C$13,IF(Data!$G$9="squeeze",G1607,F1607)),"")</f>
        <v/>
      </c>
      <c r="I1607" s="38" t="str">
        <f ca="1">IF(ISNUMBER(A1607),NORMINV(RAND(),0,IF(AND(Data!$G$9="squeeze",A1607&lt;Data!$G$11*0.25),$H$32,1)*$C$30*$C$13)*($C$14*$C$12),"")</f>
        <v/>
      </c>
      <c r="J1607" s="42" t="str">
        <f ca="1">IFERROR(IF(Data!$C$6="Real",B1607,I1607+J1606+($C$14*$C$12)*(NORMINV(RAND(),$C$15,CHOOSE($G$13,$C$13,F1607,G1607)))),"")</f>
        <v/>
      </c>
      <c r="K1607" s="88" t="str">
        <f>IF(ISNUMBER(A1607), IF($G$16="fixed",$G$17,MIN(H1607*Data!$C$7*$C$16*0.5,$C$17*Data!$C$7))*$C$12,"")</f>
        <v/>
      </c>
      <c r="L1607" s="42" t="str">
        <f t="shared" ca="1" si="764"/>
        <v/>
      </c>
      <c r="M1607" s="44" t="str">
        <f t="shared" ca="1" si="765"/>
        <v/>
      </c>
      <c r="N1607" s="44" t="str">
        <f t="shared" ca="1" si="766"/>
        <v/>
      </c>
      <c r="O1607" s="108" t="str">
        <f t="shared" si="741"/>
        <v/>
      </c>
      <c r="P1607" s="102" t="str">
        <f t="shared" si="742"/>
        <v/>
      </c>
      <c r="Q1607" s="102" t="str">
        <f t="shared" si="743"/>
        <v/>
      </c>
      <c r="R1607" s="120" t="str">
        <f t="shared" si="761"/>
        <v/>
      </c>
      <c r="S1607" s="54" t="str">
        <f t="shared" si="762"/>
        <v/>
      </c>
      <c r="T1607" s="5" t="str">
        <f t="shared" si="744"/>
        <v/>
      </c>
      <c r="U1607" s="152" t="str">
        <f t="shared" si="745"/>
        <v/>
      </c>
      <c r="V1607" s="152" t="str">
        <f t="shared" si="746"/>
        <v/>
      </c>
      <c r="W1607" s="153" t="str">
        <f t="shared" si="747"/>
        <v/>
      </c>
      <c r="X1607" s="153" t="str">
        <f t="shared" si="748"/>
        <v/>
      </c>
      <c r="Y1607" s="153" t="str">
        <f t="shared" si="749"/>
        <v/>
      </c>
      <c r="Z1607" s="153" t="str">
        <f t="shared" si="750"/>
        <v/>
      </c>
      <c r="AA1607" s="152" t="str">
        <f t="shared" si="751"/>
        <v/>
      </c>
      <c r="AB1607" s="152" t="str">
        <f t="shared" si="752"/>
        <v/>
      </c>
      <c r="AC1607" s="154" t="str">
        <f t="shared" si="753"/>
        <v/>
      </c>
      <c r="AD1607" s="154" t="str">
        <f t="shared" si="754"/>
        <v/>
      </c>
      <c r="AE1607" s="3" t="str">
        <f t="shared" si="755"/>
        <v/>
      </c>
      <c r="AF1607" s="3" t="str">
        <f t="shared" si="756"/>
        <v/>
      </c>
      <c r="AG1607" s="3" t="str">
        <f t="shared" si="763"/>
        <v/>
      </c>
      <c r="AH1607" s="4" t="str">
        <f t="shared" si="757"/>
        <v/>
      </c>
      <c r="AI1607" s="75" t="str">
        <f t="shared" si="758"/>
        <v/>
      </c>
      <c r="AJ1607" s="75" t="str">
        <f t="shared" si="759"/>
        <v/>
      </c>
    </row>
    <row r="1608" spans="1:36">
      <c r="A1608" s="41" t="str">
        <f t="shared" si="760"/>
        <v/>
      </c>
      <c r="B1608" s="150" t="str">
        <f>IF(ISNUMBER(A1608),INDEX('MetaTrader Import'!$H$13:$J$5893,TRUNC(((A1608-$A$39+1)-1)/3)+1,MOD((A1608-$A$39+1)-1,3)+1),"")</f>
        <v/>
      </c>
      <c r="C1608" s="43" t="str">
        <f t="shared" si="737"/>
        <v/>
      </c>
      <c r="D1608" s="43" t="str">
        <f t="shared" ca="1" si="738"/>
        <v/>
      </c>
      <c r="E1608" s="43" t="str">
        <f t="shared" si="739"/>
        <v/>
      </c>
      <c r="F1608" s="43" t="str">
        <f t="shared" si="740"/>
        <v/>
      </c>
      <c r="G1608" s="43" t="str">
        <f>IF(A1608&lt;&gt;"",IF(A1608&lt;Data!$G$11*0.25,$C$13/$G$32,IF(A1608&gt;Data!$G$11*0.25,$C$13,$C$13*10)),"")</f>
        <v/>
      </c>
      <c r="H1608" s="43" t="str">
        <f>IF(A1608&lt;&gt;"",IF(Data!$G$9="constant",$C$13,IF(Data!$G$9="squeeze",G1608,F1608)),"")</f>
        <v/>
      </c>
      <c r="I1608" s="38" t="str">
        <f ca="1">IF(ISNUMBER(A1608),NORMINV(RAND(),0,IF(AND(Data!$G$9="squeeze",A1608&lt;Data!$G$11*0.25),$H$32,1)*$C$30*$C$13)*($C$14*$C$12),"")</f>
        <v/>
      </c>
      <c r="J1608" s="42" t="str">
        <f ca="1">IFERROR(IF(Data!$C$6="Real",B1608,I1608+J1607+($C$14*$C$12)*(NORMINV(RAND(),$C$15,CHOOSE($G$13,$C$13,F1608,G1608)))),"")</f>
        <v/>
      </c>
      <c r="K1608" s="88" t="str">
        <f>IF(ISNUMBER(A1608), IF($G$16="fixed",$G$17,MIN(H1608*Data!$C$7*$C$16*0.5,$C$17*Data!$C$7))*$C$12,"")</f>
        <v/>
      </c>
      <c r="L1608" s="42" t="str">
        <f t="shared" ca="1" si="764"/>
        <v/>
      </c>
      <c r="M1608" s="44" t="str">
        <f t="shared" ca="1" si="765"/>
        <v/>
      </c>
      <c r="N1608" s="44" t="str">
        <f t="shared" ca="1" si="766"/>
        <v/>
      </c>
      <c r="O1608" s="108" t="str">
        <f t="shared" si="741"/>
        <v/>
      </c>
      <c r="P1608" s="102" t="str">
        <f t="shared" si="742"/>
        <v/>
      </c>
      <c r="Q1608" s="102" t="str">
        <f t="shared" si="743"/>
        <v/>
      </c>
      <c r="R1608" s="120" t="str">
        <f t="shared" si="761"/>
        <v/>
      </c>
      <c r="S1608" s="54" t="str">
        <f t="shared" si="762"/>
        <v/>
      </c>
      <c r="T1608" s="5" t="str">
        <f t="shared" si="744"/>
        <v/>
      </c>
      <c r="U1608" s="152" t="str">
        <f t="shared" si="745"/>
        <v/>
      </c>
      <c r="V1608" s="152" t="str">
        <f t="shared" si="746"/>
        <v/>
      </c>
      <c r="W1608" s="153" t="str">
        <f t="shared" si="747"/>
        <v/>
      </c>
      <c r="X1608" s="153" t="str">
        <f t="shared" si="748"/>
        <v/>
      </c>
      <c r="Y1608" s="153" t="str">
        <f t="shared" si="749"/>
        <v/>
      </c>
      <c r="Z1608" s="153" t="str">
        <f t="shared" si="750"/>
        <v/>
      </c>
      <c r="AA1608" s="152" t="str">
        <f t="shared" si="751"/>
        <v/>
      </c>
      <c r="AB1608" s="152" t="str">
        <f t="shared" si="752"/>
        <v/>
      </c>
      <c r="AC1608" s="154" t="str">
        <f t="shared" si="753"/>
        <v/>
      </c>
      <c r="AD1608" s="154" t="str">
        <f t="shared" si="754"/>
        <v/>
      </c>
      <c r="AE1608" s="3" t="str">
        <f t="shared" si="755"/>
        <v/>
      </c>
      <c r="AF1608" s="3" t="str">
        <f t="shared" si="756"/>
        <v/>
      </c>
      <c r="AG1608" s="3" t="str">
        <f t="shared" si="763"/>
        <v/>
      </c>
      <c r="AH1608" s="4" t="str">
        <f t="shared" si="757"/>
        <v/>
      </c>
      <c r="AI1608" s="75" t="str">
        <f t="shared" si="758"/>
        <v/>
      </c>
      <c r="AJ1608" s="75" t="str">
        <f t="shared" si="759"/>
        <v/>
      </c>
    </row>
    <row r="1609" spans="1:36">
      <c r="A1609" s="41" t="str">
        <f t="shared" si="760"/>
        <v/>
      </c>
      <c r="B1609" s="150" t="str">
        <f>IF(ISNUMBER(A1609),INDEX('MetaTrader Import'!$H$13:$J$5893,TRUNC(((A1609-$A$39+1)-1)/3)+1,MOD((A1609-$A$39+1)-1,3)+1),"")</f>
        <v/>
      </c>
      <c r="C1609" s="43" t="str">
        <f t="shared" si="737"/>
        <v/>
      </c>
      <c r="D1609" s="43" t="str">
        <f t="shared" ca="1" si="738"/>
        <v/>
      </c>
      <c r="E1609" s="43" t="str">
        <f t="shared" si="739"/>
        <v/>
      </c>
      <c r="F1609" s="43" t="str">
        <f t="shared" si="740"/>
        <v/>
      </c>
      <c r="G1609" s="43" t="str">
        <f>IF(A1609&lt;&gt;"",IF(A1609&lt;Data!$G$11*0.25,$C$13/$G$32,IF(A1609&gt;Data!$G$11*0.25,$C$13,$C$13*10)),"")</f>
        <v/>
      </c>
      <c r="H1609" s="43" t="str">
        <f>IF(A1609&lt;&gt;"",IF(Data!$G$9="constant",$C$13,IF(Data!$G$9="squeeze",G1609,F1609)),"")</f>
        <v/>
      </c>
      <c r="I1609" s="38" t="str">
        <f ca="1">IF(ISNUMBER(A1609),NORMINV(RAND(),0,IF(AND(Data!$G$9="squeeze",A1609&lt;Data!$G$11*0.25),$H$32,1)*$C$30*$C$13)*($C$14*$C$12),"")</f>
        <v/>
      </c>
      <c r="J1609" s="42" t="str">
        <f ca="1">IFERROR(IF(Data!$C$6="Real",B1609,I1609+J1608+($C$14*$C$12)*(NORMINV(RAND(),$C$15,CHOOSE($G$13,$C$13,F1609,G1609)))),"")</f>
        <v/>
      </c>
      <c r="K1609" s="88" t="str">
        <f>IF(ISNUMBER(A1609), IF($G$16="fixed",$G$17,MIN(H1609*Data!$C$7*$C$16*0.5,$C$17*Data!$C$7))*$C$12,"")</f>
        <v/>
      </c>
      <c r="L1609" s="42" t="str">
        <f t="shared" ca="1" si="764"/>
        <v/>
      </c>
      <c r="M1609" s="44" t="str">
        <f t="shared" ca="1" si="765"/>
        <v/>
      </c>
      <c r="N1609" s="44" t="str">
        <f t="shared" ca="1" si="766"/>
        <v/>
      </c>
      <c r="O1609" s="108" t="str">
        <f t="shared" si="741"/>
        <v/>
      </c>
      <c r="P1609" s="102" t="str">
        <f t="shared" si="742"/>
        <v/>
      </c>
      <c r="Q1609" s="102" t="str">
        <f t="shared" si="743"/>
        <v/>
      </c>
      <c r="R1609" s="120" t="str">
        <f t="shared" si="761"/>
        <v/>
      </c>
      <c r="S1609" s="54" t="str">
        <f t="shared" si="762"/>
        <v/>
      </c>
      <c r="T1609" s="5" t="str">
        <f t="shared" si="744"/>
        <v/>
      </c>
      <c r="U1609" s="152" t="str">
        <f t="shared" si="745"/>
        <v/>
      </c>
      <c r="V1609" s="152" t="str">
        <f t="shared" si="746"/>
        <v/>
      </c>
      <c r="W1609" s="153" t="str">
        <f t="shared" si="747"/>
        <v/>
      </c>
      <c r="X1609" s="153" t="str">
        <f t="shared" si="748"/>
        <v/>
      </c>
      <c r="Y1609" s="153" t="str">
        <f t="shared" si="749"/>
        <v/>
      </c>
      <c r="Z1609" s="153" t="str">
        <f t="shared" si="750"/>
        <v/>
      </c>
      <c r="AA1609" s="152" t="str">
        <f t="shared" si="751"/>
        <v/>
      </c>
      <c r="AB1609" s="152" t="str">
        <f t="shared" si="752"/>
        <v/>
      </c>
      <c r="AC1609" s="154" t="str">
        <f t="shared" si="753"/>
        <v/>
      </c>
      <c r="AD1609" s="154" t="str">
        <f t="shared" si="754"/>
        <v/>
      </c>
      <c r="AE1609" s="3" t="str">
        <f t="shared" si="755"/>
        <v/>
      </c>
      <c r="AF1609" s="3" t="str">
        <f t="shared" si="756"/>
        <v/>
      </c>
      <c r="AG1609" s="3" t="str">
        <f t="shared" si="763"/>
        <v/>
      </c>
      <c r="AH1609" s="4" t="str">
        <f t="shared" si="757"/>
        <v/>
      </c>
      <c r="AI1609" s="75" t="str">
        <f t="shared" si="758"/>
        <v/>
      </c>
      <c r="AJ1609" s="75" t="str">
        <f t="shared" si="759"/>
        <v/>
      </c>
    </row>
    <row r="1610" spans="1:36">
      <c r="A1610" s="41" t="str">
        <f t="shared" si="760"/>
        <v/>
      </c>
      <c r="B1610" s="150" t="str">
        <f>IF(ISNUMBER(A1610),INDEX('MetaTrader Import'!$H$13:$J$5893,TRUNC(((A1610-$A$39+1)-1)/3)+1,MOD((A1610-$A$39+1)-1,3)+1),"")</f>
        <v/>
      </c>
      <c r="C1610" s="43" t="str">
        <f t="shared" si="737"/>
        <v/>
      </c>
      <c r="D1610" s="43" t="str">
        <f t="shared" ca="1" si="738"/>
        <v/>
      </c>
      <c r="E1610" s="43" t="str">
        <f t="shared" si="739"/>
        <v/>
      </c>
      <c r="F1610" s="43" t="str">
        <f t="shared" si="740"/>
        <v/>
      </c>
      <c r="G1610" s="43" t="str">
        <f>IF(A1610&lt;&gt;"",IF(A1610&lt;Data!$G$11*0.25,$C$13/$G$32,IF(A1610&gt;Data!$G$11*0.25,$C$13,$C$13*10)),"")</f>
        <v/>
      </c>
      <c r="H1610" s="43" t="str">
        <f>IF(A1610&lt;&gt;"",IF(Data!$G$9="constant",$C$13,IF(Data!$G$9="squeeze",G1610,F1610)),"")</f>
        <v/>
      </c>
      <c r="I1610" s="38" t="str">
        <f ca="1">IF(ISNUMBER(A1610),NORMINV(RAND(),0,IF(AND(Data!$G$9="squeeze",A1610&lt;Data!$G$11*0.25),$H$32,1)*$C$30*$C$13)*($C$14*$C$12),"")</f>
        <v/>
      </c>
      <c r="J1610" s="42" t="str">
        <f ca="1">IFERROR(IF(Data!$C$6="Real",B1610,I1610+J1609+($C$14*$C$12)*(NORMINV(RAND(),$C$15,CHOOSE($G$13,$C$13,F1610,G1610)))),"")</f>
        <v/>
      </c>
      <c r="K1610" s="88" t="str">
        <f>IF(ISNUMBER(A1610), IF($G$16="fixed",$G$17,MIN(H1610*Data!$C$7*$C$16*0.5,$C$17*Data!$C$7))*$C$12,"")</f>
        <v/>
      </c>
      <c r="L1610" s="42" t="str">
        <f t="shared" ca="1" si="764"/>
        <v/>
      </c>
      <c r="M1610" s="44" t="str">
        <f t="shared" ca="1" si="765"/>
        <v/>
      </c>
      <c r="N1610" s="44" t="str">
        <f t="shared" ca="1" si="766"/>
        <v/>
      </c>
      <c r="O1610" s="108" t="str">
        <f t="shared" si="741"/>
        <v/>
      </c>
      <c r="P1610" s="102" t="str">
        <f t="shared" si="742"/>
        <v/>
      </c>
      <c r="Q1610" s="102" t="str">
        <f t="shared" si="743"/>
        <v/>
      </c>
      <c r="R1610" s="120" t="str">
        <f t="shared" si="761"/>
        <v/>
      </c>
      <c r="S1610" s="54" t="str">
        <f t="shared" si="762"/>
        <v/>
      </c>
      <c r="T1610" s="5" t="str">
        <f t="shared" si="744"/>
        <v/>
      </c>
      <c r="U1610" s="152" t="str">
        <f t="shared" si="745"/>
        <v/>
      </c>
      <c r="V1610" s="152" t="str">
        <f t="shared" si="746"/>
        <v/>
      </c>
      <c r="W1610" s="153" t="str">
        <f t="shared" si="747"/>
        <v/>
      </c>
      <c r="X1610" s="153" t="str">
        <f t="shared" si="748"/>
        <v/>
      </c>
      <c r="Y1610" s="153" t="str">
        <f t="shared" si="749"/>
        <v/>
      </c>
      <c r="Z1610" s="153" t="str">
        <f t="shared" si="750"/>
        <v/>
      </c>
      <c r="AA1610" s="152" t="str">
        <f t="shared" si="751"/>
        <v/>
      </c>
      <c r="AB1610" s="152" t="str">
        <f t="shared" si="752"/>
        <v/>
      </c>
      <c r="AC1610" s="154" t="str">
        <f t="shared" si="753"/>
        <v/>
      </c>
      <c r="AD1610" s="154" t="str">
        <f t="shared" si="754"/>
        <v/>
      </c>
      <c r="AE1610" s="3" t="str">
        <f t="shared" si="755"/>
        <v/>
      </c>
      <c r="AF1610" s="3" t="str">
        <f t="shared" si="756"/>
        <v/>
      </c>
      <c r="AG1610" s="3" t="str">
        <f t="shared" si="763"/>
        <v/>
      </c>
      <c r="AH1610" s="4" t="str">
        <f t="shared" si="757"/>
        <v/>
      </c>
      <c r="AI1610" s="75" t="str">
        <f t="shared" si="758"/>
        <v/>
      </c>
      <c r="AJ1610" s="75" t="str">
        <f t="shared" si="759"/>
        <v/>
      </c>
    </row>
    <row r="1611" spans="1:36">
      <c r="A1611" s="41" t="str">
        <f t="shared" si="760"/>
        <v/>
      </c>
      <c r="B1611" s="150" t="str">
        <f>IF(ISNUMBER(A1611),INDEX('MetaTrader Import'!$H$13:$J$5893,TRUNC(((A1611-$A$39+1)-1)/3)+1,MOD((A1611-$A$39+1)-1,3)+1),"")</f>
        <v/>
      </c>
      <c r="C1611" s="43" t="str">
        <f t="shared" si="737"/>
        <v/>
      </c>
      <c r="D1611" s="43" t="str">
        <f t="shared" ca="1" si="738"/>
        <v/>
      </c>
      <c r="E1611" s="43" t="str">
        <f t="shared" si="739"/>
        <v/>
      </c>
      <c r="F1611" s="43" t="str">
        <f t="shared" si="740"/>
        <v/>
      </c>
      <c r="G1611" s="43" t="str">
        <f>IF(A1611&lt;&gt;"",IF(A1611&lt;Data!$G$11*0.25,$C$13/$G$32,IF(A1611&gt;Data!$G$11*0.25,$C$13,$C$13*10)),"")</f>
        <v/>
      </c>
      <c r="H1611" s="43" t="str">
        <f>IF(A1611&lt;&gt;"",IF(Data!$G$9="constant",$C$13,IF(Data!$G$9="squeeze",G1611,F1611)),"")</f>
        <v/>
      </c>
      <c r="I1611" s="38" t="str">
        <f ca="1">IF(ISNUMBER(A1611),NORMINV(RAND(),0,IF(AND(Data!$G$9="squeeze",A1611&lt;Data!$G$11*0.25),$H$32,1)*$C$30*$C$13)*($C$14*$C$12),"")</f>
        <v/>
      </c>
      <c r="J1611" s="42" t="str">
        <f ca="1">IFERROR(IF(Data!$C$6="Real",B1611,I1611+J1610+($C$14*$C$12)*(NORMINV(RAND(),$C$15,CHOOSE($G$13,$C$13,F1611,G1611)))),"")</f>
        <v/>
      </c>
      <c r="K1611" s="88" t="str">
        <f>IF(ISNUMBER(A1611), IF($G$16="fixed",$G$17,MIN(H1611*Data!$C$7*$C$16*0.5,$C$17*Data!$C$7))*$C$12,"")</f>
        <v/>
      </c>
      <c r="L1611" s="42" t="str">
        <f t="shared" ca="1" si="764"/>
        <v/>
      </c>
      <c r="M1611" s="44" t="str">
        <f t="shared" ca="1" si="765"/>
        <v/>
      </c>
      <c r="N1611" s="44" t="str">
        <f t="shared" ca="1" si="766"/>
        <v/>
      </c>
      <c r="O1611" s="108" t="str">
        <f t="shared" si="741"/>
        <v/>
      </c>
      <c r="P1611" s="102" t="str">
        <f t="shared" si="742"/>
        <v/>
      </c>
      <c r="Q1611" s="102" t="str">
        <f t="shared" si="743"/>
        <v/>
      </c>
      <c r="R1611" s="120" t="str">
        <f t="shared" si="761"/>
        <v/>
      </c>
      <c r="S1611" s="54" t="str">
        <f t="shared" si="762"/>
        <v/>
      </c>
      <c r="T1611" s="5" t="str">
        <f t="shared" si="744"/>
        <v/>
      </c>
      <c r="U1611" s="152" t="str">
        <f t="shared" si="745"/>
        <v/>
      </c>
      <c r="V1611" s="152" t="str">
        <f t="shared" si="746"/>
        <v/>
      </c>
      <c r="W1611" s="153" t="str">
        <f t="shared" si="747"/>
        <v/>
      </c>
      <c r="X1611" s="153" t="str">
        <f t="shared" si="748"/>
        <v/>
      </c>
      <c r="Y1611" s="153" t="str">
        <f t="shared" si="749"/>
        <v/>
      </c>
      <c r="Z1611" s="153" t="str">
        <f t="shared" si="750"/>
        <v/>
      </c>
      <c r="AA1611" s="152" t="str">
        <f t="shared" si="751"/>
        <v/>
      </c>
      <c r="AB1611" s="152" t="str">
        <f t="shared" si="752"/>
        <v/>
      </c>
      <c r="AC1611" s="154" t="str">
        <f t="shared" si="753"/>
        <v/>
      </c>
      <c r="AD1611" s="154" t="str">
        <f t="shared" si="754"/>
        <v/>
      </c>
      <c r="AE1611" s="3" t="str">
        <f t="shared" si="755"/>
        <v/>
      </c>
      <c r="AF1611" s="3" t="str">
        <f t="shared" si="756"/>
        <v/>
      </c>
      <c r="AG1611" s="3" t="str">
        <f t="shared" si="763"/>
        <v/>
      </c>
      <c r="AH1611" s="4" t="str">
        <f t="shared" si="757"/>
        <v/>
      </c>
      <c r="AI1611" s="75" t="str">
        <f t="shared" si="758"/>
        <v/>
      </c>
      <c r="AJ1611" s="75" t="str">
        <f t="shared" si="759"/>
        <v/>
      </c>
    </row>
    <row r="1612" spans="1:36">
      <c r="A1612" s="41" t="str">
        <f t="shared" si="760"/>
        <v/>
      </c>
      <c r="B1612" s="150" t="str">
        <f>IF(ISNUMBER(A1612),INDEX('MetaTrader Import'!$H$13:$J$5893,TRUNC(((A1612-$A$39+1)-1)/3)+1,MOD((A1612-$A$39+1)-1,3)+1),"")</f>
        <v/>
      </c>
      <c r="C1612" s="43" t="str">
        <f t="shared" si="737"/>
        <v/>
      </c>
      <c r="D1612" s="43" t="str">
        <f t="shared" ca="1" si="738"/>
        <v/>
      </c>
      <c r="E1612" s="43" t="str">
        <f t="shared" si="739"/>
        <v/>
      </c>
      <c r="F1612" s="43" t="str">
        <f t="shared" si="740"/>
        <v/>
      </c>
      <c r="G1612" s="43" t="str">
        <f>IF(A1612&lt;&gt;"",IF(A1612&lt;Data!$G$11*0.25,$C$13/$G$32,IF(A1612&gt;Data!$G$11*0.25,$C$13,$C$13*10)),"")</f>
        <v/>
      </c>
      <c r="H1612" s="43" t="str">
        <f>IF(A1612&lt;&gt;"",IF(Data!$G$9="constant",$C$13,IF(Data!$G$9="squeeze",G1612,F1612)),"")</f>
        <v/>
      </c>
      <c r="I1612" s="38" t="str">
        <f ca="1">IF(ISNUMBER(A1612),NORMINV(RAND(),0,IF(AND(Data!$G$9="squeeze",A1612&lt;Data!$G$11*0.25),$H$32,1)*$C$30*$C$13)*($C$14*$C$12),"")</f>
        <v/>
      </c>
      <c r="J1612" s="42" t="str">
        <f ca="1">IFERROR(IF(Data!$C$6="Real",B1612,I1612+J1611+($C$14*$C$12)*(NORMINV(RAND(),$C$15,CHOOSE($G$13,$C$13,F1612,G1612)))),"")</f>
        <v/>
      </c>
      <c r="K1612" s="88" t="str">
        <f>IF(ISNUMBER(A1612), IF($G$16="fixed",$G$17,MIN(H1612*Data!$C$7*$C$16*0.5,$C$17*Data!$C$7))*$C$12,"")</f>
        <v/>
      </c>
      <c r="L1612" s="42" t="str">
        <f t="shared" ca="1" si="764"/>
        <v/>
      </c>
      <c r="M1612" s="44" t="str">
        <f t="shared" ca="1" si="765"/>
        <v/>
      </c>
      <c r="N1612" s="44" t="str">
        <f t="shared" ca="1" si="766"/>
        <v/>
      </c>
      <c r="O1612" s="108" t="str">
        <f t="shared" si="741"/>
        <v/>
      </c>
      <c r="P1612" s="102" t="str">
        <f t="shared" si="742"/>
        <v/>
      </c>
      <c r="Q1612" s="102" t="str">
        <f t="shared" si="743"/>
        <v/>
      </c>
      <c r="R1612" s="120" t="str">
        <f t="shared" si="761"/>
        <v/>
      </c>
      <c r="S1612" s="54" t="str">
        <f t="shared" si="762"/>
        <v/>
      </c>
      <c r="T1612" s="5" t="str">
        <f t="shared" si="744"/>
        <v/>
      </c>
      <c r="U1612" s="152" t="str">
        <f t="shared" si="745"/>
        <v/>
      </c>
      <c r="V1612" s="152" t="str">
        <f t="shared" si="746"/>
        <v/>
      </c>
      <c r="W1612" s="153" t="str">
        <f t="shared" si="747"/>
        <v/>
      </c>
      <c r="X1612" s="153" t="str">
        <f t="shared" si="748"/>
        <v/>
      </c>
      <c r="Y1612" s="153" t="str">
        <f t="shared" si="749"/>
        <v/>
      </c>
      <c r="Z1612" s="153" t="str">
        <f t="shared" si="750"/>
        <v/>
      </c>
      <c r="AA1612" s="152" t="str">
        <f t="shared" si="751"/>
        <v/>
      </c>
      <c r="AB1612" s="152" t="str">
        <f t="shared" si="752"/>
        <v/>
      </c>
      <c r="AC1612" s="154" t="str">
        <f t="shared" si="753"/>
        <v/>
      </c>
      <c r="AD1612" s="154" t="str">
        <f t="shared" si="754"/>
        <v/>
      </c>
      <c r="AE1612" s="3" t="str">
        <f t="shared" si="755"/>
        <v/>
      </c>
      <c r="AF1612" s="3" t="str">
        <f t="shared" si="756"/>
        <v/>
      </c>
      <c r="AG1612" s="3" t="str">
        <f t="shared" si="763"/>
        <v/>
      </c>
      <c r="AH1612" s="4" t="str">
        <f t="shared" si="757"/>
        <v/>
      </c>
      <c r="AI1612" s="75" t="str">
        <f t="shared" si="758"/>
        <v/>
      </c>
      <c r="AJ1612" s="75" t="str">
        <f t="shared" si="759"/>
        <v/>
      </c>
    </row>
    <row r="1613" spans="1:36">
      <c r="A1613" s="41" t="str">
        <f t="shared" si="760"/>
        <v/>
      </c>
      <c r="B1613" s="150" t="str">
        <f>IF(ISNUMBER(A1613),INDEX('MetaTrader Import'!$H$13:$J$5893,TRUNC(((A1613-$A$39+1)-1)/3)+1,MOD((A1613-$A$39+1)-1,3)+1),"")</f>
        <v/>
      </c>
      <c r="C1613" s="43" t="str">
        <f t="shared" si="737"/>
        <v/>
      </c>
      <c r="D1613" s="43" t="str">
        <f t="shared" ca="1" si="738"/>
        <v/>
      </c>
      <c r="E1613" s="43" t="str">
        <f t="shared" si="739"/>
        <v/>
      </c>
      <c r="F1613" s="43" t="str">
        <f t="shared" si="740"/>
        <v/>
      </c>
      <c r="G1613" s="43" t="str">
        <f>IF(A1613&lt;&gt;"",IF(A1613&lt;Data!$G$11*0.25,$C$13/$G$32,IF(A1613&gt;Data!$G$11*0.25,$C$13,$C$13*10)),"")</f>
        <v/>
      </c>
      <c r="H1613" s="43" t="str">
        <f>IF(A1613&lt;&gt;"",IF(Data!$G$9="constant",$C$13,IF(Data!$G$9="squeeze",G1613,F1613)),"")</f>
        <v/>
      </c>
      <c r="I1613" s="38" t="str">
        <f ca="1">IF(ISNUMBER(A1613),NORMINV(RAND(),0,IF(AND(Data!$G$9="squeeze",A1613&lt;Data!$G$11*0.25),$H$32,1)*$C$30*$C$13)*($C$14*$C$12),"")</f>
        <v/>
      </c>
      <c r="J1613" s="42" t="str">
        <f ca="1">IFERROR(IF(Data!$C$6="Real",B1613,I1613+J1612+($C$14*$C$12)*(NORMINV(RAND(),$C$15,CHOOSE($G$13,$C$13,F1613,G1613)))),"")</f>
        <v/>
      </c>
      <c r="K1613" s="88" t="str">
        <f>IF(ISNUMBER(A1613), IF($G$16="fixed",$G$17,MIN(H1613*Data!$C$7*$C$16*0.5,$C$17*Data!$C$7))*$C$12,"")</f>
        <v/>
      </c>
      <c r="L1613" s="42" t="str">
        <f t="shared" ca="1" si="764"/>
        <v/>
      </c>
      <c r="M1613" s="44" t="str">
        <f t="shared" ca="1" si="765"/>
        <v/>
      </c>
      <c r="N1613" s="44" t="str">
        <f t="shared" ca="1" si="766"/>
        <v/>
      </c>
      <c r="O1613" s="108" t="str">
        <f t="shared" si="741"/>
        <v/>
      </c>
      <c r="P1613" s="102" t="str">
        <f t="shared" si="742"/>
        <v/>
      </c>
      <c r="Q1613" s="102" t="str">
        <f t="shared" si="743"/>
        <v/>
      </c>
      <c r="R1613" s="120" t="str">
        <f t="shared" si="761"/>
        <v/>
      </c>
      <c r="S1613" s="54" t="str">
        <f t="shared" si="762"/>
        <v/>
      </c>
      <c r="T1613" s="5" t="str">
        <f t="shared" si="744"/>
        <v/>
      </c>
      <c r="U1613" s="152" t="str">
        <f t="shared" si="745"/>
        <v/>
      </c>
      <c r="V1613" s="152" t="str">
        <f t="shared" si="746"/>
        <v/>
      </c>
      <c r="W1613" s="153" t="str">
        <f t="shared" si="747"/>
        <v/>
      </c>
      <c r="X1613" s="153" t="str">
        <f t="shared" si="748"/>
        <v/>
      </c>
      <c r="Y1613" s="153" t="str">
        <f t="shared" si="749"/>
        <v/>
      </c>
      <c r="Z1613" s="153" t="str">
        <f t="shared" si="750"/>
        <v/>
      </c>
      <c r="AA1613" s="152" t="str">
        <f t="shared" si="751"/>
        <v/>
      </c>
      <c r="AB1613" s="152" t="str">
        <f t="shared" si="752"/>
        <v/>
      </c>
      <c r="AC1613" s="154" t="str">
        <f t="shared" si="753"/>
        <v/>
      </c>
      <c r="AD1613" s="154" t="str">
        <f t="shared" si="754"/>
        <v/>
      </c>
      <c r="AE1613" s="3" t="str">
        <f t="shared" si="755"/>
        <v/>
      </c>
      <c r="AF1613" s="3" t="str">
        <f t="shared" si="756"/>
        <v/>
      </c>
      <c r="AG1613" s="3" t="str">
        <f t="shared" si="763"/>
        <v/>
      </c>
      <c r="AH1613" s="4" t="str">
        <f t="shared" si="757"/>
        <v/>
      </c>
      <c r="AI1613" s="75" t="str">
        <f t="shared" si="758"/>
        <v/>
      </c>
      <c r="AJ1613" s="75" t="str">
        <f t="shared" si="759"/>
        <v/>
      </c>
    </row>
    <row r="1614" spans="1:36">
      <c r="A1614" s="41" t="str">
        <f t="shared" si="760"/>
        <v/>
      </c>
      <c r="B1614" s="150" t="str">
        <f>IF(ISNUMBER(A1614),INDEX('MetaTrader Import'!$H$13:$J$5893,TRUNC(((A1614-$A$39+1)-1)/3)+1,MOD((A1614-$A$39+1)-1,3)+1),"")</f>
        <v/>
      </c>
      <c r="C1614" s="43" t="str">
        <f t="shared" si="737"/>
        <v/>
      </c>
      <c r="D1614" s="43" t="str">
        <f t="shared" ca="1" si="738"/>
        <v/>
      </c>
      <c r="E1614" s="43" t="str">
        <f t="shared" si="739"/>
        <v/>
      </c>
      <c r="F1614" s="43" t="str">
        <f t="shared" si="740"/>
        <v/>
      </c>
      <c r="G1614" s="43" t="str">
        <f>IF(A1614&lt;&gt;"",IF(A1614&lt;Data!$G$11*0.25,$C$13/$G$32,IF(A1614&gt;Data!$G$11*0.25,$C$13,$C$13*10)),"")</f>
        <v/>
      </c>
      <c r="H1614" s="43" t="str">
        <f>IF(A1614&lt;&gt;"",IF(Data!$G$9="constant",$C$13,IF(Data!$G$9="squeeze",G1614,F1614)),"")</f>
        <v/>
      </c>
      <c r="I1614" s="38" t="str">
        <f ca="1">IF(ISNUMBER(A1614),NORMINV(RAND(),0,IF(AND(Data!$G$9="squeeze",A1614&lt;Data!$G$11*0.25),$H$32,1)*$C$30*$C$13)*($C$14*$C$12),"")</f>
        <v/>
      </c>
      <c r="J1614" s="42" t="str">
        <f ca="1">IFERROR(IF(Data!$C$6="Real",B1614,I1614+J1613+($C$14*$C$12)*(NORMINV(RAND(),$C$15,CHOOSE($G$13,$C$13,F1614,G1614)))),"")</f>
        <v/>
      </c>
      <c r="K1614" s="88" t="str">
        <f>IF(ISNUMBER(A1614), IF($G$16="fixed",$G$17,MIN(H1614*Data!$C$7*$C$16*0.5,$C$17*Data!$C$7))*$C$12,"")</f>
        <v/>
      </c>
      <c r="L1614" s="42" t="str">
        <f t="shared" ca="1" si="764"/>
        <v/>
      </c>
      <c r="M1614" s="44" t="str">
        <f t="shared" ca="1" si="765"/>
        <v/>
      </c>
      <c r="N1614" s="44" t="str">
        <f t="shared" ca="1" si="766"/>
        <v/>
      </c>
      <c r="O1614" s="108" t="str">
        <f t="shared" si="741"/>
        <v/>
      </c>
      <c r="P1614" s="102" t="str">
        <f t="shared" si="742"/>
        <v/>
      </c>
      <c r="Q1614" s="102" t="str">
        <f t="shared" si="743"/>
        <v/>
      </c>
      <c r="R1614" s="120" t="str">
        <f t="shared" si="761"/>
        <v/>
      </c>
      <c r="S1614" s="54" t="str">
        <f t="shared" si="762"/>
        <v/>
      </c>
      <c r="T1614" s="5" t="str">
        <f t="shared" si="744"/>
        <v/>
      </c>
      <c r="U1614" s="152" t="str">
        <f t="shared" si="745"/>
        <v/>
      </c>
      <c r="V1614" s="152" t="str">
        <f t="shared" si="746"/>
        <v/>
      </c>
      <c r="W1614" s="153" t="str">
        <f t="shared" si="747"/>
        <v/>
      </c>
      <c r="X1614" s="153" t="str">
        <f t="shared" si="748"/>
        <v/>
      </c>
      <c r="Y1614" s="153" t="str">
        <f t="shared" si="749"/>
        <v/>
      </c>
      <c r="Z1614" s="153" t="str">
        <f t="shared" si="750"/>
        <v/>
      </c>
      <c r="AA1614" s="152" t="str">
        <f t="shared" si="751"/>
        <v/>
      </c>
      <c r="AB1614" s="152" t="str">
        <f t="shared" si="752"/>
        <v/>
      </c>
      <c r="AC1614" s="154" t="str">
        <f t="shared" si="753"/>
        <v/>
      </c>
      <c r="AD1614" s="154" t="str">
        <f t="shared" si="754"/>
        <v/>
      </c>
      <c r="AE1614" s="3" t="str">
        <f t="shared" si="755"/>
        <v/>
      </c>
      <c r="AF1614" s="3" t="str">
        <f t="shared" si="756"/>
        <v/>
      </c>
      <c r="AG1614" s="3" t="str">
        <f t="shared" si="763"/>
        <v/>
      </c>
      <c r="AH1614" s="4" t="str">
        <f t="shared" si="757"/>
        <v/>
      </c>
      <c r="AI1614" s="75" t="str">
        <f t="shared" si="758"/>
        <v/>
      </c>
      <c r="AJ1614" s="75" t="str">
        <f t="shared" si="759"/>
        <v/>
      </c>
    </row>
    <row r="1615" spans="1:36">
      <c r="A1615" s="41" t="str">
        <f t="shared" si="760"/>
        <v/>
      </c>
      <c r="B1615" s="150" t="str">
        <f>IF(ISNUMBER(A1615),INDEX('MetaTrader Import'!$H$13:$J$5893,TRUNC(((A1615-$A$39+1)-1)/3)+1,MOD((A1615-$A$39+1)-1,3)+1),"")</f>
        <v/>
      </c>
      <c r="C1615" s="43" t="str">
        <f t="shared" si="737"/>
        <v/>
      </c>
      <c r="D1615" s="43" t="str">
        <f t="shared" ca="1" si="738"/>
        <v/>
      </c>
      <c r="E1615" s="43" t="str">
        <f t="shared" si="739"/>
        <v/>
      </c>
      <c r="F1615" s="43" t="str">
        <f t="shared" si="740"/>
        <v/>
      </c>
      <c r="G1615" s="43" t="str">
        <f>IF(A1615&lt;&gt;"",IF(A1615&lt;Data!$G$11*0.25,$C$13/$G$32,IF(A1615&gt;Data!$G$11*0.25,$C$13,$C$13*10)),"")</f>
        <v/>
      </c>
      <c r="H1615" s="43" t="str">
        <f>IF(A1615&lt;&gt;"",IF(Data!$G$9="constant",$C$13,IF(Data!$G$9="squeeze",G1615,F1615)),"")</f>
        <v/>
      </c>
      <c r="I1615" s="38" t="str">
        <f ca="1">IF(ISNUMBER(A1615),NORMINV(RAND(),0,IF(AND(Data!$G$9="squeeze",A1615&lt;Data!$G$11*0.25),$H$32,1)*$C$30*$C$13)*($C$14*$C$12),"")</f>
        <v/>
      </c>
      <c r="J1615" s="42" t="str">
        <f ca="1">IFERROR(IF(Data!$C$6="Real",B1615,I1615+J1614+($C$14*$C$12)*(NORMINV(RAND(),$C$15,CHOOSE($G$13,$C$13,F1615,G1615)))),"")</f>
        <v/>
      </c>
      <c r="K1615" s="88" t="str">
        <f>IF(ISNUMBER(A1615), IF($G$16="fixed",$G$17,MIN(H1615*Data!$C$7*$C$16*0.5,$C$17*Data!$C$7))*$C$12,"")</f>
        <v/>
      </c>
      <c r="L1615" s="42" t="str">
        <f t="shared" ca="1" si="764"/>
        <v/>
      </c>
      <c r="M1615" s="44" t="str">
        <f t="shared" ca="1" si="765"/>
        <v/>
      </c>
      <c r="N1615" s="44" t="str">
        <f t="shared" ca="1" si="766"/>
        <v/>
      </c>
      <c r="O1615" s="108" t="str">
        <f t="shared" si="741"/>
        <v/>
      </c>
      <c r="P1615" s="102" t="str">
        <f t="shared" si="742"/>
        <v/>
      </c>
      <c r="Q1615" s="102" t="str">
        <f t="shared" si="743"/>
        <v/>
      </c>
      <c r="R1615" s="120" t="str">
        <f t="shared" si="761"/>
        <v/>
      </c>
      <c r="S1615" s="54" t="str">
        <f t="shared" si="762"/>
        <v/>
      </c>
      <c r="T1615" s="5" t="str">
        <f t="shared" si="744"/>
        <v/>
      </c>
      <c r="U1615" s="152" t="str">
        <f t="shared" si="745"/>
        <v/>
      </c>
      <c r="V1615" s="152" t="str">
        <f t="shared" si="746"/>
        <v/>
      </c>
      <c r="W1615" s="153" t="str">
        <f t="shared" si="747"/>
        <v/>
      </c>
      <c r="X1615" s="153" t="str">
        <f t="shared" si="748"/>
        <v/>
      </c>
      <c r="Y1615" s="153" t="str">
        <f t="shared" si="749"/>
        <v/>
      </c>
      <c r="Z1615" s="153" t="str">
        <f t="shared" si="750"/>
        <v/>
      </c>
      <c r="AA1615" s="152" t="str">
        <f t="shared" si="751"/>
        <v/>
      </c>
      <c r="AB1615" s="152" t="str">
        <f t="shared" si="752"/>
        <v/>
      </c>
      <c r="AC1615" s="154" t="str">
        <f t="shared" si="753"/>
        <v/>
      </c>
      <c r="AD1615" s="154" t="str">
        <f t="shared" si="754"/>
        <v/>
      </c>
      <c r="AE1615" s="3" t="str">
        <f t="shared" si="755"/>
        <v/>
      </c>
      <c r="AF1615" s="3" t="str">
        <f t="shared" si="756"/>
        <v/>
      </c>
      <c r="AG1615" s="3" t="str">
        <f t="shared" si="763"/>
        <v/>
      </c>
      <c r="AH1615" s="4" t="str">
        <f t="shared" si="757"/>
        <v/>
      </c>
      <c r="AI1615" s="75" t="str">
        <f t="shared" si="758"/>
        <v/>
      </c>
      <c r="AJ1615" s="75" t="str">
        <f t="shared" si="759"/>
        <v/>
      </c>
    </row>
    <row r="1616" spans="1:36">
      <c r="A1616" s="41" t="str">
        <f t="shared" si="760"/>
        <v/>
      </c>
      <c r="B1616" s="150" t="str">
        <f>IF(ISNUMBER(A1616),INDEX('MetaTrader Import'!$H$13:$J$5893,TRUNC(((A1616-$A$39+1)-1)/3)+1,MOD((A1616-$A$39+1)-1,3)+1),"")</f>
        <v/>
      </c>
      <c r="C1616" s="43" t="str">
        <f t="shared" si="737"/>
        <v/>
      </c>
      <c r="D1616" s="43" t="str">
        <f t="shared" ca="1" si="738"/>
        <v/>
      </c>
      <c r="E1616" s="43" t="str">
        <f t="shared" si="739"/>
        <v/>
      </c>
      <c r="F1616" s="43" t="str">
        <f t="shared" si="740"/>
        <v/>
      </c>
      <c r="G1616" s="43" t="str">
        <f>IF(A1616&lt;&gt;"",IF(A1616&lt;Data!$G$11*0.25,$C$13/$G$32,IF(A1616&gt;Data!$G$11*0.25,$C$13,$C$13*10)),"")</f>
        <v/>
      </c>
      <c r="H1616" s="43" t="str">
        <f>IF(A1616&lt;&gt;"",IF(Data!$G$9="constant",$C$13,IF(Data!$G$9="squeeze",G1616,F1616)),"")</f>
        <v/>
      </c>
      <c r="I1616" s="38" t="str">
        <f ca="1">IF(ISNUMBER(A1616),NORMINV(RAND(),0,IF(AND(Data!$G$9="squeeze",A1616&lt;Data!$G$11*0.25),$H$32,1)*$C$30*$C$13)*($C$14*$C$12),"")</f>
        <v/>
      </c>
      <c r="J1616" s="42" t="str">
        <f ca="1">IFERROR(IF(Data!$C$6="Real",B1616,I1616+J1615+($C$14*$C$12)*(NORMINV(RAND(),$C$15,CHOOSE($G$13,$C$13,F1616,G1616)))),"")</f>
        <v/>
      </c>
      <c r="K1616" s="88" t="str">
        <f>IF(ISNUMBER(A1616), IF($G$16="fixed",$G$17,MIN(H1616*Data!$C$7*$C$16*0.5,$C$17*Data!$C$7))*$C$12,"")</f>
        <v/>
      </c>
      <c r="L1616" s="42" t="str">
        <f t="shared" ca="1" si="764"/>
        <v/>
      </c>
      <c r="M1616" s="44" t="str">
        <f t="shared" ca="1" si="765"/>
        <v/>
      </c>
      <c r="N1616" s="44" t="str">
        <f t="shared" ca="1" si="766"/>
        <v/>
      </c>
      <c r="O1616" s="108" t="str">
        <f t="shared" si="741"/>
        <v/>
      </c>
      <c r="P1616" s="102" t="str">
        <f t="shared" si="742"/>
        <v/>
      </c>
      <c r="Q1616" s="102" t="str">
        <f t="shared" si="743"/>
        <v/>
      </c>
      <c r="R1616" s="120" t="str">
        <f t="shared" si="761"/>
        <v/>
      </c>
      <c r="S1616" s="54" t="str">
        <f t="shared" si="762"/>
        <v/>
      </c>
      <c r="T1616" s="5" t="str">
        <f t="shared" si="744"/>
        <v/>
      </c>
      <c r="U1616" s="152" t="str">
        <f t="shared" si="745"/>
        <v/>
      </c>
      <c r="V1616" s="152" t="str">
        <f t="shared" si="746"/>
        <v/>
      </c>
      <c r="W1616" s="153" t="str">
        <f t="shared" si="747"/>
        <v/>
      </c>
      <c r="X1616" s="153" t="str">
        <f t="shared" si="748"/>
        <v/>
      </c>
      <c r="Y1616" s="153" t="str">
        <f t="shared" si="749"/>
        <v/>
      </c>
      <c r="Z1616" s="153" t="str">
        <f t="shared" si="750"/>
        <v/>
      </c>
      <c r="AA1616" s="152" t="str">
        <f t="shared" si="751"/>
        <v/>
      </c>
      <c r="AB1616" s="152" t="str">
        <f t="shared" si="752"/>
        <v/>
      </c>
      <c r="AC1616" s="154" t="str">
        <f t="shared" si="753"/>
        <v/>
      </c>
      <c r="AD1616" s="154" t="str">
        <f t="shared" si="754"/>
        <v/>
      </c>
      <c r="AE1616" s="3" t="str">
        <f t="shared" si="755"/>
        <v/>
      </c>
      <c r="AF1616" s="3" t="str">
        <f t="shared" si="756"/>
        <v/>
      </c>
      <c r="AG1616" s="3" t="str">
        <f t="shared" si="763"/>
        <v/>
      </c>
      <c r="AH1616" s="4" t="str">
        <f t="shared" si="757"/>
        <v/>
      </c>
      <c r="AI1616" s="75" t="str">
        <f t="shared" si="758"/>
        <v/>
      </c>
      <c r="AJ1616" s="75" t="str">
        <f t="shared" si="759"/>
        <v/>
      </c>
    </row>
    <row r="1617" spans="1:36">
      <c r="A1617" s="41" t="str">
        <f t="shared" si="760"/>
        <v/>
      </c>
      <c r="B1617" s="150" t="str">
        <f>IF(ISNUMBER(A1617),INDEX('MetaTrader Import'!$H$13:$J$5893,TRUNC(((A1617-$A$39+1)-1)/3)+1,MOD((A1617-$A$39+1)-1,3)+1),"")</f>
        <v/>
      </c>
      <c r="C1617" s="43" t="str">
        <f t="shared" si="737"/>
        <v/>
      </c>
      <c r="D1617" s="43" t="str">
        <f t="shared" ca="1" si="738"/>
        <v/>
      </c>
      <c r="E1617" s="43" t="str">
        <f t="shared" si="739"/>
        <v/>
      </c>
      <c r="F1617" s="43" t="str">
        <f t="shared" si="740"/>
        <v/>
      </c>
      <c r="G1617" s="43" t="str">
        <f>IF(A1617&lt;&gt;"",IF(A1617&lt;Data!$G$11*0.25,$C$13/$G$32,IF(A1617&gt;Data!$G$11*0.25,$C$13,$C$13*10)),"")</f>
        <v/>
      </c>
      <c r="H1617" s="43" t="str">
        <f>IF(A1617&lt;&gt;"",IF(Data!$G$9="constant",$C$13,IF(Data!$G$9="squeeze",G1617,F1617)),"")</f>
        <v/>
      </c>
      <c r="I1617" s="38" t="str">
        <f ca="1">IF(ISNUMBER(A1617),NORMINV(RAND(),0,IF(AND(Data!$G$9="squeeze",A1617&lt;Data!$G$11*0.25),$H$32,1)*$C$30*$C$13)*($C$14*$C$12),"")</f>
        <v/>
      </c>
      <c r="J1617" s="42" t="str">
        <f ca="1">IFERROR(IF(Data!$C$6="Real",B1617,I1617+J1616+($C$14*$C$12)*(NORMINV(RAND(),$C$15,CHOOSE($G$13,$C$13,F1617,G1617)))),"")</f>
        <v/>
      </c>
      <c r="K1617" s="88" t="str">
        <f>IF(ISNUMBER(A1617), IF($G$16="fixed",$G$17,MIN(H1617*Data!$C$7*$C$16*0.5,$C$17*Data!$C$7))*$C$12,"")</f>
        <v/>
      </c>
      <c r="L1617" s="42" t="str">
        <f t="shared" ca="1" si="764"/>
        <v/>
      </c>
      <c r="M1617" s="44" t="str">
        <f t="shared" ca="1" si="765"/>
        <v/>
      </c>
      <c r="N1617" s="44" t="str">
        <f t="shared" ca="1" si="766"/>
        <v/>
      </c>
      <c r="O1617" s="108" t="str">
        <f t="shared" si="741"/>
        <v/>
      </c>
      <c r="P1617" s="102" t="str">
        <f t="shared" si="742"/>
        <v/>
      </c>
      <c r="Q1617" s="102" t="str">
        <f t="shared" si="743"/>
        <v/>
      </c>
      <c r="R1617" s="120" t="str">
        <f t="shared" si="761"/>
        <v/>
      </c>
      <c r="S1617" s="54" t="str">
        <f t="shared" si="762"/>
        <v/>
      </c>
      <c r="T1617" s="5" t="str">
        <f t="shared" si="744"/>
        <v/>
      </c>
      <c r="U1617" s="152" t="str">
        <f t="shared" si="745"/>
        <v/>
      </c>
      <c r="V1617" s="152" t="str">
        <f t="shared" si="746"/>
        <v/>
      </c>
      <c r="W1617" s="153" t="str">
        <f t="shared" si="747"/>
        <v/>
      </c>
      <c r="X1617" s="153" t="str">
        <f t="shared" si="748"/>
        <v/>
      </c>
      <c r="Y1617" s="153" t="str">
        <f t="shared" si="749"/>
        <v/>
      </c>
      <c r="Z1617" s="153" t="str">
        <f t="shared" si="750"/>
        <v/>
      </c>
      <c r="AA1617" s="152" t="str">
        <f t="shared" si="751"/>
        <v/>
      </c>
      <c r="AB1617" s="152" t="str">
        <f t="shared" si="752"/>
        <v/>
      </c>
      <c r="AC1617" s="154" t="str">
        <f t="shared" si="753"/>
        <v/>
      </c>
      <c r="AD1617" s="154" t="str">
        <f t="shared" si="754"/>
        <v/>
      </c>
      <c r="AE1617" s="3" t="str">
        <f t="shared" si="755"/>
        <v/>
      </c>
      <c r="AF1617" s="3" t="str">
        <f t="shared" si="756"/>
        <v/>
      </c>
      <c r="AG1617" s="3" t="str">
        <f t="shared" si="763"/>
        <v/>
      </c>
      <c r="AH1617" s="4" t="str">
        <f t="shared" si="757"/>
        <v/>
      </c>
      <c r="AI1617" s="75" t="str">
        <f t="shared" si="758"/>
        <v/>
      </c>
      <c r="AJ1617" s="75" t="str">
        <f t="shared" si="759"/>
        <v/>
      </c>
    </row>
    <row r="1618" spans="1:36">
      <c r="A1618" s="41" t="str">
        <f t="shared" si="760"/>
        <v/>
      </c>
      <c r="B1618" s="150" t="str">
        <f>IF(ISNUMBER(A1618),INDEX('MetaTrader Import'!$H$13:$J$5893,TRUNC(((A1618-$A$39+1)-1)/3)+1,MOD((A1618-$A$39+1)-1,3)+1),"")</f>
        <v/>
      </c>
      <c r="C1618" s="43" t="str">
        <f t="shared" si="737"/>
        <v/>
      </c>
      <c r="D1618" s="43" t="str">
        <f t="shared" ca="1" si="738"/>
        <v/>
      </c>
      <c r="E1618" s="43" t="str">
        <f t="shared" si="739"/>
        <v/>
      </c>
      <c r="F1618" s="43" t="str">
        <f t="shared" si="740"/>
        <v/>
      </c>
      <c r="G1618" s="43" t="str">
        <f>IF(A1618&lt;&gt;"",IF(A1618&lt;Data!$G$11*0.25,$C$13/$G$32,IF(A1618&gt;Data!$G$11*0.25,$C$13,$C$13*10)),"")</f>
        <v/>
      </c>
      <c r="H1618" s="43" t="str">
        <f>IF(A1618&lt;&gt;"",IF(Data!$G$9="constant",$C$13,IF(Data!$G$9="squeeze",G1618,F1618)),"")</f>
        <v/>
      </c>
      <c r="I1618" s="38" t="str">
        <f ca="1">IF(ISNUMBER(A1618),NORMINV(RAND(),0,IF(AND(Data!$G$9="squeeze",A1618&lt;Data!$G$11*0.25),$H$32,1)*$C$30*$C$13)*($C$14*$C$12),"")</f>
        <v/>
      </c>
      <c r="J1618" s="42" t="str">
        <f ca="1">IFERROR(IF(Data!$C$6="Real",B1618,I1618+J1617+($C$14*$C$12)*(NORMINV(RAND(),$C$15,CHOOSE($G$13,$C$13,F1618,G1618)))),"")</f>
        <v/>
      </c>
      <c r="K1618" s="88" t="str">
        <f>IF(ISNUMBER(A1618), IF($G$16="fixed",$G$17,MIN(H1618*Data!$C$7*$C$16*0.5,$C$17*Data!$C$7))*$C$12,"")</f>
        <v/>
      </c>
      <c r="L1618" s="42" t="str">
        <f t="shared" ca="1" si="764"/>
        <v/>
      </c>
      <c r="M1618" s="44" t="str">
        <f t="shared" ca="1" si="765"/>
        <v/>
      </c>
      <c r="N1618" s="44" t="str">
        <f t="shared" ca="1" si="766"/>
        <v/>
      </c>
      <c r="O1618" s="108" t="str">
        <f t="shared" si="741"/>
        <v/>
      </c>
      <c r="P1618" s="102" t="str">
        <f t="shared" si="742"/>
        <v/>
      </c>
      <c r="Q1618" s="102" t="str">
        <f t="shared" si="743"/>
        <v/>
      </c>
      <c r="R1618" s="120" t="str">
        <f t="shared" si="761"/>
        <v/>
      </c>
      <c r="S1618" s="54" t="str">
        <f t="shared" si="762"/>
        <v/>
      </c>
      <c r="T1618" s="5" t="str">
        <f t="shared" si="744"/>
        <v/>
      </c>
      <c r="U1618" s="152" t="str">
        <f t="shared" si="745"/>
        <v/>
      </c>
      <c r="V1618" s="152" t="str">
        <f t="shared" si="746"/>
        <v/>
      </c>
      <c r="W1618" s="153" t="str">
        <f t="shared" si="747"/>
        <v/>
      </c>
      <c r="X1618" s="153" t="str">
        <f t="shared" si="748"/>
        <v/>
      </c>
      <c r="Y1618" s="153" t="str">
        <f t="shared" si="749"/>
        <v/>
      </c>
      <c r="Z1618" s="153" t="str">
        <f t="shared" si="750"/>
        <v/>
      </c>
      <c r="AA1618" s="152" t="str">
        <f t="shared" si="751"/>
        <v/>
      </c>
      <c r="AB1618" s="152" t="str">
        <f t="shared" si="752"/>
        <v/>
      </c>
      <c r="AC1618" s="154" t="str">
        <f t="shared" si="753"/>
        <v/>
      </c>
      <c r="AD1618" s="154" t="str">
        <f t="shared" si="754"/>
        <v/>
      </c>
      <c r="AE1618" s="3" t="str">
        <f t="shared" si="755"/>
        <v/>
      </c>
      <c r="AF1618" s="3" t="str">
        <f t="shared" si="756"/>
        <v/>
      </c>
      <c r="AG1618" s="3" t="str">
        <f t="shared" si="763"/>
        <v/>
      </c>
      <c r="AH1618" s="4" t="str">
        <f t="shared" si="757"/>
        <v/>
      </c>
      <c r="AI1618" s="75" t="str">
        <f t="shared" si="758"/>
        <v/>
      </c>
      <c r="AJ1618" s="75" t="str">
        <f t="shared" si="759"/>
        <v/>
      </c>
    </row>
    <row r="1619" spans="1:36">
      <c r="A1619" s="41" t="str">
        <f t="shared" si="760"/>
        <v/>
      </c>
      <c r="B1619" s="150" t="str">
        <f>IF(ISNUMBER(A1619),INDEX('MetaTrader Import'!$H$13:$J$5893,TRUNC(((A1619-$A$39+1)-1)/3)+1,MOD((A1619-$A$39+1)-1,3)+1),"")</f>
        <v/>
      </c>
      <c r="C1619" s="43" t="str">
        <f t="shared" si="737"/>
        <v/>
      </c>
      <c r="D1619" s="43" t="str">
        <f t="shared" ca="1" si="738"/>
        <v/>
      </c>
      <c r="E1619" s="43" t="str">
        <f t="shared" si="739"/>
        <v/>
      </c>
      <c r="F1619" s="43" t="str">
        <f t="shared" si="740"/>
        <v/>
      </c>
      <c r="G1619" s="43" t="str">
        <f>IF(A1619&lt;&gt;"",IF(A1619&lt;Data!$G$11*0.25,$C$13/$G$32,IF(A1619&gt;Data!$G$11*0.25,$C$13,$C$13*10)),"")</f>
        <v/>
      </c>
      <c r="H1619" s="43" t="str">
        <f>IF(A1619&lt;&gt;"",IF(Data!$G$9="constant",$C$13,IF(Data!$G$9="squeeze",G1619,F1619)),"")</f>
        <v/>
      </c>
      <c r="I1619" s="38" t="str">
        <f ca="1">IF(ISNUMBER(A1619),NORMINV(RAND(),0,IF(AND(Data!$G$9="squeeze",A1619&lt;Data!$G$11*0.25),$H$32,1)*$C$30*$C$13)*($C$14*$C$12),"")</f>
        <v/>
      </c>
      <c r="J1619" s="42" t="str">
        <f ca="1">IFERROR(IF(Data!$C$6="Real",B1619,I1619+J1618+($C$14*$C$12)*(NORMINV(RAND(),$C$15,CHOOSE($G$13,$C$13,F1619,G1619)))),"")</f>
        <v/>
      </c>
      <c r="K1619" s="88" t="str">
        <f>IF(ISNUMBER(A1619), IF($G$16="fixed",$G$17,MIN(H1619*Data!$C$7*$C$16*0.5,$C$17*Data!$C$7))*$C$12,"")</f>
        <v/>
      </c>
      <c r="L1619" s="42" t="str">
        <f t="shared" ca="1" si="764"/>
        <v/>
      </c>
      <c r="M1619" s="44" t="str">
        <f t="shared" ca="1" si="765"/>
        <v/>
      </c>
      <c r="N1619" s="44" t="str">
        <f t="shared" ca="1" si="766"/>
        <v/>
      </c>
      <c r="O1619" s="108" t="str">
        <f t="shared" si="741"/>
        <v/>
      </c>
      <c r="P1619" s="102" t="str">
        <f t="shared" si="742"/>
        <v/>
      </c>
      <c r="Q1619" s="102" t="str">
        <f t="shared" si="743"/>
        <v/>
      </c>
      <c r="R1619" s="120" t="str">
        <f t="shared" si="761"/>
        <v/>
      </c>
      <c r="S1619" s="54" t="str">
        <f t="shared" si="762"/>
        <v/>
      </c>
      <c r="T1619" s="5" t="str">
        <f t="shared" si="744"/>
        <v/>
      </c>
      <c r="U1619" s="152" t="str">
        <f t="shared" si="745"/>
        <v/>
      </c>
      <c r="V1619" s="152" t="str">
        <f t="shared" si="746"/>
        <v/>
      </c>
      <c r="W1619" s="153" t="str">
        <f t="shared" si="747"/>
        <v/>
      </c>
      <c r="X1619" s="153" t="str">
        <f t="shared" si="748"/>
        <v/>
      </c>
      <c r="Y1619" s="153" t="str">
        <f t="shared" si="749"/>
        <v/>
      </c>
      <c r="Z1619" s="153" t="str">
        <f t="shared" si="750"/>
        <v/>
      </c>
      <c r="AA1619" s="152" t="str">
        <f t="shared" si="751"/>
        <v/>
      </c>
      <c r="AB1619" s="152" t="str">
        <f t="shared" si="752"/>
        <v/>
      </c>
      <c r="AC1619" s="154" t="str">
        <f t="shared" si="753"/>
        <v/>
      </c>
      <c r="AD1619" s="154" t="str">
        <f t="shared" si="754"/>
        <v/>
      </c>
      <c r="AE1619" s="3" t="str">
        <f t="shared" si="755"/>
        <v/>
      </c>
      <c r="AF1619" s="3" t="str">
        <f t="shared" si="756"/>
        <v/>
      </c>
      <c r="AG1619" s="3" t="str">
        <f t="shared" si="763"/>
        <v/>
      </c>
      <c r="AH1619" s="4" t="str">
        <f t="shared" si="757"/>
        <v/>
      </c>
      <c r="AI1619" s="75" t="str">
        <f t="shared" si="758"/>
        <v/>
      </c>
      <c r="AJ1619" s="75" t="str">
        <f t="shared" si="759"/>
        <v/>
      </c>
    </row>
    <row r="1620" spans="1:36">
      <c r="A1620" s="41" t="str">
        <f t="shared" si="760"/>
        <v/>
      </c>
      <c r="B1620" s="150" t="str">
        <f>IF(ISNUMBER(A1620),INDEX('MetaTrader Import'!$H$13:$J$5893,TRUNC(((A1620-$A$39+1)-1)/3)+1,MOD((A1620-$A$39+1)-1,3)+1),"")</f>
        <v/>
      </c>
      <c r="C1620" s="43" t="str">
        <f t="shared" si="737"/>
        <v/>
      </c>
      <c r="D1620" s="43" t="str">
        <f t="shared" ca="1" si="738"/>
        <v/>
      </c>
      <c r="E1620" s="43" t="str">
        <f t="shared" si="739"/>
        <v/>
      </c>
      <c r="F1620" s="43" t="str">
        <f t="shared" si="740"/>
        <v/>
      </c>
      <c r="G1620" s="43" t="str">
        <f>IF(A1620&lt;&gt;"",IF(A1620&lt;Data!$G$11*0.25,$C$13/$G$32,IF(A1620&gt;Data!$G$11*0.25,$C$13,$C$13*10)),"")</f>
        <v/>
      </c>
      <c r="H1620" s="43" t="str">
        <f>IF(A1620&lt;&gt;"",IF(Data!$G$9="constant",$C$13,IF(Data!$G$9="squeeze",G1620,F1620)),"")</f>
        <v/>
      </c>
      <c r="I1620" s="38" t="str">
        <f ca="1">IF(ISNUMBER(A1620),NORMINV(RAND(),0,IF(AND(Data!$G$9="squeeze",A1620&lt;Data!$G$11*0.25),$H$32,1)*$C$30*$C$13)*($C$14*$C$12),"")</f>
        <v/>
      </c>
      <c r="J1620" s="42" t="str">
        <f ca="1">IFERROR(IF(Data!$C$6="Real",B1620,I1620+J1619+($C$14*$C$12)*(NORMINV(RAND(),$C$15,CHOOSE($G$13,$C$13,F1620,G1620)))),"")</f>
        <v/>
      </c>
      <c r="K1620" s="88" t="str">
        <f>IF(ISNUMBER(A1620), IF($G$16="fixed",$G$17,MIN(H1620*Data!$C$7*$C$16*0.5,$C$17*Data!$C$7))*$C$12,"")</f>
        <v/>
      </c>
      <c r="L1620" s="42" t="str">
        <f t="shared" ca="1" si="764"/>
        <v/>
      </c>
      <c r="M1620" s="44" t="str">
        <f t="shared" ca="1" si="765"/>
        <v/>
      </c>
      <c r="N1620" s="44" t="str">
        <f t="shared" ca="1" si="766"/>
        <v/>
      </c>
      <c r="O1620" s="108" t="str">
        <f t="shared" si="741"/>
        <v/>
      </c>
      <c r="P1620" s="102" t="str">
        <f t="shared" si="742"/>
        <v/>
      </c>
      <c r="Q1620" s="102" t="str">
        <f t="shared" si="743"/>
        <v/>
      </c>
      <c r="R1620" s="120" t="str">
        <f t="shared" si="761"/>
        <v/>
      </c>
      <c r="S1620" s="54" t="str">
        <f t="shared" si="762"/>
        <v/>
      </c>
      <c r="T1620" s="5" t="str">
        <f t="shared" si="744"/>
        <v/>
      </c>
      <c r="U1620" s="152" t="str">
        <f t="shared" si="745"/>
        <v/>
      </c>
      <c r="V1620" s="152" t="str">
        <f t="shared" si="746"/>
        <v/>
      </c>
      <c r="W1620" s="153" t="str">
        <f t="shared" si="747"/>
        <v/>
      </c>
      <c r="X1620" s="153" t="str">
        <f t="shared" si="748"/>
        <v/>
      </c>
      <c r="Y1620" s="153" t="str">
        <f t="shared" si="749"/>
        <v/>
      </c>
      <c r="Z1620" s="153" t="str">
        <f t="shared" si="750"/>
        <v/>
      </c>
      <c r="AA1620" s="152" t="str">
        <f t="shared" si="751"/>
        <v/>
      </c>
      <c r="AB1620" s="152" t="str">
        <f t="shared" si="752"/>
        <v/>
      </c>
      <c r="AC1620" s="154" t="str">
        <f t="shared" si="753"/>
        <v/>
      </c>
      <c r="AD1620" s="154" t="str">
        <f t="shared" si="754"/>
        <v/>
      </c>
      <c r="AE1620" s="3" t="str">
        <f t="shared" si="755"/>
        <v/>
      </c>
      <c r="AF1620" s="3" t="str">
        <f t="shared" si="756"/>
        <v/>
      </c>
      <c r="AG1620" s="3" t="str">
        <f t="shared" si="763"/>
        <v/>
      </c>
      <c r="AH1620" s="4" t="str">
        <f t="shared" si="757"/>
        <v/>
      </c>
      <c r="AI1620" s="75" t="str">
        <f t="shared" si="758"/>
        <v/>
      </c>
      <c r="AJ1620" s="75" t="str">
        <f t="shared" si="759"/>
        <v/>
      </c>
    </row>
    <row r="1621" spans="1:36">
      <c r="A1621" s="41" t="str">
        <f t="shared" si="760"/>
        <v/>
      </c>
      <c r="B1621" s="150" t="str">
        <f>IF(ISNUMBER(A1621),INDEX('MetaTrader Import'!$H$13:$J$5893,TRUNC(((A1621-$A$39+1)-1)/3)+1,MOD((A1621-$A$39+1)-1,3)+1),"")</f>
        <v/>
      </c>
      <c r="C1621" s="43" t="str">
        <f t="shared" si="737"/>
        <v/>
      </c>
      <c r="D1621" s="43" t="str">
        <f t="shared" ca="1" si="738"/>
        <v/>
      </c>
      <c r="E1621" s="43" t="str">
        <f t="shared" si="739"/>
        <v/>
      </c>
      <c r="F1621" s="43" t="str">
        <f t="shared" si="740"/>
        <v/>
      </c>
      <c r="G1621" s="43" t="str">
        <f>IF(A1621&lt;&gt;"",IF(A1621&lt;Data!$G$11*0.25,$C$13/$G$32,IF(A1621&gt;Data!$G$11*0.25,$C$13,$C$13*10)),"")</f>
        <v/>
      </c>
      <c r="H1621" s="43" t="str">
        <f>IF(A1621&lt;&gt;"",IF(Data!$G$9="constant",$C$13,IF(Data!$G$9="squeeze",G1621,F1621)),"")</f>
        <v/>
      </c>
      <c r="I1621" s="38" t="str">
        <f ca="1">IF(ISNUMBER(A1621),NORMINV(RAND(),0,IF(AND(Data!$G$9="squeeze",A1621&lt;Data!$G$11*0.25),$H$32,1)*$C$30*$C$13)*($C$14*$C$12),"")</f>
        <v/>
      </c>
      <c r="J1621" s="42" t="str">
        <f ca="1">IFERROR(IF(Data!$C$6="Real",B1621,I1621+J1620+($C$14*$C$12)*(NORMINV(RAND(),$C$15,CHOOSE($G$13,$C$13,F1621,G1621)))),"")</f>
        <v/>
      </c>
      <c r="K1621" s="88" t="str">
        <f>IF(ISNUMBER(A1621), IF($G$16="fixed",$G$17,MIN(H1621*Data!$C$7*$C$16*0.5,$C$17*Data!$C$7))*$C$12,"")</f>
        <v/>
      </c>
      <c r="L1621" s="42" t="str">
        <f t="shared" ca="1" si="764"/>
        <v/>
      </c>
      <c r="M1621" s="44" t="str">
        <f t="shared" ca="1" si="765"/>
        <v/>
      </c>
      <c r="N1621" s="44" t="str">
        <f t="shared" ca="1" si="766"/>
        <v/>
      </c>
      <c r="O1621" s="108" t="str">
        <f t="shared" si="741"/>
        <v/>
      </c>
      <c r="P1621" s="102" t="str">
        <f t="shared" si="742"/>
        <v/>
      </c>
      <c r="Q1621" s="102" t="str">
        <f t="shared" si="743"/>
        <v/>
      </c>
      <c r="R1621" s="120" t="str">
        <f t="shared" si="761"/>
        <v/>
      </c>
      <c r="S1621" s="54" t="str">
        <f t="shared" si="762"/>
        <v/>
      </c>
      <c r="T1621" s="5" t="str">
        <f t="shared" si="744"/>
        <v/>
      </c>
      <c r="U1621" s="152" t="str">
        <f t="shared" si="745"/>
        <v/>
      </c>
      <c r="V1621" s="152" t="str">
        <f t="shared" si="746"/>
        <v/>
      </c>
      <c r="W1621" s="153" t="str">
        <f t="shared" si="747"/>
        <v/>
      </c>
      <c r="X1621" s="153" t="str">
        <f t="shared" si="748"/>
        <v/>
      </c>
      <c r="Y1621" s="153" t="str">
        <f t="shared" si="749"/>
        <v/>
      </c>
      <c r="Z1621" s="153" t="str">
        <f t="shared" si="750"/>
        <v/>
      </c>
      <c r="AA1621" s="152" t="str">
        <f t="shared" si="751"/>
        <v/>
      </c>
      <c r="AB1621" s="152" t="str">
        <f t="shared" si="752"/>
        <v/>
      </c>
      <c r="AC1621" s="154" t="str">
        <f t="shared" si="753"/>
        <v/>
      </c>
      <c r="AD1621" s="154" t="str">
        <f t="shared" si="754"/>
        <v/>
      </c>
      <c r="AE1621" s="3" t="str">
        <f t="shared" si="755"/>
        <v/>
      </c>
      <c r="AF1621" s="3" t="str">
        <f t="shared" si="756"/>
        <v/>
      </c>
      <c r="AG1621" s="3" t="str">
        <f t="shared" si="763"/>
        <v/>
      </c>
      <c r="AH1621" s="4" t="str">
        <f t="shared" si="757"/>
        <v/>
      </c>
      <c r="AI1621" s="75" t="str">
        <f t="shared" si="758"/>
        <v/>
      </c>
      <c r="AJ1621" s="75" t="str">
        <f t="shared" si="759"/>
        <v/>
      </c>
    </row>
    <row r="1622" spans="1:36">
      <c r="A1622" s="41" t="str">
        <f t="shared" si="760"/>
        <v/>
      </c>
      <c r="B1622" s="150" t="str">
        <f>IF(ISNUMBER(A1622),INDEX('MetaTrader Import'!$H$13:$J$5893,TRUNC(((A1622-$A$39+1)-1)/3)+1,MOD((A1622-$A$39+1)-1,3)+1),"")</f>
        <v/>
      </c>
      <c r="C1622" s="43" t="str">
        <f t="shared" si="737"/>
        <v/>
      </c>
      <c r="D1622" s="43" t="str">
        <f t="shared" ca="1" si="738"/>
        <v/>
      </c>
      <c r="E1622" s="43" t="str">
        <f t="shared" si="739"/>
        <v/>
      </c>
      <c r="F1622" s="43" t="str">
        <f t="shared" si="740"/>
        <v/>
      </c>
      <c r="G1622" s="43" t="str">
        <f>IF(A1622&lt;&gt;"",IF(A1622&lt;Data!$G$11*0.25,$C$13/$G$32,IF(A1622&gt;Data!$G$11*0.25,$C$13,$C$13*10)),"")</f>
        <v/>
      </c>
      <c r="H1622" s="43" t="str">
        <f>IF(A1622&lt;&gt;"",IF(Data!$G$9="constant",$C$13,IF(Data!$G$9="squeeze",G1622,F1622)),"")</f>
        <v/>
      </c>
      <c r="I1622" s="38" t="str">
        <f ca="1">IF(ISNUMBER(A1622),NORMINV(RAND(),0,IF(AND(Data!$G$9="squeeze",A1622&lt;Data!$G$11*0.25),$H$32,1)*$C$30*$C$13)*($C$14*$C$12),"")</f>
        <v/>
      </c>
      <c r="J1622" s="42" t="str">
        <f ca="1">IFERROR(IF(Data!$C$6="Real",B1622,I1622+J1621+($C$14*$C$12)*(NORMINV(RAND(),$C$15,CHOOSE($G$13,$C$13,F1622,G1622)))),"")</f>
        <v/>
      </c>
      <c r="K1622" s="88" t="str">
        <f>IF(ISNUMBER(A1622), IF($G$16="fixed",$G$17,MIN(H1622*Data!$C$7*$C$16*0.5,$C$17*Data!$C$7))*$C$12,"")</f>
        <v/>
      </c>
      <c r="L1622" s="42" t="str">
        <f t="shared" ca="1" si="764"/>
        <v/>
      </c>
      <c r="M1622" s="44" t="str">
        <f t="shared" ca="1" si="765"/>
        <v/>
      </c>
      <c r="N1622" s="44" t="str">
        <f t="shared" ca="1" si="766"/>
        <v/>
      </c>
      <c r="O1622" s="108" t="str">
        <f t="shared" si="741"/>
        <v/>
      </c>
      <c r="P1622" s="102" t="str">
        <f t="shared" si="742"/>
        <v/>
      </c>
      <c r="Q1622" s="102" t="str">
        <f t="shared" si="743"/>
        <v/>
      </c>
      <c r="R1622" s="120" t="str">
        <f t="shared" si="761"/>
        <v/>
      </c>
      <c r="S1622" s="54" t="str">
        <f t="shared" si="762"/>
        <v/>
      </c>
      <c r="T1622" s="5" t="str">
        <f t="shared" si="744"/>
        <v/>
      </c>
      <c r="U1622" s="152" t="str">
        <f t="shared" si="745"/>
        <v/>
      </c>
      <c r="V1622" s="152" t="str">
        <f t="shared" si="746"/>
        <v/>
      </c>
      <c r="W1622" s="153" t="str">
        <f t="shared" si="747"/>
        <v/>
      </c>
      <c r="X1622" s="153" t="str">
        <f t="shared" si="748"/>
        <v/>
      </c>
      <c r="Y1622" s="153" t="str">
        <f t="shared" si="749"/>
        <v/>
      </c>
      <c r="Z1622" s="153" t="str">
        <f t="shared" si="750"/>
        <v/>
      </c>
      <c r="AA1622" s="152" t="str">
        <f t="shared" si="751"/>
        <v/>
      </c>
      <c r="AB1622" s="152" t="str">
        <f t="shared" si="752"/>
        <v/>
      </c>
      <c r="AC1622" s="154" t="str">
        <f t="shared" si="753"/>
        <v/>
      </c>
      <c r="AD1622" s="154" t="str">
        <f t="shared" si="754"/>
        <v/>
      </c>
      <c r="AE1622" s="3" t="str">
        <f t="shared" si="755"/>
        <v/>
      </c>
      <c r="AF1622" s="3" t="str">
        <f t="shared" si="756"/>
        <v/>
      </c>
      <c r="AG1622" s="3" t="str">
        <f t="shared" si="763"/>
        <v/>
      </c>
      <c r="AH1622" s="4" t="str">
        <f t="shared" si="757"/>
        <v/>
      </c>
      <c r="AI1622" s="75" t="str">
        <f t="shared" si="758"/>
        <v/>
      </c>
      <c r="AJ1622" s="75" t="str">
        <f t="shared" si="759"/>
        <v/>
      </c>
    </row>
    <row r="1623" spans="1:36">
      <c r="A1623" s="41" t="str">
        <f t="shared" si="760"/>
        <v/>
      </c>
      <c r="B1623" s="150" t="str">
        <f>IF(ISNUMBER(A1623),INDEX('MetaTrader Import'!$H$13:$J$5893,TRUNC(((A1623-$A$39+1)-1)/3)+1,MOD((A1623-$A$39+1)-1,3)+1),"")</f>
        <v/>
      </c>
      <c r="C1623" s="43" t="str">
        <f t="shared" si="737"/>
        <v/>
      </c>
      <c r="D1623" s="43" t="str">
        <f t="shared" ca="1" si="738"/>
        <v/>
      </c>
      <c r="E1623" s="43" t="str">
        <f t="shared" si="739"/>
        <v/>
      </c>
      <c r="F1623" s="43" t="str">
        <f t="shared" si="740"/>
        <v/>
      </c>
      <c r="G1623" s="43" t="str">
        <f>IF(A1623&lt;&gt;"",IF(A1623&lt;Data!$G$11*0.25,$C$13/$G$32,IF(A1623&gt;Data!$G$11*0.25,$C$13,$C$13*10)),"")</f>
        <v/>
      </c>
      <c r="H1623" s="43" t="str">
        <f>IF(A1623&lt;&gt;"",IF(Data!$G$9="constant",$C$13,IF(Data!$G$9="squeeze",G1623,F1623)),"")</f>
        <v/>
      </c>
      <c r="I1623" s="38" t="str">
        <f ca="1">IF(ISNUMBER(A1623),NORMINV(RAND(),0,IF(AND(Data!$G$9="squeeze",A1623&lt;Data!$G$11*0.25),$H$32,1)*$C$30*$C$13)*($C$14*$C$12),"")</f>
        <v/>
      </c>
      <c r="J1623" s="42" t="str">
        <f ca="1">IFERROR(IF(Data!$C$6="Real",B1623,I1623+J1622+($C$14*$C$12)*(NORMINV(RAND(),$C$15,CHOOSE($G$13,$C$13,F1623,G1623)))),"")</f>
        <v/>
      </c>
      <c r="K1623" s="88" t="str">
        <f>IF(ISNUMBER(A1623), IF($G$16="fixed",$G$17,MIN(H1623*Data!$C$7*$C$16*0.5,$C$17*Data!$C$7))*$C$12,"")</f>
        <v/>
      </c>
      <c r="L1623" s="42" t="str">
        <f t="shared" ca="1" si="764"/>
        <v/>
      </c>
      <c r="M1623" s="44" t="str">
        <f t="shared" ca="1" si="765"/>
        <v/>
      </c>
      <c r="N1623" s="44" t="str">
        <f t="shared" ca="1" si="766"/>
        <v/>
      </c>
      <c r="O1623" s="108" t="str">
        <f t="shared" si="741"/>
        <v/>
      </c>
      <c r="P1623" s="102" t="str">
        <f t="shared" si="742"/>
        <v/>
      </c>
      <c r="Q1623" s="102" t="str">
        <f t="shared" si="743"/>
        <v/>
      </c>
      <c r="R1623" s="120" t="str">
        <f t="shared" si="761"/>
        <v/>
      </c>
      <c r="S1623" s="54" t="str">
        <f t="shared" si="762"/>
        <v/>
      </c>
      <c r="T1623" s="5" t="str">
        <f t="shared" si="744"/>
        <v/>
      </c>
      <c r="U1623" s="152" t="str">
        <f t="shared" si="745"/>
        <v/>
      </c>
      <c r="V1623" s="152" t="str">
        <f t="shared" si="746"/>
        <v/>
      </c>
      <c r="W1623" s="153" t="str">
        <f t="shared" si="747"/>
        <v/>
      </c>
      <c r="X1623" s="153" t="str">
        <f t="shared" si="748"/>
        <v/>
      </c>
      <c r="Y1623" s="153" t="str">
        <f t="shared" si="749"/>
        <v/>
      </c>
      <c r="Z1623" s="153" t="str">
        <f t="shared" si="750"/>
        <v/>
      </c>
      <c r="AA1623" s="152" t="str">
        <f t="shared" si="751"/>
        <v/>
      </c>
      <c r="AB1623" s="152" t="str">
        <f t="shared" si="752"/>
        <v/>
      </c>
      <c r="AC1623" s="154" t="str">
        <f t="shared" si="753"/>
        <v/>
      </c>
      <c r="AD1623" s="154" t="str">
        <f t="shared" si="754"/>
        <v/>
      </c>
      <c r="AE1623" s="3" t="str">
        <f t="shared" si="755"/>
        <v/>
      </c>
      <c r="AF1623" s="3" t="str">
        <f t="shared" si="756"/>
        <v/>
      </c>
      <c r="AG1623" s="3" t="str">
        <f t="shared" si="763"/>
        <v/>
      </c>
      <c r="AH1623" s="4" t="str">
        <f t="shared" si="757"/>
        <v/>
      </c>
      <c r="AI1623" s="75" t="str">
        <f t="shared" si="758"/>
        <v/>
      </c>
      <c r="AJ1623" s="75" t="str">
        <f t="shared" si="759"/>
        <v/>
      </c>
    </row>
    <row r="1624" spans="1:36">
      <c r="A1624" s="41" t="str">
        <f t="shared" si="760"/>
        <v/>
      </c>
      <c r="B1624" s="150" t="str">
        <f>IF(ISNUMBER(A1624),INDEX('MetaTrader Import'!$H$13:$J$5893,TRUNC(((A1624-$A$39+1)-1)/3)+1,MOD((A1624-$A$39+1)-1,3)+1),"")</f>
        <v/>
      </c>
      <c r="C1624" s="43" t="str">
        <f t="shared" si="737"/>
        <v/>
      </c>
      <c r="D1624" s="43" t="str">
        <f t="shared" ca="1" si="738"/>
        <v/>
      </c>
      <c r="E1624" s="43" t="str">
        <f t="shared" si="739"/>
        <v/>
      </c>
      <c r="F1624" s="43" t="str">
        <f t="shared" si="740"/>
        <v/>
      </c>
      <c r="G1624" s="43" t="str">
        <f>IF(A1624&lt;&gt;"",IF(A1624&lt;Data!$G$11*0.25,$C$13/$G$32,IF(A1624&gt;Data!$G$11*0.25,$C$13,$C$13*10)),"")</f>
        <v/>
      </c>
      <c r="H1624" s="43" t="str">
        <f>IF(A1624&lt;&gt;"",IF(Data!$G$9="constant",$C$13,IF(Data!$G$9="squeeze",G1624,F1624)),"")</f>
        <v/>
      </c>
      <c r="I1624" s="38" t="str">
        <f ca="1">IF(ISNUMBER(A1624),NORMINV(RAND(),0,IF(AND(Data!$G$9="squeeze",A1624&lt;Data!$G$11*0.25),$H$32,1)*$C$30*$C$13)*($C$14*$C$12),"")</f>
        <v/>
      </c>
      <c r="J1624" s="42" t="str">
        <f ca="1">IFERROR(IF(Data!$C$6="Real",B1624,I1624+J1623+($C$14*$C$12)*(NORMINV(RAND(),$C$15,CHOOSE($G$13,$C$13,F1624,G1624)))),"")</f>
        <v/>
      </c>
      <c r="K1624" s="88" t="str">
        <f>IF(ISNUMBER(A1624), IF($G$16="fixed",$G$17,MIN(H1624*Data!$C$7*$C$16*0.5,$C$17*Data!$C$7))*$C$12,"")</f>
        <v/>
      </c>
      <c r="L1624" s="42" t="str">
        <f t="shared" ca="1" si="764"/>
        <v/>
      </c>
      <c r="M1624" s="44" t="str">
        <f t="shared" ca="1" si="765"/>
        <v/>
      </c>
      <c r="N1624" s="44" t="str">
        <f t="shared" ca="1" si="766"/>
        <v/>
      </c>
      <c r="O1624" s="108" t="str">
        <f t="shared" si="741"/>
        <v/>
      </c>
      <c r="P1624" s="102" t="str">
        <f t="shared" si="742"/>
        <v/>
      </c>
      <c r="Q1624" s="102" t="str">
        <f t="shared" si="743"/>
        <v/>
      </c>
      <c r="R1624" s="120" t="str">
        <f t="shared" si="761"/>
        <v/>
      </c>
      <c r="S1624" s="54" t="str">
        <f t="shared" si="762"/>
        <v/>
      </c>
      <c r="T1624" s="5" t="str">
        <f t="shared" si="744"/>
        <v/>
      </c>
      <c r="U1624" s="152" t="str">
        <f t="shared" si="745"/>
        <v/>
      </c>
      <c r="V1624" s="152" t="str">
        <f t="shared" si="746"/>
        <v/>
      </c>
      <c r="W1624" s="153" t="str">
        <f t="shared" si="747"/>
        <v/>
      </c>
      <c r="X1624" s="153" t="str">
        <f t="shared" si="748"/>
        <v/>
      </c>
      <c r="Y1624" s="153" t="str">
        <f t="shared" si="749"/>
        <v/>
      </c>
      <c r="Z1624" s="153" t="str">
        <f t="shared" si="750"/>
        <v/>
      </c>
      <c r="AA1624" s="152" t="str">
        <f t="shared" si="751"/>
        <v/>
      </c>
      <c r="AB1624" s="152" t="str">
        <f t="shared" si="752"/>
        <v/>
      </c>
      <c r="AC1624" s="154" t="str">
        <f t="shared" si="753"/>
        <v/>
      </c>
      <c r="AD1624" s="154" t="str">
        <f t="shared" si="754"/>
        <v/>
      </c>
      <c r="AE1624" s="3" t="str">
        <f t="shared" si="755"/>
        <v/>
      </c>
      <c r="AF1624" s="3" t="str">
        <f t="shared" si="756"/>
        <v/>
      </c>
      <c r="AG1624" s="3" t="str">
        <f t="shared" si="763"/>
        <v/>
      </c>
      <c r="AH1624" s="4" t="str">
        <f t="shared" si="757"/>
        <v/>
      </c>
      <c r="AI1624" s="75" t="str">
        <f t="shared" si="758"/>
        <v/>
      </c>
      <c r="AJ1624" s="75" t="str">
        <f t="shared" si="759"/>
        <v/>
      </c>
    </row>
    <row r="1625" spans="1:36">
      <c r="A1625" s="41" t="str">
        <f t="shared" si="760"/>
        <v/>
      </c>
      <c r="B1625" s="150" t="str">
        <f>IF(ISNUMBER(A1625),INDEX('MetaTrader Import'!$H$13:$J$5893,TRUNC(((A1625-$A$39+1)-1)/3)+1,MOD((A1625-$A$39+1)-1,3)+1),"")</f>
        <v/>
      </c>
      <c r="C1625" s="43" t="str">
        <f t="shared" si="737"/>
        <v/>
      </c>
      <c r="D1625" s="43" t="str">
        <f t="shared" ca="1" si="738"/>
        <v/>
      </c>
      <c r="E1625" s="43" t="str">
        <f t="shared" si="739"/>
        <v/>
      </c>
      <c r="F1625" s="43" t="str">
        <f t="shared" si="740"/>
        <v/>
      </c>
      <c r="G1625" s="43" t="str">
        <f>IF(A1625&lt;&gt;"",IF(A1625&lt;Data!$G$11*0.25,$C$13/$G$32,IF(A1625&gt;Data!$G$11*0.25,$C$13,$C$13*10)),"")</f>
        <v/>
      </c>
      <c r="H1625" s="43" t="str">
        <f>IF(A1625&lt;&gt;"",IF(Data!$G$9="constant",$C$13,IF(Data!$G$9="squeeze",G1625,F1625)),"")</f>
        <v/>
      </c>
      <c r="I1625" s="38" t="str">
        <f ca="1">IF(ISNUMBER(A1625),NORMINV(RAND(),0,IF(AND(Data!$G$9="squeeze",A1625&lt;Data!$G$11*0.25),$H$32,1)*$C$30*$C$13)*($C$14*$C$12),"")</f>
        <v/>
      </c>
      <c r="J1625" s="42" t="str">
        <f ca="1">IFERROR(IF(Data!$C$6="Real",B1625,I1625+J1624+($C$14*$C$12)*(NORMINV(RAND(),$C$15,CHOOSE($G$13,$C$13,F1625,G1625)))),"")</f>
        <v/>
      </c>
      <c r="K1625" s="88" t="str">
        <f>IF(ISNUMBER(A1625), IF($G$16="fixed",$G$17,MIN(H1625*Data!$C$7*$C$16*0.5,$C$17*Data!$C$7))*$C$12,"")</f>
        <v/>
      </c>
      <c r="L1625" s="42" t="str">
        <f t="shared" ca="1" si="764"/>
        <v/>
      </c>
      <c r="M1625" s="44" t="str">
        <f t="shared" ca="1" si="765"/>
        <v/>
      </c>
      <c r="N1625" s="44" t="str">
        <f t="shared" ca="1" si="766"/>
        <v/>
      </c>
      <c r="O1625" s="108" t="str">
        <f t="shared" si="741"/>
        <v/>
      </c>
      <c r="P1625" s="102" t="str">
        <f t="shared" si="742"/>
        <v/>
      </c>
      <c r="Q1625" s="102" t="str">
        <f t="shared" si="743"/>
        <v/>
      </c>
      <c r="R1625" s="120" t="str">
        <f t="shared" si="761"/>
        <v/>
      </c>
      <c r="S1625" s="54" t="str">
        <f t="shared" si="762"/>
        <v/>
      </c>
      <c r="T1625" s="5" t="str">
        <f t="shared" si="744"/>
        <v/>
      </c>
      <c r="U1625" s="152" t="str">
        <f t="shared" si="745"/>
        <v/>
      </c>
      <c r="V1625" s="152" t="str">
        <f t="shared" si="746"/>
        <v/>
      </c>
      <c r="W1625" s="153" t="str">
        <f t="shared" si="747"/>
        <v/>
      </c>
      <c r="X1625" s="153" t="str">
        <f t="shared" si="748"/>
        <v/>
      </c>
      <c r="Y1625" s="153" t="str">
        <f t="shared" si="749"/>
        <v/>
      </c>
      <c r="Z1625" s="153" t="str">
        <f t="shared" si="750"/>
        <v/>
      </c>
      <c r="AA1625" s="152" t="str">
        <f t="shared" si="751"/>
        <v/>
      </c>
      <c r="AB1625" s="152" t="str">
        <f t="shared" si="752"/>
        <v/>
      </c>
      <c r="AC1625" s="154" t="str">
        <f t="shared" si="753"/>
        <v/>
      </c>
      <c r="AD1625" s="154" t="str">
        <f t="shared" si="754"/>
        <v/>
      </c>
      <c r="AE1625" s="3" t="str">
        <f t="shared" si="755"/>
        <v/>
      </c>
      <c r="AF1625" s="3" t="str">
        <f t="shared" si="756"/>
        <v/>
      </c>
      <c r="AG1625" s="3" t="str">
        <f t="shared" si="763"/>
        <v/>
      </c>
      <c r="AH1625" s="4" t="str">
        <f t="shared" si="757"/>
        <v/>
      </c>
      <c r="AI1625" s="75" t="str">
        <f t="shared" si="758"/>
        <v/>
      </c>
      <c r="AJ1625" s="75" t="str">
        <f t="shared" si="759"/>
        <v/>
      </c>
    </row>
    <row r="1626" spans="1:36">
      <c r="A1626" s="41" t="str">
        <f t="shared" si="760"/>
        <v/>
      </c>
      <c r="B1626" s="150" t="str">
        <f>IF(ISNUMBER(A1626),INDEX('MetaTrader Import'!$H$13:$J$5893,TRUNC(((A1626-$A$39+1)-1)/3)+1,MOD((A1626-$A$39+1)-1,3)+1),"")</f>
        <v/>
      </c>
      <c r="C1626" s="43" t="str">
        <f t="shared" si="737"/>
        <v/>
      </c>
      <c r="D1626" s="43" t="str">
        <f t="shared" ca="1" si="738"/>
        <v/>
      </c>
      <c r="E1626" s="43" t="str">
        <f t="shared" si="739"/>
        <v/>
      </c>
      <c r="F1626" s="43" t="str">
        <f t="shared" si="740"/>
        <v/>
      </c>
      <c r="G1626" s="43" t="str">
        <f>IF(A1626&lt;&gt;"",IF(A1626&lt;Data!$G$11*0.25,$C$13/$G$32,IF(A1626&gt;Data!$G$11*0.25,$C$13,$C$13*10)),"")</f>
        <v/>
      </c>
      <c r="H1626" s="43" t="str">
        <f>IF(A1626&lt;&gt;"",IF(Data!$G$9="constant",$C$13,IF(Data!$G$9="squeeze",G1626,F1626)),"")</f>
        <v/>
      </c>
      <c r="I1626" s="38" t="str">
        <f ca="1">IF(ISNUMBER(A1626),NORMINV(RAND(),0,IF(AND(Data!$G$9="squeeze",A1626&lt;Data!$G$11*0.25),$H$32,1)*$C$30*$C$13)*($C$14*$C$12),"")</f>
        <v/>
      </c>
      <c r="J1626" s="42" t="str">
        <f ca="1">IFERROR(IF(Data!$C$6="Real",B1626,I1626+J1625+($C$14*$C$12)*(NORMINV(RAND(),$C$15,CHOOSE($G$13,$C$13,F1626,G1626)))),"")</f>
        <v/>
      </c>
      <c r="K1626" s="88" t="str">
        <f>IF(ISNUMBER(A1626), IF($G$16="fixed",$G$17,MIN(H1626*Data!$C$7*$C$16*0.5,$C$17*Data!$C$7))*$C$12,"")</f>
        <v/>
      </c>
      <c r="L1626" s="42" t="str">
        <f t="shared" ca="1" si="764"/>
        <v/>
      </c>
      <c r="M1626" s="44" t="str">
        <f t="shared" ca="1" si="765"/>
        <v/>
      </c>
      <c r="N1626" s="44" t="str">
        <f t="shared" ca="1" si="766"/>
        <v/>
      </c>
      <c r="O1626" s="108" t="str">
        <f t="shared" si="741"/>
        <v/>
      </c>
      <c r="P1626" s="102" t="str">
        <f t="shared" si="742"/>
        <v/>
      </c>
      <c r="Q1626" s="102" t="str">
        <f t="shared" si="743"/>
        <v/>
      </c>
      <c r="R1626" s="120" t="str">
        <f t="shared" si="761"/>
        <v/>
      </c>
      <c r="S1626" s="54" t="str">
        <f t="shared" si="762"/>
        <v/>
      </c>
      <c r="T1626" s="5" t="str">
        <f t="shared" si="744"/>
        <v/>
      </c>
      <c r="U1626" s="152" t="str">
        <f t="shared" si="745"/>
        <v/>
      </c>
      <c r="V1626" s="152" t="str">
        <f t="shared" si="746"/>
        <v/>
      </c>
      <c r="W1626" s="153" t="str">
        <f t="shared" si="747"/>
        <v/>
      </c>
      <c r="X1626" s="153" t="str">
        <f t="shared" si="748"/>
        <v/>
      </c>
      <c r="Y1626" s="153" t="str">
        <f t="shared" si="749"/>
        <v/>
      </c>
      <c r="Z1626" s="153" t="str">
        <f t="shared" si="750"/>
        <v/>
      </c>
      <c r="AA1626" s="152" t="str">
        <f t="shared" si="751"/>
        <v/>
      </c>
      <c r="AB1626" s="152" t="str">
        <f t="shared" si="752"/>
        <v/>
      </c>
      <c r="AC1626" s="154" t="str">
        <f t="shared" si="753"/>
        <v/>
      </c>
      <c r="AD1626" s="154" t="str">
        <f t="shared" si="754"/>
        <v/>
      </c>
      <c r="AE1626" s="3" t="str">
        <f t="shared" si="755"/>
        <v/>
      </c>
      <c r="AF1626" s="3" t="str">
        <f t="shared" si="756"/>
        <v/>
      </c>
      <c r="AG1626" s="3" t="str">
        <f t="shared" si="763"/>
        <v/>
      </c>
      <c r="AH1626" s="4" t="str">
        <f t="shared" si="757"/>
        <v/>
      </c>
      <c r="AI1626" s="75" t="str">
        <f t="shared" si="758"/>
        <v/>
      </c>
      <c r="AJ1626" s="75" t="str">
        <f t="shared" si="759"/>
        <v/>
      </c>
    </row>
    <row r="1627" spans="1:36">
      <c r="A1627" s="41" t="str">
        <f t="shared" si="760"/>
        <v/>
      </c>
      <c r="B1627" s="150" t="str">
        <f>IF(ISNUMBER(A1627),INDEX('MetaTrader Import'!$H$13:$J$5893,TRUNC(((A1627-$A$39+1)-1)/3)+1,MOD((A1627-$A$39+1)-1,3)+1),"")</f>
        <v/>
      </c>
      <c r="C1627" s="43" t="str">
        <f t="shared" si="737"/>
        <v/>
      </c>
      <c r="D1627" s="43" t="str">
        <f t="shared" ca="1" si="738"/>
        <v/>
      </c>
      <c r="E1627" s="43" t="str">
        <f t="shared" si="739"/>
        <v/>
      </c>
      <c r="F1627" s="43" t="str">
        <f t="shared" si="740"/>
        <v/>
      </c>
      <c r="G1627" s="43" t="str">
        <f>IF(A1627&lt;&gt;"",IF(A1627&lt;Data!$G$11*0.25,$C$13/$G$32,IF(A1627&gt;Data!$G$11*0.25,$C$13,$C$13*10)),"")</f>
        <v/>
      </c>
      <c r="H1627" s="43" t="str">
        <f>IF(A1627&lt;&gt;"",IF(Data!$G$9="constant",$C$13,IF(Data!$G$9="squeeze",G1627,F1627)),"")</f>
        <v/>
      </c>
      <c r="I1627" s="38" t="str">
        <f ca="1">IF(ISNUMBER(A1627),NORMINV(RAND(),0,IF(AND(Data!$G$9="squeeze",A1627&lt;Data!$G$11*0.25),$H$32,1)*$C$30*$C$13)*($C$14*$C$12),"")</f>
        <v/>
      </c>
      <c r="J1627" s="42" t="str">
        <f ca="1">IFERROR(IF(Data!$C$6="Real",B1627,I1627+J1626+($C$14*$C$12)*(NORMINV(RAND(),$C$15,CHOOSE($G$13,$C$13,F1627,G1627)))),"")</f>
        <v/>
      </c>
      <c r="K1627" s="88" t="str">
        <f>IF(ISNUMBER(A1627), IF($G$16="fixed",$G$17,MIN(H1627*Data!$C$7*$C$16*0.5,$C$17*Data!$C$7))*$C$12,"")</f>
        <v/>
      </c>
      <c r="L1627" s="42" t="str">
        <f t="shared" ca="1" si="764"/>
        <v/>
      </c>
      <c r="M1627" s="44" t="str">
        <f t="shared" ca="1" si="765"/>
        <v/>
      </c>
      <c r="N1627" s="44" t="str">
        <f t="shared" ca="1" si="766"/>
        <v/>
      </c>
      <c r="O1627" s="108" t="str">
        <f t="shared" si="741"/>
        <v/>
      </c>
      <c r="P1627" s="102" t="str">
        <f t="shared" si="742"/>
        <v/>
      </c>
      <c r="Q1627" s="102" t="str">
        <f t="shared" si="743"/>
        <v/>
      </c>
      <c r="R1627" s="120" t="str">
        <f t="shared" si="761"/>
        <v/>
      </c>
      <c r="S1627" s="54" t="str">
        <f t="shared" si="762"/>
        <v/>
      </c>
      <c r="T1627" s="5" t="str">
        <f t="shared" si="744"/>
        <v/>
      </c>
      <c r="U1627" s="152" t="str">
        <f t="shared" si="745"/>
        <v/>
      </c>
      <c r="V1627" s="152" t="str">
        <f t="shared" si="746"/>
        <v/>
      </c>
      <c r="W1627" s="153" t="str">
        <f t="shared" si="747"/>
        <v/>
      </c>
      <c r="X1627" s="153" t="str">
        <f t="shared" si="748"/>
        <v/>
      </c>
      <c r="Y1627" s="153" t="str">
        <f t="shared" si="749"/>
        <v/>
      </c>
      <c r="Z1627" s="153" t="str">
        <f t="shared" si="750"/>
        <v/>
      </c>
      <c r="AA1627" s="152" t="str">
        <f t="shared" si="751"/>
        <v/>
      </c>
      <c r="AB1627" s="152" t="str">
        <f t="shared" si="752"/>
        <v/>
      </c>
      <c r="AC1627" s="154" t="str">
        <f t="shared" si="753"/>
        <v/>
      </c>
      <c r="AD1627" s="154" t="str">
        <f t="shared" si="754"/>
        <v/>
      </c>
      <c r="AE1627" s="3" t="str">
        <f t="shared" si="755"/>
        <v/>
      </c>
      <c r="AF1627" s="3" t="str">
        <f t="shared" si="756"/>
        <v/>
      </c>
      <c r="AG1627" s="3" t="str">
        <f t="shared" si="763"/>
        <v/>
      </c>
      <c r="AH1627" s="4" t="str">
        <f t="shared" si="757"/>
        <v/>
      </c>
      <c r="AI1627" s="75" t="str">
        <f t="shared" si="758"/>
        <v/>
      </c>
      <c r="AJ1627" s="75" t="str">
        <f t="shared" si="759"/>
        <v/>
      </c>
    </row>
    <row r="1628" spans="1:36">
      <c r="A1628" s="41" t="str">
        <f t="shared" si="760"/>
        <v/>
      </c>
      <c r="B1628" s="150" t="str">
        <f>IF(ISNUMBER(A1628),INDEX('MetaTrader Import'!$H$13:$J$5893,TRUNC(((A1628-$A$39+1)-1)/3)+1,MOD((A1628-$A$39+1)-1,3)+1),"")</f>
        <v/>
      </c>
      <c r="C1628" s="43" t="str">
        <f t="shared" si="737"/>
        <v/>
      </c>
      <c r="D1628" s="43" t="str">
        <f t="shared" ca="1" si="738"/>
        <v/>
      </c>
      <c r="E1628" s="43" t="str">
        <f t="shared" si="739"/>
        <v/>
      </c>
      <c r="F1628" s="43" t="str">
        <f t="shared" si="740"/>
        <v/>
      </c>
      <c r="G1628" s="43" t="str">
        <f>IF(A1628&lt;&gt;"",IF(A1628&lt;Data!$G$11*0.25,$C$13/$G$32,IF(A1628&gt;Data!$G$11*0.25,$C$13,$C$13*10)),"")</f>
        <v/>
      </c>
      <c r="H1628" s="43" t="str">
        <f>IF(A1628&lt;&gt;"",IF(Data!$G$9="constant",$C$13,IF(Data!$G$9="squeeze",G1628,F1628)),"")</f>
        <v/>
      </c>
      <c r="I1628" s="38" t="str">
        <f ca="1">IF(ISNUMBER(A1628),NORMINV(RAND(),0,IF(AND(Data!$G$9="squeeze",A1628&lt;Data!$G$11*0.25),$H$32,1)*$C$30*$C$13)*($C$14*$C$12),"")</f>
        <v/>
      </c>
      <c r="J1628" s="42" t="str">
        <f ca="1">IFERROR(IF(Data!$C$6="Real",B1628,I1628+J1627+($C$14*$C$12)*(NORMINV(RAND(),$C$15,CHOOSE($G$13,$C$13,F1628,G1628)))),"")</f>
        <v/>
      </c>
      <c r="K1628" s="88" t="str">
        <f>IF(ISNUMBER(A1628), IF($G$16="fixed",$G$17,MIN(H1628*Data!$C$7*$C$16*0.5,$C$17*Data!$C$7))*$C$12,"")</f>
        <v/>
      </c>
      <c r="L1628" s="42" t="str">
        <f t="shared" ca="1" si="764"/>
        <v/>
      </c>
      <c r="M1628" s="44" t="str">
        <f t="shared" ca="1" si="765"/>
        <v/>
      </c>
      <c r="N1628" s="44" t="str">
        <f t="shared" ca="1" si="766"/>
        <v/>
      </c>
      <c r="O1628" s="108" t="str">
        <f t="shared" si="741"/>
        <v/>
      </c>
      <c r="P1628" s="102" t="str">
        <f t="shared" si="742"/>
        <v/>
      </c>
      <c r="Q1628" s="102" t="str">
        <f t="shared" si="743"/>
        <v/>
      </c>
      <c r="R1628" s="120" t="str">
        <f t="shared" si="761"/>
        <v/>
      </c>
      <c r="S1628" s="54" t="str">
        <f t="shared" si="762"/>
        <v/>
      </c>
      <c r="T1628" s="5" t="str">
        <f t="shared" si="744"/>
        <v/>
      </c>
      <c r="U1628" s="152" t="str">
        <f t="shared" si="745"/>
        <v/>
      </c>
      <c r="V1628" s="152" t="str">
        <f t="shared" si="746"/>
        <v/>
      </c>
      <c r="W1628" s="153" t="str">
        <f t="shared" si="747"/>
        <v/>
      </c>
      <c r="X1628" s="153" t="str">
        <f t="shared" si="748"/>
        <v/>
      </c>
      <c r="Y1628" s="153" t="str">
        <f t="shared" si="749"/>
        <v/>
      </c>
      <c r="Z1628" s="153" t="str">
        <f t="shared" si="750"/>
        <v/>
      </c>
      <c r="AA1628" s="152" t="str">
        <f t="shared" si="751"/>
        <v/>
      </c>
      <c r="AB1628" s="152" t="str">
        <f t="shared" si="752"/>
        <v/>
      </c>
      <c r="AC1628" s="154" t="str">
        <f t="shared" si="753"/>
        <v/>
      </c>
      <c r="AD1628" s="154" t="str">
        <f t="shared" si="754"/>
        <v/>
      </c>
      <c r="AE1628" s="3" t="str">
        <f t="shared" si="755"/>
        <v/>
      </c>
      <c r="AF1628" s="3" t="str">
        <f t="shared" si="756"/>
        <v/>
      </c>
      <c r="AG1628" s="3" t="str">
        <f t="shared" si="763"/>
        <v/>
      </c>
      <c r="AH1628" s="4" t="str">
        <f t="shared" si="757"/>
        <v/>
      </c>
      <c r="AI1628" s="75" t="str">
        <f t="shared" si="758"/>
        <v/>
      </c>
      <c r="AJ1628" s="75" t="str">
        <f t="shared" si="759"/>
        <v/>
      </c>
    </row>
    <row r="1629" spans="1:36">
      <c r="A1629" s="41" t="str">
        <f t="shared" si="760"/>
        <v/>
      </c>
      <c r="B1629" s="150" t="str">
        <f>IF(ISNUMBER(A1629),INDEX('MetaTrader Import'!$H$13:$J$5893,TRUNC(((A1629-$A$39+1)-1)/3)+1,MOD((A1629-$A$39+1)-1,3)+1),"")</f>
        <v/>
      </c>
      <c r="C1629" s="43" t="str">
        <f t="shared" si="737"/>
        <v/>
      </c>
      <c r="D1629" s="43" t="str">
        <f t="shared" ca="1" si="738"/>
        <v/>
      </c>
      <c r="E1629" s="43" t="str">
        <f t="shared" si="739"/>
        <v/>
      </c>
      <c r="F1629" s="43" t="str">
        <f t="shared" si="740"/>
        <v/>
      </c>
      <c r="G1629" s="43" t="str">
        <f>IF(A1629&lt;&gt;"",IF(A1629&lt;Data!$G$11*0.25,$C$13/$G$32,IF(A1629&gt;Data!$G$11*0.25,$C$13,$C$13*10)),"")</f>
        <v/>
      </c>
      <c r="H1629" s="43" t="str">
        <f>IF(A1629&lt;&gt;"",IF(Data!$G$9="constant",$C$13,IF(Data!$G$9="squeeze",G1629,F1629)),"")</f>
        <v/>
      </c>
      <c r="I1629" s="38" t="str">
        <f ca="1">IF(ISNUMBER(A1629),NORMINV(RAND(),0,IF(AND(Data!$G$9="squeeze",A1629&lt;Data!$G$11*0.25),$H$32,1)*$C$30*$C$13)*($C$14*$C$12),"")</f>
        <v/>
      </c>
      <c r="J1629" s="42" t="str">
        <f ca="1">IFERROR(IF(Data!$C$6="Real",B1629,I1629+J1628+($C$14*$C$12)*(NORMINV(RAND(),$C$15,CHOOSE($G$13,$C$13,F1629,G1629)))),"")</f>
        <v/>
      </c>
      <c r="K1629" s="88" t="str">
        <f>IF(ISNUMBER(A1629), IF($G$16="fixed",$G$17,MIN(H1629*Data!$C$7*$C$16*0.5,$C$17*Data!$C$7))*$C$12,"")</f>
        <v/>
      </c>
      <c r="L1629" s="42" t="str">
        <f t="shared" ca="1" si="764"/>
        <v/>
      </c>
      <c r="M1629" s="44" t="str">
        <f t="shared" ca="1" si="765"/>
        <v/>
      </c>
      <c r="N1629" s="44" t="str">
        <f t="shared" ca="1" si="766"/>
        <v/>
      </c>
      <c r="O1629" s="108" t="str">
        <f t="shared" si="741"/>
        <v/>
      </c>
      <c r="P1629" s="102" t="str">
        <f t="shared" si="742"/>
        <v/>
      </c>
      <c r="Q1629" s="102" t="str">
        <f t="shared" si="743"/>
        <v/>
      </c>
      <c r="R1629" s="120" t="str">
        <f t="shared" si="761"/>
        <v/>
      </c>
      <c r="S1629" s="54" t="str">
        <f t="shared" si="762"/>
        <v/>
      </c>
      <c r="T1629" s="5" t="str">
        <f t="shared" si="744"/>
        <v/>
      </c>
      <c r="U1629" s="152" t="str">
        <f t="shared" si="745"/>
        <v/>
      </c>
      <c r="V1629" s="152" t="str">
        <f t="shared" si="746"/>
        <v/>
      </c>
      <c r="W1629" s="153" t="str">
        <f t="shared" si="747"/>
        <v/>
      </c>
      <c r="X1629" s="153" t="str">
        <f t="shared" si="748"/>
        <v/>
      </c>
      <c r="Y1629" s="153" t="str">
        <f t="shared" si="749"/>
        <v/>
      </c>
      <c r="Z1629" s="153" t="str">
        <f t="shared" si="750"/>
        <v/>
      </c>
      <c r="AA1629" s="152" t="str">
        <f t="shared" si="751"/>
        <v/>
      </c>
      <c r="AB1629" s="152" t="str">
        <f t="shared" si="752"/>
        <v/>
      </c>
      <c r="AC1629" s="154" t="str">
        <f t="shared" si="753"/>
        <v/>
      </c>
      <c r="AD1629" s="154" t="str">
        <f t="shared" si="754"/>
        <v/>
      </c>
      <c r="AE1629" s="3" t="str">
        <f t="shared" si="755"/>
        <v/>
      </c>
      <c r="AF1629" s="3" t="str">
        <f t="shared" si="756"/>
        <v/>
      </c>
      <c r="AG1629" s="3" t="str">
        <f t="shared" si="763"/>
        <v/>
      </c>
      <c r="AH1629" s="4" t="str">
        <f t="shared" si="757"/>
        <v/>
      </c>
      <c r="AI1629" s="75" t="str">
        <f t="shared" si="758"/>
        <v/>
      </c>
      <c r="AJ1629" s="75" t="str">
        <f t="shared" si="759"/>
        <v/>
      </c>
    </row>
    <row r="1630" spans="1:36">
      <c r="A1630" s="41" t="str">
        <f t="shared" si="760"/>
        <v/>
      </c>
      <c r="B1630" s="150" t="str">
        <f>IF(ISNUMBER(A1630),INDEX('MetaTrader Import'!$H$13:$J$5893,TRUNC(((A1630-$A$39+1)-1)/3)+1,MOD((A1630-$A$39+1)-1,3)+1),"")</f>
        <v/>
      </c>
      <c r="C1630" s="43" t="str">
        <f t="shared" si="737"/>
        <v/>
      </c>
      <c r="D1630" s="43" t="str">
        <f t="shared" ca="1" si="738"/>
        <v/>
      </c>
      <c r="E1630" s="43" t="str">
        <f t="shared" si="739"/>
        <v/>
      </c>
      <c r="F1630" s="43" t="str">
        <f t="shared" si="740"/>
        <v/>
      </c>
      <c r="G1630" s="43" t="str">
        <f>IF(A1630&lt;&gt;"",IF(A1630&lt;Data!$G$11*0.25,$C$13/$G$32,IF(A1630&gt;Data!$G$11*0.25,$C$13,$C$13*10)),"")</f>
        <v/>
      </c>
      <c r="H1630" s="43" t="str">
        <f>IF(A1630&lt;&gt;"",IF(Data!$G$9="constant",$C$13,IF(Data!$G$9="squeeze",G1630,F1630)),"")</f>
        <v/>
      </c>
      <c r="I1630" s="38" t="str">
        <f ca="1">IF(ISNUMBER(A1630),NORMINV(RAND(),0,IF(AND(Data!$G$9="squeeze",A1630&lt;Data!$G$11*0.25),$H$32,1)*$C$30*$C$13)*($C$14*$C$12),"")</f>
        <v/>
      </c>
      <c r="J1630" s="42" t="str">
        <f ca="1">IFERROR(IF(Data!$C$6="Real",B1630,I1630+J1629+($C$14*$C$12)*(NORMINV(RAND(),$C$15,CHOOSE($G$13,$C$13,F1630,G1630)))),"")</f>
        <v/>
      </c>
      <c r="K1630" s="88" t="str">
        <f>IF(ISNUMBER(A1630), IF($G$16="fixed",$G$17,MIN(H1630*Data!$C$7*$C$16*0.5,$C$17*Data!$C$7))*$C$12,"")</f>
        <v/>
      </c>
      <c r="L1630" s="42" t="str">
        <f t="shared" ca="1" si="764"/>
        <v/>
      </c>
      <c r="M1630" s="44" t="str">
        <f t="shared" ca="1" si="765"/>
        <v/>
      </c>
      <c r="N1630" s="44" t="str">
        <f t="shared" ca="1" si="766"/>
        <v/>
      </c>
      <c r="O1630" s="108" t="str">
        <f t="shared" si="741"/>
        <v/>
      </c>
      <c r="P1630" s="102" t="str">
        <f t="shared" si="742"/>
        <v/>
      </c>
      <c r="Q1630" s="102" t="str">
        <f t="shared" si="743"/>
        <v/>
      </c>
      <c r="R1630" s="120" t="str">
        <f t="shared" si="761"/>
        <v/>
      </c>
      <c r="S1630" s="54" t="str">
        <f t="shared" si="762"/>
        <v/>
      </c>
      <c r="T1630" s="5" t="str">
        <f t="shared" si="744"/>
        <v/>
      </c>
      <c r="U1630" s="152" t="str">
        <f t="shared" si="745"/>
        <v/>
      </c>
      <c r="V1630" s="152" t="str">
        <f t="shared" si="746"/>
        <v/>
      </c>
      <c r="W1630" s="153" t="str">
        <f t="shared" si="747"/>
        <v/>
      </c>
      <c r="X1630" s="153" t="str">
        <f t="shared" si="748"/>
        <v/>
      </c>
      <c r="Y1630" s="153" t="str">
        <f t="shared" si="749"/>
        <v/>
      </c>
      <c r="Z1630" s="153" t="str">
        <f t="shared" si="750"/>
        <v/>
      </c>
      <c r="AA1630" s="152" t="str">
        <f t="shared" si="751"/>
        <v/>
      </c>
      <c r="AB1630" s="152" t="str">
        <f t="shared" si="752"/>
        <v/>
      </c>
      <c r="AC1630" s="154" t="str">
        <f t="shared" si="753"/>
        <v/>
      </c>
      <c r="AD1630" s="154" t="str">
        <f t="shared" si="754"/>
        <v/>
      </c>
      <c r="AE1630" s="3" t="str">
        <f t="shared" si="755"/>
        <v/>
      </c>
      <c r="AF1630" s="3" t="str">
        <f t="shared" si="756"/>
        <v/>
      </c>
      <c r="AG1630" s="3" t="str">
        <f t="shared" si="763"/>
        <v/>
      </c>
      <c r="AH1630" s="4" t="str">
        <f t="shared" si="757"/>
        <v/>
      </c>
      <c r="AI1630" s="75" t="str">
        <f t="shared" si="758"/>
        <v/>
      </c>
      <c r="AJ1630" s="75" t="str">
        <f t="shared" si="759"/>
        <v/>
      </c>
    </row>
    <row r="1631" spans="1:36">
      <c r="A1631" s="41" t="str">
        <f t="shared" si="760"/>
        <v/>
      </c>
      <c r="B1631" s="150" t="str">
        <f>IF(ISNUMBER(A1631),INDEX('MetaTrader Import'!$H$13:$J$5893,TRUNC(((A1631-$A$39+1)-1)/3)+1,MOD((A1631-$A$39+1)-1,3)+1),"")</f>
        <v/>
      </c>
      <c r="C1631" s="43" t="str">
        <f t="shared" si="737"/>
        <v/>
      </c>
      <c r="D1631" s="43" t="str">
        <f t="shared" ca="1" si="738"/>
        <v/>
      </c>
      <c r="E1631" s="43" t="str">
        <f t="shared" si="739"/>
        <v/>
      </c>
      <c r="F1631" s="43" t="str">
        <f t="shared" si="740"/>
        <v/>
      </c>
      <c r="G1631" s="43" t="str">
        <f>IF(A1631&lt;&gt;"",IF(A1631&lt;Data!$G$11*0.25,$C$13/$G$32,IF(A1631&gt;Data!$G$11*0.25,$C$13,$C$13*10)),"")</f>
        <v/>
      </c>
      <c r="H1631" s="43" t="str">
        <f>IF(A1631&lt;&gt;"",IF(Data!$G$9="constant",$C$13,IF(Data!$G$9="squeeze",G1631,F1631)),"")</f>
        <v/>
      </c>
      <c r="I1631" s="38" t="str">
        <f ca="1">IF(ISNUMBER(A1631),NORMINV(RAND(),0,IF(AND(Data!$G$9="squeeze",A1631&lt;Data!$G$11*0.25),$H$32,1)*$C$30*$C$13)*($C$14*$C$12),"")</f>
        <v/>
      </c>
      <c r="J1631" s="42" t="str">
        <f ca="1">IFERROR(IF(Data!$C$6="Real",B1631,I1631+J1630+($C$14*$C$12)*(NORMINV(RAND(),$C$15,CHOOSE($G$13,$C$13,F1631,G1631)))),"")</f>
        <v/>
      </c>
      <c r="K1631" s="88" t="str">
        <f>IF(ISNUMBER(A1631), IF($G$16="fixed",$G$17,MIN(H1631*Data!$C$7*$C$16*0.5,$C$17*Data!$C$7))*$C$12,"")</f>
        <v/>
      </c>
      <c r="L1631" s="42" t="str">
        <f t="shared" ca="1" si="764"/>
        <v/>
      </c>
      <c r="M1631" s="44" t="str">
        <f t="shared" ca="1" si="765"/>
        <v/>
      </c>
      <c r="N1631" s="44" t="str">
        <f t="shared" ca="1" si="766"/>
        <v/>
      </c>
      <c r="O1631" s="108" t="str">
        <f t="shared" si="741"/>
        <v/>
      </c>
      <c r="P1631" s="102" t="str">
        <f t="shared" si="742"/>
        <v/>
      </c>
      <c r="Q1631" s="102" t="str">
        <f t="shared" si="743"/>
        <v/>
      </c>
      <c r="R1631" s="120" t="str">
        <f t="shared" si="761"/>
        <v/>
      </c>
      <c r="S1631" s="54" t="str">
        <f t="shared" si="762"/>
        <v/>
      </c>
      <c r="T1631" s="5" t="str">
        <f t="shared" si="744"/>
        <v/>
      </c>
      <c r="U1631" s="152" t="str">
        <f t="shared" si="745"/>
        <v/>
      </c>
      <c r="V1631" s="152" t="str">
        <f t="shared" si="746"/>
        <v/>
      </c>
      <c r="W1631" s="153" t="str">
        <f t="shared" si="747"/>
        <v/>
      </c>
      <c r="X1631" s="153" t="str">
        <f t="shared" si="748"/>
        <v/>
      </c>
      <c r="Y1631" s="153" t="str">
        <f t="shared" si="749"/>
        <v/>
      </c>
      <c r="Z1631" s="153" t="str">
        <f t="shared" si="750"/>
        <v/>
      </c>
      <c r="AA1631" s="152" t="str">
        <f t="shared" si="751"/>
        <v/>
      </c>
      <c r="AB1631" s="152" t="str">
        <f t="shared" si="752"/>
        <v/>
      </c>
      <c r="AC1631" s="154" t="str">
        <f t="shared" si="753"/>
        <v/>
      </c>
      <c r="AD1631" s="154" t="str">
        <f t="shared" si="754"/>
        <v/>
      </c>
      <c r="AE1631" s="3" t="str">
        <f t="shared" si="755"/>
        <v/>
      </c>
      <c r="AF1631" s="3" t="str">
        <f t="shared" si="756"/>
        <v/>
      </c>
      <c r="AG1631" s="3" t="str">
        <f t="shared" si="763"/>
        <v/>
      </c>
      <c r="AH1631" s="4" t="str">
        <f t="shared" si="757"/>
        <v/>
      </c>
      <c r="AI1631" s="75" t="str">
        <f t="shared" si="758"/>
        <v/>
      </c>
      <c r="AJ1631" s="75" t="str">
        <f t="shared" si="759"/>
        <v/>
      </c>
    </row>
    <row r="1632" spans="1:36">
      <c r="A1632" s="41" t="str">
        <f t="shared" si="760"/>
        <v/>
      </c>
      <c r="B1632" s="150" t="str">
        <f>IF(ISNUMBER(A1632),INDEX('MetaTrader Import'!$H$13:$J$5893,TRUNC(((A1632-$A$39+1)-1)/3)+1,MOD((A1632-$A$39+1)-1,3)+1),"")</f>
        <v/>
      </c>
      <c r="C1632" s="43" t="str">
        <f t="shared" si="737"/>
        <v/>
      </c>
      <c r="D1632" s="43" t="str">
        <f t="shared" ca="1" si="738"/>
        <v/>
      </c>
      <c r="E1632" s="43" t="str">
        <f t="shared" si="739"/>
        <v/>
      </c>
      <c r="F1632" s="43" t="str">
        <f t="shared" si="740"/>
        <v/>
      </c>
      <c r="G1632" s="43" t="str">
        <f>IF(A1632&lt;&gt;"",IF(A1632&lt;Data!$G$11*0.25,$C$13/$G$32,IF(A1632&gt;Data!$G$11*0.25,$C$13,$C$13*10)),"")</f>
        <v/>
      </c>
      <c r="H1632" s="43" t="str">
        <f>IF(A1632&lt;&gt;"",IF(Data!$G$9="constant",$C$13,IF(Data!$G$9="squeeze",G1632,F1632)),"")</f>
        <v/>
      </c>
      <c r="I1632" s="38" t="str">
        <f ca="1">IF(ISNUMBER(A1632),NORMINV(RAND(),0,IF(AND(Data!$G$9="squeeze",A1632&lt;Data!$G$11*0.25),$H$32,1)*$C$30*$C$13)*($C$14*$C$12),"")</f>
        <v/>
      </c>
      <c r="J1632" s="42" t="str">
        <f ca="1">IFERROR(IF(Data!$C$6="Real",B1632,I1632+J1631+($C$14*$C$12)*(NORMINV(RAND(),$C$15,CHOOSE($G$13,$C$13,F1632,G1632)))),"")</f>
        <v/>
      </c>
      <c r="K1632" s="88" t="str">
        <f>IF(ISNUMBER(A1632), IF($G$16="fixed",$G$17,MIN(H1632*Data!$C$7*$C$16*0.5,$C$17*Data!$C$7))*$C$12,"")</f>
        <v/>
      </c>
      <c r="L1632" s="42" t="str">
        <f t="shared" ca="1" si="764"/>
        <v/>
      </c>
      <c r="M1632" s="44" t="str">
        <f t="shared" ca="1" si="765"/>
        <v/>
      </c>
      <c r="N1632" s="44" t="str">
        <f t="shared" ca="1" si="766"/>
        <v/>
      </c>
      <c r="O1632" s="108" t="str">
        <f t="shared" si="741"/>
        <v/>
      </c>
      <c r="P1632" s="102" t="str">
        <f t="shared" si="742"/>
        <v/>
      </c>
      <c r="Q1632" s="102" t="str">
        <f t="shared" si="743"/>
        <v/>
      </c>
      <c r="R1632" s="120" t="str">
        <f t="shared" si="761"/>
        <v/>
      </c>
      <c r="S1632" s="54" t="str">
        <f t="shared" si="762"/>
        <v/>
      </c>
      <c r="T1632" s="5" t="str">
        <f t="shared" si="744"/>
        <v/>
      </c>
      <c r="U1632" s="152" t="str">
        <f t="shared" si="745"/>
        <v/>
      </c>
      <c r="V1632" s="152" t="str">
        <f t="shared" si="746"/>
        <v/>
      </c>
      <c r="W1632" s="153" t="str">
        <f t="shared" si="747"/>
        <v/>
      </c>
      <c r="X1632" s="153" t="str">
        <f t="shared" si="748"/>
        <v/>
      </c>
      <c r="Y1632" s="153" t="str">
        <f t="shared" si="749"/>
        <v/>
      </c>
      <c r="Z1632" s="153" t="str">
        <f t="shared" si="750"/>
        <v/>
      </c>
      <c r="AA1632" s="152" t="str">
        <f t="shared" si="751"/>
        <v/>
      </c>
      <c r="AB1632" s="152" t="str">
        <f t="shared" si="752"/>
        <v/>
      </c>
      <c r="AC1632" s="154" t="str">
        <f t="shared" si="753"/>
        <v/>
      </c>
      <c r="AD1632" s="154" t="str">
        <f t="shared" si="754"/>
        <v/>
      </c>
      <c r="AE1632" s="3" t="str">
        <f t="shared" si="755"/>
        <v/>
      </c>
      <c r="AF1632" s="3" t="str">
        <f t="shared" si="756"/>
        <v/>
      </c>
      <c r="AG1632" s="3" t="str">
        <f t="shared" si="763"/>
        <v/>
      </c>
      <c r="AH1632" s="4" t="str">
        <f t="shared" si="757"/>
        <v/>
      </c>
      <c r="AI1632" s="75" t="str">
        <f t="shared" si="758"/>
        <v/>
      </c>
      <c r="AJ1632" s="75" t="str">
        <f t="shared" si="759"/>
        <v/>
      </c>
    </row>
    <row r="1633" spans="1:36">
      <c r="A1633" s="41" t="str">
        <f t="shared" si="760"/>
        <v/>
      </c>
      <c r="B1633" s="150" t="str">
        <f>IF(ISNUMBER(A1633),INDEX('MetaTrader Import'!$H$13:$J$5893,TRUNC(((A1633-$A$39+1)-1)/3)+1,MOD((A1633-$A$39+1)-1,3)+1),"")</f>
        <v/>
      </c>
      <c r="C1633" s="43" t="str">
        <f t="shared" si="737"/>
        <v/>
      </c>
      <c r="D1633" s="43" t="str">
        <f t="shared" ca="1" si="738"/>
        <v/>
      </c>
      <c r="E1633" s="43" t="str">
        <f t="shared" si="739"/>
        <v/>
      </c>
      <c r="F1633" s="43" t="str">
        <f t="shared" si="740"/>
        <v/>
      </c>
      <c r="G1633" s="43" t="str">
        <f>IF(A1633&lt;&gt;"",IF(A1633&lt;Data!$G$11*0.25,$C$13/$G$32,IF(A1633&gt;Data!$G$11*0.25,$C$13,$C$13*10)),"")</f>
        <v/>
      </c>
      <c r="H1633" s="43" t="str">
        <f>IF(A1633&lt;&gt;"",IF(Data!$G$9="constant",$C$13,IF(Data!$G$9="squeeze",G1633,F1633)),"")</f>
        <v/>
      </c>
      <c r="I1633" s="38" t="str">
        <f ca="1">IF(ISNUMBER(A1633),NORMINV(RAND(),0,IF(AND(Data!$G$9="squeeze",A1633&lt;Data!$G$11*0.25),$H$32,1)*$C$30*$C$13)*($C$14*$C$12),"")</f>
        <v/>
      </c>
      <c r="J1633" s="42" t="str">
        <f ca="1">IFERROR(IF(Data!$C$6="Real",B1633,I1633+J1632+($C$14*$C$12)*(NORMINV(RAND(),$C$15,CHOOSE($G$13,$C$13,F1633,G1633)))),"")</f>
        <v/>
      </c>
      <c r="K1633" s="88" t="str">
        <f>IF(ISNUMBER(A1633), IF($G$16="fixed",$G$17,MIN(H1633*Data!$C$7*$C$16*0.5,$C$17*Data!$C$7))*$C$12,"")</f>
        <v/>
      </c>
      <c r="L1633" s="42" t="str">
        <f t="shared" ca="1" si="764"/>
        <v/>
      </c>
      <c r="M1633" s="44" t="str">
        <f t="shared" ca="1" si="765"/>
        <v/>
      </c>
      <c r="N1633" s="44" t="str">
        <f t="shared" ca="1" si="766"/>
        <v/>
      </c>
      <c r="O1633" s="108" t="str">
        <f t="shared" si="741"/>
        <v/>
      </c>
      <c r="P1633" s="102" t="str">
        <f t="shared" si="742"/>
        <v/>
      </c>
      <c r="Q1633" s="102" t="str">
        <f t="shared" si="743"/>
        <v/>
      </c>
      <c r="R1633" s="120" t="str">
        <f t="shared" si="761"/>
        <v/>
      </c>
      <c r="S1633" s="54" t="str">
        <f t="shared" si="762"/>
        <v/>
      </c>
      <c r="T1633" s="5" t="str">
        <f t="shared" si="744"/>
        <v/>
      </c>
      <c r="U1633" s="152" t="str">
        <f t="shared" si="745"/>
        <v/>
      </c>
      <c r="V1633" s="152" t="str">
        <f t="shared" si="746"/>
        <v/>
      </c>
      <c r="W1633" s="153" t="str">
        <f t="shared" si="747"/>
        <v/>
      </c>
      <c r="X1633" s="153" t="str">
        <f t="shared" si="748"/>
        <v/>
      </c>
      <c r="Y1633" s="153" t="str">
        <f t="shared" si="749"/>
        <v/>
      </c>
      <c r="Z1633" s="153" t="str">
        <f t="shared" si="750"/>
        <v/>
      </c>
      <c r="AA1633" s="152" t="str">
        <f t="shared" si="751"/>
        <v/>
      </c>
      <c r="AB1633" s="152" t="str">
        <f t="shared" si="752"/>
        <v/>
      </c>
      <c r="AC1633" s="154" t="str">
        <f t="shared" si="753"/>
        <v/>
      </c>
      <c r="AD1633" s="154" t="str">
        <f t="shared" si="754"/>
        <v/>
      </c>
      <c r="AE1633" s="3" t="str">
        <f t="shared" si="755"/>
        <v/>
      </c>
      <c r="AF1633" s="3" t="str">
        <f t="shared" si="756"/>
        <v/>
      </c>
      <c r="AG1633" s="3" t="str">
        <f t="shared" si="763"/>
        <v/>
      </c>
      <c r="AH1633" s="4" t="str">
        <f t="shared" si="757"/>
        <v/>
      </c>
      <c r="AI1633" s="75" t="str">
        <f t="shared" si="758"/>
        <v/>
      </c>
      <c r="AJ1633" s="75" t="str">
        <f t="shared" si="759"/>
        <v/>
      </c>
    </row>
    <row r="1634" spans="1:36">
      <c r="A1634" s="41" t="str">
        <f t="shared" si="760"/>
        <v/>
      </c>
      <c r="B1634" s="150" t="str">
        <f>IF(ISNUMBER(A1634),INDEX('MetaTrader Import'!$H$13:$J$5893,TRUNC(((A1634-$A$39+1)-1)/3)+1,MOD((A1634-$A$39+1)-1,3)+1),"")</f>
        <v/>
      </c>
      <c r="C1634" s="43" t="str">
        <f t="shared" si="737"/>
        <v/>
      </c>
      <c r="D1634" s="43" t="str">
        <f t="shared" ca="1" si="738"/>
        <v/>
      </c>
      <c r="E1634" s="43" t="str">
        <f t="shared" si="739"/>
        <v/>
      </c>
      <c r="F1634" s="43" t="str">
        <f t="shared" si="740"/>
        <v/>
      </c>
      <c r="G1634" s="43" t="str">
        <f>IF(A1634&lt;&gt;"",IF(A1634&lt;Data!$G$11*0.25,$C$13/$G$32,IF(A1634&gt;Data!$G$11*0.25,$C$13,$C$13*10)),"")</f>
        <v/>
      </c>
      <c r="H1634" s="43" t="str">
        <f>IF(A1634&lt;&gt;"",IF(Data!$G$9="constant",$C$13,IF(Data!$G$9="squeeze",G1634,F1634)),"")</f>
        <v/>
      </c>
      <c r="I1634" s="38" t="str">
        <f ca="1">IF(ISNUMBER(A1634),NORMINV(RAND(),0,IF(AND(Data!$G$9="squeeze",A1634&lt;Data!$G$11*0.25),$H$32,1)*$C$30*$C$13)*($C$14*$C$12),"")</f>
        <v/>
      </c>
      <c r="J1634" s="42" t="str">
        <f ca="1">IFERROR(IF(Data!$C$6="Real",B1634,I1634+J1633+($C$14*$C$12)*(NORMINV(RAND(),$C$15,CHOOSE($G$13,$C$13,F1634,G1634)))),"")</f>
        <v/>
      </c>
      <c r="K1634" s="88" t="str">
        <f>IF(ISNUMBER(A1634), IF($G$16="fixed",$G$17,MIN(H1634*Data!$C$7*$C$16*0.5,$C$17*Data!$C$7))*$C$12,"")</f>
        <v/>
      </c>
      <c r="L1634" s="42" t="str">
        <f t="shared" ca="1" si="764"/>
        <v/>
      </c>
      <c r="M1634" s="44" t="str">
        <f t="shared" ca="1" si="765"/>
        <v/>
      </c>
      <c r="N1634" s="44" t="str">
        <f t="shared" ca="1" si="766"/>
        <v/>
      </c>
      <c r="O1634" s="108" t="str">
        <f t="shared" si="741"/>
        <v/>
      </c>
      <c r="P1634" s="102" t="str">
        <f t="shared" si="742"/>
        <v/>
      </c>
      <c r="Q1634" s="102" t="str">
        <f t="shared" si="743"/>
        <v/>
      </c>
      <c r="R1634" s="120" t="str">
        <f t="shared" si="761"/>
        <v/>
      </c>
      <c r="S1634" s="54" t="str">
        <f t="shared" si="762"/>
        <v/>
      </c>
      <c r="T1634" s="5" t="str">
        <f t="shared" si="744"/>
        <v/>
      </c>
      <c r="U1634" s="152" t="str">
        <f t="shared" si="745"/>
        <v/>
      </c>
      <c r="V1634" s="152" t="str">
        <f t="shared" si="746"/>
        <v/>
      </c>
      <c r="W1634" s="153" t="str">
        <f t="shared" si="747"/>
        <v/>
      </c>
      <c r="X1634" s="153" t="str">
        <f t="shared" si="748"/>
        <v/>
      </c>
      <c r="Y1634" s="153" t="str">
        <f t="shared" si="749"/>
        <v/>
      </c>
      <c r="Z1634" s="153" t="str">
        <f t="shared" si="750"/>
        <v/>
      </c>
      <c r="AA1634" s="152" t="str">
        <f t="shared" si="751"/>
        <v/>
      </c>
      <c r="AB1634" s="152" t="str">
        <f t="shared" si="752"/>
        <v/>
      </c>
      <c r="AC1634" s="154" t="str">
        <f t="shared" si="753"/>
        <v/>
      </c>
      <c r="AD1634" s="154" t="str">
        <f t="shared" si="754"/>
        <v/>
      </c>
      <c r="AE1634" s="3" t="str">
        <f t="shared" si="755"/>
        <v/>
      </c>
      <c r="AF1634" s="3" t="str">
        <f t="shared" si="756"/>
        <v/>
      </c>
      <c r="AG1634" s="3" t="str">
        <f t="shared" si="763"/>
        <v/>
      </c>
      <c r="AH1634" s="4" t="str">
        <f t="shared" si="757"/>
        <v/>
      </c>
      <c r="AI1634" s="75" t="str">
        <f t="shared" si="758"/>
        <v/>
      </c>
      <c r="AJ1634" s="75" t="str">
        <f t="shared" si="759"/>
        <v/>
      </c>
    </row>
    <row r="1635" spans="1:36">
      <c r="A1635" s="41" t="str">
        <f t="shared" si="760"/>
        <v/>
      </c>
      <c r="B1635" s="150" t="str">
        <f>IF(ISNUMBER(A1635),INDEX('MetaTrader Import'!$H$13:$J$5893,TRUNC(((A1635-$A$39+1)-1)/3)+1,MOD((A1635-$A$39+1)-1,3)+1),"")</f>
        <v/>
      </c>
      <c r="C1635" s="43" t="str">
        <f t="shared" si="737"/>
        <v/>
      </c>
      <c r="D1635" s="43" t="str">
        <f t="shared" ca="1" si="738"/>
        <v/>
      </c>
      <c r="E1635" s="43" t="str">
        <f t="shared" si="739"/>
        <v/>
      </c>
      <c r="F1635" s="43" t="str">
        <f t="shared" si="740"/>
        <v/>
      </c>
      <c r="G1635" s="43" t="str">
        <f>IF(A1635&lt;&gt;"",IF(A1635&lt;Data!$G$11*0.25,$C$13/$G$32,IF(A1635&gt;Data!$G$11*0.25,$C$13,$C$13*10)),"")</f>
        <v/>
      </c>
      <c r="H1635" s="43" t="str">
        <f>IF(A1635&lt;&gt;"",IF(Data!$G$9="constant",$C$13,IF(Data!$G$9="squeeze",G1635,F1635)),"")</f>
        <v/>
      </c>
      <c r="I1635" s="38" t="str">
        <f ca="1">IF(ISNUMBER(A1635),NORMINV(RAND(),0,IF(AND(Data!$G$9="squeeze",A1635&lt;Data!$G$11*0.25),$H$32,1)*$C$30*$C$13)*($C$14*$C$12),"")</f>
        <v/>
      </c>
      <c r="J1635" s="42" t="str">
        <f ca="1">IFERROR(IF(Data!$C$6="Real",B1635,I1635+J1634+($C$14*$C$12)*(NORMINV(RAND(),$C$15,CHOOSE($G$13,$C$13,F1635,G1635)))),"")</f>
        <v/>
      </c>
      <c r="K1635" s="88" t="str">
        <f>IF(ISNUMBER(A1635), IF($G$16="fixed",$G$17,MIN(H1635*Data!$C$7*$C$16*0.5,$C$17*Data!$C$7))*$C$12,"")</f>
        <v/>
      </c>
      <c r="L1635" s="42" t="str">
        <f t="shared" ca="1" si="764"/>
        <v/>
      </c>
      <c r="M1635" s="44" t="str">
        <f t="shared" ca="1" si="765"/>
        <v/>
      </c>
      <c r="N1635" s="44" t="str">
        <f t="shared" ca="1" si="766"/>
        <v/>
      </c>
      <c r="O1635" s="108" t="str">
        <f t="shared" si="741"/>
        <v/>
      </c>
      <c r="P1635" s="102" t="str">
        <f t="shared" si="742"/>
        <v/>
      </c>
      <c r="Q1635" s="102" t="str">
        <f t="shared" si="743"/>
        <v/>
      </c>
      <c r="R1635" s="120" t="str">
        <f t="shared" si="761"/>
        <v/>
      </c>
      <c r="S1635" s="54" t="str">
        <f t="shared" si="762"/>
        <v/>
      </c>
      <c r="T1635" s="5" t="str">
        <f t="shared" si="744"/>
        <v/>
      </c>
      <c r="U1635" s="152" t="str">
        <f t="shared" si="745"/>
        <v/>
      </c>
      <c r="V1635" s="152" t="str">
        <f t="shared" si="746"/>
        <v/>
      </c>
      <c r="W1635" s="153" t="str">
        <f t="shared" si="747"/>
        <v/>
      </c>
      <c r="X1635" s="153" t="str">
        <f t="shared" si="748"/>
        <v/>
      </c>
      <c r="Y1635" s="153" t="str">
        <f t="shared" si="749"/>
        <v/>
      </c>
      <c r="Z1635" s="153" t="str">
        <f t="shared" si="750"/>
        <v/>
      </c>
      <c r="AA1635" s="152" t="str">
        <f t="shared" si="751"/>
        <v/>
      </c>
      <c r="AB1635" s="152" t="str">
        <f t="shared" si="752"/>
        <v/>
      </c>
      <c r="AC1635" s="154" t="str">
        <f t="shared" si="753"/>
        <v/>
      </c>
      <c r="AD1635" s="154" t="str">
        <f t="shared" si="754"/>
        <v/>
      </c>
      <c r="AE1635" s="3" t="str">
        <f t="shared" si="755"/>
        <v/>
      </c>
      <c r="AF1635" s="3" t="str">
        <f t="shared" si="756"/>
        <v/>
      </c>
      <c r="AG1635" s="3" t="str">
        <f t="shared" si="763"/>
        <v/>
      </c>
      <c r="AH1635" s="4" t="str">
        <f t="shared" si="757"/>
        <v/>
      </c>
      <c r="AI1635" s="75" t="str">
        <f t="shared" si="758"/>
        <v/>
      </c>
      <c r="AJ1635" s="75" t="str">
        <f t="shared" si="759"/>
        <v/>
      </c>
    </row>
    <row r="1636" spans="1:36">
      <c r="A1636" s="41" t="str">
        <f t="shared" si="760"/>
        <v/>
      </c>
      <c r="B1636" s="150" t="str">
        <f>IF(ISNUMBER(A1636),INDEX('MetaTrader Import'!$H$13:$J$5893,TRUNC(((A1636-$A$39+1)-1)/3)+1,MOD((A1636-$A$39+1)-1,3)+1),"")</f>
        <v/>
      </c>
      <c r="C1636" s="43" t="str">
        <f t="shared" si="737"/>
        <v/>
      </c>
      <c r="D1636" s="43" t="str">
        <f t="shared" ca="1" si="738"/>
        <v/>
      </c>
      <c r="E1636" s="43" t="str">
        <f t="shared" si="739"/>
        <v/>
      </c>
      <c r="F1636" s="43" t="str">
        <f t="shared" si="740"/>
        <v/>
      </c>
      <c r="G1636" s="43" t="str">
        <f>IF(A1636&lt;&gt;"",IF(A1636&lt;Data!$G$11*0.25,$C$13/$G$32,IF(A1636&gt;Data!$G$11*0.25,$C$13,$C$13*10)),"")</f>
        <v/>
      </c>
      <c r="H1636" s="43" t="str">
        <f>IF(A1636&lt;&gt;"",IF(Data!$G$9="constant",$C$13,IF(Data!$G$9="squeeze",G1636,F1636)),"")</f>
        <v/>
      </c>
      <c r="I1636" s="38" t="str">
        <f ca="1">IF(ISNUMBER(A1636),NORMINV(RAND(),0,IF(AND(Data!$G$9="squeeze",A1636&lt;Data!$G$11*0.25),$H$32,1)*$C$30*$C$13)*($C$14*$C$12),"")</f>
        <v/>
      </c>
      <c r="J1636" s="42" t="str">
        <f ca="1">IFERROR(IF(Data!$C$6="Real",B1636,I1636+J1635+($C$14*$C$12)*(NORMINV(RAND(),$C$15,CHOOSE($G$13,$C$13,F1636,G1636)))),"")</f>
        <v/>
      </c>
      <c r="K1636" s="88" t="str">
        <f>IF(ISNUMBER(A1636), IF($G$16="fixed",$G$17,MIN(H1636*Data!$C$7*$C$16*0.5,$C$17*Data!$C$7))*$C$12,"")</f>
        <v/>
      </c>
      <c r="L1636" s="42" t="str">
        <f t="shared" ca="1" si="764"/>
        <v/>
      </c>
      <c r="M1636" s="44" t="str">
        <f t="shared" ca="1" si="765"/>
        <v/>
      </c>
      <c r="N1636" s="44" t="str">
        <f t="shared" ca="1" si="766"/>
        <v/>
      </c>
      <c r="O1636" s="108" t="str">
        <f t="shared" si="741"/>
        <v/>
      </c>
      <c r="P1636" s="102" t="str">
        <f t="shared" si="742"/>
        <v/>
      </c>
      <c r="Q1636" s="102" t="str">
        <f t="shared" si="743"/>
        <v/>
      </c>
      <c r="R1636" s="120" t="str">
        <f t="shared" si="761"/>
        <v/>
      </c>
      <c r="S1636" s="54" t="str">
        <f t="shared" si="762"/>
        <v/>
      </c>
      <c r="T1636" s="5" t="str">
        <f t="shared" si="744"/>
        <v/>
      </c>
      <c r="U1636" s="152" t="str">
        <f t="shared" si="745"/>
        <v/>
      </c>
      <c r="V1636" s="152" t="str">
        <f t="shared" si="746"/>
        <v/>
      </c>
      <c r="W1636" s="153" t="str">
        <f t="shared" si="747"/>
        <v/>
      </c>
      <c r="X1636" s="153" t="str">
        <f t="shared" si="748"/>
        <v/>
      </c>
      <c r="Y1636" s="153" t="str">
        <f t="shared" si="749"/>
        <v/>
      </c>
      <c r="Z1636" s="153" t="str">
        <f t="shared" si="750"/>
        <v/>
      </c>
      <c r="AA1636" s="152" t="str">
        <f t="shared" si="751"/>
        <v/>
      </c>
      <c r="AB1636" s="152" t="str">
        <f t="shared" si="752"/>
        <v/>
      </c>
      <c r="AC1636" s="154" t="str">
        <f t="shared" si="753"/>
        <v/>
      </c>
      <c r="AD1636" s="154" t="str">
        <f t="shared" si="754"/>
        <v/>
      </c>
      <c r="AE1636" s="3" t="str">
        <f t="shared" si="755"/>
        <v/>
      </c>
      <c r="AF1636" s="3" t="str">
        <f t="shared" si="756"/>
        <v/>
      </c>
      <c r="AG1636" s="3" t="str">
        <f t="shared" si="763"/>
        <v/>
      </c>
      <c r="AH1636" s="4" t="str">
        <f t="shared" si="757"/>
        <v/>
      </c>
      <c r="AI1636" s="75" t="str">
        <f t="shared" si="758"/>
        <v/>
      </c>
      <c r="AJ1636" s="75" t="str">
        <f t="shared" si="759"/>
        <v/>
      </c>
    </row>
    <row r="1637" spans="1:36">
      <c r="A1637" s="41" t="str">
        <f t="shared" si="760"/>
        <v/>
      </c>
      <c r="B1637" s="150" t="str">
        <f>IF(ISNUMBER(A1637),INDEX('MetaTrader Import'!$H$13:$J$5893,TRUNC(((A1637-$A$39+1)-1)/3)+1,MOD((A1637-$A$39+1)-1,3)+1),"")</f>
        <v/>
      </c>
      <c r="C1637" s="43" t="str">
        <f t="shared" si="737"/>
        <v/>
      </c>
      <c r="D1637" s="43" t="str">
        <f t="shared" ca="1" si="738"/>
        <v/>
      </c>
      <c r="E1637" s="43" t="str">
        <f t="shared" si="739"/>
        <v/>
      </c>
      <c r="F1637" s="43" t="str">
        <f t="shared" si="740"/>
        <v/>
      </c>
      <c r="G1637" s="43" t="str">
        <f>IF(A1637&lt;&gt;"",IF(A1637&lt;Data!$G$11*0.25,$C$13/$G$32,IF(A1637&gt;Data!$G$11*0.25,$C$13,$C$13*10)),"")</f>
        <v/>
      </c>
      <c r="H1637" s="43" t="str">
        <f>IF(A1637&lt;&gt;"",IF(Data!$G$9="constant",$C$13,IF(Data!$G$9="squeeze",G1637,F1637)),"")</f>
        <v/>
      </c>
      <c r="I1637" s="38" t="str">
        <f ca="1">IF(ISNUMBER(A1637),NORMINV(RAND(),0,IF(AND(Data!$G$9="squeeze",A1637&lt;Data!$G$11*0.25),$H$32,1)*$C$30*$C$13)*($C$14*$C$12),"")</f>
        <v/>
      </c>
      <c r="J1637" s="42" t="str">
        <f ca="1">IFERROR(IF(Data!$C$6="Real",B1637,I1637+J1636+($C$14*$C$12)*(NORMINV(RAND(),$C$15,CHOOSE($G$13,$C$13,F1637,G1637)))),"")</f>
        <v/>
      </c>
      <c r="K1637" s="88" t="str">
        <f>IF(ISNUMBER(A1637), IF($G$16="fixed",$G$17,MIN(H1637*Data!$C$7*$C$16*0.5,$C$17*Data!$C$7))*$C$12,"")</f>
        <v/>
      </c>
      <c r="L1637" s="42" t="str">
        <f t="shared" ca="1" si="764"/>
        <v/>
      </c>
      <c r="M1637" s="44" t="str">
        <f t="shared" ca="1" si="765"/>
        <v/>
      </c>
      <c r="N1637" s="44" t="str">
        <f t="shared" ca="1" si="766"/>
        <v/>
      </c>
      <c r="O1637" s="108" t="str">
        <f t="shared" si="741"/>
        <v/>
      </c>
      <c r="P1637" s="102" t="str">
        <f t="shared" si="742"/>
        <v/>
      </c>
      <c r="Q1637" s="102" t="str">
        <f t="shared" si="743"/>
        <v/>
      </c>
      <c r="R1637" s="120" t="str">
        <f t="shared" si="761"/>
        <v/>
      </c>
      <c r="S1637" s="54" t="str">
        <f t="shared" si="762"/>
        <v/>
      </c>
      <c r="T1637" s="5" t="str">
        <f t="shared" si="744"/>
        <v/>
      </c>
      <c r="U1637" s="152" t="str">
        <f t="shared" si="745"/>
        <v/>
      </c>
      <c r="V1637" s="152" t="str">
        <f t="shared" si="746"/>
        <v/>
      </c>
      <c r="W1637" s="153" t="str">
        <f t="shared" si="747"/>
        <v/>
      </c>
      <c r="X1637" s="153" t="str">
        <f t="shared" si="748"/>
        <v/>
      </c>
      <c r="Y1637" s="153" t="str">
        <f t="shared" si="749"/>
        <v/>
      </c>
      <c r="Z1637" s="153" t="str">
        <f t="shared" si="750"/>
        <v/>
      </c>
      <c r="AA1637" s="152" t="str">
        <f t="shared" si="751"/>
        <v/>
      </c>
      <c r="AB1637" s="152" t="str">
        <f t="shared" si="752"/>
        <v/>
      </c>
      <c r="AC1637" s="154" t="str">
        <f t="shared" si="753"/>
        <v/>
      </c>
      <c r="AD1637" s="154" t="str">
        <f t="shared" si="754"/>
        <v/>
      </c>
      <c r="AE1637" s="3" t="str">
        <f t="shared" si="755"/>
        <v/>
      </c>
      <c r="AF1637" s="3" t="str">
        <f t="shared" si="756"/>
        <v/>
      </c>
      <c r="AG1637" s="3" t="str">
        <f t="shared" si="763"/>
        <v/>
      </c>
      <c r="AH1637" s="4" t="str">
        <f t="shared" si="757"/>
        <v/>
      </c>
      <c r="AI1637" s="75" t="str">
        <f t="shared" si="758"/>
        <v/>
      </c>
      <c r="AJ1637" s="75" t="str">
        <f t="shared" si="759"/>
        <v/>
      </c>
    </row>
    <row r="1638" spans="1:36">
      <c r="A1638" s="41" t="str">
        <f t="shared" si="760"/>
        <v/>
      </c>
      <c r="B1638" s="150" t="str">
        <f>IF(ISNUMBER(A1638),INDEX('MetaTrader Import'!$H$13:$J$5893,TRUNC(((A1638-$A$39+1)-1)/3)+1,MOD((A1638-$A$39+1)-1,3)+1),"")</f>
        <v/>
      </c>
      <c r="C1638" s="43" t="str">
        <f t="shared" si="737"/>
        <v/>
      </c>
      <c r="D1638" s="43" t="str">
        <f t="shared" ca="1" si="738"/>
        <v/>
      </c>
      <c r="E1638" s="43" t="str">
        <f t="shared" si="739"/>
        <v/>
      </c>
      <c r="F1638" s="43" t="str">
        <f t="shared" si="740"/>
        <v/>
      </c>
      <c r="G1638" s="43" t="str">
        <f>IF(A1638&lt;&gt;"",IF(A1638&lt;Data!$G$11*0.25,$C$13/$G$32,IF(A1638&gt;Data!$G$11*0.25,$C$13,$C$13*10)),"")</f>
        <v/>
      </c>
      <c r="H1638" s="43" t="str">
        <f>IF(A1638&lt;&gt;"",IF(Data!$G$9="constant",$C$13,IF(Data!$G$9="squeeze",G1638,F1638)),"")</f>
        <v/>
      </c>
      <c r="I1638" s="38" t="str">
        <f ca="1">IF(ISNUMBER(A1638),NORMINV(RAND(),0,IF(AND(Data!$G$9="squeeze",A1638&lt;Data!$G$11*0.25),$H$32,1)*$C$30*$C$13)*($C$14*$C$12),"")</f>
        <v/>
      </c>
      <c r="J1638" s="42" t="str">
        <f ca="1">IFERROR(IF(Data!$C$6="Real",B1638,I1638+J1637+($C$14*$C$12)*(NORMINV(RAND(),$C$15,CHOOSE($G$13,$C$13,F1638,G1638)))),"")</f>
        <v/>
      </c>
      <c r="K1638" s="88" t="str">
        <f>IF(ISNUMBER(A1638), IF($G$16="fixed",$G$17,MIN(H1638*Data!$C$7*$C$16*0.5,$C$17*Data!$C$7))*$C$12,"")</f>
        <v/>
      </c>
      <c r="L1638" s="42" t="str">
        <f t="shared" ca="1" si="764"/>
        <v/>
      </c>
      <c r="M1638" s="44" t="str">
        <f t="shared" ca="1" si="765"/>
        <v/>
      </c>
      <c r="N1638" s="44" t="str">
        <f t="shared" ca="1" si="766"/>
        <v/>
      </c>
      <c r="O1638" s="108" t="str">
        <f t="shared" si="741"/>
        <v/>
      </c>
      <c r="P1638" s="102" t="str">
        <f t="shared" si="742"/>
        <v/>
      </c>
      <c r="Q1638" s="102" t="str">
        <f t="shared" si="743"/>
        <v/>
      </c>
      <c r="R1638" s="120" t="str">
        <f t="shared" si="761"/>
        <v/>
      </c>
      <c r="S1638" s="54" t="str">
        <f t="shared" si="762"/>
        <v/>
      </c>
      <c r="T1638" s="5" t="str">
        <f t="shared" si="744"/>
        <v/>
      </c>
      <c r="U1638" s="152" t="str">
        <f t="shared" si="745"/>
        <v/>
      </c>
      <c r="V1638" s="152" t="str">
        <f t="shared" si="746"/>
        <v/>
      </c>
      <c r="W1638" s="153" t="str">
        <f t="shared" si="747"/>
        <v/>
      </c>
      <c r="X1638" s="153" t="str">
        <f t="shared" si="748"/>
        <v/>
      </c>
      <c r="Y1638" s="153" t="str">
        <f t="shared" si="749"/>
        <v/>
      </c>
      <c r="Z1638" s="153" t="str">
        <f t="shared" si="750"/>
        <v/>
      </c>
      <c r="AA1638" s="152" t="str">
        <f t="shared" si="751"/>
        <v/>
      </c>
      <c r="AB1638" s="152" t="str">
        <f t="shared" si="752"/>
        <v/>
      </c>
      <c r="AC1638" s="154" t="str">
        <f t="shared" si="753"/>
        <v/>
      </c>
      <c r="AD1638" s="154" t="str">
        <f t="shared" si="754"/>
        <v/>
      </c>
      <c r="AE1638" s="3" t="str">
        <f t="shared" si="755"/>
        <v/>
      </c>
      <c r="AF1638" s="3" t="str">
        <f t="shared" si="756"/>
        <v/>
      </c>
      <c r="AG1638" s="3" t="str">
        <f t="shared" si="763"/>
        <v/>
      </c>
      <c r="AH1638" s="4" t="str">
        <f t="shared" si="757"/>
        <v/>
      </c>
      <c r="AI1638" s="75" t="str">
        <f t="shared" si="758"/>
        <v/>
      </c>
      <c r="AJ1638" s="75" t="str">
        <f t="shared" si="759"/>
        <v/>
      </c>
    </row>
    <row r="1639" spans="1:36">
      <c r="A1639" s="41" t="str">
        <f t="shared" si="760"/>
        <v/>
      </c>
      <c r="B1639" s="150" t="str">
        <f>IF(ISNUMBER(A1639),INDEX('MetaTrader Import'!$H$13:$J$5893,TRUNC(((A1639-$A$39+1)-1)/3)+1,MOD((A1639-$A$39+1)-1,3)+1),"")</f>
        <v/>
      </c>
      <c r="C1639" s="43" t="str">
        <f t="shared" si="737"/>
        <v/>
      </c>
      <c r="D1639" s="43" t="str">
        <f t="shared" ca="1" si="738"/>
        <v/>
      </c>
      <c r="E1639" s="43" t="str">
        <f t="shared" si="739"/>
        <v/>
      </c>
      <c r="F1639" s="43" t="str">
        <f t="shared" si="740"/>
        <v/>
      </c>
      <c r="G1639" s="43" t="str">
        <f>IF(A1639&lt;&gt;"",IF(A1639&lt;Data!$G$11*0.25,$C$13/$G$32,IF(A1639&gt;Data!$G$11*0.25,$C$13,$C$13*10)),"")</f>
        <v/>
      </c>
      <c r="H1639" s="43" t="str">
        <f>IF(A1639&lt;&gt;"",IF(Data!$G$9="constant",$C$13,IF(Data!$G$9="squeeze",G1639,F1639)),"")</f>
        <v/>
      </c>
      <c r="I1639" s="38" t="str">
        <f ca="1">IF(ISNUMBER(A1639),NORMINV(RAND(),0,IF(AND(Data!$G$9="squeeze",A1639&lt;Data!$G$11*0.25),$H$32,1)*$C$30*$C$13)*($C$14*$C$12),"")</f>
        <v/>
      </c>
      <c r="J1639" s="42" t="str">
        <f ca="1">IFERROR(IF(Data!$C$6="Real",B1639,I1639+J1638+($C$14*$C$12)*(NORMINV(RAND(),$C$15,CHOOSE($G$13,$C$13,F1639,G1639)))),"")</f>
        <v/>
      </c>
      <c r="K1639" s="88" t="str">
        <f>IF(ISNUMBER(A1639), IF($G$16="fixed",$G$17,MIN(H1639*Data!$C$7*$C$16*0.5,$C$17*Data!$C$7))*$C$12,"")</f>
        <v/>
      </c>
      <c r="L1639" s="42" t="str">
        <f t="shared" ca="1" si="764"/>
        <v/>
      </c>
      <c r="M1639" s="44" t="str">
        <f t="shared" ca="1" si="765"/>
        <v/>
      </c>
      <c r="N1639" s="44" t="str">
        <f t="shared" ca="1" si="766"/>
        <v/>
      </c>
      <c r="O1639" s="108" t="str">
        <f t="shared" si="741"/>
        <v/>
      </c>
      <c r="P1639" s="102" t="str">
        <f t="shared" si="742"/>
        <v/>
      </c>
      <c r="Q1639" s="102" t="str">
        <f t="shared" si="743"/>
        <v/>
      </c>
      <c r="R1639" s="120" t="str">
        <f t="shared" si="761"/>
        <v/>
      </c>
      <c r="S1639" s="54" t="str">
        <f t="shared" si="762"/>
        <v/>
      </c>
      <c r="T1639" s="5" t="str">
        <f t="shared" si="744"/>
        <v/>
      </c>
      <c r="U1639" s="152" t="str">
        <f t="shared" si="745"/>
        <v/>
      </c>
      <c r="V1639" s="152" t="str">
        <f t="shared" si="746"/>
        <v/>
      </c>
      <c r="W1639" s="153" t="str">
        <f t="shared" si="747"/>
        <v/>
      </c>
      <c r="X1639" s="153" t="str">
        <f t="shared" si="748"/>
        <v/>
      </c>
      <c r="Y1639" s="153" t="str">
        <f t="shared" si="749"/>
        <v/>
      </c>
      <c r="Z1639" s="153" t="str">
        <f t="shared" si="750"/>
        <v/>
      </c>
      <c r="AA1639" s="152" t="str">
        <f t="shared" si="751"/>
        <v/>
      </c>
      <c r="AB1639" s="152" t="str">
        <f t="shared" si="752"/>
        <v/>
      </c>
      <c r="AC1639" s="154" t="str">
        <f t="shared" si="753"/>
        <v/>
      </c>
      <c r="AD1639" s="154" t="str">
        <f t="shared" si="754"/>
        <v/>
      </c>
      <c r="AE1639" s="3" t="str">
        <f t="shared" si="755"/>
        <v/>
      </c>
      <c r="AF1639" s="3" t="str">
        <f t="shared" si="756"/>
        <v/>
      </c>
      <c r="AG1639" s="3" t="str">
        <f t="shared" si="763"/>
        <v/>
      </c>
      <c r="AH1639" s="4" t="str">
        <f t="shared" si="757"/>
        <v/>
      </c>
      <c r="AI1639" s="75" t="str">
        <f t="shared" si="758"/>
        <v/>
      </c>
      <c r="AJ1639" s="75" t="str">
        <f t="shared" si="759"/>
        <v/>
      </c>
    </row>
    <row r="1640" spans="1:36">
      <c r="A1640" s="41" t="str">
        <f t="shared" si="760"/>
        <v/>
      </c>
      <c r="B1640" s="150" t="str">
        <f>IF(ISNUMBER(A1640),INDEX('MetaTrader Import'!$H$13:$J$5893,TRUNC(((A1640-$A$39+1)-1)/3)+1,MOD((A1640-$A$39+1)-1,3)+1),"")</f>
        <v/>
      </c>
      <c r="C1640" s="43" t="str">
        <f t="shared" si="737"/>
        <v/>
      </c>
      <c r="D1640" s="43" t="str">
        <f t="shared" ca="1" si="738"/>
        <v/>
      </c>
      <c r="E1640" s="43" t="str">
        <f t="shared" si="739"/>
        <v/>
      </c>
      <c r="F1640" s="43" t="str">
        <f t="shared" si="740"/>
        <v/>
      </c>
      <c r="G1640" s="43" t="str">
        <f>IF(A1640&lt;&gt;"",IF(A1640&lt;Data!$G$11*0.25,$C$13/$G$32,IF(A1640&gt;Data!$G$11*0.25,$C$13,$C$13*10)),"")</f>
        <v/>
      </c>
      <c r="H1640" s="43" t="str">
        <f>IF(A1640&lt;&gt;"",IF(Data!$G$9="constant",$C$13,IF(Data!$G$9="squeeze",G1640,F1640)),"")</f>
        <v/>
      </c>
      <c r="I1640" s="38" t="str">
        <f ca="1">IF(ISNUMBER(A1640),NORMINV(RAND(),0,IF(AND(Data!$G$9="squeeze",A1640&lt;Data!$G$11*0.25),$H$32,1)*$C$30*$C$13)*($C$14*$C$12),"")</f>
        <v/>
      </c>
      <c r="J1640" s="42" t="str">
        <f ca="1">IFERROR(IF(Data!$C$6="Real",B1640,I1640+J1639+($C$14*$C$12)*(NORMINV(RAND(),$C$15,CHOOSE($G$13,$C$13,F1640,G1640)))),"")</f>
        <v/>
      </c>
      <c r="K1640" s="88" t="str">
        <f>IF(ISNUMBER(A1640), IF($G$16="fixed",$G$17,MIN(H1640*Data!$C$7*$C$16*0.5,$C$17*Data!$C$7))*$C$12,"")</f>
        <v/>
      </c>
      <c r="L1640" s="42" t="str">
        <f t="shared" ca="1" si="764"/>
        <v/>
      </c>
      <c r="M1640" s="44" t="str">
        <f t="shared" ca="1" si="765"/>
        <v/>
      </c>
      <c r="N1640" s="44" t="str">
        <f t="shared" ca="1" si="766"/>
        <v/>
      </c>
      <c r="O1640" s="108" t="str">
        <f t="shared" si="741"/>
        <v/>
      </c>
      <c r="P1640" s="102" t="str">
        <f t="shared" si="742"/>
        <v/>
      </c>
      <c r="Q1640" s="102" t="str">
        <f t="shared" si="743"/>
        <v/>
      </c>
      <c r="R1640" s="120" t="str">
        <f t="shared" si="761"/>
        <v/>
      </c>
      <c r="S1640" s="54" t="str">
        <f t="shared" si="762"/>
        <v/>
      </c>
      <c r="T1640" s="5" t="str">
        <f t="shared" si="744"/>
        <v/>
      </c>
      <c r="U1640" s="152" t="str">
        <f t="shared" si="745"/>
        <v/>
      </c>
      <c r="V1640" s="152" t="str">
        <f t="shared" si="746"/>
        <v/>
      </c>
      <c r="W1640" s="153" t="str">
        <f t="shared" si="747"/>
        <v/>
      </c>
      <c r="X1640" s="153" t="str">
        <f t="shared" si="748"/>
        <v/>
      </c>
      <c r="Y1640" s="153" t="str">
        <f t="shared" si="749"/>
        <v/>
      </c>
      <c r="Z1640" s="153" t="str">
        <f t="shared" si="750"/>
        <v/>
      </c>
      <c r="AA1640" s="152" t="str">
        <f t="shared" si="751"/>
        <v/>
      </c>
      <c r="AB1640" s="152" t="str">
        <f t="shared" si="752"/>
        <v/>
      </c>
      <c r="AC1640" s="154" t="str">
        <f t="shared" si="753"/>
        <v/>
      </c>
      <c r="AD1640" s="154" t="str">
        <f t="shared" si="754"/>
        <v/>
      </c>
      <c r="AE1640" s="3" t="str">
        <f t="shared" si="755"/>
        <v/>
      </c>
      <c r="AF1640" s="3" t="str">
        <f t="shared" si="756"/>
        <v/>
      </c>
      <c r="AG1640" s="3" t="str">
        <f t="shared" si="763"/>
        <v/>
      </c>
      <c r="AH1640" s="4" t="str">
        <f t="shared" si="757"/>
        <v/>
      </c>
      <c r="AI1640" s="75" t="str">
        <f t="shared" si="758"/>
        <v/>
      </c>
      <c r="AJ1640" s="75" t="str">
        <f t="shared" si="759"/>
        <v/>
      </c>
    </row>
    <row r="1641" spans="1:36">
      <c r="A1641" s="41" t="str">
        <f t="shared" si="760"/>
        <v/>
      </c>
      <c r="B1641" s="150" t="str">
        <f>IF(ISNUMBER(A1641),INDEX('MetaTrader Import'!$H$13:$J$5893,TRUNC(((A1641-$A$39+1)-1)/3)+1,MOD((A1641-$A$39+1)-1,3)+1),"")</f>
        <v/>
      </c>
      <c r="C1641" s="43" t="str">
        <f t="shared" si="737"/>
        <v/>
      </c>
      <c r="D1641" s="43" t="str">
        <f t="shared" ca="1" si="738"/>
        <v/>
      </c>
      <c r="E1641" s="43" t="str">
        <f t="shared" si="739"/>
        <v/>
      </c>
      <c r="F1641" s="43" t="str">
        <f t="shared" si="740"/>
        <v/>
      </c>
      <c r="G1641" s="43" t="str">
        <f>IF(A1641&lt;&gt;"",IF(A1641&lt;Data!$G$11*0.25,$C$13/$G$32,IF(A1641&gt;Data!$G$11*0.25,$C$13,$C$13*10)),"")</f>
        <v/>
      </c>
      <c r="H1641" s="43" t="str">
        <f>IF(A1641&lt;&gt;"",IF(Data!$G$9="constant",$C$13,IF(Data!$G$9="squeeze",G1641,F1641)),"")</f>
        <v/>
      </c>
      <c r="I1641" s="38" t="str">
        <f ca="1">IF(ISNUMBER(A1641),NORMINV(RAND(),0,IF(AND(Data!$G$9="squeeze",A1641&lt;Data!$G$11*0.25),$H$32,1)*$C$30*$C$13)*($C$14*$C$12),"")</f>
        <v/>
      </c>
      <c r="J1641" s="42" t="str">
        <f ca="1">IFERROR(IF(Data!$C$6="Real",B1641,I1641+J1640+($C$14*$C$12)*(NORMINV(RAND(),$C$15,CHOOSE($G$13,$C$13,F1641,G1641)))),"")</f>
        <v/>
      </c>
      <c r="K1641" s="88" t="str">
        <f>IF(ISNUMBER(A1641), IF($G$16="fixed",$G$17,MIN(H1641*Data!$C$7*$C$16*0.5,$C$17*Data!$C$7))*$C$12,"")</f>
        <v/>
      </c>
      <c r="L1641" s="42" t="str">
        <f t="shared" ca="1" si="764"/>
        <v/>
      </c>
      <c r="M1641" s="44" t="str">
        <f t="shared" ca="1" si="765"/>
        <v/>
      </c>
      <c r="N1641" s="44" t="str">
        <f t="shared" ca="1" si="766"/>
        <v/>
      </c>
      <c r="O1641" s="108" t="str">
        <f t="shared" si="741"/>
        <v/>
      </c>
      <c r="P1641" s="102" t="str">
        <f t="shared" si="742"/>
        <v/>
      </c>
      <c r="Q1641" s="102" t="str">
        <f t="shared" si="743"/>
        <v/>
      </c>
      <c r="R1641" s="120" t="str">
        <f t="shared" si="761"/>
        <v/>
      </c>
      <c r="S1641" s="54" t="str">
        <f t="shared" si="762"/>
        <v/>
      </c>
      <c r="T1641" s="5" t="str">
        <f t="shared" si="744"/>
        <v/>
      </c>
      <c r="U1641" s="152" t="str">
        <f t="shared" si="745"/>
        <v/>
      </c>
      <c r="V1641" s="152" t="str">
        <f t="shared" si="746"/>
        <v/>
      </c>
      <c r="W1641" s="153" t="str">
        <f t="shared" si="747"/>
        <v/>
      </c>
      <c r="X1641" s="153" t="str">
        <f t="shared" si="748"/>
        <v/>
      </c>
      <c r="Y1641" s="153" t="str">
        <f t="shared" si="749"/>
        <v/>
      </c>
      <c r="Z1641" s="153" t="str">
        <f t="shared" si="750"/>
        <v/>
      </c>
      <c r="AA1641" s="152" t="str">
        <f t="shared" si="751"/>
        <v/>
      </c>
      <c r="AB1641" s="152" t="str">
        <f t="shared" si="752"/>
        <v/>
      </c>
      <c r="AC1641" s="154" t="str">
        <f t="shared" si="753"/>
        <v/>
      </c>
      <c r="AD1641" s="154" t="str">
        <f t="shared" si="754"/>
        <v/>
      </c>
      <c r="AE1641" s="3" t="str">
        <f t="shared" si="755"/>
        <v/>
      </c>
      <c r="AF1641" s="3" t="str">
        <f t="shared" si="756"/>
        <v/>
      </c>
      <c r="AG1641" s="3" t="str">
        <f t="shared" si="763"/>
        <v/>
      </c>
      <c r="AH1641" s="4" t="str">
        <f t="shared" si="757"/>
        <v/>
      </c>
      <c r="AI1641" s="75" t="str">
        <f t="shared" si="758"/>
        <v/>
      </c>
      <c r="AJ1641" s="75" t="str">
        <f t="shared" si="759"/>
        <v/>
      </c>
    </row>
    <row r="1642" spans="1:36">
      <c r="A1642" s="41" t="str">
        <f t="shared" si="760"/>
        <v/>
      </c>
      <c r="B1642" s="150" t="str">
        <f>IF(ISNUMBER(A1642),INDEX('MetaTrader Import'!$H$13:$J$5893,TRUNC(((A1642-$A$39+1)-1)/3)+1,MOD((A1642-$A$39+1)-1,3)+1),"")</f>
        <v/>
      </c>
      <c r="C1642" s="43" t="str">
        <f t="shared" si="737"/>
        <v/>
      </c>
      <c r="D1642" s="43" t="str">
        <f t="shared" ca="1" si="738"/>
        <v/>
      </c>
      <c r="E1642" s="43" t="str">
        <f t="shared" si="739"/>
        <v/>
      </c>
      <c r="F1642" s="43" t="str">
        <f t="shared" si="740"/>
        <v/>
      </c>
      <c r="G1642" s="43" t="str">
        <f>IF(A1642&lt;&gt;"",IF(A1642&lt;Data!$G$11*0.25,$C$13/$G$32,IF(A1642&gt;Data!$G$11*0.25,$C$13,$C$13*10)),"")</f>
        <v/>
      </c>
      <c r="H1642" s="43" t="str">
        <f>IF(A1642&lt;&gt;"",IF(Data!$G$9="constant",$C$13,IF(Data!$G$9="squeeze",G1642,F1642)),"")</f>
        <v/>
      </c>
      <c r="I1642" s="38" t="str">
        <f ca="1">IF(ISNUMBER(A1642),NORMINV(RAND(),0,IF(AND(Data!$G$9="squeeze",A1642&lt;Data!$G$11*0.25),$H$32,1)*$C$30*$C$13)*($C$14*$C$12),"")</f>
        <v/>
      </c>
      <c r="J1642" s="42" t="str">
        <f ca="1">IFERROR(IF(Data!$C$6="Real",B1642,I1642+J1641+($C$14*$C$12)*(NORMINV(RAND(),$C$15,CHOOSE($G$13,$C$13,F1642,G1642)))),"")</f>
        <v/>
      </c>
      <c r="K1642" s="88" t="str">
        <f>IF(ISNUMBER(A1642), IF($G$16="fixed",$G$17,MIN(H1642*Data!$C$7*$C$16*0.5,$C$17*Data!$C$7))*$C$12,"")</f>
        <v/>
      </c>
      <c r="L1642" s="42" t="str">
        <f t="shared" ca="1" si="764"/>
        <v/>
      </c>
      <c r="M1642" s="44" t="str">
        <f t="shared" ca="1" si="765"/>
        <v/>
      </c>
      <c r="N1642" s="44" t="str">
        <f t="shared" ca="1" si="766"/>
        <v/>
      </c>
      <c r="O1642" s="108" t="str">
        <f t="shared" si="741"/>
        <v/>
      </c>
      <c r="P1642" s="102" t="str">
        <f t="shared" si="742"/>
        <v/>
      </c>
      <c r="Q1642" s="102" t="str">
        <f t="shared" si="743"/>
        <v/>
      </c>
      <c r="R1642" s="120" t="str">
        <f t="shared" si="761"/>
        <v/>
      </c>
      <c r="S1642" s="54" t="str">
        <f t="shared" si="762"/>
        <v/>
      </c>
      <c r="T1642" s="5" t="str">
        <f t="shared" si="744"/>
        <v/>
      </c>
      <c r="U1642" s="152" t="str">
        <f t="shared" si="745"/>
        <v/>
      </c>
      <c r="V1642" s="152" t="str">
        <f t="shared" si="746"/>
        <v/>
      </c>
      <c r="W1642" s="153" t="str">
        <f t="shared" si="747"/>
        <v/>
      </c>
      <c r="X1642" s="153" t="str">
        <f t="shared" si="748"/>
        <v/>
      </c>
      <c r="Y1642" s="153" t="str">
        <f t="shared" si="749"/>
        <v/>
      </c>
      <c r="Z1642" s="153" t="str">
        <f t="shared" si="750"/>
        <v/>
      </c>
      <c r="AA1642" s="152" t="str">
        <f t="shared" si="751"/>
        <v/>
      </c>
      <c r="AB1642" s="152" t="str">
        <f t="shared" si="752"/>
        <v/>
      </c>
      <c r="AC1642" s="154" t="str">
        <f t="shared" si="753"/>
        <v/>
      </c>
      <c r="AD1642" s="154" t="str">
        <f t="shared" si="754"/>
        <v/>
      </c>
      <c r="AE1642" s="3" t="str">
        <f t="shared" si="755"/>
        <v/>
      </c>
      <c r="AF1642" s="3" t="str">
        <f t="shared" si="756"/>
        <v/>
      </c>
      <c r="AG1642" s="3" t="str">
        <f t="shared" si="763"/>
        <v/>
      </c>
      <c r="AH1642" s="4" t="str">
        <f t="shared" si="757"/>
        <v/>
      </c>
      <c r="AI1642" s="75" t="str">
        <f t="shared" si="758"/>
        <v/>
      </c>
      <c r="AJ1642" s="75" t="str">
        <f t="shared" si="759"/>
        <v/>
      </c>
    </row>
    <row r="1643" spans="1:36">
      <c r="A1643" s="41" t="str">
        <f t="shared" si="760"/>
        <v/>
      </c>
      <c r="B1643" s="150" t="str">
        <f>IF(ISNUMBER(A1643),INDEX('MetaTrader Import'!$H$13:$J$5893,TRUNC(((A1643-$A$39+1)-1)/3)+1,MOD((A1643-$A$39+1)-1,3)+1),"")</f>
        <v/>
      </c>
      <c r="C1643" s="43" t="str">
        <f t="shared" si="737"/>
        <v/>
      </c>
      <c r="D1643" s="43" t="str">
        <f t="shared" ca="1" si="738"/>
        <v/>
      </c>
      <c r="E1643" s="43" t="str">
        <f t="shared" si="739"/>
        <v/>
      </c>
      <c r="F1643" s="43" t="str">
        <f t="shared" si="740"/>
        <v/>
      </c>
      <c r="G1643" s="43" t="str">
        <f>IF(A1643&lt;&gt;"",IF(A1643&lt;Data!$G$11*0.25,$C$13/$G$32,IF(A1643&gt;Data!$G$11*0.25,$C$13,$C$13*10)),"")</f>
        <v/>
      </c>
      <c r="H1643" s="43" t="str">
        <f>IF(A1643&lt;&gt;"",IF(Data!$G$9="constant",$C$13,IF(Data!$G$9="squeeze",G1643,F1643)),"")</f>
        <v/>
      </c>
      <c r="I1643" s="38" t="str">
        <f ca="1">IF(ISNUMBER(A1643),NORMINV(RAND(),0,IF(AND(Data!$G$9="squeeze",A1643&lt;Data!$G$11*0.25),$H$32,1)*$C$30*$C$13)*($C$14*$C$12),"")</f>
        <v/>
      </c>
      <c r="J1643" s="42" t="str">
        <f ca="1">IFERROR(IF(Data!$C$6="Real",B1643,I1643+J1642+($C$14*$C$12)*(NORMINV(RAND(),$C$15,CHOOSE($G$13,$C$13,F1643,G1643)))),"")</f>
        <v/>
      </c>
      <c r="K1643" s="88" t="str">
        <f>IF(ISNUMBER(A1643), IF($G$16="fixed",$G$17,MIN(H1643*Data!$C$7*$C$16*0.5,$C$17*Data!$C$7))*$C$12,"")</f>
        <v/>
      </c>
      <c r="L1643" s="42" t="str">
        <f t="shared" ca="1" si="764"/>
        <v/>
      </c>
      <c r="M1643" s="44" t="str">
        <f t="shared" ca="1" si="765"/>
        <v/>
      </c>
      <c r="N1643" s="44" t="str">
        <f t="shared" ca="1" si="766"/>
        <v/>
      </c>
      <c r="O1643" s="108" t="str">
        <f t="shared" si="741"/>
        <v/>
      </c>
      <c r="P1643" s="102" t="str">
        <f t="shared" si="742"/>
        <v/>
      </c>
      <c r="Q1643" s="102" t="str">
        <f t="shared" si="743"/>
        <v/>
      </c>
      <c r="R1643" s="120" t="str">
        <f t="shared" si="761"/>
        <v/>
      </c>
      <c r="S1643" s="54" t="str">
        <f t="shared" si="762"/>
        <v/>
      </c>
      <c r="T1643" s="5" t="str">
        <f t="shared" si="744"/>
        <v/>
      </c>
      <c r="U1643" s="152" t="str">
        <f t="shared" si="745"/>
        <v/>
      </c>
      <c r="V1643" s="152" t="str">
        <f t="shared" si="746"/>
        <v/>
      </c>
      <c r="W1643" s="153" t="str">
        <f t="shared" si="747"/>
        <v/>
      </c>
      <c r="X1643" s="153" t="str">
        <f t="shared" si="748"/>
        <v/>
      </c>
      <c r="Y1643" s="153" t="str">
        <f t="shared" si="749"/>
        <v/>
      </c>
      <c r="Z1643" s="153" t="str">
        <f t="shared" si="750"/>
        <v/>
      </c>
      <c r="AA1643" s="152" t="str">
        <f t="shared" si="751"/>
        <v/>
      </c>
      <c r="AB1643" s="152" t="str">
        <f t="shared" si="752"/>
        <v/>
      </c>
      <c r="AC1643" s="154" t="str">
        <f t="shared" si="753"/>
        <v/>
      </c>
      <c r="AD1643" s="154" t="str">
        <f t="shared" si="754"/>
        <v/>
      </c>
      <c r="AE1643" s="3" t="str">
        <f t="shared" si="755"/>
        <v/>
      </c>
      <c r="AF1643" s="3" t="str">
        <f t="shared" si="756"/>
        <v/>
      </c>
      <c r="AG1643" s="3" t="str">
        <f t="shared" si="763"/>
        <v/>
      </c>
      <c r="AH1643" s="4" t="str">
        <f t="shared" si="757"/>
        <v/>
      </c>
      <c r="AI1643" s="75" t="str">
        <f t="shared" si="758"/>
        <v/>
      </c>
      <c r="AJ1643" s="75" t="str">
        <f t="shared" si="759"/>
        <v/>
      </c>
    </row>
    <row r="1644" spans="1:36">
      <c r="A1644" s="41" t="str">
        <f t="shared" si="760"/>
        <v/>
      </c>
      <c r="B1644" s="150" t="str">
        <f>IF(ISNUMBER(A1644),INDEX('MetaTrader Import'!$H$13:$J$5893,TRUNC(((A1644-$A$39+1)-1)/3)+1,MOD((A1644-$A$39+1)-1,3)+1),"")</f>
        <v/>
      </c>
      <c r="C1644" s="43" t="str">
        <f t="shared" si="737"/>
        <v/>
      </c>
      <c r="D1644" s="43" t="str">
        <f t="shared" ca="1" si="738"/>
        <v/>
      </c>
      <c r="E1644" s="43" t="str">
        <f t="shared" si="739"/>
        <v/>
      </c>
      <c r="F1644" s="43" t="str">
        <f t="shared" si="740"/>
        <v/>
      </c>
      <c r="G1644" s="43" t="str">
        <f>IF(A1644&lt;&gt;"",IF(A1644&lt;Data!$G$11*0.25,$C$13/$G$32,IF(A1644&gt;Data!$G$11*0.25,$C$13,$C$13*10)),"")</f>
        <v/>
      </c>
      <c r="H1644" s="43" t="str">
        <f>IF(A1644&lt;&gt;"",IF(Data!$G$9="constant",$C$13,IF(Data!$G$9="squeeze",G1644,F1644)),"")</f>
        <v/>
      </c>
      <c r="I1644" s="38" t="str">
        <f ca="1">IF(ISNUMBER(A1644),NORMINV(RAND(),0,IF(AND(Data!$G$9="squeeze",A1644&lt;Data!$G$11*0.25),$H$32,1)*$C$30*$C$13)*($C$14*$C$12),"")</f>
        <v/>
      </c>
      <c r="J1644" s="42" t="str">
        <f ca="1">IFERROR(IF(Data!$C$6="Real",B1644,I1644+J1643+($C$14*$C$12)*(NORMINV(RAND(),$C$15,CHOOSE($G$13,$C$13,F1644,G1644)))),"")</f>
        <v/>
      </c>
      <c r="K1644" s="88" t="str">
        <f>IF(ISNUMBER(A1644), IF($G$16="fixed",$G$17,MIN(H1644*Data!$C$7*$C$16*0.5,$C$17*Data!$C$7))*$C$12,"")</f>
        <v/>
      </c>
      <c r="L1644" s="42" t="str">
        <f t="shared" ca="1" si="764"/>
        <v/>
      </c>
      <c r="M1644" s="44" t="str">
        <f t="shared" ca="1" si="765"/>
        <v/>
      </c>
      <c r="N1644" s="44" t="str">
        <f t="shared" ca="1" si="766"/>
        <v/>
      </c>
      <c r="O1644" s="108" t="str">
        <f t="shared" si="741"/>
        <v/>
      </c>
      <c r="P1644" s="102" t="str">
        <f t="shared" si="742"/>
        <v/>
      </c>
      <c r="Q1644" s="102" t="str">
        <f t="shared" si="743"/>
        <v/>
      </c>
      <c r="R1644" s="120" t="str">
        <f t="shared" si="761"/>
        <v/>
      </c>
      <c r="S1644" s="54" t="str">
        <f t="shared" si="762"/>
        <v/>
      </c>
      <c r="T1644" s="5" t="str">
        <f t="shared" si="744"/>
        <v/>
      </c>
      <c r="U1644" s="152" t="str">
        <f t="shared" si="745"/>
        <v/>
      </c>
      <c r="V1644" s="152" t="str">
        <f t="shared" si="746"/>
        <v/>
      </c>
      <c r="W1644" s="153" t="str">
        <f t="shared" si="747"/>
        <v/>
      </c>
      <c r="X1644" s="153" t="str">
        <f t="shared" si="748"/>
        <v/>
      </c>
      <c r="Y1644" s="153" t="str">
        <f t="shared" si="749"/>
        <v/>
      </c>
      <c r="Z1644" s="153" t="str">
        <f t="shared" si="750"/>
        <v/>
      </c>
      <c r="AA1644" s="152" t="str">
        <f t="shared" si="751"/>
        <v/>
      </c>
      <c r="AB1644" s="152" t="str">
        <f t="shared" si="752"/>
        <v/>
      </c>
      <c r="AC1644" s="154" t="str">
        <f t="shared" si="753"/>
        <v/>
      </c>
      <c r="AD1644" s="154" t="str">
        <f t="shared" si="754"/>
        <v/>
      </c>
      <c r="AE1644" s="3" t="str">
        <f t="shared" si="755"/>
        <v/>
      </c>
      <c r="AF1644" s="3" t="str">
        <f t="shared" si="756"/>
        <v/>
      </c>
      <c r="AG1644" s="3" t="str">
        <f t="shared" si="763"/>
        <v/>
      </c>
      <c r="AH1644" s="4" t="str">
        <f t="shared" si="757"/>
        <v/>
      </c>
      <c r="AI1644" s="75" t="str">
        <f t="shared" si="758"/>
        <v/>
      </c>
      <c r="AJ1644" s="75" t="str">
        <f t="shared" si="759"/>
        <v/>
      </c>
    </row>
    <row r="1645" spans="1:36">
      <c r="A1645" s="41" t="str">
        <f t="shared" si="760"/>
        <v/>
      </c>
      <c r="B1645" s="150" t="str">
        <f>IF(ISNUMBER(A1645),INDEX('MetaTrader Import'!$H$13:$J$5893,TRUNC(((A1645-$A$39+1)-1)/3)+1,MOD((A1645-$A$39+1)-1,3)+1),"")</f>
        <v/>
      </c>
      <c r="C1645" s="43" t="str">
        <f t="shared" si="737"/>
        <v/>
      </c>
      <c r="D1645" s="43" t="str">
        <f t="shared" ca="1" si="738"/>
        <v/>
      </c>
      <c r="E1645" s="43" t="str">
        <f t="shared" si="739"/>
        <v/>
      </c>
      <c r="F1645" s="43" t="str">
        <f t="shared" si="740"/>
        <v/>
      </c>
      <c r="G1645" s="43" t="str">
        <f>IF(A1645&lt;&gt;"",IF(A1645&lt;Data!$G$11*0.25,$C$13/$G$32,IF(A1645&gt;Data!$G$11*0.25,$C$13,$C$13*10)),"")</f>
        <v/>
      </c>
      <c r="H1645" s="43" t="str">
        <f>IF(A1645&lt;&gt;"",IF(Data!$G$9="constant",$C$13,IF(Data!$G$9="squeeze",G1645,F1645)),"")</f>
        <v/>
      </c>
      <c r="I1645" s="38" t="str">
        <f ca="1">IF(ISNUMBER(A1645),NORMINV(RAND(),0,IF(AND(Data!$G$9="squeeze",A1645&lt;Data!$G$11*0.25),$H$32,1)*$C$30*$C$13)*($C$14*$C$12),"")</f>
        <v/>
      </c>
      <c r="J1645" s="42" t="str">
        <f ca="1">IFERROR(IF(Data!$C$6="Real",B1645,I1645+J1644+($C$14*$C$12)*(NORMINV(RAND(),$C$15,CHOOSE($G$13,$C$13,F1645,G1645)))),"")</f>
        <v/>
      </c>
      <c r="K1645" s="88" t="str">
        <f>IF(ISNUMBER(A1645), IF($G$16="fixed",$G$17,MIN(H1645*Data!$C$7*$C$16*0.5,$C$17*Data!$C$7))*$C$12,"")</f>
        <v/>
      </c>
      <c r="L1645" s="42" t="str">
        <f t="shared" ca="1" si="764"/>
        <v/>
      </c>
      <c r="M1645" s="44" t="str">
        <f t="shared" ca="1" si="765"/>
        <v/>
      </c>
      <c r="N1645" s="44" t="str">
        <f t="shared" ca="1" si="766"/>
        <v/>
      </c>
      <c r="O1645" s="108" t="str">
        <f t="shared" si="741"/>
        <v/>
      </c>
      <c r="P1645" s="102" t="str">
        <f t="shared" si="742"/>
        <v/>
      </c>
      <c r="Q1645" s="102" t="str">
        <f t="shared" si="743"/>
        <v/>
      </c>
      <c r="R1645" s="120" t="str">
        <f t="shared" si="761"/>
        <v/>
      </c>
      <c r="S1645" s="54" t="str">
        <f t="shared" si="762"/>
        <v/>
      </c>
      <c r="T1645" s="5" t="str">
        <f t="shared" si="744"/>
        <v/>
      </c>
      <c r="U1645" s="152" t="str">
        <f t="shared" si="745"/>
        <v/>
      </c>
      <c r="V1645" s="152" t="str">
        <f t="shared" si="746"/>
        <v/>
      </c>
      <c r="W1645" s="153" t="str">
        <f t="shared" si="747"/>
        <v/>
      </c>
      <c r="X1645" s="153" t="str">
        <f t="shared" si="748"/>
        <v/>
      </c>
      <c r="Y1645" s="153" t="str">
        <f t="shared" si="749"/>
        <v/>
      </c>
      <c r="Z1645" s="153" t="str">
        <f t="shared" si="750"/>
        <v/>
      </c>
      <c r="AA1645" s="152" t="str">
        <f t="shared" si="751"/>
        <v/>
      </c>
      <c r="AB1645" s="152" t="str">
        <f t="shared" si="752"/>
        <v/>
      </c>
      <c r="AC1645" s="154" t="str">
        <f t="shared" si="753"/>
        <v/>
      </c>
      <c r="AD1645" s="154" t="str">
        <f t="shared" si="754"/>
        <v/>
      </c>
      <c r="AE1645" s="3" t="str">
        <f t="shared" si="755"/>
        <v/>
      </c>
      <c r="AF1645" s="3" t="str">
        <f t="shared" si="756"/>
        <v/>
      </c>
      <c r="AG1645" s="3" t="str">
        <f t="shared" si="763"/>
        <v/>
      </c>
      <c r="AH1645" s="4" t="str">
        <f t="shared" si="757"/>
        <v/>
      </c>
      <c r="AI1645" s="75" t="str">
        <f t="shared" si="758"/>
        <v/>
      </c>
      <c r="AJ1645" s="75" t="str">
        <f t="shared" si="759"/>
        <v/>
      </c>
    </row>
    <row r="1646" spans="1:36">
      <c r="A1646" s="41" t="str">
        <f t="shared" si="760"/>
        <v/>
      </c>
      <c r="B1646" s="150" t="str">
        <f>IF(ISNUMBER(A1646),INDEX('MetaTrader Import'!$H$13:$J$5893,TRUNC(((A1646-$A$39+1)-1)/3)+1,MOD((A1646-$A$39+1)-1,3)+1),"")</f>
        <v/>
      </c>
      <c r="C1646" s="43" t="str">
        <f t="shared" si="737"/>
        <v/>
      </c>
      <c r="D1646" s="43" t="str">
        <f t="shared" ca="1" si="738"/>
        <v/>
      </c>
      <c r="E1646" s="43" t="str">
        <f t="shared" si="739"/>
        <v/>
      </c>
      <c r="F1646" s="43" t="str">
        <f t="shared" si="740"/>
        <v/>
      </c>
      <c r="G1646" s="43" t="str">
        <f>IF(A1646&lt;&gt;"",IF(A1646&lt;Data!$G$11*0.25,$C$13/$G$32,IF(A1646&gt;Data!$G$11*0.25,$C$13,$C$13*10)),"")</f>
        <v/>
      </c>
      <c r="H1646" s="43" t="str">
        <f>IF(A1646&lt;&gt;"",IF(Data!$G$9="constant",$C$13,IF(Data!$G$9="squeeze",G1646,F1646)),"")</f>
        <v/>
      </c>
      <c r="I1646" s="38" t="str">
        <f ca="1">IF(ISNUMBER(A1646),NORMINV(RAND(),0,IF(AND(Data!$G$9="squeeze",A1646&lt;Data!$G$11*0.25),$H$32,1)*$C$30*$C$13)*($C$14*$C$12),"")</f>
        <v/>
      </c>
      <c r="J1646" s="42" t="str">
        <f ca="1">IFERROR(IF(Data!$C$6="Real",B1646,I1646+J1645+($C$14*$C$12)*(NORMINV(RAND(),$C$15,CHOOSE($G$13,$C$13,F1646,G1646)))),"")</f>
        <v/>
      </c>
      <c r="K1646" s="88" t="str">
        <f>IF(ISNUMBER(A1646), IF($G$16="fixed",$G$17,MIN(H1646*Data!$C$7*$C$16*0.5,$C$17*Data!$C$7))*$C$12,"")</f>
        <v/>
      </c>
      <c r="L1646" s="42" t="str">
        <f t="shared" ca="1" si="764"/>
        <v/>
      </c>
      <c r="M1646" s="44" t="str">
        <f t="shared" ca="1" si="765"/>
        <v/>
      </c>
      <c r="N1646" s="44" t="str">
        <f t="shared" ca="1" si="766"/>
        <v/>
      </c>
      <c r="O1646" s="108" t="str">
        <f t="shared" si="741"/>
        <v/>
      </c>
      <c r="P1646" s="102" t="str">
        <f t="shared" si="742"/>
        <v/>
      </c>
      <c r="Q1646" s="102" t="str">
        <f t="shared" si="743"/>
        <v/>
      </c>
      <c r="R1646" s="120" t="str">
        <f t="shared" si="761"/>
        <v/>
      </c>
      <c r="S1646" s="54" t="str">
        <f t="shared" si="762"/>
        <v/>
      </c>
      <c r="T1646" s="5" t="str">
        <f t="shared" si="744"/>
        <v/>
      </c>
      <c r="U1646" s="152" t="str">
        <f t="shared" si="745"/>
        <v/>
      </c>
      <c r="V1646" s="152" t="str">
        <f t="shared" si="746"/>
        <v/>
      </c>
      <c r="W1646" s="153" t="str">
        <f t="shared" si="747"/>
        <v/>
      </c>
      <c r="X1646" s="153" t="str">
        <f t="shared" si="748"/>
        <v/>
      </c>
      <c r="Y1646" s="153" t="str">
        <f t="shared" si="749"/>
        <v/>
      </c>
      <c r="Z1646" s="153" t="str">
        <f t="shared" si="750"/>
        <v/>
      </c>
      <c r="AA1646" s="152" t="str">
        <f t="shared" si="751"/>
        <v/>
      </c>
      <c r="AB1646" s="152" t="str">
        <f t="shared" si="752"/>
        <v/>
      </c>
      <c r="AC1646" s="154" t="str">
        <f t="shared" si="753"/>
        <v/>
      </c>
      <c r="AD1646" s="154" t="str">
        <f t="shared" si="754"/>
        <v/>
      </c>
      <c r="AE1646" s="3" t="str">
        <f t="shared" si="755"/>
        <v/>
      </c>
      <c r="AF1646" s="3" t="str">
        <f t="shared" si="756"/>
        <v/>
      </c>
      <c r="AG1646" s="3" t="str">
        <f t="shared" si="763"/>
        <v/>
      </c>
      <c r="AH1646" s="4" t="str">
        <f t="shared" si="757"/>
        <v/>
      </c>
      <c r="AI1646" s="75" t="str">
        <f t="shared" si="758"/>
        <v/>
      </c>
      <c r="AJ1646" s="75" t="str">
        <f t="shared" si="759"/>
        <v/>
      </c>
    </row>
    <row r="1647" spans="1:36">
      <c r="A1647" s="41" t="str">
        <f t="shared" si="760"/>
        <v/>
      </c>
      <c r="B1647" s="150" t="str">
        <f>IF(ISNUMBER(A1647),INDEX('MetaTrader Import'!$H$13:$J$5893,TRUNC(((A1647-$A$39+1)-1)/3)+1,MOD((A1647-$A$39+1)-1,3)+1),"")</f>
        <v/>
      </c>
      <c r="C1647" s="43" t="str">
        <f t="shared" si="737"/>
        <v/>
      </c>
      <c r="D1647" s="43" t="str">
        <f t="shared" ca="1" si="738"/>
        <v/>
      </c>
      <c r="E1647" s="43" t="str">
        <f t="shared" si="739"/>
        <v/>
      </c>
      <c r="F1647" s="43" t="str">
        <f t="shared" si="740"/>
        <v/>
      </c>
      <c r="G1647" s="43" t="str">
        <f>IF(A1647&lt;&gt;"",IF(A1647&lt;Data!$G$11*0.25,$C$13/$G$32,IF(A1647&gt;Data!$G$11*0.25,$C$13,$C$13*10)),"")</f>
        <v/>
      </c>
      <c r="H1647" s="43" t="str">
        <f>IF(A1647&lt;&gt;"",IF(Data!$G$9="constant",$C$13,IF(Data!$G$9="squeeze",G1647,F1647)),"")</f>
        <v/>
      </c>
      <c r="I1647" s="38" t="str">
        <f ca="1">IF(ISNUMBER(A1647),NORMINV(RAND(),0,IF(AND(Data!$G$9="squeeze",A1647&lt;Data!$G$11*0.25),$H$32,1)*$C$30*$C$13)*($C$14*$C$12),"")</f>
        <v/>
      </c>
      <c r="J1647" s="42" t="str">
        <f ca="1">IFERROR(IF(Data!$C$6="Real",B1647,I1647+J1646+($C$14*$C$12)*(NORMINV(RAND(),$C$15,CHOOSE($G$13,$C$13,F1647,G1647)))),"")</f>
        <v/>
      </c>
      <c r="K1647" s="88" t="str">
        <f>IF(ISNUMBER(A1647), IF($G$16="fixed",$G$17,MIN(H1647*Data!$C$7*$C$16*0.5,$C$17*Data!$C$7))*$C$12,"")</f>
        <v/>
      </c>
      <c r="L1647" s="42" t="str">
        <f t="shared" ca="1" si="764"/>
        <v/>
      </c>
      <c r="M1647" s="44" t="str">
        <f t="shared" ca="1" si="765"/>
        <v/>
      </c>
      <c r="N1647" s="44" t="str">
        <f t="shared" ca="1" si="766"/>
        <v/>
      </c>
      <c r="O1647" s="108" t="str">
        <f t="shared" si="741"/>
        <v/>
      </c>
      <c r="P1647" s="102" t="str">
        <f t="shared" si="742"/>
        <v/>
      </c>
      <c r="Q1647" s="102" t="str">
        <f t="shared" si="743"/>
        <v/>
      </c>
      <c r="R1647" s="120" t="str">
        <f t="shared" si="761"/>
        <v/>
      </c>
      <c r="S1647" s="54" t="str">
        <f t="shared" si="762"/>
        <v/>
      </c>
      <c r="T1647" s="5" t="str">
        <f t="shared" si="744"/>
        <v/>
      </c>
      <c r="U1647" s="152" t="str">
        <f t="shared" si="745"/>
        <v/>
      </c>
      <c r="V1647" s="152" t="str">
        <f t="shared" si="746"/>
        <v/>
      </c>
      <c r="W1647" s="153" t="str">
        <f t="shared" si="747"/>
        <v/>
      </c>
      <c r="X1647" s="153" t="str">
        <f t="shared" si="748"/>
        <v/>
      </c>
      <c r="Y1647" s="153" t="str">
        <f t="shared" si="749"/>
        <v/>
      </c>
      <c r="Z1647" s="153" t="str">
        <f t="shared" si="750"/>
        <v/>
      </c>
      <c r="AA1647" s="152" t="str">
        <f t="shared" si="751"/>
        <v/>
      </c>
      <c r="AB1647" s="152" t="str">
        <f t="shared" si="752"/>
        <v/>
      </c>
      <c r="AC1647" s="154" t="str">
        <f t="shared" si="753"/>
        <v/>
      </c>
      <c r="AD1647" s="154" t="str">
        <f t="shared" si="754"/>
        <v/>
      </c>
      <c r="AE1647" s="3" t="str">
        <f t="shared" si="755"/>
        <v/>
      </c>
      <c r="AF1647" s="3" t="str">
        <f t="shared" si="756"/>
        <v/>
      </c>
      <c r="AG1647" s="3" t="str">
        <f t="shared" si="763"/>
        <v/>
      </c>
      <c r="AH1647" s="4" t="str">
        <f t="shared" si="757"/>
        <v/>
      </c>
      <c r="AI1647" s="75" t="str">
        <f t="shared" si="758"/>
        <v/>
      </c>
      <c r="AJ1647" s="75" t="str">
        <f t="shared" si="759"/>
        <v/>
      </c>
    </row>
    <row r="1648" spans="1:36">
      <c r="A1648" s="41" t="str">
        <f t="shared" si="760"/>
        <v/>
      </c>
      <c r="B1648" s="150" t="str">
        <f>IF(ISNUMBER(A1648),INDEX('MetaTrader Import'!$H$13:$J$5893,TRUNC(((A1648-$A$39+1)-1)/3)+1,MOD((A1648-$A$39+1)-1,3)+1),"")</f>
        <v/>
      </c>
      <c r="C1648" s="43" t="str">
        <f t="shared" si="737"/>
        <v/>
      </c>
      <c r="D1648" s="43" t="str">
        <f t="shared" ca="1" si="738"/>
        <v/>
      </c>
      <c r="E1648" s="43" t="str">
        <f t="shared" si="739"/>
        <v/>
      </c>
      <c r="F1648" s="43" t="str">
        <f t="shared" si="740"/>
        <v/>
      </c>
      <c r="G1648" s="43" t="str">
        <f>IF(A1648&lt;&gt;"",IF(A1648&lt;Data!$G$11*0.25,$C$13/$G$32,IF(A1648&gt;Data!$G$11*0.25,$C$13,$C$13*10)),"")</f>
        <v/>
      </c>
      <c r="H1648" s="43" t="str">
        <f>IF(A1648&lt;&gt;"",IF(Data!$G$9="constant",$C$13,IF(Data!$G$9="squeeze",G1648,F1648)),"")</f>
        <v/>
      </c>
      <c r="I1648" s="38" t="str">
        <f ca="1">IF(ISNUMBER(A1648),NORMINV(RAND(),0,IF(AND(Data!$G$9="squeeze",A1648&lt;Data!$G$11*0.25),$H$32,1)*$C$30*$C$13)*($C$14*$C$12),"")</f>
        <v/>
      </c>
      <c r="J1648" s="42" t="str">
        <f ca="1">IFERROR(IF(Data!$C$6="Real",B1648,I1648+J1647+($C$14*$C$12)*(NORMINV(RAND(),$C$15,CHOOSE($G$13,$C$13,F1648,G1648)))),"")</f>
        <v/>
      </c>
      <c r="K1648" s="88" t="str">
        <f>IF(ISNUMBER(A1648), IF($G$16="fixed",$G$17,MIN(H1648*Data!$C$7*$C$16*0.5,$C$17*Data!$C$7))*$C$12,"")</f>
        <v/>
      </c>
      <c r="L1648" s="42" t="str">
        <f t="shared" ca="1" si="764"/>
        <v/>
      </c>
      <c r="M1648" s="44" t="str">
        <f t="shared" ca="1" si="765"/>
        <v/>
      </c>
      <c r="N1648" s="44" t="str">
        <f t="shared" ca="1" si="766"/>
        <v/>
      </c>
      <c r="O1648" s="108" t="str">
        <f t="shared" si="741"/>
        <v/>
      </c>
      <c r="P1648" s="102" t="str">
        <f t="shared" si="742"/>
        <v/>
      </c>
      <c r="Q1648" s="102" t="str">
        <f t="shared" si="743"/>
        <v/>
      </c>
      <c r="R1648" s="120" t="str">
        <f t="shared" si="761"/>
        <v/>
      </c>
      <c r="S1648" s="54" t="str">
        <f t="shared" si="762"/>
        <v/>
      </c>
      <c r="T1648" s="5" t="str">
        <f t="shared" si="744"/>
        <v/>
      </c>
      <c r="U1648" s="152" t="str">
        <f t="shared" si="745"/>
        <v/>
      </c>
      <c r="V1648" s="152" t="str">
        <f t="shared" si="746"/>
        <v/>
      </c>
      <c r="W1648" s="153" t="str">
        <f t="shared" si="747"/>
        <v/>
      </c>
      <c r="X1648" s="153" t="str">
        <f t="shared" si="748"/>
        <v/>
      </c>
      <c r="Y1648" s="153" t="str">
        <f t="shared" si="749"/>
        <v/>
      </c>
      <c r="Z1648" s="153" t="str">
        <f t="shared" si="750"/>
        <v/>
      </c>
      <c r="AA1648" s="152" t="str">
        <f t="shared" si="751"/>
        <v/>
      </c>
      <c r="AB1648" s="152" t="str">
        <f t="shared" si="752"/>
        <v/>
      </c>
      <c r="AC1648" s="154" t="str">
        <f t="shared" si="753"/>
        <v/>
      </c>
      <c r="AD1648" s="154" t="str">
        <f t="shared" si="754"/>
        <v/>
      </c>
      <c r="AE1648" s="3" t="str">
        <f t="shared" si="755"/>
        <v/>
      </c>
      <c r="AF1648" s="3" t="str">
        <f t="shared" si="756"/>
        <v/>
      </c>
      <c r="AG1648" s="3" t="str">
        <f t="shared" si="763"/>
        <v/>
      </c>
      <c r="AH1648" s="4" t="str">
        <f t="shared" si="757"/>
        <v/>
      </c>
      <c r="AI1648" s="75" t="str">
        <f t="shared" si="758"/>
        <v/>
      </c>
      <c r="AJ1648" s="75" t="str">
        <f t="shared" si="759"/>
        <v/>
      </c>
    </row>
    <row r="1649" spans="1:36">
      <c r="A1649" s="41" t="str">
        <f t="shared" si="760"/>
        <v/>
      </c>
      <c r="B1649" s="150" t="str">
        <f>IF(ISNUMBER(A1649),INDEX('MetaTrader Import'!$H$13:$J$5893,TRUNC(((A1649-$A$39+1)-1)/3)+1,MOD((A1649-$A$39+1)-1,3)+1),"")</f>
        <v/>
      </c>
      <c r="C1649" s="43" t="str">
        <f t="shared" si="737"/>
        <v/>
      </c>
      <c r="D1649" s="43" t="str">
        <f t="shared" ca="1" si="738"/>
        <v/>
      </c>
      <c r="E1649" s="43" t="str">
        <f t="shared" si="739"/>
        <v/>
      </c>
      <c r="F1649" s="43" t="str">
        <f t="shared" si="740"/>
        <v/>
      </c>
      <c r="G1649" s="43" t="str">
        <f>IF(A1649&lt;&gt;"",IF(A1649&lt;Data!$G$11*0.25,$C$13/$G$32,IF(A1649&gt;Data!$G$11*0.25,$C$13,$C$13*10)),"")</f>
        <v/>
      </c>
      <c r="H1649" s="43" t="str">
        <f>IF(A1649&lt;&gt;"",IF(Data!$G$9="constant",$C$13,IF(Data!$G$9="squeeze",G1649,F1649)),"")</f>
        <v/>
      </c>
      <c r="I1649" s="38" t="str">
        <f ca="1">IF(ISNUMBER(A1649),NORMINV(RAND(),0,IF(AND(Data!$G$9="squeeze",A1649&lt;Data!$G$11*0.25),$H$32,1)*$C$30*$C$13)*($C$14*$C$12),"")</f>
        <v/>
      </c>
      <c r="J1649" s="42" t="str">
        <f ca="1">IFERROR(IF(Data!$C$6="Real",B1649,I1649+J1648+($C$14*$C$12)*(NORMINV(RAND(),$C$15,CHOOSE($G$13,$C$13,F1649,G1649)))),"")</f>
        <v/>
      </c>
      <c r="K1649" s="88" t="str">
        <f>IF(ISNUMBER(A1649), IF($G$16="fixed",$G$17,MIN(H1649*Data!$C$7*$C$16*0.5,$C$17*Data!$C$7))*$C$12,"")</f>
        <v/>
      </c>
      <c r="L1649" s="42" t="str">
        <f t="shared" ca="1" si="764"/>
        <v/>
      </c>
      <c r="M1649" s="44" t="str">
        <f t="shared" ca="1" si="765"/>
        <v/>
      </c>
      <c r="N1649" s="44" t="str">
        <f t="shared" ca="1" si="766"/>
        <v/>
      </c>
      <c r="O1649" s="108" t="str">
        <f t="shared" si="741"/>
        <v/>
      </c>
      <c r="P1649" s="102" t="str">
        <f t="shared" si="742"/>
        <v/>
      </c>
      <c r="Q1649" s="102" t="str">
        <f t="shared" si="743"/>
        <v/>
      </c>
      <c r="R1649" s="120" t="str">
        <f t="shared" si="761"/>
        <v/>
      </c>
      <c r="S1649" s="54" t="str">
        <f t="shared" si="762"/>
        <v/>
      </c>
      <c r="T1649" s="5" t="str">
        <f t="shared" si="744"/>
        <v/>
      </c>
      <c r="U1649" s="152" t="str">
        <f t="shared" si="745"/>
        <v/>
      </c>
      <c r="V1649" s="152" t="str">
        <f t="shared" si="746"/>
        <v/>
      </c>
      <c r="W1649" s="153" t="str">
        <f t="shared" si="747"/>
        <v/>
      </c>
      <c r="X1649" s="153" t="str">
        <f t="shared" si="748"/>
        <v/>
      </c>
      <c r="Y1649" s="153" t="str">
        <f t="shared" si="749"/>
        <v/>
      </c>
      <c r="Z1649" s="153" t="str">
        <f t="shared" si="750"/>
        <v/>
      </c>
      <c r="AA1649" s="152" t="str">
        <f t="shared" si="751"/>
        <v/>
      </c>
      <c r="AB1649" s="152" t="str">
        <f t="shared" si="752"/>
        <v/>
      </c>
      <c r="AC1649" s="154" t="str">
        <f t="shared" si="753"/>
        <v/>
      </c>
      <c r="AD1649" s="154" t="str">
        <f t="shared" si="754"/>
        <v/>
      </c>
      <c r="AE1649" s="3" t="str">
        <f t="shared" si="755"/>
        <v/>
      </c>
      <c r="AF1649" s="3" t="str">
        <f t="shared" si="756"/>
        <v/>
      </c>
      <c r="AG1649" s="3" t="str">
        <f t="shared" si="763"/>
        <v/>
      </c>
      <c r="AH1649" s="4" t="str">
        <f t="shared" si="757"/>
        <v/>
      </c>
      <c r="AI1649" s="75" t="str">
        <f t="shared" si="758"/>
        <v/>
      </c>
      <c r="AJ1649" s="75" t="str">
        <f t="shared" si="759"/>
        <v/>
      </c>
    </row>
    <row r="1650" spans="1:36">
      <c r="A1650" s="41" t="str">
        <f t="shared" si="760"/>
        <v/>
      </c>
      <c r="B1650" s="150" t="str">
        <f>IF(ISNUMBER(A1650),INDEX('MetaTrader Import'!$H$13:$J$5893,TRUNC(((A1650-$A$39+1)-1)/3)+1,MOD((A1650-$A$39+1)-1,3)+1),"")</f>
        <v/>
      </c>
      <c r="C1650" s="43" t="str">
        <f t="shared" si="737"/>
        <v/>
      </c>
      <c r="D1650" s="43" t="str">
        <f t="shared" ca="1" si="738"/>
        <v/>
      </c>
      <c r="E1650" s="43" t="str">
        <f t="shared" si="739"/>
        <v/>
      </c>
      <c r="F1650" s="43" t="str">
        <f t="shared" si="740"/>
        <v/>
      </c>
      <c r="G1650" s="43" t="str">
        <f>IF(A1650&lt;&gt;"",IF(A1650&lt;Data!$G$11*0.25,$C$13/$G$32,IF(A1650&gt;Data!$G$11*0.25,$C$13,$C$13*10)),"")</f>
        <v/>
      </c>
      <c r="H1650" s="43" t="str">
        <f>IF(A1650&lt;&gt;"",IF(Data!$G$9="constant",$C$13,IF(Data!$G$9="squeeze",G1650,F1650)),"")</f>
        <v/>
      </c>
      <c r="I1650" s="38" t="str">
        <f ca="1">IF(ISNUMBER(A1650),NORMINV(RAND(),0,IF(AND(Data!$G$9="squeeze",A1650&lt;Data!$G$11*0.25),$H$32,1)*$C$30*$C$13)*($C$14*$C$12),"")</f>
        <v/>
      </c>
      <c r="J1650" s="42" t="str">
        <f ca="1">IFERROR(IF(Data!$C$6="Real",B1650,I1650+J1649+($C$14*$C$12)*(NORMINV(RAND(),$C$15,CHOOSE($G$13,$C$13,F1650,G1650)))),"")</f>
        <v/>
      </c>
      <c r="K1650" s="88" t="str">
        <f>IF(ISNUMBER(A1650), IF($G$16="fixed",$G$17,MIN(H1650*Data!$C$7*$C$16*0.5,$C$17*Data!$C$7))*$C$12,"")</f>
        <v/>
      </c>
      <c r="L1650" s="42" t="str">
        <f t="shared" ca="1" si="764"/>
        <v/>
      </c>
      <c r="M1650" s="44" t="str">
        <f t="shared" ca="1" si="765"/>
        <v/>
      </c>
      <c r="N1650" s="44" t="str">
        <f t="shared" ca="1" si="766"/>
        <v/>
      </c>
      <c r="O1650" s="108" t="str">
        <f t="shared" si="741"/>
        <v/>
      </c>
      <c r="P1650" s="102" t="str">
        <f t="shared" si="742"/>
        <v/>
      </c>
      <c r="Q1650" s="102" t="str">
        <f t="shared" si="743"/>
        <v/>
      </c>
      <c r="R1650" s="120" t="str">
        <f t="shared" si="761"/>
        <v/>
      </c>
      <c r="S1650" s="54" t="str">
        <f t="shared" si="762"/>
        <v/>
      </c>
      <c r="T1650" s="5" t="str">
        <f t="shared" si="744"/>
        <v/>
      </c>
      <c r="U1650" s="152" t="str">
        <f t="shared" si="745"/>
        <v/>
      </c>
      <c r="V1650" s="152" t="str">
        <f t="shared" si="746"/>
        <v/>
      </c>
      <c r="W1650" s="153" t="str">
        <f t="shared" si="747"/>
        <v/>
      </c>
      <c r="X1650" s="153" t="str">
        <f t="shared" si="748"/>
        <v/>
      </c>
      <c r="Y1650" s="153" t="str">
        <f t="shared" si="749"/>
        <v/>
      </c>
      <c r="Z1650" s="153" t="str">
        <f t="shared" si="750"/>
        <v/>
      </c>
      <c r="AA1650" s="152" t="str">
        <f t="shared" si="751"/>
        <v/>
      </c>
      <c r="AB1650" s="152" t="str">
        <f t="shared" si="752"/>
        <v/>
      </c>
      <c r="AC1650" s="154" t="str">
        <f t="shared" si="753"/>
        <v/>
      </c>
      <c r="AD1650" s="154" t="str">
        <f t="shared" si="754"/>
        <v/>
      </c>
      <c r="AE1650" s="3" t="str">
        <f t="shared" si="755"/>
        <v/>
      </c>
      <c r="AF1650" s="3" t="str">
        <f t="shared" si="756"/>
        <v/>
      </c>
      <c r="AG1650" s="3" t="str">
        <f t="shared" si="763"/>
        <v/>
      </c>
      <c r="AH1650" s="4" t="str">
        <f t="shared" si="757"/>
        <v/>
      </c>
      <c r="AI1650" s="75" t="str">
        <f t="shared" si="758"/>
        <v/>
      </c>
      <c r="AJ1650" s="75" t="str">
        <f t="shared" si="759"/>
        <v/>
      </c>
    </row>
    <row r="1651" spans="1:36">
      <c r="A1651" s="41" t="str">
        <f t="shared" si="760"/>
        <v/>
      </c>
      <c r="B1651" s="150" t="str">
        <f>IF(ISNUMBER(A1651),INDEX('MetaTrader Import'!$H$13:$J$5893,TRUNC(((A1651-$A$39+1)-1)/3)+1,MOD((A1651-$A$39+1)-1,3)+1),"")</f>
        <v/>
      </c>
      <c r="C1651" s="43" t="str">
        <f t="shared" si="737"/>
        <v/>
      </c>
      <c r="D1651" s="43" t="str">
        <f t="shared" ca="1" si="738"/>
        <v/>
      </c>
      <c r="E1651" s="43" t="str">
        <f t="shared" si="739"/>
        <v/>
      </c>
      <c r="F1651" s="43" t="str">
        <f t="shared" si="740"/>
        <v/>
      </c>
      <c r="G1651" s="43" t="str">
        <f>IF(A1651&lt;&gt;"",IF(A1651&lt;Data!$G$11*0.25,$C$13/$G$32,IF(A1651&gt;Data!$G$11*0.25,$C$13,$C$13*10)),"")</f>
        <v/>
      </c>
      <c r="H1651" s="43" t="str">
        <f>IF(A1651&lt;&gt;"",IF(Data!$G$9="constant",$C$13,IF(Data!$G$9="squeeze",G1651,F1651)),"")</f>
        <v/>
      </c>
      <c r="I1651" s="38" t="str">
        <f ca="1">IF(ISNUMBER(A1651),NORMINV(RAND(),0,IF(AND(Data!$G$9="squeeze",A1651&lt;Data!$G$11*0.25),$H$32,1)*$C$30*$C$13)*($C$14*$C$12),"")</f>
        <v/>
      </c>
      <c r="J1651" s="42" t="str">
        <f ca="1">IFERROR(IF(Data!$C$6="Real",B1651,I1651+J1650+($C$14*$C$12)*(NORMINV(RAND(),$C$15,CHOOSE($G$13,$C$13,F1651,G1651)))),"")</f>
        <v/>
      </c>
      <c r="K1651" s="88" t="str">
        <f>IF(ISNUMBER(A1651), IF($G$16="fixed",$G$17,MIN(H1651*Data!$C$7*$C$16*0.5,$C$17*Data!$C$7))*$C$12,"")</f>
        <v/>
      </c>
      <c r="L1651" s="42" t="str">
        <f t="shared" ca="1" si="764"/>
        <v/>
      </c>
      <c r="M1651" s="44" t="str">
        <f t="shared" ca="1" si="765"/>
        <v/>
      </c>
      <c r="N1651" s="44" t="str">
        <f t="shared" ca="1" si="766"/>
        <v/>
      </c>
      <c r="O1651" s="108" t="str">
        <f t="shared" si="741"/>
        <v/>
      </c>
      <c r="P1651" s="102" t="str">
        <f t="shared" si="742"/>
        <v/>
      </c>
      <c r="Q1651" s="102" t="str">
        <f t="shared" si="743"/>
        <v/>
      </c>
      <c r="R1651" s="120" t="str">
        <f t="shared" si="761"/>
        <v/>
      </c>
      <c r="S1651" s="54" t="str">
        <f t="shared" si="762"/>
        <v/>
      </c>
      <c r="T1651" s="5" t="str">
        <f t="shared" si="744"/>
        <v/>
      </c>
      <c r="U1651" s="152" t="str">
        <f t="shared" si="745"/>
        <v/>
      </c>
      <c r="V1651" s="152" t="str">
        <f t="shared" si="746"/>
        <v/>
      </c>
      <c r="W1651" s="153" t="str">
        <f t="shared" si="747"/>
        <v/>
      </c>
      <c r="X1651" s="153" t="str">
        <f t="shared" si="748"/>
        <v/>
      </c>
      <c r="Y1651" s="153" t="str">
        <f t="shared" si="749"/>
        <v/>
      </c>
      <c r="Z1651" s="153" t="str">
        <f t="shared" si="750"/>
        <v/>
      </c>
      <c r="AA1651" s="152" t="str">
        <f t="shared" si="751"/>
        <v/>
      </c>
      <c r="AB1651" s="152" t="str">
        <f t="shared" si="752"/>
        <v/>
      </c>
      <c r="AC1651" s="154" t="str">
        <f t="shared" si="753"/>
        <v/>
      </c>
      <c r="AD1651" s="154" t="str">
        <f t="shared" si="754"/>
        <v/>
      </c>
      <c r="AE1651" s="3" t="str">
        <f t="shared" si="755"/>
        <v/>
      </c>
      <c r="AF1651" s="3" t="str">
        <f t="shared" si="756"/>
        <v/>
      </c>
      <c r="AG1651" s="3" t="str">
        <f t="shared" si="763"/>
        <v/>
      </c>
      <c r="AH1651" s="4" t="str">
        <f t="shared" si="757"/>
        <v/>
      </c>
      <c r="AI1651" s="75" t="str">
        <f t="shared" si="758"/>
        <v/>
      </c>
      <c r="AJ1651" s="75" t="str">
        <f t="shared" si="759"/>
        <v/>
      </c>
    </row>
    <row r="1652" spans="1:36">
      <c r="A1652" s="41" t="str">
        <f t="shared" si="760"/>
        <v/>
      </c>
      <c r="B1652" s="150" t="str">
        <f>IF(ISNUMBER(A1652),INDEX('MetaTrader Import'!$H$13:$J$5893,TRUNC(((A1652-$A$39+1)-1)/3)+1,MOD((A1652-$A$39+1)-1,3)+1),"")</f>
        <v/>
      </c>
      <c r="C1652" s="43" t="str">
        <f t="shared" si="737"/>
        <v/>
      </c>
      <c r="D1652" s="43" t="str">
        <f t="shared" ca="1" si="738"/>
        <v/>
      </c>
      <c r="E1652" s="43" t="str">
        <f t="shared" si="739"/>
        <v/>
      </c>
      <c r="F1652" s="43" t="str">
        <f t="shared" si="740"/>
        <v/>
      </c>
      <c r="G1652" s="43" t="str">
        <f>IF(A1652&lt;&gt;"",IF(A1652&lt;Data!$G$11*0.25,$C$13/$G$32,IF(A1652&gt;Data!$G$11*0.25,$C$13,$C$13*10)),"")</f>
        <v/>
      </c>
      <c r="H1652" s="43" t="str">
        <f>IF(A1652&lt;&gt;"",IF(Data!$G$9="constant",$C$13,IF(Data!$G$9="squeeze",G1652,F1652)),"")</f>
        <v/>
      </c>
      <c r="I1652" s="38" t="str">
        <f ca="1">IF(ISNUMBER(A1652),NORMINV(RAND(),0,IF(AND(Data!$G$9="squeeze",A1652&lt;Data!$G$11*0.25),$H$32,1)*$C$30*$C$13)*($C$14*$C$12),"")</f>
        <v/>
      </c>
      <c r="J1652" s="42" t="str">
        <f ca="1">IFERROR(IF(Data!$C$6="Real",B1652,I1652+J1651+($C$14*$C$12)*(NORMINV(RAND(),$C$15,CHOOSE($G$13,$C$13,F1652,G1652)))),"")</f>
        <v/>
      </c>
      <c r="K1652" s="88" t="str">
        <f>IF(ISNUMBER(A1652), IF($G$16="fixed",$G$17,MIN(H1652*Data!$C$7*$C$16*0.5,$C$17*Data!$C$7))*$C$12,"")</f>
        <v/>
      </c>
      <c r="L1652" s="42" t="str">
        <f t="shared" ca="1" si="764"/>
        <v/>
      </c>
      <c r="M1652" s="44" t="str">
        <f t="shared" ca="1" si="765"/>
        <v/>
      </c>
      <c r="N1652" s="44" t="str">
        <f t="shared" ca="1" si="766"/>
        <v/>
      </c>
      <c r="O1652" s="108" t="str">
        <f t="shared" si="741"/>
        <v/>
      </c>
      <c r="P1652" s="102" t="str">
        <f t="shared" si="742"/>
        <v/>
      </c>
      <c r="Q1652" s="102" t="str">
        <f t="shared" si="743"/>
        <v/>
      </c>
      <c r="R1652" s="120" t="str">
        <f t="shared" si="761"/>
        <v/>
      </c>
      <c r="S1652" s="54" t="str">
        <f t="shared" si="762"/>
        <v/>
      </c>
      <c r="T1652" s="5" t="str">
        <f t="shared" si="744"/>
        <v/>
      </c>
      <c r="U1652" s="152" t="str">
        <f t="shared" si="745"/>
        <v/>
      </c>
      <c r="V1652" s="152" t="str">
        <f t="shared" si="746"/>
        <v/>
      </c>
      <c r="W1652" s="153" t="str">
        <f t="shared" si="747"/>
        <v/>
      </c>
      <c r="X1652" s="153" t="str">
        <f t="shared" si="748"/>
        <v/>
      </c>
      <c r="Y1652" s="153" t="str">
        <f t="shared" si="749"/>
        <v/>
      </c>
      <c r="Z1652" s="153" t="str">
        <f t="shared" si="750"/>
        <v/>
      </c>
      <c r="AA1652" s="152" t="str">
        <f t="shared" si="751"/>
        <v/>
      </c>
      <c r="AB1652" s="152" t="str">
        <f t="shared" si="752"/>
        <v/>
      </c>
      <c r="AC1652" s="154" t="str">
        <f t="shared" si="753"/>
        <v/>
      </c>
      <c r="AD1652" s="154" t="str">
        <f t="shared" si="754"/>
        <v/>
      </c>
      <c r="AE1652" s="3" t="str">
        <f t="shared" si="755"/>
        <v/>
      </c>
      <c r="AF1652" s="3" t="str">
        <f t="shared" si="756"/>
        <v/>
      </c>
      <c r="AG1652" s="3" t="str">
        <f t="shared" si="763"/>
        <v/>
      </c>
      <c r="AH1652" s="4" t="str">
        <f t="shared" si="757"/>
        <v/>
      </c>
      <c r="AI1652" s="75" t="str">
        <f t="shared" si="758"/>
        <v/>
      </c>
      <c r="AJ1652" s="75" t="str">
        <f t="shared" si="759"/>
        <v/>
      </c>
    </row>
    <row r="1653" spans="1:36">
      <c r="A1653" s="41" t="str">
        <f t="shared" si="760"/>
        <v/>
      </c>
      <c r="B1653" s="150" t="str">
        <f>IF(ISNUMBER(A1653),INDEX('MetaTrader Import'!$H$13:$J$5893,TRUNC(((A1653-$A$39+1)-1)/3)+1,MOD((A1653-$A$39+1)-1,3)+1),"")</f>
        <v/>
      </c>
      <c r="C1653" s="43" t="str">
        <f t="shared" si="737"/>
        <v/>
      </c>
      <c r="D1653" s="43" t="str">
        <f t="shared" ca="1" si="738"/>
        <v/>
      </c>
      <c r="E1653" s="43" t="str">
        <f t="shared" si="739"/>
        <v/>
      </c>
      <c r="F1653" s="43" t="str">
        <f t="shared" si="740"/>
        <v/>
      </c>
      <c r="G1653" s="43" t="str">
        <f>IF(A1653&lt;&gt;"",IF(A1653&lt;Data!$G$11*0.25,$C$13/$G$32,IF(A1653&gt;Data!$G$11*0.25,$C$13,$C$13*10)),"")</f>
        <v/>
      </c>
      <c r="H1653" s="43" t="str">
        <f>IF(A1653&lt;&gt;"",IF(Data!$G$9="constant",$C$13,IF(Data!$G$9="squeeze",G1653,F1653)),"")</f>
        <v/>
      </c>
      <c r="I1653" s="38" t="str">
        <f ca="1">IF(ISNUMBER(A1653),NORMINV(RAND(),0,IF(AND(Data!$G$9="squeeze",A1653&lt;Data!$G$11*0.25),$H$32,1)*$C$30*$C$13)*($C$14*$C$12),"")</f>
        <v/>
      </c>
      <c r="J1653" s="42" t="str">
        <f ca="1">IFERROR(IF(Data!$C$6="Real",B1653,I1653+J1652+($C$14*$C$12)*(NORMINV(RAND(),$C$15,CHOOSE($G$13,$C$13,F1653,G1653)))),"")</f>
        <v/>
      </c>
      <c r="K1653" s="88" t="str">
        <f>IF(ISNUMBER(A1653), IF($G$16="fixed",$G$17,MIN(H1653*Data!$C$7*$C$16*0.5,$C$17*Data!$C$7))*$C$12,"")</f>
        <v/>
      </c>
      <c r="L1653" s="42" t="str">
        <f t="shared" ca="1" si="764"/>
        <v/>
      </c>
      <c r="M1653" s="44" t="str">
        <f t="shared" ca="1" si="765"/>
        <v/>
      </c>
      <c r="N1653" s="44" t="str">
        <f t="shared" ca="1" si="766"/>
        <v/>
      </c>
      <c r="O1653" s="108" t="str">
        <f t="shared" si="741"/>
        <v/>
      </c>
      <c r="P1653" s="102" t="str">
        <f t="shared" si="742"/>
        <v/>
      </c>
      <c r="Q1653" s="102" t="str">
        <f t="shared" si="743"/>
        <v/>
      </c>
      <c r="R1653" s="120" t="str">
        <f t="shared" si="761"/>
        <v/>
      </c>
      <c r="S1653" s="54" t="str">
        <f t="shared" si="762"/>
        <v/>
      </c>
      <c r="T1653" s="5" t="str">
        <f t="shared" si="744"/>
        <v/>
      </c>
      <c r="U1653" s="152" t="str">
        <f t="shared" si="745"/>
        <v/>
      </c>
      <c r="V1653" s="152" t="str">
        <f t="shared" si="746"/>
        <v/>
      </c>
      <c r="W1653" s="153" t="str">
        <f t="shared" si="747"/>
        <v/>
      </c>
      <c r="X1653" s="153" t="str">
        <f t="shared" si="748"/>
        <v/>
      </c>
      <c r="Y1653" s="153" t="str">
        <f t="shared" si="749"/>
        <v/>
      </c>
      <c r="Z1653" s="153" t="str">
        <f t="shared" si="750"/>
        <v/>
      </c>
      <c r="AA1653" s="152" t="str">
        <f t="shared" si="751"/>
        <v/>
      </c>
      <c r="AB1653" s="152" t="str">
        <f t="shared" si="752"/>
        <v/>
      </c>
      <c r="AC1653" s="154" t="str">
        <f t="shared" si="753"/>
        <v/>
      </c>
      <c r="AD1653" s="154" t="str">
        <f t="shared" si="754"/>
        <v/>
      </c>
      <c r="AE1653" s="3" t="str">
        <f t="shared" si="755"/>
        <v/>
      </c>
      <c r="AF1653" s="3" t="str">
        <f t="shared" si="756"/>
        <v/>
      </c>
      <c r="AG1653" s="3" t="str">
        <f t="shared" si="763"/>
        <v/>
      </c>
      <c r="AH1653" s="4" t="str">
        <f t="shared" si="757"/>
        <v/>
      </c>
      <c r="AI1653" s="75" t="str">
        <f t="shared" si="758"/>
        <v/>
      </c>
      <c r="AJ1653" s="75" t="str">
        <f t="shared" si="759"/>
        <v/>
      </c>
    </row>
    <row r="1654" spans="1:36">
      <c r="A1654" s="41" t="str">
        <f t="shared" si="760"/>
        <v/>
      </c>
      <c r="B1654" s="150" t="str">
        <f>IF(ISNUMBER(A1654),INDEX('MetaTrader Import'!$H$13:$J$5893,TRUNC(((A1654-$A$39+1)-1)/3)+1,MOD((A1654-$A$39+1)-1,3)+1),"")</f>
        <v/>
      </c>
      <c r="C1654" s="43" t="str">
        <f t="shared" si="737"/>
        <v/>
      </c>
      <c r="D1654" s="43" t="str">
        <f t="shared" ca="1" si="738"/>
        <v/>
      </c>
      <c r="E1654" s="43" t="str">
        <f t="shared" si="739"/>
        <v/>
      </c>
      <c r="F1654" s="43" t="str">
        <f t="shared" si="740"/>
        <v/>
      </c>
      <c r="G1654" s="43" t="str">
        <f>IF(A1654&lt;&gt;"",IF(A1654&lt;Data!$G$11*0.25,$C$13/$G$32,IF(A1654&gt;Data!$G$11*0.25,$C$13,$C$13*10)),"")</f>
        <v/>
      </c>
      <c r="H1654" s="43" t="str">
        <f>IF(A1654&lt;&gt;"",IF(Data!$G$9="constant",$C$13,IF(Data!$G$9="squeeze",G1654,F1654)),"")</f>
        <v/>
      </c>
      <c r="I1654" s="38" t="str">
        <f ca="1">IF(ISNUMBER(A1654),NORMINV(RAND(),0,IF(AND(Data!$G$9="squeeze",A1654&lt;Data!$G$11*0.25),$H$32,1)*$C$30*$C$13)*($C$14*$C$12),"")</f>
        <v/>
      </c>
      <c r="J1654" s="42" t="str">
        <f ca="1">IFERROR(IF(Data!$C$6="Real",B1654,I1654+J1653+($C$14*$C$12)*(NORMINV(RAND(),$C$15,CHOOSE($G$13,$C$13,F1654,G1654)))),"")</f>
        <v/>
      </c>
      <c r="K1654" s="88" t="str">
        <f>IF(ISNUMBER(A1654), IF($G$16="fixed",$G$17,MIN(H1654*Data!$C$7*$C$16*0.5,$C$17*Data!$C$7))*$C$12,"")</f>
        <v/>
      </c>
      <c r="L1654" s="42" t="str">
        <f t="shared" ca="1" si="764"/>
        <v/>
      </c>
      <c r="M1654" s="44" t="str">
        <f t="shared" ca="1" si="765"/>
        <v/>
      </c>
      <c r="N1654" s="44" t="str">
        <f t="shared" ca="1" si="766"/>
        <v/>
      </c>
      <c r="O1654" s="108" t="str">
        <f t="shared" si="741"/>
        <v/>
      </c>
      <c r="P1654" s="102" t="str">
        <f t="shared" si="742"/>
        <v/>
      </c>
      <c r="Q1654" s="102" t="str">
        <f t="shared" si="743"/>
        <v/>
      </c>
      <c r="R1654" s="120" t="str">
        <f t="shared" si="761"/>
        <v/>
      </c>
      <c r="S1654" s="54" t="str">
        <f t="shared" si="762"/>
        <v/>
      </c>
      <c r="T1654" s="5" t="str">
        <f t="shared" si="744"/>
        <v/>
      </c>
      <c r="U1654" s="152" t="str">
        <f t="shared" si="745"/>
        <v/>
      </c>
      <c r="V1654" s="152" t="str">
        <f t="shared" si="746"/>
        <v/>
      </c>
      <c r="W1654" s="153" t="str">
        <f t="shared" si="747"/>
        <v/>
      </c>
      <c r="X1654" s="153" t="str">
        <f t="shared" si="748"/>
        <v/>
      </c>
      <c r="Y1654" s="153" t="str">
        <f t="shared" si="749"/>
        <v/>
      </c>
      <c r="Z1654" s="153" t="str">
        <f t="shared" si="750"/>
        <v/>
      </c>
      <c r="AA1654" s="152" t="str">
        <f t="shared" si="751"/>
        <v/>
      </c>
      <c r="AB1654" s="152" t="str">
        <f t="shared" si="752"/>
        <v/>
      </c>
      <c r="AC1654" s="154" t="str">
        <f t="shared" si="753"/>
        <v/>
      </c>
      <c r="AD1654" s="154" t="str">
        <f t="shared" si="754"/>
        <v/>
      </c>
      <c r="AE1654" s="3" t="str">
        <f t="shared" si="755"/>
        <v/>
      </c>
      <c r="AF1654" s="3" t="str">
        <f t="shared" si="756"/>
        <v/>
      </c>
      <c r="AG1654" s="3" t="str">
        <f t="shared" si="763"/>
        <v/>
      </c>
      <c r="AH1654" s="4" t="str">
        <f t="shared" si="757"/>
        <v/>
      </c>
      <c r="AI1654" s="75" t="str">
        <f t="shared" si="758"/>
        <v/>
      </c>
      <c r="AJ1654" s="75" t="str">
        <f t="shared" si="759"/>
        <v/>
      </c>
    </row>
    <row r="1655" spans="1:36">
      <c r="A1655" s="41" t="str">
        <f t="shared" si="760"/>
        <v/>
      </c>
      <c r="B1655" s="150" t="str">
        <f>IF(ISNUMBER(A1655),INDEX('MetaTrader Import'!$H$13:$J$5893,TRUNC(((A1655-$A$39+1)-1)/3)+1,MOD((A1655-$A$39+1)-1,3)+1),"")</f>
        <v/>
      </c>
      <c r="C1655" s="43" t="str">
        <f t="shared" si="737"/>
        <v/>
      </c>
      <c r="D1655" s="43" t="str">
        <f t="shared" ca="1" si="738"/>
        <v/>
      </c>
      <c r="E1655" s="43" t="str">
        <f t="shared" si="739"/>
        <v/>
      </c>
      <c r="F1655" s="43" t="str">
        <f t="shared" si="740"/>
        <v/>
      </c>
      <c r="G1655" s="43" t="str">
        <f>IF(A1655&lt;&gt;"",IF(A1655&lt;Data!$G$11*0.25,$C$13/$G$32,IF(A1655&gt;Data!$G$11*0.25,$C$13,$C$13*10)),"")</f>
        <v/>
      </c>
      <c r="H1655" s="43" t="str">
        <f>IF(A1655&lt;&gt;"",IF(Data!$G$9="constant",$C$13,IF(Data!$G$9="squeeze",G1655,F1655)),"")</f>
        <v/>
      </c>
      <c r="I1655" s="38" t="str">
        <f ca="1">IF(ISNUMBER(A1655),NORMINV(RAND(),0,IF(AND(Data!$G$9="squeeze",A1655&lt;Data!$G$11*0.25),$H$32,1)*$C$30*$C$13)*($C$14*$C$12),"")</f>
        <v/>
      </c>
      <c r="J1655" s="42" t="str">
        <f ca="1">IFERROR(IF(Data!$C$6="Real",B1655,I1655+J1654+($C$14*$C$12)*(NORMINV(RAND(),$C$15,CHOOSE($G$13,$C$13,F1655,G1655)))),"")</f>
        <v/>
      </c>
      <c r="K1655" s="88" t="str">
        <f>IF(ISNUMBER(A1655), IF($G$16="fixed",$G$17,MIN(H1655*Data!$C$7*$C$16*0.5,$C$17*Data!$C$7))*$C$12,"")</f>
        <v/>
      </c>
      <c r="L1655" s="42" t="str">
        <f t="shared" ca="1" si="764"/>
        <v/>
      </c>
      <c r="M1655" s="44" t="str">
        <f t="shared" ca="1" si="765"/>
        <v/>
      </c>
      <c r="N1655" s="44" t="str">
        <f t="shared" ca="1" si="766"/>
        <v/>
      </c>
      <c r="O1655" s="108" t="str">
        <f t="shared" si="741"/>
        <v/>
      </c>
      <c r="P1655" s="102" t="str">
        <f t="shared" si="742"/>
        <v/>
      </c>
      <c r="Q1655" s="102" t="str">
        <f t="shared" si="743"/>
        <v/>
      </c>
      <c r="R1655" s="120" t="str">
        <f t="shared" si="761"/>
        <v/>
      </c>
      <c r="S1655" s="54" t="str">
        <f t="shared" si="762"/>
        <v/>
      </c>
      <c r="T1655" s="5" t="str">
        <f t="shared" si="744"/>
        <v/>
      </c>
      <c r="U1655" s="152" t="str">
        <f t="shared" si="745"/>
        <v/>
      </c>
      <c r="V1655" s="152" t="str">
        <f t="shared" si="746"/>
        <v/>
      </c>
      <c r="W1655" s="153" t="str">
        <f t="shared" si="747"/>
        <v/>
      </c>
      <c r="X1655" s="153" t="str">
        <f t="shared" si="748"/>
        <v/>
      </c>
      <c r="Y1655" s="153" t="str">
        <f t="shared" si="749"/>
        <v/>
      </c>
      <c r="Z1655" s="153" t="str">
        <f t="shared" si="750"/>
        <v/>
      </c>
      <c r="AA1655" s="152" t="str">
        <f t="shared" si="751"/>
        <v/>
      </c>
      <c r="AB1655" s="152" t="str">
        <f t="shared" si="752"/>
        <v/>
      </c>
      <c r="AC1655" s="154" t="str">
        <f t="shared" si="753"/>
        <v/>
      </c>
      <c r="AD1655" s="154" t="str">
        <f t="shared" si="754"/>
        <v/>
      </c>
      <c r="AE1655" s="3" t="str">
        <f t="shared" si="755"/>
        <v/>
      </c>
      <c r="AF1655" s="3" t="str">
        <f t="shared" si="756"/>
        <v/>
      </c>
      <c r="AG1655" s="3" t="str">
        <f t="shared" si="763"/>
        <v/>
      </c>
      <c r="AH1655" s="4" t="str">
        <f t="shared" si="757"/>
        <v/>
      </c>
      <c r="AI1655" s="75" t="str">
        <f t="shared" si="758"/>
        <v/>
      </c>
      <c r="AJ1655" s="75" t="str">
        <f t="shared" si="759"/>
        <v/>
      </c>
    </row>
    <row r="1656" spans="1:36">
      <c r="A1656" s="41" t="str">
        <f t="shared" si="760"/>
        <v/>
      </c>
      <c r="B1656" s="150" t="str">
        <f>IF(ISNUMBER(A1656),INDEX('MetaTrader Import'!$H$13:$J$5893,TRUNC(((A1656-$A$39+1)-1)/3)+1,MOD((A1656-$A$39+1)-1,3)+1),"")</f>
        <v/>
      </c>
      <c r="C1656" s="43" t="str">
        <f t="shared" si="737"/>
        <v/>
      </c>
      <c r="D1656" s="43" t="str">
        <f t="shared" ca="1" si="738"/>
        <v/>
      </c>
      <c r="E1656" s="43" t="str">
        <f t="shared" si="739"/>
        <v/>
      </c>
      <c r="F1656" s="43" t="str">
        <f t="shared" si="740"/>
        <v/>
      </c>
      <c r="G1656" s="43" t="str">
        <f>IF(A1656&lt;&gt;"",IF(A1656&lt;Data!$G$11*0.25,$C$13/$G$32,IF(A1656&gt;Data!$G$11*0.25,$C$13,$C$13*10)),"")</f>
        <v/>
      </c>
      <c r="H1656" s="43" t="str">
        <f>IF(A1656&lt;&gt;"",IF(Data!$G$9="constant",$C$13,IF(Data!$G$9="squeeze",G1656,F1656)),"")</f>
        <v/>
      </c>
      <c r="I1656" s="38" t="str">
        <f ca="1">IF(ISNUMBER(A1656),NORMINV(RAND(),0,IF(AND(Data!$G$9="squeeze",A1656&lt;Data!$G$11*0.25),$H$32,1)*$C$30*$C$13)*($C$14*$C$12),"")</f>
        <v/>
      </c>
      <c r="J1656" s="42" t="str">
        <f ca="1">IFERROR(IF(Data!$C$6="Real",B1656,I1656+J1655+($C$14*$C$12)*(NORMINV(RAND(),$C$15,CHOOSE($G$13,$C$13,F1656,G1656)))),"")</f>
        <v/>
      </c>
      <c r="K1656" s="88" t="str">
        <f>IF(ISNUMBER(A1656), IF($G$16="fixed",$G$17,MIN(H1656*Data!$C$7*$C$16*0.5,$C$17*Data!$C$7))*$C$12,"")</f>
        <v/>
      </c>
      <c r="L1656" s="42" t="str">
        <f t="shared" ca="1" si="764"/>
        <v/>
      </c>
      <c r="M1656" s="44" t="str">
        <f t="shared" ca="1" si="765"/>
        <v/>
      </c>
      <c r="N1656" s="44" t="str">
        <f t="shared" ca="1" si="766"/>
        <v/>
      </c>
      <c r="O1656" s="108" t="str">
        <f t="shared" si="741"/>
        <v/>
      </c>
      <c r="P1656" s="102" t="str">
        <f t="shared" si="742"/>
        <v/>
      </c>
      <c r="Q1656" s="102" t="str">
        <f t="shared" si="743"/>
        <v/>
      </c>
      <c r="R1656" s="120" t="str">
        <f t="shared" si="761"/>
        <v/>
      </c>
      <c r="S1656" s="54" t="str">
        <f t="shared" si="762"/>
        <v/>
      </c>
      <c r="T1656" s="5" t="str">
        <f t="shared" si="744"/>
        <v/>
      </c>
      <c r="U1656" s="152" t="str">
        <f t="shared" si="745"/>
        <v/>
      </c>
      <c r="V1656" s="152" t="str">
        <f t="shared" si="746"/>
        <v/>
      </c>
      <c r="W1656" s="153" t="str">
        <f t="shared" si="747"/>
        <v/>
      </c>
      <c r="X1656" s="153" t="str">
        <f t="shared" si="748"/>
        <v/>
      </c>
      <c r="Y1656" s="153" t="str">
        <f t="shared" si="749"/>
        <v/>
      </c>
      <c r="Z1656" s="153" t="str">
        <f t="shared" si="750"/>
        <v/>
      </c>
      <c r="AA1656" s="152" t="str">
        <f t="shared" si="751"/>
        <v/>
      </c>
      <c r="AB1656" s="152" t="str">
        <f t="shared" si="752"/>
        <v/>
      </c>
      <c r="AC1656" s="154" t="str">
        <f t="shared" si="753"/>
        <v/>
      </c>
      <c r="AD1656" s="154" t="str">
        <f t="shared" si="754"/>
        <v/>
      </c>
      <c r="AE1656" s="3" t="str">
        <f t="shared" si="755"/>
        <v/>
      </c>
      <c r="AF1656" s="3" t="str">
        <f t="shared" si="756"/>
        <v/>
      </c>
      <c r="AG1656" s="3" t="str">
        <f t="shared" si="763"/>
        <v/>
      </c>
      <c r="AH1656" s="4" t="str">
        <f t="shared" si="757"/>
        <v/>
      </c>
      <c r="AI1656" s="75" t="str">
        <f t="shared" si="758"/>
        <v/>
      </c>
      <c r="AJ1656" s="75" t="str">
        <f t="shared" si="759"/>
        <v/>
      </c>
    </row>
    <row r="1657" spans="1:36">
      <c r="A1657" s="41" t="str">
        <f t="shared" si="760"/>
        <v/>
      </c>
      <c r="B1657" s="150" t="str">
        <f>IF(ISNUMBER(A1657),INDEX('MetaTrader Import'!$H$13:$J$5893,TRUNC(((A1657-$A$39+1)-1)/3)+1,MOD((A1657-$A$39+1)-1,3)+1),"")</f>
        <v/>
      </c>
      <c r="C1657" s="43" t="str">
        <f t="shared" si="737"/>
        <v/>
      </c>
      <c r="D1657" s="43" t="str">
        <f t="shared" ca="1" si="738"/>
        <v/>
      </c>
      <c r="E1657" s="43" t="str">
        <f t="shared" si="739"/>
        <v/>
      </c>
      <c r="F1657" s="43" t="str">
        <f t="shared" si="740"/>
        <v/>
      </c>
      <c r="G1657" s="43" t="str">
        <f>IF(A1657&lt;&gt;"",IF(A1657&lt;Data!$G$11*0.25,$C$13/$G$32,IF(A1657&gt;Data!$G$11*0.25,$C$13,$C$13*10)),"")</f>
        <v/>
      </c>
      <c r="H1657" s="43" t="str">
        <f>IF(A1657&lt;&gt;"",IF(Data!$G$9="constant",$C$13,IF(Data!$G$9="squeeze",G1657,F1657)),"")</f>
        <v/>
      </c>
      <c r="I1657" s="38" t="str">
        <f ca="1">IF(ISNUMBER(A1657),NORMINV(RAND(),0,IF(AND(Data!$G$9="squeeze",A1657&lt;Data!$G$11*0.25),$H$32,1)*$C$30*$C$13)*($C$14*$C$12),"")</f>
        <v/>
      </c>
      <c r="J1657" s="42" t="str">
        <f ca="1">IFERROR(IF(Data!$C$6="Real",B1657,I1657+J1656+($C$14*$C$12)*(NORMINV(RAND(),$C$15,CHOOSE($G$13,$C$13,F1657,G1657)))),"")</f>
        <v/>
      </c>
      <c r="K1657" s="88" t="str">
        <f>IF(ISNUMBER(A1657), IF($G$16="fixed",$G$17,MIN(H1657*Data!$C$7*$C$16*0.5,$C$17*Data!$C$7))*$C$12,"")</f>
        <v/>
      </c>
      <c r="L1657" s="42" t="str">
        <f t="shared" ca="1" si="764"/>
        <v/>
      </c>
      <c r="M1657" s="44" t="str">
        <f t="shared" ca="1" si="765"/>
        <v/>
      </c>
      <c r="N1657" s="44" t="str">
        <f t="shared" ca="1" si="766"/>
        <v/>
      </c>
      <c r="O1657" s="108" t="str">
        <f t="shared" si="741"/>
        <v/>
      </c>
      <c r="P1657" s="102" t="str">
        <f t="shared" si="742"/>
        <v/>
      </c>
      <c r="Q1657" s="102" t="str">
        <f t="shared" si="743"/>
        <v/>
      </c>
      <c r="R1657" s="120" t="str">
        <f t="shared" si="761"/>
        <v/>
      </c>
      <c r="S1657" s="54" t="str">
        <f t="shared" si="762"/>
        <v/>
      </c>
      <c r="T1657" s="5" t="str">
        <f t="shared" si="744"/>
        <v/>
      </c>
      <c r="U1657" s="152" t="str">
        <f t="shared" si="745"/>
        <v/>
      </c>
      <c r="V1657" s="152" t="str">
        <f t="shared" si="746"/>
        <v/>
      </c>
      <c r="W1657" s="153" t="str">
        <f t="shared" si="747"/>
        <v/>
      </c>
      <c r="X1657" s="153" t="str">
        <f t="shared" si="748"/>
        <v/>
      </c>
      <c r="Y1657" s="153" t="str">
        <f t="shared" si="749"/>
        <v/>
      </c>
      <c r="Z1657" s="153" t="str">
        <f t="shared" si="750"/>
        <v/>
      </c>
      <c r="AA1657" s="152" t="str">
        <f t="shared" si="751"/>
        <v/>
      </c>
      <c r="AB1657" s="152" t="str">
        <f t="shared" si="752"/>
        <v/>
      </c>
      <c r="AC1657" s="154" t="str">
        <f t="shared" si="753"/>
        <v/>
      </c>
      <c r="AD1657" s="154" t="str">
        <f t="shared" si="754"/>
        <v/>
      </c>
      <c r="AE1657" s="3" t="str">
        <f t="shared" si="755"/>
        <v/>
      </c>
      <c r="AF1657" s="3" t="str">
        <f t="shared" si="756"/>
        <v/>
      </c>
      <c r="AG1657" s="3" t="str">
        <f t="shared" si="763"/>
        <v/>
      </c>
      <c r="AH1657" s="4" t="str">
        <f t="shared" si="757"/>
        <v/>
      </c>
      <c r="AI1657" s="75" t="str">
        <f t="shared" si="758"/>
        <v/>
      </c>
      <c r="AJ1657" s="75" t="str">
        <f t="shared" si="759"/>
        <v/>
      </c>
    </row>
    <row r="1658" spans="1:36">
      <c r="A1658" s="41" t="str">
        <f t="shared" si="760"/>
        <v/>
      </c>
      <c r="B1658" s="150" t="str">
        <f>IF(ISNUMBER(A1658),INDEX('MetaTrader Import'!$H$13:$J$5893,TRUNC(((A1658-$A$39+1)-1)/3)+1,MOD((A1658-$A$39+1)-1,3)+1),"")</f>
        <v/>
      </c>
      <c r="C1658" s="43" t="str">
        <f t="shared" si="737"/>
        <v/>
      </c>
      <c r="D1658" s="43" t="str">
        <f t="shared" ca="1" si="738"/>
        <v/>
      </c>
      <c r="E1658" s="43" t="str">
        <f t="shared" si="739"/>
        <v/>
      </c>
      <c r="F1658" s="43" t="str">
        <f t="shared" si="740"/>
        <v/>
      </c>
      <c r="G1658" s="43" t="str">
        <f>IF(A1658&lt;&gt;"",IF(A1658&lt;Data!$G$11*0.25,$C$13/$G$32,IF(A1658&gt;Data!$G$11*0.25,$C$13,$C$13*10)),"")</f>
        <v/>
      </c>
      <c r="H1658" s="43" t="str">
        <f>IF(A1658&lt;&gt;"",IF(Data!$G$9="constant",$C$13,IF(Data!$G$9="squeeze",G1658,F1658)),"")</f>
        <v/>
      </c>
      <c r="I1658" s="38" t="str">
        <f ca="1">IF(ISNUMBER(A1658),NORMINV(RAND(),0,IF(AND(Data!$G$9="squeeze",A1658&lt;Data!$G$11*0.25),$H$32,1)*$C$30*$C$13)*($C$14*$C$12),"")</f>
        <v/>
      </c>
      <c r="J1658" s="42" t="str">
        <f ca="1">IFERROR(IF(Data!$C$6="Real",B1658,I1658+J1657+($C$14*$C$12)*(NORMINV(RAND(),$C$15,CHOOSE($G$13,$C$13,F1658,G1658)))),"")</f>
        <v/>
      </c>
      <c r="K1658" s="88" t="str">
        <f>IF(ISNUMBER(A1658), IF($G$16="fixed",$G$17,MIN(H1658*Data!$C$7*$C$16*0.5,$C$17*Data!$C$7))*$C$12,"")</f>
        <v/>
      </c>
      <c r="L1658" s="42" t="str">
        <f t="shared" ca="1" si="764"/>
        <v/>
      </c>
      <c r="M1658" s="44" t="str">
        <f t="shared" ca="1" si="765"/>
        <v/>
      </c>
      <c r="N1658" s="44" t="str">
        <f t="shared" ca="1" si="766"/>
        <v/>
      </c>
      <c r="O1658" s="108" t="str">
        <f t="shared" si="741"/>
        <v/>
      </c>
      <c r="P1658" s="102" t="str">
        <f t="shared" si="742"/>
        <v/>
      </c>
      <c r="Q1658" s="102" t="str">
        <f t="shared" si="743"/>
        <v/>
      </c>
      <c r="R1658" s="120" t="str">
        <f t="shared" si="761"/>
        <v/>
      </c>
      <c r="S1658" s="54" t="str">
        <f t="shared" si="762"/>
        <v/>
      </c>
      <c r="T1658" s="5" t="str">
        <f t="shared" si="744"/>
        <v/>
      </c>
      <c r="U1658" s="152" t="str">
        <f t="shared" si="745"/>
        <v/>
      </c>
      <c r="V1658" s="152" t="str">
        <f t="shared" si="746"/>
        <v/>
      </c>
      <c r="W1658" s="153" t="str">
        <f t="shared" si="747"/>
        <v/>
      </c>
      <c r="X1658" s="153" t="str">
        <f t="shared" si="748"/>
        <v/>
      </c>
      <c r="Y1658" s="153" t="str">
        <f t="shared" si="749"/>
        <v/>
      </c>
      <c r="Z1658" s="153" t="str">
        <f t="shared" si="750"/>
        <v/>
      </c>
      <c r="AA1658" s="152" t="str">
        <f t="shared" si="751"/>
        <v/>
      </c>
      <c r="AB1658" s="152" t="str">
        <f t="shared" si="752"/>
        <v/>
      </c>
      <c r="AC1658" s="154" t="str">
        <f t="shared" si="753"/>
        <v/>
      </c>
      <c r="AD1658" s="154" t="str">
        <f t="shared" si="754"/>
        <v/>
      </c>
      <c r="AE1658" s="3" t="str">
        <f t="shared" si="755"/>
        <v/>
      </c>
      <c r="AF1658" s="3" t="str">
        <f t="shared" si="756"/>
        <v/>
      </c>
      <c r="AG1658" s="3" t="str">
        <f t="shared" si="763"/>
        <v/>
      </c>
      <c r="AH1658" s="4" t="str">
        <f t="shared" si="757"/>
        <v/>
      </c>
      <c r="AI1658" s="75" t="str">
        <f t="shared" si="758"/>
        <v/>
      </c>
      <c r="AJ1658" s="75" t="str">
        <f t="shared" si="759"/>
        <v/>
      </c>
    </row>
    <row r="1659" spans="1:36">
      <c r="A1659" s="41" t="str">
        <f t="shared" si="760"/>
        <v/>
      </c>
      <c r="B1659" s="150" t="str">
        <f>IF(ISNUMBER(A1659),INDEX('MetaTrader Import'!$H$13:$J$5893,TRUNC(((A1659-$A$39+1)-1)/3)+1,MOD((A1659-$A$39+1)-1,3)+1),"")</f>
        <v/>
      </c>
      <c r="C1659" s="43" t="str">
        <f t="shared" si="737"/>
        <v/>
      </c>
      <c r="D1659" s="43" t="str">
        <f t="shared" ca="1" si="738"/>
        <v/>
      </c>
      <c r="E1659" s="43" t="str">
        <f t="shared" si="739"/>
        <v/>
      </c>
      <c r="F1659" s="43" t="str">
        <f t="shared" si="740"/>
        <v/>
      </c>
      <c r="G1659" s="43" t="str">
        <f>IF(A1659&lt;&gt;"",IF(A1659&lt;Data!$G$11*0.25,$C$13/$G$32,IF(A1659&gt;Data!$G$11*0.25,$C$13,$C$13*10)),"")</f>
        <v/>
      </c>
      <c r="H1659" s="43" t="str">
        <f>IF(A1659&lt;&gt;"",IF(Data!$G$9="constant",$C$13,IF(Data!$G$9="squeeze",G1659,F1659)),"")</f>
        <v/>
      </c>
      <c r="I1659" s="38" t="str">
        <f ca="1">IF(ISNUMBER(A1659),NORMINV(RAND(),0,IF(AND(Data!$G$9="squeeze",A1659&lt;Data!$G$11*0.25),$H$32,1)*$C$30*$C$13)*($C$14*$C$12),"")</f>
        <v/>
      </c>
      <c r="J1659" s="42" t="str">
        <f ca="1">IFERROR(IF(Data!$C$6="Real",B1659,I1659+J1658+($C$14*$C$12)*(NORMINV(RAND(),$C$15,CHOOSE($G$13,$C$13,F1659,G1659)))),"")</f>
        <v/>
      </c>
      <c r="K1659" s="88" t="str">
        <f>IF(ISNUMBER(A1659), IF($G$16="fixed",$G$17,MIN(H1659*Data!$C$7*$C$16*0.5,$C$17*Data!$C$7))*$C$12,"")</f>
        <v/>
      </c>
      <c r="L1659" s="42" t="str">
        <f t="shared" ca="1" si="764"/>
        <v/>
      </c>
      <c r="M1659" s="44" t="str">
        <f t="shared" ca="1" si="765"/>
        <v/>
      </c>
      <c r="N1659" s="44" t="str">
        <f t="shared" ca="1" si="766"/>
        <v/>
      </c>
      <c r="O1659" s="108" t="str">
        <f t="shared" si="741"/>
        <v/>
      </c>
      <c r="P1659" s="102" t="str">
        <f t="shared" si="742"/>
        <v/>
      </c>
      <c r="Q1659" s="102" t="str">
        <f t="shared" si="743"/>
        <v/>
      </c>
      <c r="R1659" s="120" t="str">
        <f t="shared" si="761"/>
        <v/>
      </c>
      <c r="S1659" s="54" t="str">
        <f t="shared" si="762"/>
        <v/>
      </c>
      <c r="T1659" s="5" t="str">
        <f t="shared" si="744"/>
        <v/>
      </c>
      <c r="U1659" s="152" t="str">
        <f t="shared" si="745"/>
        <v/>
      </c>
      <c r="V1659" s="152" t="str">
        <f t="shared" si="746"/>
        <v/>
      </c>
      <c r="W1659" s="153" t="str">
        <f t="shared" si="747"/>
        <v/>
      </c>
      <c r="X1659" s="153" t="str">
        <f t="shared" si="748"/>
        <v/>
      </c>
      <c r="Y1659" s="153" t="str">
        <f t="shared" si="749"/>
        <v/>
      </c>
      <c r="Z1659" s="153" t="str">
        <f t="shared" si="750"/>
        <v/>
      </c>
      <c r="AA1659" s="152" t="str">
        <f t="shared" si="751"/>
        <v/>
      </c>
      <c r="AB1659" s="152" t="str">
        <f t="shared" si="752"/>
        <v/>
      </c>
      <c r="AC1659" s="154" t="str">
        <f t="shared" si="753"/>
        <v/>
      </c>
      <c r="AD1659" s="154" t="str">
        <f t="shared" si="754"/>
        <v/>
      </c>
      <c r="AE1659" s="3" t="str">
        <f t="shared" si="755"/>
        <v/>
      </c>
      <c r="AF1659" s="3" t="str">
        <f t="shared" si="756"/>
        <v/>
      </c>
      <c r="AG1659" s="3" t="str">
        <f t="shared" si="763"/>
        <v/>
      </c>
      <c r="AH1659" s="4" t="str">
        <f t="shared" si="757"/>
        <v/>
      </c>
      <c r="AI1659" s="75" t="str">
        <f t="shared" si="758"/>
        <v/>
      </c>
      <c r="AJ1659" s="75" t="str">
        <f t="shared" si="759"/>
        <v/>
      </c>
    </row>
    <row r="1660" spans="1:36">
      <c r="A1660" s="41" t="str">
        <f t="shared" si="760"/>
        <v/>
      </c>
      <c r="B1660" s="150" t="str">
        <f>IF(ISNUMBER(A1660),INDEX('MetaTrader Import'!$H$13:$J$5893,TRUNC(((A1660-$A$39+1)-1)/3)+1,MOD((A1660-$A$39+1)-1,3)+1),"")</f>
        <v/>
      </c>
      <c r="C1660" s="43" t="str">
        <f t="shared" si="737"/>
        <v/>
      </c>
      <c r="D1660" s="43" t="str">
        <f t="shared" ca="1" si="738"/>
        <v/>
      </c>
      <c r="E1660" s="43" t="str">
        <f t="shared" si="739"/>
        <v/>
      </c>
      <c r="F1660" s="43" t="str">
        <f t="shared" si="740"/>
        <v/>
      </c>
      <c r="G1660" s="43" t="str">
        <f>IF(A1660&lt;&gt;"",IF(A1660&lt;Data!$G$11*0.25,$C$13/$G$32,IF(A1660&gt;Data!$G$11*0.25,$C$13,$C$13*10)),"")</f>
        <v/>
      </c>
      <c r="H1660" s="43" t="str">
        <f>IF(A1660&lt;&gt;"",IF(Data!$G$9="constant",$C$13,IF(Data!$G$9="squeeze",G1660,F1660)),"")</f>
        <v/>
      </c>
      <c r="I1660" s="38" t="str">
        <f ca="1">IF(ISNUMBER(A1660),NORMINV(RAND(),0,IF(AND(Data!$G$9="squeeze",A1660&lt;Data!$G$11*0.25),$H$32,1)*$C$30*$C$13)*($C$14*$C$12),"")</f>
        <v/>
      </c>
      <c r="J1660" s="42" t="str">
        <f ca="1">IFERROR(IF(Data!$C$6="Real",B1660,I1660+J1659+($C$14*$C$12)*(NORMINV(RAND(),$C$15,CHOOSE($G$13,$C$13,F1660,G1660)))),"")</f>
        <v/>
      </c>
      <c r="K1660" s="88" t="str">
        <f>IF(ISNUMBER(A1660), IF($G$16="fixed",$G$17,MIN(H1660*Data!$C$7*$C$16*0.5,$C$17*Data!$C$7))*$C$12,"")</f>
        <v/>
      </c>
      <c r="L1660" s="42" t="str">
        <f t="shared" ca="1" si="764"/>
        <v/>
      </c>
      <c r="M1660" s="44" t="str">
        <f t="shared" ca="1" si="765"/>
        <v/>
      </c>
      <c r="N1660" s="44" t="str">
        <f t="shared" ca="1" si="766"/>
        <v/>
      </c>
      <c r="O1660" s="108" t="str">
        <f t="shared" si="741"/>
        <v/>
      </c>
      <c r="P1660" s="102" t="str">
        <f t="shared" si="742"/>
        <v/>
      </c>
      <c r="Q1660" s="102" t="str">
        <f t="shared" si="743"/>
        <v/>
      </c>
      <c r="R1660" s="120" t="str">
        <f t="shared" si="761"/>
        <v/>
      </c>
      <c r="S1660" s="54" t="str">
        <f t="shared" si="762"/>
        <v/>
      </c>
      <c r="T1660" s="5" t="str">
        <f t="shared" si="744"/>
        <v/>
      </c>
      <c r="U1660" s="152" t="str">
        <f t="shared" si="745"/>
        <v/>
      </c>
      <c r="V1660" s="152" t="str">
        <f t="shared" si="746"/>
        <v/>
      </c>
      <c r="W1660" s="153" t="str">
        <f t="shared" si="747"/>
        <v/>
      </c>
      <c r="X1660" s="153" t="str">
        <f t="shared" si="748"/>
        <v/>
      </c>
      <c r="Y1660" s="153" t="str">
        <f t="shared" si="749"/>
        <v/>
      </c>
      <c r="Z1660" s="153" t="str">
        <f t="shared" si="750"/>
        <v/>
      </c>
      <c r="AA1660" s="152" t="str">
        <f t="shared" si="751"/>
        <v/>
      </c>
      <c r="AB1660" s="152" t="str">
        <f t="shared" si="752"/>
        <v/>
      </c>
      <c r="AC1660" s="154" t="str">
        <f t="shared" si="753"/>
        <v/>
      </c>
      <c r="AD1660" s="154" t="str">
        <f t="shared" si="754"/>
        <v/>
      </c>
      <c r="AE1660" s="3" t="str">
        <f t="shared" si="755"/>
        <v/>
      </c>
      <c r="AF1660" s="3" t="str">
        <f t="shared" si="756"/>
        <v/>
      </c>
      <c r="AG1660" s="3" t="str">
        <f t="shared" si="763"/>
        <v/>
      </c>
      <c r="AH1660" s="4" t="str">
        <f t="shared" si="757"/>
        <v/>
      </c>
      <c r="AI1660" s="75" t="str">
        <f t="shared" si="758"/>
        <v/>
      </c>
      <c r="AJ1660" s="75" t="str">
        <f t="shared" si="759"/>
        <v/>
      </c>
    </row>
    <row r="1661" spans="1:36">
      <c r="A1661" s="41" t="str">
        <f t="shared" si="760"/>
        <v/>
      </c>
      <c r="B1661" s="150" t="str">
        <f>IF(ISNUMBER(A1661),INDEX('MetaTrader Import'!$H$13:$J$5893,TRUNC(((A1661-$A$39+1)-1)/3)+1,MOD((A1661-$A$39+1)-1,3)+1),"")</f>
        <v/>
      </c>
      <c r="C1661" s="43" t="str">
        <f t="shared" si="737"/>
        <v/>
      </c>
      <c r="D1661" s="43" t="str">
        <f t="shared" ca="1" si="738"/>
        <v/>
      </c>
      <c r="E1661" s="43" t="str">
        <f t="shared" si="739"/>
        <v/>
      </c>
      <c r="F1661" s="43" t="str">
        <f t="shared" si="740"/>
        <v/>
      </c>
      <c r="G1661" s="43" t="str">
        <f>IF(A1661&lt;&gt;"",IF(A1661&lt;Data!$G$11*0.25,$C$13/$G$32,IF(A1661&gt;Data!$G$11*0.25,$C$13,$C$13*10)),"")</f>
        <v/>
      </c>
      <c r="H1661" s="43" t="str">
        <f>IF(A1661&lt;&gt;"",IF(Data!$G$9="constant",$C$13,IF(Data!$G$9="squeeze",G1661,F1661)),"")</f>
        <v/>
      </c>
      <c r="I1661" s="38" t="str">
        <f ca="1">IF(ISNUMBER(A1661),NORMINV(RAND(),0,IF(AND(Data!$G$9="squeeze",A1661&lt;Data!$G$11*0.25),$H$32,1)*$C$30*$C$13)*($C$14*$C$12),"")</f>
        <v/>
      </c>
      <c r="J1661" s="42" t="str">
        <f ca="1">IFERROR(IF(Data!$C$6="Real",B1661,I1661+J1660+($C$14*$C$12)*(NORMINV(RAND(),$C$15,CHOOSE($G$13,$C$13,F1661,G1661)))),"")</f>
        <v/>
      </c>
      <c r="K1661" s="88" t="str">
        <f>IF(ISNUMBER(A1661), IF($G$16="fixed",$G$17,MIN(H1661*Data!$C$7*$C$16*0.5,$C$17*Data!$C$7))*$C$12,"")</f>
        <v/>
      </c>
      <c r="L1661" s="42" t="str">
        <f t="shared" ca="1" si="764"/>
        <v/>
      </c>
      <c r="M1661" s="44" t="str">
        <f t="shared" ca="1" si="765"/>
        <v/>
      </c>
      <c r="N1661" s="44" t="str">
        <f t="shared" ca="1" si="766"/>
        <v/>
      </c>
      <c r="O1661" s="108" t="str">
        <f t="shared" si="741"/>
        <v/>
      </c>
      <c r="P1661" s="102" t="str">
        <f t="shared" si="742"/>
        <v/>
      </c>
      <c r="Q1661" s="102" t="str">
        <f t="shared" si="743"/>
        <v/>
      </c>
      <c r="R1661" s="120" t="str">
        <f t="shared" si="761"/>
        <v/>
      </c>
      <c r="S1661" s="54" t="str">
        <f t="shared" si="762"/>
        <v/>
      </c>
      <c r="T1661" s="5" t="str">
        <f t="shared" si="744"/>
        <v/>
      </c>
      <c r="U1661" s="152" t="str">
        <f t="shared" si="745"/>
        <v/>
      </c>
      <c r="V1661" s="152" t="str">
        <f t="shared" si="746"/>
        <v/>
      </c>
      <c r="W1661" s="153" t="str">
        <f t="shared" si="747"/>
        <v/>
      </c>
      <c r="X1661" s="153" t="str">
        <f t="shared" si="748"/>
        <v/>
      </c>
      <c r="Y1661" s="153" t="str">
        <f t="shared" si="749"/>
        <v/>
      </c>
      <c r="Z1661" s="153" t="str">
        <f t="shared" si="750"/>
        <v/>
      </c>
      <c r="AA1661" s="152" t="str">
        <f t="shared" si="751"/>
        <v/>
      </c>
      <c r="AB1661" s="152" t="str">
        <f t="shared" si="752"/>
        <v/>
      </c>
      <c r="AC1661" s="154" t="str">
        <f t="shared" si="753"/>
        <v/>
      </c>
      <c r="AD1661" s="154" t="str">
        <f t="shared" si="754"/>
        <v/>
      </c>
      <c r="AE1661" s="3" t="str">
        <f t="shared" si="755"/>
        <v/>
      </c>
      <c r="AF1661" s="3" t="str">
        <f t="shared" si="756"/>
        <v/>
      </c>
      <c r="AG1661" s="3" t="str">
        <f t="shared" si="763"/>
        <v/>
      </c>
      <c r="AH1661" s="4" t="str">
        <f t="shared" si="757"/>
        <v/>
      </c>
      <c r="AI1661" s="75" t="str">
        <f t="shared" si="758"/>
        <v/>
      </c>
      <c r="AJ1661" s="75" t="str">
        <f t="shared" si="759"/>
        <v/>
      </c>
    </row>
    <row r="1662" spans="1:36">
      <c r="A1662" s="41" t="str">
        <f t="shared" si="760"/>
        <v/>
      </c>
      <c r="B1662" s="150" t="str">
        <f>IF(ISNUMBER(A1662),INDEX('MetaTrader Import'!$H$13:$J$5893,TRUNC(((A1662-$A$39+1)-1)/3)+1,MOD((A1662-$A$39+1)-1,3)+1),"")</f>
        <v/>
      </c>
      <c r="C1662" s="43" t="str">
        <f t="shared" si="737"/>
        <v/>
      </c>
      <c r="D1662" s="43" t="str">
        <f t="shared" ca="1" si="738"/>
        <v/>
      </c>
      <c r="E1662" s="43" t="str">
        <f t="shared" si="739"/>
        <v/>
      </c>
      <c r="F1662" s="43" t="str">
        <f t="shared" si="740"/>
        <v/>
      </c>
      <c r="G1662" s="43" t="str">
        <f>IF(A1662&lt;&gt;"",IF(A1662&lt;Data!$G$11*0.25,$C$13/$G$32,IF(A1662&gt;Data!$G$11*0.25,$C$13,$C$13*10)),"")</f>
        <v/>
      </c>
      <c r="H1662" s="43" t="str">
        <f>IF(A1662&lt;&gt;"",IF(Data!$G$9="constant",$C$13,IF(Data!$G$9="squeeze",G1662,F1662)),"")</f>
        <v/>
      </c>
      <c r="I1662" s="38" t="str">
        <f ca="1">IF(ISNUMBER(A1662),NORMINV(RAND(),0,IF(AND(Data!$G$9="squeeze",A1662&lt;Data!$G$11*0.25),$H$32,1)*$C$30*$C$13)*($C$14*$C$12),"")</f>
        <v/>
      </c>
      <c r="J1662" s="42" t="str">
        <f ca="1">IFERROR(IF(Data!$C$6="Real",B1662,I1662+J1661+($C$14*$C$12)*(NORMINV(RAND(),$C$15,CHOOSE($G$13,$C$13,F1662,G1662)))),"")</f>
        <v/>
      </c>
      <c r="K1662" s="88" t="str">
        <f>IF(ISNUMBER(A1662), IF($G$16="fixed",$G$17,MIN(H1662*Data!$C$7*$C$16*0.5,$C$17*Data!$C$7))*$C$12,"")</f>
        <v/>
      </c>
      <c r="L1662" s="42" t="str">
        <f t="shared" ca="1" si="764"/>
        <v/>
      </c>
      <c r="M1662" s="44" t="str">
        <f t="shared" ca="1" si="765"/>
        <v/>
      </c>
      <c r="N1662" s="44" t="str">
        <f t="shared" ca="1" si="766"/>
        <v/>
      </c>
      <c r="O1662" s="108" t="str">
        <f t="shared" si="741"/>
        <v/>
      </c>
      <c r="P1662" s="102" t="str">
        <f t="shared" si="742"/>
        <v/>
      </c>
      <c r="Q1662" s="102" t="str">
        <f t="shared" si="743"/>
        <v/>
      </c>
      <c r="R1662" s="120" t="str">
        <f t="shared" si="761"/>
        <v/>
      </c>
      <c r="S1662" s="54" t="str">
        <f t="shared" si="762"/>
        <v/>
      </c>
      <c r="T1662" s="5" t="str">
        <f t="shared" si="744"/>
        <v/>
      </c>
      <c r="U1662" s="152" t="str">
        <f t="shared" si="745"/>
        <v/>
      </c>
      <c r="V1662" s="152" t="str">
        <f t="shared" si="746"/>
        <v/>
      </c>
      <c r="W1662" s="153" t="str">
        <f t="shared" si="747"/>
        <v/>
      </c>
      <c r="X1662" s="153" t="str">
        <f t="shared" si="748"/>
        <v/>
      </c>
      <c r="Y1662" s="153" t="str">
        <f t="shared" si="749"/>
        <v/>
      </c>
      <c r="Z1662" s="153" t="str">
        <f t="shared" si="750"/>
        <v/>
      </c>
      <c r="AA1662" s="152" t="str">
        <f t="shared" si="751"/>
        <v/>
      </c>
      <c r="AB1662" s="152" t="str">
        <f t="shared" si="752"/>
        <v/>
      </c>
      <c r="AC1662" s="154" t="str">
        <f t="shared" si="753"/>
        <v/>
      </c>
      <c r="AD1662" s="154" t="str">
        <f t="shared" si="754"/>
        <v/>
      </c>
      <c r="AE1662" s="3" t="str">
        <f t="shared" si="755"/>
        <v/>
      </c>
      <c r="AF1662" s="3" t="str">
        <f t="shared" si="756"/>
        <v/>
      </c>
      <c r="AG1662" s="3" t="str">
        <f t="shared" si="763"/>
        <v/>
      </c>
      <c r="AH1662" s="4" t="str">
        <f t="shared" si="757"/>
        <v/>
      </c>
      <c r="AI1662" s="75" t="str">
        <f t="shared" si="758"/>
        <v/>
      </c>
      <c r="AJ1662" s="75" t="str">
        <f t="shared" si="759"/>
        <v/>
      </c>
    </row>
    <row r="1663" spans="1:36">
      <c r="A1663" s="41" t="str">
        <f t="shared" si="760"/>
        <v/>
      </c>
      <c r="B1663" s="150" t="str">
        <f>IF(ISNUMBER(A1663),INDEX('MetaTrader Import'!$H$13:$J$5893,TRUNC(((A1663-$A$39+1)-1)/3)+1,MOD((A1663-$A$39+1)-1,3)+1),"")</f>
        <v/>
      </c>
      <c r="C1663" s="43" t="str">
        <f t="shared" si="737"/>
        <v/>
      </c>
      <c r="D1663" s="43" t="str">
        <f t="shared" ca="1" si="738"/>
        <v/>
      </c>
      <c r="E1663" s="43" t="str">
        <f t="shared" si="739"/>
        <v/>
      </c>
      <c r="F1663" s="43" t="str">
        <f t="shared" si="740"/>
        <v/>
      </c>
      <c r="G1663" s="43" t="str">
        <f>IF(A1663&lt;&gt;"",IF(A1663&lt;Data!$G$11*0.25,$C$13/$G$32,IF(A1663&gt;Data!$G$11*0.25,$C$13,$C$13*10)),"")</f>
        <v/>
      </c>
      <c r="H1663" s="43" t="str">
        <f>IF(A1663&lt;&gt;"",IF(Data!$G$9="constant",$C$13,IF(Data!$G$9="squeeze",G1663,F1663)),"")</f>
        <v/>
      </c>
      <c r="I1663" s="38" t="str">
        <f ca="1">IF(ISNUMBER(A1663),NORMINV(RAND(),0,IF(AND(Data!$G$9="squeeze",A1663&lt;Data!$G$11*0.25),$H$32,1)*$C$30*$C$13)*($C$14*$C$12),"")</f>
        <v/>
      </c>
      <c r="J1663" s="42" t="str">
        <f ca="1">IFERROR(IF(Data!$C$6="Real",B1663,I1663+J1662+($C$14*$C$12)*(NORMINV(RAND(),$C$15,CHOOSE($G$13,$C$13,F1663,G1663)))),"")</f>
        <v/>
      </c>
      <c r="K1663" s="88" t="str">
        <f>IF(ISNUMBER(A1663), IF($G$16="fixed",$G$17,MIN(H1663*Data!$C$7*$C$16*0.5,$C$17*Data!$C$7))*$C$12,"")</f>
        <v/>
      </c>
      <c r="L1663" s="42" t="str">
        <f t="shared" ca="1" si="764"/>
        <v/>
      </c>
      <c r="M1663" s="44" t="str">
        <f t="shared" ca="1" si="765"/>
        <v/>
      </c>
      <c r="N1663" s="44" t="str">
        <f t="shared" ca="1" si="766"/>
        <v/>
      </c>
      <c r="O1663" s="108" t="str">
        <f t="shared" si="741"/>
        <v/>
      </c>
      <c r="P1663" s="102" t="str">
        <f t="shared" si="742"/>
        <v/>
      </c>
      <c r="Q1663" s="102" t="str">
        <f t="shared" si="743"/>
        <v/>
      </c>
      <c r="R1663" s="120" t="str">
        <f t="shared" si="761"/>
        <v/>
      </c>
      <c r="S1663" s="54" t="str">
        <f t="shared" si="762"/>
        <v/>
      </c>
      <c r="T1663" s="5" t="str">
        <f t="shared" si="744"/>
        <v/>
      </c>
      <c r="U1663" s="152" t="str">
        <f t="shared" si="745"/>
        <v/>
      </c>
      <c r="V1663" s="152" t="str">
        <f t="shared" si="746"/>
        <v/>
      </c>
      <c r="W1663" s="153" t="str">
        <f t="shared" si="747"/>
        <v/>
      </c>
      <c r="X1663" s="153" t="str">
        <f t="shared" si="748"/>
        <v/>
      </c>
      <c r="Y1663" s="153" t="str">
        <f t="shared" si="749"/>
        <v/>
      </c>
      <c r="Z1663" s="153" t="str">
        <f t="shared" si="750"/>
        <v/>
      </c>
      <c r="AA1663" s="152" t="str">
        <f t="shared" si="751"/>
        <v/>
      </c>
      <c r="AB1663" s="152" t="str">
        <f t="shared" si="752"/>
        <v/>
      </c>
      <c r="AC1663" s="154" t="str">
        <f t="shared" si="753"/>
        <v/>
      </c>
      <c r="AD1663" s="154" t="str">
        <f t="shared" si="754"/>
        <v/>
      </c>
      <c r="AE1663" s="3" t="str">
        <f t="shared" si="755"/>
        <v/>
      </c>
      <c r="AF1663" s="3" t="str">
        <f t="shared" si="756"/>
        <v/>
      </c>
      <c r="AG1663" s="3" t="str">
        <f t="shared" si="763"/>
        <v/>
      </c>
      <c r="AH1663" s="4" t="str">
        <f t="shared" si="757"/>
        <v/>
      </c>
      <c r="AI1663" s="75" t="str">
        <f t="shared" si="758"/>
        <v/>
      </c>
      <c r="AJ1663" s="75" t="str">
        <f t="shared" si="759"/>
        <v/>
      </c>
    </row>
    <row r="1664" spans="1:36">
      <c r="A1664" s="41" t="str">
        <f t="shared" si="760"/>
        <v/>
      </c>
      <c r="B1664" s="150" t="str">
        <f>IF(ISNUMBER(A1664),INDEX('MetaTrader Import'!$H$13:$J$5893,TRUNC(((A1664-$A$39+1)-1)/3)+1,MOD((A1664-$A$39+1)-1,3)+1),"")</f>
        <v/>
      </c>
      <c r="C1664" s="43" t="str">
        <f t="shared" si="737"/>
        <v/>
      </c>
      <c r="D1664" s="43" t="str">
        <f t="shared" ca="1" si="738"/>
        <v/>
      </c>
      <c r="E1664" s="43" t="str">
        <f t="shared" si="739"/>
        <v/>
      </c>
      <c r="F1664" s="43" t="str">
        <f t="shared" si="740"/>
        <v/>
      </c>
      <c r="G1664" s="43" t="str">
        <f>IF(A1664&lt;&gt;"",IF(A1664&lt;Data!$G$11*0.25,$C$13/$G$32,IF(A1664&gt;Data!$G$11*0.25,$C$13,$C$13*10)),"")</f>
        <v/>
      </c>
      <c r="H1664" s="43" t="str">
        <f>IF(A1664&lt;&gt;"",IF(Data!$G$9="constant",$C$13,IF(Data!$G$9="squeeze",G1664,F1664)),"")</f>
        <v/>
      </c>
      <c r="I1664" s="38" t="str">
        <f ca="1">IF(ISNUMBER(A1664),NORMINV(RAND(),0,IF(AND(Data!$G$9="squeeze",A1664&lt;Data!$G$11*0.25),$H$32,1)*$C$30*$C$13)*($C$14*$C$12),"")</f>
        <v/>
      </c>
      <c r="J1664" s="42" t="str">
        <f ca="1">IFERROR(IF(Data!$C$6="Real",B1664,I1664+J1663+($C$14*$C$12)*(NORMINV(RAND(),$C$15,CHOOSE($G$13,$C$13,F1664,G1664)))),"")</f>
        <v/>
      </c>
      <c r="K1664" s="88" t="str">
        <f>IF(ISNUMBER(A1664), IF($G$16="fixed",$G$17,MIN(H1664*Data!$C$7*$C$16*0.5,$C$17*Data!$C$7))*$C$12,"")</f>
        <v/>
      </c>
      <c r="L1664" s="42" t="str">
        <f t="shared" ca="1" si="764"/>
        <v/>
      </c>
      <c r="M1664" s="44" t="str">
        <f t="shared" ca="1" si="765"/>
        <v/>
      </c>
      <c r="N1664" s="44" t="str">
        <f t="shared" ca="1" si="766"/>
        <v/>
      </c>
      <c r="O1664" s="108" t="str">
        <f t="shared" si="741"/>
        <v/>
      </c>
      <c r="P1664" s="102" t="str">
        <f t="shared" si="742"/>
        <v/>
      </c>
      <c r="Q1664" s="102" t="str">
        <f t="shared" si="743"/>
        <v/>
      </c>
      <c r="R1664" s="120" t="str">
        <f t="shared" si="761"/>
        <v/>
      </c>
      <c r="S1664" s="54" t="str">
        <f t="shared" si="762"/>
        <v/>
      </c>
      <c r="T1664" s="5" t="str">
        <f t="shared" si="744"/>
        <v/>
      </c>
      <c r="U1664" s="152" t="str">
        <f t="shared" si="745"/>
        <v/>
      </c>
      <c r="V1664" s="152" t="str">
        <f t="shared" si="746"/>
        <v/>
      </c>
      <c r="W1664" s="153" t="str">
        <f t="shared" si="747"/>
        <v/>
      </c>
      <c r="X1664" s="153" t="str">
        <f t="shared" si="748"/>
        <v/>
      </c>
      <c r="Y1664" s="153" t="str">
        <f t="shared" si="749"/>
        <v/>
      </c>
      <c r="Z1664" s="153" t="str">
        <f t="shared" si="750"/>
        <v/>
      </c>
      <c r="AA1664" s="152" t="str">
        <f t="shared" si="751"/>
        <v/>
      </c>
      <c r="AB1664" s="152" t="str">
        <f t="shared" si="752"/>
        <v/>
      </c>
      <c r="AC1664" s="154" t="str">
        <f t="shared" si="753"/>
        <v/>
      </c>
      <c r="AD1664" s="154" t="str">
        <f t="shared" si="754"/>
        <v/>
      </c>
      <c r="AE1664" s="3" t="str">
        <f t="shared" si="755"/>
        <v/>
      </c>
      <c r="AF1664" s="3" t="str">
        <f t="shared" si="756"/>
        <v/>
      </c>
      <c r="AG1664" s="3" t="str">
        <f t="shared" si="763"/>
        <v/>
      </c>
      <c r="AH1664" s="4" t="str">
        <f t="shared" si="757"/>
        <v/>
      </c>
      <c r="AI1664" s="75" t="str">
        <f t="shared" si="758"/>
        <v/>
      </c>
      <c r="AJ1664" s="75" t="str">
        <f t="shared" si="759"/>
        <v/>
      </c>
    </row>
    <row r="1665" spans="1:36">
      <c r="A1665" s="41" t="str">
        <f t="shared" si="760"/>
        <v/>
      </c>
      <c r="B1665" s="150" t="str">
        <f>IF(ISNUMBER(A1665),INDEX('MetaTrader Import'!$H$13:$J$5893,TRUNC(((A1665-$A$39+1)-1)/3)+1,MOD((A1665-$A$39+1)-1,3)+1),"")</f>
        <v/>
      </c>
      <c r="C1665" s="43" t="str">
        <f t="shared" si="737"/>
        <v/>
      </c>
      <c r="D1665" s="43" t="str">
        <f t="shared" ca="1" si="738"/>
        <v/>
      </c>
      <c r="E1665" s="43" t="str">
        <f t="shared" si="739"/>
        <v/>
      </c>
      <c r="F1665" s="43" t="str">
        <f t="shared" si="740"/>
        <v/>
      </c>
      <c r="G1665" s="43" t="str">
        <f>IF(A1665&lt;&gt;"",IF(A1665&lt;Data!$G$11*0.25,$C$13/$G$32,IF(A1665&gt;Data!$G$11*0.25,$C$13,$C$13*10)),"")</f>
        <v/>
      </c>
      <c r="H1665" s="43" t="str">
        <f>IF(A1665&lt;&gt;"",IF(Data!$G$9="constant",$C$13,IF(Data!$G$9="squeeze",G1665,F1665)),"")</f>
        <v/>
      </c>
      <c r="I1665" s="38" t="str">
        <f ca="1">IF(ISNUMBER(A1665),NORMINV(RAND(),0,IF(AND(Data!$G$9="squeeze",A1665&lt;Data!$G$11*0.25),$H$32,1)*$C$30*$C$13)*($C$14*$C$12),"")</f>
        <v/>
      </c>
      <c r="J1665" s="42" t="str">
        <f ca="1">IFERROR(IF(Data!$C$6="Real",B1665,I1665+J1664+($C$14*$C$12)*(NORMINV(RAND(),$C$15,CHOOSE($G$13,$C$13,F1665,G1665)))),"")</f>
        <v/>
      </c>
      <c r="K1665" s="88" t="str">
        <f>IF(ISNUMBER(A1665), IF($G$16="fixed",$G$17,MIN(H1665*Data!$C$7*$C$16*0.5,$C$17*Data!$C$7))*$C$12,"")</f>
        <v/>
      </c>
      <c r="L1665" s="42" t="str">
        <f t="shared" ca="1" si="764"/>
        <v/>
      </c>
      <c r="M1665" s="44" t="str">
        <f t="shared" ca="1" si="765"/>
        <v/>
      </c>
      <c r="N1665" s="44" t="str">
        <f t="shared" ca="1" si="766"/>
        <v/>
      </c>
      <c r="O1665" s="108" t="str">
        <f t="shared" si="741"/>
        <v/>
      </c>
      <c r="P1665" s="102" t="str">
        <f t="shared" si="742"/>
        <v/>
      </c>
      <c r="Q1665" s="102" t="str">
        <f t="shared" si="743"/>
        <v/>
      </c>
      <c r="R1665" s="120" t="str">
        <f t="shared" si="761"/>
        <v/>
      </c>
      <c r="S1665" s="54" t="str">
        <f t="shared" si="762"/>
        <v/>
      </c>
      <c r="T1665" s="5" t="str">
        <f t="shared" si="744"/>
        <v/>
      </c>
      <c r="U1665" s="152" t="str">
        <f t="shared" si="745"/>
        <v/>
      </c>
      <c r="V1665" s="152" t="str">
        <f t="shared" si="746"/>
        <v/>
      </c>
      <c r="W1665" s="153" t="str">
        <f t="shared" si="747"/>
        <v/>
      </c>
      <c r="X1665" s="153" t="str">
        <f t="shared" si="748"/>
        <v/>
      </c>
      <c r="Y1665" s="153" t="str">
        <f t="shared" si="749"/>
        <v/>
      </c>
      <c r="Z1665" s="153" t="str">
        <f t="shared" si="750"/>
        <v/>
      </c>
      <c r="AA1665" s="152" t="str">
        <f t="shared" si="751"/>
        <v/>
      </c>
      <c r="AB1665" s="152" t="str">
        <f t="shared" si="752"/>
        <v/>
      </c>
      <c r="AC1665" s="154" t="str">
        <f t="shared" si="753"/>
        <v/>
      </c>
      <c r="AD1665" s="154" t="str">
        <f t="shared" si="754"/>
        <v/>
      </c>
      <c r="AE1665" s="3" t="str">
        <f t="shared" si="755"/>
        <v/>
      </c>
      <c r="AF1665" s="3" t="str">
        <f t="shared" si="756"/>
        <v/>
      </c>
      <c r="AG1665" s="3" t="str">
        <f t="shared" si="763"/>
        <v/>
      </c>
      <c r="AH1665" s="4" t="str">
        <f t="shared" si="757"/>
        <v/>
      </c>
      <c r="AI1665" s="75" t="str">
        <f t="shared" si="758"/>
        <v/>
      </c>
      <c r="AJ1665" s="75" t="str">
        <f t="shared" si="759"/>
        <v/>
      </c>
    </row>
    <row r="1666" spans="1:36">
      <c r="A1666" s="41" t="str">
        <f t="shared" si="760"/>
        <v/>
      </c>
      <c r="B1666" s="150" t="str">
        <f>IF(ISNUMBER(A1666),INDEX('MetaTrader Import'!$H$13:$J$5893,TRUNC(((A1666-$A$39+1)-1)/3)+1,MOD((A1666-$A$39+1)-1,3)+1),"")</f>
        <v/>
      </c>
      <c r="C1666" s="43" t="str">
        <f t="shared" si="737"/>
        <v/>
      </c>
      <c r="D1666" s="43" t="str">
        <f t="shared" ca="1" si="738"/>
        <v/>
      </c>
      <c r="E1666" s="43" t="str">
        <f t="shared" si="739"/>
        <v/>
      </c>
      <c r="F1666" s="43" t="str">
        <f t="shared" si="740"/>
        <v/>
      </c>
      <c r="G1666" s="43" t="str">
        <f>IF(A1666&lt;&gt;"",IF(A1666&lt;Data!$G$11*0.25,$C$13/$G$32,IF(A1666&gt;Data!$G$11*0.25,$C$13,$C$13*10)),"")</f>
        <v/>
      </c>
      <c r="H1666" s="43" t="str">
        <f>IF(A1666&lt;&gt;"",IF(Data!$G$9="constant",$C$13,IF(Data!$G$9="squeeze",G1666,F1666)),"")</f>
        <v/>
      </c>
      <c r="I1666" s="38" t="str">
        <f ca="1">IF(ISNUMBER(A1666),NORMINV(RAND(),0,IF(AND(Data!$G$9="squeeze",A1666&lt;Data!$G$11*0.25),$H$32,1)*$C$30*$C$13)*($C$14*$C$12),"")</f>
        <v/>
      </c>
      <c r="J1666" s="42" t="str">
        <f ca="1">IFERROR(IF(Data!$C$6="Real",B1666,I1666+J1665+($C$14*$C$12)*(NORMINV(RAND(),$C$15,CHOOSE($G$13,$C$13,F1666,G1666)))),"")</f>
        <v/>
      </c>
      <c r="K1666" s="88" t="str">
        <f>IF(ISNUMBER(A1666), IF($G$16="fixed",$G$17,MIN(H1666*Data!$C$7*$C$16*0.5,$C$17*Data!$C$7))*$C$12,"")</f>
        <v/>
      </c>
      <c r="L1666" s="42" t="str">
        <f t="shared" ca="1" si="764"/>
        <v/>
      </c>
      <c r="M1666" s="44" t="str">
        <f t="shared" ca="1" si="765"/>
        <v/>
      </c>
      <c r="N1666" s="44" t="str">
        <f t="shared" ca="1" si="766"/>
        <v/>
      </c>
      <c r="O1666" s="108" t="str">
        <f t="shared" si="741"/>
        <v/>
      </c>
      <c r="P1666" s="102" t="str">
        <f t="shared" si="742"/>
        <v/>
      </c>
      <c r="Q1666" s="102" t="str">
        <f t="shared" si="743"/>
        <v/>
      </c>
      <c r="R1666" s="120" t="str">
        <f t="shared" si="761"/>
        <v/>
      </c>
      <c r="S1666" s="54" t="str">
        <f t="shared" si="762"/>
        <v/>
      </c>
      <c r="T1666" s="5" t="str">
        <f t="shared" si="744"/>
        <v/>
      </c>
      <c r="U1666" s="152" t="str">
        <f t="shared" si="745"/>
        <v/>
      </c>
      <c r="V1666" s="152" t="str">
        <f t="shared" si="746"/>
        <v/>
      </c>
      <c r="W1666" s="153" t="str">
        <f t="shared" si="747"/>
        <v/>
      </c>
      <c r="X1666" s="153" t="str">
        <f t="shared" si="748"/>
        <v/>
      </c>
      <c r="Y1666" s="153" t="str">
        <f t="shared" si="749"/>
        <v/>
      </c>
      <c r="Z1666" s="153" t="str">
        <f t="shared" si="750"/>
        <v/>
      </c>
      <c r="AA1666" s="152" t="str">
        <f t="shared" si="751"/>
        <v/>
      </c>
      <c r="AB1666" s="152" t="str">
        <f t="shared" si="752"/>
        <v/>
      </c>
      <c r="AC1666" s="154" t="str">
        <f t="shared" si="753"/>
        <v/>
      </c>
      <c r="AD1666" s="154" t="str">
        <f t="shared" si="754"/>
        <v/>
      </c>
      <c r="AE1666" s="3" t="str">
        <f t="shared" si="755"/>
        <v/>
      </c>
      <c r="AF1666" s="3" t="str">
        <f t="shared" si="756"/>
        <v/>
      </c>
      <c r="AG1666" s="3" t="str">
        <f t="shared" si="763"/>
        <v/>
      </c>
      <c r="AH1666" s="4" t="str">
        <f t="shared" si="757"/>
        <v/>
      </c>
      <c r="AI1666" s="75" t="str">
        <f t="shared" si="758"/>
        <v/>
      </c>
      <c r="AJ1666" s="75" t="str">
        <f t="shared" si="759"/>
        <v/>
      </c>
    </row>
    <row r="1667" spans="1:36">
      <c r="A1667" s="41" t="str">
        <f t="shared" si="760"/>
        <v/>
      </c>
      <c r="B1667" s="150" t="str">
        <f>IF(ISNUMBER(A1667),INDEX('MetaTrader Import'!$H$13:$J$5893,TRUNC(((A1667-$A$39+1)-1)/3)+1,MOD((A1667-$A$39+1)-1,3)+1),"")</f>
        <v/>
      </c>
      <c r="C1667" s="43" t="str">
        <f t="shared" ref="C1667:C1725" si="767">IF(A1667&lt;&gt;"",E1666,"")</f>
        <v/>
      </c>
      <c r="D1667" s="43" t="str">
        <f t="shared" ref="D1667:D1730" ca="1" si="768">IF(A1667&lt;&gt;"",NORMINV(RAND(),($C$23-C1667)*$C$28,$C$27)+NORMINV(RAND(),IF(RAND()&gt;$C$26,$C$25,0),$C$27),"")</f>
        <v/>
      </c>
      <c r="E1667" s="43" t="str">
        <f t="shared" ref="E1667:E1725" si="769">IF(A1667&lt;&gt;"",C1667+D1667,"")</f>
        <v/>
      </c>
      <c r="F1667" s="43" t="str">
        <f t="shared" ref="F1667:F1725" si="770">IF(A1667&lt;&gt;"",$C$13*ABS(E1667)/$C$23,"")</f>
        <v/>
      </c>
      <c r="G1667" s="43" t="str">
        <f>IF(A1667&lt;&gt;"",IF(A1667&lt;Data!$G$11*0.25,$C$13/$G$32,IF(A1667&gt;Data!$G$11*0.25,$C$13,$C$13*10)),"")</f>
        <v/>
      </c>
      <c r="H1667" s="43" t="str">
        <f>IF(A1667&lt;&gt;"",IF(Data!$G$9="constant",$C$13,IF(Data!$G$9="squeeze",G1667,F1667)),"")</f>
        <v/>
      </c>
      <c r="I1667" s="38" t="str">
        <f ca="1">IF(ISNUMBER(A1667),NORMINV(RAND(),0,IF(AND(Data!$G$9="squeeze",A1667&lt;Data!$G$11*0.25),$H$32,1)*$C$30*$C$13)*($C$14*$C$12),"")</f>
        <v/>
      </c>
      <c r="J1667" s="42" t="str">
        <f ca="1">IFERROR(IF(Data!$C$6="Real",B1667,I1667+J1666+($C$14*$C$12)*(NORMINV(RAND(),$C$15,CHOOSE($G$13,$C$13,F1667,G1667)))),"")</f>
        <v/>
      </c>
      <c r="K1667" s="88" t="str">
        <f>IF(ISNUMBER(A1667), IF($G$16="fixed",$G$17,MIN(H1667*Data!$C$7*$C$16*0.5,$C$17*Data!$C$7))*$C$12,"")</f>
        <v/>
      </c>
      <c r="L1667" s="42" t="str">
        <f t="shared" ca="1" si="764"/>
        <v/>
      </c>
      <c r="M1667" s="44" t="str">
        <f t="shared" ca="1" si="765"/>
        <v/>
      </c>
      <c r="N1667" s="44" t="str">
        <f t="shared" ca="1" si="766"/>
        <v/>
      </c>
      <c r="O1667" s="108" t="str">
        <f t="shared" ref="O1667:O1725" si="771">IF(ISNUMBER(A1667),$G$12*SLOPE(L1653:L1667,A1653:A1667),"")</f>
        <v/>
      </c>
      <c r="P1667" s="102" t="str">
        <f t="shared" ref="P1667:P1725" si="772">IF(ISNUMBER(A1667),STDEV(L1653:L1667)*$G$12,"")</f>
        <v/>
      </c>
      <c r="Q1667" s="102" t="str">
        <f t="shared" ref="Q1667:Q1725" si="773">IF(ISNUMBER(A1667),SLOPE(P1653:P1667,A1653:A1667),"")</f>
        <v/>
      </c>
      <c r="R1667" s="120" t="str">
        <f t="shared" si="761"/>
        <v/>
      </c>
      <c r="S1667" s="54" t="str">
        <f t="shared" si="762"/>
        <v/>
      </c>
      <c r="T1667" s="5" t="str">
        <f t="shared" ref="T1667:T1725" si="774">IF(ISNUMBER(A1667),IF(S1667=1,L1667,IF(AG1666="Y","",IF(ISNUMBER(T1666),T1666,""))),"")</f>
        <v/>
      </c>
      <c r="U1667" s="152" t="str">
        <f t="shared" ref="U1667:U1725" si="775">IF(NOT(ISNUMBER(T1667)),"",IF(S1667=1,T1667,IF(M1667&gt;U1666,M1667,IF(ISNUMBER(U1666),U1666,""))))</f>
        <v/>
      </c>
      <c r="V1667" s="152" t="str">
        <f t="shared" ref="V1667:V1725" si="776">IF(NOT(ISNUMBER(T1667)),"",IF(S1667=1,T1667,IF(N1667&lt;V1666,N1667,IF(ISNUMBER(V1666),V1666,""))))</f>
        <v/>
      </c>
      <c r="W1667" s="153" t="str">
        <f t="shared" ref="W1667:W1730" si="777">IF(NOT(ISNUMBER(T1667)),"",MIN($F$24,IF(TRUNC((U1667-T1667)/$E$24*$G$12)+0&gt;IF(ISNUMBER(W1666),W1666,0),TRUNC((U1667-T1667)/$E$24*$G$12)+0,IF(ISNUMBER(W1666),W1666,0))))</f>
        <v/>
      </c>
      <c r="X1667" s="153" t="str">
        <f t="shared" ref="X1667:X1730" si="778">IF(NOT(ISNUMBER(T1667)),"",MIN($F$24,IF(-TRUNC((V1667-T1667)/$E$24*$G$12)+0&gt;IF(ISNUMBER(X1666),X1666,0),-TRUNC((V1667-T1667)/$E$24*$G$12)+0,IF(ISNUMBER(X1666),X1666,0))))</f>
        <v/>
      </c>
      <c r="Y1667" s="153" t="str">
        <f t="shared" ref="Y1667:Y1730" si="779">IF(ISNUMBER(W1667),(IF(W1667=0,0,1))*IF(ABS($I$24)=2,POWER(2,W1667-1),W1667)*SIGN($I$24)*$K$24,"")</f>
        <v/>
      </c>
      <c r="Z1667" s="153" t="str">
        <f t="shared" ref="Z1667:Z1730" si="780">IF(ISNUMBER(X1667),(IF(X1667=0,0,1))*IF(ABS($I$24)=2,POWER(2,X1667-1),X1667)*SIGN($I$24)*$K$24,"")</f>
        <v/>
      </c>
      <c r="AA1667" s="152" t="str">
        <f t="shared" ref="AA1667:AA1730" si="781">IF(OR(NOT(ISNUMBER(T1667)),W1667&lt;1),"",IF(OR(NOT(ISNUMBER(W1666)),W1666=0),IF(SIGN(Y1667)=1,M1667,N1667),(Y1666*AA1666+(Y1667-Y1666)*IF(SIGN(Y1667)=1,M1667,N1667))/Y1667))</f>
        <v/>
      </c>
      <c r="AB1667" s="152" t="str">
        <f t="shared" ref="AB1667:AB1730" si="782">IF(OR(NOT(ISNUMBER(T1667)),X1667&lt;1),"",IF(OR(NOT(ISNUMBER(X1666)),X1666=0),IF(SIGN(Z1667)=1,N1667,M1667),(Z1666*AB1666+(Z1667-Z1666)*IF(SIGN(Z1667)=1,N1667,M1667))/Z1667))</f>
        <v/>
      </c>
      <c r="AC1667" s="154" t="str">
        <f t="shared" ref="AC1667:AC1725" si="783">IFERROR(-SIGN(Y1667)*(AA1667-IF(SIGN(Y1667)=1,N1667,M1667))*$G$12*ABS(Y1667),"")</f>
        <v/>
      </c>
      <c r="AD1667" s="154" t="str">
        <f t="shared" ref="AD1667:AD1725" si="784">IFERROR(SIGN(Z1667)*(AB1667-IF(SIGN(Z1667)=1,M1667,N1667))*$G$12*ABS(Z1667),"")</f>
        <v/>
      </c>
      <c r="AE1667" s="3" t="str">
        <f t="shared" ref="AE1667:AE1725" si="785">IF(ISNUMBER(A1667),IFERROR((IF(ISNUMBER(AC1667),AC1667,0)+IF(ISNUMBER(AD1667),AD1667,0))/(ABS(Y1667)+ABS(Z1667)),0),"")</f>
        <v/>
      </c>
      <c r="AF1667" s="3" t="str">
        <f t="shared" ref="AF1667:AF1725" si="786">IF(ISNUMBER(A1667),IF(ISNUMBER(AC1667),AC1667,0)+IF(ISNUMBER(AD1667),AD1667,0),"")</f>
        <v/>
      </c>
      <c r="AG1667" s="3" t="str">
        <f t="shared" si="763"/>
        <v/>
      </c>
      <c r="AH1667" s="4" t="str">
        <f t="shared" ref="AH1667:AH1725" si="787">IF(AG1667="y",AF1667*10*$C$11,"")</f>
        <v/>
      </c>
      <c r="AI1667" s="75" t="str">
        <f t="shared" ref="AI1667:AI1725" si="788">IF(ISNUMBER(A1667),IF(ISNUMBER(AH1667),AJ1667,AF1667*10*$C$11+AJ1667),"")</f>
        <v/>
      </c>
      <c r="AJ1667" s="75" t="str">
        <f t="shared" ref="AJ1667:AJ1725" si="789">IF(ISNUMBER(A1667),AJ1666+IF(ISNUMBER(AH1667),AH1667,0),"")</f>
        <v/>
      </c>
    </row>
    <row r="1668" spans="1:36">
      <c r="A1668" s="41" t="str">
        <f t="shared" ref="A1668:A1731" si="790">IFERROR(IF(A1667+1&gt;$C$19,"",A1667+1),"")</f>
        <v/>
      </c>
      <c r="B1668" s="150" t="str">
        <f>IF(ISNUMBER(A1668),INDEX('MetaTrader Import'!$H$13:$J$5893,TRUNC(((A1668-$A$39+1)-1)/3)+1,MOD((A1668-$A$39+1)-1,3)+1),"")</f>
        <v/>
      </c>
      <c r="C1668" s="43" t="str">
        <f t="shared" si="767"/>
        <v/>
      </c>
      <c r="D1668" s="43" t="str">
        <f t="shared" ca="1" si="768"/>
        <v/>
      </c>
      <c r="E1668" s="43" t="str">
        <f t="shared" si="769"/>
        <v/>
      </c>
      <c r="F1668" s="43" t="str">
        <f t="shared" si="770"/>
        <v/>
      </c>
      <c r="G1668" s="43" t="str">
        <f>IF(A1668&lt;&gt;"",IF(A1668&lt;Data!$G$11*0.25,$C$13/$G$32,IF(A1668&gt;Data!$G$11*0.25,$C$13,$C$13*10)),"")</f>
        <v/>
      </c>
      <c r="H1668" s="43" t="str">
        <f>IF(A1668&lt;&gt;"",IF(Data!$G$9="constant",$C$13,IF(Data!$G$9="squeeze",G1668,F1668)),"")</f>
        <v/>
      </c>
      <c r="I1668" s="38" t="str">
        <f ca="1">IF(ISNUMBER(A1668),NORMINV(RAND(),0,IF(AND(Data!$G$9="squeeze",A1668&lt;Data!$G$11*0.25),$H$32,1)*$C$30*$C$13)*($C$14*$C$12),"")</f>
        <v/>
      </c>
      <c r="J1668" s="42" t="str">
        <f ca="1">IFERROR(IF(Data!$C$6="Real",B1668,I1668+J1667+($C$14*$C$12)*(NORMINV(RAND(),$C$15,CHOOSE($G$13,$C$13,F1668,G1668)))),"")</f>
        <v/>
      </c>
      <c r="K1668" s="88" t="str">
        <f>IF(ISNUMBER(A1668), IF($G$16="fixed",$G$17,MIN(H1668*Data!$C$7*$C$16*0.5,$C$17*Data!$C$7))*$C$12,"")</f>
        <v/>
      </c>
      <c r="L1668" s="42" t="str">
        <f t="shared" ca="1" si="764"/>
        <v/>
      </c>
      <c r="M1668" s="44" t="str">
        <f t="shared" ca="1" si="765"/>
        <v/>
      </c>
      <c r="N1668" s="44" t="str">
        <f t="shared" ca="1" si="766"/>
        <v/>
      </c>
      <c r="O1668" s="108" t="str">
        <f t="shared" si="771"/>
        <v/>
      </c>
      <c r="P1668" s="102" t="str">
        <f t="shared" si="772"/>
        <v/>
      </c>
      <c r="Q1668" s="102" t="str">
        <f t="shared" si="773"/>
        <v/>
      </c>
      <c r="R1668" s="120" t="str">
        <f t="shared" ref="R1668:R1731" si="791">IF(ISNUMBER(A1668),R1667+S1667,"")</f>
        <v/>
      </c>
      <c r="S1668" s="54" t="str">
        <f t="shared" ref="S1668:S1731" si="792">IF(ISNUMBER(A1668),IF(AND(R1668&lt;$M$24,Q1668&lt;$F$28,ABS(O1668)&lt;$F$27,P1668&lt;$F$26,NOT(ISNUMBER(T1667))),1,0),"")</f>
        <v/>
      </c>
      <c r="T1668" s="5" t="str">
        <f t="shared" si="774"/>
        <v/>
      </c>
      <c r="U1668" s="152" t="str">
        <f t="shared" si="775"/>
        <v/>
      </c>
      <c r="V1668" s="152" t="str">
        <f t="shared" si="776"/>
        <v/>
      </c>
      <c r="W1668" s="153" t="str">
        <f t="shared" si="777"/>
        <v/>
      </c>
      <c r="X1668" s="153" t="str">
        <f t="shared" si="778"/>
        <v/>
      </c>
      <c r="Y1668" s="153" t="str">
        <f t="shared" si="779"/>
        <v/>
      </c>
      <c r="Z1668" s="153" t="str">
        <f t="shared" si="780"/>
        <v/>
      </c>
      <c r="AA1668" s="152" t="str">
        <f t="shared" si="781"/>
        <v/>
      </c>
      <c r="AB1668" s="152" t="str">
        <f t="shared" si="782"/>
        <v/>
      </c>
      <c r="AC1668" s="154" t="str">
        <f t="shared" si="783"/>
        <v/>
      </c>
      <c r="AD1668" s="154" t="str">
        <f t="shared" si="784"/>
        <v/>
      </c>
      <c r="AE1668" s="3" t="str">
        <f t="shared" si="785"/>
        <v/>
      </c>
      <c r="AF1668" s="3" t="str">
        <f t="shared" si="786"/>
        <v/>
      </c>
      <c r="AG1668" s="3" t="str">
        <f t="shared" ref="AG1668:AG1731" si="793">IF(NOT(ISNUMBER(T1668)),"",IF(OR(AF1668&gt;$G$24,AF1668&lt;-$H$24,A1668+1&gt;$C$19),"Y","N"))</f>
        <v/>
      </c>
      <c r="AH1668" s="4" t="str">
        <f t="shared" si="787"/>
        <v/>
      </c>
      <c r="AI1668" s="75" t="str">
        <f t="shared" si="788"/>
        <v/>
      </c>
      <c r="AJ1668" s="75" t="str">
        <f t="shared" si="789"/>
        <v/>
      </c>
    </row>
    <row r="1669" spans="1:36">
      <c r="A1669" s="41" t="str">
        <f t="shared" si="790"/>
        <v/>
      </c>
      <c r="B1669" s="150" t="str">
        <f>IF(ISNUMBER(A1669),INDEX('MetaTrader Import'!$H$13:$J$5893,TRUNC(((A1669-$A$39+1)-1)/3)+1,MOD((A1669-$A$39+1)-1,3)+1),"")</f>
        <v/>
      </c>
      <c r="C1669" s="43" t="str">
        <f t="shared" si="767"/>
        <v/>
      </c>
      <c r="D1669" s="43" t="str">
        <f t="shared" ca="1" si="768"/>
        <v/>
      </c>
      <c r="E1669" s="43" t="str">
        <f t="shared" si="769"/>
        <v/>
      </c>
      <c r="F1669" s="43" t="str">
        <f t="shared" si="770"/>
        <v/>
      </c>
      <c r="G1669" s="43" t="str">
        <f>IF(A1669&lt;&gt;"",IF(A1669&lt;Data!$G$11*0.25,$C$13/$G$32,IF(A1669&gt;Data!$G$11*0.25,$C$13,$C$13*10)),"")</f>
        <v/>
      </c>
      <c r="H1669" s="43" t="str">
        <f>IF(A1669&lt;&gt;"",IF(Data!$G$9="constant",$C$13,IF(Data!$G$9="squeeze",G1669,F1669)),"")</f>
        <v/>
      </c>
      <c r="I1669" s="38" t="str">
        <f ca="1">IF(ISNUMBER(A1669),NORMINV(RAND(),0,IF(AND(Data!$G$9="squeeze",A1669&lt;Data!$G$11*0.25),$H$32,1)*$C$30*$C$13)*($C$14*$C$12),"")</f>
        <v/>
      </c>
      <c r="J1669" s="42" t="str">
        <f ca="1">IFERROR(IF(Data!$C$6="Real",B1669,I1669+J1668+($C$14*$C$12)*(NORMINV(RAND(),$C$15,CHOOSE($G$13,$C$13,F1669,G1669)))),"")</f>
        <v/>
      </c>
      <c r="K1669" s="88" t="str">
        <f>IF(ISNUMBER(A1669), IF($G$16="fixed",$G$17,MIN(H1669*Data!$C$7*$C$16*0.5,$C$17*Data!$C$7))*$C$12,"")</f>
        <v/>
      </c>
      <c r="L1669" s="42" t="str">
        <f t="shared" ca="1" si="764"/>
        <v/>
      </c>
      <c r="M1669" s="44" t="str">
        <f t="shared" ca="1" si="765"/>
        <v/>
      </c>
      <c r="N1669" s="44" t="str">
        <f t="shared" ca="1" si="766"/>
        <v/>
      </c>
      <c r="O1669" s="108" t="str">
        <f t="shared" si="771"/>
        <v/>
      </c>
      <c r="P1669" s="102" t="str">
        <f t="shared" si="772"/>
        <v/>
      </c>
      <c r="Q1669" s="102" t="str">
        <f t="shared" si="773"/>
        <v/>
      </c>
      <c r="R1669" s="120" t="str">
        <f t="shared" si="791"/>
        <v/>
      </c>
      <c r="S1669" s="54" t="str">
        <f t="shared" si="792"/>
        <v/>
      </c>
      <c r="T1669" s="5" t="str">
        <f t="shared" si="774"/>
        <v/>
      </c>
      <c r="U1669" s="152" t="str">
        <f t="shared" si="775"/>
        <v/>
      </c>
      <c r="V1669" s="152" t="str">
        <f t="shared" si="776"/>
        <v/>
      </c>
      <c r="W1669" s="153" t="str">
        <f t="shared" si="777"/>
        <v/>
      </c>
      <c r="X1669" s="153" t="str">
        <f t="shared" si="778"/>
        <v/>
      </c>
      <c r="Y1669" s="153" t="str">
        <f t="shared" si="779"/>
        <v/>
      </c>
      <c r="Z1669" s="153" t="str">
        <f t="shared" si="780"/>
        <v/>
      </c>
      <c r="AA1669" s="152" t="str">
        <f t="shared" si="781"/>
        <v/>
      </c>
      <c r="AB1669" s="152" t="str">
        <f t="shared" si="782"/>
        <v/>
      </c>
      <c r="AC1669" s="154" t="str">
        <f t="shared" si="783"/>
        <v/>
      </c>
      <c r="AD1669" s="154" t="str">
        <f t="shared" si="784"/>
        <v/>
      </c>
      <c r="AE1669" s="3" t="str">
        <f t="shared" si="785"/>
        <v/>
      </c>
      <c r="AF1669" s="3" t="str">
        <f t="shared" si="786"/>
        <v/>
      </c>
      <c r="AG1669" s="3" t="str">
        <f t="shared" si="793"/>
        <v/>
      </c>
      <c r="AH1669" s="4" t="str">
        <f t="shared" si="787"/>
        <v/>
      </c>
      <c r="AI1669" s="75" t="str">
        <f t="shared" si="788"/>
        <v/>
      </c>
      <c r="AJ1669" s="75" t="str">
        <f t="shared" si="789"/>
        <v/>
      </c>
    </row>
    <row r="1670" spans="1:36">
      <c r="A1670" s="41" t="str">
        <f t="shared" si="790"/>
        <v/>
      </c>
      <c r="B1670" s="150" t="str">
        <f>IF(ISNUMBER(A1670),INDEX('MetaTrader Import'!$H$13:$J$5893,TRUNC(((A1670-$A$39+1)-1)/3)+1,MOD((A1670-$A$39+1)-1,3)+1),"")</f>
        <v/>
      </c>
      <c r="C1670" s="43" t="str">
        <f t="shared" si="767"/>
        <v/>
      </c>
      <c r="D1670" s="43" t="str">
        <f t="shared" ca="1" si="768"/>
        <v/>
      </c>
      <c r="E1670" s="43" t="str">
        <f t="shared" si="769"/>
        <v/>
      </c>
      <c r="F1670" s="43" t="str">
        <f t="shared" si="770"/>
        <v/>
      </c>
      <c r="G1670" s="43" t="str">
        <f>IF(A1670&lt;&gt;"",IF(A1670&lt;Data!$G$11*0.25,$C$13/$G$32,IF(A1670&gt;Data!$G$11*0.25,$C$13,$C$13*10)),"")</f>
        <v/>
      </c>
      <c r="H1670" s="43" t="str">
        <f>IF(A1670&lt;&gt;"",IF(Data!$G$9="constant",$C$13,IF(Data!$G$9="squeeze",G1670,F1670)),"")</f>
        <v/>
      </c>
      <c r="I1670" s="38" t="str">
        <f ca="1">IF(ISNUMBER(A1670),NORMINV(RAND(),0,IF(AND(Data!$G$9="squeeze",A1670&lt;Data!$G$11*0.25),$H$32,1)*$C$30*$C$13)*($C$14*$C$12),"")</f>
        <v/>
      </c>
      <c r="J1670" s="42" t="str">
        <f ca="1">IFERROR(IF(Data!$C$6="Real",B1670,I1670+J1669+($C$14*$C$12)*(NORMINV(RAND(),$C$15,CHOOSE($G$13,$C$13,F1670,G1670)))),"")</f>
        <v/>
      </c>
      <c r="K1670" s="88" t="str">
        <f>IF(ISNUMBER(A1670), IF($G$16="fixed",$G$17,MIN(H1670*Data!$C$7*$C$16*0.5,$C$17*Data!$C$7))*$C$12,"")</f>
        <v/>
      </c>
      <c r="L1670" s="42" t="str">
        <f t="shared" ref="L1670:L1733" ca="1" si="794">IFERROR(J1670,"")</f>
        <v/>
      </c>
      <c r="M1670" s="44" t="str">
        <f t="shared" ref="M1670:M1733" ca="1" si="795">IFERROR(L1670+K1670*0.5,"")</f>
        <v/>
      </c>
      <c r="N1670" s="44" t="str">
        <f t="shared" ref="N1670:N1733" ca="1" si="796">IFERROR(L1670-K1670*0.5,"")</f>
        <v/>
      </c>
      <c r="O1670" s="108" t="str">
        <f t="shared" si="771"/>
        <v/>
      </c>
      <c r="P1670" s="102" t="str">
        <f t="shared" si="772"/>
        <v/>
      </c>
      <c r="Q1670" s="102" t="str">
        <f t="shared" si="773"/>
        <v/>
      </c>
      <c r="R1670" s="120" t="str">
        <f t="shared" si="791"/>
        <v/>
      </c>
      <c r="S1670" s="54" t="str">
        <f t="shared" si="792"/>
        <v/>
      </c>
      <c r="T1670" s="5" t="str">
        <f t="shared" si="774"/>
        <v/>
      </c>
      <c r="U1670" s="152" t="str">
        <f t="shared" si="775"/>
        <v/>
      </c>
      <c r="V1670" s="152" t="str">
        <f t="shared" si="776"/>
        <v/>
      </c>
      <c r="W1670" s="153" t="str">
        <f t="shared" si="777"/>
        <v/>
      </c>
      <c r="X1670" s="153" t="str">
        <f t="shared" si="778"/>
        <v/>
      </c>
      <c r="Y1670" s="153" t="str">
        <f t="shared" si="779"/>
        <v/>
      </c>
      <c r="Z1670" s="153" t="str">
        <f t="shared" si="780"/>
        <v/>
      </c>
      <c r="AA1670" s="152" t="str">
        <f t="shared" si="781"/>
        <v/>
      </c>
      <c r="AB1670" s="152" t="str">
        <f t="shared" si="782"/>
        <v/>
      </c>
      <c r="AC1670" s="154" t="str">
        <f t="shared" si="783"/>
        <v/>
      </c>
      <c r="AD1670" s="154" t="str">
        <f t="shared" si="784"/>
        <v/>
      </c>
      <c r="AE1670" s="3" t="str">
        <f t="shared" si="785"/>
        <v/>
      </c>
      <c r="AF1670" s="3" t="str">
        <f t="shared" si="786"/>
        <v/>
      </c>
      <c r="AG1670" s="3" t="str">
        <f t="shared" si="793"/>
        <v/>
      </c>
      <c r="AH1670" s="4" t="str">
        <f t="shared" si="787"/>
        <v/>
      </c>
      <c r="AI1670" s="75" t="str">
        <f t="shared" si="788"/>
        <v/>
      </c>
      <c r="AJ1670" s="75" t="str">
        <f t="shared" si="789"/>
        <v/>
      </c>
    </row>
    <row r="1671" spans="1:36">
      <c r="A1671" s="41" t="str">
        <f t="shared" si="790"/>
        <v/>
      </c>
      <c r="B1671" s="150" t="str">
        <f>IF(ISNUMBER(A1671),INDEX('MetaTrader Import'!$H$13:$J$5893,TRUNC(((A1671-$A$39+1)-1)/3)+1,MOD((A1671-$A$39+1)-1,3)+1),"")</f>
        <v/>
      </c>
      <c r="C1671" s="43" t="str">
        <f t="shared" si="767"/>
        <v/>
      </c>
      <c r="D1671" s="43" t="str">
        <f t="shared" ca="1" si="768"/>
        <v/>
      </c>
      <c r="E1671" s="43" t="str">
        <f t="shared" si="769"/>
        <v/>
      </c>
      <c r="F1671" s="43" t="str">
        <f t="shared" si="770"/>
        <v/>
      </c>
      <c r="G1671" s="43" t="str">
        <f>IF(A1671&lt;&gt;"",IF(A1671&lt;Data!$G$11*0.25,$C$13/$G$32,IF(A1671&gt;Data!$G$11*0.25,$C$13,$C$13*10)),"")</f>
        <v/>
      </c>
      <c r="H1671" s="43" t="str">
        <f>IF(A1671&lt;&gt;"",IF(Data!$G$9="constant",$C$13,IF(Data!$G$9="squeeze",G1671,F1671)),"")</f>
        <v/>
      </c>
      <c r="I1671" s="38" t="str">
        <f ca="1">IF(ISNUMBER(A1671),NORMINV(RAND(),0,IF(AND(Data!$G$9="squeeze",A1671&lt;Data!$G$11*0.25),$H$32,1)*$C$30*$C$13)*($C$14*$C$12),"")</f>
        <v/>
      </c>
      <c r="J1671" s="42" t="str">
        <f ca="1">IFERROR(IF(Data!$C$6="Real",B1671,I1671+J1670+($C$14*$C$12)*(NORMINV(RAND(),$C$15,CHOOSE($G$13,$C$13,F1671,G1671)))),"")</f>
        <v/>
      </c>
      <c r="K1671" s="88" t="str">
        <f>IF(ISNUMBER(A1671), IF($G$16="fixed",$G$17,MIN(H1671*Data!$C$7*$C$16*0.5,$C$17*Data!$C$7))*$C$12,"")</f>
        <v/>
      </c>
      <c r="L1671" s="42" t="str">
        <f t="shared" ca="1" si="794"/>
        <v/>
      </c>
      <c r="M1671" s="44" t="str">
        <f t="shared" ca="1" si="795"/>
        <v/>
      </c>
      <c r="N1671" s="44" t="str">
        <f t="shared" ca="1" si="796"/>
        <v/>
      </c>
      <c r="O1671" s="108" t="str">
        <f t="shared" si="771"/>
        <v/>
      </c>
      <c r="P1671" s="102" t="str">
        <f t="shared" si="772"/>
        <v/>
      </c>
      <c r="Q1671" s="102" t="str">
        <f t="shared" si="773"/>
        <v/>
      </c>
      <c r="R1671" s="120" t="str">
        <f t="shared" si="791"/>
        <v/>
      </c>
      <c r="S1671" s="54" t="str">
        <f t="shared" si="792"/>
        <v/>
      </c>
      <c r="T1671" s="5" t="str">
        <f t="shared" si="774"/>
        <v/>
      </c>
      <c r="U1671" s="152" t="str">
        <f t="shared" si="775"/>
        <v/>
      </c>
      <c r="V1671" s="152" t="str">
        <f t="shared" si="776"/>
        <v/>
      </c>
      <c r="W1671" s="153" t="str">
        <f t="shared" si="777"/>
        <v/>
      </c>
      <c r="X1671" s="153" t="str">
        <f t="shared" si="778"/>
        <v/>
      </c>
      <c r="Y1671" s="153" t="str">
        <f t="shared" si="779"/>
        <v/>
      </c>
      <c r="Z1671" s="153" t="str">
        <f t="shared" si="780"/>
        <v/>
      </c>
      <c r="AA1671" s="152" t="str">
        <f t="shared" si="781"/>
        <v/>
      </c>
      <c r="AB1671" s="152" t="str">
        <f t="shared" si="782"/>
        <v/>
      </c>
      <c r="AC1671" s="154" t="str">
        <f t="shared" si="783"/>
        <v/>
      </c>
      <c r="AD1671" s="154" t="str">
        <f t="shared" si="784"/>
        <v/>
      </c>
      <c r="AE1671" s="3" t="str">
        <f t="shared" si="785"/>
        <v/>
      </c>
      <c r="AF1671" s="3" t="str">
        <f t="shared" si="786"/>
        <v/>
      </c>
      <c r="AG1671" s="3" t="str">
        <f t="shared" si="793"/>
        <v/>
      </c>
      <c r="AH1671" s="4" t="str">
        <f t="shared" si="787"/>
        <v/>
      </c>
      <c r="AI1671" s="75" t="str">
        <f t="shared" si="788"/>
        <v/>
      </c>
      <c r="AJ1671" s="75" t="str">
        <f t="shared" si="789"/>
        <v/>
      </c>
    </row>
    <row r="1672" spans="1:36">
      <c r="A1672" s="41" t="str">
        <f t="shared" si="790"/>
        <v/>
      </c>
      <c r="B1672" s="150" t="str">
        <f>IF(ISNUMBER(A1672),INDEX('MetaTrader Import'!$H$13:$J$5893,TRUNC(((A1672-$A$39+1)-1)/3)+1,MOD((A1672-$A$39+1)-1,3)+1),"")</f>
        <v/>
      </c>
      <c r="C1672" s="43" t="str">
        <f t="shared" si="767"/>
        <v/>
      </c>
      <c r="D1672" s="43" t="str">
        <f t="shared" ca="1" si="768"/>
        <v/>
      </c>
      <c r="E1672" s="43" t="str">
        <f t="shared" si="769"/>
        <v/>
      </c>
      <c r="F1672" s="43" t="str">
        <f t="shared" si="770"/>
        <v/>
      </c>
      <c r="G1672" s="43" t="str">
        <f>IF(A1672&lt;&gt;"",IF(A1672&lt;Data!$G$11*0.25,$C$13/$G$32,IF(A1672&gt;Data!$G$11*0.25,$C$13,$C$13*10)),"")</f>
        <v/>
      </c>
      <c r="H1672" s="43" t="str">
        <f>IF(A1672&lt;&gt;"",IF(Data!$G$9="constant",$C$13,IF(Data!$G$9="squeeze",G1672,F1672)),"")</f>
        <v/>
      </c>
      <c r="I1672" s="38" t="str">
        <f ca="1">IF(ISNUMBER(A1672),NORMINV(RAND(),0,IF(AND(Data!$G$9="squeeze",A1672&lt;Data!$G$11*0.25),$H$32,1)*$C$30*$C$13)*($C$14*$C$12),"")</f>
        <v/>
      </c>
      <c r="J1672" s="42" t="str">
        <f ca="1">IFERROR(IF(Data!$C$6="Real",B1672,I1672+J1671+($C$14*$C$12)*(NORMINV(RAND(),$C$15,CHOOSE($G$13,$C$13,F1672,G1672)))),"")</f>
        <v/>
      </c>
      <c r="K1672" s="88" t="str">
        <f>IF(ISNUMBER(A1672), IF($G$16="fixed",$G$17,MIN(H1672*Data!$C$7*$C$16*0.5,$C$17*Data!$C$7))*$C$12,"")</f>
        <v/>
      </c>
      <c r="L1672" s="42" t="str">
        <f t="shared" ca="1" si="794"/>
        <v/>
      </c>
      <c r="M1672" s="44" t="str">
        <f t="shared" ca="1" si="795"/>
        <v/>
      </c>
      <c r="N1672" s="44" t="str">
        <f t="shared" ca="1" si="796"/>
        <v/>
      </c>
      <c r="O1672" s="108" t="str">
        <f t="shared" si="771"/>
        <v/>
      </c>
      <c r="P1672" s="102" t="str">
        <f t="shared" si="772"/>
        <v/>
      </c>
      <c r="Q1672" s="102" t="str">
        <f t="shared" si="773"/>
        <v/>
      </c>
      <c r="R1672" s="120" t="str">
        <f t="shared" si="791"/>
        <v/>
      </c>
      <c r="S1672" s="54" t="str">
        <f t="shared" si="792"/>
        <v/>
      </c>
      <c r="T1672" s="5" t="str">
        <f t="shared" si="774"/>
        <v/>
      </c>
      <c r="U1672" s="152" t="str">
        <f t="shared" si="775"/>
        <v/>
      </c>
      <c r="V1672" s="152" t="str">
        <f t="shared" si="776"/>
        <v/>
      </c>
      <c r="W1672" s="153" t="str">
        <f t="shared" si="777"/>
        <v/>
      </c>
      <c r="X1672" s="153" t="str">
        <f t="shared" si="778"/>
        <v/>
      </c>
      <c r="Y1672" s="153" t="str">
        <f t="shared" si="779"/>
        <v/>
      </c>
      <c r="Z1672" s="153" t="str">
        <f t="shared" si="780"/>
        <v/>
      </c>
      <c r="AA1672" s="152" t="str">
        <f t="shared" si="781"/>
        <v/>
      </c>
      <c r="AB1672" s="152" t="str">
        <f t="shared" si="782"/>
        <v/>
      </c>
      <c r="AC1672" s="154" t="str">
        <f t="shared" si="783"/>
        <v/>
      </c>
      <c r="AD1672" s="154" t="str">
        <f t="shared" si="784"/>
        <v/>
      </c>
      <c r="AE1672" s="3" t="str">
        <f t="shared" si="785"/>
        <v/>
      </c>
      <c r="AF1672" s="3" t="str">
        <f t="shared" si="786"/>
        <v/>
      </c>
      <c r="AG1672" s="3" t="str">
        <f t="shared" si="793"/>
        <v/>
      </c>
      <c r="AH1672" s="4" t="str">
        <f t="shared" si="787"/>
        <v/>
      </c>
      <c r="AI1672" s="75" t="str">
        <f t="shared" si="788"/>
        <v/>
      </c>
      <c r="AJ1672" s="75" t="str">
        <f t="shared" si="789"/>
        <v/>
      </c>
    </row>
    <row r="1673" spans="1:36">
      <c r="A1673" s="41" t="str">
        <f t="shared" si="790"/>
        <v/>
      </c>
      <c r="B1673" s="150" t="str">
        <f>IF(ISNUMBER(A1673),INDEX('MetaTrader Import'!$H$13:$J$5893,TRUNC(((A1673-$A$39+1)-1)/3)+1,MOD((A1673-$A$39+1)-1,3)+1),"")</f>
        <v/>
      </c>
      <c r="C1673" s="43" t="str">
        <f t="shared" si="767"/>
        <v/>
      </c>
      <c r="D1673" s="43" t="str">
        <f t="shared" ca="1" si="768"/>
        <v/>
      </c>
      <c r="E1673" s="43" t="str">
        <f t="shared" si="769"/>
        <v/>
      </c>
      <c r="F1673" s="43" t="str">
        <f t="shared" si="770"/>
        <v/>
      </c>
      <c r="G1673" s="43" t="str">
        <f>IF(A1673&lt;&gt;"",IF(A1673&lt;Data!$G$11*0.25,$C$13/$G$32,IF(A1673&gt;Data!$G$11*0.25,$C$13,$C$13*10)),"")</f>
        <v/>
      </c>
      <c r="H1673" s="43" t="str">
        <f>IF(A1673&lt;&gt;"",IF(Data!$G$9="constant",$C$13,IF(Data!$G$9="squeeze",G1673,F1673)),"")</f>
        <v/>
      </c>
      <c r="I1673" s="38" t="str">
        <f ca="1">IF(ISNUMBER(A1673),NORMINV(RAND(),0,IF(AND(Data!$G$9="squeeze",A1673&lt;Data!$G$11*0.25),$H$32,1)*$C$30*$C$13)*($C$14*$C$12),"")</f>
        <v/>
      </c>
      <c r="J1673" s="42" t="str">
        <f ca="1">IFERROR(IF(Data!$C$6="Real",B1673,I1673+J1672+($C$14*$C$12)*(NORMINV(RAND(),$C$15,CHOOSE($G$13,$C$13,F1673,G1673)))),"")</f>
        <v/>
      </c>
      <c r="K1673" s="88" t="str">
        <f>IF(ISNUMBER(A1673), IF($G$16="fixed",$G$17,MIN(H1673*Data!$C$7*$C$16*0.5,$C$17*Data!$C$7))*$C$12,"")</f>
        <v/>
      </c>
      <c r="L1673" s="42" t="str">
        <f t="shared" ca="1" si="794"/>
        <v/>
      </c>
      <c r="M1673" s="44" t="str">
        <f t="shared" ca="1" si="795"/>
        <v/>
      </c>
      <c r="N1673" s="44" t="str">
        <f t="shared" ca="1" si="796"/>
        <v/>
      </c>
      <c r="O1673" s="108" t="str">
        <f t="shared" si="771"/>
        <v/>
      </c>
      <c r="P1673" s="102" t="str">
        <f t="shared" si="772"/>
        <v/>
      </c>
      <c r="Q1673" s="102" t="str">
        <f t="shared" si="773"/>
        <v/>
      </c>
      <c r="R1673" s="120" t="str">
        <f t="shared" si="791"/>
        <v/>
      </c>
      <c r="S1673" s="54" t="str">
        <f t="shared" si="792"/>
        <v/>
      </c>
      <c r="T1673" s="5" t="str">
        <f t="shared" si="774"/>
        <v/>
      </c>
      <c r="U1673" s="152" t="str">
        <f t="shared" si="775"/>
        <v/>
      </c>
      <c r="V1673" s="152" t="str">
        <f t="shared" si="776"/>
        <v/>
      </c>
      <c r="W1673" s="153" t="str">
        <f t="shared" si="777"/>
        <v/>
      </c>
      <c r="X1673" s="153" t="str">
        <f t="shared" si="778"/>
        <v/>
      </c>
      <c r="Y1673" s="153" t="str">
        <f t="shared" si="779"/>
        <v/>
      </c>
      <c r="Z1673" s="153" t="str">
        <f t="shared" si="780"/>
        <v/>
      </c>
      <c r="AA1673" s="152" t="str">
        <f t="shared" si="781"/>
        <v/>
      </c>
      <c r="AB1673" s="152" t="str">
        <f t="shared" si="782"/>
        <v/>
      </c>
      <c r="AC1673" s="154" t="str">
        <f t="shared" si="783"/>
        <v/>
      </c>
      <c r="AD1673" s="154" t="str">
        <f t="shared" si="784"/>
        <v/>
      </c>
      <c r="AE1673" s="3" t="str">
        <f t="shared" si="785"/>
        <v/>
      </c>
      <c r="AF1673" s="3" t="str">
        <f t="shared" si="786"/>
        <v/>
      </c>
      <c r="AG1673" s="3" t="str">
        <f t="shared" si="793"/>
        <v/>
      </c>
      <c r="AH1673" s="4" t="str">
        <f t="shared" si="787"/>
        <v/>
      </c>
      <c r="AI1673" s="75" t="str">
        <f t="shared" si="788"/>
        <v/>
      </c>
      <c r="AJ1673" s="75" t="str">
        <f t="shared" si="789"/>
        <v/>
      </c>
    </row>
    <row r="1674" spans="1:36">
      <c r="A1674" s="41" t="str">
        <f t="shared" si="790"/>
        <v/>
      </c>
      <c r="B1674" s="150" t="str">
        <f>IF(ISNUMBER(A1674),INDEX('MetaTrader Import'!$H$13:$J$5893,TRUNC(((A1674-$A$39+1)-1)/3)+1,MOD((A1674-$A$39+1)-1,3)+1),"")</f>
        <v/>
      </c>
      <c r="C1674" s="43" t="str">
        <f t="shared" si="767"/>
        <v/>
      </c>
      <c r="D1674" s="43" t="str">
        <f t="shared" ca="1" si="768"/>
        <v/>
      </c>
      <c r="E1674" s="43" t="str">
        <f t="shared" si="769"/>
        <v/>
      </c>
      <c r="F1674" s="43" t="str">
        <f t="shared" si="770"/>
        <v/>
      </c>
      <c r="G1674" s="43" t="str">
        <f>IF(A1674&lt;&gt;"",IF(A1674&lt;Data!$G$11*0.25,$C$13/$G$32,IF(A1674&gt;Data!$G$11*0.25,$C$13,$C$13*10)),"")</f>
        <v/>
      </c>
      <c r="H1674" s="43" t="str">
        <f>IF(A1674&lt;&gt;"",IF(Data!$G$9="constant",$C$13,IF(Data!$G$9="squeeze",G1674,F1674)),"")</f>
        <v/>
      </c>
      <c r="I1674" s="38" t="str">
        <f ca="1">IF(ISNUMBER(A1674),NORMINV(RAND(),0,IF(AND(Data!$G$9="squeeze",A1674&lt;Data!$G$11*0.25),$H$32,1)*$C$30*$C$13)*($C$14*$C$12),"")</f>
        <v/>
      </c>
      <c r="J1674" s="42" t="str">
        <f ca="1">IFERROR(IF(Data!$C$6="Real",B1674,I1674+J1673+($C$14*$C$12)*(NORMINV(RAND(),$C$15,CHOOSE($G$13,$C$13,F1674,G1674)))),"")</f>
        <v/>
      </c>
      <c r="K1674" s="88" t="str">
        <f>IF(ISNUMBER(A1674), IF($G$16="fixed",$G$17,MIN(H1674*Data!$C$7*$C$16*0.5,$C$17*Data!$C$7))*$C$12,"")</f>
        <v/>
      </c>
      <c r="L1674" s="42" t="str">
        <f t="shared" ca="1" si="794"/>
        <v/>
      </c>
      <c r="M1674" s="44" t="str">
        <f t="shared" ca="1" si="795"/>
        <v/>
      </c>
      <c r="N1674" s="44" t="str">
        <f t="shared" ca="1" si="796"/>
        <v/>
      </c>
      <c r="O1674" s="108" t="str">
        <f t="shared" si="771"/>
        <v/>
      </c>
      <c r="P1674" s="102" t="str">
        <f t="shared" si="772"/>
        <v/>
      </c>
      <c r="Q1674" s="102" t="str">
        <f t="shared" si="773"/>
        <v/>
      </c>
      <c r="R1674" s="120" t="str">
        <f t="shared" si="791"/>
        <v/>
      </c>
      <c r="S1674" s="54" t="str">
        <f t="shared" si="792"/>
        <v/>
      </c>
      <c r="T1674" s="5" t="str">
        <f t="shared" si="774"/>
        <v/>
      </c>
      <c r="U1674" s="152" t="str">
        <f t="shared" si="775"/>
        <v/>
      </c>
      <c r="V1674" s="152" t="str">
        <f t="shared" si="776"/>
        <v/>
      </c>
      <c r="W1674" s="153" t="str">
        <f t="shared" si="777"/>
        <v/>
      </c>
      <c r="X1674" s="153" t="str">
        <f t="shared" si="778"/>
        <v/>
      </c>
      <c r="Y1674" s="153" t="str">
        <f t="shared" si="779"/>
        <v/>
      </c>
      <c r="Z1674" s="153" t="str">
        <f t="shared" si="780"/>
        <v/>
      </c>
      <c r="AA1674" s="152" t="str">
        <f t="shared" si="781"/>
        <v/>
      </c>
      <c r="AB1674" s="152" t="str">
        <f t="shared" si="782"/>
        <v/>
      </c>
      <c r="AC1674" s="154" t="str">
        <f t="shared" si="783"/>
        <v/>
      </c>
      <c r="AD1674" s="154" t="str">
        <f t="shared" si="784"/>
        <v/>
      </c>
      <c r="AE1674" s="3" t="str">
        <f t="shared" si="785"/>
        <v/>
      </c>
      <c r="AF1674" s="3" t="str">
        <f t="shared" si="786"/>
        <v/>
      </c>
      <c r="AG1674" s="3" t="str">
        <f t="shared" si="793"/>
        <v/>
      </c>
      <c r="AH1674" s="4" t="str">
        <f t="shared" si="787"/>
        <v/>
      </c>
      <c r="AI1674" s="75" t="str">
        <f t="shared" si="788"/>
        <v/>
      </c>
      <c r="AJ1674" s="75" t="str">
        <f t="shared" si="789"/>
        <v/>
      </c>
    </row>
    <row r="1675" spans="1:36">
      <c r="A1675" s="41" t="str">
        <f t="shared" si="790"/>
        <v/>
      </c>
      <c r="B1675" s="150" t="str">
        <f>IF(ISNUMBER(A1675),INDEX('MetaTrader Import'!$H$13:$J$5893,TRUNC(((A1675-$A$39+1)-1)/3)+1,MOD((A1675-$A$39+1)-1,3)+1),"")</f>
        <v/>
      </c>
      <c r="C1675" s="43" t="str">
        <f t="shared" si="767"/>
        <v/>
      </c>
      <c r="D1675" s="43" t="str">
        <f t="shared" ca="1" si="768"/>
        <v/>
      </c>
      <c r="E1675" s="43" t="str">
        <f t="shared" si="769"/>
        <v/>
      </c>
      <c r="F1675" s="43" t="str">
        <f t="shared" si="770"/>
        <v/>
      </c>
      <c r="G1675" s="43" t="str">
        <f>IF(A1675&lt;&gt;"",IF(A1675&lt;Data!$G$11*0.25,$C$13/$G$32,IF(A1675&gt;Data!$G$11*0.25,$C$13,$C$13*10)),"")</f>
        <v/>
      </c>
      <c r="H1675" s="43" t="str">
        <f>IF(A1675&lt;&gt;"",IF(Data!$G$9="constant",$C$13,IF(Data!$G$9="squeeze",G1675,F1675)),"")</f>
        <v/>
      </c>
      <c r="I1675" s="38" t="str">
        <f ca="1">IF(ISNUMBER(A1675),NORMINV(RAND(),0,IF(AND(Data!$G$9="squeeze",A1675&lt;Data!$G$11*0.25),$H$32,1)*$C$30*$C$13)*($C$14*$C$12),"")</f>
        <v/>
      </c>
      <c r="J1675" s="42" t="str">
        <f ca="1">IFERROR(IF(Data!$C$6="Real",B1675,I1675+J1674+($C$14*$C$12)*(NORMINV(RAND(),$C$15,CHOOSE($G$13,$C$13,F1675,G1675)))),"")</f>
        <v/>
      </c>
      <c r="K1675" s="88" t="str">
        <f>IF(ISNUMBER(A1675), IF($G$16="fixed",$G$17,MIN(H1675*Data!$C$7*$C$16*0.5,$C$17*Data!$C$7))*$C$12,"")</f>
        <v/>
      </c>
      <c r="L1675" s="42" t="str">
        <f t="shared" ca="1" si="794"/>
        <v/>
      </c>
      <c r="M1675" s="44" t="str">
        <f t="shared" ca="1" si="795"/>
        <v/>
      </c>
      <c r="N1675" s="44" t="str">
        <f t="shared" ca="1" si="796"/>
        <v/>
      </c>
      <c r="O1675" s="108" t="str">
        <f t="shared" si="771"/>
        <v/>
      </c>
      <c r="P1675" s="102" t="str">
        <f t="shared" si="772"/>
        <v/>
      </c>
      <c r="Q1675" s="102" t="str">
        <f t="shared" si="773"/>
        <v/>
      </c>
      <c r="R1675" s="120" t="str">
        <f t="shared" si="791"/>
        <v/>
      </c>
      <c r="S1675" s="54" t="str">
        <f t="shared" si="792"/>
        <v/>
      </c>
      <c r="T1675" s="5" t="str">
        <f t="shared" si="774"/>
        <v/>
      </c>
      <c r="U1675" s="152" t="str">
        <f t="shared" si="775"/>
        <v/>
      </c>
      <c r="V1675" s="152" t="str">
        <f t="shared" si="776"/>
        <v/>
      </c>
      <c r="W1675" s="153" t="str">
        <f t="shared" si="777"/>
        <v/>
      </c>
      <c r="X1675" s="153" t="str">
        <f t="shared" si="778"/>
        <v/>
      </c>
      <c r="Y1675" s="153" t="str">
        <f t="shared" si="779"/>
        <v/>
      </c>
      <c r="Z1675" s="153" t="str">
        <f t="shared" si="780"/>
        <v/>
      </c>
      <c r="AA1675" s="152" t="str">
        <f t="shared" si="781"/>
        <v/>
      </c>
      <c r="AB1675" s="152" t="str">
        <f t="shared" si="782"/>
        <v/>
      </c>
      <c r="AC1675" s="154" t="str">
        <f t="shared" si="783"/>
        <v/>
      </c>
      <c r="AD1675" s="154" t="str">
        <f t="shared" si="784"/>
        <v/>
      </c>
      <c r="AE1675" s="3" t="str">
        <f t="shared" si="785"/>
        <v/>
      </c>
      <c r="AF1675" s="3" t="str">
        <f t="shared" si="786"/>
        <v/>
      </c>
      <c r="AG1675" s="3" t="str">
        <f t="shared" si="793"/>
        <v/>
      </c>
      <c r="AH1675" s="4" t="str">
        <f t="shared" si="787"/>
        <v/>
      </c>
      <c r="AI1675" s="75" t="str">
        <f t="shared" si="788"/>
        <v/>
      </c>
      <c r="AJ1675" s="75" t="str">
        <f t="shared" si="789"/>
        <v/>
      </c>
    </row>
    <row r="1676" spans="1:36">
      <c r="A1676" s="41" t="str">
        <f t="shared" si="790"/>
        <v/>
      </c>
      <c r="B1676" s="150" t="str">
        <f>IF(ISNUMBER(A1676),INDEX('MetaTrader Import'!$H$13:$J$5893,TRUNC(((A1676-$A$39+1)-1)/3)+1,MOD((A1676-$A$39+1)-1,3)+1),"")</f>
        <v/>
      </c>
      <c r="C1676" s="43" t="str">
        <f t="shared" si="767"/>
        <v/>
      </c>
      <c r="D1676" s="43" t="str">
        <f t="shared" ca="1" si="768"/>
        <v/>
      </c>
      <c r="E1676" s="43" t="str">
        <f t="shared" si="769"/>
        <v/>
      </c>
      <c r="F1676" s="43" t="str">
        <f t="shared" si="770"/>
        <v/>
      </c>
      <c r="G1676" s="43" t="str">
        <f>IF(A1676&lt;&gt;"",IF(A1676&lt;Data!$G$11*0.25,$C$13/$G$32,IF(A1676&gt;Data!$G$11*0.25,$C$13,$C$13*10)),"")</f>
        <v/>
      </c>
      <c r="H1676" s="43" t="str">
        <f>IF(A1676&lt;&gt;"",IF(Data!$G$9="constant",$C$13,IF(Data!$G$9="squeeze",G1676,F1676)),"")</f>
        <v/>
      </c>
      <c r="I1676" s="38" t="str">
        <f ca="1">IF(ISNUMBER(A1676),NORMINV(RAND(),0,IF(AND(Data!$G$9="squeeze",A1676&lt;Data!$G$11*0.25),$H$32,1)*$C$30*$C$13)*($C$14*$C$12),"")</f>
        <v/>
      </c>
      <c r="J1676" s="42" t="str">
        <f ca="1">IFERROR(IF(Data!$C$6="Real",B1676,I1676+J1675+($C$14*$C$12)*(NORMINV(RAND(),$C$15,CHOOSE($G$13,$C$13,F1676,G1676)))),"")</f>
        <v/>
      </c>
      <c r="K1676" s="88" t="str">
        <f>IF(ISNUMBER(A1676), IF($G$16="fixed",$G$17,MIN(H1676*Data!$C$7*$C$16*0.5,$C$17*Data!$C$7))*$C$12,"")</f>
        <v/>
      </c>
      <c r="L1676" s="42" t="str">
        <f t="shared" ca="1" si="794"/>
        <v/>
      </c>
      <c r="M1676" s="44" t="str">
        <f t="shared" ca="1" si="795"/>
        <v/>
      </c>
      <c r="N1676" s="44" t="str">
        <f t="shared" ca="1" si="796"/>
        <v/>
      </c>
      <c r="O1676" s="108" t="str">
        <f t="shared" si="771"/>
        <v/>
      </c>
      <c r="P1676" s="102" t="str">
        <f t="shared" si="772"/>
        <v/>
      </c>
      <c r="Q1676" s="102" t="str">
        <f t="shared" si="773"/>
        <v/>
      </c>
      <c r="R1676" s="120" t="str">
        <f t="shared" si="791"/>
        <v/>
      </c>
      <c r="S1676" s="54" t="str">
        <f t="shared" si="792"/>
        <v/>
      </c>
      <c r="T1676" s="5" t="str">
        <f t="shared" si="774"/>
        <v/>
      </c>
      <c r="U1676" s="152" t="str">
        <f t="shared" si="775"/>
        <v/>
      </c>
      <c r="V1676" s="152" t="str">
        <f t="shared" si="776"/>
        <v/>
      </c>
      <c r="W1676" s="153" t="str">
        <f t="shared" si="777"/>
        <v/>
      </c>
      <c r="X1676" s="153" t="str">
        <f t="shared" si="778"/>
        <v/>
      </c>
      <c r="Y1676" s="153" t="str">
        <f t="shared" si="779"/>
        <v/>
      </c>
      <c r="Z1676" s="153" t="str">
        <f t="shared" si="780"/>
        <v/>
      </c>
      <c r="AA1676" s="152" t="str">
        <f t="shared" si="781"/>
        <v/>
      </c>
      <c r="AB1676" s="152" t="str">
        <f t="shared" si="782"/>
        <v/>
      </c>
      <c r="AC1676" s="154" t="str">
        <f t="shared" si="783"/>
        <v/>
      </c>
      <c r="AD1676" s="154" t="str">
        <f t="shared" si="784"/>
        <v/>
      </c>
      <c r="AE1676" s="3" t="str">
        <f t="shared" si="785"/>
        <v/>
      </c>
      <c r="AF1676" s="3" t="str">
        <f t="shared" si="786"/>
        <v/>
      </c>
      <c r="AG1676" s="3" t="str">
        <f t="shared" si="793"/>
        <v/>
      </c>
      <c r="AH1676" s="4" t="str">
        <f t="shared" si="787"/>
        <v/>
      </c>
      <c r="AI1676" s="75" t="str">
        <f t="shared" si="788"/>
        <v/>
      </c>
      <c r="AJ1676" s="75" t="str">
        <f t="shared" si="789"/>
        <v/>
      </c>
    </row>
    <row r="1677" spans="1:36">
      <c r="A1677" s="41" t="str">
        <f t="shared" si="790"/>
        <v/>
      </c>
      <c r="B1677" s="150" t="str">
        <f>IF(ISNUMBER(A1677),INDEX('MetaTrader Import'!$H$13:$J$5893,TRUNC(((A1677-$A$39+1)-1)/3)+1,MOD((A1677-$A$39+1)-1,3)+1),"")</f>
        <v/>
      </c>
      <c r="C1677" s="43" t="str">
        <f t="shared" si="767"/>
        <v/>
      </c>
      <c r="D1677" s="43" t="str">
        <f t="shared" ca="1" si="768"/>
        <v/>
      </c>
      <c r="E1677" s="43" t="str">
        <f t="shared" si="769"/>
        <v/>
      </c>
      <c r="F1677" s="43" t="str">
        <f t="shared" si="770"/>
        <v/>
      </c>
      <c r="G1677" s="43" t="str">
        <f>IF(A1677&lt;&gt;"",IF(A1677&lt;Data!$G$11*0.25,$C$13/$G$32,IF(A1677&gt;Data!$G$11*0.25,$C$13,$C$13*10)),"")</f>
        <v/>
      </c>
      <c r="H1677" s="43" t="str">
        <f>IF(A1677&lt;&gt;"",IF(Data!$G$9="constant",$C$13,IF(Data!$G$9="squeeze",G1677,F1677)),"")</f>
        <v/>
      </c>
      <c r="I1677" s="38" t="str">
        <f ca="1">IF(ISNUMBER(A1677),NORMINV(RAND(),0,IF(AND(Data!$G$9="squeeze",A1677&lt;Data!$G$11*0.25),$H$32,1)*$C$30*$C$13)*($C$14*$C$12),"")</f>
        <v/>
      </c>
      <c r="J1677" s="42" t="str">
        <f ca="1">IFERROR(IF(Data!$C$6="Real",B1677,I1677+J1676+($C$14*$C$12)*(NORMINV(RAND(),$C$15,CHOOSE($G$13,$C$13,F1677,G1677)))),"")</f>
        <v/>
      </c>
      <c r="K1677" s="88" t="str">
        <f>IF(ISNUMBER(A1677), IF($G$16="fixed",$G$17,MIN(H1677*Data!$C$7*$C$16*0.5,$C$17*Data!$C$7))*$C$12,"")</f>
        <v/>
      </c>
      <c r="L1677" s="42" t="str">
        <f t="shared" ca="1" si="794"/>
        <v/>
      </c>
      <c r="M1677" s="44" t="str">
        <f t="shared" ca="1" si="795"/>
        <v/>
      </c>
      <c r="N1677" s="44" t="str">
        <f t="shared" ca="1" si="796"/>
        <v/>
      </c>
      <c r="O1677" s="108" t="str">
        <f t="shared" si="771"/>
        <v/>
      </c>
      <c r="P1677" s="102" t="str">
        <f t="shared" si="772"/>
        <v/>
      </c>
      <c r="Q1677" s="102" t="str">
        <f t="shared" si="773"/>
        <v/>
      </c>
      <c r="R1677" s="120" t="str">
        <f t="shared" si="791"/>
        <v/>
      </c>
      <c r="S1677" s="54" t="str">
        <f t="shared" si="792"/>
        <v/>
      </c>
      <c r="T1677" s="5" t="str">
        <f t="shared" si="774"/>
        <v/>
      </c>
      <c r="U1677" s="152" t="str">
        <f t="shared" si="775"/>
        <v/>
      </c>
      <c r="V1677" s="152" t="str">
        <f t="shared" si="776"/>
        <v/>
      </c>
      <c r="W1677" s="153" t="str">
        <f t="shared" si="777"/>
        <v/>
      </c>
      <c r="X1677" s="153" t="str">
        <f t="shared" si="778"/>
        <v/>
      </c>
      <c r="Y1677" s="153" t="str">
        <f t="shared" si="779"/>
        <v/>
      </c>
      <c r="Z1677" s="153" t="str">
        <f t="shared" si="780"/>
        <v/>
      </c>
      <c r="AA1677" s="152" t="str">
        <f t="shared" si="781"/>
        <v/>
      </c>
      <c r="AB1677" s="152" t="str">
        <f t="shared" si="782"/>
        <v/>
      </c>
      <c r="AC1677" s="154" t="str">
        <f t="shared" si="783"/>
        <v/>
      </c>
      <c r="AD1677" s="154" t="str">
        <f t="shared" si="784"/>
        <v/>
      </c>
      <c r="AE1677" s="3" t="str">
        <f t="shared" si="785"/>
        <v/>
      </c>
      <c r="AF1677" s="3" t="str">
        <f t="shared" si="786"/>
        <v/>
      </c>
      <c r="AG1677" s="3" t="str">
        <f t="shared" si="793"/>
        <v/>
      </c>
      <c r="AH1677" s="4" t="str">
        <f t="shared" si="787"/>
        <v/>
      </c>
      <c r="AI1677" s="75" t="str">
        <f t="shared" si="788"/>
        <v/>
      </c>
      <c r="AJ1677" s="75" t="str">
        <f t="shared" si="789"/>
        <v/>
      </c>
    </row>
    <row r="1678" spans="1:36">
      <c r="A1678" s="41" t="str">
        <f t="shared" si="790"/>
        <v/>
      </c>
      <c r="B1678" s="150" t="str">
        <f>IF(ISNUMBER(A1678),INDEX('MetaTrader Import'!$H$13:$J$5893,TRUNC(((A1678-$A$39+1)-1)/3)+1,MOD((A1678-$A$39+1)-1,3)+1),"")</f>
        <v/>
      </c>
      <c r="C1678" s="43" t="str">
        <f t="shared" si="767"/>
        <v/>
      </c>
      <c r="D1678" s="43" t="str">
        <f t="shared" ca="1" si="768"/>
        <v/>
      </c>
      <c r="E1678" s="43" t="str">
        <f t="shared" si="769"/>
        <v/>
      </c>
      <c r="F1678" s="43" t="str">
        <f t="shared" si="770"/>
        <v/>
      </c>
      <c r="G1678" s="43" t="str">
        <f>IF(A1678&lt;&gt;"",IF(A1678&lt;Data!$G$11*0.25,$C$13/$G$32,IF(A1678&gt;Data!$G$11*0.25,$C$13,$C$13*10)),"")</f>
        <v/>
      </c>
      <c r="H1678" s="43" t="str">
        <f>IF(A1678&lt;&gt;"",IF(Data!$G$9="constant",$C$13,IF(Data!$G$9="squeeze",G1678,F1678)),"")</f>
        <v/>
      </c>
      <c r="I1678" s="38" t="str">
        <f ca="1">IF(ISNUMBER(A1678),NORMINV(RAND(),0,IF(AND(Data!$G$9="squeeze",A1678&lt;Data!$G$11*0.25),$H$32,1)*$C$30*$C$13)*($C$14*$C$12),"")</f>
        <v/>
      </c>
      <c r="J1678" s="42" t="str">
        <f ca="1">IFERROR(IF(Data!$C$6="Real",B1678,I1678+J1677+($C$14*$C$12)*(NORMINV(RAND(),$C$15,CHOOSE($G$13,$C$13,F1678,G1678)))),"")</f>
        <v/>
      </c>
      <c r="K1678" s="88" t="str">
        <f>IF(ISNUMBER(A1678), IF($G$16="fixed",$G$17,MIN(H1678*Data!$C$7*$C$16*0.5,$C$17*Data!$C$7))*$C$12,"")</f>
        <v/>
      </c>
      <c r="L1678" s="42" t="str">
        <f t="shared" ca="1" si="794"/>
        <v/>
      </c>
      <c r="M1678" s="44" t="str">
        <f t="shared" ca="1" si="795"/>
        <v/>
      </c>
      <c r="N1678" s="44" t="str">
        <f t="shared" ca="1" si="796"/>
        <v/>
      </c>
      <c r="O1678" s="108" t="str">
        <f t="shared" si="771"/>
        <v/>
      </c>
      <c r="P1678" s="102" t="str">
        <f t="shared" si="772"/>
        <v/>
      </c>
      <c r="Q1678" s="102" t="str">
        <f t="shared" si="773"/>
        <v/>
      </c>
      <c r="R1678" s="120" t="str">
        <f t="shared" si="791"/>
        <v/>
      </c>
      <c r="S1678" s="54" t="str">
        <f t="shared" si="792"/>
        <v/>
      </c>
      <c r="T1678" s="5" t="str">
        <f t="shared" si="774"/>
        <v/>
      </c>
      <c r="U1678" s="152" t="str">
        <f t="shared" si="775"/>
        <v/>
      </c>
      <c r="V1678" s="152" t="str">
        <f t="shared" si="776"/>
        <v/>
      </c>
      <c r="W1678" s="153" t="str">
        <f t="shared" si="777"/>
        <v/>
      </c>
      <c r="X1678" s="153" t="str">
        <f t="shared" si="778"/>
        <v/>
      </c>
      <c r="Y1678" s="153" t="str">
        <f t="shared" si="779"/>
        <v/>
      </c>
      <c r="Z1678" s="153" t="str">
        <f t="shared" si="780"/>
        <v/>
      </c>
      <c r="AA1678" s="152" t="str">
        <f t="shared" si="781"/>
        <v/>
      </c>
      <c r="AB1678" s="152" t="str">
        <f t="shared" si="782"/>
        <v/>
      </c>
      <c r="AC1678" s="154" t="str">
        <f t="shared" si="783"/>
        <v/>
      </c>
      <c r="AD1678" s="154" t="str">
        <f t="shared" si="784"/>
        <v/>
      </c>
      <c r="AE1678" s="3" t="str">
        <f t="shared" si="785"/>
        <v/>
      </c>
      <c r="AF1678" s="3" t="str">
        <f t="shared" si="786"/>
        <v/>
      </c>
      <c r="AG1678" s="3" t="str">
        <f t="shared" si="793"/>
        <v/>
      </c>
      <c r="AH1678" s="4" t="str">
        <f t="shared" si="787"/>
        <v/>
      </c>
      <c r="AI1678" s="75" t="str">
        <f t="shared" si="788"/>
        <v/>
      </c>
      <c r="AJ1678" s="75" t="str">
        <f t="shared" si="789"/>
        <v/>
      </c>
    </row>
    <row r="1679" spans="1:36">
      <c r="A1679" s="41" t="str">
        <f t="shared" si="790"/>
        <v/>
      </c>
      <c r="B1679" s="150" t="str">
        <f>IF(ISNUMBER(A1679),INDEX('MetaTrader Import'!$H$13:$J$5893,TRUNC(((A1679-$A$39+1)-1)/3)+1,MOD((A1679-$A$39+1)-1,3)+1),"")</f>
        <v/>
      </c>
      <c r="C1679" s="43" t="str">
        <f t="shared" si="767"/>
        <v/>
      </c>
      <c r="D1679" s="43" t="str">
        <f t="shared" ca="1" si="768"/>
        <v/>
      </c>
      <c r="E1679" s="43" t="str">
        <f t="shared" si="769"/>
        <v/>
      </c>
      <c r="F1679" s="43" t="str">
        <f t="shared" si="770"/>
        <v/>
      </c>
      <c r="G1679" s="43" t="str">
        <f>IF(A1679&lt;&gt;"",IF(A1679&lt;Data!$G$11*0.25,$C$13/$G$32,IF(A1679&gt;Data!$G$11*0.25,$C$13,$C$13*10)),"")</f>
        <v/>
      </c>
      <c r="H1679" s="43" t="str">
        <f>IF(A1679&lt;&gt;"",IF(Data!$G$9="constant",$C$13,IF(Data!$G$9="squeeze",G1679,F1679)),"")</f>
        <v/>
      </c>
      <c r="I1679" s="38" t="str">
        <f ca="1">IF(ISNUMBER(A1679),NORMINV(RAND(),0,IF(AND(Data!$G$9="squeeze",A1679&lt;Data!$G$11*0.25),$H$32,1)*$C$30*$C$13)*($C$14*$C$12),"")</f>
        <v/>
      </c>
      <c r="J1679" s="42" t="str">
        <f ca="1">IFERROR(IF(Data!$C$6="Real",B1679,I1679+J1678+($C$14*$C$12)*(NORMINV(RAND(),$C$15,CHOOSE($G$13,$C$13,F1679,G1679)))),"")</f>
        <v/>
      </c>
      <c r="K1679" s="88" t="str">
        <f>IF(ISNUMBER(A1679), IF($G$16="fixed",$G$17,MIN(H1679*Data!$C$7*$C$16*0.5,$C$17*Data!$C$7))*$C$12,"")</f>
        <v/>
      </c>
      <c r="L1679" s="42" t="str">
        <f t="shared" ca="1" si="794"/>
        <v/>
      </c>
      <c r="M1679" s="44" t="str">
        <f t="shared" ca="1" si="795"/>
        <v/>
      </c>
      <c r="N1679" s="44" t="str">
        <f t="shared" ca="1" si="796"/>
        <v/>
      </c>
      <c r="O1679" s="108" t="str">
        <f t="shared" si="771"/>
        <v/>
      </c>
      <c r="P1679" s="102" t="str">
        <f t="shared" si="772"/>
        <v/>
      </c>
      <c r="Q1679" s="102" t="str">
        <f t="shared" si="773"/>
        <v/>
      </c>
      <c r="R1679" s="120" t="str">
        <f t="shared" si="791"/>
        <v/>
      </c>
      <c r="S1679" s="54" t="str">
        <f t="shared" si="792"/>
        <v/>
      </c>
      <c r="T1679" s="5" t="str">
        <f t="shared" si="774"/>
        <v/>
      </c>
      <c r="U1679" s="152" t="str">
        <f t="shared" si="775"/>
        <v/>
      </c>
      <c r="V1679" s="152" t="str">
        <f t="shared" si="776"/>
        <v/>
      </c>
      <c r="W1679" s="153" t="str">
        <f t="shared" si="777"/>
        <v/>
      </c>
      <c r="X1679" s="153" t="str">
        <f t="shared" si="778"/>
        <v/>
      </c>
      <c r="Y1679" s="153" t="str">
        <f t="shared" si="779"/>
        <v/>
      </c>
      <c r="Z1679" s="153" t="str">
        <f t="shared" si="780"/>
        <v/>
      </c>
      <c r="AA1679" s="152" t="str">
        <f t="shared" si="781"/>
        <v/>
      </c>
      <c r="AB1679" s="152" t="str">
        <f t="shared" si="782"/>
        <v/>
      </c>
      <c r="AC1679" s="154" t="str">
        <f t="shared" si="783"/>
        <v/>
      </c>
      <c r="AD1679" s="154" t="str">
        <f t="shared" si="784"/>
        <v/>
      </c>
      <c r="AE1679" s="3" t="str">
        <f t="shared" si="785"/>
        <v/>
      </c>
      <c r="AF1679" s="3" t="str">
        <f t="shared" si="786"/>
        <v/>
      </c>
      <c r="AG1679" s="3" t="str">
        <f t="shared" si="793"/>
        <v/>
      </c>
      <c r="AH1679" s="4" t="str">
        <f t="shared" si="787"/>
        <v/>
      </c>
      <c r="AI1679" s="75" t="str">
        <f t="shared" si="788"/>
        <v/>
      </c>
      <c r="AJ1679" s="75" t="str">
        <f t="shared" si="789"/>
        <v/>
      </c>
    </row>
    <row r="1680" spans="1:36">
      <c r="A1680" s="41" t="str">
        <f t="shared" si="790"/>
        <v/>
      </c>
      <c r="B1680" s="150" t="str">
        <f>IF(ISNUMBER(A1680),INDEX('MetaTrader Import'!$H$13:$J$5893,TRUNC(((A1680-$A$39+1)-1)/3)+1,MOD((A1680-$A$39+1)-1,3)+1),"")</f>
        <v/>
      </c>
      <c r="C1680" s="43" t="str">
        <f t="shared" si="767"/>
        <v/>
      </c>
      <c r="D1680" s="43" t="str">
        <f t="shared" ca="1" si="768"/>
        <v/>
      </c>
      <c r="E1680" s="43" t="str">
        <f t="shared" si="769"/>
        <v/>
      </c>
      <c r="F1680" s="43" t="str">
        <f t="shared" si="770"/>
        <v/>
      </c>
      <c r="G1680" s="43" t="str">
        <f>IF(A1680&lt;&gt;"",IF(A1680&lt;Data!$G$11*0.25,$C$13/$G$32,IF(A1680&gt;Data!$G$11*0.25,$C$13,$C$13*10)),"")</f>
        <v/>
      </c>
      <c r="H1680" s="43" t="str">
        <f>IF(A1680&lt;&gt;"",IF(Data!$G$9="constant",$C$13,IF(Data!$G$9="squeeze",G1680,F1680)),"")</f>
        <v/>
      </c>
      <c r="I1680" s="38" t="str">
        <f ca="1">IF(ISNUMBER(A1680),NORMINV(RAND(),0,IF(AND(Data!$G$9="squeeze",A1680&lt;Data!$G$11*0.25),$H$32,1)*$C$30*$C$13)*($C$14*$C$12),"")</f>
        <v/>
      </c>
      <c r="J1680" s="42" t="str">
        <f ca="1">IFERROR(IF(Data!$C$6="Real",B1680,I1680+J1679+($C$14*$C$12)*(NORMINV(RAND(),$C$15,CHOOSE($G$13,$C$13,F1680,G1680)))),"")</f>
        <v/>
      </c>
      <c r="K1680" s="88" t="str">
        <f>IF(ISNUMBER(A1680), IF($G$16="fixed",$G$17,MIN(H1680*Data!$C$7*$C$16*0.5,$C$17*Data!$C$7))*$C$12,"")</f>
        <v/>
      </c>
      <c r="L1680" s="42" t="str">
        <f t="shared" ca="1" si="794"/>
        <v/>
      </c>
      <c r="M1680" s="44" t="str">
        <f t="shared" ca="1" si="795"/>
        <v/>
      </c>
      <c r="N1680" s="44" t="str">
        <f t="shared" ca="1" si="796"/>
        <v/>
      </c>
      <c r="O1680" s="108" t="str">
        <f t="shared" si="771"/>
        <v/>
      </c>
      <c r="P1680" s="102" t="str">
        <f t="shared" si="772"/>
        <v/>
      </c>
      <c r="Q1680" s="102" t="str">
        <f t="shared" si="773"/>
        <v/>
      </c>
      <c r="R1680" s="120" t="str">
        <f t="shared" si="791"/>
        <v/>
      </c>
      <c r="S1680" s="54" t="str">
        <f t="shared" si="792"/>
        <v/>
      </c>
      <c r="T1680" s="5" t="str">
        <f t="shared" si="774"/>
        <v/>
      </c>
      <c r="U1680" s="152" t="str">
        <f t="shared" si="775"/>
        <v/>
      </c>
      <c r="V1680" s="152" t="str">
        <f t="shared" si="776"/>
        <v/>
      </c>
      <c r="W1680" s="153" t="str">
        <f t="shared" si="777"/>
        <v/>
      </c>
      <c r="X1680" s="153" t="str">
        <f t="shared" si="778"/>
        <v/>
      </c>
      <c r="Y1680" s="153" t="str">
        <f t="shared" si="779"/>
        <v/>
      </c>
      <c r="Z1680" s="153" t="str">
        <f t="shared" si="780"/>
        <v/>
      </c>
      <c r="AA1680" s="152" t="str">
        <f t="shared" si="781"/>
        <v/>
      </c>
      <c r="AB1680" s="152" t="str">
        <f t="shared" si="782"/>
        <v/>
      </c>
      <c r="AC1680" s="154" t="str">
        <f t="shared" si="783"/>
        <v/>
      </c>
      <c r="AD1680" s="154" t="str">
        <f t="shared" si="784"/>
        <v/>
      </c>
      <c r="AE1680" s="3" t="str">
        <f t="shared" si="785"/>
        <v/>
      </c>
      <c r="AF1680" s="3" t="str">
        <f t="shared" si="786"/>
        <v/>
      </c>
      <c r="AG1680" s="3" t="str">
        <f t="shared" si="793"/>
        <v/>
      </c>
      <c r="AH1680" s="4" t="str">
        <f t="shared" si="787"/>
        <v/>
      </c>
      <c r="AI1680" s="75" t="str">
        <f t="shared" si="788"/>
        <v/>
      </c>
      <c r="AJ1680" s="75" t="str">
        <f t="shared" si="789"/>
        <v/>
      </c>
    </row>
    <row r="1681" spans="1:36">
      <c r="A1681" s="41" t="str">
        <f t="shared" si="790"/>
        <v/>
      </c>
      <c r="B1681" s="150" t="str">
        <f>IF(ISNUMBER(A1681),INDEX('MetaTrader Import'!$H$13:$J$5893,TRUNC(((A1681-$A$39+1)-1)/3)+1,MOD((A1681-$A$39+1)-1,3)+1),"")</f>
        <v/>
      </c>
      <c r="C1681" s="43" t="str">
        <f t="shared" si="767"/>
        <v/>
      </c>
      <c r="D1681" s="43" t="str">
        <f t="shared" ca="1" si="768"/>
        <v/>
      </c>
      <c r="E1681" s="43" t="str">
        <f t="shared" si="769"/>
        <v/>
      </c>
      <c r="F1681" s="43" t="str">
        <f t="shared" si="770"/>
        <v/>
      </c>
      <c r="G1681" s="43" t="str">
        <f>IF(A1681&lt;&gt;"",IF(A1681&lt;Data!$G$11*0.25,$C$13/$G$32,IF(A1681&gt;Data!$G$11*0.25,$C$13,$C$13*10)),"")</f>
        <v/>
      </c>
      <c r="H1681" s="43" t="str">
        <f>IF(A1681&lt;&gt;"",IF(Data!$G$9="constant",$C$13,IF(Data!$G$9="squeeze",G1681,F1681)),"")</f>
        <v/>
      </c>
      <c r="I1681" s="38" t="str">
        <f ca="1">IF(ISNUMBER(A1681),NORMINV(RAND(),0,IF(AND(Data!$G$9="squeeze",A1681&lt;Data!$G$11*0.25),$H$32,1)*$C$30*$C$13)*($C$14*$C$12),"")</f>
        <v/>
      </c>
      <c r="J1681" s="42" t="str">
        <f ca="1">IFERROR(IF(Data!$C$6="Real",B1681,I1681+J1680+($C$14*$C$12)*(NORMINV(RAND(),$C$15,CHOOSE($G$13,$C$13,F1681,G1681)))),"")</f>
        <v/>
      </c>
      <c r="K1681" s="88" t="str">
        <f>IF(ISNUMBER(A1681), IF($G$16="fixed",$G$17,MIN(H1681*Data!$C$7*$C$16*0.5,$C$17*Data!$C$7))*$C$12,"")</f>
        <v/>
      </c>
      <c r="L1681" s="42" t="str">
        <f t="shared" ca="1" si="794"/>
        <v/>
      </c>
      <c r="M1681" s="44" t="str">
        <f t="shared" ca="1" si="795"/>
        <v/>
      </c>
      <c r="N1681" s="44" t="str">
        <f t="shared" ca="1" si="796"/>
        <v/>
      </c>
      <c r="O1681" s="108" t="str">
        <f t="shared" si="771"/>
        <v/>
      </c>
      <c r="P1681" s="102" t="str">
        <f t="shared" si="772"/>
        <v/>
      </c>
      <c r="Q1681" s="102" t="str">
        <f t="shared" si="773"/>
        <v/>
      </c>
      <c r="R1681" s="120" t="str">
        <f t="shared" si="791"/>
        <v/>
      </c>
      <c r="S1681" s="54" t="str">
        <f t="shared" si="792"/>
        <v/>
      </c>
      <c r="T1681" s="5" t="str">
        <f t="shared" si="774"/>
        <v/>
      </c>
      <c r="U1681" s="152" t="str">
        <f t="shared" si="775"/>
        <v/>
      </c>
      <c r="V1681" s="152" t="str">
        <f t="shared" si="776"/>
        <v/>
      </c>
      <c r="W1681" s="153" t="str">
        <f t="shared" si="777"/>
        <v/>
      </c>
      <c r="X1681" s="153" t="str">
        <f t="shared" si="778"/>
        <v/>
      </c>
      <c r="Y1681" s="153" t="str">
        <f t="shared" si="779"/>
        <v/>
      </c>
      <c r="Z1681" s="153" t="str">
        <f t="shared" si="780"/>
        <v/>
      </c>
      <c r="AA1681" s="152" t="str">
        <f t="shared" si="781"/>
        <v/>
      </c>
      <c r="AB1681" s="152" t="str">
        <f t="shared" si="782"/>
        <v/>
      </c>
      <c r="AC1681" s="154" t="str">
        <f t="shared" si="783"/>
        <v/>
      </c>
      <c r="AD1681" s="154" t="str">
        <f t="shared" si="784"/>
        <v/>
      </c>
      <c r="AE1681" s="3" t="str">
        <f t="shared" si="785"/>
        <v/>
      </c>
      <c r="AF1681" s="3" t="str">
        <f t="shared" si="786"/>
        <v/>
      </c>
      <c r="AG1681" s="3" t="str">
        <f t="shared" si="793"/>
        <v/>
      </c>
      <c r="AH1681" s="4" t="str">
        <f t="shared" si="787"/>
        <v/>
      </c>
      <c r="AI1681" s="75" t="str">
        <f t="shared" si="788"/>
        <v/>
      </c>
      <c r="AJ1681" s="75" t="str">
        <f t="shared" si="789"/>
        <v/>
      </c>
    </row>
    <row r="1682" spans="1:36">
      <c r="A1682" s="41" t="str">
        <f t="shared" si="790"/>
        <v/>
      </c>
      <c r="B1682" s="150" t="str">
        <f>IF(ISNUMBER(A1682),INDEX('MetaTrader Import'!$H$13:$J$5893,TRUNC(((A1682-$A$39+1)-1)/3)+1,MOD((A1682-$A$39+1)-1,3)+1),"")</f>
        <v/>
      </c>
      <c r="C1682" s="43" t="str">
        <f t="shared" si="767"/>
        <v/>
      </c>
      <c r="D1682" s="43" t="str">
        <f t="shared" ca="1" si="768"/>
        <v/>
      </c>
      <c r="E1682" s="43" t="str">
        <f t="shared" si="769"/>
        <v/>
      </c>
      <c r="F1682" s="43" t="str">
        <f t="shared" si="770"/>
        <v/>
      </c>
      <c r="G1682" s="43" t="str">
        <f>IF(A1682&lt;&gt;"",IF(A1682&lt;Data!$G$11*0.25,$C$13/$G$32,IF(A1682&gt;Data!$G$11*0.25,$C$13,$C$13*10)),"")</f>
        <v/>
      </c>
      <c r="H1682" s="43" t="str">
        <f>IF(A1682&lt;&gt;"",IF(Data!$G$9="constant",$C$13,IF(Data!$G$9="squeeze",G1682,F1682)),"")</f>
        <v/>
      </c>
      <c r="I1682" s="38" t="str">
        <f ca="1">IF(ISNUMBER(A1682),NORMINV(RAND(),0,IF(AND(Data!$G$9="squeeze",A1682&lt;Data!$G$11*0.25),$H$32,1)*$C$30*$C$13)*($C$14*$C$12),"")</f>
        <v/>
      </c>
      <c r="J1682" s="42" t="str">
        <f ca="1">IFERROR(IF(Data!$C$6="Real",B1682,I1682+J1681+($C$14*$C$12)*(NORMINV(RAND(),$C$15,CHOOSE($G$13,$C$13,F1682,G1682)))),"")</f>
        <v/>
      </c>
      <c r="K1682" s="88" t="str">
        <f>IF(ISNUMBER(A1682), IF($G$16="fixed",$G$17,MIN(H1682*Data!$C$7*$C$16*0.5,$C$17*Data!$C$7))*$C$12,"")</f>
        <v/>
      </c>
      <c r="L1682" s="42" t="str">
        <f t="shared" ca="1" si="794"/>
        <v/>
      </c>
      <c r="M1682" s="44" t="str">
        <f t="shared" ca="1" si="795"/>
        <v/>
      </c>
      <c r="N1682" s="44" t="str">
        <f t="shared" ca="1" si="796"/>
        <v/>
      </c>
      <c r="O1682" s="108" t="str">
        <f t="shared" si="771"/>
        <v/>
      </c>
      <c r="P1682" s="102" t="str">
        <f t="shared" si="772"/>
        <v/>
      </c>
      <c r="Q1682" s="102" t="str">
        <f t="shared" si="773"/>
        <v/>
      </c>
      <c r="R1682" s="120" t="str">
        <f t="shared" si="791"/>
        <v/>
      </c>
      <c r="S1682" s="54" t="str">
        <f t="shared" si="792"/>
        <v/>
      </c>
      <c r="T1682" s="5" t="str">
        <f t="shared" si="774"/>
        <v/>
      </c>
      <c r="U1682" s="152" t="str">
        <f t="shared" si="775"/>
        <v/>
      </c>
      <c r="V1682" s="152" t="str">
        <f t="shared" si="776"/>
        <v/>
      </c>
      <c r="W1682" s="153" t="str">
        <f t="shared" si="777"/>
        <v/>
      </c>
      <c r="X1682" s="153" t="str">
        <f t="shared" si="778"/>
        <v/>
      </c>
      <c r="Y1682" s="153" t="str">
        <f t="shared" si="779"/>
        <v/>
      </c>
      <c r="Z1682" s="153" t="str">
        <f t="shared" si="780"/>
        <v/>
      </c>
      <c r="AA1682" s="152" t="str">
        <f t="shared" si="781"/>
        <v/>
      </c>
      <c r="AB1682" s="152" t="str">
        <f t="shared" si="782"/>
        <v/>
      </c>
      <c r="AC1682" s="154" t="str">
        <f t="shared" si="783"/>
        <v/>
      </c>
      <c r="AD1682" s="154" t="str">
        <f t="shared" si="784"/>
        <v/>
      </c>
      <c r="AE1682" s="3" t="str">
        <f t="shared" si="785"/>
        <v/>
      </c>
      <c r="AF1682" s="3" t="str">
        <f t="shared" si="786"/>
        <v/>
      </c>
      <c r="AG1682" s="3" t="str">
        <f t="shared" si="793"/>
        <v/>
      </c>
      <c r="AH1682" s="4" t="str">
        <f t="shared" si="787"/>
        <v/>
      </c>
      <c r="AI1682" s="75" t="str">
        <f t="shared" si="788"/>
        <v/>
      </c>
      <c r="AJ1682" s="75" t="str">
        <f t="shared" si="789"/>
        <v/>
      </c>
    </row>
    <row r="1683" spans="1:36">
      <c r="A1683" s="41" t="str">
        <f t="shared" si="790"/>
        <v/>
      </c>
      <c r="B1683" s="150" t="str">
        <f>IF(ISNUMBER(A1683),INDEX('MetaTrader Import'!$H$13:$J$5893,TRUNC(((A1683-$A$39+1)-1)/3)+1,MOD((A1683-$A$39+1)-1,3)+1),"")</f>
        <v/>
      </c>
      <c r="C1683" s="43" t="str">
        <f t="shared" si="767"/>
        <v/>
      </c>
      <c r="D1683" s="43" t="str">
        <f t="shared" ca="1" si="768"/>
        <v/>
      </c>
      <c r="E1683" s="43" t="str">
        <f t="shared" si="769"/>
        <v/>
      </c>
      <c r="F1683" s="43" t="str">
        <f t="shared" si="770"/>
        <v/>
      </c>
      <c r="G1683" s="43" t="str">
        <f>IF(A1683&lt;&gt;"",IF(A1683&lt;Data!$G$11*0.25,$C$13/$G$32,IF(A1683&gt;Data!$G$11*0.25,$C$13,$C$13*10)),"")</f>
        <v/>
      </c>
      <c r="H1683" s="43" t="str">
        <f>IF(A1683&lt;&gt;"",IF(Data!$G$9="constant",$C$13,IF(Data!$G$9="squeeze",G1683,F1683)),"")</f>
        <v/>
      </c>
      <c r="I1683" s="38" t="str">
        <f ca="1">IF(ISNUMBER(A1683),NORMINV(RAND(),0,IF(AND(Data!$G$9="squeeze",A1683&lt;Data!$G$11*0.25),$H$32,1)*$C$30*$C$13)*($C$14*$C$12),"")</f>
        <v/>
      </c>
      <c r="J1683" s="42" t="str">
        <f ca="1">IFERROR(IF(Data!$C$6="Real",B1683,I1683+J1682+($C$14*$C$12)*(NORMINV(RAND(),$C$15,CHOOSE($G$13,$C$13,F1683,G1683)))),"")</f>
        <v/>
      </c>
      <c r="K1683" s="88" t="str">
        <f>IF(ISNUMBER(A1683), IF($G$16="fixed",$G$17,MIN(H1683*Data!$C$7*$C$16*0.5,$C$17*Data!$C$7))*$C$12,"")</f>
        <v/>
      </c>
      <c r="L1683" s="42" t="str">
        <f t="shared" ca="1" si="794"/>
        <v/>
      </c>
      <c r="M1683" s="44" t="str">
        <f t="shared" ca="1" si="795"/>
        <v/>
      </c>
      <c r="N1683" s="44" t="str">
        <f t="shared" ca="1" si="796"/>
        <v/>
      </c>
      <c r="O1683" s="108" t="str">
        <f t="shared" si="771"/>
        <v/>
      </c>
      <c r="P1683" s="102" t="str">
        <f t="shared" si="772"/>
        <v/>
      </c>
      <c r="Q1683" s="102" t="str">
        <f t="shared" si="773"/>
        <v/>
      </c>
      <c r="R1683" s="120" t="str">
        <f t="shared" si="791"/>
        <v/>
      </c>
      <c r="S1683" s="54" t="str">
        <f t="shared" si="792"/>
        <v/>
      </c>
      <c r="T1683" s="5" t="str">
        <f t="shared" si="774"/>
        <v/>
      </c>
      <c r="U1683" s="152" t="str">
        <f t="shared" si="775"/>
        <v/>
      </c>
      <c r="V1683" s="152" t="str">
        <f t="shared" si="776"/>
        <v/>
      </c>
      <c r="W1683" s="153" t="str">
        <f t="shared" si="777"/>
        <v/>
      </c>
      <c r="X1683" s="153" t="str">
        <f t="shared" si="778"/>
        <v/>
      </c>
      <c r="Y1683" s="153" t="str">
        <f t="shared" si="779"/>
        <v/>
      </c>
      <c r="Z1683" s="153" t="str">
        <f t="shared" si="780"/>
        <v/>
      </c>
      <c r="AA1683" s="152" t="str">
        <f t="shared" si="781"/>
        <v/>
      </c>
      <c r="AB1683" s="152" t="str">
        <f t="shared" si="782"/>
        <v/>
      </c>
      <c r="AC1683" s="154" t="str">
        <f t="shared" si="783"/>
        <v/>
      </c>
      <c r="AD1683" s="154" t="str">
        <f t="shared" si="784"/>
        <v/>
      </c>
      <c r="AE1683" s="3" t="str">
        <f t="shared" si="785"/>
        <v/>
      </c>
      <c r="AF1683" s="3" t="str">
        <f t="shared" si="786"/>
        <v/>
      </c>
      <c r="AG1683" s="3" t="str">
        <f t="shared" si="793"/>
        <v/>
      </c>
      <c r="AH1683" s="4" t="str">
        <f t="shared" si="787"/>
        <v/>
      </c>
      <c r="AI1683" s="75" t="str">
        <f t="shared" si="788"/>
        <v/>
      </c>
      <c r="AJ1683" s="75" t="str">
        <f t="shared" si="789"/>
        <v/>
      </c>
    </row>
    <row r="1684" spans="1:36">
      <c r="A1684" s="41" t="str">
        <f t="shared" si="790"/>
        <v/>
      </c>
      <c r="B1684" s="150" t="str">
        <f>IF(ISNUMBER(A1684),INDEX('MetaTrader Import'!$H$13:$J$5893,TRUNC(((A1684-$A$39+1)-1)/3)+1,MOD((A1684-$A$39+1)-1,3)+1),"")</f>
        <v/>
      </c>
      <c r="C1684" s="43" t="str">
        <f t="shared" si="767"/>
        <v/>
      </c>
      <c r="D1684" s="43" t="str">
        <f t="shared" ca="1" si="768"/>
        <v/>
      </c>
      <c r="E1684" s="43" t="str">
        <f t="shared" si="769"/>
        <v/>
      </c>
      <c r="F1684" s="43" t="str">
        <f t="shared" si="770"/>
        <v/>
      </c>
      <c r="G1684" s="43" t="str">
        <f>IF(A1684&lt;&gt;"",IF(A1684&lt;Data!$G$11*0.25,$C$13/$G$32,IF(A1684&gt;Data!$G$11*0.25,$C$13,$C$13*10)),"")</f>
        <v/>
      </c>
      <c r="H1684" s="43" t="str">
        <f>IF(A1684&lt;&gt;"",IF(Data!$G$9="constant",$C$13,IF(Data!$G$9="squeeze",G1684,F1684)),"")</f>
        <v/>
      </c>
      <c r="I1684" s="38" t="str">
        <f ca="1">IF(ISNUMBER(A1684),NORMINV(RAND(),0,IF(AND(Data!$G$9="squeeze",A1684&lt;Data!$G$11*0.25),$H$32,1)*$C$30*$C$13)*($C$14*$C$12),"")</f>
        <v/>
      </c>
      <c r="J1684" s="42" t="str">
        <f ca="1">IFERROR(IF(Data!$C$6="Real",B1684,I1684+J1683+($C$14*$C$12)*(NORMINV(RAND(),$C$15,CHOOSE($G$13,$C$13,F1684,G1684)))),"")</f>
        <v/>
      </c>
      <c r="K1684" s="88" t="str">
        <f>IF(ISNUMBER(A1684), IF($G$16="fixed",$G$17,MIN(H1684*Data!$C$7*$C$16*0.5,$C$17*Data!$C$7))*$C$12,"")</f>
        <v/>
      </c>
      <c r="L1684" s="42" t="str">
        <f t="shared" ca="1" si="794"/>
        <v/>
      </c>
      <c r="M1684" s="44" t="str">
        <f t="shared" ca="1" si="795"/>
        <v/>
      </c>
      <c r="N1684" s="44" t="str">
        <f t="shared" ca="1" si="796"/>
        <v/>
      </c>
      <c r="O1684" s="108" t="str">
        <f t="shared" si="771"/>
        <v/>
      </c>
      <c r="P1684" s="102" t="str">
        <f t="shared" si="772"/>
        <v/>
      </c>
      <c r="Q1684" s="102" t="str">
        <f t="shared" si="773"/>
        <v/>
      </c>
      <c r="R1684" s="120" t="str">
        <f t="shared" si="791"/>
        <v/>
      </c>
      <c r="S1684" s="54" t="str">
        <f t="shared" si="792"/>
        <v/>
      </c>
      <c r="T1684" s="5" t="str">
        <f t="shared" si="774"/>
        <v/>
      </c>
      <c r="U1684" s="152" t="str">
        <f t="shared" si="775"/>
        <v/>
      </c>
      <c r="V1684" s="152" t="str">
        <f t="shared" si="776"/>
        <v/>
      </c>
      <c r="W1684" s="153" t="str">
        <f t="shared" si="777"/>
        <v/>
      </c>
      <c r="X1684" s="153" t="str">
        <f t="shared" si="778"/>
        <v/>
      </c>
      <c r="Y1684" s="153" t="str">
        <f t="shared" si="779"/>
        <v/>
      </c>
      <c r="Z1684" s="153" t="str">
        <f t="shared" si="780"/>
        <v/>
      </c>
      <c r="AA1684" s="152" t="str">
        <f t="shared" si="781"/>
        <v/>
      </c>
      <c r="AB1684" s="152" t="str">
        <f t="shared" si="782"/>
        <v/>
      </c>
      <c r="AC1684" s="154" t="str">
        <f t="shared" si="783"/>
        <v/>
      </c>
      <c r="AD1684" s="154" t="str">
        <f t="shared" si="784"/>
        <v/>
      </c>
      <c r="AE1684" s="3" t="str">
        <f t="shared" si="785"/>
        <v/>
      </c>
      <c r="AF1684" s="3" t="str">
        <f t="shared" si="786"/>
        <v/>
      </c>
      <c r="AG1684" s="3" t="str">
        <f t="shared" si="793"/>
        <v/>
      </c>
      <c r="AH1684" s="4" t="str">
        <f t="shared" si="787"/>
        <v/>
      </c>
      <c r="AI1684" s="75" t="str">
        <f t="shared" si="788"/>
        <v/>
      </c>
      <c r="AJ1684" s="75" t="str">
        <f t="shared" si="789"/>
        <v/>
      </c>
    </row>
    <row r="1685" spans="1:36">
      <c r="A1685" s="41" t="str">
        <f t="shared" si="790"/>
        <v/>
      </c>
      <c r="B1685" s="150" t="str">
        <f>IF(ISNUMBER(A1685),INDEX('MetaTrader Import'!$H$13:$J$5893,TRUNC(((A1685-$A$39+1)-1)/3)+1,MOD((A1685-$A$39+1)-1,3)+1),"")</f>
        <v/>
      </c>
      <c r="C1685" s="43" t="str">
        <f t="shared" si="767"/>
        <v/>
      </c>
      <c r="D1685" s="43" t="str">
        <f t="shared" ca="1" si="768"/>
        <v/>
      </c>
      <c r="E1685" s="43" t="str">
        <f t="shared" si="769"/>
        <v/>
      </c>
      <c r="F1685" s="43" t="str">
        <f t="shared" si="770"/>
        <v/>
      </c>
      <c r="G1685" s="43" t="str">
        <f>IF(A1685&lt;&gt;"",IF(A1685&lt;Data!$G$11*0.25,$C$13/$G$32,IF(A1685&gt;Data!$G$11*0.25,$C$13,$C$13*10)),"")</f>
        <v/>
      </c>
      <c r="H1685" s="43" t="str">
        <f>IF(A1685&lt;&gt;"",IF(Data!$G$9="constant",$C$13,IF(Data!$G$9="squeeze",G1685,F1685)),"")</f>
        <v/>
      </c>
      <c r="I1685" s="38" t="str">
        <f ca="1">IF(ISNUMBER(A1685),NORMINV(RAND(),0,IF(AND(Data!$G$9="squeeze",A1685&lt;Data!$G$11*0.25),$H$32,1)*$C$30*$C$13)*($C$14*$C$12),"")</f>
        <v/>
      </c>
      <c r="J1685" s="42" t="str">
        <f ca="1">IFERROR(IF(Data!$C$6="Real",B1685,I1685+J1684+($C$14*$C$12)*(NORMINV(RAND(),$C$15,CHOOSE($G$13,$C$13,F1685,G1685)))),"")</f>
        <v/>
      </c>
      <c r="K1685" s="88" t="str">
        <f>IF(ISNUMBER(A1685), IF($G$16="fixed",$G$17,MIN(H1685*Data!$C$7*$C$16*0.5,$C$17*Data!$C$7))*$C$12,"")</f>
        <v/>
      </c>
      <c r="L1685" s="42" t="str">
        <f t="shared" ca="1" si="794"/>
        <v/>
      </c>
      <c r="M1685" s="44" t="str">
        <f t="shared" ca="1" si="795"/>
        <v/>
      </c>
      <c r="N1685" s="44" t="str">
        <f t="shared" ca="1" si="796"/>
        <v/>
      </c>
      <c r="O1685" s="108" t="str">
        <f t="shared" si="771"/>
        <v/>
      </c>
      <c r="P1685" s="102" t="str">
        <f t="shared" si="772"/>
        <v/>
      </c>
      <c r="Q1685" s="102" t="str">
        <f t="shared" si="773"/>
        <v/>
      </c>
      <c r="R1685" s="120" t="str">
        <f t="shared" si="791"/>
        <v/>
      </c>
      <c r="S1685" s="54" t="str">
        <f t="shared" si="792"/>
        <v/>
      </c>
      <c r="T1685" s="5" t="str">
        <f t="shared" si="774"/>
        <v/>
      </c>
      <c r="U1685" s="152" t="str">
        <f t="shared" si="775"/>
        <v/>
      </c>
      <c r="V1685" s="152" t="str">
        <f t="shared" si="776"/>
        <v/>
      </c>
      <c r="W1685" s="153" t="str">
        <f t="shared" si="777"/>
        <v/>
      </c>
      <c r="X1685" s="153" t="str">
        <f t="shared" si="778"/>
        <v/>
      </c>
      <c r="Y1685" s="153" t="str">
        <f t="shared" si="779"/>
        <v/>
      </c>
      <c r="Z1685" s="153" t="str">
        <f t="shared" si="780"/>
        <v/>
      </c>
      <c r="AA1685" s="152" t="str">
        <f t="shared" si="781"/>
        <v/>
      </c>
      <c r="AB1685" s="152" t="str">
        <f t="shared" si="782"/>
        <v/>
      </c>
      <c r="AC1685" s="154" t="str">
        <f t="shared" si="783"/>
        <v/>
      </c>
      <c r="AD1685" s="154" t="str">
        <f t="shared" si="784"/>
        <v/>
      </c>
      <c r="AE1685" s="3" t="str">
        <f t="shared" si="785"/>
        <v/>
      </c>
      <c r="AF1685" s="3" t="str">
        <f t="shared" si="786"/>
        <v/>
      </c>
      <c r="AG1685" s="3" t="str">
        <f t="shared" si="793"/>
        <v/>
      </c>
      <c r="AH1685" s="4" t="str">
        <f t="shared" si="787"/>
        <v/>
      </c>
      <c r="AI1685" s="75" t="str">
        <f t="shared" si="788"/>
        <v/>
      </c>
      <c r="AJ1685" s="75" t="str">
        <f t="shared" si="789"/>
        <v/>
      </c>
    </row>
    <row r="1686" spans="1:36">
      <c r="A1686" s="41" t="str">
        <f t="shared" si="790"/>
        <v/>
      </c>
      <c r="B1686" s="150" t="str">
        <f>IF(ISNUMBER(A1686),INDEX('MetaTrader Import'!$H$13:$J$5893,TRUNC(((A1686-$A$39+1)-1)/3)+1,MOD((A1686-$A$39+1)-1,3)+1),"")</f>
        <v/>
      </c>
      <c r="C1686" s="43" t="str">
        <f t="shared" si="767"/>
        <v/>
      </c>
      <c r="D1686" s="43" t="str">
        <f t="shared" ca="1" si="768"/>
        <v/>
      </c>
      <c r="E1686" s="43" t="str">
        <f t="shared" si="769"/>
        <v/>
      </c>
      <c r="F1686" s="43" t="str">
        <f t="shared" si="770"/>
        <v/>
      </c>
      <c r="G1686" s="43" t="str">
        <f>IF(A1686&lt;&gt;"",IF(A1686&lt;Data!$G$11*0.25,$C$13/$G$32,IF(A1686&gt;Data!$G$11*0.25,$C$13,$C$13*10)),"")</f>
        <v/>
      </c>
      <c r="H1686" s="43" t="str">
        <f>IF(A1686&lt;&gt;"",IF(Data!$G$9="constant",$C$13,IF(Data!$G$9="squeeze",G1686,F1686)),"")</f>
        <v/>
      </c>
      <c r="I1686" s="38" t="str">
        <f ca="1">IF(ISNUMBER(A1686),NORMINV(RAND(),0,IF(AND(Data!$G$9="squeeze",A1686&lt;Data!$G$11*0.25),$H$32,1)*$C$30*$C$13)*($C$14*$C$12),"")</f>
        <v/>
      </c>
      <c r="J1686" s="42" t="str">
        <f ca="1">IFERROR(IF(Data!$C$6="Real",B1686,I1686+J1685+($C$14*$C$12)*(NORMINV(RAND(),$C$15,CHOOSE($G$13,$C$13,F1686,G1686)))),"")</f>
        <v/>
      </c>
      <c r="K1686" s="88" t="str">
        <f>IF(ISNUMBER(A1686), IF($G$16="fixed",$G$17,MIN(H1686*Data!$C$7*$C$16*0.5,$C$17*Data!$C$7))*$C$12,"")</f>
        <v/>
      </c>
      <c r="L1686" s="42" t="str">
        <f t="shared" ca="1" si="794"/>
        <v/>
      </c>
      <c r="M1686" s="44" t="str">
        <f t="shared" ca="1" si="795"/>
        <v/>
      </c>
      <c r="N1686" s="44" t="str">
        <f t="shared" ca="1" si="796"/>
        <v/>
      </c>
      <c r="O1686" s="108" t="str">
        <f t="shared" si="771"/>
        <v/>
      </c>
      <c r="P1686" s="102" t="str">
        <f t="shared" si="772"/>
        <v/>
      </c>
      <c r="Q1686" s="102" t="str">
        <f t="shared" si="773"/>
        <v/>
      </c>
      <c r="R1686" s="120" t="str">
        <f t="shared" si="791"/>
        <v/>
      </c>
      <c r="S1686" s="54" t="str">
        <f t="shared" si="792"/>
        <v/>
      </c>
      <c r="T1686" s="5" t="str">
        <f t="shared" si="774"/>
        <v/>
      </c>
      <c r="U1686" s="152" t="str">
        <f t="shared" si="775"/>
        <v/>
      </c>
      <c r="V1686" s="152" t="str">
        <f t="shared" si="776"/>
        <v/>
      </c>
      <c r="W1686" s="153" t="str">
        <f t="shared" si="777"/>
        <v/>
      </c>
      <c r="X1686" s="153" t="str">
        <f t="shared" si="778"/>
        <v/>
      </c>
      <c r="Y1686" s="153" t="str">
        <f t="shared" si="779"/>
        <v/>
      </c>
      <c r="Z1686" s="153" t="str">
        <f t="shared" si="780"/>
        <v/>
      </c>
      <c r="AA1686" s="152" t="str">
        <f t="shared" si="781"/>
        <v/>
      </c>
      <c r="AB1686" s="152" t="str">
        <f t="shared" si="782"/>
        <v/>
      </c>
      <c r="AC1686" s="154" t="str">
        <f t="shared" si="783"/>
        <v/>
      </c>
      <c r="AD1686" s="154" t="str">
        <f t="shared" si="784"/>
        <v/>
      </c>
      <c r="AE1686" s="3" t="str">
        <f t="shared" si="785"/>
        <v/>
      </c>
      <c r="AF1686" s="3" t="str">
        <f t="shared" si="786"/>
        <v/>
      </c>
      <c r="AG1686" s="3" t="str">
        <f t="shared" si="793"/>
        <v/>
      </c>
      <c r="AH1686" s="4" t="str">
        <f t="shared" si="787"/>
        <v/>
      </c>
      <c r="AI1686" s="75" t="str">
        <f t="shared" si="788"/>
        <v/>
      </c>
      <c r="AJ1686" s="75" t="str">
        <f t="shared" si="789"/>
        <v/>
      </c>
    </row>
    <row r="1687" spans="1:36">
      <c r="A1687" s="41" t="str">
        <f t="shared" si="790"/>
        <v/>
      </c>
      <c r="B1687" s="150" t="str">
        <f>IF(ISNUMBER(A1687),INDEX('MetaTrader Import'!$H$13:$J$5893,TRUNC(((A1687-$A$39+1)-1)/3)+1,MOD((A1687-$A$39+1)-1,3)+1),"")</f>
        <v/>
      </c>
      <c r="C1687" s="43" t="str">
        <f t="shared" si="767"/>
        <v/>
      </c>
      <c r="D1687" s="43" t="str">
        <f t="shared" ca="1" si="768"/>
        <v/>
      </c>
      <c r="E1687" s="43" t="str">
        <f t="shared" si="769"/>
        <v/>
      </c>
      <c r="F1687" s="43" t="str">
        <f t="shared" si="770"/>
        <v/>
      </c>
      <c r="G1687" s="43" t="str">
        <f>IF(A1687&lt;&gt;"",IF(A1687&lt;Data!$G$11*0.25,$C$13/$G$32,IF(A1687&gt;Data!$G$11*0.25,$C$13,$C$13*10)),"")</f>
        <v/>
      </c>
      <c r="H1687" s="43" t="str">
        <f>IF(A1687&lt;&gt;"",IF(Data!$G$9="constant",$C$13,IF(Data!$G$9="squeeze",G1687,F1687)),"")</f>
        <v/>
      </c>
      <c r="I1687" s="38" t="str">
        <f ca="1">IF(ISNUMBER(A1687),NORMINV(RAND(),0,IF(AND(Data!$G$9="squeeze",A1687&lt;Data!$G$11*0.25),$H$32,1)*$C$30*$C$13)*($C$14*$C$12),"")</f>
        <v/>
      </c>
      <c r="J1687" s="42" t="str">
        <f ca="1">IFERROR(IF(Data!$C$6="Real",B1687,I1687+J1686+($C$14*$C$12)*(NORMINV(RAND(),$C$15,CHOOSE($G$13,$C$13,F1687,G1687)))),"")</f>
        <v/>
      </c>
      <c r="K1687" s="88" t="str">
        <f>IF(ISNUMBER(A1687), IF($G$16="fixed",$G$17,MIN(H1687*Data!$C$7*$C$16*0.5,$C$17*Data!$C$7))*$C$12,"")</f>
        <v/>
      </c>
      <c r="L1687" s="42" t="str">
        <f t="shared" ca="1" si="794"/>
        <v/>
      </c>
      <c r="M1687" s="44" t="str">
        <f t="shared" ca="1" si="795"/>
        <v/>
      </c>
      <c r="N1687" s="44" t="str">
        <f t="shared" ca="1" si="796"/>
        <v/>
      </c>
      <c r="O1687" s="108" t="str">
        <f t="shared" si="771"/>
        <v/>
      </c>
      <c r="P1687" s="102" t="str">
        <f t="shared" si="772"/>
        <v/>
      </c>
      <c r="Q1687" s="102" t="str">
        <f t="shared" si="773"/>
        <v/>
      </c>
      <c r="R1687" s="120" t="str">
        <f t="shared" si="791"/>
        <v/>
      </c>
      <c r="S1687" s="54" t="str">
        <f t="shared" si="792"/>
        <v/>
      </c>
      <c r="T1687" s="5" t="str">
        <f t="shared" si="774"/>
        <v/>
      </c>
      <c r="U1687" s="152" t="str">
        <f t="shared" si="775"/>
        <v/>
      </c>
      <c r="V1687" s="152" t="str">
        <f t="shared" si="776"/>
        <v/>
      </c>
      <c r="W1687" s="153" t="str">
        <f t="shared" si="777"/>
        <v/>
      </c>
      <c r="X1687" s="153" t="str">
        <f t="shared" si="778"/>
        <v/>
      </c>
      <c r="Y1687" s="153" t="str">
        <f t="shared" si="779"/>
        <v/>
      </c>
      <c r="Z1687" s="153" t="str">
        <f t="shared" si="780"/>
        <v/>
      </c>
      <c r="AA1687" s="152" t="str">
        <f t="shared" si="781"/>
        <v/>
      </c>
      <c r="AB1687" s="152" t="str">
        <f t="shared" si="782"/>
        <v/>
      </c>
      <c r="AC1687" s="154" t="str">
        <f t="shared" si="783"/>
        <v/>
      </c>
      <c r="AD1687" s="154" t="str">
        <f t="shared" si="784"/>
        <v/>
      </c>
      <c r="AE1687" s="3" t="str">
        <f t="shared" si="785"/>
        <v/>
      </c>
      <c r="AF1687" s="3" t="str">
        <f t="shared" si="786"/>
        <v/>
      </c>
      <c r="AG1687" s="3" t="str">
        <f t="shared" si="793"/>
        <v/>
      </c>
      <c r="AH1687" s="4" t="str">
        <f t="shared" si="787"/>
        <v/>
      </c>
      <c r="AI1687" s="75" t="str">
        <f t="shared" si="788"/>
        <v/>
      </c>
      <c r="AJ1687" s="75" t="str">
        <f t="shared" si="789"/>
        <v/>
      </c>
    </row>
    <row r="1688" spans="1:36">
      <c r="A1688" s="41" t="str">
        <f t="shared" si="790"/>
        <v/>
      </c>
      <c r="B1688" s="150" t="str">
        <f>IF(ISNUMBER(A1688),INDEX('MetaTrader Import'!$H$13:$J$5893,TRUNC(((A1688-$A$39+1)-1)/3)+1,MOD((A1688-$A$39+1)-1,3)+1),"")</f>
        <v/>
      </c>
      <c r="C1688" s="43" t="str">
        <f t="shared" si="767"/>
        <v/>
      </c>
      <c r="D1688" s="43" t="str">
        <f t="shared" ca="1" si="768"/>
        <v/>
      </c>
      <c r="E1688" s="43" t="str">
        <f t="shared" si="769"/>
        <v/>
      </c>
      <c r="F1688" s="43" t="str">
        <f t="shared" si="770"/>
        <v/>
      </c>
      <c r="G1688" s="43" t="str">
        <f>IF(A1688&lt;&gt;"",IF(A1688&lt;Data!$G$11*0.25,$C$13/$G$32,IF(A1688&gt;Data!$G$11*0.25,$C$13,$C$13*10)),"")</f>
        <v/>
      </c>
      <c r="H1688" s="43" t="str">
        <f>IF(A1688&lt;&gt;"",IF(Data!$G$9="constant",$C$13,IF(Data!$G$9="squeeze",G1688,F1688)),"")</f>
        <v/>
      </c>
      <c r="I1688" s="38" t="str">
        <f ca="1">IF(ISNUMBER(A1688),NORMINV(RAND(),0,IF(AND(Data!$G$9="squeeze",A1688&lt;Data!$G$11*0.25),$H$32,1)*$C$30*$C$13)*($C$14*$C$12),"")</f>
        <v/>
      </c>
      <c r="J1688" s="42" t="str">
        <f ca="1">IFERROR(IF(Data!$C$6="Real",B1688,I1688+J1687+($C$14*$C$12)*(NORMINV(RAND(),$C$15,CHOOSE($G$13,$C$13,F1688,G1688)))),"")</f>
        <v/>
      </c>
      <c r="K1688" s="88" t="str">
        <f>IF(ISNUMBER(A1688), IF($G$16="fixed",$G$17,MIN(H1688*Data!$C$7*$C$16*0.5,$C$17*Data!$C$7))*$C$12,"")</f>
        <v/>
      </c>
      <c r="L1688" s="42" t="str">
        <f t="shared" ca="1" si="794"/>
        <v/>
      </c>
      <c r="M1688" s="44" t="str">
        <f t="shared" ca="1" si="795"/>
        <v/>
      </c>
      <c r="N1688" s="44" t="str">
        <f t="shared" ca="1" si="796"/>
        <v/>
      </c>
      <c r="O1688" s="108" t="str">
        <f t="shared" si="771"/>
        <v/>
      </c>
      <c r="P1688" s="102" t="str">
        <f t="shared" si="772"/>
        <v/>
      </c>
      <c r="Q1688" s="102" t="str">
        <f t="shared" si="773"/>
        <v/>
      </c>
      <c r="R1688" s="120" t="str">
        <f t="shared" si="791"/>
        <v/>
      </c>
      <c r="S1688" s="54" t="str">
        <f t="shared" si="792"/>
        <v/>
      </c>
      <c r="T1688" s="5" t="str">
        <f t="shared" si="774"/>
        <v/>
      </c>
      <c r="U1688" s="152" t="str">
        <f t="shared" si="775"/>
        <v/>
      </c>
      <c r="V1688" s="152" t="str">
        <f t="shared" si="776"/>
        <v/>
      </c>
      <c r="W1688" s="153" t="str">
        <f t="shared" si="777"/>
        <v/>
      </c>
      <c r="X1688" s="153" t="str">
        <f t="shared" si="778"/>
        <v/>
      </c>
      <c r="Y1688" s="153" t="str">
        <f t="shared" si="779"/>
        <v/>
      </c>
      <c r="Z1688" s="153" t="str">
        <f t="shared" si="780"/>
        <v/>
      </c>
      <c r="AA1688" s="152" t="str">
        <f t="shared" si="781"/>
        <v/>
      </c>
      <c r="AB1688" s="152" t="str">
        <f t="shared" si="782"/>
        <v/>
      </c>
      <c r="AC1688" s="154" t="str">
        <f t="shared" si="783"/>
        <v/>
      </c>
      <c r="AD1688" s="154" t="str">
        <f t="shared" si="784"/>
        <v/>
      </c>
      <c r="AE1688" s="3" t="str">
        <f t="shared" si="785"/>
        <v/>
      </c>
      <c r="AF1688" s="3" t="str">
        <f t="shared" si="786"/>
        <v/>
      </c>
      <c r="AG1688" s="3" t="str">
        <f t="shared" si="793"/>
        <v/>
      </c>
      <c r="AH1688" s="4" t="str">
        <f t="shared" si="787"/>
        <v/>
      </c>
      <c r="AI1688" s="75" t="str">
        <f t="shared" si="788"/>
        <v/>
      </c>
      <c r="AJ1688" s="75" t="str">
        <f t="shared" si="789"/>
        <v/>
      </c>
    </row>
    <row r="1689" spans="1:36">
      <c r="A1689" s="41" t="str">
        <f t="shared" si="790"/>
        <v/>
      </c>
      <c r="B1689" s="150" t="str">
        <f>IF(ISNUMBER(A1689),INDEX('MetaTrader Import'!$H$13:$J$5893,TRUNC(((A1689-$A$39+1)-1)/3)+1,MOD((A1689-$A$39+1)-1,3)+1),"")</f>
        <v/>
      </c>
      <c r="C1689" s="43" t="str">
        <f t="shared" si="767"/>
        <v/>
      </c>
      <c r="D1689" s="43" t="str">
        <f t="shared" ca="1" si="768"/>
        <v/>
      </c>
      <c r="E1689" s="43" t="str">
        <f t="shared" si="769"/>
        <v/>
      </c>
      <c r="F1689" s="43" t="str">
        <f t="shared" si="770"/>
        <v/>
      </c>
      <c r="G1689" s="43" t="str">
        <f>IF(A1689&lt;&gt;"",IF(A1689&lt;Data!$G$11*0.25,$C$13/$G$32,IF(A1689&gt;Data!$G$11*0.25,$C$13,$C$13*10)),"")</f>
        <v/>
      </c>
      <c r="H1689" s="43" t="str">
        <f>IF(A1689&lt;&gt;"",IF(Data!$G$9="constant",$C$13,IF(Data!$G$9="squeeze",G1689,F1689)),"")</f>
        <v/>
      </c>
      <c r="I1689" s="38" t="str">
        <f ca="1">IF(ISNUMBER(A1689),NORMINV(RAND(),0,IF(AND(Data!$G$9="squeeze",A1689&lt;Data!$G$11*0.25),$H$32,1)*$C$30*$C$13)*($C$14*$C$12),"")</f>
        <v/>
      </c>
      <c r="J1689" s="42" t="str">
        <f ca="1">IFERROR(IF(Data!$C$6="Real",B1689,I1689+J1688+($C$14*$C$12)*(NORMINV(RAND(),$C$15,CHOOSE($G$13,$C$13,F1689,G1689)))),"")</f>
        <v/>
      </c>
      <c r="K1689" s="88" t="str">
        <f>IF(ISNUMBER(A1689), IF($G$16="fixed",$G$17,MIN(H1689*Data!$C$7*$C$16*0.5,$C$17*Data!$C$7))*$C$12,"")</f>
        <v/>
      </c>
      <c r="L1689" s="42" t="str">
        <f t="shared" ca="1" si="794"/>
        <v/>
      </c>
      <c r="M1689" s="44" t="str">
        <f t="shared" ca="1" si="795"/>
        <v/>
      </c>
      <c r="N1689" s="44" t="str">
        <f t="shared" ca="1" si="796"/>
        <v/>
      </c>
      <c r="O1689" s="108" t="str">
        <f t="shared" si="771"/>
        <v/>
      </c>
      <c r="P1689" s="102" t="str">
        <f t="shared" si="772"/>
        <v/>
      </c>
      <c r="Q1689" s="102" t="str">
        <f t="shared" si="773"/>
        <v/>
      </c>
      <c r="R1689" s="120" t="str">
        <f t="shared" si="791"/>
        <v/>
      </c>
      <c r="S1689" s="54" t="str">
        <f t="shared" si="792"/>
        <v/>
      </c>
      <c r="T1689" s="5" t="str">
        <f t="shared" si="774"/>
        <v/>
      </c>
      <c r="U1689" s="152" t="str">
        <f t="shared" si="775"/>
        <v/>
      </c>
      <c r="V1689" s="152" t="str">
        <f t="shared" si="776"/>
        <v/>
      </c>
      <c r="W1689" s="153" t="str">
        <f t="shared" si="777"/>
        <v/>
      </c>
      <c r="X1689" s="153" t="str">
        <f t="shared" si="778"/>
        <v/>
      </c>
      <c r="Y1689" s="153" t="str">
        <f t="shared" si="779"/>
        <v/>
      </c>
      <c r="Z1689" s="153" t="str">
        <f t="shared" si="780"/>
        <v/>
      </c>
      <c r="AA1689" s="152" t="str">
        <f t="shared" si="781"/>
        <v/>
      </c>
      <c r="AB1689" s="152" t="str">
        <f t="shared" si="782"/>
        <v/>
      </c>
      <c r="AC1689" s="154" t="str">
        <f t="shared" si="783"/>
        <v/>
      </c>
      <c r="AD1689" s="154" t="str">
        <f t="shared" si="784"/>
        <v/>
      </c>
      <c r="AE1689" s="3" t="str">
        <f t="shared" si="785"/>
        <v/>
      </c>
      <c r="AF1689" s="3" t="str">
        <f t="shared" si="786"/>
        <v/>
      </c>
      <c r="AG1689" s="3" t="str">
        <f t="shared" si="793"/>
        <v/>
      </c>
      <c r="AH1689" s="4" t="str">
        <f t="shared" si="787"/>
        <v/>
      </c>
      <c r="AI1689" s="75" t="str">
        <f t="shared" si="788"/>
        <v/>
      </c>
      <c r="AJ1689" s="75" t="str">
        <f t="shared" si="789"/>
        <v/>
      </c>
    </row>
    <row r="1690" spans="1:36">
      <c r="A1690" s="41" t="str">
        <f t="shared" si="790"/>
        <v/>
      </c>
      <c r="B1690" s="150" t="str">
        <f>IF(ISNUMBER(A1690),INDEX('MetaTrader Import'!$H$13:$J$5893,TRUNC(((A1690-$A$39+1)-1)/3)+1,MOD((A1690-$A$39+1)-1,3)+1),"")</f>
        <v/>
      </c>
      <c r="C1690" s="43" t="str">
        <f t="shared" si="767"/>
        <v/>
      </c>
      <c r="D1690" s="43" t="str">
        <f t="shared" ca="1" si="768"/>
        <v/>
      </c>
      <c r="E1690" s="43" t="str">
        <f t="shared" si="769"/>
        <v/>
      </c>
      <c r="F1690" s="43" t="str">
        <f t="shared" si="770"/>
        <v/>
      </c>
      <c r="G1690" s="43" t="str">
        <f>IF(A1690&lt;&gt;"",IF(A1690&lt;Data!$G$11*0.25,$C$13/$G$32,IF(A1690&gt;Data!$G$11*0.25,$C$13,$C$13*10)),"")</f>
        <v/>
      </c>
      <c r="H1690" s="43" t="str">
        <f>IF(A1690&lt;&gt;"",IF(Data!$G$9="constant",$C$13,IF(Data!$G$9="squeeze",G1690,F1690)),"")</f>
        <v/>
      </c>
      <c r="I1690" s="38" t="str">
        <f ca="1">IF(ISNUMBER(A1690),NORMINV(RAND(),0,IF(AND(Data!$G$9="squeeze",A1690&lt;Data!$G$11*0.25),$H$32,1)*$C$30*$C$13)*($C$14*$C$12),"")</f>
        <v/>
      </c>
      <c r="J1690" s="42" t="str">
        <f ca="1">IFERROR(IF(Data!$C$6="Real",B1690,I1690+J1689+($C$14*$C$12)*(NORMINV(RAND(),$C$15,CHOOSE($G$13,$C$13,F1690,G1690)))),"")</f>
        <v/>
      </c>
      <c r="K1690" s="88" t="str">
        <f>IF(ISNUMBER(A1690), IF($G$16="fixed",$G$17,MIN(H1690*Data!$C$7*$C$16*0.5,$C$17*Data!$C$7))*$C$12,"")</f>
        <v/>
      </c>
      <c r="L1690" s="42" t="str">
        <f t="shared" ca="1" si="794"/>
        <v/>
      </c>
      <c r="M1690" s="44" t="str">
        <f t="shared" ca="1" si="795"/>
        <v/>
      </c>
      <c r="N1690" s="44" t="str">
        <f t="shared" ca="1" si="796"/>
        <v/>
      </c>
      <c r="O1690" s="108" t="str">
        <f t="shared" si="771"/>
        <v/>
      </c>
      <c r="P1690" s="102" t="str">
        <f t="shared" si="772"/>
        <v/>
      </c>
      <c r="Q1690" s="102" t="str">
        <f t="shared" si="773"/>
        <v/>
      </c>
      <c r="R1690" s="120" t="str">
        <f t="shared" si="791"/>
        <v/>
      </c>
      <c r="S1690" s="54" t="str">
        <f t="shared" si="792"/>
        <v/>
      </c>
      <c r="T1690" s="5" t="str">
        <f t="shared" si="774"/>
        <v/>
      </c>
      <c r="U1690" s="152" t="str">
        <f t="shared" si="775"/>
        <v/>
      </c>
      <c r="V1690" s="152" t="str">
        <f t="shared" si="776"/>
        <v/>
      </c>
      <c r="W1690" s="153" t="str">
        <f t="shared" si="777"/>
        <v/>
      </c>
      <c r="X1690" s="153" t="str">
        <f t="shared" si="778"/>
        <v/>
      </c>
      <c r="Y1690" s="153" t="str">
        <f t="shared" si="779"/>
        <v/>
      </c>
      <c r="Z1690" s="153" t="str">
        <f t="shared" si="780"/>
        <v/>
      </c>
      <c r="AA1690" s="152" t="str">
        <f t="shared" si="781"/>
        <v/>
      </c>
      <c r="AB1690" s="152" t="str">
        <f t="shared" si="782"/>
        <v/>
      </c>
      <c r="AC1690" s="154" t="str">
        <f t="shared" si="783"/>
        <v/>
      </c>
      <c r="AD1690" s="154" t="str">
        <f t="shared" si="784"/>
        <v/>
      </c>
      <c r="AE1690" s="3" t="str">
        <f t="shared" si="785"/>
        <v/>
      </c>
      <c r="AF1690" s="3" t="str">
        <f t="shared" si="786"/>
        <v/>
      </c>
      <c r="AG1690" s="3" t="str">
        <f t="shared" si="793"/>
        <v/>
      </c>
      <c r="AH1690" s="4" t="str">
        <f t="shared" si="787"/>
        <v/>
      </c>
      <c r="AI1690" s="75" t="str">
        <f t="shared" si="788"/>
        <v/>
      </c>
      <c r="AJ1690" s="75" t="str">
        <f t="shared" si="789"/>
        <v/>
      </c>
    </row>
    <row r="1691" spans="1:36">
      <c r="A1691" s="41" t="str">
        <f t="shared" si="790"/>
        <v/>
      </c>
      <c r="B1691" s="150" t="str">
        <f>IF(ISNUMBER(A1691),INDEX('MetaTrader Import'!$H$13:$J$5893,TRUNC(((A1691-$A$39+1)-1)/3)+1,MOD((A1691-$A$39+1)-1,3)+1),"")</f>
        <v/>
      </c>
      <c r="C1691" s="43" t="str">
        <f t="shared" si="767"/>
        <v/>
      </c>
      <c r="D1691" s="43" t="str">
        <f t="shared" ca="1" si="768"/>
        <v/>
      </c>
      <c r="E1691" s="43" t="str">
        <f t="shared" si="769"/>
        <v/>
      </c>
      <c r="F1691" s="43" t="str">
        <f t="shared" si="770"/>
        <v/>
      </c>
      <c r="G1691" s="43" t="str">
        <f>IF(A1691&lt;&gt;"",IF(A1691&lt;Data!$G$11*0.25,$C$13/$G$32,IF(A1691&gt;Data!$G$11*0.25,$C$13,$C$13*10)),"")</f>
        <v/>
      </c>
      <c r="H1691" s="43" t="str">
        <f>IF(A1691&lt;&gt;"",IF(Data!$G$9="constant",$C$13,IF(Data!$G$9="squeeze",G1691,F1691)),"")</f>
        <v/>
      </c>
      <c r="I1691" s="38" t="str">
        <f ca="1">IF(ISNUMBER(A1691),NORMINV(RAND(),0,IF(AND(Data!$G$9="squeeze",A1691&lt;Data!$G$11*0.25),$H$32,1)*$C$30*$C$13)*($C$14*$C$12),"")</f>
        <v/>
      </c>
      <c r="J1691" s="42" t="str">
        <f ca="1">IFERROR(IF(Data!$C$6="Real",B1691,I1691+J1690+($C$14*$C$12)*(NORMINV(RAND(),$C$15,CHOOSE($G$13,$C$13,F1691,G1691)))),"")</f>
        <v/>
      </c>
      <c r="K1691" s="88" t="str">
        <f>IF(ISNUMBER(A1691), IF($G$16="fixed",$G$17,MIN(H1691*Data!$C$7*$C$16*0.5,$C$17*Data!$C$7))*$C$12,"")</f>
        <v/>
      </c>
      <c r="L1691" s="42" t="str">
        <f t="shared" ca="1" si="794"/>
        <v/>
      </c>
      <c r="M1691" s="44" t="str">
        <f t="shared" ca="1" si="795"/>
        <v/>
      </c>
      <c r="N1691" s="44" t="str">
        <f t="shared" ca="1" si="796"/>
        <v/>
      </c>
      <c r="O1691" s="108" t="str">
        <f t="shared" si="771"/>
        <v/>
      </c>
      <c r="P1691" s="102" t="str">
        <f t="shared" si="772"/>
        <v/>
      </c>
      <c r="Q1691" s="102" t="str">
        <f t="shared" si="773"/>
        <v/>
      </c>
      <c r="R1691" s="120" t="str">
        <f t="shared" si="791"/>
        <v/>
      </c>
      <c r="S1691" s="54" t="str">
        <f t="shared" si="792"/>
        <v/>
      </c>
      <c r="T1691" s="5" t="str">
        <f t="shared" si="774"/>
        <v/>
      </c>
      <c r="U1691" s="152" t="str">
        <f t="shared" si="775"/>
        <v/>
      </c>
      <c r="V1691" s="152" t="str">
        <f t="shared" si="776"/>
        <v/>
      </c>
      <c r="W1691" s="153" t="str">
        <f t="shared" si="777"/>
        <v/>
      </c>
      <c r="X1691" s="153" t="str">
        <f t="shared" si="778"/>
        <v/>
      </c>
      <c r="Y1691" s="153" t="str">
        <f t="shared" si="779"/>
        <v/>
      </c>
      <c r="Z1691" s="153" t="str">
        <f t="shared" si="780"/>
        <v/>
      </c>
      <c r="AA1691" s="152" t="str">
        <f t="shared" si="781"/>
        <v/>
      </c>
      <c r="AB1691" s="152" t="str">
        <f t="shared" si="782"/>
        <v/>
      </c>
      <c r="AC1691" s="154" t="str">
        <f t="shared" si="783"/>
        <v/>
      </c>
      <c r="AD1691" s="154" t="str">
        <f t="shared" si="784"/>
        <v/>
      </c>
      <c r="AE1691" s="3" t="str">
        <f t="shared" si="785"/>
        <v/>
      </c>
      <c r="AF1691" s="3" t="str">
        <f t="shared" si="786"/>
        <v/>
      </c>
      <c r="AG1691" s="3" t="str">
        <f t="shared" si="793"/>
        <v/>
      </c>
      <c r="AH1691" s="4" t="str">
        <f t="shared" si="787"/>
        <v/>
      </c>
      <c r="AI1691" s="75" t="str">
        <f t="shared" si="788"/>
        <v/>
      </c>
      <c r="AJ1691" s="75" t="str">
        <f t="shared" si="789"/>
        <v/>
      </c>
    </row>
    <row r="1692" spans="1:36">
      <c r="A1692" s="41" t="str">
        <f t="shared" si="790"/>
        <v/>
      </c>
      <c r="B1692" s="150" t="str">
        <f>IF(ISNUMBER(A1692),INDEX('MetaTrader Import'!$H$13:$J$5893,TRUNC(((A1692-$A$39+1)-1)/3)+1,MOD((A1692-$A$39+1)-1,3)+1),"")</f>
        <v/>
      </c>
      <c r="C1692" s="43" t="str">
        <f t="shared" si="767"/>
        <v/>
      </c>
      <c r="D1692" s="43" t="str">
        <f t="shared" ca="1" si="768"/>
        <v/>
      </c>
      <c r="E1692" s="43" t="str">
        <f t="shared" si="769"/>
        <v/>
      </c>
      <c r="F1692" s="43" t="str">
        <f t="shared" si="770"/>
        <v/>
      </c>
      <c r="G1692" s="43" t="str">
        <f>IF(A1692&lt;&gt;"",IF(A1692&lt;Data!$G$11*0.25,$C$13/$G$32,IF(A1692&gt;Data!$G$11*0.25,$C$13,$C$13*10)),"")</f>
        <v/>
      </c>
      <c r="H1692" s="43" t="str">
        <f>IF(A1692&lt;&gt;"",IF(Data!$G$9="constant",$C$13,IF(Data!$G$9="squeeze",G1692,F1692)),"")</f>
        <v/>
      </c>
      <c r="I1692" s="38" t="str">
        <f ca="1">IF(ISNUMBER(A1692),NORMINV(RAND(),0,IF(AND(Data!$G$9="squeeze",A1692&lt;Data!$G$11*0.25),$H$32,1)*$C$30*$C$13)*($C$14*$C$12),"")</f>
        <v/>
      </c>
      <c r="J1692" s="42" t="str">
        <f ca="1">IFERROR(IF(Data!$C$6="Real",B1692,I1692+J1691+($C$14*$C$12)*(NORMINV(RAND(),$C$15,CHOOSE($G$13,$C$13,F1692,G1692)))),"")</f>
        <v/>
      </c>
      <c r="K1692" s="88" t="str">
        <f>IF(ISNUMBER(A1692), IF($G$16="fixed",$G$17,MIN(H1692*Data!$C$7*$C$16*0.5,$C$17*Data!$C$7))*$C$12,"")</f>
        <v/>
      </c>
      <c r="L1692" s="42" t="str">
        <f t="shared" ca="1" si="794"/>
        <v/>
      </c>
      <c r="M1692" s="44" t="str">
        <f t="shared" ca="1" si="795"/>
        <v/>
      </c>
      <c r="N1692" s="44" t="str">
        <f t="shared" ca="1" si="796"/>
        <v/>
      </c>
      <c r="O1692" s="108" t="str">
        <f t="shared" si="771"/>
        <v/>
      </c>
      <c r="P1692" s="102" t="str">
        <f t="shared" si="772"/>
        <v/>
      </c>
      <c r="Q1692" s="102" t="str">
        <f t="shared" si="773"/>
        <v/>
      </c>
      <c r="R1692" s="120" t="str">
        <f t="shared" si="791"/>
        <v/>
      </c>
      <c r="S1692" s="54" t="str">
        <f t="shared" si="792"/>
        <v/>
      </c>
      <c r="T1692" s="5" t="str">
        <f t="shared" si="774"/>
        <v/>
      </c>
      <c r="U1692" s="152" t="str">
        <f t="shared" si="775"/>
        <v/>
      </c>
      <c r="V1692" s="152" t="str">
        <f t="shared" si="776"/>
        <v/>
      </c>
      <c r="W1692" s="153" t="str">
        <f t="shared" si="777"/>
        <v/>
      </c>
      <c r="X1692" s="153" t="str">
        <f t="shared" si="778"/>
        <v/>
      </c>
      <c r="Y1692" s="153" t="str">
        <f t="shared" si="779"/>
        <v/>
      </c>
      <c r="Z1692" s="153" t="str">
        <f t="shared" si="780"/>
        <v/>
      </c>
      <c r="AA1692" s="152" t="str">
        <f t="shared" si="781"/>
        <v/>
      </c>
      <c r="AB1692" s="152" t="str">
        <f t="shared" si="782"/>
        <v/>
      </c>
      <c r="AC1692" s="154" t="str">
        <f t="shared" si="783"/>
        <v/>
      </c>
      <c r="AD1692" s="154" t="str">
        <f t="shared" si="784"/>
        <v/>
      </c>
      <c r="AE1692" s="3" t="str">
        <f t="shared" si="785"/>
        <v/>
      </c>
      <c r="AF1692" s="3" t="str">
        <f t="shared" si="786"/>
        <v/>
      </c>
      <c r="AG1692" s="3" t="str">
        <f t="shared" si="793"/>
        <v/>
      </c>
      <c r="AH1692" s="4" t="str">
        <f t="shared" si="787"/>
        <v/>
      </c>
      <c r="AI1692" s="75" t="str">
        <f t="shared" si="788"/>
        <v/>
      </c>
      <c r="AJ1692" s="75" t="str">
        <f t="shared" si="789"/>
        <v/>
      </c>
    </row>
    <row r="1693" spans="1:36">
      <c r="A1693" s="41" t="str">
        <f t="shared" si="790"/>
        <v/>
      </c>
      <c r="B1693" s="150" t="str">
        <f>IF(ISNUMBER(A1693),INDEX('MetaTrader Import'!$H$13:$J$5893,TRUNC(((A1693-$A$39+1)-1)/3)+1,MOD((A1693-$A$39+1)-1,3)+1),"")</f>
        <v/>
      </c>
      <c r="C1693" s="43" t="str">
        <f t="shared" si="767"/>
        <v/>
      </c>
      <c r="D1693" s="43" t="str">
        <f t="shared" ca="1" si="768"/>
        <v/>
      </c>
      <c r="E1693" s="43" t="str">
        <f t="shared" si="769"/>
        <v/>
      </c>
      <c r="F1693" s="43" t="str">
        <f t="shared" si="770"/>
        <v/>
      </c>
      <c r="G1693" s="43" t="str">
        <f>IF(A1693&lt;&gt;"",IF(A1693&lt;Data!$G$11*0.25,$C$13/$G$32,IF(A1693&gt;Data!$G$11*0.25,$C$13,$C$13*10)),"")</f>
        <v/>
      </c>
      <c r="H1693" s="43" t="str">
        <f>IF(A1693&lt;&gt;"",IF(Data!$G$9="constant",$C$13,IF(Data!$G$9="squeeze",G1693,F1693)),"")</f>
        <v/>
      </c>
      <c r="I1693" s="38" t="str">
        <f ca="1">IF(ISNUMBER(A1693),NORMINV(RAND(),0,IF(AND(Data!$G$9="squeeze",A1693&lt;Data!$G$11*0.25),$H$32,1)*$C$30*$C$13)*($C$14*$C$12),"")</f>
        <v/>
      </c>
      <c r="J1693" s="42" t="str">
        <f ca="1">IFERROR(IF(Data!$C$6="Real",B1693,I1693+J1692+($C$14*$C$12)*(NORMINV(RAND(),$C$15,CHOOSE($G$13,$C$13,F1693,G1693)))),"")</f>
        <v/>
      </c>
      <c r="K1693" s="88" t="str">
        <f>IF(ISNUMBER(A1693), IF($G$16="fixed",$G$17,MIN(H1693*Data!$C$7*$C$16*0.5,$C$17*Data!$C$7))*$C$12,"")</f>
        <v/>
      </c>
      <c r="L1693" s="42" t="str">
        <f t="shared" ca="1" si="794"/>
        <v/>
      </c>
      <c r="M1693" s="44" t="str">
        <f t="shared" ca="1" si="795"/>
        <v/>
      </c>
      <c r="N1693" s="44" t="str">
        <f t="shared" ca="1" si="796"/>
        <v/>
      </c>
      <c r="O1693" s="108" t="str">
        <f t="shared" si="771"/>
        <v/>
      </c>
      <c r="P1693" s="102" t="str">
        <f t="shared" si="772"/>
        <v/>
      </c>
      <c r="Q1693" s="102" t="str">
        <f t="shared" si="773"/>
        <v/>
      </c>
      <c r="R1693" s="120" t="str">
        <f t="shared" si="791"/>
        <v/>
      </c>
      <c r="S1693" s="54" t="str">
        <f t="shared" si="792"/>
        <v/>
      </c>
      <c r="T1693" s="5" t="str">
        <f t="shared" si="774"/>
        <v/>
      </c>
      <c r="U1693" s="152" t="str">
        <f t="shared" si="775"/>
        <v/>
      </c>
      <c r="V1693" s="152" t="str">
        <f t="shared" si="776"/>
        <v/>
      </c>
      <c r="W1693" s="153" t="str">
        <f t="shared" si="777"/>
        <v/>
      </c>
      <c r="X1693" s="153" t="str">
        <f t="shared" si="778"/>
        <v/>
      </c>
      <c r="Y1693" s="153" t="str">
        <f t="shared" si="779"/>
        <v/>
      </c>
      <c r="Z1693" s="153" t="str">
        <f t="shared" si="780"/>
        <v/>
      </c>
      <c r="AA1693" s="152" t="str">
        <f t="shared" si="781"/>
        <v/>
      </c>
      <c r="AB1693" s="152" t="str">
        <f t="shared" si="782"/>
        <v/>
      </c>
      <c r="AC1693" s="154" t="str">
        <f t="shared" si="783"/>
        <v/>
      </c>
      <c r="AD1693" s="154" t="str">
        <f t="shared" si="784"/>
        <v/>
      </c>
      <c r="AE1693" s="3" t="str">
        <f t="shared" si="785"/>
        <v/>
      </c>
      <c r="AF1693" s="3" t="str">
        <f t="shared" si="786"/>
        <v/>
      </c>
      <c r="AG1693" s="3" t="str">
        <f t="shared" si="793"/>
        <v/>
      </c>
      <c r="AH1693" s="4" t="str">
        <f t="shared" si="787"/>
        <v/>
      </c>
      <c r="AI1693" s="75" t="str">
        <f t="shared" si="788"/>
        <v/>
      </c>
      <c r="AJ1693" s="75" t="str">
        <f t="shared" si="789"/>
        <v/>
      </c>
    </row>
    <row r="1694" spans="1:36">
      <c r="A1694" s="41" t="str">
        <f t="shared" si="790"/>
        <v/>
      </c>
      <c r="B1694" s="150" t="str">
        <f>IF(ISNUMBER(A1694),INDEX('MetaTrader Import'!$H$13:$J$5893,TRUNC(((A1694-$A$39+1)-1)/3)+1,MOD((A1694-$A$39+1)-1,3)+1),"")</f>
        <v/>
      </c>
      <c r="C1694" s="43" t="str">
        <f t="shared" si="767"/>
        <v/>
      </c>
      <c r="D1694" s="43" t="str">
        <f t="shared" ca="1" si="768"/>
        <v/>
      </c>
      <c r="E1694" s="43" t="str">
        <f t="shared" si="769"/>
        <v/>
      </c>
      <c r="F1694" s="43" t="str">
        <f t="shared" si="770"/>
        <v/>
      </c>
      <c r="G1694" s="43" t="str">
        <f>IF(A1694&lt;&gt;"",IF(A1694&lt;Data!$G$11*0.25,$C$13/$G$32,IF(A1694&gt;Data!$G$11*0.25,$C$13,$C$13*10)),"")</f>
        <v/>
      </c>
      <c r="H1694" s="43" t="str">
        <f>IF(A1694&lt;&gt;"",IF(Data!$G$9="constant",$C$13,IF(Data!$G$9="squeeze",G1694,F1694)),"")</f>
        <v/>
      </c>
      <c r="I1694" s="38" t="str">
        <f ca="1">IF(ISNUMBER(A1694),NORMINV(RAND(),0,IF(AND(Data!$G$9="squeeze",A1694&lt;Data!$G$11*0.25),$H$32,1)*$C$30*$C$13)*($C$14*$C$12),"")</f>
        <v/>
      </c>
      <c r="J1694" s="42" t="str">
        <f ca="1">IFERROR(IF(Data!$C$6="Real",B1694,I1694+J1693+($C$14*$C$12)*(NORMINV(RAND(),$C$15,CHOOSE($G$13,$C$13,F1694,G1694)))),"")</f>
        <v/>
      </c>
      <c r="K1694" s="88" t="str">
        <f>IF(ISNUMBER(A1694), IF($G$16="fixed",$G$17,MIN(H1694*Data!$C$7*$C$16*0.5,$C$17*Data!$C$7))*$C$12,"")</f>
        <v/>
      </c>
      <c r="L1694" s="42" t="str">
        <f t="shared" ca="1" si="794"/>
        <v/>
      </c>
      <c r="M1694" s="44" t="str">
        <f t="shared" ca="1" si="795"/>
        <v/>
      </c>
      <c r="N1694" s="44" t="str">
        <f t="shared" ca="1" si="796"/>
        <v/>
      </c>
      <c r="O1694" s="108" t="str">
        <f t="shared" si="771"/>
        <v/>
      </c>
      <c r="P1694" s="102" t="str">
        <f t="shared" si="772"/>
        <v/>
      </c>
      <c r="Q1694" s="102" t="str">
        <f t="shared" si="773"/>
        <v/>
      </c>
      <c r="R1694" s="120" t="str">
        <f t="shared" si="791"/>
        <v/>
      </c>
      <c r="S1694" s="54" t="str">
        <f t="shared" si="792"/>
        <v/>
      </c>
      <c r="T1694" s="5" t="str">
        <f t="shared" si="774"/>
        <v/>
      </c>
      <c r="U1694" s="152" t="str">
        <f t="shared" si="775"/>
        <v/>
      </c>
      <c r="V1694" s="152" t="str">
        <f t="shared" si="776"/>
        <v/>
      </c>
      <c r="W1694" s="153" t="str">
        <f t="shared" si="777"/>
        <v/>
      </c>
      <c r="X1694" s="153" t="str">
        <f t="shared" si="778"/>
        <v/>
      </c>
      <c r="Y1694" s="153" t="str">
        <f t="shared" si="779"/>
        <v/>
      </c>
      <c r="Z1694" s="153" t="str">
        <f t="shared" si="780"/>
        <v/>
      </c>
      <c r="AA1694" s="152" t="str">
        <f t="shared" si="781"/>
        <v/>
      </c>
      <c r="AB1694" s="152" t="str">
        <f t="shared" si="782"/>
        <v/>
      </c>
      <c r="AC1694" s="154" t="str">
        <f t="shared" si="783"/>
        <v/>
      </c>
      <c r="AD1694" s="154" t="str">
        <f t="shared" si="784"/>
        <v/>
      </c>
      <c r="AE1694" s="3" t="str">
        <f t="shared" si="785"/>
        <v/>
      </c>
      <c r="AF1694" s="3" t="str">
        <f t="shared" si="786"/>
        <v/>
      </c>
      <c r="AG1694" s="3" t="str">
        <f t="shared" si="793"/>
        <v/>
      </c>
      <c r="AH1694" s="4" t="str">
        <f t="shared" si="787"/>
        <v/>
      </c>
      <c r="AI1694" s="75" t="str">
        <f t="shared" si="788"/>
        <v/>
      </c>
      <c r="AJ1694" s="75" t="str">
        <f t="shared" si="789"/>
        <v/>
      </c>
    </row>
    <row r="1695" spans="1:36">
      <c r="A1695" s="41" t="str">
        <f t="shared" si="790"/>
        <v/>
      </c>
      <c r="B1695" s="150" t="str">
        <f>IF(ISNUMBER(A1695),INDEX('MetaTrader Import'!$H$13:$J$5893,TRUNC(((A1695-$A$39+1)-1)/3)+1,MOD((A1695-$A$39+1)-1,3)+1),"")</f>
        <v/>
      </c>
      <c r="C1695" s="43" t="str">
        <f t="shared" si="767"/>
        <v/>
      </c>
      <c r="D1695" s="43" t="str">
        <f t="shared" ca="1" si="768"/>
        <v/>
      </c>
      <c r="E1695" s="43" t="str">
        <f t="shared" si="769"/>
        <v/>
      </c>
      <c r="F1695" s="43" t="str">
        <f t="shared" si="770"/>
        <v/>
      </c>
      <c r="G1695" s="43" t="str">
        <f>IF(A1695&lt;&gt;"",IF(A1695&lt;Data!$G$11*0.25,$C$13/$G$32,IF(A1695&gt;Data!$G$11*0.25,$C$13,$C$13*10)),"")</f>
        <v/>
      </c>
      <c r="H1695" s="43" t="str">
        <f>IF(A1695&lt;&gt;"",IF(Data!$G$9="constant",$C$13,IF(Data!$G$9="squeeze",G1695,F1695)),"")</f>
        <v/>
      </c>
      <c r="I1695" s="38" t="str">
        <f ca="1">IF(ISNUMBER(A1695),NORMINV(RAND(),0,IF(AND(Data!$G$9="squeeze",A1695&lt;Data!$G$11*0.25),$H$32,1)*$C$30*$C$13)*($C$14*$C$12),"")</f>
        <v/>
      </c>
      <c r="J1695" s="42" t="str">
        <f ca="1">IFERROR(IF(Data!$C$6="Real",B1695,I1695+J1694+($C$14*$C$12)*(NORMINV(RAND(),$C$15,CHOOSE($G$13,$C$13,F1695,G1695)))),"")</f>
        <v/>
      </c>
      <c r="K1695" s="88" t="str">
        <f>IF(ISNUMBER(A1695), IF($G$16="fixed",$G$17,MIN(H1695*Data!$C$7*$C$16*0.5,$C$17*Data!$C$7))*$C$12,"")</f>
        <v/>
      </c>
      <c r="L1695" s="42" t="str">
        <f t="shared" ca="1" si="794"/>
        <v/>
      </c>
      <c r="M1695" s="44" t="str">
        <f t="shared" ca="1" si="795"/>
        <v/>
      </c>
      <c r="N1695" s="44" t="str">
        <f t="shared" ca="1" si="796"/>
        <v/>
      </c>
      <c r="O1695" s="108" t="str">
        <f t="shared" si="771"/>
        <v/>
      </c>
      <c r="P1695" s="102" t="str">
        <f t="shared" si="772"/>
        <v/>
      </c>
      <c r="Q1695" s="102" t="str">
        <f t="shared" si="773"/>
        <v/>
      </c>
      <c r="R1695" s="120" t="str">
        <f t="shared" si="791"/>
        <v/>
      </c>
      <c r="S1695" s="54" t="str">
        <f t="shared" si="792"/>
        <v/>
      </c>
      <c r="T1695" s="5" t="str">
        <f t="shared" si="774"/>
        <v/>
      </c>
      <c r="U1695" s="152" t="str">
        <f t="shared" si="775"/>
        <v/>
      </c>
      <c r="V1695" s="152" t="str">
        <f t="shared" si="776"/>
        <v/>
      </c>
      <c r="W1695" s="153" t="str">
        <f t="shared" si="777"/>
        <v/>
      </c>
      <c r="X1695" s="153" t="str">
        <f t="shared" si="778"/>
        <v/>
      </c>
      <c r="Y1695" s="153" t="str">
        <f t="shared" si="779"/>
        <v/>
      </c>
      <c r="Z1695" s="153" t="str">
        <f t="shared" si="780"/>
        <v/>
      </c>
      <c r="AA1695" s="152" t="str">
        <f t="shared" si="781"/>
        <v/>
      </c>
      <c r="AB1695" s="152" t="str">
        <f t="shared" si="782"/>
        <v/>
      </c>
      <c r="AC1695" s="154" t="str">
        <f t="shared" si="783"/>
        <v/>
      </c>
      <c r="AD1695" s="154" t="str">
        <f t="shared" si="784"/>
        <v/>
      </c>
      <c r="AE1695" s="3" t="str">
        <f t="shared" si="785"/>
        <v/>
      </c>
      <c r="AF1695" s="3" t="str">
        <f t="shared" si="786"/>
        <v/>
      </c>
      <c r="AG1695" s="3" t="str">
        <f t="shared" si="793"/>
        <v/>
      </c>
      <c r="AH1695" s="4" t="str">
        <f t="shared" si="787"/>
        <v/>
      </c>
      <c r="AI1695" s="75" t="str">
        <f t="shared" si="788"/>
        <v/>
      </c>
      <c r="AJ1695" s="75" t="str">
        <f t="shared" si="789"/>
        <v/>
      </c>
    </row>
    <row r="1696" spans="1:36">
      <c r="A1696" s="41" t="str">
        <f t="shared" si="790"/>
        <v/>
      </c>
      <c r="B1696" s="150" t="str">
        <f>IF(ISNUMBER(A1696),INDEX('MetaTrader Import'!$H$13:$J$5893,TRUNC(((A1696-$A$39+1)-1)/3)+1,MOD((A1696-$A$39+1)-1,3)+1),"")</f>
        <v/>
      </c>
      <c r="C1696" s="43" t="str">
        <f t="shared" si="767"/>
        <v/>
      </c>
      <c r="D1696" s="43" t="str">
        <f t="shared" ca="1" si="768"/>
        <v/>
      </c>
      <c r="E1696" s="43" t="str">
        <f t="shared" si="769"/>
        <v/>
      </c>
      <c r="F1696" s="43" t="str">
        <f t="shared" si="770"/>
        <v/>
      </c>
      <c r="G1696" s="43" t="str">
        <f>IF(A1696&lt;&gt;"",IF(A1696&lt;Data!$G$11*0.25,$C$13/$G$32,IF(A1696&gt;Data!$G$11*0.25,$C$13,$C$13*10)),"")</f>
        <v/>
      </c>
      <c r="H1696" s="43" t="str">
        <f>IF(A1696&lt;&gt;"",IF(Data!$G$9="constant",$C$13,IF(Data!$G$9="squeeze",G1696,F1696)),"")</f>
        <v/>
      </c>
      <c r="I1696" s="38" t="str">
        <f ca="1">IF(ISNUMBER(A1696),NORMINV(RAND(),0,IF(AND(Data!$G$9="squeeze",A1696&lt;Data!$G$11*0.25),$H$32,1)*$C$30*$C$13)*($C$14*$C$12),"")</f>
        <v/>
      </c>
      <c r="J1696" s="42" t="str">
        <f ca="1">IFERROR(IF(Data!$C$6="Real",B1696,I1696+J1695+($C$14*$C$12)*(NORMINV(RAND(),$C$15,CHOOSE($G$13,$C$13,F1696,G1696)))),"")</f>
        <v/>
      </c>
      <c r="K1696" s="88" t="str">
        <f>IF(ISNUMBER(A1696), IF($G$16="fixed",$G$17,MIN(H1696*Data!$C$7*$C$16*0.5,$C$17*Data!$C$7))*$C$12,"")</f>
        <v/>
      </c>
      <c r="L1696" s="42" t="str">
        <f t="shared" ca="1" si="794"/>
        <v/>
      </c>
      <c r="M1696" s="44" t="str">
        <f t="shared" ca="1" si="795"/>
        <v/>
      </c>
      <c r="N1696" s="44" t="str">
        <f t="shared" ca="1" si="796"/>
        <v/>
      </c>
      <c r="O1696" s="108" t="str">
        <f t="shared" si="771"/>
        <v/>
      </c>
      <c r="P1696" s="102" t="str">
        <f t="shared" si="772"/>
        <v/>
      </c>
      <c r="Q1696" s="102" t="str">
        <f t="shared" si="773"/>
        <v/>
      </c>
      <c r="R1696" s="120" t="str">
        <f t="shared" si="791"/>
        <v/>
      </c>
      <c r="S1696" s="54" t="str">
        <f t="shared" si="792"/>
        <v/>
      </c>
      <c r="T1696" s="5" t="str">
        <f t="shared" si="774"/>
        <v/>
      </c>
      <c r="U1696" s="152" t="str">
        <f t="shared" si="775"/>
        <v/>
      </c>
      <c r="V1696" s="152" t="str">
        <f t="shared" si="776"/>
        <v/>
      </c>
      <c r="W1696" s="153" t="str">
        <f t="shared" si="777"/>
        <v/>
      </c>
      <c r="X1696" s="153" t="str">
        <f t="shared" si="778"/>
        <v/>
      </c>
      <c r="Y1696" s="153" t="str">
        <f t="shared" si="779"/>
        <v/>
      </c>
      <c r="Z1696" s="153" t="str">
        <f t="shared" si="780"/>
        <v/>
      </c>
      <c r="AA1696" s="152" t="str">
        <f t="shared" si="781"/>
        <v/>
      </c>
      <c r="AB1696" s="152" t="str">
        <f t="shared" si="782"/>
        <v/>
      </c>
      <c r="AC1696" s="154" t="str">
        <f t="shared" si="783"/>
        <v/>
      </c>
      <c r="AD1696" s="154" t="str">
        <f t="shared" si="784"/>
        <v/>
      </c>
      <c r="AE1696" s="3" t="str">
        <f t="shared" si="785"/>
        <v/>
      </c>
      <c r="AF1696" s="3" t="str">
        <f t="shared" si="786"/>
        <v/>
      </c>
      <c r="AG1696" s="3" t="str">
        <f t="shared" si="793"/>
        <v/>
      </c>
      <c r="AH1696" s="4" t="str">
        <f t="shared" si="787"/>
        <v/>
      </c>
      <c r="AI1696" s="75" t="str">
        <f t="shared" si="788"/>
        <v/>
      </c>
      <c r="AJ1696" s="75" t="str">
        <f t="shared" si="789"/>
        <v/>
      </c>
    </row>
    <row r="1697" spans="1:36">
      <c r="A1697" s="41" t="str">
        <f t="shared" si="790"/>
        <v/>
      </c>
      <c r="B1697" s="150" t="str">
        <f>IF(ISNUMBER(A1697),INDEX('MetaTrader Import'!$H$13:$J$5893,TRUNC(((A1697-$A$39+1)-1)/3)+1,MOD((A1697-$A$39+1)-1,3)+1),"")</f>
        <v/>
      </c>
      <c r="C1697" s="43" t="str">
        <f t="shared" si="767"/>
        <v/>
      </c>
      <c r="D1697" s="43" t="str">
        <f t="shared" ca="1" si="768"/>
        <v/>
      </c>
      <c r="E1697" s="43" t="str">
        <f t="shared" si="769"/>
        <v/>
      </c>
      <c r="F1697" s="43" t="str">
        <f t="shared" si="770"/>
        <v/>
      </c>
      <c r="G1697" s="43" t="str">
        <f>IF(A1697&lt;&gt;"",IF(A1697&lt;Data!$G$11*0.25,$C$13/$G$32,IF(A1697&gt;Data!$G$11*0.25,$C$13,$C$13*10)),"")</f>
        <v/>
      </c>
      <c r="H1697" s="43" t="str">
        <f>IF(A1697&lt;&gt;"",IF(Data!$G$9="constant",$C$13,IF(Data!$G$9="squeeze",G1697,F1697)),"")</f>
        <v/>
      </c>
      <c r="I1697" s="38" t="str">
        <f ca="1">IF(ISNUMBER(A1697),NORMINV(RAND(),0,IF(AND(Data!$G$9="squeeze",A1697&lt;Data!$G$11*0.25),$H$32,1)*$C$30*$C$13)*($C$14*$C$12),"")</f>
        <v/>
      </c>
      <c r="J1697" s="42" t="str">
        <f ca="1">IFERROR(IF(Data!$C$6="Real",B1697,I1697+J1696+($C$14*$C$12)*(NORMINV(RAND(),$C$15,CHOOSE($G$13,$C$13,F1697,G1697)))),"")</f>
        <v/>
      </c>
      <c r="K1697" s="88" t="str">
        <f>IF(ISNUMBER(A1697), IF($G$16="fixed",$G$17,MIN(H1697*Data!$C$7*$C$16*0.5,$C$17*Data!$C$7))*$C$12,"")</f>
        <v/>
      </c>
      <c r="L1697" s="42" t="str">
        <f t="shared" ca="1" si="794"/>
        <v/>
      </c>
      <c r="M1697" s="44" t="str">
        <f t="shared" ca="1" si="795"/>
        <v/>
      </c>
      <c r="N1697" s="44" t="str">
        <f t="shared" ca="1" si="796"/>
        <v/>
      </c>
      <c r="O1697" s="108" t="str">
        <f t="shared" si="771"/>
        <v/>
      </c>
      <c r="P1697" s="102" t="str">
        <f t="shared" si="772"/>
        <v/>
      </c>
      <c r="Q1697" s="102" t="str">
        <f t="shared" si="773"/>
        <v/>
      </c>
      <c r="R1697" s="120" t="str">
        <f t="shared" si="791"/>
        <v/>
      </c>
      <c r="S1697" s="54" t="str">
        <f t="shared" si="792"/>
        <v/>
      </c>
      <c r="T1697" s="5" t="str">
        <f t="shared" si="774"/>
        <v/>
      </c>
      <c r="U1697" s="152" t="str">
        <f t="shared" si="775"/>
        <v/>
      </c>
      <c r="V1697" s="152" t="str">
        <f t="shared" si="776"/>
        <v/>
      </c>
      <c r="W1697" s="153" t="str">
        <f t="shared" si="777"/>
        <v/>
      </c>
      <c r="X1697" s="153" t="str">
        <f t="shared" si="778"/>
        <v/>
      </c>
      <c r="Y1697" s="153" t="str">
        <f t="shared" si="779"/>
        <v/>
      </c>
      <c r="Z1697" s="153" t="str">
        <f t="shared" si="780"/>
        <v/>
      </c>
      <c r="AA1697" s="152" t="str">
        <f t="shared" si="781"/>
        <v/>
      </c>
      <c r="AB1697" s="152" t="str">
        <f t="shared" si="782"/>
        <v/>
      </c>
      <c r="AC1697" s="154" t="str">
        <f t="shared" si="783"/>
        <v/>
      </c>
      <c r="AD1697" s="154" t="str">
        <f t="shared" si="784"/>
        <v/>
      </c>
      <c r="AE1697" s="3" t="str">
        <f t="shared" si="785"/>
        <v/>
      </c>
      <c r="AF1697" s="3" t="str">
        <f t="shared" si="786"/>
        <v/>
      </c>
      <c r="AG1697" s="3" t="str">
        <f t="shared" si="793"/>
        <v/>
      </c>
      <c r="AH1697" s="4" t="str">
        <f t="shared" si="787"/>
        <v/>
      </c>
      <c r="AI1697" s="75" t="str">
        <f t="shared" si="788"/>
        <v/>
      </c>
      <c r="AJ1697" s="75" t="str">
        <f t="shared" si="789"/>
        <v/>
      </c>
    </row>
    <row r="1698" spans="1:36">
      <c r="A1698" s="41" t="str">
        <f t="shared" si="790"/>
        <v/>
      </c>
      <c r="B1698" s="150" t="str">
        <f>IF(ISNUMBER(A1698),INDEX('MetaTrader Import'!$H$13:$J$5893,TRUNC(((A1698-$A$39+1)-1)/3)+1,MOD((A1698-$A$39+1)-1,3)+1),"")</f>
        <v/>
      </c>
      <c r="C1698" s="43" t="str">
        <f t="shared" si="767"/>
        <v/>
      </c>
      <c r="D1698" s="43" t="str">
        <f t="shared" ca="1" si="768"/>
        <v/>
      </c>
      <c r="E1698" s="43" t="str">
        <f t="shared" si="769"/>
        <v/>
      </c>
      <c r="F1698" s="43" t="str">
        <f t="shared" si="770"/>
        <v/>
      </c>
      <c r="G1698" s="43" t="str">
        <f>IF(A1698&lt;&gt;"",IF(A1698&lt;Data!$G$11*0.25,$C$13/$G$32,IF(A1698&gt;Data!$G$11*0.25,$C$13,$C$13*10)),"")</f>
        <v/>
      </c>
      <c r="H1698" s="43" t="str">
        <f>IF(A1698&lt;&gt;"",IF(Data!$G$9="constant",$C$13,IF(Data!$G$9="squeeze",G1698,F1698)),"")</f>
        <v/>
      </c>
      <c r="I1698" s="38" t="str">
        <f ca="1">IF(ISNUMBER(A1698),NORMINV(RAND(),0,IF(AND(Data!$G$9="squeeze",A1698&lt;Data!$G$11*0.25),$H$32,1)*$C$30*$C$13)*($C$14*$C$12),"")</f>
        <v/>
      </c>
      <c r="J1698" s="42" t="str">
        <f ca="1">IFERROR(IF(Data!$C$6="Real",B1698,I1698+J1697+($C$14*$C$12)*(NORMINV(RAND(),$C$15,CHOOSE($G$13,$C$13,F1698,G1698)))),"")</f>
        <v/>
      </c>
      <c r="K1698" s="88" t="str">
        <f>IF(ISNUMBER(A1698), IF($G$16="fixed",$G$17,MIN(H1698*Data!$C$7*$C$16*0.5,$C$17*Data!$C$7))*$C$12,"")</f>
        <v/>
      </c>
      <c r="L1698" s="42" t="str">
        <f t="shared" ca="1" si="794"/>
        <v/>
      </c>
      <c r="M1698" s="44" t="str">
        <f t="shared" ca="1" si="795"/>
        <v/>
      </c>
      <c r="N1698" s="44" t="str">
        <f t="shared" ca="1" si="796"/>
        <v/>
      </c>
      <c r="O1698" s="108" t="str">
        <f t="shared" si="771"/>
        <v/>
      </c>
      <c r="P1698" s="102" t="str">
        <f t="shared" si="772"/>
        <v/>
      </c>
      <c r="Q1698" s="102" t="str">
        <f t="shared" si="773"/>
        <v/>
      </c>
      <c r="R1698" s="120" t="str">
        <f t="shared" si="791"/>
        <v/>
      </c>
      <c r="S1698" s="54" t="str">
        <f t="shared" si="792"/>
        <v/>
      </c>
      <c r="T1698" s="5" t="str">
        <f t="shared" si="774"/>
        <v/>
      </c>
      <c r="U1698" s="152" t="str">
        <f t="shared" si="775"/>
        <v/>
      </c>
      <c r="V1698" s="152" t="str">
        <f t="shared" si="776"/>
        <v/>
      </c>
      <c r="W1698" s="153" t="str">
        <f t="shared" si="777"/>
        <v/>
      </c>
      <c r="X1698" s="153" t="str">
        <f t="shared" si="778"/>
        <v/>
      </c>
      <c r="Y1698" s="153" t="str">
        <f t="shared" si="779"/>
        <v/>
      </c>
      <c r="Z1698" s="153" t="str">
        <f t="shared" si="780"/>
        <v/>
      </c>
      <c r="AA1698" s="152" t="str">
        <f t="shared" si="781"/>
        <v/>
      </c>
      <c r="AB1698" s="152" t="str">
        <f t="shared" si="782"/>
        <v/>
      </c>
      <c r="AC1698" s="154" t="str">
        <f t="shared" si="783"/>
        <v/>
      </c>
      <c r="AD1698" s="154" t="str">
        <f t="shared" si="784"/>
        <v/>
      </c>
      <c r="AE1698" s="3" t="str">
        <f t="shared" si="785"/>
        <v/>
      </c>
      <c r="AF1698" s="3" t="str">
        <f t="shared" si="786"/>
        <v/>
      </c>
      <c r="AG1698" s="3" t="str">
        <f t="shared" si="793"/>
        <v/>
      </c>
      <c r="AH1698" s="4" t="str">
        <f t="shared" si="787"/>
        <v/>
      </c>
      <c r="AI1698" s="75" t="str">
        <f t="shared" si="788"/>
        <v/>
      </c>
      <c r="AJ1698" s="75" t="str">
        <f t="shared" si="789"/>
        <v/>
      </c>
    </row>
    <row r="1699" spans="1:36">
      <c r="A1699" s="41" t="str">
        <f t="shared" si="790"/>
        <v/>
      </c>
      <c r="B1699" s="150" t="str">
        <f>IF(ISNUMBER(A1699),INDEX('MetaTrader Import'!$H$13:$J$5893,TRUNC(((A1699-$A$39+1)-1)/3)+1,MOD((A1699-$A$39+1)-1,3)+1),"")</f>
        <v/>
      </c>
      <c r="C1699" s="43" t="str">
        <f t="shared" si="767"/>
        <v/>
      </c>
      <c r="D1699" s="43" t="str">
        <f t="shared" ca="1" si="768"/>
        <v/>
      </c>
      <c r="E1699" s="43" t="str">
        <f t="shared" si="769"/>
        <v/>
      </c>
      <c r="F1699" s="43" t="str">
        <f t="shared" si="770"/>
        <v/>
      </c>
      <c r="G1699" s="43" t="str">
        <f>IF(A1699&lt;&gt;"",IF(A1699&lt;Data!$G$11*0.25,$C$13/$G$32,IF(A1699&gt;Data!$G$11*0.25,$C$13,$C$13*10)),"")</f>
        <v/>
      </c>
      <c r="H1699" s="43" t="str">
        <f>IF(A1699&lt;&gt;"",IF(Data!$G$9="constant",$C$13,IF(Data!$G$9="squeeze",G1699,F1699)),"")</f>
        <v/>
      </c>
      <c r="I1699" s="38" t="str">
        <f ca="1">IF(ISNUMBER(A1699),NORMINV(RAND(),0,IF(AND(Data!$G$9="squeeze",A1699&lt;Data!$G$11*0.25),$H$32,1)*$C$30*$C$13)*($C$14*$C$12),"")</f>
        <v/>
      </c>
      <c r="J1699" s="42" t="str">
        <f ca="1">IFERROR(IF(Data!$C$6="Real",B1699,I1699+J1698+($C$14*$C$12)*(NORMINV(RAND(),$C$15,CHOOSE($G$13,$C$13,F1699,G1699)))),"")</f>
        <v/>
      </c>
      <c r="K1699" s="88" t="str">
        <f>IF(ISNUMBER(A1699), IF($G$16="fixed",$G$17,MIN(H1699*Data!$C$7*$C$16*0.5,$C$17*Data!$C$7))*$C$12,"")</f>
        <v/>
      </c>
      <c r="L1699" s="42" t="str">
        <f t="shared" ca="1" si="794"/>
        <v/>
      </c>
      <c r="M1699" s="44" t="str">
        <f t="shared" ca="1" si="795"/>
        <v/>
      </c>
      <c r="N1699" s="44" t="str">
        <f t="shared" ca="1" si="796"/>
        <v/>
      </c>
      <c r="O1699" s="108" t="str">
        <f t="shared" si="771"/>
        <v/>
      </c>
      <c r="P1699" s="102" t="str">
        <f t="shared" si="772"/>
        <v/>
      </c>
      <c r="Q1699" s="102" t="str">
        <f t="shared" si="773"/>
        <v/>
      </c>
      <c r="R1699" s="120" t="str">
        <f t="shared" si="791"/>
        <v/>
      </c>
      <c r="S1699" s="54" t="str">
        <f t="shared" si="792"/>
        <v/>
      </c>
      <c r="T1699" s="5" t="str">
        <f t="shared" si="774"/>
        <v/>
      </c>
      <c r="U1699" s="152" t="str">
        <f t="shared" si="775"/>
        <v/>
      </c>
      <c r="V1699" s="152" t="str">
        <f t="shared" si="776"/>
        <v/>
      </c>
      <c r="W1699" s="153" t="str">
        <f t="shared" si="777"/>
        <v/>
      </c>
      <c r="X1699" s="153" t="str">
        <f t="shared" si="778"/>
        <v/>
      </c>
      <c r="Y1699" s="153" t="str">
        <f t="shared" si="779"/>
        <v/>
      </c>
      <c r="Z1699" s="153" t="str">
        <f t="shared" si="780"/>
        <v/>
      </c>
      <c r="AA1699" s="152" t="str">
        <f t="shared" si="781"/>
        <v/>
      </c>
      <c r="AB1699" s="152" t="str">
        <f t="shared" si="782"/>
        <v/>
      </c>
      <c r="AC1699" s="154" t="str">
        <f t="shared" si="783"/>
        <v/>
      </c>
      <c r="AD1699" s="154" t="str">
        <f t="shared" si="784"/>
        <v/>
      </c>
      <c r="AE1699" s="3" t="str">
        <f t="shared" si="785"/>
        <v/>
      </c>
      <c r="AF1699" s="3" t="str">
        <f t="shared" si="786"/>
        <v/>
      </c>
      <c r="AG1699" s="3" t="str">
        <f t="shared" si="793"/>
        <v/>
      </c>
      <c r="AH1699" s="4" t="str">
        <f t="shared" si="787"/>
        <v/>
      </c>
      <c r="AI1699" s="75" t="str">
        <f t="shared" si="788"/>
        <v/>
      </c>
      <c r="AJ1699" s="75" t="str">
        <f t="shared" si="789"/>
        <v/>
      </c>
    </row>
    <row r="1700" spans="1:36">
      <c r="A1700" s="41" t="str">
        <f t="shared" si="790"/>
        <v/>
      </c>
      <c r="B1700" s="150" t="str">
        <f>IF(ISNUMBER(A1700),INDEX('MetaTrader Import'!$H$13:$J$5893,TRUNC(((A1700-$A$39+1)-1)/3)+1,MOD((A1700-$A$39+1)-1,3)+1),"")</f>
        <v/>
      </c>
      <c r="C1700" s="43" t="str">
        <f t="shared" si="767"/>
        <v/>
      </c>
      <c r="D1700" s="43" t="str">
        <f t="shared" ca="1" si="768"/>
        <v/>
      </c>
      <c r="E1700" s="43" t="str">
        <f t="shared" si="769"/>
        <v/>
      </c>
      <c r="F1700" s="43" t="str">
        <f t="shared" si="770"/>
        <v/>
      </c>
      <c r="G1700" s="43" t="str">
        <f>IF(A1700&lt;&gt;"",IF(A1700&lt;Data!$G$11*0.25,$C$13/$G$32,IF(A1700&gt;Data!$G$11*0.25,$C$13,$C$13*10)),"")</f>
        <v/>
      </c>
      <c r="H1700" s="43" t="str">
        <f>IF(A1700&lt;&gt;"",IF(Data!$G$9="constant",$C$13,IF(Data!$G$9="squeeze",G1700,F1700)),"")</f>
        <v/>
      </c>
      <c r="I1700" s="38" t="str">
        <f ca="1">IF(ISNUMBER(A1700),NORMINV(RAND(),0,IF(AND(Data!$G$9="squeeze",A1700&lt;Data!$G$11*0.25),$H$32,1)*$C$30*$C$13)*($C$14*$C$12),"")</f>
        <v/>
      </c>
      <c r="J1700" s="42" t="str">
        <f ca="1">IFERROR(IF(Data!$C$6="Real",B1700,I1700+J1699+($C$14*$C$12)*(NORMINV(RAND(),$C$15,CHOOSE($G$13,$C$13,F1700,G1700)))),"")</f>
        <v/>
      </c>
      <c r="K1700" s="88" t="str">
        <f>IF(ISNUMBER(A1700), IF($G$16="fixed",$G$17,MIN(H1700*Data!$C$7*$C$16*0.5,$C$17*Data!$C$7))*$C$12,"")</f>
        <v/>
      </c>
      <c r="L1700" s="42" t="str">
        <f t="shared" ca="1" si="794"/>
        <v/>
      </c>
      <c r="M1700" s="44" t="str">
        <f t="shared" ca="1" si="795"/>
        <v/>
      </c>
      <c r="N1700" s="44" t="str">
        <f t="shared" ca="1" si="796"/>
        <v/>
      </c>
      <c r="O1700" s="108" t="str">
        <f t="shared" si="771"/>
        <v/>
      </c>
      <c r="P1700" s="102" t="str">
        <f t="shared" si="772"/>
        <v/>
      </c>
      <c r="Q1700" s="102" t="str">
        <f t="shared" si="773"/>
        <v/>
      </c>
      <c r="R1700" s="120" t="str">
        <f t="shared" si="791"/>
        <v/>
      </c>
      <c r="S1700" s="54" t="str">
        <f t="shared" si="792"/>
        <v/>
      </c>
      <c r="T1700" s="5" t="str">
        <f t="shared" si="774"/>
        <v/>
      </c>
      <c r="U1700" s="152" t="str">
        <f t="shared" si="775"/>
        <v/>
      </c>
      <c r="V1700" s="152" t="str">
        <f t="shared" si="776"/>
        <v/>
      </c>
      <c r="W1700" s="153" t="str">
        <f t="shared" si="777"/>
        <v/>
      </c>
      <c r="X1700" s="153" t="str">
        <f t="shared" si="778"/>
        <v/>
      </c>
      <c r="Y1700" s="153" t="str">
        <f t="shared" si="779"/>
        <v/>
      </c>
      <c r="Z1700" s="153" t="str">
        <f t="shared" si="780"/>
        <v/>
      </c>
      <c r="AA1700" s="152" t="str">
        <f t="shared" si="781"/>
        <v/>
      </c>
      <c r="AB1700" s="152" t="str">
        <f t="shared" si="782"/>
        <v/>
      </c>
      <c r="AC1700" s="154" t="str">
        <f t="shared" si="783"/>
        <v/>
      </c>
      <c r="AD1700" s="154" t="str">
        <f t="shared" si="784"/>
        <v/>
      </c>
      <c r="AE1700" s="3" t="str">
        <f t="shared" si="785"/>
        <v/>
      </c>
      <c r="AF1700" s="3" t="str">
        <f t="shared" si="786"/>
        <v/>
      </c>
      <c r="AG1700" s="3" t="str">
        <f t="shared" si="793"/>
        <v/>
      </c>
      <c r="AH1700" s="4" t="str">
        <f t="shared" si="787"/>
        <v/>
      </c>
      <c r="AI1700" s="75" t="str">
        <f t="shared" si="788"/>
        <v/>
      </c>
      <c r="AJ1700" s="75" t="str">
        <f t="shared" si="789"/>
        <v/>
      </c>
    </row>
    <row r="1701" spans="1:36">
      <c r="A1701" s="41" t="str">
        <f t="shared" si="790"/>
        <v/>
      </c>
      <c r="B1701" s="150" t="str">
        <f>IF(ISNUMBER(A1701),INDEX('MetaTrader Import'!$H$13:$J$5893,TRUNC(((A1701-$A$39+1)-1)/3)+1,MOD((A1701-$A$39+1)-1,3)+1),"")</f>
        <v/>
      </c>
      <c r="C1701" s="43" t="str">
        <f t="shared" si="767"/>
        <v/>
      </c>
      <c r="D1701" s="43" t="str">
        <f t="shared" ca="1" si="768"/>
        <v/>
      </c>
      <c r="E1701" s="43" t="str">
        <f t="shared" si="769"/>
        <v/>
      </c>
      <c r="F1701" s="43" t="str">
        <f t="shared" si="770"/>
        <v/>
      </c>
      <c r="G1701" s="43" t="str">
        <f>IF(A1701&lt;&gt;"",IF(A1701&lt;Data!$G$11*0.25,$C$13/$G$32,IF(A1701&gt;Data!$G$11*0.25,$C$13,$C$13*10)),"")</f>
        <v/>
      </c>
      <c r="H1701" s="43" t="str">
        <f>IF(A1701&lt;&gt;"",IF(Data!$G$9="constant",$C$13,IF(Data!$G$9="squeeze",G1701,F1701)),"")</f>
        <v/>
      </c>
      <c r="I1701" s="38" t="str">
        <f ca="1">IF(ISNUMBER(A1701),NORMINV(RAND(),0,IF(AND(Data!$G$9="squeeze",A1701&lt;Data!$G$11*0.25),$H$32,1)*$C$30*$C$13)*($C$14*$C$12),"")</f>
        <v/>
      </c>
      <c r="J1701" s="42" t="str">
        <f ca="1">IFERROR(IF(Data!$C$6="Real",B1701,I1701+J1700+($C$14*$C$12)*(NORMINV(RAND(),$C$15,CHOOSE($G$13,$C$13,F1701,G1701)))),"")</f>
        <v/>
      </c>
      <c r="K1701" s="88" t="str">
        <f>IF(ISNUMBER(A1701), IF($G$16="fixed",$G$17,MIN(H1701*Data!$C$7*$C$16*0.5,$C$17*Data!$C$7))*$C$12,"")</f>
        <v/>
      </c>
      <c r="L1701" s="42" t="str">
        <f t="shared" ca="1" si="794"/>
        <v/>
      </c>
      <c r="M1701" s="44" t="str">
        <f t="shared" ca="1" si="795"/>
        <v/>
      </c>
      <c r="N1701" s="44" t="str">
        <f t="shared" ca="1" si="796"/>
        <v/>
      </c>
      <c r="O1701" s="108" t="str">
        <f t="shared" si="771"/>
        <v/>
      </c>
      <c r="P1701" s="102" t="str">
        <f t="shared" si="772"/>
        <v/>
      </c>
      <c r="Q1701" s="102" t="str">
        <f t="shared" si="773"/>
        <v/>
      </c>
      <c r="R1701" s="120" t="str">
        <f t="shared" si="791"/>
        <v/>
      </c>
      <c r="S1701" s="54" t="str">
        <f t="shared" si="792"/>
        <v/>
      </c>
      <c r="T1701" s="5" t="str">
        <f t="shared" si="774"/>
        <v/>
      </c>
      <c r="U1701" s="152" t="str">
        <f t="shared" si="775"/>
        <v/>
      </c>
      <c r="V1701" s="152" t="str">
        <f t="shared" si="776"/>
        <v/>
      </c>
      <c r="W1701" s="153" t="str">
        <f t="shared" si="777"/>
        <v/>
      </c>
      <c r="X1701" s="153" t="str">
        <f t="shared" si="778"/>
        <v/>
      </c>
      <c r="Y1701" s="153" t="str">
        <f t="shared" si="779"/>
        <v/>
      </c>
      <c r="Z1701" s="153" t="str">
        <f t="shared" si="780"/>
        <v/>
      </c>
      <c r="AA1701" s="152" t="str">
        <f t="shared" si="781"/>
        <v/>
      </c>
      <c r="AB1701" s="152" t="str">
        <f t="shared" si="782"/>
        <v/>
      </c>
      <c r="AC1701" s="154" t="str">
        <f t="shared" si="783"/>
        <v/>
      </c>
      <c r="AD1701" s="154" t="str">
        <f t="shared" si="784"/>
        <v/>
      </c>
      <c r="AE1701" s="3" t="str">
        <f t="shared" si="785"/>
        <v/>
      </c>
      <c r="AF1701" s="3" t="str">
        <f t="shared" si="786"/>
        <v/>
      </c>
      <c r="AG1701" s="3" t="str">
        <f t="shared" si="793"/>
        <v/>
      </c>
      <c r="AH1701" s="4" t="str">
        <f t="shared" si="787"/>
        <v/>
      </c>
      <c r="AI1701" s="75" t="str">
        <f t="shared" si="788"/>
        <v/>
      </c>
      <c r="AJ1701" s="75" t="str">
        <f t="shared" si="789"/>
        <v/>
      </c>
    </row>
    <row r="1702" spans="1:36">
      <c r="A1702" s="41" t="str">
        <f t="shared" si="790"/>
        <v/>
      </c>
      <c r="B1702" s="150" t="str">
        <f>IF(ISNUMBER(A1702),INDEX('MetaTrader Import'!$H$13:$J$5893,TRUNC(((A1702-$A$39+1)-1)/3)+1,MOD((A1702-$A$39+1)-1,3)+1),"")</f>
        <v/>
      </c>
      <c r="C1702" s="43" t="str">
        <f t="shared" si="767"/>
        <v/>
      </c>
      <c r="D1702" s="43" t="str">
        <f t="shared" ca="1" si="768"/>
        <v/>
      </c>
      <c r="E1702" s="43" t="str">
        <f t="shared" si="769"/>
        <v/>
      </c>
      <c r="F1702" s="43" t="str">
        <f t="shared" si="770"/>
        <v/>
      </c>
      <c r="G1702" s="43" t="str">
        <f>IF(A1702&lt;&gt;"",IF(A1702&lt;Data!$G$11*0.25,$C$13/$G$32,IF(A1702&gt;Data!$G$11*0.25,$C$13,$C$13*10)),"")</f>
        <v/>
      </c>
      <c r="H1702" s="43" t="str">
        <f>IF(A1702&lt;&gt;"",IF(Data!$G$9="constant",$C$13,IF(Data!$G$9="squeeze",G1702,F1702)),"")</f>
        <v/>
      </c>
      <c r="I1702" s="38" t="str">
        <f ca="1">IF(ISNUMBER(A1702),NORMINV(RAND(),0,IF(AND(Data!$G$9="squeeze",A1702&lt;Data!$G$11*0.25),$H$32,1)*$C$30*$C$13)*($C$14*$C$12),"")</f>
        <v/>
      </c>
      <c r="J1702" s="42" t="str">
        <f ca="1">IFERROR(IF(Data!$C$6="Real",B1702,I1702+J1701+($C$14*$C$12)*(NORMINV(RAND(),$C$15,CHOOSE($G$13,$C$13,F1702,G1702)))),"")</f>
        <v/>
      </c>
      <c r="K1702" s="88" t="str">
        <f>IF(ISNUMBER(A1702), IF($G$16="fixed",$G$17,MIN(H1702*Data!$C$7*$C$16*0.5,$C$17*Data!$C$7))*$C$12,"")</f>
        <v/>
      </c>
      <c r="L1702" s="42" t="str">
        <f t="shared" ca="1" si="794"/>
        <v/>
      </c>
      <c r="M1702" s="44" t="str">
        <f t="shared" ca="1" si="795"/>
        <v/>
      </c>
      <c r="N1702" s="44" t="str">
        <f t="shared" ca="1" si="796"/>
        <v/>
      </c>
      <c r="O1702" s="108" t="str">
        <f t="shared" si="771"/>
        <v/>
      </c>
      <c r="P1702" s="102" t="str">
        <f t="shared" si="772"/>
        <v/>
      </c>
      <c r="Q1702" s="102" t="str">
        <f t="shared" si="773"/>
        <v/>
      </c>
      <c r="R1702" s="120" t="str">
        <f t="shared" si="791"/>
        <v/>
      </c>
      <c r="S1702" s="54" t="str">
        <f t="shared" si="792"/>
        <v/>
      </c>
      <c r="T1702" s="5" t="str">
        <f t="shared" si="774"/>
        <v/>
      </c>
      <c r="U1702" s="152" t="str">
        <f t="shared" si="775"/>
        <v/>
      </c>
      <c r="V1702" s="152" t="str">
        <f t="shared" si="776"/>
        <v/>
      </c>
      <c r="W1702" s="153" t="str">
        <f t="shared" si="777"/>
        <v/>
      </c>
      <c r="X1702" s="153" t="str">
        <f t="shared" si="778"/>
        <v/>
      </c>
      <c r="Y1702" s="153" t="str">
        <f t="shared" si="779"/>
        <v/>
      </c>
      <c r="Z1702" s="153" t="str">
        <f t="shared" si="780"/>
        <v/>
      </c>
      <c r="AA1702" s="152" t="str">
        <f t="shared" si="781"/>
        <v/>
      </c>
      <c r="AB1702" s="152" t="str">
        <f t="shared" si="782"/>
        <v/>
      </c>
      <c r="AC1702" s="154" t="str">
        <f t="shared" si="783"/>
        <v/>
      </c>
      <c r="AD1702" s="154" t="str">
        <f t="shared" si="784"/>
        <v/>
      </c>
      <c r="AE1702" s="3" t="str">
        <f t="shared" si="785"/>
        <v/>
      </c>
      <c r="AF1702" s="3" t="str">
        <f t="shared" si="786"/>
        <v/>
      </c>
      <c r="AG1702" s="3" t="str">
        <f t="shared" si="793"/>
        <v/>
      </c>
      <c r="AH1702" s="4" t="str">
        <f t="shared" si="787"/>
        <v/>
      </c>
      <c r="AI1702" s="75" t="str">
        <f t="shared" si="788"/>
        <v/>
      </c>
      <c r="AJ1702" s="75" t="str">
        <f t="shared" si="789"/>
        <v/>
      </c>
    </row>
    <row r="1703" spans="1:36">
      <c r="A1703" s="41" t="str">
        <f t="shared" si="790"/>
        <v/>
      </c>
      <c r="B1703" s="150" t="str">
        <f>IF(ISNUMBER(A1703),INDEX('MetaTrader Import'!$H$13:$J$5893,TRUNC(((A1703-$A$39+1)-1)/3)+1,MOD((A1703-$A$39+1)-1,3)+1),"")</f>
        <v/>
      </c>
      <c r="C1703" s="43" t="str">
        <f t="shared" si="767"/>
        <v/>
      </c>
      <c r="D1703" s="43" t="str">
        <f t="shared" ca="1" si="768"/>
        <v/>
      </c>
      <c r="E1703" s="43" t="str">
        <f t="shared" si="769"/>
        <v/>
      </c>
      <c r="F1703" s="43" t="str">
        <f t="shared" si="770"/>
        <v/>
      </c>
      <c r="G1703" s="43" t="str">
        <f>IF(A1703&lt;&gt;"",IF(A1703&lt;Data!$G$11*0.25,$C$13/$G$32,IF(A1703&gt;Data!$G$11*0.25,$C$13,$C$13*10)),"")</f>
        <v/>
      </c>
      <c r="H1703" s="43" t="str">
        <f>IF(A1703&lt;&gt;"",IF(Data!$G$9="constant",$C$13,IF(Data!$G$9="squeeze",G1703,F1703)),"")</f>
        <v/>
      </c>
      <c r="I1703" s="38" t="str">
        <f ca="1">IF(ISNUMBER(A1703),NORMINV(RAND(),0,IF(AND(Data!$G$9="squeeze",A1703&lt;Data!$G$11*0.25),$H$32,1)*$C$30*$C$13)*($C$14*$C$12),"")</f>
        <v/>
      </c>
      <c r="J1703" s="42" t="str">
        <f ca="1">IFERROR(IF(Data!$C$6="Real",B1703,I1703+J1702+($C$14*$C$12)*(NORMINV(RAND(),$C$15,CHOOSE($G$13,$C$13,F1703,G1703)))),"")</f>
        <v/>
      </c>
      <c r="K1703" s="88" t="str">
        <f>IF(ISNUMBER(A1703), IF($G$16="fixed",$G$17,MIN(H1703*Data!$C$7*$C$16*0.5,$C$17*Data!$C$7))*$C$12,"")</f>
        <v/>
      </c>
      <c r="L1703" s="42" t="str">
        <f t="shared" ca="1" si="794"/>
        <v/>
      </c>
      <c r="M1703" s="44" t="str">
        <f t="shared" ca="1" si="795"/>
        <v/>
      </c>
      <c r="N1703" s="44" t="str">
        <f t="shared" ca="1" si="796"/>
        <v/>
      </c>
      <c r="O1703" s="108" t="str">
        <f t="shared" si="771"/>
        <v/>
      </c>
      <c r="P1703" s="102" t="str">
        <f t="shared" si="772"/>
        <v/>
      </c>
      <c r="Q1703" s="102" t="str">
        <f t="shared" si="773"/>
        <v/>
      </c>
      <c r="R1703" s="120" t="str">
        <f t="shared" si="791"/>
        <v/>
      </c>
      <c r="S1703" s="54" t="str">
        <f t="shared" si="792"/>
        <v/>
      </c>
      <c r="T1703" s="5" t="str">
        <f t="shared" si="774"/>
        <v/>
      </c>
      <c r="U1703" s="152" t="str">
        <f t="shared" si="775"/>
        <v/>
      </c>
      <c r="V1703" s="152" t="str">
        <f t="shared" si="776"/>
        <v/>
      </c>
      <c r="W1703" s="153" t="str">
        <f t="shared" si="777"/>
        <v/>
      </c>
      <c r="X1703" s="153" t="str">
        <f t="shared" si="778"/>
        <v/>
      </c>
      <c r="Y1703" s="153" t="str">
        <f t="shared" si="779"/>
        <v/>
      </c>
      <c r="Z1703" s="153" t="str">
        <f t="shared" si="780"/>
        <v/>
      </c>
      <c r="AA1703" s="152" t="str">
        <f t="shared" si="781"/>
        <v/>
      </c>
      <c r="AB1703" s="152" t="str">
        <f t="shared" si="782"/>
        <v/>
      </c>
      <c r="AC1703" s="154" t="str">
        <f t="shared" si="783"/>
        <v/>
      </c>
      <c r="AD1703" s="154" t="str">
        <f t="shared" si="784"/>
        <v/>
      </c>
      <c r="AE1703" s="3" t="str">
        <f t="shared" si="785"/>
        <v/>
      </c>
      <c r="AF1703" s="3" t="str">
        <f t="shared" si="786"/>
        <v/>
      </c>
      <c r="AG1703" s="3" t="str">
        <f t="shared" si="793"/>
        <v/>
      </c>
      <c r="AH1703" s="4" t="str">
        <f t="shared" si="787"/>
        <v/>
      </c>
      <c r="AI1703" s="75" t="str">
        <f t="shared" si="788"/>
        <v/>
      </c>
      <c r="AJ1703" s="75" t="str">
        <f t="shared" si="789"/>
        <v/>
      </c>
    </row>
    <row r="1704" spans="1:36">
      <c r="A1704" s="41" t="str">
        <f t="shared" si="790"/>
        <v/>
      </c>
      <c r="B1704" s="150" t="str">
        <f>IF(ISNUMBER(A1704),INDEX('MetaTrader Import'!$H$13:$J$5893,TRUNC(((A1704-$A$39+1)-1)/3)+1,MOD((A1704-$A$39+1)-1,3)+1),"")</f>
        <v/>
      </c>
      <c r="C1704" s="43" t="str">
        <f t="shared" si="767"/>
        <v/>
      </c>
      <c r="D1704" s="43" t="str">
        <f t="shared" ca="1" si="768"/>
        <v/>
      </c>
      <c r="E1704" s="43" t="str">
        <f t="shared" si="769"/>
        <v/>
      </c>
      <c r="F1704" s="43" t="str">
        <f t="shared" si="770"/>
        <v/>
      </c>
      <c r="G1704" s="43" t="str">
        <f>IF(A1704&lt;&gt;"",IF(A1704&lt;Data!$G$11*0.25,$C$13/$G$32,IF(A1704&gt;Data!$G$11*0.25,$C$13,$C$13*10)),"")</f>
        <v/>
      </c>
      <c r="H1704" s="43" t="str">
        <f>IF(A1704&lt;&gt;"",IF(Data!$G$9="constant",$C$13,IF(Data!$G$9="squeeze",G1704,F1704)),"")</f>
        <v/>
      </c>
      <c r="I1704" s="38" t="str">
        <f ca="1">IF(ISNUMBER(A1704),NORMINV(RAND(),0,IF(AND(Data!$G$9="squeeze",A1704&lt;Data!$G$11*0.25),$H$32,1)*$C$30*$C$13)*($C$14*$C$12),"")</f>
        <v/>
      </c>
      <c r="J1704" s="42" t="str">
        <f ca="1">IFERROR(IF(Data!$C$6="Real",B1704,I1704+J1703+($C$14*$C$12)*(NORMINV(RAND(),$C$15,CHOOSE($G$13,$C$13,F1704,G1704)))),"")</f>
        <v/>
      </c>
      <c r="K1704" s="88" t="str">
        <f>IF(ISNUMBER(A1704), IF($G$16="fixed",$G$17,MIN(H1704*Data!$C$7*$C$16*0.5,$C$17*Data!$C$7))*$C$12,"")</f>
        <v/>
      </c>
      <c r="L1704" s="42" t="str">
        <f t="shared" ca="1" si="794"/>
        <v/>
      </c>
      <c r="M1704" s="44" t="str">
        <f t="shared" ca="1" si="795"/>
        <v/>
      </c>
      <c r="N1704" s="44" t="str">
        <f t="shared" ca="1" si="796"/>
        <v/>
      </c>
      <c r="O1704" s="108" t="str">
        <f t="shared" si="771"/>
        <v/>
      </c>
      <c r="P1704" s="102" t="str">
        <f t="shared" si="772"/>
        <v/>
      </c>
      <c r="Q1704" s="102" t="str">
        <f t="shared" si="773"/>
        <v/>
      </c>
      <c r="R1704" s="120" t="str">
        <f t="shared" si="791"/>
        <v/>
      </c>
      <c r="S1704" s="54" t="str">
        <f t="shared" si="792"/>
        <v/>
      </c>
      <c r="T1704" s="5" t="str">
        <f t="shared" si="774"/>
        <v/>
      </c>
      <c r="U1704" s="152" t="str">
        <f t="shared" si="775"/>
        <v/>
      </c>
      <c r="V1704" s="152" t="str">
        <f t="shared" si="776"/>
        <v/>
      </c>
      <c r="W1704" s="153" t="str">
        <f t="shared" si="777"/>
        <v/>
      </c>
      <c r="X1704" s="153" t="str">
        <f t="shared" si="778"/>
        <v/>
      </c>
      <c r="Y1704" s="153" t="str">
        <f t="shared" si="779"/>
        <v/>
      </c>
      <c r="Z1704" s="153" t="str">
        <f t="shared" si="780"/>
        <v/>
      </c>
      <c r="AA1704" s="152" t="str">
        <f t="shared" si="781"/>
        <v/>
      </c>
      <c r="AB1704" s="152" t="str">
        <f t="shared" si="782"/>
        <v/>
      </c>
      <c r="AC1704" s="154" t="str">
        <f t="shared" si="783"/>
        <v/>
      </c>
      <c r="AD1704" s="154" t="str">
        <f t="shared" si="784"/>
        <v/>
      </c>
      <c r="AE1704" s="3" t="str">
        <f t="shared" si="785"/>
        <v/>
      </c>
      <c r="AF1704" s="3" t="str">
        <f t="shared" si="786"/>
        <v/>
      </c>
      <c r="AG1704" s="3" t="str">
        <f t="shared" si="793"/>
        <v/>
      </c>
      <c r="AH1704" s="4" t="str">
        <f t="shared" si="787"/>
        <v/>
      </c>
      <c r="AI1704" s="75" t="str">
        <f t="shared" si="788"/>
        <v/>
      </c>
      <c r="AJ1704" s="75" t="str">
        <f t="shared" si="789"/>
        <v/>
      </c>
    </row>
    <row r="1705" spans="1:36">
      <c r="A1705" s="41" t="str">
        <f t="shared" si="790"/>
        <v/>
      </c>
      <c r="B1705" s="150" t="str">
        <f>IF(ISNUMBER(A1705),INDEX('MetaTrader Import'!$H$13:$J$5893,TRUNC(((A1705-$A$39+1)-1)/3)+1,MOD((A1705-$A$39+1)-1,3)+1),"")</f>
        <v/>
      </c>
      <c r="C1705" s="43" t="str">
        <f t="shared" si="767"/>
        <v/>
      </c>
      <c r="D1705" s="43" t="str">
        <f t="shared" ca="1" si="768"/>
        <v/>
      </c>
      <c r="E1705" s="43" t="str">
        <f t="shared" si="769"/>
        <v/>
      </c>
      <c r="F1705" s="43" t="str">
        <f t="shared" si="770"/>
        <v/>
      </c>
      <c r="G1705" s="43" t="str">
        <f>IF(A1705&lt;&gt;"",IF(A1705&lt;Data!$G$11*0.25,$C$13/$G$32,IF(A1705&gt;Data!$G$11*0.25,$C$13,$C$13*10)),"")</f>
        <v/>
      </c>
      <c r="H1705" s="43" t="str">
        <f>IF(A1705&lt;&gt;"",IF(Data!$G$9="constant",$C$13,IF(Data!$G$9="squeeze",G1705,F1705)),"")</f>
        <v/>
      </c>
      <c r="I1705" s="38" t="str">
        <f ca="1">IF(ISNUMBER(A1705),NORMINV(RAND(),0,IF(AND(Data!$G$9="squeeze",A1705&lt;Data!$G$11*0.25),$H$32,1)*$C$30*$C$13)*($C$14*$C$12),"")</f>
        <v/>
      </c>
      <c r="J1705" s="42" t="str">
        <f ca="1">IFERROR(IF(Data!$C$6="Real",B1705,I1705+J1704+($C$14*$C$12)*(NORMINV(RAND(),$C$15,CHOOSE($G$13,$C$13,F1705,G1705)))),"")</f>
        <v/>
      </c>
      <c r="K1705" s="88" t="str">
        <f>IF(ISNUMBER(A1705), IF($G$16="fixed",$G$17,MIN(H1705*Data!$C$7*$C$16*0.5,$C$17*Data!$C$7))*$C$12,"")</f>
        <v/>
      </c>
      <c r="L1705" s="42" t="str">
        <f t="shared" ca="1" si="794"/>
        <v/>
      </c>
      <c r="M1705" s="44" t="str">
        <f t="shared" ca="1" si="795"/>
        <v/>
      </c>
      <c r="N1705" s="44" t="str">
        <f t="shared" ca="1" si="796"/>
        <v/>
      </c>
      <c r="O1705" s="108" t="str">
        <f t="shared" si="771"/>
        <v/>
      </c>
      <c r="P1705" s="102" t="str">
        <f t="shared" si="772"/>
        <v/>
      </c>
      <c r="Q1705" s="102" t="str">
        <f t="shared" si="773"/>
        <v/>
      </c>
      <c r="R1705" s="120" t="str">
        <f t="shared" si="791"/>
        <v/>
      </c>
      <c r="S1705" s="54" t="str">
        <f t="shared" si="792"/>
        <v/>
      </c>
      <c r="T1705" s="5" t="str">
        <f t="shared" si="774"/>
        <v/>
      </c>
      <c r="U1705" s="152" t="str">
        <f t="shared" si="775"/>
        <v/>
      </c>
      <c r="V1705" s="152" t="str">
        <f t="shared" si="776"/>
        <v/>
      </c>
      <c r="W1705" s="153" t="str">
        <f t="shared" si="777"/>
        <v/>
      </c>
      <c r="X1705" s="153" t="str">
        <f t="shared" si="778"/>
        <v/>
      </c>
      <c r="Y1705" s="153" t="str">
        <f t="shared" si="779"/>
        <v/>
      </c>
      <c r="Z1705" s="153" t="str">
        <f t="shared" si="780"/>
        <v/>
      </c>
      <c r="AA1705" s="152" t="str">
        <f t="shared" si="781"/>
        <v/>
      </c>
      <c r="AB1705" s="152" t="str">
        <f t="shared" si="782"/>
        <v/>
      </c>
      <c r="AC1705" s="154" t="str">
        <f t="shared" si="783"/>
        <v/>
      </c>
      <c r="AD1705" s="154" t="str">
        <f t="shared" si="784"/>
        <v/>
      </c>
      <c r="AE1705" s="3" t="str">
        <f t="shared" si="785"/>
        <v/>
      </c>
      <c r="AF1705" s="3" t="str">
        <f t="shared" si="786"/>
        <v/>
      </c>
      <c r="AG1705" s="3" t="str">
        <f t="shared" si="793"/>
        <v/>
      </c>
      <c r="AH1705" s="4" t="str">
        <f t="shared" si="787"/>
        <v/>
      </c>
      <c r="AI1705" s="75" t="str">
        <f t="shared" si="788"/>
        <v/>
      </c>
      <c r="AJ1705" s="75" t="str">
        <f t="shared" si="789"/>
        <v/>
      </c>
    </row>
    <row r="1706" spans="1:36">
      <c r="A1706" s="41" t="str">
        <f t="shared" si="790"/>
        <v/>
      </c>
      <c r="B1706" s="150" t="str">
        <f>IF(ISNUMBER(A1706),INDEX('MetaTrader Import'!$H$13:$J$5893,TRUNC(((A1706-$A$39+1)-1)/3)+1,MOD((A1706-$A$39+1)-1,3)+1),"")</f>
        <v/>
      </c>
      <c r="C1706" s="43" t="str">
        <f t="shared" si="767"/>
        <v/>
      </c>
      <c r="D1706" s="43" t="str">
        <f t="shared" ca="1" si="768"/>
        <v/>
      </c>
      <c r="E1706" s="43" t="str">
        <f t="shared" si="769"/>
        <v/>
      </c>
      <c r="F1706" s="43" t="str">
        <f t="shared" si="770"/>
        <v/>
      </c>
      <c r="G1706" s="43" t="str">
        <f>IF(A1706&lt;&gt;"",IF(A1706&lt;Data!$G$11*0.25,$C$13/$G$32,IF(A1706&gt;Data!$G$11*0.25,$C$13,$C$13*10)),"")</f>
        <v/>
      </c>
      <c r="H1706" s="43" t="str">
        <f>IF(A1706&lt;&gt;"",IF(Data!$G$9="constant",$C$13,IF(Data!$G$9="squeeze",G1706,F1706)),"")</f>
        <v/>
      </c>
      <c r="I1706" s="38" t="str">
        <f ca="1">IF(ISNUMBER(A1706),NORMINV(RAND(),0,IF(AND(Data!$G$9="squeeze",A1706&lt;Data!$G$11*0.25),$H$32,1)*$C$30*$C$13)*($C$14*$C$12),"")</f>
        <v/>
      </c>
      <c r="J1706" s="42" t="str">
        <f ca="1">IFERROR(IF(Data!$C$6="Real",B1706,I1706+J1705+($C$14*$C$12)*(NORMINV(RAND(),$C$15,CHOOSE($G$13,$C$13,F1706,G1706)))),"")</f>
        <v/>
      </c>
      <c r="K1706" s="88" t="str">
        <f>IF(ISNUMBER(A1706), IF($G$16="fixed",$G$17,MIN(H1706*Data!$C$7*$C$16*0.5,$C$17*Data!$C$7))*$C$12,"")</f>
        <v/>
      </c>
      <c r="L1706" s="42" t="str">
        <f t="shared" ca="1" si="794"/>
        <v/>
      </c>
      <c r="M1706" s="44" t="str">
        <f t="shared" ca="1" si="795"/>
        <v/>
      </c>
      <c r="N1706" s="44" t="str">
        <f t="shared" ca="1" si="796"/>
        <v/>
      </c>
      <c r="O1706" s="108" t="str">
        <f t="shared" si="771"/>
        <v/>
      </c>
      <c r="P1706" s="102" t="str">
        <f t="shared" si="772"/>
        <v/>
      </c>
      <c r="Q1706" s="102" t="str">
        <f t="shared" si="773"/>
        <v/>
      </c>
      <c r="R1706" s="120" t="str">
        <f t="shared" si="791"/>
        <v/>
      </c>
      <c r="S1706" s="54" t="str">
        <f t="shared" si="792"/>
        <v/>
      </c>
      <c r="T1706" s="5" t="str">
        <f t="shared" si="774"/>
        <v/>
      </c>
      <c r="U1706" s="152" t="str">
        <f t="shared" si="775"/>
        <v/>
      </c>
      <c r="V1706" s="152" t="str">
        <f t="shared" si="776"/>
        <v/>
      </c>
      <c r="W1706" s="153" t="str">
        <f t="shared" si="777"/>
        <v/>
      </c>
      <c r="X1706" s="153" t="str">
        <f t="shared" si="778"/>
        <v/>
      </c>
      <c r="Y1706" s="153" t="str">
        <f t="shared" si="779"/>
        <v/>
      </c>
      <c r="Z1706" s="153" t="str">
        <f t="shared" si="780"/>
        <v/>
      </c>
      <c r="AA1706" s="152" t="str">
        <f t="shared" si="781"/>
        <v/>
      </c>
      <c r="AB1706" s="152" t="str">
        <f t="shared" si="782"/>
        <v/>
      </c>
      <c r="AC1706" s="154" t="str">
        <f t="shared" si="783"/>
        <v/>
      </c>
      <c r="AD1706" s="154" t="str">
        <f t="shared" si="784"/>
        <v/>
      </c>
      <c r="AE1706" s="3" t="str">
        <f t="shared" si="785"/>
        <v/>
      </c>
      <c r="AF1706" s="3" t="str">
        <f t="shared" si="786"/>
        <v/>
      </c>
      <c r="AG1706" s="3" t="str">
        <f t="shared" si="793"/>
        <v/>
      </c>
      <c r="AH1706" s="4" t="str">
        <f t="shared" si="787"/>
        <v/>
      </c>
      <c r="AI1706" s="75" t="str">
        <f t="shared" si="788"/>
        <v/>
      </c>
      <c r="AJ1706" s="75" t="str">
        <f t="shared" si="789"/>
        <v/>
      </c>
    </row>
    <row r="1707" spans="1:36">
      <c r="A1707" s="41" t="str">
        <f t="shared" si="790"/>
        <v/>
      </c>
      <c r="B1707" s="150" t="str">
        <f>IF(ISNUMBER(A1707),INDEX('MetaTrader Import'!$H$13:$J$5893,TRUNC(((A1707-$A$39+1)-1)/3)+1,MOD((A1707-$A$39+1)-1,3)+1),"")</f>
        <v/>
      </c>
      <c r="C1707" s="43" t="str">
        <f t="shared" si="767"/>
        <v/>
      </c>
      <c r="D1707" s="43" t="str">
        <f t="shared" ca="1" si="768"/>
        <v/>
      </c>
      <c r="E1707" s="43" t="str">
        <f t="shared" si="769"/>
        <v/>
      </c>
      <c r="F1707" s="43" t="str">
        <f t="shared" si="770"/>
        <v/>
      </c>
      <c r="G1707" s="43" t="str">
        <f>IF(A1707&lt;&gt;"",IF(A1707&lt;Data!$G$11*0.25,$C$13/$G$32,IF(A1707&gt;Data!$G$11*0.25,$C$13,$C$13*10)),"")</f>
        <v/>
      </c>
      <c r="H1707" s="43" t="str">
        <f>IF(A1707&lt;&gt;"",IF(Data!$G$9="constant",$C$13,IF(Data!$G$9="squeeze",G1707,F1707)),"")</f>
        <v/>
      </c>
      <c r="I1707" s="38" t="str">
        <f ca="1">IF(ISNUMBER(A1707),NORMINV(RAND(),0,IF(AND(Data!$G$9="squeeze",A1707&lt;Data!$G$11*0.25),$H$32,1)*$C$30*$C$13)*($C$14*$C$12),"")</f>
        <v/>
      </c>
      <c r="J1707" s="42" t="str">
        <f ca="1">IFERROR(IF(Data!$C$6="Real",B1707,I1707+J1706+($C$14*$C$12)*(NORMINV(RAND(),$C$15,CHOOSE($G$13,$C$13,F1707,G1707)))),"")</f>
        <v/>
      </c>
      <c r="K1707" s="88" t="str">
        <f>IF(ISNUMBER(A1707), IF($G$16="fixed",$G$17,MIN(H1707*Data!$C$7*$C$16*0.5,$C$17*Data!$C$7))*$C$12,"")</f>
        <v/>
      </c>
      <c r="L1707" s="42" t="str">
        <f t="shared" ca="1" si="794"/>
        <v/>
      </c>
      <c r="M1707" s="44" t="str">
        <f t="shared" ca="1" si="795"/>
        <v/>
      </c>
      <c r="N1707" s="44" t="str">
        <f t="shared" ca="1" si="796"/>
        <v/>
      </c>
      <c r="O1707" s="108" t="str">
        <f t="shared" si="771"/>
        <v/>
      </c>
      <c r="P1707" s="102" t="str">
        <f t="shared" si="772"/>
        <v/>
      </c>
      <c r="Q1707" s="102" t="str">
        <f t="shared" si="773"/>
        <v/>
      </c>
      <c r="R1707" s="120" t="str">
        <f t="shared" si="791"/>
        <v/>
      </c>
      <c r="S1707" s="54" t="str">
        <f t="shared" si="792"/>
        <v/>
      </c>
      <c r="T1707" s="5" t="str">
        <f t="shared" si="774"/>
        <v/>
      </c>
      <c r="U1707" s="152" t="str">
        <f t="shared" si="775"/>
        <v/>
      </c>
      <c r="V1707" s="152" t="str">
        <f t="shared" si="776"/>
        <v/>
      </c>
      <c r="W1707" s="153" t="str">
        <f t="shared" si="777"/>
        <v/>
      </c>
      <c r="X1707" s="153" t="str">
        <f t="shared" si="778"/>
        <v/>
      </c>
      <c r="Y1707" s="153" t="str">
        <f t="shared" si="779"/>
        <v/>
      </c>
      <c r="Z1707" s="153" t="str">
        <f t="shared" si="780"/>
        <v/>
      </c>
      <c r="AA1707" s="152" t="str">
        <f t="shared" si="781"/>
        <v/>
      </c>
      <c r="AB1707" s="152" t="str">
        <f t="shared" si="782"/>
        <v/>
      </c>
      <c r="AC1707" s="154" t="str">
        <f t="shared" si="783"/>
        <v/>
      </c>
      <c r="AD1707" s="154" t="str">
        <f t="shared" si="784"/>
        <v/>
      </c>
      <c r="AE1707" s="3" t="str">
        <f t="shared" si="785"/>
        <v/>
      </c>
      <c r="AF1707" s="3" t="str">
        <f t="shared" si="786"/>
        <v/>
      </c>
      <c r="AG1707" s="3" t="str">
        <f t="shared" si="793"/>
        <v/>
      </c>
      <c r="AH1707" s="4" t="str">
        <f t="shared" si="787"/>
        <v/>
      </c>
      <c r="AI1707" s="75" t="str">
        <f t="shared" si="788"/>
        <v/>
      </c>
      <c r="AJ1707" s="75" t="str">
        <f t="shared" si="789"/>
        <v/>
      </c>
    </row>
    <row r="1708" spans="1:36">
      <c r="A1708" s="41" t="str">
        <f t="shared" si="790"/>
        <v/>
      </c>
      <c r="B1708" s="150" t="str">
        <f>IF(ISNUMBER(A1708),INDEX('MetaTrader Import'!$H$13:$J$5893,TRUNC(((A1708-$A$39+1)-1)/3)+1,MOD((A1708-$A$39+1)-1,3)+1),"")</f>
        <v/>
      </c>
      <c r="C1708" s="43" t="str">
        <f t="shared" si="767"/>
        <v/>
      </c>
      <c r="D1708" s="43" t="str">
        <f t="shared" ca="1" si="768"/>
        <v/>
      </c>
      <c r="E1708" s="43" t="str">
        <f t="shared" si="769"/>
        <v/>
      </c>
      <c r="F1708" s="43" t="str">
        <f t="shared" si="770"/>
        <v/>
      </c>
      <c r="G1708" s="43" t="str">
        <f>IF(A1708&lt;&gt;"",IF(A1708&lt;Data!$G$11*0.25,$C$13/$G$32,IF(A1708&gt;Data!$G$11*0.25,$C$13,$C$13*10)),"")</f>
        <v/>
      </c>
      <c r="H1708" s="43" t="str">
        <f>IF(A1708&lt;&gt;"",IF(Data!$G$9="constant",$C$13,IF(Data!$G$9="squeeze",G1708,F1708)),"")</f>
        <v/>
      </c>
      <c r="I1708" s="38" t="str">
        <f ca="1">IF(ISNUMBER(A1708),NORMINV(RAND(),0,IF(AND(Data!$G$9="squeeze",A1708&lt;Data!$G$11*0.25),$H$32,1)*$C$30*$C$13)*($C$14*$C$12),"")</f>
        <v/>
      </c>
      <c r="J1708" s="42" t="str">
        <f ca="1">IFERROR(IF(Data!$C$6="Real",B1708,I1708+J1707+($C$14*$C$12)*(NORMINV(RAND(),$C$15,CHOOSE($G$13,$C$13,F1708,G1708)))),"")</f>
        <v/>
      </c>
      <c r="K1708" s="88" t="str">
        <f>IF(ISNUMBER(A1708), IF($G$16="fixed",$G$17,MIN(H1708*Data!$C$7*$C$16*0.5,$C$17*Data!$C$7))*$C$12,"")</f>
        <v/>
      </c>
      <c r="L1708" s="42" t="str">
        <f t="shared" ca="1" si="794"/>
        <v/>
      </c>
      <c r="M1708" s="44" t="str">
        <f t="shared" ca="1" si="795"/>
        <v/>
      </c>
      <c r="N1708" s="44" t="str">
        <f t="shared" ca="1" si="796"/>
        <v/>
      </c>
      <c r="O1708" s="108" t="str">
        <f t="shared" si="771"/>
        <v/>
      </c>
      <c r="P1708" s="102" t="str">
        <f t="shared" si="772"/>
        <v/>
      </c>
      <c r="Q1708" s="102" t="str">
        <f t="shared" si="773"/>
        <v/>
      </c>
      <c r="R1708" s="120" t="str">
        <f t="shared" si="791"/>
        <v/>
      </c>
      <c r="S1708" s="54" t="str">
        <f t="shared" si="792"/>
        <v/>
      </c>
      <c r="T1708" s="5" t="str">
        <f t="shared" si="774"/>
        <v/>
      </c>
      <c r="U1708" s="152" t="str">
        <f t="shared" si="775"/>
        <v/>
      </c>
      <c r="V1708" s="152" t="str">
        <f t="shared" si="776"/>
        <v/>
      </c>
      <c r="W1708" s="153" t="str">
        <f t="shared" si="777"/>
        <v/>
      </c>
      <c r="X1708" s="153" t="str">
        <f t="shared" si="778"/>
        <v/>
      </c>
      <c r="Y1708" s="153" t="str">
        <f t="shared" si="779"/>
        <v/>
      </c>
      <c r="Z1708" s="153" t="str">
        <f t="shared" si="780"/>
        <v/>
      </c>
      <c r="AA1708" s="152" t="str">
        <f t="shared" si="781"/>
        <v/>
      </c>
      <c r="AB1708" s="152" t="str">
        <f t="shared" si="782"/>
        <v/>
      </c>
      <c r="AC1708" s="154" t="str">
        <f t="shared" si="783"/>
        <v/>
      </c>
      <c r="AD1708" s="154" t="str">
        <f t="shared" si="784"/>
        <v/>
      </c>
      <c r="AE1708" s="3" t="str">
        <f t="shared" si="785"/>
        <v/>
      </c>
      <c r="AF1708" s="3" t="str">
        <f t="shared" si="786"/>
        <v/>
      </c>
      <c r="AG1708" s="3" t="str">
        <f t="shared" si="793"/>
        <v/>
      </c>
      <c r="AH1708" s="4" t="str">
        <f t="shared" si="787"/>
        <v/>
      </c>
      <c r="AI1708" s="75" t="str">
        <f t="shared" si="788"/>
        <v/>
      </c>
      <c r="AJ1708" s="75" t="str">
        <f t="shared" si="789"/>
        <v/>
      </c>
    </row>
    <row r="1709" spans="1:36">
      <c r="A1709" s="41" t="str">
        <f t="shared" si="790"/>
        <v/>
      </c>
      <c r="B1709" s="150" t="str">
        <f>IF(ISNUMBER(A1709),INDEX('MetaTrader Import'!$H$13:$J$5893,TRUNC(((A1709-$A$39+1)-1)/3)+1,MOD((A1709-$A$39+1)-1,3)+1),"")</f>
        <v/>
      </c>
      <c r="C1709" s="43" t="str">
        <f t="shared" si="767"/>
        <v/>
      </c>
      <c r="D1709" s="43" t="str">
        <f t="shared" ca="1" si="768"/>
        <v/>
      </c>
      <c r="E1709" s="43" t="str">
        <f t="shared" si="769"/>
        <v/>
      </c>
      <c r="F1709" s="43" t="str">
        <f t="shared" si="770"/>
        <v/>
      </c>
      <c r="G1709" s="43" t="str">
        <f>IF(A1709&lt;&gt;"",IF(A1709&lt;Data!$G$11*0.25,$C$13/$G$32,IF(A1709&gt;Data!$G$11*0.25,$C$13,$C$13*10)),"")</f>
        <v/>
      </c>
      <c r="H1709" s="43" t="str">
        <f>IF(A1709&lt;&gt;"",IF(Data!$G$9="constant",$C$13,IF(Data!$G$9="squeeze",G1709,F1709)),"")</f>
        <v/>
      </c>
      <c r="I1709" s="38" t="str">
        <f ca="1">IF(ISNUMBER(A1709),NORMINV(RAND(),0,IF(AND(Data!$G$9="squeeze",A1709&lt;Data!$G$11*0.25),$H$32,1)*$C$30*$C$13)*($C$14*$C$12),"")</f>
        <v/>
      </c>
      <c r="J1709" s="42" t="str">
        <f ca="1">IFERROR(IF(Data!$C$6="Real",B1709,I1709+J1708+($C$14*$C$12)*(NORMINV(RAND(),$C$15,CHOOSE($G$13,$C$13,F1709,G1709)))),"")</f>
        <v/>
      </c>
      <c r="K1709" s="88" t="str">
        <f>IF(ISNUMBER(A1709), IF($G$16="fixed",$G$17,MIN(H1709*Data!$C$7*$C$16*0.5,$C$17*Data!$C$7))*$C$12,"")</f>
        <v/>
      </c>
      <c r="L1709" s="42" t="str">
        <f t="shared" ca="1" si="794"/>
        <v/>
      </c>
      <c r="M1709" s="44" t="str">
        <f t="shared" ca="1" si="795"/>
        <v/>
      </c>
      <c r="N1709" s="44" t="str">
        <f t="shared" ca="1" si="796"/>
        <v/>
      </c>
      <c r="O1709" s="108" t="str">
        <f t="shared" si="771"/>
        <v/>
      </c>
      <c r="P1709" s="102" t="str">
        <f t="shared" si="772"/>
        <v/>
      </c>
      <c r="Q1709" s="102" t="str">
        <f t="shared" si="773"/>
        <v/>
      </c>
      <c r="R1709" s="120" t="str">
        <f t="shared" si="791"/>
        <v/>
      </c>
      <c r="S1709" s="54" t="str">
        <f t="shared" si="792"/>
        <v/>
      </c>
      <c r="T1709" s="5" t="str">
        <f t="shared" si="774"/>
        <v/>
      </c>
      <c r="U1709" s="152" t="str">
        <f t="shared" si="775"/>
        <v/>
      </c>
      <c r="V1709" s="152" t="str">
        <f t="shared" si="776"/>
        <v/>
      </c>
      <c r="W1709" s="153" t="str">
        <f t="shared" si="777"/>
        <v/>
      </c>
      <c r="X1709" s="153" t="str">
        <f t="shared" si="778"/>
        <v/>
      </c>
      <c r="Y1709" s="153" t="str">
        <f t="shared" si="779"/>
        <v/>
      </c>
      <c r="Z1709" s="153" t="str">
        <f t="shared" si="780"/>
        <v/>
      </c>
      <c r="AA1709" s="152" t="str">
        <f t="shared" si="781"/>
        <v/>
      </c>
      <c r="AB1709" s="152" t="str">
        <f t="shared" si="782"/>
        <v/>
      </c>
      <c r="AC1709" s="154" t="str">
        <f t="shared" si="783"/>
        <v/>
      </c>
      <c r="AD1709" s="154" t="str">
        <f t="shared" si="784"/>
        <v/>
      </c>
      <c r="AE1709" s="3" t="str">
        <f t="shared" si="785"/>
        <v/>
      </c>
      <c r="AF1709" s="3" t="str">
        <f t="shared" si="786"/>
        <v/>
      </c>
      <c r="AG1709" s="3" t="str">
        <f t="shared" si="793"/>
        <v/>
      </c>
      <c r="AH1709" s="4" t="str">
        <f t="shared" si="787"/>
        <v/>
      </c>
      <c r="AI1709" s="75" t="str">
        <f t="shared" si="788"/>
        <v/>
      </c>
      <c r="AJ1709" s="75" t="str">
        <f t="shared" si="789"/>
        <v/>
      </c>
    </row>
    <row r="1710" spans="1:36">
      <c r="A1710" s="41" t="str">
        <f t="shared" si="790"/>
        <v/>
      </c>
      <c r="B1710" s="150" t="str">
        <f>IF(ISNUMBER(A1710),INDEX('MetaTrader Import'!$H$13:$J$5893,TRUNC(((A1710-$A$39+1)-1)/3)+1,MOD((A1710-$A$39+1)-1,3)+1),"")</f>
        <v/>
      </c>
      <c r="C1710" s="43" t="str">
        <f t="shared" si="767"/>
        <v/>
      </c>
      <c r="D1710" s="43" t="str">
        <f t="shared" ca="1" si="768"/>
        <v/>
      </c>
      <c r="E1710" s="43" t="str">
        <f t="shared" si="769"/>
        <v/>
      </c>
      <c r="F1710" s="43" t="str">
        <f t="shared" si="770"/>
        <v/>
      </c>
      <c r="G1710" s="43" t="str">
        <f>IF(A1710&lt;&gt;"",IF(A1710&lt;Data!$G$11*0.25,$C$13/$G$32,IF(A1710&gt;Data!$G$11*0.25,$C$13,$C$13*10)),"")</f>
        <v/>
      </c>
      <c r="H1710" s="43" t="str">
        <f>IF(A1710&lt;&gt;"",IF(Data!$G$9="constant",$C$13,IF(Data!$G$9="squeeze",G1710,F1710)),"")</f>
        <v/>
      </c>
      <c r="I1710" s="38" t="str">
        <f ca="1">IF(ISNUMBER(A1710),NORMINV(RAND(),0,IF(AND(Data!$G$9="squeeze",A1710&lt;Data!$G$11*0.25),$H$32,1)*$C$30*$C$13)*($C$14*$C$12),"")</f>
        <v/>
      </c>
      <c r="J1710" s="42" t="str">
        <f ca="1">IFERROR(IF(Data!$C$6="Real",B1710,I1710+J1709+($C$14*$C$12)*(NORMINV(RAND(),$C$15,CHOOSE($G$13,$C$13,F1710,G1710)))),"")</f>
        <v/>
      </c>
      <c r="K1710" s="88" t="str">
        <f>IF(ISNUMBER(A1710), IF($G$16="fixed",$G$17,MIN(H1710*Data!$C$7*$C$16*0.5,$C$17*Data!$C$7))*$C$12,"")</f>
        <v/>
      </c>
      <c r="L1710" s="42" t="str">
        <f t="shared" ca="1" si="794"/>
        <v/>
      </c>
      <c r="M1710" s="44" t="str">
        <f t="shared" ca="1" si="795"/>
        <v/>
      </c>
      <c r="N1710" s="44" t="str">
        <f t="shared" ca="1" si="796"/>
        <v/>
      </c>
      <c r="O1710" s="108" t="str">
        <f t="shared" si="771"/>
        <v/>
      </c>
      <c r="P1710" s="102" t="str">
        <f t="shared" si="772"/>
        <v/>
      </c>
      <c r="Q1710" s="102" t="str">
        <f t="shared" si="773"/>
        <v/>
      </c>
      <c r="R1710" s="120" t="str">
        <f t="shared" si="791"/>
        <v/>
      </c>
      <c r="S1710" s="54" t="str">
        <f t="shared" si="792"/>
        <v/>
      </c>
      <c r="T1710" s="5" t="str">
        <f t="shared" si="774"/>
        <v/>
      </c>
      <c r="U1710" s="152" t="str">
        <f t="shared" si="775"/>
        <v/>
      </c>
      <c r="V1710" s="152" t="str">
        <f t="shared" si="776"/>
        <v/>
      </c>
      <c r="W1710" s="153" t="str">
        <f t="shared" si="777"/>
        <v/>
      </c>
      <c r="X1710" s="153" t="str">
        <f t="shared" si="778"/>
        <v/>
      </c>
      <c r="Y1710" s="153" t="str">
        <f t="shared" si="779"/>
        <v/>
      </c>
      <c r="Z1710" s="153" t="str">
        <f t="shared" si="780"/>
        <v/>
      </c>
      <c r="AA1710" s="152" t="str">
        <f t="shared" si="781"/>
        <v/>
      </c>
      <c r="AB1710" s="152" t="str">
        <f t="shared" si="782"/>
        <v/>
      </c>
      <c r="AC1710" s="154" t="str">
        <f t="shared" si="783"/>
        <v/>
      </c>
      <c r="AD1710" s="154" t="str">
        <f t="shared" si="784"/>
        <v/>
      </c>
      <c r="AE1710" s="3" t="str">
        <f t="shared" si="785"/>
        <v/>
      </c>
      <c r="AF1710" s="3" t="str">
        <f t="shared" si="786"/>
        <v/>
      </c>
      <c r="AG1710" s="3" t="str">
        <f t="shared" si="793"/>
        <v/>
      </c>
      <c r="AH1710" s="4" t="str">
        <f t="shared" si="787"/>
        <v/>
      </c>
      <c r="AI1710" s="75" t="str">
        <f t="shared" si="788"/>
        <v/>
      </c>
      <c r="AJ1710" s="75" t="str">
        <f t="shared" si="789"/>
        <v/>
      </c>
    </row>
    <row r="1711" spans="1:36">
      <c r="A1711" s="41" t="str">
        <f t="shared" si="790"/>
        <v/>
      </c>
      <c r="B1711" s="150" t="str">
        <f>IF(ISNUMBER(A1711),INDEX('MetaTrader Import'!$H$13:$J$5893,TRUNC(((A1711-$A$39+1)-1)/3)+1,MOD((A1711-$A$39+1)-1,3)+1),"")</f>
        <v/>
      </c>
      <c r="C1711" s="43" t="str">
        <f t="shared" si="767"/>
        <v/>
      </c>
      <c r="D1711" s="43" t="str">
        <f t="shared" ca="1" si="768"/>
        <v/>
      </c>
      <c r="E1711" s="43" t="str">
        <f t="shared" si="769"/>
        <v/>
      </c>
      <c r="F1711" s="43" t="str">
        <f t="shared" si="770"/>
        <v/>
      </c>
      <c r="G1711" s="43" t="str">
        <f>IF(A1711&lt;&gt;"",IF(A1711&lt;Data!$G$11*0.25,$C$13/$G$32,IF(A1711&gt;Data!$G$11*0.25,$C$13,$C$13*10)),"")</f>
        <v/>
      </c>
      <c r="H1711" s="43" t="str">
        <f>IF(A1711&lt;&gt;"",IF(Data!$G$9="constant",$C$13,IF(Data!$G$9="squeeze",G1711,F1711)),"")</f>
        <v/>
      </c>
      <c r="I1711" s="38" t="str">
        <f ca="1">IF(ISNUMBER(A1711),NORMINV(RAND(),0,IF(AND(Data!$G$9="squeeze",A1711&lt;Data!$G$11*0.25),$H$32,1)*$C$30*$C$13)*($C$14*$C$12),"")</f>
        <v/>
      </c>
      <c r="J1711" s="42" t="str">
        <f ca="1">IFERROR(IF(Data!$C$6="Real",B1711,I1711+J1710+($C$14*$C$12)*(NORMINV(RAND(),$C$15,CHOOSE($G$13,$C$13,F1711,G1711)))),"")</f>
        <v/>
      </c>
      <c r="K1711" s="88" t="str">
        <f>IF(ISNUMBER(A1711), IF($G$16="fixed",$G$17,MIN(H1711*Data!$C$7*$C$16*0.5,$C$17*Data!$C$7))*$C$12,"")</f>
        <v/>
      </c>
      <c r="L1711" s="42" t="str">
        <f t="shared" ca="1" si="794"/>
        <v/>
      </c>
      <c r="M1711" s="44" t="str">
        <f t="shared" ca="1" si="795"/>
        <v/>
      </c>
      <c r="N1711" s="44" t="str">
        <f t="shared" ca="1" si="796"/>
        <v/>
      </c>
      <c r="O1711" s="108" t="str">
        <f t="shared" si="771"/>
        <v/>
      </c>
      <c r="P1711" s="102" t="str">
        <f t="shared" si="772"/>
        <v/>
      </c>
      <c r="Q1711" s="102" t="str">
        <f t="shared" si="773"/>
        <v/>
      </c>
      <c r="R1711" s="120" t="str">
        <f t="shared" si="791"/>
        <v/>
      </c>
      <c r="S1711" s="54" t="str">
        <f t="shared" si="792"/>
        <v/>
      </c>
      <c r="T1711" s="5" t="str">
        <f t="shared" si="774"/>
        <v/>
      </c>
      <c r="U1711" s="152" t="str">
        <f t="shared" si="775"/>
        <v/>
      </c>
      <c r="V1711" s="152" t="str">
        <f t="shared" si="776"/>
        <v/>
      </c>
      <c r="W1711" s="153" t="str">
        <f t="shared" si="777"/>
        <v/>
      </c>
      <c r="X1711" s="153" t="str">
        <f t="shared" si="778"/>
        <v/>
      </c>
      <c r="Y1711" s="153" t="str">
        <f t="shared" si="779"/>
        <v/>
      </c>
      <c r="Z1711" s="153" t="str">
        <f t="shared" si="780"/>
        <v/>
      </c>
      <c r="AA1711" s="152" t="str">
        <f t="shared" si="781"/>
        <v/>
      </c>
      <c r="AB1711" s="152" t="str">
        <f t="shared" si="782"/>
        <v/>
      </c>
      <c r="AC1711" s="154" t="str">
        <f t="shared" si="783"/>
        <v/>
      </c>
      <c r="AD1711" s="154" t="str">
        <f t="shared" si="784"/>
        <v/>
      </c>
      <c r="AE1711" s="3" t="str">
        <f t="shared" si="785"/>
        <v/>
      </c>
      <c r="AF1711" s="3" t="str">
        <f t="shared" si="786"/>
        <v/>
      </c>
      <c r="AG1711" s="3" t="str">
        <f t="shared" si="793"/>
        <v/>
      </c>
      <c r="AH1711" s="4" t="str">
        <f t="shared" si="787"/>
        <v/>
      </c>
      <c r="AI1711" s="75" t="str">
        <f t="shared" si="788"/>
        <v/>
      </c>
      <c r="AJ1711" s="75" t="str">
        <f t="shared" si="789"/>
        <v/>
      </c>
    </row>
    <row r="1712" spans="1:36">
      <c r="A1712" s="41" t="str">
        <f t="shared" si="790"/>
        <v/>
      </c>
      <c r="B1712" s="150" t="str">
        <f>IF(ISNUMBER(A1712),INDEX('MetaTrader Import'!$H$13:$J$5893,TRUNC(((A1712-$A$39+1)-1)/3)+1,MOD((A1712-$A$39+1)-1,3)+1),"")</f>
        <v/>
      </c>
      <c r="C1712" s="43" t="str">
        <f t="shared" si="767"/>
        <v/>
      </c>
      <c r="D1712" s="43" t="str">
        <f t="shared" ca="1" si="768"/>
        <v/>
      </c>
      <c r="E1712" s="43" t="str">
        <f t="shared" si="769"/>
        <v/>
      </c>
      <c r="F1712" s="43" t="str">
        <f t="shared" si="770"/>
        <v/>
      </c>
      <c r="G1712" s="43" t="str">
        <f>IF(A1712&lt;&gt;"",IF(A1712&lt;Data!$G$11*0.25,$C$13/$G$32,IF(A1712&gt;Data!$G$11*0.25,$C$13,$C$13*10)),"")</f>
        <v/>
      </c>
      <c r="H1712" s="43" t="str">
        <f>IF(A1712&lt;&gt;"",IF(Data!$G$9="constant",$C$13,IF(Data!$G$9="squeeze",G1712,F1712)),"")</f>
        <v/>
      </c>
      <c r="I1712" s="38" t="str">
        <f ca="1">IF(ISNUMBER(A1712),NORMINV(RAND(),0,IF(AND(Data!$G$9="squeeze",A1712&lt;Data!$G$11*0.25),$H$32,1)*$C$30*$C$13)*($C$14*$C$12),"")</f>
        <v/>
      </c>
      <c r="J1712" s="42" t="str">
        <f ca="1">IFERROR(IF(Data!$C$6="Real",B1712,I1712+J1711+($C$14*$C$12)*(NORMINV(RAND(),$C$15,CHOOSE($G$13,$C$13,F1712,G1712)))),"")</f>
        <v/>
      </c>
      <c r="K1712" s="88" t="str">
        <f>IF(ISNUMBER(A1712), IF($G$16="fixed",$G$17,MIN(H1712*Data!$C$7*$C$16*0.5,$C$17*Data!$C$7))*$C$12,"")</f>
        <v/>
      </c>
      <c r="L1712" s="42" t="str">
        <f t="shared" ca="1" si="794"/>
        <v/>
      </c>
      <c r="M1712" s="44" t="str">
        <f t="shared" ca="1" si="795"/>
        <v/>
      </c>
      <c r="N1712" s="44" t="str">
        <f t="shared" ca="1" si="796"/>
        <v/>
      </c>
      <c r="O1712" s="108" t="str">
        <f t="shared" si="771"/>
        <v/>
      </c>
      <c r="P1712" s="102" t="str">
        <f t="shared" si="772"/>
        <v/>
      </c>
      <c r="Q1712" s="102" t="str">
        <f t="shared" si="773"/>
        <v/>
      </c>
      <c r="R1712" s="120" t="str">
        <f t="shared" si="791"/>
        <v/>
      </c>
      <c r="S1712" s="54" t="str">
        <f t="shared" si="792"/>
        <v/>
      </c>
      <c r="T1712" s="5" t="str">
        <f t="shared" si="774"/>
        <v/>
      </c>
      <c r="U1712" s="152" t="str">
        <f t="shared" si="775"/>
        <v/>
      </c>
      <c r="V1712" s="152" t="str">
        <f t="shared" si="776"/>
        <v/>
      </c>
      <c r="W1712" s="153" t="str">
        <f t="shared" si="777"/>
        <v/>
      </c>
      <c r="X1712" s="153" t="str">
        <f t="shared" si="778"/>
        <v/>
      </c>
      <c r="Y1712" s="153" t="str">
        <f t="shared" si="779"/>
        <v/>
      </c>
      <c r="Z1712" s="153" t="str">
        <f t="shared" si="780"/>
        <v/>
      </c>
      <c r="AA1712" s="152" t="str">
        <f t="shared" si="781"/>
        <v/>
      </c>
      <c r="AB1712" s="152" t="str">
        <f t="shared" si="782"/>
        <v/>
      </c>
      <c r="AC1712" s="154" t="str">
        <f t="shared" si="783"/>
        <v/>
      </c>
      <c r="AD1712" s="154" t="str">
        <f t="shared" si="784"/>
        <v/>
      </c>
      <c r="AE1712" s="3" t="str">
        <f t="shared" si="785"/>
        <v/>
      </c>
      <c r="AF1712" s="3" t="str">
        <f t="shared" si="786"/>
        <v/>
      </c>
      <c r="AG1712" s="3" t="str">
        <f t="shared" si="793"/>
        <v/>
      </c>
      <c r="AH1712" s="4" t="str">
        <f t="shared" si="787"/>
        <v/>
      </c>
      <c r="AI1712" s="75" t="str">
        <f t="shared" si="788"/>
        <v/>
      </c>
      <c r="AJ1712" s="75" t="str">
        <f t="shared" si="789"/>
        <v/>
      </c>
    </row>
    <row r="1713" spans="1:36">
      <c r="A1713" s="41" t="str">
        <f t="shared" si="790"/>
        <v/>
      </c>
      <c r="B1713" s="150" t="str">
        <f>IF(ISNUMBER(A1713),INDEX('MetaTrader Import'!$H$13:$J$5893,TRUNC(((A1713-$A$39+1)-1)/3)+1,MOD((A1713-$A$39+1)-1,3)+1),"")</f>
        <v/>
      </c>
      <c r="C1713" s="43" t="str">
        <f t="shared" si="767"/>
        <v/>
      </c>
      <c r="D1713" s="43" t="str">
        <f t="shared" ca="1" si="768"/>
        <v/>
      </c>
      <c r="E1713" s="43" t="str">
        <f t="shared" si="769"/>
        <v/>
      </c>
      <c r="F1713" s="43" t="str">
        <f t="shared" si="770"/>
        <v/>
      </c>
      <c r="G1713" s="43" t="str">
        <f>IF(A1713&lt;&gt;"",IF(A1713&lt;Data!$G$11*0.25,$C$13/$G$32,IF(A1713&gt;Data!$G$11*0.25,$C$13,$C$13*10)),"")</f>
        <v/>
      </c>
      <c r="H1713" s="43" t="str">
        <f>IF(A1713&lt;&gt;"",IF(Data!$G$9="constant",$C$13,IF(Data!$G$9="squeeze",G1713,F1713)),"")</f>
        <v/>
      </c>
      <c r="I1713" s="38" t="str">
        <f ca="1">IF(ISNUMBER(A1713),NORMINV(RAND(),0,IF(AND(Data!$G$9="squeeze",A1713&lt;Data!$G$11*0.25),$H$32,1)*$C$30*$C$13)*($C$14*$C$12),"")</f>
        <v/>
      </c>
      <c r="J1713" s="42" t="str">
        <f ca="1">IFERROR(IF(Data!$C$6="Real",B1713,I1713+J1712+($C$14*$C$12)*(NORMINV(RAND(),$C$15,CHOOSE($G$13,$C$13,F1713,G1713)))),"")</f>
        <v/>
      </c>
      <c r="K1713" s="88" t="str">
        <f>IF(ISNUMBER(A1713), IF($G$16="fixed",$G$17,MIN(H1713*Data!$C$7*$C$16*0.5,$C$17*Data!$C$7))*$C$12,"")</f>
        <v/>
      </c>
      <c r="L1713" s="42" t="str">
        <f t="shared" ca="1" si="794"/>
        <v/>
      </c>
      <c r="M1713" s="44" t="str">
        <f t="shared" ca="1" si="795"/>
        <v/>
      </c>
      <c r="N1713" s="44" t="str">
        <f t="shared" ca="1" si="796"/>
        <v/>
      </c>
      <c r="O1713" s="108" t="str">
        <f t="shared" si="771"/>
        <v/>
      </c>
      <c r="P1713" s="102" t="str">
        <f t="shared" si="772"/>
        <v/>
      </c>
      <c r="Q1713" s="102" t="str">
        <f t="shared" si="773"/>
        <v/>
      </c>
      <c r="R1713" s="120" t="str">
        <f t="shared" si="791"/>
        <v/>
      </c>
      <c r="S1713" s="54" t="str">
        <f t="shared" si="792"/>
        <v/>
      </c>
      <c r="T1713" s="5" t="str">
        <f t="shared" si="774"/>
        <v/>
      </c>
      <c r="U1713" s="152" t="str">
        <f t="shared" si="775"/>
        <v/>
      </c>
      <c r="V1713" s="152" t="str">
        <f t="shared" si="776"/>
        <v/>
      </c>
      <c r="W1713" s="153" t="str">
        <f t="shared" si="777"/>
        <v/>
      </c>
      <c r="X1713" s="153" t="str">
        <f t="shared" si="778"/>
        <v/>
      </c>
      <c r="Y1713" s="153" t="str">
        <f t="shared" si="779"/>
        <v/>
      </c>
      <c r="Z1713" s="153" t="str">
        <f t="shared" si="780"/>
        <v/>
      </c>
      <c r="AA1713" s="152" t="str">
        <f t="shared" si="781"/>
        <v/>
      </c>
      <c r="AB1713" s="152" t="str">
        <f t="shared" si="782"/>
        <v/>
      </c>
      <c r="AC1713" s="154" t="str">
        <f t="shared" si="783"/>
        <v/>
      </c>
      <c r="AD1713" s="154" t="str">
        <f t="shared" si="784"/>
        <v/>
      </c>
      <c r="AE1713" s="3" t="str">
        <f t="shared" si="785"/>
        <v/>
      </c>
      <c r="AF1713" s="3" t="str">
        <f t="shared" si="786"/>
        <v/>
      </c>
      <c r="AG1713" s="3" t="str">
        <f t="shared" si="793"/>
        <v/>
      </c>
      <c r="AH1713" s="4" t="str">
        <f t="shared" si="787"/>
        <v/>
      </c>
      <c r="AI1713" s="75" t="str">
        <f t="shared" si="788"/>
        <v/>
      </c>
      <c r="AJ1713" s="75" t="str">
        <f t="shared" si="789"/>
        <v/>
      </c>
    </row>
    <row r="1714" spans="1:36">
      <c r="A1714" s="41" t="str">
        <f t="shared" si="790"/>
        <v/>
      </c>
      <c r="B1714" s="150" t="str">
        <f>IF(ISNUMBER(A1714),INDEX('MetaTrader Import'!$H$13:$J$5893,TRUNC(((A1714-$A$39+1)-1)/3)+1,MOD((A1714-$A$39+1)-1,3)+1),"")</f>
        <v/>
      </c>
      <c r="C1714" s="43" t="str">
        <f t="shared" si="767"/>
        <v/>
      </c>
      <c r="D1714" s="43" t="str">
        <f t="shared" ca="1" si="768"/>
        <v/>
      </c>
      <c r="E1714" s="43" t="str">
        <f t="shared" si="769"/>
        <v/>
      </c>
      <c r="F1714" s="43" t="str">
        <f t="shared" si="770"/>
        <v/>
      </c>
      <c r="G1714" s="43" t="str">
        <f>IF(A1714&lt;&gt;"",IF(A1714&lt;Data!$G$11*0.25,$C$13/$G$32,IF(A1714&gt;Data!$G$11*0.25,$C$13,$C$13*10)),"")</f>
        <v/>
      </c>
      <c r="H1714" s="43" t="str">
        <f>IF(A1714&lt;&gt;"",IF(Data!$G$9="constant",$C$13,IF(Data!$G$9="squeeze",G1714,F1714)),"")</f>
        <v/>
      </c>
      <c r="I1714" s="38" t="str">
        <f ca="1">IF(ISNUMBER(A1714),NORMINV(RAND(),0,IF(AND(Data!$G$9="squeeze",A1714&lt;Data!$G$11*0.25),$H$32,1)*$C$30*$C$13)*($C$14*$C$12),"")</f>
        <v/>
      </c>
      <c r="J1714" s="42" t="str">
        <f ca="1">IFERROR(IF(Data!$C$6="Real",B1714,I1714+J1713+($C$14*$C$12)*(NORMINV(RAND(),$C$15,CHOOSE($G$13,$C$13,F1714,G1714)))),"")</f>
        <v/>
      </c>
      <c r="K1714" s="88" t="str">
        <f>IF(ISNUMBER(A1714), IF($G$16="fixed",$G$17,MIN(H1714*Data!$C$7*$C$16*0.5,$C$17*Data!$C$7))*$C$12,"")</f>
        <v/>
      </c>
      <c r="L1714" s="42" t="str">
        <f t="shared" ca="1" si="794"/>
        <v/>
      </c>
      <c r="M1714" s="44" t="str">
        <f t="shared" ca="1" si="795"/>
        <v/>
      </c>
      <c r="N1714" s="44" t="str">
        <f t="shared" ca="1" si="796"/>
        <v/>
      </c>
      <c r="O1714" s="108" t="str">
        <f t="shared" si="771"/>
        <v/>
      </c>
      <c r="P1714" s="102" t="str">
        <f t="shared" si="772"/>
        <v/>
      </c>
      <c r="Q1714" s="102" t="str">
        <f t="shared" si="773"/>
        <v/>
      </c>
      <c r="R1714" s="120" t="str">
        <f t="shared" si="791"/>
        <v/>
      </c>
      <c r="S1714" s="54" t="str">
        <f t="shared" si="792"/>
        <v/>
      </c>
      <c r="T1714" s="5" t="str">
        <f t="shared" si="774"/>
        <v/>
      </c>
      <c r="U1714" s="152" t="str">
        <f t="shared" si="775"/>
        <v/>
      </c>
      <c r="V1714" s="152" t="str">
        <f t="shared" si="776"/>
        <v/>
      </c>
      <c r="W1714" s="153" t="str">
        <f t="shared" si="777"/>
        <v/>
      </c>
      <c r="X1714" s="153" t="str">
        <f t="shared" si="778"/>
        <v/>
      </c>
      <c r="Y1714" s="153" t="str">
        <f t="shared" si="779"/>
        <v/>
      </c>
      <c r="Z1714" s="153" t="str">
        <f t="shared" si="780"/>
        <v/>
      </c>
      <c r="AA1714" s="152" t="str">
        <f t="shared" si="781"/>
        <v/>
      </c>
      <c r="AB1714" s="152" t="str">
        <f t="shared" si="782"/>
        <v/>
      </c>
      <c r="AC1714" s="154" t="str">
        <f t="shared" si="783"/>
        <v/>
      </c>
      <c r="AD1714" s="154" t="str">
        <f t="shared" si="784"/>
        <v/>
      </c>
      <c r="AE1714" s="3" t="str">
        <f t="shared" si="785"/>
        <v/>
      </c>
      <c r="AF1714" s="3" t="str">
        <f t="shared" si="786"/>
        <v/>
      </c>
      <c r="AG1714" s="3" t="str">
        <f t="shared" si="793"/>
        <v/>
      </c>
      <c r="AH1714" s="4" t="str">
        <f t="shared" si="787"/>
        <v/>
      </c>
      <c r="AI1714" s="75" t="str">
        <f t="shared" si="788"/>
        <v/>
      </c>
      <c r="AJ1714" s="75" t="str">
        <f t="shared" si="789"/>
        <v/>
      </c>
    </row>
    <row r="1715" spans="1:36">
      <c r="A1715" s="41" t="str">
        <f t="shared" si="790"/>
        <v/>
      </c>
      <c r="B1715" s="150" t="str">
        <f>IF(ISNUMBER(A1715),INDEX('MetaTrader Import'!$H$13:$J$5893,TRUNC(((A1715-$A$39+1)-1)/3)+1,MOD((A1715-$A$39+1)-1,3)+1),"")</f>
        <v/>
      </c>
      <c r="C1715" s="43" t="str">
        <f t="shared" si="767"/>
        <v/>
      </c>
      <c r="D1715" s="43" t="str">
        <f t="shared" ca="1" si="768"/>
        <v/>
      </c>
      <c r="E1715" s="43" t="str">
        <f t="shared" si="769"/>
        <v/>
      </c>
      <c r="F1715" s="43" t="str">
        <f t="shared" si="770"/>
        <v/>
      </c>
      <c r="G1715" s="43" t="str">
        <f>IF(A1715&lt;&gt;"",IF(A1715&lt;Data!$G$11*0.25,$C$13/$G$32,IF(A1715&gt;Data!$G$11*0.25,$C$13,$C$13*10)),"")</f>
        <v/>
      </c>
      <c r="H1715" s="43" t="str">
        <f>IF(A1715&lt;&gt;"",IF(Data!$G$9="constant",$C$13,IF(Data!$G$9="squeeze",G1715,F1715)),"")</f>
        <v/>
      </c>
      <c r="I1715" s="38" t="str">
        <f ca="1">IF(ISNUMBER(A1715),NORMINV(RAND(),0,IF(AND(Data!$G$9="squeeze",A1715&lt;Data!$G$11*0.25),$H$32,1)*$C$30*$C$13)*($C$14*$C$12),"")</f>
        <v/>
      </c>
      <c r="J1715" s="42" t="str">
        <f ca="1">IFERROR(IF(Data!$C$6="Real",B1715,I1715+J1714+($C$14*$C$12)*(NORMINV(RAND(),$C$15,CHOOSE($G$13,$C$13,F1715,G1715)))),"")</f>
        <v/>
      </c>
      <c r="K1715" s="88" t="str">
        <f>IF(ISNUMBER(A1715), IF($G$16="fixed",$G$17,MIN(H1715*Data!$C$7*$C$16*0.5,$C$17*Data!$C$7))*$C$12,"")</f>
        <v/>
      </c>
      <c r="L1715" s="42" t="str">
        <f t="shared" ca="1" si="794"/>
        <v/>
      </c>
      <c r="M1715" s="44" t="str">
        <f t="shared" ca="1" si="795"/>
        <v/>
      </c>
      <c r="N1715" s="44" t="str">
        <f t="shared" ca="1" si="796"/>
        <v/>
      </c>
      <c r="O1715" s="108" t="str">
        <f t="shared" si="771"/>
        <v/>
      </c>
      <c r="P1715" s="102" t="str">
        <f t="shared" si="772"/>
        <v/>
      </c>
      <c r="Q1715" s="102" t="str">
        <f t="shared" si="773"/>
        <v/>
      </c>
      <c r="R1715" s="120" t="str">
        <f t="shared" si="791"/>
        <v/>
      </c>
      <c r="S1715" s="54" t="str">
        <f t="shared" si="792"/>
        <v/>
      </c>
      <c r="T1715" s="5" t="str">
        <f t="shared" si="774"/>
        <v/>
      </c>
      <c r="U1715" s="152" t="str">
        <f t="shared" si="775"/>
        <v/>
      </c>
      <c r="V1715" s="152" t="str">
        <f t="shared" si="776"/>
        <v/>
      </c>
      <c r="W1715" s="153" t="str">
        <f t="shared" si="777"/>
        <v/>
      </c>
      <c r="X1715" s="153" t="str">
        <f t="shared" si="778"/>
        <v/>
      </c>
      <c r="Y1715" s="153" t="str">
        <f t="shared" si="779"/>
        <v/>
      </c>
      <c r="Z1715" s="153" t="str">
        <f t="shared" si="780"/>
        <v/>
      </c>
      <c r="AA1715" s="152" t="str">
        <f t="shared" si="781"/>
        <v/>
      </c>
      <c r="AB1715" s="152" t="str">
        <f t="shared" si="782"/>
        <v/>
      </c>
      <c r="AC1715" s="154" t="str">
        <f t="shared" si="783"/>
        <v/>
      </c>
      <c r="AD1715" s="154" t="str">
        <f t="shared" si="784"/>
        <v/>
      </c>
      <c r="AE1715" s="3" t="str">
        <f t="shared" si="785"/>
        <v/>
      </c>
      <c r="AF1715" s="3" t="str">
        <f t="shared" si="786"/>
        <v/>
      </c>
      <c r="AG1715" s="3" t="str">
        <f t="shared" si="793"/>
        <v/>
      </c>
      <c r="AH1715" s="4" t="str">
        <f t="shared" si="787"/>
        <v/>
      </c>
      <c r="AI1715" s="75" t="str">
        <f t="shared" si="788"/>
        <v/>
      </c>
      <c r="AJ1715" s="75" t="str">
        <f t="shared" si="789"/>
        <v/>
      </c>
    </row>
    <row r="1716" spans="1:36">
      <c r="A1716" s="41" t="str">
        <f t="shared" si="790"/>
        <v/>
      </c>
      <c r="B1716" s="150" t="str">
        <f>IF(ISNUMBER(A1716),INDEX('MetaTrader Import'!$H$13:$J$5893,TRUNC(((A1716-$A$39+1)-1)/3)+1,MOD((A1716-$A$39+1)-1,3)+1),"")</f>
        <v/>
      </c>
      <c r="C1716" s="43" t="str">
        <f t="shared" si="767"/>
        <v/>
      </c>
      <c r="D1716" s="43" t="str">
        <f t="shared" ca="1" si="768"/>
        <v/>
      </c>
      <c r="E1716" s="43" t="str">
        <f t="shared" si="769"/>
        <v/>
      </c>
      <c r="F1716" s="43" t="str">
        <f t="shared" si="770"/>
        <v/>
      </c>
      <c r="G1716" s="43" t="str">
        <f>IF(A1716&lt;&gt;"",IF(A1716&lt;Data!$G$11*0.25,$C$13/$G$32,IF(A1716&gt;Data!$G$11*0.25,$C$13,$C$13*10)),"")</f>
        <v/>
      </c>
      <c r="H1716" s="43" t="str">
        <f>IF(A1716&lt;&gt;"",IF(Data!$G$9="constant",$C$13,IF(Data!$G$9="squeeze",G1716,F1716)),"")</f>
        <v/>
      </c>
      <c r="I1716" s="38" t="str">
        <f ca="1">IF(ISNUMBER(A1716),NORMINV(RAND(),0,IF(AND(Data!$G$9="squeeze",A1716&lt;Data!$G$11*0.25),$H$32,1)*$C$30*$C$13)*($C$14*$C$12),"")</f>
        <v/>
      </c>
      <c r="J1716" s="42" t="str">
        <f ca="1">IFERROR(IF(Data!$C$6="Real",B1716,I1716+J1715+($C$14*$C$12)*(NORMINV(RAND(),$C$15,CHOOSE($G$13,$C$13,F1716,G1716)))),"")</f>
        <v/>
      </c>
      <c r="K1716" s="88" t="str">
        <f>IF(ISNUMBER(A1716), IF($G$16="fixed",$G$17,MIN(H1716*Data!$C$7*$C$16*0.5,$C$17*Data!$C$7))*$C$12,"")</f>
        <v/>
      </c>
      <c r="L1716" s="42" t="str">
        <f t="shared" ca="1" si="794"/>
        <v/>
      </c>
      <c r="M1716" s="44" t="str">
        <f t="shared" ca="1" si="795"/>
        <v/>
      </c>
      <c r="N1716" s="44" t="str">
        <f t="shared" ca="1" si="796"/>
        <v/>
      </c>
      <c r="O1716" s="108" t="str">
        <f t="shared" si="771"/>
        <v/>
      </c>
      <c r="P1716" s="102" t="str">
        <f t="shared" si="772"/>
        <v/>
      </c>
      <c r="Q1716" s="102" t="str">
        <f t="shared" si="773"/>
        <v/>
      </c>
      <c r="R1716" s="120" t="str">
        <f t="shared" si="791"/>
        <v/>
      </c>
      <c r="S1716" s="54" t="str">
        <f t="shared" si="792"/>
        <v/>
      </c>
      <c r="T1716" s="5" t="str">
        <f t="shared" si="774"/>
        <v/>
      </c>
      <c r="U1716" s="152" t="str">
        <f t="shared" si="775"/>
        <v/>
      </c>
      <c r="V1716" s="152" t="str">
        <f t="shared" si="776"/>
        <v/>
      </c>
      <c r="W1716" s="153" t="str">
        <f t="shared" si="777"/>
        <v/>
      </c>
      <c r="X1716" s="153" t="str">
        <f t="shared" si="778"/>
        <v/>
      </c>
      <c r="Y1716" s="153" t="str">
        <f t="shared" si="779"/>
        <v/>
      </c>
      <c r="Z1716" s="153" t="str">
        <f t="shared" si="780"/>
        <v/>
      </c>
      <c r="AA1716" s="152" t="str">
        <f t="shared" si="781"/>
        <v/>
      </c>
      <c r="AB1716" s="152" t="str">
        <f t="shared" si="782"/>
        <v/>
      </c>
      <c r="AC1716" s="154" t="str">
        <f t="shared" si="783"/>
        <v/>
      </c>
      <c r="AD1716" s="154" t="str">
        <f t="shared" si="784"/>
        <v/>
      </c>
      <c r="AE1716" s="3" t="str">
        <f t="shared" si="785"/>
        <v/>
      </c>
      <c r="AF1716" s="3" t="str">
        <f t="shared" si="786"/>
        <v/>
      </c>
      <c r="AG1716" s="3" t="str">
        <f t="shared" si="793"/>
        <v/>
      </c>
      <c r="AH1716" s="4" t="str">
        <f t="shared" si="787"/>
        <v/>
      </c>
      <c r="AI1716" s="75" t="str">
        <f t="shared" si="788"/>
        <v/>
      </c>
      <c r="AJ1716" s="75" t="str">
        <f t="shared" si="789"/>
        <v/>
      </c>
    </row>
    <row r="1717" spans="1:36">
      <c r="A1717" s="41" t="str">
        <f t="shared" si="790"/>
        <v/>
      </c>
      <c r="B1717" s="150" t="str">
        <f>IF(ISNUMBER(A1717),INDEX('MetaTrader Import'!$H$13:$J$5893,TRUNC(((A1717-$A$39+1)-1)/3)+1,MOD((A1717-$A$39+1)-1,3)+1),"")</f>
        <v/>
      </c>
      <c r="C1717" s="43" t="str">
        <f t="shared" si="767"/>
        <v/>
      </c>
      <c r="D1717" s="43" t="str">
        <f t="shared" ca="1" si="768"/>
        <v/>
      </c>
      <c r="E1717" s="43" t="str">
        <f t="shared" si="769"/>
        <v/>
      </c>
      <c r="F1717" s="43" t="str">
        <f t="shared" si="770"/>
        <v/>
      </c>
      <c r="G1717" s="43" t="str">
        <f>IF(A1717&lt;&gt;"",IF(A1717&lt;Data!$G$11*0.25,$C$13/$G$32,IF(A1717&gt;Data!$G$11*0.25,$C$13,$C$13*10)),"")</f>
        <v/>
      </c>
      <c r="H1717" s="43" t="str">
        <f>IF(A1717&lt;&gt;"",IF(Data!$G$9="constant",$C$13,IF(Data!$G$9="squeeze",G1717,F1717)),"")</f>
        <v/>
      </c>
      <c r="I1717" s="38" t="str">
        <f ca="1">IF(ISNUMBER(A1717),NORMINV(RAND(),0,IF(AND(Data!$G$9="squeeze",A1717&lt;Data!$G$11*0.25),$H$32,1)*$C$30*$C$13)*($C$14*$C$12),"")</f>
        <v/>
      </c>
      <c r="J1717" s="42" t="str">
        <f ca="1">IFERROR(IF(Data!$C$6="Real",B1717,I1717+J1716+($C$14*$C$12)*(NORMINV(RAND(),$C$15,CHOOSE($G$13,$C$13,F1717,G1717)))),"")</f>
        <v/>
      </c>
      <c r="K1717" s="88" t="str">
        <f>IF(ISNUMBER(A1717), IF($G$16="fixed",$G$17,MIN(H1717*Data!$C$7*$C$16*0.5,$C$17*Data!$C$7))*$C$12,"")</f>
        <v/>
      </c>
      <c r="L1717" s="42" t="str">
        <f t="shared" ca="1" si="794"/>
        <v/>
      </c>
      <c r="M1717" s="44" t="str">
        <f t="shared" ca="1" si="795"/>
        <v/>
      </c>
      <c r="N1717" s="44" t="str">
        <f t="shared" ca="1" si="796"/>
        <v/>
      </c>
      <c r="O1717" s="108" t="str">
        <f t="shared" si="771"/>
        <v/>
      </c>
      <c r="P1717" s="102" t="str">
        <f t="shared" si="772"/>
        <v/>
      </c>
      <c r="Q1717" s="102" t="str">
        <f t="shared" si="773"/>
        <v/>
      </c>
      <c r="R1717" s="120" t="str">
        <f t="shared" si="791"/>
        <v/>
      </c>
      <c r="S1717" s="54" t="str">
        <f t="shared" si="792"/>
        <v/>
      </c>
      <c r="T1717" s="5" t="str">
        <f t="shared" si="774"/>
        <v/>
      </c>
      <c r="U1717" s="152" t="str">
        <f t="shared" si="775"/>
        <v/>
      </c>
      <c r="V1717" s="152" t="str">
        <f t="shared" si="776"/>
        <v/>
      </c>
      <c r="W1717" s="153" t="str">
        <f t="shared" si="777"/>
        <v/>
      </c>
      <c r="X1717" s="153" t="str">
        <f t="shared" si="778"/>
        <v/>
      </c>
      <c r="Y1717" s="153" t="str">
        <f t="shared" si="779"/>
        <v/>
      </c>
      <c r="Z1717" s="153" t="str">
        <f t="shared" si="780"/>
        <v/>
      </c>
      <c r="AA1717" s="152" t="str">
        <f t="shared" si="781"/>
        <v/>
      </c>
      <c r="AB1717" s="152" t="str">
        <f t="shared" si="782"/>
        <v/>
      </c>
      <c r="AC1717" s="154" t="str">
        <f t="shared" si="783"/>
        <v/>
      </c>
      <c r="AD1717" s="154" t="str">
        <f t="shared" si="784"/>
        <v/>
      </c>
      <c r="AE1717" s="3" t="str">
        <f t="shared" si="785"/>
        <v/>
      </c>
      <c r="AF1717" s="3" t="str">
        <f t="shared" si="786"/>
        <v/>
      </c>
      <c r="AG1717" s="3" t="str">
        <f t="shared" si="793"/>
        <v/>
      </c>
      <c r="AH1717" s="4" t="str">
        <f t="shared" si="787"/>
        <v/>
      </c>
      <c r="AI1717" s="75" t="str">
        <f t="shared" si="788"/>
        <v/>
      </c>
      <c r="AJ1717" s="75" t="str">
        <f t="shared" si="789"/>
        <v/>
      </c>
    </row>
    <row r="1718" spans="1:36">
      <c r="A1718" s="41" t="str">
        <f t="shared" si="790"/>
        <v/>
      </c>
      <c r="B1718" s="150" t="str">
        <f>IF(ISNUMBER(A1718),INDEX('MetaTrader Import'!$H$13:$J$5893,TRUNC(((A1718-$A$39+1)-1)/3)+1,MOD((A1718-$A$39+1)-1,3)+1),"")</f>
        <v/>
      </c>
      <c r="C1718" s="43" t="str">
        <f t="shared" si="767"/>
        <v/>
      </c>
      <c r="D1718" s="43" t="str">
        <f t="shared" ca="1" si="768"/>
        <v/>
      </c>
      <c r="E1718" s="43" t="str">
        <f t="shared" si="769"/>
        <v/>
      </c>
      <c r="F1718" s="43" t="str">
        <f t="shared" si="770"/>
        <v/>
      </c>
      <c r="G1718" s="43" t="str">
        <f>IF(A1718&lt;&gt;"",IF(A1718&lt;Data!$G$11*0.25,$C$13/$G$32,IF(A1718&gt;Data!$G$11*0.25,$C$13,$C$13*10)),"")</f>
        <v/>
      </c>
      <c r="H1718" s="43" t="str">
        <f>IF(A1718&lt;&gt;"",IF(Data!$G$9="constant",$C$13,IF(Data!$G$9="squeeze",G1718,F1718)),"")</f>
        <v/>
      </c>
      <c r="I1718" s="38" t="str">
        <f ca="1">IF(ISNUMBER(A1718),NORMINV(RAND(),0,IF(AND(Data!$G$9="squeeze",A1718&lt;Data!$G$11*0.25),$H$32,1)*$C$30*$C$13)*($C$14*$C$12),"")</f>
        <v/>
      </c>
      <c r="J1718" s="42" t="str">
        <f ca="1">IFERROR(IF(Data!$C$6="Real",B1718,I1718+J1717+($C$14*$C$12)*(NORMINV(RAND(),$C$15,CHOOSE($G$13,$C$13,F1718,G1718)))),"")</f>
        <v/>
      </c>
      <c r="K1718" s="88" t="str">
        <f>IF(ISNUMBER(A1718), IF($G$16="fixed",$G$17,MIN(H1718*Data!$C$7*$C$16*0.5,$C$17*Data!$C$7))*$C$12,"")</f>
        <v/>
      </c>
      <c r="L1718" s="42" t="str">
        <f t="shared" ca="1" si="794"/>
        <v/>
      </c>
      <c r="M1718" s="44" t="str">
        <f t="shared" ca="1" si="795"/>
        <v/>
      </c>
      <c r="N1718" s="44" t="str">
        <f t="shared" ca="1" si="796"/>
        <v/>
      </c>
      <c r="O1718" s="108" t="str">
        <f t="shared" si="771"/>
        <v/>
      </c>
      <c r="P1718" s="102" t="str">
        <f t="shared" si="772"/>
        <v/>
      </c>
      <c r="Q1718" s="102" t="str">
        <f t="shared" si="773"/>
        <v/>
      </c>
      <c r="R1718" s="120" t="str">
        <f t="shared" si="791"/>
        <v/>
      </c>
      <c r="S1718" s="54" t="str">
        <f t="shared" si="792"/>
        <v/>
      </c>
      <c r="T1718" s="5" t="str">
        <f t="shared" si="774"/>
        <v/>
      </c>
      <c r="U1718" s="152" t="str">
        <f t="shared" si="775"/>
        <v/>
      </c>
      <c r="V1718" s="152" t="str">
        <f t="shared" si="776"/>
        <v/>
      </c>
      <c r="W1718" s="153" t="str">
        <f t="shared" si="777"/>
        <v/>
      </c>
      <c r="X1718" s="153" t="str">
        <f t="shared" si="778"/>
        <v/>
      </c>
      <c r="Y1718" s="153" t="str">
        <f t="shared" si="779"/>
        <v/>
      </c>
      <c r="Z1718" s="153" t="str">
        <f t="shared" si="780"/>
        <v/>
      </c>
      <c r="AA1718" s="152" t="str">
        <f t="shared" si="781"/>
        <v/>
      </c>
      <c r="AB1718" s="152" t="str">
        <f t="shared" si="782"/>
        <v/>
      </c>
      <c r="AC1718" s="154" t="str">
        <f t="shared" si="783"/>
        <v/>
      </c>
      <c r="AD1718" s="154" t="str">
        <f t="shared" si="784"/>
        <v/>
      </c>
      <c r="AE1718" s="3" t="str">
        <f t="shared" si="785"/>
        <v/>
      </c>
      <c r="AF1718" s="3" t="str">
        <f t="shared" si="786"/>
        <v/>
      </c>
      <c r="AG1718" s="3" t="str">
        <f t="shared" si="793"/>
        <v/>
      </c>
      <c r="AH1718" s="4" t="str">
        <f t="shared" si="787"/>
        <v/>
      </c>
      <c r="AI1718" s="75" t="str">
        <f t="shared" si="788"/>
        <v/>
      </c>
      <c r="AJ1718" s="75" t="str">
        <f t="shared" si="789"/>
        <v/>
      </c>
    </row>
    <row r="1719" spans="1:36">
      <c r="A1719" s="41" t="str">
        <f t="shared" si="790"/>
        <v/>
      </c>
      <c r="B1719" s="150" t="str">
        <f>IF(ISNUMBER(A1719),INDEX('MetaTrader Import'!$H$13:$J$5893,TRUNC(((A1719-$A$39+1)-1)/3)+1,MOD((A1719-$A$39+1)-1,3)+1),"")</f>
        <v/>
      </c>
      <c r="C1719" s="43" t="str">
        <f t="shared" si="767"/>
        <v/>
      </c>
      <c r="D1719" s="43" t="str">
        <f t="shared" ca="1" si="768"/>
        <v/>
      </c>
      <c r="E1719" s="43" t="str">
        <f t="shared" si="769"/>
        <v/>
      </c>
      <c r="F1719" s="43" t="str">
        <f t="shared" si="770"/>
        <v/>
      </c>
      <c r="G1719" s="43" t="str">
        <f>IF(A1719&lt;&gt;"",IF(A1719&lt;Data!$G$11*0.25,$C$13/$G$32,IF(A1719&gt;Data!$G$11*0.25,$C$13,$C$13*10)),"")</f>
        <v/>
      </c>
      <c r="H1719" s="43" t="str">
        <f>IF(A1719&lt;&gt;"",IF(Data!$G$9="constant",$C$13,IF(Data!$G$9="squeeze",G1719,F1719)),"")</f>
        <v/>
      </c>
      <c r="I1719" s="38" t="str">
        <f ca="1">IF(ISNUMBER(A1719),NORMINV(RAND(),0,IF(AND(Data!$G$9="squeeze",A1719&lt;Data!$G$11*0.25),$H$32,1)*$C$30*$C$13)*($C$14*$C$12),"")</f>
        <v/>
      </c>
      <c r="J1719" s="42" t="str">
        <f ca="1">IFERROR(IF(Data!$C$6="Real",B1719,I1719+J1718+($C$14*$C$12)*(NORMINV(RAND(),$C$15,CHOOSE($G$13,$C$13,F1719,G1719)))),"")</f>
        <v/>
      </c>
      <c r="K1719" s="88" t="str">
        <f>IF(ISNUMBER(A1719), IF($G$16="fixed",$G$17,MIN(H1719*Data!$C$7*$C$16*0.5,$C$17*Data!$C$7))*$C$12,"")</f>
        <v/>
      </c>
      <c r="L1719" s="42" t="str">
        <f t="shared" ca="1" si="794"/>
        <v/>
      </c>
      <c r="M1719" s="44" t="str">
        <f t="shared" ca="1" si="795"/>
        <v/>
      </c>
      <c r="N1719" s="44" t="str">
        <f t="shared" ca="1" si="796"/>
        <v/>
      </c>
      <c r="O1719" s="108" t="str">
        <f t="shared" si="771"/>
        <v/>
      </c>
      <c r="P1719" s="102" t="str">
        <f t="shared" si="772"/>
        <v/>
      </c>
      <c r="Q1719" s="102" t="str">
        <f t="shared" si="773"/>
        <v/>
      </c>
      <c r="R1719" s="120" t="str">
        <f t="shared" si="791"/>
        <v/>
      </c>
      <c r="S1719" s="54" t="str">
        <f t="shared" si="792"/>
        <v/>
      </c>
      <c r="T1719" s="5" t="str">
        <f t="shared" si="774"/>
        <v/>
      </c>
      <c r="U1719" s="152" t="str">
        <f t="shared" si="775"/>
        <v/>
      </c>
      <c r="V1719" s="152" t="str">
        <f t="shared" si="776"/>
        <v/>
      </c>
      <c r="W1719" s="153" t="str">
        <f t="shared" si="777"/>
        <v/>
      </c>
      <c r="X1719" s="153" t="str">
        <f t="shared" si="778"/>
        <v/>
      </c>
      <c r="Y1719" s="153" t="str">
        <f t="shared" si="779"/>
        <v/>
      </c>
      <c r="Z1719" s="153" t="str">
        <f t="shared" si="780"/>
        <v/>
      </c>
      <c r="AA1719" s="152" t="str">
        <f t="shared" si="781"/>
        <v/>
      </c>
      <c r="AB1719" s="152" t="str">
        <f t="shared" si="782"/>
        <v/>
      </c>
      <c r="AC1719" s="154" t="str">
        <f t="shared" si="783"/>
        <v/>
      </c>
      <c r="AD1719" s="154" t="str">
        <f t="shared" si="784"/>
        <v/>
      </c>
      <c r="AE1719" s="3" t="str">
        <f t="shared" si="785"/>
        <v/>
      </c>
      <c r="AF1719" s="3" t="str">
        <f t="shared" si="786"/>
        <v/>
      </c>
      <c r="AG1719" s="3" t="str">
        <f t="shared" si="793"/>
        <v/>
      </c>
      <c r="AH1719" s="4" t="str">
        <f t="shared" si="787"/>
        <v/>
      </c>
      <c r="AI1719" s="75" t="str">
        <f t="shared" si="788"/>
        <v/>
      </c>
      <c r="AJ1719" s="75" t="str">
        <f t="shared" si="789"/>
        <v/>
      </c>
    </row>
    <row r="1720" spans="1:36">
      <c r="A1720" s="41" t="str">
        <f t="shared" si="790"/>
        <v/>
      </c>
      <c r="B1720" s="150" t="str">
        <f>IF(ISNUMBER(A1720),INDEX('MetaTrader Import'!$H$13:$J$5893,TRUNC(((A1720-$A$39+1)-1)/3)+1,MOD((A1720-$A$39+1)-1,3)+1),"")</f>
        <v/>
      </c>
      <c r="C1720" s="43" t="str">
        <f t="shared" si="767"/>
        <v/>
      </c>
      <c r="D1720" s="43" t="str">
        <f t="shared" ca="1" si="768"/>
        <v/>
      </c>
      <c r="E1720" s="43" t="str">
        <f t="shared" si="769"/>
        <v/>
      </c>
      <c r="F1720" s="43" t="str">
        <f t="shared" si="770"/>
        <v/>
      </c>
      <c r="G1720" s="43" t="str">
        <f>IF(A1720&lt;&gt;"",IF(A1720&lt;Data!$G$11*0.25,$C$13/$G$32,IF(A1720&gt;Data!$G$11*0.25,$C$13,$C$13*10)),"")</f>
        <v/>
      </c>
      <c r="H1720" s="43" t="str">
        <f>IF(A1720&lt;&gt;"",IF(Data!$G$9="constant",$C$13,IF(Data!$G$9="squeeze",G1720,F1720)),"")</f>
        <v/>
      </c>
      <c r="I1720" s="38" t="str">
        <f ca="1">IF(ISNUMBER(A1720),NORMINV(RAND(),0,IF(AND(Data!$G$9="squeeze",A1720&lt;Data!$G$11*0.25),$H$32,1)*$C$30*$C$13)*($C$14*$C$12),"")</f>
        <v/>
      </c>
      <c r="J1720" s="42" t="str">
        <f ca="1">IFERROR(IF(Data!$C$6="Real",B1720,I1720+J1719+($C$14*$C$12)*(NORMINV(RAND(),$C$15,CHOOSE($G$13,$C$13,F1720,G1720)))),"")</f>
        <v/>
      </c>
      <c r="K1720" s="88" t="str">
        <f>IF(ISNUMBER(A1720), IF($G$16="fixed",$G$17,MIN(H1720*Data!$C$7*$C$16*0.5,$C$17*Data!$C$7))*$C$12,"")</f>
        <v/>
      </c>
      <c r="L1720" s="42" t="str">
        <f t="shared" ca="1" si="794"/>
        <v/>
      </c>
      <c r="M1720" s="44" t="str">
        <f t="shared" ca="1" si="795"/>
        <v/>
      </c>
      <c r="N1720" s="44" t="str">
        <f t="shared" ca="1" si="796"/>
        <v/>
      </c>
      <c r="O1720" s="108" t="str">
        <f t="shared" si="771"/>
        <v/>
      </c>
      <c r="P1720" s="102" t="str">
        <f t="shared" si="772"/>
        <v/>
      </c>
      <c r="Q1720" s="102" t="str">
        <f t="shared" si="773"/>
        <v/>
      </c>
      <c r="R1720" s="120" t="str">
        <f t="shared" si="791"/>
        <v/>
      </c>
      <c r="S1720" s="54" t="str">
        <f t="shared" si="792"/>
        <v/>
      </c>
      <c r="T1720" s="5" t="str">
        <f t="shared" si="774"/>
        <v/>
      </c>
      <c r="U1720" s="152" t="str">
        <f t="shared" si="775"/>
        <v/>
      </c>
      <c r="V1720" s="152" t="str">
        <f t="shared" si="776"/>
        <v/>
      </c>
      <c r="W1720" s="153" t="str">
        <f t="shared" si="777"/>
        <v/>
      </c>
      <c r="X1720" s="153" t="str">
        <f t="shared" si="778"/>
        <v/>
      </c>
      <c r="Y1720" s="153" t="str">
        <f t="shared" si="779"/>
        <v/>
      </c>
      <c r="Z1720" s="153" t="str">
        <f t="shared" si="780"/>
        <v/>
      </c>
      <c r="AA1720" s="152" t="str">
        <f t="shared" si="781"/>
        <v/>
      </c>
      <c r="AB1720" s="152" t="str">
        <f t="shared" si="782"/>
        <v/>
      </c>
      <c r="AC1720" s="154" t="str">
        <f t="shared" si="783"/>
        <v/>
      </c>
      <c r="AD1720" s="154" t="str">
        <f t="shared" si="784"/>
        <v/>
      </c>
      <c r="AE1720" s="3" t="str">
        <f t="shared" si="785"/>
        <v/>
      </c>
      <c r="AF1720" s="3" t="str">
        <f t="shared" si="786"/>
        <v/>
      </c>
      <c r="AG1720" s="3" t="str">
        <f t="shared" si="793"/>
        <v/>
      </c>
      <c r="AH1720" s="4" t="str">
        <f t="shared" si="787"/>
        <v/>
      </c>
      <c r="AI1720" s="75" t="str">
        <f t="shared" si="788"/>
        <v/>
      </c>
      <c r="AJ1720" s="75" t="str">
        <f t="shared" si="789"/>
        <v/>
      </c>
    </row>
    <row r="1721" spans="1:36">
      <c r="A1721" s="41" t="str">
        <f t="shared" si="790"/>
        <v/>
      </c>
      <c r="B1721" s="150" t="str">
        <f>IF(ISNUMBER(A1721),INDEX('MetaTrader Import'!$H$13:$J$5893,TRUNC(((A1721-$A$39+1)-1)/3)+1,MOD((A1721-$A$39+1)-1,3)+1),"")</f>
        <v/>
      </c>
      <c r="C1721" s="43" t="str">
        <f t="shared" si="767"/>
        <v/>
      </c>
      <c r="D1721" s="43" t="str">
        <f t="shared" ca="1" si="768"/>
        <v/>
      </c>
      <c r="E1721" s="43" t="str">
        <f t="shared" si="769"/>
        <v/>
      </c>
      <c r="F1721" s="43" t="str">
        <f t="shared" si="770"/>
        <v/>
      </c>
      <c r="G1721" s="43" t="str">
        <f>IF(A1721&lt;&gt;"",IF(A1721&lt;Data!$G$11*0.25,$C$13/$G$32,IF(A1721&gt;Data!$G$11*0.25,$C$13,$C$13*10)),"")</f>
        <v/>
      </c>
      <c r="H1721" s="43" t="str">
        <f>IF(A1721&lt;&gt;"",IF(Data!$G$9="constant",$C$13,IF(Data!$G$9="squeeze",G1721,F1721)),"")</f>
        <v/>
      </c>
      <c r="I1721" s="38" t="str">
        <f ca="1">IF(ISNUMBER(A1721),NORMINV(RAND(),0,IF(AND(Data!$G$9="squeeze",A1721&lt;Data!$G$11*0.25),$H$32,1)*$C$30*$C$13)*($C$14*$C$12),"")</f>
        <v/>
      </c>
      <c r="J1721" s="42" t="str">
        <f ca="1">IFERROR(IF(Data!$C$6="Real",B1721,I1721+J1720+($C$14*$C$12)*(NORMINV(RAND(),$C$15,CHOOSE($G$13,$C$13,F1721,G1721)))),"")</f>
        <v/>
      </c>
      <c r="K1721" s="88" t="str">
        <f>IF(ISNUMBER(A1721), IF($G$16="fixed",$G$17,MIN(H1721*Data!$C$7*$C$16*0.5,$C$17*Data!$C$7))*$C$12,"")</f>
        <v/>
      </c>
      <c r="L1721" s="42" t="str">
        <f t="shared" ca="1" si="794"/>
        <v/>
      </c>
      <c r="M1721" s="44" t="str">
        <f t="shared" ca="1" si="795"/>
        <v/>
      </c>
      <c r="N1721" s="44" t="str">
        <f t="shared" ca="1" si="796"/>
        <v/>
      </c>
      <c r="O1721" s="108" t="str">
        <f t="shared" si="771"/>
        <v/>
      </c>
      <c r="P1721" s="102" t="str">
        <f t="shared" si="772"/>
        <v/>
      </c>
      <c r="Q1721" s="102" t="str">
        <f t="shared" si="773"/>
        <v/>
      </c>
      <c r="R1721" s="120" t="str">
        <f t="shared" si="791"/>
        <v/>
      </c>
      <c r="S1721" s="54" t="str">
        <f t="shared" si="792"/>
        <v/>
      </c>
      <c r="T1721" s="5" t="str">
        <f t="shared" si="774"/>
        <v/>
      </c>
      <c r="U1721" s="152" t="str">
        <f t="shared" si="775"/>
        <v/>
      </c>
      <c r="V1721" s="152" t="str">
        <f t="shared" si="776"/>
        <v/>
      </c>
      <c r="W1721" s="153" t="str">
        <f t="shared" si="777"/>
        <v/>
      </c>
      <c r="X1721" s="153" t="str">
        <f t="shared" si="778"/>
        <v/>
      </c>
      <c r="Y1721" s="153" t="str">
        <f t="shared" si="779"/>
        <v/>
      </c>
      <c r="Z1721" s="153" t="str">
        <f t="shared" si="780"/>
        <v/>
      </c>
      <c r="AA1721" s="152" t="str">
        <f t="shared" si="781"/>
        <v/>
      </c>
      <c r="AB1721" s="152" t="str">
        <f t="shared" si="782"/>
        <v/>
      </c>
      <c r="AC1721" s="154" t="str">
        <f t="shared" si="783"/>
        <v/>
      </c>
      <c r="AD1721" s="154" t="str">
        <f t="shared" si="784"/>
        <v/>
      </c>
      <c r="AE1721" s="3" t="str">
        <f t="shared" si="785"/>
        <v/>
      </c>
      <c r="AF1721" s="3" t="str">
        <f t="shared" si="786"/>
        <v/>
      </c>
      <c r="AG1721" s="3" t="str">
        <f t="shared" si="793"/>
        <v/>
      </c>
      <c r="AH1721" s="4" t="str">
        <f t="shared" si="787"/>
        <v/>
      </c>
      <c r="AI1721" s="75" t="str">
        <f t="shared" si="788"/>
        <v/>
      </c>
      <c r="AJ1721" s="75" t="str">
        <f t="shared" si="789"/>
        <v/>
      </c>
    </row>
    <row r="1722" spans="1:36">
      <c r="A1722" s="41" t="str">
        <f t="shared" si="790"/>
        <v/>
      </c>
      <c r="B1722" s="150" t="str">
        <f>IF(ISNUMBER(A1722),INDEX('MetaTrader Import'!$H$13:$J$5893,TRUNC(((A1722-$A$39+1)-1)/3)+1,MOD((A1722-$A$39+1)-1,3)+1),"")</f>
        <v/>
      </c>
      <c r="C1722" s="43" t="str">
        <f t="shared" si="767"/>
        <v/>
      </c>
      <c r="D1722" s="43" t="str">
        <f t="shared" ca="1" si="768"/>
        <v/>
      </c>
      <c r="E1722" s="43" t="str">
        <f t="shared" si="769"/>
        <v/>
      </c>
      <c r="F1722" s="43" t="str">
        <f t="shared" si="770"/>
        <v/>
      </c>
      <c r="G1722" s="43" t="str">
        <f>IF(A1722&lt;&gt;"",IF(A1722&lt;Data!$G$11*0.25,$C$13/$G$32,IF(A1722&gt;Data!$G$11*0.25,$C$13,$C$13*10)),"")</f>
        <v/>
      </c>
      <c r="H1722" s="43" t="str">
        <f>IF(A1722&lt;&gt;"",IF(Data!$G$9="constant",$C$13,IF(Data!$G$9="squeeze",G1722,F1722)),"")</f>
        <v/>
      </c>
      <c r="I1722" s="38" t="str">
        <f ca="1">IF(ISNUMBER(A1722),NORMINV(RAND(),0,IF(AND(Data!$G$9="squeeze",A1722&lt;Data!$G$11*0.25),$H$32,1)*$C$30*$C$13)*($C$14*$C$12),"")</f>
        <v/>
      </c>
      <c r="J1722" s="42" t="str">
        <f ca="1">IFERROR(IF(Data!$C$6="Real",B1722,I1722+J1721+($C$14*$C$12)*(NORMINV(RAND(),$C$15,CHOOSE($G$13,$C$13,F1722,G1722)))),"")</f>
        <v/>
      </c>
      <c r="K1722" s="88" t="str">
        <f>IF(ISNUMBER(A1722), IF($G$16="fixed",$G$17,MIN(H1722*Data!$C$7*$C$16*0.5,$C$17*Data!$C$7))*$C$12,"")</f>
        <v/>
      </c>
      <c r="L1722" s="42" t="str">
        <f t="shared" ca="1" si="794"/>
        <v/>
      </c>
      <c r="M1722" s="44" t="str">
        <f t="shared" ca="1" si="795"/>
        <v/>
      </c>
      <c r="N1722" s="44" t="str">
        <f t="shared" ca="1" si="796"/>
        <v/>
      </c>
      <c r="O1722" s="108" t="str">
        <f t="shared" si="771"/>
        <v/>
      </c>
      <c r="P1722" s="102" t="str">
        <f t="shared" si="772"/>
        <v/>
      </c>
      <c r="Q1722" s="102" t="str">
        <f t="shared" si="773"/>
        <v/>
      </c>
      <c r="R1722" s="120" t="str">
        <f t="shared" si="791"/>
        <v/>
      </c>
      <c r="S1722" s="54" t="str">
        <f t="shared" si="792"/>
        <v/>
      </c>
      <c r="T1722" s="5" t="str">
        <f t="shared" si="774"/>
        <v/>
      </c>
      <c r="U1722" s="152" t="str">
        <f t="shared" si="775"/>
        <v/>
      </c>
      <c r="V1722" s="152" t="str">
        <f t="shared" si="776"/>
        <v/>
      </c>
      <c r="W1722" s="153" t="str">
        <f t="shared" si="777"/>
        <v/>
      </c>
      <c r="X1722" s="153" t="str">
        <f t="shared" si="778"/>
        <v/>
      </c>
      <c r="Y1722" s="153" t="str">
        <f t="shared" si="779"/>
        <v/>
      </c>
      <c r="Z1722" s="153" t="str">
        <f t="shared" si="780"/>
        <v/>
      </c>
      <c r="AA1722" s="152" t="str">
        <f t="shared" si="781"/>
        <v/>
      </c>
      <c r="AB1722" s="152" t="str">
        <f t="shared" si="782"/>
        <v/>
      </c>
      <c r="AC1722" s="154" t="str">
        <f t="shared" si="783"/>
        <v/>
      </c>
      <c r="AD1722" s="154" t="str">
        <f t="shared" si="784"/>
        <v/>
      </c>
      <c r="AE1722" s="3" t="str">
        <f t="shared" si="785"/>
        <v/>
      </c>
      <c r="AF1722" s="3" t="str">
        <f t="shared" si="786"/>
        <v/>
      </c>
      <c r="AG1722" s="3" t="str">
        <f t="shared" si="793"/>
        <v/>
      </c>
      <c r="AH1722" s="4" t="str">
        <f t="shared" si="787"/>
        <v/>
      </c>
      <c r="AI1722" s="75" t="str">
        <f t="shared" si="788"/>
        <v/>
      </c>
      <c r="AJ1722" s="75" t="str">
        <f t="shared" si="789"/>
        <v/>
      </c>
    </row>
    <row r="1723" spans="1:36">
      <c r="A1723" s="41" t="str">
        <f t="shared" si="790"/>
        <v/>
      </c>
      <c r="B1723" s="150" t="str">
        <f>IF(ISNUMBER(A1723),INDEX('MetaTrader Import'!$H$13:$J$5893,TRUNC(((A1723-$A$39+1)-1)/3)+1,MOD((A1723-$A$39+1)-1,3)+1),"")</f>
        <v/>
      </c>
      <c r="C1723" s="43" t="str">
        <f t="shared" si="767"/>
        <v/>
      </c>
      <c r="D1723" s="43" t="str">
        <f t="shared" ca="1" si="768"/>
        <v/>
      </c>
      <c r="E1723" s="43" t="str">
        <f t="shared" si="769"/>
        <v/>
      </c>
      <c r="F1723" s="43" t="str">
        <f t="shared" si="770"/>
        <v/>
      </c>
      <c r="G1723" s="43" t="str">
        <f>IF(A1723&lt;&gt;"",IF(A1723&lt;Data!$G$11*0.25,$C$13/$G$32,IF(A1723&gt;Data!$G$11*0.25,$C$13,$C$13*10)),"")</f>
        <v/>
      </c>
      <c r="H1723" s="43" t="str">
        <f>IF(A1723&lt;&gt;"",IF(Data!$G$9="constant",$C$13,IF(Data!$G$9="squeeze",G1723,F1723)),"")</f>
        <v/>
      </c>
      <c r="I1723" s="38" t="str">
        <f ca="1">IF(ISNUMBER(A1723),NORMINV(RAND(),0,IF(AND(Data!$G$9="squeeze",A1723&lt;Data!$G$11*0.25),$H$32,1)*$C$30*$C$13)*($C$14*$C$12),"")</f>
        <v/>
      </c>
      <c r="J1723" s="42" t="str">
        <f ca="1">IFERROR(IF(Data!$C$6="Real",B1723,I1723+J1722+($C$14*$C$12)*(NORMINV(RAND(),$C$15,CHOOSE($G$13,$C$13,F1723,G1723)))),"")</f>
        <v/>
      </c>
      <c r="K1723" s="88" t="str">
        <f>IF(ISNUMBER(A1723), IF($G$16="fixed",$G$17,MIN(H1723*Data!$C$7*$C$16*0.5,$C$17*Data!$C$7))*$C$12,"")</f>
        <v/>
      </c>
      <c r="L1723" s="42" t="str">
        <f t="shared" ca="1" si="794"/>
        <v/>
      </c>
      <c r="M1723" s="44" t="str">
        <f t="shared" ca="1" si="795"/>
        <v/>
      </c>
      <c r="N1723" s="44" t="str">
        <f t="shared" ca="1" si="796"/>
        <v/>
      </c>
      <c r="O1723" s="108" t="str">
        <f t="shared" si="771"/>
        <v/>
      </c>
      <c r="P1723" s="102" t="str">
        <f t="shared" si="772"/>
        <v/>
      </c>
      <c r="Q1723" s="102" t="str">
        <f t="shared" si="773"/>
        <v/>
      </c>
      <c r="R1723" s="120" t="str">
        <f t="shared" si="791"/>
        <v/>
      </c>
      <c r="S1723" s="54" t="str">
        <f t="shared" si="792"/>
        <v/>
      </c>
      <c r="T1723" s="5" t="str">
        <f t="shared" si="774"/>
        <v/>
      </c>
      <c r="U1723" s="152" t="str">
        <f t="shared" si="775"/>
        <v/>
      </c>
      <c r="V1723" s="152" t="str">
        <f t="shared" si="776"/>
        <v/>
      </c>
      <c r="W1723" s="153" t="str">
        <f t="shared" si="777"/>
        <v/>
      </c>
      <c r="X1723" s="153" t="str">
        <f t="shared" si="778"/>
        <v/>
      </c>
      <c r="Y1723" s="153" t="str">
        <f t="shared" si="779"/>
        <v/>
      </c>
      <c r="Z1723" s="153" t="str">
        <f t="shared" si="780"/>
        <v/>
      </c>
      <c r="AA1723" s="152" t="str">
        <f t="shared" si="781"/>
        <v/>
      </c>
      <c r="AB1723" s="152" t="str">
        <f t="shared" si="782"/>
        <v/>
      </c>
      <c r="AC1723" s="154" t="str">
        <f t="shared" si="783"/>
        <v/>
      </c>
      <c r="AD1723" s="154" t="str">
        <f t="shared" si="784"/>
        <v/>
      </c>
      <c r="AE1723" s="3" t="str">
        <f t="shared" si="785"/>
        <v/>
      </c>
      <c r="AF1723" s="3" t="str">
        <f t="shared" si="786"/>
        <v/>
      </c>
      <c r="AG1723" s="3" t="str">
        <f t="shared" si="793"/>
        <v/>
      </c>
      <c r="AH1723" s="4" t="str">
        <f t="shared" si="787"/>
        <v/>
      </c>
      <c r="AI1723" s="75" t="str">
        <f t="shared" si="788"/>
        <v/>
      </c>
      <c r="AJ1723" s="75" t="str">
        <f t="shared" si="789"/>
        <v/>
      </c>
    </row>
    <row r="1724" spans="1:36">
      <c r="A1724" s="41" t="str">
        <f t="shared" si="790"/>
        <v/>
      </c>
      <c r="B1724" s="150" t="str">
        <f>IF(ISNUMBER(A1724),INDEX('MetaTrader Import'!$H$13:$J$5893,TRUNC(((A1724-$A$39+1)-1)/3)+1,MOD((A1724-$A$39+1)-1,3)+1),"")</f>
        <v/>
      </c>
      <c r="C1724" s="43" t="str">
        <f t="shared" si="767"/>
        <v/>
      </c>
      <c r="D1724" s="43" t="str">
        <f t="shared" ca="1" si="768"/>
        <v/>
      </c>
      <c r="E1724" s="43" t="str">
        <f t="shared" si="769"/>
        <v/>
      </c>
      <c r="F1724" s="43" t="str">
        <f t="shared" si="770"/>
        <v/>
      </c>
      <c r="G1724" s="43" t="str">
        <f>IF(A1724&lt;&gt;"",IF(A1724&lt;Data!$G$11*0.25,$C$13/$G$32,IF(A1724&gt;Data!$G$11*0.25,$C$13,$C$13*10)),"")</f>
        <v/>
      </c>
      <c r="H1724" s="43" t="str">
        <f>IF(A1724&lt;&gt;"",IF(Data!$G$9="constant",$C$13,IF(Data!$G$9="squeeze",G1724,F1724)),"")</f>
        <v/>
      </c>
      <c r="I1724" s="38" t="str">
        <f ca="1">IF(ISNUMBER(A1724),NORMINV(RAND(),0,IF(AND(Data!$G$9="squeeze",A1724&lt;Data!$G$11*0.25),$H$32,1)*$C$30*$C$13)*($C$14*$C$12),"")</f>
        <v/>
      </c>
      <c r="J1724" s="42" t="str">
        <f ca="1">IFERROR(IF(Data!$C$6="Real",B1724,I1724+J1723+($C$14*$C$12)*(NORMINV(RAND(),$C$15,CHOOSE($G$13,$C$13,F1724,G1724)))),"")</f>
        <v/>
      </c>
      <c r="K1724" s="88" t="str">
        <f>IF(ISNUMBER(A1724), IF($G$16="fixed",$G$17,MIN(H1724*Data!$C$7*$C$16*0.5,$C$17*Data!$C$7))*$C$12,"")</f>
        <v/>
      </c>
      <c r="L1724" s="42" t="str">
        <f t="shared" ca="1" si="794"/>
        <v/>
      </c>
      <c r="M1724" s="44" t="str">
        <f t="shared" ca="1" si="795"/>
        <v/>
      </c>
      <c r="N1724" s="44" t="str">
        <f t="shared" ca="1" si="796"/>
        <v/>
      </c>
      <c r="O1724" s="108" t="str">
        <f t="shared" si="771"/>
        <v/>
      </c>
      <c r="P1724" s="102" t="str">
        <f t="shared" si="772"/>
        <v/>
      </c>
      <c r="Q1724" s="102" t="str">
        <f t="shared" si="773"/>
        <v/>
      </c>
      <c r="R1724" s="120" t="str">
        <f t="shared" si="791"/>
        <v/>
      </c>
      <c r="S1724" s="54" t="str">
        <f t="shared" si="792"/>
        <v/>
      </c>
      <c r="T1724" s="5" t="str">
        <f t="shared" si="774"/>
        <v/>
      </c>
      <c r="U1724" s="152" t="str">
        <f t="shared" si="775"/>
        <v/>
      </c>
      <c r="V1724" s="152" t="str">
        <f t="shared" si="776"/>
        <v/>
      </c>
      <c r="W1724" s="153" t="str">
        <f t="shared" si="777"/>
        <v/>
      </c>
      <c r="X1724" s="153" t="str">
        <f t="shared" si="778"/>
        <v/>
      </c>
      <c r="Y1724" s="153" t="str">
        <f t="shared" si="779"/>
        <v/>
      </c>
      <c r="Z1724" s="153" t="str">
        <f t="shared" si="780"/>
        <v/>
      </c>
      <c r="AA1724" s="152" t="str">
        <f t="shared" si="781"/>
        <v/>
      </c>
      <c r="AB1724" s="152" t="str">
        <f t="shared" si="782"/>
        <v/>
      </c>
      <c r="AC1724" s="154" t="str">
        <f t="shared" si="783"/>
        <v/>
      </c>
      <c r="AD1724" s="154" t="str">
        <f t="shared" si="784"/>
        <v/>
      </c>
      <c r="AE1724" s="3" t="str">
        <f t="shared" si="785"/>
        <v/>
      </c>
      <c r="AF1724" s="3" t="str">
        <f t="shared" si="786"/>
        <v/>
      </c>
      <c r="AG1724" s="3" t="str">
        <f t="shared" si="793"/>
        <v/>
      </c>
      <c r="AH1724" s="4" t="str">
        <f t="shared" si="787"/>
        <v/>
      </c>
      <c r="AI1724" s="75" t="str">
        <f t="shared" si="788"/>
        <v/>
      </c>
      <c r="AJ1724" s="75" t="str">
        <f t="shared" si="789"/>
        <v/>
      </c>
    </row>
    <row r="1725" spans="1:36">
      <c r="A1725" s="41" t="str">
        <f t="shared" si="790"/>
        <v/>
      </c>
      <c r="B1725" s="150" t="str">
        <f>IF(ISNUMBER(A1725),INDEX('MetaTrader Import'!$H$13:$J$5893,TRUNC(((A1725-$A$39+1)-1)/3)+1,MOD((A1725-$A$39+1)-1,3)+1),"")</f>
        <v/>
      </c>
      <c r="C1725" s="43" t="str">
        <f t="shared" si="767"/>
        <v/>
      </c>
      <c r="D1725" s="43" t="str">
        <f t="shared" ca="1" si="768"/>
        <v/>
      </c>
      <c r="E1725" s="43" t="str">
        <f t="shared" si="769"/>
        <v/>
      </c>
      <c r="F1725" s="43" t="str">
        <f t="shared" si="770"/>
        <v/>
      </c>
      <c r="G1725" s="43" t="str">
        <f>IF(A1725&lt;&gt;"",IF(A1725&lt;Data!$G$11*0.25,$C$13/$G$32,IF(A1725&gt;Data!$G$11*0.25,$C$13,$C$13*10)),"")</f>
        <v/>
      </c>
      <c r="H1725" s="43" t="str">
        <f>IF(A1725&lt;&gt;"",IF(Data!$G$9="constant",$C$13,IF(Data!$G$9="squeeze",G1725,F1725)),"")</f>
        <v/>
      </c>
      <c r="I1725" s="38" t="str">
        <f ca="1">IF(ISNUMBER(A1725),NORMINV(RAND(),0,IF(AND(Data!$G$9="squeeze",A1725&lt;Data!$G$11*0.25),$H$32,1)*$C$30*$C$13)*($C$14*$C$12),"")</f>
        <v/>
      </c>
      <c r="J1725" s="42" t="str">
        <f ca="1">IFERROR(IF(Data!$C$6="Real",B1725,I1725+J1724+($C$14*$C$12)*(NORMINV(RAND(),$C$15,CHOOSE($G$13,$C$13,F1725,G1725)))),"")</f>
        <v/>
      </c>
      <c r="K1725" s="88" t="str">
        <f>IF(ISNUMBER(A1725), IF($G$16="fixed",$G$17,MIN(H1725*Data!$C$7*$C$16*0.5,$C$17*Data!$C$7))*$C$12,"")</f>
        <v/>
      </c>
      <c r="L1725" s="42" t="str">
        <f t="shared" ca="1" si="794"/>
        <v/>
      </c>
      <c r="M1725" s="44" t="str">
        <f t="shared" ca="1" si="795"/>
        <v/>
      </c>
      <c r="N1725" s="44" t="str">
        <f t="shared" ca="1" si="796"/>
        <v/>
      </c>
      <c r="O1725" s="108" t="str">
        <f t="shared" si="771"/>
        <v/>
      </c>
      <c r="P1725" s="102" t="str">
        <f t="shared" si="772"/>
        <v/>
      </c>
      <c r="Q1725" s="102" t="str">
        <f t="shared" si="773"/>
        <v/>
      </c>
      <c r="R1725" s="120" t="str">
        <f t="shared" si="791"/>
        <v/>
      </c>
      <c r="S1725" s="54" t="str">
        <f t="shared" si="792"/>
        <v/>
      </c>
      <c r="T1725" s="5" t="str">
        <f t="shared" si="774"/>
        <v/>
      </c>
      <c r="U1725" s="152" t="str">
        <f t="shared" si="775"/>
        <v/>
      </c>
      <c r="V1725" s="152" t="str">
        <f t="shared" si="776"/>
        <v/>
      </c>
      <c r="W1725" s="153" t="str">
        <f t="shared" si="777"/>
        <v/>
      </c>
      <c r="X1725" s="153" t="str">
        <f t="shared" si="778"/>
        <v/>
      </c>
      <c r="Y1725" s="153" t="str">
        <f t="shared" si="779"/>
        <v/>
      </c>
      <c r="Z1725" s="153" t="str">
        <f t="shared" si="780"/>
        <v/>
      </c>
      <c r="AA1725" s="152" t="str">
        <f t="shared" si="781"/>
        <v/>
      </c>
      <c r="AB1725" s="152" t="str">
        <f t="shared" si="782"/>
        <v/>
      </c>
      <c r="AC1725" s="154" t="str">
        <f t="shared" si="783"/>
        <v/>
      </c>
      <c r="AD1725" s="154" t="str">
        <f t="shared" si="784"/>
        <v/>
      </c>
      <c r="AE1725" s="3" t="str">
        <f t="shared" si="785"/>
        <v/>
      </c>
      <c r="AF1725" s="3" t="str">
        <f t="shared" si="786"/>
        <v/>
      </c>
      <c r="AG1725" s="3" t="str">
        <f t="shared" si="793"/>
        <v/>
      </c>
      <c r="AH1725" s="4" t="str">
        <f t="shared" si="787"/>
        <v/>
      </c>
      <c r="AI1725" s="75" t="str">
        <f t="shared" si="788"/>
        <v/>
      </c>
      <c r="AJ1725" s="75" t="str">
        <f t="shared" si="789"/>
        <v/>
      </c>
    </row>
    <row r="1726" spans="1:36">
      <c r="A1726" s="41" t="str">
        <f t="shared" si="790"/>
        <v/>
      </c>
      <c r="B1726" s="150" t="str">
        <f>IF(ISNUMBER(A1726),INDEX('MetaTrader Import'!$H$13:$J$5893,TRUNC(((A1726-$A$39+1)-1)/3)+1,MOD((A1726-$A$39+1)-1,3)+1),"")</f>
        <v/>
      </c>
      <c r="C1726" s="43" t="str">
        <f t="shared" ref="C1726:C1731" si="797">IF(A1726&lt;&gt;"",E1725,"")</f>
        <v/>
      </c>
      <c r="D1726" s="43" t="str">
        <f t="shared" ca="1" si="768"/>
        <v/>
      </c>
      <c r="E1726" s="43" t="str">
        <f t="shared" ref="E1726:E1731" si="798">IF(A1726&lt;&gt;"",C1726+D1726,"")</f>
        <v/>
      </c>
      <c r="F1726" s="43" t="str">
        <f t="shared" ref="F1726:F1731" si="799">IF(A1726&lt;&gt;"",$C$13*ABS(E1726)/$C$23,"")</f>
        <v/>
      </c>
      <c r="G1726" s="43" t="str">
        <f>IF(A1726&lt;&gt;"",IF(A1726&lt;Data!$G$11*0.25,$C$13/$G$32,IF(A1726&gt;Data!$G$11*0.25,$C$13,$C$13*10)),"")</f>
        <v/>
      </c>
      <c r="H1726" s="43" t="str">
        <f>IF(A1726&lt;&gt;"",IF(Data!$G$9="constant",$C$13,IF(Data!$G$9="squeeze",G1726,F1726)),"")</f>
        <v/>
      </c>
      <c r="I1726" s="38" t="str">
        <f ca="1">IF(ISNUMBER(A1726),NORMINV(RAND(),0,IF(AND(Data!$G$9="squeeze",A1726&lt;Data!$G$11*0.25),$H$32,1)*$C$30*$C$13)*($C$14*$C$12),"")</f>
        <v/>
      </c>
      <c r="J1726" s="42" t="str">
        <f ca="1">IFERROR(IF(Data!$C$6="Real",B1726,I1726+J1725+($C$14*$C$12)*(NORMINV(RAND(),$C$15,CHOOSE($G$13,$C$13,F1726,G1726)))),"")</f>
        <v/>
      </c>
      <c r="K1726" s="88" t="str">
        <f>IF(ISNUMBER(A1726), IF($G$16="fixed",$G$17,MIN(H1726*Data!$C$7*$C$16*0.5,$C$17*Data!$C$7))*$C$12,"")</f>
        <v/>
      </c>
      <c r="L1726" s="42" t="str">
        <f t="shared" ca="1" si="794"/>
        <v/>
      </c>
      <c r="M1726" s="44" t="str">
        <f t="shared" ca="1" si="795"/>
        <v/>
      </c>
      <c r="N1726" s="44" t="str">
        <f t="shared" ca="1" si="796"/>
        <v/>
      </c>
      <c r="O1726" s="108" t="str">
        <f t="shared" ref="O1726:O1731" si="800">IF(ISNUMBER(A1726),$G$12*SLOPE(L1712:L1726,A1712:A1726),"")</f>
        <v/>
      </c>
      <c r="P1726" s="102" t="str">
        <f t="shared" ref="P1726:P1731" si="801">IF(ISNUMBER(A1726),STDEV(L1712:L1726)*$G$12,"")</f>
        <v/>
      </c>
      <c r="Q1726" s="102" t="str">
        <f t="shared" ref="Q1726:Q1731" si="802">IF(ISNUMBER(A1726),SLOPE(P1712:P1726,A1712:A1726),"")</f>
        <v/>
      </c>
      <c r="R1726" s="120" t="str">
        <f t="shared" si="791"/>
        <v/>
      </c>
      <c r="S1726" s="54" t="str">
        <f t="shared" si="792"/>
        <v/>
      </c>
      <c r="T1726" s="5" t="str">
        <f t="shared" ref="T1726:T1731" si="803">IF(ISNUMBER(A1726),IF(S1726=1,L1726,IF(AG1725="Y","",IF(ISNUMBER(T1725),T1725,""))),"")</f>
        <v/>
      </c>
      <c r="U1726" s="152" t="str">
        <f t="shared" ref="U1726:U1730" si="804">IF(NOT(ISNUMBER(T1726)),"",IF(S1726=1,T1726,IF(M1726&gt;U1725,M1726,IF(ISNUMBER(U1725),U1725,""))))</f>
        <v/>
      </c>
      <c r="V1726" s="152" t="str">
        <f t="shared" ref="V1726:V1730" si="805">IF(NOT(ISNUMBER(T1726)),"",IF(S1726=1,T1726,IF(N1726&lt;V1725,N1726,IF(ISNUMBER(V1725),V1725,""))))</f>
        <v/>
      </c>
      <c r="W1726" s="153" t="str">
        <f t="shared" si="777"/>
        <v/>
      </c>
      <c r="X1726" s="153" t="str">
        <f t="shared" si="778"/>
        <v/>
      </c>
      <c r="Y1726" s="153" t="str">
        <f t="shared" si="779"/>
        <v/>
      </c>
      <c r="Z1726" s="153" t="str">
        <f t="shared" si="780"/>
        <v/>
      </c>
      <c r="AA1726" s="152" t="str">
        <f t="shared" si="781"/>
        <v/>
      </c>
      <c r="AB1726" s="152" t="str">
        <f t="shared" si="782"/>
        <v/>
      </c>
      <c r="AC1726" s="154" t="str">
        <f t="shared" ref="AC1726:AC1731" si="806">IFERROR(-SIGN(Y1726)*(AA1726-IF(SIGN(Y1726)=1,N1726,M1726))*$G$12*ABS(Y1726),"")</f>
        <v/>
      </c>
      <c r="AD1726" s="154" t="str">
        <f t="shared" ref="AD1726:AD1731" si="807">IFERROR(SIGN(Z1726)*(AB1726-IF(SIGN(Z1726)=1,M1726,N1726))*$G$12*ABS(Z1726),"")</f>
        <v/>
      </c>
      <c r="AE1726" s="3" t="str">
        <f t="shared" ref="AE1726:AE1731" si="808">IF(ISNUMBER(A1726),IFERROR((IF(ISNUMBER(AC1726),AC1726,0)+IF(ISNUMBER(AD1726),AD1726,0))/(ABS(Y1726)+ABS(Z1726)),0),"")</f>
        <v/>
      </c>
      <c r="AF1726" s="3" t="str">
        <f t="shared" ref="AF1726:AF1731" si="809">IF(ISNUMBER(A1726),IF(ISNUMBER(AC1726),AC1726,0)+IF(ISNUMBER(AD1726),AD1726,0),"")</f>
        <v/>
      </c>
      <c r="AG1726" s="3" t="str">
        <f t="shared" si="793"/>
        <v/>
      </c>
      <c r="AH1726" s="4" t="str">
        <f t="shared" ref="AH1726:AH1731" si="810">IF(AG1726="y",AF1726*10*$C$11,"")</f>
        <v/>
      </c>
      <c r="AI1726" s="75" t="str">
        <f t="shared" ref="AI1726:AI1731" si="811">IF(ISNUMBER(A1726),IF(ISNUMBER(AH1726),AJ1726,AF1726*10*$C$11+AJ1726),"")</f>
        <v/>
      </c>
      <c r="AJ1726" s="75" t="str">
        <f t="shared" ref="AJ1726:AJ1731" si="812">IF(ISNUMBER(A1726),AJ1725+IF(ISNUMBER(AH1726),AH1726,0),"")</f>
        <v/>
      </c>
    </row>
    <row r="1727" spans="1:36">
      <c r="A1727" s="41" t="str">
        <f t="shared" si="790"/>
        <v/>
      </c>
      <c r="B1727" s="150" t="str">
        <f>IF(ISNUMBER(A1727),INDEX('MetaTrader Import'!$H$13:$J$5893,TRUNC(((A1727-$A$39+1)-1)/3)+1,MOD((A1727-$A$39+1)-1,3)+1),"")</f>
        <v/>
      </c>
      <c r="C1727" s="43" t="str">
        <f t="shared" si="797"/>
        <v/>
      </c>
      <c r="D1727" s="43" t="str">
        <f t="shared" ca="1" si="768"/>
        <v/>
      </c>
      <c r="E1727" s="43" t="str">
        <f t="shared" si="798"/>
        <v/>
      </c>
      <c r="F1727" s="43" t="str">
        <f t="shared" si="799"/>
        <v/>
      </c>
      <c r="G1727" s="43" t="str">
        <f>IF(A1727&lt;&gt;"",IF(A1727&lt;Data!$G$11*0.25,$C$13/$G$32,IF(A1727&gt;Data!$G$11*0.25,$C$13,$C$13*10)),"")</f>
        <v/>
      </c>
      <c r="H1727" s="43" t="str">
        <f>IF(A1727&lt;&gt;"",IF(Data!$G$9="constant",$C$13,IF(Data!$G$9="squeeze",G1727,F1727)),"")</f>
        <v/>
      </c>
      <c r="I1727" s="38" t="str">
        <f ca="1">IF(ISNUMBER(A1727),NORMINV(RAND(),0,IF(AND(Data!$G$9="squeeze",A1727&lt;Data!$G$11*0.25),$H$32,1)*$C$30*$C$13)*($C$14*$C$12),"")</f>
        <v/>
      </c>
      <c r="J1727" s="42" t="str">
        <f ca="1">IFERROR(IF(Data!$C$6="Real",B1727,I1727+J1726+($C$14*$C$12)*(NORMINV(RAND(),$C$15,CHOOSE($G$13,$C$13,F1727,G1727)))),"")</f>
        <v/>
      </c>
      <c r="K1727" s="88" t="str">
        <f>IF(ISNUMBER(A1727), IF($G$16="fixed",$G$17,MIN(H1727*Data!$C$7*$C$16*0.5,$C$17*Data!$C$7))*$C$12,"")</f>
        <v/>
      </c>
      <c r="L1727" s="42" t="str">
        <f t="shared" ca="1" si="794"/>
        <v/>
      </c>
      <c r="M1727" s="44" t="str">
        <f t="shared" ca="1" si="795"/>
        <v/>
      </c>
      <c r="N1727" s="44" t="str">
        <f t="shared" ca="1" si="796"/>
        <v/>
      </c>
      <c r="O1727" s="108" t="str">
        <f t="shared" si="800"/>
        <v/>
      </c>
      <c r="P1727" s="102" t="str">
        <f t="shared" si="801"/>
        <v/>
      </c>
      <c r="Q1727" s="102" t="str">
        <f t="shared" si="802"/>
        <v/>
      </c>
      <c r="R1727" s="120" t="str">
        <f t="shared" si="791"/>
        <v/>
      </c>
      <c r="S1727" s="54" t="str">
        <f t="shared" si="792"/>
        <v/>
      </c>
      <c r="T1727" s="5" t="str">
        <f t="shared" si="803"/>
        <v/>
      </c>
      <c r="U1727" s="152" t="str">
        <f t="shared" si="804"/>
        <v/>
      </c>
      <c r="V1727" s="152" t="str">
        <f t="shared" si="805"/>
        <v/>
      </c>
      <c r="W1727" s="153" t="str">
        <f t="shared" si="777"/>
        <v/>
      </c>
      <c r="X1727" s="153" t="str">
        <f t="shared" si="778"/>
        <v/>
      </c>
      <c r="Y1727" s="153" t="str">
        <f t="shared" si="779"/>
        <v/>
      </c>
      <c r="Z1727" s="153" t="str">
        <f t="shared" si="780"/>
        <v/>
      </c>
      <c r="AA1727" s="152" t="str">
        <f t="shared" si="781"/>
        <v/>
      </c>
      <c r="AB1727" s="152" t="str">
        <f t="shared" si="782"/>
        <v/>
      </c>
      <c r="AC1727" s="154" t="str">
        <f t="shared" si="806"/>
        <v/>
      </c>
      <c r="AD1727" s="154" t="str">
        <f t="shared" si="807"/>
        <v/>
      </c>
      <c r="AE1727" s="3" t="str">
        <f t="shared" si="808"/>
        <v/>
      </c>
      <c r="AF1727" s="3" t="str">
        <f t="shared" si="809"/>
        <v/>
      </c>
      <c r="AG1727" s="3" t="str">
        <f t="shared" si="793"/>
        <v/>
      </c>
      <c r="AH1727" s="4" t="str">
        <f t="shared" si="810"/>
        <v/>
      </c>
      <c r="AI1727" s="75" t="str">
        <f t="shared" si="811"/>
        <v/>
      </c>
      <c r="AJ1727" s="75" t="str">
        <f t="shared" si="812"/>
        <v/>
      </c>
    </row>
    <row r="1728" spans="1:36">
      <c r="A1728" s="41" t="str">
        <f t="shared" si="790"/>
        <v/>
      </c>
      <c r="B1728" s="150" t="str">
        <f>IF(ISNUMBER(A1728),INDEX('MetaTrader Import'!$H$13:$J$5893,TRUNC(((A1728-$A$39+1)-1)/3)+1,MOD((A1728-$A$39+1)-1,3)+1),"")</f>
        <v/>
      </c>
      <c r="C1728" s="43" t="str">
        <f t="shared" si="797"/>
        <v/>
      </c>
      <c r="D1728" s="43" t="str">
        <f t="shared" ca="1" si="768"/>
        <v/>
      </c>
      <c r="E1728" s="43" t="str">
        <f t="shared" si="798"/>
        <v/>
      </c>
      <c r="F1728" s="43" t="str">
        <f t="shared" si="799"/>
        <v/>
      </c>
      <c r="G1728" s="43" t="str">
        <f>IF(A1728&lt;&gt;"",IF(A1728&lt;Data!$G$11*0.25,$C$13/$G$32,IF(A1728&gt;Data!$G$11*0.25,$C$13,$C$13*10)),"")</f>
        <v/>
      </c>
      <c r="H1728" s="43" t="str">
        <f>IF(A1728&lt;&gt;"",IF(Data!$G$9="constant",$C$13,IF(Data!$G$9="squeeze",G1728,F1728)),"")</f>
        <v/>
      </c>
      <c r="I1728" s="38" t="str">
        <f ca="1">IF(ISNUMBER(A1728),NORMINV(RAND(),0,IF(AND(Data!$G$9="squeeze",A1728&lt;Data!$G$11*0.25),$H$32,1)*$C$30*$C$13)*($C$14*$C$12),"")</f>
        <v/>
      </c>
      <c r="J1728" s="42" t="str">
        <f ca="1">IFERROR(IF(Data!$C$6="Real",B1728,I1728+J1727+($C$14*$C$12)*(NORMINV(RAND(),$C$15,CHOOSE($G$13,$C$13,F1728,G1728)))),"")</f>
        <v/>
      </c>
      <c r="K1728" s="88" t="str">
        <f>IF(ISNUMBER(A1728), IF($G$16="fixed",$G$17,MIN(H1728*Data!$C$7*$C$16*0.5,$C$17*Data!$C$7))*$C$12,"")</f>
        <v/>
      </c>
      <c r="L1728" s="42" t="str">
        <f t="shared" ca="1" si="794"/>
        <v/>
      </c>
      <c r="M1728" s="44" t="str">
        <f t="shared" ca="1" si="795"/>
        <v/>
      </c>
      <c r="N1728" s="44" t="str">
        <f t="shared" ca="1" si="796"/>
        <v/>
      </c>
      <c r="O1728" s="108" t="str">
        <f t="shared" si="800"/>
        <v/>
      </c>
      <c r="P1728" s="102" t="str">
        <f t="shared" si="801"/>
        <v/>
      </c>
      <c r="Q1728" s="102" t="str">
        <f t="shared" si="802"/>
        <v/>
      </c>
      <c r="R1728" s="120" t="str">
        <f t="shared" si="791"/>
        <v/>
      </c>
      <c r="S1728" s="54" t="str">
        <f t="shared" si="792"/>
        <v/>
      </c>
      <c r="T1728" s="5" t="str">
        <f t="shared" si="803"/>
        <v/>
      </c>
      <c r="U1728" s="152" t="str">
        <f t="shared" si="804"/>
        <v/>
      </c>
      <c r="V1728" s="152" t="str">
        <f t="shared" si="805"/>
        <v/>
      </c>
      <c r="W1728" s="153" t="str">
        <f t="shared" si="777"/>
        <v/>
      </c>
      <c r="X1728" s="153" t="str">
        <f t="shared" si="778"/>
        <v/>
      </c>
      <c r="Y1728" s="153" t="str">
        <f t="shared" si="779"/>
        <v/>
      </c>
      <c r="Z1728" s="153" t="str">
        <f t="shared" si="780"/>
        <v/>
      </c>
      <c r="AA1728" s="152" t="str">
        <f t="shared" si="781"/>
        <v/>
      </c>
      <c r="AB1728" s="152" t="str">
        <f t="shared" si="782"/>
        <v/>
      </c>
      <c r="AC1728" s="154" t="str">
        <f t="shared" si="806"/>
        <v/>
      </c>
      <c r="AD1728" s="154" t="str">
        <f t="shared" si="807"/>
        <v/>
      </c>
      <c r="AE1728" s="3" t="str">
        <f t="shared" si="808"/>
        <v/>
      </c>
      <c r="AF1728" s="3" t="str">
        <f t="shared" si="809"/>
        <v/>
      </c>
      <c r="AG1728" s="3" t="str">
        <f t="shared" si="793"/>
        <v/>
      </c>
      <c r="AH1728" s="4" t="str">
        <f t="shared" si="810"/>
        <v/>
      </c>
      <c r="AI1728" s="75" t="str">
        <f t="shared" si="811"/>
        <v/>
      </c>
      <c r="AJ1728" s="75" t="str">
        <f t="shared" si="812"/>
        <v/>
      </c>
    </row>
    <row r="1729" spans="1:36">
      <c r="A1729" s="41" t="str">
        <f t="shared" si="790"/>
        <v/>
      </c>
      <c r="B1729" s="150" t="str">
        <f>IF(ISNUMBER(A1729),INDEX('MetaTrader Import'!$H$13:$J$5893,TRUNC(((A1729-$A$39+1)-1)/3)+1,MOD((A1729-$A$39+1)-1,3)+1),"")</f>
        <v/>
      </c>
      <c r="C1729" s="43" t="str">
        <f t="shared" si="797"/>
        <v/>
      </c>
      <c r="D1729" s="43" t="str">
        <f t="shared" ca="1" si="768"/>
        <v/>
      </c>
      <c r="E1729" s="43" t="str">
        <f t="shared" si="798"/>
        <v/>
      </c>
      <c r="F1729" s="43" t="str">
        <f t="shared" si="799"/>
        <v/>
      </c>
      <c r="G1729" s="43" t="str">
        <f>IF(A1729&lt;&gt;"",IF(A1729&lt;Data!$G$11*0.25,$C$13/$G$32,IF(A1729&gt;Data!$G$11*0.25,$C$13,$C$13*10)),"")</f>
        <v/>
      </c>
      <c r="H1729" s="43" t="str">
        <f>IF(A1729&lt;&gt;"",IF(Data!$G$9="constant",$C$13,IF(Data!$G$9="squeeze",G1729,F1729)),"")</f>
        <v/>
      </c>
      <c r="I1729" s="38" t="str">
        <f ca="1">IF(ISNUMBER(A1729),NORMINV(RAND(),0,IF(AND(Data!$G$9="squeeze",A1729&lt;Data!$G$11*0.25),$H$32,1)*$C$30*$C$13)*($C$14*$C$12),"")</f>
        <v/>
      </c>
      <c r="J1729" s="42" t="str">
        <f ca="1">IFERROR(IF(Data!$C$6="Real",B1729,I1729+J1728+($C$14*$C$12)*(NORMINV(RAND(),$C$15,CHOOSE($G$13,$C$13,F1729,G1729)))),"")</f>
        <v/>
      </c>
      <c r="K1729" s="88" t="str">
        <f>IF(ISNUMBER(A1729), IF($G$16="fixed",$G$17,MIN(H1729*Data!$C$7*$C$16*0.5,$C$17*Data!$C$7))*$C$12,"")</f>
        <v/>
      </c>
      <c r="L1729" s="42" t="str">
        <f t="shared" ca="1" si="794"/>
        <v/>
      </c>
      <c r="M1729" s="44" t="str">
        <f t="shared" ca="1" si="795"/>
        <v/>
      </c>
      <c r="N1729" s="44" t="str">
        <f t="shared" ca="1" si="796"/>
        <v/>
      </c>
      <c r="O1729" s="108" t="str">
        <f t="shared" si="800"/>
        <v/>
      </c>
      <c r="P1729" s="102" t="str">
        <f t="shared" si="801"/>
        <v/>
      </c>
      <c r="Q1729" s="102" t="str">
        <f t="shared" si="802"/>
        <v/>
      </c>
      <c r="R1729" s="120" t="str">
        <f t="shared" si="791"/>
        <v/>
      </c>
      <c r="S1729" s="54" t="str">
        <f t="shared" si="792"/>
        <v/>
      </c>
      <c r="T1729" s="5" t="str">
        <f t="shared" si="803"/>
        <v/>
      </c>
      <c r="U1729" s="152" t="str">
        <f t="shared" si="804"/>
        <v/>
      </c>
      <c r="V1729" s="152" t="str">
        <f t="shared" si="805"/>
        <v/>
      </c>
      <c r="W1729" s="153" t="str">
        <f t="shared" si="777"/>
        <v/>
      </c>
      <c r="X1729" s="153" t="str">
        <f t="shared" si="778"/>
        <v/>
      </c>
      <c r="Y1729" s="153" t="str">
        <f t="shared" si="779"/>
        <v/>
      </c>
      <c r="Z1729" s="153" t="str">
        <f t="shared" si="780"/>
        <v/>
      </c>
      <c r="AA1729" s="152" t="str">
        <f t="shared" si="781"/>
        <v/>
      </c>
      <c r="AB1729" s="152" t="str">
        <f t="shared" si="782"/>
        <v/>
      </c>
      <c r="AC1729" s="154" t="str">
        <f t="shared" si="806"/>
        <v/>
      </c>
      <c r="AD1729" s="154" t="str">
        <f t="shared" si="807"/>
        <v/>
      </c>
      <c r="AE1729" s="3" t="str">
        <f t="shared" si="808"/>
        <v/>
      </c>
      <c r="AF1729" s="3" t="str">
        <f t="shared" si="809"/>
        <v/>
      </c>
      <c r="AG1729" s="3" t="str">
        <f t="shared" si="793"/>
        <v/>
      </c>
      <c r="AH1729" s="4" t="str">
        <f t="shared" si="810"/>
        <v/>
      </c>
      <c r="AI1729" s="75" t="str">
        <f t="shared" si="811"/>
        <v/>
      </c>
      <c r="AJ1729" s="75" t="str">
        <f t="shared" si="812"/>
        <v/>
      </c>
    </row>
    <row r="1730" spans="1:36">
      <c r="A1730" s="41" t="str">
        <f t="shared" si="790"/>
        <v/>
      </c>
      <c r="B1730" s="150" t="str">
        <f>IF(ISNUMBER(A1730),INDEX('MetaTrader Import'!$H$13:$J$5893,TRUNC(((A1730-$A$39+1)-1)/3)+1,MOD((A1730-$A$39+1)-1,3)+1),"")</f>
        <v/>
      </c>
      <c r="C1730" s="43" t="str">
        <f t="shared" si="797"/>
        <v/>
      </c>
      <c r="D1730" s="43" t="str">
        <f t="shared" ca="1" si="768"/>
        <v/>
      </c>
      <c r="E1730" s="43" t="str">
        <f t="shared" si="798"/>
        <v/>
      </c>
      <c r="F1730" s="43" t="str">
        <f t="shared" si="799"/>
        <v/>
      </c>
      <c r="G1730" s="43" t="str">
        <f>IF(A1730&lt;&gt;"",IF(A1730&lt;Data!$G$11*0.25,$C$13/$G$32,IF(A1730&gt;Data!$G$11*0.25,$C$13,$C$13*10)),"")</f>
        <v/>
      </c>
      <c r="H1730" s="43" t="str">
        <f>IF(A1730&lt;&gt;"",IF(Data!$G$9="constant",$C$13,IF(Data!$G$9="squeeze",G1730,F1730)),"")</f>
        <v/>
      </c>
      <c r="I1730" s="38" t="str">
        <f ca="1">IF(ISNUMBER(A1730),NORMINV(RAND(),0,IF(AND(Data!$G$9="squeeze",A1730&lt;Data!$G$11*0.25),$H$32,1)*$C$30*$C$13)*($C$14*$C$12),"")</f>
        <v/>
      </c>
      <c r="J1730" s="42" t="str">
        <f ca="1">IFERROR(IF(Data!$C$6="Real",B1730,I1730+J1729+($C$14*$C$12)*(NORMINV(RAND(),$C$15,CHOOSE($G$13,$C$13,F1730,G1730)))),"")</f>
        <v/>
      </c>
      <c r="K1730" s="88" t="str">
        <f>IF(ISNUMBER(A1730), IF($G$16="fixed",$G$17,MIN(H1730*Data!$C$7*$C$16*0.5,$C$17*Data!$C$7))*$C$12,"")</f>
        <v/>
      </c>
      <c r="L1730" s="42" t="str">
        <f t="shared" ca="1" si="794"/>
        <v/>
      </c>
      <c r="M1730" s="44" t="str">
        <f t="shared" ca="1" si="795"/>
        <v/>
      </c>
      <c r="N1730" s="44" t="str">
        <f t="shared" ca="1" si="796"/>
        <v/>
      </c>
      <c r="O1730" s="108" t="str">
        <f t="shared" si="800"/>
        <v/>
      </c>
      <c r="P1730" s="102" t="str">
        <f t="shared" si="801"/>
        <v/>
      </c>
      <c r="Q1730" s="102" t="str">
        <f t="shared" si="802"/>
        <v/>
      </c>
      <c r="R1730" s="120" t="str">
        <f t="shared" si="791"/>
        <v/>
      </c>
      <c r="S1730" s="54" t="str">
        <f t="shared" si="792"/>
        <v/>
      </c>
      <c r="T1730" s="5" t="str">
        <f t="shared" si="803"/>
        <v/>
      </c>
      <c r="U1730" s="152" t="str">
        <f t="shared" si="804"/>
        <v/>
      </c>
      <c r="V1730" s="152" t="str">
        <f t="shared" si="805"/>
        <v/>
      </c>
      <c r="W1730" s="153" t="str">
        <f t="shared" si="777"/>
        <v/>
      </c>
      <c r="X1730" s="153" t="str">
        <f t="shared" si="778"/>
        <v/>
      </c>
      <c r="Y1730" s="153" t="str">
        <f t="shared" si="779"/>
        <v/>
      </c>
      <c r="Z1730" s="153" t="str">
        <f t="shared" si="780"/>
        <v/>
      </c>
      <c r="AA1730" s="152" t="str">
        <f t="shared" si="781"/>
        <v/>
      </c>
      <c r="AB1730" s="152" t="str">
        <f t="shared" si="782"/>
        <v/>
      </c>
      <c r="AC1730" s="154" t="str">
        <f t="shared" si="806"/>
        <v/>
      </c>
      <c r="AD1730" s="154" t="str">
        <f t="shared" si="807"/>
        <v/>
      </c>
      <c r="AE1730" s="3" t="str">
        <f t="shared" si="808"/>
        <v/>
      </c>
      <c r="AF1730" s="3" t="str">
        <f t="shared" si="809"/>
        <v/>
      </c>
      <c r="AG1730" s="3" t="str">
        <f t="shared" si="793"/>
        <v/>
      </c>
      <c r="AH1730" s="4" t="str">
        <f t="shared" si="810"/>
        <v/>
      </c>
      <c r="AI1730" s="75" t="str">
        <f t="shared" si="811"/>
        <v/>
      </c>
      <c r="AJ1730" s="75" t="str">
        <f t="shared" si="812"/>
        <v/>
      </c>
    </row>
    <row r="1731" spans="1:36">
      <c r="A1731" s="41" t="str">
        <f t="shared" si="790"/>
        <v/>
      </c>
      <c r="B1731" s="150" t="str">
        <f>IF(ISNUMBER(A1731),INDEX('MetaTrader Import'!$H$13:$J$5893,TRUNC(((A1731-$A$39+1)-1)/3)+1,MOD((A1731-$A$39+1)-1,3)+1),"")</f>
        <v/>
      </c>
      <c r="C1731" s="43" t="str">
        <f t="shared" si="797"/>
        <v/>
      </c>
      <c r="D1731" s="43" t="str">
        <f t="shared" ref="D1731:D1794" ca="1" si="813">IF(A1731&lt;&gt;"",NORMINV(RAND(),($C$23-C1731)*$C$28,$C$27)+NORMINV(RAND(),IF(RAND()&gt;$C$26,$C$25,0),$C$27),"")</f>
        <v/>
      </c>
      <c r="E1731" s="43" t="str">
        <f t="shared" si="798"/>
        <v/>
      </c>
      <c r="F1731" s="43" t="str">
        <f t="shared" si="799"/>
        <v/>
      </c>
      <c r="G1731" s="43" t="str">
        <f>IF(A1731&lt;&gt;"",IF(A1731&lt;Data!$G$11*0.25,$C$13/$G$32,IF(A1731&gt;Data!$G$11*0.25,$C$13,$C$13*10)),"")</f>
        <v/>
      </c>
      <c r="H1731" s="43" t="str">
        <f>IF(A1731&lt;&gt;"",IF(Data!$G$9="constant",$C$13,IF(Data!$G$9="squeeze",G1731,F1731)),"")</f>
        <v/>
      </c>
      <c r="I1731" s="38" t="str">
        <f ca="1">IF(ISNUMBER(A1731),NORMINV(RAND(),0,IF(AND(Data!$G$9="squeeze",A1731&lt;Data!$G$11*0.25),$H$32,1)*$C$30*$C$13)*($C$14*$C$12),"")</f>
        <v/>
      </c>
      <c r="J1731" s="42" t="str">
        <f ca="1">IFERROR(IF(Data!$C$6="Real",B1731,I1731+J1730+($C$14*$C$12)*(NORMINV(RAND(),$C$15,CHOOSE($G$13,$C$13,F1731,G1731)))),"")</f>
        <v/>
      </c>
      <c r="K1731" s="88" t="str">
        <f>IF(ISNUMBER(A1731), IF($G$16="fixed",$G$17,MIN(H1731*Data!$C$7*$C$16*0.5,$C$17*Data!$C$7))*$C$12,"")</f>
        <v/>
      </c>
      <c r="L1731" s="42" t="str">
        <f t="shared" ca="1" si="794"/>
        <v/>
      </c>
      <c r="M1731" s="44" t="str">
        <f t="shared" ca="1" si="795"/>
        <v/>
      </c>
      <c r="N1731" s="44" t="str">
        <f t="shared" ca="1" si="796"/>
        <v/>
      </c>
      <c r="O1731" s="108" t="str">
        <f t="shared" si="800"/>
        <v/>
      </c>
      <c r="P1731" s="102" t="str">
        <f t="shared" si="801"/>
        <v/>
      </c>
      <c r="Q1731" s="102" t="str">
        <f t="shared" si="802"/>
        <v/>
      </c>
      <c r="R1731" s="120" t="str">
        <f t="shared" si="791"/>
        <v/>
      </c>
      <c r="S1731" s="54" t="str">
        <f t="shared" si="792"/>
        <v/>
      </c>
      <c r="T1731" s="5" t="str">
        <f t="shared" si="803"/>
        <v/>
      </c>
      <c r="U1731" s="152" t="str">
        <f t="shared" ref="U1731:U1794" si="814">IF(NOT(ISNUMBER(T1731)),"",IF(S1731=1,T1731,IF(M1731&gt;U1730,M1731,IF(ISNUMBER(U1730),U1730,""))))</f>
        <v/>
      </c>
      <c r="V1731" s="152" t="str">
        <f t="shared" ref="V1731:V1794" si="815">IF(NOT(ISNUMBER(T1731)),"",IF(S1731=1,T1731,IF(N1731&lt;V1730,N1731,IF(ISNUMBER(V1730),V1730,""))))</f>
        <v/>
      </c>
      <c r="W1731" s="153" t="str">
        <f t="shared" ref="W1731:W1794" si="816">IF(NOT(ISNUMBER(T1731)),"",MIN($F$24,IF(TRUNC((U1731-T1731)/$E$24*$G$12)+0&gt;IF(ISNUMBER(W1730),W1730,0),TRUNC((U1731-T1731)/$E$24*$G$12)+0,IF(ISNUMBER(W1730),W1730,0))))</f>
        <v/>
      </c>
      <c r="X1731" s="153" t="str">
        <f t="shared" ref="X1731:X1794" si="817">IF(NOT(ISNUMBER(T1731)),"",MIN($F$24,IF(-TRUNC((V1731-T1731)/$E$24*$G$12)+0&gt;IF(ISNUMBER(X1730),X1730,0),-TRUNC((V1731-T1731)/$E$24*$G$12)+0,IF(ISNUMBER(X1730),X1730,0))))</f>
        <v/>
      </c>
      <c r="Y1731" s="153" t="str">
        <f t="shared" ref="Y1731:Y1794" si="818">IF(ISNUMBER(W1731),(IF(W1731=0,0,1))*IF(ABS($I$24)=2,POWER(2,W1731-1),W1731)*SIGN($I$24)*$K$24,"")</f>
        <v/>
      </c>
      <c r="Z1731" s="153" t="str">
        <f t="shared" ref="Z1731:Z1794" si="819">IF(ISNUMBER(X1731),(IF(X1731=0,0,1))*IF(ABS($I$24)=2,POWER(2,X1731-1),X1731)*SIGN($I$24)*$K$24,"")</f>
        <v/>
      </c>
      <c r="AA1731" s="152" t="str">
        <f t="shared" ref="AA1731:AA1794" si="820">IF(OR(NOT(ISNUMBER(T1731)),W1731&lt;1),"",IF(OR(NOT(ISNUMBER(W1730)),W1730=0),IF(SIGN(Y1731)=1,M1731,N1731),(Y1730*AA1730+(Y1731-Y1730)*IF(SIGN(Y1731)=1,M1731,N1731))/Y1731))</f>
        <v/>
      </c>
      <c r="AB1731" s="152" t="str">
        <f t="shared" ref="AB1731:AB1794" si="821">IF(OR(NOT(ISNUMBER(T1731)),X1731&lt;1),"",IF(OR(NOT(ISNUMBER(X1730)),X1730=0),IF(SIGN(Z1731)=1,N1731,M1731),(Z1730*AB1730+(Z1731-Z1730)*IF(SIGN(Z1731)=1,N1731,M1731))/Z1731))</f>
        <v/>
      </c>
      <c r="AC1731" s="154" t="str">
        <f t="shared" si="806"/>
        <v/>
      </c>
      <c r="AD1731" s="154" t="str">
        <f t="shared" si="807"/>
        <v/>
      </c>
      <c r="AE1731" s="3" t="str">
        <f t="shared" si="808"/>
        <v/>
      </c>
      <c r="AF1731" s="3" t="str">
        <f t="shared" si="809"/>
        <v/>
      </c>
      <c r="AG1731" s="3" t="str">
        <f t="shared" si="793"/>
        <v/>
      </c>
      <c r="AH1731" s="4" t="str">
        <f t="shared" si="810"/>
        <v/>
      </c>
      <c r="AI1731" s="75" t="str">
        <f t="shared" si="811"/>
        <v/>
      </c>
      <c r="AJ1731" s="75" t="str">
        <f t="shared" si="812"/>
        <v/>
      </c>
    </row>
    <row r="1732" spans="1:36">
      <c r="A1732" s="41" t="str">
        <f t="shared" ref="A1732:A1795" si="822">IFERROR(IF(A1731+1&gt;$C$19,"",A1731+1),"")</f>
        <v/>
      </c>
      <c r="B1732" s="150" t="str">
        <f>IF(ISNUMBER(A1732),INDEX('MetaTrader Import'!$H$13:$J$5893,TRUNC(((A1732-$A$39+1)-1)/3)+1,MOD((A1732-$A$39+1)-1,3)+1),"")</f>
        <v/>
      </c>
      <c r="C1732" s="43" t="str">
        <f t="shared" ref="C1732:C1795" si="823">IF(A1732&lt;&gt;"",E1731,"")</f>
        <v/>
      </c>
      <c r="D1732" s="43" t="str">
        <f t="shared" ca="1" si="813"/>
        <v/>
      </c>
      <c r="E1732" s="43" t="str">
        <f t="shared" ref="E1732:E1795" si="824">IF(A1732&lt;&gt;"",C1732+D1732,"")</f>
        <v/>
      </c>
      <c r="F1732" s="43" t="str">
        <f t="shared" ref="F1732:F1795" si="825">IF(A1732&lt;&gt;"",$C$13*ABS(E1732)/$C$23,"")</f>
        <v/>
      </c>
      <c r="G1732" s="43" t="str">
        <f>IF(A1732&lt;&gt;"",IF(A1732&lt;Data!$G$11*0.25,$C$13/$G$32,IF(A1732&gt;Data!$G$11*0.25,$C$13,$C$13*10)),"")</f>
        <v/>
      </c>
      <c r="H1732" s="43" t="str">
        <f>IF(A1732&lt;&gt;"",IF(Data!$G$9="constant",$C$13,IF(Data!$G$9="squeeze",G1732,F1732)),"")</f>
        <v/>
      </c>
      <c r="I1732" s="38" t="str">
        <f ca="1">IF(ISNUMBER(A1732),NORMINV(RAND(),0,IF(AND(Data!$G$9="squeeze",A1732&lt;Data!$G$11*0.25),$H$32,1)*$C$30*$C$13)*($C$14*$C$12),"")</f>
        <v/>
      </c>
      <c r="J1732" s="42" t="str">
        <f ca="1">IFERROR(IF(Data!$C$6="Real",B1732,I1732+J1731+($C$14*$C$12)*(NORMINV(RAND(),$C$15,CHOOSE($G$13,$C$13,F1732,G1732)))),"")</f>
        <v/>
      </c>
      <c r="K1732" s="88" t="str">
        <f>IF(ISNUMBER(A1732), IF($G$16="fixed",$G$17,MIN(H1732*Data!$C$7*$C$16*0.5,$C$17*Data!$C$7))*$C$12,"")</f>
        <v/>
      </c>
      <c r="L1732" s="42" t="str">
        <f t="shared" ca="1" si="794"/>
        <v/>
      </c>
      <c r="M1732" s="44" t="str">
        <f t="shared" ca="1" si="795"/>
        <v/>
      </c>
      <c r="N1732" s="44" t="str">
        <f t="shared" ca="1" si="796"/>
        <v/>
      </c>
      <c r="O1732" s="108" t="str">
        <f t="shared" ref="O1732:O1795" si="826">IF(ISNUMBER(A1732),$G$12*SLOPE(L1718:L1732,A1718:A1732),"")</f>
        <v/>
      </c>
      <c r="P1732" s="102" t="str">
        <f t="shared" ref="P1732:P1795" si="827">IF(ISNUMBER(A1732),STDEV(L1718:L1732)*$G$12,"")</f>
        <v/>
      </c>
      <c r="Q1732" s="102" t="str">
        <f t="shared" ref="Q1732:Q1795" si="828">IF(ISNUMBER(A1732),SLOPE(P1718:P1732,A1718:A1732),"")</f>
        <v/>
      </c>
      <c r="R1732" s="120" t="str">
        <f t="shared" ref="R1732:R1795" si="829">IF(ISNUMBER(A1732),R1731+S1731,"")</f>
        <v/>
      </c>
      <c r="S1732" s="54" t="str">
        <f t="shared" ref="S1732:S1795" si="830">IF(ISNUMBER(A1732),IF(AND(R1732&lt;$M$24,Q1732&lt;$F$28,ABS(O1732)&lt;$F$27,P1732&lt;$F$26,NOT(ISNUMBER(T1731))),1,0),"")</f>
        <v/>
      </c>
      <c r="T1732" s="5" t="str">
        <f t="shared" ref="T1732:T1795" si="831">IF(ISNUMBER(A1732),IF(S1732=1,L1732,IF(AG1731="Y","",IF(ISNUMBER(T1731),T1731,""))),"")</f>
        <v/>
      </c>
      <c r="U1732" s="152" t="str">
        <f t="shared" si="814"/>
        <v/>
      </c>
      <c r="V1732" s="152" t="str">
        <f t="shared" si="815"/>
        <v/>
      </c>
      <c r="W1732" s="153" t="str">
        <f t="shared" si="816"/>
        <v/>
      </c>
      <c r="X1732" s="153" t="str">
        <f t="shared" si="817"/>
        <v/>
      </c>
      <c r="Y1732" s="153" t="str">
        <f t="shared" si="818"/>
        <v/>
      </c>
      <c r="Z1732" s="153" t="str">
        <f t="shared" si="819"/>
        <v/>
      </c>
      <c r="AA1732" s="152" t="str">
        <f t="shared" si="820"/>
        <v/>
      </c>
      <c r="AB1732" s="152" t="str">
        <f t="shared" si="821"/>
        <v/>
      </c>
      <c r="AC1732" s="154" t="str">
        <f t="shared" ref="AC1732:AC1795" si="832">IFERROR(-SIGN(Y1732)*(AA1732-IF(SIGN(Y1732)=1,N1732,M1732))*$G$12*ABS(Y1732),"")</f>
        <v/>
      </c>
      <c r="AD1732" s="154" t="str">
        <f t="shared" ref="AD1732:AD1795" si="833">IFERROR(SIGN(Z1732)*(AB1732-IF(SIGN(Z1732)=1,M1732,N1732))*$G$12*ABS(Z1732),"")</f>
        <v/>
      </c>
      <c r="AE1732" s="3" t="str">
        <f t="shared" ref="AE1732:AE1795" si="834">IF(ISNUMBER(A1732),IFERROR((IF(ISNUMBER(AC1732),AC1732,0)+IF(ISNUMBER(AD1732),AD1732,0))/(ABS(Y1732)+ABS(Z1732)),0),"")</f>
        <v/>
      </c>
      <c r="AF1732" s="3" t="str">
        <f t="shared" ref="AF1732:AF1795" si="835">IF(ISNUMBER(A1732),IF(ISNUMBER(AC1732),AC1732,0)+IF(ISNUMBER(AD1732),AD1732,0),"")</f>
        <v/>
      </c>
      <c r="AG1732" s="3" t="str">
        <f t="shared" ref="AG1732:AG1795" si="836">IF(NOT(ISNUMBER(T1732)),"",IF(OR(AF1732&gt;$G$24,AF1732&lt;-$H$24,A1732+1&gt;$C$19),"Y","N"))</f>
        <v/>
      </c>
      <c r="AH1732" s="4" t="str">
        <f t="shared" ref="AH1732:AH1795" si="837">IF(AG1732="y",AF1732*10*$C$11,"")</f>
        <v/>
      </c>
      <c r="AI1732" s="75" t="str">
        <f t="shared" ref="AI1732:AI1795" si="838">IF(ISNUMBER(A1732),IF(ISNUMBER(AH1732),AJ1732,AF1732*10*$C$11+AJ1732),"")</f>
        <v/>
      </c>
      <c r="AJ1732" s="75" t="str">
        <f t="shared" ref="AJ1732:AJ1795" si="839">IF(ISNUMBER(A1732),AJ1731+IF(ISNUMBER(AH1732),AH1732,0),"")</f>
        <v/>
      </c>
    </row>
    <row r="1733" spans="1:36">
      <c r="A1733" s="41" t="str">
        <f t="shared" si="822"/>
        <v/>
      </c>
      <c r="B1733" s="150" t="str">
        <f>IF(ISNUMBER(A1733),INDEX('MetaTrader Import'!$H$13:$J$5893,TRUNC(((A1733-$A$39+1)-1)/3)+1,MOD((A1733-$A$39+1)-1,3)+1),"")</f>
        <v/>
      </c>
      <c r="C1733" s="43" t="str">
        <f t="shared" si="823"/>
        <v/>
      </c>
      <c r="D1733" s="43" t="str">
        <f t="shared" ca="1" si="813"/>
        <v/>
      </c>
      <c r="E1733" s="43" t="str">
        <f t="shared" si="824"/>
        <v/>
      </c>
      <c r="F1733" s="43" t="str">
        <f t="shared" si="825"/>
        <v/>
      </c>
      <c r="G1733" s="43" t="str">
        <f>IF(A1733&lt;&gt;"",IF(A1733&lt;Data!$G$11*0.25,$C$13/$G$32,IF(A1733&gt;Data!$G$11*0.25,$C$13,$C$13*10)),"")</f>
        <v/>
      </c>
      <c r="H1733" s="43" t="str">
        <f>IF(A1733&lt;&gt;"",IF(Data!$G$9="constant",$C$13,IF(Data!$G$9="squeeze",G1733,F1733)),"")</f>
        <v/>
      </c>
      <c r="I1733" s="38" t="str">
        <f ca="1">IF(ISNUMBER(A1733),NORMINV(RAND(),0,IF(AND(Data!$G$9="squeeze",A1733&lt;Data!$G$11*0.25),$H$32,1)*$C$30*$C$13)*($C$14*$C$12),"")</f>
        <v/>
      </c>
      <c r="J1733" s="42" t="str">
        <f ca="1">IFERROR(IF(Data!$C$6="Real",B1733,I1733+J1732+($C$14*$C$12)*(NORMINV(RAND(),$C$15,CHOOSE($G$13,$C$13,F1733,G1733)))),"")</f>
        <v/>
      </c>
      <c r="K1733" s="88" t="str">
        <f>IF(ISNUMBER(A1733), IF($G$16="fixed",$G$17,MIN(H1733*Data!$C$7*$C$16*0.5,$C$17*Data!$C$7))*$C$12,"")</f>
        <v/>
      </c>
      <c r="L1733" s="42" t="str">
        <f t="shared" ca="1" si="794"/>
        <v/>
      </c>
      <c r="M1733" s="44" t="str">
        <f t="shared" ca="1" si="795"/>
        <v/>
      </c>
      <c r="N1733" s="44" t="str">
        <f t="shared" ca="1" si="796"/>
        <v/>
      </c>
      <c r="O1733" s="108" t="str">
        <f t="shared" si="826"/>
        <v/>
      </c>
      <c r="P1733" s="102" t="str">
        <f t="shared" si="827"/>
        <v/>
      </c>
      <c r="Q1733" s="102" t="str">
        <f t="shared" si="828"/>
        <v/>
      </c>
      <c r="R1733" s="120" t="str">
        <f t="shared" si="829"/>
        <v/>
      </c>
      <c r="S1733" s="54" t="str">
        <f t="shared" si="830"/>
        <v/>
      </c>
      <c r="T1733" s="5" t="str">
        <f t="shared" si="831"/>
        <v/>
      </c>
      <c r="U1733" s="152" t="str">
        <f t="shared" si="814"/>
        <v/>
      </c>
      <c r="V1733" s="152" t="str">
        <f t="shared" si="815"/>
        <v/>
      </c>
      <c r="W1733" s="153" t="str">
        <f t="shared" si="816"/>
        <v/>
      </c>
      <c r="X1733" s="153" t="str">
        <f t="shared" si="817"/>
        <v/>
      </c>
      <c r="Y1733" s="153" t="str">
        <f t="shared" si="818"/>
        <v/>
      </c>
      <c r="Z1733" s="153" t="str">
        <f t="shared" si="819"/>
        <v/>
      </c>
      <c r="AA1733" s="152" t="str">
        <f t="shared" si="820"/>
        <v/>
      </c>
      <c r="AB1733" s="152" t="str">
        <f t="shared" si="821"/>
        <v/>
      </c>
      <c r="AC1733" s="154" t="str">
        <f t="shared" si="832"/>
        <v/>
      </c>
      <c r="AD1733" s="154" t="str">
        <f t="shared" si="833"/>
        <v/>
      </c>
      <c r="AE1733" s="3" t="str">
        <f t="shared" si="834"/>
        <v/>
      </c>
      <c r="AF1733" s="3" t="str">
        <f t="shared" si="835"/>
        <v/>
      </c>
      <c r="AG1733" s="3" t="str">
        <f t="shared" si="836"/>
        <v/>
      </c>
      <c r="AH1733" s="4" t="str">
        <f t="shared" si="837"/>
        <v/>
      </c>
      <c r="AI1733" s="75" t="str">
        <f t="shared" si="838"/>
        <v/>
      </c>
      <c r="AJ1733" s="75" t="str">
        <f t="shared" si="839"/>
        <v/>
      </c>
    </row>
    <row r="1734" spans="1:36">
      <c r="A1734" s="41" t="str">
        <f t="shared" si="822"/>
        <v/>
      </c>
      <c r="B1734" s="150" t="str">
        <f>IF(ISNUMBER(A1734),INDEX('MetaTrader Import'!$H$13:$J$5893,TRUNC(((A1734-$A$39+1)-1)/3)+1,MOD((A1734-$A$39+1)-1,3)+1),"")</f>
        <v/>
      </c>
      <c r="C1734" s="43" t="str">
        <f t="shared" si="823"/>
        <v/>
      </c>
      <c r="D1734" s="43" t="str">
        <f t="shared" ca="1" si="813"/>
        <v/>
      </c>
      <c r="E1734" s="43" t="str">
        <f t="shared" si="824"/>
        <v/>
      </c>
      <c r="F1734" s="43" t="str">
        <f t="shared" si="825"/>
        <v/>
      </c>
      <c r="G1734" s="43" t="str">
        <f>IF(A1734&lt;&gt;"",IF(A1734&lt;Data!$G$11*0.25,$C$13/$G$32,IF(A1734&gt;Data!$G$11*0.25,$C$13,$C$13*10)),"")</f>
        <v/>
      </c>
      <c r="H1734" s="43" t="str">
        <f>IF(A1734&lt;&gt;"",IF(Data!$G$9="constant",$C$13,IF(Data!$G$9="squeeze",G1734,F1734)),"")</f>
        <v/>
      </c>
      <c r="I1734" s="38" t="str">
        <f ca="1">IF(ISNUMBER(A1734),NORMINV(RAND(),0,IF(AND(Data!$G$9="squeeze",A1734&lt;Data!$G$11*0.25),$H$32,1)*$C$30*$C$13)*($C$14*$C$12),"")</f>
        <v/>
      </c>
      <c r="J1734" s="42" t="str">
        <f ca="1">IFERROR(IF(Data!$C$6="Real",B1734,I1734+J1733+($C$14*$C$12)*(NORMINV(RAND(),$C$15,CHOOSE($G$13,$C$13,F1734,G1734)))),"")</f>
        <v/>
      </c>
      <c r="K1734" s="88" t="str">
        <f>IF(ISNUMBER(A1734), IF($G$16="fixed",$G$17,MIN(H1734*Data!$C$7*$C$16*0.5,$C$17*Data!$C$7))*$C$12,"")</f>
        <v/>
      </c>
      <c r="L1734" s="42" t="str">
        <f t="shared" ref="L1734:L1797" ca="1" si="840">IFERROR(J1734,"")</f>
        <v/>
      </c>
      <c r="M1734" s="44" t="str">
        <f t="shared" ref="M1734:M1797" ca="1" si="841">IFERROR(L1734+K1734*0.5,"")</f>
        <v/>
      </c>
      <c r="N1734" s="44" t="str">
        <f t="shared" ref="N1734:N1797" ca="1" si="842">IFERROR(L1734-K1734*0.5,"")</f>
        <v/>
      </c>
      <c r="O1734" s="108" t="str">
        <f t="shared" si="826"/>
        <v/>
      </c>
      <c r="P1734" s="102" t="str">
        <f t="shared" si="827"/>
        <v/>
      </c>
      <c r="Q1734" s="102" t="str">
        <f t="shared" si="828"/>
        <v/>
      </c>
      <c r="R1734" s="120" t="str">
        <f t="shared" si="829"/>
        <v/>
      </c>
      <c r="S1734" s="54" t="str">
        <f t="shared" si="830"/>
        <v/>
      </c>
      <c r="T1734" s="5" t="str">
        <f t="shared" si="831"/>
        <v/>
      </c>
      <c r="U1734" s="152" t="str">
        <f t="shared" si="814"/>
        <v/>
      </c>
      <c r="V1734" s="152" t="str">
        <f t="shared" si="815"/>
        <v/>
      </c>
      <c r="W1734" s="153" t="str">
        <f t="shared" si="816"/>
        <v/>
      </c>
      <c r="X1734" s="153" t="str">
        <f t="shared" si="817"/>
        <v/>
      </c>
      <c r="Y1734" s="153" t="str">
        <f t="shared" si="818"/>
        <v/>
      </c>
      <c r="Z1734" s="153" t="str">
        <f t="shared" si="819"/>
        <v/>
      </c>
      <c r="AA1734" s="152" t="str">
        <f t="shared" si="820"/>
        <v/>
      </c>
      <c r="AB1734" s="152" t="str">
        <f t="shared" si="821"/>
        <v/>
      </c>
      <c r="AC1734" s="154" t="str">
        <f t="shared" si="832"/>
        <v/>
      </c>
      <c r="AD1734" s="154" t="str">
        <f t="shared" si="833"/>
        <v/>
      </c>
      <c r="AE1734" s="3" t="str">
        <f t="shared" si="834"/>
        <v/>
      </c>
      <c r="AF1734" s="3" t="str">
        <f t="shared" si="835"/>
        <v/>
      </c>
      <c r="AG1734" s="3" t="str">
        <f t="shared" si="836"/>
        <v/>
      </c>
      <c r="AH1734" s="4" t="str">
        <f t="shared" si="837"/>
        <v/>
      </c>
      <c r="AI1734" s="75" t="str">
        <f t="shared" si="838"/>
        <v/>
      </c>
      <c r="AJ1734" s="75" t="str">
        <f t="shared" si="839"/>
        <v/>
      </c>
    </row>
    <row r="1735" spans="1:36">
      <c r="A1735" s="41" t="str">
        <f t="shared" si="822"/>
        <v/>
      </c>
      <c r="B1735" s="150" t="str">
        <f>IF(ISNUMBER(A1735),INDEX('MetaTrader Import'!$H$13:$J$5893,TRUNC(((A1735-$A$39+1)-1)/3)+1,MOD((A1735-$A$39+1)-1,3)+1),"")</f>
        <v/>
      </c>
      <c r="C1735" s="43" t="str">
        <f t="shared" si="823"/>
        <v/>
      </c>
      <c r="D1735" s="43" t="str">
        <f t="shared" ca="1" si="813"/>
        <v/>
      </c>
      <c r="E1735" s="43" t="str">
        <f t="shared" si="824"/>
        <v/>
      </c>
      <c r="F1735" s="43" t="str">
        <f t="shared" si="825"/>
        <v/>
      </c>
      <c r="G1735" s="43" t="str">
        <f>IF(A1735&lt;&gt;"",IF(A1735&lt;Data!$G$11*0.25,$C$13/$G$32,IF(A1735&gt;Data!$G$11*0.25,$C$13,$C$13*10)),"")</f>
        <v/>
      </c>
      <c r="H1735" s="43" t="str">
        <f>IF(A1735&lt;&gt;"",IF(Data!$G$9="constant",$C$13,IF(Data!$G$9="squeeze",G1735,F1735)),"")</f>
        <v/>
      </c>
      <c r="I1735" s="38" t="str">
        <f ca="1">IF(ISNUMBER(A1735),NORMINV(RAND(),0,IF(AND(Data!$G$9="squeeze",A1735&lt;Data!$G$11*0.25),$H$32,1)*$C$30*$C$13)*($C$14*$C$12),"")</f>
        <v/>
      </c>
      <c r="J1735" s="42" t="str">
        <f ca="1">IFERROR(IF(Data!$C$6="Real",B1735,I1735+J1734+($C$14*$C$12)*(NORMINV(RAND(),$C$15,CHOOSE($G$13,$C$13,F1735,G1735)))),"")</f>
        <v/>
      </c>
      <c r="K1735" s="88" t="str">
        <f>IF(ISNUMBER(A1735), IF($G$16="fixed",$G$17,MIN(H1735*Data!$C$7*$C$16*0.5,$C$17*Data!$C$7))*$C$12,"")</f>
        <v/>
      </c>
      <c r="L1735" s="42" t="str">
        <f t="shared" ca="1" si="840"/>
        <v/>
      </c>
      <c r="M1735" s="44" t="str">
        <f t="shared" ca="1" si="841"/>
        <v/>
      </c>
      <c r="N1735" s="44" t="str">
        <f t="shared" ca="1" si="842"/>
        <v/>
      </c>
      <c r="O1735" s="108" t="str">
        <f t="shared" si="826"/>
        <v/>
      </c>
      <c r="P1735" s="102" t="str">
        <f t="shared" si="827"/>
        <v/>
      </c>
      <c r="Q1735" s="102" t="str">
        <f t="shared" si="828"/>
        <v/>
      </c>
      <c r="R1735" s="120" t="str">
        <f t="shared" si="829"/>
        <v/>
      </c>
      <c r="S1735" s="54" t="str">
        <f t="shared" si="830"/>
        <v/>
      </c>
      <c r="T1735" s="5" t="str">
        <f t="shared" si="831"/>
        <v/>
      </c>
      <c r="U1735" s="152" t="str">
        <f t="shared" si="814"/>
        <v/>
      </c>
      <c r="V1735" s="152" t="str">
        <f t="shared" si="815"/>
        <v/>
      </c>
      <c r="W1735" s="153" t="str">
        <f t="shared" si="816"/>
        <v/>
      </c>
      <c r="X1735" s="153" t="str">
        <f t="shared" si="817"/>
        <v/>
      </c>
      <c r="Y1735" s="153" t="str">
        <f t="shared" si="818"/>
        <v/>
      </c>
      <c r="Z1735" s="153" t="str">
        <f t="shared" si="819"/>
        <v/>
      </c>
      <c r="AA1735" s="152" t="str">
        <f t="shared" si="820"/>
        <v/>
      </c>
      <c r="AB1735" s="152" t="str">
        <f t="shared" si="821"/>
        <v/>
      </c>
      <c r="AC1735" s="154" t="str">
        <f t="shared" si="832"/>
        <v/>
      </c>
      <c r="AD1735" s="154" t="str">
        <f t="shared" si="833"/>
        <v/>
      </c>
      <c r="AE1735" s="3" t="str">
        <f t="shared" si="834"/>
        <v/>
      </c>
      <c r="AF1735" s="3" t="str">
        <f t="shared" si="835"/>
        <v/>
      </c>
      <c r="AG1735" s="3" t="str">
        <f t="shared" si="836"/>
        <v/>
      </c>
      <c r="AH1735" s="4" t="str">
        <f t="shared" si="837"/>
        <v/>
      </c>
      <c r="AI1735" s="75" t="str">
        <f t="shared" si="838"/>
        <v/>
      </c>
      <c r="AJ1735" s="75" t="str">
        <f t="shared" si="839"/>
        <v/>
      </c>
    </row>
    <row r="1736" spans="1:36">
      <c r="A1736" s="41" t="str">
        <f t="shared" si="822"/>
        <v/>
      </c>
      <c r="B1736" s="150" t="str">
        <f>IF(ISNUMBER(A1736),INDEX('MetaTrader Import'!$H$13:$J$5893,TRUNC(((A1736-$A$39+1)-1)/3)+1,MOD((A1736-$A$39+1)-1,3)+1),"")</f>
        <v/>
      </c>
      <c r="C1736" s="43" t="str">
        <f t="shared" si="823"/>
        <v/>
      </c>
      <c r="D1736" s="43" t="str">
        <f t="shared" ca="1" si="813"/>
        <v/>
      </c>
      <c r="E1736" s="43" t="str">
        <f t="shared" si="824"/>
        <v/>
      </c>
      <c r="F1736" s="43" t="str">
        <f t="shared" si="825"/>
        <v/>
      </c>
      <c r="G1736" s="43" t="str">
        <f>IF(A1736&lt;&gt;"",IF(A1736&lt;Data!$G$11*0.25,$C$13/$G$32,IF(A1736&gt;Data!$G$11*0.25,$C$13,$C$13*10)),"")</f>
        <v/>
      </c>
      <c r="H1736" s="43" t="str">
        <f>IF(A1736&lt;&gt;"",IF(Data!$G$9="constant",$C$13,IF(Data!$G$9="squeeze",G1736,F1736)),"")</f>
        <v/>
      </c>
      <c r="I1736" s="38" t="str">
        <f ca="1">IF(ISNUMBER(A1736),NORMINV(RAND(),0,IF(AND(Data!$G$9="squeeze",A1736&lt;Data!$G$11*0.25),$H$32,1)*$C$30*$C$13)*($C$14*$C$12),"")</f>
        <v/>
      </c>
      <c r="J1736" s="42" t="str">
        <f ca="1">IFERROR(IF(Data!$C$6="Real",B1736,I1736+J1735+($C$14*$C$12)*(NORMINV(RAND(),$C$15,CHOOSE($G$13,$C$13,F1736,G1736)))),"")</f>
        <v/>
      </c>
      <c r="K1736" s="88" t="str">
        <f>IF(ISNUMBER(A1736), IF($G$16="fixed",$G$17,MIN(H1736*Data!$C$7*$C$16*0.5,$C$17*Data!$C$7))*$C$12,"")</f>
        <v/>
      </c>
      <c r="L1736" s="42" t="str">
        <f t="shared" ca="1" si="840"/>
        <v/>
      </c>
      <c r="M1736" s="44" t="str">
        <f t="shared" ca="1" si="841"/>
        <v/>
      </c>
      <c r="N1736" s="44" t="str">
        <f t="shared" ca="1" si="842"/>
        <v/>
      </c>
      <c r="O1736" s="108" t="str">
        <f t="shared" si="826"/>
        <v/>
      </c>
      <c r="P1736" s="102" t="str">
        <f t="shared" si="827"/>
        <v/>
      </c>
      <c r="Q1736" s="102" t="str">
        <f t="shared" si="828"/>
        <v/>
      </c>
      <c r="R1736" s="120" t="str">
        <f t="shared" si="829"/>
        <v/>
      </c>
      <c r="S1736" s="54" t="str">
        <f t="shared" si="830"/>
        <v/>
      </c>
      <c r="T1736" s="5" t="str">
        <f t="shared" si="831"/>
        <v/>
      </c>
      <c r="U1736" s="152" t="str">
        <f t="shared" si="814"/>
        <v/>
      </c>
      <c r="V1736" s="152" t="str">
        <f t="shared" si="815"/>
        <v/>
      </c>
      <c r="W1736" s="153" t="str">
        <f t="shared" si="816"/>
        <v/>
      </c>
      <c r="X1736" s="153" t="str">
        <f t="shared" si="817"/>
        <v/>
      </c>
      <c r="Y1736" s="153" t="str">
        <f t="shared" si="818"/>
        <v/>
      </c>
      <c r="Z1736" s="153" t="str">
        <f t="shared" si="819"/>
        <v/>
      </c>
      <c r="AA1736" s="152" t="str">
        <f t="shared" si="820"/>
        <v/>
      </c>
      <c r="AB1736" s="152" t="str">
        <f t="shared" si="821"/>
        <v/>
      </c>
      <c r="AC1736" s="154" t="str">
        <f t="shared" si="832"/>
        <v/>
      </c>
      <c r="AD1736" s="154" t="str">
        <f t="shared" si="833"/>
        <v/>
      </c>
      <c r="AE1736" s="3" t="str">
        <f t="shared" si="834"/>
        <v/>
      </c>
      <c r="AF1736" s="3" t="str">
        <f t="shared" si="835"/>
        <v/>
      </c>
      <c r="AG1736" s="3" t="str">
        <f t="shared" si="836"/>
        <v/>
      </c>
      <c r="AH1736" s="4" t="str">
        <f t="shared" si="837"/>
        <v/>
      </c>
      <c r="AI1736" s="75" t="str">
        <f t="shared" si="838"/>
        <v/>
      </c>
      <c r="AJ1736" s="75" t="str">
        <f t="shared" si="839"/>
        <v/>
      </c>
    </row>
    <row r="1737" spans="1:36">
      <c r="A1737" s="41" t="str">
        <f t="shared" si="822"/>
        <v/>
      </c>
      <c r="B1737" s="150" t="str">
        <f>IF(ISNUMBER(A1737),INDEX('MetaTrader Import'!$H$13:$J$5893,TRUNC(((A1737-$A$39+1)-1)/3)+1,MOD((A1737-$A$39+1)-1,3)+1),"")</f>
        <v/>
      </c>
      <c r="C1737" s="43" t="str">
        <f t="shared" si="823"/>
        <v/>
      </c>
      <c r="D1737" s="43" t="str">
        <f t="shared" ca="1" si="813"/>
        <v/>
      </c>
      <c r="E1737" s="43" t="str">
        <f t="shared" si="824"/>
        <v/>
      </c>
      <c r="F1737" s="43" t="str">
        <f t="shared" si="825"/>
        <v/>
      </c>
      <c r="G1737" s="43" t="str">
        <f>IF(A1737&lt;&gt;"",IF(A1737&lt;Data!$G$11*0.25,$C$13/$G$32,IF(A1737&gt;Data!$G$11*0.25,$C$13,$C$13*10)),"")</f>
        <v/>
      </c>
      <c r="H1737" s="43" t="str">
        <f>IF(A1737&lt;&gt;"",IF(Data!$G$9="constant",$C$13,IF(Data!$G$9="squeeze",G1737,F1737)),"")</f>
        <v/>
      </c>
      <c r="I1737" s="38" t="str">
        <f ca="1">IF(ISNUMBER(A1737),NORMINV(RAND(),0,IF(AND(Data!$G$9="squeeze",A1737&lt;Data!$G$11*0.25),$H$32,1)*$C$30*$C$13)*($C$14*$C$12),"")</f>
        <v/>
      </c>
      <c r="J1737" s="42" t="str">
        <f ca="1">IFERROR(IF(Data!$C$6="Real",B1737,I1737+J1736+($C$14*$C$12)*(NORMINV(RAND(),$C$15,CHOOSE($G$13,$C$13,F1737,G1737)))),"")</f>
        <v/>
      </c>
      <c r="K1737" s="88" t="str">
        <f>IF(ISNUMBER(A1737), IF($G$16="fixed",$G$17,MIN(H1737*Data!$C$7*$C$16*0.5,$C$17*Data!$C$7))*$C$12,"")</f>
        <v/>
      </c>
      <c r="L1737" s="42" t="str">
        <f t="shared" ca="1" si="840"/>
        <v/>
      </c>
      <c r="M1737" s="44" t="str">
        <f t="shared" ca="1" si="841"/>
        <v/>
      </c>
      <c r="N1737" s="44" t="str">
        <f t="shared" ca="1" si="842"/>
        <v/>
      </c>
      <c r="O1737" s="108" t="str">
        <f t="shared" si="826"/>
        <v/>
      </c>
      <c r="P1737" s="102" t="str">
        <f t="shared" si="827"/>
        <v/>
      </c>
      <c r="Q1737" s="102" t="str">
        <f t="shared" si="828"/>
        <v/>
      </c>
      <c r="R1737" s="120" t="str">
        <f t="shared" si="829"/>
        <v/>
      </c>
      <c r="S1737" s="54" t="str">
        <f t="shared" si="830"/>
        <v/>
      </c>
      <c r="T1737" s="5" t="str">
        <f t="shared" si="831"/>
        <v/>
      </c>
      <c r="U1737" s="152" t="str">
        <f t="shared" si="814"/>
        <v/>
      </c>
      <c r="V1737" s="152" t="str">
        <f t="shared" si="815"/>
        <v/>
      </c>
      <c r="W1737" s="153" t="str">
        <f t="shared" si="816"/>
        <v/>
      </c>
      <c r="X1737" s="153" t="str">
        <f t="shared" si="817"/>
        <v/>
      </c>
      <c r="Y1737" s="153" t="str">
        <f t="shared" si="818"/>
        <v/>
      </c>
      <c r="Z1737" s="153" t="str">
        <f t="shared" si="819"/>
        <v/>
      </c>
      <c r="AA1737" s="152" t="str">
        <f t="shared" si="820"/>
        <v/>
      </c>
      <c r="AB1737" s="152" t="str">
        <f t="shared" si="821"/>
        <v/>
      </c>
      <c r="AC1737" s="154" t="str">
        <f t="shared" si="832"/>
        <v/>
      </c>
      <c r="AD1737" s="154" t="str">
        <f t="shared" si="833"/>
        <v/>
      </c>
      <c r="AE1737" s="3" t="str">
        <f t="shared" si="834"/>
        <v/>
      </c>
      <c r="AF1737" s="3" t="str">
        <f t="shared" si="835"/>
        <v/>
      </c>
      <c r="AG1737" s="3" t="str">
        <f t="shared" si="836"/>
        <v/>
      </c>
      <c r="AH1737" s="4" t="str">
        <f t="shared" si="837"/>
        <v/>
      </c>
      <c r="AI1737" s="75" t="str">
        <f t="shared" si="838"/>
        <v/>
      </c>
      <c r="AJ1737" s="75" t="str">
        <f t="shared" si="839"/>
        <v/>
      </c>
    </row>
    <row r="1738" spans="1:36">
      <c r="A1738" s="41" t="str">
        <f t="shared" si="822"/>
        <v/>
      </c>
      <c r="B1738" s="150" t="str">
        <f>IF(ISNUMBER(A1738),INDEX('MetaTrader Import'!$H$13:$J$5893,TRUNC(((A1738-$A$39+1)-1)/3)+1,MOD((A1738-$A$39+1)-1,3)+1),"")</f>
        <v/>
      </c>
      <c r="C1738" s="43" t="str">
        <f t="shared" si="823"/>
        <v/>
      </c>
      <c r="D1738" s="43" t="str">
        <f t="shared" ca="1" si="813"/>
        <v/>
      </c>
      <c r="E1738" s="43" t="str">
        <f t="shared" si="824"/>
        <v/>
      </c>
      <c r="F1738" s="43" t="str">
        <f t="shared" si="825"/>
        <v/>
      </c>
      <c r="G1738" s="43" t="str">
        <f>IF(A1738&lt;&gt;"",IF(A1738&lt;Data!$G$11*0.25,$C$13/$G$32,IF(A1738&gt;Data!$G$11*0.25,$C$13,$C$13*10)),"")</f>
        <v/>
      </c>
      <c r="H1738" s="43" t="str">
        <f>IF(A1738&lt;&gt;"",IF(Data!$G$9="constant",$C$13,IF(Data!$G$9="squeeze",G1738,F1738)),"")</f>
        <v/>
      </c>
      <c r="I1738" s="38" t="str">
        <f ca="1">IF(ISNUMBER(A1738),NORMINV(RAND(),0,IF(AND(Data!$G$9="squeeze",A1738&lt;Data!$G$11*0.25),$H$32,1)*$C$30*$C$13)*($C$14*$C$12),"")</f>
        <v/>
      </c>
      <c r="J1738" s="42" t="str">
        <f ca="1">IFERROR(IF(Data!$C$6="Real",B1738,I1738+J1737+($C$14*$C$12)*(NORMINV(RAND(),$C$15,CHOOSE($G$13,$C$13,F1738,G1738)))),"")</f>
        <v/>
      </c>
      <c r="K1738" s="88" t="str">
        <f>IF(ISNUMBER(A1738), IF($G$16="fixed",$G$17,MIN(H1738*Data!$C$7*$C$16*0.5,$C$17*Data!$C$7))*$C$12,"")</f>
        <v/>
      </c>
      <c r="L1738" s="42" t="str">
        <f t="shared" ca="1" si="840"/>
        <v/>
      </c>
      <c r="M1738" s="44" t="str">
        <f t="shared" ca="1" si="841"/>
        <v/>
      </c>
      <c r="N1738" s="44" t="str">
        <f t="shared" ca="1" si="842"/>
        <v/>
      </c>
      <c r="O1738" s="108" t="str">
        <f t="shared" si="826"/>
        <v/>
      </c>
      <c r="P1738" s="102" t="str">
        <f t="shared" si="827"/>
        <v/>
      </c>
      <c r="Q1738" s="102" t="str">
        <f t="shared" si="828"/>
        <v/>
      </c>
      <c r="R1738" s="120" t="str">
        <f t="shared" si="829"/>
        <v/>
      </c>
      <c r="S1738" s="54" t="str">
        <f t="shared" si="830"/>
        <v/>
      </c>
      <c r="T1738" s="5" t="str">
        <f t="shared" si="831"/>
        <v/>
      </c>
      <c r="U1738" s="152" t="str">
        <f t="shared" si="814"/>
        <v/>
      </c>
      <c r="V1738" s="152" t="str">
        <f t="shared" si="815"/>
        <v/>
      </c>
      <c r="W1738" s="153" t="str">
        <f t="shared" si="816"/>
        <v/>
      </c>
      <c r="X1738" s="153" t="str">
        <f t="shared" si="817"/>
        <v/>
      </c>
      <c r="Y1738" s="153" t="str">
        <f t="shared" si="818"/>
        <v/>
      </c>
      <c r="Z1738" s="153" t="str">
        <f t="shared" si="819"/>
        <v/>
      </c>
      <c r="AA1738" s="152" t="str">
        <f t="shared" si="820"/>
        <v/>
      </c>
      <c r="AB1738" s="152" t="str">
        <f t="shared" si="821"/>
        <v/>
      </c>
      <c r="AC1738" s="154" t="str">
        <f t="shared" si="832"/>
        <v/>
      </c>
      <c r="AD1738" s="154" t="str">
        <f t="shared" si="833"/>
        <v/>
      </c>
      <c r="AE1738" s="3" t="str">
        <f t="shared" si="834"/>
        <v/>
      </c>
      <c r="AF1738" s="3" t="str">
        <f t="shared" si="835"/>
        <v/>
      </c>
      <c r="AG1738" s="3" t="str">
        <f t="shared" si="836"/>
        <v/>
      </c>
      <c r="AH1738" s="4" t="str">
        <f t="shared" si="837"/>
        <v/>
      </c>
      <c r="AI1738" s="75" t="str">
        <f t="shared" si="838"/>
        <v/>
      </c>
      <c r="AJ1738" s="75" t="str">
        <f t="shared" si="839"/>
        <v/>
      </c>
    </row>
    <row r="1739" spans="1:36">
      <c r="A1739" s="41" t="str">
        <f t="shared" si="822"/>
        <v/>
      </c>
      <c r="B1739" s="150" t="str">
        <f>IF(ISNUMBER(A1739),INDEX('MetaTrader Import'!$H$13:$J$5893,TRUNC(((A1739-$A$39+1)-1)/3)+1,MOD((A1739-$A$39+1)-1,3)+1),"")</f>
        <v/>
      </c>
      <c r="C1739" s="43" t="str">
        <f t="shared" si="823"/>
        <v/>
      </c>
      <c r="D1739" s="43" t="str">
        <f t="shared" ca="1" si="813"/>
        <v/>
      </c>
      <c r="E1739" s="43" t="str">
        <f t="shared" si="824"/>
        <v/>
      </c>
      <c r="F1739" s="43" t="str">
        <f t="shared" si="825"/>
        <v/>
      </c>
      <c r="G1739" s="43" t="str">
        <f>IF(A1739&lt;&gt;"",IF(A1739&lt;Data!$G$11*0.25,$C$13/$G$32,IF(A1739&gt;Data!$G$11*0.25,$C$13,$C$13*10)),"")</f>
        <v/>
      </c>
      <c r="H1739" s="43" t="str">
        <f>IF(A1739&lt;&gt;"",IF(Data!$G$9="constant",$C$13,IF(Data!$G$9="squeeze",G1739,F1739)),"")</f>
        <v/>
      </c>
      <c r="I1739" s="38" t="str">
        <f ca="1">IF(ISNUMBER(A1739),NORMINV(RAND(),0,IF(AND(Data!$G$9="squeeze",A1739&lt;Data!$G$11*0.25),$H$32,1)*$C$30*$C$13)*($C$14*$C$12),"")</f>
        <v/>
      </c>
      <c r="J1739" s="42" t="str">
        <f ca="1">IFERROR(IF(Data!$C$6="Real",B1739,I1739+J1738+($C$14*$C$12)*(NORMINV(RAND(),$C$15,CHOOSE($G$13,$C$13,F1739,G1739)))),"")</f>
        <v/>
      </c>
      <c r="K1739" s="88" t="str">
        <f>IF(ISNUMBER(A1739), IF($G$16="fixed",$G$17,MIN(H1739*Data!$C$7*$C$16*0.5,$C$17*Data!$C$7))*$C$12,"")</f>
        <v/>
      </c>
      <c r="L1739" s="42" t="str">
        <f t="shared" ca="1" si="840"/>
        <v/>
      </c>
      <c r="M1739" s="44" t="str">
        <f t="shared" ca="1" si="841"/>
        <v/>
      </c>
      <c r="N1739" s="44" t="str">
        <f t="shared" ca="1" si="842"/>
        <v/>
      </c>
      <c r="O1739" s="108" t="str">
        <f t="shared" si="826"/>
        <v/>
      </c>
      <c r="P1739" s="102" t="str">
        <f t="shared" si="827"/>
        <v/>
      </c>
      <c r="Q1739" s="102" t="str">
        <f t="shared" si="828"/>
        <v/>
      </c>
      <c r="R1739" s="120" t="str">
        <f t="shared" si="829"/>
        <v/>
      </c>
      <c r="S1739" s="54" t="str">
        <f t="shared" si="830"/>
        <v/>
      </c>
      <c r="T1739" s="5" t="str">
        <f t="shared" si="831"/>
        <v/>
      </c>
      <c r="U1739" s="152" t="str">
        <f t="shared" si="814"/>
        <v/>
      </c>
      <c r="V1739" s="152" t="str">
        <f t="shared" si="815"/>
        <v/>
      </c>
      <c r="W1739" s="153" t="str">
        <f t="shared" si="816"/>
        <v/>
      </c>
      <c r="X1739" s="153" t="str">
        <f t="shared" si="817"/>
        <v/>
      </c>
      <c r="Y1739" s="153" t="str">
        <f t="shared" si="818"/>
        <v/>
      </c>
      <c r="Z1739" s="153" t="str">
        <f t="shared" si="819"/>
        <v/>
      </c>
      <c r="AA1739" s="152" t="str">
        <f t="shared" si="820"/>
        <v/>
      </c>
      <c r="AB1739" s="152" t="str">
        <f t="shared" si="821"/>
        <v/>
      </c>
      <c r="AC1739" s="154" t="str">
        <f t="shared" si="832"/>
        <v/>
      </c>
      <c r="AD1739" s="154" t="str">
        <f t="shared" si="833"/>
        <v/>
      </c>
      <c r="AE1739" s="3" t="str">
        <f t="shared" si="834"/>
        <v/>
      </c>
      <c r="AF1739" s="3" t="str">
        <f t="shared" si="835"/>
        <v/>
      </c>
      <c r="AG1739" s="3" t="str">
        <f t="shared" si="836"/>
        <v/>
      </c>
      <c r="AH1739" s="4" t="str">
        <f t="shared" si="837"/>
        <v/>
      </c>
      <c r="AI1739" s="75" t="str">
        <f t="shared" si="838"/>
        <v/>
      </c>
      <c r="AJ1739" s="75" t="str">
        <f t="shared" si="839"/>
        <v/>
      </c>
    </row>
    <row r="1740" spans="1:36">
      <c r="A1740" s="41" t="str">
        <f t="shared" si="822"/>
        <v/>
      </c>
      <c r="B1740" s="150" t="str">
        <f>IF(ISNUMBER(A1740),INDEX('MetaTrader Import'!$H$13:$J$5893,TRUNC(((A1740-$A$39+1)-1)/3)+1,MOD((A1740-$A$39+1)-1,3)+1),"")</f>
        <v/>
      </c>
      <c r="C1740" s="43" t="str">
        <f t="shared" si="823"/>
        <v/>
      </c>
      <c r="D1740" s="43" t="str">
        <f t="shared" ca="1" si="813"/>
        <v/>
      </c>
      <c r="E1740" s="43" t="str">
        <f t="shared" si="824"/>
        <v/>
      </c>
      <c r="F1740" s="43" t="str">
        <f t="shared" si="825"/>
        <v/>
      </c>
      <c r="G1740" s="43" t="str">
        <f>IF(A1740&lt;&gt;"",IF(A1740&lt;Data!$G$11*0.25,$C$13/$G$32,IF(A1740&gt;Data!$G$11*0.25,$C$13,$C$13*10)),"")</f>
        <v/>
      </c>
      <c r="H1740" s="43" t="str">
        <f>IF(A1740&lt;&gt;"",IF(Data!$G$9="constant",$C$13,IF(Data!$G$9="squeeze",G1740,F1740)),"")</f>
        <v/>
      </c>
      <c r="I1740" s="38" t="str">
        <f ca="1">IF(ISNUMBER(A1740),NORMINV(RAND(),0,IF(AND(Data!$G$9="squeeze",A1740&lt;Data!$G$11*0.25),$H$32,1)*$C$30*$C$13)*($C$14*$C$12),"")</f>
        <v/>
      </c>
      <c r="J1740" s="42" t="str">
        <f ca="1">IFERROR(IF(Data!$C$6="Real",B1740,I1740+J1739+($C$14*$C$12)*(NORMINV(RAND(),$C$15,CHOOSE($G$13,$C$13,F1740,G1740)))),"")</f>
        <v/>
      </c>
      <c r="K1740" s="88" t="str">
        <f>IF(ISNUMBER(A1740), IF($G$16="fixed",$G$17,MIN(H1740*Data!$C$7*$C$16*0.5,$C$17*Data!$C$7))*$C$12,"")</f>
        <v/>
      </c>
      <c r="L1740" s="42" t="str">
        <f t="shared" ca="1" si="840"/>
        <v/>
      </c>
      <c r="M1740" s="44" t="str">
        <f t="shared" ca="1" si="841"/>
        <v/>
      </c>
      <c r="N1740" s="44" t="str">
        <f t="shared" ca="1" si="842"/>
        <v/>
      </c>
      <c r="O1740" s="108" t="str">
        <f t="shared" si="826"/>
        <v/>
      </c>
      <c r="P1740" s="102" t="str">
        <f t="shared" si="827"/>
        <v/>
      </c>
      <c r="Q1740" s="102" t="str">
        <f t="shared" si="828"/>
        <v/>
      </c>
      <c r="R1740" s="120" t="str">
        <f t="shared" si="829"/>
        <v/>
      </c>
      <c r="S1740" s="54" t="str">
        <f t="shared" si="830"/>
        <v/>
      </c>
      <c r="T1740" s="5" t="str">
        <f t="shared" si="831"/>
        <v/>
      </c>
      <c r="U1740" s="152" t="str">
        <f t="shared" si="814"/>
        <v/>
      </c>
      <c r="V1740" s="152" t="str">
        <f t="shared" si="815"/>
        <v/>
      </c>
      <c r="W1740" s="153" t="str">
        <f t="shared" si="816"/>
        <v/>
      </c>
      <c r="X1740" s="153" t="str">
        <f t="shared" si="817"/>
        <v/>
      </c>
      <c r="Y1740" s="153" t="str">
        <f t="shared" si="818"/>
        <v/>
      </c>
      <c r="Z1740" s="153" t="str">
        <f t="shared" si="819"/>
        <v/>
      </c>
      <c r="AA1740" s="152" t="str">
        <f t="shared" si="820"/>
        <v/>
      </c>
      <c r="AB1740" s="152" t="str">
        <f t="shared" si="821"/>
        <v/>
      </c>
      <c r="AC1740" s="154" t="str">
        <f t="shared" si="832"/>
        <v/>
      </c>
      <c r="AD1740" s="154" t="str">
        <f t="shared" si="833"/>
        <v/>
      </c>
      <c r="AE1740" s="3" t="str">
        <f t="shared" si="834"/>
        <v/>
      </c>
      <c r="AF1740" s="3" t="str">
        <f t="shared" si="835"/>
        <v/>
      </c>
      <c r="AG1740" s="3" t="str">
        <f t="shared" si="836"/>
        <v/>
      </c>
      <c r="AH1740" s="4" t="str">
        <f t="shared" si="837"/>
        <v/>
      </c>
      <c r="AI1740" s="75" t="str">
        <f t="shared" si="838"/>
        <v/>
      </c>
      <c r="AJ1740" s="75" t="str">
        <f t="shared" si="839"/>
        <v/>
      </c>
    </row>
    <row r="1741" spans="1:36">
      <c r="A1741" s="41" t="str">
        <f t="shared" si="822"/>
        <v/>
      </c>
      <c r="B1741" s="150" t="str">
        <f>IF(ISNUMBER(A1741),INDEX('MetaTrader Import'!$H$13:$J$5893,TRUNC(((A1741-$A$39+1)-1)/3)+1,MOD((A1741-$A$39+1)-1,3)+1),"")</f>
        <v/>
      </c>
      <c r="C1741" s="43" t="str">
        <f t="shared" si="823"/>
        <v/>
      </c>
      <c r="D1741" s="43" t="str">
        <f t="shared" ca="1" si="813"/>
        <v/>
      </c>
      <c r="E1741" s="43" t="str">
        <f t="shared" si="824"/>
        <v/>
      </c>
      <c r="F1741" s="43" t="str">
        <f t="shared" si="825"/>
        <v/>
      </c>
      <c r="G1741" s="43" t="str">
        <f>IF(A1741&lt;&gt;"",IF(A1741&lt;Data!$G$11*0.25,$C$13/$G$32,IF(A1741&gt;Data!$G$11*0.25,$C$13,$C$13*10)),"")</f>
        <v/>
      </c>
      <c r="H1741" s="43" t="str">
        <f>IF(A1741&lt;&gt;"",IF(Data!$G$9="constant",$C$13,IF(Data!$G$9="squeeze",G1741,F1741)),"")</f>
        <v/>
      </c>
      <c r="I1741" s="38" t="str">
        <f ca="1">IF(ISNUMBER(A1741),NORMINV(RAND(),0,IF(AND(Data!$G$9="squeeze",A1741&lt;Data!$G$11*0.25),$H$32,1)*$C$30*$C$13)*($C$14*$C$12),"")</f>
        <v/>
      </c>
      <c r="J1741" s="42" t="str">
        <f ca="1">IFERROR(IF(Data!$C$6="Real",B1741,I1741+J1740+($C$14*$C$12)*(NORMINV(RAND(),$C$15,CHOOSE($G$13,$C$13,F1741,G1741)))),"")</f>
        <v/>
      </c>
      <c r="K1741" s="88" t="str">
        <f>IF(ISNUMBER(A1741), IF($G$16="fixed",$G$17,MIN(H1741*Data!$C$7*$C$16*0.5,$C$17*Data!$C$7))*$C$12,"")</f>
        <v/>
      </c>
      <c r="L1741" s="42" t="str">
        <f t="shared" ca="1" si="840"/>
        <v/>
      </c>
      <c r="M1741" s="44" t="str">
        <f t="shared" ca="1" si="841"/>
        <v/>
      </c>
      <c r="N1741" s="44" t="str">
        <f t="shared" ca="1" si="842"/>
        <v/>
      </c>
      <c r="O1741" s="108" t="str">
        <f t="shared" si="826"/>
        <v/>
      </c>
      <c r="P1741" s="102" t="str">
        <f t="shared" si="827"/>
        <v/>
      </c>
      <c r="Q1741" s="102" t="str">
        <f t="shared" si="828"/>
        <v/>
      </c>
      <c r="R1741" s="120" t="str">
        <f t="shared" si="829"/>
        <v/>
      </c>
      <c r="S1741" s="54" t="str">
        <f t="shared" si="830"/>
        <v/>
      </c>
      <c r="T1741" s="5" t="str">
        <f t="shared" si="831"/>
        <v/>
      </c>
      <c r="U1741" s="152" t="str">
        <f t="shared" si="814"/>
        <v/>
      </c>
      <c r="V1741" s="152" t="str">
        <f t="shared" si="815"/>
        <v/>
      </c>
      <c r="W1741" s="153" t="str">
        <f t="shared" si="816"/>
        <v/>
      </c>
      <c r="X1741" s="153" t="str">
        <f t="shared" si="817"/>
        <v/>
      </c>
      <c r="Y1741" s="153" t="str">
        <f t="shared" si="818"/>
        <v/>
      </c>
      <c r="Z1741" s="153" t="str">
        <f t="shared" si="819"/>
        <v/>
      </c>
      <c r="AA1741" s="152" t="str">
        <f t="shared" si="820"/>
        <v/>
      </c>
      <c r="AB1741" s="152" t="str">
        <f t="shared" si="821"/>
        <v/>
      </c>
      <c r="AC1741" s="154" t="str">
        <f t="shared" si="832"/>
        <v/>
      </c>
      <c r="AD1741" s="154" t="str">
        <f t="shared" si="833"/>
        <v/>
      </c>
      <c r="AE1741" s="3" t="str">
        <f t="shared" si="834"/>
        <v/>
      </c>
      <c r="AF1741" s="3" t="str">
        <f t="shared" si="835"/>
        <v/>
      </c>
      <c r="AG1741" s="3" t="str">
        <f t="shared" si="836"/>
        <v/>
      </c>
      <c r="AH1741" s="4" t="str">
        <f t="shared" si="837"/>
        <v/>
      </c>
      <c r="AI1741" s="75" t="str">
        <f t="shared" si="838"/>
        <v/>
      </c>
      <c r="AJ1741" s="75" t="str">
        <f t="shared" si="839"/>
        <v/>
      </c>
    </row>
    <row r="1742" spans="1:36">
      <c r="A1742" s="41" t="str">
        <f t="shared" si="822"/>
        <v/>
      </c>
      <c r="B1742" s="150" t="str">
        <f>IF(ISNUMBER(A1742),INDEX('MetaTrader Import'!$H$13:$J$5893,TRUNC(((A1742-$A$39+1)-1)/3)+1,MOD((A1742-$A$39+1)-1,3)+1),"")</f>
        <v/>
      </c>
      <c r="C1742" s="43" t="str">
        <f t="shared" si="823"/>
        <v/>
      </c>
      <c r="D1742" s="43" t="str">
        <f t="shared" ca="1" si="813"/>
        <v/>
      </c>
      <c r="E1742" s="43" t="str">
        <f t="shared" si="824"/>
        <v/>
      </c>
      <c r="F1742" s="43" t="str">
        <f t="shared" si="825"/>
        <v/>
      </c>
      <c r="G1742" s="43" t="str">
        <f>IF(A1742&lt;&gt;"",IF(A1742&lt;Data!$G$11*0.25,$C$13/$G$32,IF(A1742&gt;Data!$G$11*0.25,$C$13,$C$13*10)),"")</f>
        <v/>
      </c>
      <c r="H1742" s="43" t="str">
        <f>IF(A1742&lt;&gt;"",IF(Data!$G$9="constant",$C$13,IF(Data!$G$9="squeeze",G1742,F1742)),"")</f>
        <v/>
      </c>
      <c r="I1742" s="38" t="str">
        <f ca="1">IF(ISNUMBER(A1742),NORMINV(RAND(),0,IF(AND(Data!$G$9="squeeze",A1742&lt;Data!$G$11*0.25),$H$32,1)*$C$30*$C$13)*($C$14*$C$12),"")</f>
        <v/>
      </c>
      <c r="J1742" s="42" t="str">
        <f ca="1">IFERROR(IF(Data!$C$6="Real",B1742,I1742+J1741+($C$14*$C$12)*(NORMINV(RAND(),$C$15,CHOOSE($G$13,$C$13,F1742,G1742)))),"")</f>
        <v/>
      </c>
      <c r="K1742" s="88" t="str">
        <f>IF(ISNUMBER(A1742), IF($G$16="fixed",$G$17,MIN(H1742*Data!$C$7*$C$16*0.5,$C$17*Data!$C$7))*$C$12,"")</f>
        <v/>
      </c>
      <c r="L1742" s="42" t="str">
        <f t="shared" ca="1" si="840"/>
        <v/>
      </c>
      <c r="M1742" s="44" t="str">
        <f t="shared" ca="1" si="841"/>
        <v/>
      </c>
      <c r="N1742" s="44" t="str">
        <f t="shared" ca="1" si="842"/>
        <v/>
      </c>
      <c r="O1742" s="108" t="str">
        <f t="shared" si="826"/>
        <v/>
      </c>
      <c r="P1742" s="102" t="str">
        <f t="shared" si="827"/>
        <v/>
      </c>
      <c r="Q1742" s="102" t="str">
        <f t="shared" si="828"/>
        <v/>
      </c>
      <c r="R1742" s="120" t="str">
        <f t="shared" si="829"/>
        <v/>
      </c>
      <c r="S1742" s="54" t="str">
        <f t="shared" si="830"/>
        <v/>
      </c>
      <c r="T1742" s="5" t="str">
        <f t="shared" si="831"/>
        <v/>
      </c>
      <c r="U1742" s="152" t="str">
        <f t="shared" si="814"/>
        <v/>
      </c>
      <c r="V1742" s="152" t="str">
        <f t="shared" si="815"/>
        <v/>
      </c>
      <c r="W1742" s="153" t="str">
        <f t="shared" si="816"/>
        <v/>
      </c>
      <c r="X1742" s="153" t="str">
        <f t="shared" si="817"/>
        <v/>
      </c>
      <c r="Y1742" s="153" t="str">
        <f t="shared" si="818"/>
        <v/>
      </c>
      <c r="Z1742" s="153" t="str">
        <f t="shared" si="819"/>
        <v/>
      </c>
      <c r="AA1742" s="152" t="str">
        <f t="shared" si="820"/>
        <v/>
      </c>
      <c r="AB1742" s="152" t="str">
        <f t="shared" si="821"/>
        <v/>
      </c>
      <c r="AC1742" s="154" t="str">
        <f t="shared" si="832"/>
        <v/>
      </c>
      <c r="AD1742" s="154" t="str">
        <f t="shared" si="833"/>
        <v/>
      </c>
      <c r="AE1742" s="3" t="str">
        <f t="shared" si="834"/>
        <v/>
      </c>
      <c r="AF1742" s="3" t="str">
        <f t="shared" si="835"/>
        <v/>
      </c>
      <c r="AG1742" s="3" t="str">
        <f t="shared" si="836"/>
        <v/>
      </c>
      <c r="AH1742" s="4" t="str">
        <f t="shared" si="837"/>
        <v/>
      </c>
      <c r="AI1742" s="75" t="str">
        <f t="shared" si="838"/>
        <v/>
      </c>
      <c r="AJ1742" s="75" t="str">
        <f t="shared" si="839"/>
        <v/>
      </c>
    </row>
    <row r="1743" spans="1:36">
      <c r="A1743" s="41" t="str">
        <f t="shared" si="822"/>
        <v/>
      </c>
      <c r="B1743" s="150" t="str">
        <f>IF(ISNUMBER(A1743),INDEX('MetaTrader Import'!$H$13:$J$5893,TRUNC(((A1743-$A$39+1)-1)/3)+1,MOD((A1743-$A$39+1)-1,3)+1),"")</f>
        <v/>
      </c>
      <c r="C1743" s="43" t="str">
        <f t="shared" si="823"/>
        <v/>
      </c>
      <c r="D1743" s="43" t="str">
        <f t="shared" ca="1" si="813"/>
        <v/>
      </c>
      <c r="E1743" s="43" t="str">
        <f t="shared" si="824"/>
        <v/>
      </c>
      <c r="F1743" s="43" t="str">
        <f t="shared" si="825"/>
        <v/>
      </c>
      <c r="G1743" s="43" t="str">
        <f>IF(A1743&lt;&gt;"",IF(A1743&lt;Data!$G$11*0.25,$C$13/$G$32,IF(A1743&gt;Data!$G$11*0.25,$C$13,$C$13*10)),"")</f>
        <v/>
      </c>
      <c r="H1743" s="43" t="str">
        <f>IF(A1743&lt;&gt;"",IF(Data!$G$9="constant",$C$13,IF(Data!$G$9="squeeze",G1743,F1743)),"")</f>
        <v/>
      </c>
      <c r="I1743" s="38" t="str">
        <f ca="1">IF(ISNUMBER(A1743),NORMINV(RAND(),0,IF(AND(Data!$G$9="squeeze",A1743&lt;Data!$G$11*0.25),$H$32,1)*$C$30*$C$13)*($C$14*$C$12),"")</f>
        <v/>
      </c>
      <c r="J1743" s="42" t="str">
        <f ca="1">IFERROR(IF(Data!$C$6="Real",B1743,I1743+J1742+($C$14*$C$12)*(NORMINV(RAND(),$C$15,CHOOSE($G$13,$C$13,F1743,G1743)))),"")</f>
        <v/>
      </c>
      <c r="K1743" s="88" t="str">
        <f>IF(ISNUMBER(A1743), IF($G$16="fixed",$G$17,MIN(H1743*Data!$C$7*$C$16*0.5,$C$17*Data!$C$7))*$C$12,"")</f>
        <v/>
      </c>
      <c r="L1743" s="42" t="str">
        <f t="shared" ca="1" si="840"/>
        <v/>
      </c>
      <c r="M1743" s="44" t="str">
        <f t="shared" ca="1" si="841"/>
        <v/>
      </c>
      <c r="N1743" s="44" t="str">
        <f t="shared" ca="1" si="842"/>
        <v/>
      </c>
      <c r="O1743" s="108" t="str">
        <f t="shared" si="826"/>
        <v/>
      </c>
      <c r="P1743" s="102" t="str">
        <f t="shared" si="827"/>
        <v/>
      </c>
      <c r="Q1743" s="102" t="str">
        <f t="shared" si="828"/>
        <v/>
      </c>
      <c r="R1743" s="120" t="str">
        <f t="shared" si="829"/>
        <v/>
      </c>
      <c r="S1743" s="54" t="str">
        <f t="shared" si="830"/>
        <v/>
      </c>
      <c r="T1743" s="5" t="str">
        <f t="shared" si="831"/>
        <v/>
      </c>
      <c r="U1743" s="152" t="str">
        <f t="shared" si="814"/>
        <v/>
      </c>
      <c r="V1743" s="152" t="str">
        <f t="shared" si="815"/>
        <v/>
      </c>
      <c r="W1743" s="153" t="str">
        <f t="shared" si="816"/>
        <v/>
      </c>
      <c r="X1743" s="153" t="str">
        <f t="shared" si="817"/>
        <v/>
      </c>
      <c r="Y1743" s="153" t="str">
        <f t="shared" si="818"/>
        <v/>
      </c>
      <c r="Z1743" s="153" t="str">
        <f t="shared" si="819"/>
        <v/>
      </c>
      <c r="AA1743" s="152" t="str">
        <f t="shared" si="820"/>
        <v/>
      </c>
      <c r="AB1743" s="152" t="str">
        <f t="shared" si="821"/>
        <v/>
      </c>
      <c r="AC1743" s="154" t="str">
        <f t="shared" si="832"/>
        <v/>
      </c>
      <c r="AD1743" s="154" t="str">
        <f t="shared" si="833"/>
        <v/>
      </c>
      <c r="AE1743" s="3" t="str">
        <f t="shared" si="834"/>
        <v/>
      </c>
      <c r="AF1743" s="3" t="str">
        <f t="shared" si="835"/>
        <v/>
      </c>
      <c r="AG1743" s="3" t="str">
        <f t="shared" si="836"/>
        <v/>
      </c>
      <c r="AH1743" s="4" t="str">
        <f t="shared" si="837"/>
        <v/>
      </c>
      <c r="AI1743" s="75" t="str">
        <f t="shared" si="838"/>
        <v/>
      </c>
      <c r="AJ1743" s="75" t="str">
        <f t="shared" si="839"/>
        <v/>
      </c>
    </row>
    <row r="1744" spans="1:36">
      <c r="A1744" s="41" t="str">
        <f t="shared" si="822"/>
        <v/>
      </c>
      <c r="B1744" s="150" t="str">
        <f>IF(ISNUMBER(A1744),INDEX('MetaTrader Import'!$H$13:$J$5893,TRUNC(((A1744-$A$39+1)-1)/3)+1,MOD((A1744-$A$39+1)-1,3)+1),"")</f>
        <v/>
      </c>
      <c r="C1744" s="43" t="str">
        <f t="shared" si="823"/>
        <v/>
      </c>
      <c r="D1744" s="43" t="str">
        <f t="shared" ca="1" si="813"/>
        <v/>
      </c>
      <c r="E1744" s="43" t="str">
        <f t="shared" si="824"/>
        <v/>
      </c>
      <c r="F1744" s="43" t="str">
        <f t="shared" si="825"/>
        <v/>
      </c>
      <c r="G1744" s="43" t="str">
        <f>IF(A1744&lt;&gt;"",IF(A1744&lt;Data!$G$11*0.25,$C$13/$G$32,IF(A1744&gt;Data!$G$11*0.25,$C$13,$C$13*10)),"")</f>
        <v/>
      </c>
      <c r="H1744" s="43" t="str">
        <f>IF(A1744&lt;&gt;"",IF(Data!$G$9="constant",$C$13,IF(Data!$G$9="squeeze",G1744,F1744)),"")</f>
        <v/>
      </c>
      <c r="I1744" s="38" t="str">
        <f ca="1">IF(ISNUMBER(A1744),NORMINV(RAND(),0,IF(AND(Data!$G$9="squeeze",A1744&lt;Data!$G$11*0.25),$H$32,1)*$C$30*$C$13)*($C$14*$C$12),"")</f>
        <v/>
      </c>
      <c r="J1744" s="42" t="str">
        <f ca="1">IFERROR(IF(Data!$C$6="Real",B1744,I1744+J1743+($C$14*$C$12)*(NORMINV(RAND(),$C$15,CHOOSE($G$13,$C$13,F1744,G1744)))),"")</f>
        <v/>
      </c>
      <c r="K1744" s="88" t="str">
        <f>IF(ISNUMBER(A1744), IF($G$16="fixed",$G$17,MIN(H1744*Data!$C$7*$C$16*0.5,$C$17*Data!$C$7))*$C$12,"")</f>
        <v/>
      </c>
      <c r="L1744" s="42" t="str">
        <f t="shared" ca="1" si="840"/>
        <v/>
      </c>
      <c r="M1744" s="44" t="str">
        <f t="shared" ca="1" si="841"/>
        <v/>
      </c>
      <c r="N1744" s="44" t="str">
        <f t="shared" ca="1" si="842"/>
        <v/>
      </c>
      <c r="O1744" s="108" t="str">
        <f t="shared" si="826"/>
        <v/>
      </c>
      <c r="P1744" s="102" t="str">
        <f t="shared" si="827"/>
        <v/>
      </c>
      <c r="Q1744" s="102" t="str">
        <f t="shared" si="828"/>
        <v/>
      </c>
      <c r="R1744" s="120" t="str">
        <f t="shared" si="829"/>
        <v/>
      </c>
      <c r="S1744" s="54" t="str">
        <f t="shared" si="830"/>
        <v/>
      </c>
      <c r="T1744" s="5" t="str">
        <f t="shared" si="831"/>
        <v/>
      </c>
      <c r="U1744" s="152" t="str">
        <f t="shared" si="814"/>
        <v/>
      </c>
      <c r="V1744" s="152" t="str">
        <f t="shared" si="815"/>
        <v/>
      </c>
      <c r="W1744" s="153" t="str">
        <f t="shared" si="816"/>
        <v/>
      </c>
      <c r="X1744" s="153" t="str">
        <f t="shared" si="817"/>
        <v/>
      </c>
      <c r="Y1744" s="153" t="str">
        <f t="shared" si="818"/>
        <v/>
      </c>
      <c r="Z1744" s="153" t="str">
        <f t="shared" si="819"/>
        <v/>
      </c>
      <c r="AA1744" s="152" t="str">
        <f t="shared" si="820"/>
        <v/>
      </c>
      <c r="AB1744" s="152" t="str">
        <f t="shared" si="821"/>
        <v/>
      </c>
      <c r="AC1744" s="154" t="str">
        <f t="shared" si="832"/>
        <v/>
      </c>
      <c r="AD1744" s="154" t="str">
        <f t="shared" si="833"/>
        <v/>
      </c>
      <c r="AE1744" s="3" t="str">
        <f t="shared" si="834"/>
        <v/>
      </c>
      <c r="AF1744" s="3" t="str">
        <f t="shared" si="835"/>
        <v/>
      </c>
      <c r="AG1744" s="3" t="str">
        <f t="shared" si="836"/>
        <v/>
      </c>
      <c r="AH1744" s="4" t="str">
        <f t="shared" si="837"/>
        <v/>
      </c>
      <c r="AI1744" s="75" t="str">
        <f t="shared" si="838"/>
        <v/>
      </c>
      <c r="AJ1744" s="75" t="str">
        <f t="shared" si="839"/>
        <v/>
      </c>
    </row>
    <row r="1745" spans="1:36">
      <c r="A1745" s="41" t="str">
        <f t="shared" si="822"/>
        <v/>
      </c>
      <c r="B1745" s="150" t="str">
        <f>IF(ISNUMBER(A1745),INDEX('MetaTrader Import'!$H$13:$J$5893,TRUNC(((A1745-$A$39+1)-1)/3)+1,MOD((A1745-$A$39+1)-1,3)+1),"")</f>
        <v/>
      </c>
      <c r="C1745" s="43" t="str">
        <f t="shared" si="823"/>
        <v/>
      </c>
      <c r="D1745" s="43" t="str">
        <f t="shared" ca="1" si="813"/>
        <v/>
      </c>
      <c r="E1745" s="43" t="str">
        <f t="shared" si="824"/>
        <v/>
      </c>
      <c r="F1745" s="43" t="str">
        <f t="shared" si="825"/>
        <v/>
      </c>
      <c r="G1745" s="43" t="str">
        <f>IF(A1745&lt;&gt;"",IF(A1745&lt;Data!$G$11*0.25,$C$13/$G$32,IF(A1745&gt;Data!$G$11*0.25,$C$13,$C$13*10)),"")</f>
        <v/>
      </c>
      <c r="H1745" s="43" t="str">
        <f>IF(A1745&lt;&gt;"",IF(Data!$G$9="constant",$C$13,IF(Data!$G$9="squeeze",G1745,F1745)),"")</f>
        <v/>
      </c>
      <c r="I1745" s="38" t="str">
        <f ca="1">IF(ISNUMBER(A1745),NORMINV(RAND(),0,IF(AND(Data!$G$9="squeeze",A1745&lt;Data!$G$11*0.25),$H$32,1)*$C$30*$C$13)*($C$14*$C$12),"")</f>
        <v/>
      </c>
      <c r="J1745" s="42" t="str">
        <f ca="1">IFERROR(IF(Data!$C$6="Real",B1745,I1745+J1744+($C$14*$C$12)*(NORMINV(RAND(),$C$15,CHOOSE($G$13,$C$13,F1745,G1745)))),"")</f>
        <v/>
      </c>
      <c r="K1745" s="88" t="str">
        <f>IF(ISNUMBER(A1745), IF($G$16="fixed",$G$17,MIN(H1745*Data!$C$7*$C$16*0.5,$C$17*Data!$C$7))*$C$12,"")</f>
        <v/>
      </c>
      <c r="L1745" s="42" t="str">
        <f t="shared" ca="1" si="840"/>
        <v/>
      </c>
      <c r="M1745" s="44" t="str">
        <f t="shared" ca="1" si="841"/>
        <v/>
      </c>
      <c r="N1745" s="44" t="str">
        <f t="shared" ca="1" si="842"/>
        <v/>
      </c>
      <c r="O1745" s="108" t="str">
        <f t="shared" si="826"/>
        <v/>
      </c>
      <c r="P1745" s="102" t="str">
        <f t="shared" si="827"/>
        <v/>
      </c>
      <c r="Q1745" s="102" t="str">
        <f t="shared" si="828"/>
        <v/>
      </c>
      <c r="R1745" s="120" t="str">
        <f t="shared" si="829"/>
        <v/>
      </c>
      <c r="S1745" s="54" t="str">
        <f t="shared" si="830"/>
        <v/>
      </c>
      <c r="T1745" s="5" t="str">
        <f t="shared" si="831"/>
        <v/>
      </c>
      <c r="U1745" s="152" t="str">
        <f t="shared" si="814"/>
        <v/>
      </c>
      <c r="V1745" s="152" t="str">
        <f t="shared" si="815"/>
        <v/>
      </c>
      <c r="W1745" s="153" t="str">
        <f t="shared" si="816"/>
        <v/>
      </c>
      <c r="X1745" s="153" t="str">
        <f t="shared" si="817"/>
        <v/>
      </c>
      <c r="Y1745" s="153" t="str">
        <f t="shared" si="818"/>
        <v/>
      </c>
      <c r="Z1745" s="153" t="str">
        <f t="shared" si="819"/>
        <v/>
      </c>
      <c r="AA1745" s="152" t="str">
        <f t="shared" si="820"/>
        <v/>
      </c>
      <c r="AB1745" s="152" t="str">
        <f t="shared" si="821"/>
        <v/>
      </c>
      <c r="AC1745" s="154" t="str">
        <f t="shared" si="832"/>
        <v/>
      </c>
      <c r="AD1745" s="154" t="str">
        <f t="shared" si="833"/>
        <v/>
      </c>
      <c r="AE1745" s="3" t="str">
        <f t="shared" si="834"/>
        <v/>
      </c>
      <c r="AF1745" s="3" t="str">
        <f t="shared" si="835"/>
        <v/>
      </c>
      <c r="AG1745" s="3" t="str">
        <f t="shared" si="836"/>
        <v/>
      </c>
      <c r="AH1745" s="4" t="str">
        <f t="shared" si="837"/>
        <v/>
      </c>
      <c r="AI1745" s="75" t="str">
        <f t="shared" si="838"/>
        <v/>
      </c>
      <c r="AJ1745" s="75" t="str">
        <f t="shared" si="839"/>
        <v/>
      </c>
    </row>
    <row r="1746" spans="1:36">
      <c r="A1746" s="41" t="str">
        <f t="shared" si="822"/>
        <v/>
      </c>
      <c r="B1746" s="150" t="str">
        <f>IF(ISNUMBER(A1746),INDEX('MetaTrader Import'!$H$13:$J$5893,TRUNC(((A1746-$A$39+1)-1)/3)+1,MOD((A1746-$A$39+1)-1,3)+1),"")</f>
        <v/>
      </c>
      <c r="C1746" s="43" t="str">
        <f t="shared" si="823"/>
        <v/>
      </c>
      <c r="D1746" s="43" t="str">
        <f t="shared" ca="1" si="813"/>
        <v/>
      </c>
      <c r="E1746" s="43" t="str">
        <f t="shared" si="824"/>
        <v/>
      </c>
      <c r="F1746" s="43" t="str">
        <f t="shared" si="825"/>
        <v/>
      </c>
      <c r="G1746" s="43" t="str">
        <f>IF(A1746&lt;&gt;"",IF(A1746&lt;Data!$G$11*0.25,$C$13/$G$32,IF(A1746&gt;Data!$G$11*0.25,$C$13,$C$13*10)),"")</f>
        <v/>
      </c>
      <c r="H1746" s="43" t="str">
        <f>IF(A1746&lt;&gt;"",IF(Data!$G$9="constant",$C$13,IF(Data!$G$9="squeeze",G1746,F1746)),"")</f>
        <v/>
      </c>
      <c r="I1746" s="38" t="str">
        <f ca="1">IF(ISNUMBER(A1746),NORMINV(RAND(),0,IF(AND(Data!$G$9="squeeze",A1746&lt;Data!$G$11*0.25),$H$32,1)*$C$30*$C$13)*($C$14*$C$12),"")</f>
        <v/>
      </c>
      <c r="J1746" s="42" t="str">
        <f ca="1">IFERROR(IF(Data!$C$6="Real",B1746,I1746+J1745+($C$14*$C$12)*(NORMINV(RAND(),$C$15,CHOOSE($G$13,$C$13,F1746,G1746)))),"")</f>
        <v/>
      </c>
      <c r="K1746" s="88" t="str">
        <f>IF(ISNUMBER(A1746), IF($G$16="fixed",$G$17,MIN(H1746*Data!$C$7*$C$16*0.5,$C$17*Data!$C$7))*$C$12,"")</f>
        <v/>
      </c>
      <c r="L1746" s="42" t="str">
        <f t="shared" ca="1" si="840"/>
        <v/>
      </c>
      <c r="M1746" s="44" t="str">
        <f t="shared" ca="1" si="841"/>
        <v/>
      </c>
      <c r="N1746" s="44" t="str">
        <f t="shared" ca="1" si="842"/>
        <v/>
      </c>
      <c r="O1746" s="108" t="str">
        <f t="shared" si="826"/>
        <v/>
      </c>
      <c r="P1746" s="102" t="str">
        <f t="shared" si="827"/>
        <v/>
      </c>
      <c r="Q1746" s="102" t="str">
        <f t="shared" si="828"/>
        <v/>
      </c>
      <c r="R1746" s="120" t="str">
        <f t="shared" si="829"/>
        <v/>
      </c>
      <c r="S1746" s="54" t="str">
        <f t="shared" si="830"/>
        <v/>
      </c>
      <c r="T1746" s="5" t="str">
        <f t="shared" si="831"/>
        <v/>
      </c>
      <c r="U1746" s="152" t="str">
        <f t="shared" si="814"/>
        <v/>
      </c>
      <c r="V1746" s="152" t="str">
        <f t="shared" si="815"/>
        <v/>
      </c>
      <c r="W1746" s="153" t="str">
        <f t="shared" si="816"/>
        <v/>
      </c>
      <c r="X1746" s="153" t="str">
        <f t="shared" si="817"/>
        <v/>
      </c>
      <c r="Y1746" s="153" t="str">
        <f t="shared" si="818"/>
        <v/>
      </c>
      <c r="Z1746" s="153" t="str">
        <f t="shared" si="819"/>
        <v/>
      </c>
      <c r="AA1746" s="152" t="str">
        <f t="shared" si="820"/>
        <v/>
      </c>
      <c r="AB1746" s="152" t="str">
        <f t="shared" si="821"/>
        <v/>
      </c>
      <c r="AC1746" s="154" t="str">
        <f t="shared" si="832"/>
        <v/>
      </c>
      <c r="AD1746" s="154" t="str">
        <f t="shared" si="833"/>
        <v/>
      </c>
      <c r="AE1746" s="3" t="str">
        <f t="shared" si="834"/>
        <v/>
      </c>
      <c r="AF1746" s="3" t="str">
        <f t="shared" si="835"/>
        <v/>
      </c>
      <c r="AG1746" s="3" t="str">
        <f t="shared" si="836"/>
        <v/>
      </c>
      <c r="AH1746" s="4" t="str">
        <f t="shared" si="837"/>
        <v/>
      </c>
      <c r="AI1746" s="75" t="str">
        <f t="shared" si="838"/>
        <v/>
      </c>
      <c r="AJ1746" s="75" t="str">
        <f t="shared" si="839"/>
        <v/>
      </c>
    </row>
    <row r="1747" spans="1:36">
      <c r="A1747" s="41" t="str">
        <f t="shared" si="822"/>
        <v/>
      </c>
      <c r="B1747" s="150" t="str">
        <f>IF(ISNUMBER(A1747),INDEX('MetaTrader Import'!$H$13:$J$5893,TRUNC(((A1747-$A$39+1)-1)/3)+1,MOD((A1747-$A$39+1)-1,3)+1),"")</f>
        <v/>
      </c>
      <c r="C1747" s="43" t="str">
        <f t="shared" si="823"/>
        <v/>
      </c>
      <c r="D1747" s="43" t="str">
        <f t="shared" ca="1" si="813"/>
        <v/>
      </c>
      <c r="E1747" s="43" t="str">
        <f t="shared" si="824"/>
        <v/>
      </c>
      <c r="F1747" s="43" t="str">
        <f t="shared" si="825"/>
        <v/>
      </c>
      <c r="G1747" s="43" t="str">
        <f>IF(A1747&lt;&gt;"",IF(A1747&lt;Data!$G$11*0.25,$C$13/$G$32,IF(A1747&gt;Data!$G$11*0.25,$C$13,$C$13*10)),"")</f>
        <v/>
      </c>
      <c r="H1747" s="43" t="str">
        <f>IF(A1747&lt;&gt;"",IF(Data!$G$9="constant",$C$13,IF(Data!$G$9="squeeze",G1747,F1747)),"")</f>
        <v/>
      </c>
      <c r="I1747" s="38" t="str">
        <f ca="1">IF(ISNUMBER(A1747),NORMINV(RAND(),0,IF(AND(Data!$G$9="squeeze",A1747&lt;Data!$G$11*0.25),$H$32,1)*$C$30*$C$13)*($C$14*$C$12),"")</f>
        <v/>
      </c>
      <c r="J1747" s="42" t="str">
        <f ca="1">IFERROR(IF(Data!$C$6="Real",B1747,I1747+J1746+($C$14*$C$12)*(NORMINV(RAND(),$C$15,CHOOSE($G$13,$C$13,F1747,G1747)))),"")</f>
        <v/>
      </c>
      <c r="K1747" s="88" t="str">
        <f>IF(ISNUMBER(A1747), IF($G$16="fixed",$G$17,MIN(H1747*Data!$C$7*$C$16*0.5,$C$17*Data!$C$7))*$C$12,"")</f>
        <v/>
      </c>
      <c r="L1747" s="42" t="str">
        <f t="shared" ca="1" si="840"/>
        <v/>
      </c>
      <c r="M1747" s="44" t="str">
        <f t="shared" ca="1" si="841"/>
        <v/>
      </c>
      <c r="N1747" s="44" t="str">
        <f t="shared" ca="1" si="842"/>
        <v/>
      </c>
      <c r="O1747" s="108" t="str">
        <f t="shared" si="826"/>
        <v/>
      </c>
      <c r="P1747" s="102" t="str">
        <f t="shared" si="827"/>
        <v/>
      </c>
      <c r="Q1747" s="102" t="str">
        <f t="shared" si="828"/>
        <v/>
      </c>
      <c r="R1747" s="120" t="str">
        <f t="shared" si="829"/>
        <v/>
      </c>
      <c r="S1747" s="54" t="str">
        <f t="shared" si="830"/>
        <v/>
      </c>
      <c r="T1747" s="5" t="str">
        <f t="shared" si="831"/>
        <v/>
      </c>
      <c r="U1747" s="152" t="str">
        <f t="shared" si="814"/>
        <v/>
      </c>
      <c r="V1747" s="152" t="str">
        <f t="shared" si="815"/>
        <v/>
      </c>
      <c r="W1747" s="153" t="str">
        <f t="shared" si="816"/>
        <v/>
      </c>
      <c r="X1747" s="153" t="str">
        <f t="shared" si="817"/>
        <v/>
      </c>
      <c r="Y1747" s="153" t="str">
        <f t="shared" si="818"/>
        <v/>
      </c>
      <c r="Z1747" s="153" t="str">
        <f t="shared" si="819"/>
        <v/>
      </c>
      <c r="AA1747" s="152" t="str">
        <f t="shared" si="820"/>
        <v/>
      </c>
      <c r="AB1747" s="152" t="str">
        <f t="shared" si="821"/>
        <v/>
      </c>
      <c r="AC1747" s="154" t="str">
        <f t="shared" si="832"/>
        <v/>
      </c>
      <c r="AD1747" s="154" t="str">
        <f t="shared" si="833"/>
        <v/>
      </c>
      <c r="AE1747" s="3" t="str">
        <f t="shared" si="834"/>
        <v/>
      </c>
      <c r="AF1747" s="3" t="str">
        <f t="shared" si="835"/>
        <v/>
      </c>
      <c r="AG1747" s="3" t="str">
        <f t="shared" si="836"/>
        <v/>
      </c>
      <c r="AH1747" s="4" t="str">
        <f t="shared" si="837"/>
        <v/>
      </c>
      <c r="AI1747" s="75" t="str">
        <f t="shared" si="838"/>
        <v/>
      </c>
      <c r="AJ1747" s="75" t="str">
        <f t="shared" si="839"/>
        <v/>
      </c>
    </row>
    <row r="1748" spans="1:36">
      <c r="A1748" s="41" t="str">
        <f t="shared" si="822"/>
        <v/>
      </c>
      <c r="B1748" s="150" t="str">
        <f>IF(ISNUMBER(A1748),INDEX('MetaTrader Import'!$H$13:$J$5893,TRUNC(((A1748-$A$39+1)-1)/3)+1,MOD((A1748-$A$39+1)-1,3)+1),"")</f>
        <v/>
      </c>
      <c r="C1748" s="43" t="str">
        <f t="shared" si="823"/>
        <v/>
      </c>
      <c r="D1748" s="43" t="str">
        <f t="shared" ca="1" si="813"/>
        <v/>
      </c>
      <c r="E1748" s="43" t="str">
        <f t="shared" si="824"/>
        <v/>
      </c>
      <c r="F1748" s="43" t="str">
        <f t="shared" si="825"/>
        <v/>
      </c>
      <c r="G1748" s="43" t="str">
        <f>IF(A1748&lt;&gt;"",IF(A1748&lt;Data!$G$11*0.25,$C$13/$G$32,IF(A1748&gt;Data!$G$11*0.25,$C$13,$C$13*10)),"")</f>
        <v/>
      </c>
      <c r="H1748" s="43" t="str">
        <f>IF(A1748&lt;&gt;"",IF(Data!$G$9="constant",$C$13,IF(Data!$G$9="squeeze",G1748,F1748)),"")</f>
        <v/>
      </c>
      <c r="I1748" s="38" t="str">
        <f ca="1">IF(ISNUMBER(A1748),NORMINV(RAND(),0,IF(AND(Data!$G$9="squeeze",A1748&lt;Data!$G$11*0.25),$H$32,1)*$C$30*$C$13)*($C$14*$C$12),"")</f>
        <v/>
      </c>
      <c r="J1748" s="42" t="str">
        <f ca="1">IFERROR(IF(Data!$C$6="Real",B1748,I1748+J1747+($C$14*$C$12)*(NORMINV(RAND(),$C$15,CHOOSE($G$13,$C$13,F1748,G1748)))),"")</f>
        <v/>
      </c>
      <c r="K1748" s="88" t="str">
        <f>IF(ISNUMBER(A1748), IF($G$16="fixed",$G$17,MIN(H1748*Data!$C$7*$C$16*0.5,$C$17*Data!$C$7))*$C$12,"")</f>
        <v/>
      </c>
      <c r="L1748" s="42" t="str">
        <f t="shared" ca="1" si="840"/>
        <v/>
      </c>
      <c r="M1748" s="44" t="str">
        <f t="shared" ca="1" si="841"/>
        <v/>
      </c>
      <c r="N1748" s="44" t="str">
        <f t="shared" ca="1" si="842"/>
        <v/>
      </c>
      <c r="O1748" s="108" t="str">
        <f t="shared" si="826"/>
        <v/>
      </c>
      <c r="P1748" s="102" t="str">
        <f t="shared" si="827"/>
        <v/>
      </c>
      <c r="Q1748" s="102" t="str">
        <f t="shared" si="828"/>
        <v/>
      </c>
      <c r="R1748" s="120" t="str">
        <f t="shared" si="829"/>
        <v/>
      </c>
      <c r="S1748" s="54" t="str">
        <f t="shared" si="830"/>
        <v/>
      </c>
      <c r="T1748" s="5" t="str">
        <f t="shared" si="831"/>
        <v/>
      </c>
      <c r="U1748" s="152" t="str">
        <f t="shared" si="814"/>
        <v/>
      </c>
      <c r="V1748" s="152" t="str">
        <f t="shared" si="815"/>
        <v/>
      </c>
      <c r="W1748" s="153" t="str">
        <f t="shared" si="816"/>
        <v/>
      </c>
      <c r="X1748" s="153" t="str">
        <f t="shared" si="817"/>
        <v/>
      </c>
      <c r="Y1748" s="153" t="str">
        <f t="shared" si="818"/>
        <v/>
      </c>
      <c r="Z1748" s="153" t="str">
        <f t="shared" si="819"/>
        <v/>
      </c>
      <c r="AA1748" s="152" t="str">
        <f t="shared" si="820"/>
        <v/>
      </c>
      <c r="AB1748" s="152" t="str">
        <f t="shared" si="821"/>
        <v/>
      </c>
      <c r="AC1748" s="154" t="str">
        <f t="shared" si="832"/>
        <v/>
      </c>
      <c r="AD1748" s="154" t="str">
        <f t="shared" si="833"/>
        <v/>
      </c>
      <c r="AE1748" s="3" t="str">
        <f t="shared" si="834"/>
        <v/>
      </c>
      <c r="AF1748" s="3" t="str">
        <f t="shared" si="835"/>
        <v/>
      </c>
      <c r="AG1748" s="3" t="str">
        <f t="shared" si="836"/>
        <v/>
      </c>
      <c r="AH1748" s="4" t="str">
        <f t="shared" si="837"/>
        <v/>
      </c>
      <c r="AI1748" s="75" t="str">
        <f t="shared" si="838"/>
        <v/>
      </c>
      <c r="AJ1748" s="75" t="str">
        <f t="shared" si="839"/>
        <v/>
      </c>
    </row>
    <row r="1749" spans="1:36">
      <c r="A1749" s="41" t="str">
        <f t="shared" si="822"/>
        <v/>
      </c>
      <c r="B1749" s="150" t="str">
        <f>IF(ISNUMBER(A1749),INDEX('MetaTrader Import'!$H$13:$J$5893,TRUNC(((A1749-$A$39+1)-1)/3)+1,MOD((A1749-$A$39+1)-1,3)+1),"")</f>
        <v/>
      </c>
      <c r="C1749" s="43" t="str">
        <f t="shared" si="823"/>
        <v/>
      </c>
      <c r="D1749" s="43" t="str">
        <f t="shared" ca="1" si="813"/>
        <v/>
      </c>
      <c r="E1749" s="43" t="str">
        <f t="shared" si="824"/>
        <v/>
      </c>
      <c r="F1749" s="43" t="str">
        <f t="shared" si="825"/>
        <v/>
      </c>
      <c r="G1749" s="43" t="str">
        <f>IF(A1749&lt;&gt;"",IF(A1749&lt;Data!$G$11*0.25,$C$13/$G$32,IF(A1749&gt;Data!$G$11*0.25,$C$13,$C$13*10)),"")</f>
        <v/>
      </c>
      <c r="H1749" s="43" t="str">
        <f>IF(A1749&lt;&gt;"",IF(Data!$G$9="constant",$C$13,IF(Data!$G$9="squeeze",G1749,F1749)),"")</f>
        <v/>
      </c>
      <c r="I1749" s="38" t="str">
        <f ca="1">IF(ISNUMBER(A1749),NORMINV(RAND(),0,IF(AND(Data!$G$9="squeeze",A1749&lt;Data!$G$11*0.25),$H$32,1)*$C$30*$C$13)*($C$14*$C$12),"")</f>
        <v/>
      </c>
      <c r="J1749" s="42" t="str">
        <f ca="1">IFERROR(IF(Data!$C$6="Real",B1749,I1749+J1748+($C$14*$C$12)*(NORMINV(RAND(),$C$15,CHOOSE($G$13,$C$13,F1749,G1749)))),"")</f>
        <v/>
      </c>
      <c r="K1749" s="88" t="str">
        <f>IF(ISNUMBER(A1749), IF($G$16="fixed",$G$17,MIN(H1749*Data!$C$7*$C$16*0.5,$C$17*Data!$C$7))*$C$12,"")</f>
        <v/>
      </c>
      <c r="L1749" s="42" t="str">
        <f t="shared" ca="1" si="840"/>
        <v/>
      </c>
      <c r="M1749" s="44" t="str">
        <f t="shared" ca="1" si="841"/>
        <v/>
      </c>
      <c r="N1749" s="44" t="str">
        <f t="shared" ca="1" si="842"/>
        <v/>
      </c>
      <c r="O1749" s="108" t="str">
        <f t="shared" si="826"/>
        <v/>
      </c>
      <c r="P1749" s="102" t="str">
        <f t="shared" si="827"/>
        <v/>
      </c>
      <c r="Q1749" s="102" t="str">
        <f t="shared" si="828"/>
        <v/>
      </c>
      <c r="R1749" s="120" t="str">
        <f t="shared" si="829"/>
        <v/>
      </c>
      <c r="S1749" s="54" t="str">
        <f t="shared" si="830"/>
        <v/>
      </c>
      <c r="T1749" s="5" t="str">
        <f t="shared" si="831"/>
        <v/>
      </c>
      <c r="U1749" s="152" t="str">
        <f t="shared" si="814"/>
        <v/>
      </c>
      <c r="V1749" s="152" t="str">
        <f t="shared" si="815"/>
        <v/>
      </c>
      <c r="W1749" s="153" t="str">
        <f t="shared" si="816"/>
        <v/>
      </c>
      <c r="X1749" s="153" t="str">
        <f t="shared" si="817"/>
        <v/>
      </c>
      <c r="Y1749" s="153" t="str">
        <f t="shared" si="818"/>
        <v/>
      </c>
      <c r="Z1749" s="153" t="str">
        <f t="shared" si="819"/>
        <v/>
      </c>
      <c r="AA1749" s="152" t="str">
        <f t="shared" si="820"/>
        <v/>
      </c>
      <c r="AB1749" s="152" t="str">
        <f t="shared" si="821"/>
        <v/>
      </c>
      <c r="AC1749" s="154" t="str">
        <f t="shared" si="832"/>
        <v/>
      </c>
      <c r="AD1749" s="154" t="str">
        <f t="shared" si="833"/>
        <v/>
      </c>
      <c r="AE1749" s="3" t="str">
        <f t="shared" si="834"/>
        <v/>
      </c>
      <c r="AF1749" s="3" t="str">
        <f t="shared" si="835"/>
        <v/>
      </c>
      <c r="AG1749" s="3" t="str">
        <f t="shared" si="836"/>
        <v/>
      </c>
      <c r="AH1749" s="4" t="str">
        <f t="shared" si="837"/>
        <v/>
      </c>
      <c r="AI1749" s="75" t="str">
        <f t="shared" si="838"/>
        <v/>
      </c>
      <c r="AJ1749" s="75" t="str">
        <f t="shared" si="839"/>
        <v/>
      </c>
    </row>
    <row r="1750" spans="1:36">
      <c r="A1750" s="41" t="str">
        <f t="shared" si="822"/>
        <v/>
      </c>
      <c r="B1750" s="150" t="str">
        <f>IF(ISNUMBER(A1750),INDEX('MetaTrader Import'!$H$13:$J$5893,TRUNC(((A1750-$A$39+1)-1)/3)+1,MOD((A1750-$A$39+1)-1,3)+1),"")</f>
        <v/>
      </c>
      <c r="C1750" s="43" t="str">
        <f t="shared" si="823"/>
        <v/>
      </c>
      <c r="D1750" s="43" t="str">
        <f t="shared" ca="1" si="813"/>
        <v/>
      </c>
      <c r="E1750" s="43" t="str">
        <f t="shared" si="824"/>
        <v/>
      </c>
      <c r="F1750" s="43" t="str">
        <f t="shared" si="825"/>
        <v/>
      </c>
      <c r="G1750" s="43" t="str">
        <f>IF(A1750&lt;&gt;"",IF(A1750&lt;Data!$G$11*0.25,$C$13/$G$32,IF(A1750&gt;Data!$G$11*0.25,$C$13,$C$13*10)),"")</f>
        <v/>
      </c>
      <c r="H1750" s="43" t="str">
        <f>IF(A1750&lt;&gt;"",IF(Data!$G$9="constant",$C$13,IF(Data!$G$9="squeeze",G1750,F1750)),"")</f>
        <v/>
      </c>
      <c r="I1750" s="38" t="str">
        <f ca="1">IF(ISNUMBER(A1750),NORMINV(RAND(),0,IF(AND(Data!$G$9="squeeze",A1750&lt;Data!$G$11*0.25),$H$32,1)*$C$30*$C$13)*($C$14*$C$12),"")</f>
        <v/>
      </c>
      <c r="J1750" s="42" t="str">
        <f ca="1">IFERROR(IF(Data!$C$6="Real",B1750,I1750+J1749+($C$14*$C$12)*(NORMINV(RAND(),$C$15,CHOOSE($G$13,$C$13,F1750,G1750)))),"")</f>
        <v/>
      </c>
      <c r="K1750" s="88" t="str">
        <f>IF(ISNUMBER(A1750), IF($G$16="fixed",$G$17,MIN(H1750*Data!$C$7*$C$16*0.5,$C$17*Data!$C$7))*$C$12,"")</f>
        <v/>
      </c>
      <c r="L1750" s="42" t="str">
        <f t="shared" ca="1" si="840"/>
        <v/>
      </c>
      <c r="M1750" s="44" t="str">
        <f t="shared" ca="1" si="841"/>
        <v/>
      </c>
      <c r="N1750" s="44" t="str">
        <f t="shared" ca="1" si="842"/>
        <v/>
      </c>
      <c r="O1750" s="108" t="str">
        <f t="shared" si="826"/>
        <v/>
      </c>
      <c r="P1750" s="102" t="str">
        <f t="shared" si="827"/>
        <v/>
      </c>
      <c r="Q1750" s="102" t="str">
        <f t="shared" si="828"/>
        <v/>
      </c>
      <c r="R1750" s="120" t="str">
        <f t="shared" si="829"/>
        <v/>
      </c>
      <c r="S1750" s="54" t="str">
        <f t="shared" si="830"/>
        <v/>
      </c>
      <c r="T1750" s="5" t="str">
        <f t="shared" si="831"/>
        <v/>
      </c>
      <c r="U1750" s="152" t="str">
        <f t="shared" si="814"/>
        <v/>
      </c>
      <c r="V1750" s="152" t="str">
        <f t="shared" si="815"/>
        <v/>
      </c>
      <c r="W1750" s="153" t="str">
        <f t="shared" si="816"/>
        <v/>
      </c>
      <c r="X1750" s="153" t="str">
        <f t="shared" si="817"/>
        <v/>
      </c>
      <c r="Y1750" s="153" t="str">
        <f t="shared" si="818"/>
        <v/>
      </c>
      <c r="Z1750" s="153" t="str">
        <f t="shared" si="819"/>
        <v/>
      </c>
      <c r="AA1750" s="152" t="str">
        <f t="shared" si="820"/>
        <v/>
      </c>
      <c r="AB1750" s="152" t="str">
        <f t="shared" si="821"/>
        <v/>
      </c>
      <c r="AC1750" s="154" t="str">
        <f t="shared" si="832"/>
        <v/>
      </c>
      <c r="AD1750" s="154" t="str">
        <f t="shared" si="833"/>
        <v/>
      </c>
      <c r="AE1750" s="3" t="str">
        <f t="shared" si="834"/>
        <v/>
      </c>
      <c r="AF1750" s="3" t="str">
        <f t="shared" si="835"/>
        <v/>
      </c>
      <c r="AG1750" s="3" t="str">
        <f t="shared" si="836"/>
        <v/>
      </c>
      <c r="AH1750" s="4" t="str">
        <f t="shared" si="837"/>
        <v/>
      </c>
      <c r="AI1750" s="75" t="str">
        <f t="shared" si="838"/>
        <v/>
      </c>
      <c r="AJ1750" s="75" t="str">
        <f t="shared" si="839"/>
        <v/>
      </c>
    </row>
    <row r="1751" spans="1:36">
      <c r="A1751" s="41" t="str">
        <f t="shared" si="822"/>
        <v/>
      </c>
      <c r="B1751" s="150" t="str">
        <f>IF(ISNUMBER(A1751),INDEX('MetaTrader Import'!$H$13:$J$5893,TRUNC(((A1751-$A$39+1)-1)/3)+1,MOD((A1751-$A$39+1)-1,3)+1),"")</f>
        <v/>
      </c>
      <c r="C1751" s="43" t="str">
        <f t="shared" si="823"/>
        <v/>
      </c>
      <c r="D1751" s="43" t="str">
        <f t="shared" ca="1" si="813"/>
        <v/>
      </c>
      <c r="E1751" s="43" t="str">
        <f t="shared" si="824"/>
        <v/>
      </c>
      <c r="F1751" s="43" t="str">
        <f t="shared" si="825"/>
        <v/>
      </c>
      <c r="G1751" s="43" t="str">
        <f>IF(A1751&lt;&gt;"",IF(A1751&lt;Data!$G$11*0.25,$C$13/$G$32,IF(A1751&gt;Data!$G$11*0.25,$C$13,$C$13*10)),"")</f>
        <v/>
      </c>
      <c r="H1751" s="43" t="str">
        <f>IF(A1751&lt;&gt;"",IF(Data!$G$9="constant",$C$13,IF(Data!$G$9="squeeze",G1751,F1751)),"")</f>
        <v/>
      </c>
      <c r="I1751" s="38" t="str">
        <f ca="1">IF(ISNUMBER(A1751),NORMINV(RAND(),0,IF(AND(Data!$G$9="squeeze",A1751&lt;Data!$G$11*0.25),$H$32,1)*$C$30*$C$13)*($C$14*$C$12),"")</f>
        <v/>
      </c>
      <c r="J1751" s="42" t="str">
        <f ca="1">IFERROR(IF(Data!$C$6="Real",B1751,I1751+J1750+($C$14*$C$12)*(NORMINV(RAND(),$C$15,CHOOSE($G$13,$C$13,F1751,G1751)))),"")</f>
        <v/>
      </c>
      <c r="K1751" s="88" t="str">
        <f>IF(ISNUMBER(A1751), IF($G$16="fixed",$G$17,MIN(H1751*Data!$C$7*$C$16*0.5,$C$17*Data!$C$7))*$C$12,"")</f>
        <v/>
      </c>
      <c r="L1751" s="42" t="str">
        <f t="shared" ca="1" si="840"/>
        <v/>
      </c>
      <c r="M1751" s="44" t="str">
        <f t="shared" ca="1" si="841"/>
        <v/>
      </c>
      <c r="N1751" s="44" t="str">
        <f t="shared" ca="1" si="842"/>
        <v/>
      </c>
      <c r="O1751" s="108" t="str">
        <f t="shared" si="826"/>
        <v/>
      </c>
      <c r="P1751" s="102" t="str">
        <f t="shared" si="827"/>
        <v/>
      </c>
      <c r="Q1751" s="102" t="str">
        <f t="shared" si="828"/>
        <v/>
      </c>
      <c r="R1751" s="120" t="str">
        <f t="shared" si="829"/>
        <v/>
      </c>
      <c r="S1751" s="54" t="str">
        <f t="shared" si="830"/>
        <v/>
      </c>
      <c r="T1751" s="5" t="str">
        <f t="shared" si="831"/>
        <v/>
      </c>
      <c r="U1751" s="152" t="str">
        <f t="shared" si="814"/>
        <v/>
      </c>
      <c r="V1751" s="152" t="str">
        <f t="shared" si="815"/>
        <v/>
      </c>
      <c r="W1751" s="153" t="str">
        <f t="shared" si="816"/>
        <v/>
      </c>
      <c r="X1751" s="153" t="str">
        <f t="shared" si="817"/>
        <v/>
      </c>
      <c r="Y1751" s="153" t="str">
        <f t="shared" si="818"/>
        <v/>
      </c>
      <c r="Z1751" s="153" t="str">
        <f t="shared" si="819"/>
        <v/>
      </c>
      <c r="AA1751" s="152" t="str">
        <f t="shared" si="820"/>
        <v/>
      </c>
      <c r="AB1751" s="152" t="str">
        <f t="shared" si="821"/>
        <v/>
      </c>
      <c r="AC1751" s="154" t="str">
        <f t="shared" si="832"/>
        <v/>
      </c>
      <c r="AD1751" s="154" t="str">
        <f t="shared" si="833"/>
        <v/>
      </c>
      <c r="AE1751" s="3" t="str">
        <f t="shared" si="834"/>
        <v/>
      </c>
      <c r="AF1751" s="3" t="str">
        <f t="shared" si="835"/>
        <v/>
      </c>
      <c r="AG1751" s="3" t="str">
        <f t="shared" si="836"/>
        <v/>
      </c>
      <c r="AH1751" s="4" t="str">
        <f t="shared" si="837"/>
        <v/>
      </c>
      <c r="AI1751" s="75" t="str">
        <f t="shared" si="838"/>
        <v/>
      </c>
      <c r="AJ1751" s="75" t="str">
        <f t="shared" si="839"/>
        <v/>
      </c>
    </row>
    <row r="1752" spans="1:36">
      <c r="A1752" s="41" t="str">
        <f t="shared" si="822"/>
        <v/>
      </c>
      <c r="B1752" s="150" t="str">
        <f>IF(ISNUMBER(A1752),INDEX('MetaTrader Import'!$H$13:$J$5893,TRUNC(((A1752-$A$39+1)-1)/3)+1,MOD((A1752-$A$39+1)-1,3)+1),"")</f>
        <v/>
      </c>
      <c r="C1752" s="43" t="str">
        <f t="shared" si="823"/>
        <v/>
      </c>
      <c r="D1752" s="43" t="str">
        <f t="shared" ca="1" si="813"/>
        <v/>
      </c>
      <c r="E1752" s="43" t="str">
        <f t="shared" si="824"/>
        <v/>
      </c>
      <c r="F1752" s="43" t="str">
        <f t="shared" si="825"/>
        <v/>
      </c>
      <c r="G1752" s="43" t="str">
        <f>IF(A1752&lt;&gt;"",IF(A1752&lt;Data!$G$11*0.25,$C$13/$G$32,IF(A1752&gt;Data!$G$11*0.25,$C$13,$C$13*10)),"")</f>
        <v/>
      </c>
      <c r="H1752" s="43" t="str">
        <f>IF(A1752&lt;&gt;"",IF(Data!$G$9="constant",$C$13,IF(Data!$G$9="squeeze",G1752,F1752)),"")</f>
        <v/>
      </c>
      <c r="I1752" s="38" t="str">
        <f ca="1">IF(ISNUMBER(A1752),NORMINV(RAND(),0,IF(AND(Data!$G$9="squeeze",A1752&lt;Data!$G$11*0.25),$H$32,1)*$C$30*$C$13)*($C$14*$C$12),"")</f>
        <v/>
      </c>
      <c r="J1752" s="42" t="str">
        <f ca="1">IFERROR(IF(Data!$C$6="Real",B1752,I1752+J1751+($C$14*$C$12)*(NORMINV(RAND(),$C$15,CHOOSE($G$13,$C$13,F1752,G1752)))),"")</f>
        <v/>
      </c>
      <c r="K1752" s="88" t="str">
        <f>IF(ISNUMBER(A1752), IF($G$16="fixed",$G$17,MIN(H1752*Data!$C$7*$C$16*0.5,$C$17*Data!$C$7))*$C$12,"")</f>
        <v/>
      </c>
      <c r="L1752" s="42" t="str">
        <f t="shared" ca="1" si="840"/>
        <v/>
      </c>
      <c r="M1752" s="44" t="str">
        <f t="shared" ca="1" si="841"/>
        <v/>
      </c>
      <c r="N1752" s="44" t="str">
        <f t="shared" ca="1" si="842"/>
        <v/>
      </c>
      <c r="O1752" s="108" t="str">
        <f t="shared" si="826"/>
        <v/>
      </c>
      <c r="P1752" s="102" t="str">
        <f t="shared" si="827"/>
        <v/>
      </c>
      <c r="Q1752" s="102" t="str">
        <f t="shared" si="828"/>
        <v/>
      </c>
      <c r="R1752" s="120" t="str">
        <f t="shared" si="829"/>
        <v/>
      </c>
      <c r="S1752" s="54" t="str">
        <f t="shared" si="830"/>
        <v/>
      </c>
      <c r="T1752" s="5" t="str">
        <f t="shared" si="831"/>
        <v/>
      </c>
      <c r="U1752" s="152" t="str">
        <f t="shared" si="814"/>
        <v/>
      </c>
      <c r="V1752" s="152" t="str">
        <f t="shared" si="815"/>
        <v/>
      </c>
      <c r="W1752" s="153" t="str">
        <f t="shared" si="816"/>
        <v/>
      </c>
      <c r="X1752" s="153" t="str">
        <f t="shared" si="817"/>
        <v/>
      </c>
      <c r="Y1752" s="153" t="str">
        <f t="shared" si="818"/>
        <v/>
      </c>
      <c r="Z1752" s="153" t="str">
        <f t="shared" si="819"/>
        <v/>
      </c>
      <c r="AA1752" s="152" t="str">
        <f t="shared" si="820"/>
        <v/>
      </c>
      <c r="AB1752" s="152" t="str">
        <f t="shared" si="821"/>
        <v/>
      </c>
      <c r="AC1752" s="154" t="str">
        <f t="shared" si="832"/>
        <v/>
      </c>
      <c r="AD1752" s="154" t="str">
        <f t="shared" si="833"/>
        <v/>
      </c>
      <c r="AE1752" s="3" t="str">
        <f t="shared" si="834"/>
        <v/>
      </c>
      <c r="AF1752" s="3" t="str">
        <f t="shared" si="835"/>
        <v/>
      </c>
      <c r="AG1752" s="3" t="str">
        <f t="shared" si="836"/>
        <v/>
      </c>
      <c r="AH1752" s="4" t="str">
        <f t="shared" si="837"/>
        <v/>
      </c>
      <c r="AI1752" s="75" t="str">
        <f t="shared" si="838"/>
        <v/>
      </c>
      <c r="AJ1752" s="75" t="str">
        <f t="shared" si="839"/>
        <v/>
      </c>
    </row>
    <row r="1753" spans="1:36">
      <c r="A1753" s="41" t="str">
        <f t="shared" si="822"/>
        <v/>
      </c>
      <c r="B1753" s="150" t="str">
        <f>IF(ISNUMBER(A1753),INDEX('MetaTrader Import'!$H$13:$J$5893,TRUNC(((A1753-$A$39+1)-1)/3)+1,MOD((A1753-$A$39+1)-1,3)+1),"")</f>
        <v/>
      </c>
      <c r="C1753" s="43" t="str">
        <f t="shared" si="823"/>
        <v/>
      </c>
      <c r="D1753" s="43" t="str">
        <f t="shared" ca="1" si="813"/>
        <v/>
      </c>
      <c r="E1753" s="43" t="str">
        <f t="shared" si="824"/>
        <v/>
      </c>
      <c r="F1753" s="43" t="str">
        <f t="shared" si="825"/>
        <v/>
      </c>
      <c r="G1753" s="43" t="str">
        <f>IF(A1753&lt;&gt;"",IF(A1753&lt;Data!$G$11*0.25,$C$13/$G$32,IF(A1753&gt;Data!$G$11*0.25,$C$13,$C$13*10)),"")</f>
        <v/>
      </c>
      <c r="H1753" s="43" t="str">
        <f>IF(A1753&lt;&gt;"",IF(Data!$G$9="constant",$C$13,IF(Data!$G$9="squeeze",G1753,F1753)),"")</f>
        <v/>
      </c>
      <c r="I1753" s="38" t="str">
        <f ca="1">IF(ISNUMBER(A1753),NORMINV(RAND(),0,IF(AND(Data!$G$9="squeeze",A1753&lt;Data!$G$11*0.25),$H$32,1)*$C$30*$C$13)*($C$14*$C$12),"")</f>
        <v/>
      </c>
      <c r="J1753" s="42" t="str">
        <f ca="1">IFERROR(IF(Data!$C$6="Real",B1753,I1753+J1752+($C$14*$C$12)*(NORMINV(RAND(),$C$15,CHOOSE($G$13,$C$13,F1753,G1753)))),"")</f>
        <v/>
      </c>
      <c r="K1753" s="88" t="str">
        <f>IF(ISNUMBER(A1753), IF($G$16="fixed",$G$17,MIN(H1753*Data!$C$7*$C$16*0.5,$C$17*Data!$C$7))*$C$12,"")</f>
        <v/>
      </c>
      <c r="L1753" s="42" t="str">
        <f t="shared" ca="1" si="840"/>
        <v/>
      </c>
      <c r="M1753" s="44" t="str">
        <f t="shared" ca="1" si="841"/>
        <v/>
      </c>
      <c r="N1753" s="44" t="str">
        <f t="shared" ca="1" si="842"/>
        <v/>
      </c>
      <c r="O1753" s="108" t="str">
        <f t="shared" si="826"/>
        <v/>
      </c>
      <c r="P1753" s="102" t="str">
        <f t="shared" si="827"/>
        <v/>
      </c>
      <c r="Q1753" s="102" t="str">
        <f t="shared" si="828"/>
        <v/>
      </c>
      <c r="R1753" s="120" t="str">
        <f t="shared" si="829"/>
        <v/>
      </c>
      <c r="S1753" s="54" t="str">
        <f t="shared" si="830"/>
        <v/>
      </c>
      <c r="T1753" s="5" t="str">
        <f t="shared" si="831"/>
        <v/>
      </c>
      <c r="U1753" s="152" t="str">
        <f t="shared" si="814"/>
        <v/>
      </c>
      <c r="V1753" s="152" t="str">
        <f t="shared" si="815"/>
        <v/>
      </c>
      <c r="W1753" s="153" t="str">
        <f t="shared" si="816"/>
        <v/>
      </c>
      <c r="X1753" s="153" t="str">
        <f t="shared" si="817"/>
        <v/>
      </c>
      <c r="Y1753" s="153" t="str">
        <f t="shared" si="818"/>
        <v/>
      </c>
      <c r="Z1753" s="153" t="str">
        <f t="shared" si="819"/>
        <v/>
      </c>
      <c r="AA1753" s="152" t="str">
        <f t="shared" si="820"/>
        <v/>
      </c>
      <c r="AB1753" s="152" t="str">
        <f t="shared" si="821"/>
        <v/>
      </c>
      <c r="AC1753" s="154" t="str">
        <f t="shared" si="832"/>
        <v/>
      </c>
      <c r="AD1753" s="154" t="str">
        <f t="shared" si="833"/>
        <v/>
      </c>
      <c r="AE1753" s="3" t="str">
        <f t="shared" si="834"/>
        <v/>
      </c>
      <c r="AF1753" s="3" t="str">
        <f t="shared" si="835"/>
        <v/>
      </c>
      <c r="AG1753" s="3" t="str">
        <f t="shared" si="836"/>
        <v/>
      </c>
      <c r="AH1753" s="4" t="str">
        <f t="shared" si="837"/>
        <v/>
      </c>
      <c r="AI1753" s="75" t="str">
        <f t="shared" si="838"/>
        <v/>
      </c>
      <c r="AJ1753" s="75" t="str">
        <f t="shared" si="839"/>
        <v/>
      </c>
    </row>
    <row r="1754" spans="1:36">
      <c r="A1754" s="41" t="str">
        <f t="shared" si="822"/>
        <v/>
      </c>
      <c r="B1754" s="150" t="str">
        <f>IF(ISNUMBER(A1754),INDEX('MetaTrader Import'!$H$13:$J$5893,TRUNC(((A1754-$A$39+1)-1)/3)+1,MOD((A1754-$A$39+1)-1,3)+1),"")</f>
        <v/>
      </c>
      <c r="C1754" s="43" t="str">
        <f t="shared" si="823"/>
        <v/>
      </c>
      <c r="D1754" s="43" t="str">
        <f t="shared" ca="1" si="813"/>
        <v/>
      </c>
      <c r="E1754" s="43" t="str">
        <f t="shared" si="824"/>
        <v/>
      </c>
      <c r="F1754" s="43" t="str">
        <f t="shared" si="825"/>
        <v/>
      </c>
      <c r="G1754" s="43" t="str">
        <f>IF(A1754&lt;&gt;"",IF(A1754&lt;Data!$G$11*0.25,$C$13/$G$32,IF(A1754&gt;Data!$G$11*0.25,$C$13,$C$13*10)),"")</f>
        <v/>
      </c>
      <c r="H1754" s="43" t="str">
        <f>IF(A1754&lt;&gt;"",IF(Data!$G$9="constant",$C$13,IF(Data!$G$9="squeeze",G1754,F1754)),"")</f>
        <v/>
      </c>
      <c r="I1754" s="38" t="str">
        <f ca="1">IF(ISNUMBER(A1754),NORMINV(RAND(),0,IF(AND(Data!$G$9="squeeze",A1754&lt;Data!$G$11*0.25),$H$32,1)*$C$30*$C$13)*($C$14*$C$12),"")</f>
        <v/>
      </c>
      <c r="J1754" s="42" t="str">
        <f ca="1">IFERROR(IF(Data!$C$6="Real",B1754,I1754+J1753+($C$14*$C$12)*(NORMINV(RAND(),$C$15,CHOOSE($G$13,$C$13,F1754,G1754)))),"")</f>
        <v/>
      </c>
      <c r="K1754" s="88" t="str">
        <f>IF(ISNUMBER(A1754), IF($G$16="fixed",$G$17,MIN(H1754*Data!$C$7*$C$16*0.5,$C$17*Data!$C$7))*$C$12,"")</f>
        <v/>
      </c>
      <c r="L1754" s="42" t="str">
        <f t="shared" ca="1" si="840"/>
        <v/>
      </c>
      <c r="M1754" s="44" t="str">
        <f t="shared" ca="1" si="841"/>
        <v/>
      </c>
      <c r="N1754" s="44" t="str">
        <f t="shared" ca="1" si="842"/>
        <v/>
      </c>
      <c r="O1754" s="108" t="str">
        <f t="shared" si="826"/>
        <v/>
      </c>
      <c r="P1754" s="102" t="str">
        <f t="shared" si="827"/>
        <v/>
      </c>
      <c r="Q1754" s="102" t="str">
        <f t="shared" si="828"/>
        <v/>
      </c>
      <c r="R1754" s="120" t="str">
        <f t="shared" si="829"/>
        <v/>
      </c>
      <c r="S1754" s="54" t="str">
        <f t="shared" si="830"/>
        <v/>
      </c>
      <c r="T1754" s="5" t="str">
        <f t="shared" si="831"/>
        <v/>
      </c>
      <c r="U1754" s="152" t="str">
        <f t="shared" si="814"/>
        <v/>
      </c>
      <c r="V1754" s="152" t="str">
        <f t="shared" si="815"/>
        <v/>
      </c>
      <c r="W1754" s="153" t="str">
        <f t="shared" si="816"/>
        <v/>
      </c>
      <c r="X1754" s="153" t="str">
        <f t="shared" si="817"/>
        <v/>
      </c>
      <c r="Y1754" s="153" t="str">
        <f t="shared" si="818"/>
        <v/>
      </c>
      <c r="Z1754" s="153" t="str">
        <f t="shared" si="819"/>
        <v/>
      </c>
      <c r="AA1754" s="152" t="str">
        <f t="shared" si="820"/>
        <v/>
      </c>
      <c r="AB1754" s="152" t="str">
        <f t="shared" si="821"/>
        <v/>
      </c>
      <c r="AC1754" s="154" t="str">
        <f t="shared" si="832"/>
        <v/>
      </c>
      <c r="AD1754" s="154" t="str">
        <f t="shared" si="833"/>
        <v/>
      </c>
      <c r="AE1754" s="3" t="str">
        <f t="shared" si="834"/>
        <v/>
      </c>
      <c r="AF1754" s="3" t="str">
        <f t="shared" si="835"/>
        <v/>
      </c>
      <c r="AG1754" s="3" t="str">
        <f t="shared" si="836"/>
        <v/>
      </c>
      <c r="AH1754" s="4" t="str">
        <f t="shared" si="837"/>
        <v/>
      </c>
      <c r="AI1754" s="75" t="str">
        <f t="shared" si="838"/>
        <v/>
      </c>
      <c r="AJ1754" s="75" t="str">
        <f t="shared" si="839"/>
        <v/>
      </c>
    </row>
    <row r="1755" spans="1:36">
      <c r="A1755" s="41" t="str">
        <f t="shared" si="822"/>
        <v/>
      </c>
      <c r="B1755" s="150" t="str">
        <f>IF(ISNUMBER(A1755),INDEX('MetaTrader Import'!$H$13:$J$5893,TRUNC(((A1755-$A$39+1)-1)/3)+1,MOD((A1755-$A$39+1)-1,3)+1),"")</f>
        <v/>
      </c>
      <c r="C1755" s="43" t="str">
        <f t="shared" si="823"/>
        <v/>
      </c>
      <c r="D1755" s="43" t="str">
        <f t="shared" ca="1" si="813"/>
        <v/>
      </c>
      <c r="E1755" s="43" t="str">
        <f t="shared" si="824"/>
        <v/>
      </c>
      <c r="F1755" s="43" t="str">
        <f t="shared" si="825"/>
        <v/>
      </c>
      <c r="G1755" s="43" t="str">
        <f>IF(A1755&lt;&gt;"",IF(A1755&lt;Data!$G$11*0.25,$C$13/$G$32,IF(A1755&gt;Data!$G$11*0.25,$C$13,$C$13*10)),"")</f>
        <v/>
      </c>
      <c r="H1755" s="43" t="str">
        <f>IF(A1755&lt;&gt;"",IF(Data!$G$9="constant",$C$13,IF(Data!$G$9="squeeze",G1755,F1755)),"")</f>
        <v/>
      </c>
      <c r="I1755" s="38" t="str">
        <f ca="1">IF(ISNUMBER(A1755),NORMINV(RAND(),0,IF(AND(Data!$G$9="squeeze",A1755&lt;Data!$G$11*0.25),$H$32,1)*$C$30*$C$13)*($C$14*$C$12),"")</f>
        <v/>
      </c>
      <c r="J1755" s="42" t="str">
        <f ca="1">IFERROR(IF(Data!$C$6="Real",B1755,I1755+J1754+($C$14*$C$12)*(NORMINV(RAND(),$C$15,CHOOSE($G$13,$C$13,F1755,G1755)))),"")</f>
        <v/>
      </c>
      <c r="K1755" s="88" t="str">
        <f>IF(ISNUMBER(A1755), IF($G$16="fixed",$G$17,MIN(H1755*Data!$C$7*$C$16*0.5,$C$17*Data!$C$7))*$C$12,"")</f>
        <v/>
      </c>
      <c r="L1755" s="42" t="str">
        <f t="shared" ca="1" si="840"/>
        <v/>
      </c>
      <c r="M1755" s="44" t="str">
        <f t="shared" ca="1" si="841"/>
        <v/>
      </c>
      <c r="N1755" s="44" t="str">
        <f t="shared" ca="1" si="842"/>
        <v/>
      </c>
      <c r="O1755" s="108" t="str">
        <f t="shared" si="826"/>
        <v/>
      </c>
      <c r="P1755" s="102" t="str">
        <f t="shared" si="827"/>
        <v/>
      </c>
      <c r="Q1755" s="102" t="str">
        <f t="shared" si="828"/>
        <v/>
      </c>
      <c r="R1755" s="120" t="str">
        <f t="shared" si="829"/>
        <v/>
      </c>
      <c r="S1755" s="54" t="str">
        <f t="shared" si="830"/>
        <v/>
      </c>
      <c r="T1755" s="5" t="str">
        <f t="shared" si="831"/>
        <v/>
      </c>
      <c r="U1755" s="152" t="str">
        <f t="shared" si="814"/>
        <v/>
      </c>
      <c r="V1755" s="152" t="str">
        <f t="shared" si="815"/>
        <v/>
      </c>
      <c r="W1755" s="153" t="str">
        <f t="shared" si="816"/>
        <v/>
      </c>
      <c r="X1755" s="153" t="str">
        <f t="shared" si="817"/>
        <v/>
      </c>
      <c r="Y1755" s="153" t="str">
        <f t="shared" si="818"/>
        <v/>
      </c>
      <c r="Z1755" s="153" t="str">
        <f t="shared" si="819"/>
        <v/>
      </c>
      <c r="AA1755" s="152" t="str">
        <f t="shared" si="820"/>
        <v/>
      </c>
      <c r="AB1755" s="152" t="str">
        <f t="shared" si="821"/>
        <v/>
      </c>
      <c r="AC1755" s="154" t="str">
        <f t="shared" si="832"/>
        <v/>
      </c>
      <c r="AD1755" s="154" t="str">
        <f t="shared" si="833"/>
        <v/>
      </c>
      <c r="AE1755" s="3" t="str">
        <f t="shared" si="834"/>
        <v/>
      </c>
      <c r="AF1755" s="3" t="str">
        <f t="shared" si="835"/>
        <v/>
      </c>
      <c r="AG1755" s="3" t="str">
        <f t="shared" si="836"/>
        <v/>
      </c>
      <c r="AH1755" s="4" t="str">
        <f t="shared" si="837"/>
        <v/>
      </c>
      <c r="AI1755" s="75" t="str">
        <f t="shared" si="838"/>
        <v/>
      </c>
      <c r="AJ1755" s="75" t="str">
        <f t="shared" si="839"/>
        <v/>
      </c>
    </row>
    <row r="1756" spans="1:36">
      <c r="A1756" s="41" t="str">
        <f t="shared" si="822"/>
        <v/>
      </c>
      <c r="B1756" s="150" t="str">
        <f>IF(ISNUMBER(A1756),INDEX('MetaTrader Import'!$H$13:$J$5893,TRUNC(((A1756-$A$39+1)-1)/3)+1,MOD((A1756-$A$39+1)-1,3)+1),"")</f>
        <v/>
      </c>
      <c r="C1756" s="43" t="str">
        <f t="shared" si="823"/>
        <v/>
      </c>
      <c r="D1756" s="43" t="str">
        <f t="shared" ca="1" si="813"/>
        <v/>
      </c>
      <c r="E1756" s="43" t="str">
        <f t="shared" si="824"/>
        <v/>
      </c>
      <c r="F1756" s="43" t="str">
        <f t="shared" si="825"/>
        <v/>
      </c>
      <c r="G1756" s="43" t="str">
        <f>IF(A1756&lt;&gt;"",IF(A1756&lt;Data!$G$11*0.25,$C$13/$G$32,IF(A1756&gt;Data!$G$11*0.25,$C$13,$C$13*10)),"")</f>
        <v/>
      </c>
      <c r="H1756" s="43" t="str">
        <f>IF(A1756&lt;&gt;"",IF(Data!$G$9="constant",$C$13,IF(Data!$G$9="squeeze",G1756,F1756)),"")</f>
        <v/>
      </c>
      <c r="I1756" s="38" t="str">
        <f ca="1">IF(ISNUMBER(A1756),NORMINV(RAND(),0,IF(AND(Data!$G$9="squeeze",A1756&lt;Data!$G$11*0.25),$H$32,1)*$C$30*$C$13)*($C$14*$C$12),"")</f>
        <v/>
      </c>
      <c r="J1756" s="42" t="str">
        <f ca="1">IFERROR(IF(Data!$C$6="Real",B1756,I1756+J1755+($C$14*$C$12)*(NORMINV(RAND(),$C$15,CHOOSE($G$13,$C$13,F1756,G1756)))),"")</f>
        <v/>
      </c>
      <c r="K1756" s="88" t="str">
        <f>IF(ISNUMBER(A1756), IF($G$16="fixed",$G$17,MIN(H1756*Data!$C$7*$C$16*0.5,$C$17*Data!$C$7))*$C$12,"")</f>
        <v/>
      </c>
      <c r="L1756" s="42" t="str">
        <f t="shared" ca="1" si="840"/>
        <v/>
      </c>
      <c r="M1756" s="44" t="str">
        <f t="shared" ca="1" si="841"/>
        <v/>
      </c>
      <c r="N1756" s="44" t="str">
        <f t="shared" ca="1" si="842"/>
        <v/>
      </c>
      <c r="O1756" s="108" t="str">
        <f t="shared" si="826"/>
        <v/>
      </c>
      <c r="P1756" s="102" t="str">
        <f t="shared" si="827"/>
        <v/>
      </c>
      <c r="Q1756" s="102" t="str">
        <f t="shared" si="828"/>
        <v/>
      </c>
      <c r="R1756" s="120" t="str">
        <f t="shared" si="829"/>
        <v/>
      </c>
      <c r="S1756" s="54" t="str">
        <f t="shared" si="830"/>
        <v/>
      </c>
      <c r="T1756" s="5" t="str">
        <f t="shared" si="831"/>
        <v/>
      </c>
      <c r="U1756" s="152" t="str">
        <f t="shared" si="814"/>
        <v/>
      </c>
      <c r="V1756" s="152" t="str">
        <f t="shared" si="815"/>
        <v/>
      </c>
      <c r="W1756" s="153" t="str">
        <f t="shared" si="816"/>
        <v/>
      </c>
      <c r="X1756" s="153" t="str">
        <f t="shared" si="817"/>
        <v/>
      </c>
      <c r="Y1756" s="153" t="str">
        <f t="shared" si="818"/>
        <v/>
      </c>
      <c r="Z1756" s="153" t="str">
        <f t="shared" si="819"/>
        <v/>
      </c>
      <c r="AA1756" s="152" t="str">
        <f t="shared" si="820"/>
        <v/>
      </c>
      <c r="AB1756" s="152" t="str">
        <f t="shared" si="821"/>
        <v/>
      </c>
      <c r="AC1756" s="154" t="str">
        <f t="shared" si="832"/>
        <v/>
      </c>
      <c r="AD1756" s="154" t="str">
        <f t="shared" si="833"/>
        <v/>
      </c>
      <c r="AE1756" s="3" t="str">
        <f t="shared" si="834"/>
        <v/>
      </c>
      <c r="AF1756" s="3" t="str">
        <f t="shared" si="835"/>
        <v/>
      </c>
      <c r="AG1756" s="3" t="str">
        <f t="shared" si="836"/>
        <v/>
      </c>
      <c r="AH1756" s="4" t="str">
        <f t="shared" si="837"/>
        <v/>
      </c>
      <c r="AI1756" s="75" t="str">
        <f t="shared" si="838"/>
        <v/>
      </c>
      <c r="AJ1756" s="75" t="str">
        <f t="shared" si="839"/>
        <v/>
      </c>
    </row>
    <row r="1757" spans="1:36">
      <c r="A1757" s="41" t="str">
        <f t="shared" si="822"/>
        <v/>
      </c>
      <c r="B1757" s="150" t="str">
        <f>IF(ISNUMBER(A1757),INDEX('MetaTrader Import'!$H$13:$J$5893,TRUNC(((A1757-$A$39+1)-1)/3)+1,MOD((A1757-$A$39+1)-1,3)+1),"")</f>
        <v/>
      </c>
      <c r="C1757" s="43" t="str">
        <f t="shared" si="823"/>
        <v/>
      </c>
      <c r="D1757" s="43" t="str">
        <f t="shared" ca="1" si="813"/>
        <v/>
      </c>
      <c r="E1757" s="43" t="str">
        <f t="shared" si="824"/>
        <v/>
      </c>
      <c r="F1757" s="43" t="str">
        <f t="shared" si="825"/>
        <v/>
      </c>
      <c r="G1757" s="43" t="str">
        <f>IF(A1757&lt;&gt;"",IF(A1757&lt;Data!$G$11*0.25,$C$13/$G$32,IF(A1757&gt;Data!$G$11*0.25,$C$13,$C$13*10)),"")</f>
        <v/>
      </c>
      <c r="H1757" s="43" t="str">
        <f>IF(A1757&lt;&gt;"",IF(Data!$G$9="constant",$C$13,IF(Data!$G$9="squeeze",G1757,F1757)),"")</f>
        <v/>
      </c>
      <c r="I1757" s="38" t="str">
        <f ca="1">IF(ISNUMBER(A1757),NORMINV(RAND(),0,IF(AND(Data!$G$9="squeeze",A1757&lt;Data!$G$11*0.25),$H$32,1)*$C$30*$C$13)*($C$14*$C$12),"")</f>
        <v/>
      </c>
      <c r="J1757" s="42" t="str">
        <f ca="1">IFERROR(IF(Data!$C$6="Real",B1757,I1757+J1756+($C$14*$C$12)*(NORMINV(RAND(),$C$15,CHOOSE($G$13,$C$13,F1757,G1757)))),"")</f>
        <v/>
      </c>
      <c r="K1757" s="88" t="str">
        <f>IF(ISNUMBER(A1757), IF($G$16="fixed",$G$17,MIN(H1757*Data!$C$7*$C$16*0.5,$C$17*Data!$C$7))*$C$12,"")</f>
        <v/>
      </c>
      <c r="L1757" s="42" t="str">
        <f t="shared" ca="1" si="840"/>
        <v/>
      </c>
      <c r="M1757" s="44" t="str">
        <f t="shared" ca="1" si="841"/>
        <v/>
      </c>
      <c r="N1757" s="44" t="str">
        <f t="shared" ca="1" si="842"/>
        <v/>
      </c>
      <c r="O1757" s="108" t="str">
        <f t="shared" si="826"/>
        <v/>
      </c>
      <c r="P1757" s="102" t="str">
        <f t="shared" si="827"/>
        <v/>
      </c>
      <c r="Q1757" s="102" t="str">
        <f t="shared" si="828"/>
        <v/>
      </c>
      <c r="R1757" s="120" t="str">
        <f t="shared" si="829"/>
        <v/>
      </c>
      <c r="S1757" s="54" t="str">
        <f t="shared" si="830"/>
        <v/>
      </c>
      <c r="T1757" s="5" t="str">
        <f t="shared" si="831"/>
        <v/>
      </c>
      <c r="U1757" s="152" t="str">
        <f t="shared" si="814"/>
        <v/>
      </c>
      <c r="V1757" s="152" t="str">
        <f t="shared" si="815"/>
        <v/>
      </c>
      <c r="W1757" s="153" t="str">
        <f t="shared" si="816"/>
        <v/>
      </c>
      <c r="X1757" s="153" t="str">
        <f t="shared" si="817"/>
        <v/>
      </c>
      <c r="Y1757" s="153" t="str">
        <f t="shared" si="818"/>
        <v/>
      </c>
      <c r="Z1757" s="153" t="str">
        <f t="shared" si="819"/>
        <v/>
      </c>
      <c r="AA1757" s="152" t="str">
        <f t="shared" si="820"/>
        <v/>
      </c>
      <c r="AB1757" s="152" t="str">
        <f t="shared" si="821"/>
        <v/>
      </c>
      <c r="AC1757" s="154" t="str">
        <f t="shared" si="832"/>
        <v/>
      </c>
      <c r="AD1757" s="154" t="str">
        <f t="shared" si="833"/>
        <v/>
      </c>
      <c r="AE1757" s="3" t="str">
        <f t="shared" si="834"/>
        <v/>
      </c>
      <c r="AF1757" s="3" t="str">
        <f t="shared" si="835"/>
        <v/>
      </c>
      <c r="AG1757" s="3" t="str">
        <f t="shared" si="836"/>
        <v/>
      </c>
      <c r="AH1757" s="4" t="str">
        <f t="shared" si="837"/>
        <v/>
      </c>
      <c r="AI1757" s="75" t="str">
        <f t="shared" si="838"/>
        <v/>
      </c>
      <c r="AJ1757" s="75" t="str">
        <f t="shared" si="839"/>
        <v/>
      </c>
    </row>
    <row r="1758" spans="1:36">
      <c r="A1758" s="41" t="str">
        <f t="shared" si="822"/>
        <v/>
      </c>
      <c r="B1758" s="150" t="str">
        <f>IF(ISNUMBER(A1758),INDEX('MetaTrader Import'!$H$13:$J$5893,TRUNC(((A1758-$A$39+1)-1)/3)+1,MOD((A1758-$A$39+1)-1,3)+1),"")</f>
        <v/>
      </c>
      <c r="C1758" s="43" t="str">
        <f t="shared" si="823"/>
        <v/>
      </c>
      <c r="D1758" s="43" t="str">
        <f t="shared" ca="1" si="813"/>
        <v/>
      </c>
      <c r="E1758" s="43" t="str">
        <f t="shared" si="824"/>
        <v/>
      </c>
      <c r="F1758" s="43" t="str">
        <f t="shared" si="825"/>
        <v/>
      </c>
      <c r="G1758" s="43" t="str">
        <f>IF(A1758&lt;&gt;"",IF(A1758&lt;Data!$G$11*0.25,$C$13/$G$32,IF(A1758&gt;Data!$G$11*0.25,$C$13,$C$13*10)),"")</f>
        <v/>
      </c>
      <c r="H1758" s="43" t="str">
        <f>IF(A1758&lt;&gt;"",IF(Data!$G$9="constant",$C$13,IF(Data!$G$9="squeeze",G1758,F1758)),"")</f>
        <v/>
      </c>
      <c r="I1758" s="38" t="str">
        <f ca="1">IF(ISNUMBER(A1758),NORMINV(RAND(),0,IF(AND(Data!$G$9="squeeze",A1758&lt;Data!$G$11*0.25),$H$32,1)*$C$30*$C$13)*($C$14*$C$12),"")</f>
        <v/>
      </c>
      <c r="J1758" s="42" t="str">
        <f ca="1">IFERROR(IF(Data!$C$6="Real",B1758,I1758+J1757+($C$14*$C$12)*(NORMINV(RAND(),$C$15,CHOOSE($G$13,$C$13,F1758,G1758)))),"")</f>
        <v/>
      </c>
      <c r="K1758" s="88" t="str">
        <f>IF(ISNUMBER(A1758), IF($G$16="fixed",$G$17,MIN(H1758*Data!$C$7*$C$16*0.5,$C$17*Data!$C$7))*$C$12,"")</f>
        <v/>
      </c>
      <c r="L1758" s="42" t="str">
        <f t="shared" ca="1" si="840"/>
        <v/>
      </c>
      <c r="M1758" s="44" t="str">
        <f t="shared" ca="1" si="841"/>
        <v/>
      </c>
      <c r="N1758" s="44" t="str">
        <f t="shared" ca="1" si="842"/>
        <v/>
      </c>
      <c r="O1758" s="108" t="str">
        <f t="shared" si="826"/>
        <v/>
      </c>
      <c r="P1758" s="102" t="str">
        <f t="shared" si="827"/>
        <v/>
      </c>
      <c r="Q1758" s="102" t="str">
        <f t="shared" si="828"/>
        <v/>
      </c>
      <c r="R1758" s="120" t="str">
        <f t="shared" si="829"/>
        <v/>
      </c>
      <c r="S1758" s="54" t="str">
        <f t="shared" si="830"/>
        <v/>
      </c>
      <c r="T1758" s="5" t="str">
        <f t="shared" si="831"/>
        <v/>
      </c>
      <c r="U1758" s="152" t="str">
        <f t="shared" si="814"/>
        <v/>
      </c>
      <c r="V1758" s="152" t="str">
        <f t="shared" si="815"/>
        <v/>
      </c>
      <c r="W1758" s="153" t="str">
        <f t="shared" si="816"/>
        <v/>
      </c>
      <c r="X1758" s="153" t="str">
        <f t="shared" si="817"/>
        <v/>
      </c>
      <c r="Y1758" s="153" t="str">
        <f t="shared" si="818"/>
        <v/>
      </c>
      <c r="Z1758" s="153" t="str">
        <f t="shared" si="819"/>
        <v/>
      </c>
      <c r="AA1758" s="152" t="str">
        <f t="shared" si="820"/>
        <v/>
      </c>
      <c r="AB1758" s="152" t="str">
        <f t="shared" si="821"/>
        <v/>
      </c>
      <c r="AC1758" s="154" t="str">
        <f t="shared" si="832"/>
        <v/>
      </c>
      <c r="AD1758" s="154" t="str">
        <f t="shared" si="833"/>
        <v/>
      </c>
      <c r="AE1758" s="3" t="str">
        <f t="shared" si="834"/>
        <v/>
      </c>
      <c r="AF1758" s="3" t="str">
        <f t="shared" si="835"/>
        <v/>
      </c>
      <c r="AG1758" s="3" t="str">
        <f t="shared" si="836"/>
        <v/>
      </c>
      <c r="AH1758" s="4" t="str">
        <f t="shared" si="837"/>
        <v/>
      </c>
      <c r="AI1758" s="75" t="str">
        <f t="shared" si="838"/>
        <v/>
      </c>
      <c r="AJ1758" s="75" t="str">
        <f t="shared" si="839"/>
        <v/>
      </c>
    </row>
    <row r="1759" spans="1:36">
      <c r="A1759" s="41" t="str">
        <f t="shared" si="822"/>
        <v/>
      </c>
      <c r="B1759" s="150" t="str">
        <f>IF(ISNUMBER(A1759),INDEX('MetaTrader Import'!$H$13:$J$5893,TRUNC(((A1759-$A$39+1)-1)/3)+1,MOD((A1759-$A$39+1)-1,3)+1),"")</f>
        <v/>
      </c>
      <c r="C1759" s="43" t="str">
        <f t="shared" si="823"/>
        <v/>
      </c>
      <c r="D1759" s="43" t="str">
        <f t="shared" ca="1" si="813"/>
        <v/>
      </c>
      <c r="E1759" s="43" t="str">
        <f t="shared" si="824"/>
        <v/>
      </c>
      <c r="F1759" s="43" t="str">
        <f t="shared" si="825"/>
        <v/>
      </c>
      <c r="G1759" s="43" t="str">
        <f>IF(A1759&lt;&gt;"",IF(A1759&lt;Data!$G$11*0.25,$C$13/$G$32,IF(A1759&gt;Data!$G$11*0.25,$C$13,$C$13*10)),"")</f>
        <v/>
      </c>
      <c r="H1759" s="43" t="str">
        <f>IF(A1759&lt;&gt;"",IF(Data!$G$9="constant",$C$13,IF(Data!$G$9="squeeze",G1759,F1759)),"")</f>
        <v/>
      </c>
      <c r="I1759" s="38" t="str">
        <f ca="1">IF(ISNUMBER(A1759),NORMINV(RAND(),0,IF(AND(Data!$G$9="squeeze",A1759&lt;Data!$G$11*0.25),$H$32,1)*$C$30*$C$13)*($C$14*$C$12),"")</f>
        <v/>
      </c>
      <c r="J1759" s="42" t="str">
        <f ca="1">IFERROR(IF(Data!$C$6="Real",B1759,I1759+J1758+($C$14*$C$12)*(NORMINV(RAND(),$C$15,CHOOSE($G$13,$C$13,F1759,G1759)))),"")</f>
        <v/>
      </c>
      <c r="K1759" s="88" t="str">
        <f>IF(ISNUMBER(A1759), IF($G$16="fixed",$G$17,MIN(H1759*Data!$C$7*$C$16*0.5,$C$17*Data!$C$7))*$C$12,"")</f>
        <v/>
      </c>
      <c r="L1759" s="42" t="str">
        <f t="shared" ca="1" si="840"/>
        <v/>
      </c>
      <c r="M1759" s="44" t="str">
        <f t="shared" ca="1" si="841"/>
        <v/>
      </c>
      <c r="N1759" s="44" t="str">
        <f t="shared" ca="1" si="842"/>
        <v/>
      </c>
      <c r="O1759" s="108" t="str">
        <f t="shared" si="826"/>
        <v/>
      </c>
      <c r="P1759" s="102" t="str">
        <f t="shared" si="827"/>
        <v/>
      </c>
      <c r="Q1759" s="102" t="str">
        <f t="shared" si="828"/>
        <v/>
      </c>
      <c r="R1759" s="120" t="str">
        <f t="shared" si="829"/>
        <v/>
      </c>
      <c r="S1759" s="54" t="str">
        <f t="shared" si="830"/>
        <v/>
      </c>
      <c r="T1759" s="5" t="str">
        <f t="shared" si="831"/>
        <v/>
      </c>
      <c r="U1759" s="152" t="str">
        <f t="shared" si="814"/>
        <v/>
      </c>
      <c r="V1759" s="152" t="str">
        <f t="shared" si="815"/>
        <v/>
      </c>
      <c r="W1759" s="153" t="str">
        <f t="shared" si="816"/>
        <v/>
      </c>
      <c r="X1759" s="153" t="str">
        <f t="shared" si="817"/>
        <v/>
      </c>
      <c r="Y1759" s="153" t="str">
        <f t="shared" si="818"/>
        <v/>
      </c>
      <c r="Z1759" s="153" t="str">
        <f t="shared" si="819"/>
        <v/>
      </c>
      <c r="AA1759" s="152" t="str">
        <f t="shared" si="820"/>
        <v/>
      </c>
      <c r="AB1759" s="152" t="str">
        <f t="shared" si="821"/>
        <v/>
      </c>
      <c r="AC1759" s="154" t="str">
        <f t="shared" si="832"/>
        <v/>
      </c>
      <c r="AD1759" s="154" t="str">
        <f t="shared" si="833"/>
        <v/>
      </c>
      <c r="AE1759" s="3" t="str">
        <f t="shared" si="834"/>
        <v/>
      </c>
      <c r="AF1759" s="3" t="str">
        <f t="shared" si="835"/>
        <v/>
      </c>
      <c r="AG1759" s="3" t="str">
        <f t="shared" si="836"/>
        <v/>
      </c>
      <c r="AH1759" s="4" t="str">
        <f t="shared" si="837"/>
        <v/>
      </c>
      <c r="AI1759" s="75" t="str">
        <f t="shared" si="838"/>
        <v/>
      </c>
      <c r="AJ1759" s="75" t="str">
        <f t="shared" si="839"/>
        <v/>
      </c>
    </row>
    <row r="1760" spans="1:36">
      <c r="A1760" s="41" t="str">
        <f t="shared" si="822"/>
        <v/>
      </c>
      <c r="B1760" s="150" t="str">
        <f>IF(ISNUMBER(A1760),INDEX('MetaTrader Import'!$H$13:$J$5893,TRUNC(((A1760-$A$39+1)-1)/3)+1,MOD((A1760-$A$39+1)-1,3)+1),"")</f>
        <v/>
      </c>
      <c r="C1760" s="43" t="str">
        <f t="shared" si="823"/>
        <v/>
      </c>
      <c r="D1760" s="43" t="str">
        <f t="shared" ca="1" si="813"/>
        <v/>
      </c>
      <c r="E1760" s="43" t="str">
        <f t="shared" si="824"/>
        <v/>
      </c>
      <c r="F1760" s="43" t="str">
        <f t="shared" si="825"/>
        <v/>
      </c>
      <c r="G1760" s="43" t="str">
        <f>IF(A1760&lt;&gt;"",IF(A1760&lt;Data!$G$11*0.25,$C$13/$G$32,IF(A1760&gt;Data!$G$11*0.25,$C$13,$C$13*10)),"")</f>
        <v/>
      </c>
      <c r="H1760" s="43" t="str">
        <f>IF(A1760&lt;&gt;"",IF(Data!$G$9="constant",$C$13,IF(Data!$G$9="squeeze",G1760,F1760)),"")</f>
        <v/>
      </c>
      <c r="I1760" s="38" t="str">
        <f ca="1">IF(ISNUMBER(A1760),NORMINV(RAND(),0,IF(AND(Data!$G$9="squeeze",A1760&lt;Data!$G$11*0.25),$H$32,1)*$C$30*$C$13)*($C$14*$C$12),"")</f>
        <v/>
      </c>
      <c r="J1760" s="42" t="str">
        <f ca="1">IFERROR(IF(Data!$C$6="Real",B1760,I1760+J1759+($C$14*$C$12)*(NORMINV(RAND(),$C$15,CHOOSE($G$13,$C$13,F1760,G1760)))),"")</f>
        <v/>
      </c>
      <c r="K1760" s="88" t="str">
        <f>IF(ISNUMBER(A1760), IF($G$16="fixed",$G$17,MIN(H1760*Data!$C$7*$C$16*0.5,$C$17*Data!$C$7))*$C$12,"")</f>
        <v/>
      </c>
      <c r="L1760" s="42" t="str">
        <f t="shared" ca="1" si="840"/>
        <v/>
      </c>
      <c r="M1760" s="44" t="str">
        <f t="shared" ca="1" si="841"/>
        <v/>
      </c>
      <c r="N1760" s="44" t="str">
        <f t="shared" ca="1" si="842"/>
        <v/>
      </c>
      <c r="O1760" s="108" t="str">
        <f t="shared" si="826"/>
        <v/>
      </c>
      <c r="P1760" s="102" t="str">
        <f t="shared" si="827"/>
        <v/>
      </c>
      <c r="Q1760" s="102" t="str">
        <f t="shared" si="828"/>
        <v/>
      </c>
      <c r="R1760" s="120" t="str">
        <f t="shared" si="829"/>
        <v/>
      </c>
      <c r="S1760" s="54" t="str">
        <f t="shared" si="830"/>
        <v/>
      </c>
      <c r="T1760" s="5" t="str">
        <f t="shared" si="831"/>
        <v/>
      </c>
      <c r="U1760" s="152" t="str">
        <f t="shared" si="814"/>
        <v/>
      </c>
      <c r="V1760" s="152" t="str">
        <f t="shared" si="815"/>
        <v/>
      </c>
      <c r="W1760" s="153" t="str">
        <f t="shared" si="816"/>
        <v/>
      </c>
      <c r="X1760" s="153" t="str">
        <f t="shared" si="817"/>
        <v/>
      </c>
      <c r="Y1760" s="153" t="str">
        <f t="shared" si="818"/>
        <v/>
      </c>
      <c r="Z1760" s="153" t="str">
        <f t="shared" si="819"/>
        <v/>
      </c>
      <c r="AA1760" s="152" t="str">
        <f t="shared" si="820"/>
        <v/>
      </c>
      <c r="AB1760" s="152" t="str">
        <f t="shared" si="821"/>
        <v/>
      </c>
      <c r="AC1760" s="154" t="str">
        <f t="shared" si="832"/>
        <v/>
      </c>
      <c r="AD1760" s="154" t="str">
        <f t="shared" si="833"/>
        <v/>
      </c>
      <c r="AE1760" s="3" t="str">
        <f t="shared" si="834"/>
        <v/>
      </c>
      <c r="AF1760" s="3" t="str">
        <f t="shared" si="835"/>
        <v/>
      </c>
      <c r="AG1760" s="3" t="str">
        <f t="shared" si="836"/>
        <v/>
      </c>
      <c r="AH1760" s="4" t="str">
        <f t="shared" si="837"/>
        <v/>
      </c>
      <c r="AI1760" s="75" t="str">
        <f t="shared" si="838"/>
        <v/>
      </c>
      <c r="AJ1760" s="75" t="str">
        <f t="shared" si="839"/>
        <v/>
      </c>
    </row>
    <row r="1761" spans="1:36">
      <c r="A1761" s="41" t="str">
        <f t="shared" si="822"/>
        <v/>
      </c>
      <c r="B1761" s="150" t="str">
        <f>IF(ISNUMBER(A1761),INDEX('MetaTrader Import'!$H$13:$J$5893,TRUNC(((A1761-$A$39+1)-1)/3)+1,MOD((A1761-$A$39+1)-1,3)+1),"")</f>
        <v/>
      </c>
      <c r="C1761" s="43" t="str">
        <f t="shared" si="823"/>
        <v/>
      </c>
      <c r="D1761" s="43" t="str">
        <f t="shared" ca="1" si="813"/>
        <v/>
      </c>
      <c r="E1761" s="43" t="str">
        <f t="shared" si="824"/>
        <v/>
      </c>
      <c r="F1761" s="43" t="str">
        <f t="shared" si="825"/>
        <v/>
      </c>
      <c r="G1761" s="43" t="str">
        <f>IF(A1761&lt;&gt;"",IF(A1761&lt;Data!$G$11*0.25,$C$13/$G$32,IF(A1761&gt;Data!$G$11*0.25,$C$13,$C$13*10)),"")</f>
        <v/>
      </c>
      <c r="H1761" s="43" t="str">
        <f>IF(A1761&lt;&gt;"",IF(Data!$G$9="constant",$C$13,IF(Data!$G$9="squeeze",G1761,F1761)),"")</f>
        <v/>
      </c>
      <c r="I1761" s="38" t="str">
        <f ca="1">IF(ISNUMBER(A1761),NORMINV(RAND(),0,IF(AND(Data!$G$9="squeeze",A1761&lt;Data!$G$11*0.25),$H$32,1)*$C$30*$C$13)*($C$14*$C$12),"")</f>
        <v/>
      </c>
      <c r="J1761" s="42" t="str">
        <f ca="1">IFERROR(IF(Data!$C$6="Real",B1761,I1761+J1760+($C$14*$C$12)*(NORMINV(RAND(),$C$15,CHOOSE($G$13,$C$13,F1761,G1761)))),"")</f>
        <v/>
      </c>
      <c r="K1761" s="88" t="str">
        <f>IF(ISNUMBER(A1761), IF($G$16="fixed",$G$17,MIN(H1761*Data!$C$7*$C$16*0.5,$C$17*Data!$C$7))*$C$12,"")</f>
        <v/>
      </c>
      <c r="L1761" s="42" t="str">
        <f t="shared" ca="1" si="840"/>
        <v/>
      </c>
      <c r="M1761" s="44" t="str">
        <f t="shared" ca="1" si="841"/>
        <v/>
      </c>
      <c r="N1761" s="44" t="str">
        <f t="shared" ca="1" si="842"/>
        <v/>
      </c>
      <c r="O1761" s="108" t="str">
        <f t="shared" si="826"/>
        <v/>
      </c>
      <c r="P1761" s="102" t="str">
        <f t="shared" si="827"/>
        <v/>
      </c>
      <c r="Q1761" s="102" t="str">
        <f t="shared" si="828"/>
        <v/>
      </c>
      <c r="R1761" s="120" t="str">
        <f t="shared" si="829"/>
        <v/>
      </c>
      <c r="S1761" s="54" t="str">
        <f t="shared" si="830"/>
        <v/>
      </c>
      <c r="T1761" s="5" t="str">
        <f t="shared" si="831"/>
        <v/>
      </c>
      <c r="U1761" s="152" t="str">
        <f t="shared" si="814"/>
        <v/>
      </c>
      <c r="V1761" s="152" t="str">
        <f t="shared" si="815"/>
        <v/>
      </c>
      <c r="W1761" s="153" t="str">
        <f t="shared" si="816"/>
        <v/>
      </c>
      <c r="X1761" s="153" t="str">
        <f t="shared" si="817"/>
        <v/>
      </c>
      <c r="Y1761" s="153" t="str">
        <f t="shared" si="818"/>
        <v/>
      </c>
      <c r="Z1761" s="153" t="str">
        <f t="shared" si="819"/>
        <v/>
      </c>
      <c r="AA1761" s="152" t="str">
        <f t="shared" si="820"/>
        <v/>
      </c>
      <c r="AB1761" s="152" t="str">
        <f t="shared" si="821"/>
        <v/>
      </c>
      <c r="AC1761" s="154" t="str">
        <f t="shared" si="832"/>
        <v/>
      </c>
      <c r="AD1761" s="154" t="str">
        <f t="shared" si="833"/>
        <v/>
      </c>
      <c r="AE1761" s="3" t="str">
        <f t="shared" si="834"/>
        <v/>
      </c>
      <c r="AF1761" s="3" t="str">
        <f t="shared" si="835"/>
        <v/>
      </c>
      <c r="AG1761" s="3" t="str">
        <f t="shared" si="836"/>
        <v/>
      </c>
      <c r="AH1761" s="4" t="str">
        <f t="shared" si="837"/>
        <v/>
      </c>
      <c r="AI1761" s="75" t="str">
        <f t="shared" si="838"/>
        <v/>
      </c>
      <c r="AJ1761" s="75" t="str">
        <f t="shared" si="839"/>
        <v/>
      </c>
    </row>
    <row r="1762" spans="1:36">
      <c r="A1762" s="41" t="str">
        <f t="shared" si="822"/>
        <v/>
      </c>
      <c r="B1762" s="150" t="str">
        <f>IF(ISNUMBER(A1762),INDEX('MetaTrader Import'!$H$13:$J$5893,TRUNC(((A1762-$A$39+1)-1)/3)+1,MOD((A1762-$A$39+1)-1,3)+1),"")</f>
        <v/>
      </c>
      <c r="C1762" s="43" t="str">
        <f t="shared" si="823"/>
        <v/>
      </c>
      <c r="D1762" s="43" t="str">
        <f t="shared" ca="1" si="813"/>
        <v/>
      </c>
      <c r="E1762" s="43" t="str">
        <f t="shared" si="824"/>
        <v/>
      </c>
      <c r="F1762" s="43" t="str">
        <f t="shared" si="825"/>
        <v/>
      </c>
      <c r="G1762" s="43" t="str">
        <f>IF(A1762&lt;&gt;"",IF(A1762&lt;Data!$G$11*0.25,$C$13/$G$32,IF(A1762&gt;Data!$G$11*0.25,$C$13,$C$13*10)),"")</f>
        <v/>
      </c>
      <c r="H1762" s="43" t="str">
        <f>IF(A1762&lt;&gt;"",IF(Data!$G$9="constant",$C$13,IF(Data!$G$9="squeeze",G1762,F1762)),"")</f>
        <v/>
      </c>
      <c r="I1762" s="38" t="str">
        <f ca="1">IF(ISNUMBER(A1762),NORMINV(RAND(),0,IF(AND(Data!$G$9="squeeze",A1762&lt;Data!$G$11*0.25),$H$32,1)*$C$30*$C$13)*($C$14*$C$12),"")</f>
        <v/>
      </c>
      <c r="J1762" s="42" t="str">
        <f ca="1">IFERROR(IF(Data!$C$6="Real",B1762,I1762+J1761+($C$14*$C$12)*(NORMINV(RAND(),$C$15,CHOOSE($G$13,$C$13,F1762,G1762)))),"")</f>
        <v/>
      </c>
      <c r="K1762" s="88" t="str">
        <f>IF(ISNUMBER(A1762), IF($G$16="fixed",$G$17,MIN(H1762*Data!$C$7*$C$16*0.5,$C$17*Data!$C$7))*$C$12,"")</f>
        <v/>
      </c>
      <c r="L1762" s="42" t="str">
        <f t="shared" ca="1" si="840"/>
        <v/>
      </c>
      <c r="M1762" s="44" t="str">
        <f t="shared" ca="1" si="841"/>
        <v/>
      </c>
      <c r="N1762" s="44" t="str">
        <f t="shared" ca="1" si="842"/>
        <v/>
      </c>
      <c r="O1762" s="108" t="str">
        <f t="shared" si="826"/>
        <v/>
      </c>
      <c r="P1762" s="102" t="str">
        <f t="shared" si="827"/>
        <v/>
      </c>
      <c r="Q1762" s="102" t="str">
        <f t="shared" si="828"/>
        <v/>
      </c>
      <c r="R1762" s="120" t="str">
        <f t="shared" si="829"/>
        <v/>
      </c>
      <c r="S1762" s="54" t="str">
        <f t="shared" si="830"/>
        <v/>
      </c>
      <c r="T1762" s="5" t="str">
        <f t="shared" si="831"/>
        <v/>
      </c>
      <c r="U1762" s="152" t="str">
        <f t="shared" si="814"/>
        <v/>
      </c>
      <c r="V1762" s="152" t="str">
        <f t="shared" si="815"/>
        <v/>
      </c>
      <c r="W1762" s="153" t="str">
        <f t="shared" si="816"/>
        <v/>
      </c>
      <c r="X1762" s="153" t="str">
        <f t="shared" si="817"/>
        <v/>
      </c>
      <c r="Y1762" s="153" t="str">
        <f t="shared" si="818"/>
        <v/>
      </c>
      <c r="Z1762" s="153" t="str">
        <f t="shared" si="819"/>
        <v/>
      </c>
      <c r="AA1762" s="152" t="str">
        <f t="shared" si="820"/>
        <v/>
      </c>
      <c r="AB1762" s="152" t="str">
        <f t="shared" si="821"/>
        <v/>
      </c>
      <c r="AC1762" s="154" t="str">
        <f t="shared" si="832"/>
        <v/>
      </c>
      <c r="AD1762" s="154" t="str">
        <f t="shared" si="833"/>
        <v/>
      </c>
      <c r="AE1762" s="3" t="str">
        <f t="shared" si="834"/>
        <v/>
      </c>
      <c r="AF1762" s="3" t="str">
        <f t="shared" si="835"/>
        <v/>
      </c>
      <c r="AG1762" s="3" t="str">
        <f t="shared" si="836"/>
        <v/>
      </c>
      <c r="AH1762" s="4" t="str">
        <f t="shared" si="837"/>
        <v/>
      </c>
      <c r="AI1762" s="75" t="str">
        <f t="shared" si="838"/>
        <v/>
      </c>
      <c r="AJ1762" s="75" t="str">
        <f t="shared" si="839"/>
        <v/>
      </c>
    </row>
    <row r="1763" spans="1:36">
      <c r="A1763" s="41" t="str">
        <f t="shared" si="822"/>
        <v/>
      </c>
      <c r="B1763" s="150" t="str">
        <f>IF(ISNUMBER(A1763),INDEX('MetaTrader Import'!$H$13:$J$5893,TRUNC(((A1763-$A$39+1)-1)/3)+1,MOD((A1763-$A$39+1)-1,3)+1),"")</f>
        <v/>
      </c>
      <c r="C1763" s="43" t="str">
        <f t="shared" si="823"/>
        <v/>
      </c>
      <c r="D1763" s="43" t="str">
        <f t="shared" ca="1" si="813"/>
        <v/>
      </c>
      <c r="E1763" s="43" t="str">
        <f t="shared" si="824"/>
        <v/>
      </c>
      <c r="F1763" s="43" t="str">
        <f t="shared" si="825"/>
        <v/>
      </c>
      <c r="G1763" s="43" t="str">
        <f>IF(A1763&lt;&gt;"",IF(A1763&lt;Data!$G$11*0.25,$C$13/$G$32,IF(A1763&gt;Data!$G$11*0.25,$C$13,$C$13*10)),"")</f>
        <v/>
      </c>
      <c r="H1763" s="43" t="str">
        <f>IF(A1763&lt;&gt;"",IF(Data!$G$9="constant",$C$13,IF(Data!$G$9="squeeze",G1763,F1763)),"")</f>
        <v/>
      </c>
      <c r="I1763" s="38" t="str">
        <f ca="1">IF(ISNUMBER(A1763),NORMINV(RAND(),0,IF(AND(Data!$G$9="squeeze",A1763&lt;Data!$G$11*0.25),$H$32,1)*$C$30*$C$13)*($C$14*$C$12),"")</f>
        <v/>
      </c>
      <c r="J1763" s="42" t="str">
        <f ca="1">IFERROR(IF(Data!$C$6="Real",B1763,I1763+J1762+($C$14*$C$12)*(NORMINV(RAND(),$C$15,CHOOSE($G$13,$C$13,F1763,G1763)))),"")</f>
        <v/>
      </c>
      <c r="K1763" s="88" t="str">
        <f>IF(ISNUMBER(A1763), IF($G$16="fixed",$G$17,MIN(H1763*Data!$C$7*$C$16*0.5,$C$17*Data!$C$7))*$C$12,"")</f>
        <v/>
      </c>
      <c r="L1763" s="42" t="str">
        <f t="shared" ca="1" si="840"/>
        <v/>
      </c>
      <c r="M1763" s="44" t="str">
        <f t="shared" ca="1" si="841"/>
        <v/>
      </c>
      <c r="N1763" s="44" t="str">
        <f t="shared" ca="1" si="842"/>
        <v/>
      </c>
      <c r="O1763" s="108" t="str">
        <f t="shared" si="826"/>
        <v/>
      </c>
      <c r="P1763" s="102" t="str">
        <f t="shared" si="827"/>
        <v/>
      </c>
      <c r="Q1763" s="102" t="str">
        <f t="shared" si="828"/>
        <v/>
      </c>
      <c r="R1763" s="120" t="str">
        <f t="shared" si="829"/>
        <v/>
      </c>
      <c r="S1763" s="54" t="str">
        <f t="shared" si="830"/>
        <v/>
      </c>
      <c r="T1763" s="5" t="str">
        <f t="shared" si="831"/>
        <v/>
      </c>
      <c r="U1763" s="152" t="str">
        <f t="shared" si="814"/>
        <v/>
      </c>
      <c r="V1763" s="152" t="str">
        <f t="shared" si="815"/>
        <v/>
      </c>
      <c r="W1763" s="153" t="str">
        <f t="shared" si="816"/>
        <v/>
      </c>
      <c r="X1763" s="153" t="str">
        <f t="shared" si="817"/>
        <v/>
      </c>
      <c r="Y1763" s="153" t="str">
        <f t="shared" si="818"/>
        <v/>
      </c>
      <c r="Z1763" s="153" t="str">
        <f t="shared" si="819"/>
        <v/>
      </c>
      <c r="AA1763" s="152" t="str">
        <f t="shared" si="820"/>
        <v/>
      </c>
      <c r="AB1763" s="152" t="str">
        <f t="shared" si="821"/>
        <v/>
      </c>
      <c r="AC1763" s="154" t="str">
        <f t="shared" si="832"/>
        <v/>
      </c>
      <c r="AD1763" s="154" t="str">
        <f t="shared" si="833"/>
        <v/>
      </c>
      <c r="AE1763" s="3" t="str">
        <f t="shared" si="834"/>
        <v/>
      </c>
      <c r="AF1763" s="3" t="str">
        <f t="shared" si="835"/>
        <v/>
      </c>
      <c r="AG1763" s="3" t="str">
        <f t="shared" si="836"/>
        <v/>
      </c>
      <c r="AH1763" s="4" t="str">
        <f t="shared" si="837"/>
        <v/>
      </c>
      <c r="AI1763" s="75" t="str">
        <f t="shared" si="838"/>
        <v/>
      </c>
      <c r="AJ1763" s="75" t="str">
        <f t="shared" si="839"/>
        <v/>
      </c>
    </row>
    <row r="1764" spans="1:36">
      <c r="A1764" s="41" t="str">
        <f t="shared" si="822"/>
        <v/>
      </c>
      <c r="B1764" s="150" t="str">
        <f>IF(ISNUMBER(A1764),INDEX('MetaTrader Import'!$H$13:$J$5893,TRUNC(((A1764-$A$39+1)-1)/3)+1,MOD((A1764-$A$39+1)-1,3)+1),"")</f>
        <v/>
      </c>
      <c r="C1764" s="43" t="str">
        <f t="shared" si="823"/>
        <v/>
      </c>
      <c r="D1764" s="43" t="str">
        <f t="shared" ca="1" si="813"/>
        <v/>
      </c>
      <c r="E1764" s="43" t="str">
        <f t="shared" si="824"/>
        <v/>
      </c>
      <c r="F1764" s="43" t="str">
        <f t="shared" si="825"/>
        <v/>
      </c>
      <c r="G1764" s="43" t="str">
        <f>IF(A1764&lt;&gt;"",IF(A1764&lt;Data!$G$11*0.25,$C$13/$G$32,IF(A1764&gt;Data!$G$11*0.25,$C$13,$C$13*10)),"")</f>
        <v/>
      </c>
      <c r="H1764" s="43" t="str">
        <f>IF(A1764&lt;&gt;"",IF(Data!$G$9="constant",$C$13,IF(Data!$G$9="squeeze",G1764,F1764)),"")</f>
        <v/>
      </c>
      <c r="I1764" s="38" t="str">
        <f ca="1">IF(ISNUMBER(A1764),NORMINV(RAND(),0,IF(AND(Data!$G$9="squeeze",A1764&lt;Data!$G$11*0.25),$H$32,1)*$C$30*$C$13)*($C$14*$C$12),"")</f>
        <v/>
      </c>
      <c r="J1764" s="42" t="str">
        <f ca="1">IFERROR(IF(Data!$C$6="Real",B1764,I1764+J1763+($C$14*$C$12)*(NORMINV(RAND(),$C$15,CHOOSE($G$13,$C$13,F1764,G1764)))),"")</f>
        <v/>
      </c>
      <c r="K1764" s="88" t="str">
        <f>IF(ISNUMBER(A1764), IF($G$16="fixed",$G$17,MIN(H1764*Data!$C$7*$C$16*0.5,$C$17*Data!$C$7))*$C$12,"")</f>
        <v/>
      </c>
      <c r="L1764" s="42" t="str">
        <f t="shared" ca="1" si="840"/>
        <v/>
      </c>
      <c r="M1764" s="44" t="str">
        <f t="shared" ca="1" si="841"/>
        <v/>
      </c>
      <c r="N1764" s="44" t="str">
        <f t="shared" ca="1" si="842"/>
        <v/>
      </c>
      <c r="O1764" s="108" t="str">
        <f t="shared" si="826"/>
        <v/>
      </c>
      <c r="P1764" s="102" t="str">
        <f t="shared" si="827"/>
        <v/>
      </c>
      <c r="Q1764" s="102" t="str">
        <f t="shared" si="828"/>
        <v/>
      </c>
      <c r="R1764" s="120" t="str">
        <f t="shared" si="829"/>
        <v/>
      </c>
      <c r="S1764" s="54" t="str">
        <f t="shared" si="830"/>
        <v/>
      </c>
      <c r="T1764" s="5" t="str">
        <f t="shared" si="831"/>
        <v/>
      </c>
      <c r="U1764" s="152" t="str">
        <f t="shared" si="814"/>
        <v/>
      </c>
      <c r="V1764" s="152" t="str">
        <f t="shared" si="815"/>
        <v/>
      </c>
      <c r="W1764" s="153" t="str">
        <f t="shared" si="816"/>
        <v/>
      </c>
      <c r="X1764" s="153" t="str">
        <f t="shared" si="817"/>
        <v/>
      </c>
      <c r="Y1764" s="153" t="str">
        <f t="shared" si="818"/>
        <v/>
      </c>
      <c r="Z1764" s="153" t="str">
        <f t="shared" si="819"/>
        <v/>
      </c>
      <c r="AA1764" s="152" t="str">
        <f t="shared" si="820"/>
        <v/>
      </c>
      <c r="AB1764" s="152" t="str">
        <f t="shared" si="821"/>
        <v/>
      </c>
      <c r="AC1764" s="154" t="str">
        <f t="shared" si="832"/>
        <v/>
      </c>
      <c r="AD1764" s="154" t="str">
        <f t="shared" si="833"/>
        <v/>
      </c>
      <c r="AE1764" s="3" t="str">
        <f t="shared" si="834"/>
        <v/>
      </c>
      <c r="AF1764" s="3" t="str">
        <f t="shared" si="835"/>
        <v/>
      </c>
      <c r="AG1764" s="3" t="str">
        <f t="shared" si="836"/>
        <v/>
      </c>
      <c r="AH1764" s="4" t="str">
        <f t="shared" si="837"/>
        <v/>
      </c>
      <c r="AI1764" s="75" t="str">
        <f t="shared" si="838"/>
        <v/>
      </c>
      <c r="AJ1764" s="75" t="str">
        <f t="shared" si="839"/>
        <v/>
      </c>
    </row>
    <row r="1765" spans="1:36">
      <c r="A1765" s="41" t="str">
        <f t="shared" si="822"/>
        <v/>
      </c>
      <c r="B1765" s="150" t="str">
        <f>IF(ISNUMBER(A1765),INDEX('MetaTrader Import'!$H$13:$J$5893,TRUNC(((A1765-$A$39+1)-1)/3)+1,MOD((A1765-$A$39+1)-1,3)+1),"")</f>
        <v/>
      </c>
      <c r="C1765" s="43" t="str">
        <f t="shared" si="823"/>
        <v/>
      </c>
      <c r="D1765" s="43" t="str">
        <f t="shared" ca="1" si="813"/>
        <v/>
      </c>
      <c r="E1765" s="43" t="str">
        <f t="shared" si="824"/>
        <v/>
      </c>
      <c r="F1765" s="43" t="str">
        <f t="shared" si="825"/>
        <v/>
      </c>
      <c r="G1765" s="43" t="str">
        <f>IF(A1765&lt;&gt;"",IF(A1765&lt;Data!$G$11*0.25,$C$13/$G$32,IF(A1765&gt;Data!$G$11*0.25,$C$13,$C$13*10)),"")</f>
        <v/>
      </c>
      <c r="H1765" s="43" t="str">
        <f>IF(A1765&lt;&gt;"",IF(Data!$G$9="constant",$C$13,IF(Data!$G$9="squeeze",G1765,F1765)),"")</f>
        <v/>
      </c>
      <c r="I1765" s="38" t="str">
        <f ca="1">IF(ISNUMBER(A1765),NORMINV(RAND(),0,IF(AND(Data!$G$9="squeeze",A1765&lt;Data!$G$11*0.25),$H$32,1)*$C$30*$C$13)*($C$14*$C$12),"")</f>
        <v/>
      </c>
      <c r="J1765" s="42" t="str">
        <f ca="1">IFERROR(IF(Data!$C$6="Real",B1765,I1765+J1764+($C$14*$C$12)*(NORMINV(RAND(),$C$15,CHOOSE($G$13,$C$13,F1765,G1765)))),"")</f>
        <v/>
      </c>
      <c r="K1765" s="88" t="str">
        <f>IF(ISNUMBER(A1765), IF($G$16="fixed",$G$17,MIN(H1765*Data!$C$7*$C$16*0.5,$C$17*Data!$C$7))*$C$12,"")</f>
        <v/>
      </c>
      <c r="L1765" s="42" t="str">
        <f t="shared" ca="1" si="840"/>
        <v/>
      </c>
      <c r="M1765" s="44" t="str">
        <f t="shared" ca="1" si="841"/>
        <v/>
      </c>
      <c r="N1765" s="44" t="str">
        <f t="shared" ca="1" si="842"/>
        <v/>
      </c>
      <c r="O1765" s="108" t="str">
        <f t="shared" si="826"/>
        <v/>
      </c>
      <c r="P1765" s="102" t="str">
        <f t="shared" si="827"/>
        <v/>
      </c>
      <c r="Q1765" s="102" t="str">
        <f t="shared" si="828"/>
        <v/>
      </c>
      <c r="R1765" s="120" t="str">
        <f t="shared" si="829"/>
        <v/>
      </c>
      <c r="S1765" s="54" t="str">
        <f t="shared" si="830"/>
        <v/>
      </c>
      <c r="T1765" s="5" t="str">
        <f t="shared" si="831"/>
        <v/>
      </c>
      <c r="U1765" s="152" t="str">
        <f t="shared" si="814"/>
        <v/>
      </c>
      <c r="V1765" s="152" t="str">
        <f t="shared" si="815"/>
        <v/>
      </c>
      <c r="W1765" s="153" t="str">
        <f t="shared" si="816"/>
        <v/>
      </c>
      <c r="X1765" s="153" t="str">
        <f t="shared" si="817"/>
        <v/>
      </c>
      <c r="Y1765" s="153" t="str">
        <f t="shared" si="818"/>
        <v/>
      </c>
      <c r="Z1765" s="153" t="str">
        <f t="shared" si="819"/>
        <v/>
      </c>
      <c r="AA1765" s="152" t="str">
        <f t="shared" si="820"/>
        <v/>
      </c>
      <c r="AB1765" s="152" t="str">
        <f t="shared" si="821"/>
        <v/>
      </c>
      <c r="AC1765" s="154" t="str">
        <f t="shared" si="832"/>
        <v/>
      </c>
      <c r="AD1765" s="154" t="str">
        <f t="shared" si="833"/>
        <v/>
      </c>
      <c r="AE1765" s="3" t="str">
        <f t="shared" si="834"/>
        <v/>
      </c>
      <c r="AF1765" s="3" t="str">
        <f t="shared" si="835"/>
        <v/>
      </c>
      <c r="AG1765" s="3" t="str">
        <f t="shared" si="836"/>
        <v/>
      </c>
      <c r="AH1765" s="4" t="str">
        <f t="shared" si="837"/>
        <v/>
      </c>
      <c r="AI1765" s="75" t="str">
        <f t="shared" si="838"/>
        <v/>
      </c>
      <c r="AJ1765" s="75" t="str">
        <f t="shared" si="839"/>
        <v/>
      </c>
    </row>
    <row r="1766" spans="1:36">
      <c r="A1766" s="41" t="str">
        <f t="shared" si="822"/>
        <v/>
      </c>
      <c r="B1766" s="150" t="str">
        <f>IF(ISNUMBER(A1766),INDEX('MetaTrader Import'!$H$13:$J$5893,TRUNC(((A1766-$A$39+1)-1)/3)+1,MOD((A1766-$A$39+1)-1,3)+1),"")</f>
        <v/>
      </c>
      <c r="C1766" s="43" t="str">
        <f t="shared" si="823"/>
        <v/>
      </c>
      <c r="D1766" s="43" t="str">
        <f t="shared" ca="1" si="813"/>
        <v/>
      </c>
      <c r="E1766" s="43" t="str">
        <f t="shared" si="824"/>
        <v/>
      </c>
      <c r="F1766" s="43" t="str">
        <f t="shared" si="825"/>
        <v/>
      </c>
      <c r="G1766" s="43" t="str">
        <f>IF(A1766&lt;&gt;"",IF(A1766&lt;Data!$G$11*0.25,$C$13/$G$32,IF(A1766&gt;Data!$G$11*0.25,$C$13,$C$13*10)),"")</f>
        <v/>
      </c>
      <c r="H1766" s="43" t="str">
        <f>IF(A1766&lt;&gt;"",IF(Data!$G$9="constant",$C$13,IF(Data!$G$9="squeeze",G1766,F1766)),"")</f>
        <v/>
      </c>
      <c r="I1766" s="38" t="str">
        <f ca="1">IF(ISNUMBER(A1766),NORMINV(RAND(),0,IF(AND(Data!$G$9="squeeze",A1766&lt;Data!$G$11*0.25),$H$32,1)*$C$30*$C$13)*($C$14*$C$12),"")</f>
        <v/>
      </c>
      <c r="J1766" s="42" t="str">
        <f ca="1">IFERROR(IF(Data!$C$6="Real",B1766,I1766+J1765+($C$14*$C$12)*(NORMINV(RAND(),$C$15,CHOOSE($G$13,$C$13,F1766,G1766)))),"")</f>
        <v/>
      </c>
      <c r="K1766" s="88" t="str">
        <f>IF(ISNUMBER(A1766), IF($G$16="fixed",$G$17,MIN(H1766*Data!$C$7*$C$16*0.5,$C$17*Data!$C$7))*$C$12,"")</f>
        <v/>
      </c>
      <c r="L1766" s="42" t="str">
        <f t="shared" ca="1" si="840"/>
        <v/>
      </c>
      <c r="M1766" s="44" t="str">
        <f t="shared" ca="1" si="841"/>
        <v/>
      </c>
      <c r="N1766" s="44" t="str">
        <f t="shared" ca="1" si="842"/>
        <v/>
      </c>
      <c r="O1766" s="108" t="str">
        <f t="shared" si="826"/>
        <v/>
      </c>
      <c r="P1766" s="102" t="str">
        <f t="shared" si="827"/>
        <v/>
      </c>
      <c r="Q1766" s="102" t="str">
        <f t="shared" si="828"/>
        <v/>
      </c>
      <c r="R1766" s="120" t="str">
        <f t="shared" si="829"/>
        <v/>
      </c>
      <c r="S1766" s="54" t="str">
        <f t="shared" si="830"/>
        <v/>
      </c>
      <c r="T1766" s="5" t="str">
        <f t="shared" si="831"/>
        <v/>
      </c>
      <c r="U1766" s="152" t="str">
        <f t="shared" si="814"/>
        <v/>
      </c>
      <c r="V1766" s="152" t="str">
        <f t="shared" si="815"/>
        <v/>
      </c>
      <c r="W1766" s="153" t="str">
        <f t="shared" si="816"/>
        <v/>
      </c>
      <c r="X1766" s="153" t="str">
        <f t="shared" si="817"/>
        <v/>
      </c>
      <c r="Y1766" s="153" t="str">
        <f t="shared" si="818"/>
        <v/>
      </c>
      <c r="Z1766" s="153" t="str">
        <f t="shared" si="819"/>
        <v/>
      </c>
      <c r="AA1766" s="152" t="str">
        <f t="shared" si="820"/>
        <v/>
      </c>
      <c r="AB1766" s="152" t="str">
        <f t="shared" si="821"/>
        <v/>
      </c>
      <c r="AC1766" s="154" t="str">
        <f t="shared" si="832"/>
        <v/>
      </c>
      <c r="AD1766" s="154" t="str">
        <f t="shared" si="833"/>
        <v/>
      </c>
      <c r="AE1766" s="3" t="str">
        <f t="shared" si="834"/>
        <v/>
      </c>
      <c r="AF1766" s="3" t="str">
        <f t="shared" si="835"/>
        <v/>
      </c>
      <c r="AG1766" s="3" t="str">
        <f t="shared" si="836"/>
        <v/>
      </c>
      <c r="AH1766" s="4" t="str">
        <f t="shared" si="837"/>
        <v/>
      </c>
      <c r="AI1766" s="75" t="str">
        <f t="shared" si="838"/>
        <v/>
      </c>
      <c r="AJ1766" s="75" t="str">
        <f t="shared" si="839"/>
        <v/>
      </c>
    </row>
    <row r="1767" spans="1:36">
      <c r="A1767" s="41" t="str">
        <f t="shared" si="822"/>
        <v/>
      </c>
      <c r="B1767" s="150" t="str">
        <f>IF(ISNUMBER(A1767),INDEX('MetaTrader Import'!$H$13:$J$5893,TRUNC(((A1767-$A$39+1)-1)/3)+1,MOD((A1767-$A$39+1)-1,3)+1),"")</f>
        <v/>
      </c>
      <c r="C1767" s="43" t="str">
        <f t="shared" si="823"/>
        <v/>
      </c>
      <c r="D1767" s="43" t="str">
        <f t="shared" ca="1" si="813"/>
        <v/>
      </c>
      <c r="E1767" s="43" t="str">
        <f t="shared" si="824"/>
        <v/>
      </c>
      <c r="F1767" s="43" t="str">
        <f t="shared" si="825"/>
        <v/>
      </c>
      <c r="G1767" s="43" t="str">
        <f>IF(A1767&lt;&gt;"",IF(A1767&lt;Data!$G$11*0.25,$C$13/$G$32,IF(A1767&gt;Data!$G$11*0.25,$C$13,$C$13*10)),"")</f>
        <v/>
      </c>
      <c r="H1767" s="43" t="str">
        <f>IF(A1767&lt;&gt;"",IF(Data!$G$9="constant",$C$13,IF(Data!$G$9="squeeze",G1767,F1767)),"")</f>
        <v/>
      </c>
      <c r="I1767" s="38" t="str">
        <f ca="1">IF(ISNUMBER(A1767),NORMINV(RAND(),0,IF(AND(Data!$G$9="squeeze",A1767&lt;Data!$G$11*0.25),$H$32,1)*$C$30*$C$13)*($C$14*$C$12),"")</f>
        <v/>
      </c>
      <c r="J1767" s="42" t="str">
        <f ca="1">IFERROR(IF(Data!$C$6="Real",B1767,I1767+J1766+($C$14*$C$12)*(NORMINV(RAND(),$C$15,CHOOSE($G$13,$C$13,F1767,G1767)))),"")</f>
        <v/>
      </c>
      <c r="K1767" s="88" t="str">
        <f>IF(ISNUMBER(A1767), IF($G$16="fixed",$G$17,MIN(H1767*Data!$C$7*$C$16*0.5,$C$17*Data!$C$7))*$C$12,"")</f>
        <v/>
      </c>
      <c r="L1767" s="42" t="str">
        <f t="shared" ca="1" si="840"/>
        <v/>
      </c>
      <c r="M1767" s="44" t="str">
        <f t="shared" ca="1" si="841"/>
        <v/>
      </c>
      <c r="N1767" s="44" t="str">
        <f t="shared" ca="1" si="842"/>
        <v/>
      </c>
      <c r="O1767" s="108" t="str">
        <f t="shared" si="826"/>
        <v/>
      </c>
      <c r="P1767" s="102" t="str">
        <f t="shared" si="827"/>
        <v/>
      </c>
      <c r="Q1767" s="102" t="str">
        <f t="shared" si="828"/>
        <v/>
      </c>
      <c r="R1767" s="120" t="str">
        <f t="shared" si="829"/>
        <v/>
      </c>
      <c r="S1767" s="54" t="str">
        <f t="shared" si="830"/>
        <v/>
      </c>
      <c r="T1767" s="5" t="str">
        <f t="shared" si="831"/>
        <v/>
      </c>
      <c r="U1767" s="152" t="str">
        <f t="shared" si="814"/>
        <v/>
      </c>
      <c r="V1767" s="152" t="str">
        <f t="shared" si="815"/>
        <v/>
      </c>
      <c r="W1767" s="153" t="str">
        <f t="shared" si="816"/>
        <v/>
      </c>
      <c r="X1767" s="153" t="str">
        <f t="shared" si="817"/>
        <v/>
      </c>
      <c r="Y1767" s="153" t="str">
        <f t="shared" si="818"/>
        <v/>
      </c>
      <c r="Z1767" s="153" t="str">
        <f t="shared" si="819"/>
        <v/>
      </c>
      <c r="AA1767" s="152" t="str">
        <f t="shared" si="820"/>
        <v/>
      </c>
      <c r="AB1767" s="152" t="str">
        <f t="shared" si="821"/>
        <v/>
      </c>
      <c r="AC1767" s="154" t="str">
        <f t="shared" si="832"/>
        <v/>
      </c>
      <c r="AD1767" s="154" t="str">
        <f t="shared" si="833"/>
        <v/>
      </c>
      <c r="AE1767" s="3" t="str">
        <f t="shared" si="834"/>
        <v/>
      </c>
      <c r="AF1767" s="3" t="str">
        <f t="shared" si="835"/>
        <v/>
      </c>
      <c r="AG1767" s="3" t="str">
        <f t="shared" si="836"/>
        <v/>
      </c>
      <c r="AH1767" s="4" t="str">
        <f t="shared" si="837"/>
        <v/>
      </c>
      <c r="AI1767" s="75" t="str">
        <f t="shared" si="838"/>
        <v/>
      </c>
      <c r="AJ1767" s="75" t="str">
        <f t="shared" si="839"/>
        <v/>
      </c>
    </row>
    <row r="1768" spans="1:36">
      <c r="A1768" s="41" t="str">
        <f t="shared" si="822"/>
        <v/>
      </c>
      <c r="B1768" s="150" t="str">
        <f>IF(ISNUMBER(A1768),INDEX('MetaTrader Import'!$H$13:$J$5893,TRUNC(((A1768-$A$39+1)-1)/3)+1,MOD((A1768-$A$39+1)-1,3)+1),"")</f>
        <v/>
      </c>
      <c r="C1768" s="43" t="str">
        <f t="shared" si="823"/>
        <v/>
      </c>
      <c r="D1768" s="43" t="str">
        <f t="shared" ca="1" si="813"/>
        <v/>
      </c>
      <c r="E1768" s="43" t="str">
        <f t="shared" si="824"/>
        <v/>
      </c>
      <c r="F1768" s="43" t="str">
        <f t="shared" si="825"/>
        <v/>
      </c>
      <c r="G1768" s="43" t="str">
        <f>IF(A1768&lt;&gt;"",IF(A1768&lt;Data!$G$11*0.25,$C$13/$G$32,IF(A1768&gt;Data!$G$11*0.25,$C$13,$C$13*10)),"")</f>
        <v/>
      </c>
      <c r="H1768" s="43" t="str">
        <f>IF(A1768&lt;&gt;"",IF(Data!$G$9="constant",$C$13,IF(Data!$G$9="squeeze",G1768,F1768)),"")</f>
        <v/>
      </c>
      <c r="I1768" s="38" t="str">
        <f ca="1">IF(ISNUMBER(A1768),NORMINV(RAND(),0,IF(AND(Data!$G$9="squeeze",A1768&lt;Data!$G$11*0.25),$H$32,1)*$C$30*$C$13)*($C$14*$C$12),"")</f>
        <v/>
      </c>
      <c r="J1768" s="42" t="str">
        <f ca="1">IFERROR(IF(Data!$C$6="Real",B1768,I1768+J1767+($C$14*$C$12)*(NORMINV(RAND(),$C$15,CHOOSE($G$13,$C$13,F1768,G1768)))),"")</f>
        <v/>
      </c>
      <c r="K1768" s="88" t="str">
        <f>IF(ISNUMBER(A1768), IF($G$16="fixed",$G$17,MIN(H1768*Data!$C$7*$C$16*0.5,$C$17*Data!$C$7))*$C$12,"")</f>
        <v/>
      </c>
      <c r="L1768" s="42" t="str">
        <f t="shared" ca="1" si="840"/>
        <v/>
      </c>
      <c r="M1768" s="44" t="str">
        <f t="shared" ca="1" si="841"/>
        <v/>
      </c>
      <c r="N1768" s="44" t="str">
        <f t="shared" ca="1" si="842"/>
        <v/>
      </c>
      <c r="O1768" s="108" t="str">
        <f t="shared" si="826"/>
        <v/>
      </c>
      <c r="P1768" s="102" t="str">
        <f t="shared" si="827"/>
        <v/>
      </c>
      <c r="Q1768" s="102" t="str">
        <f t="shared" si="828"/>
        <v/>
      </c>
      <c r="R1768" s="120" t="str">
        <f t="shared" si="829"/>
        <v/>
      </c>
      <c r="S1768" s="54" t="str">
        <f t="shared" si="830"/>
        <v/>
      </c>
      <c r="T1768" s="5" t="str">
        <f t="shared" si="831"/>
        <v/>
      </c>
      <c r="U1768" s="152" t="str">
        <f t="shared" si="814"/>
        <v/>
      </c>
      <c r="V1768" s="152" t="str">
        <f t="shared" si="815"/>
        <v/>
      </c>
      <c r="W1768" s="153" t="str">
        <f t="shared" si="816"/>
        <v/>
      </c>
      <c r="X1768" s="153" t="str">
        <f t="shared" si="817"/>
        <v/>
      </c>
      <c r="Y1768" s="153" t="str">
        <f t="shared" si="818"/>
        <v/>
      </c>
      <c r="Z1768" s="153" t="str">
        <f t="shared" si="819"/>
        <v/>
      </c>
      <c r="AA1768" s="152" t="str">
        <f t="shared" si="820"/>
        <v/>
      </c>
      <c r="AB1768" s="152" t="str">
        <f t="shared" si="821"/>
        <v/>
      </c>
      <c r="AC1768" s="154" t="str">
        <f t="shared" si="832"/>
        <v/>
      </c>
      <c r="AD1768" s="154" t="str">
        <f t="shared" si="833"/>
        <v/>
      </c>
      <c r="AE1768" s="3" t="str">
        <f t="shared" si="834"/>
        <v/>
      </c>
      <c r="AF1768" s="3" t="str">
        <f t="shared" si="835"/>
        <v/>
      </c>
      <c r="AG1768" s="3" t="str">
        <f t="shared" si="836"/>
        <v/>
      </c>
      <c r="AH1768" s="4" t="str">
        <f t="shared" si="837"/>
        <v/>
      </c>
      <c r="AI1768" s="75" t="str">
        <f t="shared" si="838"/>
        <v/>
      </c>
      <c r="AJ1768" s="75" t="str">
        <f t="shared" si="839"/>
        <v/>
      </c>
    </row>
    <row r="1769" spans="1:36">
      <c r="A1769" s="41" t="str">
        <f t="shared" si="822"/>
        <v/>
      </c>
      <c r="B1769" s="150" t="str">
        <f>IF(ISNUMBER(A1769),INDEX('MetaTrader Import'!$H$13:$J$5893,TRUNC(((A1769-$A$39+1)-1)/3)+1,MOD((A1769-$A$39+1)-1,3)+1),"")</f>
        <v/>
      </c>
      <c r="C1769" s="43" t="str">
        <f t="shared" si="823"/>
        <v/>
      </c>
      <c r="D1769" s="43" t="str">
        <f t="shared" ca="1" si="813"/>
        <v/>
      </c>
      <c r="E1769" s="43" t="str">
        <f t="shared" si="824"/>
        <v/>
      </c>
      <c r="F1769" s="43" t="str">
        <f t="shared" si="825"/>
        <v/>
      </c>
      <c r="G1769" s="43" t="str">
        <f>IF(A1769&lt;&gt;"",IF(A1769&lt;Data!$G$11*0.25,$C$13/$G$32,IF(A1769&gt;Data!$G$11*0.25,$C$13,$C$13*10)),"")</f>
        <v/>
      </c>
      <c r="H1769" s="43" t="str">
        <f>IF(A1769&lt;&gt;"",IF(Data!$G$9="constant",$C$13,IF(Data!$G$9="squeeze",G1769,F1769)),"")</f>
        <v/>
      </c>
      <c r="I1769" s="38" t="str">
        <f ca="1">IF(ISNUMBER(A1769),NORMINV(RAND(),0,IF(AND(Data!$G$9="squeeze",A1769&lt;Data!$G$11*0.25),$H$32,1)*$C$30*$C$13)*($C$14*$C$12),"")</f>
        <v/>
      </c>
      <c r="J1769" s="42" t="str">
        <f ca="1">IFERROR(IF(Data!$C$6="Real",B1769,I1769+J1768+($C$14*$C$12)*(NORMINV(RAND(),$C$15,CHOOSE($G$13,$C$13,F1769,G1769)))),"")</f>
        <v/>
      </c>
      <c r="K1769" s="88" t="str">
        <f>IF(ISNUMBER(A1769), IF($G$16="fixed",$G$17,MIN(H1769*Data!$C$7*$C$16*0.5,$C$17*Data!$C$7))*$C$12,"")</f>
        <v/>
      </c>
      <c r="L1769" s="42" t="str">
        <f t="shared" ca="1" si="840"/>
        <v/>
      </c>
      <c r="M1769" s="44" t="str">
        <f t="shared" ca="1" si="841"/>
        <v/>
      </c>
      <c r="N1769" s="44" t="str">
        <f t="shared" ca="1" si="842"/>
        <v/>
      </c>
      <c r="O1769" s="108" t="str">
        <f t="shared" si="826"/>
        <v/>
      </c>
      <c r="P1769" s="102" t="str">
        <f t="shared" si="827"/>
        <v/>
      </c>
      <c r="Q1769" s="102" t="str">
        <f t="shared" si="828"/>
        <v/>
      </c>
      <c r="R1769" s="120" t="str">
        <f t="shared" si="829"/>
        <v/>
      </c>
      <c r="S1769" s="54" t="str">
        <f t="shared" si="830"/>
        <v/>
      </c>
      <c r="T1769" s="5" t="str">
        <f t="shared" si="831"/>
        <v/>
      </c>
      <c r="U1769" s="152" t="str">
        <f t="shared" si="814"/>
        <v/>
      </c>
      <c r="V1769" s="152" t="str">
        <f t="shared" si="815"/>
        <v/>
      </c>
      <c r="W1769" s="153" t="str">
        <f t="shared" si="816"/>
        <v/>
      </c>
      <c r="X1769" s="153" t="str">
        <f t="shared" si="817"/>
        <v/>
      </c>
      <c r="Y1769" s="153" t="str">
        <f t="shared" si="818"/>
        <v/>
      </c>
      <c r="Z1769" s="153" t="str">
        <f t="shared" si="819"/>
        <v/>
      </c>
      <c r="AA1769" s="152" t="str">
        <f t="shared" si="820"/>
        <v/>
      </c>
      <c r="AB1769" s="152" t="str">
        <f t="shared" si="821"/>
        <v/>
      </c>
      <c r="AC1769" s="154" t="str">
        <f t="shared" si="832"/>
        <v/>
      </c>
      <c r="AD1769" s="154" t="str">
        <f t="shared" si="833"/>
        <v/>
      </c>
      <c r="AE1769" s="3" t="str">
        <f t="shared" si="834"/>
        <v/>
      </c>
      <c r="AF1769" s="3" t="str">
        <f t="shared" si="835"/>
        <v/>
      </c>
      <c r="AG1769" s="3" t="str">
        <f t="shared" si="836"/>
        <v/>
      </c>
      <c r="AH1769" s="4" t="str">
        <f t="shared" si="837"/>
        <v/>
      </c>
      <c r="AI1769" s="75" t="str">
        <f t="shared" si="838"/>
        <v/>
      </c>
      <c r="AJ1769" s="75" t="str">
        <f t="shared" si="839"/>
        <v/>
      </c>
    </row>
    <row r="1770" spans="1:36">
      <c r="A1770" s="41" t="str">
        <f t="shared" si="822"/>
        <v/>
      </c>
      <c r="B1770" s="150" t="str">
        <f>IF(ISNUMBER(A1770),INDEX('MetaTrader Import'!$H$13:$J$5893,TRUNC(((A1770-$A$39+1)-1)/3)+1,MOD((A1770-$A$39+1)-1,3)+1),"")</f>
        <v/>
      </c>
      <c r="C1770" s="43" t="str">
        <f t="shared" si="823"/>
        <v/>
      </c>
      <c r="D1770" s="43" t="str">
        <f t="shared" ca="1" si="813"/>
        <v/>
      </c>
      <c r="E1770" s="43" t="str">
        <f t="shared" si="824"/>
        <v/>
      </c>
      <c r="F1770" s="43" t="str">
        <f t="shared" si="825"/>
        <v/>
      </c>
      <c r="G1770" s="43" t="str">
        <f>IF(A1770&lt;&gt;"",IF(A1770&lt;Data!$G$11*0.25,$C$13/$G$32,IF(A1770&gt;Data!$G$11*0.25,$C$13,$C$13*10)),"")</f>
        <v/>
      </c>
      <c r="H1770" s="43" t="str">
        <f>IF(A1770&lt;&gt;"",IF(Data!$G$9="constant",$C$13,IF(Data!$G$9="squeeze",G1770,F1770)),"")</f>
        <v/>
      </c>
      <c r="I1770" s="38" t="str">
        <f ca="1">IF(ISNUMBER(A1770),NORMINV(RAND(),0,IF(AND(Data!$G$9="squeeze",A1770&lt;Data!$G$11*0.25),$H$32,1)*$C$30*$C$13)*($C$14*$C$12),"")</f>
        <v/>
      </c>
      <c r="J1770" s="42" t="str">
        <f ca="1">IFERROR(IF(Data!$C$6="Real",B1770,I1770+J1769+($C$14*$C$12)*(NORMINV(RAND(),$C$15,CHOOSE($G$13,$C$13,F1770,G1770)))),"")</f>
        <v/>
      </c>
      <c r="K1770" s="88" t="str">
        <f>IF(ISNUMBER(A1770), IF($G$16="fixed",$G$17,MIN(H1770*Data!$C$7*$C$16*0.5,$C$17*Data!$C$7))*$C$12,"")</f>
        <v/>
      </c>
      <c r="L1770" s="42" t="str">
        <f t="shared" ca="1" si="840"/>
        <v/>
      </c>
      <c r="M1770" s="44" t="str">
        <f t="shared" ca="1" si="841"/>
        <v/>
      </c>
      <c r="N1770" s="44" t="str">
        <f t="shared" ca="1" si="842"/>
        <v/>
      </c>
      <c r="O1770" s="108" t="str">
        <f t="shared" si="826"/>
        <v/>
      </c>
      <c r="P1770" s="102" t="str">
        <f t="shared" si="827"/>
        <v/>
      </c>
      <c r="Q1770" s="102" t="str">
        <f t="shared" si="828"/>
        <v/>
      </c>
      <c r="R1770" s="120" t="str">
        <f t="shared" si="829"/>
        <v/>
      </c>
      <c r="S1770" s="54" t="str">
        <f t="shared" si="830"/>
        <v/>
      </c>
      <c r="T1770" s="5" t="str">
        <f t="shared" si="831"/>
        <v/>
      </c>
      <c r="U1770" s="152" t="str">
        <f t="shared" si="814"/>
        <v/>
      </c>
      <c r="V1770" s="152" t="str">
        <f t="shared" si="815"/>
        <v/>
      </c>
      <c r="W1770" s="153" t="str">
        <f t="shared" si="816"/>
        <v/>
      </c>
      <c r="X1770" s="153" t="str">
        <f t="shared" si="817"/>
        <v/>
      </c>
      <c r="Y1770" s="153" t="str">
        <f t="shared" si="818"/>
        <v/>
      </c>
      <c r="Z1770" s="153" t="str">
        <f t="shared" si="819"/>
        <v/>
      </c>
      <c r="AA1770" s="152" t="str">
        <f t="shared" si="820"/>
        <v/>
      </c>
      <c r="AB1770" s="152" t="str">
        <f t="shared" si="821"/>
        <v/>
      </c>
      <c r="AC1770" s="154" t="str">
        <f t="shared" si="832"/>
        <v/>
      </c>
      <c r="AD1770" s="154" t="str">
        <f t="shared" si="833"/>
        <v/>
      </c>
      <c r="AE1770" s="3" t="str">
        <f t="shared" si="834"/>
        <v/>
      </c>
      <c r="AF1770" s="3" t="str">
        <f t="shared" si="835"/>
        <v/>
      </c>
      <c r="AG1770" s="3" t="str">
        <f t="shared" si="836"/>
        <v/>
      </c>
      <c r="AH1770" s="4" t="str">
        <f t="shared" si="837"/>
        <v/>
      </c>
      <c r="AI1770" s="75" t="str">
        <f t="shared" si="838"/>
        <v/>
      </c>
      <c r="AJ1770" s="75" t="str">
        <f t="shared" si="839"/>
        <v/>
      </c>
    </row>
    <row r="1771" spans="1:36">
      <c r="A1771" s="41" t="str">
        <f t="shared" si="822"/>
        <v/>
      </c>
      <c r="B1771" s="150" t="str">
        <f>IF(ISNUMBER(A1771),INDEX('MetaTrader Import'!$H$13:$J$5893,TRUNC(((A1771-$A$39+1)-1)/3)+1,MOD((A1771-$A$39+1)-1,3)+1),"")</f>
        <v/>
      </c>
      <c r="C1771" s="43" t="str">
        <f t="shared" si="823"/>
        <v/>
      </c>
      <c r="D1771" s="43" t="str">
        <f t="shared" ca="1" si="813"/>
        <v/>
      </c>
      <c r="E1771" s="43" t="str">
        <f t="shared" si="824"/>
        <v/>
      </c>
      <c r="F1771" s="43" t="str">
        <f t="shared" si="825"/>
        <v/>
      </c>
      <c r="G1771" s="43" t="str">
        <f>IF(A1771&lt;&gt;"",IF(A1771&lt;Data!$G$11*0.25,$C$13/$G$32,IF(A1771&gt;Data!$G$11*0.25,$C$13,$C$13*10)),"")</f>
        <v/>
      </c>
      <c r="H1771" s="43" t="str">
        <f>IF(A1771&lt;&gt;"",IF(Data!$G$9="constant",$C$13,IF(Data!$G$9="squeeze",G1771,F1771)),"")</f>
        <v/>
      </c>
      <c r="I1771" s="38" t="str">
        <f ca="1">IF(ISNUMBER(A1771),NORMINV(RAND(),0,IF(AND(Data!$G$9="squeeze",A1771&lt;Data!$G$11*0.25),$H$32,1)*$C$30*$C$13)*($C$14*$C$12),"")</f>
        <v/>
      </c>
      <c r="J1771" s="42" t="str">
        <f ca="1">IFERROR(IF(Data!$C$6="Real",B1771,I1771+J1770+($C$14*$C$12)*(NORMINV(RAND(),$C$15,CHOOSE($G$13,$C$13,F1771,G1771)))),"")</f>
        <v/>
      </c>
      <c r="K1771" s="88" t="str">
        <f>IF(ISNUMBER(A1771), IF($G$16="fixed",$G$17,MIN(H1771*Data!$C$7*$C$16*0.5,$C$17*Data!$C$7))*$C$12,"")</f>
        <v/>
      </c>
      <c r="L1771" s="42" t="str">
        <f t="shared" ca="1" si="840"/>
        <v/>
      </c>
      <c r="M1771" s="44" t="str">
        <f t="shared" ca="1" si="841"/>
        <v/>
      </c>
      <c r="N1771" s="44" t="str">
        <f t="shared" ca="1" si="842"/>
        <v/>
      </c>
      <c r="O1771" s="108" t="str">
        <f t="shared" si="826"/>
        <v/>
      </c>
      <c r="P1771" s="102" t="str">
        <f t="shared" si="827"/>
        <v/>
      </c>
      <c r="Q1771" s="102" t="str">
        <f t="shared" si="828"/>
        <v/>
      </c>
      <c r="R1771" s="120" t="str">
        <f t="shared" si="829"/>
        <v/>
      </c>
      <c r="S1771" s="54" t="str">
        <f t="shared" si="830"/>
        <v/>
      </c>
      <c r="T1771" s="5" t="str">
        <f t="shared" si="831"/>
        <v/>
      </c>
      <c r="U1771" s="152" t="str">
        <f t="shared" si="814"/>
        <v/>
      </c>
      <c r="V1771" s="152" t="str">
        <f t="shared" si="815"/>
        <v/>
      </c>
      <c r="W1771" s="153" t="str">
        <f t="shared" si="816"/>
        <v/>
      </c>
      <c r="X1771" s="153" t="str">
        <f t="shared" si="817"/>
        <v/>
      </c>
      <c r="Y1771" s="153" t="str">
        <f t="shared" si="818"/>
        <v/>
      </c>
      <c r="Z1771" s="153" t="str">
        <f t="shared" si="819"/>
        <v/>
      </c>
      <c r="AA1771" s="152" t="str">
        <f t="shared" si="820"/>
        <v/>
      </c>
      <c r="AB1771" s="152" t="str">
        <f t="shared" si="821"/>
        <v/>
      </c>
      <c r="AC1771" s="154" t="str">
        <f t="shared" si="832"/>
        <v/>
      </c>
      <c r="AD1771" s="154" t="str">
        <f t="shared" si="833"/>
        <v/>
      </c>
      <c r="AE1771" s="3" t="str">
        <f t="shared" si="834"/>
        <v/>
      </c>
      <c r="AF1771" s="3" t="str">
        <f t="shared" si="835"/>
        <v/>
      </c>
      <c r="AG1771" s="3" t="str">
        <f t="shared" si="836"/>
        <v/>
      </c>
      <c r="AH1771" s="4" t="str">
        <f t="shared" si="837"/>
        <v/>
      </c>
      <c r="AI1771" s="75" t="str">
        <f t="shared" si="838"/>
        <v/>
      </c>
      <c r="AJ1771" s="75" t="str">
        <f t="shared" si="839"/>
        <v/>
      </c>
    </row>
    <row r="1772" spans="1:36">
      <c r="A1772" s="41" t="str">
        <f t="shared" si="822"/>
        <v/>
      </c>
      <c r="B1772" s="150" t="str">
        <f>IF(ISNUMBER(A1772),INDEX('MetaTrader Import'!$H$13:$J$5893,TRUNC(((A1772-$A$39+1)-1)/3)+1,MOD((A1772-$A$39+1)-1,3)+1),"")</f>
        <v/>
      </c>
      <c r="C1772" s="43" t="str">
        <f t="shared" si="823"/>
        <v/>
      </c>
      <c r="D1772" s="43" t="str">
        <f t="shared" ca="1" si="813"/>
        <v/>
      </c>
      <c r="E1772" s="43" t="str">
        <f t="shared" si="824"/>
        <v/>
      </c>
      <c r="F1772" s="43" t="str">
        <f t="shared" si="825"/>
        <v/>
      </c>
      <c r="G1772" s="43" t="str">
        <f>IF(A1772&lt;&gt;"",IF(A1772&lt;Data!$G$11*0.25,$C$13/$G$32,IF(A1772&gt;Data!$G$11*0.25,$C$13,$C$13*10)),"")</f>
        <v/>
      </c>
      <c r="H1772" s="43" t="str">
        <f>IF(A1772&lt;&gt;"",IF(Data!$G$9="constant",$C$13,IF(Data!$G$9="squeeze",G1772,F1772)),"")</f>
        <v/>
      </c>
      <c r="I1772" s="38" t="str">
        <f ca="1">IF(ISNUMBER(A1772),NORMINV(RAND(),0,IF(AND(Data!$G$9="squeeze",A1772&lt;Data!$G$11*0.25),$H$32,1)*$C$30*$C$13)*($C$14*$C$12),"")</f>
        <v/>
      </c>
      <c r="J1772" s="42" t="str">
        <f ca="1">IFERROR(IF(Data!$C$6="Real",B1772,I1772+J1771+($C$14*$C$12)*(NORMINV(RAND(),$C$15,CHOOSE($G$13,$C$13,F1772,G1772)))),"")</f>
        <v/>
      </c>
      <c r="K1772" s="88" t="str">
        <f>IF(ISNUMBER(A1772), IF($G$16="fixed",$G$17,MIN(H1772*Data!$C$7*$C$16*0.5,$C$17*Data!$C$7))*$C$12,"")</f>
        <v/>
      </c>
      <c r="L1772" s="42" t="str">
        <f t="shared" ca="1" si="840"/>
        <v/>
      </c>
      <c r="M1772" s="44" t="str">
        <f t="shared" ca="1" si="841"/>
        <v/>
      </c>
      <c r="N1772" s="44" t="str">
        <f t="shared" ca="1" si="842"/>
        <v/>
      </c>
      <c r="O1772" s="108" t="str">
        <f t="shared" si="826"/>
        <v/>
      </c>
      <c r="P1772" s="102" t="str">
        <f t="shared" si="827"/>
        <v/>
      </c>
      <c r="Q1772" s="102" t="str">
        <f t="shared" si="828"/>
        <v/>
      </c>
      <c r="R1772" s="120" t="str">
        <f t="shared" si="829"/>
        <v/>
      </c>
      <c r="S1772" s="54" t="str">
        <f t="shared" si="830"/>
        <v/>
      </c>
      <c r="T1772" s="5" t="str">
        <f t="shared" si="831"/>
        <v/>
      </c>
      <c r="U1772" s="152" t="str">
        <f t="shared" si="814"/>
        <v/>
      </c>
      <c r="V1772" s="152" t="str">
        <f t="shared" si="815"/>
        <v/>
      </c>
      <c r="W1772" s="153" t="str">
        <f t="shared" si="816"/>
        <v/>
      </c>
      <c r="X1772" s="153" t="str">
        <f t="shared" si="817"/>
        <v/>
      </c>
      <c r="Y1772" s="153" t="str">
        <f t="shared" si="818"/>
        <v/>
      </c>
      <c r="Z1772" s="153" t="str">
        <f t="shared" si="819"/>
        <v/>
      </c>
      <c r="AA1772" s="152" t="str">
        <f t="shared" si="820"/>
        <v/>
      </c>
      <c r="AB1772" s="152" t="str">
        <f t="shared" si="821"/>
        <v/>
      </c>
      <c r="AC1772" s="154" t="str">
        <f t="shared" si="832"/>
        <v/>
      </c>
      <c r="AD1772" s="154" t="str">
        <f t="shared" si="833"/>
        <v/>
      </c>
      <c r="AE1772" s="3" t="str">
        <f t="shared" si="834"/>
        <v/>
      </c>
      <c r="AF1772" s="3" t="str">
        <f t="shared" si="835"/>
        <v/>
      </c>
      <c r="AG1772" s="3" t="str">
        <f t="shared" si="836"/>
        <v/>
      </c>
      <c r="AH1772" s="4" t="str">
        <f t="shared" si="837"/>
        <v/>
      </c>
      <c r="AI1772" s="75" t="str">
        <f t="shared" si="838"/>
        <v/>
      </c>
      <c r="AJ1772" s="75" t="str">
        <f t="shared" si="839"/>
        <v/>
      </c>
    </row>
    <row r="1773" spans="1:36">
      <c r="A1773" s="41" t="str">
        <f t="shared" si="822"/>
        <v/>
      </c>
      <c r="B1773" s="150" t="str">
        <f>IF(ISNUMBER(A1773),INDEX('MetaTrader Import'!$H$13:$J$5893,TRUNC(((A1773-$A$39+1)-1)/3)+1,MOD((A1773-$A$39+1)-1,3)+1),"")</f>
        <v/>
      </c>
      <c r="C1773" s="43" t="str">
        <f t="shared" si="823"/>
        <v/>
      </c>
      <c r="D1773" s="43" t="str">
        <f t="shared" ca="1" si="813"/>
        <v/>
      </c>
      <c r="E1773" s="43" t="str">
        <f t="shared" si="824"/>
        <v/>
      </c>
      <c r="F1773" s="43" t="str">
        <f t="shared" si="825"/>
        <v/>
      </c>
      <c r="G1773" s="43" t="str">
        <f>IF(A1773&lt;&gt;"",IF(A1773&lt;Data!$G$11*0.25,$C$13/$G$32,IF(A1773&gt;Data!$G$11*0.25,$C$13,$C$13*10)),"")</f>
        <v/>
      </c>
      <c r="H1773" s="43" t="str">
        <f>IF(A1773&lt;&gt;"",IF(Data!$G$9="constant",$C$13,IF(Data!$G$9="squeeze",G1773,F1773)),"")</f>
        <v/>
      </c>
      <c r="I1773" s="38" t="str">
        <f ca="1">IF(ISNUMBER(A1773),NORMINV(RAND(),0,IF(AND(Data!$G$9="squeeze",A1773&lt;Data!$G$11*0.25),$H$32,1)*$C$30*$C$13)*($C$14*$C$12),"")</f>
        <v/>
      </c>
      <c r="J1773" s="42" t="str">
        <f ca="1">IFERROR(IF(Data!$C$6="Real",B1773,I1773+J1772+($C$14*$C$12)*(NORMINV(RAND(),$C$15,CHOOSE($G$13,$C$13,F1773,G1773)))),"")</f>
        <v/>
      </c>
      <c r="K1773" s="88" t="str">
        <f>IF(ISNUMBER(A1773), IF($G$16="fixed",$G$17,MIN(H1773*Data!$C$7*$C$16*0.5,$C$17*Data!$C$7))*$C$12,"")</f>
        <v/>
      </c>
      <c r="L1773" s="42" t="str">
        <f t="shared" ca="1" si="840"/>
        <v/>
      </c>
      <c r="M1773" s="44" t="str">
        <f t="shared" ca="1" si="841"/>
        <v/>
      </c>
      <c r="N1773" s="44" t="str">
        <f t="shared" ca="1" si="842"/>
        <v/>
      </c>
      <c r="O1773" s="108" t="str">
        <f t="shared" si="826"/>
        <v/>
      </c>
      <c r="P1773" s="102" t="str">
        <f t="shared" si="827"/>
        <v/>
      </c>
      <c r="Q1773" s="102" t="str">
        <f t="shared" si="828"/>
        <v/>
      </c>
      <c r="R1773" s="120" t="str">
        <f t="shared" si="829"/>
        <v/>
      </c>
      <c r="S1773" s="54" t="str">
        <f t="shared" si="830"/>
        <v/>
      </c>
      <c r="T1773" s="5" t="str">
        <f t="shared" si="831"/>
        <v/>
      </c>
      <c r="U1773" s="152" t="str">
        <f t="shared" si="814"/>
        <v/>
      </c>
      <c r="V1773" s="152" t="str">
        <f t="shared" si="815"/>
        <v/>
      </c>
      <c r="W1773" s="153" t="str">
        <f t="shared" si="816"/>
        <v/>
      </c>
      <c r="X1773" s="153" t="str">
        <f t="shared" si="817"/>
        <v/>
      </c>
      <c r="Y1773" s="153" t="str">
        <f t="shared" si="818"/>
        <v/>
      </c>
      <c r="Z1773" s="153" t="str">
        <f t="shared" si="819"/>
        <v/>
      </c>
      <c r="AA1773" s="152" t="str">
        <f t="shared" si="820"/>
        <v/>
      </c>
      <c r="AB1773" s="152" t="str">
        <f t="shared" si="821"/>
        <v/>
      </c>
      <c r="AC1773" s="154" t="str">
        <f t="shared" si="832"/>
        <v/>
      </c>
      <c r="AD1773" s="154" t="str">
        <f t="shared" si="833"/>
        <v/>
      </c>
      <c r="AE1773" s="3" t="str">
        <f t="shared" si="834"/>
        <v/>
      </c>
      <c r="AF1773" s="3" t="str">
        <f t="shared" si="835"/>
        <v/>
      </c>
      <c r="AG1773" s="3" t="str">
        <f t="shared" si="836"/>
        <v/>
      </c>
      <c r="AH1773" s="4" t="str">
        <f t="shared" si="837"/>
        <v/>
      </c>
      <c r="AI1773" s="75" t="str">
        <f t="shared" si="838"/>
        <v/>
      </c>
      <c r="AJ1773" s="75" t="str">
        <f t="shared" si="839"/>
        <v/>
      </c>
    </row>
    <row r="1774" spans="1:36">
      <c r="A1774" s="41" t="str">
        <f t="shared" si="822"/>
        <v/>
      </c>
      <c r="B1774" s="150" t="str">
        <f>IF(ISNUMBER(A1774),INDEX('MetaTrader Import'!$H$13:$J$5893,TRUNC(((A1774-$A$39+1)-1)/3)+1,MOD((A1774-$A$39+1)-1,3)+1),"")</f>
        <v/>
      </c>
      <c r="C1774" s="43" t="str">
        <f t="shared" si="823"/>
        <v/>
      </c>
      <c r="D1774" s="43" t="str">
        <f t="shared" ca="1" si="813"/>
        <v/>
      </c>
      <c r="E1774" s="43" t="str">
        <f t="shared" si="824"/>
        <v/>
      </c>
      <c r="F1774" s="43" t="str">
        <f t="shared" si="825"/>
        <v/>
      </c>
      <c r="G1774" s="43" t="str">
        <f>IF(A1774&lt;&gt;"",IF(A1774&lt;Data!$G$11*0.25,$C$13/$G$32,IF(A1774&gt;Data!$G$11*0.25,$C$13,$C$13*10)),"")</f>
        <v/>
      </c>
      <c r="H1774" s="43" t="str">
        <f>IF(A1774&lt;&gt;"",IF(Data!$G$9="constant",$C$13,IF(Data!$G$9="squeeze",G1774,F1774)),"")</f>
        <v/>
      </c>
      <c r="I1774" s="38" t="str">
        <f ca="1">IF(ISNUMBER(A1774),NORMINV(RAND(),0,IF(AND(Data!$G$9="squeeze",A1774&lt;Data!$G$11*0.25),$H$32,1)*$C$30*$C$13)*($C$14*$C$12),"")</f>
        <v/>
      </c>
      <c r="J1774" s="42" t="str">
        <f ca="1">IFERROR(IF(Data!$C$6="Real",B1774,I1774+J1773+($C$14*$C$12)*(NORMINV(RAND(),$C$15,CHOOSE($G$13,$C$13,F1774,G1774)))),"")</f>
        <v/>
      </c>
      <c r="K1774" s="88" t="str">
        <f>IF(ISNUMBER(A1774), IF($G$16="fixed",$G$17,MIN(H1774*Data!$C$7*$C$16*0.5,$C$17*Data!$C$7))*$C$12,"")</f>
        <v/>
      </c>
      <c r="L1774" s="42" t="str">
        <f t="shared" ca="1" si="840"/>
        <v/>
      </c>
      <c r="M1774" s="44" t="str">
        <f t="shared" ca="1" si="841"/>
        <v/>
      </c>
      <c r="N1774" s="44" t="str">
        <f t="shared" ca="1" si="842"/>
        <v/>
      </c>
      <c r="O1774" s="108" t="str">
        <f t="shared" si="826"/>
        <v/>
      </c>
      <c r="P1774" s="102" t="str">
        <f t="shared" si="827"/>
        <v/>
      </c>
      <c r="Q1774" s="102" t="str">
        <f t="shared" si="828"/>
        <v/>
      </c>
      <c r="R1774" s="120" t="str">
        <f t="shared" si="829"/>
        <v/>
      </c>
      <c r="S1774" s="54" t="str">
        <f t="shared" si="830"/>
        <v/>
      </c>
      <c r="T1774" s="5" t="str">
        <f t="shared" si="831"/>
        <v/>
      </c>
      <c r="U1774" s="152" t="str">
        <f t="shared" si="814"/>
        <v/>
      </c>
      <c r="V1774" s="152" t="str">
        <f t="shared" si="815"/>
        <v/>
      </c>
      <c r="W1774" s="153" t="str">
        <f t="shared" si="816"/>
        <v/>
      </c>
      <c r="X1774" s="153" t="str">
        <f t="shared" si="817"/>
        <v/>
      </c>
      <c r="Y1774" s="153" t="str">
        <f t="shared" si="818"/>
        <v/>
      </c>
      <c r="Z1774" s="153" t="str">
        <f t="shared" si="819"/>
        <v/>
      </c>
      <c r="AA1774" s="152" t="str">
        <f t="shared" si="820"/>
        <v/>
      </c>
      <c r="AB1774" s="152" t="str">
        <f t="shared" si="821"/>
        <v/>
      </c>
      <c r="AC1774" s="154" t="str">
        <f t="shared" si="832"/>
        <v/>
      </c>
      <c r="AD1774" s="154" t="str">
        <f t="shared" si="833"/>
        <v/>
      </c>
      <c r="AE1774" s="3" t="str">
        <f t="shared" si="834"/>
        <v/>
      </c>
      <c r="AF1774" s="3" t="str">
        <f t="shared" si="835"/>
        <v/>
      </c>
      <c r="AG1774" s="3" t="str">
        <f t="shared" si="836"/>
        <v/>
      </c>
      <c r="AH1774" s="4" t="str">
        <f t="shared" si="837"/>
        <v/>
      </c>
      <c r="AI1774" s="75" t="str">
        <f t="shared" si="838"/>
        <v/>
      </c>
      <c r="AJ1774" s="75" t="str">
        <f t="shared" si="839"/>
        <v/>
      </c>
    </row>
    <row r="1775" spans="1:36">
      <c r="A1775" s="41" t="str">
        <f t="shared" si="822"/>
        <v/>
      </c>
      <c r="B1775" s="150" t="str">
        <f>IF(ISNUMBER(A1775),INDEX('MetaTrader Import'!$H$13:$J$5893,TRUNC(((A1775-$A$39+1)-1)/3)+1,MOD((A1775-$A$39+1)-1,3)+1),"")</f>
        <v/>
      </c>
      <c r="C1775" s="43" t="str">
        <f t="shared" si="823"/>
        <v/>
      </c>
      <c r="D1775" s="43" t="str">
        <f t="shared" ca="1" si="813"/>
        <v/>
      </c>
      <c r="E1775" s="43" t="str">
        <f t="shared" si="824"/>
        <v/>
      </c>
      <c r="F1775" s="43" t="str">
        <f t="shared" si="825"/>
        <v/>
      </c>
      <c r="G1775" s="43" t="str">
        <f>IF(A1775&lt;&gt;"",IF(A1775&lt;Data!$G$11*0.25,$C$13/$G$32,IF(A1775&gt;Data!$G$11*0.25,$C$13,$C$13*10)),"")</f>
        <v/>
      </c>
      <c r="H1775" s="43" t="str">
        <f>IF(A1775&lt;&gt;"",IF(Data!$G$9="constant",$C$13,IF(Data!$G$9="squeeze",G1775,F1775)),"")</f>
        <v/>
      </c>
      <c r="I1775" s="38" t="str">
        <f ca="1">IF(ISNUMBER(A1775),NORMINV(RAND(),0,IF(AND(Data!$G$9="squeeze",A1775&lt;Data!$G$11*0.25),$H$32,1)*$C$30*$C$13)*($C$14*$C$12),"")</f>
        <v/>
      </c>
      <c r="J1775" s="42" t="str">
        <f ca="1">IFERROR(IF(Data!$C$6="Real",B1775,I1775+J1774+($C$14*$C$12)*(NORMINV(RAND(),$C$15,CHOOSE($G$13,$C$13,F1775,G1775)))),"")</f>
        <v/>
      </c>
      <c r="K1775" s="88" t="str">
        <f>IF(ISNUMBER(A1775), IF($G$16="fixed",$G$17,MIN(H1775*Data!$C$7*$C$16*0.5,$C$17*Data!$C$7))*$C$12,"")</f>
        <v/>
      </c>
      <c r="L1775" s="42" t="str">
        <f t="shared" ca="1" si="840"/>
        <v/>
      </c>
      <c r="M1775" s="44" t="str">
        <f t="shared" ca="1" si="841"/>
        <v/>
      </c>
      <c r="N1775" s="44" t="str">
        <f t="shared" ca="1" si="842"/>
        <v/>
      </c>
      <c r="O1775" s="108" t="str">
        <f t="shared" si="826"/>
        <v/>
      </c>
      <c r="P1775" s="102" t="str">
        <f t="shared" si="827"/>
        <v/>
      </c>
      <c r="Q1775" s="102" t="str">
        <f t="shared" si="828"/>
        <v/>
      </c>
      <c r="R1775" s="120" t="str">
        <f t="shared" si="829"/>
        <v/>
      </c>
      <c r="S1775" s="54" t="str">
        <f t="shared" si="830"/>
        <v/>
      </c>
      <c r="T1775" s="5" t="str">
        <f t="shared" si="831"/>
        <v/>
      </c>
      <c r="U1775" s="152" t="str">
        <f t="shared" si="814"/>
        <v/>
      </c>
      <c r="V1775" s="152" t="str">
        <f t="shared" si="815"/>
        <v/>
      </c>
      <c r="W1775" s="153" t="str">
        <f t="shared" si="816"/>
        <v/>
      </c>
      <c r="X1775" s="153" t="str">
        <f t="shared" si="817"/>
        <v/>
      </c>
      <c r="Y1775" s="153" t="str">
        <f t="shared" si="818"/>
        <v/>
      </c>
      <c r="Z1775" s="153" t="str">
        <f t="shared" si="819"/>
        <v/>
      </c>
      <c r="AA1775" s="152" t="str">
        <f t="shared" si="820"/>
        <v/>
      </c>
      <c r="AB1775" s="152" t="str">
        <f t="shared" si="821"/>
        <v/>
      </c>
      <c r="AC1775" s="154" t="str">
        <f t="shared" si="832"/>
        <v/>
      </c>
      <c r="AD1775" s="154" t="str">
        <f t="shared" si="833"/>
        <v/>
      </c>
      <c r="AE1775" s="3" t="str">
        <f t="shared" si="834"/>
        <v/>
      </c>
      <c r="AF1775" s="3" t="str">
        <f t="shared" si="835"/>
        <v/>
      </c>
      <c r="AG1775" s="3" t="str">
        <f t="shared" si="836"/>
        <v/>
      </c>
      <c r="AH1775" s="4" t="str">
        <f t="shared" si="837"/>
        <v/>
      </c>
      <c r="AI1775" s="75" t="str">
        <f t="shared" si="838"/>
        <v/>
      </c>
      <c r="AJ1775" s="75" t="str">
        <f t="shared" si="839"/>
        <v/>
      </c>
    </row>
    <row r="1776" spans="1:36">
      <c r="A1776" s="41" t="str">
        <f t="shared" si="822"/>
        <v/>
      </c>
      <c r="B1776" s="150" t="str">
        <f>IF(ISNUMBER(A1776),INDEX('MetaTrader Import'!$H$13:$J$5893,TRUNC(((A1776-$A$39+1)-1)/3)+1,MOD((A1776-$A$39+1)-1,3)+1),"")</f>
        <v/>
      </c>
      <c r="C1776" s="43" t="str">
        <f t="shared" si="823"/>
        <v/>
      </c>
      <c r="D1776" s="43" t="str">
        <f t="shared" ca="1" si="813"/>
        <v/>
      </c>
      <c r="E1776" s="43" t="str">
        <f t="shared" si="824"/>
        <v/>
      </c>
      <c r="F1776" s="43" t="str">
        <f t="shared" si="825"/>
        <v/>
      </c>
      <c r="G1776" s="43" t="str">
        <f>IF(A1776&lt;&gt;"",IF(A1776&lt;Data!$G$11*0.25,$C$13/$G$32,IF(A1776&gt;Data!$G$11*0.25,$C$13,$C$13*10)),"")</f>
        <v/>
      </c>
      <c r="H1776" s="43" t="str">
        <f>IF(A1776&lt;&gt;"",IF(Data!$G$9="constant",$C$13,IF(Data!$G$9="squeeze",G1776,F1776)),"")</f>
        <v/>
      </c>
      <c r="I1776" s="38" t="str">
        <f ca="1">IF(ISNUMBER(A1776),NORMINV(RAND(),0,IF(AND(Data!$G$9="squeeze",A1776&lt;Data!$G$11*0.25),$H$32,1)*$C$30*$C$13)*($C$14*$C$12),"")</f>
        <v/>
      </c>
      <c r="J1776" s="42" t="str">
        <f ca="1">IFERROR(IF(Data!$C$6="Real",B1776,I1776+J1775+($C$14*$C$12)*(NORMINV(RAND(),$C$15,CHOOSE($G$13,$C$13,F1776,G1776)))),"")</f>
        <v/>
      </c>
      <c r="K1776" s="88" t="str">
        <f>IF(ISNUMBER(A1776), IF($G$16="fixed",$G$17,MIN(H1776*Data!$C$7*$C$16*0.5,$C$17*Data!$C$7))*$C$12,"")</f>
        <v/>
      </c>
      <c r="L1776" s="42" t="str">
        <f t="shared" ca="1" si="840"/>
        <v/>
      </c>
      <c r="M1776" s="44" t="str">
        <f t="shared" ca="1" si="841"/>
        <v/>
      </c>
      <c r="N1776" s="44" t="str">
        <f t="shared" ca="1" si="842"/>
        <v/>
      </c>
      <c r="O1776" s="108" t="str">
        <f t="shared" si="826"/>
        <v/>
      </c>
      <c r="P1776" s="102" t="str">
        <f t="shared" si="827"/>
        <v/>
      </c>
      <c r="Q1776" s="102" t="str">
        <f t="shared" si="828"/>
        <v/>
      </c>
      <c r="R1776" s="120" t="str">
        <f t="shared" si="829"/>
        <v/>
      </c>
      <c r="S1776" s="54" t="str">
        <f t="shared" si="830"/>
        <v/>
      </c>
      <c r="T1776" s="5" t="str">
        <f t="shared" si="831"/>
        <v/>
      </c>
      <c r="U1776" s="152" t="str">
        <f t="shared" si="814"/>
        <v/>
      </c>
      <c r="V1776" s="152" t="str">
        <f t="shared" si="815"/>
        <v/>
      </c>
      <c r="W1776" s="153" t="str">
        <f t="shared" si="816"/>
        <v/>
      </c>
      <c r="X1776" s="153" t="str">
        <f t="shared" si="817"/>
        <v/>
      </c>
      <c r="Y1776" s="153" t="str">
        <f t="shared" si="818"/>
        <v/>
      </c>
      <c r="Z1776" s="153" t="str">
        <f t="shared" si="819"/>
        <v/>
      </c>
      <c r="AA1776" s="152" t="str">
        <f t="shared" si="820"/>
        <v/>
      </c>
      <c r="AB1776" s="152" t="str">
        <f t="shared" si="821"/>
        <v/>
      </c>
      <c r="AC1776" s="154" t="str">
        <f t="shared" si="832"/>
        <v/>
      </c>
      <c r="AD1776" s="154" t="str">
        <f t="shared" si="833"/>
        <v/>
      </c>
      <c r="AE1776" s="3" t="str">
        <f t="shared" si="834"/>
        <v/>
      </c>
      <c r="AF1776" s="3" t="str">
        <f t="shared" si="835"/>
        <v/>
      </c>
      <c r="AG1776" s="3" t="str">
        <f t="shared" si="836"/>
        <v/>
      </c>
      <c r="AH1776" s="4" t="str">
        <f t="shared" si="837"/>
        <v/>
      </c>
      <c r="AI1776" s="75" t="str">
        <f t="shared" si="838"/>
        <v/>
      </c>
      <c r="AJ1776" s="75" t="str">
        <f t="shared" si="839"/>
        <v/>
      </c>
    </row>
    <row r="1777" spans="1:36">
      <c r="A1777" s="41" t="str">
        <f t="shared" si="822"/>
        <v/>
      </c>
      <c r="B1777" s="150" t="str">
        <f>IF(ISNUMBER(A1777),INDEX('MetaTrader Import'!$H$13:$J$5893,TRUNC(((A1777-$A$39+1)-1)/3)+1,MOD((A1777-$A$39+1)-1,3)+1),"")</f>
        <v/>
      </c>
      <c r="C1777" s="43" t="str">
        <f t="shared" si="823"/>
        <v/>
      </c>
      <c r="D1777" s="43" t="str">
        <f t="shared" ca="1" si="813"/>
        <v/>
      </c>
      <c r="E1777" s="43" t="str">
        <f t="shared" si="824"/>
        <v/>
      </c>
      <c r="F1777" s="43" t="str">
        <f t="shared" si="825"/>
        <v/>
      </c>
      <c r="G1777" s="43" t="str">
        <f>IF(A1777&lt;&gt;"",IF(A1777&lt;Data!$G$11*0.25,$C$13/$G$32,IF(A1777&gt;Data!$G$11*0.25,$C$13,$C$13*10)),"")</f>
        <v/>
      </c>
      <c r="H1777" s="43" t="str">
        <f>IF(A1777&lt;&gt;"",IF(Data!$G$9="constant",$C$13,IF(Data!$G$9="squeeze",G1777,F1777)),"")</f>
        <v/>
      </c>
      <c r="I1777" s="38" t="str">
        <f ca="1">IF(ISNUMBER(A1777),NORMINV(RAND(),0,IF(AND(Data!$G$9="squeeze",A1777&lt;Data!$G$11*0.25),$H$32,1)*$C$30*$C$13)*($C$14*$C$12),"")</f>
        <v/>
      </c>
      <c r="J1777" s="42" t="str">
        <f ca="1">IFERROR(IF(Data!$C$6="Real",B1777,I1777+J1776+($C$14*$C$12)*(NORMINV(RAND(),$C$15,CHOOSE($G$13,$C$13,F1777,G1777)))),"")</f>
        <v/>
      </c>
      <c r="K1777" s="88" t="str">
        <f>IF(ISNUMBER(A1777), IF($G$16="fixed",$G$17,MIN(H1777*Data!$C$7*$C$16*0.5,$C$17*Data!$C$7))*$C$12,"")</f>
        <v/>
      </c>
      <c r="L1777" s="42" t="str">
        <f t="shared" ca="1" si="840"/>
        <v/>
      </c>
      <c r="M1777" s="44" t="str">
        <f t="shared" ca="1" si="841"/>
        <v/>
      </c>
      <c r="N1777" s="44" t="str">
        <f t="shared" ca="1" si="842"/>
        <v/>
      </c>
      <c r="O1777" s="108" t="str">
        <f t="shared" si="826"/>
        <v/>
      </c>
      <c r="P1777" s="102" t="str">
        <f t="shared" si="827"/>
        <v/>
      </c>
      <c r="Q1777" s="102" t="str">
        <f t="shared" si="828"/>
        <v/>
      </c>
      <c r="R1777" s="120" t="str">
        <f t="shared" si="829"/>
        <v/>
      </c>
      <c r="S1777" s="54" t="str">
        <f t="shared" si="830"/>
        <v/>
      </c>
      <c r="T1777" s="5" t="str">
        <f t="shared" si="831"/>
        <v/>
      </c>
      <c r="U1777" s="152" t="str">
        <f t="shared" si="814"/>
        <v/>
      </c>
      <c r="V1777" s="152" t="str">
        <f t="shared" si="815"/>
        <v/>
      </c>
      <c r="W1777" s="153" t="str">
        <f t="shared" si="816"/>
        <v/>
      </c>
      <c r="X1777" s="153" t="str">
        <f t="shared" si="817"/>
        <v/>
      </c>
      <c r="Y1777" s="153" t="str">
        <f t="shared" si="818"/>
        <v/>
      </c>
      <c r="Z1777" s="153" t="str">
        <f t="shared" si="819"/>
        <v/>
      </c>
      <c r="AA1777" s="152" t="str">
        <f t="shared" si="820"/>
        <v/>
      </c>
      <c r="AB1777" s="152" t="str">
        <f t="shared" si="821"/>
        <v/>
      </c>
      <c r="AC1777" s="154" t="str">
        <f t="shared" si="832"/>
        <v/>
      </c>
      <c r="AD1777" s="154" t="str">
        <f t="shared" si="833"/>
        <v/>
      </c>
      <c r="AE1777" s="3" t="str">
        <f t="shared" si="834"/>
        <v/>
      </c>
      <c r="AF1777" s="3" t="str">
        <f t="shared" si="835"/>
        <v/>
      </c>
      <c r="AG1777" s="3" t="str">
        <f t="shared" si="836"/>
        <v/>
      </c>
      <c r="AH1777" s="4" t="str">
        <f t="shared" si="837"/>
        <v/>
      </c>
      <c r="AI1777" s="75" t="str">
        <f t="shared" si="838"/>
        <v/>
      </c>
      <c r="AJ1777" s="75" t="str">
        <f t="shared" si="839"/>
        <v/>
      </c>
    </row>
    <row r="1778" spans="1:36">
      <c r="A1778" s="41" t="str">
        <f t="shared" si="822"/>
        <v/>
      </c>
      <c r="B1778" s="150" t="str">
        <f>IF(ISNUMBER(A1778),INDEX('MetaTrader Import'!$H$13:$J$5893,TRUNC(((A1778-$A$39+1)-1)/3)+1,MOD((A1778-$A$39+1)-1,3)+1),"")</f>
        <v/>
      </c>
      <c r="C1778" s="43" t="str">
        <f t="shared" si="823"/>
        <v/>
      </c>
      <c r="D1778" s="43" t="str">
        <f t="shared" ca="1" si="813"/>
        <v/>
      </c>
      <c r="E1778" s="43" t="str">
        <f t="shared" si="824"/>
        <v/>
      </c>
      <c r="F1778" s="43" t="str">
        <f t="shared" si="825"/>
        <v/>
      </c>
      <c r="G1778" s="43" t="str">
        <f>IF(A1778&lt;&gt;"",IF(A1778&lt;Data!$G$11*0.25,$C$13/$G$32,IF(A1778&gt;Data!$G$11*0.25,$C$13,$C$13*10)),"")</f>
        <v/>
      </c>
      <c r="H1778" s="43" t="str">
        <f>IF(A1778&lt;&gt;"",IF(Data!$G$9="constant",$C$13,IF(Data!$G$9="squeeze",G1778,F1778)),"")</f>
        <v/>
      </c>
      <c r="I1778" s="38" t="str">
        <f ca="1">IF(ISNUMBER(A1778),NORMINV(RAND(),0,IF(AND(Data!$G$9="squeeze",A1778&lt;Data!$G$11*0.25),$H$32,1)*$C$30*$C$13)*($C$14*$C$12),"")</f>
        <v/>
      </c>
      <c r="J1778" s="42" t="str">
        <f ca="1">IFERROR(IF(Data!$C$6="Real",B1778,I1778+J1777+($C$14*$C$12)*(NORMINV(RAND(),$C$15,CHOOSE($G$13,$C$13,F1778,G1778)))),"")</f>
        <v/>
      </c>
      <c r="K1778" s="88" t="str">
        <f>IF(ISNUMBER(A1778), IF($G$16="fixed",$G$17,MIN(H1778*Data!$C$7*$C$16*0.5,$C$17*Data!$C$7))*$C$12,"")</f>
        <v/>
      </c>
      <c r="L1778" s="42" t="str">
        <f t="shared" ca="1" si="840"/>
        <v/>
      </c>
      <c r="M1778" s="44" t="str">
        <f t="shared" ca="1" si="841"/>
        <v/>
      </c>
      <c r="N1778" s="44" t="str">
        <f t="shared" ca="1" si="842"/>
        <v/>
      </c>
      <c r="O1778" s="108" t="str">
        <f t="shared" si="826"/>
        <v/>
      </c>
      <c r="P1778" s="102" t="str">
        <f t="shared" si="827"/>
        <v/>
      </c>
      <c r="Q1778" s="102" t="str">
        <f t="shared" si="828"/>
        <v/>
      </c>
      <c r="R1778" s="120" t="str">
        <f t="shared" si="829"/>
        <v/>
      </c>
      <c r="S1778" s="54" t="str">
        <f t="shared" si="830"/>
        <v/>
      </c>
      <c r="T1778" s="5" t="str">
        <f t="shared" si="831"/>
        <v/>
      </c>
      <c r="U1778" s="152" t="str">
        <f t="shared" si="814"/>
        <v/>
      </c>
      <c r="V1778" s="152" t="str">
        <f t="shared" si="815"/>
        <v/>
      </c>
      <c r="W1778" s="153" t="str">
        <f t="shared" si="816"/>
        <v/>
      </c>
      <c r="X1778" s="153" t="str">
        <f t="shared" si="817"/>
        <v/>
      </c>
      <c r="Y1778" s="153" t="str">
        <f t="shared" si="818"/>
        <v/>
      </c>
      <c r="Z1778" s="153" t="str">
        <f t="shared" si="819"/>
        <v/>
      </c>
      <c r="AA1778" s="152" t="str">
        <f t="shared" si="820"/>
        <v/>
      </c>
      <c r="AB1778" s="152" t="str">
        <f t="shared" si="821"/>
        <v/>
      </c>
      <c r="AC1778" s="154" t="str">
        <f t="shared" si="832"/>
        <v/>
      </c>
      <c r="AD1778" s="154" t="str">
        <f t="shared" si="833"/>
        <v/>
      </c>
      <c r="AE1778" s="3" t="str">
        <f t="shared" si="834"/>
        <v/>
      </c>
      <c r="AF1778" s="3" t="str">
        <f t="shared" si="835"/>
        <v/>
      </c>
      <c r="AG1778" s="3" t="str">
        <f t="shared" si="836"/>
        <v/>
      </c>
      <c r="AH1778" s="4" t="str">
        <f t="shared" si="837"/>
        <v/>
      </c>
      <c r="AI1778" s="75" t="str">
        <f t="shared" si="838"/>
        <v/>
      </c>
      <c r="AJ1778" s="75" t="str">
        <f t="shared" si="839"/>
        <v/>
      </c>
    </row>
    <row r="1779" spans="1:36">
      <c r="A1779" s="41" t="str">
        <f t="shared" si="822"/>
        <v/>
      </c>
      <c r="B1779" s="150" t="str">
        <f>IF(ISNUMBER(A1779),INDEX('MetaTrader Import'!$H$13:$J$5893,TRUNC(((A1779-$A$39+1)-1)/3)+1,MOD((A1779-$A$39+1)-1,3)+1),"")</f>
        <v/>
      </c>
      <c r="C1779" s="43" t="str">
        <f t="shared" si="823"/>
        <v/>
      </c>
      <c r="D1779" s="43" t="str">
        <f t="shared" ca="1" si="813"/>
        <v/>
      </c>
      <c r="E1779" s="43" t="str">
        <f t="shared" si="824"/>
        <v/>
      </c>
      <c r="F1779" s="43" t="str">
        <f t="shared" si="825"/>
        <v/>
      </c>
      <c r="G1779" s="43" t="str">
        <f>IF(A1779&lt;&gt;"",IF(A1779&lt;Data!$G$11*0.25,$C$13/$G$32,IF(A1779&gt;Data!$G$11*0.25,$C$13,$C$13*10)),"")</f>
        <v/>
      </c>
      <c r="H1779" s="43" t="str">
        <f>IF(A1779&lt;&gt;"",IF(Data!$G$9="constant",$C$13,IF(Data!$G$9="squeeze",G1779,F1779)),"")</f>
        <v/>
      </c>
      <c r="I1779" s="38" t="str">
        <f ca="1">IF(ISNUMBER(A1779),NORMINV(RAND(),0,IF(AND(Data!$G$9="squeeze",A1779&lt;Data!$G$11*0.25),$H$32,1)*$C$30*$C$13)*($C$14*$C$12),"")</f>
        <v/>
      </c>
      <c r="J1779" s="42" t="str">
        <f ca="1">IFERROR(IF(Data!$C$6="Real",B1779,I1779+J1778+($C$14*$C$12)*(NORMINV(RAND(),$C$15,CHOOSE($G$13,$C$13,F1779,G1779)))),"")</f>
        <v/>
      </c>
      <c r="K1779" s="88" t="str">
        <f>IF(ISNUMBER(A1779), IF($G$16="fixed",$G$17,MIN(H1779*Data!$C$7*$C$16*0.5,$C$17*Data!$C$7))*$C$12,"")</f>
        <v/>
      </c>
      <c r="L1779" s="42" t="str">
        <f t="shared" ca="1" si="840"/>
        <v/>
      </c>
      <c r="M1779" s="44" t="str">
        <f t="shared" ca="1" si="841"/>
        <v/>
      </c>
      <c r="N1779" s="44" t="str">
        <f t="shared" ca="1" si="842"/>
        <v/>
      </c>
      <c r="O1779" s="108" t="str">
        <f t="shared" si="826"/>
        <v/>
      </c>
      <c r="P1779" s="102" t="str">
        <f t="shared" si="827"/>
        <v/>
      </c>
      <c r="Q1779" s="102" t="str">
        <f t="shared" si="828"/>
        <v/>
      </c>
      <c r="R1779" s="120" t="str">
        <f t="shared" si="829"/>
        <v/>
      </c>
      <c r="S1779" s="54" t="str">
        <f t="shared" si="830"/>
        <v/>
      </c>
      <c r="T1779" s="5" t="str">
        <f t="shared" si="831"/>
        <v/>
      </c>
      <c r="U1779" s="152" t="str">
        <f t="shared" si="814"/>
        <v/>
      </c>
      <c r="V1779" s="152" t="str">
        <f t="shared" si="815"/>
        <v/>
      </c>
      <c r="W1779" s="153" t="str">
        <f t="shared" si="816"/>
        <v/>
      </c>
      <c r="X1779" s="153" t="str">
        <f t="shared" si="817"/>
        <v/>
      </c>
      <c r="Y1779" s="153" t="str">
        <f t="shared" si="818"/>
        <v/>
      </c>
      <c r="Z1779" s="153" t="str">
        <f t="shared" si="819"/>
        <v/>
      </c>
      <c r="AA1779" s="152" t="str">
        <f t="shared" si="820"/>
        <v/>
      </c>
      <c r="AB1779" s="152" t="str">
        <f t="shared" si="821"/>
        <v/>
      </c>
      <c r="AC1779" s="154" t="str">
        <f t="shared" si="832"/>
        <v/>
      </c>
      <c r="AD1779" s="154" t="str">
        <f t="shared" si="833"/>
        <v/>
      </c>
      <c r="AE1779" s="3" t="str">
        <f t="shared" si="834"/>
        <v/>
      </c>
      <c r="AF1779" s="3" t="str">
        <f t="shared" si="835"/>
        <v/>
      </c>
      <c r="AG1779" s="3" t="str">
        <f t="shared" si="836"/>
        <v/>
      </c>
      <c r="AH1779" s="4" t="str">
        <f t="shared" si="837"/>
        <v/>
      </c>
      <c r="AI1779" s="75" t="str">
        <f t="shared" si="838"/>
        <v/>
      </c>
      <c r="AJ1779" s="75" t="str">
        <f t="shared" si="839"/>
        <v/>
      </c>
    </row>
    <row r="1780" spans="1:36">
      <c r="A1780" s="41" t="str">
        <f t="shared" si="822"/>
        <v/>
      </c>
      <c r="B1780" s="150" t="str">
        <f>IF(ISNUMBER(A1780),INDEX('MetaTrader Import'!$H$13:$J$5893,TRUNC(((A1780-$A$39+1)-1)/3)+1,MOD((A1780-$A$39+1)-1,3)+1),"")</f>
        <v/>
      </c>
      <c r="C1780" s="43" t="str">
        <f t="shared" si="823"/>
        <v/>
      </c>
      <c r="D1780" s="43" t="str">
        <f t="shared" ca="1" si="813"/>
        <v/>
      </c>
      <c r="E1780" s="43" t="str">
        <f t="shared" si="824"/>
        <v/>
      </c>
      <c r="F1780" s="43" t="str">
        <f t="shared" si="825"/>
        <v/>
      </c>
      <c r="G1780" s="43" t="str">
        <f>IF(A1780&lt;&gt;"",IF(A1780&lt;Data!$G$11*0.25,$C$13/$G$32,IF(A1780&gt;Data!$G$11*0.25,$C$13,$C$13*10)),"")</f>
        <v/>
      </c>
      <c r="H1780" s="43" t="str">
        <f>IF(A1780&lt;&gt;"",IF(Data!$G$9="constant",$C$13,IF(Data!$G$9="squeeze",G1780,F1780)),"")</f>
        <v/>
      </c>
      <c r="I1780" s="38" t="str">
        <f ca="1">IF(ISNUMBER(A1780),NORMINV(RAND(),0,IF(AND(Data!$G$9="squeeze",A1780&lt;Data!$G$11*0.25),$H$32,1)*$C$30*$C$13)*($C$14*$C$12),"")</f>
        <v/>
      </c>
      <c r="J1780" s="42" t="str">
        <f ca="1">IFERROR(IF(Data!$C$6="Real",B1780,I1780+J1779+($C$14*$C$12)*(NORMINV(RAND(),$C$15,CHOOSE($G$13,$C$13,F1780,G1780)))),"")</f>
        <v/>
      </c>
      <c r="K1780" s="88" t="str">
        <f>IF(ISNUMBER(A1780), IF($G$16="fixed",$G$17,MIN(H1780*Data!$C$7*$C$16*0.5,$C$17*Data!$C$7))*$C$12,"")</f>
        <v/>
      </c>
      <c r="L1780" s="42" t="str">
        <f t="shared" ca="1" si="840"/>
        <v/>
      </c>
      <c r="M1780" s="44" t="str">
        <f t="shared" ca="1" si="841"/>
        <v/>
      </c>
      <c r="N1780" s="44" t="str">
        <f t="shared" ca="1" si="842"/>
        <v/>
      </c>
      <c r="O1780" s="108" t="str">
        <f t="shared" si="826"/>
        <v/>
      </c>
      <c r="P1780" s="102" t="str">
        <f t="shared" si="827"/>
        <v/>
      </c>
      <c r="Q1780" s="102" t="str">
        <f t="shared" si="828"/>
        <v/>
      </c>
      <c r="R1780" s="120" t="str">
        <f t="shared" si="829"/>
        <v/>
      </c>
      <c r="S1780" s="54" t="str">
        <f t="shared" si="830"/>
        <v/>
      </c>
      <c r="T1780" s="5" t="str">
        <f t="shared" si="831"/>
        <v/>
      </c>
      <c r="U1780" s="152" t="str">
        <f t="shared" si="814"/>
        <v/>
      </c>
      <c r="V1780" s="152" t="str">
        <f t="shared" si="815"/>
        <v/>
      </c>
      <c r="W1780" s="153" t="str">
        <f t="shared" si="816"/>
        <v/>
      </c>
      <c r="X1780" s="153" t="str">
        <f t="shared" si="817"/>
        <v/>
      </c>
      <c r="Y1780" s="153" t="str">
        <f t="shared" si="818"/>
        <v/>
      </c>
      <c r="Z1780" s="153" t="str">
        <f t="shared" si="819"/>
        <v/>
      </c>
      <c r="AA1780" s="152" t="str">
        <f t="shared" si="820"/>
        <v/>
      </c>
      <c r="AB1780" s="152" t="str">
        <f t="shared" si="821"/>
        <v/>
      </c>
      <c r="AC1780" s="154" t="str">
        <f t="shared" si="832"/>
        <v/>
      </c>
      <c r="AD1780" s="154" t="str">
        <f t="shared" si="833"/>
        <v/>
      </c>
      <c r="AE1780" s="3" t="str">
        <f t="shared" si="834"/>
        <v/>
      </c>
      <c r="AF1780" s="3" t="str">
        <f t="shared" si="835"/>
        <v/>
      </c>
      <c r="AG1780" s="3" t="str">
        <f t="shared" si="836"/>
        <v/>
      </c>
      <c r="AH1780" s="4" t="str">
        <f t="shared" si="837"/>
        <v/>
      </c>
      <c r="AI1780" s="75" t="str">
        <f t="shared" si="838"/>
        <v/>
      </c>
      <c r="AJ1780" s="75" t="str">
        <f t="shared" si="839"/>
        <v/>
      </c>
    </row>
    <row r="1781" spans="1:36">
      <c r="A1781" s="41" t="str">
        <f t="shared" si="822"/>
        <v/>
      </c>
      <c r="B1781" s="150" t="str">
        <f>IF(ISNUMBER(A1781),INDEX('MetaTrader Import'!$H$13:$J$5893,TRUNC(((A1781-$A$39+1)-1)/3)+1,MOD((A1781-$A$39+1)-1,3)+1),"")</f>
        <v/>
      </c>
      <c r="C1781" s="43" t="str">
        <f t="shared" si="823"/>
        <v/>
      </c>
      <c r="D1781" s="43" t="str">
        <f t="shared" ca="1" si="813"/>
        <v/>
      </c>
      <c r="E1781" s="43" t="str">
        <f t="shared" si="824"/>
        <v/>
      </c>
      <c r="F1781" s="43" t="str">
        <f t="shared" si="825"/>
        <v/>
      </c>
      <c r="G1781" s="43" t="str">
        <f>IF(A1781&lt;&gt;"",IF(A1781&lt;Data!$G$11*0.25,$C$13/$G$32,IF(A1781&gt;Data!$G$11*0.25,$C$13,$C$13*10)),"")</f>
        <v/>
      </c>
      <c r="H1781" s="43" t="str">
        <f>IF(A1781&lt;&gt;"",IF(Data!$G$9="constant",$C$13,IF(Data!$G$9="squeeze",G1781,F1781)),"")</f>
        <v/>
      </c>
      <c r="I1781" s="38" t="str">
        <f ca="1">IF(ISNUMBER(A1781),NORMINV(RAND(),0,IF(AND(Data!$G$9="squeeze",A1781&lt;Data!$G$11*0.25),$H$32,1)*$C$30*$C$13)*($C$14*$C$12),"")</f>
        <v/>
      </c>
      <c r="J1781" s="42" t="str">
        <f ca="1">IFERROR(IF(Data!$C$6="Real",B1781,I1781+J1780+($C$14*$C$12)*(NORMINV(RAND(),$C$15,CHOOSE($G$13,$C$13,F1781,G1781)))),"")</f>
        <v/>
      </c>
      <c r="K1781" s="88" t="str">
        <f>IF(ISNUMBER(A1781), IF($G$16="fixed",$G$17,MIN(H1781*Data!$C$7*$C$16*0.5,$C$17*Data!$C$7))*$C$12,"")</f>
        <v/>
      </c>
      <c r="L1781" s="42" t="str">
        <f t="shared" ca="1" si="840"/>
        <v/>
      </c>
      <c r="M1781" s="44" t="str">
        <f t="shared" ca="1" si="841"/>
        <v/>
      </c>
      <c r="N1781" s="44" t="str">
        <f t="shared" ca="1" si="842"/>
        <v/>
      </c>
      <c r="O1781" s="108" t="str">
        <f t="shared" si="826"/>
        <v/>
      </c>
      <c r="P1781" s="102" t="str">
        <f t="shared" si="827"/>
        <v/>
      </c>
      <c r="Q1781" s="102" t="str">
        <f t="shared" si="828"/>
        <v/>
      </c>
      <c r="R1781" s="120" t="str">
        <f t="shared" si="829"/>
        <v/>
      </c>
      <c r="S1781" s="54" t="str">
        <f t="shared" si="830"/>
        <v/>
      </c>
      <c r="T1781" s="5" t="str">
        <f t="shared" si="831"/>
        <v/>
      </c>
      <c r="U1781" s="152" t="str">
        <f t="shared" si="814"/>
        <v/>
      </c>
      <c r="V1781" s="152" t="str">
        <f t="shared" si="815"/>
        <v/>
      </c>
      <c r="W1781" s="153" t="str">
        <f t="shared" si="816"/>
        <v/>
      </c>
      <c r="X1781" s="153" t="str">
        <f t="shared" si="817"/>
        <v/>
      </c>
      <c r="Y1781" s="153" t="str">
        <f t="shared" si="818"/>
        <v/>
      </c>
      <c r="Z1781" s="153" t="str">
        <f t="shared" si="819"/>
        <v/>
      </c>
      <c r="AA1781" s="152" t="str">
        <f t="shared" si="820"/>
        <v/>
      </c>
      <c r="AB1781" s="152" t="str">
        <f t="shared" si="821"/>
        <v/>
      </c>
      <c r="AC1781" s="154" t="str">
        <f t="shared" si="832"/>
        <v/>
      </c>
      <c r="AD1781" s="154" t="str">
        <f t="shared" si="833"/>
        <v/>
      </c>
      <c r="AE1781" s="3" t="str">
        <f t="shared" si="834"/>
        <v/>
      </c>
      <c r="AF1781" s="3" t="str">
        <f t="shared" si="835"/>
        <v/>
      </c>
      <c r="AG1781" s="3" t="str">
        <f t="shared" si="836"/>
        <v/>
      </c>
      <c r="AH1781" s="4" t="str">
        <f t="shared" si="837"/>
        <v/>
      </c>
      <c r="AI1781" s="75" t="str">
        <f t="shared" si="838"/>
        <v/>
      </c>
      <c r="AJ1781" s="75" t="str">
        <f t="shared" si="839"/>
        <v/>
      </c>
    </row>
    <row r="1782" spans="1:36">
      <c r="A1782" s="41" t="str">
        <f t="shared" si="822"/>
        <v/>
      </c>
      <c r="B1782" s="150" t="str">
        <f>IF(ISNUMBER(A1782),INDEX('MetaTrader Import'!$H$13:$J$5893,TRUNC(((A1782-$A$39+1)-1)/3)+1,MOD((A1782-$A$39+1)-1,3)+1),"")</f>
        <v/>
      </c>
      <c r="C1782" s="43" t="str">
        <f t="shared" si="823"/>
        <v/>
      </c>
      <c r="D1782" s="43" t="str">
        <f t="shared" ca="1" si="813"/>
        <v/>
      </c>
      <c r="E1782" s="43" t="str">
        <f t="shared" si="824"/>
        <v/>
      </c>
      <c r="F1782" s="43" t="str">
        <f t="shared" si="825"/>
        <v/>
      </c>
      <c r="G1782" s="43" t="str">
        <f>IF(A1782&lt;&gt;"",IF(A1782&lt;Data!$G$11*0.25,$C$13/$G$32,IF(A1782&gt;Data!$G$11*0.25,$C$13,$C$13*10)),"")</f>
        <v/>
      </c>
      <c r="H1782" s="43" t="str">
        <f>IF(A1782&lt;&gt;"",IF(Data!$G$9="constant",$C$13,IF(Data!$G$9="squeeze",G1782,F1782)),"")</f>
        <v/>
      </c>
      <c r="I1782" s="38" t="str">
        <f ca="1">IF(ISNUMBER(A1782),NORMINV(RAND(),0,IF(AND(Data!$G$9="squeeze",A1782&lt;Data!$G$11*0.25),$H$32,1)*$C$30*$C$13)*($C$14*$C$12),"")</f>
        <v/>
      </c>
      <c r="J1782" s="42" t="str">
        <f ca="1">IFERROR(IF(Data!$C$6="Real",B1782,I1782+J1781+($C$14*$C$12)*(NORMINV(RAND(),$C$15,CHOOSE($G$13,$C$13,F1782,G1782)))),"")</f>
        <v/>
      </c>
      <c r="K1782" s="88" t="str">
        <f>IF(ISNUMBER(A1782), IF($G$16="fixed",$G$17,MIN(H1782*Data!$C$7*$C$16*0.5,$C$17*Data!$C$7))*$C$12,"")</f>
        <v/>
      </c>
      <c r="L1782" s="42" t="str">
        <f t="shared" ca="1" si="840"/>
        <v/>
      </c>
      <c r="M1782" s="44" t="str">
        <f t="shared" ca="1" si="841"/>
        <v/>
      </c>
      <c r="N1782" s="44" t="str">
        <f t="shared" ca="1" si="842"/>
        <v/>
      </c>
      <c r="O1782" s="108" t="str">
        <f t="shared" si="826"/>
        <v/>
      </c>
      <c r="P1782" s="102" t="str">
        <f t="shared" si="827"/>
        <v/>
      </c>
      <c r="Q1782" s="102" t="str">
        <f t="shared" si="828"/>
        <v/>
      </c>
      <c r="R1782" s="120" t="str">
        <f t="shared" si="829"/>
        <v/>
      </c>
      <c r="S1782" s="54" t="str">
        <f t="shared" si="830"/>
        <v/>
      </c>
      <c r="T1782" s="5" t="str">
        <f t="shared" si="831"/>
        <v/>
      </c>
      <c r="U1782" s="152" t="str">
        <f t="shared" si="814"/>
        <v/>
      </c>
      <c r="V1782" s="152" t="str">
        <f t="shared" si="815"/>
        <v/>
      </c>
      <c r="W1782" s="153" t="str">
        <f t="shared" si="816"/>
        <v/>
      </c>
      <c r="X1782" s="153" t="str">
        <f t="shared" si="817"/>
        <v/>
      </c>
      <c r="Y1782" s="153" t="str">
        <f t="shared" si="818"/>
        <v/>
      </c>
      <c r="Z1782" s="153" t="str">
        <f t="shared" si="819"/>
        <v/>
      </c>
      <c r="AA1782" s="152" t="str">
        <f t="shared" si="820"/>
        <v/>
      </c>
      <c r="AB1782" s="152" t="str">
        <f t="shared" si="821"/>
        <v/>
      </c>
      <c r="AC1782" s="154" t="str">
        <f t="shared" si="832"/>
        <v/>
      </c>
      <c r="AD1782" s="154" t="str">
        <f t="shared" si="833"/>
        <v/>
      </c>
      <c r="AE1782" s="3" t="str">
        <f t="shared" si="834"/>
        <v/>
      </c>
      <c r="AF1782" s="3" t="str">
        <f t="shared" si="835"/>
        <v/>
      </c>
      <c r="AG1782" s="3" t="str">
        <f t="shared" si="836"/>
        <v/>
      </c>
      <c r="AH1782" s="4" t="str">
        <f t="shared" si="837"/>
        <v/>
      </c>
      <c r="AI1782" s="75" t="str">
        <f t="shared" si="838"/>
        <v/>
      </c>
      <c r="AJ1782" s="75" t="str">
        <f t="shared" si="839"/>
        <v/>
      </c>
    </row>
    <row r="1783" spans="1:36">
      <c r="A1783" s="41" t="str">
        <f t="shared" si="822"/>
        <v/>
      </c>
      <c r="B1783" s="150" t="str">
        <f>IF(ISNUMBER(A1783),INDEX('MetaTrader Import'!$H$13:$J$5893,TRUNC(((A1783-$A$39+1)-1)/3)+1,MOD((A1783-$A$39+1)-1,3)+1),"")</f>
        <v/>
      </c>
      <c r="C1783" s="43" t="str">
        <f t="shared" si="823"/>
        <v/>
      </c>
      <c r="D1783" s="43" t="str">
        <f t="shared" ca="1" si="813"/>
        <v/>
      </c>
      <c r="E1783" s="43" t="str">
        <f t="shared" si="824"/>
        <v/>
      </c>
      <c r="F1783" s="43" t="str">
        <f t="shared" si="825"/>
        <v/>
      </c>
      <c r="G1783" s="43" t="str">
        <f>IF(A1783&lt;&gt;"",IF(A1783&lt;Data!$G$11*0.25,$C$13/$G$32,IF(A1783&gt;Data!$G$11*0.25,$C$13,$C$13*10)),"")</f>
        <v/>
      </c>
      <c r="H1783" s="43" t="str">
        <f>IF(A1783&lt;&gt;"",IF(Data!$G$9="constant",$C$13,IF(Data!$G$9="squeeze",G1783,F1783)),"")</f>
        <v/>
      </c>
      <c r="I1783" s="38" t="str">
        <f ca="1">IF(ISNUMBER(A1783),NORMINV(RAND(),0,IF(AND(Data!$G$9="squeeze",A1783&lt;Data!$G$11*0.25),$H$32,1)*$C$30*$C$13)*($C$14*$C$12),"")</f>
        <v/>
      </c>
      <c r="J1783" s="42" t="str">
        <f ca="1">IFERROR(IF(Data!$C$6="Real",B1783,I1783+J1782+($C$14*$C$12)*(NORMINV(RAND(),$C$15,CHOOSE($G$13,$C$13,F1783,G1783)))),"")</f>
        <v/>
      </c>
      <c r="K1783" s="88" t="str">
        <f>IF(ISNUMBER(A1783), IF($G$16="fixed",$G$17,MIN(H1783*Data!$C$7*$C$16*0.5,$C$17*Data!$C$7))*$C$12,"")</f>
        <v/>
      </c>
      <c r="L1783" s="42" t="str">
        <f t="shared" ca="1" si="840"/>
        <v/>
      </c>
      <c r="M1783" s="44" t="str">
        <f t="shared" ca="1" si="841"/>
        <v/>
      </c>
      <c r="N1783" s="44" t="str">
        <f t="shared" ca="1" si="842"/>
        <v/>
      </c>
      <c r="O1783" s="108" t="str">
        <f t="shared" si="826"/>
        <v/>
      </c>
      <c r="P1783" s="102" t="str">
        <f t="shared" si="827"/>
        <v/>
      </c>
      <c r="Q1783" s="102" t="str">
        <f t="shared" si="828"/>
        <v/>
      </c>
      <c r="R1783" s="120" t="str">
        <f t="shared" si="829"/>
        <v/>
      </c>
      <c r="S1783" s="54" t="str">
        <f t="shared" si="830"/>
        <v/>
      </c>
      <c r="T1783" s="5" t="str">
        <f t="shared" si="831"/>
        <v/>
      </c>
      <c r="U1783" s="152" t="str">
        <f t="shared" si="814"/>
        <v/>
      </c>
      <c r="V1783" s="152" t="str">
        <f t="shared" si="815"/>
        <v/>
      </c>
      <c r="W1783" s="153" t="str">
        <f t="shared" si="816"/>
        <v/>
      </c>
      <c r="X1783" s="153" t="str">
        <f t="shared" si="817"/>
        <v/>
      </c>
      <c r="Y1783" s="153" t="str">
        <f t="shared" si="818"/>
        <v/>
      </c>
      <c r="Z1783" s="153" t="str">
        <f t="shared" si="819"/>
        <v/>
      </c>
      <c r="AA1783" s="152" t="str">
        <f t="shared" si="820"/>
        <v/>
      </c>
      <c r="AB1783" s="152" t="str">
        <f t="shared" si="821"/>
        <v/>
      </c>
      <c r="AC1783" s="154" t="str">
        <f t="shared" si="832"/>
        <v/>
      </c>
      <c r="AD1783" s="154" t="str">
        <f t="shared" si="833"/>
        <v/>
      </c>
      <c r="AE1783" s="3" t="str">
        <f t="shared" si="834"/>
        <v/>
      </c>
      <c r="AF1783" s="3" t="str">
        <f t="shared" si="835"/>
        <v/>
      </c>
      <c r="AG1783" s="3" t="str">
        <f t="shared" si="836"/>
        <v/>
      </c>
      <c r="AH1783" s="4" t="str">
        <f t="shared" si="837"/>
        <v/>
      </c>
      <c r="AI1783" s="75" t="str">
        <f t="shared" si="838"/>
        <v/>
      </c>
      <c r="AJ1783" s="75" t="str">
        <f t="shared" si="839"/>
        <v/>
      </c>
    </row>
    <row r="1784" spans="1:36">
      <c r="A1784" s="41" t="str">
        <f t="shared" si="822"/>
        <v/>
      </c>
      <c r="B1784" s="150" t="str">
        <f>IF(ISNUMBER(A1784),INDEX('MetaTrader Import'!$H$13:$J$5893,TRUNC(((A1784-$A$39+1)-1)/3)+1,MOD((A1784-$A$39+1)-1,3)+1),"")</f>
        <v/>
      </c>
      <c r="C1784" s="43" t="str">
        <f t="shared" si="823"/>
        <v/>
      </c>
      <c r="D1784" s="43" t="str">
        <f t="shared" ca="1" si="813"/>
        <v/>
      </c>
      <c r="E1784" s="43" t="str">
        <f t="shared" si="824"/>
        <v/>
      </c>
      <c r="F1784" s="43" t="str">
        <f t="shared" si="825"/>
        <v/>
      </c>
      <c r="G1784" s="43" t="str">
        <f>IF(A1784&lt;&gt;"",IF(A1784&lt;Data!$G$11*0.25,$C$13/$G$32,IF(A1784&gt;Data!$G$11*0.25,$C$13,$C$13*10)),"")</f>
        <v/>
      </c>
      <c r="H1784" s="43" t="str">
        <f>IF(A1784&lt;&gt;"",IF(Data!$G$9="constant",$C$13,IF(Data!$G$9="squeeze",G1784,F1784)),"")</f>
        <v/>
      </c>
      <c r="I1784" s="38" t="str">
        <f ca="1">IF(ISNUMBER(A1784),NORMINV(RAND(),0,IF(AND(Data!$G$9="squeeze",A1784&lt;Data!$G$11*0.25),$H$32,1)*$C$30*$C$13)*($C$14*$C$12),"")</f>
        <v/>
      </c>
      <c r="J1784" s="42" t="str">
        <f ca="1">IFERROR(IF(Data!$C$6="Real",B1784,I1784+J1783+($C$14*$C$12)*(NORMINV(RAND(),$C$15,CHOOSE($G$13,$C$13,F1784,G1784)))),"")</f>
        <v/>
      </c>
      <c r="K1784" s="88" t="str">
        <f>IF(ISNUMBER(A1784), IF($G$16="fixed",$G$17,MIN(H1784*Data!$C$7*$C$16*0.5,$C$17*Data!$C$7))*$C$12,"")</f>
        <v/>
      </c>
      <c r="L1784" s="42" t="str">
        <f t="shared" ca="1" si="840"/>
        <v/>
      </c>
      <c r="M1784" s="44" t="str">
        <f t="shared" ca="1" si="841"/>
        <v/>
      </c>
      <c r="N1784" s="44" t="str">
        <f t="shared" ca="1" si="842"/>
        <v/>
      </c>
      <c r="O1784" s="108" t="str">
        <f t="shared" si="826"/>
        <v/>
      </c>
      <c r="P1784" s="102" t="str">
        <f t="shared" si="827"/>
        <v/>
      </c>
      <c r="Q1784" s="102" t="str">
        <f t="shared" si="828"/>
        <v/>
      </c>
      <c r="R1784" s="120" t="str">
        <f t="shared" si="829"/>
        <v/>
      </c>
      <c r="S1784" s="54" t="str">
        <f t="shared" si="830"/>
        <v/>
      </c>
      <c r="T1784" s="5" t="str">
        <f t="shared" si="831"/>
        <v/>
      </c>
      <c r="U1784" s="152" t="str">
        <f t="shared" si="814"/>
        <v/>
      </c>
      <c r="V1784" s="152" t="str">
        <f t="shared" si="815"/>
        <v/>
      </c>
      <c r="W1784" s="153" t="str">
        <f t="shared" si="816"/>
        <v/>
      </c>
      <c r="X1784" s="153" t="str">
        <f t="shared" si="817"/>
        <v/>
      </c>
      <c r="Y1784" s="153" t="str">
        <f t="shared" si="818"/>
        <v/>
      </c>
      <c r="Z1784" s="153" t="str">
        <f t="shared" si="819"/>
        <v/>
      </c>
      <c r="AA1784" s="152" t="str">
        <f t="shared" si="820"/>
        <v/>
      </c>
      <c r="AB1784" s="152" t="str">
        <f t="shared" si="821"/>
        <v/>
      </c>
      <c r="AC1784" s="154" t="str">
        <f t="shared" si="832"/>
        <v/>
      </c>
      <c r="AD1784" s="154" t="str">
        <f t="shared" si="833"/>
        <v/>
      </c>
      <c r="AE1784" s="3" t="str">
        <f t="shared" si="834"/>
        <v/>
      </c>
      <c r="AF1784" s="3" t="str">
        <f t="shared" si="835"/>
        <v/>
      </c>
      <c r="AG1784" s="3" t="str">
        <f t="shared" si="836"/>
        <v/>
      </c>
      <c r="AH1784" s="4" t="str">
        <f t="shared" si="837"/>
        <v/>
      </c>
      <c r="AI1784" s="75" t="str">
        <f t="shared" si="838"/>
        <v/>
      </c>
      <c r="AJ1784" s="75" t="str">
        <f t="shared" si="839"/>
        <v/>
      </c>
    </row>
    <row r="1785" spans="1:36">
      <c r="A1785" s="41" t="str">
        <f t="shared" si="822"/>
        <v/>
      </c>
      <c r="B1785" s="150" t="str">
        <f>IF(ISNUMBER(A1785),INDEX('MetaTrader Import'!$H$13:$J$5893,TRUNC(((A1785-$A$39+1)-1)/3)+1,MOD((A1785-$A$39+1)-1,3)+1),"")</f>
        <v/>
      </c>
      <c r="C1785" s="43" t="str">
        <f t="shared" si="823"/>
        <v/>
      </c>
      <c r="D1785" s="43" t="str">
        <f t="shared" ca="1" si="813"/>
        <v/>
      </c>
      <c r="E1785" s="43" t="str">
        <f t="shared" si="824"/>
        <v/>
      </c>
      <c r="F1785" s="43" t="str">
        <f t="shared" si="825"/>
        <v/>
      </c>
      <c r="G1785" s="43" t="str">
        <f>IF(A1785&lt;&gt;"",IF(A1785&lt;Data!$G$11*0.25,$C$13/$G$32,IF(A1785&gt;Data!$G$11*0.25,$C$13,$C$13*10)),"")</f>
        <v/>
      </c>
      <c r="H1785" s="43" t="str">
        <f>IF(A1785&lt;&gt;"",IF(Data!$G$9="constant",$C$13,IF(Data!$G$9="squeeze",G1785,F1785)),"")</f>
        <v/>
      </c>
      <c r="I1785" s="38" t="str">
        <f ca="1">IF(ISNUMBER(A1785),NORMINV(RAND(),0,IF(AND(Data!$G$9="squeeze",A1785&lt;Data!$G$11*0.25),$H$32,1)*$C$30*$C$13)*($C$14*$C$12),"")</f>
        <v/>
      </c>
      <c r="J1785" s="42" t="str">
        <f ca="1">IFERROR(IF(Data!$C$6="Real",B1785,I1785+J1784+($C$14*$C$12)*(NORMINV(RAND(),$C$15,CHOOSE($G$13,$C$13,F1785,G1785)))),"")</f>
        <v/>
      </c>
      <c r="K1785" s="88" t="str">
        <f>IF(ISNUMBER(A1785), IF($G$16="fixed",$G$17,MIN(H1785*Data!$C$7*$C$16*0.5,$C$17*Data!$C$7))*$C$12,"")</f>
        <v/>
      </c>
      <c r="L1785" s="42" t="str">
        <f t="shared" ca="1" si="840"/>
        <v/>
      </c>
      <c r="M1785" s="44" t="str">
        <f t="shared" ca="1" si="841"/>
        <v/>
      </c>
      <c r="N1785" s="44" t="str">
        <f t="shared" ca="1" si="842"/>
        <v/>
      </c>
      <c r="O1785" s="108" t="str">
        <f t="shared" si="826"/>
        <v/>
      </c>
      <c r="P1785" s="102" t="str">
        <f t="shared" si="827"/>
        <v/>
      </c>
      <c r="Q1785" s="102" t="str">
        <f t="shared" si="828"/>
        <v/>
      </c>
      <c r="R1785" s="120" t="str">
        <f t="shared" si="829"/>
        <v/>
      </c>
      <c r="S1785" s="54" t="str">
        <f t="shared" si="830"/>
        <v/>
      </c>
      <c r="T1785" s="5" t="str">
        <f t="shared" si="831"/>
        <v/>
      </c>
      <c r="U1785" s="152" t="str">
        <f t="shared" si="814"/>
        <v/>
      </c>
      <c r="V1785" s="152" t="str">
        <f t="shared" si="815"/>
        <v/>
      </c>
      <c r="W1785" s="153" t="str">
        <f t="shared" si="816"/>
        <v/>
      </c>
      <c r="X1785" s="153" t="str">
        <f t="shared" si="817"/>
        <v/>
      </c>
      <c r="Y1785" s="153" t="str">
        <f t="shared" si="818"/>
        <v/>
      </c>
      <c r="Z1785" s="153" t="str">
        <f t="shared" si="819"/>
        <v/>
      </c>
      <c r="AA1785" s="152" t="str">
        <f t="shared" si="820"/>
        <v/>
      </c>
      <c r="AB1785" s="152" t="str">
        <f t="shared" si="821"/>
        <v/>
      </c>
      <c r="AC1785" s="154" t="str">
        <f t="shared" si="832"/>
        <v/>
      </c>
      <c r="AD1785" s="154" t="str">
        <f t="shared" si="833"/>
        <v/>
      </c>
      <c r="AE1785" s="3" t="str">
        <f t="shared" si="834"/>
        <v/>
      </c>
      <c r="AF1785" s="3" t="str">
        <f t="shared" si="835"/>
        <v/>
      </c>
      <c r="AG1785" s="3" t="str">
        <f t="shared" si="836"/>
        <v/>
      </c>
      <c r="AH1785" s="4" t="str">
        <f t="shared" si="837"/>
        <v/>
      </c>
      <c r="AI1785" s="75" t="str">
        <f t="shared" si="838"/>
        <v/>
      </c>
      <c r="AJ1785" s="75" t="str">
        <f t="shared" si="839"/>
        <v/>
      </c>
    </row>
    <row r="1786" spans="1:36">
      <c r="A1786" s="41" t="str">
        <f t="shared" si="822"/>
        <v/>
      </c>
      <c r="B1786" s="150" t="str">
        <f>IF(ISNUMBER(A1786),INDEX('MetaTrader Import'!$H$13:$J$5893,TRUNC(((A1786-$A$39+1)-1)/3)+1,MOD((A1786-$A$39+1)-1,3)+1),"")</f>
        <v/>
      </c>
      <c r="C1786" s="43" t="str">
        <f t="shared" si="823"/>
        <v/>
      </c>
      <c r="D1786" s="43" t="str">
        <f t="shared" ca="1" si="813"/>
        <v/>
      </c>
      <c r="E1786" s="43" t="str">
        <f t="shared" si="824"/>
        <v/>
      </c>
      <c r="F1786" s="43" t="str">
        <f t="shared" si="825"/>
        <v/>
      </c>
      <c r="G1786" s="43" t="str">
        <f>IF(A1786&lt;&gt;"",IF(A1786&lt;Data!$G$11*0.25,$C$13/$G$32,IF(A1786&gt;Data!$G$11*0.25,$C$13,$C$13*10)),"")</f>
        <v/>
      </c>
      <c r="H1786" s="43" t="str">
        <f>IF(A1786&lt;&gt;"",IF(Data!$G$9="constant",$C$13,IF(Data!$G$9="squeeze",G1786,F1786)),"")</f>
        <v/>
      </c>
      <c r="I1786" s="38" t="str">
        <f ca="1">IF(ISNUMBER(A1786),NORMINV(RAND(),0,IF(AND(Data!$G$9="squeeze",A1786&lt;Data!$G$11*0.25),$H$32,1)*$C$30*$C$13)*($C$14*$C$12),"")</f>
        <v/>
      </c>
      <c r="J1786" s="42" t="str">
        <f ca="1">IFERROR(IF(Data!$C$6="Real",B1786,I1786+J1785+($C$14*$C$12)*(NORMINV(RAND(),$C$15,CHOOSE($G$13,$C$13,F1786,G1786)))),"")</f>
        <v/>
      </c>
      <c r="K1786" s="88" t="str">
        <f>IF(ISNUMBER(A1786), IF($G$16="fixed",$G$17,MIN(H1786*Data!$C$7*$C$16*0.5,$C$17*Data!$C$7))*$C$12,"")</f>
        <v/>
      </c>
      <c r="L1786" s="42" t="str">
        <f t="shared" ca="1" si="840"/>
        <v/>
      </c>
      <c r="M1786" s="44" t="str">
        <f t="shared" ca="1" si="841"/>
        <v/>
      </c>
      <c r="N1786" s="44" t="str">
        <f t="shared" ca="1" si="842"/>
        <v/>
      </c>
      <c r="O1786" s="108" t="str">
        <f t="shared" si="826"/>
        <v/>
      </c>
      <c r="P1786" s="102" t="str">
        <f t="shared" si="827"/>
        <v/>
      </c>
      <c r="Q1786" s="102" t="str">
        <f t="shared" si="828"/>
        <v/>
      </c>
      <c r="R1786" s="120" t="str">
        <f t="shared" si="829"/>
        <v/>
      </c>
      <c r="S1786" s="54" t="str">
        <f t="shared" si="830"/>
        <v/>
      </c>
      <c r="T1786" s="5" t="str">
        <f t="shared" si="831"/>
        <v/>
      </c>
      <c r="U1786" s="152" t="str">
        <f t="shared" si="814"/>
        <v/>
      </c>
      <c r="V1786" s="152" t="str">
        <f t="shared" si="815"/>
        <v/>
      </c>
      <c r="W1786" s="153" t="str">
        <f t="shared" si="816"/>
        <v/>
      </c>
      <c r="X1786" s="153" t="str">
        <f t="shared" si="817"/>
        <v/>
      </c>
      <c r="Y1786" s="153" t="str">
        <f t="shared" si="818"/>
        <v/>
      </c>
      <c r="Z1786" s="153" t="str">
        <f t="shared" si="819"/>
        <v/>
      </c>
      <c r="AA1786" s="152" t="str">
        <f t="shared" si="820"/>
        <v/>
      </c>
      <c r="AB1786" s="152" t="str">
        <f t="shared" si="821"/>
        <v/>
      </c>
      <c r="AC1786" s="154" t="str">
        <f t="shared" si="832"/>
        <v/>
      </c>
      <c r="AD1786" s="154" t="str">
        <f t="shared" si="833"/>
        <v/>
      </c>
      <c r="AE1786" s="3" t="str">
        <f t="shared" si="834"/>
        <v/>
      </c>
      <c r="AF1786" s="3" t="str">
        <f t="shared" si="835"/>
        <v/>
      </c>
      <c r="AG1786" s="3" t="str">
        <f t="shared" si="836"/>
        <v/>
      </c>
      <c r="AH1786" s="4" t="str">
        <f t="shared" si="837"/>
        <v/>
      </c>
      <c r="AI1786" s="75" t="str">
        <f t="shared" si="838"/>
        <v/>
      </c>
      <c r="AJ1786" s="75" t="str">
        <f t="shared" si="839"/>
        <v/>
      </c>
    </row>
    <row r="1787" spans="1:36">
      <c r="A1787" s="41" t="str">
        <f t="shared" si="822"/>
        <v/>
      </c>
      <c r="B1787" s="150" t="str">
        <f>IF(ISNUMBER(A1787),INDEX('MetaTrader Import'!$H$13:$J$5893,TRUNC(((A1787-$A$39+1)-1)/3)+1,MOD((A1787-$A$39+1)-1,3)+1),"")</f>
        <v/>
      </c>
      <c r="C1787" s="43" t="str">
        <f t="shared" si="823"/>
        <v/>
      </c>
      <c r="D1787" s="43" t="str">
        <f t="shared" ca="1" si="813"/>
        <v/>
      </c>
      <c r="E1787" s="43" t="str">
        <f t="shared" si="824"/>
        <v/>
      </c>
      <c r="F1787" s="43" t="str">
        <f t="shared" si="825"/>
        <v/>
      </c>
      <c r="G1787" s="43" t="str">
        <f>IF(A1787&lt;&gt;"",IF(A1787&lt;Data!$G$11*0.25,$C$13/$G$32,IF(A1787&gt;Data!$G$11*0.25,$C$13,$C$13*10)),"")</f>
        <v/>
      </c>
      <c r="H1787" s="43" t="str">
        <f>IF(A1787&lt;&gt;"",IF(Data!$G$9="constant",$C$13,IF(Data!$G$9="squeeze",G1787,F1787)),"")</f>
        <v/>
      </c>
      <c r="I1787" s="38" t="str">
        <f ca="1">IF(ISNUMBER(A1787),NORMINV(RAND(),0,IF(AND(Data!$G$9="squeeze",A1787&lt;Data!$G$11*0.25),$H$32,1)*$C$30*$C$13)*($C$14*$C$12),"")</f>
        <v/>
      </c>
      <c r="J1787" s="42" t="str">
        <f ca="1">IFERROR(IF(Data!$C$6="Real",B1787,I1787+J1786+($C$14*$C$12)*(NORMINV(RAND(),$C$15,CHOOSE($G$13,$C$13,F1787,G1787)))),"")</f>
        <v/>
      </c>
      <c r="K1787" s="88" t="str">
        <f>IF(ISNUMBER(A1787), IF($G$16="fixed",$G$17,MIN(H1787*Data!$C$7*$C$16*0.5,$C$17*Data!$C$7))*$C$12,"")</f>
        <v/>
      </c>
      <c r="L1787" s="42" t="str">
        <f t="shared" ca="1" si="840"/>
        <v/>
      </c>
      <c r="M1787" s="44" t="str">
        <f t="shared" ca="1" si="841"/>
        <v/>
      </c>
      <c r="N1787" s="44" t="str">
        <f t="shared" ca="1" si="842"/>
        <v/>
      </c>
      <c r="O1787" s="108" t="str">
        <f t="shared" si="826"/>
        <v/>
      </c>
      <c r="P1787" s="102" t="str">
        <f t="shared" si="827"/>
        <v/>
      </c>
      <c r="Q1787" s="102" t="str">
        <f t="shared" si="828"/>
        <v/>
      </c>
      <c r="R1787" s="120" t="str">
        <f t="shared" si="829"/>
        <v/>
      </c>
      <c r="S1787" s="54" t="str">
        <f t="shared" si="830"/>
        <v/>
      </c>
      <c r="T1787" s="5" t="str">
        <f t="shared" si="831"/>
        <v/>
      </c>
      <c r="U1787" s="152" t="str">
        <f t="shared" si="814"/>
        <v/>
      </c>
      <c r="V1787" s="152" t="str">
        <f t="shared" si="815"/>
        <v/>
      </c>
      <c r="W1787" s="153" t="str">
        <f t="shared" si="816"/>
        <v/>
      </c>
      <c r="X1787" s="153" t="str">
        <f t="shared" si="817"/>
        <v/>
      </c>
      <c r="Y1787" s="153" t="str">
        <f t="shared" si="818"/>
        <v/>
      </c>
      <c r="Z1787" s="153" t="str">
        <f t="shared" si="819"/>
        <v/>
      </c>
      <c r="AA1787" s="152" t="str">
        <f t="shared" si="820"/>
        <v/>
      </c>
      <c r="AB1787" s="152" t="str">
        <f t="shared" si="821"/>
        <v/>
      </c>
      <c r="AC1787" s="154" t="str">
        <f t="shared" si="832"/>
        <v/>
      </c>
      <c r="AD1787" s="154" t="str">
        <f t="shared" si="833"/>
        <v/>
      </c>
      <c r="AE1787" s="3" t="str">
        <f t="shared" si="834"/>
        <v/>
      </c>
      <c r="AF1787" s="3" t="str">
        <f t="shared" si="835"/>
        <v/>
      </c>
      <c r="AG1787" s="3" t="str">
        <f t="shared" si="836"/>
        <v/>
      </c>
      <c r="AH1787" s="4" t="str">
        <f t="shared" si="837"/>
        <v/>
      </c>
      <c r="AI1787" s="75" t="str">
        <f t="shared" si="838"/>
        <v/>
      </c>
      <c r="AJ1787" s="75" t="str">
        <f t="shared" si="839"/>
        <v/>
      </c>
    </row>
    <row r="1788" spans="1:36">
      <c r="A1788" s="41" t="str">
        <f t="shared" si="822"/>
        <v/>
      </c>
      <c r="B1788" s="150" t="str">
        <f>IF(ISNUMBER(A1788),INDEX('MetaTrader Import'!$H$13:$J$5893,TRUNC(((A1788-$A$39+1)-1)/3)+1,MOD((A1788-$A$39+1)-1,3)+1),"")</f>
        <v/>
      </c>
      <c r="C1788" s="43" t="str">
        <f t="shared" si="823"/>
        <v/>
      </c>
      <c r="D1788" s="43" t="str">
        <f t="shared" ca="1" si="813"/>
        <v/>
      </c>
      <c r="E1788" s="43" t="str">
        <f t="shared" si="824"/>
        <v/>
      </c>
      <c r="F1788" s="43" t="str">
        <f t="shared" si="825"/>
        <v/>
      </c>
      <c r="G1788" s="43" t="str">
        <f>IF(A1788&lt;&gt;"",IF(A1788&lt;Data!$G$11*0.25,$C$13/$G$32,IF(A1788&gt;Data!$G$11*0.25,$C$13,$C$13*10)),"")</f>
        <v/>
      </c>
      <c r="H1788" s="43" t="str">
        <f>IF(A1788&lt;&gt;"",IF(Data!$G$9="constant",$C$13,IF(Data!$G$9="squeeze",G1788,F1788)),"")</f>
        <v/>
      </c>
      <c r="I1788" s="38" t="str">
        <f ca="1">IF(ISNUMBER(A1788),NORMINV(RAND(),0,IF(AND(Data!$G$9="squeeze",A1788&lt;Data!$G$11*0.25),$H$32,1)*$C$30*$C$13)*($C$14*$C$12),"")</f>
        <v/>
      </c>
      <c r="J1788" s="42" t="str">
        <f ca="1">IFERROR(IF(Data!$C$6="Real",B1788,I1788+J1787+($C$14*$C$12)*(NORMINV(RAND(),$C$15,CHOOSE($G$13,$C$13,F1788,G1788)))),"")</f>
        <v/>
      </c>
      <c r="K1788" s="88" t="str">
        <f>IF(ISNUMBER(A1788), IF($G$16="fixed",$G$17,MIN(H1788*Data!$C$7*$C$16*0.5,$C$17*Data!$C$7))*$C$12,"")</f>
        <v/>
      </c>
      <c r="L1788" s="42" t="str">
        <f t="shared" ca="1" si="840"/>
        <v/>
      </c>
      <c r="M1788" s="44" t="str">
        <f t="shared" ca="1" si="841"/>
        <v/>
      </c>
      <c r="N1788" s="44" t="str">
        <f t="shared" ca="1" si="842"/>
        <v/>
      </c>
      <c r="O1788" s="108" t="str">
        <f t="shared" si="826"/>
        <v/>
      </c>
      <c r="P1788" s="102" t="str">
        <f t="shared" si="827"/>
        <v/>
      </c>
      <c r="Q1788" s="102" t="str">
        <f t="shared" si="828"/>
        <v/>
      </c>
      <c r="R1788" s="120" t="str">
        <f t="shared" si="829"/>
        <v/>
      </c>
      <c r="S1788" s="54" t="str">
        <f t="shared" si="830"/>
        <v/>
      </c>
      <c r="T1788" s="5" t="str">
        <f t="shared" si="831"/>
        <v/>
      </c>
      <c r="U1788" s="152" t="str">
        <f t="shared" si="814"/>
        <v/>
      </c>
      <c r="V1788" s="152" t="str">
        <f t="shared" si="815"/>
        <v/>
      </c>
      <c r="W1788" s="153" t="str">
        <f t="shared" si="816"/>
        <v/>
      </c>
      <c r="X1788" s="153" t="str">
        <f t="shared" si="817"/>
        <v/>
      </c>
      <c r="Y1788" s="153" t="str">
        <f t="shared" si="818"/>
        <v/>
      </c>
      <c r="Z1788" s="153" t="str">
        <f t="shared" si="819"/>
        <v/>
      </c>
      <c r="AA1788" s="152" t="str">
        <f t="shared" si="820"/>
        <v/>
      </c>
      <c r="AB1788" s="152" t="str">
        <f t="shared" si="821"/>
        <v/>
      </c>
      <c r="AC1788" s="154" t="str">
        <f t="shared" si="832"/>
        <v/>
      </c>
      <c r="AD1788" s="154" t="str">
        <f t="shared" si="833"/>
        <v/>
      </c>
      <c r="AE1788" s="3" t="str">
        <f t="shared" si="834"/>
        <v/>
      </c>
      <c r="AF1788" s="3" t="str">
        <f t="shared" si="835"/>
        <v/>
      </c>
      <c r="AG1788" s="3" t="str">
        <f t="shared" si="836"/>
        <v/>
      </c>
      <c r="AH1788" s="4" t="str">
        <f t="shared" si="837"/>
        <v/>
      </c>
      <c r="AI1788" s="75" t="str">
        <f t="shared" si="838"/>
        <v/>
      </c>
      <c r="AJ1788" s="75" t="str">
        <f t="shared" si="839"/>
        <v/>
      </c>
    </row>
    <row r="1789" spans="1:36">
      <c r="A1789" s="41" t="str">
        <f t="shared" si="822"/>
        <v/>
      </c>
      <c r="B1789" s="150" t="str">
        <f>IF(ISNUMBER(A1789),INDEX('MetaTrader Import'!$H$13:$J$5893,TRUNC(((A1789-$A$39+1)-1)/3)+1,MOD((A1789-$A$39+1)-1,3)+1),"")</f>
        <v/>
      </c>
      <c r="C1789" s="43" t="str">
        <f t="shared" si="823"/>
        <v/>
      </c>
      <c r="D1789" s="43" t="str">
        <f t="shared" ca="1" si="813"/>
        <v/>
      </c>
      <c r="E1789" s="43" t="str">
        <f t="shared" si="824"/>
        <v/>
      </c>
      <c r="F1789" s="43" t="str">
        <f t="shared" si="825"/>
        <v/>
      </c>
      <c r="G1789" s="43" t="str">
        <f>IF(A1789&lt;&gt;"",IF(A1789&lt;Data!$G$11*0.25,$C$13/$G$32,IF(A1789&gt;Data!$G$11*0.25,$C$13,$C$13*10)),"")</f>
        <v/>
      </c>
      <c r="H1789" s="43" t="str">
        <f>IF(A1789&lt;&gt;"",IF(Data!$G$9="constant",$C$13,IF(Data!$G$9="squeeze",G1789,F1789)),"")</f>
        <v/>
      </c>
      <c r="I1789" s="38" t="str">
        <f ca="1">IF(ISNUMBER(A1789),NORMINV(RAND(),0,IF(AND(Data!$G$9="squeeze",A1789&lt;Data!$G$11*0.25),$H$32,1)*$C$30*$C$13)*($C$14*$C$12),"")</f>
        <v/>
      </c>
      <c r="J1789" s="42" t="str">
        <f ca="1">IFERROR(IF(Data!$C$6="Real",B1789,I1789+J1788+($C$14*$C$12)*(NORMINV(RAND(),$C$15,CHOOSE($G$13,$C$13,F1789,G1789)))),"")</f>
        <v/>
      </c>
      <c r="K1789" s="88" t="str">
        <f>IF(ISNUMBER(A1789), IF($G$16="fixed",$G$17,MIN(H1789*Data!$C$7*$C$16*0.5,$C$17*Data!$C$7))*$C$12,"")</f>
        <v/>
      </c>
      <c r="L1789" s="42" t="str">
        <f t="shared" ca="1" si="840"/>
        <v/>
      </c>
      <c r="M1789" s="44" t="str">
        <f t="shared" ca="1" si="841"/>
        <v/>
      </c>
      <c r="N1789" s="44" t="str">
        <f t="shared" ca="1" si="842"/>
        <v/>
      </c>
      <c r="O1789" s="108" t="str">
        <f t="shared" si="826"/>
        <v/>
      </c>
      <c r="P1789" s="102" t="str">
        <f t="shared" si="827"/>
        <v/>
      </c>
      <c r="Q1789" s="102" t="str">
        <f t="shared" si="828"/>
        <v/>
      </c>
      <c r="R1789" s="120" t="str">
        <f t="shared" si="829"/>
        <v/>
      </c>
      <c r="S1789" s="54" t="str">
        <f t="shared" si="830"/>
        <v/>
      </c>
      <c r="T1789" s="5" t="str">
        <f t="shared" si="831"/>
        <v/>
      </c>
      <c r="U1789" s="152" t="str">
        <f t="shared" si="814"/>
        <v/>
      </c>
      <c r="V1789" s="152" t="str">
        <f t="shared" si="815"/>
        <v/>
      </c>
      <c r="W1789" s="153" t="str">
        <f t="shared" si="816"/>
        <v/>
      </c>
      <c r="X1789" s="153" t="str">
        <f t="shared" si="817"/>
        <v/>
      </c>
      <c r="Y1789" s="153" t="str">
        <f t="shared" si="818"/>
        <v/>
      </c>
      <c r="Z1789" s="153" t="str">
        <f t="shared" si="819"/>
        <v/>
      </c>
      <c r="AA1789" s="152" t="str">
        <f t="shared" si="820"/>
        <v/>
      </c>
      <c r="AB1789" s="152" t="str">
        <f t="shared" si="821"/>
        <v/>
      </c>
      <c r="AC1789" s="154" t="str">
        <f t="shared" si="832"/>
        <v/>
      </c>
      <c r="AD1789" s="154" t="str">
        <f t="shared" si="833"/>
        <v/>
      </c>
      <c r="AE1789" s="3" t="str">
        <f t="shared" si="834"/>
        <v/>
      </c>
      <c r="AF1789" s="3" t="str">
        <f t="shared" si="835"/>
        <v/>
      </c>
      <c r="AG1789" s="3" t="str">
        <f t="shared" si="836"/>
        <v/>
      </c>
      <c r="AH1789" s="4" t="str">
        <f t="shared" si="837"/>
        <v/>
      </c>
      <c r="AI1789" s="75" t="str">
        <f t="shared" si="838"/>
        <v/>
      </c>
      <c r="AJ1789" s="75" t="str">
        <f t="shared" si="839"/>
        <v/>
      </c>
    </row>
    <row r="1790" spans="1:36">
      <c r="A1790" s="41" t="str">
        <f t="shared" si="822"/>
        <v/>
      </c>
      <c r="B1790" s="150" t="str">
        <f>IF(ISNUMBER(A1790),INDEX('MetaTrader Import'!$H$13:$J$5893,TRUNC(((A1790-$A$39+1)-1)/3)+1,MOD((A1790-$A$39+1)-1,3)+1),"")</f>
        <v/>
      </c>
      <c r="C1790" s="43" t="str">
        <f t="shared" si="823"/>
        <v/>
      </c>
      <c r="D1790" s="43" t="str">
        <f t="shared" ca="1" si="813"/>
        <v/>
      </c>
      <c r="E1790" s="43" t="str">
        <f t="shared" si="824"/>
        <v/>
      </c>
      <c r="F1790" s="43" t="str">
        <f t="shared" si="825"/>
        <v/>
      </c>
      <c r="G1790" s="43" t="str">
        <f>IF(A1790&lt;&gt;"",IF(A1790&lt;Data!$G$11*0.25,$C$13/$G$32,IF(A1790&gt;Data!$G$11*0.25,$C$13,$C$13*10)),"")</f>
        <v/>
      </c>
      <c r="H1790" s="43" t="str">
        <f>IF(A1790&lt;&gt;"",IF(Data!$G$9="constant",$C$13,IF(Data!$G$9="squeeze",G1790,F1790)),"")</f>
        <v/>
      </c>
      <c r="I1790" s="38" t="str">
        <f ca="1">IF(ISNUMBER(A1790),NORMINV(RAND(),0,IF(AND(Data!$G$9="squeeze",A1790&lt;Data!$G$11*0.25),$H$32,1)*$C$30*$C$13)*($C$14*$C$12),"")</f>
        <v/>
      </c>
      <c r="J1790" s="42" t="str">
        <f ca="1">IFERROR(IF(Data!$C$6="Real",B1790,I1790+J1789+($C$14*$C$12)*(NORMINV(RAND(),$C$15,CHOOSE($G$13,$C$13,F1790,G1790)))),"")</f>
        <v/>
      </c>
      <c r="K1790" s="88" t="str">
        <f>IF(ISNUMBER(A1790), IF($G$16="fixed",$G$17,MIN(H1790*Data!$C$7*$C$16*0.5,$C$17*Data!$C$7))*$C$12,"")</f>
        <v/>
      </c>
      <c r="L1790" s="42" t="str">
        <f t="shared" ca="1" si="840"/>
        <v/>
      </c>
      <c r="M1790" s="44" t="str">
        <f t="shared" ca="1" si="841"/>
        <v/>
      </c>
      <c r="N1790" s="44" t="str">
        <f t="shared" ca="1" si="842"/>
        <v/>
      </c>
      <c r="O1790" s="108" t="str">
        <f t="shared" si="826"/>
        <v/>
      </c>
      <c r="P1790" s="102" t="str">
        <f t="shared" si="827"/>
        <v/>
      </c>
      <c r="Q1790" s="102" t="str">
        <f t="shared" si="828"/>
        <v/>
      </c>
      <c r="R1790" s="120" t="str">
        <f t="shared" si="829"/>
        <v/>
      </c>
      <c r="S1790" s="54" t="str">
        <f t="shared" si="830"/>
        <v/>
      </c>
      <c r="T1790" s="5" t="str">
        <f t="shared" si="831"/>
        <v/>
      </c>
      <c r="U1790" s="152" t="str">
        <f t="shared" si="814"/>
        <v/>
      </c>
      <c r="V1790" s="152" t="str">
        <f t="shared" si="815"/>
        <v/>
      </c>
      <c r="W1790" s="153" t="str">
        <f t="shared" si="816"/>
        <v/>
      </c>
      <c r="X1790" s="153" t="str">
        <f t="shared" si="817"/>
        <v/>
      </c>
      <c r="Y1790" s="153" t="str">
        <f t="shared" si="818"/>
        <v/>
      </c>
      <c r="Z1790" s="153" t="str">
        <f t="shared" si="819"/>
        <v/>
      </c>
      <c r="AA1790" s="152" t="str">
        <f t="shared" si="820"/>
        <v/>
      </c>
      <c r="AB1790" s="152" t="str">
        <f t="shared" si="821"/>
        <v/>
      </c>
      <c r="AC1790" s="154" t="str">
        <f t="shared" si="832"/>
        <v/>
      </c>
      <c r="AD1790" s="154" t="str">
        <f t="shared" si="833"/>
        <v/>
      </c>
      <c r="AE1790" s="3" t="str">
        <f t="shared" si="834"/>
        <v/>
      </c>
      <c r="AF1790" s="3" t="str">
        <f t="shared" si="835"/>
        <v/>
      </c>
      <c r="AG1790" s="3" t="str">
        <f t="shared" si="836"/>
        <v/>
      </c>
      <c r="AH1790" s="4" t="str">
        <f t="shared" si="837"/>
        <v/>
      </c>
      <c r="AI1790" s="75" t="str">
        <f t="shared" si="838"/>
        <v/>
      </c>
      <c r="AJ1790" s="75" t="str">
        <f t="shared" si="839"/>
        <v/>
      </c>
    </row>
    <row r="1791" spans="1:36">
      <c r="A1791" s="41" t="str">
        <f t="shared" si="822"/>
        <v/>
      </c>
      <c r="B1791" s="150" t="str">
        <f>IF(ISNUMBER(A1791),INDEX('MetaTrader Import'!$H$13:$J$5893,TRUNC(((A1791-$A$39+1)-1)/3)+1,MOD((A1791-$A$39+1)-1,3)+1),"")</f>
        <v/>
      </c>
      <c r="C1791" s="43" t="str">
        <f t="shared" si="823"/>
        <v/>
      </c>
      <c r="D1791" s="43" t="str">
        <f t="shared" ca="1" si="813"/>
        <v/>
      </c>
      <c r="E1791" s="43" t="str">
        <f t="shared" si="824"/>
        <v/>
      </c>
      <c r="F1791" s="43" t="str">
        <f t="shared" si="825"/>
        <v/>
      </c>
      <c r="G1791" s="43" t="str">
        <f>IF(A1791&lt;&gt;"",IF(A1791&lt;Data!$G$11*0.25,$C$13/$G$32,IF(A1791&gt;Data!$G$11*0.25,$C$13,$C$13*10)),"")</f>
        <v/>
      </c>
      <c r="H1791" s="43" t="str">
        <f>IF(A1791&lt;&gt;"",IF(Data!$G$9="constant",$C$13,IF(Data!$G$9="squeeze",G1791,F1791)),"")</f>
        <v/>
      </c>
      <c r="I1791" s="38" t="str">
        <f ca="1">IF(ISNUMBER(A1791),NORMINV(RAND(),0,IF(AND(Data!$G$9="squeeze",A1791&lt;Data!$G$11*0.25),$H$32,1)*$C$30*$C$13)*($C$14*$C$12),"")</f>
        <v/>
      </c>
      <c r="J1791" s="42" t="str">
        <f ca="1">IFERROR(IF(Data!$C$6="Real",B1791,I1791+J1790+($C$14*$C$12)*(NORMINV(RAND(),$C$15,CHOOSE($G$13,$C$13,F1791,G1791)))),"")</f>
        <v/>
      </c>
      <c r="K1791" s="88" t="str">
        <f>IF(ISNUMBER(A1791), IF($G$16="fixed",$G$17,MIN(H1791*Data!$C$7*$C$16*0.5,$C$17*Data!$C$7))*$C$12,"")</f>
        <v/>
      </c>
      <c r="L1791" s="42" t="str">
        <f t="shared" ca="1" si="840"/>
        <v/>
      </c>
      <c r="M1791" s="44" t="str">
        <f t="shared" ca="1" si="841"/>
        <v/>
      </c>
      <c r="N1791" s="44" t="str">
        <f t="shared" ca="1" si="842"/>
        <v/>
      </c>
      <c r="O1791" s="108" t="str">
        <f t="shared" si="826"/>
        <v/>
      </c>
      <c r="P1791" s="102" t="str">
        <f t="shared" si="827"/>
        <v/>
      </c>
      <c r="Q1791" s="102" t="str">
        <f t="shared" si="828"/>
        <v/>
      </c>
      <c r="R1791" s="120" t="str">
        <f t="shared" si="829"/>
        <v/>
      </c>
      <c r="S1791" s="54" t="str">
        <f t="shared" si="830"/>
        <v/>
      </c>
      <c r="T1791" s="5" t="str">
        <f t="shared" si="831"/>
        <v/>
      </c>
      <c r="U1791" s="152" t="str">
        <f t="shared" si="814"/>
        <v/>
      </c>
      <c r="V1791" s="152" t="str">
        <f t="shared" si="815"/>
        <v/>
      </c>
      <c r="W1791" s="153" t="str">
        <f t="shared" si="816"/>
        <v/>
      </c>
      <c r="X1791" s="153" t="str">
        <f t="shared" si="817"/>
        <v/>
      </c>
      <c r="Y1791" s="153" t="str">
        <f t="shared" si="818"/>
        <v/>
      </c>
      <c r="Z1791" s="153" t="str">
        <f t="shared" si="819"/>
        <v/>
      </c>
      <c r="AA1791" s="152" t="str">
        <f t="shared" si="820"/>
        <v/>
      </c>
      <c r="AB1791" s="152" t="str">
        <f t="shared" si="821"/>
        <v/>
      </c>
      <c r="AC1791" s="154" t="str">
        <f t="shared" si="832"/>
        <v/>
      </c>
      <c r="AD1791" s="154" t="str">
        <f t="shared" si="833"/>
        <v/>
      </c>
      <c r="AE1791" s="3" t="str">
        <f t="shared" si="834"/>
        <v/>
      </c>
      <c r="AF1791" s="3" t="str">
        <f t="shared" si="835"/>
        <v/>
      </c>
      <c r="AG1791" s="3" t="str">
        <f t="shared" si="836"/>
        <v/>
      </c>
      <c r="AH1791" s="4" t="str">
        <f t="shared" si="837"/>
        <v/>
      </c>
      <c r="AI1791" s="75" t="str">
        <f t="shared" si="838"/>
        <v/>
      </c>
      <c r="AJ1791" s="75" t="str">
        <f t="shared" si="839"/>
        <v/>
      </c>
    </row>
    <row r="1792" spans="1:36">
      <c r="A1792" s="41" t="str">
        <f t="shared" si="822"/>
        <v/>
      </c>
      <c r="B1792" s="150" t="str">
        <f>IF(ISNUMBER(A1792),INDEX('MetaTrader Import'!$H$13:$J$5893,TRUNC(((A1792-$A$39+1)-1)/3)+1,MOD((A1792-$A$39+1)-1,3)+1),"")</f>
        <v/>
      </c>
      <c r="C1792" s="43" t="str">
        <f t="shared" si="823"/>
        <v/>
      </c>
      <c r="D1792" s="43" t="str">
        <f t="shared" ca="1" si="813"/>
        <v/>
      </c>
      <c r="E1792" s="43" t="str">
        <f t="shared" si="824"/>
        <v/>
      </c>
      <c r="F1792" s="43" t="str">
        <f t="shared" si="825"/>
        <v/>
      </c>
      <c r="G1792" s="43" t="str">
        <f>IF(A1792&lt;&gt;"",IF(A1792&lt;Data!$G$11*0.25,$C$13/$G$32,IF(A1792&gt;Data!$G$11*0.25,$C$13,$C$13*10)),"")</f>
        <v/>
      </c>
      <c r="H1792" s="43" t="str">
        <f>IF(A1792&lt;&gt;"",IF(Data!$G$9="constant",$C$13,IF(Data!$G$9="squeeze",G1792,F1792)),"")</f>
        <v/>
      </c>
      <c r="I1792" s="38" t="str">
        <f ca="1">IF(ISNUMBER(A1792),NORMINV(RAND(),0,IF(AND(Data!$G$9="squeeze",A1792&lt;Data!$G$11*0.25),$H$32,1)*$C$30*$C$13)*($C$14*$C$12),"")</f>
        <v/>
      </c>
      <c r="J1792" s="42" t="str">
        <f ca="1">IFERROR(IF(Data!$C$6="Real",B1792,I1792+J1791+($C$14*$C$12)*(NORMINV(RAND(),$C$15,CHOOSE($G$13,$C$13,F1792,G1792)))),"")</f>
        <v/>
      </c>
      <c r="K1792" s="88" t="str">
        <f>IF(ISNUMBER(A1792), IF($G$16="fixed",$G$17,MIN(H1792*Data!$C$7*$C$16*0.5,$C$17*Data!$C$7))*$C$12,"")</f>
        <v/>
      </c>
      <c r="L1792" s="42" t="str">
        <f t="shared" ca="1" si="840"/>
        <v/>
      </c>
      <c r="M1792" s="44" t="str">
        <f t="shared" ca="1" si="841"/>
        <v/>
      </c>
      <c r="N1792" s="44" t="str">
        <f t="shared" ca="1" si="842"/>
        <v/>
      </c>
      <c r="O1792" s="108" t="str">
        <f t="shared" si="826"/>
        <v/>
      </c>
      <c r="P1792" s="102" t="str">
        <f t="shared" si="827"/>
        <v/>
      </c>
      <c r="Q1792" s="102" t="str">
        <f t="shared" si="828"/>
        <v/>
      </c>
      <c r="R1792" s="120" t="str">
        <f t="shared" si="829"/>
        <v/>
      </c>
      <c r="S1792" s="54" t="str">
        <f t="shared" si="830"/>
        <v/>
      </c>
      <c r="T1792" s="5" t="str">
        <f t="shared" si="831"/>
        <v/>
      </c>
      <c r="U1792" s="152" t="str">
        <f t="shared" si="814"/>
        <v/>
      </c>
      <c r="V1792" s="152" t="str">
        <f t="shared" si="815"/>
        <v/>
      </c>
      <c r="W1792" s="153" t="str">
        <f t="shared" si="816"/>
        <v/>
      </c>
      <c r="X1792" s="153" t="str">
        <f t="shared" si="817"/>
        <v/>
      </c>
      <c r="Y1792" s="153" t="str">
        <f t="shared" si="818"/>
        <v/>
      </c>
      <c r="Z1792" s="153" t="str">
        <f t="shared" si="819"/>
        <v/>
      </c>
      <c r="AA1792" s="152" t="str">
        <f t="shared" si="820"/>
        <v/>
      </c>
      <c r="AB1792" s="152" t="str">
        <f t="shared" si="821"/>
        <v/>
      </c>
      <c r="AC1792" s="154" t="str">
        <f t="shared" si="832"/>
        <v/>
      </c>
      <c r="AD1792" s="154" t="str">
        <f t="shared" si="833"/>
        <v/>
      </c>
      <c r="AE1792" s="3" t="str">
        <f t="shared" si="834"/>
        <v/>
      </c>
      <c r="AF1792" s="3" t="str">
        <f t="shared" si="835"/>
        <v/>
      </c>
      <c r="AG1792" s="3" t="str">
        <f t="shared" si="836"/>
        <v/>
      </c>
      <c r="AH1792" s="4" t="str">
        <f t="shared" si="837"/>
        <v/>
      </c>
      <c r="AI1792" s="75" t="str">
        <f t="shared" si="838"/>
        <v/>
      </c>
      <c r="AJ1792" s="75" t="str">
        <f t="shared" si="839"/>
        <v/>
      </c>
    </row>
    <row r="1793" spans="1:36">
      <c r="A1793" s="41" t="str">
        <f t="shared" si="822"/>
        <v/>
      </c>
      <c r="B1793" s="150" t="str">
        <f>IF(ISNUMBER(A1793),INDEX('MetaTrader Import'!$H$13:$J$5893,TRUNC(((A1793-$A$39+1)-1)/3)+1,MOD((A1793-$A$39+1)-1,3)+1),"")</f>
        <v/>
      </c>
      <c r="C1793" s="43" t="str">
        <f t="shared" si="823"/>
        <v/>
      </c>
      <c r="D1793" s="43" t="str">
        <f t="shared" ca="1" si="813"/>
        <v/>
      </c>
      <c r="E1793" s="43" t="str">
        <f t="shared" si="824"/>
        <v/>
      </c>
      <c r="F1793" s="43" t="str">
        <f t="shared" si="825"/>
        <v/>
      </c>
      <c r="G1793" s="43" t="str">
        <f>IF(A1793&lt;&gt;"",IF(A1793&lt;Data!$G$11*0.25,$C$13/$G$32,IF(A1793&gt;Data!$G$11*0.25,$C$13,$C$13*10)),"")</f>
        <v/>
      </c>
      <c r="H1793" s="43" t="str">
        <f>IF(A1793&lt;&gt;"",IF(Data!$G$9="constant",$C$13,IF(Data!$G$9="squeeze",G1793,F1793)),"")</f>
        <v/>
      </c>
      <c r="I1793" s="38" t="str">
        <f ca="1">IF(ISNUMBER(A1793),NORMINV(RAND(),0,IF(AND(Data!$G$9="squeeze",A1793&lt;Data!$G$11*0.25),$H$32,1)*$C$30*$C$13)*($C$14*$C$12),"")</f>
        <v/>
      </c>
      <c r="J1793" s="42" t="str">
        <f ca="1">IFERROR(IF(Data!$C$6="Real",B1793,I1793+J1792+($C$14*$C$12)*(NORMINV(RAND(),$C$15,CHOOSE($G$13,$C$13,F1793,G1793)))),"")</f>
        <v/>
      </c>
      <c r="K1793" s="88" t="str">
        <f>IF(ISNUMBER(A1793), IF($G$16="fixed",$G$17,MIN(H1793*Data!$C$7*$C$16*0.5,$C$17*Data!$C$7))*$C$12,"")</f>
        <v/>
      </c>
      <c r="L1793" s="42" t="str">
        <f t="shared" ca="1" si="840"/>
        <v/>
      </c>
      <c r="M1793" s="44" t="str">
        <f t="shared" ca="1" si="841"/>
        <v/>
      </c>
      <c r="N1793" s="44" t="str">
        <f t="shared" ca="1" si="842"/>
        <v/>
      </c>
      <c r="O1793" s="108" t="str">
        <f t="shared" si="826"/>
        <v/>
      </c>
      <c r="P1793" s="102" t="str">
        <f t="shared" si="827"/>
        <v/>
      </c>
      <c r="Q1793" s="102" t="str">
        <f t="shared" si="828"/>
        <v/>
      </c>
      <c r="R1793" s="120" t="str">
        <f t="shared" si="829"/>
        <v/>
      </c>
      <c r="S1793" s="54" t="str">
        <f t="shared" si="830"/>
        <v/>
      </c>
      <c r="T1793" s="5" t="str">
        <f t="shared" si="831"/>
        <v/>
      </c>
      <c r="U1793" s="152" t="str">
        <f t="shared" si="814"/>
        <v/>
      </c>
      <c r="V1793" s="152" t="str">
        <f t="shared" si="815"/>
        <v/>
      </c>
      <c r="W1793" s="153" t="str">
        <f t="shared" si="816"/>
        <v/>
      </c>
      <c r="X1793" s="153" t="str">
        <f t="shared" si="817"/>
        <v/>
      </c>
      <c r="Y1793" s="153" t="str">
        <f t="shared" si="818"/>
        <v/>
      </c>
      <c r="Z1793" s="153" t="str">
        <f t="shared" si="819"/>
        <v/>
      </c>
      <c r="AA1793" s="152" t="str">
        <f t="shared" si="820"/>
        <v/>
      </c>
      <c r="AB1793" s="152" t="str">
        <f t="shared" si="821"/>
        <v/>
      </c>
      <c r="AC1793" s="154" t="str">
        <f t="shared" si="832"/>
        <v/>
      </c>
      <c r="AD1793" s="154" t="str">
        <f t="shared" si="833"/>
        <v/>
      </c>
      <c r="AE1793" s="3" t="str">
        <f t="shared" si="834"/>
        <v/>
      </c>
      <c r="AF1793" s="3" t="str">
        <f t="shared" si="835"/>
        <v/>
      </c>
      <c r="AG1793" s="3" t="str">
        <f t="shared" si="836"/>
        <v/>
      </c>
      <c r="AH1793" s="4" t="str">
        <f t="shared" si="837"/>
        <v/>
      </c>
      <c r="AI1793" s="75" t="str">
        <f t="shared" si="838"/>
        <v/>
      </c>
      <c r="AJ1793" s="75" t="str">
        <f t="shared" si="839"/>
        <v/>
      </c>
    </row>
    <row r="1794" spans="1:36">
      <c r="A1794" s="41" t="str">
        <f t="shared" si="822"/>
        <v/>
      </c>
      <c r="B1794" s="150" t="str">
        <f>IF(ISNUMBER(A1794),INDEX('MetaTrader Import'!$H$13:$J$5893,TRUNC(((A1794-$A$39+1)-1)/3)+1,MOD((A1794-$A$39+1)-1,3)+1),"")</f>
        <v/>
      </c>
      <c r="C1794" s="43" t="str">
        <f t="shared" si="823"/>
        <v/>
      </c>
      <c r="D1794" s="43" t="str">
        <f t="shared" ca="1" si="813"/>
        <v/>
      </c>
      <c r="E1794" s="43" t="str">
        <f t="shared" si="824"/>
        <v/>
      </c>
      <c r="F1794" s="43" t="str">
        <f t="shared" si="825"/>
        <v/>
      </c>
      <c r="G1794" s="43" t="str">
        <f>IF(A1794&lt;&gt;"",IF(A1794&lt;Data!$G$11*0.25,$C$13/$G$32,IF(A1794&gt;Data!$G$11*0.25,$C$13,$C$13*10)),"")</f>
        <v/>
      </c>
      <c r="H1794" s="43" t="str">
        <f>IF(A1794&lt;&gt;"",IF(Data!$G$9="constant",$C$13,IF(Data!$G$9="squeeze",G1794,F1794)),"")</f>
        <v/>
      </c>
      <c r="I1794" s="38" t="str">
        <f ca="1">IF(ISNUMBER(A1794),NORMINV(RAND(),0,IF(AND(Data!$G$9="squeeze",A1794&lt;Data!$G$11*0.25),$H$32,1)*$C$30*$C$13)*($C$14*$C$12),"")</f>
        <v/>
      </c>
      <c r="J1794" s="42" t="str">
        <f ca="1">IFERROR(IF(Data!$C$6="Real",B1794,I1794+J1793+($C$14*$C$12)*(NORMINV(RAND(),$C$15,CHOOSE($G$13,$C$13,F1794,G1794)))),"")</f>
        <v/>
      </c>
      <c r="K1794" s="88" t="str">
        <f>IF(ISNUMBER(A1794), IF($G$16="fixed",$G$17,MIN(H1794*Data!$C$7*$C$16*0.5,$C$17*Data!$C$7))*$C$12,"")</f>
        <v/>
      </c>
      <c r="L1794" s="42" t="str">
        <f t="shared" ca="1" si="840"/>
        <v/>
      </c>
      <c r="M1794" s="44" t="str">
        <f t="shared" ca="1" si="841"/>
        <v/>
      </c>
      <c r="N1794" s="44" t="str">
        <f t="shared" ca="1" si="842"/>
        <v/>
      </c>
      <c r="O1794" s="108" t="str">
        <f t="shared" si="826"/>
        <v/>
      </c>
      <c r="P1794" s="102" t="str">
        <f t="shared" si="827"/>
        <v/>
      </c>
      <c r="Q1794" s="102" t="str">
        <f t="shared" si="828"/>
        <v/>
      </c>
      <c r="R1794" s="120" t="str">
        <f t="shared" si="829"/>
        <v/>
      </c>
      <c r="S1794" s="54" t="str">
        <f t="shared" si="830"/>
        <v/>
      </c>
      <c r="T1794" s="5" t="str">
        <f t="shared" si="831"/>
        <v/>
      </c>
      <c r="U1794" s="152" t="str">
        <f t="shared" si="814"/>
        <v/>
      </c>
      <c r="V1794" s="152" t="str">
        <f t="shared" si="815"/>
        <v/>
      </c>
      <c r="W1794" s="153" t="str">
        <f t="shared" si="816"/>
        <v/>
      </c>
      <c r="X1794" s="153" t="str">
        <f t="shared" si="817"/>
        <v/>
      </c>
      <c r="Y1794" s="153" t="str">
        <f t="shared" si="818"/>
        <v/>
      </c>
      <c r="Z1794" s="153" t="str">
        <f t="shared" si="819"/>
        <v/>
      </c>
      <c r="AA1794" s="152" t="str">
        <f t="shared" si="820"/>
        <v/>
      </c>
      <c r="AB1794" s="152" t="str">
        <f t="shared" si="821"/>
        <v/>
      </c>
      <c r="AC1794" s="154" t="str">
        <f t="shared" si="832"/>
        <v/>
      </c>
      <c r="AD1794" s="154" t="str">
        <f t="shared" si="833"/>
        <v/>
      </c>
      <c r="AE1794" s="3" t="str">
        <f t="shared" si="834"/>
        <v/>
      </c>
      <c r="AF1794" s="3" t="str">
        <f t="shared" si="835"/>
        <v/>
      </c>
      <c r="AG1794" s="3" t="str">
        <f t="shared" si="836"/>
        <v/>
      </c>
      <c r="AH1794" s="4" t="str">
        <f t="shared" si="837"/>
        <v/>
      </c>
      <c r="AI1794" s="75" t="str">
        <f t="shared" si="838"/>
        <v/>
      </c>
      <c r="AJ1794" s="75" t="str">
        <f t="shared" si="839"/>
        <v/>
      </c>
    </row>
    <row r="1795" spans="1:36">
      <c r="A1795" s="41" t="str">
        <f t="shared" si="822"/>
        <v/>
      </c>
      <c r="B1795" s="150" t="str">
        <f>IF(ISNUMBER(A1795),INDEX('MetaTrader Import'!$H$13:$J$5893,TRUNC(((A1795-$A$39+1)-1)/3)+1,MOD((A1795-$A$39+1)-1,3)+1),"")</f>
        <v/>
      </c>
      <c r="C1795" s="43" t="str">
        <f t="shared" si="823"/>
        <v/>
      </c>
      <c r="D1795" s="43" t="str">
        <f t="shared" ref="D1795:D1858" ca="1" si="843">IF(A1795&lt;&gt;"",NORMINV(RAND(),($C$23-C1795)*$C$28,$C$27)+NORMINV(RAND(),IF(RAND()&gt;$C$26,$C$25,0),$C$27),"")</f>
        <v/>
      </c>
      <c r="E1795" s="43" t="str">
        <f t="shared" si="824"/>
        <v/>
      </c>
      <c r="F1795" s="43" t="str">
        <f t="shared" si="825"/>
        <v/>
      </c>
      <c r="G1795" s="43" t="str">
        <f>IF(A1795&lt;&gt;"",IF(A1795&lt;Data!$G$11*0.25,$C$13/$G$32,IF(A1795&gt;Data!$G$11*0.25,$C$13,$C$13*10)),"")</f>
        <v/>
      </c>
      <c r="H1795" s="43" t="str">
        <f>IF(A1795&lt;&gt;"",IF(Data!$G$9="constant",$C$13,IF(Data!$G$9="squeeze",G1795,F1795)),"")</f>
        <v/>
      </c>
      <c r="I1795" s="38" t="str">
        <f ca="1">IF(ISNUMBER(A1795),NORMINV(RAND(),0,IF(AND(Data!$G$9="squeeze",A1795&lt;Data!$G$11*0.25),$H$32,1)*$C$30*$C$13)*($C$14*$C$12),"")</f>
        <v/>
      </c>
      <c r="J1795" s="42" t="str">
        <f ca="1">IFERROR(IF(Data!$C$6="Real",B1795,I1795+J1794+($C$14*$C$12)*(NORMINV(RAND(),$C$15,CHOOSE($G$13,$C$13,F1795,G1795)))),"")</f>
        <v/>
      </c>
      <c r="K1795" s="88" t="str">
        <f>IF(ISNUMBER(A1795), IF($G$16="fixed",$G$17,MIN(H1795*Data!$C$7*$C$16*0.5,$C$17*Data!$C$7))*$C$12,"")</f>
        <v/>
      </c>
      <c r="L1795" s="42" t="str">
        <f t="shared" ca="1" si="840"/>
        <v/>
      </c>
      <c r="M1795" s="44" t="str">
        <f t="shared" ca="1" si="841"/>
        <v/>
      </c>
      <c r="N1795" s="44" t="str">
        <f t="shared" ca="1" si="842"/>
        <v/>
      </c>
      <c r="O1795" s="108" t="str">
        <f t="shared" si="826"/>
        <v/>
      </c>
      <c r="P1795" s="102" t="str">
        <f t="shared" si="827"/>
        <v/>
      </c>
      <c r="Q1795" s="102" t="str">
        <f t="shared" si="828"/>
        <v/>
      </c>
      <c r="R1795" s="120" t="str">
        <f t="shared" si="829"/>
        <v/>
      </c>
      <c r="S1795" s="54" t="str">
        <f t="shared" si="830"/>
        <v/>
      </c>
      <c r="T1795" s="5" t="str">
        <f t="shared" si="831"/>
        <v/>
      </c>
      <c r="U1795" s="152" t="str">
        <f t="shared" ref="U1795:U1858" si="844">IF(NOT(ISNUMBER(T1795)),"",IF(S1795=1,T1795,IF(M1795&gt;U1794,M1795,IF(ISNUMBER(U1794),U1794,""))))</f>
        <v/>
      </c>
      <c r="V1795" s="152" t="str">
        <f t="shared" ref="V1795:V1858" si="845">IF(NOT(ISNUMBER(T1795)),"",IF(S1795=1,T1795,IF(N1795&lt;V1794,N1795,IF(ISNUMBER(V1794),V1794,""))))</f>
        <v/>
      </c>
      <c r="W1795" s="153" t="str">
        <f t="shared" ref="W1795:W1858" si="846">IF(NOT(ISNUMBER(T1795)),"",MIN($F$24,IF(TRUNC((U1795-T1795)/$E$24*$G$12)+0&gt;IF(ISNUMBER(W1794),W1794,0),TRUNC((U1795-T1795)/$E$24*$G$12)+0,IF(ISNUMBER(W1794),W1794,0))))</f>
        <v/>
      </c>
      <c r="X1795" s="153" t="str">
        <f t="shared" ref="X1795:X1858" si="847">IF(NOT(ISNUMBER(T1795)),"",MIN($F$24,IF(-TRUNC((V1795-T1795)/$E$24*$G$12)+0&gt;IF(ISNUMBER(X1794),X1794,0),-TRUNC((V1795-T1795)/$E$24*$G$12)+0,IF(ISNUMBER(X1794),X1794,0))))</f>
        <v/>
      </c>
      <c r="Y1795" s="153" t="str">
        <f t="shared" ref="Y1795:Y1858" si="848">IF(ISNUMBER(W1795),(IF(W1795=0,0,1))*IF(ABS($I$24)=2,POWER(2,W1795-1),W1795)*SIGN($I$24)*$K$24,"")</f>
        <v/>
      </c>
      <c r="Z1795" s="153" t="str">
        <f t="shared" ref="Z1795:Z1858" si="849">IF(ISNUMBER(X1795),(IF(X1795=0,0,1))*IF(ABS($I$24)=2,POWER(2,X1795-1),X1795)*SIGN($I$24)*$K$24,"")</f>
        <v/>
      </c>
      <c r="AA1795" s="152" t="str">
        <f t="shared" ref="AA1795:AA1858" si="850">IF(OR(NOT(ISNUMBER(T1795)),W1795&lt;1),"",IF(OR(NOT(ISNUMBER(W1794)),W1794=0),IF(SIGN(Y1795)=1,M1795,N1795),(Y1794*AA1794+(Y1795-Y1794)*IF(SIGN(Y1795)=1,M1795,N1795))/Y1795))</f>
        <v/>
      </c>
      <c r="AB1795" s="152" t="str">
        <f t="shared" ref="AB1795:AB1858" si="851">IF(OR(NOT(ISNUMBER(T1795)),X1795&lt;1),"",IF(OR(NOT(ISNUMBER(X1794)),X1794=0),IF(SIGN(Z1795)=1,N1795,M1795),(Z1794*AB1794+(Z1795-Z1794)*IF(SIGN(Z1795)=1,N1795,M1795))/Z1795))</f>
        <v/>
      </c>
      <c r="AC1795" s="154" t="str">
        <f t="shared" si="832"/>
        <v/>
      </c>
      <c r="AD1795" s="154" t="str">
        <f t="shared" si="833"/>
        <v/>
      </c>
      <c r="AE1795" s="3" t="str">
        <f t="shared" si="834"/>
        <v/>
      </c>
      <c r="AF1795" s="3" t="str">
        <f t="shared" si="835"/>
        <v/>
      </c>
      <c r="AG1795" s="3" t="str">
        <f t="shared" si="836"/>
        <v/>
      </c>
      <c r="AH1795" s="4" t="str">
        <f t="shared" si="837"/>
        <v/>
      </c>
      <c r="AI1795" s="75" t="str">
        <f t="shared" si="838"/>
        <v/>
      </c>
      <c r="AJ1795" s="75" t="str">
        <f t="shared" si="839"/>
        <v/>
      </c>
    </row>
    <row r="1796" spans="1:36">
      <c r="A1796" s="41" t="str">
        <f t="shared" ref="A1796:A1859" si="852">IFERROR(IF(A1795+1&gt;$C$19,"",A1795+1),"")</f>
        <v/>
      </c>
      <c r="B1796" s="150" t="str">
        <f>IF(ISNUMBER(A1796),INDEX('MetaTrader Import'!$H$13:$J$5893,TRUNC(((A1796-$A$39+1)-1)/3)+1,MOD((A1796-$A$39+1)-1,3)+1),"")</f>
        <v/>
      </c>
      <c r="C1796" s="43" t="str">
        <f t="shared" ref="C1796:C1859" si="853">IF(A1796&lt;&gt;"",E1795,"")</f>
        <v/>
      </c>
      <c r="D1796" s="43" t="str">
        <f t="shared" ca="1" si="843"/>
        <v/>
      </c>
      <c r="E1796" s="43" t="str">
        <f t="shared" ref="E1796:E1859" si="854">IF(A1796&lt;&gt;"",C1796+D1796,"")</f>
        <v/>
      </c>
      <c r="F1796" s="43" t="str">
        <f t="shared" ref="F1796:F1859" si="855">IF(A1796&lt;&gt;"",$C$13*ABS(E1796)/$C$23,"")</f>
        <v/>
      </c>
      <c r="G1796" s="43" t="str">
        <f>IF(A1796&lt;&gt;"",IF(A1796&lt;Data!$G$11*0.25,$C$13/$G$32,IF(A1796&gt;Data!$G$11*0.25,$C$13,$C$13*10)),"")</f>
        <v/>
      </c>
      <c r="H1796" s="43" t="str">
        <f>IF(A1796&lt;&gt;"",IF(Data!$G$9="constant",$C$13,IF(Data!$G$9="squeeze",G1796,F1796)),"")</f>
        <v/>
      </c>
      <c r="I1796" s="38" t="str">
        <f ca="1">IF(ISNUMBER(A1796),NORMINV(RAND(),0,IF(AND(Data!$G$9="squeeze",A1796&lt;Data!$G$11*0.25),$H$32,1)*$C$30*$C$13)*($C$14*$C$12),"")</f>
        <v/>
      </c>
      <c r="J1796" s="42" t="str">
        <f ca="1">IFERROR(IF(Data!$C$6="Real",B1796,I1796+J1795+($C$14*$C$12)*(NORMINV(RAND(),$C$15,CHOOSE($G$13,$C$13,F1796,G1796)))),"")</f>
        <v/>
      </c>
      <c r="K1796" s="88" t="str">
        <f>IF(ISNUMBER(A1796), IF($G$16="fixed",$G$17,MIN(H1796*Data!$C$7*$C$16*0.5,$C$17*Data!$C$7))*$C$12,"")</f>
        <v/>
      </c>
      <c r="L1796" s="42" t="str">
        <f t="shared" ca="1" si="840"/>
        <v/>
      </c>
      <c r="M1796" s="44" t="str">
        <f t="shared" ca="1" si="841"/>
        <v/>
      </c>
      <c r="N1796" s="44" t="str">
        <f t="shared" ca="1" si="842"/>
        <v/>
      </c>
      <c r="O1796" s="108" t="str">
        <f t="shared" ref="O1796:O1859" si="856">IF(ISNUMBER(A1796),$G$12*SLOPE(L1782:L1796,A1782:A1796),"")</f>
        <v/>
      </c>
      <c r="P1796" s="102" t="str">
        <f t="shared" ref="P1796:P1859" si="857">IF(ISNUMBER(A1796),STDEV(L1782:L1796)*$G$12,"")</f>
        <v/>
      </c>
      <c r="Q1796" s="102" t="str">
        <f t="shared" ref="Q1796:Q1859" si="858">IF(ISNUMBER(A1796),SLOPE(P1782:P1796,A1782:A1796),"")</f>
        <v/>
      </c>
      <c r="R1796" s="120" t="str">
        <f t="shared" ref="R1796:R1859" si="859">IF(ISNUMBER(A1796),R1795+S1795,"")</f>
        <v/>
      </c>
      <c r="S1796" s="54" t="str">
        <f t="shared" ref="S1796:S1859" si="860">IF(ISNUMBER(A1796),IF(AND(R1796&lt;$M$24,Q1796&lt;$F$28,ABS(O1796)&lt;$F$27,P1796&lt;$F$26,NOT(ISNUMBER(T1795))),1,0),"")</f>
        <v/>
      </c>
      <c r="T1796" s="5" t="str">
        <f t="shared" ref="T1796:T1859" si="861">IF(ISNUMBER(A1796),IF(S1796=1,L1796,IF(AG1795="Y","",IF(ISNUMBER(T1795),T1795,""))),"")</f>
        <v/>
      </c>
      <c r="U1796" s="152" t="str">
        <f t="shared" si="844"/>
        <v/>
      </c>
      <c r="V1796" s="152" t="str">
        <f t="shared" si="845"/>
        <v/>
      </c>
      <c r="W1796" s="153" t="str">
        <f t="shared" si="846"/>
        <v/>
      </c>
      <c r="X1796" s="153" t="str">
        <f t="shared" si="847"/>
        <v/>
      </c>
      <c r="Y1796" s="153" t="str">
        <f t="shared" si="848"/>
        <v/>
      </c>
      <c r="Z1796" s="153" t="str">
        <f t="shared" si="849"/>
        <v/>
      </c>
      <c r="AA1796" s="152" t="str">
        <f t="shared" si="850"/>
        <v/>
      </c>
      <c r="AB1796" s="152" t="str">
        <f t="shared" si="851"/>
        <v/>
      </c>
      <c r="AC1796" s="154" t="str">
        <f t="shared" ref="AC1796:AC1859" si="862">IFERROR(-SIGN(Y1796)*(AA1796-IF(SIGN(Y1796)=1,N1796,M1796))*$G$12*ABS(Y1796),"")</f>
        <v/>
      </c>
      <c r="AD1796" s="154" t="str">
        <f t="shared" ref="AD1796:AD1859" si="863">IFERROR(SIGN(Z1796)*(AB1796-IF(SIGN(Z1796)=1,M1796,N1796))*$G$12*ABS(Z1796),"")</f>
        <v/>
      </c>
      <c r="AE1796" s="3" t="str">
        <f t="shared" ref="AE1796:AE1859" si="864">IF(ISNUMBER(A1796),IFERROR((IF(ISNUMBER(AC1796),AC1796,0)+IF(ISNUMBER(AD1796),AD1796,0))/(ABS(Y1796)+ABS(Z1796)),0),"")</f>
        <v/>
      </c>
      <c r="AF1796" s="3" t="str">
        <f t="shared" ref="AF1796:AF1859" si="865">IF(ISNUMBER(A1796),IF(ISNUMBER(AC1796),AC1796,0)+IF(ISNUMBER(AD1796),AD1796,0),"")</f>
        <v/>
      </c>
      <c r="AG1796" s="3" t="str">
        <f t="shared" ref="AG1796:AG1859" si="866">IF(NOT(ISNUMBER(T1796)),"",IF(OR(AF1796&gt;$G$24,AF1796&lt;-$H$24,A1796+1&gt;$C$19),"Y","N"))</f>
        <v/>
      </c>
      <c r="AH1796" s="4" t="str">
        <f t="shared" ref="AH1796:AH1859" si="867">IF(AG1796="y",AF1796*10*$C$11,"")</f>
        <v/>
      </c>
      <c r="AI1796" s="75" t="str">
        <f t="shared" ref="AI1796:AI1859" si="868">IF(ISNUMBER(A1796),IF(ISNUMBER(AH1796),AJ1796,AF1796*10*$C$11+AJ1796),"")</f>
        <v/>
      </c>
      <c r="AJ1796" s="75" t="str">
        <f t="shared" ref="AJ1796:AJ1859" si="869">IF(ISNUMBER(A1796),AJ1795+IF(ISNUMBER(AH1796),AH1796,0),"")</f>
        <v/>
      </c>
    </row>
    <row r="1797" spans="1:36">
      <c r="A1797" s="41" t="str">
        <f t="shared" si="852"/>
        <v/>
      </c>
      <c r="B1797" s="150" t="str">
        <f>IF(ISNUMBER(A1797),INDEX('MetaTrader Import'!$H$13:$J$5893,TRUNC(((A1797-$A$39+1)-1)/3)+1,MOD((A1797-$A$39+1)-1,3)+1),"")</f>
        <v/>
      </c>
      <c r="C1797" s="43" t="str">
        <f t="shared" si="853"/>
        <v/>
      </c>
      <c r="D1797" s="43" t="str">
        <f t="shared" ca="1" si="843"/>
        <v/>
      </c>
      <c r="E1797" s="43" t="str">
        <f t="shared" si="854"/>
        <v/>
      </c>
      <c r="F1797" s="43" t="str">
        <f t="shared" si="855"/>
        <v/>
      </c>
      <c r="G1797" s="43" t="str">
        <f>IF(A1797&lt;&gt;"",IF(A1797&lt;Data!$G$11*0.25,$C$13/$G$32,IF(A1797&gt;Data!$G$11*0.25,$C$13,$C$13*10)),"")</f>
        <v/>
      </c>
      <c r="H1797" s="43" t="str">
        <f>IF(A1797&lt;&gt;"",IF(Data!$G$9="constant",$C$13,IF(Data!$G$9="squeeze",G1797,F1797)),"")</f>
        <v/>
      </c>
      <c r="I1797" s="38" t="str">
        <f ca="1">IF(ISNUMBER(A1797),NORMINV(RAND(),0,IF(AND(Data!$G$9="squeeze",A1797&lt;Data!$G$11*0.25),$H$32,1)*$C$30*$C$13)*($C$14*$C$12),"")</f>
        <v/>
      </c>
      <c r="J1797" s="42" t="str">
        <f ca="1">IFERROR(IF(Data!$C$6="Real",B1797,I1797+J1796+($C$14*$C$12)*(NORMINV(RAND(),$C$15,CHOOSE($G$13,$C$13,F1797,G1797)))),"")</f>
        <v/>
      </c>
      <c r="K1797" s="88" t="str">
        <f>IF(ISNUMBER(A1797), IF($G$16="fixed",$G$17,MIN(H1797*Data!$C$7*$C$16*0.5,$C$17*Data!$C$7))*$C$12,"")</f>
        <v/>
      </c>
      <c r="L1797" s="42" t="str">
        <f t="shared" ca="1" si="840"/>
        <v/>
      </c>
      <c r="M1797" s="44" t="str">
        <f t="shared" ca="1" si="841"/>
        <v/>
      </c>
      <c r="N1797" s="44" t="str">
        <f t="shared" ca="1" si="842"/>
        <v/>
      </c>
      <c r="O1797" s="108" t="str">
        <f t="shared" si="856"/>
        <v/>
      </c>
      <c r="P1797" s="102" t="str">
        <f t="shared" si="857"/>
        <v/>
      </c>
      <c r="Q1797" s="102" t="str">
        <f t="shared" si="858"/>
        <v/>
      </c>
      <c r="R1797" s="120" t="str">
        <f t="shared" si="859"/>
        <v/>
      </c>
      <c r="S1797" s="54" t="str">
        <f t="shared" si="860"/>
        <v/>
      </c>
      <c r="T1797" s="5" t="str">
        <f t="shared" si="861"/>
        <v/>
      </c>
      <c r="U1797" s="152" t="str">
        <f t="shared" si="844"/>
        <v/>
      </c>
      <c r="V1797" s="152" t="str">
        <f t="shared" si="845"/>
        <v/>
      </c>
      <c r="W1797" s="153" t="str">
        <f t="shared" si="846"/>
        <v/>
      </c>
      <c r="X1797" s="153" t="str">
        <f t="shared" si="847"/>
        <v/>
      </c>
      <c r="Y1797" s="153" t="str">
        <f t="shared" si="848"/>
        <v/>
      </c>
      <c r="Z1797" s="153" t="str">
        <f t="shared" si="849"/>
        <v/>
      </c>
      <c r="AA1797" s="152" t="str">
        <f t="shared" si="850"/>
        <v/>
      </c>
      <c r="AB1797" s="152" t="str">
        <f t="shared" si="851"/>
        <v/>
      </c>
      <c r="AC1797" s="154" t="str">
        <f t="shared" si="862"/>
        <v/>
      </c>
      <c r="AD1797" s="154" t="str">
        <f t="shared" si="863"/>
        <v/>
      </c>
      <c r="AE1797" s="3" t="str">
        <f t="shared" si="864"/>
        <v/>
      </c>
      <c r="AF1797" s="3" t="str">
        <f t="shared" si="865"/>
        <v/>
      </c>
      <c r="AG1797" s="3" t="str">
        <f t="shared" si="866"/>
        <v/>
      </c>
      <c r="AH1797" s="4" t="str">
        <f t="shared" si="867"/>
        <v/>
      </c>
      <c r="AI1797" s="75" t="str">
        <f t="shared" si="868"/>
        <v/>
      </c>
      <c r="AJ1797" s="75" t="str">
        <f t="shared" si="869"/>
        <v/>
      </c>
    </row>
    <row r="1798" spans="1:36">
      <c r="A1798" s="41" t="str">
        <f t="shared" si="852"/>
        <v/>
      </c>
      <c r="B1798" s="150" t="str">
        <f>IF(ISNUMBER(A1798),INDEX('MetaTrader Import'!$H$13:$J$5893,TRUNC(((A1798-$A$39+1)-1)/3)+1,MOD((A1798-$A$39+1)-1,3)+1),"")</f>
        <v/>
      </c>
      <c r="C1798" s="43" t="str">
        <f t="shared" si="853"/>
        <v/>
      </c>
      <c r="D1798" s="43" t="str">
        <f t="shared" ca="1" si="843"/>
        <v/>
      </c>
      <c r="E1798" s="43" t="str">
        <f t="shared" si="854"/>
        <v/>
      </c>
      <c r="F1798" s="43" t="str">
        <f t="shared" si="855"/>
        <v/>
      </c>
      <c r="G1798" s="43" t="str">
        <f>IF(A1798&lt;&gt;"",IF(A1798&lt;Data!$G$11*0.25,$C$13/$G$32,IF(A1798&gt;Data!$G$11*0.25,$C$13,$C$13*10)),"")</f>
        <v/>
      </c>
      <c r="H1798" s="43" t="str">
        <f>IF(A1798&lt;&gt;"",IF(Data!$G$9="constant",$C$13,IF(Data!$G$9="squeeze",G1798,F1798)),"")</f>
        <v/>
      </c>
      <c r="I1798" s="38" t="str">
        <f ca="1">IF(ISNUMBER(A1798),NORMINV(RAND(),0,IF(AND(Data!$G$9="squeeze",A1798&lt;Data!$G$11*0.25),$H$32,1)*$C$30*$C$13)*($C$14*$C$12),"")</f>
        <v/>
      </c>
      <c r="J1798" s="42" t="str">
        <f ca="1">IFERROR(IF(Data!$C$6="Real",B1798,I1798+J1797+($C$14*$C$12)*(NORMINV(RAND(),$C$15,CHOOSE($G$13,$C$13,F1798,G1798)))),"")</f>
        <v/>
      </c>
      <c r="K1798" s="88" t="str">
        <f>IF(ISNUMBER(A1798), IF($G$16="fixed",$G$17,MIN(H1798*Data!$C$7*$C$16*0.5,$C$17*Data!$C$7))*$C$12,"")</f>
        <v/>
      </c>
      <c r="L1798" s="42" t="str">
        <f t="shared" ref="L1798:L1861" ca="1" si="870">IFERROR(J1798,"")</f>
        <v/>
      </c>
      <c r="M1798" s="44" t="str">
        <f t="shared" ref="M1798:M1861" ca="1" si="871">IFERROR(L1798+K1798*0.5,"")</f>
        <v/>
      </c>
      <c r="N1798" s="44" t="str">
        <f t="shared" ref="N1798:N1861" ca="1" si="872">IFERROR(L1798-K1798*0.5,"")</f>
        <v/>
      </c>
      <c r="O1798" s="108" t="str">
        <f t="shared" si="856"/>
        <v/>
      </c>
      <c r="P1798" s="102" t="str">
        <f t="shared" si="857"/>
        <v/>
      </c>
      <c r="Q1798" s="102" t="str">
        <f t="shared" si="858"/>
        <v/>
      </c>
      <c r="R1798" s="120" t="str">
        <f t="shared" si="859"/>
        <v/>
      </c>
      <c r="S1798" s="54" t="str">
        <f t="shared" si="860"/>
        <v/>
      </c>
      <c r="T1798" s="5" t="str">
        <f t="shared" si="861"/>
        <v/>
      </c>
      <c r="U1798" s="152" t="str">
        <f t="shared" si="844"/>
        <v/>
      </c>
      <c r="V1798" s="152" t="str">
        <f t="shared" si="845"/>
        <v/>
      </c>
      <c r="W1798" s="153" t="str">
        <f t="shared" si="846"/>
        <v/>
      </c>
      <c r="X1798" s="153" t="str">
        <f t="shared" si="847"/>
        <v/>
      </c>
      <c r="Y1798" s="153" t="str">
        <f t="shared" si="848"/>
        <v/>
      </c>
      <c r="Z1798" s="153" t="str">
        <f t="shared" si="849"/>
        <v/>
      </c>
      <c r="AA1798" s="152" t="str">
        <f t="shared" si="850"/>
        <v/>
      </c>
      <c r="AB1798" s="152" t="str">
        <f t="shared" si="851"/>
        <v/>
      </c>
      <c r="AC1798" s="154" t="str">
        <f t="shared" si="862"/>
        <v/>
      </c>
      <c r="AD1798" s="154" t="str">
        <f t="shared" si="863"/>
        <v/>
      </c>
      <c r="AE1798" s="3" t="str">
        <f t="shared" si="864"/>
        <v/>
      </c>
      <c r="AF1798" s="3" t="str">
        <f t="shared" si="865"/>
        <v/>
      </c>
      <c r="AG1798" s="3" t="str">
        <f t="shared" si="866"/>
        <v/>
      </c>
      <c r="AH1798" s="4" t="str">
        <f t="shared" si="867"/>
        <v/>
      </c>
      <c r="AI1798" s="75" t="str">
        <f t="shared" si="868"/>
        <v/>
      </c>
      <c r="AJ1798" s="75" t="str">
        <f t="shared" si="869"/>
        <v/>
      </c>
    </row>
    <row r="1799" spans="1:36">
      <c r="A1799" s="41" t="str">
        <f t="shared" si="852"/>
        <v/>
      </c>
      <c r="B1799" s="150" t="str">
        <f>IF(ISNUMBER(A1799),INDEX('MetaTrader Import'!$H$13:$J$5893,TRUNC(((A1799-$A$39+1)-1)/3)+1,MOD((A1799-$A$39+1)-1,3)+1),"")</f>
        <v/>
      </c>
      <c r="C1799" s="43" t="str">
        <f t="shared" si="853"/>
        <v/>
      </c>
      <c r="D1799" s="43" t="str">
        <f t="shared" ca="1" si="843"/>
        <v/>
      </c>
      <c r="E1799" s="43" t="str">
        <f t="shared" si="854"/>
        <v/>
      </c>
      <c r="F1799" s="43" t="str">
        <f t="shared" si="855"/>
        <v/>
      </c>
      <c r="G1799" s="43" t="str">
        <f>IF(A1799&lt;&gt;"",IF(A1799&lt;Data!$G$11*0.25,$C$13/$G$32,IF(A1799&gt;Data!$G$11*0.25,$C$13,$C$13*10)),"")</f>
        <v/>
      </c>
      <c r="H1799" s="43" t="str">
        <f>IF(A1799&lt;&gt;"",IF(Data!$G$9="constant",$C$13,IF(Data!$G$9="squeeze",G1799,F1799)),"")</f>
        <v/>
      </c>
      <c r="I1799" s="38" t="str">
        <f ca="1">IF(ISNUMBER(A1799),NORMINV(RAND(),0,IF(AND(Data!$G$9="squeeze",A1799&lt;Data!$G$11*0.25),$H$32,1)*$C$30*$C$13)*($C$14*$C$12),"")</f>
        <v/>
      </c>
      <c r="J1799" s="42" t="str">
        <f ca="1">IFERROR(IF(Data!$C$6="Real",B1799,I1799+J1798+($C$14*$C$12)*(NORMINV(RAND(),$C$15,CHOOSE($G$13,$C$13,F1799,G1799)))),"")</f>
        <v/>
      </c>
      <c r="K1799" s="88" t="str">
        <f>IF(ISNUMBER(A1799), IF($G$16="fixed",$G$17,MIN(H1799*Data!$C$7*$C$16*0.5,$C$17*Data!$C$7))*$C$12,"")</f>
        <v/>
      </c>
      <c r="L1799" s="42" t="str">
        <f t="shared" ca="1" si="870"/>
        <v/>
      </c>
      <c r="M1799" s="44" t="str">
        <f t="shared" ca="1" si="871"/>
        <v/>
      </c>
      <c r="N1799" s="44" t="str">
        <f t="shared" ca="1" si="872"/>
        <v/>
      </c>
      <c r="O1799" s="108" t="str">
        <f t="shared" si="856"/>
        <v/>
      </c>
      <c r="P1799" s="102" t="str">
        <f t="shared" si="857"/>
        <v/>
      </c>
      <c r="Q1799" s="102" t="str">
        <f t="shared" si="858"/>
        <v/>
      </c>
      <c r="R1799" s="120" t="str">
        <f t="shared" si="859"/>
        <v/>
      </c>
      <c r="S1799" s="54" t="str">
        <f t="shared" si="860"/>
        <v/>
      </c>
      <c r="T1799" s="5" t="str">
        <f t="shared" si="861"/>
        <v/>
      </c>
      <c r="U1799" s="152" t="str">
        <f t="shared" si="844"/>
        <v/>
      </c>
      <c r="V1799" s="152" t="str">
        <f t="shared" si="845"/>
        <v/>
      </c>
      <c r="W1799" s="153" t="str">
        <f t="shared" si="846"/>
        <v/>
      </c>
      <c r="X1799" s="153" t="str">
        <f t="shared" si="847"/>
        <v/>
      </c>
      <c r="Y1799" s="153" t="str">
        <f t="shared" si="848"/>
        <v/>
      </c>
      <c r="Z1799" s="153" t="str">
        <f t="shared" si="849"/>
        <v/>
      </c>
      <c r="AA1799" s="152" t="str">
        <f t="shared" si="850"/>
        <v/>
      </c>
      <c r="AB1799" s="152" t="str">
        <f t="shared" si="851"/>
        <v/>
      </c>
      <c r="AC1799" s="154" t="str">
        <f t="shared" si="862"/>
        <v/>
      </c>
      <c r="AD1799" s="154" t="str">
        <f t="shared" si="863"/>
        <v/>
      </c>
      <c r="AE1799" s="3" t="str">
        <f t="shared" si="864"/>
        <v/>
      </c>
      <c r="AF1799" s="3" t="str">
        <f t="shared" si="865"/>
        <v/>
      </c>
      <c r="AG1799" s="3" t="str">
        <f t="shared" si="866"/>
        <v/>
      </c>
      <c r="AH1799" s="4" t="str">
        <f t="shared" si="867"/>
        <v/>
      </c>
      <c r="AI1799" s="75" t="str">
        <f t="shared" si="868"/>
        <v/>
      </c>
      <c r="AJ1799" s="75" t="str">
        <f t="shared" si="869"/>
        <v/>
      </c>
    </row>
    <row r="1800" spans="1:36">
      <c r="A1800" s="41" t="str">
        <f t="shared" si="852"/>
        <v/>
      </c>
      <c r="B1800" s="150" t="str">
        <f>IF(ISNUMBER(A1800),INDEX('MetaTrader Import'!$H$13:$J$5893,TRUNC(((A1800-$A$39+1)-1)/3)+1,MOD((A1800-$A$39+1)-1,3)+1),"")</f>
        <v/>
      </c>
      <c r="C1800" s="43" t="str">
        <f t="shared" si="853"/>
        <v/>
      </c>
      <c r="D1800" s="43" t="str">
        <f t="shared" ca="1" si="843"/>
        <v/>
      </c>
      <c r="E1800" s="43" t="str">
        <f t="shared" si="854"/>
        <v/>
      </c>
      <c r="F1800" s="43" t="str">
        <f t="shared" si="855"/>
        <v/>
      </c>
      <c r="G1800" s="43" t="str">
        <f>IF(A1800&lt;&gt;"",IF(A1800&lt;Data!$G$11*0.25,$C$13/$G$32,IF(A1800&gt;Data!$G$11*0.25,$C$13,$C$13*10)),"")</f>
        <v/>
      </c>
      <c r="H1800" s="43" t="str">
        <f>IF(A1800&lt;&gt;"",IF(Data!$G$9="constant",$C$13,IF(Data!$G$9="squeeze",G1800,F1800)),"")</f>
        <v/>
      </c>
      <c r="I1800" s="38" t="str">
        <f ca="1">IF(ISNUMBER(A1800),NORMINV(RAND(),0,IF(AND(Data!$G$9="squeeze",A1800&lt;Data!$G$11*0.25),$H$32,1)*$C$30*$C$13)*($C$14*$C$12),"")</f>
        <v/>
      </c>
      <c r="J1800" s="42" t="str">
        <f ca="1">IFERROR(IF(Data!$C$6="Real",B1800,I1800+J1799+($C$14*$C$12)*(NORMINV(RAND(),$C$15,CHOOSE($G$13,$C$13,F1800,G1800)))),"")</f>
        <v/>
      </c>
      <c r="K1800" s="88" t="str">
        <f>IF(ISNUMBER(A1800), IF($G$16="fixed",$G$17,MIN(H1800*Data!$C$7*$C$16*0.5,$C$17*Data!$C$7))*$C$12,"")</f>
        <v/>
      </c>
      <c r="L1800" s="42" t="str">
        <f t="shared" ca="1" si="870"/>
        <v/>
      </c>
      <c r="M1800" s="44" t="str">
        <f t="shared" ca="1" si="871"/>
        <v/>
      </c>
      <c r="N1800" s="44" t="str">
        <f t="shared" ca="1" si="872"/>
        <v/>
      </c>
      <c r="O1800" s="108" t="str">
        <f t="shared" si="856"/>
        <v/>
      </c>
      <c r="P1800" s="102" t="str">
        <f t="shared" si="857"/>
        <v/>
      </c>
      <c r="Q1800" s="102" t="str">
        <f t="shared" si="858"/>
        <v/>
      </c>
      <c r="R1800" s="120" t="str">
        <f t="shared" si="859"/>
        <v/>
      </c>
      <c r="S1800" s="54" t="str">
        <f t="shared" si="860"/>
        <v/>
      </c>
      <c r="T1800" s="5" t="str">
        <f t="shared" si="861"/>
        <v/>
      </c>
      <c r="U1800" s="152" t="str">
        <f t="shared" si="844"/>
        <v/>
      </c>
      <c r="V1800" s="152" t="str">
        <f t="shared" si="845"/>
        <v/>
      </c>
      <c r="W1800" s="153" t="str">
        <f t="shared" si="846"/>
        <v/>
      </c>
      <c r="X1800" s="153" t="str">
        <f t="shared" si="847"/>
        <v/>
      </c>
      <c r="Y1800" s="153" t="str">
        <f t="shared" si="848"/>
        <v/>
      </c>
      <c r="Z1800" s="153" t="str">
        <f t="shared" si="849"/>
        <v/>
      </c>
      <c r="AA1800" s="152" t="str">
        <f t="shared" si="850"/>
        <v/>
      </c>
      <c r="AB1800" s="152" t="str">
        <f t="shared" si="851"/>
        <v/>
      </c>
      <c r="AC1800" s="154" t="str">
        <f t="shared" si="862"/>
        <v/>
      </c>
      <c r="AD1800" s="154" t="str">
        <f t="shared" si="863"/>
        <v/>
      </c>
      <c r="AE1800" s="3" t="str">
        <f t="shared" si="864"/>
        <v/>
      </c>
      <c r="AF1800" s="3" t="str">
        <f t="shared" si="865"/>
        <v/>
      </c>
      <c r="AG1800" s="3" t="str">
        <f t="shared" si="866"/>
        <v/>
      </c>
      <c r="AH1800" s="4" t="str">
        <f t="shared" si="867"/>
        <v/>
      </c>
      <c r="AI1800" s="75" t="str">
        <f t="shared" si="868"/>
        <v/>
      </c>
      <c r="AJ1800" s="75" t="str">
        <f t="shared" si="869"/>
        <v/>
      </c>
    </row>
    <row r="1801" spans="1:36">
      <c r="A1801" s="41" t="str">
        <f t="shared" si="852"/>
        <v/>
      </c>
      <c r="B1801" s="150" t="str">
        <f>IF(ISNUMBER(A1801),INDEX('MetaTrader Import'!$H$13:$J$5893,TRUNC(((A1801-$A$39+1)-1)/3)+1,MOD((A1801-$A$39+1)-1,3)+1),"")</f>
        <v/>
      </c>
      <c r="C1801" s="43" t="str">
        <f t="shared" si="853"/>
        <v/>
      </c>
      <c r="D1801" s="43" t="str">
        <f t="shared" ca="1" si="843"/>
        <v/>
      </c>
      <c r="E1801" s="43" t="str">
        <f t="shared" si="854"/>
        <v/>
      </c>
      <c r="F1801" s="43" t="str">
        <f t="shared" si="855"/>
        <v/>
      </c>
      <c r="G1801" s="43" t="str">
        <f>IF(A1801&lt;&gt;"",IF(A1801&lt;Data!$G$11*0.25,$C$13/$G$32,IF(A1801&gt;Data!$G$11*0.25,$C$13,$C$13*10)),"")</f>
        <v/>
      </c>
      <c r="H1801" s="43" t="str">
        <f>IF(A1801&lt;&gt;"",IF(Data!$G$9="constant",$C$13,IF(Data!$G$9="squeeze",G1801,F1801)),"")</f>
        <v/>
      </c>
      <c r="I1801" s="38" t="str">
        <f ca="1">IF(ISNUMBER(A1801),NORMINV(RAND(),0,IF(AND(Data!$G$9="squeeze",A1801&lt;Data!$G$11*0.25),$H$32,1)*$C$30*$C$13)*($C$14*$C$12),"")</f>
        <v/>
      </c>
      <c r="J1801" s="42" t="str">
        <f ca="1">IFERROR(IF(Data!$C$6="Real",B1801,I1801+J1800+($C$14*$C$12)*(NORMINV(RAND(),$C$15,CHOOSE($G$13,$C$13,F1801,G1801)))),"")</f>
        <v/>
      </c>
      <c r="K1801" s="88" t="str">
        <f>IF(ISNUMBER(A1801), IF($G$16="fixed",$G$17,MIN(H1801*Data!$C$7*$C$16*0.5,$C$17*Data!$C$7))*$C$12,"")</f>
        <v/>
      </c>
      <c r="L1801" s="42" t="str">
        <f t="shared" ca="1" si="870"/>
        <v/>
      </c>
      <c r="M1801" s="44" t="str">
        <f t="shared" ca="1" si="871"/>
        <v/>
      </c>
      <c r="N1801" s="44" t="str">
        <f t="shared" ca="1" si="872"/>
        <v/>
      </c>
      <c r="O1801" s="108" t="str">
        <f t="shared" si="856"/>
        <v/>
      </c>
      <c r="P1801" s="102" t="str">
        <f t="shared" si="857"/>
        <v/>
      </c>
      <c r="Q1801" s="102" t="str">
        <f t="shared" si="858"/>
        <v/>
      </c>
      <c r="R1801" s="120" t="str">
        <f t="shared" si="859"/>
        <v/>
      </c>
      <c r="S1801" s="54" t="str">
        <f t="shared" si="860"/>
        <v/>
      </c>
      <c r="T1801" s="5" t="str">
        <f t="shared" si="861"/>
        <v/>
      </c>
      <c r="U1801" s="152" t="str">
        <f t="shared" si="844"/>
        <v/>
      </c>
      <c r="V1801" s="152" t="str">
        <f t="shared" si="845"/>
        <v/>
      </c>
      <c r="W1801" s="153" t="str">
        <f t="shared" si="846"/>
        <v/>
      </c>
      <c r="X1801" s="153" t="str">
        <f t="shared" si="847"/>
        <v/>
      </c>
      <c r="Y1801" s="153" t="str">
        <f t="shared" si="848"/>
        <v/>
      </c>
      <c r="Z1801" s="153" t="str">
        <f t="shared" si="849"/>
        <v/>
      </c>
      <c r="AA1801" s="152" t="str">
        <f t="shared" si="850"/>
        <v/>
      </c>
      <c r="AB1801" s="152" t="str">
        <f t="shared" si="851"/>
        <v/>
      </c>
      <c r="AC1801" s="154" t="str">
        <f t="shared" si="862"/>
        <v/>
      </c>
      <c r="AD1801" s="154" t="str">
        <f t="shared" si="863"/>
        <v/>
      </c>
      <c r="AE1801" s="3" t="str">
        <f t="shared" si="864"/>
        <v/>
      </c>
      <c r="AF1801" s="3" t="str">
        <f t="shared" si="865"/>
        <v/>
      </c>
      <c r="AG1801" s="3" t="str">
        <f t="shared" si="866"/>
        <v/>
      </c>
      <c r="AH1801" s="4" t="str">
        <f t="shared" si="867"/>
        <v/>
      </c>
      <c r="AI1801" s="75" t="str">
        <f t="shared" si="868"/>
        <v/>
      </c>
      <c r="AJ1801" s="75" t="str">
        <f t="shared" si="869"/>
        <v/>
      </c>
    </row>
    <row r="1802" spans="1:36">
      <c r="A1802" s="41" t="str">
        <f t="shared" si="852"/>
        <v/>
      </c>
      <c r="B1802" s="150" t="str">
        <f>IF(ISNUMBER(A1802),INDEX('MetaTrader Import'!$H$13:$J$5893,TRUNC(((A1802-$A$39+1)-1)/3)+1,MOD((A1802-$A$39+1)-1,3)+1),"")</f>
        <v/>
      </c>
      <c r="C1802" s="43" t="str">
        <f t="shared" si="853"/>
        <v/>
      </c>
      <c r="D1802" s="43" t="str">
        <f t="shared" ca="1" si="843"/>
        <v/>
      </c>
      <c r="E1802" s="43" t="str">
        <f t="shared" si="854"/>
        <v/>
      </c>
      <c r="F1802" s="43" t="str">
        <f t="shared" si="855"/>
        <v/>
      </c>
      <c r="G1802" s="43" t="str">
        <f>IF(A1802&lt;&gt;"",IF(A1802&lt;Data!$G$11*0.25,$C$13/$G$32,IF(A1802&gt;Data!$G$11*0.25,$C$13,$C$13*10)),"")</f>
        <v/>
      </c>
      <c r="H1802" s="43" t="str">
        <f>IF(A1802&lt;&gt;"",IF(Data!$G$9="constant",$C$13,IF(Data!$G$9="squeeze",G1802,F1802)),"")</f>
        <v/>
      </c>
      <c r="I1802" s="38" t="str">
        <f ca="1">IF(ISNUMBER(A1802),NORMINV(RAND(),0,IF(AND(Data!$G$9="squeeze",A1802&lt;Data!$G$11*0.25),$H$32,1)*$C$30*$C$13)*($C$14*$C$12),"")</f>
        <v/>
      </c>
      <c r="J1802" s="42" t="str">
        <f ca="1">IFERROR(IF(Data!$C$6="Real",B1802,I1802+J1801+($C$14*$C$12)*(NORMINV(RAND(),$C$15,CHOOSE($G$13,$C$13,F1802,G1802)))),"")</f>
        <v/>
      </c>
      <c r="K1802" s="88" t="str">
        <f>IF(ISNUMBER(A1802), IF($G$16="fixed",$G$17,MIN(H1802*Data!$C$7*$C$16*0.5,$C$17*Data!$C$7))*$C$12,"")</f>
        <v/>
      </c>
      <c r="L1802" s="42" t="str">
        <f t="shared" ca="1" si="870"/>
        <v/>
      </c>
      <c r="M1802" s="44" t="str">
        <f t="shared" ca="1" si="871"/>
        <v/>
      </c>
      <c r="N1802" s="44" t="str">
        <f t="shared" ca="1" si="872"/>
        <v/>
      </c>
      <c r="O1802" s="108" t="str">
        <f t="shared" si="856"/>
        <v/>
      </c>
      <c r="P1802" s="102" t="str">
        <f t="shared" si="857"/>
        <v/>
      </c>
      <c r="Q1802" s="102" t="str">
        <f t="shared" si="858"/>
        <v/>
      </c>
      <c r="R1802" s="120" t="str">
        <f t="shared" si="859"/>
        <v/>
      </c>
      <c r="S1802" s="54" t="str">
        <f t="shared" si="860"/>
        <v/>
      </c>
      <c r="T1802" s="5" t="str">
        <f t="shared" si="861"/>
        <v/>
      </c>
      <c r="U1802" s="152" t="str">
        <f t="shared" si="844"/>
        <v/>
      </c>
      <c r="V1802" s="152" t="str">
        <f t="shared" si="845"/>
        <v/>
      </c>
      <c r="W1802" s="153" t="str">
        <f t="shared" si="846"/>
        <v/>
      </c>
      <c r="X1802" s="153" t="str">
        <f t="shared" si="847"/>
        <v/>
      </c>
      <c r="Y1802" s="153" t="str">
        <f t="shared" si="848"/>
        <v/>
      </c>
      <c r="Z1802" s="153" t="str">
        <f t="shared" si="849"/>
        <v/>
      </c>
      <c r="AA1802" s="152" t="str">
        <f t="shared" si="850"/>
        <v/>
      </c>
      <c r="AB1802" s="152" t="str">
        <f t="shared" si="851"/>
        <v/>
      </c>
      <c r="AC1802" s="154" t="str">
        <f t="shared" si="862"/>
        <v/>
      </c>
      <c r="AD1802" s="154" t="str">
        <f t="shared" si="863"/>
        <v/>
      </c>
      <c r="AE1802" s="3" t="str">
        <f t="shared" si="864"/>
        <v/>
      </c>
      <c r="AF1802" s="3" t="str">
        <f t="shared" si="865"/>
        <v/>
      </c>
      <c r="AG1802" s="3" t="str">
        <f t="shared" si="866"/>
        <v/>
      </c>
      <c r="AH1802" s="4" t="str">
        <f t="shared" si="867"/>
        <v/>
      </c>
      <c r="AI1802" s="75" t="str">
        <f t="shared" si="868"/>
        <v/>
      </c>
      <c r="AJ1802" s="75" t="str">
        <f t="shared" si="869"/>
        <v/>
      </c>
    </row>
    <row r="1803" spans="1:36">
      <c r="A1803" s="41" t="str">
        <f t="shared" si="852"/>
        <v/>
      </c>
      <c r="B1803" s="150" t="str">
        <f>IF(ISNUMBER(A1803),INDEX('MetaTrader Import'!$H$13:$J$5893,TRUNC(((A1803-$A$39+1)-1)/3)+1,MOD((A1803-$A$39+1)-1,3)+1),"")</f>
        <v/>
      </c>
      <c r="C1803" s="43" t="str">
        <f t="shared" si="853"/>
        <v/>
      </c>
      <c r="D1803" s="43" t="str">
        <f t="shared" ca="1" si="843"/>
        <v/>
      </c>
      <c r="E1803" s="43" t="str">
        <f t="shared" si="854"/>
        <v/>
      </c>
      <c r="F1803" s="43" t="str">
        <f t="shared" si="855"/>
        <v/>
      </c>
      <c r="G1803" s="43" t="str">
        <f>IF(A1803&lt;&gt;"",IF(A1803&lt;Data!$G$11*0.25,$C$13/$G$32,IF(A1803&gt;Data!$G$11*0.25,$C$13,$C$13*10)),"")</f>
        <v/>
      </c>
      <c r="H1803" s="43" t="str">
        <f>IF(A1803&lt;&gt;"",IF(Data!$G$9="constant",$C$13,IF(Data!$G$9="squeeze",G1803,F1803)),"")</f>
        <v/>
      </c>
      <c r="I1803" s="38" t="str">
        <f ca="1">IF(ISNUMBER(A1803),NORMINV(RAND(),0,IF(AND(Data!$G$9="squeeze",A1803&lt;Data!$G$11*0.25),$H$32,1)*$C$30*$C$13)*($C$14*$C$12),"")</f>
        <v/>
      </c>
      <c r="J1803" s="42" t="str">
        <f ca="1">IFERROR(IF(Data!$C$6="Real",B1803,I1803+J1802+($C$14*$C$12)*(NORMINV(RAND(),$C$15,CHOOSE($G$13,$C$13,F1803,G1803)))),"")</f>
        <v/>
      </c>
      <c r="K1803" s="88" t="str">
        <f>IF(ISNUMBER(A1803), IF($G$16="fixed",$G$17,MIN(H1803*Data!$C$7*$C$16*0.5,$C$17*Data!$C$7))*$C$12,"")</f>
        <v/>
      </c>
      <c r="L1803" s="42" t="str">
        <f t="shared" ca="1" si="870"/>
        <v/>
      </c>
      <c r="M1803" s="44" t="str">
        <f t="shared" ca="1" si="871"/>
        <v/>
      </c>
      <c r="N1803" s="44" t="str">
        <f t="shared" ca="1" si="872"/>
        <v/>
      </c>
      <c r="O1803" s="108" t="str">
        <f t="shared" si="856"/>
        <v/>
      </c>
      <c r="P1803" s="102" t="str">
        <f t="shared" si="857"/>
        <v/>
      </c>
      <c r="Q1803" s="102" t="str">
        <f t="shared" si="858"/>
        <v/>
      </c>
      <c r="R1803" s="120" t="str">
        <f t="shared" si="859"/>
        <v/>
      </c>
      <c r="S1803" s="54" t="str">
        <f t="shared" si="860"/>
        <v/>
      </c>
      <c r="T1803" s="5" t="str">
        <f t="shared" si="861"/>
        <v/>
      </c>
      <c r="U1803" s="152" t="str">
        <f t="shared" si="844"/>
        <v/>
      </c>
      <c r="V1803" s="152" t="str">
        <f t="shared" si="845"/>
        <v/>
      </c>
      <c r="W1803" s="153" t="str">
        <f t="shared" si="846"/>
        <v/>
      </c>
      <c r="X1803" s="153" t="str">
        <f t="shared" si="847"/>
        <v/>
      </c>
      <c r="Y1803" s="153" t="str">
        <f t="shared" si="848"/>
        <v/>
      </c>
      <c r="Z1803" s="153" t="str">
        <f t="shared" si="849"/>
        <v/>
      </c>
      <c r="AA1803" s="152" t="str">
        <f t="shared" si="850"/>
        <v/>
      </c>
      <c r="AB1803" s="152" t="str">
        <f t="shared" si="851"/>
        <v/>
      </c>
      <c r="AC1803" s="154" t="str">
        <f t="shared" si="862"/>
        <v/>
      </c>
      <c r="AD1803" s="154" t="str">
        <f t="shared" si="863"/>
        <v/>
      </c>
      <c r="AE1803" s="3" t="str">
        <f t="shared" si="864"/>
        <v/>
      </c>
      <c r="AF1803" s="3" t="str">
        <f t="shared" si="865"/>
        <v/>
      </c>
      <c r="AG1803" s="3" t="str">
        <f t="shared" si="866"/>
        <v/>
      </c>
      <c r="AH1803" s="4" t="str">
        <f t="shared" si="867"/>
        <v/>
      </c>
      <c r="AI1803" s="75" t="str">
        <f t="shared" si="868"/>
        <v/>
      </c>
      <c r="AJ1803" s="75" t="str">
        <f t="shared" si="869"/>
        <v/>
      </c>
    </row>
    <row r="1804" spans="1:36">
      <c r="A1804" s="41" t="str">
        <f t="shared" si="852"/>
        <v/>
      </c>
      <c r="B1804" s="150" t="str">
        <f>IF(ISNUMBER(A1804),INDEX('MetaTrader Import'!$H$13:$J$5893,TRUNC(((A1804-$A$39+1)-1)/3)+1,MOD((A1804-$A$39+1)-1,3)+1),"")</f>
        <v/>
      </c>
      <c r="C1804" s="43" t="str">
        <f t="shared" si="853"/>
        <v/>
      </c>
      <c r="D1804" s="43" t="str">
        <f t="shared" ca="1" si="843"/>
        <v/>
      </c>
      <c r="E1804" s="43" t="str">
        <f t="shared" si="854"/>
        <v/>
      </c>
      <c r="F1804" s="43" t="str">
        <f t="shared" si="855"/>
        <v/>
      </c>
      <c r="G1804" s="43" t="str">
        <f>IF(A1804&lt;&gt;"",IF(A1804&lt;Data!$G$11*0.25,$C$13/$G$32,IF(A1804&gt;Data!$G$11*0.25,$C$13,$C$13*10)),"")</f>
        <v/>
      </c>
      <c r="H1804" s="43" t="str">
        <f>IF(A1804&lt;&gt;"",IF(Data!$G$9="constant",$C$13,IF(Data!$G$9="squeeze",G1804,F1804)),"")</f>
        <v/>
      </c>
      <c r="I1804" s="38" t="str">
        <f ca="1">IF(ISNUMBER(A1804),NORMINV(RAND(),0,IF(AND(Data!$G$9="squeeze",A1804&lt;Data!$G$11*0.25),$H$32,1)*$C$30*$C$13)*($C$14*$C$12),"")</f>
        <v/>
      </c>
      <c r="J1804" s="42" t="str">
        <f ca="1">IFERROR(IF(Data!$C$6="Real",B1804,I1804+J1803+($C$14*$C$12)*(NORMINV(RAND(),$C$15,CHOOSE($G$13,$C$13,F1804,G1804)))),"")</f>
        <v/>
      </c>
      <c r="K1804" s="88" t="str">
        <f>IF(ISNUMBER(A1804), IF($G$16="fixed",$G$17,MIN(H1804*Data!$C$7*$C$16*0.5,$C$17*Data!$C$7))*$C$12,"")</f>
        <v/>
      </c>
      <c r="L1804" s="42" t="str">
        <f t="shared" ca="1" si="870"/>
        <v/>
      </c>
      <c r="M1804" s="44" t="str">
        <f t="shared" ca="1" si="871"/>
        <v/>
      </c>
      <c r="N1804" s="44" t="str">
        <f t="shared" ca="1" si="872"/>
        <v/>
      </c>
      <c r="O1804" s="108" t="str">
        <f t="shared" si="856"/>
        <v/>
      </c>
      <c r="P1804" s="102" t="str">
        <f t="shared" si="857"/>
        <v/>
      </c>
      <c r="Q1804" s="102" t="str">
        <f t="shared" si="858"/>
        <v/>
      </c>
      <c r="R1804" s="120" t="str">
        <f t="shared" si="859"/>
        <v/>
      </c>
      <c r="S1804" s="54" t="str">
        <f t="shared" si="860"/>
        <v/>
      </c>
      <c r="T1804" s="5" t="str">
        <f t="shared" si="861"/>
        <v/>
      </c>
      <c r="U1804" s="152" t="str">
        <f t="shared" si="844"/>
        <v/>
      </c>
      <c r="V1804" s="152" t="str">
        <f t="shared" si="845"/>
        <v/>
      </c>
      <c r="W1804" s="153" t="str">
        <f t="shared" si="846"/>
        <v/>
      </c>
      <c r="X1804" s="153" t="str">
        <f t="shared" si="847"/>
        <v/>
      </c>
      <c r="Y1804" s="153" t="str">
        <f t="shared" si="848"/>
        <v/>
      </c>
      <c r="Z1804" s="153" t="str">
        <f t="shared" si="849"/>
        <v/>
      </c>
      <c r="AA1804" s="152" t="str">
        <f t="shared" si="850"/>
        <v/>
      </c>
      <c r="AB1804" s="152" t="str">
        <f t="shared" si="851"/>
        <v/>
      </c>
      <c r="AC1804" s="154" t="str">
        <f t="shared" si="862"/>
        <v/>
      </c>
      <c r="AD1804" s="154" t="str">
        <f t="shared" si="863"/>
        <v/>
      </c>
      <c r="AE1804" s="3" t="str">
        <f t="shared" si="864"/>
        <v/>
      </c>
      <c r="AF1804" s="3" t="str">
        <f t="shared" si="865"/>
        <v/>
      </c>
      <c r="AG1804" s="3" t="str">
        <f t="shared" si="866"/>
        <v/>
      </c>
      <c r="AH1804" s="4" t="str">
        <f t="shared" si="867"/>
        <v/>
      </c>
      <c r="AI1804" s="75" t="str">
        <f t="shared" si="868"/>
        <v/>
      </c>
      <c r="AJ1804" s="75" t="str">
        <f t="shared" si="869"/>
        <v/>
      </c>
    </row>
    <row r="1805" spans="1:36">
      <c r="A1805" s="41" t="str">
        <f t="shared" si="852"/>
        <v/>
      </c>
      <c r="B1805" s="150" t="str">
        <f>IF(ISNUMBER(A1805),INDEX('MetaTrader Import'!$H$13:$J$5893,TRUNC(((A1805-$A$39+1)-1)/3)+1,MOD((A1805-$A$39+1)-1,3)+1),"")</f>
        <v/>
      </c>
      <c r="C1805" s="43" t="str">
        <f t="shared" si="853"/>
        <v/>
      </c>
      <c r="D1805" s="43" t="str">
        <f t="shared" ca="1" si="843"/>
        <v/>
      </c>
      <c r="E1805" s="43" t="str">
        <f t="shared" si="854"/>
        <v/>
      </c>
      <c r="F1805" s="43" t="str">
        <f t="shared" si="855"/>
        <v/>
      </c>
      <c r="G1805" s="43" t="str">
        <f>IF(A1805&lt;&gt;"",IF(A1805&lt;Data!$G$11*0.25,$C$13/$G$32,IF(A1805&gt;Data!$G$11*0.25,$C$13,$C$13*10)),"")</f>
        <v/>
      </c>
      <c r="H1805" s="43" t="str">
        <f>IF(A1805&lt;&gt;"",IF(Data!$G$9="constant",$C$13,IF(Data!$G$9="squeeze",G1805,F1805)),"")</f>
        <v/>
      </c>
      <c r="I1805" s="38" t="str">
        <f ca="1">IF(ISNUMBER(A1805),NORMINV(RAND(),0,IF(AND(Data!$G$9="squeeze",A1805&lt;Data!$G$11*0.25),$H$32,1)*$C$30*$C$13)*($C$14*$C$12),"")</f>
        <v/>
      </c>
      <c r="J1805" s="42" t="str">
        <f ca="1">IFERROR(IF(Data!$C$6="Real",B1805,I1805+J1804+($C$14*$C$12)*(NORMINV(RAND(),$C$15,CHOOSE($G$13,$C$13,F1805,G1805)))),"")</f>
        <v/>
      </c>
      <c r="K1805" s="88" t="str">
        <f>IF(ISNUMBER(A1805), IF($G$16="fixed",$G$17,MIN(H1805*Data!$C$7*$C$16*0.5,$C$17*Data!$C$7))*$C$12,"")</f>
        <v/>
      </c>
      <c r="L1805" s="42" t="str">
        <f t="shared" ca="1" si="870"/>
        <v/>
      </c>
      <c r="M1805" s="44" t="str">
        <f t="shared" ca="1" si="871"/>
        <v/>
      </c>
      <c r="N1805" s="44" t="str">
        <f t="shared" ca="1" si="872"/>
        <v/>
      </c>
      <c r="O1805" s="108" t="str">
        <f t="shared" si="856"/>
        <v/>
      </c>
      <c r="P1805" s="102" t="str">
        <f t="shared" si="857"/>
        <v/>
      </c>
      <c r="Q1805" s="102" t="str">
        <f t="shared" si="858"/>
        <v/>
      </c>
      <c r="R1805" s="120" t="str">
        <f t="shared" si="859"/>
        <v/>
      </c>
      <c r="S1805" s="54" t="str">
        <f t="shared" si="860"/>
        <v/>
      </c>
      <c r="T1805" s="5" t="str">
        <f t="shared" si="861"/>
        <v/>
      </c>
      <c r="U1805" s="152" t="str">
        <f t="shared" si="844"/>
        <v/>
      </c>
      <c r="V1805" s="152" t="str">
        <f t="shared" si="845"/>
        <v/>
      </c>
      <c r="W1805" s="153" t="str">
        <f t="shared" si="846"/>
        <v/>
      </c>
      <c r="X1805" s="153" t="str">
        <f t="shared" si="847"/>
        <v/>
      </c>
      <c r="Y1805" s="153" t="str">
        <f t="shared" si="848"/>
        <v/>
      </c>
      <c r="Z1805" s="153" t="str">
        <f t="shared" si="849"/>
        <v/>
      </c>
      <c r="AA1805" s="152" t="str">
        <f t="shared" si="850"/>
        <v/>
      </c>
      <c r="AB1805" s="152" t="str">
        <f t="shared" si="851"/>
        <v/>
      </c>
      <c r="AC1805" s="154" t="str">
        <f t="shared" si="862"/>
        <v/>
      </c>
      <c r="AD1805" s="154" t="str">
        <f t="shared" si="863"/>
        <v/>
      </c>
      <c r="AE1805" s="3" t="str">
        <f t="shared" si="864"/>
        <v/>
      </c>
      <c r="AF1805" s="3" t="str">
        <f t="shared" si="865"/>
        <v/>
      </c>
      <c r="AG1805" s="3" t="str">
        <f t="shared" si="866"/>
        <v/>
      </c>
      <c r="AH1805" s="4" t="str">
        <f t="shared" si="867"/>
        <v/>
      </c>
      <c r="AI1805" s="75" t="str">
        <f t="shared" si="868"/>
        <v/>
      </c>
      <c r="AJ1805" s="75" t="str">
        <f t="shared" si="869"/>
        <v/>
      </c>
    </row>
    <row r="1806" spans="1:36">
      <c r="A1806" s="41" t="str">
        <f t="shared" si="852"/>
        <v/>
      </c>
      <c r="B1806" s="150" t="str">
        <f>IF(ISNUMBER(A1806),INDEX('MetaTrader Import'!$H$13:$J$5893,TRUNC(((A1806-$A$39+1)-1)/3)+1,MOD((A1806-$A$39+1)-1,3)+1),"")</f>
        <v/>
      </c>
      <c r="C1806" s="43" t="str">
        <f t="shared" si="853"/>
        <v/>
      </c>
      <c r="D1806" s="43" t="str">
        <f t="shared" ca="1" si="843"/>
        <v/>
      </c>
      <c r="E1806" s="43" t="str">
        <f t="shared" si="854"/>
        <v/>
      </c>
      <c r="F1806" s="43" t="str">
        <f t="shared" si="855"/>
        <v/>
      </c>
      <c r="G1806" s="43" t="str">
        <f>IF(A1806&lt;&gt;"",IF(A1806&lt;Data!$G$11*0.25,$C$13/$G$32,IF(A1806&gt;Data!$G$11*0.25,$C$13,$C$13*10)),"")</f>
        <v/>
      </c>
      <c r="H1806" s="43" t="str">
        <f>IF(A1806&lt;&gt;"",IF(Data!$G$9="constant",$C$13,IF(Data!$G$9="squeeze",G1806,F1806)),"")</f>
        <v/>
      </c>
      <c r="I1806" s="38" t="str">
        <f ca="1">IF(ISNUMBER(A1806),NORMINV(RAND(),0,IF(AND(Data!$G$9="squeeze",A1806&lt;Data!$G$11*0.25),$H$32,1)*$C$30*$C$13)*($C$14*$C$12),"")</f>
        <v/>
      </c>
      <c r="J1806" s="42" t="str">
        <f ca="1">IFERROR(IF(Data!$C$6="Real",B1806,I1806+J1805+($C$14*$C$12)*(NORMINV(RAND(),$C$15,CHOOSE($G$13,$C$13,F1806,G1806)))),"")</f>
        <v/>
      </c>
      <c r="K1806" s="88" t="str">
        <f>IF(ISNUMBER(A1806), IF($G$16="fixed",$G$17,MIN(H1806*Data!$C$7*$C$16*0.5,$C$17*Data!$C$7))*$C$12,"")</f>
        <v/>
      </c>
      <c r="L1806" s="42" t="str">
        <f t="shared" ca="1" si="870"/>
        <v/>
      </c>
      <c r="M1806" s="44" t="str">
        <f t="shared" ca="1" si="871"/>
        <v/>
      </c>
      <c r="N1806" s="44" t="str">
        <f t="shared" ca="1" si="872"/>
        <v/>
      </c>
      <c r="O1806" s="108" t="str">
        <f t="shared" si="856"/>
        <v/>
      </c>
      <c r="P1806" s="102" t="str">
        <f t="shared" si="857"/>
        <v/>
      </c>
      <c r="Q1806" s="102" t="str">
        <f t="shared" si="858"/>
        <v/>
      </c>
      <c r="R1806" s="120" t="str">
        <f t="shared" si="859"/>
        <v/>
      </c>
      <c r="S1806" s="54" t="str">
        <f t="shared" si="860"/>
        <v/>
      </c>
      <c r="T1806" s="5" t="str">
        <f t="shared" si="861"/>
        <v/>
      </c>
      <c r="U1806" s="152" t="str">
        <f t="shared" si="844"/>
        <v/>
      </c>
      <c r="V1806" s="152" t="str">
        <f t="shared" si="845"/>
        <v/>
      </c>
      <c r="W1806" s="153" t="str">
        <f t="shared" si="846"/>
        <v/>
      </c>
      <c r="X1806" s="153" t="str">
        <f t="shared" si="847"/>
        <v/>
      </c>
      <c r="Y1806" s="153" t="str">
        <f t="shared" si="848"/>
        <v/>
      </c>
      <c r="Z1806" s="153" t="str">
        <f t="shared" si="849"/>
        <v/>
      </c>
      <c r="AA1806" s="152" t="str">
        <f t="shared" si="850"/>
        <v/>
      </c>
      <c r="AB1806" s="152" t="str">
        <f t="shared" si="851"/>
        <v/>
      </c>
      <c r="AC1806" s="154" t="str">
        <f t="shared" si="862"/>
        <v/>
      </c>
      <c r="AD1806" s="154" t="str">
        <f t="shared" si="863"/>
        <v/>
      </c>
      <c r="AE1806" s="3" t="str">
        <f t="shared" si="864"/>
        <v/>
      </c>
      <c r="AF1806" s="3" t="str">
        <f t="shared" si="865"/>
        <v/>
      </c>
      <c r="AG1806" s="3" t="str">
        <f t="shared" si="866"/>
        <v/>
      </c>
      <c r="AH1806" s="4" t="str">
        <f t="shared" si="867"/>
        <v/>
      </c>
      <c r="AI1806" s="75" t="str">
        <f t="shared" si="868"/>
        <v/>
      </c>
      <c r="AJ1806" s="75" t="str">
        <f t="shared" si="869"/>
        <v/>
      </c>
    </row>
    <row r="1807" spans="1:36">
      <c r="A1807" s="41" t="str">
        <f t="shared" si="852"/>
        <v/>
      </c>
      <c r="B1807" s="150" t="str">
        <f>IF(ISNUMBER(A1807),INDEX('MetaTrader Import'!$H$13:$J$5893,TRUNC(((A1807-$A$39+1)-1)/3)+1,MOD((A1807-$A$39+1)-1,3)+1),"")</f>
        <v/>
      </c>
      <c r="C1807" s="43" t="str">
        <f t="shared" si="853"/>
        <v/>
      </c>
      <c r="D1807" s="43" t="str">
        <f t="shared" ca="1" si="843"/>
        <v/>
      </c>
      <c r="E1807" s="43" t="str">
        <f t="shared" si="854"/>
        <v/>
      </c>
      <c r="F1807" s="43" t="str">
        <f t="shared" si="855"/>
        <v/>
      </c>
      <c r="G1807" s="43" t="str">
        <f>IF(A1807&lt;&gt;"",IF(A1807&lt;Data!$G$11*0.25,$C$13/$G$32,IF(A1807&gt;Data!$G$11*0.25,$C$13,$C$13*10)),"")</f>
        <v/>
      </c>
      <c r="H1807" s="43" t="str">
        <f>IF(A1807&lt;&gt;"",IF(Data!$G$9="constant",$C$13,IF(Data!$G$9="squeeze",G1807,F1807)),"")</f>
        <v/>
      </c>
      <c r="I1807" s="38" t="str">
        <f ca="1">IF(ISNUMBER(A1807),NORMINV(RAND(),0,IF(AND(Data!$G$9="squeeze",A1807&lt;Data!$G$11*0.25),$H$32,1)*$C$30*$C$13)*($C$14*$C$12),"")</f>
        <v/>
      </c>
      <c r="J1807" s="42" t="str">
        <f ca="1">IFERROR(IF(Data!$C$6="Real",B1807,I1807+J1806+($C$14*$C$12)*(NORMINV(RAND(),$C$15,CHOOSE($G$13,$C$13,F1807,G1807)))),"")</f>
        <v/>
      </c>
      <c r="K1807" s="88" t="str">
        <f>IF(ISNUMBER(A1807), IF($G$16="fixed",$G$17,MIN(H1807*Data!$C$7*$C$16*0.5,$C$17*Data!$C$7))*$C$12,"")</f>
        <v/>
      </c>
      <c r="L1807" s="42" t="str">
        <f t="shared" ca="1" si="870"/>
        <v/>
      </c>
      <c r="M1807" s="44" t="str">
        <f t="shared" ca="1" si="871"/>
        <v/>
      </c>
      <c r="N1807" s="44" t="str">
        <f t="shared" ca="1" si="872"/>
        <v/>
      </c>
      <c r="O1807" s="108" t="str">
        <f t="shared" si="856"/>
        <v/>
      </c>
      <c r="P1807" s="102" t="str">
        <f t="shared" si="857"/>
        <v/>
      </c>
      <c r="Q1807" s="102" t="str">
        <f t="shared" si="858"/>
        <v/>
      </c>
      <c r="R1807" s="120" t="str">
        <f t="shared" si="859"/>
        <v/>
      </c>
      <c r="S1807" s="54" t="str">
        <f t="shared" si="860"/>
        <v/>
      </c>
      <c r="T1807" s="5" t="str">
        <f t="shared" si="861"/>
        <v/>
      </c>
      <c r="U1807" s="152" t="str">
        <f t="shared" si="844"/>
        <v/>
      </c>
      <c r="V1807" s="152" t="str">
        <f t="shared" si="845"/>
        <v/>
      </c>
      <c r="W1807" s="153" t="str">
        <f t="shared" si="846"/>
        <v/>
      </c>
      <c r="X1807" s="153" t="str">
        <f t="shared" si="847"/>
        <v/>
      </c>
      <c r="Y1807" s="153" t="str">
        <f t="shared" si="848"/>
        <v/>
      </c>
      <c r="Z1807" s="153" t="str">
        <f t="shared" si="849"/>
        <v/>
      </c>
      <c r="AA1807" s="152" t="str">
        <f t="shared" si="850"/>
        <v/>
      </c>
      <c r="AB1807" s="152" t="str">
        <f t="shared" si="851"/>
        <v/>
      </c>
      <c r="AC1807" s="154" t="str">
        <f t="shared" si="862"/>
        <v/>
      </c>
      <c r="AD1807" s="154" t="str">
        <f t="shared" si="863"/>
        <v/>
      </c>
      <c r="AE1807" s="3" t="str">
        <f t="shared" si="864"/>
        <v/>
      </c>
      <c r="AF1807" s="3" t="str">
        <f t="shared" si="865"/>
        <v/>
      </c>
      <c r="AG1807" s="3" t="str">
        <f t="shared" si="866"/>
        <v/>
      </c>
      <c r="AH1807" s="4" t="str">
        <f t="shared" si="867"/>
        <v/>
      </c>
      <c r="AI1807" s="75" t="str">
        <f t="shared" si="868"/>
        <v/>
      </c>
      <c r="AJ1807" s="75" t="str">
        <f t="shared" si="869"/>
        <v/>
      </c>
    </row>
    <row r="1808" spans="1:36">
      <c r="A1808" s="41" t="str">
        <f t="shared" si="852"/>
        <v/>
      </c>
      <c r="B1808" s="150" t="str">
        <f>IF(ISNUMBER(A1808),INDEX('MetaTrader Import'!$H$13:$J$5893,TRUNC(((A1808-$A$39+1)-1)/3)+1,MOD((A1808-$A$39+1)-1,3)+1),"")</f>
        <v/>
      </c>
      <c r="C1808" s="43" t="str">
        <f t="shared" si="853"/>
        <v/>
      </c>
      <c r="D1808" s="43" t="str">
        <f t="shared" ca="1" si="843"/>
        <v/>
      </c>
      <c r="E1808" s="43" t="str">
        <f t="shared" si="854"/>
        <v/>
      </c>
      <c r="F1808" s="43" t="str">
        <f t="shared" si="855"/>
        <v/>
      </c>
      <c r="G1808" s="43" t="str">
        <f>IF(A1808&lt;&gt;"",IF(A1808&lt;Data!$G$11*0.25,$C$13/$G$32,IF(A1808&gt;Data!$G$11*0.25,$C$13,$C$13*10)),"")</f>
        <v/>
      </c>
      <c r="H1808" s="43" t="str">
        <f>IF(A1808&lt;&gt;"",IF(Data!$G$9="constant",$C$13,IF(Data!$G$9="squeeze",G1808,F1808)),"")</f>
        <v/>
      </c>
      <c r="I1808" s="38" t="str">
        <f ca="1">IF(ISNUMBER(A1808),NORMINV(RAND(),0,IF(AND(Data!$G$9="squeeze",A1808&lt;Data!$G$11*0.25),$H$32,1)*$C$30*$C$13)*($C$14*$C$12),"")</f>
        <v/>
      </c>
      <c r="J1808" s="42" t="str">
        <f ca="1">IFERROR(IF(Data!$C$6="Real",B1808,I1808+J1807+($C$14*$C$12)*(NORMINV(RAND(),$C$15,CHOOSE($G$13,$C$13,F1808,G1808)))),"")</f>
        <v/>
      </c>
      <c r="K1808" s="88" t="str">
        <f>IF(ISNUMBER(A1808), IF($G$16="fixed",$G$17,MIN(H1808*Data!$C$7*$C$16*0.5,$C$17*Data!$C$7))*$C$12,"")</f>
        <v/>
      </c>
      <c r="L1808" s="42" t="str">
        <f t="shared" ca="1" si="870"/>
        <v/>
      </c>
      <c r="M1808" s="44" t="str">
        <f t="shared" ca="1" si="871"/>
        <v/>
      </c>
      <c r="N1808" s="44" t="str">
        <f t="shared" ca="1" si="872"/>
        <v/>
      </c>
      <c r="O1808" s="108" t="str">
        <f t="shared" si="856"/>
        <v/>
      </c>
      <c r="P1808" s="102" t="str">
        <f t="shared" si="857"/>
        <v/>
      </c>
      <c r="Q1808" s="102" t="str">
        <f t="shared" si="858"/>
        <v/>
      </c>
      <c r="R1808" s="120" t="str">
        <f t="shared" si="859"/>
        <v/>
      </c>
      <c r="S1808" s="54" t="str">
        <f t="shared" si="860"/>
        <v/>
      </c>
      <c r="T1808" s="5" t="str">
        <f t="shared" si="861"/>
        <v/>
      </c>
      <c r="U1808" s="152" t="str">
        <f t="shared" si="844"/>
        <v/>
      </c>
      <c r="V1808" s="152" t="str">
        <f t="shared" si="845"/>
        <v/>
      </c>
      <c r="W1808" s="153" t="str">
        <f t="shared" si="846"/>
        <v/>
      </c>
      <c r="X1808" s="153" t="str">
        <f t="shared" si="847"/>
        <v/>
      </c>
      <c r="Y1808" s="153" t="str">
        <f t="shared" si="848"/>
        <v/>
      </c>
      <c r="Z1808" s="153" t="str">
        <f t="shared" si="849"/>
        <v/>
      </c>
      <c r="AA1808" s="152" t="str">
        <f t="shared" si="850"/>
        <v/>
      </c>
      <c r="AB1808" s="152" t="str">
        <f t="shared" si="851"/>
        <v/>
      </c>
      <c r="AC1808" s="154" t="str">
        <f t="shared" si="862"/>
        <v/>
      </c>
      <c r="AD1808" s="154" t="str">
        <f t="shared" si="863"/>
        <v/>
      </c>
      <c r="AE1808" s="3" t="str">
        <f t="shared" si="864"/>
        <v/>
      </c>
      <c r="AF1808" s="3" t="str">
        <f t="shared" si="865"/>
        <v/>
      </c>
      <c r="AG1808" s="3" t="str">
        <f t="shared" si="866"/>
        <v/>
      </c>
      <c r="AH1808" s="4" t="str">
        <f t="shared" si="867"/>
        <v/>
      </c>
      <c r="AI1808" s="75" t="str">
        <f t="shared" si="868"/>
        <v/>
      </c>
      <c r="AJ1808" s="75" t="str">
        <f t="shared" si="869"/>
        <v/>
      </c>
    </row>
    <row r="1809" spans="1:36">
      <c r="A1809" s="41" t="str">
        <f t="shared" si="852"/>
        <v/>
      </c>
      <c r="B1809" s="150" t="str">
        <f>IF(ISNUMBER(A1809),INDEX('MetaTrader Import'!$H$13:$J$5893,TRUNC(((A1809-$A$39+1)-1)/3)+1,MOD((A1809-$A$39+1)-1,3)+1),"")</f>
        <v/>
      </c>
      <c r="C1809" s="43" t="str">
        <f t="shared" si="853"/>
        <v/>
      </c>
      <c r="D1809" s="43" t="str">
        <f t="shared" ca="1" si="843"/>
        <v/>
      </c>
      <c r="E1809" s="43" t="str">
        <f t="shared" si="854"/>
        <v/>
      </c>
      <c r="F1809" s="43" t="str">
        <f t="shared" si="855"/>
        <v/>
      </c>
      <c r="G1809" s="43" t="str">
        <f>IF(A1809&lt;&gt;"",IF(A1809&lt;Data!$G$11*0.25,$C$13/$G$32,IF(A1809&gt;Data!$G$11*0.25,$C$13,$C$13*10)),"")</f>
        <v/>
      </c>
      <c r="H1809" s="43" t="str">
        <f>IF(A1809&lt;&gt;"",IF(Data!$G$9="constant",$C$13,IF(Data!$G$9="squeeze",G1809,F1809)),"")</f>
        <v/>
      </c>
      <c r="I1809" s="38" t="str">
        <f ca="1">IF(ISNUMBER(A1809),NORMINV(RAND(),0,IF(AND(Data!$G$9="squeeze",A1809&lt;Data!$G$11*0.25),$H$32,1)*$C$30*$C$13)*($C$14*$C$12),"")</f>
        <v/>
      </c>
      <c r="J1809" s="42" t="str">
        <f ca="1">IFERROR(IF(Data!$C$6="Real",B1809,I1809+J1808+($C$14*$C$12)*(NORMINV(RAND(),$C$15,CHOOSE($G$13,$C$13,F1809,G1809)))),"")</f>
        <v/>
      </c>
      <c r="K1809" s="88" t="str">
        <f>IF(ISNUMBER(A1809), IF($G$16="fixed",$G$17,MIN(H1809*Data!$C$7*$C$16*0.5,$C$17*Data!$C$7))*$C$12,"")</f>
        <v/>
      </c>
      <c r="L1809" s="42" t="str">
        <f t="shared" ca="1" si="870"/>
        <v/>
      </c>
      <c r="M1809" s="44" t="str">
        <f t="shared" ca="1" si="871"/>
        <v/>
      </c>
      <c r="N1809" s="44" t="str">
        <f t="shared" ca="1" si="872"/>
        <v/>
      </c>
      <c r="O1809" s="108" t="str">
        <f t="shared" si="856"/>
        <v/>
      </c>
      <c r="P1809" s="102" t="str">
        <f t="shared" si="857"/>
        <v/>
      </c>
      <c r="Q1809" s="102" t="str">
        <f t="shared" si="858"/>
        <v/>
      </c>
      <c r="R1809" s="120" t="str">
        <f t="shared" si="859"/>
        <v/>
      </c>
      <c r="S1809" s="54" t="str">
        <f t="shared" si="860"/>
        <v/>
      </c>
      <c r="T1809" s="5" t="str">
        <f t="shared" si="861"/>
        <v/>
      </c>
      <c r="U1809" s="152" t="str">
        <f t="shared" si="844"/>
        <v/>
      </c>
      <c r="V1809" s="152" t="str">
        <f t="shared" si="845"/>
        <v/>
      </c>
      <c r="W1809" s="153" t="str">
        <f t="shared" si="846"/>
        <v/>
      </c>
      <c r="X1809" s="153" t="str">
        <f t="shared" si="847"/>
        <v/>
      </c>
      <c r="Y1809" s="153" t="str">
        <f t="shared" si="848"/>
        <v/>
      </c>
      <c r="Z1809" s="153" t="str">
        <f t="shared" si="849"/>
        <v/>
      </c>
      <c r="AA1809" s="152" t="str">
        <f t="shared" si="850"/>
        <v/>
      </c>
      <c r="AB1809" s="152" t="str">
        <f t="shared" si="851"/>
        <v/>
      </c>
      <c r="AC1809" s="154" t="str">
        <f t="shared" si="862"/>
        <v/>
      </c>
      <c r="AD1809" s="154" t="str">
        <f t="shared" si="863"/>
        <v/>
      </c>
      <c r="AE1809" s="3" t="str">
        <f t="shared" si="864"/>
        <v/>
      </c>
      <c r="AF1809" s="3" t="str">
        <f t="shared" si="865"/>
        <v/>
      </c>
      <c r="AG1809" s="3" t="str">
        <f t="shared" si="866"/>
        <v/>
      </c>
      <c r="AH1809" s="4" t="str">
        <f t="shared" si="867"/>
        <v/>
      </c>
      <c r="AI1809" s="75" t="str">
        <f t="shared" si="868"/>
        <v/>
      </c>
      <c r="AJ1809" s="75" t="str">
        <f t="shared" si="869"/>
        <v/>
      </c>
    </row>
    <row r="1810" spans="1:36">
      <c r="A1810" s="41" t="str">
        <f t="shared" si="852"/>
        <v/>
      </c>
      <c r="B1810" s="150" t="str">
        <f>IF(ISNUMBER(A1810),INDEX('MetaTrader Import'!$H$13:$J$5893,TRUNC(((A1810-$A$39+1)-1)/3)+1,MOD((A1810-$A$39+1)-1,3)+1),"")</f>
        <v/>
      </c>
      <c r="C1810" s="43" t="str">
        <f t="shared" si="853"/>
        <v/>
      </c>
      <c r="D1810" s="43" t="str">
        <f t="shared" ca="1" si="843"/>
        <v/>
      </c>
      <c r="E1810" s="43" t="str">
        <f t="shared" si="854"/>
        <v/>
      </c>
      <c r="F1810" s="43" t="str">
        <f t="shared" si="855"/>
        <v/>
      </c>
      <c r="G1810" s="43" t="str">
        <f>IF(A1810&lt;&gt;"",IF(A1810&lt;Data!$G$11*0.25,$C$13/$G$32,IF(A1810&gt;Data!$G$11*0.25,$C$13,$C$13*10)),"")</f>
        <v/>
      </c>
      <c r="H1810" s="43" t="str">
        <f>IF(A1810&lt;&gt;"",IF(Data!$G$9="constant",$C$13,IF(Data!$G$9="squeeze",G1810,F1810)),"")</f>
        <v/>
      </c>
      <c r="I1810" s="38" t="str">
        <f ca="1">IF(ISNUMBER(A1810),NORMINV(RAND(),0,IF(AND(Data!$G$9="squeeze",A1810&lt;Data!$G$11*0.25),$H$32,1)*$C$30*$C$13)*($C$14*$C$12),"")</f>
        <v/>
      </c>
      <c r="J1810" s="42" t="str">
        <f ca="1">IFERROR(IF(Data!$C$6="Real",B1810,I1810+J1809+($C$14*$C$12)*(NORMINV(RAND(),$C$15,CHOOSE($G$13,$C$13,F1810,G1810)))),"")</f>
        <v/>
      </c>
      <c r="K1810" s="88" t="str">
        <f>IF(ISNUMBER(A1810), IF($G$16="fixed",$G$17,MIN(H1810*Data!$C$7*$C$16*0.5,$C$17*Data!$C$7))*$C$12,"")</f>
        <v/>
      </c>
      <c r="L1810" s="42" t="str">
        <f t="shared" ca="1" si="870"/>
        <v/>
      </c>
      <c r="M1810" s="44" t="str">
        <f t="shared" ca="1" si="871"/>
        <v/>
      </c>
      <c r="N1810" s="44" t="str">
        <f t="shared" ca="1" si="872"/>
        <v/>
      </c>
      <c r="O1810" s="108" t="str">
        <f t="shared" si="856"/>
        <v/>
      </c>
      <c r="P1810" s="102" t="str">
        <f t="shared" si="857"/>
        <v/>
      </c>
      <c r="Q1810" s="102" t="str">
        <f t="shared" si="858"/>
        <v/>
      </c>
      <c r="R1810" s="120" t="str">
        <f t="shared" si="859"/>
        <v/>
      </c>
      <c r="S1810" s="54" t="str">
        <f t="shared" si="860"/>
        <v/>
      </c>
      <c r="T1810" s="5" t="str">
        <f t="shared" si="861"/>
        <v/>
      </c>
      <c r="U1810" s="152" t="str">
        <f t="shared" si="844"/>
        <v/>
      </c>
      <c r="V1810" s="152" t="str">
        <f t="shared" si="845"/>
        <v/>
      </c>
      <c r="W1810" s="153" t="str">
        <f t="shared" si="846"/>
        <v/>
      </c>
      <c r="X1810" s="153" t="str">
        <f t="shared" si="847"/>
        <v/>
      </c>
      <c r="Y1810" s="153" t="str">
        <f t="shared" si="848"/>
        <v/>
      </c>
      <c r="Z1810" s="153" t="str">
        <f t="shared" si="849"/>
        <v/>
      </c>
      <c r="AA1810" s="152" t="str">
        <f t="shared" si="850"/>
        <v/>
      </c>
      <c r="AB1810" s="152" t="str">
        <f t="shared" si="851"/>
        <v/>
      </c>
      <c r="AC1810" s="154" t="str">
        <f t="shared" si="862"/>
        <v/>
      </c>
      <c r="AD1810" s="154" t="str">
        <f t="shared" si="863"/>
        <v/>
      </c>
      <c r="AE1810" s="3" t="str">
        <f t="shared" si="864"/>
        <v/>
      </c>
      <c r="AF1810" s="3" t="str">
        <f t="shared" si="865"/>
        <v/>
      </c>
      <c r="AG1810" s="3" t="str">
        <f t="shared" si="866"/>
        <v/>
      </c>
      <c r="AH1810" s="4" t="str">
        <f t="shared" si="867"/>
        <v/>
      </c>
      <c r="AI1810" s="75" t="str">
        <f t="shared" si="868"/>
        <v/>
      </c>
      <c r="AJ1810" s="75" t="str">
        <f t="shared" si="869"/>
        <v/>
      </c>
    </row>
    <row r="1811" spans="1:36">
      <c r="A1811" s="41" t="str">
        <f t="shared" si="852"/>
        <v/>
      </c>
      <c r="B1811" s="150" t="str">
        <f>IF(ISNUMBER(A1811),INDEX('MetaTrader Import'!$H$13:$J$5893,TRUNC(((A1811-$A$39+1)-1)/3)+1,MOD((A1811-$A$39+1)-1,3)+1),"")</f>
        <v/>
      </c>
      <c r="C1811" s="43" t="str">
        <f t="shared" si="853"/>
        <v/>
      </c>
      <c r="D1811" s="43" t="str">
        <f t="shared" ca="1" si="843"/>
        <v/>
      </c>
      <c r="E1811" s="43" t="str">
        <f t="shared" si="854"/>
        <v/>
      </c>
      <c r="F1811" s="43" t="str">
        <f t="shared" si="855"/>
        <v/>
      </c>
      <c r="G1811" s="43" t="str">
        <f>IF(A1811&lt;&gt;"",IF(A1811&lt;Data!$G$11*0.25,$C$13/$G$32,IF(A1811&gt;Data!$G$11*0.25,$C$13,$C$13*10)),"")</f>
        <v/>
      </c>
      <c r="H1811" s="43" t="str">
        <f>IF(A1811&lt;&gt;"",IF(Data!$G$9="constant",$C$13,IF(Data!$G$9="squeeze",G1811,F1811)),"")</f>
        <v/>
      </c>
      <c r="I1811" s="38" t="str">
        <f ca="1">IF(ISNUMBER(A1811),NORMINV(RAND(),0,IF(AND(Data!$G$9="squeeze",A1811&lt;Data!$G$11*0.25),$H$32,1)*$C$30*$C$13)*($C$14*$C$12),"")</f>
        <v/>
      </c>
      <c r="J1811" s="42" t="str">
        <f ca="1">IFERROR(IF(Data!$C$6="Real",B1811,I1811+J1810+($C$14*$C$12)*(NORMINV(RAND(),$C$15,CHOOSE($G$13,$C$13,F1811,G1811)))),"")</f>
        <v/>
      </c>
      <c r="K1811" s="88" t="str">
        <f>IF(ISNUMBER(A1811), IF($G$16="fixed",$G$17,MIN(H1811*Data!$C$7*$C$16*0.5,$C$17*Data!$C$7))*$C$12,"")</f>
        <v/>
      </c>
      <c r="L1811" s="42" t="str">
        <f t="shared" ca="1" si="870"/>
        <v/>
      </c>
      <c r="M1811" s="44" t="str">
        <f t="shared" ca="1" si="871"/>
        <v/>
      </c>
      <c r="N1811" s="44" t="str">
        <f t="shared" ca="1" si="872"/>
        <v/>
      </c>
      <c r="O1811" s="108" t="str">
        <f t="shared" si="856"/>
        <v/>
      </c>
      <c r="P1811" s="102" t="str">
        <f t="shared" si="857"/>
        <v/>
      </c>
      <c r="Q1811" s="102" t="str">
        <f t="shared" si="858"/>
        <v/>
      </c>
      <c r="R1811" s="120" t="str">
        <f t="shared" si="859"/>
        <v/>
      </c>
      <c r="S1811" s="54" t="str">
        <f t="shared" si="860"/>
        <v/>
      </c>
      <c r="T1811" s="5" t="str">
        <f t="shared" si="861"/>
        <v/>
      </c>
      <c r="U1811" s="152" t="str">
        <f t="shared" si="844"/>
        <v/>
      </c>
      <c r="V1811" s="152" t="str">
        <f t="shared" si="845"/>
        <v/>
      </c>
      <c r="W1811" s="153" t="str">
        <f t="shared" si="846"/>
        <v/>
      </c>
      <c r="X1811" s="153" t="str">
        <f t="shared" si="847"/>
        <v/>
      </c>
      <c r="Y1811" s="153" t="str">
        <f t="shared" si="848"/>
        <v/>
      </c>
      <c r="Z1811" s="153" t="str">
        <f t="shared" si="849"/>
        <v/>
      </c>
      <c r="AA1811" s="152" t="str">
        <f t="shared" si="850"/>
        <v/>
      </c>
      <c r="AB1811" s="152" t="str">
        <f t="shared" si="851"/>
        <v/>
      </c>
      <c r="AC1811" s="154" t="str">
        <f t="shared" si="862"/>
        <v/>
      </c>
      <c r="AD1811" s="154" t="str">
        <f t="shared" si="863"/>
        <v/>
      </c>
      <c r="AE1811" s="3" t="str">
        <f t="shared" si="864"/>
        <v/>
      </c>
      <c r="AF1811" s="3" t="str">
        <f t="shared" si="865"/>
        <v/>
      </c>
      <c r="AG1811" s="3" t="str">
        <f t="shared" si="866"/>
        <v/>
      </c>
      <c r="AH1811" s="4" t="str">
        <f t="shared" si="867"/>
        <v/>
      </c>
      <c r="AI1811" s="75" t="str">
        <f t="shared" si="868"/>
        <v/>
      </c>
      <c r="AJ1811" s="75" t="str">
        <f t="shared" si="869"/>
        <v/>
      </c>
    </row>
    <row r="1812" spans="1:36">
      <c r="A1812" s="41" t="str">
        <f t="shared" si="852"/>
        <v/>
      </c>
      <c r="B1812" s="150" t="str">
        <f>IF(ISNUMBER(A1812),INDEX('MetaTrader Import'!$H$13:$J$5893,TRUNC(((A1812-$A$39+1)-1)/3)+1,MOD((A1812-$A$39+1)-1,3)+1),"")</f>
        <v/>
      </c>
      <c r="C1812" s="43" t="str">
        <f t="shared" si="853"/>
        <v/>
      </c>
      <c r="D1812" s="43" t="str">
        <f t="shared" ca="1" si="843"/>
        <v/>
      </c>
      <c r="E1812" s="43" t="str">
        <f t="shared" si="854"/>
        <v/>
      </c>
      <c r="F1812" s="43" t="str">
        <f t="shared" si="855"/>
        <v/>
      </c>
      <c r="G1812" s="43" t="str">
        <f>IF(A1812&lt;&gt;"",IF(A1812&lt;Data!$G$11*0.25,$C$13/$G$32,IF(A1812&gt;Data!$G$11*0.25,$C$13,$C$13*10)),"")</f>
        <v/>
      </c>
      <c r="H1812" s="43" t="str">
        <f>IF(A1812&lt;&gt;"",IF(Data!$G$9="constant",$C$13,IF(Data!$G$9="squeeze",G1812,F1812)),"")</f>
        <v/>
      </c>
      <c r="I1812" s="38" t="str">
        <f ca="1">IF(ISNUMBER(A1812),NORMINV(RAND(),0,IF(AND(Data!$G$9="squeeze",A1812&lt;Data!$G$11*0.25),$H$32,1)*$C$30*$C$13)*($C$14*$C$12),"")</f>
        <v/>
      </c>
      <c r="J1812" s="42" t="str">
        <f ca="1">IFERROR(IF(Data!$C$6="Real",B1812,I1812+J1811+($C$14*$C$12)*(NORMINV(RAND(),$C$15,CHOOSE($G$13,$C$13,F1812,G1812)))),"")</f>
        <v/>
      </c>
      <c r="K1812" s="88" t="str">
        <f>IF(ISNUMBER(A1812), IF($G$16="fixed",$G$17,MIN(H1812*Data!$C$7*$C$16*0.5,$C$17*Data!$C$7))*$C$12,"")</f>
        <v/>
      </c>
      <c r="L1812" s="42" t="str">
        <f t="shared" ca="1" si="870"/>
        <v/>
      </c>
      <c r="M1812" s="44" t="str">
        <f t="shared" ca="1" si="871"/>
        <v/>
      </c>
      <c r="N1812" s="44" t="str">
        <f t="shared" ca="1" si="872"/>
        <v/>
      </c>
      <c r="O1812" s="108" t="str">
        <f t="shared" si="856"/>
        <v/>
      </c>
      <c r="P1812" s="102" t="str">
        <f t="shared" si="857"/>
        <v/>
      </c>
      <c r="Q1812" s="102" t="str">
        <f t="shared" si="858"/>
        <v/>
      </c>
      <c r="R1812" s="120" t="str">
        <f t="shared" si="859"/>
        <v/>
      </c>
      <c r="S1812" s="54" t="str">
        <f t="shared" si="860"/>
        <v/>
      </c>
      <c r="T1812" s="5" t="str">
        <f t="shared" si="861"/>
        <v/>
      </c>
      <c r="U1812" s="152" t="str">
        <f t="shared" si="844"/>
        <v/>
      </c>
      <c r="V1812" s="152" t="str">
        <f t="shared" si="845"/>
        <v/>
      </c>
      <c r="W1812" s="153" t="str">
        <f t="shared" si="846"/>
        <v/>
      </c>
      <c r="X1812" s="153" t="str">
        <f t="shared" si="847"/>
        <v/>
      </c>
      <c r="Y1812" s="153" t="str">
        <f t="shared" si="848"/>
        <v/>
      </c>
      <c r="Z1812" s="153" t="str">
        <f t="shared" si="849"/>
        <v/>
      </c>
      <c r="AA1812" s="152" t="str">
        <f t="shared" si="850"/>
        <v/>
      </c>
      <c r="AB1812" s="152" t="str">
        <f t="shared" si="851"/>
        <v/>
      </c>
      <c r="AC1812" s="154" t="str">
        <f t="shared" si="862"/>
        <v/>
      </c>
      <c r="AD1812" s="154" t="str">
        <f t="shared" si="863"/>
        <v/>
      </c>
      <c r="AE1812" s="3" t="str">
        <f t="shared" si="864"/>
        <v/>
      </c>
      <c r="AF1812" s="3" t="str">
        <f t="shared" si="865"/>
        <v/>
      </c>
      <c r="AG1812" s="3" t="str">
        <f t="shared" si="866"/>
        <v/>
      </c>
      <c r="AH1812" s="4" t="str">
        <f t="shared" si="867"/>
        <v/>
      </c>
      <c r="AI1812" s="75" t="str">
        <f t="shared" si="868"/>
        <v/>
      </c>
      <c r="AJ1812" s="75" t="str">
        <f t="shared" si="869"/>
        <v/>
      </c>
    </row>
    <row r="1813" spans="1:36">
      <c r="A1813" s="41" t="str">
        <f t="shared" si="852"/>
        <v/>
      </c>
      <c r="B1813" s="150" t="str">
        <f>IF(ISNUMBER(A1813),INDEX('MetaTrader Import'!$H$13:$J$5893,TRUNC(((A1813-$A$39+1)-1)/3)+1,MOD((A1813-$A$39+1)-1,3)+1),"")</f>
        <v/>
      </c>
      <c r="C1813" s="43" t="str">
        <f t="shared" si="853"/>
        <v/>
      </c>
      <c r="D1813" s="43" t="str">
        <f t="shared" ca="1" si="843"/>
        <v/>
      </c>
      <c r="E1813" s="43" t="str">
        <f t="shared" si="854"/>
        <v/>
      </c>
      <c r="F1813" s="43" t="str">
        <f t="shared" si="855"/>
        <v/>
      </c>
      <c r="G1813" s="43" t="str">
        <f>IF(A1813&lt;&gt;"",IF(A1813&lt;Data!$G$11*0.25,$C$13/$G$32,IF(A1813&gt;Data!$G$11*0.25,$C$13,$C$13*10)),"")</f>
        <v/>
      </c>
      <c r="H1813" s="43" t="str">
        <f>IF(A1813&lt;&gt;"",IF(Data!$G$9="constant",$C$13,IF(Data!$G$9="squeeze",G1813,F1813)),"")</f>
        <v/>
      </c>
      <c r="I1813" s="38" t="str">
        <f ca="1">IF(ISNUMBER(A1813),NORMINV(RAND(),0,IF(AND(Data!$G$9="squeeze",A1813&lt;Data!$G$11*0.25),$H$32,1)*$C$30*$C$13)*($C$14*$C$12),"")</f>
        <v/>
      </c>
      <c r="J1813" s="42" t="str">
        <f ca="1">IFERROR(IF(Data!$C$6="Real",B1813,I1813+J1812+($C$14*$C$12)*(NORMINV(RAND(),$C$15,CHOOSE($G$13,$C$13,F1813,G1813)))),"")</f>
        <v/>
      </c>
      <c r="K1813" s="88" t="str">
        <f>IF(ISNUMBER(A1813), IF($G$16="fixed",$G$17,MIN(H1813*Data!$C$7*$C$16*0.5,$C$17*Data!$C$7))*$C$12,"")</f>
        <v/>
      </c>
      <c r="L1813" s="42" t="str">
        <f t="shared" ca="1" si="870"/>
        <v/>
      </c>
      <c r="M1813" s="44" t="str">
        <f t="shared" ca="1" si="871"/>
        <v/>
      </c>
      <c r="N1813" s="44" t="str">
        <f t="shared" ca="1" si="872"/>
        <v/>
      </c>
      <c r="O1813" s="108" t="str">
        <f t="shared" si="856"/>
        <v/>
      </c>
      <c r="P1813" s="102" t="str">
        <f t="shared" si="857"/>
        <v/>
      </c>
      <c r="Q1813" s="102" t="str">
        <f t="shared" si="858"/>
        <v/>
      </c>
      <c r="R1813" s="120" t="str">
        <f t="shared" si="859"/>
        <v/>
      </c>
      <c r="S1813" s="54" t="str">
        <f t="shared" si="860"/>
        <v/>
      </c>
      <c r="T1813" s="5" t="str">
        <f t="shared" si="861"/>
        <v/>
      </c>
      <c r="U1813" s="152" t="str">
        <f t="shared" si="844"/>
        <v/>
      </c>
      <c r="V1813" s="152" t="str">
        <f t="shared" si="845"/>
        <v/>
      </c>
      <c r="W1813" s="153" t="str">
        <f t="shared" si="846"/>
        <v/>
      </c>
      <c r="X1813" s="153" t="str">
        <f t="shared" si="847"/>
        <v/>
      </c>
      <c r="Y1813" s="153" t="str">
        <f t="shared" si="848"/>
        <v/>
      </c>
      <c r="Z1813" s="153" t="str">
        <f t="shared" si="849"/>
        <v/>
      </c>
      <c r="AA1813" s="152" t="str">
        <f t="shared" si="850"/>
        <v/>
      </c>
      <c r="AB1813" s="152" t="str">
        <f t="shared" si="851"/>
        <v/>
      </c>
      <c r="AC1813" s="154" t="str">
        <f t="shared" si="862"/>
        <v/>
      </c>
      <c r="AD1813" s="154" t="str">
        <f t="shared" si="863"/>
        <v/>
      </c>
      <c r="AE1813" s="3" t="str">
        <f t="shared" si="864"/>
        <v/>
      </c>
      <c r="AF1813" s="3" t="str">
        <f t="shared" si="865"/>
        <v/>
      </c>
      <c r="AG1813" s="3" t="str">
        <f t="shared" si="866"/>
        <v/>
      </c>
      <c r="AH1813" s="4" t="str">
        <f t="shared" si="867"/>
        <v/>
      </c>
      <c r="AI1813" s="75" t="str">
        <f t="shared" si="868"/>
        <v/>
      </c>
      <c r="AJ1813" s="75" t="str">
        <f t="shared" si="869"/>
        <v/>
      </c>
    </row>
    <row r="1814" spans="1:36">
      <c r="A1814" s="41" t="str">
        <f t="shared" si="852"/>
        <v/>
      </c>
      <c r="B1814" s="150" t="str">
        <f>IF(ISNUMBER(A1814),INDEX('MetaTrader Import'!$H$13:$J$5893,TRUNC(((A1814-$A$39+1)-1)/3)+1,MOD((A1814-$A$39+1)-1,3)+1),"")</f>
        <v/>
      </c>
      <c r="C1814" s="43" t="str">
        <f t="shared" si="853"/>
        <v/>
      </c>
      <c r="D1814" s="43" t="str">
        <f t="shared" ca="1" si="843"/>
        <v/>
      </c>
      <c r="E1814" s="43" t="str">
        <f t="shared" si="854"/>
        <v/>
      </c>
      <c r="F1814" s="43" t="str">
        <f t="shared" si="855"/>
        <v/>
      </c>
      <c r="G1814" s="43" t="str">
        <f>IF(A1814&lt;&gt;"",IF(A1814&lt;Data!$G$11*0.25,$C$13/$G$32,IF(A1814&gt;Data!$G$11*0.25,$C$13,$C$13*10)),"")</f>
        <v/>
      </c>
      <c r="H1814" s="43" t="str">
        <f>IF(A1814&lt;&gt;"",IF(Data!$G$9="constant",$C$13,IF(Data!$G$9="squeeze",G1814,F1814)),"")</f>
        <v/>
      </c>
      <c r="I1814" s="38" t="str">
        <f ca="1">IF(ISNUMBER(A1814),NORMINV(RAND(),0,IF(AND(Data!$G$9="squeeze",A1814&lt;Data!$G$11*0.25),$H$32,1)*$C$30*$C$13)*($C$14*$C$12),"")</f>
        <v/>
      </c>
      <c r="J1814" s="42" t="str">
        <f ca="1">IFERROR(IF(Data!$C$6="Real",B1814,I1814+J1813+($C$14*$C$12)*(NORMINV(RAND(),$C$15,CHOOSE($G$13,$C$13,F1814,G1814)))),"")</f>
        <v/>
      </c>
      <c r="K1814" s="88" t="str">
        <f>IF(ISNUMBER(A1814), IF($G$16="fixed",$G$17,MIN(H1814*Data!$C$7*$C$16*0.5,$C$17*Data!$C$7))*$C$12,"")</f>
        <v/>
      </c>
      <c r="L1814" s="42" t="str">
        <f t="shared" ca="1" si="870"/>
        <v/>
      </c>
      <c r="M1814" s="44" t="str">
        <f t="shared" ca="1" si="871"/>
        <v/>
      </c>
      <c r="N1814" s="44" t="str">
        <f t="shared" ca="1" si="872"/>
        <v/>
      </c>
      <c r="O1814" s="108" t="str">
        <f t="shared" si="856"/>
        <v/>
      </c>
      <c r="P1814" s="102" t="str">
        <f t="shared" si="857"/>
        <v/>
      </c>
      <c r="Q1814" s="102" t="str">
        <f t="shared" si="858"/>
        <v/>
      </c>
      <c r="R1814" s="120" t="str">
        <f t="shared" si="859"/>
        <v/>
      </c>
      <c r="S1814" s="54" t="str">
        <f t="shared" si="860"/>
        <v/>
      </c>
      <c r="T1814" s="5" t="str">
        <f t="shared" si="861"/>
        <v/>
      </c>
      <c r="U1814" s="152" t="str">
        <f t="shared" si="844"/>
        <v/>
      </c>
      <c r="V1814" s="152" t="str">
        <f t="shared" si="845"/>
        <v/>
      </c>
      <c r="W1814" s="153" t="str">
        <f t="shared" si="846"/>
        <v/>
      </c>
      <c r="X1814" s="153" t="str">
        <f t="shared" si="847"/>
        <v/>
      </c>
      <c r="Y1814" s="153" t="str">
        <f t="shared" si="848"/>
        <v/>
      </c>
      <c r="Z1814" s="153" t="str">
        <f t="shared" si="849"/>
        <v/>
      </c>
      <c r="AA1814" s="152" t="str">
        <f t="shared" si="850"/>
        <v/>
      </c>
      <c r="AB1814" s="152" t="str">
        <f t="shared" si="851"/>
        <v/>
      </c>
      <c r="AC1814" s="154" t="str">
        <f t="shared" si="862"/>
        <v/>
      </c>
      <c r="AD1814" s="154" t="str">
        <f t="shared" si="863"/>
        <v/>
      </c>
      <c r="AE1814" s="3" t="str">
        <f t="shared" si="864"/>
        <v/>
      </c>
      <c r="AF1814" s="3" t="str">
        <f t="shared" si="865"/>
        <v/>
      </c>
      <c r="AG1814" s="3" t="str">
        <f t="shared" si="866"/>
        <v/>
      </c>
      <c r="AH1814" s="4" t="str">
        <f t="shared" si="867"/>
        <v/>
      </c>
      <c r="AI1814" s="75" t="str">
        <f t="shared" si="868"/>
        <v/>
      </c>
      <c r="AJ1814" s="75" t="str">
        <f t="shared" si="869"/>
        <v/>
      </c>
    </row>
    <row r="1815" spans="1:36">
      <c r="A1815" s="41" t="str">
        <f t="shared" si="852"/>
        <v/>
      </c>
      <c r="B1815" s="150" t="str">
        <f>IF(ISNUMBER(A1815),INDEX('MetaTrader Import'!$H$13:$J$5893,TRUNC(((A1815-$A$39+1)-1)/3)+1,MOD((A1815-$A$39+1)-1,3)+1),"")</f>
        <v/>
      </c>
      <c r="C1815" s="43" t="str">
        <f t="shared" si="853"/>
        <v/>
      </c>
      <c r="D1815" s="43" t="str">
        <f t="shared" ca="1" si="843"/>
        <v/>
      </c>
      <c r="E1815" s="43" t="str">
        <f t="shared" si="854"/>
        <v/>
      </c>
      <c r="F1815" s="43" t="str">
        <f t="shared" si="855"/>
        <v/>
      </c>
      <c r="G1815" s="43" t="str">
        <f>IF(A1815&lt;&gt;"",IF(A1815&lt;Data!$G$11*0.25,$C$13/$G$32,IF(A1815&gt;Data!$G$11*0.25,$C$13,$C$13*10)),"")</f>
        <v/>
      </c>
      <c r="H1815" s="43" t="str">
        <f>IF(A1815&lt;&gt;"",IF(Data!$G$9="constant",$C$13,IF(Data!$G$9="squeeze",G1815,F1815)),"")</f>
        <v/>
      </c>
      <c r="I1815" s="38" t="str">
        <f ca="1">IF(ISNUMBER(A1815),NORMINV(RAND(),0,IF(AND(Data!$G$9="squeeze",A1815&lt;Data!$G$11*0.25),$H$32,1)*$C$30*$C$13)*($C$14*$C$12),"")</f>
        <v/>
      </c>
      <c r="J1815" s="42" t="str">
        <f ca="1">IFERROR(IF(Data!$C$6="Real",B1815,I1815+J1814+($C$14*$C$12)*(NORMINV(RAND(),$C$15,CHOOSE($G$13,$C$13,F1815,G1815)))),"")</f>
        <v/>
      </c>
      <c r="K1815" s="88" t="str">
        <f>IF(ISNUMBER(A1815), IF($G$16="fixed",$G$17,MIN(H1815*Data!$C$7*$C$16*0.5,$C$17*Data!$C$7))*$C$12,"")</f>
        <v/>
      </c>
      <c r="L1815" s="42" t="str">
        <f t="shared" ca="1" si="870"/>
        <v/>
      </c>
      <c r="M1815" s="44" t="str">
        <f t="shared" ca="1" si="871"/>
        <v/>
      </c>
      <c r="N1815" s="44" t="str">
        <f t="shared" ca="1" si="872"/>
        <v/>
      </c>
      <c r="O1815" s="108" t="str">
        <f t="shared" si="856"/>
        <v/>
      </c>
      <c r="P1815" s="102" t="str">
        <f t="shared" si="857"/>
        <v/>
      </c>
      <c r="Q1815" s="102" t="str">
        <f t="shared" si="858"/>
        <v/>
      </c>
      <c r="R1815" s="120" t="str">
        <f t="shared" si="859"/>
        <v/>
      </c>
      <c r="S1815" s="54" t="str">
        <f t="shared" si="860"/>
        <v/>
      </c>
      <c r="T1815" s="5" t="str">
        <f t="shared" si="861"/>
        <v/>
      </c>
      <c r="U1815" s="152" t="str">
        <f t="shared" si="844"/>
        <v/>
      </c>
      <c r="V1815" s="152" t="str">
        <f t="shared" si="845"/>
        <v/>
      </c>
      <c r="W1815" s="153" t="str">
        <f t="shared" si="846"/>
        <v/>
      </c>
      <c r="X1815" s="153" t="str">
        <f t="shared" si="847"/>
        <v/>
      </c>
      <c r="Y1815" s="153" t="str">
        <f t="shared" si="848"/>
        <v/>
      </c>
      <c r="Z1815" s="153" t="str">
        <f t="shared" si="849"/>
        <v/>
      </c>
      <c r="AA1815" s="152" t="str">
        <f t="shared" si="850"/>
        <v/>
      </c>
      <c r="AB1815" s="152" t="str">
        <f t="shared" si="851"/>
        <v/>
      </c>
      <c r="AC1815" s="154" t="str">
        <f t="shared" si="862"/>
        <v/>
      </c>
      <c r="AD1815" s="154" t="str">
        <f t="shared" si="863"/>
        <v/>
      </c>
      <c r="AE1815" s="3" t="str">
        <f t="shared" si="864"/>
        <v/>
      </c>
      <c r="AF1815" s="3" t="str">
        <f t="shared" si="865"/>
        <v/>
      </c>
      <c r="AG1815" s="3" t="str">
        <f t="shared" si="866"/>
        <v/>
      </c>
      <c r="AH1815" s="4" t="str">
        <f t="shared" si="867"/>
        <v/>
      </c>
      <c r="AI1815" s="75" t="str">
        <f t="shared" si="868"/>
        <v/>
      </c>
      <c r="AJ1815" s="75" t="str">
        <f t="shared" si="869"/>
        <v/>
      </c>
    </row>
    <row r="1816" spans="1:36">
      <c r="A1816" s="41" t="str">
        <f t="shared" si="852"/>
        <v/>
      </c>
      <c r="B1816" s="150" t="str">
        <f>IF(ISNUMBER(A1816),INDEX('MetaTrader Import'!$H$13:$J$5893,TRUNC(((A1816-$A$39+1)-1)/3)+1,MOD((A1816-$A$39+1)-1,3)+1),"")</f>
        <v/>
      </c>
      <c r="C1816" s="43" t="str">
        <f t="shared" si="853"/>
        <v/>
      </c>
      <c r="D1816" s="43" t="str">
        <f t="shared" ca="1" si="843"/>
        <v/>
      </c>
      <c r="E1816" s="43" t="str">
        <f t="shared" si="854"/>
        <v/>
      </c>
      <c r="F1816" s="43" t="str">
        <f t="shared" si="855"/>
        <v/>
      </c>
      <c r="G1816" s="43" t="str">
        <f>IF(A1816&lt;&gt;"",IF(A1816&lt;Data!$G$11*0.25,$C$13/$G$32,IF(A1816&gt;Data!$G$11*0.25,$C$13,$C$13*10)),"")</f>
        <v/>
      </c>
      <c r="H1816" s="43" t="str">
        <f>IF(A1816&lt;&gt;"",IF(Data!$G$9="constant",$C$13,IF(Data!$G$9="squeeze",G1816,F1816)),"")</f>
        <v/>
      </c>
      <c r="I1816" s="38" t="str">
        <f ca="1">IF(ISNUMBER(A1816),NORMINV(RAND(),0,IF(AND(Data!$G$9="squeeze",A1816&lt;Data!$G$11*0.25),$H$32,1)*$C$30*$C$13)*($C$14*$C$12),"")</f>
        <v/>
      </c>
      <c r="J1816" s="42" t="str">
        <f ca="1">IFERROR(IF(Data!$C$6="Real",B1816,I1816+J1815+($C$14*$C$12)*(NORMINV(RAND(),$C$15,CHOOSE($G$13,$C$13,F1816,G1816)))),"")</f>
        <v/>
      </c>
      <c r="K1816" s="88" t="str">
        <f>IF(ISNUMBER(A1816), IF($G$16="fixed",$G$17,MIN(H1816*Data!$C$7*$C$16*0.5,$C$17*Data!$C$7))*$C$12,"")</f>
        <v/>
      </c>
      <c r="L1816" s="42" t="str">
        <f t="shared" ca="1" si="870"/>
        <v/>
      </c>
      <c r="M1816" s="44" t="str">
        <f t="shared" ca="1" si="871"/>
        <v/>
      </c>
      <c r="N1816" s="44" t="str">
        <f t="shared" ca="1" si="872"/>
        <v/>
      </c>
      <c r="O1816" s="108" t="str">
        <f t="shared" si="856"/>
        <v/>
      </c>
      <c r="P1816" s="102" t="str">
        <f t="shared" si="857"/>
        <v/>
      </c>
      <c r="Q1816" s="102" t="str">
        <f t="shared" si="858"/>
        <v/>
      </c>
      <c r="R1816" s="120" t="str">
        <f t="shared" si="859"/>
        <v/>
      </c>
      <c r="S1816" s="54" t="str">
        <f t="shared" si="860"/>
        <v/>
      </c>
      <c r="T1816" s="5" t="str">
        <f t="shared" si="861"/>
        <v/>
      </c>
      <c r="U1816" s="152" t="str">
        <f t="shared" si="844"/>
        <v/>
      </c>
      <c r="V1816" s="152" t="str">
        <f t="shared" si="845"/>
        <v/>
      </c>
      <c r="W1816" s="153" t="str">
        <f t="shared" si="846"/>
        <v/>
      </c>
      <c r="X1816" s="153" t="str">
        <f t="shared" si="847"/>
        <v/>
      </c>
      <c r="Y1816" s="153" t="str">
        <f t="shared" si="848"/>
        <v/>
      </c>
      <c r="Z1816" s="153" t="str">
        <f t="shared" si="849"/>
        <v/>
      </c>
      <c r="AA1816" s="152" t="str">
        <f t="shared" si="850"/>
        <v/>
      </c>
      <c r="AB1816" s="152" t="str">
        <f t="shared" si="851"/>
        <v/>
      </c>
      <c r="AC1816" s="154" t="str">
        <f t="shared" si="862"/>
        <v/>
      </c>
      <c r="AD1816" s="154" t="str">
        <f t="shared" si="863"/>
        <v/>
      </c>
      <c r="AE1816" s="3" t="str">
        <f t="shared" si="864"/>
        <v/>
      </c>
      <c r="AF1816" s="3" t="str">
        <f t="shared" si="865"/>
        <v/>
      </c>
      <c r="AG1816" s="3" t="str">
        <f t="shared" si="866"/>
        <v/>
      </c>
      <c r="AH1816" s="4" t="str">
        <f t="shared" si="867"/>
        <v/>
      </c>
      <c r="AI1816" s="75" t="str">
        <f t="shared" si="868"/>
        <v/>
      </c>
      <c r="AJ1816" s="75" t="str">
        <f t="shared" si="869"/>
        <v/>
      </c>
    </row>
    <row r="1817" spans="1:36">
      <c r="A1817" s="41" t="str">
        <f t="shared" si="852"/>
        <v/>
      </c>
      <c r="B1817" s="150" t="str">
        <f>IF(ISNUMBER(A1817),INDEX('MetaTrader Import'!$H$13:$J$5893,TRUNC(((A1817-$A$39+1)-1)/3)+1,MOD((A1817-$A$39+1)-1,3)+1),"")</f>
        <v/>
      </c>
      <c r="C1817" s="43" t="str">
        <f t="shared" si="853"/>
        <v/>
      </c>
      <c r="D1817" s="43" t="str">
        <f t="shared" ca="1" si="843"/>
        <v/>
      </c>
      <c r="E1817" s="43" t="str">
        <f t="shared" si="854"/>
        <v/>
      </c>
      <c r="F1817" s="43" t="str">
        <f t="shared" si="855"/>
        <v/>
      </c>
      <c r="G1817" s="43" t="str">
        <f>IF(A1817&lt;&gt;"",IF(A1817&lt;Data!$G$11*0.25,$C$13/$G$32,IF(A1817&gt;Data!$G$11*0.25,$C$13,$C$13*10)),"")</f>
        <v/>
      </c>
      <c r="H1817" s="43" t="str">
        <f>IF(A1817&lt;&gt;"",IF(Data!$G$9="constant",$C$13,IF(Data!$G$9="squeeze",G1817,F1817)),"")</f>
        <v/>
      </c>
      <c r="I1817" s="38" t="str">
        <f ca="1">IF(ISNUMBER(A1817),NORMINV(RAND(),0,IF(AND(Data!$G$9="squeeze",A1817&lt;Data!$G$11*0.25),$H$32,1)*$C$30*$C$13)*($C$14*$C$12),"")</f>
        <v/>
      </c>
      <c r="J1817" s="42" t="str">
        <f ca="1">IFERROR(IF(Data!$C$6="Real",B1817,I1817+J1816+($C$14*$C$12)*(NORMINV(RAND(),$C$15,CHOOSE($G$13,$C$13,F1817,G1817)))),"")</f>
        <v/>
      </c>
      <c r="K1817" s="88" t="str">
        <f>IF(ISNUMBER(A1817), IF($G$16="fixed",$G$17,MIN(H1817*Data!$C$7*$C$16*0.5,$C$17*Data!$C$7))*$C$12,"")</f>
        <v/>
      </c>
      <c r="L1817" s="42" t="str">
        <f t="shared" ca="1" si="870"/>
        <v/>
      </c>
      <c r="M1817" s="44" t="str">
        <f t="shared" ca="1" si="871"/>
        <v/>
      </c>
      <c r="N1817" s="44" t="str">
        <f t="shared" ca="1" si="872"/>
        <v/>
      </c>
      <c r="O1817" s="108" t="str">
        <f t="shared" si="856"/>
        <v/>
      </c>
      <c r="P1817" s="102" t="str">
        <f t="shared" si="857"/>
        <v/>
      </c>
      <c r="Q1817" s="102" t="str">
        <f t="shared" si="858"/>
        <v/>
      </c>
      <c r="R1817" s="120" t="str">
        <f t="shared" si="859"/>
        <v/>
      </c>
      <c r="S1817" s="54" t="str">
        <f t="shared" si="860"/>
        <v/>
      </c>
      <c r="T1817" s="5" t="str">
        <f t="shared" si="861"/>
        <v/>
      </c>
      <c r="U1817" s="152" t="str">
        <f t="shared" si="844"/>
        <v/>
      </c>
      <c r="V1817" s="152" t="str">
        <f t="shared" si="845"/>
        <v/>
      </c>
      <c r="W1817" s="153" t="str">
        <f t="shared" si="846"/>
        <v/>
      </c>
      <c r="X1817" s="153" t="str">
        <f t="shared" si="847"/>
        <v/>
      </c>
      <c r="Y1817" s="153" t="str">
        <f t="shared" si="848"/>
        <v/>
      </c>
      <c r="Z1817" s="153" t="str">
        <f t="shared" si="849"/>
        <v/>
      </c>
      <c r="AA1817" s="152" t="str">
        <f t="shared" si="850"/>
        <v/>
      </c>
      <c r="AB1817" s="152" t="str">
        <f t="shared" si="851"/>
        <v/>
      </c>
      <c r="AC1817" s="154" t="str">
        <f t="shared" si="862"/>
        <v/>
      </c>
      <c r="AD1817" s="154" t="str">
        <f t="shared" si="863"/>
        <v/>
      </c>
      <c r="AE1817" s="3" t="str">
        <f t="shared" si="864"/>
        <v/>
      </c>
      <c r="AF1817" s="3" t="str">
        <f t="shared" si="865"/>
        <v/>
      </c>
      <c r="AG1817" s="3" t="str">
        <f t="shared" si="866"/>
        <v/>
      </c>
      <c r="AH1817" s="4" t="str">
        <f t="shared" si="867"/>
        <v/>
      </c>
      <c r="AI1817" s="75" t="str">
        <f t="shared" si="868"/>
        <v/>
      </c>
      <c r="AJ1817" s="75" t="str">
        <f t="shared" si="869"/>
        <v/>
      </c>
    </row>
    <row r="1818" spans="1:36">
      <c r="A1818" s="41" t="str">
        <f t="shared" si="852"/>
        <v/>
      </c>
      <c r="B1818" s="150" t="str">
        <f>IF(ISNUMBER(A1818),INDEX('MetaTrader Import'!$H$13:$J$5893,TRUNC(((A1818-$A$39+1)-1)/3)+1,MOD((A1818-$A$39+1)-1,3)+1),"")</f>
        <v/>
      </c>
      <c r="C1818" s="43" t="str">
        <f t="shared" si="853"/>
        <v/>
      </c>
      <c r="D1818" s="43" t="str">
        <f t="shared" ca="1" si="843"/>
        <v/>
      </c>
      <c r="E1818" s="43" t="str">
        <f t="shared" si="854"/>
        <v/>
      </c>
      <c r="F1818" s="43" t="str">
        <f t="shared" si="855"/>
        <v/>
      </c>
      <c r="G1818" s="43" t="str">
        <f>IF(A1818&lt;&gt;"",IF(A1818&lt;Data!$G$11*0.25,$C$13/$G$32,IF(A1818&gt;Data!$G$11*0.25,$C$13,$C$13*10)),"")</f>
        <v/>
      </c>
      <c r="H1818" s="43" t="str">
        <f>IF(A1818&lt;&gt;"",IF(Data!$G$9="constant",$C$13,IF(Data!$G$9="squeeze",G1818,F1818)),"")</f>
        <v/>
      </c>
      <c r="I1818" s="38" t="str">
        <f ca="1">IF(ISNUMBER(A1818),NORMINV(RAND(),0,IF(AND(Data!$G$9="squeeze",A1818&lt;Data!$G$11*0.25),$H$32,1)*$C$30*$C$13)*($C$14*$C$12),"")</f>
        <v/>
      </c>
      <c r="J1818" s="42" t="str">
        <f ca="1">IFERROR(IF(Data!$C$6="Real",B1818,I1818+J1817+($C$14*$C$12)*(NORMINV(RAND(),$C$15,CHOOSE($G$13,$C$13,F1818,G1818)))),"")</f>
        <v/>
      </c>
      <c r="K1818" s="88" t="str">
        <f>IF(ISNUMBER(A1818), IF($G$16="fixed",$G$17,MIN(H1818*Data!$C$7*$C$16*0.5,$C$17*Data!$C$7))*$C$12,"")</f>
        <v/>
      </c>
      <c r="L1818" s="42" t="str">
        <f t="shared" ca="1" si="870"/>
        <v/>
      </c>
      <c r="M1818" s="44" t="str">
        <f t="shared" ca="1" si="871"/>
        <v/>
      </c>
      <c r="N1818" s="44" t="str">
        <f t="shared" ca="1" si="872"/>
        <v/>
      </c>
      <c r="O1818" s="108" t="str">
        <f t="shared" si="856"/>
        <v/>
      </c>
      <c r="P1818" s="102" t="str">
        <f t="shared" si="857"/>
        <v/>
      </c>
      <c r="Q1818" s="102" t="str">
        <f t="shared" si="858"/>
        <v/>
      </c>
      <c r="R1818" s="120" t="str">
        <f t="shared" si="859"/>
        <v/>
      </c>
      <c r="S1818" s="54" t="str">
        <f t="shared" si="860"/>
        <v/>
      </c>
      <c r="T1818" s="5" t="str">
        <f t="shared" si="861"/>
        <v/>
      </c>
      <c r="U1818" s="152" t="str">
        <f t="shared" si="844"/>
        <v/>
      </c>
      <c r="V1818" s="152" t="str">
        <f t="shared" si="845"/>
        <v/>
      </c>
      <c r="W1818" s="153" t="str">
        <f t="shared" si="846"/>
        <v/>
      </c>
      <c r="X1818" s="153" t="str">
        <f t="shared" si="847"/>
        <v/>
      </c>
      <c r="Y1818" s="153" t="str">
        <f t="shared" si="848"/>
        <v/>
      </c>
      <c r="Z1818" s="153" t="str">
        <f t="shared" si="849"/>
        <v/>
      </c>
      <c r="AA1818" s="152" t="str">
        <f t="shared" si="850"/>
        <v/>
      </c>
      <c r="AB1818" s="152" t="str">
        <f t="shared" si="851"/>
        <v/>
      </c>
      <c r="AC1818" s="154" t="str">
        <f t="shared" si="862"/>
        <v/>
      </c>
      <c r="AD1818" s="154" t="str">
        <f t="shared" si="863"/>
        <v/>
      </c>
      <c r="AE1818" s="3" t="str">
        <f t="shared" si="864"/>
        <v/>
      </c>
      <c r="AF1818" s="3" t="str">
        <f t="shared" si="865"/>
        <v/>
      </c>
      <c r="AG1818" s="3" t="str">
        <f t="shared" si="866"/>
        <v/>
      </c>
      <c r="AH1818" s="4" t="str">
        <f t="shared" si="867"/>
        <v/>
      </c>
      <c r="AI1818" s="75" t="str">
        <f t="shared" si="868"/>
        <v/>
      </c>
      <c r="AJ1818" s="75" t="str">
        <f t="shared" si="869"/>
        <v/>
      </c>
    </row>
    <row r="1819" spans="1:36">
      <c r="A1819" s="41" t="str">
        <f t="shared" si="852"/>
        <v/>
      </c>
      <c r="B1819" s="150" t="str">
        <f>IF(ISNUMBER(A1819),INDEX('MetaTrader Import'!$H$13:$J$5893,TRUNC(((A1819-$A$39+1)-1)/3)+1,MOD((A1819-$A$39+1)-1,3)+1),"")</f>
        <v/>
      </c>
      <c r="C1819" s="43" t="str">
        <f t="shared" si="853"/>
        <v/>
      </c>
      <c r="D1819" s="43" t="str">
        <f t="shared" ca="1" si="843"/>
        <v/>
      </c>
      <c r="E1819" s="43" t="str">
        <f t="shared" si="854"/>
        <v/>
      </c>
      <c r="F1819" s="43" t="str">
        <f t="shared" si="855"/>
        <v/>
      </c>
      <c r="G1819" s="43" t="str">
        <f>IF(A1819&lt;&gt;"",IF(A1819&lt;Data!$G$11*0.25,$C$13/$G$32,IF(A1819&gt;Data!$G$11*0.25,$C$13,$C$13*10)),"")</f>
        <v/>
      </c>
      <c r="H1819" s="43" t="str">
        <f>IF(A1819&lt;&gt;"",IF(Data!$G$9="constant",$C$13,IF(Data!$G$9="squeeze",G1819,F1819)),"")</f>
        <v/>
      </c>
      <c r="I1819" s="38" t="str">
        <f ca="1">IF(ISNUMBER(A1819),NORMINV(RAND(),0,IF(AND(Data!$G$9="squeeze",A1819&lt;Data!$G$11*0.25),$H$32,1)*$C$30*$C$13)*($C$14*$C$12),"")</f>
        <v/>
      </c>
      <c r="J1819" s="42" t="str">
        <f ca="1">IFERROR(IF(Data!$C$6="Real",B1819,I1819+J1818+($C$14*$C$12)*(NORMINV(RAND(),$C$15,CHOOSE($G$13,$C$13,F1819,G1819)))),"")</f>
        <v/>
      </c>
      <c r="K1819" s="88" t="str">
        <f>IF(ISNUMBER(A1819), IF($G$16="fixed",$G$17,MIN(H1819*Data!$C$7*$C$16*0.5,$C$17*Data!$C$7))*$C$12,"")</f>
        <v/>
      </c>
      <c r="L1819" s="42" t="str">
        <f t="shared" ca="1" si="870"/>
        <v/>
      </c>
      <c r="M1819" s="44" t="str">
        <f t="shared" ca="1" si="871"/>
        <v/>
      </c>
      <c r="N1819" s="44" t="str">
        <f t="shared" ca="1" si="872"/>
        <v/>
      </c>
      <c r="O1819" s="108" t="str">
        <f t="shared" si="856"/>
        <v/>
      </c>
      <c r="P1819" s="102" t="str">
        <f t="shared" si="857"/>
        <v/>
      </c>
      <c r="Q1819" s="102" t="str">
        <f t="shared" si="858"/>
        <v/>
      </c>
      <c r="R1819" s="120" t="str">
        <f t="shared" si="859"/>
        <v/>
      </c>
      <c r="S1819" s="54" t="str">
        <f t="shared" si="860"/>
        <v/>
      </c>
      <c r="T1819" s="5" t="str">
        <f t="shared" si="861"/>
        <v/>
      </c>
      <c r="U1819" s="152" t="str">
        <f t="shared" si="844"/>
        <v/>
      </c>
      <c r="V1819" s="152" t="str">
        <f t="shared" si="845"/>
        <v/>
      </c>
      <c r="W1819" s="153" t="str">
        <f t="shared" si="846"/>
        <v/>
      </c>
      <c r="X1819" s="153" t="str">
        <f t="shared" si="847"/>
        <v/>
      </c>
      <c r="Y1819" s="153" t="str">
        <f t="shared" si="848"/>
        <v/>
      </c>
      <c r="Z1819" s="153" t="str">
        <f t="shared" si="849"/>
        <v/>
      </c>
      <c r="AA1819" s="152" t="str">
        <f t="shared" si="850"/>
        <v/>
      </c>
      <c r="AB1819" s="152" t="str">
        <f t="shared" si="851"/>
        <v/>
      </c>
      <c r="AC1819" s="154" t="str">
        <f t="shared" si="862"/>
        <v/>
      </c>
      <c r="AD1819" s="154" t="str">
        <f t="shared" si="863"/>
        <v/>
      </c>
      <c r="AE1819" s="3" t="str">
        <f t="shared" si="864"/>
        <v/>
      </c>
      <c r="AF1819" s="3" t="str">
        <f t="shared" si="865"/>
        <v/>
      </c>
      <c r="AG1819" s="3" t="str">
        <f t="shared" si="866"/>
        <v/>
      </c>
      <c r="AH1819" s="4" t="str">
        <f t="shared" si="867"/>
        <v/>
      </c>
      <c r="AI1819" s="75" t="str">
        <f t="shared" si="868"/>
        <v/>
      </c>
      <c r="AJ1819" s="75" t="str">
        <f t="shared" si="869"/>
        <v/>
      </c>
    </row>
    <row r="1820" spans="1:36">
      <c r="A1820" s="41" t="str">
        <f t="shared" si="852"/>
        <v/>
      </c>
      <c r="B1820" s="150" t="str">
        <f>IF(ISNUMBER(A1820),INDEX('MetaTrader Import'!$H$13:$J$5893,TRUNC(((A1820-$A$39+1)-1)/3)+1,MOD((A1820-$A$39+1)-1,3)+1),"")</f>
        <v/>
      </c>
      <c r="C1820" s="43" t="str">
        <f t="shared" si="853"/>
        <v/>
      </c>
      <c r="D1820" s="43" t="str">
        <f t="shared" ca="1" si="843"/>
        <v/>
      </c>
      <c r="E1820" s="43" t="str">
        <f t="shared" si="854"/>
        <v/>
      </c>
      <c r="F1820" s="43" t="str">
        <f t="shared" si="855"/>
        <v/>
      </c>
      <c r="G1820" s="43" t="str">
        <f>IF(A1820&lt;&gt;"",IF(A1820&lt;Data!$G$11*0.25,$C$13/$G$32,IF(A1820&gt;Data!$G$11*0.25,$C$13,$C$13*10)),"")</f>
        <v/>
      </c>
      <c r="H1820" s="43" t="str">
        <f>IF(A1820&lt;&gt;"",IF(Data!$G$9="constant",$C$13,IF(Data!$G$9="squeeze",G1820,F1820)),"")</f>
        <v/>
      </c>
      <c r="I1820" s="38" t="str">
        <f ca="1">IF(ISNUMBER(A1820),NORMINV(RAND(),0,IF(AND(Data!$G$9="squeeze",A1820&lt;Data!$G$11*0.25),$H$32,1)*$C$30*$C$13)*($C$14*$C$12),"")</f>
        <v/>
      </c>
      <c r="J1820" s="42" t="str">
        <f ca="1">IFERROR(IF(Data!$C$6="Real",B1820,I1820+J1819+($C$14*$C$12)*(NORMINV(RAND(),$C$15,CHOOSE($G$13,$C$13,F1820,G1820)))),"")</f>
        <v/>
      </c>
      <c r="K1820" s="88" t="str">
        <f>IF(ISNUMBER(A1820), IF($G$16="fixed",$G$17,MIN(H1820*Data!$C$7*$C$16*0.5,$C$17*Data!$C$7))*$C$12,"")</f>
        <v/>
      </c>
      <c r="L1820" s="42" t="str">
        <f t="shared" ca="1" si="870"/>
        <v/>
      </c>
      <c r="M1820" s="44" t="str">
        <f t="shared" ca="1" si="871"/>
        <v/>
      </c>
      <c r="N1820" s="44" t="str">
        <f t="shared" ca="1" si="872"/>
        <v/>
      </c>
      <c r="O1820" s="108" t="str">
        <f t="shared" si="856"/>
        <v/>
      </c>
      <c r="P1820" s="102" t="str">
        <f t="shared" si="857"/>
        <v/>
      </c>
      <c r="Q1820" s="102" t="str">
        <f t="shared" si="858"/>
        <v/>
      </c>
      <c r="R1820" s="120" t="str">
        <f t="shared" si="859"/>
        <v/>
      </c>
      <c r="S1820" s="54" t="str">
        <f t="shared" si="860"/>
        <v/>
      </c>
      <c r="T1820" s="5" t="str">
        <f t="shared" si="861"/>
        <v/>
      </c>
      <c r="U1820" s="152" t="str">
        <f t="shared" si="844"/>
        <v/>
      </c>
      <c r="V1820" s="152" t="str">
        <f t="shared" si="845"/>
        <v/>
      </c>
      <c r="W1820" s="153" t="str">
        <f t="shared" si="846"/>
        <v/>
      </c>
      <c r="X1820" s="153" t="str">
        <f t="shared" si="847"/>
        <v/>
      </c>
      <c r="Y1820" s="153" t="str">
        <f t="shared" si="848"/>
        <v/>
      </c>
      <c r="Z1820" s="153" t="str">
        <f t="shared" si="849"/>
        <v/>
      </c>
      <c r="AA1820" s="152" t="str">
        <f t="shared" si="850"/>
        <v/>
      </c>
      <c r="AB1820" s="152" t="str">
        <f t="shared" si="851"/>
        <v/>
      </c>
      <c r="AC1820" s="154" t="str">
        <f t="shared" si="862"/>
        <v/>
      </c>
      <c r="AD1820" s="154" t="str">
        <f t="shared" si="863"/>
        <v/>
      </c>
      <c r="AE1820" s="3" t="str">
        <f t="shared" si="864"/>
        <v/>
      </c>
      <c r="AF1820" s="3" t="str">
        <f t="shared" si="865"/>
        <v/>
      </c>
      <c r="AG1820" s="3" t="str">
        <f t="shared" si="866"/>
        <v/>
      </c>
      <c r="AH1820" s="4" t="str">
        <f t="shared" si="867"/>
        <v/>
      </c>
      <c r="AI1820" s="75" t="str">
        <f t="shared" si="868"/>
        <v/>
      </c>
      <c r="AJ1820" s="75" t="str">
        <f t="shared" si="869"/>
        <v/>
      </c>
    </row>
    <row r="1821" spans="1:36">
      <c r="A1821" s="41" t="str">
        <f t="shared" si="852"/>
        <v/>
      </c>
      <c r="B1821" s="150" t="str">
        <f>IF(ISNUMBER(A1821),INDEX('MetaTrader Import'!$H$13:$J$5893,TRUNC(((A1821-$A$39+1)-1)/3)+1,MOD((A1821-$A$39+1)-1,3)+1),"")</f>
        <v/>
      </c>
      <c r="C1821" s="43" t="str">
        <f t="shared" si="853"/>
        <v/>
      </c>
      <c r="D1821" s="43" t="str">
        <f t="shared" ca="1" si="843"/>
        <v/>
      </c>
      <c r="E1821" s="43" t="str">
        <f t="shared" si="854"/>
        <v/>
      </c>
      <c r="F1821" s="43" t="str">
        <f t="shared" si="855"/>
        <v/>
      </c>
      <c r="G1821" s="43" t="str">
        <f>IF(A1821&lt;&gt;"",IF(A1821&lt;Data!$G$11*0.25,$C$13/$G$32,IF(A1821&gt;Data!$G$11*0.25,$C$13,$C$13*10)),"")</f>
        <v/>
      </c>
      <c r="H1821" s="43" t="str">
        <f>IF(A1821&lt;&gt;"",IF(Data!$G$9="constant",$C$13,IF(Data!$G$9="squeeze",G1821,F1821)),"")</f>
        <v/>
      </c>
      <c r="I1821" s="38" t="str">
        <f ca="1">IF(ISNUMBER(A1821),NORMINV(RAND(),0,IF(AND(Data!$G$9="squeeze",A1821&lt;Data!$G$11*0.25),$H$32,1)*$C$30*$C$13)*($C$14*$C$12),"")</f>
        <v/>
      </c>
      <c r="J1821" s="42" t="str">
        <f ca="1">IFERROR(IF(Data!$C$6="Real",B1821,I1821+J1820+($C$14*$C$12)*(NORMINV(RAND(),$C$15,CHOOSE($G$13,$C$13,F1821,G1821)))),"")</f>
        <v/>
      </c>
      <c r="K1821" s="88" t="str">
        <f>IF(ISNUMBER(A1821), IF($G$16="fixed",$G$17,MIN(H1821*Data!$C$7*$C$16*0.5,$C$17*Data!$C$7))*$C$12,"")</f>
        <v/>
      </c>
      <c r="L1821" s="42" t="str">
        <f t="shared" ca="1" si="870"/>
        <v/>
      </c>
      <c r="M1821" s="44" t="str">
        <f t="shared" ca="1" si="871"/>
        <v/>
      </c>
      <c r="N1821" s="44" t="str">
        <f t="shared" ca="1" si="872"/>
        <v/>
      </c>
      <c r="O1821" s="108" t="str">
        <f t="shared" si="856"/>
        <v/>
      </c>
      <c r="P1821" s="102" t="str">
        <f t="shared" si="857"/>
        <v/>
      </c>
      <c r="Q1821" s="102" t="str">
        <f t="shared" si="858"/>
        <v/>
      </c>
      <c r="R1821" s="120" t="str">
        <f t="shared" si="859"/>
        <v/>
      </c>
      <c r="S1821" s="54" t="str">
        <f t="shared" si="860"/>
        <v/>
      </c>
      <c r="T1821" s="5" t="str">
        <f t="shared" si="861"/>
        <v/>
      </c>
      <c r="U1821" s="152" t="str">
        <f t="shared" si="844"/>
        <v/>
      </c>
      <c r="V1821" s="152" t="str">
        <f t="shared" si="845"/>
        <v/>
      </c>
      <c r="W1821" s="153" t="str">
        <f t="shared" si="846"/>
        <v/>
      </c>
      <c r="X1821" s="153" t="str">
        <f t="shared" si="847"/>
        <v/>
      </c>
      <c r="Y1821" s="153" t="str">
        <f t="shared" si="848"/>
        <v/>
      </c>
      <c r="Z1821" s="153" t="str">
        <f t="shared" si="849"/>
        <v/>
      </c>
      <c r="AA1821" s="152" t="str">
        <f t="shared" si="850"/>
        <v/>
      </c>
      <c r="AB1821" s="152" t="str">
        <f t="shared" si="851"/>
        <v/>
      </c>
      <c r="AC1821" s="154" t="str">
        <f t="shared" si="862"/>
        <v/>
      </c>
      <c r="AD1821" s="154" t="str">
        <f t="shared" si="863"/>
        <v/>
      </c>
      <c r="AE1821" s="3" t="str">
        <f t="shared" si="864"/>
        <v/>
      </c>
      <c r="AF1821" s="3" t="str">
        <f t="shared" si="865"/>
        <v/>
      </c>
      <c r="AG1821" s="3" t="str">
        <f t="shared" si="866"/>
        <v/>
      </c>
      <c r="AH1821" s="4" t="str">
        <f t="shared" si="867"/>
        <v/>
      </c>
      <c r="AI1821" s="75" t="str">
        <f t="shared" si="868"/>
        <v/>
      </c>
      <c r="AJ1821" s="75" t="str">
        <f t="shared" si="869"/>
        <v/>
      </c>
    </row>
    <row r="1822" spans="1:36">
      <c r="A1822" s="41" t="str">
        <f t="shared" si="852"/>
        <v/>
      </c>
      <c r="B1822" s="150" t="str">
        <f>IF(ISNUMBER(A1822),INDEX('MetaTrader Import'!$H$13:$J$5893,TRUNC(((A1822-$A$39+1)-1)/3)+1,MOD((A1822-$A$39+1)-1,3)+1),"")</f>
        <v/>
      </c>
      <c r="C1822" s="43" t="str">
        <f t="shared" si="853"/>
        <v/>
      </c>
      <c r="D1822" s="43" t="str">
        <f t="shared" ca="1" si="843"/>
        <v/>
      </c>
      <c r="E1822" s="43" t="str">
        <f t="shared" si="854"/>
        <v/>
      </c>
      <c r="F1822" s="43" t="str">
        <f t="shared" si="855"/>
        <v/>
      </c>
      <c r="G1822" s="43" t="str">
        <f>IF(A1822&lt;&gt;"",IF(A1822&lt;Data!$G$11*0.25,$C$13/$G$32,IF(A1822&gt;Data!$G$11*0.25,$C$13,$C$13*10)),"")</f>
        <v/>
      </c>
      <c r="H1822" s="43" t="str">
        <f>IF(A1822&lt;&gt;"",IF(Data!$G$9="constant",$C$13,IF(Data!$G$9="squeeze",G1822,F1822)),"")</f>
        <v/>
      </c>
      <c r="I1822" s="38" t="str">
        <f ca="1">IF(ISNUMBER(A1822),NORMINV(RAND(),0,IF(AND(Data!$G$9="squeeze",A1822&lt;Data!$G$11*0.25),$H$32,1)*$C$30*$C$13)*($C$14*$C$12),"")</f>
        <v/>
      </c>
      <c r="J1822" s="42" t="str">
        <f ca="1">IFERROR(IF(Data!$C$6="Real",B1822,I1822+J1821+($C$14*$C$12)*(NORMINV(RAND(),$C$15,CHOOSE($G$13,$C$13,F1822,G1822)))),"")</f>
        <v/>
      </c>
      <c r="K1822" s="88" t="str">
        <f>IF(ISNUMBER(A1822), IF($G$16="fixed",$G$17,MIN(H1822*Data!$C$7*$C$16*0.5,$C$17*Data!$C$7))*$C$12,"")</f>
        <v/>
      </c>
      <c r="L1822" s="42" t="str">
        <f t="shared" ca="1" si="870"/>
        <v/>
      </c>
      <c r="M1822" s="44" t="str">
        <f t="shared" ca="1" si="871"/>
        <v/>
      </c>
      <c r="N1822" s="44" t="str">
        <f t="shared" ca="1" si="872"/>
        <v/>
      </c>
      <c r="O1822" s="108" t="str">
        <f t="shared" si="856"/>
        <v/>
      </c>
      <c r="P1822" s="102" t="str">
        <f t="shared" si="857"/>
        <v/>
      </c>
      <c r="Q1822" s="102" t="str">
        <f t="shared" si="858"/>
        <v/>
      </c>
      <c r="R1822" s="120" t="str">
        <f t="shared" si="859"/>
        <v/>
      </c>
      <c r="S1822" s="54" t="str">
        <f t="shared" si="860"/>
        <v/>
      </c>
      <c r="T1822" s="5" t="str">
        <f t="shared" si="861"/>
        <v/>
      </c>
      <c r="U1822" s="152" t="str">
        <f t="shared" si="844"/>
        <v/>
      </c>
      <c r="V1822" s="152" t="str">
        <f t="shared" si="845"/>
        <v/>
      </c>
      <c r="W1822" s="153" t="str">
        <f t="shared" si="846"/>
        <v/>
      </c>
      <c r="X1822" s="153" t="str">
        <f t="shared" si="847"/>
        <v/>
      </c>
      <c r="Y1822" s="153" t="str">
        <f t="shared" si="848"/>
        <v/>
      </c>
      <c r="Z1822" s="153" t="str">
        <f t="shared" si="849"/>
        <v/>
      </c>
      <c r="AA1822" s="152" t="str">
        <f t="shared" si="850"/>
        <v/>
      </c>
      <c r="AB1822" s="152" t="str">
        <f t="shared" si="851"/>
        <v/>
      </c>
      <c r="AC1822" s="154" t="str">
        <f t="shared" si="862"/>
        <v/>
      </c>
      <c r="AD1822" s="154" t="str">
        <f t="shared" si="863"/>
        <v/>
      </c>
      <c r="AE1822" s="3" t="str">
        <f t="shared" si="864"/>
        <v/>
      </c>
      <c r="AF1822" s="3" t="str">
        <f t="shared" si="865"/>
        <v/>
      </c>
      <c r="AG1822" s="3" t="str">
        <f t="shared" si="866"/>
        <v/>
      </c>
      <c r="AH1822" s="4" t="str">
        <f t="shared" si="867"/>
        <v/>
      </c>
      <c r="AI1822" s="75" t="str">
        <f t="shared" si="868"/>
        <v/>
      </c>
      <c r="AJ1822" s="75" t="str">
        <f t="shared" si="869"/>
        <v/>
      </c>
    </row>
    <row r="1823" spans="1:36">
      <c r="A1823" s="41" t="str">
        <f t="shared" si="852"/>
        <v/>
      </c>
      <c r="B1823" s="150" t="str">
        <f>IF(ISNUMBER(A1823),INDEX('MetaTrader Import'!$H$13:$J$5893,TRUNC(((A1823-$A$39+1)-1)/3)+1,MOD((A1823-$A$39+1)-1,3)+1),"")</f>
        <v/>
      </c>
      <c r="C1823" s="43" t="str">
        <f t="shared" si="853"/>
        <v/>
      </c>
      <c r="D1823" s="43" t="str">
        <f t="shared" ca="1" si="843"/>
        <v/>
      </c>
      <c r="E1823" s="43" t="str">
        <f t="shared" si="854"/>
        <v/>
      </c>
      <c r="F1823" s="43" t="str">
        <f t="shared" si="855"/>
        <v/>
      </c>
      <c r="G1823" s="43" t="str">
        <f>IF(A1823&lt;&gt;"",IF(A1823&lt;Data!$G$11*0.25,$C$13/$G$32,IF(A1823&gt;Data!$G$11*0.25,$C$13,$C$13*10)),"")</f>
        <v/>
      </c>
      <c r="H1823" s="43" t="str">
        <f>IF(A1823&lt;&gt;"",IF(Data!$G$9="constant",$C$13,IF(Data!$G$9="squeeze",G1823,F1823)),"")</f>
        <v/>
      </c>
      <c r="I1823" s="38" t="str">
        <f ca="1">IF(ISNUMBER(A1823),NORMINV(RAND(),0,IF(AND(Data!$G$9="squeeze",A1823&lt;Data!$G$11*0.25),$H$32,1)*$C$30*$C$13)*($C$14*$C$12),"")</f>
        <v/>
      </c>
      <c r="J1823" s="42" t="str">
        <f ca="1">IFERROR(IF(Data!$C$6="Real",B1823,I1823+J1822+($C$14*$C$12)*(NORMINV(RAND(),$C$15,CHOOSE($G$13,$C$13,F1823,G1823)))),"")</f>
        <v/>
      </c>
      <c r="K1823" s="88" t="str">
        <f>IF(ISNUMBER(A1823), IF($G$16="fixed",$G$17,MIN(H1823*Data!$C$7*$C$16*0.5,$C$17*Data!$C$7))*$C$12,"")</f>
        <v/>
      </c>
      <c r="L1823" s="42" t="str">
        <f t="shared" ca="1" si="870"/>
        <v/>
      </c>
      <c r="M1823" s="44" t="str">
        <f t="shared" ca="1" si="871"/>
        <v/>
      </c>
      <c r="N1823" s="44" t="str">
        <f t="shared" ca="1" si="872"/>
        <v/>
      </c>
      <c r="O1823" s="108" t="str">
        <f t="shared" si="856"/>
        <v/>
      </c>
      <c r="P1823" s="102" t="str">
        <f t="shared" si="857"/>
        <v/>
      </c>
      <c r="Q1823" s="102" t="str">
        <f t="shared" si="858"/>
        <v/>
      </c>
      <c r="R1823" s="120" t="str">
        <f t="shared" si="859"/>
        <v/>
      </c>
      <c r="S1823" s="54" t="str">
        <f t="shared" si="860"/>
        <v/>
      </c>
      <c r="T1823" s="5" t="str">
        <f t="shared" si="861"/>
        <v/>
      </c>
      <c r="U1823" s="152" t="str">
        <f t="shared" si="844"/>
        <v/>
      </c>
      <c r="V1823" s="152" t="str">
        <f t="shared" si="845"/>
        <v/>
      </c>
      <c r="W1823" s="153" t="str">
        <f t="shared" si="846"/>
        <v/>
      </c>
      <c r="X1823" s="153" t="str">
        <f t="shared" si="847"/>
        <v/>
      </c>
      <c r="Y1823" s="153" t="str">
        <f t="shared" si="848"/>
        <v/>
      </c>
      <c r="Z1823" s="153" t="str">
        <f t="shared" si="849"/>
        <v/>
      </c>
      <c r="AA1823" s="152" t="str">
        <f t="shared" si="850"/>
        <v/>
      </c>
      <c r="AB1823" s="152" t="str">
        <f t="shared" si="851"/>
        <v/>
      </c>
      <c r="AC1823" s="154" t="str">
        <f t="shared" si="862"/>
        <v/>
      </c>
      <c r="AD1823" s="154" t="str">
        <f t="shared" si="863"/>
        <v/>
      </c>
      <c r="AE1823" s="3" t="str">
        <f t="shared" si="864"/>
        <v/>
      </c>
      <c r="AF1823" s="3" t="str">
        <f t="shared" si="865"/>
        <v/>
      </c>
      <c r="AG1823" s="3" t="str">
        <f t="shared" si="866"/>
        <v/>
      </c>
      <c r="AH1823" s="4" t="str">
        <f t="shared" si="867"/>
        <v/>
      </c>
      <c r="AI1823" s="75" t="str">
        <f t="shared" si="868"/>
        <v/>
      </c>
      <c r="AJ1823" s="75" t="str">
        <f t="shared" si="869"/>
        <v/>
      </c>
    </row>
    <row r="1824" spans="1:36">
      <c r="A1824" s="41" t="str">
        <f t="shared" si="852"/>
        <v/>
      </c>
      <c r="B1824" s="150" t="str">
        <f>IF(ISNUMBER(A1824),INDEX('MetaTrader Import'!$H$13:$J$5893,TRUNC(((A1824-$A$39+1)-1)/3)+1,MOD((A1824-$A$39+1)-1,3)+1),"")</f>
        <v/>
      </c>
      <c r="C1824" s="43" t="str">
        <f t="shared" si="853"/>
        <v/>
      </c>
      <c r="D1824" s="43" t="str">
        <f t="shared" ca="1" si="843"/>
        <v/>
      </c>
      <c r="E1824" s="43" t="str">
        <f t="shared" si="854"/>
        <v/>
      </c>
      <c r="F1824" s="43" t="str">
        <f t="shared" si="855"/>
        <v/>
      </c>
      <c r="G1824" s="43" t="str">
        <f>IF(A1824&lt;&gt;"",IF(A1824&lt;Data!$G$11*0.25,$C$13/$G$32,IF(A1824&gt;Data!$G$11*0.25,$C$13,$C$13*10)),"")</f>
        <v/>
      </c>
      <c r="H1824" s="43" t="str">
        <f>IF(A1824&lt;&gt;"",IF(Data!$G$9="constant",$C$13,IF(Data!$G$9="squeeze",G1824,F1824)),"")</f>
        <v/>
      </c>
      <c r="I1824" s="38" t="str">
        <f ca="1">IF(ISNUMBER(A1824),NORMINV(RAND(),0,IF(AND(Data!$G$9="squeeze",A1824&lt;Data!$G$11*0.25),$H$32,1)*$C$30*$C$13)*($C$14*$C$12),"")</f>
        <v/>
      </c>
      <c r="J1824" s="42" t="str">
        <f ca="1">IFERROR(IF(Data!$C$6="Real",B1824,I1824+J1823+($C$14*$C$12)*(NORMINV(RAND(),$C$15,CHOOSE($G$13,$C$13,F1824,G1824)))),"")</f>
        <v/>
      </c>
      <c r="K1824" s="88" t="str">
        <f>IF(ISNUMBER(A1824), IF($G$16="fixed",$G$17,MIN(H1824*Data!$C$7*$C$16*0.5,$C$17*Data!$C$7))*$C$12,"")</f>
        <v/>
      </c>
      <c r="L1824" s="42" t="str">
        <f t="shared" ca="1" si="870"/>
        <v/>
      </c>
      <c r="M1824" s="44" t="str">
        <f t="shared" ca="1" si="871"/>
        <v/>
      </c>
      <c r="N1824" s="44" t="str">
        <f t="shared" ca="1" si="872"/>
        <v/>
      </c>
      <c r="O1824" s="108" t="str">
        <f t="shared" si="856"/>
        <v/>
      </c>
      <c r="P1824" s="102" t="str">
        <f t="shared" si="857"/>
        <v/>
      </c>
      <c r="Q1824" s="102" t="str">
        <f t="shared" si="858"/>
        <v/>
      </c>
      <c r="R1824" s="120" t="str">
        <f t="shared" si="859"/>
        <v/>
      </c>
      <c r="S1824" s="54" t="str">
        <f t="shared" si="860"/>
        <v/>
      </c>
      <c r="T1824" s="5" t="str">
        <f t="shared" si="861"/>
        <v/>
      </c>
      <c r="U1824" s="152" t="str">
        <f t="shared" si="844"/>
        <v/>
      </c>
      <c r="V1824" s="152" t="str">
        <f t="shared" si="845"/>
        <v/>
      </c>
      <c r="W1824" s="153" t="str">
        <f t="shared" si="846"/>
        <v/>
      </c>
      <c r="X1824" s="153" t="str">
        <f t="shared" si="847"/>
        <v/>
      </c>
      <c r="Y1824" s="153" t="str">
        <f t="shared" si="848"/>
        <v/>
      </c>
      <c r="Z1824" s="153" t="str">
        <f t="shared" si="849"/>
        <v/>
      </c>
      <c r="AA1824" s="152" t="str">
        <f t="shared" si="850"/>
        <v/>
      </c>
      <c r="AB1824" s="152" t="str">
        <f t="shared" si="851"/>
        <v/>
      </c>
      <c r="AC1824" s="154" t="str">
        <f t="shared" si="862"/>
        <v/>
      </c>
      <c r="AD1824" s="154" t="str">
        <f t="shared" si="863"/>
        <v/>
      </c>
      <c r="AE1824" s="3" t="str">
        <f t="shared" si="864"/>
        <v/>
      </c>
      <c r="AF1824" s="3" t="str">
        <f t="shared" si="865"/>
        <v/>
      </c>
      <c r="AG1824" s="3" t="str">
        <f t="shared" si="866"/>
        <v/>
      </c>
      <c r="AH1824" s="4" t="str">
        <f t="shared" si="867"/>
        <v/>
      </c>
      <c r="AI1824" s="75" t="str">
        <f t="shared" si="868"/>
        <v/>
      </c>
      <c r="AJ1824" s="75" t="str">
        <f t="shared" si="869"/>
        <v/>
      </c>
    </row>
    <row r="1825" spans="1:36">
      <c r="A1825" s="41" t="str">
        <f t="shared" si="852"/>
        <v/>
      </c>
      <c r="B1825" s="150" t="str">
        <f>IF(ISNUMBER(A1825),INDEX('MetaTrader Import'!$H$13:$J$5893,TRUNC(((A1825-$A$39+1)-1)/3)+1,MOD((A1825-$A$39+1)-1,3)+1),"")</f>
        <v/>
      </c>
      <c r="C1825" s="43" t="str">
        <f t="shared" si="853"/>
        <v/>
      </c>
      <c r="D1825" s="43" t="str">
        <f t="shared" ca="1" si="843"/>
        <v/>
      </c>
      <c r="E1825" s="43" t="str">
        <f t="shared" si="854"/>
        <v/>
      </c>
      <c r="F1825" s="43" t="str">
        <f t="shared" si="855"/>
        <v/>
      </c>
      <c r="G1825" s="43" t="str">
        <f>IF(A1825&lt;&gt;"",IF(A1825&lt;Data!$G$11*0.25,$C$13/$G$32,IF(A1825&gt;Data!$G$11*0.25,$C$13,$C$13*10)),"")</f>
        <v/>
      </c>
      <c r="H1825" s="43" t="str">
        <f>IF(A1825&lt;&gt;"",IF(Data!$G$9="constant",$C$13,IF(Data!$G$9="squeeze",G1825,F1825)),"")</f>
        <v/>
      </c>
      <c r="I1825" s="38" t="str">
        <f ca="1">IF(ISNUMBER(A1825),NORMINV(RAND(),0,IF(AND(Data!$G$9="squeeze",A1825&lt;Data!$G$11*0.25),$H$32,1)*$C$30*$C$13)*($C$14*$C$12),"")</f>
        <v/>
      </c>
      <c r="J1825" s="42" t="str">
        <f ca="1">IFERROR(IF(Data!$C$6="Real",B1825,I1825+J1824+($C$14*$C$12)*(NORMINV(RAND(),$C$15,CHOOSE($G$13,$C$13,F1825,G1825)))),"")</f>
        <v/>
      </c>
      <c r="K1825" s="88" t="str">
        <f>IF(ISNUMBER(A1825), IF($G$16="fixed",$G$17,MIN(H1825*Data!$C$7*$C$16*0.5,$C$17*Data!$C$7))*$C$12,"")</f>
        <v/>
      </c>
      <c r="L1825" s="42" t="str">
        <f t="shared" ca="1" si="870"/>
        <v/>
      </c>
      <c r="M1825" s="44" t="str">
        <f t="shared" ca="1" si="871"/>
        <v/>
      </c>
      <c r="N1825" s="44" t="str">
        <f t="shared" ca="1" si="872"/>
        <v/>
      </c>
      <c r="O1825" s="108" t="str">
        <f t="shared" si="856"/>
        <v/>
      </c>
      <c r="P1825" s="102" t="str">
        <f t="shared" si="857"/>
        <v/>
      </c>
      <c r="Q1825" s="102" t="str">
        <f t="shared" si="858"/>
        <v/>
      </c>
      <c r="R1825" s="120" t="str">
        <f t="shared" si="859"/>
        <v/>
      </c>
      <c r="S1825" s="54" t="str">
        <f t="shared" si="860"/>
        <v/>
      </c>
      <c r="T1825" s="5" t="str">
        <f t="shared" si="861"/>
        <v/>
      </c>
      <c r="U1825" s="152" t="str">
        <f t="shared" si="844"/>
        <v/>
      </c>
      <c r="V1825" s="152" t="str">
        <f t="shared" si="845"/>
        <v/>
      </c>
      <c r="W1825" s="153" t="str">
        <f t="shared" si="846"/>
        <v/>
      </c>
      <c r="X1825" s="153" t="str">
        <f t="shared" si="847"/>
        <v/>
      </c>
      <c r="Y1825" s="153" t="str">
        <f t="shared" si="848"/>
        <v/>
      </c>
      <c r="Z1825" s="153" t="str">
        <f t="shared" si="849"/>
        <v/>
      </c>
      <c r="AA1825" s="152" t="str">
        <f t="shared" si="850"/>
        <v/>
      </c>
      <c r="AB1825" s="152" t="str">
        <f t="shared" si="851"/>
        <v/>
      </c>
      <c r="AC1825" s="154" t="str">
        <f t="shared" si="862"/>
        <v/>
      </c>
      <c r="AD1825" s="154" t="str">
        <f t="shared" si="863"/>
        <v/>
      </c>
      <c r="AE1825" s="3" t="str">
        <f t="shared" si="864"/>
        <v/>
      </c>
      <c r="AF1825" s="3" t="str">
        <f t="shared" si="865"/>
        <v/>
      </c>
      <c r="AG1825" s="3" t="str">
        <f t="shared" si="866"/>
        <v/>
      </c>
      <c r="AH1825" s="4" t="str">
        <f t="shared" si="867"/>
        <v/>
      </c>
      <c r="AI1825" s="75" t="str">
        <f t="shared" si="868"/>
        <v/>
      </c>
      <c r="AJ1825" s="75" t="str">
        <f t="shared" si="869"/>
        <v/>
      </c>
    </row>
    <row r="1826" spans="1:36">
      <c r="A1826" s="41" t="str">
        <f t="shared" si="852"/>
        <v/>
      </c>
      <c r="B1826" s="150" t="str">
        <f>IF(ISNUMBER(A1826),INDEX('MetaTrader Import'!$H$13:$J$5893,TRUNC(((A1826-$A$39+1)-1)/3)+1,MOD((A1826-$A$39+1)-1,3)+1),"")</f>
        <v/>
      </c>
      <c r="C1826" s="43" t="str">
        <f t="shared" si="853"/>
        <v/>
      </c>
      <c r="D1826" s="43" t="str">
        <f t="shared" ca="1" si="843"/>
        <v/>
      </c>
      <c r="E1826" s="43" t="str">
        <f t="shared" si="854"/>
        <v/>
      </c>
      <c r="F1826" s="43" t="str">
        <f t="shared" si="855"/>
        <v/>
      </c>
      <c r="G1826" s="43" t="str">
        <f>IF(A1826&lt;&gt;"",IF(A1826&lt;Data!$G$11*0.25,$C$13/$G$32,IF(A1826&gt;Data!$G$11*0.25,$C$13,$C$13*10)),"")</f>
        <v/>
      </c>
      <c r="H1826" s="43" t="str">
        <f>IF(A1826&lt;&gt;"",IF(Data!$G$9="constant",$C$13,IF(Data!$G$9="squeeze",G1826,F1826)),"")</f>
        <v/>
      </c>
      <c r="I1826" s="38" t="str">
        <f ca="1">IF(ISNUMBER(A1826),NORMINV(RAND(),0,IF(AND(Data!$G$9="squeeze",A1826&lt;Data!$G$11*0.25),$H$32,1)*$C$30*$C$13)*($C$14*$C$12),"")</f>
        <v/>
      </c>
      <c r="J1826" s="42" t="str">
        <f ca="1">IFERROR(IF(Data!$C$6="Real",B1826,I1826+J1825+($C$14*$C$12)*(NORMINV(RAND(),$C$15,CHOOSE($G$13,$C$13,F1826,G1826)))),"")</f>
        <v/>
      </c>
      <c r="K1826" s="88" t="str">
        <f>IF(ISNUMBER(A1826), IF($G$16="fixed",$G$17,MIN(H1826*Data!$C$7*$C$16*0.5,$C$17*Data!$C$7))*$C$12,"")</f>
        <v/>
      </c>
      <c r="L1826" s="42" t="str">
        <f t="shared" ca="1" si="870"/>
        <v/>
      </c>
      <c r="M1826" s="44" t="str">
        <f t="shared" ca="1" si="871"/>
        <v/>
      </c>
      <c r="N1826" s="44" t="str">
        <f t="shared" ca="1" si="872"/>
        <v/>
      </c>
      <c r="O1826" s="108" t="str">
        <f t="shared" si="856"/>
        <v/>
      </c>
      <c r="P1826" s="102" t="str">
        <f t="shared" si="857"/>
        <v/>
      </c>
      <c r="Q1826" s="102" t="str">
        <f t="shared" si="858"/>
        <v/>
      </c>
      <c r="R1826" s="120" t="str">
        <f t="shared" si="859"/>
        <v/>
      </c>
      <c r="S1826" s="54" t="str">
        <f t="shared" si="860"/>
        <v/>
      </c>
      <c r="T1826" s="5" t="str">
        <f t="shared" si="861"/>
        <v/>
      </c>
      <c r="U1826" s="152" t="str">
        <f t="shared" si="844"/>
        <v/>
      </c>
      <c r="V1826" s="152" t="str">
        <f t="shared" si="845"/>
        <v/>
      </c>
      <c r="W1826" s="153" t="str">
        <f t="shared" si="846"/>
        <v/>
      </c>
      <c r="X1826" s="153" t="str">
        <f t="shared" si="847"/>
        <v/>
      </c>
      <c r="Y1826" s="153" t="str">
        <f t="shared" si="848"/>
        <v/>
      </c>
      <c r="Z1826" s="153" t="str">
        <f t="shared" si="849"/>
        <v/>
      </c>
      <c r="AA1826" s="152" t="str">
        <f t="shared" si="850"/>
        <v/>
      </c>
      <c r="AB1826" s="152" t="str">
        <f t="shared" si="851"/>
        <v/>
      </c>
      <c r="AC1826" s="154" t="str">
        <f t="shared" si="862"/>
        <v/>
      </c>
      <c r="AD1826" s="154" t="str">
        <f t="shared" si="863"/>
        <v/>
      </c>
      <c r="AE1826" s="3" t="str">
        <f t="shared" si="864"/>
        <v/>
      </c>
      <c r="AF1826" s="3" t="str">
        <f t="shared" si="865"/>
        <v/>
      </c>
      <c r="AG1826" s="3" t="str">
        <f t="shared" si="866"/>
        <v/>
      </c>
      <c r="AH1826" s="4" t="str">
        <f t="shared" si="867"/>
        <v/>
      </c>
      <c r="AI1826" s="75" t="str">
        <f t="shared" si="868"/>
        <v/>
      </c>
      <c r="AJ1826" s="75" t="str">
        <f t="shared" si="869"/>
        <v/>
      </c>
    </row>
    <row r="1827" spans="1:36">
      <c r="A1827" s="41" t="str">
        <f t="shared" si="852"/>
        <v/>
      </c>
      <c r="B1827" s="150" t="str">
        <f>IF(ISNUMBER(A1827),INDEX('MetaTrader Import'!$H$13:$J$5893,TRUNC(((A1827-$A$39+1)-1)/3)+1,MOD((A1827-$A$39+1)-1,3)+1),"")</f>
        <v/>
      </c>
      <c r="C1827" s="43" t="str">
        <f t="shared" si="853"/>
        <v/>
      </c>
      <c r="D1827" s="43" t="str">
        <f t="shared" ca="1" si="843"/>
        <v/>
      </c>
      <c r="E1827" s="43" t="str">
        <f t="shared" si="854"/>
        <v/>
      </c>
      <c r="F1827" s="43" t="str">
        <f t="shared" si="855"/>
        <v/>
      </c>
      <c r="G1827" s="43" t="str">
        <f>IF(A1827&lt;&gt;"",IF(A1827&lt;Data!$G$11*0.25,$C$13/$G$32,IF(A1827&gt;Data!$G$11*0.25,$C$13,$C$13*10)),"")</f>
        <v/>
      </c>
      <c r="H1827" s="43" t="str">
        <f>IF(A1827&lt;&gt;"",IF(Data!$G$9="constant",$C$13,IF(Data!$G$9="squeeze",G1827,F1827)),"")</f>
        <v/>
      </c>
      <c r="I1827" s="38" t="str">
        <f ca="1">IF(ISNUMBER(A1827),NORMINV(RAND(),0,IF(AND(Data!$G$9="squeeze",A1827&lt;Data!$G$11*0.25),$H$32,1)*$C$30*$C$13)*($C$14*$C$12),"")</f>
        <v/>
      </c>
      <c r="J1827" s="42" t="str">
        <f ca="1">IFERROR(IF(Data!$C$6="Real",B1827,I1827+J1826+($C$14*$C$12)*(NORMINV(RAND(),$C$15,CHOOSE($G$13,$C$13,F1827,G1827)))),"")</f>
        <v/>
      </c>
      <c r="K1827" s="88" t="str">
        <f>IF(ISNUMBER(A1827), IF($G$16="fixed",$G$17,MIN(H1827*Data!$C$7*$C$16*0.5,$C$17*Data!$C$7))*$C$12,"")</f>
        <v/>
      </c>
      <c r="L1827" s="42" t="str">
        <f t="shared" ca="1" si="870"/>
        <v/>
      </c>
      <c r="M1827" s="44" t="str">
        <f t="shared" ca="1" si="871"/>
        <v/>
      </c>
      <c r="N1827" s="44" t="str">
        <f t="shared" ca="1" si="872"/>
        <v/>
      </c>
      <c r="O1827" s="108" t="str">
        <f t="shared" si="856"/>
        <v/>
      </c>
      <c r="P1827" s="102" t="str">
        <f t="shared" si="857"/>
        <v/>
      </c>
      <c r="Q1827" s="102" t="str">
        <f t="shared" si="858"/>
        <v/>
      </c>
      <c r="R1827" s="120" t="str">
        <f t="shared" si="859"/>
        <v/>
      </c>
      <c r="S1827" s="54" t="str">
        <f t="shared" si="860"/>
        <v/>
      </c>
      <c r="T1827" s="5" t="str">
        <f t="shared" si="861"/>
        <v/>
      </c>
      <c r="U1827" s="152" t="str">
        <f t="shared" si="844"/>
        <v/>
      </c>
      <c r="V1827" s="152" t="str">
        <f t="shared" si="845"/>
        <v/>
      </c>
      <c r="W1827" s="153" t="str">
        <f t="shared" si="846"/>
        <v/>
      </c>
      <c r="X1827" s="153" t="str">
        <f t="shared" si="847"/>
        <v/>
      </c>
      <c r="Y1827" s="153" t="str">
        <f t="shared" si="848"/>
        <v/>
      </c>
      <c r="Z1827" s="153" t="str">
        <f t="shared" si="849"/>
        <v/>
      </c>
      <c r="AA1827" s="152" t="str">
        <f t="shared" si="850"/>
        <v/>
      </c>
      <c r="AB1827" s="152" t="str">
        <f t="shared" si="851"/>
        <v/>
      </c>
      <c r="AC1827" s="154" t="str">
        <f t="shared" si="862"/>
        <v/>
      </c>
      <c r="AD1827" s="154" t="str">
        <f t="shared" si="863"/>
        <v/>
      </c>
      <c r="AE1827" s="3" t="str">
        <f t="shared" si="864"/>
        <v/>
      </c>
      <c r="AF1827" s="3" t="str">
        <f t="shared" si="865"/>
        <v/>
      </c>
      <c r="AG1827" s="3" t="str">
        <f t="shared" si="866"/>
        <v/>
      </c>
      <c r="AH1827" s="4" t="str">
        <f t="shared" si="867"/>
        <v/>
      </c>
      <c r="AI1827" s="75" t="str">
        <f t="shared" si="868"/>
        <v/>
      </c>
      <c r="AJ1827" s="75" t="str">
        <f t="shared" si="869"/>
        <v/>
      </c>
    </row>
    <row r="1828" spans="1:36">
      <c r="A1828" s="41" t="str">
        <f t="shared" si="852"/>
        <v/>
      </c>
      <c r="B1828" s="150" t="str">
        <f>IF(ISNUMBER(A1828),INDEX('MetaTrader Import'!$H$13:$J$5893,TRUNC(((A1828-$A$39+1)-1)/3)+1,MOD((A1828-$A$39+1)-1,3)+1),"")</f>
        <v/>
      </c>
      <c r="C1828" s="43" t="str">
        <f t="shared" si="853"/>
        <v/>
      </c>
      <c r="D1828" s="43" t="str">
        <f t="shared" ca="1" si="843"/>
        <v/>
      </c>
      <c r="E1828" s="43" t="str">
        <f t="shared" si="854"/>
        <v/>
      </c>
      <c r="F1828" s="43" t="str">
        <f t="shared" si="855"/>
        <v/>
      </c>
      <c r="G1828" s="43" t="str">
        <f>IF(A1828&lt;&gt;"",IF(A1828&lt;Data!$G$11*0.25,$C$13/$G$32,IF(A1828&gt;Data!$G$11*0.25,$C$13,$C$13*10)),"")</f>
        <v/>
      </c>
      <c r="H1828" s="43" t="str">
        <f>IF(A1828&lt;&gt;"",IF(Data!$G$9="constant",$C$13,IF(Data!$G$9="squeeze",G1828,F1828)),"")</f>
        <v/>
      </c>
      <c r="I1828" s="38" t="str">
        <f ca="1">IF(ISNUMBER(A1828),NORMINV(RAND(),0,IF(AND(Data!$G$9="squeeze",A1828&lt;Data!$G$11*0.25),$H$32,1)*$C$30*$C$13)*($C$14*$C$12),"")</f>
        <v/>
      </c>
      <c r="J1828" s="42" t="str">
        <f ca="1">IFERROR(IF(Data!$C$6="Real",B1828,I1828+J1827+($C$14*$C$12)*(NORMINV(RAND(),$C$15,CHOOSE($G$13,$C$13,F1828,G1828)))),"")</f>
        <v/>
      </c>
      <c r="K1828" s="88" t="str">
        <f>IF(ISNUMBER(A1828), IF($G$16="fixed",$G$17,MIN(H1828*Data!$C$7*$C$16*0.5,$C$17*Data!$C$7))*$C$12,"")</f>
        <v/>
      </c>
      <c r="L1828" s="42" t="str">
        <f t="shared" ca="1" si="870"/>
        <v/>
      </c>
      <c r="M1828" s="44" t="str">
        <f t="shared" ca="1" si="871"/>
        <v/>
      </c>
      <c r="N1828" s="44" t="str">
        <f t="shared" ca="1" si="872"/>
        <v/>
      </c>
      <c r="O1828" s="108" t="str">
        <f t="shared" si="856"/>
        <v/>
      </c>
      <c r="P1828" s="102" t="str">
        <f t="shared" si="857"/>
        <v/>
      </c>
      <c r="Q1828" s="102" t="str">
        <f t="shared" si="858"/>
        <v/>
      </c>
      <c r="R1828" s="120" t="str">
        <f t="shared" si="859"/>
        <v/>
      </c>
      <c r="S1828" s="54" t="str">
        <f t="shared" si="860"/>
        <v/>
      </c>
      <c r="T1828" s="5" t="str">
        <f t="shared" si="861"/>
        <v/>
      </c>
      <c r="U1828" s="152" t="str">
        <f t="shared" si="844"/>
        <v/>
      </c>
      <c r="V1828" s="152" t="str">
        <f t="shared" si="845"/>
        <v/>
      </c>
      <c r="W1828" s="153" t="str">
        <f t="shared" si="846"/>
        <v/>
      </c>
      <c r="X1828" s="153" t="str">
        <f t="shared" si="847"/>
        <v/>
      </c>
      <c r="Y1828" s="153" t="str">
        <f t="shared" si="848"/>
        <v/>
      </c>
      <c r="Z1828" s="153" t="str">
        <f t="shared" si="849"/>
        <v/>
      </c>
      <c r="AA1828" s="152" t="str">
        <f t="shared" si="850"/>
        <v/>
      </c>
      <c r="AB1828" s="152" t="str">
        <f t="shared" si="851"/>
        <v/>
      </c>
      <c r="AC1828" s="154" t="str">
        <f t="shared" si="862"/>
        <v/>
      </c>
      <c r="AD1828" s="154" t="str">
        <f t="shared" si="863"/>
        <v/>
      </c>
      <c r="AE1828" s="3" t="str">
        <f t="shared" si="864"/>
        <v/>
      </c>
      <c r="AF1828" s="3" t="str">
        <f t="shared" si="865"/>
        <v/>
      </c>
      <c r="AG1828" s="3" t="str">
        <f t="shared" si="866"/>
        <v/>
      </c>
      <c r="AH1828" s="4" t="str">
        <f t="shared" si="867"/>
        <v/>
      </c>
      <c r="AI1828" s="75" t="str">
        <f t="shared" si="868"/>
        <v/>
      </c>
      <c r="AJ1828" s="75" t="str">
        <f t="shared" si="869"/>
        <v/>
      </c>
    </row>
    <row r="1829" spans="1:36">
      <c r="A1829" s="41" t="str">
        <f t="shared" si="852"/>
        <v/>
      </c>
      <c r="B1829" s="150" t="str">
        <f>IF(ISNUMBER(A1829),INDEX('MetaTrader Import'!$H$13:$J$5893,TRUNC(((A1829-$A$39+1)-1)/3)+1,MOD((A1829-$A$39+1)-1,3)+1),"")</f>
        <v/>
      </c>
      <c r="C1829" s="43" t="str">
        <f t="shared" si="853"/>
        <v/>
      </c>
      <c r="D1829" s="43" t="str">
        <f t="shared" ca="1" si="843"/>
        <v/>
      </c>
      <c r="E1829" s="43" t="str">
        <f t="shared" si="854"/>
        <v/>
      </c>
      <c r="F1829" s="43" t="str">
        <f t="shared" si="855"/>
        <v/>
      </c>
      <c r="G1829" s="43" t="str">
        <f>IF(A1829&lt;&gt;"",IF(A1829&lt;Data!$G$11*0.25,$C$13/$G$32,IF(A1829&gt;Data!$G$11*0.25,$C$13,$C$13*10)),"")</f>
        <v/>
      </c>
      <c r="H1829" s="43" t="str">
        <f>IF(A1829&lt;&gt;"",IF(Data!$G$9="constant",$C$13,IF(Data!$G$9="squeeze",G1829,F1829)),"")</f>
        <v/>
      </c>
      <c r="I1829" s="38" t="str">
        <f ca="1">IF(ISNUMBER(A1829),NORMINV(RAND(),0,IF(AND(Data!$G$9="squeeze",A1829&lt;Data!$G$11*0.25),$H$32,1)*$C$30*$C$13)*($C$14*$C$12),"")</f>
        <v/>
      </c>
      <c r="J1829" s="42" t="str">
        <f ca="1">IFERROR(IF(Data!$C$6="Real",B1829,I1829+J1828+($C$14*$C$12)*(NORMINV(RAND(),$C$15,CHOOSE($G$13,$C$13,F1829,G1829)))),"")</f>
        <v/>
      </c>
      <c r="K1829" s="88" t="str">
        <f>IF(ISNUMBER(A1829), IF($G$16="fixed",$G$17,MIN(H1829*Data!$C$7*$C$16*0.5,$C$17*Data!$C$7))*$C$12,"")</f>
        <v/>
      </c>
      <c r="L1829" s="42" t="str">
        <f t="shared" ca="1" si="870"/>
        <v/>
      </c>
      <c r="M1829" s="44" t="str">
        <f t="shared" ca="1" si="871"/>
        <v/>
      </c>
      <c r="N1829" s="44" t="str">
        <f t="shared" ca="1" si="872"/>
        <v/>
      </c>
      <c r="O1829" s="108" t="str">
        <f t="shared" si="856"/>
        <v/>
      </c>
      <c r="P1829" s="102" t="str">
        <f t="shared" si="857"/>
        <v/>
      </c>
      <c r="Q1829" s="102" t="str">
        <f t="shared" si="858"/>
        <v/>
      </c>
      <c r="R1829" s="120" t="str">
        <f t="shared" si="859"/>
        <v/>
      </c>
      <c r="S1829" s="54" t="str">
        <f t="shared" si="860"/>
        <v/>
      </c>
      <c r="T1829" s="5" t="str">
        <f t="shared" si="861"/>
        <v/>
      </c>
      <c r="U1829" s="152" t="str">
        <f t="shared" si="844"/>
        <v/>
      </c>
      <c r="V1829" s="152" t="str">
        <f t="shared" si="845"/>
        <v/>
      </c>
      <c r="W1829" s="153" t="str">
        <f t="shared" si="846"/>
        <v/>
      </c>
      <c r="X1829" s="153" t="str">
        <f t="shared" si="847"/>
        <v/>
      </c>
      <c r="Y1829" s="153" t="str">
        <f t="shared" si="848"/>
        <v/>
      </c>
      <c r="Z1829" s="153" t="str">
        <f t="shared" si="849"/>
        <v/>
      </c>
      <c r="AA1829" s="152" t="str">
        <f t="shared" si="850"/>
        <v/>
      </c>
      <c r="AB1829" s="152" t="str">
        <f t="shared" si="851"/>
        <v/>
      </c>
      <c r="AC1829" s="154" t="str">
        <f t="shared" si="862"/>
        <v/>
      </c>
      <c r="AD1829" s="154" t="str">
        <f t="shared" si="863"/>
        <v/>
      </c>
      <c r="AE1829" s="3" t="str">
        <f t="shared" si="864"/>
        <v/>
      </c>
      <c r="AF1829" s="3" t="str">
        <f t="shared" si="865"/>
        <v/>
      </c>
      <c r="AG1829" s="3" t="str">
        <f t="shared" si="866"/>
        <v/>
      </c>
      <c r="AH1829" s="4" t="str">
        <f t="shared" si="867"/>
        <v/>
      </c>
      <c r="AI1829" s="75" t="str">
        <f t="shared" si="868"/>
        <v/>
      </c>
      <c r="AJ1829" s="75" t="str">
        <f t="shared" si="869"/>
        <v/>
      </c>
    </row>
    <row r="1830" spans="1:36">
      <c r="A1830" s="41" t="str">
        <f t="shared" si="852"/>
        <v/>
      </c>
      <c r="B1830" s="150" t="str">
        <f>IF(ISNUMBER(A1830),INDEX('MetaTrader Import'!$H$13:$J$5893,TRUNC(((A1830-$A$39+1)-1)/3)+1,MOD((A1830-$A$39+1)-1,3)+1),"")</f>
        <v/>
      </c>
      <c r="C1830" s="43" t="str">
        <f t="shared" si="853"/>
        <v/>
      </c>
      <c r="D1830" s="43" t="str">
        <f t="shared" ca="1" si="843"/>
        <v/>
      </c>
      <c r="E1830" s="43" t="str">
        <f t="shared" si="854"/>
        <v/>
      </c>
      <c r="F1830" s="43" t="str">
        <f t="shared" si="855"/>
        <v/>
      </c>
      <c r="G1830" s="43" t="str">
        <f>IF(A1830&lt;&gt;"",IF(A1830&lt;Data!$G$11*0.25,$C$13/$G$32,IF(A1830&gt;Data!$G$11*0.25,$C$13,$C$13*10)),"")</f>
        <v/>
      </c>
      <c r="H1830" s="43" t="str">
        <f>IF(A1830&lt;&gt;"",IF(Data!$G$9="constant",$C$13,IF(Data!$G$9="squeeze",G1830,F1830)),"")</f>
        <v/>
      </c>
      <c r="I1830" s="38" t="str">
        <f ca="1">IF(ISNUMBER(A1830),NORMINV(RAND(),0,IF(AND(Data!$G$9="squeeze",A1830&lt;Data!$G$11*0.25),$H$32,1)*$C$30*$C$13)*($C$14*$C$12),"")</f>
        <v/>
      </c>
      <c r="J1830" s="42" t="str">
        <f ca="1">IFERROR(IF(Data!$C$6="Real",B1830,I1830+J1829+($C$14*$C$12)*(NORMINV(RAND(),$C$15,CHOOSE($G$13,$C$13,F1830,G1830)))),"")</f>
        <v/>
      </c>
      <c r="K1830" s="88" t="str">
        <f>IF(ISNUMBER(A1830), IF($G$16="fixed",$G$17,MIN(H1830*Data!$C$7*$C$16*0.5,$C$17*Data!$C$7))*$C$12,"")</f>
        <v/>
      </c>
      <c r="L1830" s="42" t="str">
        <f t="shared" ca="1" si="870"/>
        <v/>
      </c>
      <c r="M1830" s="44" t="str">
        <f t="shared" ca="1" si="871"/>
        <v/>
      </c>
      <c r="N1830" s="44" t="str">
        <f t="shared" ca="1" si="872"/>
        <v/>
      </c>
      <c r="O1830" s="108" t="str">
        <f t="shared" si="856"/>
        <v/>
      </c>
      <c r="P1830" s="102" t="str">
        <f t="shared" si="857"/>
        <v/>
      </c>
      <c r="Q1830" s="102" t="str">
        <f t="shared" si="858"/>
        <v/>
      </c>
      <c r="R1830" s="120" t="str">
        <f t="shared" si="859"/>
        <v/>
      </c>
      <c r="S1830" s="54" t="str">
        <f t="shared" si="860"/>
        <v/>
      </c>
      <c r="T1830" s="5" t="str">
        <f t="shared" si="861"/>
        <v/>
      </c>
      <c r="U1830" s="152" t="str">
        <f t="shared" si="844"/>
        <v/>
      </c>
      <c r="V1830" s="152" t="str">
        <f t="shared" si="845"/>
        <v/>
      </c>
      <c r="W1830" s="153" t="str">
        <f t="shared" si="846"/>
        <v/>
      </c>
      <c r="X1830" s="153" t="str">
        <f t="shared" si="847"/>
        <v/>
      </c>
      <c r="Y1830" s="153" t="str">
        <f t="shared" si="848"/>
        <v/>
      </c>
      <c r="Z1830" s="153" t="str">
        <f t="shared" si="849"/>
        <v/>
      </c>
      <c r="AA1830" s="152" t="str">
        <f t="shared" si="850"/>
        <v/>
      </c>
      <c r="AB1830" s="152" t="str">
        <f t="shared" si="851"/>
        <v/>
      </c>
      <c r="AC1830" s="154" t="str">
        <f t="shared" si="862"/>
        <v/>
      </c>
      <c r="AD1830" s="154" t="str">
        <f t="shared" si="863"/>
        <v/>
      </c>
      <c r="AE1830" s="3" t="str">
        <f t="shared" si="864"/>
        <v/>
      </c>
      <c r="AF1830" s="3" t="str">
        <f t="shared" si="865"/>
        <v/>
      </c>
      <c r="AG1830" s="3" t="str">
        <f t="shared" si="866"/>
        <v/>
      </c>
      <c r="AH1830" s="4" t="str">
        <f t="shared" si="867"/>
        <v/>
      </c>
      <c r="AI1830" s="75" t="str">
        <f t="shared" si="868"/>
        <v/>
      </c>
      <c r="AJ1830" s="75" t="str">
        <f t="shared" si="869"/>
        <v/>
      </c>
    </row>
    <row r="1831" spans="1:36">
      <c r="A1831" s="41" t="str">
        <f t="shared" si="852"/>
        <v/>
      </c>
      <c r="B1831" s="150" t="str">
        <f>IF(ISNUMBER(A1831),INDEX('MetaTrader Import'!$H$13:$J$5893,TRUNC(((A1831-$A$39+1)-1)/3)+1,MOD((A1831-$A$39+1)-1,3)+1),"")</f>
        <v/>
      </c>
      <c r="C1831" s="43" t="str">
        <f t="shared" si="853"/>
        <v/>
      </c>
      <c r="D1831" s="43" t="str">
        <f t="shared" ca="1" si="843"/>
        <v/>
      </c>
      <c r="E1831" s="43" t="str">
        <f t="shared" si="854"/>
        <v/>
      </c>
      <c r="F1831" s="43" t="str">
        <f t="shared" si="855"/>
        <v/>
      </c>
      <c r="G1831" s="43" t="str">
        <f>IF(A1831&lt;&gt;"",IF(A1831&lt;Data!$G$11*0.25,$C$13/$G$32,IF(A1831&gt;Data!$G$11*0.25,$C$13,$C$13*10)),"")</f>
        <v/>
      </c>
      <c r="H1831" s="43" t="str">
        <f>IF(A1831&lt;&gt;"",IF(Data!$G$9="constant",$C$13,IF(Data!$G$9="squeeze",G1831,F1831)),"")</f>
        <v/>
      </c>
      <c r="I1831" s="38" t="str">
        <f ca="1">IF(ISNUMBER(A1831),NORMINV(RAND(),0,IF(AND(Data!$G$9="squeeze",A1831&lt;Data!$G$11*0.25),$H$32,1)*$C$30*$C$13)*($C$14*$C$12),"")</f>
        <v/>
      </c>
      <c r="J1831" s="42" t="str">
        <f ca="1">IFERROR(IF(Data!$C$6="Real",B1831,I1831+J1830+($C$14*$C$12)*(NORMINV(RAND(),$C$15,CHOOSE($G$13,$C$13,F1831,G1831)))),"")</f>
        <v/>
      </c>
      <c r="K1831" s="88" t="str">
        <f>IF(ISNUMBER(A1831), IF($G$16="fixed",$G$17,MIN(H1831*Data!$C$7*$C$16*0.5,$C$17*Data!$C$7))*$C$12,"")</f>
        <v/>
      </c>
      <c r="L1831" s="42" t="str">
        <f t="shared" ca="1" si="870"/>
        <v/>
      </c>
      <c r="M1831" s="44" t="str">
        <f t="shared" ca="1" si="871"/>
        <v/>
      </c>
      <c r="N1831" s="44" t="str">
        <f t="shared" ca="1" si="872"/>
        <v/>
      </c>
      <c r="O1831" s="108" t="str">
        <f t="shared" si="856"/>
        <v/>
      </c>
      <c r="P1831" s="102" t="str">
        <f t="shared" si="857"/>
        <v/>
      </c>
      <c r="Q1831" s="102" t="str">
        <f t="shared" si="858"/>
        <v/>
      </c>
      <c r="R1831" s="120" t="str">
        <f t="shared" si="859"/>
        <v/>
      </c>
      <c r="S1831" s="54" t="str">
        <f t="shared" si="860"/>
        <v/>
      </c>
      <c r="T1831" s="5" t="str">
        <f t="shared" si="861"/>
        <v/>
      </c>
      <c r="U1831" s="152" t="str">
        <f t="shared" si="844"/>
        <v/>
      </c>
      <c r="V1831" s="152" t="str">
        <f t="shared" si="845"/>
        <v/>
      </c>
      <c r="W1831" s="153" t="str">
        <f t="shared" si="846"/>
        <v/>
      </c>
      <c r="X1831" s="153" t="str">
        <f t="shared" si="847"/>
        <v/>
      </c>
      <c r="Y1831" s="153" t="str">
        <f t="shared" si="848"/>
        <v/>
      </c>
      <c r="Z1831" s="153" t="str">
        <f t="shared" si="849"/>
        <v/>
      </c>
      <c r="AA1831" s="152" t="str">
        <f t="shared" si="850"/>
        <v/>
      </c>
      <c r="AB1831" s="152" t="str">
        <f t="shared" si="851"/>
        <v/>
      </c>
      <c r="AC1831" s="154" t="str">
        <f t="shared" si="862"/>
        <v/>
      </c>
      <c r="AD1831" s="154" t="str">
        <f t="shared" si="863"/>
        <v/>
      </c>
      <c r="AE1831" s="3" t="str">
        <f t="shared" si="864"/>
        <v/>
      </c>
      <c r="AF1831" s="3" t="str">
        <f t="shared" si="865"/>
        <v/>
      </c>
      <c r="AG1831" s="3" t="str">
        <f t="shared" si="866"/>
        <v/>
      </c>
      <c r="AH1831" s="4" t="str">
        <f t="shared" si="867"/>
        <v/>
      </c>
      <c r="AI1831" s="75" t="str">
        <f t="shared" si="868"/>
        <v/>
      </c>
      <c r="AJ1831" s="75" t="str">
        <f t="shared" si="869"/>
        <v/>
      </c>
    </row>
    <row r="1832" spans="1:36">
      <c r="A1832" s="41" t="str">
        <f t="shared" si="852"/>
        <v/>
      </c>
      <c r="B1832" s="150" t="str">
        <f>IF(ISNUMBER(A1832),INDEX('MetaTrader Import'!$H$13:$J$5893,TRUNC(((A1832-$A$39+1)-1)/3)+1,MOD((A1832-$A$39+1)-1,3)+1),"")</f>
        <v/>
      </c>
      <c r="C1832" s="43" t="str">
        <f t="shared" si="853"/>
        <v/>
      </c>
      <c r="D1832" s="43" t="str">
        <f t="shared" ca="1" si="843"/>
        <v/>
      </c>
      <c r="E1832" s="43" t="str">
        <f t="shared" si="854"/>
        <v/>
      </c>
      <c r="F1832" s="43" t="str">
        <f t="shared" si="855"/>
        <v/>
      </c>
      <c r="G1832" s="43" t="str">
        <f>IF(A1832&lt;&gt;"",IF(A1832&lt;Data!$G$11*0.25,$C$13/$G$32,IF(A1832&gt;Data!$G$11*0.25,$C$13,$C$13*10)),"")</f>
        <v/>
      </c>
      <c r="H1832" s="43" t="str">
        <f>IF(A1832&lt;&gt;"",IF(Data!$G$9="constant",$C$13,IF(Data!$G$9="squeeze",G1832,F1832)),"")</f>
        <v/>
      </c>
      <c r="I1832" s="38" t="str">
        <f ca="1">IF(ISNUMBER(A1832),NORMINV(RAND(),0,IF(AND(Data!$G$9="squeeze",A1832&lt;Data!$G$11*0.25),$H$32,1)*$C$30*$C$13)*($C$14*$C$12),"")</f>
        <v/>
      </c>
      <c r="J1832" s="42" t="str">
        <f ca="1">IFERROR(IF(Data!$C$6="Real",B1832,I1832+J1831+($C$14*$C$12)*(NORMINV(RAND(),$C$15,CHOOSE($G$13,$C$13,F1832,G1832)))),"")</f>
        <v/>
      </c>
      <c r="K1832" s="88" t="str">
        <f>IF(ISNUMBER(A1832), IF($G$16="fixed",$G$17,MIN(H1832*Data!$C$7*$C$16*0.5,$C$17*Data!$C$7))*$C$12,"")</f>
        <v/>
      </c>
      <c r="L1832" s="42" t="str">
        <f t="shared" ca="1" si="870"/>
        <v/>
      </c>
      <c r="M1832" s="44" t="str">
        <f t="shared" ca="1" si="871"/>
        <v/>
      </c>
      <c r="N1832" s="44" t="str">
        <f t="shared" ca="1" si="872"/>
        <v/>
      </c>
      <c r="O1832" s="108" t="str">
        <f t="shared" si="856"/>
        <v/>
      </c>
      <c r="P1832" s="102" t="str">
        <f t="shared" si="857"/>
        <v/>
      </c>
      <c r="Q1832" s="102" t="str">
        <f t="shared" si="858"/>
        <v/>
      </c>
      <c r="R1832" s="120" t="str">
        <f t="shared" si="859"/>
        <v/>
      </c>
      <c r="S1832" s="54" t="str">
        <f t="shared" si="860"/>
        <v/>
      </c>
      <c r="T1832" s="5" t="str">
        <f t="shared" si="861"/>
        <v/>
      </c>
      <c r="U1832" s="152" t="str">
        <f t="shared" si="844"/>
        <v/>
      </c>
      <c r="V1832" s="152" t="str">
        <f t="shared" si="845"/>
        <v/>
      </c>
      <c r="W1832" s="153" t="str">
        <f t="shared" si="846"/>
        <v/>
      </c>
      <c r="X1832" s="153" t="str">
        <f t="shared" si="847"/>
        <v/>
      </c>
      <c r="Y1832" s="153" t="str">
        <f t="shared" si="848"/>
        <v/>
      </c>
      <c r="Z1832" s="153" t="str">
        <f t="shared" si="849"/>
        <v/>
      </c>
      <c r="AA1832" s="152" t="str">
        <f t="shared" si="850"/>
        <v/>
      </c>
      <c r="AB1832" s="152" t="str">
        <f t="shared" si="851"/>
        <v/>
      </c>
      <c r="AC1832" s="154" t="str">
        <f t="shared" si="862"/>
        <v/>
      </c>
      <c r="AD1832" s="154" t="str">
        <f t="shared" si="863"/>
        <v/>
      </c>
      <c r="AE1832" s="3" t="str">
        <f t="shared" si="864"/>
        <v/>
      </c>
      <c r="AF1832" s="3" t="str">
        <f t="shared" si="865"/>
        <v/>
      </c>
      <c r="AG1832" s="3" t="str">
        <f t="shared" si="866"/>
        <v/>
      </c>
      <c r="AH1832" s="4" t="str">
        <f t="shared" si="867"/>
        <v/>
      </c>
      <c r="AI1832" s="75" t="str">
        <f t="shared" si="868"/>
        <v/>
      </c>
      <c r="AJ1832" s="75" t="str">
        <f t="shared" si="869"/>
        <v/>
      </c>
    </row>
    <row r="1833" spans="1:36">
      <c r="A1833" s="41" t="str">
        <f t="shared" si="852"/>
        <v/>
      </c>
      <c r="B1833" s="150" t="str">
        <f>IF(ISNUMBER(A1833),INDEX('MetaTrader Import'!$H$13:$J$5893,TRUNC(((A1833-$A$39+1)-1)/3)+1,MOD((A1833-$A$39+1)-1,3)+1),"")</f>
        <v/>
      </c>
      <c r="C1833" s="43" t="str">
        <f t="shared" si="853"/>
        <v/>
      </c>
      <c r="D1833" s="43" t="str">
        <f t="shared" ca="1" si="843"/>
        <v/>
      </c>
      <c r="E1833" s="43" t="str">
        <f t="shared" si="854"/>
        <v/>
      </c>
      <c r="F1833" s="43" t="str">
        <f t="shared" si="855"/>
        <v/>
      </c>
      <c r="G1833" s="43" t="str">
        <f>IF(A1833&lt;&gt;"",IF(A1833&lt;Data!$G$11*0.25,$C$13/$G$32,IF(A1833&gt;Data!$G$11*0.25,$C$13,$C$13*10)),"")</f>
        <v/>
      </c>
      <c r="H1833" s="43" t="str">
        <f>IF(A1833&lt;&gt;"",IF(Data!$G$9="constant",$C$13,IF(Data!$G$9="squeeze",G1833,F1833)),"")</f>
        <v/>
      </c>
      <c r="I1833" s="38" t="str">
        <f ca="1">IF(ISNUMBER(A1833),NORMINV(RAND(),0,IF(AND(Data!$G$9="squeeze",A1833&lt;Data!$G$11*0.25),$H$32,1)*$C$30*$C$13)*($C$14*$C$12),"")</f>
        <v/>
      </c>
      <c r="J1833" s="42" t="str">
        <f ca="1">IFERROR(IF(Data!$C$6="Real",B1833,I1833+J1832+($C$14*$C$12)*(NORMINV(RAND(),$C$15,CHOOSE($G$13,$C$13,F1833,G1833)))),"")</f>
        <v/>
      </c>
      <c r="K1833" s="88" t="str">
        <f>IF(ISNUMBER(A1833), IF($G$16="fixed",$G$17,MIN(H1833*Data!$C$7*$C$16*0.5,$C$17*Data!$C$7))*$C$12,"")</f>
        <v/>
      </c>
      <c r="L1833" s="42" t="str">
        <f t="shared" ca="1" si="870"/>
        <v/>
      </c>
      <c r="M1833" s="44" t="str">
        <f t="shared" ca="1" si="871"/>
        <v/>
      </c>
      <c r="N1833" s="44" t="str">
        <f t="shared" ca="1" si="872"/>
        <v/>
      </c>
      <c r="O1833" s="108" t="str">
        <f t="shared" si="856"/>
        <v/>
      </c>
      <c r="P1833" s="102" t="str">
        <f t="shared" si="857"/>
        <v/>
      </c>
      <c r="Q1833" s="102" t="str">
        <f t="shared" si="858"/>
        <v/>
      </c>
      <c r="R1833" s="120" t="str">
        <f t="shared" si="859"/>
        <v/>
      </c>
      <c r="S1833" s="54" t="str">
        <f t="shared" si="860"/>
        <v/>
      </c>
      <c r="T1833" s="5" t="str">
        <f t="shared" si="861"/>
        <v/>
      </c>
      <c r="U1833" s="152" t="str">
        <f t="shared" si="844"/>
        <v/>
      </c>
      <c r="V1833" s="152" t="str">
        <f t="shared" si="845"/>
        <v/>
      </c>
      <c r="W1833" s="153" t="str">
        <f t="shared" si="846"/>
        <v/>
      </c>
      <c r="X1833" s="153" t="str">
        <f t="shared" si="847"/>
        <v/>
      </c>
      <c r="Y1833" s="153" t="str">
        <f t="shared" si="848"/>
        <v/>
      </c>
      <c r="Z1833" s="153" t="str">
        <f t="shared" si="849"/>
        <v/>
      </c>
      <c r="AA1833" s="152" t="str">
        <f t="shared" si="850"/>
        <v/>
      </c>
      <c r="AB1833" s="152" t="str">
        <f t="shared" si="851"/>
        <v/>
      </c>
      <c r="AC1833" s="154" t="str">
        <f t="shared" si="862"/>
        <v/>
      </c>
      <c r="AD1833" s="154" t="str">
        <f t="shared" si="863"/>
        <v/>
      </c>
      <c r="AE1833" s="3" t="str">
        <f t="shared" si="864"/>
        <v/>
      </c>
      <c r="AF1833" s="3" t="str">
        <f t="shared" si="865"/>
        <v/>
      </c>
      <c r="AG1833" s="3" t="str">
        <f t="shared" si="866"/>
        <v/>
      </c>
      <c r="AH1833" s="4" t="str">
        <f t="shared" si="867"/>
        <v/>
      </c>
      <c r="AI1833" s="75" t="str">
        <f t="shared" si="868"/>
        <v/>
      </c>
      <c r="AJ1833" s="75" t="str">
        <f t="shared" si="869"/>
        <v/>
      </c>
    </row>
    <row r="1834" spans="1:36">
      <c r="A1834" s="41" t="str">
        <f t="shared" si="852"/>
        <v/>
      </c>
      <c r="B1834" s="150" t="str">
        <f>IF(ISNUMBER(A1834),INDEX('MetaTrader Import'!$H$13:$J$5893,TRUNC(((A1834-$A$39+1)-1)/3)+1,MOD((A1834-$A$39+1)-1,3)+1),"")</f>
        <v/>
      </c>
      <c r="C1834" s="43" t="str">
        <f t="shared" si="853"/>
        <v/>
      </c>
      <c r="D1834" s="43" t="str">
        <f t="shared" ca="1" si="843"/>
        <v/>
      </c>
      <c r="E1834" s="43" t="str">
        <f t="shared" si="854"/>
        <v/>
      </c>
      <c r="F1834" s="43" t="str">
        <f t="shared" si="855"/>
        <v/>
      </c>
      <c r="G1834" s="43" t="str">
        <f>IF(A1834&lt;&gt;"",IF(A1834&lt;Data!$G$11*0.25,$C$13/$G$32,IF(A1834&gt;Data!$G$11*0.25,$C$13,$C$13*10)),"")</f>
        <v/>
      </c>
      <c r="H1834" s="43" t="str">
        <f>IF(A1834&lt;&gt;"",IF(Data!$G$9="constant",$C$13,IF(Data!$G$9="squeeze",G1834,F1834)),"")</f>
        <v/>
      </c>
      <c r="I1834" s="38" t="str">
        <f ca="1">IF(ISNUMBER(A1834),NORMINV(RAND(),0,IF(AND(Data!$G$9="squeeze",A1834&lt;Data!$G$11*0.25),$H$32,1)*$C$30*$C$13)*($C$14*$C$12),"")</f>
        <v/>
      </c>
      <c r="J1834" s="42" t="str">
        <f ca="1">IFERROR(IF(Data!$C$6="Real",B1834,I1834+J1833+($C$14*$C$12)*(NORMINV(RAND(),$C$15,CHOOSE($G$13,$C$13,F1834,G1834)))),"")</f>
        <v/>
      </c>
      <c r="K1834" s="88" t="str">
        <f>IF(ISNUMBER(A1834), IF($G$16="fixed",$G$17,MIN(H1834*Data!$C$7*$C$16*0.5,$C$17*Data!$C$7))*$C$12,"")</f>
        <v/>
      </c>
      <c r="L1834" s="42" t="str">
        <f t="shared" ca="1" si="870"/>
        <v/>
      </c>
      <c r="M1834" s="44" t="str">
        <f t="shared" ca="1" si="871"/>
        <v/>
      </c>
      <c r="N1834" s="44" t="str">
        <f t="shared" ca="1" si="872"/>
        <v/>
      </c>
      <c r="O1834" s="108" t="str">
        <f t="shared" si="856"/>
        <v/>
      </c>
      <c r="P1834" s="102" t="str">
        <f t="shared" si="857"/>
        <v/>
      </c>
      <c r="Q1834" s="102" t="str">
        <f t="shared" si="858"/>
        <v/>
      </c>
      <c r="R1834" s="120" t="str">
        <f t="shared" si="859"/>
        <v/>
      </c>
      <c r="S1834" s="54" t="str">
        <f t="shared" si="860"/>
        <v/>
      </c>
      <c r="T1834" s="5" t="str">
        <f t="shared" si="861"/>
        <v/>
      </c>
      <c r="U1834" s="152" t="str">
        <f t="shared" si="844"/>
        <v/>
      </c>
      <c r="V1834" s="152" t="str">
        <f t="shared" si="845"/>
        <v/>
      </c>
      <c r="W1834" s="153" t="str">
        <f t="shared" si="846"/>
        <v/>
      </c>
      <c r="X1834" s="153" t="str">
        <f t="shared" si="847"/>
        <v/>
      </c>
      <c r="Y1834" s="153" t="str">
        <f t="shared" si="848"/>
        <v/>
      </c>
      <c r="Z1834" s="153" t="str">
        <f t="shared" si="849"/>
        <v/>
      </c>
      <c r="AA1834" s="152" t="str">
        <f t="shared" si="850"/>
        <v/>
      </c>
      <c r="AB1834" s="152" t="str">
        <f t="shared" si="851"/>
        <v/>
      </c>
      <c r="AC1834" s="154" t="str">
        <f t="shared" si="862"/>
        <v/>
      </c>
      <c r="AD1834" s="154" t="str">
        <f t="shared" si="863"/>
        <v/>
      </c>
      <c r="AE1834" s="3" t="str">
        <f t="shared" si="864"/>
        <v/>
      </c>
      <c r="AF1834" s="3" t="str">
        <f t="shared" si="865"/>
        <v/>
      </c>
      <c r="AG1834" s="3" t="str">
        <f t="shared" si="866"/>
        <v/>
      </c>
      <c r="AH1834" s="4" t="str">
        <f t="shared" si="867"/>
        <v/>
      </c>
      <c r="AI1834" s="75" t="str">
        <f t="shared" si="868"/>
        <v/>
      </c>
      <c r="AJ1834" s="75" t="str">
        <f t="shared" si="869"/>
        <v/>
      </c>
    </row>
    <row r="1835" spans="1:36">
      <c r="A1835" s="41" t="str">
        <f t="shared" si="852"/>
        <v/>
      </c>
      <c r="B1835" s="150" t="str">
        <f>IF(ISNUMBER(A1835),INDEX('MetaTrader Import'!$H$13:$J$5893,TRUNC(((A1835-$A$39+1)-1)/3)+1,MOD((A1835-$A$39+1)-1,3)+1),"")</f>
        <v/>
      </c>
      <c r="C1835" s="43" t="str">
        <f t="shared" si="853"/>
        <v/>
      </c>
      <c r="D1835" s="43" t="str">
        <f t="shared" ca="1" si="843"/>
        <v/>
      </c>
      <c r="E1835" s="43" t="str">
        <f t="shared" si="854"/>
        <v/>
      </c>
      <c r="F1835" s="43" t="str">
        <f t="shared" si="855"/>
        <v/>
      </c>
      <c r="G1835" s="43" t="str">
        <f>IF(A1835&lt;&gt;"",IF(A1835&lt;Data!$G$11*0.25,$C$13/$G$32,IF(A1835&gt;Data!$G$11*0.25,$C$13,$C$13*10)),"")</f>
        <v/>
      </c>
      <c r="H1835" s="43" t="str">
        <f>IF(A1835&lt;&gt;"",IF(Data!$G$9="constant",$C$13,IF(Data!$G$9="squeeze",G1835,F1835)),"")</f>
        <v/>
      </c>
      <c r="I1835" s="38" t="str">
        <f ca="1">IF(ISNUMBER(A1835),NORMINV(RAND(),0,IF(AND(Data!$G$9="squeeze",A1835&lt;Data!$G$11*0.25),$H$32,1)*$C$30*$C$13)*($C$14*$C$12),"")</f>
        <v/>
      </c>
      <c r="J1835" s="42" t="str">
        <f ca="1">IFERROR(IF(Data!$C$6="Real",B1835,I1835+J1834+($C$14*$C$12)*(NORMINV(RAND(),$C$15,CHOOSE($G$13,$C$13,F1835,G1835)))),"")</f>
        <v/>
      </c>
      <c r="K1835" s="88" t="str">
        <f>IF(ISNUMBER(A1835), IF($G$16="fixed",$G$17,MIN(H1835*Data!$C$7*$C$16*0.5,$C$17*Data!$C$7))*$C$12,"")</f>
        <v/>
      </c>
      <c r="L1835" s="42" t="str">
        <f t="shared" ca="1" si="870"/>
        <v/>
      </c>
      <c r="M1835" s="44" t="str">
        <f t="shared" ca="1" si="871"/>
        <v/>
      </c>
      <c r="N1835" s="44" t="str">
        <f t="shared" ca="1" si="872"/>
        <v/>
      </c>
      <c r="O1835" s="108" t="str">
        <f t="shared" si="856"/>
        <v/>
      </c>
      <c r="P1835" s="102" t="str">
        <f t="shared" si="857"/>
        <v/>
      </c>
      <c r="Q1835" s="102" t="str">
        <f t="shared" si="858"/>
        <v/>
      </c>
      <c r="R1835" s="120" t="str">
        <f t="shared" si="859"/>
        <v/>
      </c>
      <c r="S1835" s="54" t="str">
        <f t="shared" si="860"/>
        <v/>
      </c>
      <c r="T1835" s="5" t="str">
        <f t="shared" si="861"/>
        <v/>
      </c>
      <c r="U1835" s="152" t="str">
        <f t="shared" si="844"/>
        <v/>
      </c>
      <c r="V1835" s="152" t="str">
        <f t="shared" si="845"/>
        <v/>
      </c>
      <c r="W1835" s="153" t="str">
        <f t="shared" si="846"/>
        <v/>
      </c>
      <c r="X1835" s="153" t="str">
        <f t="shared" si="847"/>
        <v/>
      </c>
      <c r="Y1835" s="153" t="str">
        <f t="shared" si="848"/>
        <v/>
      </c>
      <c r="Z1835" s="153" t="str">
        <f t="shared" si="849"/>
        <v/>
      </c>
      <c r="AA1835" s="152" t="str">
        <f t="shared" si="850"/>
        <v/>
      </c>
      <c r="AB1835" s="152" t="str">
        <f t="shared" si="851"/>
        <v/>
      </c>
      <c r="AC1835" s="154" t="str">
        <f t="shared" si="862"/>
        <v/>
      </c>
      <c r="AD1835" s="154" t="str">
        <f t="shared" si="863"/>
        <v/>
      </c>
      <c r="AE1835" s="3" t="str">
        <f t="shared" si="864"/>
        <v/>
      </c>
      <c r="AF1835" s="3" t="str">
        <f t="shared" si="865"/>
        <v/>
      </c>
      <c r="AG1835" s="3" t="str">
        <f t="shared" si="866"/>
        <v/>
      </c>
      <c r="AH1835" s="4" t="str">
        <f t="shared" si="867"/>
        <v/>
      </c>
      <c r="AI1835" s="75" t="str">
        <f t="shared" si="868"/>
        <v/>
      </c>
      <c r="AJ1835" s="75" t="str">
        <f t="shared" si="869"/>
        <v/>
      </c>
    </row>
    <row r="1836" spans="1:36">
      <c r="A1836" s="41" t="str">
        <f t="shared" si="852"/>
        <v/>
      </c>
      <c r="B1836" s="150" t="str">
        <f>IF(ISNUMBER(A1836),INDEX('MetaTrader Import'!$H$13:$J$5893,TRUNC(((A1836-$A$39+1)-1)/3)+1,MOD((A1836-$A$39+1)-1,3)+1),"")</f>
        <v/>
      </c>
      <c r="C1836" s="43" t="str">
        <f t="shared" si="853"/>
        <v/>
      </c>
      <c r="D1836" s="43" t="str">
        <f t="shared" ca="1" si="843"/>
        <v/>
      </c>
      <c r="E1836" s="43" t="str">
        <f t="shared" si="854"/>
        <v/>
      </c>
      <c r="F1836" s="43" t="str">
        <f t="shared" si="855"/>
        <v/>
      </c>
      <c r="G1836" s="43" t="str">
        <f>IF(A1836&lt;&gt;"",IF(A1836&lt;Data!$G$11*0.25,$C$13/$G$32,IF(A1836&gt;Data!$G$11*0.25,$C$13,$C$13*10)),"")</f>
        <v/>
      </c>
      <c r="H1836" s="43" t="str">
        <f>IF(A1836&lt;&gt;"",IF(Data!$G$9="constant",$C$13,IF(Data!$G$9="squeeze",G1836,F1836)),"")</f>
        <v/>
      </c>
      <c r="I1836" s="38" t="str">
        <f ca="1">IF(ISNUMBER(A1836),NORMINV(RAND(),0,IF(AND(Data!$G$9="squeeze",A1836&lt;Data!$G$11*0.25),$H$32,1)*$C$30*$C$13)*($C$14*$C$12),"")</f>
        <v/>
      </c>
      <c r="J1836" s="42" t="str">
        <f ca="1">IFERROR(IF(Data!$C$6="Real",B1836,I1836+J1835+($C$14*$C$12)*(NORMINV(RAND(),$C$15,CHOOSE($G$13,$C$13,F1836,G1836)))),"")</f>
        <v/>
      </c>
      <c r="K1836" s="88" t="str">
        <f>IF(ISNUMBER(A1836), IF($G$16="fixed",$G$17,MIN(H1836*Data!$C$7*$C$16*0.5,$C$17*Data!$C$7))*$C$12,"")</f>
        <v/>
      </c>
      <c r="L1836" s="42" t="str">
        <f t="shared" ca="1" si="870"/>
        <v/>
      </c>
      <c r="M1836" s="44" t="str">
        <f t="shared" ca="1" si="871"/>
        <v/>
      </c>
      <c r="N1836" s="44" t="str">
        <f t="shared" ca="1" si="872"/>
        <v/>
      </c>
      <c r="O1836" s="108" t="str">
        <f t="shared" si="856"/>
        <v/>
      </c>
      <c r="P1836" s="102" t="str">
        <f t="shared" si="857"/>
        <v/>
      </c>
      <c r="Q1836" s="102" t="str">
        <f t="shared" si="858"/>
        <v/>
      </c>
      <c r="R1836" s="120" t="str">
        <f t="shared" si="859"/>
        <v/>
      </c>
      <c r="S1836" s="54" t="str">
        <f t="shared" si="860"/>
        <v/>
      </c>
      <c r="T1836" s="5" t="str">
        <f t="shared" si="861"/>
        <v/>
      </c>
      <c r="U1836" s="152" t="str">
        <f t="shared" si="844"/>
        <v/>
      </c>
      <c r="V1836" s="152" t="str">
        <f t="shared" si="845"/>
        <v/>
      </c>
      <c r="W1836" s="153" t="str">
        <f t="shared" si="846"/>
        <v/>
      </c>
      <c r="X1836" s="153" t="str">
        <f t="shared" si="847"/>
        <v/>
      </c>
      <c r="Y1836" s="153" t="str">
        <f t="shared" si="848"/>
        <v/>
      </c>
      <c r="Z1836" s="153" t="str">
        <f t="shared" si="849"/>
        <v/>
      </c>
      <c r="AA1836" s="152" t="str">
        <f t="shared" si="850"/>
        <v/>
      </c>
      <c r="AB1836" s="152" t="str">
        <f t="shared" si="851"/>
        <v/>
      </c>
      <c r="AC1836" s="154" t="str">
        <f t="shared" si="862"/>
        <v/>
      </c>
      <c r="AD1836" s="154" t="str">
        <f t="shared" si="863"/>
        <v/>
      </c>
      <c r="AE1836" s="3" t="str">
        <f t="shared" si="864"/>
        <v/>
      </c>
      <c r="AF1836" s="3" t="str">
        <f t="shared" si="865"/>
        <v/>
      </c>
      <c r="AG1836" s="3" t="str">
        <f t="shared" si="866"/>
        <v/>
      </c>
      <c r="AH1836" s="4" t="str">
        <f t="shared" si="867"/>
        <v/>
      </c>
      <c r="AI1836" s="75" t="str">
        <f t="shared" si="868"/>
        <v/>
      </c>
      <c r="AJ1836" s="75" t="str">
        <f t="shared" si="869"/>
        <v/>
      </c>
    </row>
    <row r="1837" spans="1:36">
      <c r="A1837" s="41" t="str">
        <f t="shared" si="852"/>
        <v/>
      </c>
      <c r="B1837" s="150" t="str">
        <f>IF(ISNUMBER(A1837),INDEX('MetaTrader Import'!$H$13:$J$5893,TRUNC(((A1837-$A$39+1)-1)/3)+1,MOD((A1837-$A$39+1)-1,3)+1),"")</f>
        <v/>
      </c>
      <c r="C1837" s="43" t="str">
        <f t="shared" si="853"/>
        <v/>
      </c>
      <c r="D1837" s="43" t="str">
        <f t="shared" ca="1" si="843"/>
        <v/>
      </c>
      <c r="E1837" s="43" t="str">
        <f t="shared" si="854"/>
        <v/>
      </c>
      <c r="F1837" s="43" t="str">
        <f t="shared" si="855"/>
        <v/>
      </c>
      <c r="G1837" s="43" t="str">
        <f>IF(A1837&lt;&gt;"",IF(A1837&lt;Data!$G$11*0.25,$C$13/$G$32,IF(A1837&gt;Data!$G$11*0.25,$C$13,$C$13*10)),"")</f>
        <v/>
      </c>
      <c r="H1837" s="43" t="str">
        <f>IF(A1837&lt;&gt;"",IF(Data!$G$9="constant",$C$13,IF(Data!$G$9="squeeze",G1837,F1837)),"")</f>
        <v/>
      </c>
      <c r="I1837" s="38" t="str">
        <f ca="1">IF(ISNUMBER(A1837),NORMINV(RAND(),0,IF(AND(Data!$G$9="squeeze",A1837&lt;Data!$G$11*0.25),$H$32,1)*$C$30*$C$13)*($C$14*$C$12),"")</f>
        <v/>
      </c>
      <c r="J1837" s="42" t="str">
        <f ca="1">IFERROR(IF(Data!$C$6="Real",B1837,I1837+J1836+($C$14*$C$12)*(NORMINV(RAND(),$C$15,CHOOSE($G$13,$C$13,F1837,G1837)))),"")</f>
        <v/>
      </c>
      <c r="K1837" s="88" t="str">
        <f>IF(ISNUMBER(A1837), IF($G$16="fixed",$G$17,MIN(H1837*Data!$C$7*$C$16*0.5,$C$17*Data!$C$7))*$C$12,"")</f>
        <v/>
      </c>
      <c r="L1837" s="42" t="str">
        <f t="shared" ca="1" si="870"/>
        <v/>
      </c>
      <c r="M1837" s="44" t="str">
        <f t="shared" ca="1" si="871"/>
        <v/>
      </c>
      <c r="N1837" s="44" t="str">
        <f t="shared" ca="1" si="872"/>
        <v/>
      </c>
      <c r="O1837" s="108" t="str">
        <f t="shared" si="856"/>
        <v/>
      </c>
      <c r="P1837" s="102" t="str">
        <f t="shared" si="857"/>
        <v/>
      </c>
      <c r="Q1837" s="102" t="str">
        <f t="shared" si="858"/>
        <v/>
      </c>
      <c r="R1837" s="120" t="str">
        <f t="shared" si="859"/>
        <v/>
      </c>
      <c r="S1837" s="54" t="str">
        <f t="shared" si="860"/>
        <v/>
      </c>
      <c r="T1837" s="5" t="str">
        <f t="shared" si="861"/>
        <v/>
      </c>
      <c r="U1837" s="152" t="str">
        <f t="shared" si="844"/>
        <v/>
      </c>
      <c r="V1837" s="152" t="str">
        <f t="shared" si="845"/>
        <v/>
      </c>
      <c r="W1837" s="153" t="str">
        <f t="shared" si="846"/>
        <v/>
      </c>
      <c r="X1837" s="153" t="str">
        <f t="shared" si="847"/>
        <v/>
      </c>
      <c r="Y1837" s="153" t="str">
        <f t="shared" si="848"/>
        <v/>
      </c>
      <c r="Z1837" s="153" t="str">
        <f t="shared" si="849"/>
        <v/>
      </c>
      <c r="AA1837" s="152" t="str">
        <f t="shared" si="850"/>
        <v/>
      </c>
      <c r="AB1837" s="152" t="str">
        <f t="shared" si="851"/>
        <v/>
      </c>
      <c r="AC1837" s="154" t="str">
        <f t="shared" si="862"/>
        <v/>
      </c>
      <c r="AD1837" s="154" t="str">
        <f t="shared" si="863"/>
        <v/>
      </c>
      <c r="AE1837" s="3" t="str">
        <f t="shared" si="864"/>
        <v/>
      </c>
      <c r="AF1837" s="3" t="str">
        <f t="shared" si="865"/>
        <v/>
      </c>
      <c r="AG1837" s="3" t="str">
        <f t="shared" si="866"/>
        <v/>
      </c>
      <c r="AH1837" s="4" t="str">
        <f t="shared" si="867"/>
        <v/>
      </c>
      <c r="AI1837" s="75" t="str">
        <f t="shared" si="868"/>
        <v/>
      </c>
      <c r="AJ1837" s="75" t="str">
        <f t="shared" si="869"/>
        <v/>
      </c>
    </row>
    <row r="1838" spans="1:36">
      <c r="A1838" s="41" t="str">
        <f t="shared" si="852"/>
        <v/>
      </c>
      <c r="B1838" s="150" t="str">
        <f>IF(ISNUMBER(A1838),INDEX('MetaTrader Import'!$H$13:$J$5893,TRUNC(((A1838-$A$39+1)-1)/3)+1,MOD((A1838-$A$39+1)-1,3)+1),"")</f>
        <v/>
      </c>
      <c r="C1838" s="43" t="str">
        <f t="shared" si="853"/>
        <v/>
      </c>
      <c r="D1838" s="43" t="str">
        <f t="shared" ca="1" si="843"/>
        <v/>
      </c>
      <c r="E1838" s="43" t="str">
        <f t="shared" si="854"/>
        <v/>
      </c>
      <c r="F1838" s="43" t="str">
        <f t="shared" si="855"/>
        <v/>
      </c>
      <c r="G1838" s="43" t="str">
        <f>IF(A1838&lt;&gt;"",IF(A1838&lt;Data!$G$11*0.25,$C$13/$G$32,IF(A1838&gt;Data!$G$11*0.25,$C$13,$C$13*10)),"")</f>
        <v/>
      </c>
      <c r="H1838" s="43" t="str">
        <f>IF(A1838&lt;&gt;"",IF(Data!$G$9="constant",$C$13,IF(Data!$G$9="squeeze",G1838,F1838)),"")</f>
        <v/>
      </c>
      <c r="I1838" s="38" t="str">
        <f ca="1">IF(ISNUMBER(A1838),NORMINV(RAND(),0,IF(AND(Data!$G$9="squeeze",A1838&lt;Data!$G$11*0.25),$H$32,1)*$C$30*$C$13)*($C$14*$C$12),"")</f>
        <v/>
      </c>
      <c r="J1838" s="42" t="str">
        <f ca="1">IFERROR(IF(Data!$C$6="Real",B1838,I1838+J1837+($C$14*$C$12)*(NORMINV(RAND(),$C$15,CHOOSE($G$13,$C$13,F1838,G1838)))),"")</f>
        <v/>
      </c>
      <c r="K1838" s="88" t="str">
        <f>IF(ISNUMBER(A1838), IF($G$16="fixed",$G$17,MIN(H1838*Data!$C$7*$C$16*0.5,$C$17*Data!$C$7))*$C$12,"")</f>
        <v/>
      </c>
      <c r="L1838" s="42" t="str">
        <f t="shared" ca="1" si="870"/>
        <v/>
      </c>
      <c r="M1838" s="44" t="str">
        <f t="shared" ca="1" si="871"/>
        <v/>
      </c>
      <c r="N1838" s="44" t="str">
        <f t="shared" ca="1" si="872"/>
        <v/>
      </c>
      <c r="O1838" s="108" t="str">
        <f t="shared" si="856"/>
        <v/>
      </c>
      <c r="P1838" s="102" t="str">
        <f t="shared" si="857"/>
        <v/>
      </c>
      <c r="Q1838" s="102" t="str">
        <f t="shared" si="858"/>
        <v/>
      </c>
      <c r="R1838" s="120" t="str">
        <f t="shared" si="859"/>
        <v/>
      </c>
      <c r="S1838" s="54" t="str">
        <f t="shared" si="860"/>
        <v/>
      </c>
      <c r="T1838" s="5" t="str">
        <f t="shared" si="861"/>
        <v/>
      </c>
      <c r="U1838" s="152" t="str">
        <f t="shared" si="844"/>
        <v/>
      </c>
      <c r="V1838" s="152" t="str">
        <f t="shared" si="845"/>
        <v/>
      </c>
      <c r="W1838" s="153" t="str">
        <f t="shared" si="846"/>
        <v/>
      </c>
      <c r="X1838" s="153" t="str">
        <f t="shared" si="847"/>
        <v/>
      </c>
      <c r="Y1838" s="153" t="str">
        <f t="shared" si="848"/>
        <v/>
      </c>
      <c r="Z1838" s="153" t="str">
        <f t="shared" si="849"/>
        <v/>
      </c>
      <c r="AA1838" s="152" t="str">
        <f t="shared" si="850"/>
        <v/>
      </c>
      <c r="AB1838" s="152" t="str">
        <f t="shared" si="851"/>
        <v/>
      </c>
      <c r="AC1838" s="154" t="str">
        <f t="shared" si="862"/>
        <v/>
      </c>
      <c r="AD1838" s="154" t="str">
        <f t="shared" si="863"/>
        <v/>
      </c>
      <c r="AE1838" s="3" t="str">
        <f t="shared" si="864"/>
        <v/>
      </c>
      <c r="AF1838" s="3" t="str">
        <f t="shared" si="865"/>
        <v/>
      </c>
      <c r="AG1838" s="3" t="str">
        <f t="shared" si="866"/>
        <v/>
      </c>
      <c r="AH1838" s="4" t="str">
        <f t="shared" si="867"/>
        <v/>
      </c>
      <c r="AI1838" s="75" t="str">
        <f t="shared" si="868"/>
        <v/>
      </c>
      <c r="AJ1838" s="75" t="str">
        <f t="shared" si="869"/>
        <v/>
      </c>
    </row>
    <row r="1839" spans="1:36">
      <c r="A1839" s="41" t="str">
        <f t="shared" si="852"/>
        <v/>
      </c>
      <c r="B1839" s="150" t="str">
        <f>IF(ISNUMBER(A1839),INDEX('MetaTrader Import'!$H$13:$J$5893,TRUNC(((A1839-$A$39+1)-1)/3)+1,MOD((A1839-$A$39+1)-1,3)+1),"")</f>
        <v/>
      </c>
      <c r="C1839" s="43" t="str">
        <f t="shared" si="853"/>
        <v/>
      </c>
      <c r="D1839" s="43" t="str">
        <f t="shared" ca="1" si="843"/>
        <v/>
      </c>
      <c r="E1839" s="43" t="str">
        <f t="shared" si="854"/>
        <v/>
      </c>
      <c r="F1839" s="43" t="str">
        <f t="shared" si="855"/>
        <v/>
      </c>
      <c r="G1839" s="43" t="str">
        <f>IF(A1839&lt;&gt;"",IF(A1839&lt;Data!$G$11*0.25,$C$13/$G$32,IF(A1839&gt;Data!$G$11*0.25,$C$13,$C$13*10)),"")</f>
        <v/>
      </c>
      <c r="H1839" s="43" t="str">
        <f>IF(A1839&lt;&gt;"",IF(Data!$G$9="constant",$C$13,IF(Data!$G$9="squeeze",G1839,F1839)),"")</f>
        <v/>
      </c>
      <c r="I1839" s="38" t="str">
        <f ca="1">IF(ISNUMBER(A1839),NORMINV(RAND(),0,IF(AND(Data!$G$9="squeeze",A1839&lt;Data!$G$11*0.25),$H$32,1)*$C$30*$C$13)*($C$14*$C$12),"")</f>
        <v/>
      </c>
      <c r="J1839" s="42" t="str">
        <f ca="1">IFERROR(IF(Data!$C$6="Real",B1839,I1839+J1838+($C$14*$C$12)*(NORMINV(RAND(),$C$15,CHOOSE($G$13,$C$13,F1839,G1839)))),"")</f>
        <v/>
      </c>
      <c r="K1839" s="88" t="str">
        <f>IF(ISNUMBER(A1839), IF($G$16="fixed",$G$17,MIN(H1839*Data!$C$7*$C$16*0.5,$C$17*Data!$C$7))*$C$12,"")</f>
        <v/>
      </c>
      <c r="L1839" s="42" t="str">
        <f t="shared" ca="1" si="870"/>
        <v/>
      </c>
      <c r="M1839" s="44" t="str">
        <f t="shared" ca="1" si="871"/>
        <v/>
      </c>
      <c r="N1839" s="44" t="str">
        <f t="shared" ca="1" si="872"/>
        <v/>
      </c>
      <c r="O1839" s="108" t="str">
        <f t="shared" si="856"/>
        <v/>
      </c>
      <c r="P1839" s="102" t="str">
        <f t="shared" si="857"/>
        <v/>
      </c>
      <c r="Q1839" s="102" t="str">
        <f t="shared" si="858"/>
        <v/>
      </c>
      <c r="R1839" s="120" t="str">
        <f t="shared" si="859"/>
        <v/>
      </c>
      <c r="S1839" s="54" t="str">
        <f t="shared" si="860"/>
        <v/>
      </c>
      <c r="T1839" s="5" t="str">
        <f t="shared" si="861"/>
        <v/>
      </c>
      <c r="U1839" s="152" t="str">
        <f t="shared" si="844"/>
        <v/>
      </c>
      <c r="V1839" s="152" t="str">
        <f t="shared" si="845"/>
        <v/>
      </c>
      <c r="W1839" s="153" t="str">
        <f t="shared" si="846"/>
        <v/>
      </c>
      <c r="X1839" s="153" t="str">
        <f t="shared" si="847"/>
        <v/>
      </c>
      <c r="Y1839" s="153" t="str">
        <f t="shared" si="848"/>
        <v/>
      </c>
      <c r="Z1839" s="153" t="str">
        <f t="shared" si="849"/>
        <v/>
      </c>
      <c r="AA1839" s="152" t="str">
        <f t="shared" si="850"/>
        <v/>
      </c>
      <c r="AB1839" s="152" t="str">
        <f t="shared" si="851"/>
        <v/>
      </c>
      <c r="AC1839" s="154" t="str">
        <f t="shared" si="862"/>
        <v/>
      </c>
      <c r="AD1839" s="154" t="str">
        <f t="shared" si="863"/>
        <v/>
      </c>
      <c r="AE1839" s="3" t="str">
        <f t="shared" si="864"/>
        <v/>
      </c>
      <c r="AF1839" s="3" t="str">
        <f t="shared" si="865"/>
        <v/>
      </c>
      <c r="AG1839" s="3" t="str">
        <f t="shared" si="866"/>
        <v/>
      </c>
      <c r="AH1839" s="4" t="str">
        <f t="shared" si="867"/>
        <v/>
      </c>
      <c r="AI1839" s="75" t="str">
        <f t="shared" si="868"/>
        <v/>
      </c>
      <c r="AJ1839" s="75" t="str">
        <f t="shared" si="869"/>
        <v/>
      </c>
    </row>
    <row r="1840" spans="1:36">
      <c r="A1840" s="41" t="str">
        <f t="shared" si="852"/>
        <v/>
      </c>
      <c r="B1840" s="150" t="str">
        <f>IF(ISNUMBER(A1840),INDEX('MetaTrader Import'!$H$13:$J$5893,TRUNC(((A1840-$A$39+1)-1)/3)+1,MOD((A1840-$A$39+1)-1,3)+1),"")</f>
        <v/>
      </c>
      <c r="C1840" s="43" t="str">
        <f t="shared" si="853"/>
        <v/>
      </c>
      <c r="D1840" s="43" t="str">
        <f t="shared" ca="1" si="843"/>
        <v/>
      </c>
      <c r="E1840" s="43" t="str">
        <f t="shared" si="854"/>
        <v/>
      </c>
      <c r="F1840" s="43" t="str">
        <f t="shared" si="855"/>
        <v/>
      </c>
      <c r="G1840" s="43" t="str">
        <f>IF(A1840&lt;&gt;"",IF(A1840&lt;Data!$G$11*0.25,$C$13/$G$32,IF(A1840&gt;Data!$G$11*0.25,$C$13,$C$13*10)),"")</f>
        <v/>
      </c>
      <c r="H1840" s="43" t="str">
        <f>IF(A1840&lt;&gt;"",IF(Data!$G$9="constant",$C$13,IF(Data!$G$9="squeeze",G1840,F1840)),"")</f>
        <v/>
      </c>
      <c r="I1840" s="38" t="str">
        <f ca="1">IF(ISNUMBER(A1840),NORMINV(RAND(),0,IF(AND(Data!$G$9="squeeze",A1840&lt;Data!$G$11*0.25),$H$32,1)*$C$30*$C$13)*($C$14*$C$12),"")</f>
        <v/>
      </c>
      <c r="J1840" s="42" t="str">
        <f ca="1">IFERROR(IF(Data!$C$6="Real",B1840,I1840+J1839+($C$14*$C$12)*(NORMINV(RAND(),$C$15,CHOOSE($G$13,$C$13,F1840,G1840)))),"")</f>
        <v/>
      </c>
      <c r="K1840" s="88" t="str">
        <f>IF(ISNUMBER(A1840), IF($G$16="fixed",$G$17,MIN(H1840*Data!$C$7*$C$16*0.5,$C$17*Data!$C$7))*$C$12,"")</f>
        <v/>
      </c>
      <c r="L1840" s="42" t="str">
        <f t="shared" ca="1" si="870"/>
        <v/>
      </c>
      <c r="M1840" s="44" t="str">
        <f t="shared" ca="1" si="871"/>
        <v/>
      </c>
      <c r="N1840" s="44" t="str">
        <f t="shared" ca="1" si="872"/>
        <v/>
      </c>
      <c r="O1840" s="108" t="str">
        <f t="shared" si="856"/>
        <v/>
      </c>
      <c r="P1840" s="102" t="str">
        <f t="shared" si="857"/>
        <v/>
      </c>
      <c r="Q1840" s="102" t="str">
        <f t="shared" si="858"/>
        <v/>
      </c>
      <c r="R1840" s="120" t="str">
        <f t="shared" si="859"/>
        <v/>
      </c>
      <c r="S1840" s="54" t="str">
        <f t="shared" si="860"/>
        <v/>
      </c>
      <c r="T1840" s="5" t="str">
        <f t="shared" si="861"/>
        <v/>
      </c>
      <c r="U1840" s="152" t="str">
        <f t="shared" si="844"/>
        <v/>
      </c>
      <c r="V1840" s="152" t="str">
        <f t="shared" si="845"/>
        <v/>
      </c>
      <c r="W1840" s="153" t="str">
        <f t="shared" si="846"/>
        <v/>
      </c>
      <c r="X1840" s="153" t="str">
        <f t="shared" si="847"/>
        <v/>
      </c>
      <c r="Y1840" s="153" t="str">
        <f t="shared" si="848"/>
        <v/>
      </c>
      <c r="Z1840" s="153" t="str">
        <f t="shared" si="849"/>
        <v/>
      </c>
      <c r="AA1840" s="152" t="str">
        <f t="shared" si="850"/>
        <v/>
      </c>
      <c r="AB1840" s="152" t="str">
        <f t="shared" si="851"/>
        <v/>
      </c>
      <c r="AC1840" s="154" t="str">
        <f t="shared" si="862"/>
        <v/>
      </c>
      <c r="AD1840" s="154" t="str">
        <f t="shared" si="863"/>
        <v/>
      </c>
      <c r="AE1840" s="3" t="str">
        <f t="shared" si="864"/>
        <v/>
      </c>
      <c r="AF1840" s="3" t="str">
        <f t="shared" si="865"/>
        <v/>
      </c>
      <c r="AG1840" s="3" t="str">
        <f t="shared" si="866"/>
        <v/>
      </c>
      <c r="AH1840" s="4" t="str">
        <f t="shared" si="867"/>
        <v/>
      </c>
      <c r="AI1840" s="75" t="str">
        <f t="shared" si="868"/>
        <v/>
      </c>
      <c r="AJ1840" s="75" t="str">
        <f t="shared" si="869"/>
        <v/>
      </c>
    </row>
    <row r="1841" spans="1:36">
      <c r="A1841" s="41" t="str">
        <f t="shared" si="852"/>
        <v/>
      </c>
      <c r="B1841" s="150" t="str">
        <f>IF(ISNUMBER(A1841),INDEX('MetaTrader Import'!$H$13:$J$5893,TRUNC(((A1841-$A$39+1)-1)/3)+1,MOD((A1841-$A$39+1)-1,3)+1),"")</f>
        <v/>
      </c>
      <c r="C1841" s="43" t="str">
        <f t="shared" si="853"/>
        <v/>
      </c>
      <c r="D1841" s="43" t="str">
        <f t="shared" ca="1" si="843"/>
        <v/>
      </c>
      <c r="E1841" s="43" t="str">
        <f t="shared" si="854"/>
        <v/>
      </c>
      <c r="F1841" s="43" t="str">
        <f t="shared" si="855"/>
        <v/>
      </c>
      <c r="G1841" s="43" t="str">
        <f>IF(A1841&lt;&gt;"",IF(A1841&lt;Data!$G$11*0.25,$C$13/$G$32,IF(A1841&gt;Data!$G$11*0.25,$C$13,$C$13*10)),"")</f>
        <v/>
      </c>
      <c r="H1841" s="43" t="str">
        <f>IF(A1841&lt;&gt;"",IF(Data!$G$9="constant",$C$13,IF(Data!$G$9="squeeze",G1841,F1841)),"")</f>
        <v/>
      </c>
      <c r="I1841" s="38" t="str">
        <f ca="1">IF(ISNUMBER(A1841),NORMINV(RAND(),0,IF(AND(Data!$G$9="squeeze",A1841&lt;Data!$G$11*0.25),$H$32,1)*$C$30*$C$13)*($C$14*$C$12),"")</f>
        <v/>
      </c>
      <c r="J1841" s="42" t="str">
        <f ca="1">IFERROR(IF(Data!$C$6="Real",B1841,I1841+J1840+($C$14*$C$12)*(NORMINV(RAND(),$C$15,CHOOSE($G$13,$C$13,F1841,G1841)))),"")</f>
        <v/>
      </c>
      <c r="K1841" s="88" t="str">
        <f>IF(ISNUMBER(A1841), IF($G$16="fixed",$G$17,MIN(H1841*Data!$C$7*$C$16*0.5,$C$17*Data!$C$7))*$C$12,"")</f>
        <v/>
      </c>
      <c r="L1841" s="42" t="str">
        <f t="shared" ca="1" si="870"/>
        <v/>
      </c>
      <c r="M1841" s="44" t="str">
        <f t="shared" ca="1" si="871"/>
        <v/>
      </c>
      <c r="N1841" s="44" t="str">
        <f t="shared" ca="1" si="872"/>
        <v/>
      </c>
      <c r="O1841" s="108" t="str">
        <f t="shared" si="856"/>
        <v/>
      </c>
      <c r="P1841" s="102" t="str">
        <f t="shared" si="857"/>
        <v/>
      </c>
      <c r="Q1841" s="102" t="str">
        <f t="shared" si="858"/>
        <v/>
      </c>
      <c r="R1841" s="120" t="str">
        <f t="shared" si="859"/>
        <v/>
      </c>
      <c r="S1841" s="54" t="str">
        <f t="shared" si="860"/>
        <v/>
      </c>
      <c r="T1841" s="5" t="str">
        <f t="shared" si="861"/>
        <v/>
      </c>
      <c r="U1841" s="152" t="str">
        <f t="shared" si="844"/>
        <v/>
      </c>
      <c r="V1841" s="152" t="str">
        <f t="shared" si="845"/>
        <v/>
      </c>
      <c r="W1841" s="153" t="str">
        <f t="shared" si="846"/>
        <v/>
      </c>
      <c r="X1841" s="153" t="str">
        <f t="shared" si="847"/>
        <v/>
      </c>
      <c r="Y1841" s="153" t="str">
        <f t="shared" si="848"/>
        <v/>
      </c>
      <c r="Z1841" s="153" t="str">
        <f t="shared" si="849"/>
        <v/>
      </c>
      <c r="AA1841" s="152" t="str">
        <f t="shared" si="850"/>
        <v/>
      </c>
      <c r="AB1841" s="152" t="str">
        <f t="shared" si="851"/>
        <v/>
      </c>
      <c r="AC1841" s="154" t="str">
        <f t="shared" si="862"/>
        <v/>
      </c>
      <c r="AD1841" s="154" t="str">
        <f t="shared" si="863"/>
        <v/>
      </c>
      <c r="AE1841" s="3" t="str">
        <f t="shared" si="864"/>
        <v/>
      </c>
      <c r="AF1841" s="3" t="str">
        <f t="shared" si="865"/>
        <v/>
      </c>
      <c r="AG1841" s="3" t="str">
        <f t="shared" si="866"/>
        <v/>
      </c>
      <c r="AH1841" s="4" t="str">
        <f t="shared" si="867"/>
        <v/>
      </c>
      <c r="AI1841" s="75" t="str">
        <f t="shared" si="868"/>
        <v/>
      </c>
      <c r="AJ1841" s="75" t="str">
        <f t="shared" si="869"/>
        <v/>
      </c>
    </row>
    <row r="1842" spans="1:36">
      <c r="A1842" s="41" t="str">
        <f t="shared" si="852"/>
        <v/>
      </c>
      <c r="B1842" s="150" t="str">
        <f>IF(ISNUMBER(A1842),INDEX('MetaTrader Import'!$H$13:$J$5893,TRUNC(((A1842-$A$39+1)-1)/3)+1,MOD((A1842-$A$39+1)-1,3)+1),"")</f>
        <v/>
      </c>
      <c r="C1842" s="43" t="str">
        <f t="shared" si="853"/>
        <v/>
      </c>
      <c r="D1842" s="43" t="str">
        <f t="shared" ca="1" si="843"/>
        <v/>
      </c>
      <c r="E1842" s="43" t="str">
        <f t="shared" si="854"/>
        <v/>
      </c>
      <c r="F1842" s="43" t="str">
        <f t="shared" si="855"/>
        <v/>
      </c>
      <c r="G1842" s="43" t="str">
        <f>IF(A1842&lt;&gt;"",IF(A1842&lt;Data!$G$11*0.25,$C$13/$G$32,IF(A1842&gt;Data!$G$11*0.25,$C$13,$C$13*10)),"")</f>
        <v/>
      </c>
      <c r="H1842" s="43" t="str">
        <f>IF(A1842&lt;&gt;"",IF(Data!$G$9="constant",$C$13,IF(Data!$G$9="squeeze",G1842,F1842)),"")</f>
        <v/>
      </c>
      <c r="I1842" s="38" t="str">
        <f ca="1">IF(ISNUMBER(A1842),NORMINV(RAND(),0,IF(AND(Data!$G$9="squeeze",A1842&lt;Data!$G$11*0.25),$H$32,1)*$C$30*$C$13)*($C$14*$C$12),"")</f>
        <v/>
      </c>
      <c r="J1842" s="42" t="str">
        <f ca="1">IFERROR(IF(Data!$C$6="Real",B1842,I1842+J1841+($C$14*$C$12)*(NORMINV(RAND(),$C$15,CHOOSE($G$13,$C$13,F1842,G1842)))),"")</f>
        <v/>
      </c>
      <c r="K1842" s="88" t="str">
        <f>IF(ISNUMBER(A1842), IF($G$16="fixed",$G$17,MIN(H1842*Data!$C$7*$C$16*0.5,$C$17*Data!$C$7))*$C$12,"")</f>
        <v/>
      </c>
      <c r="L1842" s="42" t="str">
        <f t="shared" ca="1" si="870"/>
        <v/>
      </c>
      <c r="M1842" s="44" t="str">
        <f t="shared" ca="1" si="871"/>
        <v/>
      </c>
      <c r="N1842" s="44" t="str">
        <f t="shared" ca="1" si="872"/>
        <v/>
      </c>
      <c r="O1842" s="108" t="str">
        <f t="shared" si="856"/>
        <v/>
      </c>
      <c r="P1842" s="102" t="str">
        <f t="shared" si="857"/>
        <v/>
      </c>
      <c r="Q1842" s="102" t="str">
        <f t="shared" si="858"/>
        <v/>
      </c>
      <c r="R1842" s="120" t="str">
        <f t="shared" si="859"/>
        <v/>
      </c>
      <c r="S1842" s="54" t="str">
        <f t="shared" si="860"/>
        <v/>
      </c>
      <c r="T1842" s="5" t="str">
        <f t="shared" si="861"/>
        <v/>
      </c>
      <c r="U1842" s="152" t="str">
        <f t="shared" si="844"/>
        <v/>
      </c>
      <c r="V1842" s="152" t="str">
        <f t="shared" si="845"/>
        <v/>
      </c>
      <c r="W1842" s="153" t="str">
        <f t="shared" si="846"/>
        <v/>
      </c>
      <c r="X1842" s="153" t="str">
        <f t="shared" si="847"/>
        <v/>
      </c>
      <c r="Y1842" s="153" t="str">
        <f t="shared" si="848"/>
        <v/>
      </c>
      <c r="Z1842" s="153" t="str">
        <f t="shared" si="849"/>
        <v/>
      </c>
      <c r="AA1842" s="152" t="str">
        <f t="shared" si="850"/>
        <v/>
      </c>
      <c r="AB1842" s="152" t="str">
        <f t="shared" si="851"/>
        <v/>
      </c>
      <c r="AC1842" s="154" t="str">
        <f t="shared" si="862"/>
        <v/>
      </c>
      <c r="AD1842" s="154" t="str">
        <f t="shared" si="863"/>
        <v/>
      </c>
      <c r="AE1842" s="3" t="str">
        <f t="shared" si="864"/>
        <v/>
      </c>
      <c r="AF1842" s="3" t="str">
        <f t="shared" si="865"/>
        <v/>
      </c>
      <c r="AG1842" s="3" t="str">
        <f t="shared" si="866"/>
        <v/>
      </c>
      <c r="AH1842" s="4" t="str">
        <f t="shared" si="867"/>
        <v/>
      </c>
      <c r="AI1842" s="75" t="str">
        <f t="shared" si="868"/>
        <v/>
      </c>
      <c r="AJ1842" s="75" t="str">
        <f t="shared" si="869"/>
        <v/>
      </c>
    </row>
    <row r="1843" spans="1:36">
      <c r="A1843" s="41" t="str">
        <f t="shared" si="852"/>
        <v/>
      </c>
      <c r="B1843" s="150" t="str">
        <f>IF(ISNUMBER(A1843),INDEX('MetaTrader Import'!$H$13:$J$5893,TRUNC(((A1843-$A$39+1)-1)/3)+1,MOD((A1843-$A$39+1)-1,3)+1),"")</f>
        <v/>
      </c>
      <c r="C1843" s="43" t="str">
        <f t="shared" si="853"/>
        <v/>
      </c>
      <c r="D1843" s="43" t="str">
        <f t="shared" ca="1" si="843"/>
        <v/>
      </c>
      <c r="E1843" s="43" t="str">
        <f t="shared" si="854"/>
        <v/>
      </c>
      <c r="F1843" s="43" t="str">
        <f t="shared" si="855"/>
        <v/>
      </c>
      <c r="G1843" s="43" t="str">
        <f>IF(A1843&lt;&gt;"",IF(A1843&lt;Data!$G$11*0.25,$C$13/$G$32,IF(A1843&gt;Data!$G$11*0.25,$C$13,$C$13*10)),"")</f>
        <v/>
      </c>
      <c r="H1843" s="43" t="str">
        <f>IF(A1843&lt;&gt;"",IF(Data!$G$9="constant",$C$13,IF(Data!$G$9="squeeze",G1843,F1843)),"")</f>
        <v/>
      </c>
      <c r="I1843" s="38" t="str">
        <f ca="1">IF(ISNUMBER(A1843),NORMINV(RAND(),0,IF(AND(Data!$G$9="squeeze",A1843&lt;Data!$G$11*0.25),$H$32,1)*$C$30*$C$13)*($C$14*$C$12),"")</f>
        <v/>
      </c>
      <c r="J1843" s="42" t="str">
        <f ca="1">IFERROR(IF(Data!$C$6="Real",B1843,I1843+J1842+($C$14*$C$12)*(NORMINV(RAND(),$C$15,CHOOSE($G$13,$C$13,F1843,G1843)))),"")</f>
        <v/>
      </c>
      <c r="K1843" s="88" t="str">
        <f>IF(ISNUMBER(A1843), IF($G$16="fixed",$G$17,MIN(H1843*Data!$C$7*$C$16*0.5,$C$17*Data!$C$7))*$C$12,"")</f>
        <v/>
      </c>
      <c r="L1843" s="42" t="str">
        <f t="shared" ca="1" si="870"/>
        <v/>
      </c>
      <c r="M1843" s="44" t="str">
        <f t="shared" ca="1" si="871"/>
        <v/>
      </c>
      <c r="N1843" s="44" t="str">
        <f t="shared" ca="1" si="872"/>
        <v/>
      </c>
      <c r="O1843" s="108" t="str">
        <f t="shared" si="856"/>
        <v/>
      </c>
      <c r="P1843" s="102" t="str">
        <f t="shared" si="857"/>
        <v/>
      </c>
      <c r="Q1843" s="102" t="str">
        <f t="shared" si="858"/>
        <v/>
      </c>
      <c r="R1843" s="120" t="str">
        <f t="shared" si="859"/>
        <v/>
      </c>
      <c r="S1843" s="54" t="str">
        <f t="shared" si="860"/>
        <v/>
      </c>
      <c r="T1843" s="5" t="str">
        <f t="shared" si="861"/>
        <v/>
      </c>
      <c r="U1843" s="152" t="str">
        <f t="shared" si="844"/>
        <v/>
      </c>
      <c r="V1843" s="152" t="str">
        <f t="shared" si="845"/>
        <v/>
      </c>
      <c r="W1843" s="153" t="str">
        <f t="shared" si="846"/>
        <v/>
      </c>
      <c r="X1843" s="153" t="str">
        <f t="shared" si="847"/>
        <v/>
      </c>
      <c r="Y1843" s="153" t="str">
        <f t="shared" si="848"/>
        <v/>
      </c>
      <c r="Z1843" s="153" t="str">
        <f t="shared" si="849"/>
        <v/>
      </c>
      <c r="AA1843" s="152" t="str">
        <f t="shared" si="850"/>
        <v/>
      </c>
      <c r="AB1843" s="152" t="str">
        <f t="shared" si="851"/>
        <v/>
      </c>
      <c r="AC1843" s="154" t="str">
        <f t="shared" si="862"/>
        <v/>
      </c>
      <c r="AD1843" s="154" t="str">
        <f t="shared" si="863"/>
        <v/>
      </c>
      <c r="AE1843" s="3" t="str">
        <f t="shared" si="864"/>
        <v/>
      </c>
      <c r="AF1843" s="3" t="str">
        <f t="shared" si="865"/>
        <v/>
      </c>
      <c r="AG1843" s="3" t="str">
        <f t="shared" si="866"/>
        <v/>
      </c>
      <c r="AH1843" s="4" t="str">
        <f t="shared" si="867"/>
        <v/>
      </c>
      <c r="AI1843" s="75" t="str">
        <f t="shared" si="868"/>
        <v/>
      </c>
      <c r="AJ1843" s="75" t="str">
        <f t="shared" si="869"/>
        <v/>
      </c>
    </row>
    <row r="1844" spans="1:36">
      <c r="A1844" s="41" t="str">
        <f t="shared" si="852"/>
        <v/>
      </c>
      <c r="B1844" s="150" t="str">
        <f>IF(ISNUMBER(A1844),INDEX('MetaTrader Import'!$H$13:$J$5893,TRUNC(((A1844-$A$39+1)-1)/3)+1,MOD((A1844-$A$39+1)-1,3)+1),"")</f>
        <v/>
      </c>
      <c r="C1844" s="43" t="str">
        <f t="shared" si="853"/>
        <v/>
      </c>
      <c r="D1844" s="43" t="str">
        <f t="shared" ca="1" si="843"/>
        <v/>
      </c>
      <c r="E1844" s="43" t="str">
        <f t="shared" si="854"/>
        <v/>
      </c>
      <c r="F1844" s="43" t="str">
        <f t="shared" si="855"/>
        <v/>
      </c>
      <c r="G1844" s="43" t="str">
        <f>IF(A1844&lt;&gt;"",IF(A1844&lt;Data!$G$11*0.25,$C$13/$G$32,IF(A1844&gt;Data!$G$11*0.25,$C$13,$C$13*10)),"")</f>
        <v/>
      </c>
      <c r="H1844" s="43" t="str">
        <f>IF(A1844&lt;&gt;"",IF(Data!$G$9="constant",$C$13,IF(Data!$G$9="squeeze",G1844,F1844)),"")</f>
        <v/>
      </c>
      <c r="I1844" s="38" t="str">
        <f ca="1">IF(ISNUMBER(A1844),NORMINV(RAND(),0,IF(AND(Data!$G$9="squeeze",A1844&lt;Data!$G$11*0.25),$H$32,1)*$C$30*$C$13)*($C$14*$C$12),"")</f>
        <v/>
      </c>
      <c r="J1844" s="42" t="str">
        <f ca="1">IFERROR(IF(Data!$C$6="Real",B1844,I1844+J1843+($C$14*$C$12)*(NORMINV(RAND(),$C$15,CHOOSE($G$13,$C$13,F1844,G1844)))),"")</f>
        <v/>
      </c>
      <c r="K1844" s="88" t="str">
        <f>IF(ISNUMBER(A1844), IF($G$16="fixed",$G$17,MIN(H1844*Data!$C$7*$C$16*0.5,$C$17*Data!$C$7))*$C$12,"")</f>
        <v/>
      </c>
      <c r="L1844" s="42" t="str">
        <f t="shared" ca="1" si="870"/>
        <v/>
      </c>
      <c r="M1844" s="44" t="str">
        <f t="shared" ca="1" si="871"/>
        <v/>
      </c>
      <c r="N1844" s="44" t="str">
        <f t="shared" ca="1" si="872"/>
        <v/>
      </c>
      <c r="O1844" s="108" t="str">
        <f t="shared" si="856"/>
        <v/>
      </c>
      <c r="P1844" s="102" t="str">
        <f t="shared" si="857"/>
        <v/>
      </c>
      <c r="Q1844" s="102" t="str">
        <f t="shared" si="858"/>
        <v/>
      </c>
      <c r="R1844" s="120" t="str">
        <f t="shared" si="859"/>
        <v/>
      </c>
      <c r="S1844" s="54" t="str">
        <f t="shared" si="860"/>
        <v/>
      </c>
      <c r="T1844" s="5" t="str">
        <f t="shared" si="861"/>
        <v/>
      </c>
      <c r="U1844" s="152" t="str">
        <f t="shared" si="844"/>
        <v/>
      </c>
      <c r="V1844" s="152" t="str">
        <f t="shared" si="845"/>
        <v/>
      </c>
      <c r="W1844" s="153" t="str">
        <f t="shared" si="846"/>
        <v/>
      </c>
      <c r="X1844" s="153" t="str">
        <f t="shared" si="847"/>
        <v/>
      </c>
      <c r="Y1844" s="153" t="str">
        <f t="shared" si="848"/>
        <v/>
      </c>
      <c r="Z1844" s="153" t="str">
        <f t="shared" si="849"/>
        <v/>
      </c>
      <c r="AA1844" s="152" t="str">
        <f t="shared" si="850"/>
        <v/>
      </c>
      <c r="AB1844" s="152" t="str">
        <f t="shared" si="851"/>
        <v/>
      </c>
      <c r="AC1844" s="154" t="str">
        <f t="shared" si="862"/>
        <v/>
      </c>
      <c r="AD1844" s="154" t="str">
        <f t="shared" si="863"/>
        <v/>
      </c>
      <c r="AE1844" s="3" t="str">
        <f t="shared" si="864"/>
        <v/>
      </c>
      <c r="AF1844" s="3" t="str">
        <f t="shared" si="865"/>
        <v/>
      </c>
      <c r="AG1844" s="3" t="str">
        <f t="shared" si="866"/>
        <v/>
      </c>
      <c r="AH1844" s="4" t="str">
        <f t="shared" si="867"/>
        <v/>
      </c>
      <c r="AI1844" s="75" t="str">
        <f t="shared" si="868"/>
        <v/>
      </c>
      <c r="AJ1844" s="75" t="str">
        <f t="shared" si="869"/>
        <v/>
      </c>
    </row>
    <row r="1845" spans="1:36">
      <c r="A1845" s="41" t="str">
        <f t="shared" si="852"/>
        <v/>
      </c>
      <c r="B1845" s="150" t="str">
        <f>IF(ISNUMBER(A1845),INDEX('MetaTrader Import'!$H$13:$J$5893,TRUNC(((A1845-$A$39+1)-1)/3)+1,MOD((A1845-$A$39+1)-1,3)+1),"")</f>
        <v/>
      </c>
      <c r="C1845" s="43" t="str">
        <f t="shared" si="853"/>
        <v/>
      </c>
      <c r="D1845" s="43" t="str">
        <f t="shared" ca="1" si="843"/>
        <v/>
      </c>
      <c r="E1845" s="43" t="str">
        <f t="shared" si="854"/>
        <v/>
      </c>
      <c r="F1845" s="43" t="str">
        <f t="shared" si="855"/>
        <v/>
      </c>
      <c r="G1845" s="43" t="str">
        <f>IF(A1845&lt;&gt;"",IF(A1845&lt;Data!$G$11*0.25,$C$13/$G$32,IF(A1845&gt;Data!$G$11*0.25,$C$13,$C$13*10)),"")</f>
        <v/>
      </c>
      <c r="H1845" s="43" t="str">
        <f>IF(A1845&lt;&gt;"",IF(Data!$G$9="constant",$C$13,IF(Data!$G$9="squeeze",G1845,F1845)),"")</f>
        <v/>
      </c>
      <c r="I1845" s="38" t="str">
        <f ca="1">IF(ISNUMBER(A1845),NORMINV(RAND(),0,IF(AND(Data!$G$9="squeeze",A1845&lt;Data!$G$11*0.25),$H$32,1)*$C$30*$C$13)*($C$14*$C$12),"")</f>
        <v/>
      </c>
      <c r="J1845" s="42" t="str">
        <f ca="1">IFERROR(IF(Data!$C$6="Real",B1845,I1845+J1844+($C$14*$C$12)*(NORMINV(RAND(),$C$15,CHOOSE($G$13,$C$13,F1845,G1845)))),"")</f>
        <v/>
      </c>
      <c r="K1845" s="88" t="str">
        <f>IF(ISNUMBER(A1845), IF($G$16="fixed",$G$17,MIN(H1845*Data!$C$7*$C$16*0.5,$C$17*Data!$C$7))*$C$12,"")</f>
        <v/>
      </c>
      <c r="L1845" s="42" t="str">
        <f t="shared" ca="1" si="870"/>
        <v/>
      </c>
      <c r="M1845" s="44" t="str">
        <f t="shared" ca="1" si="871"/>
        <v/>
      </c>
      <c r="N1845" s="44" t="str">
        <f t="shared" ca="1" si="872"/>
        <v/>
      </c>
      <c r="O1845" s="108" t="str">
        <f t="shared" si="856"/>
        <v/>
      </c>
      <c r="P1845" s="102" t="str">
        <f t="shared" si="857"/>
        <v/>
      </c>
      <c r="Q1845" s="102" t="str">
        <f t="shared" si="858"/>
        <v/>
      </c>
      <c r="R1845" s="120" t="str">
        <f t="shared" si="859"/>
        <v/>
      </c>
      <c r="S1845" s="54" t="str">
        <f t="shared" si="860"/>
        <v/>
      </c>
      <c r="T1845" s="5" t="str">
        <f t="shared" si="861"/>
        <v/>
      </c>
      <c r="U1845" s="152" t="str">
        <f t="shared" si="844"/>
        <v/>
      </c>
      <c r="V1845" s="152" t="str">
        <f t="shared" si="845"/>
        <v/>
      </c>
      <c r="W1845" s="153" t="str">
        <f t="shared" si="846"/>
        <v/>
      </c>
      <c r="X1845" s="153" t="str">
        <f t="shared" si="847"/>
        <v/>
      </c>
      <c r="Y1845" s="153" t="str">
        <f t="shared" si="848"/>
        <v/>
      </c>
      <c r="Z1845" s="153" t="str">
        <f t="shared" si="849"/>
        <v/>
      </c>
      <c r="AA1845" s="152" t="str">
        <f t="shared" si="850"/>
        <v/>
      </c>
      <c r="AB1845" s="152" t="str">
        <f t="shared" si="851"/>
        <v/>
      </c>
      <c r="AC1845" s="154" t="str">
        <f t="shared" si="862"/>
        <v/>
      </c>
      <c r="AD1845" s="154" t="str">
        <f t="shared" si="863"/>
        <v/>
      </c>
      <c r="AE1845" s="3" t="str">
        <f t="shared" si="864"/>
        <v/>
      </c>
      <c r="AF1845" s="3" t="str">
        <f t="shared" si="865"/>
        <v/>
      </c>
      <c r="AG1845" s="3" t="str">
        <f t="shared" si="866"/>
        <v/>
      </c>
      <c r="AH1845" s="4" t="str">
        <f t="shared" si="867"/>
        <v/>
      </c>
      <c r="AI1845" s="75" t="str">
        <f t="shared" si="868"/>
        <v/>
      </c>
      <c r="AJ1845" s="75" t="str">
        <f t="shared" si="869"/>
        <v/>
      </c>
    </row>
    <row r="1846" spans="1:36">
      <c r="A1846" s="41" t="str">
        <f t="shared" si="852"/>
        <v/>
      </c>
      <c r="B1846" s="150" t="str">
        <f>IF(ISNUMBER(A1846),INDEX('MetaTrader Import'!$H$13:$J$5893,TRUNC(((A1846-$A$39+1)-1)/3)+1,MOD((A1846-$A$39+1)-1,3)+1),"")</f>
        <v/>
      </c>
      <c r="C1846" s="43" t="str">
        <f t="shared" si="853"/>
        <v/>
      </c>
      <c r="D1846" s="43" t="str">
        <f t="shared" ca="1" si="843"/>
        <v/>
      </c>
      <c r="E1846" s="43" t="str">
        <f t="shared" si="854"/>
        <v/>
      </c>
      <c r="F1846" s="43" t="str">
        <f t="shared" si="855"/>
        <v/>
      </c>
      <c r="G1846" s="43" t="str">
        <f>IF(A1846&lt;&gt;"",IF(A1846&lt;Data!$G$11*0.25,$C$13/$G$32,IF(A1846&gt;Data!$G$11*0.25,$C$13,$C$13*10)),"")</f>
        <v/>
      </c>
      <c r="H1846" s="43" t="str">
        <f>IF(A1846&lt;&gt;"",IF(Data!$G$9="constant",$C$13,IF(Data!$G$9="squeeze",G1846,F1846)),"")</f>
        <v/>
      </c>
      <c r="I1846" s="38" t="str">
        <f ca="1">IF(ISNUMBER(A1846),NORMINV(RAND(),0,IF(AND(Data!$G$9="squeeze",A1846&lt;Data!$G$11*0.25),$H$32,1)*$C$30*$C$13)*($C$14*$C$12),"")</f>
        <v/>
      </c>
      <c r="J1846" s="42" t="str">
        <f ca="1">IFERROR(IF(Data!$C$6="Real",B1846,I1846+J1845+($C$14*$C$12)*(NORMINV(RAND(),$C$15,CHOOSE($G$13,$C$13,F1846,G1846)))),"")</f>
        <v/>
      </c>
      <c r="K1846" s="88" t="str">
        <f>IF(ISNUMBER(A1846), IF($G$16="fixed",$G$17,MIN(H1846*Data!$C$7*$C$16*0.5,$C$17*Data!$C$7))*$C$12,"")</f>
        <v/>
      </c>
      <c r="L1846" s="42" t="str">
        <f t="shared" ca="1" si="870"/>
        <v/>
      </c>
      <c r="M1846" s="44" t="str">
        <f t="shared" ca="1" si="871"/>
        <v/>
      </c>
      <c r="N1846" s="44" t="str">
        <f t="shared" ca="1" si="872"/>
        <v/>
      </c>
      <c r="O1846" s="108" t="str">
        <f t="shared" si="856"/>
        <v/>
      </c>
      <c r="P1846" s="102" t="str">
        <f t="shared" si="857"/>
        <v/>
      </c>
      <c r="Q1846" s="102" t="str">
        <f t="shared" si="858"/>
        <v/>
      </c>
      <c r="R1846" s="120" t="str">
        <f t="shared" si="859"/>
        <v/>
      </c>
      <c r="S1846" s="54" t="str">
        <f t="shared" si="860"/>
        <v/>
      </c>
      <c r="T1846" s="5" t="str">
        <f t="shared" si="861"/>
        <v/>
      </c>
      <c r="U1846" s="152" t="str">
        <f t="shared" si="844"/>
        <v/>
      </c>
      <c r="V1846" s="152" t="str">
        <f t="shared" si="845"/>
        <v/>
      </c>
      <c r="W1846" s="153" t="str">
        <f t="shared" si="846"/>
        <v/>
      </c>
      <c r="X1846" s="153" t="str">
        <f t="shared" si="847"/>
        <v/>
      </c>
      <c r="Y1846" s="153" t="str">
        <f t="shared" si="848"/>
        <v/>
      </c>
      <c r="Z1846" s="153" t="str">
        <f t="shared" si="849"/>
        <v/>
      </c>
      <c r="AA1846" s="152" t="str">
        <f t="shared" si="850"/>
        <v/>
      </c>
      <c r="AB1846" s="152" t="str">
        <f t="shared" si="851"/>
        <v/>
      </c>
      <c r="AC1846" s="154" t="str">
        <f t="shared" si="862"/>
        <v/>
      </c>
      <c r="AD1846" s="154" t="str">
        <f t="shared" si="863"/>
        <v/>
      </c>
      <c r="AE1846" s="3" t="str">
        <f t="shared" si="864"/>
        <v/>
      </c>
      <c r="AF1846" s="3" t="str">
        <f t="shared" si="865"/>
        <v/>
      </c>
      <c r="AG1846" s="3" t="str">
        <f t="shared" si="866"/>
        <v/>
      </c>
      <c r="AH1846" s="4" t="str">
        <f t="shared" si="867"/>
        <v/>
      </c>
      <c r="AI1846" s="75" t="str">
        <f t="shared" si="868"/>
        <v/>
      </c>
      <c r="AJ1846" s="75" t="str">
        <f t="shared" si="869"/>
        <v/>
      </c>
    </row>
    <row r="1847" spans="1:36">
      <c r="A1847" s="41" t="str">
        <f t="shared" si="852"/>
        <v/>
      </c>
      <c r="B1847" s="150" t="str">
        <f>IF(ISNUMBER(A1847),INDEX('MetaTrader Import'!$H$13:$J$5893,TRUNC(((A1847-$A$39+1)-1)/3)+1,MOD((A1847-$A$39+1)-1,3)+1),"")</f>
        <v/>
      </c>
      <c r="C1847" s="43" t="str">
        <f t="shared" si="853"/>
        <v/>
      </c>
      <c r="D1847" s="43" t="str">
        <f t="shared" ca="1" si="843"/>
        <v/>
      </c>
      <c r="E1847" s="43" t="str">
        <f t="shared" si="854"/>
        <v/>
      </c>
      <c r="F1847" s="43" t="str">
        <f t="shared" si="855"/>
        <v/>
      </c>
      <c r="G1847" s="43" t="str">
        <f>IF(A1847&lt;&gt;"",IF(A1847&lt;Data!$G$11*0.25,$C$13/$G$32,IF(A1847&gt;Data!$G$11*0.25,$C$13,$C$13*10)),"")</f>
        <v/>
      </c>
      <c r="H1847" s="43" t="str">
        <f>IF(A1847&lt;&gt;"",IF(Data!$G$9="constant",$C$13,IF(Data!$G$9="squeeze",G1847,F1847)),"")</f>
        <v/>
      </c>
      <c r="I1847" s="38" t="str">
        <f ca="1">IF(ISNUMBER(A1847),NORMINV(RAND(),0,IF(AND(Data!$G$9="squeeze",A1847&lt;Data!$G$11*0.25),$H$32,1)*$C$30*$C$13)*($C$14*$C$12),"")</f>
        <v/>
      </c>
      <c r="J1847" s="42" t="str">
        <f ca="1">IFERROR(IF(Data!$C$6="Real",B1847,I1847+J1846+($C$14*$C$12)*(NORMINV(RAND(),$C$15,CHOOSE($G$13,$C$13,F1847,G1847)))),"")</f>
        <v/>
      </c>
      <c r="K1847" s="88" t="str">
        <f>IF(ISNUMBER(A1847), IF($G$16="fixed",$G$17,MIN(H1847*Data!$C$7*$C$16*0.5,$C$17*Data!$C$7))*$C$12,"")</f>
        <v/>
      </c>
      <c r="L1847" s="42" t="str">
        <f t="shared" ca="1" si="870"/>
        <v/>
      </c>
      <c r="M1847" s="44" t="str">
        <f t="shared" ca="1" si="871"/>
        <v/>
      </c>
      <c r="N1847" s="44" t="str">
        <f t="shared" ca="1" si="872"/>
        <v/>
      </c>
      <c r="O1847" s="108" t="str">
        <f t="shared" si="856"/>
        <v/>
      </c>
      <c r="P1847" s="102" t="str">
        <f t="shared" si="857"/>
        <v/>
      </c>
      <c r="Q1847" s="102" t="str">
        <f t="shared" si="858"/>
        <v/>
      </c>
      <c r="R1847" s="120" t="str">
        <f t="shared" si="859"/>
        <v/>
      </c>
      <c r="S1847" s="54" t="str">
        <f t="shared" si="860"/>
        <v/>
      </c>
      <c r="T1847" s="5" t="str">
        <f t="shared" si="861"/>
        <v/>
      </c>
      <c r="U1847" s="152" t="str">
        <f t="shared" si="844"/>
        <v/>
      </c>
      <c r="V1847" s="152" t="str">
        <f t="shared" si="845"/>
        <v/>
      </c>
      <c r="W1847" s="153" t="str">
        <f t="shared" si="846"/>
        <v/>
      </c>
      <c r="X1847" s="153" t="str">
        <f t="shared" si="847"/>
        <v/>
      </c>
      <c r="Y1847" s="153" t="str">
        <f t="shared" si="848"/>
        <v/>
      </c>
      <c r="Z1847" s="153" t="str">
        <f t="shared" si="849"/>
        <v/>
      </c>
      <c r="AA1847" s="152" t="str">
        <f t="shared" si="850"/>
        <v/>
      </c>
      <c r="AB1847" s="152" t="str">
        <f t="shared" si="851"/>
        <v/>
      </c>
      <c r="AC1847" s="154" t="str">
        <f t="shared" si="862"/>
        <v/>
      </c>
      <c r="AD1847" s="154" t="str">
        <f t="shared" si="863"/>
        <v/>
      </c>
      <c r="AE1847" s="3" t="str">
        <f t="shared" si="864"/>
        <v/>
      </c>
      <c r="AF1847" s="3" t="str">
        <f t="shared" si="865"/>
        <v/>
      </c>
      <c r="AG1847" s="3" t="str">
        <f t="shared" si="866"/>
        <v/>
      </c>
      <c r="AH1847" s="4" t="str">
        <f t="shared" si="867"/>
        <v/>
      </c>
      <c r="AI1847" s="75" t="str">
        <f t="shared" si="868"/>
        <v/>
      </c>
      <c r="AJ1847" s="75" t="str">
        <f t="shared" si="869"/>
        <v/>
      </c>
    </row>
    <row r="1848" spans="1:36">
      <c r="A1848" s="41" t="str">
        <f t="shared" si="852"/>
        <v/>
      </c>
      <c r="B1848" s="150" t="str">
        <f>IF(ISNUMBER(A1848),INDEX('MetaTrader Import'!$H$13:$J$5893,TRUNC(((A1848-$A$39+1)-1)/3)+1,MOD((A1848-$A$39+1)-1,3)+1),"")</f>
        <v/>
      </c>
      <c r="C1848" s="43" t="str">
        <f t="shared" si="853"/>
        <v/>
      </c>
      <c r="D1848" s="43" t="str">
        <f t="shared" ca="1" si="843"/>
        <v/>
      </c>
      <c r="E1848" s="43" t="str">
        <f t="shared" si="854"/>
        <v/>
      </c>
      <c r="F1848" s="43" t="str">
        <f t="shared" si="855"/>
        <v/>
      </c>
      <c r="G1848" s="43" t="str">
        <f>IF(A1848&lt;&gt;"",IF(A1848&lt;Data!$G$11*0.25,$C$13/$G$32,IF(A1848&gt;Data!$G$11*0.25,$C$13,$C$13*10)),"")</f>
        <v/>
      </c>
      <c r="H1848" s="43" t="str">
        <f>IF(A1848&lt;&gt;"",IF(Data!$G$9="constant",$C$13,IF(Data!$G$9="squeeze",G1848,F1848)),"")</f>
        <v/>
      </c>
      <c r="I1848" s="38" t="str">
        <f ca="1">IF(ISNUMBER(A1848),NORMINV(RAND(),0,IF(AND(Data!$G$9="squeeze",A1848&lt;Data!$G$11*0.25),$H$32,1)*$C$30*$C$13)*($C$14*$C$12),"")</f>
        <v/>
      </c>
      <c r="J1848" s="42" t="str">
        <f ca="1">IFERROR(IF(Data!$C$6="Real",B1848,I1848+J1847+($C$14*$C$12)*(NORMINV(RAND(),$C$15,CHOOSE($G$13,$C$13,F1848,G1848)))),"")</f>
        <v/>
      </c>
      <c r="K1848" s="88" t="str">
        <f>IF(ISNUMBER(A1848), IF($G$16="fixed",$G$17,MIN(H1848*Data!$C$7*$C$16*0.5,$C$17*Data!$C$7))*$C$12,"")</f>
        <v/>
      </c>
      <c r="L1848" s="42" t="str">
        <f t="shared" ca="1" si="870"/>
        <v/>
      </c>
      <c r="M1848" s="44" t="str">
        <f t="shared" ca="1" si="871"/>
        <v/>
      </c>
      <c r="N1848" s="44" t="str">
        <f t="shared" ca="1" si="872"/>
        <v/>
      </c>
      <c r="O1848" s="108" t="str">
        <f t="shared" si="856"/>
        <v/>
      </c>
      <c r="P1848" s="102" t="str">
        <f t="shared" si="857"/>
        <v/>
      </c>
      <c r="Q1848" s="102" t="str">
        <f t="shared" si="858"/>
        <v/>
      </c>
      <c r="R1848" s="120" t="str">
        <f t="shared" si="859"/>
        <v/>
      </c>
      <c r="S1848" s="54" t="str">
        <f t="shared" si="860"/>
        <v/>
      </c>
      <c r="T1848" s="5" t="str">
        <f t="shared" si="861"/>
        <v/>
      </c>
      <c r="U1848" s="152" t="str">
        <f t="shared" si="844"/>
        <v/>
      </c>
      <c r="V1848" s="152" t="str">
        <f t="shared" si="845"/>
        <v/>
      </c>
      <c r="W1848" s="153" t="str">
        <f t="shared" si="846"/>
        <v/>
      </c>
      <c r="X1848" s="153" t="str">
        <f t="shared" si="847"/>
        <v/>
      </c>
      <c r="Y1848" s="153" t="str">
        <f t="shared" si="848"/>
        <v/>
      </c>
      <c r="Z1848" s="153" t="str">
        <f t="shared" si="849"/>
        <v/>
      </c>
      <c r="AA1848" s="152" t="str">
        <f t="shared" si="850"/>
        <v/>
      </c>
      <c r="AB1848" s="152" t="str">
        <f t="shared" si="851"/>
        <v/>
      </c>
      <c r="AC1848" s="154" t="str">
        <f t="shared" si="862"/>
        <v/>
      </c>
      <c r="AD1848" s="154" t="str">
        <f t="shared" si="863"/>
        <v/>
      </c>
      <c r="AE1848" s="3" t="str">
        <f t="shared" si="864"/>
        <v/>
      </c>
      <c r="AF1848" s="3" t="str">
        <f t="shared" si="865"/>
        <v/>
      </c>
      <c r="AG1848" s="3" t="str">
        <f t="shared" si="866"/>
        <v/>
      </c>
      <c r="AH1848" s="4" t="str">
        <f t="shared" si="867"/>
        <v/>
      </c>
      <c r="AI1848" s="75" t="str">
        <f t="shared" si="868"/>
        <v/>
      </c>
      <c r="AJ1848" s="75" t="str">
        <f t="shared" si="869"/>
        <v/>
      </c>
    </row>
    <row r="1849" spans="1:36">
      <c r="A1849" s="41" t="str">
        <f t="shared" si="852"/>
        <v/>
      </c>
      <c r="B1849" s="150" t="str">
        <f>IF(ISNUMBER(A1849),INDEX('MetaTrader Import'!$H$13:$J$5893,TRUNC(((A1849-$A$39+1)-1)/3)+1,MOD((A1849-$A$39+1)-1,3)+1),"")</f>
        <v/>
      </c>
      <c r="C1849" s="43" t="str">
        <f t="shared" si="853"/>
        <v/>
      </c>
      <c r="D1849" s="43" t="str">
        <f t="shared" ca="1" si="843"/>
        <v/>
      </c>
      <c r="E1849" s="43" t="str">
        <f t="shared" si="854"/>
        <v/>
      </c>
      <c r="F1849" s="43" t="str">
        <f t="shared" si="855"/>
        <v/>
      </c>
      <c r="G1849" s="43" t="str">
        <f>IF(A1849&lt;&gt;"",IF(A1849&lt;Data!$G$11*0.25,$C$13/$G$32,IF(A1849&gt;Data!$G$11*0.25,$C$13,$C$13*10)),"")</f>
        <v/>
      </c>
      <c r="H1849" s="43" t="str">
        <f>IF(A1849&lt;&gt;"",IF(Data!$G$9="constant",$C$13,IF(Data!$G$9="squeeze",G1849,F1849)),"")</f>
        <v/>
      </c>
      <c r="I1849" s="38" t="str">
        <f ca="1">IF(ISNUMBER(A1849),NORMINV(RAND(),0,IF(AND(Data!$G$9="squeeze",A1849&lt;Data!$G$11*0.25),$H$32,1)*$C$30*$C$13)*($C$14*$C$12),"")</f>
        <v/>
      </c>
      <c r="J1849" s="42" t="str">
        <f ca="1">IFERROR(IF(Data!$C$6="Real",B1849,I1849+J1848+($C$14*$C$12)*(NORMINV(RAND(),$C$15,CHOOSE($G$13,$C$13,F1849,G1849)))),"")</f>
        <v/>
      </c>
      <c r="K1849" s="88" t="str">
        <f>IF(ISNUMBER(A1849), IF($G$16="fixed",$G$17,MIN(H1849*Data!$C$7*$C$16*0.5,$C$17*Data!$C$7))*$C$12,"")</f>
        <v/>
      </c>
      <c r="L1849" s="42" t="str">
        <f t="shared" ca="1" si="870"/>
        <v/>
      </c>
      <c r="M1849" s="44" t="str">
        <f t="shared" ca="1" si="871"/>
        <v/>
      </c>
      <c r="N1849" s="44" t="str">
        <f t="shared" ca="1" si="872"/>
        <v/>
      </c>
      <c r="O1849" s="108" t="str">
        <f t="shared" si="856"/>
        <v/>
      </c>
      <c r="P1849" s="102" t="str">
        <f t="shared" si="857"/>
        <v/>
      </c>
      <c r="Q1849" s="102" t="str">
        <f t="shared" si="858"/>
        <v/>
      </c>
      <c r="R1849" s="120" t="str">
        <f t="shared" si="859"/>
        <v/>
      </c>
      <c r="S1849" s="54" t="str">
        <f t="shared" si="860"/>
        <v/>
      </c>
      <c r="T1849" s="5" t="str">
        <f t="shared" si="861"/>
        <v/>
      </c>
      <c r="U1849" s="152" t="str">
        <f t="shared" si="844"/>
        <v/>
      </c>
      <c r="V1849" s="152" t="str">
        <f t="shared" si="845"/>
        <v/>
      </c>
      <c r="W1849" s="153" t="str">
        <f t="shared" si="846"/>
        <v/>
      </c>
      <c r="X1849" s="153" t="str">
        <f t="shared" si="847"/>
        <v/>
      </c>
      <c r="Y1849" s="153" t="str">
        <f t="shared" si="848"/>
        <v/>
      </c>
      <c r="Z1849" s="153" t="str">
        <f t="shared" si="849"/>
        <v/>
      </c>
      <c r="AA1849" s="152" t="str">
        <f t="shared" si="850"/>
        <v/>
      </c>
      <c r="AB1849" s="152" t="str">
        <f t="shared" si="851"/>
        <v/>
      </c>
      <c r="AC1849" s="154" t="str">
        <f t="shared" si="862"/>
        <v/>
      </c>
      <c r="AD1849" s="154" t="str">
        <f t="shared" si="863"/>
        <v/>
      </c>
      <c r="AE1849" s="3" t="str">
        <f t="shared" si="864"/>
        <v/>
      </c>
      <c r="AF1849" s="3" t="str">
        <f t="shared" si="865"/>
        <v/>
      </c>
      <c r="AG1849" s="3" t="str">
        <f t="shared" si="866"/>
        <v/>
      </c>
      <c r="AH1849" s="4" t="str">
        <f t="shared" si="867"/>
        <v/>
      </c>
      <c r="AI1849" s="75" t="str">
        <f t="shared" si="868"/>
        <v/>
      </c>
      <c r="AJ1849" s="75" t="str">
        <f t="shared" si="869"/>
        <v/>
      </c>
    </row>
    <row r="1850" spans="1:36">
      <c r="A1850" s="41" t="str">
        <f t="shared" si="852"/>
        <v/>
      </c>
      <c r="B1850" s="150" t="str">
        <f>IF(ISNUMBER(A1850),INDEX('MetaTrader Import'!$H$13:$J$5893,TRUNC(((A1850-$A$39+1)-1)/3)+1,MOD((A1850-$A$39+1)-1,3)+1),"")</f>
        <v/>
      </c>
      <c r="C1850" s="43" t="str">
        <f t="shared" si="853"/>
        <v/>
      </c>
      <c r="D1850" s="43" t="str">
        <f t="shared" ca="1" si="843"/>
        <v/>
      </c>
      <c r="E1850" s="43" t="str">
        <f t="shared" si="854"/>
        <v/>
      </c>
      <c r="F1850" s="43" t="str">
        <f t="shared" si="855"/>
        <v/>
      </c>
      <c r="G1850" s="43" t="str">
        <f>IF(A1850&lt;&gt;"",IF(A1850&lt;Data!$G$11*0.25,$C$13/$G$32,IF(A1850&gt;Data!$G$11*0.25,$C$13,$C$13*10)),"")</f>
        <v/>
      </c>
      <c r="H1850" s="43" t="str">
        <f>IF(A1850&lt;&gt;"",IF(Data!$G$9="constant",$C$13,IF(Data!$G$9="squeeze",G1850,F1850)),"")</f>
        <v/>
      </c>
      <c r="I1850" s="38" t="str">
        <f ca="1">IF(ISNUMBER(A1850),NORMINV(RAND(),0,IF(AND(Data!$G$9="squeeze",A1850&lt;Data!$G$11*0.25),$H$32,1)*$C$30*$C$13)*($C$14*$C$12),"")</f>
        <v/>
      </c>
      <c r="J1850" s="42" t="str">
        <f ca="1">IFERROR(IF(Data!$C$6="Real",B1850,I1850+J1849+($C$14*$C$12)*(NORMINV(RAND(),$C$15,CHOOSE($G$13,$C$13,F1850,G1850)))),"")</f>
        <v/>
      </c>
      <c r="K1850" s="88" t="str">
        <f>IF(ISNUMBER(A1850), IF($G$16="fixed",$G$17,MIN(H1850*Data!$C$7*$C$16*0.5,$C$17*Data!$C$7))*$C$12,"")</f>
        <v/>
      </c>
      <c r="L1850" s="42" t="str">
        <f t="shared" ca="1" si="870"/>
        <v/>
      </c>
      <c r="M1850" s="44" t="str">
        <f t="shared" ca="1" si="871"/>
        <v/>
      </c>
      <c r="N1850" s="44" t="str">
        <f t="shared" ca="1" si="872"/>
        <v/>
      </c>
      <c r="O1850" s="108" t="str">
        <f t="shared" si="856"/>
        <v/>
      </c>
      <c r="P1850" s="102" t="str">
        <f t="shared" si="857"/>
        <v/>
      </c>
      <c r="Q1850" s="102" t="str">
        <f t="shared" si="858"/>
        <v/>
      </c>
      <c r="R1850" s="120" t="str">
        <f t="shared" si="859"/>
        <v/>
      </c>
      <c r="S1850" s="54" t="str">
        <f t="shared" si="860"/>
        <v/>
      </c>
      <c r="T1850" s="5" t="str">
        <f t="shared" si="861"/>
        <v/>
      </c>
      <c r="U1850" s="152" t="str">
        <f t="shared" si="844"/>
        <v/>
      </c>
      <c r="V1850" s="152" t="str">
        <f t="shared" si="845"/>
        <v/>
      </c>
      <c r="W1850" s="153" t="str">
        <f t="shared" si="846"/>
        <v/>
      </c>
      <c r="X1850" s="153" t="str">
        <f t="shared" si="847"/>
        <v/>
      </c>
      <c r="Y1850" s="153" t="str">
        <f t="shared" si="848"/>
        <v/>
      </c>
      <c r="Z1850" s="153" t="str">
        <f t="shared" si="849"/>
        <v/>
      </c>
      <c r="AA1850" s="152" t="str">
        <f t="shared" si="850"/>
        <v/>
      </c>
      <c r="AB1850" s="152" t="str">
        <f t="shared" si="851"/>
        <v/>
      </c>
      <c r="AC1850" s="154" t="str">
        <f t="shared" si="862"/>
        <v/>
      </c>
      <c r="AD1850" s="154" t="str">
        <f t="shared" si="863"/>
        <v/>
      </c>
      <c r="AE1850" s="3" t="str">
        <f t="shared" si="864"/>
        <v/>
      </c>
      <c r="AF1850" s="3" t="str">
        <f t="shared" si="865"/>
        <v/>
      </c>
      <c r="AG1850" s="3" t="str">
        <f t="shared" si="866"/>
        <v/>
      </c>
      <c r="AH1850" s="4" t="str">
        <f t="shared" si="867"/>
        <v/>
      </c>
      <c r="AI1850" s="75" t="str">
        <f t="shared" si="868"/>
        <v/>
      </c>
      <c r="AJ1850" s="75" t="str">
        <f t="shared" si="869"/>
        <v/>
      </c>
    </row>
    <row r="1851" spans="1:36">
      <c r="A1851" s="41" t="str">
        <f t="shared" si="852"/>
        <v/>
      </c>
      <c r="B1851" s="150" t="str">
        <f>IF(ISNUMBER(A1851),INDEX('MetaTrader Import'!$H$13:$J$5893,TRUNC(((A1851-$A$39+1)-1)/3)+1,MOD((A1851-$A$39+1)-1,3)+1),"")</f>
        <v/>
      </c>
      <c r="C1851" s="43" t="str">
        <f t="shared" si="853"/>
        <v/>
      </c>
      <c r="D1851" s="43" t="str">
        <f t="shared" ca="1" si="843"/>
        <v/>
      </c>
      <c r="E1851" s="43" t="str">
        <f t="shared" si="854"/>
        <v/>
      </c>
      <c r="F1851" s="43" t="str">
        <f t="shared" si="855"/>
        <v/>
      </c>
      <c r="G1851" s="43" t="str">
        <f>IF(A1851&lt;&gt;"",IF(A1851&lt;Data!$G$11*0.25,$C$13/$G$32,IF(A1851&gt;Data!$G$11*0.25,$C$13,$C$13*10)),"")</f>
        <v/>
      </c>
      <c r="H1851" s="43" t="str">
        <f>IF(A1851&lt;&gt;"",IF(Data!$G$9="constant",$C$13,IF(Data!$G$9="squeeze",G1851,F1851)),"")</f>
        <v/>
      </c>
      <c r="I1851" s="38" t="str">
        <f ca="1">IF(ISNUMBER(A1851),NORMINV(RAND(),0,IF(AND(Data!$G$9="squeeze",A1851&lt;Data!$G$11*0.25),$H$32,1)*$C$30*$C$13)*($C$14*$C$12),"")</f>
        <v/>
      </c>
      <c r="J1851" s="42" t="str">
        <f ca="1">IFERROR(IF(Data!$C$6="Real",B1851,I1851+J1850+($C$14*$C$12)*(NORMINV(RAND(),$C$15,CHOOSE($G$13,$C$13,F1851,G1851)))),"")</f>
        <v/>
      </c>
      <c r="K1851" s="88" t="str">
        <f>IF(ISNUMBER(A1851), IF($G$16="fixed",$G$17,MIN(H1851*Data!$C$7*$C$16*0.5,$C$17*Data!$C$7))*$C$12,"")</f>
        <v/>
      </c>
      <c r="L1851" s="42" t="str">
        <f t="shared" ca="1" si="870"/>
        <v/>
      </c>
      <c r="M1851" s="44" t="str">
        <f t="shared" ca="1" si="871"/>
        <v/>
      </c>
      <c r="N1851" s="44" t="str">
        <f t="shared" ca="1" si="872"/>
        <v/>
      </c>
      <c r="O1851" s="108" t="str">
        <f t="shared" si="856"/>
        <v/>
      </c>
      <c r="P1851" s="102" t="str">
        <f t="shared" si="857"/>
        <v/>
      </c>
      <c r="Q1851" s="102" t="str">
        <f t="shared" si="858"/>
        <v/>
      </c>
      <c r="R1851" s="120" t="str">
        <f t="shared" si="859"/>
        <v/>
      </c>
      <c r="S1851" s="54" t="str">
        <f t="shared" si="860"/>
        <v/>
      </c>
      <c r="T1851" s="5" t="str">
        <f t="shared" si="861"/>
        <v/>
      </c>
      <c r="U1851" s="152" t="str">
        <f t="shared" si="844"/>
        <v/>
      </c>
      <c r="V1851" s="152" t="str">
        <f t="shared" si="845"/>
        <v/>
      </c>
      <c r="W1851" s="153" t="str">
        <f t="shared" si="846"/>
        <v/>
      </c>
      <c r="X1851" s="153" t="str">
        <f t="shared" si="847"/>
        <v/>
      </c>
      <c r="Y1851" s="153" t="str">
        <f t="shared" si="848"/>
        <v/>
      </c>
      <c r="Z1851" s="153" t="str">
        <f t="shared" si="849"/>
        <v/>
      </c>
      <c r="AA1851" s="152" t="str">
        <f t="shared" si="850"/>
        <v/>
      </c>
      <c r="AB1851" s="152" t="str">
        <f t="shared" si="851"/>
        <v/>
      </c>
      <c r="AC1851" s="154" t="str">
        <f t="shared" si="862"/>
        <v/>
      </c>
      <c r="AD1851" s="154" t="str">
        <f t="shared" si="863"/>
        <v/>
      </c>
      <c r="AE1851" s="3" t="str">
        <f t="shared" si="864"/>
        <v/>
      </c>
      <c r="AF1851" s="3" t="str">
        <f t="shared" si="865"/>
        <v/>
      </c>
      <c r="AG1851" s="3" t="str">
        <f t="shared" si="866"/>
        <v/>
      </c>
      <c r="AH1851" s="4" t="str">
        <f t="shared" si="867"/>
        <v/>
      </c>
      <c r="AI1851" s="75" t="str">
        <f t="shared" si="868"/>
        <v/>
      </c>
      <c r="AJ1851" s="75" t="str">
        <f t="shared" si="869"/>
        <v/>
      </c>
    </row>
    <row r="1852" spans="1:36">
      <c r="A1852" s="41" t="str">
        <f t="shared" si="852"/>
        <v/>
      </c>
      <c r="B1852" s="150" t="str">
        <f>IF(ISNUMBER(A1852),INDEX('MetaTrader Import'!$H$13:$J$5893,TRUNC(((A1852-$A$39+1)-1)/3)+1,MOD((A1852-$A$39+1)-1,3)+1),"")</f>
        <v/>
      </c>
      <c r="C1852" s="43" t="str">
        <f t="shared" si="853"/>
        <v/>
      </c>
      <c r="D1852" s="43" t="str">
        <f t="shared" ca="1" si="843"/>
        <v/>
      </c>
      <c r="E1852" s="43" t="str">
        <f t="shared" si="854"/>
        <v/>
      </c>
      <c r="F1852" s="43" t="str">
        <f t="shared" si="855"/>
        <v/>
      </c>
      <c r="G1852" s="43" t="str">
        <f>IF(A1852&lt;&gt;"",IF(A1852&lt;Data!$G$11*0.25,$C$13/$G$32,IF(A1852&gt;Data!$G$11*0.25,$C$13,$C$13*10)),"")</f>
        <v/>
      </c>
      <c r="H1852" s="43" t="str">
        <f>IF(A1852&lt;&gt;"",IF(Data!$G$9="constant",$C$13,IF(Data!$G$9="squeeze",G1852,F1852)),"")</f>
        <v/>
      </c>
      <c r="I1852" s="38" t="str">
        <f ca="1">IF(ISNUMBER(A1852),NORMINV(RAND(),0,IF(AND(Data!$G$9="squeeze",A1852&lt;Data!$G$11*0.25),$H$32,1)*$C$30*$C$13)*($C$14*$C$12),"")</f>
        <v/>
      </c>
      <c r="J1852" s="42" t="str">
        <f ca="1">IFERROR(IF(Data!$C$6="Real",B1852,I1852+J1851+($C$14*$C$12)*(NORMINV(RAND(),$C$15,CHOOSE($G$13,$C$13,F1852,G1852)))),"")</f>
        <v/>
      </c>
      <c r="K1852" s="88" t="str">
        <f>IF(ISNUMBER(A1852), IF($G$16="fixed",$G$17,MIN(H1852*Data!$C$7*$C$16*0.5,$C$17*Data!$C$7))*$C$12,"")</f>
        <v/>
      </c>
      <c r="L1852" s="42" t="str">
        <f t="shared" ca="1" si="870"/>
        <v/>
      </c>
      <c r="M1852" s="44" t="str">
        <f t="shared" ca="1" si="871"/>
        <v/>
      </c>
      <c r="N1852" s="44" t="str">
        <f t="shared" ca="1" si="872"/>
        <v/>
      </c>
      <c r="O1852" s="108" t="str">
        <f t="shared" si="856"/>
        <v/>
      </c>
      <c r="P1852" s="102" t="str">
        <f t="shared" si="857"/>
        <v/>
      </c>
      <c r="Q1852" s="102" t="str">
        <f t="shared" si="858"/>
        <v/>
      </c>
      <c r="R1852" s="120" t="str">
        <f t="shared" si="859"/>
        <v/>
      </c>
      <c r="S1852" s="54" t="str">
        <f t="shared" si="860"/>
        <v/>
      </c>
      <c r="T1852" s="5" t="str">
        <f t="shared" si="861"/>
        <v/>
      </c>
      <c r="U1852" s="152" t="str">
        <f t="shared" si="844"/>
        <v/>
      </c>
      <c r="V1852" s="152" t="str">
        <f t="shared" si="845"/>
        <v/>
      </c>
      <c r="W1852" s="153" t="str">
        <f t="shared" si="846"/>
        <v/>
      </c>
      <c r="X1852" s="153" t="str">
        <f t="shared" si="847"/>
        <v/>
      </c>
      <c r="Y1852" s="153" t="str">
        <f t="shared" si="848"/>
        <v/>
      </c>
      <c r="Z1852" s="153" t="str">
        <f t="shared" si="849"/>
        <v/>
      </c>
      <c r="AA1852" s="152" t="str">
        <f t="shared" si="850"/>
        <v/>
      </c>
      <c r="AB1852" s="152" t="str">
        <f t="shared" si="851"/>
        <v/>
      </c>
      <c r="AC1852" s="154" t="str">
        <f t="shared" si="862"/>
        <v/>
      </c>
      <c r="AD1852" s="154" t="str">
        <f t="shared" si="863"/>
        <v/>
      </c>
      <c r="AE1852" s="3" t="str">
        <f t="shared" si="864"/>
        <v/>
      </c>
      <c r="AF1852" s="3" t="str">
        <f t="shared" si="865"/>
        <v/>
      </c>
      <c r="AG1852" s="3" t="str">
        <f t="shared" si="866"/>
        <v/>
      </c>
      <c r="AH1852" s="4" t="str">
        <f t="shared" si="867"/>
        <v/>
      </c>
      <c r="AI1852" s="75" t="str">
        <f t="shared" si="868"/>
        <v/>
      </c>
      <c r="AJ1852" s="75" t="str">
        <f t="shared" si="869"/>
        <v/>
      </c>
    </row>
    <row r="1853" spans="1:36">
      <c r="A1853" s="41" t="str">
        <f t="shared" si="852"/>
        <v/>
      </c>
      <c r="B1853" s="150" t="str">
        <f>IF(ISNUMBER(A1853),INDEX('MetaTrader Import'!$H$13:$J$5893,TRUNC(((A1853-$A$39+1)-1)/3)+1,MOD((A1853-$A$39+1)-1,3)+1),"")</f>
        <v/>
      </c>
      <c r="C1853" s="43" t="str">
        <f t="shared" si="853"/>
        <v/>
      </c>
      <c r="D1853" s="43" t="str">
        <f t="shared" ca="1" si="843"/>
        <v/>
      </c>
      <c r="E1853" s="43" t="str">
        <f t="shared" si="854"/>
        <v/>
      </c>
      <c r="F1853" s="43" t="str">
        <f t="shared" si="855"/>
        <v/>
      </c>
      <c r="G1853" s="43" t="str">
        <f>IF(A1853&lt;&gt;"",IF(A1853&lt;Data!$G$11*0.25,$C$13/$G$32,IF(A1853&gt;Data!$G$11*0.25,$C$13,$C$13*10)),"")</f>
        <v/>
      </c>
      <c r="H1853" s="43" t="str">
        <f>IF(A1853&lt;&gt;"",IF(Data!$G$9="constant",$C$13,IF(Data!$G$9="squeeze",G1853,F1853)),"")</f>
        <v/>
      </c>
      <c r="I1853" s="38" t="str">
        <f ca="1">IF(ISNUMBER(A1853),NORMINV(RAND(),0,IF(AND(Data!$G$9="squeeze",A1853&lt;Data!$G$11*0.25),$H$32,1)*$C$30*$C$13)*($C$14*$C$12),"")</f>
        <v/>
      </c>
      <c r="J1853" s="42" t="str">
        <f ca="1">IFERROR(IF(Data!$C$6="Real",B1853,I1853+J1852+($C$14*$C$12)*(NORMINV(RAND(),$C$15,CHOOSE($G$13,$C$13,F1853,G1853)))),"")</f>
        <v/>
      </c>
      <c r="K1853" s="88" t="str">
        <f>IF(ISNUMBER(A1853), IF($G$16="fixed",$G$17,MIN(H1853*Data!$C$7*$C$16*0.5,$C$17*Data!$C$7))*$C$12,"")</f>
        <v/>
      </c>
      <c r="L1853" s="42" t="str">
        <f t="shared" ca="1" si="870"/>
        <v/>
      </c>
      <c r="M1853" s="44" t="str">
        <f t="shared" ca="1" si="871"/>
        <v/>
      </c>
      <c r="N1853" s="44" t="str">
        <f t="shared" ca="1" si="872"/>
        <v/>
      </c>
      <c r="O1853" s="108" t="str">
        <f t="shared" si="856"/>
        <v/>
      </c>
      <c r="P1853" s="102" t="str">
        <f t="shared" si="857"/>
        <v/>
      </c>
      <c r="Q1853" s="102" t="str">
        <f t="shared" si="858"/>
        <v/>
      </c>
      <c r="R1853" s="120" t="str">
        <f t="shared" si="859"/>
        <v/>
      </c>
      <c r="S1853" s="54" t="str">
        <f t="shared" si="860"/>
        <v/>
      </c>
      <c r="T1853" s="5" t="str">
        <f t="shared" si="861"/>
        <v/>
      </c>
      <c r="U1853" s="152" t="str">
        <f t="shared" si="844"/>
        <v/>
      </c>
      <c r="V1853" s="152" t="str">
        <f t="shared" si="845"/>
        <v/>
      </c>
      <c r="W1853" s="153" t="str">
        <f t="shared" si="846"/>
        <v/>
      </c>
      <c r="X1853" s="153" t="str">
        <f t="shared" si="847"/>
        <v/>
      </c>
      <c r="Y1853" s="153" t="str">
        <f t="shared" si="848"/>
        <v/>
      </c>
      <c r="Z1853" s="153" t="str">
        <f t="shared" si="849"/>
        <v/>
      </c>
      <c r="AA1853" s="152" t="str">
        <f t="shared" si="850"/>
        <v/>
      </c>
      <c r="AB1853" s="152" t="str">
        <f t="shared" si="851"/>
        <v/>
      </c>
      <c r="AC1853" s="154" t="str">
        <f t="shared" si="862"/>
        <v/>
      </c>
      <c r="AD1853" s="154" t="str">
        <f t="shared" si="863"/>
        <v/>
      </c>
      <c r="AE1853" s="3" t="str">
        <f t="shared" si="864"/>
        <v/>
      </c>
      <c r="AF1853" s="3" t="str">
        <f t="shared" si="865"/>
        <v/>
      </c>
      <c r="AG1853" s="3" t="str">
        <f t="shared" si="866"/>
        <v/>
      </c>
      <c r="AH1853" s="4" t="str">
        <f t="shared" si="867"/>
        <v/>
      </c>
      <c r="AI1853" s="75" t="str">
        <f t="shared" si="868"/>
        <v/>
      </c>
      <c r="AJ1853" s="75" t="str">
        <f t="shared" si="869"/>
        <v/>
      </c>
    </row>
    <row r="1854" spans="1:36">
      <c r="A1854" s="41" t="str">
        <f t="shared" si="852"/>
        <v/>
      </c>
      <c r="B1854" s="150" t="str">
        <f>IF(ISNUMBER(A1854),INDEX('MetaTrader Import'!$H$13:$J$5893,TRUNC(((A1854-$A$39+1)-1)/3)+1,MOD((A1854-$A$39+1)-1,3)+1),"")</f>
        <v/>
      </c>
      <c r="C1854" s="43" t="str">
        <f t="shared" si="853"/>
        <v/>
      </c>
      <c r="D1854" s="43" t="str">
        <f t="shared" ca="1" si="843"/>
        <v/>
      </c>
      <c r="E1854" s="43" t="str">
        <f t="shared" si="854"/>
        <v/>
      </c>
      <c r="F1854" s="43" t="str">
        <f t="shared" si="855"/>
        <v/>
      </c>
      <c r="G1854" s="43" t="str">
        <f>IF(A1854&lt;&gt;"",IF(A1854&lt;Data!$G$11*0.25,$C$13/$G$32,IF(A1854&gt;Data!$G$11*0.25,$C$13,$C$13*10)),"")</f>
        <v/>
      </c>
      <c r="H1854" s="43" t="str">
        <f>IF(A1854&lt;&gt;"",IF(Data!$G$9="constant",$C$13,IF(Data!$G$9="squeeze",G1854,F1854)),"")</f>
        <v/>
      </c>
      <c r="I1854" s="38" t="str">
        <f ca="1">IF(ISNUMBER(A1854),NORMINV(RAND(),0,IF(AND(Data!$G$9="squeeze",A1854&lt;Data!$G$11*0.25),$H$32,1)*$C$30*$C$13)*($C$14*$C$12),"")</f>
        <v/>
      </c>
      <c r="J1854" s="42" t="str">
        <f ca="1">IFERROR(IF(Data!$C$6="Real",B1854,I1854+J1853+($C$14*$C$12)*(NORMINV(RAND(),$C$15,CHOOSE($G$13,$C$13,F1854,G1854)))),"")</f>
        <v/>
      </c>
      <c r="K1854" s="88" t="str">
        <f>IF(ISNUMBER(A1854), IF($G$16="fixed",$G$17,MIN(H1854*Data!$C$7*$C$16*0.5,$C$17*Data!$C$7))*$C$12,"")</f>
        <v/>
      </c>
      <c r="L1854" s="42" t="str">
        <f t="shared" ca="1" si="870"/>
        <v/>
      </c>
      <c r="M1854" s="44" t="str">
        <f t="shared" ca="1" si="871"/>
        <v/>
      </c>
      <c r="N1854" s="44" t="str">
        <f t="shared" ca="1" si="872"/>
        <v/>
      </c>
      <c r="O1854" s="108" t="str">
        <f t="shared" si="856"/>
        <v/>
      </c>
      <c r="P1854" s="102" t="str">
        <f t="shared" si="857"/>
        <v/>
      </c>
      <c r="Q1854" s="102" t="str">
        <f t="shared" si="858"/>
        <v/>
      </c>
      <c r="R1854" s="120" t="str">
        <f t="shared" si="859"/>
        <v/>
      </c>
      <c r="S1854" s="54" t="str">
        <f t="shared" si="860"/>
        <v/>
      </c>
      <c r="T1854" s="5" t="str">
        <f t="shared" si="861"/>
        <v/>
      </c>
      <c r="U1854" s="152" t="str">
        <f t="shared" si="844"/>
        <v/>
      </c>
      <c r="V1854" s="152" t="str">
        <f t="shared" si="845"/>
        <v/>
      </c>
      <c r="W1854" s="153" t="str">
        <f t="shared" si="846"/>
        <v/>
      </c>
      <c r="X1854" s="153" t="str">
        <f t="shared" si="847"/>
        <v/>
      </c>
      <c r="Y1854" s="153" t="str">
        <f t="shared" si="848"/>
        <v/>
      </c>
      <c r="Z1854" s="153" t="str">
        <f t="shared" si="849"/>
        <v/>
      </c>
      <c r="AA1854" s="152" t="str">
        <f t="shared" si="850"/>
        <v/>
      </c>
      <c r="AB1854" s="152" t="str">
        <f t="shared" si="851"/>
        <v/>
      </c>
      <c r="AC1854" s="154" t="str">
        <f t="shared" si="862"/>
        <v/>
      </c>
      <c r="AD1854" s="154" t="str">
        <f t="shared" si="863"/>
        <v/>
      </c>
      <c r="AE1854" s="3" t="str">
        <f t="shared" si="864"/>
        <v/>
      </c>
      <c r="AF1854" s="3" t="str">
        <f t="shared" si="865"/>
        <v/>
      </c>
      <c r="AG1854" s="3" t="str">
        <f t="shared" si="866"/>
        <v/>
      </c>
      <c r="AH1854" s="4" t="str">
        <f t="shared" si="867"/>
        <v/>
      </c>
      <c r="AI1854" s="75" t="str">
        <f t="shared" si="868"/>
        <v/>
      </c>
      <c r="AJ1854" s="75" t="str">
        <f t="shared" si="869"/>
        <v/>
      </c>
    </row>
    <row r="1855" spans="1:36">
      <c r="A1855" s="41" t="str">
        <f t="shared" si="852"/>
        <v/>
      </c>
      <c r="B1855" s="150" t="str">
        <f>IF(ISNUMBER(A1855),INDEX('MetaTrader Import'!$H$13:$J$5893,TRUNC(((A1855-$A$39+1)-1)/3)+1,MOD((A1855-$A$39+1)-1,3)+1),"")</f>
        <v/>
      </c>
      <c r="C1855" s="43" t="str">
        <f t="shared" si="853"/>
        <v/>
      </c>
      <c r="D1855" s="43" t="str">
        <f t="shared" ca="1" si="843"/>
        <v/>
      </c>
      <c r="E1855" s="43" t="str">
        <f t="shared" si="854"/>
        <v/>
      </c>
      <c r="F1855" s="43" t="str">
        <f t="shared" si="855"/>
        <v/>
      </c>
      <c r="G1855" s="43" t="str">
        <f>IF(A1855&lt;&gt;"",IF(A1855&lt;Data!$G$11*0.25,$C$13/$G$32,IF(A1855&gt;Data!$G$11*0.25,$C$13,$C$13*10)),"")</f>
        <v/>
      </c>
      <c r="H1855" s="43" t="str">
        <f>IF(A1855&lt;&gt;"",IF(Data!$G$9="constant",$C$13,IF(Data!$G$9="squeeze",G1855,F1855)),"")</f>
        <v/>
      </c>
      <c r="I1855" s="38" t="str">
        <f ca="1">IF(ISNUMBER(A1855),NORMINV(RAND(),0,IF(AND(Data!$G$9="squeeze",A1855&lt;Data!$G$11*0.25),$H$32,1)*$C$30*$C$13)*($C$14*$C$12),"")</f>
        <v/>
      </c>
      <c r="J1855" s="42" t="str">
        <f ca="1">IFERROR(IF(Data!$C$6="Real",B1855,I1855+J1854+($C$14*$C$12)*(NORMINV(RAND(),$C$15,CHOOSE($G$13,$C$13,F1855,G1855)))),"")</f>
        <v/>
      </c>
      <c r="K1855" s="88" t="str">
        <f>IF(ISNUMBER(A1855), IF($G$16="fixed",$G$17,MIN(H1855*Data!$C$7*$C$16*0.5,$C$17*Data!$C$7))*$C$12,"")</f>
        <v/>
      </c>
      <c r="L1855" s="42" t="str">
        <f t="shared" ca="1" si="870"/>
        <v/>
      </c>
      <c r="M1855" s="44" t="str">
        <f t="shared" ca="1" si="871"/>
        <v/>
      </c>
      <c r="N1855" s="44" t="str">
        <f t="shared" ca="1" si="872"/>
        <v/>
      </c>
      <c r="O1855" s="108" t="str">
        <f t="shared" si="856"/>
        <v/>
      </c>
      <c r="P1855" s="102" t="str">
        <f t="shared" si="857"/>
        <v/>
      </c>
      <c r="Q1855" s="102" t="str">
        <f t="shared" si="858"/>
        <v/>
      </c>
      <c r="R1855" s="120" t="str">
        <f t="shared" si="859"/>
        <v/>
      </c>
      <c r="S1855" s="54" t="str">
        <f t="shared" si="860"/>
        <v/>
      </c>
      <c r="T1855" s="5" t="str">
        <f t="shared" si="861"/>
        <v/>
      </c>
      <c r="U1855" s="152" t="str">
        <f t="shared" si="844"/>
        <v/>
      </c>
      <c r="V1855" s="152" t="str">
        <f t="shared" si="845"/>
        <v/>
      </c>
      <c r="W1855" s="153" t="str">
        <f t="shared" si="846"/>
        <v/>
      </c>
      <c r="X1855" s="153" t="str">
        <f t="shared" si="847"/>
        <v/>
      </c>
      <c r="Y1855" s="153" t="str">
        <f t="shared" si="848"/>
        <v/>
      </c>
      <c r="Z1855" s="153" t="str">
        <f t="shared" si="849"/>
        <v/>
      </c>
      <c r="AA1855" s="152" t="str">
        <f t="shared" si="850"/>
        <v/>
      </c>
      <c r="AB1855" s="152" t="str">
        <f t="shared" si="851"/>
        <v/>
      </c>
      <c r="AC1855" s="154" t="str">
        <f t="shared" si="862"/>
        <v/>
      </c>
      <c r="AD1855" s="154" t="str">
        <f t="shared" si="863"/>
        <v/>
      </c>
      <c r="AE1855" s="3" t="str">
        <f t="shared" si="864"/>
        <v/>
      </c>
      <c r="AF1855" s="3" t="str">
        <f t="shared" si="865"/>
        <v/>
      </c>
      <c r="AG1855" s="3" t="str">
        <f t="shared" si="866"/>
        <v/>
      </c>
      <c r="AH1855" s="4" t="str">
        <f t="shared" si="867"/>
        <v/>
      </c>
      <c r="AI1855" s="75" t="str">
        <f t="shared" si="868"/>
        <v/>
      </c>
      <c r="AJ1855" s="75" t="str">
        <f t="shared" si="869"/>
        <v/>
      </c>
    </row>
    <row r="1856" spans="1:36">
      <c r="A1856" s="41" t="str">
        <f t="shared" si="852"/>
        <v/>
      </c>
      <c r="B1856" s="150" t="str">
        <f>IF(ISNUMBER(A1856),INDEX('MetaTrader Import'!$H$13:$J$5893,TRUNC(((A1856-$A$39+1)-1)/3)+1,MOD((A1856-$A$39+1)-1,3)+1),"")</f>
        <v/>
      </c>
      <c r="C1856" s="43" t="str">
        <f t="shared" si="853"/>
        <v/>
      </c>
      <c r="D1856" s="43" t="str">
        <f t="shared" ca="1" si="843"/>
        <v/>
      </c>
      <c r="E1856" s="43" t="str">
        <f t="shared" si="854"/>
        <v/>
      </c>
      <c r="F1856" s="43" t="str">
        <f t="shared" si="855"/>
        <v/>
      </c>
      <c r="G1856" s="43" t="str">
        <f>IF(A1856&lt;&gt;"",IF(A1856&lt;Data!$G$11*0.25,$C$13/$G$32,IF(A1856&gt;Data!$G$11*0.25,$C$13,$C$13*10)),"")</f>
        <v/>
      </c>
      <c r="H1856" s="43" t="str">
        <f>IF(A1856&lt;&gt;"",IF(Data!$G$9="constant",$C$13,IF(Data!$G$9="squeeze",G1856,F1856)),"")</f>
        <v/>
      </c>
      <c r="I1856" s="38" t="str">
        <f ca="1">IF(ISNUMBER(A1856),NORMINV(RAND(),0,IF(AND(Data!$G$9="squeeze",A1856&lt;Data!$G$11*0.25),$H$32,1)*$C$30*$C$13)*($C$14*$C$12),"")</f>
        <v/>
      </c>
      <c r="J1856" s="42" t="str">
        <f ca="1">IFERROR(IF(Data!$C$6="Real",B1856,I1856+J1855+($C$14*$C$12)*(NORMINV(RAND(),$C$15,CHOOSE($G$13,$C$13,F1856,G1856)))),"")</f>
        <v/>
      </c>
      <c r="K1856" s="88" t="str">
        <f>IF(ISNUMBER(A1856), IF($G$16="fixed",$G$17,MIN(H1856*Data!$C$7*$C$16*0.5,$C$17*Data!$C$7))*$C$12,"")</f>
        <v/>
      </c>
      <c r="L1856" s="42" t="str">
        <f t="shared" ca="1" si="870"/>
        <v/>
      </c>
      <c r="M1856" s="44" t="str">
        <f t="shared" ca="1" si="871"/>
        <v/>
      </c>
      <c r="N1856" s="44" t="str">
        <f t="shared" ca="1" si="872"/>
        <v/>
      </c>
      <c r="O1856" s="108" t="str">
        <f t="shared" si="856"/>
        <v/>
      </c>
      <c r="P1856" s="102" t="str">
        <f t="shared" si="857"/>
        <v/>
      </c>
      <c r="Q1856" s="102" t="str">
        <f t="shared" si="858"/>
        <v/>
      </c>
      <c r="R1856" s="120" t="str">
        <f t="shared" si="859"/>
        <v/>
      </c>
      <c r="S1856" s="54" t="str">
        <f t="shared" si="860"/>
        <v/>
      </c>
      <c r="T1856" s="5" t="str">
        <f t="shared" si="861"/>
        <v/>
      </c>
      <c r="U1856" s="152" t="str">
        <f t="shared" si="844"/>
        <v/>
      </c>
      <c r="V1856" s="152" t="str">
        <f t="shared" si="845"/>
        <v/>
      </c>
      <c r="W1856" s="153" t="str">
        <f t="shared" si="846"/>
        <v/>
      </c>
      <c r="X1856" s="153" t="str">
        <f t="shared" si="847"/>
        <v/>
      </c>
      <c r="Y1856" s="153" t="str">
        <f t="shared" si="848"/>
        <v/>
      </c>
      <c r="Z1856" s="153" t="str">
        <f t="shared" si="849"/>
        <v/>
      </c>
      <c r="AA1856" s="152" t="str">
        <f t="shared" si="850"/>
        <v/>
      </c>
      <c r="AB1856" s="152" t="str">
        <f t="shared" si="851"/>
        <v/>
      </c>
      <c r="AC1856" s="154" t="str">
        <f t="shared" si="862"/>
        <v/>
      </c>
      <c r="AD1856" s="154" t="str">
        <f t="shared" si="863"/>
        <v/>
      </c>
      <c r="AE1856" s="3" t="str">
        <f t="shared" si="864"/>
        <v/>
      </c>
      <c r="AF1856" s="3" t="str">
        <f t="shared" si="865"/>
        <v/>
      </c>
      <c r="AG1856" s="3" t="str">
        <f t="shared" si="866"/>
        <v/>
      </c>
      <c r="AH1856" s="4" t="str">
        <f t="shared" si="867"/>
        <v/>
      </c>
      <c r="AI1856" s="75" t="str">
        <f t="shared" si="868"/>
        <v/>
      </c>
      <c r="AJ1856" s="75" t="str">
        <f t="shared" si="869"/>
        <v/>
      </c>
    </row>
    <row r="1857" spans="1:36">
      <c r="A1857" s="41" t="str">
        <f t="shared" si="852"/>
        <v/>
      </c>
      <c r="B1857" s="150" t="str">
        <f>IF(ISNUMBER(A1857),INDEX('MetaTrader Import'!$H$13:$J$5893,TRUNC(((A1857-$A$39+1)-1)/3)+1,MOD((A1857-$A$39+1)-1,3)+1),"")</f>
        <v/>
      </c>
      <c r="C1857" s="43" t="str">
        <f t="shared" si="853"/>
        <v/>
      </c>
      <c r="D1857" s="43" t="str">
        <f t="shared" ca="1" si="843"/>
        <v/>
      </c>
      <c r="E1857" s="43" t="str">
        <f t="shared" si="854"/>
        <v/>
      </c>
      <c r="F1857" s="43" t="str">
        <f t="shared" si="855"/>
        <v/>
      </c>
      <c r="G1857" s="43" t="str">
        <f>IF(A1857&lt;&gt;"",IF(A1857&lt;Data!$G$11*0.25,$C$13/$G$32,IF(A1857&gt;Data!$G$11*0.25,$C$13,$C$13*10)),"")</f>
        <v/>
      </c>
      <c r="H1857" s="43" t="str">
        <f>IF(A1857&lt;&gt;"",IF(Data!$G$9="constant",$C$13,IF(Data!$G$9="squeeze",G1857,F1857)),"")</f>
        <v/>
      </c>
      <c r="I1857" s="38" t="str">
        <f ca="1">IF(ISNUMBER(A1857),NORMINV(RAND(),0,IF(AND(Data!$G$9="squeeze",A1857&lt;Data!$G$11*0.25),$H$32,1)*$C$30*$C$13)*($C$14*$C$12),"")</f>
        <v/>
      </c>
      <c r="J1857" s="42" t="str">
        <f ca="1">IFERROR(IF(Data!$C$6="Real",B1857,I1857+J1856+($C$14*$C$12)*(NORMINV(RAND(),$C$15,CHOOSE($G$13,$C$13,F1857,G1857)))),"")</f>
        <v/>
      </c>
      <c r="K1857" s="88" t="str">
        <f>IF(ISNUMBER(A1857), IF($G$16="fixed",$G$17,MIN(H1857*Data!$C$7*$C$16*0.5,$C$17*Data!$C$7))*$C$12,"")</f>
        <v/>
      </c>
      <c r="L1857" s="42" t="str">
        <f t="shared" ca="1" si="870"/>
        <v/>
      </c>
      <c r="M1857" s="44" t="str">
        <f t="shared" ca="1" si="871"/>
        <v/>
      </c>
      <c r="N1857" s="44" t="str">
        <f t="shared" ca="1" si="872"/>
        <v/>
      </c>
      <c r="O1857" s="108" t="str">
        <f t="shared" si="856"/>
        <v/>
      </c>
      <c r="P1857" s="102" t="str">
        <f t="shared" si="857"/>
        <v/>
      </c>
      <c r="Q1857" s="102" t="str">
        <f t="shared" si="858"/>
        <v/>
      </c>
      <c r="R1857" s="120" t="str">
        <f t="shared" si="859"/>
        <v/>
      </c>
      <c r="S1857" s="54" t="str">
        <f t="shared" si="860"/>
        <v/>
      </c>
      <c r="T1857" s="5" t="str">
        <f t="shared" si="861"/>
        <v/>
      </c>
      <c r="U1857" s="152" t="str">
        <f t="shared" si="844"/>
        <v/>
      </c>
      <c r="V1857" s="152" t="str">
        <f t="shared" si="845"/>
        <v/>
      </c>
      <c r="W1857" s="153" t="str">
        <f t="shared" si="846"/>
        <v/>
      </c>
      <c r="X1857" s="153" t="str">
        <f t="shared" si="847"/>
        <v/>
      </c>
      <c r="Y1857" s="153" t="str">
        <f t="shared" si="848"/>
        <v/>
      </c>
      <c r="Z1857" s="153" t="str">
        <f t="shared" si="849"/>
        <v/>
      </c>
      <c r="AA1857" s="152" t="str">
        <f t="shared" si="850"/>
        <v/>
      </c>
      <c r="AB1857" s="152" t="str">
        <f t="shared" si="851"/>
        <v/>
      </c>
      <c r="AC1857" s="154" t="str">
        <f t="shared" si="862"/>
        <v/>
      </c>
      <c r="AD1857" s="154" t="str">
        <f t="shared" si="863"/>
        <v/>
      </c>
      <c r="AE1857" s="3" t="str">
        <f t="shared" si="864"/>
        <v/>
      </c>
      <c r="AF1857" s="3" t="str">
        <f t="shared" si="865"/>
        <v/>
      </c>
      <c r="AG1857" s="3" t="str">
        <f t="shared" si="866"/>
        <v/>
      </c>
      <c r="AH1857" s="4" t="str">
        <f t="shared" si="867"/>
        <v/>
      </c>
      <c r="AI1857" s="75" t="str">
        <f t="shared" si="868"/>
        <v/>
      </c>
      <c r="AJ1857" s="75" t="str">
        <f t="shared" si="869"/>
        <v/>
      </c>
    </row>
    <row r="1858" spans="1:36">
      <c r="A1858" s="41" t="str">
        <f t="shared" si="852"/>
        <v/>
      </c>
      <c r="B1858" s="150" t="str">
        <f>IF(ISNUMBER(A1858),INDEX('MetaTrader Import'!$H$13:$J$5893,TRUNC(((A1858-$A$39+1)-1)/3)+1,MOD((A1858-$A$39+1)-1,3)+1),"")</f>
        <v/>
      </c>
      <c r="C1858" s="43" t="str">
        <f t="shared" si="853"/>
        <v/>
      </c>
      <c r="D1858" s="43" t="str">
        <f t="shared" ca="1" si="843"/>
        <v/>
      </c>
      <c r="E1858" s="43" t="str">
        <f t="shared" si="854"/>
        <v/>
      </c>
      <c r="F1858" s="43" t="str">
        <f t="shared" si="855"/>
        <v/>
      </c>
      <c r="G1858" s="43" t="str">
        <f>IF(A1858&lt;&gt;"",IF(A1858&lt;Data!$G$11*0.25,$C$13/$G$32,IF(A1858&gt;Data!$G$11*0.25,$C$13,$C$13*10)),"")</f>
        <v/>
      </c>
      <c r="H1858" s="43" t="str">
        <f>IF(A1858&lt;&gt;"",IF(Data!$G$9="constant",$C$13,IF(Data!$G$9="squeeze",G1858,F1858)),"")</f>
        <v/>
      </c>
      <c r="I1858" s="38" t="str">
        <f ca="1">IF(ISNUMBER(A1858),NORMINV(RAND(),0,IF(AND(Data!$G$9="squeeze",A1858&lt;Data!$G$11*0.25),$H$32,1)*$C$30*$C$13)*($C$14*$C$12),"")</f>
        <v/>
      </c>
      <c r="J1858" s="42" t="str">
        <f ca="1">IFERROR(IF(Data!$C$6="Real",B1858,I1858+J1857+($C$14*$C$12)*(NORMINV(RAND(),$C$15,CHOOSE($G$13,$C$13,F1858,G1858)))),"")</f>
        <v/>
      </c>
      <c r="K1858" s="88" t="str">
        <f>IF(ISNUMBER(A1858), IF($G$16="fixed",$G$17,MIN(H1858*Data!$C$7*$C$16*0.5,$C$17*Data!$C$7))*$C$12,"")</f>
        <v/>
      </c>
      <c r="L1858" s="42" t="str">
        <f t="shared" ca="1" si="870"/>
        <v/>
      </c>
      <c r="M1858" s="44" t="str">
        <f t="shared" ca="1" si="871"/>
        <v/>
      </c>
      <c r="N1858" s="44" t="str">
        <f t="shared" ca="1" si="872"/>
        <v/>
      </c>
      <c r="O1858" s="108" t="str">
        <f t="shared" si="856"/>
        <v/>
      </c>
      <c r="P1858" s="102" t="str">
        <f t="shared" si="857"/>
        <v/>
      </c>
      <c r="Q1858" s="102" t="str">
        <f t="shared" si="858"/>
        <v/>
      </c>
      <c r="R1858" s="120" t="str">
        <f t="shared" si="859"/>
        <v/>
      </c>
      <c r="S1858" s="54" t="str">
        <f t="shared" si="860"/>
        <v/>
      </c>
      <c r="T1858" s="5" t="str">
        <f t="shared" si="861"/>
        <v/>
      </c>
      <c r="U1858" s="152" t="str">
        <f t="shared" si="844"/>
        <v/>
      </c>
      <c r="V1858" s="152" t="str">
        <f t="shared" si="845"/>
        <v/>
      </c>
      <c r="W1858" s="153" t="str">
        <f t="shared" si="846"/>
        <v/>
      </c>
      <c r="X1858" s="153" t="str">
        <f t="shared" si="847"/>
        <v/>
      </c>
      <c r="Y1858" s="153" t="str">
        <f t="shared" si="848"/>
        <v/>
      </c>
      <c r="Z1858" s="153" t="str">
        <f t="shared" si="849"/>
        <v/>
      </c>
      <c r="AA1858" s="152" t="str">
        <f t="shared" si="850"/>
        <v/>
      </c>
      <c r="AB1858" s="152" t="str">
        <f t="shared" si="851"/>
        <v/>
      </c>
      <c r="AC1858" s="154" t="str">
        <f t="shared" si="862"/>
        <v/>
      </c>
      <c r="AD1858" s="154" t="str">
        <f t="shared" si="863"/>
        <v/>
      </c>
      <c r="AE1858" s="3" t="str">
        <f t="shared" si="864"/>
        <v/>
      </c>
      <c r="AF1858" s="3" t="str">
        <f t="shared" si="865"/>
        <v/>
      </c>
      <c r="AG1858" s="3" t="str">
        <f t="shared" si="866"/>
        <v/>
      </c>
      <c r="AH1858" s="4" t="str">
        <f t="shared" si="867"/>
        <v/>
      </c>
      <c r="AI1858" s="75" t="str">
        <f t="shared" si="868"/>
        <v/>
      </c>
      <c r="AJ1858" s="75" t="str">
        <f t="shared" si="869"/>
        <v/>
      </c>
    </row>
    <row r="1859" spans="1:36">
      <c r="A1859" s="41" t="str">
        <f t="shared" si="852"/>
        <v/>
      </c>
      <c r="B1859" s="150" t="str">
        <f>IF(ISNUMBER(A1859),INDEX('MetaTrader Import'!$H$13:$J$5893,TRUNC(((A1859-$A$39+1)-1)/3)+1,MOD((A1859-$A$39+1)-1,3)+1),"")</f>
        <v/>
      </c>
      <c r="C1859" s="43" t="str">
        <f t="shared" si="853"/>
        <v/>
      </c>
      <c r="D1859" s="43" t="str">
        <f t="shared" ref="D1859:D1922" ca="1" si="873">IF(A1859&lt;&gt;"",NORMINV(RAND(),($C$23-C1859)*$C$28,$C$27)+NORMINV(RAND(),IF(RAND()&gt;$C$26,$C$25,0),$C$27),"")</f>
        <v/>
      </c>
      <c r="E1859" s="43" t="str">
        <f t="shared" si="854"/>
        <v/>
      </c>
      <c r="F1859" s="43" t="str">
        <f t="shared" si="855"/>
        <v/>
      </c>
      <c r="G1859" s="43" t="str">
        <f>IF(A1859&lt;&gt;"",IF(A1859&lt;Data!$G$11*0.25,$C$13/$G$32,IF(A1859&gt;Data!$G$11*0.25,$C$13,$C$13*10)),"")</f>
        <v/>
      </c>
      <c r="H1859" s="43" t="str">
        <f>IF(A1859&lt;&gt;"",IF(Data!$G$9="constant",$C$13,IF(Data!$G$9="squeeze",G1859,F1859)),"")</f>
        <v/>
      </c>
      <c r="I1859" s="38" t="str">
        <f ca="1">IF(ISNUMBER(A1859),NORMINV(RAND(),0,IF(AND(Data!$G$9="squeeze",A1859&lt;Data!$G$11*0.25),$H$32,1)*$C$30*$C$13)*($C$14*$C$12),"")</f>
        <v/>
      </c>
      <c r="J1859" s="42" t="str">
        <f ca="1">IFERROR(IF(Data!$C$6="Real",B1859,I1859+J1858+($C$14*$C$12)*(NORMINV(RAND(),$C$15,CHOOSE($G$13,$C$13,F1859,G1859)))),"")</f>
        <v/>
      </c>
      <c r="K1859" s="88" t="str">
        <f>IF(ISNUMBER(A1859), IF($G$16="fixed",$G$17,MIN(H1859*Data!$C$7*$C$16*0.5,$C$17*Data!$C$7))*$C$12,"")</f>
        <v/>
      </c>
      <c r="L1859" s="42" t="str">
        <f t="shared" ca="1" si="870"/>
        <v/>
      </c>
      <c r="M1859" s="44" t="str">
        <f t="shared" ca="1" si="871"/>
        <v/>
      </c>
      <c r="N1859" s="44" t="str">
        <f t="shared" ca="1" si="872"/>
        <v/>
      </c>
      <c r="O1859" s="108" t="str">
        <f t="shared" si="856"/>
        <v/>
      </c>
      <c r="P1859" s="102" t="str">
        <f t="shared" si="857"/>
        <v/>
      </c>
      <c r="Q1859" s="102" t="str">
        <f t="shared" si="858"/>
        <v/>
      </c>
      <c r="R1859" s="120" t="str">
        <f t="shared" si="859"/>
        <v/>
      </c>
      <c r="S1859" s="54" t="str">
        <f t="shared" si="860"/>
        <v/>
      </c>
      <c r="T1859" s="5" t="str">
        <f t="shared" si="861"/>
        <v/>
      </c>
      <c r="U1859" s="152" t="str">
        <f t="shared" ref="U1859:U1922" si="874">IF(NOT(ISNUMBER(T1859)),"",IF(S1859=1,T1859,IF(M1859&gt;U1858,M1859,IF(ISNUMBER(U1858),U1858,""))))</f>
        <v/>
      </c>
      <c r="V1859" s="152" t="str">
        <f t="shared" ref="V1859:V1922" si="875">IF(NOT(ISNUMBER(T1859)),"",IF(S1859=1,T1859,IF(N1859&lt;V1858,N1859,IF(ISNUMBER(V1858),V1858,""))))</f>
        <v/>
      </c>
      <c r="W1859" s="153" t="str">
        <f t="shared" ref="W1859:W1922" si="876">IF(NOT(ISNUMBER(T1859)),"",MIN($F$24,IF(TRUNC((U1859-T1859)/$E$24*$G$12)+0&gt;IF(ISNUMBER(W1858),W1858,0),TRUNC((U1859-T1859)/$E$24*$G$12)+0,IF(ISNUMBER(W1858),W1858,0))))</f>
        <v/>
      </c>
      <c r="X1859" s="153" t="str">
        <f t="shared" ref="X1859:X1922" si="877">IF(NOT(ISNUMBER(T1859)),"",MIN($F$24,IF(-TRUNC((V1859-T1859)/$E$24*$G$12)+0&gt;IF(ISNUMBER(X1858),X1858,0),-TRUNC((V1859-T1859)/$E$24*$G$12)+0,IF(ISNUMBER(X1858),X1858,0))))</f>
        <v/>
      </c>
      <c r="Y1859" s="153" t="str">
        <f t="shared" ref="Y1859:Y1922" si="878">IF(ISNUMBER(W1859),(IF(W1859=0,0,1))*IF(ABS($I$24)=2,POWER(2,W1859-1),W1859)*SIGN($I$24)*$K$24,"")</f>
        <v/>
      </c>
      <c r="Z1859" s="153" t="str">
        <f t="shared" ref="Z1859:Z1922" si="879">IF(ISNUMBER(X1859),(IF(X1859=0,0,1))*IF(ABS($I$24)=2,POWER(2,X1859-1),X1859)*SIGN($I$24)*$K$24,"")</f>
        <v/>
      </c>
      <c r="AA1859" s="152" t="str">
        <f t="shared" ref="AA1859:AA1922" si="880">IF(OR(NOT(ISNUMBER(T1859)),W1859&lt;1),"",IF(OR(NOT(ISNUMBER(W1858)),W1858=0),IF(SIGN(Y1859)=1,M1859,N1859),(Y1858*AA1858+(Y1859-Y1858)*IF(SIGN(Y1859)=1,M1859,N1859))/Y1859))</f>
        <v/>
      </c>
      <c r="AB1859" s="152" t="str">
        <f t="shared" ref="AB1859:AB1922" si="881">IF(OR(NOT(ISNUMBER(T1859)),X1859&lt;1),"",IF(OR(NOT(ISNUMBER(X1858)),X1858=0),IF(SIGN(Z1859)=1,N1859,M1859),(Z1858*AB1858+(Z1859-Z1858)*IF(SIGN(Z1859)=1,N1859,M1859))/Z1859))</f>
        <v/>
      </c>
      <c r="AC1859" s="154" t="str">
        <f t="shared" si="862"/>
        <v/>
      </c>
      <c r="AD1859" s="154" t="str">
        <f t="shared" si="863"/>
        <v/>
      </c>
      <c r="AE1859" s="3" t="str">
        <f t="shared" si="864"/>
        <v/>
      </c>
      <c r="AF1859" s="3" t="str">
        <f t="shared" si="865"/>
        <v/>
      </c>
      <c r="AG1859" s="3" t="str">
        <f t="shared" si="866"/>
        <v/>
      </c>
      <c r="AH1859" s="4" t="str">
        <f t="shared" si="867"/>
        <v/>
      </c>
      <c r="AI1859" s="75" t="str">
        <f t="shared" si="868"/>
        <v/>
      </c>
      <c r="AJ1859" s="75" t="str">
        <f t="shared" si="869"/>
        <v/>
      </c>
    </row>
    <row r="1860" spans="1:36">
      <c r="A1860" s="41" t="str">
        <f t="shared" ref="A1860:A1923" si="882">IFERROR(IF(A1859+1&gt;$C$19,"",A1859+1),"")</f>
        <v/>
      </c>
      <c r="B1860" s="150" t="str">
        <f>IF(ISNUMBER(A1860),INDEX('MetaTrader Import'!$H$13:$J$5893,TRUNC(((A1860-$A$39+1)-1)/3)+1,MOD((A1860-$A$39+1)-1,3)+1),"")</f>
        <v/>
      </c>
      <c r="C1860" s="43" t="str">
        <f t="shared" ref="C1860:C1923" si="883">IF(A1860&lt;&gt;"",E1859,"")</f>
        <v/>
      </c>
      <c r="D1860" s="43" t="str">
        <f t="shared" ca="1" si="873"/>
        <v/>
      </c>
      <c r="E1860" s="43" t="str">
        <f t="shared" ref="E1860:E1923" si="884">IF(A1860&lt;&gt;"",C1860+D1860,"")</f>
        <v/>
      </c>
      <c r="F1860" s="43" t="str">
        <f t="shared" ref="F1860:F1923" si="885">IF(A1860&lt;&gt;"",$C$13*ABS(E1860)/$C$23,"")</f>
        <v/>
      </c>
      <c r="G1860" s="43" t="str">
        <f>IF(A1860&lt;&gt;"",IF(A1860&lt;Data!$G$11*0.25,$C$13/$G$32,IF(A1860&gt;Data!$G$11*0.25,$C$13,$C$13*10)),"")</f>
        <v/>
      </c>
      <c r="H1860" s="43" t="str">
        <f>IF(A1860&lt;&gt;"",IF(Data!$G$9="constant",$C$13,IF(Data!$G$9="squeeze",G1860,F1860)),"")</f>
        <v/>
      </c>
      <c r="I1860" s="38" t="str">
        <f ca="1">IF(ISNUMBER(A1860),NORMINV(RAND(),0,IF(AND(Data!$G$9="squeeze",A1860&lt;Data!$G$11*0.25),$H$32,1)*$C$30*$C$13)*($C$14*$C$12),"")</f>
        <v/>
      </c>
      <c r="J1860" s="42" t="str">
        <f ca="1">IFERROR(IF(Data!$C$6="Real",B1860,I1860+J1859+($C$14*$C$12)*(NORMINV(RAND(),$C$15,CHOOSE($G$13,$C$13,F1860,G1860)))),"")</f>
        <v/>
      </c>
      <c r="K1860" s="88" t="str">
        <f>IF(ISNUMBER(A1860), IF($G$16="fixed",$G$17,MIN(H1860*Data!$C$7*$C$16*0.5,$C$17*Data!$C$7))*$C$12,"")</f>
        <v/>
      </c>
      <c r="L1860" s="42" t="str">
        <f t="shared" ca="1" si="870"/>
        <v/>
      </c>
      <c r="M1860" s="44" t="str">
        <f t="shared" ca="1" si="871"/>
        <v/>
      </c>
      <c r="N1860" s="44" t="str">
        <f t="shared" ca="1" si="872"/>
        <v/>
      </c>
      <c r="O1860" s="108" t="str">
        <f t="shared" ref="O1860:O1923" si="886">IF(ISNUMBER(A1860),$G$12*SLOPE(L1846:L1860,A1846:A1860),"")</f>
        <v/>
      </c>
      <c r="P1860" s="102" t="str">
        <f t="shared" ref="P1860:P1923" si="887">IF(ISNUMBER(A1860),STDEV(L1846:L1860)*$G$12,"")</f>
        <v/>
      </c>
      <c r="Q1860" s="102" t="str">
        <f t="shared" ref="Q1860:Q1923" si="888">IF(ISNUMBER(A1860),SLOPE(P1846:P1860,A1846:A1860),"")</f>
        <v/>
      </c>
      <c r="R1860" s="120" t="str">
        <f t="shared" ref="R1860:R1923" si="889">IF(ISNUMBER(A1860),R1859+S1859,"")</f>
        <v/>
      </c>
      <c r="S1860" s="54" t="str">
        <f t="shared" ref="S1860:S1923" si="890">IF(ISNUMBER(A1860),IF(AND(R1860&lt;$M$24,Q1860&lt;$F$28,ABS(O1860)&lt;$F$27,P1860&lt;$F$26,NOT(ISNUMBER(T1859))),1,0),"")</f>
        <v/>
      </c>
      <c r="T1860" s="5" t="str">
        <f t="shared" ref="T1860:T1923" si="891">IF(ISNUMBER(A1860),IF(S1860=1,L1860,IF(AG1859="Y","",IF(ISNUMBER(T1859),T1859,""))),"")</f>
        <v/>
      </c>
      <c r="U1860" s="152" t="str">
        <f t="shared" si="874"/>
        <v/>
      </c>
      <c r="V1860" s="152" t="str">
        <f t="shared" si="875"/>
        <v/>
      </c>
      <c r="W1860" s="153" t="str">
        <f t="shared" si="876"/>
        <v/>
      </c>
      <c r="X1860" s="153" t="str">
        <f t="shared" si="877"/>
        <v/>
      </c>
      <c r="Y1860" s="153" t="str">
        <f t="shared" si="878"/>
        <v/>
      </c>
      <c r="Z1860" s="153" t="str">
        <f t="shared" si="879"/>
        <v/>
      </c>
      <c r="AA1860" s="152" t="str">
        <f t="shared" si="880"/>
        <v/>
      </c>
      <c r="AB1860" s="152" t="str">
        <f t="shared" si="881"/>
        <v/>
      </c>
      <c r="AC1860" s="154" t="str">
        <f t="shared" ref="AC1860:AC1923" si="892">IFERROR(-SIGN(Y1860)*(AA1860-IF(SIGN(Y1860)=1,N1860,M1860))*$G$12*ABS(Y1860),"")</f>
        <v/>
      </c>
      <c r="AD1860" s="154" t="str">
        <f t="shared" ref="AD1860:AD1923" si="893">IFERROR(SIGN(Z1860)*(AB1860-IF(SIGN(Z1860)=1,M1860,N1860))*$G$12*ABS(Z1860),"")</f>
        <v/>
      </c>
      <c r="AE1860" s="3" t="str">
        <f t="shared" ref="AE1860:AE1923" si="894">IF(ISNUMBER(A1860),IFERROR((IF(ISNUMBER(AC1860),AC1860,0)+IF(ISNUMBER(AD1860),AD1860,0))/(ABS(Y1860)+ABS(Z1860)),0),"")</f>
        <v/>
      </c>
      <c r="AF1860" s="3" t="str">
        <f t="shared" ref="AF1860:AF1923" si="895">IF(ISNUMBER(A1860),IF(ISNUMBER(AC1860),AC1860,0)+IF(ISNUMBER(AD1860),AD1860,0),"")</f>
        <v/>
      </c>
      <c r="AG1860" s="3" t="str">
        <f t="shared" ref="AG1860:AG1923" si="896">IF(NOT(ISNUMBER(T1860)),"",IF(OR(AF1860&gt;$G$24,AF1860&lt;-$H$24,A1860+1&gt;$C$19),"Y","N"))</f>
        <v/>
      </c>
      <c r="AH1860" s="4" t="str">
        <f t="shared" ref="AH1860:AH1923" si="897">IF(AG1860="y",AF1860*10*$C$11,"")</f>
        <v/>
      </c>
      <c r="AI1860" s="75" t="str">
        <f t="shared" ref="AI1860:AI1923" si="898">IF(ISNUMBER(A1860),IF(ISNUMBER(AH1860),AJ1860,AF1860*10*$C$11+AJ1860),"")</f>
        <v/>
      </c>
      <c r="AJ1860" s="75" t="str">
        <f t="shared" ref="AJ1860:AJ1923" si="899">IF(ISNUMBER(A1860),AJ1859+IF(ISNUMBER(AH1860),AH1860,0),"")</f>
        <v/>
      </c>
    </row>
    <row r="1861" spans="1:36">
      <c r="A1861" s="41" t="str">
        <f t="shared" si="882"/>
        <v/>
      </c>
      <c r="B1861" s="150" t="str">
        <f>IF(ISNUMBER(A1861),INDEX('MetaTrader Import'!$H$13:$J$5893,TRUNC(((A1861-$A$39+1)-1)/3)+1,MOD((A1861-$A$39+1)-1,3)+1),"")</f>
        <v/>
      </c>
      <c r="C1861" s="43" t="str">
        <f t="shared" si="883"/>
        <v/>
      </c>
      <c r="D1861" s="43" t="str">
        <f t="shared" ca="1" si="873"/>
        <v/>
      </c>
      <c r="E1861" s="43" t="str">
        <f t="shared" si="884"/>
        <v/>
      </c>
      <c r="F1861" s="43" t="str">
        <f t="shared" si="885"/>
        <v/>
      </c>
      <c r="G1861" s="43" t="str">
        <f>IF(A1861&lt;&gt;"",IF(A1861&lt;Data!$G$11*0.25,$C$13/$G$32,IF(A1861&gt;Data!$G$11*0.25,$C$13,$C$13*10)),"")</f>
        <v/>
      </c>
      <c r="H1861" s="43" t="str">
        <f>IF(A1861&lt;&gt;"",IF(Data!$G$9="constant",$C$13,IF(Data!$G$9="squeeze",G1861,F1861)),"")</f>
        <v/>
      </c>
      <c r="I1861" s="38" t="str">
        <f ca="1">IF(ISNUMBER(A1861),NORMINV(RAND(),0,IF(AND(Data!$G$9="squeeze",A1861&lt;Data!$G$11*0.25),$H$32,1)*$C$30*$C$13)*($C$14*$C$12),"")</f>
        <v/>
      </c>
      <c r="J1861" s="42" t="str">
        <f ca="1">IFERROR(IF(Data!$C$6="Real",B1861,I1861+J1860+($C$14*$C$12)*(NORMINV(RAND(),$C$15,CHOOSE($G$13,$C$13,F1861,G1861)))),"")</f>
        <v/>
      </c>
      <c r="K1861" s="88" t="str">
        <f>IF(ISNUMBER(A1861), IF($G$16="fixed",$G$17,MIN(H1861*Data!$C$7*$C$16*0.5,$C$17*Data!$C$7))*$C$12,"")</f>
        <v/>
      </c>
      <c r="L1861" s="42" t="str">
        <f t="shared" ca="1" si="870"/>
        <v/>
      </c>
      <c r="M1861" s="44" t="str">
        <f t="shared" ca="1" si="871"/>
        <v/>
      </c>
      <c r="N1861" s="44" t="str">
        <f t="shared" ca="1" si="872"/>
        <v/>
      </c>
      <c r="O1861" s="108" t="str">
        <f t="shared" si="886"/>
        <v/>
      </c>
      <c r="P1861" s="102" t="str">
        <f t="shared" si="887"/>
        <v/>
      </c>
      <c r="Q1861" s="102" t="str">
        <f t="shared" si="888"/>
        <v/>
      </c>
      <c r="R1861" s="120" t="str">
        <f t="shared" si="889"/>
        <v/>
      </c>
      <c r="S1861" s="54" t="str">
        <f t="shared" si="890"/>
        <v/>
      </c>
      <c r="T1861" s="5" t="str">
        <f t="shared" si="891"/>
        <v/>
      </c>
      <c r="U1861" s="152" t="str">
        <f t="shared" si="874"/>
        <v/>
      </c>
      <c r="V1861" s="152" t="str">
        <f t="shared" si="875"/>
        <v/>
      </c>
      <c r="W1861" s="153" t="str">
        <f t="shared" si="876"/>
        <v/>
      </c>
      <c r="X1861" s="153" t="str">
        <f t="shared" si="877"/>
        <v/>
      </c>
      <c r="Y1861" s="153" t="str">
        <f t="shared" si="878"/>
        <v/>
      </c>
      <c r="Z1861" s="153" t="str">
        <f t="shared" si="879"/>
        <v/>
      </c>
      <c r="AA1861" s="152" t="str">
        <f t="shared" si="880"/>
        <v/>
      </c>
      <c r="AB1861" s="152" t="str">
        <f t="shared" si="881"/>
        <v/>
      </c>
      <c r="AC1861" s="154" t="str">
        <f t="shared" si="892"/>
        <v/>
      </c>
      <c r="AD1861" s="154" t="str">
        <f t="shared" si="893"/>
        <v/>
      </c>
      <c r="AE1861" s="3" t="str">
        <f t="shared" si="894"/>
        <v/>
      </c>
      <c r="AF1861" s="3" t="str">
        <f t="shared" si="895"/>
        <v/>
      </c>
      <c r="AG1861" s="3" t="str">
        <f t="shared" si="896"/>
        <v/>
      </c>
      <c r="AH1861" s="4" t="str">
        <f t="shared" si="897"/>
        <v/>
      </c>
      <c r="AI1861" s="75" t="str">
        <f t="shared" si="898"/>
        <v/>
      </c>
      <c r="AJ1861" s="75" t="str">
        <f t="shared" si="899"/>
        <v/>
      </c>
    </row>
    <row r="1862" spans="1:36">
      <c r="A1862" s="41" t="str">
        <f t="shared" si="882"/>
        <v/>
      </c>
      <c r="B1862" s="150" t="str">
        <f>IF(ISNUMBER(A1862),INDEX('MetaTrader Import'!$H$13:$J$5893,TRUNC(((A1862-$A$39+1)-1)/3)+1,MOD((A1862-$A$39+1)-1,3)+1),"")</f>
        <v/>
      </c>
      <c r="C1862" s="43" t="str">
        <f t="shared" si="883"/>
        <v/>
      </c>
      <c r="D1862" s="43" t="str">
        <f t="shared" ca="1" si="873"/>
        <v/>
      </c>
      <c r="E1862" s="43" t="str">
        <f t="shared" si="884"/>
        <v/>
      </c>
      <c r="F1862" s="43" t="str">
        <f t="shared" si="885"/>
        <v/>
      </c>
      <c r="G1862" s="43" t="str">
        <f>IF(A1862&lt;&gt;"",IF(A1862&lt;Data!$G$11*0.25,$C$13/$G$32,IF(A1862&gt;Data!$G$11*0.25,$C$13,$C$13*10)),"")</f>
        <v/>
      </c>
      <c r="H1862" s="43" t="str">
        <f>IF(A1862&lt;&gt;"",IF(Data!$G$9="constant",$C$13,IF(Data!$G$9="squeeze",G1862,F1862)),"")</f>
        <v/>
      </c>
      <c r="I1862" s="38" t="str">
        <f ca="1">IF(ISNUMBER(A1862),NORMINV(RAND(),0,IF(AND(Data!$G$9="squeeze",A1862&lt;Data!$G$11*0.25),$H$32,1)*$C$30*$C$13)*($C$14*$C$12),"")</f>
        <v/>
      </c>
      <c r="J1862" s="42" t="str">
        <f ca="1">IFERROR(IF(Data!$C$6="Real",B1862,I1862+J1861+($C$14*$C$12)*(NORMINV(RAND(),$C$15,CHOOSE($G$13,$C$13,F1862,G1862)))),"")</f>
        <v/>
      </c>
      <c r="K1862" s="88" t="str">
        <f>IF(ISNUMBER(A1862), IF($G$16="fixed",$G$17,MIN(H1862*Data!$C$7*$C$16*0.5,$C$17*Data!$C$7))*$C$12,"")</f>
        <v/>
      </c>
      <c r="L1862" s="42" t="str">
        <f t="shared" ref="L1862:L1925" ca="1" si="900">IFERROR(J1862,"")</f>
        <v/>
      </c>
      <c r="M1862" s="44" t="str">
        <f t="shared" ref="M1862:M1925" ca="1" si="901">IFERROR(L1862+K1862*0.5,"")</f>
        <v/>
      </c>
      <c r="N1862" s="44" t="str">
        <f t="shared" ref="N1862:N1925" ca="1" si="902">IFERROR(L1862-K1862*0.5,"")</f>
        <v/>
      </c>
      <c r="O1862" s="108" t="str">
        <f t="shared" si="886"/>
        <v/>
      </c>
      <c r="P1862" s="102" t="str">
        <f t="shared" si="887"/>
        <v/>
      </c>
      <c r="Q1862" s="102" t="str">
        <f t="shared" si="888"/>
        <v/>
      </c>
      <c r="R1862" s="120" t="str">
        <f t="shared" si="889"/>
        <v/>
      </c>
      <c r="S1862" s="54" t="str">
        <f t="shared" si="890"/>
        <v/>
      </c>
      <c r="T1862" s="5" t="str">
        <f t="shared" si="891"/>
        <v/>
      </c>
      <c r="U1862" s="152" t="str">
        <f t="shared" si="874"/>
        <v/>
      </c>
      <c r="V1862" s="152" t="str">
        <f t="shared" si="875"/>
        <v/>
      </c>
      <c r="W1862" s="153" t="str">
        <f t="shared" si="876"/>
        <v/>
      </c>
      <c r="X1862" s="153" t="str">
        <f t="shared" si="877"/>
        <v/>
      </c>
      <c r="Y1862" s="153" t="str">
        <f t="shared" si="878"/>
        <v/>
      </c>
      <c r="Z1862" s="153" t="str">
        <f t="shared" si="879"/>
        <v/>
      </c>
      <c r="AA1862" s="152" t="str">
        <f t="shared" si="880"/>
        <v/>
      </c>
      <c r="AB1862" s="152" t="str">
        <f t="shared" si="881"/>
        <v/>
      </c>
      <c r="AC1862" s="154" t="str">
        <f t="shared" si="892"/>
        <v/>
      </c>
      <c r="AD1862" s="154" t="str">
        <f t="shared" si="893"/>
        <v/>
      </c>
      <c r="AE1862" s="3" t="str">
        <f t="shared" si="894"/>
        <v/>
      </c>
      <c r="AF1862" s="3" t="str">
        <f t="shared" si="895"/>
        <v/>
      </c>
      <c r="AG1862" s="3" t="str">
        <f t="shared" si="896"/>
        <v/>
      </c>
      <c r="AH1862" s="4" t="str">
        <f t="shared" si="897"/>
        <v/>
      </c>
      <c r="AI1862" s="75" t="str">
        <f t="shared" si="898"/>
        <v/>
      </c>
      <c r="AJ1862" s="75" t="str">
        <f t="shared" si="899"/>
        <v/>
      </c>
    </row>
    <row r="1863" spans="1:36">
      <c r="A1863" s="41" t="str">
        <f t="shared" si="882"/>
        <v/>
      </c>
      <c r="B1863" s="150" t="str">
        <f>IF(ISNUMBER(A1863),INDEX('MetaTrader Import'!$H$13:$J$5893,TRUNC(((A1863-$A$39+1)-1)/3)+1,MOD((A1863-$A$39+1)-1,3)+1),"")</f>
        <v/>
      </c>
      <c r="C1863" s="43" t="str">
        <f t="shared" si="883"/>
        <v/>
      </c>
      <c r="D1863" s="43" t="str">
        <f t="shared" ca="1" si="873"/>
        <v/>
      </c>
      <c r="E1863" s="43" t="str">
        <f t="shared" si="884"/>
        <v/>
      </c>
      <c r="F1863" s="43" t="str">
        <f t="shared" si="885"/>
        <v/>
      </c>
      <c r="G1863" s="43" t="str">
        <f>IF(A1863&lt;&gt;"",IF(A1863&lt;Data!$G$11*0.25,$C$13/$G$32,IF(A1863&gt;Data!$G$11*0.25,$C$13,$C$13*10)),"")</f>
        <v/>
      </c>
      <c r="H1863" s="43" t="str">
        <f>IF(A1863&lt;&gt;"",IF(Data!$G$9="constant",$C$13,IF(Data!$G$9="squeeze",G1863,F1863)),"")</f>
        <v/>
      </c>
      <c r="I1863" s="38" t="str">
        <f ca="1">IF(ISNUMBER(A1863),NORMINV(RAND(),0,IF(AND(Data!$G$9="squeeze",A1863&lt;Data!$G$11*0.25),$H$32,1)*$C$30*$C$13)*($C$14*$C$12),"")</f>
        <v/>
      </c>
      <c r="J1863" s="42" t="str">
        <f ca="1">IFERROR(IF(Data!$C$6="Real",B1863,I1863+J1862+($C$14*$C$12)*(NORMINV(RAND(),$C$15,CHOOSE($G$13,$C$13,F1863,G1863)))),"")</f>
        <v/>
      </c>
      <c r="K1863" s="88" t="str">
        <f>IF(ISNUMBER(A1863), IF($G$16="fixed",$G$17,MIN(H1863*Data!$C$7*$C$16*0.5,$C$17*Data!$C$7))*$C$12,"")</f>
        <v/>
      </c>
      <c r="L1863" s="42" t="str">
        <f t="shared" ca="1" si="900"/>
        <v/>
      </c>
      <c r="M1863" s="44" t="str">
        <f t="shared" ca="1" si="901"/>
        <v/>
      </c>
      <c r="N1863" s="44" t="str">
        <f t="shared" ca="1" si="902"/>
        <v/>
      </c>
      <c r="O1863" s="108" t="str">
        <f t="shared" si="886"/>
        <v/>
      </c>
      <c r="P1863" s="102" t="str">
        <f t="shared" si="887"/>
        <v/>
      </c>
      <c r="Q1863" s="102" t="str">
        <f t="shared" si="888"/>
        <v/>
      </c>
      <c r="R1863" s="120" t="str">
        <f t="shared" si="889"/>
        <v/>
      </c>
      <c r="S1863" s="54" t="str">
        <f t="shared" si="890"/>
        <v/>
      </c>
      <c r="T1863" s="5" t="str">
        <f t="shared" si="891"/>
        <v/>
      </c>
      <c r="U1863" s="152" t="str">
        <f t="shared" si="874"/>
        <v/>
      </c>
      <c r="V1863" s="152" t="str">
        <f t="shared" si="875"/>
        <v/>
      </c>
      <c r="W1863" s="153" t="str">
        <f t="shared" si="876"/>
        <v/>
      </c>
      <c r="X1863" s="153" t="str">
        <f t="shared" si="877"/>
        <v/>
      </c>
      <c r="Y1863" s="153" t="str">
        <f t="shared" si="878"/>
        <v/>
      </c>
      <c r="Z1863" s="153" t="str">
        <f t="shared" si="879"/>
        <v/>
      </c>
      <c r="AA1863" s="152" t="str">
        <f t="shared" si="880"/>
        <v/>
      </c>
      <c r="AB1863" s="152" t="str">
        <f t="shared" si="881"/>
        <v/>
      </c>
      <c r="AC1863" s="154" t="str">
        <f t="shared" si="892"/>
        <v/>
      </c>
      <c r="AD1863" s="154" t="str">
        <f t="shared" si="893"/>
        <v/>
      </c>
      <c r="AE1863" s="3" t="str">
        <f t="shared" si="894"/>
        <v/>
      </c>
      <c r="AF1863" s="3" t="str">
        <f t="shared" si="895"/>
        <v/>
      </c>
      <c r="AG1863" s="3" t="str">
        <f t="shared" si="896"/>
        <v/>
      </c>
      <c r="AH1863" s="4" t="str">
        <f t="shared" si="897"/>
        <v/>
      </c>
      <c r="AI1863" s="75" t="str">
        <f t="shared" si="898"/>
        <v/>
      </c>
      <c r="AJ1863" s="75" t="str">
        <f t="shared" si="899"/>
        <v/>
      </c>
    </row>
    <row r="1864" spans="1:36">
      <c r="A1864" s="41" t="str">
        <f t="shared" si="882"/>
        <v/>
      </c>
      <c r="B1864" s="150" t="str">
        <f>IF(ISNUMBER(A1864),INDEX('MetaTrader Import'!$H$13:$J$5893,TRUNC(((A1864-$A$39+1)-1)/3)+1,MOD((A1864-$A$39+1)-1,3)+1),"")</f>
        <v/>
      </c>
      <c r="C1864" s="43" t="str">
        <f t="shared" si="883"/>
        <v/>
      </c>
      <c r="D1864" s="43" t="str">
        <f t="shared" ca="1" si="873"/>
        <v/>
      </c>
      <c r="E1864" s="43" t="str">
        <f t="shared" si="884"/>
        <v/>
      </c>
      <c r="F1864" s="43" t="str">
        <f t="shared" si="885"/>
        <v/>
      </c>
      <c r="G1864" s="43" t="str">
        <f>IF(A1864&lt;&gt;"",IF(A1864&lt;Data!$G$11*0.25,$C$13/$G$32,IF(A1864&gt;Data!$G$11*0.25,$C$13,$C$13*10)),"")</f>
        <v/>
      </c>
      <c r="H1864" s="43" t="str">
        <f>IF(A1864&lt;&gt;"",IF(Data!$G$9="constant",$C$13,IF(Data!$G$9="squeeze",G1864,F1864)),"")</f>
        <v/>
      </c>
      <c r="I1864" s="38" t="str">
        <f ca="1">IF(ISNUMBER(A1864),NORMINV(RAND(),0,IF(AND(Data!$G$9="squeeze",A1864&lt;Data!$G$11*0.25),$H$32,1)*$C$30*$C$13)*($C$14*$C$12),"")</f>
        <v/>
      </c>
      <c r="J1864" s="42" t="str">
        <f ca="1">IFERROR(IF(Data!$C$6="Real",B1864,I1864+J1863+($C$14*$C$12)*(NORMINV(RAND(),$C$15,CHOOSE($G$13,$C$13,F1864,G1864)))),"")</f>
        <v/>
      </c>
      <c r="K1864" s="88" t="str">
        <f>IF(ISNUMBER(A1864), IF($G$16="fixed",$G$17,MIN(H1864*Data!$C$7*$C$16*0.5,$C$17*Data!$C$7))*$C$12,"")</f>
        <v/>
      </c>
      <c r="L1864" s="42" t="str">
        <f t="shared" ca="1" si="900"/>
        <v/>
      </c>
      <c r="M1864" s="44" t="str">
        <f t="shared" ca="1" si="901"/>
        <v/>
      </c>
      <c r="N1864" s="44" t="str">
        <f t="shared" ca="1" si="902"/>
        <v/>
      </c>
      <c r="O1864" s="108" t="str">
        <f t="shared" si="886"/>
        <v/>
      </c>
      <c r="P1864" s="102" t="str">
        <f t="shared" si="887"/>
        <v/>
      </c>
      <c r="Q1864" s="102" t="str">
        <f t="shared" si="888"/>
        <v/>
      </c>
      <c r="R1864" s="120" t="str">
        <f t="shared" si="889"/>
        <v/>
      </c>
      <c r="S1864" s="54" t="str">
        <f t="shared" si="890"/>
        <v/>
      </c>
      <c r="T1864" s="5" t="str">
        <f t="shared" si="891"/>
        <v/>
      </c>
      <c r="U1864" s="152" t="str">
        <f t="shared" si="874"/>
        <v/>
      </c>
      <c r="V1864" s="152" t="str">
        <f t="shared" si="875"/>
        <v/>
      </c>
      <c r="W1864" s="153" t="str">
        <f t="shared" si="876"/>
        <v/>
      </c>
      <c r="X1864" s="153" t="str">
        <f t="shared" si="877"/>
        <v/>
      </c>
      <c r="Y1864" s="153" t="str">
        <f t="shared" si="878"/>
        <v/>
      </c>
      <c r="Z1864" s="153" t="str">
        <f t="shared" si="879"/>
        <v/>
      </c>
      <c r="AA1864" s="152" t="str">
        <f t="shared" si="880"/>
        <v/>
      </c>
      <c r="AB1864" s="152" t="str">
        <f t="shared" si="881"/>
        <v/>
      </c>
      <c r="AC1864" s="154" t="str">
        <f t="shared" si="892"/>
        <v/>
      </c>
      <c r="AD1864" s="154" t="str">
        <f t="shared" si="893"/>
        <v/>
      </c>
      <c r="AE1864" s="3" t="str">
        <f t="shared" si="894"/>
        <v/>
      </c>
      <c r="AF1864" s="3" t="str">
        <f t="shared" si="895"/>
        <v/>
      </c>
      <c r="AG1864" s="3" t="str">
        <f t="shared" si="896"/>
        <v/>
      </c>
      <c r="AH1864" s="4" t="str">
        <f t="shared" si="897"/>
        <v/>
      </c>
      <c r="AI1864" s="75" t="str">
        <f t="shared" si="898"/>
        <v/>
      </c>
      <c r="AJ1864" s="75" t="str">
        <f t="shared" si="899"/>
        <v/>
      </c>
    </row>
    <row r="1865" spans="1:36">
      <c r="A1865" s="41" t="str">
        <f t="shared" si="882"/>
        <v/>
      </c>
      <c r="B1865" s="150" t="str">
        <f>IF(ISNUMBER(A1865),INDEX('MetaTrader Import'!$H$13:$J$5893,TRUNC(((A1865-$A$39+1)-1)/3)+1,MOD((A1865-$A$39+1)-1,3)+1),"")</f>
        <v/>
      </c>
      <c r="C1865" s="43" t="str">
        <f t="shared" si="883"/>
        <v/>
      </c>
      <c r="D1865" s="43" t="str">
        <f t="shared" ca="1" si="873"/>
        <v/>
      </c>
      <c r="E1865" s="43" t="str">
        <f t="shared" si="884"/>
        <v/>
      </c>
      <c r="F1865" s="43" t="str">
        <f t="shared" si="885"/>
        <v/>
      </c>
      <c r="G1865" s="43" t="str">
        <f>IF(A1865&lt;&gt;"",IF(A1865&lt;Data!$G$11*0.25,$C$13/$G$32,IF(A1865&gt;Data!$G$11*0.25,$C$13,$C$13*10)),"")</f>
        <v/>
      </c>
      <c r="H1865" s="43" t="str">
        <f>IF(A1865&lt;&gt;"",IF(Data!$G$9="constant",$C$13,IF(Data!$G$9="squeeze",G1865,F1865)),"")</f>
        <v/>
      </c>
      <c r="I1865" s="38" t="str">
        <f ca="1">IF(ISNUMBER(A1865),NORMINV(RAND(),0,IF(AND(Data!$G$9="squeeze",A1865&lt;Data!$G$11*0.25),$H$32,1)*$C$30*$C$13)*($C$14*$C$12),"")</f>
        <v/>
      </c>
      <c r="J1865" s="42" t="str">
        <f ca="1">IFERROR(IF(Data!$C$6="Real",B1865,I1865+J1864+($C$14*$C$12)*(NORMINV(RAND(),$C$15,CHOOSE($G$13,$C$13,F1865,G1865)))),"")</f>
        <v/>
      </c>
      <c r="K1865" s="88" t="str">
        <f>IF(ISNUMBER(A1865), IF($G$16="fixed",$G$17,MIN(H1865*Data!$C$7*$C$16*0.5,$C$17*Data!$C$7))*$C$12,"")</f>
        <v/>
      </c>
      <c r="L1865" s="42" t="str">
        <f t="shared" ca="1" si="900"/>
        <v/>
      </c>
      <c r="M1865" s="44" t="str">
        <f t="shared" ca="1" si="901"/>
        <v/>
      </c>
      <c r="N1865" s="44" t="str">
        <f t="shared" ca="1" si="902"/>
        <v/>
      </c>
      <c r="O1865" s="108" t="str">
        <f t="shared" si="886"/>
        <v/>
      </c>
      <c r="P1865" s="102" t="str">
        <f t="shared" si="887"/>
        <v/>
      </c>
      <c r="Q1865" s="102" t="str">
        <f t="shared" si="888"/>
        <v/>
      </c>
      <c r="R1865" s="120" t="str">
        <f t="shared" si="889"/>
        <v/>
      </c>
      <c r="S1865" s="54" t="str">
        <f t="shared" si="890"/>
        <v/>
      </c>
      <c r="T1865" s="5" t="str">
        <f t="shared" si="891"/>
        <v/>
      </c>
      <c r="U1865" s="152" t="str">
        <f t="shared" si="874"/>
        <v/>
      </c>
      <c r="V1865" s="152" t="str">
        <f t="shared" si="875"/>
        <v/>
      </c>
      <c r="W1865" s="153" t="str">
        <f t="shared" si="876"/>
        <v/>
      </c>
      <c r="X1865" s="153" t="str">
        <f t="shared" si="877"/>
        <v/>
      </c>
      <c r="Y1865" s="153" t="str">
        <f t="shared" si="878"/>
        <v/>
      </c>
      <c r="Z1865" s="153" t="str">
        <f t="shared" si="879"/>
        <v/>
      </c>
      <c r="AA1865" s="152" t="str">
        <f t="shared" si="880"/>
        <v/>
      </c>
      <c r="AB1865" s="152" t="str">
        <f t="shared" si="881"/>
        <v/>
      </c>
      <c r="AC1865" s="154" t="str">
        <f t="shared" si="892"/>
        <v/>
      </c>
      <c r="AD1865" s="154" t="str">
        <f t="shared" si="893"/>
        <v/>
      </c>
      <c r="AE1865" s="3" t="str">
        <f t="shared" si="894"/>
        <v/>
      </c>
      <c r="AF1865" s="3" t="str">
        <f t="shared" si="895"/>
        <v/>
      </c>
      <c r="AG1865" s="3" t="str">
        <f t="shared" si="896"/>
        <v/>
      </c>
      <c r="AH1865" s="4" t="str">
        <f t="shared" si="897"/>
        <v/>
      </c>
      <c r="AI1865" s="75" t="str">
        <f t="shared" si="898"/>
        <v/>
      </c>
      <c r="AJ1865" s="75" t="str">
        <f t="shared" si="899"/>
        <v/>
      </c>
    </row>
    <row r="1866" spans="1:36">
      <c r="A1866" s="41" t="str">
        <f t="shared" si="882"/>
        <v/>
      </c>
      <c r="B1866" s="150" t="str">
        <f>IF(ISNUMBER(A1866),INDEX('MetaTrader Import'!$H$13:$J$5893,TRUNC(((A1866-$A$39+1)-1)/3)+1,MOD((A1866-$A$39+1)-1,3)+1),"")</f>
        <v/>
      </c>
      <c r="C1866" s="43" t="str">
        <f t="shared" si="883"/>
        <v/>
      </c>
      <c r="D1866" s="43" t="str">
        <f t="shared" ca="1" si="873"/>
        <v/>
      </c>
      <c r="E1866" s="43" t="str">
        <f t="shared" si="884"/>
        <v/>
      </c>
      <c r="F1866" s="43" t="str">
        <f t="shared" si="885"/>
        <v/>
      </c>
      <c r="G1866" s="43" t="str">
        <f>IF(A1866&lt;&gt;"",IF(A1866&lt;Data!$G$11*0.25,$C$13/$G$32,IF(A1866&gt;Data!$G$11*0.25,$C$13,$C$13*10)),"")</f>
        <v/>
      </c>
      <c r="H1866" s="43" t="str">
        <f>IF(A1866&lt;&gt;"",IF(Data!$G$9="constant",$C$13,IF(Data!$G$9="squeeze",G1866,F1866)),"")</f>
        <v/>
      </c>
      <c r="I1866" s="38" t="str">
        <f ca="1">IF(ISNUMBER(A1866),NORMINV(RAND(),0,IF(AND(Data!$G$9="squeeze",A1866&lt;Data!$G$11*0.25),$H$32,1)*$C$30*$C$13)*($C$14*$C$12),"")</f>
        <v/>
      </c>
      <c r="J1866" s="42" t="str">
        <f ca="1">IFERROR(IF(Data!$C$6="Real",B1866,I1866+J1865+($C$14*$C$12)*(NORMINV(RAND(),$C$15,CHOOSE($G$13,$C$13,F1866,G1866)))),"")</f>
        <v/>
      </c>
      <c r="K1866" s="88" t="str">
        <f>IF(ISNUMBER(A1866), IF($G$16="fixed",$G$17,MIN(H1866*Data!$C$7*$C$16*0.5,$C$17*Data!$C$7))*$C$12,"")</f>
        <v/>
      </c>
      <c r="L1866" s="42" t="str">
        <f t="shared" ca="1" si="900"/>
        <v/>
      </c>
      <c r="M1866" s="44" t="str">
        <f t="shared" ca="1" si="901"/>
        <v/>
      </c>
      <c r="N1866" s="44" t="str">
        <f t="shared" ca="1" si="902"/>
        <v/>
      </c>
      <c r="O1866" s="108" t="str">
        <f t="shared" si="886"/>
        <v/>
      </c>
      <c r="P1866" s="102" t="str">
        <f t="shared" si="887"/>
        <v/>
      </c>
      <c r="Q1866" s="102" t="str">
        <f t="shared" si="888"/>
        <v/>
      </c>
      <c r="R1866" s="120" t="str">
        <f t="shared" si="889"/>
        <v/>
      </c>
      <c r="S1866" s="54" t="str">
        <f t="shared" si="890"/>
        <v/>
      </c>
      <c r="T1866" s="5" t="str">
        <f t="shared" si="891"/>
        <v/>
      </c>
      <c r="U1866" s="152" t="str">
        <f t="shared" si="874"/>
        <v/>
      </c>
      <c r="V1866" s="152" t="str">
        <f t="shared" si="875"/>
        <v/>
      </c>
      <c r="W1866" s="153" t="str">
        <f t="shared" si="876"/>
        <v/>
      </c>
      <c r="X1866" s="153" t="str">
        <f t="shared" si="877"/>
        <v/>
      </c>
      <c r="Y1866" s="153" t="str">
        <f t="shared" si="878"/>
        <v/>
      </c>
      <c r="Z1866" s="153" t="str">
        <f t="shared" si="879"/>
        <v/>
      </c>
      <c r="AA1866" s="152" t="str">
        <f t="shared" si="880"/>
        <v/>
      </c>
      <c r="AB1866" s="152" t="str">
        <f t="shared" si="881"/>
        <v/>
      </c>
      <c r="AC1866" s="154" t="str">
        <f t="shared" si="892"/>
        <v/>
      </c>
      <c r="AD1866" s="154" t="str">
        <f t="shared" si="893"/>
        <v/>
      </c>
      <c r="AE1866" s="3" t="str">
        <f t="shared" si="894"/>
        <v/>
      </c>
      <c r="AF1866" s="3" t="str">
        <f t="shared" si="895"/>
        <v/>
      </c>
      <c r="AG1866" s="3" t="str">
        <f t="shared" si="896"/>
        <v/>
      </c>
      <c r="AH1866" s="4" t="str">
        <f t="shared" si="897"/>
        <v/>
      </c>
      <c r="AI1866" s="75" t="str">
        <f t="shared" si="898"/>
        <v/>
      </c>
      <c r="AJ1866" s="75" t="str">
        <f t="shared" si="899"/>
        <v/>
      </c>
    </row>
    <row r="1867" spans="1:36">
      <c r="A1867" s="41" t="str">
        <f t="shared" si="882"/>
        <v/>
      </c>
      <c r="B1867" s="150" t="str">
        <f>IF(ISNUMBER(A1867),INDEX('MetaTrader Import'!$H$13:$J$5893,TRUNC(((A1867-$A$39+1)-1)/3)+1,MOD((A1867-$A$39+1)-1,3)+1),"")</f>
        <v/>
      </c>
      <c r="C1867" s="43" t="str">
        <f t="shared" si="883"/>
        <v/>
      </c>
      <c r="D1867" s="43" t="str">
        <f t="shared" ca="1" si="873"/>
        <v/>
      </c>
      <c r="E1867" s="43" t="str">
        <f t="shared" si="884"/>
        <v/>
      </c>
      <c r="F1867" s="43" t="str">
        <f t="shared" si="885"/>
        <v/>
      </c>
      <c r="G1867" s="43" t="str">
        <f>IF(A1867&lt;&gt;"",IF(A1867&lt;Data!$G$11*0.25,$C$13/$G$32,IF(A1867&gt;Data!$G$11*0.25,$C$13,$C$13*10)),"")</f>
        <v/>
      </c>
      <c r="H1867" s="43" t="str">
        <f>IF(A1867&lt;&gt;"",IF(Data!$G$9="constant",$C$13,IF(Data!$G$9="squeeze",G1867,F1867)),"")</f>
        <v/>
      </c>
      <c r="I1867" s="38" t="str">
        <f ca="1">IF(ISNUMBER(A1867),NORMINV(RAND(),0,IF(AND(Data!$G$9="squeeze",A1867&lt;Data!$G$11*0.25),$H$32,1)*$C$30*$C$13)*($C$14*$C$12),"")</f>
        <v/>
      </c>
      <c r="J1867" s="42" t="str">
        <f ca="1">IFERROR(IF(Data!$C$6="Real",B1867,I1867+J1866+($C$14*$C$12)*(NORMINV(RAND(),$C$15,CHOOSE($G$13,$C$13,F1867,G1867)))),"")</f>
        <v/>
      </c>
      <c r="K1867" s="88" t="str">
        <f>IF(ISNUMBER(A1867), IF($G$16="fixed",$G$17,MIN(H1867*Data!$C$7*$C$16*0.5,$C$17*Data!$C$7))*$C$12,"")</f>
        <v/>
      </c>
      <c r="L1867" s="42" t="str">
        <f t="shared" ca="1" si="900"/>
        <v/>
      </c>
      <c r="M1867" s="44" t="str">
        <f t="shared" ca="1" si="901"/>
        <v/>
      </c>
      <c r="N1867" s="44" t="str">
        <f t="shared" ca="1" si="902"/>
        <v/>
      </c>
      <c r="O1867" s="108" t="str">
        <f t="shared" si="886"/>
        <v/>
      </c>
      <c r="P1867" s="102" t="str">
        <f t="shared" si="887"/>
        <v/>
      </c>
      <c r="Q1867" s="102" t="str">
        <f t="shared" si="888"/>
        <v/>
      </c>
      <c r="R1867" s="120" t="str">
        <f t="shared" si="889"/>
        <v/>
      </c>
      <c r="S1867" s="54" t="str">
        <f t="shared" si="890"/>
        <v/>
      </c>
      <c r="T1867" s="5" t="str">
        <f t="shared" si="891"/>
        <v/>
      </c>
      <c r="U1867" s="152" t="str">
        <f t="shared" si="874"/>
        <v/>
      </c>
      <c r="V1867" s="152" t="str">
        <f t="shared" si="875"/>
        <v/>
      </c>
      <c r="W1867" s="153" t="str">
        <f t="shared" si="876"/>
        <v/>
      </c>
      <c r="X1867" s="153" t="str">
        <f t="shared" si="877"/>
        <v/>
      </c>
      <c r="Y1867" s="153" t="str">
        <f t="shared" si="878"/>
        <v/>
      </c>
      <c r="Z1867" s="153" t="str">
        <f t="shared" si="879"/>
        <v/>
      </c>
      <c r="AA1867" s="152" t="str">
        <f t="shared" si="880"/>
        <v/>
      </c>
      <c r="AB1867" s="152" t="str">
        <f t="shared" si="881"/>
        <v/>
      </c>
      <c r="AC1867" s="154" t="str">
        <f t="shared" si="892"/>
        <v/>
      </c>
      <c r="AD1867" s="154" t="str">
        <f t="shared" si="893"/>
        <v/>
      </c>
      <c r="AE1867" s="3" t="str">
        <f t="shared" si="894"/>
        <v/>
      </c>
      <c r="AF1867" s="3" t="str">
        <f t="shared" si="895"/>
        <v/>
      </c>
      <c r="AG1867" s="3" t="str">
        <f t="shared" si="896"/>
        <v/>
      </c>
      <c r="AH1867" s="4" t="str">
        <f t="shared" si="897"/>
        <v/>
      </c>
      <c r="AI1867" s="75" t="str">
        <f t="shared" si="898"/>
        <v/>
      </c>
      <c r="AJ1867" s="75" t="str">
        <f t="shared" si="899"/>
        <v/>
      </c>
    </row>
    <row r="1868" spans="1:36">
      <c r="A1868" s="41" t="str">
        <f t="shared" si="882"/>
        <v/>
      </c>
      <c r="B1868" s="150" t="str">
        <f>IF(ISNUMBER(A1868),INDEX('MetaTrader Import'!$H$13:$J$5893,TRUNC(((A1868-$A$39+1)-1)/3)+1,MOD((A1868-$A$39+1)-1,3)+1),"")</f>
        <v/>
      </c>
      <c r="C1868" s="43" t="str">
        <f t="shared" si="883"/>
        <v/>
      </c>
      <c r="D1868" s="43" t="str">
        <f t="shared" ca="1" si="873"/>
        <v/>
      </c>
      <c r="E1868" s="43" t="str">
        <f t="shared" si="884"/>
        <v/>
      </c>
      <c r="F1868" s="43" t="str">
        <f t="shared" si="885"/>
        <v/>
      </c>
      <c r="G1868" s="43" t="str">
        <f>IF(A1868&lt;&gt;"",IF(A1868&lt;Data!$G$11*0.25,$C$13/$G$32,IF(A1868&gt;Data!$G$11*0.25,$C$13,$C$13*10)),"")</f>
        <v/>
      </c>
      <c r="H1868" s="43" t="str">
        <f>IF(A1868&lt;&gt;"",IF(Data!$G$9="constant",$C$13,IF(Data!$G$9="squeeze",G1868,F1868)),"")</f>
        <v/>
      </c>
      <c r="I1868" s="38" t="str">
        <f ca="1">IF(ISNUMBER(A1868),NORMINV(RAND(),0,IF(AND(Data!$G$9="squeeze",A1868&lt;Data!$G$11*0.25),$H$32,1)*$C$30*$C$13)*($C$14*$C$12),"")</f>
        <v/>
      </c>
      <c r="J1868" s="42" t="str">
        <f ca="1">IFERROR(IF(Data!$C$6="Real",B1868,I1868+J1867+($C$14*$C$12)*(NORMINV(RAND(),$C$15,CHOOSE($G$13,$C$13,F1868,G1868)))),"")</f>
        <v/>
      </c>
      <c r="K1868" s="88" t="str">
        <f>IF(ISNUMBER(A1868), IF($G$16="fixed",$G$17,MIN(H1868*Data!$C$7*$C$16*0.5,$C$17*Data!$C$7))*$C$12,"")</f>
        <v/>
      </c>
      <c r="L1868" s="42" t="str">
        <f t="shared" ca="1" si="900"/>
        <v/>
      </c>
      <c r="M1868" s="44" t="str">
        <f t="shared" ca="1" si="901"/>
        <v/>
      </c>
      <c r="N1868" s="44" t="str">
        <f t="shared" ca="1" si="902"/>
        <v/>
      </c>
      <c r="O1868" s="108" t="str">
        <f t="shared" si="886"/>
        <v/>
      </c>
      <c r="P1868" s="102" t="str">
        <f t="shared" si="887"/>
        <v/>
      </c>
      <c r="Q1868" s="102" t="str">
        <f t="shared" si="888"/>
        <v/>
      </c>
      <c r="R1868" s="120" t="str">
        <f t="shared" si="889"/>
        <v/>
      </c>
      <c r="S1868" s="54" t="str">
        <f t="shared" si="890"/>
        <v/>
      </c>
      <c r="T1868" s="5" t="str">
        <f t="shared" si="891"/>
        <v/>
      </c>
      <c r="U1868" s="152" t="str">
        <f t="shared" si="874"/>
        <v/>
      </c>
      <c r="V1868" s="152" t="str">
        <f t="shared" si="875"/>
        <v/>
      </c>
      <c r="W1868" s="153" t="str">
        <f t="shared" si="876"/>
        <v/>
      </c>
      <c r="X1868" s="153" t="str">
        <f t="shared" si="877"/>
        <v/>
      </c>
      <c r="Y1868" s="153" t="str">
        <f t="shared" si="878"/>
        <v/>
      </c>
      <c r="Z1868" s="153" t="str">
        <f t="shared" si="879"/>
        <v/>
      </c>
      <c r="AA1868" s="152" t="str">
        <f t="shared" si="880"/>
        <v/>
      </c>
      <c r="AB1868" s="152" t="str">
        <f t="shared" si="881"/>
        <v/>
      </c>
      <c r="AC1868" s="154" t="str">
        <f t="shared" si="892"/>
        <v/>
      </c>
      <c r="AD1868" s="154" t="str">
        <f t="shared" si="893"/>
        <v/>
      </c>
      <c r="AE1868" s="3" t="str">
        <f t="shared" si="894"/>
        <v/>
      </c>
      <c r="AF1868" s="3" t="str">
        <f t="shared" si="895"/>
        <v/>
      </c>
      <c r="AG1868" s="3" t="str">
        <f t="shared" si="896"/>
        <v/>
      </c>
      <c r="AH1868" s="4" t="str">
        <f t="shared" si="897"/>
        <v/>
      </c>
      <c r="AI1868" s="75" t="str">
        <f t="shared" si="898"/>
        <v/>
      </c>
      <c r="AJ1868" s="75" t="str">
        <f t="shared" si="899"/>
        <v/>
      </c>
    </row>
    <row r="1869" spans="1:36">
      <c r="A1869" s="41" t="str">
        <f t="shared" si="882"/>
        <v/>
      </c>
      <c r="B1869" s="150" t="str">
        <f>IF(ISNUMBER(A1869),INDEX('MetaTrader Import'!$H$13:$J$5893,TRUNC(((A1869-$A$39+1)-1)/3)+1,MOD((A1869-$A$39+1)-1,3)+1),"")</f>
        <v/>
      </c>
      <c r="C1869" s="43" t="str">
        <f t="shared" si="883"/>
        <v/>
      </c>
      <c r="D1869" s="43" t="str">
        <f t="shared" ca="1" si="873"/>
        <v/>
      </c>
      <c r="E1869" s="43" t="str">
        <f t="shared" si="884"/>
        <v/>
      </c>
      <c r="F1869" s="43" t="str">
        <f t="shared" si="885"/>
        <v/>
      </c>
      <c r="G1869" s="43" t="str">
        <f>IF(A1869&lt;&gt;"",IF(A1869&lt;Data!$G$11*0.25,$C$13/$G$32,IF(A1869&gt;Data!$G$11*0.25,$C$13,$C$13*10)),"")</f>
        <v/>
      </c>
      <c r="H1869" s="43" t="str">
        <f>IF(A1869&lt;&gt;"",IF(Data!$G$9="constant",$C$13,IF(Data!$G$9="squeeze",G1869,F1869)),"")</f>
        <v/>
      </c>
      <c r="I1869" s="38" t="str">
        <f ca="1">IF(ISNUMBER(A1869),NORMINV(RAND(),0,IF(AND(Data!$G$9="squeeze",A1869&lt;Data!$G$11*0.25),$H$32,1)*$C$30*$C$13)*($C$14*$C$12),"")</f>
        <v/>
      </c>
      <c r="J1869" s="42" t="str">
        <f ca="1">IFERROR(IF(Data!$C$6="Real",B1869,I1869+J1868+($C$14*$C$12)*(NORMINV(RAND(),$C$15,CHOOSE($G$13,$C$13,F1869,G1869)))),"")</f>
        <v/>
      </c>
      <c r="K1869" s="88" t="str">
        <f>IF(ISNUMBER(A1869), IF($G$16="fixed",$G$17,MIN(H1869*Data!$C$7*$C$16*0.5,$C$17*Data!$C$7))*$C$12,"")</f>
        <v/>
      </c>
      <c r="L1869" s="42" t="str">
        <f t="shared" ca="1" si="900"/>
        <v/>
      </c>
      <c r="M1869" s="44" t="str">
        <f t="shared" ca="1" si="901"/>
        <v/>
      </c>
      <c r="N1869" s="44" t="str">
        <f t="shared" ca="1" si="902"/>
        <v/>
      </c>
      <c r="O1869" s="108" t="str">
        <f t="shared" si="886"/>
        <v/>
      </c>
      <c r="P1869" s="102" t="str">
        <f t="shared" si="887"/>
        <v/>
      </c>
      <c r="Q1869" s="102" t="str">
        <f t="shared" si="888"/>
        <v/>
      </c>
      <c r="R1869" s="120" t="str">
        <f t="shared" si="889"/>
        <v/>
      </c>
      <c r="S1869" s="54" t="str">
        <f t="shared" si="890"/>
        <v/>
      </c>
      <c r="T1869" s="5" t="str">
        <f t="shared" si="891"/>
        <v/>
      </c>
      <c r="U1869" s="152" t="str">
        <f t="shared" si="874"/>
        <v/>
      </c>
      <c r="V1869" s="152" t="str">
        <f t="shared" si="875"/>
        <v/>
      </c>
      <c r="W1869" s="153" t="str">
        <f t="shared" si="876"/>
        <v/>
      </c>
      <c r="X1869" s="153" t="str">
        <f t="shared" si="877"/>
        <v/>
      </c>
      <c r="Y1869" s="153" t="str">
        <f t="shared" si="878"/>
        <v/>
      </c>
      <c r="Z1869" s="153" t="str">
        <f t="shared" si="879"/>
        <v/>
      </c>
      <c r="AA1869" s="152" t="str">
        <f t="shared" si="880"/>
        <v/>
      </c>
      <c r="AB1869" s="152" t="str">
        <f t="shared" si="881"/>
        <v/>
      </c>
      <c r="AC1869" s="154" t="str">
        <f t="shared" si="892"/>
        <v/>
      </c>
      <c r="AD1869" s="154" t="str">
        <f t="shared" si="893"/>
        <v/>
      </c>
      <c r="AE1869" s="3" t="str">
        <f t="shared" si="894"/>
        <v/>
      </c>
      <c r="AF1869" s="3" t="str">
        <f t="shared" si="895"/>
        <v/>
      </c>
      <c r="AG1869" s="3" t="str">
        <f t="shared" si="896"/>
        <v/>
      </c>
      <c r="AH1869" s="4" t="str">
        <f t="shared" si="897"/>
        <v/>
      </c>
      <c r="AI1869" s="75" t="str">
        <f t="shared" si="898"/>
        <v/>
      </c>
      <c r="AJ1869" s="75" t="str">
        <f t="shared" si="899"/>
        <v/>
      </c>
    </row>
    <row r="1870" spans="1:36">
      <c r="A1870" s="41" t="str">
        <f t="shared" si="882"/>
        <v/>
      </c>
      <c r="B1870" s="150" t="str">
        <f>IF(ISNUMBER(A1870),INDEX('MetaTrader Import'!$H$13:$J$5893,TRUNC(((A1870-$A$39+1)-1)/3)+1,MOD((A1870-$A$39+1)-1,3)+1),"")</f>
        <v/>
      </c>
      <c r="C1870" s="43" t="str">
        <f t="shared" si="883"/>
        <v/>
      </c>
      <c r="D1870" s="43" t="str">
        <f t="shared" ca="1" si="873"/>
        <v/>
      </c>
      <c r="E1870" s="43" t="str">
        <f t="shared" si="884"/>
        <v/>
      </c>
      <c r="F1870" s="43" t="str">
        <f t="shared" si="885"/>
        <v/>
      </c>
      <c r="G1870" s="43" t="str">
        <f>IF(A1870&lt;&gt;"",IF(A1870&lt;Data!$G$11*0.25,$C$13/$G$32,IF(A1870&gt;Data!$G$11*0.25,$C$13,$C$13*10)),"")</f>
        <v/>
      </c>
      <c r="H1870" s="43" t="str">
        <f>IF(A1870&lt;&gt;"",IF(Data!$G$9="constant",$C$13,IF(Data!$G$9="squeeze",G1870,F1870)),"")</f>
        <v/>
      </c>
      <c r="I1870" s="38" t="str">
        <f ca="1">IF(ISNUMBER(A1870),NORMINV(RAND(),0,IF(AND(Data!$G$9="squeeze",A1870&lt;Data!$G$11*0.25),$H$32,1)*$C$30*$C$13)*($C$14*$C$12),"")</f>
        <v/>
      </c>
      <c r="J1870" s="42" t="str">
        <f ca="1">IFERROR(IF(Data!$C$6="Real",B1870,I1870+J1869+($C$14*$C$12)*(NORMINV(RAND(),$C$15,CHOOSE($G$13,$C$13,F1870,G1870)))),"")</f>
        <v/>
      </c>
      <c r="K1870" s="88" t="str">
        <f>IF(ISNUMBER(A1870), IF($G$16="fixed",$G$17,MIN(H1870*Data!$C$7*$C$16*0.5,$C$17*Data!$C$7))*$C$12,"")</f>
        <v/>
      </c>
      <c r="L1870" s="42" t="str">
        <f t="shared" ca="1" si="900"/>
        <v/>
      </c>
      <c r="M1870" s="44" t="str">
        <f t="shared" ca="1" si="901"/>
        <v/>
      </c>
      <c r="N1870" s="44" t="str">
        <f t="shared" ca="1" si="902"/>
        <v/>
      </c>
      <c r="O1870" s="108" t="str">
        <f t="shared" si="886"/>
        <v/>
      </c>
      <c r="P1870" s="102" t="str">
        <f t="shared" si="887"/>
        <v/>
      </c>
      <c r="Q1870" s="102" t="str">
        <f t="shared" si="888"/>
        <v/>
      </c>
      <c r="R1870" s="120" t="str">
        <f t="shared" si="889"/>
        <v/>
      </c>
      <c r="S1870" s="54" t="str">
        <f t="shared" si="890"/>
        <v/>
      </c>
      <c r="T1870" s="5" t="str">
        <f t="shared" si="891"/>
        <v/>
      </c>
      <c r="U1870" s="152" t="str">
        <f t="shared" si="874"/>
        <v/>
      </c>
      <c r="V1870" s="152" t="str">
        <f t="shared" si="875"/>
        <v/>
      </c>
      <c r="W1870" s="153" t="str">
        <f t="shared" si="876"/>
        <v/>
      </c>
      <c r="X1870" s="153" t="str">
        <f t="shared" si="877"/>
        <v/>
      </c>
      <c r="Y1870" s="153" t="str">
        <f t="shared" si="878"/>
        <v/>
      </c>
      <c r="Z1870" s="153" t="str">
        <f t="shared" si="879"/>
        <v/>
      </c>
      <c r="AA1870" s="152" t="str">
        <f t="shared" si="880"/>
        <v/>
      </c>
      <c r="AB1870" s="152" t="str">
        <f t="shared" si="881"/>
        <v/>
      </c>
      <c r="AC1870" s="154" t="str">
        <f t="shared" si="892"/>
        <v/>
      </c>
      <c r="AD1870" s="154" t="str">
        <f t="shared" si="893"/>
        <v/>
      </c>
      <c r="AE1870" s="3" t="str">
        <f t="shared" si="894"/>
        <v/>
      </c>
      <c r="AF1870" s="3" t="str">
        <f t="shared" si="895"/>
        <v/>
      </c>
      <c r="AG1870" s="3" t="str">
        <f t="shared" si="896"/>
        <v/>
      </c>
      <c r="AH1870" s="4" t="str">
        <f t="shared" si="897"/>
        <v/>
      </c>
      <c r="AI1870" s="75" t="str">
        <f t="shared" si="898"/>
        <v/>
      </c>
      <c r="AJ1870" s="75" t="str">
        <f t="shared" si="899"/>
        <v/>
      </c>
    </row>
    <row r="1871" spans="1:36">
      <c r="A1871" s="41" t="str">
        <f t="shared" si="882"/>
        <v/>
      </c>
      <c r="B1871" s="150" t="str">
        <f>IF(ISNUMBER(A1871),INDEX('MetaTrader Import'!$H$13:$J$5893,TRUNC(((A1871-$A$39+1)-1)/3)+1,MOD((A1871-$A$39+1)-1,3)+1),"")</f>
        <v/>
      </c>
      <c r="C1871" s="43" t="str">
        <f t="shared" si="883"/>
        <v/>
      </c>
      <c r="D1871" s="43" t="str">
        <f t="shared" ca="1" si="873"/>
        <v/>
      </c>
      <c r="E1871" s="43" t="str">
        <f t="shared" si="884"/>
        <v/>
      </c>
      <c r="F1871" s="43" t="str">
        <f t="shared" si="885"/>
        <v/>
      </c>
      <c r="G1871" s="43" t="str">
        <f>IF(A1871&lt;&gt;"",IF(A1871&lt;Data!$G$11*0.25,$C$13/$G$32,IF(A1871&gt;Data!$G$11*0.25,$C$13,$C$13*10)),"")</f>
        <v/>
      </c>
      <c r="H1871" s="43" t="str">
        <f>IF(A1871&lt;&gt;"",IF(Data!$G$9="constant",$C$13,IF(Data!$G$9="squeeze",G1871,F1871)),"")</f>
        <v/>
      </c>
      <c r="I1871" s="38" t="str">
        <f ca="1">IF(ISNUMBER(A1871),NORMINV(RAND(),0,IF(AND(Data!$G$9="squeeze",A1871&lt;Data!$G$11*0.25),$H$32,1)*$C$30*$C$13)*($C$14*$C$12),"")</f>
        <v/>
      </c>
      <c r="J1871" s="42" t="str">
        <f ca="1">IFERROR(IF(Data!$C$6="Real",B1871,I1871+J1870+($C$14*$C$12)*(NORMINV(RAND(),$C$15,CHOOSE($G$13,$C$13,F1871,G1871)))),"")</f>
        <v/>
      </c>
      <c r="K1871" s="88" t="str">
        <f>IF(ISNUMBER(A1871), IF($G$16="fixed",$G$17,MIN(H1871*Data!$C$7*$C$16*0.5,$C$17*Data!$C$7))*$C$12,"")</f>
        <v/>
      </c>
      <c r="L1871" s="42" t="str">
        <f t="shared" ca="1" si="900"/>
        <v/>
      </c>
      <c r="M1871" s="44" t="str">
        <f t="shared" ca="1" si="901"/>
        <v/>
      </c>
      <c r="N1871" s="44" t="str">
        <f t="shared" ca="1" si="902"/>
        <v/>
      </c>
      <c r="O1871" s="108" t="str">
        <f t="shared" si="886"/>
        <v/>
      </c>
      <c r="P1871" s="102" t="str">
        <f t="shared" si="887"/>
        <v/>
      </c>
      <c r="Q1871" s="102" t="str">
        <f t="shared" si="888"/>
        <v/>
      </c>
      <c r="R1871" s="120" t="str">
        <f t="shared" si="889"/>
        <v/>
      </c>
      <c r="S1871" s="54" t="str">
        <f t="shared" si="890"/>
        <v/>
      </c>
      <c r="T1871" s="5" t="str">
        <f t="shared" si="891"/>
        <v/>
      </c>
      <c r="U1871" s="152" t="str">
        <f t="shared" si="874"/>
        <v/>
      </c>
      <c r="V1871" s="152" t="str">
        <f t="shared" si="875"/>
        <v/>
      </c>
      <c r="W1871" s="153" t="str">
        <f t="shared" si="876"/>
        <v/>
      </c>
      <c r="X1871" s="153" t="str">
        <f t="shared" si="877"/>
        <v/>
      </c>
      <c r="Y1871" s="153" t="str">
        <f t="shared" si="878"/>
        <v/>
      </c>
      <c r="Z1871" s="153" t="str">
        <f t="shared" si="879"/>
        <v/>
      </c>
      <c r="AA1871" s="152" t="str">
        <f t="shared" si="880"/>
        <v/>
      </c>
      <c r="AB1871" s="152" t="str">
        <f t="shared" si="881"/>
        <v/>
      </c>
      <c r="AC1871" s="154" t="str">
        <f t="shared" si="892"/>
        <v/>
      </c>
      <c r="AD1871" s="154" t="str">
        <f t="shared" si="893"/>
        <v/>
      </c>
      <c r="AE1871" s="3" t="str">
        <f t="shared" si="894"/>
        <v/>
      </c>
      <c r="AF1871" s="3" t="str">
        <f t="shared" si="895"/>
        <v/>
      </c>
      <c r="AG1871" s="3" t="str">
        <f t="shared" si="896"/>
        <v/>
      </c>
      <c r="AH1871" s="4" t="str">
        <f t="shared" si="897"/>
        <v/>
      </c>
      <c r="AI1871" s="75" t="str">
        <f t="shared" si="898"/>
        <v/>
      </c>
      <c r="AJ1871" s="75" t="str">
        <f t="shared" si="899"/>
        <v/>
      </c>
    </row>
    <row r="1872" spans="1:36">
      <c r="A1872" s="41" t="str">
        <f t="shared" si="882"/>
        <v/>
      </c>
      <c r="B1872" s="150" t="str">
        <f>IF(ISNUMBER(A1872),INDEX('MetaTrader Import'!$H$13:$J$5893,TRUNC(((A1872-$A$39+1)-1)/3)+1,MOD((A1872-$A$39+1)-1,3)+1),"")</f>
        <v/>
      </c>
      <c r="C1872" s="43" t="str">
        <f t="shared" si="883"/>
        <v/>
      </c>
      <c r="D1872" s="43" t="str">
        <f t="shared" ca="1" si="873"/>
        <v/>
      </c>
      <c r="E1872" s="43" t="str">
        <f t="shared" si="884"/>
        <v/>
      </c>
      <c r="F1872" s="43" t="str">
        <f t="shared" si="885"/>
        <v/>
      </c>
      <c r="G1872" s="43" t="str">
        <f>IF(A1872&lt;&gt;"",IF(A1872&lt;Data!$G$11*0.25,$C$13/$G$32,IF(A1872&gt;Data!$G$11*0.25,$C$13,$C$13*10)),"")</f>
        <v/>
      </c>
      <c r="H1872" s="43" t="str">
        <f>IF(A1872&lt;&gt;"",IF(Data!$G$9="constant",$C$13,IF(Data!$G$9="squeeze",G1872,F1872)),"")</f>
        <v/>
      </c>
      <c r="I1872" s="38" t="str">
        <f ca="1">IF(ISNUMBER(A1872),NORMINV(RAND(),0,IF(AND(Data!$G$9="squeeze",A1872&lt;Data!$G$11*0.25),$H$32,1)*$C$30*$C$13)*($C$14*$C$12),"")</f>
        <v/>
      </c>
      <c r="J1872" s="42" t="str">
        <f ca="1">IFERROR(IF(Data!$C$6="Real",B1872,I1872+J1871+($C$14*$C$12)*(NORMINV(RAND(),$C$15,CHOOSE($G$13,$C$13,F1872,G1872)))),"")</f>
        <v/>
      </c>
      <c r="K1872" s="88" t="str">
        <f>IF(ISNUMBER(A1872), IF($G$16="fixed",$G$17,MIN(H1872*Data!$C$7*$C$16*0.5,$C$17*Data!$C$7))*$C$12,"")</f>
        <v/>
      </c>
      <c r="L1872" s="42" t="str">
        <f t="shared" ca="1" si="900"/>
        <v/>
      </c>
      <c r="M1872" s="44" t="str">
        <f t="shared" ca="1" si="901"/>
        <v/>
      </c>
      <c r="N1872" s="44" t="str">
        <f t="shared" ca="1" si="902"/>
        <v/>
      </c>
      <c r="O1872" s="108" t="str">
        <f t="shared" si="886"/>
        <v/>
      </c>
      <c r="P1872" s="102" t="str">
        <f t="shared" si="887"/>
        <v/>
      </c>
      <c r="Q1872" s="102" t="str">
        <f t="shared" si="888"/>
        <v/>
      </c>
      <c r="R1872" s="120" t="str">
        <f t="shared" si="889"/>
        <v/>
      </c>
      <c r="S1872" s="54" t="str">
        <f t="shared" si="890"/>
        <v/>
      </c>
      <c r="T1872" s="5" t="str">
        <f t="shared" si="891"/>
        <v/>
      </c>
      <c r="U1872" s="152" t="str">
        <f t="shared" si="874"/>
        <v/>
      </c>
      <c r="V1872" s="152" t="str">
        <f t="shared" si="875"/>
        <v/>
      </c>
      <c r="W1872" s="153" t="str">
        <f t="shared" si="876"/>
        <v/>
      </c>
      <c r="X1872" s="153" t="str">
        <f t="shared" si="877"/>
        <v/>
      </c>
      <c r="Y1872" s="153" t="str">
        <f t="shared" si="878"/>
        <v/>
      </c>
      <c r="Z1872" s="153" t="str">
        <f t="shared" si="879"/>
        <v/>
      </c>
      <c r="AA1872" s="152" t="str">
        <f t="shared" si="880"/>
        <v/>
      </c>
      <c r="AB1872" s="152" t="str">
        <f t="shared" si="881"/>
        <v/>
      </c>
      <c r="AC1872" s="154" t="str">
        <f t="shared" si="892"/>
        <v/>
      </c>
      <c r="AD1872" s="154" t="str">
        <f t="shared" si="893"/>
        <v/>
      </c>
      <c r="AE1872" s="3" t="str">
        <f t="shared" si="894"/>
        <v/>
      </c>
      <c r="AF1872" s="3" t="str">
        <f t="shared" si="895"/>
        <v/>
      </c>
      <c r="AG1872" s="3" t="str">
        <f t="shared" si="896"/>
        <v/>
      </c>
      <c r="AH1872" s="4" t="str">
        <f t="shared" si="897"/>
        <v/>
      </c>
      <c r="AI1872" s="75" t="str">
        <f t="shared" si="898"/>
        <v/>
      </c>
      <c r="AJ1872" s="75" t="str">
        <f t="shared" si="899"/>
        <v/>
      </c>
    </row>
    <row r="1873" spans="1:36">
      <c r="A1873" s="41" t="str">
        <f t="shared" si="882"/>
        <v/>
      </c>
      <c r="B1873" s="150" t="str">
        <f>IF(ISNUMBER(A1873),INDEX('MetaTrader Import'!$H$13:$J$5893,TRUNC(((A1873-$A$39+1)-1)/3)+1,MOD((A1873-$A$39+1)-1,3)+1),"")</f>
        <v/>
      </c>
      <c r="C1873" s="43" t="str">
        <f t="shared" si="883"/>
        <v/>
      </c>
      <c r="D1873" s="43" t="str">
        <f t="shared" ca="1" si="873"/>
        <v/>
      </c>
      <c r="E1873" s="43" t="str">
        <f t="shared" si="884"/>
        <v/>
      </c>
      <c r="F1873" s="43" t="str">
        <f t="shared" si="885"/>
        <v/>
      </c>
      <c r="G1873" s="43" t="str">
        <f>IF(A1873&lt;&gt;"",IF(A1873&lt;Data!$G$11*0.25,$C$13/$G$32,IF(A1873&gt;Data!$G$11*0.25,$C$13,$C$13*10)),"")</f>
        <v/>
      </c>
      <c r="H1873" s="43" t="str">
        <f>IF(A1873&lt;&gt;"",IF(Data!$G$9="constant",$C$13,IF(Data!$G$9="squeeze",G1873,F1873)),"")</f>
        <v/>
      </c>
      <c r="I1873" s="38" t="str">
        <f ca="1">IF(ISNUMBER(A1873),NORMINV(RAND(),0,IF(AND(Data!$G$9="squeeze",A1873&lt;Data!$G$11*0.25),$H$32,1)*$C$30*$C$13)*($C$14*$C$12),"")</f>
        <v/>
      </c>
      <c r="J1873" s="42" t="str">
        <f ca="1">IFERROR(IF(Data!$C$6="Real",B1873,I1873+J1872+($C$14*$C$12)*(NORMINV(RAND(),$C$15,CHOOSE($G$13,$C$13,F1873,G1873)))),"")</f>
        <v/>
      </c>
      <c r="K1873" s="88" t="str">
        <f>IF(ISNUMBER(A1873), IF($G$16="fixed",$G$17,MIN(H1873*Data!$C$7*$C$16*0.5,$C$17*Data!$C$7))*$C$12,"")</f>
        <v/>
      </c>
      <c r="L1873" s="42" t="str">
        <f t="shared" ca="1" si="900"/>
        <v/>
      </c>
      <c r="M1873" s="44" t="str">
        <f t="shared" ca="1" si="901"/>
        <v/>
      </c>
      <c r="N1873" s="44" t="str">
        <f t="shared" ca="1" si="902"/>
        <v/>
      </c>
      <c r="O1873" s="108" t="str">
        <f t="shared" si="886"/>
        <v/>
      </c>
      <c r="P1873" s="102" t="str">
        <f t="shared" si="887"/>
        <v/>
      </c>
      <c r="Q1873" s="102" t="str">
        <f t="shared" si="888"/>
        <v/>
      </c>
      <c r="R1873" s="120" t="str">
        <f t="shared" si="889"/>
        <v/>
      </c>
      <c r="S1873" s="54" t="str">
        <f t="shared" si="890"/>
        <v/>
      </c>
      <c r="T1873" s="5" t="str">
        <f t="shared" si="891"/>
        <v/>
      </c>
      <c r="U1873" s="152" t="str">
        <f t="shared" si="874"/>
        <v/>
      </c>
      <c r="V1873" s="152" t="str">
        <f t="shared" si="875"/>
        <v/>
      </c>
      <c r="W1873" s="153" t="str">
        <f t="shared" si="876"/>
        <v/>
      </c>
      <c r="X1873" s="153" t="str">
        <f t="shared" si="877"/>
        <v/>
      </c>
      <c r="Y1873" s="153" t="str">
        <f t="shared" si="878"/>
        <v/>
      </c>
      <c r="Z1873" s="153" t="str">
        <f t="shared" si="879"/>
        <v/>
      </c>
      <c r="AA1873" s="152" t="str">
        <f t="shared" si="880"/>
        <v/>
      </c>
      <c r="AB1873" s="152" t="str">
        <f t="shared" si="881"/>
        <v/>
      </c>
      <c r="AC1873" s="154" t="str">
        <f t="shared" si="892"/>
        <v/>
      </c>
      <c r="AD1873" s="154" t="str">
        <f t="shared" si="893"/>
        <v/>
      </c>
      <c r="AE1873" s="3" t="str">
        <f t="shared" si="894"/>
        <v/>
      </c>
      <c r="AF1873" s="3" t="str">
        <f t="shared" si="895"/>
        <v/>
      </c>
      <c r="AG1873" s="3" t="str">
        <f t="shared" si="896"/>
        <v/>
      </c>
      <c r="AH1873" s="4" t="str">
        <f t="shared" si="897"/>
        <v/>
      </c>
      <c r="AI1873" s="75" t="str">
        <f t="shared" si="898"/>
        <v/>
      </c>
      <c r="AJ1873" s="75" t="str">
        <f t="shared" si="899"/>
        <v/>
      </c>
    </row>
    <row r="1874" spans="1:36">
      <c r="A1874" s="41" t="str">
        <f t="shared" si="882"/>
        <v/>
      </c>
      <c r="B1874" s="150" t="str">
        <f>IF(ISNUMBER(A1874),INDEX('MetaTrader Import'!$H$13:$J$5893,TRUNC(((A1874-$A$39+1)-1)/3)+1,MOD((A1874-$A$39+1)-1,3)+1),"")</f>
        <v/>
      </c>
      <c r="C1874" s="43" t="str">
        <f t="shared" si="883"/>
        <v/>
      </c>
      <c r="D1874" s="43" t="str">
        <f t="shared" ca="1" si="873"/>
        <v/>
      </c>
      <c r="E1874" s="43" t="str">
        <f t="shared" si="884"/>
        <v/>
      </c>
      <c r="F1874" s="43" t="str">
        <f t="shared" si="885"/>
        <v/>
      </c>
      <c r="G1874" s="43" t="str">
        <f>IF(A1874&lt;&gt;"",IF(A1874&lt;Data!$G$11*0.25,$C$13/$G$32,IF(A1874&gt;Data!$G$11*0.25,$C$13,$C$13*10)),"")</f>
        <v/>
      </c>
      <c r="H1874" s="43" t="str">
        <f>IF(A1874&lt;&gt;"",IF(Data!$G$9="constant",$C$13,IF(Data!$G$9="squeeze",G1874,F1874)),"")</f>
        <v/>
      </c>
      <c r="I1874" s="38" t="str">
        <f ca="1">IF(ISNUMBER(A1874),NORMINV(RAND(),0,IF(AND(Data!$G$9="squeeze",A1874&lt;Data!$G$11*0.25),$H$32,1)*$C$30*$C$13)*($C$14*$C$12),"")</f>
        <v/>
      </c>
      <c r="J1874" s="42" t="str">
        <f ca="1">IFERROR(IF(Data!$C$6="Real",B1874,I1874+J1873+($C$14*$C$12)*(NORMINV(RAND(),$C$15,CHOOSE($G$13,$C$13,F1874,G1874)))),"")</f>
        <v/>
      </c>
      <c r="K1874" s="88" t="str">
        <f>IF(ISNUMBER(A1874), IF($G$16="fixed",$G$17,MIN(H1874*Data!$C$7*$C$16*0.5,$C$17*Data!$C$7))*$C$12,"")</f>
        <v/>
      </c>
      <c r="L1874" s="42" t="str">
        <f t="shared" ca="1" si="900"/>
        <v/>
      </c>
      <c r="M1874" s="44" t="str">
        <f t="shared" ca="1" si="901"/>
        <v/>
      </c>
      <c r="N1874" s="44" t="str">
        <f t="shared" ca="1" si="902"/>
        <v/>
      </c>
      <c r="O1874" s="108" t="str">
        <f t="shared" si="886"/>
        <v/>
      </c>
      <c r="P1874" s="102" t="str">
        <f t="shared" si="887"/>
        <v/>
      </c>
      <c r="Q1874" s="102" t="str">
        <f t="shared" si="888"/>
        <v/>
      </c>
      <c r="R1874" s="120" t="str">
        <f t="shared" si="889"/>
        <v/>
      </c>
      <c r="S1874" s="54" t="str">
        <f t="shared" si="890"/>
        <v/>
      </c>
      <c r="T1874" s="5" t="str">
        <f t="shared" si="891"/>
        <v/>
      </c>
      <c r="U1874" s="152" t="str">
        <f t="shared" si="874"/>
        <v/>
      </c>
      <c r="V1874" s="152" t="str">
        <f t="shared" si="875"/>
        <v/>
      </c>
      <c r="W1874" s="153" t="str">
        <f t="shared" si="876"/>
        <v/>
      </c>
      <c r="X1874" s="153" t="str">
        <f t="shared" si="877"/>
        <v/>
      </c>
      <c r="Y1874" s="153" t="str">
        <f t="shared" si="878"/>
        <v/>
      </c>
      <c r="Z1874" s="153" t="str">
        <f t="shared" si="879"/>
        <v/>
      </c>
      <c r="AA1874" s="152" t="str">
        <f t="shared" si="880"/>
        <v/>
      </c>
      <c r="AB1874" s="152" t="str">
        <f t="shared" si="881"/>
        <v/>
      </c>
      <c r="AC1874" s="154" t="str">
        <f t="shared" si="892"/>
        <v/>
      </c>
      <c r="AD1874" s="154" t="str">
        <f t="shared" si="893"/>
        <v/>
      </c>
      <c r="AE1874" s="3" t="str">
        <f t="shared" si="894"/>
        <v/>
      </c>
      <c r="AF1874" s="3" t="str">
        <f t="shared" si="895"/>
        <v/>
      </c>
      <c r="AG1874" s="3" t="str">
        <f t="shared" si="896"/>
        <v/>
      </c>
      <c r="AH1874" s="4" t="str">
        <f t="shared" si="897"/>
        <v/>
      </c>
      <c r="AI1874" s="75" t="str">
        <f t="shared" si="898"/>
        <v/>
      </c>
      <c r="AJ1874" s="75" t="str">
        <f t="shared" si="899"/>
        <v/>
      </c>
    </row>
    <row r="1875" spans="1:36">
      <c r="A1875" s="41" t="str">
        <f t="shared" si="882"/>
        <v/>
      </c>
      <c r="B1875" s="150" t="str">
        <f>IF(ISNUMBER(A1875),INDEX('MetaTrader Import'!$H$13:$J$5893,TRUNC(((A1875-$A$39+1)-1)/3)+1,MOD((A1875-$A$39+1)-1,3)+1),"")</f>
        <v/>
      </c>
      <c r="C1875" s="43" t="str">
        <f t="shared" si="883"/>
        <v/>
      </c>
      <c r="D1875" s="43" t="str">
        <f t="shared" ca="1" si="873"/>
        <v/>
      </c>
      <c r="E1875" s="43" t="str">
        <f t="shared" si="884"/>
        <v/>
      </c>
      <c r="F1875" s="43" t="str">
        <f t="shared" si="885"/>
        <v/>
      </c>
      <c r="G1875" s="43" t="str">
        <f>IF(A1875&lt;&gt;"",IF(A1875&lt;Data!$G$11*0.25,$C$13/$G$32,IF(A1875&gt;Data!$G$11*0.25,$C$13,$C$13*10)),"")</f>
        <v/>
      </c>
      <c r="H1875" s="43" t="str">
        <f>IF(A1875&lt;&gt;"",IF(Data!$G$9="constant",$C$13,IF(Data!$G$9="squeeze",G1875,F1875)),"")</f>
        <v/>
      </c>
      <c r="I1875" s="38" t="str">
        <f ca="1">IF(ISNUMBER(A1875),NORMINV(RAND(),0,IF(AND(Data!$G$9="squeeze",A1875&lt;Data!$G$11*0.25),$H$32,1)*$C$30*$C$13)*($C$14*$C$12),"")</f>
        <v/>
      </c>
      <c r="J1875" s="42" t="str">
        <f ca="1">IFERROR(IF(Data!$C$6="Real",B1875,I1875+J1874+($C$14*$C$12)*(NORMINV(RAND(),$C$15,CHOOSE($G$13,$C$13,F1875,G1875)))),"")</f>
        <v/>
      </c>
      <c r="K1875" s="88" t="str">
        <f>IF(ISNUMBER(A1875), IF($G$16="fixed",$G$17,MIN(H1875*Data!$C$7*$C$16*0.5,$C$17*Data!$C$7))*$C$12,"")</f>
        <v/>
      </c>
      <c r="L1875" s="42" t="str">
        <f t="shared" ca="1" si="900"/>
        <v/>
      </c>
      <c r="M1875" s="44" t="str">
        <f t="shared" ca="1" si="901"/>
        <v/>
      </c>
      <c r="N1875" s="44" t="str">
        <f t="shared" ca="1" si="902"/>
        <v/>
      </c>
      <c r="O1875" s="108" t="str">
        <f t="shared" si="886"/>
        <v/>
      </c>
      <c r="P1875" s="102" t="str">
        <f t="shared" si="887"/>
        <v/>
      </c>
      <c r="Q1875" s="102" t="str">
        <f t="shared" si="888"/>
        <v/>
      </c>
      <c r="R1875" s="120" t="str">
        <f t="shared" si="889"/>
        <v/>
      </c>
      <c r="S1875" s="54" t="str">
        <f t="shared" si="890"/>
        <v/>
      </c>
      <c r="T1875" s="5" t="str">
        <f t="shared" si="891"/>
        <v/>
      </c>
      <c r="U1875" s="152" t="str">
        <f t="shared" si="874"/>
        <v/>
      </c>
      <c r="V1875" s="152" t="str">
        <f t="shared" si="875"/>
        <v/>
      </c>
      <c r="W1875" s="153" t="str">
        <f t="shared" si="876"/>
        <v/>
      </c>
      <c r="X1875" s="153" t="str">
        <f t="shared" si="877"/>
        <v/>
      </c>
      <c r="Y1875" s="153" t="str">
        <f t="shared" si="878"/>
        <v/>
      </c>
      <c r="Z1875" s="153" t="str">
        <f t="shared" si="879"/>
        <v/>
      </c>
      <c r="AA1875" s="152" t="str">
        <f t="shared" si="880"/>
        <v/>
      </c>
      <c r="AB1875" s="152" t="str">
        <f t="shared" si="881"/>
        <v/>
      </c>
      <c r="AC1875" s="154" t="str">
        <f t="shared" si="892"/>
        <v/>
      </c>
      <c r="AD1875" s="154" t="str">
        <f t="shared" si="893"/>
        <v/>
      </c>
      <c r="AE1875" s="3" t="str">
        <f t="shared" si="894"/>
        <v/>
      </c>
      <c r="AF1875" s="3" t="str">
        <f t="shared" si="895"/>
        <v/>
      </c>
      <c r="AG1875" s="3" t="str">
        <f t="shared" si="896"/>
        <v/>
      </c>
      <c r="AH1875" s="4" t="str">
        <f t="shared" si="897"/>
        <v/>
      </c>
      <c r="AI1875" s="75" t="str">
        <f t="shared" si="898"/>
        <v/>
      </c>
      <c r="AJ1875" s="75" t="str">
        <f t="shared" si="899"/>
        <v/>
      </c>
    </row>
    <row r="1876" spans="1:36">
      <c r="A1876" s="41" t="str">
        <f t="shared" si="882"/>
        <v/>
      </c>
      <c r="B1876" s="150" t="str">
        <f>IF(ISNUMBER(A1876),INDEX('MetaTrader Import'!$H$13:$J$5893,TRUNC(((A1876-$A$39+1)-1)/3)+1,MOD((A1876-$A$39+1)-1,3)+1),"")</f>
        <v/>
      </c>
      <c r="C1876" s="43" t="str">
        <f t="shared" si="883"/>
        <v/>
      </c>
      <c r="D1876" s="43" t="str">
        <f t="shared" ca="1" si="873"/>
        <v/>
      </c>
      <c r="E1876" s="43" t="str">
        <f t="shared" si="884"/>
        <v/>
      </c>
      <c r="F1876" s="43" t="str">
        <f t="shared" si="885"/>
        <v/>
      </c>
      <c r="G1876" s="43" t="str">
        <f>IF(A1876&lt;&gt;"",IF(A1876&lt;Data!$G$11*0.25,$C$13/$G$32,IF(A1876&gt;Data!$G$11*0.25,$C$13,$C$13*10)),"")</f>
        <v/>
      </c>
      <c r="H1876" s="43" t="str">
        <f>IF(A1876&lt;&gt;"",IF(Data!$G$9="constant",$C$13,IF(Data!$G$9="squeeze",G1876,F1876)),"")</f>
        <v/>
      </c>
      <c r="I1876" s="38" t="str">
        <f ca="1">IF(ISNUMBER(A1876),NORMINV(RAND(),0,IF(AND(Data!$G$9="squeeze",A1876&lt;Data!$G$11*0.25),$H$32,1)*$C$30*$C$13)*($C$14*$C$12),"")</f>
        <v/>
      </c>
      <c r="J1876" s="42" t="str">
        <f ca="1">IFERROR(IF(Data!$C$6="Real",B1876,I1876+J1875+($C$14*$C$12)*(NORMINV(RAND(),$C$15,CHOOSE($G$13,$C$13,F1876,G1876)))),"")</f>
        <v/>
      </c>
      <c r="K1876" s="88" t="str">
        <f>IF(ISNUMBER(A1876), IF($G$16="fixed",$G$17,MIN(H1876*Data!$C$7*$C$16*0.5,$C$17*Data!$C$7))*$C$12,"")</f>
        <v/>
      </c>
      <c r="L1876" s="42" t="str">
        <f t="shared" ca="1" si="900"/>
        <v/>
      </c>
      <c r="M1876" s="44" t="str">
        <f t="shared" ca="1" si="901"/>
        <v/>
      </c>
      <c r="N1876" s="44" t="str">
        <f t="shared" ca="1" si="902"/>
        <v/>
      </c>
      <c r="O1876" s="108" t="str">
        <f t="shared" si="886"/>
        <v/>
      </c>
      <c r="P1876" s="102" t="str">
        <f t="shared" si="887"/>
        <v/>
      </c>
      <c r="Q1876" s="102" t="str">
        <f t="shared" si="888"/>
        <v/>
      </c>
      <c r="R1876" s="120" t="str">
        <f t="shared" si="889"/>
        <v/>
      </c>
      <c r="S1876" s="54" t="str">
        <f t="shared" si="890"/>
        <v/>
      </c>
      <c r="T1876" s="5" t="str">
        <f t="shared" si="891"/>
        <v/>
      </c>
      <c r="U1876" s="152" t="str">
        <f t="shared" si="874"/>
        <v/>
      </c>
      <c r="V1876" s="152" t="str">
        <f t="shared" si="875"/>
        <v/>
      </c>
      <c r="W1876" s="153" t="str">
        <f t="shared" si="876"/>
        <v/>
      </c>
      <c r="X1876" s="153" t="str">
        <f t="shared" si="877"/>
        <v/>
      </c>
      <c r="Y1876" s="153" t="str">
        <f t="shared" si="878"/>
        <v/>
      </c>
      <c r="Z1876" s="153" t="str">
        <f t="shared" si="879"/>
        <v/>
      </c>
      <c r="AA1876" s="152" t="str">
        <f t="shared" si="880"/>
        <v/>
      </c>
      <c r="AB1876" s="152" t="str">
        <f t="shared" si="881"/>
        <v/>
      </c>
      <c r="AC1876" s="154" t="str">
        <f t="shared" si="892"/>
        <v/>
      </c>
      <c r="AD1876" s="154" t="str">
        <f t="shared" si="893"/>
        <v/>
      </c>
      <c r="AE1876" s="3" t="str">
        <f t="shared" si="894"/>
        <v/>
      </c>
      <c r="AF1876" s="3" t="str">
        <f t="shared" si="895"/>
        <v/>
      </c>
      <c r="AG1876" s="3" t="str">
        <f t="shared" si="896"/>
        <v/>
      </c>
      <c r="AH1876" s="4" t="str">
        <f t="shared" si="897"/>
        <v/>
      </c>
      <c r="AI1876" s="75" t="str">
        <f t="shared" si="898"/>
        <v/>
      </c>
      <c r="AJ1876" s="75" t="str">
        <f t="shared" si="899"/>
        <v/>
      </c>
    </row>
    <row r="1877" spans="1:36">
      <c r="A1877" s="41" t="str">
        <f t="shared" si="882"/>
        <v/>
      </c>
      <c r="B1877" s="150" t="str">
        <f>IF(ISNUMBER(A1877),INDEX('MetaTrader Import'!$H$13:$J$5893,TRUNC(((A1877-$A$39+1)-1)/3)+1,MOD((A1877-$A$39+1)-1,3)+1),"")</f>
        <v/>
      </c>
      <c r="C1877" s="43" t="str">
        <f t="shared" si="883"/>
        <v/>
      </c>
      <c r="D1877" s="43" t="str">
        <f t="shared" ca="1" si="873"/>
        <v/>
      </c>
      <c r="E1877" s="43" t="str">
        <f t="shared" si="884"/>
        <v/>
      </c>
      <c r="F1877" s="43" t="str">
        <f t="shared" si="885"/>
        <v/>
      </c>
      <c r="G1877" s="43" t="str">
        <f>IF(A1877&lt;&gt;"",IF(A1877&lt;Data!$G$11*0.25,$C$13/$G$32,IF(A1877&gt;Data!$G$11*0.25,$C$13,$C$13*10)),"")</f>
        <v/>
      </c>
      <c r="H1877" s="43" t="str">
        <f>IF(A1877&lt;&gt;"",IF(Data!$G$9="constant",$C$13,IF(Data!$G$9="squeeze",G1877,F1877)),"")</f>
        <v/>
      </c>
      <c r="I1877" s="38" t="str">
        <f ca="1">IF(ISNUMBER(A1877),NORMINV(RAND(),0,IF(AND(Data!$G$9="squeeze",A1877&lt;Data!$G$11*0.25),$H$32,1)*$C$30*$C$13)*($C$14*$C$12),"")</f>
        <v/>
      </c>
      <c r="J1877" s="42" t="str">
        <f ca="1">IFERROR(IF(Data!$C$6="Real",B1877,I1877+J1876+($C$14*$C$12)*(NORMINV(RAND(),$C$15,CHOOSE($G$13,$C$13,F1877,G1877)))),"")</f>
        <v/>
      </c>
      <c r="K1877" s="88" t="str">
        <f>IF(ISNUMBER(A1877), IF($G$16="fixed",$G$17,MIN(H1877*Data!$C$7*$C$16*0.5,$C$17*Data!$C$7))*$C$12,"")</f>
        <v/>
      </c>
      <c r="L1877" s="42" t="str">
        <f t="shared" ca="1" si="900"/>
        <v/>
      </c>
      <c r="M1877" s="44" t="str">
        <f t="shared" ca="1" si="901"/>
        <v/>
      </c>
      <c r="N1877" s="44" t="str">
        <f t="shared" ca="1" si="902"/>
        <v/>
      </c>
      <c r="O1877" s="108" t="str">
        <f t="shared" si="886"/>
        <v/>
      </c>
      <c r="P1877" s="102" t="str">
        <f t="shared" si="887"/>
        <v/>
      </c>
      <c r="Q1877" s="102" t="str">
        <f t="shared" si="888"/>
        <v/>
      </c>
      <c r="R1877" s="120" t="str">
        <f t="shared" si="889"/>
        <v/>
      </c>
      <c r="S1877" s="54" t="str">
        <f t="shared" si="890"/>
        <v/>
      </c>
      <c r="T1877" s="5" t="str">
        <f t="shared" si="891"/>
        <v/>
      </c>
      <c r="U1877" s="152" t="str">
        <f t="shared" si="874"/>
        <v/>
      </c>
      <c r="V1877" s="152" t="str">
        <f t="shared" si="875"/>
        <v/>
      </c>
      <c r="W1877" s="153" t="str">
        <f t="shared" si="876"/>
        <v/>
      </c>
      <c r="X1877" s="153" t="str">
        <f t="shared" si="877"/>
        <v/>
      </c>
      <c r="Y1877" s="153" t="str">
        <f t="shared" si="878"/>
        <v/>
      </c>
      <c r="Z1877" s="153" t="str">
        <f t="shared" si="879"/>
        <v/>
      </c>
      <c r="AA1877" s="152" t="str">
        <f t="shared" si="880"/>
        <v/>
      </c>
      <c r="AB1877" s="152" t="str">
        <f t="shared" si="881"/>
        <v/>
      </c>
      <c r="AC1877" s="154" t="str">
        <f t="shared" si="892"/>
        <v/>
      </c>
      <c r="AD1877" s="154" t="str">
        <f t="shared" si="893"/>
        <v/>
      </c>
      <c r="AE1877" s="3" t="str">
        <f t="shared" si="894"/>
        <v/>
      </c>
      <c r="AF1877" s="3" t="str">
        <f t="shared" si="895"/>
        <v/>
      </c>
      <c r="AG1877" s="3" t="str">
        <f t="shared" si="896"/>
        <v/>
      </c>
      <c r="AH1877" s="4" t="str">
        <f t="shared" si="897"/>
        <v/>
      </c>
      <c r="AI1877" s="75" t="str">
        <f t="shared" si="898"/>
        <v/>
      </c>
      <c r="AJ1877" s="75" t="str">
        <f t="shared" si="899"/>
        <v/>
      </c>
    </row>
    <row r="1878" spans="1:36">
      <c r="A1878" s="41" t="str">
        <f t="shared" si="882"/>
        <v/>
      </c>
      <c r="B1878" s="150" t="str">
        <f>IF(ISNUMBER(A1878),INDEX('MetaTrader Import'!$H$13:$J$5893,TRUNC(((A1878-$A$39+1)-1)/3)+1,MOD((A1878-$A$39+1)-1,3)+1),"")</f>
        <v/>
      </c>
      <c r="C1878" s="43" t="str">
        <f t="shared" si="883"/>
        <v/>
      </c>
      <c r="D1878" s="43" t="str">
        <f t="shared" ca="1" si="873"/>
        <v/>
      </c>
      <c r="E1878" s="43" t="str">
        <f t="shared" si="884"/>
        <v/>
      </c>
      <c r="F1878" s="43" t="str">
        <f t="shared" si="885"/>
        <v/>
      </c>
      <c r="G1878" s="43" t="str">
        <f>IF(A1878&lt;&gt;"",IF(A1878&lt;Data!$G$11*0.25,$C$13/$G$32,IF(A1878&gt;Data!$G$11*0.25,$C$13,$C$13*10)),"")</f>
        <v/>
      </c>
      <c r="H1878" s="43" t="str">
        <f>IF(A1878&lt;&gt;"",IF(Data!$G$9="constant",$C$13,IF(Data!$G$9="squeeze",G1878,F1878)),"")</f>
        <v/>
      </c>
      <c r="I1878" s="38" t="str">
        <f ca="1">IF(ISNUMBER(A1878),NORMINV(RAND(),0,IF(AND(Data!$G$9="squeeze",A1878&lt;Data!$G$11*0.25),$H$32,1)*$C$30*$C$13)*($C$14*$C$12),"")</f>
        <v/>
      </c>
      <c r="J1878" s="42" t="str">
        <f ca="1">IFERROR(IF(Data!$C$6="Real",B1878,I1878+J1877+($C$14*$C$12)*(NORMINV(RAND(),$C$15,CHOOSE($G$13,$C$13,F1878,G1878)))),"")</f>
        <v/>
      </c>
      <c r="K1878" s="88" t="str">
        <f>IF(ISNUMBER(A1878), IF($G$16="fixed",$G$17,MIN(H1878*Data!$C$7*$C$16*0.5,$C$17*Data!$C$7))*$C$12,"")</f>
        <v/>
      </c>
      <c r="L1878" s="42" t="str">
        <f t="shared" ca="1" si="900"/>
        <v/>
      </c>
      <c r="M1878" s="44" t="str">
        <f t="shared" ca="1" si="901"/>
        <v/>
      </c>
      <c r="N1878" s="44" t="str">
        <f t="shared" ca="1" si="902"/>
        <v/>
      </c>
      <c r="O1878" s="108" t="str">
        <f t="shared" si="886"/>
        <v/>
      </c>
      <c r="P1878" s="102" t="str">
        <f t="shared" si="887"/>
        <v/>
      </c>
      <c r="Q1878" s="102" t="str">
        <f t="shared" si="888"/>
        <v/>
      </c>
      <c r="R1878" s="120" t="str">
        <f t="shared" si="889"/>
        <v/>
      </c>
      <c r="S1878" s="54" t="str">
        <f t="shared" si="890"/>
        <v/>
      </c>
      <c r="T1878" s="5" t="str">
        <f t="shared" si="891"/>
        <v/>
      </c>
      <c r="U1878" s="152" t="str">
        <f t="shared" si="874"/>
        <v/>
      </c>
      <c r="V1878" s="152" t="str">
        <f t="shared" si="875"/>
        <v/>
      </c>
      <c r="W1878" s="153" t="str">
        <f t="shared" si="876"/>
        <v/>
      </c>
      <c r="X1878" s="153" t="str">
        <f t="shared" si="877"/>
        <v/>
      </c>
      <c r="Y1878" s="153" t="str">
        <f t="shared" si="878"/>
        <v/>
      </c>
      <c r="Z1878" s="153" t="str">
        <f t="shared" si="879"/>
        <v/>
      </c>
      <c r="AA1878" s="152" t="str">
        <f t="shared" si="880"/>
        <v/>
      </c>
      <c r="AB1878" s="152" t="str">
        <f t="shared" si="881"/>
        <v/>
      </c>
      <c r="AC1878" s="154" t="str">
        <f t="shared" si="892"/>
        <v/>
      </c>
      <c r="AD1878" s="154" t="str">
        <f t="shared" si="893"/>
        <v/>
      </c>
      <c r="AE1878" s="3" t="str">
        <f t="shared" si="894"/>
        <v/>
      </c>
      <c r="AF1878" s="3" t="str">
        <f t="shared" si="895"/>
        <v/>
      </c>
      <c r="AG1878" s="3" t="str">
        <f t="shared" si="896"/>
        <v/>
      </c>
      <c r="AH1878" s="4" t="str">
        <f t="shared" si="897"/>
        <v/>
      </c>
      <c r="AI1878" s="75" t="str">
        <f t="shared" si="898"/>
        <v/>
      </c>
      <c r="AJ1878" s="75" t="str">
        <f t="shared" si="899"/>
        <v/>
      </c>
    </row>
    <row r="1879" spans="1:36">
      <c r="A1879" s="41" t="str">
        <f t="shared" si="882"/>
        <v/>
      </c>
      <c r="B1879" s="150" t="str">
        <f>IF(ISNUMBER(A1879),INDEX('MetaTrader Import'!$H$13:$J$5893,TRUNC(((A1879-$A$39+1)-1)/3)+1,MOD((A1879-$A$39+1)-1,3)+1),"")</f>
        <v/>
      </c>
      <c r="C1879" s="43" t="str">
        <f t="shared" si="883"/>
        <v/>
      </c>
      <c r="D1879" s="43" t="str">
        <f t="shared" ca="1" si="873"/>
        <v/>
      </c>
      <c r="E1879" s="43" t="str">
        <f t="shared" si="884"/>
        <v/>
      </c>
      <c r="F1879" s="43" t="str">
        <f t="shared" si="885"/>
        <v/>
      </c>
      <c r="G1879" s="43" t="str">
        <f>IF(A1879&lt;&gt;"",IF(A1879&lt;Data!$G$11*0.25,$C$13/$G$32,IF(A1879&gt;Data!$G$11*0.25,$C$13,$C$13*10)),"")</f>
        <v/>
      </c>
      <c r="H1879" s="43" t="str">
        <f>IF(A1879&lt;&gt;"",IF(Data!$G$9="constant",$C$13,IF(Data!$G$9="squeeze",G1879,F1879)),"")</f>
        <v/>
      </c>
      <c r="I1879" s="38" t="str">
        <f ca="1">IF(ISNUMBER(A1879),NORMINV(RAND(),0,IF(AND(Data!$G$9="squeeze",A1879&lt;Data!$G$11*0.25),$H$32,1)*$C$30*$C$13)*($C$14*$C$12),"")</f>
        <v/>
      </c>
      <c r="J1879" s="42" t="str">
        <f ca="1">IFERROR(IF(Data!$C$6="Real",B1879,I1879+J1878+($C$14*$C$12)*(NORMINV(RAND(),$C$15,CHOOSE($G$13,$C$13,F1879,G1879)))),"")</f>
        <v/>
      </c>
      <c r="K1879" s="88" t="str">
        <f>IF(ISNUMBER(A1879), IF($G$16="fixed",$G$17,MIN(H1879*Data!$C$7*$C$16*0.5,$C$17*Data!$C$7))*$C$12,"")</f>
        <v/>
      </c>
      <c r="L1879" s="42" t="str">
        <f t="shared" ca="1" si="900"/>
        <v/>
      </c>
      <c r="M1879" s="44" t="str">
        <f t="shared" ca="1" si="901"/>
        <v/>
      </c>
      <c r="N1879" s="44" t="str">
        <f t="shared" ca="1" si="902"/>
        <v/>
      </c>
      <c r="O1879" s="108" t="str">
        <f t="shared" si="886"/>
        <v/>
      </c>
      <c r="P1879" s="102" t="str">
        <f t="shared" si="887"/>
        <v/>
      </c>
      <c r="Q1879" s="102" t="str">
        <f t="shared" si="888"/>
        <v/>
      </c>
      <c r="R1879" s="120" t="str">
        <f t="shared" si="889"/>
        <v/>
      </c>
      <c r="S1879" s="54" t="str">
        <f t="shared" si="890"/>
        <v/>
      </c>
      <c r="T1879" s="5" t="str">
        <f t="shared" si="891"/>
        <v/>
      </c>
      <c r="U1879" s="152" t="str">
        <f t="shared" si="874"/>
        <v/>
      </c>
      <c r="V1879" s="152" t="str">
        <f t="shared" si="875"/>
        <v/>
      </c>
      <c r="W1879" s="153" t="str">
        <f t="shared" si="876"/>
        <v/>
      </c>
      <c r="X1879" s="153" t="str">
        <f t="shared" si="877"/>
        <v/>
      </c>
      <c r="Y1879" s="153" t="str">
        <f t="shared" si="878"/>
        <v/>
      </c>
      <c r="Z1879" s="153" t="str">
        <f t="shared" si="879"/>
        <v/>
      </c>
      <c r="AA1879" s="152" t="str">
        <f t="shared" si="880"/>
        <v/>
      </c>
      <c r="AB1879" s="152" t="str">
        <f t="shared" si="881"/>
        <v/>
      </c>
      <c r="AC1879" s="154" t="str">
        <f t="shared" si="892"/>
        <v/>
      </c>
      <c r="AD1879" s="154" t="str">
        <f t="shared" si="893"/>
        <v/>
      </c>
      <c r="AE1879" s="3" t="str">
        <f t="shared" si="894"/>
        <v/>
      </c>
      <c r="AF1879" s="3" t="str">
        <f t="shared" si="895"/>
        <v/>
      </c>
      <c r="AG1879" s="3" t="str">
        <f t="shared" si="896"/>
        <v/>
      </c>
      <c r="AH1879" s="4" t="str">
        <f t="shared" si="897"/>
        <v/>
      </c>
      <c r="AI1879" s="75" t="str">
        <f t="shared" si="898"/>
        <v/>
      </c>
      <c r="AJ1879" s="75" t="str">
        <f t="shared" si="899"/>
        <v/>
      </c>
    </row>
    <row r="1880" spans="1:36">
      <c r="A1880" s="41" t="str">
        <f t="shared" si="882"/>
        <v/>
      </c>
      <c r="B1880" s="150" t="str">
        <f>IF(ISNUMBER(A1880),INDEX('MetaTrader Import'!$H$13:$J$5893,TRUNC(((A1880-$A$39+1)-1)/3)+1,MOD((A1880-$A$39+1)-1,3)+1),"")</f>
        <v/>
      </c>
      <c r="C1880" s="43" t="str">
        <f t="shared" si="883"/>
        <v/>
      </c>
      <c r="D1880" s="43" t="str">
        <f t="shared" ca="1" si="873"/>
        <v/>
      </c>
      <c r="E1880" s="43" t="str">
        <f t="shared" si="884"/>
        <v/>
      </c>
      <c r="F1880" s="43" t="str">
        <f t="shared" si="885"/>
        <v/>
      </c>
      <c r="G1880" s="43" t="str">
        <f>IF(A1880&lt;&gt;"",IF(A1880&lt;Data!$G$11*0.25,$C$13/$G$32,IF(A1880&gt;Data!$G$11*0.25,$C$13,$C$13*10)),"")</f>
        <v/>
      </c>
      <c r="H1880" s="43" t="str">
        <f>IF(A1880&lt;&gt;"",IF(Data!$G$9="constant",$C$13,IF(Data!$G$9="squeeze",G1880,F1880)),"")</f>
        <v/>
      </c>
      <c r="I1880" s="38" t="str">
        <f ca="1">IF(ISNUMBER(A1880),NORMINV(RAND(),0,IF(AND(Data!$G$9="squeeze",A1880&lt;Data!$G$11*0.25),$H$32,1)*$C$30*$C$13)*($C$14*$C$12),"")</f>
        <v/>
      </c>
      <c r="J1880" s="42" t="str">
        <f ca="1">IFERROR(IF(Data!$C$6="Real",B1880,I1880+J1879+($C$14*$C$12)*(NORMINV(RAND(),$C$15,CHOOSE($G$13,$C$13,F1880,G1880)))),"")</f>
        <v/>
      </c>
      <c r="K1880" s="88" t="str">
        <f>IF(ISNUMBER(A1880), IF($G$16="fixed",$G$17,MIN(H1880*Data!$C$7*$C$16*0.5,$C$17*Data!$C$7))*$C$12,"")</f>
        <v/>
      </c>
      <c r="L1880" s="42" t="str">
        <f t="shared" ca="1" si="900"/>
        <v/>
      </c>
      <c r="M1880" s="44" t="str">
        <f t="shared" ca="1" si="901"/>
        <v/>
      </c>
      <c r="N1880" s="44" t="str">
        <f t="shared" ca="1" si="902"/>
        <v/>
      </c>
      <c r="O1880" s="108" t="str">
        <f t="shared" si="886"/>
        <v/>
      </c>
      <c r="P1880" s="102" t="str">
        <f t="shared" si="887"/>
        <v/>
      </c>
      <c r="Q1880" s="102" t="str">
        <f t="shared" si="888"/>
        <v/>
      </c>
      <c r="R1880" s="120" t="str">
        <f t="shared" si="889"/>
        <v/>
      </c>
      <c r="S1880" s="54" t="str">
        <f t="shared" si="890"/>
        <v/>
      </c>
      <c r="T1880" s="5" t="str">
        <f t="shared" si="891"/>
        <v/>
      </c>
      <c r="U1880" s="152" t="str">
        <f t="shared" si="874"/>
        <v/>
      </c>
      <c r="V1880" s="152" t="str">
        <f t="shared" si="875"/>
        <v/>
      </c>
      <c r="W1880" s="153" t="str">
        <f t="shared" si="876"/>
        <v/>
      </c>
      <c r="X1880" s="153" t="str">
        <f t="shared" si="877"/>
        <v/>
      </c>
      <c r="Y1880" s="153" t="str">
        <f t="shared" si="878"/>
        <v/>
      </c>
      <c r="Z1880" s="153" t="str">
        <f t="shared" si="879"/>
        <v/>
      </c>
      <c r="AA1880" s="152" t="str">
        <f t="shared" si="880"/>
        <v/>
      </c>
      <c r="AB1880" s="152" t="str">
        <f t="shared" si="881"/>
        <v/>
      </c>
      <c r="AC1880" s="154" t="str">
        <f t="shared" si="892"/>
        <v/>
      </c>
      <c r="AD1880" s="154" t="str">
        <f t="shared" si="893"/>
        <v/>
      </c>
      <c r="AE1880" s="3" t="str">
        <f t="shared" si="894"/>
        <v/>
      </c>
      <c r="AF1880" s="3" t="str">
        <f t="shared" si="895"/>
        <v/>
      </c>
      <c r="AG1880" s="3" t="str">
        <f t="shared" si="896"/>
        <v/>
      </c>
      <c r="AH1880" s="4" t="str">
        <f t="shared" si="897"/>
        <v/>
      </c>
      <c r="AI1880" s="75" t="str">
        <f t="shared" si="898"/>
        <v/>
      </c>
      <c r="AJ1880" s="75" t="str">
        <f t="shared" si="899"/>
        <v/>
      </c>
    </row>
    <row r="1881" spans="1:36">
      <c r="A1881" s="41" t="str">
        <f t="shared" si="882"/>
        <v/>
      </c>
      <c r="B1881" s="150" t="str">
        <f>IF(ISNUMBER(A1881),INDEX('MetaTrader Import'!$H$13:$J$5893,TRUNC(((A1881-$A$39+1)-1)/3)+1,MOD((A1881-$A$39+1)-1,3)+1),"")</f>
        <v/>
      </c>
      <c r="C1881" s="43" t="str">
        <f t="shared" si="883"/>
        <v/>
      </c>
      <c r="D1881" s="43" t="str">
        <f t="shared" ca="1" si="873"/>
        <v/>
      </c>
      <c r="E1881" s="43" t="str">
        <f t="shared" si="884"/>
        <v/>
      </c>
      <c r="F1881" s="43" t="str">
        <f t="shared" si="885"/>
        <v/>
      </c>
      <c r="G1881" s="43" t="str">
        <f>IF(A1881&lt;&gt;"",IF(A1881&lt;Data!$G$11*0.25,$C$13/$G$32,IF(A1881&gt;Data!$G$11*0.25,$C$13,$C$13*10)),"")</f>
        <v/>
      </c>
      <c r="H1881" s="43" t="str">
        <f>IF(A1881&lt;&gt;"",IF(Data!$G$9="constant",$C$13,IF(Data!$G$9="squeeze",G1881,F1881)),"")</f>
        <v/>
      </c>
      <c r="I1881" s="38" t="str">
        <f ca="1">IF(ISNUMBER(A1881),NORMINV(RAND(),0,IF(AND(Data!$G$9="squeeze",A1881&lt;Data!$G$11*0.25),$H$32,1)*$C$30*$C$13)*($C$14*$C$12),"")</f>
        <v/>
      </c>
      <c r="J1881" s="42" t="str">
        <f ca="1">IFERROR(IF(Data!$C$6="Real",B1881,I1881+J1880+($C$14*$C$12)*(NORMINV(RAND(),$C$15,CHOOSE($G$13,$C$13,F1881,G1881)))),"")</f>
        <v/>
      </c>
      <c r="K1881" s="88" t="str">
        <f>IF(ISNUMBER(A1881), IF($G$16="fixed",$G$17,MIN(H1881*Data!$C$7*$C$16*0.5,$C$17*Data!$C$7))*$C$12,"")</f>
        <v/>
      </c>
      <c r="L1881" s="42" t="str">
        <f t="shared" ca="1" si="900"/>
        <v/>
      </c>
      <c r="M1881" s="44" t="str">
        <f t="shared" ca="1" si="901"/>
        <v/>
      </c>
      <c r="N1881" s="44" t="str">
        <f t="shared" ca="1" si="902"/>
        <v/>
      </c>
      <c r="O1881" s="108" t="str">
        <f t="shared" si="886"/>
        <v/>
      </c>
      <c r="P1881" s="102" t="str">
        <f t="shared" si="887"/>
        <v/>
      </c>
      <c r="Q1881" s="102" t="str">
        <f t="shared" si="888"/>
        <v/>
      </c>
      <c r="R1881" s="120" t="str">
        <f t="shared" si="889"/>
        <v/>
      </c>
      <c r="S1881" s="54" t="str">
        <f t="shared" si="890"/>
        <v/>
      </c>
      <c r="T1881" s="5" t="str">
        <f t="shared" si="891"/>
        <v/>
      </c>
      <c r="U1881" s="152" t="str">
        <f t="shared" si="874"/>
        <v/>
      </c>
      <c r="V1881" s="152" t="str">
        <f t="shared" si="875"/>
        <v/>
      </c>
      <c r="W1881" s="153" t="str">
        <f t="shared" si="876"/>
        <v/>
      </c>
      <c r="X1881" s="153" t="str">
        <f t="shared" si="877"/>
        <v/>
      </c>
      <c r="Y1881" s="153" t="str">
        <f t="shared" si="878"/>
        <v/>
      </c>
      <c r="Z1881" s="153" t="str">
        <f t="shared" si="879"/>
        <v/>
      </c>
      <c r="AA1881" s="152" t="str">
        <f t="shared" si="880"/>
        <v/>
      </c>
      <c r="AB1881" s="152" t="str">
        <f t="shared" si="881"/>
        <v/>
      </c>
      <c r="AC1881" s="154" t="str">
        <f t="shared" si="892"/>
        <v/>
      </c>
      <c r="AD1881" s="154" t="str">
        <f t="shared" si="893"/>
        <v/>
      </c>
      <c r="AE1881" s="3" t="str">
        <f t="shared" si="894"/>
        <v/>
      </c>
      <c r="AF1881" s="3" t="str">
        <f t="shared" si="895"/>
        <v/>
      </c>
      <c r="AG1881" s="3" t="str">
        <f t="shared" si="896"/>
        <v/>
      </c>
      <c r="AH1881" s="4" t="str">
        <f t="shared" si="897"/>
        <v/>
      </c>
      <c r="AI1881" s="75" t="str">
        <f t="shared" si="898"/>
        <v/>
      </c>
      <c r="AJ1881" s="75" t="str">
        <f t="shared" si="899"/>
        <v/>
      </c>
    </row>
    <row r="1882" spans="1:36">
      <c r="A1882" s="41" t="str">
        <f t="shared" si="882"/>
        <v/>
      </c>
      <c r="B1882" s="150" t="str">
        <f>IF(ISNUMBER(A1882),INDEX('MetaTrader Import'!$H$13:$J$5893,TRUNC(((A1882-$A$39+1)-1)/3)+1,MOD((A1882-$A$39+1)-1,3)+1),"")</f>
        <v/>
      </c>
      <c r="C1882" s="43" t="str">
        <f t="shared" si="883"/>
        <v/>
      </c>
      <c r="D1882" s="43" t="str">
        <f t="shared" ca="1" si="873"/>
        <v/>
      </c>
      <c r="E1882" s="43" t="str">
        <f t="shared" si="884"/>
        <v/>
      </c>
      <c r="F1882" s="43" t="str">
        <f t="shared" si="885"/>
        <v/>
      </c>
      <c r="G1882" s="43" t="str">
        <f>IF(A1882&lt;&gt;"",IF(A1882&lt;Data!$G$11*0.25,$C$13/$G$32,IF(A1882&gt;Data!$G$11*0.25,$C$13,$C$13*10)),"")</f>
        <v/>
      </c>
      <c r="H1882" s="43" t="str">
        <f>IF(A1882&lt;&gt;"",IF(Data!$G$9="constant",$C$13,IF(Data!$G$9="squeeze",G1882,F1882)),"")</f>
        <v/>
      </c>
      <c r="I1882" s="38" t="str">
        <f ca="1">IF(ISNUMBER(A1882),NORMINV(RAND(),0,IF(AND(Data!$G$9="squeeze",A1882&lt;Data!$G$11*0.25),$H$32,1)*$C$30*$C$13)*($C$14*$C$12),"")</f>
        <v/>
      </c>
      <c r="J1882" s="42" t="str">
        <f ca="1">IFERROR(IF(Data!$C$6="Real",B1882,I1882+J1881+($C$14*$C$12)*(NORMINV(RAND(),$C$15,CHOOSE($G$13,$C$13,F1882,G1882)))),"")</f>
        <v/>
      </c>
      <c r="K1882" s="88" t="str">
        <f>IF(ISNUMBER(A1882), IF($G$16="fixed",$G$17,MIN(H1882*Data!$C$7*$C$16*0.5,$C$17*Data!$C$7))*$C$12,"")</f>
        <v/>
      </c>
      <c r="L1882" s="42" t="str">
        <f t="shared" ca="1" si="900"/>
        <v/>
      </c>
      <c r="M1882" s="44" t="str">
        <f t="shared" ca="1" si="901"/>
        <v/>
      </c>
      <c r="N1882" s="44" t="str">
        <f t="shared" ca="1" si="902"/>
        <v/>
      </c>
      <c r="O1882" s="108" t="str">
        <f t="shared" si="886"/>
        <v/>
      </c>
      <c r="P1882" s="102" t="str">
        <f t="shared" si="887"/>
        <v/>
      </c>
      <c r="Q1882" s="102" t="str">
        <f t="shared" si="888"/>
        <v/>
      </c>
      <c r="R1882" s="120" t="str">
        <f t="shared" si="889"/>
        <v/>
      </c>
      <c r="S1882" s="54" t="str">
        <f t="shared" si="890"/>
        <v/>
      </c>
      <c r="T1882" s="5" t="str">
        <f t="shared" si="891"/>
        <v/>
      </c>
      <c r="U1882" s="152" t="str">
        <f t="shared" si="874"/>
        <v/>
      </c>
      <c r="V1882" s="152" t="str">
        <f t="shared" si="875"/>
        <v/>
      </c>
      <c r="W1882" s="153" t="str">
        <f t="shared" si="876"/>
        <v/>
      </c>
      <c r="X1882" s="153" t="str">
        <f t="shared" si="877"/>
        <v/>
      </c>
      <c r="Y1882" s="153" t="str">
        <f t="shared" si="878"/>
        <v/>
      </c>
      <c r="Z1882" s="153" t="str">
        <f t="shared" si="879"/>
        <v/>
      </c>
      <c r="AA1882" s="152" t="str">
        <f t="shared" si="880"/>
        <v/>
      </c>
      <c r="AB1882" s="152" t="str">
        <f t="shared" si="881"/>
        <v/>
      </c>
      <c r="AC1882" s="154" t="str">
        <f t="shared" si="892"/>
        <v/>
      </c>
      <c r="AD1882" s="154" t="str">
        <f t="shared" si="893"/>
        <v/>
      </c>
      <c r="AE1882" s="3" t="str">
        <f t="shared" si="894"/>
        <v/>
      </c>
      <c r="AF1882" s="3" t="str">
        <f t="shared" si="895"/>
        <v/>
      </c>
      <c r="AG1882" s="3" t="str">
        <f t="shared" si="896"/>
        <v/>
      </c>
      <c r="AH1882" s="4" t="str">
        <f t="shared" si="897"/>
        <v/>
      </c>
      <c r="AI1882" s="75" t="str">
        <f t="shared" si="898"/>
        <v/>
      </c>
      <c r="AJ1882" s="75" t="str">
        <f t="shared" si="899"/>
        <v/>
      </c>
    </row>
    <row r="1883" spans="1:36">
      <c r="A1883" s="41" t="str">
        <f t="shared" si="882"/>
        <v/>
      </c>
      <c r="B1883" s="150" t="str">
        <f>IF(ISNUMBER(A1883),INDEX('MetaTrader Import'!$H$13:$J$5893,TRUNC(((A1883-$A$39+1)-1)/3)+1,MOD((A1883-$A$39+1)-1,3)+1),"")</f>
        <v/>
      </c>
      <c r="C1883" s="43" t="str">
        <f t="shared" si="883"/>
        <v/>
      </c>
      <c r="D1883" s="43" t="str">
        <f t="shared" ca="1" si="873"/>
        <v/>
      </c>
      <c r="E1883" s="43" t="str">
        <f t="shared" si="884"/>
        <v/>
      </c>
      <c r="F1883" s="43" t="str">
        <f t="shared" si="885"/>
        <v/>
      </c>
      <c r="G1883" s="43" t="str">
        <f>IF(A1883&lt;&gt;"",IF(A1883&lt;Data!$G$11*0.25,$C$13/$G$32,IF(A1883&gt;Data!$G$11*0.25,$C$13,$C$13*10)),"")</f>
        <v/>
      </c>
      <c r="H1883" s="43" t="str">
        <f>IF(A1883&lt;&gt;"",IF(Data!$G$9="constant",$C$13,IF(Data!$G$9="squeeze",G1883,F1883)),"")</f>
        <v/>
      </c>
      <c r="I1883" s="38" t="str">
        <f ca="1">IF(ISNUMBER(A1883),NORMINV(RAND(),0,IF(AND(Data!$G$9="squeeze",A1883&lt;Data!$G$11*0.25),$H$32,1)*$C$30*$C$13)*($C$14*$C$12),"")</f>
        <v/>
      </c>
      <c r="J1883" s="42" t="str">
        <f ca="1">IFERROR(IF(Data!$C$6="Real",B1883,I1883+J1882+($C$14*$C$12)*(NORMINV(RAND(),$C$15,CHOOSE($G$13,$C$13,F1883,G1883)))),"")</f>
        <v/>
      </c>
      <c r="K1883" s="88" t="str">
        <f>IF(ISNUMBER(A1883), IF($G$16="fixed",$G$17,MIN(H1883*Data!$C$7*$C$16*0.5,$C$17*Data!$C$7))*$C$12,"")</f>
        <v/>
      </c>
      <c r="L1883" s="42" t="str">
        <f t="shared" ca="1" si="900"/>
        <v/>
      </c>
      <c r="M1883" s="44" t="str">
        <f t="shared" ca="1" si="901"/>
        <v/>
      </c>
      <c r="N1883" s="44" t="str">
        <f t="shared" ca="1" si="902"/>
        <v/>
      </c>
      <c r="O1883" s="108" t="str">
        <f t="shared" si="886"/>
        <v/>
      </c>
      <c r="P1883" s="102" t="str">
        <f t="shared" si="887"/>
        <v/>
      </c>
      <c r="Q1883" s="102" t="str">
        <f t="shared" si="888"/>
        <v/>
      </c>
      <c r="R1883" s="120" t="str">
        <f t="shared" si="889"/>
        <v/>
      </c>
      <c r="S1883" s="54" t="str">
        <f t="shared" si="890"/>
        <v/>
      </c>
      <c r="T1883" s="5" t="str">
        <f t="shared" si="891"/>
        <v/>
      </c>
      <c r="U1883" s="152" t="str">
        <f t="shared" si="874"/>
        <v/>
      </c>
      <c r="V1883" s="152" t="str">
        <f t="shared" si="875"/>
        <v/>
      </c>
      <c r="W1883" s="153" t="str">
        <f t="shared" si="876"/>
        <v/>
      </c>
      <c r="X1883" s="153" t="str">
        <f t="shared" si="877"/>
        <v/>
      </c>
      <c r="Y1883" s="153" t="str">
        <f t="shared" si="878"/>
        <v/>
      </c>
      <c r="Z1883" s="153" t="str">
        <f t="shared" si="879"/>
        <v/>
      </c>
      <c r="AA1883" s="152" t="str">
        <f t="shared" si="880"/>
        <v/>
      </c>
      <c r="AB1883" s="152" t="str">
        <f t="shared" si="881"/>
        <v/>
      </c>
      <c r="AC1883" s="154" t="str">
        <f t="shared" si="892"/>
        <v/>
      </c>
      <c r="AD1883" s="154" t="str">
        <f t="shared" si="893"/>
        <v/>
      </c>
      <c r="AE1883" s="3" t="str">
        <f t="shared" si="894"/>
        <v/>
      </c>
      <c r="AF1883" s="3" t="str">
        <f t="shared" si="895"/>
        <v/>
      </c>
      <c r="AG1883" s="3" t="str">
        <f t="shared" si="896"/>
        <v/>
      </c>
      <c r="AH1883" s="4" t="str">
        <f t="shared" si="897"/>
        <v/>
      </c>
      <c r="AI1883" s="75" t="str">
        <f t="shared" si="898"/>
        <v/>
      </c>
      <c r="AJ1883" s="75" t="str">
        <f t="shared" si="899"/>
        <v/>
      </c>
    </row>
    <row r="1884" spans="1:36">
      <c r="A1884" s="41" t="str">
        <f t="shared" si="882"/>
        <v/>
      </c>
      <c r="B1884" s="150" t="str">
        <f>IF(ISNUMBER(A1884),INDEX('MetaTrader Import'!$H$13:$J$5893,TRUNC(((A1884-$A$39+1)-1)/3)+1,MOD((A1884-$A$39+1)-1,3)+1),"")</f>
        <v/>
      </c>
      <c r="C1884" s="43" t="str">
        <f t="shared" si="883"/>
        <v/>
      </c>
      <c r="D1884" s="43" t="str">
        <f t="shared" ca="1" si="873"/>
        <v/>
      </c>
      <c r="E1884" s="43" t="str">
        <f t="shared" si="884"/>
        <v/>
      </c>
      <c r="F1884" s="43" t="str">
        <f t="shared" si="885"/>
        <v/>
      </c>
      <c r="G1884" s="43" t="str">
        <f>IF(A1884&lt;&gt;"",IF(A1884&lt;Data!$G$11*0.25,$C$13/$G$32,IF(A1884&gt;Data!$G$11*0.25,$C$13,$C$13*10)),"")</f>
        <v/>
      </c>
      <c r="H1884" s="43" t="str">
        <f>IF(A1884&lt;&gt;"",IF(Data!$G$9="constant",$C$13,IF(Data!$G$9="squeeze",G1884,F1884)),"")</f>
        <v/>
      </c>
      <c r="I1884" s="38" t="str">
        <f ca="1">IF(ISNUMBER(A1884),NORMINV(RAND(),0,IF(AND(Data!$G$9="squeeze",A1884&lt;Data!$G$11*0.25),$H$32,1)*$C$30*$C$13)*($C$14*$C$12),"")</f>
        <v/>
      </c>
      <c r="J1884" s="42" t="str">
        <f ca="1">IFERROR(IF(Data!$C$6="Real",B1884,I1884+J1883+($C$14*$C$12)*(NORMINV(RAND(),$C$15,CHOOSE($G$13,$C$13,F1884,G1884)))),"")</f>
        <v/>
      </c>
      <c r="K1884" s="88" t="str">
        <f>IF(ISNUMBER(A1884), IF($G$16="fixed",$G$17,MIN(H1884*Data!$C$7*$C$16*0.5,$C$17*Data!$C$7))*$C$12,"")</f>
        <v/>
      </c>
      <c r="L1884" s="42" t="str">
        <f t="shared" ca="1" si="900"/>
        <v/>
      </c>
      <c r="M1884" s="44" t="str">
        <f t="shared" ca="1" si="901"/>
        <v/>
      </c>
      <c r="N1884" s="44" t="str">
        <f t="shared" ca="1" si="902"/>
        <v/>
      </c>
      <c r="O1884" s="108" t="str">
        <f t="shared" si="886"/>
        <v/>
      </c>
      <c r="P1884" s="102" t="str">
        <f t="shared" si="887"/>
        <v/>
      </c>
      <c r="Q1884" s="102" t="str">
        <f t="shared" si="888"/>
        <v/>
      </c>
      <c r="R1884" s="120" t="str">
        <f t="shared" si="889"/>
        <v/>
      </c>
      <c r="S1884" s="54" t="str">
        <f t="shared" si="890"/>
        <v/>
      </c>
      <c r="T1884" s="5" t="str">
        <f t="shared" si="891"/>
        <v/>
      </c>
      <c r="U1884" s="152" t="str">
        <f t="shared" si="874"/>
        <v/>
      </c>
      <c r="V1884" s="152" t="str">
        <f t="shared" si="875"/>
        <v/>
      </c>
      <c r="W1884" s="153" t="str">
        <f t="shared" si="876"/>
        <v/>
      </c>
      <c r="X1884" s="153" t="str">
        <f t="shared" si="877"/>
        <v/>
      </c>
      <c r="Y1884" s="153" t="str">
        <f t="shared" si="878"/>
        <v/>
      </c>
      <c r="Z1884" s="153" t="str">
        <f t="shared" si="879"/>
        <v/>
      </c>
      <c r="AA1884" s="152" t="str">
        <f t="shared" si="880"/>
        <v/>
      </c>
      <c r="AB1884" s="152" t="str">
        <f t="shared" si="881"/>
        <v/>
      </c>
      <c r="AC1884" s="154" t="str">
        <f t="shared" si="892"/>
        <v/>
      </c>
      <c r="AD1884" s="154" t="str">
        <f t="shared" si="893"/>
        <v/>
      </c>
      <c r="AE1884" s="3" t="str">
        <f t="shared" si="894"/>
        <v/>
      </c>
      <c r="AF1884" s="3" t="str">
        <f t="shared" si="895"/>
        <v/>
      </c>
      <c r="AG1884" s="3" t="str">
        <f t="shared" si="896"/>
        <v/>
      </c>
      <c r="AH1884" s="4" t="str">
        <f t="shared" si="897"/>
        <v/>
      </c>
      <c r="AI1884" s="75" t="str">
        <f t="shared" si="898"/>
        <v/>
      </c>
      <c r="AJ1884" s="75" t="str">
        <f t="shared" si="899"/>
        <v/>
      </c>
    </row>
    <row r="1885" spans="1:36">
      <c r="A1885" s="41" t="str">
        <f t="shared" si="882"/>
        <v/>
      </c>
      <c r="B1885" s="150" t="str">
        <f>IF(ISNUMBER(A1885),INDEX('MetaTrader Import'!$H$13:$J$5893,TRUNC(((A1885-$A$39+1)-1)/3)+1,MOD((A1885-$A$39+1)-1,3)+1),"")</f>
        <v/>
      </c>
      <c r="C1885" s="43" t="str">
        <f t="shared" si="883"/>
        <v/>
      </c>
      <c r="D1885" s="43" t="str">
        <f t="shared" ca="1" si="873"/>
        <v/>
      </c>
      <c r="E1885" s="43" t="str">
        <f t="shared" si="884"/>
        <v/>
      </c>
      <c r="F1885" s="43" t="str">
        <f t="shared" si="885"/>
        <v/>
      </c>
      <c r="G1885" s="43" t="str">
        <f>IF(A1885&lt;&gt;"",IF(A1885&lt;Data!$G$11*0.25,$C$13/$G$32,IF(A1885&gt;Data!$G$11*0.25,$C$13,$C$13*10)),"")</f>
        <v/>
      </c>
      <c r="H1885" s="43" t="str">
        <f>IF(A1885&lt;&gt;"",IF(Data!$G$9="constant",$C$13,IF(Data!$G$9="squeeze",G1885,F1885)),"")</f>
        <v/>
      </c>
      <c r="I1885" s="38" t="str">
        <f ca="1">IF(ISNUMBER(A1885),NORMINV(RAND(),0,IF(AND(Data!$G$9="squeeze",A1885&lt;Data!$G$11*0.25),$H$32,1)*$C$30*$C$13)*($C$14*$C$12),"")</f>
        <v/>
      </c>
      <c r="J1885" s="42" t="str">
        <f ca="1">IFERROR(IF(Data!$C$6="Real",B1885,I1885+J1884+($C$14*$C$12)*(NORMINV(RAND(),$C$15,CHOOSE($G$13,$C$13,F1885,G1885)))),"")</f>
        <v/>
      </c>
      <c r="K1885" s="88" t="str">
        <f>IF(ISNUMBER(A1885), IF($G$16="fixed",$G$17,MIN(H1885*Data!$C$7*$C$16*0.5,$C$17*Data!$C$7))*$C$12,"")</f>
        <v/>
      </c>
      <c r="L1885" s="42" t="str">
        <f t="shared" ca="1" si="900"/>
        <v/>
      </c>
      <c r="M1885" s="44" t="str">
        <f t="shared" ca="1" si="901"/>
        <v/>
      </c>
      <c r="N1885" s="44" t="str">
        <f t="shared" ca="1" si="902"/>
        <v/>
      </c>
      <c r="O1885" s="108" t="str">
        <f t="shared" si="886"/>
        <v/>
      </c>
      <c r="P1885" s="102" t="str">
        <f t="shared" si="887"/>
        <v/>
      </c>
      <c r="Q1885" s="102" t="str">
        <f t="shared" si="888"/>
        <v/>
      </c>
      <c r="R1885" s="120" t="str">
        <f t="shared" si="889"/>
        <v/>
      </c>
      <c r="S1885" s="54" t="str">
        <f t="shared" si="890"/>
        <v/>
      </c>
      <c r="T1885" s="5" t="str">
        <f t="shared" si="891"/>
        <v/>
      </c>
      <c r="U1885" s="152" t="str">
        <f t="shared" si="874"/>
        <v/>
      </c>
      <c r="V1885" s="152" t="str">
        <f t="shared" si="875"/>
        <v/>
      </c>
      <c r="W1885" s="153" t="str">
        <f t="shared" si="876"/>
        <v/>
      </c>
      <c r="X1885" s="153" t="str">
        <f t="shared" si="877"/>
        <v/>
      </c>
      <c r="Y1885" s="153" t="str">
        <f t="shared" si="878"/>
        <v/>
      </c>
      <c r="Z1885" s="153" t="str">
        <f t="shared" si="879"/>
        <v/>
      </c>
      <c r="AA1885" s="152" t="str">
        <f t="shared" si="880"/>
        <v/>
      </c>
      <c r="AB1885" s="152" t="str">
        <f t="shared" si="881"/>
        <v/>
      </c>
      <c r="AC1885" s="154" t="str">
        <f t="shared" si="892"/>
        <v/>
      </c>
      <c r="AD1885" s="154" t="str">
        <f t="shared" si="893"/>
        <v/>
      </c>
      <c r="AE1885" s="3" t="str">
        <f t="shared" si="894"/>
        <v/>
      </c>
      <c r="AF1885" s="3" t="str">
        <f t="shared" si="895"/>
        <v/>
      </c>
      <c r="AG1885" s="3" t="str">
        <f t="shared" si="896"/>
        <v/>
      </c>
      <c r="AH1885" s="4" t="str">
        <f t="shared" si="897"/>
        <v/>
      </c>
      <c r="AI1885" s="75" t="str">
        <f t="shared" si="898"/>
        <v/>
      </c>
      <c r="AJ1885" s="75" t="str">
        <f t="shared" si="899"/>
        <v/>
      </c>
    </row>
    <row r="1886" spans="1:36">
      <c r="A1886" s="41" t="str">
        <f t="shared" si="882"/>
        <v/>
      </c>
      <c r="B1886" s="150" t="str">
        <f>IF(ISNUMBER(A1886),INDEX('MetaTrader Import'!$H$13:$J$5893,TRUNC(((A1886-$A$39+1)-1)/3)+1,MOD((A1886-$A$39+1)-1,3)+1),"")</f>
        <v/>
      </c>
      <c r="C1886" s="43" t="str">
        <f t="shared" si="883"/>
        <v/>
      </c>
      <c r="D1886" s="43" t="str">
        <f t="shared" ca="1" si="873"/>
        <v/>
      </c>
      <c r="E1886" s="43" t="str">
        <f t="shared" si="884"/>
        <v/>
      </c>
      <c r="F1886" s="43" t="str">
        <f t="shared" si="885"/>
        <v/>
      </c>
      <c r="G1886" s="43" t="str">
        <f>IF(A1886&lt;&gt;"",IF(A1886&lt;Data!$G$11*0.25,$C$13/$G$32,IF(A1886&gt;Data!$G$11*0.25,$C$13,$C$13*10)),"")</f>
        <v/>
      </c>
      <c r="H1886" s="43" t="str">
        <f>IF(A1886&lt;&gt;"",IF(Data!$G$9="constant",$C$13,IF(Data!$G$9="squeeze",G1886,F1886)),"")</f>
        <v/>
      </c>
      <c r="I1886" s="38" t="str">
        <f ca="1">IF(ISNUMBER(A1886),NORMINV(RAND(),0,IF(AND(Data!$G$9="squeeze",A1886&lt;Data!$G$11*0.25),$H$32,1)*$C$30*$C$13)*($C$14*$C$12),"")</f>
        <v/>
      </c>
      <c r="J1886" s="42" t="str">
        <f ca="1">IFERROR(IF(Data!$C$6="Real",B1886,I1886+J1885+($C$14*$C$12)*(NORMINV(RAND(),$C$15,CHOOSE($G$13,$C$13,F1886,G1886)))),"")</f>
        <v/>
      </c>
      <c r="K1886" s="88" t="str">
        <f>IF(ISNUMBER(A1886), IF($G$16="fixed",$G$17,MIN(H1886*Data!$C$7*$C$16*0.5,$C$17*Data!$C$7))*$C$12,"")</f>
        <v/>
      </c>
      <c r="L1886" s="42" t="str">
        <f t="shared" ca="1" si="900"/>
        <v/>
      </c>
      <c r="M1886" s="44" t="str">
        <f t="shared" ca="1" si="901"/>
        <v/>
      </c>
      <c r="N1886" s="44" t="str">
        <f t="shared" ca="1" si="902"/>
        <v/>
      </c>
      <c r="O1886" s="108" t="str">
        <f t="shared" si="886"/>
        <v/>
      </c>
      <c r="P1886" s="102" t="str">
        <f t="shared" si="887"/>
        <v/>
      </c>
      <c r="Q1886" s="102" t="str">
        <f t="shared" si="888"/>
        <v/>
      </c>
      <c r="R1886" s="120" t="str">
        <f t="shared" si="889"/>
        <v/>
      </c>
      <c r="S1886" s="54" t="str">
        <f t="shared" si="890"/>
        <v/>
      </c>
      <c r="T1886" s="5" t="str">
        <f t="shared" si="891"/>
        <v/>
      </c>
      <c r="U1886" s="152" t="str">
        <f t="shared" si="874"/>
        <v/>
      </c>
      <c r="V1886" s="152" t="str">
        <f t="shared" si="875"/>
        <v/>
      </c>
      <c r="W1886" s="153" t="str">
        <f t="shared" si="876"/>
        <v/>
      </c>
      <c r="X1886" s="153" t="str">
        <f t="shared" si="877"/>
        <v/>
      </c>
      <c r="Y1886" s="153" t="str">
        <f t="shared" si="878"/>
        <v/>
      </c>
      <c r="Z1886" s="153" t="str">
        <f t="shared" si="879"/>
        <v/>
      </c>
      <c r="AA1886" s="152" t="str">
        <f t="shared" si="880"/>
        <v/>
      </c>
      <c r="AB1886" s="152" t="str">
        <f t="shared" si="881"/>
        <v/>
      </c>
      <c r="AC1886" s="154" t="str">
        <f t="shared" si="892"/>
        <v/>
      </c>
      <c r="AD1886" s="154" t="str">
        <f t="shared" si="893"/>
        <v/>
      </c>
      <c r="AE1886" s="3" t="str">
        <f t="shared" si="894"/>
        <v/>
      </c>
      <c r="AF1886" s="3" t="str">
        <f t="shared" si="895"/>
        <v/>
      </c>
      <c r="AG1886" s="3" t="str">
        <f t="shared" si="896"/>
        <v/>
      </c>
      <c r="AH1886" s="4" t="str">
        <f t="shared" si="897"/>
        <v/>
      </c>
      <c r="AI1886" s="75" t="str">
        <f t="shared" si="898"/>
        <v/>
      </c>
      <c r="AJ1886" s="75" t="str">
        <f t="shared" si="899"/>
        <v/>
      </c>
    </row>
    <row r="1887" spans="1:36">
      <c r="A1887" s="41" t="str">
        <f t="shared" si="882"/>
        <v/>
      </c>
      <c r="B1887" s="150" t="str">
        <f>IF(ISNUMBER(A1887),INDEX('MetaTrader Import'!$H$13:$J$5893,TRUNC(((A1887-$A$39+1)-1)/3)+1,MOD((A1887-$A$39+1)-1,3)+1),"")</f>
        <v/>
      </c>
      <c r="C1887" s="43" t="str">
        <f t="shared" si="883"/>
        <v/>
      </c>
      <c r="D1887" s="43" t="str">
        <f t="shared" ca="1" si="873"/>
        <v/>
      </c>
      <c r="E1887" s="43" t="str">
        <f t="shared" si="884"/>
        <v/>
      </c>
      <c r="F1887" s="43" t="str">
        <f t="shared" si="885"/>
        <v/>
      </c>
      <c r="G1887" s="43" t="str">
        <f>IF(A1887&lt;&gt;"",IF(A1887&lt;Data!$G$11*0.25,$C$13/$G$32,IF(A1887&gt;Data!$G$11*0.25,$C$13,$C$13*10)),"")</f>
        <v/>
      </c>
      <c r="H1887" s="43" t="str">
        <f>IF(A1887&lt;&gt;"",IF(Data!$G$9="constant",$C$13,IF(Data!$G$9="squeeze",G1887,F1887)),"")</f>
        <v/>
      </c>
      <c r="I1887" s="38" t="str">
        <f ca="1">IF(ISNUMBER(A1887),NORMINV(RAND(),0,IF(AND(Data!$G$9="squeeze",A1887&lt;Data!$G$11*0.25),$H$32,1)*$C$30*$C$13)*($C$14*$C$12),"")</f>
        <v/>
      </c>
      <c r="J1887" s="42" t="str">
        <f ca="1">IFERROR(IF(Data!$C$6="Real",B1887,I1887+J1886+($C$14*$C$12)*(NORMINV(RAND(),$C$15,CHOOSE($G$13,$C$13,F1887,G1887)))),"")</f>
        <v/>
      </c>
      <c r="K1887" s="88" t="str">
        <f>IF(ISNUMBER(A1887), IF($G$16="fixed",$G$17,MIN(H1887*Data!$C$7*$C$16*0.5,$C$17*Data!$C$7))*$C$12,"")</f>
        <v/>
      </c>
      <c r="L1887" s="42" t="str">
        <f t="shared" ca="1" si="900"/>
        <v/>
      </c>
      <c r="M1887" s="44" t="str">
        <f t="shared" ca="1" si="901"/>
        <v/>
      </c>
      <c r="N1887" s="44" t="str">
        <f t="shared" ca="1" si="902"/>
        <v/>
      </c>
      <c r="O1887" s="108" t="str">
        <f t="shared" si="886"/>
        <v/>
      </c>
      <c r="P1887" s="102" t="str">
        <f t="shared" si="887"/>
        <v/>
      </c>
      <c r="Q1887" s="102" t="str">
        <f t="shared" si="888"/>
        <v/>
      </c>
      <c r="R1887" s="120" t="str">
        <f t="shared" si="889"/>
        <v/>
      </c>
      <c r="S1887" s="54" t="str">
        <f t="shared" si="890"/>
        <v/>
      </c>
      <c r="T1887" s="5" t="str">
        <f t="shared" si="891"/>
        <v/>
      </c>
      <c r="U1887" s="152" t="str">
        <f t="shared" si="874"/>
        <v/>
      </c>
      <c r="V1887" s="152" t="str">
        <f t="shared" si="875"/>
        <v/>
      </c>
      <c r="W1887" s="153" t="str">
        <f t="shared" si="876"/>
        <v/>
      </c>
      <c r="X1887" s="153" t="str">
        <f t="shared" si="877"/>
        <v/>
      </c>
      <c r="Y1887" s="153" t="str">
        <f t="shared" si="878"/>
        <v/>
      </c>
      <c r="Z1887" s="153" t="str">
        <f t="shared" si="879"/>
        <v/>
      </c>
      <c r="AA1887" s="152" t="str">
        <f t="shared" si="880"/>
        <v/>
      </c>
      <c r="AB1887" s="152" t="str">
        <f t="shared" si="881"/>
        <v/>
      </c>
      <c r="AC1887" s="154" t="str">
        <f t="shared" si="892"/>
        <v/>
      </c>
      <c r="AD1887" s="154" t="str">
        <f t="shared" si="893"/>
        <v/>
      </c>
      <c r="AE1887" s="3" t="str">
        <f t="shared" si="894"/>
        <v/>
      </c>
      <c r="AF1887" s="3" t="str">
        <f t="shared" si="895"/>
        <v/>
      </c>
      <c r="AG1887" s="3" t="str">
        <f t="shared" si="896"/>
        <v/>
      </c>
      <c r="AH1887" s="4" t="str">
        <f t="shared" si="897"/>
        <v/>
      </c>
      <c r="AI1887" s="75" t="str">
        <f t="shared" si="898"/>
        <v/>
      </c>
      <c r="AJ1887" s="75" t="str">
        <f t="shared" si="899"/>
        <v/>
      </c>
    </row>
    <row r="1888" spans="1:36">
      <c r="A1888" s="41" t="str">
        <f t="shared" si="882"/>
        <v/>
      </c>
      <c r="B1888" s="150" t="str">
        <f>IF(ISNUMBER(A1888),INDEX('MetaTrader Import'!$H$13:$J$5893,TRUNC(((A1888-$A$39+1)-1)/3)+1,MOD((A1888-$A$39+1)-1,3)+1),"")</f>
        <v/>
      </c>
      <c r="C1888" s="43" t="str">
        <f t="shared" si="883"/>
        <v/>
      </c>
      <c r="D1888" s="43" t="str">
        <f t="shared" ca="1" si="873"/>
        <v/>
      </c>
      <c r="E1888" s="43" t="str">
        <f t="shared" si="884"/>
        <v/>
      </c>
      <c r="F1888" s="43" t="str">
        <f t="shared" si="885"/>
        <v/>
      </c>
      <c r="G1888" s="43" t="str">
        <f>IF(A1888&lt;&gt;"",IF(A1888&lt;Data!$G$11*0.25,$C$13/$G$32,IF(A1888&gt;Data!$G$11*0.25,$C$13,$C$13*10)),"")</f>
        <v/>
      </c>
      <c r="H1888" s="43" t="str">
        <f>IF(A1888&lt;&gt;"",IF(Data!$G$9="constant",$C$13,IF(Data!$G$9="squeeze",G1888,F1888)),"")</f>
        <v/>
      </c>
      <c r="I1888" s="38" t="str">
        <f ca="1">IF(ISNUMBER(A1888),NORMINV(RAND(),0,IF(AND(Data!$G$9="squeeze",A1888&lt;Data!$G$11*0.25),$H$32,1)*$C$30*$C$13)*($C$14*$C$12),"")</f>
        <v/>
      </c>
      <c r="J1888" s="42" t="str">
        <f ca="1">IFERROR(IF(Data!$C$6="Real",B1888,I1888+J1887+($C$14*$C$12)*(NORMINV(RAND(),$C$15,CHOOSE($G$13,$C$13,F1888,G1888)))),"")</f>
        <v/>
      </c>
      <c r="K1888" s="88" t="str">
        <f>IF(ISNUMBER(A1888), IF($G$16="fixed",$G$17,MIN(H1888*Data!$C$7*$C$16*0.5,$C$17*Data!$C$7))*$C$12,"")</f>
        <v/>
      </c>
      <c r="L1888" s="42" t="str">
        <f t="shared" ca="1" si="900"/>
        <v/>
      </c>
      <c r="M1888" s="44" t="str">
        <f t="shared" ca="1" si="901"/>
        <v/>
      </c>
      <c r="N1888" s="44" t="str">
        <f t="shared" ca="1" si="902"/>
        <v/>
      </c>
      <c r="O1888" s="108" t="str">
        <f t="shared" si="886"/>
        <v/>
      </c>
      <c r="P1888" s="102" t="str">
        <f t="shared" si="887"/>
        <v/>
      </c>
      <c r="Q1888" s="102" t="str">
        <f t="shared" si="888"/>
        <v/>
      </c>
      <c r="R1888" s="120" t="str">
        <f t="shared" si="889"/>
        <v/>
      </c>
      <c r="S1888" s="54" t="str">
        <f t="shared" si="890"/>
        <v/>
      </c>
      <c r="T1888" s="5" t="str">
        <f t="shared" si="891"/>
        <v/>
      </c>
      <c r="U1888" s="152" t="str">
        <f t="shared" si="874"/>
        <v/>
      </c>
      <c r="V1888" s="152" t="str">
        <f t="shared" si="875"/>
        <v/>
      </c>
      <c r="W1888" s="153" t="str">
        <f t="shared" si="876"/>
        <v/>
      </c>
      <c r="X1888" s="153" t="str">
        <f t="shared" si="877"/>
        <v/>
      </c>
      <c r="Y1888" s="153" t="str">
        <f t="shared" si="878"/>
        <v/>
      </c>
      <c r="Z1888" s="153" t="str">
        <f t="shared" si="879"/>
        <v/>
      </c>
      <c r="AA1888" s="152" t="str">
        <f t="shared" si="880"/>
        <v/>
      </c>
      <c r="AB1888" s="152" t="str">
        <f t="shared" si="881"/>
        <v/>
      </c>
      <c r="AC1888" s="154" t="str">
        <f t="shared" si="892"/>
        <v/>
      </c>
      <c r="AD1888" s="154" t="str">
        <f t="shared" si="893"/>
        <v/>
      </c>
      <c r="AE1888" s="3" t="str">
        <f t="shared" si="894"/>
        <v/>
      </c>
      <c r="AF1888" s="3" t="str">
        <f t="shared" si="895"/>
        <v/>
      </c>
      <c r="AG1888" s="3" t="str">
        <f t="shared" si="896"/>
        <v/>
      </c>
      <c r="AH1888" s="4" t="str">
        <f t="shared" si="897"/>
        <v/>
      </c>
      <c r="AI1888" s="75" t="str">
        <f t="shared" si="898"/>
        <v/>
      </c>
      <c r="AJ1888" s="75" t="str">
        <f t="shared" si="899"/>
        <v/>
      </c>
    </row>
    <row r="1889" spans="1:36">
      <c r="A1889" s="41" t="str">
        <f t="shared" si="882"/>
        <v/>
      </c>
      <c r="B1889" s="150" t="str">
        <f>IF(ISNUMBER(A1889),INDEX('MetaTrader Import'!$H$13:$J$5893,TRUNC(((A1889-$A$39+1)-1)/3)+1,MOD((A1889-$A$39+1)-1,3)+1),"")</f>
        <v/>
      </c>
      <c r="C1889" s="43" t="str">
        <f t="shared" si="883"/>
        <v/>
      </c>
      <c r="D1889" s="43" t="str">
        <f t="shared" ca="1" si="873"/>
        <v/>
      </c>
      <c r="E1889" s="43" t="str">
        <f t="shared" si="884"/>
        <v/>
      </c>
      <c r="F1889" s="43" t="str">
        <f t="shared" si="885"/>
        <v/>
      </c>
      <c r="G1889" s="43" t="str">
        <f>IF(A1889&lt;&gt;"",IF(A1889&lt;Data!$G$11*0.25,$C$13/$G$32,IF(A1889&gt;Data!$G$11*0.25,$C$13,$C$13*10)),"")</f>
        <v/>
      </c>
      <c r="H1889" s="43" t="str">
        <f>IF(A1889&lt;&gt;"",IF(Data!$G$9="constant",$C$13,IF(Data!$G$9="squeeze",G1889,F1889)),"")</f>
        <v/>
      </c>
      <c r="I1889" s="38" t="str">
        <f ca="1">IF(ISNUMBER(A1889),NORMINV(RAND(),0,IF(AND(Data!$G$9="squeeze",A1889&lt;Data!$G$11*0.25),$H$32,1)*$C$30*$C$13)*($C$14*$C$12),"")</f>
        <v/>
      </c>
      <c r="J1889" s="42" t="str">
        <f ca="1">IFERROR(IF(Data!$C$6="Real",B1889,I1889+J1888+($C$14*$C$12)*(NORMINV(RAND(),$C$15,CHOOSE($G$13,$C$13,F1889,G1889)))),"")</f>
        <v/>
      </c>
      <c r="K1889" s="88" t="str">
        <f>IF(ISNUMBER(A1889), IF($G$16="fixed",$G$17,MIN(H1889*Data!$C$7*$C$16*0.5,$C$17*Data!$C$7))*$C$12,"")</f>
        <v/>
      </c>
      <c r="L1889" s="42" t="str">
        <f t="shared" ca="1" si="900"/>
        <v/>
      </c>
      <c r="M1889" s="44" t="str">
        <f t="shared" ca="1" si="901"/>
        <v/>
      </c>
      <c r="N1889" s="44" t="str">
        <f t="shared" ca="1" si="902"/>
        <v/>
      </c>
      <c r="O1889" s="108" t="str">
        <f t="shared" si="886"/>
        <v/>
      </c>
      <c r="P1889" s="102" t="str">
        <f t="shared" si="887"/>
        <v/>
      </c>
      <c r="Q1889" s="102" t="str">
        <f t="shared" si="888"/>
        <v/>
      </c>
      <c r="R1889" s="120" t="str">
        <f t="shared" si="889"/>
        <v/>
      </c>
      <c r="S1889" s="54" t="str">
        <f t="shared" si="890"/>
        <v/>
      </c>
      <c r="T1889" s="5" t="str">
        <f t="shared" si="891"/>
        <v/>
      </c>
      <c r="U1889" s="152" t="str">
        <f t="shared" si="874"/>
        <v/>
      </c>
      <c r="V1889" s="152" t="str">
        <f t="shared" si="875"/>
        <v/>
      </c>
      <c r="W1889" s="153" t="str">
        <f t="shared" si="876"/>
        <v/>
      </c>
      <c r="X1889" s="153" t="str">
        <f t="shared" si="877"/>
        <v/>
      </c>
      <c r="Y1889" s="153" t="str">
        <f t="shared" si="878"/>
        <v/>
      </c>
      <c r="Z1889" s="153" t="str">
        <f t="shared" si="879"/>
        <v/>
      </c>
      <c r="AA1889" s="152" t="str">
        <f t="shared" si="880"/>
        <v/>
      </c>
      <c r="AB1889" s="152" t="str">
        <f t="shared" si="881"/>
        <v/>
      </c>
      <c r="AC1889" s="154" t="str">
        <f t="shared" si="892"/>
        <v/>
      </c>
      <c r="AD1889" s="154" t="str">
        <f t="shared" si="893"/>
        <v/>
      </c>
      <c r="AE1889" s="3" t="str">
        <f t="shared" si="894"/>
        <v/>
      </c>
      <c r="AF1889" s="3" t="str">
        <f t="shared" si="895"/>
        <v/>
      </c>
      <c r="AG1889" s="3" t="str">
        <f t="shared" si="896"/>
        <v/>
      </c>
      <c r="AH1889" s="4" t="str">
        <f t="shared" si="897"/>
        <v/>
      </c>
      <c r="AI1889" s="75" t="str">
        <f t="shared" si="898"/>
        <v/>
      </c>
      <c r="AJ1889" s="75" t="str">
        <f t="shared" si="899"/>
        <v/>
      </c>
    </row>
    <row r="1890" spans="1:36">
      <c r="A1890" s="41" t="str">
        <f t="shared" si="882"/>
        <v/>
      </c>
      <c r="B1890" s="150" t="str">
        <f>IF(ISNUMBER(A1890),INDEX('MetaTrader Import'!$H$13:$J$5893,TRUNC(((A1890-$A$39+1)-1)/3)+1,MOD((A1890-$A$39+1)-1,3)+1),"")</f>
        <v/>
      </c>
      <c r="C1890" s="43" t="str">
        <f t="shared" si="883"/>
        <v/>
      </c>
      <c r="D1890" s="43" t="str">
        <f t="shared" ca="1" si="873"/>
        <v/>
      </c>
      <c r="E1890" s="43" t="str">
        <f t="shared" si="884"/>
        <v/>
      </c>
      <c r="F1890" s="43" t="str">
        <f t="shared" si="885"/>
        <v/>
      </c>
      <c r="G1890" s="43" t="str">
        <f>IF(A1890&lt;&gt;"",IF(A1890&lt;Data!$G$11*0.25,$C$13/$G$32,IF(A1890&gt;Data!$G$11*0.25,$C$13,$C$13*10)),"")</f>
        <v/>
      </c>
      <c r="H1890" s="43" t="str">
        <f>IF(A1890&lt;&gt;"",IF(Data!$G$9="constant",$C$13,IF(Data!$G$9="squeeze",G1890,F1890)),"")</f>
        <v/>
      </c>
      <c r="I1890" s="38" t="str">
        <f ca="1">IF(ISNUMBER(A1890),NORMINV(RAND(),0,IF(AND(Data!$G$9="squeeze",A1890&lt;Data!$G$11*0.25),$H$32,1)*$C$30*$C$13)*($C$14*$C$12),"")</f>
        <v/>
      </c>
      <c r="J1890" s="42" t="str">
        <f ca="1">IFERROR(IF(Data!$C$6="Real",B1890,I1890+J1889+($C$14*$C$12)*(NORMINV(RAND(),$C$15,CHOOSE($G$13,$C$13,F1890,G1890)))),"")</f>
        <v/>
      </c>
      <c r="K1890" s="88" t="str">
        <f>IF(ISNUMBER(A1890), IF($G$16="fixed",$G$17,MIN(H1890*Data!$C$7*$C$16*0.5,$C$17*Data!$C$7))*$C$12,"")</f>
        <v/>
      </c>
      <c r="L1890" s="42" t="str">
        <f t="shared" ca="1" si="900"/>
        <v/>
      </c>
      <c r="M1890" s="44" t="str">
        <f t="shared" ca="1" si="901"/>
        <v/>
      </c>
      <c r="N1890" s="44" t="str">
        <f t="shared" ca="1" si="902"/>
        <v/>
      </c>
      <c r="O1890" s="108" t="str">
        <f t="shared" si="886"/>
        <v/>
      </c>
      <c r="P1890" s="102" t="str">
        <f t="shared" si="887"/>
        <v/>
      </c>
      <c r="Q1890" s="102" t="str">
        <f t="shared" si="888"/>
        <v/>
      </c>
      <c r="R1890" s="120" t="str">
        <f t="shared" si="889"/>
        <v/>
      </c>
      <c r="S1890" s="54" t="str">
        <f t="shared" si="890"/>
        <v/>
      </c>
      <c r="T1890" s="5" t="str">
        <f t="shared" si="891"/>
        <v/>
      </c>
      <c r="U1890" s="152" t="str">
        <f t="shared" si="874"/>
        <v/>
      </c>
      <c r="V1890" s="152" t="str">
        <f t="shared" si="875"/>
        <v/>
      </c>
      <c r="W1890" s="153" t="str">
        <f t="shared" si="876"/>
        <v/>
      </c>
      <c r="X1890" s="153" t="str">
        <f t="shared" si="877"/>
        <v/>
      </c>
      <c r="Y1890" s="153" t="str">
        <f t="shared" si="878"/>
        <v/>
      </c>
      <c r="Z1890" s="153" t="str">
        <f t="shared" si="879"/>
        <v/>
      </c>
      <c r="AA1890" s="152" t="str">
        <f t="shared" si="880"/>
        <v/>
      </c>
      <c r="AB1890" s="152" t="str">
        <f t="shared" si="881"/>
        <v/>
      </c>
      <c r="AC1890" s="154" t="str">
        <f t="shared" si="892"/>
        <v/>
      </c>
      <c r="AD1890" s="154" t="str">
        <f t="shared" si="893"/>
        <v/>
      </c>
      <c r="AE1890" s="3" t="str">
        <f t="shared" si="894"/>
        <v/>
      </c>
      <c r="AF1890" s="3" t="str">
        <f t="shared" si="895"/>
        <v/>
      </c>
      <c r="AG1890" s="3" t="str">
        <f t="shared" si="896"/>
        <v/>
      </c>
      <c r="AH1890" s="4" t="str">
        <f t="shared" si="897"/>
        <v/>
      </c>
      <c r="AI1890" s="75" t="str">
        <f t="shared" si="898"/>
        <v/>
      </c>
      <c r="AJ1890" s="75" t="str">
        <f t="shared" si="899"/>
        <v/>
      </c>
    </row>
    <row r="1891" spans="1:36">
      <c r="A1891" s="41" t="str">
        <f t="shared" si="882"/>
        <v/>
      </c>
      <c r="B1891" s="150" t="str">
        <f>IF(ISNUMBER(A1891),INDEX('MetaTrader Import'!$H$13:$J$5893,TRUNC(((A1891-$A$39+1)-1)/3)+1,MOD((A1891-$A$39+1)-1,3)+1),"")</f>
        <v/>
      </c>
      <c r="C1891" s="43" t="str">
        <f t="shared" si="883"/>
        <v/>
      </c>
      <c r="D1891" s="43" t="str">
        <f t="shared" ca="1" si="873"/>
        <v/>
      </c>
      <c r="E1891" s="43" t="str">
        <f t="shared" si="884"/>
        <v/>
      </c>
      <c r="F1891" s="43" t="str">
        <f t="shared" si="885"/>
        <v/>
      </c>
      <c r="G1891" s="43" t="str">
        <f>IF(A1891&lt;&gt;"",IF(A1891&lt;Data!$G$11*0.25,$C$13/$G$32,IF(A1891&gt;Data!$G$11*0.25,$C$13,$C$13*10)),"")</f>
        <v/>
      </c>
      <c r="H1891" s="43" t="str">
        <f>IF(A1891&lt;&gt;"",IF(Data!$G$9="constant",$C$13,IF(Data!$G$9="squeeze",G1891,F1891)),"")</f>
        <v/>
      </c>
      <c r="I1891" s="38" t="str">
        <f ca="1">IF(ISNUMBER(A1891),NORMINV(RAND(),0,IF(AND(Data!$G$9="squeeze",A1891&lt;Data!$G$11*0.25),$H$32,1)*$C$30*$C$13)*($C$14*$C$12),"")</f>
        <v/>
      </c>
      <c r="J1891" s="42" t="str">
        <f ca="1">IFERROR(IF(Data!$C$6="Real",B1891,I1891+J1890+($C$14*$C$12)*(NORMINV(RAND(),$C$15,CHOOSE($G$13,$C$13,F1891,G1891)))),"")</f>
        <v/>
      </c>
      <c r="K1891" s="88" t="str">
        <f>IF(ISNUMBER(A1891), IF($G$16="fixed",$G$17,MIN(H1891*Data!$C$7*$C$16*0.5,$C$17*Data!$C$7))*$C$12,"")</f>
        <v/>
      </c>
      <c r="L1891" s="42" t="str">
        <f t="shared" ca="1" si="900"/>
        <v/>
      </c>
      <c r="M1891" s="44" t="str">
        <f t="shared" ca="1" si="901"/>
        <v/>
      </c>
      <c r="N1891" s="44" t="str">
        <f t="shared" ca="1" si="902"/>
        <v/>
      </c>
      <c r="O1891" s="108" t="str">
        <f t="shared" si="886"/>
        <v/>
      </c>
      <c r="P1891" s="102" t="str">
        <f t="shared" si="887"/>
        <v/>
      </c>
      <c r="Q1891" s="102" t="str">
        <f t="shared" si="888"/>
        <v/>
      </c>
      <c r="R1891" s="120" t="str">
        <f t="shared" si="889"/>
        <v/>
      </c>
      <c r="S1891" s="54" t="str">
        <f t="shared" si="890"/>
        <v/>
      </c>
      <c r="T1891" s="5" t="str">
        <f t="shared" si="891"/>
        <v/>
      </c>
      <c r="U1891" s="152" t="str">
        <f t="shared" si="874"/>
        <v/>
      </c>
      <c r="V1891" s="152" t="str">
        <f t="shared" si="875"/>
        <v/>
      </c>
      <c r="W1891" s="153" t="str">
        <f t="shared" si="876"/>
        <v/>
      </c>
      <c r="X1891" s="153" t="str">
        <f t="shared" si="877"/>
        <v/>
      </c>
      <c r="Y1891" s="153" t="str">
        <f t="shared" si="878"/>
        <v/>
      </c>
      <c r="Z1891" s="153" t="str">
        <f t="shared" si="879"/>
        <v/>
      </c>
      <c r="AA1891" s="152" t="str">
        <f t="shared" si="880"/>
        <v/>
      </c>
      <c r="AB1891" s="152" t="str">
        <f t="shared" si="881"/>
        <v/>
      </c>
      <c r="AC1891" s="154" t="str">
        <f t="shared" si="892"/>
        <v/>
      </c>
      <c r="AD1891" s="154" t="str">
        <f t="shared" si="893"/>
        <v/>
      </c>
      <c r="AE1891" s="3" t="str">
        <f t="shared" si="894"/>
        <v/>
      </c>
      <c r="AF1891" s="3" t="str">
        <f t="shared" si="895"/>
        <v/>
      </c>
      <c r="AG1891" s="3" t="str">
        <f t="shared" si="896"/>
        <v/>
      </c>
      <c r="AH1891" s="4" t="str">
        <f t="shared" si="897"/>
        <v/>
      </c>
      <c r="AI1891" s="75" t="str">
        <f t="shared" si="898"/>
        <v/>
      </c>
      <c r="AJ1891" s="75" t="str">
        <f t="shared" si="899"/>
        <v/>
      </c>
    </row>
    <row r="1892" spans="1:36">
      <c r="A1892" s="41" t="str">
        <f t="shared" si="882"/>
        <v/>
      </c>
      <c r="B1892" s="150" t="str">
        <f>IF(ISNUMBER(A1892),INDEX('MetaTrader Import'!$H$13:$J$5893,TRUNC(((A1892-$A$39+1)-1)/3)+1,MOD((A1892-$A$39+1)-1,3)+1),"")</f>
        <v/>
      </c>
      <c r="C1892" s="43" t="str">
        <f t="shared" si="883"/>
        <v/>
      </c>
      <c r="D1892" s="43" t="str">
        <f t="shared" ca="1" si="873"/>
        <v/>
      </c>
      <c r="E1892" s="43" t="str">
        <f t="shared" si="884"/>
        <v/>
      </c>
      <c r="F1892" s="43" t="str">
        <f t="shared" si="885"/>
        <v/>
      </c>
      <c r="G1892" s="43" t="str">
        <f>IF(A1892&lt;&gt;"",IF(A1892&lt;Data!$G$11*0.25,$C$13/$G$32,IF(A1892&gt;Data!$G$11*0.25,$C$13,$C$13*10)),"")</f>
        <v/>
      </c>
      <c r="H1892" s="43" t="str">
        <f>IF(A1892&lt;&gt;"",IF(Data!$G$9="constant",$C$13,IF(Data!$G$9="squeeze",G1892,F1892)),"")</f>
        <v/>
      </c>
      <c r="I1892" s="38" t="str">
        <f ca="1">IF(ISNUMBER(A1892),NORMINV(RAND(),0,IF(AND(Data!$G$9="squeeze",A1892&lt;Data!$G$11*0.25),$H$32,1)*$C$30*$C$13)*($C$14*$C$12),"")</f>
        <v/>
      </c>
      <c r="J1892" s="42" t="str">
        <f ca="1">IFERROR(IF(Data!$C$6="Real",B1892,I1892+J1891+($C$14*$C$12)*(NORMINV(RAND(),$C$15,CHOOSE($G$13,$C$13,F1892,G1892)))),"")</f>
        <v/>
      </c>
      <c r="K1892" s="88" t="str">
        <f>IF(ISNUMBER(A1892), IF($G$16="fixed",$G$17,MIN(H1892*Data!$C$7*$C$16*0.5,$C$17*Data!$C$7))*$C$12,"")</f>
        <v/>
      </c>
      <c r="L1892" s="42" t="str">
        <f t="shared" ca="1" si="900"/>
        <v/>
      </c>
      <c r="M1892" s="44" t="str">
        <f t="shared" ca="1" si="901"/>
        <v/>
      </c>
      <c r="N1892" s="44" t="str">
        <f t="shared" ca="1" si="902"/>
        <v/>
      </c>
      <c r="O1892" s="108" t="str">
        <f t="shared" si="886"/>
        <v/>
      </c>
      <c r="P1892" s="102" t="str">
        <f t="shared" si="887"/>
        <v/>
      </c>
      <c r="Q1892" s="102" t="str">
        <f t="shared" si="888"/>
        <v/>
      </c>
      <c r="R1892" s="120" t="str">
        <f t="shared" si="889"/>
        <v/>
      </c>
      <c r="S1892" s="54" t="str">
        <f t="shared" si="890"/>
        <v/>
      </c>
      <c r="T1892" s="5" t="str">
        <f t="shared" si="891"/>
        <v/>
      </c>
      <c r="U1892" s="152" t="str">
        <f t="shared" si="874"/>
        <v/>
      </c>
      <c r="V1892" s="152" t="str">
        <f t="shared" si="875"/>
        <v/>
      </c>
      <c r="W1892" s="153" t="str">
        <f t="shared" si="876"/>
        <v/>
      </c>
      <c r="X1892" s="153" t="str">
        <f t="shared" si="877"/>
        <v/>
      </c>
      <c r="Y1892" s="153" t="str">
        <f t="shared" si="878"/>
        <v/>
      </c>
      <c r="Z1892" s="153" t="str">
        <f t="shared" si="879"/>
        <v/>
      </c>
      <c r="AA1892" s="152" t="str">
        <f t="shared" si="880"/>
        <v/>
      </c>
      <c r="AB1892" s="152" t="str">
        <f t="shared" si="881"/>
        <v/>
      </c>
      <c r="AC1892" s="154" t="str">
        <f t="shared" si="892"/>
        <v/>
      </c>
      <c r="AD1892" s="154" t="str">
        <f t="shared" si="893"/>
        <v/>
      </c>
      <c r="AE1892" s="3" t="str">
        <f t="shared" si="894"/>
        <v/>
      </c>
      <c r="AF1892" s="3" t="str">
        <f t="shared" si="895"/>
        <v/>
      </c>
      <c r="AG1892" s="3" t="str">
        <f t="shared" si="896"/>
        <v/>
      </c>
      <c r="AH1892" s="4" t="str">
        <f t="shared" si="897"/>
        <v/>
      </c>
      <c r="AI1892" s="75" t="str">
        <f t="shared" si="898"/>
        <v/>
      </c>
      <c r="AJ1892" s="75" t="str">
        <f t="shared" si="899"/>
        <v/>
      </c>
    </row>
    <row r="1893" spans="1:36">
      <c r="A1893" s="41" t="str">
        <f t="shared" si="882"/>
        <v/>
      </c>
      <c r="B1893" s="150" t="str">
        <f>IF(ISNUMBER(A1893),INDEX('MetaTrader Import'!$H$13:$J$5893,TRUNC(((A1893-$A$39+1)-1)/3)+1,MOD((A1893-$A$39+1)-1,3)+1),"")</f>
        <v/>
      </c>
      <c r="C1893" s="43" t="str">
        <f t="shared" si="883"/>
        <v/>
      </c>
      <c r="D1893" s="43" t="str">
        <f t="shared" ca="1" si="873"/>
        <v/>
      </c>
      <c r="E1893" s="43" t="str">
        <f t="shared" si="884"/>
        <v/>
      </c>
      <c r="F1893" s="43" t="str">
        <f t="shared" si="885"/>
        <v/>
      </c>
      <c r="G1893" s="43" t="str">
        <f>IF(A1893&lt;&gt;"",IF(A1893&lt;Data!$G$11*0.25,$C$13/$G$32,IF(A1893&gt;Data!$G$11*0.25,$C$13,$C$13*10)),"")</f>
        <v/>
      </c>
      <c r="H1893" s="43" t="str">
        <f>IF(A1893&lt;&gt;"",IF(Data!$G$9="constant",$C$13,IF(Data!$G$9="squeeze",G1893,F1893)),"")</f>
        <v/>
      </c>
      <c r="I1893" s="38" t="str">
        <f ca="1">IF(ISNUMBER(A1893),NORMINV(RAND(),0,IF(AND(Data!$G$9="squeeze",A1893&lt;Data!$G$11*0.25),$H$32,1)*$C$30*$C$13)*($C$14*$C$12),"")</f>
        <v/>
      </c>
      <c r="J1893" s="42" t="str">
        <f ca="1">IFERROR(IF(Data!$C$6="Real",B1893,I1893+J1892+($C$14*$C$12)*(NORMINV(RAND(),$C$15,CHOOSE($G$13,$C$13,F1893,G1893)))),"")</f>
        <v/>
      </c>
      <c r="K1893" s="88" t="str">
        <f>IF(ISNUMBER(A1893), IF($G$16="fixed",$G$17,MIN(H1893*Data!$C$7*$C$16*0.5,$C$17*Data!$C$7))*$C$12,"")</f>
        <v/>
      </c>
      <c r="L1893" s="42" t="str">
        <f t="shared" ca="1" si="900"/>
        <v/>
      </c>
      <c r="M1893" s="44" t="str">
        <f t="shared" ca="1" si="901"/>
        <v/>
      </c>
      <c r="N1893" s="44" t="str">
        <f t="shared" ca="1" si="902"/>
        <v/>
      </c>
      <c r="O1893" s="108" t="str">
        <f t="shared" si="886"/>
        <v/>
      </c>
      <c r="P1893" s="102" t="str">
        <f t="shared" si="887"/>
        <v/>
      </c>
      <c r="Q1893" s="102" t="str">
        <f t="shared" si="888"/>
        <v/>
      </c>
      <c r="R1893" s="120" t="str">
        <f t="shared" si="889"/>
        <v/>
      </c>
      <c r="S1893" s="54" t="str">
        <f t="shared" si="890"/>
        <v/>
      </c>
      <c r="T1893" s="5" t="str">
        <f t="shared" si="891"/>
        <v/>
      </c>
      <c r="U1893" s="152" t="str">
        <f t="shared" si="874"/>
        <v/>
      </c>
      <c r="V1893" s="152" t="str">
        <f t="shared" si="875"/>
        <v/>
      </c>
      <c r="W1893" s="153" t="str">
        <f t="shared" si="876"/>
        <v/>
      </c>
      <c r="X1893" s="153" t="str">
        <f t="shared" si="877"/>
        <v/>
      </c>
      <c r="Y1893" s="153" t="str">
        <f t="shared" si="878"/>
        <v/>
      </c>
      <c r="Z1893" s="153" t="str">
        <f t="shared" si="879"/>
        <v/>
      </c>
      <c r="AA1893" s="152" t="str">
        <f t="shared" si="880"/>
        <v/>
      </c>
      <c r="AB1893" s="152" t="str">
        <f t="shared" si="881"/>
        <v/>
      </c>
      <c r="AC1893" s="154" t="str">
        <f t="shared" si="892"/>
        <v/>
      </c>
      <c r="AD1893" s="154" t="str">
        <f t="shared" si="893"/>
        <v/>
      </c>
      <c r="AE1893" s="3" t="str">
        <f t="shared" si="894"/>
        <v/>
      </c>
      <c r="AF1893" s="3" t="str">
        <f t="shared" si="895"/>
        <v/>
      </c>
      <c r="AG1893" s="3" t="str">
        <f t="shared" si="896"/>
        <v/>
      </c>
      <c r="AH1893" s="4" t="str">
        <f t="shared" si="897"/>
        <v/>
      </c>
      <c r="AI1893" s="75" t="str">
        <f t="shared" si="898"/>
        <v/>
      </c>
      <c r="AJ1893" s="75" t="str">
        <f t="shared" si="899"/>
        <v/>
      </c>
    </row>
    <row r="1894" spans="1:36">
      <c r="A1894" s="41" t="str">
        <f t="shared" si="882"/>
        <v/>
      </c>
      <c r="B1894" s="150" t="str">
        <f>IF(ISNUMBER(A1894),INDEX('MetaTrader Import'!$H$13:$J$5893,TRUNC(((A1894-$A$39+1)-1)/3)+1,MOD((A1894-$A$39+1)-1,3)+1),"")</f>
        <v/>
      </c>
      <c r="C1894" s="43" t="str">
        <f t="shared" si="883"/>
        <v/>
      </c>
      <c r="D1894" s="43" t="str">
        <f t="shared" ca="1" si="873"/>
        <v/>
      </c>
      <c r="E1894" s="43" t="str">
        <f t="shared" si="884"/>
        <v/>
      </c>
      <c r="F1894" s="43" t="str">
        <f t="shared" si="885"/>
        <v/>
      </c>
      <c r="G1894" s="43" t="str">
        <f>IF(A1894&lt;&gt;"",IF(A1894&lt;Data!$G$11*0.25,$C$13/$G$32,IF(A1894&gt;Data!$G$11*0.25,$C$13,$C$13*10)),"")</f>
        <v/>
      </c>
      <c r="H1894" s="43" t="str">
        <f>IF(A1894&lt;&gt;"",IF(Data!$G$9="constant",$C$13,IF(Data!$G$9="squeeze",G1894,F1894)),"")</f>
        <v/>
      </c>
      <c r="I1894" s="38" t="str">
        <f ca="1">IF(ISNUMBER(A1894),NORMINV(RAND(),0,IF(AND(Data!$G$9="squeeze",A1894&lt;Data!$G$11*0.25),$H$32,1)*$C$30*$C$13)*($C$14*$C$12),"")</f>
        <v/>
      </c>
      <c r="J1894" s="42" t="str">
        <f ca="1">IFERROR(IF(Data!$C$6="Real",B1894,I1894+J1893+($C$14*$C$12)*(NORMINV(RAND(),$C$15,CHOOSE($G$13,$C$13,F1894,G1894)))),"")</f>
        <v/>
      </c>
      <c r="K1894" s="88" t="str">
        <f>IF(ISNUMBER(A1894), IF($G$16="fixed",$G$17,MIN(H1894*Data!$C$7*$C$16*0.5,$C$17*Data!$C$7))*$C$12,"")</f>
        <v/>
      </c>
      <c r="L1894" s="42" t="str">
        <f t="shared" ca="1" si="900"/>
        <v/>
      </c>
      <c r="M1894" s="44" t="str">
        <f t="shared" ca="1" si="901"/>
        <v/>
      </c>
      <c r="N1894" s="44" t="str">
        <f t="shared" ca="1" si="902"/>
        <v/>
      </c>
      <c r="O1894" s="108" t="str">
        <f t="shared" si="886"/>
        <v/>
      </c>
      <c r="P1894" s="102" t="str">
        <f t="shared" si="887"/>
        <v/>
      </c>
      <c r="Q1894" s="102" t="str">
        <f t="shared" si="888"/>
        <v/>
      </c>
      <c r="R1894" s="120" t="str">
        <f t="shared" si="889"/>
        <v/>
      </c>
      <c r="S1894" s="54" t="str">
        <f t="shared" si="890"/>
        <v/>
      </c>
      <c r="T1894" s="5" t="str">
        <f t="shared" si="891"/>
        <v/>
      </c>
      <c r="U1894" s="152" t="str">
        <f t="shared" si="874"/>
        <v/>
      </c>
      <c r="V1894" s="152" t="str">
        <f t="shared" si="875"/>
        <v/>
      </c>
      <c r="W1894" s="153" t="str">
        <f t="shared" si="876"/>
        <v/>
      </c>
      <c r="X1894" s="153" t="str">
        <f t="shared" si="877"/>
        <v/>
      </c>
      <c r="Y1894" s="153" t="str">
        <f t="shared" si="878"/>
        <v/>
      </c>
      <c r="Z1894" s="153" t="str">
        <f t="shared" si="879"/>
        <v/>
      </c>
      <c r="AA1894" s="152" t="str">
        <f t="shared" si="880"/>
        <v/>
      </c>
      <c r="AB1894" s="152" t="str">
        <f t="shared" si="881"/>
        <v/>
      </c>
      <c r="AC1894" s="154" t="str">
        <f t="shared" si="892"/>
        <v/>
      </c>
      <c r="AD1894" s="154" t="str">
        <f t="shared" si="893"/>
        <v/>
      </c>
      <c r="AE1894" s="3" t="str">
        <f t="shared" si="894"/>
        <v/>
      </c>
      <c r="AF1894" s="3" t="str">
        <f t="shared" si="895"/>
        <v/>
      </c>
      <c r="AG1894" s="3" t="str">
        <f t="shared" si="896"/>
        <v/>
      </c>
      <c r="AH1894" s="4" t="str">
        <f t="shared" si="897"/>
        <v/>
      </c>
      <c r="AI1894" s="75" t="str">
        <f t="shared" si="898"/>
        <v/>
      </c>
      <c r="AJ1894" s="75" t="str">
        <f t="shared" si="899"/>
        <v/>
      </c>
    </row>
    <row r="1895" spans="1:36">
      <c r="A1895" s="41" t="str">
        <f t="shared" si="882"/>
        <v/>
      </c>
      <c r="B1895" s="150" t="str">
        <f>IF(ISNUMBER(A1895),INDEX('MetaTrader Import'!$H$13:$J$5893,TRUNC(((A1895-$A$39+1)-1)/3)+1,MOD((A1895-$A$39+1)-1,3)+1),"")</f>
        <v/>
      </c>
      <c r="C1895" s="43" t="str">
        <f t="shared" si="883"/>
        <v/>
      </c>
      <c r="D1895" s="43" t="str">
        <f t="shared" ca="1" si="873"/>
        <v/>
      </c>
      <c r="E1895" s="43" t="str">
        <f t="shared" si="884"/>
        <v/>
      </c>
      <c r="F1895" s="43" t="str">
        <f t="shared" si="885"/>
        <v/>
      </c>
      <c r="G1895" s="43" t="str">
        <f>IF(A1895&lt;&gt;"",IF(A1895&lt;Data!$G$11*0.25,$C$13/$G$32,IF(A1895&gt;Data!$G$11*0.25,$C$13,$C$13*10)),"")</f>
        <v/>
      </c>
      <c r="H1895" s="43" t="str">
        <f>IF(A1895&lt;&gt;"",IF(Data!$G$9="constant",$C$13,IF(Data!$G$9="squeeze",G1895,F1895)),"")</f>
        <v/>
      </c>
      <c r="I1895" s="38" t="str">
        <f ca="1">IF(ISNUMBER(A1895),NORMINV(RAND(),0,IF(AND(Data!$G$9="squeeze",A1895&lt;Data!$G$11*0.25),$H$32,1)*$C$30*$C$13)*($C$14*$C$12),"")</f>
        <v/>
      </c>
      <c r="J1895" s="42" t="str">
        <f ca="1">IFERROR(IF(Data!$C$6="Real",B1895,I1895+J1894+($C$14*$C$12)*(NORMINV(RAND(),$C$15,CHOOSE($G$13,$C$13,F1895,G1895)))),"")</f>
        <v/>
      </c>
      <c r="K1895" s="88" t="str">
        <f>IF(ISNUMBER(A1895), IF($G$16="fixed",$G$17,MIN(H1895*Data!$C$7*$C$16*0.5,$C$17*Data!$C$7))*$C$12,"")</f>
        <v/>
      </c>
      <c r="L1895" s="42" t="str">
        <f t="shared" ca="1" si="900"/>
        <v/>
      </c>
      <c r="M1895" s="44" t="str">
        <f t="shared" ca="1" si="901"/>
        <v/>
      </c>
      <c r="N1895" s="44" t="str">
        <f t="shared" ca="1" si="902"/>
        <v/>
      </c>
      <c r="O1895" s="108" t="str">
        <f t="shared" si="886"/>
        <v/>
      </c>
      <c r="P1895" s="102" t="str">
        <f t="shared" si="887"/>
        <v/>
      </c>
      <c r="Q1895" s="102" t="str">
        <f t="shared" si="888"/>
        <v/>
      </c>
      <c r="R1895" s="120" t="str">
        <f t="shared" si="889"/>
        <v/>
      </c>
      <c r="S1895" s="54" t="str">
        <f t="shared" si="890"/>
        <v/>
      </c>
      <c r="T1895" s="5" t="str">
        <f t="shared" si="891"/>
        <v/>
      </c>
      <c r="U1895" s="152" t="str">
        <f t="shared" si="874"/>
        <v/>
      </c>
      <c r="V1895" s="152" t="str">
        <f t="shared" si="875"/>
        <v/>
      </c>
      <c r="W1895" s="153" t="str">
        <f t="shared" si="876"/>
        <v/>
      </c>
      <c r="X1895" s="153" t="str">
        <f t="shared" si="877"/>
        <v/>
      </c>
      <c r="Y1895" s="153" t="str">
        <f t="shared" si="878"/>
        <v/>
      </c>
      <c r="Z1895" s="153" t="str">
        <f t="shared" si="879"/>
        <v/>
      </c>
      <c r="AA1895" s="152" t="str">
        <f t="shared" si="880"/>
        <v/>
      </c>
      <c r="AB1895" s="152" t="str">
        <f t="shared" si="881"/>
        <v/>
      </c>
      <c r="AC1895" s="154" t="str">
        <f t="shared" si="892"/>
        <v/>
      </c>
      <c r="AD1895" s="154" t="str">
        <f t="shared" si="893"/>
        <v/>
      </c>
      <c r="AE1895" s="3" t="str">
        <f t="shared" si="894"/>
        <v/>
      </c>
      <c r="AF1895" s="3" t="str">
        <f t="shared" si="895"/>
        <v/>
      </c>
      <c r="AG1895" s="3" t="str">
        <f t="shared" si="896"/>
        <v/>
      </c>
      <c r="AH1895" s="4" t="str">
        <f t="shared" si="897"/>
        <v/>
      </c>
      <c r="AI1895" s="75" t="str">
        <f t="shared" si="898"/>
        <v/>
      </c>
      <c r="AJ1895" s="75" t="str">
        <f t="shared" si="899"/>
        <v/>
      </c>
    </row>
    <row r="1896" spans="1:36">
      <c r="A1896" s="41" t="str">
        <f t="shared" si="882"/>
        <v/>
      </c>
      <c r="B1896" s="150" t="str">
        <f>IF(ISNUMBER(A1896),INDEX('MetaTrader Import'!$H$13:$J$5893,TRUNC(((A1896-$A$39+1)-1)/3)+1,MOD((A1896-$A$39+1)-1,3)+1),"")</f>
        <v/>
      </c>
      <c r="C1896" s="43" t="str">
        <f t="shared" si="883"/>
        <v/>
      </c>
      <c r="D1896" s="43" t="str">
        <f t="shared" ca="1" si="873"/>
        <v/>
      </c>
      <c r="E1896" s="43" t="str">
        <f t="shared" si="884"/>
        <v/>
      </c>
      <c r="F1896" s="43" t="str">
        <f t="shared" si="885"/>
        <v/>
      </c>
      <c r="G1896" s="43" t="str">
        <f>IF(A1896&lt;&gt;"",IF(A1896&lt;Data!$G$11*0.25,$C$13/$G$32,IF(A1896&gt;Data!$G$11*0.25,$C$13,$C$13*10)),"")</f>
        <v/>
      </c>
      <c r="H1896" s="43" t="str">
        <f>IF(A1896&lt;&gt;"",IF(Data!$G$9="constant",$C$13,IF(Data!$G$9="squeeze",G1896,F1896)),"")</f>
        <v/>
      </c>
      <c r="I1896" s="38" t="str">
        <f ca="1">IF(ISNUMBER(A1896),NORMINV(RAND(),0,IF(AND(Data!$G$9="squeeze",A1896&lt;Data!$G$11*0.25),$H$32,1)*$C$30*$C$13)*($C$14*$C$12),"")</f>
        <v/>
      </c>
      <c r="J1896" s="42" t="str">
        <f ca="1">IFERROR(IF(Data!$C$6="Real",B1896,I1896+J1895+($C$14*$C$12)*(NORMINV(RAND(),$C$15,CHOOSE($G$13,$C$13,F1896,G1896)))),"")</f>
        <v/>
      </c>
      <c r="K1896" s="88" t="str">
        <f>IF(ISNUMBER(A1896), IF($G$16="fixed",$G$17,MIN(H1896*Data!$C$7*$C$16*0.5,$C$17*Data!$C$7))*$C$12,"")</f>
        <v/>
      </c>
      <c r="L1896" s="42" t="str">
        <f t="shared" ca="1" si="900"/>
        <v/>
      </c>
      <c r="M1896" s="44" t="str">
        <f t="shared" ca="1" si="901"/>
        <v/>
      </c>
      <c r="N1896" s="44" t="str">
        <f t="shared" ca="1" si="902"/>
        <v/>
      </c>
      <c r="O1896" s="108" t="str">
        <f t="shared" si="886"/>
        <v/>
      </c>
      <c r="P1896" s="102" t="str">
        <f t="shared" si="887"/>
        <v/>
      </c>
      <c r="Q1896" s="102" t="str">
        <f t="shared" si="888"/>
        <v/>
      </c>
      <c r="R1896" s="120" t="str">
        <f t="shared" si="889"/>
        <v/>
      </c>
      <c r="S1896" s="54" t="str">
        <f t="shared" si="890"/>
        <v/>
      </c>
      <c r="T1896" s="5" t="str">
        <f t="shared" si="891"/>
        <v/>
      </c>
      <c r="U1896" s="152" t="str">
        <f t="shared" si="874"/>
        <v/>
      </c>
      <c r="V1896" s="152" t="str">
        <f t="shared" si="875"/>
        <v/>
      </c>
      <c r="W1896" s="153" t="str">
        <f t="shared" si="876"/>
        <v/>
      </c>
      <c r="X1896" s="153" t="str">
        <f t="shared" si="877"/>
        <v/>
      </c>
      <c r="Y1896" s="153" t="str">
        <f t="shared" si="878"/>
        <v/>
      </c>
      <c r="Z1896" s="153" t="str">
        <f t="shared" si="879"/>
        <v/>
      </c>
      <c r="AA1896" s="152" t="str">
        <f t="shared" si="880"/>
        <v/>
      </c>
      <c r="AB1896" s="152" t="str">
        <f t="shared" si="881"/>
        <v/>
      </c>
      <c r="AC1896" s="154" t="str">
        <f t="shared" si="892"/>
        <v/>
      </c>
      <c r="AD1896" s="154" t="str">
        <f t="shared" si="893"/>
        <v/>
      </c>
      <c r="AE1896" s="3" t="str">
        <f t="shared" si="894"/>
        <v/>
      </c>
      <c r="AF1896" s="3" t="str">
        <f t="shared" si="895"/>
        <v/>
      </c>
      <c r="AG1896" s="3" t="str">
        <f t="shared" si="896"/>
        <v/>
      </c>
      <c r="AH1896" s="4" t="str">
        <f t="shared" si="897"/>
        <v/>
      </c>
      <c r="AI1896" s="75" t="str">
        <f t="shared" si="898"/>
        <v/>
      </c>
      <c r="AJ1896" s="75" t="str">
        <f t="shared" si="899"/>
        <v/>
      </c>
    </row>
    <row r="1897" spans="1:36">
      <c r="A1897" s="41" t="str">
        <f t="shared" si="882"/>
        <v/>
      </c>
      <c r="B1897" s="150" t="str">
        <f>IF(ISNUMBER(A1897),INDEX('MetaTrader Import'!$H$13:$J$5893,TRUNC(((A1897-$A$39+1)-1)/3)+1,MOD((A1897-$A$39+1)-1,3)+1),"")</f>
        <v/>
      </c>
      <c r="C1897" s="43" t="str">
        <f t="shared" si="883"/>
        <v/>
      </c>
      <c r="D1897" s="43" t="str">
        <f t="shared" ca="1" si="873"/>
        <v/>
      </c>
      <c r="E1897" s="43" t="str">
        <f t="shared" si="884"/>
        <v/>
      </c>
      <c r="F1897" s="43" t="str">
        <f t="shared" si="885"/>
        <v/>
      </c>
      <c r="G1897" s="43" t="str">
        <f>IF(A1897&lt;&gt;"",IF(A1897&lt;Data!$G$11*0.25,$C$13/$G$32,IF(A1897&gt;Data!$G$11*0.25,$C$13,$C$13*10)),"")</f>
        <v/>
      </c>
      <c r="H1897" s="43" t="str">
        <f>IF(A1897&lt;&gt;"",IF(Data!$G$9="constant",$C$13,IF(Data!$G$9="squeeze",G1897,F1897)),"")</f>
        <v/>
      </c>
      <c r="I1897" s="38" t="str">
        <f ca="1">IF(ISNUMBER(A1897),NORMINV(RAND(),0,IF(AND(Data!$G$9="squeeze",A1897&lt;Data!$G$11*0.25),$H$32,1)*$C$30*$C$13)*($C$14*$C$12),"")</f>
        <v/>
      </c>
      <c r="J1897" s="42" t="str">
        <f ca="1">IFERROR(IF(Data!$C$6="Real",B1897,I1897+J1896+($C$14*$C$12)*(NORMINV(RAND(),$C$15,CHOOSE($G$13,$C$13,F1897,G1897)))),"")</f>
        <v/>
      </c>
      <c r="K1897" s="88" t="str">
        <f>IF(ISNUMBER(A1897), IF($G$16="fixed",$G$17,MIN(H1897*Data!$C$7*$C$16*0.5,$C$17*Data!$C$7))*$C$12,"")</f>
        <v/>
      </c>
      <c r="L1897" s="42" t="str">
        <f t="shared" ca="1" si="900"/>
        <v/>
      </c>
      <c r="M1897" s="44" t="str">
        <f t="shared" ca="1" si="901"/>
        <v/>
      </c>
      <c r="N1897" s="44" t="str">
        <f t="shared" ca="1" si="902"/>
        <v/>
      </c>
      <c r="O1897" s="108" t="str">
        <f t="shared" si="886"/>
        <v/>
      </c>
      <c r="P1897" s="102" t="str">
        <f t="shared" si="887"/>
        <v/>
      </c>
      <c r="Q1897" s="102" t="str">
        <f t="shared" si="888"/>
        <v/>
      </c>
      <c r="R1897" s="120" t="str">
        <f t="shared" si="889"/>
        <v/>
      </c>
      <c r="S1897" s="54" t="str">
        <f t="shared" si="890"/>
        <v/>
      </c>
      <c r="T1897" s="5" t="str">
        <f t="shared" si="891"/>
        <v/>
      </c>
      <c r="U1897" s="152" t="str">
        <f t="shared" si="874"/>
        <v/>
      </c>
      <c r="V1897" s="152" t="str">
        <f t="shared" si="875"/>
        <v/>
      </c>
      <c r="W1897" s="153" t="str">
        <f t="shared" si="876"/>
        <v/>
      </c>
      <c r="X1897" s="153" t="str">
        <f t="shared" si="877"/>
        <v/>
      </c>
      <c r="Y1897" s="153" t="str">
        <f t="shared" si="878"/>
        <v/>
      </c>
      <c r="Z1897" s="153" t="str">
        <f t="shared" si="879"/>
        <v/>
      </c>
      <c r="AA1897" s="152" t="str">
        <f t="shared" si="880"/>
        <v/>
      </c>
      <c r="AB1897" s="152" t="str">
        <f t="shared" si="881"/>
        <v/>
      </c>
      <c r="AC1897" s="154" t="str">
        <f t="shared" si="892"/>
        <v/>
      </c>
      <c r="AD1897" s="154" t="str">
        <f t="shared" si="893"/>
        <v/>
      </c>
      <c r="AE1897" s="3" t="str">
        <f t="shared" si="894"/>
        <v/>
      </c>
      <c r="AF1897" s="3" t="str">
        <f t="shared" si="895"/>
        <v/>
      </c>
      <c r="AG1897" s="3" t="str">
        <f t="shared" si="896"/>
        <v/>
      </c>
      <c r="AH1897" s="4" t="str">
        <f t="shared" si="897"/>
        <v/>
      </c>
      <c r="AI1897" s="75" t="str">
        <f t="shared" si="898"/>
        <v/>
      </c>
      <c r="AJ1897" s="75" t="str">
        <f t="shared" si="899"/>
        <v/>
      </c>
    </row>
    <row r="1898" spans="1:36">
      <c r="A1898" s="41" t="str">
        <f t="shared" si="882"/>
        <v/>
      </c>
      <c r="B1898" s="150" t="str">
        <f>IF(ISNUMBER(A1898),INDEX('MetaTrader Import'!$H$13:$J$5893,TRUNC(((A1898-$A$39+1)-1)/3)+1,MOD((A1898-$A$39+1)-1,3)+1),"")</f>
        <v/>
      </c>
      <c r="C1898" s="43" t="str">
        <f t="shared" si="883"/>
        <v/>
      </c>
      <c r="D1898" s="43" t="str">
        <f t="shared" ca="1" si="873"/>
        <v/>
      </c>
      <c r="E1898" s="43" t="str">
        <f t="shared" si="884"/>
        <v/>
      </c>
      <c r="F1898" s="43" t="str">
        <f t="shared" si="885"/>
        <v/>
      </c>
      <c r="G1898" s="43" t="str">
        <f>IF(A1898&lt;&gt;"",IF(A1898&lt;Data!$G$11*0.25,$C$13/$G$32,IF(A1898&gt;Data!$G$11*0.25,$C$13,$C$13*10)),"")</f>
        <v/>
      </c>
      <c r="H1898" s="43" t="str">
        <f>IF(A1898&lt;&gt;"",IF(Data!$G$9="constant",$C$13,IF(Data!$G$9="squeeze",G1898,F1898)),"")</f>
        <v/>
      </c>
      <c r="I1898" s="38" t="str">
        <f ca="1">IF(ISNUMBER(A1898),NORMINV(RAND(),0,IF(AND(Data!$G$9="squeeze",A1898&lt;Data!$G$11*0.25),$H$32,1)*$C$30*$C$13)*($C$14*$C$12),"")</f>
        <v/>
      </c>
      <c r="J1898" s="42" t="str">
        <f ca="1">IFERROR(IF(Data!$C$6="Real",B1898,I1898+J1897+($C$14*$C$12)*(NORMINV(RAND(),$C$15,CHOOSE($G$13,$C$13,F1898,G1898)))),"")</f>
        <v/>
      </c>
      <c r="K1898" s="88" t="str">
        <f>IF(ISNUMBER(A1898), IF($G$16="fixed",$G$17,MIN(H1898*Data!$C$7*$C$16*0.5,$C$17*Data!$C$7))*$C$12,"")</f>
        <v/>
      </c>
      <c r="L1898" s="42" t="str">
        <f t="shared" ca="1" si="900"/>
        <v/>
      </c>
      <c r="M1898" s="44" t="str">
        <f t="shared" ca="1" si="901"/>
        <v/>
      </c>
      <c r="N1898" s="44" t="str">
        <f t="shared" ca="1" si="902"/>
        <v/>
      </c>
      <c r="O1898" s="108" t="str">
        <f t="shared" si="886"/>
        <v/>
      </c>
      <c r="P1898" s="102" t="str">
        <f t="shared" si="887"/>
        <v/>
      </c>
      <c r="Q1898" s="102" t="str">
        <f t="shared" si="888"/>
        <v/>
      </c>
      <c r="R1898" s="120" t="str">
        <f t="shared" si="889"/>
        <v/>
      </c>
      <c r="S1898" s="54" t="str">
        <f t="shared" si="890"/>
        <v/>
      </c>
      <c r="T1898" s="5" t="str">
        <f t="shared" si="891"/>
        <v/>
      </c>
      <c r="U1898" s="152" t="str">
        <f t="shared" si="874"/>
        <v/>
      </c>
      <c r="V1898" s="152" t="str">
        <f t="shared" si="875"/>
        <v/>
      </c>
      <c r="W1898" s="153" t="str">
        <f t="shared" si="876"/>
        <v/>
      </c>
      <c r="X1898" s="153" t="str">
        <f t="shared" si="877"/>
        <v/>
      </c>
      <c r="Y1898" s="153" t="str">
        <f t="shared" si="878"/>
        <v/>
      </c>
      <c r="Z1898" s="153" t="str">
        <f t="shared" si="879"/>
        <v/>
      </c>
      <c r="AA1898" s="152" t="str">
        <f t="shared" si="880"/>
        <v/>
      </c>
      <c r="AB1898" s="152" t="str">
        <f t="shared" si="881"/>
        <v/>
      </c>
      <c r="AC1898" s="154" t="str">
        <f t="shared" si="892"/>
        <v/>
      </c>
      <c r="AD1898" s="154" t="str">
        <f t="shared" si="893"/>
        <v/>
      </c>
      <c r="AE1898" s="3" t="str">
        <f t="shared" si="894"/>
        <v/>
      </c>
      <c r="AF1898" s="3" t="str">
        <f t="shared" si="895"/>
        <v/>
      </c>
      <c r="AG1898" s="3" t="str">
        <f t="shared" si="896"/>
        <v/>
      </c>
      <c r="AH1898" s="4" t="str">
        <f t="shared" si="897"/>
        <v/>
      </c>
      <c r="AI1898" s="75" t="str">
        <f t="shared" si="898"/>
        <v/>
      </c>
      <c r="AJ1898" s="75" t="str">
        <f t="shared" si="899"/>
        <v/>
      </c>
    </row>
    <row r="1899" spans="1:36">
      <c r="A1899" s="41" t="str">
        <f t="shared" si="882"/>
        <v/>
      </c>
      <c r="B1899" s="150" t="str">
        <f>IF(ISNUMBER(A1899),INDEX('MetaTrader Import'!$H$13:$J$5893,TRUNC(((A1899-$A$39+1)-1)/3)+1,MOD((A1899-$A$39+1)-1,3)+1),"")</f>
        <v/>
      </c>
      <c r="C1899" s="43" t="str">
        <f t="shared" si="883"/>
        <v/>
      </c>
      <c r="D1899" s="43" t="str">
        <f t="shared" ca="1" si="873"/>
        <v/>
      </c>
      <c r="E1899" s="43" t="str">
        <f t="shared" si="884"/>
        <v/>
      </c>
      <c r="F1899" s="43" t="str">
        <f t="shared" si="885"/>
        <v/>
      </c>
      <c r="G1899" s="43" t="str">
        <f>IF(A1899&lt;&gt;"",IF(A1899&lt;Data!$G$11*0.25,$C$13/$G$32,IF(A1899&gt;Data!$G$11*0.25,$C$13,$C$13*10)),"")</f>
        <v/>
      </c>
      <c r="H1899" s="43" t="str">
        <f>IF(A1899&lt;&gt;"",IF(Data!$G$9="constant",$C$13,IF(Data!$G$9="squeeze",G1899,F1899)),"")</f>
        <v/>
      </c>
      <c r="I1899" s="38" t="str">
        <f ca="1">IF(ISNUMBER(A1899),NORMINV(RAND(),0,IF(AND(Data!$G$9="squeeze",A1899&lt;Data!$G$11*0.25),$H$32,1)*$C$30*$C$13)*($C$14*$C$12),"")</f>
        <v/>
      </c>
      <c r="J1899" s="42" t="str">
        <f ca="1">IFERROR(IF(Data!$C$6="Real",B1899,I1899+J1898+($C$14*$C$12)*(NORMINV(RAND(),$C$15,CHOOSE($G$13,$C$13,F1899,G1899)))),"")</f>
        <v/>
      </c>
      <c r="K1899" s="88" t="str">
        <f>IF(ISNUMBER(A1899), IF($G$16="fixed",$G$17,MIN(H1899*Data!$C$7*$C$16*0.5,$C$17*Data!$C$7))*$C$12,"")</f>
        <v/>
      </c>
      <c r="L1899" s="42" t="str">
        <f t="shared" ca="1" si="900"/>
        <v/>
      </c>
      <c r="M1899" s="44" t="str">
        <f t="shared" ca="1" si="901"/>
        <v/>
      </c>
      <c r="N1899" s="44" t="str">
        <f t="shared" ca="1" si="902"/>
        <v/>
      </c>
      <c r="O1899" s="108" t="str">
        <f t="shared" si="886"/>
        <v/>
      </c>
      <c r="P1899" s="102" t="str">
        <f t="shared" si="887"/>
        <v/>
      </c>
      <c r="Q1899" s="102" t="str">
        <f t="shared" si="888"/>
        <v/>
      </c>
      <c r="R1899" s="120" t="str">
        <f t="shared" si="889"/>
        <v/>
      </c>
      <c r="S1899" s="54" t="str">
        <f t="shared" si="890"/>
        <v/>
      </c>
      <c r="T1899" s="5" t="str">
        <f t="shared" si="891"/>
        <v/>
      </c>
      <c r="U1899" s="152" t="str">
        <f t="shared" si="874"/>
        <v/>
      </c>
      <c r="V1899" s="152" t="str">
        <f t="shared" si="875"/>
        <v/>
      </c>
      <c r="W1899" s="153" t="str">
        <f t="shared" si="876"/>
        <v/>
      </c>
      <c r="X1899" s="153" t="str">
        <f t="shared" si="877"/>
        <v/>
      </c>
      <c r="Y1899" s="153" t="str">
        <f t="shared" si="878"/>
        <v/>
      </c>
      <c r="Z1899" s="153" t="str">
        <f t="shared" si="879"/>
        <v/>
      </c>
      <c r="AA1899" s="152" t="str">
        <f t="shared" si="880"/>
        <v/>
      </c>
      <c r="AB1899" s="152" t="str">
        <f t="shared" si="881"/>
        <v/>
      </c>
      <c r="AC1899" s="154" t="str">
        <f t="shared" si="892"/>
        <v/>
      </c>
      <c r="AD1899" s="154" t="str">
        <f t="shared" si="893"/>
        <v/>
      </c>
      <c r="AE1899" s="3" t="str">
        <f t="shared" si="894"/>
        <v/>
      </c>
      <c r="AF1899" s="3" t="str">
        <f t="shared" si="895"/>
        <v/>
      </c>
      <c r="AG1899" s="3" t="str">
        <f t="shared" si="896"/>
        <v/>
      </c>
      <c r="AH1899" s="4" t="str">
        <f t="shared" si="897"/>
        <v/>
      </c>
      <c r="AI1899" s="75" t="str">
        <f t="shared" si="898"/>
        <v/>
      </c>
      <c r="AJ1899" s="75" t="str">
        <f t="shared" si="899"/>
        <v/>
      </c>
    </row>
    <row r="1900" spans="1:36">
      <c r="A1900" s="41" t="str">
        <f t="shared" si="882"/>
        <v/>
      </c>
      <c r="B1900" s="150" t="str">
        <f>IF(ISNUMBER(A1900),INDEX('MetaTrader Import'!$H$13:$J$5893,TRUNC(((A1900-$A$39+1)-1)/3)+1,MOD((A1900-$A$39+1)-1,3)+1),"")</f>
        <v/>
      </c>
      <c r="C1900" s="43" t="str">
        <f t="shared" si="883"/>
        <v/>
      </c>
      <c r="D1900" s="43" t="str">
        <f t="shared" ca="1" si="873"/>
        <v/>
      </c>
      <c r="E1900" s="43" t="str">
        <f t="shared" si="884"/>
        <v/>
      </c>
      <c r="F1900" s="43" t="str">
        <f t="shared" si="885"/>
        <v/>
      </c>
      <c r="G1900" s="43" t="str">
        <f>IF(A1900&lt;&gt;"",IF(A1900&lt;Data!$G$11*0.25,$C$13/$G$32,IF(A1900&gt;Data!$G$11*0.25,$C$13,$C$13*10)),"")</f>
        <v/>
      </c>
      <c r="H1900" s="43" t="str">
        <f>IF(A1900&lt;&gt;"",IF(Data!$G$9="constant",$C$13,IF(Data!$G$9="squeeze",G1900,F1900)),"")</f>
        <v/>
      </c>
      <c r="I1900" s="38" t="str">
        <f ca="1">IF(ISNUMBER(A1900),NORMINV(RAND(),0,IF(AND(Data!$G$9="squeeze",A1900&lt;Data!$G$11*0.25),$H$32,1)*$C$30*$C$13)*($C$14*$C$12),"")</f>
        <v/>
      </c>
      <c r="J1900" s="42" t="str">
        <f ca="1">IFERROR(IF(Data!$C$6="Real",B1900,I1900+J1899+($C$14*$C$12)*(NORMINV(RAND(),$C$15,CHOOSE($G$13,$C$13,F1900,G1900)))),"")</f>
        <v/>
      </c>
      <c r="K1900" s="88" t="str">
        <f>IF(ISNUMBER(A1900), IF($G$16="fixed",$G$17,MIN(H1900*Data!$C$7*$C$16*0.5,$C$17*Data!$C$7))*$C$12,"")</f>
        <v/>
      </c>
      <c r="L1900" s="42" t="str">
        <f t="shared" ca="1" si="900"/>
        <v/>
      </c>
      <c r="M1900" s="44" t="str">
        <f t="shared" ca="1" si="901"/>
        <v/>
      </c>
      <c r="N1900" s="44" t="str">
        <f t="shared" ca="1" si="902"/>
        <v/>
      </c>
      <c r="O1900" s="108" t="str">
        <f t="shared" si="886"/>
        <v/>
      </c>
      <c r="P1900" s="102" t="str">
        <f t="shared" si="887"/>
        <v/>
      </c>
      <c r="Q1900" s="102" t="str">
        <f t="shared" si="888"/>
        <v/>
      </c>
      <c r="R1900" s="120" t="str">
        <f t="shared" si="889"/>
        <v/>
      </c>
      <c r="S1900" s="54" t="str">
        <f t="shared" si="890"/>
        <v/>
      </c>
      <c r="T1900" s="5" t="str">
        <f t="shared" si="891"/>
        <v/>
      </c>
      <c r="U1900" s="152" t="str">
        <f t="shared" si="874"/>
        <v/>
      </c>
      <c r="V1900" s="152" t="str">
        <f t="shared" si="875"/>
        <v/>
      </c>
      <c r="W1900" s="153" t="str">
        <f t="shared" si="876"/>
        <v/>
      </c>
      <c r="X1900" s="153" t="str">
        <f t="shared" si="877"/>
        <v/>
      </c>
      <c r="Y1900" s="153" t="str">
        <f t="shared" si="878"/>
        <v/>
      </c>
      <c r="Z1900" s="153" t="str">
        <f t="shared" si="879"/>
        <v/>
      </c>
      <c r="AA1900" s="152" t="str">
        <f t="shared" si="880"/>
        <v/>
      </c>
      <c r="AB1900" s="152" t="str">
        <f t="shared" si="881"/>
        <v/>
      </c>
      <c r="AC1900" s="154" t="str">
        <f t="shared" si="892"/>
        <v/>
      </c>
      <c r="AD1900" s="154" t="str">
        <f t="shared" si="893"/>
        <v/>
      </c>
      <c r="AE1900" s="3" t="str">
        <f t="shared" si="894"/>
        <v/>
      </c>
      <c r="AF1900" s="3" t="str">
        <f t="shared" si="895"/>
        <v/>
      </c>
      <c r="AG1900" s="3" t="str">
        <f t="shared" si="896"/>
        <v/>
      </c>
      <c r="AH1900" s="4" t="str">
        <f t="shared" si="897"/>
        <v/>
      </c>
      <c r="AI1900" s="75" t="str">
        <f t="shared" si="898"/>
        <v/>
      </c>
      <c r="AJ1900" s="75" t="str">
        <f t="shared" si="899"/>
        <v/>
      </c>
    </row>
    <row r="1901" spans="1:36">
      <c r="A1901" s="41" t="str">
        <f t="shared" si="882"/>
        <v/>
      </c>
      <c r="B1901" s="150" t="str">
        <f>IF(ISNUMBER(A1901),INDEX('MetaTrader Import'!$H$13:$J$5893,TRUNC(((A1901-$A$39+1)-1)/3)+1,MOD((A1901-$A$39+1)-1,3)+1),"")</f>
        <v/>
      </c>
      <c r="C1901" s="43" t="str">
        <f t="shared" si="883"/>
        <v/>
      </c>
      <c r="D1901" s="43" t="str">
        <f t="shared" ca="1" si="873"/>
        <v/>
      </c>
      <c r="E1901" s="43" t="str">
        <f t="shared" si="884"/>
        <v/>
      </c>
      <c r="F1901" s="43" t="str">
        <f t="shared" si="885"/>
        <v/>
      </c>
      <c r="G1901" s="43" t="str">
        <f>IF(A1901&lt;&gt;"",IF(A1901&lt;Data!$G$11*0.25,$C$13/$G$32,IF(A1901&gt;Data!$G$11*0.25,$C$13,$C$13*10)),"")</f>
        <v/>
      </c>
      <c r="H1901" s="43" t="str">
        <f>IF(A1901&lt;&gt;"",IF(Data!$G$9="constant",$C$13,IF(Data!$G$9="squeeze",G1901,F1901)),"")</f>
        <v/>
      </c>
      <c r="I1901" s="38" t="str">
        <f ca="1">IF(ISNUMBER(A1901),NORMINV(RAND(),0,IF(AND(Data!$G$9="squeeze",A1901&lt;Data!$G$11*0.25),$H$32,1)*$C$30*$C$13)*($C$14*$C$12),"")</f>
        <v/>
      </c>
      <c r="J1901" s="42" t="str">
        <f ca="1">IFERROR(IF(Data!$C$6="Real",B1901,I1901+J1900+($C$14*$C$12)*(NORMINV(RAND(),$C$15,CHOOSE($G$13,$C$13,F1901,G1901)))),"")</f>
        <v/>
      </c>
      <c r="K1901" s="88" t="str">
        <f>IF(ISNUMBER(A1901), IF($G$16="fixed",$G$17,MIN(H1901*Data!$C$7*$C$16*0.5,$C$17*Data!$C$7))*$C$12,"")</f>
        <v/>
      </c>
      <c r="L1901" s="42" t="str">
        <f t="shared" ca="1" si="900"/>
        <v/>
      </c>
      <c r="M1901" s="44" t="str">
        <f t="shared" ca="1" si="901"/>
        <v/>
      </c>
      <c r="N1901" s="44" t="str">
        <f t="shared" ca="1" si="902"/>
        <v/>
      </c>
      <c r="O1901" s="108" t="str">
        <f t="shared" si="886"/>
        <v/>
      </c>
      <c r="P1901" s="102" t="str">
        <f t="shared" si="887"/>
        <v/>
      </c>
      <c r="Q1901" s="102" t="str">
        <f t="shared" si="888"/>
        <v/>
      </c>
      <c r="R1901" s="120" t="str">
        <f t="shared" si="889"/>
        <v/>
      </c>
      <c r="S1901" s="54" t="str">
        <f t="shared" si="890"/>
        <v/>
      </c>
      <c r="T1901" s="5" t="str">
        <f t="shared" si="891"/>
        <v/>
      </c>
      <c r="U1901" s="152" t="str">
        <f t="shared" si="874"/>
        <v/>
      </c>
      <c r="V1901" s="152" t="str">
        <f t="shared" si="875"/>
        <v/>
      </c>
      <c r="W1901" s="153" t="str">
        <f t="shared" si="876"/>
        <v/>
      </c>
      <c r="X1901" s="153" t="str">
        <f t="shared" si="877"/>
        <v/>
      </c>
      <c r="Y1901" s="153" t="str">
        <f t="shared" si="878"/>
        <v/>
      </c>
      <c r="Z1901" s="153" t="str">
        <f t="shared" si="879"/>
        <v/>
      </c>
      <c r="AA1901" s="152" t="str">
        <f t="shared" si="880"/>
        <v/>
      </c>
      <c r="AB1901" s="152" t="str">
        <f t="shared" si="881"/>
        <v/>
      </c>
      <c r="AC1901" s="154" t="str">
        <f t="shared" si="892"/>
        <v/>
      </c>
      <c r="AD1901" s="154" t="str">
        <f t="shared" si="893"/>
        <v/>
      </c>
      <c r="AE1901" s="3" t="str">
        <f t="shared" si="894"/>
        <v/>
      </c>
      <c r="AF1901" s="3" t="str">
        <f t="shared" si="895"/>
        <v/>
      </c>
      <c r="AG1901" s="3" t="str">
        <f t="shared" si="896"/>
        <v/>
      </c>
      <c r="AH1901" s="4" t="str">
        <f t="shared" si="897"/>
        <v/>
      </c>
      <c r="AI1901" s="75" t="str">
        <f t="shared" si="898"/>
        <v/>
      </c>
      <c r="AJ1901" s="75" t="str">
        <f t="shared" si="899"/>
        <v/>
      </c>
    </row>
    <row r="1902" spans="1:36">
      <c r="A1902" s="41" t="str">
        <f t="shared" si="882"/>
        <v/>
      </c>
      <c r="B1902" s="150" t="str">
        <f>IF(ISNUMBER(A1902),INDEX('MetaTrader Import'!$H$13:$J$5893,TRUNC(((A1902-$A$39+1)-1)/3)+1,MOD((A1902-$A$39+1)-1,3)+1),"")</f>
        <v/>
      </c>
      <c r="C1902" s="43" t="str">
        <f t="shared" si="883"/>
        <v/>
      </c>
      <c r="D1902" s="43" t="str">
        <f t="shared" ca="1" si="873"/>
        <v/>
      </c>
      <c r="E1902" s="43" t="str">
        <f t="shared" si="884"/>
        <v/>
      </c>
      <c r="F1902" s="43" t="str">
        <f t="shared" si="885"/>
        <v/>
      </c>
      <c r="G1902" s="43" t="str">
        <f>IF(A1902&lt;&gt;"",IF(A1902&lt;Data!$G$11*0.25,$C$13/$G$32,IF(A1902&gt;Data!$G$11*0.25,$C$13,$C$13*10)),"")</f>
        <v/>
      </c>
      <c r="H1902" s="43" t="str">
        <f>IF(A1902&lt;&gt;"",IF(Data!$G$9="constant",$C$13,IF(Data!$G$9="squeeze",G1902,F1902)),"")</f>
        <v/>
      </c>
      <c r="I1902" s="38" t="str">
        <f ca="1">IF(ISNUMBER(A1902),NORMINV(RAND(),0,IF(AND(Data!$G$9="squeeze",A1902&lt;Data!$G$11*0.25),$H$32,1)*$C$30*$C$13)*($C$14*$C$12),"")</f>
        <v/>
      </c>
      <c r="J1902" s="42" t="str">
        <f ca="1">IFERROR(IF(Data!$C$6="Real",B1902,I1902+J1901+($C$14*$C$12)*(NORMINV(RAND(),$C$15,CHOOSE($G$13,$C$13,F1902,G1902)))),"")</f>
        <v/>
      </c>
      <c r="K1902" s="88" t="str">
        <f>IF(ISNUMBER(A1902), IF($G$16="fixed",$G$17,MIN(H1902*Data!$C$7*$C$16*0.5,$C$17*Data!$C$7))*$C$12,"")</f>
        <v/>
      </c>
      <c r="L1902" s="42" t="str">
        <f t="shared" ca="1" si="900"/>
        <v/>
      </c>
      <c r="M1902" s="44" t="str">
        <f t="shared" ca="1" si="901"/>
        <v/>
      </c>
      <c r="N1902" s="44" t="str">
        <f t="shared" ca="1" si="902"/>
        <v/>
      </c>
      <c r="O1902" s="108" t="str">
        <f t="shared" si="886"/>
        <v/>
      </c>
      <c r="P1902" s="102" t="str">
        <f t="shared" si="887"/>
        <v/>
      </c>
      <c r="Q1902" s="102" t="str">
        <f t="shared" si="888"/>
        <v/>
      </c>
      <c r="R1902" s="120" t="str">
        <f t="shared" si="889"/>
        <v/>
      </c>
      <c r="S1902" s="54" t="str">
        <f t="shared" si="890"/>
        <v/>
      </c>
      <c r="T1902" s="5" t="str">
        <f t="shared" si="891"/>
        <v/>
      </c>
      <c r="U1902" s="152" t="str">
        <f t="shared" si="874"/>
        <v/>
      </c>
      <c r="V1902" s="152" t="str">
        <f t="shared" si="875"/>
        <v/>
      </c>
      <c r="W1902" s="153" t="str">
        <f t="shared" si="876"/>
        <v/>
      </c>
      <c r="X1902" s="153" t="str">
        <f t="shared" si="877"/>
        <v/>
      </c>
      <c r="Y1902" s="153" t="str">
        <f t="shared" si="878"/>
        <v/>
      </c>
      <c r="Z1902" s="153" t="str">
        <f t="shared" si="879"/>
        <v/>
      </c>
      <c r="AA1902" s="152" t="str">
        <f t="shared" si="880"/>
        <v/>
      </c>
      <c r="AB1902" s="152" t="str">
        <f t="shared" si="881"/>
        <v/>
      </c>
      <c r="AC1902" s="154" t="str">
        <f t="shared" si="892"/>
        <v/>
      </c>
      <c r="AD1902" s="154" t="str">
        <f t="shared" si="893"/>
        <v/>
      </c>
      <c r="AE1902" s="3" t="str">
        <f t="shared" si="894"/>
        <v/>
      </c>
      <c r="AF1902" s="3" t="str">
        <f t="shared" si="895"/>
        <v/>
      </c>
      <c r="AG1902" s="3" t="str">
        <f t="shared" si="896"/>
        <v/>
      </c>
      <c r="AH1902" s="4" t="str">
        <f t="shared" si="897"/>
        <v/>
      </c>
      <c r="AI1902" s="75" t="str">
        <f t="shared" si="898"/>
        <v/>
      </c>
      <c r="AJ1902" s="75" t="str">
        <f t="shared" si="899"/>
        <v/>
      </c>
    </row>
    <row r="1903" spans="1:36">
      <c r="A1903" s="41" t="str">
        <f t="shared" si="882"/>
        <v/>
      </c>
      <c r="B1903" s="150" t="str">
        <f>IF(ISNUMBER(A1903),INDEX('MetaTrader Import'!$H$13:$J$5893,TRUNC(((A1903-$A$39+1)-1)/3)+1,MOD((A1903-$A$39+1)-1,3)+1),"")</f>
        <v/>
      </c>
      <c r="C1903" s="43" t="str">
        <f t="shared" si="883"/>
        <v/>
      </c>
      <c r="D1903" s="43" t="str">
        <f t="shared" ca="1" si="873"/>
        <v/>
      </c>
      <c r="E1903" s="43" t="str">
        <f t="shared" si="884"/>
        <v/>
      </c>
      <c r="F1903" s="43" t="str">
        <f t="shared" si="885"/>
        <v/>
      </c>
      <c r="G1903" s="43" t="str">
        <f>IF(A1903&lt;&gt;"",IF(A1903&lt;Data!$G$11*0.25,$C$13/$G$32,IF(A1903&gt;Data!$G$11*0.25,$C$13,$C$13*10)),"")</f>
        <v/>
      </c>
      <c r="H1903" s="43" t="str">
        <f>IF(A1903&lt;&gt;"",IF(Data!$G$9="constant",$C$13,IF(Data!$G$9="squeeze",G1903,F1903)),"")</f>
        <v/>
      </c>
      <c r="I1903" s="38" t="str">
        <f ca="1">IF(ISNUMBER(A1903),NORMINV(RAND(),0,IF(AND(Data!$G$9="squeeze",A1903&lt;Data!$G$11*0.25),$H$32,1)*$C$30*$C$13)*($C$14*$C$12),"")</f>
        <v/>
      </c>
      <c r="J1903" s="42" t="str">
        <f ca="1">IFERROR(IF(Data!$C$6="Real",B1903,I1903+J1902+($C$14*$C$12)*(NORMINV(RAND(),$C$15,CHOOSE($G$13,$C$13,F1903,G1903)))),"")</f>
        <v/>
      </c>
      <c r="K1903" s="88" t="str">
        <f>IF(ISNUMBER(A1903), IF($G$16="fixed",$G$17,MIN(H1903*Data!$C$7*$C$16*0.5,$C$17*Data!$C$7))*$C$12,"")</f>
        <v/>
      </c>
      <c r="L1903" s="42" t="str">
        <f t="shared" ca="1" si="900"/>
        <v/>
      </c>
      <c r="M1903" s="44" t="str">
        <f t="shared" ca="1" si="901"/>
        <v/>
      </c>
      <c r="N1903" s="44" t="str">
        <f t="shared" ca="1" si="902"/>
        <v/>
      </c>
      <c r="O1903" s="108" t="str">
        <f t="shared" si="886"/>
        <v/>
      </c>
      <c r="P1903" s="102" t="str">
        <f t="shared" si="887"/>
        <v/>
      </c>
      <c r="Q1903" s="102" t="str">
        <f t="shared" si="888"/>
        <v/>
      </c>
      <c r="R1903" s="120" t="str">
        <f t="shared" si="889"/>
        <v/>
      </c>
      <c r="S1903" s="54" t="str">
        <f t="shared" si="890"/>
        <v/>
      </c>
      <c r="T1903" s="5" t="str">
        <f t="shared" si="891"/>
        <v/>
      </c>
      <c r="U1903" s="152" t="str">
        <f t="shared" si="874"/>
        <v/>
      </c>
      <c r="V1903" s="152" t="str">
        <f t="shared" si="875"/>
        <v/>
      </c>
      <c r="W1903" s="153" t="str">
        <f t="shared" si="876"/>
        <v/>
      </c>
      <c r="X1903" s="153" t="str">
        <f t="shared" si="877"/>
        <v/>
      </c>
      <c r="Y1903" s="153" t="str">
        <f t="shared" si="878"/>
        <v/>
      </c>
      <c r="Z1903" s="153" t="str">
        <f t="shared" si="879"/>
        <v/>
      </c>
      <c r="AA1903" s="152" t="str">
        <f t="shared" si="880"/>
        <v/>
      </c>
      <c r="AB1903" s="152" t="str">
        <f t="shared" si="881"/>
        <v/>
      </c>
      <c r="AC1903" s="154" t="str">
        <f t="shared" si="892"/>
        <v/>
      </c>
      <c r="AD1903" s="154" t="str">
        <f t="shared" si="893"/>
        <v/>
      </c>
      <c r="AE1903" s="3" t="str">
        <f t="shared" si="894"/>
        <v/>
      </c>
      <c r="AF1903" s="3" t="str">
        <f t="shared" si="895"/>
        <v/>
      </c>
      <c r="AG1903" s="3" t="str">
        <f t="shared" si="896"/>
        <v/>
      </c>
      <c r="AH1903" s="4" t="str">
        <f t="shared" si="897"/>
        <v/>
      </c>
      <c r="AI1903" s="75" t="str">
        <f t="shared" si="898"/>
        <v/>
      </c>
      <c r="AJ1903" s="75" t="str">
        <f t="shared" si="899"/>
        <v/>
      </c>
    </row>
    <row r="1904" spans="1:36">
      <c r="A1904" s="41" t="str">
        <f t="shared" si="882"/>
        <v/>
      </c>
      <c r="B1904" s="150" t="str">
        <f>IF(ISNUMBER(A1904),INDEX('MetaTrader Import'!$H$13:$J$5893,TRUNC(((A1904-$A$39+1)-1)/3)+1,MOD((A1904-$A$39+1)-1,3)+1),"")</f>
        <v/>
      </c>
      <c r="C1904" s="43" t="str">
        <f t="shared" si="883"/>
        <v/>
      </c>
      <c r="D1904" s="43" t="str">
        <f t="shared" ca="1" si="873"/>
        <v/>
      </c>
      <c r="E1904" s="43" t="str">
        <f t="shared" si="884"/>
        <v/>
      </c>
      <c r="F1904" s="43" t="str">
        <f t="shared" si="885"/>
        <v/>
      </c>
      <c r="G1904" s="43" t="str">
        <f>IF(A1904&lt;&gt;"",IF(A1904&lt;Data!$G$11*0.25,$C$13/$G$32,IF(A1904&gt;Data!$G$11*0.25,$C$13,$C$13*10)),"")</f>
        <v/>
      </c>
      <c r="H1904" s="43" t="str">
        <f>IF(A1904&lt;&gt;"",IF(Data!$G$9="constant",$C$13,IF(Data!$G$9="squeeze",G1904,F1904)),"")</f>
        <v/>
      </c>
      <c r="I1904" s="38" t="str">
        <f ca="1">IF(ISNUMBER(A1904),NORMINV(RAND(),0,IF(AND(Data!$G$9="squeeze",A1904&lt;Data!$G$11*0.25),$H$32,1)*$C$30*$C$13)*($C$14*$C$12),"")</f>
        <v/>
      </c>
      <c r="J1904" s="42" t="str">
        <f ca="1">IFERROR(IF(Data!$C$6="Real",B1904,I1904+J1903+($C$14*$C$12)*(NORMINV(RAND(),$C$15,CHOOSE($G$13,$C$13,F1904,G1904)))),"")</f>
        <v/>
      </c>
      <c r="K1904" s="88" t="str">
        <f>IF(ISNUMBER(A1904), IF($G$16="fixed",$G$17,MIN(H1904*Data!$C$7*$C$16*0.5,$C$17*Data!$C$7))*$C$12,"")</f>
        <v/>
      </c>
      <c r="L1904" s="42" t="str">
        <f t="shared" ca="1" si="900"/>
        <v/>
      </c>
      <c r="M1904" s="44" t="str">
        <f t="shared" ca="1" si="901"/>
        <v/>
      </c>
      <c r="N1904" s="44" t="str">
        <f t="shared" ca="1" si="902"/>
        <v/>
      </c>
      <c r="O1904" s="108" t="str">
        <f t="shared" si="886"/>
        <v/>
      </c>
      <c r="P1904" s="102" t="str">
        <f t="shared" si="887"/>
        <v/>
      </c>
      <c r="Q1904" s="102" t="str">
        <f t="shared" si="888"/>
        <v/>
      </c>
      <c r="R1904" s="120" t="str">
        <f t="shared" si="889"/>
        <v/>
      </c>
      <c r="S1904" s="54" t="str">
        <f t="shared" si="890"/>
        <v/>
      </c>
      <c r="T1904" s="5" t="str">
        <f t="shared" si="891"/>
        <v/>
      </c>
      <c r="U1904" s="152" t="str">
        <f t="shared" si="874"/>
        <v/>
      </c>
      <c r="V1904" s="152" t="str">
        <f t="shared" si="875"/>
        <v/>
      </c>
      <c r="W1904" s="153" t="str">
        <f t="shared" si="876"/>
        <v/>
      </c>
      <c r="X1904" s="153" t="str">
        <f t="shared" si="877"/>
        <v/>
      </c>
      <c r="Y1904" s="153" t="str">
        <f t="shared" si="878"/>
        <v/>
      </c>
      <c r="Z1904" s="153" t="str">
        <f t="shared" si="879"/>
        <v/>
      </c>
      <c r="AA1904" s="152" t="str">
        <f t="shared" si="880"/>
        <v/>
      </c>
      <c r="AB1904" s="152" t="str">
        <f t="shared" si="881"/>
        <v/>
      </c>
      <c r="AC1904" s="154" t="str">
        <f t="shared" si="892"/>
        <v/>
      </c>
      <c r="AD1904" s="154" t="str">
        <f t="shared" si="893"/>
        <v/>
      </c>
      <c r="AE1904" s="3" t="str">
        <f t="shared" si="894"/>
        <v/>
      </c>
      <c r="AF1904" s="3" t="str">
        <f t="shared" si="895"/>
        <v/>
      </c>
      <c r="AG1904" s="3" t="str">
        <f t="shared" si="896"/>
        <v/>
      </c>
      <c r="AH1904" s="4" t="str">
        <f t="shared" si="897"/>
        <v/>
      </c>
      <c r="AI1904" s="75" t="str">
        <f t="shared" si="898"/>
        <v/>
      </c>
      <c r="AJ1904" s="75" t="str">
        <f t="shared" si="899"/>
        <v/>
      </c>
    </row>
    <row r="1905" spans="1:36">
      <c r="A1905" s="41" t="str">
        <f t="shared" si="882"/>
        <v/>
      </c>
      <c r="B1905" s="150" t="str">
        <f>IF(ISNUMBER(A1905),INDEX('MetaTrader Import'!$H$13:$J$5893,TRUNC(((A1905-$A$39+1)-1)/3)+1,MOD((A1905-$A$39+1)-1,3)+1),"")</f>
        <v/>
      </c>
      <c r="C1905" s="43" t="str">
        <f t="shared" si="883"/>
        <v/>
      </c>
      <c r="D1905" s="43" t="str">
        <f t="shared" ca="1" si="873"/>
        <v/>
      </c>
      <c r="E1905" s="43" t="str">
        <f t="shared" si="884"/>
        <v/>
      </c>
      <c r="F1905" s="43" t="str">
        <f t="shared" si="885"/>
        <v/>
      </c>
      <c r="G1905" s="43" t="str">
        <f>IF(A1905&lt;&gt;"",IF(A1905&lt;Data!$G$11*0.25,$C$13/$G$32,IF(A1905&gt;Data!$G$11*0.25,$C$13,$C$13*10)),"")</f>
        <v/>
      </c>
      <c r="H1905" s="43" t="str">
        <f>IF(A1905&lt;&gt;"",IF(Data!$G$9="constant",$C$13,IF(Data!$G$9="squeeze",G1905,F1905)),"")</f>
        <v/>
      </c>
      <c r="I1905" s="38" t="str">
        <f ca="1">IF(ISNUMBER(A1905),NORMINV(RAND(),0,IF(AND(Data!$G$9="squeeze",A1905&lt;Data!$G$11*0.25),$H$32,1)*$C$30*$C$13)*($C$14*$C$12),"")</f>
        <v/>
      </c>
      <c r="J1905" s="42" t="str">
        <f ca="1">IFERROR(IF(Data!$C$6="Real",B1905,I1905+J1904+($C$14*$C$12)*(NORMINV(RAND(),$C$15,CHOOSE($G$13,$C$13,F1905,G1905)))),"")</f>
        <v/>
      </c>
      <c r="K1905" s="88" t="str">
        <f>IF(ISNUMBER(A1905), IF($G$16="fixed",$G$17,MIN(H1905*Data!$C$7*$C$16*0.5,$C$17*Data!$C$7))*$C$12,"")</f>
        <v/>
      </c>
      <c r="L1905" s="42" t="str">
        <f t="shared" ca="1" si="900"/>
        <v/>
      </c>
      <c r="M1905" s="44" t="str">
        <f t="shared" ca="1" si="901"/>
        <v/>
      </c>
      <c r="N1905" s="44" t="str">
        <f t="shared" ca="1" si="902"/>
        <v/>
      </c>
      <c r="O1905" s="108" t="str">
        <f t="shared" si="886"/>
        <v/>
      </c>
      <c r="P1905" s="102" t="str">
        <f t="shared" si="887"/>
        <v/>
      </c>
      <c r="Q1905" s="102" t="str">
        <f t="shared" si="888"/>
        <v/>
      </c>
      <c r="R1905" s="120" t="str">
        <f t="shared" si="889"/>
        <v/>
      </c>
      <c r="S1905" s="54" t="str">
        <f t="shared" si="890"/>
        <v/>
      </c>
      <c r="T1905" s="5" t="str">
        <f t="shared" si="891"/>
        <v/>
      </c>
      <c r="U1905" s="152" t="str">
        <f t="shared" si="874"/>
        <v/>
      </c>
      <c r="V1905" s="152" t="str">
        <f t="shared" si="875"/>
        <v/>
      </c>
      <c r="W1905" s="153" t="str">
        <f t="shared" si="876"/>
        <v/>
      </c>
      <c r="X1905" s="153" t="str">
        <f t="shared" si="877"/>
        <v/>
      </c>
      <c r="Y1905" s="153" t="str">
        <f t="shared" si="878"/>
        <v/>
      </c>
      <c r="Z1905" s="153" t="str">
        <f t="shared" si="879"/>
        <v/>
      </c>
      <c r="AA1905" s="152" t="str">
        <f t="shared" si="880"/>
        <v/>
      </c>
      <c r="AB1905" s="152" t="str">
        <f t="shared" si="881"/>
        <v/>
      </c>
      <c r="AC1905" s="154" t="str">
        <f t="shared" si="892"/>
        <v/>
      </c>
      <c r="AD1905" s="154" t="str">
        <f t="shared" si="893"/>
        <v/>
      </c>
      <c r="AE1905" s="3" t="str">
        <f t="shared" si="894"/>
        <v/>
      </c>
      <c r="AF1905" s="3" t="str">
        <f t="shared" si="895"/>
        <v/>
      </c>
      <c r="AG1905" s="3" t="str">
        <f t="shared" si="896"/>
        <v/>
      </c>
      <c r="AH1905" s="4" t="str">
        <f t="shared" si="897"/>
        <v/>
      </c>
      <c r="AI1905" s="75" t="str">
        <f t="shared" si="898"/>
        <v/>
      </c>
      <c r="AJ1905" s="75" t="str">
        <f t="shared" si="899"/>
        <v/>
      </c>
    </row>
    <row r="1906" spans="1:36">
      <c r="A1906" s="41" t="str">
        <f t="shared" si="882"/>
        <v/>
      </c>
      <c r="B1906" s="150" t="str">
        <f>IF(ISNUMBER(A1906),INDEX('MetaTrader Import'!$H$13:$J$5893,TRUNC(((A1906-$A$39+1)-1)/3)+1,MOD((A1906-$A$39+1)-1,3)+1),"")</f>
        <v/>
      </c>
      <c r="C1906" s="43" t="str">
        <f t="shared" si="883"/>
        <v/>
      </c>
      <c r="D1906" s="43" t="str">
        <f t="shared" ca="1" si="873"/>
        <v/>
      </c>
      <c r="E1906" s="43" t="str">
        <f t="shared" si="884"/>
        <v/>
      </c>
      <c r="F1906" s="43" t="str">
        <f t="shared" si="885"/>
        <v/>
      </c>
      <c r="G1906" s="43" t="str">
        <f>IF(A1906&lt;&gt;"",IF(A1906&lt;Data!$G$11*0.25,$C$13/$G$32,IF(A1906&gt;Data!$G$11*0.25,$C$13,$C$13*10)),"")</f>
        <v/>
      </c>
      <c r="H1906" s="43" t="str">
        <f>IF(A1906&lt;&gt;"",IF(Data!$G$9="constant",$C$13,IF(Data!$G$9="squeeze",G1906,F1906)),"")</f>
        <v/>
      </c>
      <c r="I1906" s="38" t="str">
        <f ca="1">IF(ISNUMBER(A1906),NORMINV(RAND(),0,IF(AND(Data!$G$9="squeeze",A1906&lt;Data!$G$11*0.25),$H$32,1)*$C$30*$C$13)*($C$14*$C$12),"")</f>
        <v/>
      </c>
      <c r="J1906" s="42" t="str">
        <f ca="1">IFERROR(IF(Data!$C$6="Real",B1906,I1906+J1905+($C$14*$C$12)*(NORMINV(RAND(),$C$15,CHOOSE($G$13,$C$13,F1906,G1906)))),"")</f>
        <v/>
      </c>
      <c r="K1906" s="88" t="str">
        <f>IF(ISNUMBER(A1906), IF($G$16="fixed",$G$17,MIN(H1906*Data!$C$7*$C$16*0.5,$C$17*Data!$C$7))*$C$12,"")</f>
        <v/>
      </c>
      <c r="L1906" s="42" t="str">
        <f t="shared" ca="1" si="900"/>
        <v/>
      </c>
      <c r="M1906" s="44" t="str">
        <f t="shared" ca="1" si="901"/>
        <v/>
      </c>
      <c r="N1906" s="44" t="str">
        <f t="shared" ca="1" si="902"/>
        <v/>
      </c>
      <c r="O1906" s="108" t="str">
        <f t="shared" si="886"/>
        <v/>
      </c>
      <c r="P1906" s="102" t="str">
        <f t="shared" si="887"/>
        <v/>
      </c>
      <c r="Q1906" s="102" t="str">
        <f t="shared" si="888"/>
        <v/>
      </c>
      <c r="R1906" s="120" t="str">
        <f t="shared" si="889"/>
        <v/>
      </c>
      <c r="S1906" s="54" t="str">
        <f t="shared" si="890"/>
        <v/>
      </c>
      <c r="T1906" s="5" t="str">
        <f t="shared" si="891"/>
        <v/>
      </c>
      <c r="U1906" s="152" t="str">
        <f t="shared" si="874"/>
        <v/>
      </c>
      <c r="V1906" s="152" t="str">
        <f t="shared" si="875"/>
        <v/>
      </c>
      <c r="W1906" s="153" t="str">
        <f t="shared" si="876"/>
        <v/>
      </c>
      <c r="X1906" s="153" t="str">
        <f t="shared" si="877"/>
        <v/>
      </c>
      <c r="Y1906" s="153" t="str">
        <f t="shared" si="878"/>
        <v/>
      </c>
      <c r="Z1906" s="153" t="str">
        <f t="shared" si="879"/>
        <v/>
      </c>
      <c r="AA1906" s="152" t="str">
        <f t="shared" si="880"/>
        <v/>
      </c>
      <c r="AB1906" s="152" t="str">
        <f t="shared" si="881"/>
        <v/>
      </c>
      <c r="AC1906" s="154" t="str">
        <f t="shared" si="892"/>
        <v/>
      </c>
      <c r="AD1906" s="154" t="str">
        <f t="shared" si="893"/>
        <v/>
      </c>
      <c r="AE1906" s="3" t="str">
        <f t="shared" si="894"/>
        <v/>
      </c>
      <c r="AF1906" s="3" t="str">
        <f t="shared" si="895"/>
        <v/>
      </c>
      <c r="AG1906" s="3" t="str">
        <f t="shared" si="896"/>
        <v/>
      </c>
      <c r="AH1906" s="4" t="str">
        <f t="shared" si="897"/>
        <v/>
      </c>
      <c r="AI1906" s="75" t="str">
        <f t="shared" si="898"/>
        <v/>
      </c>
      <c r="AJ1906" s="75" t="str">
        <f t="shared" si="899"/>
        <v/>
      </c>
    </row>
    <row r="1907" spans="1:36">
      <c r="A1907" s="41" t="str">
        <f t="shared" si="882"/>
        <v/>
      </c>
      <c r="B1907" s="150" t="str">
        <f>IF(ISNUMBER(A1907),INDEX('MetaTrader Import'!$H$13:$J$5893,TRUNC(((A1907-$A$39+1)-1)/3)+1,MOD((A1907-$A$39+1)-1,3)+1),"")</f>
        <v/>
      </c>
      <c r="C1907" s="43" t="str">
        <f t="shared" si="883"/>
        <v/>
      </c>
      <c r="D1907" s="43" t="str">
        <f t="shared" ca="1" si="873"/>
        <v/>
      </c>
      <c r="E1907" s="43" t="str">
        <f t="shared" si="884"/>
        <v/>
      </c>
      <c r="F1907" s="43" t="str">
        <f t="shared" si="885"/>
        <v/>
      </c>
      <c r="G1907" s="43" t="str">
        <f>IF(A1907&lt;&gt;"",IF(A1907&lt;Data!$G$11*0.25,$C$13/$G$32,IF(A1907&gt;Data!$G$11*0.25,$C$13,$C$13*10)),"")</f>
        <v/>
      </c>
      <c r="H1907" s="43" t="str">
        <f>IF(A1907&lt;&gt;"",IF(Data!$G$9="constant",$C$13,IF(Data!$G$9="squeeze",G1907,F1907)),"")</f>
        <v/>
      </c>
      <c r="I1907" s="38" t="str">
        <f ca="1">IF(ISNUMBER(A1907),NORMINV(RAND(),0,IF(AND(Data!$G$9="squeeze",A1907&lt;Data!$G$11*0.25),$H$32,1)*$C$30*$C$13)*($C$14*$C$12),"")</f>
        <v/>
      </c>
      <c r="J1907" s="42" t="str">
        <f ca="1">IFERROR(IF(Data!$C$6="Real",B1907,I1907+J1906+($C$14*$C$12)*(NORMINV(RAND(),$C$15,CHOOSE($G$13,$C$13,F1907,G1907)))),"")</f>
        <v/>
      </c>
      <c r="K1907" s="88" t="str">
        <f>IF(ISNUMBER(A1907), IF($G$16="fixed",$G$17,MIN(H1907*Data!$C$7*$C$16*0.5,$C$17*Data!$C$7))*$C$12,"")</f>
        <v/>
      </c>
      <c r="L1907" s="42" t="str">
        <f t="shared" ca="1" si="900"/>
        <v/>
      </c>
      <c r="M1907" s="44" t="str">
        <f t="shared" ca="1" si="901"/>
        <v/>
      </c>
      <c r="N1907" s="44" t="str">
        <f t="shared" ca="1" si="902"/>
        <v/>
      </c>
      <c r="O1907" s="108" t="str">
        <f t="shared" si="886"/>
        <v/>
      </c>
      <c r="P1907" s="102" t="str">
        <f t="shared" si="887"/>
        <v/>
      </c>
      <c r="Q1907" s="102" t="str">
        <f t="shared" si="888"/>
        <v/>
      </c>
      <c r="R1907" s="120" t="str">
        <f t="shared" si="889"/>
        <v/>
      </c>
      <c r="S1907" s="54" t="str">
        <f t="shared" si="890"/>
        <v/>
      </c>
      <c r="T1907" s="5" t="str">
        <f t="shared" si="891"/>
        <v/>
      </c>
      <c r="U1907" s="152" t="str">
        <f t="shared" si="874"/>
        <v/>
      </c>
      <c r="V1907" s="152" t="str">
        <f t="shared" si="875"/>
        <v/>
      </c>
      <c r="W1907" s="153" t="str">
        <f t="shared" si="876"/>
        <v/>
      </c>
      <c r="X1907" s="153" t="str">
        <f t="shared" si="877"/>
        <v/>
      </c>
      <c r="Y1907" s="153" t="str">
        <f t="shared" si="878"/>
        <v/>
      </c>
      <c r="Z1907" s="153" t="str">
        <f t="shared" si="879"/>
        <v/>
      </c>
      <c r="AA1907" s="152" t="str">
        <f t="shared" si="880"/>
        <v/>
      </c>
      <c r="AB1907" s="152" t="str">
        <f t="shared" si="881"/>
        <v/>
      </c>
      <c r="AC1907" s="154" t="str">
        <f t="shared" si="892"/>
        <v/>
      </c>
      <c r="AD1907" s="154" t="str">
        <f t="shared" si="893"/>
        <v/>
      </c>
      <c r="AE1907" s="3" t="str">
        <f t="shared" si="894"/>
        <v/>
      </c>
      <c r="AF1907" s="3" t="str">
        <f t="shared" si="895"/>
        <v/>
      </c>
      <c r="AG1907" s="3" t="str">
        <f t="shared" si="896"/>
        <v/>
      </c>
      <c r="AH1907" s="4" t="str">
        <f t="shared" si="897"/>
        <v/>
      </c>
      <c r="AI1907" s="75" t="str">
        <f t="shared" si="898"/>
        <v/>
      </c>
      <c r="AJ1907" s="75" t="str">
        <f t="shared" si="899"/>
        <v/>
      </c>
    </row>
    <row r="1908" spans="1:36">
      <c r="A1908" s="41" t="str">
        <f t="shared" si="882"/>
        <v/>
      </c>
      <c r="B1908" s="150" t="str">
        <f>IF(ISNUMBER(A1908),INDEX('MetaTrader Import'!$H$13:$J$5893,TRUNC(((A1908-$A$39+1)-1)/3)+1,MOD((A1908-$A$39+1)-1,3)+1),"")</f>
        <v/>
      </c>
      <c r="C1908" s="43" t="str">
        <f t="shared" si="883"/>
        <v/>
      </c>
      <c r="D1908" s="43" t="str">
        <f t="shared" ca="1" si="873"/>
        <v/>
      </c>
      <c r="E1908" s="43" t="str">
        <f t="shared" si="884"/>
        <v/>
      </c>
      <c r="F1908" s="43" t="str">
        <f t="shared" si="885"/>
        <v/>
      </c>
      <c r="G1908" s="43" t="str">
        <f>IF(A1908&lt;&gt;"",IF(A1908&lt;Data!$G$11*0.25,$C$13/$G$32,IF(A1908&gt;Data!$G$11*0.25,$C$13,$C$13*10)),"")</f>
        <v/>
      </c>
      <c r="H1908" s="43" t="str">
        <f>IF(A1908&lt;&gt;"",IF(Data!$G$9="constant",$C$13,IF(Data!$G$9="squeeze",G1908,F1908)),"")</f>
        <v/>
      </c>
      <c r="I1908" s="38" t="str">
        <f ca="1">IF(ISNUMBER(A1908),NORMINV(RAND(),0,IF(AND(Data!$G$9="squeeze",A1908&lt;Data!$G$11*0.25),$H$32,1)*$C$30*$C$13)*($C$14*$C$12),"")</f>
        <v/>
      </c>
      <c r="J1908" s="42" t="str">
        <f ca="1">IFERROR(IF(Data!$C$6="Real",B1908,I1908+J1907+($C$14*$C$12)*(NORMINV(RAND(),$C$15,CHOOSE($G$13,$C$13,F1908,G1908)))),"")</f>
        <v/>
      </c>
      <c r="K1908" s="88" t="str">
        <f>IF(ISNUMBER(A1908), IF($G$16="fixed",$G$17,MIN(H1908*Data!$C$7*$C$16*0.5,$C$17*Data!$C$7))*$C$12,"")</f>
        <v/>
      </c>
      <c r="L1908" s="42" t="str">
        <f t="shared" ca="1" si="900"/>
        <v/>
      </c>
      <c r="M1908" s="44" t="str">
        <f t="shared" ca="1" si="901"/>
        <v/>
      </c>
      <c r="N1908" s="44" t="str">
        <f t="shared" ca="1" si="902"/>
        <v/>
      </c>
      <c r="O1908" s="108" t="str">
        <f t="shared" si="886"/>
        <v/>
      </c>
      <c r="P1908" s="102" t="str">
        <f t="shared" si="887"/>
        <v/>
      </c>
      <c r="Q1908" s="102" t="str">
        <f t="shared" si="888"/>
        <v/>
      </c>
      <c r="R1908" s="120" t="str">
        <f t="shared" si="889"/>
        <v/>
      </c>
      <c r="S1908" s="54" t="str">
        <f t="shared" si="890"/>
        <v/>
      </c>
      <c r="T1908" s="5" t="str">
        <f t="shared" si="891"/>
        <v/>
      </c>
      <c r="U1908" s="152" t="str">
        <f t="shared" si="874"/>
        <v/>
      </c>
      <c r="V1908" s="152" t="str">
        <f t="shared" si="875"/>
        <v/>
      </c>
      <c r="W1908" s="153" t="str">
        <f t="shared" si="876"/>
        <v/>
      </c>
      <c r="X1908" s="153" t="str">
        <f t="shared" si="877"/>
        <v/>
      </c>
      <c r="Y1908" s="153" t="str">
        <f t="shared" si="878"/>
        <v/>
      </c>
      <c r="Z1908" s="153" t="str">
        <f t="shared" si="879"/>
        <v/>
      </c>
      <c r="AA1908" s="152" t="str">
        <f t="shared" si="880"/>
        <v/>
      </c>
      <c r="AB1908" s="152" t="str">
        <f t="shared" si="881"/>
        <v/>
      </c>
      <c r="AC1908" s="154" t="str">
        <f t="shared" si="892"/>
        <v/>
      </c>
      <c r="AD1908" s="154" t="str">
        <f t="shared" si="893"/>
        <v/>
      </c>
      <c r="AE1908" s="3" t="str">
        <f t="shared" si="894"/>
        <v/>
      </c>
      <c r="AF1908" s="3" t="str">
        <f t="shared" si="895"/>
        <v/>
      </c>
      <c r="AG1908" s="3" t="str">
        <f t="shared" si="896"/>
        <v/>
      </c>
      <c r="AH1908" s="4" t="str">
        <f t="shared" si="897"/>
        <v/>
      </c>
      <c r="AI1908" s="75" t="str">
        <f t="shared" si="898"/>
        <v/>
      </c>
      <c r="AJ1908" s="75" t="str">
        <f t="shared" si="899"/>
        <v/>
      </c>
    </row>
    <row r="1909" spans="1:36">
      <c r="A1909" s="41" t="str">
        <f t="shared" si="882"/>
        <v/>
      </c>
      <c r="B1909" s="150" t="str">
        <f>IF(ISNUMBER(A1909),INDEX('MetaTrader Import'!$H$13:$J$5893,TRUNC(((A1909-$A$39+1)-1)/3)+1,MOD((A1909-$A$39+1)-1,3)+1),"")</f>
        <v/>
      </c>
      <c r="C1909" s="43" t="str">
        <f t="shared" si="883"/>
        <v/>
      </c>
      <c r="D1909" s="43" t="str">
        <f t="shared" ca="1" si="873"/>
        <v/>
      </c>
      <c r="E1909" s="43" t="str">
        <f t="shared" si="884"/>
        <v/>
      </c>
      <c r="F1909" s="43" t="str">
        <f t="shared" si="885"/>
        <v/>
      </c>
      <c r="G1909" s="43" t="str">
        <f>IF(A1909&lt;&gt;"",IF(A1909&lt;Data!$G$11*0.25,$C$13/$G$32,IF(A1909&gt;Data!$G$11*0.25,$C$13,$C$13*10)),"")</f>
        <v/>
      </c>
      <c r="H1909" s="43" t="str">
        <f>IF(A1909&lt;&gt;"",IF(Data!$G$9="constant",$C$13,IF(Data!$G$9="squeeze",G1909,F1909)),"")</f>
        <v/>
      </c>
      <c r="I1909" s="38" t="str">
        <f ca="1">IF(ISNUMBER(A1909),NORMINV(RAND(),0,IF(AND(Data!$G$9="squeeze",A1909&lt;Data!$G$11*0.25),$H$32,1)*$C$30*$C$13)*($C$14*$C$12),"")</f>
        <v/>
      </c>
      <c r="J1909" s="42" t="str">
        <f ca="1">IFERROR(IF(Data!$C$6="Real",B1909,I1909+J1908+($C$14*$C$12)*(NORMINV(RAND(),$C$15,CHOOSE($G$13,$C$13,F1909,G1909)))),"")</f>
        <v/>
      </c>
      <c r="K1909" s="88" t="str">
        <f>IF(ISNUMBER(A1909), IF($G$16="fixed",$G$17,MIN(H1909*Data!$C$7*$C$16*0.5,$C$17*Data!$C$7))*$C$12,"")</f>
        <v/>
      </c>
      <c r="L1909" s="42" t="str">
        <f t="shared" ca="1" si="900"/>
        <v/>
      </c>
      <c r="M1909" s="44" t="str">
        <f t="shared" ca="1" si="901"/>
        <v/>
      </c>
      <c r="N1909" s="44" t="str">
        <f t="shared" ca="1" si="902"/>
        <v/>
      </c>
      <c r="O1909" s="108" t="str">
        <f t="shared" si="886"/>
        <v/>
      </c>
      <c r="P1909" s="102" t="str">
        <f t="shared" si="887"/>
        <v/>
      </c>
      <c r="Q1909" s="102" t="str">
        <f t="shared" si="888"/>
        <v/>
      </c>
      <c r="R1909" s="120" t="str">
        <f t="shared" si="889"/>
        <v/>
      </c>
      <c r="S1909" s="54" t="str">
        <f t="shared" si="890"/>
        <v/>
      </c>
      <c r="T1909" s="5" t="str">
        <f t="shared" si="891"/>
        <v/>
      </c>
      <c r="U1909" s="152" t="str">
        <f t="shared" si="874"/>
        <v/>
      </c>
      <c r="V1909" s="152" t="str">
        <f t="shared" si="875"/>
        <v/>
      </c>
      <c r="W1909" s="153" t="str">
        <f t="shared" si="876"/>
        <v/>
      </c>
      <c r="X1909" s="153" t="str">
        <f t="shared" si="877"/>
        <v/>
      </c>
      <c r="Y1909" s="153" t="str">
        <f t="shared" si="878"/>
        <v/>
      </c>
      <c r="Z1909" s="153" t="str">
        <f t="shared" si="879"/>
        <v/>
      </c>
      <c r="AA1909" s="152" t="str">
        <f t="shared" si="880"/>
        <v/>
      </c>
      <c r="AB1909" s="152" t="str">
        <f t="shared" si="881"/>
        <v/>
      </c>
      <c r="AC1909" s="154" t="str">
        <f t="shared" si="892"/>
        <v/>
      </c>
      <c r="AD1909" s="154" t="str">
        <f t="shared" si="893"/>
        <v/>
      </c>
      <c r="AE1909" s="3" t="str">
        <f t="shared" si="894"/>
        <v/>
      </c>
      <c r="AF1909" s="3" t="str">
        <f t="shared" si="895"/>
        <v/>
      </c>
      <c r="AG1909" s="3" t="str">
        <f t="shared" si="896"/>
        <v/>
      </c>
      <c r="AH1909" s="4" t="str">
        <f t="shared" si="897"/>
        <v/>
      </c>
      <c r="AI1909" s="75" t="str">
        <f t="shared" si="898"/>
        <v/>
      </c>
      <c r="AJ1909" s="75" t="str">
        <f t="shared" si="899"/>
        <v/>
      </c>
    </row>
    <row r="1910" spans="1:36">
      <c r="A1910" s="41" t="str">
        <f t="shared" si="882"/>
        <v/>
      </c>
      <c r="B1910" s="150" t="str">
        <f>IF(ISNUMBER(A1910),INDEX('MetaTrader Import'!$H$13:$J$5893,TRUNC(((A1910-$A$39+1)-1)/3)+1,MOD((A1910-$A$39+1)-1,3)+1),"")</f>
        <v/>
      </c>
      <c r="C1910" s="43" t="str">
        <f t="shared" si="883"/>
        <v/>
      </c>
      <c r="D1910" s="43" t="str">
        <f t="shared" ca="1" si="873"/>
        <v/>
      </c>
      <c r="E1910" s="43" t="str">
        <f t="shared" si="884"/>
        <v/>
      </c>
      <c r="F1910" s="43" t="str">
        <f t="shared" si="885"/>
        <v/>
      </c>
      <c r="G1910" s="43" t="str">
        <f>IF(A1910&lt;&gt;"",IF(A1910&lt;Data!$G$11*0.25,$C$13/$G$32,IF(A1910&gt;Data!$G$11*0.25,$C$13,$C$13*10)),"")</f>
        <v/>
      </c>
      <c r="H1910" s="43" t="str">
        <f>IF(A1910&lt;&gt;"",IF(Data!$G$9="constant",$C$13,IF(Data!$G$9="squeeze",G1910,F1910)),"")</f>
        <v/>
      </c>
      <c r="I1910" s="38" t="str">
        <f ca="1">IF(ISNUMBER(A1910),NORMINV(RAND(),0,IF(AND(Data!$G$9="squeeze",A1910&lt;Data!$G$11*0.25),$H$32,1)*$C$30*$C$13)*($C$14*$C$12),"")</f>
        <v/>
      </c>
      <c r="J1910" s="42" t="str">
        <f ca="1">IFERROR(IF(Data!$C$6="Real",B1910,I1910+J1909+($C$14*$C$12)*(NORMINV(RAND(),$C$15,CHOOSE($G$13,$C$13,F1910,G1910)))),"")</f>
        <v/>
      </c>
      <c r="K1910" s="88" t="str">
        <f>IF(ISNUMBER(A1910), IF($G$16="fixed",$G$17,MIN(H1910*Data!$C$7*$C$16*0.5,$C$17*Data!$C$7))*$C$12,"")</f>
        <v/>
      </c>
      <c r="L1910" s="42" t="str">
        <f t="shared" ca="1" si="900"/>
        <v/>
      </c>
      <c r="M1910" s="44" t="str">
        <f t="shared" ca="1" si="901"/>
        <v/>
      </c>
      <c r="N1910" s="44" t="str">
        <f t="shared" ca="1" si="902"/>
        <v/>
      </c>
      <c r="O1910" s="108" t="str">
        <f t="shared" si="886"/>
        <v/>
      </c>
      <c r="P1910" s="102" t="str">
        <f t="shared" si="887"/>
        <v/>
      </c>
      <c r="Q1910" s="102" t="str">
        <f t="shared" si="888"/>
        <v/>
      </c>
      <c r="R1910" s="120" t="str">
        <f t="shared" si="889"/>
        <v/>
      </c>
      <c r="S1910" s="54" t="str">
        <f t="shared" si="890"/>
        <v/>
      </c>
      <c r="T1910" s="5" t="str">
        <f t="shared" si="891"/>
        <v/>
      </c>
      <c r="U1910" s="152" t="str">
        <f t="shared" si="874"/>
        <v/>
      </c>
      <c r="V1910" s="152" t="str">
        <f t="shared" si="875"/>
        <v/>
      </c>
      <c r="W1910" s="153" t="str">
        <f t="shared" si="876"/>
        <v/>
      </c>
      <c r="X1910" s="153" t="str">
        <f t="shared" si="877"/>
        <v/>
      </c>
      <c r="Y1910" s="153" t="str">
        <f t="shared" si="878"/>
        <v/>
      </c>
      <c r="Z1910" s="153" t="str">
        <f t="shared" si="879"/>
        <v/>
      </c>
      <c r="AA1910" s="152" t="str">
        <f t="shared" si="880"/>
        <v/>
      </c>
      <c r="AB1910" s="152" t="str">
        <f t="shared" si="881"/>
        <v/>
      </c>
      <c r="AC1910" s="154" t="str">
        <f t="shared" si="892"/>
        <v/>
      </c>
      <c r="AD1910" s="154" t="str">
        <f t="shared" si="893"/>
        <v/>
      </c>
      <c r="AE1910" s="3" t="str">
        <f t="shared" si="894"/>
        <v/>
      </c>
      <c r="AF1910" s="3" t="str">
        <f t="shared" si="895"/>
        <v/>
      </c>
      <c r="AG1910" s="3" t="str">
        <f t="shared" si="896"/>
        <v/>
      </c>
      <c r="AH1910" s="4" t="str">
        <f t="shared" si="897"/>
        <v/>
      </c>
      <c r="AI1910" s="75" t="str">
        <f t="shared" si="898"/>
        <v/>
      </c>
      <c r="AJ1910" s="75" t="str">
        <f t="shared" si="899"/>
        <v/>
      </c>
    </row>
    <row r="1911" spans="1:36">
      <c r="A1911" s="41" t="str">
        <f t="shared" si="882"/>
        <v/>
      </c>
      <c r="B1911" s="150" t="str">
        <f>IF(ISNUMBER(A1911),INDEX('MetaTrader Import'!$H$13:$J$5893,TRUNC(((A1911-$A$39+1)-1)/3)+1,MOD((A1911-$A$39+1)-1,3)+1),"")</f>
        <v/>
      </c>
      <c r="C1911" s="43" t="str">
        <f t="shared" si="883"/>
        <v/>
      </c>
      <c r="D1911" s="43" t="str">
        <f t="shared" ca="1" si="873"/>
        <v/>
      </c>
      <c r="E1911" s="43" t="str">
        <f t="shared" si="884"/>
        <v/>
      </c>
      <c r="F1911" s="43" t="str">
        <f t="shared" si="885"/>
        <v/>
      </c>
      <c r="G1911" s="43" t="str">
        <f>IF(A1911&lt;&gt;"",IF(A1911&lt;Data!$G$11*0.25,$C$13/$G$32,IF(A1911&gt;Data!$G$11*0.25,$C$13,$C$13*10)),"")</f>
        <v/>
      </c>
      <c r="H1911" s="43" t="str">
        <f>IF(A1911&lt;&gt;"",IF(Data!$G$9="constant",$C$13,IF(Data!$G$9="squeeze",G1911,F1911)),"")</f>
        <v/>
      </c>
      <c r="I1911" s="38" t="str">
        <f ca="1">IF(ISNUMBER(A1911),NORMINV(RAND(),0,IF(AND(Data!$G$9="squeeze",A1911&lt;Data!$G$11*0.25),$H$32,1)*$C$30*$C$13)*($C$14*$C$12),"")</f>
        <v/>
      </c>
      <c r="J1911" s="42" t="str">
        <f ca="1">IFERROR(IF(Data!$C$6="Real",B1911,I1911+J1910+($C$14*$C$12)*(NORMINV(RAND(),$C$15,CHOOSE($G$13,$C$13,F1911,G1911)))),"")</f>
        <v/>
      </c>
      <c r="K1911" s="88" t="str">
        <f>IF(ISNUMBER(A1911), IF($G$16="fixed",$G$17,MIN(H1911*Data!$C$7*$C$16*0.5,$C$17*Data!$C$7))*$C$12,"")</f>
        <v/>
      </c>
      <c r="L1911" s="42" t="str">
        <f t="shared" ca="1" si="900"/>
        <v/>
      </c>
      <c r="M1911" s="44" t="str">
        <f t="shared" ca="1" si="901"/>
        <v/>
      </c>
      <c r="N1911" s="44" t="str">
        <f t="shared" ca="1" si="902"/>
        <v/>
      </c>
      <c r="O1911" s="108" t="str">
        <f t="shared" si="886"/>
        <v/>
      </c>
      <c r="P1911" s="102" t="str">
        <f t="shared" si="887"/>
        <v/>
      </c>
      <c r="Q1911" s="102" t="str">
        <f t="shared" si="888"/>
        <v/>
      </c>
      <c r="R1911" s="120" t="str">
        <f t="shared" si="889"/>
        <v/>
      </c>
      <c r="S1911" s="54" t="str">
        <f t="shared" si="890"/>
        <v/>
      </c>
      <c r="T1911" s="5" t="str">
        <f t="shared" si="891"/>
        <v/>
      </c>
      <c r="U1911" s="152" t="str">
        <f t="shared" si="874"/>
        <v/>
      </c>
      <c r="V1911" s="152" t="str">
        <f t="shared" si="875"/>
        <v/>
      </c>
      <c r="W1911" s="153" t="str">
        <f t="shared" si="876"/>
        <v/>
      </c>
      <c r="X1911" s="153" t="str">
        <f t="shared" si="877"/>
        <v/>
      </c>
      <c r="Y1911" s="153" t="str">
        <f t="shared" si="878"/>
        <v/>
      </c>
      <c r="Z1911" s="153" t="str">
        <f t="shared" si="879"/>
        <v/>
      </c>
      <c r="AA1911" s="152" t="str">
        <f t="shared" si="880"/>
        <v/>
      </c>
      <c r="AB1911" s="152" t="str">
        <f t="shared" si="881"/>
        <v/>
      </c>
      <c r="AC1911" s="154" t="str">
        <f t="shared" si="892"/>
        <v/>
      </c>
      <c r="AD1911" s="154" t="str">
        <f t="shared" si="893"/>
        <v/>
      </c>
      <c r="AE1911" s="3" t="str">
        <f t="shared" si="894"/>
        <v/>
      </c>
      <c r="AF1911" s="3" t="str">
        <f t="shared" si="895"/>
        <v/>
      </c>
      <c r="AG1911" s="3" t="str">
        <f t="shared" si="896"/>
        <v/>
      </c>
      <c r="AH1911" s="4" t="str">
        <f t="shared" si="897"/>
        <v/>
      </c>
      <c r="AI1911" s="75" t="str">
        <f t="shared" si="898"/>
        <v/>
      </c>
      <c r="AJ1911" s="75" t="str">
        <f t="shared" si="899"/>
        <v/>
      </c>
    </row>
    <row r="1912" spans="1:36">
      <c r="A1912" s="41" t="str">
        <f t="shared" si="882"/>
        <v/>
      </c>
      <c r="B1912" s="150" t="str">
        <f>IF(ISNUMBER(A1912),INDEX('MetaTrader Import'!$H$13:$J$5893,TRUNC(((A1912-$A$39+1)-1)/3)+1,MOD((A1912-$A$39+1)-1,3)+1),"")</f>
        <v/>
      </c>
      <c r="C1912" s="43" t="str">
        <f t="shared" si="883"/>
        <v/>
      </c>
      <c r="D1912" s="43" t="str">
        <f t="shared" ca="1" si="873"/>
        <v/>
      </c>
      <c r="E1912" s="43" t="str">
        <f t="shared" si="884"/>
        <v/>
      </c>
      <c r="F1912" s="43" t="str">
        <f t="shared" si="885"/>
        <v/>
      </c>
      <c r="G1912" s="43" t="str">
        <f>IF(A1912&lt;&gt;"",IF(A1912&lt;Data!$G$11*0.25,$C$13/$G$32,IF(A1912&gt;Data!$G$11*0.25,$C$13,$C$13*10)),"")</f>
        <v/>
      </c>
      <c r="H1912" s="43" t="str">
        <f>IF(A1912&lt;&gt;"",IF(Data!$G$9="constant",$C$13,IF(Data!$G$9="squeeze",G1912,F1912)),"")</f>
        <v/>
      </c>
      <c r="I1912" s="38" t="str">
        <f ca="1">IF(ISNUMBER(A1912),NORMINV(RAND(),0,IF(AND(Data!$G$9="squeeze",A1912&lt;Data!$G$11*0.25),$H$32,1)*$C$30*$C$13)*($C$14*$C$12),"")</f>
        <v/>
      </c>
      <c r="J1912" s="42" t="str">
        <f ca="1">IFERROR(IF(Data!$C$6="Real",B1912,I1912+J1911+($C$14*$C$12)*(NORMINV(RAND(),$C$15,CHOOSE($G$13,$C$13,F1912,G1912)))),"")</f>
        <v/>
      </c>
      <c r="K1912" s="88" t="str">
        <f>IF(ISNUMBER(A1912), IF($G$16="fixed",$G$17,MIN(H1912*Data!$C$7*$C$16*0.5,$C$17*Data!$C$7))*$C$12,"")</f>
        <v/>
      </c>
      <c r="L1912" s="42" t="str">
        <f t="shared" ca="1" si="900"/>
        <v/>
      </c>
      <c r="M1912" s="44" t="str">
        <f t="shared" ca="1" si="901"/>
        <v/>
      </c>
      <c r="N1912" s="44" t="str">
        <f t="shared" ca="1" si="902"/>
        <v/>
      </c>
      <c r="O1912" s="108" t="str">
        <f t="shared" si="886"/>
        <v/>
      </c>
      <c r="P1912" s="102" t="str">
        <f t="shared" si="887"/>
        <v/>
      </c>
      <c r="Q1912" s="102" t="str">
        <f t="shared" si="888"/>
        <v/>
      </c>
      <c r="R1912" s="120" t="str">
        <f t="shared" si="889"/>
        <v/>
      </c>
      <c r="S1912" s="54" t="str">
        <f t="shared" si="890"/>
        <v/>
      </c>
      <c r="T1912" s="5" t="str">
        <f t="shared" si="891"/>
        <v/>
      </c>
      <c r="U1912" s="152" t="str">
        <f t="shared" si="874"/>
        <v/>
      </c>
      <c r="V1912" s="152" t="str">
        <f t="shared" si="875"/>
        <v/>
      </c>
      <c r="W1912" s="153" t="str">
        <f t="shared" si="876"/>
        <v/>
      </c>
      <c r="X1912" s="153" t="str">
        <f t="shared" si="877"/>
        <v/>
      </c>
      <c r="Y1912" s="153" t="str">
        <f t="shared" si="878"/>
        <v/>
      </c>
      <c r="Z1912" s="153" t="str">
        <f t="shared" si="879"/>
        <v/>
      </c>
      <c r="AA1912" s="152" t="str">
        <f t="shared" si="880"/>
        <v/>
      </c>
      <c r="AB1912" s="152" t="str">
        <f t="shared" si="881"/>
        <v/>
      </c>
      <c r="AC1912" s="154" t="str">
        <f t="shared" si="892"/>
        <v/>
      </c>
      <c r="AD1912" s="154" t="str">
        <f t="shared" si="893"/>
        <v/>
      </c>
      <c r="AE1912" s="3" t="str">
        <f t="shared" si="894"/>
        <v/>
      </c>
      <c r="AF1912" s="3" t="str">
        <f t="shared" si="895"/>
        <v/>
      </c>
      <c r="AG1912" s="3" t="str">
        <f t="shared" si="896"/>
        <v/>
      </c>
      <c r="AH1912" s="4" t="str">
        <f t="shared" si="897"/>
        <v/>
      </c>
      <c r="AI1912" s="75" t="str">
        <f t="shared" si="898"/>
        <v/>
      </c>
      <c r="AJ1912" s="75" t="str">
        <f t="shared" si="899"/>
        <v/>
      </c>
    </row>
    <row r="1913" spans="1:36">
      <c r="A1913" s="41" t="str">
        <f t="shared" si="882"/>
        <v/>
      </c>
      <c r="B1913" s="150" t="str">
        <f>IF(ISNUMBER(A1913),INDEX('MetaTrader Import'!$H$13:$J$5893,TRUNC(((A1913-$A$39+1)-1)/3)+1,MOD((A1913-$A$39+1)-1,3)+1),"")</f>
        <v/>
      </c>
      <c r="C1913" s="43" t="str">
        <f t="shared" si="883"/>
        <v/>
      </c>
      <c r="D1913" s="43" t="str">
        <f t="shared" ca="1" si="873"/>
        <v/>
      </c>
      <c r="E1913" s="43" t="str">
        <f t="shared" si="884"/>
        <v/>
      </c>
      <c r="F1913" s="43" t="str">
        <f t="shared" si="885"/>
        <v/>
      </c>
      <c r="G1913" s="43" t="str">
        <f>IF(A1913&lt;&gt;"",IF(A1913&lt;Data!$G$11*0.25,$C$13/$G$32,IF(A1913&gt;Data!$G$11*0.25,$C$13,$C$13*10)),"")</f>
        <v/>
      </c>
      <c r="H1913" s="43" t="str">
        <f>IF(A1913&lt;&gt;"",IF(Data!$G$9="constant",$C$13,IF(Data!$G$9="squeeze",G1913,F1913)),"")</f>
        <v/>
      </c>
      <c r="I1913" s="38" t="str">
        <f ca="1">IF(ISNUMBER(A1913),NORMINV(RAND(),0,IF(AND(Data!$G$9="squeeze",A1913&lt;Data!$G$11*0.25),$H$32,1)*$C$30*$C$13)*($C$14*$C$12),"")</f>
        <v/>
      </c>
      <c r="J1913" s="42" t="str">
        <f ca="1">IFERROR(IF(Data!$C$6="Real",B1913,I1913+J1912+($C$14*$C$12)*(NORMINV(RAND(),$C$15,CHOOSE($G$13,$C$13,F1913,G1913)))),"")</f>
        <v/>
      </c>
      <c r="K1913" s="88" t="str">
        <f>IF(ISNUMBER(A1913), IF($G$16="fixed",$G$17,MIN(H1913*Data!$C$7*$C$16*0.5,$C$17*Data!$C$7))*$C$12,"")</f>
        <v/>
      </c>
      <c r="L1913" s="42" t="str">
        <f t="shared" ca="1" si="900"/>
        <v/>
      </c>
      <c r="M1913" s="44" t="str">
        <f t="shared" ca="1" si="901"/>
        <v/>
      </c>
      <c r="N1913" s="44" t="str">
        <f t="shared" ca="1" si="902"/>
        <v/>
      </c>
      <c r="O1913" s="108" t="str">
        <f t="shared" si="886"/>
        <v/>
      </c>
      <c r="P1913" s="102" t="str">
        <f t="shared" si="887"/>
        <v/>
      </c>
      <c r="Q1913" s="102" t="str">
        <f t="shared" si="888"/>
        <v/>
      </c>
      <c r="R1913" s="120" t="str">
        <f t="shared" si="889"/>
        <v/>
      </c>
      <c r="S1913" s="54" t="str">
        <f t="shared" si="890"/>
        <v/>
      </c>
      <c r="T1913" s="5" t="str">
        <f t="shared" si="891"/>
        <v/>
      </c>
      <c r="U1913" s="152" t="str">
        <f t="shared" si="874"/>
        <v/>
      </c>
      <c r="V1913" s="152" t="str">
        <f t="shared" si="875"/>
        <v/>
      </c>
      <c r="W1913" s="153" t="str">
        <f t="shared" si="876"/>
        <v/>
      </c>
      <c r="X1913" s="153" t="str">
        <f t="shared" si="877"/>
        <v/>
      </c>
      <c r="Y1913" s="153" t="str">
        <f t="shared" si="878"/>
        <v/>
      </c>
      <c r="Z1913" s="153" t="str">
        <f t="shared" si="879"/>
        <v/>
      </c>
      <c r="AA1913" s="152" t="str">
        <f t="shared" si="880"/>
        <v/>
      </c>
      <c r="AB1913" s="152" t="str">
        <f t="shared" si="881"/>
        <v/>
      </c>
      <c r="AC1913" s="154" t="str">
        <f t="shared" si="892"/>
        <v/>
      </c>
      <c r="AD1913" s="154" t="str">
        <f t="shared" si="893"/>
        <v/>
      </c>
      <c r="AE1913" s="3" t="str">
        <f t="shared" si="894"/>
        <v/>
      </c>
      <c r="AF1913" s="3" t="str">
        <f t="shared" si="895"/>
        <v/>
      </c>
      <c r="AG1913" s="3" t="str">
        <f t="shared" si="896"/>
        <v/>
      </c>
      <c r="AH1913" s="4" t="str">
        <f t="shared" si="897"/>
        <v/>
      </c>
      <c r="AI1913" s="75" t="str">
        <f t="shared" si="898"/>
        <v/>
      </c>
      <c r="AJ1913" s="75" t="str">
        <f t="shared" si="899"/>
        <v/>
      </c>
    </row>
    <row r="1914" spans="1:36">
      <c r="A1914" s="41" t="str">
        <f t="shared" si="882"/>
        <v/>
      </c>
      <c r="B1914" s="150" t="str">
        <f>IF(ISNUMBER(A1914),INDEX('MetaTrader Import'!$H$13:$J$5893,TRUNC(((A1914-$A$39+1)-1)/3)+1,MOD((A1914-$A$39+1)-1,3)+1),"")</f>
        <v/>
      </c>
      <c r="C1914" s="43" t="str">
        <f t="shared" si="883"/>
        <v/>
      </c>
      <c r="D1914" s="43" t="str">
        <f t="shared" ca="1" si="873"/>
        <v/>
      </c>
      <c r="E1914" s="43" t="str">
        <f t="shared" si="884"/>
        <v/>
      </c>
      <c r="F1914" s="43" t="str">
        <f t="shared" si="885"/>
        <v/>
      </c>
      <c r="G1914" s="43" t="str">
        <f>IF(A1914&lt;&gt;"",IF(A1914&lt;Data!$G$11*0.25,$C$13/$G$32,IF(A1914&gt;Data!$G$11*0.25,$C$13,$C$13*10)),"")</f>
        <v/>
      </c>
      <c r="H1914" s="43" t="str">
        <f>IF(A1914&lt;&gt;"",IF(Data!$G$9="constant",$C$13,IF(Data!$G$9="squeeze",G1914,F1914)),"")</f>
        <v/>
      </c>
      <c r="I1914" s="38" t="str">
        <f ca="1">IF(ISNUMBER(A1914),NORMINV(RAND(),0,IF(AND(Data!$G$9="squeeze",A1914&lt;Data!$G$11*0.25),$H$32,1)*$C$30*$C$13)*($C$14*$C$12),"")</f>
        <v/>
      </c>
      <c r="J1914" s="42" t="str">
        <f ca="1">IFERROR(IF(Data!$C$6="Real",B1914,I1914+J1913+($C$14*$C$12)*(NORMINV(RAND(),$C$15,CHOOSE($G$13,$C$13,F1914,G1914)))),"")</f>
        <v/>
      </c>
      <c r="K1914" s="88" t="str">
        <f>IF(ISNUMBER(A1914), IF($G$16="fixed",$G$17,MIN(H1914*Data!$C$7*$C$16*0.5,$C$17*Data!$C$7))*$C$12,"")</f>
        <v/>
      </c>
      <c r="L1914" s="42" t="str">
        <f t="shared" ca="1" si="900"/>
        <v/>
      </c>
      <c r="M1914" s="44" t="str">
        <f t="shared" ca="1" si="901"/>
        <v/>
      </c>
      <c r="N1914" s="44" t="str">
        <f t="shared" ca="1" si="902"/>
        <v/>
      </c>
      <c r="O1914" s="108" t="str">
        <f t="shared" si="886"/>
        <v/>
      </c>
      <c r="P1914" s="102" t="str">
        <f t="shared" si="887"/>
        <v/>
      </c>
      <c r="Q1914" s="102" t="str">
        <f t="shared" si="888"/>
        <v/>
      </c>
      <c r="R1914" s="120" t="str">
        <f t="shared" si="889"/>
        <v/>
      </c>
      <c r="S1914" s="54" t="str">
        <f t="shared" si="890"/>
        <v/>
      </c>
      <c r="T1914" s="5" t="str">
        <f t="shared" si="891"/>
        <v/>
      </c>
      <c r="U1914" s="152" t="str">
        <f t="shared" si="874"/>
        <v/>
      </c>
      <c r="V1914" s="152" t="str">
        <f t="shared" si="875"/>
        <v/>
      </c>
      <c r="W1914" s="153" t="str">
        <f t="shared" si="876"/>
        <v/>
      </c>
      <c r="X1914" s="153" t="str">
        <f t="shared" si="877"/>
        <v/>
      </c>
      <c r="Y1914" s="153" t="str">
        <f t="shared" si="878"/>
        <v/>
      </c>
      <c r="Z1914" s="153" t="str">
        <f t="shared" si="879"/>
        <v/>
      </c>
      <c r="AA1914" s="152" t="str">
        <f t="shared" si="880"/>
        <v/>
      </c>
      <c r="AB1914" s="152" t="str">
        <f t="shared" si="881"/>
        <v/>
      </c>
      <c r="AC1914" s="154" t="str">
        <f t="shared" si="892"/>
        <v/>
      </c>
      <c r="AD1914" s="154" t="str">
        <f t="shared" si="893"/>
        <v/>
      </c>
      <c r="AE1914" s="3" t="str">
        <f t="shared" si="894"/>
        <v/>
      </c>
      <c r="AF1914" s="3" t="str">
        <f t="shared" si="895"/>
        <v/>
      </c>
      <c r="AG1914" s="3" t="str">
        <f t="shared" si="896"/>
        <v/>
      </c>
      <c r="AH1914" s="4" t="str">
        <f t="shared" si="897"/>
        <v/>
      </c>
      <c r="AI1914" s="75" t="str">
        <f t="shared" si="898"/>
        <v/>
      </c>
      <c r="AJ1914" s="75" t="str">
        <f t="shared" si="899"/>
        <v/>
      </c>
    </row>
    <row r="1915" spans="1:36">
      <c r="A1915" s="41" t="str">
        <f t="shared" si="882"/>
        <v/>
      </c>
      <c r="B1915" s="150" t="str">
        <f>IF(ISNUMBER(A1915),INDEX('MetaTrader Import'!$H$13:$J$5893,TRUNC(((A1915-$A$39+1)-1)/3)+1,MOD((A1915-$A$39+1)-1,3)+1),"")</f>
        <v/>
      </c>
      <c r="C1915" s="43" t="str">
        <f t="shared" si="883"/>
        <v/>
      </c>
      <c r="D1915" s="43" t="str">
        <f t="shared" ca="1" si="873"/>
        <v/>
      </c>
      <c r="E1915" s="43" t="str">
        <f t="shared" si="884"/>
        <v/>
      </c>
      <c r="F1915" s="43" t="str">
        <f t="shared" si="885"/>
        <v/>
      </c>
      <c r="G1915" s="43" t="str">
        <f>IF(A1915&lt;&gt;"",IF(A1915&lt;Data!$G$11*0.25,$C$13/$G$32,IF(A1915&gt;Data!$G$11*0.25,$C$13,$C$13*10)),"")</f>
        <v/>
      </c>
      <c r="H1915" s="43" t="str">
        <f>IF(A1915&lt;&gt;"",IF(Data!$G$9="constant",$C$13,IF(Data!$G$9="squeeze",G1915,F1915)),"")</f>
        <v/>
      </c>
      <c r="I1915" s="38" t="str">
        <f ca="1">IF(ISNUMBER(A1915),NORMINV(RAND(),0,IF(AND(Data!$G$9="squeeze",A1915&lt;Data!$G$11*0.25),$H$32,1)*$C$30*$C$13)*($C$14*$C$12),"")</f>
        <v/>
      </c>
      <c r="J1915" s="42" t="str">
        <f ca="1">IFERROR(IF(Data!$C$6="Real",B1915,I1915+J1914+($C$14*$C$12)*(NORMINV(RAND(),$C$15,CHOOSE($G$13,$C$13,F1915,G1915)))),"")</f>
        <v/>
      </c>
      <c r="K1915" s="88" t="str">
        <f>IF(ISNUMBER(A1915), IF($G$16="fixed",$G$17,MIN(H1915*Data!$C$7*$C$16*0.5,$C$17*Data!$C$7))*$C$12,"")</f>
        <v/>
      </c>
      <c r="L1915" s="42" t="str">
        <f t="shared" ca="1" si="900"/>
        <v/>
      </c>
      <c r="M1915" s="44" t="str">
        <f t="shared" ca="1" si="901"/>
        <v/>
      </c>
      <c r="N1915" s="44" t="str">
        <f t="shared" ca="1" si="902"/>
        <v/>
      </c>
      <c r="O1915" s="108" t="str">
        <f t="shared" si="886"/>
        <v/>
      </c>
      <c r="P1915" s="102" t="str">
        <f t="shared" si="887"/>
        <v/>
      </c>
      <c r="Q1915" s="102" t="str">
        <f t="shared" si="888"/>
        <v/>
      </c>
      <c r="R1915" s="120" t="str">
        <f t="shared" si="889"/>
        <v/>
      </c>
      <c r="S1915" s="54" t="str">
        <f t="shared" si="890"/>
        <v/>
      </c>
      <c r="T1915" s="5" t="str">
        <f t="shared" si="891"/>
        <v/>
      </c>
      <c r="U1915" s="152" t="str">
        <f t="shared" si="874"/>
        <v/>
      </c>
      <c r="V1915" s="152" t="str">
        <f t="shared" si="875"/>
        <v/>
      </c>
      <c r="W1915" s="153" t="str">
        <f t="shared" si="876"/>
        <v/>
      </c>
      <c r="X1915" s="153" t="str">
        <f t="shared" si="877"/>
        <v/>
      </c>
      <c r="Y1915" s="153" t="str">
        <f t="shared" si="878"/>
        <v/>
      </c>
      <c r="Z1915" s="153" t="str">
        <f t="shared" si="879"/>
        <v/>
      </c>
      <c r="AA1915" s="152" t="str">
        <f t="shared" si="880"/>
        <v/>
      </c>
      <c r="AB1915" s="152" t="str">
        <f t="shared" si="881"/>
        <v/>
      </c>
      <c r="AC1915" s="154" t="str">
        <f t="shared" si="892"/>
        <v/>
      </c>
      <c r="AD1915" s="154" t="str">
        <f t="shared" si="893"/>
        <v/>
      </c>
      <c r="AE1915" s="3" t="str">
        <f t="shared" si="894"/>
        <v/>
      </c>
      <c r="AF1915" s="3" t="str">
        <f t="shared" si="895"/>
        <v/>
      </c>
      <c r="AG1915" s="3" t="str">
        <f t="shared" si="896"/>
        <v/>
      </c>
      <c r="AH1915" s="4" t="str">
        <f t="shared" si="897"/>
        <v/>
      </c>
      <c r="AI1915" s="75" t="str">
        <f t="shared" si="898"/>
        <v/>
      </c>
      <c r="AJ1915" s="75" t="str">
        <f t="shared" si="899"/>
        <v/>
      </c>
    </row>
    <row r="1916" spans="1:36">
      <c r="A1916" s="41" t="str">
        <f t="shared" si="882"/>
        <v/>
      </c>
      <c r="B1916" s="150" t="str">
        <f>IF(ISNUMBER(A1916),INDEX('MetaTrader Import'!$H$13:$J$5893,TRUNC(((A1916-$A$39+1)-1)/3)+1,MOD((A1916-$A$39+1)-1,3)+1),"")</f>
        <v/>
      </c>
      <c r="C1916" s="43" t="str">
        <f t="shared" si="883"/>
        <v/>
      </c>
      <c r="D1916" s="43" t="str">
        <f t="shared" ca="1" si="873"/>
        <v/>
      </c>
      <c r="E1916" s="43" t="str">
        <f t="shared" si="884"/>
        <v/>
      </c>
      <c r="F1916" s="43" t="str">
        <f t="shared" si="885"/>
        <v/>
      </c>
      <c r="G1916" s="43" t="str">
        <f>IF(A1916&lt;&gt;"",IF(A1916&lt;Data!$G$11*0.25,$C$13/$G$32,IF(A1916&gt;Data!$G$11*0.25,$C$13,$C$13*10)),"")</f>
        <v/>
      </c>
      <c r="H1916" s="43" t="str">
        <f>IF(A1916&lt;&gt;"",IF(Data!$G$9="constant",$C$13,IF(Data!$G$9="squeeze",G1916,F1916)),"")</f>
        <v/>
      </c>
      <c r="I1916" s="38" t="str">
        <f ca="1">IF(ISNUMBER(A1916),NORMINV(RAND(),0,IF(AND(Data!$G$9="squeeze",A1916&lt;Data!$G$11*0.25),$H$32,1)*$C$30*$C$13)*($C$14*$C$12),"")</f>
        <v/>
      </c>
      <c r="J1916" s="42" t="str">
        <f ca="1">IFERROR(IF(Data!$C$6="Real",B1916,I1916+J1915+($C$14*$C$12)*(NORMINV(RAND(),$C$15,CHOOSE($G$13,$C$13,F1916,G1916)))),"")</f>
        <v/>
      </c>
      <c r="K1916" s="88" t="str">
        <f>IF(ISNUMBER(A1916), IF($G$16="fixed",$G$17,MIN(H1916*Data!$C$7*$C$16*0.5,$C$17*Data!$C$7))*$C$12,"")</f>
        <v/>
      </c>
      <c r="L1916" s="42" t="str">
        <f t="shared" ca="1" si="900"/>
        <v/>
      </c>
      <c r="M1916" s="44" t="str">
        <f t="shared" ca="1" si="901"/>
        <v/>
      </c>
      <c r="N1916" s="44" t="str">
        <f t="shared" ca="1" si="902"/>
        <v/>
      </c>
      <c r="O1916" s="108" t="str">
        <f t="shared" si="886"/>
        <v/>
      </c>
      <c r="P1916" s="102" t="str">
        <f t="shared" si="887"/>
        <v/>
      </c>
      <c r="Q1916" s="102" t="str">
        <f t="shared" si="888"/>
        <v/>
      </c>
      <c r="R1916" s="120" t="str">
        <f t="shared" si="889"/>
        <v/>
      </c>
      <c r="S1916" s="54" t="str">
        <f t="shared" si="890"/>
        <v/>
      </c>
      <c r="T1916" s="5" t="str">
        <f t="shared" si="891"/>
        <v/>
      </c>
      <c r="U1916" s="152" t="str">
        <f t="shared" si="874"/>
        <v/>
      </c>
      <c r="V1916" s="152" t="str">
        <f t="shared" si="875"/>
        <v/>
      </c>
      <c r="W1916" s="153" t="str">
        <f t="shared" si="876"/>
        <v/>
      </c>
      <c r="X1916" s="153" t="str">
        <f t="shared" si="877"/>
        <v/>
      </c>
      <c r="Y1916" s="153" t="str">
        <f t="shared" si="878"/>
        <v/>
      </c>
      <c r="Z1916" s="153" t="str">
        <f t="shared" si="879"/>
        <v/>
      </c>
      <c r="AA1916" s="152" t="str">
        <f t="shared" si="880"/>
        <v/>
      </c>
      <c r="AB1916" s="152" t="str">
        <f t="shared" si="881"/>
        <v/>
      </c>
      <c r="AC1916" s="154" t="str">
        <f t="shared" si="892"/>
        <v/>
      </c>
      <c r="AD1916" s="154" t="str">
        <f t="shared" si="893"/>
        <v/>
      </c>
      <c r="AE1916" s="3" t="str">
        <f t="shared" si="894"/>
        <v/>
      </c>
      <c r="AF1916" s="3" t="str">
        <f t="shared" si="895"/>
        <v/>
      </c>
      <c r="AG1916" s="3" t="str">
        <f t="shared" si="896"/>
        <v/>
      </c>
      <c r="AH1916" s="4" t="str">
        <f t="shared" si="897"/>
        <v/>
      </c>
      <c r="AI1916" s="75" t="str">
        <f t="shared" si="898"/>
        <v/>
      </c>
      <c r="AJ1916" s="75" t="str">
        <f t="shared" si="899"/>
        <v/>
      </c>
    </row>
    <row r="1917" spans="1:36">
      <c r="A1917" s="41" t="str">
        <f t="shared" si="882"/>
        <v/>
      </c>
      <c r="B1917" s="150" t="str">
        <f>IF(ISNUMBER(A1917),INDEX('MetaTrader Import'!$H$13:$J$5893,TRUNC(((A1917-$A$39+1)-1)/3)+1,MOD((A1917-$A$39+1)-1,3)+1),"")</f>
        <v/>
      </c>
      <c r="C1917" s="43" t="str">
        <f t="shared" si="883"/>
        <v/>
      </c>
      <c r="D1917" s="43" t="str">
        <f t="shared" ca="1" si="873"/>
        <v/>
      </c>
      <c r="E1917" s="43" t="str">
        <f t="shared" si="884"/>
        <v/>
      </c>
      <c r="F1917" s="43" t="str">
        <f t="shared" si="885"/>
        <v/>
      </c>
      <c r="G1917" s="43" t="str">
        <f>IF(A1917&lt;&gt;"",IF(A1917&lt;Data!$G$11*0.25,$C$13/$G$32,IF(A1917&gt;Data!$G$11*0.25,$C$13,$C$13*10)),"")</f>
        <v/>
      </c>
      <c r="H1917" s="43" t="str">
        <f>IF(A1917&lt;&gt;"",IF(Data!$G$9="constant",$C$13,IF(Data!$G$9="squeeze",G1917,F1917)),"")</f>
        <v/>
      </c>
      <c r="I1917" s="38" t="str">
        <f ca="1">IF(ISNUMBER(A1917),NORMINV(RAND(),0,IF(AND(Data!$G$9="squeeze",A1917&lt;Data!$G$11*0.25),$H$32,1)*$C$30*$C$13)*($C$14*$C$12),"")</f>
        <v/>
      </c>
      <c r="J1917" s="42" t="str">
        <f ca="1">IFERROR(IF(Data!$C$6="Real",B1917,I1917+J1916+($C$14*$C$12)*(NORMINV(RAND(),$C$15,CHOOSE($G$13,$C$13,F1917,G1917)))),"")</f>
        <v/>
      </c>
      <c r="K1917" s="88" t="str">
        <f>IF(ISNUMBER(A1917), IF($G$16="fixed",$G$17,MIN(H1917*Data!$C$7*$C$16*0.5,$C$17*Data!$C$7))*$C$12,"")</f>
        <v/>
      </c>
      <c r="L1917" s="42" t="str">
        <f t="shared" ca="1" si="900"/>
        <v/>
      </c>
      <c r="M1917" s="44" t="str">
        <f t="shared" ca="1" si="901"/>
        <v/>
      </c>
      <c r="N1917" s="44" t="str">
        <f t="shared" ca="1" si="902"/>
        <v/>
      </c>
      <c r="O1917" s="108" t="str">
        <f t="shared" si="886"/>
        <v/>
      </c>
      <c r="P1917" s="102" t="str">
        <f t="shared" si="887"/>
        <v/>
      </c>
      <c r="Q1917" s="102" t="str">
        <f t="shared" si="888"/>
        <v/>
      </c>
      <c r="R1917" s="120" t="str">
        <f t="shared" si="889"/>
        <v/>
      </c>
      <c r="S1917" s="54" t="str">
        <f t="shared" si="890"/>
        <v/>
      </c>
      <c r="T1917" s="5" t="str">
        <f t="shared" si="891"/>
        <v/>
      </c>
      <c r="U1917" s="152" t="str">
        <f t="shared" si="874"/>
        <v/>
      </c>
      <c r="V1917" s="152" t="str">
        <f t="shared" si="875"/>
        <v/>
      </c>
      <c r="W1917" s="153" t="str">
        <f t="shared" si="876"/>
        <v/>
      </c>
      <c r="X1917" s="153" t="str">
        <f t="shared" si="877"/>
        <v/>
      </c>
      <c r="Y1917" s="153" t="str">
        <f t="shared" si="878"/>
        <v/>
      </c>
      <c r="Z1917" s="153" t="str">
        <f t="shared" si="879"/>
        <v/>
      </c>
      <c r="AA1917" s="152" t="str">
        <f t="shared" si="880"/>
        <v/>
      </c>
      <c r="AB1917" s="152" t="str">
        <f t="shared" si="881"/>
        <v/>
      </c>
      <c r="AC1917" s="154" t="str">
        <f t="shared" si="892"/>
        <v/>
      </c>
      <c r="AD1917" s="154" t="str">
        <f t="shared" si="893"/>
        <v/>
      </c>
      <c r="AE1917" s="3" t="str">
        <f t="shared" si="894"/>
        <v/>
      </c>
      <c r="AF1917" s="3" t="str">
        <f t="shared" si="895"/>
        <v/>
      </c>
      <c r="AG1917" s="3" t="str">
        <f t="shared" si="896"/>
        <v/>
      </c>
      <c r="AH1917" s="4" t="str">
        <f t="shared" si="897"/>
        <v/>
      </c>
      <c r="AI1917" s="75" t="str">
        <f t="shared" si="898"/>
        <v/>
      </c>
      <c r="AJ1917" s="75" t="str">
        <f t="shared" si="899"/>
        <v/>
      </c>
    </row>
    <row r="1918" spans="1:36">
      <c r="A1918" s="41" t="str">
        <f t="shared" si="882"/>
        <v/>
      </c>
      <c r="B1918" s="150" t="str">
        <f>IF(ISNUMBER(A1918),INDEX('MetaTrader Import'!$H$13:$J$5893,TRUNC(((A1918-$A$39+1)-1)/3)+1,MOD((A1918-$A$39+1)-1,3)+1),"")</f>
        <v/>
      </c>
      <c r="C1918" s="43" t="str">
        <f t="shared" si="883"/>
        <v/>
      </c>
      <c r="D1918" s="43" t="str">
        <f t="shared" ca="1" si="873"/>
        <v/>
      </c>
      <c r="E1918" s="43" t="str">
        <f t="shared" si="884"/>
        <v/>
      </c>
      <c r="F1918" s="43" t="str">
        <f t="shared" si="885"/>
        <v/>
      </c>
      <c r="G1918" s="43" t="str">
        <f>IF(A1918&lt;&gt;"",IF(A1918&lt;Data!$G$11*0.25,$C$13/$G$32,IF(A1918&gt;Data!$G$11*0.25,$C$13,$C$13*10)),"")</f>
        <v/>
      </c>
      <c r="H1918" s="43" t="str">
        <f>IF(A1918&lt;&gt;"",IF(Data!$G$9="constant",$C$13,IF(Data!$G$9="squeeze",G1918,F1918)),"")</f>
        <v/>
      </c>
      <c r="I1918" s="38" t="str">
        <f ca="1">IF(ISNUMBER(A1918),NORMINV(RAND(),0,IF(AND(Data!$G$9="squeeze",A1918&lt;Data!$G$11*0.25),$H$32,1)*$C$30*$C$13)*($C$14*$C$12),"")</f>
        <v/>
      </c>
      <c r="J1918" s="42" t="str">
        <f ca="1">IFERROR(IF(Data!$C$6="Real",B1918,I1918+J1917+($C$14*$C$12)*(NORMINV(RAND(),$C$15,CHOOSE($G$13,$C$13,F1918,G1918)))),"")</f>
        <v/>
      </c>
      <c r="K1918" s="88" t="str">
        <f>IF(ISNUMBER(A1918), IF($G$16="fixed",$G$17,MIN(H1918*Data!$C$7*$C$16*0.5,$C$17*Data!$C$7))*$C$12,"")</f>
        <v/>
      </c>
      <c r="L1918" s="42" t="str">
        <f t="shared" ca="1" si="900"/>
        <v/>
      </c>
      <c r="M1918" s="44" t="str">
        <f t="shared" ca="1" si="901"/>
        <v/>
      </c>
      <c r="N1918" s="44" t="str">
        <f t="shared" ca="1" si="902"/>
        <v/>
      </c>
      <c r="O1918" s="108" t="str">
        <f t="shared" si="886"/>
        <v/>
      </c>
      <c r="P1918" s="102" t="str">
        <f t="shared" si="887"/>
        <v/>
      </c>
      <c r="Q1918" s="102" t="str">
        <f t="shared" si="888"/>
        <v/>
      </c>
      <c r="R1918" s="120" t="str">
        <f t="shared" si="889"/>
        <v/>
      </c>
      <c r="S1918" s="54" t="str">
        <f t="shared" si="890"/>
        <v/>
      </c>
      <c r="T1918" s="5" t="str">
        <f t="shared" si="891"/>
        <v/>
      </c>
      <c r="U1918" s="152" t="str">
        <f t="shared" si="874"/>
        <v/>
      </c>
      <c r="V1918" s="152" t="str">
        <f t="shared" si="875"/>
        <v/>
      </c>
      <c r="W1918" s="153" t="str">
        <f t="shared" si="876"/>
        <v/>
      </c>
      <c r="X1918" s="153" t="str">
        <f t="shared" si="877"/>
        <v/>
      </c>
      <c r="Y1918" s="153" t="str">
        <f t="shared" si="878"/>
        <v/>
      </c>
      <c r="Z1918" s="153" t="str">
        <f t="shared" si="879"/>
        <v/>
      </c>
      <c r="AA1918" s="152" t="str">
        <f t="shared" si="880"/>
        <v/>
      </c>
      <c r="AB1918" s="152" t="str">
        <f t="shared" si="881"/>
        <v/>
      </c>
      <c r="AC1918" s="154" t="str">
        <f t="shared" si="892"/>
        <v/>
      </c>
      <c r="AD1918" s="154" t="str">
        <f t="shared" si="893"/>
        <v/>
      </c>
      <c r="AE1918" s="3" t="str">
        <f t="shared" si="894"/>
        <v/>
      </c>
      <c r="AF1918" s="3" t="str">
        <f t="shared" si="895"/>
        <v/>
      </c>
      <c r="AG1918" s="3" t="str">
        <f t="shared" si="896"/>
        <v/>
      </c>
      <c r="AH1918" s="4" t="str">
        <f t="shared" si="897"/>
        <v/>
      </c>
      <c r="AI1918" s="75" t="str">
        <f t="shared" si="898"/>
        <v/>
      </c>
      <c r="AJ1918" s="75" t="str">
        <f t="shared" si="899"/>
        <v/>
      </c>
    </row>
    <row r="1919" spans="1:36">
      <c r="A1919" s="41" t="str">
        <f t="shared" si="882"/>
        <v/>
      </c>
      <c r="B1919" s="150" t="str">
        <f>IF(ISNUMBER(A1919),INDEX('MetaTrader Import'!$H$13:$J$5893,TRUNC(((A1919-$A$39+1)-1)/3)+1,MOD((A1919-$A$39+1)-1,3)+1),"")</f>
        <v/>
      </c>
      <c r="C1919" s="43" t="str">
        <f t="shared" si="883"/>
        <v/>
      </c>
      <c r="D1919" s="43" t="str">
        <f t="shared" ca="1" si="873"/>
        <v/>
      </c>
      <c r="E1919" s="43" t="str">
        <f t="shared" si="884"/>
        <v/>
      </c>
      <c r="F1919" s="43" t="str">
        <f t="shared" si="885"/>
        <v/>
      </c>
      <c r="G1919" s="43" t="str">
        <f>IF(A1919&lt;&gt;"",IF(A1919&lt;Data!$G$11*0.25,$C$13/$G$32,IF(A1919&gt;Data!$G$11*0.25,$C$13,$C$13*10)),"")</f>
        <v/>
      </c>
      <c r="H1919" s="43" t="str">
        <f>IF(A1919&lt;&gt;"",IF(Data!$G$9="constant",$C$13,IF(Data!$G$9="squeeze",G1919,F1919)),"")</f>
        <v/>
      </c>
      <c r="I1919" s="38" t="str">
        <f ca="1">IF(ISNUMBER(A1919),NORMINV(RAND(),0,IF(AND(Data!$G$9="squeeze",A1919&lt;Data!$G$11*0.25),$H$32,1)*$C$30*$C$13)*($C$14*$C$12),"")</f>
        <v/>
      </c>
      <c r="J1919" s="42" t="str">
        <f ca="1">IFERROR(IF(Data!$C$6="Real",B1919,I1919+J1918+($C$14*$C$12)*(NORMINV(RAND(),$C$15,CHOOSE($G$13,$C$13,F1919,G1919)))),"")</f>
        <v/>
      </c>
      <c r="K1919" s="88" t="str">
        <f>IF(ISNUMBER(A1919), IF($G$16="fixed",$G$17,MIN(H1919*Data!$C$7*$C$16*0.5,$C$17*Data!$C$7))*$C$12,"")</f>
        <v/>
      </c>
      <c r="L1919" s="42" t="str">
        <f t="shared" ca="1" si="900"/>
        <v/>
      </c>
      <c r="M1919" s="44" t="str">
        <f t="shared" ca="1" si="901"/>
        <v/>
      </c>
      <c r="N1919" s="44" t="str">
        <f t="shared" ca="1" si="902"/>
        <v/>
      </c>
      <c r="O1919" s="108" t="str">
        <f t="shared" si="886"/>
        <v/>
      </c>
      <c r="P1919" s="102" t="str">
        <f t="shared" si="887"/>
        <v/>
      </c>
      <c r="Q1919" s="102" t="str">
        <f t="shared" si="888"/>
        <v/>
      </c>
      <c r="R1919" s="120" t="str">
        <f t="shared" si="889"/>
        <v/>
      </c>
      <c r="S1919" s="54" t="str">
        <f t="shared" si="890"/>
        <v/>
      </c>
      <c r="T1919" s="5" t="str">
        <f t="shared" si="891"/>
        <v/>
      </c>
      <c r="U1919" s="152" t="str">
        <f t="shared" si="874"/>
        <v/>
      </c>
      <c r="V1919" s="152" t="str">
        <f t="shared" si="875"/>
        <v/>
      </c>
      <c r="W1919" s="153" t="str">
        <f t="shared" si="876"/>
        <v/>
      </c>
      <c r="X1919" s="153" t="str">
        <f t="shared" si="877"/>
        <v/>
      </c>
      <c r="Y1919" s="153" t="str">
        <f t="shared" si="878"/>
        <v/>
      </c>
      <c r="Z1919" s="153" t="str">
        <f t="shared" si="879"/>
        <v/>
      </c>
      <c r="AA1919" s="152" t="str">
        <f t="shared" si="880"/>
        <v/>
      </c>
      <c r="AB1919" s="152" t="str">
        <f t="shared" si="881"/>
        <v/>
      </c>
      <c r="AC1919" s="154" t="str">
        <f t="shared" si="892"/>
        <v/>
      </c>
      <c r="AD1919" s="154" t="str">
        <f t="shared" si="893"/>
        <v/>
      </c>
      <c r="AE1919" s="3" t="str">
        <f t="shared" si="894"/>
        <v/>
      </c>
      <c r="AF1919" s="3" t="str">
        <f t="shared" si="895"/>
        <v/>
      </c>
      <c r="AG1919" s="3" t="str">
        <f t="shared" si="896"/>
        <v/>
      </c>
      <c r="AH1919" s="4" t="str">
        <f t="shared" si="897"/>
        <v/>
      </c>
      <c r="AI1919" s="75" t="str">
        <f t="shared" si="898"/>
        <v/>
      </c>
      <c r="AJ1919" s="75" t="str">
        <f t="shared" si="899"/>
        <v/>
      </c>
    </row>
    <row r="1920" spans="1:36">
      <c r="A1920" s="41" t="str">
        <f t="shared" si="882"/>
        <v/>
      </c>
      <c r="B1920" s="150" t="str">
        <f>IF(ISNUMBER(A1920),INDEX('MetaTrader Import'!$H$13:$J$5893,TRUNC(((A1920-$A$39+1)-1)/3)+1,MOD((A1920-$A$39+1)-1,3)+1),"")</f>
        <v/>
      </c>
      <c r="C1920" s="43" t="str">
        <f t="shared" si="883"/>
        <v/>
      </c>
      <c r="D1920" s="43" t="str">
        <f t="shared" ca="1" si="873"/>
        <v/>
      </c>
      <c r="E1920" s="43" t="str">
        <f t="shared" si="884"/>
        <v/>
      </c>
      <c r="F1920" s="43" t="str">
        <f t="shared" si="885"/>
        <v/>
      </c>
      <c r="G1920" s="43" t="str">
        <f>IF(A1920&lt;&gt;"",IF(A1920&lt;Data!$G$11*0.25,$C$13/$G$32,IF(A1920&gt;Data!$G$11*0.25,$C$13,$C$13*10)),"")</f>
        <v/>
      </c>
      <c r="H1920" s="43" t="str">
        <f>IF(A1920&lt;&gt;"",IF(Data!$G$9="constant",$C$13,IF(Data!$G$9="squeeze",G1920,F1920)),"")</f>
        <v/>
      </c>
      <c r="I1920" s="38" t="str">
        <f ca="1">IF(ISNUMBER(A1920),NORMINV(RAND(),0,IF(AND(Data!$G$9="squeeze",A1920&lt;Data!$G$11*0.25),$H$32,1)*$C$30*$C$13)*($C$14*$C$12),"")</f>
        <v/>
      </c>
      <c r="J1920" s="42" t="str">
        <f ca="1">IFERROR(IF(Data!$C$6="Real",B1920,I1920+J1919+($C$14*$C$12)*(NORMINV(RAND(),$C$15,CHOOSE($G$13,$C$13,F1920,G1920)))),"")</f>
        <v/>
      </c>
      <c r="K1920" s="88" t="str">
        <f>IF(ISNUMBER(A1920), IF($G$16="fixed",$G$17,MIN(H1920*Data!$C$7*$C$16*0.5,$C$17*Data!$C$7))*$C$12,"")</f>
        <v/>
      </c>
      <c r="L1920" s="42" t="str">
        <f t="shared" ca="1" si="900"/>
        <v/>
      </c>
      <c r="M1920" s="44" t="str">
        <f t="shared" ca="1" si="901"/>
        <v/>
      </c>
      <c r="N1920" s="44" t="str">
        <f t="shared" ca="1" si="902"/>
        <v/>
      </c>
      <c r="O1920" s="108" t="str">
        <f t="shared" si="886"/>
        <v/>
      </c>
      <c r="P1920" s="102" t="str">
        <f t="shared" si="887"/>
        <v/>
      </c>
      <c r="Q1920" s="102" t="str">
        <f t="shared" si="888"/>
        <v/>
      </c>
      <c r="R1920" s="120" t="str">
        <f t="shared" si="889"/>
        <v/>
      </c>
      <c r="S1920" s="54" t="str">
        <f t="shared" si="890"/>
        <v/>
      </c>
      <c r="T1920" s="5" t="str">
        <f t="shared" si="891"/>
        <v/>
      </c>
      <c r="U1920" s="152" t="str">
        <f t="shared" si="874"/>
        <v/>
      </c>
      <c r="V1920" s="152" t="str">
        <f t="shared" si="875"/>
        <v/>
      </c>
      <c r="W1920" s="153" t="str">
        <f t="shared" si="876"/>
        <v/>
      </c>
      <c r="X1920" s="153" t="str">
        <f t="shared" si="877"/>
        <v/>
      </c>
      <c r="Y1920" s="153" t="str">
        <f t="shared" si="878"/>
        <v/>
      </c>
      <c r="Z1920" s="153" t="str">
        <f t="shared" si="879"/>
        <v/>
      </c>
      <c r="AA1920" s="152" t="str">
        <f t="shared" si="880"/>
        <v/>
      </c>
      <c r="AB1920" s="152" t="str">
        <f t="shared" si="881"/>
        <v/>
      </c>
      <c r="AC1920" s="154" t="str">
        <f t="shared" si="892"/>
        <v/>
      </c>
      <c r="AD1920" s="154" t="str">
        <f t="shared" si="893"/>
        <v/>
      </c>
      <c r="AE1920" s="3" t="str">
        <f t="shared" si="894"/>
        <v/>
      </c>
      <c r="AF1920" s="3" t="str">
        <f t="shared" si="895"/>
        <v/>
      </c>
      <c r="AG1920" s="3" t="str">
        <f t="shared" si="896"/>
        <v/>
      </c>
      <c r="AH1920" s="4" t="str">
        <f t="shared" si="897"/>
        <v/>
      </c>
      <c r="AI1920" s="75" t="str">
        <f t="shared" si="898"/>
        <v/>
      </c>
      <c r="AJ1920" s="75" t="str">
        <f t="shared" si="899"/>
        <v/>
      </c>
    </row>
    <row r="1921" spans="1:36">
      <c r="A1921" s="41" t="str">
        <f t="shared" si="882"/>
        <v/>
      </c>
      <c r="B1921" s="150" t="str">
        <f>IF(ISNUMBER(A1921),INDEX('MetaTrader Import'!$H$13:$J$5893,TRUNC(((A1921-$A$39+1)-1)/3)+1,MOD((A1921-$A$39+1)-1,3)+1),"")</f>
        <v/>
      </c>
      <c r="C1921" s="43" t="str">
        <f t="shared" si="883"/>
        <v/>
      </c>
      <c r="D1921" s="43" t="str">
        <f t="shared" ca="1" si="873"/>
        <v/>
      </c>
      <c r="E1921" s="43" t="str">
        <f t="shared" si="884"/>
        <v/>
      </c>
      <c r="F1921" s="43" t="str">
        <f t="shared" si="885"/>
        <v/>
      </c>
      <c r="G1921" s="43" t="str">
        <f>IF(A1921&lt;&gt;"",IF(A1921&lt;Data!$G$11*0.25,$C$13/$G$32,IF(A1921&gt;Data!$G$11*0.25,$C$13,$C$13*10)),"")</f>
        <v/>
      </c>
      <c r="H1921" s="43" t="str">
        <f>IF(A1921&lt;&gt;"",IF(Data!$G$9="constant",$C$13,IF(Data!$G$9="squeeze",G1921,F1921)),"")</f>
        <v/>
      </c>
      <c r="I1921" s="38" t="str">
        <f ca="1">IF(ISNUMBER(A1921),NORMINV(RAND(),0,IF(AND(Data!$G$9="squeeze",A1921&lt;Data!$G$11*0.25),$H$32,1)*$C$30*$C$13)*($C$14*$C$12),"")</f>
        <v/>
      </c>
      <c r="J1921" s="42" t="str">
        <f ca="1">IFERROR(IF(Data!$C$6="Real",B1921,I1921+J1920+($C$14*$C$12)*(NORMINV(RAND(),$C$15,CHOOSE($G$13,$C$13,F1921,G1921)))),"")</f>
        <v/>
      </c>
      <c r="K1921" s="88" t="str">
        <f>IF(ISNUMBER(A1921), IF($G$16="fixed",$G$17,MIN(H1921*Data!$C$7*$C$16*0.5,$C$17*Data!$C$7))*$C$12,"")</f>
        <v/>
      </c>
      <c r="L1921" s="42" t="str">
        <f t="shared" ca="1" si="900"/>
        <v/>
      </c>
      <c r="M1921" s="44" t="str">
        <f t="shared" ca="1" si="901"/>
        <v/>
      </c>
      <c r="N1921" s="44" t="str">
        <f t="shared" ca="1" si="902"/>
        <v/>
      </c>
      <c r="O1921" s="108" t="str">
        <f t="shared" si="886"/>
        <v/>
      </c>
      <c r="P1921" s="102" t="str">
        <f t="shared" si="887"/>
        <v/>
      </c>
      <c r="Q1921" s="102" t="str">
        <f t="shared" si="888"/>
        <v/>
      </c>
      <c r="R1921" s="120" t="str">
        <f t="shared" si="889"/>
        <v/>
      </c>
      <c r="S1921" s="54" t="str">
        <f t="shared" si="890"/>
        <v/>
      </c>
      <c r="T1921" s="5" t="str">
        <f t="shared" si="891"/>
        <v/>
      </c>
      <c r="U1921" s="152" t="str">
        <f t="shared" si="874"/>
        <v/>
      </c>
      <c r="V1921" s="152" t="str">
        <f t="shared" si="875"/>
        <v/>
      </c>
      <c r="W1921" s="153" t="str">
        <f t="shared" si="876"/>
        <v/>
      </c>
      <c r="X1921" s="153" t="str">
        <f t="shared" si="877"/>
        <v/>
      </c>
      <c r="Y1921" s="153" t="str">
        <f t="shared" si="878"/>
        <v/>
      </c>
      <c r="Z1921" s="153" t="str">
        <f t="shared" si="879"/>
        <v/>
      </c>
      <c r="AA1921" s="152" t="str">
        <f t="shared" si="880"/>
        <v/>
      </c>
      <c r="AB1921" s="152" t="str">
        <f t="shared" si="881"/>
        <v/>
      </c>
      <c r="AC1921" s="154" t="str">
        <f t="shared" si="892"/>
        <v/>
      </c>
      <c r="AD1921" s="154" t="str">
        <f t="shared" si="893"/>
        <v/>
      </c>
      <c r="AE1921" s="3" t="str">
        <f t="shared" si="894"/>
        <v/>
      </c>
      <c r="AF1921" s="3" t="str">
        <f t="shared" si="895"/>
        <v/>
      </c>
      <c r="AG1921" s="3" t="str">
        <f t="shared" si="896"/>
        <v/>
      </c>
      <c r="AH1921" s="4" t="str">
        <f t="shared" si="897"/>
        <v/>
      </c>
      <c r="AI1921" s="75" t="str">
        <f t="shared" si="898"/>
        <v/>
      </c>
      <c r="AJ1921" s="75" t="str">
        <f t="shared" si="899"/>
        <v/>
      </c>
    </row>
    <row r="1922" spans="1:36">
      <c r="A1922" s="41" t="str">
        <f t="shared" si="882"/>
        <v/>
      </c>
      <c r="B1922" s="150" t="str">
        <f>IF(ISNUMBER(A1922),INDEX('MetaTrader Import'!$H$13:$J$5893,TRUNC(((A1922-$A$39+1)-1)/3)+1,MOD((A1922-$A$39+1)-1,3)+1),"")</f>
        <v/>
      </c>
      <c r="C1922" s="43" t="str">
        <f t="shared" si="883"/>
        <v/>
      </c>
      <c r="D1922" s="43" t="str">
        <f t="shared" ca="1" si="873"/>
        <v/>
      </c>
      <c r="E1922" s="43" t="str">
        <f t="shared" si="884"/>
        <v/>
      </c>
      <c r="F1922" s="43" t="str">
        <f t="shared" si="885"/>
        <v/>
      </c>
      <c r="G1922" s="43" t="str">
        <f>IF(A1922&lt;&gt;"",IF(A1922&lt;Data!$G$11*0.25,$C$13/$G$32,IF(A1922&gt;Data!$G$11*0.25,$C$13,$C$13*10)),"")</f>
        <v/>
      </c>
      <c r="H1922" s="43" t="str">
        <f>IF(A1922&lt;&gt;"",IF(Data!$G$9="constant",$C$13,IF(Data!$G$9="squeeze",G1922,F1922)),"")</f>
        <v/>
      </c>
      <c r="I1922" s="38" t="str">
        <f ca="1">IF(ISNUMBER(A1922),NORMINV(RAND(),0,IF(AND(Data!$G$9="squeeze",A1922&lt;Data!$G$11*0.25),$H$32,1)*$C$30*$C$13)*($C$14*$C$12),"")</f>
        <v/>
      </c>
      <c r="J1922" s="42" t="str">
        <f ca="1">IFERROR(IF(Data!$C$6="Real",B1922,I1922+J1921+($C$14*$C$12)*(NORMINV(RAND(),$C$15,CHOOSE($G$13,$C$13,F1922,G1922)))),"")</f>
        <v/>
      </c>
      <c r="K1922" s="88" t="str">
        <f>IF(ISNUMBER(A1922), IF($G$16="fixed",$G$17,MIN(H1922*Data!$C$7*$C$16*0.5,$C$17*Data!$C$7))*$C$12,"")</f>
        <v/>
      </c>
      <c r="L1922" s="42" t="str">
        <f t="shared" ca="1" si="900"/>
        <v/>
      </c>
      <c r="M1922" s="44" t="str">
        <f t="shared" ca="1" si="901"/>
        <v/>
      </c>
      <c r="N1922" s="44" t="str">
        <f t="shared" ca="1" si="902"/>
        <v/>
      </c>
      <c r="O1922" s="108" t="str">
        <f t="shared" si="886"/>
        <v/>
      </c>
      <c r="P1922" s="102" t="str">
        <f t="shared" si="887"/>
        <v/>
      </c>
      <c r="Q1922" s="102" t="str">
        <f t="shared" si="888"/>
        <v/>
      </c>
      <c r="R1922" s="120" t="str">
        <f t="shared" si="889"/>
        <v/>
      </c>
      <c r="S1922" s="54" t="str">
        <f t="shared" si="890"/>
        <v/>
      </c>
      <c r="T1922" s="5" t="str">
        <f t="shared" si="891"/>
        <v/>
      </c>
      <c r="U1922" s="152" t="str">
        <f t="shared" si="874"/>
        <v/>
      </c>
      <c r="V1922" s="152" t="str">
        <f t="shared" si="875"/>
        <v/>
      </c>
      <c r="W1922" s="153" t="str">
        <f t="shared" si="876"/>
        <v/>
      </c>
      <c r="X1922" s="153" t="str">
        <f t="shared" si="877"/>
        <v/>
      </c>
      <c r="Y1922" s="153" t="str">
        <f t="shared" si="878"/>
        <v/>
      </c>
      <c r="Z1922" s="153" t="str">
        <f t="shared" si="879"/>
        <v/>
      </c>
      <c r="AA1922" s="152" t="str">
        <f t="shared" si="880"/>
        <v/>
      </c>
      <c r="AB1922" s="152" t="str">
        <f t="shared" si="881"/>
        <v/>
      </c>
      <c r="AC1922" s="154" t="str">
        <f t="shared" si="892"/>
        <v/>
      </c>
      <c r="AD1922" s="154" t="str">
        <f t="shared" si="893"/>
        <v/>
      </c>
      <c r="AE1922" s="3" t="str">
        <f t="shared" si="894"/>
        <v/>
      </c>
      <c r="AF1922" s="3" t="str">
        <f t="shared" si="895"/>
        <v/>
      </c>
      <c r="AG1922" s="3" t="str">
        <f t="shared" si="896"/>
        <v/>
      </c>
      <c r="AH1922" s="4" t="str">
        <f t="shared" si="897"/>
        <v/>
      </c>
      <c r="AI1922" s="75" t="str">
        <f t="shared" si="898"/>
        <v/>
      </c>
      <c r="AJ1922" s="75" t="str">
        <f t="shared" si="899"/>
        <v/>
      </c>
    </row>
    <row r="1923" spans="1:36">
      <c r="A1923" s="41" t="str">
        <f t="shared" si="882"/>
        <v/>
      </c>
      <c r="B1923" s="150" t="str">
        <f>IF(ISNUMBER(A1923),INDEX('MetaTrader Import'!$H$13:$J$5893,TRUNC(((A1923-$A$39+1)-1)/3)+1,MOD((A1923-$A$39+1)-1,3)+1),"")</f>
        <v/>
      </c>
      <c r="C1923" s="43" t="str">
        <f t="shared" si="883"/>
        <v/>
      </c>
      <c r="D1923" s="43" t="str">
        <f t="shared" ref="D1923:D1986" ca="1" si="903">IF(A1923&lt;&gt;"",NORMINV(RAND(),($C$23-C1923)*$C$28,$C$27)+NORMINV(RAND(),IF(RAND()&gt;$C$26,$C$25,0),$C$27),"")</f>
        <v/>
      </c>
      <c r="E1923" s="43" t="str">
        <f t="shared" si="884"/>
        <v/>
      </c>
      <c r="F1923" s="43" t="str">
        <f t="shared" si="885"/>
        <v/>
      </c>
      <c r="G1923" s="43" t="str">
        <f>IF(A1923&lt;&gt;"",IF(A1923&lt;Data!$G$11*0.25,$C$13/$G$32,IF(A1923&gt;Data!$G$11*0.25,$C$13,$C$13*10)),"")</f>
        <v/>
      </c>
      <c r="H1923" s="43" t="str">
        <f>IF(A1923&lt;&gt;"",IF(Data!$G$9="constant",$C$13,IF(Data!$G$9="squeeze",G1923,F1923)),"")</f>
        <v/>
      </c>
      <c r="I1923" s="38" t="str">
        <f ca="1">IF(ISNUMBER(A1923),NORMINV(RAND(),0,IF(AND(Data!$G$9="squeeze",A1923&lt;Data!$G$11*0.25),$H$32,1)*$C$30*$C$13)*($C$14*$C$12),"")</f>
        <v/>
      </c>
      <c r="J1923" s="42" t="str">
        <f ca="1">IFERROR(IF(Data!$C$6="Real",B1923,I1923+J1922+($C$14*$C$12)*(NORMINV(RAND(),$C$15,CHOOSE($G$13,$C$13,F1923,G1923)))),"")</f>
        <v/>
      </c>
      <c r="K1923" s="88" t="str">
        <f>IF(ISNUMBER(A1923), IF($G$16="fixed",$G$17,MIN(H1923*Data!$C$7*$C$16*0.5,$C$17*Data!$C$7))*$C$12,"")</f>
        <v/>
      </c>
      <c r="L1923" s="42" t="str">
        <f t="shared" ca="1" si="900"/>
        <v/>
      </c>
      <c r="M1923" s="44" t="str">
        <f t="shared" ca="1" si="901"/>
        <v/>
      </c>
      <c r="N1923" s="44" t="str">
        <f t="shared" ca="1" si="902"/>
        <v/>
      </c>
      <c r="O1923" s="108" t="str">
        <f t="shared" si="886"/>
        <v/>
      </c>
      <c r="P1923" s="102" t="str">
        <f t="shared" si="887"/>
        <v/>
      </c>
      <c r="Q1923" s="102" t="str">
        <f t="shared" si="888"/>
        <v/>
      </c>
      <c r="R1923" s="120" t="str">
        <f t="shared" si="889"/>
        <v/>
      </c>
      <c r="S1923" s="54" t="str">
        <f t="shared" si="890"/>
        <v/>
      </c>
      <c r="T1923" s="5" t="str">
        <f t="shared" si="891"/>
        <v/>
      </c>
      <c r="U1923" s="152" t="str">
        <f t="shared" ref="U1923:U1986" si="904">IF(NOT(ISNUMBER(T1923)),"",IF(S1923=1,T1923,IF(M1923&gt;U1922,M1923,IF(ISNUMBER(U1922),U1922,""))))</f>
        <v/>
      </c>
      <c r="V1923" s="152" t="str">
        <f t="shared" ref="V1923:V1986" si="905">IF(NOT(ISNUMBER(T1923)),"",IF(S1923=1,T1923,IF(N1923&lt;V1922,N1923,IF(ISNUMBER(V1922),V1922,""))))</f>
        <v/>
      </c>
      <c r="W1923" s="153" t="str">
        <f t="shared" ref="W1923:W1986" si="906">IF(NOT(ISNUMBER(T1923)),"",MIN($F$24,IF(TRUNC((U1923-T1923)/$E$24*$G$12)+0&gt;IF(ISNUMBER(W1922),W1922,0),TRUNC((U1923-T1923)/$E$24*$G$12)+0,IF(ISNUMBER(W1922),W1922,0))))</f>
        <v/>
      </c>
      <c r="X1923" s="153" t="str">
        <f t="shared" ref="X1923:X1986" si="907">IF(NOT(ISNUMBER(T1923)),"",MIN($F$24,IF(-TRUNC((V1923-T1923)/$E$24*$G$12)+0&gt;IF(ISNUMBER(X1922),X1922,0),-TRUNC((V1923-T1923)/$E$24*$G$12)+0,IF(ISNUMBER(X1922),X1922,0))))</f>
        <v/>
      </c>
      <c r="Y1923" s="153" t="str">
        <f t="shared" ref="Y1923:Y1986" si="908">IF(ISNUMBER(W1923),(IF(W1923=0,0,1))*IF(ABS($I$24)=2,POWER(2,W1923-1),W1923)*SIGN($I$24)*$K$24,"")</f>
        <v/>
      </c>
      <c r="Z1923" s="153" t="str">
        <f t="shared" ref="Z1923:Z1986" si="909">IF(ISNUMBER(X1923),(IF(X1923=0,0,1))*IF(ABS($I$24)=2,POWER(2,X1923-1),X1923)*SIGN($I$24)*$K$24,"")</f>
        <v/>
      </c>
      <c r="AA1923" s="152" t="str">
        <f t="shared" ref="AA1923:AA1986" si="910">IF(OR(NOT(ISNUMBER(T1923)),W1923&lt;1),"",IF(OR(NOT(ISNUMBER(W1922)),W1922=0),IF(SIGN(Y1923)=1,M1923,N1923),(Y1922*AA1922+(Y1923-Y1922)*IF(SIGN(Y1923)=1,M1923,N1923))/Y1923))</f>
        <v/>
      </c>
      <c r="AB1923" s="152" t="str">
        <f t="shared" ref="AB1923:AB1986" si="911">IF(OR(NOT(ISNUMBER(T1923)),X1923&lt;1),"",IF(OR(NOT(ISNUMBER(X1922)),X1922=0),IF(SIGN(Z1923)=1,N1923,M1923),(Z1922*AB1922+(Z1923-Z1922)*IF(SIGN(Z1923)=1,N1923,M1923))/Z1923))</f>
        <v/>
      </c>
      <c r="AC1923" s="154" t="str">
        <f t="shared" si="892"/>
        <v/>
      </c>
      <c r="AD1923" s="154" t="str">
        <f t="shared" si="893"/>
        <v/>
      </c>
      <c r="AE1923" s="3" t="str">
        <f t="shared" si="894"/>
        <v/>
      </c>
      <c r="AF1923" s="3" t="str">
        <f t="shared" si="895"/>
        <v/>
      </c>
      <c r="AG1923" s="3" t="str">
        <f t="shared" si="896"/>
        <v/>
      </c>
      <c r="AH1923" s="4" t="str">
        <f t="shared" si="897"/>
        <v/>
      </c>
      <c r="AI1923" s="75" t="str">
        <f t="shared" si="898"/>
        <v/>
      </c>
      <c r="AJ1923" s="75" t="str">
        <f t="shared" si="899"/>
        <v/>
      </c>
    </row>
    <row r="1924" spans="1:36">
      <c r="A1924" s="41" t="str">
        <f t="shared" ref="A1924:A1987" si="912">IFERROR(IF(A1923+1&gt;$C$19,"",A1923+1),"")</f>
        <v/>
      </c>
      <c r="B1924" s="150" t="str">
        <f>IF(ISNUMBER(A1924),INDEX('MetaTrader Import'!$H$13:$J$5893,TRUNC(((A1924-$A$39+1)-1)/3)+1,MOD((A1924-$A$39+1)-1,3)+1),"")</f>
        <v/>
      </c>
      <c r="C1924" s="43" t="str">
        <f t="shared" ref="C1924:C1987" si="913">IF(A1924&lt;&gt;"",E1923,"")</f>
        <v/>
      </c>
      <c r="D1924" s="43" t="str">
        <f t="shared" ca="1" si="903"/>
        <v/>
      </c>
      <c r="E1924" s="43" t="str">
        <f t="shared" ref="E1924:E1987" si="914">IF(A1924&lt;&gt;"",C1924+D1924,"")</f>
        <v/>
      </c>
      <c r="F1924" s="43" t="str">
        <f t="shared" ref="F1924:F1987" si="915">IF(A1924&lt;&gt;"",$C$13*ABS(E1924)/$C$23,"")</f>
        <v/>
      </c>
      <c r="G1924" s="43" t="str">
        <f>IF(A1924&lt;&gt;"",IF(A1924&lt;Data!$G$11*0.25,$C$13/$G$32,IF(A1924&gt;Data!$G$11*0.25,$C$13,$C$13*10)),"")</f>
        <v/>
      </c>
      <c r="H1924" s="43" t="str">
        <f>IF(A1924&lt;&gt;"",IF(Data!$G$9="constant",$C$13,IF(Data!$G$9="squeeze",G1924,F1924)),"")</f>
        <v/>
      </c>
      <c r="I1924" s="38" t="str">
        <f ca="1">IF(ISNUMBER(A1924),NORMINV(RAND(),0,IF(AND(Data!$G$9="squeeze",A1924&lt;Data!$G$11*0.25),$H$32,1)*$C$30*$C$13)*($C$14*$C$12),"")</f>
        <v/>
      </c>
      <c r="J1924" s="42" t="str">
        <f ca="1">IFERROR(IF(Data!$C$6="Real",B1924,I1924+J1923+($C$14*$C$12)*(NORMINV(RAND(),$C$15,CHOOSE($G$13,$C$13,F1924,G1924)))),"")</f>
        <v/>
      </c>
      <c r="K1924" s="88" t="str">
        <f>IF(ISNUMBER(A1924), IF($G$16="fixed",$G$17,MIN(H1924*Data!$C$7*$C$16*0.5,$C$17*Data!$C$7))*$C$12,"")</f>
        <v/>
      </c>
      <c r="L1924" s="42" t="str">
        <f t="shared" ca="1" si="900"/>
        <v/>
      </c>
      <c r="M1924" s="44" t="str">
        <f t="shared" ca="1" si="901"/>
        <v/>
      </c>
      <c r="N1924" s="44" t="str">
        <f t="shared" ca="1" si="902"/>
        <v/>
      </c>
      <c r="O1924" s="108" t="str">
        <f t="shared" ref="O1924:O1987" si="916">IF(ISNUMBER(A1924),$G$12*SLOPE(L1910:L1924,A1910:A1924),"")</f>
        <v/>
      </c>
      <c r="P1924" s="102" t="str">
        <f t="shared" ref="P1924:P1987" si="917">IF(ISNUMBER(A1924),STDEV(L1910:L1924)*$G$12,"")</f>
        <v/>
      </c>
      <c r="Q1924" s="102" t="str">
        <f t="shared" ref="Q1924:Q1987" si="918">IF(ISNUMBER(A1924),SLOPE(P1910:P1924,A1910:A1924),"")</f>
        <v/>
      </c>
      <c r="R1924" s="120" t="str">
        <f t="shared" ref="R1924:R1987" si="919">IF(ISNUMBER(A1924),R1923+S1923,"")</f>
        <v/>
      </c>
      <c r="S1924" s="54" t="str">
        <f t="shared" ref="S1924:S1987" si="920">IF(ISNUMBER(A1924),IF(AND(R1924&lt;$M$24,Q1924&lt;$F$28,ABS(O1924)&lt;$F$27,P1924&lt;$F$26,NOT(ISNUMBER(T1923))),1,0),"")</f>
        <v/>
      </c>
      <c r="T1924" s="5" t="str">
        <f t="shared" ref="T1924:T1987" si="921">IF(ISNUMBER(A1924),IF(S1924=1,L1924,IF(AG1923="Y","",IF(ISNUMBER(T1923),T1923,""))),"")</f>
        <v/>
      </c>
      <c r="U1924" s="152" t="str">
        <f t="shared" si="904"/>
        <v/>
      </c>
      <c r="V1924" s="152" t="str">
        <f t="shared" si="905"/>
        <v/>
      </c>
      <c r="W1924" s="153" t="str">
        <f t="shared" si="906"/>
        <v/>
      </c>
      <c r="X1924" s="153" t="str">
        <f t="shared" si="907"/>
        <v/>
      </c>
      <c r="Y1924" s="153" t="str">
        <f t="shared" si="908"/>
        <v/>
      </c>
      <c r="Z1924" s="153" t="str">
        <f t="shared" si="909"/>
        <v/>
      </c>
      <c r="AA1924" s="152" t="str">
        <f t="shared" si="910"/>
        <v/>
      </c>
      <c r="AB1924" s="152" t="str">
        <f t="shared" si="911"/>
        <v/>
      </c>
      <c r="AC1924" s="154" t="str">
        <f t="shared" ref="AC1924:AC1987" si="922">IFERROR(-SIGN(Y1924)*(AA1924-IF(SIGN(Y1924)=1,N1924,M1924))*$G$12*ABS(Y1924),"")</f>
        <v/>
      </c>
      <c r="AD1924" s="154" t="str">
        <f t="shared" ref="AD1924:AD1987" si="923">IFERROR(SIGN(Z1924)*(AB1924-IF(SIGN(Z1924)=1,M1924,N1924))*$G$12*ABS(Z1924),"")</f>
        <v/>
      </c>
      <c r="AE1924" s="3" t="str">
        <f t="shared" ref="AE1924:AE1987" si="924">IF(ISNUMBER(A1924),IFERROR((IF(ISNUMBER(AC1924),AC1924,0)+IF(ISNUMBER(AD1924),AD1924,0))/(ABS(Y1924)+ABS(Z1924)),0),"")</f>
        <v/>
      </c>
      <c r="AF1924" s="3" t="str">
        <f t="shared" ref="AF1924:AF1987" si="925">IF(ISNUMBER(A1924),IF(ISNUMBER(AC1924),AC1924,0)+IF(ISNUMBER(AD1924),AD1924,0),"")</f>
        <v/>
      </c>
      <c r="AG1924" s="3" t="str">
        <f t="shared" ref="AG1924:AG1987" si="926">IF(NOT(ISNUMBER(T1924)),"",IF(OR(AF1924&gt;$G$24,AF1924&lt;-$H$24,A1924+1&gt;$C$19),"Y","N"))</f>
        <v/>
      </c>
      <c r="AH1924" s="4" t="str">
        <f t="shared" ref="AH1924:AH1987" si="927">IF(AG1924="y",AF1924*10*$C$11,"")</f>
        <v/>
      </c>
      <c r="AI1924" s="75" t="str">
        <f t="shared" ref="AI1924:AI1987" si="928">IF(ISNUMBER(A1924),IF(ISNUMBER(AH1924),AJ1924,AF1924*10*$C$11+AJ1924),"")</f>
        <v/>
      </c>
      <c r="AJ1924" s="75" t="str">
        <f t="shared" ref="AJ1924:AJ1987" si="929">IF(ISNUMBER(A1924),AJ1923+IF(ISNUMBER(AH1924),AH1924,0),"")</f>
        <v/>
      </c>
    </row>
    <row r="1925" spans="1:36">
      <c r="A1925" s="41" t="str">
        <f t="shared" si="912"/>
        <v/>
      </c>
      <c r="B1925" s="150" t="str">
        <f>IF(ISNUMBER(A1925),INDEX('MetaTrader Import'!$H$13:$J$5893,TRUNC(((A1925-$A$39+1)-1)/3)+1,MOD((A1925-$A$39+1)-1,3)+1),"")</f>
        <v/>
      </c>
      <c r="C1925" s="43" t="str">
        <f t="shared" si="913"/>
        <v/>
      </c>
      <c r="D1925" s="43" t="str">
        <f t="shared" ca="1" si="903"/>
        <v/>
      </c>
      <c r="E1925" s="43" t="str">
        <f t="shared" si="914"/>
        <v/>
      </c>
      <c r="F1925" s="43" t="str">
        <f t="shared" si="915"/>
        <v/>
      </c>
      <c r="G1925" s="43" t="str">
        <f>IF(A1925&lt;&gt;"",IF(A1925&lt;Data!$G$11*0.25,$C$13/$G$32,IF(A1925&gt;Data!$G$11*0.25,$C$13,$C$13*10)),"")</f>
        <v/>
      </c>
      <c r="H1925" s="43" t="str">
        <f>IF(A1925&lt;&gt;"",IF(Data!$G$9="constant",$C$13,IF(Data!$G$9="squeeze",G1925,F1925)),"")</f>
        <v/>
      </c>
      <c r="I1925" s="38" t="str">
        <f ca="1">IF(ISNUMBER(A1925),NORMINV(RAND(),0,IF(AND(Data!$G$9="squeeze",A1925&lt;Data!$G$11*0.25),$H$32,1)*$C$30*$C$13)*($C$14*$C$12),"")</f>
        <v/>
      </c>
      <c r="J1925" s="42" t="str">
        <f ca="1">IFERROR(IF(Data!$C$6="Real",B1925,I1925+J1924+($C$14*$C$12)*(NORMINV(RAND(),$C$15,CHOOSE($G$13,$C$13,F1925,G1925)))),"")</f>
        <v/>
      </c>
      <c r="K1925" s="88" t="str">
        <f>IF(ISNUMBER(A1925), IF($G$16="fixed",$G$17,MIN(H1925*Data!$C$7*$C$16*0.5,$C$17*Data!$C$7))*$C$12,"")</f>
        <v/>
      </c>
      <c r="L1925" s="42" t="str">
        <f t="shared" ca="1" si="900"/>
        <v/>
      </c>
      <c r="M1925" s="44" t="str">
        <f t="shared" ca="1" si="901"/>
        <v/>
      </c>
      <c r="N1925" s="44" t="str">
        <f t="shared" ca="1" si="902"/>
        <v/>
      </c>
      <c r="O1925" s="108" t="str">
        <f t="shared" si="916"/>
        <v/>
      </c>
      <c r="P1925" s="102" t="str">
        <f t="shared" si="917"/>
        <v/>
      </c>
      <c r="Q1925" s="102" t="str">
        <f t="shared" si="918"/>
        <v/>
      </c>
      <c r="R1925" s="120" t="str">
        <f t="shared" si="919"/>
        <v/>
      </c>
      <c r="S1925" s="54" t="str">
        <f t="shared" si="920"/>
        <v/>
      </c>
      <c r="T1925" s="5" t="str">
        <f t="shared" si="921"/>
        <v/>
      </c>
      <c r="U1925" s="152" t="str">
        <f t="shared" si="904"/>
        <v/>
      </c>
      <c r="V1925" s="152" t="str">
        <f t="shared" si="905"/>
        <v/>
      </c>
      <c r="W1925" s="153" t="str">
        <f t="shared" si="906"/>
        <v/>
      </c>
      <c r="X1925" s="153" t="str">
        <f t="shared" si="907"/>
        <v/>
      </c>
      <c r="Y1925" s="153" t="str">
        <f t="shared" si="908"/>
        <v/>
      </c>
      <c r="Z1925" s="153" t="str">
        <f t="shared" si="909"/>
        <v/>
      </c>
      <c r="AA1925" s="152" t="str">
        <f t="shared" si="910"/>
        <v/>
      </c>
      <c r="AB1925" s="152" t="str">
        <f t="shared" si="911"/>
        <v/>
      </c>
      <c r="AC1925" s="154" t="str">
        <f t="shared" si="922"/>
        <v/>
      </c>
      <c r="AD1925" s="154" t="str">
        <f t="shared" si="923"/>
        <v/>
      </c>
      <c r="AE1925" s="3" t="str">
        <f t="shared" si="924"/>
        <v/>
      </c>
      <c r="AF1925" s="3" t="str">
        <f t="shared" si="925"/>
        <v/>
      </c>
      <c r="AG1925" s="3" t="str">
        <f t="shared" si="926"/>
        <v/>
      </c>
      <c r="AH1925" s="4" t="str">
        <f t="shared" si="927"/>
        <v/>
      </c>
      <c r="AI1925" s="75" t="str">
        <f t="shared" si="928"/>
        <v/>
      </c>
      <c r="AJ1925" s="75" t="str">
        <f t="shared" si="929"/>
        <v/>
      </c>
    </row>
    <row r="1926" spans="1:36">
      <c r="A1926" s="41" t="str">
        <f t="shared" si="912"/>
        <v/>
      </c>
      <c r="B1926" s="150" t="str">
        <f>IF(ISNUMBER(A1926),INDEX('MetaTrader Import'!$H$13:$J$5893,TRUNC(((A1926-$A$39+1)-1)/3)+1,MOD((A1926-$A$39+1)-1,3)+1),"")</f>
        <v/>
      </c>
      <c r="C1926" s="43" t="str">
        <f t="shared" si="913"/>
        <v/>
      </c>
      <c r="D1926" s="43" t="str">
        <f t="shared" ca="1" si="903"/>
        <v/>
      </c>
      <c r="E1926" s="43" t="str">
        <f t="shared" si="914"/>
        <v/>
      </c>
      <c r="F1926" s="43" t="str">
        <f t="shared" si="915"/>
        <v/>
      </c>
      <c r="G1926" s="43" t="str">
        <f>IF(A1926&lt;&gt;"",IF(A1926&lt;Data!$G$11*0.25,$C$13/$G$32,IF(A1926&gt;Data!$G$11*0.25,$C$13,$C$13*10)),"")</f>
        <v/>
      </c>
      <c r="H1926" s="43" t="str">
        <f>IF(A1926&lt;&gt;"",IF(Data!$G$9="constant",$C$13,IF(Data!$G$9="squeeze",G1926,F1926)),"")</f>
        <v/>
      </c>
      <c r="I1926" s="38" t="str">
        <f ca="1">IF(ISNUMBER(A1926),NORMINV(RAND(),0,IF(AND(Data!$G$9="squeeze",A1926&lt;Data!$G$11*0.25),$H$32,1)*$C$30*$C$13)*($C$14*$C$12),"")</f>
        <v/>
      </c>
      <c r="J1926" s="42" t="str">
        <f ca="1">IFERROR(IF(Data!$C$6="Real",B1926,I1926+J1925+($C$14*$C$12)*(NORMINV(RAND(),$C$15,CHOOSE($G$13,$C$13,F1926,G1926)))),"")</f>
        <v/>
      </c>
      <c r="K1926" s="88" t="str">
        <f>IF(ISNUMBER(A1926), IF($G$16="fixed",$G$17,MIN(H1926*Data!$C$7*$C$16*0.5,$C$17*Data!$C$7))*$C$12,"")</f>
        <v/>
      </c>
      <c r="L1926" s="42" t="str">
        <f t="shared" ref="L1926:L1989" ca="1" si="930">IFERROR(J1926,"")</f>
        <v/>
      </c>
      <c r="M1926" s="44" t="str">
        <f t="shared" ref="M1926:M1989" ca="1" si="931">IFERROR(L1926+K1926*0.5,"")</f>
        <v/>
      </c>
      <c r="N1926" s="44" t="str">
        <f t="shared" ref="N1926:N1989" ca="1" si="932">IFERROR(L1926-K1926*0.5,"")</f>
        <v/>
      </c>
      <c r="O1926" s="108" t="str">
        <f t="shared" si="916"/>
        <v/>
      </c>
      <c r="P1926" s="102" t="str">
        <f t="shared" si="917"/>
        <v/>
      </c>
      <c r="Q1926" s="102" t="str">
        <f t="shared" si="918"/>
        <v/>
      </c>
      <c r="R1926" s="120" t="str">
        <f t="shared" si="919"/>
        <v/>
      </c>
      <c r="S1926" s="54" t="str">
        <f t="shared" si="920"/>
        <v/>
      </c>
      <c r="T1926" s="5" t="str">
        <f t="shared" si="921"/>
        <v/>
      </c>
      <c r="U1926" s="152" t="str">
        <f t="shared" si="904"/>
        <v/>
      </c>
      <c r="V1926" s="152" t="str">
        <f t="shared" si="905"/>
        <v/>
      </c>
      <c r="W1926" s="153" t="str">
        <f t="shared" si="906"/>
        <v/>
      </c>
      <c r="X1926" s="153" t="str">
        <f t="shared" si="907"/>
        <v/>
      </c>
      <c r="Y1926" s="153" t="str">
        <f t="shared" si="908"/>
        <v/>
      </c>
      <c r="Z1926" s="153" t="str">
        <f t="shared" si="909"/>
        <v/>
      </c>
      <c r="AA1926" s="152" t="str">
        <f t="shared" si="910"/>
        <v/>
      </c>
      <c r="AB1926" s="152" t="str">
        <f t="shared" si="911"/>
        <v/>
      </c>
      <c r="AC1926" s="154" t="str">
        <f t="shared" si="922"/>
        <v/>
      </c>
      <c r="AD1926" s="154" t="str">
        <f t="shared" si="923"/>
        <v/>
      </c>
      <c r="AE1926" s="3" t="str">
        <f t="shared" si="924"/>
        <v/>
      </c>
      <c r="AF1926" s="3" t="str">
        <f t="shared" si="925"/>
        <v/>
      </c>
      <c r="AG1926" s="3" t="str">
        <f t="shared" si="926"/>
        <v/>
      </c>
      <c r="AH1926" s="4" t="str">
        <f t="shared" si="927"/>
        <v/>
      </c>
      <c r="AI1926" s="75" t="str">
        <f t="shared" si="928"/>
        <v/>
      </c>
      <c r="AJ1926" s="75" t="str">
        <f t="shared" si="929"/>
        <v/>
      </c>
    </row>
    <row r="1927" spans="1:36">
      <c r="A1927" s="41" t="str">
        <f t="shared" si="912"/>
        <v/>
      </c>
      <c r="B1927" s="150" t="str">
        <f>IF(ISNUMBER(A1927),INDEX('MetaTrader Import'!$H$13:$J$5893,TRUNC(((A1927-$A$39+1)-1)/3)+1,MOD((A1927-$A$39+1)-1,3)+1),"")</f>
        <v/>
      </c>
      <c r="C1927" s="43" t="str">
        <f t="shared" si="913"/>
        <v/>
      </c>
      <c r="D1927" s="43" t="str">
        <f t="shared" ca="1" si="903"/>
        <v/>
      </c>
      <c r="E1927" s="43" t="str">
        <f t="shared" si="914"/>
        <v/>
      </c>
      <c r="F1927" s="43" t="str">
        <f t="shared" si="915"/>
        <v/>
      </c>
      <c r="G1927" s="43" t="str">
        <f>IF(A1927&lt;&gt;"",IF(A1927&lt;Data!$G$11*0.25,$C$13/$G$32,IF(A1927&gt;Data!$G$11*0.25,$C$13,$C$13*10)),"")</f>
        <v/>
      </c>
      <c r="H1927" s="43" t="str">
        <f>IF(A1927&lt;&gt;"",IF(Data!$G$9="constant",$C$13,IF(Data!$G$9="squeeze",G1927,F1927)),"")</f>
        <v/>
      </c>
      <c r="I1927" s="38" t="str">
        <f ca="1">IF(ISNUMBER(A1927),NORMINV(RAND(),0,IF(AND(Data!$G$9="squeeze",A1927&lt;Data!$G$11*0.25),$H$32,1)*$C$30*$C$13)*($C$14*$C$12),"")</f>
        <v/>
      </c>
      <c r="J1927" s="42" t="str">
        <f ca="1">IFERROR(IF(Data!$C$6="Real",B1927,I1927+J1926+($C$14*$C$12)*(NORMINV(RAND(),$C$15,CHOOSE($G$13,$C$13,F1927,G1927)))),"")</f>
        <v/>
      </c>
      <c r="K1927" s="88" t="str">
        <f>IF(ISNUMBER(A1927), IF($G$16="fixed",$G$17,MIN(H1927*Data!$C$7*$C$16*0.5,$C$17*Data!$C$7))*$C$12,"")</f>
        <v/>
      </c>
      <c r="L1927" s="42" t="str">
        <f t="shared" ca="1" si="930"/>
        <v/>
      </c>
      <c r="M1927" s="44" t="str">
        <f t="shared" ca="1" si="931"/>
        <v/>
      </c>
      <c r="N1927" s="44" t="str">
        <f t="shared" ca="1" si="932"/>
        <v/>
      </c>
      <c r="O1927" s="108" t="str">
        <f t="shared" si="916"/>
        <v/>
      </c>
      <c r="P1927" s="102" t="str">
        <f t="shared" si="917"/>
        <v/>
      </c>
      <c r="Q1927" s="102" t="str">
        <f t="shared" si="918"/>
        <v/>
      </c>
      <c r="R1927" s="120" t="str">
        <f t="shared" si="919"/>
        <v/>
      </c>
      <c r="S1927" s="54" t="str">
        <f t="shared" si="920"/>
        <v/>
      </c>
      <c r="T1927" s="5" t="str">
        <f t="shared" si="921"/>
        <v/>
      </c>
      <c r="U1927" s="152" t="str">
        <f t="shared" si="904"/>
        <v/>
      </c>
      <c r="V1927" s="152" t="str">
        <f t="shared" si="905"/>
        <v/>
      </c>
      <c r="W1927" s="153" t="str">
        <f t="shared" si="906"/>
        <v/>
      </c>
      <c r="X1927" s="153" t="str">
        <f t="shared" si="907"/>
        <v/>
      </c>
      <c r="Y1927" s="153" t="str">
        <f t="shared" si="908"/>
        <v/>
      </c>
      <c r="Z1927" s="153" t="str">
        <f t="shared" si="909"/>
        <v/>
      </c>
      <c r="AA1927" s="152" t="str">
        <f t="shared" si="910"/>
        <v/>
      </c>
      <c r="AB1927" s="152" t="str">
        <f t="shared" si="911"/>
        <v/>
      </c>
      <c r="AC1927" s="154" t="str">
        <f t="shared" si="922"/>
        <v/>
      </c>
      <c r="AD1927" s="154" t="str">
        <f t="shared" si="923"/>
        <v/>
      </c>
      <c r="AE1927" s="3" t="str">
        <f t="shared" si="924"/>
        <v/>
      </c>
      <c r="AF1927" s="3" t="str">
        <f t="shared" si="925"/>
        <v/>
      </c>
      <c r="AG1927" s="3" t="str">
        <f t="shared" si="926"/>
        <v/>
      </c>
      <c r="AH1927" s="4" t="str">
        <f t="shared" si="927"/>
        <v/>
      </c>
      <c r="AI1927" s="75" t="str">
        <f t="shared" si="928"/>
        <v/>
      </c>
      <c r="AJ1927" s="75" t="str">
        <f t="shared" si="929"/>
        <v/>
      </c>
    </row>
    <row r="1928" spans="1:36">
      <c r="A1928" s="41" t="str">
        <f t="shared" si="912"/>
        <v/>
      </c>
      <c r="B1928" s="150" t="str">
        <f>IF(ISNUMBER(A1928),INDEX('MetaTrader Import'!$H$13:$J$5893,TRUNC(((A1928-$A$39+1)-1)/3)+1,MOD((A1928-$A$39+1)-1,3)+1),"")</f>
        <v/>
      </c>
      <c r="C1928" s="43" t="str">
        <f t="shared" si="913"/>
        <v/>
      </c>
      <c r="D1928" s="43" t="str">
        <f t="shared" ca="1" si="903"/>
        <v/>
      </c>
      <c r="E1928" s="43" t="str">
        <f t="shared" si="914"/>
        <v/>
      </c>
      <c r="F1928" s="43" t="str">
        <f t="shared" si="915"/>
        <v/>
      </c>
      <c r="G1928" s="43" t="str">
        <f>IF(A1928&lt;&gt;"",IF(A1928&lt;Data!$G$11*0.25,$C$13/$G$32,IF(A1928&gt;Data!$G$11*0.25,$C$13,$C$13*10)),"")</f>
        <v/>
      </c>
      <c r="H1928" s="43" t="str">
        <f>IF(A1928&lt;&gt;"",IF(Data!$G$9="constant",$C$13,IF(Data!$G$9="squeeze",G1928,F1928)),"")</f>
        <v/>
      </c>
      <c r="I1928" s="38" t="str">
        <f ca="1">IF(ISNUMBER(A1928),NORMINV(RAND(),0,IF(AND(Data!$G$9="squeeze",A1928&lt;Data!$G$11*0.25),$H$32,1)*$C$30*$C$13)*($C$14*$C$12),"")</f>
        <v/>
      </c>
      <c r="J1928" s="42" t="str">
        <f ca="1">IFERROR(IF(Data!$C$6="Real",B1928,I1928+J1927+($C$14*$C$12)*(NORMINV(RAND(),$C$15,CHOOSE($G$13,$C$13,F1928,G1928)))),"")</f>
        <v/>
      </c>
      <c r="K1928" s="88" t="str">
        <f>IF(ISNUMBER(A1928), IF($G$16="fixed",$G$17,MIN(H1928*Data!$C$7*$C$16*0.5,$C$17*Data!$C$7))*$C$12,"")</f>
        <v/>
      </c>
      <c r="L1928" s="42" t="str">
        <f t="shared" ca="1" si="930"/>
        <v/>
      </c>
      <c r="M1928" s="44" t="str">
        <f t="shared" ca="1" si="931"/>
        <v/>
      </c>
      <c r="N1928" s="44" t="str">
        <f t="shared" ca="1" si="932"/>
        <v/>
      </c>
      <c r="O1928" s="108" t="str">
        <f t="shared" si="916"/>
        <v/>
      </c>
      <c r="P1928" s="102" t="str">
        <f t="shared" si="917"/>
        <v/>
      </c>
      <c r="Q1928" s="102" t="str">
        <f t="shared" si="918"/>
        <v/>
      </c>
      <c r="R1928" s="120" t="str">
        <f t="shared" si="919"/>
        <v/>
      </c>
      <c r="S1928" s="54" t="str">
        <f t="shared" si="920"/>
        <v/>
      </c>
      <c r="T1928" s="5" t="str">
        <f t="shared" si="921"/>
        <v/>
      </c>
      <c r="U1928" s="152" t="str">
        <f t="shared" si="904"/>
        <v/>
      </c>
      <c r="V1928" s="152" t="str">
        <f t="shared" si="905"/>
        <v/>
      </c>
      <c r="W1928" s="153" t="str">
        <f t="shared" si="906"/>
        <v/>
      </c>
      <c r="X1928" s="153" t="str">
        <f t="shared" si="907"/>
        <v/>
      </c>
      <c r="Y1928" s="153" t="str">
        <f t="shared" si="908"/>
        <v/>
      </c>
      <c r="Z1928" s="153" t="str">
        <f t="shared" si="909"/>
        <v/>
      </c>
      <c r="AA1928" s="152" t="str">
        <f t="shared" si="910"/>
        <v/>
      </c>
      <c r="AB1928" s="152" t="str">
        <f t="shared" si="911"/>
        <v/>
      </c>
      <c r="AC1928" s="154" t="str">
        <f t="shared" si="922"/>
        <v/>
      </c>
      <c r="AD1928" s="154" t="str">
        <f t="shared" si="923"/>
        <v/>
      </c>
      <c r="AE1928" s="3" t="str">
        <f t="shared" si="924"/>
        <v/>
      </c>
      <c r="AF1928" s="3" t="str">
        <f t="shared" si="925"/>
        <v/>
      </c>
      <c r="AG1928" s="3" t="str">
        <f t="shared" si="926"/>
        <v/>
      </c>
      <c r="AH1928" s="4" t="str">
        <f t="shared" si="927"/>
        <v/>
      </c>
      <c r="AI1928" s="75" t="str">
        <f t="shared" si="928"/>
        <v/>
      </c>
      <c r="AJ1928" s="75" t="str">
        <f t="shared" si="929"/>
        <v/>
      </c>
    </row>
    <row r="1929" spans="1:36">
      <c r="A1929" s="41" t="str">
        <f t="shared" si="912"/>
        <v/>
      </c>
      <c r="B1929" s="150" t="str">
        <f>IF(ISNUMBER(A1929),INDEX('MetaTrader Import'!$H$13:$J$5893,TRUNC(((A1929-$A$39+1)-1)/3)+1,MOD((A1929-$A$39+1)-1,3)+1),"")</f>
        <v/>
      </c>
      <c r="C1929" s="43" t="str">
        <f t="shared" si="913"/>
        <v/>
      </c>
      <c r="D1929" s="43" t="str">
        <f t="shared" ca="1" si="903"/>
        <v/>
      </c>
      <c r="E1929" s="43" t="str">
        <f t="shared" si="914"/>
        <v/>
      </c>
      <c r="F1929" s="43" t="str">
        <f t="shared" si="915"/>
        <v/>
      </c>
      <c r="G1929" s="43" t="str">
        <f>IF(A1929&lt;&gt;"",IF(A1929&lt;Data!$G$11*0.25,$C$13/$G$32,IF(A1929&gt;Data!$G$11*0.25,$C$13,$C$13*10)),"")</f>
        <v/>
      </c>
      <c r="H1929" s="43" t="str">
        <f>IF(A1929&lt;&gt;"",IF(Data!$G$9="constant",$C$13,IF(Data!$G$9="squeeze",G1929,F1929)),"")</f>
        <v/>
      </c>
      <c r="I1929" s="38" t="str">
        <f ca="1">IF(ISNUMBER(A1929),NORMINV(RAND(),0,IF(AND(Data!$G$9="squeeze",A1929&lt;Data!$G$11*0.25),$H$32,1)*$C$30*$C$13)*($C$14*$C$12),"")</f>
        <v/>
      </c>
      <c r="J1929" s="42" t="str">
        <f ca="1">IFERROR(IF(Data!$C$6="Real",B1929,I1929+J1928+($C$14*$C$12)*(NORMINV(RAND(),$C$15,CHOOSE($G$13,$C$13,F1929,G1929)))),"")</f>
        <v/>
      </c>
      <c r="K1929" s="88" t="str">
        <f>IF(ISNUMBER(A1929), IF($G$16="fixed",$G$17,MIN(H1929*Data!$C$7*$C$16*0.5,$C$17*Data!$C$7))*$C$12,"")</f>
        <v/>
      </c>
      <c r="L1929" s="42" t="str">
        <f t="shared" ca="1" si="930"/>
        <v/>
      </c>
      <c r="M1929" s="44" t="str">
        <f t="shared" ca="1" si="931"/>
        <v/>
      </c>
      <c r="N1929" s="44" t="str">
        <f t="shared" ca="1" si="932"/>
        <v/>
      </c>
      <c r="O1929" s="108" t="str">
        <f t="shared" si="916"/>
        <v/>
      </c>
      <c r="P1929" s="102" t="str">
        <f t="shared" si="917"/>
        <v/>
      </c>
      <c r="Q1929" s="102" t="str">
        <f t="shared" si="918"/>
        <v/>
      </c>
      <c r="R1929" s="120" t="str">
        <f t="shared" si="919"/>
        <v/>
      </c>
      <c r="S1929" s="54" t="str">
        <f t="shared" si="920"/>
        <v/>
      </c>
      <c r="T1929" s="5" t="str">
        <f t="shared" si="921"/>
        <v/>
      </c>
      <c r="U1929" s="152" t="str">
        <f t="shared" si="904"/>
        <v/>
      </c>
      <c r="V1929" s="152" t="str">
        <f t="shared" si="905"/>
        <v/>
      </c>
      <c r="W1929" s="153" t="str">
        <f t="shared" si="906"/>
        <v/>
      </c>
      <c r="X1929" s="153" t="str">
        <f t="shared" si="907"/>
        <v/>
      </c>
      <c r="Y1929" s="153" t="str">
        <f t="shared" si="908"/>
        <v/>
      </c>
      <c r="Z1929" s="153" t="str">
        <f t="shared" si="909"/>
        <v/>
      </c>
      <c r="AA1929" s="152" t="str">
        <f t="shared" si="910"/>
        <v/>
      </c>
      <c r="AB1929" s="152" t="str">
        <f t="shared" si="911"/>
        <v/>
      </c>
      <c r="AC1929" s="154" t="str">
        <f t="shared" si="922"/>
        <v/>
      </c>
      <c r="AD1929" s="154" t="str">
        <f t="shared" si="923"/>
        <v/>
      </c>
      <c r="AE1929" s="3" t="str">
        <f t="shared" si="924"/>
        <v/>
      </c>
      <c r="AF1929" s="3" t="str">
        <f t="shared" si="925"/>
        <v/>
      </c>
      <c r="AG1929" s="3" t="str">
        <f t="shared" si="926"/>
        <v/>
      </c>
      <c r="AH1929" s="4" t="str">
        <f t="shared" si="927"/>
        <v/>
      </c>
      <c r="AI1929" s="75" t="str">
        <f t="shared" si="928"/>
        <v/>
      </c>
      <c r="AJ1929" s="75" t="str">
        <f t="shared" si="929"/>
        <v/>
      </c>
    </row>
    <row r="1930" spans="1:36">
      <c r="A1930" s="41" t="str">
        <f t="shared" si="912"/>
        <v/>
      </c>
      <c r="B1930" s="150" t="str">
        <f>IF(ISNUMBER(A1930),INDEX('MetaTrader Import'!$H$13:$J$5893,TRUNC(((A1930-$A$39+1)-1)/3)+1,MOD((A1930-$A$39+1)-1,3)+1),"")</f>
        <v/>
      </c>
      <c r="C1930" s="43" t="str">
        <f t="shared" si="913"/>
        <v/>
      </c>
      <c r="D1930" s="43" t="str">
        <f t="shared" ca="1" si="903"/>
        <v/>
      </c>
      <c r="E1930" s="43" t="str">
        <f t="shared" si="914"/>
        <v/>
      </c>
      <c r="F1930" s="43" t="str">
        <f t="shared" si="915"/>
        <v/>
      </c>
      <c r="G1930" s="43" t="str">
        <f>IF(A1930&lt;&gt;"",IF(A1930&lt;Data!$G$11*0.25,$C$13/$G$32,IF(A1930&gt;Data!$G$11*0.25,$C$13,$C$13*10)),"")</f>
        <v/>
      </c>
      <c r="H1930" s="43" t="str">
        <f>IF(A1930&lt;&gt;"",IF(Data!$G$9="constant",$C$13,IF(Data!$G$9="squeeze",G1930,F1930)),"")</f>
        <v/>
      </c>
      <c r="I1930" s="38" t="str">
        <f ca="1">IF(ISNUMBER(A1930),NORMINV(RAND(),0,IF(AND(Data!$G$9="squeeze",A1930&lt;Data!$G$11*0.25),$H$32,1)*$C$30*$C$13)*($C$14*$C$12),"")</f>
        <v/>
      </c>
      <c r="J1930" s="42" t="str">
        <f ca="1">IFERROR(IF(Data!$C$6="Real",B1930,I1930+J1929+($C$14*$C$12)*(NORMINV(RAND(),$C$15,CHOOSE($G$13,$C$13,F1930,G1930)))),"")</f>
        <v/>
      </c>
      <c r="K1930" s="88" t="str">
        <f>IF(ISNUMBER(A1930), IF($G$16="fixed",$G$17,MIN(H1930*Data!$C$7*$C$16*0.5,$C$17*Data!$C$7))*$C$12,"")</f>
        <v/>
      </c>
      <c r="L1930" s="42" t="str">
        <f t="shared" ca="1" si="930"/>
        <v/>
      </c>
      <c r="M1930" s="44" t="str">
        <f t="shared" ca="1" si="931"/>
        <v/>
      </c>
      <c r="N1930" s="44" t="str">
        <f t="shared" ca="1" si="932"/>
        <v/>
      </c>
      <c r="O1930" s="108" t="str">
        <f t="shared" si="916"/>
        <v/>
      </c>
      <c r="P1930" s="102" t="str">
        <f t="shared" si="917"/>
        <v/>
      </c>
      <c r="Q1930" s="102" t="str">
        <f t="shared" si="918"/>
        <v/>
      </c>
      <c r="R1930" s="120" t="str">
        <f t="shared" si="919"/>
        <v/>
      </c>
      <c r="S1930" s="54" t="str">
        <f t="shared" si="920"/>
        <v/>
      </c>
      <c r="T1930" s="5" t="str">
        <f t="shared" si="921"/>
        <v/>
      </c>
      <c r="U1930" s="152" t="str">
        <f t="shared" si="904"/>
        <v/>
      </c>
      <c r="V1930" s="152" t="str">
        <f t="shared" si="905"/>
        <v/>
      </c>
      <c r="W1930" s="153" t="str">
        <f t="shared" si="906"/>
        <v/>
      </c>
      <c r="X1930" s="153" t="str">
        <f t="shared" si="907"/>
        <v/>
      </c>
      <c r="Y1930" s="153" t="str">
        <f t="shared" si="908"/>
        <v/>
      </c>
      <c r="Z1930" s="153" t="str">
        <f t="shared" si="909"/>
        <v/>
      </c>
      <c r="AA1930" s="152" t="str">
        <f t="shared" si="910"/>
        <v/>
      </c>
      <c r="AB1930" s="152" t="str">
        <f t="shared" si="911"/>
        <v/>
      </c>
      <c r="AC1930" s="154" t="str">
        <f t="shared" si="922"/>
        <v/>
      </c>
      <c r="AD1930" s="154" t="str">
        <f t="shared" si="923"/>
        <v/>
      </c>
      <c r="AE1930" s="3" t="str">
        <f t="shared" si="924"/>
        <v/>
      </c>
      <c r="AF1930" s="3" t="str">
        <f t="shared" si="925"/>
        <v/>
      </c>
      <c r="AG1930" s="3" t="str">
        <f t="shared" si="926"/>
        <v/>
      </c>
      <c r="AH1930" s="4" t="str">
        <f t="shared" si="927"/>
        <v/>
      </c>
      <c r="AI1930" s="75" t="str">
        <f t="shared" si="928"/>
        <v/>
      </c>
      <c r="AJ1930" s="75" t="str">
        <f t="shared" si="929"/>
        <v/>
      </c>
    </row>
    <row r="1931" spans="1:36">
      <c r="A1931" s="41" t="str">
        <f t="shared" si="912"/>
        <v/>
      </c>
      <c r="B1931" s="150" t="str">
        <f>IF(ISNUMBER(A1931),INDEX('MetaTrader Import'!$H$13:$J$5893,TRUNC(((A1931-$A$39+1)-1)/3)+1,MOD((A1931-$A$39+1)-1,3)+1),"")</f>
        <v/>
      </c>
      <c r="C1931" s="43" t="str">
        <f t="shared" si="913"/>
        <v/>
      </c>
      <c r="D1931" s="43" t="str">
        <f t="shared" ca="1" si="903"/>
        <v/>
      </c>
      <c r="E1931" s="43" t="str">
        <f t="shared" si="914"/>
        <v/>
      </c>
      <c r="F1931" s="43" t="str">
        <f t="shared" si="915"/>
        <v/>
      </c>
      <c r="G1931" s="43" t="str">
        <f>IF(A1931&lt;&gt;"",IF(A1931&lt;Data!$G$11*0.25,$C$13/$G$32,IF(A1931&gt;Data!$G$11*0.25,$C$13,$C$13*10)),"")</f>
        <v/>
      </c>
      <c r="H1931" s="43" t="str">
        <f>IF(A1931&lt;&gt;"",IF(Data!$G$9="constant",$C$13,IF(Data!$G$9="squeeze",G1931,F1931)),"")</f>
        <v/>
      </c>
      <c r="I1931" s="38" t="str">
        <f ca="1">IF(ISNUMBER(A1931),NORMINV(RAND(),0,IF(AND(Data!$G$9="squeeze",A1931&lt;Data!$G$11*0.25),$H$32,1)*$C$30*$C$13)*($C$14*$C$12),"")</f>
        <v/>
      </c>
      <c r="J1931" s="42" t="str">
        <f ca="1">IFERROR(IF(Data!$C$6="Real",B1931,I1931+J1930+($C$14*$C$12)*(NORMINV(RAND(),$C$15,CHOOSE($G$13,$C$13,F1931,G1931)))),"")</f>
        <v/>
      </c>
      <c r="K1931" s="88" t="str">
        <f>IF(ISNUMBER(A1931), IF($G$16="fixed",$G$17,MIN(H1931*Data!$C$7*$C$16*0.5,$C$17*Data!$C$7))*$C$12,"")</f>
        <v/>
      </c>
      <c r="L1931" s="42" t="str">
        <f t="shared" ca="1" si="930"/>
        <v/>
      </c>
      <c r="M1931" s="44" t="str">
        <f t="shared" ca="1" si="931"/>
        <v/>
      </c>
      <c r="N1931" s="44" t="str">
        <f t="shared" ca="1" si="932"/>
        <v/>
      </c>
      <c r="O1931" s="108" t="str">
        <f t="shared" si="916"/>
        <v/>
      </c>
      <c r="P1931" s="102" t="str">
        <f t="shared" si="917"/>
        <v/>
      </c>
      <c r="Q1931" s="102" t="str">
        <f t="shared" si="918"/>
        <v/>
      </c>
      <c r="R1931" s="120" t="str">
        <f t="shared" si="919"/>
        <v/>
      </c>
      <c r="S1931" s="54" t="str">
        <f t="shared" si="920"/>
        <v/>
      </c>
      <c r="T1931" s="5" t="str">
        <f t="shared" si="921"/>
        <v/>
      </c>
      <c r="U1931" s="152" t="str">
        <f t="shared" si="904"/>
        <v/>
      </c>
      <c r="V1931" s="152" t="str">
        <f t="shared" si="905"/>
        <v/>
      </c>
      <c r="W1931" s="153" t="str">
        <f t="shared" si="906"/>
        <v/>
      </c>
      <c r="X1931" s="153" t="str">
        <f t="shared" si="907"/>
        <v/>
      </c>
      <c r="Y1931" s="153" t="str">
        <f t="shared" si="908"/>
        <v/>
      </c>
      <c r="Z1931" s="153" t="str">
        <f t="shared" si="909"/>
        <v/>
      </c>
      <c r="AA1931" s="152" t="str">
        <f t="shared" si="910"/>
        <v/>
      </c>
      <c r="AB1931" s="152" t="str">
        <f t="shared" si="911"/>
        <v/>
      </c>
      <c r="AC1931" s="154" t="str">
        <f t="shared" si="922"/>
        <v/>
      </c>
      <c r="AD1931" s="154" t="str">
        <f t="shared" si="923"/>
        <v/>
      </c>
      <c r="AE1931" s="3" t="str">
        <f t="shared" si="924"/>
        <v/>
      </c>
      <c r="AF1931" s="3" t="str">
        <f t="shared" si="925"/>
        <v/>
      </c>
      <c r="AG1931" s="3" t="str">
        <f t="shared" si="926"/>
        <v/>
      </c>
      <c r="AH1931" s="4" t="str">
        <f t="shared" si="927"/>
        <v/>
      </c>
      <c r="AI1931" s="75" t="str">
        <f t="shared" si="928"/>
        <v/>
      </c>
      <c r="AJ1931" s="75" t="str">
        <f t="shared" si="929"/>
        <v/>
      </c>
    </row>
    <row r="1932" spans="1:36">
      <c r="A1932" s="41" t="str">
        <f t="shared" si="912"/>
        <v/>
      </c>
      <c r="B1932" s="150" t="str">
        <f>IF(ISNUMBER(A1932),INDEX('MetaTrader Import'!$H$13:$J$5893,TRUNC(((A1932-$A$39+1)-1)/3)+1,MOD((A1932-$A$39+1)-1,3)+1),"")</f>
        <v/>
      </c>
      <c r="C1932" s="43" t="str">
        <f t="shared" si="913"/>
        <v/>
      </c>
      <c r="D1932" s="43" t="str">
        <f t="shared" ca="1" si="903"/>
        <v/>
      </c>
      <c r="E1932" s="43" t="str">
        <f t="shared" si="914"/>
        <v/>
      </c>
      <c r="F1932" s="43" t="str">
        <f t="shared" si="915"/>
        <v/>
      </c>
      <c r="G1932" s="43" t="str">
        <f>IF(A1932&lt;&gt;"",IF(A1932&lt;Data!$G$11*0.25,$C$13/$G$32,IF(A1932&gt;Data!$G$11*0.25,$C$13,$C$13*10)),"")</f>
        <v/>
      </c>
      <c r="H1932" s="43" t="str">
        <f>IF(A1932&lt;&gt;"",IF(Data!$G$9="constant",$C$13,IF(Data!$G$9="squeeze",G1932,F1932)),"")</f>
        <v/>
      </c>
      <c r="I1932" s="38" t="str">
        <f ca="1">IF(ISNUMBER(A1932),NORMINV(RAND(),0,IF(AND(Data!$G$9="squeeze",A1932&lt;Data!$G$11*0.25),$H$32,1)*$C$30*$C$13)*($C$14*$C$12),"")</f>
        <v/>
      </c>
      <c r="J1932" s="42" t="str">
        <f ca="1">IFERROR(IF(Data!$C$6="Real",B1932,I1932+J1931+($C$14*$C$12)*(NORMINV(RAND(),$C$15,CHOOSE($G$13,$C$13,F1932,G1932)))),"")</f>
        <v/>
      </c>
      <c r="K1932" s="88" t="str">
        <f>IF(ISNUMBER(A1932), IF($G$16="fixed",$G$17,MIN(H1932*Data!$C$7*$C$16*0.5,$C$17*Data!$C$7))*$C$12,"")</f>
        <v/>
      </c>
      <c r="L1932" s="42" t="str">
        <f t="shared" ca="1" si="930"/>
        <v/>
      </c>
      <c r="M1932" s="44" t="str">
        <f t="shared" ca="1" si="931"/>
        <v/>
      </c>
      <c r="N1932" s="44" t="str">
        <f t="shared" ca="1" si="932"/>
        <v/>
      </c>
      <c r="O1932" s="108" t="str">
        <f t="shared" si="916"/>
        <v/>
      </c>
      <c r="P1932" s="102" t="str">
        <f t="shared" si="917"/>
        <v/>
      </c>
      <c r="Q1932" s="102" t="str">
        <f t="shared" si="918"/>
        <v/>
      </c>
      <c r="R1932" s="120" t="str">
        <f t="shared" si="919"/>
        <v/>
      </c>
      <c r="S1932" s="54" t="str">
        <f t="shared" si="920"/>
        <v/>
      </c>
      <c r="T1932" s="5" t="str">
        <f t="shared" si="921"/>
        <v/>
      </c>
      <c r="U1932" s="152" t="str">
        <f t="shared" si="904"/>
        <v/>
      </c>
      <c r="V1932" s="152" t="str">
        <f t="shared" si="905"/>
        <v/>
      </c>
      <c r="W1932" s="153" t="str">
        <f t="shared" si="906"/>
        <v/>
      </c>
      <c r="X1932" s="153" t="str">
        <f t="shared" si="907"/>
        <v/>
      </c>
      <c r="Y1932" s="153" t="str">
        <f t="shared" si="908"/>
        <v/>
      </c>
      <c r="Z1932" s="153" t="str">
        <f t="shared" si="909"/>
        <v/>
      </c>
      <c r="AA1932" s="152" t="str">
        <f t="shared" si="910"/>
        <v/>
      </c>
      <c r="AB1932" s="152" t="str">
        <f t="shared" si="911"/>
        <v/>
      </c>
      <c r="AC1932" s="154" t="str">
        <f t="shared" si="922"/>
        <v/>
      </c>
      <c r="AD1932" s="154" t="str">
        <f t="shared" si="923"/>
        <v/>
      </c>
      <c r="AE1932" s="3" t="str">
        <f t="shared" si="924"/>
        <v/>
      </c>
      <c r="AF1932" s="3" t="str">
        <f t="shared" si="925"/>
        <v/>
      </c>
      <c r="AG1932" s="3" t="str">
        <f t="shared" si="926"/>
        <v/>
      </c>
      <c r="AH1932" s="4" t="str">
        <f t="shared" si="927"/>
        <v/>
      </c>
      <c r="AI1932" s="75" t="str">
        <f t="shared" si="928"/>
        <v/>
      </c>
      <c r="AJ1932" s="75" t="str">
        <f t="shared" si="929"/>
        <v/>
      </c>
    </row>
    <row r="1933" spans="1:36">
      <c r="A1933" s="41" t="str">
        <f t="shared" si="912"/>
        <v/>
      </c>
      <c r="B1933" s="150" t="str">
        <f>IF(ISNUMBER(A1933),INDEX('MetaTrader Import'!$H$13:$J$5893,TRUNC(((A1933-$A$39+1)-1)/3)+1,MOD((A1933-$A$39+1)-1,3)+1),"")</f>
        <v/>
      </c>
      <c r="C1933" s="43" t="str">
        <f t="shared" si="913"/>
        <v/>
      </c>
      <c r="D1933" s="43" t="str">
        <f t="shared" ca="1" si="903"/>
        <v/>
      </c>
      <c r="E1933" s="43" t="str">
        <f t="shared" si="914"/>
        <v/>
      </c>
      <c r="F1933" s="43" t="str">
        <f t="shared" si="915"/>
        <v/>
      </c>
      <c r="G1933" s="43" t="str">
        <f>IF(A1933&lt;&gt;"",IF(A1933&lt;Data!$G$11*0.25,$C$13/$G$32,IF(A1933&gt;Data!$G$11*0.25,$C$13,$C$13*10)),"")</f>
        <v/>
      </c>
      <c r="H1933" s="43" t="str">
        <f>IF(A1933&lt;&gt;"",IF(Data!$G$9="constant",$C$13,IF(Data!$G$9="squeeze",G1933,F1933)),"")</f>
        <v/>
      </c>
      <c r="I1933" s="38" t="str">
        <f ca="1">IF(ISNUMBER(A1933),NORMINV(RAND(),0,IF(AND(Data!$G$9="squeeze",A1933&lt;Data!$G$11*0.25),$H$32,1)*$C$30*$C$13)*($C$14*$C$12),"")</f>
        <v/>
      </c>
      <c r="J1933" s="42" t="str">
        <f ca="1">IFERROR(IF(Data!$C$6="Real",B1933,I1933+J1932+($C$14*$C$12)*(NORMINV(RAND(),$C$15,CHOOSE($G$13,$C$13,F1933,G1933)))),"")</f>
        <v/>
      </c>
      <c r="K1933" s="88" t="str">
        <f>IF(ISNUMBER(A1933), IF($G$16="fixed",$G$17,MIN(H1933*Data!$C$7*$C$16*0.5,$C$17*Data!$C$7))*$C$12,"")</f>
        <v/>
      </c>
      <c r="L1933" s="42" t="str">
        <f t="shared" ca="1" si="930"/>
        <v/>
      </c>
      <c r="M1933" s="44" t="str">
        <f t="shared" ca="1" si="931"/>
        <v/>
      </c>
      <c r="N1933" s="44" t="str">
        <f t="shared" ca="1" si="932"/>
        <v/>
      </c>
      <c r="O1933" s="108" t="str">
        <f t="shared" si="916"/>
        <v/>
      </c>
      <c r="P1933" s="102" t="str">
        <f t="shared" si="917"/>
        <v/>
      </c>
      <c r="Q1933" s="102" t="str">
        <f t="shared" si="918"/>
        <v/>
      </c>
      <c r="R1933" s="120" t="str">
        <f t="shared" si="919"/>
        <v/>
      </c>
      <c r="S1933" s="54" t="str">
        <f t="shared" si="920"/>
        <v/>
      </c>
      <c r="T1933" s="5" t="str">
        <f t="shared" si="921"/>
        <v/>
      </c>
      <c r="U1933" s="152" t="str">
        <f t="shared" si="904"/>
        <v/>
      </c>
      <c r="V1933" s="152" t="str">
        <f t="shared" si="905"/>
        <v/>
      </c>
      <c r="W1933" s="153" t="str">
        <f t="shared" si="906"/>
        <v/>
      </c>
      <c r="X1933" s="153" t="str">
        <f t="shared" si="907"/>
        <v/>
      </c>
      <c r="Y1933" s="153" t="str">
        <f t="shared" si="908"/>
        <v/>
      </c>
      <c r="Z1933" s="153" t="str">
        <f t="shared" si="909"/>
        <v/>
      </c>
      <c r="AA1933" s="152" t="str">
        <f t="shared" si="910"/>
        <v/>
      </c>
      <c r="AB1933" s="152" t="str">
        <f t="shared" si="911"/>
        <v/>
      </c>
      <c r="AC1933" s="154" t="str">
        <f t="shared" si="922"/>
        <v/>
      </c>
      <c r="AD1933" s="154" t="str">
        <f t="shared" si="923"/>
        <v/>
      </c>
      <c r="AE1933" s="3" t="str">
        <f t="shared" si="924"/>
        <v/>
      </c>
      <c r="AF1933" s="3" t="str">
        <f t="shared" si="925"/>
        <v/>
      </c>
      <c r="AG1933" s="3" t="str">
        <f t="shared" si="926"/>
        <v/>
      </c>
      <c r="AH1933" s="4" t="str">
        <f t="shared" si="927"/>
        <v/>
      </c>
      <c r="AI1933" s="75" t="str">
        <f t="shared" si="928"/>
        <v/>
      </c>
      <c r="AJ1933" s="75" t="str">
        <f t="shared" si="929"/>
        <v/>
      </c>
    </row>
    <row r="1934" spans="1:36">
      <c r="A1934" s="41" t="str">
        <f t="shared" si="912"/>
        <v/>
      </c>
      <c r="B1934" s="150" t="str">
        <f>IF(ISNUMBER(A1934),INDEX('MetaTrader Import'!$H$13:$J$5893,TRUNC(((A1934-$A$39+1)-1)/3)+1,MOD((A1934-$A$39+1)-1,3)+1),"")</f>
        <v/>
      </c>
      <c r="C1934" s="43" t="str">
        <f t="shared" si="913"/>
        <v/>
      </c>
      <c r="D1934" s="43" t="str">
        <f t="shared" ca="1" si="903"/>
        <v/>
      </c>
      <c r="E1934" s="43" t="str">
        <f t="shared" si="914"/>
        <v/>
      </c>
      <c r="F1934" s="43" t="str">
        <f t="shared" si="915"/>
        <v/>
      </c>
      <c r="G1934" s="43" t="str">
        <f>IF(A1934&lt;&gt;"",IF(A1934&lt;Data!$G$11*0.25,$C$13/$G$32,IF(A1934&gt;Data!$G$11*0.25,$C$13,$C$13*10)),"")</f>
        <v/>
      </c>
      <c r="H1934" s="43" t="str">
        <f>IF(A1934&lt;&gt;"",IF(Data!$G$9="constant",$C$13,IF(Data!$G$9="squeeze",G1934,F1934)),"")</f>
        <v/>
      </c>
      <c r="I1934" s="38" t="str">
        <f ca="1">IF(ISNUMBER(A1934),NORMINV(RAND(),0,IF(AND(Data!$G$9="squeeze",A1934&lt;Data!$G$11*0.25),$H$32,1)*$C$30*$C$13)*($C$14*$C$12),"")</f>
        <v/>
      </c>
      <c r="J1934" s="42" t="str">
        <f ca="1">IFERROR(IF(Data!$C$6="Real",B1934,I1934+J1933+($C$14*$C$12)*(NORMINV(RAND(),$C$15,CHOOSE($G$13,$C$13,F1934,G1934)))),"")</f>
        <v/>
      </c>
      <c r="K1934" s="88" t="str">
        <f>IF(ISNUMBER(A1934), IF($G$16="fixed",$G$17,MIN(H1934*Data!$C$7*$C$16*0.5,$C$17*Data!$C$7))*$C$12,"")</f>
        <v/>
      </c>
      <c r="L1934" s="42" t="str">
        <f t="shared" ca="1" si="930"/>
        <v/>
      </c>
      <c r="M1934" s="44" t="str">
        <f t="shared" ca="1" si="931"/>
        <v/>
      </c>
      <c r="N1934" s="44" t="str">
        <f t="shared" ca="1" si="932"/>
        <v/>
      </c>
      <c r="O1934" s="108" t="str">
        <f t="shared" si="916"/>
        <v/>
      </c>
      <c r="P1934" s="102" t="str">
        <f t="shared" si="917"/>
        <v/>
      </c>
      <c r="Q1934" s="102" t="str">
        <f t="shared" si="918"/>
        <v/>
      </c>
      <c r="R1934" s="120" t="str">
        <f t="shared" si="919"/>
        <v/>
      </c>
      <c r="S1934" s="54" t="str">
        <f t="shared" si="920"/>
        <v/>
      </c>
      <c r="T1934" s="5" t="str">
        <f t="shared" si="921"/>
        <v/>
      </c>
      <c r="U1934" s="152" t="str">
        <f t="shared" si="904"/>
        <v/>
      </c>
      <c r="V1934" s="152" t="str">
        <f t="shared" si="905"/>
        <v/>
      </c>
      <c r="W1934" s="153" t="str">
        <f t="shared" si="906"/>
        <v/>
      </c>
      <c r="X1934" s="153" t="str">
        <f t="shared" si="907"/>
        <v/>
      </c>
      <c r="Y1934" s="153" t="str">
        <f t="shared" si="908"/>
        <v/>
      </c>
      <c r="Z1934" s="153" t="str">
        <f t="shared" si="909"/>
        <v/>
      </c>
      <c r="AA1934" s="152" t="str">
        <f t="shared" si="910"/>
        <v/>
      </c>
      <c r="AB1934" s="152" t="str">
        <f t="shared" si="911"/>
        <v/>
      </c>
      <c r="AC1934" s="154" t="str">
        <f t="shared" si="922"/>
        <v/>
      </c>
      <c r="AD1934" s="154" t="str">
        <f t="shared" si="923"/>
        <v/>
      </c>
      <c r="AE1934" s="3" t="str">
        <f t="shared" si="924"/>
        <v/>
      </c>
      <c r="AF1934" s="3" t="str">
        <f t="shared" si="925"/>
        <v/>
      </c>
      <c r="AG1934" s="3" t="str">
        <f t="shared" si="926"/>
        <v/>
      </c>
      <c r="AH1934" s="4" t="str">
        <f t="shared" si="927"/>
        <v/>
      </c>
      <c r="AI1934" s="75" t="str">
        <f t="shared" si="928"/>
        <v/>
      </c>
      <c r="AJ1934" s="75" t="str">
        <f t="shared" si="929"/>
        <v/>
      </c>
    </row>
    <row r="1935" spans="1:36">
      <c r="A1935" s="41" t="str">
        <f t="shared" si="912"/>
        <v/>
      </c>
      <c r="B1935" s="150" t="str">
        <f>IF(ISNUMBER(A1935),INDEX('MetaTrader Import'!$H$13:$J$5893,TRUNC(((A1935-$A$39+1)-1)/3)+1,MOD((A1935-$A$39+1)-1,3)+1),"")</f>
        <v/>
      </c>
      <c r="C1935" s="43" t="str">
        <f t="shared" si="913"/>
        <v/>
      </c>
      <c r="D1935" s="43" t="str">
        <f t="shared" ca="1" si="903"/>
        <v/>
      </c>
      <c r="E1935" s="43" t="str">
        <f t="shared" si="914"/>
        <v/>
      </c>
      <c r="F1935" s="43" t="str">
        <f t="shared" si="915"/>
        <v/>
      </c>
      <c r="G1935" s="43" t="str">
        <f>IF(A1935&lt;&gt;"",IF(A1935&lt;Data!$G$11*0.25,$C$13/$G$32,IF(A1935&gt;Data!$G$11*0.25,$C$13,$C$13*10)),"")</f>
        <v/>
      </c>
      <c r="H1935" s="43" t="str">
        <f>IF(A1935&lt;&gt;"",IF(Data!$G$9="constant",$C$13,IF(Data!$G$9="squeeze",G1935,F1935)),"")</f>
        <v/>
      </c>
      <c r="I1935" s="38" t="str">
        <f ca="1">IF(ISNUMBER(A1935),NORMINV(RAND(),0,IF(AND(Data!$G$9="squeeze",A1935&lt;Data!$G$11*0.25),$H$32,1)*$C$30*$C$13)*($C$14*$C$12),"")</f>
        <v/>
      </c>
      <c r="J1935" s="42" t="str">
        <f ca="1">IFERROR(IF(Data!$C$6="Real",B1935,I1935+J1934+($C$14*$C$12)*(NORMINV(RAND(),$C$15,CHOOSE($G$13,$C$13,F1935,G1935)))),"")</f>
        <v/>
      </c>
      <c r="K1935" s="88" t="str">
        <f>IF(ISNUMBER(A1935), IF($G$16="fixed",$G$17,MIN(H1935*Data!$C$7*$C$16*0.5,$C$17*Data!$C$7))*$C$12,"")</f>
        <v/>
      </c>
      <c r="L1935" s="42" t="str">
        <f t="shared" ca="1" si="930"/>
        <v/>
      </c>
      <c r="M1935" s="44" t="str">
        <f t="shared" ca="1" si="931"/>
        <v/>
      </c>
      <c r="N1935" s="44" t="str">
        <f t="shared" ca="1" si="932"/>
        <v/>
      </c>
      <c r="O1935" s="108" t="str">
        <f t="shared" si="916"/>
        <v/>
      </c>
      <c r="P1935" s="102" t="str">
        <f t="shared" si="917"/>
        <v/>
      </c>
      <c r="Q1935" s="102" t="str">
        <f t="shared" si="918"/>
        <v/>
      </c>
      <c r="R1935" s="120" t="str">
        <f t="shared" si="919"/>
        <v/>
      </c>
      <c r="S1935" s="54" t="str">
        <f t="shared" si="920"/>
        <v/>
      </c>
      <c r="T1935" s="5" t="str">
        <f t="shared" si="921"/>
        <v/>
      </c>
      <c r="U1935" s="152" t="str">
        <f t="shared" si="904"/>
        <v/>
      </c>
      <c r="V1935" s="152" t="str">
        <f t="shared" si="905"/>
        <v/>
      </c>
      <c r="W1935" s="153" t="str">
        <f t="shared" si="906"/>
        <v/>
      </c>
      <c r="X1935" s="153" t="str">
        <f t="shared" si="907"/>
        <v/>
      </c>
      <c r="Y1935" s="153" t="str">
        <f t="shared" si="908"/>
        <v/>
      </c>
      <c r="Z1935" s="153" t="str">
        <f t="shared" si="909"/>
        <v/>
      </c>
      <c r="AA1935" s="152" t="str">
        <f t="shared" si="910"/>
        <v/>
      </c>
      <c r="AB1935" s="152" t="str">
        <f t="shared" si="911"/>
        <v/>
      </c>
      <c r="AC1935" s="154" t="str">
        <f t="shared" si="922"/>
        <v/>
      </c>
      <c r="AD1935" s="154" t="str">
        <f t="shared" si="923"/>
        <v/>
      </c>
      <c r="AE1935" s="3" t="str">
        <f t="shared" si="924"/>
        <v/>
      </c>
      <c r="AF1935" s="3" t="str">
        <f t="shared" si="925"/>
        <v/>
      </c>
      <c r="AG1935" s="3" t="str">
        <f t="shared" si="926"/>
        <v/>
      </c>
      <c r="AH1935" s="4" t="str">
        <f t="shared" si="927"/>
        <v/>
      </c>
      <c r="AI1935" s="75" t="str">
        <f t="shared" si="928"/>
        <v/>
      </c>
      <c r="AJ1935" s="75" t="str">
        <f t="shared" si="929"/>
        <v/>
      </c>
    </row>
    <row r="1936" spans="1:36">
      <c r="A1936" s="41" t="str">
        <f t="shared" si="912"/>
        <v/>
      </c>
      <c r="B1936" s="150" t="str">
        <f>IF(ISNUMBER(A1936),INDEX('MetaTrader Import'!$H$13:$J$5893,TRUNC(((A1936-$A$39+1)-1)/3)+1,MOD((A1936-$A$39+1)-1,3)+1),"")</f>
        <v/>
      </c>
      <c r="C1936" s="43" t="str">
        <f t="shared" si="913"/>
        <v/>
      </c>
      <c r="D1936" s="43" t="str">
        <f t="shared" ca="1" si="903"/>
        <v/>
      </c>
      <c r="E1936" s="43" t="str">
        <f t="shared" si="914"/>
        <v/>
      </c>
      <c r="F1936" s="43" t="str">
        <f t="shared" si="915"/>
        <v/>
      </c>
      <c r="G1936" s="43" t="str">
        <f>IF(A1936&lt;&gt;"",IF(A1936&lt;Data!$G$11*0.25,$C$13/$G$32,IF(A1936&gt;Data!$G$11*0.25,$C$13,$C$13*10)),"")</f>
        <v/>
      </c>
      <c r="H1936" s="43" t="str">
        <f>IF(A1936&lt;&gt;"",IF(Data!$G$9="constant",$C$13,IF(Data!$G$9="squeeze",G1936,F1936)),"")</f>
        <v/>
      </c>
      <c r="I1936" s="38" t="str">
        <f ca="1">IF(ISNUMBER(A1936),NORMINV(RAND(),0,IF(AND(Data!$G$9="squeeze",A1936&lt;Data!$G$11*0.25),$H$32,1)*$C$30*$C$13)*($C$14*$C$12),"")</f>
        <v/>
      </c>
      <c r="J1936" s="42" t="str">
        <f ca="1">IFERROR(IF(Data!$C$6="Real",B1936,I1936+J1935+($C$14*$C$12)*(NORMINV(RAND(),$C$15,CHOOSE($G$13,$C$13,F1936,G1936)))),"")</f>
        <v/>
      </c>
      <c r="K1936" s="88" t="str">
        <f>IF(ISNUMBER(A1936), IF($G$16="fixed",$G$17,MIN(H1936*Data!$C$7*$C$16*0.5,$C$17*Data!$C$7))*$C$12,"")</f>
        <v/>
      </c>
      <c r="L1936" s="42" t="str">
        <f t="shared" ca="1" si="930"/>
        <v/>
      </c>
      <c r="M1936" s="44" t="str">
        <f t="shared" ca="1" si="931"/>
        <v/>
      </c>
      <c r="N1936" s="44" t="str">
        <f t="shared" ca="1" si="932"/>
        <v/>
      </c>
      <c r="O1936" s="108" t="str">
        <f t="shared" si="916"/>
        <v/>
      </c>
      <c r="P1936" s="102" t="str">
        <f t="shared" si="917"/>
        <v/>
      </c>
      <c r="Q1936" s="102" t="str">
        <f t="shared" si="918"/>
        <v/>
      </c>
      <c r="R1936" s="120" t="str">
        <f t="shared" si="919"/>
        <v/>
      </c>
      <c r="S1936" s="54" t="str">
        <f t="shared" si="920"/>
        <v/>
      </c>
      <c r="T1936" s="5" t="str">
        <f t="shared" si="921"/>
        <v/>
      </c>
      <c r="U1936" s="152" t="str">
        <f t="shared" si="904"/>
        <v/>
      </c>
      <c r="V1936" s="152" t="str">
        <f t="shared" si="905"/>
        <v/>
      </c>
      <c r="W1936" s="153" t="str">
        <f t="shared" si="906"/>
        <v/>
      </c>
      <c r="X1936" s="153" t="str">
        <f t="shared" si="907"/>
        <v/>
      </c>
      <c r="Y1936" s="153" t="str">
        <f t="shared" si="908"/>
        <v/>
      </c>
      <c r="Z1936" s="153" t="str">
        <f t="shared" si="909"/>
        <v/>
      </c>
      <c r="AA1936" s="152" t="str">
        <f t="shared" si="910"/>
        <v/>
      </c>
      <c r="AB1936" s="152" t="str">
        <f t="shared" si="911"/>
        <v/>
      </c>
      <c r="AC1936" s="154" t="str">
        <f t="shared" si="922"/>
        <v/>
      </c>
      <c r="AD1936" s="154" t="str">
        <f t="shared" si="923"/>
        <v/>
      </c>
      <c r="AE1936" s="3" t="str">
        <f t="shared" si="924"/>
        <v/>
      </c>
      <c r="AF1936" s="3" t="str">
        <f t="shared" si="925"/>
        <v/>
      </c>
      <c r="AG1936" s="3" t="str">
        <f t="shared" si="926"/>
        <v/>
      </c>
      <c r="AH1936" s="4" t="str">
        <f t="shared" si="927"/>
        <v/>
      </c>
      <c r="AI1936" s="75" t="str">
        <f t="shared" si="928"/>
        <v/>
      </c>
      <c r="AJ1936" s="75" t="str">
        <f t="shared" si="929"/>
        <v/>
      </c>
    </row>
    <row r="1937" spans="1:36">
      <c r="A1937" s="41" t="str">
        <f t="shared" si="912"/>
        <v/>
      </c>
      <c r="B1937" s="150" t="str">
        <f>IF(ISNUMBER(A1937),INDEX('MetaTrader Import'!$H$13:$J$5893,TRUNC(((A1937-$A$39+1)-1)/3)+1,MOD((A1937-$A$39+1)-1,3)+1),"")</f>
        <v/>
      </c>
      <c r="C1937" s="43" t="str">
        <f t="shared" si="913"/>
        <v/>
      </c>
      <c r="D1937" s="43" t="str">
        <f t="shared" ca="1" si="903"/>
        <v/>
      </c>
      <c r="E1937" s="43" t="str">
        <f t="shared" si="914"/>
        <v/>
      </c>
      <c r="F1937" s="43" t="str">
        <f t="shared" si="915"/>
        <v/>
      </c>
      <c r="G1937" s="43" t="str">
        <f>IF(A1937&lt;&gt;"",IF(A1937&lt;Data!$G$11*0.25,$C$13/$G$32,IF(A1937&gt;Data!$G$11*0.25,$C$13,$C$13*10)),"")</f>
        <v/>
      </c>
      <c r="H1937" s="43" t="str">
        <f>IF(A1937&lt;&gt;"",IF(Data!$G$9="constant",$C$13,IF(Data!$G$9="squeeze",G1937,F1937)),"")</f>
        <v/>
      </c>
      <c r="I1937" s="38" t="str">
        <f ca="1">IF(ISNUMBER(A1937),NORMINV(RAND(),0,IF(AND(Data!$G$9="squeeze",A1937&lt;Data!$G$11*0.25),$H$32,1)*$C$30*$C$13)*($C$14*$C$12),"")</f>
        <v/>
      </c>
      <c r="J1937" s="42" t="str">
        <f ca="1">IFERROR(IF(Data!$C$6="Real",B1937,I1937+J1936+($C$14*$C$12)*(NORMINV(RAND(),$C$15,CHOOSE($G$13,$C$13,F1937,G1937)))),"")</f>
        <v/>
      </c>
      <c r="K1937" s="88" t="str">
        <f>IF(ISNUMBER(A1937), IF($G$16="fixed",$G$17,MIN(H1937*Data!$C$7*$C$16*0.5,$C$17*Data!$C$7))*$C$12,"")</f>
        <v/>
      </c>
      <c r="L1937" s="42" t="str">
        <f t="shared" ca="1" si="930"/>
        <v/>
      </c>
      <c r="M1937" s="44" t="str">
        <f t="shared" ca="1" si="931"/>
        <v/>
      </c>
      <c r="N1937" s="44" t="str">
        <f t="shared" ca="1" si="932"/>
        <v/>
      </c>
      <c r="O1937" s="108" t="str">
        <f t="shared" si="916"/>
        <v/>
      </c>
      <c r="P1937" s="102" t="str">
        <f t="shared" si="917"/>
        <v/>
      </c>
      <c r="Q1937" s="102" t="str">
        <f t="shared" si="918"/>
        <v/>
      </c>
      <c r="R1937" s="120" t="str">
        <f t="shared" si="919"/>
        <v/>
      </c>
      <c r="S1937" s="54" t="str">
        <f t="shared" si="920"/>
        <v/>
      </c>
      <c r="T1937" s="5" t="str">
        <f t="shared" si="921"/>
        <v/>
      </c>
      <c r="U1937" s="152" t="str">
        <f t="shared" si="904"/>
        <v/>
      </c>
      <c r="V1937" s="152" t="str">
        <f t="shared" si="905"/>
        <v/>
      </c>
      <c r="W1937" s="153" t="str">
        <f t="shared" si="906"/>
        <v/>
      </c>
      <c r="X1937" s="153" t="str">
        <f t="shared" si="907"/>
        <v/>
      </c>
      <c r="Y1937" s="153" t="str">
        <f t="shared" si="908"/>
        <v/>
      </c>
      <c r="Z1937" s="153" t="str">
        <f t="shared" si="909"/>
        <v/>
      </c>
      <c r="AA1937" s="152" t="str">
        <f t="shared" si="910"/>
        <v/>
      </c>
      <c r="AB1937" s="152" t="str">
        <f t="shared" si="911"/>
        <v/>
      </c>
      <c r="AC1937" s="154" t="str">
        <f t="shared" si="922"/>
        <v/>
      </c>
      <c r="AD1937" s="154" t="str">
        <f t="shared" si="923"/>
        <v/>
      </c>
      <c r="AE1937" s="3" t="str">
        <f t="shared" si="924"/>
        <v/>
      </c>
      <c r="AF1937" s="3" t="str">
        <f t="shared" si="925"/>
        <v/>
      </c>
      <c r="AG1937" s="3" t="str">
        <f t="shared" si="926"/>
        <v/>
      </c>
      <c r="AH1937" s="4" t="str">
        <f t="shared" si="927"/>
        <v/>
      </c>
      <c r="AI1937" s="75" t="str">
        <f t="shared" si="928"/>
        <v/>
      </c>
      <c r="AJ1937" s="75" t="str">
        <f t="shared" si="929"/>
        <v/>
      </c>
    </row>
    <row r="1938" spans="1:36">
      <c r="A1938" s="41" t="str">
        <f t="shared" si="912"/>
        <v/>
      </c>
      <c r="B1938" s="150" t="str">
        <f>IF(ISNUMBER(A1938),INDEX('MetaTrader Import'!$H$13:$J$5893,TRUNC(((A1938-$A$39+1)-1)/3)+1,MOD((A1938-$A$39+1)-1,3)+1),"")</f>
        <v/>
      </c>
      <c r="C1938" s="43" t="str">
        <f t="shared" si="913"/>
        <v/>
      </c>
      <c r="D1938" s="43" t="str">
        <f t="shared" ca="1" si="903"/>
        <v/>
      </c>
      <c r="E1938" s="43" t="str">
        <f t="shared" si="914"/>
        <v/>
      </c>
      <c r="F1938" s="43" t="str">
        <f t="shared" si="915"/>
        <v/>
      </c>
      <c r="G1938" s="43" t="str">
        <f>IF(A1938&lt;&gt;"",IF(A1938&lt;Data!$G$11*0.25,$C$13/$G$32,IF(A1938&gt;Data!$G$11*0.25,$C$13,$C$13*10)),"")</f>
        <v/>
      </c>
      <c r="H1938" s="43" t="str">
        <f>IF(A1938&lt;&gt;"",IF(Data!$G$9="constant",$C$13,IF(Data!$G$9="squeeze",G1938,F1938)),"")</f>
        <v/>
      </c>
      <c r="I1938" s="38" t="str">
        <f ca="1">IF(ISNUMBER(A1938),NORMINV(RAND(),0,IF(AND(Data!$G$9="squeeze",A1938&lt;Data!$G$11*0.25),$H$32,1)*$C$30*$C$13)*($C$14*$C$12),"")</f>
        <v/>
      </c>
      <c r="J1938" s="42" t="str">
        <f ca="1">IFERROR(IF(Data!$C$6="Real",B1938,I1938+J1937+($C$14*$C$12)*(NORMINV(RAND(),$C$15,CHOOSE($G$13,$C$13,F1938,G1938)))),"")</f>
        <v/>
      </c>
      <c r="K1938" s="88" t="str">
        <f>IF(ISNUMBER(A1938), IF($G$16="fixed",$G$17,MIN(H1938*Data!$C$7*$C$16*0.5,$C$17*Data!$C$7))*$C$12,"")</f>
        <v/>
      </c>
      <c r="L1938" s="42" t="str">
        <f t="shared" ca="1" si="930"/>
        <v/>
      </c>
      <c r="M1938" s="44" t="str">
        <f t="shared" ca="1" si="931"/>
        <v/>
      </c>
      <c r="N1938" s="44" t="str">
        <f t="shared" ca="1" si="932"/>
        <v/>
      </c>
      <c r="O1938" s="108" t="str">
        <f t="shared" si="916"/>
        <v/>
      </c>
      <c r="P1938" s="102" t="str">
        <f t="shared" si="917"/>
        <v/>
      </c>
      <c r="Q1938" s="102" t="str">
        <f t="shared" si="918"/>
        <v/>
      </c>
      <c r="R1938" s="120" t="str">
        <f t="shared" si="919"/>
        <v/>
      </c>
      <c r="S1938" s="54" t="str">
        <f t="shared" si="920"/>
        <v/>
      </c>
      <c r="T1938" s="5" t="str">
        <f t="shared" si="921"/>
        <v/>
      </c>
      <c r="U1938" s="152" t="str">
        <f t="shared" si="904"/>
        <v/>
      </c>
      <c r="V1938" s="152" t="str">
        <f t="shared" si="905"/>
        <v/>
      </c>
      <c r="W1938" s="153" t="str">
        <f t="shared" si="906"/>
        <v/>
      </c>
      <c r="X1938" s="153" t="str">
        <f t="shared" si="907"/>
        <v/>
      </c>
      <c r="Y1938" s="153" t="str">
        <f t="shared" si="908"/>
        <v/>
      </c>
      <c r="Z1938" s="153" t="str">
        <f t="shared" si="909"/>
        <v/>
      </c>
      <c r="AA1938" s="152" t="str">
        <f t="shared" si="910"/>
        <v/>
      </c>
      <c r="AB1938" s="152" t="str">
        <f t="shared" si="911"/>
        <v/>
      </c>
      <c r="AC1938" s="154" t="str">
        <f t="shared" si="922"/>
        <v/>
      </c>
      <c r="AD1938" s="154" t="str">
        <f t="shared" si="923"/>
        <v/>
      </c>
      <c r="AE1938" s="3" t="str">
        <f t="shared" si="924"/>
        <v/>
      </c>
      <c r="AF1938" s="3" t="str">
        <f t="shared" si="925"/>
        <v/>
      </c>
      <c r="AG1938" s="3" t="str">
        <f t="shared" si="926"/>
        <v/>
      </c>
      <c r="AH1938" s="4" t="str">
        <f t="shared" si="927"/>
        <v/>
      </c>
      <c r="AI1938" s="75" t="str">
        <f t="shared" si="928"/>
        <v/>
      </c>
      <c r="AJ1938" s="75" t="str">
        <f t="shared" si="929"/>
        <v/>
      </c>
    </row>
    <row r="1939" spans="1:36">
      <c r="A1939" s="41" t="str">
        <f t="shared" si="912"/>
        <v/>
      </c>
      <c r="B1939" s="150" t="str">
        <f>IF(ISNUMBER(A1939),INDEX('MetaTrader Import'!$H$13:$J$5893,TRUNC(((A1939-$A$39+1)-1)/3)+1,MOD((A1939-$A$39+1)-1,3)+1),"")</f>
        <v/>
      </c>
      <c r="C1939" s="43" t="str">
        <f t="shared" si="913"/>
        <v/>
      </c>
      <c r="D1939" s="43" t="str">
        <f t="shared" ca="1" si="903"/>
        <v/>
      </c>
      <c r="E1939" s="43" t="str">
        <f t="shared" si="914"/>
        <v/>
      </c>
      <c r="F1939" s="43" t="str">
        <f t="shared" si="915"/>
        <v/>
      </c>
      <c r="G1939" s="43" t="str">
        <f>IF(A1939&lt;&gt;"",IF(A1939&lt;Data!$G$11*0.25,$C$13/$G$32,IF(A1939&gt;Data!$G$11*0.25,$C$13,$C$13*10)),"")</f>
        <v/>
      </c>
      <c r="H1939" s="43" t="str">
        <f>IF(A1939&lt;&gt;"",IF(Data!$G$9="constant",$C$13,IF(Data!$G$9="squeeze",G1939,F1939)),"")</f>
        <v/>
      </c>
      <c r="I1939" s="38" t="str">
        <f ca="1">IF(ISNUMBER(A1939),NORMINV(RAND(),0,IF(AND(Data!$G$9="squeeze",A1939&lt;Data!$G$11*0.25),$H$32,1)*$C$30*$C$13)*($C$14*$C$12),"")</f>
        <v/>
      </c>
      <c r="J1939" s="42" t="str">
        <f ca="1">IFERROR(IF(Data!$C$6="Real",B1939,I1939+J1938+($C$14*$C$12)*(NORMINV(RAND(),$C$15,CHOOSE($G$13,$C$13,F1939,G1939)))),"")</f>
        <v/>
      </c>
      <c r="K1939" s="88" t="str">
        <f>IF(ISNUMBER(A1939), IF($G$16="fixed",$G$17,MIN(H1939*Data!$C$7*$C$16*0.5,$C$17*Data!$C$7))*$C$12,"")</f>
        <v/>
      </c>
      <c r="L1939" s="42" t="str">
        <f t="shared" ca="1" si="930"/>
        <v/>
      </c>
      <c r="M1939" s="44" t="str">
        <f t="shared" ca="1" si="931"/>
        <v/>
      </c>
      <c r="N1939" s="44" t="str">
        <f t="shared" ca="1" si="932"/>
        <v/>
      </c>
      <c r="O1939" s="108" t="str">
        <f t="shared" si="916"/>
        <v/>
      </c>
      <c r="P1939" s="102" t="str">
        <f t="shared" si="917"/>
        <v/>
      </c>
      <c r="Q1939" s="102" t="str">
        <f t="shared" si="918"/>
        <v/>
      </c>
      <c r="R1939" s="120" t="str">
        <f t="shared" si="919"/>
        <v/>
      </c>
      <c r="S1939" s="54" t="str">
        <f t="shared" si="920"/>
        <v/>
      </c>
      <c r="T1939" s="5" t="str">
        <f t="shared" si="921"/>
        <v/>
      </c>
      <c r="U1939" s="152" t="str">
        <f t="shared" si="904"/>
        <v/>
      </c>
      <c r="V1939" s="152" t="str">
        <f t="shared" si="905"/>
        <v/>
      </c>
      <c r="W1939" s="153" t="str">
        <f t="shared" si="906"/>
        <v/>
      </c>
      <c r="X1939" s="153" t="str">
        <f t="shared" si="907"/>
        <v/>
      </c>
      <c r="Y1939" s="153" t="str">
        <f t="shared" si="908"/>
        <v/>
      </c>
      <c r="Z1939" s="153" t="str">
        <f t="shared" si="909"/>
        <v/>
      </c>
      <c r="AA1939" s="152" t="str">
        <f t="shared" si="910"/>
        <v/>
      </c>
      <c r="AB1939" s="152" t="str">
        <f t="shared" si="911"/>
        <v/>
      </c>
      <c r="AC1939" s="154" t="str">
        <f t="shared" si="922"/>
        <v/>
      </c>
      <c r="AD1939" s="154" t="str">
        <f t="shared" si="923"/>
        <v/>
      </c>
      <c r="AE1939" s="3" t="str">
        <f t="shared" si="924"/>
        <v/>
      </c>
      <c r="AF1939" s="3" t="str">
        <f t="shared" si="925"/>
        <v/>
      </c>
      <c r="AG1939" s="3" t="str">
        <f t="shared" si="926"/>
        <v/>
      </c>
      <c r="AH1939" s="4" t="str">
        <f t="shared" si="927"/>
        <v/>
      </c>
      <c r="AI1939" s="75" t="str">
        <f t="shared" si="928"/>
        <v/>
      </c>
      <c r="AJ1939" s="75" t="str">
        <f t="shared" si="929"/>
        <v/>
      </c>
    </row>
    <row r="1940" spans="1:36">
      <c r="A1940" s="41" t="str">
        <f t="shared" si="912"/>
        <v/>
      </c>
      <c r="B1940" s="150" t="str">
        <f>IF(ISNUMBER(A1940),INDEX('MetaTrader Import'!$H$13:$J$5893,TRUNC(((A1940-$A$39+1)-1)/3)+1,MOD((A1940-$A$39+1)-1,3)+1),"")</f>
        <v/>
      </c>
      <c r="C1940" s="43" t="str">
        <f t="shared" si="913"/>
        <v/>
      </c>
      <c r="D1940" s="43" t="str">
        <f t="shared" ca="1" si="903"/>
        <v/>
      </c>
      <c r="E1940" s="43" t="str">
        <f t="shared" si="914"/>
        <v/>
      </c>
      <c r="F1940" s="43" t="str">
        <f t="shared" si="915"/>
        <v/>
      </c>
      <c r="G1940" s="43" t="str">
        <f>IF(A1940&lt;&gt;"",IF(A1940&lt;Data!$G$11*0.25,$C$13/$G$32,IF(A1940&gt;Data!$G$11*0.25,$C$13,$C$13*10)),"")</f>
        <v/>
      </c>
      <c r="H1940" s="43" t="str">
        <f>IF(A1940&lt;&gt;"",IF(Data!$G$9="constant",$C$13,IF(Data!$G$9="squeeze",G1940,F1940)),"")</f>
        <v/>
      </c>
      <c r="I1940" s="38" t="str">
        <f ca="1">IF(ISNUMBER(A1940),NORMINV(RAND(),0,IF(AND(Data!$G$9="squeeze",A1940&lt;Data!$G$11*0.25),$H$32,1)*$C$30*$C$13)*($C$14*$C$12),"")</f>
        <v/>
      </c>
      <c r="J1940" s="42" t="str">
        <f ca="1">IFERROR(IF(Data!$C$6="Real",B1940,I1940+J1939+($C$14*$C$12)*(NORMINV(RAND(),$C$15,CHOOSE($G$13,$C$13,F1940,G1940)))),"")</f>
        <v/>
      </c>
      <c r="K1940" s="88" t="str">
        <f>IF(ISNUMBER(A1940), IF($G$16="fixed",$G$17,MIN(H1940*Data!$C$7*$C$16*0.5,$C$17*Data!$C$7))*$C$12,"")</f>
        <v/>
      </c>
      <c r="L1940" s="42" t="str">
        <f t="shared" ca="1" si="930"/>
        <v/>
      </c>
      <c r="M1940" s="44" t="str">
        <f t="shared" ca="1" si="931"/>
        <v/>
      </c>
      <c r="N1940" s="44" t="str">
        <f t="shared" ca="1" si="932"/>
        <v/>
      </c>
      <c r="O1940" s="108" t="str">
        <f t="shared" si="916"/>
        <v/>
      </c>
      <c r="P1940" s="102" t="str">
        <f t="shared" si="917"/>
        <v/>
      </c>
      <c r="Q1940" s="102" t="str">
        <f t="shared" si="918"/>
        <v/>
      </c>
      <c r="R1940" s="120" t="str">
        <f t="shared" si="919"/>
        <v/>
      </c>
      <c r="S1940" s="54" t="str">
        <f t="shared" si="920"/>
        <v/>
      </c>
      <c r="T1940" s="5" t="str">
        <f t="shared" si="921"/>
        <v/>
      </c>
      <c r="U1940" s="152" t="str">
        <f t="shared" si="904"/>
        <v/>
      </c>
      <c r="V1940" s="152" t="str">
        <f t="shared" si="905"/>
        <v/>
      </c>
      <c r="W1940" s="153" t="str">
        <f t="shared" si="906"/>
        <v/>
      </c>
      <c r="X1940" s="153" t="str">
        <f t="shared" si="907"/>
        <v/>
      </c>
      <c r="Y1940" s="153" t="str">
        <f t="shared" si="908"/>
        <v/>
      </c>
      <c r="Z1940" s="153" t="str">
        <f t="shared" si="909"/>
        <v/>
      </c>
      <c r="AA1940" s="152" t="str">
        <f t="shared" si="910"/>
        <v/>
      </c>
      <c r="AB1940" s="152" t="str">
        <f t="shared" si="911"/>
        <v/>
      </c>
      <c r="AC1940" s="154" t="str">
        <f t="shared" si="922"/>
        <v/>
      </c>
      <c r="AD1940" s="154" t="str">
        <f t="shared" si="923"/>
        <v/>
      </c>
      <c r="AE1940" s="3" t="str">
        <f t="shared" si="924"/>
        <v/>
      </c>
      <c r="AF1940" s="3" t="str">
        <f t="shared" si="925"/>
        <v/>
      </c>
      <c r="AG1940" s="3" t="str">
        <f t="shared" si="926"/>
        <v/>
      </c>
      <c r="AH1940" s="4" t="str">
        <f t="shared" si="927"/>
        <v/>
      </c>
      <c r="AI1940" s="75" t="str">
        <f t="shared" si="928"/>
        <v/>
      </c>
      <c r="AJ1940" s="75" t="str">
        <f t="shared" si="929"/>
        <v/>
      </c>
    </row>
    <row r="1941" spans="1:36">
      <c r="A1941" s="41" t="str">
        <f t="shared" si="912"/>
        <v/>
      </c>
      <c r="B1941" s="150" t="str">
        <f>IF(ISNUMBER(A1941),INDEX('MetaTrader Import'!$H$13:$J$5893,TRUNC(((A1941-$A$39+1)-1)/3)+1,MOD((A1941-$A$39+1)-1,3)+1),"")</f>
        <v/>
      </c>
      <c r="C1941" s="43" t="str">
        <f t="shared" si="913"/>
        <v/>
      </c>
      <c r="D1941" s="43" t="str">
        <f t="shared" ca="1" si="903"/>
        <v/>
      </c>
      <c r="E1941" s="43" t="str">
        <f t="shared" si="914"/>
        <v/>
      </c>
      <c r="F1941" s="43" t="str">
        <f t="shared" si="915"/>
        <v/>
      </c>
      <c r="G1941" s="43" t="str">
        <f>IF(A1941&lt;&gt;"",IF(A1941&lt;Data!$G$11*0.25,$C$13/$G$32,IF(A1941&gt;Data!$G$11*0.25,$C$13,$C$13*10)),"")</f>
        <v/>
      </c>
      <c r="H1941" s="43" t="str">
        <f>IF(A1941&lt;&gt;"",IF(Data!$G$9="constant",$C$13,IF(Data!$G$9="squeeze",G1941,F1941)),"")</f>
        <v/>
      </c>
      <c r="I1941" s="38" t="str">
        <f ca="1">IF(ISNUMBER(A1941),NORMINV(RAND(),0,IF(AND(Data!$G$9="squeeze",A1941&lt;Data!$G$11*0.25),$H$32,1)*$C$30*$C$13)*($C$14*$C$12),"")</f>
        <v/>
      </c>
      <c r="J1941" s="42" t="str">
        <f ca="1">IFERROR(IF(Data!$C$6="Real",B1941,I1941+J1940+($C$14*$C$12)*(NORMINV(RAND(),$C$15,CHOOSE($G$13,$C$13,F1941,G1941)))),"")</f>
        <v/>
      </c>
      <c r="K1941" s="88" t="str">
        <f>IF(ISNUMBER(A1941), IF($G$16="fixed",$G$17,MIN(H1941*Data!$C$7*$C$16*0.5,$C$17*Data!$C$7))*$C$12,"")</f>
        <v/>
      </c>
      <c r="L1941" s="42" t="str">
        <f t="shared" ca="1" si="930"/>
        <v/>
      </c>
      <c r="M1941" s="44" t="str">
        <f t="shared" ca="1" si="931"/>
        <v/>
      </c>
      <c r="N1941" s="44" t="str">
        <f t="shared" ca="1" si="932"/>
        <v/>
      </c>
      <c r="O1941" s="108" t="str">
        <f t="shared" si="916"/>
        <v/>
      </c>
      <c r="P1941" s="102" t="str">
        <f t="shared" si="917"/>
        <v/>
      </c>
      <c r="Q1941" s="102" t="str">
        <f t="shared" si="918"/>
        <v/>
      </c>
      <c r="R1941" s="120" t="str">
        <f t="shared" si="919"/>
        <v/>
      </c>
      <c r="S1941" s="54" t="str">
        <f t="shared" si="920"/>
        <v/>
      </c>
      <c r="T1941" s="5" t="str">
        <f t="shared" si="921"/>
        <v/>
      </c>
      <c r="U1941" s="152" t="str">
        <f t="shared" si="904"/>
        <v/>
      </c>
      <c r="V1941" s="152" t="str">
        <f t="shared" si="905"/>
        <v/>
      </c>
      <c r="W1941" s="153" t="str">
        <f t="shared" si="906"/>
        <v/>
      </c>
      <c r="X1941" s="153" t="str">
        <f t="shared" si="907"/>
        <v/>
      </c>
      <c r="Y1941" s="153" t="str">
        <f t="shared" si="908"/>
        <v/>
      </c>
      <c r="Z1941" s="153" t="str">
        <f t="shared" si="909"/>
        <v/>
      </c>
      <c r="AA1941" s="152" t="str">
        <f t="shared" si="910"/>
        <v/>
      </c>
      <c r="AB1941" s="152" t="str">
        <f t="shared" si="911"/>
        <v/>
      </c>
      <c r="AC1941" s="154" t="str">
        <f t="shared" si="922"/>
        <v/>
      </c>
      <c r="AD1941" s="154" t="str">
        <f t="shared" si="923"/>
        <v/>
      </c>
      <c r="AE1941" s="3" t="str">
        <f t="shared" si="924"/>
        <v/>
      </c>
      <c r="AF1941" s="3" t="str">
        <f t="shared" si="925"/>
        <v/>
      </c>
      <c r="AG1941" s="3" t="str">
        <f t="shared" si="926"/>
        <v/>
      </c>
      <c r="AH1941" s="4" t="str">
        <f t="shared" si="927"/>
        <v/>
      </c>
      <c r="AI1941" s="75" t="str">
        <f t="shared" si="928"/>
        <v/>
      </c>
      <c r="AJ1941" s="75" t="str">
        <f t="shared" si="929"/>
        <v/>
      </c>
    </row>
    <row r="1942" spans="1:36">
      <c r="A1942" s="41" t="str">
        <f t="shared" si="912"/>
        <v/>
      </c>
      <c r="B1942" s="150" t="str">
        <f>IF(ISNUMBER(A1942),INDEX('MetaTrader Import'!$H$13:$J$5893,TRUNC(((A1942-$A$39+1)-1)/3)+1,MOD((A1942-$A$39+1)-1,3)+1),"")</f>
        <v/>
      </c>
      <c r="C1942" s="43" t="str">
        <f t="shared" si="913"/>
        <v/>
      </c>
      <c r="D1942" s="43" t="str">
        <f t="shared" ca="1" si="903"/>
        <v/>
      </c>
      <c r="E1942" s="43" t="str">
        <f t="shared" si="914"/>
        <v/>
      </c>
      <c r="F1942" s="43" t="str">
        <f t="shared" si="915"/>
        <v/>
      </c>
      <c r="G1942" s="43" t="str">
        <f>IF(A1942&lt;&gt;"",IF(A1942&lt;Data!$G$11*0.25,$C$13/$G$32,IF(A1942&gt;Data!$G$11*0.25,$C$13,$C$13*10)),"")</f>
        <v/>
      </c>
      <c r="H1942" s="43" t="str">
        <f>IF(A1942&lt;&gt;"",IF(Data!$G$9="constant",$C$13,IF(Data!$G$9="squeeze",G1942,F1942)),"")</f>
        <v/>
      </c>
      <c r="I1942" s="38" t="str">
        <f ca="1">IF(ISNUMBER(A1942),NORMINV(RAND(),0,IF(AND(Data!$G$9="squeeze",A1942&lt;Data!$G$11*0.25),$H$32,1)*$C$30*$C$13)*($C$14*$C$12),"")</f>
        <v/>
      </c>
      <c r="J1942" s="42" t="str">
        <f ca="1">IFERROR(IF(Data!$C$6="Real",B1942,I1942+J1941+($C$14*$C$12)*(NORMINV(RAND(),$C$15,CHOOSE($G$13,$C$13,F1942,G1942)))),"")</f>
        <v/>
      </c>
      <c r="K1942" s="88" t="str">
        <f>IF(ISNUMBER(A1942), IF($G$16="fixed",$G$17,MIN(H1942*Data!$C$7*$C$16*0.5,$C$17*Data!$C$7))*$C$12,"")</f>
        <v/>
      </c>
      <c r="L1942" s="42" t="str">
        <f t="shared" ca="1" si="930"/>
        <v/>
      </c>
      <c r="M1942" s="44" t="str">
        <f t="shared" ca="1" si="931"/>
        <v/>
      </c>
      <c r="N1942" s="44" t="str">
        <f t="shared" ca="1" si="932"/>
        <v/>
      </c>
      <c r="O1942" s="108" t="str">
        <f t="shared" si="916"/>
        <v/>
      </c>
      <c r="P1942" s="102" t="str">
        <f t="shared" si="917"/>
        <v/>
      </c>
      <c r="Q1942" s="102" t="str">
        <f t="shared" si="918"/>
        <v/>
      </c>
      <c r="R1942" s="120" t="str">
        <f t="shared" si="919"/>
        <v/>
      </c>
      <c r="S1942" s="54" t="str">
        <f t="shared" si="920"/>
        <v/>
      </c>
      <c r="T1942" s="5" t="str">
        <f t="shared" si="921"/>
        <v/>
      </c>
      <c r="U1942" s="152" t="str">
        <f t="shared" si="904"/>
        <v/>
      </c>
      <c r="V1942" s="152" t="str">
        <f t="shared" si="905"/>
        <v/>
      </c>
      <c r="W1942" s="153" t="str">
        <f t="shared" si="906"/>
        <v/>
      </c>
      <c r="X1942" s="153" t="str">
        <f t="shared" si="907"/>
        <v/>
      </c>
      <c r="Y1942" s="153" t="str">
        <f t="shared" si="908"/>
        <v/>
      </c>
      <c r="Z1942" s="153" t="str">
        <f t="shared" si="909"/>
        <v/>
      </c>
      <c r="AA1942" s="152" t="str">
        <f t="shared" si="910"/>
        <v/>
      </c>
      <c r="AB1942" s="152" t="str">
        <f t="shared" si="911"/>
        <v/>
      </c>
      <c r="AC1942" s="154" t="str">
        <f t="shared" si="922"/>
        <v/>
      </c>
      <c r="AD1942" s="154" t="str">
        <f t="shared" si="923"/>
        <v/>
      </c>
      <c r="AE1942" s="3" t="str">
        <f t="shared" si="924"/>
        <v/>
      </c>
      <c r="AF1942" s="3" t="str">
        <f t="shared" si="925"/>
        <v/>
      </c>
      <c r="AG1942" s="3" t="str">
        <f t="shared" si="926"/>
        <v/>
      </c>
      <c r="AH1942" s="4" t="str">
        <f t="shared" si="927"/>
        <v/>
      </c>
      <c r="AI1942" s="75" t="str">
        <f t="shared" si="928"/>
        <v/>
      </c>
      <c r="AJ1942" s="75" t="str">
        <f t="shared" si="929"/>
        <v/>
      </c>
    </row>
    <row r="1943" spans="1:36">
      <c r="A1943" s="41" t="str">
        <f t="shared" si="912"/>
        <v/>
      </c>
      <c r="B1943" s="150" t="str">
        <f>IF(ISNUMBER(A1943),INDEX('MetaTrader Import'!$H$13:$J$5893,TRUNC(((A1943-$A$39+1)-1)/3)+1,MOD((A1943-$A$39+1)-1,3)+1),"")</f>
        <v/>
      </c>
      <c r="C1943" s="43" t="str">
        <f t="shared" si="913"/>
        <v/>
      </c>
      <c r="D1943" s="43" t="str">
        <f t="shared" ca="1" si="903"/>
        <v/>
      </c>
      <c r="E1943" s="43" t="str">
        <f t="shared" si="914"/>
        <v/>
      </c>
      <c r="F1943" s="43" t="str">
        <f t="shared" si="915"/>
        <v/>
      </c>
      <c r="G1943" s="43" t="str">
        <f>IF(A1943&lt;&gt;"",IF(A1943&lt;Data!$G$11*0.25,$C$13/$G$32,IF(A1943&gt;Data!$G$11*0.25,$C$13,$C$13*10)),"")</f>
        <v/>
      </c>
      <c r="H1943" s="43" t="str">
        <f>IF(A1943&lt;&gt;"",IF(Data!$G$9="constant",$C$13,IF(Data!$G$9="squeeze",G1943,F1943)),"")</f>
        <v/>
      </c>
      <c r="I1943" s="38" t="str">
        <f ca="1">IF(ISNUMBER(A1943),NORMINV(RAND(),0,IF(AND(Data!$G$9="squeeze",A1943&lt;Data!$G$11*0.25),$H$32,1)*$C$30*$C$13)*($C$14*$C$12),"")</f>
        <v/>
      </c>
      <c r="J1943" s="42" t="str">
        <f ca="1">IFERROR(IF(Data!$C$6="Real",B1943,I1943+J1942+($C$14*$C$12)*(NORMINV(RAND(),$C$15,CHOOSE($G$13,$C$13,F1943,G1943)))),"")</f>
        <v/>
      </c>
      <c r="K1943" s="88" t="str">
        <f>IF(ISNUMBER(A1943), IF($G$16="fixed",$G$17,MIN(H1943*Data!$C$7*$C$16*0.5,$C$17*Data!$C$7))*$C$12,"")</f>
        <v/>
      </c>
      <c r="L1943" s="42" t="str">
        <f t="shared" ca="1" si="930"/>
        <v/>
      </c>
      <c r="M1943" s="44" t="str">
        <f t="shared" ca="1" si="931"/>
        <v/>
      </c>
      <c r="N1943" s="44" t="str">
        <f t="shared" ca="1" si="932"/>
        <v/>
      </c>
      <c r="O1943" s="108" t="str">
        <f t="shared" si="916"/>
        <v/>
      </c>
      <c r="P1943" s="102" t="str">
        <f t="shared" si="917"/>
        <v/>
      </c>
      <c r="Q1943" s="102" t="str">
        <f t="shared" si="918"/>
        <v/>
      </c>
      <c r="R1943" s="120" t="str">
        <f t="shared" si="919"/>
        <v/>
      </c>
      <c r="S1943" s="54" t="str">
        <f t="shared" si="920"/>
        <v/>
      </c>
      <c r="T1943" s="5" t="str">
        <f t="shared" si="921"/>
        <v/>
      </c>
      <c r="U1943" s="152" t="str">
        <f t="shared" si="904"/>
        <v/>
      </c>
      <c r="V1943" s="152" t="str">
        <f t="shared" si="905"/>
        <v/>
      </c>
      <c r="W1943" s="153" t="str">
        <f t="shared" si="906"/>
        <v/>
      </c>
      <c r="X1943" s="153" t="str">
        <f t="shared" si="907"/>
        <v/>
      </c>
      <c r="Y1943" s="153" t="str">
        <f t="shared" si="908"/>
        <v/>
      </c>
      <c r="Z1943" s="153" t="str">
        <f t="shared" si="909"/>
        <v/>
      </c>
      <c r="AA1943" s="152" t="str">
        <f t="shared" si="910"/>
        <v/>
      </c>
      <c r="AB1943" s="152" t="str">
        <f t="shared" si="911"/>
        <v/>
      </c>
      <c r="AC1943" s="154" t="str">
        <f t="shared" si="922"/>
        <v/>
      </c>
      <c r="AD1943" s="154" t="str">
        <f t="shared" si="923"/>
        <v/>
      </c>
      <c r="AE1943" s="3" t="str">
        <f t="shared" si="924"/>
        <v/>
      </c>
      <c r="AF1943" s="3" t="str">
        <f t="shared" si="925"/>
        <v/>
      </c>
      <c r="AG1943" s="3" t="str">
        <f t="shared" si="926"/>
        <v/>
      </c>
      <c r="AH1943" s="4" t="str">
        <f t="shared" si="927"/>
        <v/>
      </c>
      <c r="AI1943" s="75" t="str">
        <f t="shared" si="928"/>
        <v/>
      </c>
      <c r="AJ1943" s="75" t="str">
        <f t="shared" si="929"/>
        <v/>
      </c>
    </row>
    <row r="1944" spans="1:36">
      <c r="A1944" s="41" t="str">
        <f t="shared" si="912"/>
        <v/>
      </c>
      <c r="B1944" s="150" t="str">
        <f>IF(ISNUMBER(A1944),INDEX('MetaTrader Import'!$H$13:$J$5893,TRUNC(((A1944-$A$39+1)-1)/3)+1,MOD((A1944-$A$39+1)-1,3)+1),"")</f>
        <v/>
      </c>
      <c r="C1944" s="43" t="str">
        <f t="shared" si="913"/>
        <v/>
      </c>
      <c r="D1944" s="43" t="str">
        <f t="shared" ca="1" si="903"/>
        <v/>
      </c>
      <c r="E1944" s="43" t="str">
        <f t="shared" si="914"/>
        <v/>
      </c>
      <c r="F1944" s="43" t="str">
        <f t="shared" si="915"/>
        <v/>
      </c>
      <c r="G1944" s="43" t="str">
        <f>IF(A1944&lt;&gt;"",IF(A1944&lt;Data!$G$11*0.25,$C$13/$G$32,IF(A1944&gt;Data!$G$11*0.25,$C$13,$C$13*10)),"")</f>
        <v/>
      </c>
      <c r="H1944" s="43" t="str">
        <f>IF(A1944&lt;&gt;"",IF(Data!$G$9="constant",$C$13,IF(Data!$G$9="squeeze",G1944,F1944)),"")</f>
        <v/>
      </c>
      <c r="I1944" s="38" t="str">
        <f ca="1">IF(ISNUMBER(A1944),NORMINV(RAND(),0,IF(AND(Data!$G$9="squeeze",A1944&lt;Data!$G$11*0.25),$H$32,1)*$C$30*$C$13)*($C$14*$C$12),"")</f>
        <v/>
      </c>
      <c r="J1944" s="42" t="str">
        <f ca="1">IFERROR(IF(Data!$C$6="Real",B1944,I1944+J1943+($C$14*$C$12)*(NORMINV(RAND(),$C$15,CHOOSE($G$13,$C$13,F1944,G1944)))),"")</f>
        <v/>
      </c>
      <c r="K1944" s="88" t="str">
        <f>IF(ISNUMBER(A1944), IF($G$16="fixed",$G$17,MIN(H1944*Data!$C$7*$C$16*0.5,$C$17*Data!$C$7))*$C$12,"")</f>
        <v/>
      </c>
      <c r="L1944" s="42" t="str">
        <f t="shared" ca="1" si="930"/>
        <v/>
      </c>
      <c r="M1944" s="44" t="str">
        <f t="shared" ca="1" si="931"/>
        <v/>
      </c>
      <c r="N1944" s="44" t="str">
        <f t="shared" ca="1" si="932"/>
        <v/>
      </c>
      <c r="O1944" s="108" t="str">
        <f t="shared" si="916"/>
        <v/>
      </c>
      <c r="P1944" s="102" t="str">
        <f t="shared" si="917"/>
        <v/>
      </c>
      <c r="Q1944" s="102" t="str">
        <f t="shared" si="918"/>
        <v/>
      </c>
      <c r="R1944" s="120" t="str">
        <f t="shared" si="919"/>
        <v/>
      </c>
      <c r="S1944" s="54" t="str">
        <f t="shared" si="920"/>
        <v/>
      </c>
      <c r="T1944" s="5" t="str">
        <f t="shared" si="921"/>
        <v/>
      </c>
      <c r="U1944" s="152" t="str">
        <f t="shared" si="904"/>
        <v/>
      </c>
      <c r="V1944" s="152" t="str">
        <f t="shared" si="905"/>
        <v/>
      </c>
      <c r="W1944" s="153" t="str">
        <f t="shared" si="906"/>
        <v/>
      </c>
      <c r="X1944" s="153" t="str">
        <f t="shared" si="907"/>
        <v/>
      </c>
      <c r="Y1944" s="153" t="str">
        <f t="shared" si="908"/>
        <v/>
      </c>
      <c r="Z1944" s="153" t="str">
        <f t="shared" si="909"/>
        <v/>
      </c>
      <c r="AA1944" s="152" t="str">
        <f t="shared" si="910"/>
        <v/>
      </c>
      <c r="AB1944" s="152" t="str">
        <f t="shared" si="911"/>
        <v/>
      </c>
      <c r="AC1944" s="154" t="str">
        <f t="shared" si="922"/>
        <v/>
      </c>
      <c r="AD1944" s="154" t="str">
        <f t="shared" si="923"/>
        <v/>
      </c>
      <c r="AE1944" s="3" t="str">
        <f t="shared" si="924"/>
        <v/>
      </c>
      <c r="AF1944" s="3" t="str">
        <f t="shared" si="925"/>
        <v/>
      </c>
      <c r="AG1944" s="3" t="str">
        <f t="shared" si="926"/>
        <v/>
      </c>
      <c r="AH1944" s="4" t="str">
        <f t="shared" si="927"/>
        <v/>
      </c>
      <c r="AI1944" s="75" t="str">
        <f t="shared" si="928"/>
        <v/>
      </c>
      <c r="AJ1944" s="75" t="str">
        <f t="shared" si="929"/>
        <v/>
      </c>
    </row>
    <row r="1945" spans="1:36">
      <c r="A1945" s="41" t="str">
        <f t="shared" si="912"/>
        <v/>
      </c>
      <c r="B1945" s="150" t="str">
        <f>IF(ISNUMBER(A1945),INDEX('MetaTrader Import'!$H$13:$J$5893,TRUNC(((A1945-$A$39+1)-1)/3)+1,MOD((A1945-$A$39+1)-1,3)+1),"")</f>
        <v/>
      </c>
      <c r="C1945" s="43" t="str">
        <f t="shared" si="913"/>
        <v/>
      </c>
      <c r="D1945" s="43" t="str">
        <f t="shared" ca="1" si="903"/>
        <v/>
      </c>
      <c r="E1945" s="43" t="str">
        <f t="shared" si="914"/>
        <v/>
      </c>
      <c r="F1945" s="43" t="str">
        <f t="shared" si="915"/>
        <v/>
      </c>
      <c r="G1945" s="43" t="str">
        <f>IF(A1945&lt;&gt;"",IF(A1945&lt;Data!$G$11*0.25,$C$13/$G$32,IF(A1945&gt;Data!$G$11*0.25,$C$13,$C$13*10)),"")</f>
        <v/>
      </c>
      <c r="H1945" s="43" t="str">
        <f>IF(A1945&lt;&gt;"",IF(Data!$G$9="constant",$C$13,IF(Data!$G$9="squeeze",G1945,F1945)),"")</f>
        <v/>
      </c>
      <c r="I1945" s="38" t="str">
        <f ca="1">IF(ISNUMBER(A1945),NORMINV(RAND(),0,IF(AND(Data!$G$9="squeeze",A1945&lt;Data!$G$11*0.25),$H$32,1)*$C$30*$C$13)*($C$14*$C$12),"")</f>
        <v/>
      </c>
      <c r="J1945" s="42" t="str">
        <f ca="1">IFERROR(IF(Data!$C$6="Real",B1945,I1945+J1944+($C$14*$C$12)*(NORMINV(RAND(),$C$15,CHOOSE($G$13,$C$13,F1945,G1945)))),"")</f>
        <v/>
      </c>
      <c r="K1945" s="88" t="str">
        <f>IF(ISNUMBER(A1945), IF($G$16="fixed",$G$17,MIN(H1945*Data!$C$7*$C$16*0.5,$C$17*Data!$C$7))*$C$12,"")</f>
        <v/>
      </c>
      <c r="L1945" s="42" t="str">
        <f t="shared" ca="1" si="930"/>
        <v/>
      </c>
      <c r="M1945" s="44" t="str">
        <f t="shared" ca="1" si="931"/>
        <v/>
      </c>
      <c r="N1945" s="44" t="str">
        <f t="shared" ca="1" si="932"/>
        <v/>
      </c>
      <c r="O1945" s="108" t="str">
        <f t="shared" si="916"/>
        <v/>
      </c>
      <c r="P1945" s="102" t="str">
        <f t="shared" si="917"/>
        <v/>
      </c>
      <c r="Q1945" s="102" t="str">
        <f t="shared" si="918"/>
        <v/>
      </c>
      <c r="R1945" s="120" t="str">
        <f t="shared" si="919"/>
        <v/>
      </c>
      <c r="S1945" s="54" t="str">
        <f t="shared" si="920"/>
        <v/>
      </c>
      <c r="T1945" s="5" t="str">
        <f t="shared" si="921"/>
        <v/>
      </c>
      <c r="U1945" s="152" t="str">
        <f t="shared" si="904"/>
        <v/>
      </c>
      <c r="V1945" s="152" t="str">
        <f t="shared" si="905"/>
        <v/>
      </c>
      <c r="W1945" s="153" t="str">
        <f t="shared" si="906"/>
        <v/>
      </c>
      <c r="X1945" s="153" t="str">
        <f t="shared" si="907"/>
        <v/>
      </c>
      <c r="Y1945" s="153" t="str">
        <f t="shared" si="908"/>
        <v/>
      </c>
      <c r="Z1945" s="153" t="str">
        <f t="shared" si="909"/>
        <v/>
      </c>
      <c r="AA1945" s="152" t="str">
        <f t="shared" si="910"/>
        <v/>
      </c>
      <c r="AB1945" s="152" t="str">
        <f t="shared" si="911"/>
        <v/>
      </c>
      <c r="AC1945" s="154" t="str">
        <f t="shared" si="922"/>
        <v/>
      </c>
      <c r="AD1945" s="154" t="str">
        <f t="shared" si="923"/>
        <v/>
      </c>
      <c r="AE1945" s="3" t="str">
        <f t="shared" si="924"/>
        <v/>
      </c>
      <c r="AF1945" s="3" t="str">
        <f t="shared" si="925"/>
        <v/>
      </c>
      <c r="AG1945" s="3" t="str">
        <f t="shared" si="926"/>
        <v/>
      </c>
      <c r="AH1945" s="4" t="str">
        <f t="shared" si="927"/>
        <v/>
      </c>
      <c r="AI1945" s="75" t="str">
        <f t="shared" si="928"/>
        <v/>
      </c>
      <c r="AJ1945" s="75" t="str">
        <f t="shared" si="929"/>
        <v/>
      </c>
    </row>
    <row r="1946" spans="1:36">
      <c r="A1946" s="41" t="str">
        <f t="shared" si="912"/>
        <v/>
      </c>
      <c r="B1946" s="150" t="str">
        <f>IF(ISNUMBER(A1946),INDEX('MetaTrader Import'!$H$13:$J$5893,TRUNC(((A1946-$A$39+1)-1)/3)+1,MOD((A1946-$A$39+1)-1,3)+1),"")</f>
        <v/>
      </c>
      <c r="C1946" s="43" t="str">
        <f t="shared" si="913"/>
        <v/>
      </c>
      <c r="D1946" s="43" t="str">
        <f t="shared" ca="1" si="903"/>
        <v/>
      </c>
      <c r="E1946" s="43" t="str">
        <f t="shared" si="914"/>
        <v/>
      </c>
      <c r="F1946" s="43" t="str">
        <f t="shared" si="915"/>
        <v/>
      </c>
      <c r="G1946" s="43" t="str">
        <f>IF(A1946&lt;&gt;"",IF(A1946&lt;Data!$G$11*0.25,$C$13/$G$32,IF(A1946&gt;Data!$G$11*0.25,$C$13,$C$13*10)),"")</f>
        <v/>
      </c>
      <c r="H1946" s="43" t="str">
        <f>IF(A1946&lt;&gt;"",IF(Data!$G$9="constant",$C$13,IF(Data!$G$9="squeeze",G1946,F1946)),"")</f>
        <v/>
      </c>
      <c r="I1946" s="38" t="str">
        <f ca="1">IF(ISNUMBER(A1946),NORMINV(RAND(),0,IF(AND(Data!$G$9="squeeze",A1946&lt;Data!$G$11*0.25),$H$32,1)*$C$30*$C$13)*($C$14*$C$12),"")</f>
        <v/>
      </c>
      <c r="J1946" s="42" t="str">
        <f ca="1">IFERROR(IF(Data!$C$6="Real",B1946,I1946+J1945+($C$14*$C$12)*(NORMINV(RAND(),$C$15,CHOOSE($G$13,$C$13,F1946,G1946)))),"")</f>
        <v/>
      </c>
      <c r="K1946" s="88" t="str">
        <f>IF(ISNUMBER(A1946), IF($G$16="fixed",$G$17,MIN(H1946*Data!$C$7*$C$16*0.5,$C$17*Data!$C$7))*$C$12,"")</f>
        <v/>
      </c>
      <c r="L1946" s="42" t="str">
        <f t="shared" ca="1" si="930"/>
        <v/>
      </c>
      <c r="M1946" s="44" t="str">
        <f t="shared" ca="1" si="931"/>
        <v/>
      </c>
      <c r="N1946" s="44" t="str">
        <f t="shared" ca="1" si="932"/>
        <v/>
      </c>
      <c r="O1946" s="108" t="str">
        <f t="shared" si="916"/>
        <v/>
      </c>
      <c r="P1946" s="102" t="str">
        <f t="shared" si="917"/>
        <v/>
      </c>
      <c r="Q1946" s="102" t="str">
        <f t="shared" si="918"/>
        <v/>
      </c>
      <c r="R1946" s="120" t="str">
        <f t="shared" si="919"/>
        <v/>
      </c>
      <c r="S1946" s="54" t="str">
        <f t="shared" si="920"/>
        <v/>
      </c>
      <c r="T1946" s="5" t="str">
        <f t="shared" si="921"/>
        <v/>
      </c>
      <c r="U1946" s="152" t="str">
        <f t="shared" si="904"/>
        <v/>
      </c>
      <c r="V1946" s="152" t="str">
        <f t="shared" si="905"/>
        <v/>
      </c>
      <c r="W1946" s="153" t="str">
        <f t="shared" si="906"/>
        <v/>
      </c>
      <c r="X1946" s="153" t="str">
        <f t="shared" si="907"/>
        <v/>
      </c>
      <c r="Y1946" s="153" t="str">
        <f t="shared" si="908"/>
        <v/>
      </c>
      <c r="Z1946" s="153" t="str">
        <f t="shared" si="909"/>
        <v/>
      </c>
      <c r="AA1946" s="152" t="str">
        <f t="shared" si="910"/>
        <v/>
      </c>
      <c r="AB1946" s="152" t="str">
        <f t="shared" si="911"/>
        <v/>
      </c>
      <c r="AC1946" s="154" t="str">
        <f t="shared" si="922"/>
        <v/>
      </c>
      <c r="AD1946" s="154" t="str">
        <f t="shared" si="923"/>
        <v/>
      </c>
      <c r="AE1946" s="3" t="str">
        <f t="shared" si="924"/>
        <v/>
      </c>
      <c r="AF1946" s="3" t="str">
        <f t="shared" si="925"/>
        <v/>
      </c>
      <c r="AG1946" s="3" t="str">
        <f t="shared" si="926"/>
        <v/>
      </c>
      <c r="AH1946" s="4" t="str">
        <f t="shared" si="927"/>
        <v/>
      </c>
      <c r="AI1946" s="75" t="str">
        <f t="shared" si="928"/>
        <v/>
      </c>
      <c r="AJ1946" s="75" t="str">
        <f t="shared" si="929"/>
        <v/>
      </c>
    </row>
    <row r="1947" spans="1:36">
      <c r="A1947" s="41" t="str">
        <f t="shared" si="912"/>
        <v/>
      </c>
      <c r="B1947" s="150" t="str">
        <f>IF(ISNUMBER(A1947),INDEX('MetaTrader Import'!$H$13:$J$5893,TRUNC(((A1947-$A$39+1)-1)/3)+1,MOD((A1947-$A$39+1)-1,3)+1),"")</f>
        <v/>
      </c>
      <c r="C1947" s="43" t="str">
        <f t="shared" si="913"/>
        <v/>
      </c>
      <c r="D1947" s="43" t="str">
        <f t="shared" ca="1" si="903"/>
        <v/>
      </c>
      <c r="E1947" s="43" t="str">
        <f t="shared" si="914"/>
        <v/>
      </c>
      <c r="F1947" s="43" t="str">
        <f t="shared" si="915"/>
        <v/>
      </c>
      <c r="G1947" s="43" t="str">
        <f>IF(A1947&lt;&gt;"",IF(A1947&lt;Data!$G$11*0.25,$C$13/$G$32,IF(A1947&gt;Data!$G$11*0.25,$C$13,$C$13*10)),"")</f>
        <v/>
      </c>
      <c r="H1947" s="43" t="str">
        <f>IF(A1947&lt;&gt;"",IF(Data!$G$9="constant",$C$13,IF(Data!$G$9="squeeze",G1947,F1947)),"")</f>
        <v/>
      </c>
      <c r="I1947" s="38" t="str">
        <f ca="1">IF(ISNUMBER(A1947),NORMINV(RAND(),0,IF(AND(Data!$G$9="squeeze",A1947&lt;Data!$G$11*0.25),$H$32,1)*$C$30*$C$13)*($C$14*$C$12),"")</f>
        <v/>
      </c>
      <c r="J1947" s="42" t="str">
        <f ca="1">IFERROR(IF(Data!$C$6="Real",B1947,I1947+J1946+($C$14*$C$12)*(NORMINV(RAND(),$C$15,CHOOSE($G$13,$C$13,F1947,G1947)))),"")</f>
        <v/>
      </c>
      <c r="K1947" s="88" t="str">
        <f>IF(ISNUMBER(A1947), IF($G$16="fixed",$G$17,MIN(H1947*Data!$C$7*$C$16*0.5,$C$17*Data!$C$7))*$C$12,"")</f>
        <v/>
      </c>
      <c r="L1947" s="42" t="str">
        <f t="shared" ca="1" si="930"/>
        <v/>
      </c>
      <c r="M1947" s="44" t="str">
        <f t="shared" ca="1" si="931"/>
        <v/>
      </c>
      <c r="N1947" s="44" t="str">
        <f t="shared" ca="1" si="932"/>
        <v/>
      </c>
      <c r="O1947" s="108" t="str">
        <f t="shared" si="916"/>
        <v/>
      </c>
      <c r="P1947" s="102" t="str">
        <f t="shared" si="917"/>
        <v/>
      </c>
      <c r="Q1947" s="102" t="str">
        <f t="shared" si="918"/>
        <v/>
      </c>
      <c r="R1947" s="120" t="str">
        <f t="shared" si="919"/>
        <v/>
      </c>
      <c r="S1947" s="54" t="str">
        <f t="shared" si="920"/>
        <v/>
      </c>
      <c r="T1947" s="5" t="str">
        <f t="shared" si="921"/>
        <v/>
      </c>
      <c r="U1947" s="152" t="str">
        <f t="shared" si="904"/>
        <v/>
      </c>
      <c r="V1947" s="152" t="str">
        <f t="shared" si="905"/>
        <v/>
      </c>
      <c r="W1947" s="153" t="str">
        <f t="shared" si="906"/>
        <v/>
      </c>
      <c r="X1947" s="153" t="str">
        <f t="shared" si="907"/>
        <v/>
      </c>
      <c r="Y1947" s="153" t="str">
        <f t="shared" si="908"/>
        <v/>
      </c>
      <c r="Z1947" s="153" t="str">
        <f t="shared" si="909"/>
        <v/>
      </c>
      <c r="AA1947" s="152" t="str">
        <f t="shared" si="910"/>
        <v/>
      </c>
      <c r="AB1947" s="152" t="str">
        <f t="shared" si="911"/>
        <v/>
      </c>
      <c r="AC1947" s="154" t="str">
        <f t="shared" si="922"/>
        <v/>
      </c>
      <c r="AD1947" s="154" t="str">
        <f t="shared" si="923"/>
        <v/>
      </c>
      <c r="AE1947" s="3" t="str">
        <f t="shared" si="924"/>
        <v/>
      </c>
      <c r="AF1947" s="3" t="str">
        <f t="shared" si="925"/>
        <v/>
      </c>
      <c r="AG1947" s="3" t="str">
        <f t="shared" si="926"/>
        <v/>
      </c>
      <c r="AH1947" s="4" t="str">
        <f t="shared" si="927"/>
        <v/>
      </c>
      <c r="AI1947" s="75" t="str">
        <f t="shared" si="928"/>
        <v/>
      </c>
      <c r="AJ1947" s="75" t="str">
        <f t="shared" si="929"/>
        <v/>
      </c>
    </row>
    <row r="1948" spans="1:36">
      <c r="A1948" s="41" t="str">
        <f t="shared" si="912"/>
        <v/>
      </c>
      <c r="B1948" s="150" t="str">
        <f>IF(ISNUMBER(A1948),INDEX('MetaTrader Import'!$H$13:$J$5893,TRUNC(((A1948-$A$39+1)-1)/3)+1,MOD((A1948-$A$39+1)-1,3)+1),"")</f>
        <v/>
      </c>
      <c r="C1948" s="43" t="str">
        <f t="shared" si="913"/>
        <v/>
      </c>
      <c r="D1948" s="43" t="str">
        <f t="shared" ca="1" si="903"/>
        <v/>
      </c>
      <c r="E1948" s="43" t="str">
        <f t="shared" si="914"/>
        <v/>
      </c>
      <c r="F1948" s="43" t="str">
        <f t="shared" si="915"/>
        <v/>
      </c>
      <c r="G1948" s="43" t="str">
        <f>IF(A1948&lt;&gt;"",IF(A1948&lt;Data!$G$11*0.25,$C$13/$G$32,IF(A1948&gt;Data!$G$11*0.25,$C$13,$C$13*10)),"")</f>
        <v/>
      </c>
      <c r="H1948" s="43" t="str">
        <f>IF(A1948&lt;&gt;"",IF(Data!$G$9="constant",$C$13,IF(Data!$G$9="squeeze",G1948,F1948)),"")</f>
        <v/>
      </c>
      <c r="I1948" s="38" t="str">
        <f ca="1">IF(ISNUMBER(A1948),NORMINV(RAND(),0,IF(AND(Data!$G$9="squeeze",A1948&lt;Data!$G$11*0.25),$H$32,1)*$C$30*$C$13)*($C$14*$C$12),"")</f>
        <v/>
      </c>
      <c r="J1948" s="42" t="str">
        <f ca="1">IFERROR(IF(Data!$C$6="Real",B1948,I1948+J1947+($C$14*$C$12)*(NORMINV(RAND(),$C$15,CHOOSE($G$13,$C$13,F1948,G1948)))),"")</f>
        <v/>
      </c>
      <c r="K1948" s="88" t="str">
        <f>IF(ISNUMBER(A1948), IF($G$16="fixed",$G$17,MIN(H1948*Data!$C$7*$C$16*0.5,$C$17*Data!$C$7))*$C$12,"")</f>
        <v/>
      </c>
      <c r="L1948" s="42" t="str">
        <f t="shared" ca="1" si="930"/>
        <v/>
      </c>
      <c r="M1948" s="44" t="str">
        <f t="shared" ca="1" si="931"/>
        <v/>
      </c>
      <c r="N1948" s="44" t="str">
        <f t="shared" ca="1" si="932"/>
        <v/>
      </c>
      <c r="O1948" s="108" t="str">
        <f t="shared" si="916"/>
        <v/>
      </c>
      <c r="P1948" s="102" t="str">
        <f t="shared" si="917"/>
        <v/>
      </c>
      <c r="Q1948" s="102" t="str">
        <f t="shared" si="918"/>
        <v/>
      </c>
      <c r="R1948" s="120" t="str">
        <f t="shared" si="919"/>
        <v/>
      </c>
      <c r="S1948" s="54" t="str">
        <f t="shared" si="920"/>
        <v/>
      </c>
      <c r="T1948" s="5" t="str">
        <f t="shared" si="921"/>
        <v/>
      </c>
      <c r="U1948" s="152" t="str">
        <f t="shared" si="904"/>
        <v/>
      </c>
      <c r="V1948" s="152" t="str">
        <f t="shared" si="905"/>
        <v/>
      </c>
      <c r="W1948" s="153" t="str">
        <f t="shared" si="906"/>
        <v/>
      </c>
      <c r="X1948" s="153" t="str">
        <f t="shared" si="907"/>
        <v/>
      </c>
      <c r="Y1948" s="153" t="str">
        <f t="shared" si="908"/>
        <v/>
      </c>
      <c r="Z1948" s="153" t="str">
        <f t="shared" si="909"/>
        <v/>
      </c>
      <c r="AA1948" s="152" t="str">
        <f t="shared" si="910"/>
        <v/>
      </c>
      <c r="AB1948" s="152" t="str">
        <f t="shared" si="911"/>
        <v/>
      </c>
      <c r="AC1948" s="154" t="str">
        <f t="shared" si="922"/>
        <v/>
      </c>
      <c r="AD1948" s="154" t="str">
        <f t="shared" si="923"/>
        <v/>
      </c>
      <c r="AE1948" s="3" t="str">
        <f t="shared" si="924"/>
        <v/>
      </c>
      <c r="AF1948" s="3" t="str">
        <f t="shared" si="925"/>
        <v/>
      </c>
      <c r="AG1948" s="3" t="str">
        <f t="shared" si="926"/>
        <v/>
      </c>
      <c r="AH1948" s="4" t="str">
        <f t="shared" si="927"/>
        <v/>
      </c>
      <c r="AI1948" s="75" t="str">
        <f t="shared" si="928"/>
        <v/>
      </c>
      <c r="AJ1948" s="75" t="str">
        <f t="shared" si="929"/>
        <v/>
      </c>
    </row>
    <row r="1949" spans="1:36">
      <c r="A1949" s="41" t="str">
        <f t="shared" si="912"/>
        <v/>
      </c>
      <c r="B1949" s="150" t="str">
        <f>IF(ISNUMBER(A1949),INDEX('MetaTrader Import'!$H$13:$J$5893,TRUNC(((A1949-$A$39+1)-1)/3)+1,MOD((A1949-$A$39+1)-1,3)+1),"")</f>
        <v/>
      </c>
      <c r="C1949" s="43" t="str">
        <f t="shared" si="913"/>
        <v/>
      </c>
      <c r="D1949" s="43" t="str">
        <f t="shared" ca="1" si="903"/>
        <v/>
      </c>
      <c r="E1949" s="43" t="str">
        <f t="shared" si="914"/>
        <v/>
      </c>
      <c r="F1949" s="43" t="str">
        <f t="shared" si="915"/>
        <v/>
      </c>
      <c r="G1949" s="43" t="str">
        <f>IF(A1949&lt;&gt;"",IF(A1949&lt;Data!$G$11*0.25,$C$13/$G$32,IF(A1949&gt;Data!$G$11*0.25,$C$13,$C$13*10)),"")</f>
        <v/>
      </c>
      <c r="H1949" s="43" t="str">
        <f>IF(A1949&lt;&gt;"",IF(Data!$G$9="constant",$C$13,IF(Data!$G$9="squeeze",G1949,F1949)),"")</f>
        <v/>
      </c>
      <c r="I1949" s="38" t="str">
        <f ca="1">IF(ISNUMBER(A1949),NORMINV(RAND(),0,IF(AND(Data!$G$9="squeeze",A1949&lt;Data!$G$11*0.25),$H$32,1)*$C$30*$C$13)*($C$14*$C$12),"")</f>
        <v/>
      </c>
      <c r="J1949" s="42" t="str">
        <f ca="1">IFERROR(IF(Data!$C$6="Real",B1949,I1949+J1948+($C$14*$C$12)*(NORMINV(RAND(),$C$15,CHOOSE($G$13,$C$13,F1949,G1949)))),"")</f>
        <v/>
      </c>
      <c r="K1949" s="88" t="str">
        <f>IF(ISNUMBER(A1949), IF($G$16="fixed",$G$17,MIN(H1949*Data!$C$7*$C$16*0.5,$C$17*Data!$C$7))*$C$12,"")</f>
        <v/>
      </c>
      <c r="L1949" s="42" t="str">
        <f t="shared" ca="1" si="930"/>
        <v/>
      </c>
      <c r="M1949" s="44" t="str">
        <f t="shared" ca="1" si="931"/>
        <v/>
      </c>
      <c r="N1949" s="44" t="str">
        <f t="shared" ca="1" si="932"/>
        <v/>
      </c>
      <c r="O1949" s="108" t="str">
        <f t="shared" si="916"/>
        <v/>
      </c>
      <c r="P1949" s="102" t="str">
        <f t="shared" si="917"/>
        <v/>
      </c>
      <c r="Q1949" s="102" t="str">
        <f t="shared" si="918"/>
        <v/>
      </c>
      <c r="R1949" s="120" t="str">
        <f t="shared" si="919"/>
        <v/>
      </c>
      <c r="S1949" s="54" t="str">
        <f t="shared" si="920"/>
        <v/>
      </c>
      <c r="T1949" s="5" t="str">
        <f t="shared" si="921"/>
        <v/>
      </c>
      <c r="U1949" s="152" t="str">
        <f t="shared" si="904"/>
        <v/>
      </c>
      <c r="V1949" s="152" t="str">
        <f t="shared" si="905"/>
        <v/>
      </c>
      <c r="W1949" s="153" t="str">
        <f t="shared" si="906"/>
        <v/>
      </c>
      <c r="X1949" s="153" t="str">
        <f t="shared" si="907"/>
        <v/>
      </c>
      <c r="Y1949" s="153" t="str">
        <f t="shared" si="908"/>
        <v/>
      </c>
      <c r="Z1949" s="153" t="str">
        <f t="shared" si="909"/>
        <v/>
      </c>
      <c r="AA1949" s="152" t="str">
        <f t="shared" si="910"/>
        <v/>
      </c>
      <c r="AB1949" s="152" t="str">
        <f t="shared" si="911"/>
        <v/>
      </c>
      <c r="AC1949" s="154" t="str">
        <f t="shared" si="922"/>
        <v/>
      </c>
      <c r="AD1949" s="154" t="str">
        <f t="shared" si="923"/>
        <v/>
      </c>
      <c r="AE1949" s="3" t="str">
        <f t="shared" si="924"/>
        <v/>
      </c>
      <c r="AF1949" s="3" t="str">
        <f t="shared" si="925"/>
        <v/>
      </c>
      <c r="AG1949" s="3" t="str">
        <f t="shared" si="926"/>
        <v/>
      </c>
      <c r="AH1949" s="4" t="str">
        <f t="shared" si="927"/>
        <v/>
      </c>
      <c r="AI1949" s="75" t="str">
        <f t="shared" si="928"/>
        <v/>
      </c>
      <c r="AJ1949" s="75" t="str">
        <f t="shared" si="929"/>
        <v/>
      </c>
    </row>
    <row r="1950" spans="1:36">
      <c r="A1950" s="41" t="str">
        <f t="shared" si="912"/>
        <v/>
      </c>
      <c r="B1950" s="150" t="str">
        <f>IF(ISNUMBER(A1950),INDEX('MetaTrader Import'!$H$13:$J$5893,TRUNC(((A1950-$A$39+1)-1)/3)+1,MOD((A1950-$A$39+1)-1,3)+1),"")</f>
        <v/>
      </c>
      <c r="C1950" s="43" t="str">
        <f t="shared" si="913"/>
        <v/>
      </c>
      <c r="D1950" s="43" t="str">
        <f t="shared" ca="1" si="903"/>
        <v/>
      </c>
      <c r="E1950" s="43" t="str">
        <f t="shared" si="914"/>
        <v/>
      </c>
      <c r="F1950" s="43" t="str">
        <f t="shared" si="915"/>
        <v/>
      </c>
      <c r="G1950" s="43" t="str">
        <f>IF(A1950&lt;&gt;"",IF(A1950&lt;Data!$G$11*0.25,$C$13/$G$32,IF(A1950&gt;Data!$G$11*0.25,$C$13,$C$13*10)),"")</f>
        <v/>
      </c>
      <c r="H1950" s="43" t="str">
        <f>IF(A1950&lt;&gt;"",IF(Data!$G$9="constant",$C$13,IF(Data!$G$9="squeeze",G1950,F1950)),"")</f>
        <v/>
      </c>
      <c r="I1950" s="38" t="str">
        <f ca="1">IF(ISNUMBER(A1950),NORMINV(RAND(),0,IF(AND(Data!$G$9="squeeze",A1950&lt;Data!$G$11*0.25),$H$32,1)*$C$30*$C$13)*($C$14*$C$12),"")</f>
        <v/>
      </c>
      <c r="J1950" s="42" t="str">
        <f ca="1">IFERROR(IF(Data!$C$6="Real",B1950,I1950+J1949+($C$14*$C$12)*(NORMINV(RAND(),$C$15,CHOOSE($G$13,$C$13,F1950,G1950)))),"")</f>
        <v/>
      </c>
      <c r="K1950" s="88" t="str">
        <f>IF(ISNUMBER(A1950), IF($G$16="fixed",$G$17,MIN(H1950*Data!$C$7*$C$16*0.5,$C$17*Data!$C$7))*$C$12,"")</f>
        <v/>
      </c>
      <c r="L1950" s="42" t="str">
        <f t="shared" ca="1" si="930"/>
        <v/>
      </c>
      <c r="M1950" s="44" t="str">
        <f t="shared" ca="1" si="931"/>
        <v/>
      </c>
      <c r="N1950" s="44" t="str">
        <f t="shared" ca="1" si="932"/>
        <v/>
      </c>
      <c r="O1950" s="108" t="str">
        <f t="shared" si="916"/>
        <v/>
      </c>
      <c r="P1950" s="102" t="str">
        <f t="shared" si="917"/>
        <v/>
      </c>
      <c r="Q1950" s="102" t="str">
        <f t="shared" si="918"/>
        <v/>
      </c>
      <c r="R1950" s="120" t="str">
        <f t="shared" si="919"/>
        <v/>
      </c>
      <c r="S1950" s="54" t="str">
        <f t="shared" si="920"/>
        <v/>
      </c>
      <c r="T1950" s="5" t="str">
        <f t="shared" si="921"/>
        <v/>
      </c>
      <c r="U1950" s="152" t="str">
        <f t="shared" si="904"/>
        <v/>
      </c>
      <c r="V1950" s="152" t="str">
        <f t="shared" si="905"/>
        <v/>
      </c>
      <c r="W1950" s="153" t="str">
        <f t="shared" si="906"/>
        <v/>
      </c>
      <c r="X1950" s="153" t="str">
        <f t="shared" si="907"/>
        <v/>
      </c>
      <c r="Y1950" s="153" t="str">
        <f t="shared" si="908"/>
        <v/>
      </c>
      <c r="Z1950" s="153" t="str">
        <f t="shared" si="909"/>
        <v/>
      </c>
      <c r="AA1950" s="152" t="str">
        <f t="shared" si="910"/>
        <v/>
      </c>
      <c r="AB1950" s="152" t="str">
        <f t="shared" si="911"/>
        <v/>
      </c>
      <c r="AC1950" s="154" t="str">
        <f t="shared" si="922"/>
        <v/>
      </c>
      <c r="AD1950" s="154" t="str">
        <f t="shared" si="923"/>
        <v/>
      </c>
      <c r="AE1950" s="3" t="str">
        <f t="shared" si="924"/>
        <v/>
      </c>
      <c r="AF1950" s="3" t="str">
        <f t="shared" si="925"/>
        <v/>
      </c>
      <c r="AG1950" s="3" t="str">
        <f t="shared" si="926"/>
        <v/>
      </c>
      <c r="AH1950" s="4" t="str">
        <f t="shared" si="927"/>
        <v/>
      </c>
      <c r="AI1950" s="75" t="str">
        <f t="shared" si="928"/>
        <v/>
      </c>
      <c r="AJ1950" s="75" t="str">
        <f t="shared" si="929"/>
        <v/>
      </c>
    </row>
    <row r="1951" spans="1:36">
      <c r="A1951" s="41" t="str">
        <f t="shared" si="912"/>
        <v/>
      </c>
      <c r="B1951" s="150" t="str">
        <f>IF(ISNUMBER(A1951),INDEX('MetaTrader Import'!$H$13:$J$5893,TRUNC(((A1951-$A$39+1)-1)/3)+1,MOD((A1951-$A$39+1)-1,3)+1),"")</f>
        <v/>
      </c>
      <c r="C1951" s="43" t="str">
        <f t="shared" si="913"/>
        <v/>
      </c>
      <c r="D1951" s="43" t="str">
        <f t="shared" ca="1" si="903"/>
        <v/>
      </c>
      <c r="E1951" s="43" t="str">
        <f t="shared" si="914"/>
        <v/>
      </c>
      <c r="F1951" s="43" t="str">
        <f t="shared" si="915"/>
        <v/>
      </c>
      <c r="G1951" s="43" t="str">
        <f>IF(A1951&lt;&gt;"",IF(A1951&lt;Data!$G$11*0.25,$C$13/$G$32,IF(A1951&gt;Data!$G$11*0.25,$C$13,$C$13*10)),"")</f>
        <v/>
      </c>
      <c r="H1951" s="43" t="str">
        <f>IF(A1951&lt;&gt;"",IF(Data!$G$9="constant",$C$13,IF(Data!$G$9="squeeze",G1951,F1951)),"")</f>
        <v/>
      </c>
      <c r="I1951" s="38" t="str">
        <f ca="1">IF(ISNUMBER(A1951),NORMINV(RAND(),0,IF(AND(Data!$G$9="squeeze",A1951&lt;Data!$G$11*0.25),$H$32,1)*$C$30*$C$13)*($C$14*$C$12),"")</f>
        <v/>
      </c>
      <c r="J1951" s="42" t="str">
        <f ca="1">IFERROR(IF(Data!$C$6="Real",B1951,I1951+J1950+($C$14*$C$12)*(NORMINV(RAND(),$C$15,CHOOSE($G$13,$C$13,F1951,G1951)))),"")</f>
        <v/>
      </c>
      <c r="K1951" s="88" t="str">
        <f>IF(ISNUMBER(A1951), IF($G$16="fixed",$G$17,MIN(H1951*Data!$C$7*$C$16*0.5,$C$17*Data!$C$7))*$C$12,"")</f>
        <v/>
      </c>
      <c r="L1951" s="42" t="str">
        <f t="shared" ca="1" si="930"/>
        <v/>
      </c>
      <c r="M1951" s="44" t="str">
        <f t="shared" ca="1" si="931"/>
        <v/>
      </c>
      <c r="N1951" s="44" t="str">
        <f t="shared" ca="1" si="932"/>
        <v/>
      </c>
      <c r="O1951" s="108" t="str">
        <f t="shared" si="916"/>
        <v/>
      </c>
      <c r="P1951" s="102" t="str">
        <f t="shared" si="917"/>
        <v/>
      </c>
      <c r="Q1951" s="102" t="str">
        <f t="shared" si="918"/>
        <v/>
      </c>
      <c r="R1951" s="120" t="str">
        <f t="shared" si="919"/>
        <v/>
      </c>
      <c r="S1951" s="54" t="str">
        <f t="shared" si="920"/>
        <v/>
      </c>
      <c r="T1951" s="5" t="str">
        <f t="shared" si="921"/>
        <v/>
      </c>
      <c r="U1951" s="152" t="str">
        <f t="shared" si="904"/>
        <v/>
      </c>
      <c r="V1951" s="152" t="str">
        <f t="shared" si="905"/>
        <v/>
      </c>
      <c r="W1951" s="153" t="str">
        <f t="shared" si="906"/>
        <v/>
      </c>
      <c r="X1951" s="153" t="str">
        <f t="shared" si="907"/>
        <v/>
      </c>
      <c r="Y1951" s="153" t="str">
        <f t="shared" si="908"/>
        <v/>
      </c>
      <c r="Z1951" s="153" t="str">
        <f t="shared" si="909"/>
        <v/>
      </c>
      <c r="AA1951" s="152" t="str">
        <f t="shared" si="910"/>
        <v/>
      </c>
      <c r="AB1951" s="152" t="str">
        <f t="shared" si="911"/>
        <v/>
      </c>
      <c r="AC1951" s="154" t="str">
        <f t="shared" si="922"/>
        <v/>
      </c>
      <c r="AD1951" s="154" t="str">
        <f t="shared" si="923"/>
        <v/>
      </c>
      <c r="AE1951" s="3" t="str">
        <f t="shared" si="924"/>
        <v/>
      </c>
      <c r="AF1951" s="3" t="str">
        <f t="shared" si="925"/>
        <v/>
      </c>
      <c r="AG1951" s="3" t="str">
        <f t="shared" si="926"/>
        <v/>
      </c>
      <c r="AH1951" s="4" t="str">
        <f t="shared" si="927"/>
        <v/>
      </c>
      <c r="AI1951" s="75" t="str">
        <f t="shared" si="928"/>
        <v/>
      </c>
      <c r="AJ1951" s="75" t="str">
        <f t="shared" si="929"/>
        <v/>
      </c>
    </row>
    <row r="1952" spans="1:36">
      <c r="A1952" s="41" t="str">
        <f t="shared" si="912"/>
        <v/>
      </c>
      <c r="B1952" s="150" t="str">
        <f>IF(ISNUMBER(A1952),INDEX('MetaTrader Import'!$H$13:$J$5893,TRUNC(((A1952-$A$39+1)-1)/3)+1,MOD((A1952-$A$39+1)-1,3)+1),"")</f>
        <v/>
      </c>
      <c r="C1952" s="43" t="str">
        <f t="shared" si="913"/>
        <v/>
      </c>
      <c r="D1952" s="43" t="str">
        <f t="shared" ca="1" si="903"/>
        <v/>
      </c>
      <c r="E1952" s="43" t="str">
        <f t="shared" si="914"/>
        <v/>
      </c>
      <c r="F1952" s="43" t="str">
        <f t="shared" si="915"/>
        <v/>
      </c>
      <c r="G1952" s="43" t="str">
        <f>IF(A1952&lt;&gt;"",IF(A1952&lt;Data!$G$11*0.25,$C$13/$G$32,IF(A1952&gt;Data!$G$11*0.25,$C$13,$C$13*10)),"")</f>
        <v/>
      </c>
      <c r="H1952" s="43" t="str">
        <f>IF(A1952&lt;&gt;"",IF(Data!$G$9="constant",$C$13,IF(Data!$G$9="squeeze",G1952,F1952)),"")</f>
        <v/>
      </c>
      <c r="I1952" s="38" t="str">
        <f ca="1">IF(ISNUMBER(A1952),NORMINV(RAND(),0,IF(AND(Data!$G$9="squeeze",A1952&lt;Data!$G$11*0.25),$H$32,1)*$C$30*$C$13)*($C$14*$C$12),"")</f>
        <v/>
      </c>
      <c r="J1952" s="42" t="str">
        <f ca="1">IFERROR(IF(Data!$C$6="Real",B1952,I1952+J1951+($C$14*$C$12)*(NORMINV(RAND(),$C$15,CHOOSE($G$13,$C$13,F1952,G1952)))),"")</f>
        <v/>
      </c>
      <c r="K1952" s="88" t="str">
        <f>IF(ISNUMBER(A1952), IF($G$16="fixed",$G$17,MIN(H1952*Data!$C$7*$C$16*0.5,$C$17*Data!$C$7))*$C$12,"")</f>
        <v/>
      </c>
      <c r="L1952" s="42" t="str">
        <f t="shared" ca="1" si="930"/>
        <v/>
      </c>
      <c r="M1952" s="44" t="str">
        <f t="shared" ca="1" si="931"/>
        <v/>
      </c>
      <c r="N1952" s="44" t="str">
        <f t="shared" ca="1" si="932"/>
        <v/>
      </c>
      <c r="O1952" s="108" t="str">
        <f t="shared" si="916"/>
        <v/>
      </c>
      <c r="P1952" s="102" t="str">
        <f t="shared" si="917"/>
        <v/>
      </c>
      <c r="Q1952" s="102" t="str">
        <f t="shared" si="918"/>
        <v/>
      </c>
      <c r="R1952" s="120" t="str">
        <f t="shared" si="919"/>
        <v/>
      </c>
      <c r="S1952" s="54" t="str">
        <f t="shared" si="920"/>
        <v/>
      </c>
      <c r="T1952" s="5" t="str">
        <f t="shared" si="921"/>
        <v/>
      </c>
      <c r="U1952" s="152" t="str">
        <f t="shared" si="904"/>
        <v/>
      </c>
      <c r="V1952" s="152" t="str">
        <f t="shared" si="905"/>
        <v/>
      </c>
      <c r="W1952" s="153" t="str">
        <f t="shared" si="906"/>
        <v/>
      </c>
      <c r="X1952" s="153" t="str">
        <f t="shared" si="907"/>
        <v/>
      </c>
      <c r="Y1952" s="153" t="str">
        <f t="shared" si="908"/>
        <v/>
      </c>
      <c r="Z1952" s="153" t="str">
        <f t="shared" si="909"/>
        <v/>
      </c>
      <c r="AA1952" s="152" t="str">
        <f t="shared" si="910"/>
        <v/>
      </c>
      <c r="AB1952" s="152" t="str">
        <f t="shared" si="911"/>
        <v/>
      </c>
      <c r="AC1952" s="154" t="str">
        <f t="shared" si="922"/>
        <v/>
      </c>
      <c r="AD1952" s="154" t="str">
        <f t="shared" si="923"/>
        <v/>
      </c>
      <c r="AE1952" s="3" t="str">
        <f t="shared" si="924"/>
        <v/>
      </c>
      <c r="AF1952" s="3" t="str">
        <f t="shared" si="925"/>
        <v/>
      </c>
      <c r="AG1952" s="3" t="str">
        <f t="shared" si="926"/>
        <v/>
      </c>
      <c r="AH1952" s="4" t="str">
        <f t="shared" si="927"/>
        <v/>
      </c>
      <c r="AI1952" s="75" t="str">
        <f t="shared" si="928"/>
        <v/>
      </c>
      <c r="AJ1952" s="75" t="str">
        <f t="shared" si="929"/>
        <v/>
      </c>
    </row>
    <row r="1953" spans="1:36">
      <c r="A1953" s="41" t="str">
        <f t="shared" si="912"/>
        <v/>
      </c>
      <c r="B1953" s="150" t="str">
        <f>IF(ISNUMBER(A1953),INDEX('MetaTrader Import'!$H$13:$J$5893,TRUNC(((A1953-$A$39+1)-1)/3)+1,MOD((A1953-$A$39+1)-1,3)+1),"")</f>
        <v/>
      </c>
      <c r="C1953" s="43" t="str">
        <f t="shared" si="913"/>
        <v/>
      </c>
      <c r="D1953" s="43" t="str">
        <f t="shared" ca="1" si="903"/>
        <v/>
      </c>
      <c r="E1953" s="43" t="str">
        <f t="shared" si="914"/>
        <v/>
      </c>
      <c r="F1953" s="43" t="str">
        <f t="shared" si="915"/>
        <v/>
      </c>
      <c r="G1953" s="43" t="str">
        <f>IF(A1953&lt;&gt;"",IF(A1953&lt;Data!$G$11*0.25,$C$13/$G$32,IF(A1953&gt;Data!$G$11*0.25,$C$13,$C$13*10)),"")</f>
        <v/>
      </c>
      <c r="H1953" s="43" t="str">
        <f>IF(A1953&lt;&gt;"",IF(Data!$G$9="constant",$C$13,IF(Data!$G$9="squeeze",G1953,F1953)),"")</f>
        <v/>
      </c>
      <c r="I1953" s="38" t="str">
        <f ca="1">IF(ISNUMBER(A1953),NORMINV(RAND(),0,IF(AND(Data!$G$9="squeeze",A1953&lt;Data!$G$11*0.25),$H$32,1)*$C$30*$C$13)*($C$14*$C$12),"")</f>
        <v/>
      </c>
      <c r="J1953" s="42" t="str">
        <f ca="1">IFERROR(IF(Data!$C$6="Real",B1953,I1953+J1952+($C$14*$C$12)*(NORMINV(RAND(),$C$15,CHOOSE($G$13,$C$13,F1953,G1953)))),"")</f>
        <v/>
      </c>
      <c r="K1953" s="88" t="str">
        <f>IF(ISNUMBER(A1953), IF($G$16="fixed",$G$17,MIN(H1953*Data!$C$7*$C$16*0.5,$C$17*Data!$C$7))*$C$12,"")</f>
        <v/>
      </c>
      <c r="L1953" s="42" t="str">
        <f t="shared" ca="1" si="930"/>
        <v/>
      </c>
      <c r="M1953" s="44" t="str">
        <f t="shared" ca="1" si="931"/>
        <v/>
      </c>
      <c r="N1953" s="44" t="str">
        <f t="shared" ca="1" si="932"/>
        <v/>
      </c>
      <c r="O1953" s="108" t="str">
        <f t="shared" si="916"/>
        <v/>
      </c>
      <c r="P1953" s="102" t="str">
        <f t="shared" si="917"/>
        <v/>
      </c>
      <c r="Q1953" s="102" t="str">
        <f t="shared" si="918"/>
        <v/>
      </c>
      <c r="R1953" s="120" t="str">
        <f t="shared" si="919"/>
        <v/>
      </c>
      <c r="S1953" s="54" t="str">
        <f t="shared" si="920"/>
        <v/>
      </c>
      <c r="T1953" s="5" t="str">
        <f t="shared" si="921"/>
        <v/>
      </c>
      <c r="U1953" s="152" t="str">
        <f t="shared" si="904"/>
        <v/>
      </c>
      <c r="V1953" s="152" t="str">
        <f t="shared" si="905"/>
        <v/>
      </c>
      <c r="W1953" s="153" t="str">
        <f t="shared" si="906"/>
        <v/>
      </c>
      <c r="X1953" s="153" t="str">
        <f t="shared" si="907"/>
        <v/>
      </c>
      <c r="Y1953" s="153" t="str">
        <f t="shared" si="908"/>
        <v/>
      </c>
      <c r="Z1953" s="153" t="str">
        <f t="shared" si="909"/>
        <v/>
      </c>
      <c r="AA1953" s="152" t="str">
        <f t="shared" si="910"/>
        <v/>
      </c>
      <c r="AB1953" s="152" t="str">
        <f t="shared" si="911"/>
        <v/>
      </c>
      <c r="AC1953" s="154" t="str">
        <f t="shared" si="922"/>
        <v/>
      </c>
      <c r="AD1953" s="154" t="str">
        <f t="shared" si="923"/>
        <v/>
      </c>
      <c r="AE1953" s="3" t="str">
        <f t="shared" si="924"/>
        <v/>
      </c>
      <c r="AF1953" s="3" t="str">
        <f t="shared" si="925"/>
        <v/>
      </c>
      <c r="AG1953" s="3" t="str">
        <f t="shared" si="926"/>
        <v/>
      </c>
      <c r="AH1953" s="4" t="str">
        <f t="shared" si="927"/>
        <v/>
      </c>
      <c r="AI1953" s="75" t="str">
        <f t="shared" si="928"/>
        <v/>
      </c>
      <c r="AJ1953" s="75" t="str">
        <f t="shared" si="929"/>
        <v/>
      </c>
    </row>
    <row r="1954" spans="1:36">
      <c r="A1954" s="41" t="str">
        <f t="shared" si="912"/>
        <v/>
      </c>
      <c r="B1954" s="150" t="str">
        <f>IF(ISNUMBER(A1954),INDEX('MetaTrader Import'!$H$13:$J$5893,TRUNC(((A1954-$A$39+1)-1)/3)+1,MOD((A1954-$A$39+1)-1,3)+1),"")</f>
        <v/>
      </c>
      <c r="C1954" s="43" t="str">
        <f t="shared" si="913"/>
        <v/>
      </c>
      <c r="D1954" s="43" t="str">
        <f t="shared" ca="1" si="903"/>
        <v/>
      </c>
      <c r="E1954" s="43" t="str">
        <f t="shared" si="914"/>
        <v/>
      </c>
      <c r="F1954" s="43" t="str">
        <f t="shared" si="915"/>
        <v/>
      </c>
      <c r="G1954" s="43" t="str">
        <f>IF(A1954&lt;&gt;"",IF(A1954&lt;Data!$G$11*0.25,$C$13/$G$32,IF(A1954&gt;Data!$G$11*0.25,$C$13,$C$13*10)),"")</f>
        <v/>
      </c>
      <c r="H1954" s="43" t="str">
        <f>IF(A1954&lt;&gt;"",IF(Data!$G$9="constant",$C$13,IF(Data!$G$9="squeeze",G1954,F1954)),"")</f>
        <v/>
      </c>
      <c r="I1954" s="38" t="str">
        <f ca="1">IF(ISNUMBER(A1954),NORMINV(RAND(),0,IF(AND(Data!$G$9="squeeze",A1954&lt;Data!$G$11*0.25),$H$32,1)*$C$30*$C$13)*($C$14*$C$12),"")</f>
        <v/>
      </c>
      <c r="J1954" s="42" t="str">
        <f ca="1">IFERROR(IF(Data!$C$6="Real",B1954,I1954+J1953+($C$14*$C$12)*(NORMINV(RAND(),$C$15,CHOOSE($G$13,$C$13,F1954,G1954)))),"")</f>
        <v/>
      </c>
      <c r="K1954" s="88" t="str">
        <f>IF(ISNUMBER(A1954), IF($G$16="fixed",$G$17,MIN(H1954*Data!$C$7*$C$16*0.5,$C$17*Data!$C$7))*$C$12,"")</f>
        <v/>
      </c>
      <c r="L1954" s="42" t="str">
        <f t="shared" ca="1" si="930"/>
        <v/>
      </c>
      <c r="M1954" s="44" t="str">
        <f t="shared" ca="1" si="931"/>
        <v/>
      </c>
      <c r="N1954" s="44" t="str">
        <f t="shared" ca="1" si="932"/>
        <v/>
      </c>
      <c r="O1954" s="108" t="str">
        <f t="shared" si="916"/>
        <v/>
      </c>
      <c r="P1954" s="102" t="str">
        <f t="shared" si="917"/>
        <v/>
      </c>
      <c r="Q1954" s="102" t="str">
        <f t="shared" si="918"/>
        <v/>
      </c>
      <c r="R1954" s="120" t="str">
        <f t="shared" si="919"/>
        <v/>
      </c>
      <c r="S1954" s="54" t="str">
        <f t="shared" si="920"/>
        <v/>
      </c>
      <c r="T1954" s="5" t="str">
        <f t="shared" si="921"/>
        <v/>
      </c>
      <c r="U1954" s="152" t="str">
        <f t="shared" si="904"/>
        <v/>
      </c>
      <c r="V1954" s="152" t="str">
        <f t="shared" si="905"/>
        <v/>
      </c>
      <c r="W1954" s="153" t="str">
        <f t="shared" si="906"/>
        <v/>
      </c>
      <c r="X1954" s="153" t="str">
        <f t="shared" si="907"/>
        <v/>
      </c>
      <c r="Y1954" s="153" t="str">
        <f t="shared" si="908"/>
        <v/>
      </c>
      <c r="Z1954" s="153" t="str">
        <f t="shared" si="909"/>
        <v/>
      </c>
      <c r="AA1954" s="152" t="str">
        <f t="shared" si="910"/>
        <v/>
      </c>
      <c r="AB1954" s="152" t="str">
        <f t="shared" si="911"/>
        <v/>
      </c>
      <c r="AC1954" s="154" t="str">
        <f t="shared" si="922"/>
        <v/>
      </c>
      <c r="AD1954" s="154" t="str">
        <f t="shared" si="923"/>
        <v/>
      </c>
      <c r="AE1954" s="3" t="str">
        <f t="shared" si="924"/>
        <v/>
      </c>
      <c r="AF1954" s="3" t="str">
        <f t="shared" si="925"/>
        <v/>
      </c>
      <c r="AG1954" s="3" t="str">
        <f t="shared" si="926"/>
        <v/>
      </c>
      <c r="AH1954" s="4" t="str">
        <f t="shared" si="927"/>
        <v/>
      </c>
      <c r="AI1954" s="75" t="str">
        <f t="shared" si="928"/>
        <v/>
      </c>
      <c r="AJ1954" s="75" t="str">
        <f t="shared" si="929"/>
        <v/>
      </c>
    </row>
    <row r="1955" spans="1:36">
      <c r="A1955" s="41" t="str">
        <f t="shared" si="912"/>
        <v/>
      </c>
      <c r="B1955" s="150" t="str">
        <f>IF(ISNUMBER(A1955),INDEX('MetaTrader Import'!$H$13:$J$5893,TRUNC(((A1955-$A$39+1)-1)/3)+1,MOD((A1955-$A$39+1)-1,3)+1),"")</f>
        <v/>
      </c>
      <c r="C1955" s="43" t="str">
        <f t="shared" si="913"/>
        <v/>
      </c>
      <c r="D1955" s="43" t="str">
        <f t="shared" ca="1" si="903"/>
        <v/>
      </c>
      <c r="E1955" s="43" t="str">
        <f t="shared" si="914"/>
        <v/>
      </c>
      <c r="F1955" s="43" t="str">
        <f t="shared" si="915"/>
        <v/>
      </c>
      <c r="G1955" s="43" t="str">
        <f>IF(A1955&lt;&gt;"",IF(A1955&lt;Data!$G$11*0.25,$C$13/$G$32,IF(A1955&gt;Data!$G$11*0.25,$C$13,$C$13*10)),"")</f>
        <v/>
      </c>
      <c r="H1955" s="43" t="str">
        <f>IF(A1955&lt;&gt;"",IF(Data!$G$9="constant",$C$13,IF(Data!$G$9="squeeze",G1955,F1955)),"")</f>
        <v/>
      </c>
      <c r="I1955" s="38" t="str">
        <f ca="1">IF(ISNUMBER(A1955),NORMINV(RAND(),0,IF(AND(Data!$G$9="squeeze",A1955&lt;Data!$G$11*0.25),$H$32,1)*$C$30*$C$13)*($C$14*$C$12),"")</f>
        <v/>
      </c>
      <c r="J1955" s="42" t="str">
        <f ca="1">IFERROR(IF(Data!$C$6="Real",B1955,I1955+J1954+($C$14*$C$12)*(NORMINV(RAND(),$C$15,CHOOSE($G$13,$C$13,F1955,G1955)))),"")</f>
        <v/>
      </c>
      <c r="K1955" s="88" t="str">
        <f>IF(ISNUMBER(A1955), IF($G$16="fixed",$G$17,MIN(H1955*Data!$C$7*$C$16*0.5,$C$17*Data!$C$7))*$C$12,"")</f>
        <v/>
      </c>
      <c r="L1955" s="42" t="str">
        <f t="shared" ca="1" si="930"/>
        <v/>
      </c>
      <c r="M1955" s="44" t="str">
        <f t="shared" ca="1" si="931"/>
        <v/>
      </c>
      <c r="N1955" s="44" t="str">
        <f t="shared" ca="1" si="932"/>
        <v/>
      </c>
      <c r="O1955" s="108" t="str">
        <f t="shared" si="916"/>
        <v/>
      </c>
      <c r="P1955" s="102" t="str">
        <f t="shared" si="917"/>
        <v/>
      </c>
      <c r="Q1955" s="102" t="str">
        <f t="shared" si="918"/>
        <v/>
      </c>
      <c r="R1955" s="120" t="str">
        <f t="shared" si="919"/>
        <v/>
      </c>
      <c r="S1955" s="54" t="str">
        <f t="shared" si="920"/>
        <v/>
      </c>
      <c r="T1955" s="5" t="str">
        <f t="shared" si="921"/>
        <v/>
      </c>
      <c r="U1955" s="152" t="str">
        <f t="shared" si="904"/>
        <v/>
      </c>
      <c r="V1955" s="152" t="str">
        <f t="shared" si="905"/>
        <v/>
      </c>
      <c r="W1955" s="153" t="str">
        <f t="shared" si="906"/>
        <v/>
      </c>
      <c r="X1955" s="153" t="str">
        <f t="shared" si="907"/>
        <v/>
      </c>
      <c r="Y1955" s="153" t="str">
        <f t="shared" si="908"/>
        <v/>
      </c>
      <c r="Z1955" s="153" t="str">
        <f t="shared" si="909"/>
        <v/>
      </c>
      <c r="AA1955" s="152" t="str">
        <f t="shared" si="910"/>
        <v/>
      </c>
      <c r="AB1955" s="152" t="str">
        <f t="shared" si="911"/>
        <v/>
      </c>
      <c r="AC1955" s="154" t="str">
        <f t="shared" si="922"/>
        <v/>
      </c>
      <c r="AD1955" s="154" t="str">
        <f t="shared" si="923"/>
        <v/>
      </c>
      <c r="AE1955" s="3" t="str">
        <f t="shared" si="924"/>
        <v/>
      </c>
      <c r="AF1955" s="3" t="str">
        <f t="shared" si="925"/>
        <v/>
      </c>
      <c r="AG1955" s="3" t="str">
        <f t="shared" si="926"/>
        <v/>
      </c>
      <c r="AH1955" s="4" t="str">
        <f t="shared" si="927"/>
        <v/>
      </c>
      <c r="AI1955" s="75" t="str">
        <f t="shared" si="928"/>
        <v/>
      </c>
      <c r="AJ1955" s="75" t="str">
        <f t="shared" si="929"/>
        <v/>
      </c>
    </row>
    <row r="1956" spans="1:36">
      <c r="A1956" s="41" t="str">
        <f t="shared" si="912"/>
        <v/>
      </c>
      <c r="B1956" s="150" t="str">
        <f>IF(ISNUMBER(A1956),INDEX('MetaTrader Import'!$H$13:$J$5893,TRUNC(((A1956-$A$39+1)-1)/3)+1,MOD((A1956-$A$39+1)-1,3)+1),"")</f>
        <v/>
      </c>
      <c r="C1956" s="43" t="str">
        <f t="shared" si="913"/>
        <v/>
      </c>
      <c r="D1956" s="43" t="str">
        <f t="shared" ca="1" si="903"/>
        <v/>
      </c>
      <c r="E1956" s="43" t="str">
        <f t="shared" si="914"/>
        <v/>
      </c>
      <c r="F1956" s="43" t="str">
        <f t="shared" si="915"/>
        <v/>
      </c>
      <c r="G1956" s="43" t="str">
        <f>IF(A1956&lt;&gt;"",IF(A1956&lt;Data!$G$11*0.25,$C$13/$G$32,IF(A1956&gt;Data!$G$11*0.25,$C$13,$C$13*10)),"")</f>
        <v/>
      </c>
      <c r="H1956" s="43" t="str">
        <f>IF(A1956&lt;&gt;"",IF(Data!$G$9="constant",$C$13,IF(Data!$G$9="squeeze",G1956,F1956)),"")</f>
        <v/>
      </c>
      <c r="I1956" s="38" t="str">
        <f ca="1">IF(ISNUMBER(A1956),NORMINV(RAND(),0,IF(AND(Data!$G$9="squeeze",A1956&lt;Data!$G$11*0.25),$H$32,1)*$C$30*$C$13)*($C$14*$C$12),"")</f>
        <v/>
      </c>
      <c r="J1956" s="42" t="str">
        <f ca="1">IFERROR(IF(Data!$C$6="Real",B1956,I1956+J1955+($C$14*$C$12)*(NORMINV(RAND(),$C$15,CHOOSE($G$13,$C$13,F1956,G1956)))),"")</f>
        <v/>
      </c>
      <c r="K1956" s="88" t="str">
        <f>IF(ISNUMBER(A1956), IF($G$16="fixed",$G$17,MIN(H1956*Data!$C$7*$C$16*0.5,$C$17*Data!$C$7))*$C$12,"")</f>
        <v/>
      </c>
      <c r="L1956" s="42" t="str">
        <f t="shared" ca="1" si="930"/>
        <v/>
      </c>
      <c r="M1956" s="44" t="str">
        <f t="shared" ca="1" si="931"/>
        <v/>
      </c>
      <c r="N1956" s="44" t="str">
        <f t="shared" ca="1" si="932"/>
        <v/>
      </c>
      <c r="O1956" s="108" t="str">
        <f t="shared" si="916"/>
        <v/>
      </c>
      <c r="P1956" s="102" t="str">
        <f t="shared" si="917"/>
        <v/>
      </c>
      <c r="Q1956" s="102" t="str">
        <f t="shared" si="918"/>
        <v/>
      </c>
      <c r="R1956" s="120" t="str">
        <f t="shared" si="919"/>
        <v/>
      </c>
      <c r="S1956" s="54" t="str">
        <f t="shared" si="920"/>
        <v/>
      </c>
      <c r="T1956" s="5" t="str">
        <f t="shared" si="921"/>
        <v/>
      </c>
      <c r="U1956" s="152" t="str">
        <f t="shared" si="904"/>
        <v/>
      </c>
      <c r="V1956" s="152" t="str">
        <f t="shared" si="905"/>
        <v/>
      </c>
      <c r="W1956" s="153" t="str">
        <f t="shared" si="906"/>
        <v/>
      </c>
      <c r="X1956" s="153" t="str">
        <f t="shared" si="907"/>
        <v/>
      </c>
      <c r="Y1956" s="153" t="str">
        <f t="shared" si="908"/>
        <v/>
      </c>
      <c r="Z1956" s="153" t="str">
        <f t="shared" si="909"/>
        <v/>
      </c>
      <c r="AA1956" s="152" t="str">
        <f t="shared" si="910"/>
        <v/>
      </c>
      <c r="AB1956" s="152" t="str">
        <f t="shared" si="911"/>
        <v/>
      </c>
      <c r="AC1956" s="154" t="str">
        <f t="shared" si="922"/>
        <v/>
      </c>
      <c r="AD1956" s="154" t="str">
        <f t="shared" si="923"/>
        <v/>
      </c>
      <c r="AE1956" s="3" t="str">
        <f t="shared" si="924"/>
        <v/>
      </c>
      <c r="AF1956" s="3" t="str">
        <f t="shared" si="925"/>
        <v/>
      </c>
      <c r="AG1956" s="3" t="str">
        <f t="shared" si="926"/>
        <v/>
      </c>
      <c r="AH1956" s="4" t="str">
        <f t="shared" si="927"/>
        <v/>
      </c>
      <c r="AI1956" s="75" t="str">
        <f t="shared" si="928"/>
        <v/>
      </c>
      <c r="AJ1956" s="75" t="str">
        <f t="shared" si="929"/>
        <v/>
      </c>
    </row>
    <row r="1957" spans="1:36">
      <c r="A1957" s="41" t="str">
        <f t="shared" si="912"/>
        <v/>
      </c>
      <c r="B1957" s="150" t="str">
        <f>IF(ISNUMBER(A1957),INDEX('MetaTrader Import'!$H$13:$J$5893,TRUNC(((A1957-$A$39+1)-1)/3)+1,MOD((A1957-$A$39+1)-1,3)+1),"")</f>
        <v/>
      </c>
      <c r="C1957" s="43" t="str">
        <f t="shared" si="913"/>
        <v/>
      </c>
      <c r="D1957" s="43" t="str">
        <f t="shared" ca="1" si="903"/>
        <v/>
      </c>
      <c r="E1957" s="43" t="str">
        <f t="shared" si="914"/>
        <v/>
      </c>
      <c r="F1957" s="43" t="str">
        <f t="shared" si="915"/>
        <v/>
      </c>
      <c r="G1957" s="43" t="str">
        <f>IF(A1957&lt;&gt;"",IF(A1957&lt;Data!$G$11*0.25,$C$13/$G$32,IF(A1957&gt;Data!$G$11*0.25,$C$13,$C$13*10)),"")</f>
        <v/>
      </c>
      <c r="H1957" s="43" t="str">
        <f>IF(A1957&lt;&gt;"",IF(Data!$G$9="constant",$C$13,IF(Data!$G$9="squeeze",G1957,F1957)),"")</f>
        <v/>
      </c>
      <c r="I1957" s="38" t="str">
        <f ca="1">IF(ISNUMBER(A1957),NORMINV(RAND(),0,IF(AND(Data!$G$9="squeeze",A1957&lt;Data!$G$11*0.25),$H$32,1)*$C$30*$C$13)*($C$14*$C$12),"")</f>
        <v/>
      </c>
      <c r="J1957" s="42" t="str">
        <f ca="1">IFERROR(IF(Data!$C$6="Real",B1957,I1957+J1956+($C$14*$C$12)*(NORMINV(RAND(),$C$15,CHOOSE($G$13,$C$13,F1957,G1957)))),"")</f>
        <v/>
      </c>
      <c r="K1957" s="88" t="str">
        <f>IF(ISNUMBER(A1957), IF($G$16="fixed",$G$17,MIN(H1957*Data!$C$7*$C$16*0.5,$C$17*Data!$C$7))*$C$12,"")</f>
        <v/>
      </c>
      <c r="L1957" s="42" t="str">
        <f t="shared" ca="1" si="930"/>
        <v/>
      </c>
      <c r="M1957" s="44" t="str">
        <f t="shared" ca="1" si="931"/>
        <v/>
      </c>
      <c r="N1957" s="44" t="str">
        <f t="shared" ca="1" si="932"/>
        <v/>
      </c>
      <c r="O1957" s="108" t="str">
        <f t="shared" si="916"/>
        <v/>
      </c>
      <c r="P1957" s="102" t="str">
        <f t="shared" si="917"/>
        <v/>
      </c>
      <c r="Q1957" s="102" t="str">
        <f t="shared" si="918"/>
        <v/>
      </c>
      <c r="R1957" s="120" t="str">
        <f t="shared" si="919"/>
        <v/>
      </c>
      <c r="S1957" s="54" t="str">
        <f t="shared" si="920"/>
        <v/>
      </c>
      <c r="T1957" s="5" t="str">
        <f t="shared" si="921"/>
        <v/>
      </c>
      <c r="U1957" s="152" t="str">
        <f t="shared" si="904"/>
        <v/>
      </c>
      <c r="V1957" s="152" t="str">
        <f t="shared" si="905"/>
        <v/>
      </c>
      <c r="W1957" s="153" t="str">
        <f t="shared" si="906"/>
        <v/>
      </c>
      <c r="X1957" s="153" t="str">
        <f t="shared" si="907"/>
        <v/>
      </c>
      <c r="Y1957" s="153" t="str">
        <f t="shared" si="908"/>
        <v/>
      </c>
      <c r="Z1957" s="153" t="str">
        <f t="shared" si="909"/>
        <v/>
      </c>
      <c r="AA1957" s="152" t="str">
        <f t="shared" si="910"/>
        <v/>
      </c>
      <c r="AB1957" s="152" t="str">
        <f t="shared" si="911"/>
        <v/>
      </c>
      <c r="AC1957" s="154" t="str">
        <f t="shared" si="922"/>
        <v/>
      </c>
      <c r="AD1957" s="154" t="str">
        <f t="shared" si="923"/>
        <v/>
      </c>
      <c r="AE1957" s="3" t="str">
        <f t="shared" si="924"/>
        <v/>
      </c>
      <c r="AF1957" s="3" t="str">
        <f t="shared" si="925"/>
        <v/>
      </c>
      <c r="AG1957" s="3" t="str">
        <f t="shared" si="926"/>
        <v/>
      </c>
      <c r="AH1957" s="4" t="str">
        <f t="shared" si="927"/>
        <v/>
      </c>
      <c r="AI1957" s="75" t="str">
        <f t="shared" si="928"/>
        <v/>
      </c>
      <c r="AJ1957" s="75" t="str">
        <f t="shared" si="929"/>
        <v/>
      </c>
    </row>
    <row r="1958" spans="1:36">
      <c r="A1958" s="41" t="str">
        <f t="shared" si="912"/>
        <v/>
      </c>
      <c r="B1958" s="150" t="str">
        <f>IF(ISNUMBER(A1958),INDEX('MetaTrader Import'!$H$13:$J$5893,TRUNC(((A1958-$A$39+1)-1)/3)+1,MOD((A1958-$A$39+1)-1,3)+1),"")</f>
        <v/>
      </c>
      <c r="C1958" s="43" t="str">
        <f t="shared" si="913"/>
        <v/>
      </c>
      <c r="D1958" s="43" t="str">
        <f t="shared" ca="1" si="903"/>
        <v/>
      </c>
      <c r="E1958" s="43" t="str">
        <f t="shared" si="914"/>
        <v/>
      </c>
      <c r="F1958" s="43" t="str">
        <f t="shared" si="915"/>
        <v/>
      </c>
      <c r="G1958" s="43" t="str">
        <f>IF(A1958&lt;&gt;"",IF(A1958&lt;Data!$G$11*0.25,$C$13/$G$32,IF(A1958&gt;Data!$G$11*0.25,$C$13,$C$13*10)),"")</f>
        <v/>
      </c>
      <c r="H1958" s="43" t="str">
        <f>IF(A1958&lt;&gt;"",IF(Data!$G$9="constant",$C$13,IF(Data!$G$9="squeeze",G1958,F1958)),"")</f>
        <v/>
      </c>
      <c r="I1958" s="38" t="str">
        <f ca="1">IF(ISNUMBER(A1958),NORMINV(RAND(),0,IF(AND(Data!$G$9="squeeze",A1958&lt;Data!$G$11*0.25),$H$32,1)*$C$30*$C$13)*($C$14*$C$12),"")</f>
        <v/>
      </c>
      <c r="J1958" s="42" t="str">
        <f ca="1">IFERROR(IF(Data!$C$6="Real",B1958,I1958+J1957+($C$14*$C$12)*(NORMINV(RAND(),$C$15,CHOOSE($G$13,$C$13,F1958,G1958)))),"")</f>
        <v/>
      </c>
      <c r="K1958" s="88" t="str">
        <f>IF(ISNUMBER(A1958), IF($G$16="fixed",$G$17,MIN(H1958*Data!$C$7*$C$16*0.5,$C$17*Data!$C$7))*$C$12,"")</f>
        <v/>
      </c>
      <c r="L1958" s="42" t="str">
        <f t="shared" ca="1" si="930"/>
        <v/>
      </c>
      <c r="M1958" s="44" t="str">
        <f t="shared" ca="1" si="931"/>
        <v/>
      </c>
      <c r="N1958" s="44" t="str">
        <f t="shared" ca="1" si="932"/>
        <v/>
      </c>
      <c r="O1958" s="108" t="str">
        <f t="shared" si="916"/>
        <v/>
      </c>
      <c r="P1958" s="102" t="str">
        <f t="shared" si="917"/>
        <v/>
      </c>
      <c r="Q1958" s="102" t="str">
        <f t="shared" si="918"/>
        <v/>
      </c>
      <c r="R1958" s="120" t="str">
        <f t="shared" si="919"/>
        <v/>
      </c>
      <c r="S1958" s="54" t="str">
        <f t="shared" si="920"/>
        <v/>
      </c>
      <c r="T1958" s="5" t="str">
        <f t="shared" si="921"/>
        <v/>
      </c>
      <c r="U1958" s="152" t="str">
        <f t="shared" si="904"/>
        <v/>
      </c>
      <c r="V1958" s="152" t="str">
        <f t="shared" si="905"/>
        <v/>
      </c>
      <c r="W1958" s="153" t="str">
        <f t="shared" si="906"/>
        <v/>
      </c>
      <c r="X1958" s="153" t="str">
        <f t="shared" si="907"/>
        <v/>
      </c>
      <c r="Y1958" s="153" t="str">
        <f t="shared" si="908"/>
        <v/>
      </c>
      <c r="Z1958" s="153" t="str">
        <f t="shared" si="909"/>
        <v/>
      </c>
      <c r="AA1958" s="152" t="str">
        <f t="shared" si="910"/>
        <v/>
      </c>
      <c r="AB1958" s="152" t="str">
        <f t="shared" si="911"/>
        <v/>
      </c>
      <c r="AC1958" s="154" t="str">
        <f t="shared" si="922"/>
        <v/>
      </c>
      <c r="AD1958" s="154" t="str">
        <f t="shared" si="923"/>
        <v/>
      </c>
      <c r="AE1958" s="3" t="str">
        <f t="shared" si="924"/>
        <v/>
      </c>
      <c r="AF1958" s="3" t="str">
        <f t="shared" si="925"/>
        <v/>
      </c>
      <c r="AG1958" s="3" t="str">
        <f t="shared" si="926"/>
        <v/>
      </c>
      <c r="AH1958" s="4" t="str">
        <f t="shared" si="927"/>
        <v/>
      </c>
      <c r="AI1958" s="75" t="str">
        <f t="shared" si="928"/>
        <v/>
      </c>
      <c r="AJ1958" s="75" t="str">
        <f t="shared" si="929"/>
        <v/>
      </c>
    </row>
    <row r="1959" spans="1:36">
      <c r="A1959" s="41" t="str">
        <f t="shared" si="912"/>
        <v/>
      </c>
      <c r="B1959" s="150" t="str">
        <f>IF(ISNUMBER(A1959),INDEX('MetaTrader Import'!$H$13:$J$5893,TRUNC(((A1959-$A$39+1)-1)/3)+1,MOD((A1959-$A$39+1)-1,3)+1),"")</f>
        <v/>
      </c>
      <c r="C1959" s="43" t="str">
        <f t="shared" si="913"/>
        <v/>
      </c>
      <c r="D1959" s="43" t="str">
        <f t="shared" ca="1" si="903"/>
        <v/>
      </c>
      <c r="E1959" s="43" t="str">
        <f t="shared" si="914"/>
        <v/>
      </c>
      <c r="F1959" s="43" t="str">
        <f t="shared" si="915"/>
        <v/>
      </c>
      <c r="G1959" s="43" t="str">
        <f>IF(A1959&lt;&gt;"",IF(A1959&lt;Data!$G$11*0.25,$C$13/$G$32,IF(A1959&gt;Data!$G$11*0.25,$C$13,$C$13*10)),"")</f>
        <v/>
      </c>
      <c r="H1959" s="43" t="str">
        <f>IF(A1959&lt;&gt;"",IF(Data!$G$9="constant",$C$13,IF(Data!$G$9="squeeze",G1959,F1959)),"")</f>
        <v/>
      </c>
      <c r="I1959" s="38" t="str">
        <f ca="1">IF(ISNUMBER(A1959),NORMINV(RAND(),0,IF(AND(Data!$G$9="squeeze",A1959&lt;Data!$G$11*0.25),$H$32,1)*$C$30*$C$13)*($C$14*$C$12),"")</f>
        <v/>
      </c>
      <c r="J1959" s="42" t="str">
        <f ca="1">IFERROR(IF(Data!$C$6="Real",B1959,I1959+J1958+($C$14*$C$12)*(NORMINV(RAND(),$C$15,CHOOSE($G$13,$C$13,F1959,G1959)))),"")</f>
        <v/>
      </c>
      <c r="K1959" s="88" t="str">
        <f>IF(ISNUMBER(A1959), IF($G$16="fixed",$G$17,MIN(H1959*Data!$C$7*$C$16*0.5,$C$17*Data!$C$7))*$C$12,"")</f>
        <v/>
      </c>
      <c r="L1959" s="42" t="str">
        <f t="shared" ca="1" si="930"/>
        <v/>
      </c>
      <c r="M1959" s="44" t="str">
        <f t="shared" ca="1" si="931"/>
        <v/>
      </c>
      <c r="N1959" s="44" t="str">
        <f t="shared" ca="1" si="932"/>
        <v/>
      </c>
      <c r="O1959" s="108" t="str">
        <f t="shared" si="916"/>
        <v/>
      </c>
      <c r="P1959" s="102" t="str">
        <f t="shared" si="917"/>
        <v/>
      </c>
      <c r="Q1959" s="102" t="str">
        <f t="shared" si="918"/>
        <v/>
      </c>
      <c r="R1959" s="120" t="str">
        <f t="shared" si="919"/>
        <v/>
      </c>
      <c r="S1959" s="54" t="str">
        <f t="shared" si="920"/>
        <v/>
      </c>
      <c r="T1959" s="5" t="str">
        <f t="shared" si="921"/>
        <v/>
      </c>
      <c r="U1959" s="152" t="str">
        <f t="shared" si="904"/>
        <v/>
      </c>
      <c r="V1959" s="152" t="str">
        <f t="shared" si="905"/>
        <v/>
      </c>
      <c r="W1959" s="153" t="str">
        <f t="shared" si="906"/>
        <v/>
      </c>
      <c r="X1959" s="153" t="str">
        <f t="shared" si="907"/>
        <v/>
      </c>
      <c r="Y1959" s="153" t="str">
        <f t="shared" si="908"/>
        <v/>
      </c>
      <c r="Z1959" s="153" t="str">
        <f t="shared" si="909"/>
        <v/>
      </c>
      <c r="AA1959" s="152" t="str">
        <f t="shared" si="910"/>
        <v/>
      </c>
      <c r="AB1959" s="152" t="str">
        <f t="shared" si="911"/>
        <v/>
      </c>
      <c r="AC1959" s="154" t="str">
        <f t="shared" si="922"/>
        <v/>
      </c>
      <c r="AD1959" s="154" t="str">
        <f t="shared" si="923"/>
        <v/>
      </c>
      <c r="AE1959" s="3" t="str">
        <f t="shared" si="924"/>
        <v/>
      </c>
      <c r="AF1959" s="3" t="str">
        <f t="shared" si="925"/>
        <v/>
      </c>
      <c r="AG1959" s="3" t="str">
        <f t="shared" si="926"/>
        <v/>
      </c>
      <c r="AH1959" s="4" t="str">
        <f t="shared" si="927"/>
        <v/>
      </c>
      <c r="AI1959" s="75" t="str">
        <f t="shared" si="928"/>
        <v/>
      </c>
      <c r="AJ1959" s="75" t="str">
        <f t="shared" si="929"/>
        <v/>
      </c>
    </row>
    <row r="1960" spans="1:36">
      <c r="A1960" s="41" t="str">
        <f t="shared" si="912"/>
        <v/>
      </c>
      <c r="B1960" s="150" t="str">
        <f>IF(ISNUMBER(A1960),INDEX('MetaTrader Import'!$H$13:$J$5893,TRUNC(((A1960-$A$39+1)-1)/3)+1,MOD((A1960-$A$39+1)-1,3)+1),"")</f>
        <v/>
      </c>
      <c r="C1960" s="43" t="str">
        <f t="shared" si="913"/>
        <v/>
      </c>
      <c r="D1960" s="43" t="str">
        <f t="shared" ca="1" si="903"/>
        <v/>
      </c>
      <c r="E1960" s="43" t="str">
        <f t="shared" si="914"/>
        <v/>
      </c>
      <c r="F1960" s="43" t="str">
        <f t="shared" si="915"/>
        <v/>
      </c>
      <c r="G1960" s="43" t="str">
        <f>IF(A1960&lt;&gt;"",IF(A1960&lt;Data!$G$11*0.25,$C$13/$G$32,IF(A1960&gt;Data!$G$11*0.25,$C$13,$C$13*10)),"")</f>
        <v/>
      </c>
      <c r="H1960" s="43" t="str">
        <f>IF(A1960&lt;&gt;"",IF(Data!$G$9="constant",$C$13,IF(Data!$G$9="squeeze",G1960,F1960)),"")</f>
        <v/>
      </c>
      <c r="I1960" s="38" t="str">
        <f ca="1">IF(ISNUMBER(A1960),NORMINV(RAND(),0,IF(AND(Data!$G$9="squeeze",A1960&lt;Data!$G$11*0.25),$H$32,1)*$C$30*$C$13)*($C$14*$C$12),"")</f>
        <v/>
      </c>
      <c r="J1960" s="42" t="str">
        <f ca="1">IFERROR(IF(Data!$C$6="Real",B1960,I1960+J1959+($C$14*$C$12)*(NORMINV(RAND(),$C$15,CHOOSE($G$13,$C$13,F1960,G1960)))),"")</f>
        <v/>
      </c>
      <c r="K1960" s="88" t="str">
        <f>IF(ISNUMBER(A1960), IF($G$16="fixed",$G$17,MIN(H1960*Data!$C$7*$C$16*0.5,$C$17*Data!$C$7))*$C$12,"")</f>
        <v/>
      </c>
      <c r="L1960" s="42" t="str">
        <f t="shared" ca="1" si="930"/>
        <v/>
      </c>
      <c r="M1960" s="44" t="str">
        <f t="shared" ca="1" si="931"/>
        <v/>
      </c>
      <c r="N1960" s="44" t="str">
        <f t="shared" ca="1" si="932"/>
        <v/>
      </c>
      <c r="O1960" s="108" t="str">
        <f t="shared" si="916"/>
        <v/>
      </c>
      <c r="P1960" s="102" t="str">
        <f t="shared" si="917"/>
        <v/>
      </c>
      <c r="Q1960" s="102" t="str">
        <f t="shared" si="918"/>
        <v/>
      </c>
      <c r="R1960" s="120" t="str">
        <f t="shared" si="919"/>
        <v/>
      </c>
      <c r="S1960" s="54" t="str">
        <f t="shared" si="920"/>
        <v/>
      </c>
      <c r="T1960" s="5" t="str">
        <f t="shared" si="921"/>
        <v/>
      </c>
      <c r="U1960" s="152" t="str">
        <f t="shared" si="904"/>
        <v/>
      </c>
      <c r="V1960" s="152" t="str">
        <f t="shared" si="905"/>
        <v/>
      </c>
      <c r="W1960" s="153" t="str">
        <f t="shared" si="906"/>
        <v/>
      </c>
      <c r="X1960" s="153" t="str">
        <f t="shared" si="907"/>
        <v/>
      </c>
      <c r="Y1960" s="153" t="str">
        <f t="shared" si="908"/>
        <v/>
      </c>
      <c r="Z1960" s="153" t="str">
        <f t="shared" si="909"/>
        <v/>
      </c>
      <c r="AA1960" s="152" t="str">
        <f t="shared" si="910"/>
        <v/>
      </c>
      <c r="AB1960" s="152" t="str">
        <f t="shared" si="911"/>
        <v/>
      </c>
      <c r="AC1960" s="154" t="str">
        <f t="shared" si="922"/>
        <v/>
      </c>
      <c r="AD1960" s="154" t="str">
        <f t="shared" si="923"/>
        <v/>
      </c>
      <c r="AE1960" s="3" t="str">
        <f t="shared" si="924"/>
        <v/>
      </c>
      <c r="AF1960" s="3" t="str">
        <f t="shared" si="925"/>
        <v/>
      </c>
      <c r="AG1960" s="3" t="str">
        <f t="shared" si="926"/>
        <v/>
      </c>
      <c r="AH1960" s="4" t="str">
        <f t="shared" si="927"/>
        <v/>
      </c>
      <c r="AI1960" s="75" t="str">
        <f t="shared" si="928"/>
        <v/>
      </c>
      <c r="AJ1960" s="75" t="str">
        <f t="shared" si="929"/>
        <v/>
      </c>
    </row>
    <row r="1961" spans="1:36">
      <c r="A1961" s="41" t="str">
        <f t="shared" si="912"/>
        <v/>
      </c>
      <c r="B1961" s="150" t="str">
        <f>IF(ISNUMBER(A1961),INDEX('MetaTrader Import'!$H$13:$J$5893,TRUNC(((A1961-$A$39+1)-1)/3)+1,MOD((A1961-$A$39+1)-1,3)+1),"")</f>
        <v/>
      </c>
      <c r="C1961" s="43" t="str">
        <f t="shared" si="913"/>
        <v/>
      </c>
      <c r="D1961" s="43" t="str">
        <f t="shared" ca="1" si="903"/>
        <v/>
      </c>
      <c r="E1961" s="43" t="str">
        <f t="shared" si="914"/>
        <v/>
      </c>
      <c r="F1961" s="43" t="str">
        <f t="shared" si="915"/>
        <v/>
      </c>
      <c r="G1961" s="43" t="str">
        <f>IF(A1961&lt;&gt;"",IF(A1961&lt;Data!$G$11*0.25,$C$13/$G$32,IF(A1961&gt;Data!$G$11*0.25,$C$13,$C$13*10)),"")</f>
        <v/>
      </c>
      <c r="H1961" s="43" t="str">
        <f>IF(A1961&lt;&gt;"",IF(Data!$G$9="constant",$C$13,IF(Data!$G$9="squeeze",G1961,F1961)),"")</f>
        <v/>
      </c>
      <c r="I1961" s="38" t="str">
        <f ca="1">IF(ISNUMBER(A1961),NORMINV(RAND(),0,IF(AND(Data!$G$9="squeeze",A1961&lt;Data!$G$11*0.25),$H$32,1)*$C$30*$C$13)*($C$14*$C$12),"")</f>
        <v/>
      </c>
      <c r="J1961" s="42" t="str">
        <f ca="1">IFERROR(IF(Data!$C$6="Real",B1961,I1961+J1960+($C$14*$C$12)*(NORMINV(RAND(),$C$15,CHOOSE($G$13,$C$13,F1961,G1961)))),"")</f>
        <v/>
      </c>
      <c r="K1961" s="88" t="str">
        <f>IF(ISNUMBER(A1961), IF($G$16="fixed",$G$17,MIN(H1961*Data!$C$7*$C$16*0.5,$C$17*Data!$C$7))*$C$12,"")</f>
        <v/>
      </c>
      <c r="L1961" s="42" t="str">
        <f t="shared" ca="1" si="930"/>
        <v/>
      </c>
      <c r="M1961" s="44" t="str">
        <f t="shared" ca="1" si="931"/>
        <v/>
      </c>
      <c r="N1961" s="44" t="str">
        <f t="shared" ca="1" si="932"/>
        <v/>
      </c>
      <c r="O1961" s="108" t="str">
        <f t="shared" si="916"/>
        <v/>
      </c>
      <c r="P1961" s="102" t="str">
        <f t="shared" si="917"/>
        <v/>
      </c>
      <c r="Q1961" s="102" t="str">
        <f t="shared" si="918"/>
        <v/>
      </c>
      <c r="R1961" s="120" t="str">
        <f t="shared" si="919"/>
        <v/>
      </c>
      <c r="S1961" s="54" t="str">
        <f t="shared" si="920"/>
        <v/>
      </c>
      <c r="T1961" s="5" t="str">
        <f t="shared" si="921"/>
        <v/>
      </c>
      <c r="U1961" s="152" t="str">
        <f t="shared" si="904"/>
        <v/>
      </c>
      <c r="V1961" s="152" t="str">
        <f t="shared" si="905"/>
        <v/>
      </c>
      <c r="W1961" s="153" t="str">
        <f t="shared" si="906"/>
        <v/>
      </c>
      <c r="X1961" s="153" t="str">
        <f t="shared" si="907"/>
        <v/>
      </c>
      <c r="Y1961" s="153" t="str">
        <f t="shared" si="908"/>
        <v/>
      </c>
      <c r="Z1961" s="153" t="str">
        <f t="shared" si="909"/>
        <v/>
      </c>
      <c r="AA1961" s="152" t="str">
        <f t="shared" si="910"/>
        <v/>
      </c>
      <c r="AB1961" s="152" t="str">
        <f t="shared" si="911"/>
        <v/>
      </c>
      <c r="AC1961" s="154" t="str">
        <f t="shared" si="922"/>
        <v/>
      </c>
      <c r="AD1961" s="154" t="str">
        <f t="shared" si="923"/>
        <v/>
      </c>
      <c r="AE1961" s="3" t="str">
        <f t="shared" si="924"/>
        <v/>
      </c>
      <c r="AF1961" s="3" t="str">
        <f t="shared" si="925"/>
        <v/>
      </c>
      <c r="AG1961" s="3" t="str">
        <f t="shared" si="926"/>
        <v/>
      </c>
      <c r="AH1961" s="4" t="str">
        <f t="shared" si="927"/>
        <v/>
      </c>
      <c r="AI1961" s="75" t="str">
        <f t="shared" si="928"/>
        <v/>
      </c>
      <c r="AJ1961" s="75" t="str">
        <f t="shared" si="929"/>
        <v/>
      </c>
    </row>
    <row r="1962" spans="1:36">
      <c r="A1962" s="41" t="str">
        <f t="shared" si="912"/>
        <v/>
      </c>
      <c r="B1962" s="150" t="str">
        <f>IF(ISNUMBER(A1962),INDEX('MetaTrader Import'!$H$13:$J$5893,TRUNC(((A1962-$A$39+1)-1)/3)+1,MOD((A1962-$A$39+1)-1,3)+1),"")</f>
        <v/>
      </c>
      <c r="C1962" s="43" t="str">
        <f t="shared" si="913"/>
        <v/>
      </c>
      <c r="D1962" s="43" t="str">
        <f t="shared" ca="1" si="903"/>
        <v/>
      </c>
      <c r="E1962" s="43" t="str">
        <f t="shared" si="914"/>
        <v/>
      </c>
      <c r="F1962" s="43" t="str">
        <f t="shared" si="915"/>
        <v/>
      </c>
      <c r="G1962" s="43" t="str">
        <f>IF(A1962&lt;&gt;"",IF(A1962&lt;Data!$G$11*0.25,$C$13/$G$32,IF(A1962&gt;Data!$G$11*0.25,$C$13,$C$13*10)),"")</f>
        <v/>
      </c>
      <c r="H1962" s="43" t="str">
        <f>IF(A1962&lt;&gt;"",IF(Data!$G$9="constant",$C$13,IF(Data!$G$9="squeeze",G1962,F1962)),"")</f>
        <v/>
      </c>
      <c r="I1962" s="38" t="str">
        <f ca="1">IF(ISNUMBER(A1962),NORMINV(RAND(),0,IF(AND(Data!$G$9="squeeze",A1962&lt;Data!$G$11*0.25),$H$32,1)*$C$30*$C$13)*($C$14*$C$12),"")</f>
        <v/>
      </c>
      <c r="J1962" s="42" t="str">
        <f ca="1">IFERROR(IF(Data!$C$6="Real",B1962,I1962+J1961+($C$14*$C$12)*(NORMINV(RAND(),$C$15,CHOOSE($G$13,$C$13,F1962,G1962)))),"")</f>
        <v/>
      </c>
      <c r="K1962" s="88" t="str">
        <f>IF(ISNUMBER(A1962), IF($G$16="fixed",$G$17,MIN(H1962*Data!$C$7*$C$16*0.5,$C$17*Data!$C$7))*$C$12,"")</f>
        <v/>
      </c>
      <c r="L1962" s="42" t="str">
        <f t="shared" ca="1" si="930"/>
        <v/>
      </c>
      <c r="M1962" s="44" t="str">
        <f t="shared" ca="1" si="931"/>
        <v/>
      </c>
      <c r="N1962" s="44" t="str">
        <f t="shared" ca="1" si="932"/>
        <v/>
      </c>
      <c r="O1962" s="108" t="str">
        <f t="shared" si="916"/>
        <v/>
      </c>
      <c r="P1962" s="102" t="str">
        <f t="shared" si="917"/>
        <v/>
      </c>
      <c r="Q1962" s="102" t="str">
        <f t="shared" si="918"/>
        <v/>
      </c>
      <c r="R1962" s="120" t="str">
        <f t="shared" si="919"/>
        <v/>
      </c>
      <c r="S1962" s="54" t="str">
        <f t="shared" si="920"/>
        <v/>
      </c>
      <c r="T1962" s="5" t="str">
        <f t="shared" si="921"/>
        <v/>
      </c>
      <c r="U1962" s="152" t="str">
        <f t="shared" si="904"/>
        <v/>
      </c>
      <c r="V1962" s="152" t="str">
        <f t="shared" si="905"/>
        <v/>
      </c>
      <c r="W1962" s="153" t="str">
        <f t="shared" si="906"/>
        <v/>
      </c>
      <c r="X1962" s="153" t="str">
        <f t="shared" si="907"/>
        <v/>
      </c>
      <c r="Y1962" s="153" t="str">
        <f t="shared" si="908"/>
        <v/>
      </c>
      <c r="Z1962" s="153" t="str">
        <f t="shared" si="909"/>
        <v/>
      </c>
      <c r="AA1962" s="152" t="str">
        <f t="shared" si="910"/>
        <v/>
      </c>
      <c r="AB1962" s="152" t="str">
        <f t="shared" si="911"/>
        <v/>
      </c>
      <c r="AC1962" s="154" t="str">
        <f t="shared" si="922"/>
        <v/>
      </c>
      <c r="AD1962" s="154" t="str">
        <f t="shared" si="923"/>
        <v/>
      </c>
      <c r="AE1962" s="3" t="str">
        <f t="shared" si="924"/>
        <v/>
      </c>
      <c r="AF1962" s="3" t="str">
        <f t="shared" si="925"/>
        <v/>
      </c>
      <c r="AG1962" s="3" t="str">
        <f t="shared" si="926"/>
        <v/>
      </c>
      <c r="AH1962" s="4" t="str">
        <f t="shared" si="927"/>
        <v/>
      </c>
      <c r="AI1962" s="75" t="str">
        <f t="shared" si="928"/>
        <v/>
      </c>
      <c r="AJ1962" s="75" t="str">
        <f t="shared" si="929"/>
        <v/>
      </c>
    </row>
    <row r="1963" spans="1:36">
      <c r="A1963" s="41" t="str">
        <f t="shared" si="912"/>
        <v/>
      </c>
      <c r="B1963" s="150" t="str">
        <f>IF(ISNUMBER(A1963),INDEX('MetaTrader Import'!$H$13:$J$5893,TRUNC(((A1963-$A$39+1)-1)/3)+1,MOD((A1963-$A$39+1)-1,3)+1),"")</f>
        <v/>
      </c>
      <c r="C1963" s="43" t="str">
        <f t="shared" si="913"/>
        <v/>
      </c>
      <c r="D1963" s="43" t="str">
        <f t="shared" ca="1" si="903"/>
        <v/>
      </c>
      <c r="E1963" s="43" t="str">
        <f t="shared" si="914"/>
        <v/>
      </c>
      <c r="F1963" s="43" t="str">
        <f t="shared" si="915"/>
        <v/>
      </c>
      <c r="G1963" s="43" t="str">
        <f>IF(A1963&lt;&gt;"",IF(A1963&lt;Data!$G$11*0.25,$C$13/$G$32,IF(A1963&gt;Data!$G$11*0.25,$C$13,$C$13*10)),"")</f>
        <v/>
      </c>
      <c r="H1963" s="43" t="str">
        <f>IF(A1963&lt;&gt;"",IF(Data!$G$9="constant",$C$13,IF(Data!$G$9="squeeze",G1963,F1963)),"")</f>
        <v/>
      </c>
      <c r="I1963" s="38" t="str">
        <f ca="1">IF(ISNUMBER(A1963),NORMINV(RAND(),0,IF(AND(Data!$G$9="squeeze",A1963&lt;Data!$G$11*0.25),$H$32,1)*$C$30*$C$13)*($C$14*$C$12),"")</f>
        <v/>
      </c>
      <c r="J1963" s="42" t="str">
        <f ca="1">IFERROR(IF(Data!$C$6="Real",B1963,I1963+J1962+($C$14*$C$12)*(NORMINV(RAND(),$C$15,CHOOSE($G$13,$C$13,F1963,G1963)))),"")</f>
        <v/>
      </c>
      <c r="K1963" s="88" t="str">
        <f>IF(ISNUMBER(A1963), IF($G$16="fixed",$G$17,MIN(H1963*Data!$C$7*$C$16*0.5,$C$17*Data!$C$7))*$C$12,"")</f>
        <v/>
      </c>
      <c r="L1963" s="42" t="str">
        <f t="shared" ca="1" si="930"/>
        <v/>
      </c>
      <c r="M1963" s="44" t="str">
        <f t="shared" ca="1" si="931"/>
        <v/>
      </c>
      <c r="N1963" s="44" t="str">
        <f t="shared" ca="1" si="932"/>
        <v/>
      </c>
      <c r="O1963" s="108" t="str">
        <f t="shared" si="916"/>
        <v/>
      </c>
      <c r="P1963" s="102" t="str">
        <f t="shared" si="917"/>
        <v/>
      </c>
      <c r="Q1963" s="102" t="str">
        <f t="shared" si="918"/>
        <v/>
      </c>
      <c r="R1963" s="120" t="str">
        <f t="shared" si="919"/>
        <v/>
      </c>
      <c r="S1963" s="54" t="str">
        <f t="shared" si="920"/>
        <v/>
      </c>
      <c r="T1963" s="5" t="str">
        <f t="shared" si="921"/>
        <v/>
      </c>
      <c r="U1963" s="152" t="str">
        <f t="shared" si="904"/>
        <v/>
      </c>
      <c r="V1963" s="152" t="str">
        <f t="shared" si="905"/>
        <v/>
      </c>
      <c r="W1963" s="153" t="str">
        <f t="shared" si="906"/>
        <v/>
      </c>
      <c r="X1963" s="153" t="str">
        <f t="shared" si="907"/>
        <v/>
      </c>
      <c r="Y1963" s="153" t="str">
        <f t="shared" si="908"/>
        <v/>
      </c>
      <c r="Z1963" s="153" t="str">
        <f t="shared" si="909"/>
        <v/>
      </c>
      <c r="AA1963" s="152" t="str">
        <f t="shared" si="910"/>
        <v/>
      </c>
      <c r="AB1963" s="152" t="str">
        <f t="shared" si="911"/>
        <v/>
      </c>
      <c r="AC1963" s="154" t="str">
        <f t="shared" si="922"/>
        <v/>
      </c>
      <c r="AD1963" s="154" t="str">
        <f t="shared" si="923"/>
        <v/>
      </c>
      <c r="AE1963" s="3" t="str">
        <f t="shared" si="924"/>
        <v/>
      </c>
      <c r="AF1963" s="3" t="str">
        <f t="shared" si="925"/>
        <v/>
      </c>
      <c r="AG1963" s="3" t="str">
        <f t="shared" si="926"/>
        <v/>
      </c>
      <c r="AH1963" s="4" t="str">
        <f t="shared" si="927"/>
        <v/>
      </c>
      <c r="AI1963" s="75" t="str">
        <f t="shared" si="928"/>
        <v/>
      </c>
      <c r="AJ1963" s="75" t="str">
        <f t="shared" si="929"/>
        <v/>
      </c>
    </row>
    <row r="1964" spans="1:36">
      <c r="A1964" s="41" t="str">
        <f t="shared" si="912"/>
        <v/>
      </c>
      <c r="B1964" s="150" t="str">
        <f>IF(ISNUMBER(A1964),INDEX('MetaTrader Import'!$H$13:$J$5893,TRUNC(((A1964-$A$39+1)-1)/3)+1,MOD((A1964-$A$39+1)-1,3)+1),"")</f>
        <v/>
      </c>
      <c r="C1964" s="43" t="str">
        <f t="shared" si="913"/>
        <v/>
      </c>
      <c r="D1964" s="43" t="str">
        <f t="shared" ca="1" si="903"/>
        <v/>
      </c>
      <c r="E1964" s="43" t="str">
        <f t="shared" si="914"/>
        <v/>
      </c>
      <c r="F1964" s="43" t="str">
        <f t="shared" si="915"/>
        <v/>
      </c>
      <c r="G1964" s="43" t="str">
        <f>IF(A1964&lt;&gt;"",IF(A1964&lt;Data!$G$11*0.25,$C$13/$G$32,IF(A1964&gt;Data!$G$11*0.25,$C$13,$C$13*10)),"")</f>
        <v/>
      </c>
      <c r="H1964" s="43" t="str">
        <f>IF(A1964&lt;&gt;"",IF(Data!$G$9="constant",$C$13,IF(Data!$G$9="squeeze",G1964,F1964)),"")</f>
        <v/>
      </c>
      <c r="I1964" s="38" t="str">
        <f ca="1">IF(ISNUMBER(A1964),NORMINV(RAND(),0,IF(AND(Data!$G$9="squeeze",A1964&lt;Data!$G$11*0.25),$H$32,1)*$C$30*$C$13)*($C$14*$C$12),"")</f>
        <v/>
      </c>
      <c r="J1964" s="42" t="str">
        <f ca="1">IFERROR(IF(Data!$C$6="Real",B1964,I1964+J1963+($C$14*$C$12)*(NORMINV(RAND(),$C$15,CHOOSE($G$13,$C$13,F1964,G1964)))),"")</f>
        <v/>
      </c>
      <c r="K1964" s="88" t="str">
        <f>IF(ISNUMBER(A1964), IF($G$16="fixed",$G$17,MIN(H1964*Data!$C$7*$C$16*0.5,$C$17*Data!$C$7))*$C$12,"")</f>
        <v/>
      </c>
      <c r="L1964" s="42" t="str">
        <f t="shared" ca="1" si="930"/>
        <v/>
      </c>
      <c r="M1964" s="44" t="str">
        <f t="shared" ca="1" si="931"/>
        <v/>
      </c>
      <c r="N1964" s="44" t="str">
        <f t="shared" ca="1" si="932"/>
        <v/>
      </c>
      <c r="O1964" s="108" t="str">
        <f t="shared" si="916"/>
        <v/>
      </c>
      <c r="P1964" s="102" t="str">
        <f t="shared" si="917"/>
        <v/>
      </c>
      <c r="Q1964" s="102" t="str">
        <f t="shared" si="918"/>
        <v/>
      </c>
      <c r="R1964" s="120" t="str">
        <f t="shared" si="919"/>
        <v/>
      </c>
      <c r="S1964" s="54" t="str">
        <f t="shared" si="920"/>
        <v/>
      </c>
      <c r="T1964" s="5" t="str">
        <f t="shared" si="921"/>
        <v/>
      </c>
      <c r="U1964" s="152" t="str">
        <f t="shared" si="904"/>
        <v/>
      </c>
      <c r="V1964" s="152" t="str">
        <f t="shared" si="905"/>
        <v/>
      </c>
      <c r="W1964" s="153" t="str">
        <f t="shared" si="906"/>
        <v/>
      </c>
      <c r="X1964" s="153" t="str">
        <f t="shared" si="907"/>
        <v/>
      </c>
      <c r="Y1964" s="153" t="str">
        <f t="shared" si="908"/>
        <v/>
      </c>
      <c r="Z1964" s="153" t="str">
        <f t="shared" si="909"/>
        <v/>
      </c>
      <c r="AA1964" s="152" t="str">
        <f t="shared" si="910"/>
        <v/>
      </c>
      <c r="AB1964" s="152" t="str">
        <f t="shared" si="911"/>
        <v/>
      </c>
      <c r="AC1964" s="154" t="str">
        <f t="shared" si="922"/>
        <v/>
      </c>
      <c r="AD1964" s="154" t="str">
        <f t="shared" si="923"/>
        <v/>
      </c>
      <c r="AE1964" s="3" t="str">
        <f t="shared" si="924"/>
        <v/>
      </c>
      <c r="AF1964" s="3" t="str">
        <f t="shared" si="925"/>
        <v/>
      </c>
      <c r="AG1964" s="3" t="str">
        <f t="shared" si="926"/>
        <v/>
      </c>
      <c r="AH1964" s="4" t="str">
        <f t="shared" si="927"/>
        <v/>
      </c>
      <c r="AI1964" s="75" t="str">
        <f t="shared" si="928"/>
        <v/>
      </c>
      <c r="AJ1964" s="75" t="str">
        <f t="shared" si="929"/>
        <v/>
      </c>
    </row>
    <row r="1965" spans="1:36">
      <c r="A1965" s="41" t="str">
        <f t="shared" si="912"/>
        <v/>
      </c>
      <c r="B1965" s="150" t="str">
        <f>IF(ISNUMBER(A1965),INDEX('MetaTrader Import'!$H$13:$J$5893,TRUNC(((A1965-$A$39+1)-1)/3)+1,MOD((A1965-$A$39+1)-1,3)+1),"")</f>
        <v/>
      </c>
      <c r="C1965" s="43" t="str">
        <f t="shared" si="913"/>
        <v/>
      </c>
      <c r="D1965" s="43" t="str">
        <f t="shared" ca="1" si="903"/>
        <v/>
      </c>
      <c r="E1965" s="43" t="str">
        <f t="shared" si="914"/>
        <v/>
      </c>
      <c r="F1965" s="43" t="str">
        <f t="shared" si="915"/>
        <v/>
      </c>
      <c r="G1965" s="43" t="str">
        <f>IF(A1965&lt;&gt;"",IF(A1965&lt;Data!$G$11*0.25,$C$13/$G$32,IF(A1965&gt;Data!$G$11*0.25,$C$13,$C$13*10)),"")</f>
        <v/>
      </c>
      <c r="H1965" s="43" t="str">
        <f>IF(A1965&lt;&gt;"",IF(Data!$G$9="constant",$C$13,IF(Data!$G$9="squeeze",G1965,F1965)),"")</f>
        <v/>
      </c>
      <c r="I1965" s="38" t="str">
        <f ca="1">IF(ISNUMBER(A1965),NORMINV(RAND(),0,IF(AND(Data!$G$9="squeeze",A1965&lt;Data!$G$11*0.25),$H$32,1)*$C$30*$C$13)*($C$14*$C$12),"")</f>
        <v/>
      </c>
      <c r="J1965" s="42" t="str">
        <f ca="1">IFERROR(IF(Data!$C$6="Real",B1965,I1965+J1964+($C$14*$C$12)*(NORMINV(RAND(),$C$15,CHOOSE($G$13,$C$13,F1965,G1965)))),"")</f>
        <v/>
      </c>
      <c r="K1965" s="88" t="str">
        <f>IF(ISNUMBER(A1965), IF($G$16="fixed",$G$17,MIN(H1965*Data!$C$7*$C$16*0.5,$C$17*Data!$C$7))*$C$12,"")</f>
        <v/>
      </c>
      <c r="L1965" s="42" t="str">
        <f t="shared" ca="1" si="930"/>
        <v/>
      </c>
      <c r="M1965" s="44" t="str">
        <f t="shared" ca="1" si="931"/>
        <v/>
      </c>
      <c r="N1965" s="44" t="str">
        <f t="shared" ca="1" si="932"/>
        <v/>
      </c>
      <c r="O1965" s="108" t="str">
        <f t="shared" si="916"/>
        <v/>
      </c>
      <c r="P1965" s="102" t="str">
        <f t="shared" si="917"/>
        <v/>
      </c>
      <c r="Q1965" s="102" t="str">
        <f t="shared" si="918"/>
        <v/>
      </c>
      <c r="R1965" s="120" t="str">
        <f t="shared" si="919"/>
        <v/>
      </c>
      <c r="S1965" s="54" t="str">
        <f t="shared" si="920"/>
        <v/>
      </c>
      <c r="T1965" s="5" t="str">
        <f t="shared" si="921"/>
        <v/>
      </c>
      <c r="U1965" s="152" t="str">
        <f t="shared" si="904"/>
        <v/>
      </c>
      <c r="V1965" s="152" t="str">
        <f t="shared" si="905"/>
        <v/>
      </c>
      <c r="W1965" s="153" t="str">
        <f t="shared" si="906"/>
        <v/>
      </c>
      <c r="X1965" s="153" t="str">
        <f t="shared" si="907"/>
        <v/>
      </c>
      <c r="Y1965" s="153" t="str">
        <f t="shared" si="908"/>
        <v/>
      </c>
      <c r="Z1965" s="153" t="str">
        <f t="shared" si="909"/>
        <v/>
      </c>
      <c r="AA1965" s="152" t="str">
        <f t="shared" si="910"/>
        <v/>
      </c>
      <c r="AB1965" s="152" t="str">
        <f t="shared" si="911"/>
        <v/>
      </c>
      <c r="AC1965" s="154" t="str">
        <f t="shared" si="922"/>
        <v/>
      </c>
      <c r="AD1965" s="154" t="str">
        <f t="shared" si="923"/>
        <v/>
      </c>
      <c r="AE1965" s="3" t="str">
        <f t="shared" si="924"/>
        <v/>
      </c>
      <c r="AF1965" s="3" t="str">
        <f t="shared" si="925"/>
        <v/>
      </c>
      <c r="AG1965" s="3" t="str">
        <f t="shared" si="926"/>
        <v/>
      </c>
      <c r="AH1965" s="4" t="str">
        <f t="shared" si="927"/>
        <v/>
      </c>
      <c r="AI1965" s="75" t="str">
        <f t="shared" si="928"/>
        <v/>
      </c>
      <c r="AJ1965" s="75" t="str">
        <f t="shared" si="929"/>
        <v/>
      </c>
    </row>
    <row r="1966" spans="1:36">
      <c r="A1966" s="41" t="str">
        <f t="shared" si="912"/>
        <v/>
      </c>
      <c r="B1966" s="150" t="str">
        <f>IF(ISNUMBER(A1966),INDEX('MetaTrader Import'!$H$13:$J$5893,TRUNC(((A1966-$A$39+1)-1)/3)+1,MOD((A1966-$A$39+1)-1,3)+1),"")</f>
        <v/>
      </c>
      <c r="C1966" s="43" t="str">
        <f t="shared" si="913"/>
        <v/>
      </c>
      <c r="D1966" s="43" t="str">
        <f t="shared" ca="1" si="903"/>
        <v/>
      </c>
      <c r="E1966" s="43" t="str">
        <f t="shared" si="914"/>
        <v/>
      </c>
      <c r="F1966" s="43" t="str">
        <f t="shared" si="915"/>
        <v/>
      </c>
      <c r="G1966" s="43" t="str">
        <f>IF(A1966&lt;&gt;"",IF(A1966&lt;Data!$G$11*0.25,$C$13/$G$32,IF(A1966&gt;Data!$G$11*0.25,$C$13,$C$13*10)),"")</f>
        <v/>
      </c>
      <c r="H1966" s="43" t="str">
        <f>IF(A1966&lt;&gt;"",IF(Data!$G$9="constant",$C$13,IF(Data!$G$9="squeeze",G1966,F1966)),"")</f>
        <v/>
      </c>
      <c r="I1966" s="38" t="str">
        <f ca="1">IF(ISNUMBER(A1966),NORMINV(RAND(),0,IF(AND(Data!$G$9="squeeze",A1966&lt;Data!$G$11*0.25),$H$32,1)*$C$30*$C$13)*($C$14*$C$12),"")</f>
        <v/>
      </c>
      <c r="J1966" s="42" t="str">
        <f ca="1">IFERROR(IF(Data!$C$6="Real",B1966,I1966+J1965+($C$14*$C$12)*(NORMINV(RAND(),$C$15,CHOOSE($G$13,$C$13,F1966,G1966)))),"")</f>
        <v/>
      </c>
      <c r="K1966" s="88" t="str">
        <f>IF(ISNUMBER(A1966), IF($G$16="fixed",$G$17,MIN(H1966*Data!$C$7*$C$16*0.5,$C$17*Data!$C$7))*$C$12,"")</f>
        <v/>
      </c>
      <c r="L1966" s="42" t="str">
        <f t="shared" ca="1" si="930"/>
        <v/>
      </c>
      <c r="M1966" s="44" t="str">
        <f t="shared" ca="1" si="931"/>
        <v/>
      </c>
      <c r="N1966" s="44" t="str">
        <f t="shared" ca="1" si="932"/>
        <v/>
      </c>
      <c r="O1966" s="108" t="str">
        <f t="shared" si="916"/>
        <v/>
      </c>
      <c r="P1966" s="102" t="str">
        <f t="shared" si="917"/>
        <v/>
      </c>
      <c r="Q1966" s="102" t="str">
        <f t="shared" si="918"/>
        <v/>
      </c>
      <c r="R1966" s="120" t="str">
        <f t="shared" si="919"/>
        <v/>
      </c>
      <c r="S1966" s="54" t="str">
        <f t="shared" si="920"/>
        <v/>
      </c>
      <c r="T1966" s="5" t="str">
        <f t="shared" si="921"/>
        <v/>
      </c>
      <c r="U1966" s="152" t="str">
        <f t="shared" si="904"/>
        <v/>
      </c>
      <c r="V1966" s="152" t="str">
        <f t="shared" si="905"/>
        <v/>
      </c>
      <c r="W1966" s="153" t="str">
        <f t="shared" si="906"/>
        <v/>
      </c>
      <c r="X1966" s="153" t="str">
        <f t="shared" si="907"/>
        <v/>
      </c>
      <c r="Y1966" s="153" t="str">
        <f t="shared" si="908"/>
        <v/>
      </c>
      <c r="Z1966" s="153" t="str">
        <f t="shared" si="909"/>
        <v/>
      </c>
      <c r="AA1966" s="152" t="str">
        <f t="shared" si="910"/>
        <v/>
      </c>
      <c r="AB1966" s="152" t="str">
        <f t="shared" si="911"/>
        <v/>
      </c>
      <c r="AC1966" s="154" t="str">
        <f t="shared" si="922"/>
        <v/>
      </c>
      <c r="AD1966" s="154" t="str">
        <f t="shared" si="923"/>
        <v/>
      </c>
      <c r="AE1966" s="3" t="str">
        <f t="shared" si="924"/>
        <v/>
      </c>
      <c r="AF1966" s="3" t="str">
        <f t="shared" si="925"/>
        <v/>
      </c>
      <c r="AG1966" s="3" t="str">
        <f t="shared" si="926"/>
        <v/>
      </c>
      <c r="AH1966" s="4" t="str">
        <f t="shared" si="927"/>
        <v/>
      </c>
      <c r="AI1966" s="75" t="str">
        <f t="shared" si="928"/>
        <v/>
      </c>
      <c r="AJ1966" s="75" t="str">
        <f t="shared" si="929"/>
        <v/>
      </c>
    </row>
    <row r="1967" spans="1:36">
      <c r="A1967" s="41" t="str">
        <f t="shared" si="912"/>
        <v/>
      </c>
      <c r="B1967" s="150" t="str">
        <f>IF(ISNUMBER(A1967),INDEX('MetaTrader Import'!$H$13:$J$5893,TRUNC(((A1967-$A$39+1)-1)/3)+1,MOD((A1967-$A$39+1)-1,3)+1),"")</f>
        <v/>
      </c>
      <c r="C1967" s="43" t="str">
        <f t="shared" si="913"/>
        <v/>
      </c>
      <c r="D1967" s="43" t="str">
        <f t="shared" ca="1" si="903"/>
        <v/>
      </c>
      <c r="E1967" s="43" t="str">
        <f t="shared" si="914"/>
        <v/>
      </c>
      <c r="F1967" s="43" t="str">
        <f t="shared" si="915"/>
        <v/>
      </c>
      <c r="G1967" s="43" t="str">
        <f>IF(A1967&lt;&gt;"",IF(A1967&lt;Data!$G$11*0.25,$C$13/$G$32,IF(A1967&gt;Data!$G$11*0.25,$C$13,$C$13*10)),"")</f>
        <v/>
      </c>
      <c r="H1967" s="43" t="str">
        <f>IF(A1967&lt;&gt;"",IF(Data!$G$9="constant",$C$13,IF(Data!$G$9="squeeze",G1967,F1967)),"")</f>
        <v/>
      </c>
      <c r="I1967" s="38" t="str">
        <f ca="1">IF(ISNUMBER(A1967),NORMINV(RAND(),0,IF(AND(Data!$G$9="squeeze",A1967&lt;Data!$G$11*0.25),$H$32,1)*$C$30*$C$13)*($C$14*$C$12),"")</f>
        <v/>
      </c>
      <c r="J1967" s="42" t="str">
        <f ca="1">IFERROR(IF(Data!$C$6="Real",B1967,I1967+J1966+($C$14*$C$12)*(NORMINV(RAND(),$C$15,CHOOSE($G$13,$C$13,F1967,G1967)))),"")</f>
        <v/>
      </c>
      <c r="K1967" s="88" t="str">
        <f>IF(ISNUMBER(A1967), IF($G$16="fixed",$G$17,MIN(H1967*Data!$C$7*$C$16*0.5,$C$17*Data!$C$7))*$C$12,"")</f>
        <v/>
      </c>
      <c r="L1967" s="42" t="str">
        <f t="shared" ca="1" si="930"/>
        <v/>
      </c>
      <c r="M1967" s="44" t="str">
        <f t="shared" ca="1" si="931"/>
        <v/>
      </c>
      <c r="N1967" s="44" t="str">
        <f t="shared" ca="1" si="932"/>
        <v/>
      </c>
      <c r="O1967" s="108" t="str">
        <f t="shared" si="916"/>
        <v/>
      </c>
      <c r="P1967" s="102" t="str">
        <f t="shared" si="917"/>
        <v/>
      </c>
      <c r="Q1967" s="102" t="str">
        <f t="shared" si="918"/>
        <v/>
      </c>
      <c r="R1967" s="120" t="str">
        <f t="shared" si="919"/>
        <v/>
      </c>
      <c r="S1967" s="54" t="str">
        <f t="shared" si="920"/>
        <v/>
      </c>
      <c r="T1967" s="5" t="str">
        <f t="shared" si="921"/>
        <v/>
      </c>
      <c r="U1967" s="152" t="str">
        <f t="shared" si="904"/>
        <v/>
      </c>
      <c r="V1967" s="152" t="str">
        <f t="shared" si="905"/>
        <v/>
      </c>
      <c r="W1967" s="153" t="str">
        <f t="shared" si="906"/>
        <v/>
      </c>
      <c r="X1967" s="153" t="str">
        <f t="shared" si="907"/>
        <v/>
      </c>
      <c r="Y1967" s="153" t="str">
        <f t="shared" si="908"/>
        <v/>
      </c>
      <c r="Z1967" s="153" t="str">
        <f t="shared" si="909"/>
        <v/>
      </c>
      <c r="AA1967" s="152" t="str">
        <f t="shared" si="910"/>
        <v/>
      </c>
      <c r="AB1967" s="152" t="str">
        <f t="shared" si="911"/>
        <v/>
      </c>
      <c r="AC1967" s="154" t="str">
        <f t="shared" si="922"/>
        <v/>
      </c>
      <c r="AD1967" s="154" t="str">
        <f t="shared" si="923"/>
        <v/>
      </c>
      <c r="AE1967" s="3" t="str">
        <f t="shared" si="924"/>
        <v/>
      </c>
      <c r="AF1967" s="3" t="str">
        <f t="shared" si="925"/>
        <v/>
      </c>
      <c r="AG1967" s="3" t="str">
        <f t="shared" si="926"/>
        <v/>
      </c>
      <c r="AH1967" s="4" t="str">
        <f t="shared" si="927"/>
        <v/>
      </c>
      <c r="AI1967" s="75" t="str">
        <f t="shared" si="928"/>
        <v/>
      </c>
      <c r="AJ1967" s="75" t="str">
        <f t="shared" si="929"/>
        <v/>
      </c>
    </row>
    <row r="1968" spans="1:36">
      <c r="A1968" s="41" t="str">
        <f t="shared" si="912"/>
        <v/>
      </c>
      <c r="B1968" s="150" t="str">
        <f>IF(ISNUMBER(A1968),INDEX('MetaTrader Import'!$H$13:$J$5893,TRUNC(((A1968-$A$39+1)-1)/3)+1,MOD((A1968-$A$39+1)-1,3)+1),"")</f>
        <v/>
      </c>
      <c r="C1968" s="43" t="str">
        <f t="shared" si="913"/>
        <v/>
      </c>
      <c r="D1968" s="43" t="str">
        <f t="shared" ca="1" si="903"/>
        <v/>
      </c>
      <c r="E1968" s="43" t="str">
        <f t="shared" si="914"/>
        <v/>
      </c>
      <c r="F1968" s="43" t="str">
        <f t="shared" si="915"/>
        <v/>
      </c>
      <c r="G1968" s="43" t="str">
        <f>IF(A1968&lt;&gt;"",IF(A1968&lt;Data!$G$11*0.25,$C$13/$G$32,IF(A1968&gt;Data!$G$11*0.25,$C$13,$C$13*10)),"")</f>
        <v/>
      </c>
      <c r="H1968" s="43" t="str">
        <f>IF(A1968&lt;&gt;"",IF(Data!$G$9="constant",$C$13,IF(Data!$G$9="squeeze",G1968,F1968)),"")</f>
        <v/>
      </c>
      <c r="I1968" s="38" t="str">
        <f ca="1">IF(ISNUMBER(A1968),NORMINV(RAND(),0,IF(AND(Data!$G$9="squeeze",A1968&lt;Data!$G$11*0.25),$H$32,1)*$C$30*$C$13)*($C$14*$C$12),"")</f>
        <v/>
      </c>
      <c r="J1968" s="42" t="str">
        <f ca="1">IFERROR(IF(Data!$C$6="Real",B1968,I1968+J1967+($C$14*$C$12)*(NORMINV(RAND(),$C$15,CHOOSE($G$13,$C$13,F1968,G1968)))),"")</f>
        <v/>
      </c>
      <c r="K1968" s="88" t="str">
        <f>IF(ISNUMBER(A1968), IF($G$16="fixed",$G$17,MIN(H1968*Data!$C$7*$C$16*0.5,$C$17*Data!$C$7))*$C$12,"")</f>
        <v/>
      </c>
      <c r="L1968" s="42" t="str">
        <f t="shared" ca="1" si="930"/>
        <v/>
      </c>
      <c r="M1968" s="44" t="str">
        <f t="shared" ca="1" si="931"/>
        <v/>
      </c>
      <c r="N1968" s="44" t="str">
        <f t="shared" ca="1" si="932"/>
        <v/>
      </c>
      <c r="O1968" s="108" t="str">
        <f t="shared" si="916"/>
        <v/>
      </c>
      <c r="P1968" s="102" t="str">
        <f t="shared" si="917"/>
        <v/>
      </c>
      <c r="Q1968" s="102" t="str">
        <f t="shared" si="918"/>
        <v/>
      </c>
      <c r="R1968" s="120" t="str">
        <f t="shared" si="919"/>
        <v/>
      </c>
      <c r="S1968" s="54" t="str">
        <f t="shared" si="920"/>
        <v/>
      </c>
      <c r="T1968" s="5" t="str">
        <f t="shared" si="921"/>
        <v/>
      </c>
      <c r="U1968" s="152" t="str">
        <f t="shared" si="904"/>
        <v/>
      </c>
      <c r="V1968" s="152" t="str">
        <f t="shared" si="905"/>
        <v/>
      </c>
      <c r="W1968" s="153" t="str">
        <f t="shared" si="906"/>
        <v/>
      </c>
      <c r="X1968" s="153" t="str">
        <f t="shared" si="907"/>
        <v/>
      </c>
      <c r="Y1968" s="153" t="str">
        <f t="shared" si="908"/>
        <v/>
      </c>
      <c r="Z1968" s="153" t="str">
        <f t="shared" si="909"/>
        <v/>
      </c>
      <c r="AA1968" s="152" t="str">
        <f t="shared" si="910"/>
        <v/>
      </c>
      <c r="AB1968" s="152" t="str">
        <f t="shared" si="911"/>
        <v/>
      </c>
      <c r="AC1968" s="154" t="str">
        <f t="shared" si="922"/>
        <v/>
      </c>
      <c r="AD1968" s="154" t="str">
        <f t="shared" si="923"/>
        <v/>
      </c>
      <c r="AE1968" s="3" t="str">
        <f t="shared" si="924"/>
        <v/>
      </c>
      <c r="AF1968" s="3" t="str">
        <f t="shared" si="925"/>
        <v/>
      </c>
      <c r="AG1968" s="3" t="str">
        <f t="shared" si="926"/>
        <v/>
      </c>
      <c r="AH1968" s="4" t="str">
        <f t="shared" si="927"/>
        <v/>
      </c>
      <c r="AI1968" s="75" t="str">
        <f t="shared" si="928"/>
        <v/>
      </c>
      <c r="AJ1968" s="75" t="str">
        <f t="shared" si="929"/>
        <v/>
      </c>
    </row>
    <row r="1969" spans="1:36">
      <c r="A1969" s="41" t="str">
        <f t="shared" si="912"/>
        <v/>
      </c>
      <c r="B1969" s="150" t="str">
        <f>IF(ISNUMBER(A1969),INDEX('MetaTrader Import'!$H$13:$J$5893,TRUNC(((A1969-$A$39+1)-1)/3)+1,MOD((A1969-$A$39+1)-1,3)+1),"")</f>
        <v/>
      </c>
      <c r="C1969" s="43" t="str">
        <f t="shared" si="913"/>
        <v/>
      </c>
      <c r="D1969" s="43" t="str">
        <f t="shared" ca="1" si="903"/>
        <v/>
      </c>
      <c r="E1969" s="43" t="str">
        <f t="shared" si="914"/>
        <v/>
      </c>
      <c r="F1969" s="43" t="str">
        <f t="shared" si="915"/>
        <v/>
      </c>
      <c r="G1969" s="43" t="str">
        <f>IF(A1969&lt;&gt;"",IF(A1969&lt;Data!$G$11*0.25,$C$13/$G$32,IF(A1969&gt;Data!$G$11*0.25,$C$13,$C$13*10)),"")</f>
        <v/>
      </c>
      <c r="H1969" s="43" t="str">
        <f>IF(A1969&lt;&gt;"",IF(Data!$G$9="constant",$C$13,IF(Data!$G$9="squeeze",G1969,F1969)),"")</f>
        <v/>
      </c>
      <c r="I1969" s="38" t="str">
        <f ca="1">IF(ISNUMBER(A1969),NORMINV(RAND(),0,IF(AND(Data!$G$9="squeeze",A1969&lt;Data!$G$11*0.25),$H$32,1)*$C$30*$C$13)*($C$14*$C$12),"")</f>
        <v/>
      </c>
      <c r="J1969" s="42" t="str">
        <f ca="1">IFERROR(IF(Data!$C$6="Real",B1969,I1969+J1968+($C$14*$C$12)*(NORMINV(RAND(),$C$15,CHOOSE($G$13,$C$13,F1969,G1969)))),"")</f>
        <v/>
      </c>
      <c r="K1969" s="88" t="str">
        <f>IF(ISNUMBER(A1969), IF($G$16="fixed",$G$17,MIN(H1969*Data!$C$7*$C$16*0.5,$C$17*Data!$C$7))*$C$12,"")</f>
        <v/>
      </c>
      <c r="L1969" s="42" t="str">
        <f t="shared" ca="1" si="930"/>
        <v/>
      </c>
      <c r="M1969" s="44" t="str">
        <f t="shared" ca="1" si="931"/>
        <v/>
      </c>
      <c r="N1969" s="44" t="str">
        <f t="shared" ca="1" si="932"/>
        <v/>
      </c>
      <c r="O1969" s="108" t="str">
        <f t="shared" si="916"/>
        <v/>
      </c>
      <c r="P1969" s="102" t="str">
        <f t="shared" si="917"/>
        <v/>
      </c>
      <c r="Q1969" s="102" t="str">
        <f t="shared" si="918"/>
        <v/>
      </c>
      <c r="R1969" s="120" t="str">
        <f t="shared" si="919"/>
        <v/>
      </c>
      <c r="S1969" s="54" t="str">
        <f t="shared" si="920"/>
        <v/>
      </c>
      <c r="T1969" s="5" t="str">
        <f t="shared" si="921"/>
        <v/>
      </c>
      <c r="U1969" s="152" t="str">
        <f t="shared" si="904"/>
        <v/>
      </c>
      <c r="V1969" s="152" t="str">
        <f t="shared" si="905"/>
        <v/>
      </c>
      <c r="W1969" s="153" t="str">
        <f t="shared" si="906"/>
        <v/>
      </c>
      <c r="X1969" s="153" t="str">
        <f t="shared" si="907"/>
        <v/>
      </c>
      <c r="Y1969" s="153" t="str">
        <f t="shared" si="908"/>
        <v/>
      </c>
      <c r="Z1969" s="153" t="str">
        <f t="shared" si="909"/>
        <v/>
      </c>
      <c r="AA1969" s="152" t="str">
        <f t="shared" si="910"/>
        <v/>
      </c>
      <c r="AB1969" s="152" t="str">
        <f t="shared" si="911"/>
        <v/>
      </c>
      <c r="AC1969" s="154" t="str">
        <f t="shared" si="922"/>
        <v/>
      </c>
      <c r="AD1969" s="154" t="str">
        <f t="shared" si="923"/>
        <v/>
      </c>
      <c r="AE1969" s="3" t="str">
        <f t="shared" si="924"/>
        <v/>
      </c>
      <c r="AF1969" s="3" t="str">
        <f t="shared" si="925"/>
        <v/>
      </c>
      <c r="AG1969" s="3" t="str">
        <f t="shared" si="926"/>
        <v/>
      </c>
      <c r="AH1969" s="4" t="str">
        <f t="shared" si="927"/>
        <v/>
      </c>
      <c r="AI1969" s="75" t="str">
        <f t="shared" si="928"/>
        <v/>
      </c>
      <c r="AJ1969" s="75" t="str">
        <f t="shared" si="929"/>
        <v/>
      </c>
    </row>
    <row r="1970" spans="1:36">
      <c r="A1970" s="41" t="str">
        <f t="shared" si="912"/>
        <v/>
      </c>
      <c r="B1970" s="150" t="str">
        <f>IF(ISNUMBER(A1970),INDEX('MetaTrader Import'!$H$13:$J$5893,TRUNC(((A1970-$A$39+1)-1)/3)+1,MOD((A1970-$A$39+1)-1,3)+1),"")</f>
        <v/>
      </c>
      <c r="C1970" s="43" t="str">
        <f t="shared" si="913"/>
        <v/>
      </c>
      <c r="D1970" s="43" t="str">
        <f t="shared" ca="1" si="903"/>
        <v/>
      </c>
      <c r="E1970" s="43" t="str">
        <f t="shared" si="914"/>
        <v/>
      </c>
      <c r="F1970" s="43" t="str">
        <f t="shared" si="915"/>
        <v/>
      </c>
      <c r="G1970" s="43" t="str">
        <f>IF(A1970&lt;&gt;"",IF(A1970&lt;Data!$G$11*0.25,$C$13/$G$32,IF(A1970&gt;Data!$G$11*0.25,$C$13,$C$13*10)),"")</f>
        <v/>
      </c>
      <c r="H1970" s="43" t="str">
        <f>IF(A1970&lt;&gt;"",IF(Data!$G$9="constant",$C$13,IF(Data!$G$9="squeeze",G1970,F1970)),"")</f>
        <v/>
      </c>
      <c r="I1970" s="38" t="str">
        <f ca="1">IF(ISNUMBER(A1970),NORMINV(RAND(),0,IF(AND(Data!$G$9="squeeze",A1970&lt;Data!$G$11*0.25),$H$32,1)*$C$30*$C$13)*($C$14*$C$12),"")</f>
        <v/>
      </c>
      <c r="J1970" s="42" t="str">
        <f ca="1">IFERROR(IF(Data!$C$6="Real",B1970,I1970+J1969+($C$14*$C$12)*(NORMINV(RAND(),$C$15,CHOOSE($G$13,$C$13,F1970,G1970)))),"")</f>
        <v/>
      </c>
      <c r="K1970" s="88" t="str">
        <f>IF(ISNUMBER(A1970), IF($G$16="fixed",$G$17,MIN(H1970*Data!$C$7*$C$16*0.5,$C$17*Data!$C$7))*$C$12,"")</f>
        <v/>
      </c>
      <c r="L1970" s="42" t="str">
        <f t="shared" ca="1" si="930"/>
        <v/>
      </c>
      <c r="M1970" s="44" t="str">
        <f t="shared" ca="1" si="931"/>
        <v/>
      </c>
      <c r="N1970" s="44" t="str">
        <f t="shared" ca="1" si="932"/>
        <v/>
      </c>
      <c r="O1970" s="108" t="str">
        <f t="shared" si="916"/>
        <v/>
      </c>
      <c r="P1970" s="102" t="str">
        <f t="shared" si="917"/>
        <v/>
      </c>
      <c r="Q1970" s="102" t="str">
        <f t="shared" si="918"/>
        <v/>
      </c>
      <c r="R1970" s="120" t="str">
        <f t="shared" si="919"/>
        <v/>
      </c>
      <c r="S1970" s="54" t="str">
        <f t="shared" si="920"/>
        <v/>
      </c>
      <c r="T1970" s="5" t="str">
        <f t="shared" si="921"/>
        <v/>
      </c>
      <c r="U1970" s="152" t="str">
        <f t="shared" si="904"/>
        <v/>
      </c>
      <c r="V1970" s="152" t="str">
        <f t="shared" si="905"/>
        <v/>
      </c>
      <c r="W1970" s="153" t="str">
        <f t="shared" si="906"/>
        <v/>
      </c>
      <c r="X1970" s="153" t="str">
        <f t="shared" si="907"/>
        <v/>
      </c>
      <c r="Y1970" s="153" t="str">
        <f t="shared" si="908"/>
        <v/>
      </c>
      <c r="Z1970" s="153" t="str">
        <f t="shared" si="909"/>
        <v/>
      </c>
      <c r="AA1970" s="152" t="str">
        <f t="shared" si="910"/>
        <v/>
      </c>
      <c r="AB1970" s="152" t="str">
        <f t="shared" si="911"/>
        <v/>
      </c>
      <c r="AC1970" s="154" t="str">
        <f t="shared" si="922"/>
        <v/>
      </c>
      <c r="AD1970" s="154" t="str">
        <f t="shared" si="923"/>
        <v/>
      </c>
      <c r="AE1970" s="3" t="str">
        <f t="shared" si="924"/>
        <v/>
      </c>
      <c r="AF1970" s="3" t="str">
        <f t="shared" si="925"/>
        <v/>
      </c>
      <c r="AG1970" s="3" t="str">
        <f t="shared" si="926"/>
        <v/>
      </c>
      <c r="AH1970" s="4" t="str">
        <f t="shared" si="927"/>
        <v/>
      </c>
      <c r="AI1970" s="75" t="str">
        <f t="shared" si="928"/>
        <v/>
      </c>
      <c r="AJ1970" s="75" t="str">
        <f t="shared" si="929"/>
        <v/>
      </c>
    </row>
    <row r="1971" spans="1:36">
      <c r="A1971" s="41" t="str">
        <f t="shared" si="912"/>
        <v/>
      </c>
      <c r="B1971" s="150" t="str">
        <f>IF(ISNUMBER(A1971),INDEX('MetaTrader Import'!$H$13:$J$5893,TRUNC(((A1971-$A$39+1)-1)/3)+1,MOD((A1971-$A$39+1)-1,3)+1),"")</f>
        <v/>
      </c>
      <c r="C1971" s="43" t="str">
        <f t="shared" si="913"/>
        <v/>
      </c>
      <c r="D1971" s="43" t="str">
        <f t="shared" ca="1" si="903"/>
        <v/>
      </c>
      <c r="E1971" s="43" t="str">
        <f t="shared" si="914"/>
        <v/>
      </c>
      <c r="F1971" s="43" t="str">
        <f t="shared" si="915"/>
        <v/>
      </c>
      <c r="G1971" s="43" t="str">
        <f>IF(A1971&lt;&gt;"",IF(A1971&lt;Data!$G$11*0.25,$C$13/$G$32,IF(A1971&gt;Data!$G$11*0.25,$C$13,$C$13*10)),"")</f>
        <v/>
      </c>
      <c r="H1971" s="43" t="str">
        <f>IF(A1971&lt;&gt;"",IF(Data!$G$9="constant",$C$13,IF(Data!$G$9="squeeze",G1971,F1971)),"")</f>
        <v/>
      </c>
      <c r="I1971" s="38" t="str">
        <f ca="1">IF(ISNUMBER(A1971),NORMINV(RAND(),0,IF(AND(Data!$G$9="squeeze",A1971&lt;Data!$G$11*0.25),$H$32,1)*$C$30*$C$13)*($C$14*$C$12),"")</f>
        <v/>
      </c>
      <c r="J1971" s="42" t="str">
        <f ca="1">IFERROR(IF(Data!$C$6="Real",B1971,I1971+J1970+($C$14*$C$12)*(NORMINV(RAND(),$C$15,CHOOSE($G$13,$C$13,F1971,G1971)))),"")</f>
        <v/>
      </c>
      <c r="K1971" s="88" t="str">
        <f>IF(ISNUMBER(A1971), IF($G$16="fixed",$G$17,MIN(H1971*Data!$C$7*$C$16*0.5,$C$17*Data!$C$7))*$C$12,"")</f>
        <v/>
      </c>
      <c r="L1971" s="42" t="str">
        <f t="shared" ca="1" si="930"/>
        <v/>
      </c>
      <c r="M1971" s="44" t="str">
        <f t="shared" ca="1" si="931"/>
        <v/>
      </c>
      <c r="N1971" s="44" t="str">
        <f t="shared" ca="1" si="932"/>
        <v/>
      </c>
      <c r="O1971" s="108" t="str">
        <f t="shared" si="916"/>
        <v/>
      </c>
      <c r="P1971" s="102" t="str">
        <f t="shared" si="917"/>
        <v/>
      </c>
      <c r="Q1971" s="102" t="str">
        <f t="shared" si="918"/>
        <v/>
      </c>
      <c r="R1971" s="120" t="str">
        <f t="shared" si="919"/>
        <v/>
      </c>
      <c r="S1971" s="54" t="str">
        <f t="shared" si="920"/>
        <v/>
      </c>
      <c r="T1971" s="5" t="str">
        <f t="shared" si="921"/>
        <v/>
      </c>
      <c r="U1971" s="152" t="str">
        <f t="shared" si="904"/>
        <v/>
      </c>
      <c r="V1971" s="152" t="str">
        <f t="shared" si="905"/>
        <v/>
      </c>
      <c r="W1971" s="153" t="str">
        <f t="shared" si="906"/>
        <v/>
      </c>
      <c r="X1971" s="153" t="str">
        <f t="shared" si="907"/>
        <v/>
      </c>
      <c r="Y1971" s="153" t="str">
        <f t="shared" si="908"/>
        <v/>
      </c>
      <c r="Z1971" s="153" t="str">
        <f t="shared" si="909"/>
        <v/>
      </c>
      <c r="AA1971" s="152" t="str">
        <f t="shared" si="910"/>
        <v/>
      </c>
      <c r="AB1971" s="152" t="str">
        <f t="shared" si="911"/>
        <v/>
      </c>
      <c r="AC1971" s="154" t="str">
        <f t="shared" si="922"/>
        <v/>
      </c>
      <c r="AD1971" s="154" t="str">
        <f t="shared" si="923"/>
        <v/>
      </c>
      <c r="AE1971" s="3" t="str">
        <f t="shared" si="924"/>
        <v/>
      </c>
      <c r="AF1971" s="3" t="str">
        <f t="shared" si="925"/>
        <v/>
      </c>
      <c r="AG1971" s="3" t="str">
        <f t="shared" si="926"/>
        <v/>
      </c>
      <c r="AH1971" s="4" t="str">
        <f t="shared" si="927"/>
        <v/>
      </c>
      <c r="AI1971" s="75" t="str">
        <f t="shared" si="928"/>
        <v/>
      </c>
      <c r="AJ1971" s="75" t="str">
        <f t="shared" si="929"/>
        <v/>
      </c>
    </row>
    <row r="1972" spans="1:36">
      <c r="A1972" s="41" t="str">
        <f t="shared" si="912"/>
        <v/>
      </c>
      <c r="B1972" s="150" t="str">
        <f>IF(ISNUMBER(A1972),INDEX('MetaTrader Import'!$H$13:$J$5893,TRUNC(((A1972-$A$39+1)-1)/3)+1,MOD((A1972-$A$39+1)-1,3)+1),"")</f>
        <v/>
      </c>
      <c r="C1972" s="43" t="str">
        <f t="shared" si="913"/>
        <v/>
      </c>
      <c r="D1972" s="43" t="str">
        <f t="shared" ca="1" si="903"/>
        <v/>
      </c>
      <c r="E1972" s="43" t="str">
        <f t="shared" si="914"/>
        <v/>
      </c>
      <c r="F1972" s="43" t="str">
        <f t="shared" si="915"/>
        <v/>
      </c>
      <c r="G1972" s="43" t="str">
        <f>IF(A1972&lt;&gt;"",IF(A1972&lt;Data!$G$11*0.25,$C$13/$G$32,IF(A1972&gt;Data!$G$11*0.25,$C$13,$C$13*10)),"")</f>
        <v/>
      </c>
      <c r="H1972" s="43" t="str">
        <f>IF(A1972&lt;&gt;"",IF(Data!$G$9="constant",$C$13,IF(Data!$G$9="squeeze",G1972,F1972)),"")</f>
        <v/>
      </c>
      <c r="I1972" s="38" t="str">
        <f ca="1">IF(ISNUMBER(A1972),NORMINV(RAND(),0,IF(AND(Data!$G$9="squeeze",A1972&lt;Data!$G$11*0.25),$H$32,1)*$C$30*$C$13)*($C$14*$C$12),"")</f>
        <v/>
      </c>
      <c r="J1972" s="42" t="str">
        <f ca="1">IFERROR(IF(Data!$C$6="Real",B1972,I1972+J1971+($C$14*$C$12)*(NORMINV(RAND(),$C$15,CHOOSE($G$13,$C$13,F1972,G1972)))),"")</f>
        <v/>
      </c>
      <c r="K1972" s="88" t="str">
        <f>IF(ISNUMBER(A1972), IF($G$16="fixed",$G$17,MIN(H1972*Data!$C$7*$C$16*0.5,$C$17*Data!$C$7))*$C$12,"")</f>
        <v/>
      </c>
      <c r="L1972" s="42" t="str">
        <f t="shared" ca="1" si="930"/>
        <v/>
      </c>
      <c r="M1972" s="44" t="str">
        <f t="shared" ca="1" si="931"/>
        <v/>
      </c>
      <c r="N1972" s="44" t="str">
        <f t="shared" ca="1" si="932"/>
        <v/>
      </c>
      <c r="O1972" s="108" t="str">
        <f t="shared" si="916"/>
        <v/>
      </c>
      <c r="P1972" s="102" t="str">
        <f t="shared" si="917"/>
        <v/>
      </c>
      <c r="Q1972" s="102" t="str">
        <f t="shared" si="918"/>
        <v/>
      </c>
      <c r="R1972" s="120" t="str">
        <f t="shared" si="919"/>
        <v/>
      </c>
      <c r="S1972" s="54" t="str">
        <f t="shared" si="920"/>
        <v/>
      </c>
      <c r="T1972" s="5" t="str">
        <f t="shared" si="921"/>
        <v/>
      </c>
      <c r="U1972" s="152" t="str">
        <f t="shared" si="904"/>
        <v/>
      </c>
      <c r="V1972" s="152" t="str">
        <f t="shared" si="905"/>
        <v/>
      </c>
      <c r="W1972" s="153" t="str">
        <f t="shared" si="906"/>
        <v/>
      </c>
      <c r="X1972" s="153" t="str">
        <f t="shared" si="907"/>
        <v/>
      </c>
      <c r="Y1972" s="153" t="str">
        <f t="shared" si="908"/>
        <v/>
      </c>
      <c r="Z1972" s="153" t="str">
        <f t="shared" si="909"/>
        <v/>
      </c>
      <c r="AA1972" s="152" t="str">
        <f t="shared" si="910"/>
        <v/>
      </c>
      <c r="AB1972" s="152" t="str">
        <f t="shared" si="911"/>
        <v/>
      </c>
      <c r="AC1972" s="154" t="str">
        <f t="shared" si="922"/>
        <v/>
      </c>
      <c r="AD1972" s="154" t="str">
        <f t="shared" si="923"/>
        <v/>
      </c>
      <c r="AE1972" s="3" t="str">
        <f t="shared" si="924"/>
        <v/>
      </c>
      <c r="AF1972" s="3" t="str">
        <f t="shared" si="925"/>
        <v/>
      </c>
      <c r="AG1972" s="3" t="str">
        <f t="shared" si="926"/>
        <v/>
      </c>
      <c r="AH1972" s="4" t="str">
        <f t="shared" si="927"/>
        <v/>
      </c>
      <c r="AI1972" s="75" t="str">
        <f t="shared" si="928"/>
        <v/>
      </c>
      <c r="AJ1972" s="75" t="str">
        <f t="shared" si="929"/>
        <v/>
      </c>
    </row>
    <row r="1973" spans="1:36">
      <c r="A1973" s="41" t="str">
        <f t="shared" si="912"/>
        <v/>
      </c>
      <c r="B1973" s="150" t="str">
        <f>IF(ISNUMBER(A1973),INDEX('MetaTrader Import'!$H$13:$J$5893,TRUNC(((A1973-$A$39+1)-1)/3)+1,MOD((A1973-$A$39+1)-1,3)+1),"")</f>
        <v/>
      </c>
      <c r="C1973" s="43" t="str">
        <f t="shared" si="913"/>
        <v/>
      </c>
      <c r="D1973" s="43" t="str">
        <f t="shared" ca="1" si="903"/>
        <v/>
      </c>
      <c r="E1973" s="43" t="str">
        <f t="shared" si="914"/>
        <v/>
      </c>
      <c r="F1973" s="43" t="str">
        <f t="shared" si="915"/>
        <v/>
      </c>
      <c r="G1973" s="43" t="str">
        <f>IF(A1973&lt;&gt;"",IF(A1973&lt;Data!$G$11*0.25,$C$13/$G$32,IF(A1973&gt;Data!$G$11*0.25,$C$13,$C$13*10)),"")</f>
        <v/>
      </c>
      <c r="H1973" s="43" t="str">
        <f>IF(A1973&lt;&gt;"",IF(Data!$G$9="constant",$C$13,IF(Data!$G$9="squeeze",G1973,F1973)),"")</f>
        <v/>
      </c>
      <c r="I1973" s="38" t="str">
        <f ca="1">IF(ISNUMBER(A1973),NORMINV(RAND(),0,IF(AND(Data!$G$9="squeeze",A1973&lt;Data!$G$11*0.25),$H$32,1)*$C$30*$C$13)*($C$14*$C$12),"")</f>
        <v/>
      </c>
      <c r="J1973" s="42" t="str">
        <f ca="1">IFERROR(IF(Data!$C$6="Real",B1973,I1973+J1972+($C$14*$C$12)*(NORMINV(RAND(),$C$15,CHOOSE($G$13,$C$13,F1973,G1973)))),"")</f>
        <v/>
      </c>
      <c r="K1973" s="88" t="str">
        <f>IF(ISNUMBER(A1973), IF($G$16="fixed",$G$17,MIN(H1973*Data!$C$7*$C$16*0.5,$C$17*Data!$C$7))*$C$12,"")</f>
        <v/>
      </c>
      <c r="L1973" s="42" t="str">
        <f t="shared" ca="1" si="930"/>
        <v/>
      </c>
      <c r="M1973" s="44" t="str">
        <f t="shared" ca="1" si="931"/>
        <v/>
      </c>
      <c r="N1973" s="44" t="str">
        <f t="shared" ca="1" si="932"/>
        <v/>
      </c>
      <c r="O1973" s="108" t="str">
        <f t="shared" si="916"/>
        <v/>
      </c>
      <c r="P1973" s="102" t="str">
        <f t="shared" si="917"/>
        <v/>
      </c>
      <c r="Q1973" s="102" t="str">
        <f t="shared" si="918"/>
        <v/>
      </c>
      <c r="R1973" s="120" t="str">
        <f t="shared" si="919"/>
        <v/>
      </c>
      <c r="S1973" s="54" t="str">
        <f t="shared" si="920"/>
        <v/>
      </c>
      <c r="T1973" s="5" t="str">
        <f t="shared" si="921"/>
        <v/>
      </c>
      <c r="U1973" s="152" t="str">
        <f t="shared" si="904"/>
        <v/>
      </c>
      <c r="V1973" s="152" t="str">
        <f t="shared" si="905"/>
        <v/>
      </c>
      <c r="W1973" s="153" t="str">
        <f t="shared" si="906"/>
        <v/>
      </c>
      <c r="X1973" s="153" t="str">
        <f t="shared" si="907"/>
        <v/>
      </c>
      <c r="Y1973" s="153" t="str">
        <f t="shared" si="908"/>
        <v/>
      </c>
      <c r="Z1973" s="153" t="str">
        <f t="shared" si="909"/>
        <v/>
      </c>
      <c r="AA1973" s="152" t="str">
        <f t="shared" si="910"/>
        <v/>
      </c>
      <c r="AB1973" s="152" t="str">
        <f t="shared" si="911"/>
        <v/>
      </c>
      <c r="AC1973" s="154" t="str">
        <f t="shared" si="922"/>
        <v/>
      </c>
      <c r="AD1973" s="154" t="str">
        <f t="shared" si="923"/>
        <v/>
      </c>
      <c r="AE1973" s="3" t="str">
        <f t="shared" si="924"/>
        <v/>
      </c>
      <c r="AF1973" s="3" t="str">
        <f t="shared" si="925"/>
        <v/>
      </c>
      <c r="AG1973" s="3" t="str">
        <f t="shared" si="926"/>
        <v/>
      </c>
      <c r="AH1973" s="4" t="str">
        <f t="shared" si="927"/>
        <v/>
      </c>
      <c r="AI1973" s="75" t="str">
        <f t="shared" si="928"/>
        <v/>
      </c>
      <c r="AJ1973" s="75" t="str">
        <f t="shared" si="929"/>
        <v/>
      </c>
    </row>
    <row r="1974" spans="1:36">
      <c r="A1974" s="41" t="str">
        <f t="shared" si="912"/>
        <v/>
      </c>
      <c r="B1974" s="150" t="str">
        <f>IF(ISNUMBER(A1974),INDEX('MetaTrader Import'!$H$13:$J$5893,TRUNC(((A1974-$A$39+1)-1)/3)+1,MOD((A1974-$A$39+1)-1,3)+1),"")</f>
        <v/>
      </c>
      <c r="C1974" s="43" t="str">
        <f t="shared" si="913"/>
        <v/>
      </c>
      <c r="D1974" s="43" t="str">
        <f t="shared" ca="1" si="903"/>
        <v/>
      </c>
      <c r="E1974" s="43" t="str">
        <f t="shared" si="914"/>
        <v/>
      </c>
      <c r="F1974" s="43" t="str">
        <f t="shared" si="915"/>
        <v/>
      </c>
      <c r="G1974" s="43" t="str">
        <f>IF(A1974&lt;&gt;"",IF(A1974&lt;Data!$G$11*0.25,$C$13/$G$32,IF(A1974&gt;Data!$G$11*0.25,$C$13,$C$13*10)),"")</f>
        <v/>
      </c>
      <c r="H1974" s="43" t="str">
        <f>IF(A1974&lt;&gt;"",IF(Data!$G$9="constant",$C$13,IF(Data!$G$9="squeeze",G1974,F1974)),"")</f>
        <v/>
      </c>
      <c r="I1974" s="38" t="str">
        <f ca="1">IF(ISNUMBER(A1974),NORMINV(RAND(),0,IF(AND(Data!$G$9="squeeze",A1974&lt;Data!$G$11*0.25),$H$32,1)*$C$30*$C$13)*($C$14*$C$12),"")</f>
        <v/>
      </c>
      <c r="J1974" s="42" t="str">
        <f ca="1">IFERROR(IF(Data!$C$6="Real",B1974,I1974+J1973+($C$14*$C$12)*(NORMINV(RAND(),$C$15,CHOOSE($G$13,$C$13,F1974,G1974)))),"")</f>
        <v/>
      </c>
      <c r="K1974" s="88" t="str">
        <f>IF(ISNUMBER(A1974), IF($G$16="fixed",$G$17,MIN(H1974*Data!$C$7*$C$16*0.5,$C$17*Data!$C$7))*$C$12,"")</f>
        <v/>
      </c>
      <c r="L1974" s="42" t="str">
        <f t="shared" ca="1" si="930"/>
        <v/>
      </c>
      <c r="M1974" s="44" t="str">
        <f t="shared" ca="1" si="931"/>
        <v/>
      </c>
      <c r="N1974" s="44" t="str">
        <f t="shared" ca="1" si="932"/>
        <v/>
      </c>
      <c r="O1974" s="108" t="str">
        <f t="shared" si="916"/>
        <v/>
      </c>
      <c r="P1974" s="102" t="str">
        <f t="shared" si="917"/>
        <v/>
      </c>
      <c r="Q1974" s="102" t="str">
        <f t="shared" si="918"/>
        <v/>
      </c>
      <c r="R1974" s="120" t="str">
        <f t="shared" si="919"/>
        <v/>
      </c>
      <c r="S1974" s="54" t="str">
        <f t="shared" si="920"/>
        <v/>
      </c>
      <c r="T1974" s="5" t="str">
        <f t="shared" si="921"/>
        <v/>
      </c>
      <c r="U1974" s="152" t="str">
        <f t="shared" si="904"/>
        <v/>
      </c>
      <c r="V1974" s="152" t="str">
        <f t="shared" si="905"/>
        <v/>
      </c>
      <c r="W1974" s="153" t="str">
        <f t="shared" si="906"/>
        <v/>
      </c>
      <c r="X1974" s="153" t="str">
        <f t="shared" si="907"/>
        <v/>
      </c>
      <c r="Y1974" s="153" t="str">
        <f t="shared" si="908"/>
        <v/>
      </c>
      <c r="Z1974" s="153" t="str">
        <f t="shared" si="909"/>
        <v/>
      </c>
      <c r="AA1974" s="152" t="str">
        <f t="shared" si="910"/>
        <v/>
      </c>
      <c r="AB1974" s="152" t="str">
        <f t="shared" si="911"/>
        <v/>
      </c>
      <c r="AC1974" s="154" t="str">
        <f t="shared" si="922"/>
        <v/>
      </c>
      <c r="AD1974" s="154" t="str">
        <f t="shared" si="923"/>
        <v/>
      </c>
      <c r="AE1974" s="3" t="str">
        <f t="shared" si="924"/>
        <v/>
      </c>
      <c r="AF1974" s="3" t="str">
        <f t="shared" si="925"/>
        <v/>
      </c>
      <c r="AG1974" s="3" t="str">
        <f t="shared" si="926"/>
        <v/>
      </c>
      <c r="AH1974" s="4" t="str">
        <f t="shared" si="927"/>
        <v/>
      </c>
      <c r="AI1974" s="75" t="str">
        <f t="shared" si="928"/>
        <v/>
      </c>
      <c r="AJ1974" s="75" t="str">
        <f t="shared" si="929"/>
        <v/>
      </c>
    </row>
    <row r="1975" spans="1:36">
      <c r="A1975" s="41" t="str">
        <f t="shared" si="912"/>
        <v/>
      </c>
      <c r="B1975" s="150" t="str">
        <f>IF(ISNUMBER(A1975),INDEX('MetaTrader Import'!$H$13:$J$5893,TRUNC(((A1975-$A$39+1)-1)/3)+1,MOD((A1975-$A$39+1)-1,3)+1),"")</f>
        <v/>
      </c>
      <c r="C1975" s="43" t="str">
        <f t="shared" si="913"/>
        <v/>
      </c>
      <c r="D1975" s="43" t="str">
        <f t="shared" ca="1" si="903"/>
        <v/>
      </c>
      <c r="E1975" s="43" t="str">
        <f t="shared" si="914"/>
        <v/>
      </c>
      <c r="F1975" s="43" t="str">
        <f t="shared" si="915"/>
        <v/>
      </c>
      <c r="G1975" s="43" t="str">
        <f>IF(A1975&lt;&gt;"",IF(A1975&lt;Data!$G$11*0.25,$C$13/$G$32,IF(A1975&gt;Data!$G$11*0.25,$C$13,$C$13*10)),"")</f>
        <v/>
      </c>
      <c r="H1975" s="43" t="str">
        <f>IF(A1975&lt;&gt;"",IF(Data!$G$9="constant",$C$13,IF(Data!$G$9="squeeze",G1975,F1975)),"")</f>
        <v/>
      </c>
      <c r="I1975" s="38" t="str">
        <f ca="1">IF(ISNUMBER(A1975),NORMINV(RAND(),0,IF(AND(Data!$G$9="squeeze",A1975&lt;Data!$G$11*0.25),$H$32,1)*$C$30*$C$13)*($C$14*$C$12),"")</f>
        <v/>
      </c>
      <c r="J1975" s="42" t="str">
        <f ca="1">IFERROR(IF(Data!$C$6="Real",B1975,I1975+J1974+($C$14*$C$12)*(NORMINV(RAND(),$C$15,CHOOSE($G$13,$C$13,F1975,G1975)))),"")</f>
        <v/>
      </c>
      <c r="K1975" s="88" t="str">
        <f>IF(ISNUMBER(A1975), IF($G$16="fixed",$G$17,MIN(H1975*Data!$C$7*$C$16*0.5,$C$17*Data!$C$7))*$C$12,"")</f>
        <v/>
      </c>
      <c r="L1975" s="42" t="str">
        <f t="shared" ca="1" si="930"/>
        <v/>
      </c>
      <c r="M1975" s="44" t="str">
        <f t="shared" ca="1" si="931"/>
        <v/>
      </c>
      <c r="N1975" s="44" t="str">
        <f t="shared" ca="1" si="932"/>
        <v/>
      </c>
      <c r="O1975" s="108" t="str">
        <f t="shared" si="916"/>
        <v/>
      </c>
      <c r="P1975" s="102" t="str">
        <f t="shared" si="917"/>
        <v/>
      </c>
      <c r="Q1975" s="102" t="str">
        <f t="shared" si="918"/>
        <v/>
      </c>
      <c r="R1975" s="120" t="str">
        <f t="shared" si="919"/>
        <v/>
      </c>
      <c r="S1975" s="54" t="str">
        <f t="shared" si="920"/>
        <v/>
      </c>
      <c r="T1975" s="5" t="str">
        <f t="shared" si="921"/>
        <v/>
      </c>
      <c r="U1975" s="152" t="str">
        <f t="shared" si="904"/>
        <v/>
      </c>
      <c r="V1975" s="152" t="str">
        <f t="shared" si="905"/>
        <v/>
      </c>
      <c r="W1975" s="153" t="str">
        <f t="shared" si="906"/>
        <v/>
      </c>
      <c r="X1975" s="153" t="str">
        <f t="shared" si="907"/>
        <v/>
      </c>
      <c r="Y1975" s="153" t="str">
        <f t="shared" si="908"/>
        <v/>
      </c>
      <c r="Z1975" s="153" t="str">
        <f t="shared" si="909"/>
        <v/>
      </c>
      <c r="AA1975" s="152" t="str">
        <f t="shared" si="910"/>
        <v/>
      </c>
      <c r="AB1975" s="152" t="str">
        <f t="shared" si="911"/>
        <v/>
      </c>
      <c r="AC1975" s="154" t="str">
        <f t="shared" si="922"/>
        <v/>
      </c>
      <c r="AD1975" s="154" t="str">
        <f t="shared" si="923"/>
        <v/>
      </c>
      <c r="AE1975" s="3" t="str">
        <f t="shared" si="924"/>
        <v/>
      </c>
      <c r="AF1975" s="3" t="str">
        <f t="shared" si="925"/>
        <v/>
      </c>
      <c r="AG1975" s="3" t="str">
        <f t="shared" si="926"/>
        <v/>
      </c>
      <c r="AH1975" s="4" t="str">
        <f t="shared" si="927"/>
        <v/>
      </c>
      <c r="AI1975" s="75" t="str">
        <f t="shared" si="928"/>
        <v/>
      </c>
      <c r="AJ1975" s="75" t="str">
        <f t="shared" si="929"/>
        <v/>
      </c>
    </row>
    <row r="1976" spans="1:36">
      <c r="A1976" s="41" t="str">
        <f t="shared" si="912"/>
        <v/>
      </c>
      <c r="B1976" s="150" t="str">
        <f>IF(ISNUMBER(A1976),INDEX('MetaTrader Import'!$H$13:$J$5893,TRUNC(((A1976-$A$39+1)-1)/3)+1,MOD((A1976-$A$39+1)-1,3)+1),"")</f>
        <v/>
      </c>
      <c r="C1976" s="43" t="str">
        <f t="shared" si="913"/>
        <v/>
      </c>
      <c r="D1976" s="43" t="str">
        <f t="shared" ca="1" si="903"/>
        <v/>
      </c>
      <c r="E1976" s="43" t="str">
        <f t="shared" si="914"/>
        <v/>
      </c>
      <c r="F1976" s="43" t="str">
        <f t="shared" si="915"/>
        <v/>
      </c>
      <c r="G1976" s="43" t="str">
        <f>IF(A1976&lt;&gt;"",IF(A1976&lt;Data!$G$11*0.25,$C$13/$G$32,IF(A1976&gt;Data!$G$11*0.25,$C$13,$C$13*10)),"")</f>
        <v/>
      </c>
      <c r="H1976" s="43" t="str">
        <f>IF(A1976&lt;&gt;"",IF(Data!$G$9="constant",$C$13,IF(Data!$G$9="squeeze",G1976,F1976)),"")</f>
        <v/>
      </c>
      <c r="I1976" s="38" t="str">
        <f ca="1">IF(ISNUMBER(A1976),NORMINV(RAND(),0,IF(AND(Data!$G$9="squeeze",A1976&lt;Data!$G$11*0.25),$H$32,1)*$C$30*$C$13)*($C$14*$C$12),"")</f>
        <v/>
      </c>
      <c r="J1976" s="42" t="str">
        <f ca="1">IFERROR(IF(Data!$C$6="Real",B1976,I1976+J1975+($C$14*$C$12)*(NORMINV(RAND(),$C$15,CHOOSE($G$13,$C$13,F1976,G1976)))),"")</f>
        <v/>
      </c>
      <c r="K1976" s="88" t="str">
        <f>IF(ISNUMBER(A1976), IF($G$16="fixed",$G$17,MIN(H1976*Data!$C$7*$C$16*0.5,$C$17*Data!$C$7))*$C$12,"")</f>
        <v/>
      </c>
      <c r="L1976" s="42" t="str">
        <f t="shared" ca="1" si="930"/>
        <v/>
      </c>
      <c r="M1976" s="44" t="str">
        <f t="shared" ca="1" si="931"/>
        <v/>
      </c>
      <c r="N1976" s="44" t="str">
        <f t="shared" ca="1" si="932"/>
        <v/>
      </c>
      <c r="O1976" s="108" t="str">
        <f t="shared" si="916"/>
        <v/>
      </c>
      <c r="P1976" s="102" t="str">
        <f t="shared" si="917"/>
        <v/>
      </c>
      <c r="Q1976" s="102" t="str">
        <f t="shared" si="918"/>
        <v/>
      </c>
      <c r="R1976" s="120" t="str">
        <f t="shared" si="919"/>
        <v/>
      </c>
      <c r="S1976" s="54" t="str">
        <f t="shared" si="920"/>
        <v/>
      </c>
      <c r="T1976" s="5" t="str">
        <f t="shared" si="921"/>
        <v/>
      </c>
      <c r="U1976" s="152" t="str">
        <f t="shared" si="904"/>
        <v/>
      </c>
      <c r="V1976" s="152" t="str">
        <f t="shared" si="905"/>
        <v/>
      </c>
      <c r="W1976" s="153" t="str">
        <f t="shared" si="906"/>
        <v/>
      </c>
      <c r="X1976" s="153" t="str">
        <f t="shared" si="907"/>
        <v/>
      </c>
      <c r="Y1976" s="153" t="str">
        <f t="shared" si="908"/>
        <v/>
      </c>
      <c r="Z1976" s="153" t="str">
        <f t="shared" si="909"/>
        <v/>
      </c>
      <c r="AA1976" s="152" t="str">
        <f t="shared" si="910"/>
        <v/>
      </c>
      <c r="AB1976" s="152" t="str">
        <f t="shared" si="911"/>
        <v/>
      </c>
      <c r="AC1976" s="154" t="str">
        <f t="shared" si="922"/>
        <v/>
      </c>
      <c r="AD1976" s="154" t="str">
        <f t="shared" si="923"/>
        <v/>
      </c>
      <c r="AE1976" s="3" t="str">
        <f t="shared" si="924"/>
        <v/>
      </c>
      <c r="AF1976" s="3" t="str">
        <f t="shared" si="925"/>
        <v/>
      </c>
      <c r="AG1976" s="3" t="str">
        <f t="shared" si="926"/>
        <v/>
      </c>
      <c r="AH1976" s="4" t="str">
        <f t="shared" si="927"/>
        <v/>
      </c>
      <c r="AI1976" s="75" t="str">
        <f t="shared" si="928"/>
        <v/>
      </c>
      <c r="AJ1976" s="75" t="str">
        <f t="shared" si="929"/>
        <v/>
      </c>
    </row>
    <row r="1977" spans="1:36">
      <c r="A1977" s="41" t="str">
        <f t="shared" si="912"/>
        <v/>
      </c>
      <c r="B1977" s="150" t="str">
        <f>IF(ISNUMBER(A1977),INDEX('MetaTrader Import'!$H$13:$J$5893,TRUNC(((A1977-$A$39+1)-1)/3)+1,MOD((A1977-$A$39+1)-1,3)+1),"")</f>
        <v/>
      </c>
      <c r="C1977" s="43" t="str">
        <f t="shared" si="913"/>
        <v/>
      </c>
      <c r="D1977" s="43" t="str">
        <f t="shared" ca="1" si="903"/>
        <v/>
      </c>
      <c r="E1977" s="43" t="str">
        <f t="shared" si="914"/>
        <v/>
      </c>
      <c r="F1977" s="43" t="str">
        <f t="shared" si="915"/>
        <v/>
      </c>
      <c r="G1977" s="43" t="str">
        <f>IF(A1977&lt;&gt;"",IF(A1977&lt;Data!$G$11*0.25,$C$13/$G$32,IF(A1977&gt;Data!$G$11*0.25,$C$13,$C$13*10)),"")</f>
        <v/>
      </c>
      <c r="H1977" s="43" t="str">
        <f>IF(A1977&lt;&gt;"",IF(Data!$G$9="constant",$C$13,IF(Data!$G$9="squeeze",G1977,F1977)),"")</f>
        <v/>
      </c>
      <c r="I1977" s="38" t="str">
        <f ca="1">IF(ISNUMBER(A1977),NORMINV(RAND(),0,IF(AND(Data!$G$9="squeeze",A1977&lt;Data!$G$11*0.25),$H$32,1)*$C$30*$C$13)*($C$14*$C$12),"")</f>
        <v/>
      </c>
      <c r="J1977" s="42" t="str">
        <f ca="1">IFERROR(IF(Data!$C$6="Real",B1977,I1977+J1976+($C$14*$C$12)*(NORMINV(RAND(),$C$15,CHOOSE($G$13,$C$13,F1977,G1977)))),"")</f>
        <v/>
      </c>
      <c r="K1977" s="88" t="str">
        <f>IF(ISNUMBER(A1977), IF($G$16="fixed",$G$17,MIN(H1977*Data!$C$7*$C$16*0.5,$C$17*Data!$C$7))*$C$12,"")</f>
        <v/>
      </c>
      <c r="L1977" s="42" t="str">
        <f t="shared" ca="1" si="930"/>
        <v/>
      </c>
      <c r="M1977" s="44" t="str">
        <f t="shared" ca="1" si="931"/>
        <v/>
      </c>
      <c r="N1977" s="44" t="str">
        <f t="shared" ca="1" si="932"/>
        <v/>
      </c>
      <c r="O1977" s="108" t="str">
        <f t="shared" si="916"/>
        <v/>
      </c>
      <c r="P1977" s="102" t="str">
        <f t="shared" si="917"/>
        <v/>
      </c>
      <c r="Q1977" s="102" t="str">
        <f t="shared" si="918"/>
        <v/>
      </c>
      <c r="R1977" s="120" t="str">
        <f t="shared" si="919"/>
        <v/>
      </c>
      <c r="S1977" s="54" t="str">
        <f t="shared" si="920"/>
        <v/>
      </c>
      <c r="T1977" s="5" t="str">
        <f t="shared" si="921"/>
        <v/>
      </c>
      <c r="U1977" s="152" t="str">
        <f t="shared" si="904"/>
        <v/>
      </c>
      <c r="V1977" s="152" t="str">
        <f t="shared" si="905"/>
        <v/>
      </c>
      <c r="W1977" s="153" t="str">
        <f t="shared" si="906"/>
        <v/>
      </c>
      <c r="X1977" s="153" t="str">
        <f t="shared" si="907"/>
        <v/>
      </c>
      <c r="Y1977" s="153" t="str">
        <f t="shared" si="908"/>
        <v/>
      </c>
      <c r="Z1977" s="153" t="str">
        <f t="shared" si="909"/>
        <v/>
      </c>
      <c r="AA1977" s="152" t="str">
        <f t="shared" si="910"/>
        <v/>
      </c>
      <c r="AB1977" s="152" t="str">
        <f t="shared" si="911"/>
        <v/>
      </c>
      <c r="AC1977" s="154" t="str">
        <f t="shared" si="922"/>
        <v/>
      </c>
      <c r="AD1977" s="154" t="str">
        <f t="shared" si="923"/>
        <v/>
      </c>
      <c r="AE1977" s="3" t="str">
        <f t="shared" si="924"/>
        <v/>
      </c>
      <c r="AF1977" s="3" t="str">
        <f t="shared" si="925"/>
        <v/>
      </c>
      <c r="AG1977" s="3" t="str">
        <f t="shared" si="926"/>
        <v/>
      </c>
      <c r="AH1977" s="4" t="str">
        <f t="shared" si="927"/>
        <v/>
      </c>
      <c r="AI1977" s="75" t="str">
        <f t="shared" si="928"/>
        <v/>
      </c>
      <c r="AJ1977" s="75" t="str">
        <f t="shared" si="929"/>
        <v/>
      </c>
    </row>
    <row r="1978" spans="1:36">
      <c r="A1978" s="41" t="str">
        <f t="shared" si="912"/>
        <v/>
      </c>
      <c r="B1978" s="150" t="str">
        <f>IF(ISNUMBER(A1978),INDEX('MetaTrader Import'!$H$13:$J$5893,TRUNC(((A1978-$A$39+1)-1)/3)+1,MOD((A1978-$A$39+1)-1,3)+1),"")</f>
        <v/>
      </c>
      <c r="C1978" s="43" t="str">
        <f t="shared" si="913"/>
        <v/>
      </c>
      <c r="D1978" s="43" t="str">
        <f t="shared" ca="1" si="903"/>
        <v/>
      </c>
      <c r="E1978" s="43" t="str">
        <f t="shared" si="914"/>
        <v/>
      </c>
      <c r="F1978" s="43" t="str">
        <f t="shared" si="915"/>
        <v/>
      </c>
      <c r="G1978" s="43" t="str">
        <f>IF(A1978&lt;&gt;"",IF(A1978&lt;Data!$G$11*0.25,$C$13/$G$32,IF(A1978&gt;Data!$G$11*0.25,$C$13,$C$13*10)),"")</f>
        <v/>
      </c>
      <c r="H1978" s="43" t="str">
        <f>IF(A1978&lt;&gt;"",IF(Data!$G$9="constant",$C$13,IF(Data!$G$9="squeeze",G1978,F1978)),"")</f>
        <v/>
      </c>
      <c r="I1978" s="38" t="str">
        <f ca="1">IF(ISNUMBER(A1978),NORMINV(RAND(),0,IF(AND(Data!$G$9="squeeze",A1978&lt;Data!$G$11*0.25),$H$32,1)*$C$30*$C$13)*($C$14*$C$12),"")</f>
        <v/>
      </c>
      <c r="J1978" s="42" t="str">
        <f ca="1">IFERROR(IF(Data!$C$6="Real",B1978,I1978+J1977+($C$14*$C$12)*(NORMINV(RAND(),$C$15,CHOOSE($G$13,$C$13,F1978,G1978)))),"")</f>
        <v/>
      </c>
      <c r="K1978" s="88" t="str">
        <f>IF(ISNUMBER(A1978), IF($G$16="fixed",$G$17,MIN(H1978*Data!$C$7*$C$16*0.5,$C$17*Data!$C$7))*$C$12,"")</f>
        <v/>
      </c>
      <c r="L1978" s="42" t="str">
        <f t="shared" ca="1" si="930"/>
        <v/>
      </c>
      <c r="M1978" s="44" t="str">
        <f t="shared" ca="1" si="931"/>
        <v/>
      </c>
      <c r="N1978" s="44" t="str">
        <f t="shared" ca="1" si="932"/>
        <v/>
      </c>
      <c r="O1978" s="108" t="str">
        <f t="shared" si="916"/>
        <v/>
      </c>
      <c r="P1978" s="102" t="str">
        <f t="shared" si="917"/>
        <v/>
      </c>
      <c r="Q1978" s="102" t="str">
        <f t="shared" si="918"/>
        <v/>
      </c>
      <c r="R1978" s="120" t="str">
        <f t="shared" si="919"/>
        <v/>
      </c>
      <c r="S1978" s="54" t="str">
        <f t="shared" si="920"/>
        <v/>
      </c>
      <c r="T1978" s="5" t="str">
        <f t="shared" si="921"/>
        <v/>
      </c>
      <c r="U1978" s="152" t="str">
        <f t="shared" si="904"/>
        <v/>
      </c>
      <c r="V1978" s="152" t="str">
        <f t="shared" si="905"/>
        <v/>
      </c>
      <c r="W1978" s="153" t="str">
        <f t="shared" si="906"/>
        <v/>
      </c>
      <c r="X1978" s="153" t="str">
        <f t="shared" si="907"/>
        <v/>
      </c>
      <c r="Y1978" s="153" t="str">
        <f t="shared" si="908"/>
        <v/>
      </c>
      <c r="Z1978" s="153" t="str">
        <f t="shared" si="909"/>
        <v/>
      </c>
      <c r="AA1978" s="152" t="str">
        <f t="shared" si="910"/>
        <v/>
      </c>
      <c r="AB1978" s="152" t="str">
        <f t="shared" si="911"/>
        <v/>
      </c>
      <c r="AC1978" s="154" t="str">
        <f t="shared" si="922"/>
        <v/>
      </c>
      <c r="AD1978" s="154" t="str">
        <f t="shared" si="923"/>
        <v/>
      </c>
      <c r="AE1978" s="3" t="str">
        <f t="shared" si="924"/>
        <v/>
      </c>
      <c r="AF1978" s="3" t="str">
        <f t="shared" si="925"/>
        <v/>
      </c>
      <c r="AG1978" s="3" t="str">
        <f t="shared" si="926"/>
        <v/>
      </c>
      <c r="AH1978" s="4" t="str">
        <f t="shared" si="927"/>
        <v/>
      </c>
      <c r="AI1978" s="75" t="str">
        <f t="shared" si="928"/>
        <v/>
      </c>
      <c r="AJ1978" s="75" t="str">
        <f t="shared" si="929"/>
        <v/>
      </c>
    </row>
    <row r="1979" spans="1:36">
      <c r="A1979" s="41" t="str">
        <f t="shared" si="912"/>
        <v/>
      </c>
      <c r="B1979" s="150" t="str">
        <f>IF(ISNUMBER(A1979),INDEX('MetaTrader Import'!$H$13:$J$5893,TRUNC(((A1979-$A$39+1)-1)/3)+1,MOD((A1979-$A$39+1)-1,3)+1),"")</f>
        <v/>
      </c>
      <c r="C1979" s="43" t="str">
        <f t="shared" si="913"/>
        <v/>
      </c>
      <c r="D1979" s="43" t="str">
        <f t="shared" ca="1" si="903"/>
        <v/>
      </c>
      <c r="E1979" s="43" t="str">
        <f t="shared" si="914"/>
        <v/>
      </c>
      <c r="F1979" s="43" t="str">
        <f t="shared" si="915"/>
        <v/>
      </c>
      <c r="G1979" s="43" t="str">
        <f>IF(A1979&lt;&gt;"",IF(A1979&lt;Data!$G$11*0.25,$C$13/$G$32,IF(A1979&gt;Data!$G$11*0.25,$C$13,$C$13*10)),"")</f>
        <v/>
      </c>
      <c r="H1979" s="43" t="str">
        <f>IF(A1979&lt;&gt;"",IF(Data!$G$9="constant",$C$13,IF(Data!$G$9="squeeze",G1979,F1979)),"")</f>
        <v/>
      </c>
      <c r="I1979" s="38" t="str">
        <f ca="1">IF(ISNUMBER(A1979),NORMINV(RAND(),0,IF(AND(Data!$G$9="squeeze",A1979&lt;Data!$G$11*0.25),$H$32,1)*$C$30*$C$13)*($C$14*$C$12),"")</f>
        <v/>
      </c>
      <c r="J1979" s="42" t="str">
        <f ca="1">IFERROR(IF(Data!$C$6="Real",B1979,I1979+J1978+($C$14*$C$12)*(NORMINV(RAND(),$C$15,CHOOSE($G$13,$C$13,F1979,G1979)))),"")</f>
        <v/>
      </c>
      <c r="K1979" s="88" t="str">
        <f>IF(ISNUMBER(A1979), IF($G$16="fixed",$G$17,MIN(H1979*Data!$C$7*$C$16*0.5,$C$17*Data!$C$7))*$C$12,"")</f>
        <v/>
      </c>
      <c r="L1979" s="42" t="str">
        <f t="shared" ca="1" si="930"/>
        <v/>
      </c>
      <c r="M1979" s="44" t="str">
        <f t="shared" ca="1" si="931"/>
        <v/>
      </c>
      <c r="N1979" s="44" t="str">
        <f t="shared" ca="1" si="932"/>
        <v/>
      </c>
      <c r="O1979" s="108" t="str">
        <f t="shared" si="916"/>
        <v/>
      </c>
      <c r="P1979" s="102" t="str">
        <f t="shared" si="917"/>
        <v/>
      </c>
      <c r="Q1979" s="102" t="str">
        <f t="shared" si="918"/>
        <v/>
      </c>
      <c r="R1979" s="120" t="str">
        <f t="shared" si="919"/>
        <v/>
      </c>
      <c r="S1979" s="54" t="str">
        <f t="shared" si="920"/>
        <v/>
      </c>
      <c r="T1979" s="5" t="str">
        <f t="shared" si="921"/>
        <v/>
      </c>
      <c r="U1979" s="152" t="str">
        <f t="shared" si="904"/>
        <v/>
      </c>
      <c r="V1979" s="152" t="str">
        <f t="shared" si="905"/>
        <v/>
      </c>
      <c r="W1979" s="153" t="str">
        <f t="shared" si="906"/>
        <v/>
      </c>
      <c r="X1979" s="153" t="str">
        <f t="shared" si="907"/>
        <v/>
      </c>
      <c r="Y1979" s="153" t="str">
        <f t="shared" si="908"/>
        <v/>
      </c>
      <c r="Z1979" s="153" t="str">
        <f t="shared" si="909"/>
        <v/>
      </c>
      <c r="AA1979" s="152" t="str">
        <f t="shared" si="910"/>
        <v/>
      </c>
      <c r="AB1979" s="152" t="str">
        <f t="shared" si="911"/>
        <v/>
      </c>
      <c r="AC1979" s="154" t="str">
        <f t="shared" si="922"/>
        <v/>
      </c>
      <c r="AD1979" s="154" t="str">
        <f t="shared" si="923"/>
        <v/>
      </c>
      <c r="AE1979" s="3" t="str">
        <f t="shared" si="924"/>
        <v/>
      </c>
      <c r="AF1979" s="3" t="str">
        <f t="shared" si="925"/>
        <v/>
      </c>
      <c r="AG1979" s="3" t="str">
        <f t="shared" si="926"/>
        <v/>
      </c>
      <c r="AH1979" s="4" t="str">
        <f t="shared" si="927"/>
        <v/>
      </c>
      <c r="AI1979" s="75" t="str">
        <f t="shared" si="928"/>
        <v/>
      </c>
      <c r="AJ1979" s="75" t="str">
        <f t="shared" si="929"/>
        <v/>
      </c>
    </row>
    <row r="1980" spans="1:36">
      <c r="A1980" s="41" t="str">
        <f t="shared" si="912"/>
        <v/>
      </c>
      <c r="B1980" s="150" t="str">
        <f>IF(ISNUMBER(A1980),INDEX('MetaTrader Import'!$H$13:$J$5893,TRUNC(((A1980-$A$39+1)-1)/3)+1,MOD((A1980-$A$39+1)-1,3)+1),"")</f>
        <v/>
      </c>
      <c r="C1980" s="43" t="str">
        <f t="shared" si="913"/>
        <v/>
      </c>
      <c r="D1980" s="43" t="str">
        <f t="shared" ca="1" si="903"/>
        <v/>
      </c>
      <c r="E1980" s="43" t="str">
        <f t="shared" si="914"/>
        <v/>
      </c>
      <c r="F1980" s="43" t="str">
        <f t="shared" si="915"/>
        <v/>
      </c>
      <c r="G1980" s="43" t="str">
        <f>IF(A1980&lt;&gt;"",IF(A1980&lt;Data!$G$11*0.25,$C$13/$G$32,IF(A1980&gt;Data!$G$11*0.25,$C$13,$C$13*10)),"")</f>
        <v/>
      </c>
      <c r="H1980" s="43" t="str">
        <f>IF(A1980&lt;&gt;"",IF(Data!$G$9="constant",$C$13,IF(Data!$G$9="squeeze",G1980,F1980)),"")</f>
        <v/>
      </c>
      <c r="I1980" s="38" t="str">
        <f ca="1">IF(ISNUMBER(A1980),NORMINV(RAND(),0,IF(AND(Data!$G$9="squeeze",A1980&lt;Data!$G$11*0.25),$H$32,1)*$C$30*$C$13)*($C$14*$C$12),"")</f>
        <v/>
      </c>
      <c r="J1980" s="42" t="str">
        <f ca="1">IFERROR(IF(Data!$C$6="Real",B1980,I1980+J1979+($C$14*$C$12)*(NORMINV(RAND(),$C$15,CHOOSE($G$13,$C$13,F1980,G1980)))),"")</f>
        <v/>
      </c>
      <c r="K1980" s="88" t="str">
        <f>IF(ISNUMBER(A1980), IF($G$16="fixed",$G$17,MIN(H1980*Data!$C$7*$C$16*0.5,$C$17*Data!$C$7))*$C$12,"")</f>
        <v/>
      </c>
      <c r="L1980" s="42" t="str">
        <f t="shared" ca="1" si="930"/>
        <v/>
      </c>
      <c r="M1980" s="44" t="str">
        <f t="shared" ca="1" si="931"/>
        <v/>
      </c>
      <c r="N1980" s="44" t="str">
        <f t="shared" ca="1" si="932"/>
        <v/>
      </c>
      <c r="O1980" s="108" t="str">
        <f t="shared" si="916"/>
        <v/>
      </c>
      <c r="P1980" s="102" t="str">
        <f t="shared" si="917"/>
        <v/>
      </c>
      <c r="Q1980" s="102" t="str">
        <f t="shared" si="918"/>
        <v/>
      </c>
      <c r="R1980" s="120" t="str">
        <f t="shared" si="919"/>
        <v/>
      </c>
      <c r="S1980" s="54" t="str">
        <f t="shared" si="920"/>
        <v/>
      </c>
      <c r="T1980" s="5" t="str">
        <f t="shared" si="921"/>
        <v/>
      </c>
      <c r="U1980" s="152" t="str">
        <f t="shared" si="904"/>
        <v/>
      </c>
      <c r="V1980" s="152" t="str">
        <f t="shared" si="905"/>
        <v/>
      </c>
      <c r="W1980" s="153" t="str">
        <f t="shared" si="906"/>
        <v/>
      </c>
      <c r="X1980" s="153" t="str">
        <f t="shared" si="907"/>
        <v/>
      </c>
      <c r="Y1980" s="153" t="str">
        <f t="shared" si="908"/>
        <v/>
      </c>
      <c r="Z1980" s="153" t="str">
        <f t="shared" si="909"/>
        <v/>
      </c>
      <c r="AA1980" s="152" t="str">
        <f t="shared" si="910"/>
        <v/>
      </c>
      <c r="AB1980" s="152" t="str">
        <f t="shared" si="911"/>
        <v/>
      </c>
      <c r="AC1980" s="154" t="str">
        <f t="shared" si="922"/>
        <v/>
      </c>
      <c r="AD1980" s="154" t="str">
        <f t="shared" si="923"/>
        <v/>
      </c>
      <c r="AE1980" s="3" t="str">
        <f t="shared" si="924"/>
        <v/>
      </c>
      <c r="AF1980" s="3" t="str">
        <f t="shared" si="925"/>
        <v/>
      </c>
      <c r="AG1980" s="3" t="str">
        <f t="shared" si="926"/>
        <v/>
      </c>
      <c r="AH1980" s="4" t="str">
        <f t="shared" si="927"/>
        <v/>
      </c>
      <c r="AI1980" s="75" t="str">
        <f t="shared" si="928"/>
        <v/>
      </c>
      <c r="AJ1980" s="75" t="str">
        <f t="shared" si="929"/>
        <v/>
      </c>
    </row>
    <row r="1981" spans="1:36">
      <c r="A1981" s="41" t="str">
        <f t="shared" si="912"/>
        <v/>
      </c>
      <c r="B1981" s="150" t="str">
        <f>IF(ISNUMBER(A1981),INDEX('MetaTrader Import'!$H$13:$J$5893,TRUNC(((A1981-$A$39+1)-1)/3)+1,MOD((A1981-$A$39+1)-1,3)+1),"")</f>
        <v/>
      </c>
      <c r="C1981" s="43" t="str">
        <f t="shared" si="913"/>
        <v/>
      </c>
      <c r="D1981" s="43" t="str">
        <f t="shared" ca="1" si="903"/>
        <v/>
      </c>
      <c r="E1981" s="43" t="str">
        <f t="shared" si="914"/>
        <v/>
      </c>
      <c r="F1981" s="43" t="str">
        <f t="shared" si="915"/>
        <v/>
      </c>
      <c r="G1981" s="43" t="str">
        <f>IF(A1981&lt;&gt;"",IF(A1981&lt;Data!$G$11*0.25,$C$13/$G$32,IF(A1981&gt;Data!$G$11*0.25,$C$13,$C$13*10)),"")</f>
        <v/>
      </c>
      <c r="H1981" s="43" t="str">
        <f>IF(A1981&lt;&gt;"",IF(Data!$G$9="constant",$C$13,IF(Data!$G$9="squeeze",G1981,F1981)),"")</f>
        <v/>
      </c>
      <c r="I1981" s="38" t="str">
        <f ca="1">IF(ISNUMBER(A1981),NORMINV(RAND(),0,IF(AND(Data!$G$9="squeeze",A1981&lt;Data!$G$11*0.25),$H$32,1)*$C$30*$C$13)*($C$14*$C$12),"")</f>
        <v/>
      </c>
      <c r="J1981" s="42" t="str">
        <f ca="1">IFERROR(IF(Data!$C$6="Real",B1981,I1981+J1980+($C$14*$C$12)*(NORMINV(RAND(),$C$15,CHOOSE($G$13,$C$13,F1981,G1981)))),"")</f>
        <v/>
      </c>
      <c r="K1981" s="88" t="str">
        <f>IF(ISNUMBER(A1981), IF($G$16="fixed",$G$17,MIN(H1981*Data!$C$7*$C$16*0.5,$C$17*Data!$C$7))*$C$12,"")</f>
        <v/>
      </c>
      <c r="L1981" s="42" t="str">
        <f t="shared" ca="1" si="930"/>
        <v/>
      </c>
      <c r="M1981" s="44" t="str">
        <f t="shared" ca="1" si="931"/>
        <v/>
      </c>
      <c r="N1981" s="44" t="str">
        <f t="shared" ca="1" si="932"/>
        <v/>
      </c>
      <c r="O1981" s="108" t="str">
        <f t="shared" si="916"/>
        <v/>
      </c>
      <c r="P1981" s="102" t="str">
        <f t="shared" si="917"/>
        <v/>
      </c>
      <c r="Q1981" s="102" t="str">
        <f t="shared" si="918"/>
        <v/>
      </c>
      <c r="R1981" s="120" t="str">
        <f t="shared" si="919"/>
        <v/>
      </c>
      <c r="S1981" s="54" t="str">
        <f t="shared" si="920"/>
        <v/>
      </c>
      <c r="T1981" s="5" t="str">
        <f t="shared" si="921"/>
        <v/>
      </c>
      <c r="U1981" s="152" t="str">
        <f t="shared" si="904"/>
        <v/>
      </c>
      <c r="V1981" s="152" t="str">
        <f t="shared" si="905"/>
        <v/>
      </c>
      <c r="W1981" s="153" t="str">
        <f t="shared" si="906"/>
        <v/>
      </c>
      <c r="X1981" s="153" t="str">
        <f t="shared" si="907"/>
        <v/>
      </c>
      <c r="Y1981" s="153" t="str">
        <f t="shared" si="908"/>
        <v/>
      </c>
      <c r="Z1981" s="153" t="str">
        <f t="shared" si="909"/>
        <v/>
      </c>
      <c r="AA1981" s="152" t="str">
        <f t="shared" si="910"/>
        <v/>
      </c>
      <c r="AB1981" s="152" t="str">
        <f t="shared" si="911"/>
        <v/>
      </c>
      <c r="AC1981" s="154" t="str">
        <f t="shared" si="922"/>
        <v/>
      </c>
      <c r="AD1981" s="154" t="str">
        <f t="shared" si="923"/>
        <v/>
      </c>
      <c r="AE1981" s="3" t="str">
        <f t="shared" si="924"/>
        <v/>
      </c>
      <c r="AF1981" s="3" t="str">
        <f t="shared" si="925"/>
        <v/>
      </c>
      <c r="AG1981" s="3" t="str">
        <f t="shared" si="926"/>
        <v/>
      </c>
      <c r="AH1981" s="4" t="str">
        <f t="shared" si="927"/>
        <v/>
      </c>
      <c r="AI1981" s="75" t="str">
        <f t="shared" si="928"/>
        <v/>
      </c>
      <c r="AJ1981" s="75" t="str">
        <f t="shared" si="929"/>
        <v/>
      </c>
    </row>
    <row r="1982" spans="1:36">
      <c r="A1982" s="41" t="str">
        <f t="shared" si="912"/>
        <v/>
      </c>
      <c r="B1982" s="150" t="str">
        <f>IF(ISNUMBER(A1982),INDEX('MetaTrader Import'!$H$13:$J$5893,TRUNC(((A1982-$A$39+1)-1)/3)+1,MOD((A1982-$A$39+1)-1,3)+1),"")</f>
        <v/>
      </c>
      <c r="C1982" s="43" t="str">
        <f t="shared" si="913"/>
        <v/>
      </c>
      <c r="D1982" s="43" t="str">
        <f t="shared" ca="1" si="903"/>
        <v/>
      </c>
      <c r="E1982" s="43" t="str">
        <f t="shared" si="914"/>
        <v/>
      </c>
      <c r="F1982" s="43" t="str">
        <f t="shared" si="915"/>
        <v/>
      </c>
      <c r="G1982" s="43" t="str">
        <f>IF(A1982&lt;&gt;"",IF(A1982&lt;Data!$G$11*0.25,$C$13/$G$32,IF(A1982&gt;Data!$G$11*0.25,$C$13,$C$13*10)),"")</f>
        <v/>
      </c>
      <c r="H1982" s="43" t="str">
        <f>IF(A1982&lt;&gt;"",IF(Data!$G$9="constant",$C$13,IF(Data!$G$9="squeeze",G1982,F1982)),"")</f>
        <v/>
      </c>
      <c r="I1982" s="38" t="str">
        <f ca="1">IF(ISNUMBER(A1982),NORMINV(RAND(),0,IF(AND(Data!$G$9="squeeze",A1982&lt;Data!$G$11*0.25),$H$32,1)*$C$30*$C$13)*($C$14*$C$12),"")</f>
        <v/>
      </c>
      <c r="J1982" s="42" t="str">
        <f ca="1">IFERROR(IF(Data!$C$6="Real",B1982,I1982+J1981+($C$14*$C$12)*(NORMINV(RAND(),$C$15,CHOOSE($G$13,$C$13,F1982,G1982)))),"")</f>
        <v/>
      </c>
      <c r="K1982" s="88" t="str">
        <f>IF(ISNUMBER(A1982), IF($G$16="fixed",$G$17,MIN(H1982*Data!$C$7*$C$16*0.5,$C$17*Data!$C$7))*$C$12,"")</f>
        <v/>
      </c>
      <c r="L1982" s="42" t="str">
        <f t="shared" ca="1" si="930"/>
        <v/>
      </c>
      <c r="M1982" s="44" t="str">
        <f t="shared" ca="1" si="931"/>
        <v/>
      </c>
      <c r="N1982" s="44" t="str">
        <f t="shared" ca="1" si="932"/>
        <v/>
      </c>
      <c r="O1982" s="108" t="str">
        <f t="shared" si="916"/>
        <v/>
      </c>
      <c r="P1982" s="102" t="str">
        <f t="shared" si="917"/>
        <v/>
      </c>
      <c r="Q1982" s="102" t="str">
        <f t="shared" si="918"/>
        <v/>
      </c>
      <c r="R1982" s="120" t="str">
        <f t="shared" si="919"/>
        <v/>
      </c>
      <c r="S1982" s="54" t="str">
        <f t="shared" si="920"/>
        <v/>
      </c>
      <c r="T1982" s="5" t="str">
        <f t="shared" si="921"/>
        <v/>
      </c>
      <c r="U1982" s="152" t="str">
        <f t="shared" si="904"/>
        <v/>
      </c>
      <c r="V1982" s="152" t="str">
        <f t="shared" si="905"/>
        <v/>
      </c>
      <c r="W1982" s="153" t="str">
        <f t="shared" si="906"/>
        <v/>
      </c>
      <c r="X1982" s="153" t="str">
        <f t="shared" si="907"/>
        <v/>
      </c>
      <c r="Y1982" s="153" t="str">
        <f t="shared" si="908"/>
        <v/>
      </c>
      <c r="Z1982" s="153" t="str">
        <f t="shared" si="909"/>
        <v/>
      </c>
      <c r="AA1982" s="152" t="str">
        <f t="shared" si="910"/>
        <v/>
      </c>
      <c r="AB1982" s="152" t="str">
        <f t="shared" si="911"/>
        <v/>
      </c>
      <c r="AC1982" s="154" t="str">
        <f t="shared" si="922"/>
        <v/>
      </c>
      <c r="AD1982" s="154" t="str">
        <f t="shared" si="923"/>
        <v/>
      </c>
      <c r="AE1982" s="3" t="str">
        <f t="shared" si="924"/>
        <v/>
      </c>
      <c r="AF1982" s="3" t="str">
        <f t="shared" si="925"/>
        <v/>
      </c>
      <c r="AG1982" s="3" t="str">
        <f t="shared" si="926"/>
        <v/>
      </c>
      <c r="AH1982" s="4" t="str">
        <f t="shared" si="927"/>
        <v/>
      </c>
      <c r="AI1982" s="75" t="str">
        <f t="shared" si="928"/>
        <v/>
      </c>
      <c r="AJ1982" s="75" t="str">
        <f t="shared" si="929"/>
        <v/>
      </c>
    </row>
    <row r="1983" spans="1:36">
      <c r="A1983" s="41" t="str">
        <f t="shared" si="912"/>
        <v/>
      </c>
      <c r="B1983" s="150" t="str">
        <f>IF(ISNUMBER(A1983),INDEX('MetaTrader Import'!$H$13:$J$5893,TRUNC(((A1983-$A$39+1)-1)/3)+1,MOD((A1983-$A$39+1)-1,3)+1),"")</f>
        <v/>
      </c>
      <c r="C1983" s="43" t="str">
        <f t="shared" si="913"/>
        <v/>
      </c>
      <c r="D1983" s="43" t="str">
        <f t="shared" ca="1" si="903"/>
        <v/>
      </c>
      <c r="E1983" s="43" t="str">
        <f t="shared" si="914"/>
        <v/>
      </c>
      <c r="F1983" s="43" t="str">
        <f t="shared" si="915"/>
        <v/>
      </c>
      <c r="G1983" s="43" t="str">
        <f>IF(A1983&lt;&gt;"",IF(A1983&lt;Data!$G$11*0.25,$C$13/$G$32,IF(A1983&gt;Data!$G$11*0.25,$C$13,$C$13*10)),"")</f>
        <v/>
      </c>
      <c r="H1983" s="43" t="str">
        <f>IF(A1983&lt;&gt;"",IF(Data!$G$9="constant",$C$13,IF(Data!$G$9="squeeze",G1983,F1983)),"")</f>
        <v/>
      </c>
      <c r="I1983" s="38" t="str">
        <f ca="1">IF(ISNUMBER(A1983),NORMINV(RAND(),0,IF(AND(Data!$G$9="squeeze",A1983&lt;Data!$G$11*0.25),$H$32,1)*$C$30*$C$13)*($C$14*$C$12),"")</f>
        <v/>
      </c>
      <c r="J1983" s="42" t="str">
        <f ca="1">IFERROR(IF(Data!$C$6="Real",B1983,I1983+J1982+($C$14*$C$12)*(NORMINV(RAND(),$C$15,CHOOSE($G$13,$C$13,F1983,G1983)))),"")</f>
        <v/>
      </c>
      <c r="K1983" s="88" t="str">
        <f>IF(ISNUMBER(A1983), IF($G$16="fixed",$G$17,MIN(H1983*Data!$C$7*$C$16*0.5,$C$17*Data!$C$7))*$C$12,"")</f>
        <v/>
      </c>
      <c r="L1983" s="42" t="str">
        <f t="shared" ca="1" si="930"/>
        <v/>
      </c>
      <c r="M1983" s="44" t="str">
        <f t="shared" ca="1" si="931"/>
        <v/>
      </c>
      <c r="N1983" s="44" t="str">
        <f t="shared" ca="1" si="932"/>
        <v/>
      </c>
      <c r="O1983" s="108" t="str">
        <f t="shared" si="916"/>
        <v/>
      </c>
      <c r="P1983" s="102" t="str">
        <f t="shared" si="917"/>
        <v/>
      </c>
      <c r="Q1983" s="102" t="str">
        <f t="shared" si="918"/>
        <v/>
      </c>
      <c r="R1983" s="120" t="str">
        <f t="shared" si="919"/>
        <v/>
      </c>
      <c r="S1983" s="54" t="str">
        <f t="shared" si="920"/>
        <v/>
      </c>
      <c r="T1983" s="5" t="str">
        <f t="shared" si="921"/>
        <v/>
      </c>
      <c r="U1983" s="152" t="str">
        <f t="shared" si="904"/>
        <v/>
      </c>
      <c r="V1983" s="152" t="str">
        <f t="shared" si="905"/>
        <v/>
      </c>
      <c r="W1983" s="153" t="str">
        <f t="shared" si="906"/>
        <v/>
      </c>
      <c r="X1983" s="153" t="str">
        <f t="shared" si="907"/>
        <v/>
      </c>
      <c r="Y1983" s="153" t="str">
        <f t="shared" si="908"/>
        <v/>
      </c>
      <c r="Z1983" s="153" t="str">
        <f t="shared" si="909"/>
        <v/>
      </c>
      <c r="AA1983" s="152" t="str">
        <f t="shared" si="910"/>
        <v/>
      </c>
      <c r="AB1983" s="152" t="str">
        <f t="shared" si="911"/>
        <v/>
      </c>
      <c r="AC1983" s="154" t="str">
        <f t="shared" si="922"/>
        <v/>
      </c>
      <c r="AD1983" s="154" t="str">
        <f t="shared" si="923"/>
        <v/>
      </c>
      <c r="AE1983" s="3" t="str">
        <f t="shared" si="924"/>
        <v/>
      </c>
      <c r="AF1983" s="3" t="str">
        <f t="shared" si="925"/>
        <v/>
      </c>
      <c r="AG1983" s="3" t="str">
        <f t="shared" si="926"/>
        <v/>
      </c>
      <c r="AH1983" s="4" t="str">
        <f t="shared" si="927"/>
        <v/>
      </c>
      <c r="AI1983" s="75" t="str">
        <f t="shared" si="928"/>
        <v/>
      </c>
      <c r="AJ1983" s="75" t="str">
        <f t="shared" si="929"/>
        <v/>
      </c>
    </row>
    <row r="1984" spans="1:36">
      <c r="A1984" s="41" t="str">
        <f t="shared" si="912"/>
        <v/>
      </c>
      <c r="B1984" s="150" t="str">
        <f>IF(ISNUMBER(A1984),INDEX('MetaTrader Import'!$H$13:$J$5893,TRUNC(((A1984-$A$39+1)-1)/3)+1,MOD((A1984-$A$39+1)-1,3)+1),"")</f>
        <v/>
      </c>
      <c r="C1984" s="43" t="str">
        <f t="shared" si="913"/>
        <v/>
      </c>
      <c r="D1984" s="43" t="str">
        <f t="shared" ca="1" si="903"/>
        <v/>
      </c>
      <c r="E1984" s="43" t="str">
        <f t="shared" si="914"/>
        <v/>
      </c>
      <c r="F1984" s="43" t="str">
        <f t="shared" si="915"/>
        <v/>
      </c>
      <c r="G1984" s="43" t="str">
        <f>IF(A1984&lt;&gt;"",IF(A1984&lt;Data!$G$11*0.25,$C$13/$G$32,IF(A1984&gt;Data!$G$11*0.25,$C$13,$C$13*10)),"")</f>
        <v/>
      </c>
      <c r="H1984" s="43" t="str">
        <f>IF(A1984&lt;&gt;"",IF(Data!$G$9="constant",$C$13,IF(Data!$G$9="squeeze",G1984,F1984)),"")</f>
        <v/>
      </c>
      <c r="I1984" s="38" t="str">
        <f ca="1">IF(ISNUMBER(A1984),NORMINV(RAND(),0,IF(AND(Data!$G$9="squeeze",A1984&lt;Data!$G$11*0.25),$H$32,1)*$C$30*$C$13)*($C$14*$C$12),"")</f>
        <v/>
      </c>
      <c r="J1984" s="42" t="str">
        <f ca="1">IFERROR(IF(Data!$C$6="Real",B1984,I1984+J1983+($C$14*$C$12)*(NORMINV(RAND(),$C$15,CHOOSE($G$13,$C$13,F1984,G1984)))),"")</f>
        <v/>
      </c>
      <c r="K1984" s="88" t="str">
        <f>IF(ISNUMBER(A1984), IF($G$16="fixed",$G$17,MIN(H1984*Data!$C$7*$C$16*0.5,$C$17*Data!$C$7))*$C$12,"")</f>
        <v/>
      </c>
      <c r="L1984" s="42" t="str">
        <f t="shared" ca="1" si="930"/>
        <v/>
      </c>
      <c r="M1984" s="44" t="str">
        <f t="shared" ca="1" si="931"/>
        <v/>
      </c>
      <c r="N1984" s="44" t="str">
        <f t="shared" ca="1" si="932"/>
        <v/>
      </c>
      <c r="O1984" s="108" t="str">
        <f t="shared" si="916"/>
        <v/>
      </c>
      <c r="P1984" s="102" t="str">
        <f t="shared" si="917"/>
        <v/>
      </c>
      <c r="Q1984" s="102" t="str">
        <f t="shared" si="918"/>
        <v/>
      </c>
      <c r="R1984" s="120" t="str">
        <f t="shared" si="919"/>
        <v/>
      </c>
      <c r="S1984" s="54" t="str">
        <f t="shared" si="920"/>
        <v/>
      </c>
      <c r="T1984" s="5" t="str">
        <f t="shared" si="921"/>
        <v/>
      </c>
      <c r="U1984" s="152" t="str">
        <f t="shared" si="904"/>
        <v/>
      </c>
      <c r="V1984" s="152" t="str">
        <f t="shared" si="905"/>
        <v/>
      </c>
      <c r="W1984" s="153" t="str">
        <f t="shared" si="906"/>
        <v/>
      </c>
      <c r="X1984" s="153" t="str">
        <f t="shared" si="907"/>
        <v/>
      </c>
      <c r="Y1984" s="153" t="str">
        <f t="shared" si="908"/>
        <v/>
      </c>
      <c r="Z1984" s="153" t="str">
        <f t="shared" si="909"/>
        <v/>
      </c>
      <c r="AA1984" s="152" t="str">
        <f t="shared" si="910"/>
        <v/>
      </c>
      <c r="AB1984" s="152" t="str">
        <f t="shared" si="911"/>
        <v/>
      </c>
      <c r="AC1984" s="154" t="str">
        <f t="shared" si="922"/>
        <v/>
      </c>
      <c r="AD1984" s="154" t="str">
        <f t="shared" si="923"/>
        <v/>
      </c>
      <c r="AE1984" s="3" t="str">
        <f t="shared" si="924"/>
        <v/>
      </c>
      <c r="AF1984" s="3" t="str">
        <f t="shared" si="925"/>
        <v/>
      </c>
      <c r="AG1984" s="3" t="str">
        <f t="shared" si="926"/>
        <v/>
      </c>
      <c r="AH1984" s="4" t="str">
        <f t="shared" si="927"/>
        <v/>
      </c>
      <c r="AI1984" s="75" t="str">
        <f t="shared" si="928"/>
        <v/>
      </c>
      <c r="AJ1984" s="75" t="str">
        <f t="shared" si="929"/>
        <v/>
      </c>
    </row>
    <row r="1985" spans="1:36">
      <c r="A1985" s="41" t="str">
        <f t="shared" si="912"/>
        <v/>
      </c>
      <c r="B1985" s="150" t="str">
        <f>IF(ISNUMBER(A1985),INDEX('MetaTrader Import'!$H$13:$J$5893,TRUNC(((A1985-$A$39+1)-1)/3)+1,MOD((A1985-$A$39+1)-1,3)+1),"")</f>
        <v/>
      </c>
      <c r="C1985" s="43" t="str">
        <f t="shared" si="913"/>
        <v/>
      </c>
      <c r="D1985" s="43" t="str">
        <f t="shared" ca="1" si="903"/>
        <v/>
      </c>
      <c r="E1985" s="43" t="str">
        <f t="shared" si="914"/>
        <v/>
      </c>
      <c r="F1985" s="43" t="str">
        <f t="shared" si="915"/>
        <v/>
      </c>
      <c r="G1985" s="43" t="str">
        <f>IF(A1985&lt;&gt;"",IF(A1985&lt;Data!$G$11*0.25,$C$13/$G$32,IF(A1985&gt;Data!$G$11*0.25,$C$13,$C$13*10)),"")</f>
        <v/>
      </c>
      <c r="H1985" s="43" t="str">
        <f>IF(A1985&lt;&gt;"",IF(Data!$G$9="constant",$C$13,IF(Data!$G$9="squeeze",G1985,F1985)),"")</f>
        <v/>
      </c>
      <c r="I1985" s="38" t="str">
        <f ca="1">IF(ISNUMBER(A1985),NORMINV(RAND(),0,IF(AND(Data!$G$9="squeeze",A1985&lt;Data!$G$11*0.25),$H$32,1)*$C$30*$C$13)*($C$14*$C$12),"")</f>
        <v/>
      </c>
      <c r="J1985" s="42" t="str">
        <f ca="1">IFERROR(IF(Data!$C$6="Real",B1985,I1985+J1984+($C$14*$C$12)*(NORMINV(RAND(),$C$15,CHOOSE($G$13,$C$13,F1985,G1985)))),"")</f>
        <v/>
      </c>
      <c r="K1985" s="88" t="str">
        <f>IF(ISNUMBER(A1985), IF($G$16="fixed",$G$17,MIN(H1985*Data!$C$7*$C$16*0.5,$C$17*Data!$C$7))*$C$12,"")</f>
        <v/>
      </c>
      <c r="L1985" s="42" t="str">
        <f t="shared" ca="1" si="930"/>
        <v/>
      </c>
      <c r="M1985" s="44" t="str">
        <f t="shared" ca="1" si="931"/>
        <v/>
      </c>
      <c r="N1985" s="44" t="str">
        <f t="shared" ca="1" si="932"/>
        <v/>
      </c>
      <c r="O1985" s="108" t="str">
        <f t="shared" si="916"/>
        <v/>
      </c>
      <c r="P1985" s="102" t="str">
        <f t="shared" si="917"/>
        <v/>
      </c>
      <c r="Q1985" s="102" t="str">
        <f t="shared" si="918"/>
        <v/>
      </c>
      <c r="R1985" s="120" t="str">
        <f t="shared" si="919"/>
        <v/>
      </c>
      <c r="S1985" s="54" t="str">
        <f t="shared" si="920"/>
        <v/>
      </c>
      <c r="T1985" s="5" t="str">
        <f t="shared" si="921"/>
        <v/>
      </c>
      <c r="U1985" s="152" t="str">
        <f t="shared" si="904"/>
        <v/>
      </c>
      <c r="V1985" s="152" t="str">
        <f t="shared" si="905"/>
        <v/>
      </c>
      <c r="W1985" s="153" t="str">
        <f t="shared" si="906"/>
        <v/>
      </c>
      <c r="X1985" s="153" t="str">
        <f t="shared" si="907"/>
        <v/>
      </c>
      <c r="Y1985" s="153" t="str">
        <f t="shared" si="908"/>
        <v/>
      </c>
      <c r="Z1985" s="153" t="str">
        <f t="shared" si="909"/>
        <v/>
      </c>
      <c r="AA1985" s="152" t="str">
        <f t="shared" si="910"/>
        <v/>
      </c>
      <c r="AB1985" s="152" t="str">
        <f t="shared" si="911"/>
        <v/>
      </c>
      <c r="AC1985" s="154" t="str">
        <f t="shared" si="922"/>
        <v/>
      </c>
      <c r="AD1985" s="154" t="str">
        <f t="shared" si="923"/>
        <v/>
      </c>
      <c r="AE1985" s="3" t="str">
        <f t="shared" si="924"/>
        <v/>
      </c>
      <c r="AF1985" s="3" t="str">
        <f t="shared" si="925"/>
        <v/>
      </c>
      <c r="AG1985" s="3" t="str">
        <f t="shared" si="926"/>
        <v/>
      </c>
      <c r="AH1985" s="4" t="str">
        <f t="shared" si="927"/>
        <v/>
      </c>
      <c r="AI1985" s="75" t="str">
        <f t="shared" si="928"/>
        <v/>
      </c>
      <c r="AJ1985" s="75" t="str">
        <f t="shared" si="929"/>
        <v/>
      </c>
    </row>
    <row r="1986" spans="1:36">
      <c r="A1986" s="41" t="str">
        <f t="shared" si="912"/>
        <v/>
      </c>
      <c r="B1986" s="150" t="str">
        <f>IF(ISNUMBER(A1986),INDEX('MetaTrader Import'!$H$13:$J$5893,TRUNC(((A1986-$A$39+1)-1)/3)+1,MOD((A1986-$A$39+1)-1,3)+1),"")</f>
        <v/>
      </c>
      <c r="C1986" s="43" t="str">
        <f t="shared" si="913"/>
        <v/>
      </c>
      <c r="D1986" s="43" t="str">
        <f t="shared" ca="1" si="903"/>
        <v/>
      </c>
      <c r="E1986" s="43" t="str">
        <f t="shared" si="914"/>
        <v/>
      </c>
      <c r="F1986" s="43" t="str">
        <f t="shared" si="915"/>
        <v/>
      </c>
      <c r="G1986" s="43" t="str">
        <f>IF(A1986&lt;&gt;"",IF(A1986&lt;Data!$G$11*0.25,$C$13/$G$32,IF(A1986&gt;Data!$G$11*0.25,$C$13,$C$13*10)),"")</f>
        <v/>
      </c>
      <c r="H1986" s="43" t="str">
        <f>IF(A1986&lt;&gt;"",IF(Data!$G$9="constant",$C$13,IF(Data!$G$9="squeeze",G1986,F1986)),"")</f>
        <v/>
      </c>
      <c r="I1986" s="38" t="str">
        <f ca="1">IF(ISNUMBER(A1986),NORMINV(RAND(),0,IF(AND(Data!$G$9="squeeze",A1986&lt;Data!$G$11*0.25),$H$32,1)*$C$30*$C$13)*($C$14*$C$12),"")</f>
        <v/>
      </c>
      <c r="J1986" s="42" t="str">
        <f ca="1">IFERROR(IF(Data!$C$6="Real",B1986,I1986+J1985+($C$14*$C$12)*(NORMINV(RAND(),$C$15,CHOOSE($G$13,$C$13,F1986,G1986)))),"")</f>
        <v/>
      </c>
      <c r="K1986" s="88" t="str">
        <f>IF(ISNUMBER(A1986), IF($G$16="fixed",$G$17,MIN(H1986*Data!$C$7*$C$16*0.5,$C$17*Data!$C$7))*$C$12,"")</f>
        <v/>
      </c>
      <c r="L1986" s="42" t="str">
        <f t="shared" ca="1" si="930"/>
        <v/>
      </c>
      <c r="M1986" s="44" t="str">
        <f t="shared" ca="1" si="931"/>
        <v/>
      </c>
      <c r="N1986" s="44" t="str">
        <f t="shared" ca="1" si="932"/>
        <v/>
      </c>
      <c r="O1986" s="108" t="str">
        <f t="shared" si="916"/>
        <v/>
      </c>
      <c r="P1986" s="102" t="str">
        <f t="shared" si="917"/>
        <v/>
      </c>
      <c r="Q1986" s="102" t="str">
        <f t="shared" si="918"/>
        <v/>
      </c>
      <c r="R1986" s="120" t="str">
        <f t="shared" si="919"/>
        <v/>
      </c>
      <c r="S1986" s="54" t="str">
        <f t="shared" si="920"/>
        <v/>
      </c>
      <c r="T1986" s="5" t="str">
        <f t="shared" si="921"/>
        <v/>
      </c>
      <c r="U1986" s="152" t="str">
        <f t="shared" si="904"/>
        <v/>
      </c>
      <c r="V1986" s="152" t="str">
        <f t="shared" si="905"/>
        <v/>
      </c>
      <c r="W1986" s="153" t="str">
        <f t="shared" si="906"/>
        <v/>
      </c>
      <c r="X1986" s="153" t="str">
        <f t="shared" si="907"/>
        <v/>
      </c>
      <c r="Y1986" s="153" t="str">
        <f t="shared" si="908"/>
        <v/>
      </c>
      <c r="Z1986" s="153" t="str">
        <f t="shared" si="909"/>
        <v/>
      </c>
      <c r="AA1986" s="152" t="str">
        <f t="shared" si="910"/>
        <v/>
      </c>
      <c r="AB1986" s="152" t="str">
        <f t="shared" si="911"/>
        <v/>
      </c>
      <c r="AC1986" s="154" t="str">
        <f t="shared" si="922"/>
        <v/>
      </c>
      <c r="AD1986" s="154" t="str">
        <f t="shared" si="923"/>
        <v/>
      </c>
      <c r="AE1986" s="3" t="str">
        <f t="shared" si="924"/>
        <v/>
      </c>
      <c r="AF1986" s="3" t="str">
        <f t="shared" si="925"/>
        <v/>
      </c>
      <c r="AG1986" s="3" t="str">
        <f t="shared" si="926"/>
        <v/>
      </c>
      <c r="AH1986" s="4" t="str">
        <f t="shared" si="927"/>
        <v/>
      </c>
      <c r="AI1986" s="75" t="str">
        <f t="shared" si="928"/>
        <v/>
      </c>
      <c r="AJ1986" s="75" t="str">
        <f t="shared" si="929"/>
        <v/>
      </c>
    </row>
    <row r="1987" spans="1:36">
      <c r="A1987" s="41" t="str">
        <f t="shared" si="912"/>
        <v/>
      </c>
      <c r="B1987" s="150" t="str">
        <f>IF(ISNUMBER(A1987),INDEX('MetaTrader Import'!$H$13:$J$5893,TRUNC(((A1987-$A$39+1)-1)/3)+1,MOD((A1987-$A$39+1)-1,3)+1),"")</f>
        <v/>
      </c>
      <c r="C1987" s="43" t="str">
        <f t="shared" si="913"/>
        <v/>
      </c>
      <c r="D1987" s="43" t="str">
        <f t="shared" ref="D1987:D2050" ca="1" si="933">IF(A1987&lt;&gt;"",NORMINV(RAND(),($C$23-C1987)*$C$28,$C$27)+NORMINV(RAND(),IF(RAND()&gt;$C$26,$C$25,0),$C$27),"")</f>
        <v/>
      </c>
      <c r="E1987" s="43" t="str">
        <f t="shared" si="914"/>
        <v/>
      </c>
      <c r="F1987" s="43" t="str">
        <f t="shared" si="915"/>
        <v/>
      </c>
      <c r="G1987" s="43" t="str">
        <f>IF(A1987&lt;&gt;"",IF(A1987&lt;Data!$G$11*0.25,$C$13/$G$32,IF(A1987&gt;Data!$G$11*0.25,$C$13,$C$13*10)),"")</f>
        <v/>
      </c>
      <c r="H1987" s="43" t="str">
        <f>IF(A1987&lt;&gt;"",IF(Data!$G$9="constant",$C$13,IF(Data!$G$9="squeeze",G1987,F1987)),"")</f>
        <v/>
      </c>
      <c r="I1987" s="38" t="str">
        <f ca="1">IF(ISNUMBER(A1987),NORMINV(RAND(),0,IF(AND(Data!$G$9="squeeze",A1987&lt;Data!$G$11*0.25),$H$32,1)*$C$30*$C$13)*($C$14*$C$12),"")</f>
        <v/>
      </c>
      <c r="J1987" s="42" t="str">
        <f ca="1">IFERROR(IF(Data!$C$6="Real",B1987,I1987+J1986+($C$14*$C$12)*(NORMINV(RAND(),$C$15,CHOOSE($G$13,$C$13,F1987,G1987)))),"")</f>
        <v/>
      </c>
      <c r="K1987" s="88" t="str">
        <f>IF(ISNUMBER(A1987), IF($G$16="fixed",$G$17,MIN(H1987*Data!$C$7*$C$16*0.5,$C$17*Data!$C$7))*$C$12,"")</f>
        <v/>
      </c>
      <c r="L1987" s="42" t="str">
        <f t="shared" ca="1" si="930"/>
        <v/>
      </c>
      <c r="M1987" s="44" t="str">
        <f t="shared" ca="1" si="931"/>
        <v/>
      </c>
      <c r="N1987" s="44" t="str">
        <f t="shared" ca="1" si="932"/>
        <v/>
      </c>
      <c r="O1987" s="108" t="str">
        <f t="shared" si="916"/>
        <v/>
      </c>
      <c r="P1987" s="102" t="str">
        <f t="shared" si="917"/>
        <v/>
      </c>
      <c r="Q1987" s="102" t="str">
        <f t="shared" si="918"/>
        <v/>
      </c>
      <c r="R1987" s="120" t="str">
        <f t="shared" si="919"/>
        <v/>
      </c>
      <c r="S1987" s="54" t="str">
        <f t="shared" si="920"/>
        <v/>
      </c>
      <c r="T1987" s="5" t="str">
        <f t="shared" si="921"/>
        <v/>
      </c>
      <c r="U1987" s="152" t="str">
        <f t="shared" ref="U1987:U2050" si="934">IF(NOT(ISNUMBER(T1987)),"",IF(S1987=1,T1987,IF(M1987&gt;U1986,M1987,IF(ISNUMBER(U1986),U1986,""))))</f>
        <v/>
      </c>
      <c r="V1987" s="152" t="str">
        <f t="shared" ref="V1987:V2050" si="935">IF(NOT(ISNUMBER(T1987)),"",IF(S1987=1,T1987,IF(N1987&lt;V1986,N1987,IF(ISNUMBER(V1986),V1986,""))))</f>
        <v/>
      </c>
      <c r="W1987" s="153" t="str">
        <f t="shared" ref="W1987:W2050" si="936">IF(NOT(ISNUMBER(T1987)),"",MIN($F$24,IF(TRUNC((U1987-T1987)/$E$24*$G$12)+0&gt;IF(ISNUMBER(W1986),W1986,0),TRUNC((U1987-T1987)/$E$24*$G$12)+0,IF(ISNUMBER(W1986),W1986,0))))</f>
        <v/>
      </c>
      <c r="X1987" s="153" t="str">
        <f t="shared" ref="X1987:X2050" si="937">IF(NOT(ISNUMBER(T1987)),"",MIN($F$24,IF(-TRUNC((V1987-T1987)/$E$24*$G$12)+0&gt;IF(ISNUMBER(X1986),X1986,0),-TRUNC((V1987-T1987)/$E$24*$G$12)+0,IF(ISNUMBER(X1986),X1986,0))))</f>
        <v/>
      </c>
      <c r="Y1987" s="153" t="str">
        <f t="shared" ref="Y1987:Y2050" si="938">IF(ISNUMBER(W1987),(IF(W1987=0,0,1))*IF(ABS($I$24)=2,POWER(2,W1987-1),W1987)*SIGN($I$24)*$K$24,"")</f>
        <v/>
      </c>
      <c r="Z1987" s="153" t="str">
        <f t="shared" ref="Z1987:Z2050" si="939">IF(ISNUMBER(X1987),(IF(X1987=0,0,1))*IF(ABS($I$24)=2,POWER(2,X1987-1),X1987)*SIGN($I$24)*$K$24,"")</f>
        <v/>
      </c>
      <c r="AA1987" s="152" t="str">
        <f t="shared" ref="AA1987:AA2050" si="940">IF(OR(NOT(ISNUMBER(T1987)),W1987&lt;1),"",IF(OR(NOT(ISNUMBER(W1986)),W1986=0),IF(SIGN(Y1987)=1,M1987,N1987),(Y1986*AA1986+(Y1987-Y1986)*IF(SIGN(Y1987)=1,M1987,N1987))/Y1987))</f>
        <v/>
      </c>
      <c r="AB1987" s="152" t="str">
        <f t="shared" ref="AB1987:AB2050" si="941">IF(OR(NOT(ISNUMBER(T1987)),X1987&lt;1),"",IF(OR(NOT(ISNUMBER(X1986)),X1986=0),IF(SIGN(Z1987)=1,N1987,M1987),(Z1986*AB1986+(Z1987-Z1986)*IF(SIGN(Z1987)=1,N1987,M1987))/Z1987))</f>
        <v/>
      </c>
      <c r="AC1987" s="154" t="str">
        <f t="shared" si="922"/>
        <v/>
      </c>
      <c r="AD1987" s="154" t="str">
        <f t="shared" si="923"/>
        <v/>
      </c>
      <c r="AE1987" s="3" t="str">
        <f t="shared" si="924"/>
        <v/>
      </c>
      <c r="AF1987" s="3" t="str">
        <f t="shared" si="925"/>
        <v/>
      </c>
      <c r="AG1987" s="3" t="str">
        <f t="shared" si="926"/>
        <v/>
      </c>
      <c r="AH1987" s="4" t="str">
        <f t="shared" si="927"/>
        <v/>
      </c>
      <c r="AI1987" s="75" t="str">
        <f t="shared" si="928"/>
        <v/>
      </c>
      <c r="AJ1987" s="75" t="str">
        <f t="shared" si="929"/>
        <v/>
      </c>
    </row>
    <row r="1988" spans="1:36">
      <c r="A1988" s="41" t="str">
        <f t="shared" ref="A1988:A2051" si="942">IFERROR(IF(A1987+1&gt;$C$19,"",A1987+1),"")</f>
        <v/>
      </c>
      <c r="B1988" s="150" t="str">
        <f>IF(ISNUMBER(A1988),INDEX('MetaTrader Import'!$H$13:$J$5893,TRUNC(((A1988-$A$39+1)-1)/3)+1,MOD((A1988-$A$39+1)-1,3)+1),"")</f>
        <v/>
      </c>
      <c r="C1988" s="43" t="str">
        <f t="shared" ref="C1988:C2051" si="943">IF(A1988&lt;&gt;"",E1987,"")</f>
        <v/>
      </c>
      <c r="D1988" s="43" t="str">
        <f t="shared" ca="1" si="933"/>
        <v/>
      </c>
      <c r="E1988" s="43" t="str">
        <f t="shared" ref="E1988:E2051" si="944">IF(A1988&lt;&gt;"",C1988+D1988,"")</f>
        <v/>
      </c>
      <c r="F1988" s="43" t="str">
        <f t="shared" ref="F1988:F2051" si="945">IF(A1988&lt;&gt;"",$C$13*ABS(E1988)/$C$23,"")</f>
        <v/>
      </c>
      <c r="G1988" s="43" t="str">
        <f>IF(A1988&lt;&gt;"",IF(A1988&lt;Data!$G$11*0.25,$C$13/$G$32,IF(A1988&gt;Data!$G$11*0.25,$C$13,$C$13*10)),"")</f>
        <v/>
      </c>
      <c r="H1988" s="43" t="str">
        <f>IF(A1988&lt;&gt;"",IF(Data!$G$9="constant",$C$13,IF(Data!$G$9="squeeze",G1988,F1988)),"")</f>
        <v/>
      </c>
      <c r="I1988" s="38" t="str">
        <f ca="1">IF(ISNUMBER(A1988),NORMINV(RAND(),0,IF(AND(Data!$G$9="squeeze",A1988&lt;Data!$G$11*0.25),$H$32,1)*$C$30*$C$13)*($C$14*$C$12),"")</f>
        <v/>
      </c>
      <c r="J1988" s="42" t="str">
        <f ca="1">IFERROR(IF(Data!$C$6="Real",B1988,I1988+J1987+($C$14*$C$12)*(NORMINV(RAND(),$C$15,CHOOSE($G$13,$C$13,F1988,G1988)))),"")</f>
        <v/>
      </c>
      <c r="K1988" s="88" t="str">
        <f>IF(ISNUMBER(A1988), IF($G$16="fixed",$G$17,MIN(H1988*Data!$C$7*$C$16*0.5,$C$17*Data!$C$7))*$C$12,"")</f>
        <v/>
      </c>
      <c r="L1988" s="42" t="str">
        <f t="shared" ca="1" si="930"/>
        <v/>
      </c>
      <c r="M1988" s="44" t="str">
        <f t="shared" ca="1" si="931"/>
        <v/>
      </c>
      <c r="N1988" s="44" t="str">
        <f t="shared" ca="1" si="932"/>
        <v/>
      </c>
      <c r="O1988" s="108" t="str">
        <f t="shared" ref="O1988:O2051" si="946">IF(ISNUMBER(A1988),$G$12*SLOPE(L1974:L1988,A1974:A1988),"")</f>
        <v/>
      </c>
      <c r="P1988" s="102" t="str">
        <f t="shared" ref="P1988:P2051" si="947">IF(ISNUMBER(A1988),STDEV(L1974:L1988)*$G$12,"")</f>
        <v/>
      </c>
      <c r="Q1988" s="102" t="str">
        <f t="shared" ref="Q1988:Q2051" si="948">IF(ISNUMBER(A1988),SLOPE(P1974:P1988,A1974:A1988),"")</f>
        <v/>
      </c>
      <c r="R1988" s="120" t="str">
        <f t="shared" ref="R1988:R2051" si="949">IF(ISNUMBER(A1988),R1987+S1987,"")</f>
        <v/>
      </c>
      <c r="S1988" s="54" t="str">
        <f t="shared" ref="S1988:S2051" si="950">IF(ISNUMBER(A1988),IF(AND(R1988&lt;$M$24,Q1988&lt;$F$28,ABS(O1988)&lt;$F$27,P1988&lt;$F$26,NOT(ISNUMBER(T1987))),1,0),"")</f>
        <v/>
      </c>
      <c r="T1988" s="5" t="str">
        <f t="shared" ref="T1988:T2051" si="951">IF(ISNUMBER(A1988),IF(S1988=1,L1988,IF(AG1987="Y","",IF(ISNUMBER(T1987),T1987,""))),"")</f>
        <v/>
      </c>
      <c r="U1988" s="152" t="str">
        <f t="shared" si="934"/>
        <v/>
      </c>
      <c r="V1988" s="152" t="str">
        <f t="shared" si="935"/>
        <v/>
      </c>
      <c r="W1988" s="153" t="str">
        <f t="shared" si="936"/>
        <v/>
      </c>
      <c r="X1988" s="153" t="str">
        <f t="shared" si="937"/>
        <v/>
      </c>
      <c r="Y1988" s="153" t="str">
        <f t="shared" si="938"/>
        <v/>
      </c>
      <c r="Z1988" s="153" t="str">
        <f t="shared" si="939"/>
        <v/>
      </c>
      <c r="AA1988" s="152" t="str">
        <f t="shared" si="940"/>
        <v/>
      </c>
      <c r="AB1988" s="152" t="str">
        <f t="shared" si="941"/>
        <v/>
      </c>
      <c r="AC1988" s="154" t="str">
        <f t="shared" ref="AC1988:AC2051" si="952">IFERROR(-SIGN(Y1988)*(AA1988-IF(SIGN(Y1988)=1,N1988,M1988))*$G$12*ABS(Y1988),"")</f>
        <v/>
      </c>
      <c r="AD1988" s="154" t="str">
        <f t="shared" ref="AD1988:AD2051" si="953">IFERROR(SIGN(Z1988)*(AB1988-IF(SIGN(Z1988)=1,M1988,N1988))*$G$12*ABS(Z1988),"")</f>
        <v/>
      </c>
      <c r="AE1988" s="3" t="str">
        <f t="shared" ref="AE1988:AE2051" si="954">IF(ISNUMBER(A1988),IFERROR((IF(ISNUMBER(AC1988),AC1988,0)+IF(ISNUMBER(AD1988),AD1988,0))/(ABS(Y1988)+ABS(Z1988)),0),"")</f>
        <v/>
      </c>
      <c r="AF1988" s="3" t="str">
        <f t="shared" ref="AF1988:AF2051" si="955">IF(ISNUMBER(A1988),IF(ISNUMBER(AC1988),AC1988,0)+IF(ISNUMBER(AD1988),AD1988,0),"")</f>
        <v/>
      </c>
      <c r="AG1988" s="3" t="str">
        <f t="shared" ref="AG1988:AG2051" si="956">IF(NOT(ISNUMBER(T1988)),"",IF(OR(AF1988&gt;$G$24,AF1988&lt;-$H$24,A1988+1&gt;$C$19),"Y","N"))</f>
        <v/>
      </c>
      <c r="AH1988" s="4" t="str">
        <f t="shared" ref="AH1988:AH2051" si="957">IF(AG1988="y",AF1988*10*$C$11,"")</f>
        <v/>
      </c>
      <c r="AI1988" s="75" t="str">
        <f t="shared" ref="AI1988:AI2051" si="958">IF(ISNUMBER(A1988),IF(ISNUMBER(AH1988),AJ1988,AF1988*10*$C$11+AJ1988),"")</f>
        <v/>
      </c>
      <c r="AJ1988" s="75" t="str">
        <f t="shared" ref="AJ1988:AJ2051" si="959">IF(ISNUMBER(A1988),AJ1987+IF(ISNUMBER(AH1988),AH1988,0),"")</f>
        <v/>
      </c>
    </row>
    <row r="1989" spans="1:36">
      <c r="A1989" s="41" t="str">
        <f t="shared" si="942"/>
        <v/>
      </c>
      <c r="B1989" s="150" t="str">
        <f>IF(ISNUMBER(A1989),INDEX('MetaTrader Import'!$H$13:$J$5893,TRUNC(((A1989-$A$39+1)-1)/3)+1,MOD((A1989-$A$39+1)-1,3)+1),"")</f>
        <v/>
      </c>
      <c r="C1989" s="43" t="str">
        <f t="shared" si="943"/>
        <v/>
      </c>
      <c r="D1989" s="43" t="str">
        <f t="shared" ca="1" si="933"/>
        <v/>
      </c>
      <c r="E1989" s="43" t="str">
        <f t="shared" si="944"/>
        <v/>
      </c>
      <c r="F1989" s="43" t="str">
        <f t="shared" si="945"/>
        <v/>
      </c>
      <c r="G1989" s="43" t="str">
        <f>IF(A1989&lt;&gt;"",IF(A1989&lt;Data!$G$11*0.25,$C$13/$G$32,IF(A1989&gt;Data!$G$11*0.25,$C$13,$C$13*10)),"")</f>
        <v/>
      </c>
      <c r="H1989" s="43" t="str">
        <f>IF(A1989&lt;&gt;"",IF(Data!$G$9="constant",$C$13,IF(Data!$G$9="squeeze",G1989,F1989)),"")</f>
        <v/>
      </c>
      <c r="I1989" s="38" t="str">
        <f ca="1">IF(ISNUMBER(A1989),NORMINV(RAND(),0,IF(AND(Data!$G$9="squeeze",A1989&lt;Data!$G$11*0.25),$H$32,1)*$C$30*$C$13)*($C$14*$C$12),"")</f>
        <v/>
      </c>
      <c r="J1989" s="42" t="str">
        <f ca="1">IFERROR(IF(Data!$C$6="Real",B1989,I1989+J1988+($C$14*$C$12)*(NORMINV(RAND(),$C$15,CHOOSE($G$13,$C$13,F1989,G1989)))),"")</f>
        <v/>
      </c>
      <c r="K1989" s="88" t="str">
        <f>IF(ISNUMBER(A1989), IF($G$16="fixed",$G$17,MIN(H1989*Data!$C$7*$C$16*0.5,$C$17*Data!$C$7))*$C$12,"")</f>
        <v/>
      </c>
      <c r="L1989" s="42" t="str">
        <f t="shared" ca="1" si="930"/>
        <v/>
      </c>
      <c r="M1989" s="44" t="str">
        <f t="shared" ca="1" si="931"/>
        <v/>
      </c>
      <c r="N1989" s="44" t="str">
        <f t="shared" ca="1" si="932"/>
        <v/>
      </c>
      <c r="O1989" s="108" t="str">
        <f t="shared" si="946"/>
        <v/>
      </c>
      <c r="P1989" s="102" t="str">
        <f t="shared" si="947"/>
        <v/>
      </c>
      <c r="Q1989" s="102" t="str">
        <f t="shared" si="948"/>
        <v/>
      </c>
      <c r="R1989" s="120" t="str">
        <f t="shared" si="949"/>
        <v/>
      </c>
      <c r="S1989" s="54" t="str">
        <f t="shared" si="950"/>
        <v/>
      </c>
      <c r="T1989" s="5" t="str">
        <f t="shared" si="951"/>
        <v/>
      </c>
      <c r="U1989" s="152" t="str">
        <f t="shared" si="934"/>
        <v/>
      </c>
      <c r="V1989" s="152" t="str">
        <f t="shared" si="935"/>
        <v/>
      </c>
      <c r="W1989" s="153" t="str">
        <f t="shared" si="936"/>
        <v/>
      </c>
      <c r="X1989" s="153" t="str">
        <f t="shared" si="937"/>
        <v/>
      </c>
      <c r="Y1989" s="153" t="str">
        <f t="shared" si="938"/>
        <v/>
      </c>
      <c r="Z1989" s="153" t="str">
        <f t="shared" si="939"/>
        <v/>
      </c>
      <c r="AA1989" s="152" t="str">
        <f t="shared" si="940"/>
        <v/>
      </c>
      <c r="AB1989" s="152" t="str">
        <f t="shared" si="941"/>
        <v/>
      </c>
      <c r="AC1989" s="154" t="str">
        <f t="shared" si="952"/>
        <v/>
      </c>
      <c r="AD1989" s="154" t="str">
        <f t="shared" si="953"/>
        <v/>
      </c>
      <c r="AE1989" s="3" t="str">
        <f t="shared" si="954"/>
        <v/>
      </c>
      <c r="AF1989" s="3" t="str">
        <f t="shared" si="955"/>
        <v/>
      </c>
      <c r="AG1989" s="3" t="str">
        <f t="shared" si="956"/>
        <v/>
      </c>
      <c r="AH1989" s="4" t="str">
        <f t="shared" si="957"/>
        <v/>
      </c>
      <c r="AI1989" s="75" t="str">
        <f t="shared" si="958"/>
        <v/>
      </c>
      <c r="AJ1989" s="75" t="str">
        <f t="shared" si="959"/>
        <v/>
      </c>
    </row>
    <row r="1990" spans="1:36">
      <c r="A1990" s="41" t="str">
        <f t="shared" si="942"/>
        <v/>
      </c>
      <c r="B1990" s="150" t="str">
        <f>IF(ISNUMBER(A1990),INDEX('MetaTrader Import'!$H$13:$J$5893,TRUNC(((A1990-$A$39+1)-1)/3)+1,MOD((A1990-$A$39+1)-1,3)+1),"")</f>
        <v/>
      </c>
      <c r="C1990" s="43" t="str">
        <f t="shared" si="943"/>
        <v/>
      </c>
      <c r="D1990" s="43" t="str">
        <f t="shared" ca="1" si="933"/>
        <v/>
      </c>
      <c r="E1990" s="43" t="str">
        <f t="shared" si="944"/>
        <v/>
      </c>
      <c r="F1990" s="43" t="str">
        <f t="shared" si="945"/>
        <v/>
      </c>
      <c r="G1990" s="43" t="str">
        <f>IF(A1990&lt;&gt;"",IF(A1990&lt;Data!$G$11*0.25,$C$13/$G$32,IF(A1990&gt;Data!$G$11*0.25,$C$13,$C$13*10)),"")</f>
        <v/>
      </c>
      <c r="H1990" s="43" t="str">
        <f>IF(A1990&lt;&gt;"",IF(Data!$G$9="constant",$C$13,IF(Data!$G$9="squeeze",G1990,F1990)),"")</f>
        <v/>
      </c>
      <c r="I1990" s="38" t="str">
        <f ca="1">IF(ISNUMBER(A1990),NORMINV(RAND(),0,IF(AND(Data!$G$9="squeeze",A1990&lt;Data!$G$11*0.25),$H$32,1)*$C$30*$C$13)*($C$14*$C$12),"")</f>
        <v/>
      </c>
      <c r="J1990" s="42" t="str">
        <f ca="1">IFERROR(IF(Data!$C$6="Real",B1990,I1990+J1989+($C$14*$C$12)*(NORMINV(RAND(),$C$15,CHOOSE($G$13,$C$13,F1990,G1990)))),"")</f>
        <v/>
      </c>
      <c r="K1990" s="88" t="str">
        <f>IF(ISNUMBER(A1990), IF($G$16="fixed",$G$17,MIN(H1990*Data!$C$7*$C$16*0.5,$C$17*Data!$C$7))*$C$12,"")</f>
        <v/>
      </c>
      <c r="L1990" s="42" t="str">
        <f t="shared" ref="L1990:L2053" ca="1" si="960">IFERROR(J1990,"")</f>
        <v/>
      </c>
      <c r="M1990" s="44" t="str">
        <f t="shared" ref="M1990:M2053" ca="1" si="961">IFERROR(L1990+K1990*0.5,"")</f>
        <v/>
      </c>
      <c r="N1990" s="44" t="str">
        <f t="shared" ref="N1990:N2053" ca="1" si="962">IFERROR(L1990-K1990*0.5,"")</f>
        <v/>
      </c>
      <c r="O1990" s="108" t="str">
        <f t="shared" si="946"/>
        <v/>
      </c>
      <c r="P1990" s="102" t="str">
        <f t="shared" si="947"/>
        <v/>
      </c>
      <c r="Q1990" s="102" t="str">
        <f t="shared" si="948"/>
        <v/>
      </c>
      <c r="R1990" s="120" t="str">
        <f t="shared" si="949"/>
        <v/>
      </c>
      <c r="S1990" s="54" t="str">
        <f t="shared" si="950"/>
        <v/>
      </c>
      <c r="T1990" s="5" t="str">
        <f t="shared" si="951"/>
        <v/>
      </c>
      <c r="U1990" s="152" t="str">
        <f t="shared" si="934"/>
        <v/>
      </c>
      <c r="V1990" s="152" t="str">
        <f t="shared" si="935"/>
        <v/>
      </c>
      <c r="W1990" s="153" t="str">
        <f t="shared" si="936"/>
        <v/>
      </c>
      <c r="X1990" s="153" t="str">
        <f t="shared" si="937"/>
        <v/>
      </c>
      <c r="Y1990" s="153" t="str">
        <f t="shared" si="938"/>
        <v/>
      </c>
      <c r="Z1990" s="153" t="str">
        <f t="shared" si="939"/>
        <v/>
      </c>
      <c r="AA1990" s="152" t="str">
        <f t="shared" si="940"/>
        <v/>
      </c>
      <c r="AB1990" s="152" t="str">
        <f t="shared" si="941"/>
        <v/>
      </c>
      <c r="AC1990" s="154" t="str">
        <f t="shared" si="952"/>
        <v/>
      </c>
      <c r="AD1990" s="154" t="str">
        <f t="shared" si="953"/>
        <v/>
      </c>
      <c r="AE1990" s="3" t="str">
        <f t="shared" si="954"/>
        <v/>
      </c>
      <c r="AF1990" s="3" t="str">
        <f t="shared" si="955"/>
        <v/>
      </c>
      <c r="AG1990" s="3" t="str">
        <f t="shared" si="956"/>
        <v/>
      </c>
      <c r="AH1990" s="4" t="str">
        <f t="shared" si="957"/>
        <v/>
      </c>
      <c r="AI1990" s="75" t="str">
        <f t="shared" si="958"/>
        <v/>
      </c>
      <c r="AJ1990" s="75" t="str">
        <f t="shared" si="959"/>
        <v/>
      </c>
    </row>
    <row r="1991" spans="1:36">
      <c r="A1991" s="41" t="str">
        <f t="shared" si="942"/>
        <v/>
      </c>
      <c r="B1991" s="150" t="str">
        <f>IF(ISNUMBER(A1991),INDEX('MetaTrader Import'!$H$13:$J$5893,TRUNC(((A1991-$A$39+1)-1)/3)+1,MOD((A1991-$A$39+1)-1,3)+1),"")</f>
        <v/>
      </c>
      <c r="C1991" s="43" t="str">
        <f t="shared" si="943"/>
        <v/>
      </c>
      <c r="D1991" s="43" t="str">
        <f t="shared" ca="1" si="933"/>
        <v/>
      </c>
      <c r="E1991" s="43" t="str">
        <f t="shared" si="944"/>
        <v/>
      </c>
      <c r="F1991" s="43" t="str">
        <f t="shared" si="945"/>
        <v/>
      </c>
      <c r="G1991" s="43" t="str">
        <f>IF(A1991&lt;&gt;"",IF(A1991&lt;Data!$G$11*0.25,$C$13/$G$32,IF(A1991&gt;Data!$G$11*0.25,$C$13,$C$13*10)),"")</f>
        <v/>
      </c>
      <c r="H1991" s="43" t="str">
        <f>IF(A1991&lt;&gt;"",IF(Data!$G$9="constant",$C$13,IF(Data!$G$9="squeeze",G1991,F1991)),"")</f>
        <v/>
      </c>
      <c r="I1991" s="38" t="str">
        <f ca="1">IF(ISNUMBER(A1991),NORMINV(RAND(),0,IF(AND(Data!$G$9="squeeze",A1991&lt;Data!$G$11*0.25),$H$32,1)*$C$30*$C$13)*($C$14*$C$12),"")</f>
        <v/>
      </c>
      <c r="J1991" s="42" t="str">
        <f ca="1">IFERROR(IF(Data!$C$6="Real",B1991,I1991+J1990+($C$14*$C$12)*(NORMINV(RAND(),$C$15,CHOOSE($G$13,$C$13,F1991,G1991)))),"")</f>
        <v/>
      </c>
      <c r="K1991" s="88" t="str">
        <f>IF(ISNUMBER(A1991), IF($G$16="fixed",$G$17,MIN(H1991*Data!$C$7*$C$16*0.5,$C$17*Data!$C$7))*$C$12,"")</f>
        <v/>
      </c>
      <c r="L1991" s="42" t="str">
        <f t="shared" ca="1" si="960"/>
        <v/>
      </c>
      <c r="M1991" s="44" t="str">
        <f t="shared" ca="1" si="961"/>
        <v/>
      </c>
      <c r="N1991" s="44" t="str">
        <f t="shared" ca="1" si="962"/>
        <v/>
      </c>
      <c r="O1991" s="108" t="str">
        <f t="shared" si="946"/>
        <v/>
      </c>
      <c r="P1991" s="102" t="str">
        <f t="shared" si="947"/>
        <v/>
      </c>
      <c r="Q1991" s="102" t="str">
        <f t="shared" si="948"/>
        <v/>
      </c>
      <c r="R1991" s="120" t="str">
        <f t="shared" si="949"/>
        <v/>
      </c>
      <c r="S1991" s="54" t="str">
        <f t="shared" si="950"/>
        <v/>
      </c>
      <c r="T1991" s="5" t="str">
        <f t="shared" si="951"/>
        <v/>
      </c>
      <c r="U1991" s="152" t="str">
        <f t="shared" si="934"/>
        <v/>
      </c>
      <c r="V1991" s="152" t="str">
        <f t="shared" si="935"/>
        <v/>
      </c>
      <c r="W1991" s="153" t="str">
        <f t="shared" si="936"/>
        <v/>
      </c>
      <c r="X1991" s="153" t="str">
        <f t="shared" si="937"/>
        <v/>
      </c>
      <c r="Y1991" s="153" t="str">
        <f t="shared" si="938"/>
        <v/>
      </c>
      <c r="Z1991" s="153" t="str">
        <f t="shared" si="939"/>
        <v/>
      </c>
      <c r="AA1991" s="152" t="str">
        <f t="shared" si="940"/>
        <v/>
      </c>
      <c r="AB1991" s="152" t="str">
        <f t="shared" si="941"/>
        <v/>
      </c>
      <c r="AC1991" s="154" t="str">
        <f t="shared" si="952"/>
        <v/>
      </c>
      <c r="AD1991" s="154" t="str">
        <f t="shared" si="953"/>
        <v/>
      </c>
      <c r="AE1991" s="3" t="str">
        <f t="shared" si="954"/>
        <v/>
      </c>
      <c r="AF1991" s="3" t="str">
        <f t="shared" si="955"/>
        <v/>
      </c>
      <c r="AG1991" s="3" t="str">
        <f t="shared" si="956"/>
        <v/>
      </c>
      <c r="AH1991" s="4" t="str">
        <f t="shared" si="957"/>
        <v/>
      </c>
      <c r="AI1991" s="75" t="str">
        <f t="shared" si="958"/>
        <v/>
      </c>
      <c r="AJ1991" s="75" t="str">
        <f t="shared" si="959"/>
        <v/>
      </c>
    </row>
    <row r="1992" spans="1:36">
      <c r="A1992" s="41" t="str">
        <f t="shared" si="942"/>
        <v/>
      </c>
      <c r="B1992" s="150" t="str">
        <f>IF(ISNUMBER(A1992),INDEX('MetaTrader Import'!$H$13:$J$5893,TRUNC(((A1992-$A$39+1)-1)/3)+1,MOD((A1992-$A$39+1)-1,3)+1),"")</f>
        <v/>
      </c>
      <c r="C1992" s="43" t="str">
        <f t="shared" si="943"/>
        <v/>
      </c>
      <c r="D1992" s="43" t="str">
        <f t="shared" ca="1" si="933"/>
        <v/>
      </c>
      <c r="E1992" s="43" t="str">
        <f t="shared" si="944"/>
        <v/>
      </c>
      <c r="F1992" s="43" t="str">
        <f t="shared" si="945"/>
        <v/>
      </c>
      <c r="G1992" s="43" t="str">
        <f>IF(A1992&lt;&gt;"",IF(A1992&lt;Data!$G$11*0.25,$C$13/$G$32,IF(A1992&gt;Data!$G$11*0.25,$C$13,$C$13*10)),"")</f>
        <v/>
      </c>
      <c r="H1992" s="43" t="str">
        <f>IF(A1992&lt;&gt;"",IF(Data!$G$9="constant",$C$13,IF(Data!$G$9="squeeze",G1992,F1992)),"")</f>
        <v/>
      </c>
      <c r="I1992" s="38" t="str">
        <f ca="1">IF(ISNUMBER(A1992),NORMINV(RAND(),0,IF(AND(Data!$G$9="squeeze",A1992&lt;Data!$G$11*0.25),$H$32,1)*$C$30*$C$13)*($C$14*$C$12),"")</f>
        <v/>
      </c>
      <c r="J1992" s="42" t="str">
        <f ca="1">IFERROR(IF(Data!$C$6="Real",B1992,I1992+J1991+($C$14*$C$12)*(NORMINV(RAND(),$C$15,CHOOSE($G$13,$C$13,F1992,G1992)))),"")</f>
        <v/>
      </c>
      <c r="K1992" s="88" t="str">
        <f>IF(ISNUMBER(A1992), IF($G$16="fixed",$G$17,MIN(H1992*Data!$C$7*$C$16*0.5,$C$17*Data!$C$7))*$C$12,"")</f>
        <v/>
      </c>
      <c r="L1992" s="42" t="str">
        <f t="shared" ca="1" si="960"/>
        <v/>
      </c>
      <c r="M1992" s="44" t="str">
        <f t="shared" ca="1" si="961"/>
        <v/>
      </c>
      <c r="N1992" s="44" t="str">
        <f t="shared" ca="1" si="962"/>
        <v/>
      </c>
      <c r="O1992" s="108" t="str">
        <f t="shared" si="946"/>
        <v/>
      </c>
      <c r="P1992" s="102" t="str">
        <f t="shared" si="947"/>
        <v/>
      </c>
      <c r="Q1992" s="102" t="str">
        <f t="shared" si="948"/>
        <v/>
      </c>
      <c r="R1992" s="120" t="str">
        <f t="shared" si="949"/>
        <v/>
      </c>
      <c r="S1992" s="54" t="str">
        <f t="shared" si="950"/>
        <v/>
      </c>
      <c r="T1992" s="5" t="str">
        <f t="shared" si="951"/>
        <v/>
      </c>
      <c r="U1992" s="152" t="str">
        <f t="shared" si="934"/>
        <v/>
      </c>
      <c r="V1992" s="152" t="str">
        <f t="shared" si="935"/>
        <v/>
      </c>
      <c r="W1992" s="153" t="str">
        <f t="shared" si="936"/>
        <v/>
      </c>
      <c r="X1992" s="153" t="str">
        <f t="shared" si="937"/>
        <v/>
      </c>
      <c r="Y1992" s="153" t="str">
        <f t="shared" si="938"/>
        <v/>
      </c>
      <c r="Z1992" s="153" t="str">
        <f t="shared" si="939"/>
        <v/>
      </c>
      <c r="AA1992" s="152" t="str">
        <f t="shared" si="940"/>
        <v/>
      </c>
      <c r="AB1992" s="152" t="str">
        <f t="shared" si="941"/>
        <v/>
      </c>
      <c r="AC1992" s="154" t="str">
        <f t="shared" si="952"/>
        <v/>
      </c>
      <c r="AD1992" s="154" t="str">
        <f t="shared" si="953"/>
        <v/>
      </c>
      <c r="AE1992" s="3" t="str">
        <f t="shared" si="954"/>
        <v/>
      </c>
      <c r="AF1992" s="3" t="str">
        <f t="shared" si="955"/>
        <v/>
      </c>
      <c r="AG1992" s="3" t="str">
        <f t="shared" si="956"/>
        <v/>
      </c>
      <c r="AH1992" s="4" t="str">
        <f t="shared" si="957"/>
        <v/>
      </c>
      <c r="AI1992" s="75" t="str">
        <f t="shared" si="958"/>
        <v/>
      </c>
      <c r="AJ1992" s="75" t="str">
        <f t="shared" si="959"/>
        <v/>
      </c>
    </row>
    <row r="1993" spans="1:36">
      <c r="A1993" s="41" t="str">
        <f t="shared" si="942"/>
        <v/>
      </c>
      <c r="B1993" s="150" t="str">
        <f>IF(ISNUMBER(A1993),INDEX('MetaTrader Import'!$H$13:$J$5893,TRUNC(((A1993-$A$39+1)-1)/3)+1,MOD((A1993-$A$39+1)-1,3)+1),"")</f>
        <v/>
      </c>
      <c r="C1993" s="43" t="str">
        <f t="shared" si="943"/>
        <v/>
      </c>
      <c r="D1993" s="43" t="str">
        <f t="shared" ca="1" si="933"/>
        <v/>
      </c>
      <c r="E1993" s="43" t="str">
        <f t="shared" si="944"/>
        <v/>
      </c>
      <c r="F1993" s="43" t="str">
        <f t="shared" si="945"/>
        <v/>
      </c>
      <c r="G1993" s="43" t="str">
        <f>IF(A1993&lt;&gt;"",IF(A1993&lt;Data!$G$11*0.25,$C$13/$G$32,IF(A1993&gt;Data!$G$11*0.25,$C$13,$C$13*10)),"")</f>
        <v/>
      </c>
      <c r="H1993" s="43" t="str">
        <f>IF(A1993&lt;&gt;"",IF(Data!$G$9="constant",$C$13,IF(Data!$G$9="squeeze",G1993,F1993)),"")</f>
        <v/>
      </c>
      <c r="I1993" s="38" t="str">
        <f ca="1">IF(ISNUMBER(A1993),NORMINV(RAND(),0,IF(AND(Data!$G$9="squeeze",A1993&lt;Data!$G$11*0.25),$H$32,1)*$C$30*$C$13)*($C$14*$C$12),"")</f>
        <v/>
      </c>
      <c r="J1993" s="42" t="str">
        <f ca="1">IFERROR(IF(Data!$C$6="Real",B1993,I1993+J1992+($C$14*$C$12)*(NORMINV(RAND(),$C$15,CHOOSE($G$13,$C$13,F1993,G1993)))),"")</f>
        <v/>
      </c>
      <c r="K1993" s="88" t="str">
        <f>IF(ISNUMBER(A1993), IF($G$16="fixed",$G$17,MIN(H1993*Data!$C$7*$C$16*0.5,$C$17*Data!$C$7))*$C$12,"")</f>
        <v/>
      </c>
      <c r="L1993" s="42" t="str">
        <f t="shared" ca="1" si="960"/>
        <v/>
      </c>
      <c r="M1993" s="44" t="str">
        <f t="shared" ca="1" si="961"/>
        <v/>
      </c>
      <c r="N1993" s="44" t="str">
        <f t="shared" ca="1" si="962"/>
        <v/>
      </c>
      <c r="O1993" s="108" t="str">
        <f t="shared" si="946"/>
        <v/>
      </c>
      <c r="P1993" s="102" t="str">
        <f t="shared" si="947"/>
        <v/>
      </c>
      <c r="Q1993" s="102" t="str">
        <f t="shared" si="948"/>
        <v/>
      </c>
      <c r="R1993" s="120" t="str">
        <f t="shared" si="949"/>
        <v/>
      </c>
      <c r="S1993" s="54" t="str">
        <f t="shared" si="950"/>
        <v/>
      </c>
      <c r="T1993" s="5" t="str">
        <f t="shared" si="951"/>
        <v/>
      </c>
      <c r="U1993" s="152" t="str">
        <f t="shared" si="934"/>
        <v/>
      </c>
      <c r="V1993" s="152" t="str">
        <f t="shared" si="935"/>
        <v/>
      </c>
      <c r="W1993" s="153" t="str">
        <f t="shared" si="936"/>
        <v/>
      </c>
      <c r="X1993" s="153" t="str">
        <f t="shared" si="937"/>
        <v/>
      </c>
      <c r="Y1993" s="153" t="str">
        <f t="shared" si="938"/>
        <v/>
      </c>
      <c r="Z1993" s="153" t="str">
        <f t="shared" si="939"/>
        <v/>
      </c>
      <c r="AA1993" s="152" t="str">
        <f t="shared" si="940"/>
        <v/>
      </c>
      <c r="AB1993" s="152" t="str">
        <f t="shared" si="941"/>
        <v/>
      </c>
      <c r="AC1993" s="154" t="str">
        <f t="shared" si="952"/>
        <v/>
      </c>
      <c r="AD1993" s="154" t="str">
        <f t="shared" si="953"/>
        <v/>
      </c>
      <c r="AE1993" s="3" t="str">
        <f t="shared" si="954"/>
        <v/>
      </c>
      <c r="AF1993" s="3" t="str">
        <f t="shared" si="955"/>
        <v/>
      </c>
      <c r="AG1993" s="3" t="str">
        <f t="shared" si="956"/>
        <v/>
      </c>
      <c r="AH1993" s="4" t="str">
        <f t="shared" si="957"/>
        <v/>
      </c>
      <c r="AI1993" s="75" t="str">
        <f t="shared" si="958"/>
        <v/>
      </c>
      <c r="AJ1993" s="75" t="str">
        <f t="shared" si="959"/>
        <v/>
      </c>
    </row>
    <row r="1994" spans="1:36">
      <c r="A1994" s="41" t="str">
        <f t="shared" si="942"/>
        <v/>
      </c>
      <c r="B1994" s="150" t="str">
        <f>IF(ISNUMBER(A1994),INDEX('MetaTrader Import'!$H$13:$J$5893,TRUNC(((A1994-$A$39+1)-1)/3)+1,MOD((A1994-$A$39+1)-1,3)+1),"")</f>
        <v/>
      </c>
      <c r="C1994" s="43" t="str">
        <f t="shared" si="943"/>
        <v/>
      </c>
      <c r="D1994" s="43" t="str">
        <f t="shared" ca="1" si="933"/>
        <v/>
      </c>
      <c r="E1994" s="43" t="str">
        <f t="shared" si="944"/>
        <v/>
      </c>
      <c r="F1994" s="43" t="str">
        <f t="shared" si="945"/>
        <v/>
      </c>
      <c r="G1994" s="43" t="str">
        <f>IF(A1994&lt;&gt;"",IF(A1994&lt;Data!$G$11*0.25,$C$13/$G$32,IF(A1994&gt;Data!$G$11*0.25,$C$13,$C$13*10)),"")</f>
        <v/>
      </c>
      <c r="H1994" s="43" t="str">
        <f>IF(A1994&lt;&gt;"",IF(Data!$G$9="constant",$C$13,IF(Data!$G$9="squeeze",G1994,F1994)),"")</f>
        <v/>
      </c>
      <c r="I1994" s="38" t="str">
        <f ca="1">IF(ISNUMBER(A1994),NORMINV(RAND(),0,IF(AND(Data!$G$9="squeeze",A1994&lt;Data!$G$11*0.25),$H$32,1)*$C$30*$C$13)*($C$14*$C$12),"")</f>
        <v/>
      </c>
      <c r="J1994" s="42" t="str">
        <f ca="1">IFERROR(IF(Data!$C$6="Real",B1994,I1994+J1993+($C$14*$C$12)*(NORMINV(RAND(),$C$15,CHOOSE($G$13,$C$13,F1994,G1994)))),"")</f>
        <v/>
      </c>
      <c r="K1994" s="88" t="str">
        <f>IF(ISNUMBER(A1994), IF($G$16="fixed",$G$17,MIN(H1994*Data!$C$7*$C$16*0.5,$C$17*Data!$C$7))*$C$12,"")</f>
        <v/>
      </c>
      <c r="L1994" s="42" t="str">
        <f t="shared" ca="1" si="960"/>
        <v/>
      </c>
      <c r="M1994" s="44" t="str">
        <f t="shared" ca="1" si="961"/>
        <v/>
      </c>
      <c r="N1994" s="44" t="str">
        <f t="shared" ca="1" si="962"/>
        <v/>
      </c>
      <c r="O1994" s="108" t="str">
        <f t="shared" si="946"/>
        <v/>
      </c>
      <c r="P1994" s="102" t="str">
        <f t="shared" si="947"/>
        <v/>
      </c>
      <c r="Q1994" s="102" t="str">
        <f t="shared" si="948"/>
        <v/>
      </c>
      <c r="R1994" s="120" t="str">
        <f t="shared" si="949"/>
        <v/>
      </c>
      <c r="S1994" s="54" t="str">
        <f t="shared" si="950"/>
        <v/>
      </c>
      <c r="T1994" s="5" t="str">
        <f t="shared" si="951"/>
        <v/>
      </c>
      <c r="U1994" s="152" t="str">
        <f t="shared" si="934"/>
        <v/>
      </c>
      <c r="V1994" s="152" t="str">
        <f t="shared" si="935"/>
        <v/>
      </c>
      <c r="W1994" s="153" t="str">
        <f t="shared" si="936"/>
        <v/>
      </c>
      <c r="X1994" s="153" t="str">
        <f t="shared" si="937"/>
        <v/>
      </c>
      <c r="Y1994" s="153" t="str">
        <f t="shared" si="938"/>
        <v/>
      </c>
      <c r="Z1994" s="153" t="str">
        <f t="shared" si="939"/>
        <v/>
      </c>
      <c r="AA1994" s="152" t="str">
        <f t="shared" si="940"/>
        <v/>
      </c>
      <c r="AB1994" s="152" t="str">
        <f t="shared" si="941"/>
        <v/>
      </c>
      <c r="AC1994" s="154" t="str">
        <f t="shared" si="952"/>
        <v/>
      </c>
      <c r="AD1994" s="154" t="str">
        <f t="shared" si="953"/>
        <v/>
      </c>
      <c r="AE1994" s="3" t="str">
        <f t="shared" si="954"/>
        <v/>
      </c>
      <c r="AF1994" s="3" t="str">
        <f t="shared" si="955"/>
        <v/>
      </c>
      <c r="AG1994" s="3" t="str">
        <f t="shared" si="956"/>
        <v/>
      </c>
      <c r="AH1994" s="4" t="str">
        <f t="shared" si="957"/>
        <v/>
      </c>
      <c r="AI1994" s="75" t="str">
        <f t="shared" si="958"/>
        <v/>
      </c>
      <c r="AJ1994" s="75" t="str">
        <f t="shared" si="959"/>
        <v/>
      </c>
    </row>
    <row r="1995" spans="1:36">
      <c r="A1995" s="41" t="str">
        <f t="shared" si="942"/>
        <v/>
      </c>
      <c r="B1995" s="150" t="str">
        <f>IF(ISNUMBER(A1995),INDEX('MetaTrader Import'!$H$13:$J$5893,TRUNC(((A1995-$A$39+1)-1)/3)+1,MOD((A1995-$A$39+1)-1,3)+1),"")</f>
        <v/>
      </c>
      <c r="C1995" s="43" t="str">
        <f t="shared" si="943"/>
        <v/>
      </c>
      <c r="D1995" s="43" t="str">
        <f t="shared" ca="1" si="933"/>
        <v/>
      </c>
      <c r="E1995" s="43" t="str">
        <f t="shared" si="944"/>
        <v/>
      </c>
      <c r="F1995" s="43" t="str">
        <f t="shared" si="945"/>
        <v/>
      </c>
      <c r="G1995" s="43" t="str">
        <f>IF(A1995&lt;&gt;"",IF(A1995&lt;Data!$G$11*0.25,$C$13/$G$32,IF(A1995&gt;Data!$G$11*0.25,$C$13,$C$13*10)),"")</f>
        <v/>
      </c>
      <c r="H1995" s="43" t="str">
        <f>IF(A1995&lt;&gt;"",IF(Data!$G$9="constant",$C$13,IF(Data!$G$9="squeeze",G1995,F1995)),"")</f>
        <v/>
      </c>
      <c r="I1995" s="38" t="str">
        <f ca="1">IF(ISNUMBER(A1995),NORMINV(RAND(),0,IF(AND(Data!$G$9="squeeze",A1995&lt;Data!$G$11*0.25),$H$32,1)*$C$30*$C$13)*($C$14*$C$12),"")</f>
        <v/>
      </c>
      <c r="J1995" s="42" t="str">
        <f ca="1">IFERROR(IF(Data!$C$6="Real",B1995,I1995+J1994+($C$14*$C$12)*(NORMINV(RAND(),$C$15,CHOOSE($G$13,$C$13,F1995,G1995)))),"")</f>
        <v/>
      </c>
      <c r="K1995" s="88" t="str">
        <f>IF(ISNUMBER(A1995), IF($G$16="fixed",$G$17,MIN(H1995*Data!$C$7*$C$16*0.5,$C$17*Data!$C$7))*$C$12,"")</f>
        <v/>
      </c>
      <c r="L1995" s="42" t="str">
        <f t="shared" ca="1" si="960"/>
        <v/>
      </c>
      <c r="M1995" s="44" t="str">
        <f t="shared" ca="1" si="961"/>
        <v/>
      </c>
      <c r="N1995" s="44" t="str">
        <f t="shared" ca="1" si="962"/>
        <v/>
      </c>
      <c r="O1995" s="108" t="str">
        <f t="shared" si="946"/>
        <v/>
      </c>
      <c r="P1995" s="102" t="str">
        <f t="shared" si="947"/>
        <v/>
      </c>
      <c r="Q1995" s="102" t="str">
        <f t="shared" si="948"/>
        <v/>
      </c>
      <c r="R1995" s="120" t="str">
        <f t="shared" si="949"/>
        <v/>
      </c>
      <c r="S1995" s="54" t="str">
        <f t="shared" si="950"/>
        <v/>
      </c>
      <c r="T1995" s="5" t="str">
        <f t="shared" si="951"/>
        <v/>
      </c>
      <c r="U1995" s="152" t="str">
        <f t="shared" si="934"/>
        <v/>
      </c>
      <c r="V1995" s="152" t="str">
        <f t="shared" si="935"/>
        <v/>
      </c>
      <c r="W1995" s="153" t="str">
        <f t="shared" si="936"/>
        <v/>
      </c>
      <c r="X1995" s="153" t="str">
        <f t="shared" si="937"/>
        <v/>
      </c>
      <c r="Y1995" s="153" t="str">
        <f t="shared" si="938"/>
        <v/>
      </c>
      <c r="Z1995" s="153" t="str">
        <f t="shared" si="939"/>
        <v/>
      </c>
      <c r="AA1995" s="152" t="str">
        <f t="shared" si="940"/>
        <v/>
      </c>
      <c r="AB1995" s="152" t="str">
        <f t="shared" si="941"/>
        <v/>
      </c>
      <c r="AC1995" s="154" t="str">
        <f t="shared" si="952"/>
        <v/>
      </c>
      <c r="AD1995" s="154" t="str">
        <f t="shared" si="953"/>
        <v/>
      </c>
      <c r="AE1995" s="3" t="str">
        <f t="shared" si="954"/>
        <v/>
      </c>
      <c r="AF1995" s="3" t="str">
        <f t="shared" si="955"/>
        <v/>
      </c>
      <c r="AG1995" s="3" t="str">
        <f t="shared" si="956"/>
        <v/>
      </c>
      <c r="AH1995" s="4" t="str">
        <f t="shared" si="957"/>
        <v/>
      </c>
      <c r="AI1995" s="75" t="str">
        <f t="shared" si="958"/>
        <v/>
      </c>
      <c r="AJ1995" s="75" t="str">
        <f t="shared" si="959"/>
        <v/>
      </c>
    </row>
    <row r="1996" spans="1:36">
      <c r="A1996" s="41" t="str">
        <f t="shared" si="942"/>
        <v/>
      </c>
      <c r="B1996" s="150" t="str">
        <f>IF(ISNUMBER(A1996),INDEX('MetaTrader Import'!$H$13:$J$5893,TRUNC(((A1996-$A$39+1)-1)/3)+1,MOD((A1996-$A$39+1)-1,3)+1),"")</f>
        <v/>
      </c>
      <c r="C1996" s="43" t="str">
        <f t="shared" si="943"/>
        <v/>
      </c>
      <c r="D1996" s="43" t="str">
        <f t="shared" ca="1" si="933"/>
        <v/>
      </c>
      <c r="E1996" s="43" t="str">
        <f t="shared" si="944"/>
        <v/>
      </c>
      <c r="F1996" s="43" t="str">
        <f t="shared" si="945"/>
        <v/>
      </c>
      <c r="G1996" s="43" t="str">
        <f>IF(A1996&lt;&gt;"",IF(A1996&lt;Data!$G$11*0.25,$C$13/$G$32,IF(A1996&gt;Data!$G$11*0.25,$C$13,$C$13*10)),"")</f>
        <v/>
      </c>
      <c r="H1996" s="43" t="str">
        <f>IF(A1996&lt;&gt;"",IF(Data!$G$9="constant",$C$13,IF(Data!$G$9="squeeze",G1996,F1996)),"")</f>
        <v/>
      </c>
      <c r="I1996" s="38" t="str">
        <f ca="1">IF(ISNUMBER(A1996),NORMINV(RAND(),0,IF(AND(Data!$G$9="squeeze",A1996&lt;Data!$G$11*0.25),$H$32,1)*$C$30*$C$13)*($C$14*$C$12),"")</f>
        <v/>
      </c>
      <c r="J1996" s="42" t="str">
        <f ca="1">IFERROR(IF(Data!$C$6="Real",B1996,I1996+J1995+($C$14*$C$12)*(NORMINV(RAND(),$C$15,CHOOSE($G$13,$C$13,F1996,G1996)))),"")</f>
        <v/>
      </c>
      <c r="K1996" s="88" t="str">
        <f>IF(ISNUMBER(A1996), IF($G$16="fixed",$G$17,MIN(H1996*Data!$C$7*$C$16*0.5,$C$17*Data!$C$7))*$C$12,"")</f>
        <v/>
      </c>
      <c r="L1996" s="42" t="str">
        <f t="shared" ca="1" si="960"/>
        <v/>
      </c>
      <c r="M1996" s="44" t="str">
        <f t="shared" ca="1" si="961"/>
        <v/>
      </c>
      <c r="N1996" s="44" t="str">
        <f t="shared" ca="1" si="962"/>
        <v/>
      </c>
      <c r="O1996" s="108" t="str">
        <f t="shared" si="946"/>
        <v/>
      </c>
      <c r="P1996" s="102" t="str">
        <f t="shared" si="947"/>
        <v/>
      </c>
      <c r="Q1996" s="102" t="str">
        <f t="shared" si="948"/>
        <v/>
      </c>
      <c r="R1996" s="120" t="str">
        <f t="shared" si="949"/>
        <v/>
      </c>
      <c r="S1996" s="54" t="str">
        <f t="shared" si="950"/>
        <v/>
      </c>
      <c r="T1996" s="5" t="str">
        <f t="shared" si="951"/>
        <v/>
      </c>
      <c r="U1996" s="152" t="str">
        <f t="shared" si="934"/>
        <v/>
      </c>
      <c r="V1996" s="152" t="str">
        <f t="shared" si="935"/>
        <v/>
      </c>
      <c r="W1996" s="153" t="str">
        <f t="shared" si="936"/>
        <v/>
      </c>
      <c r="X1996" s="153" t="str">
        <f t="shared" si="937"/>
        <v/>
      </c>
      <c r="Y1996" s="153" t="str">
        <f t="shared" si="938"/>
        <v/>
      </c>
      <c r="Z1996" s="153" t="str">
        <f t="shared" si="939"/>
        <v/>
      </c>
      <c r="AA1996" s="152" t="str">
        <f t="shared" si="940"/>
        <v/>
      </c>
      <c r="AB1996" s="152" t="str">
        <f t="shared" si="941"/>
        <v/>
      </c>
      <c r="AC1996" s="154" t="str">
        <f t="shared" si="952"/>
        <v/>
      </c>
      <c r="AD1996" s="154" t="str">
        <f t="shared" si="953"/>
        <v/>
      </c>
      <c r="AE1996" s="3" t="str">
        <f t="shared" si="954"/>
        <v/>
      </c>
      <c r="AF1996" s="3" t="str">
        <f t="shared" si="955"/>
        <v/>
      </c>
      <c r="AG1996" s="3" t="str">
        <f t="shared" si="956"/>
        <v/>
      </c>
      <c r="AH1996" s="4" t="str">
        <f t="shared" si="957"/>
        <v/>
      </c>
      <c r="AI1996" s="75" t="str">
        <f t="shared" si="958"/>
        <v/>
      </c>
      <c r="AJ1996" s="75" t="str">
        <f t="shared" si="959"/>
        <v/>
      </c>
    </row>
    <row r="1997" spans="1:36">
      <c r="A1997" s="41" t="str">
        <f t="shared" si="942"/>
        <v/>
      </c>
      <c r="B1997" s="150" t="str">
        <f>IF(ISNUMBER(A1997),INDEX('MetaTrader Import'!$H$13:$J$5893,TRUNC(((A1997-$A$39+1)-1)/3)+1,MOD((A1997-$A$39+1)-1,3)+1),"")</f>
        <v/>
      </c>
      <c r="C1997" s="43" t="str">
        <f t="shared" si="943"/>
        <v/>
      </c>
      <c r="D1997" s="43" t="str">
        <f t="shared" ca="1" si="933"/>
        <v/>
      </c>
      <c r="E1997" s="43" t="str">
        <f t="shared" si="944"/>
        <v/>
      </c>
      <c r="F1997" s="43" t="str">
        <f t="shared" si="945"/>
        <v/>
      </c>
      <c r="G1997" s="43" t="str">
        <f>IF(A1997&lt;&gt;"",IF(A1997&lt;Data!$G$11*0.25,$C$13/$G$32,IF(A1997&gt;Data!$G$11*0.25,$C$13,$C$13*10)),"")</f>
        <v/>
      </c>
      <c r="H1997" s="43" t="str">
        <f>IF(A1997&lt;&gt;"",IF(Data!$G$9="constant",$C$13,IF(Data!$G$9="squeeze",G1997,F1997)),"")</f>
        <v/>
      </c>
      <c r="I1997" s="38" t="str">
        <f ca="1">IF(ISNUMBER(A1997),NORMINV(RAND(),0,IF(AND(Data!$G$9="squeeze",A1997&lt;Data!$G$11*0.25),$H$32,1)*$C$30*$C$13)*($C$14*$C$12),"")</f>
        <v/>
      </c>
      <c r="J1997" s="42" t="str">
        <f ca="1">IFERROR(IF(Data!$C$6="Real",B1997,I1997+J1996+($C$14*$C$12)*(NORMINV(RAND(),$C$15,CHOOSE($G$13,$C$13,F1997,G1997)))),"")</f>
        <v/>
      </c>
      <c r="K1997" s="88" t="str">
        <f>IF(ISNUMBER(A1997), IF($G$16="fixed",$G$17,MIN(H1997*Data!$C$7*$C$16*0.5,$C$17*Data!$C$7))*$C$12,"")</f>
        <v/>
      </c>
      <c r="L1997" s="42" t="str">
        <f t="shared" ca="1" si="960"/>
        <v/>
      </c>
      <c r="M1997" s="44" t="str">
        <f t="shared" ca="1" si="961"/>
        <v/>
      </c>
      <c r="N1997" s="44" t="str">
        <f t="shared" ca="1" si="962"/>
        <v/>
      </c>
      <c r="O1997" s="108" t="str">
        <f t="shared" si="946"/>
        <v/>
      </c>
      <c r="P1997" s="102" t="str">
        <f t="shared" si="947"/>
        <v/>
      </c>
      <c r="Q1997" s="102" t="str">
        <f t="shared" si="948"/>
        <v/>
      </c>
      <c r="R1997" s="120" t="str">
        <f t="shared" si="949"/>
        <v/>
      </c>
      <c r="S1997" s="54" t="str">
        <f t="shared" si="950"/>
        <v/>
      </c>
      <c r="T1997" s="5" t="str">
        <f t="shared" si="951"/>
        <v/>
      </c>
      <c r="U1997" s="152" t="str">
        <f t="shared" si="934"/>
        <v/>
      </c>
      <c r="V1997" s="152" t="str">
        <f t="shared" si="935"/>
        <v/>
      </c>
      <c r="W1997" s="153" t="str">
        <f t="shared" si="936"/>
        <v/>
      </c>
      <c r="X1997" s="153" t="str">
        <f t="shared" si="937"/>
        <v/>
      </c>
      <c r="Y1997" s="153" t="str">
        <f t="shared" si="938"/>
        <v/>
      </c>
      <c r="Z1997" s="153" t="str">
        <f t="shared" si="939"/>
        <v/>
      </c>
      <c r="AA1997" s="152" t="str">
        <f t="shared" si="940"/>
        <v/>
      </c>
      <c r="AB1997" s="152" t="str">
        <f t="shared" si="941"/>
        <v/>
      </c>
      <c r="AC1997" s="154" t="str">
        <f t="shared" si="952"/>
        <v/>
      </c>
      <c r="AD1997" s="154" t="str">
        <f t="shared" si="953"/>
        <v/>
      </c>
      <c r="AE1997" s="3" t="str">
        <f t="shared" si="954"/>
        <v/>
      </c>
      <c r="AF1997" s="3" t="str">
        <f t="shared" si="955"/>
        <v/>
      </c>
      <c r="AG1997" s="3" t="str">
        <f t="shared" si="956"/>
        <v/>
      </c>
      <c r="AH1997" s="4" t="str">
        <f t="shared" si="957"/>
        <v/>
      </c>
      <c r="AI1997" s="75" t="str">
        <f t="shared" si="958"/>
        <v/>
      </c>
      <c r="AJ1997" s="75" t="str">
        <f t="shared" si="959"/>
        <v/>
      </c>
    </row>
    <row r="1998" spans="1:36">
      <c r="A1998" s="41" t="str">
        <f t="shared" si="942"/>
        <v/>
      </c>
      <c r="B1998" s="150" t="str">
        <f>IF(ISNUMBER(A1998),INDEX('MetaTrader Import'!$H$13:$J$5893,TRUNC(((A1998-$A$39+1)-1)/3)+1,MOD((A1998-$A$39+1)-1,3)+1),"")</f>
        <v/>
      </c>
      <c r="C1998" s="43" t="str">
        <f t="shared" si="943"/>
        <v/>
      </c>
      <c r="D1998" s="43" t="str">
        <f t="shared" ca="1" si="933"/>
        <v/>
      </c>
      <c r="E1998" s="43" t="str">
        <f t="shared" si="944"/>
        <v/>
      </c>
      <c r="F1998" s="43" t="str">
        <f t="shared" si="945"/>
        <v/>
      </c>
      <c r="G1998" s="43" t="str">
        <f>IF(A1998&lt;&gt;"",IF(A1998&lt;Data!$G$11*0.25,$C$13/$G$32,IF(A1998&gt;Data!$G$11*0.25,$C$13,$C$13*10)),"")</f>
        <v/>
      </c>
      <c r="H1998" s="43" t="str">
        <f>IF(A1998&lt;&gt;"",IF(Data!$G$9="constant",$C$13,IF(Data!$G$9="squeeze",G1998,F1998)),"")</f>
        <v/>
      </c>
      <c r="I1998" s="38" t="str">
        <f ca="1">IF(ISNUMBER(A1998),NORMINV(RAND(),0,IF(AND(Data!$G$9="squeeze",A1998&lt;Data!$G$11*0.25),$H$32,1)*$C$30*$C$13)*($C$14*$C$12),"")</f>
        <v/>
      </c>
      <c r="J1998" s="42" t="str">
        <f ca="1">IFERROR(IF(Data!$C$6="Real",B1998,I1998+J1997+($C$14*$C$12)*(NORMINV(RAND(),$C$15,CHOOSE($G$13,$C$13,F1998,G1998)))),"")</f>
        <v/>
      </c>
      <c r="K1998" s="88" t="str">
        <f>IF(ISNUMBER(A1998), IF($G$16="fixed",$G$17,MIN(H1998*Data!$C$7*$C$16*0.5,$C$17*Data!$C$7))*$C$12,"")</f>
        <v/>
      </c>
      <c r="L1998" s="42" t="str">
        <f t="shared" ca="1" si="960"/>
        <v/>
      </c>
      <c r="M1998" s="44" t="str">
        <f t="shared" ca="1" si="961"/>
        <v/>
      </c>
      <c r="N1998" s="44" t="str">
        <f t="shared" ca="1" si="962"/>
        <v/>
      </c>
      <c r="O1998" s="108" t="str">
        <f t="shared" si="946"/>
        <v/>
      </c>
      <c r="P1998" s="102" t="str">
        <f t="shared" si="947"/>
        <v/>
      </c>
      <c r="Q1998" s="102" t="str">
        <f t="shared" si="948"/>
        <v/>
      </c>
      <c r="R1998" s="120" t="str">
        <f t="shared" si="949"/>
        <v/>
      </c>
      <c r="S1998" s="54" t="str">
        <f t="shared" si="950"/>
        <v/>
      </c>
      <c r="T1998" s="5" t="str">
        <f t="shared" si="951"/>
        <v/>
      </c>
      <c r="U1998" s="152" t="str">
        <f t="shared" si="934"/>
        <v/>
      </c>
      <c r="V1998" s="152" t="str">
        <f t="shared" si="935"/>
        <v/>
      </c>
      <c r="W1998" s="153" t="str">
        <f t="shared" si="936"/>
        <v/>
      </c>
      <c r="X1998" s="153" t="str">
        <f t="shared" si="937"/>
        <v/>
      </c>
      <c r="Y1998" s="153" t="str">
        <f t="shared" si="938"/>
        <v/>
      </c>
      <c r="Z1998" s="153" t="str">
        <f t="shared" si="939"/>
        <v/>
      </c>
      <c r="AA1998" s="152" t="str">
        <f t="shared" si="940"/>
        <v/>
      </c>
      <c r="AB1998" s="152" t="str">
        <f t="shared" si="941"/>
        <v/>
      </c>
      <c r="AC1998" s="154" t="str">
        <f t="shared" si="952"/>
        <v/>
      </c>
      <c r="AD1998" s="154" t="str">
        <f t="shared" si="953"/>
        <v/>
      </c>
      <c r="AE1998" s="3" t="str">
        <f t="shared" si="954"/>
        <v/>
      </c>
      <c r="AF1998" s="3" t="str">
        <f t="shared" si="955"/>
        <v/>
      </c>
      <c r="AG1998" s="3" t="str">
        <f t="shared" si="956"/>
        <v/>
      </c>
      <c r="AH1998" s="4" t="str">
        <f t="shared" si="957"/>
        <v/>
      </c>
      <c r="AI1998" s="75" t="str">
        <f t="shared" si="958"/>
        <v/>
      </c>
      <c r="AJ1998" s="75" t="str">
        <f t="shared" si="959"/>
        <v/>
      </c>
    </row>
    <row r="1999" spans="1:36">
      <c r="A1999" s="41" t="str">
        <f t="shared" si="942"/>
        <v/>
      </c>
      <c r="B1999" s="150" t="str">
        <f>IF(ISNUMBER(A1999),INDEX('MetaTrader Import'!$H$13:$J$5893,TRUNC(((A1999-$A$39+1)-1)/3)+1,MOD((A1999-$A$39+1)-1,3)+1),"")</f>
        <v/>
      </c>
      <c r="C1999" s="43" t="str">
        <f t="shared" si="943"/>
        <v/>
      </c>
      <c r="D1999" s="43" t="str">
        <f t="shared" ca="1" si="933"/>
        <v/>
      </c>
      <c r="E1999" s="43" t="str">
        <f t="shared" si="944"/>
        <v/>
      </c>
      <c r="F1999" s="43" t="str">
        <f t="shared" si="945"/>
        <v/>
      </c>
      <c r="G1999" s="43" t="str">
        <f>IF(A1999&lt;&gt;"",IF(A1999&lt;Data!$G$11*0.25,$C$13/$G$32,IF(A1999&gt;Data!$G$11*0.25,$C$13,$C$13*10)),"")</f>
        <v/>
      </c>
      <c r="H1999" s="43" t="str">
        <f>IF(A1999&lt;&gt;"",IF(Data!$G$9="constant",$C$13,IF(Data!$G$9="squeeze",G1999,F1999)),"")</f>
        <v/>
      </c>
      <c r="I1999" s="38" t="str">
        <f ca="1">IF(ISNUMBER(A1999),NORMINV(RAND(),0,IF(AND(Data!$G$9="squeeze",A1999&lt;Data!$G$11*0.25),$H$32,1)*$C$30*$C$13)*($C$14*$C$12),"")</f>
        <v/>
      </c>
      <c r="J1999" s="42" t="str">
        <f ca="1">IFERROR(IF(Data!$C$6="Real",B1999,I1999+J1998+($C$14*$C$12)*(NORMINV(RAND(),$C$15,CHOOSE($G$13,$C$13,F1999,G1999)))),"")</f>
        <v/>
      </c>
      <c r="K1999" s="88" t="str">
        <f>IF(ISNUMBER(A1999), IF($G$16="fixed",$G$17,MIN(H1999*Data!$C$7*$C$16*0.5,$C$17*Data!$C$7))*$C$12,"")</f>
        <v/>
      </c>
      <c r="L1999" s="42" t="str">
        <f t="shared" ca="1" si="960"/>
        <v/>
      </c>
      <c r="M1999" s="44" t="str">
        <f t="shared" ca="1" si="961"/>
        <v/>
      </c>
      <c r="N1999" s="44" t="str">
        <f t="shared" ca="1" si="962"/>
        <v/>
      </c>
      <c r="O1999" s="108" t="str">
        <f t="shared" si="946"/>
        <v/>
      </c>
      <c r="P1999" s="102" t="str">
        <f t="shared" si="947"/>
        <v/>
      </c>
      <c r="Q1999" s="102" t="str">
        <f t="shared" si="948"/>
        <v/>
      </c>
      <c r="R1999" s="120" t="str">
        <f t="shared" si="949"/>
        <v/>
      </c>
      <c r="S1999" s="54" t="str">
        <f t="shared" si="950"/>
        <v/>
      </c>
      <c r="T1999" s="5" t="str">
        <f t="shared" si="951"/>
        <v/>
      </c>
      <c r="U1999" s="152" t="str">
        <f t="shared" si="934"/>
        <v/>
      </c>
      <c r="V1999" s="152" t="str">
        <f t="shared" si="935"/>
        <v/>
      </c>
      <c r="W1999" s="153" t="str">
        <f t="shared" si="936"/>
        <v/>
      </c>
      <c r="X1999" s="153" t="str">
        <f t="shared" si="937"/>
        <v/>
      </c>
      <c r="Y1999" s="153" t="str">
        <f t="shared" si="938"/>
        <v/>
      </c>
      <c r="Z1999" s="153" t="str">
        <f t="shared" si="939"/>
        <v/>
      </c>
      <c r="AA1999" s="152" t="str">
        <f t="shared" si="940"/>
        <v/>
      </c>
      <c r="AB1999" s="152" t="str">
        <f t="shared" si="941"/>
        <v/>
      </c>
      <c r="AC1999" s="154" t="str">
        <f t="shared" si="952"/>
        <v/>
      </c>
      <c r="AD1999" s="154" t="str">
        <f t="shared" si="953"/>
        <v/>
      </c>
      <c r="AE1999" s="3" t="str">
        <f t="shared" si="954"/>
        <v/>
      </c>
      <c r="AF1999" s="3" t="str">
        <f t="shared" si="955"/>
        <v/>
      </c>
      <c r="AG1999" s="3" t="str">
        <f t="shared" si="956"/>
        <v/>
      </c>
      <c r="AH1999" s="4" t="str">
        <f t="shared" si="957"/>
        <v/>
      </c>
      <c r="AI1999" s="75" t="str">
        <f t="shared" si="958"/>
        <v/>
      </c>
      <c r="AJ1999" s="75" t="str">
        <f t="shared" si="959"/>
        <v/>
      </c>
    </row>
    <row r="2000" spans="1:36">
      <c r="A2000" s="41" t="str">
        <f t="shared" si="942"/>
        <v/>
      </c>
      <c r="B2000" s="150" t="str">
        <f>IF(ISNUMBER(A2000),INDEX('MetaTrader Import'!$H$13:$J$5893,TRUNC(((A2000-$A$39+1)-1)/3)+1,MOD((A2000-$A$39+1)-1,3)+1),"")</f>
        <v/>
      </c>
      <c r="C2000" s="43" t="str">
        <f t="shared" si="943"/>
        <v/>
      </c>
      <c r="D2000" s="43" t="str">
        <f t="shared" ca="1" si="933"/>
        <v/>
      </c>
      <c r="E2000" s="43" t="str">
        <f t="shared" si="944"/>
        <v/>
      </c>
      <c r="F2000" s="43" t="str">
        <f t="shared" si="945"/>
        <v/>
      </c>
      <c r="G2000" s="43" t="str">
        <f>IF(A2000&lt;&gt;"",IF(A2000&lt;Data!$G$11*0.25,$C$13/$G$32,IF(A2000&gt;Data!$G$11*0.25,$C$13,$C$13*10)),"")</f>
        <v/>
      </c>
      <c r="H2000" s="43" t="str">
        <f>IF(A2000&lt;&gt;"",IF(Data!$G$9="constant",$C$13,IF(Data!$G$9="squeeze",G2000,F2000)),"")</f>
        <v/>
      </c>
      <c r="I2000" s="38" t="str">
        <f ca="1">IF(ISNUMBER(A2000),NORMINV(RAND(),0,IF(AND(Data!$G$9="squeeze",A2000&lt;Data!$G$11*0.25),$H$32,1)*$C$30*$C$13)*($C$14*$C$12),"")</f>
        <v/>
      </c>
      <c r="J2000" s="42" t="str">
        <f ca="1">IFERROR(IF(Data!$C$6="Real",B2000,I2000+J1999+($C$14*$C$12)*(NORMINV(RAND(),$C$15,CHOOSE($G$13,$C$13,F2000,G2000)))),"")</f>
        <v/>
      </c>
      <c r="K2000" s="88" t="str">
        <f>IF(ISNUMBER(A2000), IF($G$16="fixed",$G$17,MIN(H2000*Data!$C$7*$C$16*0.5,$C$17*Data!$C$7))*$C$12,"")</f>
        <v/>
      </c>
      <c r="L2000" s="42" t="str">
        <f t="shared" ca="1" si="960"/>
        <v/>
      </c>
      <c r="M2000" s="44" t="str">
        <f t="shared" ca="1" si="961"/>
        <v/>
      </c>
      <c r="N2000" s="44" t="str">
        <f t="shared" ca="1" si="962"/>
        <v/>
      </c>
      <c r="O2000" s="108" t="str">
        <f t="shared" si="946"/>
        <v/>
      </c>
      <c r="P2000" s="102" t="str">
        <f t="shared" si="947"/>
        <v/>
      </c>
      <c r="Q2000" s="102" t="str">
        <f t="shared" si="948"/>
        <v/>
      </c>
      <c r="R2000" s="120" t="str">
        <f t="shared" si="949"/>
        <v/>
      </c>
      <c r="S2000" s="54" t="str">
        <f t="shared" si="950"/>
        <v/>
      </c>
      <c r="T2000" s="5" t="str">
        <f t="shared" si="951"/>
        <v/>
      </c>
      <c r="U2000" s="152" t="str">
        <f t="shared" si="934"/>
        <v/>
      </c>
      <c r="V2000" s="152" t="str">
        <f t="shared" si="935"/>
        <v/>
      </c>
      <c r="W2000" s="153" t="str">
        <f t="shared" si="936"/>
        <v/>
      </c>
      <c r="X2000" s="153" t="str">
        <f t="shared" si="937"/>
        <v/>
      </c>
      <c r="Y2000" s="153" t="str">
        <f t="shared" si="938"/>
        <v/>
      </c>
      <c r="Z2000" s="153" t="str">
        <f t="shared" si="939"/>
        <v/>
      </c>
      <c r="AA2000" s="152" t="str">
        <f t="shared" si="940"/>
        <v/>
      </c>
      <c r="AB2000" s="152" t="str">
        <f t="shared" si="941"/>
        <v/>
      </c>
      <c r="AC2000" s="154" t="str">
        <f t="shared" si="952"/>
        <v/>
      </c>
      <c r="AD2000" s="154" t="str">
        <f t="shared" si="953"/>
        <v/>
      </c>
      <c r="AE2000" s="3" t="str">
        <f t="shared" si="954"/>
        <v/>
      </c>
      <c r="AF2000" s="3" t="str">
        <f t="shared" si="955"/>
        <v/>
      </c>
      <c r="AG2000" s="3" t="str">
        <f t="shared" si="956"/>
        <v/>
      </c>
      <c r="AH2000" s="4" t="str">
        <f t="shared" si="957"/>
        <v/>
      </c>
      <c r="AI2000" s="75" t="str">
        <f t="shared" si="958"/>
        <v/>
      </c>
      <c r="AJ2000" s="75" t="str">
        <f t="shared" si="959"/>
        <v/>
      </c>
    </row>
    <row r="2001" spans="1:36">
      <c r="A2001" s="41" t="str">
        <f t="shared" si="942"/>
        <v/>
      </c>
      <c r="B2001" s="150" t="str">
        <f>IF(ISNUMBER(A2001),INDEX('MetaTrader Import'!$H$13:$J$5893,TRUNC(((A2001-$A$39+1)-1)/3)+1,MOD((A2001-$A$39+1)-1,3)+1),"")</f>
        <v/>
      </c>
      <c r="C2001" s="43" t="str">
        <f t="shared" si="943"/>
        <v/>
      </c>
      <c r="D2001" s="43" t="str">
        <f t="shared" ca="1" si="933"/>
        <v/>
      </c>
      <c r="E2001" s="43" t="str">
        <f t="shared" si="944"/>
        <v/>
      </c>
      <c r="F2001" s="43" t="str">
        <f t="shared" si="945"/>
        <v/>
      </c>
      <c r="G2001" s="43" t="str">
        <f>IF(A2001&lt;&gt;"",IF(A2001&lt;Data!$G$11*0.25,$C$13/$G$32,IF(A2001&gt;Data!$G$11*0.25,$C$13,$C$13*10)),"")</f>
        <v/>
      </c>
      <c r="H2001" s="43" t="str">
        <f>IF(A2001&lt;&gt;"",IF(Data!$G$9="constant",$C$13,IF(Data!$G$9="squeeze",G2001,F2001)),"")</f>
        <v/>
      </c>
      <c r="I2001" s="38" t="str">
        <f ca="1">IF(ISNUMBER(A2001),NORMINV(RAND(),0,IF(AND(Data!$G$9="squeeze",A2001&lt;Data!$G$11*0.25),$H$32,1)*$C$30*$C$13)*($C$14*$C$12),"")</f>
        <v/>
      </c>
      <c r="J2001" s="42" t="str">
        <f ca="1">IFERROR(IF(Data!$C$6="Real",B2001,I2001+J2000+($C$14*$C$12)*(NORMINV(RAND(),$C$15,CHOOSE($G$13,$C$13,F2001,G2001)))),"")</f>
        <v/>
      </c>
      <c r="K2001" s="88" t="str">
        <f>IF(ISNUMBER(A2001), IF($G$16="fixed",$G$17,MIN(H2001*Data!$C$7*$C$16*0.5,$C$17*Data!$C$7))*$C$12,"")</f>
        <v/>
      </c>
      <c r="L2001" s="42" t="str">
        <f t="shared" ca="1" si="960"/>
        <v/>
      </c>
      <c r="M2001" s="44" t="str">
        <f t="shared" ca="1" si="961"/>
        <v/>
      </c>
      <c r="N2001" s="44" t="str">
        <f t="shared" ca="1" si="962"/>
        <v/>
      </c>
      <c r="O2001" s="108" t="str">
        <f t="shared" si="946"/>
        <v/>
      </c>
      <c r="P2001" s="102" t="str">
        <f t="shared" si="947"/>
        <v/>
      </c>
      <c r="Q2001" s="102" t="str">
        <f t="shared" si="948"/>
        <v/>
      </c>
      <c r="R2001" s="120" t="str">
        <f t="shared" si="949"/>
        <v/>
      </c>
      <c r="S2001" s="54" t="str">
        <f t="shared" si="950"/>
        <v/>
      </c>
      <c r="T2001" s="5" t="str">
        <f t="shared" si="951"/>
        <v/>
      </c>
      <c r="U2001" s="152" t="str">
        <f t="shared" si="934"/>
        <v/>
      </c>
      <c r="V2001" s="152" t="str">
        <f t="shared" si="935"/>
        <v/>
      </c>
      <c r="W2001" s="153" t="str">
        <f t="shared" si="936"/>
        <v/>
      </c>
      <c r="X2001" s="153" t="str">
        <f t="shared" si="937"/>
        <v/>
      </c>
      <c r="Y2001" s="153" t="str">
        <f t="shared" si="938"/>
        <v/>
      </c>
      <c r="Z2001" s="153" t="str">
        <f t="shared" si="939"/>
        <v/>
      </c>
      <c r="AA2001" s="152" t="str">
        <f t="shared" si="940"/>
        <v/>
      </c>
      <c r="AB2001" s="152" t="str">
        <f t="shared" si="941"/>
        <v/>
      </c>
      <c r="AC2001" s="154" t="str">
        <f t="shared" si="952"/>
        <v/>
      </c>
      <c r="AD2001" s="154" t="str">
        <f t="shared" si="953"/>
        <v/>
      </c>
      <c r="AE2001" s="3" t="str">
        <f t="shared" si="954"/>
        <v/>
      </c>
      <c r="AF2001" s="3" t="str">
        <f t="shared" si="955"/>
        <v/>
      </c>
      <c r="AG2001" s="3" t="str">
        <f t="shared" si="956"/>
        <v/>
      </c>
      <c r="AH2001" s="4" t="str">
        <f t="shared" si="957"/>
        <v/>
      </c>
      <c r="AI2001" s="75" t="str">
        <f t="shared" si="958"/>
        <v/>
      </c>
      <c r="AJ2001" s="75" t="str">
        <f t="shared" si="959"/>
        <v/>
      </c>
    </row>
    <row r="2002" spans="1:36">
      <c r="A2002" s="41" t="str">
        <f t="shared" si="942"/>
        <v/>
      </c>
      <c r="B2002" s="150" t="str">
        <f>IF(ISNUMBER(A2002),INDEX('MetaTrader Import'!$H$13:$J$5893,TRUNC(((A2002-$A$39+1)-1)/3)+1,MOD((A2002-$A$39+1)-1,3)+1),"")</f>
        <v/>
      </c>
      <c r="C2002" s="43" t="str">
        <f t="shared" si="943"/>
        <v/>
      </c>
      <c r="D2002" s="43" t="str">
        <f t="shared" ca="1" si="933"/>
        <v/>
      </c>
      <c r="E2002" s="43" t="str">
        <f t="shared" si="944"/>
        <v/>
      </c>
      <c r="F2002" s="43" t="str">
        <f t="shared" si="945"/>
        <v/>
      </c>
      <c r="G2002" s="43" t="str">
        <f>IF(A2002&lt;&gt;"",IF(A2002&lt;Data!$G$11*0.25,$C$13/$G$32,IF(A2002&gt;Data!$G$11*0.25,$C$13,$C$13*10)),"")</f>
        <v/>
      </c>
      <c r="H2002" s="43" t="str">
        <f>IF(A2002&lt;&gt;"",IF(Data!$G$9="constant",$C$13,IF(Data!$G$9="squeeze",G2002,F2002)),"")</f>
        <v/>
      </c>
      <c r="I2002" s="38" t="str">
        <f ca="1">IF(ISNUMBER(A2002),NORMINV(RAND(),0,IF(AND(Data!$G$9="squeeze",A2002&lt;Data!$G$11*0.25),$H$32,1)*$C$30*$C$13)*($C$14*$C$12),"")</f>
        <v/>
      </c>
      <c r="J2002" s="42" t="str">
        <f ca="1">IFERROR(IF(Data!$C$6="Real",B2002,I2002+J2001+($C$14*$C$12)*(NORMINV(RAND(),$C$15,CHOOSE($G$13,$C$13,F2002,G2002)))),"")</f>
        <v/>
      </c>
      <c r="K2002" s="88" t="str">
        <f>IF(ISNUMBER(A2002), IF($G$16="fixed",$G$17,MIN(H2002*Data!$C$7*$C$16*0.5,$C$17*Data!$C$7))*$C$12,"")</f>
        <v/>
      </c>
      <c r="L2002" s="42" t="str">
        <f t="shared" ca="1" si="960"/>
        <v/>
      </c>
      <c r="M2002" s="44" t="str">
        <f t="shared" ca="1" si="961"/>
        <v/>
      </c>
      <c r="N2002" s="44" t="str">
        <f t="shared" ca="1" si="962"/>
        <v/>
      </c>
      <c r="O2002" s="108" t="str">
        <f t="shared" si="946"/>
        <v/>
      </c>
      <c r="P2002" s="102" t="str">
        <f t="shared" si="947"/>
        <v/>
      </c>
      <c r="Q2002" s="102" t="str">
        <f t="shared" si="948"/>
        <v/>
      </c>
      <c r="R2002" s="120" t="str">
        <f t="shared" si="949"/>
        <v/>
      </c>
      <c r="S2002" s="54" t="str">
        <f t="shared" si="950"/>
        <v/>
      </c>
      <c r="T2002" s="5" t="str">
        <f t="shared" si="951"/>
        <v/>
      </c>
      <c r="U2002" s="152" t="str">
        <f t="shared" si="934"/>
        <v/>
      </c>
      <c r="V2002" s="152" t="str">
        <f t="shared" si="935"/>
        <v/>
      </c>
      <c r="W2002" s="153" t="str">
        <f t="shared" si="936"/>
        <v/>
      </c>
      <c r="X2002" s="153" t="str">
        <f t="shared" si="937"/>
        <v/>
      </c>
      <c r="Y2002" s="153" t="str">
        <f t="shared" si="938"/>
        <v/>
      </c>
      <c r="Z2002" s="153" t="str">
        <f t="shared" si="939"/>
        <v/>
      </c>
      <c r="AA2002" s="152" t="str">
        <f t="shared" si="940"/>
        <v/>
      </c>
      <c r="AB2002" s="152" t="str">
        <f t="shared" si="941"/>
        <v/>
      </c>
      <c r="AC2002" s="154" t="str">
        <f t="shared" si="952"/>
        <v/>
      </c>
      <c r="AD2002" s="154" t="str">
        <f t="shared" si="953"/>
        <v/>
      </c>
      <c r="AE2002" s="3" t="str">
        <f t="shared" si="954"/>
        <v/>
      </c>
      <c r="AF2002" s="3" t="str">
        <f t="shared" si="955"/>
        <v/>
      </c>
      <c r="AG2002" s="3" t="str">
        <f t="shared" si="956"/>
        <v/>
      </c>
      <c r="AH2002" s="4" t="str">
        <f t="shared" si="957"/>
        <v/>
      </c>
      <c r="AI2002" s="75" t="str">
        <f t="shared" si="958"/>
        <v/>
      </c>
      <c r="AJ2002" s="75" t="str">
        <f t="shared" si="959"/>
        <v/>
      </c>
    </row>
    <row r="2003" spans="1:36">
      <c r="A2003" s="41" t="str">
        <f t="shared" si="942"/>
        <v/>
      </c>
      <c r="B2003" s="150" t="str">
        <f>IF(ISNUMBER(A2003),INDEX('MetaTrader Import'!$H$13:$J$5893,TRUNC(((A2003-$A$39+1)-1)/3)+1,MOD((A2003-$A$39+1)-1,3)+1),"")</f>
        <v/>
      </c>
      <c r="C2003" s="43" t="str">
        <f t="shared" si="943"/>
        <v/>
      </c>
      <c r="D2003" s="43" t="str">
        <f t="shared" ca="1" si="933"/>
        <v/>
      </c>
      <c r="E2003" s="43" t="str">
        <f t="shared" si="944"/>
        <v/>
      </c>
      <c r="F2003" s="43" t="str">
        <f t="shared" si="945"/>
        <v/>
      </c>
      <c r="G2003" s="43" t="str">
        <f>IF(A2003&lt;&gt;"",IF(A2003&lt;Data!$G$11*0.25,$C$13/$G$32,IF(A2003&gt;Data!$G$11*0.25,$C$13,$C$13*10)),"")</f>
        <v/>
      </c>
      <c r="H2003" s="43" t="str">
        <f>IF(A2003&lt;&gt;"",IF(Data!$G$9="constant",$C$13,IF(Data!$G$9="squeeze",G2003,F2003)),"")</f>
        <v/>
      </c>
      <c r="I2003" s="38" t="str">
        <f ca="1">IF(ISNUMBER(A2003),NORMINV(RAND(),0,IF(AND(Data!$G$9="squeeze",A2003&lt;Data!$G$11*0.25),$H$32,1)*$C$30*$C$13)*($C$14*$C$12),"")</f>
        <v/>
      </c>
      <c r="J2003" s="42" t="str">
        <f ca="1">IFERROR(IF(Data!$C$6="Real",B2003,I2003+J2002+($C$14*$C$12)*(NORMINV(RAND(),$C$15,CHOOSE($G$13,$C$13,F2003,G2003)))),"")</f>
        <v/>
      </c>
      <c r="K2003" s="88" t="str">
        <f>IF(ISNUMBER(A2003), IF($G$16="fixed",$G$17,MIN(H2003*Data!$C$7*$C$16*0.5,$C$17*Data!$C$7))*$C$12,"")</f>
        <v/>
      </c>
      <c r="L2003" s="42" t="str">
        <f t="shared" ca="1" si="960"/>
        <v/>
      </c>
      <c r="M2003" s="44" t="str">
        <f t="shared" ca="1" si="961"/>
        <v/>
      </c>
      <c r="N2003" s="44" t="str">
        <f t="shared" ca="1" si="962"/>
        <v/>
      </c>
      <c r="O2003" s="108" t="str">
        <f t="shared" si="946"/>
        <v/>
      </c>
      <c r="P2003" s="102" t="str">
        <f t="shared" si="947"/>
        <v/>
      </c>
      <c r="Q2003" s="102" t="str">
        <f t="shared" si="948"/>
        <v/>
      </c>
      <c r="R2003" s="120" t="str">
        <f t="shared" si="949"/>
        <v/>
      </c>
      <c r="S2003" s="54" t="str">
        <f t="shared" si="950"/>
        <v/>
      </c>
      <c r="T2003" s="5" t="str">
        <f t="shared" si="951"/>
        <v/>
      </c>
      <c r="U2003" s="152" t="str">
        <f t="shared" si="934"/>
        <v/>
      </c>
      <c r="V2003" s="152" t="str">
        <f t="shared" si="935"/>
        <v/>
      </c>
      <c r="W2003" s="153" t="str">
        <f t="shared" si="936"/>
        <v/>
      </c>
      <c r="X2003" s="153" t="str">
        <f t="shared" si="937"/>
        <v/>
      </c>
      <c r="Y2003" s="153" t="str">
        <f t="shared" si="938"/>
        <v/>
      </c>
      <c r="Z2003" s="153" t="str">
        <f t="shared" si="939"/>
        <v/>
      </c>
      <c r="AA2003" s="152" t="str">
        <f t="shared" si="940"/>
        <v/>
      </c>
      <c r="AB2003" s="152" t="str">
        <f t="shared" si="941"/>
        <v/>
      </c>
      <c r="AC2003" s="154" t="str">
        <f t="shared" si="952"/>
        <v/>
      </c>
      <c r="AD2003" s="154" t="str">
        <f t="shared" si="953"/>
        <v/>
      </c>
      <c r="AE2003" s="3" t="str">
        <f t="shared" si="954"/>
        <v/>
      </c>
      <c r="AF2003" s="3" t="str">
        <f t="shared" si="955"/>
        <v/>
      </c>
      <c r="AG2003" s="3" t="str">
        <f t="shared" si="956"/>
        <v/>
      </c>
      <c r="AH2003" s="4" t="str">
        <f t="shared" si="957"/>
        <v/>
      </c>
      <c r="AI2003" s="75" t="str">
        <f t="shared" si="958"/>
        <v/>
      </c>
      <c r="AJ2003" s="75" t="str">
        <f t="shared" si="959"/>
        <v/>
      </c>
    </row>
    <row r="2004" spans="1:36">
      <c r="A2004" s="41" t="str">
        <f t="shared" si="942"/>
        <v/>
      </c>
      <c r="B2004" s="150" t="str">
        <f>IF(ISNUMBER(A2004),INDEX('MetaTrader Import'!$H$13:$J$5893,TRUNC(((A2004-$A$39+1)-1)/3)+1,MOD((A2004-$A$39+1)-1,3)+1),"")</f>
        <v/>
      </c>
      <c r="C2004" s="43" t="str">
        <f t="shared" si="943"/>
        <v/>
      </c>
      <c r="D2004" s="43" t="str">
        <f t="shared" ca="1" si="933"/>
        <v/>
      </c>
      <c r="E2004" s="43" t="str">
        <f t="shared" si="944"/>
        <v/>
      </c>
      <c r="F2004" s="43" t="str">
        <f t="shared" si="945"/>
        <v/>
      </c>
      <c r="G2004" s="43" t="str">
        <f>IF(A2004&lt;&gt;"",IF(A2004&lt;Data!$G$11*0.25,$C$13/$G$32,IF(A2004&gt;Data!$G$11*0.25,$C$13,$C$13*10)),"")</f>
        <v/>
      </c>
      <c r="H2004" s="43" t="str">
        <f>IF(A2004&lt;&gt;"",IF(Data!$G$9="constant",$C$13,IF(Data!$G$9="squeeze",G2004,F2004)),"")</f>
        <v/>
      </c>
      <c r="I2004" s="38" t="str">
        <f ca="1">IF(ISNUMBER(A2004),NORMINV(RAND(),0,IF(AND(Data!$G$9="squeeze",A2004&lt;Data!$G$11*0.25),$H$32,1)*$C$30*$C$13)*($C$14*$C$12),"")</f>
        <v/>
      </c>
      <c r="J2004" s="42" t="str">
        <f ca="1">IFERROR(IF(Data!$C$6="Real",B2004,I2004+J2003+($C$14*$C$12)*(NORMINV(RAND(),$C$15,CHOOSE($G$13,$C$13,F2004,G2004)))),"")</f>
        <v/>
      </c>
      <c r="K2004" s="88" t="str">
        <f>IF(ISNUMBER(A2004), IF($G$16="fixed",$G$17,MIN(H2004*Data!$C$7*$C$16*0.5,$C$17*Data!$C$7))*$C$12,"")</f>
        <v/>
      </c>
      <c r="L2004" s="42" t="str">
        <f t="shared" ca="1" si="960"/>
        <v/>
      </c>
      <c r="M2004" s="44" t="str">
        <f t="shared" ca="1" si="961"/>
        <v/>
      </c>
      <c r="N2004" s="44" t="str">
        <f t="shared" ca="1" si="962"/>
        <v/>
      </c>
      <c r="O2004" s="108" t="str">
        <f t="shared" si="946"/>
        <v/>
      </c>
      <c r="P2004" s="102" t="str">
        <f t="shared" si="947"/>
        <v/>
      </c>
      <c r="Q2004" s="102" t="str">
        <f t="shared" si="948"/>
        <v/>
      </c>
      <c r="R2004" s="120" t="str">
        <f t="shared" si="949"/>
        <v/>
      </c>
      <c r="S2004" s="54" t="str">
        <f t="shared" si="950"/>
        <v/>
      </c>
      <c r="T2004" s="5" t="str">
        <f t="shared" si="951"/>
        <v/>
      </c>
      <c r="U2004" s="152" t="str">
        <f t="shared" si="934"/>
        <v/>
      </c>
      <c r="V2004" s="152" t="str">
        <f t="shared" si="935"/>
        <v/>
      </c>
      <c r="W2004" s="153" t="str">
        <f t="shared" si="936"/>
        <v/>
      </c>
      <c r="X2004" s="153" t="str">
        <f t="shared" si="937"/>
        <v/>
      </c>
      <c r="Y2004" s="153" t="str">
        <f t="shared" si="938"/>
        <v/>
      </c>
      <c r="Z2004" s="153" t="str">
        <f t="shared" si="939"/>
        <v/>
      </c>
      <c r="AA2004" s="152" t="str">
        <f t="shared" si="940"/>
        <v/>
      </c>
      <c r="AB2004" s="152" t="str">
        <f t="shared" si="941"/>
        <v/>
      </c>
      <c r="AC2004" s="154" t="str">
        <f t="shared" si="952"/>
        <v/>
      </c>
      <c r="AD2004" s="154" t="str">
        <f t="shared" si="953"/>
        <v/>
      </c>
      <c r="AE2004" s="3" t="str">
        <f t="shared" si="954"/>
        <v/>
      </c>
      <c r="AF2004" s="3" t="str">
        <f t="shared" si="955"/>
        <v/>
      </c>
      <c r="AG2004" s="3" t="str">
        <f t="shared" si="956"/>
        <v/>
      </c>
      <c r="AH2004" s="4" t="str">
        <f t="shared" si="957"/>
        <v/>
      </c>
      <c r="AI2004" s="75" t="str">
        <f t="shared" si="958"/>
        <v/>
      </c>
      <c r="AJ2004" s="75" t="str">
        <f t="shared" si="959"/>
        <v/>
      </c>
    </row>
    <row r="2005" spans="1:36">
      <c r="A2005" s="41" t="str">
        <f t="shared" si="942"/>
        <v/>
      </c>
      <c r="B2005" s="150" t="str">
        <f>IF(ISNUMBER(A2005),INDEX('MetaTrader Import'!$H$13:$J$5893,TRUNC(((A2005-$A$39+1)-1)/3)+1,MOD((A2005-$A$39+1)-1,3)+1),"")</f>
        <v/>
      </c>
      <c r="C2005" s="43" t="str">
        <f t="shared" si="943"/>
        <v/>
      </c>
      <c r="D2005" s="43" t="str">
        <f t="shared" ca="1" si="933"/>
        <v/>
      </c>
      <c r="E2005" s="43" t="str">
        <f t="shared" si="944"/>
        <v/>
      </c>
      <c r="F2005" s="43" t="str">
        <f t="shared" si="945"/>
        <v/>
      </c>
      <c r="G2005" s="43" t="str">
        <f>IF(A2005&lt;&gt;"",IF(A2005&lt;Data!$G$11*0.25,$C$13/$G$32,IF(A2005&gt;Data!$G$11*0.25,$C$13,$C$13*10)),"")</f>
        <v/>
      </c>
      <c r="H2005" s="43" t="str">
        <f>IF(A2005&lt;&gt;"",IF(Data!$G$9="constant",$C$13,IF(Data!$G$9="squeeze",G2005,F2005)),"")</f>
        <v/>
      </c>
      <c r="I2005" s="38" t="str">
        <f ca="1">IF(ISNUMBER(A2005),NORMINV(RAND(),0,IF(AND(Data!$G$9="squeeze",A2005&lt;Data!$G$11*0.25),$H$32,1)*$C$30*$C$13)*($C$14*$C$12),"")</f>
        <v/>
      </c>
      <c r="J2005" s="42" t="str">
        <f ca="1">IFERROR(IF(Data!$C$6="Real",B2005,I2005+J2004+($C$14*$C$12)*(NORMINV(RAND(),$C$15,CHOOSE($G$13,$C$13,F2005,G2005)))),"")</f>
        <v/>
      </c>
      <c r="K2005" s="88" t="str">
        <f>IF(ISNUMBER(A2005), IF($G$16="fixed",$G$17,MIN(H2005*Data!$C$7*$C$16*0.5,$C$17*Data!$C$7))*$C$12,"")</f>
        <v/>
      </c>
      <c r="L2005" s="42" t="str">
        <f t="shared" ca="1" si="960"/>
        <v/>
      </c>
      <c r="M2005" s="44" t="str">
        <f t="shared" ca="1" si="961"/>
        <v/>
      </c>
      <c r="N2005" s="44" t="str">
        <f t="shared" ca="1" si="962"/>
        <v/>
      </c>
      <c r="O2005" s="108" t="str">
        <f t="shared" si="946"/>
        <v/>
      </c>
      <c r="P2005" s="102" t="str">
        <f t="shared" si="947"/>
        <v/>
      </c>
      <c r="Q2005" s="102" t="str">
        <f t="shared" si="948"/>
        <v/>
      </c>
      <c r="R2005" s="120" t="str">
        <f t="shared" si="949"/>
        <v/>
      </c>
      <c r="S2005" s="54" t="str">
        <f t="shared" si="950"/>
        <v/>
      </c>
      <c r="T2005" s="5" t="str">
        <f t="shared" si="951"/>
        <v/>
      </c>
      <c r="U2005" s="152" t="str">
        <f t="shared" si="934"/>
        <v/>
      </c>
      <c r="V2005" s="152" t="str">
        <f t="shared" si="935"/>
        <v/>
      </c>
      <c r="W2005" s="153" t="str">
        <f t="shared" si="936"/>
        <v/>
      </c>
      <c r="X2005" s="153" t="str">
        <f t="shared" si="937"/>
        <v/>
      </c>
      <c r="Y2005" s="153" t="str">
        <f t="shared" si="938"/>
        <v/>
      </c>
      <c r="Z2005" s="153" t="str">
        <f t="shared" si="939"/>
        <v/>
      </c>
      <c r="AA2005" s="152" t="str">
        <f t="shared" si="940"/>
        <v/>
      </c>
      <c r="AB2005" s="152" t="str">
        <f t="shared" si="941"/>
        <v/>
      </c>
      <c r="AC2005" s="154" t="str">
        <f t="shared" si="952"/>
        <v/>
      </c>
      <c r="AD2005" s="154" t="str">
        <f t="shared" si="953"/>
        <v/>
      </c>
      <c r="AE2005" s="3" t="str">
        <f t="shared" si="954"/>
        <v/>
      </c>
      <c r="AF2005" s="3" t="str">
        <f t="shared" si="955"/>
        <v/>
      </c>
      <c r="AG2005" s="3" t="str">
        <f t="shared" si="956"/>
        <v/>
      </c>
      <c r="AH2005" s="4" t="str">
        <f t="shared" si="957"/>
        <v/>
      </c>
      <c r="AI2005" s="75" t="str">
        <f t="shared" si="958"/>
        <v/>
      </c>
      <c r="AJ2005" s="75" t="str">
        <f t="shared" si="959"/>
        <v/>
      </c>
    </row>
    <row r="2006" spans="1:36">
      <c r="A2006" s="41" t="str">
        <f t="shared" si="942"/>
        <v/>
      </c>
      <c r="B2006" s="150" t="str">
        <f>IF(ISNUMBER(A2006),INDEX('MetaTrader Import'!$H$13:$J$5893,TRUNC(((A2006-$A$39+1)-1)/3)+1,MOD((A2006-$A$39+1)-1,3)+1),"")</f>
        <v/>
      </c>
      <c r="C2006" s="43" t="str">
        <f t="shared" si="943"/>
        <v/>
      </c>
      <c r="D2006" s="43" t="str">
        <f t="shared" ca="1" si="933"/>
        <v/>
      </c>
      <c r="E2006" s="43" t="str">
        <f t="shared" si="944"/>
        <v/>
      </c>
      <c r="F2006" s="43" t="str">
        <f t="shared" si="945"/>
        <v/>
      </c>
      <c r="G2006" s="43" t="str">
        <f>IF(A2006&lt;&gt;"",IF(A2006&lt;Data!$G$11*0.25,$C$13/$G$32,IF(A2006&gt;Data!$G$11*0.25,$C$13,$C$13*10)),"")</f>
        <v/>
      </c>
      <c r="H2006" s="43" t="str">
        <f>IF(A2006&lt;&gt;"",IF(Data!$G$9="constant",$C$13,IF(Data!$G$9="squeeze",G2006,F2006)),"")</f>
        <v/>
      </c>
      <c r="I2006" s="38" t="str">
        <f ca="1">IF(ISNUMBER(A2006),NORMINV(RAND(),0,IF(AND(Data!$G$9="squeeze",A2006&lt;Data!$G$11*0.25),$H$32,1)*$C$30*$C$13)*($C$14*$C$12),"")</f>
        <v/>
      </c>
      <c r="J2006" s="42" t="str">
        <f ca="1">IFERROR(IF(Data!$C$6="Real",B2006,I2006+J2005+($C$14*$C$12)*(NORMINV(RAND(),$C$15,CHOOSE($G$13,$C$13,F2006,G2006)))),"")</f>
        <v/>
      </c>
      <c r="K2006" s="88" t="str">
        <f>IF(ISNUMBER(A2006), IF($G$16="fixed",$G$17,MIN(H2006*Data!$C$7*$C$16*0.5,$C$17*Data!$C$7))*$C$12,"")</f>
        <v/>
      </c>
      <c r="L2006" s="42" t="str">
        <f t="shared" ca="1" si="960"/>
        <v/>
      </c>
      <c r="M2006" s="44" t="str">
        <f t="shared" ca="1" si="961"/>
        <v/>
      </c>
      <c r="N2006" s="44" t="str">
        <f t="shared" ca="1" si="962"/>
        <v/>
      </c>
      <c r="O2006" s="108" t="str">
        <f t="shared" si="946"/>
        <v/>
      </c>
      <c r="P2006" s="102" t="str">
        <f t="shared" si="947"/>
        <v/>
      </c>
      <c r="Q2006" s="102" t="str">
        <f t="shared" si="948"/>
        <v/>
      </c>
      <c r="R2006" s="120" t="str">
        <f t="shared" si="949"/>
        <v/>
      </c>
      <c r="S2006" s="54" t="str">
        <f t="shared" si="950"/>
        <v/>
      </c>
      <c r="T2006" s="5" t="str">
        <f t="shared" si="951"/>
        <v/>
      </c>
      <c r="U2006" s="152" t="str">
        <f t="shared" si="934"/>
        <v/>
      </c>
      <c r="V2006" s="152" t="str">
        <f t="shared" si="935"/>
        <v/>
      </c>
      <c r="W2006" s="153" t="str">
        <f t="shared" si="936"/>
        <v/>
      </c>
      <c r="X2006" s="153" t="str">
        <f t="shared" si="937"/>
        <v/>
      </c>
      <c r="Y2006" s="153" t="str">
        <f t="shared" si="938"/>
        <v/>
      </c>
      <c r="Z2006" s="153" t="str">
        <f t="shared" si="939"/>
        <v/>
      </c>
      <c r="AA2006" s="152" t="str">
        <f t="shared" si="940"/>
        <v/>
      </c>
      <c r="AB2006" s="152" t="str">
        <f t="shared" si="941"/>
        <v/>
      </c>
      <c r="AC2006" s="154" t="str">
        <f t="shared" si="952"/>
        <v/>
      </c>
      <c r="AD2006" s="154" t="str">
        <f t="shared" si="953"/>
        <v/>
      </c>
      <c r="AE2006" s="3" t="str">
        <f t="shared" si="954"/>
        <v/>
      </c>
      <c r="AF2006" s="3" t="str">
        <f t="shared" si="955"/>
        <v/>
      </c>
      <c r="AG2006" s="3" t="str">
        <f t="shared" si="956"/>
        <v/>
      </c>
      <c r="AH2006" s="4" t="str">
        <f t="shared" si="957"/>
        <v/>
      </c>
      <c r="AI2006" s="75" t="str">
        <f t="shared" si="958"/>
        <v/>
      </c>
      <c r="AJ2006" s="75" t="str">
        <f t="shared" si="959"/>
        <v/>
      </c>
    </row>
    <row r="2007" spans="1:36">
      <c r="A2007" s="41" t="str">
        <f t="shared" si="942"/>
        <v/>
      </c>
      <c r="B2007" s="150" t="str">
        <f>IF(ISNUMBER(A2007),INDEX('MetaTrader Import'!$H$13:$J$5893,TRUNC(((A2007-$A$39+1)-1)/3)+1,MOD((A2007-$A$39+1)-1,3)+1),"")</f>
        <v/>
      </c>
      <c r="C2007" s="43" t="str">
        <f t="shared" si="943"/>
        <v/>
      </c>
      <c r="D2007" s="43" t="str">
        <f t="shared" ca="1" si="933"/>
        <v/>
      </c>
      <c r="E2007" s="43" t="str">
        <f t="shared" si="944"/>
        <v/>
      </c>
      <c r="F2007" s="43" t="str">
        <f t="shared" si="945"/>
        <v/>
      </c>
      <c r="G2007" s="43" t="str">
        <f>IF(A2007&lt;&gt;"",IF(A2007&lt;Data!$G$11*0.25,$C$13/$G$32,IF(A2007&gt;Data!$G$11*0.25,$C$13,$C$13*10)),"")</f>
        <v/>
      </c>
      <c r="H2007" s="43" t="str">
        <f>IF(A2007&lt;&gt;"",IF(Data!$G$9="constant",$C$13,IF(Data!$G$9="squeeze",G2007,F2007)),"")</f>
        <v/>
      </c>
      <c r="I2007" s="38" t="str">
        <f ca="1">IF(ISNUMBER(A2007),NORMINV(RAND(),0,IF(AND(Data!$G$9="squeeze",A2007&lt;Data!$G$11*0.25),$H$32,1)*$C$30*$C$13)*($C$14*$C$12),"")</f>
        <v/>
      </c>
      <c r="J2007" s="42" t="str">
        <f ca="1">IFERROR(IF(Data!$C$6="Real",B2007,I2007+J2006+($C$14*$C$12)*(NORMINV(RAND(),$C$15,CHOOSE($G$13,$C$13,F2007,G2007)))),"")</f>
        <v/>
      </c>
      <c r="K2007" s="88" t="str">
        <f>IF(ISNUMBER(A2007), IF($G$16="fixed",$G$17,MIN(H2007*Data!$C$7*$C$16*0.5,$C$17*Data!$C$7))*$C$12,"")</f>
        <v/>
      </c>
      <c r="L2007" s="42" t="str">
        <f t="shared" ca="1" si="960"/>
        <v/>
      </c>
      <c r="M2007" s="44" t="str">
        <f t="shared" ca="1" si="961"/>
        <v/>
      </c>
      <c r="N2007" s="44" t="str">
        <f t="shared" ca="1" si="962"/>
        <v/>
      </c>
      <c r="O2007" s="108" t="str">
        <f t="shared" si="946"/>
        <v/>
      </c>
      <c r="P2007" s="102" t="str">
        <f t="shared" si="947"/>
        <v/>
      </c>
      <c r="Q2007" s="102" t="str">
        <f t="shared" si="948"/>
        <v/>
      </c>
      <c r="R2007" s="120" t="str">
        <f t="shared" si="949"/>
        <v/>
      </c>
      <c r="S2007" s="54" t="str">
        <f t="shared" si="950"/>
        <v/>
      </c>
      <c r="T2007" s="5" t="str">
        <f t="shared" si="951"/>
        <v/>
      </c>
      <c r="U2007" s="152" t="str">
        <f t="shared" si="934"/>
        <v/>
      </c>
      <c r="V2007" s="152" t="str">
        <f t="shared" si="935"/>
        <v/>
      </c>
      <c r="W2007" s="153" t="str">
        <f t="shared" si="936"/>
        <v/>
      </c>
      <c r="X2007" s="153" t="str">
        <f t="shared" si="937"/>
        <v/>
      </c>
      <c r="Y2007" s="153" t="str">
        <f t="shared" si="938"/>
        <v/>
      </c>
      <c r="Z2007" s="153" t="str">
        <f t="shared" si="939"/>
        <v/>
      </c>
      <c r="AA2007" s="152" t="str">
        <f t="shared" si="940"/>
        <v/>
      </c>
      <c r="AB2007" s="152" t="str">
        <f t="shared" si="941"/>
        <v/>
      </c>
      <c r="AC2007" s="154" t="str">
        <f t="shared" si="952"/>
        <v/>
      </c>
      <c r="AD2007" s="154" t="str">
        <f t="shared" si="953"/>
        <v/>
      </c>
      <c r="AE2007" s="3" t="str">
        <f t="shared" si="954"/>
        <v/>
      </c>
      <c r="AF2007" s="3" t="str">
        <f t="shared" si="955"/>
        <v/>
      </c>
      <c r="AG2007" s="3" t="str">
        <f t="shared" si="956"/>
        <v/>
      </c>
      <c r="AH2007" s="4" t="str">
        <f t="shared" si="957"/>
        <v/>
      </c>
      <c r="AI2007" s="75" t="str">
        <f t="shared" si="958"/>
        <v/>
      </c>
      <c r="AJ2007" s="75" t="str">
        <f t="shared" si="959"/>
        <v/>
      </c>
    </row>
    <row r="2008" spans="1:36">
      <c r="A2008" s="41" t="str">
        <f t="shared" si="942"/>
        <v/>
      </c>
      <c r="B2008" s="150" t="str">
        <f>IF(ISNUMBER(A2008),INDEX('MetaTrader Import'!$H$13:$J$5893,TRUNC(((A2008-$A$39+1)-1)/3)+1,MOD((A2008-$A$39+1)-1,3)+1),"")</f>
        <v/>
      </c>
      <c r="C2008" s="43" t="str">
        <f t="shared" si="943"/>
        <v/>
      </c>
      <c r="D2008" s="43" t="str">
        <f t="shared" ca="1" si="933"/>
        <v/>
      </c>
      <c r="E2008" s="43" t="str">
        <f t="shared" si="944"/>
        <v/>
      </c>
      <c r="F2008" s="43" t="str">
        <f t="shared" si="945"/>
        <v/>
      </c>
      <c r="G2008" s="43" t="str">
        <f>IF(A2008&lt;&gt;"",IF(A2008&lt;Data!$G$11*0.25,$C$13/$G$32,IF(A2008&gt;Data!$G$11*0.25,$C$13,$C$13*10)),"")</f>
        <v/>
      </c>
      <c r="H2008" s="43" t="str">
        <f>IF(A2008&lt;&gt;"",IF(Data!$G$9="constant",$C$13,IF(Data!$G$9="squeeze",G2008,F2008)),"")</f>
        <v/>
      </c>
      <c r="I2008" s="38" t="str">
        <f ca="1">IF(ISNUMBER(A2008),NORMINV(RAND(),0,IF(AND(Data!$G$9="squeeze",A2008&lt;Data!$G$11*0.25),$H$32,1)*$C$30*$C$13)*($C$14*$C$12),"")</f>
        <v/>
      </c>
      <c r="J2008" s="42" t="str">
        <f ca="1">IFERROR(IF(Data!$C$6="Real",B2008,I2008+J2007+($C$14*$C$12)*(NORMINV(RAND(),$C$15,CHOOSE($G$13,$C$13,F2008,G2008)))),"")</f>
        <v/>
      </c>
      <c r="K2008" s="88" t="str">
        <f>IF(ISNUMBER(A2008), IF($G$16="fixed",$G$17,MIN(H2008*Data!$C$7*$C$16*0.5,$C$17*Data!$C$7))*$C$12,"")</f>
        <v/>
      </c>
      <c r="L2008" s="42" t="str">
        <f t="shared" ca="1" si="960"/>
        <v/>
      </c>
      <c r="M2008" s="44" t="str">
        <f t="shared" ca="1" si="961"/>
        <v/>
      </c>
      <c r="N2008" s="44" t="str">
        <f t="shared" ca="1" si="962"/>
        <v/>
      </c>
      <c r="O2008" s="108" t="str">
        <f t="shared" si="946"/>
        <v/>
      </c>
      <c r="P2008" s="102" t="str">
        <f t="shared" si="947"/>
        <v/>
      </c>
      <c r="Q2008" s="102" t="str">
        <f t="shared" si="948"/>
        <v/>
      </c>
      <c r="R2008" s="120" t="str">
        <f t="shared" si="949"/>
        <v/>
      </c>
      <c r="S2008" s="54" t="str">
        <f t="shared" si="950"/>
        <v/>
      </c>
      <c r="T2008" s="5" t="str">
        <f t="shared" si="951"/>
        <v/>
      </c>
      <c r="U2008" s="152" t="str">
        <f t="shared" si="934"/>
        <v/>
      </c>
      <c r="V2008" s="152" t="str">
        <f t="shared" si="935"/>
        <v/>
      </c>
      <c r="W2008" s="153" t="str">
        <f t="shared" si="936"/>
        <v/>
      </c>
      <c r="X2008" s="153" t="str">
        <f t="shared" si="937"/>
        <v/>
      </c>
      <c r="Y2008" s="153" t="str">
        <f t="shared" si="938"/>
        <v/>
      </c>
      <c r="Z2008" s="153" t="str">
        <f t="shared" si="939"/>
        <v/>
      </c>
      <c r="AA2008" s="152" t="str">
        <f t="shared" si="940"/>
        <v/>
      </c>
      <c r="AB2008" s="152" t="str">
        <f t="shared" si="941"/>
        <v/>
      </c>
      <c r="AC2008" s="154" t="str">
        <f t="shared" si="952"/>
        <v/>
      </c>
      <c r="AD2008" s="154" t="str">
        <f t="shared" si="953"/>
        <v/>
      </c>
      <c r="AE2008" s="3" t="str">
        <f t="shared" si="954"/>
        <v/>
      </c>
      <c r="AF2008" s="3" t="str">
        <f t="shared" si="955"/>
        <v/>
      </c>
      <c r="AG2008" s="3" t="str">
        <f t="shared" si="956"/>
        <v/>
      </c>
      <c r="AH2008" s="4" t="str">
        <f t="shared" si="957"/>
        <v/>
      </c>
      <c r="AI2008" s="75" t="str">
        <f t="shared" si="958"/>
        <v/>
      </c>
      <c r="AJ2008" s="75" t="str">
        <f t="shared" si="959"/>
        <v/>
      </c>
    </row>
    <row r="2009" spans="1:36">
      <c r="A2009" s="41" t="str">
        <f t="shared" si="942"/>
        <v/>
      </c>
      <c r="B2009" s="150" t="str">
        <f>IF(ISNUMBER(A2009),INDEX('MetaTrader Import'!$H$13:$J$5893,TRUNC(((A2009-$A$39+1)-1)/3)+1,MOD((A2009-$A$39+1)-1,3)+1),"")</f>
        <v/>
      </c>
      <c r="C2009" s="43" t="str">
        <f t="shared" si="943"/>
        <v/>
      </c>
      <c r="D2009" s="43" t="str">
        <f t="shared" ca="1" si="933"/>
        <v/>
      </c>
      <c r="E2009" s="43" t="str">
        <f t="shared" si="944"/>
        <v/>
      </c>
      <c r="F2009" s="43" t="str">
        <f t="shared" si="945"/>
        <v/>
      </c>
      <c r="G2009" s="43" t="str">
        <f>IF(A2009&lt;&gt;"",IF(A2009&lt;Data!$G$11*0.25,$C$13/$G$32,IF(A2009&gt;Data!$G$11*0.25,$C$13,$C$13*10)),"")</f>
        <v/>
      </c>
      <c r="H2009" s="43" t="str">
        <f>IF(A2009&lt;&gt;"",IF(Data!$G$9="constant",$C$13,IF(Data!$G$9="squeeze",G2009,F2009)),"")</f>
        <v/>
      </c>
      <c r="I2009" s="38" t="str">
        <f ca="1">IF(ISNUMBER(A2009),NORMINV(RAND(),0,IF(AND(Data!$G$9="squeeze",A2009&lt;Data!$G$11*0.25),$H$32,1)*$C$30*$C$13)*($C$14*$C$12),"")</f>
        <v/>
      </c>
      <c r="J2009" s="42" t="str">
        <f ca="1">IFERROR(IF(Data!$C$6="Real",B2009,I2009+J2008+($C$14*$C$12)*(NORMINV(RAND(),$C$15,CHOOSE($G$13,$C$13,F2009,G2009)))),"")</f>
        <v/>
      </c>
      <c r="K2009" s="88" t="str">
        <f>IF(ISNUMBER(A2009), IF($G$16="fixed",$G$17,MIN(H2009*Data!$C$7*$C$16*0.5,$C$17*Data!$C$7))*$C$12,"")</f>
        <v/>
      </c>
      <c r="L2009" s="42" t="str">
        <f t="shared" ca="1" si="960"/>
        <v/>
      </c>
      <c r="M2009" s="44" t="str">
        <f t="shared" ca="1" si="961"/>
        <v/>
      </c>
      <c r="N2009" s="44" t="str">
        <f t="shared" ca="1" si="962"/>
        <v/>
      </c>
      <c r="O2009" s="108" t="str">
        <f t="shared" si="946"/>
        <v/>
      </c>
      <c r="P2009" s="102" t="str">
        <f t="shared" si="947"/>
        <v/>
      </c>
      <c r="Q2009" s="102" t="str">
        <f t="shared" si="948"/>
        <v/>
      </c>
      <c r="R2009" s="120" t="str">
        <f t="shared" si="949"/>
        <v/>
      </c>
      <c r="S2009" s="54" t="str">
        <f t="shared" si="950"/>
        <v/>
      </c>
      <c r="T2009" s="5" t="str">
        <f t="shared" si="951"/>
        <v/>
      </c>
      <c r="U2009" s="152" t="str">
        <f t="shared" si="934"/>
        <v/>
      </c>
      <c r="V2009" s="152" t="str">
        <f t="shared" si="935"/>
        <v/>
      </c>
      <c r="W2009" s="153" t="str">
        <f t="shared" si="936"/>
        <v/>
      </c>
      <c r="X2009" s="153" t="str">
        <f t="shared" si="937"/>
        <v/>
      </c>
      <c r="Y2009" s="153" t="str">
        <f t="shared" si="938"/>
        <v/>
      </c>
      <c r="Z2009" s="153" t="str">
        <f t="shared" si="939"/>
        <v/>
      </c>
      <c r="AA2009" s="152" t="str">
        <f t="shared" si="940"/>
        <v/>
      </c>
      <c r="AB2009" s="152" t="str">
        <f t="shared" si="941"/>
        <v/>
      </c>
      <c r="AC2009" s="154" t="str">
        <f t="shared" si="952"/>
        <v/>
      </c>
      <c r="AD2009" s="154" t="str">
        <f t="shared" si="953"/>
        <v/>
      </c>
      <c r="AE2009" s="3" t="str">
        <f t="shared" si="954"/>
        <v/>
      </c>
      <c r="AF2009" s="3" t="str">
        <f t="shared" si="955"/>
        <v/>
      </c>
      <c r="AG2009" s="3" t="str">
        <f t="shared" si="956"/>
        <v/>
      </c>
      <c r="AH2009" s="4" t="str">
        <f t="shared" si="957"/>
        <v/>
      </c>
      <c r="AI2009" s="75" t="str">
        <f t="shared" si="958"/>
        <v/>
      </c>
      <c r="AJ2009" s="75" t="str">
        <f t="shared" si="959"/>
        <v/>
      </c>
    </row>
    <row r="2010" spans="1:36">
      <c r="A2010" s="41" t="str">
        <f t="shared" si="942"/>
        <v/>
      </c>
      <c r="B2010" s="150" t="str">
        <f>IF(ISNUMBER(A2010),INDEX('MetaTrader Import'!$H$13:$J$5893,TRUNC(((A2010-$A$39+1)-1)/3)+1,MOD((A2010-$A$39+1)-1,3)+1),"")</f>
        <v/>
      </c>
      <c r="C2010" s="43" t="str">
        <f t="shared" si="943"/>
        <v/>
      </c>
      <c r="D2010" s="43" t="str">
        <f t="shared" ca="1" si="933"/>
        <v/>
      </c>
      <c r="E2010" s="43" t="str">
        <f t="shared" si="944"/>
        <v/>
      </c>
      <c r="F2010" s="43" t="str">
        <f t="shared" si="945"/>
        <v/>
      </c>
      <c r="G2010" s="43" t="str">
        <f>IF(A2010&lt;&gt;"",IF(A2010&lt;Data!$G$11*0.25,$C$13/$G$32,IF(A2010&gt;Data!$G$11*0.25,$C$13,$C$13*10)),"")</f>
        <v/>
      </c>
      <c r="H2010" s="43" t="str">
        <f>IF(A2010&lt;&gt;"",IF(Data!$G$9="constant",$C$13,IF(Data!$G$9="squeeze",G2010,F2010)),"")</f>
        <v/>
      </c>
      <c r="I2010" s="38" t="str">
        <f ca="1">IF(ISNUMBER(A2010),NORMINV(RAND(),0,IF(AND(Data!$G$9="squeeze",A2010&lt;Data!$G$11*0.25),$H$32,1)*$C$30*$C$13)*($C$14*$C$12),"")</f>
        <v/>
      </c>
      <c r="J2010" s="42" t="str">
        <f ca="1">IFERROR(IF(Data!$C$6="Real",B2010,I2010+J2009+($C$14*$C$12)*(NORMINV(RAND(),$C$15,CHOOSE($G$13,$C$13,F2010,G2010)))),"")</f>
        <v/>
      </c>
      <c r="K2010" s="88" t="str">
        <f>IF(ISNUMBER(A2010), IF($G$16="fixed",$G$17,MIN(H2010*Data!$C$7*$C$16*0.5,$C$17*Data!$C$7))*$C$12,"")</f>
        <v/>
      </c>
      <c r="L2010" s="42" t="str">
        <f t="shared" ca="1" si="960"/>
        <v/>
      </c>
      <c r="M2010" s="44" t="str">
        <f t="shared" ca="1" si="961"/>
        <v/>
      </c>
      <c r="N2010" s="44" t="str">
        <f t="shared" ca="1" si="962"/>
        <v/>
      </c>
      <c r="O2010" s="108" t="str">
        <f t="shared" si="946"/>
        <v/>
      </c>
      <c r="P2010" s="102" t="str">
        <f t="shared" si="947"/>
        <v/>
      </c>
      <c r="Q2010" s="102" t="str">
        <f t="shared" si="948"/>
        <v/>
      </c>
      <c r="R2010" s="120" t="str">
        <f t="shared" si="949"/>
        <v/>
      </c>
      <c r="S2010" s="54" t="str">
        <f t="shared" si="950"/>
        <v/>
      </c>
      <c r="T2010" s="5" t="str">
        <f t="shared" si="951"/>
        <v/>
      </c>
      <c r="U2010" s="152" t="str">
        <f t="shared" si="934"/>
        <v/>
      </c>
      <c r="V2010" s="152" t="str">
        <f t="shared" si="935"/>
        <v/>
      </c>
      <c r="W2010" s="153" t="str">
        <f t="shared" si="936"/>
        <v/>
      </c>
      <c r="X2010" s="153" t="str">
        <f t="shared" si="937"/>
        <v/>
      </c>
      <c r="Y2010" s="153" t="str">
        <f t="shared" si="938"/>
        <v/>
      </c>
      <c r="Z2010" s="153" t="str">
        <f t="shared" si="939"/>
        <v/>
      </c>
      <c r="AA2010" s="152" t="str">
        <f t="shared" si="940"/>
        <v/>
      </c>
      <c r="AB2010" s="152" t="str">
        <f t="shared" si="941"/>
        <v/>
      </c>
      <c r="AC2010" s="154" t="str">
        <f t="shared" si="952"/>
        <v/>
      </c>
      <c r="AD2010" s="154" t="str">
        <f t="shared" si="953"/>
        <v/>
      </c>
      <c r="AE2010" s="3" t="str">
        <f t="shared" si="954"/>
        <v/>
      </c>
      <c r="AF2010" s="3" t="str">
        <f t="shared" si="955"/>
        <v/>
      </c>
      <c r="AG2010" s="3" t="str">
        <f t="shared" si="956"/>
        <v/>
      </c>
      <c r="AH2010" s="4" t="str">
        <f t="shared" si="957"/>
        <v/>
      </c>
      <c r="AI2010" s="75" t="str">
        <f t="shared" si="958"/>
        <v/>
      </c>
      <c r="AJ2010" s="75" t="str">
        <f t="shared" si="959"/>
        <v/>
      </c>
    </row>
    <row r="2011" spans="1:36">
      <c r="A2011" s="41" t="str">
        <f t="shared" si="942"/>
        <v/>
      </c>
      <c r="B2011" s="150" t="str">
        <f>IF(ISNUMBER(A2011),INDEX('MetaTrader Import'!$H$13:$J$5893,TRUNC(((A2011-$A$39+1)-1)/3)+1,MOD((A2011-$A$39+1)-1,3)+1),"")</f>
        <v/>
      </c>
      <c r="C2011" s="43" t="str">
        <f t="shared" si="943"/>
        <v/>
      </c>
      <c r="D2011" s="43" t="str">
        <f t="shared" ca="1" si="933"/>
        <v/>
      </c>
      <c r="E2011" s="43" t="str">
        <f t="shared" si="944"/>
        <v/>
      </c>
      <c r="F2011" s="43" t="str">
        <f t="shared" si="945"/>
        <v/>
      </c>
      <c r="G2011" s="43" t="str">
        <f>IF(A2011&lt;&gt;"",IF(A2011&lt;Data!$G$11*0.25,$C$13/$G$32,IF(A2011&gt;Data!$G$11*0.25,$C$13,$C$13*10)),"")</f>
        <v/>
      </c>
      <c r="H2011" s="43" t="str">
        <f>IF(A2011&lt;&gt;"",IF(Data!$G$9="constant",$C$13,IF(Data!$G$9="squeeze",G2011,F2011)),"")</f>
        <v/>
      </c>
      <c r="I2011" s="38" t="str">
        <f ca="1">IF(ISNUMBER(A2011),NORMINV(RAND(),0,IF(AND(Data!$G$9="squeeze",A2011&lt;Data!$G$11*0.25),$H$32,1)*$C$30*$C$13)*($C$14*$C$12),"")</f>
        <v/>
      </c>
      <c r="J2011" s="42" t="str">
        <f ca="1">IFERROR(IF(Data!$C$6="Real",B2011,I2011+J2010+($C$14*$C$12)*(NORMINV(RAND(),$C$15,CHOOSE($G$13,$C$13,F2011,G2011)))),"")</f>
        <v/>
      </c>
      <c r="K2011" s="88" t="str">
        <f>IF(ISNUMBER(A2011), IF($G$16="fixed",$G$17,MIN(H2011*Data!$C$7*$C$16*0.5,$C$17*Data!$C$7))*$C$12,"")</f>
        <v/>
      </c>
      <c r="L2011" s="42" t="str">
        <f t="shared" ca="1" si="960"/>
        <v/>
      </c>
      <c r="M2011" s="44" t="str">
        <f t="shared" ca="1" si="961"/>
        <v/>
      </c>
      <c r="N2011" s="44" t="str">
        <f t="shared" ca="1" si="962"/>
        <v/>
      </c>
      <c r="O2011" s="108" t="str">
        <f t="shared" si="946"/>
        <v/>
      </c>
      <c r="P2011" s="102" t="str">
        <f t="shared" si="947"/>
        <v/>
      </c>
      <c r="Q2011" s="102" t="str">
        <f t="shared" si="948"/>
        <v/>
      </c>
      <c r="R2011" s="120" t="str">
        <f t="shared" si="949"/>
        <v/>
      </c>
      <c r="S2011" s="54" t="str">
        <f t="shared" si="950"/>
        <v/>
      </c>
      <c r="T2011" s="5" t="str">
        <f t="shared" si="951"/>
        <v/>
      </c>
      <c r="U2011" s="152" t="str">
        <f t="shared" si="934"/>
        <v/>
      </c>
      <c r="V2011" s="152" t="str">
        <f t="shared" si="935"/>
        <v/>
      </c>
      <c r="W2011" s="153" t="str">
        <f t="shared" si="936"/>
        <v/>
      </c>
      <c r="X2011" s="153" t="str">
        <f t="shared" si="937"/>
        <v/>
      </c>
      <c r="Y2011" s="153" t="str">
        <f t="shared" si="938"/>
        <v/>
      </c>
      <c r="Z2011" s="153" t="str">
        <f t="shared" si="939"/>
        <v/>
      </c>
      <c r="AA2011" s="152" t="str">
        <f t="shared" si="940"/>
        <v/>
      </c>
      <c r="AB2011" s="152" t="str">
        <f t="shared" si="941"/>
        <v/>
      </c>
      <c r="AC2011" s="154" t="str">
        <f t="shared" si="952"/>
        <v/>
      </c>
      <c r="AD2011" s="154" t="str">
        <f t="shared" si="953"/>
        <v/>
      </c>
      <c r="AE2011" s="3" t="str">
        <f t="shared" si="954"/>
        <v/>
      </c>
      <c r="AF2011" s="3" t="str">
        <f t="shared" si="955"/>
        <v/>
      </c>
      <c r="AG2011" s="3" t="str">
        <f t="shared" si="956"/>
        <v/>
      </c>
      <c r="AH2011" s="4" t="str">
        <f t="shared" si="957"/>
        <v/>
      </c>
      <c r="AI2011" s="75" t="str">
        <f t="shared" si="958"/>
        <v/>
      </c>
      <c r="AJ2011" s="75" t="str">
        <f t="shared" si="959"/>
        <v/>
      </c>
    </row>
    <row r="2012" spans="1:36">
      <c r="A2012" s="41" t="str">
        <f t="shared" si="942"/>
        <v/>
      </c>
      <c r="B2012" s="150" t="str">
        <f>IF(ISNUMBER(A2012),INDEX('MetaTrader Import'!$H$13:$J$5893,TRUNC(((A2012-$A$39+1)-1)/3)+1,MOD((A2012-$A$39+1)-1,3)+1),"")</f>
        <v/>
      </c>
      <c r="C2012" s="43" t="str">
        <f t="shared" si="943"/>
        <v/>
      </c>
      <c r="D2012" s="43" t="str">
        <f t="shared" ca="1" si="933"/>
        <v/>
      </c>
      <c r="E2012" s="43" t="str">
        <f t="shared" si="944"/>
        <v/>
      </c>
      <c r="F2012" s="43" t="str">
        <f t="shared" si="945"/>
        <v/>
      </c>
      <c r="G2012" s="43" t="str">
        <f>IF(A2012&lt;&gt;"",IF(A2012&lt;Data!$G$11*0.25,$C$13/$G$32,IF(A2012&gt;Data!$G$11*0.25,$C$13,$C$13*10)),"")</f>
        <v/>
      </c>
      <c r="H2012" s="43" t="str">
        <f>IF(A2012&lt;&gt;"",IF(Data!$G$9="constant",$C$13,IF(Data!$G$9="squeeze",G2012,F2012)),"")</f>
        <v/>
      </c>
      <c r="I2012" s="38" t="str">
        <f ca="1">IF(ISNUMBER(A2012),NORMINV(RAND(),0,IF(AND(Data!$G$9="squeeze",A2012&lt;Data!$G$11*0.25),$H$32,1)*$C$30*$C$13)*($C$14*$C$12),"")</f>
        <v/>
      </c>
      <c r="J2012" s="42" t="str">
        <f ca="1">IFERROR(IF(Data!$C$6="Real",B2012,I2012+J2011+($C$14*$C$12)*(NORMINV(RAND(),$C$15,CHOOSE($G$13,$C$13,F2012,G2012)))),"")</f>
        <v/>
      </c>
      <c r="K2012" s="88" t="str">
        <f>IF(ISNUMBER(A2012), IF($G$16="fixed",$G$17,MIN(H2012*Data!$C$7*$C$16*0.5,$C$17*Data!$C$7))*$C$12,"")</f>
        <v/>
      </c>
      <c r="L2012" s="42" t="str">
        <f t="shared" ca="1" si="960"/>
        <v/>
      </c>
      <c r="M2012" s="44" t="str">
        <f t="shared" ca="1" si="961"/>
        <v/>
      </c>
      <c r="N2012" s="44" t="str">
        <f t="shared" ca="1" si="962"/>
        <v/>
      </c>
      <c r="O2012" s="108" t="str">
        <f t="shared" si="946"/>
        <v/>
      </c>
      <c r="P2012" s="102" t="str">
        <f t="shared" si="947"/>
        <v/>
      </c>
      <c r="Q2012" s="102" t="str">
        <f t="shared" si="948"/>
        <v/>
      </c>
      <c r="R2012" s="120" t="str">
        <f t="shared" si="949"/>
        <v/>
      </c>
      <c r="S2012" s="54" t="str">
        <f t="shared" si="950"/>
        <v/>
      </c>
      <c r="T2012" s="5" t="str">
        <f t="shared" si="951"/>
        <v/>
      </c>
      <c r="U2012" s="152" t="str">
        <f t="shared" si="934"/>
        <v/>
      </c>
      <c r="V2012" s="152" t="str">
        <f t="shared" si="935"/>
        <v/>
      </c>
      <c r="W2012" s="153" t="str">
        <f t="shared" si="936"/>
        <v/>
      </c>
      <c r="X2012" s="153" t="str">
        <f t="shared" si="937"/>
        <v/>
      </c>
      <c r="Y2012" s="153" t="str">
        <f t="shared" si="938"/>
        <v/>
      </c>
      <c r="Z2012" s="153" t="str">
        <f t="shared" si="939"/>
        <v/>
      </c>
      <c r="AA2012" s="152" t="str">
        <f t="shared" si="940"/>
        <v/>
      </c>
      <c r="AB2012" s="152" t="str">
        <f t="shared" si="941"/>
        <v/>
      </c>
      <c r="AC2012" s="154" t="str">
        <f t="shared" si="952"/>
        <v/>
      </c>
      <c r="AD2012" s="154" t="str">
        <f t="shared" si="953"/>
        <v/>
      </c>
      <c r="AE2012" s="3" t="str">
        <f t="shared" si="954"/>
        <v/>
      </c>
      <c r="AF2012" s="3" t="str">
        <f t="shared" si="955"/>
        <v/>
      </c>
      <c r="AG2012" s="3" t="str">
        <f t="shared" si="956"/>
        <v/>
      </c>
      <c r="AH2012" s="4" t="str">
        <f t="shared" si="957"/>
        <v/>
      </c>
      <c r="AI2012" s="75" t="str">
        <f t="shared" si="958"/>
        <v/>
      </c>
      <c r="AJ2012" s="75" t="str">
        <f t="shared" si="959"/>
        <v/>
      </c>
    </row>
    <row r="2013" spans="1:36">
      <c r="A2013" s="41" t="str">
        <f t="shared" si="942"/>
        <v/>
      </c>
      <c r="B2013" s="150" t="str">
        <f>IF(ISNUMBER(A2013),INDEX('MetaTrader Import'!$H$13:$J$5893,TRUNC(((A2013-$A$39+1)-1)/3)+1,MOD((A2013-$A$39+1)-1,3)+1),"")</f>
        <v/>
      </c>
      <c r="C2013" s="43" t="str">
        <f t="shared" si="943"/>
        <v/>
      </c>
      <c r="D2013" s="43" t="str">
        <f t="shared" ca="1" si="933"/>
        <v/>
      </c>
      <c r="E2013" s="43" t="str">
        <f t="shared" si="944"/>
        <v/>
      </c>
      <c r="F2013" s="43" t="str">
        <f t="shared" si="945"/>
        <v/>
      </c>
      <c r="G2013" s="43" t="str">
        <f>IF(A2013&lt;&gt;"",IF(A2013&lt;Data!$G$11*0.25,$C$13/$G$32,IF(A2013&gt;Data!$G$11*0.25,$C$13,$C$13*10)),"")</f>
        <v/>
      </c>
      <c r="H2013" s="43" t="str">
        <f>IF(A2013&lt;&gt;"",IF(Data!$G$9="constant",$C$13,IF(Data!$G$9="squeeze",G2013,F2013)),"")</f>
        <v/>
      </c>
      <c r="I2013" s="38" t="str">
        <f ca="1">IF(ISNUMBER(A2013),NORMINV(RAND(),0,IF(AND(Data!$G$9="squeeze",A2013&lt;Data!$G$11*0.25),$H$32,1)*$C$30*$C$13)*($C$14*$C$12),"")</f>
        <v/>
      </c>
      <c r="J2013" s="42" t="str">
        <f ca="1">IFERROR(IF(Data!$C$6="Real",B2013,I2013+J2012+($C$14*$C$12)*(NORMINV(RAND(),$C$15,CHOOSE($G$13,$C$13,F2013,G2013)))),"")</f>
        <v/>
      </c>
      <c r="K2013" s="88" t="str">
        <f>IF(ISNUMBER(A2013), IF($G$16="fixed",$G$17,MIN(H2013*Data!$C$7*$C$16*0.5,$C$17*Data!$C$7))*$C$12,"")</f>
        <v/>
      </c>
      <c r="L2013" s="42" t="str">
        <f t="shared" ca="1" si="960"/>
        <v/>
      </c>
      <c r="M2013" s="44" t="str">
        <f t="shared" ca="1" si="961"/>
        <v/>
      </c>
      <c r="N2013" s="44" t="str">
        <f t="shared" ca="1" si="962"/>
        <v/>
      </c>
      <c r="O2013" s="108" t="str">
        <f t="shared" si="946"/>
        <v/>
      </c>
      <c r="P2013" s="102" t="str">
        <f t="shared" si="947"/>
        <v/>
      </c>
      <c r="Q2013" s="102" t="str">
        <f t="shared" si="948"/>
        <v/>
      </c>
      <c r="R2013" s="120" t="str">
        <f t="shared" si="949"/>
        <v/>
      </c>
      <c r="S2013" s="54" t="str">
        <f t="shared" si="950"/>
        <v/>
      </c>
      <c r="T2013" s="5" t="str">
        <f t="shared" si="951"/>
        <v/>
      </c>
      <c r="U2013" s="152" t="str">
        <f t="shared" si="934"/>
        <v/>
      </c>
      <c r="V2013" s="152" t="str">
        <f t="shared" si="935"/>
        <v/>
      </c>
      <c r="W2013" s="153" t="str">
        <f t="shared" si="936"/>
        <v/>
      </c>
      <c r="X2013" s="153" t="str">
        <f t="shared" si="937"/>
        <v/>
      </c>
      <c r="Y2013" s="153" t="str">
        <f t="shared" si="938"/>
        <v/>
      </c>
      <c r="Z2013" s="153" t="str">
        <f t="shared" si="939"/>
        <v/>
      </c>
      <c r="AA2013" s="152" t="str">
        <f t="shared" si="940"/>
        <v/>
      </c>
      <c r="AB2013" s="152" t="str">
        <f t="shared" si="941"/>
        <v/>
      </c>
      <c r="AC2013" s="154" t="str">
        <f t="shared" si="952"/>
        <v/>
      </c>
      <c r="AD2013" s="154" t="str">
        <f t="shared" si="953"/>
        <v/>
      </c>
      <c r="AE2013" s="3" t="str">
        <f t="shared" si="954"/>
        <v/>
      </c>
      <c r="AF2013" s="3" t="str">
        <f t="shared" si="955"/>
        <v/>
      </c>
      <c r="AG2013" s="3" t="str">
        <f t="shared" si="956"/>
        <v/>
      </c>
      <c r="AH2013" s="4" t="str">
        <f t="shared" si="957"/>
        <v/>
      </c>
      <c r="AI2013" s="75" t="str">
        <f t="shared" si="958"/>
        <v/>
      </c>
      <c r="AJ2013" s="75" t="str">
        <f t="shared" si="959"/>
        <v/>
      </c>
    </row>
    <row r="2014" spans="1:36">
      <c r="A2014" s="41" t="str">
        <f t="shared" si="942"/>
        <v/>
      </c>
      <c r="B2014" s="150" t="str">
        <f>IF(ISNUMBER(A2014),INDEX('MetaTrader Import'!$H$13:$J$5893,TRUNC(((A2014-$A$39+1)-1)/3)+1,MOD((A2014-$A$39+1)-1,3)+1),"")</f>
        <v/>
      </c>
      <c r="C2014" s="43" t="str">
        <f t="shared" si="943"/>
        <v/>
      </c>
      <c r="D2014" s="43" t="str">
        <f t="shared" ca="1" si="933"/>
        <v/>
      </c>
      <c r="E2014" s="43" t="str">
        <f t="shared" si="944"/>
        <v/>
      </c>
      <c r="F2014" s="43" t="str">
        <f t="shared" si="945"/>
        <v/>
      </c>
      <c r="G2014" s="43" t="str">
        <f>IF(A2014&lt;&gt;"",IF(A2014&lt;Data!$G$11*0.25,$C$13/$G$32,IF(A2014&gt;Data!$G$11*0.25,$C$13,$C$13*10)),"")</f>
        <v/>
      </c>
      <c r="H2014" s="43" t="str">
        <f>IF(A2014&lt;&gt;"",IF(Data!$G$9="constant",$C$13,IF(Data!$G$9="squeeze",G2014,F2014)),"")</f>
        <v/>
      </c>
      <c r="I2014" s="38" t="str">
        <f ca="1">IF(ISNUMBER(A2014),NORMINV(RAND(),0,IF(AND(Data!$G$9="squeeze",A2014&lt;Data!$G$11*0.25),$H$32,1)*$C$30*$C$13)*($C$14*$C$12),"")</f>
        <v/>
      </c>
      <c r="J2014" s="42" t="str">
        <f ca="1">IFERROR(IF(Data!$C$6="Real",B2014,I2014+J2013+($C$14*$C$12)*(NORMINV(RAND(),$C$15,CHOOSE($G$13,$C$13,F2014,G2014)))),"")</f>
        <v/>
      </c>
      <c r="K2014" s="88" t="str">
        <f>IF(ISNUMBER(A2014), IF($G$16="fixed",$G$17,MIN(H2014*Data!$C$7*$C$16*0.5,$C$17*Data!$C$7))*$C$12,"")</f>
        <v/>
      </c>
      <c r="L2014" s="42" t="str">
        <f t="shared" ca="1" si="960"/>
        <v/>
      </c>
      <c r="M2014" s="44" t="str">
        <f t="shared" ca="1" si="961"/>
        <v/>
      </c>
      <c r="N2014" s="44" t="str">
        <f t="shared" ca="1" si="962"/>
        <v/>
      </c>
      <c r="O2014" s="108" t="str">
        <f t="shared" si="946"/>
        <v/>
      </c>
      <c r="P2014" s="102" t="str">
        <f t="shared" si="947"/>
        <v/>
      </c>
      <c r="Q2014" s="102" t="str">
        <f t="shared" si="948"/>
        <v/>
      </c>
      <c r="R2014" s="120" t="str">
        <f t="shared" si="949"/>
        <v/>
      </c>
      <c r="S2014" s="54" t="str">
        <f t="shared" si="950"/>
        <v/>
      </c>
      <c r="T2014" s="5" t="str">
        <f t="shared" si="951"/>
        <v/>
      </c>
      <c r="U2014" s="152" t="str">
        <f t="shared" si="934"/>
        <v/>
      </c>
      <c r="V2014" s="152" t="str">
        <f t="shared" si="935"/>
        <v/>
      </c>
      <c r="W2014" s="153" t="str">
        <f t="shared" si="936"/>
        <v/>
      </c>
      <c r="X2014" s="153" t="str">
        <f t="shared" si="937"/>
        <v/>
      </c>
      <c r="Y2014" s="153" t="str">
        <f t="shared" si="938"/>
        <v/>
      </c>
      <c r="Z2014" s="153" t="str">
        <f t="shared" si="939"/>
        <v/>
      </c>
      <c r="AA2014" s="152" t="str">
        <f t="shared" si="940"/>
        <v/>
      </c>
      <c r="AB2014" s="152" t="str">
        <f t="shared" si="941"/>
        <v/>
      </c>
      <c r="AC2014" s="154" t="str">
        <f t="shared" si="952"/>
        <v/>
      </c>
      <c r="AD2014" s="154" t="str">
        <f t="shared" si="953"/>
        <v/>
      </c>
      <c r="AE2014" s="3" t="str">
        <f t="shared" si="954"/>
        <v/>
      </c>
      <c r="AF2014" s="3" t="str">
        <f t="shared" si="955"/>
        <v/>
      </c>
      <c r="AG2014" s="3" t="str">
        <f t="shared" si="956"/>
        <v/>
      </c>
      <c r="AH2014" s="4" t="str">
        <f t="shared" si="957"/>
        <v/>
      </c>
      <c r="AI2014" s="75" t="str">
        <f t="shared" si="958"/>
        <v/>
      </c>
      <c r="AJ2014" s="75" t="str">
        <f t="shared" si="959"/>
        <v/>
      </c>
    </row>
    <row r="2015" spans="1:36">
      <c r="A2015" s="41" t="str">
        <f t="shared" si="942"/>
        <v/>
      </c>
      <c r="B2015" s="150" t="str">
        <f>IF(ISNUMBER(A2015),INDEX('MetaTrader Import'!$H$13:$J$5893,TRUNC(((A2015-$A$39+1)-1)/3)+1,MOD((A2015-$A$39+1)-1,3)+1),"")</f>
        <v/>
      </c>
      <c r="C2015" s="43" t="str">
        <f t="shared" si="943"/>
        <v/>
      </c>
      <c r="D2015" s="43" t="str">
        <f t="shared" ca="1" si="933"/>
        <v/>
      </c>
      <c r="E2015" s="43" t="str">
        <f t="shared" si="944"/>
        <v/>
      </c>
      <c r="F2015" s="43" t="str">
        <f t="shared" si="945"/>
        <v/>
      </c>
      <c r="G2015" s="43" t="str">
        <f>IF(A2015&lt;&gt;"",IF(A2015&lt;Data!$G$11*0.25,$C$13/$G$32,IF(A2015&gt;Data!$G$11*0.25,$C$13,$C$13*10)),"")</f>
        <v/>
      </c>
      <c r="H2015" s="43" t="str">
        <f>IF(A2015&lt;&gt;"",IF(Data!$G$9="constant",$C$13,IF(Data!$G$9="squeeze",G2015,F2015)),"")</f>
        <v/>
      </c>
      <c r="I2015" s="38" t="str">
        <f ca="1">IF(ISNUMBER(A2015),NORMINV(RAND(),0,IF(AND(Data!$G$9="squeeze",A2015&lt;Data!$G$11*0.25),$H$32,1)*$C$30*$C$13)*($C$14*$C$12),"")</f>
        <v/>
      </c>
      <c r="J2015" s="42" t="str">
        <f ca="1">IFERROR(IF(Data!$C$6="Real",B2015,I2015+J2014+($C$14*$C$12)*(NORMINV(RAND(),$C$15,CHOOSE($G$13,$C$13,F2015,G2015)))),"")</f>
        <v/>
      </c>
      <c r="K2015" s="88" t="str">
        <f>IF(ISNUMBER(A2015), IF($G$16="fixed",$G$17,MIN(H2015*Data!$C$7*$C$16*0.5,$C$17*Data!$C$7))*$C$12,"")</f>
        <v/>
      </c>
      <c r="L2015" s="42" t="str">
        <f t="shared" ca="1" si="960"/>
        <v/>
      </c>
      <c r="M2015" s="44" t="str">
        <f t="shared" ca="1" si="961"/>
        <v/>
      </c>
      <c r="N2015" s="44" t="str">
        <f t="shared" ca="1" si="962"/>
        <v/>
      </c>
      <c r="O2015" s="108" t="str">
        <f t="shared" si="946"/>
        <v/>
      </c>
      <c r="P2015" s="102" t="str">
        <f t="shared" si="947"/>
        <v/>
      </c>
      <c r="Q2015" s="102" t="str">
        <f t="shared" si="948"/>
        <v/>
      </c>
      <c r="R2015" s="120" t="str">
        <f t="shared" si="949"/>
        <v/>
      </c>
      <c r="S2015" s="54" t="str">
        <f t="shared" si="950"/>
        <v/>
      </c>
      <c r="T2015" s="5" t="str">
        <f t="shared" si="951"/>
        <v/>
      </c>
      <c r="U2015" s="152" t="str">
        <f t="shared" si="934"/>
        <v/>
      </c>
      <c r="V2015" s="152" t="str">
        <f t="shared" si="935"/>
        <v/>
      </c>
      <c r="W2015" s="153" t="str">
        <f t="shared" si="936"/>
        <v/>
      </c>
      <c r="X2015" s="153" t="str">
        <f t="shared" si="937"/>
        <v/>
      </c>
      <c r="Y2015" s="153" t="str">
        <f t="shared" si="938"/>
        <v/>
      </c>
      <c r="Z2015" s="153" t="str">
        <f t="shared" si="939"/>
        <v/>
      </c>
      <c r="AA2015" s="152" t="str">
        <f t="shared" si="940"/>
        <v/>
      </c>
      <c r="AB2015" s="152" t="str">
        <f t="shared" si="941"/>
        <v/>
      </c>
      <c r="AC2015" s="154" t="str">
        <f t="shared" si="952"/>
        <v/>
      </c>
      <c r="AD2015" s="154" t="str">
        <f t="shared" si="953"/>
        <v/>
      </c>
      <c r="AE2015" s="3" t="str">
        <f t="shared" si="954"/>
        <v/>
      </c>
      <c r="AF2015" s="3" t="str">
        <f t="shared" si="955"/>
        <v/>
      </c>
      <c r="AG2015" s="3" t="str">
        <f t="shared" si="956"/>
        <v/>
      </c>
      <c r="AH2015" s="4" t="str">
        <f t="shared" si="957"/>
        <v/>
      </c>
      <c r="AI2015" s="75" t="str">
        <f t="shared" si="958"/>
        <v/>
      </c>
      <c r="AJ2015" s="75" t="str">
        <f t="shared" si="959"/>
        <v/>
      </c>
    </row>
    <row r="2016" spans="1:36">
      <c r="A2016" s="41" t="str">
        <f t="shared" si="942"/>
        <v/>
      </c>
      <c r="B2016" s="150" t="str">
        <f>IF(ISNUMBER(A2016),INDEX('MetaTrader Import'!$H$13:$J$5893,TRUNC(((A2016-$A$39+1)-1)/3)+1,MOD((A2016-$A$39+1)-1,3)+1),"")</f>
        <v/>
      </c>
      <c r="C2016" s="43" t="str">
        <f t="shared" si="943"/>
        <v/>
      </c>
      <c r="D2016" s="43" t="str">
        <f t="shared" ca="1" si="933"/>
        <v/>
      </c>
      <c r="E2016" s="43" t="str">
        <f t="shared" si="944"/>
        <v/>
      </c>
      <c r="F2016" s="43" t="str">
        <f t="shared" si="945"/>
        <v/>
      </c>
      <c r="G2016" s="43" t="str">
        <f>IF(A2016&lt;&gt;"",IF(A2016&lt;Data!$G$11*0.25,$C$13/$G$32,IF(A2016&gt;Data!$G$11*0.25,$C$13,$C$13*10)),"")</f>
        <v/>
      </c>
      <c r="H2016" s="43" t="str">
        <f>IF(A2016&lt;&gt;"",IF(Data!$G$9="constant",$C$13,IF(Data!$G$9="squeeze",G2016,F2016)),"")</f>
        <v/>
      </c>
      <c r="I2016" s="38" t="str">
        <f ca="1">IF(ISNUMBER(A2016),NORMINV(RAND(),0,IF(AND(Data!$G$9="squeeze",A2016&lt;Data!$G$11*0.25),$H$32,1)*$C$30*$C$13)*($C$14*$C$12),"")</f>
        <v/>
      </c>
      <c r="J2016" s="42" t="str">
        <f ca="1">IFERROR(IF(Data!$C$6="Real",B2016,I2016+J2015+($C$14*$C$12)*(NORMINV(RAND(),$C$15,CHOOSE($G$13,$C$13,F2016,G2016)))),"")</f>
        <v/>
      </c>
      <c r="K2016" s="88" t="str">
        <f>IF(ISNUMBER(A2016), IF($G$16="fixed",$G$17,MIN(H2016*Data!$C$7*$C$16*0.5,$C$17*Data!$C$7))*$C$12,"")</f>
        <v/>
      </c>
      <c r="L2016" s="42" t="str">
        <f t="shared" ca="1" si="960"/>
        <v/>
      </c>
      <c r="M2016" s="44" t="str">
        <f t="shared" ca="1" si="961"/>
        <v/>
      </c>
      <c r="N2016" s="44" t="str">
        <f t="shared" ca="1" si="962"/>
        <v/>
      </c>
      <c r="O2016" s="108" t="str">
        <f t="shared" si="946"/>
        <v/>
      </c>
      <c r="P2016" s="102" t="str">
        <f t="shared" si="947"/>
        <v/>
      </c>
      <c r="Q2016" s="102" t="str">
        <f t="shared" si="948"/>
        <v/>
      </c>
      <c r="R2016" s="120" t="str">
        <f t="shared" si="949"/>
        <v/>
      </c>
      <c r="S2016" s="54" t="str">
        <f t="shared" si="950"/>
        <v/>
      </c>
      <c r="T2016" s="5" t="str">
        <f t="shared" si="951"/>
        <v/>
      </c>
      <c r="U2016" s="152" t="str">
        <f t="shared" si="934"/>
        <v/>
      </c>
      <c r="V2016" s="152" t="str">
        <f t="shared" si="935"/>
        <v/>
      </c>
      <c r="W2016" s="153" t="str">
        <f t="shared" si="936"/>
        <v/>
      </c>
      <c r="X2016" s="153" t="str">
        <f t="shared" si="937"/>
        <v/>
      </c>
      <c r="Y2016" s="153" t="str">
        <f t="shared" si="938"/>
        <v/>
      </c>
      <c r="Z2016" s="153" t="str">
        <f t="shared" si="939"/>
        <v/>
      </c>
      <c r="AA2016" s="152" t="str">
        <f t="shared" si="940"/>
        <v/>
      </c>
      <c r="AB2016" s="152" t="str">
        <f t="shared" si="941"/>
        <v/>
      </c>
      <c r="AC2016" s="154" t="str">
        <f t="shared" si="952"/>
        <v/>
      </c>
      <c r="AD2016" s="154" t="str">
        <f t="shared" si="953"/>
        <v/>
      </c>
      <c r="AE2016" s="3" t="str">
        <f t="shared" si="954"/>
        <v/>
      </c>
      <c r="AF2016" s="3" t="str">
        <f t="shared" si="955"/>
        <v/>
      </c>
      <c r="AG2016" s="3" t="str">
        <f t="shared" si="956"/>
        <v/>
      </c>
      <c r="AH2016" s="4" t="str">
        <f t="shared" si="957"/>
        <v/>
      </c>
      <c r="AI2016" s="75" t="str">
        <f t="shared" si="958"/>
        <v/>
      </c>
      <c r="AJ2016" s="75" t="str">
        <f t="shared" si="959"/>
        <v/>
      </c>
    </row>
    <row r="2017" spans="1:36">
      <c r="A2017" s="41" t="str">
        <f t="shared" si="942"/>
        <v/>
      </c>
      <c r="B2017" s="150" t="str">
        <f>IF(ISNUMBER(A2017),INDEX('MetaTrader Import'!$H$13:$J$5893,TRUNC(((A2017-$A$39+1)-1)/3)+1,MOD((A2017-$A$39+1)-1,3)+1),"")</f>
        <v/>
      </c>
      <c r="C2017" s="43" t="str">
        <f t="shared" si="943"/>
        <v/>
      </c>
      <c r="D2017" s="43" t="str">
        <f t="shared" ca="1" si="933"/>
        <v/>
      </c>
      <c r="E2017" s="43" t="str">
        <f t="shared" si="944"/>
        <v/>
      </c>
      <c r="F2017" s="43" t="str">
        <f t="shared" si="945"/>
        <v/>
      </c>
      <c r="G2017" s="43" t="str">
        <f>IF(A2017&lt;&gt;"",IF(A2017&lt;Data!$G$11*0.25,$C$13/$G$32,IF(A2017&gt;Data!$G$11*0.25,$C$13,$C$13*10)),"")</f>
        <v/>
      </c>
      <c r="H2017" s="43" t="str">
        <f>IF(A2017&lt;&gt;"",IF(Data!$G$9="constant",$C$13,IF(Data!$G$9="squeeze",G2017,F2017)),"")</f>
        <v/>
      </c>
      <c r="I2017" s="38" t="str">
        <f ca="1">IF(ISNUMBER(A2017),NORMINV(RAND(),0,IF(AND(Data!$G$9="squeeze",A2017&lt;Data!$G$11*0.25),$H$32,1)*$C$30*$C$13)*($C$14*$C$12),"")</f>
        <v/>
      </c>
      <c r="J2017" s="42" t="str">
        <f ca="1">IFERROR(IF(Data!$C$6="Real",B2017,I2017+J2016+($C$14*$C$12)*(NORMINV(RAND(),$C$15,CHOOSE($G$13,$C$13,F2017,G2017)))),"")</f>
        <v/>
      </c>
      <c r="K2017" s="88" t="str">
        <f>IF(ISNUMBER(A2017), IF($G$16="fixed",$G$17,MIN(H2017*Data!$C$7*$C$16*0.5,$C$17*Data!$C$7))*$C$12,"")</f>
        <v/>
      </c>
      <c r="L2017" s="42" t="str">
        <f t="shared" ca="1" si="960"/>
        <v/>
      </c>
      <c r="M2017" s="44" t="str">
        <f t="shared" ca="1" si="961"/>
        <v/>
      </c>
      <c r="N2017" s="44" t="str">
        <f t="shared" ca="1" si="962"/>
        <v/>
      </c>
      <c r="O2017" s="108" t="str">
        <f t="shared" si="946"/>
        <v/>
      </c>
      <c r="P2017" s="102" t="str">
        <f t="shared" si="947"/>
        <v/>
      </c>
      <c r="Q2017" s="102" t="str">
        <f t="shared" si="948"/>
        <v/>
      </c>
      <c r="R2017" s="120" t="str">
        <f t="shared" si="949"/>
        <v/>
      </c>
      <c r="S2017" s="54" t="str">
        <f t="shared" si="950"/>
        <v/>
      </c>
      <c r="T2017" s="5" t="str">
        <f t="shared" si="951"/>
        <v/>
      </c>
      <c r="U2017" s="152" t="str">
        <f t="shared" si="934"/>
        <v/>
      </c>
      <c r="V2017" s="152" t="str">
        <f t="shared" si="935"/>
        <v/>
      </c>
      <c r="W2017" s="153" t="str">
        <f t="shared" si="936"/>
        <v/>
      </c>
      <c r="X2017" s="153" t="str">
        <f t="shared" si="937"/>
        <v/>
      </c>
      <c r="Y2017" s="153" t="str">
        <f t="shared" si="938"/>
        <v/>
      </c>
      <c r="Z2017" s="153" t="str">
        <f t="shared" si="939"/>
        <v/>
      </c>
      <c r="AA2017" s="152" t="str">
        <f t="shared" si="940"/>
        <v/>
      </c>
      <c r="AB2017" s="152" t="str">
        <f t="shared" si="941"/>
        <v/>
      </c>
      <c r="AC2017" s="154" t="str">
        <f t="shared" si="952"/>
        <v/>
      </c>
      <c r="AD2017" s="154" t="str">
        <f t="shared" si="953"/>
        <v/>
      </c>
      <c r="AE2017" s="3" t="str">
        <f t="shared" si="954"/>
        <v/>
      </c>
      <c r="AF2017" s="3" t="str">
        <f t="shared" si="955"/>
        <v/>
      </c>
      <c r="AG2017" s="3" t="str">
        <f t="shared" si="956"/>
        <v/>
      </c>
      <c r="AH2017" s="4" t="str">
        <f t="shared" si="957"/>
        <v/>
      </c>
      <c r="AI2017" s="75" t="str">
        <f t="shared" si="958"/>
        <v/>
      </c>
      <c r="AJ2017" s="75" t="str">
        <f t="shared" si="959"/>
        <v/>
      </c>
    </row>
    <row r="2018" spans="1:36">
      <c r="A2018" s="41" t="str">
        <f t="shared" si="942"/>
        <v/>
      </c>
      <c r="B2018" s="150" t="str">
        <f>IF(ISNUMBER(A2018),INDEX('MetaTrader Import'!$H$13:$J$5893,TRUNC(((A2018-$A$39+1)-1)/3)+1,MOD((A2018-$A$39+1)-1,3)+1),"")</f>
        <v/>
      </c>
      <c r="C2018" s="43" t="str">
        <f t="shared" si="943"/>
        <v/>
      </c>
      <c r="D2018" s="43" t="str">
        <f t="shared" ca="1" si="933"/>
        <v/>
      </c>
      <c r="E2018" s="43" t="str">
        <f t="shared" si="944"/>
        <v/>
      </c>
      <c r="F2018" s="43" t="str">
        <f t="shared" si="945"/>
        <v/>
      </c>
      <c r="G2018" s="43" t="str">
        <f>IF(A2018&lt;&gt;"",IF(A2018&lt;Data!$G$11*0.25,$C$13/$G$32,IF(A2018&gt;Data!$G$11*0.25,$C$13,$C$13*10)),"")</f>
        <v/>
      </c>
      <c r="H2018" s="43" t="str">
        <f>IF(A2018&lt;&gt;"",IF(Data!$G$9="constant",$C$13,IF(Data!$G$9="squeeze",G2018,F2018)),"")</f>
        <v/>
      </c>
      <c r="I2018" s="38" t="str">
        <f ca="1">IF(ISNUMBER(A2018),NORMINV(RAND(),0,IF(AND(Data!$G$9="squeeze",A2018&lt;Data!$G$11*0.25),$H$32,1)*$C$30*$C$13)*($C$14*$C$12),"")</f>
        <v/>
      </c>
      <c r="J2018" s="42" t="str">
        <f ca="1">IFERROR(IF(Data!$C$6="Real",B2018,I2018+J2017+($C$14*$C$12)*(NORMINV(RAND(),$C$15,CHOOSE($G$13,$C$13,F2018,G2018)))),"")</f>
        <v/>
      </c>
      <c r="K2018" s="88" t="str">
        <f>IF(ISNUMBER(A2018), IF($G$16="fixed",$G$17,MIN(H2018*Data!$C$7*$C$16*0.5,$C$17*Data!$C$7))*$C$12,"")</f>
        <v/>
      </c>
      <c r="L2018" s="42" t="str">
        <f t="shared" ca="1" si="960"/>
        <v/>
      </c>
      <c r="M2018" s="44" t="str">
        <f t="shared" ca="1" si="961"/>
        <v/>
      </c>
      <c r="N2018" s="44" t="str">
        <f t="shared" ca="1" si="962"/>
        <v/>
      </c>
      <c r="O2018" s="108" t="str">
        <f t="shared" si="946"/>
        <v/>
      </c>
      <c r="P2018" s="102" t="str">
        <f t="shared" si="947"/>
        <v/>
      </c>
      <c r="Q2018" s="102" t="str">
        <f t="shared" si="948"/>
        <v/>
      </c>
      <c r="R2018" s="120" t="str">
        <f t="shared" si="949"/>
        <v/>
      </c>
      <c r="S2018" s="54" t="str">
        <f t="shared" si="950"/>
        <v/>
      </c>
      <c r="T2018" s="5" t="str">
        <f t="shared" si="951"/>
        <v/>
      </c>
      <c r="U2018" s="152" t="str">
        <f t="shared" si="934"/>
        <v/>
      </c>
      <c r="V2018" s="152" t="str">
        <f t="shared" si="935"/>
        <v/>
      </c>
      <c r="W2018" s="153" t="str">
        <f t="shared" si="936"/>
        <v/>
      </c>
      <c r="X2018" s="153" t="str">
        <f t="shared" si="937"/>
        <v/>
      </c>
      <c r="Y2018" s="153" t="str">
        <f t="shared" si="938"/>
        <v/>
      </c>
      <c r="Z2018" s="153" t="str">
        <f t="shared" si="939"/>
        <v/>
      </c>
      <c r="AA2018" s="152" t="str">
        <f t="shared" si="940"/>
        <v/>
      </c>
      <c r="AB2018" s="152" t="str">
        <f t="shared" si="941"/>
        <v/>
      </c>
      <c r="AC2018" s="154" t="str">
        <f t="shared" si="952"/>
        <v/>
      </c>
      <c r="AD2018" s="154" t="str">
        <f t="shared" si="953"/>
        <v/>
      </c>
      <c r="AE2018" s="3" t="str">
        <f t="shared" si="954"/>
        <v/>
      </c>
      <c r="AF2018" s="3" t="str">
        <f t="shared" si="955"/>
        <v/>
      </c>
      <c r="AG2018" s="3" t="str">
        <f t="shared" si="956"/>
        <v/>
      </c>
      <c r="AH2018" s="4" t="str">
        <f t="shared" si="957"/>
        <v/>
      </c>
      <c r="AI2018" s="75" t="str">
        <f t="shared" si="958"/>
        <v/>
      </c>
      <c r="AJ2018" s="75" t="str">
        <f t="shared" si="959"/>
        <v/>
      </c>
    </row>
    <row r="2019" spans="1:36">
      <c r="A2019" s="41" t="str">
        <f t="shared" si="942"/>
        <v/>
      </c>
      <c r="B2019" s="150" t="str">
        <f>IF(ISNUMBER(A2019),INDEX('MetaTrader Import'!$H$13:$J$5893,TRUNC(((A2019-$A$39+1)-1)/3)+1,MOD((A2019-$A$39+1)-1,3)+1),"")</f>
        <v/>
      </c>
      <c r="C2019" s="43" t="str">
        <f t="shared" si="943"/>
        <v/>
      </c>
      <c r="D2019" s="43" t="str">
        <f t="shared" ca="1" si="933"/>
        <v/>
      </c>
      <c r="E2019" s="43" t="str">
        <f t="shared" si="944"/>
        <v/>
      </c>
      <c r="F2019" s="43" t="str">
        <f t="shared" si="945"/>
        <v/>
      </c>
      <c r="G2019" s="43" t="str">
        <f>IF(A2019&lt;&gt;"",IF(A2019&lt;Data!$G$11*0.25,$C$13/$G$32,IF(A2019&gt;Data!$G$11*0.25,$C$13,$C$13*10)),"")</f>
        <v/>
      </c>
      <c r="H2019" s="43" t="str">
        <f>IF(A2019&lt;&gt;"",IF(Data!$G$9="constant",$C$13,IF(Data!$G$9="squeeze",G2019,F2019)),"")</f>
        <v/>
      </c>
      <c r="I2019" s="38" t="str">
        <f ca="1">IF(ISNUMBER(A2019),NORMINV(RAND(),0,IF(AND(Data!$G$9="squeeze",A2019&lt;Data!$G$11*0.25),$H$32,1)*$C$30*$C$13)*($C$14*$C$12),"")</f>
        <v/>
      </c>
      <c r="J2019" s="42" t="str">
        <f ca="1">IFERROR(IF(Data!$C$6="Real",B2019,I2019+J2018+($C$14*$C$12)*(NORMINV(RAND(),$C$15,CHOOSE($G$13,$C$13,F2019,G2019)))),"")</f>
        <v/>
      </c>
      <c r="K2019" s="88" t="str">
        <f>IF(ISNUMBER(A2019), IF($G$16="fixed",$G$17,MIN(H2019*Data!$C$7*$C$16*0.5,$C$17*Data!$C$7))*$C$12,"")</f>
        <v/>
      </c>
      <c r="L2019" s="42" t="str">
        <f t="shared" ca="1" si="960"/>
        <v/>
      </c>
      <c r="M2019" s="44" t="str">
        <f t="shared" ca="1" si="961"/>
        <v/>
      </c>
      <c r="N2019" s="44" t="str">
        <f t="shared" ca="1" si="962"/>
        <v/>
      </c>
      <c r="O2019" s="108" t="str">
        <f t="shared" si="946"/>
        <v/>
      </c>
      <c r="P2019" s="102" t="str">
        <f t="shared" si="947"/>
        <v/>
      </c>
      <c r="Q2019" s="102" t="str">
        <f t="shared" si="948"/>
        <v/>
      </c>
      <c r="R2019" s="120" t="str">
        <f t="shared" si="949"/>
        <v/>
      </c>
      <c r="S2019" s="54" t="str">
        <f t="shared" si="950"/>
        <v/>
      </c>
      <c r="T2019" s="5" t="str">
        <f t="shared" si="951"/>
        <v/>
      </c>
      <c r="U2019" s="152" t="str">
        <f t="shared" si="934"/>
        <v/>
      </c>
      <c r="V2019" s="152" t="str">
        <f t="shared" si="935"/>
        <v/>
      </c>
      <c r="W2019" s="153" t="str">
        <f t="shared" si="936"/>
        <v/>
      </c>
      <c r="X2019" s="153" t="str">
        <f t="shared" si="937"/>
        <v/>
      </c>
      <c r="Y2019" s="153" t="str">
        <f t="shared" si="938"/>
        <v/>
      </c>
      <c r="Z2019" s="153" t="str">
        <f t="shared" si="939"/>
        <v/>
      </c>
      <c r="AA2019" s="152" t="str">
        <f t="shared" si="940"/>
        <v/>
      </c>
      <c r="AB2019" s="152" t="str">
        <f t="shared" si="941"/>
        <v/>
      </c>
      <c r="AC2019" s="154" t="str">
        <f t="shared" si="952"/>
        <v/>
      </c>
      <c r="AD2019" s="154" t="str">
        <f t="shared" si="953"/>
        <v/>
      </c>
      <c r="AE2019" s="3" t="str">
        <f t="shared" si="954"/>
        <v/>
      </c>
      <c r="AF2019" s="3" t="str">
        <f t="shared" si="955"/>
        <v/>
      </c>
      <c r="AG2019" s="3" t="str">
        <f t="shared" si="956"/>
        <v/>
      </c>
      <c r="AH2019" s="4" t="str">
        <f t="shared" si="957"/>
        <v/>
      </c>
      <c r="AI2019" s="75" t="str">
        <f t="shared" si="958"/>
        <v/>
      </c>
      <c r="AJ2019" s="75" t="str">
        <f t="shared" si="959"/>
        <v/>
      </c>
    </row>
    <row r="2020" spans="1:36">
      <c r="A2020" s="41" t="str">
        <f t="shared" si="942"/>
        <v/>
      </c>
      <c r="B2020" s="150" t="str">
        <f>IF(ISNUMBER(A2020),INDEX('MetaTrader Import'!$H$13:$J$5893,TRUNC(((A2020-$A$39+1)-1)/3)+1,MOD((A2020-$A$39+1)-1,3)+1),"")</f>
        <v/>
      </c>
      <c r="C2020" s="43" t="str">
        <f t="shared" si="943"/>
        <v/>
      </c>
      <c r="D2020" s="43" t="str">
        <f t="shared" ca="1" si="933"/>
        <v/>
      </c>
      <c r="E2020" s="43" t="str">
        <f t="shared" si="944"/>
        <v/>
      </c>
      <c r="F2020" s="43" t="str">
        <f t="shared" si="945"/>
        <v/>
      </c>
      <c r="G2020" s="43" t="str">
        <f>IF(A2020&lt;&gt;"",IF(A2020&lt;Data!$G$11*0.25,$C$13/$G$32,IF(A2020&gt;Data!$G$11*0.25,$C$13,$C$13*10)),"")</f>
        <v/>
      </c>
      <c r="H2020" s="43" t="str">
        <f>IF(A2020&lt;&gt;"",IF(Data!$G$9="constant",$C$13,IF(Data!$G$9="squeeze",G2020,F2020)),"")</f>
        <v/>
      </c>
      <c r="I2020" s="38" t="str">
        <f ca="1">IF(ISNUMBER(A2020),NORMINV(RAND(),0,IF(AND(Data!$G$9="squeeze",A2020&lt;Data!$G$11*0.25),$H$32,1)*$C$30*$C$13)*($C$14*$C$12),"")</f>
        <v/>
      </c>
      <c r="J2020" s="42" t="str">
        <f ca="1">IFERROR(IF(Data!$C$6="Real",B2020,I2020+J2019+($C$14*$C$12)*(NORMINV(RAND(),$C$15,CHOOSE($G$13,$C$13,F2020,G2020)))),"")</f>
        <v/>
      </c>
      <c r="K2020" s="88" t="str">
        <f>IF(ISNUMBER(A2020), IF($G$16="fixed",$G$17,MIN(H2020*Data!$C$7*$C$16*0.5,$C$17*Data!$C$7))*$C$12,"")</f>
        <v/>
      </c>
      <c r="L2020" s="42" t="str">
        <f t="shared" ca="1" si="960"/>
        <v/>
      </c>
      <c r="M2020" s="44" t="str">
        <f t="shared" ca="1" si="961"/>
        <v/>
      </c>
      <c r="N2020" s="44" t="str">
        <f t="shared" ca="1" si="962"/>
        <v/>
      </c>
      <c r="O2020" s="108" t="str">
        <f t="shared" si="946"/>
        <v/>
      </c>
      <c r="P2020" s="102" t="str">
        <f t="shared" si="947"/>
        <v/>
      </c>
      <c r="Q2020" s="102" t="str">
        <f t="shared" si="948"/>
        <v/>
      </c>
      <c r="R2020" s="120" t="str">
        <f t="shared" si="949"/>
        <v/>
      </c>
      <c r="S2020" s="54" t="str">
        <f t="shared" si="950"/>
        <v/>
      </c>
      <c r="T2020" s="5" t="str">
        <f t="shared" si="951"/>
        <v/>
      </c>
      <c r="U2020" s="152" t="str">
        <f t="shared" si="934"/>
        <v/>
      </c>
      <c r="V2020" s="152" t="str">
        <f t="shared" si="935"/>
        <v/>
      </c>
      <c r="W2020" s="153" t="str">
        <f t="shared" si="936"/>
        <v/>
      </c>
      <c r="X2020" s="153" t="str">
        <f t="shared" si="937"/>
        <v/>
      </c>
      <c r="Y2020" s="153" t="str">
        <f t="shared" si="938"/>
        <v/>
      </c>
      <c r="Z2020" s="153" t="str">
        <f t="shared" si="939"/>
        <v/>
      </c>
      <c r="AA2020" s="152" t="str">
        <f t="shared" si="940"/>
        <v/>
      </c>
      <c r="AB2020" s="152" t="str">
        <f t="shared" si="941"/>
        <v/>
      </c>
      <c r="AC2020" s="154" t="str">
        <f t="shared" si="952"/>
        <v/>
      </c>
      <c r="AD2020" s="154" t="str">
        <f t="shared" si="953"/>
        <v/>
      </c>
      <c r="AE2020" s="3" t="str">
        <f t="shared" si="954"/>
        <v/>
      </c>
      <c r="AF2020" s="3" t="str">
        <f t="shared" si="955"/>
        <v/>
      </c>
      <c r="AG2020" s="3" t="str">
        <f t="shared" si="956"/>
        <v/>
      </c>
      <c r="AH2020" s="4" t="str">
        <f t="shared" si="957"/>
        <v/>
      </c>
      <c r="AI2020" s="75" t="str">
        <f t="shared" si="958"/>
        <v/>
      </c>
      <c r="AJ2020" s="75" t="str">
        <f t="shared" si="959"/>
        <v/>
      </c>
    </row>
    <row r="2021" spans="1:36">
      <c r="A2021" s="41" t="str">
        <f t="shared" si="942"/>
        <v/>
      </c>
      <c r="B2021" s="150" t="str">
        <f>IF(ISNUMBER(A2021),INDEX('MetaTrader Import'!$H$13:$J$5893,TRUNC(((A2021-$A$39+1)-1)/3)+1,MOD((A2021-$A$39+1)-1,3)+1),"")</f>
        <v/>
      </c>
      <c r="C2021" s="43" t="str">
        <f t="shared" si="943"/>
        <v/>
      </c>
      <c r="D2021" s="43" t="str">
        <f t="shared" ca="1" si="933"/>
        <v/>
      </c>
      <c r="E2021" s="43" t="str">
        <f t="shared" si="944"/>
        <v/>
      </c>
      <c r="F2021" s="43" t="str">
        <f t="shared" si="945"/>
        <v/>
      </c>
      <c r="G2021" s="43" t="str">
        <f>IF(A2021&lt;&gt;"",IF(A2021&lt;Data!$G$11*0.25,$C$13/$G$32,IF(A2021&gt;Data!$G$11*0.25,$C$13,$C$13*10)),"")</f>
        <v/>
      </c>
      <c r="H2021" s="43" t="str">
        <f>IF(A2021&lt;&gt;"",IF(Data!$G$9="constant",$C$13,IF(Data!$G$9="squeeze",G2021,F2021)),"")</f>
        <v/>
      </c>
      <c r="I2021" s="38" t="str">
        <f ca="1">IF(ISNUMBER(A2021),NORMINV(RAND(),0,IF(AND(Data!$G$9="squeeze",A2021&lt;Data!$G$11*0.25),$H$32,1)*$C$30*$C$13)*($C$14*$C$12),"")</f>
        <v/>
      </c>
      <c r="J2021" s="42" t="str">
        <f ca="1">IFERROR(IF(Data!$C$6="Real",B2021,I2021+J2020+($C$14*$C$12)*(NORMINV(RAND(),$C$15,CHOOSE($G$13,$C$13,F2021,G2021)))),"")</f>
        <v/>
      </c>
      <c r="K2021" s="88" t="str">
        <f>IF(ISNUMBER(A2021), IF($G$16="fixed",$G$17,MIN(H2021*Data!$C$7*$C$16*0.5,$C$17*Data!$C$7))*$C$12,"")</f>
        <v/>
      </c>
      <c r="L2021" s="42" t="str">
        <f t="shared" ca="1" si="960"/>
        <v/>
      </c>
      <c r="M2021" s="44" t="str">
        <f t="shared" ca="1" si="961"/>
        <v/>
      </c>
      <c r="N2021" s="44" t="str">
        <f t="shared" ca="1" si="962"/>
        <v/>
      </c>
      <c r="O2021" s="108" t="str">
        <f t="shared" si="946"/>
        <v/>
      </c>
      <c r="P2021" s="102" t="str">
        <f t="shared" si="947"/>
        <v/>
      </c>
      <c r="Q2021" s="102" t="str">
        <f t="shared" si="948"/>
        <v/>
      </c>
      <c r="R2021" s="120" t="str">
        <f t="shared" si="949"/>
        <v/>
      </c>
      <c r="S2021" s="54" t="str">
        <f t="shared" si="950"/>
        <v/>
      </c>
      <c r="T2021" s="5" t="str">
        <f t="shared" si="951"/>
        <v/>
      </c>
      <c r="U2021" s="152" t="str">
        <f t="shared" si="934"/>
        <v/>
      </c>
      <c r="V2021" s="152" t="str">
        <f t="shared" si="935"/>
        <v/>
      </c>
      <c r="W2021" s="153" t="str">
        <f t="shared" si="936"/>
        <v/>
      </c>
      <c r="X2021" s="153" t="str">
        <f t="shared" si="937"/>
        <v/>
      </c>
      <c r="Y2021" s="153" t="str">
        <f t="shared" si="938"/>
        <v/>
      </c>
      <c r="Z2021" s="153" t="str">
        <f t="shared" si="939"/>
        <v/>
      </c>
      <c r="AA2021" s="152" t="str">
        <f t="shared" si="940"/>
        <v/>
      </c>
      <c r="AB2021" s="152" t="str">
        <f t="shared" si="941"/>
        <v/>
      </c>
      <c r="AC2021" s="154" t="str">
        <f t="shared" si="952"/>
        <v/>
      </c>
      <c r="AD2021" s="154" t="str">
        <f t="shared" si="953"/>
        <v/>
      </c>
      <c r="AE2021" s="3" t="str">
        <f t="shared" si="954"/>
        <v/>
      </c>
      <c r="AF2021" s="3" t="str">
        <f t="shared" si="955"/>
        <v/>
      </c>
      <c r="AG2021" s="3" t="str">
        <f t="shared" si="956"/>
        <v/>
      </c>
      <c r="AH2021" s="4" t="str">
        <f t="shared" si="957"/>
        <v/>
      </c>
      <c r="AI2021" s="75" t="str">
        <f t="shared" si="958"/>
        <v/>
      </c>
      <c r="AJ2021" s="75" t="str">
        <f t="shared" si="959"/>
        <v/>
      </c>
    </row>
    <row r="2022" spans="1:36">
      <c r="A2022" s="41" t="str">
        <f t="shared" si="942"/>
        <v/>
      </c>
      <c r="B2022" s="150" t="str">
        <f>IF(ISNUMBER(A2022),INDEX('MetaTrader Import'!$H$13:$J$5893,TRUNC(((A2022-$A$39+1)-1)/3)+1,MOD((A2022-$A$39+1)-1,3)+1),"")</f>
        <v/>
      </c>
      <c r="C2022" s="43" t="str">
        <f t="shared" si="943"/>
        <v/>
      </c>
      <c r="D2022" s="43" t="str">
        <f t="shared" ca="1" si="933"/>
        <v/>
      </c>
      <c r="E2022" s="43" t="str">
        <f t="shared" si="944"/>
        <v/>
      </c>
      <c r="F2022" s="43" t="str">
        <f t="shared" si="945"/>
        <v/>
      </c>
      <c r="G2022" s="43" t="str">
        <f>IF(A2022&lt;&gt;"",IF(A2022&lt;Data!$G$11*0.25,$C$13/$G$32,IF(A2022&gt;Data!$G$11*0.25,$C$13,$C$13*10)),"")</f>
        <v/>
      </c>
      <c r="H2022" s="43" t="str">
        <f>IF(A2022&lt;&gt;"",IF(Data!$G$9="constant",$C$13,IF(Data!$G$9="squeeze",G2022,F2022)),"")</f>
        <v/>
      </c>
      <c r="I2022" s="38" t="str">
        <f ca="1">IF(ISNUMBER(A2022),NORMINV(RAND(),0,IF(AND(Data!$G$9="squeeze",A2022&lt;Data!$G$11*0.25),$H$32,1)*$C$30*$C$13)*($C$14*$C$12),"")</f>
        <v/>
      </c>
      <c r="J2022" s="42" t="str">
        <f ca="1">IFERROR(IF(Data!$C$6="Real",B2022,I2022+J2021+($C$14*$C$12)*(NORMINV(RAND(),$C$15,CHOOSE($G$13,$C$13,F2022,G2022)))),"")</f>
        <v/>
      </c>
      <c r="K2022" s="88" t="str">
        <f>IF(ISNUMBER(A2022), IF($G$16="fixed",$G$17,MIN(H2022*Data!$C$7*$C$16*0.5,$C$17*Data!$C$7))*$C$12,"")</f>
        <v/>
      </c>
      <c r="L2022" s="42" t="str">
        <f t="shared" ca="1" si="960"/>
        <v/>
      </c>
      <c r="M2022" s="44" t="str">
        <f t="shared" ca="1" si="961"/>
        <v/>
      </c>
      <c r="N2022" s="44" t="str">
        <f t="shared" ca="1" si="962"/>
        <v/>
      </c>
      <c r="O2022" s="108" t="str">
        <f t="shared" si="946"/>
        <v/>
      </c>
      <c r="P2022" s="102" t="str">
        <f t="shared" si="947"/>
        <v/>
      </c>
      <c r="Q2022" s="102" t="str">
        <f t="shared" si="948"/>
        <v/>
      </c>
      <c r="R2022" s="120" t="str">
        <f t="shared" si="949"/>
        <v/>
      </c>
      <c r="S2022" s="54" t="str">
        <f t="shared" si="950"/>
        <v/>
      </c>
      <c r="T2022" s="5" t="str">
        <f t="shared" si="951"/>
        <v/>
      </c>
      <c r="U2022" s="152" t="str">
        <f t="shared" si="934"/>
        <v/>
      </c>
      <c r="V2022" s="152" t="str">
        <f t="shared" si="935"/>
        <v/>
      </c>
      <c r="W2022" s="153" t="str">
        <f t="shared" si="936"/>
        <v/>
      </c>
      <c r="X2022" s="153" t="str">
        <f t="shared" si="937"/>
        <v/>
      </c>
      <c r="Y2022" s="153" t="str">
        <f t="shared" si="938"/>
        <v/>
      </c>
      <c r="Z2022" s="153" t="str">
        <f t="shared" si="939"/>
        <v/>
      </c>
      <c r="AA2022" s="152" t="str">
        <f t="shared" si="940"/>
        <v/>
      </c>
      <c r="AB2022" s="152" t="str">
        <f t="shared" si="941"/>
        <v/>
      </c>
      <c r="AC2022" s="154" t="str">
        <f t="shared" si="952"/>
        <v/>
      </c>
      <c r="AD2022" s="154" t="str">
        <f t="shared" si="953"/>
        <v/>
      </c>
      <c r="AE2022" s="3" t="str">
        <f t="shared" si="954"/>
        <v/>
      </c>
      <c r="AF2022" s="3" t="str">
        <f t="shared" si="955"/>
        <v/>
      </c>
      <c r="AG2022" s="3" t="str">
        <f t="shared" si="956"/>
        <v/>
      </c>
      <c r="AH2022" s="4" t="str">
        <f t="shared" si="957"/>
        <v/>
      </c>
      <c r="AI2022" s="75" t="str">
        <f t="shared" si="958"/>
        <v/>
      </c>
      <c r="AJ2022" s="75" t="str">
        <f t="shared" si="959"/>
        <v/>
      </c>
    </row>
    <row r="2023" spans="1:36">
      <c r="A2023" s="41" t="str">
        <f t="shared" si="942"/>
        <v/>
      </c>
      <c r="B2023" s="150" t="str">
        <f>IF(ISNUMBER(A2023),INDEX('MetaTrader Import'!$H$13:$J$5893,TRUNC(((A2023-$A$39+1)-1)/3)+1,MOD((A2023-$A$39+1)-1,3)+1),"")</f>
        <v/>
      </c>
      <c r="C2023" s="43" t="str">
        <f t="shared" si="943"/>
        <v/>
      </c>
      <c r="D2023" s="43" t="str">
        <f t="shared" ca="1" si="933"/>
        <v/>
      </c>
      <c r="E2023" s="43" t="str">
        <f t="shared" si="944"/>
        <v/>
      </c>
      <c r="F2023" s="43" t="str">
        <f t="shared" si="945"/>
        <v/>
      </c>
      <c r="G2023" s="43" t="str">
        <f>IF(A2023&lt;&gt;"",IF(A2023&lt;Data!$G$11*0.25,$C$13/$G$32,IF(A2023&gt;Data!$G$11*0.25,$C$13,$C$13*10)),"")</f>
        <v/>
      </c>
      <c r="H2023" s="43" t="str">
        <f>IF(A2023&lt;&gt;"",IF(Data!$G$9="constant",$C$13,IF(Data!$G$9="squeeze",G2023,F2023)),"")</f>
        <v/>
      </c>
      <c r="I2023" s="38" t="str">
        <f ca="1">IF(ISNUMBER(A2023),NORMINV(RAND(),0,IF(AND(Data!$G$9="squeeze",A2023&lt;Data!$G$11*0.25),$H$32,1)*$C$30*$C$13)*($C$14*$C$12),"")</f>
        <v/>
      </c>
      <c r="J2023" s="42" t="str">
        <f ca="1">IFERROR(IF(Data!$C$6="Real",B2023,I2023+J2022+($C$14*$C$12)*(NORMINV(RAND(),$C$15,CHOOSE($G$13,$C$13,F2023,G2023)))),"")</f>
        <v/>
      </c>
      <c r="K2023" s="88" t="str">
        <f>IF(ISNUMBER(A2023), IF($G$16="fixed",$G$17,MIN(H2023*Data!$C$7*$C$16*0.5,$C$17*Data!$C$7))*$C$12,"")</f>
        <v/>
      </c>
      <c r="L2023" s="42" t="str">
        <f t="shared" ca="1" si="960"/>
        <v/>
      </c>
      <c r="M2023" s="44" t="str">
        <f t="shared" ca="1" si="961"/>
        <v/>
      </c>
      <c r="N2023" s="44" t="str">
        <f t="shared" ca="1" si="962"/>
        <v/>
      </c>
      <c r="O2023" s="108" t="str">
        <f t="shared" si="946"/>
        <v/>
      </c>
      <c r="P2023" s="102" t="str">
        <f t="shared" si="947"/>
        <v/>
      </c>
      <c r="Q2023" s="102" t="str">
        <f t="shared" si="948"/>
        <v/>
      </c>
      <c r="R2023" s="120" t="str">
        <f t="shared" si="949"/>
        <v/>
      </c>
      <c r="S2023" s="54" t="str">
        <f t="shared" si="950"/>
        <v/>
      </c>
      <c r="T2023" s="5" t="str">
        <f t="shared" si="951"/>
        <v/>
      </c>
      <c r="U2023" s="152" t="str">
        <f t="shared" si="934"/>
        <v/>
      </c>
      <c r="V2023" s="152" t="str">
        <f t="shared" si="935"/>
        <v/>
      </c>
      <c r="W2023" s="153" t="str">
        <f t="shared" si="936"/>
        <v/>
      </c>
      <c r="X2023" s="153" t="str">
        <f t="shared" si="937"/>
        <v/>
      </c>
      <c r="Y2023" s="153" t="str">
        <f t="shared" si="938"/>
        <v/>
      </c>
      <c r="Z2023" s="153" t="str">
        <f t="shared" si="939"/>
        <v/>
      </c>
      <c r="AA2023" s="152" t="str">
        <f t="shared" si="940"/>
        <v/>
      </c>
      <c r="AB2023" s="152" t="str">
        <f t="shared" si="941"/>
        <v/>
      </c>
      <c r="AC2023" s="154" t="str">
        <f t="shared" si="952"/>
        <v/>
      </c>
      <c r="AD2023" s="154" t="str">
        <f t="shared" si="953"/>
        <v/>
      </c>
      <c r="AE2023" s="3" t="str">
        <f t="shared" si="954"/>
        <v/>
      </c>
      <c r="AF2023" s="3" t="str">
        <f t="shared" si="955"/>
        <v/>
      </c>
      <c r="AG2023" s="3" t="str">
        <f t="shared" si="956"/>
        <v/>
      </c>
      <c r="AH2023" s="4" t="str">
        <f t="shared" si="957"/>
        <v/>
      </c>
      <c r="AI2023" s="75" t="str">
        <f t="shared" si="958"/>
        <v/>
      </c>
      <c r="AJ2023" s="75" t="str">
        <f t="shared" si="959"/>
        <v/>
      </c>
    </row>
    <row r="2024" spans="1:36">
      <c r="A2024" s="41" t="str">
        <f t="shared" si="942"/>
        <v/>
      </c>
      <c r="B2024" s="150" t="str">
        <f>IF(ISNUMBER(A2024),INDEX('MetaTrader Import'!$H$13:$J$5893,TRUNC(((A2024-$A$39+1)-1)/3)+1,MOD((A2024-$A$39+1)-1,3)+1),"")</f>
        <v/>
      </c>
      <c r="C2024" s="43" t="str">
        <f t="shared" si="943"/>
        <v/>
      </c>
      <c r="D2024" s="43" t="str">
        <f t="shared" ca="1" si="933"/>
        <v/>
      </c>
      <c r="E2024" s="43" t="str">
        <f t="shared" si="944"/>
        <v/>
      </c>
      <c r="F2024" s="43" t="str">
        <f t="shared" si="945"/>
        <v/>
      </c>
      <c r="G2024" s="43" t="str">
        <f>IF(A2024&lt;&gt;"",IF(A2024&lt;Data!$G$11*0.25,$C$13/$G$32,IF(A2024&gt;Data!$G$11*0.25,$C$13,$C$13*10)),"")</f>
        <v/>
      </c>
      <c r="H2024" s="43" t="str">
        <f>IF(A2024&lt;&gt;"",IF(Data!$G$9="constant",$C$13,IF(Data!$G$9="squeeze",G2024,F2024)),"")</f>
        <v/>
      </c>
      <c r="I2024" s="38" t="str">
        <f ca="1">IF(ISNUMBER(A2024),NORMINV(RAND(),0,IF(AND(Data!$G$9="squeeze",A2024&lt;Data!$G$11*0.25),$H$32,1)*$C$30*$C$13)*($C$14*$C$12),"")</f>
        <v/>
      </c>
      <c r="J2024" s="42" t="str">
        <f ca="1">IFERROR(IF(Data!$C$6="Real",B2024,I2024+J2023+($C$14*$C$12)*(NORMINV(RAND(),$C$15,CHOOSE($G$13,$C$13,F2024,G2024)))),"")</f>
        <v/>
      </c>
      <c r="K2024" s="88" t="str">
        <f>IF(ISNUMBER(A2024), IF($G$16="fixed",$G$17,MIN(H2024*Data!$C$7*$C$16*0.5,$C$17*Data!$C$7))*$C$12,"")</f>
        <v/>
      </c>
      <c r="L2024" s="42" t="str">
        <f t="shared" ca="1" si="960"/>
        <v/>
      </c>
      <c r="M2024" s="44" t="str">
        <f t="shared" ca="1" si="961"/>
        <v/>
      </c>
      <c r="N2024" s="44" t="str">
        <f t="shared" ca="1" si="962"/>
        <v/>
      </c>
      <c r="O2024" s="108" t="str">
        <f t="shared" si="946"/>
        <v/>
      </c>
      <c r="P2024" s="102" t="str">
        <f t="shared" si="947"/>
        <v/>
      </c>
      <c r="Q2024" s="102" t="str">
        <f t="shared" si="948"/>
        <v/>
      </c>
      <c r="R2024" s="120" t="str">
        <f t="shared" si="949"/>
        <v/>
      </c>
      <c r="S2024" s="54" t="str">
        <f t="shared" si="950"/>
        <v/>
      </c>
      <c r="T2024" s="5" t="str">
        <f t="shared" si="951"/>
        <v/>
      </c>
      <c r="U2024" s="152" t="str">
        <f t="shared" si="934"/>
        <v/>
      </c>
      <c r="V2024" s="152" t="str">
        <f t="shared" si="935"/>
        <v/>
      </c>
      <c r="W2024" s="153" t="str">
        <f t="shared" si="936"/>
        <v/>
      </c>
      <c r="X2024" s="153" t="str">
        <f t="shared" si="937"/>
        <v/>
      </c>
      <c r="Y2024" s="153" t="str">
        <f t="shared" si="938"/>
        <v/>
      </c>
      <c r="Z2024" s="153" t="str">
        <f t="shared" si="939"/>
        <v/>
      </c>
      <c r="AA2024" s="152" t="str">
        <f t="shared" si="940"/>
        <v/>
      </c>
      <c r="AB2024" s="152" t="str">
        <f t="shared" si="941"/>
        <v/>
      </c>
      <c r="AC2024" s="154" t="str">
        <f t="shared" si="952"/>
        <v/>
      </c>
      <c r="AD2024" s="154" t="str">
        <f t="shared" si="953"/>
        <v/>
      </c>
      <c r="AE2024" s="3" t="str">
        <f t="shared" si="954"/>
        <v/>
      </c>
      <c r="AF2024" s="3" t="str">
        <f t="shared" si="955"/>
        <v/>
      </c>
      <c r="AG2024" s="3" t="str">
        <f t="shared" si="956"/>
        <v/>
      </c>
      <c r="AH2024" s="4" t="str">
        <f t="shared" si="957"/>
        <v/>
      </c>
      <c r="AI2024" s="75" t="str">
        <f t="shared" si="958"/>
        <v/>
      </c>
      <c r="AJ2024" s="75" t="str">
        <f t="shared" si="959"/>
        <v/>
      </c>
    </row>
    <row r="2025" spans="1:36">
      <c r="A2025" s="41" t="str">
        <f t="shared" si="942"/>
        <v/>
      </c>
      <c r="B2025" s="150" t="str">
        <f>IF(ISNUMBER(A2025),INDEX('MetaTrader Import'!$H$13:$J$5893,TRUNC(((A2025-$A$39+1)-1)/3)+1,MOD((A2025-$A$39+1)-1,3)+1),"")</f>
        <v/>
      </c>
      <c r="C2025" s="43" t="str">
        <f t="shared" si="943"/>
        <v/>
      </c>
      <c r="D2025" s="43" t="str">
        <f t="shared" ca="1" si="933"/>
        <v/>
      </c>
      <c r="E2025" s="43" t="str">
        <f t="shared" si="944"/>
        <v/>
      </c>
      <c r="F2025" s="43" t="str">
        <f t="shared" si="945"/>
        <v/>
      </c>
      <c r="G2025" s="43" t="str">
        <f>IF(A2025&lt;&gt;"",IF(A2025&lt;Data!$G$11*0.25,$C$13/$G$32,IF(A2025&gt;Data!$G$11*0.25,$C$13,$C$13*10)),"")</f>
        <v/>
      </c>
      <c r="H2025" s="43" t="str">
        <f>IF(A2025&lt;&gt;"",IF(Data!$G$9="constant",$C$13,IF(Data!$G$9="squeeze",G2025,F2025)),"")</f>
        <v/>
      </c>
      <c r="I2025" s="38" t="str">
        <f ca="1">IF(ISNUMBER(A2025),NORMINV(RAND(),0,IF(AND(Data!$G$9="squeeze",A2025&lt;Data!$G$11*0.25),$H$32,1)*$C$30*$C$13)*($C$14*$C$12),"")</f>
        <v/>
      </c>
      <c r="J2025" s="42" t="str">
        <f ca="1">IFERROR(IF(Data!$C$6="Real",B2025,I2025+J2024+($C$14*$C$12)*(NORMINV(RAND(),$C$15,CHOOSE($G$13,$C$13,F2025,G2025)))),"")</f>
        <v/>
      </c>
      <c r="K2025" s="88" t="str">
        <f>IF(ISNUMBER(A2025), IF($G$16="fixed",$G$17,MIN(H2025*Data!$C$7*$C$16*0.5,$C$17*Data!$C$7))*$C$12,"")</f>
        <v/>
      </c>
      <c r="L2025" s="42" t="str">
        <f t="shared" ca="1" si="960"/>
        <v/>
      </c>
      <c r="M2025" s="44" t="str">
        <f t="shared" ca="1" si="961"/>
        <v/>
      </c>
      <c r="N2025" s="44" t="str">
        <f t="shared" ca="1" si="962"/>
        <v/>
      </c>
      <c r="O2025" s="108" t="str">
        <f t="shared" si="946"/>
        <v/>
      </c>
      <c r="P2025" s="102" t="str">
        <f t="shared" si="947"/>
        <v/>
      </c>
      <c r="Q2025" s="102" t="str">
        <f t="shared" si="948"/>
        <v/>
      </c>
      <c r="R2025" s="120" t="str">
        <f t="shared" si="949"/>
        <v/>
      </c>
      <c r="S2025" s="54" t="str">
        <f t="shared" si="950"/>
        <v/>
      </c>
      <c r="T2025" s="5" t="str">
        <f t="shared" si="951"/>
        <v/>
      </c>
      <c r="U2025" s="152" t="str">
        <f t="shared" si="934"/>
        <v/>
      </c>
      <c r="V2025" s="152" t="str">
        <f t="shared" si="935"/>
        <v/>
      </c>
      <c r="W2025" s="153" t="str">
        <f t="shared" si="936"/>
        <v/>
      </c>
      <c r="X2025" s="153" t="str">
        <f t="shared" si="937"/>
        <v/>
      </c>
      <c r="Y2025" s="153" t="str">
        <f t="shared" si="938"/>
        <v/>
      </c>
      <c r="Z2025" s="153" t="str">
        <f t="shared" si="939"/>
        <v/>
      </c>
      <c r="AA2025" s="152" t="str">
        <f t="shared" si="940"/>
        <v/>
      </c>
      <c r="AB2025" s="152" t="str">
        <f t="shared" si="941"/>
        <v/>
      </c>
      <c r="AC2025" s="154" t="str">
        <f t="shared" si="952"/>
        <v/>
      </c>
      <c r="AD2025" s="154" t="str">
        <f t="shared" si="953"/>
        <v/>
      </c>
      <c r="AE2025" s="3" t="str">
        <f t="shared" si="954"/>
        <v/>
      </c>
      <c r="AF2025" s="3" t="str">
        <f t="shared" si="955"/>
        <v/>
      </c>
      <c r="AG2025" s="3" t="str">
        <f t="shared" si="956"/>
        <v/>
      </c>
      <c r="AH2025" s="4" t="str">
        <f t="shared" si="957"/>
        <v/>
      </c>
      <c r="AI2025" s="75" t="str">
        <f t="shared" si="958"/>
        <v/>
      </c>
      <c r="AJ2025" s="75" t="str">
        <f t="shared" si="959"/>
        <v/>
      </c>
    </row>
    <row r="2026" spans="1:36">
      <c r="A2026" s="41" t="str">
        <f t="shared" si="942"/>
        <v/>
      </c>
      <c r="B2026" s="150" t="str">
        <f>IF(ISNUMBER(A2026),INDEX('MetaTrader Import'!$H$13:$J$5893,TRUNC(((A2026-$A$39+1)-1)/3)+1,MOD((A2026-$A$39+1)-1,3)+1),"")</f>
        <v/>
      </c>
      <c r="C2026" s="43" t="str">
        <f t="shared" si="943"/>
        <v/>
      </c>
      <c r="D2026" s="43" t="str">
        <f t="shared" ca="1" si="933"/>
        <v/>
      </c>
      <c r="E2026" s="43" t="str">
        <f t="shared" si="944"/>
        <v/>
      </c>
      <c r="F2026" s="43" t="str">
        <f t="shared" si="945"/>
        <v/>
      </c>
      <c r="G2026" s="43" t="str">
        <f>IF(A2026&lt;&gt;"",IF(A2026&lt;Data!$G$11*0.25,$C$13/$G$32,IF(A2026&gt;Data!$G$11*0.25,$C$13,$C$13*10)),"")</f>
        <v/>
      </c>
      <c r="H2026" s="43" t="str">
        <f>IF(A2026&lt;&gt;"",IF(Data!$G$9="constant",$C$13,IF(Data!$G$9="squeeze",G2026,F2026)),"")</f>
        <v/>
      </c>
      <c r="I2026" s="38" t="str">
        <f ca="1">IF(ISNUMBER(A2026),NORMINV(RAND(),0,IF(AND(Data!$G$9="squeeze",A2026&lt;Data!$G$11*0.25),$H$32,1)*$C$30*$C$13)*($C$14*$C$12),"")</f>
        <v/>
      </c>
      <c r="J2026" s="42" t="str">
        <f ca="1">IFERROR(IF(Data!$C$6="Real",B2026,I2026+J2025+($C$14*$C$12)*(NORMINV(RAND(),$C$15,CHOOSE($G$13,$C$13,F2026,G2026)))),"")</f>
        <v/>
      </c>
      <c r="K2026" s="88" t="str">
        <f>IF(ISNUMBER(A2026), IF($G$16="fixed",$G$17,MIN(H2026*Data!$C$7*$C$16*0.5,$C$17*Data!$C$7))*$C$12,"")</f>
        <v/>
      </c>
      <c r="L2026" s="42" t="str">
        <f t="shared" ca="1" si="960"/>
        <v/>
      </c>
      <c r="M2026" s="44" t="str">
        <f t="shared" ca="1" si="961"/>
        <v/>
      </c>
      <c r="N2026" s="44" t="str">
        <f t="shared" ca="1" si="962"/>
        <v/>
      </c>
      <c r="O2026" s="108" t="str">
        <f t="shared" si="946"/>
        <v/>
      </c>
      <c r="P2026" s="102" t="str">
        <f t="shared" si="947"/>
        <v/>
      </c>
      <c r="Q2026" s="102" t="str">
        <f t="shared" si="948"/>
        <v/>
      </c>
      <c r="R2026" s="120" t="str">
        <f t="shared" si="949"/>
        <v/>
      </c>
      <c r="S2026" s="54" t="str">
        <f t="shared" si="950"/>
        <v/>
      </c>
      <c r="T2026" s="5" t="str">
        <f t="shared" si="951"/>
        <v/>
      </c>
      <c r="U2026" s="152" t="str">
        <f t="shared" si="934"/>
        <v/>
      </c>
      <c r="V2026" s="152" t="str">
        <f t="shared" si="935"/>
        <v/>
      </c>
      <c r="W2026" s="153" t="str">
        <f t="shared" si="936"/>
        <v/>
      </c>
      <c r="X2026" s="153" t="str">
        <f t="shared" si="937"/>
        <v/>
      </c>
      <c r="Y2026" s="153" t="str">
        <f t="shared" si="938"/>
        <v/>
      </c>
      <c r="Z2026" s="153" t="str">
        <f t="shared" si="939"/>
        <v/>
      </c>
      <c r="AA2026" s="152" t="str">
        <f t="shared" si="940"/>
        <v/>
      </c>
      <c r="AB2026" s="152" t="str">
        <f t="shared" si="941"/>
        <v/>
      </c>
      <c r="AC2026" s="154" t="str">
        <f t="shared" si="952"/>
        <v/>
      </c>
      <c r="AD2026" s="154" t="str">
        <f t="shared" si="953"/>
        <v/>
      </c>
      <c r="AE2026" s="3" t="str">
        <f t="shared" si="954"/>
        <v/>
      </c>
      <c r="AF2026" s="3" t="str">
        <f t="shared" si="955"/>
        <v/>
      </c>
      <c r="AG2026" s="3" t="str">
        <f t="shared" si="956"/>
        <v/>
      </c>
      <c r="AH2026" s="4" t="str">
        <f t="shared" si="957"/>
        <v/>
      </c>
      <c r="AI2026" s="75" t="str">
        <f t="shared" si="958"/>
        <v/>
      </c>
      <c r="AJ2026" s="75" t="str">
        <f t="shared" si="959"/>
        <v/>
      </c>
    </row>
    <row r="2027" spans="1:36">
      <c r="A2027" s="41" t="str">
        <f t="shared" si="942"/>
        <v/>
      </c>
      <c r="B2027" s="150" t="str">
        <f>IF(ISNUMBER(A2027),INDEX('MetaTrader Import'!$H$13:$J$5893,TRUNC(((A2027-$A$39+1)-1)/3)+1,MOD((A2027-$A$39+1)-1,3)+1),"")</f>
        <v/>
      </c>
      <c r="C2027" s="43" t="str">
        <f t="shared" si="943"/>
        <v/>
      </c>
      <c r="D2027" s="43" t="str">
        <f t="shared" ca="1" si="933"/>
        <v/>
      </c>
      <c r="E2027" s="43" t="str">
        <f t="shared" si="944"/>
        <v/>
      </c>
      <c r="F2027" s="43" t="str">
        <f t="shared" si="945"/>
        <v/>
      </c>
      <c r="G2027" s="43" t="str">
        <f>IF(A2027&lt;&gt;"",IF(A2027&lt;Data!$G$11*0.25,$C$13/$G$32,IF(A2027&gt;Data!$G$11*0.25,$C$13,$C$13*10)),"")</f>
        <v/>
      </c>
      <c r="H2027" s="43" t="str">
        <f>IF(A2027&lt;&gt;"",IF(Data!$G$9="constant",$C$13,IF(Data!$G$9="squeeze",G2027,F2027)),"")</f>
        <v/>
      </c>
      <c r="I2027" s="38" t="str">
        <f ca="1">IF(ISNUMBER(A2027),NORMINV(RAND(),0,IF(AND(Data!$G$9="squeeze",A2027&lt;Data!$G$11*0.25),$H$32,1)*$C$30*$C$13)*($C$14*$C$12),"")</f>
        <v/>
      </c>
      <c r="J2027" s="42" t="str">
        <f ca="1">IFERROR(IF(Data!$C$6="Real",B2027,I2027+J2026+($C$14*$C$12)*(NORMINV(RAND(),$C$15,CHOOSE($G$13,$C$13,F2027,G2027)))),"")</f>
        <v/>
      </c>
      <c r="K2027" s="88" t="str">
        <f>IF(ISNUMBER(A2027), IF($G$16="fixed",$G$17,MIN(H2027*Data!$C$7*$C$16*0.5,$C$17*Data!$C$7))*$C$12,"")</f>
        <v/>
      </c>
      <c r="L2027" s="42" t="str">
        <f t="shared" ca="1" si="960"/>
        <v/>
      </c>
      <c r="M2027" s="44" t="str">
        <f t="shared" ca="1" si="961"/>
        <v/>
      </c>
      <c r="N2027" s="44" t="str">
        <f t="shared" ca="1" si="962"/>
        <v/>
      </c>
      <c r="O2027" s="108" t="str">
        <f t="shared" si="946"/>
        <v/>
      </c>
      <c r="P2027" s="102" t="str">
        <f t="shared" si="947"/>
        <v/>
      </c>
      <c r="Q2027" s="102" t="str">
        <f t="shared" si="948"/>
        <v/>
      </c>
      <c r="R2027" s="120" t="str">
        <f t="shared" si="949"/>
        <v/>
      </c>
      <c r="S2027" s="54" t="str">
        <f t="shared" si="950"/>
        <v/>
      </c>
      <c r="T2027" s="5" t="str">
        <f t="shared" si="951"/>
        <v/>
      </c>
      <c r="U2027" s="152" t="str">
        <f t="shared" si="934"/>
        <v/>
      </c>
      <c r="V2027" s="152" t="str">
        <f t="shared" si="935"/>
        <v/>
      </c>
      <c r="W2027" s="153" t="str">
        <f t="shared" si="936"/>
        <v/>
      </c>
      <c r="X2027" s="153" t="str">
        <f t="shared" si="937"/>
        <v/>
      </c>
      <c r="Y2027" s="153" t="str">
        <f t="shared" si="938"/>
        <v/>
      </c>
      <c r="Z2027" s="153" t="str">
        <f t="shared" si="939"/>
        <v/>
      </c>
      <c r="AA2027" s="152" t="str">
        <f t="shared" si="940"/>
        <v/>
      </c>
      <c r="AB2027" s="152" t="str">
        <f t="shared" si="941"/>
        <v/>
      </c>
      <c r="AC2027" s="154" t="str">
        <f t="shared" si="952"/>
        <v/>
      </c>
      <c r="AD2027" s="154" t="str">
        <f t="shared" si="953"/>
        <v/>
      </c>
      <c r="AE2027" s="3" t="str">
        <f t="shared" si="954"/>
        <v/>
      </c>
      <c r="AF2027" s="3" t="str">
        <f t="shared" si="955"/>
        <v/>
      </c>
      <c r="AG2027" s="3" t="str">
        <f t="shared" si="956"/>
        <v/>
      </c>
      <c r="AH2027" s="4" t="str">
        <f t="shared" si="957"/>
        <v/>
      </c>
      <c r="AI2027" s="75" t="str">
        <f t="shared" si="958"/>
        <v/>
      </c>
      <c r="AJ2027" s="75" t="str">
        <f t="shared" si="959"/>
        <v/>
      </c>
    </row>
    <row r="2028" spans="1:36">
      <c r="A2028" s="41" t="str">
        <f t="shared" si="942"/>
        <v/>
      </c>
      <c r="B2028" s="150" t="str">
        <f>IF(ISNUMBER(A2028),INDEX('MetaTrader Import'!$H$13:$J$5893,TRUNC(((A2028-$A$39+1)-1)/3)+1,MOD((A2028-$A$39+1)-1,3)+1),"")</f>
        <v/>
      </c>
      <c r="C2028" s="43" t="str">
        <f t="shared" si="943"/>
        <v/>
      </c>
      <c r="D2028" s="43" t="str">
        <f t="shared" ca="1" si="933"/>
        <v/>
      </c>
      <c r="E2028" s="43" t="str">
        <f t="shared" si="944"/>
        <v/>
      </c>
      <c r="F2028" s="43" t="str">
        <f t="shared" si="945"/>
        <v/>
      </c>
      <c r="G2028" s="43" t="str">
        <f>IF(A2028&lt;&gt;"",IF(A2028&lt;Data!$G$11*0.25,$C$13/$G$32,IF(A2028&gt;Data!$G$11*0.25,$C$13,$C$13*10)),"")</f>
        <v/>
      </c>
      <c r="H2028" s="43" t="str">
        <f>IF(A2028&lt;&gt;"",IF(Data!$G$9="constant",$C$13,IF(Data!$G$9="squeeze",G2028,F2028)),"")</f>
        <v/>
      </c>
      <c r="I2028" s="38" t="str">
        <f ca="1">IF(ISNUMBER(A2028),NORMINV(RAND(),0,IF(AND(Data!$G$9="squeeze",A2028&lt;Data!$G$11*0.25),$H$32,1)*$C$30*$C$13)*($C$14*$C$12),"")</f>
        <v/>
      </c>
      <c r="J2028" s="42" t="str">
        <f ca="1">IFERROR(IF(Data!$C$6="Real",B2028,I2028+J2027+($C$14*$C$12)*(NORMINV(RAND(),$C$15,CHOOSE($G$13,$C$13,F2028,G2028)))),"")</f>
        <v/>
      </c>
      <c r="K2028" s="88" t="str">
        <f>IF(ISNUMBER(A2028), IF($G$16="fixed",$G$17,MIN(H2028*Data!$C$7*$C$16*0.5,$C$17*Data!$C$7))*$C$12,"")</f>
        <v/>
      </c>
      <c r="L2028" s="42" t="str">
        <f t="shared" ca="1" si="960"/>
        <v/>
      </c>
      <c r="M2028" s="44" t="str">
        <f t="shared" ca="1" si="961"/>
        <v/>
      </c>
      <c r="N2028" s="44" t="str">
        <f t="shared" ca="1" si="962"/>
        <v/>
      </c>
      <c r="O2028" s="108" t="str">
        <f t="shared" si="946"/>
        <v/>
      </c>
      <c r="P2028" s="102" t="str">
        <f t="shared" si="947"/>
        <v/>
      </c>
      <c r="Q2028" s="102" t="str">
        <f t="shared" si="948"/>
        <v/>
      </c>
      <c r="R2028" s="120" t="str">
        <f t="shared" si="949"/>
        <v/>
      </c>
      <c r="S2028" s="54" t="str">
        <f t="shared" si="950"/>
        <v/>
      </c>
      <c r="T2028" s="5" t="str">
        <f t="shared" si="951"/>
        <v/>
      </c>
      <c r="U2028" s="152" t="str">
        <f t="shared" si="934"/>
        <v/>
      </c>
      <c r="V2028" s="152" t="str">
        <f t="shared" si="935"/>
        <v/>
      </c>
      <c r="W2028" s="153" t="str">
        <f t="shared" si="936"/>
        <v/>
      </c>
      <c r="X2028" s="153" t="str">
        <f t="shared" si="937"/>
        <v/>
      </c>
      <c r="Y2028" s="153" t="str">
        <f t="shared" si="938"/>
        <v/>
      </c>
      <c r="Z2028" s="153" t="str">
        <f t="shared" si="939"/>
        <v/>
      </c>
      <c r="AA2028" s="152" t="str">
        <f t="shared" si="940"/>
        <v/>
      </c>
      <c r="AB2028" s="152" t="str">
        <f t="shared" si="941"/>
        <v/>
      </c>
      <c r="AC2028" s="154" t="str">
        <f t="shared" si="952"/>
        <v/>
      </c>
      <c r="AD2028" s="154" t="str">
        <f t="shared" si="953"/>
        <v/>
      </c>
      <c r="AE2028" s="3" t="str">
        <f t="shared" si="954"/>
        <v/>
      </c>
      <c r="AF2028" s="3" t="str">
        <f t="shared" si="955"/>
        <v/>
      </c>
      <c r="AG2028" s="3" t="str">
        <f t="shared" si="956"/>
        <v/>
      </c>
      <c r="AH2028" s="4" t="str">
        <f t="shared" si="957"/>
        <v/>
      </c>
      <c r="AI2028" s="75" t="str">
        <f t="shared" si="958"/>
        <v/>
      </c>
      <c r="AJ2028" s="75" t="str">
        <f t="shared" si="959"/>
        <v/>
      </c>
    </row>
    <row r="2029" spans="1:36">
      <c r="A2029" s="41" t="str">
        <f t="shared" si="942"/>
        <v/>
      </c>
      <c r="B2029" s="150" t="str">
        <f>IF(ISNUMBER(A2029),INDEX('MetaTrader Import'!$H$13:$J$5893,TRUNC(((A2029-$A$39+1)-1)/3)+1,MOD((A2029-$A$39+1)-1,3)+1),"")</f>
        <v/>
      </c>
      <c r="C2029" s="43" t="str">
        <f t="shared" si="943"/>
        <v/>
      </c>
      <c r="D2029" s="43" t="str">
        <f t="shared" ca="1" si="933"/>
        <v/>
      </c>
      <c r="E2029" s="43" t="str">
        <f t="shared" si="944"/>
        <v/>
      </c>
      <c r="F2029" s="43" t="str">
        <f t="shared" si="945"/>
        <v/>
      </c>
      <c r="G2029" s="43" t="str">
        <f>IF(A2029&lt;&gt;"",IF(A2029&lt;Data!$G$11*0.25,$C$13/$G$32,IF(A2029&gt;Data!$G$11*0.25,$C$13,$C$13*10)),"")</f>
        <v/>
      </c>
      <c r="H2029" s="43" t="str">
        <f>IF(A2029&lt;&gt;"",IF(Data!$G$9="constant",$C$13,IF(Data!$G$9="squeeze",G2029,F2029)),"")</f>
        <v/>
      </c>
      <c r="I2029" s="38" t="str">
        <f ca="1">IF(ISNUMBER(A2029),NORMINV(RAND(),0,IF(AND(Data!$G$9="squeeze",A2029&lt;Data!$G$11*0.25),$H$32,1)*$C$30*$C$13)*($C$14*$C$12),"")</f>
        <v/>
      </c>
      <c r="J2029" s="42" t="str">
        <f ca="1">IFERROR(IF(Data!$C$6="Real",B2029,I2029+J2028+($C$14*$C$12)*(NORMINV(RAND(),$C$15,CHOOSE($G$13,$C$13,F2029,G2029)))),"")</f>
        <v/>
      </c>
      <c r="K2029" s="88" t="str">
        <f>IF(ISNUMBER(A2029), IF($G$16="fixed",$G$17,MIN(H2029*Data!$C$7*$C$16*0.5,$C$17*Data!$C$7))*$C$12,"")</f>
        <v/>
      </c>
      <c r="L2029" s="42" t="str">
        <f t="shared" ca="1" si="960"/>
        <v/>
      </c>
      <c r="M2029" s="44" t="str">
        <f t="shared" ca="1" si="961"/>
        <v/>
      </c>
      <c r="N2029" s="44" t="str">
        <f t="shared" ca="1" si="962"/>
        <v/>
      </c>
      <c r="O2029" s="108" t="str">
        <f t="shared" si="946"/>
        <v/>
      </c>
      <c r="P2029" s="102" t="str">
        <f t="shared" si="947"/>
        <v/>
      </c>
      <c r="Q2029" s="102" t="str">
        <f t="shared" si="948"/>
        <v/>
      </c>
      <c r="R2029" s="120" t="str">
        <f t="shared" si="949"/>
        <v/>
      </c>
      <c r="S2029" s="54" t="str">
        <f t="shared" si="950"/>
        <v/>
      </c>
      <c r="T2029" s="5" t="str">
        <f t="shared" si="951"/>
        <v/>
      </c>
      <c r="U2029" s="152" t="str">
        <f t="shared" si="934"/>
        <v/>
      </c>
      <c r="V2029" s="152" t="str">
        <f t="shared" si="935"/>
        <v/>
      </c>
      <c r="W2029" s="153" t="str">
        <f t="shared" si="936"/>
        <v/>
      </c>
      <c r="X2029" s="153" t="str">
        <f t="shared" si="937"/>
        <v/>
      </c>
      <c r="Y2029" s="153" t="str">
        <f t="shared" si="938"/>
        <v/>
      </c>
      <c r="Z2029" s="153" t="str">
        <f t="shared" si="939"/>
        <v/>
      </c>
      <c r="AA2029" s="152" t="str">
        <f t="shared" si="940"/>
        <v/>
      </c>
      <c r="AB2029" s="152" t="str">
        <f t="shared" si="941"/>
        <v/>
      </c>
      <c r="AC2029" s="154" t="str">
        <f t="shared" si="952"/>
        <v/>
      </c>
      <c r="AD2029" s="154" t="str">
        <f t="shared" si="953"/>
        <v/>
      </c>
      <c r="AE2029" s="3" t="str">
        <f t="shared" si="954"/>
        <v/>
      </c>
      <c r="AF2029" s="3" t="str">
        <f t="shared" si="955"/>
        <v/>
      </c>
      <c r="AG2029" s="3" t="str">
        <f t="shared" si="956"/>
        <v/>
      </c>
      <c r="AH2029" s="4" t="str">
        <f t="shared" si="957"/>
        <v/>
      </c>
      <c r="AI2029" s="75" t="str">
        <f t="shared" si="958"/>
        <v/>
      </c>
      <c r="AJ2029" s="75" t="str">
        <f t="shared" si="959"/>
        <v/>
      </c>
    </row>
    <row r="2030" spans="1:36">
      <c r="A2030" s="41" t="str">
        <f t="shared" si="942"/>
        <v/>
      </c>
      <c r="B2030" s="150" t="str">
        <f>IF(ISNUMBER(A2030),INDEX('MetaTrader Import'!$H$13:$J$5893,TRUNC(((A2030-$A$39+1)-1)/3)+1,MOD((A2030-$A$39+1)-1,3)+1),"")</f>
        <v/>
      </c>
      <c r="C2030" s="43" t="str">
        <f t="shared" si="943"/>
        <v/>
      </c>
      <c r="D2030" s="43" t="str">
        <f t="shared" ca="1" si="933"/>
        <v/>
      </c>
      <c r="E2030" s="43" t="str">
        <f t="shared" si="944"/>
        <v/>
      </c>
      <c r="F2030" s="43" t="str">
        <f t="shared" si="945"/>
        <v/>
      </c>
      <c r="G2030" s="43" t="str">
        <f>IF(A2030&lt;&gt;"",IF(A2030&lt;Data!$G$11*0.25,$C$13/$G$32,IF(A2030&gt;Data!$G$11*0.25,$C$13,$C$13*10)),"")</f>
        <v/>
      </c>
      <c r="H2030" s="43" t="str">
        <f>IF(A2030&lt;&gt;"",IF(Data!$G$9="constant",$C$13,IF(Data!$G$9="squeeze",G2030,F2030)),"")</f>
        <v/>
      </c>
      <c r="I2030" s="38" t="str">
        <f ca="1">IF(ISNUMBER(A2030),NORMINV(RAND(),0,IF(AND(Data!$G$9="squeeze",A2030&lt;Data!$G$11*0.25),$H$32,1)*$C$30*$C$13)*($C$14*$C$12),"")</f>
        <v/>
      </c>
      <c r="J2030" s="42" t="str">
        <f ca="1">IFERROR(IF(Data!$C$6="Real",B2030,I2030+J2029+($C$14*$C$12)*(NORMINV(RAND(),$C$15,CHOOSE($G$13,$C$13,F2030,G2030)))),"")</f>
        <v/>
      </c>
      <c r="K2030" s="88" t="str">
        <f>IF(ISNUMBER(A2030), IF($G$16="fixed",$G$17,MIN(H2030*Data!$C$7*$C$16*0.5,$C$17*Data!$C$7))*$C$12,"")</f>
        <v/>
      </c>
      <c r="L2030" s="42" t="str">
        <f t="shared" ca="1" si="960"/>
        <v/>
      </c>
      <c r="M2030" s="44" t="str">
        <f t="shared" ca="1" si="961"/>
        <v/>
      </c>
      <c r="N2030" s="44" t="str">
        <f t="shared" ca="1" si="962"/>
        <v/>
      </c>
      <c r="O2030" s="108" t="str">
        <f t="shared" si="946"/>
        <v/>
      </c>
      <c r="P2030" s="102" t="str">
        <f t="shared" si="947"/>
        <v/>
      </c>
      <c r="Q2030" s="102" t="str">
        <f t="shared" si="948"/>
        <v/>
      </c>
      <c r="R2030" s="120" t="str">
        <f t="shared" si="949"/>
        <v/>
      </c>
      <c r="S2030" s="54" t="str">
        <f t="shared" si="950"/>
        <v/>
      </c>
      <c r="T2030" s="5" t="str">
        <f t="shared" si="951"/>
        <v/>
      </c>
      <c r="U2030" s="152" t="str">
        <f t="shared" si="934"/>
        <v/>
      </c>
      <c r="V2030" s="152" t="str">
        <f t="shared" si="935"/>
        <v/>
      </c>
      <c r="W2030" s="153" t="str">
        <f t="shared" si="936"/>
        <v/>
      </c>
      <c r="X2030" s="153" t="str">
        <f t="shared" si="937"/>
        <v/>
      </c>
      <c r="Y2030" s="153" t="str">
        <f t="shared" si="938"/>
        <v/>
      </c>
      <c r="Z2030" s="153" t="str">
        <f t="shared" si="939"/>
        <v/>
      </c>
      <c r="AA2030" s="152" t="str">
        <f t="shared" si="940"/>
        <v/>
      </c>
      <c r="AB2030" s="152" t="str">
        <f t="shared" si="941"/>
        <v/>
      </c>
      <c r="AC2030" s="154" t="str">
        <f t="shared" si="952"/>
        <v/>
      </c>
      <c r="AD2030" s="154" t="str">
        <f t="shared" si="953"/>
        <v/>
      </c>
      <c r="AE2030" s="3" t="str">
        <f t="shared" si="954"/>
        <v/>
      </c>
      <c r="AF2030" s="3" t="str">
        <f t="shared" si="955"/>
        <v/>
      </c>
      <c r="AG2030" s="3" t="str">
        <f t="shared" si="956"/>
        <v/>
      </c>
      <c r="AH2030" s="4" t="str">
        <f t="shared" si="957"/>
        <v/>
      </c>
      <c r="AI2030" s="75" t="str">
        <f t="shared" si="958"/>
        <v/>
      </c>
      <c r="AJ2030" s="75" t="str">
        <f t="shared" si="959"/>
        <v/>
      </c>
    </row>
    <row r="2031" spans="1:36">
      <c r="A2031" s="41" t="str">
        <f t="shared" si="942"/>
        <v/>
      </c>
      <c r="B2031" s="150" t="str">
        <f>IF(ISNUMBER(A2031),INDEX('MetaTrader Import'!$H$13:$J$5893,TRUNC(((A2031-$A$39+1)-1)/3)+1,MOD((A2031-$A$39+1)-1,3)+1),"")</f>
        <v/>
      </c>
      <c r="C2031" s="43" t="str">
        <f t="shared" si="943"/>
        <v/>
      </c>
      <c r="D2031" s="43" t="str">
        <f t="shared" ca="1" si="933"/>
        <v/>
      </c>
      <c r="E2031" s="43" t="str">
        <f t="shared" si="944"/>
        <v/>
      </c>
      <c r="F2031" s="43" t="str">
        <f t="shared" si="945"/>
        <v/>
      </c>
      <c r="G2031" s="43" t="str">
        <f>IF(A2031&lt;&gt;"",IF(A2031&lt;Data!$G$11*0.25,$C$13/$G$32,IF(A2031&gt;Data!$G$11*0.25,$C$13,$C$13*10)),"")</f>
        <v/>
      </c>
      <c r="H2031" s="43" t="str">
        <f>IF(A2031&lt;&gt;"",IF(Data!$G$9="constant",$C$13,IF(Data!$G$9="squeeze",G2031,F2031)),"")</f>
        <v/>
      </c>
      <c r="I2031" s="38" t="str">
        <f ca="1">IF(ISNUMBER(A2031),NORMINV(RAND(),0,IF(AND(Data!$G$9="squeeze",A2031&lt;Data!$G$11*0.25),$H$32,1)*$C$30*$C$13)*($C$14*$C$12),"")</f>
        <v/>
      </c>
      <c r="J2031" s="42" t="str">
        <f ca="1">IFERROR(IF(Data!$C$6="Real",B2031,I2031+J2030+($C$14*$C$12)*(NORMINV(RAND(),$C$15,CHOOSE($G$13,$C$13,F2031,G2031)))),"")</f>
        <v/>
      </c>
      <c r="K2031" s="88" t="str">
        <f>IF(ISNUMBER(A2031), IF($G$16="fixed",$G$17,MIN(H2031*Data!$C$7*$C$16*0.5,$C$17*Data!$C$7))*$C$12,"")</f>
        <v/>
      </c>
      <c r="L2031" s="42" t="str">
        <f t="shared" ca="1" si="960"/>
        <v/>
      </c>
      <c r="M2031" s="44" t="str">
        <f t="shared" ca="1" si="961"/>
        <v/>
      </c>
      <c r="N2031" s="44" t="str">
        <f t="shared" ca="1" si="962"/>
        <v/>
      </c>
      <c r="O2031" s="108" t="str">
        <f t="shared" si="946"/>
        <v/>
      </c>
      <c r="P2031" s="102" t="str">
        <f t="shared" si="947"/>
        <v/>
      </c>
      <c r="Q2031" s="102" t="str">
        <f t="shared" si="948"/>
        <v/>
      </c>
      <c r="R2031" s="120" t="str">
        <f t="shared" si="949"/>
        <v/>
      </c>
      <c r="S2031" s="54" t="str">
        <f t="shared" si="950"/>
        <v/>
      </c>
      <c r="T2031" s="5" t="str">
        <f t="shared" si="951"/>
        <v/>
      </c>
      <c r="U2031" s="152" t="str">
        <f t="shared" si="934"/>
        <v/>
      </c>
      <c r="V2031" s="152" t="str">
        <f t="shared" si="935"/>
        <v/>
      </c>
      <c r="W2031" s="153" t="str">
        <f t="shared" si="936"/>
        <v/>
      </c>
      <c r="X2031" s="153" t="str">
        <f t="shared" si="937"/>
        <v/>
      </c>
      <c r="Y2031" s="153" t="str">
        <f t="shared" si="938"/>
        <v/>
      </c>
      <c r="Z2031" s="153" t="str">
        <f t="shared" si="939"/>
        <v/>
      </c>
      <c r="AA2031" s="152" t="str">
        <f t="shared" si="940"/>
        <v/>
      </c>
      <c r="AB2031" s="152" t="str">
        <f t="shared" si="941"/>
        <v/>
      </c>
      <c r="AC2031" s="154" t="str">
        <f t="shared" si="952"/>
        <v/>
      </c>
      <c r="AD2031" s="154" t="str">
        <f t="shared" si="953"/>
        <v/>
      </c>
      <c r="AE2031" s="3" t="str">
        <f t="shared" si="954"/>
        <v/>
      </c>
      <c r="AF2031" s="3" t="str">
        <f t="shared" si="955"/>
        <v/>
      </c>
      <c r="AG2031" s="3" t="str">
        <f t="shared" si="956"/>
        <v/>
      </c>
      <c r="AH2031" s="4" t="str">
        <f t="shared" si="957"/>
        <v/>
      </c>
      <c r="AI2031" s="75" t="str">
        <f t="shared" si="958"/>
        <v/>
      </c>
      <c r="AJ2031" s="75" t="str">
        <f t="shared" si="959"/>
        <v/>
      </c>
    </row>
    <row r="2032" spans="1:36">
      <c r="A2032" s="41" t="str">
        <f t="shared" si="942"/>
        <v/>
      </c>
      <c r="B2032" s="150" t="str">
        <f>IF(ISNUMBER(A2032),INDEX('MetaTrader Import'!$H$13:$J$5893,TRUNC(((A2032-$A$39+1)-1)/3)+1,MOD((A2032-$A$39+1)-1,3)+1),"")</f>
        <v/>
      </c>
      <c r="C2032" s="43" t="str">
        <f t="shared" si="943"/>
        <v/>
      </c>
      <c r="D2032" s="43" t="str">
        <f t="shared" ca="1" si="933"/>
        <v/>
      </c>
      <c r="E2032" s="43" t="str">
        <f t="shared" si="944"/>
        <v/>
      </c>
      <c r="F2032" s="43" t="str">
        <f t="shared" si="945"/>
        <v/>
      </c>
      <c r="G2032" s="43" t="str">
        <f>IF(A2032&lt;&gt;"",IF(A2032&lt;Data!$G$11*0.25,$C$13/$G$32,IF(A2032&gt;Data!$G$11*0.25,$C$13,$C$13*10)),"")</f>
        <v/>
      </c>
      <c r="H2032" s="43" t="str">
        <f>IF(A2032&lt;&gt;"",IF(Data!$G$9="constant",$C$13,IF(Data!$G$9="squeeze",G2032,F2032)),"")</f>
        <v/>
      </c>
      <c r="I2032" s="38" t="str">
        <f ca="1">IF(ISNUMBER(A2032),NORMINV(RAND(),0,IF(AND(Data!$G$9="squeeze",A2032&lt;Data!$G$11*0.25),$H$32,1)*$C$30*$C$13)*($C$14*$C$12),"")</f>
        <v/>
      </c>
      <c r="J2032" s="42" t="str">
        <f ca="1">IFERROR(IF(Data!$C$6="Real",B2032,I2032+J2031+($C$14*$C$12)*(NORMINV(RAND(),$C$15,CHOOSE($G$13,$C$13,F2032,G2032)))),"")</f>
        <v/>
      </c>
      <c r="K2032" s="88" t="str">
        <f>IF(ISNUMBER(A2032), IF($G$16="fixed",$G$17,MIN(H2032*Data!$C$7*$C$16*0.5,$C$17*Data!$C$7))*$C$12,"")</f>
        <v/>
      </c>
      <c r="L2032" s="42" t="str">
        <f t="shared" ca="1" si="960"/>
        <v/>
      </c>
      <c r="M2032" s="44" t="str">
        <f t="shared" ca="1" si="961"/>
        <v/>
      </c>
      <c r="N2032" s="44" t="str">
        <f t="shared" ca="1" si="962"/>
        <v/>
      </c>
      <c r="O2032" s="108" t="str">
        <f t="shared" si="946"/>
        <v/>
      </c>
      <c r="P2032" s="102" t="str">
        <f t="shared" si="947"/>
        <v/>
      </c>
      <c r="Q2032" s="102" t="str">
        <f t="shared" si="948"/>
        <v/>
      </c>
      <c r="R2032" s="120" t="str">
        <f t="shared" si="949"/>
        <v/>
      </c>
      <c r="S2032" s="54" t="str">
        <f t="shared" si="950"/>
        <v/>
      </c>
      <c r="T2032" s="5" t="str">
        <f t="shared" si="951"/>
        <v/>
      </c>
      <c r="U2032" s="152" t="str">
        <f t="shared" si="934"/>
        <v/>
      </c>
      <c r="V2032" s="152" t="str">
        <f t="shared" si="935"/>
        <v/>
      </c>
      <c r="W2032" s="153" t="str">
        <f t="shared" si="936"/>
        <v/>
      </c>
      <c r="X2032" s="153" t="str">
        <f t="shared" si="937"/>
        <v/>
      </c>
      <c r="Y2032" s="153" t="str">
        <f t="shared" si="938"/>
        <v/>
      </c>
      <c r="Z2032" s="153" t="str">
        <f t="shared" si="939"/>
        <v/>
      </c>
      <c r="AA2032" s="152" t="str">
        <f t="shared" si="940"/>
        <v/>
      </c>
      <c r="AB2032" s="152" t="str">
        <f t="shared" si="941"/>
        <v/>
      </c>
      <c r="AC2032" s="154" t="str">
        <f t="shared" si="952"/>
        <v/>
      </c>
      <c r="AD2032" s="154" t="str">
        <f t="shared" si="953"/>
        <v/>
      </c>
      <c r="AE2032" s="3" t="str">
        <f t="shared" si="954"/>
        <v/>
      </c>
      <c r="AF2032" s="3" t="str">
        <f t="shared" si="955"/>
        <v/>
      </c>
      <c r="AG2032" s="3" t="str">
        <f t="shared" si="956"/>
        <v/>
      </c>
      <c r="AH2032" s="4" t="str">
        <f t="shared" si="957"/>
        <v/>
      </c>
      <c r="AI2032" s="75" t="str">
        <f t="shared" si="958"/>
        <v/>
      </c>
      <c r="AJ2032" s="75" t="str">
        <f t="shared" si="959"/>
        <v/>
      </c>
    </row>
    <row r="2033" spans="1:36">
      <c r="A2033" s="41" t="str">
        <f t="shared" si="942"/>
        <v/>
      </c>
      <c r="B2033" s="150" t="str">
        <f>IF(ISNUMBER(A2033),INDEX('MetaTrader Import'!$H$13:$J$5893,TRUNC(((A2033-$A$39+1)-1)/3)+1,MOD((A2033-$A$39+1)-1,3)+1),"")</f>
        <v/>
      </c>
      <c r="C2033" s="43" t="str">
        <f t="shared" si="943"/>
        <v/>
      </c>
      <c r="D2033" s="43" t="str">
        <f t="shared" ca="1" si="933"/>
        <v/>
      </c>
      <c r="E2033" s="43" t="str">
        <f t="shared" si="944"/>
        <v/>
      </c>
      <c r="F2033" s="43" t="str">
        <f t="shared" si="945"/>
        <v/>
      </c>
      <c r="G2033" s="43" t="str">
        <f>IF(A2033&lt;&gt;"",IF(A2033&lt;Data!$G$11*0.25,$C$13/$G$32,IF(A2033&gt;Data!$G$11*0.25,$C$13,$C$13*10)),"")</f>
        <v/>
      </c>
      <c r="H2033" s="43" t="str">
        <f>IF(A2033&lt;&gt;"",IF(Data!$G$9="constant",$C$13,IF(Data!$G$9="squeeze",G2033,F2033)),"")</f>
        <v/>
      </c>
      <c r="I2033" s="38" t="str">
        <f ca="1">IF(ISNUMBER(A2033),NORMINV(RAND(),0,IF(AND(Data!$G$9="squeeze",A2033&lt;Data!$G$11*0.25),$H$32,1)*$C$30*$C$13)*($C$14*$C$12),"")</f>
        <v/>
      </c>
      <c r="J2033" s="42" t="str">
        <f ca="1">IFERROR(IF(Data!$C$6="Real",B2033,I2033+J2032+($C$14*$C$12)*(NORMINV(RAND(),$C$15,CHOOSE($G$13,$C$13,F2033,G2033)))),"")</f>
        <v/>
      </c>
      <c r="K2033" s="88" t="str">
        <f>IF(ISNUMBER(A2033), IF($G$16="fixed",$G$17,MIN(H2033*Data!$C$7*$C$16*0.5,$C$17*Data!$C$7))*$C$12,"")</f>
        <v/>
      </c>
      <c r="L2033" s="42" t="str">
        <f t="shared" ca="1" si="960"/>
        <v/>
      </c>
      <c r="M2033" s="44" t="str">
        <f t="shared" ca="1" si="961"/>
        <v/>
      </c>
      <c r="N2033" s="44" t="str">
        <f t="shared" ca="1" si="962"/>
        <v/>
      </c>
      <c r="O2033" s="108" t="str">
        <f t="shared" si="946"/>
        <v/>
      </c>
      <c r="P2033" s="102" t="str">
        <f t="shared" si="947"/>
        <v/>
      </c>
      <c r="Q2033" s="102" t="str">
        <f t="shared" si="948"/>
        <v/>
      </c>
      <c r="R2033" s="120" t="str">
        <f t="shared" si="949"/>
        <v/>
      </c>
      <c r="S2033" s="54" t="str">
        <f t="shared" si="950"/>
        <v/>
      </c>
      <c r="T2033" s="5" t="str">
        <f t="shared" si="951"/>
        <v/>
      </c>
      <c r="U2033" s="152" t="str">
        <f t="shared" si="934"/>
        <v/>
      </c>
      <c r="V2033" s="152" t="str">
        <f t="shared" si="935"/>
        <v/>
      </c>
      <c r="W2033" s="153" t="str">
        <f t="shared" si="936"/>
        <v/>
      </c>
      <c r="X2033" s="153" t="str">
        <f t="shared" si="937"/>
        <v/>
      </c>
      <c r="Y2033" s="153" t="str">
        <f t="shared" si="938"/>
        <v/>
      </c>
      <c r="Z2033" s="153" t="str">
        <f t="shared" si="939"/>
        <v/>
      </c>
      <c r="AA2033" s="152" t="str">
        <f t="shared" si="940"/>
        <v/>
      </c>
      <c r="AB2033" s="152" t="str">
        <f t="shared" si="941"/>
        <v/>
      </c>
      <c r="AC2033" s="154" t="str">
        <f t="shared" si="952"/>
        <v/>
      </c>
      <c r="AD2033" s="154" t="str">
        <f t="shared" si="953"/>
        <v/>
      </c>
      <c r="AE2033" s="3" t="str">
        <f t="shared" si="954"/>
        <v/>
      </c>
      <c r="AF2033" s="3" t="str">
        <f t="shared" si="955"/>
        <v/>
      </c>
      <c r="AG2033" s="3" t="str">
        <f t="shared" si="956"/>
        <v/>
      </c>
      <c r="AH2033" s="4" t="str">
        <f t="shared" si="957"/>
        <v/>
      </c>
      <c r="AI2033" s="75" t="str">
        <f t="shared" si="958"/>
        <v/>
      </c>
      <c r="AJ2033" s="75" t="str">
        <f t="shared" si="959"/>
        <v/>
      </c>
    </row>
    <row r="2034" spans="1:36">
      <c r="A2034" s="41" t="str">
        <f t="shared" si="942"/>
        <v/>
      </c>
      <c r="B2034" s="150" t="str">
        <f>IF(ISNUMBER(A2034),INDEX('MetaTrader Import'!$H$13:$J$5893,TRUNC(((A2034-$A$39+1)-1)/3)+1,MOD((A2034-$A$39+1)-1,3)+1),"")</f>
        <v/>
      </c>
      <c r="C2034" s="43" t="str">
        <f t="shared" si="943"/>
        <v/>
      </c>
      <c r="D2034" s="43" t="str">
        <f t="shared" ca="1" si="933"/>
        <v/>
      </c>
      <c r="E2034" s="43" t="str">
        <f t="shared" si="944"/>
        <v/>
      </c>
      <c r="F2034" s="43" t="str">
        <f t="shared" si="945"/>
        <v/>
      </c>
      <c r="G2034" s="43" t="str">
        <f>IF(A2034&lt;&gt;"",IF(A2034&lt;Data!$G$11*0.25,$C$13/$G$32,IF(A2034&gt;Data!$G$11*0.25,$C$13,$C$13*10)),"")</f>
        <v/>
      </c>
      <c r="H2034" s="43" t="str">
        <f>IF(A2034&lt;&gt;"",IF(Data!$G$9="constant",$C$13,IF(Data!$G$9="squeeze",G2034,F2034)),"")</f>
        <v/>
      </c>
      <c r="I2034" s="38" t="str">
        <f ca="1">IF(ISNUMBER(A2034),NORMINV(RAND(),0,IF(AND(Data!$G$9="squeeze",A2034&lt;Data!$G$11*0.25),$H$32,1)*$C$30*$C$13)*($C$14*$C$12),"")</f>
        <v/>
      </c>
      <c r="J2034" s="42" t="str">
        <f ca="1">IFERROR(IF(Data!$C$6="Real",B2034,I2034+J2033+($C$14*$C$12)*(NORMINV(RAND(),$C$15,CHOOSE($G$13,$C$13,F2034,G2034)))),"")</f>
        <v/>
      </c>
      <c r="K2034" s="88" t="str">
        <f>IF(ISNUMBER(A2034), IF($G$16="fixed",$G$17,MIN(H2034*Data!$C$7*$C$16*0.5,$C$17*Data!$C$7))*$C$12,"")</f>
        <v/>
      </c>
      <c r="L2034" s="42" t="str">
        <f t="shared" ca="1" si="960"/>
        <v/>
      </c>
      <c r="M2034" s="44" t="str">
        <f t="shared" ca="1" si="961"/>
        <v/>
      </c>
      <c r="N2034" s="44" t="str">
        <f t="shared" ca="1" si="962"/>
        <v/>
      </c>
      <c r="O2034" s="108" t="str">
        <f t="shared" si="946"/>
        <v/>
      </c>
      <c r="P2034" s="102" t="str">
        <f t="shared" si="947"/>
        <v/>
      </c>
      <c r="Q2034" s="102" t="str">
        <f t="shared" si="948"/>
        <v/>
      </c>
      <c r="R2034" s="120" t="str">
        <f t="shared" si="949"/>
        <v/>
      </c>
      <c r="S2034" s="54" t="str">
        <f t="shared" si="950"/>
        <v/>
      </c>
      <c r="T2034" s="5" t="str">
        <f t="shared" si="951"/>
        <v/>
      </c>
      <c r="U2034" s="152" t="str">
        <f t="shared" si="934"/>
        <v/>
      </c>
      <c r="V2034" s="152" t="str">
        <f t="shared" si="935"/>
        <v/>
      </c>
      <c r="W2034" s="153" t="str">
        <f t="shared" si="936"/>
        <v/>
      </c>
      <c r="X2034" s="153" t="str">
        <f t="shared" si="937"/>
        <v/>
      </c>
      <c r="Y2034" s="153" t="str">
        <f t="shared" si="938"/>
        <v/>
      </c>
      <c r="Z2034" s="153" t="str">
        <f t="shared" si="939"/>
        <v/>
      </c>
      <c r="AA2034" s="152" t="str">
        <f t="shared" si="940"/>
        <v/>
      </c>
      <c r="AB2034" s="152" t="str">
        <f t="shared" si="941"/>
        <v/>
      </c>
      <c r="AC2034" s="154" t="str">
        <f t="shared" si="952"/>
        <v/>
      </c>
      <c r="AD2034" s="154" t="str">
        <f t="shared" si="953"/>
        <v/>
      </c>
      <c r="AE2034" s="3" t="str">
        <f t="shared" si="954"/>
        <v/>
      </c>
      <c r="AF2034" s="3" t="str">
        <f t="shared" si="955"/>
        <v/>
      </c>
      <c r="AG2034" s="3" t="str">
        <f t="shared" si="956"/>
        <v/>
      </c>
      <c r="AH2034" s="4" t="str">
        <f t="shared" si="957"/>
        <v/>
      </c>
      <c r="AI2034" s="75" t="str">
        <f t="shared" si="958"/>
        <v/>
      </c>
      <c r="AJ2034" s="75" t="str">
        <f t="shared" si="959"/>
        <v/>
      </c>
    </row>
    <row r="2035" spans="1:36">
      <c r="A2035" s="41" t="str">
        <f t="shared" si="942"/>
        <v/>
      </c>
      <c r="B2035" s="150" t="str">
        <f>IF(ISNUMBER(A2035),INDEX('MetaTrader Import'!$H$13:$J$5893,TRUNC(((A2035-$A$39+1)-1)/3)+1,MOD((A2035-$A$39+1)-1,3)+1),"")</f>
        <v/>
      </c>
      <c r="C2035" s="43" t="str">
        <f t="shared" si="943"/>
        <v/>
      </c>
      <c r="D2035" s="43" t="str">
        <f t="shared" ca="1" si="933"/>
        <v/>
      </c>
      <c r="E2035" s="43" t="str">
        <f t="shared" si="944"/>
        <v/>
      </c>
      <c r="F2035" s="43" t="str">
        <f t="shared" si="945"/>
        <v/>
      </c>
      <c r="G2035" s="43" t="str">
        <f>IF(A2035&lt;&gt;"",IF(A2035&lt;Data!$G$11*0.25,$C$13/$G$32,IF(A2035&gt;Data!$G$11*0.25,$C$13,$C$13*10)),"")</f>
        <v/>
      </c>
      <c r="H2035" s="43" t="str">
        <f>IF(A2035&lt;&gt;"",IF(Data!$G$9="constant",$C$13,IF(Data!$G$9="squeeze",G2035,F2035)),"")</f>
        <v/>
      </c>
      <c r="I2035" s="38" t="str">
        <f ca="1">IF(ISNUMBER(A2035),NORMINV(RAND(),0,IF(AND(Data!$G$9="squeeze",A2035&lt;Data!$G$11*0.25),$H$32,1)*$C$30*$C$13)*($C$14*$C$12),"")</f>
        <v/>
      </c>
      <c r="J2035" s="42" t="str">
        <f ca="1">IFERROR(IF(Data!$C$6="Real",B2035,I2035+J2034+($C$14*$C$12)*(NORMINV(RAND(),$C$15,CHOOSE($G$13,$C$13,F2035,G2035)))),"")</f>
        <v/>
      </c>
      <c r="K2035" s="88" t="str">
        <f>IF(ISNUMBER(A2035), IF($G$16="fixed",$G$17,MIN(H2035*Data!$C$7*$C$16*0.5,$C$17*Data!$C$7))*$C$12,"")</f>
        <v/>
      </c>
      <c r="L2035" s="42" t="str">
        <f t="shared" ca="1" si="960"/>
        <v/>
      </c>
      <c r="M2035" s="44" t="str">
        <f t="shared" ca="1" si="961"/>
        <v/>
      </c>
      <c r="N2035" s="44" t="str">
        <f t="shared" ca="1" si="962"/>
        <v/>
      </c>
      <c r="O2035" s="108" t="str">
        <f t="shared" si="946"/>
        <v/>
      </c>
      <c r="P2035" s="102" t="str">
        <f t="shared" si="947"/>
        <v/>
      </c>
      <c r="Q2035" s="102" t="str">
        <f t="shared" si="948"/>
        <v/>
      </c>
      <c r="R2035" s="120" t="str">
        <f t="shared" si="949"/>
        <v/>
      </c>
      <c r="S2035" s="54" t="str">
        <f t="shared" si="950"/>
        <v/>
      </c>
      <c r="T2035" s="5" t="str">
        <f t="shared" si="951"/>
        <v/>
      </c>
      <c r="U2035" s="152" t="str">
        <f t="shared" si="934"/>
        <v/>
      </c>
      <c r="V2035" s="152" t="str">
        <f t="shared" si="935"/>
        <v/>
      </c>
      <c r="W2035" s="153" t="str">
        <f t="shared" si="936"/>
        <v/>
      </c>
      <c r="X2035" s="153" t="str">
        <f t="shared" si="937"/>
        <v/>
      </c>
      <c r="Y2035" s="153" t="str">
        <f t="shared" si="938"/>
        <v/>
      </c>
      <c r="Z2035" s="153" t="str">
        <f t="shared" si="939"/>
        <v/>
      </c>
      <c r="AA2035" s="152" t="str">
        <f t="shared" si="940"/>
        <v/>
      </c>
      <c r="AB2035" s="152" t="str">
        <f t="shared" si="941"/>
        <v/>
      </c>
      <c r="AC2035" s="154" t="str">
        <f t="shared" si="952"/>
        <v/>
      </c>
      <c r="AD2035" s="154" t="str">
        <f t="shared" si="953"/>
        <v/>
      </c>
      <c r="AE2035" s="3" t="str">
        <f t="shared" si="954"/>
        <v/>
      </c>
      <c r="AF2035" s="3" t="str">
        <f t="shared" si="955"/>
        <v/>
      </c>
      <c r="AG2035" s="3" t="str">
        <f t="shared" si="956"/>
        <v/>
      </c>
      <c r="AH2035" s="4" t="str">
        <f t="shared" si="957"/>
        <v/>
      </c>
      <c r="AI2035" s="75" t="str">
        <f t="shared" si="958"/>
        <v/>
      </c>
      <c r="AJ2035" s="75" t="str">
        <f t="shared" si="959"/>
        <v/>
      </c>
    </row>
    <row r="2036" spans="1:36">
      <c r="A2036" s="41" t="str">
        <f t="shared" si="942"/>
        <v/>
      </c>
      <c r="B2036" s="150" t="str">
        <f>IF(ISNUMBER(A2036),INDEX('MetaTrader Import'!$H$13:$J$5893,TRUNC(((A2036-$A$39+1)-1)/3)+1,MOD((A2036-$A$39+1)-1,3)+1),"")</f>
        <v/>
      </c>
      <c r="C2036" s="43" t="str">
        <f t="shared" si="943"/>
        <v/>
      </c>
      <c r="D2036" s="43" t="str">
        <f t="shared" ca="1" si="933"/>
        <v/>
      </c>
      <c r="E2036" s="43" t="str">
        <f t="shared" si="944"/>
        <v/>
      </c>
      <c r="F2036" s="43" t="str">
        <f t="shared" si="945"/>
        <v/>
      </c>
      <c r="G2036" s="43" t="str">
        <f>IF(A2036&lt;&gt;"",IF(A2036&lt;Data!$G$11*0.25,$C$13/$G$32,IF(A2036&gt;Data!$G$11*0.25,$C$13,$C$13*10)),"")</f>
        <v/>
      </c>
      <c r="H2036" s="43" t="str">
        <f>IF(A2036&lt;&gt;"",IF(Data!$G$9="constant",$C$13,IF(Data!$G$9="squeeze",G2036,F2036)),"")</f>
        <v/>
      </c>
      <c r="I2036" s="38" t="str">
        <f ca="1">IF(ISNUMBER(A2036),NORMINV(RAND(),0,IF(AND(Data!$G$9="squeeze",A2036&lt;Data!$G$11*0.25),$H$32,1)*$C$30*$C$13)*($C$14*$C$12),"")</f>
        <v/>
      </c>
      <c r="J2036" s="42" t="str">
        <f ca="1">IFERROR(IF(Data!$C$6="Real",B2036,I2036+J2035+($C$14*$C$12)*(NORMINV(RAND(),$C$15,CHOOSE($G$13,$C$13,F2036,G2036)))),"")</f>
        <v/>
      </c>
      <c r="K2036" s="88" t="str">
        <f>IF(ISNUMBER(A2036), IF($G$16="fixed",$G$17,MIN(H2036*Data!$C$7*$C$16*0.5,$C$17*Data!$C$7))*$C$12,"")</f>
        <v/>
      </c>
      <c r="L2036" s="42" t="str">
        <f t="shared" ca="1" si="960"/>
        <v/>
      </c>
      <c r="M2036" s="44" t="str">
        <f t="shared" ca="1" si="961"/>
        <v/>
      </c>
      <c r="N2036" s="44" t="str">
        <f t="shared" ca="1" si="962"/>
        <v/>
      </c>
      <c r="O2036" s="108" t="str">
        <f t="shared" si="946"/>
        <v/>
      </c>
      <c r="P2036" s="102" t="str">
        <f t="shared" si="947"/>
        <v/>
      </c>
      <c r="Q2036" s="102" t="str">
        <f t="shared" si="948"/>
        <v/>
      </c>
      <c r="R2036" s="120" t="str">
        <f t="shared" si="949"/>
        <v/>
      </c>
      <c r="S2036" s="54" t="str">
        <f t="shared" si="950"/>
        <v/>
      </c>
      <c r="T2036" s="5" t="str">
        <f t="shared" si="951"/>
        <v/>
      </c>
      <c r="U2036" s="152" t="str">
        <f t="shared" si="934"/>
        <v/>
      </c>
      <c r="V2036" s="152" t="str">
        <f t="shared" si="935"/>
        <v/>
      </c>
      <c r="W2036" s="153" t="str">
        <f t="shared" si="936"/>
        <v/>
      </c>
      <c r="X2036" s="153" t="str">
        <f t="shared" si="937"/>
        <v/>
      </c>
      <c r="Y2036" s="153" t="str">
        <f t="shared" si="938"/>
        <v/>
      </c>
      <c r="Z2036" s="153" t="str">
        <f t="shared" si="939"/>
        <v/>
      </c>
      <c r="AA2036" s="152" t="str">
        <f t="shared" si="940"/>
        <v/>
      </c>
      <c r="AB2036" s="152" t="str">
        <f t="shared" si="941"/>
        <v/>
      </c>
      <c r="AC2036" s="154" t="str">
        <f t="shared" si="952"/>
        <v/>
      </c>
      <c r="AD2036" s="154" t="str">
        <f t="shared" si="953"/>
        <v/>
      </c>
      <c r="AE2036" s="3" t="str">
        <f t="shared" si="954"/>
        <v/>
      </c>
      <c r="AF2036" s="3" t="str">
        <f t="shared" si="955"/>
        <v/>
      </c>
      <c r="AG2036" s="3" t="str">
        <f t="shared" si="956"/>
        <v/>
      </c>
      <c r="AH2036" s="4" t="str">
        <f t="shared" si="957"/>
        <v/>
      </c>
      <c r="AI2036" s="75" t="str">
        <f t="shared" si="958"/>
        <v/>
      </c>
      <c r="AJ2036" s="75" t="str">
        <f t="shared" si="959"/>
        <v/>
      </c>
    </row>
    <row r="2037" spans="1:36">
      <c r="A2037" s="41" t="str">
        <f t="shared" si="942"/>
        <v/>
      </c>
      <c r="B2037" s="150" t="str">
        <f>IF(ISNUMBER(A2037),INDEX('MetaTrader Import'!$H$13:$J$5893,TRUNC(((A2037-$A$39+1)-1)/3)+1,MOD((A2037-$A$39+1)-1,3)+1),"")</f>
        <v/>
      </c>
      <c r="C2037" s="43" t="str">
        <f t="shared" si="943"/>
        <v/>
      </c>
      <c r="D2037" s="43" t="str">
        <f t="shared" ca="1" si="933"/>
        <v/>
      </c>
      <c r="E2037" s="43" t="str">
        <f t="shared" si="944"/>
        <v/>
      </c>
      <c r="F2037" s="43" t="str">
        <f t="shared" si="945"/>
        <v/>
      </c>
      <c r="G2037" s="43" t="str">
        <f>IF(A2037&lt;&gt;"",IF(A2037&lt;Data!$G$11*0.25,$C$13/$G$32,IF(A2037&gt;Data!$G$11*0.25,$C$13,$C$13*10)),"")</f>
        <v/>
      </c>
      <c r="H2037" s="43" t="str">
        <f>IF(A2037&lt;&gt;"",IF(Data!$G$9="constant",$C$13,IF(Data!$G$9="squeeze",G2037,F2037)),"")</f>
        <v/>
      </c>
      <c r="I2037" s="38" t="str">
        <f ca="1">IF(ISNUMBER(A2037),NORMINV(RAND(),0,IF(AND(Data!$G$9="squeeze",A2037&lt;Data!$G$11*0.25),$H$32,1)*$C$30*$C$13)*($C$14*$C$12),"")</f>
        <v/>
      </c>
      <c r="J2037" s="42" t="str">
        <f ca="1">IFERROR(IF(Data!$C$6="Real",B2037,I2037+J2036+($C$14*$C$12)*(NORMINV(RAND(),$C$15,CHOOSE($G$13,$C$13,F2037,G2037)))),"")</f>
        <v/>
      </c>
      <c r="K2037" s="88" t="str">
        <f>IF(ISNUMBER(A2037), IF($G$16="fixed",$G$17,MIN(H2037*Data!$C$7*$C$16*0.5,$C$17*Data!$C$7))*$C$12,"")</f>
        <v/>
      </c>
      <c r="L2037" s="42" t="str">
        <f t="shared" ca="1" si="960"/>
        <v/>
      </c>
      <c r="M2037" s="44" t="str">
        <f t="shared" ca="1" si="961"/>
        <v/>
      </c>
      <c r="N2037" s="44" t="str">
        <f t="shared" ca="1" si="962"/>
        <v/>
      </c>
      <c r="O2037" s="108" t="str">
        <f t="shared" si="946"/>
        <v/>
      </c>
      <c r="P2037" s="102" t="str">
        <f t="shared" si="947"/>
        <v/>
      </c>
      <c r="Q2037" s="102" t="str">
        <f t="shared" si="948"/>
        <v/>
      </c>
      <c r="R2037" s="120" t="str">
        <f t="shared" si="949"/>
        <v/>
      </c>
      <c r="S2037" s="54" t="str">
        <f t="shared" si="950"/>
        <v/>
      </c>
      <c r="T2037" s="5" t="str">
        <f t="shared" si="951"/>
        <v/>
      </c>
      <c r="U2037" s="152" t="str">
        <f t="shared" si="934"/>
        <v/>
      </c>
      <c r="V2037" s="152" t="str">
        <f t="shared" si="935"/>
        <v/>
      </c>
      <c r="W2037" s="153" t="str">
        <f t="shared" si="936"/>
        <v/>
      </c>
      <c r="X2037" s="153" t="str">
        <f t="shared" si="937"/>
        <v/>
      </c>
      <c r="Y2037" s="153" t="str">
        <f t="shared" si="938"/>
        <v/>
      </c>
      <c r="Z2037" s="153" t="str">
        <f t="shared" si="939"/>
        <v/>
      </c>
      <c r="AA2037" s="152" t="str">
        <f t="shared" si="940"/>
        <v/>
      </c>
      <c r="AB2037" s="152" t="str">
        <f t="shared" si="941"/>
        <v/>
      </c>
      <c r="AC2037" s="154" t="str">
        <f t="shared" si="952"/>
        <v/>
      </c>
      <c r="AD2037" s="154" t="str">
        <f t="shared" si="953"/>
        <v/>
      </c>
      <c r="AE2037" s="3" t="str">
        <f t="shared" si="954"/>
        <v/>
      </c>
      <c r="AF2037" s="3" t="str">
        <f t="shared" si="955"/>
        <v/>
      </c>
      <c r="AG2037" s="3" t="str">
        <f t="shared" si="956"/>
        <v/>
      </c>
      <c r="AH2037" s="4" t="str">
        <f t="shared" si="957"/>
        <v/>
      </c>
      <c r="AI2037" s="75" t="str">
        <f t="shared" si="958"/>
        <v/>
      </c>
      <c r="AJ2037" s="75" t="str">
        <f t="shared" si="959"/>
        <v/>
      </c>
    </row>
    <row r="2038" spans="1:36">
      <c r="A2038" s="41" t="str">
        <f t="shared" si="942"/>
        <v/>
      </c>
      <c r="B2038" s="150" t="str">
        <f>IF(ISNUMBER(A2038),INDEX('MetaTrader Import'!$H$13:$J$5893,TRUNC(((A2038-$A$39+1)-1)/3)+1,MOD((A2038-$A$39+1)-1,3)+1),"")</f>
        <v/>
      </c>
      <c r="C2038" s="43" t="str">
        <f t="shared" si="943"/>
        <v/>
      </c>
      <c r="D2038" s="43" t="str">
        <f t="shared" ca="1" si="933"/>
        <v/>
      </c>
      <c r="E2038" s="43" t="str">
        <f t="shared" si="944"/>
        <v/>
      </c>
      <c r="F2038" s="43" t="str">
        <f t="shared" si="945"/>
        <v/>
      </c>
      <c r="G2038" s="43" t="str">
        <f>IF(A2038&lt;&gt;"",IF(A2038&lt;Data!$G$11*0.25,$C$13/$G$32,IF(A2038&gt;Data!$G$11*0.25,$C$13,$C$13*10)),"")</f>
        <v/>
      </c>
      <c r="H2038" s="43" t="str">
        <f>IF(A2038&lt;&gt;"",IF(Data!$G$9="constant",$C$13,IF(Data!$G$9="squeeze",G2038,F2038)),"")</f>
        <v/>
      </c>
      <c r="I2038" s="38" t="str">
        <f ca="1">IF(ISNUMBER(A2038),NORMINV(RAND(),0,IF(AND(Data!$G$9="squeeze",A2038&lt;Data!$G$11*0.25),$H$32,1)*$C$30*$C$13)*($C$14*$C$12),"")</f>
        <v/>
      </c>
      <c r="J2038" s="42" t="str">
        <f ca="1">IFERROR(IF(Data!$C$6="Real",B2038,I2038+J2037+($C$14*$C$12)*(NORMINV(RAND(),$C$15,CHOOSE($G$13,$C$13,F2038,G2038)))),"")</f>
        <v/>
      </c>
      <c r="K2038" s="88" t="str">
        <f>IF(ISNUMBER(A2038), IF($G$16="fixed",$G$17,MIN(H2038*Data!$C$7*$C$16*0.5,$C$17*Data!$C$7))*$C$12,"")</f>
        <v/>
      </c>
      <c r="L2038" s="42" t="str">
        <f t="shared" ca="1" si="960"/>
        <v/>
      </c>
      <c r="M2038" s="44" t="str">
        <f t="shared" ca="1" si="961"/>
        <v/>
      </c>
      <c r="N2038" s="44" t="str">
        <f t="shared" ca="1" si="962"/>
        <v/>
      </c>
      <c r="O2038" s="108" t="str">
        <f t="shared" si="946"/>
        <v/>
      </c>
      <c r="P2038" s="102" t="str">
        <f t="shared" si="947"/>
        <v/>
      </c>
      <c r="Q2038" s="102" t="str">
        <f t="shared" si="948"/>
        <v/>
      </c>
      <c r="R2038" s="120" t="str">
        <f t="shared" si="949"/>
        <v/>
      </c>
      <c r="S2038" s="54" t="str">
        <f t="shared" si="950"/>
        <v/>
      </c>
      <c r="T2038" s="5" t="str">
        <f t="shared" si="951"/>
        <v/>
      </c>
      <c r="U2038" s="152" t="str">
        <f t="shared" si="934"/>
        <v/>
      </c>
      <c r="V2038" s="152" t="str">
        <f t="shared" si="935"/>
        <v/>
      </c>
      <c r="W2038" s="153" t="str">
        <f t="shared" si="936"/>
        <v/>
      </c>
      <c r="X2038" s="153" t="str">
        <f t="shared" si="937"/>
        <v/>
      </c>
      <c r="Y2038" s="153" t="str">
        <f t="shared" si="938"/>
        <v/>
      </c>
      <c r="Z2038" s="153" t="str">
        <f t="shared" si="939"/>
        <v/>
      </c>
      <c r="AA2038" s="152" t="str">
        <f t="shared" si="940"/>
        <v/>
      </c>
      <c r="AB2038" s="152" t="str">
        <f t="shared" si="941"/>
        <v/>
      </c>
      <c r="AC2038" s="154" t="str">
        <f t="shared" si="952"/>
        <v/>
      </c>
      <c r="AD2038" s="154" t="str">
        <f t="shared" si="953"/>
        <v/>
      </c>
      <c r="AE2038" s="3" t="str">
        <f t="shared" si="954"/>
        <v/>
      </c>
      <c r="AF2038" s="3" t="str">
        <f t="shared" si="955"/>
        <v/>
      </c>
      <c r="AG2038" s="3" t="str">
        <f t="shared" si="956"/>
        <v/>
      </c>
      <c r="AH2038" s="4" t="str">
        <f t="shared" si="957"/>
        <v/>
      </c>
      <c r="AI2038" s="75" t="str">
        <f t="shared" si="958"/>
        <v/>
      </c>
      <c r="AJ2038" s="75" t="str">
        <f t="shared" si="959"/>
        <v/>
      </c>
    </row>
    <row r="2039" spans="1:36">
      <c r="A2039" s="41" t="str">
        <f t="shared" si="942"/>
        <v/>
      </c>
      <c r="B2039" s="150" t="str">
        <f>IF(ISNUMBER(A2039),INDEX('MetaTrader Import'!$H$13:$J$5893,TRUNC(((A2039-$A$39+1)-1)/3)+1,MOD((A2039-$A$39+1)-1,3)+1),"")</f>
        <v/>
      </c>
      <c r="C2039" s="43" t="str">
        <f t="shared" si="943"/>
        <v/>
      </c>
      <c r="D2039" s="43" t="str">
        <f t="shared" ca="1" si="933"/>
        <v/>
      </c>
      <c r="E2039" s="43" t="str">
        <f t="shared" si="944"/>
        <v/>
      </c>
      <c r="F2039" s="43" t="str">
        <f t="shared" si="945"/>
        <v/>
      </c>
      <c r="G2039" s="43" t="str">
        <f>IF(A2039&lt;&gt;"",IF(A2039&lt;Data!$G$11*0.25,$C$13/$G$32,IF(A2039&gt;Data!$G$11*0.25,$C$13,$C$13*10)),"")</f>
        <v/>
      </c>
      <c r="H2039" s="43" t="str">
        <f>IF(A2039&lt;&gt;"",IF(Data!$G$9="constant",$C$13,IF(Data!$G$9="squeeze",G2039,F2039)),"")</f>
        <v/>
      </c>
      <c r="I2039" s="38" t="str">
        <f ca="1">IF(ISNUMBER(A2039),NORMINV(RAND(),0,IF(AND(Data!$G$9="squeeze",A2039&lt;Data!$G$11*0.25),$H$32,1)*$C$30*$C$13)*($C$14*$C$12),"")</f>
        <v/>
      </c>
      <c r="J2039" s="42" t="str">
        <f ca="1">IFERROR(IF(Data!$C$6="Real",B2039,I2039+J2038+($C$14*$C$12)*(NORMINV(RAND(),$C$15,CHOOSE($G$13,$C$13,F2039,G2039)))),"")</f>
        <v/>
      </c>
      <c r="K2039" s="88" t="str">
        <f>IF(ISNUMBER(A2039), IF($G$16="fixed",$G$17,MIN(H2039*Data!$C$7*$C$16*0.5,$C$17*Data!$C$7))*$C$12,"")</f>
        <v/>
      </c>
      <c r="L2039" s="42" t="str">
        <f t="shared" ca="1" si="960"/>
        <v/>
      </c>
      <c r="M2039" s="44" t="str">
        <f t="shared" ca="1" si="961"/>
        <v/>
      </c>
      <c r="N2039" s="44" t="str">
        <f t="shared" ca="1" si="962"/>
        <v/>
      </c>
      <c r="O2039" s="108" t="str">
        <f t="shared" si="946"/>
        <v/>
      </c>
      <c r="P2039" s="102" t="str">
        <f t="shared" si="947"/>
        <v/>
      </c>
      <c r="Q2039" s="102" t="str">
        <f t="shared" si="948"/>
        <v/>
      </c>
      <c r="R2039" s="120" t="str">
        <f t="shared" si="949"/>
        <v/>
      </c>
      <c r="S2039" s="54" t="str">
        <f t="shared" si="950"/>
        <v/>
      </c>
      <c r="T2039" s="5" t="str">
        <f t="shared" si="951"/>
        <v/>
      </c>
      <c r="U2039" s="152" t="str">
        <f t="shared" si="934"/>
        <v/>
      </c>
      <c r="V2039" s="152" t="str">
        <f t="shared" si="935"/>
        <v/>
      </c>
      <c r="W2039" s="153" t="str">
        <f t="shared" si="936"/>
        <v/>
      </c>
      <c r="X2039" s="153" t="str">
        <f t="shared" si="937"/>
        <v/>
      </c>
      <c r="Y2039" s="153" t="str">
        <f t="shared" si="938"/>
        <v/>
      </c>
      <c r="Z2039" s="153" t="str">
        <f t="shared" si="939"/>
        <v/>
      </c>
      <c r="AA2039" s="152" t="str">
        <f t="shared" si="940"/>
        <v/>
      </c>
      <c r="AB2039" s="152" t="str">
        <f t="shared" si="941"/>
        <v/>
      </c>
      <c r="AC2039" s="154" t="str">
        <f t="shared" si="952"/>
        <v/>
      </c>
      <c r="AD2039" s="154" t="str">
        <f t="shared" si="953"/>
        <v/>
      </c>
      <c r="AE2039" s="3" t="str">
        <f t="shared" si="954"/>
        <v/>
      </c>
      <c r="AF2039" s="3" t="str">
        <f t="shared" si="955"/>
        <v/>
      </c>
      <c r="AG2039" s="3" t="str">
        <f t="shared" si="956"/>
        <v/>
      </c>
      <c r="AH2039" s="4" t="str">
        <f t="shared" si="957"/>
        <v/>
      </c>
      <c r="AI2039" s="75" t="str">
        <f t="shared" si="958"/>
        <v/>
      </c>
      <c r="AJ2039" s="75" t="str">
        <f t="shared" si="959"/>
        <v/>
      </c>
    </row>
    <row r="2040" spans="1:36">
      <c r="A2040" s="41" t="str">
        <f t="shared" si="942"/>
        <v/>
      </c>
      <c r="B2040" s="150" t="str">
        <f>IF(ISNUMBER(A2040),INDEX('MetaTrader Import'!$H$13:$J$5893,TRUNC(((A2040-$A$39+1)-1)/3)+1,MOD((A2040-$A$39+1)-1,3)+1),"")</f>
        <v/>
      </c>
      <c r="C2040" s="43" t="str">
        <f t="shared" si="943"/>
        <v/>
      </c>
      <c r="D2040" s="43" t="str">
        <f t="shared" ca="1" si="933"/>
        <v/>
      </c>
      <c r="E2040" s="43" t="str">
        <f t="shared" si="944"/>
        <v/>
      </c>
      <c r="F2040" s="43" t="str">
        <f t="shared" si="945"/>
        <v/>
      </c>
      <c r="G2040" s="43" t="str">
        <f>IF(A2040&lt;&gt;"",IF(A2040&lt;Data!$G$11*0.25,$C$13/$G$32,IF(A2040&gt;Data!$G$11*0.25,$C$13,$C$13*10)),"")</f>
        <v/>
      </c>
      <c r="H2040" s="43" t="str">
        <f>IF(A2040&lt;&gt;"",IF(Data!$G$9="constant",$C$13,IF(Data!$G$9="squeeze",G2040,F2040)),"")</f>
        <v/>
      </c>
      <c r="I2040" s="38" t="str">
        <f ca="1">IF(ISNUMBER(A2040),NORMINV(RAND(),0,IF(AND(Data!$G$9="squeeze",A2040&lt;Data!$G$11*0.25),$H$32,1)*$C$30*$C$13)*($C$14*$C$12),"")</f>
        <v/>
      </c>
      <c r="J2040" s="42" t="str">
        <f ca="1">IFERROR(IF(Data!$C$6="Real",B2040,I2040+J2039+($C$14*$C$12)*(NORMINV(RAND(),$C$15,CHOOSE($G$13,$C$13,F2040,G2040)))),"")</f>
        <v/>
      </c>
      <c r="K2040" s="88" t="str">
        <f>IF(ISNUMBER(A2040), IF($G$16="fixed",$G$17,MIN(H2040*Data!$C$7*$C$16*0.5,$C$17*Data!$C$7))*$C$12,"")</f>
        <v/>
      </c>
      <c r="L2040" s="42" t="str">
        <f t="shared" ca="1" si="960"/>
        <v/>
      </c>
      <c r="M2040" s="44" t="str">
        <f t="shared" ca="1" si="961"/>
        <v/>
      </c>
      <c r="N2040" s="44" t="str">
        <f t="shared" ca="1" si="962"/>
        <v/>
      </c>
      <c r="O2040" s="108" t="str">
        <f t="shared" si="946"/>
        <v/>
      </c>
      <c r="P2040" s="102" t="str">
        <f t="shared" si="947"/>
        <v/>
      </c>
      <c r="Q2040" s="102" t="str">
        <f t="shared" si="948"/>
        <v/>
      </c>
      <c r="R2040" s="120" t="str">
        <f t="shared" si="949"/>
        <v/>
      </c>
      <c r="S2040" s="54" t="str">
        <f t="shared" si="950"/>
        <v/>
      </c>
      <c r="T2040" s="5" t="str">
        <f t="shared" si="951"/>
        <v/>
      </c>
      <c r="U2040" s="152" t="str">
        <f t="shared" si="934"/>
        <v/>
      </c>
      <c r="V2040" s="152" t="str">
        <f t="shared" si="935"/>
        <v/>
      </c>
      <c r="W2040" s="153" t="str">
        <f t="shared" si="936"/>
        <v/>
      </c>
      <c r="X2040" s="153" t="str">
        <f t="shared" si="937"/>
        <v/>
      </c>
      <c r="Y2040" s="153" t="str">
        <f t="shared" si="938"/>
        <v/>
      </c>
      <c r="Z2040" s="153" t="str">
        <f t="shared" si="939"/>
        <v/>
      </c>
      <c r="AA2040" s="152" t="str">
        <f t="shared" si="940"/>
        <v/>
      </c>
      <c r="AB2040" s="152" t="str">
        <f t="shared" si="941"/>
        <v/>
      </c>
      <c r="AC2040" s="154" t="str">
        <f t="shared" si="952"/>
        <v/>
      </c>
      <c r="AD2040" s="154" t="str">
        <f t="shared" si="953"/>
        <v/>
      </c>
      <c r="AE2040" s="3" t="str">
        <f t="shared" si="954"/>
        <v/>
      </c>
      <c r="AF2040" s="3" t="str">
        <f t="shared" si="955"/>
        <v/>
      </c>
      <c r="AG2040" s="3" t="str">
        <f t="shared" si="956"/>
        <v/>
      </c>
      <c r="AH2040" s="4" t="str">
        <f t="shared" si="957"/>
        <v/>
      </c>
      <c r="AI2040" s="75" t="str">
        <f t="shared" si="958"/>
        <v/>
      </c>
      <c r="AJ2040" s="75" t="str">
        <f t="shared" si="959"/>
        <v/>
      </c>
    </row>
    <row r="2041" spans="1:36">
      <c r="A2041" s="41" t="str">
        <f t="shared" si="942"/>
        <v/>
      </c>
      <c r="B2041" s="150" t="str">
        <f>IF(ISNUMBER(A2041),INDEX('MetaTrader Import'!$H$13:$J$5893,TRUNC(((A2041-$A$39+1)-1)/3)+1,MOD((A2041-$A$39+1)-1,3)+1),"")</f>
        <v/>
      </c>
      <c r="C2041" s="43" t="str">
        <f t="shared" si="943"/>
        <v/>
      </c>
      <c r="D2041" s="43" t="str">
        <f t="shared" ca="1" si="933"/>
        <v/>
      </c>
      <c r="E2041" s="43" t="str">
        <f t="shared" si="944"/>
        <v/>
      </c>
      <c r="F2041" s="43" t="str">
        <f t="shared" si="945"/>
        <v/>
      </c>
      <c r="G2041" s="43" t="str">
        <f>IF(A2041&lt;&gt;"",IF(A2041&lt;Data!$G$11*0.25,$C$13/$G$32,IF(A2041&gt;Data!$G$11*0.25,$C$13,$C$13*10)),"")</f>
        <v/>
      </c>
      <c r="H2041" s="43" t="str">
        <f>IF(A2041&lt;&gt;"",IF(Data!$G$9="constant",$C$13,IF(Data!$G$9="squeeze",G2041,F2041)),"")</f>
        <v/>
      </c>
      <c r="I2041" s="38" t="str">
        <f ca="1">IF(ISNUMBER(A2041),NORMINV(RAND(),0,IF(AND(Data!$G$9="squeeze",A2041&lt;Data!$G$11*0.25),$H$32,1)*$C$30*$C$13)*($C$14*$C$12),"")</f>
        <v/>
      </c>
      <c r="J2041" s="42" t="str">
        <f ca="1">IFERROR(IF(Data!$C$6="Real",B2041,I2041+J2040+($C$14*$C$12)*(NORMINV(RAND(),$C$15,CHOOSE($G$13,$C$13,F2041,G2041)))),"")</f>
        <v/>
      </c>
      <c r="K2041" s="88" t="str">
        <f>IF(ISNUMBER(A2041), IF($G$16="fixed",$G$17,MIN(H2041*Data!$C$7*$C$16*0.5,$C$17*Data!$C$7))*$C$12,"")</f>
        <v/>
      </c>
      <c r="L2041" s="42" t="str">
        <f t="shared" ca="1" si="960"/>
        <v/>
      </c>
      <c r="M2041" s="44" t="str">
        <f t="shared" ca="1" si="961"/>
        <v/>
      </c>
      <c r="N2041" s="44" t="str">
        <f t="shared" ca="1" si="962"/>
        <v/>
      </c>
      <c r="O2041" s="108" t="str">
        <f t="shared" si="946"/>
        <v/>
      </c>
      <c r="P2041" s="102" t="str">
        <f t="shared" si="947"/>
        <v/>
      </c>
      <c r="Q2041" s="102" t="str">
        <f t="shared" si="948"/>
        <v/>
      </c>
      <c r="R2041" s="120" t="str">
        <f t="shared" si="949"/>
        <v/>
      </c>
      <c r="S2041" s="54" t="str">
        <f t="shared" si="950"/>
        <v/>
      </c>
      <c r="T2041" s="5" t="str">
        <f t="shared" si="951"/>
        <v/>
      </c>
      <c r="U2041" s="152" t="str">
        <f t="shared" si="934"/>
        <v/>
      </c>
      <c r="V2041" s="152" t="str">
        <f t="shared" si="935"/>
        <v/>
      </c>
      <c r="W2041" s="153" t="str">
        <f t="shared" si="936"/>
        <v/>
      </c>
      <c r="X2041" s="153" t="str">
        <f t="shared" si="937"/>
        <v/>
      </c>
      <c r="Y2041" s="153" t="str">
        <f t="shared" si="938"/>
        <v/>
      </c>
      <c r="Z2041" s="153" t="str">
        <f t="shared" si="939"/>
        <v/>
      </c>
      <c r="AA2041" s="152" t="str">
        <f t="shared" si="940"/>
        <v/>
      </c>
      <c r="AB2041" s="152" t="str">
        <f t="shared" si="941"/>
        <v/>
      </c>
      <c r="AC2041" s="154" t="str">
        <f t="shared" si="952"/>
        <v/>
      </c>
      <c r="AD2041" s="154" t="str">
        <f t="shared" si="953"/>
        <v/>
      </c>
      <c r="AE2041" s="3" t="str">
        <f t="shared" si="954"/>
        <v/>
      </c>
      <c r="AF2041" s="3" t="str">
        <f t="shared" si="955"/>
        <v/>
      </c>
      <c r="AG2041" s="3" t="str">
        <f t="shared" si="956"/>
        <v/>
      </c>
      <c r="AH2041" s="4" t="str">
        <f t="shared" si="957"/>
        <v/>
      </c>
      <c r="AI2041" s="75" t="str">
        <f t="shared" si="958"/>
        <v/>
      </c>
      <c r="AJ2041" s="75" t="str">
        <f t="shared" si="959"/>
        <v/>
      </c>
    </row>
    <row r="2042" spans="1:36">
      <c r="A2042" s="41" t="str">
        <f t="shared" si="942"/>
        <v/>
      </c>
      <c r="B2042" s="150" t="str">
        <f>IF(ISNUMBER(A2042),INDEX('MetaTrader Import'!$H$13:$J$5893,TRUNC(((A2042-$A$39+1)-1)/3)+1,MOD((A2042-$A$39+1)-1,3)+1),"")</f>
        <v/>
      </c>
      <c r="C2042" s="43" t="str">
        <f t="shared" si="943"/>
        <v/>
      </c>
      <c r="D2042" s="43" t="str">
        <f t="shared" ca="1" si="933"/>
        <v/>
      </c>
      <c r="E2042" s="43" t="str">
        <f t="shared" si="944"/>
        <v/>
      </c>
      <c r="F2042" s="43" t="str">
        <f t="shared" si="945"/>
        <v/>
      </c>
      <c r="G2042" s="43" t="str">
        <f>IF(A2042&lt;&gt;"",IF(A2042&lt;Data!$G$11*0.25,$C$13/$G$32,IF(A2042&gt;Data!$G$11*0.25,$C$13,$C$13*10)),"")</f>
        <v/>
      </c>
      <c r="H2042" s="43" t="str">
        <f>IF(A2042&lt;&gt;"",IF(Data!$G$9="constant",$C$13,IF(Data!$G$9="squeeze",G2042,F2042)),"")</f>
        <v/>
      </c>
      <c r="I2042" s="38" t="str">
        <f ca="1">IF(ISNUMBER(A2042),NORMINV(RAND(),0,IF(AND(Data!$G$9="squeeze",A2042&lt;Data!$G$11*0.25),$H$32,1)*$C$30*$C$13)*($C$14*$C$12),"")</f>
        <v/>
      </c>
      <c r="J2042" s="42" t="str">
        <f ca="1">IFERROR(IF(Data!$C$6="Real",B2042,I2042+J2041+($C$14*$C$12)*(NORMINV(RAND(),$C$15,CHOOSE($G$13,$C$13,F2042,G2042)))),"")</f>
        <v/>
      </c>
      <c r="K2042" s="88" t="str">
        <f>IF(ISNUMBER(A2042), IF($G$16="fixed",$G$17,MIN(H2042*Data!$C$7*$C$16*0.5,$C$17*Data!$C$7))*$C$12,"")</f>
        <v/>
      </c>
      <c r="L2042" s="42" t="str">
        <f t="shared" ca="1" si="960"/>
        <v/>
      </c>
      <c r="M2042" s="44" t="str">
        <f t="shared" ca="1" si="961"/>
        <v/>
      </c>
      <c r="N2042" s="44" t="str">
        <f t="shared" ca="1" si="962"/>
        <v/>
      </c>
      <c r="O2042" s="108" t="str">
        <f t="shared" si="946"/>
        <v/>
      </c>
      <c r="P2042" s="102" t="str">
        <f t="shared" si="947"/>
        <v/>
      </c>
      <c r="Q2042" s="102" t="str">
        <f t="shared" si="948"/>
        <v/>
      </c>
      <c r="R2042" s="120" t="str">
        <f t="shared" si="949"/>
        <v/>
      </c>
      <c r="S2042" s="54" t="str">
        <f t="shared" si="950"/>
        <v/>
      </c>
      <c r="T2042" s="5" t="str">
        <f t="shared" si="951"/>
        <v/>
      </c>
      <c r="U2042" s="152" t="str">
        <f t="shared" si="934"/>
        <v/>
      </c>
      <c r="V2042" s="152" t="str">
        <f t="shared" si="935"/>
        <v/>
      </c>
      <c r="W2042" s="153" t="str">
        <f t="shared" si="936"/>
        <v/>
      </c>
      <c r="X2042" s="153" t="str">
        <f t="shared" si="937"/>
        <v/>
      </c>
      <c r="Y2042" s="153" t="str">
        <f t="shared" si="938"/>
        <v/>
      </c>
      <c r="Z2042" s="153" t="str">
        <f t="shared" si="939"/>
        <v/>
      </c>
      <c r="AA2042" s="152" t="str">
        <f t="shared" si="940"/>
        <v/>
      </c>
      <c r="AB2042" s="152" t="str">
        <f t="shared" si="941"/>
        <v/>
      </c>
      <c r="AC2042" s="154" t="str">
        <f t="shared" si="952"/>
        <v/>
      </c>
      <c r="AD2042" s="154" t="str">
        <f t="shared" si="953"/>
        <v/>
      </c>
      <c r="AE2042" s="3" t="str">
        <f t="shared" si="954"/>
        <v/>
      </c>
      <c r="AF2042" s="3" t="str">
        <f t="shared" si="955"/>
        <v/>
      </c>
      <c r="AG2042" s="3" t="str">
        <f t="shared" si="956"/>
        <v/>
      </c>
      <c r="AH2042" s="4" t="str">
        <f t="shared" si="957"/>
        <v/>
      </c>
      <c r="AI2042" s="75" t="str">
        <f t="shared" si="958"/>
        <v/>
      </c>
      <c r="AJ2042" s="75" t="str">
        <f t="shared" si="959"/>
        <v/>
      </c>
    </row>
    <row r="2043" spans="1:36">
      <c r="A2043" s="41" t="str">
        <f t="shared" si="942"/>
        <v/>
      </c>
      <c r="B2043" s="150" t="str">
        <f>IF(ISNUMBER(A2043),INDEX('MetaTrader Import'!$H$13:$J$5893,TRUNC(((A2043-$A$39+1)-1)/3)+1,MOD((A2043-$A$39+1)-1,3)+1),"")</f>
        <v/>
      </c>
      <c r="C2043" s="43" t="str">
        <f t="shared" si="943"/>
        <v/>
      </c>
      <c r="D2043" s="43" t="str">
        <f t="shared" ca="1" si="933"/>
        <v/>
      </c>
      <c r="E2043" s="43" t="str">
        <f t="shared" si="944"/>
        <v/>
      </c>
      <c r="F2043" s="43" t="str">
        <f t="shared" si="945"/>
        <v/>
      </c>
      <c r="G2043" s="43" t="str">
        <f>IF(A2043&lt;&gt;"",IF(A2043&lt;Data!$G$11*0.25,$C$13/$G$32,IF(A2043&gt;Data!$G$11*0.25,$C$13,$C$13*10)),"")</f>
        <v/>
      </c>
      <c r="H2043" s="43" t="str">
        <f>IF(A2043&lt;&gt;"",IF(Data!$G$9="constant",$C$13,IF(Data!$G$9="squeeze",G2043,F2043)),"")</f>
        <v/>
      </c>
      <c r="I2043" s="38" t="str">
        <f ca="1">IF(ISNUMBER(A2043),NORMINV(RAND(),0,IF(AND(Data!$G$9="squeeze",A2043&lt;Data!$G$11*0.25),$H$32,1)*$C$30*$C$13)*($C$14*$C$12),"")</f>
        <v/>
      </c>
      <c r="J2043" s="42" t="str">
        <f ca="1">IFERROR(IF(Data!$C$6="Real",B2043,I2043+J2042+($C$14*$C$12)*(NORMINV(RAND(),$C$15,CHOOSE($G$13,$C$13,F2043,G2043)))),"")</f>
        <v/>
      </c>
      <c r="K2043" s="88" t="str">
        <f>IF(ISNUMBER(A2043), IF($G$16="fixed",$G$17,MIN(H2043*Data!$C$7*$C$16*0.5,$C$17*Data!$C$7))*$C$12,"")</f>
        <v/>
      </c>
      <c r="L2043" s="42" t="str">
        <f t="shared" ca="1" si="960"/>
        <v/>
      </c>
      <c r="M2043" s="44" t="str">
        <f t="shared" ca="1" si="961"/>
        <v/>
      </c>
      <c r="N2043" s="44" t="str">
        <f t="shared" ca="1" si="962"/>
        <v/>
      </c>
      <c r="O2043" s="108" t="str">
        <f t="shared" si="946"/>
        <v/>
      </c>
      <c r="P2043" s="102" t="str">
        <f t="shared" si="947"/>
        <v/>
      </c>
      <c r="Q2043" s="102" t="str">
        <f t="shared" si="948"/>
        <v/>
      </c>
      <c r="R2043" s="120" t="str">
        <f t="shared" si="949"/>
        <v/>
      </c>
      <c r="S2043" s="54" t="str">
        <f t="shared" si="950"/>
        <v/>
      </c>
      <c r="T2043" s="5" t="str">
        <f t="shared" si="951"/>
        <v/>
      </c>
      <c r="U2043" s="152" t="str">
        <f t="shared" si="934"/>
        <v/>
      </c>
      <c r="V2043" s="152" t="str">
        <f t="shared" si="935"/>
        <v/>
      </c>
      <c r="W2043" s="153" t="str">
        <f t="shared" si="936"/>
        <v/>
      </c>
      <c r="X2043" s="153" t="str">
        <f t="shared" si="937"/>
        <v/>
      </c>
      <c r="Y2043" s="153" t="str">
        <f t="shared" si="938"/>
        <v/>
      </c>
      <c r="Z2043" s="153" t="str">
        <f t="shared" si="939"/>
        <v/>
      </c>
      <c r="AA2043" s="152" t="str">
        <f t="shared" si="940"/>
        <v/>
      </c>
      <c r="AB2043" s="152" t="str">
        <f t="shared" si="941"/>
        <v/>
      </c>
      <c r="AC2043" s="154" t="str">
        <f t="shared" si="952"/>
        <v/>
      </c>
      <c r="AD2043" s="154" t="str">
        <f t="shared" si="953"/>
        <v/>
      </c>
      <c r="AE2043" s="3" t="str">
        <f t="shared" si="954"/>
        <v/>
      </c>
      <c r="AF2043" s="3" t="str">
        <f t="shared" si="955"/>
        <v/>
      </c>
      <c r="AG2043" s="3" t="str">
        <f t="shared" si="956"/>
        <v/>
      </c>
      <c r="AH2043" s="4" t="str">
        <f t="shared" si="957"/>
        <v/>
      </c>
      <c r="AI2043" s="75" t="str">
        <f t="shared" si="958"/>
        <v/>
      </c>
      <c r="AJ2043" s="75" t="str">
        <f t="shared" si="959"/>
        <v/>
      </c>
    </row>
    <row r="2044" spans="1:36">
      <c r="A2044" s="41" t="str">
        <f t="shared" si="942"/>
        <v/>
      </c>
      <c r="B2044" s="150" t="str">
        <f>IF(ISNUMBER(A2044),INDEX('MetaTrader Import'!$H$13:$J$5893,TRUNC(((A2044-$A$39+1)-1)/3)+1,MOD((A2044-$A$39+1)-1,3)+1),"")</f>
        <v/>
      </c>
      <c r="C2044" s="43" t="str">
        <f t="shared" si="943"/>
        <v/>
      </c>
      <c r="D2044" s="43" t="str">
        <f t="shared" ca="1" si="933"/>
        <v/>
      </c>
      <c r="E2044" s="43" t="str">
        <f t="shared" si="944"/>
        <v/>
      </c>
      <c r="F2044" s="43" t="str">
        <f t="shared" si="945"/>
        <v/>
      </c>
      <c r="G2044" s="43" t="str">
        <f>IF(A2044&lt;&gt;"",IF(A2044&lt;Data!$G$11*0.25,$C$13/$G$32,IF(A2044&gt;Data!$G$11*0.25,$C$13,$C$13*10)),"")</f>
        <v/>
      </c>
      <c r="H2044" s="43" t="str">
        <f>IF(A2044&lt;&gt;"",IF(Data!$G$9="constant",$C$13,IF(Data!$G$9="squeeze",G2044,F2044)),"")</f>
        <v/>
      </c>
      <c r="I2044" s="38" t="str">
        <f ca="1">IF(ISNUMBER(A2044),NORMINV(RAND(),0,IF(AND(Data!$G$9="squeeze",A2044&lt;Data!$G$11*0.25),$H$32,1)*$C$30*$C$13)*($C$14*$C$12),"")</f>
        <v/>
      </c>
      <c r="J2044" s="42" t="str">
        <f ca="1">IFERROR(IF(Data!$C$6="Real",B2044,I2044+J2043+($C$14*$C$12)*(NORMINV(RAND(),$C$15,CHOOSE($G$13,$C$13,F2044,G2044)))),"")</f>
        <v/>
      </c>
      <c r="K2044" s="88" t="str">
        <f>IF(ISNUMBER(A2044), IF($G$16="fixed",$G$17,MIN(H2044*Data!$C$7*$C$16*0.5,$C$17*Data!$C$7))*$C$12,"")</f>
        <v/>
      </c>
      <c r="L2044" s="42" t="str">
        <f t="shared" ca="1" si="960"/>
        <v/>
      </c>
      <c r="M2044" s="44" t="str">
        <f t="shared" ca="1" si="961"/>
        <v/>
      </c>
      <c r="N2044" s="44" t="str">
        <f t="shared" ca="1" si="962"/>
        <v/>
      </c>
      <c r="O2044" s="108" t="str">
        <f t="shared" si="946"/>
        <v/>
      </c>
      <c r="P2044" s="102" t="str">
        <f t="shared" si="947"/>
        <v/>
      </c>
      <c r="Q2044" s="102" t="str">
        <f t="shared" si="948"/>
        <v/>
      </c>
      <c r="R2044" s="120" t="str">
        <f t="shared" si="949"/>
        <v/>
      </c>
      <c r="S2044" s="54" t="str">
        <f t="shared" si="950"/>
        <v/>
      </c>
      <c r="T2044" s="5" t="str">
        <f t="shared" si="951"/>
        <v/>
      </c>
      <c r="U2044" s="152" t="str">
        <f t="shared" si="934"/>
        <v/>
      </c>
      <c r="V2044" s="152" t="str">
        <f t="shared" si="935"/>
        <v/>
      </c>
      <c r="W2044" s="153" t="str">
        <f t="shared" si="936"/>
        <v/>
      </c>
      <c r="X2044" s="153" t="str">
        <f t="shared" si="937"/>
        <v/>
      </c>
      <c r="Y2044" s="153" t="str">
        <f t="shared" si="938"/>
        <v/>
      </c>
      <c r="Z2044" s="153" t="str">
        <f t="shared" si="939"/>
        <v/>
      </c>
      <c r="AA2044" s="152" t="str">
        <f t="shared" si="940"/>
        <v/>
      </c>
      <c r="AB2044" s="152" t="str">
        <f t="shared" si="941"/>
        <v/>
      </c>
      <c r="AC2044" s="154" t="str">
        <f t="shared" si="952"/>
        <v/>
      </c>
      <c r="AD2044" s="154" t="str">
        <f t="shared" si="953"/>
        <v/>
      </c>
      <c r="AE2044" s="3" t="str">
        <f t="shared" si="954"/>
        <v/>
      </c>
      <c r="AF2044" s="3" t="str">
        <f t="shared" si="955"/>
        <v/>
      </c>
      <c r="AG2044" s="3" t="str">
        <f t="shared" si="956"/>
        <v/>
      </c>
      <c r="AH2044" s="4" t="str">
        <f t="shared" si="957"/>
        <v/>
      </c>
      <c r="AI2044" s="75" t="str">
        <f t="shared" si="958"/>
        <v/>
      </c>
      <c r="AJ2044" s="75" t="str">
        <f t="shared" si="959"/>
        <v/>
      </c>
    </row>
    <row r="2045" spans="1:36">
      <c r="A2045" s="41" t="str">
        <f t="shared" si="942"/>
        <v/>
      </c>
      <c r="B2045" s="150" t="str">
        <f>IF(ISNUMBER(A2045),INDEX('MetaTrader Import'!$H$13:$J$5893,TRUNC(((A2045-$A$39+1)-1)/3)+1,MOD((A2045-$A$39+1)-1,3)+1),"")</f>
        <v/>
      </c>
      <c r="C2045" s="43" t="str">
        <f t="shared" si="943"/>
        <v/>
      </c>
      <c r="D2045" s="43" t="str">
        <f t="shared" ca="1" si="933"/>
        <v/>
      </c>
      <c r="E2045" s="43" t="str">
        <f t="shared" si="944"/>
        <v/>
      </c>
      <c r="F2045" s="43" t="str">
        <f t="shared" si="945"/>
        <v/>
      </c>
      <c r="G2045" s="43" t="str">
        <f>IF(A2045&lt;&gt;"",IF(A2045&lt;Data!$G$11*0.25,$C$13/$G$32,IF(A2045&gt;Data!$G$11*0.25,$C$13,$C$13*10)),"")</f>
        <v/>
      </c>
      <c r="H2045" s="43" t="str">
        <f>IF(A2045&lt;&gt;"",IF(Data!$G$9="constant",$C$13,IF(Data!$G$9="squeeze",G2045,F2045)),"")</f>
        <v/>
      </c>
      <c r="I2045" s="38" t="str">
        <f ca="1">IF(ISNUMBER(A2045),NORMINV(RAND(),0,IF(AND(Data!$G$9="squeeze",A2045&lt;Data!$G$11*0.25),$H$32,1)*$C$30*$C$13)*($C$14*$C$12),"")</f>
        <v/>
      </c>
      <c r="J2045" s="42" t="str">
        <f ca="1">IFERROR(IF(Data!$C$6="Real",B2045,I2045+J2044+($C$14*$C$12)*(NORMINV(RAND(),$C$15,CHOOSE($G$13,$C$13,F2045,G2045)))),"")</f>
        <v/>
      </c>
      <c r="K2045" s="88" t="str">
        <f>IF(ISNUMBER(A2045), IF($G$16="fixed",$G$17,MIN(H2045*Data!$C$7*$C$16*0.5,$C$17*Data!$C$7))*$C$12,"")</f>
        <v/>
      </c>
      <c r="L2045" s="42" t="str">
        <f t="shared" ca="1" si="960"/>
        <v/>
      </c>
      <c r="M2045" s="44" t="str">
        <f t="shared" ca="1" si="961"/>
        <v/>
      </c>
      <c r="N2045" s="44" t="str">
        <f t="shared" ca="1" si="962"/>
        <v/>
      </c>
      <c r="O2045" s="108" t="str">
        <f t="shared" si="946"/>
        <v/>
      </c>
      <c r="P2045" s="102" t="str">
        <f t="shared" si="947"/>
        <v/>
      </c>
      <c r="Q2045" s="102" t="str">
        <f t="shared" si="948"/>
        <v/>
      </c>
      <c r="R2045" s="120" t="str">
        <f t="shared" si="949"/>
        <v/>
      </c>
      <c r="S2045" s="54" t="str">
        <f t="shared" si="950"/>
        <v/>
      </c>
      <c r="T2045" s="5" t="str">
        <f t="shared" si="951"/>
        <v/>
      </c>
      <c r="U2045" s="152" t="str">
        <f t="shared" si="934"/>
        <v/>
      </c>
      <c r="V2045" s="152" t="str">
        <f t="shared" si="935"/>
        <v/>
      </c>
      <c r="W2045" s="153" t="str">
        <f t="shared" si="936"/>
        <v/>
      </c>
      <c r="X2045" s="153" t="str">
        <f t="shared" si="937"/>
        <v/>
      </c>
      <c r="Y2045" s="153" t="str">
        <f t="shared" si="938"/>
        <v/>
      </c>
      <c r="Z2045" s="153" t="str">
        <f t="shared" si="939"/>
        <v/>
      </c>
      <c r="AA2045" s="152" t="str">
        <f t="shared" si="940"/>
        <v/>
      </c>
      <c r="AB2045" s="152" t="str">
        <f t="shared" si="941"/>
        <v/>
      </c>
      <c r="AC2045" s="154" t="str">
        <f t="shared" si="952"/>
        <v/>
      </c>
      <c r="AD2045" s="154" t="str">
        <f t="shared" si="953"/>
        <v/>
      </c>
      <c r="AE2045" s="3" t="str">
        <f t="shared" si="954"/>
        <v/>
      </c>
      <c r="AF2045" s="3" t="str">
        <f t="shared" si="955"/>
        <v/>
      </c>
      <c r="AG2045" s="3" t="str">
        <f t="shared" si="956"/>
        <v/>
      </c>
      <c r="AH2045" s="4" t="str">
        <f t="shared" si="957"/>
        <v/>
      </c>
      <c r="AI2045" s="75" t="str">
        <f t="shared" si="958"/>
        <v/>
      </c>
      <c r="AJ2045" s="75" t="str">
        <f t="shared" si="959"/>
        <v/>
      </c>
    </row>
    <row r="2046" spans="1:36">
      <c r="A2046" s="41" t="str">
        <f t="shared" si="942"/>
        <v/>
      </c>
      <c r="B2046" s="150" t="str">
        <f>IF(ISNUMBER(A2046),INDEX('MetaTrader Import'!$H$13:$J$5893,TRUNC(((A2046-$A$39+1)-1)/3)+1,MOD((A2046-$A$39+1)-1,3)+1),"")</f>
        <v/>
      </c>
      <c r="C2046" s="43" t="str">
        <f t="shared" si="943"/>
        <v/>
      </c>
      <c r="D2046" s="43" t="str">
        <f t="shared" ca="1" si="933"/>
        <v/>
      </c>
      <c r="E2046" s="43" t="str">
        <f t="shared" si="944"/>
        <v/>
      </c>
      <c r="F2046" s="43" t="str">
        <f t="shared" si="945"/>
        <v/>
      </c>
      <c r="G2046" s="43" t="str">
        <f>IF(A2046&lt;&gt;"",IF(A2046&lt;Data!$G$11*0.25,$C$13/$G$32,IF(A2046&gt;Data!$G$11*0.25,$C$13,$C$13*10)),"")</f>
        <v/>
      </c>
      <c r="H2046" s="43" t="str">
        <f>IF(A2046&lt;&gt;"",IF(Data!$G$9="constant",$C$13,IF(Data!$G$9="squeeze",G2046,F2046)),"")</f>
        <v/>
      </c>
      <c r="I2046" s="38" t="str">
        <f ca="1">IF(ISNUMBER(A2046),NORMINV(RAND(),0,IF(AND(Data!$G$9="squeeze",A2046&lt;Data!$G$11*0.25),$H$32,1)*$C$30*$C$13)*($C$14*$C$12),"")</f>
        <v/>
      </c>
      <c r="J2046" s="42" t="str">
        <f ca="1">IFERROR(IF(Data!$C$6="Real",B2046,I2046+J2045+($C$14*$C$12)*(NORMINV(RAND(),$C$15,CHOOSE($G$13,$C$13,F2046,G2046)))),"")</f>
        <v/>
      </c>
      <c r="K2046" s="88" t="str">
        <f>IF(ISNUMBER(A2046), IF($G$16="fixed",$G$17,MIN(H2046*Data!$C$7*$C$16*0.5,$C$17*Data!$C$7))*$C$12,"")</f>
        <v/>
      </c>
      <c r="L2046" s="42" t="str">
        <f t="shared" ca="1" si="960"/>
        <v/>
      </c>
      <c r="M2046" s="44" t="str">
        <f t="shared" ca="1" si="961"/>
        <v/>
      </c>
      <c r="N2046" s="44" t="str">
        <f t="shared" ca="1" si="962"/>
        <v/>
      </c>
      <c r="O2046" s="108" t="str">
        <f t="shared" si="946"/>
        <v/>
      </c>
      <c r="P2046" s="102" t="str">
        <f t="shared" si="947"/>
        <v/>
      </c>
      <c r="Q2046" s="102" t="str">
        <f t="shared" si="948"/>
        <v/>
      </c>
      <c r="R2046" s="120" t="str">
        <f t="shared" si="949"/>
        <v/>
      </c>
      <c r="S2046" s="54" t="str">
        <f t="shared" si="950"/>
        <v/>
      </c>
      <c r="T2046" s="5" t="str">
        <f t="shared" si="951"/>
        <v/>
      </c>
      <c r="U2046" s="152" t="str">
        <f t="shared" si="934"/>
        <v/>
      </c>
      <c r="V2046" s="152" t="str">
        <f t="shared" si="935"/>
        <v/>
      </c>
      <c r="W2046" s="153" t="str">
        <f t="shared" si="936"/>
        <v/>
      </c>
      <c r="X2046" s="153" t="str">
        <f t="shared" si="937"/>
        <v/>
      </c>
      <c r="Y2046" s="153" t="str">
        <f t="shared" si="938"/>
        <v/>
      </c>
      <c r="Z2046" s="153" t="str">
        <f t="shared" si="939"/>
        <v/>
      </c>
      <c r="AA2046" s="152" t="str">
        <f t="shared" si="940"/>
        <v/>
      </c>
      <c r="AB2046" s="152" t="str">
        <f t="shared" si="941"/>
        <v/>
      </c>
      <c r="AC2046" s="154" t="str">
        <f t="shared" si="952"/>
        <v/>
      </c>
      <c r="AD2046" s="154" t="str">
        <f t="shared" si="953"/>
        <v/>
      </c>
      <c r="AE2046" s="3" t="str">
        <f t="shared" si="954"/>
        <v/>
      </c>
      <c r="AF2046" s="3" t="str">
        <f t="shared" si="955"/>
        <v/>
      </c>
      <c r="AG2046" s="3" t="str">
        <f t="shared" si="956"/>
        <v/>
      </c>
      <c r="AH2046" s="4" t="str">
        <f t="shared" si="957"/>
        <v/>
      </c>
      <c r="AI2046" s="75" t="str">
        <f t="shared" si="958"/>
        <v/>
      </c>
      <c r="AJ2046" s="75" t="str">
        <f t="shared" si="959"/>
        <v/>
      </c>
    </row>
    <row r="2047" spans="1:36">
      <c r="A2047" s="41" t="str">
        <f t="shared" si="942"/>
        <v/>
      </c>
      <c r="B2047" s="150" t="str">
        <f>IF(ISNUMBER(A2047),INDEX('MetaTrader Import'!$H$13:$J$5893,TRUNC(((A2047-$A$39+1)-1)/3)+1,MOD((A2047-$A$39+1)-1,3)+1),"")</f>
        <v/>
      </c>
      <c r="C2047" s="43" t="str">
        <f t="shared" si="943"/>
        <v/>
      </c>
      <c r="D2047" s="43" t="str">
        <f t="shared" ca="1" si="933"/>
        <v/>
      </c>
      <c r="E2047" s="43" t="str">
        <f t="shared" si="944"/>
        <v/>
      </c>
      <c r="F2047" s="43" t="str">
        <f t="shared" si="945"/>
        <v/>
      </c>
      <c r="G2047" s="43" t="str">
        <f>IF(A2047&lt;&gt;"",IF(A2047&lt;Data!$G$11*0.25,$C$13/$G$32,IF(A2047&gt;Data!$G$11*0.25,$C$13,$C$13*10)),"")</f>
        <v/>
      </c>
      <c r="H2047" s="43" t="str">
        <f>IF(A2047&lt;&gt;"",IF(Data!$G$9="constant",$C$13,IF(Data!$G$9="squeeze",G2047,F2047)),"")</f>
        <v/>
      </c>
      <c r="I2047" s="38" t="str">
        <f ca="1">IF(ISNUMBER(A2047),NORMINV(RAND(),0,IF(AND(Data!$G$9="squeeze",A2047&lt;Data!$G$11*0.25),$H$32,1)*$C$30*$C$13)*($C$14*$C$12),"")</f>
        <v/>
      </c>
      <c r="J2047" s="42" t="str">
        <f ca="1">IFERROR(IF(Data!$C$6="Real",B2047,I2047+J2046+($C$14*$C$12)*(NORMINV(RAND(),$C$15,CHOOSE($G$13,$C$13,F2047,G2047)))),"")</f>
        <v/>
      </c>
      <c r="K2047" s="88" t="str">
        <f>IF(ISNUMBER(A2047), IF($G$16="fixed",$G$17,MIN(H2047*Data!$C$7*$C$16*0.5,$C$17*Data!$C$7))*$C$12,"")</f>
        <v/>
      </c>
      <c r="L2047" s="42" t="str">
        <f t="shared" ca="1" si="960"/>
        <v/>
      </c>
      <c r="M2047" s="44" t="str">
        <f t="shared" ca="1" si="961"/>
        <v/>
      </c>
      <c r="N2047" s="44" t="str">
        <f t="shared" ca="1" si="962"/>
        <v/>
      </c>
      <c r="O2047" s="108" t="str">
        <f t="shared" si="946"/>
        <v/>
      </c>
      <c r="P2047" s="102" t="str">
        <f t="shared" si="947"/>
        <v/>
      </c>
      <c r="Q2047" s="102" t="str">
        <f t="shared" si="948"/>
        <v/>
      </c>
      <c r="R2047" s="120" t="str">
        <f t="shared" si="949"/>
        <v/>
      </c>
      <c r="S2047" s="54" t="str">
        <f t="shared" si="950"/>
        <v/>
      </c>
      <c r="T2047" s="5" t="str">
        <f t="shared" si="951"/>
        <v/>
      </c>
      <c r="U2047" s="152" t="str">
        <f t="shared" si="934"/>
        <v/>
      </c>
      <c r="V2047" s="152" t="str">
        <f t="shared" si="935"/>
        <v/>
      </c>
      <c r="W2047" s="153" t="str">
        <f t="shared" si="936"/>
        <v/>
      </c>
      <c r="X2047" s="153" t="str">
        <f t="shared" si="937"/>
        <v/>
      </c>
      <c r="Y2047" s="153" t="str">
        <f t="shared" si="938"/>
        <v/>
      </c>
      <c r="Z2047" s="153" t="str">
        <f t="shared" si="939"/>
        <v/>
      </c>
      <c r="AA2047" s="152" t="str">
        <f t="shared" si="940"/>
        <v/>
      </c>
      <c r="AB2047" s="152" t="str">
        <f t="shared" si="941"/>
        <v/>
      </c>
      <c r="AC2047" s="154" t="str">
        <f t="shared" si="952"/>
        <v/>
      </c>
      <c r="AD2047" s="154" t="str">
        <f t="shared" si="953"/>
        <v/>
      </c>
      <c r="AE2047" s="3" t="str">
        <f t="shared" si="954"/>
        <v/>
      </c>
      <c r="AF2047" s="3" t="str">
        <f t="shared" si="955"/>
        <v/>
      </c>
      <c r="AG2047" s="3" t="str">
        <f t="shared" si="956"/>
        <v/>
      </c>
      <c r="AH2047" s="4" t="str">
        <f t="shared" si="957"/>
        <v/>
      </c>
      <c r="AI2047" s="75" t="str">
        <f t="shared" si="958"/>
        <v/>
      </c>
      <c r="AJ2047" s="75" t="str">
        <f t="shared" si="959"/>
        <v/>
      </c>
    </row>
    <row r="2048" spans="1:36">
      <c r="A2048" s="41" t="str">
        <f t="shared" si="942"/>
        <v/>
      </c>
      <c r="B2048" s="150" t="str">
        <f>IF(ISNUMBER(A2048),INDEX('MetaTrader Import'!$H$13:$J$5893,TRUNC(((A2048-$A$39+1)-1)/3)+1,MOD((A2048-$A$39+1)-1,3)+1),"")</f>
        <v/>
      </c>
      <c r="C2048" s="43" t="str">
        <f t="shared" si="943"/>
        <v/>
      </c>
      <c r="D2048" s="43" t="str">
        <f t="shared" ca="1" si="933"/>
        <v/>
      </c>
      <c r="E2048" s="43" t="str">
        <f t="shared" si="944"/>
        <v/>
      </c>
      <c r="F2048" s="43" t="str">
        <f t="shared" si="945"/>
        <v/>
      </c>
      <c r="G2048" s="43" t="str">
        <f>IF(A2048&lt;&gt;"",IF(A2048&lt;Data!$G$11*0.25,$C$13/$G$32,IF(A2048&gt;Data!$G$11*0.25,$C$13,$C$13*10)),"")</f>
        <v/>
      </c>
      <c r="H2048" s="43" t="str">
        <f>IF(A2048&lt;&gt;"",IF(Data!$G$9="constant",$C$13,IF(Data!$G$9="squeeze",G2048,F2048)),"")</f>
        <v/>
      </c>
      <c r="I2048" s="38" t="str">
        <f ca="1">IF(ISNUMBER(A2048),NORMINV(RAND(),0,IF(AND(Data!$G$9="squeeze",A2048&lt;Data!$G$11*0.25),$H$32,1)*$C$30*$C$13)*($C$14*$C$12),"")</f>
        <v/>
      </c>
      <c r="J2048" s="42" t="str">
        <f ca="1">IFERROR(IF(Data!$C$6="Real",B2048,I2048+J2047+($C$14*$C$12)*(NORMINV(RAND(),$C$15,CHOOSE($G$13,$C$13,F2048,G2048)))),"")</f>
        <v/>
      </c>
      <c r="K2048" s="88" t="str">
        <f>IF(ISNUMBER(A2048), IF($G$16="fixed",$G$17,MIN(H2048*Data!$C$7*$C$16*0.5,$C$17*Data!$C$7))*$C$12,"")</f>
        <v/>
      </c>
      <c r="L2048" s="42" t="str">
        <f t="shared" ca="1" si="960"/>
        <v/>
      </c>
      <c r="M2048" s="44" t="str">
        <f t="shared" ca="1" si="961"/>
        <v/>
      </c>
      <c r="N2048" s="44" t="str">
        <f t="shared" ca="1" si="962"/>
        <v/>
      </c>
      <c r="O2048" s="108" t="str">
        <f t="shared" si="946"/>
        <v/>
      </c>
      <c r="P2048" s="102" t="str">
        <f t="shared" si="947"/>
        <v/>
      </c>
      <c r="Q2048" s="102" t="str">
        <f t="shared" si="948"/>
        <v/>
      </c>
      <c r="R2048" s="120" t="str">
        <f t="shared" si="949"/>
        <v/>
      </c>
      <c r="S2048" s="54" t="str">
        <f t="shared" si="950"/>
        <v/>
      </c>
      <c r="T2048" s="5" t="str">
        <f t="shared" si="951"/>
        <v/>
      </c>
      <c r="U2048" s="152" t="str">
        <f t="shared" si="934"/>
        <v/>
      </c>
      <c r="V2048" s="152" t="str">
        <f t="shared" si="935"/>
        <v/>
      </c>
      <c r="W2048" s="153" t="str">
        <f t="shared" si="936"/>
        <v/>
      </c>
      <c r="X2048" s="153" t="str">
        <f t="shared" si="937"/>
        <v/>
      </c>
      <c r="Y2048" s="153" t="str">
        <f t="shared" si="938"/>
        <v/>
      </c>
      <c r="Z2048" s="153" t="str">
        <f t="shared" si="939"/>
        <v/>
      </c>
      <c r="AA2048" s="152" t="str">
        <f t="shared" si="940"/>
        <v/>
      </c>
      <c r="AB2048" s="152" t="str">
        <f t="shared" si="941"/>
        <v/>
      </c>
      <c r="AC2048" s="154" t="str">
        <f t="shared" si="952"/>
        <v/>
      </c>
      <c r="AD2048" s="154" t="str">
        <f t="shared" si="953"/>
        <v/>
      </c>
      <c r="AE2048" s="3" t="str">
        <f t="shared" si="954"/>
        <v/>
      </c>
      <c r="AF2048" s="3" t="str">
        <f t="shared" si="955"/>
        <v/>
      </c>
      <c r="AG2048" s="3" t="str">
        <f t="shared" si="956"/>
        <v/>
      </c>
      <c r="AH2048" s="4" t="str">
        <f t="shared" si="957"/>
        <v/>
      </c>
      <c r="AI2048" s="75" t="str">
        <f t="shared" si="958"/>
        <v/>
      </c>
      <c r="AJ2048" s="75" t="str">
        <f t="shared" si="959"/>
        <v/>
      </c>
    </row>
    <row r="2049" spans="1:36">
      <c r="A2049" s="41" t="str">
        <f t="shared" si="942"/>
        <v/>
      </c>
      <c r="B2049" s="150" t="str">
        <f>IF(ISNUMBER(A2049),INDEX('MetaTrader Import'!$H$13:$J$5893,TRUNC(((A2049-$A$39+1)-1)/3)+1,MOD((A2049-$A$39+1)-1,3)+1),"")</f>
        <v/>
      </c>
      <c r="C2049" s="43" t="str">
        <f t="shared" si="943"/>
        <v/>
      </c>
      <c r="D2049" s="43" t="str">
        <f t="shared" ca="1" si="933"/>
        <v/>
      </c>
      <c r="E2049" s="43" t="str">
        <f t="shared" si="944"/>
        <v/>
      </c>
      <c r="F2049" s="43" t="str">
        <f t="shared" si="945"/>
        <v/>
      </c>
      <c r="G2049" s="43" t="str">
        <f>IF(A2049&lt;&gt;"",IF(A2049&lt;Data!$G$11*0.25,$C$13/$G$32,IF(A2049&gt;Data!$G$11*0.25,$C$13,$C$13*10)),"")</f>
        <v/>
      </c>
      <c r="H2049" s="43" t="str">
        <f>IF(A2049&lt;&gt;"",IF(Data!$G$9="constant",$C$13,IF(Data!$G$9="squeeze",G2049,F2049)),"")</f>
        <v/>
      </c>
      <c r="I2049" s="38" t="str">
        <f ca="1">IF(ISNUMBER(A2049),NORMINV(RAND(),0,IF(AND(Data!$G$9="squeeze",A2049&lt;Data!$G$11*0.25),$H$32,1)*$C$30*$C$13)*($C$14*$C$12),"")</f>
        <v/>
      </c>
      <c r="J2049" s="42" t="str">
        <f ca="1">IFERROR(IF(Data!$C$6="Real",B2049,I2049+J2048+($C$14*$C$12)*(NORMINV(RAND(),$C$15,CHOOSE($G$13,$C$13,F2049,G2049)))),"")</f>
        <v/>
      </c>
      <c r="K2049" s="88" t="str">
        <f>IF(ISNUMBER(A2049), IF($G$16="fixed",$G$17,MIN(H2049*Data!$C$7*$C$16*0.5,$C$17*Data!$C$7))*$C$12,"")</f>
        <v/>
      </c>
      <c r="L2049" s="42" t="str">
        <f t="shared" ca="1" si="960"/>
        <v/>
      </c>
      <c r="M2049" s="44" t="str">
        <f t="shared" ca="1" si="961"/>
        <v/>
      </c>
      <c r="N2049" s="44" t="str">
        <f t="shared" ca="1" si="962"/>
        <v/>
      </c>
      <c r="O2049" s="108" t="str">
        <f t="shared" si="946"/>
        <v/>
      </c>
      <c r="P2049" s="102" t="str">
        <f t="shared" si="947"/>
        <v/>
      </c>
      <c r="Q2049" s="102" t="str">
        <f t="shared" si="948"/>
        <v/>
      </c>
      <c r="R2049" s="120" t="str">
        <f t="shared" si="949"/>
        <v/>
      </c>
      <c r="S2049" s="54" t="str">
        <f t="shared" si="950"/>
        <v/>
      </c>
      <c r="T2049" s="5" t="str">
        <f t="shared" si="951"/>
        <v/>
      </c>
      <c r="U2049" s="152" t="str">
        <f t="shared" si="934"/>
        <v/>
      </c>
      <c r="V2049" s="152" t="str">
        <f t="shared" si="935"/>
        <v/>
      </c>
      <c r="W2049" s="153" t="str">
        <f t="shared" si="936"/>
        <v/>
      </c>
      <c r="X2049" s="153" t="str">
        <f t="shared" si="937"/>
        <v/>
      </c>
      <c r="Y2049" s="153" t="str">
        <f t="shared" si="938"/>
        <v/>
      </c>
      <c r="Z2049" s="153" t="str">
        <f t="shared" si="939"/>
        <v/>
      </c>
      <c r="AA2049" s="152" t="str">
        <f t="shared" si="940"/>
        <v/>
      </c>
      <c r="AB2049" s="152" t="str">
        <f t="shared" si="941"/>
        <v/>
      </c>
      <c r="AC2049" s="154" t="str">
        <f t="shared" si="952"/>
        <v/>
      </c>
      <c r="AD2049" s="154" t="str">
        <f t="shared" si="953"/>
        <v/>
      </c>
      <c r="AE2049" s="3" t="str">
        <f t="shared" si="954"/>
        <v/>
      </c>
      <c r="AF2049" s="3" t="str">
        <f t="shared" si="955"/>
        <v/>
      </c>
      <c r="AG2049" s="3" t="str">
        <f t="shared" si="956"/>
        <v/>
      </c>
      <c r="AH2049" s="4" t="str">
        <f t="shared" si="957"/>
        <v/>
      </c>
      <c r="AI2049" s="75" t="str">
        <f t="shared" si="958"/>
        <v/>
      </c>
      <c r="AJ2049" s="75" t="str">
        <f t="shared" si="959"/>
        <v/>
      </c>
    </row>
    <row r="2050" spans="1:36">
      <c r="A2050" s="41" t="str">
        <f t="shared" si="942"/>
        <v/>
      </c>
      <c r="B2050" s="150" t="str">
        <f>IF(ISNUMBER(A2050),INDEX('MetaTrader Import'!$H$13:$J$5893,TRUNC(((A2050-$A$39+1)-1)/3)+1,MOD((A2050-$A$39+1)-1,3)+1),"")</f>
        <v/>
      </c>
      <c r="C2050" s="43" t="str">
        <f t="shared" si="943"/>
        <v/>
      </c>
      <c r="D2050" s="43" t="str">
        <f t="shared" ca="1" si="933"/>
        <v/>
      </c>
      <c r="E2050" s="43" t="str">
        <f t="shared" si="944"/>
        <v/>
      </c>
      <c r="F2050" s="43" t="str">
        <f t="shared" si="945"/>
        <v/>
      </c>
      <c r="G2050" s="43" t="str">
        <f>IF(A2050&lt;&gt;"",IF(A2050&lt;Data!$G$11*0.25,$C$13/$G$32,IF(A2050&gt;Data!$G$11*0.25,$C$13,$C$13*10)),"")</f>
        <v/>
      </c>
      <c r="H2050" s="43" t="str">
        <f>IF(A2050&lt;&gt;"",IF(Data!$G$9="constant",$C$13,IF(Data!$G$9="squeeze",G2050,F2050)),"")</f>
        <v/>
      </c>
      <c r="I2050" s="38" t="str">
        <f ca="1">IF(ISNUMBER(A2050),NORMINV(RAND(),0,IF(AND(Data!$G$9="squeeze",A2050&lt;Data!$G$11*0.25),$H$32,1)*$C$30*$C$13)*($C$14*$C$12),"")</f>
        <v/>
      </c>
      <c r="J2050" s="42" t="str">
        <f ca="1">IFERROR(IF(Data!$C$6="Real",B2050,I2050+J2049+($C$14*$C$12)*(NORMINV(RAND(),$C$15,CHOOSE($G$13,$C$13,F2050,G2050)))),"")</f>
        <v/>
      </c>
      <c r="K2050" s="88" t="str">
        <f>IF(ISNUMBER(A2050), IF($G$16="fixed",$G$17,MIN(H2050*Data!$C$7*$C$16*0.5,$C$17*Data!$C$7))*$C$12,"")</f>
        <v/>
      </c>
      <c r="L2050" s="42" t="str">
        <f t="shared" ca="1" si="960"/>
        <v/>
      </c>
      <c r="M2050" s="44" t="str">
        <f t="shared" ca="1" si="961"/>
        <v/>
      </c>
      <c r="N2050" s="44" t="str">
        <f t="shared" ca="1" si="962"/>
        <v/>
      </c>
      <c r="O2050" s="108" t="str">
        <f t="shared" si="946"/>
        <v/>
      </c>
      <c r="P2050" s="102" t="str">
        <f t="shared" si="947"/>
        <v/>
      </c>
      <c r="Q2050" s="102" t="str">
        <f t="shared" si="948"/>
        <v/>
      </c>
      <c r="R2050" s="120" t="str">
        <f t="shared" si="949"/>
        <v/>
      </c>
      <c r="S2050" s="54" t="str">
        <f t="shared" si="950"/>
        <v/>
      </c>
      <c r="T2050" s="5" t="str">
        <f t="shared" si="951"/>
        <v/>
      </c>
      <c r="U2050" s="152" t="str">
        <f t="shared" si="934"/>
        <v/>
      </c>
      <c r="V2050" s="152" t="str">
        <f t="shared" si="935"/>
        <v/>
      </c>
      <c r="W2050" s="153" t="str">
        <f t="shared" si="936"/>
        <v/>
      </c>
      <c r="X2050" s="153" t="str">
        <f t="shared" si="937"/>
        <v/>
      </c>
      <c r="Y2050" s="153" t="str">
        <f t="shared" si="938"/>
        <v/>
      </c>
      <c r="Z2050" s="153" t="str">
        <f t="shared" si="939"/>
        <v/>
      </c>
      <c r="AA2050" s="152" t="str">
        <f t="shared" si="940"/>
        <v/>
      </c>
      <c r="AB2050" s="152" t="str">
        <f t="shared" si="941"/>
        <v/>
      </c>
      <c r="AC2050" s="154" t="str">
        <f t="shared" si="952"/>
        <v/>
      </c>
      <c r="AD2050" s="154" t="str">
        <f t="shared" si="953"/>
        <v/>
      </c>
      <c r="AE2050" s="3" t="str">
        <f t="shared" si="954"/>
        <v/>
      </c>
      <c r="AF2050" s="3" t="str">
        <f t="shared" si="955"/>
        <v/>
      </c>
      <c r="AG2050" s="3" t="str">
        <f t="shared" si="956"/>
        <v/>
      </c>
      <c r="AH2050" s="4" t="str">
        <f t="shared" si="957"/>
        <v/>
      </c>
      <c r="AI2050" s="75" t="str">
        <f t="shared" si="958"/>
        <v/>
      </c>
      <c r="AJ2050" s="75" t="str">
        <f t="shared" si="959"/>
        <v/>
      </c>
    </row>
    <row r="2051" spans="1:36">
      <c r="A2051" s="41" t="str">
        <f t="shared" si="942"/>
        <v/>
      </c>
      <c r="B2051" s="150" t="str">
        <f>IF(ISNUMBER(A2051),INDEX('MetaTrader Import'!$H$13:$J$5893,TRUNC(((A2051-$A$39+1)-1)/3)+1,MOD((A2051-$A$39+1)-1,3)+1),"")</f>
        <v/>
      </c>
      <c r="C2051" s="43" t="str">
        <f t="shared" si="943"/>
        <v/>
      </c>
      <c r="D2051" s="43" t="str">
        <f t="shared" ref="D2051:D2114" ca="1" si="963">IF(A2051&lt;&gt;"",NORMINV(RAND(),($C$23-C2051)*$C$28,$C$27)+NORMINV(RAND(),IF(RAND()&gt;$C$26,$C$25,0),$C$27),"")</f>
        <v/>
      </c>
      <c r="E2051" s="43" t="str">
        <f t="shared" si="944"/>
        <v/>
      </c>
      <c r="F2051" s="43" t="str">
        <f t="shared" si="945"/>
        <v/>
      </c>
      <c r="G2051" s="43" t="str">
        <f>IF(A2051&lt;&gt;"",IF(A2051&lt;Data!$G$11*0.25,$C$13/$G$32,IF(A2051&gt;Data!$G$11*0.25,$C$13,$C$13*10)),"")</f>
        <v/>
      </c>
      <c r="H2051" s="43" t="str">
        <f>IF(A2051&lt;&gt;"",IF(Data!$G$9="constant",$C$13,IF(Data!$G$9="squeeze",G2051,F2051)),"")</f>
        <v/>
      </c>
      <c r="I2051" s="38" t="str">
        <f ca="1">IF(ISNUMBER(A2051),NORMINV(RAND(),0,IF(AND(Data!$G$9="squeeze",A2051&lt;Data!$G$11*0.25),$H$32,1)*$C$30*$C$13)*($C$14*$C$12),"")</f>
        <v/>
      </c>
      <c r="J2051" s="42" t="str">
        <f ca="1">IFERROR(IF(Data!$C$6="Real",B2051,I2051+J2050+($C$14*$C$12)*(NORMINV(RAND(),$C$15,CHOOSE($G$13,$C$13,F2051,G2051)))),"")</f>
        <v/>
      </c>
      <c r="K2051" s="88" t="str">
        <f>IF(ISNUMBER(A2051), IF($G$16="fixed",$G$17,MIN(H2051*Data!$C$7*$C$16*0.5,$C$17*Data!$C$7))*$C$12,"")</f>
        <v/>
      </c>
      <c r="L2051" s="42" t="str">
        <f t="shared" ca="1" si="960"/>
        <v/>
      </c>
      <c r="M2051" s="44" t="str">
        <f t="shared" ca="1" si="961"/>
        <v/>
      </c>
      <c r="N2051" s="44" t="str">
        <f t="shared" ca="1" si="962"/>
        <v/>
      </c>
      <c r="O2051" s="108" t="str">
        <f t="shared" si="946"/>
        <v/>
      </c>
      <c r="P2051" s="102" t="str">
        <f t="shared" si="947"/>
        <v/>
      </c>
      <c r="Q2051" s="102" t="str">
        <f t="shared" si="948"/>
        <v/>
      </c>
      <c r="R2051" s="120" t="str">
        <f t="shared" si="949"/>
        <v/>
      </c>
      <c r="S2051" s="54" t="str">
        <f t="shared" si="950"/>
        <v/>
      </c>
      <c r="T2051" s="5" t="str">
        <f t="shared" si="951"/>
        <v/>
      </c>
      <c r="U2051" s="152" t="str">
        <f t="shared" ref="U2051:U2114" si="964">IF(NOT(ISNUMBER(T2051)),"",IF(S2051=1,T2051,IF(M2051&gt;U2050,M2051,IF(ISNUMBER(U2050),U2050,""))))</f>
        <v/>
      </c>
      <c r="V2051" s="152" t="str">
        <f t="shared" ref="V2051:V2114" si="965">IF(NOT(ISNUMBER(T2051)),"",IF(S2051=1,T2051,IF(N2051&lt;V2050,N2051,IF(ISNUMBER(V2050),V2050,""))))</f>
        <v/>
      </c>
      <c r="W2051" s="153" t="str">
        <f t="shared" ref="W2051:W2114" si="966">IF(NOT(ISNUMBER(T2051)),"",MIN($F$24,IF(TRUNC((U2051-T2051)/$E$24*$G$12)+0&gt;IF(ISNUMBER(W2050),W2050,0),TRUNC((U2051-T2051)/$E$24*$G$12)+0,IF(ISNUMBER(W2050),W2050,0))))</f>
        <v/>
      </c>
      <c r="X2051" s="153" t="str">
        <f t="shared" ref="X2051:X2114" si="967">IF(NOT(ISNUMBER(T2051)),"",MIN($F$24,IF(-TRUNC((V2051-T2051)/$E$24*$G$12)+0&gt;IF(ISNUMBER(X2050),X2050,0),-TRUNC((V2051-T2051)/$E$24*$G$12)+0,IF(ISNUMBER(X2050),X2050,0))))</f>
        <v/>
      </c>
      <c r="Y2051" s="153" t="str">
        <f t="shared" ref="Y2051:Y2114" si="968">IF(ISNUMBER(W2051),(IF(W2051=0,0,1))*IF(ABS($I$24)=2,POWER(2,W2051-1),W2051)*SIGN($I$24)*$K$24,"")</f>
        <v/>
      </c>
      <c r="Z2051" s="153" t="str">
        <f t="shared" ref="Z2051:Z2114" si="969">IF(ISNUMBER(X2051),(IF(X2051=0,0,1))*IF(ABS($I$24)=2,POWER(2,X2051-1),X2051)*SIGN($I$24)*$K$24,"")</f>
        <v/>
      </c>
      <c r="AA2051" s="152" t="str">
        <f t="shared" ref="AA2051:AA2114" si="970">IF(OR(NOT(ISNUMBER(T2051)),W2051&lt;1),"",IF(OR(NOT(ISNUMBER(W2050)),W2050=0),IF(SIGN(Y2051)=1,M2051,N2051),(Y2050*AA2050+(Y2051-Y2050)*IF(SIGN(Y2051)=1,M2051,N2051))/Y2051))</f>
        <v/>
      </c>
      <c r="AB2051" s="152" t="str">
        <f t="shared" ref="AB2051:AB2114" si="971">IF(OR(NOT(ISNUMBER(T2051)),X2051&lt;1),"",IF(OR(NOT(ISNUMBER(X2050)),X2050=0),IF(SIGN(Z2051)=1,N2051,M2051),(Z2050*AB2050+(Z2051-Z2050)*IF(SIGN(Z2051)=1,N2051,M2051))/Z2051))</f>
        <v/>
      </c>
      <c r="AC2051" s="154" t="str">
        <f t="shared" si="952"/>
        <v/>
      </c>
      <c r="AD2051" s="154" t="str">
        <f t="shared" si="953"/>
        <v/>
      </c>
      <c r="AE2051" s="3" t="str">
        <f t="shared" si="954"/>
        <v/>
      </c>
      <c r="AF2051" s="3" t="str">
        <f t="shared" si="955"/>
        <v/>
      </c>
      <c r="AG2051" s="3" t="str">
        <f t="shared" si="956"/>
        <v/>
      </c>
      <c r="AH2051" s="4" t="str">
        <f t="shared" si="957"/>
        <v/>
      </c>
      <c r="AI2051" s="75" t="str">
        <f t="shared" si="958"/>
        <v/>
      </c>
      <c r="AJ2051" s="75" t="str">
        <f t="shared" si="959"/>
        <v/>
      </c>
    </row>
    <row r="2052" spans="1:36">
      <c r="A2052" s="41" t="str">
        <f t="shared" ref="A2052:A2115" si="972">IFERROR(IF(A2051+1&gt;$C$19,"",A2051+1),"")</f>
        <v/>
      </c>
      <c r="B2052" s="150" t="str">
        <f>IF(ISNUMBER(A2052),INDEX('MetaTrader Import'!$H$13:$J$5893,TRUNC(((A2052-$A$39+1)-1)/3)+1,MOD((A2052-$A$39+1)-1,3)+1),"")</f>
        <v/>
      </c>
      <c r="C2052" s="43" t="str">
        <f t="shared" ref="C2052:C2115" si="973">IF(A2052&lt;&gt;"",E2051,"")</f>
        <v/>
      </c>
      <c r="D2052" s="43" t="str">
        <f t="shared" ca="1" si="963"/>
        <v/>
      </c>
      <c r="E2052" s="43" t="str">
        <f t="shared" ref="E2052:E2115" si="974">IF(A2052&lt;&gt;"",C2052+D2052,"")</f>
        <v/>
      </c>
      <c r="F2052" s="43" t="str">
        <f t="shared" ref="F2052:F2115" si="975">IF(A2052&lt;&gt;"",$C$13*ABS(E2052)/$C$23,"")</f>
        <v/>
      </c>
      <c r="G2052" s="43" t="str">
        <f>IF(A2052&lt;&gt;"",IF(A2052&lt;Data!$G$11*0.25,$C$13/$G$32,IF(A2052&gt;Data!$G$11*0.25,$C$13,$C$13*10)),"")</f>
        <v/>
      </c>
      <c r="H2052" s="43" t="str">
        <f>IF(A2052&lt;&gt;"",IF(Data!$G$9="constant",$C$13,IF(Data!$G$9="squeeze",G2052,F2052)),"")</f>
        <v/>
      </c>
      <c r="I2052" s="38" t="str">
        <f ca="1">IF(ISNUMBER(A2052),NORMINV(RAND(),0,IF(AND(Data!$G$9="squeeze",A2052&lt;Data!$G$11*0.25),$H$32,1)*$C$30*$C$13)*($C$14*$C$12),"")</f>
        <v/>
      </c>
      <c r="J2052" s="42" t="str">
        <f ca="1">IFERROR(IF(Data!$C$6="Real",B2052,I2052+J2051+($C$14*$C$12)*(NORMINV(RAND(),$C$15,CHOOSE($G$13,$C$13,F2052,G2052)))),"")</f>
        <v/>
      </c>
      <c r="K2052" s="88" t="str">
        <f>IF(ISNUMBER(A2052), IF($G$16="fixed",$G$17,MIN(H2052*Data!$C$7*$C$16*0.5,$C$17*Data!$C$7))*$C$12,"")</f>
        <v/>
      </c>
      <c r="L2052" s="42" t="str">
        <f t="shared" ca="1" si="960"/>
        <v/>
      </c>
      <c r="M2052" s="44" t="str">
        <f t="shared" ca="1" si="961"/>
        <v/>
      </c>
      <c r="N2052" s="44" t="str">
        <f t="shared" ca="1" si="962"/>
        <v/>
      </c>
      <c r="O2052" s="108" t="str">
        <f t="shared" ref="O2052:O2115" si="976">IF(ISNUMBER(A2052),$G$12*SLOPE(L2038:L2052,A2038:A2052),"")</f>
        <v/>
      </c>
      <c r="P2052" s="102" t="str">
        <f t="shared" ref="P2052:P2115" si="977">IF(ISNUMBER(A2052),STDEV(L2038:L2052)*$G$12,"")</f>
        <v/>
      </c>
      <c r="Q2052" s="102" t="str">
        <f t="shared" ref="Q2052:Q2115" si="978">IF(ISNUMBER(A2052),SLOPE(P2038:P2052,A2038:A2052),"")</f>
        <v/>
      </c>
      <c r="R2052" s="120" t="str">
        <f t="shared" ref="R2052:R2115" si="979">IF(ISNUMBER(A2052),R2051+S2051,"")</f>
        <v/>
      </c>
      <c r="S2052" s="54" t="str">
        <f t="shared" ref="S2052:S2115" si="980">IF(ISNUMBER(A2052),IF(AND(R2052&lt;$M$24,Q2052&lt;$F$28,ABS(O2052)&lt;$F$27,P2052&lt;$F$26,NOT(ISNUMBER(T2051))),1,0),"")</f>
        <v/>
      </c>
      <c r="T2052" s="5" t="str">
        <f t="shared" ref="T2052:T2115" si="981">IF(ISNUMBER(A2052),IF(S2052=1,L2052,IF(AG2051="Y","",IF(ISNUMBER(T2051),T2051,""))),"")</f>
        <v/>
      </c>
      <c r="U2052" s="152" t="str">
        <f t="shared" si="964"/>
        <v/>
      </c>
      <c r="V2052" s="152" t="str">
        <f t="shared" si="965"/>
        <v/>
      </c>
      <c r="W2052" s="153" t="str">
        <f t="shared" si="966"/>
        <v/>
      </c>
      <c r="X2052" s="153" t="str">
        <f t="shared" si="967"/>
        <v/>
      </c>
      <c r="Y2052" s="153" t="str">
        <f t="shared" si="968"/>
        <v/>
      </c>
      <c r="Z2052" s="153" t="str">
        <f t="shared" si="969"/>
        <v/>
      </c>
      <c r="AA2052" s="152" t="str">
        <f t="shared" si="970"/>
        <v/>
      </c>
      <c r="AB2052" s="152" t="str">
        <f t="shared" si="971"/>
        <v/>
      </c>
      <c r="AC2052" s="154" t="str">
        <f t="shared" ref="AC2052:AC2115" si="982">IFERROR(-SIGN(Y2052)*(AA2052-IF(SIGN(Y2052)=1,N2052,M2052))*$G$12*ABS(Y2052),"")</f>
        <v/>
      </c>
      <c r="AD2052" s="154" t="str">
        <f t="shared" ref="AD2052:AD2115" si="983">IFERROR(SIGN(Z2052)*(AB2052-IF(SIGN(Z2052)=1,M2052,N2052))*$G$12*ABS(Z2052),"")</f>
        <v/>
      </c>
      <c r="AE2052" s="3" t="str">
        <f t="shared" ref="AE2052:AE2115" si="984">IF(ISNUMBER(A2052),IFERROR((IF(ISNUMBER(AC2052),AC2052,0)+IF(ISNUMBER(AD2052),AD2052,0))/(ABS(Y2052)+ABS(Z2052)),0),"")</f>
        <v/>
      </c>
      <c r="AF2052" s="3" t="str">
        <f t="shared" ref="AF2052:AF2115" si="985">IF(ISNUMBER(A2052),IF(ISNUMBER(AC2052),AC2052,0)+IF(ISNUMBER(AD2052),AD2052,0),"")</f>
        <v/>
      </c>
      <c r="AG2052" s="3" t="str">
        <f t="shared" ref="AG2052:AG2115" si="986">IF(NOT(ISNUMBER(T2052)),"",IF(OR(AF2052&gt;$G$24,AF2052&lt;-$H$24,A2052+1&gt;$C$19),"Y","N"))</f>
        <v/>
      </c>
      <c r="AH2052" s="4" t="str">
        <f t="shared" ref="AH2052:AH2115" si="987">IF(AG2052="y",AF2052*10*$C$11,"")</f>
        <v/>
      </c>
      <c r="AI2052" s="75" t="str">
        <f t="shared" ref="AI2052:AI2115" si="988">IF(ISNUMBER(A2052),IF(ISNUMBER(AH2052),AJ2052,AF2052*10*$C$11+AJ2052),"")</f>
        <v/>
      </c>
      <c r="AJ2052" s="75" t="str">
        <f t="shared" ref="AJ2052:AJ2115" si="989">IF(ISNUMBER(A2052),AJ2051+IF(ISNUMBER(AH2052),AH2052,0),"")</f>
        <v/>
      </c>
    </row>
    <row r="2053" spans="1:36">
      <c r="A2053" s="41" t="str">
        <f t="shared" si="972"/>
        <v/>
      </c>
      <c r="B2053" s="150" t="str">
        <f>IF(ISNUMBER(A2053),INDEX('MetaTrader Import'!$H$13:$J$5893,TRUNC(((A2053-$A$39+1)-1)/3)+1,MOD((A2053-$A$39+1)-1,3)+1),"")</f>
        <v/>
      </c>
      <c r="C2053" s="43" t="str">
        <f t="shared" si="973"/>
        <v/>
      </c>
      <c r="D2053" s="43" t="str">
        <f t="shared" ca="1" si="963"/>
        <v/>
      </c>
      <c r="E2053" s="43" t="str">
        <f t="shared" si="974"/>
        <v/>
      </c>
      <c r="F2053" s="43" t="str">
        <f t="shared" si="975"/>
        <v/>
      </c>
      <c r="G2053" s="43" t="str">
        <f>IF(A2053&lt;&gt;"",IF(A2053&lt;Data!$G$11*0.25,$C$13/$G$32,IF(A2053&gt;Data!$G$11*0.25,$C$13,$C$13*10)),"")</f>
        <v/>
      </c>
      <c r="H2053" s="43" t="str">
        <f>IF(A2053&lt;&gt;"",IF(Data!$G$9="constant",$C$13,IF(Data!$G$9="squeeze",G2053,F2053)),"")</f>
        <v/>
      </c>
      <c r="I2053" s="38" t="str">
        <f ca="1">IF(ISNUMBER(A2053),NORMINV(RAND(),0,IF(AND(Data!$G$9="squeeze",A2053&lt;Data!$G$11*0.25),$H$32,1)*$C$30*$C$13)*($C$14*$C$12),"")</f>
        <v/>
      </c>
      <c r="J2053" s="42" t="str">
        <f ca="1">IFERROR(IF(Data!$C$6="Real",B2053,I2053+J2052+($C$14*$C$12)*(NORMINV(RAND(),$C$15,CHOOSE($G$13,$C$13,F2053,G2053)))),"")</f>
        <v/>
      </c>
      <c r="K2053" s="88" t="str">
        <f>IF(ISNUMBER(A2053), IF($G$16="fixed",$G$17,MIN(H2053*Data!$C$7*$C$16*0.5,$C$17*Data!$C$7))*$C$12,"")</f>
        <v/>
      </c>
      <c r="L2053" s="42" t="str">
        <f t="shared" ca="1" si="960"/>
        <v/>
      </c>
      <c r="M2053" s="44" t="str">
        <f t="shared" ca="1" si="961"/>
        <v/>
      </c>
      <c r="N2053" s="44" t="str">
        <f t="shared" ca="1" si="962"/>
        <v/>
      </c>
      <c r="O2053" s="108" t="str">
        <f t="shared" si="976"/>
        <v/>
      </c>
      <c r="P2053" s="102" t="str">
        <f t="shared" si="977"/>
        <v/>
      </c>
      <c r="Q2053" s="102" t="str">
        <f t="shared" si="978"/>
        <v/>
      </c>
      <c r="R2053" s="120" t="str">
        <f t="shared" si="979"/>
        <v/>
      </c>
      <c r="S2053" s="54" t="str">
        <f t="shared" si="980"/>
        <v/>
      </c>
      <c r="T2053" s="5" t="str">
        <f t="shared" si="981"/>
        <v/>
      </c>
      <c r="U2053" s="152" t="str">
        <f t="shared" si="964"/>
        <v/>
      </c>
      <c r="V2053" s="152" t="str">
        <f t="shared" si="965"/>
        <v/>
      </c>
      <c r="W2053" s="153" t="str">
        <f t="shared" si="966"/>
        <v/>
      </c>
      <c r="X2053" s="153" t="str">
        <f t="shared" si="967"/>
        <v/>
      </c>
      <c r="Y2053" s="153" t="str">
        <f t="shared" si="968"/>
        <v/>
      </c>
      <c r="Z2053" s="153" t="str">
        <f t="shared" si="969"/>
        <v/>
      </c>
      <c r="AA2053" s="152" t="str">
        <f t="shared" si="970"/>
        <v/>
      </c>
      <c r="AB2053" s="152" t="str">
        <f t="shared" si="971"/>
        <v/>
      </c>
      <c r="AC2053" s="154" t="str">
        <f t="shared" si="982"/>
        <v/>
      </c>
      <c r="AD2053" s="154" t="str">
        <f t="shared" si="983"/>
        <v/>
      </c>
      <c r="AE2053" s="3" t="str">
        <f t="shared" si="984"/>
        <v/>
      </c>
      <c r="AF2053" s="3" t="str">
        <f t="shared" si="985"/>
        <v/>
      </c>
      <c r="AG2053" s="3" t="str">
        <f t="shared" si="986"/>
        <v/>
      </c>
      <c r="AH2053" s="4" t="str">
        <f t="shared" si="987"/>
        <v/>
      </c>
      <c r="AI2053" s="75" t="str">
        <f t="shared" si="988"/>
        <v/>
      </c>
      <c r="AJ2053" s="75" t="str">
        <f t="shared" si="989"/>
        <v/>
      </c>
    </row>
    <row r="2054" spans="1:36">
      <c r="A2054" s="41" t="str">
        <f t="shared" si="972"/>
        <v/>
      </c>
      <c r="B2054" s="150" t="str">
        <f>IF(ISNUMBER(A2054),INDEX('MetaTrader Import'!$H$13:$J$5893,TRUNC(((A2054-$A$39+1)-1)/3)+1,MOD((A2054-$A$39+1)-1,3)+1),"")</f>
        <v/>
      </c>
      <c r="C2054" s="43" t="str">
        <f t="shared" si="973"/>
        <v/>
      </c>
      <c r="D2054" s="43" t="str">
        <f t="shared" ca="1" si="963"/>
        <v/>
      </c>
      <c r="E2054" s="43" t="str">
        <f t="shared" si="974"/>
        <v/>
      </c>
      <c r="F2054" s="43" t="str">
        <f t="shared" si="975"/>
        <v/>
      </c>
      <c r="G2054" s="43" t="str">
        <f>IF(A2054&lt;&gt;"",IF(A2054&lt;Data!$G$11*0.25,$C$13/$G$32,IF(A2054&gt;Data!$G$11*0.25,$C$13,$C$13*10)),"")</f>
        <v/>
      </c>
      <c r="H2054" s="43" t="str">
        <f>IF(A2054&lt;&gt;"",IF(Data!$G$9="constant",$C$13,IF(Data!$G$9="squeeze",G2054,F2054)),"")</f>
        <v/>
      </c>
      <c r="I2054" s="38" t="str">
        <f ca="1">IF(ISNUMBER(A2054),NORMINV(RAND(),0,IF(AND(Data!$G$9="squeeze",A2054&lt;Data!$G$11*0.25),$H$32,1)*$C$30*$C$13)*($C$14*$C$12),"")</f>
        <v/>
      </c>
      <c r="J2054" s="42" t="str">
        <f ca="1">IFERROR(IF(Data!$C$6="Real",B2054,I2054+J2053+($C$14*$C$12)*(NORMINV(RAND(),$C$15,CHOOSE($G$13,$C$13,F2054,G2054)))),"")</f>
        <v/>
      </c>
      <c r="K2054" s="88" t="str">
        <f>IF(ISNUMBER(A2054), IF($G$16="fixed",$G$17,MIN(H2054*Data!$C$7*$C$16*0.5,$C$17*Data!$C$7))*$C$12,"")</f>
        <v/>
      </c>
      <c r="L2054" s="42" t="str">
        <f t="shared" ref="L2054:L2117" ca="1" si="990">IFERROR(J2054,"")</f>
        <v/>
      </c>
      <c r="M2054" s="44" t="str">
        <f t="shared" ref="M2054:M2117" ca="1" si="991">IFERROR(L2054+K2054*0.5,"")</f>
        <v/>
      </c>
      <c r="N2054" s="44" t="str">
        <f t="shared" ref="N2054:N2117" ca="1" si="992">IFERROR(L2054-K2054*0.5,"")</f>
        <v/>
      </c>
      <c r="O2054" s="108" t="str">
        <f t="shared" si="976"/>
        <v/>
      </c>
      <c r="P2054" s="102" t="str">
        <f t="shared" si="977"/>
        <v/>
      </c>
      <c r="Q2054" s="102" t="str">
        <f t="shared" si="978"/>
        <v/>
      </c>
      <c r="R2054" s="120" t="str">
        <f t="shared" si="979"/>
        <v/>
      </c>
      <c r="S2054" s="54" t="str">
        <f t="shared" si="980"/>
        <v/>
      </c>
      <c r="T2054" s="5" t="str">
        <f t="shared" si="981"/>
        <v/>
      </c>
      <c r="U2054" s="152" t="str">
        <f t="shared" si="964"/>
        <v/>
      </c>
      <c r="V2054" s="152" t="str">
        <f t="shared" si="965"/>
        <v/>
      </c>
      <c r="W2054" s="153" t="str">
        <f t="shared" si="966"/>
        <v/>
      </c>
      <c r="X2054" s="153" t="str">
        <f t="shared" si="967"/>
        <v/>
      </c>
      <c r="Y2054" s="153" t="str">
        <f t="shared" si="968"/>
        <v/>
      </c>
      <c r="Z2054" s="153" t="str">
        <f t="shared" si="969"/>
        <v/>
      </c>
      <c r="AA2054" s="152" t="str">
        <f t="shared" si="970"/>
        <v/>
      </c>
      <c r="AB2054" s="152" t="str">
        <f t="shared" si="971"/>
        <v/>
      </c>
      <c r="AC2054" s="154" t="str">
        <f t="shared" si="982"/>
        <v/>
      </c>
      <c r="AD2054" s="154" t="str">
        <f t="shared" si="983"/>
        <v/>
      </c>
      <c r="AE2054" s="3" t="str">
        <f t="shared" si="984"/>
        <v/>
      </c>
      <c r="AF2054" s="3" t="str">
        <f t="shared" si="985"/>
        <v/>
      </c>
      <c r="AG2054" s="3" t="str">
        <f t="shared" si="986"/>
        <v/>
      </c>
      <c r="AH2054" s="4" t="str">
        <f t="shared" si="987"/>
        <v/>
      </c>
      <c r="AI2054" s="75" t="str">
        <f t="shared" si="988"/>
        <v/>
      </c>
      <c r="AJ2054" s="75" t="str">
        <f t="shared" si="989"/>
        <v/>
      </c>
    </row>
    <row r="2055" spans="1:36">
      <c r="A2055" s="41" t="str">
        <f t="shared" si="972"/>
        <v/>
      </c>
      <c r="B2055" s="150" t="str">
        <f>IF(ISNUMBER(A2055),INDEX('MetaTrader Import'!$H$13:$J$5893,TRUNC(((A2055-$A$39+1)-1)/3)+1,MOD((A2055-$A$39+1)-1,3)+1),"")</f>
        <v/>
      </c>
      <c r="C2055" s="43" t="str">
        <f t="shared" si="973"/>
        <v/>
      </c>
      <c r="D2055" s="43" t="str">
        <f t="shared" ca="1" si="963"/>
        <v/>
      </c>
      <c r="E2055" s="43" t="str">
        <f t="shared" si="974"/>
        <v/>
      </c>
      <c r="F2055" s="43" t="str">
        <f t="shared" si="975"/>
        <v/>
      </c>
      <c r="G2055" s="43" t="str">
        <f>IF(A2055&lt;&gt;"",IF(A2055&lt;Data!$G$11*0.25,$C$13/$G$32,IF(A2055&gt;Data!$G$11*0.25,$C$13,$C$13*10)),"")</f>
        <v/>
      </c>
      <c r="H2055" s="43" t="str">
        <f>IF(A2055&lt;&gt;"",IF(Data!$G$9="constant",$C$13,IF(Data!$G$9="squeeze",G2055,F2055)),"")</f>
        <v/>
      </c>
      <c r="I2055" s="38" t="str">
        <f ca="1">IF(ISNUMBER(A2055),NORMINV(RAND(),0,IF(AND(Data!$G$9="squeeze",A2055&lt;Data!$G$11*0.25),$H$32,1)*$C$30*$C$13)*($C$14*$C$12),"")</f>
        <v/>
      </c>
      <c r="J2055" s="42" t="str">
        <f ca="1">IFERROR(IF(Data!$C$6="Real",B2055,I2055+J2054+($C$14*$C$12)*(NORMINV(RAND(),$C$15,CHOOSE($G$13,$C$13,F2055,G2055)))),"")</f>
        <v/>
      </c>
      <c r="K2055" s="88" t="str">
        <f>IF(ISNUMBER(A2055), IF($G$16="fixed",$G$17,MIN(H2055*Data!$C$7*$C$16*0.5,$C$17*Data!$C$7))*$C$12,"")</f>
        <v/>
      </c>
      <c r="L2055" s="42" t="str">
        <f t="shared" ca="1" si="990"/>
        <v/>
      </c>
      <c r="M2055" s="44" t="str">
        <f t="shared" ca="1" si="991"/>
        <v/>
      </c>
      <c r="N2055" s="44" t="str">
        <f t="shared" ca="1" si="992"/>
        <v/>
      </c>
      <c r="O2055" s="108" t="str">
        <f t="shared" si="976"/>
        <v/>
      </c>
      <c r="P2055" s="102" t="str">
        <f t="shared" si="977"/>
        <v/>
      </c>
      <c r="Q2055" s="102" t="str">
        <f t="shared" si="978"/>
        <v/>
      </c>
      <c r="R2055" s="120" t="str">
        <f t="shared" si="979"/>
        <v/>
      </c>
      <c r="S2055" s="54" t="str">
        <f t="shared" si="980"/>
        <v/>
      </c>
      <c r="T2055" s="5" t="str">
        <f t="shared" si="981"/>
        <v/>
      </c>
      <c r="U2055" s="152" t="str">
        <f t="shared" si="964"/>
        <v/>
      </c>
      <c r="V2055" s="152" t="str">
        <f t="shared" si="965"/>
        <v/>
      </c>
      <c r="W2055" s="153" t="str">
        <f t="shared" si="966"/>
        <v/>
      </c>
      <c r="X2055" s="153" t="str">
        <f t="shared" si="967"/>
        <v/>
      </c>
      <c r="Y2055" s="153" t="str">
        <f t="shared" si="968"/>
        <v/>
      </c>
      <c r="Z2055" s="153" t="str">
        <f t="shared" si="969"/>
        <v/>
      </c>
      <c r="AA2055" s="152" t="str">
        <f t="shared" si="970"/>
        <v/>
      </c>
      <c r="AB2055" s="152" t="str">
        <f t="shared" si="971"/>
        <v/>
      </c>
      <c r="AC2055" s="154" t="str">
        <f t="shared" si="982"/>
        <v/>
      </c>
      <c r="AD2055" s="154" t="str">
        <f t="shared" si="983"/>
        <v/>
      </c>
      <c r="AE2055" s="3" t="str">
        <f t="shared" si="984"/>
        <v/>
      </c>
      <c r="AF2055" s="3" t="str">
        <f t="shared" si="985"/>
        <v/>
      </c>
      <c r="AG2055" s="3" t="str">
        <f t="shared" si="986"/>
        <v/>
      </c>
      <c r="AH2055" s="4" t="str">
        <f t="shared" si="987"/>
        <v/>
      </c>
      <c r="AI2055" s="75" t="str">
        <f t="shared" si="988"/>
        <v/>
      </c>
      <c r="AJ2055" s="75" t="str">
        <f t="shared" si="989"/>
        <v/>
      </c>
    </row>
    <row r="2056" spans="1:36">
      <c r="A2056" s="41" t="str">
        <f t="shared" si="972"/>
        <v/>
      </c>
      <c r="B2056" s="150" t="str">
        <f>IF(ISNUMBER(A2056),INDEX('MetaTrader Import'!$H$13:$J$5893,TRUNC(((A2056-$A$39+1)-1)/3)+1,MOD((A2056-$A$39+1)-1,3)+1),"")</f>
        <v/>
      </c>
      <c r="C2056" s="43" t="str">
        <f t="shared" si="973"/>
        <v/>
      </c>
      <c r="D2056" s="43" t="str">
        <f t="shared" ca="1" si="963"/>
        <v/>
      </c>
      <c r="E2056" s="43" t="str">
        <f t="shared" si="974"/>
        <v/>
      </c>
      <c r="F2056" s="43" t="str">
        <f t="shared" si="975"/>
        <v/>
      </c>
      <c r="G2056" s="43" t="str">
        <f>IF(A2056&lt;&gt;"",IF(A2056&lt;Data!$G$11*0.25,$C$13/$G$32,IF(A2056&gt;Data!$G$11*0.25,$C$13,$C$13*10)),"")</f>
        <v/>
      </c>
      <c r="H2056" s="43" t="str">
        <f>IF(A2056&lt;&gt;"",IF(Data!$G$9="constant",$C$13,IF(Data!$G$9="squeeze",G2056,F2056)),"")</f>
        <v/>
      </c>
      <c r="I2056" s="38" t="str">
        <f ca="1">IF(ISNUMBER(A2056),NORMINV(RAND(),0,IF(AND(Data!$G$9="squeeze",A2056&lt;Data!$G$11*0.25),$H$32,1)*$C$30*$C$13)*($C$14*$C$12),"")</f>
        <v/>
      </c>
      <c r="J2056" s="42" t="str">
        <f ca="1">IFERROR(IF(Data!$C$6="Real",B2056,I2056+J2055+($C$14*$C$12)*(NORMINV(RAND(),$C$15,CHOOSE($G$13,$C$13,F2056,G2056)))),"")</f>
        <v/>
      </c>
      <c r="K2056" s="88" t="str">
        <f>IF(ISNUMBER(A2056), IF($G$16="fixed",$G$17,MIN(H2056*Data!$C$7*$C$16*0.5,$C$17*Data!$C$7))*$C$12,"")</f>
        <v/>
      </c>
      <c r="L2056" s="42" t="str">
        <f t="shared" ca="1" si="990"/>
        <v/>
      </c>
      <c r="M2056" s="44" t="str">
        <f t="shared" ca="1" si="991"/>
        <v/>
      </c>
      <c r="N2056" s="44" t="str">
        <f t="shared" ca="1" si="992"/>
        <v/>
      </c>
      <c r="O2056" s="108" t="str">
        <f t="shared" si="976"/>
        <v/>
      </c>
      <c r="P2056" s="102" t="str">
        <f t="shared" si="977"/>
        <v/>
      </c>
      <c r="Q2056" s="102" t="str">
        <f t="shared" si="978"/>
        <v/>
      </c>
      <c r="R2056" s="120" t="str">
        <f t="shared" si="979"/>
        <v/>
      </c>
      <c r="S2056" s="54" t="str">
        <f t="shared" si="980"/>
        <v/>
      </c>
      <c r="T2056" s="5" t="str">
        <f t="shared" si="981"/>
        <v/>
      </c>
      <c r="U2056" s="152" t="str">
        <f t="shared" si="964"/>
        <v/>
      </c>
      <c r="V2056" s="152" t="str">
        <f t="shared" si="965"/>
        <v/>
      </c>
      <c r="W2056" s="153" t="str">
        <f t="shared" si="966"/>
        <v/>
      </c>
      <c r="X2056" s="153" t="str">
        <f t="shared" si="967"/>
        <v/>
      </c>
      <c r="Y2056" s="153" t="str">
        <f t="shared" si="968"/>
        <v/>
      </c>
      <c r="Z2056" s="153" t="str">
        <f t="shared" si="969"/>
        <v/>
      </c>
      <c r="AA2056" s="152" t="str">
        <f t="shared" si="970"/>
        <v/>
      </c>
      <c r="AB2056" s="152" t="str">
        <f t="shared" si="971"/>
        <v/>
      </c>
      <c r="AC2056" s="154" t="str">
        <f t="shared" si="982"/>
        <v/>
      </c>
      <c r="AD2056" s="154" t="str">
        <f t="shared" si="983"/>
        <v/>
      </c>
      <c r="AE2056" s="3" t="str">
        <f t="shared" si="984"/>
        <v/>
      </c>
      <c r="AF2056" s="3" t="str">
        <f t="shared" si="985"/>
        <v/>
      </c>
      <c r="AG2056" s="3" t="str">
        <f t="shared" si="986"/>
        <v/>
      </c>
      <c r="AH2056" s="4" t="str">
        <f t="shared" si="987"/>
        <v/>
      </c>
      <c r="AI2056" s="75" t="str">
        <f t="shared" si="988"/>
        <v/>
      </c>
      <c r="AJ2056" s="75" t="str">
        <f t="shared" si="989"/>
        <v/>
      </c>
    </row>
    <row r="2057" spans="1:36">
      <c r="A2057" s="41" t="str">
        <f t="shared" si="972"/>
        <v/>
      </c>
      <c r="B2057" s="150" t="str">
        <f>IF(ISNUMBER(A2057),INDEX('MetaTrader Import'!$H$13:$J$5893,TRUNC(((A2057-$A$39+1)-1)/3)+1,MOD((A2057-$A$39+1)-1,3)+1),"")</f>
        <v/>
      </c>
      <c r="C2057" s="43" t="str">
        <f t="shared" si="973"/>
        <v/>
      </c>
      <c r="D2057" s="43" t="str">
        <f t="shared" ca="1" si="963"/>
        <v/>
      </c>
      <c r="E2057" s="43" t="str">
        <f t="shared" si="974"/>
        <v/>
      </c>
      <c r="F2057" s="43" t="str">
        <f t="shared" si="975"/>
        <v/>
      </c>
      <c r="G2057" s="43" t="str">
        <f>IF(A2057&lt;&gt;"",IF(A2057&lt;Data!$G$11*0.25,$C$13/$G$32,IF(A2057&gt;Data!$G$11*0.25,$C$13,$C$13*10)),"")</f>
        <v/>
      </c>
      <c r="H2057" s="43" t="str">
        <f>IF(A2057&lt;&gt;"",IF(Data!$G$9="constant",$C$13,IF(Data!$G$9="squeeze",G2057,F2057)),"")</f>
        <v/>
      </c>
      <c r="I2057" s="38" t="str">
        <f ca="1">IF(ISNUMBER(A2057),NORMINV(RAND(),0,IF(AND(Data!$G$9="squeeze",A2057&lt;Data!$G$11*0.25),$H$32,1)*$C$30*$C$13)*($C$14*$C$12),"")</f>
        <v/>
      </c>
      <c r="J2057" s="42" t="str">
        <f ca="1">IFERROR(IF(Data!$C$6="Real",B2057,I2057+J2056+($C$14*$C$12)*(NORMINV(RAND(),$C$15,CHOOSE($G$13,$C$13,F2057,G2057)))),"")</f>
        <v/>
      </c>
      <c r="K2057" s="88" t="str">
        <f>IF(ISNUMBER(A2057), IF($G$16="fixed",$G$17,MIN(H2057*Data!$C$7*$C$16*0.5,$C$17*Data!$C$7))*$C$12,"")</f>
        <v/>
      </c>
      <c r="L2057" s="42" t="str">
        <f t="shared" ca="1" si="990"/>
        <v/>
      </c>
      <c r="M2057" s="44" t="str">
        <f t="shared" ca="1" si="991"/>
        <v/>
      </c>
      <c r="N2057" s="44" t="str">
        <f t="shared" ca="1" si="992"/>
        <v/>
      </c>
      <c r="O2057" s="108" t="str">
        <f t="shared" si="976"/>
        <v/>
      </c>
      <c r="P2057" s="102" t="str">
        <f t="shared" si="977"/>
        <v/>
      </c>
      <c r="Q2057" s="102" t="str">
        <f t="shared" si="978"/>
        <v/>
      </c>
      <c r="R2057" s="120" t="str">
        <f t="shared" si="979"/>
        <v/>
      </c>
      <c r="S2057" s="54" t="str">
        <f t="shared" si="980"/>
        <v/>
      </c>
      <c r="T2057" s="5" t="str">
        <f t="shared" si="981"/>
        <v/>
      </c>
      <c r="U2057" s="152" t="str">
        <f t="shared" si="964"/>
        <v/>
      </c>
      <c r="V2057" s="152" t="str">
        <f t="shared" si="965"/>
        <v/>
      </c>
      <c r="W2057" s="153" t="str">
        <f t="shared" si="966"/>
        <v/>
      </c>
      <c r="X2057" s="153" t="str">
        <f t="shared" si="967"/>
        <v/>
      </c>
      <c r="Y2057" s="153" t="str">
        <f t="shared" si="968"/>
        <v/>
      </c>
      <c r="Z2057" s="153" t="str">
        <f t="shared" si="969"/>
        <v/>
      </c>
      <c r="AA2057" s="152" t="str">
        <f t="shared" si="970"/>
        <v/>
      </c>
      <c r="AB2057" s="152" t="str">
        <f t="shared" si="971"/>
        <v/>
      </c>
      <c r="AC2057" s="154" t="str">
        <f t="shared" si="982"/>
        <v/>
      </c>
      <c r="AD2057" s="154" t="str">
        <f t="shared" si="983"/>
        <v/>
      </c>
      <c r="AE2057" s="3" t="str">
        <f t="shared" si="984"/>
        <v/>
      </c>
      <c r="AF2057" s="3" t="str">
        <f t="shared" si="985"/>
        <v/>
      </c>
      <c r="AG2057" s="3" t="str">
        <f t="shared" si="986"/>
        <v/>
      </c>
      <c r="AH2057" s="4" t="str">
        <f t="shared" si="987"/>
        <v/>
      </c>
      <c r="AI2057" s="75" t="str">
        <f t="shared" si="988"/>
        <v/>
      </c>
      <c r="AJ2057" s="75" t="str">
        <f t="shared" si="989"/>
        <v/>
      </c>
    </row>
    <row r="2058" spans="1:36">
      <c r="A2058" s="41" t="str">
        <f t="shared" si="972"/>
        <v/>
      </c>
      <c r="B2058" s="150" t="str">
        <f>IF(ISNUMBER(A2058),INDEX('MetaTrader Import'!$H$13:$J$5893,TRUNC(((A2058-$A$39+1)-1)/3)+1,MOD((A2058-$A$39+1)-1,3)+1),"")</f>
        <v/>
      </c>
      <c r="C2058" s="43" t="str">
        <f t="shared" si="973"/>
        <v/>
      </c>
      <c r="D2058" s="43" t="str">
        <f t="shared" ca="1" si="963"/>
        <v/>
      </c>
      <c r="E2058" s="43" t="str">
        <f t="shared" si="974"/>
        <v/>
      </c>
      <c r="F2058" s="43" t="str">
        <f t="shared" si="975"/>
        <v/>
      </c>
      <c r="G2058" s="43" t="str">
        <f>IF(A2058&lt;&gt;"",IF(A2058&lt;Data!$G$11*0.25,$C$13/$G$32,IF(A2058&gt;Data!$G$11*0.25,$C$13,$C$13*10)),"")</f>
        <v/>
      </c>
      <c r="H2058" s="43" t="str">
        <f>IF(A2058&lt;&gt;"",IF(Data!$G$9="constant",$C$13,IF(Data!$G$9="squeeze",G2058,F2058)),"")</f>
        <v/>
      </c>
      <c r="I2058" s="38" t="str">
        <f ca="1">IF(ISNUMBER(A2058),NORMINV(RAND(),0,IF(AND(Data!$G$9="squeeze",A2058&lt;Data!$G$11*0.25),$H$32,1)*$C$30*$C$13)*($C$14*$C$12),"")</f>
        <v/>
      </c>
      <c r="J2058" s="42" t="str">
        <f ca="1">IFERROR(IF(Data!$C$6="Real",B2058,I2058+J2057+($C$14*$C$12)*(NORMINV(RAND(),$C$15,CHOOSE($G$13,$C$13,F2058,G2058)))),"")</f>
        <v/>
      </c>
      <c r="K2058" s="88" t="str">
        <f>IF(ISNUMBER(A2058), IF($G$16="fixed",$G$17,MIN(H2058*Data!$C$7*$C$16*0.5,$C$17*Data!$C$7))*$C$12,"")</f>
        <v/>
      </c>
      <c r="L2058" s="42" t="str">
        <f t="shared" ca="1" si="990"/>
        <v/>
      </c>
      <c r="M2058" s="44" t="str">
        <f t="shared" ca="1" si="991"/>
        <v/>
      </c>
      <c r="N2058" s="44" t="str">
        <f t="shared" ca="1" si="992"/>
        <v/>
      </c>
      <c r="O2058" s="108" t="str">
        <f t="shared" si="976"/>
        <v/>
      </c>
      <c r="P2058" s="102" t="str">
        <f t="shared" si="977"/>
        <v/>
      </c>
      <c r="Q2058" s="102" t="str">
        <f t="shared" si="978"/>
        <v/>
      </c>
      <c r="R2058" s="120" t="str">
        <f t="shared" si="979"/>
        <v/>
      </c>
      <c r="S2058" s="54" t="str">
        <f t="shared" si="980"/>
        <v/>
      </c>
      <c r="T2058" s="5" t="str">
        <f t="shared" si="981"/>
        <v/>
      </c>
      <c r="U2058" s="152" t="str">
        <f t="shared" si="964"/>
        <v/>
      </c>
      <c r="V2058" s="152" t="str">
        <f t="shared" si="965"/>
        <v/>
      </c>
      <c r="W2058" s="153" t="str">
        <f t="shared" si="966"/>
        <v/>
      </c>
      <c r="X2058" s="153" t="str">
        <f t="shared" si="967"/>
        <v/>
      </c>
      <c r="Y2058" s="153" t="str">
        <f t="shared" si="968"/>
        <v/>
      </c>
      <c r="Z2058" s="153" t="str">
        <f t="shared" si="969"/>
        <v/>
      </c>
      <c r="AA2058" s="152" t="str">
        <f t="shared" si="970"/>
        <v/>
      </c>
      <c r="AB2058" s="152" t="str">
        <f t="shared" si="971"/>
        <v/>
      </c>
      <c r="AC2058" s="154" t="str">
        <f t="shared" si="982"/>
        <v/>
      </c>
      <c r="AD2058" s="154" t="str">
        <f t="shared" si="983"/>
        <v/>
      </c>
      <c r="AE2058" s="3" t="str">
        <f t="shared" si="984"/>
        <v/>
      </c>
      <c r="AF2058" s="3" t="str">
        <f t="shared" si="985"/>
        <v/>
      </c>
      <c r="AG2058" s="3" t="str">
        <f t="shared" si="986"/>
        <v/>
      </c>
      <c r="AH2058" s="4" t="str">
        <f t="shared" si="987"/>
        <v/>
      </c>
      <c r="AI2058" s="75" t="str">
        <f t="shared" si="988"/>
        <v/>
      </c>
      <c r="AJ2058" s="75" t="str">
        <f t="shared" si="989"/>
        <v/>
      </c>
    </row>
    <row r="2059" spans="1:36">
      <c r="A2059" s="41" t="str">
        <f t="shared" si="972"/>
        <v/>
      </c>
      <c r="B2059" s="150" t="str">
        <f>IF(ISNUMBER(A2059),INDEX('MetaTrader Import'!$H$13:$J$5893,TRUNC(((A2059-$A$39+1)-1)/3)+1,MOD((A2059-$A$39+1)-1,3)+1),"")</f>
        <v/>
      </c>
      <c r="C2059" s="43" t="str">
        <f t="shared" si="973"/>
        <v/>
      </c>
      <c r="D2059" s="43" t="str">
        <f t="shared" ca="1" si="963"/>
        <v/>
      </c>
      <c r="E2059" s="43" t="str">
        <f t="shared" si="974"/>
        <v/>
      </c>
      <c r="F2059" s="43" t="str">
        <f t="shared" si="975"/>
        <v/>
      </c>
      <c r="G2059" s="43" t="str">
        <f>IF(A2059&lt;&gt;"",IF(A2059&lt;Data!$G$11*0.25,$C$13/$G$32,IF(A2059&gt;Data!$G$11*0.25,$C$13,$C$13*10)),"")</f>
        <v/>
      </c>
      <c r="H2059" s="43" t="str">
        <f>IF(A2059&lt;&gt;"",IF(Data!$G$9="constant",$C$13,IF(Data!$G$9="squeeze",G2059,F2059)),"")</f>
        <v/>
      </c>
      <c r="I2059" s="38" t="str">
        <f ca="1">IF(ISNUMBER(A2059),NORMINV(RAND(),0,IF(AND(Data!$G$9="squeeze",A2059&lt;Data!$G$11*0.25),$H$32,1)*$C$30*$C$13)*($C$14*$C$12),"")</f>
        <v/>
      </c>
      <c r="J2059" s="42" t="str">
        <f ca="1">IFERROR(IF(Data!$C$6="Real",B2059,I2059+J2058+($C$14*$C$12)*(NORMINV(RAND(),$C$15,CHOOSE($G$13,$C$13,F2059,G2059)))),"")</f>
        <v/>
      </c>
      <c r="K2059" s="88" t="str">
        <f>IF(ISNUMBER(A2059), IF($G$16="fixed",$G$17,MIN(H2059*Data!$C$7*$C$16*0.5,$C$17*Data!$C$7))*$C$12,"")</f>
        <v/>
      </c>
      <c r="L2059" s="42" t="str">
        <f t="shared" ca="1" si="990"/>
        <v/>
      </c>
      <c r="M2059" s="44" t="str">
        <f t="shared" ca="1" si="991"/>
        <v/>
      </c>
      <c r="N2059" s="44" t="str">
        <f t="shared" ca="1" si="992"/>
        <v/>
      </c>
      <c r="O2059" s="108" t="str">
        <f t="shared" si="976"/>
        <v/>
      </c>
      <c r="P2059" s="102" t="str">
        <f t="shared" si="977"/>
        <v/>
      </c>
      <c r="Q2059" s="102" t="str">
        <f t="shared" si="978"/>
        <v/>
      </c>
      <c r="R2059" s="120" t="str">
        <f t="shared" si="979"/>
        <v/>
      </c>
      <c r="S2059" s="54" t="str">
        <f t="shared" si="980"/>
        <v/>
      </c>
      <c r="T2059" s="5" t="str">
        <f t="shared" si="981"/>
        <v/>
      </c>
      <c r="U2059" s="152" t="str">
        <f t="shared" si="964"/>
        <v/>
      </c>
      <c r="V2059" s="152" t="str">
        <f t="shared" si="965"/>
        <v/>
      </c>
      <c r="W2059" s="153" t="str">
        <f t="shared" si="966"/>
        <v/>
      </c>
      <c r="X2059" s="153" t="str">
        <f t="shared" si="967"/>
        <v/>
      </c>
      <c r="Y2059" s="153" t="str">
        <f t="shared" si="968"/>
        <v/>
      </c>
      <c r="Z2059" s="153" t="str">
        <f t="shared" si="969"/>
        <v/>
      </c>
      <c r="AA2059" s="152" t="str">
        <f t="shared" si="970"/>
        <v/>
      </c>
      <c r="AB2059" s="152" t="str">
        <f t="shared" si="971"/>
        <v/>
      </c>
      <c r="AC2059" s="154" t="str">
        <f t="shared" si="982"/>
        <v/>
      </c>
      <c r="AD2059" s="154" t="str">
        <f t="shared" si="983"/>
        <v/>
      </c>
      <c r="AE2059" s="3" t="str">
        <f t="shared" si="984"/>
        <v/>
      </c>
      <c r="AF2059" s="3" t="str">
        <f t="shared" si="985"/>
        <v/>
      </c>
      <c r="AG2059" s="3" t="str">
        <f t="shared" si="986"/>
        <v/>
      </c>
      <c r="AH2059" s="4" t="str">
        <f t="shared" si="987"/>
        <v/>
      </c>
      <c r="AI2059" s="75" t="str">
        <f t="shared" si="988"/>
        <v/>
      </c>
      <c r="AJ2059" s="75" t="str">
        <f t="shared" si="989"/>
        <v/>
      </c>
    </row>
    <row r="2060" spans="1:36">
      <c r="A2060" s="41" t="str">
        <f t="shared" si="972"/>
        <v/>
      </c>
      <c r="B2060" s="150" t="str">
        <f>IF(ISNUMBER(A2060),INDEX('MetaTrader Import'!$H$13:$J$5893,TRUNC(((A2060-$A$39+1)-1)/3)+1,MOD((A2060-$A$39+1)-1,3)+1),"")</f>
        <v/>
      </c>
      <c r="C2060" s="43" t="str">
        <f t="shared" si="973"/>
        <v/>
      </c>
      <c r="D2060" s="43" t="str">
        <f t="shared" ca="1" si="963"/>
        <v/>
      </c>
      <c r="E2060" s="43" t="str">
        <f t="shared" si="974"/>
        <v/>
      </c>
      <c r="F2060" s="43" t="str">
        <f t="shared" si="975"/>
        <v/>
      </c>
      <c r="G2060" s="43" t="str">
        <f>IF(A2060&lt;&gt;"",IF(A2060&lt;Data!$G$11*0.25,$C$13/$G$32,IF(A2060&gt;Data!$G$11*0.25,$C$13,$C$13*10)),"")</f>
        <v/>
      </c>
      <c r="H2060" s="43" t="str">
        <f>IF(A2060&lt;&gt;"",IF(Data!$G$9="constant",$C$13,IF(Data!$G$9="squeeze",G2060,F2060)),"")</f>
        <v/>
      </c>
      <c r="I2060" s="38" t="str">
        <f ca="1">IF(ISNUMBER(A2060),NORMINV(RAND(),0,IF(AND(Data!$G$9="squeeze",A2060&lt;Data!$G$11*0.25),$H$32,1)*$C$30*$C$13)*($C$14*$C$12),"")</f>
        <v/>
      </c>
      <c r="J2060" s="42" t="str">
        <f ca="1">IFERROR(IF(Data!$C$6="Real",B2060,I2060+J2059+($C$14*$C$12)*(NORMINV(RAND(),$C$15,CHOOSE($G$13,$C$13,F2060,G2060)))),"")</f>
        <v/>
      </c>
      <c r="K2060" s="88" t="str">
        <f>IF(ISNUMBER(A2060), IF($G$16="fixed",$G$17,MIN(H2060*Data!$C$7*$C$16*0.5,$C$17*Data!$C$7))*$C$12,"")</f>
        <v/>
      </c>
      <c r="L2060" s="42" t="str">
        <f t="shared" ca="1" si="990"/>
        <v/>
      </c>
      <c r="M2060" s="44" t="str">
        <f t="shared" ca="1" si="991"/>
        <v/>
      </c>
      <c r="N2060" s="44" t="str">
        <f t="shared" ca="1" si="992"/>
        <v/>
      </c>
      <c r="O2060" s="108" t="str">
        <f t="shared" si="976"/>
        <v/>
      </c>
      <c r="P2060" s="102" t="str">
        <f t="shared" si="977"/>
        <v/>
      </c>
      <c r="Q2060" s="102" t="str">
        <f t="shared" si="978"/>
        <v/>
      </c>
      <c r="R2060" s="120" t="str">
        <f t="shared" si="979"/>
        <v/>
      </c>
      <c r="S2060" s="54" t="str">
        <f t="shared" si="980"/>
        <v/>
      </c>
      <c r="T2060" s="5" t="str">
        <f t="shared" si="981"/>
        <v/>
      </c>
      <c r="U2060" s="152" t="str">
        <f t="shared" si="964"/>
        <v/>
      </c>
      <c r="V2060" s="152" t="str">
        <f t="shared" si="965"/>
        <v/>
      </c>
      <c r="W2060" s="153" t="str">
        <f t="shared" si="966"/>
        <v/>
      </c>
      <c r="X2060" s="153" t="str">
        <f t="shared" si="967"/>
        <v/>
      </c>
      <c r="Y2060" s="153" t="str">
        <f t="shared" si="968"/>
        <v/>
      </c>
      <c r="Z2060" s="153" t="str">
        <f t="shared" si="969"/>
        <v/>
      </c>
      <c r="AA2060" s="152" t="str">
        <f t="shared" si="970"/>
        <v/>
      </c>
      <c r="AB2060" s="152" t="str">
        <f t="shared" si="971"/>
        <v/>
      </c>
      <c r="AC2060" s="154" t="str">
        <f t="shared" si="982"/>
        <v/>
      </c>
      <c r="AD2060" s="154" t="str">
        <f t="shared" si="983"/>
        <v/>
      </c>
      <c r="AE2060" s="3" t="str">
        <f t="shared" si="984"/>
        <v/>
      </c>
      <c r="AF2060" s="3" t="str">
        <f t="shared" si="985"/>
        <v/>
      </c>
      <c r="AG2060" s="3" t="str">
        <f t="shared" si="986"/>
        <v/>
      </c>
      <c r="AH2060" s="4" t="str">
        <f t="shared" si="987"/>
        <v/>
      </c>
      <c r="AI2060" s="75" t="str">
        <f t="shared" si="988"/>
        <v/>
      </c>
      <c r="AJ2060" s="75" t="str">
        <f t="shared" si="989"/>
        <v/>
      </c>
    </row>
    <row r="2061" spans="1:36">
      <c r="A2061" s="41" t="str">
        <f t="shared" si="972"/>
        <v/>
      </c>
      <c r="B2061" s="150" t="str">
        <f>IF(ISNUMBER(A2061),INDEX('MetaTrader Import'!$H$13:$J$5893,TRUNC(((A2061-$A$39+1)-1)/3)+1,MOD((A2061-$A$39+1)-1,3)+1),"")</f>
        <v/>
      </c>
      <c r="C2061" s="43" t="str">
        <f t="shared" si="973"/>
        <v/>
      </c>
      <c r="D2061" s="43" t="str">
        <f t="shared" ca="1" si="963"/>
        <v/>
      </c>
      <c r="E2061" s="43" t="str">
        <f t="shared" si="974"/>
        <v/>
      </c>
      <c r="F2061" s="43" t="str">
        <f t="shared" si="975"/>
        <v/>
      </c>
      <c r="G2061" s="43" t="str">
        <f>IF(A2061&lt;&gt;"",IF(A2061&lt;Data!$G$11*0.25,$C$13/$G$32,IF(A2061&gt;Data!$G$11*0.25,$C$13,$C$13*10)),"")</f>
        <v/>
      </c>
      <c r="H2061" s="43" t="str">
        <f>IF(A2061&lt;&gt;"",IF(Data!$G$9="constant",$C$13,IF(Data!$G$9="squeeze",G2061,F2061)),"")</f>
        <v/>
      </c>
      <c r="I2061" s="38" t="str">
        <f ca="1">IF(ISNUMBER(A2061),NORMINV(RAND(),0,IF(AND(Data!$G$9="squeeze",A2061&lt;Data!$G$11*0.25),$H$32,1)*$C$30*$C$13)*($C$14*$C$12),"")</f>
        <v/>
      </c>
      <c r="J2061" s="42" t="str">
        <f ca="1">IFERROR(IF(Data!$C$6="Real",B2061,I2061+J2060+($C$14*$C$12)*(NORMINV(RAND(),$C$15,CHOOSE($G$13,$C$13,F2061,G2061)))),"")</f>
        <v/>
      </c>
      <c r="K2061" s="88" t="str">
        <f>IF(ISNUMBER(A2061), IF($G$16="fixed",$G$17,MIN(H2061*Data!$C$7*$C$16*0.5,$C$17*Data!$C$7))*$C$12,"")</f>
        <v/>
      </c>
      <c r="L2061" s="42" t="str">
        <f t="shared" ca="1" si="990"/>
        <v/>
      </c>
      <c r="M2061" s="44" t="str">
        <f t="shared" ca="1" si="991"/>
        <v/>
      </c>
      <c r="N2061" s="44" t="str">
        <f t="shared" ca="1" si="992"/>
        <v/>
      </c>
      <c r="O2061" s="108" t="str">
        <f t="shared" si="976"/>
        <v/>
      </c>
      <c r="P2061" s="102" t="str">
        <f t="shared" si="977"/>
        <v/>
      </c>
      <c r="Q2061" s="102" t="str">
        <f t="shared" si="978"/>
        <v/>
      </c>
      <c r="R2061" s="120" t="str">
        <f t="shared" si="979"/>
        <v/>
      </c>
      <c r="S2061" s="54" t="str">
        <f t="shared" si="980"/>
        <v/>
      </c>
      <c r="T2061" s="5" t="str">
        <f t="shared" si="981"/>
        <v/>
      </c>
      <c r="U2061" s="152" t="str">
        <f t="shared" si="964"/>
        <v/>
      </c>
      <c r="V2061" s="152" t="str">
        <f t="shared" si="965"/>
        <v/>
      </c>
      <c r="W2061" s="153" t="str">
        <f t="shared" si="966"/>
        <v/>
      </c>
      <c r="X2061" s="153" t="str">
        <f t="shared" si="967"/>
        <v/>
      </c>
      <c r="Y2061" s="153" t="str">
        <f t="shared" si="968"/>
        <v/>
      </c>
      <c r="Z2061" s="153" t="str">
        <f t="shared" si="969"/>
        <v/>
      </c>
      <c r="AA2061" s="152" t="str">
        <f t="shared" si="970"/>
        <v/>
      </c>
      <c r="AB2061" s="152" t="str">
        <f t="shared" si="971"/>
        <v/>
      </c>
      <c r="AC2061" s="154" t="str">
        <f t="shared" si="982"/>
        <v/>
      </c>
      <c r="AD2061" s="154" t="str">
        <f t="shared" si="983"/>
        <v/>
      </c>
      <c r="AE2061" s="3" t="str">
        <f t="shared" si="984"/>
        <v/>
      </c>
      <c r="AF2061" s="3" t="str">
        <f t="shared" si="985"/>
        <v/>
      </c>
      <c r="AG2061" s="3" t="str">
        <f t="shared" si="986"/>
        <v/>
      </c>
      <c r="AH2061" s="4" t="str">
        <f t="shared" si="987"/>
        <v/>
      </c>
      <c r="AI2061" s="75" t="str">
        <f t="shared" si="988"/>
        <v/>
      </c>
      <c r="AJ2061" s="75" t="str">
        <f t="shared" si="989"/>
        <v/>
      </c>
    </row>
    <row r="2062" spans="1:36">
      <c r="A2062" s="41" t="str">
        <f t="shared" si="972"/>
        <v/>
      </c>
      <c r="B2062" s="150" t="str">
        <f>IF(ISNUMBER(A2062),INDEX('MetaTrader Import'!$H$13:$J$5893,TRUNC(((A2062-$A$39+1)-1)/3)+1,MOD((A2062-$A$39+1)-1,3)+1),"")</f>
        <v/>
      </c>
      <c r="C2062" s="43" t="str">
        <f t="shared" si="973"/>
        <v/>
      </c>
      <c r="D2062" s="43" t="str">
        <f t="shared" ca="1" si="963"/>
        <v/>
      </c>
      <c r="E2062" s="43" t="str">
        <f t="shared" si="974"/>
        <v/>
      </c>
      <c r="F2062" s="43" t="str">
        <f t="shared" si="975"/>
        <v/>
      </c>
      <c r="G2062" s="43" t="str">
        <f>IF(A2062&lt;&gt;"",IF(A2062&lt;Data!$G$11*0.25,$C$13/$G$32,IF(A2062&gt;Data!$G$11*0.25,$C$13,$C$13*10)),"")</f>
        <v/>
      </c>
      <c r="H2062" s="43" t="str">
        <f>IF(A2062&lt;&gt;"",IF(Data!$G$9="constant",$C$13,IF(Data!$G$9="squeeze",G2062,F2062)),"")</f>
        <v/>
      </c>
      <c r="I2062" s="38" t="str">
        <f ca="1">IF(ISNUMBER(A2062),NORMINV(RAND(),0,IF(AND(Data!$G$9="squeeze",A2062&lt;Data!$G$11*0.25),$H$32,1)*$C$30*$C$13)*($C$14*$C$12),"")</f>
        <v/>
      </c>
      <c r="J2062" s="42" t="str">
        <f ca="1">IFERROR(IF(Data!$C$6="Real",B2062,I2062+J2061+($C$14*$C$12)*(NORMINV(RAND(),$C$15,CHOOSE($G$13,$C$13,F2062,G2062)))),"")</f>
        <v/>
      </c>
      <c r="K2062" s="88" t="str">
        <f>IF(ISNUMBER(A2062), IF($G$16="fixed",$G$17,MIN(H2062*Data!$C$7*$C$16*0.5,$C$17*Data!$C$7))*$C$12,"")</f>
        <v/>
      </c>
      <c r="L2062" s="42" t="str">
        <f t="shared" ca="1" si="990"/>
        <v/>
      </c>
      <c r="M2062" s="44" t="str">
        <f t="shared" ca="1" si="991"/>
        <v/>
      </c>
      <c r="N2062" s="44" t="str">
        <f t="shared" ca="1" si="992"/>
        <v/>
      </c>
      <c r="O2062" s="108" t="str">
        <f t="shared" si="976"/>
        <v/>
      </c>
      <c r="P2062" s="102" t="str">
        <f t="shared" si="977"/>
        <v/>
      </c>
      <c r="Q2062" s="102" t="str">
        <f t="shared" si="978"/>
        <v/>
      </c>
      <c r="R2062" s="120" t="str">
        <f t="shared" si="979"/>
        <v/>
      </c>
      <c r="S2062" s="54" t="str">
        <f t="shared" si="980"/>
        <v/>
      </c>
      <c r="T2062" s="5" t="str">
        <f t="shared" si="981"/>
        <v/>
      </c>
      <c r="U2062" s="152" t="str">
        <f t="shared" si="964"/>
        <v/>
      </c>
      <c r="V2062" s="152" t="str">
        <f t="shared" si="965"/>
        <v/>
      </c>
      <c r="W2062" s="153" t="str">
        <f t="shared" si="966"/>
        <v/>
      </c>
      <c r="X2062" s="153" t="str">
        <f t="shared" si="967"/>
        <v/>
      </c>
      <c r="Y2062" s="153" t="str">
        <f t="shared" si="968"/>
        <v/>
      </c>
      <c r="Z2062" s="153" t="str">
        <f t="shared" si="969"/>
        <v/>
      </c>
      <c r="AA2062" s="152" t="str">
        <f t="shared" si="970"/>
        <v/>
      </c>
      <c r="AB2062" s="152" t="str">
        <f t="shared" si="971"/>
        <v/>
      </c>
      <c r="AC2062" s="154" t="str">
        <f t="shared" si="982"/>
        <v/>
      </c>
      <c r="AD2062" s="154" t="str">
        <f t="shared" si="983"/>
        <v/>
      </c>
      <c r="AE2062" s="3" t="str">
        <f t="shared" si="984"/>
        <v/>
      </c>
      <c r="AF2062" s="3" t="str">
        <f t="shared" si="985"/>
        <v/>
      </c>
      <c r="AG2062" s="3" t="str">
        <f t="shared" si="986"/>
        <v/>
      </c>
      <c r="AH2062" s="4" t="str">
        <f t="shared" si="987"/>
        <v/>
      </c>
      <c r="AI2062" s="75" t="str">
        <f t="shared" si="988"/>
        <v/>
      </c>
      <c r="AJ2062" s="75" t="str">
        <f t="shared" si="989"/>
        <v/>
      </c>
    </row>
    <row r="2063" spans="1:36">
      <c r="A2063" s="41" t="str">
        <f t="shared" si="972"/>
        <v/>
      </c>
      <c r="B2063" s="150" t="str">
        <f>IF(ISNUMBER(A2063),INDEX('MetaTrader Import'!$H$13:$J$5893,TRUNC(((A2063-$A$39+1)-1)/3)+1,MOD((A2063-$A$39+1)-1,3)+1),"")</f>
        <v/>
      </c>
      <c r="C2063" s="43" t="str">
        <f t="shared" si="973"/>
        <v/>
      </c>
      <c r="D2063" s="43" t="str">
        <f t="shared" ca="1" si="963"/>
        <v/>
      </c>
      <c r="E2063" s="43" t="str">
        <f t="shared" si="974"/>
        <v/>
      </c>
      <c r="F2063" s="43" t="str">
        <f t="shared" si="975"/>
        <v/>
      </c>
      <c r="G2063" s="43" t="str">
        <f>IF(A2063&lt;&gt;"",IF(A2063&lt;Data!$G$11*0.25,$C$13/$G$32,IF(A2063&gt;Data!$G$11*0.25,$C$13,$C$13*10)),"")</f>
        <v/>
      </c>
      <c r="H2063" s="43" t="str">
        <f>IF(A2063&lt;&gt;"",IF(Data!$G$9="constant",$C$13,IF(Data!$G$9="squeeze",G2063,F2063)),"")</f>
        <v/>
      </c>
      <c r="I2063" s="38" t="str">
        <f ca="1">IF(ISNUMBER(A2063),NORMINV(RAND(),0,IF(AND(Data!$G$9="squeeze",A2063&lt;Data!$G$11*0.25),$H$32,1)*$C$30*$C$13)*($C$14*$C$12),"")</f>
        <v/>
      </c>
      <c r="J2063" s="42" t="str">
        <f ca="1">IFERROR(IF(Data!$C$6="Real",B2063,I2063+J2062+($C$14*$C$12)*(NORMINV(RAND(),$C$15,CHOOSE($G$13,$C$13,F2063,G2063)))),"")</f>
        <v/>
      </c>
      <c r="K2063" s="88" t="str">
        <f>IF(ISNUMBER(A2063), IF($G$16="fixed",$G$17,MIN(H2063*Data!$C$7*$C$16*0.5,$C$17*Data!$C$7))*$C$12,"")</f>
        <v/>
      </c>
      <c r="L2063" s="42" t="str">
        <f t="shared" ca="1" si="990"/>
        <v/>
      </c>
      <c r="M2063" s="44" t="str">
        <f t="shared" ca="1" si="991"/>
        <v/>
      </c>
      <c r="N2063" s="44" t="str">
        <f t="shared" ca="1" si="992"/>
        <v/>
      </c>
      <c r="O2063" s="108" t="str">
        <f t="shared" si="976"/>
        <v/>
      </c>
      <c r="P2063" s="102" t="str">
        <f t="shared" si="977"/>
        <v/>
      </c>
      <c r="Q2063" s="102" t="str">
        <f t="shared" si="978"/>
        <v/>
      </c>
      <c r="R2063" s="120" t="str">
        <f t="shared" si="979"/>
        <v/>
      </c>
      <c r="S2063" s="54" t="str">
        <f t="shared" si="980"/>
        <v/>
      </c>
      <c r="T2063" s="5" t="str">
        <f t="shared" si="981"/>
        <v/>
      </c>
      <c r="U2063" s="152" t="str">
        <f t="shared" si="964"/>
        <v/>
      </c>
      <c r="V2063" s="152" t="str">
        <f t="shared" si="965"/>
        <v/>
      </c>
      <c r="W2063" s="153" t="str">
        <f t="shared" si="966"/>
        <v/>
      </c>
      <c r="X2063" s="153" t="str">
        <f t="shared" si="967"/>
        <v/>
      </c>
      <c r="Y2063" s="153" t="str">
        <f t="shared" si="968"/>
        <v/>
      </c>
      <c r="Z2063" s="153" t="str">
        <f t="shared" si="969"/>
        <v/>
      </c>
      <c r="AA2063" s="152" t="str">
        <f t="shared" si="970"/>
        <v/>
      </c>
      <c r="AB2063" s="152" t="str">
        <f t="shared" si="971"/>
        <v/>
      </c>
      <c r="AC2063" s="154" t="str">
        <f t="shared" si="982"/>
        <v/>
      </c>
      <c r="AD2063" s="154" t="str">
        <f t="shared" si="983"/>
        <v/>
      </c>
      <c r="AE2063" s="3" t="str">
        <f t="shared" si="984"/>
        <v/>
      </c>
      <c r="AF2063" s="3" t="str">
        <f t="shared" si="985"/>
        <v/>
      </c>
      <c r="AG2063" s="3" t="str">
        <f t="shared" si="986"/>
        <v/>
      </c>
      <c r="AH2063" s="4" t="str">
        <f t="shared" si="987"/>
        <v/>
      </c>
      <c r="AI2063" s="75" t="str">
        <f t="shared" si="988"/>
        <v/>
      </c>
      <c r="AJ2063" s="75" t="str">
        <f t="shared" si="989"/>
        <v/>
      </c>
    </row>
    <row r="2064" spans="1:36">
      <c r="A2064" s="41" t="str">
        <f t="shared" si="972"/>
        <v/>
      </c>
      <c r="B2064" s="150" t="str">
        <f>IF(ISNUMBER(A2064),INDEX('MetaTrader Import'!$H$13:$J$5893,TRUNC(((A2064-$A$39+1)-1)/3)+1,MOD((A2064-$A$39+1)-1,3)+1),"")</f>
        <v/>
      </c>
      <c r="C2064" s="43" t="str">
        <f t="shared" si="973"/>
        <v/>
      </c>
      <c r="D2064" s="43" t="str">
        <f t="shared" ca="1" si="963"/>
        <v/>
      </c>
      <c r="E2064" s="43" t="str">
        <f t="shared" si="974"/>
        <v/>
      </c>
      <c r="F2064" s="43" t="str">
        <f t="shared" si="975"/>
        <v/>
      </c>
      <c r="G2064" s="43" t="str">
        <f>IF(A2064&lt;&gt;"",IF(A2064&lt;Data!$G$11*0.25,$C$13/$G$32,IF(A2064&gt;Data!$G$11*0.25,$C$13,$C$13*10)),"")</f>
        <v/>
      </c>
      <c r="H2064" s="43" t="str">
        <f>IF(A2064&lt;&gt;"",IF(Data!$G$9="constant",$C$13,IF(Data!$G$9="squeeze",G2064,F2064)),"")</f>
        <v/>
      </c>
      <c r="I2064" s="38" t="str">
        <f ca="1">IF(ISNUMBER(A2064),NORMINV(RAND(),0,IF(AND(Data!$G$9="squeeze",A2064&lt;Data!$G$11*0.25),$H$32,1)*$C$30*$C$13)*($C$14*$C$12),"")</f>
        <v/>
      </c>
      <c r="J2064" s="42" t="str">
        <f ca="1">IFERROR(IF(Data!$C$6="Real",B2064,I2064+J2063+($C$14*$C$12)*(NORMINV(RAND(),$C$15,CHOOSE($G$13,$C$13,F2064,G2064)))),"")</f>
        <v/>
      </c>
      <c r="K2064" s="88" t="str">
        <f>IF(ISNUMBER(A2064), IF($G$16="fixed",$G$17,MIN(H2064*Data!$C$7*$C$16*0.5,$C$17*Data!$C$7))*$C$12,"")</f>
        <v/>
      </c>
      <c r="L2064" s="42" t="str">
        <f t="shared" ca="1" si="990"/>
        <v/>
      </c>
      <c r="M2064" s="44" t="str">
        <f t="shared" ca="1" si="991"/>
        <v/>
      </c>
      <c r="N2064" s="44" t="str">
        <f t="shared" ca="1" si="992"/>
        <v/>
      </c>
      <c r="O2064" s="108" t="str">
        <f t="shared" si="976"/>
        <v/>
      </c>
      <c r="P2064" s="102" t="str">
        <f t="shared" si="977"/>
        <v/>
      </c>
      <c r="Q2064" s="102" t="str">
        <f t="shared" si="978"/>
        <v/>
      </c>
      <c r="R2064" s="120" t="str">
        <f t="shared" si="979"/>
        <v/>
      </c>
      <c r="S2064" s="54" t="str">
        <f t="shared" si="980"/>
        <v/>
      </c>
      <c r="T2064" s="5" t="str">
        <f t="shared" si="981"/>
        <v/>
      </c>
      <c r="U2064" s="152" t="str">
        <f t="shared" si="964"/>
        <v/>
      </c>
      <c r="V2064" s="152" t="str">
        <f t="shared" si="965"/>
        <v/>
      </c>
      <c r="W2064" s="153" t="str">
        <f t="shared" si="966"/>
        <v/>
      </c>
      <c r="X2064" s="153" t="str">
        <f t="shared" si="967"/>
        <v/>
      </c>
      <c r="Y2064" s="153" t="str">
        <f t="shared" si="968"/>
        <v/>
      </c>
      <c r="Z2064" s="153" t="str">
        <f t="shared" si="969"/>
        <v/>
      </c>
      <c r="AA2064" s="152" t="str">
        <f t="shared" si="970"/>
        <v/>
      </c>
      <c r="AB2064" s="152" t="str">
        <f t="shared" si="971"/>
        <v/>
      </c>
      <c r="AC2064" s="154" t="str">
        <f t="shared" si="982"/>
        <v/>
      </c>
      <c r="AD2064" s="154" t="str">
        <f t="shared" si="983"/>
        <v/>
      </c>
      <c r="AE2064" s="3" t="str">
        <f t="shared" si="984"/>
        <v/>
      </c>
      <c r="AF2064" s="3" t="str">
        <f t="shared" si="985"/>
        <v/>
      </c>
      <c r="AG2064" s="3" t="str">
        <f t="shared" si="986"/>
        <v/>
      </c>
      <c r="AH2064" s="4" t="str">
        <f t="shared" si="987"/>
        <v/>
      </c>
      <c r="AI2064" s="75" t="str">
        <f t="shared" si="988"/>
        <v/>
      </c>
      <c r="AJ2064" s="75" t="str">
        <f t="shared" si="989"/>
        <v/>
      </c>
    </row>
    <row r="2065" spans="1:36">
      <c r="A2065" s="41" t="str">
        <f t="shared" si="972"/>
        <v/>
      </c>
      <c r="B2065" s="150" t="str">
        <f>IF(ISNUMBER(A2065),INDEX('MetaTrader Import'!$H$13:$J$5893,TRUNC(((A2065-$A$39+1)-1)/3)+1,MOD((A2065-$A$39+1)-1,3)+1),"")</f>
        <v/>
      </c>
      <c r="C2065" s="43" t="str">
        <f t="shared" si="973"/>
        <v/>
      </c>
      <c r="D2065" s="43" t="str">
        <f t="shared" ca="1" si="963"/>
        <v/>
      </c>
      <c r="E2065" s="43" t="str">
        <f t="shared" si="974"/>
        <v/>
      </c>
      <c r="F2065" s="43" t="str">
        <f t="shared" si="975"/>
        <v/>
      </c>
      <c r="G2065" s="43" t="str">
        <f>IF(A2065&lt;&gt;"",IF(A2065&lt;Data!$G$11*0.25,$C$13/$G$32,IF(A2065&gt;Data!$G$11*0.25,$C$13,$C$13*10)),"")</f>
        <v/>
      </c>
      <c r="H2065" s="43" t="str">
        <f>IF(A2065&lt;&gt;"",IF(Data!$G$9="constant",$C$13,IF(Data!$G$9="squeeze",G2065,F2065)),"")</f>
        <v/>
      </c>
      <c r="I2065" s="38" t="str">
        <f ca="1">IF(ISNUMBER(A2065),NORMINV(RAND(),0,IF(AND(Data!$G$9="squeeze",A2065&lt;Data!$G$11*0.25),$H$32,1)*$C$30*$C$13)*($C$14*$C$12),"")</f>
        <v/>
      </c>
      <c r="J2065" s="42" t="str">
        <f ca="1">IFERROR(IF(Data!$C$6="Real",B2065,I2065+J2064+($C$14*$C$12)*(NORMINV(RAND(),$C$15,CHOOSE($G$13,$C$13,F2065,G2065)))),"")</f>
        <v/>
      </c>
      <c r="K2065" s="88" t="str">
        <f>IF(ISNUMBER(A2065), IF($G$16="fixed",$G$17,MIN(H2065*Data!$C$7*$C$16*0.5,$C$17*Data!$C$7))*$C$12,"")</f>
        <v/>
      </c>
      <c r="L2065" s="42" t="str">
        <f t="shared" ca="1" si="990"/>
        <v/>
      </c>
      <c r="M2065" s="44" t="str">
        <f t="shared" ca="1" si="991"/>
        <v/>
      </c>
      <c r="N2065" s="44" t="str">
        <f t="shared" ca="1" si="992"/>
        <v/>
      </c>
      <c r="O2065" s="108" t="str">
        <f t="shared" si="976"/>
        <v/>
      </c>
      <c r="P2065" s="102" t="str">
        <f t="shared" si="977"/>
        <v/>
      </c>
      <c r="Q2065" s="102" t="str">
        <f t="shared" si="978"/>
        <v/>
      </c>
      <c r="R2065" s="120" t="str">
        <f t="shared" si="979"/>
        <v/>
      </c>
      <c r="S2065" s="54" t="str">
        <f t="shared" si="980"/>
        <v/>
      </c>
      <c r="T2065" s="5" t="str">
        <f t="shared" si="981"/>
        <v/>
      </c>
      <c r="U2065" s="152" t="str">
        <f t="shared" si="964"/>
        <v/>
      </c>
      <c r="V2065" s="152" t="str">
        <f t="shared" si="965"/>
        <v/>
      </c>
      <c r="W2065" s="153" t="str">
        <f t="shared" si="966"/>
        <v/>
      </c>
      <c r="X2065" s="153" t="str">
        <f t="shared" si="967"/>
        <v/>
      </c>
      <c r="Y2065" s="153" t="str">
        <f t="shared" si="968"/>
        <v/>
      </c>
      <c r="Z2065" s="153" t="str">
        <f t="shared" si="969"/>
        <v/>
      </c>
      <c r="AA2065" s="152" t="str">
        <f t="shared" si="970"/>
        <v/>
      </c>
      <c r="AB2065" s="152" t="str">
        <f t="shared" si="971"/>
        <v/>
      </c>
      <c r="AC2065" s="154" t="str">
        <f t="shared" si="982"/>
        <v/>
      </c>
      <c r="AD2065" s="154" t="str">
        <f t="shared" si="983"/>
        <v/>
      </c>
      <c r="AE2065" s="3" t="str">
        <f t="shared" si="984"/>
        <v/>
      </c>
      <c r="AF2065" s="3" t="str">
        <f t="shared" si="985"/>
        <v/>
      </c>
      <c r="AG2065" s="3" t="str">
        <f t="shared" si="986"/>
        <v/>
      </c>
      <c r="AH2065" s="4" t="str">
        <f t="shared" si="987"/>
        <v/>
      </c>
      <c r="AI2065" s="75" t="str">
        <f t="shared" si="988"/>
        <v/>
      </c>
      <c r="AJ2065" s="75" t="str">
        <f t="shared" si="989"/>
        <v/>
      </c>
    </row>
    <row r="2066" spans="1:36">
      <c r="A2066" s="41" t="str">
        <f t="shared" si="972"/>
        <v/>
      </c>
      <c r="B2066" s="150" t="str">
        <f>IF(ISNUMBER(A2066),INDEX('MetaTrader Import'!$H$13:$J$5893,TRUNC(((A2066-$A$39+1)-1)/3)+1,MOD((A2066-$A$39+1)-1,3)+1),"")</f>
        <v/>
      </c>
      <c r="C2066" s="43" t="str">
        <f t="shared" si="973"/>
        <v/>
      </c>
      <c r="D2066" s="43" t="str">
        <f t="shared" ca="1" si="963"/>
        <v/>
      </c>
      <c r="E2066" s="43" t="str">
        <f t="shared" si="974"/>
        <v/>
      </c>
      <c r="F2066" s="43" t="str">
        <f t="shared" si="975"/>
        <v/>
      </c>
      <c r="G2066" s="43" t="str">
        <f>IF(A2066&lt;&gt;"",IF(A2066&lt;Data!$G$11*0.25,$C$13/$G$32,IF(A2066&gt;Data!$G$11*0.25,$C$13,$C$13*10)),"")</f>
        <v/>
      </c>
      <c r="H2066" s="43" t="str">
        <f>IF(A2066&lt;&gt;"",IF(Data!$G$9="constant",$C$13,IF(Data!$G$9="squeeze",G2066,F2066)),"")</f>
        <v/>
      </c>
      <c r="I2066" s="38" t="str">
        <f ca="1">IF(ISNUMBER(A2066),NORMINV(RAND(),0,IF(AND(Data!$G$9="squeeze",A2066&lt;Data!$G$11*0.25),$H$32,1)*$C$30*$C$13)*($C$14*$C$12),"")</f>
        <v/>
      </c>
      <c r="J2066" s="42" t="str">
        <f ca="1">IFERROR(IF(Data!$C$6="Real",B2066,I2066+J2065+($C$14*$C$12)*(NORMINV(RAND(),$C$15,CHOOSE($G$13,$C$13,F2066,G2066)))),"")</f>
        <v/>
      </c>
      <c r="K2066" s="88" t="str">
        <f>IF(ISNUMBER(A2066), IF($G$16="fixed",$G$17,MIN(H2066*Data!$C$7*$C$16*0.5,$C$17*Data!$C$7))*$C$12,"")</f>
        <v/>
      </c>
      <c r="L2066" s="42" t="str">
        <f t="shared" ca="1" si="990"/>
        <v/>
      </c>
      <c r="M2066" s="44" t="str">
        <f t="shared" ca="1" si="991"/>
        <v/>
      </c>
      <c r="N2066" s="44" t="str">
        <f t="shared" ca="1" si="992"/>
        <v/>
      </c>
      <c r="O2066" s="108" t="str">
        <f t="shared" si="976"/>
        <v/>
      </c>
      <c r="P2066" s="102" t="str">
        <f t="shared" si="977"/>
        <v/>
      </c>
      <c r="Q2066" s="102" t="str">
        <f t="shared" si="978"/>
        <v/>
      </c>
      <c r="R2066" s="120" t="str">
        <f t="shared" si="979"/>
        <v/>
      </c>
      <c r="S2066" s="54" t="str">
        <f t="shared" si="980"/>
        <v/>
      </c>
      <c r="T2066" s="5" t="str">
        <f t="shared" si="981"/>
        <v/>
      </c>
      <c r="U2066" s="152" t="str">
        <f t="shared" si="964"/>
        <v/>
      </c>
      <c r="V2066" s="152" t="str">
        <f t="shared" si="965"/>
        <v/>
      </c>
      <c r="W2066" s="153" t="str">
        <f t="shared" si="966"/>
        <v/>
      </c>
      <c r="X2066" s="153" t="str">
        <f t="shared" si="967"/>
        <v/>
      </c>
      <c r="Y2066" s="153" t="str">
        <f t="shared" si="968"/>
        <v/>
      </c>
      <c r="Z2066" s="153" t="str">
        <f t="shared" si="969"/>
        <v/>
      </c>
      <c r="AA2066" s="152" t="str">
        <f t="shared" si="970"/>
        <v/>
      </c>
      <c r="AB2066" s="152" t="str">
        <f t="shared" si="971"/>
        <v/>
      </c>
      <c r="AC2066" s="154" t="str">
        <f t="shared" si="982"/>
        <v/>
      </c>
      <c r="AD2066" s="154" t="str">
        <f t="shared" si="983"/>
        <v/>
      </c>
      <c r="AE2066" s="3" t="str">
        <f t="shared" si="984"/>
        <v/>
      </c>
      <c r="AF2066" s="3" t="str">
        <f t="shared" si="985"/>
        <v/>
      </c>
      <c r="AG2066" s="3" t="str">
        <f t="shared" si="986"/>
        <v/>
      </c>
      <c r="AH2066" s="4" t="str">
        <f t="shared" si="987"/>
        <v/>
      </c>
      <c r="AI2066" s="75" t="str">
        <f t="shared" si="988"/>
        <v/>
      </c>
      <c r="AJ2066" s="75" t="str">
        <f t="shared" si="989"/>
        <v/>
      </c>
    </row>
    <row r="2067" spans="1:36">
      <c r="A2067" s="41" t="str">
        <f t="shared" si="972"/>
        <v/>
      </c>
      <c r="B2067" s="150" t="str">
        <f>IF(ISNUMBER(A2067),INDEX('MetaTrader Import'!$H$13:$J$5893,TRUNC(((A2067-$A$39+1)-1)/3)+1,MOD((A2067-$A$39+1)-1,3)+1),"")</f>
        <v/>
      </c>
      <c r="C2067" s="43" t="str">
        <f t="shared" si="973"/>
        <v/>
      </c>
      <c r="D2067" s="43" t="str">
        <f t="shared" ca="1" si="963"/>
        <v/>
      </c>
      <c r="E2067" s="43" t="str">
        <f t="shared" si="974"/>
        <v/>
      </c>
      <c r="F2067" s="43" t="str">
        <f t="shared" si="975"/>
        <v/>
      </c>
      <c r="G2067" s="43" t="str">
        <f>IF(A2067&lt;&gt;"",IF(A2067&lt;Data!$G$11*0.25,$C$13/$G$32,IF(A2067&gt;Data!$G$11*0.25,$C$13,$C$13*10)),"")</f>
        <v/>
      </c>
      <c r="H2067" s="43" t="str">
        <f>IF(A2067&lt;&gt;"",IF(Data!$G$9="constant",$C$13,IF(Data!$G$9="squeeze",G2067,F2067)),"")</f>
        <v/>
      </c>
      <c r="I2067" s="38" t="str">
        <f ca="1">IF(ISNUMBER(A2067),NORMINV(RAND(),0,IF(AND(Data!$G$9="squeeze",A2067&lt;Data!$G$11*0.25),$H$32,1)*$C$30*$C$13)*($C$14*$C$12),"")</f>
        <v/>
      </c>
      <c r="J2067" s="42" t="str">
        <f ca="1">IFERROR(IF(Data!$C$6="Real",B2067,I2067+J2066+($C$14*$C$12)*(NORMINV(RAND(),$C$15,CHOOSE($G$13,$C$13,F2067,G2067)))),"")</f>
        <v/>
      </c>
      <c r="K2067" s="88" t="str">
        <f>IF(ISNUMBER(A2067), IF($G$16="fixed",$G$17,MIN(H2067*Data!$C$7*$C$16*0.5,$C$17*Data!$C$7))*$C$12,"")</f>
        <v/>
      </c>
      <c r="L2067" s="42" t="str">
        <f t="shared" ca="1" si="990"/>
        <v/>
      </c>
      <c r="M2067" s="44" t="str">
        <f t="shared" ca="1" si="991"/>
        <v/>
      </c>
      <c r="N2067" s="44" t="str">
        <f t="shared" ca="1" si="992"/>
        <v/>
      </c>
      <c r="O2067" s="108" t="str">
        <f t="shared" si="976"/>
        <v/>
      </c>
      <c r="P2067" s="102" t="str">
        <f t="shared" si="977"/>
        <v/>
      </c>
      <c r="Q2067" s="102" t="str">
        <f t="shared" si="978"/>
        <v/>
      </c>
      <c r="R2067" s="120" t="str">
        <f t="shared" si="979"/>
        <v/>
      </c>
      <c r="S2067" s="54" t="str">
        <f t="shared" si="980"/>
        <v/>
      </c>
      <c r="T2067" s="5" t="str">
        <f t="shared" si="981"/>
        <v/>
      </c>
      <c r="U2067" s="152" t="str">
        <f t="shared" si="964"/>
        <v/>
      </c>
      <c r="V2067" s="152" t="str">
        <f t="shared" si="965"/>
        <v/>
      </c>
      <c r="W2067" s="153" t="str">
        <f t="shared" si="966"/>
        <v/>
      </c>
      <c r="X2067" s="153" t="str">
        <f t="shared" si="967"/>
        <v/>
      </c>
      <c r="Y2067" s="153" t="str">
        <f t="shared" si="968"/>
        <v/>
      </c>
      <c r="Z2067" s="153" t="str">
        <f t="shared" si="969"/>
        <v/>
      </c>
      <c r="AA2067" s="152" t="str">
        <f t="shared" si="970"/>
        <v/>
      </c>
      <c r="AB2067" s="152" t="str">
        <f t="shared" si="971"/>
        <v/>
      </c>
      <c r="AC2067" s="154" t="str">
        <f t="shared" si="982"/>
        <v/>
      </c>
      <c r="AD2067" s="154" t="str">
        <f t="shared" si="983"/>
        <v/>
      </c>
      <c r="AE2067" s="3" t="str">
        <f t="shared" si="984"/>
        <v/>
      </c>
      <c r="AF2067" s="3" t="str">
        <f t="shared" si="985"/>
        <v/>
      </c>
      <c r="AG2067" s="3" t="str">
        <f t="shared" si="986"/>
        <v/>
      </c>
      <c r="AH2067" s="4" t="str">
        <f t="shared" si="987"/>
        <v/>
      </c>
      <c r="AI2067" s="75" t="str">
        <f t="shared" si="988"/>
        <v/>
      </c>
      <c r="AJ2067" s="75" t="str">
        <f t="shared" si="989"/>
        <v/>
      </c>
    </row>
    <row r="2068" spans="1:36">
      <c r="A2068" s="41" t="str">
        <f t="shared" si="972"/>
        <v/>
      </c>
      <c r="B2068" s="150" t="str">
        <f>IF(ISNUMBER(A2068),INDEX('MetaTrader Import'!$H$13:$J$5893,TRUNC(((A2068-$A$39+1)-1)/3)+1,MOD((A2068-$A$39+1)-1,3)+1),"")</f>
        <v/>
      </c>
      <c r="C2068" s="43" t="str">
        <f t="shared" si="973"/>
        <v/>
      </c>
      <c r="D2068" s="43" t="str">
        <f t="shared" ca="1" si="963"/>
        <v/>
      </c>
      <c r="E2068" s="43" t="str">
        <f t="shared" si="974"/>
        <v/>
      </c>
      <c r="F2068" s="43" t="str">
        <f t="shared" si="975"/>
        <v/>
      </c>
      <c r="G2068" s="43" t="str">
        <f>IF(A2068&lt;&gt;"",IF(A2068&lt;Data!$G$11*0.25,$C$13/$G$32,IF(A2068&gt;Data!$G$11*0.25,$C$13,$C$13*10)),"")</f>
        <v/>
      </c>
      <c r="H2068" s="43" t="str">
        <f>IF(A2068&lt;&gt;"",IF(Data!$G$9="constant",$C$13,IF(Data!$G$9="squeeze",G2068,F2068)),"")</f>
        <v/>
      </c>
      <c r="I2068" s="38" t="str">
        <f ca="1">IF(ISNUMBER(A2068),NORMINV(RAND(),0,IF(AND(Data!$G$9="squeeze",A2068&lt;Data!$G$11*0.25),$H$32,1)*$C$30*$C$13)*($C$14*$C$12),"")</f>
        <v/>
      </c>
      <c r="J2068" s="42" t="str">
        <f ca="1">IFERROR(IF(Data!$C$6="Real",B2068,I2068+J2067+($C$14*$C$12)*(NORMINV(RAND(),$C$15,CHOOSE($G$13,$C$13,F2068,G2068)))),"")</f>
        <v/>
      </c>
      <c r="K2068" s="88" t="str">
        <f>IF(ISNUMBER(A2068), IF($G$16="fixed",$G$17,MIN(H2068*Data!$C$7*$C$16*0.5,$C$17*Data!$C$7))*$C$12,"")</f>
        <v/>
      </c>
      <c r="L2068" s="42" t="str">
        <f t="shared" ca="1" si="990"/>
        <v/>
      </c>
      <c r="M2068" s="44" t="str">
        <f t="shared" ca="1" si="991"/>
        <v/>
      </c>
      <c r="N2068" s="44" t="str">
        <f t="shared" ca="1" si="992"/>
        <v/>
      </c>
      <c r="O2068" s="108" t="str">
        <f t="shared" si="976"/>
        <v/>
      </c>
      <c r="P2068" s="102" t="str">
        <f t="shared" si="977"/>
        <v/>
      </c>
      <c r="Q2068" s="102" t="str">
        <f t="shared" si="978"/>
        <v/>
      </c>
      <c r="R2068" s="120" t="str">
        <f t="shared" si="979"/>
        <v/>
      </c>
      <c r="S2068" s="54" t="str">
        <f t="shared" si="980"/>
        <v/>
      </c>
      <c r="T2068" s="5" t="str">
        <f t="shared" si="981"/>
        <v/>
      </c>
      <c r="U2068" s="152" t="str">
        <f t="shared" si="964"/>
        <v/>
      </c>
      <c r="V2068" s="152" t="str">
        <f t="shared" si="965"/>
        <v/>
      </c>
      <c r="W2068" s="153" t="str">
        <f t="shared" si="966"/>
        <v/>
      </c>
      <c r="X2068" s="153" t="str">
        <f t="shared" si="967"/>
        <v/>
      </c>
      <c r="Y2068" s="153" t="str">
        <f t="shared" si="968"/>
        <v/>
      </c>
      <c r="Z2068" s="153" t="str">
        <f t="shared" si="969"/>
        <v/>
      </c>
      <c r="AA2068" s="152" t="str">
        <f t="shared" si="970"/>
        <v/>
      </c>
      <c r="AB2068" s="152" t="str">
        <f t="shared" si="971"/>
        <v/>
      </c>
      <c r="AC2068" s="154" t="str">
        <f t="shared" si="982"/>
        <v/>
      </c>
      <c r="AD2068" s="154" t="str">
        <f t="shared" si="983"/>
        <v/>
      </c>
      <c r="AE2068" s="3" t="str">
        <f t="shared" si="984"/>
        <v/>
      </c>
      <c r="AF2068" s="3" t="str">
        <f t="shared" si="985"/>
        <v/>
      </c>
      <c r="AG2068" s="3" t="str">
        <f t="shared" si="986"/>
        <v/>
      </c>
      <c r="AH2068" s="4" t="str">
        <f t="shared" si="987"/>
        <v/>
      </c>
      <c r="AI2068" s="75" t="str">
        <f t="shared" si="988"/>
        <v/>
      </c>
      <c r="AJ2068" s="75" t="str">
        <f t="shared" si="989"/>
        <v/>
      </c>
    </row>
    <row r="2069" spans="1:36">
      <c r="A2069" s="41" t="str">
        <f t="shared" si="972"/>
        <v/>
      </c>
      <c r="B2069" s="150" t="str">
        <f>IF(ISNUMBER(A2069),INDEX('MetaTrader Import'!$H$13:$J$5893,TRUNC(((A2069-$A$39+1)-1)/3)+1,MOD((A2069-$A$39+1)-1,3)+1),"")</f>
        <v/>
      </c>
      <c r="C2069" s="43" t="str">
        <f t="shared" si="973"/>
        <v/>
      </c>
      <c r="D2069" s="43" t="str">
        <f t="shared" ca="1" si="963"/>
        <v/>
      </c>
      <c r="E2069" s="43" t="str">
        <f t="shared" si="974"/>
        <v/>
      </c>
      <c r="F2069" s="43" t="str">
        <f t="shared" si="975"/>
        <v/>
      </c>
      <c r="G2069" s="43" t="str">
        <f>IF(A2069&lt;&gt;"",IF(A2069&lt;Data!$G$11*0.25,$C$13/$G$32,IF(A2069&gt;Data!$G$11*0.25,$C$13,$C$13*10)),"")</f>
        <v/>
      </c>
      <c r="H2069" s="43" t="str">
        <f>IF(A2069&lt;&gt;"",IF(Data!$G$9="constant",$C$13,IF(Data!$G$9="squeeze",G2069,F2069)),"")</f>
        <v/>
      </c>
      <c r="I2069" s="38" t="str">
        <f ca="1">IF(ISNUMBER(A2069),NORMINV(RAND(),0,IF(AND(Data!$G$9="squeeze",A2069&lt;Data!$G$11*0.25),$H$32,1)*$C$30*$C$13)*($C$14*$C$12),"")</f>
        <v/>
      </c>
      <c r="J2069" s="42" t="str">
        <f ca="1">IFERROR(IF(Data!$C$6="Real",B2069,I2069+J2068+($C$14*$C$12)*(NORMINV(RAND(),$C$15,CHOOSE($G$13,$C$13,F2069,G2069)))),"")</f>
        <v/>
      </c>
      <c r="K2069" s="88" t="str">
        <f>IF(ISNUMBER(A2069), IF($G$16="fixed",$G$17,MIN(H2069*Data!$C$7*$C$16*0.5,$C$17*Data!$C$7))*$C$12,"")</f>
        <v/>
      </c>
      <c r="L2069" s="42" t="str">
        <f t="shared" ca="1" si="990"/>
        <v/>
      </c>
      <c r="M2069" s="44" t="str">
        <f t="shared" ca="1" si="991"/>
        <v/>
      </c>
      <c r="N2069" s="44" t="str">
        <f t="shared" ca="1" si="992"/>
        <v/>
      </c>
      <c r="O2069" s="108" t="str">
        <f t="shared" si="976"/>
        <v/>
      </c>
      <c r="P2069" s="102" t="str">
        <f t="shared" si="977"/>
        <v/>
      </c>
      <c r="Q2069" s="102" t="str">
        <f t="shared" si="978"/>
        <v/>
      </c>
      <c r="R2069" s="120" t="str">
        <f t="shared" si="979"/>
        <v/>
      </c>
      <c r="S2069" s="54" t="str">
        <f t="shared" si="980"/>
        <v/>
      </c>
      <c r="T2069" s="5" t="str">
        <f t="shared" si="981"/>
        <v/>
      </c>
      <c r="U2069" s="152" t="str">
        <f t="shared" si="964"/>
        <v/>
      </c>
      <c r="V2069" s="152" t="str">
        <f t="shared" si="965"/>
        <v/>
      </c>
      <c r="W2069" s="153" t="str">
        <f t="shared" si="966"/>
        <v/>
      </c>
      <c r="X2069" s="153" t="str">
        <f t="shared" si="967"/>
        <v/>
      </c>
      <c r="Y2069" s="153" t="str">
        <f t="shared" si="968"/>
        <v/>
      </c>
      <c r="Z2069" s="153" t="str">
        <f t="shared" si="969"/>
        <v/>
      </c>
      <c r="AA2069" s="152" t="str">
        <f t="shared" si="970"/>
        <v/>
      </c>
      <c r="AB2069" s="152" t="str">
        <f t="shared" si="971"/>
        <v/>
      </c>
      <c r="AC2069" s="154" t="str">
        <f t="shared" si="982"/>
        <v/>
      </c>
      <c r="AD2069" s="154" t="str">
        <f t="shared" si="983"/>
        <v/>
      </c>
      <c r="AE2069" s="3" t="str">
        <f t="shared" si="984"/>
        <v/>
      </c>
      <c r="AF2069" s="3" t="str">
        <f t="shared" si="985"/>
        <v/>
      </c>
      <c r="AG2069" s="3" t="str">
        <f t="shared" si="986"/>
        <v/>
      </c>
      <c r="AH2069" s="4" t="str">
        <f t="shared" si="987"/>
        <v/>
      </c>
      <c r="AI2069" s="75" t="str">
        <f t="shared" si="988"/>
        <v/>
      </c>
      <c r="AJ2069" s="75" t="str">
        <f t="shared" si="989"/>
        <v/>
      </c>
    </row>
    <row r="2070" spans="1:36">
      <c r="A2070" s="41" t="str">
        <f t="shared" si="972"/>
        <v/>
      </c>
      <c r="B2070" s="150" t="str">
        <f>IF(ISNUMBER(A2070),INDEX('MetaTrader Import'!$H$13:$J$5893,TRUNC(((A2070-$A$39+1)-1)/3)+1,MOD((A2070-$A$39+1)-1,3)+1),"")</f>
        <v/>
      </c>
      <c r="C2070" s="43" t="str">
        <f t="shared" si="973"/>
        <v/>
      </c>
      <c r="D2070" s="43" t="str">
        <f t="shared" ca="1" si="963"/>
        <v/>
      </c>
      <c r="E2070" s="43" t="str">
        <f t="shared" si="974"/>
        <v/>
      </c>
      <c r="F2070" s="43" t="str">
        <f t="shared" si="975"/>
        <v/>
      </c>
      <c r="G2070" s="43" t="str">
        <f>IF(A2070&lt;&gt;"",IF(A2070&lt;Data!$G$11*0.25,$C$13/$G$32,IF(A2070&gt;Data!$G$11*0.25,$C$13,$C$13*10)),"")</f>
        <v/>
      </c>
      <c r="H2070" s="43" t="str">
        <f>IF(A2070&lt;&gt;"",IF(Data!$G$9="constant",$C$13,IF(Data!$G$9="squeeze",G2070,F2070)),"")</f>
        <v/>
      </c>
      <c r="I2070" s="38" t="str">
        <f ca="1">IF(ISNUMBER(A2070),NORMINV(RAND(),0,IF(AND(Data!$G$9="squeeze",A2070&lt;Data!$G$11*0.25),$H$32,1)*$C$30*$C$13)*($C$14*$C$12),"")</f>
        <v/>
      </c>
      <c r="J2070" s="42" t="str">
        <f ca="1">IFERROR(IF(Data!$C$6="Real",B2070,I2070+J2069+($C$14*$C$12)*(NORMINV(RAND(),$C$15,CHOOSE($G$13,$C$13,F2070,G2070)))),"")</f>
        <v/>
      </c>
      <c r="K2070" s="88" t="str">
        <f>IF(ISNUMBER(A2070), IF($G$16="fixed",$G$17,MIN(H2070*Data!$C$7*$C$16*0.5,$C$17*Data!$C$7))*$C$12,"")</f>
        <v/>
      </c>
      <c r="L2070" s="42" t="str">
        <f t="shared" ca="1" si="990"/>
        <v/>
      </c>
      <c r="M2070" s="44" t="str">
        <f t="shared" ca="1" si="991"/>
        <v/>
      </c>
      <c r="N2070" s="44" t="str">
        <f t="shared" ca="1" si="992"/>
        <v/>
      </c>
      <c r="O2070" s="108" t="str">
        <f t="shared" si="976"/>
        <v/>
      </c>
      <c r="P2070" s="102" t="str">
        <f t="shared" si="977"/>
        <v/>
      </c>
      <c r="Q2070" s="102" t="str">
        <f t="shared" si="978"/>
        <v/>
      </c>
      <c r="R2070" s="120" t="str">
        <f t="shared" si="979"/>
        <v/>
      </c>
      <c r="S2070" s="54" t="str">
        <f t="shared" si="980"/>
        <v/>
      </c>
      <c r="T2070" s="5" t="str">
        <f t="shared" si="981"/>
        <v/>
      </c>
      <c r="U2070" s="152" t="str">
        <f t="shared" si="964"/>
        <v/>
      </c>
      <c r="V2070" s="152" t="str">
        <f t="shared" si="965"/>
        <v/>
      </c>
      <c r="W2070" s="153" t="str">
        <f t="shared" si="966"/>
        <v/>
      </c>
      <c r="X2070" s="153" t="str">
        <f t="shared" si="967"/>
        <v/>
      </c>
      <c r="Y2070" s="153" t="str">
        <f t="shared" si="968"/>
        <v/>
      </c>
      <c r="Z2070" s="153" t="str">
        <f t="shared" si="969"/>
        <v/>
      </c>
      <c r="AA2070" s="152" t="str">
        <f t="shared" si="970"/>
        <v/>
      </c>
      <c r="AB2070" s="152" t="str">
        <f t="shared" si="971"/>
        <v/>
      </c>
      <c r="AC2070" s="154" t="str">
        <f t="shared" si="982"/>
        <v/>
      </c>
      <c r="AD2070" s="154" t="str">
        <f t="shared" si="983"/>
        <v/>
      </c>
      <c r="AE2070" s="3" t="str">
        <f t="shared" si="984"/>
        <v/>
      </c>
      <c r="AF2070" s="3" t="str">
        <f t="shared" si="985"/>
        <v/>
      </c>
      <c r="AG2070" s="3" t="str">
        <f t="shared" si="986"/>
        <v/>
      </c>
      <c r="AH2070" s="4" t="str">
        <f t="shared" si="987"/>
        <v/>
      </c>
      <c r="AI2070" s="75" t="str">
        <f t="shared" si="988"/>
        <v/>
      </c>
      <c r="AJ2070" s="75" t="str">
        <f t="shared" si="989"/>
        <v/>
      </c>
    </row>
    <row r="2071" spans="1:36">
      <c r="A2071" s="41" t="str">
        <f t="shared" si="972"/>
        <v/>
      </c>
      <c r="B2071" s="150" t="str">
        <f>IF(ISNUMBER(A2071),INDEX('MetaTrader Import'!$H$13:$J$5893,TRUNC(((A2071-$A$39+1)-1)/3)+1,MOD((A2071-$A$39+1)-1,3)+1),"")</f>
        <v/>
      </c>
      <c r="C2071" s="43" t="str">
        <f t="shared" si="973"/>
        <v/>
      </c>
      <c r="D2071" s="43" t="str">
        <f t="shared" ca="1" si="963"/>
        <v/>
      </c>
      <c r="E2071" s="43" t="str">
        <f t="shared" si="974"/>
        <v/>
      </c>
      <c r="F2071" s="43" t="str">
        <f t="shared" si="975"/>
        <v/>
      </c>
      <c r="G2071" s="43" t="str">
        <f>IF(A2071&lt;&gt;"",IF(A2071&lt;Data!$G$11*0.25,$C$13/$G$32,IF(A2071&gt;Data!$G$11*0.25,$C$13,$C$13*10)),"")</f>
        <v/>
      </c>
      <c r="H2071" s="43" t="str">
        <f>IF(A2071&lt;&gt;"",IF(Data!$G$9="constant",$C$13,IF(Data!$G$9="squeeze",G2071,F2071)),"")</f>
        <v/>
      </c>
      <c r="I2071" s="38" t="str">
        <f ca="1">IF(ISNUMBER(A2071),NORMINV(RAND(),0,IF(AND(Data!$G$9="squeeze",A2071&lt;Data!$G$11*0.25),$H$32,1)*$C$30*$C$13)*($C$14*$C$12),"")</f>
        <v/>
      </c>
      <c r="J2071" s="42" t="str">
        <f ca="1">IFERROR(IF(Data!$C$6="Real",B2071,I2071+J2070+($C$14*$C$12)*(NORMINV(RAND(),$C$15,CHOOSE($G$13,$C$13,F2071,G2071)))),"")</f>
        <v/>
      </c>
      <c r="K2071" s="88" t="str">
        <f>IF(ISNUMBER(A2071), IF($G$16="fixed",$G$17,MIN(H2071*Data!$C$7*$C$16*0.5,$C$17*Data!$C$7))*$C$12,"")</f>
        <v/>
      </c>
      <c r="L2071" s="42" t="str">
        <f t="shared" ca="1" si="990"/>
        <v/>
      </c>
      <c r="M2071" s="44" t="str">
        <f t="shared" ca="1" si="991"/>
        <v/>
      </c>
      <c r="N2071" s="44" t="str">
        <f t="shared" ca="1" si="992"/>
        <v/>
      </c>
      <c r="O2071" s="108" t="str">
        <f t="shared" si="976"/>
        <v/>
      </c>
      <c r="P2071" s="102" t="str">
        <f t="shared" si="977"/>
        <v/>
      </c>
      <c r="Q2071" s="102" t="str">
        <f t="shared" si="978"/>
        <v/>
      </c>
      <c r="R2071" s="120" t="str">
        <f t="shared" si="979"/>
        <v/>
      </c>
      <c r="S2071" s="54" t="str">
        <f t="shared" si="980"/>
        <v/>
      </c>
      <c r="T2071" s="5" t="str">
        <f t="shared" si="981"/>
        <v/>
      </c>
      <c r="U2071" s="152" t="str">
        <f t="shared" si="964"/>
        <v/>
      </c>
      <c r="V2071" s="152" t="str">
        <f t="shared" si="965"/>
        <v/>
      </c>
      <c r="W2071" s="153" t="str">
        <f t="shared" si="966"/>
        <v/>
      </c>
      <c r="X2071" s="153" t="str">
        <f t="shared" si="967"/>
        <v/>
      </c>
      <c r="Y2071" s="153" t="str">
        <f t="shared" si="968"/>
        <v/>
      </c>
      <c r="Z2071" s="153" t="str">
        <f t="shared" si="969"/>
        <v/>
      </c>
      <c r="AA2071" s="152" t="str">
        <f t="shared" si="970"/>
        <v/>
      </c>
      <c r="AB2071" s="152" t="str">
        <f t="shared" si="971"/>
        <v/>
      </c>
      <c r="AC2071" s="154" t="str">
        <f t="shared" si="982"/>
        <v/>
      </c>
      <c r="AD2071" s="154" t="str">
        <f t="shared" si="983"/>
        <v/>
      </c>
      <c r="AE2071" s="3" t="str">
        <f t="shared" si="984"/>
        <v/>
      </c>
      <c r="AF2071" s="3" t="str">
        <f t="shared" si="985"/>
        <v/>
      </c>
      <c r="AG2071" s="3" t="str">
        <f t="shared" si="986"/>
        <v/>
      </c>
      <c r="AH2071" s="4" t="str">
        <f t="shared" si="987"/>
        <v/>
      </c>
      <c r="AI2071" s="75" t="str">
        <f t="shared" si="988"/>
        <v/>
      </c>
      <c r="AJ2071" s="75" t="str">
        <f t="shared" si="989"/>
        <v/>
      </c>
    </row>
    <row r="2072" spans="1:36">
      <c r="A2072" s="41" t="str">
        <f t="shared" si="972"/>
        <v/>
      </c>
      <c r="B2072" s="150" t="str">
        <f>IF(ISNUMBER(A2072),INDEX('MetaTrader Import'!$H$13:$J$5893,TRUNC(((A2072-$A$39+1)-1)/3)+1,MOD((A2072-$A$39+1)-1,3)+1),"")</f>
        <v/>
      </c>
      <c r="C2072" s="43" t="str">
        <f t="shared" si="973"/>
        <v/>
      </c>
      <c r="D2072" s="43" t="str">
        <f t="shared" ca="1" si="963"/>
        <v/>
      </c>
      <c r="E2072" s="43" t="str">
        <f t="shared" si="974"/>
        <v/>
      </c>
      <c r="F2072" s="43" t="str">
        <f t="shared" si="975"/>
        <v/>
      </c>
      <c r="G2072" s="43" t="str">
        <f>IF(A2072&lt;&gt;"",IF(A2072&lt;Data!$G$11*0.25,$C$13/$G$32,IF(A2072&gt;Data!$G$11*0.25,$C$13,$C$13*10)),"")</f>
        <v/>
      </c>
      <c r="H2072" s="43" t="str">
        <f>IF(A2072&lt;&gt;"",IF(Data!$G$9="constant",$C$13,IF(Data!$G$9="squeeze",G2072,F2072)),"")</f>
        <v/>
      </c>
      <c r="I2072" s="38" t="str">
        <f ca="1">IF(ISNUMBER(A2072),NORMINV(RAND(),0,IF(AND(Data!$G$9="squeeze",A2072&lt;Data!$G$11*0.25),$H$32,1)*$C$30*$C$13)*($C$14*$C$12),"")</f>
        <v/>
      </c>
      <c r="J2072" s="42" t="str">
        <f ca="1">IFERROR(IF(Data!$C$6="Real",B2072,I2072+J2071+($C$14*$C$12)*(NORMINV(RAND(),$C$15,CHOOSE($G$13,$C$13,F2072,G2072)))),"")</f>
        <v/>
      </c>
      <c r="K2072" s="88" t="str">
        <f>IF(ISNUMBER(A2072), IF($G$16="fixed",$G$17,MIN(H2072*Data!$C$7*$C$16*0.5,$C$17*Data!$C$7))*$C$12,"")</f>
        <v/>
      </c>
      <c r="L2072" s="42" t="str">
        <f t="shared" ca="1" si="990"/>
        <v/>
      </c>
      <c r="M2072" s="44" t="str">
        <f t="shared" ca="1" si="991"/>
        <v/>
      </c>
      <c r="N2072" s="44" t="str">
        <f t="shared" ca="1" si="992"/>
        <v/>
      </c>
      <c r="O2072" s="108" t="str">
        <f t="shared" si="976"/>
        <v/>
      </c>
      <c r="P2072" s="102" t="str">
        <f t="shared" si="977"/>
        <v/>
      </c>
      <c r="Q2072" s="102" t="str">
        <f t="shared" si="978"/>
        <v/>
      </c>
      <c r="R2072" s="120" t="str">
        <f t="shared" si="979"/>
        <v/>
      </c>
      <c r="S2072" s="54" t="str">
        <f t="shared" si="980"/>
        <v/>
      </c>
      <c r="T2072" s="5" t="str">
        <f t="shared" si="981"/>
        <v/>
      </c>
      <c r="U2072" s="152" t="str">
        <f t="shared" si="964"/>
        <v/>
      </c>
      <c r="V2072" s="152" t="str">
        <f t="shared" si="965"/>
        <v/>
      </c>
      <c r="W2072" s="153" t="str">
        <f t="shared" si="966"/>
        <v/>
      </c>
      <c r="X2072" s="153" t="str">
        <f t="shared" si="967"/>
        <v/>
      </c>
      <c r="Y2072" s="153" t="str">
        <f t="shared" si="968"/>
        <v/>
      </c>
      <c r="Z2072" s="153" t="str">
        <f t="shared" si="969"/>
        <v/>
      </c>
      <c r="AA2072" s="152" t="str">
        <f t="shared" si="970"/>
        <v/>
      </c>
      <c r="AB2072" s="152" t="str">
        <f t="shared" si="971"/>
        <v/>
      </c>
      <c r="AC2072" s="154" t="str">
        <f t="shared" si="982"/>
        <v/>
      </c>
      <c r="AD2072" s="154" t="str">
        <f t="shared" si="983"/>
        <v/>
      </c>
      <c r="AE2072" s="3" t="str">
        <f t="shared" si="984"/>
        <v/>
      </c>
      <c r="AF2072" s="3" t="str">
        <f t="shared" si="985"/>
        <v/>
      </c>
      <c r="AG2072" s="3" t="str">
        <f t="shared" si="986"/>
        <v/>
      </c>
      <c r="AH2072" s="4" t="str">
        <f t="shared" si="987"/>
        <v/>
      </c>
      <c r="AI2072" s="75" t="str">
        <f t="shared" si="988"/>
        <v/>
      </c>
      <c r="AJ2072" s="75" t="str">
        <f t="shared" si="989"/>
        <v/>
      </c>
    </row>
    <row r="2073" spans="1:36">
      <c r="A2073" s="41" t="str">
        <f t="shared" si="972"/>
        <v/>
      </c>
      <c r="B2073" s="150" t="str">
        <f>IF(ISNUMBER(A2073),INDEX('MetaTrader Import'!$H$13:$J$5893,TRUNC(((A2073-$A$39+1)-1)/3)+1,MOD((A2073-$A$39+1)-1,3)+1),"")</f>
        <v/>
      </c>
      <c r="C2073" s="43" t="str">
        <f t="shared" si="973"/>
        <v/>
      </c>
      <c r="D2073" s="43" t="str">
        <f t="shared" ca="1" si="963"/>
        <v/>
      </c>
      <c r="E2073" s="43" t="str">
        <f t="shared" si="974"/>
        <v/>
      </c>
      <c r="F2073" s="43" t="str">
        <f t="shared" si="975"/>
        <v/>
      </c>
      <c r="G2073" s="43" t="str">
        <f>IF(A2073&lt;&gt;"",IF(A2073&lt;Data!$G$11*0.25,$C$13/$G$32,IF(A2073&gt;Data!$G$11*0.25,$C$13,$C$13*10)),"")</f>
        <v/>
      </c>
      <c r="H2073" s="43" t="str">
        <f>IF(A2073&lt;&gt;"",IF(Data!$G$9="constant",$C$13,IF(Data!$G$9="squeeze",G2073,F2073)),"")</f>
        <v/>
      </c>
      <c r="I2073" s="38" t="str">
        <f ca="1">IF(ISNUMBER(A2073),NORMINV(RAND(),0,IF(AND(Data!$G$9="squeeze",A2073&lt;Data!$G$11*0.25),$H$32,1)*$C$30*$C$13)*($C$14*$C$12),"")</f>
        <v/>
      </c>
      <c r="J2073" s="42" t="str">
        <f ca="1">IFERROR(IF(Data!$C$6="Real",B2073,I2073+J2072+($C$14*$C$12)*(NORMINV(RAND(),$C$15,CHOOSE($G$13,$C$13,F2073,G2073)))),"")</f>
        <v/>
      </c>
      <c r="K2073" s="88" t="str">
        <f>IF(ISNUMBER(A2073), IF($G$16="fixed",$G$17,MIN(H2073*Data!$C$7*$C$16*0.5,$C$17*Data!$C$7))*$C$12,"")</f>
        <v/>
      </c>
      <c r="L2073" s="42" t="str">
        <f t="shared" ca="1" si="990"/>
        <v/>
      </c>
      <c r="M2073" s="44" t="str">
        <f t="shared" ca="1" si="991"/>
        <v/>
      </c>
      <c r="N2073" s="44" t="str">
        <f t="shared" ca="1" si="992"/>
        <v/>
      </c>
      <c r="O2073" s="108" t="str">
        <f t="shared" si="976"/>
        <v/>
      </c>
      <c r="P2073" s="102" t="str">
        <f t="shared" si="977"/>
        <v/>
      </c>
      <c r="Q2073" s="102" t="str">
        <f t="shared" si="978"/>
        <v/>
      </c>
      <c r="R2073" s="120" t="str">
        <f t="shared" si="979"/>
        <v/>
      </c>
      <c r="S2073" s="54" t="str">
        <f t="shared" si="980"/>
        <v/>
      </c>
      <c r="T2073" s="5" t="str">
        <f t="shared" si="981"/>
        <v/>
      </c>
      <c r="U2073" s="152" t="str">
        <f t="shared" si="964"/>
        <v/>
      </c>
      <c r="V2073" s="152" t="str">
        <f t="shared" si="965"/>
        <v/>
      </c>
      <c r="W2073" s="153" t="str">
        <f t="shared" si="966"/>
        <v/>
      </c>
      <c r="X2073" s="153" t="str">
        <f t="shared" si="967"/>
        <v/>
      </c>
      <c r="Y2073" s="153" t="str">
        <f t="shared" si="968"/>
        <v/>
      </c>
      <c r="Z2073" s="153" t="str">
        <f t="shared" si="969"/>
        <v/>
      </c>
      <c r="AA2073" s="152" t="str">
        <f t="shared" si="970"/>
        <v/>
      </c>
      <c r="AB2073" s="152" t="str">
        <f t="shared" si="971"/>
        <v/>
      </c>
      <c r="AC2073" s="154" t="str">
        <f t="shared" si="982"/>
        <v/>
      </c>
      <c r="AD2073" s="154" t="str">
        <f t="shared" si="983"/>
        <v/>
      </c>
      <c r="AE2073" s="3" t="str">
        <f t="shared" si="984"/>
        <v/>
      </c>
      <c r="AF2073" s="3" t="str">
        <f t="shared" si="985"/>
        <v/>
      </c>
      <c r="AG2073" s="3" t="str">
        <f t="shared" si="986"/>
        <v/>
      </c>
      <c r="AH2073" s="4" t="str">
        <f t="shared" si="987"/>
        <v/>
      </c>
      <c r="AI2073" s="75" t="str">
        <f t="shared" si="988"/>
        <v/>
      </c>
      <c r="AJ2073" s="75" t="str">
        <f t="shared" si="989"/>
        <v/>
      </c>
    </row>
    <row r="2074" spans="1:36">
      <c r="A2074" s="41" t="str">
        <f t="shared" si="972"/>
        <v/>
      </c>
      <c r="B2074" s="150" t="str">
        <f>IF(ISNUMBER(A2074),INDEX('MetaTrader Import'!$H$13:$J$5893,TRUNC(((A2074-$A$39+1)-1)/3)+1,MOD((A2074-$A$39+1)-1,3)+1),"")</f>
        <v/>
      </c>
      <c r="C2074" s="43" t="str">
        <f t="shared" si="973"/>
        <v/>
      </c>
      <c r="D2074" s="43" t="str">
        <f t="shared" ca="1" si="963"/>
        <v/>
      </c>
      <c r="E2074" s="43" t="str">
        <f t="shared" si="974"/>
        <v/>
      </c>
      <c r="F2074" s="43" t="str">
        <f t="shared" si="975"/>
        <v/>
      </c>
      <c r="G2074" s="43" t="str">
        <f>IF(A2074&lt;&gt;"",IF(A2074&lt;Data!$G$11*0.25,$C$13/$G$32,IF(A2074&gt;Data!$G$11*0.25,$C$13,$C$13*10)),"")</f>
        <v/>
      </c>
      <c r="H2074" s="43" t="str">
        <f>IF(A2074&lt;&gt;"",IF(Data!$G$9="constant",$C$13,IF(Data!$G$9="squeeze",G2074,F2074)),"")</f>
        <v/>
      </c>
      <c r="I2074" s="38" t="str">
        <f ca="1">IF(ISNUMBER(A2074),NORMINV(RAND(),0,IF(AND(Data!$G$9="squeeze",A2074&lt;Data!$G$11*0.25),$H$32,1)*$C$30*$C$13)*($C$14*$C$12),"")</f>
        <v/>
      </c>
      <c r="J2074" s="42" t="str">
        <f ca="1">IFERROR(IF(Data!$C$6="Real",B2074,I2074+J2073+($C$14*$C$12)*(NORMINV(RAND(),$C$15,CHOOSE($G$13,$C$13,F2074,G2074)))),"")</f>
        <v/>
      </c>
      <c r="K2074" s="88" t="str">
        <f>IF(ISNUMBER(A2074), IF($G$16="fixed",$G$17,MIN(H2074*Data!$C$7*$C$16*0.5,$C$17*Data!$C$7))*$C$12,"")</f>
        <v/>
      </c>
      <c r="L2074" s="42" t="str">
        <f t="shared" ca="1" si="990"/>
        <v/>
      </c>
      <c r="M2074" s="44" t="str">
        <f t="shared" ca="1" si="991"/>
        <v/>
      </c>
      <c r="N2074" s="44" t="str">
        <f t="shared" ca="1" si="992"/>
        <v/>
      </c>
      <c r="O2074" s="108" t="str">
        <f t="shared" si="976"/>
        <v/>
      </c>
      <c r="P2074" s="102" t="str">
        <f t="shared" si="977"/>
        <v/>
      </c>
      <c r="Q2074" s="102" t="str">
        <f t="shared" si="978"/>
        <v/>
      </c>
      <c r="R2074" s="120" t="str">
        <f t="shared" si="979"/>
        <v/>
      </c>
      <c r="S2074" s="54" t="str">
        <f t="shared" si="980"/>
        <v/>
      </c>
      <c r="T2074" s="5" t="str">
        <f t="shared" si="981"/>
        <v/>
      </c>
      <c r="U2074" s="152" t="str">
        <f t="shared" si="964"/>
        <v/>
      </c>
      <c r="V2074" s="152" t="str">
        <f t="shared" si="965"/>
        <v/>
      </c>
      <c r="W2074" s="153" t="str">
        <f t="shared" si="966"/>
        <v/>
      </c>
      <c r="X2074" s="153" t="str">
        <f t="shared" si="967"/>
        <v/>
      </c>
      <c r="Y2074" s="153" t="str">
        <f t="shared" si="968"/>
        <v/>
      </c>
      <c r="Z2074" s="153" t="str">
        <f t="shared" si="969"/>
        <v/>
      </c>
      <c r="AA2074" s="152" t="str">
        <f t="shared" si="970"/>
        <v/>
      </c>
      <c r="AB2074" s="152" t="str">
        <f t="shared" si="971"/>
        <v/>
      </c>
      <c r="AC2074" s="154" t="str">
        <f t="shared" si="982"/>
        <v/>
      </c>
      <c r="AD2074" s="154" t="str">
        <f t="shared" si="983"/>
        <v/>
      </c>
      <c r="AE2074" s="3" t="str">
        <f t="shared" si="984"/>
        <v/>
      </c>
      <c r="AF2074" s="3" t="str">
        <f t="shared" si="985"/>
        <v/>
      </c>
      <c r="AG2074" s="3" t="str">
        <f t="shared" si="986"/>
        <v/>
      </c>
      <c r="AH2074" s="4" t="str">
        <f t="shared" si="987"/>
        <v/>
      </c>
      <c r="AI2074" s="75" t="str">
        <f t="shared" si="988"/>
        <v/>
      </c>
      <c r="AJ2074" s="75" t="str">
        <f t="shared" si="989"/>
        <v/>
      </c>
    </row>
    <row r="2075" spans="1:36">
      <c r="A2075" s="41" t="str">
        <f t="shared" si="972"/>
        <v/>
      </c>
      <c r="B2075" s="150" t="str">
        <f>IF(ISNUMBER(A2075),INDEX('MetaTrader Import'!$H$13:$J$5893,TRUNC(((A2075-$A$39+1)-1)/3)+1,MOD((A2075-$A$39+1)-1,3)+1),"")</f>
        <v/>
      </c>
      <c r="C2075" s="43" t="str">
        <f t="shared" si="973"/>
        <v/>
      </c>
      <c r="D2075" s="43" t="str">
        <f t="shared" ca="1" si="963"/>
        <v/>
      </c>
      <c r="E2075" s="43" t="str">
        <f t="shared" si="974"/>
        <v/>
      </c>
      <c r="F2075" s="43" t="str">
        <f t="shared" si="975"/>
        <v/>
      </c>
      <c r="G2075" s="43" t="str">
        <f>IF(A2075&lt;&gt;"",IF(A2075&lt;Data!$G$11*0.25,$C$13/$G$32,IF(A2075&gt;Data!$G$11*0.25,$C$13,$C$13*10)),"")</f>
        <v/>
      </c>
      <c r="H2075" s="43" t="str">
        <f>IF(A2075&lt;&gt;"",IF(Data!$G$9="constant",$C$13,IF(Data!$G$9="squeeze",G2075,F2075)),"")</f>
        <v/>
      </c>
      <c r="I2075" s="38" t="str">
        <f ca="1">IF(ISNUMBER(A2075),NORMINV(RAND(),0,IF(AND(Data!$G$9="squeeze",A2075&lt;Data!$G$11*0.25),$H$32,1)*$C$30*$C$13)*($C$14*$C$12),"")</f>
        <v/>
      </c>
      <c r="J2075" s="42" t="str">
        <f ca="1">IFERROR(IF(Data!$C$6="Real",B2075,I2075+J2074+($C$14*$C$12)*(NORMINV(RAND(),$C$15,CHOOSE($G$13,$C$13,F2075,G2075)))),"")</f>
        <v/>
      </c>
      <c r="K2075" s="88" t="str">
        <f>IF(ISNUMBER(A2075), IF($G$16="fixed",$G$17,MIN(H2075*Data!$C$7*$C$16*0.5,$C$17*Data!$C$7))*$C$12,"")</f>
        <v/>
      </c>
      <c r="L2075" s="42" t="str">
        <f t="shared" ca="1" si="990"/>
        <v/>
      </c>
      <c r="M2075" s="44" t="str">
        <f t="shared" ca="1" si="991"/>
        <v/>
      </c>
      <c r="N2075" s="44" t="str">
        <f t="shared" ca="1" si="992"/>
        <v/>
      </c>
      <c r="O2075" s="108" t="str">
        <f t="shared" si="976"/>
        <v/>
      </c>
      <c r="P2075" s="102" t="str">
        <f t="shared" si="977"/>
        <v/>
      </c>
      <c r="Q2075" s="102" t="str">
        <f t="shared" si="978"/>
        <v/>
      </c>
      <c r="R2075" s="120" t="str">
        <f t="shared" si="979"/>
        <v/>
      </c>
      <c r="S2075" s="54" t="str">
        <f t="shared" si="980"/>
        <v/>
      </c>
      <c r="T2075" s="5" t="str">
        <f t="shared" si="981"/>
        <v/>
      </c>
      <c r="U2075" s="152" t="str">
        <f t="shared" si="964"/>
        <v/>
      </c>
      <c r="V2075" s="152" t="str">
        <f t="shared" si="965"/>
        <v/>
      </c>
      <c r="W2075" s="153" t="str">
        <f t="shared" si="966"/>
        <v/>
      </c>
      <c r="X2075" s="153" t="str">
        <f t="shared" si="967"/>
        <v/>
      </c>
      <c r="Y2075" s="153" t="str">
        <f t="shared" si="968"/>
        <v/>
      </c>
      <c r="Z2075" s="153" t="str">
        <f t="shared" si="969"/>
        <v/>
      </c>
      <c r="AA2075" s="152" t="str">
        <f t="shared" si="970"/>
        <v/>
      </c>
      <c r="AB2075" s="152" t="str">
        <f t="shared" si="971"/>
        <v/>
      </c>
      <c r="AC2075" s="154" t="str">
        <f t="shared" si="982"/>
        <v/>
      </c>
      <c r="AD2075" s="154" t="str">
        <f t="shared" si="983"/>
        <v/>
      </c>
      <c r="AE2075" s="3" t="str">
        <f t="shared" si="984"/>
        <v/>
      </c>
      <c r="AF2075" s="3" t="str">
        <f t="shared" si="985"/>
        <v/>
      </c>
      <c r="AG2075" s="3" t="str">
        <f t="shared" si="986"/>
        <v/>
      </c>
      <c r="AH2075" s="4" t="str">
        <f t="shared" si="987"/>
        <v/>
      </c>
      <c r="AI2075" s="75" t="str">
        <f t="shared" si="988"/>
        <v/>
      </c>
      <c r="AJ2075" s="75" t="str">
        <f t="shared" si="989"/>
        <v/>
      </c>
    </row>
    <row r="2076" spans="1:36">
      <c r="A2076" s="41" t="str">
        <f t="shared" si="972"/>
        <v/>
      </c>
      <c r="B2076" s="150" t="str">
        <f>IF(ISNUMBER(A2076),INDEX('MetaTrader Import'!$H$13:$J$5893,TRUNC(((A2076-$A$39+1)-1)/3)+1,MOD((A2076-$A$39+1)-1,3)+1),"")</f>
        <v/>
      </c>
      <c r="C2076" s="43" t="str">
        <f t="shared" si="973"/>
        <v/>
      </c>
      <c r="D2076" s="43" t="str">
        <f t="shared" ca="1" si="963"/>
        <v/>
      </c>
      <c r="E2076" s="43" t="str">
        <f t="shared" si="974"/>
        <v/>
      </c>
      <c r="F2076" s="43" t="str">
        <f t="shared" si="975"/>
        <v/>
      </c>
      <c r="G2076" s="43" t="str">
        <f>IF(A2076&lt;&gt;"",IF(A2076&lt;Data!$G$11*0.25,$C$13/$G$32,IF(A2076&gt;Data!$G$11*0.25,$C$13,$C$13*10)),"")</f>
        <v/>
      </c>
      <c r="H2076" s="43" t="str">
        <f>IF(A2076&lt;&gt;"",IF(Data!$G$9="constant",$C$13,IF(Data!$G$9="squeeze",G2076,F2076)),"")</f>
        <v/>
      </c>
      <c r="I2076" s="38" t="str">
        <f ca="1">IF(ISNUMBER(A2076),NORMINV(RAND(),0,IF(AND(Data!$G$9="squeeze",A2076&lt;Data!$G$11*0.25),$H$32,1)*$C$30*$C$13)*($C$14*$C$12),"")</f>
        <v/>
      </c>
      <c r="J2076" s="42" t="str">
        <f ca="1">IFERROR(IF(Data!$C$6="Real",B2076,I2076+J2075+($C$14*$C$12)*(NORMINV(RAND(),$C$15,CHOOSE($G$13,$C$13,F2076,G2076)))),"")</f>
        <v/>
      </c>
      <c r="K2076" s="88" t="str">
        <f>IF(ISNUMBER(A2076), IF($G$16="fixed",$G$17,MIN(H2076*Data!$C$7*$C$16*0.5,$C$17*Data!$C$7))*$C$12,"")</f>
        <v/>
      </c>
      <c r="L2076" s="42" t="str">
        <f t="shared" ca="1" si="990"/>
        <v/>
      </c>
      <c r="M2076" s="44" t="str">
        <f t="shared" ca="1" si="991"/>
        <v/>
      </c>
      <c r="N2076" s="44" t="str">
        <f t="shared" ca="1" si="992"/>
        <v/>
      </c>
      <c r="O2076" s="108" t="str">
        <f t="shared" si="976"/>
        <v/>
      </c>
      <c r="P2076" s="102" t="str">
        <f t="shared" si="977"/>
        <v/>
      </c>
      <c r="Q2076" s="102" t="str">
        <f t="shared" si="978"/>
        <v/>
      </c>
      <c r="R2076" s="120" t="str">
        <f t="shared" si="979"/>
        <v/>
      </c>
      <c r="S2076" s="54" t="str">
        <f t="shared" si="980"/>
        <v/>
      </c>
      <c r="T2076" s="5" t="str">
        <f t="shared" si="981"/>
        <v/>
      </c>
      <c r="U2076" s="152" t="str">
        <f t="shared" si="964"/>
        <v/>
      </c>
      <c r="V2076" s="152" t="str">
        <f t="shared" si="965"/>
        <v/>
      </c>
      <c r="W2076" s="153" t="str">
        <f t="shared" si="966"/>
        <v/>
      </c>
      <c r="X2076" s="153" t="str">
        <f t="shared" si="967"/>
        <v/>
      </c>
      <c r="Y2076" s="153" t="str">
        <f t="shared" si="968"/>
        <v/>
      </c>
      <c r="Z2076" s="153" t="str">
        <f t="shared" si="969"/>
        <v/>
      </c>
      <c r="AA2076" s="152" t="str">
        <f t="shared" si="970"/>
        <v/>
      </c>
      <c r="AB2076" s="152" t="str">
        <f t="shared" si="971"/>
        <v/>
      </c>
      <c r="AC2076" s="154" t="str">
        <f t="shared" si="982"/>
        <v/>
      </c>
      <c r="AD2076" s="154" t="str">
        <f t="shared" si="983"/>
        <v/>
      </c>
      <c r="AE2076" s="3" t="str">
        <f t="shared" si="984"/>
        <v/>
      </c>
      <c r="AF2076" s="3" t="str">
        <f t="shared" si="985"/>
        <v/>
      </c>
      <c r="AG2076" s="3" t="str">
        <f t="shared" si="986"/>
        <v/>
      </c>
      <c r="AH2076" s="4" t="str">
        <f t="shared" si="987"/>
        <v/>
      </c>
      <c r="AI2076" s="75" t="str">
        <f t="shared" si="988"/>
        <v/>
      </c>
      <c r="AJ2076" s="75" t="str">
        <f t="shared" si="989"/>
        <v/>
      </c>
    </row>
    <row r="2077" spans="1:36">
      <c r="A2077" s="41" t="str">
        <f t="shared" si="972"/>
        <v/>
      </c>
      <c r="B2077" s="150" t="str">
        <f>IF(ISNUMBER(A2077),INDEX('MetaTrader Import'!$H$13:$J$5893,TRUNC(((A2077-$A$39+1)-1)/3)+1,MOD((A2077-$A$39+1)-1,3)+1),"")</f>
        <v/>
      </c>
      <c r="C2077" s="43" t="str">
        <f t="shared" si="973"/>
        <v/>
      </c>
      <c r="D2077" s="43" t="str">
        <f t="shared" ca="1" si="963"/>
        <v/>
      </c>
      <c r="E2077" s="43" t="str">
        <f t="shared" si="974"/>
        <v/>
      </c>
      <c r="F2077" s="43" t="str">
        <f t="shared" si="975"/>
        <v/>
      </c>
      <c r="G2077" s="43" t="str">
        <f>IF(A2077&lt;&gt;"",IF(A2077&lt;Data!$G$11*0.25,$C$13/$G$32,IF(A2077&gt;Data!$G$11*0.25,$C$13,$C$13*10)),"")</f>
        <v/>
      </c>
      <c r="H2077" s="43" t="str">
        <f>IF(A2077&lt;&gt;"",IF(Data!$G$9="constant",$C$13,IF(Data!$G$9="squeeze",G2077,F2077)),"")</f>
        <v/>
      </c>
      <c r="I2077" s="38" t="str">
        <f ca="1">IF(ISNUMBER(A2077),NORMINV(RAND(),0,IF(AND(Data!$G$9="squeeze",A2077&lt;Data!$G$11*0.25),$H$32,1)*$C$30*$C$13)*($C$14*$C$12),"")</f>
        <v/>
      </c>
      <c r="J2077" s="42" t="str">
        <f ca="1">IFERROR(IF(Data!$C$6="Real",B2077,I2077+J2076+($C$14*$C$12)*(NORMINV(RAND(),$C$15,CHOOSE($G$13,$C$13,F2077,G2077)))),"")</f>
        <v/>
      </c>
      <c r="K2077" s="88" t="str">
        <f>IF(ISNUMBER(A2077), IF($G$16="fixed",$G$17,MIN(H2077*Data!$C$7*$C$16*0.5,$C$17*Data!$C$7))*$C$12,"")</f>
        <v/>
      </c>
      <c r="L2077" s="42" t="str">
        <f t="shared" ca="1" si="990"/>
        <v/>
      </c>
      <c r="M2077" s="44" t="str">
        <f t="shared" ca="1" si="991"/>
        <v/>
      </c>
      <c r="N2077" s="44" t="str">
        <f t="shared" ca="1" si="992"/>
        <v/>
      </c>
      <c r="O2077" s="108" t="str">
        <f t="shared" si="976"/>
        <v/>
      </c>
      <c r="P2077" s="102" t="str">
        <f t="shared" si="977"/>
        <v/>
      </c>
      <c r="Q2077" s="102" t="str">
        <f t="shared" si="978"/>
        <v/>
      </c>
      <c r="R2077" s="120" t="str">
        <f t="shared" si="979"/>
        <v/>
      </c>
      <c r="S2077" s="54" t="str">
        <f t="shared" si="980"/>
        <v/>
      </c>
      <c r="T2077" s="5" t="str">
        <f t="shared" si="981"/>
        <v/>
      </c>
      <c r="U2077" s="152" t="str">
        <f t="shared" si="964"/>
        <v/>
      </c>
      <c r="V2077" s="152" t="str">
        <f t="shared" si="965"/>
        <v/>
      </c>
      <c r="W2077" s="153" t="str">
        <f t="shared" si="966"/>
        <v/>
      </c>
      <c r="X2077" s="153" t="str">
        <f t="shared" si="967"/>
        <v/>
      </c>
      <c r="Y2077" s="153" t="str">
        <f t="shared" si="968"/>
        <v/>
      </c>
      <c r="Z2077" s="153" t="str">
        <f t="shared" si="969"/>
        <v/>
      </c>
      <c r="AA2077" s="152" t="str">
        <f t="shared" si="970"/>
        <v/>
      </c>
      <c r="AB2077" s="152" t="str">
        <f t="shared" si="971"/>
        <v/>
      </c>
      <c r="AC2077" s="154" t="str">
        <f t="shared" si="982"/>
        <v/>
      </c>
      <c r="AD2077" s="154" t="str">
        <f t="shared" si="983"/>
        <v/>
      </c>
      <c r="AE2077" s="3" t="str">
        <f t="shared" si="984"/>
        <v/>
      </c>
      <c r="AF2077" s="3" t="str">
        <f t="shared" si="985"/>
        <v/>
      </c>
      <c r="AG2077" s="3" t="str">
        <f t="shared" si="986"/>
        <v/>
      </c>
      <c r="AH2077" s="4" t="str">
        <f t="shared" si="987"/>
        <v/>
      </c>
      <c r="AI2077" s="75" t="str">
        <f t="shared" si="988"/>
        <v/>
      </c>
      <c r="AJ2077" s="75" t="str">
        <f t="shared" si="989"/>
        <v/>
      </c>
    </row>
    <row r="2078" spans="1:36">
      <c r="A2078" s="41" t="str">
        <f t="shared" si="972"/>
        <v/>
      </c>
      <c r="B2078" s="150" t="str">
        <f>IF(ISNUMBER(A2078),INDEX('MetaTrader Import'!$H$13:$J$5893,TRUNC(((A2078-$A$39+1)-1)/3)+1,MOD((A2078-$A$39+1)-1,3)+1),"")</f>
        <v/>
      </c>
      <c r="C2078" s="43" t="str">
        <f t="shared" si="973"/>
        <v/>
      </c>
      <c r="D2078" s="43" t="str">
        <f t="shared" ca="1" si="963"/>
        <v/>
      </c>
      <c r="E2078" s="43" t="str">
        <f t="shared" si="974"/>
        <v/>
      </c>
      <c r="F2078" s="43" t="str">
        <f t="shared" si="975"/>
        <v/>
      </c>
      <c r="G2078" s="43" t="str">
        <f>IF(A2078&lt;&gt;"",IF(A2078&lt;Data!$G$11*0.25,$C$13/$G$32,IF(A2078&gt;Data!$G$11*0.25,$C$13,$C$13*10)),"")</f>
        <v/>
      </c>
      <c r="H2078" s="43" t="str">
        <f>IF(A2078&lt;&gt;"",IF(Data!$G$9="constant",$C$13,IF(Data!$G$9="squeeze",G2078,F2078)),"")</f>
        <v/>
      </c>
      <c r="I2078" s="38" t="str">
        <f ca="1">IF(ISNUMBER(A2078),NORMINV(RAND(),0,IF(AND(Data!$G$9="squeeze",A2078&lt;Data!$G$11*0.25),$H$32,1)*$C$30*$C$13)*($C$14*$C$12),"")</f>
        <v/>
      </c>
      <c r="J2078" s="42" t="str">
        <f ca="1">IFERROR(IF(Data!$C$6="Real",B2078,I2078+J2077+($C$14*$C$12)*(NORMINV(RAND(),$C$15,CHOOSE($G$13,$C$13,F2078,G2078)))),"")</f>
        <v/>
      </c>
      <c r="K2078" s="88" t="str">
        <f>IF(ISNUMBER(A2078), IF($G$16="fixed",$G$17,MIN(H2078*Data!$C$7*$C$16*0.5,$C$17*Data!$C$7))*$C$12,"")</f>
        <v/>
      </c>
      <c r="L2078" s="42" t="str">
        <f t="shared" ca="1" si="990"/>
        <v/>
      </c>
      <c r="M2078" s="44" t="str">
        <f t="shared" ca="1" si="991"/>
        <v/>
      </c>
      <c r="N2078" s="44" t="str">
        <f t="shared" ca="1" si="992"/>
        <v/>
      </c>
      <c r="O2078" s="108" t="str">
        <f t="shared" si="976"/>
        <v/>
      </c>
      <c r="P2078" s="102" t="str">
        <f t="shared" si="977"/>
        <v/>
      </c>
      <c r="Q2078" s="102" t="str">
        <f t="shared" si="978"/>
        <v/>
      </c>
      <c r="R2078" s="120" t="str">
        <f t="shared" si="979"/>
        <v/>
      </c>
      <c r="S2078" s="54" t="str">
        <f t="shared" si="980"/>
        <v/>
      </c>
      <c r="T2078" s="5" t="str">
        <f t="shared" si="981"/>
        <v/>
      </c>
      <c r="U2078" s="152" t="str">
        <f t="shared" si="964"/>
        <v/>
      </c>
      <c r="V2078" s="152" t="str">
        <f t="shared" si="965"/>
        <v/>
      </c>
      <c r="W2078" s="153" t="str">
        <f t="shared" si="966"/>
        <v/>
      </c>
      <c r="X2078" s="153" t="str">
        <f t="shared" si="967"/>
        <v/>
      </c>
      <c r="Y2078" s="153" t="str">
        <f t="shared" si="968"/>
        <v/>
      </c>
      <c r="Z2078" s="153" t="str">
        <f t="shared" si="969"/>
        <v/>
      </c>
      <c r="AA2078" s="152" t="str">
        <f t="shared" si="970"/>
        <v/>
      </c>
      <c r="AB2078" s="152" t="str">
        <f t="shared" si="971"/>
        <v/>
      </c>
      <c r="AC2078" s="154" t="str">
        <f t="shared" si="982"/>
        <v/>
      </c>
      <c r="AD2078" s="154" t="str">
        <f t="shared" si="983"/>
        <v/>
      </c>
      <c r="AE2078" s="3" t="str">
        <f t="shared" si="984"/>
        <v/>
      </c>
      <c r="AF2078" s="3" t="str">
        <f t="shared" si="985"/>
        <v/>
      </c>
      <c r="AG2078" s="3" t="str">
        <f t="shared" si="986"/>
        <v/>
      </c>
      <c r="AH2078" s="4" t="str">
        <f t="shared" si="987"/>
        <v/>
      </c>
      <c r="AI2078" s="75" t="str">
        <f t="shared" si="988"/>
        <v/>
      </c>
      <c r="AJ2078" s="75" t="str">
        <f t="shared" si="989"/>
        <v/>
      </c>
    </row>
    <row r="2079" spans="1:36">
      <c r="A2079" s="41" t="str">
        <f t="shared" si="972"/>
        <v/>
      </c>
      <c r="B2079" s="150" t="str">
        <f>IF(ISNUMBER(A2079),INDEX('MetaTrader Import'!$H$13:$J$5893,TRUNC(((A2079-$A$39+1)-1)/3)+1,MOD((A2079-$A$39+1)-1,3)+1),"")</f>
        <v/>
      </c>
      <c r="C2079" s="43" t="str">
        <f t="shared" si="973"/>
        <v/>
      </c>
      <c r="D2079" s="43" t="str">
        <f t="shared" ca="1" si="963"/>
        <v/>
      </c>
      <c r="E2079" s="43" t="str">
        <f t="shared" si="974"/>
        <v/>
      </c>
      <c r="F2079" s="43" t="str">
        <f t="shared" si="975"/>
        <v/>
      </c>
      <c r="G2079" s="43" t="str">
        <f>IF(A2079&lt;&gt;"",IF(A2079&lt;Data!$G$11*0.25,$C$13/$G$32,IF(A2079&gt;Data!$G$11*0.25,$C$13,$C$13*10)),"")</f>
        <v/>
      </c>
      <c r="H2079" s="43" t="str">
        <f>IF(A2079&lt;&gt;"",IF(Data!$G$9="constant",$C$13,IF(Data!$G$9="squeeze",G2079,F2079)),"")</f>
        <v/>
      </c>
      <c r="I2079" s="38" t="str">
        <f ca="1">IF(ISNUMBER(A2079),NORMINV(RAND(),0,IF(AND(Data!$G$9="squeeze",A2079&lt;Data!$G$11*0.25),$H$32,1)*$C$30*$C$13)*($C$14*$C$12),"")</f>
        <v/>
      </c>
      <c r="J2079" s="42" t="str">
        <f ca="1">IFERROR(IF(Data!$C$6="Real",B2079,I2079+J2078+($C$14*$C$12)*(NORMINV(RAND(),$C$15,CHOOSE($G$13,$C$13,F2079,G2079)))),"")</f>
        <v/>
      </c>
      <c r="K2079" s="88" t="str">
        <f>IF(ISNUMBER(A2079), IF($G$16="fixed",$G$17,MIN(H2079*Data!$C$7*$C$16*0.5,$C$17*Data!$C$7))*$C$12,"")</f>
        <v/>
      </c>
      <c r="L2079" s="42" t="str">
        <f t="shared" ca="1" si="990"/>
        <v/>
      </c>
      <c r="M2079" s="44" t="str">
        <f t="shared" ca="1" si="991"/>
        <v/>
      </c>
      <c r="N2079" s="44" t="str">
        <f t="shared" ca="1" si="992"/>
        <v/>
      </c>
      <c r="O2079" s="108" t="str">
        <f t="shared" si="976"/>
        <v/>
      </c>
      <c r="P2079" s="102" t="str">
        <f t="shared" si="977"/>
        <v/>
      </c>
      <c r="Q2079" s="102" t="str">
        <f t="shared" si="978"/>
        <v/>
      </c>
      <c r="R2079" s="120" t="str">
        <f t="shared" si="979"/>
        <v/>
      </c>
      <c r="S2079" s="54" t="str">
        <f t="shared" si="980"/>
        <v/>
      </c>
      <c r="T2079" s="5" t="str">
        <f t="shared" si="981"/>
        <v/>
      </c>
      <c r="U2079" s="152" t="str">
        <f t="shared" si="964"/>
        <v/>
      </c>
      <c r="V2079" s="152" t="str">
        <f t="shared" si="965"/>
        <v/>
      </c>
      <c r="W2079" s="153" t="str">
        <f t="shared" si="966"/>
        <v/>
      </c>
      <c r="X2079" s="153" t="str">
        <f t="shared" si="967"/>
        <v/>
      </c>
      <c r="Y2079" s="153" t="str">
        <f t="shared" si="968"/>
        <v/>
      </c>
      <c r="Z2079" s="153" t="str">
        <f t="shared" si="969"/>
        <v/>
      </c>
      <c r="AA2079" s="152" t="str">
        <f t="shared" si="970"/>
        <v/>
      </c>
      <c r="AB2079" s="152" t="str">
        <f t="shared" si="971"/>
        <v/>
      </c>
      <c r="AC2079" s="154" t="str">
        <f t="shared" si="982"/>
        <v/>
      </c>
      <c r="AD2079" s="154" t="str">
        <f t="shared" si="983"/>
        <v/>
      </c>
      <c r="AE2079" s="3" t="str">
        <f t="shared" si="984"/>
        <v/>
      </c>
      <c r="AF2079" s="3" t="str">
        <f t="shared" si="985"/>
        <v/>
      </c>
      <c r="AG2079" s="3" t="str">
        <f t="shared" si="986"/>
        <v/>
      </c>
      <c r="AH2079" s="4" t="str">
        <f t="shared" si="987"/>
        <v/>
      </c>
      <c r="AI2079" s="75" t="str">
        <f t="shared" si="988"/>
        <v/>
      </c>
      <c r="AJ2079" s="75" t="str">
        <f t="shared" si="989"/>
        <v/>
      </c>
    </row>
    <row r="2080" spans="1:36">
      <c r="A2080" s="41" t="str">
        <f t="shared" si="972"/>
        <v/>
      </c>
      <c r="B2080" s="150" t="str">
        <f>IF(ISNUMBER(A2080),INDEX('MetaTrader Import'!$H$13:$J$5893,TRUNC(((A2080-$A$39+1)-1)/3)+1,MOD((A2080-$A$39+1)-1,3)+1),"")</f>
        <v/>
      </c>
      <c r="C2080" s="43" t="str">
        <f t="shared" si="973"/>
        <v/>
      </c>
      <c r="D2080" s="43" t="str">
        <f t="shared" ca="1" si="963"/>
        <v/>
      </c>
      <c r="E2080" s="43" t="str">
        <f t="shared" si="974"/>
        <v/>
      </c>
      <c r="F2080" s="43" t="str">
        <f t="shared" si="975"/>
        <v/>
      </c>
      <c r="G2080" s="43" t="str">
        <f>IF(A2080&lt;&gt;"",IF(A2080&lt;Data!$G$11*0.25,$C$13/$G$32,IF(A2080&gt;Data!$G$11*0.25,$C$13,$C$13*10)),"")</f>
        <v/>
      </c>
      <c r="H2080" s="43" t="str">
        <f>IF(A2080&lt;&gt;"",IF(Data!$G$9="constant",$C$13,IF(Data!$G$9="squeeze",G2080,F2080)),"")</f>
        <v/>
      </c>
      <c r="I2080" s="38" t="str">
        <f ca="1">IF(ISNUMBER(A2080),NORMINV(RAND(),0,IF(AND(Data!$G$9="squeeze",A2080&lt;Data!$G$11*0.25),$H$32,1)*$C$30*$C$13)*($C$14*$C$12),"")</f>
        <v/>
      </c>
      <c r="J2080" s="42" t="str">
        <f ca="1">IFERROR(IF(Data!$C$6="Real",B2080,I2080+J2079+($C$14*$C$12)*(NORMINV(RAND(),$C$15,CHOOSE($G$13,$C$13,F2080,G2080)))),"")</f>
        <v/>
      </c>
      <c r="K2080" s="88" t="str">
        <f>IF(ISNUMBER(A2080), IF($G$16="fixed",$G$17,MIN(H2080*Data!$C$7*$C$16*0.5,$C$17*Data!$C$7))*$C$12,"")</f>
        <v/>
      </c>
      <c r="L2080" s="42" t="str">
        <f t="shared" ca="1" si="990"/>
        <v/>
      </c>
      <c r="M2080" s="44" t="str">
        <f t="shared" ca="1" si="991"/>
        <v/>
      </c>
      <c r="N2080" s="44" t="str">
        <f t="shared" ca="1" si="992"/>
        <v/>
      </c>
      <c r="O2080" s="108" t="str">
        <f t="shared" si="976"/>
        <v/>
      </c>
      <c r="P2080" s="102" t="str">
        <f t="shared" si="977"/>
        <v/>
      </c>
      <c r="Q2080" s="102" t="str">
        <f t="shared" si="978"/>
        <v/>
      </c>
      <c r="R2080" s="120" t="str">
        <f t="shared" si="979"/>
        <v/>
      </c>
      <c r="S2080" s="54" t="str">
        <f t="shared" si="980"/>
        <v/>
      </c>
      <c r="T2080" s="5" t="str">
        <f t="shared" si="981"/>
        <v/>
      </c>
      <c r="U2080" s="152" t="str">
        <f t="shared" si="964"/>
        <v/>
      </c>
      <c r="V2080" s="152" t="str">
        <f t="shared" si="965"/>
        <v/>
      </c>
      <c r="W2080" s="153" t="str">
        <f t="shared" si="966"/>
        <v/>
      </c>
      <c r="X2080" s="153" t="str">
        <f t="shared" si="967"/>
        <v/>
      </c>
      <c r="Y2080" s="153" t="str">
        <f t="shared" si="968"/>
        <v/>
      </c>
      <c r="Z2080" s="153" t="str">
        <f t="shared" si="969"/>
        <v/>
      </c>
      <c r="AA2080" s="152" t="str">
        <f t="shared" si="970"/>
        <v/>
      </c>
      <c r="AB2080" s="152" t="str">
        <f t="shared" si="971"/>
        <v/>
      </c>
      <c r="AC2080" s="154" t="str">
        <f t="shared" si="982"/>
        <v/>
      </c>
      <c r="AD2080" s="154" t="str">
        <f t="shared" si="983"/>
        <v/>
      </c>
      <c r="AE2080" s="3" t="str">
        <f t="shared" si="984"/>
        <v/>
      </c>
      <c r="AF2080" s="3" t="str">
        <f t="shared" si="985"/>
        <v/>
      </c>
      <c r="AG2080" s="3" t="str">
        <f t="shared" si="986"/>
        <v/>
      </c>
      <c r="AH2080" s="4" t="str">
        <f t="shared" si="987"/>
        <v/>
      </c>
      <c r="AI2080" s="75" t="str">
        <f t="shared" si="988"/>
        <v/>
      </c>
      <c r="AJ2080" s="75" t="str">
        <f t="shared" si="989"/>
        <v/>
      </c>
    </row>
    <row r="2081" spans="1:36">
      <c r="A2081" s="41" t="str">
        <f t="shared" si="972"/>
        <v/>
      </c>
      <c r="B2081" s="150" t="str">
        <f>IF(ISNUMBER(A2081),INDEX('MetaTrader Import'!$H$13:$J$5893,TRUNC(((A2081-$A$39+1)-1)/3)+1,MOD((A2081-$A$39+1)-1,3)+1),"")</f>
        <v/>
      </c>
      <c r="C2081" s="43" t="str">
        <f t="shared" si="973"/>
        <v/>
      </c>
      <c r="D2081" s="43" t="str">
        <f t="shared" ca="1" si="963"/>
        <v/>
      </c>
      <c r="E2081" s="43" t="str">
        <f t="shared" si="974"/>
        <v/>
      </c>
      <c r="F2081" s="43" t="str">
        <f t="shared" si="975"/>
        <v/>
      </c>
      <c r="G2081" s="43" t="str">
        <f>IF(A2081&lt;&gt;"",IF(A2081&lt;Data!$G$11*0.25,$C$13/$G$32,IF(A2081&gt;Data!$G$11*0.25,$C$13,$C$13*10)),"")</f>
        <v/>
      </c>
      <c r="H2081" s="43" t="str">
        <f>IF(A2081&lt;&gt;"",IF(Data!$G$9="constant",$C$13,IF(Data!$G$9="squeeze",G2081,F2081)),"")</f>
        <v/>
      </c>
      <c r="I2081" s="38" t="str">
        <f ca="1">IF(ISNUMBER(A2081),NORMINV(RAND(),0,IF(AND(Data!$G$9="squeeze",A2081&lt;Data!$G$11*0.25),$H$32,1)*$C$30*$C$13)*($C$14*$C$12),"")</f>
        <v/>
      </c>
      <c r="J2081" s="42" t="str">
        <f ca="1">IFERROR(IF(Data!$C$6="Real",B2081,I2081+J2080+($C$14*$C$12)*(NORMINV(RAND(),$C$15,CHOOSE($G$13,$C$13,F2081,G2081)))),"")</f>
        <v/>
      </c>
      <c r="K2081" s="88" t="str">
        <f>IF(ISNUMBER(A2081), IF($G$16="fixed",$G$17,MIN(H2081*Data!$C$7*$C$16*0.5,$C$17*Data!$C$7))*$C$12,"")</f>
        <v/>
      </c>
      <c r="L2081" s="42" t="str">
        <f t="shared" ca="1" si="990"/>
        <v/>
      </c>
      <c r="M2081" s="44" t="str">
        <f t="shared" ca="1" si="991"/>
        <v/>
      </c>
      <c r="N2081" s="44" t="str">
        <f t="shared" ca="1" si="992"/>
        <v/>
      </c>
      <c r="O2081" s="108" t="str">
        <f t="shared" si="976"/>
        <v/>
      </c>
      <c r="P2081" s="102" t="str">
        <f t="shared" si="977"/>
        <v/>
      </c>
      <c r="Q2081" s="102" t="str">
        <f t="shared" si="978"/>
        <v/>
      </c>
      <c r="R2081" s="120" t="str">
        <f t="shared" si="979"/>
        <v/>
      </c>
      <c r="S2081" s="54" t="str">
        <f t="shared" si="980"/>
        <v/>
      </c>
      <c r="T2081" s="5" t="str">
        <f t="shared" si="981"/>
        <v/>
      </c>
      <c r="U2081" s="152" t="str">
        <f t="shared" si="964"/>
        <v/>
      </c>
      <c r="V2081" s="152" t="str">
        <f t="shared" si="965"/>
        <v/>
      </c>
      <c r="W2081" s="153" t="str">
        <f t="shared" si="966"/>
        <v/>
      </c>
      <c r="X2081" s="153" t="str">
        <f t="shared" si="967"/>
        <v/>
      </c>
      <c r="Y2081" s="153" t="str">
        <f t="shared" si="968"/>
        <v/>
      </c>
      <c r="Z2081" s="153" t="str">
        <f t="shared" si="969"/>
        <v/>
      </c>
      <c r="AA2081" s="152" t="str">
        <f t="shared" si="970"/>
        <v/>
      </c>
      <c r="AB2081" s="152" t="str">
        <f t="shared" si="971"/>
        <v/>
      </c>
      <c r="AC2081" s="154" t="str">
        <f t="shared" si="982"/>
        <v/>
      </c>
      <c r="AD2081" s="154" t="str">
        <f t="shared" si="983"/>
        <v/>
      </c>
      <c r="AE2081" s="3" t="str">
        <f t="shared" si="984"/>
        <v/>
      </c>
      <c r="AF2081" s="3" t="str">
        <f t="shared" si="985"/>
        <v/>
      </c>
      <c r="AG2081" s="3" t="str">
        <f t="shared" si="986"/>
        <v/>
      </c>
      <c r="AH2081" s="4" t="str">
        <f t="shared" si="987"/>
        <v/>
      </c>
      <c r="AI2081" s="75" t="str">
        <f t="shared" si="988"/>
        <v/>
      </c>
      <c r="AJ2081" s="75" t="str">
        <f t="shared" si="989"/>
        <v/>
      </c>
    </row>
    <row r="2082" spans="1:36">
      <c r="A2082" s="41" t="str">
        <f t="shared" si="972"/>
        <v/>
      </c>
      <c r="B2082" s="150" t="str">
        <f>IF(ISNUMBER(A2082),INDEX('MetaTrader Import'!$H$13:$J$5893,TRUNC(((A2082-$A$39+1)-1)/3)+1,MOD((A2082-$A$39+1)-1,3)+1),"")</f>
        <v/>
      </c>
      <c r="C2082" s="43" t="str">
        <f t="shared" si="973"/>
        <v/>
      </c>
      <c r="D2082" s="43" t="str">
        <f t="shared" ca="1" si="963"/>
        <v/>
      </c>
      <c r="E2082" s="43" t="str">
        <f t="shared" si="974"/>
        <v/>
      </c>
      <c r="F2082" s="43" t="str">
        <f t="shared" si="975"/>
        <v/>
      </c>
      <c r="G2082" s="43" t="str">
        <f>IF(A2082&lt;&gt;"",IF(A2082&lt;Data!$G$11*0.25,$C$13/$G$32,IF(A2082&gt;Data!$G$11*0.25,$C$13,$C$13*10)),"")</f>
        <v/>
      </c>
      <c r="H2082" s="43" t="str">
        <f>IF(A2082&lt;&gt;"",IF(Data!$G$9="constant",$C$13,IF(Data!$G$9="squeeze",G2082,F2082)),"")</f>
        <v/>
      </c>
      <c r="I2082" s="38" t="str">
        <f ca="1">IF(ISNUMBER(A2082),NORMINV(RAND(),0,IF(AND(Data!$G$9="squeeze",A2082&lt;Data!$G$11*0.25),$H$32,1)*$C$30*$C$13)*($C$14*$C$12),"")</f>
        <v/>
      </c>
      <c r="J2082" s="42" t="str">
        <f ca="1">IFERROR(IF(Data!$C$6="Real",B2082,I2082+J2081+($C$14*$C$12)*(NORMINV(RAND(),$C$15,CHOOSE($G$13,$C$13,F2082,G2082)))),"")</f>
        <v/>
      </c>
      <c r="K2082" s="88" t="str">
        <f>IF(ISNUMBER(A2082), IF($G$16="fixed",$G$17,MIN(H2082*Data!$C$7*$C$16*0.5,$C$17*Data!$C$7))*$C$12,"")</f>
        <v/>
      </c>
      <c r="L2082" s="42" t="str">
        <f t="shared" ca="1" si="990"/>
        <v/>
      </c>
      <c r="M2082" s="44" t="str">
        <f t="shared" ca="1" si="991"/>
        <v/>
      </c>
      <c r="N2082" s="44" t="str">
        <f t="shared" ca="1" si="992"/>
        <v/>
      </c>
      <c r="O2082" s="108" t="str">
        <f t="shared" si="976"/>
        <v/>
      </c>
      <c r="P2082" s="102" t="str">
        <f t="shared" si="977"/>
        <v/>
      </c>
      <c r="Q2082" s="102" t="str">
        <f t="shared" si="978"/>
        <v/>
      </c>
      <c r="R2082" s="120" t="str">
        <f t="shared" si="979"/>
        <v/>
      </c>
      <c r="S2082" s="54" t="str">
        <f t="shared" si="980"/>
        <v/>
      </c>
      <c r="T2082" s="5" t="str">
        <f t="shared" si="981"/>
        <v/>
      </c>
      <c r="U2082" s="152" t="str">
        <f t="shared" si="964"/>
        <v/>
      </c>
      <c r="V2082" s="152" t="str">
        <f t="shared" si="965"/>
        <v/>
      </c>
      <c r="W2082" s="153" t="str">
        <f t="shared" si="966"/>
        <v/>
      </c>
      <c r="X2082" s="153" t="str">
        <f t="shared" si="967"/>
        <v/>
      </c>
      <c r="Y2082" s="153" t="str">
        <f t="shared" si="968"/>
        <v/>
      </c>
      <c r="Z2082" s="153" t="str">
        <f t="shared" si="969"/>
        <v/>
      </c>
      <c r="AA2082" s="152" t="str">
        <f t="shared" si="970"/>
        <v/>
      </c>
      <c r="AB2082" s="152" t="str">
        <f t="shared" si="971"/>
        <v/>
      </c>
      <c r="AC2082" s="154" t="str">
        <f t="shared" si="982"/>
        <v/>
      </c>
      <c r="AD2082" s="154" t="str">
        <f t="shared" si="983"/>
        <v/>
      </c>
      <c r="AE2082" s="3" t="str">
        <f t="shared" si="984"/>
        <v/>
      </c>
      <c r="AF2082" s="3" t="str">
        <f t="shared" si="985"/>
        <v/>
      </c>
      <c r="AG2082" s="3" t="str">
        <f t="shared" si="986"/>
        <v/>
      </c>
      <c r="AH2082" s="4" t="str">
        <f t="shared" si="987"/>
        <v/>
      </c>
      <c r="AI2082" s="75" t="str">
        <f t="shared" si="988"/>
        <v/>
      </c>
      <c r="AJ2082" s="75" t="str">
        <f t="shared" si="989"/>
        <v/>
      </c>
    </row>
    <row r="2083" spans="1:36">
      <c r="A2083" s="41" t="str">
        <f t="shared" si="972"/>
        <v/>
      </c>
      <c r="B2083" s="150" t="str">
        <f>IF(ISNUMBER(A2083),INDEX('MetaTrader Import'!$H$13:$J$5893,TRUNC(((A2083-$A$39+1)-1)/3)+1,MOD((A2083-$A$39+1)-1,3)+1),"")</f>
        <v/>
      </c>
      <c r="C2083" s="43" t="str">
        <f t="shared" si="973"/>
        <v/>
      </c>
      <c r="D2083" s="43" t="str">
        <f t="shared" ca="1" si="963"/>
        <v/>
      </c>
      <c r="E2083" s="43" t="str">
        <f t="shared" si="974"/>
        <v/>
      </c>
      <c r="F2083" s="43" t="str">
        <f t="shared" si="975"/>
        <v/>
      </c>
      <c r="G2083" s="43" t="str">
        <f>IF(A2083&lt;&gt;"",IF(A2083&lt;Data!$G$11*0.25,$C$13/$G$32,IF(A2083&gt;Data!$G$11*0.25,$C$13,$C$13*10)),"")</f>
        <v/>
      </c>
      <c r="H2083" s="43" t="str">
        <f>IF(A2083&lt;&gt;"",IF(Data!$G$9="constant",$C$13,IF(Data!$G$9="squeeze",G2083,F2083)),"")</f>
        <v/>
      </c>
      <c r="I2083" s="38" t="str">
        <f ca="1">IF(ISNUMBER(A2083),NORMINV(RAND(),0,IF(AND(Data!$G$9="squeeze",A2083&lt;Data!$G$11*0.25),$H$32,1)*$C$30*$C$13)*($C$14*$C$12),"")</f>
        <v/>
      </c>
      <c r="J2083" s="42" t="str">
        <f ca="1">IFERROR(IF(Data!$C$6="Real",B2083,I2083+J2082+($C$14*$C$12)*(NORMINV(RAND(),$C$15,CHOOSE($G$13,$C$13,F2083,G2083)))),"")</f>
        <v/>
      </c>
      <c r="K2083" s="88" t="str">
        <f>IF(ISNUMBER(A2083), IF($G$16="fixed",$G$17,MIN(H2083*Data!$C$7*$C$16*0.5,$C$17*Data!$C$7))*$C$12,"")</f>
        <v/>
      </c>
      <c r="L2083" s="42" t="str">
        <f t="shared" ca="1" si="990"/>
        <v/>
      </c>
      <c r="M2083" s="44" t="str">
        <f t="shared" ca="1" si="991"/>
        <v/>
      </c>
      <c r="N2083" s="44" t="str">
        <f t="shared" ca="1" si="992"/>
        <v/>
      </c>
      <c r="O2083" s="108" t="str">
        <f t="shared" si="976"/>
        <v/>
      </c>
      <c r="P2083" s="102" t="str">
        <f t="shared" si="977"/>
        <v/>
      </c>
      <c r="Q2083" s="102" t="str">
        <f t="shared" si="978"/>
        <v/>
      </c>
      <c r="R2083" s="120" t="str">
        <f t="shared" si="979"/>
        <v/>
      </c>
      <c r="S2083" s="54" t="str">
        <f t="shared" si="980"/>
        <v/>
      </c>
      <c r="T2083" s="5" t="str">
        <f t="shared" si="981"/>
        <v/>
      </c>
      <c r="U2083" s="152" t="str">
        <f t="shared" si="964"/>
        <v/>
      </c>
      <c r="V2083" s="152" t="str">
        <f t="shared" si="965"/>
        <v/>
      </c>
      <c r="W2083" s="153" t="str">
        <f t="shared" si="966"/>
        <v/>
      </c>
      <c r="X2083" s="153" t="str">
        <f t="shared" si="967"/>
        <v/>
      </c>
      <c r="Y2083" s="153" t="str">
        <f t="shared" si="968"/>
        <v/>
      </c>
      <c r="Z2083" s="153" t="str">
        <f t="shared" si="969"/>
        <v/>
      </c>
      <c r="AA2083" s="152" t="str">
        <f t="shared" si="970"/>
        <v/>
      </c>
      <c r="AB2083" s="152" t="str">
        <f t="shared" si="971"/>
        <v/>
      </c>
      <c r="AC2083" s="154" t="str">
        <f t="shared" si="982"/>
        <v/>
      </c>
      <c r="AD2083" s="154" t="str">
        <f t="shared" si="983"/>
        <v/>
      </c>
      <c r="AE2083" s="3" t="str">
        <f t="shared" si="984"/>
        <v/>
      </c>
      <c r="AF2083" s="3" t="str">
        <f t="shared" si="985"/>
        <v/>
      </c>
      <c r="AG2083" s="3" t="str">
        <f t="shared" si="986"/>
        <v/>
      </c>
      <c r="AH2083" s="4" t="str">
        <f t="shared" si="987"/>
        <v/>
      </c>
      <c r="AI2083" s="75" t="str">
        <f t="shared" si="988"/>
        <v/>
      </c>
      <c r="AJ2083" s="75" t="str">
        <f t="shared" si="989"/>
        <v/>
      </c>
    </row>
    <row r="2084" spans="1:36">
      <c r="A2084" s="41" t="str">
        <f t="shared" si="972"/>
        <v/>
      </c>
      <c r="B2084" s="150" t="str">
        <f>IF(ISNUMBER(A2084),INDEX('MetaTrader Import'!$H$13:$J$5893,TRUNC(((A2084-$A$39+1)-1)/3)+1,MOD((A2084-$A$39+1)-1,3)+1),"")</f>
        <v/>
      </c>
      <c r="C2084" s="43" t="str">
        <f t="shared" si="973"/>
        <v/>
      </c>
      <c r="D2084" s="43" t="str">
        <f t="shared" ca="1" si="963"/>
        <v/>
      </c>
      <c r="E2084" s="43" t="str">
        <f t="shared" si="974"/>
        <v/>
      </c>
      <c r="F2084" s="43" t="str">
        <f t="shared" si="975"/>
        <v/>
      </c>
      <c r="G2084" s="43" t="str">
        <f>IF(A2084&lt;&gt;"",IF(A2084&lt;Data!$G$11*0.25,$C$13/$G$32,IF(A2084&gt;Data!$G$11*0.25,$C$13,$C$13*10)),"")</f>
        <v/>
      </c>
      <c r="H2084" s="43" t="str">
        <f>IF(A2084&lt;&gt;"",IF(Data!$G$9="constant",$C$13,IF(Data!$G$9="squeeze",G2084,F2084)),"")</f>
        <v/>
      </c>
      <c r="I2084" s="38" t="str">
        <f ca="1">IF(ISNUMBER(A2084),NORMINV(RAND(),0,IF(AND(Data!$G$9="squeeze",A2084&lt;Data!$G$11*0.25),$H$32,1)*$C$30*$C$13)*($C$14*$C$12),"")</f>
        <v/>
      </c>
      <c r="J2084" s="42" t="str">
        <f ca="1">IFERROR(IF(Data!$C$6="Real",B2084,I2084+J2083+($C$14*$C$12)*(NORMINV(RAND(),$C$15,CHOOSE($G$13,$C$13,F2084,G2084)))),"")</f>
        <v/>
      </c>
      <c r="K2084" s="88" t="str">
        <f>IF(ISNUMBER(A2084), IF($G$16="fixed",$G$17,MIN(H2084*Data!$C$7*$C$16*0.5,$C$17*Data!$C$7))*$C$12,"")</f>
        <v/>
      </c>
      <c r="L2084" s="42" t="str">
        <f t="shared" ca="1" si="990"/>
        <v/>
      </c>
      <c r="M2084" s="44" t="str">
        <f t="shared" ca="1" si="991"/>
        <v/>
      </c>
      <c r="N2084" s="44" t="str">
        <f t="shared" ca="1" si="992"/>
        <v/>
      </c>
      <c r="O2084" s="108" t="str">
        <f t="shared" si="976"/>
        <v/>
      </c>
      <c r="P2084" s="102" t="str">
        <f t="shared" si="977"/>
        <v/>
      </c>
      <c r="Q2084" s="102" t="str">
        <f t="shared" si="978"/>
        <v/>
      </c>
      <c r="R2084" s="120" t="str">
        <f t="shared" si="979"/>
        <v/>
      </c>
      <c r="S2084" s="54" t="str">
        <f t="shared" si="980"/>
        <v/>
      </c>
      <c r="T2084" s="5" t="str">
        <f t="shared" si="981"/>
        <v/>
      </c>
      <c r="U2084" s="152" t="str">
        <f t="shared" si="964"/>
        <v/>
      </c>
      <c r="V2084" s="152" t="str">
        <f t="shared" si="965"/>
        <v/>
      </c>
      <c r="W2084" s="153" t="str">
        <f t="shared" si="966"/>
        <v/>
      </c>
      <c r="X2084" s="153" t="str">
        <f t="shared" si="967"/>
        <v/>
      </c>
      <c r="Y2084" s="153" t="str">
        <f t="shared" si="968"/>
        <v/>
      </c>
      <c r="Z2084" s="153" t="str">
        <f t="shared" si="969"/>
        <v/>
      </c>
      <c r="AA2084" s="152" t="str">
        <f t="shared" si="970"/>
        <v/>
      </c>
      <c r="AB2084" s="152" t="str">
        <f t="shared" si="971"/>
        <v/>
      </c>
      <c r="AC2084" s="154" t="str">
        <f t="shared" si="982"/>
        <v/>
      </c>
      <c r="AD2084" s="154" t="str">
        <f t="shared" si="983"/>
        <v/>
      </c>
      <c r="AE2084" s="3" t="str">
        <f t="shared" si="984"/>
        <v/>
      </c>
      <c r="AF2084" s="3" t="str">
        <f t="shared" si="985"/>
        <v/>
      </c>
      <c r="AG2084" s="3" t="str">
        <f t="shared" si="986"/>
        <v/>
      </c>
      <c r="AH2084" s="4" t="str">
        <f t="shared" si="987"/>
        <v/>
      </c>
      <c r="AI2084" s="75" t="str">
        <f t="shared" si="988"/>
        <v/>
      </c>
      <c r="AJ2084" s="75" t="str">
        <f t="shared" si="989"/>
        <v/>
      </c>
    </row>
    <row r="2085" spans="1:36">
      <c r="A2085" s="41" t="str">
        <f t="shared" si="972"/>
        <v/>
      </c>
      <c r="B2085" s="150" t="str">
        <f>IF(ISNUMBER(A2085),INDEX('MetaTrader Import'!$H$13:$J$5893,TRUNC(((A2085-$A$39+1)-1)/3)+1,MOD((A2085-$A$39+1)-1,3)+1),"")</f>
        <v/>
      </c>
      <c r="C2085" s="43" t="str">
        <f t="shared" si="973"/>
        <v/>
      </c>
      <c r="D2085" s="43" t="str">
        <f t="shared" ca="1" si="963"/>
        <v/>
      </c>
      <c r="E2085" s="43" t="str">
        <f t="shared" si="974"/>
        <v/>
      </c>
      <c r="F2085" s="43" t="str">
        <f t="shared" si="975"/>
        <v/>
      </c>
      <c r="G2085" s="43" t="str">
        <f>IF(A2085&lt;&gt;"",IF(A2085&lt;Data!$G$11*0.25,$C$13/$G$32,IF(A2085&gt;Data!$G$11*0.25,$C$13,$C$13*10)),"")</f>
        <v/>
      </c>
      <c r="H2085" s="43" t="str">
        <f>IF(A2085&lt;&gt;"",IF(Data!$G$9="constant",$C$13,IF(Data!$G$9="squeeze",G2085,F2085)),"")</f>
        <v/>
      </c>
      <c r="I2085" s="38" t="str">
        <f ca="1">IF(ISNUMBER(A2085),NORMINV(RAND(),0,IF(AND(Data!$G$9="squeeze",A2085&lt;Data!$G$11*0.25),$H$32,1)*$C$30*$C$13)*($C$14*$C$12),"")</f>
        <v/>
      </c>
      <c r="J2085" s="42" t="str">
        <f ca="1">IFERROR(IF(Data!$C$6="Real",B2085,I2085+J2084+($C$14*$C$12)*(NORMINV(RAND(),$C$15,CHOOSE($G$13,$C$13,F2085,G2085)))),"")</f>
        <v/>
      </c>
      <c r="K2085" s="88" t="str">
        <f>IF(ISNUMBER(A2085), IF($G$16="fixed",$G$17,MIN(H2085*Data!$C$7*$C$16*0.5,$C$17*Data!$C$7))*$C$12,"")</f>
        <v/>
      </c>
      <c r="L2085" s="42" t="str">
        <f t="shared" ca="1" si="990"/>
        <v/>
      </c>
      <c r="M2085" s="44" t="str">
        <f t="shared" ca="1" si="991"/>
        <v/>
      </c>
      <c r="N2085" s="44" t="str">
        <f t="shared" ca="1" si="992"/>
        <v/>
      </c>
      <c r="O2085" s="108" t="str">
        <f t="shared" si="976"/>
        <v/>
      </c>
      <c r="P2085" s="102" t="str">
        <f t="shared" si="977"/>
        <v/>
      </c>
      <c r="Q2085" s="102" t="str">
        <f t="shared" si="978"/>
        <v/>
      </c>
      <c r="R2085" s="120" t="str">
        <f t="shared" si="979"/>
        <v/>
      </c>
      <c r="S2085" s="54" t="str">
        <f t="shared" si="980"/>
        <v/>
      </c>
      <c r="T2085" s="5" t="str">
        <f t="shared" si="981"/>
        <v/>
      </c>
      <c r="U2085" s="152" t="str">
        <f t="shared" si="964"/>
        <v/>
      </c>
      <c r="V2085" s="152" t="str">
        <f t="shared" si="965"/>
        <v/>
      </c>
      <c r="W2085" s="153" t="str">
        <f t="shared" si="966"/>
        <v/>
      </c>
      <c r="X2085" s="153" t="str">
        <f t="shared" si="967"/>
        <v/>
      </c>
      <c r="Y2085" s="153" t="str">
        <f t="shared" si="968"/>
        <v/>
      </c>
      <c r="Z2085" s="153" t="str">
        <f t="shared" si="969"/>
        <v/>
      </c>
      <c r="AA2085" s="152" t="str">
        <f t="shared" si="970"/>
        <v/>
      </c>
      <c r="AB2085" s="152" t="str">
        <f t="shared" si="971"/>
        <v/>
      </c>
      <c r="AC2085" s="154" t="str">
        <f t="shared" si="982"/>
        <v/>
      </c>
      <c r="AD2085" s="154" t="str">
        <f t="shared" si="983"/>
        <v/>
      </c>
      <c r="AE2085" s="3" t="str">
        <f t="shared" si="984"/>
        <v/>
      </c>
      <c r="AF2085" s="3" t="str">
        <f t="shared" si="985"/>
        <v/>
      </c>
      <c r="AG2085" s="3" t="str">
        <f t="shared" si="986"/>
        <v/>
      </c>
      <c r="AH2085" s="4" t="str">
        <f t="shared" si="987"/>
        <v/>
      </c>
      <c r="AI2085" s="75" t="str">
        <f t="shared" si="988"/>
        <v/>
      </c>
      <c r="AJ2085" s="75" t="str">
        <f t="shared" si="989"/>
        <v/>
      </c>
    </row>
    <row r="2086" spans="1:36">
      <c r="A2086" s="41" t="str">
        <f t="shared" si="972"/>
        <v/>
      </c>
      <c r="B2086" s="150" t="str">
        <f>IF(ISNUMBER(A2086),INDEX('MetaTrader Import'!$H$13:$J$5893,TRUNC(((A2086-$A$39+1)-1)/3)+1,MOD((A2086-$A$39+1)-1,3)+1),"")</f>
        <v/>
      </c>
      <c r="C2086" s="43" t="str">
        <f t="shared" si="973"/>
        <v/>
      </c>
      <c r="D2086" s="43" t="str">
        <f t="shared" ca="1" si="963"/>
        <v/>
      </c>
      <c r="E2086" s="43" t="str">
        <f t="shared" si="974"/>
        <v/>
      </c>
      <c r="F2086" s="43" t="str">
        <f t="shared" si="975"/>
        <v/>
      </c>
      <c r="G2086" s="43" t="str">
        <f>IF(A2086&lt;&gt;"",IF(A2086&lt;Data!$G$11*0.25,$C$13/$G$32,IF(A2086&gt;Data!$G$11*0.25,$C$13,$C$13*10)),"")</f>
        <v/>
      </c>
      <c r="H2086" s="43" t="str">
        <f>IF(A2086&lt;&gt;"",IF(Data!$G$9="constant",$C$13,IF(Data!$G$9="squeeze",G2086,F2086)),"")</f>
        <v/>
      </c>
      <c r="I2086" s="38" t="str">
        <f ca="1">IF(ISNUMBER(A2086),NORMINV(RAND(),0,IF(AND(Data!$G$9="squeeze",A2086&lt;Data!$G$11*0.25),$H$32,1)*$C$30*$C$13)*($C$14*$C$12),"")</f>
        <v/>
      </c>
      <c r="J2086" s="42" t="str">
        <f ca="1">IFERROR(IF(Data!$C$6="Real",B2086,I2086+J2085+($C$14*$C$12)*(NORMINV(RAND(),$C$15,CHOOSE($G$13,$C$13,F2086,G2086)))),"")</f>
        <v/>
      </c>
      <c r="K2086" s="88" t="str">
        <f>IF(ISNUMBER(A2086), IF($G$16="fixed",$G$17,MIN(H2086*Data!$C$7*$C$16*0.5,$C$17*Data!$C$7))*$C$12,"")</f>
        <v/>
      </c>
      <c r="L2086" s="42" t="str">
        <f t="shared" ca="1" si="990"/>
        <v/>
      </c>
      <c r="M2086" s="44" t="str">
        <f t="shared" ca="1" si="991"/>
        <v/>
      </c>
      <c r="N2086" s="44" t="str">
        <f t="shared" ca="1" si="992"/>
        <v/>
      </c>
      <c r="O2086" s="108" t="str">
        <f t="shared" si="976"/>
        <v/>
      </c>
      <c r="P2086" s="102" t="str">
        <f t="shared" si="977"/>
        <v/>
      </c>
      <c r="Q2086" s="102" t="str">
        <f t="shared" si="978"/>
        <v/>
      </c>
      <c r="R2086" s="120" t="str">
        <f t="shared" si="979"/>
        <v/>
      </c>
      <c r="S2086" s="54" t="str">
        <f t="shared" si="980"/>
        <v/>
      </c>
      <c r="T2086" s="5" t="str">
        <f t="shared" si="981"/>
        <v/>
      </c>
      <c r="U2086" s="152" t="str">
        <f t="shared" si="964"/>
        <v/>
      </c>
      <c r="V2086" s="152" t="str">
        <f t="shared" si="965"/>
        <v/>
      </c>
      <c r="W2086" s="153" t="str">
        <f t="shared" si="966"/>
        <v/>
      </c>
      <c r="X2086" s="153" t="str">
        <f t="shared" si="967"/>
        <v/>
      </c>
      <c r="Y2086" s="153" t="str">
        <f t="shared" si="968"/>
        <v/>
      </c>
      <c r="Z2086" s="153" t="str">
        <f t="shared" si="969"/>
        <v/>
      </c>
      <c r="AA2086" s="152" t="str">
        <f t="shared" si="970"/>
        <v/>
      </c>
      <c r="AB2086" s="152" t="str">
        <f t="shared" si="971"/>
        <v/>
      </c>
      <c r="AC2086" s="154" t="str">
        <f t="shared" si="982"/>
        <v/>
      </c>
      <c r="AD2086" s="154" t="str">
        <f t="shared" si="983"/>
        <v/>
      </c>
      <c r="AE2086" s="3" t="str">
        <f t="shared" si="984"/>
        <v/>
      </c>
      <c r="AF2086" s="3" t="str">
        <f t="shared" si="985"/>
        <v/>
      </c>
      <c r="AG2086" s="3" t="str">
        <f t="shared" si="986"/>
        <v/>
      </c>
      <c r="AH2086" s="4" t="str">
        <f t="shared" si="987"/>
        <v/>
      </c>
      <c r="AI2086" s="75" t="str">
        <f t="shared" si="988"/>
        <v/>
      </c>
      <c r="AJ2086" s="75" t="str">
        <f t="shared" si="989"/>
        <v/>
      </c>
    </row>
    <row r="2087" spans="1:36">
      <c r="A2087" s="41" t="str">
        <f t="shared" si="972"/>
        <v/>
      </c>
      <c r="B2087" s="150" t="str">
        <f>IF(ISNUMBER(A2087),INDEX('MetaTrader Import'!$H$13:$J$5893,TRUNC(((A2087-$A$39+1)-1)/3)+1,MOD((A2087-$A$39+1)-1,3)+1),"")</f>
        <v/>
      </c>
      <c r="C2087" s="43" t="str">
        <f t="shared" si="973"/>
        <v/>
      </c>
      <c r="D2087" s="43" t="str">
        <f t="shared" ca="1" si="963"/>
        <v/>
      </c>
      <c r="E2087" s="43" t="str">
        <f t="shared" si="974"/>
        <v/>
      </c>
      <c r="F2087" s="43" t="str">
        <f t="shared" si="975"/>
        <v/>
      </c>
      <c r="G2087" s="43" t="str">
        <f>IF(A2087&lt;&gt;"",IF(A2087&lt;Data!$G$11*0.25,$C$13/$G$32,IF(A2087&gt;Data!$G$11*0.25,$C$13,$C$13*10)),"")</f>
        <v/>
      </c>
      <c r="H2087" s="43" t="str">
        <f>IF(A2087&lt;&gt;"",IF(Data!$G$9="constant",$C$13,IF(Data!$G$9="squeeze",G2087,F2087)),"")</f>
        <v/>
      </c>
      <c r="I2087" s="38" t="str">
        <f ca="1">IF(ISNUMBER(A2087),NORMINV(RAND(),0,IF(AND(Data!$G$9="squeeze",A2087&lt;Data!$G$11*0.25),$H$32,1)*$C$30*$C$13)*($C$14*$C$12),"")</f>
        <v/>
      </c>
      <c r="J2087" s="42" t="str">
        <f ca="1">IFERROR(IF(Data!$C$6="Real",B2087,I2087+J2086+($C$14*$C$12)*(NORMINV(RAND(),$C$15,CHOOSE($G$13,$C$13,F2087,G2087)))),"")</f>
        <v/>
      </c>
      <c r="K2087" s="88" t="str">
        <f>IF(ISNUMBER(A2087), IF($G$16="fixed",$G$17,MIN(H2087*Data!$C$7*$C$16*0.5,$C$17*Data!$C$7))*$C$12,"")</f>
        <v/>
      </c>
      <c r="L2087" s="42" t="str">
        <f t="shared" ca="1" si="990"/>
        <v/>
      </c>
      <c r="M2087" s="44" t="str">
        <f t="shared" ca="1" si="991"/>
        <v/>
      </c>
      <c r="N2087" s="44" t="str">
        <f t="shared" ca="1" si="992"/>
        <v/>
      </c>
      <c r="O2087" s="108" t="str">
        <f t="shared" si="976"/>
        <v/>
      </c>
      <c r="P2087" s="102" t="str">
        <f t="shared" si="977"/>
        <v/>
      </c>
      <c r="Q2087" s="102" t="str">
        <f t="shared" si="978"/>
        <v/>
      </c>
      <c r="R2087" s="120" t="str">
        <f t="shared" si="979"/>
        <v/>
      </c>
      <c r="S2087" s="54" t="str">
        <f t="shared" si="980"/>
        <v/>
      </c>
      <c r="T2087" s="5" t="str">
        <f t="shared" si="981"/>
        <v/>
      </c>
      <c r="U2087" s="152" t="str">
        <f t="shared" si="964"/>
        <v/>
      </c>
      <c r="V2087" s="152" t="str">
        <f t="shared" si="965"/>
        <v/>
      </c>
      <c r="W2087" s="153" t="str">
        <f t="shared" si="966"/>
        <v/>
      </c>
      <c r="X2087" s="153" t="str">
        <f t="shared" si="967"/>
        <v/>
      </c>
      <c r="Y2087" s="153" t="str">
        <f t="shared" si="968"/>
        <v/>
      </c>
      <c r="Z2087" s="153" t="str">
        <f t="shared" si="969"/>
        <v/>
      </c>
      <c r="AA2087" s="152" t="str">
        <f t="shared" si="970"/>
        <v/>
      </c>
      <c r="AB2087" s="152" t="str">
        <f t="shared" si="971"/>
        <v/>
      </c>
      <c r="AC2087" s="154" t="str">
        <f t="shared" si="982"/>
        <v/>
      </c>
      <c r="AD2087" s="154" t="str">
        <f t="shared" si="983"/>
        <v/>
      </c>
      <c r="AE2087" s="3" t="str">
        <f t="shared" si="984"/>
        <v/>
      </c>
      <c r="AF2087" s="3" t="str">
        <f t="shared" si="985"/>
        <v/>
      </c>
      <c r="AG2087" s="3" t="str">
        <f t="shared" si="986"/>
        <v/>
      </c>
      <c r="AH2087" s="4" t="str">
        <f t="shared" si="987"/>
        <v/>
      </c>
      <c r="AI2087" s="75" t="str">
        <f t="shared" si="988"/>
        <v/>
      </c>
      <c r="AJ2087" s="75" t="str">
        <f t="shared" si="989"/>
        <v/>
      </c>
    </row>
    <row r="2088" spans="1:36">
      <c r="A2088" s="41" t="str">
        <f t="shared" si="972"/>
        <v/>
      </c>
      <c r="B2088" s="150" t="str">
        <f>IF(ISNUMBER(A2088),INDEX('MetaTrader Import'!$H$13:$J$5893,TRUNC(((A2088-$A$39+1)-1)/3)+1,MOD((A2088-$A$39+1)-1,3)+1),"")</f>
        <v/>
      </c>
      <c r="C2088" s="43" t="str">
        <f t="shared" si="973"/>
        <v/>
      </c>
      <c r="D2088" s="43" t="str">
        <f t="shared" ca="1" si="963"/>
        <v/>
      </c>
      <c r="E2088" s="43" t="str">
        <f t="shared" si="974"/>
        <v/>
      </c>
      <c r="F2088" s="43" t="str">
        <f t="shared" si="975"/>
        <v/>
      </c>
      <c r="G2088" s="43" t="str">
        <f>IF(A2088&lt;&gt;"",IF(A2088&lt;Data!$G$11*0.25,$C$13/$G$32,IF(A2088&gt;Data!$G$11*0.25,$C$13,$C$13*10)),"")</f>
        <v/>
      </c>
      <c r="H2088" s="43" t="str">
        <f>IF(A2088&lt;&gt;"",IF(Data!$G$9="constant",$C$13,IF(Data!$G$9="squeeze",G2088,F2088)),"")</f>
        <v/>
      </c>
      <c r="I2088" s="38" t="str">
        <f ca="1">IF(ISNUMBER(A2088),NORMINV(RAND(),0,IF(AND(Data!$G$9="squeeze",A2088&lt;Data!$G$11*0.25),$H$32,1)*$C$30*$C$13)*($C$14*$C$12),"")</f>
        <v/>
      </c>
      <c r="J2088" s="42" t="str">
        <f ca="1">IFERROR(IF(Data!$C$6="Real",B2088,I2088+J2087+($C$14*$C$12)*(NORMINV(RAND(),$C$15,CHOOSE($G$13,$C$13,F2088,G2088)))),"")</f>
        <v/>
      </c>
      <c r="K2088" s="88" t="str">
        <f>IF(ISNUMBER(A2088), IF($G$16="fixed",$G$17,MIN(H2088*Data!$C$7*$C$16*0.5,$C$17*Data!$C$7))*$C$12,"")</f>
        <v/>
      </c>
      <c r="L2088" s="42" t="str">
        <f t="shared" ca="1" si="990"/>
        <v/>
      </c>
      <c r="M2088" s="44" t="str">
        <f t="shared" ca="1" si="991"/>
        <v/>
      </c>
      <c r="N2088" s="44" t="str">
        <f t="shared" ca="1" si="992"/>
        <v/>
      </c>
      <c r="O2088" s="108" t="str">
        <f t="shared" si="976"/>
        <v/>
      </c>
      <c r="P2088" s="102" t="str">
        <f t="shared" si="977"/>
        <v/>
      </c>
      <c r="Q2088" s="102" t="str">
        <f t="shared" si="978"/>
        <v/>
      </c>
      <c r="R2088" s="120" t="str">
        <f t="shared" si="979"/>
        <v/>
      </c>
      <c r="S2088" s="54" t="str">
        <f t="shared" si="980"/>
        <v/>
      </c>
      <c r="T2088" s="5" t="str">
        <f t="shared" si="981"/>
        <v/>
      </c>
      <c r="U2088" s="152" t="str">
        <f t="shared" si="964"/>
        <v/>
      </c>
      <c r="V2088" s="152" t="str">
        <f t="shared" si="965"/>
        <v/>
      </c>
      <c r="W2088" s="153" t="str">
        <f t="shared" si="966"/>
        <v/>
      </c>
      <c r="X2088" s="153" t="str">
        <f t="shared" si="967"/>
        <v/>
      </c>
      <c r="Y2088" s="153" t="str">
        <f t="shared" si="968"/>
        <v/>
      </c>
      <c r="Z2088" s="153" t="str">
        <f t="shared" si="969"/>
        <v/>
      </c>
      <c r="AA2088" s="152" t="str">
        <f t="shared" si="970"/>
        <v/>
      </c>
      <c r="AB2088" s="152" t="str">
        <f t="shared" si="971"/>
        <v/>
      </c>
      <c r="AC2088" s="154" t="str">
        <f t="shared" si="982"/>
        <v/>
      </c>
      <c r="AD2088" s="154" t="str">
        <f t="shared" si="983"/>
        <v/>
      </c>
      <c r="AE2088" s="3" t="str">
        <f t="shared" si="984"/>
        <v/>
      </c>
      <c r="AF2088" s="3" t="str">
        <f t="shared" si="985"/>
        <v/>
      </c>
      <c r="AG2088" s="3" t="str">
        <f t="shared" si="986"/>
        <v/>
      </c>
      <c r="AH2088" s="4" t="str">
        <f t="shared" si="987"/>
        <v/>
      </c>
      <c r="AI2088" s="75" t="str">
        <f t="shared" si="988"/>
        <v/>
      </c>
      <c r="AJ2088" s="75" t="str">
        <f t="shared" si="989"/>
        <v/>
      </c>
    </row>
    <row r="2089" spans="1:36">
      <c r="A2089" s="41" t="str">
        <f t="shared" si="972"/>
        <v/>
      </c>
      <c r="B2089" s="150" t="str">
        <f>IF(ISNUMBER(A2089),INDEX('MetaTrader Import'!$H$13:$J$5893,TRUNC(((A2089-$A$39+1)-1)/3)+1,MOD((A2089-$A$39+1)-1,3)+1),"")</f>
        <v/>
      </c>
      <c r="C2089" s="43" t="str">
        <f t="shared" si="973"/>
        <v/>
      </c>
      <c r="D2089" s="43" t="str">
        <f t="shared" ca="1" si="963"/>
        <v/>
      </c>
      <c r="E2089" s="43" t="str">
        <f t="shared" si="974"/>
        <v/>
      </c>
      <c r="F2089" s="43" t="str">
        <f t="shared" si="975"/>
        <v/>
      </c>
      <c r="G2089" s="43" t="str">
        <f>IF(A2089&lt;&gt;"",IF(A2089&lt;Data!$G$11*0.25,$C$13/$G$32,IF(A2089&gt;Data!$G$11*0.25,$C$13,$C$13*10)),"")</f>
        <v/>
      </c>
      <c r="H2089" s="43" t="str">
        <f>IF(A2089&lt;&gt;"",IF(Data!$G$9="constant",$C$13,IF(Data!$G$9="squeeze",G2089,F2089)),"")</f>
        <v/>
      </c>
      <c r="I2089" s="38" t="str">
        <f ca="1">IF(ISNUMBER(A2089),NORMINV(RAND(),0,IF(AND(Data!$G$9="squeeze",A2089&lt;Data!$G$11*0.25),$H$32,1)*$C$30*$C$13)*($C$14*$C$12),"")</f>
        <v/>
      </c>
      <c r="J2089" s="42" t="str">
        <f ca="1">IFERROR(IF(Data!$C$6="Real",B2089,I2089+J2088+($C$14*$C$12)*(NORMINV(RAND(),$C$15,CHOOSE($G$13,$C$13,F2089,G2089)))),"")</f>
        <v/>
      </c>
      <c r="K2089" s="88" t="str">
        <f>IF(ISNUMBER(A2089), IF($G$16="fixed",$G$17,MIN(H2089*Data!$C$7*$C$16*0.5,$C$17*Data!$C$7))*$C$12,"")</f>
        <v/>
      </c>
      <c r="L2089" s="42" t="str">
        <f t="shared" ca="1" si="990"/>
        <v/>
      </c>
      <c r="M2089" s="44" t="str">
        <f t="shared" ca="1" si="991"/>
        <v/>
      </c>
      <c r="N2089" s="44" t="str">
        <f t="shared" ca="1" si="992"/>
        <v/>
      </c>
      <c r="O2089" s="108" t="str">
        <f t="shared" si="976"/>
        <v/>
      </c>
      <c r="P2089" s="102" t="str">
        <f t="shared" si="977"/>
        <v/>
      </c>
      <c r="Q2089" s="102" t="str">
        <f t="shared" si="978"/>
        <v/>
      </c>
      <c r="R2089" s="120" t="str">
        <f t="shared" si="979"/>
        <v/>
      </c>
      <c r="S2089" s="54" t="str">
        <f t="shared" si="980"/>
        <v/>
      </c>
      <c r="T2089" s="5" t="str">
        <f t="shared" si="981"/>
        <v/>
      </c>
      <c r="U2089" s="152" t="str">
        <f t="shared" si="964"/>
        <v/>
      </c>
      <c r="V2089" s="152" t="str">
        <f t="shared" si="965"/>
        <v/>
      </c>
      <c r="W2089" s="153" t="str">
        <f t="shared" si="966"/>
        <v/>
      </c>
      <c r="X2089" s="153" t="str">
        <f t="shared" si="967"/>
        <v/>
      </c>
      <c r="Y2089" s="153" t="str">
        <f t="shared" si="968"/>
        <v/>
      </c>
      <c r="Z2089" s="153" t="str">
        <f t="shared" si="969"/>
        <v/>
      </c>
      <c r="AA2089" s="152" t="str">
        <f t="shared" si="970"/>
        <v/>
      </c>
      <c r="AB2089" s="152" t="str">
        <f t="shared" si="971"/>
        <v/>
      </c>
      <c r="AC2089" s="154" t="str">
        <f t="shared" si="982"/>
        <v/>
      </c>
      <c r="AD2089" s="154" t="str">
        <f t="shared" si="983"/>
        <v/>
      </c>
      <c r="AE2089" s="3" t="str">
        <f t="shared" si="984"/>
        <v/>
      </c>
      <c r="AF2089" s="3" t="str">
        <f t="shared" si="985"/>
        <v/>
      </c>
      <c r="AG2089" s="3" t="str">
        <f t="shared" si="986"/>
        <v/>
      </c>
      <c r="AH2089" s="4" t="str">
        <f t="shared" si="987"/>
        <v/>
      </c>
      <c r="AI2089" s="75" t="str">
        <f t="shared" si="988"/>
        <v/>
      </c>
      <c r="AJ2089" s="75" t="str">
        <f t="shared" si="989"/>
        <v/>
      </c>
    </row>
    <row r="2090" spans="1:36">
      <c r="A2090" s="41" t="str">
        <f t="shared" si="972"/>
        <v/>
      </c>
      <c r="B2090" s="150" t="str">
        <f>IF(ISNUMBER(A2090),INDEX('MetaTrader Import'!$H$13:$J$5893,TRUNC(((A2090-$A$39+1)-1)/3)+1,MOD((A2090-$A$39+1)-1,3)+1),"")</f>
        <v/>
      </c>
      <c r="C2090" s="43" t="str">
        <f t="shared" si="973"/>
        <v/>
      </c>
      <c r="D2090" s="43" t="str">
        <f t="shared" ca="1" si="963"/>
        <v/>
      </c>
      <c r="E2090" s="43" t="str">
        <f t="shared" si="974"/>
        <v/>
      </c>
      <c r="F2090" s="43" t="str">
        <f t="shared" si="975"/>
        <v/>
      </c>
      <c r="G2090" s="43" t="str">
        <f>IF(A2090&lt;&gt;"",IF(A2090&lt;Data!$G$11*0.25,$C$13/$G$32,IF(A2090&gt;Data!$G$11*0.25,$C$13,$C$13*10)),"")</f>
        <v/>
      </c>
      <c r="H2090" s="43" t="str">
        <f>IF(A2090&lt;&gt;"",IF(Data!$G$9="constant",$C$13,IF(Data!$G$9="squeeze",G2090,F2090)),"")</f>
        <v/>
      </c>
      <c r="I2090" s="38" t="str">
        <f ca="1">IF(ISNUMBER(A2090),NORMINV(RAND(),0,IF(AND(Data!$G$9="squeeze",A2090&lt;Data!$G$11*0.25),$H$32,1)*$C$30*$C$13)*($C$14*$C$12),"")</f>
        <v/>
      </c>
      <c r="J2090" s="42" t="str">
        <f ca="1">IFERROR(IF(Data!$C$6="Real",B2090,I2090+J2089+($C$14*$C$12)*(NORMINV(RAND(),$C$15,CHOOSE($G$13,$C$13,F2090,G2090)))),"")</f>
        <v/>
      </c>
      <c r="K2090" s="88" t="str">
        <f>IF(ISNUMBER(A2090), IF($G$16="fixed",$G$17,MIN(H2090*Data!$C$7*$C$16*0.5,$C$17*Data!$C$7))*$C$12,"")</f>
        <v/>
      </c>
      <c r="L2090" s="42" t="str">
        <f t="shared" ca="1" si="990"/>
        <v/>
      </c>
      <c r="M2090" s="44" t="str">
        <f t="shared" ca="1" si="991"/>
        <v/>
      </c>
      <c r="N2090" s="44" t="str">
        <f t="shared" ca="1" si="992"/>
        <v/>
      </c>
      <c r="O2090" s="108" t="str">
        <f t="shared" si="976"/>
        <v/>
      </c>
      <c r="P2090" s="102" t="str">
        <f t="shared" si="977"/>
        <v/>
      </c>
      <c r="Q2090" s="102" t="str">
        <f t="shared" si="978"/>
        <v/>
      </c>
      <c r="R2090" s="120" t="str">
        <f t="shared" si="979"/>
        <v/>
      </c>
      <c r="S2090" s="54" t="str">
        <f t="shared" si="980"/>
        <v/>
      </c>
      <c r="T2090" s="5" t="str">
        <f t="shared" si="981"/>
        <v/>
      </c>
      <c r="U2090" s="152" t="str">
        <f t="shared" si="964"/>
        <v/>
      </c>
      <c r="V2090" s="152" t="str">
        <f t="shared" si="965"/>
        <v/>
      </c>
      <c r="W2090" s="153" t="str">
        <f t="shared" si="966"/>
        <v/>
      </c>
      <c r="X2090" s="153" t="str">
        <f t="shared" si="967"/>
        <v/>
      </c>
      <c r="Y2090" s="153" t="str">
        <f t="shared" si="968"/>
        <v/>
      </c>
      <c r="Z2090" s="153" t="str">
        <f t="shared" si="969"/>
        <v/>
      </c>
      <c r="AA2090" s="152" t="str">
        <f t="shared" si="970"/>
        <v/>
      </c>
      <c r="AB2090" s="152" t="str">
        <f t="shared" si="971"/>
        <v/>
      </c>
      <c r="AC2090" s="154" t="str">
        <f t="shared" si="982"/>
        <v/>
      </c>
      <c r="AD2090" s="154" t="str">
        <f t="shared" si="983"/>
        <v/>
      </c>
      <c r="AE2090" s="3" t="str">
        <f t="shared" si="984"/>
        <v/>
      </c>
      <c r="AF2090" s="3" t="str">
        <f t="shared" si="985"/>
        <v/>
      </c>
      <c r="AG2090" s="3" t="str">
        <f t="shared" si="986"/>
        <v/>
      </c>
      <c r="AH2090" s="4" t="str">
        <f t="shared" si="987"/>
        <v/>
      </c>
      <c r="AI2090" s="75" t="str">
        <f t="shared" si="988"/>
        <v/>
      </c>
      <c r="AJ2090" s="75" t="str">
        <f t="shared" si="989"/>
        <v/>
      </c>
    </row>
    <row r="2091" spans="1:36">
      <c r="A2091" s="41" t="str">
        <f t="shared" si="972"/>
        <v/>
      </c>
      <c r="B2091" s="150" t="str">
        <f>IF(ISNUMBER(A2091),INDEX('MetaTrader Import'!$H$13:$J$5893,TRUNC(((A2091-$A$39+1)-1)/3)+1,MOD((A2091-$A$39+1)-1,3)+1),"")</f>
        <v/>
      </c>
      <c r="C2091" s="43" t="str">
        <f t="shared" si="973"/>
        <v/>
      </c>
      <c r="D2091" s="43" t="str">
        <f t="shared" ca="1" si="963"/>
        <v/>
      </c>
      <c r="E2091" s="43" t="str">
        <f t="shared" si="974"/>
        <v/>
      </c>
      <c r="F2091" s="43" t="str">
        <f t="shared" si="975"/>
        <v/>
      </c>
      <c r="G2091" s="43" t="str">
        <f>IF(A2091&lt;&gt;"",IF(A2091&lt;Data!$G$11*0.25,$C$13/$G$32,IF(A2091&gt;Data!$G$11*0.25,$C$13,$C$13*10)),"")</f>
        <v/>
      </c>
      <c r="H2091" s="43" t="str">
        <f>IF(A2091&lt;&gt;"",IF(Data!$G$9="constant",$C$13,IF(Data!$G$9="squeeze",G2091,F2091)),"")</f>
        <v/>
      </c>
      <c r="I2091" s="38" t="str">
        <f ca="1">IF(ISNUMBER(A2091),NORMINV(RAND(),0,IF(AND(Data!$G$9="squeeze",A2091&lt;Data!$G$11*0.25),$H$32,1)*$C$30*$C$13)*($C$14*$C$12),"")</f>
        <v/>
      </c>
      <c r="J2091" s="42" t="str">
        <f ca="1">IFERROR(IF(Data!$C$6="Real",B2091,I2091+J2090+($C$14*$C$12)*(NORMINV(RAND(),$C$15,CHOOSE($G$13,$C$13,F2091,G2091)))),"")</f>
        <v/>
      </c>
      <c r="K2091" s="88" t="str">
        <f>IF(ISNUMBER(A2091), IF($G$16="fixed",$G$17,MIN(H2091*Data!$C$7*$C$16*0.5,$C$17*Data!$C$7))*$C$12,"")</f>
        <v/>
      </c>
      <c r="L2091" s="42" t="str">
        <f t="shared" ca="1" si="990"/>
        <v/>
      </c>
      <c r="M2091" s="44" t="str">
        <f t="shared" ca="1" si="991"/>
        <v/>
      </c>
      <c r="N2091" s="44" t="str">
        <f t="shared" ca="1" si="992"/>
        <v/>
      </c>
      <c r="O2091" s="108" t="str">
        <f t="shared" si="976"/>
        <v/>
      </c>
      <c r="P2091" s="102" t="str">
        <f t="shared" si="977"/>
        <v/>
      </c>
      <c r="Q2091" s="102" t="str">
        <f t="shared" si="978"/>
        <v/>
      </c>
      <c r="R2091" s="120" t="str">
        <f t="shared" si="979"/>
        <v/>
      </c>
      <c r="S2091" s="54" t="str">
        <f t="shared" si="980"/>
        <v/>
      </c>
      <c r="T2091" s="5" t="str">
        <f t="shared" si="981"/>
        <v/>
      </c>
      <c r="U2091" s="152" t="str">
        <f t="shared" si="964"/>
        <v/>
      </c>
      <c r="V2091" s="152" t="str">
        <f t="shared" si="965"/>
        <v/>
      </c>
      <c r="W2091" s="153" t="str">
        <f t="shared" si="966"/>
        <v/>
      </c>
      <c r="X2091" s="153" t="str">
        <f t="shared" si="967"/>
        <v/>
      </c>
      <c r="Y2091" s="153" t="str">
        <f t="shared" si="968"/>
        <v/>
      </c>
      <c r="Z2091" s="153" t="str">
        <f t="shared" si="969"/>
        <v/>
      </c>
      <c r="AA2091" s="152" t="str">
        <f t="shared" si="970"/>
        <v/>
      </c>
      <c r="AB2091" s="152" t="str">
        <f t="shared" si="971"/>
        <v/>
      </c>
      <c r="AC2091" s="154" t="str">
        <f t="shared" si="982"/>
        <v/>
      </c>
      <c r="AD2091" s="154" t="str">
        <f t="shared" si="983"/>
        <v/>
      </c>
      <c r="AE2091" s="3" t="str">
        <f t="shared" si="984"/>
        <v/>
      </c>
      <c r="AF2091" s="3" t="str">
        <f t="shared" si="985"/>
        <v/>
      </c>
      <c r="AG2091" s="3" t="str">
        <f t="shared" si="986"/>
        <v/>
      </c>
      <c r="AH2091" s="4" t="str">
        <f t="shared" si="987"/>
        <v/>
      </c>
      <c r="AI2091" s="75" t="str">
        <f t="shared" si="988"/>
        <v/>
      </c>
      <c r="AJ2091" s="75" t="str">
        <f t="shared" si="989"/>
        <v/>
      </c>
    </row>
    <row r="2092" spans="1:36">
      <c r="A2092" s="41" t="str">
        <f t="shared" si="972"/>
        <v/>
      </c>
      <c r="B2092" s="150" t="str">
        <f>IF(ISNUMBER(A2092),INDEX('MetaTrader Import'!$H$13:$J$5893,TRUNC(((A2092-$A$39+1)-1)/3)+1,MOD((A2092-$A$39+1)-1,3)+1),"")</f>
        <v/>
      </c>
      <c r="C2092" s="43" t="str">
        <f t="shared" si="973"/>
        <v/>
      </c>
      <c r="D2092" s="43" t="str">
        <f t="shared" ca="1" si="963"/>
        <v/>
      </c>
      <c r="E2092" s="43" t="str">
        <f t="shared" si="974"/>
        <v/>
      </c>
      <c r="F2092" s="43" t="str">
        <f t="shared" si="975"/>
        <v/>
      </c>
      <c r="G2092" s="43" t="str">
        <f>IF(A2092&lt;&gt;"",IF(A2092&lt;Data!$G$11*0.25,$C$13/$G$32,IF(A2092&gt;Data!$G$11*0.25,$C$13,$C$13*10)),"")</f>
        <v/>
      </c>
      <c r="H2092" s="43" t="str">
        <f>IF(A2092&lt;&gt;"",IF(Data!$G$9="constant",$C$13,IF(Data!$G$9="squeeze",G2092,F2092)),"")</f>
        <v/>
      </c>
      <c r="I2092" s="38" t="str">
        <f ca="1">IF(ISNUMBER(A2092),NORMINV(RAND(),0,IF(AND(Data!$G$9="squeeze",A2092&lt;Data!$G$11*0.25),$H$32,1)*$C$30*$C$13)*($C$14*$C$12),"")</f>
        <v/>
      </c>
      <c r="J2092" s="42" t="str">
        <f ca="1">IFERROR(IF(Data!$C$6="Real",B2092,I2092+J2091+($C$14*$C$12)*(NORMINV(RAND(),$C$15,CHOOSE($G$13,$C$13,F2092,G2092)))),"")</f>
        <v/>
      </c>
      <c r="K2092" s="88" t="str">
        <f>IF(ISNUMBER(A2092), IF($G$16="fixed",$G$17,MIN(H2092*Data!$C$7*$C$16*0.5,$C$17*Data!$C$7))*$C$12,"")</f>
        <v/>
      </c>
      <c r="L2092" s="42" t="str">
        <f t="shared" ca="1" si="990"/>
        <v/>
      </c>
      <c r="M2092" s="44" t="str">
        <f t="shared" ca="1" si="991"/>
        <v/>
      </c>
      <c r="N2092" s="44" t="str">
        <f t="shared" ca="1" si="992"/>
        <v/>
      </c>
      <c r="O2092" s="108" t="str">
        <f t="shared" si="976"/>
        <v/>
      </c>
      <c r="P2092" s="102" t="str">
        <f t="shared" si="977"/>
        <v/>
      </c>
      <c r="Q2092" s="102" t="str">
        <f t="shared" si="978"/>
        <v/>
      </c>
      <c r="R2092" s="120" t="str">
        <f t="shared" si="979"/>
        <v/>
      </c>
      <c r="S2092" s="54" t="str">
        <f t="shared" si="980"/>
        <v/>
      </c>
      <c r="T2092" s="5" t="str">
        <f t="shared" si="981"/>
        <v/>
      </c>
      <c r="U2092" s="152" t="str">
        <f t="shared" si="964"/>
        <v/>
      </c>
      <c r="V2092" s="152" t="str">
        <f t="shared" si="965"/>
        <v/>
      </c>
      <c r="W2092" s="153" t="str">
        <f t="shared" si="966"/>
        <v/>
      </c>
      <c r="X2092" s="153" t="str">
        <f t="shared" si="967"/>
        <v/>
      </c>
      <c r="Y2092" s="153" t="str">
        <f t="shared" si="968"/>
        <v/>
      </c>
      <c r="Z2092" s="153" t="str">
        <f t="shared" si="969"/>
        <v/>
      </c>
      <c r="AA2092" s="152" t="str">
        <f t="shared" si="970"/>
        <v/>
      </c>
      <c r="AB2092" s="152" t="str">
        <f t="shared" si="971"/>
        <v/>
      </c>
      <c r="AC2092" s="154" t="str">
        <f t="shared" si="982"/>
        <v/>
      </c>
      <c r="AD2092" s="154" t="str">
        <f t="shared" si="983"/>
        <v/>
      </c>
      <c r="AE2092" s="3" t="str">
        <f t="shared" si="984"/>
        <v/>
      </c>
      <c r="AF2092" s="3" t="str">
        <f t="shared" si="985"/>
        <v/>
      </c>
      <c r="AG2092" s="3" t="str">
        <f t="shared" si="986"/>
        <v/>
      </c>
      <c r="AH2092" s="4" t="str">
        <f t="shared" si="987"/>
        <v/>
      </c>
      <c r="AI2092" s="75" t="str">
        <f t="shared" si="988"/>
        <v/>
      </c>
      <c r="AJ2092" s="75" t="str">
        <f t="shared" si="989"/>
        <v/>
      </c>
    </row>
    <row r="2093" spans="1:36">
      <c r="A2093" s="41" t="str">
        <f t="shared" si="972"/>
        <v/>
      </c>
      <c r="B2093" s="150" t="str">
        <f>IF(ISNUMBER(A2093),INDEX('MetaTrader Import'!$H$13:$J$5893,TRUNC(((A2093-$A$39+1)-1)/3)+1,MOD((A2093-$A$39+1)-1,3)+1),"")</f>
        <v/>
      </c>
      <c r="C2093" s="43" t="str">
        <f t="shared" si="973"/>
        <v/>
      </c>
      <c r="D2093" s="43" t="str">
        <f t="shared" ca="1" si="963"/>
        <v/>
      </c>
      <c r="E2093" s="43" t="str">
        <f t="shared" si="974"/>
        <v/>
      </c>
      <c r="F2093" s="43" t="str">
        <f t="shared" si="975"/>
        <v/>
      </c>
      <c r="G2093" s="43" t="str">
        <f>IF(A2093&lt;&gt;"",IF(A2093&lt;Data!$G$11*0.25,$C$13/$G$32,IF(A2093&gt;Data!$G$11*0.25,$C$13,$C$13*10)),"")</f>
        <v/>
      </c>
      <c r="H2093" s="43" t="str">
        <f>IF(A2093&lt;&gt;"",IF(Data!$G$9="constant",$C$13,IF(Data!$G$9="squeeze",G2093,F2093)),"")</f>
        <v/>
      </c>
      <c r="I2093" s="38" t="str">
        <f ca="1">IF(ISNUMBER(A2093),NORMINV(RAND(),0,IF(AND(Data!$G$9="squeeze",A2093&lt;Data!$G$11*0.25),$H$32,1)*$C$30*$C$13)*($C$14*$C$12),"")</f>
        <v/>
      </c>
      <c r="J2093" s="42" t="str">
        <f ca="1">IFERROR(IF(Data!$C$6="Real",B2093,I2093+J2092+($C$14*$C$12)*(NORMINV(RAND(),$C$15,CHOOSE($G$13,$C$13,F2093,G2093)))),"")</f>
        <v/>
      </c>
      <c r="K2093" s="88" t="str">
        <f>IF(ISNUMBER(A2093), IF($G$16="fixed",$G$17,MIN(H2093*Data!$C$7*$C$16*0.5,$C$17*Data!$C$7))*$C$12,"")</f>
        <v/>
      </c>
      <c r="L2093" s="42" t="str">
        <f t="shared" ca="1" si="990"/>
        <v/>
      </c>
      <c r="M2093" s="44" t="str">
        <f t="shared" ca="1" si="991"/>
        <v/>
      </c>
      <c r="N2093" s="44" t="str">
        <f t="shared" ca="1" si="992"/>
        <v/>
      </c>
      <c r="O2093" s="108" t="str">
        <f t="shared" si="976"/>
        <v/>
      </c>
      <c r="P2093" s="102" t="str">
        <f t="shared" si="977"/>
        <v/>
      </c>
      <c r="Q2093" s="102" t="str">
        <f t="shared" si="978"/>
        <v/>
      </c>
      <c r="R2093" s="120" t="str">
        <f t="shared" si="979"/>
        <v/>
      </c>
      <c r="S2093" s="54" t="str">
        <f t="shared" si="980"/>
        <v/>
      </c>
      <c r="T2093" s="5" t="str">
        <f t="shared" si="981"/>
        <v/>
      </c>
      <c r="U2093" s="152" t="str">
        <f t="shared" si="964"/>
        <v/>
      </c>
      <c r="V2093" s="152" t="str">
        <f t="shared" si="965"/>
        <v/>
      </c>
      <c r="W2093" s="153" t="str">
        <f t="shared" si="966"/>
        <v/>
      </c>
      <c r="X2093" s="153" t="str">
        <f t="shared" si="967"/>
        <v/>
      </c>
      <c r="Y2093" s="153" t="str">
        <f t="shared" si="968"/>
        <v/>
      </c>
      <c r="Z2093" s="153" t="str">
        <f t="shared" si="969"/>
        <v/>
      </c>
      <c r="AA2093" s="152" t="str">
        <f t="shared" si="970"/>
        <v/>
      </c>
      <c r="AB2093" s="152" t="str">
        <f t="shared" si="971"/>
        <v/>
      </c>
      <c r="AC2093" s="154" t="str">
        <f t="shared" si="982"/>
        <v/>
      </c>
      <c r="AD2093" s="154" t="str">
        <f t="shared" si="983"/>
        <v/>
      </c>
      <c r="AE2093" s="3" t="str">
        <f t="shared" si="984"/>
        <v/>
      </c>
      <c r="AF2093" s="3" t="str">
        <f t="shared" si="985"/>
        <v/>
      </c>
      <c r="AG2093" s="3" t="str">
        <f t="shared" si="986"/>
        <v/>
      </c>
      <c r="AH2093" s="4" t="str">
        <f t="shared" si="987"/>
        <v/>
      </c>
      <c r="AI2093" s="75" t="str">
        <f t="shared" si="988"/>
        <v/>
      </c>
      <c r="AJ2093" s="75" t="str">
        <f t="shared" si="989"/>
        <v/>
      </c>
    </row>
    <row r="2094" spans="1:36">
      <c r="A2094" s="41" t="str">
        <f t="shared" si="972"/>
        <v/>
      </c>
      <c r="B2094" s="150" t="str">
        <f>IF(ISNUMBER(A2094),INDEX('MetaTrader Import'!$H$13:$J$5893,TRUNC(((A2094-$A$39+1)-1)/3)+1,MOD((A2094-$A$39+1)-1,3)+1),"")</f>
        <v/>
      </c>
      <c r="C2094" s="43" t="str">
        <f t="shared" si="973"/>
        <v/>
      </c>
      <c r="D2094" s="43" t="str">
        <f t="shared" ca="1" si="963"/>
        <v/>
      </c>
      <c r="E2094" s="43" t="str">
        <f t="shared" si="974"/>
        <v/>
      </c>
      <c r="F2094" s="43" t="str">
        <f t="shared" si="975"/>
        <v/>
      </c>
      <c r="G2094" s="43" t="str">
        <f>IF(A2094&lt;&gt;"",IF(A2094&lt;Data!$G$11*0.25,$C$13/$G$32,IF(A2094&gt;Data!$G$11*0.25,$C$13,$C$13*10)),"")</f>
        <v/>
      </c>
      <c r="H2094" s="43" t="str">
        <f>IF(A2094&lt;&gt;"",IF(Data!$G$9="constant",$C$13,IF(Data!$G$9="squeeze",G2094,F2094)),"")</f>
        <v/>
      </c>
      <c r="I2094" s="38" t="str">
        <f ca="1">IF(ISNUMBER(A2094),NORMINV(RAND(),0,IF(AND(Data!$G$9="squeeze",A2094&lt;Data!$G$11*0.25),$H$32,1)*$C$30*$C$13)*($C$14*$C$12),"")</f>
        <v/>
      </c>
      <c r="J2094" s="42" t="str">
        <f ca="1">IFERROR(IF(Data!$C$6="Real",B2094,I2094+J2093+($C$14*$C$12)*(NORMINV(RAND(),$C$15,CHOOSE($G$13,$C$13,F2094,G2094)))),"")</f>
        <v/>
      </c>
      <c r="K2094" s="88" t="str">
        <f>IF(ISNUMBER(A2094), IF($G$16="fixed",$G$17,MIN(H2094*Data!$C$7*$C$16*0.5,$C$17*Data!$C$7))*$C$12,"")</f>
        <v/>
      </c>
      <c r="L2094" s="42" t="str">
        <f t="shared" ca="1" si="990"/>
        <v/>
      </c>
      <c r="M2094" s="44" t="str">
        <f t="shared" ca="1" si="991"/>
        <v/>
      </c>
      <c r="N2094" s="44" t="str">
        <f t="shared" ca="1" si="992"/>
        <v/>
      </c>
      <c r="O2094" s="108" t="str">
        <f t="shared" si="976"/>
        <v/>
      </c>
      <c r="P2094" s="102" t="str">
        <f t="shared" si="977"/>
        <v/>
      </c>
      <c r="Q2094" s="102" t="str">
        <f t="shared" si="978"/>
        <v/>
      </c>
      <c r="R2094" s="120" t="str">
        <f t="shared" si="979"/>
        <v/>
      </c>
      <c r="S2094" s="54" t="str">
        <f t="shared" si="980"/>
        <v/>
      </c>
      <c r="T2094" s="5" t="str">
        <f t="shared" si="981"/>
        <v/>
      </c>
      <c r="U2094" s="152" t="str">
        <f t="shared" si="964"/>
        <v/>
      </c>
      <c r="V2094" s="152" t="str">
        <f t="shared" si="965"/>
        <v/>
      </c>
      <c r="W2094" s="153" t="str">
        <f t="shared" si="966"/>
        <v/>
      </c>
      <c r="X2094" s="153" t="str">
        <f t="shared" si="967"/>
        <v/>
      </c>
      <c r="Y2094" s="153" t="str">
        <f t="shared" si="968"/>
        <v/>
      </c>
      <c r="Z2094" s="153" t="str">
        <f t="shared" si="969"/>
        <v/>
      </c>
      <c r="AA2094" s="152" t="str">
        <f t="shared" si="970"/>
        <v/>
      </c>
      <c r="AB2094" s="152" t="str">
        <f t="shared" si="971"/>
        <v/>
      </c>
      <c r="AC2094" s="154" t="str">
        <f t="shared" si="982"/>
        <v/>
      </c>
      <c r="AD2094" s="154" t="str">
        <f t="shared" si="983"/>
        <v/>
      </c>
      <c r="AE2094" s="3" t="str">
        <f t="shared" si="984"/>
        <v/>
      </c>
      <c r="AF2094" s="3" t="str">
        <f t="shared" si="985"/>
        <v/>
      </c>
      <c r="AG2094" s="3" t="str">
        <f t="shared" si="986"/>
        <v/>
      </c>
      <c r="AH2094" s="4" t="str">
        <f t="shared" si="987"/>
        <v/>
      </c>
      <c r="AI2094" s="75" t="str">
        <f t="shared" si="988"/>
        <v/>
      </c>
      <c r="AJ2094" s="75" t="str">
        <f t="shared" si="989"/>
        <v/>
      </c>
    </row>
    <row r="2095" spans="1:36">
      <c r="A2095" s="41" t="str">
        <f t="shared" si="972"/>
        <v/>
      </c>
      <c r="B2095" s="150" t="str">
        <f>IF(ISNUMBER(A2095),INDEX('MetaTrader Import'!$H$13:$J$5893,TRUNC(((A2095-$A$39+1)-1)/3)+1,MOD((A2095-$A$39+1)-1,3)+1),"")</f>
        <v/>
      </c>
      <c r="C2095" s="43" t="str">
        <f t="shared" si="973"/>
        <v/>
      </c>
      <c r="D2095" s="43" t="str">
        <f t="shared" ca="1" si="963"/>
        <v/>
      </c>
      <c r="E2095" s="43" t="str">
        <f t="shared" si="974"/>
        <v/>
      </c>
      <c r="F2095" s="43" t="str">
        <f t="shared" si="975"/>
        <v/>
      </c>
      <c r="G2095" s="43" t="str">
        <f>IF(A2095&lt;&gt;"",IF(A2095&lt;Data!$G$11*0.25,$C$13/$G$32,IF(A2095&gt;Data!$G$11*0.25,$C$13,$C$13*10)),"")</f>
        <v/>
      </c>
      <c r="H2095" s="43" t="str">
        <f>IF(A2095&lt;&gt;"",IF(Data!$G$9="constant",$C$13,IF(Data!$G$9="squeeze",G2095,F2095)),"")</f>
        <v/>
      </c>
      <c r="I2095" s="38" t="str">
        <f ca="1">IF(ISNUMBER(A2095),NORMINV(RAND(),0,IF(AND(Data!$G$9="squeeze",A2095&lt;Data!$G$11*0.25),$H$32,1)*$C$30*$C$13)*($C$14*$C$12),"")</f>
        <v/>
      </c>
      <c r="J2095" s="42" t="str">
        <f ca="1">IFERROR(IF(Data!$C$6="Real",B2095,I2095+J2094+($C$14*$C$12)*(NORMINV(RAND(),$C$15,CHOOSE($G$13,$C$13,F2095,G2095)))),"")</f>
        <v/>
      </c>
      <c r="K2095" s="88" t="str">
        <f>IF(ISNUMBER(A2095), IF($G$16="fixed",$G$17,MIN(H2095*Data!$C$7*$C$16*0.5,$C$17*Data!$C$7))*$C$12,"")</f>
        <v/>
      </c>
      <c r="L2095" s="42" t="str">
        <f t="shared" ca="1" si="990"/>
        <v/>
      </c>
      <c r="M2095" s="44" t="str">
        <f t="shared" ca="1" si="991"/>
        <v/>
      </c>
      <c r="N2095" s="44" t="str">
        <f t="shared" ca="1" si="992"/>
        <v/>
      </c>
      <c r="O2095" s="108" t="str">
        <f t="shared" si="976"/>
        <v/>
      </c>
      <c r="P2095" s="102" t="str">
        <f t="shared" si="977"/>
        <v/>
      </c>
      <c r="Q2095" s="102" t="str">
        <f t="shared" si="978"/>
        <v/>
      </c>
      <c r="R2095" s="120" t="str">
        <f t="shared" si="979"/>
        <v/>
      </c>
      <c r="S2095" s="54" t="str">
        <f t="shared" si="980"/>
        <v/>
      </c>
      <c r="T2095" s="5" t="str">
        <f t="shared" si="981"/>
        <v/>
      </c>
      <c r="U2095" s="152" t="str">
        <f t="shared" si="964"/>
        <v/>
      </c>
      <c r="V2095" s="152" t="str">
        <f t="shared" si="965"/>
        <v/>
      </c>
      <c r="W2095" s="153" t="str">
        <f t="shared" si="966"/>
        <v/>
      </c>
      <c r="X2095" s="153" t="str">
        <f t="shared" si="967"/>
        <v/>
      </c>
      <c r="Y2095" s="153" t="str">
        <f t="shared" si="968"/>
        <v/>
      </c>
      <c r="Z2095" s="153" t="str">
        <f t="shared" si="969"/>
        <v/>
      </c>
      <c r="AA2095" s="152" t="str">
        <f t="shared" si="970"/>
        <v/>
      </c>
      <c r="AB2095" s="152" t="str">
        <f t="shared" si="971"/>
        <v/>
      </c>
      <c r="AC2095" s="154" t="str">
        <f t="shared" si="982"/>
        <v/>
      </c>
      <c r="AD2095" s="154" t="str">
        <f t="shared" si="983"/>
        <v/>
      </c>
      <c r="AE2095" s="3" t="str">
        <f t="shared" si="984"/>
        <v/>
      </c>
      <c r="AF2095" s="3" t="str">
        <f t="shared" si="985"/>
        <v/>
      </c>
      <c r="AG2095" s="3" t="str">
        <f t="shared" si="986"/>
        <v/>
      </c>
      <c r="AH2095" s="4" t="str">
        <f t="shared" si="987"/>
        <v/>
      </c>
      <c r="AI2095" s="75" t="str">
        <f t="shared" si="988"/>
        <v/>
      </c>
      <c r="AJ2095" s="75" t="str">
        <f t="shared" si="989"/>
        <v/>
      </c>
    </row>
    <row r="2096" spans="1:36">
      <c r="A2096" s="41" t="str">
        <f t="shared" si="972"/>
        <v/>
      </c>
      <c r="B2096" s="150" t="str">
        <f>IF(ISNUMBER(A2096),INDEX('MetaTrader Import'!$H$13:$J$5893,TRUNC(((A2096-$A$39+1)-1)/3)+1,MOD((A2096-$A$39+1)-1,3)+1),"")</f>
        <v/>
      </c>
      <c r="C2096" s="43" t="str">
        <f t="shared" si="973"/>
        <v/>
      </c>
      <c r="D2096" s="43" t="str">
        <f t="shared" ca="1" si="963"/>
        <v/>
      </c>
      <c r="E2096" s="43" t="str">
        <f t="shared" si="974"/>
        <v/>
      </c>
      <c r="F2096" s="43" t="str">
        <f t="shared" si="975"/>
        <v/>
      </c>
      <c r="G2096" s="43" t="str">
        <f>IF(A2096&lt;&gt;"",IF(A2096&lt;Data!$G$11*0.25,$C$13/$G$32,IF(A2096&gt;Data!$G$11*0.25,$C$13,$C$13*10)),"")</f>
        <v/>
      </c>
      <c r="H2096" s="43" t="str">
        <f>IF(A2096&lt;&gt;"",IF(Data!$G$9="constant",$C$13,IF(Data!$G$9="squeeze",G2096,F2096)),"")</f>
        <v/>
      </c>
      <c r="I2096" s="38" t="str">
        <f ca="1">IF(ISNUMBER(A2096),NORMINV(RAND(),0,IF(AND(Data!$G$9="squeeze",A2096&lt;Data!$G$11*0.25),$H$32,1)*$C$30*$C$13)*($C$14*$C$12),"")</f>
        <v/>
      </c>
      <c r="J2096" s="42" t="str">
        <f ca="1">IFERROR(IF(Data!$C$6="Real",B2096,I2096+J2095+($C$14*$C$12)*(NORMINV(RAND(),$C$15,CHOOSE($G$13,$C$13,F2096,G2096)))),"")</f>
        <v/>
      </c>
      <c r="K2096" s="88" t="str">
        <f>IF(ISNUMBER(A2096), IF($G$16="fixed",$G$17,MIN(H2096*Data!$C$7*$C$16*0.5,$C$17*Data!$C$7))*$C$12,"")</f>
        <v/>
      </c>
      <c r="L2096" s="42" t="str">
        <f t="shared" ca="1" si="990"/>
        <v/>
      </c>
      <c r="M2096" s="44" t="str">
        <f t="shared" ca="1" si="991"/>
        <v/>
      </c>
      <c r="N2096" s="44" t="str">
        <f t="shared" ca="1" si="992"/>
        <v/>
      </c>
      <c r="O2096" s="108" t="str">
        <f t="shared" si="976"/>
        <v/>
      </c>
      <c r="P2096" s="102" t="str">
        <f t="shared" si="977"/>
        <v/>
      </c>
      <c r="Q2096" s="102" t="str">
        <f t="shared" si="978"/>
        <v/>
      </c>
      <c r="R2096" s="120" t="str">
        <f t="shared" si="979"/>
        <v/>
      </c>
      <c r="S2096" s="54" t="str">
        <f t="shared" si="980"/>
        <v/>
      </c>
      <c r="T2096" s="5" t="str">
        <f t="shared" si="981"/>
        <v/>
      </c>
      <c r="U2096" s="152" t="str">
        <f t="shared" si="964"/>
        <v/>
      </c>
      <c r="V2096" s="152" t="str">
        <f t="shared" si="965"/>
        <v/>
      </c>
      <c r="W2096" s="153" t="str">
        <f t="shared" si="966"/>
        <v/>
      </c>
      <c r="X2096" s="153" t="str">
        <f t="shared" si="967"/>
        <v/>
      </c>
      <c r="Y2096" s="153" t="str">
        <f t="shared" si="968"/>
        <v/>
      </c>
      <c r="Z2096" s="153" t="str">
        <f t="shared" si="969"/>
        <v/>
      </c>
      <c r="AA2096" s="152" t="str">
        <f t="shared" si="970"/>
        <v/>
      </c>
      <c r="AB2096" s="152" t="str">
        <f t="shared" si="971"/>
        <v/>
      </c>
      <c r="AC2096" s="154" t="str">
        <f t="shared" si="982"/>
        <v/>
      </c>
      <c r="AD2096" s="154" t="str">
        <f t="shared" si="983"/>
        <v/>
      </c>
      <c r="AE2096" s="3" t="str">
        <f t="shared" si="984"/>
        <v/>
      </c>
      <c r="AF2096" s="3" t="str">
        <f t="shared" si="985"/>
        <v/>
      </c>
      <c r="AG2096" s="3" t="str">
        <f t="shared" si="986"/>
        <v/>
      </c>
      <c r="AH2096" s="4" t="str">
        <f t="shared" si="987"/>
        <v/>
      </c>
      <c r="AI2096" s="75" t="str">
        <f t="shared" si="988"/>
        <v/>
      </c>
      <c r="AJ2096" s="75" t="str">
        <f t="shared" si="989"/>
        <v/>
      </c>
    </row>
    <row r="2097" spans="1:36">
      <c r="A2097" s="41" t="str">
        <f t="shared" si="972"/>
        <v/>
      </c>
      <c r="B2097" s="150" t="str">
        <f>IF(ISNUMBER(A2097),INDEX('MetaTrader Import'!$H$13:$J$5893,TRUNC(((A2097-$A$39+1)-1)/3)+1,MOD((A2097-$A$39+1)-1,3)+1),"")</f>
        <v/>
      </c>
      <c r="C2097" s="43" t="str">
        <f t="shared" si="973"/>
        <v/>
      </c>
      <c r="D2097" s="43" t="str">
        <f t="shared" ca="1" si="963"/>
        <v/>
      </c>
      <c r="E2097" s="43" t="str">
        <f t="shared" si="974"/>
        <v/>
      </c>
      <c r="F2097" s="43" t="str">
        <f t="shared" si="975"/>
        <v/>
      </c>
      <c r="G2097" s="43" t="str">
        <f>IF(A2097&lt;&gt;"",IF(A2097&lt;Data!$G$11*0.25,$C$13/$G$32,IF(A2097&gt;Data!$G$11*0.25,$C$13,$C$13*10)),"")</f>
        <v/>
      </c>
      <c r="H2097" s="43" t="str">
        <f>IF(A2097&lt;&gt;"",IF(Data!$G$9="constant",$C$13,IF(Data!$G$9="squeeze",G2097,F2097)),"")</f>
        <v/>
      </c>
      <c r="I2097" s="38" t="str">
        <f ca="1">IF(ISNUMBER(A2097),NORMINV(RAND(),0,IF(AND(Data!$G$9="squeeze",A2097&lt;Data!$G$11*0.25),$H$32,1)*$C$30*$C$13)*($C$14*$C$12),"")</f>
        <v/>
      </c>
      <c r="J2097" s="42" t="str">
        <f ca="1">IFERROR(IF(Data!$C$6="Real",B2097,I2097+J2096+($C$14*$C$12)*(NORMINV(RAND(),$C$15,CHOOSE($G$13,$C$13,F2097,G2097)))),"")</f>
        <v/>
      </c>
      <c r="K2097" s="88" t="str">
        <f>IF(ISNUMBER(A2097), IF($G$16="fixed",$G$17,MIN(H2097*Data!$C$7*$C$16*0.5,$C$17*Data!$C$7))*$C$12,"")</f>
        <v/>
      </c>
      <c r="L2097" s="42" t="str">
        <f t="shared" ca="1" si="990"/>
        <v/>
      </c>
      <c r="M2097" s="44" t="str">
        <f t="shared" ca="1" si="991"/>
        <v/>
      </c>
      <c r="N2097" s="44" t="str">
        <f t="shared" ca="1" si="992"/>
        <v/>
      </c>
      <c r="O2097" s="108" t="str">
        <f t="shared" si="976"/>
        <v/>
      </c>
      <c r="P2097" s="102" t="str">
        <f t="shared" si="977"/>
        <v/>
      </c>
      <c r="Q2097" s="102" t="str">
        <f t="shared" si="978"/>
        <v/>
      </c>
      <c r="R2097" s="120" t="str">
        <f t="shared" si="979"/>
        <v/>
      </c>
      <c r="S2097" s="54" t="str">
        <f t="shared" si="980"/>
        <v/>
      </c>
      <c r="T2097" s="5" t="str">
        <f t="shared" si="981"/>
        <v/>
      </c>
      <c r="U2097" s="152" t="str">
        <f t="shared" si="964"/>
        <v/>
      </c>
      <c r="V2097" s="152" t="str">
        <f t="shared" si="965"/>
        <v/>
      </c>
      <c r="W2097" s="153" t="str">
        <f t="shared" si="966"/>
        <v/>
      </c>
      <c r="X2097" s="153" t="str">
        <f t="shared" si="967"/>
        <v/>
      </c>
      <c r="Y2097" s="153" t="str">
        <f t="shared" si="968"/>
        <v/>
      </c>
      <c r="Z2097" s="153" t="str">
        <f t="shared" si="969"/>
        <v/>
      </c>
      <c r="AA2097" s="152" t="str">
        <f t="shared" si="970"/>
        <v/>
      </c>
      <c r="AB2097" s="152" t="str">
        <f t="shared" si="971"/>
        <v/>
      </c>
      <c r="AC2097" s="154" t="str">
        <f t="shared" si="982"/>
        <v/>
      </c>
      <c r="AD2097" s="154" t="str">
        <f t="shared" si="983"/>
        <v/>
      </c>
      <c r="AE2097" s="3" t="str">
        <f t="shared" si="984"/>
        <v/>
      </c>
      <c r="AF2097" s="3" t="str">
        <f t="shared" si="985"/>
        <v/>
      </c>
      <c r="AG2097" s="3" t="str">
        <f t="shared" si="986"/>
        <v/>
      </c>
      <c r="AH2097" s="4" t="str">
        <f t="shared" si="987"/>
        <v/>
      </c>
      <c r="AI2097" s="75" t="str">
        <f t="shared" si="988"/>
        <v/>
      </c>
      <c r="AJ2097" s="75" t="str">
        <f t="shared" si="989"/>
        <v/>
      </c>
    </row>
    <row r="2098" spans="1:36">
      <c r="A2098" s="41" t="str">
        <f t="shared" si="972"/>
        <v/>
      </c>
      <c r="B2098" s="150" t="str">
        <f>IF(ISNUMBER(A2098),INDEX('MetaTrader Import'!$H$13:$J$5893,TRUNC(((A2098-$A$39+1)-1)/3)+1,MOD((A2098-$A$39+1)-1,3)+1),"")</f>
        <v/>
      </c>
      <c r="C2098" s="43" t="str">
        <f t="shared" si="973"/>
        <v/>
      </c>
      <c r="D2098" s="43" t="str">
        <f t="shared" ca="1" si="963"/>
        <v/>
      </c>
      <c r="E2098" s="43" t="str">
        <f t="shared" si="974"/>
        <v/>
      </c>
      <c r="F2098" s="43" t="str">
        <f t="shared" si="975"/>
        <v/>
      </c>
      <c r="G2098" s="43" t="str">
        <f>IF(A2098&lt;&gt;"",IF(A2098&lt;Data!$G$11*0.25,$C$13/$G$32,IF(A2098&gt;Data!$G$11*0.25,$C$13,$C$13*10)),"")</f>
        <v/>
      </c>
      <c r="H2098" s="43" t="str">
        <f>IF(A2098&lt;&gt;"",IF(Data!$G$9="constant",$C$13,IF(Data!$G$9="squeeze",G2098,F2098)),"")</f>
        <v/>
      </c>
      <c r="I2098" s="38" t="str">
        <f ca="1">IF(ISNUMBER(A2098),NORMINV(RAND(),0,IF(AND(Data!$G$9="squeeze",A2098&lt;Data!$G$11*0.25),$H$32,1)*$C$30*$C$13)*($C$14*$C$12),"")</f>
        <v/>
      </c>
      <c r="J2098" s="42" t="str">
        <f ca="1">IFERROR(IF(Data!$C$6="Real",B2098,I2098+J2097+($C$14*$C$12)*(NORMINV(RAND(),$C$15,CHOOSE($G$13,$C$13,F2098,G2098)))),"")</f>
        <v/>
      </c>
      <c r="K2098" s="88" t="str">
        <f>IF(ISNUMBER(A2098), IF($G$16="fixed",$G$17,MIN(H2098*Data!$C$7*$C$16*0.5,$C$17*Data!$C$7))*$C$12,"")</f>
        <v/>
      </c>
      <c r="L2098" s="42" t="str">
        <f t="shared" ca="1" si="990"/>
        <v/>
      </c>
      <c r="M2098" s="44" t="str">
        <f t="shared" ca="1" si="991"/>
        <v/>
      </c>
      <c r="N2098" s="44" t="str">
        <f t="shared" ca="1" si="992"/>
        <v/>
      </c>
      <c r="O2098" s="108" t="str">
        <f t="shared" si="976"/>
        <v/>
      </c>
      <c r="P2098" s="102" t="str">
        <f t="shared" si="977"/>
        <v/>
      </c>
      <c r="Q2098" s="102" t="str">
        <f t="shared" si="978"/>
        <v/>
      </c>
      <c r="R2098" s="120" t="str">
        <f t="shared" si="979"/>
        <v/>
      </c>
      <c r="S2098" s="54" t="str">
        <f t="shared" si="980"/>
        <v/>
      </c>
      <c r="T2098" s="5" t="str">
        <f t="shared" si="981"/>
        <v/>
      </c>
      <c r="U2098" s="152" t="str">
        <f t="shared" si="964"/>
        <v/>
      </c>
      <c r="V2098" s="152" t="str">
        <f t="shared" si="965"/>
        <v/>
      </c>
      <c r="W2098" s="153" t="str">
        <f t="shared" si="966"/>
        <v/>
      </c>
      <c r="X2098" s="153" t="str">
        <f t="shared" si="967"/>
        <v/>
      </c>
      <c r="Y2098" s="153" t="str">
        <f t="shared" si="968"/>
        <v/>
      </c>
      <c r="Z2098" s="153" t="str">
        <f t="shared" si="969"/>
        <v/>
      </c>
      <c r="AA2098" s="152" t="str">
        <f t="shared" si="970"/>
        <v/>
      </c>
      <c r="AB2098" s="152" t="str">
        <f t="shared" si="971"/>
        <v/>
      </c>
      <c r="AC2098" s="154" t="str">
        <f t="shared" si="982"/>
        <v/>
      </c>
      <c r="AD2098" s="154" t="str">
        <f t="shared" si="983"/>
        <v/>
      </c>
      <c r="AE2098" s="3" t="str">
        <f t="shared" si="984"/>
        <v/>
      </c>
      <c r="AF2098" s="3" t="str">
        <f t="shared" si="985"/>
        <v/>
      </c>
      <c r="AG2098" s="3" t="str">
        <f t="shared" si="986"/>
        <v/>
      </c>
      <c r="AH2098" s="4" t="str">
        <f t="shared" si="987"/>
        <v/>
      </c>
      <c r="AI2098" s="75" t="str">
        <f t="shared" si="988"/>
        <v/>
      </c>
      <c r="AJ2098" s="75" t="str">
        <f t="shared" si="989"/>
        <v/>
      </c>
    </row>
    <row r="2099" spans="1:36">
      <c r="A2099" s="41" t="str">
        <f t="shared" si="972"/>
        <v/>
      </c>
      <c r="B2099" s="150" t="str">
        <f>IF(ISNUMBER(A2099),INDEX('MetaTrader Import'!$H$13:$J$5893,TRUNC(((A2099-$A$39+1)-1)/3)+1,MOD((A2099-$A$39+1)-1,3)+1),"")</f>
        <v/>
      </c>
      <c r="C2099" s="43" t="str">
        <f t="shared" si="973"/>
        <v/>
      </c>
      <c r="D2099" s="43" t="str">
        <f t="shared" ca="1" si="963"/>
        <v/>
      </c>
      <c r="E2099" s="43" t="str">
        <f t="shared" si="974"/>
        <v/>
      </c>
      <c r="F2099" s="43" t="str">
        <f t="shared" si="975"/>
        <v/>
      </c>
      <c r="G2099" s="43" t="str">
        <f>IF(A2099&lt;&gt;"",IF(A2099&lt;Data!$G$11*0.25,$C$13/$G$32,IF(A2099&gt;Data!$G$11*0.25,$C$13,$C$13*10)),"")</f>
        <v/>
      </c>
      <c r="H2099" s="43" t="str">
        <f>IF(A2099&lt;&gt;"",IF(Data!$G$9="constant",$C$13,IF(Data!$G$9="squeeze",G2099,F2099)),"")</f>
        <v/>
      </c>
      <c r="I2099" s="38" t="str">
        <f ca="1">IF(ISNUMBER(A2099),NORMINV(RAND(),0,IF(AND(Data!$G$9="squeeze",A2099&lt;Data!$G$11*0.25),$H$32,1)*$C$30*$C$13)*($C$14*$C$12),"")</f>
        <v/>
      </c>
      <c r="J2099" s="42" t="str">
        <f ca="1">IFERROR(IF(Data!$C$6="Real",B2099,I2099+J2098+($C$14*$C$12)*(NORMINV(RAND(),$C$15,CHOOSE($G$13,$C$13,F2099,G2099)))),"")</f>
        <v/>
      </c>
      <c r="K2099" s="88" t="str">
        <f>IF(ISNUMBER(A2099), IF($G$16="fixed",$G$17,MIN(H2099*Data!$C$7*$C$16*0.5,$C$17*Data!$C$7))*$C$12,"")</f>
        <v/>
      </c>
      <c r="L2099" s="42" t="str">
        <f t="shared" ca="1" si="990"/>
        <v/>
      </c>
      <c r="M2099" s="44" t="str">
        <f t="shared" ca="1" si="991"/>
        <v/>
      </c>
      <c r="N2099" s="44" t="str">
        <f t="shared" ca="1" si="992"/>
        <v/>
      </c>
      <c r="O2099" s="108" t="str">
        <f t="shared" si="976"/>
        <v/>
      </c>
      <c r="P2099" s="102" t="str">
        <f t="shared" si="977"/>
        <v/>
      </c>
      <c r="Q2099" s="102" t="str">
        <f t="shared" si="978"/>
        <v/>
      </c>
      <c r="R2099" s="120" t="str">
        <f t="shared" si="979"/>
        <v/>
      </c>
      <c r="S2099" s="54" t="str">
        <f t="shared" si="980"/>
        <v/>
      </c>
      <c r="T2099" s="5" t="str">
        <f t="shared" si="981"/>
        <v/>
      </c>
      <c r="U2099" s="152" t="str">
        <f t="shared" si="964"/>
        <v/>
      </c>
      <c r="V2099" s="152" t="str">
        <f t="shared" si="965"/>
        <v/>
      </c>
      <c r="W2099" s="153" t="str">
        <f t="shared" si="966"/>
        <v/>
      </c>
      <c r="X2099" s="153" t="str">
        <f t="shared" si="967"/>
        <v/>
      </c>
      <c r="Y2099" s="153" t="str">
        <f t="shared" si="968"/>
        <v/>
      </c>
      <c r="Z2099" s="153" t="str">
        <f t="shared" si="969"/>
        <v/>
      </c>
      <c r="AA2099" s="152" t="str">
        <f t="shared" si="970"/>
        <v/>
      </c>
      <c r="AB2099" s="152" t="str">
        <f t="shared" si="971"/>
        <v/>
      </c>
      <c r="AC2099" s="154" t="str">
        <f t="shared" si="982"/>
        <v/>
      </c>
      <c r="AD2099" s="154" t="str">
        <f t="shared" si="983"/>
        <v/>
      </c>
      <c r="AE2099" s="3" t="str">
        <f t="shared" si="984"/>
        <v/>
      </c>
      <c r="AF2099" s="3" t="str">
        <f t="shared" si="985"/>
        <v/>
      </c>
      <c r="AG2099" s="3" t="str">
        <f t="shared" si="986"/>
        <v/>
      </c>
      <c r="AH2099" s="4" t="str">
        <f t="shared" si="987"/>
        <v/>
      </c>
      <c r="AI2099" s="75" t="str">
        <f t="shared" si="988"/>
        <v/>
      </c>
      <c r="AJ2099" s="75" t="str">
        <f t="shared" si="989"/>
        <v/>
      </c>
    </row>
    <row r="2100" spans="1:36">
      <c r="A2100" s="41" t="str">
        <f t="shared" si="972"/>
        <v/>
      </c>
      <c r="B2100" s="150" t="str">
        <f>IF(ISNUMBER(A2100),INDEX('MetaTrader Import'!$H$13:$J$5893,TRUNC(((A2100-$A$39+1)-1)/3)+1,MOD((A2100-$A$39+1)-1,3)+1),"")</f>
        <v/>
      </c>
      <c r="C2100" s="43" t="str">
        <f t="shared" si="973"/>
        <v/>
      </c>
      <c r="D2100" s="43" t="str">
        <f t="shared" ca="1" si="963"/>
        <v/>
      </c>
      <c r="E2100" s="43" t="str">
        <f t="shared" si="974"/>
        <v/>
      </c>
      <c r="F2100" s="43" t="str">
        <f t="shared" si="975"/>
        <v/>
      </c>
      <c r="G2100" s="43" t="str">
        <f>IF(A2100&lt;&gt;"",IF(A2100&lt;Data!$G$11*0.25,$C$13/$G$32,IF(A2100&gt;Data!$G$11*0.25,$C$13,$C$13*10)),"")</f>
        <v/>
      </c>
      <c r="H2100" s="43" t="str">
        <f>IF(A2100&lt;&gt;"",IF(Data!$G$9="constant",$C$13,IF(Data!$G$9="squeeze",G2100,F2100)),"")</f>
        <v/>
      </c>
      <c r="I2100" s="38" t="str">
        <f ca="1">IF(ISNUMBER(A2100),NORMINV(RAND(),0,IF(AND(Data!$G$9="squeeze",A2100&lt;Data!$G$11*0.25),$H$32,1)*$C$30*$C$13)*($C$14*$C$12),"")</f>
        <v/>
      </c>
      <c r="J2100" s="42" t="str">
        <f ca="1">IFERROR(IF(Data!$C$6="Real",B2100,I2100+J2099+($C$14*$C$12)*(NORMINV(RAND(),$C$15,CHOOSE($G$13,$C$13,F2100,G2100)))),"")</f>
        <v/>
      </c>
      <c r="K2100" s="88" t="str">
        <f>IF(ISNUMBER(A2100), IF($G$16="fixed",$G$17,MIN(H2100*Data!$C$7*$C$16*0.5,$C$17*Data!$C$7))*$C$12,"")</f>
        <v/>
      </c>
      <c r="L2100" s="42" t="str">
        <f t="shared" ca="1" si="990"/>
        <v/>
      </c>
      <c r="M2100" s="44" t="str">
        <f t="shared" ca="1" si="991"/>
        <v/>
      </c>
      <c r="N2100" s="44" t="str">
        <f t="shared" ca="1" si="992"/>
        <v/>
      </c>
      <c r="O2100" s="108" t="str">
        <f t="shared" si="976"/>
        <v/>
      </c>
      <c r="P2100" s="102" t="str">
        <f t="shared" si="977"/>
        <v/>
      </c>
      <c r="Q2100" s="102" t="str">
        <f t="shared" si="978"/>
        <v/>
      </c>
      <c r="R2100" s="120" t="str">
        <f t="shared" si="979"/>
        <v/>
      </c>
      <c r="S2100" s="54" t="str">
        <f t="shared" si="980"/>
        <v/>
      </c>
      <c r="T2100" s="5" t="str">
        <f t="shared" si="981"/>
        <v/>
      </c>
      <c r="U2100" s="152" t="str">
        <f t="shared" si="964"/>
        <v/>
      </c>
      <c r="V2100" s="152" t="str">
        <f t="shared" si="965"/>
        <v/>
      </c>
      <c r="W2100" s="153" t="str">
        <f t="shared" si="966"/>
        <v/>
      </c>
      <c r="X2100" s="153" t="str">
        <f t="shared" si="967"/>
        <v/>
      </c>
      <c r="Y2100" s="153" t="str">
        <f t="shared" si="968"/>
        <v/>
      </c>
      <c r="Z2100" s="153" t="str">
        <f t="shared" si="969"/>
        <v/>
      </c>
      <c r="AA2100" s="152" t="str">
        <f t="shared" si="970"/>
        <v/>
      </c>
      <c r="AB2100" s="152" t="str">
        <f t="shared" si="971"/>
        <v/>
      </c>
      <c r="AC2100" s="154" t="str">
        <f t="shared" si="982"/>
        <v/>
      </c>
      <c r="AD2100" s="154" t="str">
        <f t="shared" si="983"/>
        <v/>
      </c>
      <c r="AE2100" s="3" t="str">
        <f t="shared" si="984"/>
        <v/>
      </c>
      <c r="AF2100" s="3" t="str">
        <f t="shared" si="985"/>
        <v/>
      </c>
      <c r="AG2100" s="3" t="str">
        <f t="shared" si="986"/>
        <v/>
      </c>
      <c r="AH2100" s="4" t="str">
        <f t="shared" si="987"/>
        <v/>
      </c>
      <c r="AI2100" s="75" t="str">
        <f t="shared" si="988"/>
        <v/>
      </c>
      <c r="AJ2100" s="75" t="str">
        <f t="shared" si="989"/>
        <v/>
      </c>
    </row>
    <row r="2101" spans="1:36">
      <c r="A2101" s="41" t="str">
        <f t="shared" si="972"/>
        <v/>
      </c>
      <c r="B2101" s="150" t="str">
        <f>IF(ISNUMBER(A2101),INDEX('MetaTrader Import'!$H$13:$J$5893,TRUNC(((A2101-$A$39+1)-1)/3)+1,MOD((A2101-$A$39+1)-1,3)+1),"")</f>
        <v/>
      </c>
      <c r="C2101" s="43" t="str">
        <f t="shared" si="973"/>
        <v/>
      </c>
      <c r="D2101" s="43" t="str">
        <f t="shared" ca="1" si="963"/>
        <v/>
      </c>
      <c r="E2101" s="43" t="str">
        <f t="shared" si="974"/>
        <v/>
      </c>
      <c r="F2101" s="43" t="str">
        <f t="shared" si="975"/>
        <v/>
      </c>
      <c r="G2101" s="43" t="str">
        <f>IF(A2101&lt;&gt;"",IF(A2101&lt;Data!$G$11*0.25,$C$13/$G$32,IF(A2101&gt;Data!$G$11*0.25,$C$13,$C$13*10)),"")</f>
        <v/>
      </c>
      <c r="H2101" s="43" t="str">
        <f>IF(A2101&lt;&gt;"",IF(Data!$G$9="constant",$C$13,IF(Data!$G$9="squeeze",G2101,F2101)),"")</f>
        <v/>
      </c>
      <c r="I2101" s="38" t="str">
        <f ca="1">IF(ISNUMBER(A2101),NORMINV(RAND(),0,IF(AND(Data!$G$9="squeeze",A2101&lt;Data!$G$11*0.25),$H$32,1)*$C$30*$C$13)*($C$14*$C$12),"")</f>
        <v/>
      </c>
      <c r="J2101" s="42" t="str">
        <f ca="1">IFERROR(IF(Data!$C$6="Real",B2101,I2101+J2100+($C$14*$C$12)*(NORMINV(RAND(),$C$15,CHOOSE($G$13,$C$13,F2101,G2101)))),"")</f>
        <v/>
      </c>
      <c r="K2101" s="88" t="str">
        <f>IF(ISNUMBER(A2101), IF($G$16="fixed",$G$17,MIN(H2101*Data!$C$7*$C$16*0.5,$C$17*Data!$C$7))*$C$12,"")</f>
        <v/>
      </c>
      <c r="L2101" s="42" t="str">
        <f t="shared" ca="1" si="990"/>
        <v/>
      </c>
      <c r="M2101" s="44" t="str">
        <f t="shared" ca="1" si="991"/>
        <v/>
      </c>
      <c r="N2101" s="44" t="str">
        <f t="shared" ca="1" si="992"/>
        <v/>
      </c>
      <c r="O2101" s="108" t="str">
        <f t="shared" si="976"/>
        <v/>
      </c>
      <c r="P2101" s="102" t="str">
        <f t="shared" si="977"/>
        <v/>
      </c>
      <c r="Q2101" s="102" t="str">
        <f t="shared" si="978"/>
        <v/>
      </c>
      <c r="R2101" s="120" t="str">
        <f t="shared" si="979"/>
        <v/>
      </c>
      <c r="S2101" s="54" t="str">
        <f t="shared" si="980"/>
        <v/>
      </c>
      <c r="T2101" s="5" t="str">
        <f t="shared" si="981"/>
        <v/>
      </c>
      <c r="U2101" s="152" t="str">
        <f t="shared" si="964"/>
        <v/>
      </c>
      <c r="V2101" s="152" t="str">
        <f t="shared" si="965"/>
        <v/>
      </c>
      <c r="W2101" s="153" t="str">
        <f t="shared" si="966"/>
        <v/>
      </c>
      <c r="X2101" s="153" t="str">
        <f t="shared" si="967"/>
        <v/>
      </c>
      <c r="Y2101" s="153" t="str">
        <f t="shared" si="968"/>
        <v/>
      </c>
      <c r="Z2101" s="153" t="str">
        <f t="shared" si="969"/>
        <v/>
      </c>
      <c r="AA2101" s="152" t="str">
        <f t="shared" si="970"/>
        <v/>
      </c>
      <c r="AB2101" s="152" t="str">
        <f t="shared" si="971"/>
        <v/>
      </c>
      <c r="AC2101" s="154" t="str">
        <f t="shared" si="982"/>
        <v/>
      </c>
      <c r="AD2101" s="154" t="str">
        <f t="shared" si="983"/>
        <v/>
      </c>
      <c r="AE2101" s="3" t="str">
        <f t="shared" si="984"/>
        <v/>
      </c>
      <c r="AF2101" s="3" t="str">
        <f t="shared" si="985"/>
        <v/>
      </c>
      <c r="AG2101" s="3" t="str">
        <f t="shared" si="986"/>
        <v/>
      </c>
      <c r="AH2101" s="4" t="str">
        <f t="shared" si="987"/>
        <v/>
      </c>
      <c r="AI2101" s="75" t="str">
        <f t="shared" si="988"/>
        <v/>
      </c>
      <c r="AJ2101" s="75" t="str">
        <f t="shared" si="989"/>
        <v/>
      </c>
    </row>
    <row r="2102" spans="1:36">
      <c r="A2102" s="41" t="str">
        <f t="shared" si="972"/>
        <v/>
      </c>
      <c r="B2102" s="150" t="str">
        <f>IF(ISNUMBER(A2102),INDEX('MetaTrader Import'!$H$13:$J$5893,TRUNC(((A2102-$A$39+1)-1)/3)+1,MOD((A2102-$A$39+1)-1,3)+1),"")</f>
        <v/>
      </c>
      <c r="C2102" s="43" t="str">
        <f t="shared" si="973"/>
        <v/>
      </c>
      <c r="D2102" s="43" t="str">
        <f t="shared" ca="1" si="963"/>
        <v/>
      </c>
      <c r="E2102" s="43" t="str">
        <f t="shared" si="974"/>
        <v/>
      </c>
      <c r="F2102" s="43" t="str">
        <f t="shared" si="975"/>
        <v/>
      </c>
      <c r="G2102" s="43" t="str">
        <f>IF(A2102&lt;&gt;"",IF(A2102&lt;Data!$G$11*0.25,$C$13/$G$32,IF(A2102&gt;Data!$G$11*0.25,$C$13,$C$13*10)),"")</f>
        <v/>
      </c>
      <c r="H2102" s="43" t="str">
        <f>IF(A2102&lt;&gt;"",IF(Data!$G$9="constant",$C$13,IF(Data!$G$9="squeeze",G2102,F2102)),"")</f>
        <v/>
      </c>
      <c r="I2102" s="38" t="str">
        <f ca="1">IF(ISNUMBER(A2102),NORMINV(RAND(),0,IF(AND(Data!$G$9="squeeze",A2102&lt;Data!$G$11*0.25),$H$32,1)*$C$30*$C$13)*($C$14*$C$12),"")</f>
        <v/>
      </c>
      <c r="J2102" s="42" t="str">
        <f ca="1">IFERROR(IF(Data!$C$6="Real",B2102,I2102+J2101+($C$14*$C$12)*(NORMINV(RAND(),$C$15,CHOOSE($G$13,$C$13,F2102,G2102)))),"")</f>
        <v/>
      </c>
      <c r="K2102" s="88" t="str">
        <f>IF(ISNUMBER(A2102), IF($G$16="fixed",$G$17,MIN(H2102*Data!$C$7*$C$16*0.5,$C$17*Data!$C$7))*$C$12,"")</f>
        <v/>
      </c>
      <c r="L2102" s="42" t="str">
        <f t="shared" ca="1" si="990"/>
        <v/>
      </c>
      <c r="M2102" s="44" t="str">
        <f t="shared" ca="1" si="991"/>
        <v/>
      </c>
      <c r="N2102" s="44" t="str">
        <f t="shared" ca="1" si="992"/>
        <v/>
      </c>
      <c r="O2102" s="108" t="str">
        <f t="shared" si="976"/>
        <v/>
      </c>
      <c r="P2102" s="102" t="str">
        <f t="shared" si="977"/>
        <v/>
      </c>
      <c r="Q2102" s="102" t="str">
        <f t="shared" si="978"/>
        <v/>
      </c>
      <c r="R2102" s="120" t="str">
        <f t="shared" si="979"/>
        <v/>
      </c>
      <c r="S2102" s="54" t="str">
        <f t="shared" si="980"/>
        <v/>
      </c>
      <c r="T2102" s="5" t="str">
        <f t="shared" si="981"/>
        <v/>
      </c>
      <c r="U2102" s="152" t="str">
        <f t="shared" si="964"/>
        <v/>
      </c>
      <c r="V2102" s="152" t="str">
        <f t="shared" si="965"/>
        <v/>
      </c>
      <c r="W2102" s="153" t="str">
        <f t="shared" si="966"/>
        <v/>
      </c>
      <c r="X2102" s="153" t="str">
        <f t="shared" si="967"/>
        <v/>
      </c>
      <c r="Y2102" s="153" t="str">
        <f t="shared" si="968"/>
        <v/>
      </c>
      <c r="Z2102" s="153" t="str">
        <f t="shared" si="969"/>
        <v/>
      </c>
      <c r="AA2102" s="152" t="str">
        <f t="shared" si="970"/>
        <v/>
      </c>
      <c r="AB2102" s="152" t="str">
        <f t="shared" si="971"/>
        <v/>
      </c>
      <c r="AC2102" s="154" t="str">
        <f t="shared" si="982"/>
        <v/>
      </c>
      <c r="AD2102" s="154" t="str">
        <f t="shared" si="983"/>
        <v/>
      </c>
      <c r="AE2102" s="3" t="str">
        <f t="shared" si="984"/>
        <v/>
      </c>
      <c r="AF2102" s="3" t="str">
        <f t="shared" si="985"/>
        <v/>
      </c>
      <c r="AG2102" s="3" t="str">
        <f t="shared" si="986"/>
        <v/>
      </c>
      <c r="AH2102" s="4" t="str">
        <f t="shared" si="987"/>
        <v/>
      </c>
      <c r="AI2102" s="75" t="str">
        <f t="shared" si="988"/>
        <v/>
      </c>
      <c r="AJ2102" s="75" t="str">
        <f t="shared" si="989"/>
        <v/>
      </c>
    </row>
    <row r="2103" spans="1:36">
      <c r="A2103" s="41" t="str">
        <f t="shared" si="972"/>
        <v/>
      </c>
      <c r="B2103" s="150" t="str">
        <f>IF(ISNUMBER(A2103),INDEX('MetaTrader Import'!$H$13:$J$5893,TRUNC(((A2103-$A$39+1)-1)/3)+1,MOD((A2103-$A$39+1)-1,3)+1),"")</f>
        <v/>
      </c>
      <c r="C2103" s="43" t="str">
        <f t="shared" si="973"/>
        <v/>
      </c>
      <c r="D2103" s="43" t="str">
        <f t="shared" ca="1" si="963"/>
        <v/>
      </c>
      <c r="E2103" s="43" t="str">
        <f t="shared" si="974"/>
        <v/>
      </c>
      <c r="F2103" s="43" t="str">
        <f t="shared" si="975"/>
        <v/>
      </c>
      <c r="G2103" s="43" t="str">
        <f>IF(A2103&lt;&gt;"",IF(A2103&lt;Data!$G$11*0.25,$C$13/$G$32,IF(A2103&gt;Data!$G$11*0.25,$C$13,$C$13*10)),"")</f>
        <v/>
      </c>
      <c r="H2103" s="43" t="str">
        <f>IF(A2103&lt;&gt;"",IF(Data!$G$9="constant",$C$13,IF(Data!$G$9="squeeze",G2103,F2103)),"")</f>
        <v/>
      </c>
      <c r="I2103" s="38" t="str">
        <f ca="1">IF(ISNUMBER(A2103),NORMINV(RAND(),0,IF(AND(Data!$G$9="squeeze",A2103&lt;Data!$G$11*0.25),$H$32,1)*$C$30*$C$13)*($C$14*$C$12),"")</f>
        <v/>
      </c>
      <c r="J2103" s="42" t="str">
        <f ca="1">IFERROR(IF(Data!$C$6="Real",B2103,I2103+J2102+($C$14*$C$12)*(NORMINV(RAND(),$C$15,CHOOSE($G$13,$C$13,F2103,G2103)))),"")</f>
        <v/>
      </c>
      <c r="K2103" s="88" t="str">
        <f>IF(ISNUMBER(A2103), IF($G$16="fixed",$G$17,MIN(H2103*Data!$C$7*$C$16*0.5,$C$17*Data!$C$7))*$C$12,"")</f>
        <v/>
      </c>
      <c r="L2103" s="42" t="str">
        <f t="shared" ca="1" si="990"/>
        <v/>
      </c>
      <c r="M2103" s="44" t="str">
        <f t="shared" ca="1" si="991"/>
        <v/>
      </c>
      <c r="N2103" s="44" t="str">
        <f t="shared" ca="1" si="992"/>
        <v/>
      </c>
      <c r="O2103" s="108" t="str">
        <f t="shared" si="976"/>
        <v/>
      </c>
      <c r="P2103" s="102" t="str">
        <f t="shared" si="977"/>
        <v/>
      </c>
      <c r="Q2103" s="102" t="str">
        <f t="shared" si="978"/>
        <v/>
      </c>
      <c r="R2103" s="120" t="str">
        <f t="shared" si="979"/>
        <v/>
      </c>
      <c r="S2103" s="54" t="str">
        <f t="shared" si="980"/>
        <v/>
      </c>
      <c r="T2103" s="5" t="str">
        <f t="shared" si="981"/>
        <v/>
      </c>
      <c r="U2103" s="152" t="str">
        <f t="shared" si="964"/>
        <v/>
      </c>
      <c r="V2103" s="152" t="str">
        <f t="shared" si="965"/>
        <v/>
      </c>
      <c r="W2103" s="153" t="str">
        <f t="shared" si="966"/>
        <v/>
      </c>
      <c r="X2103" s="153" t="str">
        <f t="shared" si="967"/>
        <v/>
      </c>
      <c r="Y2103" s="153" t="str">
        <f t="shared" si="968"/>
        <v/>
      </c>
      <c r="Z2103" s="153" t="str">
        <f t="shared" si="969"/>
        <v/>
      </c>
      <c r="AA2103" s="152" t="str">
        <f t="shared" si="970"/>
        <v/>
      </c>
      <c r="AB2103" s="152" t="str">
        <f t="shared" si="971"/>
        <v/>
      </c>
      <c r="AC2103" s="154" t="str">
        <f t="shared" si="982"/>
        <v/>
      </c>
      <c r="AD2103" s="154" t="str">
        <f t="shared" si="983"/>
        <v/>
      </c>
      <c r="AE2103" s="3" t="str">
        <f t="shared" si="984"/>
        <v/>
      </c>
      <c r="AF2103" s="3" t="str">
        <f t="shared" si="985"/>
        <v/>
      </c>
      <c r="AG2103" s="3" t="str">
        <f t="shared" si="986"/>
        <v/>
      </c>
      <c r="AH2103" s="4" t="str">
        <f t="shared" si="987"/>
        <v/>
      </c>
      <c r="AI2103" s="75" t="str">
        <f t="shared" si="988"/>
        <v/>
      </c>
      <c r="AJ2103" s="75" t="str">
        <f t="shared" si="989"/>
        <v/>
      </c>
    </row>
    <row r="2104" spans="1:36">
      <c r="A2104" s="41" t="str">
        <f t="shared" si="972"/>
        <v/>
      </c>
      <c r="B2104" s="150" t="str">
        <f>IF(ISNUMBER(A2104),INDEX('MetaTrader Import'!$H$13:$J$5893,TRUNC(((A2104-$A$39+1)-1)/3)+1,MOD((A2104-$A$39+1)-1,3)+1),"")</f>
        <v/>
      </c>
      <c r="C2104" s="43" t="str">
        <f t="shared" si="973"/>
        <v/>
      </c>
      <c r="D2104" s="43" t="str">
        <f t="shared" ca="1" si="963"/>
        <v/>
      </c>
      <c r="E2104" s="43" t="str">
        <f t="shared" si="974"/>
        <v/>
      </c>
      <c r="F2104" s="43" t="str">
        <f t="shared" si="975"/>
        <v/>
      </c>
      <c r="G2104" s="43" t="str">
        <f>IF(A2104&lt;&gt;"",IF(A2104&lt;Data!$G$11*0.25,$C$13/$G$32,IF(A2104&gt;Data!$G$11*0.25,$C$13,$C$13*10)),"")</f>
        <v/>
      </c>
      <c r="H2104" s="43" t="str">
        <f>IF(A2104&lt;&gt;"",IF(Data!$G$9="constant",$C$13,IF(Data!$G$9="squeeze",G2104,F2104)),"")</f>
        <v/>
      </c>
      <c r="I2104" s="38" t="str">
        <f ca="1">IF(ISNUMBER(A2104),NORMINV(RAND(),0,IF(AND(Data!$G$9="squeeze",A2104&lt;Data!$G$11*0.25),$H$32,1)*$C$30*$C$13)*($C$14*$C$12),"")</f>
        <v/>
      </c>
      <c r="J2104" s="42" t="str">
        <f ca="1">IFERROR(IF(Data!$C$6="Real",B2104,I2104+J2103+($C$14*$C$12)*(NORMINV(RAND(),$C$15,CHOOSE($G$13,$C$13,F2104,G2104)))),"")</f>
        <v/>
      </c>
      <c r="K2104" s="88" t="str">
        <f>IF(ISNUMBER(A2104), IF($G$16="fixed",$G$17,MIN(H2104*Data!$C$7*$C$16*0.5,$C$17*Data!$C$7))*$C$12,"")</f>
        <v/>
      </c>
      <c r="L2104" s="42" t="str">
        <f t="shared" ca="1" si="990"/>
        <v/>
      </c>
      <c r="M2104" s="44" t="str">
        <f t="shared" ca="1" si="991"/>
        <v/>
      </c>
      <c r="N2104" s="44" t="str">
        <f t="shared" ca="1" si="992"/>
        <v/>
      </c>
      <c r="O2104" s="108" t="str">
        <f t="shared" si="976"/>
        <v/>
      </c>
      <c r="P2104" s="102" t="str">
        <f t="shared" si="977"/>
        <v/>
      </c>
      <c r="Q2104" s="102" t="str">
        <f t="shared" si="978"/>
        <v/>
      </c>
      <c r="R2104" s="120" t="str">
        <f t="shared" si="979"/>
        <v/>
      </c>
      <c r="S2104" s="54" t="str">
        <f t="shared" si="980"/>
        <v/>
      </c>
      <c r="T2104" s="5" t="str">
        <f t="shared" si="981"/>
        <v/>
      </c>
      <c r="U2104" s="152" t="str">
        <f t="shared" si="964"/>
        <v/>
      </c>
      <c r="V2104" s="152" t="str">
        <f t="shared" si="965"/>
        <v/>
      </c>
      <c r="W2104" s="153" t="str">
        <f t="shared" si="966"/>
        <v/>
      </c>
      <c r="X2104" s="153" t="str">
        <f t="shared" si="967"/>
        <v/>
      </c>
      <c r="Y2104" s="153" t="str">
        <f t="shared" si="968"/>
        <v/>
      </c>
      <c r="Z2104" s="153" t="str">
        <f t="shared" si="969"/>
        <v/>
      </c>
      <c r="AA2104" s="152" t="str">
        <f t="shared" si="970"/>
        <v/>
      </c>
      <c r="AB2104" s="152" t="str">
        <f t="shared" si="971"/>
        <v/>
      </c>
      <c r="AC2104" s="154" t="str">
        <f t="shared" si="982"/>
        <v/>
      </c>
      <c r="AD2104" s="154" t="str">
        <f t="shared" si="983"/>
        <v/>
      </c>
      <c r="AE2104" s="3" t="str">
        <f t="shared" si="984"/>
        <v/>
      </c>
      <c r="AF2104" s="3" t="str">
        <f t="shared" si="985"/>
        <v/>
      </c>
      <c r="AG2104" s="3" t="str">
        <f t="shared" si="986"/>
        <v/>
      </c>
      <c r="AH2104" s="4" t="str">
        <f t="shared" si="987"/>
        <v/>
      </c>
      <c r="AI2104" s="75" t="str">
        <f t="shared" si="988"/>
        <v/>
      </c>
      <c r="AJ2104" s="75" t="str">
        <f t="shared" si="989"/>
        <v/>
      </c>
    </row>
    <row r="2105" spans="1:36">
      <c r="A2105" s="41" t="str">
        <f t="shared" si="972"/>
        <v/>
      </c>
      <c r="B2105" s="150" t="str">
        <f>IF(ISNUMBER(A2105),INDEX('MetaTrader Import'!$H$13:$J$5893,TRUNC(((A2105-$A$39+1)-1)/3)+1,MOD((A2105-$A$39+1)-1,3)+1),"")</f>
        <v/>
      </c>
      <c r="C2105" s="43" t="str">
        <f t="shared" si="973"/>
        <v/>
      </c>
      <c r="D2105" s="43" t="str">
        <f t="shared" ca="1" si="963"/>
        <v/>
      </c>
      <c r="E2105" s="43" t="str">
        <f t="shared" si="974"/>
        <v/>
      </c>
      <c r="F2105" s="43" t="str">
        <f t="shared" si="975"/>
        <v/>
      </c>
      <c r="G2105" s="43" t="str">
        <f>IF(A2105&lt;&gt;"",IF(A2105&lt;Data!$G$11*0.25,$C$13/$G$32,IF(A2105&gt;Data!$G$11*0.25,$C$13,$C$13*10)),"")</f>
        <v/>
      </c>
      <c r="H2105" s="43" t="str">
        <f>IF(A2105&lt;&gt;"",IF(Data!$G$9="constant",$C$13,IF(Data!$G$9="squeeze",G2105,F2105)),"")</f>
        <v/>
      </c>
      <c r="I2105" s="38" t="str">
        <f ca="1">IF(ISNUMBER(A2105),NORMINV(RAND(),0,IF(AND(Data!$G$9="squeeze",A2105&lt;Data!$G$11*0.25),$H$32,1)*$C$30*$C$13)*($C$14*$C$12),"")</f>
        <v/>
      </c>
      <c r="J2105" s="42" t="str">
        <f ca="1">IFERROR(IF(Data!$C$6="Real",B2105,I2105+J2104+($C$14*$C$12)*(NORMINV(RAND(),$C$15,CHOOSE($G$13,$C$13,F2105,G2105)))),"")</f>
        <v/>
      </c>
      <c r="K2105" s="88" t="str">
        <f>IF(ISNUMBER(A2105), IF($G$16="fixed",$G$17,MIN(H2105*Data!$C$7*$C$16*0.5,$C$17*Data!$C$7))*$C$12,"")</f>
        <v/>
      </c>
      <c r="L2105" s="42" t="str">
        <f t="shared" ca="1" si="990"/>
        <v/>
      </c>
      <c r="M2105" s="44" t="str">
        <f t="shared" ca="1" si="991"/>
        <v/>
      </c>
      <c r="N2105" s="44" t="str">
        <f t="shared" ca="1" si="992"/>
        <v/>
      </c>
      <c r="O2105" s="108" t="str">
        <f t="shared" si="976"/>
        <v/>
      </c>
      <c r="P2105" s="102" t="str">
        <f t="shared" si="977"/>
        <v/>
      </c>
      <c r="Q2105" s="102" t="str">
        <f t="shared" si="978"/>
        <v/>
      </c>
      <c r="R2105" s="120" t="str">
        <f t="shared" si="979"/>
        <v/>
      </c>
      <c r="S2105" s="54" t="str">
        <f t="shared" si="980"/>
        <v/>
      </c>
      <c r="T2105" s="5" t="str">
        <f t="shared" si="981"/>
        <v/>
      </c>
      <c r="U2105" s="152" t="str">
        <f t="shared" si="964"/>
        <v/>
      </c>
      <c r="V2105" s="152" t="str">
        <f t="shared" si="965"/>
        <v/>
      </c>
      <c r="W2105" s="153" t="str">
        <f t="shared" si="966"/>
        <v/>
      </c>
      <c r="X2105" s="153" t="str">
        <f t="shared" si="967"/>
        <v/>
      </c>
      <c r="Y2105" s="153" t="str">
        <f t="shared" si="968"/>
        <v/>
      </c>
      <c r="Z2105" s="153" t="str">
        <f t="shared" si="969"/>
        <v/>
      </c>
      <c r="AA2105" s="152" t="str">
        <f t="shared" si="970"/>
        <v/>
      </c>
      <c r="AB2105" s="152" t="str">
        <f t="shared" si="971"/>
        <v/>
      </c>
      <c r="AC2105" s="154" t="str">
        <f t="shared" si="982"/>
        <v/>
      </c>
      <c r="AD2105" s="154" t="str">
        <f t="shared" si="983"/>
        <v/>
      </c>
      <c r="AE2105" s="3" t="str">
        <f t="shared" si="984"/>
        <v/>
      </c>
      <c r="AF2105" s="3" t="str">
        <f t="shared" si="985"/>
        <v/>
      </c>
      <c r="AG2105" s="3" t="str">
        <f t="shared" si="986"/>
        <v/>
      </c>
      <c r="AH2105" s="4" t="str">
        <f t="shared" si="987"/>
        <v/>
      </c>
      <c r="AI2105" s="75" t="str">
        <f t="shared" si="988"/>
        <v/>
      </c>
      <c r="AJ2105" s="75" t="str">
        <f t="shared" si="989"/>
        <v/>
      </c>
    </row>
    <row r="2106" spans="1:36">
      <c r="A2106" s="41" t="str">
        <f t="shared" si="972"/>
        <v/>
      </c>
      <c r="B2106" s="150" t="str">
        <f>IF(ISNUMBER(A2106),INDEX('MetaTrader Import'!$H$13:$J$5893,TRUNC(((A2106-$A$39+1)-1)/3)+1,MOD((A2106-$A$39+1)-1,3)+1),"")</f>
        <v/>
      </c>
      <c r="C2106" s="43" t="str">
        <f t="shared" si="973"/>
        <v/>
      </c>
      <c r="D2106" s="43" t="str">
        <f t="shared" ca="1" si="963"/>
        <v/>
      </c>
      <c r="E2106" s="43" t="str">
        <f t="shared" si="974"/>
        <v/>
      </c>
      <c r="F2106" s="43" t="str">
        <f t="shared" si="975"/>
        <v/>
      </c>
      <c r="G2106" s="43" t="str">
        <f>IF(A2106&lt;&gt;"",IF(A2106&lt;Data!$G$11*0.25,$C$13/$G$32,IF(A2106&gt;Data!$G$11*0.25,$C$13,$C$13*10)),"")</f>
        <v/>
      </c>
      <c r="H2106" s="43" t="str">
        <f>IF(A2106&lt;&gt;"",IF(Data!$G$9="constant",$C$13,IF(Data!$G$9="squeeze",G2106,F2106)),"")</f>
        <v/>
      </c>
      <c r="I2106" s="38" t="str">
        <f ca="1">IF(ISNUMBER(A2106),NORMINV(RAND(),0,IF(AND(Data!$G$9="squeeze",A2106&lt;Data!$G$11*0.25),$H$32,1)*$C$30*$C$13)*($C$14*$C$12),"")</f>
        <v/>
      </c>
      <c r="J2106" s="42" t="str">
        <f ca="1">IFERROR(IF(Data!$C$6="Real",B2106,I2106+J2105+($C$14*$C$12)*(NORMINV(RAND(),$C$15,CHOOSE($G$13,$C$13,F2106,G2106)))),"")</f>
        <v/>
      </c>
      <c r="K2106" s="88" t="str">
        <f>IF(ISNUMBER(A2106), IF($G$16="fixed",$G$17,MIN(H2106*Data!$C$7*$C$16*0.5,$C$17*Data!$C$7))*$C$12,"")</f>
        <v/>
      </c>
      <c r="L2106" s="42" t="str">
        <f t="shared" ca="1" si="990"/>
        <v/>
      </c>
      <c r="M2106" s="44" t="str">
        <f t="shared" ca="1" si="991"/>
        <v/>
      </c>
      <c r="N2106" s="44" t="str">
        <f t="shared" ca="1" si="992"/>
        <v/>
      </c>
      <c r="O2106" s="108" t="str">
        <f t="shared" si="976"/>
        <v/>
      </c>
      <c r="P2106" s="102" t="str">
        <f t="shared" si="977"/>
        <v/>
      </c>
      <c r="Q2106" s="102" t="str">
        <f t="shared" si="978"/>
        <v/>
      </c>
      <c r="R2106" s="120" t="str">
        <f t="shared" si="979"/>
        <v/>
      </c>
      <c r="S2106" s="54" t="str">
        <f t="shared" si="980"/>
        <v/>
      </c>
      <c r="T2106" s="5" t="str">
        <f t="shared" si="981"/>
        <v/>
      </c>
      <c r="U2106" s="152" t="str">
        <f t="shared" si="964"/>
        <v/>
      </c>
      <c r="V2106" s="152" t="str">
        <f t="shared" si="965"/>
        <v/>
      </c>
      <c r="W2106" s="153" t="str">
        <f t="shared" si="966"/>
        <v/>
      </c>
      <c r="X2106" s="153" t="str">
        <f t="shared" si="967"/>
        <v/>
      </c>
      <c r="Y2106" s="153" t="str">
        <f t="shared" si="968"/>
        <v/>
      </c>
      <c r="Z2106" s="153" t="str">
        <f t="shared" si="969"/>
        <v/>
      </c>
      <c r="AA2106" s="152" t="str">
        <f t="shared" si="970"/>
        <v/>
      </c>
      <c r="AB2106" s="152" t="str">
        <f t="shared" si="971"/>
        <v/>
      </c>
      <c r="AC2106" s="154" t="str">
        <f t="shared" si="982"/>
        <v/>
      </c>
      <c r="AD2106" s="154" t="str">
        <f t="shared" si="983"/>
        <v/>
      </c>
      <c r="AE2106" s="3" t="str">
        <f t="shared" si="984"/>
        <v/>
      </c>
      <c r="AF2106" s="3" t="str">
        <f t="shared" si="985"/>
        <v/>
      </c>
      <c r="AG2106" s="3" t="str">
        <f t="shared" si="986"/>
        <v/>
      </c>
      <c r="AH2106" s="4" t="str">
        <f t="shared" si="987"/>
        <v/>
      </c>
      <c r="AI2106" s="75" t="str">
        <f t="shared" si="988"/>
        <v/>
      </c>
      <c r="AJ2106" s="75" t="str">
        <f t="shared" si="989"/>
        <v/>
      </c>
    </row>
    <row r="2107" spans="1:36">
      <c r="A2107" s="41" t="str">
        <f t="shared" si="972"/>
        <v/>
      </c>
      <c r="B2107" s="150" t="str">
        <f>IF(ISNUMBER(A2107),INDEX('MetaTrader Import'!$H$13:$J$5893,TRUNC(((A2107-$A$39+1)-1)/3)+1,MOD((A2107-$A$39+1)-1,3)+1),"")</f>
        <v/>
      </c>
      <c r="C2107" s="43" t="str">
        <f t="shared" si="973"/>
        <v/>
      </c>
      <c r="D2107" s="43" t="str">
        <f t="shared" ca="1" si="963"/>
        <v/>
      </c>
      <c r="E2107" s="43" t="str">
        <f t="shared" si="974"/>
        <v/>
      </c>
      <c r="F2107" s="43" t="str">
        <f t="shared" si="975"/>
        <v/>
      </c>
      <c r="G2107" s="43" t="str">
        <f>IF(A2107&lt;&gt;"",IF(A2107&lt;Data!$G$11*0.25,$C$13/$G$32,IF(A2107&gt;Data!$G$11*0.25,$C$13,$C$13*10)),"")</f>
        <v/>
      </c>
      <c r="H2107" s="43" t="str">
        <f>IF(A2107&lt;&gt;"",IF(Data!$G$9="constant",$C$13,IF(Data!$G$9="squeeze",G2107,F2107)),"")</f>
        <v/>
      </c>
      <c r="I2107" s="38" t="str">
        <f ca="1">IF(ISNUMBER(A2107),NORMINV(RAND(),0,IF(AND(Data!$G$9="squeeze",A2107&lt;Data!$G$11*0.25),$H$32,1)*$C$30*$C$13)*($C$14*$C$12),"")</f>
        <v/>
      </c>
      <c r="J2107" s="42" t="str">
        <f ca="1">IFERROR(IF(Data!$C$6="Real",B2107,I2107+J2106+($C$14*$C$12)*(NORMINV(RAND(),$C$15,CHOOSE($G$13,$C$13,F2107,G2107)))),"")</f>
        <v/>
      </c>
      <c r="K2107" s="88" t="str">
        <f>IF(ISNUMBER(A2107), IF($G$16="fixed",$G$17,MIN(H2107*Data!$C$7*$C$16*0.5,$C$17*Data!$C$7))*$C$12,"")</f>
        <v/>
      </c>
      <c r="L2107" s="42" t="str">
        <f t="shared" ca="1" si="990"/>
        <v/>
      </c>
      <c r="M2107" s="44" t="str">
        <f t="shared" ca="1" si="991"/>
        <v/>
      </c>
      <c r="N2107" s="44" t="str">
        <f t="shared" ca="1" si="992"/>
        <v/>
      </c>
      <c r="O2107" s="108" t="str">
        <f t="shared" si="976"/>
        <v/>
      </c>
      <c r="P2107" s="102" t="str">
        <f t="shared" si="977"/>
        <v/>
      </c>
      <c r="Q2107" s="102" t="str">
        <f t="shared" si="978"/>
        <v/>
      </c>
      <c r="R2107" s="120" t="str">
        <f t="shared" si="979"/>
        <v/>
      </c>
      <c r="S2107" s="54" t="str">
        <f t="shared" si="980"/>
        <v/>
      </c>
      <c r="T2107" s="5" t="str">
        <f t="shared" si="981"/>
        <v/>
      </c>
      <c r="U2107" s="152" t="str">
        <f t="shared" si="964"/>
        <v/>
      </c>
      <c r="V2107" s="152" t="str">
        <f t="shared" si="965"/>
        <v/>
      </c>
      <c r="W2107" s="153" t="str">
        <f t="shared" si="966"/>
        <v/>
      </c>
      <c r="X2107" s="153" t="str">
        <f t="shared" si="967"/>
        <v/>
      </c>
      <c r="Y2107" s="153" t="str">
        <f t="shared" si="968"/>
        <v/>
      </c>
      <c r="Z2107" s="153" t="str">
        <f t="shared" si="969"/>
        <v/>
      </c>
      <c r="AA2107" s="152" t="str">
        <f t="shared" si="970"/>
        <v/>
      </c>
      <c r="AB2107" s="152" t="str">
        <f t="shared" si="971"/>
        <v/>
      </c>
      <c r="AC2107" s="154" t="str">
        <f t="shared" si="982"/>
        <v/>
      </c>
      <c r="AD2107" s="154" t="str">
        <f t="shared" si="983"/>
        <v/>
      </c>
      <c r="AE2107" s="3" t="str">
        <f t="shared" si="984"/>
        <v/>
      </c>
      <c r="AF2107" s="3" t="str">
        <f t="shared" si="985"/>
        <v/>
      </c>
      <c r="AG2107" s="3" t="str">
        <f t="shared" si="986"/>
        <v/>
      </c>
      <c r="AH2107" s="4" t="str">
        <f t="shared" si="987"/>
        <v/>
      </c>
      <c r="AI2107" s="75" t="str">
        <f t="shared" si="988"/>
        <v/>
      </c>
      <c r="AJ2107" s="75" t="str">
        <f t="shared" si="989"/>
        <v/>
      </c>
    </row>
    <row r="2108" spans="1:36">
      <c r="A2108" s="41" t="str">
        <f t="shared" si="972"/>
        <v/>
      </c>
      <c r="B2108" s="150" t="str">
        <f>IF(ISNUMBER(A2108),INDEX('MetaTrader Import'!$H$13:$J$5893,TRUNC(((A2108-$A$39+1)-1)/3)+1,MOD((A2108-$A$39+1)-1,3)+1),"")</f>
        <v/>
      </c>
      <c r="C2108" s="43" t="str">
        <f t="shared" si="973"/>
        <v/>
      </c>
      <c r="D2108" s="43" t="str">
        <f t="shared" ca="1" si="963"/>
        <v/>
      </c>
      <c r="E2108" s="43" t="str">
        <f t="shared" si="974"/>
        <v/>
      </c>
      <c r="F2108" s="43" t="str">
        <f t="shared" si="975"/>
        <v/>
      </c>
      <c r="G2108" s="43" t="str">
        <f>IF(A2108&lt;&gt;"",IF(A2108&lt;Data!$G$11*0.25,$C$13/$G$32,IF(A2108&gt;Data!$G$11*0.25,$C$13,$C$13*10)),"")</f>
        <v/>
      </c>
      <c r="H2108" s="43" t="str">
        <f>IF(A2108&lt;&gt;"",IF(Data!$G$9="constant",$C$13,IF(Data!$G$9="squeeze",G2108,F2108)),"")</f>
        <v/>
      </c>
      <c r="I2108" s="38" t="str">
        <f ca="1">IF(ISNUMBER(A2108),NORMINV(RAND(),0,IF(AND(Data!$G$9="squeeze",A2108&lt;Data!$G$11*0.25),$H$32,1)*$C$30*$C$13)*($C$14*$C$12),"")</f>
        <v/>
      </c>
      <c r="J2108" s="42" t="str">
        <f ca="1">IFERROR(IF(Data!$C$6="Real",B2108,I2108+J2107+($C$14*$C$12)*(NORMINV(RAND(),$C$15,CHOOSE($G$13,$C$13,F2108,G2108)))),"")</f>
        <v/>
      </c>
      <c r="K2108" s="88" t="str">
        <f>IF(ISNUMBER(A2108), IF($G$16="fixed",$G$17,MIN(H2108*Data!$C$7*$C$16*0.5,$C$17*Data!$C$7))*$C$12,"")</f>
        <v/>
      </c>
      <c r="L2108" s="42" t="str">
        <f t="shared" ca="1" si="990"/>
        <v/>
      </c>
      <c r="M2108" s="44" t="str">
        <f t="shared" ca="1" si="991"/>
        <v/>
      </c>
      <c r="N2108" s="44" t="str">
        <f t="shared" ca="1" si="992"/>
        <v/>
      </c>
      <c r="O2108" s="108" t="str">
        <f t="shared" si="976"/>
        <v/>
      </c>
      <c r="P2108" s="102" t="str">
        <f t="shared" si="977"/>
        <v/>
      </c>
      <c r="Q2108" s="102" t="str">
        <f t="shared" si="978"/>
        <v/>
      </c>
      <c r="R2108" s="120" t="str">
        <f t="shared" si="979"/>
        <v/>
      </c>
      <c r="S2108" s="54" t="str">
        <f t="shared" si="980"/>
        <v/>
      </c>
      <c r="T2108" s="5" t="str">
        <f t="shared" si="981"/>
        <v/>
      </c>
      <c r="U2108" s="152" t="str">
        <f t="shared" si="964"/>
        <v/>
      </c>
      <c r="V2108" s="152" t="str">
        <f t="shared" si="965"/>
        <v/>
      </c>
      <c r="W2108" s="153" t="str">
        <f t="shared" si="966"/>
        <v/>
      </c>
      <c r="X2108" s="153" t="str">
        <f t="shared" si="967"/>
        <v/>
      </c>
      <c r="Y2108" s="153" t="str">
        <f t="shared" si="968"/>
        <v/>
      </c>
      <c r="Z2108" s="153" t="str">
        <f t="shared" si="969"/>
        <v/>
      </c>
      <c r="AA2108" s="152" t="str">
        <f t="shared" si="970"/>
        <v/>
      </c>
      <c r="AB2108" s="152" t="str">
        <f t="shared" si="971"/>
        <v/>
      </c>
      <c r="AC2108" s="154" t="str">
        <f t="shared" si="982"/>
        <v/>
      </c>
      <c r="AD2108" s="154" t="str">
        <f t="shared" si="983"/>
        <v/>
      </c>
      <c r="AE2108" s="3" t="str">
        <f t="shared" si="984"/>
        <v/>
      </c>
      <c r="AF2108" s="3" t="str">
        <f t="shared" si="985"/>
        <v/>
      </c>
      <c r="AG2108" s="3" t="str">
        <f t="shared" si="986"/>
        <v/>
      </c>
      <c r="AH2108" s="4" t="str">
        <f t="shared" si="987"/>
        <v/>
      </c>
      <c r="AI2108" s="75" t="str">
        <f t="shared" si="988"/>
        <v/>
      </c>
      <c r="AJ2108" s="75" t="str">
        <f t="shared" si="989"/>
        <v/>
      </c>
    </row>
    <row r="2109" spans="1:36">
      <c r="A2109" s="41" t="str">
        <f t="shared" si="972"/>
        <v/>
      </c>
      <c r="B2109" s="150" t="str">
        <f>IF(ISNUMBER(A2109),INDEX('MetaTrader Import'!$H$13:$J$5893,TRUNC(((A2109-$A$39+1)-1)/3)+1,MOD((A2109-$A$39+1)-1,3)+1),"")</f>
        <v/>
      </c>
      <c r="C2109" s="43" t="str">
        <f t="shared" si="973"/>
        <v/>
      </c>
      <c r="D2109" s="43" t="str">
        <f t="shared" ca="1" si="963"/>
        <v/>
      </c>
      <c r="E2109" s="43" t="str">
        <f t="shared" si="974"/>
        <v/>
      </c>
      <c r="F2109" s="43" t="str">
        <f t="shared" si="975"/>
        <v/>
      </c>
      <c r="G2109" s="43" t="str">
        <f>IF(A2109&lt;&gt;"",IF(A2109&lt;Data!$G$11*0.25,$C$13/$G$32,IF(A2109&gt;Data!$G$11*0.25,$C$13,$C$13*10)),"")</f>
        <v/>
      </c>
      <c r="H2109" s="43" t="str">
        <f>IF(A2109&lt;&gt;"",IF(Data!$G$9="constant",$C$13,IF(Data!$G$9="squeeze",G2109,F2109)),"")</f>
        <v/>
      </c>
      <c r="I2109" s="38" t="str">
        <f ca="1">IF(ISNUMBER(A2109),NORMINV(RAND(),0,IF(AND(Data!$G$9="squeeze",A2109&lt;Data!$G$11*0.25),$H$32,1)*$C$30*$C$13)*($C$14*$C$12),"")</f>
        <v/>
      </c>
      <c r="J2109" s="42" t="str">
        <f ca="1">IFERROR(IF(Data!$C$6="Real",B2109,I2109+J2108+($C$14*$C$12)*(NORMINV(RAND(),$C$15,CHOOSE($G$13,$C$13,F2109,G2109)))),"")</f>
        <v/>
      </c>
      <c r="K2109" s="88" t="str">
        <f>IF(ISNUMBER(A2109), IF($G$16="fixed",$G$17,MIN(H2109*Data!$C$7*$C$16*0.5,$C$17*Data!$C$7))*$C$12,"")</f>
        <v/>
      </c>
      <c r="L2109" s="42" t="str">
        <f t="shared" ca="1" si="990"/>
        <v/>
      </c>
      <c r="M2109" s="44" t="str">
        <f t="shared" ca="1" si="991"/>
        <v/>
      </c>
      <c r="N2109" s="44" t="str">
        <f t="shared" ca="1" si="992"/>
        <v/>
      </c>
      <c r="O2109" s="108" t="str">
        <f t="shared" si="976"/>
        <v/>
      </c>
      <c r="P2109" s="102" t="str">
        <f t="shared" si="977"/>
        <v/>
      </c>
      <c r="Q2109" s="102" t="str">
        <f t="shared" si="978"/>
        <v/>
      </c>
      <c r="R2109" s="120" t="str">
        <f t="shared" si="979"/>
        <v/>
      </c>
      <c r="S2109" s="54" t="str">
        <f t="shared" si="980"/>
        <v/>
      </c>
      <c r="T2109" s="5" t="str">
        <f t="shared" si="981"/>
        <v/>
      </c>
      <c r="U2109" s="152" t="str">
        <f t="shared" si="964"/>
        <v/>
      </c>
      <c r="V2109" s="152" t="str">
        <f t="shared" si="965"/>
        <v/>
      </c>
      <c r="W2109" s="153" t="str">
        <f t="shared" si="966"/>
        <v/>
      </c>
      <c r="X2109" s="153" t="str">
        <f t="shared" si="967"/>
        <v/>
      </c>
      <c r="Y2109" s="153" t="str">
        <f t="shared" si="968"/>
        <v/>
      </c>
      <c r="Z2109" s="153" t="str">
        <f t="shared" si="969"/>
        <v/>
      </c>
      <c r="AA2109" s="152" t="str">
        <f t="shared" si="970"/>
        <v/>
      </c>
      <c r="AB2109" s="152" t="str">
        <f t="shared" si="971"/>
        <v/>
      </c>
      <c r="AC2109" s="154" t="str">
        <f t="shared" si="982"/>
        <v/>
      </c>
      <c r="AD2109" s="154" t="str">
        <f t="shared" si="983"/>
        <v/>
      </c>
      <c r="AE2109" s="3" t="str">
        <f t="shared" si="984"/>
        <v/>
      </c>
      <c r="AF2109" s="3" t="str">
        <f t="shared" si="985"/>
        <v/>
      </c>
      <c r="AG2109" s="3" t="str">
        <f t="shared" si="986"/>
        <v/>
      </c>
      <c r="AH2109" s="4" t="str">
        <f t="shared" si="987"/>
        <v/>
      </c>
      <c r="AI2109" s="75" t="str">
        <f t="shared" si="988"/>
        <v/>
      </c>
      <c r="AJ2109" s="75" t="str">
        <f t="shared" si="989"/>
        <v/>
      </c>
    </row>
    <row r="2110" spans="1:36">
      <c r="A2110" s="41" t="str">
        <f t="shared" si="972"/>
        <v/>
      </c>
      <c r="B2110" s="150" t="str">
        <f>IF(ISNUMBER(A2110),INDEX('MetaTrader Import'!$H$13:$J$5893,TRUNC(((A2110-$A$39+1)-1)/3)+1,MOD((A2110-$A$39+1)-1,3)+1),"")</f>
        <v/>
      </c>
      <c r="C2110" s="43" t="str">
        <f t="shared" si="973"/>
        <v/>
      </c>
      <c r="D2110" s="43" t="str">
        <f t="shared" ca="1" si="963"/>
        <v/>
      </c>
      <c r="E2110" s="43" t="str">
        <f t="shared" si="974"/>
        <v/>
      </c>
      <c r="F2110" s="43" t="str">
        <f t="shared" si="975"/>
        <v/>
      </c>
      <c r="G2110" s="43" t="str">
        <f>IF(A2110&lt;&gt;"",IF(A2110&lt;Data!$G$11*0.25,$C$13/$G$32,IF(A2110&gt;Data!$G$11*0.25,$C$13,$C$13*10)),"")</f>
        <v/>
      </c>
      <c r="H2110" s="43" t="str">
        <f>IF(A2110&lt;&gt;"",IF(Data!$G$9="constant",$C$13,IF(Data!$G$9="squeeze",G2110,F2110)),"")</f>
        <v/>
      </c>
      <c r="I2110" s="38" t="str">
        <f ca="1">IF(ISNUMBER(A2110),NORMINV(RAND(),0,IF(AND(Data!$G$9="squeeze",A2110&lt;Data!$G$11*0.25),$H$32,1)*$C$30*$C$13)*($C$14*$C$12),"")</f>
        <v/>
      </c>
      <c r="J2110" s="42" t="str">
        <f ca="1">IFERROR(IF(Data!$C$6="Real",B2110,I2110+J2109+($C$14*$C$12)*(NORMINV(RAND(),$C$15,CHOOSE($G$13,$C$13,F2110,G2110)))),"")</f>
        <v/>
      </c>
      <c r="K2110" s="88" t="str">
        <f>IF(ISNUMBER(A2110), IF($G$16="fixed",$G$17,MIN(H2110*Data!$C$7*$C$16*0.5,$C$17*Data!$C$7))*$C$12,"")</f>
        <v/>
      </c>
      <c r="L2110" s="42" t="str">
        <f t="shared" ca="1" si="990"/>
        <v/>
      </c>
      <c r="M2110" s="44" t="str">
        <f t="shared" ca="1" si="991"/>
        <v/>
      </c>
      <c r="N2110" s="44" t="str">
        <f t="shared" ca="1" si="992"/>
        <v/>
      </c>
      <c r="O2110" s="108" t="str">
        <f t="shared" si="976"/>
        <v/>
      </c>
      <c r="P2110" s="102" t="str">
        <f t="shared" si="977"/>
        <v/>
      </c>
      <c r="Q2110" s="102" t="str">
        <f t="shared" si="978"/>
        <v/>
      </c>
      <c r="R2110" s="120" t="str">
        <f t="shared" si="979"/>
        <v/>
      </c>
      <c r="S2110" s="54" t="str">
        <f t="shared" si="980"/>
        <v/>
      </c>
      <c r="T2110" s="5" t="str">
        <f t="shared" si="981"/>
        <v/>
      </c>
      <c r="U2110" s="152" t="str">
        <f t="shared" si="964"/>
        <v/>
      </c>
      <c r="V2110" s="152" t="str">
        <f t="shared" si="965"/>
        <v/>
      </c>
      <c r="W2110" s="153" t="str">
        <f t="shared" si="966"/>
        <v/>
      </c>
      <c r="X2110" s="153" t="str">
        <f t="shared" si="967"/>
        <v/>
      </c>
      <c r="Y2110" s="153" t="str">
        <f t="shared" si="968"/>
        <v/>
      </c>
      <c r="Z2110" s="153" t="str">
        <f t="shared" si="969"/>
        <v/>
      </c>
      <c r="AA2110" s="152" t="str">
        <f t="shared" si="970"/>
        <v/>
      </c>
      <c r="AB2110" s="152" t="str">
        <f t="shared" si="971"/>
        <v/>
      </c>
      <c r="AC2110" s="154" t="str">
        <f t="shared" si="982"/>
        <v/>
      </c>
      <c r="AD2110" s="154" t="str">
        <f t="shared" si="983"/>
        <v/>
      </c>
      <c r="AE2110" s="3" t="str">
        <f t="shared" si="984"/>
        <v/>
      </c>
      <c r="AF2110" s="3" t="str">
        <f t="shared" si="985"/>
        <v/>
      </c>
      <c r="AG2110" s="3" t="str">
        <f t="shared" si="986"/>
        <v/>
      </c>
      <c r="AH2110" s="4" t="str">
        <f t="shared" si="987"/>
        <v/>
      </c>
      <c r="AI2110" s="75" t="str">
        <f t="shared" si="988"/>
        <v/>
      </c>
      <c r="AJ2110" s="75" t="str">
        <f t="shared" si="989"/>
        <v/>
      </c>
    </row>
    <row r="2111" spans="1:36">
      <c r="A2111" s="41" t="str">
        <f t="shared" si="972"/>
        <v/>
      </c>
      <c r="B2111" s="150" t="str">
        <f>IF(ISNUMBER(A2111),INDEX('MetaTrader Import'!$H$13:$J$5893,TRUNC(((A2111-$A$39+1)-1)/3)+1,MOD((A2111-$A$39+1)-1,3)+1),"")</f>
        <v/>
      </c>
      <c r="C2111" s="43" t="str">
        <f t="shared" si="973"/>
        <v/>
      </c>
      <c r="D2111" s="43" t="str">
        <f t="shared" ca="1" si="963"/>
        <v/>
      </c>
      <c r="E2111" s="43" t="str">
        <f t="shared" si="974"/>
        <v/>
      </c>
      <c r="F2111" s="43" t="str">
        <f t="shared" si="975"/>
        <v/>
      </c>
      <c r="G2111" s="43" t="str">
        <f>IF(A2111&lt;&gt;"",IF(A2111&lt;Data!$G$11*0.25,$C$13/$G$32,IF(A2111&gt;Data!$G$11*0.25,$C$13,$C$13*10)),"")</f>
        <v/>
      </c>
      <c r="H2111" s="43" t="str">
        <f>IF(A2111&lt;&gt;"",IF(Data!$G$9="constant",$C$13,IF(Data!$G$9="squeeze",G2111,F2111)),"")</f>
        <v/>
      </c>
      <c r="I2111" s="38" t="str">
        <f ca="1">IF(ISNUMBER(A2111),NORMINV(RAND(),0,IF(AND(Data!$G$9="squeeze",A2111&lt;Data!$G$11*0.25),$H$32,1)*$C$30*$C$13)*($C$14*$C$12),"")</f>
        <v/>
      </c>
      <c r="J2111" s="42" t="str">
        <f ca="1">IFERROR(IF(Data!$C$6="Real",B2111,I2111+J2110+($C$14*$C$12)*(NORMINV(RAND(),$C$15,CHOOSE($G$13,$C$13,F2111,G2111)))),"")</f>
        <v/>
      </c>
      <c r="K2111" s="88" t="str">
        <f>IF(ISNUMBER(A2111), IF($G$16="fixed",$G$17,MIN(H2111*Data!$C$7*$C$16*0.5,$C$17*Data!$C$7))*$C$12,"")</f>
        <v/>
      </c>
      <c r="L2111" s="42" t="str">
        <f t="shared" ca="1" si="990"/>
        <v/>
      </c>
      <c r="M2111" s="44" t="str">
        <f t="shared" ca="1" si="991"/>
        <v/>
      </c>
      <c r="N2111" s="44" t="str">
        <f t="shared" ca="1" si="992"/>
        <v/>
      </c>
      <c r="O2111" s="108" t="str">
        <f t="shared" si="976"/>
        <v/>
      </c>
      <c r="P2111" s="102" t="str">
        <f t="shared" si="977"/>
        <v/>
      </c>
      <c r="Q2111" s="102" t="str">
        <f t="shared" si="978"/>
        <v/>
      </c>
      <c r="R2111" s="120" t="str">
        <f t="shared" si="979"/>
        <v/>
      </c>
      <c r="S2111" s="54" t="str">
        <f t="shared" si="980"/>
        <v/>
      </c>
      <c r="T2111" s="5" t="str">
        <f t="shared" si="981"/>
        <v/>
      </c>
      <c r="U2111" s="152" t="str">
        <f t="shared" si="964"/>
        <v/>
      </c>
      <c r="V2111" s="152" t="str">
        <f t="shared" si="965"/>
        <v/>
      </c>
      <c r="W2111" s="153" t="str">
        <f t="shared" si="966"/>
        <v/>
      </c>
      <c r="X2111" s="153" t="str">
        <f t="shared" si="967"/>
        <v/>
      </c>
      <c r="Y2111" s="153" t="str">
        <f t="shared" si="968"/>
        <v/>
      </c>
      <c r="Z2111" s="153" t="str">
        <f t="shared" si="969"/>
        <v/>
      </c>
      <c r="AA2111" s="152" t="str">
        <f t="shared" si="970"/>
        <v/>
      </c>
      <c r="AB2111" s="152" t="str">
        <f t="shared" si="971"/>
        <v/>
      </c>
      <c r="AC2111" s="154" t="str">
        <f t="shared" si="982"/>
        <v/>
      </c>
      <c r="AD2111" s="154" t="str">
        <f t="shared" si="983"/>
        <v/>
      </c>
      <c r="AE2111" s="3" t="str">
        <f t="shared" si="984"/>
        <v/>
      </c>
      <c r="AF2111" s="3" t="str">
        <f t="shared" si="985"/>
        <v/>
      </c>
      <c r="AG2111" s="3" t="str">
        <f t="shared" si="986"/>
        <v/>
      </c>
      <c r="AH2111" s="4" t="str">
        <f t="shared" si="987"/>
        <v/>
      </c>
      <c r="AI2111" s="75" t="str">
        <f t="shared" si="988"/>
        <v/>
      </c>
      <c r="AJ2111" s="75" t="str">
        <f t="shared" si="989"/>
        <v/>
      </c>
    </row>
    <row r="2112" spans="1:36">
      <c r="A2112" s="41" t="str">
        <f t="shared" si="972"/>
        <v/>
      </c>
      <c r="B2112" s="150" t="str">
        <f>IF(ISNUMBER(A2112),INDEX('MetaTrader Import'!$H$13:$J$5893,TRUNC(((A2112-$A$39+1)-1)/3)+1,MOD((A2112-$A$39+1)-1,3)+1),"")</f>
        <v/>
      </c>
      <c r="C2112" s="43" t="str">
        <f t="shared" si="973"/>
        <v/>
      </c>
      <c r="D2112" s="43" t="str">
        <f t="shared" ca="1" si="963"/>
        <v/>
      </c>
      <c r="E2112" s="43" t="str">
        <f t="shared" si="974"/>
        <v/>
      </c>
      <c r="F2112" s="43" t="str">
        <f t="shared" si="975"/>
        <v/>
      </c>
      <c r="G2112" s="43" t="str">
        <f>IF(A2112&lt;&gt;"",IF(A2112&lt;Data!$G$11*0.25,$C$13/$G$32,IF(A2112&gt;Data!$G$11*0.25,$C$13,$C$13*10)),"")</f>
        <v/>
      </c>
      <c r="H2112" s="43" t="str">
        <f>IF(A2112&lt;&gt;"",IF(Data!$G$9="constant",$C$13,IF(Data!$G$9="squeeze",G2112,F2112)),"")</f>
        <v/>
      </c>
      <c r="I2112" s="38" t="str">
        <f ca="1">IF(ISNUMBER(A2112),NORMINV(RAND(),0,IF(AND(Data!$G$9="squeeze",A2112&lt;Data!$G$11*0.25),$H$32,1)*$C$30*$C$13)*($C$14*$C$12),"")</f>
        <v/>
      </c>
      <c r="J2112" s="42" t="str">
        <f ca="1">IFERROR(IF(Data!$C$6="Real",B2112,I2112+J2111+($C$14*$C$12)*(NORMINV(RAND(),$C$15,CHOOSE($G$13,$C$13,F2112,G2112)))),"")</f>
        <v/>
      </c>
      <c r="K2112" s="88" t="str">
        <f>IF(ISNUMBER(A2112), IF($G$16="fixed",$G$17,MIN(H2112*Data!$C$7*$C$16*0.5,$C$17*Data!$C$7))*$C$12,"")</f>
        <v/>
      </c>
      <c r="L2112" s="42" t="str">
        <f t="shared" ca="1" si="990"/>
        <v/>
      </c>
      <c r="M2112" s="44" t="str">
        <f t="shared" ca="1" si="991"/>
        <v/>
      </c>
      <c r="N2112" s="44" t="str">
        <f t="shared" ca="1" si="992"/>
        <v/>
      </c>
      <c r="O2112" s="108" t="str">
        <f t="shared" si="976"/>
        <v/>
      </c>
      <c r="P2112" s="102" t="str">
        <f t="shared" si="977"/>
        <v/>
      </c>
      <c r="Q2112" s="102" t="str">
        <f t="shared" si="978"/>
        <v/>
      </c>
      <c r="R2112" s="120" t="str">
        <f t="shared" si="979"/>
        <v/>
      </c>
      <c r="S2112" s="54" t="str">
        <f t="shared" si="980"/>
        <v/>
      </c>
      <c r="T2112" s="5" t="str">
        <f t="shared" si="981"/>
        <v/>
      </c>
      <c r="U2112" s="152" t="str">
        <f t="shared" si="964"/>
        <v/>
      </c>
      <c r="V2112" s="152" t="str">
        <f t="shared" si="965"/>
        <v/>
      </c>
      <c r="W2112" s="153" t="str">
        <f t="shared" si="966"/>
        <v/>
      </c>
      <c r="X2112" s="153" t="str">
        <f t="shared" si="967"/>
        <v/>
      </c>
      <c r="Y2112" s="153" t="str">
        <f t="shared" si="968"/>
        <v/>
      </c>
      <c r="Z2112" s="153" t="str">
        <f t="shared" si="969"/>
        <v/>
      </c>
      <c r="AA2112" s="152" t="str">
        <f t="shared" si="970"/>
        <v/>
      </c>
      <c r="AB2112" s="152" t="str">
        <f t="shared" si="971"/>
        <v/>
      </c>
      <c r="AC2112" s="154" t="str">
        <f t="shared" si="982"/>
        <v/>
      </c>
      <c r="AD2112" s="154" t="str">
        <f t="shared" si="983"/>
        <v/>
      </c>
      <c r="AE2112" s="3" t="str">
        <f t="shared" si="984"/>
        <v/>
      </c>
      <c r="AF2112" s="3" t="str">
        <f t="shared" si="985"/>
        <v/>
      </c>
      <c r="AG2112" s="3" t="str">
        <f t="shared" si="986"/>
        <v/>
      </c>
      <c r="AH2112" s="4" t="str">
        <f t="shared" si="987"/>
        <v/>
      </c>
      <c r="AI2112" s="75" t="str">
        <f t="shared" si="988"/>
        <v/>
      </c>
      <c r="AJ2112" s="75" t="str">
        <f t="shared" si="989"/>
        <v/>
      </c>
    </row>
    <row r="2113" spans="1:36">
      <c r="A2113" s="41" t="str">
        <f t="shared" si="972"/>
        <v/>
      </c>
      <c r="B2113" s="150" t="str">
        <f>IF(ISNUMBER(A2113),INDEX('MetaTrader Import'!$H$13:$J$5893,TRUNC(((A2113-$A$39+1)-1)/3)+1,MOD((A2113-$A$39+1)-1,3)+1),"")</f>
        <v/>
      </c>
      <c r="C2113" s="43" t="str">
        <f t="shared" si="973"/>
        <v/>
      </c>
      <c r="D2113" s="43" t="str">
        <f t="shared" ca="1" si="963"/>
        <v/>
      </c>
      <c r="E2113" s="43" t="str">
        <f t="shared" si="974"/>
        <v/>
      </c>
      <c r="F2113" s="43" t="str">
        <f t="shared" si="975"/>
        <v/>
      </c>
      <c r="G2113" s="43" t="str">
        <f>IF(A2113&lt;&gt;"",IF(A2113&lt;Data!$G$11*0.25,$C$13/$G$32,IF(A2113&gt;Data!$G$11*0.25,$C$13,$C$13*10)),"")</f>
        <v/>
      </c>
      <c r="H2113" s="43" t="str">
        <f>IF(A2113&lt;&gt;"",IF(Data!$G$9="constant",$C$13,IF(Data!$G$9="squeeze",G2113,F2113)),"")</f>
        <v/>
      </c>
      <c r="I2113" s="38" t="str">
        <f ca="1">IF(ISNUMBER(A2113),NORMINV(RAND(),0,IF(AND(Data!$G$9="squeeze",A2113&lt;Data!$G$11*0.25),$H$32,1)*$C$30*$C$13)*($C$14*$C$12),"")</f>
        <v/>
      </c>
      <c r="J2113" s="42" t="str">
        <f ca="1">IFERROR(IF(Data!$C$6="Real",B2113,I2113+J2112+($C$14*$C$12)*(NORMINV(RAND(),$C$15,CHOOSE($G$13,$C$13,F2113,G2113)))),"")</f>
        <v/>
      </c>
      <c r="K2113" s="88" t="str">
        <f>IF(ISNUMBER(A2113), IF($G$16="fixed",$G$17,MIN(H2113*Data!$C$7*$C$16*0.5,$C$17*Data!$C$7))*$C$12,"")</f>
        <v/>
      </c>
      <c r="L2113" s="42" t="str">
        <f t="shared" ca="1" si="990"/>
        <v/>
      </c>
      <c r="M2113" s="44" t="str">
        <f t="shared" ca="1" si="991"/>
        <v/>
      </c>
      <c r="N2113" s="44" t="str">
        <f t="shared" ca="1" si="992"/>
        <v/>
      </c>
      <c r="O2113" s="108" t="str">
        <f t="shared" si="976"/>
        <v/>
      </c>
      <c r="P2113" s="102" t="str">
        <f t="shared" si="977"/>
        <v/>
      </c>
      <c r="Q2113" s="102" t="str">
        <f t="shared" si="978"/>
        <v/>
      </c>
      <c r="R2113" s="120" t="str">
        <f t="shared" si="979"/>
        <v/>
      </c>
      <c r="S2113" s="54" t="str">
        <f t="shared" si="980"/>
        <v/>
      </c>
      <c r="T2113" s="5" t="str">
        <f t="shared" si="981"/>
        <v/>
      </c>
      <c r="U2113" s="152" t="str">
        <f t="shared" si="964"/>
        <v/>
      </c>
      <c r="V2113" s="152" t="str">
        <f t="shared" si="965"/>
        <v/>
      </c>
      <c r="W2113" s="153" t="str">
        <f t="shared" si="966"/>
        <v/>
      </c>
      <c r="X2113" s="153" t="str">
        <f t="shared" si="967"/>
        <v/>
      </c>
      <c r="Y2113" s="153" t="str">
        <f t="shared" si="968"/>
        <v/>
      </c>
      <c r="Z2113" s="153" t="str">
        <f t="shared" si="969"/>
        <v/>
      </c>
      <c r="AA2113" s="152" t="str">
        <f t="shared" si="970"/>
        <v/>
      </c>
      <c r="AB2113" s="152" t="str">
        <f t="shared" si="971"/>
        <v/>
      </c>
      <c r="AC2113" s="154" t="str">
        <f t="shared" si="982"/>
        <v/>
      </c>
      <c r="AD2113" s="154" t="str">
        <f t="shared" si="983"/>
        <v/>
      </c>
      <c r="AE2113" s="3" t="str">
        <f t="shared" si="984"/>
        <v/>
      </c>
      <c r="AF2113" s="3" t="str">
        <f t="shared" si="985"/>
        <v/>
      </c>
      <c r="AG2113" s="3" t="str">
        <f t="shared" si="986"/>
        <v/>
      </c>
      <c r="AH2113" s="4" t="str">
        <f t="shared" si="987"/>
        <v/>
      </c>
      <c r="AI2113" s="75" t="str">
        <f t="shared" si="988"/>
        <v/>
      </c>
      <c r="AJ2113" s="75" t="str">
        <f t="shared" si="989"/>
        <v/>
      </c>
    </row>
    <row r="2114" spans="1:36">
      <c r="A2114" s="41" t="str">
        <f t="shared" si="972"/>
        <v/>
      </c>
      <c r="B2114" s="150" t="str">
        <f>IF(ISNUMBER(A2114),INDEX('MetaTrader Import'!$H$13:$J$5893,TRUNC(((A2114-$A$39+1)-1)/3)+1,MOD((A2114-$A$39+1)-1,3)+1),"")</f>
        <v/>
      </c>
      <c r="C2114" s="43" t="str">
        <f t="shared" si="973"/>
        <v/>
      </c>
      <c r="D2114" s="43" t="str">
        <f t="shared" ca="1" si="963"/>
        <v/>
      </c>
      <c r="E2114" s="43" t="str">
        <f t="shared" si="974"/>
        <v/>
      </c>
      <c r="F2114" s="43" t="str">
        <f t="shared" si="975"/>
        <v/>
      </c>
      <c r="G2114" s="43" t="str">
        <f>IF(A2114&lt;&gt;"",IF(A2114&lt;Data!$G$11*0.25,$C$13/$G$32,IF(A2114&gt;Data!$G$11*0.25,$C$13,$C$13*10)),"")</f>
        <v/>
      </c>
      <c r="H2114" s="43" t="str">
        <f>IF(A2114&lt;&gt;"",IF(Data!$G$9="constant",$C$13,IF(Data!$G$9="squeeze",G2114,F2114)),"")</f>
        <v/>
      </c>
      <c r="I2114" s="38" t="str">
        <f ca="1">IF(ISNUMBER(A2114),NORMINV(RAND(),0,IF(AND(Data!$G$9="squeeze",A2114&lt;Data!$G$11*0.25),$H$32,1)*$C$30*$C$13)*($C$14*$C$12),"")</f>
        <v/>
      </c>
      <c r="J2114" s="42" t="str">
        <f ca="1">IFERROR(IF(Data!$C$6="Real",B2114,I2114+J2113+($C$14*$C$12)*(NORMINV(RAND(),$C$15,CHOOSE($G$13,$C$13,F2114,G2114)))),"")</f>
        <v/>
      </c>
      <c r="K2114" s="88" t="str">
        <f>IF(ISNUMBER(A2114), IF($G$16="fixed",$G$17,MIN(H2114*Data!$C$7*$C$16*0.5,$C$17*Data!$C$7))*$C$12,"")</f>
        <v/>
      </c>
      <c r="L2114" s="42" t="str">
        <f t="shared" ca="1" si="990"/>
        <v/>
      </c>
      <c r="M2114" s="44" t="str">
        <f t="shared" ca="1" si="991"/>
        <v/>
      </c>
      <c r="N2114" s="44" t="str">
        <f t="shared" ca="1" si="992"/>
        <v/>
      </c>
      <c r="O2114" s="108" t="str">
        <f t="shared" si="976"/>
        <v/>
      </c>
      <c r="P2114" s="102" t="str">
        <f t="shared" si="977"/>
        <v/>
      </c>
      <c r="Q2114" s="102" t="str">
        <f t="shared" si="978"/>
        <v/>
      </c>
      <c r="R2114" s="120" t="str">
        <f t="shared" si="979"/>
        <v/>
      </c>
      <c r="S2114" s="54" t="str">
        <f t="shared" si="980"/>
        <v/>
      </c>
      <c r="T2114" s="5" t="str">
        <f t="shared" si="981"/>
        <v/>
      </c>
      <c r="U2114" s="152" t="str">
        <f t="shared" si="964"/>
        <v/>
      </c>
      <c r="V2114" s="152" t="str">
        <f t="shared" si="965"/>
        <v/>
      </c>
      <c r="W2114" s="153" t="str">
        <f t="shared" si="966"/>
        <v/>
      </c>
      <c r="X2114" s="153" t="str">
        <f t="shared" si="967"/>
        <v/>
      </c>
      <c r="Y2114" s="153" t="str">
        <f t="shared" si="968"/>
        <v/>
      </c>
      <c r="Z2114" s="153" t="str">
        <f t="shared" si="969"/>
        <v/>
      </c>
      <c r="AA2114" s="152" t="str">
        <f t="shared" si="970"/>
        <v/>
      </c>
      <c r="AB2114" s="152" t="str">
        <f t="shared" si="971"/>
        <v/>
      </c>
      <c r="AC2114" s="154" t="str">
        <f t="shared" si="982"/>
        <v/>
      </c>
      <c r="AD2114" s="154" t="str">
        <f t="shared" si="983"/>
        <v/>
      </c>
      <c r="AE2114" s="3" t="str">
        <f t="shared" si="984"/>
        <v/>
      </c>
      <c r="AF2114" s="3" t="str">
        <f t="shared" si="985"/>
        <v/>
      </c>
      <c r="AG2114" s="3" t="str">
        <f t="shared" si="986"/>
        <v/>
      </c>
      <c r="AH2114" s="4" t="str">
        <f t="shared" si="987"/>
        <v/>
      </c>
      <c r="AI2114" s="75" t="str">
        <f t="shared" si="988"/>
        <v/>
      </c>
      <c r="AJ2114" s="75" t="str">
        <f t="shared" si="989"/>
        <v/>
      </c>
    </row>
    <row r="2115" spans="1:36">
      <c r="A2115" s="41" t="str">
        <f t="shared" si="972"/>
        <v/>
      </c>
      <c r="B2115" s="150" t="str">
        <f>IF(ISNUMBER(A2115),INDEX('MetaTrader Import'!$H$13:$J$5893,TRUNC(((A2115-$A$39+1)-1)/3)+1,MOD((A2115-$A$39+1)-1,3)+1),"")</f>
        <v/>
      </c>
      <c r="C2115" s="43" t="str">
        <f t="shared" si="973"/>
        <v/>
      </c>
      <c r="D2115" s="43" t="str">
        <f t="shared" ref="D2115:D2178" ca="1" si="993">IF(A2115&lt;&gt;"",NORMINV(RAND(),($C$23-C2115)*$C$28,$C$27)+NORMINV(RAND(),IF(RAND()&gt;$C$26,$C$25,0),$C$27),"")</f>
        <v/>
      </c>
      <c r="E2115" s="43" t="str">
        <f t="shared" si="974"/>
        <v/>
      </c>
      <c r="F2115" s="43" t="str">
        <f t="shared" si="975"/>
        <v/>
      </c>
      <c r="G2115" s="43" t="str">
        <f>IF(A2115&lt;&gt;"",IF(A2115&lt;Data!$G$11*0.25,$C$13/$G$32,IF(A2115&gt;Data!$G$11*0.25,$C$13,$C$13*10)),"")</f>
        <v/>
      </c>
      <c r="H2115" s="43" t="str">
        <f>IF(A2115&lt;&gt;"",IF(Data!$G$9="constant",$C$13,IF(Data!$G$9="squeeze",G2115,F2115)),"")</f>
        <v/>
      </c>
      <c r="I2115" s="38" t="str">
        <f ca="1">IF(ISNUMBER(A2115),NORMINV(RAND(),0,IF(AND(Data!$G$9="squeeze",A2115&lt;Data!$G$11*0.25),$H$32,1)*$C$30*$C$13)*($C$14*$C$12),"")</f>
        <v/>
      </c>
      <c r="J2115" s="42" t="str">
        <f ca="1">IFERROR(IF(Data!$C$6="Real",B2115,I2115+J2114+($C$14*$C$12)*(NORMINV(RAND(),$C$15,CHOOSE($G$13,$C$13,F2115,G2115)))),"")</f>
        <v/>
      </c>
      <c r="K2115" s="88" t="str">
        <f>IF(ISNUMBER(A2115), IF($G$16="fixed",$G$17,MIN(H2115*Data!$C$7*$C$16*0.5,$C$17*Data!$C$7))*$C$12,"")</f>
        <v/>
      </c>
      <c r="L2115" s="42" t="str">
        <f t="shared" ca="1" si="990"/>
        <v/>
      </c>
      <c r="M2115" s="44" t="str">
        <f t="shared" ca="1" si="991"/>
        <v/>
      </c>
      <c r="N2115" s="44" t="str">
        <f t="shared" ca="1" si="992"/>
        <v/>
      </c>
      <c r="O2115" s="108" t="str">
        <f t="shared" si="976"/>
        <v/>
      </c>
      <c r="P2115" s="102" t="str">
        <f t="shared" si="977"/>
        <v/>
      </c>
      <c r="Q2115" s="102" t="str">
        <f t="shared" si="978"/>
        <v/>
      </c>
      <c r="R2115" s="120" t="str">
        <f t="shared" si="979"/>
        <v/>
      </c>
      <c r="S2115" s="54" t="str">
        <f t="shared" si="980"/>
        <v/>
      </c>
      <c r="T2115" s="5" t="str">
        <f t="shared" si="981"/>
        <v/>
      </c>
      <c r="U2115" s="152" t="str">
        <f t="shared" ref="U2115:U2178" si="994">IF(NOT(ISNUMBER(T2115)),"",IF(S2115=1,T2115,IF(M2115&gt;U2114,M2115,IF(ISNUMBER(U2114),U2114,""))))</f>
        <v/>
      </c>
      <c r="V2115" s="152" t="str">
        <f t="shared" ref="V2115:V2178" si="995">IF(NOT(ISNUMBER(T2115)),"",IF(S2115=1,T2115,IF(N2115&lt;V2114,N2115,IF(ISNUMBER(V2114),V2114,""))))</f>
        <v/>
      </c>
      <c r="W2115" s="153" t="str">
        <f t="shared" ref="W2115:W2178" si="996">IF(NOT(ISNUMBER(T2115)),"",MIN($F$24,IF(TRUNC((U2115-T2115)/$E$24*$G$12)+0&gt;IF(ISNUMBER(W2114),W2114,0),TRUNC((U2115-T2115)/$E$24*$G$12)+0,IF(ISNUMBER(W2114),W2114,0))))</f>
        <v/>
      </c>
      <c r="X2115" s="153" t="str">
        <f t="shared" ref="X2115:X2178" si="997">IF(NOT(ISNUMBER(T2115)),"",MIN($F$24,IF(-TRUNC((V2115-T2115)/$E$24*$G$12)+0&gt;IF(ISNUMBER(X2114),X2114,0),-TRUNC((V2115-T2115)/$E$24*$G$12)+0,IF(ISNUMBER(X2114),X2114,0))))</f>
        <v/>
      </c>
      <c r="Y2115" s="153" t="str">
        <f t="shared" ref="Y2115:Y2178" si="998">IF(ISNUMBER(W2115),(IF(W2115=0,0,1))*IF(ABS($I$24)=2,POWER(2,W2115-1),W2115)*SIGN($I$24)*$K$24,"")</f>
        <v/>
      </c>
      <c r="Z2115" s="153" t="str">
        <f t="shared" ref="Z2115:Z2178" si="999">IF(ISNUMBER(X2115),(IF(X2115=0,0,1))*IF(ABS($I$24)=2,POWER(2,X2115-1),X2115)*SIGN($I$24)*$K$24,"")</f>
        <v/>
      </c>
      <c r="AA2115" s="152" t="str">
        <f t="shared" ref="AA2115:AA2178" si="1000">IF(OR(NOT(ISNUMBER(T2115)),W2115&lt;1),"",IF(OR(NOT(ISNUMBER(W2114)),W2114=0),IF(SIGN(Y2115)=1,M2115,N2115),(Y2114*AA2114+(Y2115-Y2114)*IF(SIGN(Y2115)=1,M2115,N2115))/Y2115))</f>
        <v/>
      </c>
      <c r="AB2115" s="152" t="str">
        <f t="shared" ref="AB2115:AB2178" si="1001">IF(OR(NOT(ISNUMBER(T2115)),X2115&lt;1),"",IF(OR(NOT(ISNUMBER(X2114)),X2114=0),IF(SIGN(Z2115)=1,N2115,M2115),(Z2114*AB2114+(Z2115-Z2114)*IF(SIGN(Z2115)=1,N2115,M2115))/Z2115))</f>
        <v/>
      </c>
      <c r="AC2115" s="154" t="str">
        <f t="shared" si="982"/>
        <v/>
      </c>
      <c r="AD2115" s="154" t="str">
        <f t="shared" si="983"/>
        <v/>
      </c>
      <c r="AE2115" s="3" t="str">
        <f t="shared" si="984"/>
        <v/>
      </c>
      <c r="AF2115" s="3" t="str">
        <f t="shared" si="985"/>
        <v/>
      </c>
      <c r="AG2115" s="3" t="str">
        <f t="shared" si="986"/>
        <v/>
      </c>
      <c r="AH2115" s="4" t="str">
        <f t="shared" si="987"/>
        <v/>
      </c>
      <c r="AI2115" s="75" t="str">
        <f t="shared" si="988"/>
        <v/>
      </c>
      <c r="AJ2115" s="75" t="str">
        <f t="shared" si="989"/>
        <v/>
      </c>
    </row>
    <row r="2116" spans="1:36">
      <c r="A2116" s="41" t="str">
        <f t="shared" ref="A2116:A2179" si="1002">IFERROR(IF(A2115+1&gt;$C$19,"",A2115+1),"")</f>
        <v/>
      </c>
      <c r="B2116" s="150" t="str">
        <f>IF(ISNUMBER(A2116),INDEX('MetaTrader Import'!$H$13:$J$5893,TRUNC(((A2116-$A$39+1)-1)/3)+1,MOD((A2116-$A$39+1)-1,3)+1),"")</f>
        <v/>
      </c>
      <c r="C2116" s="43" t="str">
        <f t="shared" ref="C2116:C2179" si="1003">IF(A2116&lt;&gt;"",E2115,"")</f>
        <v/>
      </c>
      <c r="D2116" s="43" t="str">
        <f t="shared" ca="1" si="993"/>
        <v/>
      </c>
      <c r="E2116" s="43" t="str">
        <f t="shared" ref="E2116:E2179" si="1004">IF(A2116&lt;&gt;"",C2116+D2116,"")</f>
        <v/>
      </c>
      <c r="F2116" s="43" t="str">
        <f t="shared" ref="F2116:F2179" si="1005">IF(A2116&lt;&gt;"",$C$13*ABS(E2116)/$C$23,"")</f>
        <v/>
      </c>
      <c r="G2116" s="43" t="str">
        <f>IF(A2116&lt;&gt;"",IF(A2116&lt;Data!$G$11*0.25,$C$13/$G$32,IF(A2116&gt;Data!$G$11*0.25,$C$13,$C$13*10)),"")</f>
        <v/>
      </c>
      <c r="H2116" s="43" t="str">
        <f>IF(A2116&lt;&gt;"",IF(Data!$G$9="constant",$C$13,IF(Data!$G$9="squeeze",G2116,F2116)),"")</f>
        <v/>
      </c>
      <c r="I2116" s="38" t="str">
        <f ca="1">IF(ISNUMBER(A2116),NORMINV(RAND(),0,IF(AND(Data!$G$9="squeeze",A2116&lt;Data!$G$11*0.25),$H$32,1)*$C$30*$C$13)*($C$14*$C$12),"")</f>
        <v/>
      </c>
      <c r="J2116" s="42" t="str">
        <f ca="1">IFERROR(IF(Data!$C$6="Real",B2116,I2116+J2115+($C$14*$C$12)*(NORMINV(RAND(),$C$15,CHOOSE($G$13,$C$13,F2116,G2116)))),"")</f>
        <v/>
      </c>
      <c r="K2116" s="88" t="str">
        <f>IF(ISNUMBER(A2116), IF($G$16="fixed",$G$17,MIN(H2116*Data!$C$7*$C$16*0.5,$C$17*Data!$C$7))*$C$12,"")</f>
        <v/>
      </c>
      <c r="L2116" s="42" t="str">
        <f t="shared" ca="1" si="990"/>
        <v/>
      </c>
      <c r="M2116" s="44" t="str">
        <f t="shared" ca="1" si="991"/>
        <v/>
      </c>
      <c r="N2116" s="44" t="str">
        <f t="shared" ca="1" si="992"/>
        <v/>
      </c>
      <c r="O2116" s="108" t="str">
        <f t="shared" ref="O2116:O2179" si="1006">IF(ISNUMBER(A2116),$G$12*SLOPE(L2102:L2116,A2102:A2116),"")</f>
        <v/>
      </c>
      <c r="P2116" s="102" t="str">
        <f t="shared" ref="P2116:P2179" si="1007">IF(ISNUMBER(A2116),STDEV(L2102:L2116)*$G$12,"")</f>
        <v/>
      </c>
      <c r="Q2116" s="102" t="str">
        <f t="shared" ref="Q2116:Q2179" si="1008">IF(ISNUMBER(A2116),SLOPE(P2102:P2116,A2102:A2116),"")</f>
        <v/>
      </c>
      <c r="R2116" s="120" t="str">
        <f t="shared" ref="R2116:R2179" si="1009">IF(ISNUMBER(A2116),R2115+S2115,"")</f>
        <v/>
      </c>
      <c r="S2116" s="54" t="str">
        <f t="shared" ref="S2116:S2179" si="1010">IF(ISNUMBER(A2116),IF(AND(R2116&lt;$M$24,Q2116&lt;$F$28,ABS(O2116)&lt;$F$27,P2116&lt;$F$26,NOT(ISNUMBER(T2115))),1,0),"")</f>
        <v/>
      </c>
      <c r="T2116" s="5" t="str">
        <f t="shared" ref="T2116:T2179" si="1011">IF(ISNUMBER(A2116),IF(S2116=1,L2116,IF(AG2115="Y","",IF(ISNUMBER(T2115),T2115,""))),"")</f>
        <v/>
      </c>
      <c r="U2116" s="152" t="str">
        <f t="shared" si="994"/>
        <v/>
      </c>
      <c r="V2116" s="152" t="str">
        <f t="shared" si="995"/>
        <v/>
      </c>
      <c r="W2116" s="153" t="str">
        <f t="shared" si="996"/>
        <v/>
      </c>
      <c r="X2116" s="153" t="str">
        <f t="shared" si="997"/>
        <v/>
      </c>
      <c r="Y2116" s="153" t="str">
        <f t="shared" si="998"/>
        <v/>
      </c>
      <c r="Z2116" s="153" t="str">
        <f t="shared" si="999"/>
        <v/>
      </c>
      <c r="AA2116" s="152" t="str">
        <f t="shared" si="1000"/>
        <v/>
      </c>
      <c r="AB2116" s="152" t="str">
        <f t="shared" si="1001"/>
        <v/>
      </c>
      <c r="AC2116" s="154" t="str">
        <f t="shared" ref="AC2116:AC2179" si="1012">IFERROR(-SIGN(Y2116)*(AA2116-IF(SIGN(Y2116)=1,N2116,M2116))*$G$12*ABS(Y2116),"")</f>
        <v/>
      </c>
      <c r="AD2116" s="154" t="str">
        <f t="shared" ref="AD2116:AD2179" si="1013">IFERROR(SIGN(Z2116)*(AB2116-IF(SIGN(Z2116)=1,M2116,N2116))*$G$12*ABS(Z2116),"")</f>
        <v/>
      </c>
      <c r="AE2116" s="3" t="str">
        <f t="shared" ref="AE2116:AE2179" si="1014">IF(ISNUMBER(A2116),IFERROR((IF(ISNUMBER(AC2116),AC2116,0)+IF(ISNUMBER(AD2116),AD2116,0))/(ABS(Y2116)+ABS(Z2116)),0),"")</f>
        <v/>
      </c>
      <c r="AF2116" s="3" t="str">
        <f t="shared" ref="AF2116:AF2179" si="1015">IF(ISNUMBER(A2116),IF(ISNUMBER(AC2116),AC2116,0)+IF(ISNUMBER(AD2116),AD2116,0),"")</f>
        <v/>
      </c>
      <c r="AG2116" s="3" t="str">
        <f t="shared" ref="AG2116:AG2179" si="1016">IF(NOT(ISNUMBER(T2116)),"",IF(OR(AF2116&gt;$G$24,AF2116&lt;-$H$24,A2116+1&gt;$C$19),"Y","N"))</f>
        <v/>
      </c>
      <c r="AH2116" s="4" t="str">
        <f t="shared" ref="AH2116:AH2179" si="1017">IF(AG2116="y",AF2116*10*$C$11,"")</f>
        <v/>
      </c>
      <c r="AI2116" s="75" t="str">
        <f t="shared" ref="AI2116:AI2179" si="1018">IF(ISNUMBER(A2116),IF(ISNUMBER(AH2116),AJ2116,AF2116*10*$C$11+AJ2116),"")</f>
        <v/>
      </c>
      <c r="AJ2116" s="75" t="str">
        <f t="shared" ref="AJ2116:AJ2179" si="1019">IF(ISNUMBER(A2116),AJ2115+IF(ISNUMBER(AH2116),AH2116,0),"")</f>
        <v/>
      </c>
    </row>
    <row r="2117" spans="1:36">
      <c r="A2117" s="41" t="str">
        <f t="shared" si="1002"/>
        <v/>
      </c>
      <c r="B2117" s="150" t="str">
        <f>IF(ISNUMBER(A2117),INDEX('MetaTrader Import'!$H$13:$J$5893,TRUNC(((A2117-$A$39+1)-1)/3)+1,MOD((A2117-$A$39+1)-1,3)+1),"")</f>
        <v/>
      </c>
      <c r="C2117" s="43" t="str">
        <f t="shared" si="1003"/>
        <v/>
      </c>
      <c r="D2117" s="43" t="str">
        <f t="shared" ca="1" si="993"/>
        <v/>
      </c>
      <c r="E2117" s="43" t="str">
        <f t="shared" si="1004"/>
        <v/>
      </c>
      <c r="F2117" s="43" t="str">
        <f t="shared" si="1005"/>
        <v/>
      </c>
      <c r="G2117" s="43" t="str">
        <f>IF(A2117&lt;&gt;"",IF(A2117&lt;Data!$G$11*0.25,$C$13/$G$32,IF(A2117&gt;Data!$G$11*0.25,$C$13,$C$13*10)),"")</f>
        <v/>
      </c>
      <c r="H2117" s="43" t="str">
        <f>IF(A2117&lt;&gt;"",IF(Data!$G$9="constant",$C$13,IF(Data!$G$9="squeeze",G2117,F2117)),"")</f>
        <v/>
      </c>
      <c r="I2117" s="38" t="str">
        <f ca="1">IF(ISNUMBER(A2117),NORMINV(RAND(),0,IF(AND(Data!$G$9="squeeze",A2117&lt;Data!$G$11*0.25),$H$32,1)*$C$30*$C$13)*($C$14*$C$12),"")</f>
        <v/>
      </c>
      <c r="J2117" s="42" t="str">
        <f ca="1">IFERROR(IF(Data!$C$6="Real",B2117,I2117+J2116+($C$14*$C$12)*(NORMINV(RAND(),$C$15,CHOOSE($G$13,$C$13,F2117,G2117)))),"")</f>
        <v/>
      </c>
      <c r="K2117" s="88" t="str">
        <f>IF(ISNUMBER(A2117), IF($G$16="fixed",$G$17,MIN(H2117*Data!$C$7*$C$16*0.5,$C$17*Data!$C$7))*$C$12,"")</f>
        <v/>
      </c>
      <c r="L2117" s="42" t="str">
        <f t="shared" ca="1" si="990"/>
        <v/>
      </c>
      <c r="M2117" s="44" t="str">
        <f t="shared" ca="1" si="991"/>
        <v/>
      </c>
      <c r="N2117" s="44" t="str">
        <f t="shared" ca="1" si="992"/>
        <v/>
      </c>
      <c r="O2117" s="108" t="str">
        <f t="shared" si="1006"/>
        <v/>
      </c>
      <c r="P2117" s="102" t="str">
        <f t="shared" si="1007"/>
        <v/>
      </c>
      <c r="Q2117" s="102" t="str">
        <f t="shared" si="1008"/>
        <v/>
      </c>
      <c r="R2117" s="120" t="str">
        <f t="shared" si="1009"/>
        <v/>
      </c>
      <c r="S2117" s="54" t="str">
        <f t="shared" si="1010"/>
        <v/>
      </c>
      <c r="T2117" s="5" t="str">
        <f t="shared" si="1011"/>
        <v/>
      </c>
      <c r="U2117" s="152" t="str">
        <f t="shared" si="994"/>
        <v/>
      </c>
      <c r="V2117" s="152" t="str">
        <f t="shared" si="995"/>
        <v/>
      </c>
      <c r="W2117" s="153" t="str">
        <f t="shared" si="996"/>
        <v/>
      </c>
      <c r="X2117" s="153" t="str">
        <f t="shared" si="997"/>
        <v/>
      </c>
      <c r="Y2117" s="153" t="str">
        <f t="shared" si="998"/>
        <v/>
      </c>
      <c r="Z2117" s="153" t="str">
        <f t="shared" si="999"/>
        <v/>
      </c>
      <c r="AA2117" s="152" t="str">
        <f t="shared" si="1000"/>
        <v/>
      </c>
      <c r="AB2117" s="152" t="str">
        <f t="shared" si="1001"/>
        <v/>
      </c>
      <c r="AC2117" s="154" t="str">
        <f t="shared" si="1012"/>
        <v/>
      </c>
      <c r="AD2117" s="154" t="str">
        <f t="shared" si="1013"/>
        <v/>
      </c>
      <c r="AE2117" s="3" t="str">
        <f t="shared" si="1014"/>
        <v/>
      </c>
      <c r="AF2117" s="3" t="str">
        <f t="shared" si="1015"/>
        <v/>
      </c>
      <c r="AG2117" s="3" t="str">
        <f t="shared" si="1016"/>
        <v/>
      </c>
      <c r="AH2117" s="4" t="str">
        <f t="shared" si="1017"/>
        <v/>
      </c>
      <c r="AI2117" s="75" t="str">
        <f t="shared" si="1018"/>
        <v/>
      </c>
      <c r="AJ2117" s="75" t="str">
        <f t="shared" si="1019"/>
        <v/>
      </c>
    </row>
    <row r="2118" spans="1:36">
      <c r="A2118" s="41" t="str">
        <f t="shared" si="1002"/>
        <v/>
      </c>
      <c r="B2118" s="150" t="str">
        <f>IF(ISNUMBER(A2118),INDEX('MetaTrader Import'!$H$13:$J$5893,TRUNC(((A2118-$A$39+1)-1)/3)+1,MOD((A2118-$A$39+1)-1,3)+1),"")</f>
        <v/>
      </c>
      <c r="C2118" s="43" t="str">
        <f t="shared" si="1003"/>
        <v/>
      </c>
      <c r="D2118" s="43" t="str">
        <f t="shared" ca="1" si="993"/>
        <v/>
      </c>
      <c r="E2118" s="43" t="str">
        <f t="shared" si="1004"/>
        <v/>
      </c>
      <c r="F2118" s="43" t="str">
        <f t="shared" si="1005"/>
        <v/>
      </c>
      <c r="G2118" s="43" t="str">
        <f>IF(A2118&lt;&gt;"",IF(A2118&lt;Data!$G$11*0.25,$C$13/$G$32,IF(A2118&gt;Data!$G$11*0.25,$C$13,$C$13*10)),"")</f>
        <v/>
      </c>
      <c r="H2118" s="43" t="str">
        <f>IF(A2118&lt;&gt;"",IF(Data!$G$9="constant",$C$13,IF(Data!$G$9="squeeze",G2118,F2118)),"")</f>
        <v/>
      </c>
      <c r="I2118" s="38" t="str">
        <f ca="1">IF(ISNUMBER(A2118),NORMINV(RAND(),0,IF(AND(Data!$G$9="squeeze",A2118&lt;Data!$G$11*0.25),$H$32,1)*$C$30*$C$13)*($C$14*$C$12),"")</f>
        <v/>
      </c>
      <c r="J2118" s="42" t="str">
        <f ca="1">IFERROR(IF(Data!$C$6="Real",B2118,I2118+J2117+($C$14*$C$12)*(NORMINV(RAND(),$C$15,CHOOSE($G$13,$C$13,F2118,G2118)))),"")</f>
        <v/>
      </c>
      <c r="K2118" s="88" t="str">
        <f>IF(ISNUMBER(A2118), IF($G$16="fixed",$G$17,MIN(H2118*Data!$C$7*$C$16*0.5,$C$17*Data!$C$7))*$C$12,"")</f>
        <v/>
      </c>
      <c r="L2118" s="42" t="str">
        <f t="shared" ref="L2118:L2181" ca="1" si="1020">IFERROR(J2118,"")</f>
        <v/>
      </c>
      <c r="M2118" s="44" t="str">
        <f t="shared" ref="M2118:M2181" ca="1" si="1021">IFERROR(L2118+K2118*0.5,"")</f>
        <v/>
      </c>
      <c r="N2118" s="44" t="str">
        <f t="shared" ref="N2118:N2181" ca="1" si="1022">IFERROR(L2118-K2118*0.5,"")</f>
        <v/>
      </c>
      <c r="O2118" s="108" t="str">
        <f t="shared" si="1006"/>
        <v/>
      </c>
      <c r="P2118" s="102" t="str">
        <f t="shared" si="1007"/>
        <v/>
      </c>
      <c r="Q2118" s="102" t="str">
        <f t="shared" si="1008"/>
        <v/>
      </c>
      <c r="R2118" s="120" t="str">
        <f t="shared" si="1009"/>
        <v/>
      </c>
      <c r="S2118" s="54" t="str">
        <f t="shared" si="1010"/>
        <v/>
      </c>
      <c r="T2118" s="5" t="str">
        <f t="shared" si="1011"/>
        <v/>
      </c>
      <c r="U2118" s="152" t="str">
        <f t="shared" si="994"/>
        <v/>
      </c>
      <c r="V2118" s="152" t="str">
        <f t="shared" si="995"/>
        <v/>
      </c>
      <c r="W2118" s="153" t="str">
        <f t="shared" si="996"/>
        <v/>
      </c>
      <c r="X2118" s="153" t="str">
        <f t="shared" si="997"/>
        <v/>
      </c>
      <c r="Y2118" s="153" t="str">
        <f t="shared" si="998"/>
        <v/>
      </c>
      <c r="Z2118" s="153" t="str">
        <f t="shared" si="999"/>
        <v/>
      </c>
      <c r="AA2118" s="152" t="str">
        <f t="shared" si="1000"/>
        <v/>
      </c>
      <c r="AB2118" s="152" t="str">
        <f t="shared" si="1001"/>
        <v/>
      </c>
      <c r="AC2118" s="154" t="str">
        <f t="shared" si="1012"/>
        <v/>
      </c>
      <c r="AD2118" s="154" t="str">
        <f t="shared" si="1013"/>
        <v/>
      </c>
      <c r="AE2118" s="3" t="str">
        <f t="shared" si="1014"/>
        <v/>
      </c>
      <c r="AF2118" s="3" t="str">
        <f t="shared" si="1015"/>
        <v/>
      </c>
      <c r="AG2118" s="3" t="str">
        <f t="shared" si="1016"/>
        <v/>
      </c>
      <c r="AH2118" s="4" t="str">
        <f t="shared" si="1017"/>
        <v/>
      </c>
      <c r="AI2118" s="75" t="str">
        <f t="shared" si="1018"/>
        <v/>
      </c>
      <c r="AJ2118" s="75" t="str">
        <f t="shared" si="1019"/>
        <v/>
      </c>
    </row>
    <row r="2119" spans="1:36">
      <c r="A2119" s="41" t="str">
        <f t="shared" si="1002"/>
        <v/>
      </c>
      <c r="B2119" s="150" t="str">
        <f>IF(ISNUMBER(A2119),INDEX('MetaTrader Import'!$H$13:$J$5893,TRUNC(((A2119-$A$39+1)-1)/3)+1,MOD((A2119-$A$39+1)-1,3)+1),"")</f>
        <v/>
      </c>
      <c r="C2119" s="43" t="str">
        <f t="shared" si="1003"/>
        <v/>
      </c>
      <c r="D2119" s="43" t="str">
        <f t="shared" ca="1" si="993"/>
        <v/>
      </c>
      <c r="E2119" s="43" t="str">
        <f t="shared" si="1004"/>
        <v/>
      </c>
      <c r="F2119" s="43" t="str">
        <f t="shared" si="1005"/>
        <v/>
      </c>
      <c r="G2119" s="43" t="str">
        <f>IF(A2119&lt;&gt;"",IF(A2119&lt;Data!$G$11*0.25,$C$13/$G$32,IF(A2119&gt;Data!$G$11*0.25,$C$13,$C$13*10)),"")</f>
        <v/>
      </c>
      <c r="H2119" s="43" t="str">
        <f>IF(A2119&lt;&gt;"",IF(Data!$G$9="constant",$C$13,IF(Data!$G$9="squeeze",G2119,F2119)),"")</f>
        <v/>
      </c>
      <c r="I2119" s="38" t="str">
        <f ca="1">IF(ISNUMBER(A2119),NORMINV(RAND(),0,IF(AND(Data!$G$9="squeeze",A2119&lt;Data!$G$11*0.25),$H$32,1)*$C$30*$C$13)*($C$14*$C$12),"")</f>
        <v/>
      </c>
      <c r="J2119" s="42" t="str">
        <f ca="1">IFERROR(IF(Data!$C$6="Real",B2119,I2119+J2118+($C$14*$C$12)*(NORMINV(RAND(),$C$15,CHOOSE($G$13,$C$13,F2119,G2119)))),"")</f>
        <v/>
      </c>
      <c r="K2119" s="88" t="str">
        <f>IF(ISNUMBER(A2119), IF($G$16="fixed",$G$17,MIN(H2119*Data!$C$7*$C$16*0.5,$C$17*Data!$C$7))*$C$12,"")</f>
        <v/>
      </c>
      <c r="L2119" s="42" t="str">
        <f t="shared" ca="1" si="1020"/>
        <v/>
      </c>
      <c r="M2119" s="44" t="str">
        <f t="shared" ca="1" si="1021"/>
        <v/>
      </c>
      <c r="N2119" s="44" t="str">
        <f t="shared" ca="1" si="1022"/>
        <v/>
      </c>
      <c r="O2119" s="108" t="str">
        <f t="shared" si="1006"/>
        <v/>
      </c>
      <c r="P2119" s="102" t="str">
        <f t="shared" si="1007"/>
        <v/>
      </c>
      <c r="Q2119" s="102" t="str">
        <f t="shared" si="1008"/>
        <v/>
      </c>
      <c r="R2119" s="120" t="str">
        <f t="shared" si="1009"/>
        <v/>
      </c>
      <c r="S2119" s="54" t="str">
        <f t="shared" si="1010"/>
        <v/>
      </c>
      <c r="T2119" s="5" t="str">
        <f t="shared" si="1011"/>
        <v/>
      </c>
      <c r="U2119" s="152" t="str">
        <f t="shared" si="994"/>
        <v/>
      </c>
      <c r="V2119" s="152" t="str">
        <f t="shared" si="995"/>
        <v/>
      </c>
      <c r="W2119" s="153" t="str">
        <f t="shared" si="996"/>
        <v/>
      </c>
      <c r="X2119" s="153" t="str">
        <f t="shared" si="997"/>
        <v/>
      </c>
      <c r="Y2119" s="153" t="str">
        <f t="shared" si="998"/>
        <v/>
      </c>
      <c r="Z2119" s="153" t="str">
        <f t="shared" si="999"/>
        <v/>
      </c>
      <c r="AA2119" s="152" t="str">
        <f t="shared" si="1000"/>
        <v/>
      </c>
      <c r="AB2119" s="152" t="str">
        <f t="shared" si="1001"/>
        <v/>
      </c>
      <c r="AC2119" s="154" t="str">
        <f t="shared" si="1012"/>
        <v/>
      </c>
      <c r="AD2119" s="154" t="str">
        <f t="shared" si="1013"/>
        <v/>
      </c>
      <c r="AE2119" s="3" t="str">
        <f t="shared" si="1014"/>
        <v/>
      </c>
      <c r="AF2119" s="3" t="str">
        <f t="shared" si="1015"/>
        <v/>
      </c>
      <c r="AG2119" s="3" t="str">
        <f t="shared" si="1016"/>
        <v/>
      </c>
      <c r="AH2119" s="4" t="str">
        <f t="shared" si="1017"/>
        <v/>
      </c>
      <c r="AI2119" s="75" t="str">
        <f t="shared" si="1018"/>
        <v/>
      </c>
      <c r="AJ2119" s="75" t="str">
        <f t="shared" si="1019"/>
        <v/>
      </c>
    </row>
    <row r="2120" spans="1:36">
      <c r="A2120" s="41" t="str">
        <f t="shared" si="1002"/>
        <v/>
      </c>
      <c r="B2120" s="150" t="str">
        <f>IF(ISNUMBER(A2120),INDEX('MetaTrader Import'!$H$13:$J$5893,TRUNC(((A2120-$A$39+1)-1)/3)+1,MOD((A2120-$A$39+1)-1,3)+1),"")</f>
        <v/>
      </c>
      <c r="C2120" s="43" t="str">
        <f t="shared" si="1003"/>
        <v/>
      </c>
      <c r="D2120" s="43" t="str">
        <f t="shared" ca="1" si="993"/>
        <v/>
      </c>
      <c r="E2120" s="43" t="str">
        <f t="shared" si="1004"/>
        <v/>
      </c>
      <c r="F2120" s="43" t="str">
        <f t="shared" si="1005"/>
        <v/>
      </c>
      <c r="G2120" s="43" t="str">
        <f>IF(A2120&lt;&gt;"",IF(A2120&lt;Data!$G$11*0.25,$C$13/$G$32,IF(A2120&gt;Data!$G$11*0.25,$C$13,$C$13*10)),"")</f>
        <v/>
      </c>
      <c r="H2120" s="43" t="str">
        <f>IF(A2120&lt;&gt;"",IF(Data!$G$9="constant",$C$13,IF(Data!$G$9="squeeze",G2120,F2120)),"")</f>
        <v/>
      </c>
      <c r="I2120" s="38" t="str">
        <f ca="1">IF(ISNUMBER(A2120),NORMINV(RAND(),0,IF(AND(Data!$G$9="squeeze",A2120&lt;Data!$G$11*0.25),$H$32,1)*$C$30*$C$13)*($C$14*$C$12),"")</f>
        <v/>
      </c>
      <c r="J2120" s="42" t="str">
        <f ca="1">IFERROR(IF(Data!$C$6="Real",B2120,I2120+J2119+($C$14*$C$12)*(NORMINV(RAND(),$C$15,CHOOSE($G$13,$C$13,F2120,G2120)))),"")</f>
        <v/>
      </c>
      <c r="K2120" s="88" t="str">
        <f>IF(ISNUMBER(A2120), IF($G$16="fixed",$G$17,MIN(H2120*Data!$C$7*$C$16*0.5,$C$17*Data!$C$7))*$C$12,"")</f>
        <v/>
      </c>
      <c r="L2120" s="42" t="str">
        <f t="shared" ca="1" si="1020"/>
        <v/>
      </c>
      <c r="M2120" s="44" t="str">
        <f t="shared" ca="1" si="1021"/>
        <v/>
      </c>
      <c r="N2120" s="44" t="str">
        <f t="shared" ca="1" si="1022"/>
        <v/>
      </c>
      <c r="O2120" s="108" t="str">
        <f t="shared" si="1006"/>
        <v/>
      </c>
      <c r="P2120" s="102" t="str">
        <f t="shared" si="1007"/>
        <v/>
      </c>
      <c r="Q2120" s="102" t="str">
        <f t="shared" si="1008"/>
        <v/>
      </c>
      <c r="R2120" s="120" t="str">
        <f t="shared" si="1009"/>
        <v/>
      </c>
      <c r="S2120" s="54" t="str">
        <f t="shared" si="1010"/>
        <v/>
      </c>
      <c r="T2120" s="5" t="str">
        <f t="shared" si="1011"/>
        <v/>
      </c>
      <c r="U2120" s="152" t="str">
        <f t="shared" si="994"/>
        <v/>
      </c>
      <c r="V2120" s="152" t="str">
        <f t="shared" si="995"/>
        <v/>
      </c>
      <c r="W2120" s="153" t="str">
        <f t="shared" si="996"/>
        <v/>
      </c>
      <c r="X2120" s="153" t="str">
        <f t="shared" si="997"/>
        <v/>
      </c>
      <c r="Y2120" s="153" t="str">
        <f t="shared" si="998"/>
        <v/>
      </c>
      <c r="Z2120" s="153" t="str">
        <f t="shared" si="999"/>
        <v/>
      </c>
      <c r="AA2120" s="152" t="str">
        <f t="shared" si="1000"/>
        <v/>
      </c>
      <c r="AB2120" s="152" t="str">
        <f t="shared" si="1001"/>
        <v/>
      </c>
      <c r="AC2120" s="154" t="str">
        <f t="shared" si="1012"/>
        <v/>
      </c>
      <c r="AD2120" s="154" t="str">
        <f t="shared" si="1013"/>
        <v/>
      </c>
      <c r="AE2120" s="3" t="str">
        <f t="shared" si="1014"/>
        <v/>
      </c>
      <c r="AF2120" s="3" t="str">
        <f t="shared" si="1015"/>
        <v/>
      </c>
      <c r="AG2120" s="3" t="str">
        <f t="shared" si="1016"/>
        <v/>
      </c>
      <c r="AH2120" s="4" t="str">
        <f t="shared" si="1017"/>
        <v/>
      </c>
      <c r="AI2120" s="75" t="str">
        <f t="shared" si="1018"/>
        <v/>
      </c>
      <c r="AJ2120" s="75" t="str">
        <f t="shared" si="1019"/>
        <v/>
      </c>
    </row>
    <row r="2121" spans="1:36">
      <c r="A2121" s="41" t="str">
        <f t="shared" si="1002"/>
        <v/>
      </c>
      <c r="B2121" s="150" t="str">
        <f>IF(ISNUMBER(A2121),INDEX('MetaTrader Import'!$H$13:$J$5893,TRUNC(((A2121-$A$39+1)-1)/3)+1,MOD((A2121-$A$39+1)-1,3)+1),"")</f>
        <v/>
      </c>
      <c r="C2121" s="43" t="str">
        <f t="shared" si="1003"/>
        <v/>
      </c>
      <c r="D2121" s="43" t="str">
        <f t="shared" ca="1" si="993"/>
        <v/>
      </c>
      <c r="E2121" s="43" t="str">
        <f t="shared" si="1004"/>
        <v/>
      </c>
      <c r="F2121" s="43" t="str">
        <f t="shared" si="1005"/>
        <v/>
      </c>
      <c r="G2121" s="43" t="str">
        <f>IF(A2121&lt;&gt;"",IF(A2121&lt;Data!$G$11*0.25,$C$13/$G$32,IF(A2121&gt;Data!$G$11*0.25,$C$13,$C$13*10)),"")</f>
        <v/>
      </c>
      <c r="H2121" s="43" t="str">
        <f>IF(A2121&lt;&gt;"",IF(Data!$G$9="constant",$C$13,IF(Data!$G$9="squeeze",G2121,F2121)),"")</f>
        <v/>
      </c>
      <c r="I2121" s="38" t="str">
        <f ca="1">IF(ISNUMBER(A2121),NORMINV(RAND(),0,IF(AND(Data!$G$9="squeeze",A2121&lt;Data!$G$11*0.25),$H$32,1)*$C$30*$C$13)*($C$14*$C$12),"")</f>
        <v/>
      </c>
      <c r="J2121" s="42" t="str">
        <f ca="1">IFERROR(IF(Data!$C$6="Real",B2121,I2121+J2120+($C$14*$C$12)*(NORMINV(RAND(),$C$15,CHOOSE($G$13,$C$13,F2121,G2121)))),"")</f>
        <v/>
      </c>
      <c r="K2121" s="88" t="str">
        <f>IF(ISNUMBER(A2121), IF($G$16="fixed",$G$17,MIN(H2121*Data!$C$7*$C$16*0.5,$C$17*Data!$C$7))*$C$12,"")</f>
        <v/>
      </c>
      <c r="L2121" s="42" t="str">
        <f t="shared" ca="1" si="1020"/>
        <v/>
      </c>
      <c r="M2121" s="44" t="str">
        <f t="shared" ca="1" si="1021"/>
        <v/>
      </c>
      <c r="N2121" s="44" t="str">
        <f t="shared" ca="1" si="1022"/>
        <v/>
      </c>
      <c r="O2121" s="108" t="str">
        <f t="shared" si="1006"/>
        <v/>
      </c>
      <c r="P2121" s="102" t="str">
        <f t="shared" si="1007"/>
        <v/>
      </c>
      <c r="Q2121" s="102" t="str">
        <f t="shared" si="1008"/>
        <v/>
      </c>
      <c r="R2121" s="120" t="str">
        <f t="shared" si="1009"/>
        <v/>
      </c>
      <c r="S2121" s="54" t="str">
        <f t="shared" si="1010"/>
        <v/>
      </c>
      <c r="T2121" s="5" t="str">
        <f t="shared" si="1011"/>
        <v/>
      </c>
      <c r="U2121" s="152" t="str">
        <f t="shared" si="994"/>
        <v/>
      </c>
      <c r="V2121" s="152" t="str">
        <f t="shared" si="995"/>
        <v/>
      </c>
      <c r="W2121" s="153" t="str">
        <f t="shared" si="996"/>
        <v/>
      </c>
      <c r="X2121" s="153" t="str">
        <f t="shared" si="997"/>
        <v/>
      </c>
      <c r="Y2121" s="153" t="str">
        <f t="shared" si="998"/>
        <v/>
      </c>
      <c r="Z2121" s="153" t="str">
        <f t="shared" si="999"/>
        <v/>
      </c>
      <c r="AA2121" s="152" t="str">
        <f t="shared" si="1000"/>
        <v/>
      </c>
      <c r="AB2121" s="152" t="str">
        <f t="shared" si="1001"/>
        <v/>
      </c>
      <c r="AC2121" s="154" t="str">
        <f t="shared" si="1012"/>
        <v/>
      </c>
      <c r="AD2121" s="154" t="str">
        <f t="shared" si="1013"/>
        <v/>
      </c>
      <c r="AE2121" s="3" t="str">
        <f t="shared" si="1014"/>
        <v/>
      </c>
      <c r="AF2121" s="3" t="str">
        <f t="shared" si="1015"/>
        <v/>
      </c>
      <c r="AG2121" s="3" t="str">
        <f t="shared" si="1016"/>
        <v/>
      </c>
      <c r="AH2121" s="4" t="str">
        <f t="shared" si="1017"/>
        <v/>
      </c>
      <c r="AI2121" s="75" t="str">
        <f t="shared" si="1018"/>
        <v/>
      </c>
      <c r="AJ2121" s="75" t="str">
        <f t="shared" si="1019"/>
        <v/>
      </c>
    </row>
    <row r="2122" spans="1:36">
      <c r="A2122" s="41" t="str">
        <f t="shared" si="1002"/>
        <v/>
      </c>
      <c r="B2122" s="150" t="str">
        <f>IF(ISNUMBER(A2122),INDEX('MetaTrader Import'!$H$13:$J$5893,TRUNC(((A2122-$A$39+1)-1)/3)+1,MOD((A2122-$A$39+1)-1,3)+1),"")</f>
        <v/>
      </c>
      <c r="C2122" s="43" t="str">
        <f t="shared" si="1003"/>
        <v/>
      </c>
      <c r="D2122" s="43" t="str">
        <f t="shared" ca="1" si="993"/>
        <v/>
      </c>
      <c r="E2122" s="43" t="str">
        <f t="shared" si="1004"/>
        <v/>
      </c>
      <c r="F2122" s="43" t="str">
        <f t="shared" si="1005"/>
        <v/>
      </c>
      <c r="G2122" s="43" t="str">
        <f>IF(A2122&lt;&gt;"",IF(A2122&lt;Data!$G$11*0.25,$C$13/$G$32,IF(A2122&gt;Data!$G$11*0.25,$C$13,$C$13*10)),"")</f>
        <v/>
      </c>
      <c r="H2122" s="43" t="str">
        <f>IF(A2122&lt;&gt;"",IF(Data!$G$9="constant",$C$13,IF(Data!$G$9="squeeze",G2122,F2122)),"")</f>
        <v/>
      </c>
      <c r="I2122" s="38" t="str">
        <f ca="1">IF(ISNUMBER(A2122),NORMINV(RAND(),0,IF(AND(Data!$G$9="squeeze",A2122&lt;Data!$G$11*0.25),$H$32,1)*$C$30*$C$13)*($C$14*$C$12),"")</f>
        <v/>
      </c>
      <c r="J2122" s="42" t="str">
        <f ca="1">IFERROR(IF(Data!$C$6="Real",B2122,I2122+J2121+($C$14*$C$12)*(NORMINV(RAND(),$C$15,CHOOSE($G$13,$C$13,F2122,G2122)))),"")</f>
        <v/>
      </c>
      <c r="K2122" s="88" t="str">
        <f>IF(ISNUMBER(A2122), IF($G$16="fixed",$G$17,MIN(H2122*Data!$C$7*$C$16*0.5,$C$17*Data!$C$7))*$C$12,"")</f>
        <v/>
      </c>
      <c r="L2122" s="42" t="str">
        <f t="shared" ca="1" si="1020"/>
        <v/>
      </c>
      <c r="M2122" s="44" t="str">
        <f t="shared" ca="1" si="1021"/>
        <v/>
      </c>
      <c r="N2122" s="44" t="str">
        <f t="shared" ca="1" si="1022"/>
        <v/>
      </c>
      <c r="O2122" s="108" t="str">
        <f t="shared" si="1006"/>
        <v/>
      </c>
      <c r="P2122" s="102" t="str">
        <f t="shared" si="1007"/>
        <v/>
      </c>
      <c r="Q2122" s="102" t="str">
        <f t="shared" si="1008"/>
        <v/>
      </c>
      <c r="R2122" s="120" t="str">
        <f t="shared" si="1009"/>
        <v/>
      </c>
      <c r="S2122" s="54" t="str">
        <f t="shared" si="1010"/>
        <v/>
      </c>
      <c r="T2122" s="5" t="str">
        <f t="shared" si="1011"/>
        <v/>
      </c>
      <c r="U2122" s="152" t="str">
        <f t="shared" si="994"/>
        <v/>
      </c>
      <c r="V2122" s="152" t="str">
        <f t="shared" si="995"/>
        <v/>
      </c>
      <c r="W2122" s="153" t="str">
        <f t="shared" si="996"/>
        <v/>
      </c>
      <c r="X2122" s="153" t="str">
        <f t="shared" si="997"/>
        <v/>
      </c>
      <c r="Y2122" s="153" t="str">
        <f t="shared" si="998"/>
        <v/>
      </c>
      <c r="Z2122" s="153" t="str">
        <f t="shared" si="999"/>
        <v/>
      </c>
      <c r="AA2122" s="152" t="str">
        <f t="shared" si="1000"/>
        <v/>
      </c>
      <c r="AB2122" s="152" t="str">
        <f t="shared" si="1001"/>
        <v/>
      </c>
      <c r="AC2122" s="154" t="str">
        <f t="shared" si="1012"/>
        <v/>
      </c>
      <c r="AD2122" s="154" t="str">
        <f t="shared" si="1013"/>
        <v/>
      </c>
      <c r="AE2122" s="3" t="str">
        <f t="shared" si="1014"/>
        <v/>
      </c>
      <c r="AF2122" s="3" t="str">
        <f t="shared" si="1015"/>
        <v/>
      </c>
      <c r="AG2122" s="3" t="str">
        <f t="shared" si="1016"/>
        <v/>
      </c>
      <c r="AH2122" s="4" t="str">
        <f t="shared" si="1017"/>
        <v/>
      </c>
      <c r="AI2122" s="75" t="str">
        <f t="shared" si="1018"/>
        <v/>
      </c>
      <c r="AJ2122" s="75" t="str">
        <f t="shared" si="1019"/>
        <v/>
      </c>
    </row>
    <row r="2123" spans="1:36">
      <c r="A2123" s="41" t="str">
        <f t="shared" si="1002"/>
        <v/>
      </c>
      <c r="B2123" s="150" t="str">
        <f>IF(ISNUMBER(A2123),INDEX('MetaTrader Import'!$H$13:$J$5893,TRUNC(((A2123-$A$39+1)-1)/3)+1,MOD((A2123-$A$39+1)-1,3)+1),"")</f>
        <v/>
      </c>
      <c r="C2123" s="43" t="str">
        <f t="shared" si="1003"/>
        <v/>
      </c>
      <c r="D2123" s="43" t="str">
        <f t="shared" ca="1" si="993"/>
        <v/>
      </c>
      <c r="E2123" s="43" t="str">
        <f t="shared" si="1004"/>
        <v/>
      </c>
      <c r="F2123" s="43" t="str">
        <f t="shared" si="1005"/>
        <v/>
      </c>
      <c r="G2123" s="43" t="str">
        <f>IF(A2123&lt;&gt;"",IF(A2123&lt;Data!$G$11*0.25,$C$13/$G$32,IF(A2123&gt;Data!$G$11*0.25,$C$13,$C$13*10)),"")</f>
        <v/>
      </c>
      <c r="H2123" s="43" t="str">
        <f>IF(A2123&lt;&gt;"",IF(Data!$G$9="constant",$C$13,IF(Data!$G$9="squeeze",G2123,F2123)),"")</f>
        <v/>
      </c>
      <c r="I2123" s="38" t="str">
        <f ca="1">IF(ISNUMBER(A2123),NORMINV(RAND(),0,IF(AND(Data!$G$9="squeeze",A2123&lt;Data!$G$11*0.25),$H$32,1)*$C$30*$C$13)*($C$14*$C$12),"")</f>
        <v/>
      </c>
      <c r="J2123" s="42" t="str">
        <f ca="1">IFERROR(IF(Data!$C$6="Real",B2123,I2123+J2122+($C$14*$C$12)*(NORMINV(RAND(),$C$15,CHOOSE($G$13,$C$13,F2123,G2123)))),"")</f>
        <v/>
      </c>
      <c r="K2123" s="88" t="str">
        <f>IF(ISNUMBER(A2123), IF($G$16="fixed",$G$17,MIN(H2123*Data!$C$7*$C$16*0.5,$C$17*Data!$C$7))*$C$12,"")</f>
        <v/>
      </c>
      <c r="L2123" s="42" t="str">
        <f t="shared" ca="1" si="1020"/>
        <v/>
      </c>
      <c r="M2123" s="44" t="str">
        <f t="shared" ca="1" si="1021"/>
        <v/>
      </c>
      <c r="N2123" s="44" t="str">
        <f t="shared" ca="1" si="1022"/>
        <v/>
      </c>
      <c r="O2123" s="108" t="str">
        <f t="shared" si="1006"/>
        <v/>
      </c>
      <c r="P2123" s="102" t="str">
        <f t="shared" si="1007"/>
        <v/>
      </c>
      <c r="Q2123" s="102" t="str">
        <f t="shared" si="1008"/>
        <v/>
      </c>
      <c r="R2123" s="120" t="str">
        <f t="shared" si="1009"/>
        <v/>
      </c>
      <c r="S2123" s="54" t="str">
        <f t="shared" si="1010"/>
        <v/>
      </c>
      <c r="T2123" s="5" t="str">
        <f t="shared" si="1011"/>
        <v/>
      </c>
      <c r="U2123" s="152" t="str">
        <f t="shared" si="994"/>
        <v/>
      </c>
      <c r="V2123" s="152" t="str">
        <f t="shared" si="995"/>
        <v/>
      </c>
      <c r="W2123" s="153" t="str">
        <f t="shared" si="996"/>
        <v/>
      </c>
      <c r="X2123" s="153" t="str">
        <f t="shared" si="997"/>
        <v/>
      </c>
      <c r="Y2123" s="153" t="str">
        <f t="shared" si="998"/>
        <v/>
      </c>
      <c r="Z2123" s="153" t="str">
        <f t="shared" si="999"/>
        <v/>
      </c>
      <c r="AA2123" s="152" t="str">
        <f t="shared" si="1000"/>
        <v/>
      </c>
      <c r="AB2123" s="152" t="str">
        <f t="shared" si="1001"/>
        <v/>
      </c>
      <c r="AC2123" s="154" t="str">
        <f t="shared" si="1012"/>
        <v/>
      </c>
      <c r="AD2123" s="154" t="str">
        <f t="shared" si="1013"/>
        <v/>
      </c>
      <c r="AE2123" s="3" t="str">
        <f t="shared" si="1014"/>
        <v/>
      </c>
      <c r="AF2123" s="3" t="str">
        <f t="shared" si="1015"/>
        <v/>
      </c>
      <c r="AG2123" s="3" t="str">
        <f t="shared" si="1016"/>
        <v/>
      </c>
      <c r="AH2123" s="4" t="str">
        <f t="shared" si="1017"/>
        <v/>
      </c>
      <c r="AI2123" s="75" t="str">
        <f t="shared" si="1018"/>
        <v/>
      </c>
      <c r="AJ2123" s="75" t="str">
        <f t="shared" si="1019"/>
        <v/>
      </c>
    </row>
    <row r="2124" spans="1:36">
      <c r="A2124" s="41" t="str">
        <f t="shared" si="1002"/>
        <v/>
      </c>
      <c r="B2124" s="150" t="str">
        <f>IF(ISNUMBER(A2124),INDEX('MetaTrader Import'!$H$13:$J$5893,TRUNC(((A2124-$A$39+1)-1)/3)+1,MOD((A2124-$A$39+1)-1,3)+1),"")</f>
        <v/>
      </c>
      <c r="C2124" s="43" t="str">
        <f t="shared" si="1003"/>
        <v/>
      </c>
      <c r="D2124" s="43" t="str">
        <f t="shared" ca="1" si="993"/>
        <v/>
      </c>
      <c r="E2124" s="43" t="str">
        <f t="shared" si="1004"/>
        <v/>
      </c>
      <c r="F2124" s="43" t="str">
        <f t="shared" si="1005"/>
        <v/>
      </c>
      <c r="G2124" s="43" t="str">
        <f>IF(A2124&lt;&gt;"",IF(A2124&lt;Data!$G$11*0.25,$C$13/$G$32,IF(A2124&gt;Data!$G$11*0.25,$C$13,$C$13*10)),"")</f>
        <v/>
      </c>
      <c r="H2124" s="43" t="str">
        <f>IF(A2124&lt;&gt;"",IF(Data!$G$9="constant",$C$13,IF(Data!$G$9="squeeze",G2124,F2124)),"")</f>
        <v/>
      </c>
      <c r="I2124" s="38" t="str">
        <f ca="1">IF(ISNUMBER(A2124),NORMINV(RAND(),0,IF(AND(Data!$G$9="squeeze",A2124&lt;Data!$G$11*0.25),$H$32,1)*$C$30*$C$13)*($C$14*$C$12),"")</f>
        <v/>
      </c>
      <c r="J2124" s="42" t="str">
        <f ca="1">IFERROR(IF(Data!$C$6="Real",B2124,I2124+J2123+($C$14*$C$12)*(NORMINV(RAND(),$C$15,CHOOSE($G$13,$C$13,F2124,G2124)))),"")</f>
        <v/>
      </c>
      <c r="K2124" s="88" t="str">
        <f>IF(ISNUMBER(A2124), IF($G$16="fixed",$G$17,MIN(H2124*Data!$C$7*$C$16*0.5,$C$17*Data!$C$7))*$C$12,"")</f>
        <v/>
      </c>
      <c r="L2124" s="42" t="str">
        <f t="shared" ca="1" si="1020"/>
        <v/>
      </c>
      <c r="M2124" s="44" t="str">
        <f t="shared" ca="1" si="1021"/>
        <v/>
      </c>
      <c r="N2124" s="44" t="str">
        <f t="shared" ca="1" si="1022"/>
        <v/>
      </c>
      <c r="O2124" s="108" t="str">
        <f t="shared" si="1006"/>
        <v/>
      </c>
      <c r="P2124" s="102" t="str">
        <f t="shared" si="1007"/>
        <v/>
      </c>
      <c r="Q2124" s="102" t="str">
        <f t="shared" si="1008"/>
        <v/>
      </c>
      <c r="R2124" s="120" t="str">
        <f t="shared" si="1009"/>
        <v/>
      </c>
      <c r="S2124" s="54" t="str">
        <f t="shared" si="1010"/>
        <v/>
      </c>
      <c r="T2124" s="5" t="str">
        <f t="shared" si="1011"/>
        <v/>
      </c>
      <c r="U2124" s="152" t="str">
        <f t="shared" si="994"/>
        <v/>
      </c>
      <c r="V2124" s="152" t="str">
        <f t="shared" si="995"/>
        <v/>
      </c>
      <c r="W2124" s="153" t="str">
        <f t="shared" si="996"/>
        <v/>
      </c>
      <c r="X2124" s="153" t="str">
        <f t="shared" si="997"/>
        <v/>
      </c>
      <c r="Y2124" s="153" t="str">
        <f t="shared" si="998"/>
        <v/>
      </c>
      <c r="Z2124" s="153" t="str">
        <f t="shared" si="999"/>
        <v/>
      </c>
      <c r="AA2124" s="152" t="str">
        <f t="shared" si="1000"/>
        <v/>
      </c>
      <c r="AB2124" s="152" t="str">
        <f t="shared" si="1001"/>
        <v/>
      </c>
      <c r="AC2124" s="154" t="str">
        <f t="shared" si="1012"/>
        <v/>
      </c>
      <c r="AD2124" s="154" t="str">
        <f t="shared" si="1013"/>
        <v/>
      </c>
      <c r="AE2124" s="3" t="str">
        <f t="shared" si="1014"/>
        <v/>
      </c>
      <c r="AF2124" s="3" t="str">
        <f t="shared" si="1015"/>
        <v/>
      </c>
      <c r="AG2124" s="3" t="str">
        <f t="shared" si="1016"/>
        <v/>
      </c>
      <c r="AH2124" s="4" t="str">
        <f t="shared" si="1017"/>
        <v/>
      </c>
      <c r="AI2124" s="75" t="str">
        <f t="shared" si="1018"/>
        <v/>
      </c>
      <c r="AJ2124" s="75" t="str">
        <f t="shared" si="1019"/>
        <v/>
      </c>
    </row>
    <row r="2125" spans="1:36">
      <c r="A2125" s="41" t="str">
        <f t="shared" si="1002"/>
        <v/>
      </c>
      <c r="B2125" s="150" t="str">
        <f>IF(ISNUMBER(A2125),INDEX('MetaTrader Import'!$H$13:$J$5893,TRUNC(((A2125-$A$39+1)-1)/3)+1,MOD((A2125-$A$39+1)-1,3)+1),"")</f>
        <v/>
      </c>
      <c r="C2125" s="43" t="str">
        <f t="shared" si="1003"/>
        <v/>
      </c>
      <c r="D2125" s="43" t="str">
        <f t="shared" ca="1" si="993"/>
        <v/>
      </c>
      <c r="E2125" s="43" t="str">
        <f t="shared" si="1004"/>
        <v/>
      </c>
      <c r="F2125" s="43" t="str">
        <f t="shared" si="1005"/>
        <v/>
      </c>
      <c r="G2125" s="43" t="str">
        <f>IF(A2125&lt;&gt;"",IF(A2125&lt;Data!$G$11*0.25,$C$13/$G$32,IF(A2125&gt;Data!$G$11*0.25,$C$13,$C$13*10)),"")</f>
        <v/>
      </c>
      <c r="H2125" s="43" t="str">
        <f>IF(A2125&lt;&gt;"",IF(Data!$G$9="constant",$C$13,IF(Data!$G$9="squeeze",G2125,F2125)),"")</f>
        <v/>
      </c>
      <c r="I2125" s="38" t="str">
        <f ca="1">IF(ISNUMBER(A2125),NORMINV(RAND(),0,IF(AND(Data!$G$9="squeeze",A2125&lt;Data!$G$11*0.25),$H$32,1)*$C$30*$C$13)*($C$14*$C$12),"")</f>
        <v/>
      </c>
      <c r="J2125" s="42" t="str">
        <f ca="1">IFERROR(IF(Data!$C$6="Real",B2125,I2125+J2124+($C$14*$C$12)*(NORMINV(RAND(),$C$15,CHOOSE($G$13,$C$13,F2125,G2125)))),"")</f>
        <v/>
      </c>
      <c r="K2125" s="88" t="str">
        <f>IF(ISNUMBER(A2125), IF($G$16="fixed",$G$17,MIN(H2125*Data!$C$7*$C$16*0.5,$C$17*Data!$C$7))*$C$12,"")</f>
        <v/>
      </c>
      <c r="L2125" s="42" t="str">
        <f t="shared" ca="1" si="1020"/>
        <v/>
      </c>
      <c r="M2125" s="44" t="str">
        <f t="shared" ca="1" si="1021"/>
        <v/>
      </c>
      <c r="N2125" s="44" t="str">
        <f t="shared" ca="1" si="1022"/>
        <v/>
      </c>
      <c r="O2125" s="108" t="str">
        <f t="shared" si="1006"/>
        <v/>
      </c>
      <c r="P2125" s="102" t="str">
        <f t="shared" si="1007"/>
        <v/>
      </c>
      <c r="Q2125" s="102" t="str">
        <f t="shared" si="1008"/>
        <v/>
      </c>
      <c r="R2125" s="120" t="str">
        <f t="shared" si="1009"/>
        <v/>
      </c>
      <c r="S2125" s="54" t="str">
        <f t="shared" si="1010"/>
        <v/>
      </c>
      <c r="T2125" s="5" t="str">
        <f t="shared" si="1011"/>
        <v/>
      </c>
      <c r="U2125" s="152" t="str">
        <f t="shared" si="994"/>
        <v/>
      </c>
      <c r="V2125" s="152" t="str">
        <f t="shared" si="995"/>
        <v/>
      </c>
      <c r="W2125" s="153" t="str">
        <f t="shared" si="996"/>
        <v/>
      </c>
      <c r="X2125" s="153" t="str">
        <f t="shared" si="997"/>
        <v/>
      </c>
      <c r="Y2125" s="153" t="str">
        <f t="shared" si="998"/>
        <v/>
      </c>
      <c r="Z2125" s="153" t="str">
        <f t="shared" si="999"/>
        <v/>
      </c>
      <c r="AA2125" s="152" t="str">
        <f t="shared" si="1000"/>
        <v/>
      </c>
      <c r="AB2125" s="152" t="str">
        <f t="shared" si="1001"/>
        <v/>
      </c>
      <c r="AC2125" s="154" t="str">
        <f t="shared" si="1012"/>
        <v/>
      </c>
      <c r="AD2125" s="154" t="str">
        <f t="shared" si="1013"/>
        <v/>
      </c>
      <c r="AE2125" s="3" t="str">
        <f t="shared" si="1014"/>
        <v/>
      </c>
      <c r="AF2125" s="3" t="str">
        <f t="shared" si="1015"/>
        <v/>
      </c>
      <c r="AG2125" s="3" t="str">
        <f t="shared" si="1016"/>
        <v/>
      </c>
      <c r="AH2125" s="4" t="str">
        <f t="shared" si="1017"/>
        <v/>
      </c>
      <c r="AI2125" s="75" t="str">
        <f t="shared" si="1018"/>
        <v/>
      </c>
      <c r="AJ2125" s="75" t="str">
        <f t="shared" si="1019"/>
        <v/>
      </c>
    </row>
    <row r="2126" spans="1:36">
      <c r="A2126" s="41" t="str">
        <f t="shared" si="1002"/>
        <v/>
      </c>
      <c r="B2126" s="150" t="str">
        <f>IF(ISNUMBER(A2126),INDEX('MetaTrader Import'!$H$13:$J$5893,TRUNC(((A2126-$A$39+1)-1)/3)+1,MOD((A2126-$A$39+1)-1,3)+1),"")</f>
        <v/>
      </c>
      <c r="C2126" s="43" t="str">
        <f t="shared" si="1003"/>
        <v/>
      </c>
      <c r="D2126" s="43" t="str">
        <f t="shared" ca="1" si="993"/>
        <v/>
      </c>
      <c r="E2126" s="43" t="str">
        <f t="shared" si="1004"/>
        <v/>
      </c>
      <c r="F2126" s="43" t="str">
        <f t="shared" si="1005"/>
        <v/>
      </c>
      <c r="G2126" s="43" t="str">
        <f>IF(A2126&lt;&gt;"",IF(A2126&lt;Data!$G$11*0.25,$C$13/$G$32,IF(A2126&gt;Data!$G$11*0.25,$C$13,$C$13*10)),"")</f>
        <v/>
      </c>
      <c r="H2126" s="43" t="str">
        <f>IF(A2126&lt;&gt;"",IF(Data!$G$9="constant",$C$13,IF(Data!$G$9="squeeze",G2126,F2126)),"")</f>
        <v/>
      </c>
      <c r="I2126" s="38" t="str">
        <f ca="1">IF(ISNUMBER(A2126),NORMINV(RAND(),0,IF(AND(Data!$G$9="squeeze",A2126&lt;Data!$G$11*0.25),$H$32,1)*$C$30*$C$13)*($C$14*$C$12),"")</f>
        <v/>
      </c>
      <c r="J2126" s="42" t="str">
        <f ca="1">IFERROR(IF(Data!$C$6="Real",B2126,I2126+J2125+($C$14*$C$12)*(NORMINV(RAND(),$C$15,CHOOSE($G$13,$C$13,F2126,G2126)))),"")</f>
        <v/>
      </c>
      <c r="K2126" s="88" t="str">
        <f>IF(ISNUMBER(A2126), IF($G$16="fixed",$G$17,MIN(H2126*Data!$C$7*$C$16*0.5,$C$17*Data!$C$7))*$C$12,"")</f>
        <v/>
      </c>
      <c r="L2126" s="42" t="str">
        <f t="shared" ca="1" si="1020"/>
        <v/>
      </c>
      <c r="M2126" s="44" t="str">
        <f t="shared" ca="1" si="1021"/>
        <v/>
      </c>
      <c r="N2126" s="44" t="str">
        <f t="shared" ca="1" si="1022"/>
        <v/>
      </c>
      <c r="O2126" s="108" t="str">
        <f t="shared" si="1006"/>
        <v/>
      </c>
      <c r="P2126" s="102" t="str">
        <f t="shared" si="1007"/>
        <v/>
      </c>
      <c r="Q2126" s="102" t="str">
        <f t="shared" si="1008"/>
        <v/>
      </c>
      <c r="R2126" s="120" t="str">
        <f t="shared" si="1009"/>
        <v/>
      </c>
      <c r="S2126" s="54" t="str">
        <f t="shared" si="1010"/>
        <v/>
      </c>
      <c r="T2126" s="5" t="str">
        <f t="shared" si="1011"/>
        <v/>
      </c>
      <c r="U2126" s="152" t="str">
        <f t="shared" si="994"/>
        <v/>
      </c>
      <c r="V2126" s="152" t="str">
        <f t="shared" si="995"/>
        <v/>
      </c>
      <c r="W2126" s="153" t="str">
        <f t="shared" si="996"/>
        <v/>
      </c>
      <c r="X2126" s="153" t="str">
        <f t="shared" si="997"/>
        <v/>
      </c>
      <c r="Y2126" s="153" t="str">
        <f t="shared" si="998"/>
        <v/>
      </c>
      <c r="Z2126" s="153" t="str">
        <f t="shared" si="999"/>
        <v/>
      </c>
      <c r="AA2126" s="152" t="str">
        <f t="shared" si="1000"/>
        <v/>
      </c>
      <c r="AB2126" s="152" t="str">
        <f t="shared" si="1001"/>
        <v/>
      </c>
      <c r="AC2126" s="154" t="str">
        <f t="shared" si="1012"/>
        <v/>
      </c>
      <c r="AD2126" s="154" t="str">
        <f t="shared" si="1013"/>
        <v/>
      </c>
      <c r="AE2126" s="3" t="str">
        <f t="shared" si="1014"/>
        <v/>
      </c>
      <c r="AF2126" s="3" t="str">
        <f t="shared" si="1015"/>
        <v/>
      </c>
      <c r="AG2126" s="3" t="str">
        <f t="shared" si="1016"/>
        <v/>
      </c>
      <c r="AH2126" s="4" t="str">
        <f t="shared" si="1017"/>
        <v/>
      </c>
      <c r="AI2126" s="75" t="str">
        <f t="shared" si="1018"/>
        <v/>
      </c>
      <c r="AJ2126" s="75" t="str">
        <f t="shared" si="1019"/>
        <v/>
      </c>
    </row>
    <row r="2127" spans="1:36">
      <c r="A2127" s="41" t="str">
        <f t="shared" si="1002"/>
        <v/>
      </c>
      <c r="B2127" s="150" t="str">
        <f>IF(ISNUMBER(A2127),INDEX('MetaTrader Import'!$H$13:$J$5893,TRUNC(((A2127-$A$39+1)-1)/3)+1,MOD((A2127-$A$39+1)-1,3)+1),"")</f>
        <v/>
      </c>
      <c r="C2127" s="43" t="str">
        <f t="shared" si="1003"/>
        <v/>
      </c>
      <c r="D2127" s="43" t="str">
        <f t="shared" ca="1" si="993"/>
        <v/>
      </c>
      <c r="E2127" s="43" t="str">
        <f t="shared" si="1004"/>
        <v/>
      </c>
      <c r="F2127" s="43" t="str">
        <f t="shared" si="1005"/>
        <v/>
      </c>
      <c r="G2127" s="43" t="str">
        <f>IF(A2127&lt;&gt;"",IF(A2127&lt;Data!$G$11*0.25,$C$13/$G$32,IF(A2127&gt;Data!$G$11*0.25,$C$13,$C$13*10)),"")</f>
        <v/>
      </c>
      <c r="H2127" s="43" t="str">
        <f>IF(A2127&lt;&gt;"",IF(Data!$G$9="constant",$C$13,IF(Data!$G$9="squeeze",G2127,F2127)),"")</f>
        <v/>
      </c>
      <c r="I2127" s="38" t="str">
        <f ca="1">IF(ISNUMBER(A2127),NORMINV(RAND(),0,IF(AND(Data!$G$9="squeeze",A2127&lt;Data!$G$11*0.25),$H$32,1)*$C$30*$C$13)*($C$14*$C$12),"")</f>
        <v/>
      </c>
      <c r="J2127" s="42" t="str">
        <f ca="1">IFERROR(IF(Data!$C$6="Real",B2127,I2127+J2126+($C$14*$C$12)*(NORMINV(RAND(),$C$15,CHOOSE($G$13,$C$13,F2127,G2127)))),"")</f>
        <v/>
      </c>
      <c r="K2127" s="88" t="str">
        <f>IF(ISNUMBER(A2127), IF($G$16="fixed",$G$17,MIN(H2127*Data!$C$7*$C$16*0.5,$C$17*Data!$C$7))*$C$12,"")</f>
        <v/>
      </c>
      <c r="L2127" s="42" t="str">
        <f t="shared" ca="1" si="1020"/>
        <v/>
      </c>
      <c r="M2127" s="44" t="str">
        <f t="shared" ca="1" si="1021"/>
        <v/>
      </c>
      <c r="N2127" s="44" t="str">
        <f t="shared" ca="1" si="1022"/>
        <v/>
      </c>
      <c r="O2127" s="108" t="str">
        <f t="shared" si="1006"/>
        <v/>
      </c>
      <c r="P2127" s="102" t="str">
        <f t="shared" si="1007"/>
        <v/>
      </c>
      <c r="Q2127" s="102" t="str">
        <f t="shared" si="1008"/>
        <v/>
      </c>
      <c r="R2127" s="120" t="str">
        <f t="shared" si="1009"/>
        <v/>
      </c>
      <c r="S2127" s="54" t="str">
        <f t="shared" si="1010"/>
        <v/>
      </c>
      <c r="T2127" s="5" t="str">
        <f t="shared" si="1011"/>
        <v/>
      </c>
      <c r="U2127" s="152" t="str">
        <f t="shared" si="994"/>
        <v/>
      </c>
      <c r="V2127" s="152" t="str">
        <f t="shared" si="995"/>
        <v/>
      </c>
      <c r="W2127" s="153" t="str">
        <f t="shared" si="996"/>
        <v/>
      </c>
      <c r="X2127" s="153" t="str">
        <f t="shared" si="997"/>
        <v/>
      </c>
      <c r="Y2127" s="153" t="str">
        <f t="shared" si="998"/>
        <v/>
      </c>
      <c r="Z2127" s="153" t="str">
        <f t="shared" si="999"/>
        <v/>
      </c>
      <c r="AA2127" s="152" t="str">
        <f t="shared" si="1000"/>
        <v/>
      </c>
      <c r="AB2127" s="152" t="str">
        <f t="shared" si="1001"/>
        <v/>
      </c>
      <c r="AC2127" s="154" t="str">
        <f t="shared" si="1012"/>
        <v/>
      </c>
      <c r="AD2127" s="154" t="str">
        <f t="shared" si="1013"/>
        <v/>
      </c>
      <c r="AE2127" s="3" t="str">
        <f t="shared" si="1014"/>
        <v/>
      </c>
      <c r="AF2127" s="3" t="str">
        <f t="shared" si="1015"/>
        <v/>
      </c>
      <c r="AG2127" s="3" t="str">
        <f t="shared" si="1016"/>
        <v/>
      </c>
      <c r="AH2127" s="4" t="str">
        <f t="shared" si="1017"/>
        <v/>
      </c>
      <c r="AI2127" s="75" t="str">
        <f t="shared" si="1018"/>
        <v/>
      </c>
      <c r="AJ2127" s="75" t="str">
        <f t="shared" si="1019"/>
        <v/>
      </c>
    </row>
    <row r="2128" spans="1:36">
      <c r="A2128" s="41" t="str">
        <f t="shared" si="1002"/>
        <v/>
      </c>
      <c r="B2128" s="150" t="str">
        <f>IF(ISNUMBER(A2128),INDEX('MetaTrader Import'!$H$13:$J$5893,TRUNC(((A2128-$A$39+1)-1)/3)+1,MOD((A2128-$A$39+1)-1,3)+1),"")</f>
        <v/>
      </c>
      <c r="C2128" s="43" t="str">
        <f t="shared" si="1003"/>
        <v/>
      </c>
      <c r="D2128" s="43" t="str">
        <f t="shared" ca="1" si="993"/>
        <v/>
      </c>
      <c r="E2128" s="43" t="str">
        <f t="shared" si="1004"/>
        <v/>
      </c>
      <c r="F2128" s="43" t="str">
        <f t="shared" si="1005"/>
        <v/>
      </c>
      <c r="G2128" s="43" t="str">
        <f>IF(A2128&lt;&gt;"",IF(A2128&lt;Data!$G$11*0.25,$C$13/$G$32,IF(A2128&gt;Data!$G$11*0.25,$C$13,$C$13*10)),"")</f>
        <v/>
      </c>
      <c r="H2128" s="43" t="str">
        <f>IF(A2128&lt;&gt;"",IF(Data!$G$9="constant",$C$13,IF(Data!$G$9="squeeze",G2128,F2128)),"")</f>
        <v/>
      </c>
      <c r="I2128" s="38" t="str">
        <f ca="1">IF(ISNUMBER(A2128),NORMINV(RAND(),0,IF(AND(Data!$G$9="squeeze",A2128&lt;Data!$G$11*0.25),$H$32,1)*$C$30*$C$13)*($C$14*$C$12),"")</f>
        <v/>
      </c>
      <c r="J2128" s="42" t="str">
        <f ca="1">IFERROR(IF(Data!$C$6="Real",B2128,I2128+J2127+($C$14*$C$12)*(NORMINV(RAND(),$C$15,CHOOSE($G$13,$C$13,F2128,G2128)))),"")</f>
        <v/>
      </c>
      <c r="K2128" s="88" t="str">
        <f>IF(ISNUMBER(A2128), IF($G$16="fixed",$G$17,MIN(H2128*Data!$C$7*$C$16*0.5,$C$17*Data!$C$7))*$C$12,"")</f>
        <v/>
      </c>
      <c r="L2128" s="42" t="str">
        <f t="shared" ca="1" si="1020"/>
        <v/>
      </c>
      <c r="M2128" s="44" t="str">
        <f t="shared" ca="1" si="1021"/>
        <v/>
      </c>
      <c r="N2128" s="44" t="str">
        <f t="shared" ca="1" si="1022"/>
        <v/>
      </c>
      <c r="O2128" s="108" t="str">
        <f t="shared" si="1006"/>
        <v/>
      </c>
      <c r="P2128" s="102" t="str">
        <f t="shared" si="1007"/>
        <v/>
      </c>
      <c r="Q2128" s="102" t="str">
        <f t="shared" si="1008"/>
        <v/>
      </c>
      <c r="R2128" s="120" t="str">
        <f t="shared" si="1009"/>
        <v/>
      </c>
      <c r="S2128" s="54" t="str">
        <f t="shared" si="1010"/>
        <v/>
      </c>
      <c r="T2128" s="5" t="str">
        <f t="shared" si="1011"/>
        <v/>
      </c>
      <c r="U2128" s="152" t="str">
        <f t="shared" si="994"/>
        <v/>
      </c>
      <c r="V2128" s="152" t="str">
        <f t="shared" si="995"/>
        <v/>
      </c>
      <c r="W2128" s="153" t="str">
        <f t="shared" si="996"/>
        <v/>
      </c>
      <c r="X2128" s="153" t="str">
        <f t="shared" si="997"/>
        <v/>
      </c>
      <c r="Y2128" s="153" t="str">
        <f t="shared" si="998"/>
        <v/>
      </c>
      <c r="Z2128" s="153" t="str">
        <f t="shared" si="999"/>
        <v/>
      </c>
      <c r="AA2128" s="152" t="str">
        <f t="shared" si="1000"/>
        <v/>
      </c>
      <c r="AB2128" s="152" t="str">
        <f t="shared" si="1001"/>
        <v/>
      </c>
      <c r="AC2128" s="154" t="str">
        <f t="shared" si="1012"/>
        <v/>
      </c>
      <c r="AD2128" s="154" t="str">
        <f t="shared" si="1013"/>
        <v/>
      </c>
      <c r="AE2128" s="3" t="str">
        <f t="shared" si="1014"/>
        <v/>
      </c>
      <c r="AF2128" s="3" t="str">
        <f t="shared" si="1015"/>
        <v/>
      </c>
      <c r="AG2128" s="3" t="str">
        <f t="shared" si="1016"/>
        <v/>
      </c>
      <c r="AH2128" s="4" t="str">
        <f t="shared" si="1017"/>
        <v/>
      </c>
      <c r="AI2128" s="75" t="str">
        <f t="shared" si="1018"/>
        <v/>
      </c>
      <c r="AJ2128" s="75" t="str">
        <f t="shared" si="1019"/>
        <v/>
      </c>
    </row>
    <row r="2129" spans="1:36">
      <c r="A2129" s="41" t="str">
        <f t="shared" si="1002"/>
        <v/>
      </c>
      <c r="B2129" s="150" t="str">
        <f>IF(ISNUMBER(A2129),INDEX('MetaTrader Import'!$H$13:$J$5893,TRUNC(((A2129-$A$39+1)-1)/3)+1,MOD((A2129-$A$39+1)-1,3)+1),"")</f>
        <v/>
      </c>
      <c r="C2129" s="43" t="str">
        <f t="shared" si="1003"/>
        <v/>
      </c>
      <c r="D2129" s="43" t="str">
        <f t="shared" ca="1" si="993"/>
        <v/>
      </c>
      <c r="E2129" s="43" t="str">
        <f t="shared" si="1004"/>
        <v/>
      </c>
      <c r="F2129" s="43" t="str">
        <f t="shared" si="1005"/>
        <v/>
      </c>
      <c r="G2129" s="43" t="str">
        <f>IF(A2129&lt;&gt;"",IF(A2129&lt;Data!$G$11*0.25,$C$13/$G$32,IF(A2129&gt;Data!$G$11*0.25,$C$13,$C$13*10)),"")</f>
        <v/>
      </c>
      <c r="H2129" s="43" t="str">
        <f>IF(A2129&lt;&gt;"",IF(Data!$G$9="constant",$C$13,IF(Data!$G$9="squeeze",G2129,F2129)),"")</f>
        <v/>
      </c>
      <c r="I2129" s="38" t="str">
        <f ca="1">IF(ISNUMBER(A2129),NORMINV(RAND(),0,IF(AND(Data!$G$9="squeeze",A2129&lt;Data!$G$11*0.25),$H$32,1)*$C$30*$C$13)*($C$14*$C$12),"")</f>
        <v/>
      </c>
      <c r="J2129" s="42" t="str">
        <f ca="1">IFERROR(IF(Data!$C$6="Real",B2129,I2129+J2128+($C$14*$C$12)*(NORMINV(RAND(),$C$15,CHOOSE($G$13,$C$13,F2129,G2129)))),"")</f>
        <v/>
      </c>
      <c r="K2129" s="88" t="str">
        <f>IF(ISNUMBER(A2129), IF($G$16="fixed",$G$17,MIN(H2129*Data!$C$7*$C$16*0.5,$C$17*Data!$C$7))*$C$12,"")</f>
        <v/>
      </c>
      <c r="L2129" s="42" t="str">
        <f t="shared" ca="1" si="1020"/>
        <v/>
      </c>
      <c r="M2129" s="44" t="str">
        <f t="shared" ca="1" si="1021"/>
        <v/>
      </c>
      <c r="N2129" s="44" t="str">
        <f t="shared" ca="1" si="1022"/>
        <v/>
      </c>
      <c r="O2129" s="108" t="str">
        <f t="shared" si="1006"/>
        <v/>
      </c>
      <c r="P2129" s="102" t="str">
        <f t="shared" si="1007"/>
        <v/>
      </c>
      <c r="Q2129" s="102" t="str">
        <f t="shared" si="1008"/>
        <v/>
      </c>
      <c r="R2129" s="120" t="str">
        <f t="shared" si="1009"/>
        <v/>
      </c>
      <c r="S2129" s="54" t="str">
        <f t="shared" si="1010"/>
        <v/>
      </c>
      <c r="T2129" s="5" t="str">
        <f t="shared" si="1011"/>
        <v/>
      </c>
      <c r="U2129" s="152" t="str">
        <f t="shared" si="994"/>
        <v/>
      </c>
      <c r="V2129" s="152" t="str">
        <f t="shared" si="995"/>
        <v/>
      </c>
      <c r="W2129" s="153" t="str">
        <f t="shared" si="996"/>
        <v/>
      </c>
      <c r="X2129" s="153" t="str">
        <f t="shared" si="997"/>
        <v/>
      </c>
      <c r="Y2129" s="153" t="str">
        <f t="shared" si="998"/>
        <v/>
      </c>
      <c r="Z2129" s="153" t="str">
        <f t="shared" si="999"/>
        <v/>
      </c>
      <c r="AA2129" s="152" t="str">
        <f t="shared" si="1000"/>
        <v/>
      </c>
      <c r="AB2129" s="152" t="str">
        <f t="shared" si="1001"/>
        <v/>
      </c>
      <c r="AC2129" s="154" t="str">
        <f t="shared" si="1012"/>
        <v/>
      </c>
      <c r="AD2129" s="154" t="str">
        <f t="shared" si="1013"/>
        <v/>
      </c>
      <c r="AE2129" s="3" t="str">
        <f t="shared" si="1014"/>
        <v/>
      </c>
      <c r="AF2129" s="3" t="str">
        <f t="shared" si="1015"/>
        <v/>
      </c>
      <c r="AG2129" s="3" t="str">
        <f t="shared" si="1016"/>
        <v/>
      </c>
      <c r="AH2129" s="4" t="str">
        <f t="shared" si="1017"/>
        <v/>
      </c>
      <c r="AI2129" s="75" t="str">
        <f t="shared" si="1018"/>
        <v/>
      </c>
      <c r="AJ2129" s="75" t="str">
        <f t="shared" si="1019"/>
        <v/>
      </c>
    </row>
    <row r="2130" spans="1:36">
      <c r="A2130" s="41" t="str">
        <f t="shared" si="1002"/>
        <v/>
      </c>
      <c r="B2130" s="150" t="str">
        <f>IF(ISNUMBER(A2130),INDEX('MetaTrader Import'!$H$13:$J$5893,TRUNC(((A2130-$A$39+1)-1)/3)+1,MOD((A2130-$A$39+1)-1,3)+1),"")</f>
        <v/>
      </c>
      <c r="C2130" s="43" t="str">
        <f t="shared" si="1003"/>
        <v/>
      </c>
      <c r="D2130" s="43" t="str">
        <f t="shared" ca="1" si="993"/>
        <v/>
      </c>
      <c r="E2130" s="43" t="str">
        <f t="shared" si="1004"/>
        <v/>
      </c>
      <c r="F2130" s="43" t="str">
        <f t="shared" si="1005"/>
        <v/>
      </c>
      <c r="G2130" s="43" t="str">
        <f>IF(A2130&lt;&gt;"",IF(A2130&lt;Data!$G$11*0.25,$C$13/$G$32,IF(A2130&gt;Data!$G$11*0.25,$C$13,$C$13*10)),"")</f>
        <v/>
      </c>
      <c r="H2130" s="43" t="str">
        <f>IF(A2130&lt;&gt;"",IF(Data!$G$9="constant",$C$13,IF(Data!$G$9="squeeze",G2130,F2130)),"")</f>
        <v/>
      </c>
      <c r="I2130" s="38" t="str">
        <f ca="1">IF(ISNUMBER(A2130),NORMINV(RAND(),0,IF(AND(Data!$G$9="squeeze",A2130&lt;Data!$G$11*0.25),$H$32,1)*$C$30*$C$13)*($C$14*$C$12),"")</f>
        <v/>
      </c>
      <c r="J2130" s="42" t="str">
        <f ca="1">IFERROR(IF(Data!$C$6="Real",B2130,I2130+J2129+($C$14*$C$12)*(NORMINV(RAND(),$C$15,CHOOSE($G$13,$C$13,F2130,G2130)))),"")</f>
        <v/>
      </c>
      <c r="K2130" s="88" t="str">
        <f>IF(ISNUMBER(A2130), IF($G$16="fixed",$G$17,MIN(H2130*Data!$C$7*$C$16*0.5,$C$17*Data!$C$7))*$C$12,"")</f>
        <v/>
      </c>
      <c r="L2130" s="42" t="str">
        <f t="shared" ca="1" si="1020"/>
        <v/>
      </c>
      <c r="M2130" s="44" t="str">
        <f t="shared" ca="1" si="1021"/>
        <v/>
      </c>
      <c r="N2130" s="44" t="str">
        <f t="shared" ca="1" si="1022"/>
        <v/>
      </c>
      <c r="O2130" s="108" t="str">
        <f t="shared" si="1006"/>
        <v/>
      </c>
      <c r="P2130" s="102" t="str">
        <f t="shared" si="1007"/>
        <v/>
      </c>
      <c r="Q2130" s="102" t="str">
        <f t="shared" si="1008"/>
        <v/>
      </c>
      <c r="R2130" s="120" t="str">
        <f t="shared" si="1009"/>
        <v/>
      </c>
      <c r="S2130" s="54" t="str">
        <f t="shared" si="1010"/>
        <v/>
      </c>
      <c r="T2130" s="5" t="str">
        <f t="shared" si="1011"/>
        <v/>
      </c>
      <c r="U2130" s="152" t="str">
        <f t="shared" si="994"/>
        <v/>
      </c>
      <c r="V2130" s="152" t="str">
        <f t="shared" si="995"/>
        <v/>
      </c>
      <c r="W2130" s="153" t="str">
        <f t="shared" si="996"/>
        <v/>
      </c>
      <c r="X2130" s="153" t="str">
        <f t="shared" si="997"/>
        <v/>
      </c>
      <c r="Y2130" s="153" t="str">
        <f t="shared" si="998"/>
        <v/>
      </c>
      <c r="Z2130" s="153" t="str">
        <f t="shared" si="999"/>
        <v/>
      </c>
      <c r="AA2130" s="152" t="str">
        <f t="shared" si="1000"/>
        <v/>
      </c>
      <c r="AB2130" s="152" t="str">
        <f t="shared" si="1001"/>
        <v/>
      </c>
      <c r="AC2130" s="154" t="str">
        <f t="shared" si="1012"/>
        <v/>
      </c>
      <c r="AD2130" s="154" t="str">
        <f t="shared" si="1013"/>
        <v/>
      </c>
      <c r="AE2130" s="3" t="str">
        <f t="shared" si="1014"/>
        <v/>
      </c>
      <c r="AF2130" s="3" t="str">
        <f t="shared" si="1015"/>
        <v/>
      </c>
      <c r="AG2130" s="3" t="str">
        <f t="shared" si="1016"/>
        <v/>
      </c>
      <c r="AH2130" s="4" t="str">
        <f t="shared" si="1017"/>
        <v/>
      </c>
      <c r="AI2130" s="75" t="str">
        <f t="shared" si="1018"/>
        <v/>
      </c>
      <c r="AJ2130" s="75" t="str">
        <f t="shared" si="1019"/>
        <v/>
      </c>
    </row>
    <row r="2131" spans="1:36">
      <c r="A2131" s="41" t="str">
        <f t="shared" si="1002"/>
        <v/>
      </c>
      <c r="B2131" s="150" t="str">
        <f>IF(ISNUMBER(A2131),INDEX('MetaTrader Import'!$H$13:$J$5893,TRUNC(((A2131-$A$39+1)-1)/3)+1,MOD((A2131-$A$39+1)-1,3)+1),"")</f>
        <v/>
      </c>
      <c r="C2131" s="43" t="str">
        <f t="shared" si="1003"/>
        <v/>
      </c>
      <c r="D2131" s="43" t="str">
        <f t="shared" ca="1" si="993"/>
        <v/>
      </c>
      <c r="E2131" s="43" t="str">
        <f t="shared" si="1004"/>
        <v/>
      </c>
      <c r="F2131" s="43" t="str">
        <f t="shared" si="1005"/>
        <v/>
      </c>
      <c r="G2131" s="43" t="str">
        <f>IF(A2131&lt;&gt;"",IF(A2131&lt;Data!$G$11*0.25,$C$13/$G$32,IF(A2131&gt;Data!$G$11*0.25,$C$13,$C$13*10)),"")</f>
        <v/>
      </c>
      <c r="H2131" s="43" t="str">
        <f>IF(A2131&lt;&gt;"",IF(Data!$G$9="constant",$C$13,IF(Data!$G$9="squeeze",G2131,F2131)),"")</f>
        <v/>
      </c>
      <c r="I2131" s="38" t="str">
        <f ca="1">IF(ISNUMBER(A2131),NORMINV(RAND(),0,IF(AND(Data!$G$9="squeeze",A2131&lt;Data!$G$11*0.25),$H$32,1)*$C$30*$C$13)*($C$14*$C$12),"")</f>
        <v/>
      </c>
      <c r="J2131" s="42" t="str">
        <f ca="1">IFERROR(IF(Data!$C$6="Real",B2131,I2131+J2130+($C$14*$C$12)*(NORMINV(RAND(),$C$15,CHOOSE($G$13,$C$13,F2131,G2131)))),"")</f>
        <v/>
      </c>
      <c r="K2131" s="88" t="str">
        <f>IF(ISNUMBER(A2131), IF($G$16="fixed",$G$17,MIN(H2131*Data!$C$7*$C$16*0.5,$C$17*Data!$C$7))*$C$12,"")</f>
        <v/>
      </c>
      <c r="L2131" s="42" t="str">
        <f t="shared" ca="1" si="1020"/>
        <v/>
      </c>
      <c r="M2131" s="44" t="str">
        <f t="shared" ca="1" si="1021"/>
        <v/>
      </c>
      <c r="N2131" s="44" t="str">
        <f t="shared" ca="1" si="1022"/>
        <v/>
      </c>
      <c r="O2131" s="108" t="str">
        <f t="shared" si="1006"/>
        <v/>
      </c>
      <c r="P2131" s="102" t="str">
        <f t="shared" si="1007"/>
        <v/>
      </c>
      <c r="Q2131" s="102" t="str">
        <f t="shared" si="1008"/>
        <v/>
      </c>
      <c r="R2131" s="120" t="str">
        <f t="shared" si="1009"/>
        <v/>
      </c>
      <c r="S2131" s="54" t="str">
        <f t="shared" si="1010"/>
        <v/>
      </c>
      <c r="T2131" s="5" t="str">
        <f t="shared" si="1011"/>
        <v/>
      </c>
      <c r="U2131" s="152" t="str">
        <f t="shared" si="994"/>
        <v/>
      </c>
      <c r="V2131" s="152" t="str">
        <f t="shared" si="995"/>
        <v/>
      </c>
      <c r="W2131" s="153" t="str">
        <f t="shared" si="996"/>
        <v/>
      </c>
      <c r="X2131" s="153" t="str">
        <f t="shared" si="997"/>
        <v/>
      </c>
      <c r="Y2131" s="153" t="str">
        <f t="shared" si="998"/>
        <v/>
      </c>
      <c r="Z2131" s="153" t="str">
        <f t="shared" si="999"/>
        <v/>
      </c>
      <c r="AA2131" s="152" t="str">
        <f t="shared" si="1000"/>
        <v/>
      </c>
      <c r="AB2131" s="152" t="str">
        <f t="shared" si="1001"/>
        <v/>
      </c>
      <c r="AC2131" s="154" t="str">
        <f t="shared" si="1012"/>
        <v/>
      </c>
      <c r="AD2131" s="154" t="str">
        <f t="shared" si="1013"/>
        <v/>
      </c>
      <c r="AE2131" s="3" t="str">
        <f t="shared" si="1014"/>
        <v/>
      </c>
      <c r="AF2131" s="3" t="str">
        <f t="shared" si="1015"/>
        <v/>
      </c>
      <c r="AG2131" s="3" t="str">
        <f t="shared" si="1016"/>
        <v/>
      </c>
      <c r="AH2131" s="4" t="str">
        <f t="shared" si="1017"/>
        <v/>
      </c>
      <c r="AI2131" s="75" t="str">
        <f t="shared" si="1018"/>
        <v/>
      </c>
      <c r="AJ2131" s="75" t="str">
        <f t="shared" si="1019"/>
        <v/>
      </c>
    </row>
    <row r="2132" spans="1:36">
      <c r="A2132" s="41" t="str">
        <f t="shared" si="1002"/>
        <v/>
      </c>
      <c r="B2132" s="150" t="str">
        <f>IF(ISNUMBER(A2132),INDEX('MetaTrader Import'!$H$13:$J$5893,TRUNC(((A2132-$A$39+1)-1)/3)+1,MOD((A2132-$A$39+1)-1,3)+1),"")</f>
        <v/>
      </c>
      <c r="C2132" s="43" t="str">
        <f t="shared" si="1003"/>
        <v/>
      </c>
      <c r="D2132" s="43" t="str">
        <f t="shared" ca="1" si="993"/>
        <v/>
      </c>
      <c r="E2132" s="43" t="str">
        <f t="shared" si="1004"/>
        <v/>
      </c>
      <c r="F2132" s="43" t="str">
        <f t="shared" si="1005"/>
        <v/>
      </c>
      <c r="G2132" s="43" t="str">
        <f>IF(A2132&lt;&gt;"",IF(A2132&lt;Data!$G$11*0.25,$C$13/$G$32,IF(A2132&gt;Data!$G$11*0.25,$C$13,$C$13*10)),"")</f>
        <v/>
      </c>
      <c r="H2132" s="43" t="str">
        <f>IF(A2132&lt;&gt;"",IF(Data!$G$9="constant",$C$13,IF(Data!$G$9="squeeze",G2132,F2132)),"")</f>
        <v/>
      </c>
      <c r="I2132" s="38" t="str">
        <f ca="1">IF(ISNUMBER(A2132),NORMINV(RAND(),0,IF(AND(Data!$G$9="squeeze",A2132&lt;Data!$G$11*0.25),$H$32,1)*$C$30*$C$13)*($C$14*$C$12),"")</f>
        <v/>
      </c>
      <c r="J2132" s="42" t="str">
        <f ca="1">IFERROR(IF(Data!$C$6="Real",B2132,I2132+J2131+($C$14*$C$12)*(NORMINV(RAND(),$C$15,CHOOSE($G$13,$C$13,F2132,G2132)))),"")</f>
        <v/>
      </c>
      <c r="K2132" s="88" t="str">
        <f>IF(ISNUMBER(A2132), IF($G$16="fixed",$G$17,MIN(H2132*Data!$C$7*$C$16*0.5,$C$17*Data!$C$7))*$C$12,"")</f>
        <v/>
      </c>
      <c r="L2132" s="42" t="str">
        <f t="shared" ca="1" si="1020"/>
        <v/>
      </c>
      <c r="M2132" s="44" t="str">
        <f t="shared" ca="1" si="1021"/>
        <v/>
      </c>
      <c r="N2132" s="44" t="str">
        <f t="shared" ca="1" si="1022"/>
        <v/>
      </c>
      <c r="O2132" s="108" t="str">
        <f t="shared" si="1006"/>
        <v/>
      </c>
      <c r="P2132" s="102" t="str">
        <f t="shared" si="1007"/>
        <v/>
      </c>
      <c r="Q2132" s="102" t="str">
        <f t="shared" si="1008"/>
        <v/>
      </c>
      <c r="R2132" s="120" t="str">
        <f t="shared" si="1009"/>
        <v/>
      </c>
      <c r="S2132" s="54" t="str">
        <f t="shared" si="1010"/>
        <v/>
      </c>
      <c r="T2132" s="5" t="str">
        <f t="shared" si="1011"/>
        <v/>
      </c>
      <c r="U2132" s="152" t="str">
        <f t="shared" si="994"/>
        <v/>
      </c>
      <c r="V2132" s="152" t="str">
        <f t="shared" si="995"/>
        <v/>
      </c>
      <c r="W2132" s="153" t="str">
        <f t="shared" si="996"/>
        <v/>
      </c>
      <c r="X2132" s="153" t="str">
        <f t="shared" si="997"/>
        <v/>
      </c>
      <c r="Y2132" s="153" t="str">
        <f t="shared" si="998"/>
        <v/>
      </c>
      <c r="Z2132" s="153" t="str">
        <f t="shared" si="999"/>
        <v/>
      </c>
      <c r="AA2132" s="152" t="str">
        <f t="shared" si="1000"/>
        <v/>
      </c>
      <c r="AB2132" s="152" t="str">
        <f t="shared" si="1001"/>
        <v/>
      </c>
      <c r="AC2132" s="154" t="str">
        <f t="shared" si="1012"/>
        <v/>
      </c>
      <c r="AD2132" s="154" t="str">
        <f t="shared" si="1013"/>
        <v/>
      </c>
      <c r="AE2132" s="3" t="str">
        <f t="shared" si="1014"/>
        <v/>
      </c>
      <c r="AF2132" s="3" t="str">
        <f t="shared" si="1015"/>
        <v/>
      </c>
      <c r="AG2132" s="3" t="str">
        <f t="shared" si="1016"/>
        <v/>
      </c>
      <c r="AH2132" s="4" t="str">
        <f t="shared" si="1017"/>
        <v/>
      </c>
      <c r="AI2132" s="75" t="str">
        <f t="shared" si="1018"/>
        <v/>
      </c>
      <c r="AJ2132" s="75" t="str">
        <f t="shared" si="1019"/>
        <v/>
      </c>
    </row>
    <row r="2133" spans="1:36">
      <c r="A2133" s="41" t="str">
        <f t="shared" si="1002"/>
        <v/>
      </c>
      <c r="B2133" s="150" t="str">
        <f>IF(ISNUMBER(A2133),INDEX('MetaTrader Import'!$H$13:$J$5893,TRUNC(((A2133-$A$39+1)-1)/3)+1,MOD((A2133-$A$39+1)-1,3)+1),"")</f>
        <v/>
      </c>
      <c r="C2133" s="43" t="str">
        <f t="shared" si="1003"/>
        <v/>
      </c>
      <c r="D2133" s="43" t="str">
        <f t="shared" ca="1" si="993"/>
        <v/>
      </c>
      <c r="E2133" s="43" t="str">
        <f t="shared" si="1004"/>
        <v/>
      </c>
      <c r="F2133" s="43" t="str">
        <f t="shared" si="1005"/>
        <v/>
      </c>
      <c r="G2133" s="43" t="str">
        <f>IF(A2133&lt;&gt;"",IF(A2133&lt;Data!$G$11*0.25,$C$13/$G$32,IF(A2133&gt;Data!$G$11*0.25,$C$13,$C$13*10)),"")</f>
        <v/>
      </c>
      <c r="H2133" s="43" t="str">
        <f>IF(A2133&lt;&gt;"",IF(Data!$G$9="constant",$C$13,IF(Data!$G$9="squeeze",G2133,F2133)),"")</f>
        <v/>
      </c>
      <c r="I2133" s="38" t="str">
        <f ca="1">IF(ISNUMBER(A2133),NORMINV(RAND(),0,IF(AND(Data!$G$9="squeeze",A2133&lt;Data!$G$11*0.25),$H$32,1)*$C$30*$C$13)*($C$14*$C$12),"")</f>
        <v/>
      </c>
      <c r="J2133" s="42" t="str">
        <f ca="1">IFERROR(IF(Data!$C$6="Real",B2133,I2133+J2132+($C$14*$C$12)*(NORMINV(RAND(),$C$15,CHOOSE($G$13,$C$13,F2133,G2133)))),"")</f>
        <v/>
      </c>
      <c r="K2133" s="88" t="str">
        <f>IF(ISNUMBER(A2133), IF($G$16="fixed",$G$17,MIN(H2133*Data!$C$7*$C$16*0.5,$C$17*Data!$C$7))*$C$12,"")</f>
        <v/>
      </c>
      <c r="L2133" s="42" t="str">
        <f t="shared" ca="1" si="1020"/>
        <v/>
      </c>
      <c r="M2133" s="44" t="str">
        <f t="shared" ca="1" si="1021"/>
        <v/>
      </c>
      <c r="N2133" s="44" t="str">
        <f t="shared" ca="1" si="1022"/>
        <v/>
      </c>
      <c r="O2133" s="108" t="str">
        <f t="shared" si="1006"/>
        <v/>
      </c>
      <c r="P2133" s="102" t="str">
        <f t="shared" si="1007"/>
        <v/>
      </c>
      <c r="Q2133" s="102" t="str">
        <f t="shared" si="1008"/>
        <v/>
      </c>
      <c r="R2133" s="120" t="str">
        <f t="shared" si="1009"/>
        <v/>
      </c>
      <c r="S2133" s="54" t="str">
        <f t="shared" si="1010"/>
        <v/>
      </c>
      <c r="T2133" s="5" t="str">
        <f t="shared" si="1011"/>
        <v/>
      </c>
      <c r="U2133" s="152" t="str">
        <f t="shared" si="994"/>
        <v/>
      </c>
      <c r="V2133" s="152" t="str">
        <f t="shared" si="995"/>
        <v/>
      </c>
      <c r="W2133" s="153" t="str">
        <f t="shared" si="996"/>
        <v/>
      </c>
      <c r="X2133" s="153" t="str">
        <f t="shared" si="997"/>
        <v/>
      </c>
      <c r="Y2133" s="153" t="str">
        <f t="shared" si="998"/>
        <v/>
      </c>
      <c r="Z2133" s="153" t="str">
        <f t="shared" si="999"/>
        <v/>
      </c>
      <c r="AA2133" s="152" t="str">
        <f t="shared" si="1000"/>
        <v/>
      </c>
      <c r="AB2133" s="152" t="str">
        <f t="shared" si="1001"/>
        <v/>
      </c>
      <c r="AC2133" s="154" t="str">
        <f t="shared" si="1012"/>
        <v/>
      </c>
      <c r="AD2133" s="154" t="str">
        <f t="shared" si="1013"/>
        <v/>
      </c>
      <c r="AE2133" s="3" t="str">
        <f t="shared" si="1014"/>
        <v/>
      </c>
      <c r="AF2133" s="3" t="str">
        <f t="shared" si="1015"/>
        <v/>
      </c>
      <c r="AG2133" s="3" t="str">
        <f t="shared" si="1016"/>
        <v/>
      </c>
      <c r="AH2133" s="4" t="str">
        <f t="shared" si="1017"/>
        <v/>
      </c>
      <c r="AI2133" s="75" t="str">
        <f t="shared" si="1018"/>
        <v/>
      </c>
      <c r="AJ2133" s="75" t="str">
        <f t="shared" si="1019"/>
        <v/>
      </c>
    </row>
    <row r="2134" spans="1:36">
      <c r="A2134" s="41" t="str">
        <f t="shared" si="1002"/>
        <v/>
      </c>
      <c r="B2134" s="150" t="str">
        <f>IF(ISNUMBER(A2134),INDEX('MetaTrader Import'!$H$13:$J$5893,TRUNC(((A2134-$A$39+1)-1)/3)+1,MOD((A2134-$A$39+1)-1,3)+1),"")</f>
        <v/>
      </c>
      <c r="C2134" s="43" t="str">
        <f t="shared" si="1003"/>
        <v/>
      </c>
      <c r="D2134" s="43" t="str">
        <f t="shared" ca="1" si="993"/>
        <v/>
      </c>
      <c r="E2134" s="43" t="str">
        <f t="shared" si="1004"/>
        <v/>
      </c>
      <c r="F2134" s="43" t="str">
        <f t="shared" si="1005"/>
        <v/>
      </c>
      <c r="G2134" s="43" t="str">
        <f>IF(A2134&lt;&gt;"",IF(A2134&lt;Data!$G$11*0.25,$C$13/$G$32,IF(A2134&gt;Data!$G$11*0.25,$C$13,$C$13*10)),"")</f>
        <v/>
      </c>
      <c r="H2134" s="43" t="str">
        <f>IF(A2134&lt;&gt;"",IF(Data!$G$9="constant",$C$13,IF(Data!$G$9="squeeze",G2134,F2134)),"")</f>
        <v/>
      </c>
      <c r="I2134" s="38" t="str">
        <f ca="1">IF(ISNUMBER(A2134),NORMINV(RAND(),0,IF(AND(Data!$G$9="squeeze",A2134&lt;Data!$G$11*0.25),$H$32,1)*$C$30*$C$13)*($C$14*$C$12),"")</f>
        <v/>
      </c>
      <c r="J2134" s="42" t="str">
        <f ca="1">IFERROR(IF(Data!$C$6="Real",B2134,I2134+J2133+($C$14*$C$12)*(NORMINV(RAND(),$C$15,CHOOSE($G$13,$C$13,F2134,G2134)))),"")</f>
        <v/>
      </c>
      <c r="K2134" s="88" t="str">
        <f>IF(ISNUMBER(A2134), IF($G$16="fixed",$G$17,MIN(H2134*Data!$C$7*$C$16*0.5,$C$17*Data!$C$7))*$C$12,"")</f>
        <v/>
      </c>
      <c r="L2134" s="42" t="str">
        <f t="shared" ca="1" si="1020"/>
        <v/>
      </c>
      <c r="M2134" s="44" t="str">
        <f t="shared" ca="1" si="1021"/>
        <v/>
      </c>
      <c r="N2134" s="44" t="str">
        <f t="shared" ca="1" si="1022"/>
        <v/>
      </c>
      <c r="O2134" s="108" t="str">
        <f t="shared" si="1006"/>
        <v/>
      </c>
      <c r="P2134" s="102" t="str">
        <f t="shared" si="1007"/>
        <v/>
      </c>
      <c r="Q2134" s="102" t="str">
        <f t="shared" si="1008"/>
        <v/>
      </c>
      <c r="R2134" s="120" t="str">
        <f t="shared" si="1009"/>
        <v/>
      </c>
      <c r="S2134" s="54" t="str">
        <f t="shared" si="1010"/>
        <v/>
      </c>
      <c r="T2134" s="5" t="str">
        <f t="shared" si="1011"/>
        <v/>
      </c>
      <c r="U2134" s="152" t="str">
        <f t="shared" si="994"/>
        <v/>
      </c>
      <c r="V2134" s="152" t="str">
        <f t="shared" si="995"/>
        <v/>
      </c>
      <c r="W2134" s="153" t="str">
        <f t="shared" si="996"/>
        <v/>
      </c>
      <c r="X2134" s="153" t="str">
        <f t="shared" si="997"/>
        <v/>
      </c>
      <c r="Y2134" s="153" t="str">
        <f t="shared" si="998"/>
        <v/>
      </c>
      <c r="Z2134" s="153" t="str">
        <f t="shared" si="999"/>
        <v/>
      </c>
      <c r="AA2134" s="152" t="str">
        <f t="shared" si="1000"/>
        <v/>
      </c>
      <c r="AB2134" s="152" t="str">
        <f t="shared" si="1001"/>
        <v/>
      </c>
      <c r="AC2134" s="154" t="str">
        <f t="shared" si="1012"/>
        <v/>
      </c>
      <c r="AD2134" s="154" t="str">
        <f t="shared" si="1013"/>
        <v/>
      </c>
      <c r="AE2134" s="3" t="str">
        <f t="shared" si="1014"/>
        <v/>
      </c>
      <c r="AF2134" s="3" t="str">
        <f t="shared" si="1015"/>
        <v/>
      </c>
      <c r="AG2134" s="3" t="str">
        <f t="shared" si="1016"/>
        <v/>
      </c>
      <c r="AH2134" s="4" t="str">
        <f t="shared" si="1017"/>
        <v/>
      </c>
      <c r="AI2134" s="75" t="str">
        <f t="shared" si="1018"/>
        <v/>
      </c>
      <c r="AJ2134" s="75" t="str">
        <f t="shared" si="1019"/>
        <v/>
      </c>
    </row>
    <row r="2135" spans="1:36">
      <c r="A2135" s="41" t="str">
        <f t="shared" si="1002"/>
        <v/>
      </c>
      <c r="B2135" s="150" t="str">
        <f>IF(ISNUMBER(A2135),INDEX('MetaTrader Import'!$H$13:$J$5893,TRUNC(((A2135-$A$39+1)-1)/3)+1,MOD((A2135-$A$39+1)-1,3)+1),"")</f>
        <v/>
      </c>
      <c r="C2135" s="43" t="str">
        <f t="shared" si="1003"/>
        <v/>
      </c>
      <c r="D2135" s="43" t="str">
        <f t="shared" ca="1" si="993"/>
        <v/>
      </c>
      <c r="E2135" s="43" t="str">
        <f t="shared" si="1004"/>
        <v/>
      </c>
      <c r="F2135" s="43" t="str">
        <f t="shared" si="1005"/>
        <v/>
      </c>
      <c r="G2135" s="43" t="str">
        <f>IF(A2135&lt;&gt;"",IF(A2135&lt;Data!$G$11*0.25,$C$13/$G$32,IF(A2135&gt;Data!$G$11*0.25,$C$13,$C$13*10)),"")</f>
        <v/>
      </c>
      <c r="H2135" s="43" t="str">
        <f>IF(A2135&lt;&gt;"",IF(Data!$G$9="constant",$C$13,IF(Data!$G$9="squeeze",G2135,F2135)),"")</f>
        <v/>
      </c>
      <c r="I2135" s="38" t="str">
        <f ca="1">IF(ISNUMBER(A2135),NORMINV(RAND(),0,IF(AND(Data!$G$9="squeeze",A2135&lt;Data!$G$11*0.25),$H$32,1)*$C$30*$C$13)*($C$14*$C$12),"")</f>
        <v/>
      </c>
      <c r="J2135" s="42" t="str">
        <f ca="1">IFERROR(IF(Data!$C$6="Real",B2135,I2135+J2134+($C$14*$C$12)*(NORMINV(RAND(),$C$15,CHOOSE($G$13,$C$13,F2135,G2135)))),"")</f>
        <v/>
      </c>
      <c r="K2135" s="88" t="str">
        <f>IF(ISNUMBER(A2135), IF($G$16="fixed",$G$17,MIN(H2135*Data!$C$7*$C$16*0.5,$C$17*Data!$C$7))*$C$12,"")</f>
        <v/>
      </c>
      <c r="L2135" s="42" t="str">
        <f t="shared" ca="1" si="1020"/>
        <v/>
      </c>
      <c r="M2135" s="44" t="str">
        <f t="shared" ca="1" si="1021"/>
        <v/>
      </c>
      <c r="N2135" s="44" t="str">
        <f t="shared" ca="1" si="1022"/>
        <v/>
      </c>
      <c r="O2135" s="108" t="str">
        <f t="shared" si="1006"/>
        <v/>
      </c>
      <c r="P2135" s="102" t="str">
        <f t="shared" si="1007"/>
        <v/>
      </c>
      <c r="Q2135" s="102" t="str">
        <f t="shared" si="1008"/>
        <v/>
      </c>
      <c r="R2135" s="120" t="str">
        <f t="shared" si="1009"/>
        <v/>
      </c>
      <c r="S2135" s="54" t="str">
        <f t="shared" si="1010"/>
        <v/>
      </c>
      <c r="T2135" s="5" t="str">
        <f t="shared" si="1011"/>
        <v/>
      </c>
      <c r="U2135" s="152" t="str">
        <f t="shared" si="994"/>
        <v/>
      </c>
      <c r="V2135" s="152" t="str">
        <f t="shared" si="995"/>
        <v/>
      </c>
      <c r="W2135" s="153" t="str">
        <f t="shared" si="996"/>
        <v/>
      </c>
      <c r="X2135" s="153" t="str">
        <f t="shared" si="997"/>
        <v/>
      </c>
      <c r="Y2135" s="153" t="str">
        <f t="shared" si="998"/>
        <v/>
      </c>
      <c r="Z2135" s="153" t="str">
        <f t="shared" si="999"/>
        <v/>
      </c>
      <c r="AA2135" s="152" t="str">
        <f t="shared" si="1000"/>
        <v/>
      </c>
      <c r="AB2135" s="152" t="str">
        <f t="shared" si="1001"/>
        <v/>
      </c>
      <c r="AC2135" s="154" t="str">
        <f t="shared" si="1012"/>
        <v/>
      </c>
      <c r="AD2135" s="154" t="str">
        <f t="shared" si="1013"/>
        <v/>
      </c>
      <c r="AE2135" s="3" t="str">
        <f t="shared" si="1014"/>
        <v/>
      </c>
      <c r="AF2135" s="3" t="str">
        <f t="shared" si="1015"/>
        <v/>
      </c>
      <c r="AG2135" s="3" t="str">
        <f t="shared" si="1016"/>
        <v/>
      </c>
      <c r="AH2135" s="4" t="str">
        <f t="shared" si="1017"/>
        <v/>
      </c>
      <c r="AI2135" s="75" t="str">
        <f t="shared" si="1018"/>
        <v/>
      </c>
      <c r="AJ2135" s="75" t="str">
        <f t="shared" si="1019"/>
        <v/>
      </c>
    </row>
    <row r="2136" spans="1:36">
      <c r="A2136" s="41" t="str">
        <f t="shared" si="1002"/>
        <v/>
      </c>
      <c r="B2136" s="150" t="str">
        <f>IF(ISNUMBER(A2136),INDEX('MetaTrader Import'!$H$13:$J$5893,TRUNC(((A2136-$A$39+1)-1)/3)+1,MOD((A2136-$A$39+1)-1,3)+1),"")</f>
        <v/>
      </c>
      <c r="C2136" s="43" t="str">
        <f t="shared" si="1003"/>
        <v/>
      </c>
      <c r="D2136" s="43" t="str">
        <f t="shared" ca="1" si="993"/>
        <v/>
      </c>
      <c r="E2136" s="43" t="str">
        <f t="shared" si="1004"/>
        <v/>
      </c>
      <c r="F2136" s="43" t="str">
        <f t="shared" si="1005"/>
        <v/>
      </c>
      <c r="G2136" s="43" t="str">
        <f>IF(A2136&lt;&gt;"",IF(A2136&lt;Data!$G$11*0.25,$C$13/$G$32,IF(A2136&gt;Data!$G$11*0.25,$C$13,$C$13*10)),"")</f>
        <v/>
      </c>
      <c r="H2136" s="43" t="str">
        <f>IF(A2136&lt;&gt;"",IF(Data!$G$9="constant",$C$13,IF(Data!$G$9="squeeze",G2136,F2136)),"")</f>
        <v/>
      </c>
      <c r="I2136" s="38" t="str">
        <f ca="1">IF(ISNUMBER(A2136),NORMINV(RAND(),0,IF(AND(Data!$G$9="squeeze",A2136&lt;Data!$G$11*0.25),$H$32,1)*$C$30*$C$13)*($C$14*$C$12),"")</f>
        <v/>
      </c>
      <c r="J2136" s="42" t="str">
        <f ca="1">IFERROR(IF(Data!$C$6="Real",B2136,I2136+J2135+($C$14*$C$12)*(NORMINV(RAND(),$C$15,CHOOSE($G$13,$C$13,F2136,G2136)))),"")</f>
        <v/>
      </c>
      <c r="K2136" s="88" t="str">
        <f>IF(ISNUMBER(A2136), IF($G$16="fixed",$G$17,MIN(H2136*Data!$C$7*$C$16*0.5,$C$17*Data!$C$7))*$C$12,"")</f>
        <v/>
      </c>
      <c r="L2136" s="42" t="str">
        <f t="shared" ca="1" si="1020"/>
        <v/>
      </c>
      <c r="M2136" s="44" t="str">
        <f t="shared" ca="1" si="1021"/>
        <v/>
      </c>
      <c r="N2136" s="44" t="str">
        <f t="shared" ca="1" si="1022"/>
        <v/>
      </c>
      <c r="O2136" s="108" t="str">
        <f t="shared" si="1006"/>
        <v/>
      </c>
      <c r="P2136" s="102" t="str">
        <f t="shared" si="1007"/>
        <v/>
      </c>
      <c r="Q2136" s="102" t="str">
        <f t="shared" si="1008"/>
        <v/>
      </c>
      <c r="R2136" s="120" t="str">
        <f t="shared" si="1009"/>
        <v/>
      </c>
      <c r="S2136" s="54" t="str">
        <f t="shared" si="1010"/>
        <v/>
      </c>
      <c r="T2136" s="5" t="str">
        <f t="shared" si="1011"/>
        <v/>
      </c>
      <c r="U2136" s="152" t="str">
        <f t="shared" si="994"/>
        <v/>
      </c>
      <c r="V2136" s="152" t="str">
        <f t="shared" si="995"/>
        <v/>
      </c>
      <c r="W2136" s="153" t="str">
        <f t="shared" si="996"/>
        <v/>
      </c>
      <c r="X2136" s="153" t="str">
        <f t="shared" si="997"/>
        <v/>
      </c>
      <c r="Y2136" s="153" t="str">
        <f t="shared" si="998"/>
        <v/>
      </c>
      <c r="Z2136" s="153" t="str">
        <f t="shared" si="999"/>
        <v/>
      </c>
      <c r="AA2136" s="152" t="str">
        <f t="shared" si="1000"/>
        <v/>
      </c>
      <c r="AB2136" s="152" t="str">
        <f t="shared" si="1001"/>
        <v/>
      </c>
      <c r="AC2136" s="154" t="str">
        <f t="shared" si="1012"/>
        <v/>
      </c>
      <c r="AD2136" s="154" t="str">
        <f t="shared" si="1013"/>
        <v/>
      </c>
      <c r="AE2136" s="3" t="str">
        <f t="shared" si="1014"/>
        <v/>
      </c>
      <c r="AF2136" s="3" t="str">
        <f t="shared" si="1015"/>
        <v/>
      </c>
      <c r="AG2136" s="3" t="str">
        <f t="shared" si="1016"/>
        <v/>
      </c>
      <c r="AH2136" s="4" t="str">
        <f t="shared" si="1017"/>
        <v/>
      </c>
      <c r="AI2136" s="75" t="str">
        <f t="shared" si="1018"/>
        <v/>
      </c>
      <c r="AJ2136" s="75" t="str">
        <f t="shared" si="1019"/>
        <v/>
      </c>
    </row>
    <row r="2137" spans="1:36">
      <c r="A2137" s="41" t="str">
        <f t="shared" si="1002"/>
        <v/>
      </c>
      <c r="B2137" s="150" t="str">
        <f>IF(ISNUMBER(A2137),INDEX('MetaTrader Import'!$H$13:$J$5893,TRUNC(((A2137-$A$39+1)-1)/3)+1,MOD((A2137-$A$39+1)-1,3)+1),"")</f>
        <v/>
      </c>
      <c r="C2137" s="43" t="str">
        <f t="shared" si="1003"/>
        <v/>
      </c>
      <c r="D2137" s="43" t="str">
        <f t="shared" ca="1" si="993"/>
        <v/>
      </c>
      <c r="E2137" s="43" t="str">
        <f t="shared" si="1004"/>
        <v/>
      </c>
      <c r="F2137" s="43" t="str">
        <f t="shared" si="1005"/>
        <v/>
      </c>
      <c r="G2137" s="43" t="str">
        <f>IF(A2137&lt;&gt;"",IF(A2137&lt;Data!$G$11*0.25,$C$13/$G$32,IF(A2137&gt;Data!$G$11*0.25,$C$13,$C$13*10)),"")</f>
        <v/>
      </c>
      <c r="H2137" s="43" t="str">
        <f>IF(A2137&lt;&gt;"",IF(Data!$G$9="constant",$C$13,IF(Data!$G$9="squeeze",G2137,F2137)),"")</f>
        <v/>
      </c>
      <c r="I2137" s="38" t="str">
        <f ca="1">IF(ISNUMBER(A2137),NORMINV(RAND(),0,IF(AND(Data!$G$9="squeeze",A2137&lt;Data!$G$11*0.25),$H$32,1)*$C$30*$C$13)*($C$14*$C$12),"")</f>
        <v/>
      </c>
      <c r="J2137" s="42" t="str">
        <f ca="1">IFERROR(IF(Data!$C$6="Real",B2137,I2137+J2136+($C$14*$C$12)*(NORMINV(RAND(),$C$15,CHOOSE($G$13,$C$13,F2137,G2137)))),"")</f>
        <v/>
      </c>
      <c r="K2137" s="88" t="str">
        <f>IF(ISNUMBER(A2137), IF($G$16="fixed",$G$17,MIN(H2137*Data!$C$7*$C$16*0.5,$C$17*Data!$C$7))*$C$12,"")</f>
        <v/>
      </c>
      <c r="L2137" s="42" t="str">
        <f t="shared" ca="1" si="1020"/>
        <v/>
      </c>
      <c r="M2137" s="44" t="str">
        <f t="shared" ca="1" si="1021"/>
        <v/>
      </c>
      <c r="N2137" s="44" t="str">
        <f t="shared" ca="1" si="1022"/>
        <v/>
      </c>
      <c r="O2137" s="108" t="str">
        <f t="shared" si="1006"/>
        <v/>
      </c>
      <c r="P2137" s="102" t="str">
        <f t="shared" si="1007"/>
        <v/>
      </c>
      <c r="Q2137" s="102" t="str">
        <f t="shared" si="1008"/>
        <v/>
      </c>
      <c r="R2137" s="120" t="str">
        <f t="shared" si="1009"/>
        <v/>
      </c>
      <c r="S2137" s="54" t="str">
        <f t="shared" si="1010"/>
        <v/>
      </c>
      <c r="T2137" s="5" t="str">
        <f t="shared" si="1011"/>
        <v/>
      </c>
      <c r="U2137" s="152" t="str">
        <f t="shared" si="994"/>
        <v/>
      </c>
      <c r="V2137" s="152" t="str">
        <f t="shared" si="995"/>
        <v/>
      </c>
      <c r="W2137" s="153" t="str">
        <f t="shared" si="996"/>
        <v/>
      </c>
      <c r="X2137" s="153" t="str">
        <f t="shared" si="997"/>
        <v/>
      </c>
      <c r="Y2137" s="153" t="str">
        <f t="shared" si="998"/>
        <v/>
      </c>
      <c r="Z2137" s="153" t="str">
        <f t="shared" si="999"/>
        <v/>
      </c>
      <c r="AA2137" s="152" t="str">
        <f t="shared" si="1000"/>
        <v/>
      </c>
      <c r="AB2137" s="152" t="str">
        <f t="shared" si="1001"/>
        <v/>
      </c>
      <c r="AC2137" s="154" t="str">
        <f t="shared" si="1012"/>
        <v/>
      </c>
      <c r="AD2137" s="154" t="str">
        <f t="shared" si="1013"/>
        <v/>
      </c>
      <c r="AE2137" s="3" t="str">
        <f t="shared" si="1014"/>
        <v/>
      </c>
      <c r="AF2137" s="3" t="str">
        <f t="shared" si="1015"/>
        <v/>
      </c>
      <c r="AG2137" s="3" t="str">
        <f t="shared" si="1016"/>
        <v/>
      </c>
      <c r="AH2137" s="4" t="str">
        <f t="shared" si="1017"/>
        <v/>
      </c>
      <c r="AI2137" s="75" t="str">
        <f t="shared" si="1018"/>
        <v/>
      </c>
      <c r="AJ2137" s="75" t="str">
        <f t="shared" si="1019"/>
        <v/>
      </c>
    </row>
    <row r="2138" spans="1:36">
      <c r="A2138" s="41" t="str">
        <f t="shared" si="1002"/>
        <v/>
      </c>
      <c r="B2138" s="150" t="str">
        <f>IF(ISNUMBER(A2138),INDEX('MetaTrader Import'!$H$13:$J$5893,TRUNC(((A2138-$A$39+1)-1)/3)+1,MOD((A2138-$A$39+1)-1,3)+1),"")</f>
        <v/>
      </c>
      <c r="C2138" s="43" t="str">
        <f t="shared" si="1003"/>
        <v/>
      </c>
      <c r="D2138" s="43" t="str">
        <f t="shared" ca="1" si="993"/>
        <v/>
      </c>
      <c r="E2138" s="43" t="str">
        <f t="shared" si="1004"/>
        <v/>
      </c>
      <c r="F2138" s="43" t="str">
        <f t="shared" si="1005"/>
        <v/>
      </c>
      <c r="G2138" s="43" t="str">
        <f>IF(A2138&lt;&gt;"",IF(A2138&lt;Data!$G$11*0.25,$C$13/$G$32,IF(A2138&gt;Data!$G$11*0.25,$C$13,$C$13*10)),"")</f>
        <v/>
      </c>
      <c r="H2138" s="43" t="str">
        <f>IF(A2138&lt;&gt;"",IF(Data!$G$9="constant",$C$13,IF(Data!$G$9="squeeze",G2138,F2138)),"")</f>
        <v/>
      </c>
      <c r="I2138" s="38" t="str">
        <f ca="1">IF(ISNUMBER(A2138),NORMINV(RAND(),0,IF(AND(Data!$G$9="squeeze",A2138&lt;Data!$G$11*0.25),$H$32,1)*$C$30*$C$13)*($C$14*$C$12),"")</f>
        <v/>
      </c>
      <c r="J2138" s="42" t="str">
        <f ca="1">IFERROR(IF(Data!$C$6="Real",B2138,I2138+J2137+($C$14*$C$12)*(NORMINV(RAND(),$C$15,CHOOSE($G$13,$C$13,F2138,G2138)))),"")</f>
        <v/>
      </c>
      <c r="K2138" s="88" t="str">
        <f>IF(ISNUMBER(A2138), IF($G$16="fixed",$G$17,MIN(H2138*Data!$C$7*$C$16*0.5,$C$17*Data!$C$7))*$C$12,"")</f>
        <v/>
      </c>
      <c r="L2138" s="42" t="str">
        <f t="shared" ca="1" si="1020"/>
        <v/>
      </c>
      <c r="M2138" s="44" t="str">
        <f t="shared" ca="1" si="1021"/>
        <v/>
      </c>
      <c r="N2138" s="44" t="str">
        <f t="shared" ca="1" si="1022"/>
        <v/>
      </c>
      <c r="O2138" s="108" t="str">
        <f t="shared" si="1006"/>
        <v/>
      </c>
      <c r="P2138" s="102" t="str">
        <f t="shared" si="1007"/>
        <v/>
      </c>
      <c r="Q2138" s="102" t="str">
        <f t="shared" si="1008"/>
        <v/>
      </c>
      <c r="R2138" s="120" t="str">
        <f t="shared" si="1009"/>
        <v/>
      </c>
      <c r="S2138" s="54" t="str">
        <f t="shared" si="1010"/>
        <v/>
      </c>
      <c r="T2138" s="5" t="str">
        <f t="shared" si="1011"/>
        <v/>
      </c>
      <c r="U2138" s="152" t="str">
        <f t="shared" si="994"/>
        <v/>
      </c>
      <c r="V2138" s="152" t="str">
        <f t="shared" si="995"/>
        <v/>
      </c>
      <c r="W2138" s="153" t="str">
        <f t="shared" si="996"/>
        <v/>
      </c>
      <c r="X2138" s="153" t="str">
        <f t="shared" si="997"/>
        <v/>
      </c>
      <c r="Y2138" s="153" t="str">
        <f t="shared" si="998"/>
        <v/>
      </c>
      <c r="Z2138" s="153" t="str">
        <f t="shared" si="999"/>
        <v/>
      </c>
      <c r="AA2138" s="152" t="str">
        <f t="shared" si="1000"/>
        <v/>
      </c>
      <c r="AB2138" s="152" t="str">
        <f t="shared" si="1001"/>
        <v/>
      </c>
      <c r="AC2138" s="154" t="str">
        <f t="shared" si="1012"/>
        <v/>
      </c>
      <c r="AD2138" s="154" t="str">
        <f t="shared" si="1013"/>
        <v/>
      </c>
      <c r="AE2138" s="3" t="str">
        <f t="shared" si="1014"/>
        <v/>
      </c>
      <c r="AF2138" s="3" t="str">
        <f t="shared" si="1015"/>
        <v/>
      </c>
      <c r="AG2138" s="3" t="str">
        <f t="shared" si="1016"/>
        <v/>
      </c>
      <c r="AH2138" s="4" t="str">
        <f t="shared" si="1017"/>
        <v/>
      </c>
      <c r="AI2138" s="75" t="str">
        <f t="shared" si="1018"/>
        <v/>
      </c>
      <c r="AJ2138" s="75" t="str">
        <f t="shared" si="1019"/>
        <v/>
      </c>
    </row>
    <row r="2139" spans="1:36">
      <c r="A2139" s="41" t="str">
        <f t="shared" si="1002"/>
        <v/>
      </c>
      <c r="B2139" s="150" t="str">
        <f>IF(ISNUMBER(A2139),INDEX('MetaTrader Import'!$H$13:$J$5893,TRUNC(((A2139-$A$39+1)-1)/3)+1,MOD((A2139-$A$39+1)-1,3)+1),"")</f>
        <v/>
      </c>
      <c r="C2139" s="43" t="str">
        <f t="shared" si="1003"/>
        <v/>
      </c>
      <c r="D2139" s="43" t="str">
        <f t="shared" ca="1" si="993"/>
        <v/>
      </c>
      <c r="E2139" s="43" t="str">
        <f t="shared" si="1004"/>
        <v/>
      </c>
      <c r="F2139" s="43" t="str">
        <f t="shared" si="1005"/>
        <v/>
      </c>
      <c r="G2139" s="43" t="str">
        <f>IF(A2139&lt;&gt;"",IF(A2139&lt;Data!$G$11*0.25,$C$13/$G$32,IF(A2139&gt;Data!$G$11*0.25,$C$13,$C$13*10)),"")</f>
        <v/>
      </c>
      <c r="H2139" s="43" t="str">
        <f>IF(A2139&lt;&gt;"",IF(Data!$G$9="constant",$C$13,IF(Data!$G$9="squeeze",G2139,F2139)),"")</f>
        <v/>
      </c>
      <c r="I2139" s="38" t="str">
        <f ca="1">IF(ISNUMBER(A2139),NORMINV(RAND(),0,IF(AND(Data!$G$9="squeeze",A2139&lt;Data!$G$11*0.25),$H$32,1)*$C$30*$C$13)*($C$14*$C$12),"")</f>
        <v/>
      </c>
      <c r="J2139" s="42" t="str">
        <f ca="1">IFERROR(IF(Data!$C$6="Real",B2139,I2139+J2138+($C$14*$C$12)*(NORMINV(RAND(),$C$15,CHOOSE($G$13,$C$13,F2139,G2139)))),"")</f>
        <v/>
      </c>
      <c r="K2139" s="88" t="str">
        <f>IF(ISNUMBER(A2139), IF($G$16="fixed",$G$17,MIN(H2139*Data!$C$7*$C$16*0.5,$C$17*Data!$C$7))*$C$12,"")</f>
        <v/>
      </c>
      <c r="L2139" s="42" t="str">
        <f t="shared" ca="1" si="1020"/>
        <v/>
      </c>
      <c r="M2139" s="44" t="str">
        <f t="shared" ca="1" si="1021"/>
        <v/>
      </c>
      <c r="N2139" s="44" t="str">
        <f t="shared" ca="1" si="1022"/>
        <v/>
      </c>
      <c r="O2139" s="108" t="str">
        <f t="shared" si="1006"/>
        <v/>
      </c>
      <c r="P2139" s="102" t="str">
        <f t="shared" si="1007"/>
        <v/>
      </c>
      <c r="Q2139" s="102" t="str">
        <f t="shared" si="1008"/>
        <v/>
      </c>
      <c r="R2139" s="120" t="str">
        <f t="shared" si="1009"/>
        <v/>
      </c>
      <c r="S2139" s="54" t="str">
        <f t="shared" si="1010"/>
        <v/>
      </c>
      <c r="T2139" s="5" t="str">
        <f t="shared" si="1011"/>
        <v/>
      </c>
      <c r="U2139" s="152" t="str">
        <f t="shared" si="994"/>
        <v/>
      </c>
      <c r="V2139" s="152" t="str">
        <f t="shared" si="995"/>
        <v/>
      </c>
      <c r="W2139" s="153" t="str">
        <f t="shared" si="996"/>
        <v/>
      </c>
      <c r="X2139" s="153" t="str">
        <f t="shared" si="997"/>
        <v/>
      </c>
      <c r="Y2139" s="153" t="str">
        <f t="shared" si="998"/>
        <v/>
      </c>
      <c r="Z2139" s="153" t="str">
        <f t="shared" si="999"/>
        <v/>
      </c>
      <c r="AA2139" s="152" t="str">
        <f t="shared" si="1000"/>
        <v/>
      </c>
      <c r="AB2139" s="152" t="str">
        <f t="shared" si="1001"/>
        <v/>
      </c>
      <c r="AC2139" s="154" t="str">
        <f t="shared" si="1012"/>
        <v/>
      </c>
      <c r="AD2139" s="154" t="str">
        <f t="shared" si="1013"/>
        <v/>
      </c>
      <c r="AE2139" s="3" t="str">
        <f t="shared" si="1014"/>
        <v/>
      </c>
      <c r="AF2139" s="3" t="str">
        <f t="shared" si="1015"/>
        <v/>
      </c>
      <c r="AG2139" s="3" t="str">
        <f t="shared" si="1016"/>
        <v/>
      </c>
      <c r="AH2139" s="4" t="str">
        <f t="shared" si="1017"/>
        <v/>
      </c>
      <c r="AI2139" s="75" t="str">
        <f t="shared" si="1018"/>
        <v/>
      </c>
      <c r="AJ2139" s="75" t="str">
        <f t="shared" si="1019"/>
        <v/>
      </c>
    </row>
    <row r="2140" spans="1:36">
      <c r="A2140" s="41" t="str">
        <f t="shared" si="1002"/>
        <v/>
      </c>
      <c r="B2140" s="150" t="str">
        <f>IF(ISNUMBER(A2140),INDEX('MetaTrader Import'!$H$13:$J$5893,TRUNC(((A2140-$A$39+1)-1)/3)+1,MOD((A2140-$A$39+1)-1,3)+1),"")</f>
        <v/>
      </c>
      <c r="C2140" s="43" t="str">
        <f t="shared" si="1003"/>
        <v/>
      </c>
      <c r="D2140" s="43" t="str">
        <f t="shared" ca="1" si="993"/>
        <v/>
      </c>
      <c r="E2140" s="43" t="str">
        <f t="shared" si="1004"/>
        <v/>
      </c>
      <c r="F2140" s="43" t="str">
        <f t="shared" si="1005"/>
        <v/>
      </c>
      <c r="G2140" s="43" t="str">
        <f>IF(A2140&lt;&gt;"",IF(A2140&lt;Data!$G$11*0.25,$C$13/$G$32,IF(A2140&gt;Data!$G$11*0.25,$C$13,$C$13*10)),"")</f>
        <v/>
      </c>
      <c r="H2140" s="43" t="str">
        <f>IF(A2140&lt;&gt;"",IF(Data!$G$9="constant",$C$13,IF(Data!$G$9="squeeze",G2140,F2140)),"")</f>
        <v/>
      </c>
      <c r="I2140" s="38" t="str">
        <f ca="1">IF(ISNUMBER(A2140),NORMINV(RAND(),0,IF(AND(Data!$G$9="squeeze",A2140&lt;Data!$G$11*0.25),$H$32,1)*$C$30*$C$13)*($C$14*$C$12),"")</f>
        <v/>
      </c>
      <c r="J2140" s="42" t="str">
        <f ca="1">IFERROR(IF(Data!$C$6="Real",B2140,I2140+J2139+($C$14*$C$12)*(NORMINV(RAND(),$C$15,CHOOSE($G$13,$C$13,F2140,G2140)))),"")</f>
        <v/>
      </c>
      <c r="K2140" s="88" t="str">
        <f>IF(ISNUMBER(A2140), IF($G$16="fixed",$G$17,MIN(H2140*Data!$C$7*$C$16*0.5,$C$17*Data!$C$7))*$C$12,"")</f>
        <v/>
      </c>
      <c r="L2140" s="42" t="str">
        <f t="shared" ca="1" si="1020"/>
        <v/>
      </c>
      <c r="M2140" s="44" t="str">
        <f t="shared" ca="1" si="1021"/>
        <v/>
      </c>
      <c r="N2140" s="44" t="str">
        <f t="shared" ca="1" si="1022"/>
        <v/>
      </c>
      <c r="O2140" s="108" t="str">
        <f t="shared" si="1006"/>
        <v/>
      </c>
      <c r="P2140" s="102" t="str">
        <f t="shared" si="1007"/>
        <v/>
      </c>
      <c r="Q2140" s="102" t="str">
        <f t="shared" si="1008"/>
        <v/>
      </c>
      <c r="R2140" s="120" t="str">
        <f t="shared" si="1009"/>
        <v/>
      </c>
      <c r="S2140" s="54" t="str">
        <f t="shared" si="1010"/>
        <v/>
      </c>
      <c r="T2140" s="5" t="str">
        <f t="shared" si="1011"/>
        <v/>
      </c>
      <c r="U2140" s="152" t="str">
        <f t="shared" si="994"/>
        <v/>
      </c>
      <c r="V2140" s="152" t="str">
        <f t="shared" si="995"/>
        <v/>
      </c>
      <c r="W2140" s="153" t="str">
        <f t="shared" si="996"/>
        <v/>
      </c>
      <c r="X2140" s="153" t="str">
        <f t="shared" si="997"/>
        <v/>
      </c>
      <c r="Y2140" s="153" t="str">
        <f t="shared" si="998"/>
        <v/>
      </c>
      <c r="Z2140" s="153" t="str">
        <f t="shared" si="999"/>
        <v/>
      </c>
      <c r="AA2140" s="152" t="str">
        <f t="shared" si="1000"/>
        <v/>
      </c>
      <c r="AB2140" s="152" t="str">
        <f t="shared" si="1001"/>
        <v/>
      </c>
      <c r="AC2140" s="154" t="str">
        <f t="shared" si="1012"/>
        <v/>
      </c>
      <c r="AD2140" s="154" t="str">
        <f t="shared" si="1013"/>
        <v/>
      </c>
      <c r="AE2140" s="3" t="str">
        <f t="shared" si="1014"/>
        <v/>
      </c>
      <c r="AF2140" s="3" t="str">
        <f t="shared" si="1015"/>
        <v/>
      </c>
      <c r="AG2140" s="3" t="str">
        <f t="shared" si="1016"/>
        <v/>
      </c>
      <c r="AH2140" s="4" t="str">
        <f t="shared" si="1017"/>
        <v/>
      </c>
      <c r="AI2140" s="75" t="str">
        <f t="shared" si="1018"/>
        <v/>
      </c>
      <c r="AJ2140" s="75" t="str">
        <f t="shared" si="1019"/>
        <v/>
      </c>
    </row>
    <row r="2141" spans="1:36">
      <c r="A2141" s="41" t="str">
        <f t="shared" si="1002"/>
        <v/>
      </c>
      <c r="B2141" s="150" t="str">
        <f>IF(ISNUMBER(A2141),INDEX('MetaTrader Import'!$H$13:$J$5893,TRUNC(((A2141-$A$39+1)-1)/3)+1,MOD((A2141-$A$39+1)-1,3)+1),"")</f>
        <v/>
      </c>
      <c r="C2141" s="43" t="str">
        <f t="shared" si="1003"/>
        <v/>
      </c>
      <c r="D2141" s="43" t="str">
        <f t="shared" ca="1" si="993"/>
        <v/>
      </c>
      <c r="E2141" s="43" t="str">
        <f t="shared" si="1004"/>
        <v/>
      </c>
      <c r="F2141" s="43" t="str">
        <f t="shared" si="1005"/>
        <v/>
      </c>
      <c r="G2141" s="43" t="str">
        <f>IF(A2141&lt;&gt;"",IF(A2141&lt;Data!$G$11*0.25,$C$13/$G$32,IF(A2141&gt;Data!$G$11*0.25,$C$13,$C$13*10)),"")</f>
        <v/>
      </c>
      <c r="H2141" s="43" t="str">
        <f>IF(A2141&lt;&gt;"",IF(Data!$G$9="constant",$C$13,IF(Data!$G$9="squeeze",G2141,F2141)),"")</f>
        <v/>
      </c>
      <c r="I2141" s="38" t="str">
        <f ca="1">IF(ISNUMBER(A2141),NORMINV(RAND(),0,IF(AND(Data!$G$9="squeeze",A2141&lt;Data!$G$11*0.25),$H$32,1)*$C$30*$C$13)*($C$14*$C$12),"")</f>
        <v/>
      </c>
      <c r="J2141" s="42" t="str">
        <f ca="1">IFERROR(IF(Data!$C$6="Real",B2141,I2141+J2140+($C$14*$C$12)*(NORMINV(RAND(),$C$15,CHOOSE($G$13,$C$13,F2141,G2141)))),"")</f>
        <v/>
      </c>
      <c r="K2141" s="88" t="str">
        <f>IF(ISNUMBER(A2141), IF($G$16="fixed",$G$17,MIN(H2141*Data!$C$7*$C$16*0.5,$C$17*Data!$C$7))*$C$12,"")</f>
        <v/>
      </c>
      <c r="L2141" s="42" t="str">
        <f t="shared" ca="1" si="1020"/>
        <v/>
      </c>
      <c r="M2141" s="44" t="str">
        <f t="shared" ca="1" si="1021"/>
        <v/>
      </c>
      <c r="N2141" s="44" t="str">
        <f t="shared" ca="1" si="1022"/>
        <v/>
      </c>
      <c r="O2141" s="108" t="str">
        <f t="shared" si="1006"/>
        <v/>
      </c>
      <c r="P2141" s="102" t="str">
        <f t="shared" si="1007"/>
        <v/>
      </c>
      <c r="Q2141" s="102" t="str">
        <f t="shared" si="1008"/>
        <v/>
      </c>
      <c r="R2141" s="120" t="str">
        <f t="shared" si="1009"/>
        <v/>
      </c>
      <c r="S2141" s="54" t="str">
        <f t="shared" si="1010"/>
        <v/>
      </c>
      <c r="T2141" s="5" t="str">
        <f t="shared" si="1011"/>
        <v/>
      </c>
      <c r="U2141" s="152" t="str">
        <f t="shared" si="994"/>
        <v/>
      </c>
      <c r="V2141" s="152" t="str">
        <f t="shared" si="995"/>
        <v/>
      </c>
      <c r="W2141" s="153" t="str">
        <f t="shared" si="996"/>
        <v/>
      </c>
      <c r="X2141" s="153" t="str">
        <f t="shared" si="997"/>
        <v/>
      </c>
      <c r="Y2141" s="153" t="str">
        <f t="shared" si="998"/>
        <v/>
      </c>
      <c r="Z2141" s="153" t="str">
        <f t="shared" si="999"/>
        <v/>
      </c>
      <c r="AA2141" s="152" t="str">
        <f t="shared" si="1000"/>
        <v/>
      </c>
      <c r="AB2141" s="152" t="str">
        <f t="shared" si="1001"/>
        <v/>
      </c>
      <c r="AC2141" s="154" t="str">
        <f t="shared" si="1012"/>
        <v/>
      </c>
      <c r="AD2141" s="154" t="str">
        <f t="shared" si="1013"/>
        <v/>
      </c>
      <c r="AE2141" s="3" t="str">
        <f t="shared" si="1014"/>
        <v/>
      </c>
      <c r="AF2141" s="3" t="str">
        <f t="shared" si="1015"/>
        <v/>
      </c>
      <c r="AG2141" s="3" t="str">
        <f t="shared" si="1016"/>
        <v/>
      </c>
      <c r="AH2141" s="4" t="str">
        <f t="shared" si="1017"/>
        <v/>
      </c>
      <c r="AI2141" s="75" t="str">
        <f t="shared" si="1018"/>
        <v/>
      </c>
      <c r="AJ2141" s="75" t="str">
        <f t="shared" si="1019"/>
        <v/>
      </c>
    </row>
    <row r="2142" spans="1:36">
      <c r="A2142" s="41" t="str">
        <f t="shared" si="1002"/>
        <v/>
      </c>
      <c r="B2142" s="150" t="str">
        <f>IF(ISNUMBER(A2142),INDEX('MetaTrader Import'!$H$13:$J$5893,TRUNC(((A2142-$A$39+1)-1)/3)+1,MOD((A2142-$A$39+1)-1,3)+1),"")</f>
        <v/>
      </c>
      <c r="C2142" s="43" t="str">
        <f t="shared" si="1003"/>
        <v/>
      </c>
      <c r="D2142" s="43" t="str">
        <f t="shared" ca="1" si="993"/>
        <v/>
      </c>
      <c r="E2142" s="43" t="str">
        <f t="shared" si="1004"/>
        <v/>
      </c>
      <c r="F2142" s="43" t="str">
        <f t="shared" si="1005"/>
        <v/>
      </c>
      <c r="G2142" s="43" t="str">
        <f>IF(A2142&lt;&gt;"",IF(A2142&lt;Data!$G$11*0.25,$C$13/$G$32,IF(A2142&gt;Data!$G$11*0.25,$C$13,$C$13*10)),"")</f>
        <v/>
      </c>
      <c r="H2142" s="43" t="str">
        <f>IF(A2142&lt;&gt;"",IF(Data!$G$9="constant",$C$13,IF(Data!$G$9="squeeze",G2142,F2142)),"")</f>
        <v/>
      </c>
      <c r="I2142" s="38" t="str">
        <f ca="1">IF(ISNUMBER(A2142),NORMINV(RAND(),0,IF(AND(Data!$G$9="squeeze",A2142&lt;Data!$G$11*0.25),$H$32,1)*$C$30*$C$13)*($C$14*$C$12),"")</f>
        <v/>
      </c>
      <c r="J2142" s="42" t="str">
        <f ca="1">IFERROR(IF(Data!$C$6="Real",B2142,I2142+J2141+($C$14*$C$12)*(NORMINV(RAND(),$C$15,CHOOSE($G$13,$C$13,F2142,G2142)))),"")</f>
        <v/>
      </c>
      <c r="K2142" s="88" t="str">
        <f>IF(ISNUMBER(A2142), IF($G$16="fixed",$G$17,MIN(H2142*Data!$C$7*$C$16*0.5,$C$17*Data!$C$7))*$C$12,"")</f>
        <v/>
      </c>
      <c r="L2142" s="42" t="str">
        <f t="shared" ca="1" si="1020"/>
        <v/>
      </c>
      <c r="M2142" s="44" t="str">
        <f t="shared" ca="1" si="1021"/>
        <v/>
      </c>
      <c r="N2142" s="44" t="str">
        <f t="shared" ca="1" si="1022"/>
        <v/>
      </c>
      <c r="O2142" s="108" t="str">
        <f t="shared" si="1006"/>
        <v/>
      </c>
      <c r="P2142" s="102" t="str">
        <f t="shared" si="1007"/>
        <v/>
      </c>
      <c r="Q2142" s="102" t="str">
        <f t="shared" si="1008"/>
        <v/>
      </c>
      <c r="R2142" s="120" t="str">
        <f t="shared" si="1009"/>
        <v/>
      </c>
      <c r="S2142" s="54" t="str">
        <f t="shared" si="1010"/>
        <v/>
      </c>
      <c r="T2142" s="5" t="str">
        <f t="shared" si="1011"/>
        <v/>
      </c>
      <c r="U2142" s="152" t="str">
        <f t="shared" si="994"/>
        <v/>
      </c>
      <c r="V2142" s="152" t="str">
        <f t="shared" si="995"/>
        <v/>
      </c>
      <c r="W2142" s="153" t="str">
        <f t="shared" si="996"/>
        <v/>
      </c>
      <c r="X2142" s="153" t="str">
        <f t="shared" si="997"/>
        <v/>
      </c>
      <c r="Y2142" s="153" t="str">
        <f t="shared" si="998"/>
        <v/>
      </c>
      <c r="Z2142" s="153" t="str">
        <f t="shared" si="999"/>
        <v/>
      </c>
      <c r="AA2142" s="152" t="str">
        <f t="shared" si="1000"/>
        <v/>
      </c>
      <c r="AB2142" s="152" t="str">
        <f t="shared" si="1001"/>
        <v/>
      </c>
      <c r="AC2142" s="154" t="str">
        <f t="shared" si="1012"/>
        <v/>
      </c>
      <c r="AD2142" s="154" t="str">
        <f t="shared" si="1013"/>
        <v/>
      </c>
      <c r="AE2142" s="3" t="str">
        <f t="shared" si="1014"/>
        <v/>
      </c>
      <c r="AF2142" s="3" t="str">
        <f t="shared" si="1015"/>
        <v/>
      </c>
      <c r="AG2142" s="3" t="str">
        <f t="shared" si="1016"/>
        <v/>
      </c>
      <c r="AH2142" s="4" t="str">
        <f t="shared" si="1017"/>
        <v/>
      </c>
      <c r="AI2142" s="75" t="str">
        <f t="shared" si="1018"/>
        <v/>
      </c>
      <c r="AJ2142" s="75" t="str">
        <f t="shared" si="1019"/>
        <v/>
      </c>
    </row>
    <row r="2143" spans="1:36">
      <c r="A2143" s="41" t="str">
        <f t="shared" si="1002"/>
        <v/>
      </c>
      <c r="B2143" s="150" t="str">
        <f>IF(ISNUMBER(A2143),INDEX('MetaTrader Import'!$H$13:$J$5893,TRUNC(((A2143-$A$39+1)-1)/3)+1,MOD((A2143-$A$39+1)-1,3)+1),"")</f>
        <v/>
      </c>
      <c r="C2143" s="43" t="str">
        <f t="shared" si="1003"/>
        <v/>
      </c>
      <c r="D2143" s="43" t="str">
        <f t="shared" ca="1" si="993"/>
        <v/>
      </c>
      <c r="E2143" s="43" t="str">
        <f t="shared" si="1004"/>
        <v/>
      </c>
      <c r="F2143" s="43" t="str">
        <f t="shared" si="1005"/>
        <v/>
      </c>
      <c r="G2143" s="43" t="str">
        <f>IF(A2143&lt;&gt;"",IF(A2143&lt;Data!$G$11*0.25,$C$13/$G$32,IF(A2143&gt;Data!$G$11*0.25,$C$13,$C$13*10)),"")</f>
        <v/>
      </c>
      <c r="H2143" s="43" t="str">
        <f>IF(A2143&lt;&gt;"",IF(Data!$G$9="constant",$C$13,IF(Data!$G$9="squeeze",G2143,F2143)),"")</f>
        <v/>
      </c>
      <c r="I2143" s="38" t="str">
        <f ca="1">IF(ISNUMBER(A2143),NORMINV(RAND(),0,IF(AND(Data!$G$9="squeeze",A2143&lt;Data!$G$11*0.25),$H$32,1)*$C$30*$C$13)*($C$14*$C$12),"")</f>
        <v/>
      </c>
      <c r="J2143" s="42" t="str">
        <f ca="1">IFERROR(IF(Data!$C$6="Real",B2143,I2143+J2142+($C$14*$C$12)*(NORMINV(RAND(),$C$15,CHOOSE($G$13,$C$13,F2143,G2143)))),"")</f>
        <v/>
      </c>
      <c r="K2143" s="88" t="str">
        <f>IF(ISNUMBER(A2143), IF($G$16="fixed",$G$17,MIN(H2143*Data!$C$7*$C$16*0.5,$C$17*Data!$C$7))*$C$12,"")</f>
        <v/>
      </c>
      <c r="L2143" s="42" t="str">
        <f t="shared" ca="1" si="1020"/>
        <v/>
      </c>
      <c r="M2143" s="44" t="str">
        <f t="shared" ca="1" si="1021"/>
        <v/>
      </c>
      <c r="N2143" s="44" t="str">
        <f t="shared" ca="1" si="1022"/>
        <v/>
      </c>
      <c r="O2143" s="108" t="str">
        <f t="shared" si="1006"/>
        <v/>
      </c>
      <c r="P2143" s="102" t="str">
        <f t="shared" si="1007"/>
        <v/>
      </c>
      <c r="Q2143" s="102" t="str">
        <f t="shared" si="1008"/>
        <v/>
      </c>
      <c r="R2143" s="120" t="str">
        <f t="shared" si="1009"/>
        <v/>
      </c>
      <c r="S2143" s="54" t="str">
        <f t="shared" si="1010"/>
        <v/>
      </c>
      <c r="T2143" s="5" t="str">
        <f t="shared" si="1011"/>
        <v/>
      </c>
      <c r="U2143" s="152" t="str">
        <f t="shared" si="994"/>
        <v/>
      </c>
      <c r="V2143" s="152" t="str">
        <f t="shared" si="995"/>
        <v/>
      </c>
      <c r="W2143" s="153" t="str">
        <f t="shared" si="996"/>
        <v/>
      </c>
      <c r="X2143" s="153" t="str">
        <f t="shared" si="997"/>
        <v/>
      </c>
      <c r="Y2143" s="153" t="str">
        <f t="shared" si="998"/>
        <v/>
      </c>
      <c r="Z2143" s="153" t="str">
        <f t="shared" si="999"/>
        <v/>
      </c>
      <c r="AA2143" s="152" t="str">
        <f t="shared" si="1000"/>
        <v/>
      </c>
      <c r="AB2143" s="152" t="str">
        <f t="shared" si="1001"/>
        <v/>
      </c>
      <c r="AC2143" s="154" t="str">
        <f t="shared" si="1012"/>
        <v/>
      </c>
      <c r="AD2143" s="154" t="str">
        <f t="shared" si="1013"/>
        <v/>
      </c>
      <c r="AE2143" s="3" t="str">
        <f t="shared" si="1014"/>
        <v/>
      </c>
      <c r="AF2143" s="3" t="str">
        <f t="shared" si="1015"/>
        <v/>
      </c>
      <c r="AG2143" s="3" t="str">
        <f t="shared" si="1016"/>
        <v/>
      </c>
      <c r="AH2143" s="4" t="str">
        <f t="shared" si="1017"/>
        <v/>
      </c>
      <c r="AI2143" s="75" t="str">
        <f t="shared" si="1018"/>
        <v/>
      </c>
      <c r="AJ2143" s="75" t="str">
        <f t="shared" si="1019"/>
        <v/>
      </c>
    </row>
    <row r="2144" spans="1:36">
      <c r="A2144" s="41" t="str">
        <f t="shared" si="1002"/>
        <v/>
      </c>
      <c r="B2144" s="150" t="str">
        <f>IF(ISNUMBER(A2144),INDEX('MetaTrader Import'!$H$13:$J$5893,TRUNC(((A2144-$A$39+1)-1)/3)+1,MOD((A2144-$A$39+1)-1,3)+1),"")</f>
        <v/>
      </c>
      <c r="C2144" s="43" t="str">
        <f t="shared" si="1003"/>
        <v/>
      </c>
      <c r="D2144" s="43" t="str">
        <f t="shared" ca="1" si="993"/>
        <v/>
      </c>
      <c r="E2144" s="43" t="str">
        <f t="shared" si="1004"/>
        <v/>
      </c>
      <c r="F2144" s="43" t="str">
        <f t="shared" si="1005"/>
        <v/>
      </c>
      <c r="G2144" s="43" t="str">
        <f>IF(A2144&lt;&gt;"",IF(A2144&lt;Data!$G$11*0.25,$C$13/$G$32,IF(A2144&gt;Data!$G$11*0.25,$C$13,$C$13*10)),"")</f>
        <v/>
      </c>
      <c r="H2144" s="43" t="str">
        <f>IF(A2144&lt;&gt;"",IF(Data!$G$9="constant",$C$13,IF(Data!$G$9="squeeze",G2144,F2144)),"")</f>
        <v/>
      </c>
      <c r="I2144" s="38" t="str">
        <f ca="1">IF(ISNUMBER(A2144),NORMINV(RAND(),0,IF(AND(Data!$G$9="squeeze",A2144&lt;Data!$G$11*0.25),$H$32,1)*$C$30*$C$13)*($C$14*$C$12),"")</f>
        <v/>
      </c>
      <c r="J2144" s="42" t="str">
        <f ca="1">IFERROR(IF(Data!$C$6="Real",B2144,I2144+J2143+($C$14*$C$12)*(NORMINV(RAND(),$C$15,CHOOSE($G$13,$C$13,F2144,G2144)))),"")</f>
        <v/>
      </c>
      <c r="K2144" s="88" t="str">
        <f>IF(ISNUMBER(A2144), IF($G$16="fixed",$G$17,MIN(H2144*Data!$C$7*$C$16*0.5,$C$17*Data!$C$7))*$C$12,"")</f>
        <v/>
      </c>
      <c r="L2144" s="42" t="str">
        <f t="shared" ca="1" si="1020"/>
        <v/>
      </c>
      <c r="M2144" s="44" t="str">
        <f t="shared" ca="1" si="1021"/>
        <v/>
      </c>
      <c r="N2144" s="44" t="str">
        <f t="shared" ca="1" si="1022"/>
        <v/>
      </c>
      <c r="O2144" s="108" t="str">
        <f t="shared" si="1006"/>
        <v/>
      </c>
      <c r="P2144" s="102" t="str">
        <f t="shared" si="1007"/>
        <v/>
      </c>
      <c r="Q2144" s="102" t="str">
        <f t="shared" si="1008"/>
        <v/>
      </c>
      <c r="R2144" s="120" t="str">
        <f t="shared" si="1009"/>
        <v/>
      </c>
      <c r="S2144" s="54" t="str">
        <f t="shared" si="1010"/>
        <v/>
      </c>
      <c r="T2144" s="5" t="str">
        <f t="shared" si="1011"/>
        <v/>
      </c>
      <c r="U2144" s="152" t="str">
        <f t="shared" si="994"/>
        <v/>
      </c>
      <c r="V2144" s="152" t="str">
        <f t="shared" si="995"/>
        <v/>
      </c>
      <c r="W2144" s="153" t="str">
        <f t="shared" si="996"/>
        <v/>
      </c>
      <c r="X2144" s="153" t="str">
        <f t="shared" si="997"/>
        <v/>
      </c>
      <c r="Y2144" s="153" t="str">
        <f t="shared" si="998"/>
        <v/>
      </c>
      <c r="Z2144" s="153" t="str">
        <f t="shared" si="999"/>
        <v/>
      </c>
      <c r="AA2144" s="152" t="str">
        <f t="shared" si="1000"/>
        <v/>
      </c>
      <c r="AB2144" s="152" t="str">
        <f t="shared" si="1001"/>
        <v/>
      </c>
      <c r="AC2144" s="154" t="str">
        <f t="shared" si="1012"/>
        <v/>
      </c>
      <c r="AD2144" s="154" t="str">
        <f t="shared" si="1013"/>
        <v/>
      </c>
      <c r="AE2144" s="3" t="str">
        <f t="shared" si="1014"/>
        <v/>
      </c>
      <c r="AF2144" s="3" t="str">
        <f t="shared" si="1015"/>
        <v/>
      </c>
      <c r="AG2144" s="3" t="str">
        <f t="shared" si="1016"/>
        <v/>
      </c>
      <c r="AH2144" s="4" t="str">
        <f t="shared" si="1017"/>
        <v/>
      </c>
      <c r="AI2144" s="75" t="str">
        <f t="shared" si="1018"/>
        <v/>
      </c>
      <c r="AJ2144" s="75" t="str">
        <f t="shared" si="1019"/>
        <v/>
      </c>
    </row>
    <row r="2145" spans="1:36">
      <c r="A2145" s="41" t="str">
        <f t="shared" si="1002"/>
        <v/>
      </c>
      <c r="B2145" s="150" t="str">
        <f>IF(ISNUMBER(A2145),INDEX('MetaTrader Import'!$H$13:$J$5893,TRUNC(((A2145-$A$39+1)-1)/3)+1,MOD((A2145-$A$39+1)-1,3)+1),"")</f>
        <v/>
      </c>
      <c r="C2145" s="43" t="str">
        <f t="shared" si="1003"/>
        <v/>
      </c>
      <c r="D2145" s="43" t="str">
        <f t="shared" ca="1" si="993"/>
        <v/>
      </c>
      <c r="E2145" s="43" t="str">
        <f t="shared" si="1004"/>
        <v/>
      </c>
      <c r="F2145" s="43" t="str">
        <f t="shared" si="1005"/>
        <v/>
      </c>
      <c r="G2145" s="43" t="str">
        <f>IF(A2145&lt;&gt;"",IF(A2145&lt;Data!$G$11*0.25,$C$13/$G$32,IF(A2145&gt;Data!$G$11*0.25,$C$13,$C$13*10)),"")</f>
        <v/>
      </c>
      <c r="H2145" s="43" t="str">
        <f>IF(A2145&lt;&gt;"",IF(Data!$G$9="constant",$C$13,IF(Data!$G$9="squeeze",G2145,F2145)),"")</f>
        <v/>
      </c>
      <c r="I2145" s="38" t="str">
        <f ca="1">IF(ISNUMBER(A2145),NORMINV(RAND(),0,IF(AND(Data!$G$9="squeeze",A2145&lt;Data!$G$11*0.25),$H$32,1)*$C$30*$C$13)*($C$14*$C$12),"")</f>
        <v/>
      </c>
      <c r="J2145" s="42" t="str">
        <f ca="1">IFERROR(IF(Data!$C$6="Real",B2145,I2145+J2144+($C$14*$C$12)*(NORMINV(RAND(),$C$15,CHOOSE($G$13,$C$13,F2145,G2145)))),"")</f>
        <v/>
      </c>
      <c r="K2145" s="88" t="str">
        <f>IF(ISNUMBER(A2145), IF($G$16="fixed",$G$17,MIN(H2145*Data!$C$7*$C$16*0.5,$C$17*Data!$C$7))*$C$12,"")</f>
        <v/>
      </c>
      <c r="L2145" s="42" t="str">
        <f t="shared" ca="1" si="1020"/>
        <v/>
      </c>
      <c r="M2145" s="44" t="str">
        <f t="shared" ca="1" si="1021"/>
        <v/>
      </c>
      <c r="N2145" s="44" t="str">
        <f t="shared" ca="1" si="1022"/>
        <v/>
      </c>
      <c r="O2145" s="108" t="str">
        <f t="shared" si="1006"/>
        <v/>
      </c>
      <c r="P2145" s="102" t="str">
        <f t="shared" si="1007"/>
        <v/>
      </c>
      <c r="Q2145" s="102" t="str">
        <f t="shared" si="1008"/>
        <v/>
      </c>
      <c r="R2145" s="120" t="str">
        <f t="shared" si="1009"/>
        <v/>
      </c>
      <c r="S2145" s="54" t="str">
        <f t="shared" si="1010"/>
        <v/>
      </c>
      <c r="T2145" s="5" t="str">
        <f t="shared" si="1011"/>
        <v/>
      </c>
      <c r="U2145" s="152" t="str">
        <f t="shared" si="994"/>
        <v/>
      </c>
      <c r="V2145" s="152" t="str">
        <f t="shared" si="995"/>
        <v/>
      </c>
      <c r="W2145" s="153" t="str">
        <f t="shared" si="996"/>
        <v/>
      </c>
      <c r="X2145" s="153" t="str">
        <f t="shared" si="997"/>
        <v/>
      </c>
      <c r="Y2145" s="153" t="str">
        <f t="shared" si="998"/>
        <v/>
      </c>
      <c r="Z2145" s="153" t="str">
        <f t="shared" si="999"/>
        <v/>
      </c>
      <c r="AA2145" s="152" t="str">
        <f t="shared" si="1000"/>
        <v/>
      </c>
      <c r="AB2145" s="152" t="str">
        <f t="shared" si="1001"/>
        <v/>
      </c>
      <c r="AC2145" s="154" t="str">
        <f t="shared" si="1012"/>
        <v/>
      </c>
      <c r="AD2145" s="154" t="str">
        <f t="shared" si="1013"/>
        <v/>
      </c>
      <c r="AE2145" s="3" t="str">
        <f t="shared" si="1014"/>
        <v/>
      </c>
      <c r="AF2145" s="3" t="str">
        <f t="shared" si="1015"/>
        <v/>
      </c>
      <c r="AG2145" s="3" t="str">
        <f t="shared" si="1016"/>
        <v/>
      </c>
      <c r="AH2145" s="4" t="str">
        <f t="shared" si="1017"/>
        <v/>
      </c>
      <c r="AI2145" s="75" t="str">
        <f t="shared" si="1018"/>
        <v/>
      </c>
      <c r="AJ2145" s="75" t="str">
        <f t="shared" si="1019"/>
        <v/>
      </c>
    </row>
    <row r="2146" spans="1:36">
      <c r="A2146" s="41" t="str">
        <f t="shared" si="1002"/>
        <v/>
      </c>
      <c r="B2146" s="150" t="str">
        <f>IF(ISNUMBER(A2146),INDEX('MetaTrader Import'!$H$13:$J$5893,TRUNC(((A2146-$A$39+1)-1)/3)+1,MOD((A2146-$A$39+1)-1,3)+1),"")</f>
        <v/>
      </c>
      <c r="C2146" s="43" t="str">
        <f t="shared" si="1003"/>
        <v/>
      </c>
      <c r="D2146" s="43" t="str">
        <f t="shared" ca="1" si="993"/>
        <v/>
      </c>
      <c r="E2146" s="43" t="str">
        <f t="shared" si="1004"/>
        <v/>
      </c>
      <c r="F2146" s="43" t="str">
        <f t="shared" si="1005"/>
        <v/>
      </c>
      <c r="G2146" s="43" t="str">
        <f>IF(A2146&lt;&gt;"",IF(A2146&lt;Data!$G$11*0.25,$C$13/$G$32,IF(A2146&gt;Data!$G$11*0.25,$C$13,$C$13*10)),"")</f>
        <v/>
      </c>
      <c r="H2146" s="43" t="str">
        <f>IF(A2146&lt;&gt;"",IF(Data!$G$9="constant",$C$13,IF(Data!$G$9="squeeze",G2146,F2146)),"")</f>
        <v/>
      </c>
      <c r="I2146" s="38" t="str">
        <f ca="1">IF(ISNUMBER(A2146),NORMINV(RAND(),0,IF(AND(Data!$G$9="squeeze",A2146&lt;Data!$G$11*0.25),$H$32,1)*$C$30*$C$13)*($C$14*$C$12),"")</f>
        <v/>
      </c>
      <c r="J2146" s="42" t="str">
        <f ca="1">IFERROR(IF(Data!$C$6="Real",B2146,I2146+J2145+($C$14*$C$12)*(NORMINV(RAND(),$C$15,CHOOSE($G$13,$C$13,F2146,G2146)))),"")</f>
        <v/>
      </c>
      <c r="K2146" s="88" t="str">
        <f>IF(ISNUMBER(A2146), IF($G$16="fixed",$G$17,MIN(H2146*Data!$C$7*$C$16*0.5,$C$17*Data!$C$7))*$C$12,"")</f>
        <v/>
      </c>
      <c r="L2146" s="42" t="str">
        <f t="shared" ca="1" si="1020"/>
        <v/>
      </c>
      <c r="M2146" s="44" t="str">
        <f t="shared" ca="1" si="1021"/>
        <v/>
      </c>
      <c r="N2146" s="44" t="str">
        <f t="shared" ca="1" si="1022"/>
        <v/>
      </c>
      <c r="O2146" s="108" t="str">
        <f t="shared" si="1006"/>
        <v/>
      </c>
      <c r="P2146" s="102" t="str">
        <f t="shared" si="1007"/>
        <v/>
      </c>
      <c r="Q2146" s="102" t="str">
        <f t="shared" si="1008"/>
        <v/>
      </c>
      <c r="R2146" s="120" t="str">
        <f t="shared" si="1009"/>
        <v/>
      </c>
      <c r="S2146" s="54" t="str">
        <f t="shared" si="1010"/>
        <v/>
      </c>
      <c r="T2146" s="5" t="str">
        <f t="shared" si="1011"/>
        <v/>
      </c>
      <c r="U2146" s="152" t="str">
        <f t="shared" si="994"/>
        <v/>
      </c>
      <c r="V2146" s="152" t="str">
        <f t="shared" si="995"/>
        <v/>
      </c>
      <c r="W2146" s="153" t="str">
        <f t="shared" si="996"/>
        <v/>
      </c>
      <c r="X2146" s="153" t="str">
        <f t="shared" si="997"/>
        <v/>
      </c>
      <c r="Y2146" s="153" t="str">
        <f t="shared" si="998"/>
        <v/>
      </c>
      <c r="Z2146" s="153" t="str">
        <f t="shared" si="999"/>
        <v/>
      </c>
      <c r="AA2146" s="152" t="str">
        <f t="shared" si="1000"/>
        <v/>
      </c>
      <c r="AB2146" s="152" t="str">
        <f t="shared" si="1001"/>
        <v/>
      </c>
      <c r="AC2146" s="154" t="str">
        <f t="shared" si="1012"/>
        <v/>
      </c>
      <c r="AD2146" s="154" t="str">
        <f t="shared" si="1013"/>
        <v/>
      </c>
      <c r="AE2146" s="3" t="str">
        <f t="shared" si="1014"/>
        <v/>
      </c>
      <c r="AF2146" s="3" t="str">
        <f t="shared" si="1015"/>
        <v/>
      </c>
      <c r="AG2146" s="3" t="str">
        <f t="shared" si="1016"/>
        <v/>
      </c>
      <c r="AH2146" s="4" t="str">
        <f t="shared" si="1017"/>
        <v/>
      </c>
      <c r="AI2146" s="75" t="str">
        <f t="shared" si="1018"/>
        <v/>
      </c>
      <c r="AJ2146" s="75" t="str">
        <f t="shared" si="1019"/>
        <v/>
      </c>
    </row>
    <row r="2147" spans="1:36">
      <c r="A2147" s="41" t="str">
        <f t="shared" si="1002"/>
        <v/>
      </c>
      <c r="B2147" s="150" t="str">
        <f>IF(ISNUMBER(A2147),INDEX('MetaTrader Import'!$H$13:$J$5893,TRUNC(((A2147-$A$39+1)-1)/3)+1,MOD((A2147-$A$39+1)-1,3)+1),"")</f>
        <v/>
      </c>
      <c r="C2147" s="43" t="str">
        <f t="shared" si="1003"/>
        <v/>
      </c>
      <c r="D2147" s="43" t="str">
        <f t="shared" ca="1" si="993"/>
        <v/>
      </c>
      <c r="E2147" s="43" t="str">
        <f t="shared" si="1004"/>
        <v/>
      </c>
      <c r="F2147" s="43" t="str">
        <f t="shared" si="1005"/>
        <v/>
      </c>
      <c r="G2147" s="43" t="str">
        <f>IF(A2147&lt;&gt;"",IF(A2147&lt;Data!$G$11*0.25,$C$13/$G$32,IF(A2147&gt;Data!$G$11*0.25,$C$13,$C$13*10)),"")</f>
        <v/>
      </c>
      <c r="H2147" s="43" t="str">
        <f>IF(A2147&lt;&gt;"",IF(Data!$G$9="constant",$C$13,IF(Data!$G$9="squeeze",G2147,F2147)),"")</f>
        <v/>
      </c>
      <c r="I2147" s="38" t="str">
        <f ca="1">IF(ISNUMBER(A2147),NORMINV(RAND(),0,IF(AND(Data!$G$9="squeeze",A2147&lt;Data!$G$11*0.25),$H$32,1)*$C$30*$C$13)*($C$14*$C$12),"")</f>
        <v/>
      </c>
      <c r="J2147" s="42" t="str">
        <f ca="1">IFERROR(IF(Data!$C$6="Real",B2147,I2147+J2146+($C$14*$C$12)*(NORMINV(RAND(),$C$15,CHOOSE($G$13,$C$13,F2147,G2147)))),"")</f>
        <v/>
      </c>
      <c r="K2147" s="88" t="str">
        <f>IF(ISNUMBER(A2147), IF($G$16="fixed",$G$17,MIN(H2147*Data!$C$7*$C$16*0.5,$C$17*Data!$C$7))*$C$12,"")</f>
        <v/>
      </c>
      <c r="L2147" s="42" t="str">
        <f t="shared" ca="1" si="1020"/>
        <v/>
      </c>
      <c r="M2147" s="44" t="str">
        <f t="shared" ca="1" si="1021"/>
        <v/>
      </c>
      <c r="N2147" s="44" t="str">
        <f t="shared" ca="1" si="1022"/>
        <v/>
      </c>
      <c r="O2147" s="108" t="str">
        <f t="shared" si="1006"/>
        <v/>
      </c>
      <c r="P2147" s="102" t="str">
        <f t="shared" si="1007"/>
        <v/>
      </c>
      <c r="Q2147" s="102" t="str">
        <f t="shared" si="1008"/>
        <v/>
      </c>
      <c r="R2147" s="120" t="str">
        <f t="shared" si="1009"/>
        <v/>
      </c>
      <c r="S2147" s="54" t="str">
        <f t="shared" si="1010"/>
        <v/>
      </c>
      <c r="T2147" s="5" t="str">
        <f t="shared" si="1011"/>
        <v/>
      </c>
      <c r="U2147" s="152" t="str">
        <f t="shared" si="994"/>
        <v/>
      </c>
      <c r="V2147" s="152" t="str">
        <f t="shared" si="995"/>
        <v/>
      </c>
      <c r="W2147" s="153" t="str">
        <f t="shared" si="996"/>
        <v/>
      </c>
      <c r="X2147" s="153" t="str">
        <f t="shared" si="997"/>
        <v/>
      </c>
      <c r="Y2147" s="153" t="str">
        <f t="shared" si="998"/>
        <v/>
      </c>
      <c r="Z2147" s="153" t="str">
        <f t="shared" si="999"/>
        <v/>
      </c>
      <c r="AA2147" s="152" t="str">
        <f t="shared" si="1000"/>
        <v/>
      </c>
      <c r="AB2147" s="152" t="str">
        <f t="shared" si="1001"/>
        <v/>
      </c>
      <c r="AC2147" s="154" t="str">
        <f t="shared" si="1012"/>
        <v/>
      </c>
      <c r="AD2147" s="154" t="str">
        <f t="shared" si="1013"/>
        <v/>
      </c>
      <c r="AE2147" s="3" t="str">
        <f t="shared" si="1014"/>
        <v/>
      </c>
      <c r="AF2147" s="3" t="str">
        <f t="shared" si="1015"/>
        <v/>
      </c>
      <c r="AG2147" s="3" t="str">
        <f t="shared" si="1016"/>
        <v/>
      </c>
      <c r="AH2147" s="4" t="str">
        <f t="shared" si="1017"/>
        <v/>
      </c>
      <c r="AI2147" s="75" t="str">
        <f t="shared" si="1018"/>
        <v/>
      </c>
      <c r="AJ2147" s="75" t="str">
        <f t="shared" si="1019"/>
        <v/>
      </c>
    </row>
    <row r="2148" spans="1:36">
      <c r="A2148" s="41" t="str">
        <f t="shared" si="1002"/>
        <v/>
      </c>
      <c r="B2148" s="150" t="str">
        <f>IF(ISNUMBER(A2148),INDEX('MetaTrader Import'!$H$13:$J$5893,TRUNC(((A2148-$A$39+1)-1)/3)+1,MOD((A2148-$A$39+1)-1,3)+1),"")</f>
        <v/>
      </c>
      <c r="C2148" s="43" t="str">
        <f t="shared" si="1003"/>
        <v/>
      </c>
      <c r="D2148" s="43" t="str">
        <f t="shared" ca="1" si="993"/>
        <v/>
      </c>
      <c r="E2148" s="43" t="str">
        <f t="shared" si="1004"/>
        <v/>
      </c>
      <c r="F2148" s="43" t="str">
        <f t="shared" si="1005"/>
        <v/>
      </c>
      <c r="G2148" s="43" t="str">
        <f>IF(A2148&lt;&gt;"",IF(A2148&lt;Data!$G$11*0.25,$C$13/$G$32,IF(A2148&gt;Data!$G$11*0.25,$C$13,$C$13*10)),"")</f>
        <v/>
      </c>
      <c r="H2148" s="43" t="str">
        <f>IF(A2148&lt;&gt;"",IF(Data!$G$9="constant",$C$13,IF(Data!$G$9="squeeze",G2148,F2148)),"")</f>
        <v/>
      </c>
      <c r="I2148" s="38" t="str">
        <f ca="1">IF(ISNUMBER(A2148),NORMINV(RAND(),0,IF(AND(Data!$G$9="squeeze",A2148&lt;Data!$G$11*0.25),$H$32,1)*$C$30*$C$13)*($C$14*$C$12),"")</f>
        <v/>
      </c>
      <c r="J2148" s="42" t="str">
        <f ca="1">IFERROR(IF(Data!$C$6="Real",B2148,I2148+J2147+($C$14*$C$12)*(NORMINV(RAND(),$C$15,CHOOSE($G$13,$C$13,F2148,G2148)))),"")</f>
        <v/>
      </c>
      <c r="K2148" s="88" t="str">
        <f>IF(ISNUMBER(A2148), IF($G$16="fixed",$G$17,MIN(H2148*Data!$C$7*$C$16*0.5,$C$17*Data!$C$7))*$C$12,"")</f>
        <v/>
      </c>
      <c r="L2148" s="42" t="str">
        <f t="shared" ca="1" si="1020"/>
        <v/>
      </c>
      <c r="M2148" s="44" t="str">
        <f t="shared" ca="1" si="1021"/>
        <v/>
      </c>
      <c r="N2148" s="44" t="str">
        <f t="shared" ca="1" si="1022"/>
        <v/>
      </c>
      <c r="O2148" s="108" t="str">
        <f t="shared" si="1006"/>
        <v/>
      </c>
      <c r="P2148" s="102" t="str">
        <f t="shared" si="1007"/>
        <v/>
      </c>
      <c r="Q2148" s="102" t="str">
        <f t="shared" si="1008"/>
        <v/>
      </c>
      <c r="R2148" s="120" t="str">
        <f t="shared" si="1009"/>
        <v/>
      </c>
      <c r="S2148" s="54" t="str">
        <f t="shared" si="1010"/>
        <v/>
      </c>
      <c r="T2148" s="5" t="str">
        <f t="shared" si="1011"/>
        <v/>
      </c>
      <c r="U2148" s="152" t="str">
        <f t="shared" si="994"/>
        <v/>
      </c>
      <c r="V2148" s="152" t="str">
        <f t="shared" si="995"/>
        <v/>
      </c>
      <c r="W2148" s="153" t="str">
        <f t="shared" si="996"/>
        <v/>
      </c>
      <c r="X2148" s="153" t="str">
        <f t="shared" si="997"/>
        <v/>
      </c>
      <c r="Y2148" s="153" t="str">
        <f t="shared" si="998"/>
        <v/>
      </c>
      <c r="Z2148" s="153" t="str">
        <f t="shared" si="999"/>
        <v/>
      </c>
      <c r="AA2148" s="152" t="str">
        <f t="shared" si="1000"/>
        <v/>
      </c>
      <c r="AB2148" s="152" t="str">
        <f t="shared" si="1001"/>
        <v/>
      </c>
      <c r="AC2148" s="154" t="str">
        <f t="shared" si="1012"/>
        <v/>
      </c>
      <c r="AD2148" s="154" t="str">
        <f t="shared" si="1013"/>
        <v/>
      </c>
      <c r="AE2148" s="3" t="str">
        <f t="shared" si="1014"/>
        <v/>
      </c>
      <c r="AF2148" s="3" t="str">
        <f t="shared" si="1015"/>
        <v/>
      </c>
      <c r="AG2148" s="3" t="str">
        <f t="shared" si="1016"/>
        <v/>
      </c>
      <c r="AH2148" s="4" t="str">
        <f t="shared" si="1017"/>
        <v/>
      </c>
      <c r="AI2148" s="75" t="str">
        <f t="shared" si="1018"/>
        <v/>
      </c>
      <c r="AJ2148" s="75" t="str">
        <f t="shared" si="1019"/>
        <v/>
      </c>
    </row>
    <row r="2149" spans="1:36">
      <c r="A2149" s="41" t="str">
        <f t="shared" si="1002"/>
        <v/>
      </c>
      <c r="B2149" s="150" t="str">
        <f>IF(ISNUMBER(A2149),INDEX('MetaTrader Import'!$H$13:$J$5893,TRUNC(((A2149-$A$39+1)-1)/3)+1,MOD((A2149-$A$39+1)-1,3)+1),"")</f>
        <v/>
      </c>
      <c r="C2149" s="43" t="str">
        <f t="shared" si="1003"/>
        <v/>
      </c>
      <c r="D2149" s="43" t="str">
        <f t="shared" ca="1" si="993"/>
        <v/>
      </c>
      <c r="E2149" s="43" t="str">
        <f t="shared" si="1004"/>
        <v/>
      </c>
      <c r="F2149" s="43" t="str">
        <f t="shared" si="1005"/>
        <v/>
      </c>
      <c r="G2149" s="43" t="str">
        <f>IF(A2149&lt;&gt;"",IF(A2149&lt;Data!$G$11*0.25,$C$13/$G$32,IF(A2149&gt;Data!$G$11*0.25,$C$13,$C$13*10)),"")</f>
        <v/>
      </c>
      <c r="H2149" s="43" t="str">
        <f>IF(A2149&lt;&gt;"",IF(Data!$G$9="constant",$C$13,IF(Data!$G$9="squeeze",G2149,F2149)),"")</f>
        <v/>
      </c>
      <c r="I2149" s="38" t="str">
        <f ca="1">IF(ISNUMBER(A2149),NORMINV(RAND(),0,IF(AND(Data!$G$9="squeeze",A2149&lt;Data!$G$11*0.25),$H$32,1)*$C$30*$C$13)*($C$14*$C$12),"")</f>
        <v/>
      </c>
      <c r="J2149" s="42" t="str">
        <f ca="1">IFERROR(IF(Data!$C$6="Real",B2149,I2149+J2148+($C$14*$C$12)*(NORMINV(RAND(),$C$15,CHOOSE($G$13,$C$13,F2149,G2149)))),"")</f>
        <v/>
      </c>
      <c r="K2149" s="88" t="str">
        <f>IF(ISNUMBER(A2149), IF($G$16="fixed",$G$17,MIN(H2149*Data!$C$7*$C$16*0.5,$C$17*Data!$C$7))*$C$12,"")</f>
        <v/>
      </c>
      <c r="L2149" s="42" t="str">
        <f t="shared" ca="1" si="1020"/>
        <v/>
      </c>
      <c r="M2149" s="44" t="str">
        <f t="shared" ca="1" si="1021"/>
        <v/>
      </c>
      <c r="N2149" s="44" t="str">
        <f t="shared" ca="1" si="1022"/>
        <v/>
      </c>
      <c r="O2149" s="108" t="str">
        <f t="shared" si="1006"/>
        <v/>
      </c>
      <c r="P2149" s="102" t="str">
        <f t="shared" si="1007"/>
        <v/>
      </c>
      <c r="Q2149" s="102" t="str">
        <f t="shared" si="1008"/>
        <v/>
      </c>
      <c r="R2149" s="120" t="str">
        <f t="shared" si="1009"/>
        <v/>
      </c>
      <c r="S2149" s="54" t="str">
        <f t="shared" si="1010"/>
        <v/>
      </c>
      <c r="T2149" s="5" t="str">
        <f t="shared" si="1011"/>
        <v/>
      </c>
      <c r="U2149" s="152" t="str">
        <f t="shared" si="994"/>
        <v/>
      </c>
      <c r="V2149" s="152" t="str">
        <f t="shared" si="995"/>
        <v/>
      </c>
      <c r="W2149" s="153" t="str">
        <f t="shared" si="996"/>
        <v/>
      </c>
      <c r="X2149" s="153" t="str">
        <f t="shared" si="997"/>
        <v/>
      </c>
      <c r="Y2149" s="153" t="str">
        <f t="shared" si="998"/>
        <v/>
      </c>
      <c r="Z2149" s="153" t="str">
        <f t="shared" si="999"/>
        <v/>
      </c>
      <c r="AA2149" s="152" t="str">
        <f t="shared" si="1000"/>
        <v/>
      </c>
      <c r="AB2149" s="152" t="str">
        <f t="shared" si="1001"/>
        <v/>
      </c>
      <c r="AC2149" s="154" t="str">
        <f t="shared" si="1012"/>
        <v/>
      </c>
      <c r="AD2149" s="154" t="str">
        <f t="shared" si="1013"/>
        <v/>
      </c>
      <c r="AE2149" s="3" t="str">
        <f t="shared" si="1014"/>
        <v/>
      </c>
      <c r="AF2149" s="3" t="str">
        <f t="shared" si="1015"/>
        <v/>
      </c>
      <c r="AG2149" s="3" t="str">
        <f t="shared" si="1016"/>
        <v/>
      </c>
      <c r="AH2149" s="4" t="str">
        <f t="shared" si="1017"/>
        <v/>
      </c>
      <c r="AI2149" s="75" t="str">
        <f t="shared" si="1018"/>
        <v/>
      </c>
      <c r="AJ2149" s="75" t="str">
        <f t="shared" si="1019"/>
        <v/>
      </c>
    </row>
    <row r="2150" spans="1:36">
      <c r="A2150" s="41" t="str">
        <f t="shared" si="1002"/>
        <v/>
      </c>
      <c r="B2150" s="150" t="str">
        <f>IF(ISNUMBER(A2150),INDEX('MetaTrader Import'!$H$13:$J$5893,TRUNC(((A2150-$A$39+1)-1)/3)+1,MOD((A2150-$A$39+1)-1,3)+1),"")</f>
        <v/>
      </c>
      <c r="C2150" s="43" t="str">
        <f t="shared" si="1003"/>
        <v/>
      </c>
      <c r="D2150" s="43" t="str">
        <f t="shared" ca="1" si="993"/>
        <v/>
      </c>
      <c r="E2150" s="43" t="str">
        <f t="shared" si="1004"/>
        <v/>
      </c>
      <c r="F2150" s="43" t="str">
        <f t="shared" si="1005"/>
        <v/>
      </c>
      <c r="G2150" s="43" t="str">
        <f>IF(A2150&lt;&gt;"",IF(A2150&lt;Data!$G$11*0.25,$C$13/$G$32,IF(A2150&gt;Data!$G$11*0.25,$C$13,$C$13*10)),"")</f>
        <v/>
      </c>
      <c r="H2150" s="43" t="str">
        <f>IF(A2150&lt;&gt;"",IF(Data!$G$9="constant",$C$13,IF(Data!$G$9="squeeze",G2150,F2150)),"")</f>
        <v/>
      </c>
      <c r="I2150" s="38" t="str">
        <f ca="1">IF(ISNUMBER(A2150),NORMINV(RAND(),0,IF(AND(Data!$G$9="squeeze",A2150&lt;Data!$G$11*0.25),$H$32,1)*$C$30*$C$13)*($C$14*$C$12),"")</f>
        <v/>
      </c>
      <c r="J2150" s="42" t="str">
        <f ca="1">IFERROR(IF(Data!$C$6="Real",B2150,I2150+J2149+($C$14*$C$12)*(NORMINV(RAND(),$C$15,CHOOSE($G$13,$C$13,F2150,G2150)))),"")</f>
        <v/>
      </c>
      <c r="K2150" s="88" t="str">
        <f>IF(ISNUMBER(A2150), IF($G$16="fixed",$G$17,MIN(H2150*Data!$C$7*$C$16*0.5,$C$17*Data!$C$7))*$C$12,"")</f>
        <v/>
      </c>
      <c r="L2150" s="42" t="str">
        <f t="shared" ca="1" si="1020"/>
        <v/>
      </c>
      <c r="M2150" s="44" t="str">
        <f t="shared" ca="1" si="1021"/>
        <v/>
      </c>
      <c r="N2150" s="44" t="str">
        <f t="shared" ca="1" si="1022"/>
        <v/>
      </c>
      <c r="O2150" s="108" t="str">
        <f t="shared" si="1006"/>
        <v/>
      </c>
      <c r="P2150" s="102" t="str">
        <f t="shared" si="1007"/>
        <v/>
      </c>
      <c r="Q2150" s="102" t="str">
        <f t="shared" si="1008"/>
        <v/>
      </c>
      <c r="R2150" s="120" t="str">
        <f t="shared" si="1009"/>
        <v/>
      </c>
      <c r="S2150" s="54" t="str">
        <f t="shared" si="1010"/>
        <v/>
      </c>
      <c r="T2150" s="5" t="str">
        <f t="shared" si="1011"/>
        <v/>
      </c>
      <c r="U2150" s="152" t="str">
        <f t="shared" si="994"/>
        <v/>
      </c>
      <c r="V2150" s="152" t="str">
        <f t="shared" si="995"/>
        <v/>
      </c>
      <c r="W2150" s="153" t="str">
        <f t="shared" si="996"/>
        <v/>
      </c>
      <c r="X2150" s="153" t="str">
        <f t="shared" si="997"/>
        <v/>
      </c>
      <c r="Y2150" s="153" t="str">
        <f t="shared" si="998"/>
        <v/>
      </c>
      <c r="Z2150" s="153" t="str">
        <f t="shared" si="999"/>
        <v/>
      </c>
      <c r="AA2150" s="152" t="str">
        <f t="shared" si="1000"/>
        <v/>
      </c>
      <c r="AB2150" s="152" t="str">
        <f t="shared" si="1001"/>
        <v/>
      </c>
      <c r="AC2150" s="154" t="str">
        <f t="shared" si="1012"/>
        <v/>
      </c>
      <c r="AD2150" s="154" t="str">
        <f t="shared" si="1013"/>
        <v/>
      </c>
      <c r="AE2150" s="3" t="str">
        <f t="shared" si="1014"/>
        <v/>
      </c>
      <c r="AF2150" s="3" t="str">
        <f t="shared" si="1015"/>
        <v/>
      </c>
      <c r="AG2150" s="3" t="str">
        <f t="shared" si="1016"/>
        <v/>
      </c>
      <c r="AH2150" s="4" t="str">
        <f t="shared" si="1017"/>
        <v/>
      </c>
      <c r="AI2150" s="75" t="str">
        <f t="shared" si="1018"/>
        <v/>
      </c>
      <c r="AJ2150" s="75" t="str">
        <f t="shared" si="1019"/>
        <v/>
      </c>
    </row>
    <row r="2151" spans="1:36">
      <c r="A2151" s="41" t="str">
        <f t="shared" si="1002"/>
        <v/>
      </c>
      <c r="B2151" s="150" t="str">
        <f>IF(ISNUMBER(A2151),INDEX('MetaTrader Import'!$H$13:$J$5893,TRUNC(((A2151-$A$39+1)-1)/3)+1,MOD((A2151-$A$39+1)-1,3)+1),"")</f>
        <v/>
      </c>
      <c r="C2151" s="43" t="str">
        <f t="shared" si="1003"/>
        <v/>
      </c>
      <c r="D2151" s="43" t="str">
        <f t="shared" ca="1" si="993"/>
        <v/>
      </c>
      <c r="E2151" s="43" t="str">
        <f t="shared" si="1004"/>
        <v/>
      </c>
      <c r="F2151" s="43" t="str">
        <f t="shared" si="1005"/>
        <v/>
      </c>
      <c r="G2151" s="43" t="str">
        <f>IF(A2151&lt;&gt;"",IF(A2151&lt;Data!$G$11*0.25,$C$13/$G$32,IF(A2151&gt;Data!$G$11*0.25,$C$13,$C$13*10)),"")</f>
        <v/>
      </c>
      <c r="H2151" s="43" t="str">
        <f>IF(A2151&lt;&gt;"",IF(Data!$G$9="constant",$C$13,IF(Data!$G$9="squeeze",G2151,F2151)),"")</f>
        <v/>
      </c>
      <c r="I2151" s="38" t="str">
        <f ca="1">IF(ISNUMBER(A2151),NORMINV(RAND(),0,IF(AND(Data!$G$9="squeeze",A2151&lt;Data!$G$11*0.25),$H$32,1)*$C$30*$C$13)*($C$14*$C$12),"")</f>
        <v/>
      </c>
      <c r="J2151" s="42" t="str">
        <f ca="1">IFERROR(IF(Data!$C$6="Real",B2151,I2151+J2150+($C$14*$C$12)*(NORMINV(RAND(),$C$15,CHOOSE($G$13,$C$13,F2151,G2151)))),"")</f>
        <v/>
      </c>
      <c r="K2151" s="88" t="str">
        <f>IF(ISNUMBER(A2151), IF($G$16="fixed",$G$17,MIN(H2151*Data!$C$7*$C$16*0.5,$C$17*Data!$C$7))*$C$12,"")</f>
        <v/>
      </c>
      <c r="L2151" s="42" t="str">
        <f t="shared" ca="1" si="1020"/>
        <v/>
      </c>
      <c r="M2151" s="44" t="str">
        <f t="shared" ca="1" si="1021"/>
        <v/>
      </c>
      <c r="N2151" s="44" t="str">
        <f t="shared" ca="1" si="1022"/>
        <v/>
      </c>
      <c r="O2151" s="108" t="str">
        <f t="shared" si="1006"/>
        <v/>
      </c>
      <c r="P2151" s="102" t="str">
        <f t="shared" si="1007"/>
        <v/>
      </c>
      <c r="Q2151" s="102" t="str">
        <f t="shared" si="1008"/>
        <v/>
      </c>
      <c r="R2151" s="120" t="str">
        <f t="shared" si="1009"/>
        <v/>
      </c>
      <c r="S2151" s="54" t="str">
        <f t="shared" si="1010"/>
        <v/>
      </c>
      <c r="T2151" s="5" t="str">
        <f t="shared" si="1011"/>
        <v/>
      </c>
      <c r="U2151" s="152" t="str">
        <f t="shared" si="994"/>
        <v/>
      </c>
      <c r="V2151" s="152" t="str">
        <f t="shared" si="995"/>
        <v/>
      </c>
      <c r="W2151" s="153" t="str">
        <f t="shared" si="996"/>
        <v/>
      </c>
      <c r="X2151" s="153" t="str">
        <f t="shared" si="997"/>
        <v/>
      </c>
      <c r="Y2151" s="153" t="str">
        <f t="shared" si="998"/>
        <v/>
      </c>
      <c r="Z2151" s="153" t="str">
        <f t="shared" si="999"/>
        <v/>
      </c>
      <c r="AA2151" s="152" t="str">
        <f t="shared" si="1000"/>
        <v/>
      </c>
      <c r="AB2151" s="152" t="str">
        <f t="shared" si="1001"/>
        <v/>
      </c>
      <c r="AC2151" s="154" t="str">
        <f t="shared" si="1012"/>
        <v/>
      </c>
      <c r="AD2151" s="154" t="str">
        <f t="shared" si="1013"/>
        <v/>
      </c>
      <c r="AE2151" s="3" t="str">
        <f t="shared" si="1014"/>
        <v/>
      </c>
      <c r="AF2151" s="3" t="str">
        <f t="shared" si="1015"/>
        <v/>
      </c>
      <c r="AG2151" s="3" t="str">
        <f t="shared" si="1016"/>
        <v/>
      </c>
      <c r="AH2151" s="4" t="str">
        <f t="shared" si="1017"/>
        <v/>
      </c>
      <c r="AI2151" s="75" t="str">
        <f t="shared" si="1018"/>
        <v/>
      </c>
      <c r="AJ2151" s="75" t="str">
        <f t="shared" si="1019"/>
        <v/>
      </c>
    </row>
    <row r="2152" spans="1:36">
      <c r="A2152" s="41" t="str">
        <f t="shared" si="1002"/>
        <v/>
      </c>
      <c r="B2152" s="150" t="str">
        <f>IF(ISNUMBER(A2152),INDEX('MetaTrader Import'!$H$13:$J$5893,TRUNC(((A2152-$A$39+1)-1)/3)+1,MOD((A2152-$A$39+1)-1,3)+1),"")</f>
        <v/>
      </c>
      <c r="C2152" s="43" t="str">
        <f t="shared" si="1003"/>
        <v/>
      </c>
      <c r="D2152" s="43" t="str">
        <f t="shared" ca="1" si="993"/>
        <v/>
      </c>
      <c r="E2152" s="43" t="str">
        <f t="shared" si="1004"/>
        <v/>
      </c>
      <c r="F2152" s="43" t="str">
        <f t="shared" si="1005"/>
        <v/>
      </c>
      <c r="G2152" s="43" t="str">
        <f>IF(A2152&lt;&gt;"",IF(A2152&lt;Data!$G$11*0.25,$C$13/$G$32,IF(A2152&gt;Data!$G$11*0.25,$C$13,$C$13*10)),"")</f>
        <v/>
      </c>
      <c r="H2152" s="43" t="str">
        <f>IF(A2152&lt;&gt;"",IF(Data!$G$9="constant",$C$13,IF(Data!$G$9="squeeze",G2152,F2152)),"")</f>
        <v/>
      </c>
      <c r="I2152" s="38" t="str">
        <f ca="1">IF(ISNUMBER(A2152),NORMINV(RAND(),0,IF(AND(Data!$G$9="squeeze",A2152&lt;Data!$G$11*0.25),$H$32,1)*$C$30*$C$13)*($C$14*$C$12),"")</f>
        <v/>
      </c>
      <c r="J2152" s="42" t="str">
        <f ca="1">IFERROR(IF(Data!$C$6="Real",B2152,I2152+J2151+($C$14*$C$12)*(NORMINV(RAND(),$C$15,CHOOSE($G$13,$C$13,F2152,G2152)))),"")</f>
        <v/>
      </c>
      <c r="K2152" s="88" t="str">
        <f>IF(ISNUMBER(A2152), IF($G$16="fixed",$G$17,MIN(H2152*Data!$C$7*$C$16*0.5,$C$17*Data!$C$7))*$C$12,"")</f>
        <v/>
      </c>
      <c r="L2152" s="42" t="str">
        <f t="shared" ca="1" si="1020"/>
        <v/>
      </c>
      <c r="M2152" s="44" t="str">
        <f t="shared" ca="1" si="1021"/>
        <v/>
      </c>
      <c r="N2152" s="44" t="str">
        <f t="shared" ca="1" si="1022"/>
        <v/>
      </c>
      <c r="O2152" s="108" t="str">
        <f t="shared" si="1006"/>
        <v/>
      </c>
      <c r="P2152" s="102" t="str">
        <f t="shared" si="1007"/>
        <v/>
      </c>
      <c r="Q2152" s="102" t="str">
        <f t="shared" si="1008"/>
        <v/>
      </c>
      <c r="R2152" s="120" t="str">
        <f t="shared" si="1009"/>
        <v/>
      </c>
      <c r="S2152" s="54" t="str">
        <f t="shared" si="1010"/>
        <v/>
      </c>
      <c r="T2152" s="5" t="str">
        <f t="shared" si="1011"/>
        <v/>
      </c>
      <c r="U2152" s="152" t="str">
        <f t="shared" si="994"/>
        <v/>
      </c>
      <c r="V2152" s="152" t="str">
        <f t="shared" si="995"/>
        <v/>
      </c>
      <c r="W2152" s="153" t="str">
        <f t="shared" si="996"/>
        <v/>
      </c>
      <c r="X2152" s="153" t="str">
        <f t="shared" si="997"/>
        <v/>
      </c>
      <c r="Y2152" s="153" t="str">
        <f t="shared" si="998"/>
        <v/>
      </c>
      <c r="Z2152" s="153" t="str">
        <f t="shared" si="999"/>
        <v/>
      </c>
      <c r="AA2152" s="152" t="str">
        <f t="shared" si="1000"/>
        <v/>
      </c>
      <c r="AB2152" s="152" t="str">
        <f t="shared" si="1001"/>
        <v/>
      </c>
      <c r="AC2152" s="154" t="str">
        <f t="shared" si="1012"/>
        <v/>
      </c>
      <c r="AD2152" s="154" t="str">
        <f t="shared" si="1013"/>
        <v/>
      </c>
      <c r="AE2152" s="3" t="str">
        <f t="shared" si="1014"/>
        <v/>
      </c>
      <c r="AF2152" s="3" t="str">
        <f t="shared" si="1015"/>
        <v/>
      </c>
      <c r="AG2152" s="3" t="str">
        <f t="shared" si="1016"/>
        <v/>
      </c>
      <c r="AH2152" s="4" t="str">
        <f t="shared" si="1017"/>
        <v/>
      </c>
      <c r="AI2152" s="75" t="str">
        <f t="shared" si="1018"/>
        <v/>
      </c>
      <c r="AJ2152" s="75" t="str">
        <f t="shared" si="1019"/>
        <v/>
      </c>
    </row>
    <row r="2153" spans="1:36">
      <c r="A2153" s="41" t="str">
        <f t="shared" si="1002"/>
        <v/>
      </c>
      <c r="B2153" s="150" t="str">
        <f>IF(ISNUMBER(A2153),INDEX('MetaTrader Import'!$H$13:$J$5893,TRUNC(((A2153-$A$39+1)-1)/3)+1,MOD((A2153-$A$39+1)-1,3)+1),"")</f>
        <v/>
      </c>
      <c r="C2153" s="43" t="str">
        <f t="shared" si="1003"/>
        <v/>
      </c>
      <c r="D2153" s="43" t="str">
        <f t="shared" ca="1" si="993"/>
        <v/>
      </c>
      <c r="E2153" s="43" t="str">
        <f t="shared" si="1004"/>
        <v/>
      </c>
      <c r="F2153" s="43" t="str">
        <f t="shared" si="1005"/>
        <v/>
      </c>
      <c r="G2153" s="43" t="str">
        <f>IF(A2153&lt;&gt;"",IF(A2153&lt;Data!$G$11*0.25,$C$13/$G$32,IF(A2153&gt;Data!$G$11*0.25,$C$13,$C$13*10)),"")</f>
        <v/>
      </c>
      <c r="H2153" s="43" t="str">
        <f>IF(A2153&lt;&gt;"",IF(Data!$G$9="constant",$C$13,IF(Data!$G$9="squeeze",G2153,F2153)),"")</f>
        <v/>
      </c>
      <c r="I2153" s="38" t="str">
        <f ca="1">IF(ISNUMBER(A2153),NORMINV(RAND(),0,IF(AND(Data!$G$9="squeeze",A2153&lt;Data!$G$11*0.25),$H$32,1)*$C$30*$C$13)*($C$14*$C$12),"")</f>
        <v/>
      </c>
      <c r="J2153" s="42" t="str">
        <f ca="1">IFERROR(IF(Data!$C$6="Real",B2153,I2153+J2152+($C$14*$C$12)*(NORMINV(RAND(),$C$15,CHOOSE($G$13,$C$13,F2153,G2153)))),"")</f>
        <v/>
      </c>
      <c r="K2153" s="88" t="str">
        <f>IF(ISNUMBER(A2153), IF($G$16="fixed",$G$17,MIN(H2153*Data!$C$7*$C$16*0.5,$C$17*Data!$C$7))*$C$12,"")</f>
        <v/>
      </c>
      <c r="L2153" s="42" t="str">
        <f t="shared" ca="1" si="1020"/>
        <v/>
      </c>
      <c r="M2153" s="44" t="str">
        <f t="shared" ca="1" si="1021"/>
        <v/>
      </c>
      <c r="N2153" s="44" t="str">
        <f t="shared" ca="1" si="1022"/>
        <v/>
      </c>
      <c r="O2153" s="108" t="str">
        <f t="shared" si="1006"/>
        <v/>
      </c>
      <c r="P2153" s="102" t="str">
        <f t="shared" si="1007"/>
        <v/>
      </c>
      <c r="Q2153" s="102" t="str">
        <f t="shared" si="1008"/>
        <v/>
      </c>
      <c r="R2153" s="120" t="str">
        <f t="shared" si="1009"/>
        <v/>
      </c>
      <c r="S2153" s="54" t="str">
        <f t="shared" si="1010"/>
        <v/>
      </c>
      <c r="T2153" s="5" t="str">
        <f t="shared" si="1011"/>
        <v/>
      </c>
      <c r="U2153" s="152" t="str">
        <f t="shared" si="994"/>
        <v/>
      </c>
      <c r="V2153" s="152" t="str">
        <f t="shared" si="995"/>
        <v/>
      </c>
      <c r="W2153" s="153" t="str">
        <f t="shared" si="996"/>
        <v/>
      </c>
      <c r="X2153" s="153" t="str">
        <f t="shared" si="997"/>
        <v/>
      </c>
      <c r="Y2153" s="153" t="str">
        <f t="shared" si="998"/>
        <v/>
      </c>
      <c r="Z2153" s="153" t="str">
        <f t="shared" si="999"/>
        <v/>
      </c>
      <c r="AA2153" s="152" t="str">
        <f t="shared" si="1000"/>
        <v/>
      </c>
      <c r="AB2153" s="152" t="str">
        <f t="shared" si="1001"/>
        <v/>
      </c>
      <c r="AC2153" s="154" t="str">
        <f t="shared" si="1012"/>
        <v/>
      </c>
      <c r="AD2153" s="154" t="str">
        <f t="shared" si="1013"/>
        <v/>
      </c>
      <c r="AE2153" s="3" t="str">
        <f t="shared" si="1014"/>
        <v/>
      </c>
      <c r="AF2153" s="3" t="str">
        <f t="shared" si="1015"/>
        <v/>
      </c>
      <c r="AG2153" s="3" t="str">
        <f t="shared" si="1016"/>
        <v/>
      </c>
      <c r="AH2153" s="4" t="str">
        <f t="shared" si="1017"/>
        <v/>
      </c>
      <c r="AI2153" s="75" t="str">
        <f t="shared" si="1018"/>
        <v/>
      </c>
      <c r="AJ2153" s="75" t="str">
        <f t="shared" si="1019"/>
        <v/>
      </c>
    </row>
    <row r="2154" spans="1:36">
      <c r="A2154" s="41" t="str">
        <f t="shared" si="1002"/>
        <v/>
      </c>
      <c r="B2154" s="150" t="str">
        <f>IF(ISNUMBER(A2154),INDEX('MetaTrader Import'!$H$13:$J$5893,TRUNC(((A2154-$A$39+1)-1)/3)+1,MOD((A2154-$A$39+1)-1,3)+1),"")</f>
        <v/>
      </c>
      <c r="C2154" s="43" t="str">
        <f t="shared" si="1003"/>
        <v/>
      </c>
      <c r="D2154" s="43" t="str">
        <f t="shared" ca="1" si="993"/>
        <v/>
      </c>
      <c r="E2154" s="43" t="str">
        <f t="shared" si="1004"/>
        <v/>
      </c>
      <c r="F2154" s="43" t="str">
        <f t="shared" si="1005"/>
        <v/>
      </c>
      <c r="G2154" s="43" t="str">
        <f>IF(A2154&lt;&gt;"",IF(A2154&lt;Data!$G$11*0.25,$C$13/$G$32,IF(A2154&gt;Data!$G$11*0.25,$C$13,$C$13*10)),"")</f>
        <v/>
      </c>
      <c r="H2154" s="43" t="str">
        <f>IF(A2154&lt;&gt;"",IF(Data!$G$9="constant",$C$13,IF(Data!$G$9="squeeze",G2154,F2154)),"")</f>
        <v/>
      </c>
      <c r="I2154" s="38" t="str">
        <f ca="1">IF(ISNUMBER(A2154),NORMINV(RAND(),0,IF(AND(Data!$G$9="squeeze",A2154&lt;Data!$G$11*0.25),$H$32,1)*$C$30*$C$13)*($C$14*$C$12),"")</f>
        <v/>
      </c>
      <c r="J2154" s="42" t="str">
        <f ca="1">IFERROR(IF(Data!$C$6="Real",B2154,I2154+J2153+($C$14*$C$12)*(NORMINV(RAND(),$C$15,CHOOSE($G$13,$C$13,F2154,G2154)))),"")</f>
        <v/>
      </c>
      <c r="K2154" s="88" t="str">
        <f>IF(ISNUMBER(A2154), IF($G$16="fixed",$G$17,MIN(H2154*Data!$C$7*$C$16*0.5,$C$17*Data!$C$7))*$C$12,"")</f>
        <v/>
      </c>
      <c r="L2154" s="42" t="str">
        <f t="shared" ca="1" si="1020"/>
        <v/>
      </c>
      <c r="M2154" s="44" t="str">
        <f t="shared" ca="1" si="1021"/>
        <v/>
      </c>
      <c r="N2154" s="44" t="str">
        <f t="shared" ca="1" si="1022"/>
        <v/>
      </c>
      <c r="O2154" s="108" t="str">
        <f t="shared" si="1006"/>
        <v/>
      </c>
      <c r="P2154" s="102" t="str">
        <f t="shared" si="1007"/>
        <v/>
      </c>
      <c r="Q2154" s="102" t="str">
        <f t="shared" si="1008"/>
        <v/>
      </c>
      <c r="R2154" s="120" t="str">
        <f t="shared" si="1009"/>
        <v/>
      </c>
      <c r="S2154" s="54" t="str">
        <f t="shared" si="1010"/>
        <v/>
      </c>
      <c r="T2154" s="5" t="str">
        <f t="shared" si="1011"/>
        <v/>
      </c>
      <c r="U2154" s="152" t="str">
        <f t="shared" si="994"/>
        <v/>
      </c>
      <c r="V2154" s="152" t="str">
        <f t="shared" si="995"/>
        <v/>
      </c>
      <c r="W2154" s="153" t="str">
        <f t="shared" si="996"/>
        <v/>
      </c>
      <c r="X2154" s="153" t="str">
        <f t="shared" si="997"/>
        <v/>
      </c>
      <c r="Y2154" s="153" t="str">
        <f t="shared" si="998"/>
        <v/>
      </c>
      <c r="Z2154" s="153" t="str">
        <f t="shared" si="999"/>
        <v/>
      </c>
      <c r="AA2154" s="152" t="str">
        <f t="shared" si="1000"/>
        <v/>
      </c>
      <c r="AB2154" s="152" t="str">
        <f t="shared" si="1001"/>
        <v/>
      </c>
      <c r="AC2154" s="154" t="str">
        <f t="shared" si="1012"/>
        <v/>
      </c>
      <c r="AD2154" s="154" t="str">
        <f t="shared" si="1013"/>
        <v/>
      </c>
      <c r="AE2154" s="3" t="str">
        <f t="shared" si="1014"/>
        <v/>
      </c>
      <c r="AF2154" s="3" t="str">
        <f t="shared" si="1015"/>
        <v/>
      </c>
      <c r="AG2154" s="3" t="str">
        <f t="shared" si="1016"/>
        <v/>
      </c>
      <c r="AH2154" s="4" t="str">
        <f t="shared" si="1017"/>
        <v/>
      </c>
      <c r="AI2154" s="75" t="str">
        <f t="shared" si="1018"/>
        <v/>
      </c>
      <c r="AJ2154" s="75" t="str">
        <f t="shared" si="1019"/>
        <v/>
      </c>
    </row>
    <row r="2155" spans="1:36">
      <c r="A2155" s="41" t="str">
        <f t="shared" si="1002"/>
        <v/>
      </c>
      <c r="B2155" s="150" t="str">
        <f>IF(ISNUMBER(A2155),INDEX('MetaTrader Import'!$H$13:$J$5893,TRUNC(((A2155-$A$39+1)-1)/3)+1,MOD((A2155-$A$39+1)-1,3)+1),"")</f>
        <v/>
      </c>
      <c r="C2155" s="43" t="str">
        <f t="shared" si="1003"/>
        <v/>
      </c>
      <c r="D2155" s="43" t="str">
        <f t="shared" ca="1" si="993"/>
        <v/>
      </c>
      <c r="E2155" s="43" t="str">
        <f t="shared" si="1004"/>
        <v/>
      </c>
      <c r="F2155" s="43" t="str">
        <f t="shared" si="1005"/>
        <v/>
      </c>
      <c r="G2155" s="43" t="str">
        <f>IF(A2155&lt;&gt;"",IF(A2155&lt;Data!$G$11*0.25,$C$13/$G$32,IF(A2155&gt;Data!$G$11*0.25,$C$13,$C$13*10)),"")</f>
        <v/>
      </c>
      <c r="H2155" s="43" t="str">
        <f>IF(A2155&lt;&gt;"",IF(Data!$G$9="constant",$C$13,IF(Data!$G$9="squeeze",G2155,F2155)),"")</f>
        <v/>
      </c>
      <c r="I2155" s="38" t="str">
        <f ca="1">IF(ISNUMBER(A2155),NORMINV(RAND(),0,IF(AND(Data!$G$9="squeeze",A2155&lt;Data!$G$11*0.25),$H$32,1)*$C$30*$C$13)*($C$14*$C$12),"")</f>
        <v/>
      </c>
      <c r="J2155" s="42" t="str">
        <f ca="1">IFERROR(IF(Data!$C$6="Real",B2155,I2155+J2154+($C$14*$C$12)*(NORMINV(RAND(),$C$15,CHOOSE($G$13,$C$13,F2155,G2155)))),"")</f>
        <v/>
      </c>
      <c r="K2155" s="88" t="str">
        <f>IF(ISNUMBER(A2155), IF($G$16="fixed",$G$17,MIN(H2155*Data!$C$7*$C$16*0.5,$C$17*Data!$C$7))*$C$12,"")</f>
        <v/>
      </c>
      <c r="L2155" s="42" t="str">
        <f t="shared" ca="1" si="1020"/>
        <v/>
      </c>
      <c r="M2155" s="44" t="str">
        <f t="shared" ca="1" si="1021"/>
        <v/>
      </c>
      <c r="N2155" s="44" t="str">
        <f t="shared" ca="1" si="1022"/>
        <v/>
      </c>
      <c r="O2155" s="108" t="str">
        <f t="shared" si="1006"/>
        <v/>
      </c>
      <c r="P2155" s="102" t="str">
        <f t="shared" si="1007"/>
        <v/>
      </c>
      <c r="Q2155" s="102" t="str">
        <f t="shared" si="1008"/>
        <v/>
      </c>
      <c r="R2155" s="120" t="str">
        <f t="shared" si="1009"/>
        <v/>
      </c>
      <c r="S2155" s="54" t="str">
        <f t="shared" si="1010"/>
        <v/>
      </c>
      <c r="T2155" s="5" t="str">
        <f t="shared" si="1011"/>
        <v/>
      </c>
      <c r="U2155" s="152" t="str">
        <f t="shared" si="994"/>
        <v/>
      </c>
      <c r="V2155" s="152" t="str">
        <f t="shared" si="995"/>
        <v/>
      </c>
      <c r="W2155" s="153" t="str">
        <f t="shared" si="996"/>
        <v/>
      </c>
      <c r="X2155" s="153" t="str">
        <f t="shared" si="997"/>
        <v/>
      </c>
      <c r="Y2155" s="153" t="str">
        <f t="shared" si="998"/>
        <v/>
      </c>
      <c r="Z2155" s="153" t="str">
        <f t="shared" si="999"/>
        <v/>
      </c>
      <c r="AA2155" s="152" t="str">
        <f t="shared" si="1000"/>
        <v/>
      </c>
      <c r="AB2155" s="152" t="str">
        <f t="shared" si="1001"/>
        <v/>
      </c>
      <c r="AC2155" s="154" t="str">
        <f t="shared" si="1012"/>
        <v/>
      </c>
      <c r="AD2155" s="154" t="str">
        <f t="shared" si="1013"/>
        <v/>
      </c>
      <c r="AE2155" s="3" t="str">
        <f t="shared" si="1014"/>
        <v/>
      </c>
      <c r="AF2155" s="3" t="str">
        <f t="shared" si="1015"/>
        <v/>
      </c>
      <c r="AG2155" s="3" t="str">
        <f t="shared" si="1016"/>
        <v/>
      </c>
      <c r="AH2155" s="4" t="str">
        <f t="shared" si="1017"/>
        <v/>
      </c>
      <c r="AI2155" s="75" t="str">
        <f t="shared" si="1018"/>
        <v/>
      </c>
      <c r="AJ2155" s="75" t="str">
        <f t="shared" si="1019"/>
        <v/>
      </c>
    </row>
    <row r="2156" spans="1:36">
      <c r="A2156" s="41" t="str">
        <f t="shared" si="1002"/>
        <v/>
      </c>
      <c r="B2156" s="150" t="str">
        <f>IF(ISNUMBER(A2156),INDEX('MetaTrader Import'!$H$13:$J$5893,TRUNC(((A2156-$A$39+1)-1)/3)+1,MOD((A2156-$A$39+1)-1,3)+1),"")</f>
        <v/>
      </c>
      <c r="C2156" s="43" t="str">
        <f t="shared" si="1003"/>
        <v/>
      </c>
      <c r="D2156" s="43" t="str">
        <f t="shared" ca="1" si="993"/>
        <v/>
      </c>
      <c r="E2156" s="43" t="str">
        <f t="shared" si="1004"/>
        <v/>
      </c>
      <c r="F2156" s="43" t="str">
        <f t="shared" si="1005"/>
        <v/>
      </c>
      <c r="G2156" s="43" t="str">
        <f>IF(A2156&lt;&gt;"",IF(A2156&lt;Data!$G$11*0.25,$C$13/$G$32,IF(A2156&gt;Data!$G$11*0.25,$C$13,$C$13*10)),"")</f>
        <v/>
      </c>
      <c r="H2156" s="43" t="str">
        <f>IF(A2156&lt;&gt;"",IF(Data!$G$9="constant",$C$13,IF(Data!$G$9="squeeze",G2156,F2156)),"")</f>
        <v/>
      </c>
      <c r="I2156" s="38" t="str">
        <f ca="1">IF(ISNUMBER(A2156),NORMINV(RAND(),0,IF(AND(Data!$G$9="squeeze",A2156&lt;Data!$G$11*0.25),$H$32,1)*$C$30*$C$13)*($C$14*$C$12),"")</f>
        <v/>
      </c>
      <c r="J2156" s="42" t="str">
        <f ca="1">IFERROR(IF(Data!$C$6="Real",B2156,I2156+J2155+($C$14*$C$12)*(NORMINV(RAND(),$C$15,CHOOSE($G$13,$C$13,F2156,G2156)))),"")</f>
        <v/>
      </c>
      <c r="K2156" s="88" t="str">
        <f>IF(ISNUMBER(A2156), IF($G$16="fixed",$G$17,MIN(H2156*Data!$C$7*$C$16*0.5,$C$17*Data!$C$7))*$C$12,"")</f>
        <v/>
      </c>
      <c r="L2156" s="42" t="str">
        <f t="shared" ca="1" si="1020"/>
        <v/>
      </c>
      <c r="M2156" s="44" t="str">
        <f t="shared" ca="1" si="1021"/>
        <v/>
      </c>
      <c r="N2156" s="44" t="str">
        <f t="shared" ca="1" si="1022"/>
        <v/>
      </c>
      <c r="O2156" s="108" t="str">
        <f t="shared" si="1006"/>
        <v/>
      </c>
      <c r="P2156" s="102" t="str">
        <f t="shared" si="1007"/>
        <v/>
      </c>
      <c r="Q2156" s="102" t="str">
        <f t="shared" si="1008"/>
        <v/>
      </c>
      <c r="R2156" s="120" t="str">
        <f t="shared" si="1009"/>
        <v/>
      </c>
      <c r="S2156" s="54" t="str">
        <f t="shared" si="1010"/>
        <v/>
      </c>
      <c r="T2156" s="5" t="str">
        <f t="shared" si="1011"/>
        <v/>
      </c>
      <c r="U2156" s="152" t="str">
        <f t="shared" si="994"/>
        <v/>
      </c>
      <c r="V2156" s="152" t="str">
        <f t="shared" si="995"/>
        <v/>
      </c>
      <c r="W2156" s="153" t="str">
        <f t="shared" si="996"/>
        <v/>
      </c>
      <c r="X2156" s="153" t="str">
        <f t="shared" si="997"/>
        <v/>
      </c>
      <c r="Y2156" s="153" t="str">
        <f t="shared" si="998"/>
        <v/>
      </c>
      <c r="Z2156" s="153" t="str">
        <f t="shared" si="999"/>
        <v/>
      </c>
      <c r="AA2156" s="152" t="str">
        <f t="shared" si="1000"/>
        <v/>
      </c>
      <c r="AB2156" s="152" t="str">
        <f t="shared" si="1001"/>
        <v/>
      </c>
      <c r="AC2156" s="154" t="str">
        <f t="shared" si="1012"/>
        <v/>
      </c>
      <c r="AD2156" s="154" t="str">
        <f t="shared" si="1013"/>
        <v/>
      </c>
      <c r="AE2156" s="3" t="str">
        <f t="shared" si="1014"/>
        <v/>
      </c>
      <c r="AF2156" s="3" t="str">
        <f t="shared" si="1015"/>
        <v/>
      </c>
      <c r="AG2156" s="3" t="str">
        <f t="shared" si="1016"/>
        <v/>
      </c>
      <c r="AH2156" s="4" t="str">
        <f t="shared" si="1017"/>
        <v/>
      </c>
      <c r="AI2156" s="75" t="str">
        <f t="shared" si="1018"/>
        <v/>
      </c>
      <c r="AJ2156" s="75" t="str">
        <f t="shared" si="1019"/>
        <v/>
      </c>
    </row>
    <row r="2157" spans="1:36">
      <c r="A2157" s="41" t="str">
        <f t="shared" si="1002"/>
        <v/>
      </c>
      <c r="B2157" s="150" t="str">
        <f>IF(ISNUMBER(A2157),INDEX('MetaTrader Import'!$H$13:$J$5893,TRUNC(((A2157-$A$39+1)-1)/3)+1,MOD((A2157-$A$39+1)-1,3)+1),"")</f>
        <v/>
      </c>
      <c r="C2157" s="43" t="str">
        <f t="shared" si="1003"/>
        <v/>
      </c>
      <c r="D2157" s="43" t="str">
        <f t="shared" ca="1" si="993"/>
        <v/>
      </c>
      <c r="E2157" s="43" t="str">
        <f t="shared" si="1004"/>
        <v/>
      </c>
      <c r="F2157" s="43" t="str">
        <f t="shared" si="1005"/>
        <v/>
      </c>
      <c r="G2157" s="43" t="str">
        <f>IF(A2157&lt;&gt;"",IF(A2157&lt;Data!$G$11*0.25,$C$13/$G$32,IF(A2157&gt;Data!$G$11*0.25,$C$13,$C$13*10)),"")</f>
        <v/>
      </c>
      <c r="H2157" s="43" t="str">
        <f>IF(A2157&lt;&gt;"",IF(Data!$G$9="constant",$C$13,IF(Data!$G$9="squeeze",G2157,F2157)),"")</f>
        <v/>
      </c>
      <c r="I2157" s="38" t="str">
        <f ca="1">IF(ISNUMBER(A2157),NORMINV(RAND(),0,IF(AND(Data!$G$9="squeeze",A2157&lt;Data!$G$11*0.25),$H$32,1)*$C$30*$C$13)*($C$14*$C$12),"")</f>
        <v/>
      </c>
      <c r="J2157" s="42" t="str">
        <f ca="1">IFERROR(IF(Data!$C$6="Real",B2157,I2157+J2156+($C$14*$C$12)*(NORMINV(RAND(),$C$15,CHOOSE($G$13,$C$13,F2157,G2157)))),"")</f>
        <v/>
      </c>
      <c r="K2157" s="88" t="str">
        <f>IF(ISNUMBER(A2157), IF($G$16="fixed",$G$17,MIN(H2157*Data!$C$7*$C$16*0.5,$C$17*Data!$C$7))*$C$12,"")</f>
        <v/>
      </c>
      <c r="L2157" s="42" t="str">
        <f t="shared" ca="1" si="1020"/>
        <v/>
      </c>
      <c r="M2157" s="44" t="str">
        <f t="shared" ca="1" si="1021"/>
        <v/>
      </c>
      <c r="N2157" s="44" t="str">
        <f t="shared" ca="1" si="1022"/>
        <v/>
      </c>
      <c r="O2157" s="108" t="str">
        <f t="shared" si="1006"/>
        <v/>
      </c>
      <c r="P2157" s="102" t="str">
        <f t="shared" si="1007"/>
        <v/>
      </c>
      <c r="Q2157" s="102" t="str">
        <f t="shared" si="1008"/>
        <v/>
      </c>
      <c r="R2157" s="120" t="str">
        <f t="shared" si="1009"/>
        <v/>
      </c>
      <c r="S2157" s="54" t="str">
        <f t="shared" si="1010"/>
        <v/>
      </c>
      <c r="T2157" s="5" t="str">
        <f t="shared" si="1011"/>
        <v/>
      </c>
      <c r="U2157" s="152" t="str">
        <f t="shared" si="994"/>
        <v/>
      </c>
      <c r="V2157" s="152" t="str">
        <f t="shared" si="995"/>
        <v/>
      </c>
      <c r="W2157" s="153" t="str">
        <f t="shared" si="996"/>
        <v/>
      </c>
      <c r="X2157" s="153" t="str">
        <f t="shared" si="997"/>
        <v/>
      </c>
      <c r="Y2157" s="153" t="str">
        <f t="shared" si="998"/>
        <v/>
      </c>
      <c r="Z2157" s="153" t="str">
        <f t="shared" si="999"/>
        <v/>
      </c>
      <c r="AA2157" s="152" t="str">
        <f t="shared" si="1000"/>
        <v/>
      </c>
      <c r="AB2157" s="152" t="str">
        <f t="shared" si="1001"/>
        <v/>
      </c>
      <c r="AC2157" s="154" t="str">
        <f t="shared" si="1012"/>
        <v/>
      </c>
      <c r="AD2157" s="154" t="str">
        <f t="shared" si="1013"/>
        <v/>
      </c>
      <c r="AE2157" s="3" t="str">
        <f t="shared" si="1014"/>
        <v/>
      </c>
      <c r="AF2157" s="3" t="str">
        <f t="shared" si="1015"/>
        <v/>
      </c>
      <c r="AG2157" s="3" t="str">
        <f t="shared" si="1016"/>
        <v/>
      </c>
      <c r="AH2157" s="4" t="str">
        <f t="shared" si="1017"/>
        <v/>
      </c>
      <c r="AI2157" s="75" t="str">
        <f t="shared" si="1018"/>
        <v/>
      </c>
      <c r="AJ2157" s="75" t="str">
        <f t="shared" si="1019"/>
        <v/>
      </c>
    </row>
    <row r="2158" spans="1:36">
      <c r="A2158" s="41" t="str">
        <f t="shared" si="1002"/>
        <v/>
      </c>
      <c r="B2158" s="150" t="str">
        <f>IF(ISNUMBER(A2158),INDEX('MetaTrader Import'!$H$13:$J$5893,TRUNC(((A2158-$A$39+1)-1)/3)+1,MOD((A2158-$A$39+1)-1,3)+1),"")</f>
        <v/>
      </c>
      <c r="C2158" s="43" t="str">
        <f t="shared" si="1003"/>
        <v/>
      </c>
      <c r="D2158" s="43" t="str">
        <f t="shared" ca="1" si="993"/>
        <v/>
      </c>
      <c r="E2158" s="43" t="str">
        <f t="shared" si="1004"/>
        <v/>
      </c>
      <c r="F2158" s="43" t="str">
        <f t="shared" si="1005"/>
        <v/>
      </c>
      <c r="G2158" s="43" t="str">
        <f>IF(A2158&lt;&gt;"",IF(A2158&lt;Data!$G$11*0.25,$C$13/$G$32,IF(A2158&gt;Data!$G$11*0.25,$C$13,$C$13*10)),"")</f>
        <v/>
      </c>
      <c r="H2158" s="43" t="str">
        <f>IF(A2158&lt;&gt;"",IF(Data!$G$9="constant",$C$13,IF(Data!$G$9="squeeze",G2158,F2158)),"")</f>
        <v/>
      </c>
      <c r="I2158" s="38" t="str">
        <f ca="1">IF(ISNUMBER(A2158),NORMINV(RAND(),0,IF(AND(Data!$G$9="squeeze",A2158&lt;Data!$G$11*0.25),$H$32,1)*$C$30*$C$13)*($C$14*$C$12),"")</f>
        <v/>
      </c>
      <c r="J2158" s="42" t="str">
        <f ca="1">IFERROR(IF(Data!$C$6="Real",B2158,I2158+J2157+($C$14*$C$12)*(NORMINV(RAND(),$C$15,CHOOSE($G$13,$C$13,F2158,G2158)))),"")</f>
        <v/>
      </c>
      <c r="K2158" s="88" t="str">
        <f>IF(ISNUMBER(A2158), IF($G$16="fixed",$G$17,MIN(H2158*Data!$C$7*$C$16*0.5,$C$17*Data!$C$7))*$C$12,"")</f>
        <v/>
      </c>
      <c r="L2158" s="42" t="str">
        <f t="shared" ca="1" si="1020"/>
        <v/>
      </c>
      <c r="M2158" s="44" t="str">
        <f t="shared" ca="1" si="1021"/>
        <v/>
      </c>
      <c r="N2158" s="44" t="str">
        <f t="shared" ca="1" si="1022"/>
        <v/>
      </c>
      <c r="O2158" s="108" t="str">
        <f t="shared" si="1006"/>
        <v/>
      </c>
      <c r="P2158" s="102" t="str">
        <f t="shared" si="1007"/>
        <v/>
      </c>
      <c r="Q2158" s="102" t="str">
        <f t="shared" si="1008"/>
        <v/>
      </c>
      <c r="R2158" s="120" t="str">
        <f t="shared" si="1009"/>
        <v/>
      </c>
      <c r="S2158" s="54" t="str">
        <f t="shared" si="1010"/>
        <v/>
      </c>
      <c r="T2158" s="5" t="str">
        <f t="shared" si="1011"/>
        <v/>
      </c>
      <c r="U2158" s="152" t="str">
        <f t="shared" si="994"/>
        <v/>
      </c>
      <c r="V2158" s="152" t="str">
        <f t="shared" si="995"/>
        <v/>
      </c>
      <c r="W2158" s="153" t="str">
        <f t="shared" si="996"/>
        <v/>
      </c>
      <c r="X2158" s="153" t="str">
        <f t="shared" si="997"/>
        <v/>
      </c>
      <c r="Y2158" s="153" t="str">
        <f t="shared" si="998"/>
        <v/>
      </c>
      <c r="Z2158" s="153" t="str">
        <f t="shared" si="999"/>
        <v/>
      </c>
      <c r="AA2158" s="152" t="str">
        <f t="shared" si="1000"/>
        <v/>
      </c>
      <c r="AB2158" s="152" t="str">
        <f t="shared" si="1001"/>
        <v/>
      </c>
      <c r="AC2158" s="154" t="str">
        <f t="shared" si="1012"/>
        <v/>
      </c>
      <c r="AD2158" s="154" t="str">
        <f t="shared" si="1013"/>
        <v/>
      </c>
      <c r="AE2158" s="3" t="str">
        <f t="shared" si="1014"/>
        <v/>
      </c>
      <c r="AF2158" s="3" t="str">
        <f t="shared" si="1015"/>
        <v/>
      </c>
      <c r="AG2158" s="3" t="str">
        <f t="shared" si="1016"/>
        <v/>
      </c>
      <c r="AH2158" s="4" t="str">
        <f t="shared" si="1017"/>
        <v/>
      </c>
      <c r="AI2158" s="75" t="str">
        <f t="shared" si="1018"/>
        <v/>
      </c>
      <c r="AJ2158" s="75" t="str">
        <f t="shared" si="1019"/>
        <v/>
      </c>
    </row>
    <row r="2159" spans="1:36">
      <c r="A2159" s="41" t="str">
        <f t="shared" si="1002"/>
        <v/>
      </c>
      <c r="B2159" s="150" t="str">
        <f>IF(ISNUMBER(A2159),INDEX('MetaTrader Import'!$H$13:$J$5893,TRUNC(((A2159-$A$39+1)-1)/3)+1,MOD((A2159-$A$39+1)-1,3)+1),"")</f>
        <v/>
      </c>
      <c r="C2159" s="43" t="str">
        <f t="shared" si="1003"/>
        <v/>
      </c>
      <c r="D2159" s="43" t="str">
        <f t="shared" ca="1" si="993"/>
        <v/>
      </c>
      <c r="E2159" s="43" t="str">
        <f t="shared" si="1004"/>
        <v/>
      </c>
      <c r="F2159" s="43" t="str">
        <f t="shared" si="1005"/>
        <v/>
      </c>
      <c r="G2159" s="43" t="str">
        <f>IF(A2159&lt;&gt;"",IF(A2159&lt;Data!$G$11*0.25,$C$13/$G$32,IF(A2159&gt;Data!$G$11*0.25,$C$13,$C$13*10)),"")</f>
        <v/>
      </c>
      <c r="H2159" s="43" t="str">
        <f>IF(A2159&lt;&gt;"",IF(Data!$G$9="constant",$C$13,IF(Data!$G$9="squeeze",G2159,F2159)),"")</f>
        <v/>
      </c>
      <c r="I2159" s="38" t="str">
        <f ca="1">IF(ISNUMBER(A2159),NORMINV(RAND(),0,IF(AND(Data!$G$9="squeeze",A2159&lt;Data!$G$11*0.25),$H$32,1)*$C$30*$C$13)*($C$14*$C$12),"")</f>
        <v/>
      </c>
      <c r="J2159" s="42" t="str">
        <f ca="1">IFERROR(IF(Data!$C$6="Real",B2159,I2159+J2158+($C$14*$C$12)*(NORMINV(RAND(),$C$15,CHOOSE($G$13,$C$13,F2159,G2159)))),"")</f>
        <v/>
      </c>
      <c r="K2159" s="88" t="str">
        <f>IF(ISNUMBER(A2159), IF($G$16="fixed",$G$17,MIN(H2159*Data!$C$7*$C$16*0.5,$C$17*Data!$C$7))*$C$12,"")</f>
        <v/>
      </c>
      <c r="L2159" s="42" t="str">
        <f t="shared" ca="1" si="1020"/>
        <v/>
      </c>
      <c r="M2159" s="44" t="str">
        <f t="shared" ca="1" si="1021"/>
        <v/>
      </c>
      <c r="N2159" s="44" t="str">
        <f t="shared" ca="1" si="1022"/>
        <v/>
      </c>
      <c r="O2159" s="108" t="str">
        <f t="shared" si="1006"/>
        <v/>
      </c>
      <c r="P2159" s="102" t="str">
        <f t="shared" si="1007"/>
        <v/>
      </c>
      <c r="Q2159" s="102" t="str">
        <f t="shared" si="1008"/>
        <v/>
      </c>
      <c r="R2159" s="120" t="str">
        <f t="shared" si="1009"/>
        <v/>
      </c>
      <c r="S2159" s="54" t="str">
        <f t="shared" si="1010"/>
        <v/>
      </c>
      <c r="T2159" s="5" t="str">
        <f t="shared" si="1011"/>
        <v/>
      </c>
      <c r="U2159" s="152" t="str">
        <f t="shared" si="994"/>
        <v/>
      </c>
      <c r="V2159" s="152" t="str">
        <f t="shared" si="995"/>
        <v/>
      </c>
      <c r="W2159" s="153" t="str">
        <f t="shared" si="996"/>
        <v/>
      </c>
      <c r="X2159" s="153" t="str">
        <f t="shared" si="997"/>
        <v/>
      </c>
      <c r="Y2159" s="153" t="str">
        <f t="shared" si="998"/>
        <v/>
      </c>
      <c r="Z2159" s="153" t="str">
        <f t="shared" si="999"/>
        <v/>
      </c>
      <c r="AA2159" s="152" t="str">
        <f t="shared" si="1000"/>
        <v/>
      </c>
      <c r="AB2159" s="152" t="str">
        <f t="shared" si="1001"/>
        <v/>
      </c>
      <c r="AC2159" s="154" t="str">
        <f t="shared" si="1012"/>
        <v/>
      </c>
      <c r="AD2159" s="154" t="str">
        <f t="shared" si="1013"/>
        <v/>
      </c>
      <c r="AE2159" s="3" t="str">
        <f t="shared" si="1014"/>
        <v/>
      </c>
      <c r="AF2159" s="3" t="str">
        <f t="shared" si="1015"/>
        <v/>
      </c>
      <c r="AG2159" s="3" t="str">
        <f t="shared" si="1016"/>
        <v/>
      </c>
      <c r="AH2159" s="4" t="str">
        <f t="shared" si="1017"/>
        <v/>
      </c>
      <c r="AI2159" s="75" t="str">
        <f t="shared" si="1018"/>
        <v/>
      </c>
      <c r="AJ2159" s="75" t="str">
        <f t="shared" si="1019"/>
        <v/>
      </c>
    </row>
    <row r="2160" spans="1:36">
      <c r="A2160" s="41" t="str">
        <f t="shared" si="1002"/>
        <v/>
      </c>
      <c r="B2160" s="150" t="str">
        <f>IF(ISNUMBER(A2160),INDEX('MetaTrader Import'!$H$13:$J$5893,TRUNC(((A2160-$A$39+1)-1)/3)+1,MOD((A2160-$A$39+1)-1,3)+1),"")</f>
        <v/>
      </c>
      <c r="C2160" s="43" t="str">
        <f t="shared" si="1003"/>
        <v/>
      </c>
      <c r="D2160" s="43" t="str">
        <f t="shared" ca="1" si="993"/>
        <v/>
      </c>
      <c r="E2160" s="43" t="str">
        <f t="shared" si="1004"/>
        <v/>
      </c>
      <c r="F2160" s="43" t="str">
        <f t="shared" si="1005"/>
        <v/>
      </c>
      <c r="G2160" s="43" t="str">
        <f>IF(A2160&lt;&gt;"",IF(A2160&lt;Data!$G$11*0.25,$C$13/$G$32,IF(A2160&gt;Data!$G$11*0.25,$C$13,$C$13*10)),"")</f>
        <v/>
      </c>
      <c r="H2160" s="43" t="str">
        <f>IF(A2160&lt;&gt;"",IF(Data!$G$9="constant",$C$13,IF(Data!$G$9="squeeze",G2160,F2160)),"")</f>
        <v/>
      </c>
      <c r="I2160" s="38" t="str">
        <f ca="1">IF(ISNUMBER(A2160),NORMINV(RAND(),0,IF(AND(Data!$G$9="squeeze",A2160&lt;Data!$G$11*0.25),$H$32,1)*$C$30*$C$13)*($C$14*$C$12),"")</f>
        <v/>
      </c>
      <c r="J2160" s="42" t="str">
        <f ca="1">IFERROR(IF(Data!$C$6="Real",B2160,I2160+J2159+($C$14*$C$12)*(NORMINV(RAND(),$C$15,CHOOSE($G$13,$C$13,F2160,G2160)))),"")</f>
        <v/>
      </c>
      <c r="K2160" s="88" t="str">
        <f>IF(ISNUMBER(A2160), IF($G$16="fixed",$G$17,MIN(H2160*Data!$C$7*$C$16*0.5,$C$17*Data!$C$7))*$C$12,"")</f>
        <v/>
      </c>
      <c r="L2160" s="42" t="str">
        <f t="shared" ca="1" si="1020"/>
        <v/>
      </c>
      <c r="M2160" s="44" t="str">
        <f t="shared" ca="1" si="1021"/>
        <v/>
      </c>
      <c r="N2160" s="44" t="str">
        <f t="shared" ca="1" si="1022"/>
        <v/>
      </c>
      <c r="O2160" s="108" t="str">
        <f t="shared" si="1006"/>
        <v/>
      </c>
      <c r="P2160" s="102" t="str">
        <f t="shared" si="1007"/>
        <v/>
      </c>
      <c r="Q2160" s="102" t="str">
        <f t="shared" si="1008"/>
        <v/>
      </c>
      <c r="R2160" s="120" t="str">
        <f t="shared" si="1009"/>
        <v/>
      </c>
      <c r="S2160" s="54" t="str">
        <f t="shared" si="1010"/>
        <v/>
      </c>
      <c r="T2160" s="5" t="str">
        <f t="shared" si="1011"/>
        <v/>
      </c>
      <c r="U2160" s="152" t="str">
        <f t="shared" si="994"/>
        <v/>
      </c>
      <c r="V2160" s="152" t="str">
        <f t="shared" si="995"/>
        <v/>
      </c>
      <c r="W2160" s="153" t="str">
        <f t="shared" si="996"/>
        <v/>
      </c>
      <c r="X2160" s="153" t="str">
        <f t="shared" si="997"/>
        <v/>
      </c>
      <c r="Y2160" s="153" t="str">
        <f t="shared" si="998"/>
        <v/>
      </c>
      <c r="Z2160" s="153" t="str">
        <f t="shared" si="999"/>
        <v/>
      </c>
      <c r="AA2160" s="152" t="str">
        <f t="shared" si="1000"/>
        <v/>
      </c>
      <c r="AB2160" s="152" t="str">
        <f t="shared" si="1001"/>
        <v/>
      </c>
      <c r="AC2160" s="154" t="str">
        <f t="shared" si="1012"/>
        <v/>
      </c>
      <c r="AD2160" s="154" t="str">
        <f t="shared" si="1013"/>
        <v/>
      </c>
      <c r="AE2160" s="3" t="str">
        <f t="shared" si="1014"/>
        <v/>
      </c>
      <c r="AF2160" s="3" t="str">
        <f t="shared" si="1015"/>
        <v/>
      </c>
      <c r="AG2160" s="3" t="str">
        <f t="shared" si="1016"/>
        <v/>
      </c>
      <c r="AH2160" s="4" t="str">
        <f t="shared" si="1017"/>
        <v/>
      </c>
      <c r="AI2160" s="75" t="str">
        <f t="shared" si="1018"/>
        <v/>
      </c>
      <c r="AJ2160" s="75" t="str">
        <f t="shared" si="1019"/>
        <v/>
      </c>
    </row>
    <row r="2161" spans="1:36">
      <c r="A2161" s="41" t="str">
        <f t="shared" si="1002"/>
        <v/>
      </c>
      <c r="B2161" s="150" t="str">
        <f>IF(ISNUMBER(A2161),INDEX('MetaTrader Import'!$H$13:$J$5893,TRUNC(((A2161-$A$39+1)-1)/3)+1,MOD((A2161-$A$39+1)-1,3)+1),"")</f>
        <v/>
      </c>
      <c r="C2161" s="43" t="str">
        <f t="shared" si="1003"/>
        <v/>
      </c>
      <c r="D2161" s="43" t="str">
        <f t="shared" ca="1" si="993"/>
        <v/>
      </c>
      <c r="E2161" s="43" t="str">
        <f t="shared" si="1004"/>
        <v/>
      </c>
      <c r="F2161" s="43" t="str">
        <f t="shared" si="1005"/>
        <v/>
      </c>
      <c r="G2161" s="43" t="str">
        <f>IF(A2161&lt;&gt;"",IF(A2161&lt;Data!$G$11*0.25,$C$13/$G$32,IF(A2161&gt;Data!$G$11*0.25,$C$13,$C$13*10)),"")</f>
        <v/>
      </c>
      <c r="H2161" s="43" t="str">
        <f>IF(A2161&lt;&gt;"",IF(Data!$G$9="constant",$C$13,IF(Data!$G$9="squeeze",G2161,F2161)),"")</f>
        <v/>
      </c>
      <c r="I2161" s="38" t="str">
        <f ca="1">IF(ISNUMBER(A2161),NORMINV(RAND(),0,IF(AND(Data!$G$9="squeeze",A2161&lt;Data!$G$11*0.25),$H$32,1)*$C$30*$C$13)*($C$14*$C$12),"")</f>
        <v/>
      </c>
      <c r="J2161" s="42" t="str">
        <f ca="1">IFERROR(IF(Data!$C$6="Real",B2161,I2161+J2160+($C$14*$C$12)*(NORMINV(RAND(),$C$15,CHOOSE($G$13,$C$13,F2161,G2161)))),"")</f>
        <v/>
      </c>
      <c r="K2161" s="88" t="str">
        <f>IF(ISNUMBER(A2161), IF($G$16="fixed",$G$17,MIN(H2161*Data!$C$7*$C$16*0.5,$C$17*Data!$C$7))*$C$12,"")</f>
        <v/>
      </c>
      <c r="L2161" s="42" t="str">
        <f t="shared" ca="1" si="1020"/>
        <v/>
      </c>
      <c r="M2161" s="44" t="str">
        <f t="shared" ca="1" si="1021"/>
        <v/>
      </c>
      <c r="N2161" s="44" t="str">
        <f t="shared" ca="1" si="1022"/>
        <v/>
      </c>
      <c r="O2161" s="108" t="str">
        <f t="shared" si="1006"/>
        <v/>
      </c>
      <c r="P2161" s="102" t="str">
        <f t="shared" si="1007"/>
        <v/>
      </c>
      <c r="Q2161" s="102" t="str">
        <f t="shared" si="1008"/>
        <v/>
      </c>
      <c r="R2161" s="120" t="str">
        <f t="shared" si="1009"/>
        <v/>
      </c>
      <c r="S2161" s="54" t="str">
        <f t="shared" si="1010"/>
        <v/>
      </c>
      <c r="T2161" s="5" t="str">
        <f t="shared" si="1011"/>
        <v/>
      </c>
      <c r="U2161" s="152" t="str">
        <f t="shared" si="994"/>
        <v/>
      </c>
      <c r="V2161" s="152" t="str">
        <f t="shared" si="995"/>
        <v/>
      </c>
      <c r="W2161" s="153" t="str">
        <f t="shared" si="996"/>
        <v/>
      </c>
      <c r="X2161" s="153" t="str">
        <f t="shared" si="997"/>
        <v/>
      </c>
      <c r="Y2161" s="153" t="str">
        <f t="shared" si="998"/>
        <v/>
      </c>
      <c r="Z2161" s="153" t="str">
        <f t="shared" si="999"/>
        <v/>
      </c>
      <c r="AA2161" s="152" t="str">
        <f t="shared" si="1000"/>
        <v/>
      </c>
      <c r="AB2161" s="152" t="str">
        <f t="shared" si="1001"/>
        <v/>
      </c>
      <c r="AC2161" s="154" t="str">
        <f t="shared" si="1012"/>
        <v/>
      </c>
      <c r="AD2161" s="154" t="str">
        <f t="shared" si="1013"/>
        <v/>
      </c>
      <c r="AE2161" s="3" t="str">
        <f t="shared" si="1014"/>
        <v/>
      </c>
      <c r="AF2161" s="3" t="str">
        <f t="shared" si="1015"/>
        <v/>
      </c>
      <c r="AG2161" s="3" t="str">
        <f t="shared" si="1016"/>
        <v/>
      </c>
      <c r="AH2161" s="4" t="str">
        <f t="shared" si="1017"/>
        <v/>
      </c>
      <c r="AI2161" s="75" t="str">
        <f t="shared" si="1018"/>
        <v/>
      </c>
      <c r="AJ2161" s="75" t="str">
        <f t="shared" si="1019"/>
        <v/>
      </c>
    </row>
    <row r="2162" spans="1:36">
      <c r="A2162" s="41" t="str">
        <f t="shared" si="1002"/>
        <v/>
      </c>
      <c r="B2162" s="150" t="str">
        <f>IF(ISNUMBER(A2162),INDEX('MetaTrader Import'!$H$13:$J$5893,TRUNC(((A2162-$A$39+1)-1)/3)+1,MOD((A2162-$A$39+1)-1,3)+1),"")</f>
        <v/>
      </c>
      <c r="C2162" s="43" t="str">
        <f t="shared" si="1003"/>
        <v/>
      </c>
      <c r="D2162" s="43" t="str">
        <f t="shared" ca="1" si="993"/>
        <v/>
      </c>
      <c r="E2162" s="43" t="str">
        <f t="shared" si="1004"/>
        <v/>
      </c>
      <c r="F2162" s="43" t="str">
        <f t="shared" si="1005"/>
        <v/>
      </c>
      <c r="G2162" s="43" t="str">
        <f>IF(A2162&lt;&gt;"",IF(A2162&lt;Data!$G$11*0.25,$C$13/$G$32,IF(A2162&gt;Data!$G$11*0.25,$C$13,$C$13*10)),"")</f>
        <v/>
      </c>
      <c r="H2162" s="43" t="str">
        <f>IF(A2162&lt;&gt;"",IF(Data!$G$9="constant",$C$13,IF(Data!$G$9="squeeze",G2162,F2162)),"")</f>
        <v/>
      </c>
      <c r="I2162" s="38" t="str">
        <f ca="1">IF(ISNUMBER(A2162),NORMINV(RAND(),0,IF(AND(Data!$G$9="squeeze",A2162&lt;Data!$G$11*0.25),$H$32,1)*$C$30*$C$13)*($C$14*$C$12),"")</f>
        <v/>
      </c>
      <c r="J2162" s="42" t="str">
        <f ca="1">IFERROR(IF(Data!$C$6="Real",B2162,I2162+J2161+($C$14*$C$12)*(NORMINV(RAND(),$C$15,CHOOSE($G$13,$C$13,F2162,G2162)))),"")</f>
        <v/>
      </c>
      <c r="K2162" s="88" t="str">
        <f>IF(ISNUMBER(A2162), IF($G$16="fixed",$G$17,MIN(H2162*Data!$C$7*$C$16*0.5,$C$17*Data!$C$7))*$C$12,"")</f>
        <v/>
      </c>
      <c r="L2162" s="42" t="str">
        <f t="shared" ca="1" si="1020"/>
        <v/>
      </c>
      <c r="M2162" s="44" t="str">
        <f t="shared" ca="1" si="1021"/>
        <v/>
      </c>
      <c r="N2162" s="44" t="str">
        <f t="shared" ca="1" si="1022"/>
        <v/>
      </c>
      <c r="O2162" s="108" t="str">
        <f t="shared" si="1006"/>
        <v/>
      </c>
      <c r="P2162" s="102" t="str">
        <f t="shared" si="1007"/>
        <v/>
      </c>
      <c r="Q2162" s="102" t="str">
        <f t="shared" si="1008"/>
        <v/>
      </c>
      <c r="R2162" s="120" t="str">
        <f t="shared" si="1009"/>
        <v/>
      </c>
      <c r="S2162" s="54" t="str">
        <f t="shared" si="1010"/>
        <v/>
      </c>
      <c r="T2162" s="5" t="str">
        <f t="shared" si="1011"/>
        <v/>
      </c>
      <c r="U2162" s="152" t="str">
        <f t="shared" si="994"/>
        <v/>
      </c>
      <c r="V2162" s="152" t="str">
        <f t="shared" si="995"/>
        <v/>
      </c>
      <c r="W2162" s="153" t="str">
        <f t="shared" si="996"/>
        <v/>
      </c>
      <c r="X2162" s="153" t="str">
        <f t="shared" si="997"/>
        <v/>
      </c>
      <c r="Y2162" s="153" t="str">
        <f t="shared" si="998"/>
        <v/>
      </c>
      <c r="Z2162" s="153" t="str">
        <f t="shared" si="999"/>
        <v/>
      </c>
      <c r="AA2162" s="152" t="str">
        <f t="shared" si="1000"/>
        <v/>
      </c>
      <c r="AB2162" s="152" t="str">
        <f t="shared" si="1001"/>
        <v/>
      </c>
      <c r="AC2162" s="154" t="str">
        <f t="shared" si="1012"/>
        <v/>
      </c>
      <c r="AD2162" s="154" t="str">
        <f t="shared" si="1013"/>
        <v/>
      </c>
      <c r="AE2162" s="3" t="str">
        <f t="shared" si="1014"/>
        <v/>
      </c>
      <c r="AF2162" s="3" t="str">
        <f t="shared" si="1015"/>
        <v/>
      </c>
      <c r="AG2162" s="3" t="str">
        <f t="shared" si="1016"/>
        <v/>
      </c>
      <c r="AH2162" s="4" t="str">
        <f t="shared" si="1017"/>
        <v/>
      </c>
      <c r="AI2162" s="75" t="str">
        <f t="shared" si="1018"/>
        <v/>
      </c>
      <c r="AJ2162" s="75" t="str">
        <f t="shared" si="1019"/>
        <v/>
      </c>
    </row>
    <row r="2163" spans="1:36">
      <c r="A2163" s="41" t="str">
        <f t="shared" si="1002"/>
        <v/>
      </c>
      <c r="B2163" s="150" t="str">
        <f>IF(ISNUMBER(A2163),INDEX('MetaTrader Import'!$H$13:$J$5893,TRUNC(((A2163-$A$39+1)-1)/3)+1,MOD((A2163-$A$39+1)-1,3)+1),"")</f>
        <v/>
      </c>
      <c r="C2163" s="43" t="str">
        <f t="shared" si="1003"/>
        <v/>
      </c>
      <c r="D2163" s="43" t="str">
        <f t="shared" ca="1" si="993"/>
        <v/>
      </c>
      <c r="E2163" s="43" t="str">
        <f t="shared" si="1004"/>
        <v/>
      </c>
      <c r="F2163" s="43" t="str">
        <f t="shared" si="1005"/>
        <v/>
      </c>
      <c r="G2163" s="43" t="str">
        <f>IF(A2163&lt;&gt;"",IF(A2163&lt;Data!$G$11*0.25,$C$13/$G$32,IF(A2163&gt;Data!$G$11*0.25,$C$13,$C$13*10)),"")</f>
        <v/>
      </c>
      <c r="H2163" s="43" t="str">
        <f>IF(A2163&lt;&gt;"",IF(Data!$G$9="constant",$C$13,IF(Data!$G$9="squeeze",G2163,F2163)),"")</f>
        <v/>
      </c>
      <c r="I2163" s="38" t="str">
        <f ca="1">IF(ISNUMBER(A2163),NORMINV(RAND(),0,IF(AND(Data!$G$9="squeeze",A2163&lt;Data!$G$11*0.25),$H$32,1)*$C$30*$C$13)*($C$14*$C$12),"")</f>
        <v/>
      </c>
      <c r="J2163" s="42" t="str">
        <f ca="1">IFERROR(IF(Data!$C$6="Real",B2163,I2163+J2162+($C$14*$C$12)*(NORMINV(RAND(),$C$15,CHOOSE($G$13,$C$13,F2163,G2163)))),"")</f>
        <v/>
      </c>
      <c r="K2163" s="88" t="str">
        <f>IF(ISNUMBER(A2163), IF($G$16="fixed",$G$17,MIN(H2163*Data!$C$7*$C$16*0.5,$C$17*Data!$C$7))*$C$12,"")</f>
        <v/>
      </c>
      <c r="L2163" s="42" t="str">
        <f t="shared" ca="1" si="1020"/>
        <v/>
      </c>
      <c r="M2163" s="44" t="str">
        <f t="shared" ca="1" si="1021"/>
        <v/>
      </c>
      <c r="N2163" s="44" t="str">
        <f t="shared" ca="1" si="1022"/>
        <v/>
      </c>
      <c r="O2163" s="108" t="str">
        <f t="shared" si="1006"/>
        <v/>
      </c>
      <c r="P2163" s="102" t="str">
        <f t="shared" si="1007"/>
        <v/>
      </c>
      <c r="Q2163" s="102" t="str">
        <f t="shared" si="1008"/>
        <v/>
      </c>
      <c r="R2163" s="120" t="str">
        <f t="shared" si="1009"/>
        <v/>
      </c>
      <c r="S2163" s="54" t="str">
        <f t="shared" si="1010"/>
        <v/>
      </c>
      <c r="T2163" s="5" t="str">
        <f t="shared" si="1011"/>
        <v/>
      </c>
      <c r="U2163" s="152" t="str">
        <f t="shared" si="994"/>
        <v/>
      </c>
      <c r="V2163" s="152" t="str">
        <f t="shared" si="995"/>
        <v/>
      </c>
      <c r="W2163" s="153" t="str">
        <f t="shared" si="996"/>
        <v/>
      </c>
      <c r="X2163" s="153" t="str">
        <f t="shared" si="997"/>
        <v/>
      </c>
      <c r="Y2163" s="153" t="str">
        <f t="shared" si="998"/>
        <v/>
      </c>
      <c r="Z2163" s="153" t="str">
        <f t="shared" si="999"/>
        <v/>
      </c>
      <c r="AA2163" s="152" t="str">
        <f t="shared" si="1000"/>
        <v/>
      </c>
      <c r="AB2163" s="152" t="str">
        <f t="shared" si="1001"/>
        <v/>
      </c>
      <c r="AC2163" s="154" t="str">
        <f t="shared" si="1012"/>
        <v/>
      </c>
      <c r="AD2163" s="154" t="str">
        <f t="shared" si="1013"/>
        <v/>
      </c>
      <c r="AE2163" s="3" t="str">
        <f t="shared" si="1014"/>
        <v/>
      </c>
      <c r="AF2163" s="3" t="str">
        <f t="shared" si="1015"/>
        <v/>
      </c>
      <c r="AG2163" s="3" t="str">
        <f t="shared" si="1016"/>
        <v/>
      </c>
      <c r="AH2163" s="4" t="str">
        <f t="shared" si="1017"/>
        <v/>
      </c>
      <c r="AI2163" s="75" t="str">
        <f t="shared" si="1018"/>
        <v/>
      </c>
      <c r="AJ2163" s="75" t="str">
        <f t="shared" si="1019"/>
        <v/>
      </c>
    </row>
    <row r="2164" spans="1:36">
      <c r="A2164" s="41" t="str">
        <f t="shared" si="1002"/>
        <v/>
      </c>
      <c r="B2164" s="150" t="str">
        <f>IF(ISNUMBER(A2164),INDEX('MetaTrader Import'!$H$13:$J$5893,TRUNC(((A2164-$A$39+1)-1)/3)+1,MOD((A2164-$A$39+1)-1,3)+1),"")</f>
        <v/>
      </c>
      <c r="C2164" s="43" t="str">
        <f t="shared" si="1003"/>
        <v/>
      </c>
      <c r="D2164" s="43" t="str">
        <f t="shared" ca="1" si="993"/>
        <v/>
      </c>
      <c r="E2164" s="43" t="str">
        <f t="shared" si="1004"/>
        <v/>
      </c>
      <c r="F2164" s="43" t="str">
        <f t="shared" si="1005"/>
        <v/>
      </c>
      <c r="G2164" s="43" t="str">
        <f>IF(A2164&lt;&gt;"",IF(A2164&lt;Data!$G$11*0.25,$C$13/$G$32,IF(A2164&gt;Data!$G$11*0.25,$C$13,$C$13*10)),"")</f>
        <v/>
      </c>
      <c r="H2164" s="43" t="str">
        <f>IF(A2164&lt;&gt;"",IF(Data!$G$9="constant",$C$13,IF(Data!$G$9="squeeze",G2164,F2164)),"")</f>
        <v/>
      </c>
      <c r="I2164" s="38" t="str">
        <f ca="1">IF(ISNUMBER(A2164),NORMINV(RAND(),0,IF(AND(Data!$G$9="squeeze",A2164&lt;Data!$G$11*0.25),$H$32,1)*$C$30*$C$13)*($C$14*$C$12),"")</f>
        <v/>
      </c>
      <c r="J2164" s="42" t="str">
        <f ca="1">IFERROR(IF(Data!$C$6="Real",B2164,I2164+J2163+($C$14*$C$12)*(NORMINV(RAND(),$C$15,CHOOSE($G$13,$C$13,F2164,G2164)))),"")</f>
        <v/>
      </c>
      <c r="K2164" s="88" t="str">
        <f>IF(ISNUMBER(A2164), IF($G$16="fixed",$G$17,MIN(H2164*Data!$C$7*$C$16*0.5,$C$17*Data!$C$7))*$C$12,"")</f>
        <v/>
      </c>
      <c r="L2164" s="42" t="str">
        <f t="shared" ca="1" si="1020"/>
        <v/>
      </c>
      <c r="M2164" s="44" t="str">
        <f t="shared" ca="1" si="1021"/>
        <v/>
      </c>
      <c r="N2164" s="44" t="str">
        <f t="shared" ca="1" si="1022"/>
        <v/>
      </c>
      <c r="O2164" s="108" t="str">
        <f t="shared" si="1006"/>
        <v/>
      </c>
      <c r="P2164" s="102" t="str">
        <f t="shared" si="1007"/>
        <v/>
      </c>
      <c r="Q2164" s="102" t="str">
        <f t="shared" si="1008"/>
        <v/>
      </c>
      <c r="R2164" s="120" t="str">
        <f t="shared" si="1009"/>
        <v/>
      </c>
      <c r="S2164" s="54" t="str">
        <f t="shared" si="1010"/>
        <v/>
      </c>
      <c r="T2164" s="5" t="str">
        <f t="shared" si="1011"/>
        <v/>
      </c>
      <c r="U2164" s="152" t="str">
        <f t="shared" si="994"/>
        <v/>
      </c>
      <c r="V2164" s="152" t="str">
        <f t="shared" si="995"/>
        <v/>
      </c>
      <c r="W2164" s="153" t="str">
        <f t="shared" si="996"/>
        <v/>
      </c>
      <c r="X2164" s="153" t="str">
        <f t="shared" si="997"/>
        <v/>
      </c>
      <c r="Y2164" s="153" t="str">
        <f t="shared" si="998"/>
        <v/>
      </c>
      <c r="Z2164" s="153" t="str">
        <f t="shared" si="999"/>
        <v/>
      </c>
      <c r="AA2164" s="152" t="str">
        <f t="shared" si="1000"/>
        <v/>
      </c>
      <c r="AB2164" s="152" t="str">
        <f t="shared" si="1001"/>
        <v/>
      </c>
      <c r="AC2164" s="154" t="str">
        <f t="shared" si="1012"/>
        <v/>
      </c>
      <c r="AD2164" s="154" t="str">
        <f t="shared" si="1013"/>
        <v/>
      </c>
      <c r="AE2164" s="3" t="str">
        <f t="shared" si="1014"/>
        <v/>
      </c>
      <c r="AF2164" s="3" t="str">
        <f t="shared" si="1015"/>
        <v/>
      </c>
      <c r="AG2164" s="3" t="str">
        <f t="shared" si="1016"/>
        <v/>
      </c>
      <c r="AH2164" s="4" t="str">
        <f t="shared" si="1017"/>
        <v/>
      </c>
      <c r="AI2164" s="75" t="str">
        <f t="shared" si="1018"/>
        <v/>
      </c>
      <c r="AJ2164" s="75" t="str">
        <f t="shared" si="1019"/>
        <v/>
      </c>
    </row>
    <row r="2165" spans="1:36">
      <c r="A2165" s="41" t="str">
        <f t="shared" si="1002"/>
        <v/>
      </c>
      <c r="B2165" s="150" t="str">
        <f>IF(ISNUMBER(A2165),INDEX('MetaTrader Import'!$H$13:$J$5893,TRUNC(((A2165-$A$39+1)-1)/3)+1,MOD((A2165-$A$39+1)-1,3)+1),"")</f>
        <v/>
      </c>
      <c r="C2165" s="43" t="str">
        <f t="shared" si="1003"/>
        <v/>
      </c>
      <c r="D2165" s="43" t="str">
        <f t="shared" ca="1" si="993"/>
        <v/>
      </c>
      <c r="E2165" s="43" t="str">
        <f t="shared" si="1004"/>
        <v/>
      </c>
      <c r="F2165" s="43" t="str">
        <f t="shared" si="1005"/>
        <v/>
      </c>
      <c r="G2165" s="43" t="str">
        <f>IF(A2165&lt;&gt;"",IF(A2165&lt;Data!$G$11*0.25,$C$13/$G$32,IF(A2165&gt;Data!$G$11*0.25,$C$13,$C$13*10)),"")</f>
        <v/>
      </c>
      <c r="H2165" s="43" t="str">
        <f>IF(A2165&lt;&gt;"",IF(Data!$G$9="constant",$C$13,IF(Data!$G$9="squeeze",G2165,F2165)),"")</f>
        <v/>
      </c>
      <c r="I2165" s="38" t="str">
        <f ca="1">IF(ISNUMBER(A2165),NORMINV(RAND(),0,IF(AND(Data!$G$9="squeeze",A2165&lt;Data!$G$11*0.25),$H$32,1)*$C$30*$C$13)*($C$14*$C$12),"")</f>
        <v/>
      </c>
      <c r="J2165" s="42" t="str">
        <f ca="1">IFERROR(IF(Data!$C$6="Real",B2165,I2165+J2164+($C$14*$C$12)*(NORMINV(RAND(),$C$15,CHOOSE($G$13,$C$13,F2165,G2165)))),"")</f>
        <v/>
      </c>
      <c r="K2165" s="88" t="str">
        <f>IF(ISNUMBER(A2165), IF($G$16="fixed",$G$17,MIN(H2165*Data!$C$7*$C$16*0.5,$C$17*Data!$C$7))*$C$12,"")</f>
        <v/>
      </c>
      <c r="L2165" s="42" t="str">
        <f t="shared" ca="1" si="1020"/>
        <v/>
      </c>
      <c r="M2165" s="44" t="str">
        <f t="shared" ca="1" si="1021"/>
        <v/>
      </c>
      <c r="N2165" s="44" t="str">
        <f t="shared" ca="1" si="1022"/>
        <v/>
      </c>
      <c r="O2165" s="108" t="str">
        <f t="shared" si="1006"/>
        <v/>
      </c>
      <c r="P2165" s="102" t="str">
        <f t="shared" si="1007"/>
        <v/>
      </c>
      <c r="Q2165" s="102" t="str">
        <f t="shared" si="1008"/>
        <v/>
      </c>
      <c r="R2165" s="120" t="str">
        <f t="shared" si="1009"/>
        <v/>
      </c>
      <c r="S2165" s="54" t="str">
        <f t="shared" si="1010"/>
        <v/>
      </c>
      <c r="T2165" s="5" t="str">
        <f t="shared" si="1011"/>
        <v/>
      </c>
      <c r="U2165" s="152" t="str">
        <f t="shared" si="994"/>
        <v/>
      </c>
      <c r="V2165" s="152" t="str">
        <f t="shared" si="995"/>
        <v/>
      </c>
      <c r="W2165" s="153" t="str">
        <f t="shared" si="996"/>
        <v/>
      </c>
      <c r="X2165" s="153" t="str">
        <f t="shared" si="997"/>
        <v/>
      </c>
      <c r="Y2165" s="153" t="str">
        <f t="shared" si="998"/>
        <v/>
      </c>
      <c r="Z2165" s="153" t="str">
        <f t="shared" si="999"/>
        <v/>
      </c>
      <c r="AA2165" s="152" t="str">
        <f t="shared" si="1000"/>
        <v/>
      </c>
      <c r="AB2165" s="152" t="str">
        <f t="shared" si="1001"/>
        <v/>
      </c>
      <c r="AC2165" s="154" t="str">
        <f t="shared" si="1012"/>
        <v/>
      </c>
      <c r="AD2165" s="154" t="str">
        <f t="shared" si="1013"/>
        <v/>
      </c>
      <c r="AE2165" s="3" t="str">
        <f t="shared" si="1014"/>
        <v/>
      </c>
      <c r="AF2165" s="3" t="str">
        <f t="shared" si="1015"/>
        <v/>
      </c>
      <c r="AG2165" s="3" t="str">
        <f t="shared" si="1016"/>
        <v/>
      </c>
      <c r="AH2165" s="4" t="str">
        <f t="shared" si="1017"/>
        <v/>
      </c>
      <c r="AI2165" s="75" t="str">
        <f t="shared" si="1018"/>
        <v/>
      </c>
      <c r="AJ2165" s="75" t="str">
        <f t="shared" si="1019"/>
        <v/>
      </c>
    </row>
    <row r="2166" spans="1:36">
      <c r="A2166" s="41" t="str">
        <f t="shared" si="1002"/>
        <v/>
      </c>
      <c r="B2166" s="150" t="str">
        <f>IF(ISNUMBER(A2166),INDEX('MetaTrader Import'!$H$13:$J$5893,TRUNC(((A2166-$A$39+1)-1)/3)+1,MOD((A2166-$A$39+1)-1,3)+1),"")</f>
        <v/>
      </c>
      <c r="C2166" s="43" t="str">
        <f t="shared" si="1003"/>
        <v/>
      </c>
      <c r="D2166" s="43" t="str">
        <f t="shared" ca="1" si="993"/>
        <v/>
      </c>
      <c r="E2166" s="43" t="str">
        <f t="shared" si="1004"/>
        <v/>
      </c>
      <c r="F2166" s="43" t="str">
        <f t="shared" si="1005"/>
        <v/>
      </c>
      <c r="G2166" s="43" t="str">
        <f>IF(A2166&lt;&gt;"",IF(A2166&lt;Data!$G$11*0.25,$C$13/$G$32,IF(A2166&gt;Data!$G$11*0.25,$C$13,$C$13*10)),"")</f>
        <v/>
      </c>
      <c r="H2166" s="43" t="str">
        <f>IF(A2166&lt;&gt;"",IF(Data!$G$9="constant",$C$13,IF(Data!$G$9="squeeze",G2166,F2166)),"")</f>
        <v/>
      </c>
      <c r="I2166" s="38" t="str">
        <f ca="1">IF(ISNUMBER(A2166),NORMINV(RAND(),0,IF(AND(Data!$G$9="squeeze",A2166&lt;Data!$G$11*0.25),$H$32,1)*$C$30*$C$13)*($C$14*$C$12),"")</f>
        <v/>
      </c>
      <c r="J2166" s="42" t="str">
        <f ca="1">IFERROR(IF(Data!$C$6="Real",B2166,I2166+J2165+($C$14*$C$12)*(NORMINV(RAND(),$C$15,CHOOSE($G$13,$C$13,F2166,G2166)))),"")</f>
        <v/>
      </c>
      <c r="K2166" s="88" t="str">
        <f>IF(ISNUMBER(A2166), IF($G$16="fixed",$G$17,MIN(H2166*Data!$C$7*$C$16*0.5,$C$17*Data!$C$7))*$C$12,"")</f>
        <v/>
      </c>
      <c r="L2166" s="42" t="str">
        <f t="shared" ca="1" si="1020"/>
        <v/>
      </c>
      <c r="M2166" s="44" t="str">
        <f t="shared" ca="1" si="1021"/>
        <v/>
      </c>
      <c r="N2166" s="44" t="str">
        <f t="shared" ca="1" si="1022"/>
        <v/>
      </c>
      <c r="O2166" s="108" t="str">
        <f t="shared" si="1006"/>
        <v/>
      </c>
      <c r="P2166" s="102" t="str">
        <f t="shared" si="1007"/>
        <v/>
      </c>
      <c r="Q2166" s="102" t="str">
        <f t="shared" si="1008"/>
        <v/>
      </c>
      <c r="R2166" s="120" t="str">
        <f t="shared" si="1009"/>
        <v/>
      </c>
      <c r="S2166" s="54" t="str">
        <f t="shared" si="1010"/>
        <v/>
      </c>
      <c r="T2166" s="5" t="str">
        <f t="shared" si="1011"/>
        <v/>
      </c>
      <c r="U2166" s="152" t="str">
        <f t="shared" si="994"/>
        <v/>
      </c>
      <c r="V2166" s="152" t="str">
        <f t="shared" si="995"/>
        <v/>
      </c>
      <c r="W2166" s="153" t="str">
        <f t="shared" si="996"/>
        <v/>
      </c>
      <c r="X2166" s="153" t="str">
        <f t="shared" si="997"/>
        <v/>
      </c>
      <c r="Y2166" s="153" t="str">
        <f t="shared" si="998"/>
        <v/>
      </c>
      <c r="Z2166" s="153" t="str">
        <f t="shared" si="999"/>
        <v/>
      </c>
      <c r="AA2166" s="152" t="str">
        <f t="shared" si="1000"/>
        <v/>
      </c>
      <c r="AB2166" s="152" t="str">
        <f t="shared" si="1001"/>
        <v/>
      </c>
      <c r="AC2166" s="154" t="str">
        <f t="shared" si="1012"/>
        <v/>
      </c>
      <c r="AD2166" s="154" t="str">
        <f t="shared" si="1013"/>
        <v/>
      </c>
      <c r="AE2166" s="3" t="str">
        <f t="shared" si="1014"/>
        <v/>
      </c>
      <c r="AF2166" s="3" t="str">
        <f t="shared" si="1015"/>
        <v/>
      </c>
      <c r="AG2166" s="3" t="str">
        <f t="shared" si="1016"/>
        <v/>
      </c>
      <c r="AH2166" s="4" t="str">
        <f t="shared" si="1017"/>
        <v/>
      </c>
      <c r="AI2166" s="75" t="str">
        <f t="shared" si="1018"/>
        <v/>
      </c>
      <c r="AJ2166" s="75" t="str">
        <f t="shared" si="1019"/>
        <v/>
      </c>
    </row>
    <row r="2167" spans="1:36">
      <c r="A2167" s="41" t="str">
        <f t="shared" si="1002"/>
        <v/>
      </c>
      <c r="B2167" s="150" t="str">
        <f>IF(ISNUMBER(A2167),INDEX('MetaTrader Import'!$H$13:$J$5893,TRUNC(((A2167-$A$39+1)-1)/3)+1,MOD((A2167-$A$39+1)-1,3)+1),"")</f>
        <v/>
      </c>
      <c r="C2167" s="43" t="str">
        <f t="shared" si="1003"/>
        <v/>
      </c>
      <c r="D2167" s="43" t="str">
        <f t="shared" ca="1" si="993"/>
        <v/>
      </c>
      <c r="E2167" s="43" t="str">
        <f t="shared" si="1004"/>
        <v/>
      </c>
      <c r="F2167" s="43" t="str">
        <f t="shared" si="1005"/>
        <v/>
      </c>
      <c r="G2167" s="43" t="str">
        <f>IF(A2167&lt;&gt;"",IF(A2167&lt;Data!$G$11*0.25,$C$13/$G$32,IF(A2167&gt;Data!$G$11*0.25,$C$13,$C$13*10)),"")</f>
        <v/>
      </c>
      <c r="H2167" s="43" t="str">
        <f>IF(A2167&lt;&gt;"",IF(Data!$G$9="constant",$C$13,IF(Data!$G$9="squeeze",G2167,F2167)),"")</f>
        <v/>
      </c>
      <c r="I2167" s="38" t="str">
        <f ca="1">IF(ISNUMBER(A2167),NORMINV(RAND(),0,IF(AND(Data!$G$9="squeeze",A2167&lt;Data!$G$11*0.25),$H$32,1)*$C$30*$C$13)*($C$14*$C$12),"")</f>
        <v/>
      </c>
      <c r="J2167" s="42" t="str">
        <f ca="1">IFERROR(IF(Data!$C$6="Real",B2167,I2167+J2166+($C$14*$C$12)*(NORMINV(RAND(),$C$15,CHOOSE($G$13,$C$13,F2167,G2167)))),"")</f>
        <v/>
      </c>
      <c r="K2167" s="88" t="str">
        <f>IF(ISNUMBER(A2167), IF($G$16="fixed",$G$17,MIN(H2167*Data!$C$7*$C$16*0.5,$C$17*Data!$C$7))*$C$12,"")</f>
        <v/>
      </c>
      <c r="L2167" s="42" t="str">
        <f t="shared" ca="1" si="1020"/>
        <v/>
      </c>
      <c r="M2167" s="44" t="str">
        <f t="shared" ca="1" si="1021"/>
        <v/>
      </c>
      <c r="N2167" s="44" t="str">
        <f t="shared" ca="1" si="1022"/>
        <v/>
      </c>
      <c r="O2167" s="108" t="str">
        <f t="shared" si="1006"/>
        <v/>
      </c>
      <c r="P2167" s="102" t="str">
        <f t="shared" si="1007"/>
        <v/>
      </c>
      <c r="Q2167" s="102" t="str">
        <f t="shared" si="1008"/>
        <v/>
      </c>
      <c r="R2167" s="120" t="str">
        <f t="shared" si="1009"/>
        <v/>
      </c>
      <c r="S2167" s="54" t="str">
        <f t="shared" si="1010"/>
        <v/>
      </c>
      <c r="T2167" s="5" t="str">
        <f t="shared" si="1011"/>
        <v/>
      </c>
      <c r="U2167" s="152" t="str">
        <f t="shared" si="994"/>
        <v/>
      </c>
      <c r="V2167" s="152" t="str">
        <f t="shared" si="995"/>
        <v/>
      </c>
      <c r="W2167" s="153" t="str">
        <f t="shared" si="996"/>
        <v/>
      </c>
      <c r="X2167" s="153" t="str">
        <f t="shared" si="997"/>
        <v/>
      </c>
      <c r="Y2167" s="153" t="str">
        <f t="shared" si="998"/>
        <v/>
      </c>
      <c r="Z2167" s="153" t="str">
        <f t="shared" si="999"/>
        <v/>
      </c>
      <c r="AA2167" s="152" t="str">
        <f t="shared" si="1000"/>
        <v/>
      </c>
      <c r="AB2167" s="152" t="str">
        <f t="shared" si="1001"/>
        <v/>
      </c>
      <c r="AC2167" s="154" t="str">
        <f t="shared" si="1012"/>
        <v/>
      </c>
      <c r="AD2167" s="154" t="str">
        <f t="shared" si="1013"/>
        <v/>
      </c>
      <c r="AE2167" s="3" t="str">
        <f t="shared" si="1014"/>
        <v/>
      </c>
      <c r="AF2167" s="3" t="str">
        <f t="shared" si="1015"/>
        <v/>
      </c>
      <c r="AG2167" s="3" t="str">
        <f t="shared" si="1016"/>
        <v/>
      </c>
      <c r="AH2167" s="4" t="str">
        <f t="shared" si="1017"/>
        <v/>
      </c>
      <c r="AI2167" s="75" t="str">
        <f t="shared" si="1018"/>
        <v/>
      </c>
      <c r="AJ2167" s="75" t="str">
        <f t="shared" si="1019"/>
        <v/>
      </c>
    </row>
    <row r="2168" spans="1:36">
      <c r="A2168" s="41" t="str">
        <f t="shared" si="1002"/>
        <v/>
      </c>
      <c r="B2168" s="150" t="str">
        <f>IF(ISNUMBER(A2168),INDEX('MetaTrader Import'!$H$13:$J$5893,TRUNC(((A2168-$A$39+1)-1)/3)+1,MOD((A2168-$A$39+1)-1,3)+1),"")</f>
        <v/>
      </c>
      <c r="C2168" s="43" t="str">
        <f t="shared" si="1003"/>
        <v/>
      </c>
      <c r="D2168" s="43" t="str">
        <f t="shared" ca="1" si="993"/>
        <v/>
      </c>
      <c r="E2168" s="43" t="str">
        <f t="shared" si="1004"/>
        <v/>
      </c>
      <c r="F2168" s="43" t="str">
        <f t="shared" si="1005"/>
        <v/>
      </c>
      <c r="G2168" s="43" t="str">
        <f>IF(A2168&lt;&gt;"",IF(A2168&lt;Data!$G$11*0.25,$C$13/$G$32,IF(A2168&gt;Data!$G$11*0.25,$C$13,$C$13*10)),"")</f>
        <v/>
      </c>
      <c r="H2168" s="43" t="str">
        <f>IF(A2168&lt;&gt;"",IF(Data!$G$9="constant",$C$13,IF(Data!$G$9="squeeze",G2168,F2168)),"")</f>
        <v/>
      </c>
      <c r="I2168" s="38" t="str">
        <f ca="1">IF(ISNUMBER(A2168),NORMINV(RAND(),0,IF(AND(Data!$G$9="squeeze",A2168&lt;Data!$G$11*0.25),$H$32,1)*$C$30*$C$13)*($C$14*$C$12),"")</f>
        <v/>
      </c>
      <c r="J2168" s="42" t="str">
        <f ca="1">IFERROR(IF(Data!$C$6="Real",B2168,I2168+J2167+($C$14*$C$12)*(NORMINV(RAND(),$C$15,CHOOSE($G$13,$C$13,F2168,G2168)))),"")</f>
        <v/>
      </c>
      <c r="K2168" s="88" t="str">
        <f>IF(ISNUMBER(A2168), IF($G$16="fixed",$G$17,MIN(H2168*Data!$C$7*$C$16*0.5,$C$17*Data!$C$7))*$C$12,"")</f>
        <v/>
      </c>
      <c r="L2168" s="42" t="str">
        <f t="shared" ca="1" si="1020"/>
        <v/>
      </c>
      <c r="M2168" s="44" t="str">
        <f t="shared" ca="1" si="1021"/>
        <v/>
      </c>
      <c r="N2168" s="44" t="str">
        <f t="shared" ca="1" si="1022"/>
        <v/>
      </c>
      <c r="O2168" s="108" t="str">
        <f t="shared" si="1006"/>
        <v/>
      </c>
      <c r="P2168" s="102" t="str">
        <f t="shared" si="1007"/>
        <v/>
      </c>
      <c r="Q2168" s="102" t="str">
        <f t="shared" si="1008"/>
        <v/>
      </c>
      <c r="R2168" s="120" t="str">
        <f t="shared" si="1009"/>
        <v/>
      </c>
      <c r="S2168" s="54" t="str">
        <f t="shared" si="1010"/>
        <v/>
      </c>
      <c r="T2168" s="5" t="str">
        <f t="shared" si="1011"/>
        <v/>
      </c>
      <c r="U2168" s="152" t="str">
        <f t="shared" si="994"/>
        <v/>
      </c>
      <c r="V2168" s="152" t="str">
        <f t="shared" si="995"/>
        <v/>
      </c>
      <c r="W2168" s="153" t="str">
        <f t="shared" si="996"/>
        <v/>
      </c>
      <c r="X2168" s="153" t="str">
        <f t="shared" si="997"/>
        <v/>
      </c>
      <c r="Y2168" s="153" t="str">
        <f t="shared" si="998"/>
        <v/>
      </c>
      <c r="Z2168" s="153" t="str">
        <f t="shared" si="999"/>
        <v/>
      </c>
      <c r="AA2168" s="152" t="str">
        <f t="shared" si="1000"/>
        <v/>
      </c>
      <c r="AB2168" s="152" t="str">
        <f t="shared" si="1001"/>
        <v/>
      </c>
      <c r="AC2168" s="154" t="str">
        <f t="shared" si="1012"/>
        <v/>
      </c>
      <c r="AD2168" s="154" t="str">
        <f t="shared" si="1013"/>
        <v/>
      </c>
      <c r="AE2168" s="3" t="str">
        <f t="shared" si="1014"/>
        <v/>
      </c>
      <c r="AF2168" s="3" t="str">
        <f t="shared" si="1015"/>
        <v/>
      </c>
      <c r="AG2168" s="3" t="str">
        <f t="shared" si="1016"/>
        <v/>
      </c>
      <c r="AH2168" s="4" t="str">
        <f t="shared" si="1017"/>
        <v/>
      </c>
      <c r="AI2168" s="75" t="str">
        <f t="shared" si="1018"/>
        <v/>
      </c>
      <c r="AJ2168" s="75" t="str">
        <f t="shared" si="1019"/>
        <v/>
      </c>
    </row>
    <row r="2169" spans="1:36">
      <c r="A2169" s="41" t="str">
        <f t="shared" si="1002"/>
        <v/>
      </c>
      <c r="B2169" s="150" t="str">
        <f>IF(ISNUMBER(A2169),INDEX('MetaTrader Import'!$H$13:$J$5893,TRUNC(((A2169-$A$39+1)-1)/3)+1,MOD((A2169-$A$39+1)-1,3)+1),"")</f>
        <v/>
      </c>
      <c r="C2169" s="43" t="str">
        <f t="shared" si="1003"/>
        <v/>
      </c>
      <c r="D2169" s="43" t="str">
        <f t="shared" ca="1" si="993"/>
        <v/>
      </c>
      <c r="E2169" s="43" t="str">
        <f t="shared" si="1004"/>
        <v/>
      </c>
      <c r="F2169" s="43" t="str">
        <f t="shared" si="1005"/>
        <v/>
      </c>
      <c r="G2169" s="43" t="str">
        <f>IF(A2169&lt;&gt;"",IF(A2169&lt;Data!$G$11*0.25,$C$13/$G$32,IF(A2169&gt;Data!$G$11*0.25,$C$13,$C$13*10)),"")</f>
        <v/>
      </c>
      <c r="H2169" s="43" t="str">
        <f>IF(A2169&lt;&gt;"",IF(Data!$G$9="constant",$C$13,IF(Data!$G$9="squeeze",G2169,F2169)),"")</f>
        <v/>
      </c>
      <c r="I2169" s="38" t="str">
        <f ca="1">IF(ISNUMBER(A2169),NORMINV(RAND(),0,IF(AND(Data!$G$9="squeeze",A2169&lt;Data!$G$11*0.25),$H$32,1)*$C$30*$C$13)*($C$14*$C$12),"")</f>
        <v/>
      </c>
      <c r="J2169" s="42" t="str">
        <f ca="1">IFERROR(IF(Data!$C$6="Real",B2169,I2169+J2168+($C$14*$C$12)*(NORMINV(RAND(),$C$15,CHOOSE($G$13,$C$13,F2169,G2169)))),"")</f>
        <v/>
      </c>
      <c r="K2169" s="88" t="str">
        <f>IF(ISNUMBER(A2169), IF($G$16="fixed",$G$17,MIN(H2169*Data!$C$7*$C$16*0.5,$C$17*Data!$C$7))*$C$12,"")</f>
        <v/>
      </c>
      <c r="L2169" s="42" t="str">
        <f t="shared" ca="1" si="1020"/>
        <v/>
      </c>
      <c r="M2169" s="44" t="str">
        <f t="shared" ca="1" si="1021"/>
        <v/>
      </c>
      <c r="N2169" s="44" t="str">
        <f t="shared" ca="1" si="1022"/>
        <v/>
      </c>
      <c r="O2169" s="108" t="str">
        <f t="shared" si="1006"/>
        <v/>
      </c>
      <c r="P2169" s="102" t="str">
        <f t="shared" si="1007"/>
        <v/>
      </c>
      <c r="Q2169" s="102" t="str">
        <f t="shared" si="1008"/>
        <v/>
      </c>
      <c r="R2169" s="120" t="str">
        <f t="shared" si="1009"/>
        <v/>
      </c>
      <c r="S2169" s="54" t="str">
        <f t="shared" si="1010"/>
        <v/>
      </c>
      <c r="T2169" s="5" t="str">
        <f t="shared" si="1011"/>
        <v/>
      </c>
      <c r="U2169" s="152" t="str">
        <f t="shared" si="994"/>
        <v/>
      </c>
      <c r="V2169" s="152" t="str">
        <f t="shared" si="995"/>
        <v/>
      </c>
      <c r="W2169" s="153" t="str">
        <f t="shared" si="996"/>
        <v/>
      </c>
      <c r="X2169" s="153" t="str">
        <f t="shared" si="997"/>
        <v/>
      </c>
      <c r="Y2169" s="153" t="str">
        <f t="shared" si="998"/>
        <v/>
      </c>
      <c r="Z2169" s="153" t="str">
        <f t="shared" si="999"/>
        <v/>
      </c>
      <c r="AA2169" s="152" t="str">
        <f t="shared" si="1000"/>
        <v/>
      </c>
      <c r="AB2169" s="152" t="str">
        <f t="shared" si="1001"/>
        <v/>
      </c>
      <c r="AC2169" s="154" t="str">
        <f t="shared" si="1012"/>
        <v/>
      </c>
      <c r="AD2169" s="154" t="str">
        <f t="shared" si="1013"/>
        <v/>
      </c>
      <c r="AE2169" s="3" t="str">
        <f t="shared" si="1014"/>
        <v/>
      </c>
      <c r="AF2169" s="3" t="str">
        <f t="shared" si="1015"/>
        <v/>
      </c>
      <c r="AG2169" s="3" t="str">
        <f t="shared" si="1016"/>
        <v/>
      </c>
      <c r="AH2169" s="4" t="str">
        <f t="shared" si="1017"/>
        <v/>
      </c>
      <c r="AI2169" s="75" t="str">
        <f t="shared" si="1018"/>
        <v/>
      </c>
      <c r="AJ2169" s="75" t="str">
        <f t="shared" si="1019"/>
        <v/>
      </c>
    </row>
    <row r="2170" spans="1:36">
      <c r="A2170" s="41" t="str">
        <f t="shared" si="1002"/>
        <v/>
      </c>
      <c r="B2170" s="150" t="str">
        <f>IF(ISNUMBER(A2170),INDEX('MetaTrader Import'!$H$13:$J$5893,TRUNC(((A2170-$A$39+1)-1)/3)+1,MOD((A2170-$A$39+1)-1,3)+1),"")</f>
        <v/>
      </c>
      <c r="C2170" s="43" t="str">
        <f t="shared" si="1003"/>
        <v/>
      </c>
      <c r="D2170" s="43" t="str">
        <f t="shared" ca="1" si="993"/>
        <v/>
      </c>
      <c r="E2170" s="43" t="str">
        <f t="shared" si="1004"/>
        <v/>
      </c>
      <c r="F2170" s="43" t="str">
        <f t="shared" si="1005"/>
        <v/>
      </c>
      <c r="G2170" s="43" t="str">
        <f>IF(A2170&lt;&gt;"",IF(A2170&lt;Data!$G$11*0.25,$C$13/$G$32,IF(A2170&gt;Data!$G$11*0.25,$C$13,$C$13*10)),"")</f>
        <v/>
      </c>
      <c r="H2170" s="43" t="str">
        <f>IF(A2170&lt;&gt;"",IF(Data!$G$9="constant",$C$13,IF(Data!$G$9="squeeze",G2170,F2170)),"")</f>
        <v/>
      </c>
      <c r="I2170" s="38" t="str">
        <f ca="1">IF(ISNUMBER(A2170),NORMINV(RAND(),0,IF(AND(Data!$G$9="squeeze",A2170&lt;Data!$G$11*0.25),$H$32,1)*$C$30*$C$13)*($C$14*$C$12),"")</f>
        <v/>
      </c>
      <c r="J2170" s="42" t="str">
        <f ca="1">IFERROR(IF(Data!$C$6="Real",B2170,I2170+J2169+($C$14*$C$12)*(NORMINV(RAND(),$C$15,CHOOSE($G$13,$C$13,F2170,G2170)))),"")</f>
        <v/>
      </c>
      <c r="K2170" s="88" t="str">
        <f>IF(ISNUMBER(A2170), IF($G$16="fixed",$G$17,MIN(H2170*Data!$C$7*$C$16*0.5,$C$17*Data!$C$7))*$C$12,"")</f>
        <v/>
      </c>
      <c r="L2170" s="42" t="str">
        <f t="shared" ca="1" si="1020"/>
        <v/>
      </c>
      <c r="M2170" s="44" t="str">
        <f t="shared" ca="1" si="1021"/>
        <v/>
      </c>
      <c r="N2170" s="44" t="str">
        <f t="shared" ca="1" si="1022"/>
        <v/>
      </c>
      <c r="O2170" s="108" t="str">
        <f t="shared" si="1006"/>
        <v/>
      </c>
      <c r="P2170" s="102" t="str">
        <f t="shared" si="1007"/>
        <v/>
      </c>
      <c r="Q2170" s="102" t="str">
        <f t="shared" si="1008"/>
        <v/>
      </c>
      <c r="R2170" s="120" t="str">
        <f t="shared" si="1009"/>
        <v/>
      </c>
      <c r="S2170" s="54" t="str">
        <f t="shared" si="1010"/>
        <v/>
      </c>
      <c r="T2170" s="5" t="str">
        <f t="shared" si="1011"/>
        <v/>
      </c>
      <c r="U2170" s="152" t="str">
        <f t="shared" si="994"/>
        <v/>
      </c>
      <c r="V2170" s="152" t="str">
        <f t="shared" si="995"/>
        <v/>
      </c>
      <c r="W2170" s="153" t="str">
        <f t="shared" si="996"/>
        <v/>
      </c>
      <c r="X2170" s="153" t="str">
        <f t="shared" si="997"/>
        <v/>
      </c>
      <c r="Y2170" s="153" t="str">
        <f t="shared" si="998"/>
        <v/>
      </c>
      <c r="Z2170" s="153" t="str">
        <f t="shared" si="999"/>
        <v/>
      </c>
      <c r="AA2170" s="152" t="str">
        <f t="shared" si="1000"/>
        <v/>
      </c>
      <c r="AB2170" s="152" t="str">
        <f t="shared" si="1001"/>
        <v/>
      </c>
      <c r="AC2170" s="154" t="str">
        <f t="shared" si="1012"/>
        <v/>
      </c>
      <c r="AD2170" s="154" t="str">
        <f t="shared" si="1013"/>
        <v/>
      </c>
      <c r="AE2170" s="3" t="str">
        <f t="shared" si="1014"/>
        <v/>
      </c>
      <c r="AF2170" s="3" t="str">
        <f t="shared" si="1015"/>
        <v/>
      </c>
      <c r="AG2170" s="3" t="str">
        <f t="shared" si="1016"/>
        <v/>
      </c>
      <c r="AH2170" s="4" t="str">
        <f t="shared" si="1017"/>
        <v/>
      </c>
      <c r="AI2170" s="75" t="str">
        <f t="shared" si="1018"/>
        <v/>
      </c>
      <c r="AJ2170" s="75" t="str">
        <f t="shared" si="1019"/>
        <v/>
      </c>
    </row>
    <row r="2171" spans="1:36">
      <c r="A2171" s="41" t="str">
        <f t="shared" si="1002"/>
        <v/>
      </c>
      <c r="B2171" s="150" t="str">
        <f>IF(ISNUMBER(A2171),INDEX('MetaTrader Import'!$H$13:$J$5893,TRUNC(((A2171-$A$39+1)-1)/3)+1,MOD((A2171-$A$39+1)-1,3)+1),"")</f>
        <v/>
      </c>
      <c r="C2171" s="43" t="str">
        <f t="shared" si="1003"/>
        <v/>
      </c>
      <c r="D2171" s="43" t="str">
        <f t="shared" ca="1" si="993"/>
        <v/>
      </c>
      <c r="E2171" s="43" t="str">
        <f t="shared" si="1004"/>
        <v/>
      </c>
      <c r="F2171" s="43" t="str">
        <f t="shared" si="1005"/>
        <v/>
      </c>
      <c r="G2171" s="43" t="str">
        <f>IF(A2171&lt;&gt;"",IF(A2171&lt;Data!$G$11*0.25,$C$13/$G$32,IF(A2171&gt;Data!$G$11*0.25,$C$13,$C$13*10)),"")</f>
        <v/>
      </c>
      <c r="H2171" s="43" t="str">
        <f>IF(A2171&lt;&gt;"",IF(Data!$G$9="constant",$C$13,IF(Data!$G$9="squeeze",G2171,F2171)),"")</f>
        <v/>
      </c>
      <c r="I2171" s="38" t="str">
        <f ca="1">IF(ISNUMBER(A2171),NORMINV(RAND(),0,IF(AND(Data!$G$9="squeeze",A2171&lt;Data!$G$11*0.25),$H$32,1)*$C$30*$C$13)*($C$14*$C$12),"")</f>
        <v/>
      </c>
      <c r="J2171" s="42" t="str">
        <f ca="1">IFERROR(IF(Data!$C$6="Real",B2171,I2171+J2170+($C$14*$C$12)*(NORMINV(RAND(),$C$15,CHOOSE($G$13,$C$13,F2171,G2171)))),"")</f>
        <v/>
      </c>
      <c r="K2171" s="88" t="str">
        <f>IF(ISNUMBER(A2171), IF($G$16="fixed",$G$17,MIN(H2171*Data!$C$7*$C$16*0.5,$C$17*Data!$C$7))*$C$12,"")</f>
        <v/>
      </c>
      <c r="L2171" s="42" t="str">
        <f t="shared" ca="1" si="1020"/>
        <v/>
      </c>
      <c r="M2171" s="44" t="str">
        <f t="shared" ca="1" si="1021"/>
        <v/>
      </c>
      <c r="N2171" s="44" t="str">
        <f t="shared" ca="1" si="1022"/>
        <v/>
      </c>
      <c r="O2171" s="108" t="str">
        <f t="shared" si="1006"/>
        <v/>
      </c>
      <c r="P2171" s="102" t="str">
        <f t="shared" si="1007"/>
        <v/>
      </c>
      <c r="Q2171" s="102" t="str">
        <f t="shared" si="1008"/>
        <v/>
      </c>
      <c r="R2171" s="120" t="str">
        <f t="shared" si="1009"/>
        <v/>
      </c>
      <c r="S2171" s="54" t="str">
        <f t="shared" si="1010"/>
        <v/>
      </c>
      <c r="T2171" s="5" t="str">
        <f t="shared" si="1011"/>
        <v/>
      </c>
      <c r="U2171" s="152" t="str">
        <f t="shared" si="994"/>
        <v/>
      </c>
      <c r="V2171" s="152" t="str">
        <f t="shared" si="995"/>
        <v/>
      </c>
      <c r="W2171" s="153" t="str">
        <f t="shared" si="996"/>
        <v/>
      </c>
      <c r="X2171" s="153" t="str">
        <f t="shared" si="997"/>
        <v/>
      </c>
      <c r="Y2171" s="153" t="str">
        <f t="shared" si="998"/>
        <v/>
      </c>
      <c r="Z2171" s="153" t="str">
        <f t="shared" si="999"/>
        <v/>
      </c>
      <c r="AA2171" s="152" t="str">
        <f t="shared" si="1000"/>
        <v/>
      </c>
      <c r="AB2171" s="152" t="str">
        <f t="shared" si="1001"/>
        <v/>
      </c>
      <c r="AC2171" s="154" t="str">
        <f t="shared" si="1012"/>
        <v/>
      </c>
      <c r="AD2171" s="154" t="str">
        <f t="shared" si="1013"/>
        <v/>
      </c>
      <c r="AE2171" s="3" t="str">
        <f t="shared" si="1014"/>
        <v/>
      </c>
      <c r="AF2171" s="3" t="str">
        <f t="shared" si="1015"/>
        <v/>
      </c>
      <c r="AG2171" s="3" t="str">
        <f t="shared" si="1016"/>
        <v/>
      </c>
      <c r="AH2171" s="4" t="str">
        <f t="shared" si="1017"/>
        <v/>
      </c>
      <c r="AI2171" s="75" t="str">
        <f t="shared" si="1018"/>
        <v/>
      </c>
      <c r="AJ2171" s="75" t="str">
        <f t="shared" si="1019"/>
        <v/>
      </c>
    </row>
    <row r="2172" spans="1:36">
      <c r="A2172" s="41" t="str">
        <f t="shared" si="1002"/>
        <v/>
      </c>
      <c r="B2172" s="150" t="str">
        <f>IF(ISNUMBER(A2172),INDEX('MetaTrader Import'!$H$13:$J$5893,TRUNC(((A2172-$A$39+1)-1)/3)+1,MOD((A2172-$A$39+1)-1,3)+1),"")</f>
        <v/>
      </c>
      <c r="C2172" s="43" t="str">
        <f t="shared" si="1003"/>
        <v/>
      </c>
      <c r="D2172" s="43" t="str">
        <f t="shared" ca="1" si="993"/>
        <v/>
      </c>
      <c r="E2172" s="43" t="str">
        <f t="shared" si="1004"/>
        <v/>
      </c>
      <c r="F2172" s="43" t="str">
        <f t="shared" si="1005"/>
        <v/>
      </c>
      <c r="G2172" s="43" t="str">
        <f>IF(A2172&lt;&gt;"",IF(A2172&lt;Data!$G$11*0.25,$C$13/$G$32,IF(A2172&gt;Data!$G$11*0.25,$C$13,$C$13*10)),"")</f>
        <v/>
      </c>
      <c r="H2172" s="43" t="str">
        <f>IF(A2172&lt;&gt;"",IF(Data!$G$9="constant",$C$13,IF(Data!$G$9="squeeze",G2172,F2172)),"")</f>
        <v/>
      </c>
      <c r="I2172" s="38" t="str">
        <f ca="1">IF(ISNUMBER(A2172),NORMINV(RAND(),0,IF(AND(Data!$G$9="squeeze",A2172&lt;Data!$G$11*0.25),$H$32,1)*$C$30*$C$13)*($C$14*$C$12),"")</f>
        <v/>
      </c>
      <c r="J2172" s="42" t="str">
        <f ca="1">IFERROR(IF(Data!$C$6="Real",B2172,I2172+J2171+($C$14*$C$12)*(NORMINV(RAND(),$C$15,CHOOSE($G$13,$C$13,F2172,G2172)))),"")</f>
        <v/>
      </c>
      <c r="K2172" s="88" t="str">
        <f>IF(ISNUMBER(A2172), IF($G$16="fixed",$G$17,MIN(H2172*Data!$C$7*$C$16*0.5,$C$17*Data!$C$7))*$C$12,"")</f>
        <v/>
      </c>
      <c r="L2172" s="42" t="str">
        <f t="shared" ca="1" si="1020"/>
        <v/>
      </c>
      <c r="M2172" s="44" t="str">
        <f t="shared" ca="1" si="1021"/>
        <v/>
      </c>
      <c r="N2172" s="44" t="str">
        <f t="shared" ca="1" si="1022"/>
        <v/>
      </c>
      <c r="O2172" s="108" t="str">
        <f t="shared" si="1006"/>
        <v/>
      </c>
      <c r="P2172" s="102" t="str">
        <f t="shared" si="1007"/>
        <v/>
      </c>
      <c r="Q2172" s="102" t="str">
        <f t="shared" si="1008"/>
        <v/>
      </c>
      <c r="R2172" s="120" t="str">
        <f t="shared" si="1009"/>
        <v/>
      </c>
      <c r="S2172" s="54" t="str">
        <f t="shared" si="1010"/>
        <v/>
      </c>
      <c r="T2172" s="5" t="str">
        <f t="shared" si="1011"/>
        <v/>
      </c>
      <c r="U2172" s="152" t="str">
        <f t="shared" si="994"/>
        <v/>
      </c>
      <c r="V2172" s="152" t="str">
        <f t="shared" si="995"/>
        <v/>
      </c>
      <c r="W2172" s="153" t="str">
        <f t="shared" si="996"/>
        <v/>
      </c>
      <c r="X2172" s="153" t="str">
        <f t="shared" si="997"/>
        <v/>
      </c>
      <c r="Y2172" s="153" t="str">
        <f t="shared" si="998"/>
        <v/>
      </c>
      <c r="Z2172" s="153" t="str">
        <f t="shared" si="999"/>
        <v/>
      </c>
      <c r="AA2172" s="152" t="str">
        <f t="shared" si="1000"/>
        <v/>
      </c>
      <c r="AB2172" s="152" t="str">
        <f t="shared" si="1001"/>
        <v/>
      </c>
      <c r="AC2172" s="154" t="str">
        <f t="shared" si="1012"/>
        <v/>
      </c>
      <c r="AD2172" s="154" t="str">
        <f t="shared" si="1013"/>
        <v/>
      </c>
      <c r="AE2172" s="3" t="str">
        <f t="shared" si="1014"/>
        <v/>
      </c>
      <c r="AF2172" s="3" t="str">
        <f t="shared" si="1015"/>
        <v/>
      </c>
      <c r="AG2172" s="3" t="str">
        <f t="shared" si="1016"/>
        <v/>
      </c>
      <c r="AH2172" s="4" t="str">
        <f t="shared" si="1017"/>
        <v/>
      </c>
      <c r="AI2172" s="75" t="str">
        <f t="shared" si="1018"/>
        <v/>
      </c>
      <c r="AJ2172" s="75" t="str">
        <f t="shared" si="1019"/>
        <v/>
      </c>
    </row>
    <row r="2173" spans="1:36">
      <c r="A2173" s="41" t="str">
        <f t="shared" si="1002"/>
        <v/>
      </c>
      <c r="B2173" s="150" t="str">
        <f>IF(ISNUMBER(A2173),INDEX('MetaTrader Import'!$H$13:$J$5893,TRUNC(((A2173-$A$39+1)-1)/3)+1,MOD((A2173-$A$39+1)-1,3)+1),"")</f>
        <v/>
      </c>
      <c r="C2173" s="43" t="str">
        <f t="shared" si="1003"/>
        <v/>
      </c>
      <c r="D2173" s="43" t="str">
        <f t="shared" ca="1" si="993"/>
        <v/>
      </c>
      <c r="E2173" s="43" t="str">
        <f t="shared" si="1004"/>
        <v/>
      </c>
      <c r="F2173" s="43" t="str">
        <f t="shared" si="1005"/>
        <v/>
      </c>
      <c r="G2173" s="43" t="str">
        <f>IF(A2173&lt;&gt;"",IF(A2173&lt;Data!$G$11*0.25,$C$13/$G$32,IF(A2173&gt;Data!$G$11*0.25,$C$13,$C$13*10)),"")</f>
        <v/>
      </c>
      <c r="H2173" s="43" t="str">
        <f>IF(A2173&lt;&gt;"",IF(Data!$G$9="constant",$C$13,IF(Data!$G$9="squeeze",G2173,F2173)),"")</f>
        <v/>
      </c>
      <c r="I2173" s="38" t="str">
        <f ca="1">IF(ISNUMBER(A2173),NORMINV(RAND(),0,IF(AND(Data!$G$9="squeeze",A2173&lt;Data!$G$11*0.25),$H$32,1)*$C$30*$C$13)*($C$14*$C$12),"")</f>
        <v/>
      </c>
      <c r="J2173" s="42" t="str">
        <f ca="1">IFERROR(IF(Data!$C$6="Real",B2173,I2173+J2172+($C$14*$C$12)*(NORMINV(RAND(),$C$15,CHOOSE($G$13,$C$13,F2173,G2173)))),"")</f>
        <v/>
      </c>
      <c r="K2173" s="88" t="str">
        <f>IF(ISNUMBER(A2173), IF($G$16="fixed",$G$17,MIN(H2173*Data!$C$7*$C$16*0.5,$C$17*Data!$C$7))*$C$12,"")</f>
        <v/>
      </c>
      <c r="L2173" s="42" t="str">
        <f t="shared" ca="1" si="1020"/>
        <v/>
      </c>
      <c r="M2173" s="44" t="str">
        <f t="shared" ca="1" si="1021"/>
        <v/>
      </c>
      <c r="N2173" s="44" t="str">
        <f t="shared" ca="1" si="1022"/>
        <v/>
      </c>
      <c r="O2173" s="108" t="str">
        <f t="shared" si="1006"/>
        <v/>
      </c>
      <c r="P2173" s="102" t="str">
        <f t="shared" si="1007"/>
        <v/>
      </c>
      <c r="Q2173" s="102" t="str">
        <f t="shared" si="1008"/>
        <v/>
      </c>
      <c r="R2173" s="120" t="str">
        <f t="shared" si="1009"/>
        <v/>
      </c>
      <c r="S2173" s="54" t="str">
        <f t="shared" si="1010"/>
        <v/>
      </c>
      <c r="T2173" s="5" t="str">
        <f t="shared" si="1011"/>
        <v/>
      </c>
      <c r="U2173" s="152" t="str">
        <f t="shared" si="994"/>
        <v/>
      </c>
      <c r="V2173" s="152" t="str">
        <f t="shared" si="995"/>
        <v/>
      </c>
      <c r="W2173" s="153" t="str">
        <f t="shared" si="996"/>
        <v/>
      </c>
      <c r="X2173" s="153" t="str">
        <f t="shared" si="997"/>
        <v/>
      </c>
      <c r="Y2173" s="153" t="str">
        <f t="shared" si="998"/>
        <v/>
      </c>
      <c r="Z2173" s="153" t="str">
        <f t="shared" si="999"/>
        <v/>
      </c>
      <c r="AA2173" s="152" t="str">
        <f t="shared" si="1000"/>
        <v/>
      </c>
      <c r="AB2173" s="152" t="str">
        <f t="shared" si="1001"/>
        <v/>
      </c>
      <c r="AC2173" s="154" t="str">
        <f t="shared" si="1012"/>
        <v/>
      </c>
      <c r="AD2173" s="154" t="str">
        <f t="shared" si="1013"/>
        <v/>
      </c>
      <c r="AE2173" s="3" t="str">
        <f t="shared" si="1014"/>
        <v/>
      </c>
      <c r="AF2173" s="3" t="str">
        <f t="shared" si="1015"/>
        <v/>
      </c>
      <c r="AG2173" s="3" t="str">
        <f t="shared" si="1016"/>
        <v/>
      </c>
      <c r="AH2173" s="4" t="str">
        <f t="shared" si="1017"/>
        <v/>
      </c>
      <c r="AI2173" s="75" t="str">
        <f t="shared" si="1018"/>
        <v/>
      </c>
      <c r="AJ2173" s="75" t="str">
        <f t="shared" si="1019"/>
        <v/>
      </c>
    </row>
    <row r="2174" spans="1:36">
      <c r="A2174" s="41" t="str">
        <f t="shared" si="1002"/>
        <v/>
      </c>
      <c r="B2174" s="150" t="str">
        <f>IF(ISNUMBER(A2174),INDEX('MetaTrader Import'!$H$13:$J$5893,TRUNC(((A2174-$A$39+1)-1)/3)+1,MOD((A2174-$A$39+1)-1,3)+1),"")</f>
        <v/>
      </c>
      <c r="C2174" s="43" t="str">
        <f t="shared" si="1003"/>
        <v/>
      </c>
      <c r="D2174" s="43" t="str">
        <f t="shared" ca="1" si="993"/>
        <v/>
      </c>
      <c r="E2174" s="43" t="str">
        <f t="shared" si="1004"/>
        <v/>
      </c>
      <c r="F2174" s="43" t="str">
        <f t="shared" si="1005"/>
        <v/>
      </c>
      <c r="G2174" s="43" t="str">
        <f>IF(A2174&lt;&gt;"",IF(A2174&lt;Data!$G$11*0.25,$C$13/$G$32,IF(A2174&gt;Data!$G$11*0.25,$C$13,$C$13*10)),"")</f>
        <v/>
      </c>
      <c r="H2174" s="43" t="str">
        <f>IF(A2174&lt;&gt;"",IF(Data!$G$9="constant",$C$13,IF(Data!$G$9="squeeze",G2174,F2174)),"")</f>
        <v/>
      </c>
      <c r="I2174" s="38" t="str">
        <f ca="1">IF(ISNUMBER(A2174),NORMINV(RAND(),0,IF(AND(Data!$G$9="squeeze",A2174&lt;Data!$G$11*0.25),$H$32,1)*$C$30*$C$13)*($C$14*$C$12),"")</f>
        <v/>
      </c>
      <c r="J2174" s="42" t="str">
        <f ca="1">IFERROR(IF(Data!$C$6="Real",B2174,I2174+J2173+($C$14*$C$12)*(NORMINV(RAND(),$C$15,CHOOSE($G$13,$C$13,F2174,G2174)))),"")</f>
        <v/>
      </c>
      <c r="K2174" s="88" t="str">
        <f>IF(ISNUMBER(A2174), IF($G$16="fixed",$G$17,MIN(H2174*Data!$C$7*$C$16*0.5,$C$17*Data!$C$7))*$C$12,"")</f>
        <v/>
      </c>
      <c r="L2174" s="42" t="str">
        <f t="shared" ca="1" si="1020"/>
        <v/>
      </c>
      <c r="M2174" s="44" t="str">
        <f t="shared" ca="1" si="1021"/>
        <v/>
      </c>
      <c r="N2174" s="44" t="str">
        <f t="shared" ca="1" si="1022"/>
        <v/>
      </c>
      <c r="O2174" s="108" t="str">
        <f t="shared" si="1006"/>
        <v/>
      </c>
      <c r="P2174" s="102" t="str">
        <f t="shared" si="1007"/>
        <v/>
      </c>
      <c r="Q2174" s="102" t="str">
        <f t="shared" si="1008"/>
        <v/>
      </c>
      <c r="R2174" s="120" t="str">
        <f t="shared" si="1009"/>
        <v/>
      </c>
      <c r="S2174" s="54" t="str">
        <f t="shared" si="1010"/>
        <v/>
      </c>
      <c r="T2174" s="5" t="str">
        <f t="shared" si="1011"/>
        <v/>
      </c>
      <c r="U2174" s="152" t="str">
        <f t="shared" si="994"/>
        <v/>
      </c>
      <c r="V2174" s="152" t="str">
        <f t="shared" si="995"/>
        <v/>
      </c>
      <c r="W2174" s="153" t="str">
        <f t="shared" si="996"/>
        <v/>
      </c>
      <c r="X2174" s="153" t="str">
        <f t="shared" si="997"/>
        <v/>
      </c>
      <c r="Y2174" s="153" t="str">
        <f t="shared" si="998"/>
        <v/>
      </c>
      <c r="Z2174" s="153" t="str">
        <f t="shared" si="999"/>
        <v/>
      </c>
      <c r="AA2174" s="152" t="str">
        <f t="shared" si="1000"/>
        <v/>
      </c>
      <c r="AB2174" s="152" t="str">
        <f t="shared" si="1001"/>
        <v/>
      </c>
      <c r="AC2174" s="154" t="str">
        <f t="shared" si="1012"/>
        <v/>
      </c>
      <c r="AD2174" s="154" t="str">
        <f t="shared" si="1013"/>
        <v/>
      </c>
      <c r="AE2174" s="3" t="str">
        <f t="shared" si="1014"/>
        <v/>
      </c>
      <c r="AF2174" s="3" t="str">
        <f t="shared" si="1015"/>
        <v/>
      </c>
      <c r="AG2174" s="3" t="str">
        <f t="shared" si="1016"/>
        <v/>
      </c>
      <c r="AH2174" s="4" t="str">
        <f t="shared" si="1017"/>
        <v/>
      </c>
      <c r="AI2174" s="75" t="str">
        <f t="shared" si="1018"/>
        <v/>
      </c>
      <c r="AJ2174" s="75" t="str">
        <f t="shared" si="1019"/>
        <v/>
      </c>
    </row>
    <row r="2175" spans="1:36">
      <c r="A2175" s="41" t="str">
        <f t="shared" si="1002"/>
        <v/>
      </c>
      <c r="B2175" s="150" t="str">
        <f>IF(ISNUMBER(A2175),INDEX('MetaTrader Import'!$H$13:$J$5893,TRUNC(((A2175-$A$39+1)-1)/3)+1,MOD((A2175-$A$39+1)-1,3)+1),"")</f>
        <v/>
      </c>
      <c r="C2175" s="43" t="str">
        <f t="shared" si="1003"/>
        <v/>
      </c>
      <c r="D2175" s="43" t="str">
        <f t="shared" ca="1" si="993"/>
        <v/>
      </c>
      <c r="E2175" s="43" t="str">
        <f t="shared" si="1004"/>
        <v/>
      </c>
      <c r="F2175" s="43" t="str">
        <f t="shared" si="1005"/>
        <v/>
      </c>
      <c r="G2175" s="43" t="str">
        <f>IF(A2175&lt;&gt;"",IF(A2175&lt;Data!$G$11*0.25,$C$13/$G$32,IF(A2175&gt;Data!$G$11*0.25,$C$13,$C$13*10)),"")</f>
        <v/>
      </c>
      <c r="H2175" s="43" t="str">
        <f>IF(A2175&lt;&gt;"",IF(Data!$G$9="constant",$C$13,IF(Data!$G$9="squeeze",G2175,F2175)),"")</f>
        <v/>
      </c>
      <c r="I2175" s="38" t="str">
        <f ca="1">IF(ISNUMBER(A2175),NORMINV(RAND(),0,IF(AND(Data!$G$9="squeeze",A2175&lt;Data!$G$11*0.25),$H$32,1)*$C$30*$C$13)*($C$14*$C$12),"")</f>
        <v/>
      </c>
      <c r="J2175" s="42" t="str">
        <f ca="1">IFERROR(IF(Data!$C$6="Real",B2175,I2175+J2174+($C$14*$C$12)*(NORMINV(RAND(),$C$15,CHOOSE($G$13,$C$13,F2175,G2175)))),"")</f>
        <v/>
      </c>
      <c r="K2175" s="88" t="str">
        <f>IF(ISNUMBER(A2175), IF($G$16="fixed",$G$17,MIN(H2175*Data!$C$7*$C$16*0.5,$C$17*Data!$C$7))*$C$12,"")</f>
        <v/>
      </c>
      <c r="L2175" s="42" t="str">
        <f t="shared" ca="1" si="1020"/>
        <v/>
      </c>
      <c r="M2175" s="44" t="str">
        <f t="shared" ca="1" si="1021"/>
        <v/>
      </c>
      <c r="N2175" s="44" t="str">
        <f t="shared" ca="1" si="1022"/>
        <v/>
      </c>
      <c r="O2175" s="108" t="str">
        <f t="shared" si="1006"/>
        <v/>
      </c>
      <c r="P2175" s="102" t="str">
        <f t="shared" si="1007"/>
        <v/>
      </c>
      <c r="Q2175" s="102" t="str">
        <f t="shared" si="1008"/>
        <v/>
      </c>
      <c r="R2175" s="120" t="str">
        <f t="shared" si="1009"/>
        <v/>
      </c>
      <c r="S2175" s="54" t="str">
        <f t="shared" si="1010"/>
        <v/>
      </c>
      <c r="T2175" s="5" t="str">
        <f t="shared" si="1011"/>
        <v/>
      </c>
      <c r="U2175" s="152" t="str">
        <f t="shared" si="994"/>
        <v/>
      </c>
      <c r="V2175" s="152" t="str">
        <f t="shared" si="995"/>
        <v/>
      </c>
      <c r="W2175" s="153" t="str">
        <f t="shared" si="996"/>
        <v/>
      </c>
      <c r="X2175" s="153" t="str">
        <f t="shared" si="997"/>
        <v/>
      </c>
      <c r="Y2175" s="153" t="str">
        <f t="shared" si="998"/>
        <v/>
      </c>
      <c r="Z2175" s="153" t="str">
        <f t="shared" si="999"/>
        <v/>
      </c>
      <c r="AA2175" s="152" t="str">
        <f t="shared" si="1000"/>
        <v/>
      </c>
      <c r="AB2175" s="152" t="str">
        <f t="shared" si="1001"/>
        <v/>
      </c>
      <c r="AC2175" s="154" t="str">
        <f t="shared" si="1012"/>
        <v/>
      </c>
      <c r="AD2175" s="154" t="str">
        <f t="shared" si="1013"/>
        <v/>
      </c>
      <c r="AE2175" s="3" t="str">
        <f t="shared" si="1014"/>
        <v/>
      </c>
      <c r="AF2175" s="3" t="str">
        <f t="shared" si="1015"/>
        <v/>
      </c>
      <c r="AG2175" s="3" t="str">
        <f t="shared" si="1016"/>
        <v/>
      </c>
      <c r="AH2175" s="4" t="str">
        <f t="shared" si="1017"/>
        <v/>
      </c>
      <c r="AI2175" s="75" t="str">
        <f t="shared" si="1018"/>
        <v/>
      </c>
      <c r="AJ2175" s="75" t="str">
        <f t="shared" si="1019"/>
        <v/>
      </c>
    </row>
    <row r="2176" spans="1:36">
      <c r="A2176" s="41" t="str">
        <f t="shared" si="1002"/>
        <v/>
      </c>
      <c r="B2176" s="150" t="str">
        <f>IF(ISNUMBER(A2176),INDEX('MetaTrader Import'!$H$13:$J$5893,TRUNC(((A2176-$A$39+1)-1)/3)+1,MOD((A2176-$A$39+1)-1,3)+1),"")</f>
        <v/>
      </c>
      <c r="C2176" s="43" t="str">
        <f t="shared" si="1003"/>
        <v/>
      </c>
      <c r="D2176" s="43" t="str">
        <f t="shared" ca="1" si="993"/>
        <v/>
      </c>
      <c r="E2176" s="43" t="str">
        <f t="shared" si="1004"/>
        <v/>
      </c>
      <c r="F2176" s="43" t="str">
        <f t="shared" si="1005"/>
        <v/>
      </c>
      <c r="G2176" s="43" t="str">
        <f>IF(A2176&lt;&gt;"",IF(A2176&lt;Data!$G$11*0.25,$C$13/$G$32,IF(A2176&gt;Data!$G$11*0.25,$C$13,$C$13*10)),"")</f>
        <v/>
      </c>
      <c r="H2176" s="43" t="str">
        <f>IF(A2176&lt;&gt;"",IF(Data!$G$9="constant",$C$13,IF(Data!$G$9="squeeze",G2176,F2176)),"")</f>
        <v/>
      </c>
      <c r="I2176" s="38" t="str">
        <f ca="1">IF(ISNUMBER(A2176),NORMINV(RAND(),0,IF(AND(Data!$G$9="squeeze",A2176&lt;Data!$G$11*0.25),$H$32,1)*$C$30*$C$13)*($C$14*$C$12),"")</f>
        <v/>
      </c>
      <c r="J2176" s="42" t="str">
        <f ca="1">IFERROR(IF(Data!$C$6="Real",B2176,I2176+J2175+($C$14*$C$12)*(NORMINV(RAND(),$C$15,CHOOSE($G$13,$C$13,F2176,G2176)))),"")</f>
        <v/>
      </c>
      <c r="K2176" s="88" t="str">
        <f>IF(ISNUMBER(A2176), IF($G$16="fixed",$G$17,MIN(H2176*Data!$C$7*$C$16*0.5,$C$17*Data!$C$7))*$C$12,"")</f>
        <v/>
      </c>
      <c r="L2176" s="42" t="str">
        <f t="shared" ca="1" si="1020"/>
        <v/>
      </c>
      <c r="M2176" s="44" t="str">
        <f t="shared" ca="1" si="1021"/>
        <v/>
      </c>
      <c r="N2176" s="44" t="str">
        <f t="shared" ca="1" si="1022"/>
        <v/>
      </c>
      <c r="O2176" s="108" t="str">
        <f t="shared" si="1006"/>
        <v/>
      </c>
      <c r="P2176" s="102" t="str">
        <f t="shared" si="1007"/>
        <v/>
      </c>
      <c r="Q2176" s="102" t="str">
        <f t="shared" si="1008"/>
        <v/>
      </c>
      <c r="R2176" s="120" t="str">
        <f t="shared" si="1009"/>
        <v/>
      </c>
      <c r="S2176" s="54" t="str">
        <f t="shared" si="1010"/>
        <v/>
      </c>
      <c r="T2176" s="5" t="str">
        <f t="shared" si="1011"/>
        <v/>
      </c>
      <c r="U2176" s="152" t="str">
        <f t="shared" si="994"/>
        <v/>
      </c>
      <c r="V2176" s="152" t="str">
        <f t="shared" si="995"/>
        <v/>
      </c>
      <c r="W2176" s="153" t="str">
        <f t="shared" si="996"/>
        <v/>
      </c>
      <c r="X2176" s="153" t="str">
        <f t="shared" si="997"/>
        <v/>
      </c>
      <c r="Y2176" s="153" t="str">
        <f t="shared" si="998"/>
        <v/>
      </c>
      <c r="Z2176" s="153" t="str">
        <f t="shared" si="999"/>
        <v/>
      </c>
      <c r="AA2176" s="152" t="str">
        <f t="shared" si="1000"/>
        <v/>
      </c>
      <c r="AB2176" s="152" t="str">
        <f t="shared" si="1001"/>
        <v/>
      </c>
      <c r="AC2176" s="154" t="str">
        <f t="shared" si="1012"/>
        <v/>
      </c>
      <c r="AD2176" s="154" t="str">
        <f t="shared" si="1013"/>
        <v/>
      </c>
      <c r="AE2176" s="3" t="str">
        <f t="shared" si="1014"/>
        <v/>
      </c>
      <c r="AF2176" s="3" t="str">
        <f t="shared" si="1015"/>
        <v/>
      </c>
      <c r="AG2176" s="3" t="str">
        <f t="shared" si="1016"/>
        <v/>
      </c>
      <c r="AH2176" s="4" t="str">
        <f t="shared" si="1017"/>
        <v/>
      </c>
      <c r="AI2176" s="75" t="str">
        <f t="shared" si="1018"/>
        <v/>
      </c>
      <c r="AJ2176" s="75" t="str">
        <f t="shared" si="1019"/>
        <v/>
      </c>
    </row>
    <row r="2177" spans="1:36">
      <c r="A2177" s="41" t="str">
        <f t="shared" si="1002"/>
        <v/>
      </c>
      <c r="B2177" s="150" t="str">
        <f>IF(ISNUMBER(A2177),INDEX('MetaTrader Import'!$H$13:$J$5893,TRUNC(((A2177-$A$39+1)-1)/3)+1,MOD((A2177-$A$39+1)-1,3)+1),"")</f>
        <v/>
      </c>
      <c r="C2177" s="43" t="str">
        <f t="shared" si="1003"/>
        <v/>
      </c>
      <c r="D2177" s="43" t="str">
        <f t="shared" ca="1" si="993"/>
        <v/>
      </c>
      <c r="E2177" s="43" t="str">
        <f t="shared" si="1004"/>
        <v/>
      </c>
      <c r="F2177" s="43" t="str">
        <f t="shared" si="1005"/>
        <v/>
      </c>
      <c r="G2177" s="43" t="str">
        <f>IF(A2177&lt;&gt;"",IF(A2177&lt;Data!$G$11*0.25,$C$13/$G$32,IF(A2177&gt;Data!$G$11*0.25,$C$13,$C$13*10)),"")</f>
        <v/>
      </c>
      <c r="H2177" s="43" t="str">
        <f>IF(A2177&lt;&gt;"",IF(Data!$G$9="constant",$C$13,IF(Data!$G$9="squeeze",G2177,F2177)),"")</f>
        <v/>
      </c>
      <c r="I2177" s="38" t="str">
        <f ca="1">IF(ISNUMBER(A2177),NORMINV(RAND(),0,IF(AND(Data!$G$9="squeeze",A2177&lt;Data!$G$11*0.25),$H$32,1)*$C$30*$C$13)*($C$14*$C$12),"")</f>
        <v/>
      </c>
      <c r="J2177" s="42" t="str">
        <f ca="1">IFERROR(IF(Data!$C$6="Real",B2177,I2177+J2176+($C$14*$C$12)*(NORMINV(RAND(),$C$15,CHOOSE($G$13,$C$13,F2177,G2177)))),"")</f>
        <v/>
      </c>
      <c r="K2177" s="88" t="str">
        <f>IF(ISNUMBER(A2177), IF($G$16="fixed",$G$17,MIN(H2177*Data!$C$7*$C$16*0.5,$C$17*Data!$C$7))*$C$12,"")</f>
        <v/>
      </c>
      <c r="L2177" s="42" t="str">
        <f t="shared" ca="1" si="1020"/>
        <v/>
      </c>
      <c r="M2177" s="44" t="str">
        <f t="shared" ca="1" si="1021"/>
        <v/>
      </c>
      <c r="N2177" s="44" t="str">
        <f t="shared" ca="1" si="1022"/>
        <v/>
      </c>
      <c r="O2177" s="108" t="str">
        <f t="shared" si="1006"/>
        <v/>
      </c>
      <c r="P2177" s="102" t="str">
        <f t="shared" si="1007"/>
        <v/>
      </c>
      <c r="Q2177" s="102" t="str">
        <f t="shared" si="1008"/>
        <v/>
      </c>
      <c r="R2177" s="120" t="str">
        <f t="shared" si="1009"/>
        <v/>
      </c>
      <c r="S2177" s="54" t="str">
        <f t="shared" si="1010"/>
        <v/>
      </c>
      <c r="T2177" s="5" t="str">
        <f t="shared" si="1011"/>
        <v/>
      </c>
      <c r="U2177" s="152" t="str">
        <f t="shared" si="994"/>
        <v/>
      </c>
      <c r="V2177" s="152" t="str">
        <f t="shared" si="995"/>
        <v/>
      </c>
      <c r="W2177" s="153" t="str">
        <f t="shared" si="996"/>
        <v/>
      </c>
      <c r="X2177" s="153" t="str">
        <f t="shared" si="997"/>
        <v/>
      </c>
      <c r="Y2177" s="153" t="str">
        <f t="shared" si="998"/>
        <v/>
      </c>
      <c r="Z2177" s="153" t="str">
        <f t="shared" si="999"/>
        <v/>
      </c>
      <c r="AA2177" s="152" t="str">
        <f t="shared" si="1000"/>
        <v/>
      </c>
      <c r="AB2177" s="152" t="str">
        <f t="shared" si="1001"/>
        <v/>
      </c>
      <c r="AC2177" s="154" t="str">
        <f t="shared" si="1012"/>
        <v/>
      </c>
      <c r="AD2177" s="154" t="str">
        <f t="shared" si="1013"/>
        <v/>
      </c>
      <c r="AE2177" s="3" t="str">
        <f t="shared" si="1014"/>
        <v/>
      </c>
      <c r="AF2177" s="3" t="str">
        <f t="shared" si="1015"/>
        <v/>
      </c>
      <c r="AG2177" s="3" t="str">
        <f t="shared" si="1016"/>
        <v/>
      </c>
      <c r="AH2177" s="4" t="str">
        <f t="shared" si="1017"/>
        <v/>
      </c>
      <c r="AI2177" s="75" t="str">
        <f t="shared" si="1018"/>
        <v/>
      </c>
      <c r="AJ2177" s="75" t="str">
        <f t="shared" si="1019"/>
        <v/>
      </c>
    </row>
    <row r="2178" spans="1:36">
      <c r="A2178" s="41" t="str">
        <f t="shared" si="1002"/>
        <v/>
      </c>
      <c r="B2178" s="150" t="str">
        <f>IF(ISNUMBER(A2178),INDEX('MetaTrader Import'!$H$13:$J$5893,TRUNC(((A2178-$A$39+1)-1)/3)+1,MOD((A2178-$A$39+1)-1,3)+1),"")</f>
        <v/>
      </c>
      <c r="C2178" s="43" t="str">
        <f t="shared" si="1003"/>
        <v/>
      </c>
      <c r="D2178" s="43" t="str">
        <f t="shared" ca="1" si="993"/>
        <v/>
      </c>
      <c r="E2178" s="43" t="str">
        <f t="shared" si="1004"/>
        <v/>
      </c>
      <c r="F2178" s="43" t="str">
        <f t="shared" si="1005"/>
        <v/>
      </c>
      <c r="G2178" s="43" t="str">
        <f>IF(A2178&lt;&gt;"",IF(A2178&lt;Data!$G$11*0.25,$C$13/$G$32,IF(A2178&gt;Data!$G$11*0.25,$C$13,$C$13*10)),"")</f>
        <v/>
      </c>
      <c r="H2178" s="43" t="str">
        <f>IF(A2178&lt;&gt;"",IF(Data!$G$9="constant",$C$13,IF(Data!$G$9="squeeze",G2178,F2178)),"")</f>
        <v/>
      </c>
      <c r="I2178" s="38" t="str">
        <f ca="1">IF(ISNUMBER(A2178),NORMINV(RAND(),0,IF(AND(Data!$G$9="squeeze",A2178&lt;Data!$G$11*0.25),$H$32,1)*$C$30*$C$13)*($C$14*$C$12),"")</f>
        <v/>
      </c>
      <c r="J2178" s="42" t="str">
        <f ca="1">IFERROR(IF(Data!$C$6="Real",B2178,I2178+J2177+($C$14*$C$12)*(NORMINV(RAND(),$C$15,CHOOSE($G$13,$C$13,F2178,G2178)))),"")</f>
        <v/>
      </c>
      <c r="K2178" s="88" t="str">
        <f>IF(ISNUMBER(A2178), IF($G$16="fixed",$G$17,MIN(H2178*Data!$C$7*$C$16*0.5,$C$17*Data!$C$7))*$C$12,"")</f>
        <v/>
      </c>
      <c r="L2178" s="42" t="str">
        <f t="shared" ca="1" si="1020"/>
        <v/>
      </c>
      <c r="M2178" s="44" t="str">
        <f t="shared" ca="1" si="1021"/>
        <v/>
      </c>
      <c r="N2178" s="44" t="str">
        <f t="shared" ca="1" si="1022"/>
        <v/>
      </c>
      <c r="O2178" s="108" t="str">
        <f t="shared" si="1006"/>
        <v/>
      </c>
      <c r="P2178" s="102" t="str">
        <f t="shared" si="1007"/>
        <v/>
      </c>
      <c r="Q2178" s="102" t="str">
        <f t="shared" si="1008"/>
        <v/>
      </c>
      <c r="R2178" s="120" t="str">
        <f t="shared" si="1009"/>
        <v/>
      </c>
      <c r="S2178" s="54" t="str">
        <f t="shared" si="1010"/>
        <v/>
      </c>
      <c r="T2178" s="5" t="str">
        <f t="shared" si="1011"/>
        <v/>
      </c>
      <c r="U2178" s="152" t="str">
        <f t="shared" si="994"/>
        <v/>
      </c>
      <c r="V2178" s="152" t="str">
        <f t="shared" si="995"/>
        <v/>
      </c>
      <c r="W2178" s="153" t="str">
        <f t="shared" si="996"/>
        <v/>
      </c>
      <c r="X2178" s="153" t="str">
        <f t="shared" si="997"/>
        <v/>
      </c>
      <c r="Y2178" s="153" t="str">
        <f t="shared" si="998"/>
        <v/>
      </c>
      <c r="Z2178" s="153" t="str">
        <f t="shared" si="999"/>
        <v/>
      </c>
      <c r="AA2178" s="152" t="str">
        <f t="shared" si="1000"/>
        <v/>
      </c>
      <c r="AB2178" s="152" t="str">
        <f t="shared" si="1001"/>
        <v/>
      </c>
      <c r="AC2178" s="154" t="str">
        <f t="shared" si="1012"/>
        <v/>
      </c>
      <c r="AD2178" s="154" t="str">
        <f t="shared" si="1013"/>
        <v/>
      </c>
      <c r="AE2178" s="3" t="str">
        <f t="shared" si="1014"/>
        <v/>
      </c>
      <c r="AF2178" s="3" t="str">
        <f t="shared" si="1015"/>
        <v/>
      </c>
      <c r="AG2178" s="3" t="str">
        <f t="shared" si="1016"/>
        <v/>
      </c>
      <c r="AH2178" s="4" t="str">
        <f t="shared" si="1017"/>
        <v/>
      </c>
      <c r="AI2178" s="75" t="str">
        <f t="shared" si="1018"/>
        <v/>
      </c>
      <c r="AJ2178" s="75" t="str">
        <f t="shared" si="1019"/>
        <v/>
      </c>
    </row>
    <row r="2179" spans="1:36">
      <c r="A2179" s="41" t="str">
        <f t="shared" si="1002"/>
        <v/>
      </c>
      <c r="B2179" s="150" t="str">
        <f>IF(ISNUMBER(A2179),INDEX('MetaTrader Import'!$H$13:$J$5893,TRUNC(((A2179-$A$39+1)-1)/3)+1,MOD((A2179-$A$39+1)-1,3)+1),"")</f>
        <v/>
      </c>
      <c r="C2179" s="43" t="str">
        <f t="shared" si="1003"/>
        <v/>
      </c>
      <c r="D2179" s="43" t="str">
        <f t="shared" ref="D2179:D2242" ca="1" si="1023">IF(A2179&lt;&gt;"",NORMINV(RAND(),($C$23-C2179)*$C$28,$C$27)+NORMINV(RAND(),IF(RAND()&gt;$C$26,$C$25,0),$C$27),"")</f>
        <v/>
      </c>
      <c r="E2179" s="43" t="str">
        <f t="shared" si="1004"/>
        <v/>
      </c>
      <c r="F2179" s="43" t="str">
        <f t="shared" si="1005"/>
        <v/>
      </c>
      <c r="G2179" s="43" t="str">
        <f>IF(A2179&lt;&gt;"",IF(A2179&lt;Data!$G$11*0.25,$C$13/$G$32,IF(A2179&gt;Data!$G$11*0.25,$C$13,$C$13*10)),"")</f>
        <v/>
      </c>
      <c r="H2179" s="43" t="str">
        <f>IF(A2179&lt;&gt;"",IF(Data!$G$9="constant",$C$13,IF(Data!$G$9="squeeze",G2179,F2179)),"")</f>
        <v/>
      </c>
      <c r="I2179" s="38" t="str">
        <f ca="1">IF(ISNUMBER(A2179),NORMINV(RAND(),0,IF(AND(Data!$G$9="squeeze",A2179&lt;Data!$G$11*0.25),$H$32,1)*$C$30*$C$13)*($C$14*$C$12),"")</f>
        <v/>
      </c>
      <c r="J2179" s="42" t="str">
        <f ca="1">IFERROR(IF(Data!$C$6="Real",B2179,I2179+J2178+($C$14*$C$12)*(NORMINV(RAND(),$C$15,CHOOSE($G$13,$C$13,F2179,G2179)))),"")</f>
        <v/>
      </c>
      <c r="K2179" s="88" t="str">
        <f>IF(ISNUMBER(A2179), IF($G$16="fixed",$G$17,MIN(H2179*Data!$C$7*$C$16*0.5,$C$17*Data!$C$7))*$C$12,"")</f>
        <v/>
      </c>
      <c r="L2179" s="42" t="str">
        <f t="shared" ca="1" si="1020"/>
        <v/>
      </c>
      <c r="M2179" s="44" t="str">
        <f t="shared" ca="1" si="1021"/>
        <v/>
      </c>
      <c r="N2179" s="44" t="str">
        <f t="shared" ca="1" si="1022"/>
        <v/>
      </c>
      <c r="O2179" s="108" t="str">
        <f t="shared" si="1006"/>
        <v/>
      </c>
      <c r="P2179" s="102" t="str">
        <f t="shared" si="1007"/>
        <v/>
      </c>
      <c r="Q2179" s="102" t="str">
        <f t="shared" si="1008"/>
        <v/>
      </c>
      <c r="R2179" s="120" t="str">
        <f t="shared" si="1009"/>
        <v/>
      </c>
      <c r="S2179" s="54" t="str">
        <f t="shared" si="1010"/>
        <v/>
      </c>
      <c r="T2179" s="5" t="str">
        <f t="shared" si="1011"/>
        <v/>
      </c>
      <c r="U2179" s="152" t="str">
        <f t="shared" ref="U2179:U2242" si="1024">IF(NOT(ISNUMBER(T2179)),"",IF(S2179=1,T2179,IF(M2179&gt;U2178,M2179,IF(ISNUMBER(U2178),U2178,""))))</f>
        <v/>
      </c>
      <c r="V2179" s="152" t="str">
        <f t="shared" ref="V2179:V2242" si="1025">IF(NOT(ISNUMBER(T2179)),"",IF(S2179=1,T2179,IF(N2179&lt;V2178,N2179,IF(ISNUMBER(V2178),V2178,""))))</f>
        <v/>
      </c>
      <c r="W2179" s="153" t="str">
        <f t="shared" ref="W2179:W2242" si="1026">IF(NOT(ISNUMBER(T2179)),"",MIN($F$24,IF(TRUNC((U2179-T2179)/$E$24*$G$12)+0&gt;IF(ISNUMBER(W2178),W2178,0),TRUNC((U2179-T2179)/$E$24*$G$12)+0,IF(ISNUMBER(W2178),W2178,0))))</f>
        <v/>
      </c>
      <c r="X2179" s="153" t="str">
        <f t="shared" ref="X2179:X2242" si="1027">IF(NOT(ISNUMBER(T2179)),"",MIN($F$24,IF(-TRUNC((V2179-T2179)/$E$24*$G$12)+0&gt;IF(ISNUMBER(X2178),X2178,0),-TRUNC((V2179-T2179)/$E$24*$G$12)+0,IF(ISNUMBER(X2178),X2178,0))))</f>
        <v/>
      </c>
      <c r="Y2179" s="153" t="str">
        <f t="shared" ref="Y2179:Y2242" si="1028">IF(ISNUMBER(W2179),(IF(W2179=0,0,1))*IF(ABS($I$24)=2,POWER(2,W2179-1),W2179)*SIGN($I$24)*$K$24,"")</f>
        <v/>
      </c>
      <c r="Z2179" s="153" t="str">
        <f t="shared" ref="Z2179:Z2242" si="1029">IF(ISNUMBER(X2179),(IF(X2179=0,0,1))*IF(ABS($I$24)=2,POWER(2,X2179-1),X2179)*SIGN($I$24)*$K$24,"")</f>
        <v/>
      </c>
      <c r="AA2179" s="152" t="str">
        <f t="shared" ref="AA2179:AA2242" si="1030">IF(OR(NOT(ISNUMBER(T2179)),W2179&lt;1),"",IF(OR(NOT(ISNUMBER(W2178)),W2178=0),IF(SIGN(Y2179)=1,M2179,N2179),(Y2178*AA2178+(Y2179-Y2178)*IF(SIGN(Y2179)=1,M2179,N2179))/Y2179))</f>
        <v/>
      </c>
      <c r="AB2179" s="152" t="str">
        <f t="shared" ref="AB2179:AB2242" si="1031">IF(OR(NOT(ISNUMBER(T2179)),X2179&lt;1),"",IF(OR(NOT(ISNUMBER(X2178)),X2178=0),IF(SIGN(Z2179)=1,N2179,M2179),(Z2178*AB2178+(Z2179-Z2178)*IF(SIGN(Z2179)=1,N2179,M2179))/Z2179))</f>
        <v/>
      </c>
      <c r="AC2179" s="154" t="str">
        <f t="shared" si="1012"/>
        <v/>
      </c>
      <c r="AD2179" s="154" t="str">
        <f t="shared" si="1013"/>
        <v/>
      </c>
      <c r="AE2179" s="3" t="str">
        <f t="shared" si="1014"/>
        <v/>
      </c>
      <c r="AF2179" s="3" t="str">
        <f t="shared" si="1015"/>
        <v/>
      </c>
      <c r="AG2179" s="3" t="str">
        <f t="shared" si="1016"/>
        <v/>
      </c>
      <c r="AH2179" s="4" t="str">
        <f t="shared" si="1017"/>
        <v/>
      </c>
      <c r="AI2179" s="75" t="str">
        <f t="shared" si="1018"/>
        <v/>
      </c>
      <c r="AJ2179" s="75" t="str">
        <f t="shared" si="1019"/>
        <v/>
      </c>
    </row>
    <row r="2180" spans="1:36">
      <c r="A2180" s="41" t="str">
        <f t="shared" ref="A2180:A2243" si="1032">IFERROR(IF(A2179+1&gt;$C$19,"",A2179+1),"")</f>
        <v/>
      </c>
      <c r="B2180" s="150" t="str">
        <f>IF(ISNUMBER(A2180),INDEX('MetaTrader Import'!$H$13:$J$5893,TRUNC(((A2180-$A$39+1)-1)/3)+1,MOD((A2180-$A$39+1)-1,3)+1),"")</f>
        <v/>
      </c>
      <c r="C2180" s="43" t="str">
        <f t="shared" ref="C2180:C2243" si="1033">IF(A2180&lt;&gt;"",E2179,"")</f>
        <v/>
      </c>
      <c r="D2180" s="43" t="str">
        <f t="shared" ca="1" si="1023"/>
        <v/>
      </c>
      <c r="E2180" s="43" t="str">
        <f t="shared" ref="E2180:E2243" si="1034">IF(A2180&lt;&gt;"",C2180+D2180,"")</f>
        <v/>
      </c>
      <c r="F2180" s="43" t="str">
        <f t="shared" ref="F2180:F2243" si="1035">IF(A2180&lt;&gt;"",$C$13*ABS(E2180)/$C$23,"")</f>
        <v/>
      </c>
      <c r="G2180" s="43" t="str">
        <f>IF(A2180&lt;&gt;"",IF(A2180&lt;Data!$G$11*0.25,$C$13/$G$32,IF(A2180&gt;Data!$G$11*0.25,$C$13,$C$13*10)),"")</f>
        <v/>
      </c>
      <c r="H2180" s="43" t="str">
        <f>IF(A2180&lt;&gt;"",IF(Data!$G$9="constant",$C$13,IF(Data!$G$9="squeeze",G2180,F2180)),"")</f>
        <v/>
      </c>
      <c r="I2180" s="38" t="str">
        <f ca="1">IF(ISNUMBER(A2180),NORMINV(RAND(),0,IF(AND(Data!$G$9="squeeze",A2180&lt;Data!$G$11*0.25),$H$32,1)*$C$30*$C$13)*($C$14*$C$12),"")</f>
        <v/>
      </c>
      <c r="J2180" s="42" t="str">
        <f ca="1">IFERROR(IF(Data!$C$6="Real",B2180,I2180+J2179+($C$14*$C$12)*(NORMINV(RAND(),$C$15,CHOOSE($G$13,$C$13,F2180,G2180)))),"")</f>
        <v/>
      </c>
      <c r="K2180" s="88" t="str">
        <f>IF(ISNUMBER(A2180), IF($G$16="fixed",$G$17,MIN(H2180*Data!$C$7*$C$16*0.5,$C$17*Data!$C$7))*$C$12,"")</f>
        <v/>
      </c>
      <c r="L2180" s="42" t="str">
        <f t="shared" ca="1" si="1020"/>
        <v/>
      </c>
      <c r="M2180" s="44" t="str">
        <f t="shared" ca="1" si="1021"/>
        <v/>
      </c>
      <c r="N2180" s="44" t="str">
        <f t="shared" ca="1" si="1022"/>
        <v/>
      </c>
      <c r="O2180" s="108" t="str">
        <f t="shared" ref="O2180:O2243" si="1036">IF(ISNUMBER(A2180),$G$12*SLOPE(L2166:L2180,A2166:A2180),"")</f>
        <v/>
      </c>
      <c r="P2180" s="102" t="str">
        <f t="shared" ref="P2180:P2243" si="1037">IF(ISNUMBER(A2180),STDEV(L2166:L2180)*$G$12,"")</f>
        <v/>
      </c>
      <c r="Q2180" s="102" t="str">
        <f t="shared" ref="Q2180:Q2243" si="1038">IF(ISNUMBER(A2180),SLOPE(P2166:P2180,A2166:A2180),"")</f>
        <v/>
      </c>
      <c r="R2180" s="120" t="str">
        <f t="shared" ref="R2180:R2243" si="1039">IF(ISNUMBER(A2180),R2179+S2179,"")</f>
        <v/>
      </c>
      <c r="S2180" s="54" t="str">
        <f t="shared" ref="S2180:S2243" si="1040">IF(ISNUMBER(A2180),IF(AND(R2180&lt;$M$24,Q2180&lt;$F$28,ABS(O2180)&lt;$F$27,P2180&lt;$F$26,NOT(ISNUMBER(T2179))),1,0),"")</f>
        <v/>
      </c>
      <c r="T2180" s="5" t="str">
        <f t="shared" ref="T2180:T2243" si="1041">IF(ISNUMBER(A2180),IF(S2180=1,L2180,IF(AG2179="Y","",IF(ISNUMBER(T2179),T2179,""))),"")</f>
        <v/>
      </c>
      <c r="U2180" s="152" t="str">
        <f t="shared" si="1024"/>
        <v/>
      </c>
      <c r="V2180" s="152" t="str">
        <f t="shared" si="1025"/>
        <v/>
      </c>
      <c r="W2180" s="153" t="str">
        <f t="shared" si="1026"/>
        <v/>
      </c>
      <c r="X2180" s="153" t="str">
        <f t="shared" si="1027"/>
        <v/>
      </c>
      <c r="Y2180" s="153" t="str">
        <f t="shared" si="1028"/>
        <v/>
      </c>
      <c r="Z2180" s="153" t="str">
        <f t="shared" si="1029"/>
        <v/>
      </c>
      <c r="AA2180" s="152" t="str">
        <f t="shared" si="1030"/>
        <v/>
      </c>
      <c r="AB2180" s="152" t="str">
        <f t="shared" si="1031"/>
        <v/>
      </c>
      <c r="AC2180" s="154" t="str">
        <f t="shared" ref="AC2180:AC2243" si="1042">IFERROR(-SIGN(Y2180)*(AA2180-IF(SIGN(Y2180)=1,N2180,M2180))*$G$12*ABS(Y2180),"")</f>
        <v/>
      </c>
      <c r="AD2180" s="154" t="str">
        <f t="shared" ref="AD2180:AD2243" si="1043">IFERROR(SIGN(Z2180)*(AB2180-IF(SIGN(Z2180)=1,M2180,N2180))*$G$12*ABS(Z2180),"")</f>
        <v/>
      </c>
      <c r="AE2180" s="3" t="str">
        <f t="shared" ref="AE2180:AE2243" si="1044">IF(ISNUMBER(A2180),IFERROR((IF(ISNUMBER(AC2180),AC2180,0)+IF(ISNUMBER(AD2180),AD2180,0))/(ABS(Y2180)+ABS(Z2180)),0),"")</f>
        <v/>
      </c>
      <c r="AF2180" s="3" t="str">
        <f t="shared" ref="AF2180:AF2243" si="1045">IF(ISNUMBER(A2180),IF(ISNUMBER(AC2180),AC2180,0)+IF(ISNUMBER(AD2180),AD2180,0),"")</f>
        <v/>
      </c>
      <c r="AG2180" s="3" t="str">
        <f t="shared" ref="AG2180:AG2243" si="1046">IF(NOT(ISNUMBER(T2180)),"",IF(OR(AF2180&gt;$G$24,AF2180&lt;-$H$24,A2180+1&gt;$C$19),"Y","N"))</f>
        <v/>
      </c>
      <c r="AH2180" s="4" t="str">
        <f t="shared" ref="AH2180:AH2243" si="1047">IF(AG2180="y",AF2180*10*$C$11,"")</f>
        <v/>
      </c>
      <c r="AI2180" s="75" t="str">
        <f t="shared" ref="AI2180:AI2243" si="1048">IF(ISNUMBER(A2180),IF(ISNUMBER(AH2180),AJ2180,AF2180*10*$C$11+AJ2180),"")</f>
        <v/>
      </c>
      <c r="AJ2180" s="75" t="str">
        <f t="shared" ref="AJ2180:AJ2243" si="1049">IF(ISNUMBER(A2180),AJ2179+IF(ISNUMBER(AH2180),AH2180,0),"")</f>
        <v/>
      </c>
    </row>
    <row r="2181" spans="1:36">
      <c r="A2181" s="41" t="str">
        <f t="shared" si="1032"/>
        <v/>
      </c>
      <c r="B2181" s="150" t="str">
        <f>IF(ISNUMBER(A2181),INDEX('MetaTrader Import'!$H$13:$J$5893,TRUNC(((A2181-$A$39+1)-1)/3)+1,MOD((A2181-$A$39+1)-1,3)+1),"")</f>
        <v/>
      </c>
      <c r="C2181" s="43" t="str">
        <f t="shared" si="1033"/>
        <v/>
      </c>
      <c r="D2181" s="43" t="str">
        <f t="shared" ca="1" si="1023"/>
        <v/>
      </c>
      <c r="E2181" s="43" t="str">
        <f t="shared" si="1034"/>
        <v/>
      </c>
      <c r="F2181" s="43" t="str">
        <f t="shared" si="1035"/>
        <v/>
      </c>
      <c r="G2181" s="43" t="str">
        <f>IF(A2181&lt;&gt;"",IF(A2181&lt;Data!$G$11*0.25,$C$13/$G$32,IF(A2181&gt;Data!$G$11*0.25,$C$13,$C$13*10)),"")</f>
        <v/>
      </c>
      <c r="H2181" s="43" t="str">
        <f>IF(A2181&lt;&gt;"",IF(Data!$G$9="constant",$C$13,IF(Data!$G$9="squeeze",G2181,F2181)),"")</f>
        <v/>
      </c>
      <c r="I2181" s="38" t="str">
        <f ca="1">IF(ISNUMBER(A2181),NORMINV(RAND(),0,IF(AND(Data!$G$9="squeeze",A2181&lt;Data!$G$11*0.25),$H$32,1)*$C$30*$C$13)*($C$14*$C$12),"")</f>
        <v/>
      </c>
      <c r="J2181" s="42" t="str">
        <f ca="1">IFERROR(IF(Data!$C$6="Real",B2181,I2181+J2180+($C$14*$C$12)*(NORMINV(RAND(),$C$15,CHOOSE($G$13,$C$13,F2181,G2181)))),"")</f>
        <v/>
      </c>
      <c r="K2181" s="88" t="str">
        <f>IF(ISNUMBER(A2181), IF($G$16="fixed",$G$17,MIN(H2181*Data!$C$7*$C$16*0.5,$C$17*Data!$C$7))*$C$12,"")</f>
        <v/>
      </c>
      <c r="L2181" s="42" t="str">
        <f t="shared" ca="1" si="1020"/>
        <v/>
      </c>
      <c r="M2181" s="44" t="str">
        <f t="shared" ca="1" si="1021"/>
        <v/>
      </c>
      <c r="N2181" s="44" t="str">
        <f t="shared" ca="1" si="1022"/>
        <v/>
      </c>
      <c r="O2181" s="108" t="str">
        <f t="shared" si="1036"/>
        <v/>
      </c>
      <c r="P2181" s="102" t="str">
        <f t="shared" si="1037"/>
        <v/>
      </c>
      <c r="Q2181" s="102" t="str">
        <f t="shared" si="1038"/>
        <v/>
      </c>
      <c r="R2181" s="120" t="str">
        <f t="shared" si="1039"/>
        <v/>
      </c>
      <c r="S2181" s="54" t="str">
        <f t="shared" si="1040"/>
        <v/>
      </c>
      <c r="T2181" s="5" t="str">
        <f t="shared" si="1041"/>
        <v/>
      </c>
      <c r="U2181" s="152" t="str">
        <f t="shared" si="1024"/>
        <v/>
      </c>
      <c r="V2181" s="152" t="str">
        <f t="shared" si="1025"/>
        <v/>
      </c>
      <c r="W2181" s="153" t="str">
        <f t="shared" si="1026"/>
        <v/>
      </c>
      <c r="X2181" s="153" t="str">
        <f t="shared" si="1027"/>
        <v/>
      </c>
      <c r="Y2181" s="153" t="str">
        <f t="shared" si="1028"/>
        <v/>
      </c>
      <c r="Z2181" s="153" t="str">
        <f t="shared" si="1029"/>
        <v/>
      </c>
      <c r="AA2181" s="152" t="str">
        <f t="shared" si="1030"/>
        <v/>
      </c>
      <c r="AB2181" s="152" t="str">
        <f t="shared" si="1031"/>
        <v/>
      </c>
      <c r="AC2181" s="154" t="str">
        <f t="shared" si="1042"/>
        <v/>
      </c>
      <c r="AD2181" s="154" t="str">
        <f t="shared" si="1043"/>
        <v/>
      </c>
      <c r="AE2181" s="3" t="str">
        <f t="shared" si="1044"/>
        <v/>
      </c>
      <c r="AF2181" s="3" t="str">
        <f t="shared" si="1045"/>
        <v/>
      </c>
      <c r="AG2181" s="3" t="str">
        <f t="shared" si="1046"/>
        <v/>
      </c>
      <c r="AH2181" s="4" t="str">
        <f t="shared" si="1047"/>
        <v/>
      </c>
      <c r="AI2181" s="75" t="str">
        <f t="shared" si="1048"/>
        <v/>
      </c>
      <c r="AJ2181" s="75" t="str">
        <f t="shared" si="1049"/>
        <v/>
      </c>
    </row>
    <row r="2182" spans="1:36">
      <c r="A2182" s="41" t="str">
        <f t="shared" si="1032"/>
        <v/>
      </c>
      <c r="B2182" s="150" t="str">
        <f>IF(ISNUMBER(A2182),INDEX('MetaTrader Import'!$H$13:$J$5893,TRUNC(((A2182-$A$39+1)-1)/3)+1,MOD((A2182-$A$39+1)-1,3)+1),"")</f>
        <v/>
      </c>
      <c r="C2182" s="43" t="str">
        <f t="shared" si="1033"/>
        <v/>
      </c>
      <c r="D2182" s="43" t="str">
        <f t="shared" ca="1" si="1023"/>
        <v/>
      </c>
      <c r="E2182" s="43" t="str">
        <f t="shared" si="1034"/>
        <v/>
      </c>
      <c r="F2182" s="43" t="str">
        <f t="shared" si="1035"/>
        <v/>
      </c>
      <c r="G2182" s="43" t="str">
        <f>IF(A2182&lt;&gt;"",IF(A2182&lt;Data!$G$11*0.25,$C$13/$G$32,IF(A2182&gt;Data!$G$11*0.25,$C$13,$C$13*10)),"")</f>
        <v/>
      </c>
      <c r="H2182" s="43" t="str">
        <f>IF(A2182&lt;&gt;"",IF(Data!$G$9="constant",$C$13,IF(Data!$G$9="squeeze",G2182,F2182)),"")</f>
        <v/>
      </c>
      <c r="I2182" s="38" t="str">
        <f ca="1">IF(ISNUMBER(A2182),NORMINV(RAND(),0,IF(AND(Data!$G$9="squeeze",A2182&lt;Data!$G$11*0.25),$H$32,1)*$C$30*$C$13)*($C$14*$C$12),"")</f>
        <v/>
      </c>
      <c r="J2182" s="42" t="str">
        <f ca="1">IFERROR(IF(Data!$C$6="Real",B2182,I2182+J2181+($C$14*$C$12)*(NORMINV(RAND(),$C$15,CHOOSE($G$13,$C$13,F2182,G2182)))),"")</f>
        <v/>
      </c>
      <c r="K2182" s="88" t="str">
        <f>IF(ISNUMBER(A2182), IF($G$16="fixed",$G$17,MIN(H2182*Data!$C$7*$C$16*0.5,$C$17*Data!$C$7))*$C$12,"")</f>
        <v/>
      </c>
      <c r="L2182" s="42" t="str">
        <f t="shared" ref="L2182:L2245" ca="1" si="1050">IFERROR(J2182,"")</f>
        <v/>
      </c>
      <c r="M2182" s="44" t="str">
        <f t="shared" ref="M2182:M2245" ca="1" si="1051">IFERROR(L2182+K2182*0.5,"")</f>
        <v/>
      </c>
      <c r="N2182" s="44" t="str">
        <f t="shared" ref="N2182:N2245" ca="1" si="1052">IFERROR(L2182-K2182*0.5,"")</f>
        <v/>
      </c>
      <c r="O2182" s="108" t="str">
        <f t="shared" si="1036"/>
        <v/>
      </c>
      <c r="P2182" s="102" t="str">
        <f t="shared" si="1037"/>
        <v/>
      </c>
      <c r="Q2182" s="102" t="str">
        <f t="shared" si="1038"/>
        <v/>
      </c>
      <c r="R2182" s="120" t="str">
        <f t="shared" si="1039"/>
        <v/>
      </c>
      <c r="S2182" s="54" t="str">
        <f t="shared" si="1040"/>
        <v/>
      </c>
      <c r="T2182" s="5" t="str">
        <f t="shared" si="1041"/>
        <v/>
      </c>
      <c r="U2182" s="152" t="str">
        <f t="shared" si="1024"/>
        <v/>
      </c>
      <c r="V2182" s="152" t="str">
        <f t="shared" si="1025"/>
        <v/>
      </c>
      <c r="W2182" s="153" t="str">
        <f t="shared" si="1026"/>
        <v/>
      </c>
      <c r="X2182" s="153" t="str">
        <f t="shared" si="1027"/>
        <v/>
      </c>
      <c r="Y2182" s="153" t="str">
        <f t="shared" si="1028"/>
        <v/>
      </c>
      <c r="Z2182" s="153" t="str">
        <f t="shared" si="1029"/>
        <v/>
      </c>
      <c r="AA2182" s="152" t="str">
        <f t="shared" si="1030"/>
        <v/>
      </c>
      <c r="AB2182" s="152" t="str">
        <f t="shared" si="1031"/>
        <v/>
      </c>
      <c r="AC2182" s="154" t="str">
        <f t="shared" si="1042"/>
        <v/>
      </c>
      <c r="AD2182" s="154" t="str">
        <f t="shared" si="1043"/>
        <v/>
      </c>
      <c r="AE2182" s="3" t="str">
        <f t="shared" si="1044"/>
        <v/>
      </c>
      <c r="AF2182" s="3" t="str">
        <f t="shared" si="1045"/>
        <v/>
      </c>
      <c r="AG2182" s="3" t="str">
        <f t="shared" si="1046"/>
        <v/>
      </c>
      <c r="AH2182" s="4" t="str">
        <f t="shared" si="1047"/>
        <v/>
      </c>
      <c r="AI2182" s="75" t="str">
        <f t="shared" si="1048"/>
        <v/>
      </c>
      <c r="AJ2182" s="75" t="str">
        <f t="shared" si="1049"/>
        <v/>
      </c>
    </row>
    <row r="2183" spans="1:36">
      <c r="A2183" s="41" t="str">
        <f t="shared" si="1032"/>
        <v/>
      </c>
      <c r="B2183" s="150" t="str">
        <f>IF(ISNUMBER(A2183),INDEX('MetaTrader Import'!$H$13:$J$5893,TRUNC(((A2183-$A$39+1)-1)/3)+1,MOD((A2183-$A$39+1)-1,3)+1),"")</f>
        <v/>
      </c>
      <c r="C2183" s="43" t="str">
        <f t="shared" si="1033"/>
        <v/>
      </c>
      <c r="D2183" s="43" t="str">
        <f t="shared" ca="1" si="1023"/>
        <v/>
      </c>
      <c r="E2183" s="43" t="str">
        <f t="shared" si="1034"/>
        <v/>
      </c>
      <c r="F2183" s="43" t="str">
        <f t="shared" si="1035"/>
        <v/>
      </c>
      <c r="G2183" s="43" t="str">
        <f>IF(A2183&lt;&gt;"",IF(A2183&lt;Data!$G$11*0.25,$C$13/$G$32,IF(A2183&gt;Data!$G$11*0.25,$C$13,$C$13*10)),"")</f>
        <v/>
      </c>
      <c r="H2183" s="43" t="str">
        <f>IF(A2183&lt;&gt;"",IF(Data!$G$9="constant",$C$13,IF(Data!$G$9="squeeze",G2183,F2183)),"")</f>
        <v/>
      </c>
      <c r="I2183" s="38" t="str">
        <f ca="1">IF(ISNUMBER(A2183),NORMINV(RAND(),0,IF(AND(Data!$G$9="squeeze",A2183&lt;Data!$G$11*0.25),$H$32,1)*$C$30*$C$13)*($C$14*$C$12),"")</f>
        <v/>
      </c>
      <c r="J2183" s="42" t="str">
        <f ca="1">IFERROR(IF(Data!$C$6="Real",B2183,I2183+J2182+($C$14*$C$12)*(NORMINV(RAND(),$C$15,CHOOSE($G$13,$C$13,F2183,G2183)))),"")</f>
        <v/>
      </c>
      <c r="K2183" s="88" t="str">
        <f>IF(ISNUMBER(A2183), IF($G$16="fixed",$G$17,MIN(H2183*Data!$C$7*$C$16*0.5,$C$17*Data!$C$7))*$C$12,"")</f>
        <v/>
      </c>
      <c r="L2183" s="42" t="str">
        <f t="shared" ca="1" si="1050"/>
        <v/>
      </c>
      <c r="M2183" s="44" t="str">
        <f t="shared" ca="1" si="1051"/>
        <v/>
      </c>
      <c r="N2183" s="44" t="str">
        <f t="shared" ca="1" si="1052"/>
        <v/>
      </c>
      <c r="O2183" s="108" t="str">
        <f t="shared" si="1036"/>
        <v/>
      </c>
      <c r="P2183" s="102" t="str">
        <f t="shared" si="1037"/>
        <v/>
      </c>
      <c r="Q2183" s="102" t="str">
        <f t="shared" si="1038"/>
        <v/>
      </c>
      <c r="R2183" s="120" t="str">
        <f t="shared" si="1039"/>
        <v/>
      </c>
      <c r="S2183" s="54" t="str">
        <f t="shared" si="1040"/>
        <v/>
      </c>
      <c r="T2183" s="5" t="str">
        <f t="shared" si="1041"/>
        <v/>
      </c>
      <c r="U2183" s="152" t="str">
        <f t="shared" si="1024"/>
        <v/>
      </c>
      <c r="V2183" s="152" t="str">
        <f t="shared" si="1025"/>
        <v/>
      </c>
      <c r="W2183" s="153" t="str">
        <f t="shared" si="1026"/>
        <v/>
      </c>
      <c r="X2183" s="153" t="str">
        <f t="shared" si="1027"/>
        <v/>
      </c>
      <c r="Y2183" s="153" t="str">
        <f t="shared" si="1028"/>
        <v/>
      </c>
      <c r="Z2183" s="153" t="str">
        <f t="shared" si="1029"/>
        <v/>
      </c>
      <c r="AA2183" s="152" t="str">
        <f t="shared" si="1030"/>
        <v/>
      </c>
      <c r="AB2183" s="152" t="str">
        <f t="shared" si="1031"/>
        <v/>
      </c>
      <c r="AC2183" s="154" t="str">
        <f t="shared" si="1042"/>
        <v/>
      </c>
      <c r="AD2183" s="154" t="str">
        <f t="shared" si="1043"/>
        <v/>
      </c>
      <c r="AE2183" s="3" t="str">
        <f t="shared" si="1044"/>
        <v/>
      </c>
      <c r="AF2183" s="3" t="str">
        <f t="shared" si="1045"/>
        <v/>
      </c>
      <c r="AG2183" s="3" t="str">
        <f t="shared" si="1046"/>
        <v/>
      </c>
      <c r="AH2183" s="4" t="str">
        <f t="shared" si="1047"/>
        <v/>
      </c>
      <c r="AI2183" s="75" t="str">
        <f t="shared" si="1048"/>
        <v/>
      </c>
      <c r="AJ2183" s="75" t="str">
        <f t="shared" si="1049"/>
        <v/>
      </c>
    </row>
    <row r="2184" spans="1:36">
      <c r="A2184" s="41" t="str">
        <f t="shared" si="1032"/>
        <v/>
      </c>
      <c r="B2184" s="150" t="str">
        <f>IF(ISNUMBER(A2184),INDEX('MetaTrader Import'!$H$13:$J$5893,TRUNC(((A2184-$A$39+1)-1)/3)+1,MOD((A2184-$A$39+1)-1,3)+1),"")</f>
        <v/>
      </c>
      <c r="C2184" s="43" t="str">
        <f t="shared" si="1033"/>
        <v/>
      </c>
      <c r="D2184" s="43" t="str">
        <f t="shared" ca="1" si="1023"/>
        <v/>
      </c>
      <c r="E2184" s="43" t="str">
        <f t="shared" si="1034"/>
        <v/>
      </c>
      <c r="F2184" s="43" t="str">
        <f t="shared" si="1035"/>
        <v/>
      </c>
      <c r="G2184" s="43" t="str">
        <f>IF(A2184&lt;&gt;"",IF(A2184&lt;Data!$G$11*0.25,$C$13/$G$32,IF(A2184&gt;Data!$G$11*0.25,$C$13,$C$13*10)),"")</f>
        <v/>
      </c>
      <c r="H2184" s="43" t="str">
        <f>IF(A2184&lt;&gt;"",IF(Data!$G$9="constant",$C$13,IF(Data!$G$9="squeeze",G2184,F2184)),"")</f>
        <v/>
      </c>
      <c r="I2184" s="38" t="str">
        <f ca="1">IF(ISNUMBER(A2184),NORMINV(RAND(),0,IF(AND(Data!$G$9="squeeze",A2184&lt;Data!$G$11*0.25),$H$32,1)*$C$30*$C$13)*($C$14*$C$12),"")</f>
        <v/>
      </c>
      <c r="J2184" s="42" t="str">
        <f ca="1">IFERROR(IF(Data!$C$6="Real",B2184,I2184+J2183+($C$14*$C$12)*(NORMINV(RAND(),$C$15,CHOOSE($G$13,$C$13,F2184,G2184)))),"")</f>
        <v/>
      </c>
      <c r="K2184" s="88" t="str">
        <f>IF(ISNUMBER(A2184), IF($G$16="fixed",$G$17,MIN(H2184*Data!$C$7*$C$16*0.5,$C$17*Data!$C$7))*$C$12,"")</f>
        <v/>
      </c>
      <c r="L2184" s="42" t="str">
        <f t="shared" ca="1" si="1050"/>
        <v/>
      </c>
      <c r="M2184" s="44" t="str">
        <f t="shared" ca="1" si="1051"/>
        <v/>
      </c>
      <c r="N2184" s="44" t="str">
        <f t="shared" ca="1" si="1052"/>
        <v/>
      </c>
      <c r="O2184" s="108" t="str">
        <f t="shared" si="1036"/>
        <v/>
      </c>
      <c r="P2184" s="102" t="str">
        <f t="shared" si="1037"/>
        <v/>
      </c>
      <c r="Q2184" s="102" t="str">
        <f t="shared" si="1038"/>
        <v/>
      </c>
      <c r="R2184" s="120" t="str">
        <f t="shared" si="1039"/>
        <v/>
      </c>
      <c r="S2184" s="54" t="str">
        <f t="shared" si="1040"/>
        <v/>
      </c>
      <c r="T2184" s="5" t="str">
        <f t="shared" si="1041"/>
        <v/>
      </c>
      <c r="U2184" s="152" t="str">
        <f t="shared" si="1024"/>
        <v/>
      </c>
      <c r="V2184" s="152" t="str">
        <f t="shared" si="1025"/>
        <v/>
      </c>
      <c r="W2184" s="153" t="str">
        <f t="shared" si="1026"/>
        <v/>
      </c>
      <c r="X2184" s="153" t="str">
        <f t="shared" si="1027"/>
        <v/>
      </c>
      <c r="Y2184" s="153" t="str">
        <f t="shared" si="1028"/>
        <v/>
      </c>
      <c r="Z2184" s="153" t="str">
        <f t="shared" si="1029"/>
        <v/>
      </c>
      <c r="AA2184" s="152" t="str">
        <f t="shared" si="1030"/>
        <v/>
      </c>
      <c r="AB2184" s="152" t="str">
        <f t="shared" si="1031"/>
        <v/>
      </c>
      <c r="AC2184" s="154" t="str">
        <f t="shared" si="1042"/>
        <v/>
      </c>
      <c r="AD2184" s="154" t="str">
        <f t="shared" si="1043"/>
        <v/>
      </c>
      <c r="AE2184" s="3" t="str">
        <f t="shared" si="1044"/>
        <v/>
      </c>
      <c r="AF2184" s="3" t="str">
        <f t="shared" si="1045"/>
        <v/>
      </c>
      <c r="AG2184" s="3" t="str">
        <f t="shared" si="1046"/>
        <v/>
      </c>
      <c r="AH2184" s="4" t="str">
        <f t="shared" si="1047"/>
        <v/>
      </c>
      <c r="AI2184" s="75" t="str">
        <f t="shared" si="1048"/>
        <v/>
      </c>
      <c r="AJ2184" s="75" t="str">
        <f t="shared" si="1049"/>
        <v/>
      </c>
    </row>
    <row r="2185" spans="1:36">
      <c r="A2185" s="41" t="str">
        <f t="shared" si="1032"/>
        <v/>
      </c>
      <c r="B2185" s="150" t="str">
        <f>IF(ISNUMBER(A2185),INDEX('MetaTrader Import'!$H$13:$J$5893,TRUNC(((A2185-$A$39+1)-1)/3)+1,MOD((A2185-$A$39+1)-1,3)+1),"")</f>
        <v/>
      </c>
      <c r="C2185" s="43" t="str">
        <f t="shared" si="1033"/>
        <v/>
      </c>
      <c r="D2185" s="43" t="str">
        <f t="shared" ca="1" si="1023"/>
        <v/>
      </c>
      <c r="E2185" s="43" t="str">
        <f t="shared" si="1034"/>
        <v/>
      </c>
      <c r="F2185" s="43" t="str">
        <f t="shared" si="1035"/>
        <v/>
      </c>
      <c r="G2185" s="43" t="str">
        <f>IF(A2185&lt;&gt;"",IF(A2185&lt;Data!$G$11*0.25,$C$13/$G$32,IF(A2185&gt;Data!$G$11*0.25,$C$13,$C$13*10)),"")</f>
        <v/>
      </c>
      <c r="H2185" s="43" t="str">
        <f>IF(A2185&lt;&gt;"",IF(Data!$G$9="constant",$C$13,IF(Data!$G$9="squeeze",G2185,F2185)),"")</f>
        <v/>
      </c>
      <c r="I2185" s="38" t="str">
        <f ca="1">IF(ISNUMBER(A2185),NORMINV(RAND(),0,IF(AND(Data!$G$9="squeeze",A2185&lt;Data!$G$11*0.25),$H$32,1)*$C$30*$C$13)*($C$14*$C$12),"")</f>
        <v/>
      </c>
      <c r="J2185" s="42" t="str">
        <f ca="1">IFERROR(IF(Data!$C$6="Real",B2185,I2185+J2184+($C$14*$C$12)*(NORMINV(RAND(),$C$15,CHOOSE($G$13,$C$13,F2185,G2185)))),"")</f>
        <v/>
      </c>
      <c r="K2185" s="88" t="str">
        <f>IF(ISNUMBER(A2185), IF($G$16="fixed",$G$17,MIN(H2185*Data!$C$7*$C$16*0.5,$C$17*Data!$C$7))*$C$12,"")</f>
        <v/>
      </c>
      <c r="L2185" s="42" t="str">
        <f t="shared" ca="1" si="1050"/>
        <v/>
      </c>
      <c r="M2185" s="44" t="str">
        <f t="shared" ca="1" si="1051"/>
        <v/>
      </c>
      <c r="N2185" s="44" t="str">
        <f t="shared" ca="1" si="1052"/>
        <v/>
      </c>
      <c r="O2185" s="108" t="str">
        <f t="shared" si="1036"/>
        <v/>
      </c>
      <c r="P2185" s="102" t="str">
        <f t="shared" si="1037"/>
        <v/>
      </c>
      <c r="Q2185" s="102" t="str">
        <f t="shared" si="1038"/>
        <v/>
      </c>
      <c r="R2185" s="120" t="str">
        <f t="shared" si="1039"/>
        <v/>
      </c>
      <c r="S2185" s="54" t="str">
        <f t="shared" si="1040"/>
        <v/>
      </c>
      <c r="T2185" s="5" t="str">
        <f t="shared" si="1041"/>
        <v/>
      </c>
      <c r="U2185" s="152" t="str">
        <f t="shared" si="1024"/>
        <v/>
      </c>
      <c r="V2185" s="152" t="str">
        <f t="shared" si="1025"/>
        <v/>
      </c>
      <c r="W2185" s="153" t="str">
        <f t="shared" si="1026"/>
        <v/>
      </c>
      <c r="X2185" s="153" t="str">
        <f t="shared" si="1027"/>
        <v/>
      </c>
      <c r="Y2185" s="153" t="str">
        <f t="shared" si="1028"/>
        <v/>
      </c>
      <c r="Z2185" s="153" t="str">
        <f t="shared" si="1029"/>
        <v/>
      </c>
      <c r="AA2185" s="152" t="str">
        <f t="shared" si="1030"/>
        <v/>
      </c>
      <c r="AB2185" s="152" t="str">
        <f t="shared" si="1031"/>
        <v/>
      </c>
      <c r="AC2185" s="154" t="str">
        <f t="shared" si="1042"/>
        <v/>
      </c>
      <c r="AD2185" s="154" t="str">
        <f t="shared" si="1043"/>
        <v/>
      </c>
      <c r="AE2185" s="3" t="str">
        <f t="shared" si="1044"/>
        <v/>
      </c>
      <c r="AF2185" s="3" t="str">
        <f t="shared" si="1045"/>
        <v/>
      </c>
      <c r="AG2185" s="3" t="str">
        <f t="shared" si="1046"/>
        <v/>
      </c>
      <c r="AH2185" s="4" t="str">
        <f t="shared" si="1047"/>
        <v/>
      </c>
      <c r="AI2185" s="75" t="str">
        <f t="shared" si="1048"/>
        <v/>
      </c>
      <c r="AJ2185" s="75" t="str">
        <f t="shared" si="1049"/>
        <v/>
      </c>
    </row>
    <row r="2186" spans="1:36">
      <c r="A2186" s="41" t="str">
        <f t="shared" si="1032"/>
        <v/>
      </c>
      <c r="B2186" s="150" t="str">
        <f>IF(ISNUMBER(A2186),INDEX('MetaTrader Import'!$H$13:$J$5893,TRUNC(((A2186-$A$39+1)-1)/3)+1,MOD((A2186-$A$39+1)-1,3)+1),"")</f>
        <v/>
      </c>
      <c r="C2186" s="43" t="str">
        <f t="shared" si="1033"/>
        <v/>
      </c>
      <c r="D2186" s="43" t="str">
        <f t="shared" ca="1" si="1023"/>
        <v/>
      </c>
      <c r="E2186" s="43" t="str">
        <f t="shared" si="1034"/>
        <v/>
      </c>
      <c r="F2186" s="43" t="str">
        <f t="shared" si="1035"/>
        <v/>
      </c>
      <c r="G2186" s="43" t="str">
        <f>IF(A2186&lt;&gt;"",IF(A2186&lt;Data!$G$11*0.25,$C$13/$G$32,IF(A2186&gt;Data!$G$11*0.25,$C$13,$C$13*10)),"")</f>
        <v/>
      </c>
      <c r="H2186" s="43" t="str">
        <f>IF(A2186&lt;&gt;"",IF(Data!$G$9="constant",$C$13,IF(Data!$G$9="squeeze",G2186,F2186)),"")</f>
        <v/>
      </c>
      <c r="I2186" s="38" t="str">
        <f ca="1">IF(ISNUMBER(A2186),NORMINV(RAND(),0,IF(AND(Data!$G$9="squeeze",A2186&lt;Data!$G$11*0.25),$H$32,1)*$C$30*$C$13)*($C$14*$C$12),"")</f>
        <v/>
      </c>
      <c r="J2186" s="42" t="str">
        <f ca="1">IFERROR(IF(Data!$C$6="Real",B2186,I2186+J2185+($C$14*$C$12)*(NORMINV(RAND(),$C$15,CHOOSE($G$13,$C$13,F2186,G2186)))),"")</f>
        <v/>
      </c>
      <c r="K2186" s="88" t="str">
        <f>IF(ISNUMBER(A2186), IF($G$16="fixed",$G$17,MIN(H2186*Data!$C$7*$C$16*0.5,$C$17*Data!$C$7))*$C$12,"")</f>
        <v/>
      </c>
      <c r="L2186" s="42" t="str">
        <f t="shared" ca="1" si="1050"/>
        <v/>
      </c>
      <c r="M2186" s="44" t="str">
        <f t="shared" ca="1" si="1051"/>
        <v/>
      </c>
      <c r="N2186" s="44" t="str">
        <f t="shared" ca="1" si="1052"/>
        <v/>
      </c>
      <c r="O2186" s="108" t="str">
        <f t="shared" si="1036"/>
        <v/>
      </c>
      <c r="P2186" s="102" t="str">
        <f t="shared" si="1037"/>
        <v/>
      </c>
      <c r="Q2186" s="102" t="str">
        <f t="shared" si="1038"/>
        <v/>
      </c>
      <c r="R2186" s="120" t="str">
        <f t="shared" si="1039"/>
        <v/>
      </c>
      <c r="S2186" s="54" t="str">
        <f t="shared" si="1040"/>
        <v/>
      </c>
      <c r="T2186" s="5" t="str">
        <f t="shared" si="1041"/>
        <v/>
      </c>
      <c r="U2186" s="152" t="str">
        <f t="shared" si="1024"/>
        <v/>
      </c>
      <c r="V2186" s="152" t="str">
        <f t="shared" si="1025"/>
        <v/>
      </c>
      <c r="W2186" s="153" t="str">
        <f t="shared" si="1026"/>
        <v/>
      </c>
      <c r="X2186" s="153" t="str">
        <f t="shared" si="1027"/>
        <v/>
      </c>
      <c r="Y2186" s="153" t="str">
        <f t="shared" si="1028"/>
        <v/>
      </c>
      <c r="Z2186" s="153" t="str">
        <f t="shared" si="1029"/>
        <v/>
      </c>
      <c r="AA2186" s="152" t="str">
        <f t="shared" si="1030"/>
        <v/>
      </c>
      <c r="AB2186" s="152" t="str">
        <f t="shared" si="1031"/>
        <v/>
      </c>
      <c r="AC2186" s="154" t="str">
        <f t="shared" si="1042"/>
        <v/>
      </c>
      <c r="AD2186" s="154" t="str">
        <f t="shared" si="1043"/>
        <v/>
      </c>
      <c r="AE2186" s="3" t="str">
        <f t="shared" si="1044"/>
        <v/>
      </c>
      <c r="AF2186" s="3" t="str">
        <f t="shared" si="1045"/>
        <v/>
      </c>
      <c r="AG2186" s="3" t="str">
        <f t="shared" si="1046"/>
        <v/>
      </c>
      <c r="AH2186" s="4" t="str">
        <f t="shared" si="1047"/>
        <v/>
      </c>
      <c r="AI2186" s="75" t="str">
        <f t="shared" si="1048"/>
        <v/>
      </c>
      <c r="AJ2186" s="75" t="str">
        <f t="shared" si="1049"/>
        <v/>
      </c>
    </row>
    <row r="2187" spans="1:36">
      <c r="A2187" s="41" t="str">
        <f t="shared" si="1032"/>
        <v/>
      </c>
      <c r="B2187" s="150" t="str">
        <f>IF(ISNUMBER(A2187),INDEX('MetaTrader Import'!$H$13:$J$5893,TRUNC(((A2187-$A$39+1)-1)/3)+1,MOD((A2187-$A$39+1)-1,3)+1),"")</f>
        <v/>
      </c>
      <c r="C2187" s="43" t="str">
        <f t="shared" si="1033"/>
        <v/>
      </c>
      <c r="D2187" s="43" t="str">
        <f t="shared" ca="1" si="1023"/>
        <v/>
      </c>
      <c r="E2187" s="43" t="str">
        <f t="shared" si="1034"/>
        <v/>
      </c>
      <c r="F2187" s="43" t="str">
        <f t="shared" si="1035"/>
        <v/>
      </c>
      <c r="G2187" s="43" t="str">
        <f>IF(A2187&lt;&gt;"",IF(A2187&lt;Data!$G$11*0.25,$C$13/$G$32,IF(A2187&gt;Data!$G$11*0.25,$C$13,$C$13*10)),"")</f>
        <v/>
      </c>
      <c r="H2187" s="43" t="str">
        <f>IF(A2187&lt;&gt;"",IF(Data!$G$9="constant",$C$13,IF(Data!$G$9="squeeze",G2187,F2187)),"")</f>
        <v/>
      </c>
      <c r="I2187" s="38" t="str">
        <f ca="1">IF(ISNUMBER(A2187),NORMINV(RAND(),0,IF(AND(Data!$G$9="squeeze",A2187&lt;Data!$G$11*0.25),$H$32,1)*$C$30*$C$13)*($C$14*$C$12),"")</f>
        <v/>
      </c>
      <c r="J2187" s="42" t="str">
        <f ca="1">IFERROR(IF(Data!$C$6="Real",B2187,I2187+J2186+($C$14*$C$12)*(NORMINV(RAND(),$C$15,CHOOSE($G$13,$C$13,F2187,G2187)))),"")</f>
        <v/>
      </c>
      <c r="K2187" s="88" t="str">
        <f>IF(ISNUMBER(A2187), IF($G$16="fixed",$G$17,MIN(H2187*Data!$C$7*$C$16*0.5,$C$17*Data!$C$7))*$C$12,"")</f>
        <v/>
      </c>
      <c r="L2187" s="42" t="str">
        <f t="shared" ca="1" si="1050"/>
        <v/>
      </c>
      <c r="M2187" s="44" t="str">
        <f t="shared" ca="1" si="1051"/>
        <v/>
      </c>
      <c r="N2187" s="44" t="str">
        <f t="shared" ca="1" si="1052"/>
        <v/>
      </c>
      <c r="O2187" s="108" t="str">
        <f t="shared" si="1036"/>
        <v/>
      </c>
      <c r="P2187" s="102" t="str">
        <f t="shared" si="1037"/>
        <v/>
      </c>
      <c r="Q2187" s="102" t="str">
        <f t="shared" si="1038"/>
        <v/>
      </c>
      <c r="R2187" s="120" t="str">
        <f t="shared" si="1039"/>
        <v/>
      </c>
      <c r="S2187" s="54" t="str">
        <f t="shared" si="1040"/>
        <v/>
      </c>
      <c r="T2187" s="5" t="str">
        <f t="shared" si="1041"/>
        <v/>
      </c>
      <c r="U2187" s="152" t="str">
        <f t="shared" si="1024"/>
        <v/>
      </c>
      <c r="V2187" s="152" t="str">
        <f t="shared" si="1025"/>
        <v/>
      </c>
      <c r="W2187" s="153" t="str">
        <f t="shared" si="1026"/>
        <v/>
      </c>
      <c r="X2187" s="153" t="str">
        <f t="shared" si="1027"/>
        <v/>
      </c>
      <c r="Y2187" s="153" t="str">
        <f t="shared" si="1028"/>
        <v/>
      </c>
      <c r="Z2187" s="153" t="str">
        <f t="shared" si="1029"/>
        <v/>
      </c>
      <c r="AA2187" s="152" t="str">
        <f t="shared" si="1030"/>
        <v/>
      </c>
      <c r="AB2187" s="152" t="str">
        <f t="shared" si="1031"/>
        <v/>
      </c>
      <c r="AC2187" s="154" t="str">
        <f t="shared" si="1042"/>
        <v/>
      </c>
      <c r="AD2187" s="154" t="str">
        <f t="shared" si="1043"/>
        <v/>
      </c>
      <c r="AE2187" s="3" t="str">
        <f t="shared" si="1044"/>
        <v/>
      </c>
      <c r="AF2187" s="3" t="str">
        <f t="shared" si="1045"/>
        <v/>
      </c>
      <c r="AG2187" s="3" t="str">
        <f t="shared" si="1046"/>
        <v/>
      </c>
      <c r="AH2187" s="4" t="str">
        <f t="shared" si="1047"/>
        <v/>
      </c>
      <c r="AI2187" s="75" t="str">
        <f t="shared" si="1048"/>
        <v/>
      </c>
      <c r="AJ2187" s="75" t="str">
        <f t="shared" si="1049"/>
        <v/>
      </c>
    </row>
    <row r="2188" spans="1:36">
      <c r="A2188" s="41" t="str">
        <f t="shared" si="1032"/>
        <v/>
      </c>
      <c r="B2188" s="150" t="str">
        <f>IF(ISNUMBER(A2188),INDEX('MetaTrader Import'!$H$13:$J$5893,TRUNC(((A2188-$A$39+1)-1)/3)+1,MOD((A2188-$A$39+1)-1,3)+1),"")</f>
        <v/>
      </c>
      <c r="C2188" s="43" t="str">
        <f t="shared" si="1033"/>
        <v/>
      </c>
      <c r="D2188" s="43" t="str">
        <f t="shared" ca="1" si="1023"/>
        <v/>
      </c>
      <c r="E2188" s="43" t="str">
        <f t="shared" si="1034"/>
        <v/>
      </c>
      <c r="F2188" s="43" t="str">
        <f t="shared" si="1035"/>
        <v/>
      </c>
      <c r="G2188" s="43" t="str">
        <f>IF(A2188&lt;&gt;"",IF(A2188&lt;Data!$G$11*0.25,$C$13/$G$32,IF(A2188&gt;Data!$G$11*0.25,$C$13,$C$13*10)),"")</f>
        <v/>
      </c>
      <c r="H2188" s="43" t="str">
        <f>IF(A2188&lt;&gt;"",IF(Data!$G$9="constant",$C$13,IF(Data!$G$9="squeeze",G2188,F2188)),"")</f>
        <v/>
      </c>
      <c r="I2188" s="38" t="str">
        <f ca="1">IF(ISNUMBER(A2188),NORMINV(RAND(),0,IF(AND(Data!$G$9="squeeze",A2188&lt;Data!$G$11*0.25),$H$32,1)*$C$30*$C$13)*($C$14*$C$12),"")</f>
        <v/>
      </c>
      <c r="J2188" s="42" t="str">
        <f ca="1">IFERROR(IF(Data!$C$6="Real",B2188,I2188+J2187+($C$14*$C$12)*(NORMINV(RAND(),$C$15,CHOOSE($G$13,$C$13,F2188,G2188)))),"")</f>
        <v/>
      </c>
      <c r="K2188" s="88" t="str">
        <f>IF(ISNUMBER(A2188), IF($G$16="fixed",$G$17,MIN(H2188*Data!$C$7*$C$16*0.5,$C$17*Data!$C$7))*$C$12,"")</f>
        <v/>
      </c>
      <c r="L2188" s="42" t="str">
        <f t="shared" ca="1" si="1050"/>
        <v/>
      </c>
      <c r="M2188" s="44" t="str">
        <f t="shared" ca="1" si="1051"/>
        <v/>
      </c>
      <c r="N2188" s="44" t="str">
        <f t="shared" ca="1" si="1052"/>
        <v/>
      </c>
      <c r="O2188" s="108" t="str">
        <f t="shared" si="1036"/>
        <v/>
      </c>
      <c r="P2188" s="102" t="str">
        <f t="shared" si="1037"/>
        <v/>
      </c>
      <c r="Q2188" s="102" t="str">
        <f t="shared" si="1038"/>
        <v/>
      </c>
      <c r="R2188" s="120" t="str">
        <f t="shared" si="1039"/>
        <v/>
      </c>
      <c r="S2188" s="54" t="str">
        <f t="shared" si="1040"/>
        <v/>
      </c>
      <c r="T2188" s="5" t="str">
        <f t="shared" si="1041"/>
        <v/>
      </c>
      <c r="U2188" s="152" t="str">
        <f t="shared" si="1024"/>
        <v/>
      </c>
      <c r="V2188" s="152" t="str">
        <f t="shared" si="1025"/>
        <v/>
      </c>
      <c r="W2188" s="153" t="str">
        <f t="shared" si="1026"/>
        <v/>
      </c>
      <c r="X2188" s="153" t="str">
        <f t="shared" si="1027"/>
        <v/>
      </c>
      <c r="Y2188" s="153" t="str">
        <f t="shared" si="1028"/>
        <v/>
      </c>
      <c r="Z2188" s="153" t="str">
        <f t="shared" si="1029"/>
        <v/>
      </c>
      <c r="AA2188" s="152" t="str">
        <f t="shared" si="1030"/>
        <v/>
      </c>
      <c r="AB2188" s="152" t="str">
        <f t="shared" si="1031"/>
        <v/>
      </c>
      <c r="AC2188" s="154" t="str">
        <f t="shared" si="1042"/>
        <v/>
      </c>
      <c r="AD2188" s="154" t="str">
        <f t="shared" si="1043"/>
        <v/>
      </c>
      <c r="AE2188" s="3" t="str">
        <f t="shared" si="1044"/>
        <v/>
      </c>
      <c r="AF2188" s="3" t="str">
        <f t="shared" si="1045"/>
        <v/>
      </c>
      <c r="AG2188" s="3" t="str">
        <f t="shared" si="1046"/>
        <v/>
      </c>
      <c r="AH2188" s="4" t="str">
        <f t="shared" si="1047"/>
        <v/>
      </c>
      <c r="AI2188" s="75" t="str">
        <f t="shared" si="1048"/>
        <v/>
      </c>
      <c r="AJ2188" s="75" t="str">
        <f t="shared" si="1049"/>
        <v/>
      </c>
    </row>
    <row r="2189" spans="1:36">
      <c r="A2189" s="41" t="str">
        <f t="shared" si="1032"/>
        <v/>
      </c>
      <c r="B2189" s="150" t="str">
        <f>IF(ISNUMBER(A2189),INDEX('MetaTrader Import'!$H$13:$J$5893,TRUNC(((A2189-$A$39+1)-1)/3)+1,MOD((A2189-$A$39+1)-1,3)+1),"")</f>
        <v/>
      </c>
      <c r="C2189" s="43" t="str">
        <f t="shared" si="1033"/>
        <v/>
      </c>
      <c r="D2189" s="43" t="str">
        <f t="shared" ca="1" si="1023"/>
        <v/>
      </c>
      <c r="E2189" s="43" t="str">
        <f t="shared" si="1034"/>
        <v/>
      </c>
      <c r="F2189" s="43" t="str">
        <f t="shared" si="1035"/>
        <v/>
      </c>
      <c r="G2189" s="43" t="str">
        <f>IF(A2189&lt;&gt;"",IF(A2189&lt;Data!$G$11*0.25,$C$13/$G$32,IF(A2189&gt;Data!$G$11*0.25,$C$13,$C$13*10)),"")</f>
        <v/>
      </c>
      <c r="H2189" s="43" t="str">
        <f>IF(A2189&lt;&gt;"",IF(Data!$G$9="constant",$C$13,IF(Data!$G$9="squeeze",G2189,F2189)),"")</f>
        <v/>
      </c>
      <c r="I2189" s="38" t="str">
        <f ca="1">IF(ISNUMBER(A2189),NORMINV(RAND(),0,IF(AND(Data!$G$9="squeeze",A2189&lt;Data!$G$11*0.25),$H$32,1)*$C$30*$C$13)*($C$14*$C$12),"")</f>
        <v/>
      </c>
      <c r="J2189" s="42" t="str">
        <f ca="1">IFERROR(IF(Data!$C$6="Real",B2189,I2189+J2188+($C$14*$C$12)*(NORMINV(RAND(),$C$15,CHOOSE($G$13,$C$13,F2189,G2189)))),"")</f>
        <v/>
      </c>
      <c r="K2189" s="88" t="str">
        <f>IF(ISNUMBER(A2189), IF($G$16="fixed",$G$17,MIN(H2189*Data!$C$7*$C$16*0.5,$C$17*Data!$C$7))*$C$12,"")</f>
        <v/>
      </c>
      <c r="L2189" s="42" t="str">
        <f t="shared" ca="1" si="1050"/>
        <v/>
      </c>
      <c r="M2189" s="44" t="str">
        <f t="shared" ca="1" si="1051"/>
        <v/>
      </c>
      <c r="N2189" s="44" t="str">
        <f t="shared" ca="1" si="1052"/>
        <v/>
      </c>
      <c r="O2189" s="108" t="str">
        <f t="shared" si="1036"/>
        <v/>
      </c>
      <c r="P2189" s="102" t="str">
        <f t="shared" si="1037"/>
        <v/>
      </c>
      <c r="Q2189" s="102" t="str">
        <f t="shared" si="1038"/>
        <v/>
      </c>
      <c r="R2189" s="120" t="str">
        <f t="shared" si="1039"/>
        <v/>
      </c>
      <c r="S2189" s="54" t="str">
        <f t="shared" si="1040"/>
        <v/>
      </c>
      <c r="T2189" s="5" t="str">
        <f t="shared" si="1041"/>
        <v/>
      </c>
      <c r="U2189" s="152" t="str">
        <f t="shared" si="1024"/>
        <v/>
      </c>
      <c r="V2189" s="152" t="str">
        <f t="shared" si="1025"/>
        <v/>
      </c>
      <c r="W2189" s="153" t="str">
        <f t="shared" si="1026"/>
        <v/>
      </c>
      <c r="X2189" s="153" t="str">
        <f t="shared" si="1027"/>
        <v/>
      </c>
      <c r="Y2189" s="153" t="str">
        <f t="shared" si="1028"/>
        <v/>
      </c>
      <c r="Z2189" s="153" t="str">
        <f t="shared" si="1029"/>
        <v/>
      </c>
      <c r="AA2189" s="152" t="str">
        <f t="shared" si="1030"/>
        <v/>
      </c>
      <c r="AB2189" s="152" t="str">
        <f t="shared" si="1031"/>
        <v/>
      </c>
      <c r="AC2189" s="154" t="str">
        <f t="shared" si="1042"/>
        <v/>
      </c>
      <c r="AD2189" s="154" t="str">
        <f t="shared" si="1043"/>
        <v/>
      </c>
      <c r="AE2189" s="3" t="str">
        <f t="shared" si="1044"/>
        <v/>
      </c>
      <c r="AF2189" s="3" t="str">
        <f t="shared" si="1045"/>
        <v/>
      </c>
      <c r="AG2189" s="3" t="str">
        <f t="shared" si="1046"/>
        <v/>
      </c>
      <c r="AH2189" s="4" t="str">
        <f t="shared" si="1047"/>
        <v/>
      </c>
      <c r="AI2189" s="75" t="str">
        <f t="shared" si="1048"/>
        <v/>
      </c>
      <c r="AJ2189" s="75" t="str">
        <f t="shared" si="1049"/>
        <v/>
      </c>
    </row>
    <row r="2190" spans="1:36">
      <c r="A2190" s="41" t="str">
        <f t="shared" si="1032"/>
        <v/>
      </c>
      <c r="B2190" s="150" t="str">
        <f>IF(ISNUMBER(A2190),INDEX('MetaTrader Import'!$H$13:$J$5893,TRUNC(((A2190-$A$39+1)-1)/3)+1,MOD((A2190-$A$39+1)-1,3)+1),"")</f>
        <v/>
      </c>
      <c r="C2190" s="43" t="str">
        <f t="shared" si="1033"/>
        <v/>
      </c>
      <c r="D2190" s="43" t="str">
        <f t="shared" ca="1" si="1023"/>
        <v/>
      </c>
      <c r="E2190" s="43" t="str">
        <f t="shared" si="1034"/>
        <v/>
      </c>
      <c r="F2190" s="43" t="str">
        <f t="shared" si="1035"/>
        <v/>
      </c>
      <c r="G2190" s="43" t="str">
        <f>IF(A2190&lt;&gt;"",IF(A2190&lt;Data!$G$11*0.25,$C$13/$G$32,IF(A2190&gt;Data!$G$11*0.25,$C$13,$C$13*10)),"")</f>
        <v/>
      </c>
      <c r="H2190" s="43" t="str">
        <f>IF(A2190&lt;&gt;"",IF(Data!$G$9="constant",$C$13,IF(Data!$G$9="squeeze",G2190,F2190)),"")</f>
        <v/>
      </c>
      <c r="I2190" s="38" t="str">
        <f ca="1">IF(ISNUMBER(A2190),NORMINV(RAND(),0,IF(AND(Data!$G$9="squeeze",A2190&lt;Data!$G$11*0.25),$H$32,1)*$C$30*$C$13)*($C$14*$C$12),"")</f>
        <v/>
      </c>
      <c r="J2190" s="42" t="str">
        <f ca="1">IFERROR(IF(Data!$C$6="Real",B2190,I2190+J2189+($C$14*$C$12)*(NORMINV(RAND(),$C$15,CHOOSE($G$13,$C$13,F2190,G2190)))),"")</f>
        <v/>
      </c>
      <c r="K2190" s="88" t="str">
        <f>IF(ISNUMBER(A2190), IF($G$16="fixed",$G$17,MIN(H2190*Data!$C$7*$C$16*0.5,$C$17*Data!$C$7))*$C$12,"")</f>
        <v/>
      </c>
      <c r="L2190" s="42" t="str">
        <f t="shared" ca="1" si="1050"/>
        <v/>
      </c>
      <c r="M2190" s="44" t="str">
        <f t="shared" ca="1" si="1051"/>
        <v/>
      </c>
      <c r="N2190" s="44" t="str">
        <f t="shared" ca="1" si="1052"/>
        <v/>
      </c>
      <c r="O2190" s="108" t="str">
        <f t="shared" si="1036"/>
        <v/>
      </c>
      <c r="P2190" s="102" t="str">
        <f t="shared" si="1037"/>
        <v/>
      </c>
      <c r="Q2190" s="102" t="str">
        <f t="shared" si="1038"/>
        <v/>
      </c>
      <c r="R2190" s="120" t="str">
        <f t="shared" si="1039"/>
        <v/>
      </c>
      <c r="S2190" s="54" t="str">
        <f t="shared" si="1040"/>
        <v/>
      </c>
      <c r="T2190" s="5" t="str">
        <f t="shared" si="1041"/>
        <v/>
      </c>
      <c r="U2190" s="152" t="str">
        <f t="shared" si="1024"/>
        <v/>
      </c>
      <c r="V2190" s="152" t="str">
        <f t="shared" si="1025"/>
        <v/>
      </c>
      <c r="W2190" s="153" t="str">
        <f t="shared" si="1026"/>
        <v/>
      </c>
      <c r="X2190" s="153" t="str">
        <f t="shared" si="1027"/>
        <v/>
      </c>
      <c r="Y2190" s="153" t="str">
        <f t="shared" si="1028"/>
        <v/>
      </c>
      <c r="Z2190" s="153" t="str">
        <f t="shared" si="1029"/>
        <v/>
      </c>
      <c r="AA2190" s="152" t="str">
        <f t="shared" si="1030"/>
        <v/>
      </c>
      <c r="AB2190" s="152" t="str">
        <f t="shared" si="1031"/>
        <v/>
      </c>
      <c r="AC2190" s="154" t="str">
        <f t="shared" si="1042"/>
        <v/>
      </c>
      <c r="AD2190" s="154" t="str">
        <f t="shared" si="1043"/>
        <v/>
      </c>
      <c r="AE2190" s="3" t="str">
        <f t="shared" si="1044"/>
        <v/>
      </c>
      <c r="AF2190" s="3" t="str">
        <f t="shared" si="1045"/>
        <v/>
      </c>
      <c r="AG2190" s="3" t="str">
        <f t="shared" si="1046"/>
        <v/>
      </c>
      <c r="AH2190" s="4" t="str">
        <f t="shared" si="1047"/>
        <v/>
      </c>
      <c r="AI2190" s="75" t="str">
        <f t="shared" si="1048"/>
        <v/>
      </c>
      <c r="AJ2190" s="75" t="str">
        <f t="shared" si="1049"/>
        <v/>
      </c>
    </row>
    <row r="2191" spans="1:36">
      <c r="A2191" s="41" t="str">
        <f t="shared" si="1032"/>
        <v/>
      </c>
      <c r="B2191" s="150" t="str">
        <f>IF(ISNUMBER(A2191),INDEX('MetaTrader Import'!$H$13:$J$5893,TRUNC(((A2191-$A$39+1)-1)/3)+1,MOD((A2191-$A$39+1)-1,3)+1),"")</f>
        <v/>
      </c>
      <c r="C2191" s="43" t="str">
        <f t="shared" si="1033"/>
        <v/>
      </c>
      <c r="D2191" s="43" t="str">
        <f t="shared" ca="1" si="1023"/>
        <v/>
      </c>
      <c r="E2191" s="43" t="str">
        <f t="shared" si="1034"/>
        <v/>
      </c>
      <c r="F2191" s="43" t="str">
        <f t="shared" si="1035"/>
        <v/>
      </c>
      <c r="G2191" s="43" t="str">
        <f>IF(A2191&lt;&gt;"",IF(A2191&lt;Data!$G$11*0.25,$C$13/$G$32,IF(A2191&gt;Data!$G$11*0.25,$C$13,$C$13*10)),"")</f>
        <v/>
      </c>
      <c r="H2191" s="43" t="str">
        <f>IF(A2191&lt;&gt;"",IF(Data!$G$9="constant",$C$13,IF(Data!$G$9="squeeze",G2191,F2191)),"")</f>
        <v/>
      </c>
      <c r="I2191" s="38" t="str">
        <f ca="1">IF(ISNUMBER(A2191),NORMINV(RAND(),0,IF(AND(Data!$G$9="squeeze",A2191&lt;Data!$G$11*0.25),$H$32,1)*$C$30*$C$13)*($C$14*$C$12),"")</f>
        <v/>
      </c>
      <c r="J2191" s="42" t="str">
        <f ca="1">IFERROR(IF(Data!$C$6="Real",B2191,I2191+J2190+($C$14*$C$12)*(NORMINV(RAND(),$C$15,CHOOSE($G$13,$C$13,F2191,G2191)))),"")</f>
        <v/>
      </c>
      <c r="K2191" s="88" t="str">
        <f>IF(ISNUMBER(A2191), IF($G$16="fixed",$G$17,MIN(H2191*Data!$C$7*$C$16*0.5,$C$17*Data!$C$7))*$C$12,"")</f>
        <v/>
      </c>
      <c r="L2191" s="42" t="str">
        <f t="shared" ca="1" si="1050"/>
        <v/>
      </c>
      <c r="M2191" s="44" t="str">
        <f t="shared" ca="1" si="1051"/>
        <v/>
      </c>
      <c r="N2191" s="44" t="str">
        <f t="shared" ca="1" si="1052"/>
        <v/>
      </c>
      <c r="O2191" s="108" t="str">
        <f t="shared" si="1036"/>
        <v/>
      </c>
      <c r="P2191" s="102" t="str">
        <f t="shared" si="1037"/>
        <v/>
      </c>
      <c r="Q2191" s="102" t="str">
        <f t="shared" si="1038"/>
        <v/>
      </c>
      <c r="R2191" s="120" t="str">
        <f t="shared" si="1039"/>
        <v/>
      </c>
      <c r="S2191" s="54" t="str">
        <f t="shared" si="1040"/>
        <v/>
      </c>
      <c r="T2191" s="5" t="str">
        <f t="shared" si="1041"/>
        <v/>
      </c>
      <c r="U2191" s="152" t="str">
        <f t="shared" si="1024"/>
        <v/>
      </c>
      <c r="V2191" s="152" t="str">
        <f t="shared" si="1025"/>
        <v/>
      </c>
      <c r="W2191" s="153" t="str">
        <f t="shared" si="1026"/>
        <v/>
      </c>
      <c r="X2191" s="153" t="str">
        <f t="shared" si="1027"/>
        <v/>
      </c>
      <c r="Y2191" s="153" t="str">
        <f t="shared" si="1028"/>
        <v/>
      </c>
      <c r="Z2191" s="153" t="str">
        <f t="shared" si="1029"/>
        <v/>
      </c>
      <c r="AA2191" s="152" t="str">
        <f t="shared" si="1030"/>
        <v/>
      </c>
      <c r="AB2191" s="152" t="str">
        <f t="shared" si="1031"/>
        <v/>
      </c>
      <c r="AC2191" s="154" t="str">
        <f t="shared" si="1042"/>
        <v/>
      </c>
      <c r="AD2191" s="154" t="str">
        <f t="shared" si="1043"/>
        <v/>
      </c>
      <c r="AE2191" s="3" t="str">
        <f t="shared" si="1044"/>
        <v/>
      </c>
      <c r="AF2191" s="3" t="str">
        <f t="shared" si="1045"/>
        <v/>
      </c>
      <c r="AG2191" s="3" t="str">
        <f t="shared" si="1046"/>
        <v/>
      </c>
      <c r="AH2191" s="4" t="str">
        <f t="shared" si="1047"/>
        <v/>
      </c>
      <c r="AI2191" s="75" t="str">
        <f t="shared" si="1048"/>
        <v/>
      </c>
      <c r="AJ2191" s="75" t="str">
        <f t="shared" si="1049"/>
        <v/>
      </c>
    </row>
    <row r="2192" spans="1:36">
      <c r="A2192" s="41" t="str">
        <f t="shared" si="1032"/>
        <v/>
      </c>
      <c r="B2192" s="150" t="str">
        <f>IF(ISNUMBER(A2192),INDEX('MetaTrader Import'!$H$13:$J$5893,TRUNC(((A2192-$A$39+1)-1)/3)+1,MOD((A2192-$A$39+1)-1,3)+1),"")</f>
        <v/>
      </c>
      <c r="C2192" s="43" t="str">
        <f t="shared" si="1033"/>
        <v/>
      </c>
      <c r="D2192" s="43" t="str">
        <f t="shared" ca="1" si="1023"/>
        <v/>
      </c>
      <c r="E2192" s="43" t="str">
        <f t="shared" si="1034"/>
        <v/>
      </c>
      <c r="F2192" s="43" t="str">
        <f t="shared" si="1035"/>
        <v/>
      </c>
      <c r="G2192" s="43" t="str">
        <f>IF(A2192&lt;&gt;"",IF(A2192&lt;Data!$G$11*0.25,$C$13/$G$32,IF(A2192&gt;Data!$G$11*0.25,$C$13,$C$13*10)),"")</f>
        <v/>
      </c>
      <c r="H2192" s="43" t="str">
        <f>IF(A2192&lt;&gt;"",IF(Data!$G$9="constant",$C$13,IF(Data!$G$9="squeeze",G2192,F2192)),"")</f>
        <v/>
      </c>
      <c r="I2192" s="38" t="str">
        <f ca="1">IF(ISNUMBER(A2192),NORMINV(RAND(),0,IF(AND(Data!$G$9="squeeze",A2192&lt;Data!$G$11*0.25),$H$32,1)*$C$30*$C$13)*($C$14*$C$12),"")</f>
        <v/>
      </c>
      <c r="J2192" s="42" t="str">
        <f ca="1">IFERROR(IF(Data!$C$6="Real",B2192,I2192+J2191+($C$14*$C$12)*(NORMINV(RAND(),$C$15,CHOOSE($G$13,$C$13,F2192,G2192)))),"")</f>
        <v/>
      </c>
      <c r="K2192" s="88" t="str">
        <f>IF(ISNUMBER(A2192), IF($G$16="fixed",$G$17,MIN(H2192*Data!$C$7*$C$16*0.5,$C$17*Data!$C$7))*$C$12,"")</f>
        <v/>
      </c>
      <c r="L2192" s="42" t="str">
        <f t="shared" ca="1" si="1050"/>
        <v/>
      </c>
      <c r="M2192" s="44" t="str">
        <f t="shared" ca="1" si="1051"/>
        <v/>
      </c>
      <c r="N2192" s="44" t="str">
        <f t="shared" ca="1" si="1052"/>
        <v/>
      </c>
      <c r="O2192" s="108" t="str">
        <f t="shared" si="1036"/>
        <v/>
      </c>
      <c r="P2192" s="102" t="str">
        <f t="shared" si="1037"/>
        <v/>
      </c>
      <c r="Q2192" s="102" t="str">
        <f t="shared" si="1038"/>
        <v/>
      </c>
      <c r="R2192" s="120" t="str">
        <f t="shared" si="1039"/>
        <v/>
      </c>
      <c r="S2192" s="54" t="str">
        <f t="shared" si="1040"/>
        <v/>
      </c>
      <c r="T2192" s="5" t="str">
        <f t="shared" si="1041"/>
        <v/>
      </c>
      <c r="U2192" s="152" t="str">
        <f t="shared" si="1024"/>
        <v/>
      </c>
      <c r="V2192" s="152" t="str">
        <f t="shared" si="1025"/>
        <v/>
      </c>
      <c r="W2192" s="153" t="str">
        <f t="shared" si="1026"/>
        <v/>
      </c>
      <c r="X2192" s="153" t="str">
        <f t="shared" si="1027"/>
        <v/>
      </c>
      <c r="Y2192" s="153" t="str">
        <f t="shared" si="1028"/>
        <v/>
      </c>
      <c r="Z2192" s="153" t="str">
        <f t="shared" si="1029"/>
        <v/>
      </c>
      <c r="AA2192" s="152" t="str">
        <f t="shared" si="1030"/>
        <v/>
      </c>
      <c r="AB2192" s="152" t="str">
        <f t="shared" si="1031"/>
        <v/>
      </c>
      <c r="AC2192" s="154" t="str">
        <f t="shared" si="1042"/>
        <v/>
      </c>
      <c r="AD2192" s="154" t="str">
        <f t="shared" si="1043"/>
        <v/>
      </c>
      <c r="AE2192" s="3" t="str">
        <f t="shared" si="1044"/>
        <v/>
      </c>
      <c r="AF2192" s="3" t="str">
        <f t="shared" si="1045"/>
        <v/>
      </c>
      <c r="AG2192" s="3" t="str">
        <f t="shared" si="1046"/>
        <v/>
      </c>
      <c r="AH2192" s="4" t="str">
        <f t="shared" si="1047"/>
        <v/>
      </c>
      <c r="AI2192" s="75" t="str">
        <f t="shared" si="1048"/>
        <v/>
      </c>
      <c r="AJ2192" s="75" t="str">
        <f t="shared" si="1049"/>
        <v/>
      </c>
    </row>
    <row r="2193" spans="1:36">
      <c r="A2193" s="41" t="str">
        <f t="shared" si="1032"/>
        <v/>
      </c>
      <c r="B2193" s="150" t="str">
        <f>IF(ISNUMBER(A2193),INDEX('MetaTrader Import'!$H$13:$J$5893,TRUNC(((A2193-$A$39+1)-1)/3)+1,MOD((A2193-$A$39+1)-1,3)+1),"")</f>
        <v/>
      </c>
      <c r="C2193" s="43" t="str">
        <f t="shared" si="1033"/>
        <v/>
      </c>
      <c r="D2193" s="43" t="str">
        <f t="shared" ca="1" si="1023"/>
        <v/>
      </c>
      <c r="E2193" s="43" t="str">
        <f t="shared" si="1034"/>
        <v/>
      </c>
      <c r="F2193" s="43" t="str">
        <f t="shared" si="1035"/>
        <v/>
      </c>
      <c r="G2193" s="43" t="str">
        <f>IF(A2193&lt;&gt;"",IF(A2193&lt;Data!$G$11*0.25,$C$13/$G$32,IF(A2193&gt;Data!$G$11*0.25,$C$13,$C$13*10)),"")</f>
        <v/>
      </c>
      <c r="H2193" s="43" t="str">
        <f>IF(A2193&lt;&gt;"",IF(Data!$G$9="constant",$C$13,IF(Data!$G$9="squeeze",G2193,F2193)),"")</f>
        <v/>
      </c>
      <c r="I2193" s="38" t="str">
        <f ca="1">IF(ISNUMBER(A2193),NORMINV(RAND(),0,IF(AND(Data!$G$9="squeeze",A2193&lt;Data!$G$11*0.25),$H$32,1)*$C$30*$C$13)*($C$14*$C$12),"")</f>
        <v/>
      </c>
      <c r="J2193" s="42" t="str">
        <f ca="1">IFERROR(IF(Data!$C$6="Real",B2193,I2193+J2192+($C$14*$C$12)*(NORMINV(RAND(),$C$15,CHOOSE($G$13,$C$13,F2193,G2193)))),"")</f>
        <v/>
      </c>
      <c r="K2193" s="88" t="str">
        <f>IF(ISNUMBER(A2193), IF($G$16="fixed",$G$17,MIN(H2193*Data!$C$7*$C$16*0.5,$C$17*Data!$C$7))*$C$12,"")</f>
        <v/>
      </c>
      <c r="L2193" s="42" t="str">
        <f t="shared" ca="1" si="1050"/>
        <v/>
      </c>
      <c r="M2193" s="44" t="str">
        <f t="shared" ca="1" si="1051"/>
        <v/>
      </c>
      <c r="N2193" s="44" t="str">
        <f t="shared" ca="1" si="1052"/>
        <v/>
      </c>
      <c r="O2193" s="108" t="str">
        <f t="shared" si="1036"/>
        <v/>
      </c>
      <c r="P2193" s="102" t="str">
        <f t="shared" si="1037"/>
        <v/>
      </c>
      <c r="Q2193" s="102" t="str">
        <f t="shared" si="1038"/>
        <v/>
      </c>
      <c r="R2193" s="120" t="str">
        <f t="shared" si="1039"/>
        <v/>
      </c>
      <c r="S2193" s="54" t="str">
        <f t="shared" si="1040"/>
        <v/>
      </c>
      <c r="T2193" s="5" t="str">
        <f t="shared" si="1041"/>
        <v/>
      </c>
      <c r="U2193" s="152" t="str">
        <f t="shared" si="1024"/>
        <v/>
      </c>
      <c r="V2193" s="152" t="str">
        <f t="shared" si="1025"/>
        <v/>
      </c>
      <c r="W2193" s="153" t="str">
        <f t="shared" si="1026"/>
        <v/>
      </c>
      <c r="X2193" s="153" t="str">
        <f t="shared" si="1027"/>
        <v/>
      </c>
      <c r="Y2193" s="153" t="str">
        <f t="shared" si="1028"/>
        <v/>
      </c>
      <c r="Z2193" s="153" t="str">
        <f t="shared" si="1029"/>
        <v/>
      </c>
      <c r="AA2193" s="152" t="str">
        <f t="shared" si="1030"/>
        <v/>
      </c>
      <c r="AB2193" s="152" t="str">
        <f t="shared" si="1031"/>
        <v/>
      </c>
      <c r="AC2193" s="154" t="str">
        <f t="shared" si="1042"/>
        <v/>
      </c>
      <c r="AD2193" s="154" t="str">
        <f t="shared" si="1043"/>
        <v/>
      </c>
      <c r="AE2193" s="3" t="str">
        <f t="shared" si="1044"/>
        <v/>
      </c>
      <c r="AF2193" s="3" t="str">
        <f t="shared" si="1045"/>
        <v/>
      </c>
      <c r="AG2193" s="3" t="str">
        <f t="shared" si="1046"/>
        <v/>
      </c>
      <c r="AH2193" s="4" t="str">
        <f t="shared" si="1047"/>
        <v/>
      </c>
      <c r="AI2193" s="75" t="str">
        <f t="shared" si="1048"/>
        <v/>
      </c>
      <c r="AJ2193" s="75" t="str">
        <f t="shared" si="1049"/>
        <v/>
      </c>
    </row>
    <row r="2194" spans="1:36">
      <c r="A2194" s="41" t="str">
        <f t="shared" si="1032"/>
        <v/>
      </c>
      <c r="B2194" s="150" t="str">
        <f>IF(ISNUMBER(A2194),INDEX('MetaTrader Import'!$H$13:$J$5893,TRUNC(((A2194-$A$39+1)-1)/3)+1,MOD((A2194-$A$39+1)-1,3)+1),"")</f>
        <v/>
      </c>
      <c r="C2194" s="43" t="str">
        <f t="shared" si="1033"/>
        <v/>
      </c>
      <c r="D2194" s="43" t="str">
        <f t="shared" ca="1" si="1023"/>
        <v/>
      </c>
      <c r="E2194" s="43" t="str">
        <f t="shared" si="1034"/>
        <v/>
      </c>
      <c r="F2194" s="43" t="str">
        <f t="shared" si="1035"/>
        <v/>
      </c>
      <c r="G2194" s="43" t="str">
        <f>IF(A2194&lt;&gt;"",IF(A2194&lt;Data!$G$11*0.25,$C$13/$G$32,IF(A2194&gt;Data!$G$11*0.25,$C$13,$C$13*10)),"")</f>
        <v/>
      </c>
      <c r="H2194" s="43" t="str">
        <f>IF(A2194&lt;&gt;"",IF(Data!$G$9="constant",$C$13,IF(Data!$G$9="squeeze",G2194,F2194)),"")</f>
        <v/>
      </c>
      <c r="I2194" s="38" t="str">
        <f ca="1">IF(ISNUMBER(A2194),NORMINV(RAND(),0,IF(AND(Data!$G$9="squeeze",A2194&lt;Data!$G$11*0.25),$H$32,1)*$C$30*$C$13)*($C$14*$C$12),"")</f>
        <v/>
      </c>
      <c r="J2194" s="42" t="str">
        <f ca="1">IFERROR(IF(Data!$C$6="Real",B2194,I2194+J2193+($C$14*$C$12)*(NORMINV(RAND(),$C$15,CHOOSE($G$13,$C$13,F2194,G2194)))),"")</f>
        <v/>
      </c>
      <c r="K2194" s="88" t="str">
        <f>IF(ISNUMBER(A2194), IF($G$16="fixed",$G$17,MIN(H2194*Data!$C$7*$C$16*0.5,$C$17*Data!$C$7))*$C$12,"")</f>
        <v/>
      </c>
      <c r="L2194" s="42" t="str">
        <f t="shared" ca="1" si="1050"/>
        <v/>
      </c>
      <c r="M2194" s="44" t="str">
        <f t="shared" ca="1" si="1051"/>
        <v/>
      </c>
      <c r="N2194" s="44" t="str">
        <f t="shared" ca="1" si="1052"/>
        <v/>
      </c>
      <c r="O2194" s="108" t="str">
        <f t="shared" si="1036"/>
        <v/>
      </c>
      <c r="P2194" s="102" t="str">
        <f t="shared" si="1037"/>
        <v/>
      </c>
      <c r="Q2194" s="102" t="str">
        <f t="shared" si="1038"/>
        <v/>
      </c>
      <c r="R2194" s="120" t="str">
        <f t="shared" si="1039"/>
        <v/>
      </c>
      <c r="S2194" s="54" t="str">
        <f t="shared" si="1040"/>
        <v/>
      </c>
      <c r="T2194" s="5" t="str">
        <f t="shared" si="1041"/>
        <v/>
      </c>
      <c r="U2194" s="152" t="str">
        <f t="shared" si="1024"/>
        <v/>
      </c>
      <c r="V2194" s="152" t="str">
        <f t="shared" si="1025"/>
        <v/>
      </c>
      <c r="W2194" s="153" t="str">
        <f t="shared" si="1026"/>
        <v/>
      </c>
      <c r="X2194" s="153" t="str">
        <f t="shared" si="1027"/>
        <v/>
      </c>
      <c r="Y2194" s="153" t="str">
        <f t="shared" si="1028"/>
        <v/>
      </c>
      <c r="Z2194" s="153" t="str">
        <f t="shared" si="1029"/>
        <v/>
      </c>
      <c r="AA2194" s="152" t="str">
        <f t="shared" si="1030"/>
        <v/>
      </c>
      <c r="AB2194" s="152" t="str">
        <f t="shared" si="1031"/>
        <v/>
      </c>
      <c r="AC2194" s="154" t="str">
        <f t="shared" si="1042"/>
        <v/>
      </c>
      <c r="AD2194" s="154" t="str">
        <f t="shared" si="1043"/>
        <v/>
      </c>
      <c r="AE2194" s="3" t="str">
        <f t="shared" si="1044"/>
        <v/>
      </c>
      <c r="AF2194" s="3" t="str">
        <f t="shared" si="1045"/>
        <v/>
      </c>
      <c r="AG2194" s="3" t="str">
        <f t="shared" si="1046"/>
        <v/>
      </c>
      <c r="AH2194" s="4" t="str">
        <f t="shared" si="1047"/>
        <v/>
      </c>
      <c r="AI2194" s="75" t="str">
        <f t="shared" si="1048"/>
        <v/>
      </c>
      <c r="AJ2194" s="75" t="str">
        <f t="shared" si="1049"/>
        <v/>
      </c>
    </row>
    <row r="2195" spans="1:36">
      <c r="A2195" s="41" t="str">
        <f t="shared" si="1032"/>
        <v/>
      </c>
      <c r="B2195" s="150" t="str">
        <f>IF(ISNUMBER(A2195),INDEX('MetaTrader Import'!$H$13:$J$5893,TRUNC(((A2195-$A$39+1)-1)/3)+1,MOD((A2195-$A$39+1)-1,3)+1),"")</f>
        <v/>
      </c>
      <c r="C2195" s="43" t="str">
        <f t="shared" si="1033"/>
        <v/>
      </c>
      <c r="D2195" s="43" t="str">
        <f t="shared" ca="1" si="1023"/>
        <v/>
      </c>
      <c r="E2195" s="43" t="str">
        <f t="shared" si="1034"/>
        <v/>
      </c>
      <c r="F2195" s="43" t="str">
        <f t="shared" si="1035"/>
        <v/>
      </c>
      <c r="G2195" s="43" t="str">
        <f>IF(A2195&lt;&gt;"",IF(A2195&lt;Data!$G$11*0.25,$C$13/$G$32,IF(A2195&gt;Data!$G$11*0.25,$C$13,$C$13*10)),"")</f>
        <v/>
      </c>
      <c r="H2195" s="43" t="str">
        <f>IF(A2195&lt;&gt;"",IF(Data!$G$9="constant",$C$13,IF(Data!$G$9="squeeze",G2195,F2195)),"")</f>
        <v/>
      </c>
      <c r="I2195" s="38" t="str">
        <f ca="1">IF(ISNUMBER(A2195),NORMINV(RAND(),0,IF(AND(Data!$G$9="squeeze",A2195&lt;Data!$G$11*0.25),$H$32,1)*$C$30*$C$13)*($C$14*$C$12),"")</f>
        <v/>
      </c>
      <c r="J2195" s="42" t="str">
        <f ca="1">IFERROR(IF(Data!$C$6="Real",B2195,I2195+J2194+($C$14*$C$12)*(NORMINV(RAND(),$C$15,CHOOSE($G$13,$C$13,F2195,G2195)))),"")</f>
        <v/>
      </c>
      <c r="K2195" s="88" t="str">
        <f>IF(ISNUMBER(A2195), IF($G$16="fixed",$G$17,MIN(H2195*Data!$C$7*$C$16*0.5,$C$17*Data!$C$7))*$C$12,"")</f>
        <v/>
      </c>
      <c r="L2195" s="42" t="str">
        <f t="shared" ca="1" si="1050"/>
        <v/>
      </c>
      <c r="M2195" s="44" t="str">
        <f t="shared" ca="1" si="1051"/>
        <v/>
      </c>
      <c r="N2195" s="44" t="str">
        <f t="shared" ca="1" si="1052"/>
        <v/>
      </c>
      <c r="O2195" s="108" t="str">
        <f t="shared" si="1036"/>
        <v/>
      </c>
      <c r="P2195" s="102" t="str">
        <f t="shared" si="1037"/>
        <v/>
      </c>
      <c r="Q2195" s="102" t="str">
        <f t="shared" si="1038"/>
        <v/>
      </c>
      <c r="R2195" s="120" t="str">
        <f t="shared" si="1039"/>
        <v/>
      </c>
      <c r="S2195" s="54" t="str">
        <f t="shared" si="1040"/>
        <v/>
      </c>
      <c r="T2195" s="5" t="str">
        <f t="shared" si="1041"/>
        <v/>
      </c>
      <c r="U2195" s="152" t="str">
        <f t="shared" si="1024"/>
        <v/>
      </c>
      <c r="V2195" s="152" t="str">
        <f t="shared" si="1025"/>
        <v/>
      </c>
      <c r="W2195" s="153" t="str">
        <f t="shared" si="1026"/>
        <v/>
      </c>
      <c r="X2195" s="153" t="str">
        <f t="shared" si="1027"/>
        <v/>
      </c>
      <c r="Y2195" s="153" t="str">
        <f t="shared" si="1028"/>
        <v/>
      </c>
      <c r="Z2195" s="153" t="str">
        <f t="shared" si="1029"/>
        <v/>
      </c>
      <c r="AA2195" s="152" t="str">
        <f t="shared" si="1030"/>
        <v/>
      </c>
      <c r="AB2195" s="152" t="str">
        <f t="shared" si="1031"/>
        <v/>
      </c>
      <c r="AC2195" s="154" t="str">
        <f t="shared" si="1042"/>
        <v/>
      </c>
      <c r="AD2195" s="154" t="str">
        <f t="shared" si="1043"/>
        <v/>
      </c>
      <c r="AE2195" s="3" t="str">
        <f t="shared" si="1044"/>
        <v/>
      </c>
      <c r="AF2195" s="3" t="str">
        <f t="shared" si="1045"/>
        <v/>
      </c>
      <c r="AG2195" s="3" t="str">
        <f t="shared" si="1046"/>
        <v/>
      </c>
      <c r="AH2195" s="4" t="str">
        <f t="shared" si="1047"/>
        <v/>
      </c>
      <c r="AI2195" s="75" t="str">
        <f t="shared" si="1048"/>
        <v/>
      </c>
      <c r="AJ2195" s="75" t="str">
        <f t="shared" si="1049"/>
        <v/>
      </c>
    </row>
    <row r="2196" spans="1:36">
      <c r="A2196" s="41" t="str">
        <f t="shared" si="1032"/>
        <v/>
      </c>
      <c r="B2196" s="150" t="str">
        <f>IF(ISNUMBER(A2196),INDEX('MetaTrader Import'!$H$13:$J$5893,TRUNC(((A2196-$A$39+1)-1)/3)+1,MOD((A2196-$A$39+1)-1,3)+1),"")</f>
        <v/>
      </c>
      <c r="C2196" s="43" t="str">
        <f t="shared" si="1033"/>
        <v/>
      </c>
      <c r="D2196" s="43" t="str">
        <f t="shared" ca="1" si="1023"/>
        <v/>
      </c>
      <c r="E2196" s="43" t="str">
        <f t="shared" si="1034"/>
        <v/>
      </c>
      <c r="F2196" s="43" t="str">
        <f t="shared" si="1035"/>
        <v/>
      </c>
      <c r="G2196" s="43" t="str">
        <f>IF(A2196&lt;&gt;"",IF(A2196&lt;Data!$G$11*0.25,$C$13/$G$32,IF(A2196&gt;Data!$G$11*0.25,$C$13,$C$13*10)),"")</f>
        <v/>
      </c>
      <c r="H2196" s="43" t="str">
        <f>IF(A2196&lt;&gt;"",IF(Data!$G$9="constant",$C$13,IF(Data!$G$9="squeeze",G2196,F2196)),"")</f>
        <v/>
      </c>
      <c r="I2196" s="38" t="str">
        <f ca="1">IF(ISNUMBER(A2196),NORMINV(RAND(),0,IF(AND(Data!$G$9="squeeze",A2196&lt;Data!$G$11*0.25),$H$32,1)*$C$30*$C$13)*($C$14*$C$12),"")</f>
        <v/>
      </c>
      <c r="J2196" s="42" t="str">
        <f ca="1">IFERROR(IF(Data!$C$6="Real",B2196,I2196+J2195+($C$14*$C$12)*(NORMINV(RAND(),$C$15,CHOOSE($G$13,$C$13,F2196,G2196)))),"")</f>
        <v/>
      </c>
      <c r="K2196" s="88" t="str">
        <f>IF(ISNUMBER(A2196), IF($G$16="fixed",$G$17,MIN(H2196*Data!$C$7*$C$16*0.5,$C$17*Data!$C$7))*$C$12,"")</f>
        <v/>
      </c>
      <c r="L2196" s="42" t="str">
        <f t="shared" ca="1" si="1050"/>
        <v/>
      </c>
      <c r="M2196" s="44" t="str">
        <f t="shared" ca="1" si="1051"/>
        <v/>
      </c>
      <c r="N2196" s="44" t="str">
        <f t="shared" ca="1" si="1052"/>
        <v/>
      </c>
      <c r="O2196" s="108" t="str">
        <f t="shared" si="1036"/>
        <v/>
      </c>
      <c r="P2196" s="102" t="str">
        <f t="shared" si="1037"/>
        <v/>
      </c>
      <c r="Q2196" s="102" t="str">
        <f t="shared" si="1038"/>
        <v/>
      </c>
      <c r="R2196" s="120" t="str">
        <f t="shared" si="1039"/>
        <v/>
      </c>
      <c r="S2196" s="54" t="str">
        <f t="shared" si="1040"/>
        <v/>
      </c>
      <c r="T2196" s="5" t="str">
        <f t="shared" si="1041"/>
        <v/>
      </c>
      <c r="U2196" s="152" t="str">
        <f t="shared" si="1024"/>
        <v/>
      </c>
      <c r="V2196" s="152" t="str">
        <f t="shared" si="1025"/>
        <v/>
      </c>
      <c r="W2196" s="153" t="str">
        <f t="shared" si="1026"/>
        <v/>
      </c>
      <c r="X2196" s="153" t="str">
        <f t="shared" si="1027"/>
        <v/>
      </c>
      <c r="Y2196" s="153" t="str">
        <f t="shared" si="1028"/>
        <v/>
      </c>
      <c r="Z2196" s="153" t="str">
        <f t="shared" si="1029"/>
        <v/>
      </c>
      <c r="AA2196" s="152" t="str">
        <f t="shared" si="1030"/>
        <v/>
      </c>
      <c r="AB2196" s="152" t="str">
        <f t="shared" si="1031"/>
        <v/>
      </c>
      <c r="AC2196" s="154" t="str">
        <f t="shared" si="1042"/>
        <v/>
      </c>
      <c r="AD2196" s="154" t="str">
        <f t="shared" si="1043"/>
        <v/>
      </c>
      <c r="AE2196" s="3" t="str">
        <f t="shared" si="1044"/>
        <v/>
      </c>
      <c r="AF2196" s="3" t="str">
        <f t="shared" si="1045"/>
        <v/>
      </c>
      <c r="AG2196" s="3" t="str">
        <f t="shared" si="1046"/>
        <v/>
      </c>
      <c r="AH2196" s="4" t="str">
        <f t="shared" si="1047"/>
        <v/>
      </c>
      <c r="AI2196" s="75" t="str">
        <f t="shared" si="1048"/>
        <v/>
      </c>
      <c r="AJ2196" s="75" t="str">
        <f t="shared" si="1049"/>
        <v/>
      </c>
    </row>
    <row r="2197" spans="1:36">
      <c r="A2197" s="41" t="str">
        <f t="shared" si="1032"/>
        <v/>
      </c>
      <c r="B2197" s="150" t="str">
        <f>IF(ISNUMBER(A2197),INDEX('MetaTrader Import'!$H$13:$J$5893,TRUNC(((A2197-$A$39+1)-1)/3)+1,MOD((A2197-$A$39+1)-1,3)+1),"")</f>
        <v/>
      </c>
      <c r="C2197" s="43" t="str">
        <f t="shared" si="1033"/>
        <v/>
      </c>
      <c r="D2197" s="43" t="str">
        <f t="shared" ca="1" si="1023"/>
        <v/>
      </c>
      <c r="E2197" s="43" t="str">
        <f t="shared" si="1034"/>
        <v/>
      </c>
      <c r="F2197" s="43" t="str">
        <f t="shared" si="1035"/>
        <v/>
      </c>
      <c r="G2197" s="43" t="str">
        <f>IF(A2197&lt;&gt;"",IF(A2197&lt;Data!$G$11*0.25,$C$13/$G$32,IF(A2197&gt;Data!$G$11*0.25,$C$13,$C$13*10)),"")</f>
        <v/>
      </c>
      <c r="H2197" s="43" t="str">
        <f>IF(A2197&lt;&gt;"",IF(Data!$G$9="constant",$C$13,IF(Data!$G$9="squeeze",G2197,F2197)),"")</f>
        <v/>
      </c>
      <c r="I2197" s="38" t="str">
        <f ca="1">IF(ISNUMBER(A2197),NORMINV(RAND(),0,IF(AND(Data!$G$9="squeeze",A2197&lt;Data!$G$11*0.25),$H$32,1)*$C$30*$C$13)*($C$14*$C$12),"")</f>
        <v/>
      </c>
      <c r="J2197" s="42" t="str">
        <f ca="1">IFERROR(IF(Data!$C$6="Real",B2197,I2197+J2196+($C$14*$C$12)*(NORMINV(RAND(),$C$15,CHOOSE($G$13,$C$13,F2197,G2197)))),"")</f>
        <v/>
      </c>
      <c r="K2197" s="88" t="str">
        <f>IF(ISNUMBER(A2197), IF($G$16="fixed",$G$17,MIN(H2197*Data!$C$7*$C$16*0.5,$C$17*Data!$C$7))*$C$12,"")</f>
        <v/>
      </c>
      <c r="L2197" s="42" t="str">
        <f t="shared" ca="1" si="1050"/>
        <v/>
      </c>
      <c r="M2197" s="44" t="str">
        <f t="shared" ca="1" si="1051"/>
        <v/>
      </c>
      <c r="N2197" s="44" t="str">
        <f t="shared" ca="1" si="1052"/>
        <v/>
      </c>
      <c r="O2197" s="108" t="str">
        <f t="shared" si="1036"/>
        <v/>
      </c>
      <c r="P2197" s="102" t="str">
        <f t="shared" si="1037"/>
        <v/>
      </c>
      <c r="Q2197" s="102" t="str">
        <f t="shared" si="1038"/>
        <v/>
      </c>
      <c r="R2197" s="120" t="str">
        <f t="shared" si="1039"/>
        <v/>
      </c>
      <c r="S2197" s="54" t="str">
        <f t="shared" si="1040"/>
        <v/>
      </c>
      <c r="T2197" s="5" t="str">
        <f t="shared" si="1041"/>
        <v/>
      </c>
      <c r="U2197" s="152" t="str">
        <f t="shared" si="1024"/>
        <v/>
      </c>
      <c r="V2197" s="152" t="str">
        <f t="shared" si="1025"/>
        <v/>
      </c>
      <c r="W2197" s="153" t="str">
        <f t="shared" si="1026"/>
        <v/>
      </c>
      <c r="X2197" s="153" t="str">
        <f t="shared" si="1027"/>
        <v/>
      </c>
      <c r="Y2197" s="153" t="str">
        <f t="shared" si="1028"/>
        <v/>
      </c>
      <c r="Z2197" s="153" t="str">
        <f t="shared" si="1029"/>
        <v/>
      </c>
      <c r="AA2197" s="152" t="str">
        <f t="shared" si="1030"/>
        <v/>
      </c>
      <c r="AB2197" s="152" t="str">
        <f t="shared" si="1031"/>
        <v/>
      </c>
      <c r="AC2197" s="154" t="str">
        <f t="shared" si="1042"/>
        <v/>
      </c>
      <c r="AD2197" s="154" t="str">
        <f t="shared" si="1043"/>
        <v/>
      </c>
      <c r="AE2197" s="3" t="str">
        <f t="shared" si="1044"/>
        <v/>
      </c>
      <c r="AF2197" s="3" t="str">
        <f t="shared" si="1045"/>
        <v/>
      </c>
      <c r="AG2197" s="3" t="str">
        <f t="shared" si="1046"/>
        <v/>
      </c>
      <c r="AH2197" s="4" t="str">
        <f t="shared" si="1047"/>
        <v/>
      </c>
      <c r="AI2197" s="75" t="str">
        <f t="shared" si="1048"/>
        <v/>
      </c>
      <c r="AJ2197" s="75" t="str">
        <f t="shared" si="1049"/>
        <v/>
      </c>
    </row>
    <row r="2198" spans="1:36">
      <c r="A2198" s="41" t="str">
        <f t="shared" si="1032"/>
        <v/>
      </c>
      <c r="B2198" s="150" t="str">
        <f>IF(ISNUMBER(A2198),INDEX('MetaTrader Import'!$H$13:$J$5893,TRUNC(((A2198-$A$39+1)-1)/3)+1,MOD((A2198-$A$39+1)-1,3)+1),"")</f>
        <v/>
      </c>
      <c r="C2198" s="43" t="str">
        <f t="shared" si="1033"/>
        <v/>
      </c>
      <c r="D2198" s="43" t="str">
        <f t="shared" ca="1" si="1023"/>
        <v/>
      </c>
      <c r="E2198" s="43" t="str">
        <f t="shared" si="1034"/>
        <v/>
      </c>
      <c r="F2198" s="43" t="str">
        <f t="shared" si="1035"/>
        <v/>
      </c>
      <c r="G2198" s="43" t="str">
        <f>IF(A2198&lt;&gt;"",IF(A2198&lt;Data!$G$11*0.25,$C$13/$G$32,IF(A2198&gt;Data!$G$11*0.25,$C$13,$C$13*10)),"")</f>
        <v/>
      </c>
      <c r="H2198" s="43" t="str">
        <f>IF(A2198&lt;&gt;"",IF(Data!$G$9="constant",$C$13,IF(Data!$G$9="squeeze",G2198,F2198)),"")</f>
        <v/>
      </c>
      <c r="I2198" s="38" t="str">
        <f ca="1">IF(ISNUMBER(A2198),NORMINV(RAND(),0,IF(AND(Data!$G$9="squeeze",A2198&lt;Data!$G$11*0.25),$H$32,1)*$C$30*$C$13)*($C$14*$C$12),"")</f>
        <v/>
      </c>
      <c r="J2198" s="42" t="str">
        <f ca="1">IFERROR(IF(Data!$C$6="Real",B2198,I2198+J2197+($C$14*$C$12)*(NORMINV(RAND(),$C$15,CHOOSE($G$13,$C$13,F2198,G2198)))),"")</f>
        <v/>
      </c>
      <c r="K2198" s="88" t="str">
        <f>IF(ISNUMBER(A2198), IF($G$16="fixed",$G$17,MIN(H2198*Data!$C$7*$C$16*0.5,$C$17*Data!$C$7))*$C$12,"")</f>
        <v/>
      </c>
      <c r="L2198" s="42" t="str">
        <f t="shared" ca="1" si="1050"/>
        <v/>
      </c>
      <c r="M2198" s="44" t="str">
        <f t="shared" ca="1" si="1051"/>
        <v/>
      </c>
      <c r="N2198" s="44" t="str">
        <f t="shared" ca="1" si="1052"/>
        <v/>
      </c>
      <c r="O2198" s="108" t="str">
        <f t="shared" si="1036"/>
        <v/>
      </c>
      <c r="P2198" s="102" t="str">
        <f t="shared" si="1037"/>
        <v/>
      </c>
      <c r="Q2198" s="102" t="str">
        <f t="shared" si="1038"/>
        <v/>
      </c>
      <c r="R2198" s="120" t="str">
        <f t="shared" si="1039"/>
        <v/>
      </c>
      <c r="S2198" s="54" t="str">
        <f t="shared" si="1040"/>
        <v/>
      </c>
      <c r="T2198" s="5" t="str">
        <f t="shared" si="1041"/>
        <v/>
      </c>
      <c r="U2198" s="152" t="str">
        <f t="shared" si="1024"/>
        <v/>
      </c>
      <c r="V2198" s="152" t="str">
        <f t="shared" si="1025"/>
        <v/>
      </c>
      <c r="W2198" s="153" t="str">
        <f t="shared" si="1026"/>
        <v/>
      </c>
      <c r="X2198" s="153" t="str">
        <f t="shared" si="1027"/>
        <v/>
      </c>
      <c r="Y2198" s="153" t="str">
        <f t="shared" si="1028"/>
        <v/>
      </c>
      <c r="Z2198" s="153" t="str">
        <f t="shared" si="1029"/>
        <v/>
      </c>
      <c r="AA2198" s="152" t="str">
        <f t="shared" si="1030"/>
        <v/>
      </c>
      <c r="AB2198" s="152" t="str">
        <f t="shared" si="1031"/>
        <v/>
      </c>
      <c r="AC2198" s="154" t="str">
        <f t="shared" si="1042"/>
        <v/>
      </c>
      <c r="AD2198" s="154" t="str">
        <f t="shared" si="1043"/>
        <v/>
      </c>
      <c r="AE2198" s="3" t="str">
        <f t="shared" si="1044"/>
        <v/>
      </c>
      <c r="AF2198" s="3" t="str">
        <f t="shared" si="1045"/>
        <v/>
      </c>
      <c r="AG2198" s="3" t="str">
        <f t="shared" si="1046"/>
        <v/>
      </c>
      <c r="AH2198" s="4" t="str">
        <f t="shared" si="1047"/>
        <v/>
      </c>
      <c r="AI2198" s="75" t="str">
        <f t="shared" si="1048"/>
        <v/>
      </c>
      <c r="AJ2198" s="75" t="str">
        <f t="shared" si="1049"/>
        <v/>
      </c>
    </row>
    <row r="2199" spans="1:36">
      <c r="A2199" s="41" t="str">
        <f t="shared" si="1032"/>
        <v/>
      </c>
      <c r="B2199" s="150" t="str">
        <f>IF(ISNUMBER(A2199),INDEX('MetaTrader Import'!$H$13:$J$5893,TRUNC(((A2199-$A$39+1)-1)/3)+1,MOD((A2199-$A$39+1)-1,3)+1),"")</f>
        <v/>
      </c>
      <c r="C2199" s="43" t="str">
        <f t="shared" si="1033"/>
        <v/>
      </c>
      <c r="D2199" s="43" t="str">
        <f t="shared" ca="1" si="1023"/>
        <v/>
      </c>
      <c r="E2199" s="43" t="str">
        <f t="shared" si="1034"/>
        <v/>
      </c>
      <c r="F2199" s="43" t="str">
        <f t="shared" si="1035"/>
        <v/>
      </c>
      <c r="G2199" s="43" t="str">
        <f>IF(A2199&lt;&gt;"",IF(A2199&lt;Data!$G$11*0.25,$C$13/$G$32,IF(A2199&gt;Data!$G$11*0.25,$C$13,$C$13*10)),"")</f>
        <v/>
      </c>
      <c r="H2199" s="43" t="str">
        <f>IF(A2199&lt;&gt;"",IF(Data!$G$9="constant",$C$13,IF(Data!$G$9="squeeze",G2199,F2199)),"")</f>
        <v/>
      </c>
      <c r="I2199" s="38" t="str">
        <f ca="1">IF(ISNUMBER(A2199),NORMINV(RAND(),0,IF(AND(Data!$G$9="squeeze",A2199&lt;Data!$G$11*0.25),$H$32,1)*$C$30*$C$13)*($C$14*$C$12),"")</f>
        <v/>
      </c>
      <c r="J2199" s="42" t="str">
        <f ca="1">IFERROR(IF(Data!$C$6="Real",B2199,I2199+J2198+($C$14*$C$12)*(NORMINV(RAND(),$C$15,CHOOSE($G$13,$C$13,F2199,G2199)))),"")</f>
        <v/>
      </c>
      <c r="K2199" s="88" t="str">
        <f>IF(ISNUMBER(A2199), IF($G$16="fixed",$G$17,MIN(H2199*Data!$C$7*$C$16*0.5,$C$17*Data!$C$7))*$C$12,"")</f>
        <v/>
      </c>
      <c r="L2199" s="42" t="str">
        <f t="shared" ca="1" si="1050"/>
        <v/>
      </c>
      <c r="M2199" s="44" t="str">
        <f t="shared" ca="1" si="1051"/>
        <v/>
      </c>
      <c r="N2199" s="44" t="str">
        <f t="shared" ca="1" si="1052"/>
        <v/>
      </c>
      <c r="O2199" s="108" t="str">
        <f t="shared" si="1036"/>
        <v/>
      </c>
      <c r="P2199" s="102" t="str">
        <f t="shared" si="1037"/>
        <v/>
      </c>
      <c r="Q2199" s="102" t="str">
        <f t="shared" si="1038"/>
        <v/>
      </c>
      <c r="R2199" s="120" t="str">
        <f t="shared" si="1039"/>
        <v/>
      </c>
      <c r="S2199" s="54" t="str">
        <f t="shared" si="1040"/>
        <v/>
      </c>
      <c r="T2199" s="5" t="str">
        <f t="shared" si="1041"/>
        <v/>
      </c>
      <c r="U2199" s="152" t="str">
        <f t="shared" si="1024"/>
        <v/>
      </c>
      <c r="V2199" s="152" t="str">
        <f t="shared" si="1025"/>
        <v/>
      </c>
      <c r="W2199" s="153" t="str">
        <f t="shared" si="1026"/>
        <v/>
      </c>
      <c r="X2199" s="153" t="str">
        <f t="shared" si="1027"/>
        <v/>
      </c>
      <c r="Y2199" s="153" t="str">
        <f t="shared" si="1028"/>
        <v/>
      </c>
      <c r="Z2199" s="153" t="str">
        <f t="shared" si="1029"/>
        <v/>
      </c>
      <c r="AA2199" s="152" t="str">
        <f t="shared" si="1030"/>
        <v/>
      </c>
      <c r="AB2199" s="152" t="str">
        <f t="shared" si="1031"/>
        <v/>
      </c>
      <c r="AC2199" s="154" t="str">
        <f t="shared" si="1042"/>
        <v/>
      </c>
      <c r="AD2199" s="154" t="str">
        <f t="shared" si="1043"/>
        <v/>
      </c>
      <c r="AE2199" s="3" t="str">
        <f t="shared" si="1044"/>
        <v/>
      </c>
      <c r="AF2199" s="3" t="str">
        <f t="shared" si="1045"/>
        <v/>
      </c>
      <c r="AG2199" s="3" t="str">
        <f t="shared" si="1046"/>
        <v/>
      </c>
      <c r="AH2199" s="4" t="str">
        <f t="shared" si="1047"/>
        <v/>
      </c>
      <c r="AI2199" s="75" t="str">
        <f t="shared" si="1048"/>
        <v/>
      </c>
      <c r="AJ2199" s="75" t="str">
        <f t="shared" si="1049"/>
        <v/>
      </c>
    </row>
    <row r="2200" spans="1:36">
      <c r="A2200" s="41" t="str">
        <f t="shared" si="1032"/>
        <v/>
      </c>
      <c r="B2200" s="150" t="str">
        <f>IF(ISNUMBER(A2200),INDEX('MetaTrader Import'!$H$13:$J$5893,TRUNC(((A2200-$A$39+1)-1)/3)+1,MOD((A2200-$A$39+1)-1,3)+1),"")</f>
        <v/>
      </c>
      <c r="C2200" s="43" t="str">
        <f t="shared" si="1033"/>
        <v/>
      </c>
      <c r="D2200" s="43" t="str">
        <f t="shared" ca="1" si="1023"/>
        <v/>
      </c>
      <c r="E2200" s="43" t="str">
        <f t="shared" si="1034"/>
        <v/>
      </c>
      <c r="F2200" s="43" t="str">
        <f t="shared" si="1035"/>
        <v/>
      </c>
      <c r="G2200" s="43" t="str">
        <f>IF(A2200&lt;&gt;"",IF(A2200&lt;Data!$G$11*0.25,$C$13/$G$32,IF(A2200&gt;Data!$G$11*0.25,$C$13,$C$13*10)),"")</f>
        <v/>
      </c>
      <c r="H2200" s="43" t="str">
        <f>IF(A2200&lt;&gt;"",IF(Data!$G$9="constant",$C$13,IF(Data!$G$9="squeeze",G2200,F2200)),"")</f>
        <v/>
      </c>
      <c r="I2200" s="38" t="str">
        <f ca="1">IF(ISNUMBER(A2200),NORMINV(RAND(),0,IF(AND(Data!$G$9="squeeze",A2200&lt;Data!$G$11*0.25),$H$32,1)*$C$30*$C$13)*($C$14*$C$12),"")</f>
        <v/>
      </c>
      <c r="J2200" s="42" t="str">
        <f ca="1">IFERROR(IF(Data!$C$6="Real",B2200,I2200+J2199+($C$14*$C$12)*(NORMINV(RAND(),$C$15,CHOOSE($G$13,$C$13,F2200,G2200)))),"")</f>
        <v/>
      </c>
      <c r="K2200" s="88" t="str">
        <f>IF(ISNUMBER(A2200), IF($G$16="fixed",$G$17,MIN(H2200*Data!$C$7*$C$16*0.5,$C$17*Data!$C$7))*$C$12,"")</f>
        <v/>
      </c>
      <c r="L2200" s="42" t="str">
        <f t="shared" ca="1" si="1050"/>
        <v/>
      </c>
      <c r="M2200" s="44" t="str">
        <f t="shared" ca="1" si="1051"/>
        <v/>
      </c>
      <c r="N2200" s="44" t="str">
        <f t="shared" ca="1" si="1052"/>
        <v/>
      </c>
      <c r="O2200" s="108" t="str">
        <f t="shared" si="1036"/>
        <v/>
      </c>
      <c r="P2200" s="102" t="str">
        <f t="shared" si="1037"/>
        <v/>
      </c>
      <c r="Q2200" s="102" t="str">
        <f t="shared" si="1038"/>
        <v/>
      </c>
      <c r="R2200" s="120" t="str">
        <f t="shared" si="1039"/>
        <v/>
      </c>
      <c r="S2200" s="54" t="str">
        <f t="shared" si="1040"/>
        <v/>
      </c>
      <c r="T2200" s="5" t="str">
        <f t="shared" si="1041"/>
        <v/>
      </c>
      <c r="U2200" s="152" t="str">
        <f t="shared" si="1024"/>
        <v/>
      </c>
      <c r="V2200" s="152" t="str">
        <f t="shared" si="1025"/>
        <v/>
      </c>
      <c r="W2200" s="153" t="str">
        <f t="shared" si="1026"/>
        <v/>
      </c>
      <c r="X2200" s="153" t="str">
        <f t="shared" si="1027"/>
        <v/>
      </c>
      <c r="Y2200" s="153" t="str">
        <f t="shared" si="1028"/>
        <v/>
      </c>
      <c r="Z2200" s="153" t="str">
        <f t="shared" si="1029"/>
        <v/>
      </c>
      <c r="AA2200" s="152" t="str">
        <f t="shared" si="1030"/>
        <v/>
      </c>
      <c r="AB2200" s="152" t="str">
        <f t="shared" si="1031"/>
        <v/>
      </c>
      <c r="AC2200" s="154" t="str">
        <f t="shared" si="1042"/>
        <v/>
      </c>
      <c r="AD2200" s="154" t="str">
        <f t="shared" si="1043"/>
        <v/>
      </c>
      <c r="AE2200" s="3" t="str">
        <f t="shared" si="1044"/>
        <v/>
      </c>
      <c r="AF2200" s="3" t="str">
        <f t="shared" si="1045"/>
        <v/>
      </c>
      <c r="AG2200" s="3" t="str">
        <f t="shared" si="1046"/>
        <v/>
      </c>
      <c r="AH2200" s="4" t="str">
        <f t="shared" si="1047"/>
        <v/>
      </c>
      <c r="AI2200" s="75" t="str">
        <f t="shared" si="1048"/>
        <v/>
      </c>
      <c r="AJ2200" s="75" t="str">
        <f t="shared" si="1049"/>
        <v/>
      </c>
    </row>
    <row r="2201" spans="1:36">
      <c r="A2201" s="41" t="str">
        <f t="shared" si="1032"/>
        <v/>
      </c>
      <c r="B2201" s="150" t="str">
        <f>IF(ISNUMBER(A2201),INDEX('MetaTrader Import'!$H$13:$J$5893,TRUNC(((A2201-$A$39+1)-1)/3)+1,MOD((A2201-$A$39+1)-1,3)+1),"")</f>
        <v/>
      </c>
      <c r="C2201" s="43" t="str">
        <f t="shared" si="1033"/>
        <v/>
      </c>
      <c r="D2201" s="43" t="str">
        <f t="shared" ca="1" si="1023"/>
        <v/>
      </c>
      <c r="E2201" s="43" t="str">
        <f t="shared" si="1034"/>
        <v/>
      </c>
      <c r="F2201" s="43" t="str">
        <f t="shared" si="1035"/>
        <v/>
      </c>
      <c r="G2201" s="43" t="str">
        <f>IF(A2201&lt;&gt;"",IF(A2201&lt;Data!$G$11*0.25,$C$13/$G$32,IF(A2201&gt;Data!$G$11*0.25,$C$13,$C$13*10)),"")</f>
        <v/>
      </c>
      <c r="H2201" s="43" t="str">
        <f>IF(A2201&lt;&gt;"",IF(Data!$G$9="constant",$C$13,IF(Data!$G$9="squeeze",G2201,F2201)),"")</f>
        <v/>
      </c>
      <c r="I2201" s="38" t="str">
        <f ca="1">IF(ISNUMBER(A2201),NORMINV(RAND(),0,IF(AND(Data!$G$9="squeeze",A2201&lt;Data!$G$11*0.25),$H$32,1)*$C$30*$C$13)*($C$14*$C$12),"")</f>
        <v/>
      </c>
      <c r="J2201" s="42" t="str">
        <f ca="1">IFERROR(IF(Data!$C$6="Real",B2201,I2201+J2200+($C$14*$C$12)*(NORMINV(RAND(),$C$15,CHOOSE($G$13,$C$13,F2201,G2201)))),"")</f>
        <v/>
      </c>
      <c r="K2201" s="88" t="str">
        <f>IF(ISNUMBER(A2201), IF($G$16="fixed",$G$17,MIN(H2201*Data!$C$7*$C$16*0.5,$C$17*Data!$C$7))*$C$12,"")</f>
        <v/>
      </c>
      <c r="L2201" s="42" t="str">
        <f t="shared" ca="1" si="1050"/>
        <v/>
      </c>
      <c r="M2201" s="44" t="str">
        <f t="shared" ca="1" si="1051"/>
        <v/>
      </c>
      <c r="N2201" s="44" t="str">
        <f t="shared" ca="1" si="1052"/>
        <v/>
      </c>
      <c r="O2201" s="108" t="str">
        <f t="shared" si="1036"/>
        <v/>
      </c>
      <c r="P2201" s="102" t="str">
        <f t="shared" si="1037"/>
        <v/>
      </c>
      <c r="Q2201" s="102" t="str">
        <f t="shared" si="1038"/>
        <v/>
      </c>
      <c r="R2201" s="120" t="str">
        <f t="shared" si="1039"/>
        <v/>
      </c>
      <c r="S2201" s="54" t="str">
        <f t="shared" si="1040"/>
        <v/>
      </c>
      <c r="T2201" s="5" t="str">
        <f t="shared" si="1041"/>
        <v/>
      </c>
      <c r="U2201" s="152" t="str">
        <f t="shared" si="1024"/>
        <v/>
      </c>
      <c r="V2201" s="152" t="str">
        <f t="shared" si="1025"/>
        <v/>
      </c>
      <c r="W2201" s="153" t="str">
        <f t="shared" si="1026"/>
        <v/>
      </c>
      <c r="X2201" s="153" t="str">
        <f t="shared" si="1027"/>
        <v/>
      </c>
      <c r="Y2201" s="153" t="str">
        <f t="shared" si="1028"/>
        <v/>
      </c>
      <c r="Z2201" s="153" t="str">
        <f t="shared" si="1029"/>
        <v/>
      </c>
      <c r="AA2201" s="152" t="str">
        <f t="shared" si="1030"/>
        <v/>
      </c>
      <c r="AB2201" s="152" t="str">
        <f t="shared" si="1031"/>
        <v/>
      </c>
      <c r="AC2201" s="154" t="str">
        <f t="shared" si="1042"/>
        <v/>
      </c>
      <c r="AD2201" s="154" t="str">
        <f t="shared" si="1043"/>
        <v/>
      </c>
      <c r="AE2201" s="3" t="str">
        <f t="shared" si="1044"/>
        <v/>
      </c>
      <c r="AF2201" s="3" t="str">
        <f t="shared" si="1045"/>
        <v/>
      </c>
      <c r="AG2201" s="3" t="str">
        <f t="shared" si="1046"/>
        <v/>
      </c>
      <c r="AH2201" s="4" t="str">
        <f t="shared" si="1047"/>
        <v/>
      </c>
      <c r="AI2201" s="75" t="str">
        <f t="shared" si="1048"/>
        <v/>
      </c>
      <c r="AJ2201" s="75" t="str">
        <f t="shared" si="1049"/>
        <v/>
      </c>
    </row>
    <row r="2202" spans="1:36">
      <c r="A2202" s="41" t="str">
        <f t="shared" si="1032"/>
        <v/>
      </c>
      <c r="B2202" s="150" t="str">
        <f>IF(ISNUMBER(A2202),INDEX('MetaTrader Import'!$H$13:$J$5893,TRUNC(((A2202-$A$39+1)-1)/3)+1,MOD((A2202-$A$39+1)-1,3)+1),"")</f>
        <v/>
      </c>
      <c r="C2202" s="43" t="str">
        <f t="shared" si="1033"/>
        <v/>
      </c>
      <c r="D2202" s="43" t="str">
        <f t="shared" ca="1" si="1023"/>
        <v/>
      </c>
      <c r="E2202" s="43" t="str">
        <f t="shared" si="1034"/>
        <v/>
      </c>
      <c r="F2202" s="43" t="str">
        <f t="shared" si="1035"/>
        <v/>
      </c>
      <c r="G2202" s="43" t="str">
        <f>IF(A2202&lt;&gt;"",IF(A2202&lt;Data!$G$11*0.25,$C$13/$G$32,IF(A2202&gt;Data!$G$11*0.25,$C$13,$C$13*10)),"")</f>
        <v/>
      </c>
      <c r="H2202" s="43" t="str">
        <f>IF(A2202&lt;&gt;"",IF(Data!$G$9="constant",$C$13,IF(Data!$G$9="squeeze",G2202,F2202)),"")</f>
        <v/>
      </c>
      <c r="I2202" s="38" t="str">
        <f ca="1">IF(ISNUMBER(A2202),NORMINV(RAND(),0,IF(AND(Data!$G$9="squeeze",A2202&lt;Data!$G$11*0.25),$H$32,1)*$C$30*$C$13)*($C$14*$C$12),"")</f>
        <v/>
      </c>
      <c r="J2202" s="42" t="str">
        <f ca="1">IFERROR(IF(Data!$C$6="Real",B2202,I2202+J2201+($C$14*$C$12)*(NORMINV(RAND(),$C$15,CHOOSE($G$13,$C$13,F2202,G2202)))),"")</f>
        <v/>
      </c>
      <c r="K2202" s="88" t="str">
        <f>IF(ISNUMBER(A2202), IF($G$16="fixed",$G$17,MIN(H2202*Data!$C$7*$C$16*0.5,$C$17*Data!$C$7))*$C$12,"")</f>
        <v/>
      </c>
      <c r="L2202" s="42" t="str">
        <f t="shared" ca="1" si="1050"/>
        <v/>
      </c>
      <c r="M2202" s="44" t="str">
        <f t="shared" ca="1" si="1051"/>
        <v/>
      </c>
      <c r="N2202" s="44" t="str">
        <f t="shared" ca="1" si="1052"/>
        <v/>
      </c>
      <c r="O2202" s="108" t="str">
        <f t="shared" si="1036"/>
        <v/>
      </c>
      <c r="P2202" s="102" t="str">
        <f t="shared" si="1037"/>
        <v/>
      </c>
      <c r="Q2202" s="102" t="str">
        <f t="shared" si="1038"/>
        <v/>
      </c>
      <c r="R2202" s="120" t="str">
        <f t="shared" si="1039"/>
        <v/>
      </c>
      <c r="S2202" s="54" t="str">
        <f t="shared" si="1040"/>
        <v/>
      </c>
      <c r="T2202" s="5" t="str">
        <f t="shared" si="1041"/>
        <v/>
      </c>
      <c r="U2202" s="152" t="str">
        <f t="shared" si="1024"/>
        <v/>
      </c>
      <c r="V2202" s="152" t="str">
        <f t="shared" si="1025"/>
        <v/>
      </c>
      <c r="W2202" s="153" t="str">
        <f t="shared" si="1026"/>
        <v/>
      </c>
      <c r="X2202" s="153" t="str">
        <f t="shared" si="1027"/>
        <v/>
      </c>
      <c r="Y2202" s="153" t="str">
        <f t="shared" si="1028"/>
        <v/>
      </c>
      <c r="Z2202" s="153" t="str">
        <f t="shared" si="1029"/>
        <v/>
      </c>
      <c r="AA2202" s="152" t="str">
        <f t="shared" si="1030"/>
        <v/>
      </c>
      <c r="AB2202" s="152" t="str">
        <f t="shared" si="1031"/>
        <v/>
      </c>
      <c r="AC2202" s="154" t="str">
        <f t="shared" si="1042"/>
        <v/>
      </c>
      <c r="AD2202" s="154" t="str">
        <f t="shared" si="1043"/>
        <v/>
      </c>
      <c r="AE2202" s="3" t="str">
        <f t="shared" si="1044"/>
        <v/>
      </c>
      <c r="AF2202" s="3" t="str">
        <f t="shared" si="1045"/>
        <v/>
      </c>
      <c r="AG2202" s="3" t="str">
        <f t="shared" si="1046"/>
        <v/>
      </c>
      <c r="AH2202" s="4" t="str">
        <f t="shared" si="1047"/>
        <v/>
      </c>
      <c r="AI2202" s="75" t="str">
        <f t="shared" si="1048"/>
        <v/>
      </c>
      <c r="AJ2202" s="75" t="str">
        <f t="shared" si="1049"/>
        <v/>
      </c>
    </row>
    <row r="2203" spans="1:36">
      <c r="A2203" s="41" t="str">
        <f t="shared" si="1032"/>
        <v/>
      </c>
      <c r="B2203" s="150" t="str">
        <f>IF(ISNUMBER(A2203),INDEX('MetaTrader Import'!$H$13:$J$5893,TRUNC(((A2203-$A$39+1)-1)/3)+1,MOD((A2203-$A$39+1)-1,3)+1),"")</f>
        <v/>
      </c>
      <c r="C2203" s="43" t="str">
        <f t="shared" si="1033"/>
        <v/>
      </c>
      <c r="D2203" s="43" t="str">
        <f t="shared" ca="1" si="1023"/>
        <v/>
      </c>
      <c r="E2203" s="43" t="str">
        <f t="shared" si="1034"/>
        <v/>
      </c>
      <c r="F2203" s="43" t="str">
        <f t="shared" si="1035"/>
        <v/>
      </c>
      <c r="G2203" s="43" t="str">
        <f>IF(A2203&lt;&gt;"",IF(A2203&lt;Data!$G$11*0.25,$C$13/$G$32,IF(A2203&gt;Data!$G$11*0.25,$C$13,$C$13*10)),"")</f>
        <v/>
      </c>
      <c r="H2203" s="43" t="str">
        <f>IF(A2203&lt;&gt;"",IF(Data!$G$9="constant",$C$13,IF(Data!$G$9="squeeze",G2203,F2203)),"")</f>
        <v/>
      </c>
      <c r="I2203" s="38" t="str">
        <f ca="1">IF(ISNUMBER(A2203),NORMINV(RAND(),0,IF(AND(Data!$G$9="squeeze",A2203&lt;Data!$G$11*0.25),$H$32,1)*$C$30*$C$13)*($C$14*$C$12),"")</f>
        <v/>
      </c>
      <c r="J2203" s="42" t="str">
        <f ca="1">IFERROR(IF(Data!$C$6="Real",B2203,I2203+J2202+($C$14*$C$12)*(NORMINV(RAND(),$C$15,CHOOSE($G$13,$C$13,F2203,G2203)))),"")</f>
        <v/>
      </c>
      <c r="K2203" s="88" t="str">
        <f>IF(ISNUMBER(A2203), IF($G$16="fixed",$G$17,MIN(H2203*Data!$C$7*$C$16*0.5,$C$17*Data!$C$7))*$C$12,"")</f>
        <v/>
      </c>
      <c r="L2203" s="42" t="str">
        <f t="shared" ca="1" si="1050"/>
        <v/>
      </c>
      <c r="M2203" s="44" t="str">
        <f t="shared" ca="1" si="1051"/>
        <v/>
      </c>
      <c r="N2203" s="44" t="str">
        <f t="shared" ca="1" si="1052"/>
        <v/>
      </c>
      <c r="O2203" s="108" t="str">
        <f t="shared" si="1036"/>
        <v/>
      </c>
      <c r="P2203" s="102" t="str">
        <f t="shared" si="1037"/>
        <v/>
      </c>
      <c r="Q2203" s="102" t="str">
        <f t="shared" si="1038"/>
        <v/>
      </c>
      <c r="R2203" s="120" t="str">
        <f t="shared" si="1039"/>
        <v/>
      </c>
      <c r="S2203" s="54" t="str">
        <f t="shared" si="1040"/>
        <v/>
      </c>
      <c r="T2203" s="5" t="str">
        <f t="shared" si="1041"/>
        <v/>
      </c>
      <c r="U2203" s="152" t="str">
        <f t="shared" si="1024"/>
        <v/>
      </c>
      <c r="V2203" s="152" t="str">
        <f t="shared" si="1025"/>
        <v/>
      </c>
      <c r="W2203" s="153" t="str">
        <f t="shared" si="1026"/>
        <v/>
      </c>
      <c r="X2203" s="153" t="str">
        <f t="shared" si="1027"/>
        <v/>
      </c>
      <c r="Y2203" s="153" t="str">
        <f t="shared" si="1028"/>
        <v/>
      </c>
      <c r="Z2203" s="153" t="str">
        <f t="shared" si="1029"/>
        <v/>
      </c>
      <c r="AA2203" s="152" t="str">
        <f t="shared" si="1030"/>
        <v/>
      </c>
      <c r="AB2203" s="152" t="str">
        <f t="shared" si="1031"/>
        <v/>
      </c>
      <c r="AC2203" s="154" t="str">
        <f t="shared" si="1042"/>
        <v/>
      </c>
      <c r="AD2203" s="154" t="str">
        <f t="shared" si="1043"/>
        <v/>
      </c>
      <c r="AE2203" s="3" t="str">
        <f t="shared" si="1044"/>
        <v/>
      </c>
      <c r="AF2203" s="3" t="str">
        <f t="shared" si="1045"/>
        <v/>
      </c>
      <c r="AG2203" s="3" t="str">
        <f t="shared" si="1046"/>
        <v/>
      </c>
      <c r="AH2203" s="4" t="str">
        <f t="shared" si="1047"/>
        <v/>
      </c>
      <c r="AI2203" s="75" t="str">
        <f t="shared" si="1048"/>
        <v/>
      </c>
      <c r="AJ2203" s="75" t="str">
        <f t="shared" si="1049"/>
        <v/>
      </c>
    </row>
    <row r="2204" spans="1:36">
      <c r="A2204" s="41" t="str">
        <f t="shared" si="1032"/>
        <v/>
      </c>
      <c r="B2204" s="150" t="str">
        <f>IF(ISNUMBER(A2204),INDEX('MetaTrader Import'!$H$13:$J$5893,TRUNC(((A2204-$A$39+1)-1)/3)+1,MOD((A2204-$A$39+1)-1,3)+1),"")</f>
        <v/>
      </c>
      <c r="C2204" s="43" t="str">
        <f t="shared" si="1033"/>
        <v/>
      </c>
      <c r="D2204" s="43" t="str">
        <f t="shared" ca="1" si="1023"/>
        <v/>
      </c>
      <c r="E2204" s="43" t="str">
        <f t="shared" si="1034"/>
        <v/>
      </c>
      <c r="F2204" s="43" t="str">
        <f t="shared" si="1035"/>
        <v/>
      </c>
      <c r="G2204" s="43" t="str">
        <f>IF(A2204&lt;&gt;"",IF(A2204&lt;Data!$G$11*0.25,$C$13/$G$32,IF(A2204&gt;Data!$G$11*0.25,$C$13,$C$13*10)),"")</f>
        <v/>
      </c>
      <c r="H2204" s="43" t="str">
        <f>IF(A2204&lt;&gt;"",IF(Data!$G$9="constant",$C$13,IF(Data!$G$9="squeeze",G2204,F2204)),"")</f>
        <v/>
      </c>
      <c r="I2204" s="38" t="str">
        <f ca="1">IF(ISNUMBER(A2204),NORMINV(RAND(),0,IF(AND(Data!$G$9="squeeze",A2204&lt;Data!$G$11*0.25),$H$32,1)*$C$30*$C$13)*($C$14*$C$12),"")</f>
        <v/>
      </c>
      <c r="J2204" s="42" t="str">
        <f ca="1">IFERROR(IF(Data!$C$6="Real",B2204,I2204+J2203+($C$14*$C$12)*(NORMINV(RAND(),$C$15,CHOOSE($G$13,$C$13,F2204,G2204)))),"")</f>
        <v/>
      </c>
      <c r="K2204" s="88" t="str">
        <f>IF(ISNUMBER(A2204), IF($G$16="fixed",$G$17,MIN(H2204*Data!$C$7*$C$16*0.5,$C$17*Data!$C$7))*$C$12,"")</f>
        <v/>
      </c>
      <c r="L2204" s="42" t="str">
        <f t="shared" ca="1" si="1050"/>
        <v/>
      </c>
      <c r="M2204" s="44" t="str">
        <f t="shared" ca="1" si="1051"/>
        <v/>
      </c>
      <c r="N2204" s="44" t="str">
        <f t="shared" ca="1" si="1052"/>
        <v/>
      </c>
      <c r="O2204" s="108" t="str">
        <f t="shared" si="1036"/>
        <v/>
      </c>
      <c r="P2204" s="102" t="str">
        <f t="shared" si="1037"/>
        <v/>
      </c>
      <c r="Q2204" s="102" t="str">
        <f t="shared" si="1038"/>
        <v/>
      </c>
      <c r="R2204" s="120" t="str">
        <f t="shared" si="1039"/>
        <v/>
      </c>
      <c r="S2204" s="54" t="str">
        <f t="shared" si="1040"/>
        <v/>
      </c>
      <c r="T2204" s="5" t="str">
        <f t="shared" si="1041"/>
        <v/>
      </c>
      <c r="U2204" s="152" t="str">
        <f t="shared" si="1024"/>
        <v/>
      </c>
      <c r="V2204" s="152" t="str">
        <f t="shared" si="1025"/>
        <v/>
      </c>
      <c r="W2204" s="153" t="str">
        <f t="shared" si="1026"/>
        <v/>
      </c>
      <c r="X2204" s="153" t="str">
        <f t="shared" si="1027"/>
        <v/>
      </c>
      <c r="Y2204" s="153" t="str">
        <f t="shared" si="1028"/>
        <v/>
      </c>
      <c r="Z2204" s="153" t="str">
        <f t="shared" si="1029"/>
        <v/>
      </c>
      <c r="AA2204" s="152" t="str">
        <f t="shared" si="1030"/>
        <v/>
      </c>
      <c r="AB2204" s="152" t="str">
        <f t="shared" si="1031"/>
        <v/>
      </c>
      <c r="AC2204" s="154" t="str">
        <f t="shared" si="1042"/>
        <v/>
      </c>
      <c r="AD2204" s="154" t="str">
        <f t="shared" si="1043"/>
        <v/>
      </c>
      <c r="AE2204" s="3" t="str">
        <f t="shared" si="1044"/>
        <v/>
      </c>
      <c r="AF2204" s="3" t="str">
        <f t="shared" si="1045"/>
        <v/>
      </c>
      <c r="AG2204" s="3" t="str">
        <f t="shared" si="1046"/>
        <v/>
      </c>
      <c r="AH2204" s="4" t="str">
        <f t="shared" si="1047"/>
        <v/>
      </c>
      <c r="AI2204" s="75" t="str">
        <f t="shared" si="1048"/>
        <v/>
      </c>
      <c r="AJ2204" s="75" t="str">
        <f t="shared" si="1049"/>
        <v/>
      </c>
    </row>
    <row r="2205" spans="1:36">
      <c r="A2205" s="41" t="str">
        <f t="shared" si="1032"/>
        <v/>
      </c>
      <c r="B2205" s="150" t="str">
        <f>IF(ISNUMBER(A2205),INDEX('MetaTrader Import'!$H$13:$J$5893,TRUNC(((A2205-$A$39+1)-1)/3)+1,MOD((A2205-$A$39+1)-1,3)+1),"")</f>
        <v/>
      </c>
      <c r="C2205" s="43" t="str">
        <f t="shared" si="1033"/>
        <v/>
      </c>
      <c r="D2205" s="43" t="str">
        <f t="shared" ca="1" si="1023"/>
        <v/>
      </c>
      <c r="E2205" s="43" t="str">
        <f t="shared" si="1034"/>
        <v/>
      </c>
      <c r="F2205" s="43" t="str">
        <f t="shared" si="1035"/>
        <v/>
      </c>
      <c r="G2205" s="43" t="str">
        <f>IF(A2205&lt;&gt;"",IF(A2205&lt;Data!$G$11*0.25,$C$13/$G$32,IF(A2205&gt;Data!$G$11*0.25,$C$13,$C$13*10)),"")</f>
        <v/>
      </c>
      <c r="H2205" s="43" t="str">
        <f>IF(A2205&lt;&gt;"",IF(Data!$G$9="constant",$C$13,IF(Data!$G$9="squeeze",G2205,F2205)),"")</f>
        <v/>
      </c>
      <c r="I2205" s="38" t="str">
        <f ca="1">IF(ISNUMBER(A2205),NORMINV(RAND(),0,IF(AND(Data!$G$9="squeeze",A2205&lt;Data!$G$11*0.25),$H$32,1)*$C$30*$C$13)*($C$14*$C$12),"")</f>
        <v/>
      </c>
      <c r="J2205" s="42" t="str">
        <f ca="1">IFERROR(IF(Data!$C$6="Real",B2205,I2205+J2204+($C$14*$C$12)*(NORMINV(RAND(),$C$15,CHOOSE($G$13,$C$13,F2205,G2205)))),"")</f>
        <v/>
      </c>
      <c r="K2205" s="88" t="str">
        <f>IF(ISNUMBER(A2205), IF($G$16="fixed",$G$17,MIN(H2205*Data!$C$7*$C$16*0.5,$C$17*Data!$C$7))*$C$12,"")</f>
        <v/>
      </c>
      <c r="L2205" s="42" t="str">
        <f t="shared" ca="1" si="1050"/>
        <v/>
      </c>
      <c r="M2205" s="44" t="str">
        <f t="shared" ca="1" si="1051"/>
        <v/>
      </c>
      <c r="N2205" s="44" t="str">
        <f t="shared" ca="1" si="1052"/>
        <v/>
      </c>
      <c r="O2205" s="108" t="str">
        <f t="shared" si="1036"/>
        <v/>
      </c>
      <c r="P2205" s="102" t="str">
        <f t="shared" si="1037"/>
        <v/>
      </c>
      <c r="Q2205" s="102" t="str">
        <f t="shared" si="1038"/>
        <v/>
      </c>
      <c r="R2205" s="120" t="str">
        <f t="shared" si="1039"/>
        <v/>
      </c>
      <c r="S2205" s="54" t="str">
        <f t="shared" si="1040"/>
        <v/>
      </c>
      <c r="T2205" s="5" t="str">
        <f t="shared" si="1041"/>
        <v/>
      </c>
      <c r="U2205" s="152" t="str">
        <f t="shared" si="1024"/>
        <v/>
      </c>
      <c r="V2205" s="152" t="str">
        <f t="shared" si="1025"/>
        <v/>
      </c>
      <c r="W2205" s="153" t="str">
        <f t="shared" si="1026"/>
        <v/>
      </c>
      <c r="X2205" s="153" t="str">
        <f t="shared" si="1027"/>
        <v/>
      </c>
      <c r="Y2205" s="153" t="str">
        <f t="shared" si="1028"/>
        <v/>
      </c>
      <c r="Z2205" s="153" t="str">
        <f t="shared" si="1029"/>
        <v/>
      </c>
      <c r="AA2205" s="152" t="str">
        <f t="shared" si="1030"/>
        <v/>
      </c>
      <c r="AB2205" s="152" t="str">
        <f t="shared" si="1031"/>
        <v/>
      </c>
      <c r="AC2205" s="154" t="str">
        <f t="shared" si="1042"/>
        <v/>
      </c>
      <c r="AD2205" s="154" t="str">
        <f t="shared" si="1043"/>
        <v/>
      </c>
      <c r="AE2205" s="3" t="str">
        <f t="shared" si="1044"/>
        <v/>
      </c>
      <c r="AF2205" s="3" t="str">
        <f t="shared" si="1045"/>
        <v/>
      </c>
      <c r="AG2205" s="3" t="str">
        <f t="shared" si="1046"/>
        <v/>
      </c>
      <c r="AH2205" s="4" t="str">
        <f t="shared" si="1047"/>
        <v/>
      </c>
      <c r="AI2205" s="75" t="str">
        <f t="shared" si="1048"/>
        <v/>
      </c>
      <c r="AJ2205" s="75" t="str">
        <f t="shared" si="1049"/>
        <v/>
      </c>
    </row>
    <row r="2206" spans="1:36">
      <c r="A2206" s="41" t="str">
        <f t="shared" si="1032"/>
        <v/>
      </c>
      <c r="B2206" s="150" t="str">
        <f>IF(ISNUMBER(A2206),INDEX('MetaTrader Import'!$H$13:$J$5893,TRUNC(((A2206-$A$39+1)-1)/3)+1,MOD((A2206-$A$39+1)-1,3)+1),"")</f>
        <v/>
      </c>
      <c r="C2206" s="43" t="str">
        <f t="shared" si="1033"/>
        <v/>
      </c>
      <c r="D2206" s="43" t="str">
        <f t="shared" ca="1" si="1023"/>
        <v/>
      </c>
      <c r="E2206" s="43" t="str">
        <f t="shared" si="1034"/>
        <v/>
      </c>
      <c r="F2206" s="43" t="str">
        <f t="shared" si="1035"/>
        <v/>
      </c>
      <c r="G2206" s="43" t="str">
        <f>IF(A2206&lt;&gt;"",IF(A2206&lt;Data!$G$11*0.25,$C$13/$G$32,IF(A2206&gt;Data!$G$11*0.25,$C$13,$C$13*10)),"")</f>
        <v/>
      </c>
      <c r="H2206" s="43" t="str">
        <f>IF(A2206&lt;&gt;"",IF(Data!$G$9="constant",$C$13,IF(Data!$G$9="squeeze",G2206,F2206)),"")</f>
        <v/>
      </c>
      <c r="I2206" s="38" t="str">
        <f ca="1">IF(ISNUMBER(A2206),NORMINV(RAND(),0,IF(AND(Data!$G$9="squeeze",A2206&lt;Data!$G$11*0.25),$H$32,1)*$C$30*$C$13)*($C$14*$C$12),"")</f>
        <v/>
      </c>
      <c r="J2206" s="42" t="str">
        <f ca="1">IFERROR(IF(Data!$C$6="Real",B2206,I2206+J2205+($C$14*$C$12)*(NORMINV(RAND(),$C$15,CHOOSE($G$13,$C$13,F2206,G2206)))),"")</f>
        <v/>
      </c>
      <c r="K2206" s="88" t="str">
        <f>IF(ISNUMBER(A2206), IF($G$16="fixed",$G$17,MIN(H2206*Data!$C$7*$C$16*0.5,$C$17*Data!$C$7))*$C$12,"")</f>
        <v/>
      </c>
      <c r="L2206" s="42" t="str">
        <f t="shared" ca="1" si="1050"/>
        <v/>
      </c>
      <c r="M2206" s="44" t="str">
        <f t="shared" ca="1" si="1051"/>
        <v/>
      </c>
      <c r="N2206" s="44" t="str">
        <f t="shared" ca="1" si="1052"/>
        <v/>
      </c>
      <c r="O2206" s="108" t="str">
        <f t="shared" si="1036"/>
        <v/>
      </c>
      <c r="P2206" s="102" t="str">
        <f t="shared" si="1037"/>
        <v/>
      </c>
      <c r="Q2206" s="102" t="str">
        <f t="shared" si="1038"/>
        <v/>
      </c>
      <c r="R2206" s="120" t="str">
        <f t="shared" si="1039"/>
        <v/>
      </c>
      <c r="S2206" s="54" t="str">
        <f t="shared" si="1040"/>
        <v/>
      </c>
      <c r="T2206" s="5" t="str">
        <f t="shared" si="1041"/>
        <v/>
      </c>
      <c r="U2206" s="152" t="str">
        <f t="shared" si="1024"/>
        <v/>
      </c>
      <c r="V2206" s="152" t="str">
        <f t="shared" si="1025"/>
        <v/>
      </c>
      <c r="W2206" s="153" t="str">
        <f t="shared" si="1026"/>
        <v/>
      </c>
      <c r="X2206" s="153" t="str">
        <f t="shared" si="1027"/>
        <v/>
      </c>
      <c r="Y2206" s="153" t="str">
        <f t="shared" si="1028"/>
        <v/>
      </c>
      <c r="Z2206" s="153" t="str">
        <f t="shared" si="1029"/>
        <v/>
      </c>
      <c r="AA2206" s="152" t="str">
        <f t="shared" si="1030"/>
        <v/>
      </c>
      <c r="AB2206" s="152" t="str">
        <f t="shared" si="1031"/>
        <v/>
      </c>
      <c r="AC2206" s="154" t="str">
        <f t="shared" si="1042"/>
        <v/>
      </c>
      <c r="AD2206" s="154" t="str">
        <f t="shared" si="1043"/>
        <v/>
      </c>
      <c r="AE2206" s="3" t="str">
        <f t="shared" si="1044"/>
        <v/>
      </c>
      <c r="AF2206" s="3" t="str">
        <f t="shared" si="1045"/>
        <v/>
      </c>
      <c r="AG2206" s="3" t="str">
        <f t="shared" si="1046"/>
        <v/>
      </c>
      <c r="AH2206" s="4" t="str">
        <f t="shared" si="1047"/>
        <v/>
      </c>
      <c r="AI2206" s="75" t="str">
        <f t="shared" si="1048"/>
        <v/>
      </c>
      <c r="AJ2206" s="75" t="str">
        <f t="shared" si="1049"/>
        <v/>
      </c>
    </row>
    <row r="2207" spans="1:36">
      <c r="A2207" s="41" t="str">
        <f t="shared" si="1032"/>
        <v/>
      </c>
      <c r="B2207" s="150" t="str">
        <f>IF(ISNUMBER(A2207),INDEX('MetaTrader Import'!$H$13:$J$5893,TRUNC(((A2207-$A$39+1)-1)/3)+1,MOD((A2207-$A$39+1)-1,3)+1),"")</f>
        <v/>
      </c>
      <c r="C2207" s="43" t="str">
        <f t="shared" si="1033"/>
        <v/>
      </c>
      <c r="D2207" s="43" t="str">
        <f t="shared" ca="1" si="1023"/>
        <v/>
      </c>
      <c r="E2207" s="43" t="str">
        <f t="shared" si="1034"/>
        <v/>
      </c>
      <c r="F2207" s="43" t="str">
        <f t="shared" si="1035"/>
        <v/>
      </c>
      <c r="G2207" s="43" t="str">
        <f>IF(A2207&lt;&gt;"",IF(A2207&lt;Data!$G$11*0.25,$C$13/$G$32,IF(A2207&gt;Data!$G$11*0.25,$C$13,$C$13*10)),"")</f>
        <v/>
      </c>
      <c r="H2207" s="43" t="str">
        <f>IF(A2207&lt;&gt;"",IF(Data!$G$9="constant",$C$13,IF(Data!$G$9="squeeze",G2207,F2207)),"")</f>
        <v/>
      </c>
      <c r="I2207" s="38" t="str">
        <f ca="1">IF(ISNUMBER(A2207),NORMINV(RAND(),0,IF(AND(Data!$G$9="squeeze",A2207&lt;Data!$G$11*0.25),$H$32,1)*$C$30*$C$13)*($C$14*$C$12),"")</f>
        <v/>
      </c>
      <c r="J2207" s="42" t="str">
        <f ca="1">IFERROR(IF(Data!$C$6="Real",B2207,I2207+J2206+($C$14*$C$12)*(NORMINV(RAND(),$C$15,CHOOSE($G$13,$C$13,F2207,G2207)))),"")</f>
        <v/>
      </c>
      <c r="K2207" s="88" t="str">
        <f>IF(ISNUMBER(A2207), IF($G$16="fixed",$G$17,MIN(H2207*Data!$C$7*$C$16*0.5,$C$17*Data!$C$7))*$C$12,"")</f>
        <v/>
      </c>
      <c r="L2207" s="42" t="str">
        <f t="shared" ca="1" si="1050"/>
        <v/>
      </c>
      <c r="M2207" s="44" t="str">
        <f t="shared" ca="1" si="1051"/>
        <v/>
      </c>
      <c r="N2207" s="44" t="str">
        <f t="shared" ca="1" si="1052"/>
        <v/>
      </c>
      <c r="O2207" s="108" t="str">
        <f t="shared" si="1036"/>
        <v/>
      </c>
      <c r="P2207" s="102" t="str">
        <f t="shared" si="1037"/>
        <v/>
      </c>
      <c r="Q2207" s="102" t="str">
        <f t="shared" si="1038"/>
        <v/>
      </c>
      <c r="R2207" s="120" t="str">
        <f t="shared" si="1039"/>
        <v/>
      </c>
      <c r="S2207" s="54" t="str">
        <f t="shared" si="1040"/>
        <v/>
      </c>
      <c r="T2207" s="5" t="str">
        <f t="shared" si="1041"/>
        <v/>
      </c>
      <c r="U2207" s="152" t="str">
        <f t="shared" si="1024"/>
        <v/>
      </c>
      <c r="V2207" s="152" t="str">
        <f t="shared" si="1025"/>
        <v/>
      </c>
      <c r="W2207" s="153" t="str">
        <f t="shared" si="1026"/>
        <v/>
      </c>
      <c r="X2207" s="153" t="str">
        <f t="shared" si="1027"/>
        <v/>
      </c>
      <c r="Y2207" s="153" t="str">
        <f t="shared" si="1028"/>
        <v/>
      </c>
      <c r="Z2207" s="153" t="str">
        <f t="shared" si="1029"/>
        <v/>
      </c>
      <c r="AA2207" s="152" t="str">
        <f t="shared" si="1030"/>
        <v/>
      </c>
      <c r="AB2207" s="152" t="str">
        <f t="shared" si="1031"/>
        <v/>
      </c>
      <c r="AC2207" s="154" t="str">
        <f t="shared" si="1042"/>
        <v/>
      </c>
      <c r="AD2207" s="154" t="str">
        <f t="shared" si="1043"/>
        <v/>
      </c>
      <c r="AE2207" s="3" t="str">
        <f t="shared" si="1044"/>
        <v/>
      </c>
      <c r="AF2207" s="3" t="str">
        <f t="shared" si="1045"/>
        <v/>
      </c>
      <c r="AG2207" s="3" t="str">
        <f t="shared" si="1046"/>
        <v/>
      </c>
      <c r="AH2207" s="4" t="str">
        <f t="shared" si="1047"/>
        <v/>
      </c>
      <c r="AI2207" s="75" t="str">
        <f t="shared" si="1048"/>
        <v/>
      </c>
      <c r="AJ2207" s="75" t="str">
        <f t="shared" si="1049"/>
        <v/>
      </c>
    </row>
    <row r="2208" spans="1:36">
      <c r="A2208" s="41" t="str">
        <f t="shared" si="1032"/>
        <v/>
      </c>
      <c r="B2208" s="150" t="str">
        <f>IF(ISNUMBER(A2208),INDEX('MetaTrader Import'!$H$13:$J$5893,TRUNC(((A2208-$A$39+1)-1)/3)+1,MOD((A2208-$A$39+1)-1,3)+1),"")</f>
        <v/>
      </c>
      <c r="C2208" s="43" t="str">
        <f t="shared" si="1033"/>
        <v/>
      </c>
      <c r="D2208" s="43" t="str">
        <f t="shared" ca="1" si="1023"/>
        <v/>
      </c>
      <c r="E2208" s="43" t="str">
        <f t="shared" si="1034"/>
        <v/>
      </c>
      <c r="F2208" s="43" t="str">
        <f t="shared" si="1035"/>
        <v/>
      </c>
      <c r="G2208" s="43" t="str">
        <f>IF(A2208&lt;&gt;"",IF(A2208&lt;Data!$G$11*0.25,$C$13/$G$32,IF(A2208&gt;Data!$G$11*0.25,$C$13,$C$13*10)),"")</f>
        <v/>
      </c>
      <c r="H2208" s="43" t="str">
        <f>IF(A2208&lt;&gt;"",IF(Data!$G$9="constant",$C$13,IF(Data!$G$9="squeeze",G2208,F2208)),"")</f>
        <v/>
      </c>
      <c r="I2208" s="38" t="str">
        <f ca="1">IF(ISNUMBER(A2208),NORMINV(RAND(),0,IF(AND(Data!$G$9="squeeze",A2208&lt;Data!$G$11*0.25),$H$32,1)*$C$30*$C$13)*($C$14*$C$12),"")</f>
        <v/>
      </c>
      <c r="J2208" s="42" t="str">
        <f ca="1">IFERROR(IF(Data!$C$6="Real",B2208,I2208+J2207+($C$14*$C$12)*(NORMINV(RAND(),$C$15,CHOOSE($G$13,$C$13,F2208,G2208)))),"")</f>
        <v/>
      </c>
      <c r="K2208" s="88" t="str">
        <f>IF(ISNUMBER(A2208), IF($G$16="fixed",$G$17,MIN(H2208*Data!$C$7*$C$16*0.5,$C$17*Data!$C$7))*$C$12,"")</f>
        <v/>
      </c>
      <c r="L2208" s="42" t="str">
        <f t="shared" ca="1" si="1050"/>
        <v/>
      </c>
      <c r="M2208" s="44" t="str">
        <f t="shared" ca="1" si="1051"/>
        <v/>
      </c>
      <c r="N2208" s="44" t="str">
        <f t="shared" ca="1" si="1052"/>
        <v/>
      </c>
      <c r="O2208" s="108" t="str">
        <f t="shared" si="1036"/>
        <v/>
      </c>
      <c r="P2208" s="102" t="str">
        <f t="shared" si="1037"/>
        <v/>
      </c>
      <c r="Q2208" s="102" t="str">
        <f t="shared" si="1038"/>
        <v/>
      </c>
      <c r="R2208" s="120" t="str">
        <f t="shared" si="1039"/>
        <v/>
      </c>
      <c r="S2208" s="54" t="str">
        <f t="shared" si="1040"/>
        <v/>
      </c>
      <c r="T2208" s="5" t="str">
        <f t="shared" si="1041"/>
        <v/>
      </c>
      <c r="U2208" s="152" t="str">
        <f t="shared" si="1024"/>
        <v/>
      </c>
      <c r="V2208" s="152" t="str">
        <f t="shared" si="1025"/>
        <v/>
      </c>
      <c r="W2208" s="153" t="str">
        <f t="shared" si="1026"/>
        <v/>
      </c>
      <c r="X2208" s="153" t="str">
        <f t="shared" si="1027"/>
        <v/>
      </c>
      <c r="Y2208" s="153" t="str">
        <f t="shared" si="1028"/>
        <v/>
      </c>
      <c r="Z2208" s="153" t="str">
        <f t="shared" si="1029"/>
        <v/>
      </c>
      <c r="AA2208" s="152" t="str">
        <f t="shared" si="1030"/>
        <v/>
      </c>
      <c r="AB2208" s="152" t="str">
        <f t="shared" si="1031"/>
        <v/>
      </c>
      <c r="AC2208" s="154" t="str">
        <f t="shared" si="1042"/>
        <v/>
      </c>
      <c r="AD2208" s="154" t="str">
        <f t="shared" si="1043"/>
        <v/>
      </c>
      <c r="AE2208" s="3" t="str">
        <f t="shared" si="1044"/>
        <v/>
      </c>
      <c r="AF2208" s="3" t="str">
        <f t="shared" si="1045"/>
        <v/>
      </c>
      <c r="AG2208" s="3" t="str">
        <f t="shared" si="1046"/>
        <v/>
      </c>
      <c r="AH2208" s="4" t="str">
        <f t="shared" si="1047"/>
        <v/>
      </c>
      <c r="AI2208" s="75" t="str">
        <f t="shared" si="1048"/>
        <v/>
      </c>
      <c r="AJ2208" s="75" t="str">
        <f t="shared" si="1049"/>
        <v/>
      </c>
    </row>
    <row r="2209" spans="1:36">
      <c r="A2209" s="41" t="str">
        <f t="shared" si="1032"/>
        <v/>
      </c>
      <c r="B2209" s="150" t="str">
        <f>IF(ISNUMBER(A2209),INDEX('MetaTrader Import'!$H$13:$J$5893,TRUNC(((A2209-$A$39+1)-1)/3)+1,MOD((A2209-$A$39+1)-1,3)+1),"")</f>
        <v/>
      </c>
      <c r="C2209" s="43" t="str">
        <f t="shared" si="1033"/>
        <v/>
      </c>
      <c r="D2209" s="43" t="str">
        <f t="shared" ca="1" si="1023"/>
        <v/>
      </c>
      <c r="E2209" s="43" t="str">
        <f t="shared" si="1034"/>
        <v/>
      </c>
      <c r="F2209" s="43" t="str">
        <f t="shared" si="1035"/>
        <v/>
      </c>
      <c r="G2209" s="43" t="str">
        <f>IF(A2209&lt;&gt;"",IF(A2209&lt;Data!$G$11*0.25,$C$13/$G$32,IF(A2209&gt;Data!$G$11*0.25,$C$13,$C$13*10)),"")</f>
        <v/>
      </c>
      <c r="H2209" s="43" t="str">
        <f>IF(A2209&lt;&gt;"",IF(Data!$G$9="constant",$C$13,IF(Data!$G$9="squeeze",G2209,F2209)),"")</f>
        <v/>
      </c>
      <c r="I2209" s="38" t="str">
        <f ca="1">IF(ISNUMBER(A2209),NORMINV(RAND(),0,IF(AND(Data!$G$9="squeeze",A2209&lt;Data!$G$11*0.25),$H$32,1)*$C$30*$C$13)*($C$14*$C$12),"")</f>
        <v/>
      </c>
      <c r="J2209" s="42" t="str">
        <f ca="1">IFERROR(IF(Data!$C$6="Real",B2209,I2209+J2208+($C$14*$C$12)*(NORMINV(RAND(),$C$15,CHOOSE($G$13,$C$13,F2209,G2209)))),"")</f>
        <v/>
      </c>
      <c r="K2209" s="88" t="str">
        <f>IF(ISNUMBER(A2209), IF($G$16="fixed",$G$17,MIN(H2209*Data!$C$7*$C$16*0.5,$C$17*Data!$C$7))*$C$12,"")</f>
        <v/>
      </c>
      <c r="L2209" s="42" t="str">
        <f t="shared" ca="1" si="1050"/>
        <v/>
      </c>
      <c r="M2209" s="44" t="str">
        <f t="shared" ca="1" si="1051"/>
        <v/>
      </c>
      <c r="N2209" s="44" t="str">
        <f t="shared" ca="1" si="1052"/>
        <v/>
      </c>
      <c r="O2209" s="108" t="str">
        <f t="shared" si="1036"/>
        <v/>
      </c>
      <c r="P2209" s="102" t="str">
        <f t="shared" si="1037"/>
        <v/>
      </c>
      <c r="Q2209" s="102" t="str">
        <f t="shared" si="1038"/>
        <v/>
      </c>
      <c r="R2209" s="120" t="str">
        <f t="shared" si="1039"/>
        <v/>
      </c>
      <c r="S2209" s="54" t="str">
        <f t="shared" si="1040"/>
        <v/>
      </c>
      <c r="T2209" s="5" t="str">
        <f t="shared" si="1041"/>
        <v/>
      </c>
      <c r="U2209" s="152" t="str">
        <f t="shared" si="1024"/>
        <v/>
      </c>
      <c r="V2209" s="152" t="str">
        <f t="shared" si="1025"/>
        <v/>
      </c>
      <c r="W2209" s="153" t="str">
        <f t="shared" si="1026"/>
        <v/>
      </c>
      <c r="X2209" s="153" t="str">
        <f t="shared" si="1027"/>
        <v/>
      </c>
      <c r="Y2209" s="153" t="str">
        <f t="shared" si="1028"/>
        <v/>
      </c>
      <c r="Z2209" s="153" t="str">
        <f t="shared" si="1029"/>
        <v/>
      </c>
      <c r="AA2209" s="152" t="str">
        <f t="shared" si="1030"/>
        <v/>
      </c>
      <c r="AB2209" s="152" t="str">
        <f t="shared" si="1031"/>
        <v/>
      </c>
      <c r="AC2209" s="154" t="str">
        <f t="shared" si="1042"/>
        <v/>
      </c>
      <c r="AD2209" s="154" t="str">
        <f t="shared" si="1043"/>
        <v/>
      </c>
      <c r="AE2209" s="3" t="str">
        <f t="shared" si="1044"/>
        <v/>
      </c>
      <c r="AF2209" s="3" t="str">
        <f t="shared" si="1045"/>
        <v/>
      </c>
      <c r="AG2209" s="3" t="str">
        <f t="shared" si="1046"/>
        <v/>
      </c>
      <c r="AH2209" s="4" t="str">
        <f t="shared" si="1047"/>
        <v/>
      </c>
      <c r="AI2209" s="75" t="str">
        <f t="shared" si="1048"/>
        <v/>
      </c>
      <c r="AJ2209" s="75" t="str">
        <f t="shared" si="1049"/>
        <v/>
      </c>
    </row>
    <row r="2210" spans="1:36">
      <c r="A2210" s="41" t="str">
        <f t="shared" si="1032"/>
        <v/>
      </c>
      <c r="B2210" s="150" t="str">
        <f>IF(ISNUMBER(A2210),INDEX('MetaTrader Import'!$H$13:$J$5893,TRUNC(((A2210-$A$39+1)-1)/3)+1,MOD((A2210-$A$39+1)-1,3)+1),"")</f>
        <v/>
      </c>
      <c r="C2210" s="43" t="str">
        <f t="shared" si="1033"/>
        <v/>
      </c>
      <c r="D2210" s="43" t="str">
        <f t="shared" ca="1" si="1023"/>
        <v/>
      </c>
      <c r="E2210" s="43" t="str">
        <f t="shared" si="1034"/>
        <v/>
      </c>
      <c r="F2210" s="43" t="str">
        <f t="shared" si="1035"/>
        <v/>
      </c>
      <c r="G2210" s="43" t="str">
        <f>IF(A2210&lt;&gt;"",IF(A2210&lt;Data!$G$11*0.25,$C$13/$G$32,IF(A2210&gt;Data!$G$11*0.25,$C$13,$C$13*10)),"")</f>
        <v/>
      </c>
      <c r="H2210" s="43" t="str">
        <f>IF(A2210&lt;&gt;"",IF(Data!$G$9="constant",$C$13,IF(Data!$G$9="squeeze",G2210,F2210)),"")</f>
        <v/>
      </c>
      <c r="I2210" s="38" t="str">
        <f ca="1">IF(ISNUMBER(A2210),NORMINV(RAND(),0,IF(AND(Data!$G$9="squeeze",A2210&lt;Data!$G$11*0.25),$H$32,1)*$C$30*$C$13)*($C$14*$C$12),"")</f>
        <v/>
      </c>
      <c r="J2210" s="42" t="str">
        <f ca="1">IFERROR(IF(Data!$C$6="Real",B2210,I2210+J2209+($C$14*$C$12)*(NORMINV(RAND(),$C$15,CHOOSE($G$13,$C$13,F2210,G2210)))),"")</f>
        <v/>
      </c>
      <c r="K2210" s="88" t="str">
        <f>IF(ISNUMBER(A2210), IF($G$16="fixed",$G$17,MIN(H2210*Data!$C$7*$C$16*0.5,$C$17*Data!$C$7))*$C$12,"")</f>
        <v/>
      </c>
      <c r="L2210" s="42" t="str">
        <f t="shared" ca="1" si="1050"/>
        <v/>
      </c>
      <c r="M2210" s="44" t="str">
        <f t="shared" ca="1" si="1051"/>
        <v/>
      </c>
      <c r="N2210" s="44" t="str">
        <f t="shared" ca="1" si="1052"/>
        <v/>
      </c>
      <c r="O2210" s="108" t="str">
        <f t="shared" si="1036"/>
        <v/>
      </c>
      <c r="P2210" s="102" t="str">
        <f t="shared" si="1037"/>
        <v/>
      </c>
      <c r="Q2210" s="102" t="str">
        <f t="shared" si="1038"/>
        <v/>
      </c>
      <c r="R2210" s="120" t="str">
        <f t="shared" si="1039"/>
        <v/>
      </c>
      <c r="S2210" s="54" t="str">
        <f t="shared" si="1040"/>
        <v/>
      </c>
      <c r="T2210" s="5" t="str">
        <f t="shared" si="1041"/>
        <v/>
      </c>
      <c r="U2210" s="152" t="str">
        <f t="shared" si="1024"/>
        <v/>
      </c>
      <c r="V2210" s="152" t="str">
        <f t="shared" si="1025"/>
        <v/>
      </c>
      <c r="W2210" s="153" t="str">
        <f t="shared" si="1026"/>
        <v/>
      </c>
      <c r="X2210" s="153" t="str">
        <f t="shared" si="1027"/>
        <v/>
      </c>
      <c r="Y2210" s="153" t="str">
        <f t="shared" si="1028"/>
        <v/>
      </c>
      <c r="Z2210" s="153" t="str">
        <f t="shared" si="1029"/>
        <v/>
      </c>
      <c r="AA2210" s="152" t="str">
        <f t="shared" si="1030"/>
        <v/>
      </c>
      <c r="AB2210" s="152" t="str">
        <f t="shared" si="1031"/>
        <v/>
      </c>
      <c r="AC2210" s="154" t="str">
        <f t="shared" si="1042"/>
        <v/>
      </c>
      <c r="AD2210" s="154" t="str">
        <f t="shared" si="1043"/>
        <v/>
      </c>
      <c r="AE2210" s="3" t="str">
        <f t="shared" si="1044"/>
        <v/>
      </c>
      <c r="AF2210" s="3" t="str">
        <f t="shared" si="1045"/>
        <v/>
      </c>
      <c r="AG2210" s="3" t="str">
        <f t="shared" si="1046"/>
        <v/>
      </c>
      <c r="AH2210" s="4" t="str">
        <f t="shared" si="1047"/>
        <v/>
      </c>
      <c r="AI2210" s="75" t="str">
        <f t="shared" si="1048"/>
        <v/>
      </c>
      <c r="AJ2210" s="75" t="str">
        <f t="shared" si="1049"/>
        <v/>
      </c>
    </row>
    <row r="2211" spans="1:36">
      <c r="A2211" s="41" t="str">
        <f t="shared" si="1032"/>
        <v/>
      </c>
      <c r="B2211" s="150" t="str">
        <f>IF(ISNUMBER(A2211),INDEX('MetaTrader Import'!$H$13:$J$5893,TRUNC(((A2211-$A$39+1)-1)/3)+1,MOD((A2211-$A$39+1)-1,3)+1),"")</f>
        <v/>
      </c>
      <c r="C2211" s="43" t="str">
        <f t="shared" si="1033"/>
        <v/>
      </c>
      <c r="D2211" s="43" t="str">
        <f t="shared" ca="1" si="1023"/>
        <v/>
      </c>
      <c r="E2211" s="43" t="str">
        <f t="shared" si="1034"/>
        <v/>
      </c>
      <c r="F2211" s="43" t="str">
        <f t="shared" si="1035"/>
        <v/>
      </c>
      <c r="G2211" s="43" t="str">
        <f>IF(A2211&lt;&gt;"",IF(A2211&lt;Data!$G$11*0.25,$C$13/$G$32,IF(A2211&gt;Data!$G$11*0.25,$C$13,$C$13*10)),"")</f>
        <v/>
      </c>
      <c r="H2211" s="43" t="str">
        <f>IF(A2211&lt;&gt;"",IF(Data!$G$9="constant",$C$13,IF(Data!$G$9="squeeze",G2211,F2211)),"")</f>
        <v/>
      </c>
      <c r="I2211" s="38" t="str">
        <f ca="1">IF(ISNUMBER(A2211),NORMINV(RAND(),0,IF(AND(Data!$G$9="squeeze",A2211&lt;Data!$G$11*0.25),$H$32,1)*$C$30*$C$13)*($C$14*$C$12),"")</f>
        <v/>
      </c>
      <c r="J2211" s="42" t="str">
        <f ca="1">IFERROR(IF(Data!$C$6="Real",B2211,I2211+J2210+($C$14*$C$12)*(NORMINV(RAND(),$C$15,CHOOSE($G$13,$C$13,F2211,G2211)))),"")</f>
        <v/>
      </c>
      <c r="K2211" s="88" t="str">
        <f>IF(ISNUMBER(A2211), IF($G$16="fixed",$G$17,MIN(H2211*Data!$C$7*$C$16*0.5,$C$17*Data!$C$7))*$C$12,"")</f>
        <v/>
      </c>
      <c r="L2211" s="42" t="str">
        <f t="shared" ca="1" si="1050"/>
        <v/>
      </c>
      <c r="M2211" s="44" t="str">
        <f t="shared" ca="1" si="1051"/>
        <v/>
      </c>
      <c r="N2211" s="44" t="str">
        <f t="shared" ca="1" si="1052"/>
        <v/>
      </c>
      <c r="O2211" s="108" t="str">
        <f t="shared" si="1036"/>
        <v/>
      </c>
      <c r="P2211" s="102" t="str">
        <f t="shared" si="1037"/>
        <v/>
      </c>
      <c r="Q2211" s="102" t="str">
        <f t="shared" si="1038"/>
        <v/>
      </c>
      <c r="R2211" s="120" t="str">
        <f t="shared" si="1039"/>
        <v/>
      </c>
      <c r="S2211" s="54" t="str">
        <f t="shared" si="1040"/>
        <v/>
      </c>
      <c r="T2211" s="5" t="str">
        <f t="shared" si="1041"/>
        <v/>
      </c>
      <c r="U2211" s="152" t="str">
        <f t="shared" si="1024"/>
        <v/>
      </c>
      <c r="V2211" s="152" t="str">
        <f t="shared" si="1025"/>
        <v/>
      </c>
      <c r="W2211" s="153" t="str">
        <f t="shared" si="1026"/>
        <v/>
      </c>
      <c r="X2211" s="153" t="str">
        <f t="shared" si="1027"/>
        <v/>
      </c>
      <c r="Y2211" s="153" t="str">
        <f t="shared" si="1028"/>
        <v/>
      </c>
      <c r="Z2211" s="153" t="str">
        <f t="shared" si="1029"/>
        <v/>
      </c>
      <c r="AA2211" s="152" t="str">
        <f t="shared" si="1030"/>
        <v/>
      </c>
      <c r="AB2211" s="152" t="str">
        <f t="shared" si="1031"/>
        <v/>
      </c>
      <c r="AC2211" s="154" t="str">
        <f t="shared" si="1042"/>
        <v/>
      </c>
      <c r="AD2211" s="154" t="str">
        <f t="shared" si="1043"/>
        <v/>
      </c>
      <c r="AE2211" s="3" t="str">
        <f t="shared" si="1044"/>
        <v/>
      </c>
      <c r="AF2211" s="3" t="str">
        <f t="shared" si="1045"/>
        <v/>
      </c>
      <c r="AG2211" s="3" t="str">
        <f t="shared" si="1046"/>
        <v/>
      </c>
      <c r="AH2211" s="4" t="str">
        <f t="shared" si="1047"/>
        <v/>
      </c>
      <c r="AI2211" s="75" t="str">
        <f t="shared" si="1048"/>
        <v/>
      </c>
      <c r="AJ2211" s="75" t="str">
        <f t="shared" si="1049"/>
        <v/>
      </c>
    </row>
    <row r="2212" spans="1:36">
      <c r="A2212" s="41" t="str">
        <f t="shared" si="1032"/>
        <v/>
      </c>
      <c r="B2212" s="150" t="str">
        <f>IF(ISNUMBER(A2212),INDEX('MetaTrader Import'!$H$13:$J$5893,TRUNC(((A2212-$A$39+1)-1)/3)+1,MOD((A2212-$A$39+1)-1,3)+1),"")</f>
        <v/>
      </c>
      <c r="C2212" s="43" t="str">
        <f t="shared" si="1033"/>
        <v/>
      </c>
      <c r="D2212" s="43" t="str">
        <f t="shared" ca="1" si="1023"/>
        <v/>
      </c>
      <c r="E2212" s="43" t="str">
        <f t="shared" si="1034"/>
        <v/>
      </c>
      <c r="F2212" s="43" t="str">
        <f t="shared" si="1035"/>
        <v/>
      </c>
      <c r="G2212" s="43" t="str">
        <f>IF(A2212&lt;&gt;"",IF(A2212&lt;Data!$G$11*0.25,$C$13/$G$32,IF(A2212&gt;Data!$G$11*0.25,$C$13,$C$13*10)),"")</f>
        <v/>
      </c>
      <c r="H2212" s="43" t="str">
        <f>IF(A2212&lt;&gt;"",IF(Data!$G$9="constant",$C$13,IF(Data!$G$9="squeeze",G2212,F2212)),"")</f>
        <v/>
      </c>
      <c r="I2212" s="38" t="str">
        <f ca="1">IF(ISNUMBER(A2212),NORMINV(RAND(),0,IF(AND(Data!$G$9="squeeze",A2212&lt;Data!$G$11*0.25),$H$32,1)*$C$30*$C$13)*($C$14*$C$12),"")</f>
        <v/>
      </c>
      <c r="J2212" s="42" t="str">
        <f ca="1">IFERROR(IF(Data!$C$6="Real",B2212,I2212+J2211+($C$14*$C$12)*(NORMINV(RAND(),$C$15,CHOOSE($G$13,$C$13,F2212,G2212)))),"")</f>
        <v/>
      </c>
      <c r="K2212" s="88" t="str">
        <f>IF(ISNUMBER(A2212), IF($G$16="fixed",$G$17,MIN(H2212*Data!$C$7*$C$16*0.5,$C$17*Data!$C$7))*$C$12,"")</f>
        <v/>
      </c>
      <c r="L2212" s="42" t="str">
        <f t="shared" ca="1" si="1050"/>
        <v/>
      </c>
      <c r="M2212" s="44" t="str">
        <f t="shared" ca="1" si="1051"/>
        <v/>
      </c>
      <c r="N2212" s="44" t="str">
        <f t="shared" ca="1" si="1052"/>
        <v/>
      </c>
      <c r="O2212" s="108" t="str">
        <f t="shared" si="1036"/>
        <v/>
      </c>
      <c r="P2212" s="102" t="str">
        <f t="shared" si="1037"/>
        <v/>
      </c>
      <c r="Q2212" s="102" t="str">
        <f t="shared" si="1038"/>
        <v/>
      </c>
      <c r="R2212" s="120" t="str">
        <f t="shared" si="1039"/>
        <v/>
      </c>
      <c r="S2212" s="54" t="str">
        <f t="shared" si="1040"/>
        <v/>
      </c>
      <c r="T2212" s="5" t="str">
        <f t="shared" si="1041"/>
        <v/>
      </c>
      <c r="U2212" s="152" t="str">
        <f t="shared" si="1024"/>
        <v/>
      </c>
      <c r="V2212" s="152" t="str">
        <f t="shared" si="1025"/>
        <v/>
      </c>
      <c r="W2212" s="153" t="str">
        <f t="shared" si="1026"/>
        <v/>
      </c>
      <c r="X2212" s="153" t="str">
        <f t="shared" si="1027"/>
        <v/>
      </c>
      <c r="Y2212" s="153" t="str">
        <f t="shared" si="1028"/>
        <v/>
      </c>
      <c r="Z2212" s="153" t="str">
        <f t="shared" si="1029"/>
        <v/>
      </c>
      <c r="AA2212" s="152" t="str">
        <f t="shared" si="1030"/>
        <v/>
      </c>
      <c r="AB2212" s="152" t="str">
        <f t="shared" si="1031"/>
        <v/>
      </c>
      <c r="AC2212" s="154" t="str">
        <f t="shared" si="1042"/>
        <v/>
      </c>
      <c r="AD2212" s="154" t="str">
        <f t="shared" si="1043"/>
        <v/>
      </c>
      <c r="AE2212" s="3" t="str">
        <f t="shared" si="1044"/>
        <v/>
      </c>
      <c r="AF2212" s="3" t="str">
        <f t="shared" si="1045"/>
        <v/>
      </c>
      <c r="AG2212" s="3" t="str">
        <f t="shared" si="1046"/>
        <v/>
      </c>
      <c r="AH2212" s="4" t="str">
        <f t="shared" si="1047"/>
        <v/>
      </c>
      <c r="AI2212" s="75" t="str">
        <f t="shared" si="1048"/>
        <v/>
      </c>
      <c r="AJ2212" s="75" t="str">
        <f t="shared" si="1049"/>
        <v/>
      </c>
    </row>
    <row r="2213" spans="1:36">
      <c r="A2213" s="41" t="str">
        <f t="shared" si="1032"/>
        <v/>
      </c>
      <c r="B2213" s="150" t="str">
        <f>IF(ISNUMBER(A2213),INDEX('MetaTrader Import'!$H$13:$J$5893,TRUNC(((A2213-$A$39+1)-1)/3)+1,MOD((A2213-$A$39+1)-1,3)+1),"")</f>
        <v/>
      </c>
      <c r="C2213" s="43" t="str">
        <f t="shared" si="1033"/>
        <v/>
      </c>
      <c r="D2213" s="43" t="str">
        <f t="shared" ca="1" si="1023"/>
        <v/>
      </c>
      <c r="E2213" s="43" t="str">
        <f t="shared" si="1034"/>
        <v/>
      </c>
      <c r="F2213" s="43" t="str">
        <f t="shared" si="1035"/>
        <v/>
      </c>
      <c r="G2213" s="43" t="str">
        <f>IF(A2213&lt;&gt;"",IF(A2213&lt;Data!$G$11*0.25,$C$13/$G$32,IF(A2213&gt;Data!$G$11*0.25,$C$13,$C$13*10)),"")</f>
        <v/>
      </c>
      <c r="H2213" s="43" t="str">
        <f>IF(A2213&lt;&gt;"",IF(Data!$G$9="constant",$C$13,IF(Data!$G$9="squeeze",G2213,F2213)),"")</f>
        <v/>
      </c>
      <c r="I2213" s="38" t="str">
        <f ca="1">IF(ISNUMBER(A2213),NORMINV(RAND(),0,IF(AND(Data!$G$9="squeeze",A2213&lt;Data!$G$11*0.25),$H$32,1)*$C$30*$C$13)*($C$14*$C$12),"")</f>
        <v/>
      </c>
      <c r="J2213" s="42" t="str">
        <f ca="1">IFERROR(IF(Data!$C$6="Real",B2213,I2213+J2212+($C$14*$C$12)*(NORMINV(RAND(),$C$15,CHOOSE($G$13,$C$13,F2213,G2213)))),"")</f>
        <v/>
      </c>
      <c r="K2213" s="88" t="str">
        <f>IF(ISNUMBER(A2213), IF($G$16="fixed",$G$17,MIN(H2213*Data!$C$7*$C$16*0.5,$C$17*Data!$C$7))*$C$12,"")</f>
        <v/>
      </c>
      <c r="L2213" s="42" t="str">
        <f t="shared" ca="1" si="1050"/>
        <v/>
      </c>
      <c r="M2213" s="44" t="str">
        <f t="shared" ca="1" si="1051"/>
        <v/>
      </c>
      <c r="N2213" s="44" t="str">
        <f t="shared" ca="1" si="1052"/>
        <v/>
      </c>
      <c r="O2213" s="108" t="str">
        <f t="shared" si="1036"/>
        <v/>
      </c>
      <c r="P2213" s="102" t="str">
        <f t="shared" si="1037"/>
        <v/>
      </c>
      <c r="Q2213" s="102" t="str">
        <f t="shared" si="1038"/>
        <v/>
      </c>
      <c r="R2213" s="120" t="str">
        <f t="shared" si="1039"/>
        <v/>
      </c>
      <c r="S2213" s="54" t="str">
        <f t="shared" si="1040"/>
        <v/>
      </c>
      <c r="T2213" s="5" t="str">
        <f t="shared" si="1041"/>
        <v/>
      </c>
      <c r="U2213" s="152" t="str">
        <f t="shared" si="1024"/>
        <v/>
      </c>
      <c r="V2213" s="152" t="str">
        <f t="shared" si="1025"/>
        <v/>
      </c>
      <c r="W2213" s="153" t="str">
        <f t="shared" si="1026"/>
        <v/>
      </c>
      <c r="X2213" s="153" t="str">
        <f t="shared" si="1027"/>
        <v/>
      </c>
      <c r="Y2213" s="153" t="str">
        <f t="shared" si="1028"/>
        <v/>
      </c>
      <c r="Z2213" s="153" t="str">
        <f t="shared" si="1029"/>
        <v/>
      </c>
      <c r="AA2213" s="152" t="str">
        <f t="shared" si="1030"/>
        <v/>
      </c>
      <c r="AB2213" s="152" t="str">
        <f t="shared" si="1031"/>
        <v/>
      </c>
      <c r="AC2213" s="154" t="str">
        <f t="shared" si="1042"/>
        <v/>
      </c>
      <c r="AD2213" s="154" t="str">
        <f t="shared" si="1043"/>
        <v/>
      </c>
      <c r="AE2213" s="3" t="str">
        <f t="shared" si="1044"/>
        <v/>
      </c>
      <c r="AF2213" s="3" t="str">
        <f t="shared" si="1045"/>
        <v/>
      </c>
      <c r="AG2213" s="3" t="str">
        <f t="shared" si="1046"/>
        <v/>
      </c>
      <c r="AH2213" s="4" t="str">
        <f t="shared" si="1047"/>
        <v/>
      </c>
      <c r="AI2213" s="75" t="str">
        <f t="shared" si="1048"/>
        <v/>
      </c>
      <c r="AJ2213" s="75" t="str">
        <f t="shared" si="1049"/>
        <v/>
      </c>
    </row>
    <row r="2214" spans="1:36">
      <c r="A2214" s="41" t="str">
        <f t="shared" si="1032"/>
        <v/>
      </c>
      <c r="B2214" s="150" t="str">
        <f>IF(ISNUMBER(A2214),INDEX('MetaTrader Import'!$H$13:$J$5893,TRUNC(((A2214-$A$39+1)-1)/3)+1,MOD((A2214-$A$39+1)-1,3)+1),"")</f>
        <v/>
      </c>
      <c r="C2214" s="43" t="str">
        <f t="shared" si="1033"/>
        <v/>
      </c>
      <c r="D2214" s="43" t="str">
        <f t="shared" ca="1" si="1023"/>
        <v/>
      </c>
      <c r="E2214" s="43" t="str">
        <f t="shared" si="1034"/>
        <v/>
      </c>
      <c r="F2214" s="43" t="str">
        <f t="shared" si="1035"/>
        <v/>
      </c>
      <c r="G2214" s="43" t="str">
        <f>IF(A2214&lt;&gt;"",IF(A2214&lt;Data!$G$11*0.25,$C$13/$G$32,IF(A2214&gt;Data!$G$11*0.25,$C$13,$C$13*10)),"")</f>
        <v/>
      </c>
      <c r="H2214" s="43" t="str">
        <f>IF(A2214&lt;&gt;"",IF(Data!$G$9="constant",$C$13,IF(Data!$G$9="squeeze",G2214,F2214)),"")</f>
        <v/>
      </c>
      <c r="I2214" s="38" t="str">
        <f ca="1">IF(ISNUMBER(A2214),NORMINV(RAND(),0,IF(AND(Data!$G$9="squeeze",A2214&lt;Data!$G$11*0.25),$H$32,1)*$C$30*$C$13)*($C$14*$C$12),"")</f>
        <v/>
      </c>
      <c r="J2214" s="42" t="str">
        <f ca="1">IFERROR(IF(Data!$C$6="Real",B2214,I2214+J2213+($C$14*$C$12)*(NORMINV(RAND(),$C$15,CHOOSE($G$13,$C$13,F2214,G2214)))),"")</f>
        <v/>
      </c>
      <c r="K2214" s="88" t="str">
        <f>IF(ISNUMBER(A2214), IF($G$16="fixed",$G$17,MIN(H2214*Data!$C$7*$C$16*0.5,$C$17*Data!$C$7))*$C$12,"")</f>
        <v/>
      </c>
      <c r="L2214" s="42" t="str">
        <f t="shared" ca="1" si="1050"/>
        <v/>
      </c>
      <c r="M2214" s="44" t="str">
        <f t="shared" ca="1" si="1051"/>
        <v/>
      </c>
      <c r="N2214" s="44" t="str">
        <f t="shared" ca="1" si="1052"/>
        <v/>
      </c>
      <c r="O2214" s="108" t="str">
        <f t="shared" si="1036"/>
        <v/>
      </c>
      <c r="P2214" s="102" t="str">
        <f t="shared" si="1037"/>
        <v/>
      </c>
      <c r="Q2214" s="102" t="str">
        <f t="shared" si="1038"/>
        <v/>
      </c>
      <c r="R2214" s="120" t="str">
        <f t="shared" si="1039"/>
        <v/>
      </c>
      <c r="S2214" s="54" t="str">
        <f t="shared" si="1040"/>
        <v/>
      </c>
      <c r="T2214" s="5" t="str">
        <f t="shared" si="1041"/>
        <v/>
      </c>
      <c r="U2214" s="152" t="str">
        <f t="shared" si="1024"/>
        <v/>
      </c>
      <c r="V2214" s="152" t="str">
        <f t="shared" si="1025"/>
        <v/>
      </c>
      <c r="W2214" s="153" t="str">
        <f t="shared" si="1026"/>
        <v/>
      </c>
      <c r="X2214" s="153" t="str">
        <f t="shared" si="1027"/>
        <v/>
      </c>
      <c r="Y2214" s="153" t="str">
        <f t="shared" si="1028"/>
        <v/>
      </c>
      <c r="Z2214" s="153" t="str">
        <f t="shared" si="1029"/>
        <v/>
      </c>
      <c r="AA2214" s="152" t="str">
        <f t="shared" si="1030"/>
        <v/>
      </c>
      <c r="AB2214" s="152" t="str">
        <f t="shared" si="1031"/>
        <v/>
      </c>
      <c r="AC2214" s="154" t="str">
        <f t="shared" si="1042"/>
        <v/>
      </c>
      <c r="AD2214" s="154" t="str">
        <f t="shared" si="1043"/>
        <v/>
      </c>
      <c r="AE2214" s="3" t="str">
        <f t="shared" si="1044"/>
        <v/>
      </c>
      <c r="AF2214" s="3" t="str">
        <f t="shared" si="1045"/>
        <v/>
      </c>
      <c r="AG2214" s="3" t="str">
        <f t="shared" si="1046"/>
        <v/>
      </c>
      <c r="AH2214" s="4" t="str">
        <f t="shared" si="1047"/>
        <v/>
      </c>
      <c r="AI2214" s="75" t="str">
        <f t="shared" si="1048"/>
        <v/>
      </c>
      <c r="AJ2214" s="75" t="str">
        <f t="shared" si="1049"/>
        <v/>
      </c>
    </row>
    <row r="2215" spans="1:36">
      <c r="A2215" s="41" t="str">
        <f t="shared" si="1032"/>
        <v/>
      </c>
      <c r="B2215" s="150" t="str">
        <f>IF(ISNUMBER(A2215),INDEX('MetaTrader Import'!$H$13:$J$5893,TRUNC(((A2215-$A$39+1)-1)/3)+1,MOD((A2215-$A$39+1)-1,3)+1),"")</f>
        <v/>
      </c>
      <c r="C2215" s="43" t="str">
        <f t="shared" si="1033"/>
        <v/>
      </c>
      <c r="D2215" s="43" t="str">
        <f t="shared" ca="1" si="1023"/>
        <v/>
      </c>
      <c r="E2215" s="43" t="str">
        <f t="shared" si="1034"/>
        <v/>
      </c>
      <c r="F2215" s="43" t="str">
        <f t="shared" si="1035"/>
        <v/>
      </c>
      <c r="G2215" s="43" t="str">
        <f>IF(A2215&lt;&gt;"",IF(A2215&lt;Data!$G$11*0.25,$C$13/$G$32,IF(A2215&gt;Data!$G$11*0.25,$C$13,$C$13*10)),"")</f>
        <v/>
      </c>
      <c r="H2215" s="43" t="str">
        <f>IF(A2215&lt;&gt;"",IF(Data!$G$9="constant",$C$13,IF(Data!$G$9="squeeze",G2215,F2215)),"")</f>
        <v/>
      </c>
      <c r="I2215" s="38" t="str">
        <f ca="1">IF(ISNUMBER(A2215),NORMINV(RAND(),0,IF(AND(Data!$G$9="squeeze",A2215&lt;Data!$G$11*0.25),$H$32,1)*$C$30*$C$13)*($C$14*$C$12),"")</f>
        <v/>
      </c>
      <c r="J2215" s="42" t="str">
        <f ca="1">IFERROR(IF(Data!$C$6="Real",B2215,I2215+J2214+($C$14*$C$12)*(NORMINV(RAND(),$C$15,CHOOSE($G$13,$C$13,F2215,G2215)))),"")</f>
        <v/>
      </c>
      <c r="K2215" s="88" t="str">
        <f>IF(ISNUMBER(A2215), IF($G$16="fixed",$G$17,MIN(H2215*Data!$C$7*$C$16*0.5,$C$17*Data!$C$7))*$C$12,"")</f>
        <v/>
      </c>
      <c r="L2215" s="42" t="str">
        <f t="shared" ca="1" si="1050"/>
        <v/>
      </c>
      <c r="M2215" s="44" t="str">
        <f t="shared" ca="1" si="1051"/>
        <v/>
      </c>
      <c r="N2215" s="44" t="str">
        <f t="shared" ca="1" si="1052"/>
        <v/>
      </c>
      <c r="O2215" s="108" t="str">
        <f t="shared" si="1036"/>
        <v/>
      </c>
      <c r="P2215" s="102" t="str">
        <f t="shared" si="1037"/>
        <v/>
      </c>
      <c r="Q2215" s="102" t="str">
        <f t="shared" si="1038"/>
        <v/>
      </c>
      <c r="R2215" s="120" t="str">
        <f t="shared" si="1039"/>
        <v/>
      </c>
      <c r="S2215" s="54" t="str">
        <f t="shared" si="1040"/>
        <v/>
      </c>
      <c r="T2215" s="5" t="str">
        <f t="shared" si="1041"/>
        <v/>
      </c>
      <c r="U2215" s="152" t="str">
        <f t="shared" si="1024"/>
        <v/>
      </c>
      <c r="V2215" s="152" t="str">
        <f t="shared" si="1025"/>
        <v/>
      </c>
      <c r="W2215" s="153" t="str">
        <f t="shared" si="1026"/>
        <v/>
      </c>
      <c r="X2215" s="153" t="str">
        <f t="shared" si="1027"/>
        <v/>
      </c>
      <c r="Y2215" s="153" t="str">
        <f t="shared" si="1028"/>
        <v/>
      </c>
      <c r="Z2215" s="153" t="str">
        <f t="shared" si="1029"/>
        <v/>
      </c>
      <c r="AA2215" s="152" t="str">
        <f t="shared" si="1030"/>
        <v/>
      </c>
      <c r="AB2215" s="152" t="str">
        <f t="shared" si="1031"/>
        <v/>
      </c>
      <c r="AC2215" s="154" t="str">
        <f t="shared" si="1042"/>
        <v/>
      </c>
      <c r="AD2215" s="154" t="str">
        <f t="shared" si="1043"/>
        <v/>
      </c>
      <c r="AE2215" s="3" t="str">
        <f t="shared" si="1044"/>
        <v/>
      </c>
      <c r="AF2215" s="3" t="str">
        <f t="shared" si="1045"/>
        <v/>
      </c>
      <c r="AG2215" s="3" t="str">
        <f t="shared" si="1046"/>
        <v/>
      </c>
      <c r="AH2215" s="4" t="str">
        <f t="shared" si="1047"/>
        <v/>
      </c>
      <c r="AI2215" s="75" t="str">
        <f t="shared" si="1048"/>
        <v/>
      </c>
      <c r="AJ2215" s="75" t="str">
        <f t="shared" si="1049"/>
        <v/>
      </c>
    </row>
    <row r="2216" spans="1:36">
      <c r="A2216" s="41" t="str">
        <f t="shared" si="1032"/>
        <v/>
      </c>
      <c r="B2216" s="150" t="str">
        <f>IF(ISNUMBER(A2216),INDEX('MetaTrader Import'!$H$13:$J$5893,TRUNC(((A2216-$A$39+1)-1)/3)+1,MOD((A2216-$A$39+1)-1,3)+1),"")</f>
        <v/>
      </c>
      <c r="C2216" s="43" t="str">
        <f t="shared" si="1033"/>
        <v/>
      </c>
      <c r="D2216" s="43" t="str">
        <f t="shared" ca="1" si="1023"/>
        <v/>
      </c>
      <c r="E2216" s="43" t="str">
        <f t="shared" si="1034"/>
        <v/>
      </c>
      <c r="F2216" s="43" t="str">
        <f t="shared" si="1035"/>
        <v/>
      </c>
      <c r="G2216" s="43" t="str">
        <f>IF(A2216&lt;&gt;"",IF(A2216&lt;Data!$G$11*0.25,$C$13/$G$32,IF(A2216&gt;Data!$G$11*0.25,$C$13,$C$13*10)),"")</f>
        <v/>
      </c>
      <c r="H2216" s="43" t="str">
        <f>IF(A2216&lt;&gt;"",IF(Data!$G$9="constant",$C$13,IF(Data!$G$9="squeeze",G2216,F2216)),"")</f>
        <v/>
      </c>
      <c r="I2216" s="38" t="str">
        <f ca="1">IF(ISNUMBER(A2216),NORMINV(RAND(),0,IF(AND(Data!$G$9="squeeze",A2216&lt;Data!$G$11*0.25),$H$32,1)*$C$30*$C$13)*($C$14*$C$12),"")</f>
        <v/>
      </c>
      <c r="J2216" s="42" t="str">
        <f ca="1">IFERROR(IF(Data!$C$6="Real",B2216,I2216+J2215+($C$14*$C$12)*(NORMINV(RAND(),$C$15,CHOOSE($G$13,$C$13,F2216,G2216)))),"")</f>
        <v/>
      </c>
      <c r="K2216" s="88" t="str">
        <f>IF(ISNUMBER(A2216), IF($G$16="fixed",$G$17,MIN(H2216*Data!$C$7*$C$16*0.5,$C$17*Data!$C$7))*$C$12,"")</f>
        <v/>
      </c>
      <c r="L2216" s="42" t="str">
        <f t="shared" ca="1" si="1050"/>
        <v/>
      </c>
      <c r="M2216" s="44" t="str">
        <f t="shared" ca="1" si="1051"/>
        <v/>
      </c>
      <c r="N2216" s="44" t="str">
        <f t="shared" ca="1" si="1052"/>
        <v/>
      </c>
      <c r="O2216" s="108" t="str">
        <f t="shared" si="1036"/>
        <v/>
      </c>
      <c r="P2216" s="102" t="str">
        <f t="shared" si="1037"/>
        <v/>
      </c>
      <c r="Q2216" s="102" t="str">
        <f t="shared" si="1038"/>
        <v/>
      </c>
      <c r="R2216" s="120" t="str">
        <f t="shared" si="1039"/>
        <v/>
      </c>
      <c r="S2216" s="54" t="str">
        <f t="shared" si="1040"/>
        <v/>
      </c>
      <c r="T2216" s="5" t="str">
        <f t="shared" si="1041"/>
        <v/>
      </c>
      <c r="U2216" s="152" t="str">
        <f t="shared" si="1024"/>
        <v/>
      </c>
      <c r="V2216" s="152" t="str">
        <f t="shared" si="1025"/>
        <v/>
      </c>
      <c r="W2216" s="153" t="str">
        <f t="shared" si="1026"/>
        <v/>
      </c>
      <c r="X2216" s="153" t="str">
        <f t="shared" si="1027"/>
        <v/>
      </c>
      <c r="Y2216" s="153" t="str">
        <f t="shared" si="1028"/>
        <v/>
      </c>
      <c r="Z2216" s="153" t="str">
        <f t="shared" si="1029"/>
        <v/>
      </c>
      <c r="AA2216" s="152" t="str">
        <f t="shared" si="1030"/>
        <v/>
      </c>
      <c r="AB2216" s="152" t="str">
        <f t="shared" si="1031"/>
        <v/>
      </c>
      <c r="AC2216" s="154" t="str">
        <f t="shared" si="1042"/>
        <v/>
      </c>
      <c r="AD2216" s="154" t="str">
        <f t="shared" si="1043"/>
        <v/>
      </c>
      <c r="AE2216" s="3" t="str">
        <f t="shared" si="1044"/>
        <v/>
      </c>
      <c r="AF2216" s="3" t="str">
        <f t="shared" si="1045"/>
        <v/>
      </c>
      <c r="AG2216" s="3" t="str">
        <f t="shared" si="1046"/>
        <v/>
      </c>
      <c r="AH2216" s="4" t="str">
        <f t="shared" si="1047"/>
        <v/>
      </c>
      <c r="AI2216" s="75" t="str">
        <f t="shared" si="1048"/>
        <v/>
      </c>
      <c r="AJ2216" s="75" t="str">
        <f t="shared" si="1049"/>
        <v/>
      </c>
    </row>
    <row r="2217" spans="1:36">
      <c r="A2217" s="41" t="str">
        <f t="shared" si="1032"/>
        <v/>
      </c>
      <c r="B2217" s="150" t="str">
        <f>IF(ISNUMBER(A2217),INDEX('MetaTrader Import'!$H$13:$J$5893,TRUNC(((A2217-$A$39+1)-1)/3)+1,MOD((A2217-$A$39+1)-1,3)+1),"")</f>
        <v/>
      </c>
      <c r="C2217" s="43" t="str">
        <f t="shared" si="1033"/>
        <v/>
      </c>
      <c r="D2217" s="43" t="str">
        <f t="shared" ca="1" si="1023"/>
        <v/>
      </c>
      <c r="E2217" s="43" t="str">
        <f t="shared" si="1034"/>
        <v/>
      </c>
      <c r="F2217" s="43" t="str">
        <f t="shared" si="1035"/>
        <v/>
      </c>
      <c r="G2217" s="43" t="str">
        <f>IF(A2217&lt;&gt;"",IF(A2217&lt;Data!$G$11*0.25,$C$13/$G$32,IF(A2217&gt;Data!$G$11*0.25,$C$13,$C$13*10)),"")</f>
        <v/>
      </c>
      <c r="H2217" s="43" t="str">
        <f>IF(A2217&lt;&gt;"",IF(Data!$G$9="constant",$C$13,IF(Data!$G$9="squeeze",G2217,F2217)),"")</f>
        <v/>
      </c>
      <c r="I2217" s="38" t="str">
        <f ca="1">IF(ISNUMBER(A2217),NORMINV(RAND(),0,IF(AND(Data!$G$9="squeeze",A2217&lt;Data!$G$11*0.25),$H$32,1)*$C$30*$C$13)*($C$14*$C$12),"")</f>
        <v/>
      </c>
      <c r="J2217" s="42" t="str">
        <f ca="1">IFERROR(IF(Data!$C$6="Real",B2217,I2217+J2216+($C$14*$C$12)*(NORMINV(RAND(),$C$15,CHOOSE($G$13,$C$13,F2217,G2217)))),"")</f>
        <v/>
      </c>
      <c r="K2217" s="88" t="str">
        <f>IF(ISNUMBER(A2217), IF($G$16="fixed",$G$17,MIN(H2217*Data!$C$7*$C$16*0.5,$C$17*Data!$C$7))*$C$12,"")</f>
        <v/>
      </c>
      <c r="L2217" s="42" t="str">
        <f t="shared" ca="1" si="1050"/>
        <v/>
      </c>
      <c r="M2217" s="44" t="str">
        <f t="shared" ca="1" si="1051"/>
        <v/>
      </c>
      <c r="N2217" s="44" t="str">
        <f t="shared" ca="1" si="1052"/>
        <v/>
      </c>
      <c r="O2217" s="108" t="str">
        <f t="shared" si="1036"/>
        <v/>
      </c>
      <c r="P2217" s="102" t="str">
        <f t="shared" si="1037"/>
        <v/>
      </c>
      <c r="Q2217" s="102" t="str">
        <f t="shared" si="1038"/>
        <v/>
      </c>
      <c r="R2217" s="120" t="str">
        <f t="shared" si="1039"/>
        <v/>
      </c>
      <c r="S2217" s="54" t="str">
        <f t="shared" si="1040"/>
        <v/>
      </c>
      <c r="T2217" s="5" t="str">
        <f t="shared" si="1041"/>
        <v/>
      </c>
      <c r="U2217" s="152" t="str">
        <f t="shared" si="1024"/>
        <v/>
      </c>
      <c r="V2217" s="152" t="str">
        <f t="shared" si="1025"/>
        <v/>
      </c>
      <c r="W2217" s="153" t="str">
        <f t="shared" si="1026"/>
        <v/>
      </c>
      <c r="X2217" s="153" t="str">
        <f t="shared" si="1027"/>
        <v/>
      </c>
      <c r="Y2217" s="153" t="str">
        <f t="shared" si="1028"/>
        <v/>
      </c>
      <c r="Z2217" s="153" t="str">
        <f t="shared" si="1029"/>
        <v/>
      </c>
      <c r="AA2217" s="152" t="str">
        <f t="shared" si="1030"/>
        <v/>
      </c>
      <c r="AB2217" s="152" t="str">
        <f t="shared" si="1031"/>
        <v/>
      </c>
      <c r="AC2217" s="154" t="str">
        <f t="shared" si="1042"/>
        <v/>
      </c>
      <c r="AD2217" s="154" t="str">
        <f t="shared" si="1043"/>
        <v/>
      </c>
      <c r="AE2217" s="3" t="str">
        <f t="shared" si="1044"/>
        <v/>
      </c>
      <c r="AF2217" s="3" t="str">
        <f t="shared" si="1045"/>
        <v/>
      </c>
      <c r="AG2217" s="3" t="str">
        <f t="shared" si="1046"/>
        <v/>
      </c>
      <c r="AH2217" s="4" t="str">
        <f t="shared" si="1047"/>
        <v/>
      </c>
      <c r="AI2217" s="75" t="str">
        <f t="shared" si="1048"/>
        <v/>
      </c>
      <c r="AJ2217" s="75" t="str">
        <f t="shared" si="1049"/>
        <v/>
      </c>
    </row>
    <row r="2218" spans="1:36">
      <c r="A2218" s="41" t="str">
        <f t="shared" si="1032"/>
        <v/>
      </c>
      <c r="B2218" s="150" t="str">
        <f>IF(ISNUMBER(A2218),INDEX('MetaTrader Import'!$H$13:$J$5893,TRUNC(((A2218-$A$39+1)-1)/3)+1,MOD((A2218-$A$39+1)-1,3)+1),"")</f>
        <v/>
      </c>
      <c r="C2218" s="43" t="str">
        <f t="shared" si="1033"/>
        <v/>
      </c>
      <c r="D2218" s="43" t="str">
        <f t="shared" ca="1" si="1023"/>
        <v/>
      </c>
      <c r="E2218" s="43" t="str">
        <f t="shared" si="1034"/>
        <v/>
      </c>
      <c r="F2218" s="43" t="str">
        <f t="shared" si="1035"/>
        <v/>
      </c>
      <c r="G2218" s="43" t="str">
        <f>IF(A2218&lt;&gt;"",IF(A2218&lt;Data!$G$11*0.25,$C$13/$G$32,IF(A2218&gt;Data!$G$11*0.25,$C$13,$C$13*10)),"")</f>
        <v/>
      </c>
      <c r="H2218" s="43" t="str">
        <f>IF(A2218&lt;&gt;"",IF(Data!$G$9="constant",$C$13,IF(Data!$G$9="squeeze",G2218,F2218)),"")</f>
        <v/>
      </c>
      <c r="I2218" s="38" t="str">
        <f ca="1">IF(ISNUMBER(A2218),NORMINV(RAND(),0,IF(AND(Data!$G$9="squeeze",A2218&lt;Data!$G$11*0.25),$H$32,1)*$C$30*$C$13)*($C$14*$C$12),"")</f>
        <v/>
      </c>
      <c r="J2218" s="42" t="str">
        <f ca="1">IFERROR(IF(Data!$C$6="Real",B2218,I2218+J2217+($C$14*$C$12)*(NORMINV(RAND(),$C$15,CHOOSE($G$13,$C$13,F2218,G2218)))),"")</f>
        <v/>
      </c>
      <c r="K2218" s="88" t="str">
        <f>IF(ISNUMBER(A2218), IF($G$16="fixed",$G$17,MIN(H2218*Data!$C$7*$C$16*0.5,$C$17*Data!$C$7))*$C$12,"")</f>
        <v/>
      </c>
      <c r="L2218" s="42" t="str">
        <f t="shared" ca="1" si="1050"/>
        <v/>
      </c>
      <c r="M2218" s="44" t="str">
        <f t="shared" ca="1" si="1051"/>
        <v/>
      </c>
      <c r="N2218" s="44" t="str">
        <f t="shared" ca="1" si="1052"/>
        <v/>
      </c>
      <c r="O2218" s="108" t="str">
        <f t="shared" si="1036"/>
        <v/>
      </c>
      <c r="P2218" s="102" t="str">
        <f t="shared" si="1037"/>
        <v/>
      </c>
      <c r="Q2218" s="102" t="str">
        <f t="shared" si="1038"/>
        <v/>
      </c>
      <c r="R2218" s="120" t="str">
        <f t="shared" si="1039"/>
        <v/>
      </c>
      <c r="S2218" s="54" t="str">
        <f t="shared" si="1040"/>
        <v/>
      </c>
      <c r="T2218" s="5" t="str">
        <f t="shared" si="1041"/>
        <v/>
      </c>
      <c r="U2218" s="152" t="str">
        <f t="shared" si="1024"/>
        <v/>
      </c>
      <c r="V2218" s="152" t="str">
        <f t="shared" si="1025"/>
        <v/>
      </c>
      <c r="W2218" s="153" t="str">
        <f t="shared" si="1026"/>
        <v/>
      </c>
      <c r="X2218" s="153" t="str">
        <f t="shared" si="1027"/>
        <v/>
      </c>
      <c r="Y2218" s="153" t="str">
        <f t="shared" si="1028"/>
        <v/>
      </c>
      <c r="Z2218" s="153" t="str">
        <f t="shared" si="1029"/>
        <v/>
      </c>
      <c r="AA2218" s="152" t="str">
        <f t="shared" si="1030"/>
        <v/>
      </c>
      <c r="AB2218" s="152" t="str">
        <f t="shared" si="1031"/>
        <v/>
      </c>
      <c r="AC2218" s="154" t="str">
        <f t="shared" si="1042"/>
        <v/>
      </c>
      <c r="AD2218" s="154" t="str">
        <f t="shared" si="1043"/>
        <v/>
      </c>
      <c r="AE2218" s="3" t="str">
        <f t="shared" si="1044"/>
        <v/>
      </c>
      <c r="AF2218" s="3" t="str">
        <f t="shared" si="1045"/>
        <v/>
      </c>
      <c r="AG2218" s="3" t="str">
        <f t="shared" si="1046"/>
        <v/>
      </c>
      <c r="AH2218" s="4" t="str">
        <f t="shared" si="1047"/>
        <v/>
      </c>
      <c r="AI2218" s="75" t="str">
        <f t="shared" si="1048"/>
        <v/>
      </c>
      <c r="AJ2218" s="75" t="str">
        <f t="shared" si="1049"/>
        <v/>
      </c>
    </row>
    <row r="2219" spans="1:36">
      <c r="A2219" s="41" t="str">
        <f t="shared" si="1032"/>
        <v/>
      </c>
      <c r="B2219" s="150" t="str">
        <f>IF(ISNUMBER(A2219),INDEX('MetaTrader Import'!$H$13:$J$5893,TRUNC(((A2219-$A$39+1)-1)/3)+1,MOD((A2219-$A$39+1)-1,3)+1),"")</f>
        <v/>
      </c>
      <c r="C2219" s="43" t="str">
        <f t="shared" si="1033"/>
        <v/>
      </c>
      <c r="D2219" s="43" t="str">
        <f t="shared" ca="1" si="1023"/>
        <v/>
      </c>
      <c r="E2219" s="43" t="str">
        <f t="shared" si="1034"/>
        <v/>
      </c>
      <c r="F2219" s="43" t="str">
        <f t="shared" si="1035"/>
        <v/>
      </c>
      <c r="G2219" s="43" t="str">
        <f>IF(A2219&lt;&gt;"",IF(A2219&lt;Data!$G$11*0.25,$C$13/$G$32,IF(A2219&gt;Data!$G$11*0.25,$C$13,$C$13*10)),"")</f>
        <v/>
      </c>
      <c r="H2219" s="43" t="str">
        <f>IF(A2219&lt;&gt;"",IF(Data!$G$9="constant",$C$13,IF(Data!$G$9="squeeze",G2219,F2219)),"")</f>
        <v/>
      </c>
      <c r="I2219" s="38" t="str">
        <f ca="1">IF(ISNUMBER(A2219),NORMINV(RAND(),0,IF(AND(Data!$G$9="squeeze",A2219&lt;Data!$G$11*0.25),$H$32,1)*$C$30*$C$13)*($C$14*$C$12),"")</f>
        <v/>
      </c>
      <c r="J2219" s="42" t="str">
        <f ca="1">IFERROR(IF(Data!$C$6="Real",B2219,I2219+J2218+($C$14*$C$12)*(NORMINV(RAND(),$C$15,CHOOSE($G$13,$C$13,F2219,G2219)))),"")</f>
        <v/>
      </c>
      <c r="K2219" s="88" t="str">
        <f>IF(ISNUMBER(A2219), IF($G$16="fixed",$G$17,MIN(H2219*Data!$C$7*$C$16*0.5,$C$17*Data!$C$7))*$C$12,"")</f>
        <v/>
      </c>
      <c r="L2219" s="42" t="str">
        <f t="shared" ca="1" si="1050"/>
        <v/>
      </c>
      <c r="M2219" s="44" t="str">
        <f t="shared" ca="1" si="1051"/>
        <v/>
      </c>
      <c r="N2219" s="44" t="str">
        <f t="shared" ca="1" si="1052"/>
        <v/>
      </c>
      <c r="O2219" s="108" t="str">
        <f t="shared" si="1036"/>
        <v/>
      </c>
      <c r="P2219" s="102" t="str">
        <f t="shared" si="1037"/>
        <v/>
      </c>
      <c r="Q2219" s="102" t="str">
        <f t="shared" si="1038"/>
        <v/>
      </c>
      <c r="R2219" s="120" t="str">
        <f t="shared" si="1039"/>
        <v/>
      </c>
      <c r="S2219" s="54" t="str">
        <f t="shared" si="1040"/>
        <v/>
      </c>
      <c r="T2219" s="5" t="str">
        <f t="shared" si="1041"/>
        <v/>
      </c>
      <c r="U2219" s="152" t="str">
        <f t="shared" si="1024"/>
        <v/>
      </c>
      <c r="V2219" s="152" t="str">
        <f t="shared" si="1025"/>
        <v/>
      </c>
      <c r="W2219" s="153" t="str">
        <f t="shared" si="1026"/>
        <v/>
      </c>
      <c r="X2219" s="153" t="str">
        <f t="shared" si="1027"/>
        <v/>
      </c>
      <c r="Y2219" s="153" t="str">
        <f t="shared" si="1028"/>
        <v/>
      </c>
      <c r="Z2219" s="153" t="str">
        <f t="shared" si="1029"/>
        <v/>
      </c>
      <c r="AA2219" s="152" t="str">
        <f t="shared" si="1030"/>
        <v/>
      </c>
      <c r="AB2219" s="152" t="str">
        <f t="shared" si="1031"/>
        <v/>
      </c>
      <c r="AC2219" s="154" t="str">
        <f t="shared" si="1042"/>
        <v/>
      </c>
      <c r="AD2219" s="154" t="str">
        <f t="shared" si="1043"/>
        <v/>
      </c>
      <c r="AE2219" s="3" t="str">
        <f t="shared" si="1044"/>
        <v/>
      </c>
      <c r="AF2219" s="3" t="str">
        <f t="shared" si="1045"/>
        <v/>
      </c>
      <c r="AG2219" s="3" t="str">
        <f t="shared" si="1046"/>
        <v/>
      </c>
      <c r="AH2219" s="4" t="str">
        <f t="shared" si="1047"/>
        <v/>
      </c>
      <c r="AI2219" s="75" t="str">
        <f t="shared" si="1048"/>
        <v/>
      </c>
      <c r="AJ2219" s="75" t="str">
        <f t="shared" si="1049"/>
        <v/>
      </c>
    </row>
    <row r="2220" spans="1:36">
      <c r="A2220" s="41" t="str">
        <f t="shared" si="1032"/>
        <v/>
      </c>
      <c r="B2220" s="150" t="str">
        <f>IF(ISNUMBER(A2220),INDEX('MetaTrader Import'!$H$13:$J$5893,TRUNC(((A2220-$A$39+1)-1)/3)+1,MOD((A2220-$A$39+1)-1,3)+1),"")</f>
        <v/>
      </c>
      <c r="C2220" s="43" t="str">
        <f t="shared" si="1033"/>
        <v/>
      </c>
      <c r="D2220" s="43" t="str">
        <f t="shared" ca="1" si="1023"/>
        <v/>
      </c>
      <c r="E2220" s="43" t="str">
        <f t="shared" si="1034"/>
        <v/>
      </c>
      <c r="F2220" s="43" t="str">
        <f t="shared" si="1035"/>
        <v/>
      </c>
      <c r="G2220" s="43" t="str">
        <f>IF(A2220&lt;&gt;"",IF(A2220&lt;Data!$G$11*0.25,$C$13/$G$32,IF(A2220&gt;Data!$G$11*0.25,$C$13,$C$13*10)),"")</f>
        <v/>
      </c>
      <c r="H2220" s="43" t="str">
        <f>IF(A2220&lt;&gt;"",IF(Data!$G$9="constant",$C$13,IF(Data!$G$9="squeeze",G2220,F2220)),"")</f>
        <v/>
      </c>
      <c r="I2220" s="38" t="str">
        <f ca="1">IF(ISNUMBER(A2220),NORMINV(RAND(),0,IF(AND(Data!$G$9="squeeze",A2220&lt;Data!$G$11*0.25),$H$32,1)*$C$30*$C$13)*($C$14*$C$12),"")</f>
        <v/>
      </c>
      <c r="J2220" s="42" t="str">
        <f ca="1">IFERROR(IF(Data!$C$6="Real",B2220,I2220+J2219+($C$14*$C$12)*(NORMINV(RAND(),$C$15,CHOOSE($G$13,$C$13,F2220,G2220)))),"")</f>
        <v/>
      </c>
      <c r="K2220" s="88" t="str">
        <f>IF(ISNUMBER(A2220), IF($G$16="fixed",$G$17,MIN(H2220*Data!$C$7*$C$16*0.5,$C$17*Data!$C$7))*$C$12,"")</f>
        <v/>
      </c>
      <c r="L2220" s="42" t="str">
        <f t="shared" ca="1" si="1050"/>
        <v/>
      </c>
      <c r="M2220" s="44" t="str">
        <f t="shared" ca="1" si="1051"/>
        <v/>
      </c>
      <c r="N2220" s="44" t="str">
        <f t="shared" ca="1" si="1052"/>
        <v/>
      </c>
      <c r="O2220" s="108" t="str">
        <f t="shared" si="1036"/>
        <v/>
      </c>
      <c r="P2220" s="102" t="str">
        <f t="shared" si="1037"/>
        <v/>
      </c>
      <c r="Q2220" s="102" t="str">
        <f t="shared" si="1038"/>
        <v/>
      </c>
      <c r="R2220" s="120" t="str">
        <f t="shared" si="1039"/>
        <v/>
      </c>
      <c r="S2220" s="54" t="str">
        <f t="shared" si="1040"/>
        <v/>
      </c>
      <c r="T2220" s="5" t="str">
        <f t="shared" si="1041"/>
        <v/>
      </c>
      <c r="U2220" s="152" t="str">
        <f t="shared" si="1024"/>
        <v/>
      </c>
      <c r="V2220" s="152" t="str">
        <f t="shared" si="1025"/>
        <v/>
      </c>
      <c r="W2220" s="153" t="str">
        <f t="shared" si="1026"/>
        <v/>
      </c>
      <c r="X2220" s="153" t="str">
        <f t="shared" si="1027"/>
        <v/>
      </c>
      <c r="Y2220" s="153" t="str">
        <f t="shared" si="1028"/>
        <v/>
      </c>
      <c r="Z2220" s="153" t="str">
        <f t="shared" si="1029"/>
        <v/>
      </c>
      <c r="AA2220" s="152" t="str">
        <f t="shared" si="1030"/>
        <v/>
      </c>
      <c r="AB2220" s="152" t="str">
        <f t="shared" si="1031"/>
        <v/>
      </c>
      <c r="AC2220" s="154" t="str">
        <f t="shared" si="1042"/>
        <v/>
      </c>
      <c r="AD2220" s="154" t="str">
        <f t="shared" si="1043"/>
        <v/>
      </c>
      <c r="AE2220" s="3" t="str">
        <f t="shared" si="1044"/>
        <v/>
      </c>
      <c r="AF2220" s="3" t="str">
        <f t="shared" si="1045"/>
        <v/>
      </c>
      <c r="AG2220" s="3" t="str">
        <f t="shared" si="1046"/>
        <v/>
      </c>
      <c r="AH2220" s="4" t="str">
        <f t="shared" si="1047"/>
        <v/>
      </c>
      <c r="AI2220" s="75" t="str">
        <f t="shared" si="1048"/>
        <v/>
      </c>
      <c r="AJ2220" s="75" t="str">
        <f t="shared" si="1049"/>
        <v/>
      </c>
    </row>
    <row r="2221" spans="1:36">
      <c r="A2221" s="41" t="str">
        <f t="shared" si="1032"/>
        <v/>
      </c>
      <c r="B2221" s="150" t="str">
        <f>IF(ISNUMBER(A2221),INDEX('MetaTrader Import'!$H$13:$J$5893,TRUNC(((A2221-$A$39+1)-1)/3)+1,MOD((A2221-$A$39+1)-1,3)+1),"")</f>
        <v/>
      </c>
      <c r="C2221" s="43" t="str">
        <f t="shared" si="1033"/>
        <v/>
      </c>
      <c r="D2221" s="43" t="str">
        <f t="shared" ca="1" si="1023"/>
        <v/>
      </c>
      <c r="E2221" s="43" t="str">
        <f t="shared" si="1034"/>
        <v/>
      </c>
      <c r="F2221" s="43" t="str">
        <f t="shared" si="1035"/>
        <v/>
      </c>
      <c r="G2221" s="43" t="str">
        <f>IF(A2221&lt;&gt;"",IF(A2221&lt;Data!$G$11*0.25,$C$13/$G$32,IF(A2221&gt;Data!$G$11*0.25,$C$13,$C$13*10)),"")</f>
        <v/>
      </c>
      <c r="H2221" s="43" t="str">
        <f>IF(A2221&lt;&gt;"",IF(Data!$G$9="constant",$C$13,IF(Data!$G$9="squeeze",G2221,F2221)),"")</f>
        <v/>
      </c>
      <c r="I2221" s="38" t="str">
        <f ca="1">IF(ISNUMBER(A2221),NORMINV(RAND(),0,IF(AND(Data!$G$9="squeeze",A2221&lt;Data!$G$11*0.25),$H$32,1)*$C$30*$C$13)*($C$14*$C$12),"")</f>
        <v/>
      </c>
      <c r="J2221" s="42" t="str">
        <f ca="1">IFERROR(IF(Data!$C$6="Real",B2221,I2221+J2220+($C$14*$C$12)*(NORMINV(RAND(),$C$15,CHOOSE($G$13,$C$13,F2221,G2221)))),"")</f>
        <v/>
      </c>
      <c r="K2221" s="88" t="str">
        <f>IF(ISNUMBER(A2221), IF($G$16="fixed",$G$17,MIN(H2221*Data!$C$7*$C$16*0.5,$C$17*Data!$C$7))*$C$12,"")</f>
        <v/>
      </c>
      <c r="L2221" s="42" t="str">
        <f t="shared" ca="1" si="1050"/>
        <v/>
      </c>
      <c r="M2221" s="44" t="str">
        <f t="shared" ca="1" si="1051"/>
        <v/>
      </c>
      <c r="N2221" s="44" t="str">
        <f t="shared" ca="1" si="1052"/>
        <v/>
      </c>
      <c r="O2221" s="108" t="str">
        <f t="shared" si="1036"/>
        <v/>
      </c>
      <c r="P2221" s="102" t="str">
        <f t="shared" si="1037"/>
        <v/>
      </c>
      <c r="Q2221" s="102" t="str">
        <f t="shared" si="1038"/>
        <v/>
      </c>
      <c r="R2221" s="120" t="str">
        <f t="shared" si="1039"/>
        <v/>
      </c>
      <c r="S2221" s="54" t="str">
        <f t="shared" si="1040"/>
        <v/>
      </c>
      <c r="T2221" s="5" t="str">
        <f t="shared" si="1041"/>
        <v/>
      </c>
      <c r="U2221" s="152" t="str">
        <f t="shared" si="1024"/>
        <v/>
      </c>
      <c r="V2221" s="152" t="str">
        <f t="shared" si="1025"/>
        <v/>
      </c>
      <c r="W2221" s="153" t="str">
        <f t="shared" si="1026"/>
        <v/>
      </c>
      <c r="X2221" s="153" t="str">
        <f t="shared" si="1027"/>
        <v/>
      </c>
      <c r="Y2221" s="153" t="str">
        <f t="shared" si="1028"/>
        <v/>
      </c>
      <c r="Z2221" s="153" t="str">
        <f t="shared" si="1029"/>
        <v/>
      </c>
      <c r="AA2221" s="152" t="str">
        <f t="shared" si="1030"/>
        <v/>
      </c>
      <c r="AB2221" s="152" t="str">
        <f t="shared" si="1031"/>
        <v/>
      </c>
      <c r="AC2221" s="154" t="str">
        <f t="shared" si="1042"/>
        <v/>
      </c>
      <c r="AD2221" s="154" t="str">
        <f t="shared" si="1043"/>
        <v/>
      </c>
      <c r="AE2221" s="3" t="str">
        <f t="shared" si="1044"/>
        <v/>
      </c>
      <c r="AF2221" s="3" t="str">
        <f t="shared" si="1045"/>
        <v/>
      </c>
      <c r="AG2221" s="3" t="str">
        <f t="shared" si="1046"/>
        <v/>
      </c>
      <c r="AH2221" s="4" t="str">
        <f t="shared" si="1047"/>
        <v/>
      </c>
      <c r="AI2221" s="75" t="str">
        <f t="shared" si="1048"/>
        <v/>
      </c>
      <c r="AJ2221" s="75" t="str">
        <f t="shared" si="1049"/>
        <v/>
      </c>
    </row>
    <row r="2222" spans="1:36">
      <c r="A2222" s="41" t="str">
        <f t="shared" si="1032"/>
        <v/>
      </c>
      <c r="B2222" s="150" t="str">
        <f>IF(ISNUMBER(A2222),INDEX('MetaTrader Import'!$H$13:$J$5893,TRUNC(((A2222-$A$39+1)-1)/3)+1,MOD((A2222-$A$39+1)-1,3)+1),"")</f>
        <v/>
      </c>
      <c r="C2222" s="43" t="str">
        <f t="shared" si="1033"/>
        <v/>
      </c>
      <c r="D2222" s="43" t="str">
        <f t="shared" ca="1" si="1023"/>
        <v/>
      </c>
      <c r="E2222" s="43" t="str">
        <f t="shared" si="1034"/>
        <v/>
      </c>
      <c r="F2222" s="43" t="str">
        <f t="shared" si="1035"/>
        <v/>
      </c>
      <c r="G2222" s="43" t="str">
        <f>IF(A2222&lt;&gt;"",IF(A2222&lt;Data!$G$11*0.25,$C$13/$G$32,IF(A2222&gt;Data!$G$11*0.25,$C$13,$C$13*10)),"")</f>
        <v/>
      </c>
      <c r="H2222" s="43" t="str">
        <f>IF(A2222&lt;&gt;"",IF(Data!$G$9="constant",$C$13,IF(Data!$G$9="squeeze",G2222,F2222)),"")</f>
        <v/>
      </c>
      <c r="I2222" s="38" t="str">
        <f ca="1">IF(ISNUMBER(A2222),NORMINV(RAND(),0,IF(AND(Data!$G$9="squeeze",A2222&lt;Data!$G$11*0.25),$H$32,1)*$C$30*$C$13)*($C$14*$C$12),"")</f>
        <v/>
      </c>
      <c r="J2222" s="42" t="str">
        <f ca="1">IFERROR(IF(Data!$C$6="Real",B2222,I2222+J2221+($C$14*$C$12)*(NORMINV(RAND(),$C$15,CHOOSE($G$13,$C$13,F2222,G2222)))),"")</f>
        <v/>
      </c>
      <c r="K2222" s="88" t="str">
        <f>IF(ISNUMBER(A2222), IF($G$16="fixed",$G$17,MIN(H2222*Data!$C$7*$C$16*0.5,$C$17*Data!$C$7))*$C$12,"")</f>
        <v/>
      </c>
      <c r="L2222" s="42" t="str">
        <f t="shared" ca="1" si="1050"/>
        <v/>
      </c>
      <c r="M2222" s="44" t="str">
        <f t="shared" ca="1" si="1051"/>
        <v/>
      </c>
      <c r="N2222" s="44" t="str">
        <f t="shared" ca="1" si="1052"/>
        <v/>
      </c>
      <c r="O2222" s="108" t="str">
        <f t="shared" si="1036"/>
        <v/>
      </c>
      <c r="P2222" s="102" t="str">
        <f t="shared" si="1037"/>
        <v/>
      </c>
      <c r="Q2222" s="102" t="str">
        <f t="shared" si="1038"/>
        <v/>
      </c>
      <c r="R2222" s="120" t="str">
        <f t="shared" si="1039"/>
        <v/>
      </c>
      <c r="S2222" s="54" t="str">
        <f t="shared" si="1040"/>
        <v/>
      </c>
      <c r="T2222" s="5" t="str">
        <f t="shared" si="1041"/>
        <v/>
      </c>
      <c r="U2222" s="152" t="str">
        <f t="shared" si="1024"/>
        <v/>
      </c>
      <c r="V2222" s="152" t="str">
        <f t="shared" si="1025"/>
        <v/>
      </c>
      <c r="W2222" s="153" t="str">
        <f t="shared" si="1026"/>
        <v/>
      </c>
      <c r="X2222" s="153" t="str">
        <f t="shared" si="1027"/>
        <v/>
      </c>
      <c r="Y2222" s="153" t="str">
        <f t="shared" si="1028"/>
        <v/>
      </c>
      <c r="Z2222" s="153" t="str">
        <f t="shared" si="1029"/>
        <v/>
      </c>
      <c r="AA2222" s="152" t="str">
        <f t="shared" si="1030"/>
        <v/>
      </c>
      <c r="AB2222" s="152" t="str">
        <f t="shared" si="1031"/>
        <v/>
      </c>
      <c r="AC2222" s="154" t="str">
        <f t="shared" si="1042"/>
        <v/>
      </c>
      <c r="AD2222" s="154" t="str">
        <f t="shared" si="1043"/>
        <v/>
      </c>
      <c r="AE2222" s="3" t="str">
        <f t="shared" si="1044"/>
        <v/>
      </c>
      <c r="AF2222" s="3" t="str">
        <f t="shared" si="1045"/>
        <v/>
      </c>
      <c r="AG2222" s="3" t="str">
        <f t="shared" si="1046"/>
        <v/>
      </c>
      <c r="AH2222" s="4" t="str">
        <f t="shared" si="1047"/>
        <v/>
      </c>
      <c r="AI2222" s="75" t="str">
        <f t="shared" si="1048"/>
        <v/>
      </c>
      <c r="AJ2222" s="75" t="str">
        <f t="shared" si="1049"/>
        <v/>
      </c>
    </row>
    <row r="2223" spans="1:36">
      <c r="A2223" s="41" t="str">
        <f t="shared" si="1032"/>
        <v/>
      </c>
      <c r="B2223" s="150" t="str">
        <f>IF(ISNUMBER(A2223),INDEX('MetaTrader Import'!$H$13:$J$5893,TRUNC(((A2223-$A$39+1)-1)/3)+1,MOD((A2223-$A$39+1)-1,3)+1),"")</f>
        <v/>
      </c>
      <c r="C2223" s="43" t="str">
        <f t="shared" si="1033"/>
        <v/>
      </c>
      <c r="D2223" s="43" t="str">
        <f t="shared" ca="1" si="1023"/>
        <v/>
      </c>
      <c r="E2223" s="43" t="str">
        <f t="shared" si="1034"/>
        <v/>
      </c>
      <c r="F2223" s="43" t="str">
        <f t="shared" si="1035"/>
        <v/>
      </c>
      <c r="G2223" s="43" t="str">
        <f>IF(A2223&lt;&gt;"",IF(A2223&lt;Data!$G$11*0.25,$C$13/$G$32,IF(A2223&gt;Data!$G$11*0.25,$C$13,$C$13*10)),"")</f>
        <v/>
      </c>
      <c r="H2223" s="43" t="str">
        <f>IF(A2223&lt;&gt;"",IF(Data!$G$9="constant",$C$13,IF(Data!$G$9="squeeze",G2223,F2223)),"")</f>
        <v/>
      </c>
      <c r="I2223" s="38" t="str">
        <f ca="1">IF(ISNUMBER(A2223),NORMINV(RAND(),0,IF(AND(Data!$G$9="squeeze",A2223&lt;Data!$G$11*0.25),$H$32,1)*$C$30*$C$13)*($C$14*$C$12),"")</f>
        <v/>
      </c>
      <c r="J2223" s="42" t="str">
        <f ca="1">IFERROR(IF(Data!$C$6="Real",B2223,I2223+J2222+($C$14*$C$12)*(NORMINV(RAND(),$C$15,CHOOSE($G$13,$C$13,F2223,G2223)))),"")</f>
        <v/>
      </c>
      <c r="K2223" s="88" t="str">
        <f>IF(ISNUMBER(A2223), IF($G$16="fixed",$G$17,MIN(H2223*Data!$C$7*$C$16*0.5,$C$17*Data!$C$7))*$C$12,"")</f>
        <v/>
      </c>
      <c r="L2223" s="42" t="str">
        <f t="shared" ca="1" si="1050"/>
        <v/>
      </c>
      <c r="M2223" s="44" t="str">
        <f t="shared" ca="1" si="1051"/>
        <v/>
      </c>
      <c r="N2223" s="44" t="str">
        <f t="shared" ca="1" si="1052"/>
        <v/>
      </c>
      <c r="O2223" s="108" t="str">
        <f t="shared" si="1036"/>
        <v/>
      </c>
      <c r="P2223" s="102" t="str">
        <f t="shared" si="1037"/>
        <v/>
      </c>
      <c r="Q2223" s="102" t="str">
        <f t="shared" si="1038"/>
        <v/>
      </c>
      <c r="R2223" s="120" t="str">
        <f t="shared" si="1039"/>
        <v/>
      </c>
      <c r="S2223" s="54" t="str">
        <f t="shared" si="1040"/>
        <v/>
      </c>
      <c r="T2223" s="5" t="str">
        <f t="shared" si="1041"/>
        <v/>
      </c>
      <c r="U2223" s="152" t="str">
        <f t="shared" si="1024"/>
        <v/>
      </c>
      <c r="V2223" s="152" t="str">
        <f t="shared" si="1025"/>
        <v/>
      </c>
      <c r="W2223" s="153" t="str">
        <f t="shared" si="1026"/>
        <v/>
      </c>
      <c r="X2223" s="153" t="str">
        <f t="shared" si="1027"/>
        <v/>
      </c>
      <c r="Y2223" s="153" t="str">
        <f t="shared" si="1028"/>
        <v/>
      </c>
      <c r="Z2223" s="153" t="str">
        <f t="shared" si="1029"/>
        <v/>
      </c>
      <c r="AA2223" s="152" t="str">
        <f t="shared" si="1030"/>
        <v/>
      </c>
      <c r="AB2223" s="152" t="str">
        <f t="shared" si="1031"/>
        <v/>
      </c>
      <c r="AC2223" s="154" t="str">
        <f t="shared" si="1042"/>
        <v/>
      </c>
      <c r="AD2223" s="154" t="str">
        <f t="shared" si="1043"/>
        <v/>
      </c>
      <c r="AE2223" s="3" t="str">
        <f t="shared" si="1044"/>
        <v/>
      </c>
      <c r="AF2223" s="3" t="str">
        <f t="shared" si="1045"/>
        <v/>
      </c>
      <c r="AG2223" s="3" t="str">
        <f t="shared" si="1046"/>
        <v/>
      </c>
      <c r="AH2223" s="4" t="str">
        <f t="shared" si="1047"/>
        <v/>
      </c>
      <c r="AI2223" s="75" t="str">
        <f t="shared" si="1048"/>
        <v/>
      </c>
      <c r="AJ2223" s="75" t="str">
        <f t="shared" si="1049"/>
        <v/>
      </c>
    </row>
    <row r="2224" spans="1:36">
      <c r="A2224" s="41" t="str">
        <f t="shared" si="1032"/>
        <v/>
      </c>
      <c r="B2224" s="150" t="str">
        <f>IF(ISNUMBER(A2224),INDEX('MetaTrader Import'!$H$13:$J$5893,TRUNC(((A2224-$A$39+1)-1)/3)+1,MOD((A2224-$A$39+1)-1,3)+1),"")</f>
        <v/>
      </c>
      <c r="C2224" s="43" t="str">
        <f t="shared" si="1033"/>
        <v/>
      </c>
      <c r="D2224" s="43" t="str">
        <f t="shared" ca="1" si="1023"/>
        <v/>
      </c>
      <c r="E2224" s="43" t="str">
        <f t="shared" si="1034"/>
        <v/>
      </c>
      <c r="F2224" s="43" t="str">
        <f t="shared" si="1035"/>
        <v/>
      </c>
      <c r="G2224" s="43" t="str">
        <f>IF(A2224&lt;&gt;"",IF(A2224&lt;Data!$G$11*0.25,$C$13/$G$32,IF(A2224&gt;Data!$G$11*0.25,$C$13,$C$13*10)),"")</f>
        <v/>
      </c>
      <c r="H2224" s="43" t="str">
        <f>IF(A2224&lt;&gt;"",IF(Data!$G$9="constant",$C$13,IF(Data!$G$9="squeeze",G2224,F2224)),"")</f>
        <v/>
      </c>
      <c r="I2224" s="38" t="str">
        <f ca="1">IF(ISNUMBER(A2224),NORMINV(RAND(),0,IF(AND(Data!$G$9="squeeze",A2224&lt;Data!$G$11*0.25),$H$32,1)*$C$30*$C$13)*($C$14*$C$12),"")</f>
        <v/>
      </c>
      <c r="J2224" s="42" t="str">
        <f ca="1">IFERROR(IF(Data!$C$6="Real",B2224,I2224+J2223+($C$14*$C$12)*(NORMINV(RAND(),$C$15,CHOOSE($G$13,$C$13,F2224,G2224)))),"")</f>
        <v/>
      </c>
      <c r="K2224" s="88" t="str">
        <f>IF(ISNUMBER(A2224), IF($G$16="fixed",$G$17,MIN(H2224*Data!$C$7*$C$16*0.5,$C$17*Data!$C$7))*$C$12,"")</f>
        <v/>
      </c>
      <c r="L2224" s="42" t="str">
        <f t="shared" ca="1" si="1050"/>
        <v/>
      </c>
      <c r="M2224" s="44" t="str">
        <f t="shared" ca="1" si="1051"/>
        <v/>
      </c>
      <c r="N2224" s="44" t="str">
        <f t="shared" ca="1" si="1052"/>
        <v/>
      </c>
      <c r="O2224" s="108" t="str">
        <f t="shared" si="1036"/>
        <v/>
      </c>
      <c r="P2224" s="102" t="str">
        <f t="shared" si="1037"/>
        <v/>
      </c>
      <c r="Q2224" s="102" t="str">
        <f t="shared" si="1038"/>
        <v/>
      </c>
      <c r="R2224" s="120" t="str">
        <f t="shared" si="1039"/>
        <v/>
      </c>
      <c r="S2224" s="54" t="str">
        <f t="shared" si="1040"/>
        <v/>
      </c>
      <c r="T2224" s="5" t="str">
        <f t="shared" si="1041"/>
        <v/>
      </c>
      <c r="U2224" s="152" t="str">
        <f t="shared" si="1024"/>
        <v/>
      </c>
      <c r="V2224" s="152" t="str">
        <f t="shared" si="1025"/>
        <v/>
      </c>
      <c r="W2224" s="153" t="str">
        <f t="shared" si="1026"/>
        <v/>
      </c>
      <c r="X2224" s="153" t="str">
        <f t="shared" si="1027"/>
        <v/>
      </c>
      <c r="Y2224" s="153" t="str">
        <f t="shared" si="1028"/>
        <v/>
      </c>
      <c r="Z2224" s="153" t="str">
        <f t="shared" si="1029"/>
        <v/>
      </c>
      <c r="AA2224" s="152" t="str">
        <f t="shared" si="1030"/>
        <v/>
      </c>
      <c r="AB2224" s="152" t="str">
        <f t="shared" si="1031"/>
        <v/>
      </c>
      <c r="AC2224" s="154" t="str">
        <f t="shared" si="1042"/>
        <v/>
      </c>
      <c r="AD2224" s="154" t="str">
        <f t="shared" si="1043"/>
        <v/>
      </c>
      <c r="AE2224" s="3" t="str">
        <f t="shared" si="1044"/>
        <v/>
      </c>
      <c r="AF2224" s="3" t="str">
        <f t="shared" si="1045"/>
        <v/>
      </c>
      <c r="AG2224" s="3" t="str">
        <f t="shared" si="1046"/>
        <v/>
      </c>
      <c r="AH2224" s="4" t="str">
        <f t="shared" si="1047"/>
        <v/>
      </c>
      <c r="AI2224" s="75" t="str">
        <f t="shared" si="1048"/>
        <v/>
      </c>
      <c r="AJ2224" s="75" t="str">
        <f t="shared" si="1049"/>
        <v/>
      </c>
    </row>
    <row r="2225" spans="1:36">
      <c r="A2225" s="41" t="str">
        <f t="shared" si="1032"/>
        <v/>
      </c>
      <c r="B2225" s="150" t="str">
        <f>IF(ISNUMBER(A2225),INDEX('MetaTrader Import'!$H$13:$J$5893,TRUNC(((A2225-$A$39+1)-1)/3)+1,MOD((A2225-$A$39+1)-1,3)+1),"")</f>
        <v/>
      </c>
      <c r="C2225" s="43" t="str">
        <f t="shared" si="1033"/>
        <v/>
      </c>
      <c r="D2225" s="43" t="str">
        <f t="shared" ca="1" si="1023"/>
        <v/>
      </c>
      <c r="E2225" s="43" t="str">
        <f t="shared" si="1034"/>
        <v/>
      </c>
      <c r="F2225" s="43" t="str">
        <f t="shared" si="1035"/>
        <v/>
      </c>
      <c r="G2225" s="43" t="str">
        <f>IF(A2225&lt;&gt;"",IF(A2225&lt;Data!$G$11*0.25,$C$13/$G$32,IF(A2225&gt;Data!$G$11*0.25,$C$13,$C$13*10)),"")</f>
        <v/>
      </c>
      <c r="H2225" s="43" t="str">
        <f>IF(A2225&lt;&gt;"",IF(Data!$G$9="constant",$C$13,IF(Data!$G$9="squeeze",G2225,F2225)),"")</f>
        <v/>
      </c>
      <c r="I2225" s="38" t="str">
        <f ca="1">IF(ISNUMBER(A2225),NORMINV(RAND(),0,IF(AND(Data!$G$9="squeeze",A2225&lt;Data!$G$11*0.25),$H$32,1)*$C$30*$C$13)*($C$14*$C$12),"")</f>
        <v/>
      </c>
      <c r="J2225" s="42" t="str">
        <f ca="1">IFERROR(IF(Data!$C$6="Real",B2225,I2225+J2224+($C$14*$C$12)*(NORMINV(RAND(),$C$15,CHOOSE($G$13,$C$13,F2225,G2225)))),"")</f>
        <v/>
      </c>
      <c r="K2225" s="88" t="str">
        <f>IF(ISNUMBER(A2225), IF($G$16="fixed",$G$17,MIN(H2225*Data!$C$7*$C$16*0.5,$C$17*Data!$C$7))*$C$12,"")</f>
        <v/>
      </c>
      <c r="L2225" s="42" t="str">
        <f t="shared" ca="1" si="1050"/>
        <v/>
      </c>
      <c r="M2225" s="44" t="str">
        <f t="shared" ca="1" si="1051"/>
        <v/>
      </c>
      <c r="N2225" s="44" t="str">
        <f t="shared" ca="1" si="1052"/>
        <v/>
      </c>
      <c r="O2225" s="108" t="str">
        <f t="shared" si="1036"/>
        <v/>
      </c>
      <c r="P2225" s="102" t="str">
        <f t="shared" si="1037"/>
        <v/>
      </c>
      <c r="Q2225" s="102" t="str">
        <f t="shared" si="1038"/>
        <v/>
      </c>
      <c r="R2225" s="120" t="str">
        <f t="shared" si="1039"/>
        <v/>
      </c>
      <c r="S2225" s="54" t="str">
        <f t="shared" si="1040"/>
        <v/>
      </c>
      <c r="T2225" s="5" t="str">
        <f t="shared" si="1041"/>
        <v/>
      </c>
      <c r="U2225" s="152" t="str">
        <f t="shared" si="1024"/>
        <v/>
      </c>
      <c r="V2225" s="152" t="str">
        <f t="shared" si="1025"/>
        <v/>
      </c>
      <c r="W2225" s="153" t="str">
        <f t="shared" si="1026"/>
        <v/>
      </c>
      <c r="X2225" s="153" t="str">
        <f t="shared" si="1027"/>
        <v/>
      </c>
      <c r="Y2225" s="153" t="str">
        <f t="shared" si="1028"/>
        <v/>
      </c>
      <c r="Z2225" s="153" t="str">
        <f t="shared" si="1029"/>
        <v/>
      </c>
      <c r="AA2225" s="152" t="str">
        <f t="shared" si="1030"/>
        <v/>
      </c>
      <c r="AB2225" s="152" t="str">
        <f t="shared" si="1031"/>
        <v/>
      </c>
      <c r="AC2225" s="154" t="str">
        <f t="shared" si="1042"/>
        <v/>
      </c>
      <c r="AD2225" s="154" t="str">
        <f t="shared" si="1043"/>
        <v/>
      </c>
      <c r="AE2225" s="3" t="str">
        <f t="shared" si="1044"/>
        <v/>
      </c>
      <c r="AF2225" s="3" t="str">
        <f t="shared" si="1045"/>
        <v/>
      </c>
      <c r="AG2225" s="3" t="str">
        <f t="shared" si="1046"/>
        <v/>
      </c>
      <c r="AH2225" s="4" t="str">
        <f t="shared" si="1047"/>
        <v/>
      </c>
      <c r="AI2225" s="75" t="str">
        <f t="shared" si="1048"/>
        <v/>
      </c>
      <c r="AJ2225" s="75" t="str">
        <f t="shared" si="1049"/>
        <v/>
      </c>
    </row>
    <row r="2226" spans="1:36">
      <c r="A2226" s="41" t="str">
        <f t="shared" si="1032"/>
        <v/>
      </c>
      <c r="B2226" s="150" t="str">
        <f>IF(ISNUMBER(A2226),INDEX('MetaTrader Import'!$H$13:$J$5893,TRUNC(((A2226-$A$39+1)-1)/3)+1,MOD((A2226-$A$39+1)-1,3)+1),"")</f>
        <v/>
      </c>
      <c r="C2226" s="43" t="str">
        <f t="shared" si="1033"/>
        <v/>
      </c>
      <c r="D2226" s="43" t="str">
        <f t="shared" ca="1" si="1023"/>
        <v/>
      </c>
      <c r="E2226" s="43" t="str">
        <f t="shared" si="1034"/>
        <v/>
      </c>
      <c r="F2226" s="43" t="str">
        <f t="shared" si="1035"/>
        <v/>
      </c>
      <c r="G2226" s="43" t="str">
        <f>IF(A2226&lt;&gt;"",IF(A2226&lt;Data!$G$11*0.25,$C$13/$G$32,IF(A2226&gt;Data!$G$11*0.25,$C$13,$C$13*10)),"")</f>
        <v/>
      </c>
      <c r="H2226" s="43" t="str">
        <f>IF(A2226&lt;&gt;"",IF(Data!$G$9="constant",$C$13,IF(Data!$G$9="squeeze",G2226,F2226)),"")</f>
        <v/>
      </c>
      <c r="I2226" s="38" t="str">
        <f ca="1">IF(ISNUMBER(A2226),NORMINV(RAND(),0,IF(AND(Data!$G$9="squeeze",A2226&lt;Data!$G$11*0.25),$H$32,1)*$C$30*$C$13)*($C$14*$C$12),"")</f>
        <v/>
      </c>
      <c r="J2226" s="42" t="str">
        <f ca="1">IFERROR(IF(Data!$C$6="Real",B2226,I2226+J2225+($C$14*$C$12)*(NORMINV(RAND(),$C$15,CHOOSE($G$13,$C$13,F2226,G2226)))),"")</f>
        <v/>
      </c>
      <c r="K2226" s="88" t="str">
        <f>IF(ISNUMBER(A2226), IF($G$16="fixed",$G$17,MIN(H2226*Data!$C$7*$C$16*0.5,$C$17*Data!$C$7))*$C$12,"")</f>
        <v/>
      </c>
      <c r="L2226" s="42" t="str">
        <f t="shared" ca="1" si="1050"/>
        <v/>
      </c>
      <c r="M2226" s="44" t="str">
        <f t="shared" ca="1" si="1051"/>
        <v/>
      </c>
      <c r="N2226" s="44" t="str">
        <f t="shared" ca="1" si="1052"/>
        <v/>
      </c>
      <c r="O2226" s="108" t="str">
        <f t="shared" si="1036"/>
        <v/>
      </c>
      <c r="P2226" s="102" t="str">
        <f t="shared" si="1037"/>
        <v/>
      </c>
      <c r="Q2226" s="102" t="str">
        <f t="shared" si="1038"/>
        <v/>
      </c>
      <c r="R2226" s="120" t="str">
        <f t="shared" si="1039"/>
        <v/>
      </c>
      <c r="S2226" s="54" t="str">
        <f t="shared" si="1040"/>
        <v/>
      </c>
      <c r="T2226" s="5" t="str">
        <f t="shared" si="1041"/>
        <v/>
      </c>
      <c r="U2226" s="152" t="str">
        <f t="shared" si="1024"/>
        <v/>
      </c>
      <c r="V2226" s="152" t="str">
        <f t="shared" si="1025"/>
        <v/>
      </c>
      <c r="W2226" s="153" t="str">
        <f t="shared" si="1026"/>
        <v/>
      </c>
      <c r="X2226" s="153" t="str">
        <f t="shared" si="1027"/>
        <v/>
      </c>
      <c r="Y2226" s="153" t="str">
        <f t="shared" si="1028"/>
        <v/>
      </c>
      <c r="Z2226" s="153" t="str">
        <f t="shared" si="1029"/>
        <v/>
      </c>
      <c r="AA2226" s="152" t="str">
        <f t="shared" si="1030"/>
        <v/>
      </c>
      <c r="AB2226" s="152" t="str">
        <f t="shared" si="1031"/>
        <v/>
      </c>
      <c r="AC2226" s="154" t="str">
        <f t="shared" si="1042"/>
        <v/>
      </c>
      <c r="AD2226" s="154" t="str">
        <f t="shared" si="1043"/>
        <v/>
      </c>
      <c r="AE2226" s="3" t="str">
        <f t="shared" si="1044"/>
        <v/>
      </c>
      <c r="AF2226" s="3" t="str">
        <f t="shared" si="1045"/>
        <v/>
      </c>
      <c r="AG2226" s="3" t="str">
        <f t="shared" si="1046"/>
        <v/>
      </c>
      <c r="AH2226" s="4" t="str">
        <f t="shared" si="1047"/>
        <v/>
      </c>
      <c r="AI2226" s="75" t="str">
        <f t="shared" si="1048"/>
        <v/>
      </c>
      <c r="AJ2226" s="75" t="str">
        <f t="shared" si="1049"/>
        <v/>
      </c>
    </row>
    <row r="2227" spans="1:36">
      <c r="A2227" s="41" t="str">
        <f t="shared" si="1032"/>
        <v/>
      </c>
      <c r="B2227" s="150" t="str">
        <f>IF(ISNUMBER(A2227),INDEX('MetaTrader Import'!$H$13:$J$5893,TRUNC(((A2227-$A$39+1)-1)/3)+1,MOD((A2227-$A$39+1)-1,3)+1),"")</f>
        <v/>
      </c>
      <c r="C2227" s="43" t="str">
        <f t="shared" si="1033"/>
        <v/>
      </c>
      <c r="D2227" s="43" t="str">
        <f t="shared" ca="1" si="1023"/>
        <v/>
      </c>
      <c r="E2227" s="43" t="str">
        <f t="shared" si="1034"/>
        <v/>
      </c>
      <c r="F2227" s="43" t="str">
        <f t="shared" si="1035"/>
        <v/>
      </c>
      <c r="G2227" s="43" t="str">
        <f>IF(A2227&lt;&gt;"",IF(A2227&lt;Data!$G$11*0.25,$C$13/$G$32,IF(A2227&gt;Data!$G$11*0.25,$C$13,$C$13*10)),"")</f>
        <v/>
      </c>
      <c r="H2227" s="43" t="str">
        <f>IF(A2227&lt;&gt;"",IF(Data!$G$9="constant",$C$13,IF(Data!$G$9="squeeze",G2227,F2227)),"")</f>
        <v/>
      </c>
      <c r="I2227" s="38" t="str">
        <f ca="1">IF(ISNUMBER(A2227),NORMINV(RAND(),0,IF(AND(Data!$G$9="squeeze",A2227&lt;Data!$G$11*0.25),$H$32,1)*$C$30*$C$13)*($C$14*$C$12),"")</f>
        <v/>
      </c>
      <c r="J2227" s="42" t="str">
        <f ca="1">IFERROR(IF(Data!$C$6="Real",B2227,I2227+J2226+($C$14*$C$12)*(NORMINV(RAND(),$C$15,CHOOSE($G$13,$C$13,F2227,G2227)))),"")</f>
        <v/>
      </c>
      <c r="K2227" s="88" t="str">
        <f>IF(ISNUMBER(A2227), IF($G$16="fixed",$G$17,MIN(H2227*Data!$C$7*$C$16*0.5,$C$17*Data!$C$7))*$C$12,"")</f>
        <v/>
      </c>
      <c r="L2227" s="42" t="str">
        <f t="shared" ca="1" si="1050"/>
        <v/>
      </c>
      <c r="M2227" s="44" t="str">
        <f t="shared" ca="1" si="1051"/>
        <v/>
      </c>
      <c r="N2227" s="44" t="str">
        <f t="shared" ca="1" si="1052"/>
        <v/>
      </c>
      <c r="O2227" s="108" t="str">
        <f t="shared" si="1036"/>
        <v/>
      </c>
      <c r="P2227" s="102" t="str">
        <f t="shared" si="1037"/>
        <v/>
      </c>
      <c r="Q2227" s="102" t="str">
        <f t="shared" si="1038"/>
        <v/>
      </c>
      <c r="R2227" s="120" t="str">
        <f t="shared" si="1039"/>
        <v/>
      </c>
      <c r="S2227" s="54" t="str">
        <f t="shared" si="1040"/>
        <v/>
      </c>
      <c r="T2227" s="5" t="str">
        <f t="shared" si="1041"/>
        <v/>
      </c>
      <c r="U2227" s="152" t="str">
        <f t="shared" si="1024"/>
        <v/>
      </c>
      <c r="V2227" s="152" t="str">
        <f t="shared" si="1025"/>
        <v/>
      </c>
      <c r="W2227" s="153" t="str">
        <f t="shared" si="1026"/>
        <v/>
      </c>
      <c r="X2227" s="153" t="str">
        <f t="shared" si="1027"/>
        <v/>
      </c>
      <c r="Y2227" s="153" t="str">
        <f t="shared" si="1028"/>
        <v/>
      </c>
      <c r="Z2227" s="153" t="str">
        <f t="shared" si="1029"/>
        <v/>
      </c>
      <c r="AA2227" s="152" t="str">
        <f t="shared" si="1030"/>
        <v/>
      </c>
      <c r="AB2227" s="152" t="str">
        <f t="shared" si="1031"/>
        <v/>
      </c>
      <c r="AC2227" s="154" t="str">
        <f t="shared" si="1042"/>
        <v/>
      </c>
      <c r="AD2227" s="154" t="str">
        <f t="shared" si="1043"/>
        <v/>
      </c>
      <c r="AE2227" s="3" t="str">
        <f t="shared" si="1044"/>
        <v/>
      </c>
      <c r="AF2227" s="3" t="str">
        <f t="shared" si="1045"/>
        <v/>
      </c>
      <c r="AG2227" s="3" t="str">
        <f t="shared" si="1046"/>
        <v/>
      </c>
      <c r="AH2227" s="4" t="str">
        <f t="shared" si="1047"/>
        <v/>
      </c>
      <c r="AI2227" s="75" t="str">
        <f t="shared" si="1048"/>
        <v/>
      </c>
      <c r="AJ2227" s="75" t="str">
        <f t="shared" si="1049"/>
        <v/>
      </c>
    </row>
    <row r="2228" spans="1:36">
      <c r="A2228" s="41" t="str">
        <f t="shared" si="1032"/>
        <v/>
      </c>
      <c r="B2228" s="150" t="str">
        <f>IF(ISNUMBER(A2228),INDEX('MetaTrader Import'!$H$13:$J$5893,TRUNC(((A2228-$A$39+1)-1)/3)+1,MOD((A2228-$A$39+1)-1,3)+1),"")</f>
        <v/>
      </c>
      <c r="C2228" s="43" t="str">
        <f t="shared" si="1033"/>
        <v/>
      </c>
      <c r="D2228" s="43" t="str">
        <f t="shared" ca="1" si="1023"/>
        <v/>
      </c>
      <c r="E2228" s="43" t="str">
        <f t="shared" si="1034"/>
        <v/>
      </c>
      <c r="F2228" s="43" t="str">
        <f t="shared" si="1035"/>
        <v/>
      </c>
      <c r="G2228" s="43" t="str">
        <f>IF(A2228&lt;&gt;"",IF(A2228&lt;Data!$G$11*0.25,$C$13/$G$32,IF(A2228&gt;Data!$G$11*0.25,$C$13,$C$13*10)),"")</f>
        <v/>
      </c>
      <c r="H2228" s="43" t="str">
        <f>IF(A2228&lt;&gt;"",IF(Data!$G$9="constant",$C$13,IF(Data!$G$9="squeeze",G2228,F2228)),"")</f>
        <v/>
      </c>
      <c r="I2228" s="38" t="str">
        <f ca="1">IF(ISNUMBER(A2228),NORMINV(RAND(),0,IF(AND(Data!$G$9="squeeze",A2228&lt;Data!$G$11*0.25),$H$32,1)*$C$30*$C$13)*($C$14*$C$12),"")</f>
        <v/>
      </c>
      <c r="J2228" s="42" t="str">
        <f ca="1">IFERROR(IF(Data!$C$6="Real",B2228,I2228+J2227+($C$14*$C$12)*(NORMINV(RAND(),$C$15,CHOOSE($G$13,$C$13,F2228,G2228)))),"")</f>
        <v/>
      </c>
      <c r="K2228" s="88" t="str">
        <f>IF(ISNUMBER(A2228), IF($G$16="fixed",$G$17,MIN(H2228*Data!$C$7*$C$16*0.5,$C$17*Data!$C$7))*$C$12,"")</f>
        <v/>
      </c>
      <c r="L2228" s="42" t="str">
        <f t="shared" ca="1" si="1050"/>
        <v/>
      </c>
      <c r="M2228" s="44" t="str">
        <f t="shared" ca="1" si="1051"/>
        <v/>
      </c>
      <c r="N2228" s="44" t="str">
        <f t="shared" ca="1" si="1052"/>
        <v/>
      </c>
      <c r="O2228" s="108" t="str">
        <f t="shared" si="1036"/>
        <v/>
      </c>
      <c r="P2228" s="102" t="str">
        <f t="shared" si="1037"/>
        <v/>
      </c>
      <c r="Q2228" s="102" t="str">
        <f t="shared" si="1038"/>
        <v/>
      </c>
      <c r="R2228" s="120" t="str">
        <f t="shared" si="1039"/>
        <v/>
      </c>
      <c r="S2228" s="54" t="str">
        <f t="shared" si="1040"/>
        <v/>
      </c>
      <c r="T2228" s="5" t="str">
        <f t="shared" si="1041"/>
        <v/>
      </c>
      <c r="U2228" s="152" t="str">
        <f t="shared" si="1024"/>
        <v/>
      </c>
      <c r="V2228" s="152" t="str">
        <f t="shared" si="1025"/>
        <v/>
      </c>
      <c r="W2228" s="153" t="str">
        <f t="shared" si="1026"/>
        <v/>
      </c>
      <c r="X2228" s="153" t="str">
        <f t="shared" si="1027"/>
        <v/>
      </c>
      <c r="Y2228" s="153" t="str">
        <f t="shared" si="1028"/>
        <v/>
      </c>
      <c r="Z2228" s="153" t="str">
        <f t="shared" si="1029"/>
        <v/>
      </c>
      <c r="AA2228" s="152" t="str">
        <f t="shared" si="1030"/>
        <v/>
      </c>
      <c r="AB2228" s="152" t="str">
        <f t="shared" si="1031"/>
        <v/>
      </c>
      <c r="AC2228" s="154" t="str">
        <f t="shared" si="1042"/>
        <v/>
      </c>
      <c r="AD2228" s="154" t="str">
        <f t="shared" si="1043"/>
        <v/>
      </c>
      <c r="AE2228" s="3" t="str">
        <f t="shared" si="1044"/>
        <v/>
      </c>
      <c r="AF2228" s="3" t="str">
        <f t="shared" si="1045"/>
        <v/>
      </c>
      <c r="AG2228" s="3" t="str">
        <f t="shared" si="1046"/>
        <v/>
      </c>
      <c r="AH2228" s="4" t="str">
        <f t="shared" si="1047"/>
        <v/>
      </c>
      <c r="AI2228" s="75" t="str">
        <f t="shared" si="1048"/>
        <v/>
      </c>
      <c r="AJ2228" s="75" t="str">
        <f t="shared" si="1049"/>
        <v/>
      </c>
    </row>
    <row r="2229" spans="1:36">
      <c r="A2229" s="41" t="str">
        <f t="shared" si="1032"/>
        <v/>
      </c>
      <c r="B2229" s="150" t="str">
        <f>IF(ISNUMBER(A2229),INDEX('MetaTrader Import'!$H$13:$J$5893,TRUNC(((A2229-$A$39+1)-1)/3)+1,MOD((A2229-$A$39+1)-1,3)+1),"")</f>
        <v/>
      </c>
      <c r="C2229" s="43" t="str">
        <f t="shared" si="1033"/>
        <v/>
      </c>
      <c r="D2229" s="43" t="str">
        <f t="shared" ca="1" si="1023"/>
        <v/>
      </c>
      <c r="E2229" s="43" t="str">
        <f t="shared" si="1034"/>
        <v/>
      </c>
      <c r="F2229" s="43" t="str">
        <f t="shared" si="1035"/>
        <v/>
      </c>
      <c r="G2229" s="43" t="str">
        <f>IF(A2229&lt;&gt;"",IF(A2229&lt;Data!$G$11*0.25,$C$13/$G$32,IF(A2229&gt;Data!$G$11*0.25,$C$13,$C$13*10)),"")</f>
        <v/>
      </c>
      <c r="H2229" s="43" t="str">
        <f>IF(A2229&lt;&gt;"",IF(Data!$G$9="constant",$C$13,IF(Data!$G$9="squeeze",G2229,F2229)),"")</f>
        <v/>
      </c>
      <c r="I2229" s="38" t="str">
        <f ca="1">IF(ISNUMBER(A2229),NORMINV(RAND(),0,IF(AND(Data!$G$9="squeeze",A2229&lt;Data!$G$11*0.25),$H$32,1)*$C$30*$C$13)*($C$14*$C$12),"")</f>
        <v/>
      </c>
      <c r="J2229" s="42" t="str">
        <f ca="1">IFERROR(IF(Data!$C$6="Real",B2229,I2229+J2228+($C$14*$C$12)*(NORMINV(RAND(),$C$15,CHOOSE($G$13,$C$13,F2229,G2229)))),"")</f>
        <v/>
      </c>
      <c r="K2229" s="88" t="str">
        <f>IF(ISNUMBER(A2229), IF($G$16="fixed",$G$17,MIN(H2229*Data!$C$7*$C$16*0.5,$C$17*Data!$C$7))*$C$12,"")</f>
        <v/>
      </c>
      <c r="L2229" s="42" t="str">
        <f t="shared" ca="1" si="1050"/>
        <v/>
      </c>
      <c r="M2229" s="44" t="str">
        <f t="shared" ca="1" si="1051"/>
        <v/>
      </c>
      <c r="N2229" s="44" t="str">
        <f t="shared" ca="1" si="1052"/>
        <v/>
      </c>
      <c r="O2229" s="108" t="str">
        <f t="shared" si="1036"/>
        <v/>
      </c>
      <c r="P2229" s="102" t="str">
        <f t="shared" si="1037"/>
        <v/>
      </c>
      <c r="Q2229" s="102" t="str">
        <f t="shared" si="1038"/>
        <v/>
      </c>
      <c r="R2229" s="120" t="str">
        <f t="shared" si="1039"/>
        <v/>
      </c>
      <c r="S2229" s="54" t="str">
        <f t="shared" si="1040"/>
        <v/>
      </c>
      <c r="T2229" s="5" t="str">
        <f t="shared" si="1041"/>
        <v/>
      </c>
      <c r="U2229" s="152" t="str">
        <f t="shared" si="1024"/>
        <v/>
      </c>
      <c r="V2229" s="152" t="str">
        <f t="shared" si="1025"/>
        <v/>
      </c>
      <c r="W2229" s="153" t="str">
        <f t="shared" si="1026"/>
        <v/>
      </c>
      <c r="X2229" s="153" t="str">
        <f t="shared" si="1027"/>
        <v/>
      </c>
      <c r="Y2229" s="153" t="str">
        <f t="shared" si="1028"/>
        <v/>
      </c>
      <c r="Z2229" s="153" t="str">
        <f t="shared" si="1029"/>
        <v/>
      </c>
      <c r="AA2229" s="152" t="str">
        <f t="shared" si="1030"/>
        <v/>
      </c>
      <c r="AB2229" s="152" t="str">
        <f t="shared" si="1031"/>
        <v/>
      </c>
      <c r="AC2229" s="154" t="str">
        <f t="shared" si="1042"/>
        <v/>
      </c>
      <c r="AD2229" s="154" t="str">
        <f t="shared" si="1043"/>
        <v/>
      </c>
      <c r="AE2229" s="3" t="str">
        <f t="shared" si="1044"/>
        <v/>
      </c>
      <c r="AF2229" s="3" t="str">
        <f t="shared" si="1045"/>
        <v/>
      </c>
      <c r="AG2229" s="3" t="str">
        <f t="shared" si="1046"/>
        <v/>
      </c>
      <c r="AH2229" s="4" t="str">
        <f t="shared" si="1047"/>
        <v/>
      </c>
      <c r="AI2229" s="75" t="str">
        <f t="shared" si="1048"/>
        <v/>
      </c>
      <c r="AJ2229" s="75" t="str">
        <f t="shared" si="1049"/>
        <v/>
      </c>
    </row>
    <row r="2230" spans="1:36">
      <c r="A2230" s="41" t="str">
        <f t="shared" si="1032"/>
        <v/>
      </c>
      <c r="B2230" s="150" t="str">
        <f>IF(ISNUMBER(A2230),INDEX('MetaTrader Import'!$H$13:$J$5893,TRUNC(((A2230-$A$39+1)-1)/3)+1,MOD((A2230-$A$39+1)-1,3)+1),"")</f>
        <v/>
      </c>
      <c r="C2230" s="43" t="str">
        <f t="shared" si="1033"/>
        <v/>
      </c>
      <c r="D2230" s="43" t="str">
        <f t="shared" ca="1" si="1023"/>
        <v/>
      </c>
      <c r="E2230" s="43" t="str">
        <f t="shared" si="1034"/>
        <v/>
      </c>
      <c r="F2230" s="43" t="str">
        <f t="shared" si="1035"/>
        <v/>
      </c>
      <c r="G2230" s="43" t="str">
        <f>IF(A2230&lt;&gt;"",IF(A2230&lt;Data!$G$11*0.25,$C$13/$G$32,IF(A2230&gt;Data!$G$11*0.25,$C$13,$C$13*10)),"")</f>
        <v/>
      </c>
      <c r="H2230" s="43" t="str">
        <f>IF(A2230&lt;&gt;"",IF(Data!$G$9="constant",$C$13,IF(Data!$G$9="squeeze",G2230,F2230)),"")</f>
        <v/>
      </c>
      <c r="I2230" s="38" t="str">
        <f ca="1">IF(ISNUMBER(A2230),NORMINV(RAND(),0,IF(AND(Data!$G$9="squeeze",A2230&lt;Data!$G$11*0.25),$H$32,1)*$C$30*$C$13)*($C$14*$C$12),"")</f>
        <v/>
      </c>
      <c r="J2230" s="42" t="str">
        <f ca="1">IFERROR(IF(Data!$C$6="Real",B2230,I2230+J2229+($C$14*$C$12)*(NORMINV(RAND(),$C$15,CHOOSE($G$13,$C$13,F2230,G2230)))),"")</f>
        <v/>
      </c>
      <c r="K2230" s="88" t="str">
        <f>IF(ISNUMBER(A2230), IF($G$16="fixed",$G$17,MIN(H2230*Data!$C$7*$C$16*0.5,$C$17*Data!$C$7))*$C$12,"")</f>
        <v/>
      </c>
      <c r="L2230" s="42" t="str">
        <f t="shared" ca="1" si="1050"/>
        <v/>
      </c>
      <c r="M2230" s="44" t="str">
        <f t="shared" ca="1" si="1051"/>
        <v/>
      </c>
      <c r="N2230" s="44" t="str">
        <f t="shared" ca="1" si="1052"/>
        <v/>
      </c>
      <c r="O2230" s="108" t="str">
        <f t="shared" si="1036"/>
        <v/>
      </c>
      <c r="P2230" s="102" t="str">
        <f t="shared" si="1037"/>
        <v/>
      </c>
      <c r="Q2230" s="102" t="str">
        <f t="shared" si="1038"/>
        <v/>
      </c>
      <c r="R2230" s="120" t="str">
        <f t="shared" si="1039"/>
        <v/>
      </c>
      <c r="S2230" s="54" t="str">
        <f t="shared" si="1040"/>
        <v/>
      </c>
      <c r="T2230" s="5" t="str">
        <f t="shared" si="1041"/>
        <v/>
      </c>
      <c r="U2230" s="152" t="str">
        <f t="shared" si="1024"/>
        <v/>
      </c>
      <c r="V2230" s="152" t="str">
        <f t="shared" si="1025"/>
        <v/>
      </c>
      <c r="W2230" s="153" t="str">
        <f t="shared" si="1026"/>
        <v/>
      </c>
      <c r="X2230" s="153" t="str">
        <f t="shared" si="1027"/>
        <v/>
      </c>
      <c r="Y2230" s="153" t="str">
        <f t="shared" si="1028"/>
        <v/>
      </c>
      <c r="Z2230" s="153" t="str">
        <f t="shared" si="1029"/>
        <v/>
      </c>
      <c r="AA2230" s="152" t="str">
        <f t="shared" si="1030"/>
        <v/>
      </c>
      <c r="AB2230" s="152" t="str">
        <f t="shared" si="1031"/>
        <v/>
      </c>
      <c r="AC2230" s="154" t="str">
        <f t="shared" si="1042"/>
        <v/>
      </c>
      <c r="AD2230" s="154" t="str">
        <f t="shared" si="1043"/>
        <v/>
      </c>
      <c r="AE2230" s="3" t="str">
        <f t="shared" si="1044"/>
        <v/>
      </c>
      <c r="AF2230" s="3" t="str">
        <f t="shared" si="1045"/>
        <v/>
      </c>
      <c r="AG2230" s="3" t="str">
        <f t="shared" si="1046"/>
        <v/>
      </c>
      <c r="AH2230" s="4" t="str">
        <f t="shared" si="1047"/>
        <v/>
      </c>
      <c r="AI2230" s="75" t="str">
        <f t="shared" si="1048"/>
        <v/>
      </c>
      <c r="AJ2230" s="75" t="str">
        <f t="shared" si="1049"/>
        <v/>
      </c>
    </row>
    <row r="2231" spans="1:36">
      <c r="A2231" s="41" t="str">
        <f t="shared" si="1032"/>
        <v/>
      </c>
      <c r="B2231" s="150" t="str">
        <f>IF(ISNUMBER(A2231),INDEX('MetaTrader Import'!$H$13:$J$5893,TRUNC(((A2231-$A$39+1)-1)/3)+1,MOD((A2231-$A$39+1)-1,3)+1),"")</f>
        <v/>
      </c>
      <c r="C2231" s="43" t="str">
        <f t="shared" si="1033"/>
        <v/>
      </c>
      <c r="D2231" s="43" t="str">
        <f t="shared" ca="1" si="1023"/>
        <v/>
      </c>
      <c r="E2231" s="43" t="str">
        <f t="shared" si="1034"/>
        <v/>
      </c>
      <c r="F2231" s="43" t="str">
        <f t="shared" si="1035"/>
        <v/>
      </c>
      <c r="G2231" s="43" t="str">
        <f>IF(A2231&lt;&gt;"",IF(A2231&lt;Data!$G$11*0.25,$C$13/$G$32,IF(A2231&gt;Data!$G$11*0.25,$C$13,$C$13*10)),"")</f>
        <v/>
      </c>
      <c r="H2231" s="43" t="str">
        <f>IF(A2231&lt;&gt;"",IF(Data!$G$9="constant",$C$13,IF(Data!$G$9="squeeze",G2231,F2231)),"")</f>
        <v/>
      </c>
      <c r="I2231" s="38" t="str">
        <f ca="1">IF(ISNUMBER(A2231),NORMINV(RAND(),0,IF(AND(Data!$G$9="squeeze",A2231&lt;Data!$G$11*0.25),$H$32,1)*$C$30*$C$13)*($C$14*$C$12),"")</f>
        <v/>
      </c>
      <c r="J2231" s="42" t="str">
        <f ca="1">IFERROR(IF(Data!$C$6="Real",B2231,I2231+J2230+($C$14*$C$12)*(NORMINV(RAND(),$C$15,CHOOSE($G$13,$C$13,F2231,G2231)))),"")</f>
        <v/>
      </c>
      <c r="K2231" s="88" t="str">
        <f>IF(ISNUMBER(A2231), IF($G$16="fixed",$G$17,MIN(H2231*Data!$C$7*$C$16*0.5,$C$17*Data!$C$7))*$C$12,"")</f>
        <v/>
      </c>
      <c r="L2231" s="42" t="str">
        <f t="shared" ca="1" si="1050"/>
        <v/>
      </c>
      <c r="M2231" s="44" t="str">
        <f t="shared" ca="1" si="1051"/>
        <v/>
      </c>
      <c r="N2231" s="44" t="str">
        <f t="shared" ca="1" si="1052"/>
        <v/>
      </c>
      <c r="O2231" s="108" t="str">
        <f t="shared" si="1036"/>
        <v/>
      </c>
      <c r="P2231" s="102" t="str">
        <f t="shared" si="1037"/>
        <v/>
      </c>
      <c r="Q2231" s="102" t="str">
        <f t="shared" si="1038"/>
        <v/>
      </c>
      <c r="R2231" s="120" t="str">
        <f t="shared" si="1039"/>
        <v/>
      </c>
      <c r="S2231" s="54" t="str">
        <f t="shared" si="1040"/>
        <v/>
      </c>
      <c r="T2231" s="5" t="str">
        <f t="shared" si="1041"/>
        <v/>
      </c>
      <c r="U2231" s="152" t="str">
        <f t="shared" si="1024"/>
        <v/>
      </c>
      <c r="V2231" s="152" t="str">
        <f t="shared" si="1025"/>
        <v/>
      </c>
      <c r="W2231" s="153" t="str">
        <f t="shared" si="1026"/>
        <v/>
      </c>
      <c r="X2231" s="153" t="str">
        <f t="shared" si="1027"/>
        <v/>
      </c>
      <c r="Y2231" s="153" t="str">
        <f t="shared" si="1028"/>
        <v/>
      </c>
      <c r="Z2231" s="153" t="str">
        <f t="shared" si="1029"/>
        <v/>
      </c>
      <c r="AA2231" s="152" t="str">
        <f t="shared" si="1030"/>
        <v/>
      </c>
      <c r="AB2231" s="152" t="str">
        <f t="shared" si="1031"/>
        <v/>
      </c>
      <c r="AC2231" s="154" t="str">
        <f t="shared" si="1042"/>
        <v/>
      </c>
      <c r="AD2231" s="154" t="str">
        <f t="shared" si="1043"/>
        <v/>
      </c>
      <c r="AE2231" s="3" t="str">
        <f t="shared" si="1044"/>
        <v/>
      </c>
      <c r="AF2231" s="3" t="str">
        <f t="shared" si="1045"/>
        <v/>
      </c>
      <c r="AG2231" s="3" t="str">
        <f t="shared" si="1046"/>
        <v/>
      </c>
      <c r="AH2231" s="4" t="str">
        <f t="shared" si="1047"/>
        <v/>
      </c>
      <c r="AI2231" s="75" t="str">
        <f t="shared" si="1048"/>
        <v/>
      </c>
      <c r="AJ2231" s="75" t="str">
        <f t="shared" si="1049"/>
        <v/>
      </c>
    </row>
    <row r="2232" spans="1:36">
      <c r="A2232" s="41" t="str">
        <f t="shared" si="1032"/>
        <v/>
      </c>
      <c r="B2232" s="150" t="str">
        <f>IF(ISNUMBER(A2232),INDEX('MetaTrader Import'!$H$13:$J$5893,TRUNC(((A2232-$A$39+1)-1)/3)+1,MOD((A2232-$A$39+1)-1,3)+1),"")</f>
        <v/>
      </c>
      <c r="C2232" s="43" t="str">
        <f t="shared" si="1033"/>
        <v/>
      </c>
      <c r="D2232" s="43" t="str">
        <f t="shared" ca="1" si="1023"/>
        <v/>
      </c>
      <c r="E2232" s="43" t="str">
        <f t="shared" si="1034"/>
        <v/>
      </c>
      <c r="F2232" s="43" t="str">
        <f t="shared" si="1035"/>
        <v/>
      </c>
      <c r="G2232" s="43" t="str">
        <f>IF(A2232&lt;&gt;"",IF(A2232&lt;Data!$G$11*0.25,$C$13/$G$32,IF(A2232&gt;Data!$G$11*0.25,$C$13,$C$13*10)),"")</f>
        <v/>
      </c>
      <c r="H2232" s="43" t="str">
        <f>IF(A2232&lt;&gt;"",IF(Data!$G$9="constant",$C$13,IF(Data!$G$9="squeeze",G2232,F2232)),"")</f>
        <v/>
      </c>
      <c r="I2232" s="38" t="str">
        <f ca="1">IF(ISNUMBER(A2232),NORMINV(RAND(),0,IF(AND(Data!$G$9="squeeze",A2232&lt;Data!$G$11*0.25),$H$32,1)*$C$30*$C$13)*($C$14*$C$12),"")</f>
        <v/>
      </c>
      <c r="J2232" s="42" t="str">
        <f ca="1">IFERROR(IF(Data!$C$6="Real",B2232,I2232+J2231+($C$14*$C$12)*(NORMINV(RAND(),$C$15,CHOOSE($G$13,$C$13,F2232,G2232)))),"")</f>
        <v/>
      </c>
      <c r="K2232" s="88" t="str">
        <f>IF(ISNUMBER(A2232), IF($G$16="fixed",$G$17,MIN(H2232*Data!$C$7*$C$16*0.5,$C$17*Data!$C$7))*$C$12,"")</f>
        <v/>
      </c>
      <c r="L2232" s="42" t="str">
        <f t="shared" ca="1" si="1050"/>
        <v/>
      </c>
      <c r="M2232" s="44" t="str">
        <f t="shared" ca="1" si="1051"/>
        <v/>
      </c>
      <c r="N2232" s="44" t="str">
        <f t="shared" ca="1" si="1052"/>
        <v/>
      </c>
      <c r="O2232" s="108" t="str">
        <f t="shared" si="1036"/>
        <v/>
      </c>
      <c r="P2232" s="102" t="str">
        <f t="shared" si="1037"/>
        <v/>
      </c>
      <c r="Q2232" s="102" t="str">
        <f t="shared" si="1038"/>
        <v/>
      </c>
      <c r="R2232" s="120" t="str">
        <f t="shared" si="1039"/>
        <v/>
      </c>
      <c r="S2232" s="54" t="str">
        <f t="shared" si="1040"/>
        <v/>
      </c>
      <c r="T2232" s="5" t="str">
        <f t="shared" si="1041"/>
        <v/>
      </c>
      <c r="U2232" s="152" t="str">
        <f t="shared" si="1024"/>
        <v/>
      </c>
      <c r="V2232" s="152" t="str">
        <f t="shared" si="1025"/>
        <v/>
      </c>
      <c r="W2232" s="153" t="str">
        <f t="shared" si="1026"/>
        <v/>
      </c>
      <c r="X2232" s="153" t="str">
        <f t="shared" si="1027"/>
        <v/>
      </c>
      <c r="Y2232" s="153" t="str">
        <f t="shared" si="1028"/>
        <v/>
      </c>
      <c r="Z2232" s="153" t="str">
        <f t="shared" si="1029"/>
        <v/>
      </c>
      <c r="AA2232" s="152" t="str">
        <f t="shared" si="1030"/>
        <v/>
      </c>
      <c r="AB2232" s="152" t="str">
        <f t="shared" si="1031"/>
        <v/>
      </c>
      <c r="AC2232" s="154" t="str">
        <f t="shared" si="1042"/>
        <v/>
      </c>
      <c r="AD2232" s="154" t="str">
        <f t="shared" si="1043"/>
        <v/>
      </c>
      <c r="AE2232" s="3" t="str">
        <f t="shared" si="1044"/>
        <v/>
      </c>
      <c r="AF2232" s="3" t="str">
        <f t="shared" si="1045"/>
        <v/>
      </c>
      <c r="AG2232" s="3" t="str">
        <f t="shared" si="1046"/>
        <v/>
      </c>
      <c r="AH2232" s="4" t="str">
        <f t="shared" si="1047"/>
        <v/>
      </c>
      <c r="AI2232" s="75" t="str">
        <f t="shared" si="1048"/>
        <v/>
      </c>
      <c r="AJ2232" s="75" t="str">
        <f t="shared" si="1049"/>
        <v/>
      </c>
    </row>
    <row r="2233" spans="1:36">
      <c r="A2233" s="41" t="str">
        <f t="shared" si="1032"/>
        <v/>
      </c>
      <c r="B2233" s="150" t="str">
        <f>IF(ISNUMBER(A2233),INDEX('MetaTrader Import'!$H$13:$J$5893,TRUNC(((A2233-$A$39+1)-1)/3)+1,MOD((A2233-$A$39+1)-1,3)+1),"")</f>
        <v/>
      </c>
      <c r="C2233" s="43" t="str">
        <f t="shared" si="1033"/>
        <v/>
      </c>
      <c r="D2233" s="43" t="str">
        <f t="shared" ca="1" si="1023"/>
        <v/>
      </c>
      <c r="E2233" s="43" t="str">
        <f t="shared" si="1034"/>
        <v/>
      </c>
      <c r="F2233" s="43" t="str">
        <f t="shared" si="1035"/>
        <v/>
      </c>
      <c r="G2233" s="43" t="str">
        <f>IF(A2233&lt;&gt;"",IF(A2233&lt;Data!$G$11*0.25,$C$13/$G$32,IF(A2233&gt;Data!$G$11*0.25,$C$13,$C$13*10)),"")</f>
        <v/>
      </c>
      <c r="H2233" s="43" t="str">
        <f>IF(A2233&lt;&gt;"",IF(Data!$G$9="constant",$C$13,IF(Data!$G$9="squeeze",G2233,F2233)),"")</f>
        <v/>
      </c>
      <c r="I2233" s="38" t="str">
        <f ca="1">IF(ISNUMBER(A2233),NORMINV(RAND(),0,IF(AND(Data!$G$9="squeeze",A2233&lt;Data!$G$11*0.25),$H$32,1)*$C$30*$C$13)*($C$14*$C$12),"")</f>
        <v/>
      </c>
      <c r="J2233" s="42" t="str">
        <f ca="1">IFERROR(IF(Data!$C$6="Real",B2233,I2233+J2232+($C$14*$C$12)*(NORMINV(RAND(),$C$15,CHOOSE($G$13,$C$13,F2233,G2233)))),"")</f>
        <v/>
      </c>
      <c r="K2233" s="88" t="str">
        <f>IF(ISNUMBER(A2233), IF($G$16="fixed",$G$17,MIN(H2233*Data!$C$7*$C$16*0.5,$C$17*Data!$C$7))*$C$12,"")</f>
        <v/>
      </c>
      <c r="L2233" s="42" t="str">
        <f t="shared" ca="1" si="1050"/>
        <v/>
      </c>
      <c r="M2233" s="44" t="str">
        <f t="shared" ca="1" si="1051"/>
        <v/>
      </c>
      <c r="N2233" s="44" t="str">
        <f t="shared" ca="1" si="1052"/>
        <v/>
      </c>
      <c r="O2233" s="108" t="str">
        <f t="shared" si="1036"/>
        <v/>
      </c>
      <c r="P2233" s="102" t="str">
        <f t="shared" si="1037"/>
        <v/>
      </c>
      <c r="Q2233" s="102" t="str">
        <f t="shared" si="1038"/>
        <v/>
      </c>
      <c r="R2233" s="120" t="str">
        <f t="shared" si="1039"/>
        <v/>
      </c>
      <c r="S2233" s="54" t="str">
        <f t="shared" si="1040"/>
        <v/>
      </c>
      <c r="T2233" s="5" t="str">
        <f t="shared" si="1041"/>
        <v/>
      </c>
      <c r="U2233" s="152" t="str">
        <f t="shared" si="1024"/>
        <v/>
      </c>
      <c r="V2233" s="152" t="str">
        <f t="shared" si="1025"/>
        <v/>
      </c>
      <c r="W2233" s="153" t="str">
        <f t="shared" si="1026"/>
        <v/>
      </c>
      <c r="X2233" s="153" t="str">
        <f t="shared" si="1027"/>
        <v/>
      </c>
      <c r="Y2233" s="153" t="str">
        <f t="shared" si="1028"/>
        <v/>
      </c>
      <c r="Z2233" s="153" t="str">
        <f t="shared" si="1029"/>
        <v/>
      </c>
      <c r="AA2233" s="152" t="str">
        <f t="shared" si="1030"/>
        <v/>
      </c>
      <c r="AB2233" s="152" t="str">
        <f t="shared" si="1031"/>
        <v/>
      </c>
      <c r="AC2233" s="154" t="str">
        <f t="shared" si="1042"/>
        <v/>
      </c>
      <c r="AD2233" s="154" t="str">
        <f t="shared" si="1043"/>
        <v/>
      </c>
      <c r="AE2233" s="3" t="str">
        <f t="shared" si="1044"/>
        <v/>
      </c>
      <c r="AF2233" s="3" t="str">
        <f t="shared" si="1045"/>
        <v/>
      </c>
      <c r="AG2233" s="3" t="str">
        <f t="shared" si="1046"/>
        <v/>
      </c>
      <c r="AH2233" s="4" t="str">
        <f t="shared" si="1047"/>
        <v/>
      </c>
      <c r="AI2233" s="75" t="str">
        <f t="shared" si="1048"/>
        <v/>
      </c>
      <c r="AJ2233" s="75" t="str">
        <f t="shared" si="1049"/>
        <v/>
      </c>
    </row>
    <row r="2234" spans="1:36">
      <c r="A2234" s="41" t="str">
        <f t="shared" si="1032"/>
        <v/>
      </c>
      <c r="B2234" s="150" t="str">
        <f>IF(ISNUMBER(A2234),INDEX('MetaTrader Import'!$H$13:$J$5893,TRUNC(((A2234-$A$39+1)-1)/3)+1,MOD((A2234-$A$39+1)-1,3)+1),"")</f>
        <v/>
      </c>
      <c r="C2234" s="43" t="str">
        <f t="shared" si="1033"/>
        <v/>
      </c>
      <c r="D2234" s="43" t="str">
        <f t="shared" ca="1" si="1023"/>
        <v/>
      </c>
      <c r="E2234" s="43" t="str">
        <f t="shared" si="1034"/>
        <v/>
      </c>
      <c r="F2234" s="43" t="str">
        <f t="shared" si="1035"/>
        <v/>
      </c>
      <c r="G2234" s="43" t="str">
        <f>IF(A2234&lt;&gt;"",IF(A2234&lt;Data!$G$11*0.25,$C$13/$G$32,IF(A2234&gt;Data!$G$11*0.25,$C$13,$C$13*10)),"")</f>
        <v/>
      </c>
      <c r="H2234" s="43" t="str">
        <f>IF(A2234&lt;&gt;"",IF(Data!$G$9="constant",$C$13,IF(Data!$G$9="squeeze",G2234,F2234)),"")</f>
        <v/>
      </c>
      <c r="I2234" s="38" t="str">
        <f ca="1">IF(ISNUMBER(A2234),NORMINV(RAND(),0,IF(AND(Data!$G$9="squeeze",A2234&lt;Data!$G$11*0.25),$H$32,1)*$C$30*$C$13)*($C$14*$C$12),"")</f>
        <v/>
      </c>
      <c r="J2234" s="42" t="str">
        <f ca="1">IFERROR(IF(Data!$C$6="Real",B2234,I2234+J2233+($C$14*$C$12)*(NORMINV(RAND(),$C$15,CHOOSE($G$13,$C$13,F2234,G2234)))),"")</f>
        <v/>
      </c>
      <c r="K2234" s="88" t="str">
        <f>IF(ISNUMBER(A2234), IF($G$16="fixed",$G$17,MIN(H2234*Data!$C$7*$C$16*0.5,$C$17*Data!$C$7))*$C$12,"")</f>
        <v/>
      </c>
      <c r="L2234" s="42" t="str">
        <f t="shared" ca="1" si="1050"/>
        <v/>
      </c>
      <c r="M2234" s="44" t="str">
        <f t="shared" ca="1" si="1051"/>
        <v/>
      </c>
      <c r="N2234" s="44" t="str">
        <f t="shared" ca="1" si="1052"/>
        <v/>
      </c>
      <c r="O2234" s="108" t="str">
        <f t="shared" si="1036"/>
        <v/>
      </c>
      <c r="P2234" s="102" t="str">
        <f t="shared" si="1037"/>
        <v/>
      </c>
      <c r="Q2234" s="102" t="str">
        <f t="shared" si="1038"/>
        <v/>
      </c>
      <c r="R2234" s="120" t="str">
        <f t="shared" si="1039"/>
        <v/>
      </c>
      <c r="S2234" s="54" t="str">
        <f t="shared" si="1040"/>
        <v/>
      </c>
      <c r="T2234" s="5" t="str">
        <f t="shared" si="1041"/>
        <v/>
      </c>
      <c r="U2234" s="152" t="str">
        <f t="shared" si="1024"/>
        <v/>
      </c>
      <c r="V2234" s="152" t="str">
        <f t="shared" si="1025"/>
        <v/>
      </c>
      <c r="W2234" s="153" t="str">
        <f t="shared" si="1026"/>
        <v/>
      </c>
      <c r="X2234" s="153" t="str">
        <f t="shared" si="1027"/>
        <v/>
      </c>
      <c r="Y2234" s="153" t="str">
        <f t="shared" si="1028"/>
        <v/>
      </c>
      <c r="Z2234" s="153" t="str">
        <f t="shared" si="1029"/>
        <v/>
      </c>
      <c r="AA2234" s="152" t="str">
        <f t="shared" si="1030"/>
        <v/>
      </c>
      <c r="AB2234" s="152" t="str">
        <f t="shared" si="1031"/>
        <v/>
      </c>
      <c r="AC2234" s="154" t="str">
        <f t="shared" si="1042"/>
        <v/>
      </c>
      <c r="AD2234" s="154" t="str">
        <f t="shared" si="1043"/>
        <v/>
      </c>
      <c r="AE2234" s="3" t="str">
        <f t="shared" si="1044"/>
        <v/>
      </c>
      <c r="AF2234" s="3" t="str">
        <f t="shared" si="1045"/>
        <v/>
      </c>
      <c r="AG2234" s="3" t="str">
        <f t="shared" si="1046"/>
        <v/>
      </c>
      <c r="AH2234" s="4" t="str">
        <f t="shared" si="1047"/>
        <v/>
      </c>
      <c r="AI2234" s="75" t="str">
        <f t="shared" si="1048"/>
        <v/>
      </c>
      <c r="AJ2234" s="75" t="str">
        <f t="shared" si="1049"/>
        <v/>
      </c>
    </row>
    <row r="2235" spans="1:36">
      <c r="A2235" s="41" t="str">
        <f t="shared" si="1032"/>
        <v/>
      </c>
      <c r="B2235" s="150" t="str">
        <f>IF(ISNUMBER(A2235),INDEX('MetaTrader Import'!$H$13:$J$5893,TRUNC(((A2235-$A$39+1)-1)/3)+1,MOD((A2235-$A$39+1)-1,3)+1),"")</f>
        <v/>
      </c>
      <c r="C2235" s="43" t="str">
        <f t="shared" si="1033"/>
        <v/>
      </c>
      <c r="D2235" s="43" t="str">
        <f t="shared" ca="1" si="1023"/>
        <v/>
      </c>
      <c r="E2235" s="43" t="str">
        <f t="shared" si="1034"/>
        <v/>
      </c>
      <c r="F2235" s="43" t="str">
        <f t="shared" si="1035"/>
        <v/>
      </c>
      <c r="G2235" s="43" t="str">
        <f>IF(A2235&lt;&gt;"",IF(A2235&lt;Data!$G$11*0.25,$C$13/$G$32,IF(A2235&gt;Data!$G$11*0.25,$C$13,$C$13*10)),"")</f>
        <v/>
      </c>
      <c r="H2235" s="43" t="str">
        <f>IF(A2235&lt;&gt;"",IF(Data!$G$9="constant",$C$13,IF(Data!$G$9="squeeze",G2235,F2235)),"")</f>
        <v/>
      </c>
      <c r="I2235" s="38" t="str">
        <f ca="1">IF(ISNUMBER(A2235),NORMINV(RAND(),0,IF(AND(Data!$G$9="squeeze",A2235&lt;Data!$G$11*0.25),$H$32,1)*$C$30*$C$13)*($C$14*$C$12),"")</f>
        <v/>
      </c>
      <c r="J2235" s="42" t="str">
        <f ca="1">IFERROR(IF(Data!$C$6="Real",B2235,I2235+J2234+($C$14*$C$12)*(NORMINV(RAND(),$C$15,CHOOSE($G$13,$C$13,F2235,G2235)))),"")</f>
        <v/>
      </c>
      <c r="K2235" s="88" t="str">
        <f>IF(ISNUMBER(A2235), IF($G$16="fixed",$G$17,MIN(H2235*Data!$C$7*$C$16*0.5,$C$17*Data!$C$7))*$C$12,"")</f>
        <v/>
      </c>
      <c r="L2235" s="42" t="str">
        <f t="shared" ca="1" si="1050"/>
        <v/>
      </c>
      <c r="M2235" s="44" t="str">
        <f t="shared" ca="1" si="1051"/>
        <v/>
      </c>
      <c r="N2235" s="44" t="str">
        <f t="shared" ca="1" si="1052"/>
        <v/>
      </c>
      <c r="O2235" s="108" t="str">
        <f t="shared" si="1036"/>
        <v/>
      </c>
      <c r="P2235" s="102" t="str">
        <f t="shared" si="1037"/>
        <v/>
      </c>
      <c r="Q2235" s="102" t="str">
        <f t="shared" si="1038"/>
        <v/>
      </c>
      <c r="R2235" s="120" t="str">
        <f t="shared" si="1039"/>
        <v/>
      </c>
      <c r="S2235" s="54" t="str">
        <f t="shared" si="1040"/>
        <v/>
      </c>
      <c r="T2235" s="5" t="str">
        <f t="shared" si="1041"/>
        <v/>
      </c>
      <c r="U2235" s="152" t="str">
        <f t="shared" si="1024"/>
        <v/>
      </c>
      <c r="V2235" s="152" t="str">
        <f t="shared" si="1025"/>
        <v/>
      </c>
      <c r="W2235" s="153" t="str">
        <f t="shared" si="1026"/>
        <v/>
      </c>
      <c r="X2235" s="153" t="str">
        <f t="shared" si="1027"/>
        <v/>
      </c>
      <c r="Y2235" s="153" t="str">
        <f t="shared" si="1028"/>
        <v/>
      </c>
      <c r="Z2235" s="153" t="str">
        <f t="shared" si="1029"/>
        <v/>
      </c>
      <c r="AA2235" s="152" t="str">
        <f t="shared" si="1030"/>
        <v/>
      </c>
      <c r="AB2235" s="152" t="str">
        <f t="shared" si="1031"/>
        <v/>
      </c>
      <c r="AC2235" s="154" t="str">
        <f t="shared" si="1042"/>
        <v/>
      </c>
      <c r="AD2235" s="154" t="str">
        <f t="shared" si="1043"/>
        <v/>
      </c>
      <c r="AE2235" s="3" t="str">
        <f t="shared" si="1044"/>
        <v/>
      </c>
      <c r="AF2235" s="3" t="str">
        <f t="shared" si="1045"/>
        <v/>
      </c>
      <c r="AG2235" s="3" t="str">
        <f t="shared" si="1046"/>
        <v/>
      </c>
      <c r="AH2235" s="4" t="str">
        <f t="shared" si="1047"/>
        <v/>
      </c>
      <c r="AI2235" s="75" t="str">
        <f t="shared" si="1048"/>
        <v/>
      </c>
      <c r="AJ2235" s="75" t="str">
        <f t="shared" si="1049"/>
        <v/>
      </c>
    </row>
    <row r="2236" spans="1:36">
      <c r="A2236" s="41" t="str">
        <f t="shared" si="1032"/>
        <v/>
      </c>
      <c r="B2236" s="150" t="str">
        <f>IF(ISNUMBER(A2236),INDEX('MetaTrader Import'!$H$13:$J$5893,TRUNC(((A2236-$A$39+1)-1)/3)+1,MOD((A2236-$A$39+1)-1,3)+1),"")</f>
        <v/>
      </c>
      <c r="C2236" s="43" t="str">
        <f t="shared" si="1033"/>
        <v/>
      </c>
      <c r="D2236" s="43" t="str">
        <f t="shared" ca="1" si="1023"/>
        <v/>
      </c>
      <c r="E2236" s="43" t="str">
        <f t="shared" si="1034"/>
        <v/>
      </c>
      <c r="F2236" s="43" t="str">
        <f t="shared" si="1035"/>
        <v/>
      </c>
      <c r="G2236" s="43" t="str">
        <f>IF(A2236&lt;&gt;"",IF(A2236&lt;Data!$G$11*0.25,$C$13/$G$32,IF(A2236&gt;Data!$G$11*0.25,$C$13,$C$13*10)),"")</f>
        <v/>
      </c>
      <c r="H2236" s="43" t="str">
        <f>IF(A2236&lt;&gt;"",IF(Data!$G$9="constant",$C$13,IF(Data!$G$9="squeeze",G2236,F2236)),"")</f>
        <v/>
      </c>
      <c r="I2236" s="38" t="str">
        <f ca="1">IF(ISNUMBER(A2236),NORMINV(RAND(),0,IF(AND(Data!$G$9="squeeze",A2236&lt;Data!$G$11*0.25),$H$32,1)*$C$30*$C$13)*($C$14*$C$12),"")</f>
        <v/>
      </c>
      <c r="J2236" s="42" t="str">
        <f ca="1">IFERROR(IF(Data!$C$6="Real",B2236,I2236+J2235+($C$14*$C$12)*(NORMINV(RAND(),$C$15,CHOOSE($G$13,$C$13,F2236,G2236)))),"")</f>
        <v/>
      </c>
      <c r="K2236" s="88" t="str">
        <f>IF(ISNUMBER(A2236), IF($G$16="fixed",$G$17,MIN(H2236*Data!$C$7*$C$16*0.5,$C$17*Data!$C$7))*$C$12,"")</f>
        <v/>
      </c>
      <c r="L2236" s="42" t="str">
        <f t="shared" ca="1" si="1050"/>
        <v/>
      </c>
      <c r="M2236" s="44" t="str">
        <f t="shared" ca="1" si="1051"/>
        <v/>
      </c>
      <c r="N2236" s="44" t="str">
        <f t="shared" ca="1" si="1052"/>
        <v/>
      </c>
      <c r="O2236" s="108" t="str">
        <f t="shared" si="1036"/>
        <v/>
      </c>
      <c r="P2236" s="102" t="str">
        <f t="shared" si="1037"/>
        <v/>
      </c>
      <c r="Q2236" s="102" t="str">
        <f t="shared" si="1038"/>
        <v/>
      </c>
      <c r="R2236" s="120" t="str">
        <f t="shared" si="1039"/>
        <v/>
      </c>
      <c r="S2236" s="54" t="str">
        <f t="shared" si="1040"/>
        <v/>
      </c>
      <c r="T2236" s="5" t="str">
        <f t="shared" si="1041"/>
        <v/>
      </c>
      <c r="U2236" s="152" t="str">
        <f t="shared" si="1024"/>
        <v/>
      </c>
      <c r="V2236" s="152" t="str">
        <f t="shared" si="1025"/>
        <v/>
      </c>
      <c r="W2236" s="153" t="str">
        <f t="shared" si="1026"/>
        <v/>
      </c>
      <c r="X2236" s="153" t="str">
        <f t="shared" si="1027"/>
        <v/>
      </c>
      <c r="Y2236" s="153" t="str">
        <f t="shared" si="1028"/>
        <v/>
      </c>
      <c r="Z2236" s="153" t="str">
        <f t="shared" si="1029"/>
        <v/>
      </c>
      <c r="AA2236" s="152" t="str">
        <f t="shared" si="1030"/>
        <v/>
      </c>
      <c r="AB2236" s="152" t="str">
        <f t="shared" si="1031"/>
        <v/>
      </c>
      <c r="AC2236" s="154" t="str">
        <f t="shared" si="1042"/>
        <v/>
      </c>
      <c r="AD2236" s="154" t="str">
        <f t="shared" si="1043"/>
        <v/>
      </c>
      <c r="AE2236" s="3" t="str">
        <f t="shared" si="1044"/>
        <v/>
      </c>
      <c r="AF2236" s="3" t="str">
        <f t="shared" si="1045"/>
        <v/>
      </c>
      <c r="AG2236" s="3" t="str">
        <f t="shared" si="1046"/>
        <v/>
      </c>
      <c r="AH2236" s="4" t="str">
        <f t="shared" si="1047"/>
        <v/>
      </c>
      <c r="AI2236" s="75" t="str">
        <f t="shared" si="1048"/>
        <v/>
      </c>
      <c r="AJ2236" s="75" t="str">
        <f t="shared" si="1049"/>
        <v/>
      </c>
    </row>
    <row r="2237" spans="1:36">
      <c r="A2237" s="41" t="str">
        <f t="shared" si="1032"/>
        <v/>
      </c>
      <c r="B2237" s="150" t="str">
        <f>IF(ISNUMBER(A2237),INDEX('MetaTrader Import'!$H$13:$J$5893,TRUNC(((A2237-$A$39+1)-1)/3)+1,MOD((A2237-$A$39+1)-1,3)+1),"")</f>
        <v/>
      </c>
      <c r="C2237" s="43" t="str">
        <f t="shared" si="1033"/>
        <v/>
      </c>
      <c r="D2237" s="43" t="str">
        <f t="shared" ca="1" si="1023"/>
        <v/>
      </c>
      <c r="E2237" s="43" t="str">
        <f t="shared" si="1034"/>
        <v/>
      </c>
      <c r="F2237" s="43" t="str">
        <f t="shared" si="1035"/>
        <v/>
      </c>
      <c r="G2237" s="43" t="str">
        <f>IF(A2237&lt;&gt;"",IF(A2237&lt;Data!$G$11*0.25,$C$13/$G$32,IF(A2237&gt;Data!$G$11*0.25,$C$13,$C$13*10)),"")</f>
        <v/>
      </c>
      <c r="H2237" s="43" t="str">
        <f>IF(A2237&lt;&gt;"",IF(Data!$G$9="constant",$C$13,IF(Data!$G$9="squeeze",G2237,F2237)),"")</f>
        <v/>
      </c>
      <c r="I2237" s="38" t="str">
        <f ca="1">IF(ISNUMBER(A2237),NORMINV(RAND(),0,IF(AND(Data!$G$9="squeeze",A2237&lt;Data!$G$11*0.25),$H$32,1)*$C$30*$C$13)*($C$14*$C$12),"")</f>
        <v/>
      </c>
      <c r="J2237" s="42" t="str">
        <f ca="1">IFERROR(IF(Data!$C$6="Real",B2237,I2237+J2236+($C$14*$C$12)*(NORMINV(RAND(),$C$15,CHOOSE($G$13,$C$13,F2237,G2237)))),"")</f>
        <v/>
      </c>
      <c r="K2237" s="88" t="str">
        <f>IF(ISNUMBER(A2237), IF($G$16="fixed",$G$17,MIN(H2237*Data!$C$7*$C$16*0.5,$C$17*Data!$C$7))*$C$12,"")</f>
        <v/>
      </c>
      <c r="L2237" s="42" t="str">
        <f t="shared" ca="1" si="1050"/>
        <v/>
      </c>
      <c r="M2237" s="44" t="str">
        <f t="shared" ca="1" si="1051"/>
        <v/>
      </c>
      <c r="N2237" s="44" t="str">
        <f t="shared" ca="1" si="1052"/>
        <v/>
      </c>
      <c r="O2237" s="108" t="str">
        <f t="shared" si="1036"/>
        <v/>
      </c>
      <c r="P2237" s="102" t="str">
        <f t="shared" si="1037"/>
        <v/>
      </c>
      <c r="Q2237" s="102" t="str">
        <f t="shared" si="1038"/>
        <v/>
      </c>
      <c r="R2237" s="120" t="str">
        <f t="shared" si="1039"/>
        <v/>
      </c>
      <c r="S2237" s="54" t="str">
        <f t="shared" si="1040"/>
        <v/>
      </c>
      <c r="T2237" s="5" t="str">
        <f t="shared" si="1041"/>
        <v/>
      </c>
      <c r="U2237" s="152" t="str">
        <f t="shared" si="1024"/>
        <v/>
      </c>
      <c r="V2237" s="152" t="str">
        <f t="shared" si="1025"/>
        <v/>
      </c>
      <c r="W2237" s="153" t="str">
        <f t="shared" si="1026"/>
        <v/>
      </c>
      <c r="X2237" s="153" t="str">
        <f t="shared" si="1027"/>
        <v/>
      </c>
      <c r="Y2237" s="153" t="str">
        <f t="shared" si="1028"/>
        <v/>
      </c>
      <c r="Z2237" s="153" t="str">
        <f t="shared" si="1029"/>
        <v/>
      </c>
      <c r="AA2237" s="152" t="str">
        <f t="shared" si="1030"/>
        <v/>
      </c>
      <c r="AB2237" s="152" t="str">
        <f t="shared" si="1031"/>
        <v/>
      </c>
      <c r="AC2237" s="154" t="str">
        <f t="shared" si="1042"/>
        <v/>
      </c>
      <c r="AD2237" s="154" t="str">
        <f t="shared" si="1043"/>
        <v/>
      </c>
      <c r="AE2237" s="3" t="str">
        <f t="shared" si="1044"/>
        <v/>
      </c>
      <c r="AF2237" s="3" t="str">
        <f t="shared" si="1045"/>
        <v/>
      </c>
      <c r="AG2237" s="3" t="str">
        <f t="shared" si="1046"/>
        <v/>
      </c>
      <c r="AH2237" s="4" t="str">
        <f t="shared" si="1047"/>
        <v/>
      </c>
      <c r="AI2237" s="75" t="str">
        <f t="shared" si="1048"/>
        <v/>
      </c>
      <c r="AJ2237" s="75" t="str">
        <f t="shared" si="1049"/>
        <v/>
      </c>
    </row>
    <row r="2238" spans="1:36">
      <c r="A2238" s="41" t="str">
        <f t="shared" si="1032"/>
        <v/>
      </c>
      <c r="B2238" s="150" t="str">
        <f>IF(ISNUMBER(A2238),INDEX('MetaTrader Import'!$H$13:$J$5893,TRUNC(((A2238-$A$39+1)-1)/3)+1,MOD((A2238-$A$39+1)-1,3)+1),"")</f>
        <v/>
      </c>
      <c r="C2238" s="43" t="str">
        <f t="shared" si="1033"/>
        <v/>
      </c>
      <c r="D2238" s="43" t="str">
        <f t="shared" ca="1" si="1023"/>
        <v/>
      </c>
      <c r="E2238" s="43" t="str">
        <f t="shared" si="1034"/>
        <v/>
      </c>
      <c r="F2238" s="43" t="str">
        <f t="shared" si="1035"/>
        <v/>
      </c>
      <c r="G2238" s="43" t="str">
        <f>IF(A2238&lt;&gt;"",IF(A2238&lt;Data!$G$11*0.25,$C$13/$G$32,IF(A2238&gt;Data!$G$11*0.25,$C$13,$C$13*10)),"")</f>
        <v/>
      </c>
      <c r="H2238" s="43" t="str">
        <f>IF(A2238&lt;&gt;"",IF(Data!$G$9="constant",$C$13,IF(Data!$G$9="squeeze",G2238,F2238)),"")</f>
        <v/>
      </c>
      <c r="I2238" s="38" t="str">
        <f ca="1">IF(ISNUMBER(A2238),NORMINV(RAND(),0,IF(AND(Data!$G$9="squeeze",A2238&lt;Data!$G$11*0.25),$H$32,1)*$C$30*$C$13)*($C$14*$C$12),"")</f>
        <v/>
      </c>
      <c r="J2238" s="42" t="str">
        <f ca="1">IFERROR(IF(Data!$C$6="Real",B2238,I2238+J2237+($C$14*$C$12)*(NORMINV(RAND(),$C$15,CHOOSE($G$13,$C$13,F2238,G2238)))),"")</f>
        <v/>
      </c>
      <c r="K2238" s="88" t="str">
        <f>IF(ISNUMBER(A2238), IF($G$16="fixed",$G$17,MIN(H2238*Data!$C$7*$C$16*0.5,$C$17*Data!$C$7))*$C$12,"")</f>
        <v/>
      </c>
      <c r="L2238" s="42" t="str">
        <f t="shared" ca="1" si="1050"/>
        <v/>
      </c>
      <c r="M2238" s="44" t="str">
        <f t="shared" ca="1" si="1051"/>
        <v/>
      </c>
      <c r="N2238" s="44" t="str">
        <f t="shared" ca="1" si="1052"/>
        <v/>
      </c>
      <c r="O2238" s="108" t="str">
        <f t="shared" si="1036"/>
        <v/>
      </c>
      <c r="P2238" s="102" t="str">
        <f t="shared" si="1037"/>
        <v/>
      </c>
      <c r="Q2238" s="102" t="str">
        <f t="shared" si="1038"/>
        <v/>
      </c>
      <c r="R2238" s="120" t="str">
        <f t="shared" si="1039"/>
        <v/>
      </c>
      <c r="S2238" s="54" t="str">
        <f t="shared" si="1040"/>
        <v/>
      </c>
      <c r="T2238" s="5" t="str">
        <f t="shared" si="1041"/>
        <v/>
      </c>
      <c r="U2238" s="152" t="str">
        <f t="shared" si="1024"/>
        <v/>
      </c>
      <c r="V2238" s="152" t="str">
        <f t="shared" si="1025"/>
        <v/>
      </c>
      <c r="W2238" s="153" t="str">
        <f t="shared" si="1026"/>
        <v/>
      </c>
      <c r="X2238" s="153" t="str">
        <f t="shared" si="1027"/>
        <v/>
      </c>
      <c r="Y2238" s="153" t="str">
        <f t="shared" si="1028"/>
        <v/>
      </c>
      <c r="Z2238" s="153" t="str">
        <f t="shared" si="1029"/>
        <v/>
      </c>
      <c r="AA2238" s="152" t="str">
        <f t="shared" si="1030"/>
        <v/>
      </c>
      <c r="AB2238" s="152" t="str">
        <f t="shared" si="1031"/>
        <v/>
      </c>
      <c r="AC2238" s="154" t="str">
        <f t="shared" si="1042"/>
        <v/>
      </c>
      <c r="AD2238" s="154" t="str">
        <f t="shared" si="1043"/>
        <v/>
      </c>
      <c r="AE2238" s="3" t="str">
        <f t="shared" si="1044"/>
        <v/>
      </c>
      <c r="AF2238" s="3" t="str">
        <f t="shared" si="1045"/>
        <v/>
      </c>
      <c r="AG2238" s="3" t="str">
        <f t="shared" si="1046"/>
        <v/>
      </c>
      <c r="AH2238" s="4" t="str">
        <f t="shared" si="1047"/>
        <v/>
      </c>
      <c r="AI2238" s="75" t="str">
        <f t="shared" si="1048"/>
        <v/>
      </c>
      <c r="AJ2238" s="75" t="str">
        <f t="shared" si="1049"/>
        <v/>
      </c>
    </row>
    <row r="2239" spans="1:36">
      <c r="A2239" s="41" t="str">
        <f t="shared" si="1032"/>
        <v/>
      </c>
      <c r="B2239" s="150" t="str">
        <f>IF(ISNUMBER(A2239),INDEX('MetaTrader Import'!$H$13:$J$5893,TRUNC(((A2239-$A$39+1)-1)/3)+1,MOD((A2239-$A$39+1)-1,3)+1),"")</f>
        <v/>
      </c>
      <c r="C2239" s="43" t="str">
        <f t="shared" si="1033"/>
        <v/>
      </c>
      <c r="D2239" s="43" t="str">
        <f t="shared" ca="1" si="1023"/>
        <v/>
      </c>
      <c r="E2239" s="43" t="str">
        <f t="shared" si="1034"/>
        <v/>
      </c>
      <c r="F2239" s="43" t="str">
        <f t="shared" si="1035"/>
        <v/>
      </c>
      <c r="G2239" s="43" t="str">
        <f>IF(A2239&lt;&gt;"",IF(A2239&lt;Data!$G$11*0.25,$C$13/$G$32,IF(A2239&gt;Data!$G$11*0.25,$C$13,$C$13*10)),"")</f>
        <v/>
      </c>
      <c r="H2239" s="43" t="str">
        <f>IF(A2239&lt;&gt;"",IF(Data!$G$9="constant",$C$13,IF(Data!$G$9="squeeze",G2239,F2239)),"")</f>
        <v/>
      </c>
      <c r="I2239" s="38" t="str">
        <f ca="1">IF(ISNUMBER(A2239),NORMINV(RAND(),0,IF(AND(Data!$G$9="squeeze",A2239&lt;Data!$G$11*0.25),$H$32,1)*$C$30*$C$13)*($C$14*$C$12),"")</f>
        <v/>
      </c>
      <c r="J2239" s="42" t="str">
        <f ca="1">IFERROR(IF(Data!$C$6="Real",B2239,I2239+J2238+($C$14*$C$12)*(NORMINV(RAND(),$C$15,CHOOSE($G$13,$C$13,F2239,G2239)))),"")</f>
        <v/>
      </c>
      <c r="K2239" s="88" t="str">
        <f>IF(ISNUMBER(A2239), IF($G$16="fixed",$G$17,MIN(H2239*Data!$C$7*$C$16*0.5,$C$17*Data!$C$7))*$C$12,"")</f>
        <v/>
      </c>
      <c r="L2239" s="42" t="str">
        <f t="shared" ca="1" si="1050"/>
        <v/>
      </c>
      <c r="M2239" s="44" t="str">
        <f t="shared" ca="1" si="1051"/>
        <v/>
      </c>
      <c r="N2239" s="44" t="str">
        <f t="shared" ca="1" si="1052"/>
        <v/>
      </c>
      <c r="O2239" s="108" t="str">
        <f t="shared" si="1036"/>
        <v/>
      </c>
      <c r="P2239" s="102" t="str">
        <f t="shared" si="1037"/>
        <v/>
      </c>
      <c r="Q2239" s="102" t="str">
        <f t="shared" si="1038"/>
        <v/>
      </c>
      <c r="R2239" s="120" t="str">
        <f t="shared" si="1039"/>
        <v/>
      </c>
      <c r="S2239" s="54" t="str">
        <f t="shared" si="1040"/>
        <v/>
      </c>
      <c r="T2239" s="5" t="str">
        <f t="shared" si="1041"/>
        <v/>
      </c>
      <c r="U2239" s="152" t="str">
        <f t="shared" si="1024"/>
        <v/>
      </c>
      <c r="V2239" s="152" t="str">
        <f t="shared" si="1025"/>
        <v/>
      </c>
      <c r="W2239" s="153" t="str">
        <f t="shared" si="1026"/>
        <v/>
      </c>
      <c r="X2239" s="153" t="str">
        <f t="shared" si="1027"/>
        <v/>
      </c>
      <c r="Y2239" s="153" t="str">
        <f t="shared" si="1028"/>
        <v/>
      </c>
      <c r="Z2239" s="153" t="str">
        <f t="shared" si="1029"/>
        <v/>
      </c>
      <c r="AA2239" s="152" t="str">
        <f t="shared" si="1030"/>
        <v/>
      </c>
      <c r="AB2239" s="152" t="str">
        <f t="shared" si="1031"/>
        <v/>
      </c>
      <c r="AC2239" s="154" t="str">
        <f t="shared" si="1042"/>
        <v/>
      </c>
      <c r="AD2239" s="154" t="str">
        <f t="shared" si="1043"/>
        <v/>
      </c>
      <c r="AE2239" s="3" t="str">
        <f t="shared" si="1044"/>
        <v/>
      </c>
      <c r="AF2239" s="3" t="str">
        <f t="shared" si="1045"/>
        <v/>
      </c>
      <c r="AG2239" s="3" t="str">
        <f t="shared" si="1046"/>
        <v/>
      </c>
      <c r="AH2239" s="4" t="str">
        <f t="shared" si="1047"/>
        <v/>
      </c>
      <c r="AI2239" s="75" t="str">
        <f t="shared" si="1048"/>
        <v/>
      </c>
      <c r="AJ2239" s="75" t="str">
        <f t="shared" si="1049"/>
        <v/>
      </c>
    </row>
    <row r="2240" spans="1:36">
      <c r="A2240" s="41" t="str">
        <f t="shared" si="1032"/>
        <v/>
      </c>
      <c r="B2240" s="150" t="str">
        <f>IF(ISNUMBER(A2240),INDEX('MetaTrader Import'!$H$13:$J$5893,TRUNC(((A2240-$A$39+1)-1)/3)+1,MOD((A2240-$A$39+1)-1,3)+1),"")</f>
        <v/>
      </c>
      <c r="C2240" s="43" t="str">
        <f t="shared" si="1033"/>
        <v/>
      </c>
      <c r="D2240" s="43" t="str">
        <f t="shared" ca="1" si="1023"/>
        <v/>
      </c>
      <c r="E2240" s="43" t="str">
        <f t="shared" si="1034"/>
        <v/>
      </c>
      <c r="F2240" s="43" t="str">
        <f t="shared" si="1035"/>
        <v/>
      </c>
      <c r="G2240" s="43" t="str">
        <f>IF(A2240&lt;&gt;"",IF(A2240&lt;Data!$G$11*0.25,$C$13/$G$32,IF(A2240&gt;Data!$G$11*0.25,$C$13,$C$13*10)),"")</f>
        <v/>
      </c>
      <c r="H2240" s="43" t="str">
        <f>IF(A2240&lt;&gt;"",IF(Data!$G$9="constant",$C$13,IF(Data!$G$9="squeeze",G2240,F2240)),"")</f>
        <v/>
      </c>
      <c r="I2240" s="38" t="str">
        <f ca="1">IF(ISNUMBER(A2240),NORMINV(RAND(),0,IF(AND(Data!$G$9="squeeze",A2240&lt;Data!$G$11*0.25),$H$32,1)*$C$30*$C$13)*($C$14*$C$12),"")</f>
        <v/>
      </c>
      <c r="J2240" s="42" t="str">
        <f ca="1">IFERROR(IF(Data!$C$6="Real",B2240,I2240+J2239+($C$14*$C$12)*(NORMINV(RAND(),$C$15,CHOOSE($G$13,$C$13,F2240,G2240)))),"")</f>
        <v/>
      </c>
      <c r="K2240" s="88" t="str">
        <f>IF(ISNUMBER(A2240), IF($G$16="fixed",$G$17,MIN(H2240*Data!$C$7*$C$16*0.5,$C$17*Data!$C$7))*$C$12,"")</f>
        <v/>
      </c>
      <c r="L2240" s="42" t="str">
        <f t="shared" ca="1" si="1050"/>
        <v/>
      </c>
      <c r="M2240" s="44" t="str">
        <f t="shared" ca="1" si="1051"/>
        <v/>
      </c>
      <c r="N2240" s="44" t="str">
        <f t="shared" ca="1" si="1052"/>
        <v/>
      </c>
      <c r="O2240" s="108" t="str">
        <f t="shared" si="1036"/>
        <v/>
      </c>
      <c r="P2240" s="102" t="str">
        <f t="shared" si="1037"/>
        <v/>
      </c>
      <c r="Q2240" s="102" t="str">
        <f t="shared" si="1038"/>
        <v/>
      </c>
      <c r="R2240" s="120" t="str">
        <f t="shared" si="1039"/>
        <v/>
      </c>
      <c r="S2240" s="54" t="str">
        <f t="shared" si="1040"/>
        <v/>
      </c>
      <c r="T2240" s="5" t="str">
        <f t="shared" si="1041"/>
        <v/>
      </c>
      <c r="U2240" s="152" t="str">
        <f t="shared" si="1024"/>
        <v/>
      </c>
      <c r="V2240" s="152" t="str">
        <f t="shared" si="1025"/>
        <v/>
      </c>
      <c r="W2240" s="153" t="str">
        <f t="shared" si="1026"/>
        <v/>
      </c>
      <c r="X2240" s="153" t="str">
        <f t="shared" si="1027"/>
        <v/>
      </c>
      <c r="Y2240" s="153" t="str">
        <f t="shared" si="1028"/>
        <v/>
      </c>
      <c r="Z2240" s="153" t="str">
        <f t="shared" si="1029"/>
        <v/>
      </c>
      <c r="AA2240" s="152" t="str">
        <f t="shared" si="1030"/>
        <v/>
      </c>
      <c r="AB2240" s="152" t="str">
        <f t="shared" si="1031"/>
        <v/>
      </c>
      <c r="AC2240" s="154" t="str">
        <f t="shared" si="1042"/>
        <v/>
      </c>
      <c r="AD2240" s="154" t="str">
        <f t="shared" si="1043"/>
        <v/>
      </c>
      <c r="AE2240" s="3" t="str">
        <f t="shared" si="1044"/>
        <v/>
      </c>
      <c r="AF2240" s="3" t="str">
        <f t="shared" si="1045"/>
        <v/>
      </c>
      <c r="AG2240" s="3" t="str">
        <f t="shared" si="1046"/>
        <v/>
      </c>
      <c r="AH2240" s="4" t="str">
        <f t="shared" si="1047"/>
        <v/>
      </c>
      <c r="AI2240" s="75" t="str">
        <f t="shared" si="1048"/>
        <v/>
      </c>
      <c r="AJ2240" s="75" t="str">
        <f t="shared" si="1049"/>
        <v/>
      </c>
    </row>
    <row r="2241" spans="1:36">
      <c r="A2241" s="41" t="str">
        <f t="shared" si="1032"/>
        <v/>
      </c>
      <c r="B2241" s="150" t="str">
        <f>IF(ISNUMBER(A2241),INDEX('MetaTrader Import'!$H$13:$J$5893,TRUNC(((A2241-$A$39+1)-1)/3)+1,MOD((A2241-$A$39+1)-1,3)+1),"")</f>
        <v/>
      </c>
      <c r="C2241" s="43" t="str">
        <f t="shared" si="1033"/>
        <v/>
      </c>
      <c r="D2241" s="43" t="str">
        <f t="shared" ca="1" si="1023"/>
        <v/>
      </c>
      <c r="E2241" s="43" t="str">
        <f t="shared" si="1034"/>
        <v/>
      </c>
      <c r="F2241" s="43" t="str">
        <f t="shared" si="1035"/>
        <v/>
      </c>
      <c r="G2241" s="43" t="str">
        <f>IF(A2241&lt;&gt;"",IF(A2241&lt;Data!$G$11*0.25,$C$13/$G$32,IF(A2241&gt;Data!$G$11*0.25,$C$13,$C$13*10)),"")</f>
        <v/>
      </c>
      <c r="H2241" s="43" t="str">
        <f>IF(A2241&lt;&gt;"",IF(Data!$G$9="constant",$C$13,IF(Data!$G$9="squeeze",G2241,F2241)),"")</f>
        <v/>
      </c>
      <c r="I2241" s="38" t="str">
        <f ca="1">IF(ISNUMBER(A2241),NORMINV(RAND(),0,IF(AND(Data!$G$9="squeeze",A2241&lt;Data!$G$11*0.25),$H$32,1)*$C$30*$C$13)*($C$14*$C$12),"")</f>
        <v/>
      </c>
      <c r="J2241" s="42" t="str">
        <f ca="1">IFERROR(IF(Data!$C$6="Real",B2241,I2241+J2240+($C$14*$C$12)*(NORMINV(RAND(),$C$15,CHOOSE($G$13,$C$13,F2241,G2241)))),"")</f>
        <v/>
      </c>
      <c r="K2241" s="88" t="str">
        <f>IF(ISNUMBER(A2241), IF($G$16="fixed",$G$17,MIN(H2241*Data!$C$7*$C$16*0.5,$C$17*Data!$C$7))*$C$12,"")</f>
        <v/>
      </c>
      <c r="L2241" s="42" t="str">
        <f t="shared" ca="1" si="1050"/>
        <v/>
      </c>
      <c r="M2241" s="44" t="str">
        <f t="shared" ca="1" si="1051"/>
        <v/>
      </c>
      <c r="N2241" s="44" t="str">
        <f t="shared" ca="1" si="1052"/>
        <v/>
      </c>
      <c r="O2241" s="108" t="str">
        <f t="shared" si="1036"/>
        <v/>
      </c>
      <c r="P2241" s="102" t="str">
        <f t="shared" si="1037"/>
        <v/>
      </c>
      <c r="Q2241" s="102" t="str">
        <f t="shared" si="1038"/>
        <v/>
      </c>
      <c r="R2241" s="120" t="str">
        <f t="shared" si="1039"/>
        <v/>
      </c>
      <c r="S2241" s="54" t="str">
        <f t="shared" si="1040"/>
        <v/>
      </c>
      <c r="T2241" s="5" t="str">
        <f t="shared" si="1041"/>
        <v/>
      </c>
      <c r="U2241" s="152" t="str">
        <f t="shared" si="1024"/>
        <v/>
      </c>
      <c r="V2241" s="152" t="str">
        <f t="shared" si="1025"/>
        <v/>
      </c>
      <c r="W2241" s="153" t="str">
        <f t="shared" si="1026"/>
        <v/>
      </c>
      <c r="X2241" s="153" t="str">
        <f t="shared" si="1027"/>
        <v/>
      </c>
      <c r="Y2241" s="153" t="str">
        <f t="shared" si="1028"/>
        <v/>
      </c>
      <c r="Z2241" s="153" t="str">
        <f t="shared" si="1029"/>
        <v/>
      </c>
      <c r="AA2241" s="152" t="str">
        <f t="shared" si="1030"/>
        <v/>
      </c>
      <c r="AB2241" s="152" t="str">
        <f t="shared" si="1031"/>
        <v/>
      </c>
      <c r="AC2241" s="154" t="str">
        <f t="shared" si="1042"/>
        <v/>
      </c>
      <c r="AD2241" s="154" t="str">
        <f t="shared" si="1043"/>
        <v/>
      </c>
      <c r="AE2241" s="3" t="str">
        <f t="shared" si="1044"/>
        <v/>
      </c>
      <c r="AF2241" s="3" t="str">
        <f t="shared" si="1045"/>
        <v/>
      </c>
      <c r="AG2241" s="3" t="str">
        <f t="shared" si="1046"/>
        <v/>
      </c>
      <c r="AH2241" s="4" t="str">
        <f t="shared" si="1047"/>
        <v/>
      </c>
      <c r="AI2241" s="75" t="str">
        <f t="shared" si="1048"/>
        <v/>
      </c>
      <c r="AJ2241" s="75" t="str">
        <f t="shared" si="1049"/>
        <v/>
      </c>
    </row>
    <row r="2242" spans="1:36">
      <c r="A2242" s="41" t="str">
        <f t="shared" si="1032"/>
        <v/>
      </c>
      <c r="B2242" s="150" t="str">
        <f>IF(ISNUMBER(A2242),INDEX('MetaTrader Import'!$H$13:$J$5893,TRUNC(((A2242-$A$39+1)-1)/3)+1,MOD((A2242-$A$39+1)-1,3)+1),"")</f>
        <v/>
      </c>
      <c r="C2242" s="43" t="str">
        <f t="shared" si="1033"/>
        <v/>
      </c>
      <c r="D2242" s="43" t="str">
        <f t="shared" ca="1" si="1023"/>
        <v/>
      </c>
      <c r="E2242" s="43" t="str">
        <f t="shared" si="1034"/>
        <v/>
      </c>
      <c r="F2242" s="43" t="str">
        <f t="shared" si="1035"/>
        <v/>
      </c>
      <c r="G2242" s="43" t="str">
        <f>IF(A2242&lt;&gt;"",IF(A2242&lt;Data!$G$11*0.25,$C$13/$G$32,IF(A2242&gt;Data!$G$11*0.25,$C$13,$C$13*10)),"")</f>
        <v/>
      </c>
      <c r="H2242" s="43" t="str">
        <f>IF(A2242&lt;&gt;"",IF(Data!$G$9="constant",$C$13,IF(Data!$G$9="squeeze",G2242,F2242)),"")</f>
        <v/>
      </c>
      <c r="I2242" s="38" t="str">
        <f ca="1">IF(ISNUMBER(A2242),NORMINV(RAND(),0,IF(AND(Data!$G$9="squeeze",A2242&lt;Data!$G$11*0.25),$H$32,1)*$C$30*$C$13)*($C$14*$C$12),"")</f>
        <v/>
      </c>
      <c r="J2242" s="42" t="str">
        <f ca="1">IFERROR(IF(Data!$C$6="Real",B2242,I2242+J2241+($C$14*$C$12)*(NORMINV(RAND(),$C$15,CHOOSE($G$13,$C$13,F2242,G2242)))),"")</f>
        <v/>
      </c>
      <c r="K2242" s="88" t="str">
        <f>IF(ISNUMBER(A2242), IF($G$16="fixed",$G$17,MIN(H2242*Data!$C$7*$C$16*0.5,$C$17*Data!$C$7))*$C$12,"")</f>
        <v/>
      </c>
      <c r="L2242" s="42" t="str">
        <f t="shared" ca="1" si="1050"/>
        <v/>
      </c>
      <c r="M2242" s="44" t="str">
        <f t="shared" ca="1" si="1051"/>
        <v/>
      </c>
      <c r="N2242" s="44" t="str">
        <f t="shared" ca="1" si="1052"/>
        <v/>
      </c>
      <c r="O2242" s="108" t="str">
        <f t="shared" si="1036"/>
        <v/>
      </c>
      <c r="P2242" s="102" t="str">
        <f t="shared" si="1037"/>
        <v/>
      </c>
      <c r="Q2242" s="102" t="str">
        <f t="shared" si="1038"/>
        <v/>
      </c>
      <c r="R2242" s="120" t="str">
        <f t="shared" si="1039"/>
        <v/>
      </c>
      <c r="S2242" s="54" t="str">
        <f t="shared" si="1040"/>
        <v/>
      </c>
      <c r="T2242" s="5" t="str">
        <f t="shared" si="1041"/>
        <v/>
      </c>
      <c r="U2242" s="152" t="str">
        <f t="shared" si="1024"/>
        <v/>
      </c>
      <c r="V2242" s="152" t="str">
        <f t="shared" si="1025"/>
        <v/>
      </c>
      <c r="W2242" s="153" t="str">
        <f t="shared" si="1026"/>
        <v/>
      </c>
      <c r="X2242" s="153" t="str">
        <f t="shared" si="1027"/>
        <v/>
      </c>
      <c r="Y2242" s="153" t="str">
        <f t="shared" si="1028"/>
        <v/>
      </c>
      <c r="Z2242" s="153" t="str">
        <f t="shared" si="1029"/>
        <v/>
      </c>
      <c r="AA2242" s="152" t="str">
        <f t="shared" si="1030"/>
        <v/>
      </c>
      <c r="AB2242" s="152" t="str">
        <f t="shared" si="1031"/>
        <v/>
      </c>
      <c r="AC2242" s="154" t="str">
        <f t="shared" si="1042"/>
        <v/>
      </c>
      <c r="AD2242" s="154" t="str">
        <f t="shared" si="1043"/>
        <v/>
      </c>
      <c r="AE2242" s="3" t="str">
        <f t="shared" si="1044"/>
        <v/>
      </c>
      <c r="AF2242" s="3" t="str">
        <f t="shared" si="1045"/>
        <v/>
      </c>
      <c r="AG2242" s="3" t="str">
        <f t="shared" si="1046"/>
        <v/>
      </c>
      <c r="AH2242" s="4" t="str">
        <f t="shared" si="1047"/>
        <v/>
      </c>
      <c r="AI2242" s="75" t="str">
        <f t="shared" si="1048"/>
        <v/>
      </c>
      <c r="AJ2242" s="75" t="str">
        <f t="shared" si="1049"/>
        <v/>
      </c>
    </row>
    <row r="2243" spans="1:36">
      <c r="A2243" s="41" t="str">
        <f t="shared" si="1032"/>
        <v/>
      </c>
      <c r="B2243" s="150" t="str">
        <f>IF(ISNUMBER(A2243),INDEX('MetaTrader Import'!$H$13:$J$5893,TRUNC(((A2243-$A$39+1)-1)/3)+1,MOD((A2243-$A$39+1)-1,3)+1),"")</f>
        <v/>
      </c>
      <c r="C2243" s="43" t="str">
        <f t="shared" si="1033"/>
        <v/>
      </c>
      <c r="D2243" s="43" t="str">
        <f t="shared" ref="D2243:D2306" ca="1" si="1053">IF(A2243&lt;&gt;"",NORMINV(RAND(),($C$23-C2243)*$C$28,$C$27)+NORMINV(RAND(),IF(RAND()&gt;$C$26,$C$25,0),$C$27),"")</f>
        <v/>
      </c>
      <c r="E2243" s="43" t="str">
        <f t="shared" si="1034"/>
        <v/>
      </c>
      <c r="F2243" s="43" t="str">
        <f t="shared" si="1035"/>
        <v/>
      </c>
      <c r="G2243" s="43" t="str">
        <f>IF(A2243&lt;&gt;"",IF(A2243&lt;Data!$G$11*0.25,$C$13/$G$32,IF(A2243&gt;Data!$G$11*0.25,$C$13,$C$13*10)),"")</f>
        <v/>
      </c>
      <c r="H2243" s="43" t="str">
        <f>IF(A2243&lt;&gt;"",IF(Data!$G$9="constant",$C$13,IF(Data!$G$9="squeeze",G2243,F2243)),"")</f>
        <v/>
      </c>
      <c r="I2243" s="38" t="str">
        <f ca="1">IF(ISNUMBER(A2243),NORMINV(RAND(),0,IF(AND(Data!$G$9="squeeze",A2243&lt;Data!$G$11*0.25),$H$32,1)*$C$30*$C$13)*($C$14*$C$12),"")</f>
        <v/>
      </c>
      <c r="J2243" s="42" t="str">
        <f ca="1">IFERROR(IF(Data!$C$6="Real",B2243,I2243+J2242+($C$14*$C$12)*(NORMINV(RAND(),$C$15,CHOOSE($G$13,$C$13,F2243,G2243)))),"")</f>
        <v/>
      </c>
      <c r="K2243" s="88" t="str">
        <f>IF(ISNUMBER(A2243), IF($G$16="fixed",$G$17,MIN(H2243*Data!$C$7*$C$16*0.5,$C$17*Data!$C$7))*$C$12,"")</f>
        <v/>
      </c>
      <c r="L2243" s="42" t="str">
        <f t="shared" ca="1" si="1050"/>
        <v/>
      </c>
      <c r="M2243" s="44" t="str">
        <f t="shared" ca="1" si="1051"/>
        <v/>
      </c>
      <c r="N2243" s="44" t="str">
        <f t="shared" ca="1" si="1052"/>
        <v/>
      </c>
      <c r="O2243" s="108" t="str">
        <f t="shared" si="1036"/>
        <v/>
      </c>
      <c r="P2243" s="102" t="str">
        <f t="shared" si="1037"/>
        <v/>
      </c>
      <c r="Q2243" s="102" t="str">
        <f t="shared" si="1038"/>
        <v/>
      </c>
      <c r="R2243" s="120" t="str">
        <f t="shared" si="1039"/>
        <v/>
      </c>
      <c r="S2243" s="54" t="str">
        <f t="shared" si="1040"/>
        <v/>
      </c>
      <c r="T2243" s="5" t="str">
        <f t="shared" si="1041"/>
        <v/>
      </c>
      <c r="U2243" s="152" t="str">
        <f t="shared" ref="U2243:U2306" si="1054">IF(NOT(ISNUMBER(T2243)),"",IF(S2243=1,T2243,IF(M2243&gt;U2242,M2243,IF(ISNUMBER(U2242),U2242,""))))</f>
        <v/>
      </c>
      <c r="V2243" s="152" t="str">
        <f t="shared" ref="V2243:V2306" si="1055">IF(NOT(ISNUMBER(T2243)),"",IF(S2243=1,T2243,IF(N2243&lt;V2242,N2243,IF(ISNUMBER(V2242),V2242,""))))</f>
        <v/>
      </c>
      <c r="W2243" s="153" t="str">
        <f t="shared" ref="W2243:W2306" si="1056">IF(NOT(ISNUMBER(T2243)),"",MIN($F$24,IF(TRUNC((U2243-T2243)/$E$24*$G$12)+0&gt;IF(ISNUMBER(W2242),W2242,0),TRUNC((U2243-T2243)/$E$24*$G$12)+0,IF(ISNUMBER(W2242),W2242,0))))</f>
        <v/>
      </c>
      <c r="X2243" s="153" t="str">
        <f t="shared" ref="X2243:X2306" si="1057">IF(NOT(ISNUMBER(T2243)),"",MIN($F$24,IF(-TRUNC((V2243-T2243)/$E$24*$G$12)+0&gt;IF(ISNUMBER(X2242),X2242,0),-TRUNC((V2243-T2243)/$E$24*$G$12)+0,IF(ISNUMBER(X2242),X2242,0))))</f>
        <v/>
      </c>
      <c r="Y2243" s="153" t="str">
        <f t="shared" ref="Y2243:Y2306" si="1058">IF(ISNUMBER(W2243),(IF(W2243=0,0,1))*IF(ABS($I$24)=2,POWER(2,W2243-1),W2243)*SIGN($I$24)*$K$24,"")</f>
        <v/>
      </c>
      <c r="Z2243" s="153" t="str">
        <f t="shared" ref="Z2243:Z2306" si="1059">IF(ISNUMBER(X2243),(IF(X2243=0,0,1))*IF(ABS($I$24)=2,POWER(2,X2243-1),X2243)*SIGN($I$24)*$K$24,"")</f>
        <v/>
      </c>
      <c r="AA2243" s="152" t="str">
        <f t="shared" ref="AA2243:AA2306" si="1060">IF(OR(NOT(ISNUMBER(T2243)),W2243&lt;1),"",IF(OR(NOT(ISNUMBER(W2242)),W2242=0),IF(SIGN(Y2243)=1,M2243,N2243),(Y2242*AA2242+(Y2243-Y2242)*IF(SIGN(Y2243)=1,M2243,N2243))/Y2243))</f>
        <v/>
      </c>
      <c r="AB2243" s="152" t="str">
        <f t="shared" ref="AB2243:AB2306" si="1061">IF(OR(NOT(ISNUMBER(T2243)),X2243&lt;1),"",IF(OR(NOT(ISNUMBER(X2242)),X2242=0),IF(SIGN(Z2243)=1,N2243,M2243),(Z2242*AB2242+(Z2243-Z2242)*IF(SIGN(Z2243)=1,N2243,M2243))/Z2243))</f>
        <v/>
      </c>
      <c r="AC2243" s="154" t="str">
        <f t="shared" si="1042"/>
        <v/>
      </c>
      <c r="AD2243" s="154" t="str">
        <f t="shared" si="1043"/>
        <v/>
      </c>
      <c r="AE2243" s="3" t="str">
        <f t="shared" si="1044"/>
        <v/>
      </c>
      <c r="AF2243" s="3" t="str">
        <f t="shared" si="1045"/>
        <v/>
      </c>
      <c r="AG2243" s="3" t="str">
        <f t="shared" si="1046"/>
        <v/>
      </c>
      <c r="AH2243" s="4" t="str">
        <f t="shared" si="1047"/>
        <v/>
      </c>
      <c r="AI2243" s="75" t="str">
        <f t="shared" si="1048"/>
        <v/>
      </c>
      <c r="AJ2243" s="75" t="str">
        <f t="shared" si="1049"/>
        <v/>
      </c>
    </row>
    <row r="2244" spans="1:36">
      <c r="A2244" s="41" t="str">
        <f t="shared" ref="A2244:A2307" si="1062">IFERROR(IF(A2243+1&gt;$C$19,"",A2243+1),"")</f>
        <v/>
      </c>
      <c r="B2244" s="150" t="str">
        <f>IF(ISNUMBER(A2244),INDEX('MetaTrader Import'!$H$13:$J$5893,TRUNC(((A2244-$A$39+1)-1)/3)+1,MOD((A2244-$A$39+1)-1,3)+1),"")</f>
        <v/>
      </c>
      <c r="C2244" s="43" t="str">
        <f t="shared" ref="C2244:C2307" si="1063">IF(A2244&lt;&gt;"",E2243,"")</f>
        <v/>
      </c>
      <c r="D2244" s="43" t="str">
        <f t="shared" ca="1" si="1053"/>
        <v/>
      </c>
      <c r="E2244" s="43" t="str">
        <f t="shared" ref="E2244:E2307" si="1064">IF(A2244&lt;&gt;"",C2244+D2244,"")</f>
        <v/>
      </c>
      <c r="F2244" s="43" t="str">
        <f t="shared" ref="F2244:F2307" si="1065">IF(A2244&lt;&gt;"",$C$13*ABS(E2244)/$C$23,"")</f>
        <v/>
      </c>
      <c r="G2244" s="43" t="str">
        <f>IF(A2244&lt;&gt;"",IF(A2244&lt;Data!$G$11*0.25,$C$13/$G$32,IF(A2244&gt;Data!$G$11*0.25,$C$13,$C$13*10)),"")</f>
        <v/>
      </c>
      <c r="H2244" s="43" t="str">
        <f>IF(A2244&lt;&gt;"",IF(Data!$G$9="constant",$C$13,IF(Data!$G$9="squeeze",G2244,F2244)),"")</f>
        <v/>
      </c>
      <c r="I2244" s="38" t="str">
        <f ca="1">IF(ISNUMBER(A2244),NORMINV(RAND(),0,IF(AND(Data!$G$9="squeeze",A2244&lt;Data!$G$11*0.25),$H$32,1)*$C$30*$C$13)*($C$14*$C$12),"")</f>
        <v/>
      </c>
      <c r="J2244" s="42" t="str">
        <f ca="1">IFERROR(IF(Data!$C$6="Real",B2244,I2244+J2243+($C$14*$C$12)*(NORMINV(RAND(),$C$15,CHOOSE($G$13,$C$13,F2244,G2244)))),"")</f>
        <v/>
      </c>
      <c r="K2244" s="88" t="str">
        <f>IF(ISNUMBER(A2244), IF($G$16="fixed",$G$17,MIN(H2244*Data!$C$7*$C$16*0.5,$C$17*Data!$C$7))*$C$12,"")</f>
        <v/>
      </c>
      <c r="L2244" s="42" t="str">
        <f t="shared" ca="1" si="1050"/>
        <v/>
      </c>
      <c r="M2244" s="44" t="str">
        <f t="shared" ca="1" si="1051"/>
        <v/>
      </c>
      <c r="N2244" s="44" t="str">
        <f t="shared" ca="1" si="1052"/>
        <v/>
      </c>
      <c r="O2244" s="108" t="str">
        <f t="shared" ref="O2244:O2307" si="1066">IF(ISNUMBER(A2244),$G$12*SLOPE(L2230:L2244,A2230:A2244),"")</f>
        <v/>
      </c>
      <c r="P2244" s="102" t="str">
        <f t="shared" ref="P2244:P2307" si="1067">IF(ISNUMBER(A2244),STDEV(L2230:L2244)*$G$12,"")</f>
        <v/>
      </c>
      <c r="Q2244" s="102" t="str">
        <f t="shared" ref="Q2244:Q2307" si="1068">IF(ISNUMBER(A2244),SLOPE(P2230:P2244,A2230:A2244),"")</f>
        <v/>
      </c>
      <c r="R2244" s="120" t="str">
        <f t="shared" ref="R2244:R2307" si="1069">IF(ISNUMBER(A2244),R2243+S2243,"")</f>
        <v/>
      </c>
      <c r="S2244" s="54" t="str">
        <f t="shared" ref="S2244:S2307" si="1070">IF(ISNUMBER(A2244),IF(AND(R2244&lt;$M$24,Q2244&lt;$F$28,ABS(O2244)&lt;$F$27,P2244&lt;$F$26,NOT(ISNUMBER(T2243))),1,0),"")</f>
        <v/>
      </c>
      <c r="T2244" s="5" t="str">
        <f t="shared" ref="T2244:T2307" si="1071">IF(ISNUMBER(A2244),IF(S2244=1,L2244,IF(AG2243="Y","",IF(ISNUMBER(T2243),T2243,""))),"")</f>
        <v/>
      </c>
      <c r="U2244" s="152" t="str">
        <f t="shared" si="1054"/>
        <v/>
      </c>
      <c r="V2244" s="152" t="str">
        <f t="shared" si="1055"/>
        <v/>
      </c>
      <c r="W2244" s="153" t="str">
        <f t="shared" si="1056"/>
        <v/>
      </c>
      <c r="X2244" s="153" t="str">
        <f t="shared" si="1057"/>
        <v/>
      </c>
      <c r="Y2244" s="153" t="str">
        <f t="shared" si="1058"/>
        <v/>
      </c>
      <c r="Z2244" s="153" t="str">
        <f t="shared" si="1059"/>
        <v/>
      </c>
      <c r="AA2244" s="152" t="str">
        <f t="shared" si="1060"/>
        <v/>
      </c>
      <c r="AB2244" s="152" t="str">
        <f t="shared" si="1061"/>
        <v/>
      </c>
      <c r="AC2244" s="154" t="str">
        <f t="shared" ref="AC2244:AC2307" si="1072">IFERROR(-SIGN(Y2244)*(AA2244-IF(SIGN(Y2244)=1,N2244,M2244))*$G$12*ABS(Y2244),"")</f>
        <v/>
      </c>
      <c r="AD2244" s="154" t="str">
        <f t="shared" ref="AD2244:AD2307" si="1073">IFERROR(SIGN(Z2244)*(AB2244-IF(SIGN(Z2244)=1,M2244,N2244))*$G$12*ABS(Z2244),"")</f>
        <v/>
      </c>
      <c r="AE2244" s="3" t="str">
        <f t="shared" ref="AE2244:AE2307" si="1074">IF(ISNUMBER(A2244),IFERROR((IF(ISNUMBER(AC2244),AC2244,0)+IF(ISNUMBER(AD2244),AD2244,0))/(ABS(Y2244)+ABS(Z2244)),0),"")</f>
        <v/>
      </c>
      <c r="AF2244" s="3" t="str">
        <f t="shared" ref="AF2244:AF2307" si="1075">IF(ISNUMBER(A2244),IF(ISNUMBER(AC2244),AC2244,0)+IF(ISNUMBER(AD2244),AD2244,0),"")</f>
        <v/>
      </c>
      <c r="AG2244" s="3" t="str">
        <f t="shared" ref="AG2244:AG2307" si="1076">IF(NOT(ISNUMBER(T2244)),"",IF(OR(AF2244&gt;$G$24,AF2244&lt;-$H$24,A2244+1&gt;$C$19),"Y","N"))</f>
        <v/>
      </c>
      <c r="AH2244" s="4" t="str">
        <f t="shared" ref="AH2244:AH2307" si="1077">IF(AG2244="y",AF2244*10*$C$11,"")</f>
        <v/>
      </c>
      <c r="AI2244" s="75" t="str">
        <f t="shared" ref="AI2244:AI2307" si="1078">IF(ISNUMBER(A2244),IF(ISNUMBER(AH2244),AJ2244,AF2244*10*$C$11+AJ2244),"")</f>
        <v/>
      </c>
      <c r="AJ2244" s="75" t="str">
        <f t="shared" ref="AJ2244:AJ2307" si="1079">IF(ISNUMBER(A2244),AJ2243+IF(ISNUMBER(AH2244),AH2244,0),"")</f>
        <v/>
      </c>
    </row>
    <row r="2245" spans="1:36">
      <c r="A2245" s="41" t="str">
        <f t="shared" si="1062"/>
        <v/>
      </c>
      <c r="B2245" s="150" t="str">
        <f>IF(ISNUMBER(A2245),INDEX('MetaTrader Import'!$H$13:$J$5893,TRUNC(((A2245-$A$39+1)-1)/3)+1,MOD((A2245-$A$39+1)-1,3)+1),"")</f>
        <v/>
      </c>
      <c r="C2245" s="43" t="str">
        <f t="shared" si="1063"/>
        <v/>
      </c>
      <c r="D2245" s="43" t="str">
        <f t="shared" ca="1" si="1053"/>
        <v/>
      </c>
      <c r="E2245" s="43" t="str">
        <f t="shared" si="1064"/>
        <v/>
      </c>
      <c r="F2245" s="43" t="str">
        <f t="shared" si="1065"/>
        <v/>
      </c>
      <c r="G2245" s="43" t="str">
        <f>IF(A2245&lt;&gt;"",IF(A2245&lt;Data!$G$11*0.25,$C$13/$G$32,IF(A2245&gt;Data!$G$11*0.25,$C$13,$C$13*10)),"")</f>
        <v/>
      </c>
      <c r="H2245" s="43" t="str">
        <f>IF(A2245&lt;&gt;"",IF(Data!$G$9="constant",$C$13,IF(Data!$G$9="squeeze",G2245,F2245)),"")</f>
        <v/>
      </c>
      <c r="I2245" s="38" t="str">
        <f ca="1">IF(ISNUMBER(A2245),NORMINV(RAND(),0,IF(AND(Data!$G$9="squeeze",A2245&lt;Data!$G$11*0.25),$H$32,1)*$C$30*$C$13)*($C$14*$C$12),"")</f>
        <v/>
      </c>
      <c r="J2245" s="42" t="str">
        <f ca="1">IFERROR(IF(Data!$C$6="Real",B2245,I2245+J2244+($C$14*$C$12)*(NORMINV(RAND(),$C$15,CHOOSE($G$13,$C$13,F2245,G2245)))),"")</f>
        <v/>
      </c>
      <c r="K2245" s="88" t="str">
        <f>IF(ISNUMBER(A2245), IF($G$16="fixed",$G$17,MIN(H2245*Data!$C$7*$C$16*0.5,$C$17*Data!$C$7))*$C$12,"")</f>
        <v/>
      </c>
      <c r="L2245" s="42" t="str">
        <f t="shared" ca="1" si="1050"/>
        <v/>
      </c>
      <c r="M2245" s="44" t="str">
        <f t="shared" ca="1" si="1051"/>
        <v/>
      </c>
      <c r="N2245" s="44" t="str">
        <f t="shared" ca="1" si="1052"/>
        <v/>
      </c>
      <c r="O2245" s="108" t="str">
        <f t="shared" si="1066"/>
        <v/>
      </c>
      <c r="P2245" s="102" t="str">
        <f t="shared" si="1067"/>
        <v/>
      </c>
      <c r="Q2245" s="102" t="str">
        <f t="shared" si="1068"/>
        <v/>
      </c>
      <c r="R2245" s="120" t="str">
        <f t="shared" si="1069"/>
        <v/>
      </c>
      <c r="S2245" s="54" t="str">
        <f t="shared" si="1070"/>
        <v/>
      </c>
      <c r="T2245" s="5" t="str">
        <f t="shared" si="1071"/>
        <v/>
      </c>
      <c r="U2245" s="152" t="str">
        <f t="shared" si="1054"/>
        <v/>
      </c>
      <c r="V2245" s="152" t="str">
        <f t="shared" si="1055"/>
        <v/>
      </c>
      <c r="W2245" s="153" t="str">
        <f t="shared" si="1056"/>
        <v/>
      </c>
      <c r="X2245" s="153" t="str">
        <f t="shared" si="1057"/>
        <v/>
      </c>
      <c r="Y2245" s="153" t="str">
        <f t="shared" si="1058"/>
        <v/>
      </c>
      <c r="Z2245" s="153" t="str">
        <f t="shared" si="1059"/>
        <v/>
      </c>
      <c r="AA2245" s="152" t="str">
        <f t="shared" si="1060"/>
        <v/>
      </c>
      <c r="AB2245" s="152" t="str">
        <f t="shared" si="1061"/>
        <v/>
      </c>
      <c r="AC2245" s="154" t="str">
        <f t="shared" si="1072"/>
        <v/>
      </c>
      <c r="AD2245" s="154" t="str">
        <f t="shared" si="1073"/>
        <v/>
      </c>
      <c r="AE2245" s="3" t="str">
        <f t="shared" si="1074"/>
        <v/>
      </c>
      <c r="AF2245" s="3" t="str">
        <f t="shared" si="1075"/>
        <v/>
      </c>
      <c r="AG2245" s="3" t="str">
        <f t="shared" si="1076"/>
        <v/>
      </c>
      <c r="AH2245" s="4" t="str">
        <f t="shared" si="1077"/>
        <v/>
      </c>
      <c r="AI2245" s="75" t="str">
        <f t="shared" si="1078"/>
        <v/>
      </c>
      <c r="AJ2245" s="75" t="str">
        <f t="shared" si="1079"/>
        <v/>
      </c>
    </row>
    <row r="2246" spans="1:36">
      <c r="A2246" s="41" t="str">
        <f t="shared" si="1062"/>
        <v/>
      </c>
      <c r="B2246" s="150" t="str">
        <f>IF(ISNUMBER(A2246),INDEX('MetaTrader Import'!$H$13:$J$5893,TRUNC(((A2246-$A$39+1)-1)/3)+1,MOD((A2246-$A$39+1)-1,3)+1),"")</f>
        <v/>
      </c>
      <c r="C2246" s="43" t="str">
        <f t="shared" si="1063"/>
        <v/>
      </c>
      <c r="D2246" s="43" t="str">
        <f t="shared" ca="1" si="1053"/>
        <v/>
      </c>
      <c r="E2246" s="43" t="str">
        <f t="shared" si="1064"/>
        <v/>
      </c>
      <c r="F2246" s="43" t="str">
        <f t="shared" si="1065"/>
        <v/>
      </c>
      <c r="G2246" s="43" t="str">
        <f>IF(A2246&lt;&gt;"",IF(A2246&lt;Data!$G$11*0.25,$C$13/$G$32,IF(A2246&gt;Data!$G$11*0.25,$C$13,$C$13*10)),"")</f>
        <v/>
      </c>
      <c r="H2246" s="43" t="str">
        <f>IF(A2246&lt;&gt;"",IF(Data!$G$9="constant",$C$13,IF(Data!$G$9="squeeze",G2246,F2246)),"")</f>
        <v/>
      </c>
      <c r="I2246" s="38" t="str">
        <f ca="1">IF(ISNUMBER(A2246),NORMINV(RAND(),0,IF(AND(Data!$G$9="squeeze",A2246&lt;Data!$G$11*0.25),$H$32,1)*$C$30*$C$13)*($C$14*$C$12),"")</f>
        <v/>
      </c>
      <c r="J2246" s="42" t="str">
        <f ca="1">IFERROR(IF(Data!$C$6="Real",B2246,I2246+J2245+($C$14*$C$12)*(NORMINV(RAND(),$C$15,CHOOSE($G$13,$C$13,F2246,G2246)))),"")</f>
        <v/>
      </c>
      <c r="K2246" s="88" t="str">
        <f>IF(ISNUMBER(A2246), IF($G$16="fixed",$G$17,MIN(H2246*Data!$C$7*$C$16*0.5,$C$17*Data!$C$7))*$C$12,"")</f>
        <v/>
      </c>
      <c r="L2246" s="42" t="str">
        <f t="shared" ref="L2246:L2309" ca="1" si="1080">IFERROR(J2246,"")</f>
        <v/>
      </c>
      <c r="M2246" s="44" t="str">
        <f t="shared" ref="M2246:M2309" ca="1" si="1081">IFERROR(L2246+K2246*0.5,"")</f>
        <v/>
      </c>
      <c r="N2246" s="44" t="str">
        <f t="shared" ref="N2246:N2309" ca="1" si="1082">IFERROR(L2246-K2246*0.5,"")</f>
        <v/>
      </c>
      <c r="O2246" s="108" t="str">
        <f t="shared" si="1066"/>
        <v/>
      </c>
      <c r="P2246" s="102" t="str">
        <f t="shared" si="1067"/>
        <v/>
      </c>
      <c r="Q2246" s="102" t="str">
        <f t="shared" si="1068"/>
        <v/>
      </c>
      <c r="R2246" s="120" t="str">
        <f t="shared" si="1069"/>
        <v/>
      </c>
      <c r="S2246" s="54" t="str">
        <f t="shared" si="1070"/>
        <v/>
      </c>
      <c r="T2246" s="5" t="str">
        <f t="shared" si="1071"/>
        <v/>
      </c>
      <c r="U2246" s="152" t="str">
        <f t="shared" si="1054"/>
        <v/>
      </c>
      <c r="V2246" s="152" t="str">
        <f t="shared" si="1055"/>
        <v/>
      </c>
      <c r="W2246" s="153" t="str">
        <f t="shared" si="1056"/>
        <v/>
      </c>
      <c r="X2246" s="153" t="str">
        <f t="shared" si="1057"/>
        <v/>
      </c>
      <c r="Y2246" s="153" t="str">
        <f t="shared" si="1058"/>
        <v/>
      </c>
      <c r="Z2246" s="153" t="str">
        <f t="shared" si="1059"/>
        <v/>
      </c>
      <c r="AA2246" s="152" t="str">
        <f t="shared" si="1060"/>
        <v/>
      </c>
      <c r="AB2246" s="152" t="str">
        <f t="shared" si="1061"/>
        <v/>
      </c>
      <c r="AC2246" s="154" t="str">
        <f t="shared" si="1072"/>
        <v/>
      </c>
      <c r="AD2246" s="154" t="str">
        <f t="shared" si="1073"/>
        <v/>
      </c>
      <c r="AE2246" s="3" t="str">
        <f t="shared" si="1074"/>
        <v/>
      </c>
      <c r="AF2246" s="3" t="str">
        <f t="shared" si="1075"/>
        <v/>
      </c>
      <c r="AG2246" s="3" t="str">
        <f t="shared" si="1076"/>
        <v/>
      </c>
      <c r="AH2246" s="4" t="str">
        <f t="shared" si="1077"/>
        <v/>
      </c>
      <c r="AI2246" s="75" t="str">
        <f t="shared" si="1078"/>
        <v/>
      </c>
      <c r="AJ2246" s="75" t="str">
        <f t="shared" si="1079"/>
        <v/>
      </c>
    </row>
    <row r="2247" spans="1:36">
      <c r="A2247" s="41" t="str">
        <f t="shared" si="1062"/>
        <v/>
      </c>
      <c r="B2247" s="150" t="str">
        <f>IF(ISNUMBER(A2247),INDEX('MetaTrader Import'!$H$13:$J$5893,TRUNC(((A2247-$A$39+1)-1)/3)+1,MOD((A2247-$A$39+1)-1,3)+1),"")</f>
        <v/>
      </c>
      <c r="C2247" s="43" t="str">
        <f t="shared" si="1063"/>
        <v/>
      </c>
      <c r="D2247" s="43" t="str">
        <f t="shared" ca="1" si="1053"/>
        <v/>
      </c>
      <c r="E2247" s="43" t="str">
        <f t="shared" si="1064"/>
        <v/>
      </c>
      <c r="F2247" s="43" t="str">
        <f t="shared" si="1065"/>
        <v/>
      </c>
      <c r="G2247" s="43" t="str">
        <f>IF(A2247&lt;&gt;"",IF(A2247&lt;Data!$G$11*0.25,$C$13/$G$32,IF(A2247&gt;Data!$G$11*0.25,$C$13,$C$13*10)),"")</f>
        <v/>
      </c>
      <c r="H2247" s="43" t="str">
        <f>IF(A2247&lt;&gt;"",IF(Data!$G$9="constant",$C$13,IF(Data!$G$9="squeeze",G2247,F2247)),"")</f>
        <v/>
      </c>
      <c r="I2247" s="38" t="str">
        <f ca="1">IF(ISNUMBER(A2247),NORMINV(RAND(),0,IF(AND(Data!$G$9="squeeze",A2247&lt;Data!$G$11*0.25),$H$32,1)*$C$30*$C$13)*($C$14*$C$12),"")</f>
        <v/>
      </c>
      <c r="J2247" s="42" t="str">
        <f ca="1">IFERROR(IF(Data!$C$6="Real",B2247,I2247+J2246+($C$14*$C$12)*(NORMINV(RAND(),$C$15,CHOOSE($G$13,$C$13,F2247,G2247)))),"")</f>
        <v/>
      </c>
      <c r="K2247" s="88" t="str">
        <f>IF(ISNUMBER(A2247), IF($G$16="fixed",$G$17,MIN(H2247*Data!$C$7*$C$16*0.5,$C$17*Data!$C$7))*$C$12,"")</f>
        <v/>
      </c>
      <c r="L2247" s="42" t="str">
        <f t="shared" ca="1" si="1080"/>
        <v/>
      </c>
      <c r="M2247" s="44" t="str">
        <f t="shared" ca="1" si="1081"/>
        <v/>
      </c>
      <c r="N2247" s="44" t="str">
        <f t="shared" ca="1" si="1082"/>
        <v/>
      </c>
      <c r="O2247" s="108" t="str">
        <f t="shared" si="1066"/>
        <v/>
      </c>
      <c r="P2247" s="102" t="str">
        <f t="shared" si="1067"/>
        <v/>
      </c>
      <c r="Q2247" s="102" t="str">
        <f t="shared" si="1068"/>
        <v/>
      </c>
      <c r="R2247" s="120" t="str">
        <f t="shared" si="1069"/>
        <v/>
      </c>
      <c r="S2247" s="54" t="str">
        <f t="shared" si="1070"/>
        <v/>
      </c>
      <c r="T2247" s="5" t="str">
        <f t="shared" si="1071"/>
        <v/>
      </c>
      <c r="U2247" s="152" t="str">
        <f t="shared" si="1054"/>
        <v/>
      </c>
      <c r="V2247" s="152" t="str">
        <f t="shared" si="1055"/>
        <v/>
      </c>
      <c r="W2247" s="153" t="str">
        <f t="shared" si="1056"/>
        <v/>
      </c>
      <c r="X2247" s="153" t="str">
        <f t="shared" si="1057"/>
        <v/>
      </c>
      <c r="Y2247" s="153" t="str">
        <f t="shared" si="1058"/>
        <v/>
      </c>
      <c r="Z2247" s="153" t="str">
        <f t="shared" si="1059"/>
        <v/>
      </c>
      <c r="AA2247" s="152" t="str">
        <f t="shared" si="1060"/>
        <v/>
      </c>
      <c r="AB2247" s="152" t="str">
        <f t="shared" si="1061"/>
        <v/>
      </c>
      <c r="AC2247" s="154" t="str">
        <f t="shared" si="1072"/>
        <v/>
      </c>
      <c r="AD2247" s="154" t="str">
        <f t="shared" si="1073"/>
        <v/>
      </c>
      <c r="AE2247" s="3" t="str">
        <f t="shared" si="1074"/>
        <v/>
      </c>
      <c r="AF2247" s="3" t="str">
        <f t="shared" si="1075"/>
        <v/>
      </c>
      <c r="AG2247" s="3" t="str">
        <f t="shared" si="1076"/>
        <v/>
      </c>
      <c r="AH2247" s="4" t="str">
        <f t="shared" si="1077"/>
        <v/>
      </c>
      <c r="AI2247" s="75" t="str">
        <f t="shared" si="1078"/>
        <v/>
      </c>
      <c r="AJ2247" s="75" t="str">
        <f t="shared" si="1079"/>
        <v/>
      </c>
    </row>
    <row r="2248" spans="1:36">
      <c r="A2248" s="41" t="str">
        <f t="shared" si="1062"/>
        <v/>
      </c>
      <c r="B2248" s="150" t="str">
        <f>IF(ISNUMBER(A2248),INDEX('MetaTrader Import'!$H$13:$J$5893,TRUNC(((A2248-$A$39+1)-1)/3)+1,MOD((A2248-$A$39+1)-1,3)+1),"")</f>
        <v/>
      </c>
      <c r="C2248" s="43" t="str">
        <f t="shared" si="1063"/>
        <v/>
      </c>
      <c r="D2248" s="43" t="str">
        <f t="shared" ca="1" si="1053"/>
        <v/>
      </c>
      <c r="E2248" s="43" t="str">
        <f t="shared" si="1064"/>
        <v/>
      </c>
      <c r="F2248" s="43" t="str">
        <f t="shared" si="1065"/>
        <v/>
      </c>
      <c r="G2248" s="43" t="str">
        <f>IF(A2248&lt;&gt;"",IF(A2248&lt;Data!$G$11*0.25,$C$13/$G$32,IF(A2248&gt;Data!$G$11*0.25,$C$13,$C$13*10)),"")</f>
        <v/>
      </c>
      <c r="H2248" s="43" t="str">
        <f>IF(A2248&lt;&gt;"",IF(Data!$G$9="constant",$C$13,IF(Data!$G$9="squeeze",G2248,F2248)),"")</f>
        <v/>
      </c>
      <c r="I2248" s="38" t="str">
        <f ca="1">IF(ISNUMBER(A2248),NORMINV(RAND(),0,IF(AND(Data!$G$9="squeeze",A2248&lt;Data!$G$11*0.25),$H$32,1)*$C$30*$C$13)*($C$14*$C$12),"")</f>
        <v/>
      </c>
      <c r="J2248" s="42" t="str">
        <f ca="1">IFERROR(IF(Data!$C$6="Real",B2248,I2248+J2247+($C$14*$C$12)*(NORMINV(RAND(),$C$15,CHOOSE($G$13,$C$13,F2248,G2248)))),"")</f>
        <v/>
      </c>
      <c r="K2248" s="88" t="str">
        <f>IF(ISNUMBER(A2248), IF($G$16="fixed",$G$17,MIN(H2248*Data!$C$7*$C$16*0.5,$C$17*Data!$C$7))*$C$12,"")</f>
        <v/>
      </c>
      <c r="L2248" s="42" t="str">
        <f t="shared" ca="1" si="1080"/>
        <v/>
      </c>
      <c r="M2248" s="44" t="str">
        <f t="shared" ca="1" si="1081"/>
        <v/>
      </c>
      <c r="N2248" s="44" t="str">
        <f t="shared" ca="1" si="1082"/>
        <v/>
      </c>
      <c r="O2248" s="108" t="str">
        <f t="shared" si="1066"/>
        <v/>
      </c>
      <c r="P2248" s="102" t="str">
        <f t="shared" si="1067"/>
        <v/>
      </c>
      <c r="Q2248" s="102" t="str">
        <f t="shared" si="1068"/>
        <v/>
      </c>
      <c r="R2248" s="120" t="str">
        <f t="shared" si="1069"/>
        <v/>
      </c>
      <c r="S2248" s="54" t="str">
        <f t="shared" si="1070"/>
        <v/>
      </c>
      <c r="T2248" s="5" t="str">
        <f t="shared" si="1071"/>
        <v/>
      </c>
      <c r="U2248" s="152" t="str">
        <f t="shared" si="1054"/>
        <v/>
      </c>
      <c r="V2248" s="152" t="str">
        <f t="shared" si="1055"/>
        <v/>
      </c>
      <c r="W2248" s="153" t="str">
        <f t="shared" si="1056"/>
        <v/>
      </c>
      <c r="X2248" s="153" t="str">
        <f t="shared" si="1057"/>
        <v/>
      </c>
      <c r="Y2248" s="153" t="str">
        <f t="shared" si="1058"/>
        <v/>
      </c>
      <c r="Z2248" s="153" t="str">
        <f t="shared" si="1059"/>
        <v/>
      </c>
      <c r="AA2248" s="152" t="str">
        <f t="shared" si="1060"/>
        <v/>
      </c>
      <c r="AB2248" s="152" t="str">
        <f t="shared" si="1061"/>
        <v/>
      </c>
      <c r="AC2248" s="154" t="str">
        <f t="shared" si="1072"/>
        <v/>
      </c>
      <c r="AD2248" s="154" t="str">
        <f t="shared" si="1073"/>
        <v/>
      </c>
      <c r="AE2248" s="3" t="str">
        <f t="shared" si="1074"/>
        <v/>
      </c>
      <c r="AF2248" s="3" t="str">
        <f t="shared" si="1075"/>
        <v/>
      </c>
      <c r="AG2248" s="3" t="str">
        <f t="shared" si="1076"/>
        <v/>
      </c>
      <c r="AH2248" s="4" t="str">
        <f t="shared" si="1077"/>
        <v/>
      </c>
      <c r="AI2248" s="75" t="str">
        <f t="shared" si="1078"/>
        <v/>
      </c>
      <c r="AJ2248" s="75" t="str">
        <f t="shared" si="1079"/>
        <v/>
      </c>
    </row>
    <row r="2249" spans="1:36">
      <c r="A2249" s="41" t="str">
        <f t="shared" si="1062"/>
        <v/>
      </c>
      <c r="B2249" s="150" t="str">
        <f>IF(ISNUMBER(A2249),INDEX('MetaTrader Import'!$H$13:$J$5893,TRUNC(((A2249-$A$39+1)-1)/3)+1,MOD((A2249-$A$39+1)-1,3)+1),"")</f>
        <v/>
      </c>
      <c r="C2249" s="43" t="str">
        <f t="shared" si="1063"/>
        <v/>
      </c>
      <c r="D2249" s="43" t="str">
        <f t="shared" ca="1" si="1053"/>
        <v/>
      </c>
      <c r="E2249" s="43" t="str">
        <f t="shared" si="1064"/>
        <v/>
      </c>
      <c r="F2249" s="43" t="str">
        <f t="shared" si="1065"/>
        <v/>
      </c>
      <c r="G2249" s="43" t="str">
        <f>IF(A2249&lt;&gt;"",IF(A2249&lt;Data!$G$11*0.25,$C$13/$G$32,IF(A2249&gt;Data!$G$11*0.25,$C$13,$C$13*10)),"")</f>
        <v/>
      </c>
      <c r="H2249" s="43" t="str">
        <f>IF(A2249&lt;&gt;"",IF(Data!$G$9="constant",$C$13,IF(Data!$G$9="squeeze",G2249,F2249)),"")</f>
        <v/>
      </c>
      <c r="I2249" s="38" t="str">
        <f ca="1">IF(ISNUMBER(A2249),NORMINV(RAND(),0,IF(AND(Data!$G$9="squeeze",A2249&lt;Data!$G$11*0.25),$H$32,1)*$C$30*$C$13)*($C$14*$C$12),"")</f>
        <v/>
      </c>
      <c r="J2249" s="42" t="str">
        <f ca="1">IFERROR(IF(Data!$C$6="Real",B2249,I2249+J2248+($C$14*$C$12)*(NORMINV(RAND(),$C$15,CHOOSE($G$13,$C$13,F2249,G2249)))),"")</f>
        <v/>
      </c>
      <c r="K2249" s="88" t="str">
        <f>IF(ISNUMBER(A2249), IF($G$16="fixed",$G$17,MIN(H2249*Data!$C$7*$C$16*0.5,$C$17*Data!$C$7))*$C$12,"")</f>
        <v/>
      </c>
      <c r="L2249" s="42" t="str">
        <f t="shared" ca="1" si="1080"/>
        <v/>
      </c>
      <c r="M2249" s="44" t="str">
        <f t="shared" ca="1" si="1081"/>
        <v/>
      </c>
      <c r="N2249" s="44" t="str">
        <f t="shared" ca="1" si="1082"/>
        <v/>
      </c>
      <c r="O2249" s="108" t="str">
        <f t="shared" si="1066"/>
        <v/>
      </c>
      <c r="P2249" s="102" t="str">
        <f t="shared" si="1067"/>
        <v/>
      </c>
      <c r="Q2249" s="102" t="str">
        <f t="shared" si="1068"/>
        <v/>
      </c>
      <c r="R2249" s="120" t="str">
        <f t="shared" si="1069"/>
        <v/>
      </c>
      <c r="S2249" s="54" t="str">
        <f t="shared" si="1070"/>
        <v/>
      </c>
      <c r="T2249" s="5" t="str">
        <f t="shared" si="1071"/>
        <v/>
      </c>
      <c r="U2249" s="152" t="str">
        <f t="shared" si="1054"/>
        <v/>
      </c>
      <c r="V2249" s="152" t="str">
        <f t="shared" si="1055"/>
        <v/>
      </c>
      <c r="W2249" s="153" t="str">
        <f t="shared" si="1056"/>
        <v/>
      </c>
      <c r="X2249" s="153" t="str">
        <f t="shared" si="1057"/>
        <v/>
      </c>
      <c r="Y2249" s="153" t="str">
        <f t="shared" si="1058"/>
        <v/>
      </c>
      <c r="Z2249" s="153" t="str">
        <f t="shared" si="1059"/>
        <v/>
      </c>
      <c r="AA2249" s="152" t="str">
        <f t="shared" si="1060"/>
        <v/>
      </c>
      <c r="AB2249" s="152" t="str">
        <f t="shared" si="1061"/>
        <v/>
      </c>
      <c r="AC2249" s="154" t="str">
        <f t="shared" si="1072"/>
        <v/>
      </c>
      <c r="AD2249" s="154" t="str">
        <f t="shared" si="1073"/>
        <v/>
      </c>
      <c r="AE2249" s="3" t="str">
        <f t="shared" si="1074"/>
        <v/>
      </c>
      <c r="AF2249" s="3" t="str">
        <f t="shared" si="1075"/>
        <v/>
      </c>
      <c r="AG2249" s="3" t="str">
        <f t="shared" si="1076"/>
        <v/>
      </c>
      <c r="AH2249" s="4" t="str">
        <f t="shared" si="1077"/>
        <v/>
      </c>
      <c r="AI2249" s="75" t="str">
        <f t="shared" si="1078"/>
        <v/>
      </c>
      <c r="AJ2249" s="75" t="str">
        <f t="shared" si="1079"/>
        <v/>
      </c>
    </row>
    <row r="2250" spans="1:36">
      <c r="A2250" s="41" t="str">
        <f t="shared" si="1062"/>
        <v/>
      </c>
      <c r="B2250" s="150" t="str">
        <f>IF(ISNUMBER(A2250),INDEX('MetaTrader Import'!$H$13:$J$5893,TRUNC(((A2250-$A$39+1)-1)/3)+1,MOD((A2250-$A$39+1)-1,3)+1),"")</f>
        <v/>
      </c>
      <c r="C2250" s="43" t="str">
        <f t="shared" si="1063"/>
        <v/>
      </c>
      <c r="D2250" s="43" t="str">
        <f t="shared" ca="1" si="1053"/>
        <v/>
      </c>
      <c r="E2250" s="43" t="str">
        <f t="shared" si="1064"/>
        <v/>
      </c>
      <c r="F2250" s="43" t="str">
        <f t="shared" si="1065"/>
        <v/>
      </c>
      <c r="G2250" s="43" t="str">
        <f>IF(A2250&lt;&gt;"",IF(A2250&lt;Data!$G$11*0.25,$C$13/$G$32,IF(A2250&gt;Data!$G$11*0.25,$C$13,$C$13*10)),"")</f>
        <v/>
      </c>
      <c r="H2250" s="43" t="str">
        <f>IF(A2250&lt;&gt;"",IF(Data!$G$9="constant",$C$13,IF(Data!$G$9="squeeze",G2250,F2250)),"")</f>
        <v/>
      </c>
      <c r="I2250" s="38" t="str">
        <f ca="1">IF(ISNUMBER(A2250),NORMINV(RAND(),0,IF(AND(Data!$G$9="squeeze",A2250&lt;Data!$G$11*0.25),$H$32,1)*$C$30*$C$13)*($C$14*$C$12),"")</f>
        <v/>
      </c>
      <c r="J2250" s="42" t="str">
        <f ca="1">IFERROR(IF(Data!$C$6="Real",B2250,I2250+J2249+($C$14*$C$12)*(NORMINV(RAND(),$C$15,CHOOSE($G$13,$C$13,F2250,G2250)))),"")</f>
        <v/>
      </c>
      <c r="K2250" s="88" t="str">
        <f>IF(ISNUMBER(A2250), IF($G$16="fixed",$G$17,MIN(H2250*Data!$C$7*$C$16*0.5,$C$17*Data!$C$7))*$C$12,"")</f>
        <v/>
      </c>
      <c r="L2250" s="42" t="str">
        <f t="shared" ca="1" si="1080"/>
        <v/>
      </c>
      <c r="M2250" s="44" t="str">
        <f t="shared" ca="1" si="1081"/>
        <v/>
      </c>
      <c r="N2250" s="44" t="str">
        <f t="shared" ca="1" si="1082"/>
        <v/>
      </c>
      <c r="O2250" s="108" t="str">
        <f t="shared" si="1066"/>
        <v/>
      </c>
      <c r="P2250" s="102" t="str">
        <f t="shared" si="1067"/>
        <v/>
      </c>
      <c r="Q2250" s="102" t="str">
        <f t="shared" si="1068"/>
        <v/>
      </c>
      <c r="R2250" s="120" t="str">
        <f t="shared" si="1069"/>
        <v/>
      </c>
      <c r="S2250" s="54" t="str">
        <f t="shared" si="1070"/>
        <v/>
      </c>
      <c r="T2250" s="5" t="str">
        <f t="shared" si="1071"/>
        <v/>
      </c>
      <c r="U2250" s="152" t="str">
        <f t="shared" si="1054"/>
        <v/>
      </c>
      <c r="V2250" s="152" t="str">
        <f t="shared" si="1055"/>
        <v/>
      </c>
      <c r="W2250" s="153" t="str">
        <f t="shared" si="1056"/>
        <v/>
      </c>
      <c r="X2250" s="153" t="str">
        <f t="shared" si="1057"/>
        <v/>
      </c>
      <c r="Y2250" s="153" t="str">
        <f t="shared" si="1058"/>
        <v/>
      </c>
      <c r="Z2250" s="153" t="str">
        <f t="shared" si="1059"/>
        <v/>
      </c>
      <c r="AA2250" s="152" t="str">
        <f t="shared" si="1060"/>
        <v/>
      </c>
      <c r="AB2250" s="152" t="str">
        <f t="shared" si="1061"/>
        <v/>
      </c>
      <c r="AC2250" s="154" t="str">
        <f t="shared" si="1072"/>
        <v/>
      </c>
      <c r="AD2250" s="154" t="str">
        <f t="shared" si="1073"/>
        <v/>
      </c>
      <c r="AE2250" s="3" t="str">
        <f t="shared" si="1074"/>
        <v/>
      </c>
      <c r="AF2250" s="3" t="str">
        <f t="shared" si="1075"/>
        <v/>
      </c>
      <c r="AG2250" s="3" t="str">
        <f t="shared" si="1076"/>
        <v/>
      </c>
      <c r="AH2250" s="4" t="str">
        <f t="shared" si="1077"/>
        <v/>
      </c>
      <c r="AI2250" s="75" t="str">
        <f t="shared" si="1078"/>
        <v/>
      </c>
      <c r="AJ2250" s="75" t="str">
        <f t="shared" si="1079"/>
        <v/>
      </c>
    </row>
    <row r="2251" spans="1:36">
      <c r="A2251" s="41" t="str">
        <f t="shared" si="1062"/>
        <v/>
      </c>
      <c r="B2251" s="150" t="str">
        <f>IF(ISNUMBER(A2251),INDEX('MetaTrader Import'!$H$13:$J$5893,TRUNC(((A2251-$A$39+1)-1)/3)+1,MOD((A2251-$A$39+1)-1,3)+1),"")</f>
        <v/>
      </c>
      <c r="C2251" s="43" t="str">
        <f t="shared" si="1063"/>
        <v/>
      </c>
      <c r="D2251" s="43" t="str">
        <f t="shared" ca="1" si="1053"/>
        <v/>
      </c>
      <c r="E2251" s="43" t="str">
        <f t="shared" si="1064"/>
        <v/>
      </c>
      <c r="F2251" s="43" t="str">
        <f t="shared" si="1065"/>
        <v/>
      </c>
      <c r="G2251" s="43" t="str">
        <f>IF(A2251&lt;&gt;"",IF(A2251&lt;Data!$G$11*0.25,$C$13/$G$32,IF(A2251&gt;Data!$G$11*0.25,$C$13,$C$13*10)),"")</f>
        <v/>
      </c>
      <c r="H2251" s="43" t="str">
        <f>IF(A2251&lt;&gt;"",IF(Data!$G$9="constant",$C$13,IF(Data!$G$9="squeeze",G2251,F2251)),"")</f>
        <v/>
      </c>
      <c r="I2251" s="38" t="str">
        <f ca="1">IF(ISNUMBER(A2251),NORMINV(RAND(),0,IF(AND(Data!$G$9="squeeze",A2251&lt;Data!$G$11*0.25),$H$32,1)*$C$30*$C$13)*($C$14*$C$12),"")</f>
        <v/>
      </c>
      <c r="J2251" s="42" t="str">
        <f ca="1">IFERROR(IF(Data!$C$6="Real",B2251,I2251+J2250+($C$14*$C$12)*(NORMINV(RAND(),$C$15,CHOOSE($G$13,$C$13,F2251,G2251)))),"")</f>
        <v/>
      </c>
      <c r="K2251" s="88" t="str">
        <f>IF(ISNUMBER(A2251), IF($G$16="fixed",$G$17,MIN(H2251*Data!$C$7*$C$16*0.5,$C$17*Data!$C$7))*$C$12,"")</f>
        <v/>
      </c>
      <c r="L2251" s="42" t="str">
        <f t="shared" ca="1" si="1080"/>
        <v/>
      </c>
      <c r="M2251" s="44" t="str">
        <f t="shared" ca="1" si="1081"/>
        <v/>
      </c>
      <c r="N2251" s="44" t="str">
        <f t="shared" ca="1" si="1082"/>
        <v/>
      </c>
      <c r="O2251" s="108" t="str">
        <f t="shared" si="1066"/>
        <v/>
      </c>
      <c r="P2251" s="102" t="str">
        <f t="shared" si="1067"/>
        <v/>
      </c>
      <c r="Q2251" s="102" t="str">
        <f t="shared" si="1068"/>
        <v/>
      </c>
      <c r="R2251" s="120" t="str">
        <f t="shared" si="1069"/>
        <v/>
      </c>
      <c r="S2251" s="54" t="str">
        <f t="shared" si="1070"/>
        <v/>
      </c>
      <c r="T2251" s="5" t="str">
        <f t="shared" si="1071"/>
        <v/>
      </c>
      <c r="U2251" s="152" t="str">
        <f t="shared" si="1054"/>
        <v/>
      </c>
      <c r="V2251" s="152" t="str">
        <f t="shared" si="1055"/>
        <v/>
      </c>
      <c r="W2251" s="153" t="str">
        <f t="shared" si="1056"/>
        <v/>
      </c>
      <c r="X2251" s="153" t="str">
        <f t="shared" si="1057"/>
        <v/>
      </c>
      <c r="Y2251" s="153" t="str">
        <f t="shared" si="1058"/>
        <v/>
      </c>
      <c r="Z2251" s="153" t="str">
        <f t="shared" si="1059"/>
        <v/>
      </c>
      <c r="AA2251" s="152" t="str">
        <f t="shared" si="1060"/>
        <v/>
      </c>
      <c r="AB2251" s="152" t="str">
        <f t="shared" si="1061"/>
        <v/>
      </c>
      <c r="AC2251" s="154" t="str">
        <f t="shared" si="1072"/>
        <v/>
      </c>
      <c r="AD2251" s="154" t="str">
        <f t="shared" si="1073"/>
        <v/>
      </c>
      <c r="AE2251" s="3" t="str">
        <f t="shared" si="1074"/>
        <v/>
      </c>
      <c r="AF2251" s="3" t="str">
        <f t="shared" si="1075"/>
        <v/>
      </c>
      <c r="AG2251" s="3" t="str">
        <f t="shared" si="1076"/>
        <v/>
      </c>
      <c r="AH2251" s="4" t="str">
        <f t="shared" si="1077"/>
        <v/>
      </c>
      <c r="AI2251" s="75" t="str">
        <f t="shared" si="1078"/>
        <v/>
      </c>
      <c r="AJ2251" s="75" t="str">
        <f t="shared" si="1079"/>
        <v/>
      </c>
    </row>
    <row r="2252" spans="1:36">
      <c r="A2252" s="41" t="str">
        <f t="shared" si="1062"/>
        <v/>
      </c>
      <c r="B2252" s="150" t="str">
        <f>IF(ISNUMBER(A2252),INDEX('MetaTrader Import'!$H$13:$J$5893,TRUNC(((A2252-$A$39+1)-1)/3)+1,MOD((A2252-$A$39+1)-1,3)+1),"")</f>
        <v/>
      </c>
      <c r="C2252" s="43" t="str">
        <f t="shared" si="1063"/>
        <v/>
      </c>
      <c r="D2252" s="43" t="str">
        <f t="shared" ca="1" si="1053"/>
        <v/>
      </c>
      <c r="E2252" s="43" t="str">
        <f t="shared" si="1064"/>
        <v/>
      </c>
      <c r="F2252" s="43" t="str">
        <f t="shared" si="1065"/>
        <v/>
      </c>
      <c r="G2252" s="43" t="str">
        <f>IF(A2252&lt;&gt;"",IF(A2252&lt;Data!$G$11*0.25,$C$13/$G$32,IF(A2252&gt;Data!$G$11*0.25,$C$13,$C$13*10)),"")</f>
        <v/>
      </c>
      <c r="H2252" s="43" t="str">
        <f>IF(A2252&lt;&gt;"",IF(Data!$G$9="constant",$C$13,IF(Data!$G$9="squeeze",G2252,F2252)),"")</f>
        <v/>
      </c>
      <c r="I2252" s="38" t="str">
        <f ca="1">IF(ISNUMBER(A2252),NORMINV(RAND(),0,IF(AND(Data!$G$9="squeeze",A2252&lt;Data!$G$11*0.25),$H$32,1)*$C$30*$C$13)*($C$14*$C$12),"")</f>
        <v/>
      </c>
      <c r="J2252" s="42" t="str">
        <f ca="1">IFERROR(IF(Data!$C$6="Real",B2252,I2252+J2251+($C$14*$C$12)*(NORMINV(RAND(),$C$15,CHOOSE($G$13,$C$13,F2252,G2252)))),"")</f>
        <v/>
      </c>
      <c r="K2252" s="88" t="str">
        <f>IF(ISNUMBER(A2252), IF($G$16="fixed",$G$17,MIN(H2252*Data!$C$7*$C$16*0.5,$C$17*Data!$C$7))*$C$12,"")</f>
        <v/>
      </c>
      <c r="L2252" s="42" t="str">
        <f t="shared" ca="1" si="1080"/>
        <v/>
      </c>
      <c r="M2252" s="44" t="str">
        <f t="shared" ca="1" si="1081"/>
        <v/>
      </c>
      <c r="N2252" s="44" t="str">
        <f t="shared" ca="1" si="1082"/>
        <v/>
      </c>
      <c r="O2252" s="108" t="str">
        <f t="shared" si="1066"/>
        <v/>
      </c>
      <c r="P2252" s="102" t="str">
        <f t="shared" si="1067"/>
        <v/>
      </c>
      <c r="Q2252" s="102" t="str">
        <f t="shared" si="1068"/>
        <v/>
      </c>
      <c r="R2252" s="120" t="str">
        <f t="shared" si="1069"/>
        <v/>
      </c>
      <c r="S2252" s="54" t="str">
        <f t="shared" si="1070"/>
        <v/>
      </c>
      <c r="T2252" s="5" t="str">
        <f t="shared" si="1071"/>
        <v/>
      </c>
      <c r="U2252" s="152" t="str">
        <f t="shared" si="1054"/>
        <v/>
      </c>
      <c r="V2252" s="152" t="str">
        <f t="shared" si="1055"/>
        <v/>
      </c>
      <c r="W2252" s="153" t="str">
        <f t="shared" si="1056"/>
        <v/>
      </c>
      <c r="X2252" s="153" t="str">
        <f t="shared" si="1057"/>
        <v/>
      </c>
      <c r="Y2252" s="153" t="str">
        <f t="shared" si="1058"/>
        <v/>
      </c>
      <c r="Z2252" s="153" t="str">
        <f t="shared" si="1059"/>
        <v/>
      </c>
      <c r="AA2252" s="152" t="str">
        <f t="shared" si="1060"/>
        <v/>
      </c>
      <c r="AB2252" s="152" t="str">
        <f t="shared" si="1061"/>
        <v/>
      </c>
      <c r="AC2252" s="154" t="str">
        <f t="shared" si="1072"/>
        <v/>
      </c>
      <c r="AD2252" s="154" t="str">
        <f t="shared" si="1073"/>
        <v/>
      </c>
      <c r="AE2252" s="3" t="str">
        <f t="shared" si="1074"/>
        <v/>
      </c>
      <c r="AF2252" s="3" t="str">
        <f t="shared" si="1075"/>
        <v/>
      </c>
      <c r="AG2252" s="3" t="str">
        <f t="shared" si="1076"/>
        <v/>
      </c>
      <c r="AH2252" s="4" t="str">
        <f t="shared" si="1077"/>
        <v/>
      </c>
      <c r="AI2252" s="75" t="str">
        <f t="shared" si="1078"/>
        <v/>
      </c>
      <c r="AJ2252" s="75" t="str">
        <f t="shared" si="1079"/>
        <v/>
      </c>
    </row>
    <row r="2253" spans="1:36">
      <c r="A2253" s="41" t="str">
        <f t="shared" si="1062"/>
        <v/>
      </c>
      <c r="B2253" s="150" t="str">
        <f>IF(ISNUMBER(A2253),INDEX('MetaTrader Import'!$H$13:$J$5893,TRUNC(((A2253-$A$39+1)-1)/3)+1,MOD((A2253-$A$39+1)-1,3)+1),"")</f>
        <v/>
      </c>
      <c r="C2253" s="43" t="str">
        <f t="shared" si="1063"/>
        <v/>
      </c>
      <c r="D2253" s="43" t="str">
        <f t="shared" ca="1" si="1053"/>
        <v/>
      </c>
      <c r="E2253" s="43" t="str">
        <f t="shared" si="1064"/>
        <v/>
      </c>
      <c r="F2253" s="43" t="str">
        <f t="shared" si="1065"/>
        <v/>
      </c>
      <c r="G2253" s="43" t="str">
        <f>IF(A2253&lt;&gt;"",IF(A2253&lt;Data!$G$11*0.25,$C$13/$G$32,IF(A2253&gt;Data!$G$11*0.25,$C$13,$C$13*10)),"")</f>
        <v/>
      </c>
      <c r="H2253" s="43" t="str">
        <f>IF(A2253&lt;&gt;"",IF(Data!$G$9="constant",$C$13,IF(Data!$G$9="squeeze",G2253,F2253)),"")</f>
        <v/>
      </c>
      <c r="I2253" s="38" t="str">
        <f ca="1">IF(ISNUMBER(A2253),NORMINV(RAND(),0,IF(AND(Data!$G$9="squeeze",A2253&lt;Data!$G$11*0.25),$H$32,1)*$C$30*$C$13)*($C$14*$C$12),"")</f>
        <v/>
      </c>
      <c r="J2253" s="42" t="str">
        <f ca="1">IFERROR(IF(Data!$C$6="Real",B2253,I2253+J2252+($C$14*$C$12)*(NORMINV(RAND(),$C$15,CHOOSE($G$13,$C$13,F2253,G2253)))),"")</f>
        <v/>
      </c>
      <c r="K2253" s="88" t="str">
        <f>IF(ISNUMBER(A2253), IF($G$16="fixed",$G$17,MIN(H2253*Data!$C$7*$C$16*0.5,$C$17*Data!$C$7))*$C$12,"")</f>
        <v/>
      </c>
      <c r="L2253" s="42" t="str">
        <f t="shared" ca="1" si="1080"/>
        <v/>
      </c>
      <c r="M2253" s="44" t="str">
        <f t="shared" ca="1" si="1081"/>
        <v/>
      </c>
      <c r="N2253" s="44" t="str">
        <f t="shared" ca="1" si="1082"/>
        <v/>
      </c>
      <c r="O2253" s="108" t="str">
        <f t="shared" si="1066"/>
        <v/>
      </c>
      <c r="P2253" s="102" t="str">
        <f t="shared" si="1067"/>
        <v/>
      </c>
      <c r="Q2253" s="102" t="str">
        <f t="shared" si="1068"/>
        <v/>
      </c>
      <c r="R2253" s="120" t="str">
        <f t="shared" si="1069"/>
        <v/>
      </c>
      <c r="S2253" s="54" t="str">
        <f t="shared" si="1070"/>
        <v/>
      </c>
      <c r="T2253" s="5" t="str">
        <f t="shared" si="1071"/>
        <v/>
      </c>
      <c r="U2253" s="152" t="str">
        <f t="shared" si="1054"/>
        <v/>
      </c>
      <c r="V2253" s="152" t="str">
        <f t="shared" si="1055"/>
        <v/>
      </c>
      <c r="W2253" s="153" t="str">
        <f t="shared" si="1056"/>
        <v/>
      </c>
      <c r="X2253" s="153" t="str">
        <f t="shared" si="1057"/>
        <v/>
      </c>
      <c r="Y2253" s="153" t="str">
        <f t="shared" si="1058"/>
        <v/>
      </c>
      <c r="Z2253" s="153" t="str">
        <f t="shared" si="1059"/>
        <v/>
      </c>
      <c r="AA2253" s="152" t="str">
        <f t="shared" si="1060"/>
        <v/>
      </c>
      <c r="AB2253" s="152" t="str">
        <f t="shared" si="1061"/>
        <v/>
      </c>
      <c r="AC2253" s="154" t="str">
        <f t="shared" si="1072"/>
        <v/>
      </c>
      <c r="AD2253" s="154" t="str">
        <f t="shared" si="1073"/>
        <v/>
      </c>
      <c r="AE2253" s="3" t="str">
        <f t="shared" si="1074"/>
        <v/>
      </c>
      <c r="AF2253" s="3" t="str">
        <f t="shared" si="1075"/>
        <v/>
      </c>
      <c r="AG2253" s="3" t="str">
        <f t="shared" si="1076"/>
        <v/>
      </c>
      <c r="AH2253" s="4" t="str">
        <f t="shared" si="1077"/>
        <v/>
      </c>
      <c r="AI2253" s="75" t="str">
        <f t="shared" si="1078"/>
        <v/>
      </c>
      <c r="AJ2253" s="75" t="str">
        <f t="shared" si="1079"/>
        <v/>
      </c>
    </row>
    <row r="2254" spans="1:36">
      <c r="A2254" s="41" t="str">
        <f t="shared" si="1062"/>
        <v/>
      </c>
      <c r="B2254" s="150" t="str">
        <f>IF(ISNUMBER(A2254),INDEX('MetaTrader Import'!$H$13:$J$5893,TRUNC(((A2254-$A$39+1)-1)/3)+1,MOD((A2254-$A$39+1)-1,3)+1),"")</f>
        <v/>
      </c>
      <c r="C2254" s="43" t="str">
        <f t="shared" si="1063"/>
        <v/>
      </c>
      <c r="D2254" s="43" t="str">
        <f t="shared" ca="1" si="1053"/>
        <v/>
      </c>
      <c r="E2254" s="43" t="str">
        <f t="shared" si="1064"/>
        <v/>
      </c>
      <c r="F2254" s="43" t="str">
        <f t="shared" si="1065"/>
        <v/>
      </c>
      <c r="G2254" s="43" t="str">
        <f>IF(A2254&lt;&gt;"",IF(A2254&lt;Data!$G$11*0.25,$C$13/$G$32,IF(A2254&gt;Data!$G$11*0.25,$C$13,$C$13*10)),"")</f>
        <v/>
      </c>
      <c r="H2254" s="43" t="str">
        <f>IF(A2254&lt;&gt;"",IF(Data!$G$9="constant",$C$13,IF(Data!$G$9="squeeze",G2254,F2254)),"")</f>
        <v/>
      </c>
      <c r="I2254" s="38" t="str">
        <f ca="1">IF(ISNUMBER(A2254),NORMINV(RAND(),0,IF(AND(Data!$G$9="squeeze",A2254&lt;Data!$G$11*0.25),$H$32,1)*$C$30*$C$13)*($C$14*$C$12),"")</f>
        <v/>
      </c>
      <c r="J2254" s="42" t="str">
        <f ca="1">IFERROR(IF(Data!$C$6="Real",B2254,I2254+J2253+($C$14*$C$12)*(NORMINV(RAND(),$C$15,CHOOSE($G$13,$C$13,F2254,G2254)))),"")</f>
        <v/>
      </c>
      <c r="K2254" s="88" t="str">
        <f>IF(ISNUMBER(A2254), IF($G$16="fixed",$G$17,MIN(H2254*Data!$C$7*$C$16*0.5,$C$17*Data!$C$7))*$C$12,"")</f>
        <v/>
      </c>
      <c r="L2254" s="42" t="str">
        <f t="shared" ca="1" si="1080"/>
        <v/>
      </c>
      <c r="M2254" s="44" t="str">
        <f t="shared" ca="1" si="1081"/>
        <v/>
      </c>
      <c r="N2254" s="44" t="str">
        <f t="shared" ca="1" si="1082"/>
        <v/>
      </c>
      <c r="O2254" s="108" t="str">
        <f t="shared" si="1066"/>
        <v/>
      </c>
      <c r="P2254" s="102" t="str">
        <f t="shared" si="1067"/>
        <v/>
      </c>
      <c r="Q2254" s="102" t="str">
        <f t="shared" si="1068"/>
        <v/>
      </c>
      <c r="R2254" s="120" t="str">
        <f t="shared" si="1069"/>
        <v/>
      </c>
      <c r="S2254" s="54" t="str">
        <f t="shared" si="1070"/>
        <v/>
      </c>
      <c r="T2254" s="5" t="str">
        <f t="shared" si="1071"/>
        <v/>
      </c>
      <c r="U2254" s="152" t="str">
        <f t="shared" si="1054"/>
        <v/>
      </c>
      <c r="V2254" s="152" t="str">
        <f t="shared" si="1055"/>
        <v/>
      </c>
      <c r="W2254" s="153" t="str">
        <f t="shared" si="1056"/>
        <v/>
      </c>
      <c r="X2254" s="153" t="str">
        <f t="shared" si="1057"/>
        <v/>
      </c>
      <c r="Y2254" s="153" t="str">
        <f t="shared" si="1058"/>
        <v/>
      </c>
      <c r="Z2254" s="153" t="str">
        <f t="shared" si="1059"/>
        <v/>
      </c>
      <c r="AA2254" s="152" t="str">
        <f t="shared" si="1060"/>
        <v/>
      </c>
      <c r="AB2254" s="152" t="str">
        <f t="shared" si="1061"/>
        <v/>
      </c>
      <c r="AC2254" s="154" t="str">
        <f t="shared" si="1072"/>
        <v/>
      </c>
      <c r="AD2254" s="154" t="str">
        <f t="shared" si="1073"/>
        <v/>
      </c>
      <c r="AE2254" s="3" t="str">
        <f t="shared" si="1074"/>
        <v/>
      </c>
      <c r="AF2254" s="3" t="str">
        <f t="shared" si="1075"/>
        <v/>
      </c>
      <c r="AG2254" s="3" t="str">
        <f t="shared" si="1076"/>
        <v/>
      </c>
      <c r="AH2254" s="4" t="str">
        <f t="shared" si="1077"/>
        <v/>
      </c>
      <c r="AI2254" s="75" t="str">
        <f t="shared" si="1078"/>
        <v/>
      </c>
      <c r="AJ2254" s="75" t="str">
        <f t="shared" si="1079"/>
        <v/>
      </c>
    </row>
    <row r="2255" spans="1:36">
      <c r="A2255" s="41" t="str">
        <f t="shared" si="1062"/>
        <v/>
      </c>
      <c r="B2255" s="150" t="str">
        <f>IF(ISNUMBER(A2255),INDEX('MetaTrader Import'!$H$13:$J$5893,TRUNC(((A2255-$A$39+1)-1)/3)+1,MOD((A2255-$A$39+1)-1,3)+1),"")</f>
        <v/>
      </c>
      <c r="C2255" s="43" t="str">
        <f t="shared" si="1063"/>
        <v/>
      </c>
      <c r="D2255" s="43" t="str">
        <f t="shared" ca="1" si="1053"/>
        <v/>
      </c>
      <c r="E2255" s="43" t="str">
        <f t="shared" si="1064"/>
        <v/>
      </c>
      <c r="F2255" s="43" t="str">
        <f t="shared" si="1065"/>
        <v/>
      </c>
      <c r="G2255" s="43" t="str">
        <f>IF(A2255&lt;&gt;"",IF(A2255&lt;Data!$G$11*0.25,$C$13/$G$32,IF(A2255&gt;Data!$G$11*0.25,$C$13,$C$13*10)),"")</f>
        <v/>
      </c>
      <c r="H2255" s="43" t="str">
        <f>IF(A2255&lt;&gt;"",IF(Data!$G$9="constant",$C$13,IF(Data!$G$9="squeeze",G2255,F2255)),"")</f>
        <v/>
      </c>
      <c r="I2255" s="38" t="str">
        <f ca="1">IF(ISNUMBER(A2255),NORMINV(RAND(),0,IF(AND(Data!$G$9="squeeze",A2255&lt;Data!$G$11*0.25),$H$32,1)*$C$30*$C$13)*($C$14*$C$12),"")</f>
        <v/>
      </c>
      <c r="J2255" s="42" t="str">
        <f ca="1">IFERROR(IF(Data!$C$6="Real",B2255,I2255+J2254+($C$14*$C$12)*(NORMINV(RAND(),$C$15,CHOOSE($G$13,$C$13,F2255,G2255)))),"")</f>
        <v/>
      </c>
      <c r="K2255" s="88" t="str">
        <f>IF(ISNUMBER(A2255), IF($G$16="fixed",$G$17,MIN(H2255*Data!$C$7*$C$16*0.5,$C$17*Data!$C$7))*$C$12,"")</f>
        <v/>
      </c>
      <c r="L2255" s="42" t="str">
        <f t="shared" ca="1" si="1080"/>
        <v/>
      </c>
      <c r="M2255" s="44" t="str">
        <f t="shared" ca="1" si="1081"/>
        <v/>
      </c>
      <c r="N2255" s="44" t="str">
        <f t="shared" ca="1" si="1082"/>
        <v/>
      </c>
      <c r="O2255" s="108" t="str">
        <f t="shared" si="1066"/>
        <v/>
      </c>
      <c r="P2255" s="102" t="str">
        <f t="shared" si="1067"/>
        <v/>
      </c>
      <c r="Q2255" s="102" t="str">
        <f t="shared" si="1068"/>
        <v/>
      </c>
      <c r="R2255" s="120" t="str">
        <f t="shared" si="1069"/>
        <v/>
      </c>
      <c r="S2255" s="54" t="str">
        <f t="shared" si="1070"/>
        <v/>
      </c>
      <c r="T2255" s="5" t="str">
        <f t="shared" si="1071"/>
        <v/>
      </c>
      <c r="U2255" s="152" t="str">
        <f t="shared" si="1054"/>
        <v/>
      </c>
      <c r="V2255" s="152" t="str">
        <f t="shared" si="1055"/>
        <v/>
      </c>
      <c r="W2255" s="153" t="str">
        <f t="shared" si="1056"/>
        <v/>
      </c>
      <c r="X2255" s="153" t="str">
        <f t="shared" si="1057"/>
        <v/>
      </c>
      <c r="Y2255" s="153" t="str">
        <f t="shared" si="1058"/>
        <v/>
      </c>
      <c r="Z2255" s="153" t="str">
        <f t="shared" si="1059"/>
        <v/>
      </c>
      <c r="AA2255" s="152" t="str">
        <f t="shared" si="1060"/>
        <v/>
      </c>
      <c r="AB2255" s="152" t="str">
        <f t="shared" si="1061"/>
        <v/>
      </c>
      <c r="AC2255" s="154" t="str">
        <f t="shared" si="1072"/>
        <v/>
      </c>
      <c r="AD2255" s="154" t="str">
        <f t="shared" si="1073"/>
        <v/>
      </c>
      <c r="AE2255" s="3" t="str">
        <f t="shared" si="1074"/>
        <v/>
      </c>
      <c r="AF2255" s="3" t="str">
        <f t="shared" si="1075"/>
        <v/>
      </c>
      <c r="AG2255" s="3" t="str">
        <f t="shared" si="1076"/>
        <v/>
      </c>
      <c r="AH2255" s="4" t="str">
        <f t="shared" si="1077"/>
        <v/>
      </c>
      <c r="AI2255" s="75" t="str">
        <f t="shared" si="1078"/>
        <v/>
      </c>
      <c r="AJ2255" s="75" t="str">
        <f t="shared" si="1079"/>
        <v/>
      </c>
    </row>
    <row r="2256" spans="1:36">
      <c r="A2256" s="41" t="str">
        <f t="shared" si="1062"/>
        <v/>
      </c>
      <c r="B2256" s="150" t="str">
        <f>IF(ISNUMBER(A2256),INDEX('MetaTrader Import'!$H$13:$J$5893,TRUNC(((A2256-$A$39+1)-1)/3)+1,MOD((A2256-$A$39+1)-1,3)+1),"")</f>
        <v/>
      </c>
      <c r="C2256" s="43" t="str">
        <f t="shared" si="1063"/>
        <v/>
      </c>
      <c r="D2256" s="43" t="str">
        <f t="shared" ca="1" si="1053"/>
        <v/>
      </c>
      <c r="E2256" s="43" t="str">
        <f t="shared" si="1064"/>
        <v/>
      </c>
      <c r="F2256" s="43" t="str">
        <f t="shared" si="1065"/>
        <v/>
      </c>
      <c r="G2256" s="43" t="str">
        <f>IF(A2256&lt;&gt;"",IF(A2256&lt;Data!$G$11*0.25,$C$13/$G$32,IF(A2256&gt;Data!$G$11*0.25,$C$13,$C$13*10)),"")</f>
        <v/>
      </c>
      <c r="H2256" s="43" t="str">
        <f>IF(A2256&lt;&gt;"",IF(Data!$G$9="constant",$C$13,IF(Data!$G$9="squeeze",G2256,F2256)),"")</f>
        <v/>
      </c>
      <c r="I2256" s="38" t="str">
        <f ca="1">IF(ISNUMBER(A2256),NORMINV(RAND(),0,IF(AND(Data!$G$9="squeeze",A2256&lt;Data!$G$11*0.25),$H$32,1)*$C$30*$C$13)*($C$14*$C$12),"")</f>
        <v/>
      </c>
      <c r="J2256" s="42" t="str">
        <f ca="1">IFERROR(IF(Data!$C$6="Real",B2256,I2256+J2255+($C$14*$C$12)*(NORMINV(RAND(),$C$15,CHOOSE($G$13,$C$13,F2256,G2256)))),"")</f>
        <v/>
      </c>
      <c r="K2256" s="88" t="str">
        <f>IF(ISNUMBER(A2256), IF($G$16="fixed",$G$17,MIN(H2256*Data!$C$7*$C$16*0.5,$C$17*Data!$C$7))*$C$12,"")</f>
        <v/>
      </c>
      <c r="L2256" s="42" t="str">
        <f t="shared" ca="1" si="1080"/>
        <v/>
      </c>
      <c r="M2256" s="44" t="str">
        <f t="shared" ca="1" si="1081"/>
        <v/>
      </c>
      <c r="N2256" s="44" t="str">
        <f t="shared" ca="1" si="1082"/>
        <v/>
      </c>
      <c r="O2256" s="108" t="str">
        <f t="shared" si="1066"/>
        <v/>
      </c>
      <c r="P2256" s="102" t="str">
        <f t="shared" si="1067"/>
        <v/>
      </c>
      <c r="Q2256" s="102" t="str">
        <f t="shared" si="1068"/>
        <v/>
      </c>
      <c r="R2256" s="120" t="str">
        <f t="shared" si="1069"/>
        <v/>
      </c>
      <c r="S2256" s="54" t="str">
        <f t="shared" si="1070"/>
        <v/>
      </c>
      <c r="T2256" s="5" t="str">
        <f t="shared" si="1071"/>
        <v/>
      </c>
      <c r="U2256" s="152" t="str">
        <f t="shared" si="1054"/>
        <v/>
      </c>
      <c r="V2256" s="152" t="str">
        <f t="shared" si="1055"/>
        <v/>
      </c>
      <c r="W2256" s="153" t="str">
        <f t="shared" si="1056"/>
        <v/>
      </c>
      <c r="X2256" s="153" t="str">
        <f t="shared" si="1057"/>
        <v/>
      </c>
      <c r="Y2256" s="153" t="str">
        <f t="shared" si="1058"/>
        <v/>
      </c>
      <c r="Z2256" s="153" t="str">
        <f t="shared" si="1059"/>
        <v/>
      </c>
      <c r="AA2256" s="152" t="str">
        <f t="shared" si="1060"/>
        <v/>
      </c>
      <c r="AB2256" s="152" t="str">
        <f t="shared" si="1061"/>
        <v/>
      </c>
      <c r="AC2256" s="154" t="str">
        <f t="shared" si="1072"/>
        <v/>
      </c>
      <c r="AD2256" s="154" t="str">
        <f t="shared" si="1073"/>
        <v/>
      </c>
      <c r="AE2256" s="3" t="str">
        <f t="shared" si="1074"/>
        <v/>
      </c>
      <c r="AF2256" s="3" t="str">
        <f t="shared" si="1075"/>
        <v/>
      </c>
      <c r="AG2256" s="3" t="str">
        <f t="shared" si="1076"/>
        <v/>
      </c>
      <c r="AH2256" s="4" t="str">
        <f t="shared" si="1077"/>
        <v/>
      </c>
      <c r="AI2256" s="75" t="str">
        <f t="shared" si="1078"/>
        <v/>
      </c>
      <c r="AJ2256" s="75" t="str">
        <f t="shared" si="1079"/>
        <v/>
      </c>
    </row>
    <row r="2257" spans="1:36">
      <c r="A2257" s="41" t="str">
        <f t="shared" si="1062"/>
        <v/>
      </c>
      <c r="B2257" s="150" t="str">
        <f>IF(ISNUMBER(A2257),INDEX('MetaTrader Import'!$H$13:$J$5893,TRUNC(((A2257-$A$39+1)-1)/3)+1,MOD((A2257-$A$39+1)-1,3)+1),"")</f>
        <v/>
      </c>
      <c r="C2257" s="43" t="str">
        <f t="shared" si="1063"/>
        <v/>
      </c>
      <c r="D2257" s="43" t="str">
        <f t="shared" ca="1" si="1053"/>
        <v/>
      </c>
      <c r="E2257" s="43" t="str">
        <f t="shared" si="1064"/>
        <v/>
      </c>
      <c r="F2257" s="43" t="str">
        <f t="shared" si="1065"/>
        <v/>
      </c>
      <c r="G2257" s="43" t="str">
        <f>IF(A2257&lt;&gt;"",IF(A2257&lt;Data!$G$11*0.25,$C$13/$G$32,IF(A2257&gt;Data!$G$11*0.25,$C$13,$C$13*10)),"")</f>
        <v/>
      </c>
      <c r="H2257" s="43" t="str">
        <f>IF(A2257&lt;&gt;"",IF(Data!$G$9="constant",$C$13,IF(Data!$G$9="squeeze",G2257,F2257)),"")</f>
        <v/>
      </c>
      <c r="I2257" s="38" t="str">
        <f ca="1">IF(ISNUMBER(A2257),NORMINV(RAND(),0,IF(AND(Data!$G$9="squeeze",A2257&lt;Data!$G$11*0.25),$H$32,1)*$C$30*$C$13)*($C$14*$C$12),"")</f>
        <v/>
      </c>
      <c r="J2257" s="42" t="str">
        <f ca="1">IFERROR(IF(Data!$C$6="Real",B2257,I2257+J2256+($C$14*$C$12)*(NORMINV(RAND(),$C$15,CHOOSE($G$13,$C$13,F2257,G2257)))),"")</f>
        <v/>
      </c>
      <c r="K2257" s="88" t="str">
        <f>IF(ISNUMBER(A2257), IF($G$16="fixed",$G$17,MIN(H2257*Data!$C$7*$C$16*0.5,$C$17*Data!$C$7))*$C$12,"")</f>
        <v/>
      </c>
      <c r="L2257" s="42" t="str">
        <f t="shared" ca="1" si="1080"/>
        <v/>
      </c>
      <c r="M2257" s="44" t="str">
        <f t="shared" ca="1" si="1081"/>
        <v/>
      </c>
      <c r="N2257" s="44" t="str">
        <f t="shared" ca="1" si="1082"/>
        <v/>
      </c>
      <c r="O2257" s="108" t="str">
        <f t="shared" si="1066"/>
        <v/>
      </c>
      <c r="P2257" s="102" t="str">
        <f t="shared" si="1067"/>
        <v/>
      </c>
      <c r="Q2257" s="102" t="str">
        <f t="shared" si="1068"/>
        <v/>
      </c>
      <c r="R2257" s="120" t="str">
        <f t="shared" si="1069"/>
        <v/>
      </c>
      <c r="S2257" s="54" t="str">
        <f t="shared" si="1070"/>
        <v/>
      </c>
      <c r="T2257" s="5" t="str">
        <f t="shared" si="1071"/>
        <v/>
      </c>
      <c r="U2257" s="152" t="str">
        <f t="shared" si="1054"/>
        <v/>
      </c>
      <c r="V2257" s="152" t="str">
        <f t="shared" si="1055"/>
        <v/>
      </c>
      <c r="W2257" s="153" t="str">
        <f t="shared" si="1056"/>
        <v/>
      </c>
      <c r="X2257" s="153" t="str">
        <f t="shared" si="1057"/>
        <v/>
      </c>
      <c r="Y2257" s="153" t="str">
        <f t="shared" si="1058"/>
        <v/>
      </c>
      <c r="Z2257" s="153" t="str">
        <f t="shared" si="1059"/>
        <v/>
      </c>
      <c r="AA2257" s="152" t="str">
        <f t="shared" si="1060"/>
        <v/>
      </c>
      <c r="AB2257" s="152" t="str">
        <f t="shared" si="1061"/>
        <v/>
      </c>
      <c r="AC2257" s="154" t="str">
        <f t="shared" si="1072"/>
        <v/>
      </c>
      <c r="AD2257" s="154" t="str">
        <f t="shared" si="1073"/>
        <v/>
      </c>
      <c r="AE2257" s="3" t="str">
        <f t="shared" si="1074"/>
        <v/>
      </c>
      <c r="AF2257" s="3" t="str">
        <f t="shared" si="1075"/>
        <v/>
      </c>
      <c r="AG2257" s="3" t="str">
        <f t="shared" si="1076"/>
        <v/>
      </c>
      <c r="AH2257" s="4" t="str">
        <f t="shared" si="1077"/>
        <v/>
      </c>
      <c r="AI2257" s="75" t="str">
        <f t="shared" si="1078"/>
        <v/>
      </c>
      <c r="AJ2257" s="75" t="str">
        <f t="shared" si="1079"/>
        <v/>
      </c>
    </row>
    <row r="2258" spans="1:36">
      <c r="A2258" s="41" t="str">
        <f t="shared" si="1062"/>
        <v/>
      </c>
      <c r="B2258" s="150" t="str">
        <f>IF(ISNUMBER(A2258),INDEX('MetaTrader Import'!$H$13:$J$5893,TRUNC(((A2258-$A$39+1)-1)/3)+1,MOD((A2258-$A$39+1)-1,3)+1),"")</f>
        <v/>
      </c>
      <c r="C2258" s="43" t="str">
        <f t="shared" si="1063"/>
        <v/>
      </c>
      <c r="D2258" s="43" t="str">
        <f t="shared" ca="1" si="1053"/>
        <v/>
      </c>
      <c r="E2258" s="43" t="str">
        <f t="shared" si="1064"/>
        <v/>
      </c>
      <c r="F2258" s="43" t="str">
        <f t="shared" si="1065"/>
        <v/>
      </c>
      <c r="G2258" s="43" t="str">
        <f>IF(A2258&lt;&gt;"",IF(A2258&lt;Data!$G$11*0.25,$C$13/$G$32,IF(A2258&gt;Data!$G$11*0.25,$C$13,$C$13*10)),"")</f>
        <v/>
      </c>
      <c r="H2258" s="43" t="str">
        <f>IF(A2258&lt;&gt;"",IF(Data!$G$9="constant",$C$13,IF(Data!$G$9="squeeze",G2258,F2258)),"")</f>
        <v/>
      </c>
      <c r="I2258" s="38" t="str">
        <f ca="1">IF(ISNUMBER(A2258),NORMINV(RAND(),0,IF(AND(Data!$G$9="squeeze",A2258&lt;Data!$G$11*0.25),$H$32,1)*$C$30*$C$13)*($C$14*$C$12),"")</f>
        <v/>
      </c>
      <c r="J2258" s="42" t="str">
        <f ca="1">IFERROR(IF(Data!$C$6="Real",B2258,I2258+J2257+($C$14*$C$12)*(NORMINV(RAND(),$C$15,CHOOSE($G$13,$C$13,F2258,G2258)))),"")</f>
        <v/>
      </c>
      <c r="K2258" s="88" t="str">
        <f>IF(ISNUMBER(A2258), IF($G$16="fixed",$G$17,MIN(H2258*Data!$C$7*$C$16*0.5,$C$17*Data!$C$7))*$C$12,"")</f>
        <v/>
      </c>
      <c r="L2258" s="42" t="str">
        <f t="shared" ca="1" si="1080"/>
        <v/>
      </c>
      <c r="M2258" s="44" t="str">
        <f t="shared" ca="1" si="1081"/>
        <v/>
      </c>
      <c r="N2258" s="44" t="str">
        <f t="shared" ca="1" si="1082"/>
        <v/>
      </c>
      <c r="O2258" s="108" t="str">
        <f t="shared" si="1066"/>
        <v/>
      </c>
      <c r="P2258" s="102" t="str">
        <f t="shared" si="1067"/>
        <v/>
      </c>
      <c r="Q2258" s="102" t="str">
        <f t="shared" si="1068"/>
        <v/>
      </c>
      <c r="R2258" s="120" t="str">
        <f t="shared" si="1069"/>
        <v/>
      </c>
      <c r="S2258" s="54" t="str">
        <f t="shared" si="1070"/>
        <v/>
      </c>
      <c r="T2258" s="5" t="str">
        <f t="shared" si="1071"/>
        <v/>
      </c>
      <c r="U2258" s="152" t="str">
        <f t="shared" si="1054"/>
        <v/>
      </c>
      <c r="V2258" s="152" t="str">
        <f t="shared" si="1055"/>
        <v/>
      </c>
      <c r="W2258" s="153" t="str">
        <f t="shared" si="1056"/>
        <v/>
      </c>
      <c r="X2258" s="153" t="str">
        <f t="shared" si="1057"/>
        <v/>
      </c>
      <c r="Y2258" s="153" t="str">
        <f t="shared" si="1058"/>
        <v/>
      </c>
      <c r="Z2258" s="153" t="str">
        <f t="shared" si="1059"/>
        <v/>
      </c>
      <c r="AA2258" s="152" t="str">
        <f t="shared" si="1060"/>
        <v/>
      </c>
      <c r="AB2258" s="152" t="str">
        <f t="shared" si="1061"/>
        <v/>
      </c>
      <c r="AC2258" s="154" t="str">
        <f t="shared" si="1072"/>
        <v/>
      </c>
      <c r="AD2258" s="154" t="str">
        <f t="shared" si="1073"/>
        <v/>
      </c>
      <c r="AE2258" s="3" t="str">
        <f t="shared" si="1074"/>
        <v/>
      </c>
      <c r="AF2258" s="3" t="str">
        <f t="shared" si="1075"/>
        <v/>
      </c>
      <c r="AG2258" s="3" t="str">
        <f t="shared" si="1076"/>
        <v/>
      </c>
      <c r="AH2258" s="4" t="str">
        <f t="shared" si="1077"/>
        <v/>
      </c>
      <c r="AI2258" s="75" t="str">
        <f t="shared" si="1078"/>
        <v/>
      </c>
      <c r="AJ2258" s="75" t="str">
        <f t="shared" si="1079"/>
        <v/>
      </c>
    </row>
    <row r="2259" spans="1:36">
      <c r="A2259" s="41" t="str">
        <f t="shared" si="1062"/>
        <v/>
      </c>
      <c r="B2259" s="150" t="str">
        <f>IF(ISNUMBER(A2259),INDEX('MetaTrader Import'!$H$13:$J$5893,TRUNC(((A2259-$A$39+1)-1)/3)+1,MOD((A2259-$A$39+1)-1,3)+1),"")</f>
        <v/>
      </c>
      <c r="C2259" s="43" t="str">
        <f t="shared" si="1063"/>
        <v/>
      </c>
      <c r="D2259" s="43" t="str">
        <f t="shared" ca="1" si="1053"/>
        <v/>
      </c>
      <c r="E2259" s="43" t="str">
        <f t="shared" si="1064"/>
        <v/>
      </c>
      <c r="F2259" s="43" t="str">
        <f t="shared" si="1065"/>
        <v/>
      </c>
      <c r="G2259" s="43" t="str">
        <f>IF(A2259&lt;&gt;"",IF(A2259&lt;Data!$G$11*0.25,$C$13/$G$32,IF(A2259&gt;Data!$G$11*0.25,$C$13,$C$13*10)),"")</f>
        <v/>
      </c>
      <c r="H2259" s="43" t="str">
        <f>IF(A2259&lt;&gt;"",IF(Data!$G$9="constant",$C$13,IF(Data!$G$9="squeeze",G2259,F2259)),"")</f>
        <v/>
      </c>
      <c r="I2259" s="38" t="str">
        <f ca="1">IF(ISNUMBER(A2259),NORMINV(RAND(),0,IF(AND(Data!$G$9="squeeze",A2259&lt;Data!$G$11*0.25),$H$32,1)*$C$30*$C$13)*($C$14*$C$12),"")</f>
        <v/>
      </c>
      <c r="J2259" s="42" t="str">
        <f ca="1">IFERROR(IF(Data!$C$6="Real",B2259,I2259+J2258+($C$14*$C$12)*(NORMINV(RAND(),$C$15,CHOOSE($G$13,$C$13,F2259,G2259)))),"")</f>
        <v/>
      </c>
      <c r="K2259" s="88" t="str">
        <f>IF(ISNUMBER(A2259), IF($G$16="fixed",$G$17,MIN(H2259*Data!$C$7*$C$16*0.5,$C$17*Data!$C$7))*$C$12,"")</f>
        <v/>
      </c>
      <c r="L2259" s="42" t="str">
        <f t="shared" ca="1" si="1080"/>
        <v/>
      </c>
      <c r="M2259" s="44" t="str">
        <f t="shared" ca="1" si="1081"/>
        <v/>
      </c>
      <c r="N2259" s="44" t="str">
        <f t="shared" ca="1" si="1082"/>
        <v/>
      </c>
      <c r="O2259" s="108" t="str">
        <f t="shared" si="1066"/>
        <v/>
      </c>
      <c r="P2259" s="102" t="str">
        <f t="shared" si="1067"/>
        <v/>
      </c>
      <c r="Q2259" s="102" t="str">
        <f t="shared" si="1068"/>
        <v/>
      </c>
      <c r="R2259" s="120" t="str">
        <f t="shared" si="1069"/>
        <v/>
      </c>
      <c r="S2259" s="54" t="str">
        <f t="shared" si="1070"/>
        <v/>
      </c>
      <c r="T2259" s="5" t="str">
        <f t="shared" si="1071"/>
        <v/>
      </c>
      <c r="U2259" s="152" t="str">
        <f t="shared" si="1054"/>
        <v/>
      </c>
      <c r="V2259" s="152" t="str">
        <f t="shared" si="1055"/>
        <v/>
      </c>
      <c r="W2259" s="153" t="str">
        <f t="shared" si="1056"/>
        <v/>
      </c>
      <c r="X2259" s="153" t="str">
        <f t="shared" si="1057"/>
        <v/>
      </c>
      <c r="Y2259" s="153" t="str">
        <f t="shared" si="1058"/>
        <v/>
      </c>
      <c r="Z2259" s="153" t="str">
        <f t="shared" si="1059"/>
        <v/>
      </c>
      <c r="AA2259" s="152" t="str">
        <f t="shared" si="1060"/>
        <v/>
      </c>
      <c r="AB2259" s="152" t="str">
        <f t="shared" si="1061"/>
        <v/>
      </c>
      <c r="AC2259" s="154" t="str">
        <f t="shared" si="1072"/>
        <v/>
      </c>
      <c r="AD2259" s="154" t="str">
        <f t="shared" si="1073"/>
        <v/>
      </c>
      <c r="AE2259" s="3" t="str">
        <f t="shared" si="1074"/>
        <v/>
      </c>
      <c r="AF2259" s="3" t="str">
        <f t="shared" si="1075"/>
        <v/>
      </c>
      <c r="AG2259" s="3" t="str">
        <f t="shared" si="1076"/>
        <v/>
      </c>
      <c r="AH2259" s="4" t="str">
        <f t="shared" si="1077"/>
        <v/>
      </c>
      <c r="AI2259" s="75" t="str">
        <f t="shared" si="1078"/>
        <v/>
      </c>
      <c r="AJ2259" s="75" t="str">
        <f t="shared" si="1079"/>
        <v/>
      </c>
    </row>
    <row r="2260" spans="1:36">
      <c r="A2260" s="41" t="str">
        <f t="shared" si="1062"/>
        <v/>
      </c>
      <c r="B2260" s="150" t="str">
        <f>IF(ISNUMBER(A2260),INDEX('MetaTrader Import'!$H$13:$J$5893,TRUNC(((A2260-$A$39+1)-1)/3)+1,MOD((A2260-$A$39+1)-1,3)+1),"")</f>
        <v/>
      </c>
      <c r="C2260" s="43" t="str">
        <f t="shared" si="1063"/>
        <v/>
      </c>
      <c r="D2260" s="43" t="str">
        <f t="shared" ca="1" si="1053"/>
        <v/>
      </c>
      <c r="E2260" s="43" t="str">
        <f t="shared" si="1064"/>
        <v/>
      </c>
      <c r="F2260" s="43" t="str">
        <f t="shared" si="1065"/>
        <v/>
      </c>
      <c r="G2260" s="43" t="str">
        <f>IF(A2260&lt;&gt;"",IF(A2260&lt;Data!$G$11*0.25,$C$13/$G$32,IF(A2260&gt;Data!$G$11*0.25,$C$13,$C$13*10)),"")</f>
        <v/>
      </c>
      <c r="H2260" s="43" t="str">
        <f>IF(A2260&lt;&gt;"",IF(Data!$G$9="constant",$C$13,IF(Data!$G$9="squeeze",G2260,F2260)),"")</f>
        <v/>
      </c>
      <c r="I2260" s="38" t="str">
        <f ca="1">IF(ISNUMBER(A2260),NORMINV(RAND(),0,IF(AND(Data!$G$9="squeeze",A2260&lt;Data!$G$11*0.25),$H$32,1)*$C$30*$C$13)*($C$14*$C$12),"")</f>
        <v/>
      </c>
      <c r="J2260" s="42" t="str">
        <f ca="1">IFERROR(IF(Data!$C$6="Real",B2260,I2260+J2259+($C$14*$C$12)*(NORMINV(RAND(),$C$15,CHOOSE($G$13,$C$13,F2260,G2260)))),"")</f>
        <v/>
      </c>
      <c r="K2260" s="88" t="str">
        <f>IF(ISNUMBER(A2260), IF($G$16="fixed",$G$17,MIN(H2260*Data!$C$7*$C$16*0.5,$C$17*Data!$C$7))*$C$12,"")</f>
        <v/>
      </c>
      <c r="L2260" s="42" t="str">
        <f t="shared" ca="1" si="1080"/>
        <v/>
      </c>
      <c r="M2260" s="44" t="str">
        <f t="shared" ca="1" si="1081"/>
        <v/>
      </c>
      <c r="N2260" s="44" t="str">
        <f t="shared" ca="1" si="1082"/>
        <v/>
      </c>
      <c r="O2260" s="108" t="str">
        <f t="shared" si="1066"/>
        <v/>
      </c>
      <c r="P2260" s="102" t="str">
        <f t="shared" si="1067"/>
        <v/>
      </c>
      <c r="Q2260" s="102" t="str">
        <f t="shared" si="1068"/>
        <v/>
      </c>
      <c r="R2260" s="120" t="str">
        <f t="shared" si="1069"/>
        <v/>
      </c>
      <c r="S2260" s="54" t="str">
        <f t="shared" si="1070"/>
        <v/>
      </c>
      <c r="T2260" s="5" t="str">
        <f t="shared" si="1071"/>
        <v/>
      </c>
      <c r="U2260" s="152" t="str">
        <f t="shared" si="1054"/>
        <v/>
      </c>
      <c r="V2260" s="152" t="str">
        <f t="shared" si="1055"/>
        <v/>
      </c>
      <c r="W2260" s="153" t="str">
        <f t="shared" si="1056"/>
        <v/>
      </c>
      <c r="X2260" s="153" t="str">
        <f t="shared" si="1057"/>
        <v/>
      </c>
      <c r="Y2260" s="153" t="str">
        <f t="shared" si="1058"/>
        <v/>
      </c>
      <c r="Z2260" s="153" t="str">
        <f t="shared" si="1059"/>
        <v/>
      </c>
      <c r="AA2260" s="152" t="str">
        <f t="shared" si="1060"/>
        <v/>
      </c>
      <c r="AB2260" s="152" t="str">
        <f t="shared" si="1061"/>
        <v/>
      </c>
      <c r="AC2260" s="154" t="str">
        <f t="shared" si="1072"/>
        <v/>
      </c>
      <c r="AD2260" s="154" t="str">
        <f t="shared" si="1073"/>
        <v/>
      </c>
      <c r="AE2260" s="3" t="str">
        <f t="shared" si="1074"/>
        <v/>
      </c>
      <c r="AF2260" s="3" t="str">
        <f t="shared" si="1075"/>
        <v/>
      </c>
      <c r="AG2260" s="3" t="str">
        <f t="shared" si="1076"/>
        <v/>
      </c>
      <c r="AH2260" s="4" t="str">
        <f t="shared" si="1077"/>
        <v/>
      </c>
      <c r="AI2260" s="75" t="str">
        <f t="shared" si="1078"/>
        <v/>
      </c>
      <c r="AJ2260" s="75" t="str">
        <f t="shared" si="1079"/>
        <v/>
      </c>
    </row>
    <row r="2261" spans="1:36">
      <c r="A2261" s="41" t="str">
        <f t="shared" si="1062"/>
        <v/>
      </c>
      <c r="B2261" s="150" t="str">
        <f>IF(ISNUMBER(A2261),INDEX('MetaTrader Import'!$H$13:$J$5893,TRUNC(((A2261-$A$39+1)-1)/3)+1,MOD((A2261-$A$39+1)-1,3)+1),"")</f>
        <v/>
      </c>
      <c r="C2261" s="43" t="str">
        <f t="shared" si="1063"/>
        <v/>
      </c>
      <c r="D2261" s="43" t="str">
        <f t="shared" ca="1" si="1053"/>
        <v/>
      </c>
      <c r="E2261" s="43" t="str">
        <f t="shared" si="1064"/>
        <v/>
      </c>
      <c r="F2261" s="43" t="str">
        <f t="shared" si="1065"/>
        <v/>
      </c>
      <c r="G2261" s="43" t="str">
        <f>IF(A2261&lt;&gt;"",IF(A2261&lt;Data!$G$11*0.25,$C$13/$G$32,IF(A2261&gt;Data!$G$11*0.25,$C$13,$C$13*10)),"")</f>
        <v/>
      </c>
      <c r="H2261" s="43" t="str">
        <f>IF(A2261&lt;&gt;"",IF(Data!$G$9="constant",$C$13,IF(Data!$G$9="squeeze",G2261,F2261)),"")</f>
        <v/>
      </c>
      <c r="I2261" s="38" t="str">
        <f ca="1">IF(ISNUMBER(A2261),NORMINV(RAND(),0,IF(AND(Data!$G$9="squeeze",A2261&lt;Data!$G$11*0.25),$H$32,1)*$C$30*$C$13)*($C$14*$C$12),"")</f>
        <v/>
      </c>
      <c r="J2261" s="42" t="str">
        <f ca="1">IFERROR(IF(Data!$C$6="Real",B2261,I2261+J2260+($C$14*$C$12)*(NORMINV(RAND(),$C$15,CHOOSE($G$13,$C$13,F2261,G2261)))),"")</f>
        <v/>
      </c>
      <c r="K2261" s="88" t="str">
        <f>IF(ISNUMBER(A2261), IF($G$16="fixed",$G$17,MIN(H2261*Data!$C$7*$C$16*0.5,$C$17*Data!$C$7))*$C$12,"")</f>
        <v/>
      </c>
      <c r="L2261" s="42" t="str">
        <f t="shared" ca="1" si="1080"/>
        <v/>
      </c>
      <c r="M2261" s="44" t="str">
        <f t="shared" ca="1" si="1081"/>
        <v/>
      </c>
      <c r="N2261" s="44" t="str">
        <f t="shared" ca="1" si="1082"/>
        <v/>
      </c>
      <c r="O2261" s="108" t="str">
        <f t="shared" si="1066"/>
        <v/>
      </c>
      <c r="P2261" s="102" t="str">
        <f t="shared" si="1067"/>
        <v/>
      </c>
      <c r="Q2261" s="102" t="str">
        <f t="shared" si="1068"/>
        <v/>
      </c>
      <c r="R2261" s="120" t="str">
        <f t="shared" si="1069"/>
        <v/>
      </c>
      <c r="S2261" s="54" t="str">
        <f t="shared" si="1070"/>
        <v/>
      </c>
      <c r="T2261" s="5" t="str">
        <f t="shared" si="1071"/>
        <v/>
      </c>
      <c r="U2261" s="152" t="str">
        <f t="shared" si="1054"/>
        <v/>
      </c>
      <c r="V2261" s="152" t="str">
        <f t="shared" si="1055"/>
        <v/>
      </c>
      <c r="W2261" s="153" t="str">
        <f t="shared" si="1056"/>
        <v/>
      </c>
      <c r="X2261" s="153" t="str">
        <f t="shared" si="1057"/>
        <v/>
      </c>
      <c r="Y2261" s="153" t="str">
        <f t="shared" si="1058"/>
        <v/>
      </c>
      <c r="Z2261" s="153" t="str">
        <f t="shared" si="1059"/>
        <v/>
      </c>
      <c r="AA2261" s="152" t="str">
        <f t="shared" si="1060"/>
        <v/>
      </c>
      <c r="AB2261" s="152" t="str">
        <f t="shared" si="1061"/>
        <v/>
      </c>
      <c r="AC2261" s="154" t="str">
        <f t="shared" si="1072"/>
        <v/>
      </c>
      <c r="AD2261" s="154" t="str">
        <f t="shared" si="1073"/>
        <v/>
      </c>
      <c r="AE2261" s="3" t="str">
        <f t="shared" si="1074"/>
        <v/>
      </c>
      <c r="AF2261" s="3" t="str">
        <f t="shared" si="1075"/>
        <v/>
      </c>
      <c r="AG2261" s="3" t="str">
        <f t="shared" si="1076"/>
        <v/>
      </c>
      <c r="AH2261" s="4" t="str">
        <f t="shared" si="1077"/>
        <v/>
      </c>
      <c r="AI2261" s="75" t="str">
        <f t="shared" si="1078"/>
        <v/>
      </c>
      <c r="AJ2261" s="75" t="str">
        <f t="shared" si="1079"/>
        <v/>
      </c>
    </row>
    <row r="2262" spans="1:36">
      <c r="A2262" s="41" t="str">
        <f t="shared" si="1062"/>
        <v/>
      </c>
      <c r="B2262" s="150" t="str">
        <f>IF(ISNUMBER(A2262),INDEX('MetaTrader Import'!$H$13:$J$5893,TRUNC(((A2262-$A$39+1)-1)/3)+1,MOD((A2262-$A$39+1)-1,3)+1),"")</f>
        <v/>
      </c>
      <c r="C2262" s="43" t="str">
        <f t="shared" si="1063"/>
        <v/>
      </c>
      <c r="D2262" s="43" t="str">
        <f t="shared" ca="1" si="1053"/>
        <v/>
      </c>
      <c r="E2262" s="43" t="str">
        <f t="shared" si="1064"/>
        <v/>
      </c>
      <c r="F2262" s="43" t="str">
        <f t="shared" si="1065"/>
        <v/>
      </c>
      <c r="G2262" s="43" t="str">
        <f>IF(A2262&lt;&gt;"",IF(A2262&lt;Data!$G$11*0.25,$C$13/$G$32,IF(A2262&gt;Data!$G$11*0.25,$C$13,$C$13*10)),"")</f>
        <v/>
      </c>
      <c r="H2262" s="43" t="str">
        <f>IF(A2262&lt;&gt;"",IF(Data!$G$9="constant",$C$13,IF(Data!$G$9="squeeze",G2262,F2262)),"")</f>
        <v/>
      </c>
      <c r="I2262" s="38" t="str">
        <f ca="1">IF(ISNUMBER(A2262),NORMINV(RAND(),0,IF(AND(Data!$G$9="squeeze",A2262&lt;Data!$G$11*0.25),$H$32,1)*$C$30*$C$13)*($C$14*$C$12),"")</f>
        <v/>
      </c>
      <c r="J2262" s="42" t="str">
        <f ca="1">IFERROR(IF(Data!$C$6="Real",B2262,I2262+J2261+($C$14*$C$12)*(NORMINV(RAND(),$C$15,CHOOSE($G$13,$C$13,F2262,G2262)))),"")</f>
        <v/>
      </c>
      <c r="K2262" s="88" t="str">
        <f>IF(ISNUMBER(A2262), IF($G$16="fixed",$G$17,MIN(H2262*Data!$C$7*$C$16*0.5,$C$17*Data!$C$7))*$C$12,"")</f>
        <v/>
      </c>
      <c r="L2262" s="42" t="str">
        <f t="shared" ca="1" si="1080"/>
        <v/>
      </c>
      <c r="M2262" s="44" t="str">
        <f t="shared" ca="1" si="1081"/>
        <v/>
      </c>
      <c r="N2262" s="44" t="str">
        <f t="shared" ca="1" si="1082"/>
        <v/>
      </c>
      <c r="O2262" s="108" t="str">
        <f t="shared" si="1066"/>
        <v/>
      </c>
      <c r="P2262" s="102" t="str">
        <f t="shared" si="1067"/>
        <v/>
      </c>
      <c r="Q2262" s="102" t="str">
        <f t="shared" si="1068"/>
        <v/>
      </c>
      <c r="R2262" s="120" t="str">
        <f t="shared" si="1069"/>
        <v/>
      </c>
      <c r="S2262" s="54" t="str">
        <f t="shared" si="1070"/>
        <v/>
      </c>
      <c r="T2262" s="5" t="str">
        <f t="shared" si="1071"/>
        <v/>
      </c>
      <c r="U2262" s="152" t="str">
        <f t="shared" si="1054"/>
        <v/>
      </c>
      <c r="V2262" s="152" t="str">
        <f t="shared" si="1055"/>
        <v/>
      </c>
      <c r="W2262" s="153" t="str">
        <f t="shared" si="1056"/>
        <v/>
      </c>
      <c r="X2262" s="153" t="str">
        <f t="shared" si="1057"/>
        <v/>
      </c>
      <c r="Y2262" s="153" t="str">
        <f t="shared" si="1058"/>
        <v/>
      </c>
      <c r="Z2262" s="153" t="str">
        <f t="shared" si="1059"/>
        <v/>
      </c>
      <c r="AA2262" s="152" t="str">
        <f t="shared" si="1060"/>
        <v/>
      </c>
      <c r="AB2262" s="152" t="str">
        <f t="shared" si="1061"/>
        <v/>
      </c>
      <c r="AC2262" s="154" t="str">
        <f t="shared" si="1072"/>
        <v/>
      </c>
      <c r="AD2262" s="154" t="str">
        <f t="shared" si="1073"/>
        <v/>
      </c>
      <c r="AE2262" s="3" t="str">
        <f t="shared" si="1074"/>
        <v/>
      </c>
      <c r="AF2262" s="3" t="str">
        <f t="shared" si="1075"/>
        <v/>
      </c>
      <c r="AG2262" s="3" t="str">
        <f t="shared" si="1076"/>
        <v/>
      </c>
      <c r="AH2262" s="4" t="str">
        <f t="shared" si="1077"/>
        <v/>
      </c>
      <c r="AI2262" s="75" t="str">
        <f t="shared" si="1078"/>
        <v/>
      </c>
      <c r="AJ2262" s="75" t="str">
        <f t="shared" si="1079"/>
        <v/>
      </c>
    </row>
    <row r="2263" spans="1:36">
      <c r="A2263" s="41" t="str">
        <f t="shared" si="1062"/>
        <v/>
      </c>
      <c r="B2263" s="150" t="str">
        <f>IF(ISNUMBER(A2263),INDEX('MetaTrader Import'!$H$13:$J$5893,TRUNC(((A2263-$A$39+1)-1)/3)+1,MOD((A2263-$A$39+1)-1,3)+1),"")</f>
        <v/>
      </c>
      <c r="C2263" s="43" t="str">
        <f t="shared" si="1063"/>
        <v/>
      </c>
      <c r="D2263" s="43" t="str">
        <f t="shared" ca="1" si="1053"/>
        <v/>
      </c>
      <c r="E2263" s="43" t="str">
        <f t="shared" si="1064"/>
        <v/>
      </c>
      <c r="F2263" s="43" t="str">
        <f t="shared" si="1065"/>
        <v/>
      </c>
      <c r="G2263" s="43" t="str">
        <f>IF(A2263&lt;&gt;"",IF(A2263&lt;Data!$G$11*0.25,$C$13/$G$32,IF(A2263&gt;Data!$G$11*0.25,$C$13,$C$13*10)),"")</f>
        <v/>
      </c>
      <c r="H2263" s="43" t="str">
        <f>IF(A2263&lt;&gt;"",IF(Data!$G$9="constant",$C$13,IF(Data!$G$9="squeeze",G2263,F2263)),"")</f>
        <v/>
      </c>
      <c r="I2263" s="38" t="str">
        <f ca="1">IF(ISNUMBER(A2263),NORMINV(RAND(),0,IF(AND(Data!$G$9="squeeze",A2263&lt;Data!$G$11*0.25),$H$32,1)*$C$30*$C$13)*($C$14*$C$12),"")</f>
        <v/>
      </c>
      <c r="J2263" s="42" t="str">
        <f ca="1">IFERROR(IF(Data!$C$6="Real",B2263,I2263+J2262+($C$14*$C$12)*(NORMINV(RAND(),$C$15,CHOOSE($G$13,$C$13,F2263,G2263)))),"")</f>
        <v/>
      </c>
      <c r="K2263" s="88" t="str">
        <f>IF(ISNUMBER(A2263), IF($G$16="fixed",$G$17,MIN(H2263*Data!$C$7*$C$16*0.5,$C$17*Data!$C$7))*$C$12,"")</f>
        <v/>
      </c>
      <c r="L2263" s="42" t="str">
        <f t="shared" ca="1" si="1080"/>
        <v/>
      </c>
      <c r="M2263" s="44" t="str">
        <f t="shared" ca="1" si="1081"/>
        <v/>
      </c>
      <c r="N2263" s="44" t="str">
        <f t="shared" ca="1" si="1082"/>
        <v/>
      </c>
      <c r="O2263" s="108" t="str">
        <f t="shared" si="1066"/>
        <v/>
      </c>
      <c r="P2263" s="102" t="str">
        <f t="shared" si="1067"/>
        <v/>
      </c>
      <c r="Q2263" s="102" t="str">
        <f t="shared" si="1068"/>
        <v/>
      </c>
      <c r="R2263" s="120" t="str">
        <f t="shared" si="1069"/>
        <v/>
      </c>
      <c r="S2263" s="54" t="str">
        <f t="shared" si="1070"/>
        <v/>
      </c>
      <c r="T2263" s="5" t="str">
        <f t="shared" si="1071"/>
        <v/>
      </c>
      <c r="U2263" s="152" t="str">
        <f t="shared" si="1054"/>
        <v/>
      </c>
      <c r="V2263" s="152" t="str">
        <f t="shared" si="1055"/>
        <v/>
      </c>
      <c r="W2263" s="153" t="str">
        <f t="shared" si="1056"/>
        <v/>
      </c>
      <c r="X2263" s="153" t="str">
        <f t="shared" si="1057"/>
        <v/>
      </c>
      <c r="Y2263" s="153" t="str">
        <f t="shared" si="1058"/>
        <v/>
      </c>
      <c r="Z2263" s="153" t="str">
        <f t="shared" si="1059"/>
        <v/>
      </c>
      <c r="AA2263" s="152" t="str">
        <f t="shared" si="1060"/>
        <v/>
      </c>
      <c r="AB2263" s="152" t="str">
        <f t="shared" si="1061"/>
        <v/>
      </c>
      <c r="AC2263" s="154" t="str">
        <f t="shared" si="1072"/>
        <v/>
      </c>
      <c r="AD2263" s="154" t="str">
        <f t="shared" si="1073"/>
        <v/>
      </c>
      <c r="AE2263" s="3" t="str">
        <f t="shared" si="1074"/>
        <v/>
      </c>
      <c r="AF2263" s="3" t="str">
        <f t="shared" si="1075"/>
        <v/>
      </c>
      <c r="AG2263" s="3" t="str">
        <f t="shared" si="1076"/>
        <v/>
      </c>
      <c r="AH2263" s="4" t="str">
        <f t="shared" si="1077"/>
        <v/>
      </c>
      <c r="AI2263" s="75" t="str">
        <f t="shared" si="1078"/>
        <v/>
      </c>
      <c r="AJ2263" s="75" t="str">
        <f t="shared" si="1079"/>
        <v/>
      </c>
    </row>
    <row r="2264" spans="1:36">
      <c r="A2264" s="41" t="str">
        <f t="shared" si="1062"/>
        <v/>
      </c>
      <c r="B2264" s="150" t="str">
        <f>IF(ISNUMBER(A2264),INDEX('MetaTrader Import'!$H$13:$J$5893,TRUNC(((A2264-$A$39+1)-1)/3)+1,MOD((A2264-$A$39+1)-1,3)+1),"")</f>
        <v/>
      </c>
      <c r="C2264" s="43" t="str">
        <f t="shared" si="1063"/>
        <v/>
      </c>
      <c r="D2264" s="43" t="str">
        <f t="shared" ca="1" si="1053"/>
        <v/>
      </c>
      <c r="E2264" s="43" t="str">
        <f t="shared" si="1064"/>
        <v/>
      </c>
      <c r="F2264" s="43" t="str">
        <f t="shared" si="1065"/>
        <v/>
      </c>
      <c r="G2264" s="43" t="str">
        <f>IF(A2264&lt;&gt;"",IF(A2264&lt;Data!$G$11*0.25,$C$13/$G$32,IF(A2264&gt;Data!$G$11*0.25,$C$13,$C$13*10)),"")</f>
        <v/>
      </c>
      <c r="H2264" s="43" t="str">
        <f>IF(A2264&lt;&gt;"",IF(Data!$G$9="constant",$C$13,IF(Data!$G$9="squeeze",G2264,F2264)),"")</f>
        <v/>
      </c>
      <c r="I2264" s="38" t="str">
        <f ca="1">IF(ISNUMBER(A2264),NORMINV(RAND(),0,IF(AND(Data!$G$9="squeeze",A2264&lt;Data!$G$11*0.25),$H$32,1)*$C$30*$C$13)*($C$14*$C$12),"")</f>
        <v/>
      </c>
      <c r="J2264" s="42" t="str">
        <f ca="1">IFERROR(IF(Data!$C$6="Real",B2264,I2264+J2263+($C$14*$C$12)*(NORMINV(RAND(),$C$15,CHOOSE($G$13,$C$13,F2264,G2264)))),"")</f>
        <v/>
      </c>
      <c r="K2264" s="88" t="str">
        <f>IF(ISNUMBER(A2264), IF($G$16="fixed",$G$17,MIN(H2264*Data!$C$7*$C$16*0.5,$C$17*Data!$C$7))*$C$12,"")</f>
        <v/>
      </c>
      <c r="L2264" s="42" t="str">
        <f t="shared" ca="1" si="1080"/>
        <v/>
      </c>
      <c r="M2264" s="44" t="str">
        <f t="shared" ca="1" si="1081"/>
        <v/>
      </c>
      <c r="N2264" s="44" t="str">
        <f t="shared" ca="1" si="1082"/>
        <v/>
      </c>
      <c r="O2264" s="108" t="str">
        <f t="shared" si="1066"/>
        <v/>
      </c>
      <c r="P2264" s="102" t="str">
        <f t="shared" si="1067"/>
        <v/>
      </c>
      <c r="Q2264" s="102" t="str">
        <f t="shared" si="1068"/>
        <v/>
      </c>
      <c r="R2264" s="120" t="str">
        <f t="shared" si="1069"/>
        <v/>
      </c>
      <c r="S2264" s="54" t="str">
        <f t="shared" si="1070"/>
        <v/>
      </c>
      <c r="T2264" s="5" t="str">
        <f t="shared" si="1071"/>
        <v/>
      </c>
      <c r="U2264" s="152" t="str">
        <f t="shared" si="1054"/>
        <v/>
      </c>
      <c r="V2264" s="152" t="str">
        <f t="shared" si="1055"/>
        <v/>
      </c>
      <c r="W2264" s="153" t="str">
        <f t="shared" si="1056"/>
        <v/>
      </c>
      <c r="X2264" s="153" t="str">
        <f t="shared" si="1057"/>
        <v/>
      </c>
      <c r="Y2264" s="153" t="str">
        <f t="shared" si="1058"/>
        <v/>
      </c>
      <c r="Z2264" s="153" t="str">
        <f t="shared" si="1059"/>
        <v/>
      </c>
      <c r="AA2264" s="152" t="str">
        <f t="shared" si="1060"/>
        <v/>
      </c>
      <c r="AB2264" s="152" t="str">
        <f t="shared" si="1061"/>
        <v/>
      </c>
      <c r="AC2264" s="154" t="str">
        <f t="shared" si="1072"/>
        <v/>
      </c>
      <c r="AD2264" s="154" t="str">
        <f t="shared" si="1073"/>
        <v/>
      </c>
      <c r="AE2264" s="3" t="str">
        <f t="shared" si="1074"/>
        <v/>
      </c>
      <c r="AF2264" s="3" t="str">
        <f t="shared" si="1075"/>
        <v/>
      </c>
      <c r="AG2264" s="3" t="str">
        <f t="shared" si="1076"/>
        <v/>
      </c>
      <c r="AH2264" s="4" t="str">
        <f t="shared" si="1077"/>
        <v/>
      </c>
      <c r="AI2264" s="75" t="str">
        <f t="shared" si="1078"/>
        <v/>
      </c>
      <c r="AJ2264" s="75" t="str">
        <f t="shared" si="1079"/>
        <v/>
      </c>
    </row>
    <row r="2265" spans="1:36">
      <c r="A2265" s="41" t="str">
        <f t="shared" si="1062"/>
        <v/>
      </c>
      <c r="B2265" s="150" t="str">
        <f>IF(ISNUMBER(A2265),INDEX('MetaTrader Import'!$H$13:$J$5893,TRUNC(((A2265-$A$39+1)-1)/3)+1,MOD((A2265-$A$39+1)-1,3)+1),"")</f>
        <v/>
      </c>
      <c r="C2265" s="43" t="str">
        <f t="shared" si="1063"/>
        <v/>
      </c>
      <c r="D2265" s="43" t="str">
        <f t="shared" ca="1" si="1053"/>
        <v/>
      </c>
      <c r="E2265" s="43" t="str">
        <f t="shared" si="1064"/>
        <v/>
      </c>
      <c r="F2265" s="43" t="str">
        <f t="shared" si="1065"/>
        <v/>
      </c>
      <c r="G2265" s="43" t="str">
        <f>IF(A2265&lt;&gt;"",IF(A2265&lt;Data!$G$11*0.25,$C$13/$G$32,IF(A2265&gt;Data!$G$11*0.25,$C$13,$C$13*10)),"")</f>
        <v/>
      </c>
      <c r="H2265" s="43" t="str">
        <f>IF(A2265&lt;&gt;"",IF(Data!$G$9="constant",$C$13,IF(Data!$G$9="squeeze",G2265,F2265)),"")</f>
        <v/>
      </c>
      <c r="I2265" s="38" t="str">
        <f ca="1">IF(ISNUMBER(A2265),NORMINV(RAND(),0,IF(AND(Data!$G$9="squeeze",A2265&lt;Data!$G$11*0.25),$H$32,1)*$C$30*$C$13)*($C$14*$C$12),"")</f>
        <v/>
      </c>
      <c r="J2265" s="42" t="str">
        <f ca="1">IFERROR(IF(Data!$C$6="Real",B2265,I2265+J2264+($C$14*$C$12)*(NORMINV(RAND(),$C$15,CHOOSE($G$13,$C$13,F2265,G2265)))),"")</f>
        <v/>
      </c>
      <c r="K2265" s="88" t="str">
        <f>IF(ISNUMBER(A2265), IF($G$16="fixed",$G$17,MIN(H2265*Data!$C$7*$C$16*0.5,$C$17*Data!$C$7))*$C$12,"")</f>
        <v/>
      </c>
      <c r="L2265" s="42" t="str">
        <f t="shared" ca="1" si="1080"/>
        <v/>
      </c>
      <c r="M2265" s="44" t="str">
        <f t="shared" ca="1" si="1081"/>
        <v/>
      </c>
      <c r="N2265" s="44" t="str">
        <f t="shared" ca="1" si="1082"/>
        <v/>
      </c>
      <c r="O2265" s="108" t="str">
        <f t="shared" si="1066"/>
        <v/>
      </c>
      <c r="P2265" s="102" t="str">
        <f t="shared" si="1067"/>
        <v/>
      </c>
      <c r="Q2265" s="102" t="str">
        <f t="shared" si="1068"/>
        <v/>
      </c>
      <c r="R2265" s="120" t="str">
        <f t="shared" si="1069"/>
        <v/>
      </c>
      <c r="S2265" s="54" t="str">
        <f t="shared" si="1070"/>
        <v/>
      </c>
      <c r="T2265" s="5" t="str">
        <f t="shared" si="1071"/>
        <v/>
      </c>
      <c r="U2265" s="152" t="str">
        <f t="shared" si="1054"/>
        <v/>
      </c>
      <c r="V2265" s="152" t="str">
        <f t="shared" si="1055"/>
        <v/>
      </c>
      <c r="W2265" s="153" t="str">
        <f t="shared" si="1056"/>
        <v/>
      </c>
      <c r="X2265" s="153" t="str">
        <f t="shared" si="1057"/>
        <v/>
      </c>
      <c r="Y2265" s="153" t="str">
        <f t="shared" si="1058"/>
        <v/>
      </c>
      <c r="Z2265" s="153" t="str">
        <f t="shared" si="1059"/>
        <v/>
      </c>
      <c r="AA2265" s="152" t="str">
        <f t="shared" si="1060"/>
        <v/>
      </c>
      <c r="AB2265" s="152" t="str">
        <f t="shared" si="1061"/>
        <v/>
      </c>
      <c r="AC2265" s="154" t="str">
        <f t="shared" si="1072"/>
        <v/>
      </c>
      <c r="AD2265" s="154" t="str">
        <f t="shared" si="1073"/>
        <v/>
      </c>
      <c r="AE2265" s="3" t="str">
        <f t="shared" si="1074"/>
        <v/>
      </c>
      <c r="AF2265" s="3" t="str">
        <f t="shared" si="1075"/>
        <v/>
      </c>
      <c r="AG2265" s="3" t="str">
        <f t="shared" si="1076"/>
        <v/>
      </c>
      <c r="AH2265" s="4" t="str">
        <f t="shared" si="1077"/>
        <v/>
      </c>
      <c r="AI2265" s="75" t="str">
        <f t="shared" si="1078"/>
        <v/>
      </c>
      <c r="AJ2265" s="75" t="str">
        <f t="shared" si="1079"/>
        <v/>
      </c>
    </row>
    <row r="2266" spans="1:36">
      <c r="A2266" s="41" t="str">
        <f t="shared" si="1062"/>
        <v/>
      </c>
      <c r="B2266" s="150" t="str">
        <f>IF(ISNUMBER(A2266),INDEX('MetaTrader Import'!$H$13:$J$5893,TRUNC(((A2266-$A$39+1)-1)/3)+1,MOD((A2266-$A$39+1)-1,3)+1),"")</f>
        <v/>
      </c>
      <c r="C2266" s="43" t="str">
        <f t="shared" si="1063"/>
        <v/>
      </c>
      <c r="D2266" s="43" t="str">
        <f t="shared" ca="1" si="1053"/>
        <v/>
      </c>
      <c r="E2266" s="43" t="str">
        <f t="shared" si="1064"/>
        <v/>
      </c>
      <c r="F2266" s="43" t="str">
        <f t="shared" si="1065"/>
        <v/>
      </c>
      <c r="G2266" s="43" t="str">
        <f>IF(A2266&lt;&gt;"",IF(A2266&lt;Data!$G$11*0.25,$C$13/$G$32,IF(A2266&gt;Data!$G$11*0.25,$C$13,$C$13*10)),"")</f>
        <v/>
      </c>
      <c r="H2266" s="43" t="str">
        <f>IF(A2266&lt;&gt;"",IF(Data!$G$9="constant",$C$13,IF(Data!$G$9="squeeze",G2266,F2266)),"")</f>
        <v/>
      </c>
      <c r="I2266" s="38" t="str">
        <f ca="1">IF(ISNUMBER(A2266),NORMINV(RAND(),0,IF(AND(Data!$G$9="squeeze",A2266&lt;Data!$G$11*0.25),$H$32,1)*$C$30*$C$13)*($C$14*$C$12),"")</f>
        <v/>
      </c>
      <c r="J2266" s="42" t="str">
        <f ca="1">IFERROR(IF(Data!$C$6="Real",B2266,I2266+J2265+($C$14*$C$12)*(NORMINV(RAND(),$C$15,CHOOSE($G$13,$C$13,F2266,G2266)))),"")</f>
        <v/>
      </c>
      <c r="K2266" s="88" t="str">
        <f>IF(ISNUMBER(A2266), IF($G$16="fixed",$G$17,MIN(H2266*Data!$C$7*$C$16*0.5,$C$17*Data!$C$7))*$C$12,"")</f>
        <v/>
      </c>
      <c r="L2266" s="42" t="str">
        <f t="shared" ca="1" si="1080"/>
        <v/>
      </c>
      <c r="M2266" s="44" t="str">
        <f t="shared" ca="1" si="1081"/>
        <v/>
      </c>
      <c r="N2266" s="44" t="str">
        <f t="shared" ca="1" si="1082"/>
        <v/>
      </c>
      <c r="O2266" s="108" t="str">
        <f t="shared" si="1066"/>
        <v/>
      </c>
      <c r="P2266" s="102" t="str">
        <f t="shared" si="1067"/>
        <v/>
      </c>
      <c r="Q2266" s="102" t="str">
        <f t="shared" si="1068"/>
        <v/>
      </c>
      <c r="R2266" s="120" t="str">
        <f t="shared" si="1069"/>
        <v/>
      </c>
      <c r="S2266" s="54" t="str">
        <f t="shared" si="1070"/>
        <v/>
      </c>
      <c r="T2266" s="5" t="str">
        <f t="shared" si="1071"/>
        <v/>
      </c>
      <c r="U2266" s="152" t="str">
        <f t="shared" si="1054"/>
        <v/>
      </c>
      <c r="V2266" s="152" t="str">
        <f t="shared" si="1055"/>
        <v/>
      </c>
      <c r="W2266" s="153" t="str">
        <f t="shared" si="1056"/>
        <v/>
      </c>
      <c r="X2266" s="153" t="str">
        <f t="shared" si="1057"/>
        <v/>
      </c>
      <c r="Y2266" s="153" t="str">
        <f t="shared" si="1058"/>
        <v/>
      </c>
      <c r="Z2266" s="153" t="str">
        <f t="shared" si="1059"/>
        <v/>
      </c>
      <c r="AA2266" s="152" t="str">
        <f t="shared" si="1060"/>
        <v/>
      </c>
      <c r="AB2266" s="152" t="str">
        <f t="shared" si="1061"/>
        <v/>
      </c>
      <c r="AC2266" s="154" t="str">
        <f t="shared" si="1072"/>
        <v/>
      </c>
      <c r="AD2266" s="154" t="str">
        <f t="shared" si="1073"/>
        <v/>
      </c>
      <c r="AE2266" s="3" t="str">
        <f t="shared" si="1074"/>
        <v/>
      </c>
      <c r="AF2266" s="3" t="str">
        <f t="shared" si="1075"/>
        <v/>
      </c>
      <c r="AG2266" s="3" t="str">
        <f t="shared" si="1076"/>
        <v/>
      </c>
      <c r="AH2266" s="4" t="str">
        <f t="shared" si="1077"/>
        <v/>
      </c>
      <c r="AI2266" s="75" t="str">
        <f t="shared" si="1078"/>
        <v/>
      </c>
      <c r="AJ2266" s="75" t="str">
        <f t="shared" si="1079"/>
        <v/>
      </c>
    </row>
    <row r="2267" spans="1:36">
      <c r="A2267" s="41" t="str">
        <f t="shared" si="1062"/>
        <v/>
      </c>
      <c r="B2267" s="150" t="str">
        <f>IF(ISNUMBER(A2267),INDEX('MetaTrader Import'!$H$13:$J$5893,TRUNC(((A2267-$A$39+1)-1)/3)+1,MOD((A2267-$A$39+1)-1,3)+1),"")</f>
        <v/>
      </c>
      <c r="C2267" s="43" t="str">
        <f t="shared" si="1063"/>
        <v/>
      </c>
      <c r="D2267" s="43" t="str">
        <f t="shared" ca="1" si="1053"/>
        <v/>
      </c>
      <c r="E2267" s="43" t="str">
        <f t="shared" si="1064"/>
        <v/>
      </c>
      <c r="F2267" s="43" t="str">
        <f t="shared" si="1065"/>
        <v/>
      </c>
      <c r="G2267" s="43" t="str">
        <f>IF(A2267&lt;&gt;"",IF(A2267&lt;Data!$G$11*0.25,$C$13/$G$32,IF(A2267&gt;Data!$G$11*0.25,$C$13,$C$13*10)),"")</f>
        <v/>
      </c>
      <c r="H2267" s="43" t="str">
        <f>IF(A2267&lt;&gt;"",IF(Data!$G$9="constant",$C$13,IF(Data!$G$9="squeeze",G2267,F2267)),"")</f>
        <v/>
      </c>
      <c r="I2267" s="38" t="str">
        <f ca="1">IF(ISNUMBER(A2267),NORMINV(RAND(),0,IF(AND(Data!$G$9="squeeze",A2267&lt;Data!$G$11*0.25),$H$32,1)*$C$30*$C$13)*($C$14*$C$12),"")</f>
        <v/>
      </c>
      <c r="J2267" s="42" t="str">
        <f ca="1">IFERROR(IF(Data!$C$6="Real",B2267,I2267+J2266+($C$14*$C$12)*(NORMINV(RAND(),$C$15,CHOOSE($G$13,$C$13,F2267,G2267)))),"")</f>
        <v/>
      </c>
      <c r="K2267" s="88" t="str">
        <f>IF(ISNUMBER(A2267), IF($G$16="fixed",$G$17,MIN(H2267*Data!$C$7*$C$16*0.5,$C$17*Data!$C$7))*$C$12,"")</f>
        <v/>
      </c>
      <c r="L2267" s="42" t="str">
        <f t="shared" ca="1" si="1080"/>
        <v/>
      </c>
      <c r="M2267" s="44" t="str">
        <f t="shared" ca="1" si="1081"/>
        <v/>
      </c>
      <c r="N2267" s="44" t="str">
        <f t="shared" ca="1" si="1082"/>
        <v/>
      </c>
      <c r="O2267" s="108" t="str">
        <f t="shared" si="1066"/>
        <v/>
      </c>
      <c r="P2267" s="102" t="str">
        <f t="shared" si="1067"/>
        <v/>
      </c>
      <c r="Q2267" s="102" t="str">
        <f t="shared" si="1068"/>
        <v/>
      </c>
      <c r="R2267" s="120" t="str">
        <f t="shared" si="1069"/>
        <v/>
      </c>
      <c r="S2267" s="54" t="str">
        <f t="shared" si="1070"/>
        <v/>
      </c>
      <c r="T2267" s="5" t="str">
        <f t="shared" si="1071"/>
        <v/>
      </c>
      <c r="U2267" s="152" t="str">
        <f t="shared" si="1054"/>
        <v/>
      </c>
      <c r="V2267" s="152" t="str">
        <f t="shared" si="1055"/>
        <v/>
      </c>
      <c r="W2267" s="153" t="str">
        <f t="shared" si="1056"/>
        <v/>
      </c>
      <c r="X2267" s="153" t="str">
        <f t="shared" si="1057"/>
        <v/>
      </c>
      <c r="Y2267" s="153" t="str">
        <f t="shared" si="1058"/>
        <v/>
      </c>
      <c r="Z2267" s="153" t="str">
        <f t="shared" si="1059"/>
        <v/>
      </c>
      <c r="AA2267" s="152" t="str">
        <f t="shared" si="1060"/>
        <v/>
      </c>
      <c r="AB2267" s="152" t="str">
        <f t="shared" si="1061"/>
        <v/>
      </c>
      <c r="AC2267" s="154" t="str">
        <f t="shared" si="1072"/>
        <v/>
      </c>
      <c r="AD2267" s="154" t="str">
        <f t="shared" si="1073"/>
        <v/>
      </c>
      <c r="AE2267" s="3" t="str">
        <f t="shared" si="1074"/>
        <v/>
      </c>
      <c r="AF2267" s="3" t="str">
        <f t="shared" si="1075"/>
        <v/>
      </c>
      <c r="AG2267" s="3" t="str">
        <f t="shared" si="1076"/>
        <v/>
      </c>
      <c r="AH2267" s="4" t="str">
        <f t="shared" si="1077"/>
        <v/>
      </c>
      <c r="AI2267" s="75" t="str">
        <f t="shared" si="1078"/>
        <v/>
      </c>
      <c r="AJ2267" s="75" t="str">
        <f t="shared" si="1079"/>
        <v/>
      </c>
    </row>
    <row r="2268" spans="1:36">
      <c r="A2268" s="41" t="str">
        <f t="shared" si="1062"/>
        <v/>
      </c>
      <c r="B2268" s="150" t="str">
        <f>IF(ISNUMBER(A2268),INDEX('MetaTrader Import'!$H$13:$J$5893,TRUNC(((A2268-$A$39+1)-1)/3)+1,MOD((A2268-$A$39+1)-1,3)+1),"")</f>
        <v/>
      </c>
      <c r="C2268" s="43" t="str">
        <f t="shared" si="1063"/>
        <v/>
      </c>
      <c r="D2268" s="43" t="str">
        <f t="shared" ca="1" si="1053"/>
        <v/>
      </c>
      <c r="E2268" s="43" t="str">
        <f t="shared" si="1064"/>
        <v/>
      </c>
      <c r="F2268" s="43" t="str">
        <f t="shared" si="1065"/>
        <v/>
      </c>
      <c r="G2268" s="43" t="str">
        <f>IF(A2268&lt;&gt;"",IF(A2268&lt;Data!$G$11*0.25,$C$13/$G$32,IF(A2268&gt;Data!$G$11*0.25,$C$13,$C$13*10)),"")</f>
        <v/>
      </c>
      <c r="H2268" s="43" t="str">
        <f>IF(A2268&lt;&gt;"",IF(Data!$G$9="constant",$C$13,IF(Data!$G$9="squeeze",G2268,F2268)),"")</f>
        <v/>
      </c>
      <c r="I2268" s="38" t="str">
        <f ca="1">IF(ISNUMBER(A2268),NORMINV(RAND(),0,IF(AND(Data!$G$9="squeeze",A2268&lt;Data!$G$11*0.25),$H$32,1)*$C$30*$C$13)*($C$14*$C$12),"")</f>
        <v/>
      </c>
      <c r="J2268" s="42" t="str">
        <f ca="1">IFERROR(IF(Data!$C$6="Real",B2268,I2268+J2267+($C$14*$C$12)*(NORMINV(RAND(),$C$15,CHOOSE($G$13,$C$13,F2268,G2268)))),"")</f>
        <v/>
      </c>
      <c r="K2268" s="88" t="str">
        <f>IF(ISNUMBER(A2268), IF($G$16="fixed",$G$17,MIN(H2268*Data!$C$7*$C$16*0.5,$C$17*Data!$C$7))*$C$12,"")</f>
        <v/>
      </c>
      <c r="L2268" s="42" t="str">
        <f t="shared" ca="1" si="1080"/>
        <v/>
      </c>
      <c r="M2268" s="44" t="str">
        <f t="shared" ca="1" si="1081"/>
        <v/>
      </c>
      <c r="N2268" s="44" t="str">
        <f t="shared" ca="1" si="1082"/>
        <v/>
      </c>
      <c r="O2268" s="108" t="str">
        <f t="shared" si="1066"/>
        <v/>
      </c>
      <c r="P2268" s="102" t="str">
        <f t="shared" si="1067"/>
        <v/>
      </c>
      <c r="Q2268" s="102" t="str">
        <f t="shared" si="1068"/>
        <v/>
      </c>
      <c r="R2268" s="120" t="str">
        <f t="shared" si="1069"/>
        <v/>
      </c>
      <c r="S2268" s="54" t="str">
        <f t="shared" si="1070"/>
        <v/>
      </c>
      <c r="T2268" s="5" t="str">
        <f t="shared" si="1071"/>
        <v/>
      </c>
      <c r="U2268" s="152" t="str">
        <f t="shared" si="1054"/>
        <v/>
      </c>
      <c r="V2268" s="152" t="str">
        <f t="shared" si="1055"/>
        <v/>
      </c>
      <c r="W2268" s="153" t="str">
        <f t="shared" si="1056"/>
        <v/>
      </c>
      <c r="X2268" s="153" t="str">
        <f t="shared" si="1057"/>
        <v/>
      </c>
      <c r="Y2268" s="153" t="str">
        <f t="shared" si="1058"/>
        <v/>
      </c>
      <c r="Z2268" s="153" t="str">
        <f t="shared" si="1059"/>
        <v/>
      </c>
      <c r="AA2268" s="152" t="str">
        <f t="shared" si="1060"/>
        <v/>
      </c>
      <c r="AB2268" s="152" t="str">
        <f t="shared" si="1061"/>
        <v/>
      </c>
      <c r="AC2268" s="154" t="str">
        <f t="shared" si="1072"/>
        <v/>
      </c>
      <c r="AD2268" s="154" t="str">
        <f t="shared" si="1073"/>
        <v/>
      </c>
      <c r="AE2268" s="3" t="str">
        <f t="shared" si="1074"/>
        <v/>
      </c>
      <c r="AF2268" s="3" t="str">
        <f t="shared" si="1075"/>
        <v/>
      </c>
      <c r="AG2268" s="3" t="str">
        <f t="shared" si="1076"/>
        <v/>
      </c>
      <c r="AH2268" s="4" t="str">
        <f t="shared" si="1077"/>
        <v/>
      </c>
      <c r="AI2268" s="75" t="str">
        <f t="shared" si="1078"/>
        <v/>
      </c>
      <c r="AJ2268" s="75" t="str">
        <f t="shared" si="1079"/>
        <v/>
      </c>
    </row>
    <row r="2269" spans="1:36">
      <c r="A2269" s="41" t="str">
        <f t="shared" si="1062"/>
        <v/>
      </c>
      <c r="B2269" s="150" t="str">
        <f>IF(ISNUMBER(A2269),INDEX('MetaTrader Import'!$H$13:$J$5893,TRUNC(((A2269-$A$39+1)-1)/3)+1,MOD((A2269-$A$39+1)-1,3)+1),"")</f>
        <v/>
      </c>
      <c r="C2269" s="43" t="str">
        <f t="shared" si="1063"/>
        <v/>
      </c>
      <c r="D2269" s="43" t="str">
        <f t="shared" ca="1" si="1053"/>
        <v/>
      </c>
      <c r="E2269" s="43" t="str">
        <f t="shared" si="1064"/>
        <v/>
      </c>
      <c r="F2269" s="43" t="str">
        <f t="shared" si="1065"/>
        <v/>
      </c>
      <c r="G2269" s="43" t="str">
        <f>IF(A2269&lt;&gt;"",IF(A2269&lt;Data!$G$11*0.25,$C$13/$G$32,IF(A2269&gt;Data!$G$11*0.25,$C$13,$C$13*10)),"")</f>
        <v/>
      </c>
      <c r="H2269" s="43" t="str">
        <f>IF(A2269&lt;&gt;"",IF(Data!$G$9="constant",$C$13,IF(Data!$G$9="squeeze",G2269,F2269)),"")</f>
        <v/>
      </c>
      <c r="I2269" s="38" t="str">
        <f ca="1">IF(ISNUMBER(A2269),NORMINV(RAND(),0,IF(AND(Data!$G$9="squeeze",A2269&lt;Data!$G$11*0.25),$H$32,1)*$C$30*$C$13)*($C$14*$C$12),"")</f>
        <v/>
      </c>
      <c r="J2269" s="42" t="str">
        <f ca="1">IFERROR(IF(Data!$C$6="Real",B2269,I2269+J2268+($C$14*$C$12)*(NORMINV(RAND(),$C$15,CHOOSE($G$13,$C$13,F2269,G2269)))),"")</f>
        <v/>
      </c>
      <c r="K2269" s="88" t="str">
        <f>IF(ISNUMBER(A2269), IF($G$16="fixed",$G$17,MIN(H2269*Data!$C$7*$C$16*0.5,$C$17*Data!$C$7))*$C$12,"")</f>
        <v/>
      </c>
      <c r="L2269" s="42" t="str">
        <f t="shared" ca="1" si="1080"/>
        <v/>
      </c>
      <c r="M2269" s="44" t="str">
        <f t="shared" ca="1" si="1081"/>
        <v/>
      </c>
      <c r="N2269" s="44" t="str">
        <f t="shared" ca="1" si="1082"/>
        <v/>
      </c>
      <c r="O2269" s="108" t="str">
        <f t="shared" si="1066"/>
        <v/>
      </c>
      <c r="P2269" s="102" t="str">
        <f t="shared" si="1067"/>
        <v/>
      </c>
      <c r="Q2269" s="102" t="str">
        <f t="shared" si="1068"/>
        <v/>
      </c>
      <c r="R2269" s="120" t="str">
        <f t="shared" si="1069"/>
        <v/>
      </c>
      <c r="S2269" s="54" t="str">
        <f t="shared" si="1070"/>
        <v/>
      </c>
      <c r="T2269" s="5" t="str">
        <f t="shared" si="1071"/>
        <v/>
      </c>
      <c r="U2269" s="152" t="str">
        <f t="shared" si="1054"/>
        <v/>
      </c>
      <c r="V2269" s="152" t="str">
        <f t="shared" si="1055"/>
        <v/>
      </c>
      <c r="W2269" s="153" t="str">
        <f t="shared" si="1056"/>
        <v/>
      </c>
      <c r="X2269" s="153" t="str">
        <f t="shared" si="1057"/>
        <v/>
      </c>
      <c r="Y2269" s="153" t="str">
        <f t="shared" si="1058"/>
        <v/>
      </c>
      <c r="Z2269" s="153" t="str">
        <f t="shared" si="1059"/>
        <v/>
      </c>
      <c r="AA2269" s="152" t="str">
        <f t="shared" si="1060"/>
        <v/>
      </c>
      <c r="AB2269" s="152" t="str">
        <f t="shared" si="1061"/>
        <v/>
      </c>
      <c r="AC2269" s="154" t="str">
        <f t="shared" si="1072"/>
        <v/>
      </c>
      <c r="AD2269" s="154" t="str">
        <f t="shared" si="1073"/>
        <v/>
      </c>
      <c r="AE2269" s="3" t="str">
        <f t="shared" si="1074"/>
        <v/>
      </c>
      <c r="AF2269" s="3" t="str">
        <f t="shared" si="1075"/>
        <v/>
      </c>
      <c r="AG2269" s="3" t="str">
        <f t="shared" si="1076"/>
        <v/>
      </c>
      <c r="AH2269" s="4" t="str">
        <f t="shared" si="1077"/>
        <v/>
      </c>
      <c r="AI2269" s="75" t="str">
        <f t="shared" si="1078"/>
        <v/>
      </c>
      <c r="AJ2269" s="75" t="str">
        <f t="shared" si="1079"/>
        <v/>
      </c>
    </row>
    <row r="2270" spans="1:36">
      <c r="A2270" s="41" t="str">
        <f t="shared" si="1062"/>
        <v/>
      </c>
      <c r="B2270" s="150" t="str">
        <f>IF(ISNUMBER(A2270),INDEX('MetaTrader Import'!$H$13:$J$5893,TRUNC(((A2270-$A$39+1)-1)/3)+1,MOD((A2270-$A$39+1)-1,3)+1),"")</f>
        <v/>
      </c>
      <c r="C2270" s="43" t="str">
        <f t="shared" si="1063"/>
        <v/>
      </c>
      <c r="D2270" s="43" t="str">
        <f t="shared" ca="1" si="1053"/>
        <v/>
      </c>
      <c r="E2270" s="43" t="str">
        <f t="shared" si="1064"/>
        <v/>
      </c>
      <c r="F2270" s="43" t="str">
        <f t="shared" si="1065"/>
        <v/>
      </c>
      <c r="G2270" s="43" t="str">
        <f>IF(A2270&lt;&gt;"",IF(A2270&lt;Data!$G$11*0.25,$C$13/$G$32,IF(A2270&gt;Data!$G$11*0.25,$C$13,$C$13*10)),"")</f>
        <v/>
      </c>
      <c r="H2270" s="43" t="str">
        <f>IF(A2270&lt;&gt;"",IF(Data!$G$9="constant",$C$13,IF(Data!$G$9="squeeze",G2270,F2270)),"")</f>
        <v/>
      </c>
      <c r="I2270" s="38" t="str">
        <f ca="1">IF(ISNUMBER(A2270),NORMINV(RAND(),0,IF(AND(Data!$G$9="squeeze",A2270&lt;Data!$G$11*0.25),$H$32,1)*$C$30*$C$13)*($C$14*$C$12),"")</f>
        <v/>
      </c>
      <c r="J2270" s="42" t="str">
        <f ca="1">IFERROR(IF(Data!$C$6="Real",B2270,I2270+J2269+($C$14*$C$12)*(NORMINV(RAND(),$C$15,CHOOSE($G$13,$C$13,F2270,G2270)))),"")</f>
        <v/>
      </c>
      <c r="K2270" s="88" t="str">
        <f>IF(ISNUMBER(A2270), IF($G$16="fixed",$G$17,MIN(H2270*Data!$C$7*$C$16*0.5,$C$17*Data!$C$7))*$C$12,"")</f>
        <v/>
      </c>
      <c r="L2270" s="42" t="str">
        <f t="shared" ca="1" si="1080"/>
        <v/>
      </c>
      <c r="M2270" s="44" t="str">
        <f t="shared" ca="1" si="1081"/>
        <v/>
      </c>
      <c r="N2270" s="44" t="str">
        <f t="shared" ca="1" si="1082"/>
        <v/>
      </c>
      <c r="O2270" s="108" t="str">
        <f t="shared" si="1066"/>
        <v/>
      </c>
      <c r="P2270" s="102" t="str">
        <f t="shared" si="1067"/>
        <v/>
      </c>
      <c r="Q2270" s="102" t="str">
        <f t="shared" si="1068"/>
        <v/>
      </c>
      <c r="R2270" s="120" t="str">
        <f t="shared" si="1069"/>
        <v/>
      </c>
      <c r="S2270" s="54" t="str">
        <f t="shared" si="1070"/>
        <v/>
      </c>
      <c r="T2270" s="5" t="str">
        <f t="shared" si="1071"/>
        <v/>
      </c>
      <c r="U2270" s="152" t="str">
        <f t="shared" si="1054"/>
        <v/>
      </c>
      <c r="V2270" s="152" t="str">
        <f t="shared" si="1055"/>
        <v/>
      </c>
      <c r="W2270" s="153" t="str">
        <f t="shared" si="1056"/>
        <v/>
      </c>
      <c r="X2270" s="153" t="str">
        <f t="shared" si="1057"/>
        <v/>
      </c>
      <c r="Y2270" s="153" t="str">
        <f t="shared" si="1058"/>
        <v/>
      </c>
      <c r="Z2270" s="153" t="str">
        <f t="shared" si="1059"/>
        <v/>
      </c>
      <c r="AA2270" s="152" t="str">
        <f t="shared" si="1060"/>
        <v/>
      </c>
      <c r="AB2270" s="152" t="str">
        <f t="shared" si="1061"/>
        <v/>
      </c>
      <c r="AC2270" s="154" t="str">
        <f t="shared" si="1072"/>
        <v/>
      </c>
      <c r="AD2270" s="154" t="str">
        <f t="shared" si="1073"/>
        <v/>
      </c>
      <c r="AE2270" s="3" t="str">
        <f t="shared" si="1074"/>
        <v/>
      </c>
      <c r="AF2270" s="3" t="str">
        <f t="shared" si="1075"/>
        <v/>
      </c>
      <c r="AG2270" s="3" t="str">
        <f t="shared" si="1076"/>
        <v/>
      </c>
      <c r="AH2270" s="4" t="str">
        <f t="shared" si="1077"/>
        <v/>
      </c>
      <c r="AI2270" s="75" t="str">
        <f t="shared" si="1078"/>
        <v/>
      </c>
      <c r="AJ2270" s="75" t="str">
        <f t="shared" si="1079"/>
        <v/>
      </c>
    </row>
    <row r="2271" spans="1:36">
      <c r="A2271" s="41" t="str">
        <f t="shared" si="1062"/>
        <v/>
      </c>
      <c r="B2271" s="150" t="str">
        <f>IF(ISNUMBER(A2271),INDEX('MetaTrader Import'!$H$13:$J$5893,TRUNC(((A2271-$A$39+1)-1)/3)+1,MOD((A2271-$A$39+1)-1,3)+1),"")</f>
        <v/>
      </c>
      <c r="C2271" s="43" t="str">
        <f t="shared" si="1063"/>
        <v/>
      </c>
      <c r="D2271" s="43" t="str">
        <f t="shared" ca="1" si="1053"/>
        <v/>
      </c>
      <c r="E2271" s="43" t="str">
        <f t="shared" si="1064"/>
        <v/>
      </c>
      <c r="F2271" s="43" t="str">
        <f t="shared" si="1065"/>
        <v/>
      </c>
      <c r="G2271" s="43" t="str">
        <f>IF(A2271&lt;&gt;"",IF(A2271&lt;Data!$G$11*0.25,$C$13/$G$32,IF(A2271&gt;Data!$G$11*0.25,$C$13,$C$13*10)),"")</f>
        <v/>
      </c>
      <c r="H2271" s="43" t="str">
        <f>IF(A2271&lt;&gt;"",IF(Data!$G$9="constant",$C$13,IF(Data!$G$9="squeeze",G2271,F2271)),"")</f>
        <v/>
      </c>
      <c r="I2271" s="38" t="str">
        <f ca="1">IF(ISNUMBER(A2271),NORMINV(RAND(),0,IF(AND(Data!$G$9="squeeze",A2271&lt;Data!$G$11*0.25),$H$32,1)*$C$30*$C$13)*($C$14*$C$12),"")</f>
        <v/>
      </c>
      <c r="J2271" s="42" t="str">
        <f ca="1">IFERROR(IF(Data!$C$6="Real",B2271,I2271+J2270+($C$14*$C$12)*(NORMINV(RAND(),$C$15,CHOOSE($G$13,$C$13,F2271,G2271)))),"")</f>
        <v/>
      </c>
      <c r="K2271" s="88" t="str">
        <f>IF(ISNUMBER(A2271), IF($G$16="fixed",$G$17,MIN(H2271*Data!$C$7*$C$16*0.5,$C$17*Data!$C$7))*$C$12,"")</f>
        <v/>
      </c>
      <c r="L2271" s="42" t="str">
        <f t="shared" ca="1" si="1080"/>
        <v/>
      </c>
      <c r="M2271" s="44" t="str">
        <f t="shared" ca="1" si="1081"/>
        <v/>
      </c>
      <c r="N2271" s="44" t="str">
        <f t="shared" ca="1" si="1082"/>
        <v/>
      </c>
      <c r="O2271" s="108" t="str">
        <f t="shared" si="1066"/>
        <v/>
      </c>
      <c r="P2271" s="102" t="str">
        <f t="shared" si="1067"/>
        <v/>
      </c>
      <c r="Q2271" s="102" t="str">
        <f t="shared" si="1068"/>
        <v/>
      </c>
      <c r="R2271" s="120" t="str">
        <f t="shared" si="1069"/>
        <v/>
      </c>
      <c r="S2271" s="54" t="str">
        <f t="shared" si="1070"/>
        <v/>
      </c>
      <c r="T2271" s="5" t="str">
        <f t="shared" si="1071"/>
        <v/>
      </c>
      <c r="U2271" s="152" t="str">
        <f t="shared" si="1054"/>
        <v/>
      </c>
      <c r="V2271" s="152" t="str">
        <f t="shared" si="1055"/>
        <v/>
      </c>
      <c r="W2271" s="153" t="str">
        <f t="shared" si="1056"/>
        <v/>
      </c>
      <c r="X2271" s="153" t="str">
        <f t="shared" si="1057"/>
        <v/>
      </c>
      <c r="Y2271" s="153" t="str">
        <f t="shared" si="1058"/>
        <v/>
      </c>
      <c r="Z2271" s="153" t="str">
        <f t="shared" si="1059"/>
        <v/>
      </c>
      <c r="AA2271" s="152" t="str">
        <f t="shared" si="1060"/>
        <v/>
      </c>
      <c r="AB2271" s="152" t="str">
        <f t="shared" si="1061"/>
        <v/>
      </c>
      <c r="AC2271" s="154" t="str">
        <f t="shared" si="1072"/>
        <v/>
      </c>
      <c r="AD2271" s="154" t="str">
        <f t="shared" si="1073"/>
        <v/>
      </c>
      <c r="AE2271" s="3" t="str">
        <f t="shared" si="1074"/>
        <v/>
      </c>
      <c r="AF2271" s="3" t="str">
        <f t="shared" si="1075"/>
        <v/>
      </c>
      <c r="AG2271" s="3" t="str">
        <f t="shared" si="1076"/>
        <v/>
      </c>
      <c r="AH2271" s="4" t="str">
        <f t="shared" si="1077"/>
        <v/>
      </c>
      <c r="AI2271" s="75" t="str">
        <f t="shared" si="1078"/>
        <v/>
      </c>
      <c r="AJ2271" s="75" t="str">
        <f t="shared" si="1079"/>
        <v/>
      </c>
    </row>
    <row r="2272" spans="1:36">
      <c r="A2272" s="41" t="str">
        <f t="shared" si="1062"/>
        <v/>
      </c>
      <c r="B2272" s="150" t="str">
        <f>IF(ISNUMBER(A2272),INDEX('MetaTrader Import'!$H$13:$J$5893,TRUNC(((A2272-$A$39+1)-1)/3)+1,MOD((A2272-$A$39+1)-1,3)+1),"")</f>
        <v/>
      </c>
      <c r="C2272" s="43" t="str">
        <f t="shared" si="1063"/>
        <v/>
      </c>
      <c r="D2272" s="43" t="str">
        <f t="shared" ca="1" si="1053"/>
        <v/>
      </c>
      <c r="E2272" s="43" t="str">
        <f t="shared" si="1064"/>
        <v/>
      </c>
      <c r="F2272" s="43" t="str">
        <f t="shared" si="1065"/>
        <v/>
      </c>
      <c r="G2272" s="43" t="str">
        <f>IF(A2272&lt;&gt;"",IF(A2272&lt;Data!$G$11*0.25,$C$13/$G$32,IF(A2272&gt;Data!$G$11*0.25,$C$13,$C$13*10)),"")</f>
        <v/>
      </c>
      <c r="H2272" s="43" t="str">
        <f>IF(A2272&lt;&gt;"",IF(Data!$G$9="constant",$C$13,IF(Data!$G$9="squeeze",G2272,F2272)),"")</f>
        <v/>
      </c>
      <c r="I2272" s="38" t="str">
        <f ca="1">IF(ISNUMBER(A2272),NORMINV(RAND(),0,IF(AND(Data!$G$9="squeeze",A2272&lt;Data!$G$11*0.25),$H$32,1)*$C$30*$C$13)*($C$14*$C$12),"")</f>
        <v/>
      </c>
      <c r="J2272" s="42" t="str">
        <f ca="1">IFERROR(IF(Data!$C$6="Real",B2272,I2272+J2271+($C$14*$C$12)*(NORMINV(RAND(),$C$15,CHOOSE($G$13,$C$13,F2272,G2272)))),"")</f>
        <v/>
      </c>
      <c r="K2272" s="88" t="str">
        <f>IF(ISNUMBER(A2272), IF($G$16="fixed",$G$17,MIN(H2272*Data!$C$7*$C$16*0.5,$C$17*Data!$C$7))*$C$12,"")</f>
        <v/>
      </c>
      <c r="L2272" s="42" t="str">
        <f t="shared" ca="1" si="1080"/>
        <v/>
      </c>
      <c r="M2272" s="44" t="str">
        <f t="shared" ca="1" si="1081"/>
        <v/>
      </c>
      <c r="N2272" s="44" t="str">
        <f t="shared" ca="1" si="1082"/>
        <v/>
      </c>
      <c r="O2272" s="108" t="str">
        <f t="shared" si="1066"/>
        <v/>
      </c>
      <c r="P2272" s="102" t="str">
        <f t="shared" si="1067"/>
        <v/>
      </c>
      <c r="Q2272" s="102" t="str">
        <f t="shared" si="1068"/>
        <v/>
      </c>
      <c r="R2272" s="120" t="str">
        <f t="shared" si="1069"/>
        <v/>
      </c>
      <c r="S2272" s="54" t="str">
        <f t="shared" si="1070"/>
        <v/>
      </c>
      <c r="T2272" s="5" t="str">
        <f t="shared" si="1071"/>
        <v/>
      </c>
      <c r="U2272" s="152" t="str">
        <f t="shared" si="1054"/>
        <v/>
      </c>
      <c r="V2272" s="152" t="str">
        <f t="shared" si="1055"/>
        <v/>
      </c>
      <c r="W2272" s="153" t="str">
        <f t="shared" si="1056"/>
        <v/>
      </c>
      <c r="X2272" s="153" t="str">
        <f t="shared" si="1057"/>
        <v/>
      </c>
      <c r="Y2272" s="153" t="str">
        <f t="shared" si="1058"/>
        <v/>
      </c>
      <c r="Z2272" s="153" t="str">
        <f t="shared" si="1059"/>
        <v/>
      </c>
      <c r="AA2272" s="152" t="str">
        <f t="shared" si="1060"/>
        <v/>
      </c>
      <c r="AB2272" s="152" t="str">
        <f t="shared" si="1061"/>
        <v/>
      </c>
      <c r="AC2272" s="154" t="str">
        <f t="shared" si="1072"/>
        <v/>
      </c>
      <c r="AD2272" s="154" t="str">
        <f t="shared" si="1073"/>
        <v/>
      </c>
      <c r="AE2272" s="3" t="str">
        <f t="shared" si="1074"/>
        <v/>
      </c>
      <c r="AF2272" s="3" t="str">
        <f t="shared" si="1075"/>
        <v/>
      </c>
      <c r="AG2272" s="3" t="str">
        <f t="shared" si="1076"/>
        <v/>
      </c>
      <c r="AH2272" s="4" t="str">
        <f t="shared" si="1077"/>
        <v/>
      </c>
      <c r="AI2272" s="75" t="str">
        <f t="shared" si="1078"/>
        <v/>
      </c>
      <c r="AJ2272" s="75" t="str">
        <f t="shared" si="1079"/>
        <v/>
      </c>
    </row>
    <row r="2273" spans="1:36">
      <c r="A2273" s="41" t="str">
        <f t="shared" si="1062"/>
        <v/>
      </c>
      <c r="B2273" s="150" t="str">
        <f>IF(ISNUMBER(A2273),INDEX('MetaTrader Import'!$H$13:$J$5893,TRUNC(((A2273-$A$39+1)-1)/3)+1,MOD((A2273-$A$39+1)-1,3)+1),"")</f>
        <v/>
      </c>
      <c r="C2273" s="43" t="str">
        <f t="shared" si="1063"/>
        <v/>
      </c>
      <c r="D2273" s="43" t="str">
        <f t="shared" ca="1" si="1053"/>
        <v/>
      </c>
      <c r="E2273" s="43" t="str">
        <f t="shared" si="1064"/>
        <v/>
      </c>
      <c r="F2273" s="43" t="str">
        <f t="shared" si="1065"/>
        <v/>
      </c>
      <c r="G2273" s="43" t="str">
        <f>IF(A2273&lt;&gt;"",IF(A2273&lt;Data!$G$11*0.25,$C$13/$G$32,IF(A2273&gt;Data!$G$11*0.25,$C$13,$C$13*10)),"")</f>
        <v/>
      </c>
      <c r="H2273" s="43" t="str">
        <f>IF(A2273&lt;&gt;"",IF(Data!$G$9="constant",$C$13,IF(Data!$G$9="squeeze",G2273,F2273)),"")</f>
        <v/>
      </c>
      <c r="I2273" s="38" t="str">
        <f ca="1">IF(ISNUMBER(A2273),NORMINV(RAND(),0,IF(AND(Data!$G$9="squeeze",A2273&lt;Data!$G$11*0.25),$H$32,1)*$C$30*$C$13)*($C$14*$C$12),"")</f>
        <v/>
      </c>
      <c r="J2273" s="42" t="str">
        <f ca="1">IFERROR(IF(Data!$C$6="Real",B2273,I2273+J2272+($C$14*$C$12)*(NORMINV(RAND(),$C$15,CHOOSE($G$13,$C$13,F2273,G2273)))),"")</f>
        <v/>
      </c>
      <c r="K2273" s="88" t="str">
        <f>IF(ISNUMBER(A2273), IF($G$16="fixed",$G$17,MIN(H2273*Data!$C$7*$C$16*0.5,$C$17*Data!$C$7))*$C$12,"")</f>
        <v/>
      </c>
      <c r="L2273" s="42" t="str">
        <f t="shared" ca="1" si="1080"/>
        <v/>
      </c>
      <c r="M2273" s="44" t="str">
        <f t="shared" ca="1" si="1081"/>
        <v/>
      </c>
      <c r="N2273" s="44" t="str">
        <f t="shared" ca="1" si="1082"/>
        <v/>
      </c>
      <c r="O2273" s="108" t="str">
        <f t="shared" si="1066"/>
        <v/>
      </c>
      <c r="P2273" s="102" t="str">
        <f t="shared" si="1067"/>
        <v/>
      </c>
      <c r="Q2273" s="102" t="str">
        <f t="shared" si="1068"/>
        <v/>
      </c>
      <c r="R2273" s="120" t="str">
        <f t="shared" si="1069"/>
        <v/>
      </c>
      <c r="S2273" s="54" t="str">
        <f t="shared" si="1070"/>
        <v/>
      </c>
      <c r="T2273" s="5" t="str">
        <f t="shared" si="1071"/>
        <v/>
      </c>
      <c r="U2273" s="152" t="str">
        <f t="shared" si="1054"/>
        <v/>
      </c>
      <c r="V2273" s="152" t="str">
        <f t="shared" si="1055"/>
        <v/>
      </c>
      <c r="W2273" s="153" t="str">
        <f t="shared" si="1056"/>
        <v/>
      </c>
      <c r="X2273" s="153" t="str">
        <f t="shared" si="1057"/>
        <v/>
      </c>
      <c r="Y2273" s="153" t="str">
        <f t="shared" si="1058"/>
        <v/>
      </c>
      <c r="Z2273" s="153" t="str">
        <f t="shared" si="1059"/>
        <v/>
      </c>
      <c r="AA2273" s="152" t="str">
        <f t="shared" si="1060"/>
        <v/>
      </c>
      <c r="AB2273" s="152" t="str">
        <f t="shared" si="1061"/>
        <v/>
      </c>
      <c r="AC2273" s="154" t="str">
        <f t="shared" si="1072"/>
        <v/>
      </c>
      <c r="AD2273" s="154" t="str">
        <f t="shared" si="1073"/>
        <v/>
      </c>
      <c r="AE2273" s="3" t="str">
        <f t="shared" si="1074"/>
        <v/>
      </c>
      <c r="AF2273" s="3" t="str">
        <f t="shared" si="1075"/>
        <v/>
      </c>
      <c r="AG2273" s="3" t="str">
        <f t="shared" si="1076"/>
        <v/>
      </c>
      <c r="AH2273" s="4" t="str">
        <f t="shared" si="1077"/>
        <v/>
      </c>
      <c r="AI2273" s="75" t="str">
        <f t="shared" si="1078"/>
        <v/>
      </c>
      <c r="AJ2273" s="75" t="str">
        <f t="shared" si="1079"/>
        <v/>
      </c>
    </row>
    <row r="2274" spans="1:36">
      <c r="A2274" s="41" t="str">
        <f t="shared" si="1062"/>
        <v/>
      </c>
      <c r="B2274" s="150" t="str">
        <f>IF(ISNUMBER(A2274),INDEX('MetaTrader Import'!$H$13:$J$5893,TRUNC(((A2274-$A$39+1)-1)/3)+1,MOD((A2274-$A$39+1)-1,3)+1),"")</f>
        <v/>
      </c>
      <c r="C2274" s="43" t="str">
        <f t="shared" si="1063"/>
        <v/>
      </c>
      <c r="D2274" s="43" t="str">
        <f t="shared" ca="1" si="1053"/>
        <v/>
      </c>
      <c r="E2274" s="43" t="str">
        <f t="shared" si="1064"/>
        <v/>
      </c>
      <c r="F2274" s="43" t="str">
        <f t="shared" si="1065"/>
        <v/>
      </c>
      <c r="G2274" s="43" t="str">
        <f>IF(A2274&lt;&gt;"",IF(A2274&lt;Data!$G$11*0.25,$C$13/$G$32,IF(A2274&gt;Data!$G$11*0.25,$C$13,$C$13*10)),"")</f>
        <v/>
      </c>
      <c r="H2274" s="43" t="str">
        <f>IF(A2274&lt;&gt;"",IF(Data!$G$9="constant",$C$13,IF(Data!$G$9="squeeze",G2274,F2274)),"")</f>
        <v/>
      </c>
      <c r="I2274" s="38" t="str">
        <f ca="1">IF(ISNUMBER(A2274),NORMINV(RAND(),0,IF(AND(Data!$G$9="squeeze",A2274&lt;Data!$G$11*0.25),$H$32,1)*$C$30*$C$13)*($C$14*$C$12),"")</f>
        <v/>
      </c>
      <c r="J2274" s="42" t="str">
        <f ca="1">IFERROR(IF(Data!$C$6="Real",B2274,I2274+J2273+($C$14*$C$12)*(NORMINV(RAND(),$C$15,CHOOSE($G$13,$C$13,F2274,G2274)))),"")</f>
        <v/>
      </c>
      <c r="K2274" s="88" t="str">
        <f>IF(ISNUMBER(A2274), IF($G$16="fixed",$G$17,MIN(H2274*Data!$C$7*$C$16*0.5,$C$17*Data!$C$7))*$C$12,"")</f>
        <v/>
      </c>
      <c r="L2274" s="42" t="str">
        <f t="shared" ca="1" si="1080"/>
        <v/>
      </c>
      <c r="M2274" s="44" t="str">
        <f t="shared" ca="1" si="1081"/>
        <v/>
      </c>
      <c r="N2274" s="44" t="str">
        <f t="shared" ca="1" si="1082"/>
        <v/>
      </c>
      <c r="O2274" s="108" t="str">
        <f t="shared" si="1066"/>
        <v/>
      </c>
      <c r="P2274" s="102" t="str">
        <f t="shared" si="1067"/>
        <v/>
      </c>
      <c r="Q2274" s="102" t="str">
        <f t="shared" si="1068"/>
        <v/>
      </c>
      <c r="R2274" s="120" t="str">
        <f t="shared" si="1069"/>
        <v/>
      </c>
      <c r="S2274" s="54" t="str">
        <f t="shared" si="1070"/>
        <v/>
      </c>
      <c r="T2274" s="5" t="str">
        <f t="shared" si="1071"/>
        <v/>
      </c>
      <c r="U2274" s="152" t="str">
        <f t="shared" si="1054"/>
        <v/>
      </c>
      <c r="V2274" s="152" t="str">
        <f t="shared" si="1055"/>
        <v/>
      </c>
      <c r="W2274" s="153" t="str">
        <f t="shared" si="1056"/>
        <v/>
      </c>
      <c r="X2274" s="153" t="str">
        <f t="shared" si="1057"/>
        <v/>
      </c>
      <c r="Y2274" s="153" t="str">
        <f t="shared" si="1058"/>
        <v/>
      </c>
      <c r="Z2274" s="153" t="str">
        <f t="shared" si="1059"/>
        <v/>
      </c>
      <c r="AA2274" s="152" t="str">
        <f t="shared" si="1060"/>
        <v/>
      </c>
      <c r="AB2274" s="152" t="str">
        <f t="shared" si="1061"/>
        <v/>
      </c>
      <c r="AC2274" s="154" t="str">
        <f t="shared" si="1072"/>
        <v/>
      </c>
      <c r="AD2274" s="154" t="str">
        <f t="shared" si="1073"/>
        <v/>
      </c>
      <c r="AE2274" s="3" t="str">
        <f t="shared" si="1074"/>
        <v/>
      </c>
      <c r="AF2274" s="3" t="str">
        <f t="shared" si="1075"/>
        <v/>
      </c>
      <c r="AG2274" s="3" t="str">
        <f t="shared" si="1076"/>
        <v/>
      </c>
      <c r="AH2274" s="4" t="str">
        <f t="shared" si="1077"/>
        <v/>
      </c>
      <c r="AI2274" s="75" t="str">
        <f t="shared" si="1078"/>
        <v/>
      </c>
      <c r="AJ2274" s="75" t="str">
        <f t="shared" si="1079"/>
        <v/>
      </c>
    </row>
    <row r="2275" spans="1:36">
      <c r="A2275" s="41" t="str">
        <f t="shared" si="1062"/>
        <v/>
      </c>
      <c r="B2275" s="150" t="str">
        <f>IF(ISNUMBER(A2275),INDEX('MetaTrader Import'!$H$13:$J$5893,TRUNC(((A2275-$A$39+1)-1)/3)+1,MOD((A2275-$A$39+1)-1,3)+1),"")</f>
        <v/>
      </c>
      <c r="C2275" s="43" t="str">
        <f t="shared" si="1063"/>
        <v/>
      </c>
      <c r="D2275" s="43" t="str">
        <f t="shared" ca="1" si="1053"/>
        <v/>
      </c>
      <c r="E2275" s="43" t="str">
        <f t="shared" si="1064"/>
        <v/>
      </c>
      <c r="F2275" s="43" t="str">
        <f t="shared" si="1065"/>
        <v/>
      </c>
      <c r="G2275" s="43" t="str">
        <f>IF(A2275&lt;&gt;"",IF(A2275&lt;Data!$G$11*0.25,$C$13/$G$32,IF(A2275&gt;Data!$G$11*0.25,$C$13,$C$13*10)),"")</f>
        <v/>
      </c>
      <c r="H2275" s="43" t="str">
        <f>IF(A2275&lt;&gt;"",IF(Data!$G$9="constant",$C$13,IF(Data!$G$9="squeeze",G2275,F2275)),"")</f>
        <v/>
      </c>
      <c r="I2275" s="38" t="str">
        <f ca="1">IF(ISNUMBER(A2275),NORMINV(RAND(),0,IF(AND(Data!$G$9="squeeze",A2275&lt;Data!$G$11*0.25),$H$32,1)*$C$30*$C$13)*($C$14*$C$12),"")</f>
        <v/>
      </c>
      <c r="J2275" s="42" t="str">
        <f ca="1">IFERROR(IF(Data!$C$6="Real",B2275,I2275+J2274+($C$14*$C$12)*(NORMINV(RAND(),$C$15,CHOOSE($G$13,$C$13,F2275,G2275)))),"")</f>
        <v/>
      </c>
      <c r="K2275" s="88" t="str">
        <f>IF(ISNUMBER(A2275), IF($G$16="fixed",$G$17,MIN(H2275*Data!$C$7*$C$16*0.5,$C$17*Data!$C$7))*$C$12,"")</f>
        <v/>
      </c>
      <c r="L2275" s="42" t="str">
        <f t="shared" ca="1" si="1080"/>
        <v/>
      </c>
      <c r="M2275" s="44" t="str">
        <f t="shared" ca="1" si="1081"/>
        <v/>
      </c>
      <c r="N2275" s="44" t="str">
        <f t="shared" ca="1" si="1082"/>
        <v/>
      </c>
      <c r="O2275" s="108" t="str">
        <f t="shared" si="1066"/>
        <v/>
      </c>
      <c r="P2275" s="102" t="str">
        <f t="shared" si="1067"/>
        <v/>
      </c>
      <c r="Q2275" s="102" t="str">
        <f t="shared" si="1068"/>
        <v/>
      </c>
      <c r="R2275" s="120" t="str">
        <f t="shared" si="1069"/>
        <v/>
      </c>
      <c r="S2275" s="54" t="str">
        <f t="shared" si="1070"/>
        <v/>
      </c>
      <c r="T2275" s="5" t="str">
        <f t="shared" si="1071"/>
        <v/>
      </c>
      <c r="U2275" s="152" t="str">
        <f t="shared" si="1054"/>
        <v/>
      </c>
      <c r="V2275" s="152" t="str">
        <f t="shared" si="1055"/>
        <v/>
      </c>
      <c r="W2275" s="153" t="str">
        <f t="shared" si="1056"/>
        <v/>
      </c>
      <c r="X2275" s="153" t="str">
        <f t="shared" si="1057"/>
        <v/>
      </c>
      <c r="Y2275" s="153" t="str">
        <f t="shared" si="1058"/>
        <v/>
      </c>
      <c r="Z2275" s="153" t="str">
        <f t="shared" si="1059"/>
        <v/>
      </c>
      <c r="AA2275" s="152" t="str">
        <f t="shared" si="1060"/>
        <v/>
      </c>
      <c r="AB2275" s="152" t="str">
        <f t="shared" si="1061"/>
        <v/>
      </c>
      <c r="AC2275" s="154" t="str">
        <f t="shared" si="1072"/>
        <v/>
      </c>
      <c r="AD2275" s="154" t="str">
        <f t="shared" si="1073"/>
        <v/>
      </c>
      <c r="AE2275" s="3" t="str">
        <f t="shared" si="1074"/>
        <v/>
      </c>
      <c r="AF2275" s="3" t="str">
        <f t="shared" si="1075"/>
        <v/>
      </c>
      <c r="AG2275" s="3" t="str">
        <f t="shared" si="1076"/>
        <v/>
      </c>
      <c r="AH2275" s="4" t="str">
        <f t="shared" si="1077"/>
        <v/>
      </c>
      <c r="AI2275" s="75" t="str">
        <f t="shared" si="1078"/>
        <v/>
      </c>
      <c r="AJ2275" s="75" t="str">
        <f t="shared" si="1079"/>
        <v/>
      </c>
    </row>
    <row r="2276" spans="1:36">
      <c r="A2276" s="41" t="str">
        <f t="shared" si="1062"/>
        <v/>
      </c>
      <c r="B2276" s="150" t="str">
        <f>IF(ISNUMBER(A2276),INDEX('MetaTrader Import'!$H$13:$J$5893,TRUNC(((A2276-$A$39+1)-1)/3)+1,MOD((A2276-$A$39+1)-1,3)+1),"")</f>
        <v/>
      </c>
      <c r="C2276" s="43" t="str">
        <f t="shared" si="1063"/>
        <v/>
      </c>
      <c r="D2276" s="43" t="str">
        <f t="shared" ca="1" si="1053"/>
        <v/>
      </c>
      <c r="E2276" s="43" t="str">
        <f t="shared" si="1064"/>
        <v/>
      </c>
      <c r="F2276" s="43" t="str">
        <f t="shared" si="1065"/>
        <v/>
      </c>
      <c r="G2276" s="43" t="str">
        <f>IF(A2276&lt;&gt;"",IF(A2276&lt;Data!$G$11*0.25,$C$13/$G$32,IF(A2276&gt;Data!$G$11*0.25,$C$13,$C$13*10)),"")</f>
        <v/>
      </c>
      <c r="H2276" s="43" t="str">
        <f>IF(A2276&lt;&gt;"",IF(Data!$G$9="constant",$C$13,IF(Data!$G$9="squeeze",G2276,F2276)),"")</f>
        <v/>
      </c>
      <c r="I2276" s="38" t="str">
        <f ca="1">IF(ISNUMBER(A2276),NORMINV(RAND(),0,IF(AND(Data!$G$9="squeeze",A2276&lt;Data!$G$11*0.25),$H$32,1)*$C$30*$C$13)*($C$14*$C$12),"")</f>
        <v/>
      </c>
      <c r="J2276" s="42" t="str">
        <f ca="1">IFERROR(IF(Data!$C$6="Real",B2276,I2276+J2275+($C$14*$C$12)*(NORMINV(RAND(),$C$15,CHOOSE($G$13,$C$13,F2276,G2276)))),"")</f>
        <v/>
      </c>
      <c r="K2276" s="88" t="str">
        <f>IF(ISNUMBER(A2276), IF($G$16="fixed",$G$17,MIN(H2276*Data!$C$7*$C$16*0.5,$C$17*Data!$C$7))*$C$12,"")</f>
        <v/>
      </c>
      <c r="L2276" s="42" t="str">
        <f t="shared" ca="1" si="1080"/>
        <v/>
      </c>
      <c r="M2276" s="44" t="str">
        <f t="shared" ca="1" si="1081"/>
        <v/>
      </c>
      <c r="N2276" s="44" t="str">
        <f t="shared" ca="1" si="1082"/>
        <v/>
      </c>
      <c r="O2276" s="108" t="str">
        <f t="shared" si="1066"/>
        <v/>
      </c>
      <c r="P2276" s="102" t="str">
        <f t="shared" si="1067"/>
        <v/>
      </c>
      <c r="Q2276" s="102" t="str">
        <f t="shared" si="1068"/>
        <v/>
      </c>
      <c r="R2276" s="120" t="str">
        <f t="shared" si="1069"/>
        <v/>
      </c>
      <c r="S2276" s="54" t="str">
        <f t="shared" si="1070"/>
        <v/>
      </c>
      <c r="T2276" s="5" t="str">
        <f t="shared" si="1071"/>
        <v/>
      </c>
      <c r="U2276" s="152" t="str">
        <f t="shared" si="1054"/>
        <v/>
      </c>
      <c r="V2276" s="152" t="str">
        <f t="shared" si="1055"/>
        <v/>
      </c>
      <c r="W2276" s="153" t="str">
        <f t="shared" si="1056"/>
        <v/>
      </c>
      <c r="X2276" s="153" t="str">
        <f t="shared" si="1057"/>
        <v/>
      </c>
      <c r="Y2276" s="153" t="str">
        <f t="shared" si="1058"/>
        <v/>
      </c>
      <c r="Z2276" s="153" t="str">
        <f t="shared" si="1059"/>
        <v/>
      </c>
      <c r="AA2276" s="152" t="str">
        <f t="shared" si="1060"/>
        <v/>
      </c>
      <c r="AB2276" s="152" t="str">
        <f t="shared" si="1061"/>
        <v/>
      </c>
      <c r="AC2276" s="154" t="str">
        <f t="shared" si="1072"/>
        <v/>
      </c>
      <c r="AD2276" s="154" t="str">
        <f t="shared" si="1073"/>
        <v/>
      </c>
      <c r="AE2276" s="3" t="str">
        <f t="shared" si="1074"/>
        <v/>
      </c>
      <c r="AF2276" s="3" t="str">
        <f t="shared" si="1075"/>
        <v/>
      </c>
      <c r="AG2276" s="3" t="str">
        <f t="shared" si="1076"/>
        <v/>
      </c>
      <c r="AH2276" s="4" t="str">
        <f t="shared" si="1077"/>
        <v/>
      </c>
      <c r="AI2276" s="75" t="str">
        <f t="shared" si="1078"/>
        <v/>
      </c>
      <c r="AJ2276" s="75" t="str">
        <f t="shared" si="1079"/>
        <v/>
      </c>
    </row>
    <row r="2277" spans="1:36">
      <c r="A2277" s="41" t="str">
        <f t="shared" si="1062"/>
        <v/>
      </c>
      <c r="B2277" s="150" t="str">
        <f>IF(ISNUMBER(A2277),INDEX('MetaTrader Import'!$H$13:$J$5893,TRUNC(((A2277-$A$39+1)-1)/3)+1,MOD((A2277-$A$39+1)-1,3)+1),"")</f>
        <v/>
      </c>
      <c r="C2277" s="43" t="str">
        <f t="shared" si="1063"/>
        <v/>
      </c>
      <c r="D2277" s="43" t="str">
        <f t="shared" ca="1" si="1053"/>
        <v/>
      </c>
      <c r="E2277" s="43" t="str">
        <f t="shared" si="1064"/>
        <v/>
      </c>
      <c r="F2277" s="43" t="str">
        <f t="shared" si="1065"/>
        <v/>
      </c>
      <c r="G2277" s="43" t="str">
        <f>IF(A2277&lt;&gt;"",IF(A2277&lt;Data!$G$11*0.25,$C$13/$G$32,IF(A2277&gt;Data!$G$11*0.25,$C$13,$C$13*10)),"")</f>
        <v/>
      </c>
      <c r="H2277" s="43" t="str">
        <f>IF(A2277&lt;&gt;"",IF(Data!$G$9="constant",$C$13,IF(Data!$G$9="squeeze",G2277,F2277)),"")</f>
        <v/>
      </c>
      <c r="I2277" s="38" t="str">
        <f ca="1">IF(ISNUMBER(A2277),NORMINV(RAND(),0,IF(AND(Data!$G$9="squeeze",A2277&lt;Data!$G$11*0.25),$H$32,1)*$C$30*$C$13)*($C$14*$C$12),"")</f>
        <v/>
      </c>
      <c r="J2277" s="42" t="str">
        <f ca="1">IFERROR(IF(Data!$C$6="Real",B2277,I2277+J2276+($C$14*$C$12)*(NORMINV(RAND(),$C$15,CHOOSE($G$13,$C$13,F2277,G2277)))),"")</f>
        <v/>
      </c>
      <c r="K2277" s="88" t="str">
        <f>IF(ISNUMBER(A2277), IF($G$16="fixed",$G$17,MIN(H2277*Data!$C$7*$C$16*0.5,$C$17*Data!$C$7))*$C$12,"")</f>
        <v/>
      </c>
      <c r="L2277" s="42" t="str">
        <f t="shared" ca="1" si="1080"/>
        <v/>
      </c>
      <c r="M2277" s="44" t="str">
        <f t="shared" ca="1" si="1081"/>
        <v/>
      </c>
      <c r="N2277" s="44" t="str">
        <f t="shared" ca="1" si="1082"/>
        <v/>
      </c>
      <c r="O2277" s="108" t="str">
        <f t="shared" si="1066"/>
        <v/>
      </c>
      <c r="P2277" s="102" t="str">
        <f t="shared" si="1067"/>
        <v/>
      </c>
      <c r="Q2277" s="102" t="str">
        <f t="shared" si="1068"/>
        <v/>
      </c>
      <c r="R2277" s="120" t="str">
        <f t="shared" si="1069"/>
        <v/>
      </c>
      <c r="S2277" s="54" t="str">
        <f t="shared" si="1070"/>
        <v/>
      </c>
      <c r="T2277" s="5" t="str">
        <f t="shared" si="1071"/>
        <v/>
      </c>
      <c r="U2277" s="152" t="str">
        <f t="shared" si="1054"/>
        <v/>
      </c>
      <c r="V2277" s="152" t="str">
        <f t="shared" si="1055"/>
        <v/>
      </c>
      <c r="W2277" s="153" t="str">
        <f t="shared" si="1056"/>
        <v/>
      </c>
      <c r="X2277" s="153" t="str">
        <f t="shared" si="1057"/>
        <v/>
      </c>
      <c r="Y2277" s="153" t="str">
        <f t="shared" si="1058"/>
        <v/>
      </c>
      <c r="Z2277" s="153" t="str">
        <f t="shared" si="1059"/>
        <v/>
      </c>
      <c r="AA2277" s="152" t="str">
        <f t="shared" si="1060"/>
        <v/>
      </c>
      <c r="AB2277" s="152" t="str">
        <f t="shared" si="1061"/>
        <v/>
      </c>
      <c r="AC2277" s="154" t="str">
        <f t="shared" si="1072"/>
        <v/>
      </c>
      <c r="AD2277" s="154" t="str">
        <f t="shared" si="1073"/>
        <v/>
      </c>
      <c r="AE2277" s="3" t="str">
        <f t="shared" si="1074"/>
        <v/>
      </c>
      <c r="AF2277" s="3" t="str">
        <f t="shared" si="1075"/>
        <v/>
      </c>
      <c r="AG2277" s="3" t="str">
        <f t="shared" si="1076"/>
        <v/>
      </c>
      <c r="AH2277" s="4" t="str">
        <f t="shared" si="1077"/>
        <v/>
      </c>
      <c r="AI2277" s="75" t="str">
        <f t="shared" si="1078"/>
        <v/>
      </c>
      <c r="AJ2277" s="75" t="str">
        <f t="shared" si="1079"/>
        <v/>
      </c>
    </row>
    <row r="2278" spans="1:36">
      <c r="A2278" s="41" t="str">
        <f t="shared" si="1062"/>
        <v/>
      </c>
      <c r="B2278" s="150" t="str">
        <f>IF(ISNUMBER(A2278),INDEX('MetaTrader Import'!$H$13:$J$5893,TRUNC(((A2278-$A$39+1)-1)/3)+1,MOD((A2278-$A$39+1)-1,3)+1),"")</f>
        <v/>
      </c>
      <c r="C2278" s="43" t="str">
        <f t="shared" si="1063"/>
        <v/>
      </c>
      <c r="D2278" s="43" t="str">
        <f t="shared" ca="1" si="1053"/>
        <v/>
      </c>
      <c r="E2278" s="43" t="str">
        <f t="shared" si="1064"/>
        <v/>
      </c>
      <c r="F2278" s="43" t="str">
        <f t="shared" si="1065"/>
        <v/>
      </c>
      <c r="G2278" s="43" t="str">
        <f>IF(A2278&lt;&gt;"",IF(A2278&lt;Data!$G$11*0.25,$C$13/$G$32,IF(A2278&gt;Data!$G$11*0.25,$C$13,$C$13*10)),"")</f>
        <v/>
      </c>
      <c r="H2278" s="43" t="str">
        <f>IF(A2278&lt;&gt;"",IF(Data!$G$9="constant",$C$13,IF(Data!$G$9="squeeze",G2278,F2278)),"")</f>
        <v/>
      </c>
      <c r="I2278" s="38" t="str">
        <f ca="1">IF(ISNUMBER(A2278),NORMINV(RAND(),0,IF(AND(Data!$G$9="squeeze",A2278&lt;Data!$G$11*0.25),$H$32,1)*$C$30*$C$13)*($C$14*$C$12),"")</f>
        <v/>
      </c>
      <c r="J2278" s="42" t="str">
        <f ca="1">IFERROR(IF(Data!$C$6="Real",B2278,I2278+J2277+($C$14*$C$12)*(NORMINV(RAND(),$C$15,CHOOSE($G$13,$C$13,F2278,G2278)))),"")</f>
        <v/>
      </c>
      <c r="K2278" s="88" t="str">
        <f>IF(ISNUMBER(A2278), IF($G$16="fixed",$G$17,MIN(H2278*Data!$C$7*$C$16*0.5,$C$17*Data!$C$7))*$C$12,"")</f>
        <v/>
      </c>
      <c r="L2278" s="42" t="str">
        <f t="shared" ca="1" si="1080"/>
        <v/>
      </c>
      <c r="M2278" s="44" t="str">
        <f t="shared" ca="1" si="1081"/>
        <v/>
      </c>
      <c r="N2278" s="44" t="str">
        <f t="shared" ca="1" si="1082"/>
        <v/>
      </c>
      <c r="O2278" s="108" t="str">
        <f t="shared" si="1066"/>
        <v/>
      </c>
      <c r="P2278" s="102" t="str">
        <f t="shared" si="1067"/>
        <v/>
      </c>
      <c r="Q2278" s="102" t="str">
        <f t="shared" si="1068"/>
        <v/>
      </c>
      <c r="R2278" s="120" t="str">
        <f t="shared" si="1069"/>
        <v/>
      </c>
      <c r="S2278" s="54" t="str">
        <f t="shared" si="1070"/>
        <v/>
      </c>
      <c r="T2278" s="5" t="str">
        <f t="shared" si="1071"/>
        <v/>
      </c>
      <c r="U2278" s="152" t="str">
        <f t="shared" si="1054"/>
        <v/>
      </c>
      <c r="V2278" s="152" t="str">
        <f t="shared" si="1055"/>
        <v/>
      </c>
      <c r="W2278" s="153" t="str">
        <f t="shared" si="1056"/>
        <v/>
      </c>
      <c r="X2278" s="153" t="str">
        <f t="shared" si="1057"/>
        <v/>
      </c>
      <c r="Y2278" s="153" t="str">
        <f t="shared" si="1058"/>
        <v/>
      </c>
      <c r="Z2278" s="153" t="str">
        <f t="shared" si="1059"/>
        <v/>
      </c>
      <c r="AA2278" s="152" t="str">
        <f t="shared" si="1060"/>
        <v/>
      </c>
      <c r="AB2278" s="152" t="str">
        <f t="shared" si="1061"/>
        <v/>
      </c>
      <c r="AC2278" s="154" t="str">
        <f t="shared" si="1072"/>
        <v/>
      </c>
      <c r="AD2278" s="154" t="str">
        <f t="shared" si="1073"/>
        <v/>
      </c>
      <c r="AE2278" s="3" t="str">
        <f t="shared" si="1074"/>
        <v/>
      </c>
      <c r="AF2278" s="3" t="str">
        <f t="shared" si="1075"/>
        <v/>
      </c>
      <c r="AG2278" s="3" t="str">
        <f t="shared" si="1076"/>
        <v/>
      </c>
      <c r="AH2278" s="4" t="str">
        <f t="shared" si="1077"/>
        <v/>
      </c>
      <c r="AI2278" s="75" t="str">
        <f t="shared" si="1078"/>
        <v/>
      </c>
      <c r="AJ2278" s="75" t="str">
        <f t="shared" si="1079"/>
        <v/>
      </c>
    </row>
    <row r="2279" spans="1:36">
      <c r="A2279" s="41" t="str">
        <f t="shared" si="1062"/>
        <v/>
      </c>
      <c r="B2279" s="150" t="str">
        <f>IF(ISNUMBER(A2279),INDEX('MetaTrader Import'!$H$13:$J$5893,TRUNC(((A2279-$A$39+1)-1)/3)+1,MOD((A2279-$A$39+1)-1,3)+1),"")</f>
        <v/>
      </c>
      <c r="C2279" s="43" t="str">
        <f t="shared" si="1063"/>
        <v/>
      </c>
      <c r="D2279" s="43" t="str">
        <f t="shared" ca="1" si="1053"/>
        <v/>
      </c>
      <c r="E2279" s="43" t="str">
        <f t="shared" si="1064"/>
        <v/>
      </c>
      <c r="F2279" s="43" t="str">
        <f t="shared" si="1065"/>
        <v/>
      </c>
      <c r="G2279" s="43" t="str">
        <f>IF(A2279&lt;&gt;"",IF(A2279&lt;Data!$G$11*0.25,$C$13/$G$32,IF(A2279&gt;Data!$G$11*0.25,$C$13,$C$13*10)),"")</f>
        <v/>
      </c>
      <c r="H2279" s="43" t="str">
        <f>IF(A2279&lt;&gt;"",IF(Data!$G$9="constant",$C$13,IF(Data!$G$9="squeeze",G2279,F2279)),"")</f>
        <v/>
      </c>
      <c r="I2279" s="38" t="str">
        <f ca="1">IF(ISNUMBER(A2279),NORMINV(RAND(),0,IF(AND(Data!$G$9="squeeze",A2279&lt;Data!$G$11*0.25),$H$32,1)*$C$30*$C$13)*($C$14*$C$12),"")</f>
        <v/>
      </c>
      <c r="J2279" s="42" t="str">
        <f ca="1">IFERROR(IF(Data!$C$6="Real",B2279,I2279+J2278+($C$14*$C$12)*(NORMINV(RAND(),$C$15,CHOOSE($G$13,$C$13,F2279,G2279)))),"")</f>
        <v/>
      </c>
      <c r="K2279" s="88" t="str">
        <f>IF(ISNUMBER(A2279), IF($G$16="fixed",$G$17,MIN(H2279*Data!$C$7*$C$16*0.5,$C$17*Data!$C$7))*$C$12,"")</f>
        <v/>
      </c>
      <c r="L2279" s="42" t="str">
        <f t="shared" ca="1" si="1080"/>
        <v/>
      </c>
      <c r="M2279" s="44" t="str">
        <f t="shared" ca="1" si="1081"/>
        <v/>
      </c>
      <c r="N2279" s="44" t="str">
        <f t="shared" ca="1" si="1082"/>
        <v/>
      </c>
      <c r="O2279" s="108" t="str">
        <f t="shared" si="1066"/>
        <v/>
      </c>
      <c r="P2279" s="102" t="str">
        <f t="shared" si="1067"/>
        <v/>
      </c>
      <c r="Q2279" s="102" t="str">
        <f t="shared" si="1068"/>
        <v/>
      </c>
      <c r="R2279" s="120" t="str">
        <f t="shared" si="1069"/>
        <v/>
      </c>
      <c r="S2279" s="54" t="str">
        <f t="shared" si="1070"/>
        <v/>
      </c>
      <c r="T2279" s="5" t="str">
        <f t="shared" si="1071"/>
        <v/>
      </c>
      <c r="U2279" s="152" t="str">
        <f t="shared" si="1054"/>
        <v/>
      </c>
      <c r="V2279" s="152" t="str">
        <f t="shared" si="1055"/>
        <v/>
      </c>
      <c r="W2279" s="153" t="str">
        <f t="shared" si="1056"/>
        <v/>
      </c>
      <c r="X2279" s="153" t="str">
        <f t="shared" si="1057"/>
        <v/>
      </c>
      <c r="Y2279" s="153" t="str">
        <f t="shared" si="1058"/>
        <v/>
      </c>
      <c r="Z2279" s="153" t="str">
        <f t="shared" si="1059"/>
        <v/>
      </c>
      <c r="AA2279" s="152" t="str">
        <f t="shared" si="1060"/>
        <v/>
      </c>
      <c r="AB2279" s="152" t="str">
        <f t="shared" si="1061"/>
        <v/>
      </c>
      <c r="AC2279" s="154" t="str">
        <f t="shared" si="1072"/>
        <v/>
      </c>
      <c r="AD2279" s="154" t="str">
        <f t="shared" si="1073"/>
        <v/>
      </c>
      <c r="AE2279" s="3" t="str">
        <f t="shared" si="1074"/>
        <v/>
      </c>
      <c r="AF2279" s="3" t="str">
        <f t="shared" si="1075"/>
        <v/>
      </c>
      <c r="AG2279" s="3" t="str">
        <f t="shared" si="1076"/>
        <v/>
      </c>
      <c r="AH2279" s="4" t="str">
        <f t="shared" si="1077"/>
        <v/>
      </c>
      <c r="AI2279" s="75" t="str">
        <f t="shared" si="1078"/>
        <v/>
      </c>
      <c r="AJ2279" s="75" t="str">
        <f t="shared" si="1079"/>
        <v/>
      </c>
    </row>
    <row r="2280" spans="1:36">
      <c r="A2280" s="41" t="str">
        <f t="shared" si="1062"/>
        <v/>
      </c>
      <c r="B2280" s="150" t="str">
        <f>IF(ISNUMBER(A2280),INDEX('MetaTrader Import'!$H$13:$J$5893,TRUNC(((A2280-$A$39+1)-1)/3)+1,MOD((A2280-$A$39+1)-1,3)+1),"")</f>
        <v/>
      </c>
      <c r="C2280" s="43" t="str">
        <f t="shared" si="1063"/>
        <v/>
      </c>
      <c r="D2280" s="43" t="str">
        <f t="shared" ca="1" si="1053"/>
        <v/>
      </c>
      <c r="E2280" s="43" t="str">
        <f t="shared" si="1064"/>
        <v/>
      </c>
      <c r="F2280" s="43" t="str">
        <f t="shared" si="1065"/>
        <v/>
      </c>
      <c r="G2280" s="43" t="str">
        <f>IF(A2280&lt;&gt;"",IF(A2280&lt;Data!$G$11*0.25,$C$13/$G$32,IF(A2280&gt;Data!$G$11*0.25,$C$13,$C$13*10)),"")</f>
        <v/>
      </c>
      <c r="H2280" s="43" t="str">
        <f>IF(A2280&lt;&gt;"",IF(Data!$G$9="constant",$C$13,IF(Data!$G$9="squeeze",G2280,F2280)),"")</f>
        <v/>
      </c>
      <c r="I2280" s="38" t="str">
        <f ca="1">IF(ISNUMBER(A2280),NORMINV(RAND(),0,IF(AND(Data!$G$9="squeeze",A2280&lt;Data!$G$11*0.25),$H$32,1)*$C$30*$C$13)*($C$14*$C$12),"")</f>
        <v/>
      </c>
      <c r="J2280" s="42" t="str">
        <f ca="1">IFERROR(IF(Data!$C$6="Real",B2280,I2280+J2279+($C$14*$C$12)*(NORMINV(RAND(),$C$15,CHOOSE($G$13,$C$13,F2280,G2280)))),"")</f>
        <v/>
      </c>
      <c r="K2280" s="88" t="str">
        <f>IF(ISNUMBER(A2280), IF($G$16="fixed",$G$17,MIN(H2280*Data!$C$7*$C$16*0.5,$C$17*Data!$C$7))*$C$12,"")</f>
        <v/>
      </c>
      <c r="L2280" s="42" t="str">
        <f t="shared" ca="1" si="1080"/>
        <v/>
      </c>
      <c r="M2280" s="44" t="str">
        <f t="shared" ca="1" si="1081"/>
        <v/>
      </c>
      <c r="N2280" s="44" t="str">
        <f t="shared" ca="1" si="1082"/>
        <v/>
      </c>
      <c r="O2280" s="108" t="str">
        <f t="shared" si="1066"/>
        <v/>
      </c>
      <c r="P2280" s="102" t="str">
        <f t="shared" si="1067"/>
        <v/>
      </c>
      <c r="Q2280" s="102" t="str">
        <f t="shared" si="1068"/>
        <v/>
      </c>
      <c r="R2280" s="120" t="str">
        <f t="shared" si="1069"/>
        <v/>
      </c>
      <c r="S2280" s="54" t="str">
        <f t="shared" si="1070"/>
        <v/>
      </c>
      <c r="T2280" s="5" t="str">
        <f t="shared" si="1071"/>
        <v/>
      </c>
      <c r="U2280" s="152" t="str">
        <f t="shared" si="1054"/>
        <v/>
      </c>
      <c r="V2280" s="152" t="str">
        <f t="shared" si="1055"/>
        <v/>
      </c>
      <c r="W2280" s="153" t="str">
        <f t="shared" si="1056"/>
        <v/>
      </c>
      <c r="X2280" s="153" t="str">
        <f t="shared" si="1057"/>
        <v/>
      </c>
      <c r="Y2280" s="153" t="str">
        <f t="shared" si="1058"/>
        <v/>
      </c>
      <c r="Z2280" s="153" t="str">
        <f t="shared" si="1059"/>
        <v/>
      </c>
      <c r="AA2280" s="152" t="str">
        <f t="shared" si="1060"/>
        <v/>
      </c>
      <c r="AB2280" s="152" t="str">
        <f t="shared" si="1061"/>
        <v/>
      </c>
      <c r="AC2280" s="154" t="str">
        <f t="shared" si="1072"/>
        <v/>
      </c>
      <c r="AD2280" s="154" t="str">
        <f t="shared" si="1073"/>
        <v/>
      </c>
      <c r="AE2280" s="3" t="str">
        <f t="shared" si="1074"/>
        <v/>
      </c>
      <c r="AF2280" s="3" t="str">
        <f t="shared" si="1075"/>
        <v/>
      </c>
      <c r="AG2280" s="3" t="str">
        <f t="shared" si="1076"/>
        <v/>
      </c>
      <c r="AH2280" s="4" t="str">
        <f t="shared" si="1077"/>
        <v/>
      </c>
      <c r="AI2280" s="75" t="str">
        <f t="shared" si="1078"/>
        <v/>
      </c>
      <c r="AJ2280" s="75" t="str">
        <f t="shared" si="1079"/>
        <v/>
      </c>
    </row>
    <row r="2281" spans="1:36">
      <c r="A2281" s="41" t="str">
        <f t="shared" si="1062"/>
        <v/>
      </c>
      <c r="B2281" s="150" t="str">
        <f>IF(ISNUMBER(A2281),INDEX('MetaTrader Import'!$H$13:$J$5893,TRUNC(((A2281-$A$39+1)-1)/3)+1,MOD((A2281-$A$39+1)-1,3)+1),"")</f>
        <v/>
      </c>
      <c r="C2281" s="43" t="str">
        <f t="shared" si="1063"/>
        <v/>
      </c>
      <c r="D2281" s="43" t="str">
        <f t="shared" ca="1" si="1053"/>
        <v/>
      </c>
      <c r="E2281" s="43" t="str">
        <f t="shared" si="1064"/>
        <v/>
      </c>
      <c r="F2281" s="43" t="str">
        <f t="shared" si="1065"/>
        <v/>
      </c>
      <c r="G2281" s="43" t="str">
        <f>IF(A2281&lt;&gt;"",IF(A2281&lt;Data!$G$11*0.25,$C$13/$G$32,IF(A2281&gt;Data!$G$11*0.25,$C$13,$C$13*10)),"")</f>
        <v/>
      </c>
      <c r="H2281" s="43" t="str">
        <f>IF(A2281&lt;&gt;"",IF(Data!$G$9="constant",$C$13,IF(Data!$G$9="squeeze",G2281,F2281)),"")</f>
        <v/>
      </c>
      <c r="I2281" s="38" t="str">
        <f ca="1">IF(ISNUMBER(A2281),NORMINV(RAND(),0,IF(AND(Data!$G$9="squeeze",A2281&lt;Data!$G$11*0.25),$H$32,1)*$C$30*$C$13)*($C$14*$C$12),"")</f>
        <v/>
      </c>
      <c r="J2281" s="42" t="str">
        <f ca="1">IFERROR(IF(Data!$C$6="Real",B2281,I2281+J2280+($C$14*$C$12)*(NORMINV(RAND(),$C$15,CHOOSE($G$13,$C$13,F2281,G2281)))),"")</f>
        <v/>
      </c>
      <c r="K2281" s="88" t="str">
        <f>IF(ISNUMBER(A2281), IF($G$16="fixed",$G$17,MIN(H2281*Data!$C$7*$C$16*0.5,$C$17*Data!$C$7))*$C$12,"")</f>
        <v/>
      </c>
      <c r="L2281" s="42" t="str">
        <f t="shared" ca="1" si="1080"/>
        <v/>
      </c>
      <c r="M2281" s="44" t="str">
        <f t="shared" ca="1" si="1081"/>
        <v/>
      </c>
      <c r="N2281" s="44" t="str">
        <f t="shared" ca="1" si="1082"/>
        <v/>
      </c>
      <c r="O2281" s="108" t="str">
        <f t="shared" si="1066"/>
        <v/>
      </c>
      <c r="P2281" s="102" t="str">
        <f t="shared" si="1067"/>
        <v/>
      </c>
      <c r="Q2281" s="102" t="str">
        <f t="shared" si="1068"/>
        <v/>
      </c>
      <c r="R2281" s="120" t="str">
        <f t="shared" si="1069"/>
        <v/>
      </c>
      <c r="S2281" s="54" t="str">
        <f t="shared" si="1070"/>
        <v/>
      </c>
      <c r="T2281" s="5" t="str">
        <f t="shared" si="1071"/>
        <v/>
      </c>
      <c r="U2281" s="152" t="str">
        <f t="shared" si="1054"/>
        <v/>
      </c>
      <c r="V2281" s="152" t="str">
        <f t="shared" si="1055"/>
        <v/>
      </c>
      <c r="W2281" s="153" t="str">
        <f t="shared" si="1056"/>
        <v/>
      </c>
      <c r="X2281" s="153" t="str">
        <f t="shared" si="1057"/>
        <v/>
      </c>
      <c r="Y2281" s="153" t="str">
        <f t="shared" si="1058"/>
        <v/>
      </c>
      <c r="Z2281" s="153" t="str">
        <f t="shared" si="1059"/>
        <v/>
      </c>
      <c r="AA2281" s="152" t="str">
        <f t="shared" si="1060"/>
        <v/>
      </c>
      <c r="AB2281" s="152" t="str">
        <f t="shared" si="1061"/>
        <v/>
      </c>
      <c r="AC2281" s="154" t="str">
        <f t="shared" si="1072"/>
        <v/>
      </c>
      <c r="AD2281" s="154" t="str">
        <f t="shared" si="1073"/>
        <v/>
      </c>
      <c r="AE2281" s="3" t="str">
        <f t="shared" si="1074"/>
        <v/>
      </c>
      <c r="AF2281" s="3" t="str">
        <f t="shared" si="1075"/>
        <v/>
      </c>
      <c r="AG2281" s="3" t="str">
        <f t="shared" si="1076"/>
        <v/>
      </c>
      <c r="AH2281" s="4" t="str">
        <f t="shared" si="1077"/>
        <v/>
      </c>
      <c r="AI2281" s="75" t="str">
        <f t="shared" si="1078"/>
        <v/>
      </c>
      <c r="AJ2281" s="75" t="str">
        <f t="shared" si="1079"/>
        <v/>
      </c>
    </row>
    <row r="2282" spans="1:36">
      <c r="A2282" s="41" t="str">
        <f t="shared" si="1062"/>
        <v/>
      </c>
      <c r="B2282" s="150" t="str">
        <f>IF(ISNUMBER(A2282),INDEX('MetaTrader Import'!$H$13:$J$5893,TRUNC(((A2282-$A$39+1)-1)/3)+1,MOD((A2282-$A$39+1)-1,3)+1),"")</f>
        <v/>
      </c>
      <c r="C2282" s="43" t="str">
        <f t="shared" si="1063"/>
        <v/>
      </c>
      <c r="D2282" s="43" t="str">
        <f t="shared" ca="1" si="1053"/>
        <v/>
      </c>
      <c r="E2282" s="43" t="str">
        <f t="shared" si="1064"/>
        <v/>
      </c>
      <c r="F2282" s="43" t="str">
        <f t="shared" si="1065"/>
        <v/>
      </c>
      <c r="G2282" s="43" t="str">
        <f>IF(A2282&lt;&gt;"",IF(A2282&lt;Data!$G$11*0.25,$C$13/$G$32,IF(A2282&gt;Data!$G$11*0.25,$C$13,$C$13*10)),"")</f>
        <v/>
      </c>
      <c r="H2282" s="43" t="str">
        <f>IF(A2282&lt;&gt;"",IF(Data!$G$9="constant",$C$13,IF(Data!$G$9="squeeze",G2282,F2282)),"")</f>
        <v/>
      </c>
      <c r="I2282" s="38" t="str">
        <f ca="1">IF(ISNUMBER(A2282),NORMINV(RAND(),0,IF(AND(Data!$G$9="squeeze",A2282&lt;Data!$G$11*0.25),$H$32,1)*$C$30*$C$13)*($C$14*$C$12),"")</f>
        <v/>
      </c>
      <c r="J2282" s="42" t="str">
        <f ca="1">IFERROR(IF(Data!$C$6="Real",B2282,I2282+J2281+($C$14*$C$12)*(NORMINV(RAND(),$C$15,CHOOSE($G$13,$C$13,F2282,G2282)))),"")</f>
        <v/>
      </c>
      <c r="K2282" s="88" t="str">
        <f>IF(ISNUMBER(A2282), IF($G$16="fixed",$G$17,MIN(H2282*Data!$C$7*$C$16*0.5,$C$17*Data!$C$7))*$C$12,"")</f>
        <v/>
      </c>
      <c r="L2282" s="42" t="str">
        <f t="shared" ca="1" si="1080"/>
        <v/>
      </c>
      <c r="M2282" s="44" t="str">
        <f t="shared" ca="1" si="1081"/>
        <v/>
      </c>
      <c r="N2282" s="44" t="str">
        <f t="shared" ca="1" si="1082"/>
        <v/>
      </c>
      <c r="O2282" s="108" t="str">
        <f t="shared" si="1066"/>
        <v/>
      </c>
      <c r="P2282" s="102" t="str">
        <f t="shared" si="1067"/>
        <v/>
      </c>
      <c r="Q2282" s="102" t="str">
        <f t="shared" si="1068"/>
        <v/>
      </c>
      <c r="R2282" s="120" t="str">
        <f t="shared" si="1069"/>
        <v/>
      </c>
      <c r="S2282" s="54" t="str">
        <f t="shared" si="1070"/>
        <v/>
      </c>
      <c r="T2282" s="5" t="str">
        <f t="shared" si="1071"/>
        <v/>
      </c>
      <c r="U2282" s="152" t="str">
        <f t="shared" si="1054"/>
        <v/>
      </c>
      <c r="V2282" s="152" t="str">
        <f t="shared" si="1055"/>
        <v/>
      </c>
      <c r="W2282" s="153" t="str">
        <f t="shared" si="1056"/>
        <v/>
      </c>
      <c r="X2282" s="153" t="str">
        <f t="shared" si="1057"/>
        <v/>
      </c>
      <c r="Y2282" s="153" t="str">
        <f t="shared" si="1058"/>
        <v/>
      </c>
      <c r="Z2282" s="153" t="str">
        <f t="shared" si="1059"/>
        <v/>
      </c>
      <c r="AA2282" s="152" t="str">
        <f t="shared" si="1060"/>
        <v/>
      </c>
      <c r="AB2282" s="152" t="str">
        <f t="shared" si="1061"/>
        <v/>
      </c>
      <c r="AC2282" s="154" t="str">
        <f t="shared" si="1072"/>
        <v/>
      </c>
      <c r="AD2282" s="154" t="str">
        <f t="shared" si="1073"/>
        <v/>
      </c>
      <c r="AE2282" s="3" t="str">
        <f t="shared" si="1074"/>
        <v/>
      </c>
      <c r="AF2282" s="3" t="str">
        <f t="shared" si="1075"/>
        <v/>
      </c>
      <c r="AG2282" s="3" t="str">
        <f t="shared" si="1076"/>
        <v/>
      </c>
      <c r="AH2282" s="4" t="str">
        <f t="shared" si="1077"/>
        <v/>
      </c>
      <c r="AI2282" s="75" t="str">
        <f t="shared" si="1078"/>
        <v/>
      </c>
      <c r="AJ2282" s="75" t="str">
        <f t="shared" si="1079"/>
        <v/>
      </c>
    </row>
    <row r="2283" spans="1:36">
      <c r="A2283" s="41" t="str">
        <f t="shared" si="1062"/>
        <v/>
      </c>
      <c r="B2283" s="150" t="str">
        <f>IF(ISNUMBER(A2283),INDEX('MetaTrader Import'!$H$13:$J$5893,TRUNC(((A2283-$A$39+1)-1)/3)+1,MOD((A2283-$A$39+1)-1,3)+1),"")</f>
        <v/>
      </c>
      <c r="C2283" s="43" t="str">
        <f t="shared" si="1063"/>
        <v/>
      </c>
      <c r="D2283" s="43" t="str">
        <f t="shared" ca="1" si="1053"/>
        <v/>
      </c>
      <c r="E2283" s="43" t="str">
        <f t="shared" si="1064"/>
        <v/>
      </c>
      <c r="F2283" s="43" t="str">
        <f t="shared" si="1065"/>
        <v/>
      </c>
      <c r="G2283" s="43" t="str">
        <f>IF(A2283&lt;&gt;"",IF(A2283&lt;Data!$G$11*0.25,$C$13/$G$32,IF(A2283&gt;Data!$G$11*0.25,$C$13,$C$13*10)),"")</f>
        <v/>
      </c>
      <c r="H2283" s="43" t="str">
        <f>IF(A2283&lt;&gt;"",IF(Data!$G$9="constant",$C$13,IF(Data!$G$9="squeeze",G2283,F2283)),"")</f>
        <v/>
      </c>
      <c r="I2283" s="38" t="str">
        <f ca="1">IF(ISNUMBER(A2283),NORMINV(RAND(),0,IF(AND(Data!$G$9="squeeze",A2283&lt;Data!$G$11*0.25),$H$32,1)*$C$30*$C$13)*($C$14*$C$12),"")</f>
        <v/>
      </c>
      <c r="J2283" s="42" t="str">
        <f ca="1">IFERROR(IF(Data!$C$6="Real",B2283,I2283+J2282+($C$14*$C$12)*(NORMINV(RAND(),$C$15,CHOOSE($G$13,$C$13,F2283,G2283)))),"")</f>
        <v/>
      </c>
      <c r="K2283" s="88" t="str">
        <f>IF(ISNUMBER(A2283), IF($G$16="fixed",$G$17,MIN(H2283*Data!$C$7*$C$16*0.5,$C$17*Data!$C$7))*$C$12,"")</f>
        <v/>
      </c>
      <c r="L2283" s="42" t="str">
        <f t="shared" ca="1" si="1080"/>
        <v/>
      </c>
      <c r="M2283" s="44" t="str">
        <f t="shared" ca="1" si="1081"/>
        <v/>
      </c>
      <c r="N2283" s="44" t="str">
        <f t="shared" ca="1" si="1082"/>
        <v/>
      </c>
      <c r="O2283" s="108" t="str">
        <f t="shared" si="1066"/>
        <v/>
      </c>
      <c r="P2283" s="102" t="str">
        <f t="shared" si="1067"/>
        <v/>
      </c>
      <c r="Q2283" s="102" t="str">
        <f t="shared" si="1068"/>
        <v/>
      </c>
      <c r="R2283" s="120" t="str">
        <f t="shared" si="1069"/>
        <v/>
      </c>
      <c r="S2283" s="54" t="str">
        <f t="shared" si="1070"/>
        <v/>
      </c>
      <c r="T2283" s="5" t="str">
        <f t="shared" si="1071"/>
        <v/>
      </c>
      <c r="U2283" s="152" t="str">
        <f t="shared" si="1054"/>
        <v/>
      </c>
      <c r="V2283" s="152" t="str">
        <f t="shared" si="1055"/>
        <v/>
      </c>
      <c r="W2283" s="153" t="str">
        <f t="shared" si="1056"/>
        <v/>
      </c>
      <c r="X2283" s="153" t="str">
        <f t="shared" si="1057"/>
        <v/>
      </c>
      <c r="Y2283" s="153" t="str">
        <f t="shared" si="1058"/>
        <v/>
      </c>
      <c r="Z2283" s="153" t="str">
        <f t="shared" si="1059"/>
        <v/>
      </c>
      <c r="AA2283" s="152" t="str">
        <f t="shared" si="1060"/>
        <v/>
      </c>
      <c r="AB2283" s="152" t="str">
        <f t="shared" si="1061"/>
        <v/>
      </c>
      <c r="AC2283" s="154" t="str">
        <f t="shared" si="1072"/>
        <v/>
      </c>
      <c r="AD2283" s="154" t="str">
        <f t="shared" si="1073"/>
        <v/>
      </c>
      <c r="AE2283" s="3" t="str">
        <f t="shared" si="1074"/>
        <v/>
      </c>
      <c r="AF2283" s="3" t="str">
        <f t="shared" si="1075"/>
        <v/>
      </c>
      <c r="AG2283" s="3" t="str">
        <f t="shared" si="1076"/>
        <v/>
      </c>
      <c r="AH2283" s="4" t="str">
        <f t="shared" si="1077"/>
        <v/>
      </c>
      <c r="AI2283" s="75" t="str">
        <f t="shared" si="1078"/>
        <v/>
      </c>
      <c r="AJ2283" s="75" t="str">
        <f t="shared" si="1079"/>
        <v/>
      </c>
    </row>
    <row r="2284" spans="1:36">
      <c r="A2284" s="41" t="str">
        <f t="shared" si="1062"/>
        <v/>
      </c>
      <c r="B2284" s="150" t="str">
        <f>IF(ISNUMBER(A2284),INDEX('MetaTrader Import'!$H$13:$J$5893,TRUNC(((A2284-$A$39+1)-1)/3)+1,MOD((A2284-$A$39+1)-1,3)+1),"")</f>
        <v/>
      </c>
      <c r="C2284" s="43" t="str">
        <f t="shared" si="1063"/>
        <v/>
      </c>
      <c r="D2284" s="43" t="str">
        <f t="shared" ca="1" si="1053"/>
        <v/>
      </c>
      <c r="E2284" s="43" t="str">
        <f t="shared" si="1064"/>
        <v/>
      </c>
      <c r="F2284" s="43" t="str">
        <f t="shared" si="1065"/>
        <v/>
      </c>
      <c r="G2284" s="43" t="str">
        <f>IF(A2284&lt;&gt;"",IF(A2284&lt;Data!$G$11*0.25,$C$13/$G$32,IF(A2284&gt;Data!$G$11*0.25,$C$13,$C$13*10)),"")</f>
        <v/>
      </c>
      <c r="H2284" s="43" t="str">
        <f>IF(A2284&lt;&gt;"",IF(Data!$G$9="constant",$C$13,IF(Data!$G$9="squeeze",G2284,F2284)),"")</f>
        <v/>
      </c>
      <c r="I2284" s="38" t="str">
        <f ca="1">IF(ISNUMBER(A2284),NORMINV(RAND(),0,IF(AND(Data!$G$9="squeeze",A2284&lt;Data!$G$11*0.25),$H$32,1)*$C$30*$C$13)*($C$14*$C$12),"")</f>
        <v/>
      </c>
      <c r="J2284" s="42" t="str">
        <f ca="1">IFERROR(IF(Data!$C$6="Real",B2284,I2284+J2283+($C$14*$C$12)*(NORMINV(RAND(),$C$15,CHOOSE($G$13,$C$13,F2284,G2284)))),"")</f>
        <v/>
      </c>
      <c r="K2284" s="88" t="str">
        <f>IF(ISNUMBER(A2284), IF($G$16="fixed",$G$17,MIN(H2284*Data!$C$7*$C$16*0.5,$C$17*Data!$C$7))*$C$12,"")</f>
        <v/>
      </c>
      <c r="L2284" s="42" t="str">
        <f t="shared" ca="1" si="1080"/>
        <v/>
      </c>
      <c r="M2284" s="44" t="str">
        <f t="shared" ca="1" si="1081"/>
        <v/>
      </c>
      <c r="N2284" s="44" t="str">
        <f t="shared" ca="1" si="1082"/>
        <v/>
      </c>
      <c r="O2284" s="108" t="str">
        <f t="shared" si="1066"/>
        <v/>
      </c>
      <c r="P2284" s="102" t="str">
        <f t="shared" si="1067"/>
        <v/>
      </c>
      <c r="Q2284" s="102" t="str">
        <f t="shared" si="1068"/>
        <v/>
      </c>
      <c r="R2284" s="120" t="str">
        <f t="shared" si="1069"/>
        <v/>
      </c>
      <c r="S2284" s="54" t="str">
        <f t="shared" si="1070"/>
        <v/>
      </c>
      <c r="T2284" s="5" t="str">
        <f t="shared" si="1071"/>
        <v/>
      </c>
      <c r="U2284" s="152" t="str">
        <f t="shared" si="1054"/>
        <v/>
      </c>
      <c r="V2284" s="152" t="str">
        <f t="shared" si="1055"/>
        <v/>
      </c>
      <c r="W2284" s="153" t="str">
        <f t="shared" si="1056"/>
        <v/>
      </c>
      <c r="X2284" s="153" t="str">
        <f t="shared" si="1057"/>
        <v/>
      </c>
      <c r="Y2284" s="153" t="str">
        <f t="shared" si="1058"/>
        <v/>
      </c>
      <c r="Z2284" s="153" t="str">
        <f t="shared" si="1059"/>
        <v/>
      </c>
      <c r="AA2284" s="152" t="str">
        <f t="shared" si="1060"/>
        <v/>
      </c>
      <c r="AB2284" s="152" t="str">
        <f t="shared" si="1061"/>
        <v/>
      </c>
      <c r="AC2284" s="154" t="str">
        <f t="shared" si="1072"/>
        <v/>
      </c>
      <c r="AD2284" s="154" t="str">
        <f t="shared" si="1073"/>
        <v/>
      </c>
      <c r="AE2284" s="3" t="str">
        <f t="shared" si="1074"/>
        <v/>
      </c>
      <c r="AF2284" s="3" t="str">
        <f t="shared" si="1075"/>
        <v/>
      </c>
      <c r="AG2284" s="3" t="str">
        <f t="shared" si="1076"/>
        <v/>
      </c>
      <c r="AH2284" s="4" t="str">
        <f t="shared" si="1077"/>
        <v/>
      </c>
      <c r="AI2284" s="75" t="str">
        <f t="shared" si="1078"/>
        <v/>
      </c>
      <c r="AJ2284" s="75" t="str">
        <f t="shared" si="1079"/>
        <v/>
      </c>
    </row>
    <row r="2285" spans="1:36">
      <c r="A2285" s="41" t="str">
        <f t="shared" si="1062"/>
        <v/>
      </c>
      <c r="B2285" s="150" t="str">
        <f>IF(ISNUMBER(A2285),INDEX('MetaTrader Import'!$H$13:$J$5893,TRUNC(((A2285-$A$39+1)-1)/3)+1,MOD((A2285-$A$39+1)-1,3)+1),"")</f>
        <v/>
      </c>
      <c r="C2285" s="43" t="str">
        <f t="shared" si="1063"/>
        <v/>
      </c>
      <c r="D2285" s="43" t="str">
        <f t="shared" ca="1" si="1053"/>
        <v/>
      </c>
      <c r="E2285" s="43" t="str">
        <f t="shared" si="1064"/>
        <v/>
      </c>
      <c r="F2285" s="43" t="str">
        <f t="shared" si="1065"/>
        <v/>
      </c>
      <c r="G2285" s="43" t="str">
        <f>IF(A2285&lt;&gt;"",IF(A2285&lt;Data!$G$11*0.25,$C$13/$G$32,IF(A2285&gt;Data!$G$11*0.25,$C$13,$C$13*10)),"")</f>
        <v/>
      </c>
      <c r="H2285" s="43" t="str">
        <f>IF(A2285&lt;&gt;"",IF(Data!$G$9="constant",$C$13,IF(Data!$G$9="squeeze",G2285,F2285)),"")</f>
        <v/>
      </c>
      <c r="I2285" s="38" t="str">
        <f ca="1">IF(ISNUMBER(A2285),NORMINV(RAND(),0,IF(AND(Data!$G$9="squeeze",A2285&lt;Data!$G$11*0.25),$H$32,1)*$C$30*$C$13)*($C$14*$C$12),"")</f>
        <v/>
      </c>
      <c r="J2285" s="42" t="str">
        <f ca="1">IFERROR(IF(Data!$C$6="Real",B2285,I2285+J2284+($C$14*$C$12)*(NORMINV(RAND(),$C$15,CHOOSE($G$13,$C$13,F2285,G2285)))),"")</f>
        <v/>
      </c>
      <c r="K2285" s="88" t="str">
        <f>IF(ISNUMBER(A2285), IF($G$16="fixed",$G$17,MIN(H2285*Data!$C$7*$C$16*0.5,$C$17*Data!$C$7))*$C$12,"")</f>
        <v/>
      </c>
      <c r="L2285" s="42" t="str">
        <f t="shared" ca="1" si="1080"/>
        <v/>
      </c>
      <c r="M2285" s="44" t="str">
        <f t="shared" ca="1" si="1081"/>
        <v/>
      </c>
      <c r="N2285" s="44" t="str">
        <f t="shared" ca="1" si="1082"/>
        <v/>
      </c>
      <c r="O2285" s="108" t="str">
        <f t="shared" si="1066"/>
        <v/>
      </c>
      <c r="P2285" s="102" t="str">
        <f t="shared" si="1067"/>
        <v/>
      </c>
      <c r="Q2285" s="102" t="str">
        <f t="shared" si="1068"/>
        <v/>
      </c>
      <c r="R2285" s="120" t="str">
        <f t="shared" si="1069"/>
        <v/>
      </c>
      <c r="S2285" s="54" t="str">
        <f t="shared" si="1070"/>
        <v/>
      </c>
      <c r="T2285" s="5" t="str">
        <f t="shared" si="1071"/>
        <v/>
      </c>
      <c r="U2285" s="152" t="str">
        <f t="shared" si="1054"/>
        <v/>
      </c>
      <c r="V2285" s="152" t="str">
        <f t="shared" si="1055"/>
        <v/>
      </c>
      <c r="W2285" s="153" t="str">
        <f t="shared" si="1056"/>
        <v/>
      </c>
      <c r="X2285" s="153" t="str">
        <f t="shared" si="1057"/>
        <v/>
      </c>
      <c r="Y2285" s="153" t="str">
        <f t="shared" si="1058"/>
        <v/>
      </c>
      <c r="Z2285" s="153" t="str">
        <f t="shared" si="1059"/>
        <v/>
      </c>
      <c r="AA2285" s="152" t="str">
        <f t="shared" si="1060"/>
        <v/>
      </c>
      <c r="AB2285" s="152" t="str">
        <f t="shared" si="1061"/>
        <v/>
      </c>
      <c r="AC2285" s="154" t="str">
        <f t="shared" si="1072"/>
        <v/>
      </c>
      <c r="AD2285" s="154" t="str">
        <f t="shared" si="1073"/>
        <v/>
      </c>
      <c r="AE2285" s="3" t="str">
        <f t="shared" si="1074"/>
        <v/>
      </c>
      <c r="AF2285" s="3" t="str">
        <f t="shared" si="1075"/>
        <v/>
      </c>
      <c r="AG2285" s="3" t="str">
        <f t="shared" si="1076"/>
        <v/>
      </c>
      <c r="AH2285" s="4" t="str">
        <f t="shared" si="1077"/>
        <v/>
      </c>
      <c r="AI2285" s="75" t="str">
        <f t="shared" si="1078"/>
        <v/>
      </c>
      <c r="AJ2285" s="75" t="str">
        <f t="shared" si="1079"/>
        <v/>
      </c>
    </row>
    <row r="2286" spans="1:36">
      <c r="A2286" s="41" t="str">
        <f t="shared" si="1062"/>
        <v/>
      </c>
      <c r="B2286" s="150" t="str">
        <f>IF(ISNUMBER(A2286),INDEX('MetaTrader Import'!$H$13:$J$5893,TRUNC(((A2286-$A$39+1)-1)/3)+1,MOD((A2286-$A$39+1)-1,3)+1),"")</f>
        <v/>
      </c>
      <c r="C2286" s="43" t="str">
        <f t="shared" si="1063"/>
        <v/>
      </c>
      <c r="D2286" s="43" t="str">
        <f t="shared" ca="1" si="1053"/>
        <v/>
      </c>
      <c r="E2286" s="43" t="str">
        <f t="shared" si="1064"/>
        <v/>
      </c>
      <c r="F2286" s="43" t="str">
        <f t="shared" si="1065"/>
        <v/>
      </c>
      <c r="G2286" s="43" t="str">
        <f>IF(A2286&lt;&gt;"",IF(A2286&lt;Data!$G$11*0.25,$C$13/$G$32,IF(A2286&gt;Data!$G$11*0.25,$C$13,$C$13*10)),"")</f>
        <v/>
      </c>
      <c r="H2286" s="43" t="str">
        <f>IF(A2286&lt;&gt;"",IF(Data!$G$9="constant",$C$13,IF(Data!$G$9="squeeze",G2286,F2286)),"")</f>
        <v/>
      </c>
      <c r="I2286" s="38" t="str">
        <f ca="1">IF(ISNUMBER(A2286),NORMINV(RAND(),0,IF(AND(Data!$G$9="squeeze",A2286&lt;Data!$G$11*0.25),$H$32,1)*$C$30*$C$13)*($C$14*$C$12),"")</f>
        <v/>
      </c>
      <c r="J2286" s="42" t="str">
        <f ca="1">IFERROR(IF(Data!$C$6="Real",B2286,I2286+J2285+($C$14*$C$12)*(NORMINV(RAND(),$C$15,CHOOSE($G$13,$C$13,F2286,G2286)))),"")</f>
        <v/>
      </c>
      <c r="K2286" s="88" t="str">
        <f>IF(ISNUMBER(A2286), IF($G$16="fixed",$G$17,MIN(H2286*Data!$C$7*$C$16*0.5,$C$17*Data!$C$7))*$C$12,"")</f>
        <v/>
      </c>
      <c r="L2286" s="42" t="str">
        <f t="shared" ca="1" si="1080"/>
        <v/>
      </c>
      <c r="M2286" s="44" t="str">
        <f t="shared" ca="1" si="1081"/>
        <v/>
      </c>
      <c r="N2286" s="44" t="str">
        <f t="shared" ca="1" si="1082"/>
        <v/>
      </c>
      <c r="O2286" s="108" t="str">
        <f t="shared" si="1066"/>
        <v/>
      </c>
      <c r="P2286" s="102" t="str">
        <f t="shared" si="1067"/>
        <v/>
      </c>
      <c r="Q2286" s="102" t="str">
        <f t="shared" si="1068"/>
        <v/>
      </c>
      <c r="R2286" s="120" t="str">
        <f t="shared" si="1069"/>
        <v/>
      </c>
      <c r="S2286" s="54" t="str">
        <f t="shared" si="1070"/>
        <v/>
      </c>
      <c r="T2286" s="5" t="str">
        <f t="shared" si="1071"/>
        <v/>
      </c>
      <c r="U2286" s="152" t="str">
        <f t="shared" si="1054"/>
        <v/>
      </c>
      <c r="V2286" s="152" t="str">
        <f t="shared" si="1055"/>
        <v/>
      </c>
      <c r="W2286" s="153" t="str">
        <f t="shared" si="1056"/>
        <v/>
      </c>
      <c r="X2286" s="153" t="str">
        <f t="shared" si="1057"/>
        <v/>
      </c>
      <c r="Y2286" s="153" t="str">
        <f t="shared" si="1058"/>
        <v/>
      </c>
      <c r="Z2286" s="153" t="str">
        <f t="shared" si="1059"/>
        <v/>
      </c>
      <c r="AA2286" s="152" t="str">
        <f t="shared" si="1060"/>
        <v/>
      </c>
      <c r="AB2286" s="152" t="str">
        <f t="shared" si="1061"/>
        <v/>
      </c>
      <c r="AC2286" s="154" t="str">
        <f t="shared" si="1072"/>
        <v/>
      </c>
      <c r="AD2286" s="154" t="str">
        <f t="shared" si="1073"/>
        <v/>
      </c>
      <c r="AE2286" s="3" t="str">
        <f t="shared" si="1074"/>
        <v/>
      </c>
      <c r="AF2286" s="3" t="str">
        <f t="shared" si="1075"/>
        <v/>
      </c>
      <c r="AG2286" s="3" t="str">
        <f t="shared" si="1076"/>
        <v/>
      </c>
      <c r="AH2286" s="4" t="str">
        <f t="shared" si="1077"/>
        <v/>
      </c>
      <c r="AI2286" s="75" t="str">
        <f t="shared" si="1078"/>
        <v/>
      </c>
      <c r="AJ2286" s="75" t="str">
        <f t="shared" si="1079"/>
        <v/>
      </c>
    </row>
    <row r="2287" spans="1:36">
      <c r="A2287" s="41" t="str">
        <f t="shared" si="1062"/>
        <v/>
      </c>
      <c r="B2287" s="150" t="str">
        <f>IF(ISNUMBER(A2287),INDEX('MetaTrader Import'!$H$13:$J$5893,TRUNC(((A2287-$A$39+1)-1)/3)+1,MOD((A2287-$A$39+1)-1,3)+1),"")</f>
        <v/>
      </c>
      <c r="C2287" s="43" t="str">
        <f t="shared" si="1063"/>
        <v/>
      </c>
      <c r="D2287" s="43" t="str">
        <f t="shared" ca="1" si="1053"/>
        <v/>
      </c>
      <c r="E2287" s="43" t="str">
        <f t="shared" si="1064"/>
        <v/>
      </c>
      <c r="F2287" s="43" t="str">
        <f t="shared" si="1065"/>
        <v/>
      </c>
      <c r="G2287" s="43" t="str">
        <f>IF(A2287&lt;&gt;"",IF(A2287&lt;Data!$G$11*0.25,$C$13/$G$32,IF(A2287&gt;Data!$G$11*0.25,$C$13,$C$13*10)),"")</f>
        <v/>
      </c>
      <c r="H2287" s="43" t="str">
        <f>IF(A2287&lt;&gt;"",IF(Data!$G$9="constant",$C$13,IF(Data!$G$9="squeeze",G2287,F2287)),"")</f>
        <v/>
      </c>
      <c r="I2287" s="38" t="str">
        <f ca="1">IF(ISNUMBER(A2287),NORMINV(RAND(),0,IF(AND(Data!$G$9="squeeze",A2287&lt;Data!$G$11*0.25),$H$32,1)*$C$30*$C$13)*($C$14*$C$12),"")</f>
        <v/>
      </c>
      <c r="J2287" s="42" t="str">
        <f ca="1">IFERROR(IF(Data!$C$6="Real",B2287,I2287+J2286+($C$14*$C$12)*(NORMINV(RAND(),$C$15,CHOOSE($G$13,$C$13,F2287,G2287)))),"")</f>
        <v/>
      </c>
      <c r="K2287" s="88" t="str">
        <f>IF(ISNUMBER(A2287), IF($G$16="fixed",$G$17,MIN(H2287*Data!$C$7*$C$16*0.5,$C$17*Data!$C$7))*$C$12,"")</f>
        <v/>
      </c>
      <c r="L2287" s="42" t="str">
        <f t="shared" ca="1" si="1080"/>
        <v/>
      </c>
      <c r="M2287" s="44" t="str">
        <f t="shared" ca="1" si="1081"/>
        <v/>
      </c>
      <c r="N2287" s="44" t="str">
        <f t="shared" ca="1" si="1082"/>
        <v/>
      </c>
      <c r="O2287" s="108" t="str">
        <f t="shared" si="1066"/>
        <v/>
      </c>
      <c r="P2287" s="102" t="str">
        <f t="shared" si="1067"/>
        <v/>
      </c>
      <c r="Q2287" s="102" t="str">
        <f t="shared" si="1068"/>
        <v/>
      </c>
      <c r="R2287" s="120" t="str">
        <f t="shared" si="1069"/>
        <v/>
      </c>
      <c r="S2287" s="54" t="str">
        <f t="shared" si="1070"/>
        <v/>
      </c>
      <c r="T2287" s="5" t="str">
        <f t="shared" si="1071"/>
        <v/>
      </c>
      <c r="U2287" s="152" t="str">
        <f t="shared" si="1054"/>
        <v/>
      </c>
      <c r="V2287" s="152" t="str">
        <f t="shared" si="1055"/>
        <v/>
      </c>
      <c r="W2287" s="153" t="str">
        <f t="shared" si="1056"/>
        <v/>
      </c>
      <c r="X2287" s="153" t="str">
        <f t="shared" si="1057"/>
        <v/>
      </c>
      <c r="Y2287" s="153" t="str">
        <f t="shared" si="1058"/>
        <v/>
      </c>
      <c r="Z2287" s="153" t="str">
        <f t="shared" si="1059"/>
        <v/>
      </c>
      <c r="AA2287" s="152" t="str">
        <f t="shared" si="1060"/>
        <v/>
      </c>
      <c r="AB2287" s="152" t="str">
        <f t="shared" si="1061"/>
        <v/>
      </c>
      <c r="AC2287" s="154" t="str">
        <f t="shared" si="1072"/>
        <v/>
      </c>
      <c r="AD2287" s="154" t="str">
        <f t="shared" si="1073"/>
        <v/>
      </c>
      <c r="AE2287" s="3" t="str">
        <f t="shared" si="1074"/>
        <v/>
      </c>
      <c r="AF2287" s="3" t="str">
        <f t="shared" si="1075"/>
        <v/>
      </c>
      <c r="AG2287" s="3" t="str">
        <f t="shared" si="1076"/>
        <v/>
      </c>
      <c r="AH2287" s="4" t="str">
        <f t="shared" si="1077"/>
        <v/>
      </c>
      <c r="AI2287" s="75" t="str">
        <f t="shared" si="1078"/>
        <v/>
      </c>
      <c r="AJ2287" s="75" t="str">
        <f t="shared" si="1079"/>
        <v/>
      </c>
    </row>
    <row r="2288" spans="1:36">
      <c r="A2288" s="41" t="str">
        <f t="shared" si="1062"/>
        <v/>
      </c>
      <c r="B2288" s="150" t="str">
        <f>IF(ISNUMBER(A2288),INDEX('MetaTrader Import'!$H$13:$J$5893,TRUNC(((A2288-$A$39+1)-1)/3)+1,MOD((A2288-$A$39+1)-1,3)+1),"")</f>
        <v/>
      </c>
      <c r="C2288" s="43" t="str">
        <f t="shared" si="1063"/>
        <v/>
      </c>
      <c r="D2288" s="43" t="str">
        <f t="shared" ca="1" si="1053"/>
        <v/>
      </c>
      <c r="E2288" s="43" t="str">
        <f t="shared" si="1064"/>
        <v/>
      </c>
      <c r="F2288" s="43" t="str">
        <f t="shared" si="1065"/>
        <v/>
      </c>
      <c r="G2288" s="43" t="str">
        <f>IF(A2288&lt;&gt;"",IF(A2288&lt;Data!$G$11*0.25,$C$13/$G$32,IF(A2288&gt;Data!$G$11*0.25,$C$13,$C$13*10)),"")</f>
        <v/>
      </c>
      <c r="H2288" s="43" t="str">
        <f>IF(A2288&lt;&gt;"",IF(Data!$G$9="constant",$C$13,IF(Data!$G$9="squeeze",G2288,F2288)),"")</f>
        <v/>
      </c>
      <c r="I2288" s="38" t="str">
        <f ca="1">IF(ISNUMBER(A2288),NORMINV(RAND(),0,IF(AND(Data!$G$9="squeeze",A2288&lt;Data!$G$11*0.25),$H$32,1)*$C$30*$C$13)*($C$14*$C$12),"")</f>
        <v/>
      </c>
      <c r="J2288" s="42" t="str">
        <f ca="1">IFERROR(IF(Data!$C$6="Real",B2288,I2288+J2287+($C$14*$C$12)*(NORMINV(RAND(),$C$15,CHOOSE($G$13,$C$13,F2288,G2288)))),"")</f>
        <v/>
      </c>
      <c r="K2288" s="88" t="str">
        <f>IF(ISNUMBER(A2288), IF($G$16="fixed",$G$17,MIN(H2288*Data!$C$7*$C$16*0.5,$C$17*Data!$C$7))*$C$12,"")</f>
        <v/>
      </c>
      <c r="L2288" s="42" t="str">
        <f t="shared" ca="1" si="1080"/>
        <v/>
      </c>
      <c r="M2288" s="44" t="str">
        <f t="shared" ca="1" si="1081"/>
        <v/>
      </c>
      <c r="N2288" s="44" t="str">
        <f t="shared" ca="1" si="1082"/>
        <v/>
      </c>
      <c r="O2288" s="108" t="str">
        <f t="shared" si="1066"/>
        <v/>
      </c>
      <c r="P2288" s="102" t="str">
        <f t="shared" si="1067"/>
        <v/>
      </c>
      <c r="Q2288" s="102" t="str">
        <f t="shared" si="1068"/>
        <v/>
      </c>
      <c r="R2288" s="120" t="str">
        <f t="shared" si="1069"/>
        <v/>
      </c>
      <c r="S2288" s="54" t="str">
        <f t="shared" si="1070"/>
        <v/>
      </c>
      <c r="T2288" s="5" t="str">
        <f t="shared" si="1071"/>
        <v/>
      </c>
      <c r="U2288" s="152" t="str">
        <f t="shared" si="1054"/>
        <v/>
      </c>
      <c r="V2288" s="152" t="str">
        <f t="shared" si="1055"/>
        <v/>
      </c>
      <c r="W2288" s="153" t="str">
        <f t="shared" si="1056"/>
        <v/>
      </c>
      <c r="X2288" s="153" t="str">
        <f t="shared" si="1057"/>
        <v/>
      </c>
      <c r="Y2288" s="153" t="str">
        <f t="shared" si="1058"/>
        <v/>
      </c>
      <c r="Z2288" s="153" t="str">
        <f t="shared" si="1059"/>
        <v/>
      </c>
      <c r="AA2288" s="152" t="str">
        <f t="shared" si="1060"/>
        <v/>
      </c>
      <c r="AB2288" s="152" t="str">
        <f t="shared" si="1061"/>
        <v/>
      </c>
      <c r="AC2288" s="154" t="str">
        <f t="shared" si="1072"/>
        <v/>
      </c>
      <c r="AD2288" s="154" t="str">
        <f t="shared" si="1073"/>
        <v/>
      </c>
      <c r="AE2288" s="3" t="str">
        <f t="shared" si="1074"/>
        <v/>
      </c>
      <c r="AF2288" s="3" t="str">
        <f t="shared" si="1075"/>
        <v/>
      </c>
      <c r="AG2288" s="3" t="str">
        <f t="shared" si="1076"/>
        <v/>
      </c>
      <c r="AH2288" s="4" t="str">
        <f t="shared" si="1077"/>
        <v/>
      </c>
      <c r="AI2288" s="75" t="str">
        <f t="shared" si="1078"/>
        <v/>
      </c>
      <c r="AJ2288" s="75" t="str">
        <f t="shared" si="1079"/>
        <v/>
      </c>
    </row>
    <row r="2289" spans="1:36">
      <c r="A2289" s="41" t="str">
        <f t="shared" si="1062"/>
        <v/>
      </c>
      <c r="B2289" s="150" t="str">
        <f>IF(ISNUMBER(A2289),INDEX('MetaTrader Import'!$H$13:$J$5893,TRUNC(((A2289-$A$39+1)-1)/3)+1,MOD((A2289-$A$39+1)-1,3)+1),"")</f>
        <v/>
      </c>
      <c r="C2289" s="43" t="str">
        <f t="shared" si="1063"/>
        <v/>
      </c>
      <c r="D2289" s="43" t="str">
        <f t="shared" ca="1" si="1053"/>
        <v/>
      </c>
      <c r="E2289" s="43" t="str">
        <f t="shared" si="1064"/>
        <v/>
      </c>
      <c r="F2289" s="43" t="str">
        <f t="shared" si="1065"/>
        <v/>
      </c>
      <c r="G2289" s="43" t="str">
        <f>IF(A2289&lt;&gt;"",IF(A2289&lt;Data!$G$11*0.25,$C$13/$G$32,IF(A2289&gt;Data!$G$11*0.25,$C$13,$C$13*10)),"")</f>
        <v/>
      </c>
      <c r="H2289" s="43" t="str">
        <f>IF(A2289&lt;&gt;"",IF(Data!$G$9="constant",$C$13,IF(Data!$G$9="squeeze",G2289,F2289)),"")</f>
        <v/>
      </c>
      <c r="I2289" s="38" t="str">
        <f ca="1">IF(ISNUMBER(A2289),NORMINV(RAND(),0,IF(AND(Data!$G$9="squeeze",A2289&lt;Data!$G$11*0.25),$H$32,1)*$C$30*$C$13)*($C$14*$C$12),"")</f>
        <v/>
      </c>
      <c r="J2289" s="42" t="str">
        <f ca="1">IFERROR(IF(Data!$C$6="Real",B2289,I2289+J2288+($C$14*$C$12)*(NORMINV(RAND(),$C$15,CHOOSE($G$13,$C$13,F2289,G2289)))),"")</f>
        <v/>
      </c>
      <c r="K2289" s="88" t="str">
        <f>IF(ISNUMBER(A2289), IF($G$16="fixed",$G$17,MIN(H2289*Data!$C$7*$C$16*0.5,$C$17*Data!$C$7))*$C$12,"")</f>
        <v/>
      </c>
      <c r="L2289" s="42" t="str">
        <f t="shared" ca="1" si="1080"/>
        <v/>
      </c>
      <c r="M2289" s="44" t="str">
        <f t="shared" ca="1" si="1081"/>
        <v/>
      </c>
      <c r="N2289" s="44" t="str">
        <f t="shared" ca="1" si="1082"/>
        <v/>
      </c>
      <c r="O2289" s="108" t="str">
        <f t="shared" si="1066"/>
        <v/>
      </c>
      <c r="P2289" s="102" t="str">
        <f t="shared" si="1067"/>
        <v/>
      </c>
      <c r="Q2289" s="102" t="str">
        <f t="shared" si="1068"/>
        <v/>
      </c>
      <c r="R2289" s="120" t="str">
        <f t="shared" si="1069"/>
        <v/>
      </c>
      <c r="S2289" s="54" t="str">
        <f t="shared" si="1070"/>
        <v/>
      </c>
      <c r="T2289" s="5" t="str">
        <f t="shared" si="1071"/>
        <v/>
      </c>
      <c r="U2289" s="152" t="str">
        <f t="shared" si="1054"/>
        <v/>
      </c>
      <c r="V2289" s="152" t="str">
        <f t="shared" si="1055"/>
        <v/>
      </c>
      <c r="W2289" s="153" t="str">
        <f t="shared" si="1056"/>
        <v/>
      </c>
      <c r="X2289" s="153" t="str">
        <f t="shared" si="1057"/>
        <v/>
      </c>
      <c r="Y2289" s="153" t="str">
        <f t="shared" si="1058"/>
        <v/>
      </c>
      <c r="Z2289" s="153" t="str">
        <f t="shared" si="1059"/>
        <v/>
      </c>
      <c r="AA2289" s="152" t="str">
        <f t="shared" si="1060"/>
        <v/>
      </c>
      <c r="AB2289" s="152" t="str">
        <f t="shared" si="1061"/>
        <v/>
      </c>
      <c r="AC2289" s="154" t="str">
        <f t="shared" si="1072"/>
        <v/>
      </c>
      <c r="AD2289" s="154" t="str">
        <f t="shared" si="1073"/>
        <v/>
      </c>
      <c r="AE2289" s="3" t="str">
        <f t="shared" si="1074"/>
        <v/>
      </c>
      <c r="AF2289" s="3" t="str">
        <f t="shared" si="1075"/>
        <v/>
      </c>
      <c r="AG2289" s="3" t="str">
        <f t="shared" si="1076"/>
        <v/>
      </c>
      <c r="AH2289" s="4" t="str">
        <f t="shared" si="1077"/>
        <v/>
      </c>
      <c r="AI2289" s="75" t="str">
        <f t="shared" si="1078"/>
        <v/>
      </c>
      <c r="AJ2289" s="75" t="str">
        <f t="shared" si="1079"/>
        <v/>
      </c>
    </row>
    <row r="2290" spans="1:36">
      <c r="A2290" s="41" t="str">
        <f t="shared" si="1062"/>
        <v/>
      </c>
      <c r="B2290" s="150" t="str">
        <f>IF(ISNUMBER(A2290),INDEX('MetaTrader Import'!$H$13:$J$5893,TRUNC(((A2290-$A$39+1)-1)/3)+1,MOD((A2290-$A$39+1)-1,3)+1),"")</f>
        <v/>
      </c>
      <c r="C2290" s="43" t="str">
        <f t="shared" si="1063"/>
        <v/>
      </c>
      <c r="D2290" s="43" t="str">
        <f t="shared" ca="1" si="1053"/>
        <v/>
      </c>
      <c r="E2290" s="43" t="str">
        <f t="shared" si="1064"/>
        <v/>
      </c>
      <c r="F2290" s="43" t="str">
        <f t="shared" si="1065"/>
        <v/>
      </c>
      <c r="G2290" s="43" t="str">
        <f>IF(A2290&lt;&gt;"",IF(A2290&lt;Data!$G$11*0.25,$C$13/$G$32,IF(A2290&gt;Data!$G$11*0.25,$C$13,$C$13*10)),"")</f>
        <v/>
      </c>
      <c r="H2290" s="43" t="str">
        <f>IF(A2290&lt;&gt;"",IF(Data!$G$9="constant",$C$13,IF(Data!$G$9="squeeze",G2290,F2290)),"")</f>
        <v/>
      </c>
      <c r="I2290" s="38" t="str">
        <f ca="1">IF(ISNUMBER(A2290),NORMINV(RAND(),0,IF(AND(Data!$G$9="squeeze",A2290&lt;Data!$G$11*0.25),$H$32,1)*$C$30*$C$13)*($C$14*$C$12),"")</f>
        <v/>
      </c>
      <c r="J2290" s="42" t="str">
        <f ca="1">IFERROR(IF(Data!$C$6="Real",B2290,I2290+J2289+($C$14*$C$12)*(NORMINV(RAND(),$C$15,CHOOSE($G$13,$C$13,F2290,G2290)))),"")</f>
        <v/>
      </c>
      <c r="K2290" s="88" t="str">
        <f>IF(ISNUMBER(A2290), IF($G$16="fixed",$G$17,MIN(H2290*Data!$C$7*$C$16*0.5,$C$17*Data!$C$7))*$C$12,"")</f>
        <v/>
      </c>
      <c r="L2290" s="42" t="str">
        <f t="shared" ca="1" si="1080"/>
        <v/>
      </c>
      <c r="M2290" s="44" t="str">
        <f t="shared" ca="1" si="1081"/>
        <v/>
      </c>
      <c r="N2290" s="44" t="str">
        <f t="shared" ca="1" si="1082"/>
        <v/>
      </c>
      <c r="O2290" s="108" t="str">
        <f t="shared" si="1066"/>
        <v/>
      </c>
      <c r="P2290" s="102" t="str">
        <f t="shared" si="1067"/>
        <v/>
      </c>
      <c r="Q2290" s="102" t="str">
        <f t="shared" si="1068"/>
        <v/>
      </c>
      <c r="R2290" s="120" t="str">
        <f t="shared" si="1069"/>
        <v/>
      </c>
      <c r="S2290" s="54" t="str">
        <f t="shared" si="1070"/>
        <v/>
      </c>
      <c r="T2290" s="5" t="str">
        <f t="shared" si="1071"/>
        <v/>
      </c>
      <c r="U2290" s="152" t="str">
        <f t="shared" si="1054"/>
        <v/>
      </c>
      <c r="V2290" s="152" t="str">
        <f t="shared" si="1055"/>
        <v/>
      </c>
      <c r="W2290" s="153" t="str">
        <f t="shared" si="1056"/>
        <v/>
      </c>
      <c r="X2290" s="153" t="str">
        <f t="shared" si="1057"/>
        <v/>
      </c>
      <c r="Y2290" s="153" t="str">
        <f t="shared" si="1058"/>
        <v/>
      </c>
      <c r="Z2290" s="153" t="str">
        <f t="shared" si="1059"/>
        <v/>
      </c>
      <c r="AA2290" s="152" t="str">
        <f t="shared" si="1060"/>
        <v/>
      </c>
      <c r="AB2290" s="152" t="str">
        <f t="shared" si="1061"/>
        <v/>
      </c>
      <c r="AC2290" s="154" t="str">
        <f t="shared" si="1072"/>
        <v/>
      </c>
      <c r="AD2290" s="154" t="str">
        <f t="shared" si="1073"/>
        <v/>
      </c>
      <c r="AE2290" s="3" t="str">
        <f t="shared" si="1074"/>
        <v/>
      </c>
      <c r="AF2290" s="3" t="str">
        <f t="shared" si="1075"/>
        <v/>
      </c>
      <c r="AG2290" s="3" t="str">
        <f t="shared" si="1076"/>
        <v/>
      </c>
      <c r="AH2290" s="4" t="str">
        <f t="shared" si="1077"/>
        <v/>
      </c>
      <c r="AI2290" s="75" t="str">
        <f t="shared" si="1078"/>
        <v/>
      </c>
      <c r="AJ2290" s="75" t="str">
        <f t="shared" si="1079"/>
        <v/>
      </c>
    </row>
    <row r="2291" spans="1:36">
      <c r="A2291" s="41" t="str">
        <f t="shared" si="1062"/>
        <v/>
      </c>
      <c r="B2291" s="150" t="str">
        <f>IF(ISNUMBER(A2291),INDEX('MetaTrader Import'!$H$13:$J$5893,TRUNC(((A2291-$A$39+1)-1)/3)+1,MOD((A2291-$A$39+1)-1,3)+1),"")</f>
        <v/>
      </c>
      <c r="C2291" s="43" t="str">
        <f t="shared" si="1063"/>
        <v/>
      </c>
      <c r="D2291" s="43" t="str">
        <f t="shared" ca="1" si="1053"/>
        <v/>
      </c>
      <c r="E2291" s="43" t="str">
        <f t="shared" si="1064"/>
        <v/>
      </c>
      <c r="F2291" s="43" t="str">
        <f t="shared" si="1065"/>
        <v/>
      </c>
      <c r="G2291" s="43" t="str">
        <f>IF(A2291&lt;&gt;"",IF(A2291&lt;Data!$G$11*0.25,$C$13/$G$32,IF(A2291&gt;Data!$G$11*0.25,$C$13,$C$13*10)),"")</f>
        <v/>
      </c>
      <c r="H2291" s="43" t="str">
        <f>IF(A2291&lt;&gt;"",IF(Data!$G$9="constant",$C$13,IF(Data!$G$9="squeeze",G2291,F2291)),"")</f>
        <v/>
      </c>
      <c r="I2291" s="38" t="str">
        <f ca="1">IF(ISNUMBER(A2291),NORMINV(RAND(),0,IF(AND(Data!$G$9="squeeze",A2291&lt;Data!$G$11*0.25),$H$32,1)*$C$30*$C$13)*($C$14*$C$12),"")</f>
        <v/>
      </c>
      <c r="J2291" s="42" t="str">
        <f ca="1">IFERROR(IF(Data!$C$6="Real",B2291,I2291+J2290+($C$14*$C$12)*(NORMINV(RAND(),$C$15,CHOOSE($G$13,$C$13,F2291,G2291)))),"")</f>
        <v/>
      </c>
      <c r="K2291" s="88" t="str">
        <f>IF(ISNUMBER(A2291), IF($G$16="fixed",$G$17,MIN(H2291*Data!$C$7*$C$16*0.5,$C$17*Data!$C$7))*$C$12,"")</f>
        <v/>
      </c>
      <c r="L2291" s="42" t="str">
        <f t="shared" ca="1" si="1080"/>
        <v/>
      </c>
      <c r="M2291" s="44" t="str">
        <f t="shared" ca="1" si="1081"/>
        <v/>
      </c>
      <c r="N2291" s="44" t="str">
        <f t="shared" ca="1" si="1082"/>
        <v/>
      </c>
      <c r="O2291" s="108" t="str">
        <f t="shared" si="1066"/>
        <v/>
      </c>
      <c r="P2291" s="102" t="str">
        <f t="shared" si="1067"/>
        <v/>
      </c>
      <c r="Q2291" s="102" t="str">
        <f t="shared" si="1068"/>
        <v/>
      </c>
      <c r="R2291" s="120" t="str">
        <f t="shared" si="1069"/>
        <v/>
      </c>
      <c r="S2291" s="54" t="str">
        <f t="shared" si="1070"/>
        <v/>
      </c>
      <c r="T2291" s="5" t="str">
        <f t="shared" si="1071"/>
        <v/>
      </c>
      <c r="U2291" s="152" t="str">
        <f t="shared" si="1054"/>
        <v/>
      </c>
      <c r="V2291" s="152" t="str">
        <f t="shared" si="1055"/>
        <v/>
      </c>
      <c r="W2291" s="153" t="str">
        <f t="shared" si="1056"/>
        <v/>
      </c>
      <c r="X2291" s="153" t="str">
        <f t="shared" si="1057"/>
        <v/>
      </c>
      <c r="Y2291" s="153" t="str">
        <f t="shared" si="1058"/>
        <v/>
      </c>
      <c r="Z2291" s="153" t="str">
        <f t="shared" si="1059"/>
        <v/>
      </c>
      <c r="AA2291" s="152" t="str">
        <f t="shared" si="1060"/>
        <v/>
      </c>
      <c r="AB2291" s="152" t="str">
        <f t="shared" si="1061"/>
        <v/>
      </c>
      <c r="AC2291" s="154" t="str">
        <f t="shared" si="1072"/>
        <v/>
      </c>
      <c r="AD2291" s="154" t="str">
        <f t="shared" si="1073"/>
        <v/>
      </c>
      <c r="AE2291" s="3" t="str">
        <f t="shared" si="1074"/>
        <v/>
      </c>
      <c r="AF2291" s="3" t="str">
        <f t="shared" si="1075"/>
        <v/>
      </c>
      <c r="AG2291" s="3" t="str">
        <f t="shared" si="1076"/>
        <v/>
      </c>
      <c r="AH2291" s="4" t="str">
        <f t="shared" si="1077"/>
        <v/>
      </c>
      <c r="AI2291" s="75" t="str">
        <f t="shared" si="1078"/>
        <v/>
      </c>
      <c r="AJ2291" s="75" t="str">
        <f t="shared" si="1079"/>
        <v/>
      </c>
    </row>
    <row r="2292" spans="1:36">
      <c r="A2292" s="41" t="str">
        <f t="shared" si="1062"/>
        <v/>
      </c>
      <c r="B2292" s="150" t="str">
        <f>IF(ISNUMBER(A2292),INDEX('MetaTrader Import'!$H$13:$J$5893,TRUNC(((A2292-$A$39+1)-1)/3)+1,MOD((A2292-$A$39+1)-1,3)+1),"")</f>
        <v/>
      </c>
      <c r="C2292" s="43" t="str">
        <f t="shared" si="1063"/>
        <v/>
      </c>
      <c r="D2292" s="43" t="str">
        <f t="shared" ca="1" si="1053"/>
        <v/>
      </c>
      <c r="E2292" s="43" t="str">
        <f t="shared" si="1064"/>
        <v/>
      </c>
      <c r="F2292" s="43" t="str">
        <f t="shared" si="1065"/>
        <v/>
      </c>
      <c r="G2292" s="43" t="str">
        <f>IF(A2292&lt;&gt;"",IF(A2292&lt;Data!$G$11*0.25,$C$13/$G$32,IF(A2292&gt;Data!$G$11*0.25,$C$13,$C$13*10)),"")</f>
        <v/>
      </c>
      <c r="H2292" s="43" t="str">
        <f>IF(A2292&lt;&gt;"",IF(Data!$G$9="constant",$C$13,IF(Data!$G$9="squeeze",G2292,F2292)),"")</f>
        <v/>
      </c>
      <c r="I2292" s="38" t="str">
        <f ca="1">IF(ISNUMBER(A2292),NORMINV(RAND(),0,IF(AND(Data!$G$9="squeeze",A2292&lt;Data!$G$11*0.25),$H$32,1)*$C$30*$C$13)*($C$14*$C$12),"")</f>
        <v/>
      </c>
      <c r="J2292" s="42" t="str">
        <f ca="1">IFERROR(IF(Data!$C$6="Real",B2292,I2292+J2291+($C$14*$C$12)*(NORMINV(RAND(),$C$15,CHOOSE($G$13,$C$13,F2292,G2292)))),"")</f>
        <v/>
      </c>
      <c r="K2292" s="88" t="str">
        <f>IF(ISNUMBER(A2292), IF($G$16="fixed",$G$17,MIN(H2292*Data!$C$7*$C$16*0.5,$C$17*Data!$C$7))*$C$12,"")</f>
        <v/>
      </c>
      <c r="L2292" s="42" t="str">
        <f t="shared" ca="1" si="1080"/>
        <v/>
      </c>
      <c r="M2292" s="44" t="str">
        <f t="shared" ca="1" si="1081"/>
        <v/>
      </c>
      <c r="N2292" s="44" t="str">
        <f t="shared" ca="1" si="1082"/>
        <v/>
      </c>
      <c r="O2292" s="108" t="str">
        <f t="shared" si="1066"/>
        <v/>
      </c>
      <c r="P2292" s="102" t="str">
        <f t="shared" si="1067"/>
        <v/>
      </c>
      <c r="Q2292" s="102" t="str">
        <f t="shared" si="1068"/>
        <v/>
      </c>
      <c r="R2292" s="120" t="str">
        <f t="shared" si="1069"/>
        <v/>
      </c>
      <c r="S2292" s="54" t="str">
        <f t="shared" si="1070"/>
        <v/>
      </c>
      <c r="T2292" s="5" t="str">
        <f t="shared" si="1071"/>
        <v/>
      </c>
      <c r="U2292" s="152" t="str">
        <f t="shared" si="1054"/>
        <v/>
      </c>
      <c r="V2292" s="152" t="str">
        <f t="shared" si="1055"/>
        <v/>
      </c>
      <c r="W2292" s="153" t="str">
        <f t="shared" si="1056"/>
        <v/>
      </c>
      <c r="X2292" s="153" t="str">
        <f t="shared" si="1057"/>
        <v/>
      </c>
      <c r="Y2292" s="153" t="str">
        <f t="shared" si="1058"/>
        <v/>
      </c>
      <c r="Z2292" s="153" t="str">
        <f t="shared" si="1059"/>
        <v/>
      </c>
      <c r="AA2292" s="152" t="str">
        <f t="shared" si="1060"/>
        <v/>
      </c>
      <c r="AB2292" s="152" t="str">
        <f t="shared" si="1061"/>
        <v/>
      </c>
      <c r="AC2292" s="154" t="str">
        <f t="shared" si="1072"/>
        <v/>
      </c>
      <c r="AD2292" s="154" t="str">
        <f t="shared" si="1073"/>
        <v/>
      </c>
      <c r="AE2292" s="3" t="str">
        <f t="shared" si="1074"/>
        <v/>
      </c>
      <c r="AF2292" s="3" t="str">
        <f t="shared" si="1075"/>
        <v/>
      </c>
      <c r="AG2292" s="3" t="str">
        <f t="shared" si="1076"/>
        <v/>
      </c>
      <c r="AH2292" s="4" t="str">
        <f t="shared" si="1077"/>
        <v/>
      </c>
      <c r="AI2292" s="75" t="str">
        <f t="shared" si="1078"/>
        <v/>
      </c>
      <c r="AJ2292" s="75" t="str">
        <f t="shared" si="1079"/>
        <v/>
      </c>
    </row>
    <row r="2293" spans="1:36">
      <c r="A2293" s="41" t="str">
        <f t="shared" si="1062"/>
        <v/>
      </c>
      <c r="B2293" s="150" t="str">
        <f>IF(ISNUMBER(A2293),INDEX('MetaTrader Import'!$H$13:$J$5893,TRUNC(((A2293-$A$39+1)-1)/3)+1,MOD((A2293-$A$39+1)-1,3)+1),"")</f>
        <v/>
      </c>
      <c r="C2293" s="43" t="str">
        <f t="shared" si="1063"/>
        <v/>
      </c>
      <c r="D2293" s="43" t="str">
        <f t="shared" ca="1" si="1053"/>
        <v/>
      </c>
      <c r="E2293" s="43" t="str">
        <f t="shared" si="1064"/>
        <v/>
      </c>
      <c r="F2293" s="43" t="str">
        <f t="shared" si="1065"/>
        <v/>
      </c>
      <c r="G2293" s="43" t="str">
        <f>IF(A2293&lt;&gt;"",IF(A2293&lt;Data!$G$11*0.25,$C$13/$G$32,IF(A2293&gt;Data!$G$11*0.25,$C$13,$C$13*10)),"")</f>
        <v/>
      </c>
      <c r="H2293" s="43" t="str">
        <f>IF(A2293&lt;&gt;"",IF(Data!$G$9="constant",$C$13,IF(Data!$G$9="squeeze",G2293,F2293)),"")</f>
        <v/>
      </c>
      <c r="I2293" s="38" t="str">
        <f ca="1">IF(ISNUMBER(A2293),NORMINV(RAND(),0,IF(AND(Data!$G$9="squeeze",A2293&lt;Data!$G$11*0.25),$H$32,1)*$C$30*$C$13)*($C$14*$C$12),"")</f>
        <v/>
      </c>
      <c r="J2293" s="42" t="str">
        <f ca="1">IFERROR(IF(Data!$C$6="Real",B2293,I2293+J2292+($C$14*$C$12)*(NORMINV(RAND(),$C$15,CHOOSE($G$13,$C$13,F2293,G2293)))),"")</f>
        <v/>
      </c>
      <c r="K2293" s="88" t="str">
        <f>IF(ISNUMBER(A2293), IF($G$16="fixed",$G$17,MIN(H2293*Data!$C$7*$C$16*0.5,$C$17*Data!$C$7))*$C$12,"")</f>
        <v/>
      </c>
      <c r="L2293" s="42" t="str">
        <f t="shared" ca="1" si="1080"/>
        <v/>
      </c>
      <c r="M2293" s="44" t="str">
        <f t="shared" ca="1" si="1081"/>
        <v/>
      </c>
      <c r="N2293" s="44" t="str">
        <f t="shared" ca="1" si="1082"/>
        <v/>
      </c>
      <c r="O2293" s="108" t="str">
        <f t="shared" si="1066"/>
        <v/>
      </c>
      <c r="P2293" s="102" t="str">
        <f t="shared" si="1067"/>
        <v/>
      </c>
      <c r="Q2293" s="102" t="str">
        <f t="shared" si="1068"/>
        <v/>
      </c>
      <c r="R2293" s="120" t="str">
        <f t="shared" si="1069"/>
        <v/>
      </c>
      <c r="S2293" s="54" t="str">
        <f t="shared" si="1070"/>
        <v/>
      </c>
      <c r="T2293" s="5" t="str">
        <f t="shared" si="1071"/>
        <v/>
      </c>
      <c r="U2293" s="152" t="str">
        <f t="shared" si="1054"/>
        <v/>
      </c>
      <c r="V2293" s="152" t="str">
        <f t="shared" si="1055"/>
        <v/>
      </c>
      <c r="W2293" s="153" t="str">
        <f t="shared" si="1056"/>
        <v/>
      </c>
      <c r="X2293" s="153" t="str">
        <f t="shared" si="1057"/>
        <v/>
      </c>
      <c r="Y2293" s="153" t="str">
        <f t="shared" si="1058"/>
        <v/>
      </c>
      <c r="Z2293" s="153" t="str">
        <f t="shared" si="1059"/>
        <v/>
      </c>
      <c r="AA2293" s="152" t="str">
        <f t="shared" si="1060"/>
        <v/>
      </c>
      <c r="AB2293" s="152" t="str">
        <f t="shared" si="1061"/>
        <v/>
      </c>
      <c r="AC2293" s="154" t="str">
        <f t="shared" si="1072"/>
        <v/>
      </c>
      <c r="AD2293" s="154" t="str">
        <f t="shared" si="1073"/>
        <v/>
      </c>
      <c r="AE2293" s="3" t="str">
        <f t="shared" si="1074"/>
        <v/>
      </c>
      <c r="AF2293" s="3" t="str">
        <f t="shared" si="1075"/>
        <v/>
      </c>
      <c r="AG2293" s="3" t="str">
        <f t="shared" si="1076"/>
        <v/>
      </c>
      <c r="AH2293" s="4" t="str">
        <f t="shared" si="1077"/>
        <v/>
      </c>
      <c r="AI2293" s="75" t="str">
        <f t="shared" si="1078"/>
        <v/>
      </c>
      <c r="AJ2293" s="75" t="str">
        <f t="shared" si="1079"/>
        <v/>
      </c>
    </row>
    <row r="2294" spans="1:36">
      <c r="A2294" s="41" t="str">
        <f t="shared" si="1062"/>
        <v/>
      </c>
      <c r="B2294" s="150" t="str">
        <f>IF(ISNUMBER(A2294),INDEX('MetaTrader Import'!$H$13:$J$5893,TRUNC(((A2294-$A$39+1)-1)/3)+1,MOD((A2294-$A$39+1)-1,3)+1),"")</f>
        <v/>
      </c>
      <c r="C2294" s="43" t="str">
        <f t="shared" si="1063"/>
        <v/>
      </c>
      <c r="D2294" s="43" t="str">
        <f t="shared" ca="1" si="1053"/>
        <v/>
      </c>
      <c r="E2294" s="43" t="str">
        <f t="shared" si="1064"/>
        <v/>
      </c>
      <c r="F2294" s="43" t="str">
        <f t="shared" si="1065"/>
        <v/>
      </c>
      <c r="G2294" s="43" t="str">
        <f>IF(A2294&lt;&gt;"",IF(A2294&lt;Data!$G$11*0.25,$C$13/$G$32,IF(A2294&gt;Data!$G$11*0.25,$C$13,$C$13*10)),"")</f>
        <v/>
      </c>
      <c r="H2294" s="43" t="str">
        <f>IF(A2294&lt;&gt;"",IF(Data!$G$9="constant",$C$13,IF(Data!$G$9="squeeze",G2294,F2294)),"")</f>
        <v/>
      </c>
      <c r="I2294" s="38" t="str">
        <f ca="1">IF(ISNUMBER(A2294),NORMINV(RAND(),0,IF(AND(Data!$G$9="squeeze",A2294&lt;Data!$G$11*0.25),$H$32,1)*$C$30*$C$13)*($C$14*$C$12),"")</f>
        <v/>
      </c>
      <c r="J2294" s="42" t="str">
        <f ca="1">IFERROR(IF(Data!$C$6="Real",B2294,I2294+J2293+($C$14*$C$12)*(NORMINV(RAND(),$C$15,CHOOSE($G$13,$C$13,F2294,G2294)))),"")</f>
        <v/>
      </c>
      <c r="K2294" s="88" t="str">
        <f>IF(ISNUMBER(A2294), IF($G$16="fixed",$G$17,MIN(H2294*Data!$C$7*$C$16*0.5,$C$17*Data!$C$7))*$C$12,"")</f>
        <v/>
      </c>
      <c r="L2294" s="42" t="str">
        <f t="shared" ca="1" si="1080"/>
        <v/>
      </c>
      <c r="M2294" s="44" t="str">
        <f t="shared" ca="1" si="1081"/>
        <v/>
      </c>
      <c r="N2294" s="44" t="str">
        <f t="shared" ca="1" si="1082"/>
        <v/>
      </c>
      <c r="O2294" s="108" t="str">
        <f t="shared" si="1066"/>
        <v/>
      </c>
      <c r="P2294" s="102" t="str">
        <f t="shared" si="1067"/>
        <v/>
      </c>
      <c r="Q2294" s="102" t="str">
        <f t="shared" si="1068"/>
        <v/>
      </c>
      <c r="R2294" s="120" t="str">
        <f t="shared" si="1069"/>
        <v/>
      </c>
      <c r="S2294" s="54" t="str">
        <f t="shared" si="1070"/>
        <v/>
      </c>
      <c r="T2294" s="5" t="str">
        <f t="shared" si="1071"/>
        <v/>
      </c>
      <c r="U2294" s="152" t="str">
        <f t="shared" si="1054"/>
        <v/>
      </c>
      <c r="V2294" s="152" t="str">
        <f t="shared" si="1055"/>
        <v/>
      </c>
      <c r="W2294" s="153" t="str">
        <f t="shared" si="1056"/>
        <v/>
      </c>
      <c r="X2294" s="153" t="str">
        <f t="shared" si="1057"/>
        <v/>
      </c>
      <c r="Y2294" s="153" t="str">
        <f t="shared" si="1058"/>
        <v/>
      </c>
      <c r="Z2294" s="153" t="str">
        <f t="shared" si="1059"/>
        <v/>
      </c>
      <c r="AA2294" s="152" t="str">
        <f t="shared" si="1060"/>
        <v/>
      </c>
      <c r="AB2294" s="152" t="str">
        <f t="shared" si="1061"/>
        <v/>
      </c>
      <c r="AC2294" s="154" t="str">
        <f t="shared" si="1072"/>
        <v/>
      </c>
      <c r="AD2294" s="154" t="str">
        <f t="shared" si="1073"/>
        <v/>
      </c>
      <c r="AE2294" s="3" t="str">
        <f t="shared" si="1074"/>
        <v/>
      </c>
      <c r="AF2294" s="3" t="str">
        <f t="shared" si="1075"/>
        <v/>
      </c>
      <c r="AG2294" s="3" t="str">
        <f t="shared" si="1076"/>
        <v/>
      </c>
      <c r="AH2294" s="4" t="str">
        <f t="shared" si="1077"/>
        <v/>
      </c>
      <c r="AI2294" s="75" t="str">
        <f t="shared" si="1078"/>
        <v/>
      </c>
      <c r="AJ2294" s="75" t="str">
        <f t="shared" si="1079"/>
        <v/>
      </c>
    </row>
    <row r="2295" spans="1:36">
      <c r="A2295" s="41" t="str">
        <f t="shared" si="1062"/>
        <v/>
      </c>
      <c r="B2295" s="150" t="str">
        <f>IF(ISNUMBER(A2295),INDEX('MetaTrader Import'!$H$13:$J$5893,TRUNC(((A2295-$A$39+1)-1)/3)+1,MOD((A2295-$A$39+1)-1,3)+1),"")</f>
        <v/>
      </c>
      <c r="C2295" s="43" t="str">
        <f t="shared" si="1063"/>
        <v/>
      </c>
      <c r="D2295" s="43" t="str">
        <f t="shared" ca="1" si="1053"/>
        <v/>
      </c>
      <c r="E2295" s="43" t="str">
        <f t="shared" si="1064"/>
        <v/>
      </c>
      <c r="F2295" s="43" t="str">
        <f t="shared" si="1065"/>
        <v/>
      </c>
      <c r="G2295" s="43" t="str">
        <f>IF(A2295&lt;&gt;"",IF(A2295&lt;Data!$G$11*0.25,$C$13/$G$32,IF(A2295&gt;Data!$G$11*0.25,$C$13,$C$13*10)),"")</f>
        <v/>
      </c>
      <c r="H2295" s="43" t="str">
        <f>IF(A2295&lt;&gt;"",IF(Data!$G$9="constant",$C$13,IF(Data!$G$9="squeeze",G2295,F2295)),"")</f>
        <v/>
      </c>
      <c r="I2295" s="38" t="str">
        <f ca="1">IF(ISNUMBER(A2295),NORMINV(RAND(),0,IF(AND(Data!$G$9="squeeze",A2295&lt;Data!$G$11*0.25),$H$32,1)*$C$30*$C$13)*($C$14*$C$12),"")</f>
        <v/>
      </c>
      <c r="J2295" s="42" t="str">
        <f ca="1">IFERROR(IF(Data!$C$6="Real",B2295,I2295+J2294+($C$14*$C$12)*(NORMINV(RAND(),$C$15,CHOOSE($G$13,$C$13,F2295,G2295)))),"")</f>
        <v/>
      </c>
      <c r="K2295" s="88" t="str">
        <f>IF(ISNUMBER(A2295), IF($G$16="fixed",$G$17,MIN(H2295*Data!$C$7*$C$16*0.5,$C$17*Data!$C$7))*$C$12,"")</f>
        <v/>
      </c>
      <c r="L2295" s="42" t="str">
        <f t="shared" ca="1" si="1080"/>
        <v/>
      </c>
      <c r="M2295" s="44" t="str">
        <f t="shared" ca="1" si="1081"/>
        <v/>
      </c>
      <c r="N2295" s="44" t="str">
        <f t="shared" ca="1" si="1082"/>
        <v/>
      </c>
      <c r="O2295" s="108" t="str">
        <f t="shared" si="1066"/>
        <v/>
      </c>
      <c r="P2295" s="102" t="str">
        <f t="shared" si="1067"/>
        <v/>
      </c>
      <c r="Q2295" s="102" t="str">
        <f t="shared" si="1068"/>
        <v/>
      </c>
      <c r="R2295" s="120" t="str">
        <f t="shared" si="1069"/>
        <v/>
      </c>
      <c r="S2295" s="54" t="str">
        <f t="shared" si="1070"/>
        <v/>
      </c>
      <c r="T2295" s="5" t="str">
        <f t="shared" si="1071"/>
        <v/>
      </c>
      <c r="U2295" s="152" t="str">
        <f t="shared" si="1054"/>
        <v/>
      </c>
      <c r="V2295" s="152" t="str">
        <f t="shared" si="1055"/>
        <v/>
      </c>
      <c r="W2295" s="153" t="str">
        <f t="shared" si="1056"/>
        <v/>
      </c>
      <c r="X2295" s="153" t="str">
        <f t="shared" si="1057"/>
        <v/>
      </c>
      <c r="Y2295" s="153" t="str">
        <f t="shared" si="1058"/>
        <v/>
      </c>
      <c r="Z2295" s="153" t="str">
        <f t="shared" si="1059"/>
        <v/>
      </c>
      <c r="AA2295" s="152" t="str">
        <f t="shared" si="1060"/>
        <v/>
      </c>
      <c r="AB2295" s="152" t="str">
        <f t="shared" si="1061"/>
        <v/>
      </c>
      <c r="AC2295" s="154" t="str">
        <f t="shared" si="1072"/>
        <v/>
      </c>
      <c r="AD2295" s="154" t="str">
        <f t="shared" si="1073"/>
        <v/>
      </c>
      <c r="AE2295" s="3" t="str">
        <f t="shared" si="1074"/>
        <v/>
      </c>
      <c r="AF2295" s="3" t="str">
        <f t="shared" si="1075"/>
        <v/>
      </c>
      <c r="AG2295" s="3" t="str">
        <f t="shared" si="1076"/>
        <v/>
      </c>
      <c r="AH2295" s="4" t="str">
        <f t="shared" si="1077"/>
        <v/>
      </c>
      <c r="AI2295" s="75" t="str">
        <f t="shared" si="1078"/>
        <v/>
      </c>
      <c r="AJ2295" s="75" t="str">
        <f t="shared" si="1079"/>
        <v/>
      </c>
    </row>
    <row r="2296" spans="1:36">
      <c r="A2296" s="41" t="str">
        <f t="shared" si="1062"/>
        <v/>
      </c>
      <c r="B2296" s="150" t="str">
        <f>IF(ISNUMBER(A2296),INDEX('MetaTrader Import'!$H$13:$J$5893,TRUNC(((A2296-$A$39+1)-1)/3)+1,MOD((A2296-$A$39+1)-1,3)+1),"")</f>
        <v/>
      </c>
      <c r="C2296" s="43" t="str">
        <f t="shared" si="1063"/>
        <v/>
      </c>
      <c r="D2296" s="43" t="str">
        <f t="shared" ca="1" si="1053"/>
        <v/>
      </c>
      <c r="E2296" s="43" t="str">
        <f t="shared" si="1064"/>
        <v/>
      </c>
      <c r="F2296" s="43" t="str">
        <f t="shared" si="1065"/>
        <v/>
      </c>
      <c r="G2296" s="43" t="str">
        <f>IF(A2296&lt;&gt;"",IF(A2296&lt;Data!$G$11*0.25,$C$13/$G$32,IF(A2296&gt;Data!$G$11*0.25,$C$13,$C$13*10)),"")</f>
        <v/>
      </c>
      <c r="H2296" s="43" t="str">
        <f>IF(A2296&lt;&gt;"",IF(Data!$G$9="constant",$C$13,IF(Data!$G$9="squeeze",G2296,F2296)),"")</f>
        <v/>
      </c>
      <c r="I2296" s="38" t="str">
        <f ca="1">IF(ISNUMBER(A2296),NORMINV(RAND(),0,IF(AND(Data!$G$9="squeeze",A2296&lt;Data!$G$11*0.25),$H$32,1)*$C$30*$C$13)*($C$14*$C$12),"")</f>
        <v/>
      </c>
      <c r="J2296" s="42" t="str">
        <f ca="1">IFERROR(IF(Data!$C$6="Real",B2296,I2296+J2295+($C$14*$C$12)*(NORMINV(RAND(),$C$15,CHOOSE($G$13,$C$13,F2296,G2296)))),"")</f>
        <v/>
      </c>
      <c r="K2296" s="88" t="str">
        <f>IF(ISNUMBER(A2296), IF($G$16="fixed",$G$17,MIN(H2296*Data!$C$7*$C$16*0.5,$C$17*Data!$C$7))*$C$12,"")</f>
        <v/>
      </c>
      <c r="L2296" s="42" t="str">
        <f t="shared" ca="1" si="1080"/>
        <v/>
      </c>
      <c r="M2296" s="44" t="str">
        <f t="shared" ca="1" si="1081"/>
        <v/>
      </c>
      <c r="N2296" s="44" t="str">
        <f t="shared" ca="1" si="1082"/>
        <v/>
      </c>
      <c r="O2296" s="108" t="str">
        <f t="shared" si="1066"/>
        <v/>
      </c>
      <c r="P2296" s="102" t="str">
        <f t="shared" si="1067"/>
        <v/>
      </c>
      <c r="Q2296" s="102" t="str">
        <f t="shared" si="1068"/>
        <v/>
      </c>
      <c r="R2296" s="120" t="str">
        <f t="shared" si="1069"/>
        <v/>
      </c>
      <c r="S2296" s="54" t="str">
        <f t="shared" si="1070"/>
        <v/>
      </c>
      <c r="T2296" s="5" t="str">
        <f t="shared" si="1071"/>
        <v/>
      </c>
      <c r="U2296" s="152" t="str">
        <f t="shared" si="1054"/>
        <v/>
      </c>
      <c r="V2296" s="152" t="str">
        <f t="shared" si="1055"/>
        <v/>
      </c>
      <c r="W2296" s="153" t="str">
        <f t="shared" si="1056"/>
        <v/>
      </c>
      <c r="X2296" s="153" t="str">
        <f t="shared" si="1057"/>
        <v/>
      </c>
      <c r="Y2296" s="153" t="str">
        <f t="shared" si="1058"/>
        <v/>
      </c>
      <c r="Z2296" s="153" t="str">
        <f t="shared" si="1059"/>
        <v/>
      </c>
      <c r="AA2296" s="152" t="str">
        <f t="shared" si="1060"/>
        <v/>
      </c>
      <c r="AB2296" s="152" t="str">
        <f t="shared" si="1061"/>
        <v/>
      </c>
      <c r="AC2296" s="154" t="str">
        <f t="shared" si="1072"/>
        <v/>
      </c>
      <c r="AD2296" s="154" t="str">
        <f t="shared" si="1073"/>
        <v/>
      </c>
      <c r="AE2296" s="3" t="str">
        <f t="shared" si="1074"/>
        <v/>
      </c>
      <c r="AF2296" s="3" t="str">
        <f t="shared" si="1075"/>
        <v/>
      </c>
      <c r="AG2296" s="3" t="str">
        <f t="shared" si="1076"/>
        <v/>
      </c>
      <c r="AH2296" s="4" t="str">
        <f t="shared" si="1077"/>
        <v/>
      </c>
      <c r="AI2296" s="75" t="str">
        <f t="shared" si="1078"/>
        <v/>
      </c>
      <c r="AJ2296" s="75" t="str">
        <f t="shared" si="1079"/>
        <v/>
      </c>
    </row>
    <row r="2297" spans="1:36">
      <c r="A2297" s="41" t="str">
        <f t="shared" si="1062"/>
        <v/>
      </c>
      <c r="B2297" s="150" t="str">
        <f>IF(ISNUMBER(A2297),INDEX('MetaTrader Import'!$H$13:$J$5893,TRUNC(((A2297-$A$39+1)-1)/3)+1,MOD((A2297-$A$39+1)-1,3)+1),"")</f>
        <v/>
      </c>
      <c r="C2297" s="43" t="str">
        <f t="shared" si="1063"/>
        <v/>
      </c>
      <c r="D2297" s="43" t="str">
        <f t="shared" ca="1" si="1053"/>
        <v/>
      </c>
      <c r="E2297" s="43" t="str">
        <f t="shared" si="1064"/>
        <v/>
      </c>
      <c r="F2297" s="43" t="str">
        <f t="shared" si="1065"/>
        <v/>
      </c>
      <c r="G2297" s="43" t="str">
        <f>IF(A2297&lt;&gt;"",IF(A2297&lt;Data!$G$11*0.25,$C$13/$G$32,IF(A2297&gt;Data!$G$11*0.25,$C$13,$C$13*10)),"")</f>
        <v/>
      </c>
      <c r="H2297" s="43" t="str">
        <f>IF(A2297&lt;&gt;"",IF(Data!$G$9="constant",$C$13,IF(Data!$G$9="squeeze",G2297,F2297)),"")</f>
        <v/>
      </c>
      <c r="I2297" s="38" t="str">
        <f ca="1">IF(ISNUMBER(A2297),NORMINV(RAND(),0,IF(AND(Data!$G$9="squeeze",A2297&lt;Data!$G$11*0.25),$H$32,1)*$C$30*$C$13)*($C$14*$C$12),"")</f>
        <v/>
      </c>
      <c r="J2297" s="42" t="str">
        <f ca="1">IFERROR(IF(Data!$C$6="Real",B2297,I2297+J2296+($C$14*$C$12)*(NORMINV(RAND(),$C$15,CHOOSE($G$13,$C$13,F2297,G2297)))),"")</f>
        <v/>
      </c>
      <c r="K2297" s="88" t="str">
        <f>IF(ISNUMBER(A2297), IF($G$16="fixed",$G$17,MIN(H2297*Data!$C$7*$C$16*0.5,$C$17*Data!$C$7))*$C$12,"")</f>
        <v/>
      </c>
      <c r="L2297" s="42" t="str">
        <f t="shared" ca="1" si="1080"/>
        <v/>
      </c>
      <c r="M2297" s="44" t="str">
        <f t="shared" ca="1" si="1081"/>
        <v/>
      </c>
      <c r="N2297" s="44" t="str">
        <f t="shared" ca="1" si="1082"/>
        <v/>
      </c>
      <c r="O2297" s="108" t="str">
        <f t="shared" si="1066"/>
        <v/>
      </c>
      <c r="P2297" s="102" t="str">
        <f t="shared" si="1067"/>
        <v/>
      </c>
      <c r="Q2297" s="102" t="str">
        <f t="shared" si="1068"/>
        <v/>
      </c>
      <c r="R2297" s="120" t="str">
        <f t="shared" si="1069"/>
        <v/>
      </c>
      <c r="S2297" s="54" t="str">
        <f t="shared" si="1070"/>
        <v/>
      </c>
      <c r="T2297" s="5" t="str">
        <f t="shared" si="1071"/>
        <v/>
      </c>
      <c r="U2297" s="152" t="str">
        <f t="shared" si="1054"/>
        <v/>
      </c>
      <c r="V2297" s="152" t="str">
        <f t="shared" si="1055"/>
        <v/>
      </c>
      <c r="W2297" s="153" t="str">
        <f t="shared" si="1056"/>
        <v/>
      </c>
      <c r="X2297" s="153" t="str">
        <f t="shared" si="1057"/>
        <v/>
      </c>
      <c r="Y2297" s="153" t="str">
        <f t="shared" si="1058"/>
        <v/>
      </c>
      <c r="Z2297" s="153" t="str">
        <f t="shared" si="1059"/>
        <v/>
      </c>
      <c r="AA2297" s="152" t="str">
        <f t="shared" si="1060"/>
        <v/>
      </c>
      <c r="AB2297" s="152" t="str">
        <f t="shared" si="1061"/>
        <v/>
      </c>
      <c r="AC2297" s="154" t="str">
        <f t="shared" si="1072"/>
        <v/>
      </c>
      <c r="AD2297" s="154" t="str">
        <f t="shared" si="1073"/>
        <v/>
      </c>
      <c r="AE2297" s="3" t="str">
        <f t="shared" si="1074"/>
        <v/>
      </c>
      <c r="AF2297" s="3" t="str">
        <f t="shared" si="1075"/>
        <v/>
      </c>
      <c r="AG2297" s="3" t="str">
        <f t="shared" si="1076"/>
        <v/>
      </c>
      <c r="AH2297" s="4" t="str">
        <f t="shared" si="1077"/>
        <v/>
      </c>
      <c r="AI2297" s="75" t="str">
        <f t="shared" si="1078"/>
        <v/>
      </c>
      <c r="AJ2297" s="75" t="str">
        <f t="shared" si="1079"/>
        <v/>
      </c>
    </row>
    <row r="2298" spans="1:36">
      <c r="A2298" s="41" t="str">
        <f t="shared" si="1062"/>
        <v/>
      </c>
      <c r="B2298" s="150" t="str">
        <f>IF(ISNUMBER(A2298),INDEX('MetaTrader Import'!$H$13:$J$5893,TRUNC(((A2298-$A$39+1)-1)/3)+1,MOD((A2298-$A$39+1)-1,3)+1),"")</f>
        <v/>
      </c>
      <c r="C2298" s="43" t="str">
        <f t="shared" si="1063"/>
        <v/>
      </c>
      <c r="D2298" s="43" t="str">
        <f t="shared" ca="1" si="1053"/>
        <v/>
      </c>
      <c r="E2298" s="43" t="str">
        <f t="shared" si="1064"/>
        <v/>
      </c>
      <c r="F2298" s="43" t="str">
        <f t="shared" si="1065"/>
        <v/>
      </c>
      <c r="G2298" s="43" t="str">
        <f>IF(A2298&lt;&gt;"",IF(A2298&lt;Data!$G$11*0.25,$C$13/$G$32,IF(A2298&gt;Data!$G$11*0.25,$C$13,$C$13*10)),"")</f>
        <v/>
      </c>
      <c r="H2298" s="43" t="str">
        <f>IF(A2298&lt;&gt;"",IF(Data!$G$9="constant",$C$13,IF(Data!$G$9="squeeze",G2298,F2298)),"")</f>
        <v/>
      </c>
      <c r="I2298" s="38" t="str">
        <f ca="1">IF(ISNUMBER(A2298),NORMINV(RAND(),0,IF(AND(Data!$G$9="squeeze",A2298&lt;Data!$G$11*0.25),$H$32,1)*$C$30*$C$13)*($C$14*$C$12),"")</f>
        <v/>
      </c>
      <c r="J2298" s="42" t="str">
        <f ca="1">IFERROR(IF(Data!$C$6="Real",B2298,I2298+J2297+($C$14*$C$12)*(NORMINV(RAND(),$C$15,CHOOSE($G$13,$C$13,F2298,G2298)))),"")</f>
        <v/>
      </c>
      <c r="K2298" s="88" t="str">
        <f>IF(ISNUMBER(A2298), IF($G$16="fixed",$G$17,MIN(H2298*Data!$C$7*$C$16*0.5,$C$17*Data!$C$7))*$C$12,"")</f>
        <v/>
      </c>
      <c r="L2298" s="42" t="str">
        <f t="shared" ca="1" si="1080"/>
        <v/>
      </c>
      <c r="M2298" s="44" t="str">
        <f t="shared" ca="1" si="1081"/>
        <v/>
      </c>
      <c r="N2298" s="44" t="str">
        <f t="shared" ca="1" si="1082"/>
        <v/>
      </c>
      <c r="O2298" s="108" t="str">
        <f t="shared" si="1066"/>
        <v/>
      </c>
      <c r="P2298" s="102" t="str">
        <f t="shared" si="1067"/>
        <v/>
      </c>
      <c r="Q2298" s="102" t="str">
        <f t="shared" si="1068"/>
        <v/>
      </c>
      <c r="R2298" s="120" t="str">
        <f t="shared" si="1069"/>
        <v/>
      </c>
      <c r="S2298" s="54" t="str">
        <f t="shared" si="1070"/>
        <v/>
      </c>
      <c r="T2298" s="5" t="str">
        <f t="shared" si="1071"/>
        <v/>
      </c>
      <c r="U2298" s="152" t="str">
        <f t="shared" si="1054"/>
        <v/>
      </c>
      <c r="V2298" s="152" t="str">
        <f t="shared" si="1055"/>
        <v/>
      </c>
      <c r="W2298" s="153" t="str">
        <f t="shared" si="1056"/>
        <v/>
      </c>
      <c r="X2298" s="153" t="str">
        <f t="shared" si="1057"/>
        <v/>
      </c>
      <c r="Y2298" s="153" t="str">
        <f t="shared" si="1058"/>
        <v/>
      </c>
      <c r="Z2298" s="153" t="str">
        <f t="shared" si="1059"/>
        <v/>
      </c>
      <c r="AA2298" s="152" t="str">
        <f t="shared" si="1060"/>
        <v/>
      </c>
      <c r="AB2298" s="152" t="str">
        <f t="shared" si="1061"/>
        <v/>
      </c>
      <c r="AC2298" s="154" t="str">
        <f t="shared" si="1072"/>
        <v/>
      </c>
      <c r="AD2298" s="154" t="str">
        <f t="shared" si="1073"/>
        <v/>
      </c>
      <c r="AE2298" s="3" t="str">
        <f t="shared" si="1074"/>
        <v/>
      </c>
      <c r="AF2298" s="3" t="str">
        <f t="shared" si="1075"/>
        <v/>
      </c>
      <c r="AG2298" s="3" t="str">
        <f t="shared" si="1076"/>
        <v/>
      </c>
      <c r="AH2298" s="4" t="str">
        <f t="shared" si="1077"/>
        <v/>
      </c>
      <c r="AI2298" s="75" t="str">
        <f t="shared" si="1078"/>
        <v/>
      </c>
      <c r="AJ2298" s="75" t="str">
        <f t="shared" si="1079"/>
        <v/>
      </c>
    </row>
    <row r="2299" spans="1:36">
      <c r="A2299" s="41" t="str">
        <f t="shared" si="1062"/>
        <v/>
      </c>
      <c r="B2299" s="150" t="str">
        <f>IF(ISNUMBER(A2299),INDEX('MetaTrader Import'!$H$13:$J$5893,TRUNC(((A2299-$A$39+1)-1)/3)+1,MOD((A2299-$A$39+1)-1,3)+1),"")</f>
        <v/>
      </c>
      <c r="C2299" s="43" t="str">
        <f t="shared" si="1063"/>
        <v/>
      </c>
      <c r="D2299" s="43" t="str">
        <f t="shared" ca="1" si="1053"/>
        <v/>
      </c>
      <c r="E2299" s="43" t="str">
        <f t="shared" si="1064"/>
        <v/>
      </c>
      <c r="F2299" s="43" t="str">
        <f t="shared" si="1065"/>
        <v/>
      </c>
      <c r="G2299" s="43" t="str">
        <f>IF(A2299&lt;&gt;"",IF(A2299&lt;Data!$G$11*0.25,$C$13/$G$32,IF(A2299&gt;Data!$G$11*0.25,$C$13,$C$13*10)),"")</f>
        <v/>
      </c>
      <c r="H2299" s="43" t="str">
        <f>IF(A2299&lt;&gt;"",IF(Data!$G$9="constant",$C$13,IF(Data!$G$9="squeeze",G2299,F2299)),"")</f>
        <v/>
      </c>
      <c r="I2299" s="38" t="str">
        <f ca="1">IF(ISNUMBER(A2299),NORMINV(RAND(),0,IF(AND(Data!$G$9="squeeze",A2299&lt;Data!$G$11*0.25),$H$32,1)*$C$30*$C$13)*($C$14*$C$12),"")</f>
        <v/>
      </c>
      <c r="J2299" s="42" t="str">
        <f ca="1">IFERROR(IF(Data!$C$6="Real",B2299,I2299+J2298+($C$14*$C$12)*(NORMINV(RAND(),$C$15,CHOOSE($G$13,$C$13,F2299,G2299)))),"")</f>
        <v/>
      </c>
      <c r="K2299" s="88" t="str">
        <f>IF(ISNUMBER(A2299), IF($G$16="fixed",$G$17,MIN(H2299*Data!$C$7*$C$16*0.5,$C$17*Data!$C$7))*$C$12,"")</f>
        <v/>
      </c>
      <c r="L2299" s="42" t="str">
        <f t="shared" ca="1" si="1080"/>
        <v/>
      </c>
      <c r="M2299" s="44" t="str">
        <f t="shared" ca="1" si="1081"/>
        <v/>
      </c>
      <c r="N2299" s="44" t="str">
        <f t="shared" ca="1" si="1082"/>
        <v/>
      </c>
      <c r="O2299" s="108" t="str">
        <f t="shared" si="1066"/>
        <v/>
      </c>
      <c r="P2299" s="102" t="str">
        <f t="shared" si="1067"/>
        <v/>
      </c>
      <c r="Q2299" s="102" t="str">
        <f t="shared" si="1068"/>
        <v/>
      </c>
      <c r="R2299" s="120" t="str">
        <f t="shared" si="1069"/>
        <v/>
      </c>
      <c r="S2299" s="54" t="str">
        <f t="shared" si="1070"/>
        <v/>
      </c>
      <c r="T2299" s="5" t="str">
        <f t="shared" si="1071"/>
        <v/>
      </c>
      <c r="U2299" s="152" t="str">
        <f t="shared" si="1054"/>
        <v/>
      </c>
      <c r="V2299" s="152" t="str">
        <f t="shared" si="1055"/>
        <v/>
      </c>
      <c r="W2299" s="153" t="str">
        <f t="shared" si="1056"/>
        <v/>
      </c>
      <c r="X2299" s="153" t="str">
        <f t="shared" si="1057"/>
        <v/>
      </c>
      <c r="Y2299" s="153" t="str">
        <f t="shared" si="1058"/>
        <v/>
      </c>
      <c r="Z2299" s="153" t="str">
        <f t="shared" si="1059"/>
        <v/>
      </c>
      <c r="AA2299" s="152" t="str">
        <f t="shared" si="1060"/>
        <v/>
      </c>
      <c r="AB2299" s="152" t="str">
        <f t="shared" si="1061"/>
        <v/>
      </c>
      <c r="AC2299" s="154" t="str">
        <f t="shared" si="1072"/>
        <v/>
      </c>
      <c r="AD2299" s="154" t="str">
        <f t="shared" si="1073"/>
        <v/>
      </c>
      <c r="AE2299" s="3" t="str">
        <f t="shared" si="1074"/>
        <v/>
      </c>
      <c r="AF2299" s="3" t="str">
        <f t="shared" si="1075"/>
        <v/>
      </c>
      <c r="AG2299" s="3" t="str">
        <f t="shared" si="1076"/>
        <v/>
      </c>
      <c r="AH2299" s="4" t="str">
        <f t="shared" si="1077"/>
        <v/>
      </c>
      <c r="AI2299" s="75" t="str">
        <f t="shared" si="1078"/>
        <v/>
      </c>
      <c r="AJ2299" s="75" t="str">
        <f t="shared" si="1079"/>
        <v/>
      </c>
    </row>
    <row r="2300" spans="1:36">
      <c r="A2300" s="41" t="str">
        <f t="shared" si="1062"/>
        <v/>
      </c>
      <c r="B2300" s="150" t="str">
        <f>IF(ISNUMBER(A2300),INDEX('MetaTrader Import'!$H$13:$J$5893,TRUNC(((A2300-$A$39+1)-1)/3)+1,MOD((A2300-$A$39+1)-1,3)+1),"")</f>
        <v/>
      </c>
      <c r="C2300" s="43" t="str">
        <f t="shared" si="1063"/>
        <v/>
      </c>
      <c r="D2300" s="43" t="str">
        <f t="shared" ca="1" si="1053"/>
        <v/>
      </c>
      <c r="E2300" s="43" t="str">
        <f t="shared" si="1064"/>
        <v/>
      </c>
      <c r="F2300" s="43" t="str">
        <f t="shared" si="1065"/>
        <v/>
      </c>
      <c r="G2300" s="43" t="str">
        <f>IF(A2300&lt;&gt;"",IF(A2300&lt;Data!$G$11*0.25,$C$13/$G$32,IF(A2300&gt;Data!$G$11*0.25,$C$13,$C$13*10)),"")</f>
        <v/>
      </c>
      <c r="H2300" s="43" t="str">
        <f>IF(A2300&lt;&gt;"",IF(Data!$G$9="constant",$C$13,IF(Data!$G$9="squeeze",G2300,F2300)),"")</f>
        <v/>
      </c>
      <c r="I2300" s="38" t="str">
        <f ca="1">IF(ISNUMBER(A2300),NORMINV(RAND(),0,IF(AND(Data!$G$9="squeeze",A2300&lt;Data!$G$11*0.25),$H$32,1)*$C$30*$C$13)*($C$14*$C$12),"")</f>
        <v/>
      </c>
      <c r="J2300" s="42" t="str">
        <f ca="1">IFERROR(IF(Data!$C$6="Real",B2300,I2300+J2299+($C$14*$C$12)*(NORMINV(RAND(),$C$15,CHOOSE($G$13,$C$13,F2300,G2300)))),"")</f>
        <v/>
      </c>
      <c r="K2300" s="88" t="str">
        <f>IF(ISNUMBER(A2300), IF($G$16="fixed",$G$17,MIN(H2300*Data!$C$7*$C$16*0.5,$C$17*Data!$C$7))*$C$12,"")</f>
        <v/>
      </c>
      <c r="L2300" s="42" t="str">
        <f t="shared" ca="1" si="1080"/>
        <v/>
      </c>
      <c r="M2300" s="44" t="str">
        <f t="shared" ca="1" si="1081"/>
        <v/>
      </c>
      <c r="N2300" s="44" t="str">
        <f t="shared" ca="1" si="1082"/>
        <v/>
      </c>
      <c r="O2300" s="108" t="str">
        <f t="shared" si="1066"/>
        <v/>
      </c>
      <c r="P2300" s="102" t="str">
        <f t="shared" si="1067"/>
        <v/>
      </c>
      <c r="Q2300" s="102" t="str">
        <f t="shared" si="1068"/>
        <v/>
      </c>
      <c r="R2300" s="120" t="str">
        <f t="shared" si="1069"/>
        <v/>
      </c>
      <c r="S2300" s="54" t="str">
        <f t="shared" si="1070"/>
        <v/>
      </c>
      <c r="T2300" s="5" t="str">
        <f t="shared" si="1071"/>
        <v/>
      </c>
      <c r="U2300" s="152" t="str">
        <f t="shared" si="1054"/>
        <v/>
      </c>
      <c r="V2300" s="152" t="str">
        <f t="shared" si="1055"/>
        <v/>
      </c>
      <c r="W2300" s="153" t="str">
        <f t="shared" si="1056"/>
        <v/>
      </c>
      <c r="X2300" s="153" t="str">
        <f t="shared" si="1057"/>
        <v/>
      </c>
      <c r="Y2300" s="153" t="str">
        <f t="shared" si="1058"/>
        <v/>
      </c>
      <c r="Z2300" s="153" t="str">
        <f t="shared" si="1059"/>
        <v/>
      </c>
      <c r="AA2300" s="152" t="str">
        <f t="shared" si="1060"/>
        <v/>
      </c>
      <c r="AB2300" s="152" t="str">
        <f t="shared" si="1061"/>
        <v/>
      </c>
      <c r="AC2300" s="154" t="str">
        <f t="shared" si="1072"/>
        <v/>
      </c>
      <c r="AD2300" s="154" t="str">
        <f t="shared" si="1073"/>
        <v/>
      </c>
      <c r="AE2300" s="3" t="str">
        <f t="shared" si="1074"/>
        <v/>
      </c>
      <c r="AF2300" s="3" t="str">
        <f t="shared" si="1075"/>
        <v/>
      </c>
      <c r="AG2300" s="3" t="str">
        <f t="shared" si="1076"/>
        <v/>
      </c>
      <c r="AH2300" s="4" t="str">
        <f t="shared" si="1077"/>
        <v/>
      </c>
      <c r="AI2300" s="75" t="str">
        <f t="shared" si="1078"/>
        <v/>
      </c>
      <c r="AJ2300" s="75" t="str">
        <f t="shared" si="1079"/>
        <v/>
      </c>
    </row>
    <row r="2301" spans="1:36">
      <c r="A2301" s="41" t="str">
        <f t="shared" si="1062"/>
        <v/>
      </c>
      <c r="B2301" s="150" t="str">
        <f>IF(ISNUMBER(A2301),INDEX('MetaTrader Import'!$H$13:$J$5893,TRUNC(((A2301-$A$39+1)-1)/3)+1,MOD((A2301-$A$39+1)-1,3)+1),"")</f>
        <v/>
      </c>
      <c r="C2301" s="43" t="str">
        <f t="shared" si="1063"/>
        <v/>
      </c>
      <c r="D2301" s="43" t="str">
        <f t="shared" ca="1" si="1053"/>
        <v/>
      </c>
      <c r="E2301" s="43" t="str">
        <f t="shared" si="1064"/>
        <v/>
      </c>
      <c r="F2301" s="43" t="str">
        <f t="shared" si="1065"/>
        <v/>
      </c>
      <c r="G2301" s="43" t="str">
        <f>IF(A2301&lt;&gt;"",IF(A2301&lt;Data!$G$11*0.25,$C$13/$G$32,IF(A2301&gt;Data!$G$11*0.25,$C$13,$C$13*10)),"")</f>
        <v/>
      </c>
      <c r="H2301" s="43" t="str">
        <f>IF(A2301&lt;&gt;"",IF(Data!$G$9="constant",$C$13,IF(Data!$G$9="squeeze",G2301,F2301)),"")</f>
        <v/>
      </c>
      <c r="I2301" s="38" t="str">
        <f ca="1">IF(ISNUMBER(A2301),NORMINV(RAND(),0,IF(AND(Data!$G$9="squeeze",A2301&lt;Data!$G$11*0.25),$H$32,1)*$C$30*$C$13)*($C$14*$C$12),"")</f>
        <v/>
      </c>
      <c r="J2301" s="42" t="str">
        <f ca="1">IFERROR(IF(Data!$C$6="Real",B2301,I2301+J2300+($C$14*$C$12)*(NORMINV(RAND(),$C$15,CHOOSE($G$13,$C$13,F2301,G2301)))),"")</f>
        <v/>
      </c>
      <c r="K2301" s="88" t="str">
        <f>IF(ISNUMBER(A2301), IF($G$16="fixed",$G$17,MIN(H2301*Data!$C$7*$C$16*0.5,$C$17*Data!$C$7))*$C$12,"")</f>
        <v/>
      </c>
      <c r="L2301" s="42" t="str">
        <f t="shared" ca="1" si="1080"/>
        <v/>
      </c>
      <c r="M2301" s="44" t="str">
        <f t="shared" ca="1" si="1081"/>
        <v/>
      </c>
      <c r="N2301" s="44" t="str">
        <f t="shared" ca="1" si="1082"/>
        <v/>
      </c>
      <c r="O2301" s="108" t="str">
        <f t="shared" si="1066"/>
        <v/>
      </c>
      <c r="P2301" s="102" t="str">
        <f t="shared" si="1067"/>
        <v/>
      </c>
      <c r="Q2301" s="102" t="str">
        <f t="shared" si="1068"/>
        <v/>
      </c>
      <c r="R2301" s="120" t="str">
        <f t="shared" si="1069"/>
        <v/>
      </c>
      <c r="S2301" s="54" t="str">
        <f t="shared" si="1070"/>
        <v/>
      </c>
      <c r="T2301" s="5" t="str">
        <f t="shared" si="1071"/>
        <v/>
      </c>
      <c r="U2301" s="152" t="str">
        <f t="shared" si="1054"/>
        <v/>
      </c>
      <c r="V2301" s="152" t="str">
        <f t="shared" si="1055"/>
        <v/>
      </c>
      <c r="W2301" s="153" t="str">
        <f t="shared" si="1056"/>
        <v/>
      </c>
      <c r="X2301" s="153" t="str">
        <f t="shared" si="1057"/>
        <v/>
      </c>
      <c r="Y2301" s="153" t="str">
        <f t="shared" si="1058"/>
        <v/>
      </c>
      <c r="Z2301" s="153" t="str">
        <f t="shared" si="1059"/>
        <v/>
      </c>
      <c r="AA2301" s="152" t="str">
        <f t="shared" si="1060"/>
        <v/>
      </c>
      <c r="AB2301" s="152" t="str">
        <f t="shared" si="1061"/>
        <v/>
      </c>
      <c r="AC2301" s="154" t="str">
        <f t="shared" si="1072"/>
        <v/>
      </c>
      <c r="AD2301" s="154" t="str">
        <f t="shared" si="1073"/>
        <v/>
      </c>
      <c r="AE2301" s="3" t="str">
        <f t="shared" si="1074"/>
        <v/>
      </c>
      <c r="AF2301" s="3" t="str">
        <f t="shared" si="1075"/>
        <v/>
      </c>
      <c r="AG2301" s="3" t="str">
        <f t="shared" si="1076"/>
        <v/>
      </c>
      <c r="AH2301" s="4" t="str">
        <f t="shared" si="1077"/>
        <v/>
      </c>
      <c r="AI2301" s="75" t="str">
        <f t="shared" si="1078"/>
        <v/>
      </c>
      <c r="AJ2301" s="75" t="str">
        <f t="shared" si="1079"/>
        <v/>
      </c>
    </row>
    <row r="2302" spans="1:36">
      <c r="A2302" s="41" t="str">
        <f t="shared" si="1062"/>
        <v/>
      </c>
      <c r="B2302" s="150" t="str">
        <f>IF(ISNUMBER(A2302),INDEX('MetaTrader Import'!$H$13:$J$5893,TRUNC(((A2302-$A$39+1)-1)/3)+1,MOD((A2302-$A$39+1)-1,3)+1),"")</f>
        <v/>
      </c>
      <c r="C2302" s="43" t="str">
        <f t="shared" si="1063"/>
        <v/>
      </c>
      <c r="D2302" s="43" t="str">
        <f t="shared" ca="1" si="1053"/>
        <v/>
      </c>
      <c r="E2302" s="43" t="str">
        <f t="shared" si="1064"/>
        <v/>
      </c>
      <c r="F2302" s="43" t="str">
        <f t="shared" si="1065"/>
        <v/>
      </c>
      <c r="G2302" s="43" t="str">
        <f>IF(A2302&lt;&gt;"",IF(A2302&lt;Data!$G$11*0.25,$C$13/$G$32,IF(A2302&gt;Data!$G$11*0.25,$C$13,$C$13*10)),"")</f>
        <v/>
      </c>
      <c r="H2302" s="43" t="str">
        <f>IF(A2302&lt;&gt;"",IF(Data!$G$9="constant",$C$13,IF(Data!$G$9="squeeze",G2302,F2302)),"")</f>
        <v/>
      </c>
      <c r="I2302" s="38" t="str">
        <f ca="1">IF(ISNUMBER(A2302),NORMINV(RAND(),0,IF(AND(Data!$G$9="squeeze",A2302&lt;Data!$G$11*0.25),$H$32,1)*$C$30*$C$13)*($C$14*$C$12),"")</f>
        <v/>
      </c>
      <c r="J2302" s="42" t="str">
        <f ca="1">IFERROR(IF(Data!$C$6="Real",B2302,I2302+J2301+($C$14*$C$12)*(NORMINV(RAND(),$C$15,CHOOSE($G$13,$C$13,F2302,G2302)))),"")</f>
        <v/>
      </c>
      <c r="K2302" s="88" t="str">
        <f>IF(ISNUMBER(A2302), IF($G$16="fixed",$G$17,MIN(H2302*Data!$C$7*$C$16*0.5,$C$17*Data!$C$7))*$C$12,"")</f>
        <v/>
      </c>
      <c r="L2302" s="42" t="str">
        <f t="shared" ca="1" si="1080"/>
        <v/>
      </c>
      <c r="M2302" s="44" t="str">
        <f t="shared" ca="1" si="1081"/>
        <v/>
      </c>
      <c r="N2302" s="44" t="str">
        <f t="shared" ca="1" si="1082"/>
        <v/>
      </c>
      <c r="O2302" s="108" t="str">
        <f t="shared" si="1066"/>
        <v/>
      </c>
      <c r="P2302" s="102" t="str">
        <f t="shared" si="1067"/>
        <v/>
      </c>
      <c r="Q2302" s="102" t="str">
        <f t="shared" si="1068"/>
        <v/>
      </c>
      <c r="R2302" s="120" t="str">
        <f t="shared" si="1069"/>
        <v/>
      </c>
      <c r="S2302" s="54" t="str">
        <f t="shared" si="1070"/>
        <v/>
      </c>
      <c r="T2302" s="5" t="str">
        <f t="shared" si="1071"/>
        <v/>
      </c>
      <c r="U2302" s="152" t="str">
        <f t="shared" si="1054"/>
        <v/>
      </c>
      <c r="V2302" s="152" t="str">
        <f t="shared" si="1055"/>
        <v/>
      </c>
      <c r="W2302" s="153" t="str">
        <f t="shared" si="1056"/>
        <v/>
      </c>
      <c r="X2302" s="153" t="str">
        <f t="shared" si="1057"/>
        <v/>
      </c>
      <c r="Y2302" s="153" t="str">
        <f t="shared" si="1058"/>
        <v/>
      </c>
      <c r="Z2302" s="153" t="str">
        <f t="shared" si="1059"/>
        <v/>
      </c>
      <c r="AA2302" s="152" t="str">
        <f t="shared" si="1060"/>
        <v/>
      </c>
      <c r="AB2302" s="152" t="str">
        <f t="shared" si="1061"/>
        <v/>
      </c>
      <c r="AC2302" s="154" t="str">
        <f t="shared" si="1072"/>
        <v/>
      </c>
      <c r="AD2302" s="154" t="str">
        <f t="shared" si="1073"/>
        <v/>
      </c>
      <c r="AE2302" s="3" t="str">
        <f t="shared" si="1074"/>
        <v/>
      </c>
      <c r="AF2302" s="3" t="str">
        <f t="shared" si="1075"/>
        <v/>
      </c>
      <c r="AG2302" s="3" t="str">
        <f t="shared" si="1076"/>
        <v/>
      </c>
      <c r="AH2302" s="4" t="str">
        <f t="shared" si="1077"/>
        <v/>
      </c>
      <c r="AI2302" s="75" t="str">
        <f t="shared" si="1078"/>
        <v/>
      </c>
      <c r="AJ2302" s="75" t="str">
        <f t="shared" si="1079"/>
        <v/>
      </c>
    </row>
    <row r="2303" spans="1:36">
      <c r="A2303" s="41" t="str">
        <f t="shared" si="1062"/>
        <v/>
      </c>
      <c r="B2303" s="150" t="str">
        <f>IF(ISNUMBER(A2303),INDEX('MetaTrader Import'!$H$13:$J$5893,TRUNC(((A2303-$A$39+1)-1)/3)+1,MOD((A2303-$A$39+1)-1,3)+1),"")</f>
        <v/>
      </c>
      <c r="C2303" s="43" t="str">
        <f t="shared" si="1063"/>
        <v/>
      </c>
      <c r="D2303" s="43" t="str">
        <f t="shared" ca="1" si="1053"/>
        <v/>
      </c>
      <c r="E2303" s="43" t="str">
        <f t="shared" si="1064"/>
        <v/>
      </c>
      <c r="F2303" s="43" t="str">
        <f t="shared" si="1065"/>
        <v/>
      </c>
      <c r="G2303" s="43" t="str">
        <f>IF(A2303&lt;&gt;"",IF(A2303&lt;Data!$G$11*0.25,$C$13/$G$32,IF(A2303&gt;Data!$G$11*0.25,$C$13,$C$13*10)),"")</f>
        <v/>
      </c>
      <c r="H2303" s="43" t="str">
        <f>IF(A2303&lt;&gt;"",IF(Data!$G$9="constant",$C$13,IF(Data!$G$9="squeeze",G2303,F2303)),"")</f>
        <v/>
      </c>
      <c r="I2303" s="38" t="str">
        <f ca="1">IF(ISNUMBER(A2303),NORMINV(RAND(),0,IF(AND(Data!$G$9="squeeze",A2303&lt;Data!$G$11*0.25),$H$32,1)*$C$30*$C$13)*($C$14*$C$12),"")</f>
        <v/>
      </c>
      <c r="J2303" s="42" t="str">
        <f ca="1">IFERROR(IF(Data!$C$6="Real",B2303,I2303+J2302+($C$14*$C$12)*(NORMINV(RAND(),$C$15,CHOOSE($G$13,$C$13,F2303,G2303)))),"")</f>
        <v/>
      </c>
      <c r="K2303" s="88" t="str">
        <f>IF(ISNUMBER(A2303), IF($G$16="fixed",$G$17,MIN(H2303*Data!$C$7*$C$16*0.5,$C$17*Data!$C$7))*$C$12,"")</f>
        <v/>
      </c>
      <c r="L2303" s="42" t="str">
        <f t="shared" ca="1" si="1080"/>
        <v/>
      </c>
      <c r="M2303" s="44" t="str">
        <f t="shared" ca="1" si="1081"/>
        <v/>
      </c>
      <c r="N2303" s="44" t="str">
        <f t="shared" ca="1" si="1082"/>
        <v/>
      </c>
      <c r="O2303" s="108" t="str">
        <f t="shared" si="1066"/>
        <v/>
      </c>
      <c r="P2303" s="102" t="str">
        <f t="shared" si="1067"/>
        <v/>
      </c>
      <c r="Q2303" s="102" t="str">
        <f t="shared" si="1068"/>
        <v/>
      </c>
      <c r="R2303" s="120" t="str">
        <f t="shared" si="1069"/>
        <v/>
      </c>
      <c r="S2303" s="54" t="str">
        <f t="shared" si="1070"/>
        <v/>
      </c>
      <c r="T2303" s="5" t="str">
        <f t="shared" si="1071"/>
        <v/>
      </c>
      <c r="U2303" s="152" t="str">
        <f t="shared" si="1054"/>
        <v/>
      </c>
      <c r="V2303" s="152" t="str">
        <f t="shared" si="1055"/>
        <v/>
      </c>
      <c r="W2303" s="153" t="str">
        <f t="shared" si="1056"/>
        <v/>
      </c>
      <c r="X2303" s="153" t="str">
        <f t="shared" si="1057"/>
        <v/>
      </c>
      <c r="Y2303" s="153" t="str">
        <f t="shared" si="1058"/>
        <v/>
      </c>
      <c r="Z2303" s="153" t="str">
        <f t="shared" si="1059"/>
        <v/>
      </c>
      <c r="AA2303" s="152" t="str">
        <f t="shared" si="1060"/>
        <v/>
      </c>
      <c r="AB2303" s="152" t="str">
        <f t="shared" si="1061"/>
        <v/>
      </c>
      <c r="AC2303" s="154" t="str">
        <f t="shared" si="1072"/>
        <v/>
      </c>
      <c r="AD2303" s="154" t="str">
        <f t="shared" si="1073"/>
        <v/>
      </c>
      <c r="AE2303" s="3" t="str">
        <f t="shared" si="1074"/>
        <v/>
      </c>
      <c r="AF2303" s="3" t="str">
        <f t="shared" si="1075"/>
        <v/>
      </c>
      <c r="AG2303" s="3" t="str">
        <f t="shared" si="1076"/>
        <v/>
      </c>
      <c r="AH2303" s="4" t="str">
        <f t="shared" si="1077"/>
        <v/>
      </c>
      <c r="AI2303" s="75" t="str">
        <f t="shared" si="1078"/>
        <v/>
      </c>
      <c r="AJ2303" s="75" t="str">
        <f t="shared" si="1079"/>
        <v/>
      </c>
    </row>
    <row r="2304" spans="1:36">
      <c r="A2304" s="41" t="str">
        <f t="shared" si="1062"/>
        <v/>
      </c>
      <c r="B2304" s="150" t="str">
        <f>IF(ISNUMBER(A2304),INDEX('MetaTrader Import'!$H$13:$J$5893,TRUNC(((A2304-$A$39+1)-1)/3)+1,MOD((A2304-$A$39+1)-1,3)+1),"")</f>
        <v/>
      </c>
      <c r="C2304" s="43" t="str">
        <f t="shared" si="1063"/>
        <v/>
      </c>
      <c r="D2304" s="43" t="str">
        <f t="shared" ca="1" si="1053"/>
        <v/>
      </c>
      <c r="E2304" s="43" t="str">
        <f t="shared" si="1064"/>
        <v/>
      </c>
      <c r="F2304" s="43" t="str">
        <f t="shared" si="1065"/>
        <v/>
      </c>
      <c r="G2304" s="43" t="str">
        <f>IF(A2304&lt;&gt;"",IF(A2304&lt;Data!$G$11*0.25,$C$13/$G$32,IF(A2304&gt;Data!$G$11*0.25,$C$13,$C$13*10)),"")</f>
        <v/>
      </c>
      <c r="H2304" s="43" t="str">
        <f>IF(A2304&lt;&gt;"",IF(Data!$G$9="constant",$C$13,IF(Data!$G$9="squeeze",G2304,F2304)),"")</f>
        <v/>
      </c>
      <c r="I2304" s="38" t="str">
        <f ca="1">IF(ISNUMBER(A2304),NORMINV(RAND(),0,IF(AND(Data!$G$9="squeeze",A2304&lt;Data!$G$11*0.25),$H$32,1)*$C$30*$C$13)*($C$14*$C$12),"")</f>
        <v/>
      </c>
      <c r="J2304" s="42" t="str">
        <f ca="1">IFERROR(IF(Data!$C$6="Real",B2304,I2304+J2303+($C$14*$C$12)*(NORMINV(RAND(),$C$15,CHOOSE($G$13,$C$13,F2304,G2304)))),"")</f>
        <v/>
      </c>
      <c r="K2304" s="88" t="str">
        <f>IF(ISNUMBER(A2304), IF($G$16="fixed",$G$17,MIN(H2304*Data!$C$7*$C$16*0.5,$C$17*Data!$C$7))*$C$12,"")</f>
        <v/>
      </c>
      <c r="L2304" s="42" t="str">
        <f t="shared" ca="1" si="1080"/>
        <v/>
      </c>
      <c r="M2304" s="44" t="str">
        <f t="shared" ca="1" si="1081"/>
        <v/>
      </c>
      <c r="N2304" s="44" t="str">
        <f t="shared" ca="1" si="1082"/>
        <v/>
      </c>
      <c r="O2304" s="108" t="str">
        <f t="shared" si="1066"/>
        <v/>
      </c>
      <c r="P2304" s="102" t="str">
        <f t="shared" si="1067"/>
        <v/>
      </c>
      <c r="Q2304" s="102" t="str">
        <f t="shared" si="1068"/>
        <v/>
      </c>
      <c r="R2304" s="120" t="str">
        <f t="shared" si="1069"/>
        <v/>
      </c>
      <c r="S2304" s="54" t="str">
        <f t="shared" si="1070"/>
        <v/>
      </c>
      <c r="T2304" s="5" t="str">
        <f t="shared" si="1071"/>
        <v/>
      </c>
      <c r="U2304" s="152" t="str">
        <f t="shared" si="1054"/>
        <v/>
      </c>
      <c r="V2304" s="152" t="str">
        <f t="shared" si="1055"/>
        <v/>
      </c>
      <c r="W2304" s="153" t="str">
        <f t="shared" si="1056"/>
        <v/>
      </c>
      <c r="X2304" s="153" t="str">
        <f t="shared" si="1057"/>
        <v/>
      </c>
      <c r="Y2304" s="153" t="str">
        <f t="shared" si="1058"/>
        <v/>
      </c>
      <c r="Z2304" s="153" t="str">
        <f t="shared" si="1059"/>
        <v/>
      </c>
      <c r="AA2304" s="152" t="str">
        <f t="shared" si="1060"/>
        <v/>
      </c>
      <c r="AB2304" s="152" t="str">
        <f t="shared" si="1061"/>
        <v/>
      </c>
      <c r="AC2304" s="154" t="str">
        <f t="shared" si="1072"/>
        <v/>
      </c>
      <c r="AD2304" s="154" t="str">
        <f t="shared" si="1073"/>
        <v/>
      </c>
      <c r="AE2304" s="3" t="str">
        <f t="shared" si="1074"/>
        <v/>
      </c>
      <c r="AF2304" s="3" t="str">
        <f t="shared" si="1075"/>
        <v/>
      </c>
      <c r="AG2304" s="3" t="str">
        <f t="shared" si="1076"/>
        <v/>
      </c>
      <c r="AH2304" s="4" t="str">
        <f t="shared" si="1077"/>
        <v/>
      </c>
      <c r="AI2304" s="75" t="str">
        <f t="shared" si="1078"/>
        <v/>
      </c>
      <c r="AJ2304" s="75" t="str">
        <f t="shared" si="1079"/>
        <v/>
      </c>
    </row>
    <row r="2305" spans="1:36">
      <c r="A2305" s="41" t="str">
        <f t="shared" si="1062"/>
        <v/>
      </c>
      <c r="B2305" s="150" t="str">
        <f>IF(ISNUMBER(A2305),INDEX('MetaTrader Import'!$H$13:$J$5893,TRUNC(((A2305-$A$39+1)-1)/3)+1,MOD((A2305-$A$39+1)-1,3)+1),"")</f>
        <v/>
      </c>
      <c r="C2305" s="43" t="str">
        <f t="shared" si="1063"/>
        <v/>
      </c>
      <c r="D2305" s="43" t="str">
        <f t="shared" ca="1" si="1053"/>
        <v/>
      </c>
      <c r="E2305" s="43" t="str">
        <f t="shared" si="1064"/>
        <v/>
      </c>
      <c r="F2305" s="43" t="str">
        <f t="shared" si="1065"/>
        <v/>
      </c>
      <c r="G2305" s="43" t="str">
        <f>IF(A2305&lt;&gt;"",IF(A2305&lt;Data!$G$11*0.25,$C$13/$G$32,IF(A2305&gt;Data!$G$11*0.25,$C$13,$C$13*10)),"")</f>
        <v/>
      </c>
      <c r="H2305" s="43" t="str">
        <f>IF(A2305&lt;&gt;"",IF(Data!$G$9="constant",$C$13,IF(Data!$G$9="squeeze",G2305,F2305)),"")</f>
        <v/>
      </c>
      <c r="I2305" s="38" t="str">
        <f ca="1">IF(ISNUMBER(A2305),NORMINV(RAND(),0,IF(AND(Data!$G$9="squeeze",A2305&lt;Data!$G$11*0.25),$H$32,1)*$C$30*$C$13)*($C$14*$C$12),"")</f>
        <v/>
      </c>
      <c r="J2305" s="42" t="str">
        <f ca="1">IFERROR(IF(Data!$C$6="Real",B2305,I2305+J2304+($C$14*$C$12)*(NORMINV(RAND(),$C$15,CHOOSE($G$13,$C$13,F2305,G2305)))),"")</f>
        <v/>
      </c>
      <c r="K2305" s="88" t="str">
        <f>IF(ISNUMBER(A2305), IF($G$16="fixed",$G$17,MIN(H2305*Data!$C$7*$C$16*0.5,$C$17*Data!$C$7))*$C$12,"")</f>
        <v/>
      </c>
      <c r="L2305" s="42" t="str">
        <f t="shared" ca="1" si="1080"/>
        <v/>
      </c>
      <c r="M2305" s="44" t="str">
        <f t="shared" ca="1" si="1081"/>
        <v/>
      </c>
      <c r="N2305" s="44" t="str">
        <f t="shared" ca="1" si="1082"/>
        <v/>
      </c>
      <c r="O2305" s="108" t="str">
        <f t="shared" si="1066"/>
        <v/>
      </c>
      <c r="P2305" s="102" t="str">
        <f t="shared" si="1067"/>
        <v/>
      </c>
      <c r="Q2305" s="102" t="str">
        <f t="shared" si="1068"/>
        <v/>
      </c>
      <c r="R2305" s="120" t="str">
        <f t="shared" si="1069"/>
        <v/>
      </c>
      <c r="S2305" s="54" t="str">
        <f t="shared" si="1070"/>
        <v/>
      </c>
      <c r="T2305" s="5" t="str">
        <f t="shared" si="1071"/>
        <v/>
      </c>
      <c r="U2305" s="152" t="str">
        <f t="shared" si="1054"/>
        <v/>
      </c>
      <c r="V2305" s="152" t="str">
        <f t="shared" si="1055"/>
        <v/>
      </c>
      <c r="W2305" s="153" t="str">
        <f t="shared" si="1056"/>
        <v/>
      </c>
      <c r="X2305" s="153" t="str">
        <f t="shared" si="1057"/>
        <v/>
      </c>
      <c r="Y2305" s="153" t="str">
        <f t="shared" si="1058"/>
        <v/>
      </c>
      <c r="Z2305" s="153" t="str">
        <f t="shared" si="1059"/>
        <v/>
      </c>
      <c r="AA2305" s="152" t="str">
        <f t="shared" si="1060"/>
        <v/>
      </c>
      <c r="AB2305" s="152" t="str">
        <f t="shared" si="1061"/>
        <v/>
      </c>
      <c r="AC2305" s="154" t="str">
        <f t="shared" si="1072"/>
        <v/>
      </c>
      <c r="AD2305" s="154" t="str">
        <f t="shared" si="1073"/>
        <v/>
      </c>
      <c r="AE2305" s="3" t="str">
        <f t="shared" si="1074"/>
        <v/>
      </c>
      <c r="AF2305" s="3" t="str">
        <f t="shared" si="1075"/>
        <v/>
      </c>
      <c r="AG2305" s="3" t="str">
        <f t="shared" si="1076"/>
        <v/>
      </c>
      <c r="AH2305" s="4" t="str">
        <f t="shared" si="1077"/>
        <v/>
      </c>
      <c r="AI2305" s="75" t="str">
        <f t="shared" si="1078"/>
        <v/>
      </c>
      <c r="AJ2305" s="75" t="str">
        <f t="shared" si="1079"/>
        <v/>
      </c>
    </row>
    <row r="2306" spans="1:36">
      <c r="A2306" s="41" t="str">
        <f t="shared" si="1062"/>
        <v/>
      </c>
      <c r="B2306" s="150" t="str">
        <f>IF(ISNUMBER(A2306),INDEX('MetaTrader Import'!$H$13:$J$5893,TRUNC(((A2306-$A$39+1)-1)/3)+1,MOD((A2306-$A$39+1)-1,3)+1),"")</f>
        <v/>
      </c>
      <c r="C2306" s="43" t="str">
        <f t="shared" si="1063"/>
        <v/>
      </c>
      <c r="D2306" s="43" t="str">
        <f t="shared" ca="1" si="1053"/>
        <v/>
      </c>
      <c r="E2306" s="43" t="str">
        <f t="shared" si="1064"/>
        <v/>
      </c>
      <c r="F2306" s="43" t="str">
        <f t="shared" si="1065"/>
        <v/>
      </c>
      <c r="G2306" s="43" t="str">
        <f>IF(A2306&lt;&gt;"",IF(A2306&lt;Data!$G$11*0.25,$C$13/$G$32,IF(A2306&gt;Data!$G$11*0.25,$C$13,$C$13*10)),"")</f>
        <v/>
      </c>
      <c r="H2306" s="43" t="str">
        <f>IF(A2306&lt;&gt;"",IF(Data!$G$9="constant",$C$13,IF(Data!$G$9="squeeze",G2306,F2306)),"")</f>
        <v/>
      </c>
      <c r="I2306" s="38" t="str">
        <f ca="1">IF(ISNUMBER(A2306),NORMINV(RAND(),0,IF(AND(Data!$G$9="squeeze",A2306&lt;Data!$G$11*0.25),$H$32,1)*$C$30*$C$13)*($C$14*$C$12),"")</f>
        <v/>
      </c>
      <c r="J2306" s="42" t="str">
        <f ca="1">IFERROR(IF(Data!$C$6="Real",B2306,I2306+J2305+($C$14*$C$12)*(NORMINV(RAND(),$C$15,CHOOSE($G$13,$C$13,F2306,G2306)))),"")</f>
        <v/>
      </c>
      <c r="K2306" s="88" t="str">
        <f>IF(ISNUMBER(A2306), IF($G$16="fixed",$G$17,MIN(H2306*Data!$C$7*$C$16*0.5,$C$17*Data!$C$7))*$C$12,"")</f>
        <v/>
      </c>
      <c r="L2306" s="42" t="str">
        <f t="shared" ca="1" si="1080"/>
        <v/>
      </c>
      <c r="M2306" s="44" t="str">
        <f t="shared" ca="1" si="1081"/>
        <v/>
      </c>
      <c r="N2306" s="44" t="str">
        <f t="shared" ca="1" si="1082"/>
        <v/>
      </c>
      <c r="O2306" s="108" t="str">
        <f t="shared" si="1066"/>
        <v/>
      </c>
      <c r="P2306" s="102" t="str">
        <f t="shared" si="1067"/>
        <v/>
      </c>
      <c r="Q2306" s="102" t="str">
        <f t="shared" si="1068"/>
        <v/>
      </c>
      <c r="R2306" s="120" t="str">
        <f t="shared" si="1069"/>
        <v/>
      </c>
      <c r="S2306" s="54" t="str">
        <f t="shared" si="1070"/>
        <v/>
      </c>
      <c r="T2306" s="5" t="str">
        <f t="shared" si="1071"/>
        <v/>
      </c>
      <c r="U2306" s="152" t="str">
        <f t="shared" si="1054"/>
        <v/>
      </c>
      <c r="V2306" s="152" t="str">
        <f t="shared" si="1055"/>
        <v/>
      </c>
      <c r="W2306" s="153" t="str">
        <f t="shared" si="1056"/>
        <v/>
      </c>
      <c r="X2306" s="153" t="str">
        <f t="shared" si="1057"/>
        <v/>
      </c>
      <c r="Y2306" s="153" t="str">
        <f t="shared" si="1058"/>
        <v/>
      </c>
      <c r="Z2306" s="153" t="str">
        <f t="shared" si="1059"/>
        <v/>
      </c>
      <c r="AA2306" s="152" t="str">
        <f t="shared" si="1060"/>
        <v/>
      </c>
      <c r="AB2306" s="152" t="str">
        <f t="shared" si="1061"/>
        <v/>
      </c>
      <c r="AC2306" s="154" t="str">
        <f t="shared" si="1072"/>
        <v/>
      </c>
      <c r="AD2306" s="154" t="str">
        <f t="shared" si="1073"/>
        <v/>
      </c>
      <c r="AE2306" s="3" t="str">
        <f t="shared" si="1074"/>
        <v/>
      </c>
      <c r="AF2306" s="3" t="str">
        <f t="shared" si="1075"/>
        <v/>
      </c>
      <c r="AG2306" s="3" t="str">
        <f t="shared" si="1076"/>
        <v/>
      </c>
      <c r="AH2306" s="4" t="str">
        <f t="shared" si="1077"/>
        <v/>
      </c>
      <c r="AI2306" s="75" t="str">
        <f t="shared" si="1078"/>
        <v/>
      </c>
      <c r="AJ2306" s="75" t="str">
        <f t="shared" si="1079"/>
        <v/>
      </c>
    </row>
    <row r="2307" spans="1:36">
      <c r="A2307" s="41" t="str">
        <f t="shared" si="1062"/>
        <v/>
      </c>
      <c r="B2307" s="150" t="str">
        <f>IF(ISNUMBER(A2307),INDEX('MetaTrader Import'!$H$13:$J$5893,TRUNC(((A2307-$A$39+1)-1)/3)+1,MOD((A2307-$A$39+1)-1,3)+1),"")</f>
        <v/>
      </c>
      <c r="C2307" s="43" t="str">
        <f t="shared" si="1063"/>
        <v/>
      </c>
      <c r="D2307" s="43" t="str">
        <f t="shared" ref="D2307:D2370" ca="1" si="1083">IF(A2307&lt;&gt;"",NORMINV(RAND(),($C$23-C2307)*$C$28,$C$27)+NORMINV(RAND(),IF(RAND()&gt;$C$26,$C$25,0),$C$27),"")</f>
        <v/>
      </c>
      <c r="E2307" s="43" t="str">
        <f t="shared" si="1064"/>
        <v/>
      </c>
      <c r="F2307" s="43" t="str">
        <f t="shared" si="1065"/>
        <v/>
      </c>
      <c r="G2307" s="43" t="str">
        <f>IF(A2307&lt;&gt;"",IF(A2307&lt;Data!$G$11*0.25,$C$13/$G$32,IF(A2307&gt;Data!$G$11*0.25,$C$13,$C$13*10)),"")</f>
        <v/>
      </c>
      <c r="H2307" s="43" t="str">
        <f>IF(A2307&lt;&gt;"",IF(Data!$G$9="constant",$C$13,IF(Data!$G$9="squeeze",G2307,F2307)),"")</f>
        <v/>
      </c>
      <c r="I2307" s="38" t="str">
        <f ca="1">IF(ISNUMBER(A2307),NORMINV(RAND(),0,IF(AND(Data!$G$9="squeeze",A2307&lt;Data!$G$11*0.25),$H$32,1)*$C$30*$C$13)*($C$14*$C$12),"")</f>
        <v/>
      </c>
      <c r="J2307" s="42" t="str">
        <f ca="1">IFERROR(IF(Data!$C$6="Real",B2307,I2307+J2306+($C$14*$C$12)*(NORMINV(RAND(),$C$15,CHOOSE($G$13,$C$13,F2307,G2307)))),"")</f>
        <v/>
      </c>
      <c r="K2307" s="88" t="str">
        <f>IF(ISNUMBER(A2307), IF($G$16="fixed",$G$17,MIN(H2307*Data!$C$7*$C$16*0.5,$C$17*Data!$C$7))*$C$12,"")</f>
        <v/>
      </c>
      <c r="L2307" s="42" t="str">
        <f t="shared" ca="1" si="1080"/>
        <v/>
      </c>
      <c r="M2307" s="44" t="str">
        <f t="shared" ca="1" si="1081"/>
        <v/>
      </c>
      <c r="N2307" s="44" t="str">
        <f t="shared" ca="1" si="1082"/>
        <v/>
      </c>
      <c r="O2307" s="108" t="str">
        <f t="shared" si="1066"/>
        <v/>
      </c>
      <c r="P2307" s="102" t="str">
        <f t="shared" si="1067"/>
        <v/>
      </c>
      <c r="Q2307" s="102" t="str">
        <f t="shared" si="1068"/>
        <v/>
      </c>
      <c r="R2307" s="120" t="str">
        <f t="shared" si="1069"/>
        <v/>
      </c>
      <c r="S2307" s="54" t="str">
        <f t="shared" si="1070"/>
        <v/>
      </c>
      <c r="T2307" s="5" t="str">
        <f t="shared" si="1071"/>
        <v/>
      </c>
      <c r="U2307" s="152" t="str">
        <f t="shared" ref="U2307:U2370" si="1084">IF(NOT(ISNUMBER(T2307)),"",IF(S2307=1,T2307,IF(M2307&gt;U2306,M2307,IF(ISNUMBER(U2306),U2306,""))))</f>
        <v/>
      </c>
      <c r="V2307" s="152" t="str">
        <f t="shared" ref="V2307:V2370" si="1085">IF(NOT(ISNUMBER(T2307)),"",IF(S2307=1,T2307,IF(N2307&lt;V2306,N2307,IF(ISNUMBER(V2306),V2306,""))))</f>
        <v/>
      </c>
      <c r="W2307" s="153" t="str">
        <f t="shared" ref="W2307:W2370" si="1086">IF(NOT(ISNUMBER(T2307)),"",MIN($F$24,IF(TRUNC((U2307-T2307)/$E$24*$G$12)+0&gt;IF(ISNUMBER(W2306),W2306,0),TRUNC((U2307-T2307)/$E$24*$G$12)+0,IF(ISNUMBER(W2306),W2306,0))))</f>
        <v/>
      </c>
      <c r="X2307" s="153" t="str">
        <f t="shared" ref="X2307:X2370" si="1087">IF(NOT(ISNUMBER(T2307)),"",MIN($F$24,IF(-TRUNC((V2307-T2307)/$E$24*$G$12)+0&gt;IF(ISNUMBER(X2306),X2306,0),-TRUNC((V2307-T2307)/$E$24*$G$12)+0,IF(ISNUMBER(X2306),X2306,0))))</f>
        <v/>
      </c>
      <c r="Y2307" s="153" t="str">
        <f t="shared" ref="Y2307:Y2370" si="1088">IF(ISNUMBER(W2307),(IF(W2307=0,0,1))*IF(ABS($I$24)=2,POWER(2,W2307-1),W2307)*SIGN($I$24)*$K$24,"")</f>
        <v/>
      </c>
      <c r="Z2307" s="153" t="str">
        <f t="shared" ref="Z2307:Z2370" si="1089">IF(ISNUMBER(X2307),(IF(X2307=0,0,1))*IF(ABS($I$24)=2,POWER(2,X2307-1),X2307)*SIGN($I$24)*$K$24,"")</f>
        <v/>
      </c>
      <c r="AA2307" s="152" t="str">
        <f t="shared" ref="AA2307:AA2370" si="1090">IF(OR(NOT(ISNUMBER(T2307)),W2307&lt;1),"",IF(OR(NOT(ISNUMBER(W2306)),W2306=0),IF(SIGN(Y2307)=1,M2307,N2307),(Y2306*AA2306+(Y2307-Y2306)*IF(SIGN(Y2307)=1,M2307,N2307))/Y2307))</f>
        <v/>
      </c>
      <c r="AB2307" s="152" t="str">
        <f t="shared" ref="AB2307:AB2370" si="1091">IF(OR(NOT(ISNUMBER(T2307)),X2307&lt;1),"",IF(OR(NOT(ISNUMBER(X2306)),X2306=0),IF(SIGN(Z2307)=1,N2307,M2307),(Z2306*AB2306+(Z2307-Z2306)*IF(SIGN(Z2307)=1,N2307,M2307))/Z2307))</f>
        <v/>
      </c>
      <c r="AC2307" s="154" t="str">
        <f t="shared" si="1072"/>
        <v/>
      </c>
      <c r="AD2307" s="154" t="str">
        <f t="shared" si="1073"/>
        <v/>
      </c>
      <c r="AE2307" s="3" t="str">
        <f t="shared" si="1074"/>
        <v/>
      </c>
      <c r="AF2307" s="3" t="str">
        <f t="shared" si="1075"/>
        <v/>
      </c>
      <c r="AG2307" s="3" t="str">
        <f t="shared" si="1076"/>
        <v/>
      </c>
      <c r="AH2307" s="4" t="str">
        <f t="shared" si="1077"/>
        <v/>
      </c>
      <c r="AI2307" s="75" t="str">
        <f t="shared" si="1078"/>
        <v/>
      </c>
      <c r="AJ2307" s="75" t="str">
        <f t="shared" si="1079"/>
        <v/>
      </c>
    </row>
    <row r="2308" spans="1:36">
      <c r="A2308" s="41" t="str">
        <f t="shared" ref="A2308:A2371" si="1092">IFERROR(IF(A2307+1&gt;$C$19,"",A2307+1),"")</f>
        <v/>
      </c>
      <c r="B2308" s="150" t="str">
        <f>IF(ISNUMBER(A2308),INDEX('MetaTrader Import'!$H$13:$J$5893,TRUNC(((A2308-$A$39+1)-1)/3)+1,MOD((A2308-$A$39+1)-1,3)+1),"")</f>
        <v/>
      </c>
      <c r="C2308" s="43" t="str">
        <f t="shared" ref="C2308:C2371" si="1093">IF(A2308&lt;&gt;"",E2307,"")</f>
        <v/>
      </c>
      <c r="D2308" s="43" t="str">
        <f t="shared" ca="1" si="1083"/>
        <v/>
      </c>
      <c r="E2308" s="43" t="str">
        <f t="shared" ref="E2308:E2371" si="1094">IF(A2308&lt;&gt;"",C2308+D2308,"")</f>
        <v/>
      </c>
      <c r="F2308" s="43" t="str">
        <f t="shared" ref="F2308:F2371" si="1095">IF(A2308&lt;&gt;"",$C$13*ABS(E2308)/$C$23,"")</f>
        <v/>
      </c>
      <c r="G2308" s="43" t="str">
        <f>IF(A2308&lt;&gt;"",IF(A2308&lt;Data!$G$11*0.25,$C$13/$G$32,IF(A2308&gt;Data!$G$11*0.25,$C$13,$C$13*10)),"")</f>
        <v/>
      </c>
      <c r="H2308" s="43" t="str">
        <f>IF(A2308&lt;&gt;"",IF(Data!$G$9="constant",$C$13,IF(Data!$G$9="squeeze",G2308,F2308)),"")</f>
        <v/>
      </c>
      <c r="I2308" s="38" t="str">
        <f ca="1">IF(ISNUMBER(A2308),NORMINV(RAND(),0,IF(AND(Data!$G$9="squeeze",A2308&lt;Data!$G$11*0.25),$H$32,1)*$C$30*$C$13)*($C$14*$C$12),"")</f>
        <v/>
      </c>
      <c r="J2308" s="42" t="str">
        <f ca="1">IFERROR(IF(Data!$C$6="Real",B2308,I2308+J2307+($C$14*$C$12)*(NORMINV(RAND(),$C$15,CHOOSE($G$13,$C$13,F2308,G2308)))),"")</f>
        <v/>
      </c>
      <c r="K2308" s="88" t="str">
        <f>IF(ISNUMBER(A2308), IF($G$16="fixed",$G$17,MIN(H2308*Data!$C$7*$C$16*0.5,$C$17*Data!$C$7))*$C$12,"")</f>
        <v/>
      </c>
      <c r="L2308" s="42" t="str">
        <f t="shared" ca="1" si="1080"/>
        <v/>
      </c>
      <c r="M2308" s="44" t="str">
        <f t="shared" ca="1" si="1081"/>
        <v/>
      </c>
      <c r="N2308" s="44" t="str">
        <f t="shared" ca="1" si="1082"/>
        <v/>
      </c>
      <c r="O2308" s="108" t="str">
        <f t="shared" ref="O2308:O2371" si="1096">IF(ISNUMBER(A2308),$G$12*SLOPE(L2294:L2308,A2294:A2308),"")</f>
        <v/>
      </c>
      <c r="P2308" s="102" t="str">
        <f t="shared" ref="P2308:P2371" si="1097">IF(ISNUMBER(A2308),STDEV(L2294:L2308)*$G$12,"")</f>
        <v/>
      </c>
      <c r="Q2308" s="102" t="str">
        <f t="shared" ref="Q2308:Q2371" si="1098">IF(ISNUMBER(A2308),SLOPE(P2294:P2308,A2294:A2308),"")</f>
        <v/>
      </c>
      <c r="R2308" s="120" t="str">
        <f t="shared" ref="R2308:R2371" si="1099">IF(ISNUMBER(A2308),R2307+S2307,"")</f>
        <v/>
      </c>
      <c r="S2308" s="54" t="str">
        <f t="shared" ref="S2308:S2371" si="1100">IF(ISNUMBER(A2308),IF(AND(R2308&lt;$M$24,Q2308&lt;$F$28,ABS(O2308)&lt;$F$27,P2308&lt;$F$26,NOT(ISNUMBER(T2307))),1,0),"")</f>
        <v/>
      </c>
      <c r="T2308" s="5" t="str">
        <f t="shared" ref="T2308:T2371" si="1101">IF(ISNUMBER(A2308),IF(S2308=1,L2308,IF(AG2307="Y","",IF(ISNUMBER(T2307),T2307,""))),"")</f>
        <v/>
      </c>
      <c r="U2308" s="152" t="str">
        <f t="shared" si="1084"/>
        <v/>
      </c>
      <c r="V2308" s="152" t="str">
        <f t="shared" si="1085"/>
        <v/>
      </c>
      <c r="W2308" s="153" t="str">
        <f t="shared" si="1086"/>
        <v/>
      </c>
      <c r="X2308" s="153" t="str">
        <f t="shared" si="1087"/>
        <v/>
      </c>
      <c r="Y2308" s="153" t="str">
        <f t="shared" si="1088"/>
        <v/>
      </c>
      <c r="Z2308" s="153" t="str">
        <f t="shared" si="1089"/>
        <v/>
      </c>
      <c r="AA2308" s="152" t="str">
        <f t="shared" si="1090"/>
        <v/>
      </c>
      <c r="AB2308" s="152" t="str">
        <f t="shared" si="1091"/>
        <v/>
      </c>
      <c r="AC2308" s="154" t="str">
        <f t="shared" ref="AC2308:AC2371" si="1102">IFERROR(-SIGN(Y2308)*(AA2308-IF(SIGN(Y2308)=1,N2308,M2308))*$G$12*ABS(Y2308),"")</f>
        <v/>
      </c>
      <c r="AD2308" s="154" t="str">
        <f t="shared" ref="AD2308:AD2371" si="1103">IFERROR(SIGN(Z2308)*(AB2308-IF(SIGN(Z2308)=1,M2308,N2308))*$G$12*ABS(Z2308),"")</f>
        <v/>
      </c>
      <c r="AE2308" s="3" t="str">
        <f t="shared" ref="AE2308:AE2371" si="1104">IF(ISNUMBER(A2308),IFERROR((IF(ISNUMBER(AC2308),AC2308,0)+IF(ISNUMBER(AD2308),AD2308,0))/(ABS(Y2308)+ABS(Z2308)),0),"")</f>
        <v/>
      </c>
      <c r="AF2308" s="3" t="str">
        <f t="shared" ref="AF2308:AF2371" si="1105">IF(ISNUMBER(A2308),IF(ISNUMBER(AC2308),AC2308,0)+IF(ISNUMBER(AD2308),AD2308,0),"")</f>
        <v/>
      </c>
      <c r="AG2308" s="3" t="str">
        <f t="shared" ref="AG2308:AG2371" si="1106">IF(NOT(ISNUMBER(T2308)),"",IF(OR(AF2308&gt;$G$24,AF2308&lt;-$H$24,A2308+1&gt;$C$19),"Y","N"))</f>
        <v/>
      </c>
      <c r="AH2308" s="4" t="str">
        <f t="shared" ref="AH2308:AH2371" si="1107">IF(AG2308="y",AF2308*10*$C$11,"")</f>
        <v/>
      </c>
      <c r="AI2308" s="75" t="str">
        <f t="shared" ref="AI2308:AI2371" si="1108">IF(ISNUMBER(A2308),IF(ISNUMBER(AH2308),AJ2308,AF2308*10*$C$11+AJ2308),"")</f>
        <v/>
      </c>
      <c r="AJ2308" s="75" t="str">
        <f t="shared" ref="AJ2308:AJ2371" si="1109">IF(ISNUMBER(A2308),AJ2307+IF(ISNUMBER(AH2308),AH2308,0),"")</f>
        <v/>
      </c>
    </row>
    <row r="2309" spans="1:36">
      <c r="A2309" s="41" t="str">
        <f t="shared" si="1092"/>
        <v/>
      </c>
      <c r="B2309" s="150" t="str">
        <f>IF(ISNUMBER(A2309),INDEX('MetaTrader Import'!$H$13:$J$5893,TRUNC(((A2309-$A$39+1)-1)/3)+1,MOD((A2309-$A$39+1)-1,3)+1),"")</f>
        <v/>
      </c>
      <c r="C2309" s="43" t="str">
        <f t="shared" si="1093"/>
        <v/>
      </c>
      <c r="D2309" s="43" t="str">
        <f t="shared" ca="1" si="1083"/>
        <v/>
      </c>
      <c r="E2309" s="43" t="str">
        <f t="shared" si="1094"/>
        <v/>
      </c>
      <c r="F2309" s="43" t="str">
        <f t="shared" si="1095"/>
        <v/>
      </c>
      <c r="G2309" s="43" t="str">
        <f>IF(A2309&lt;&gt;"",IF(A2309&lt;Data!$G$11*0.25,$C$13/$G$32,IF(A2309&gt;Data!$G$11*0.25,$C$13,$C$13*10)),"")</f>
        <v/>
      </c>
      <c r="H2309" s="43" t="str">
        <f>IF(A2309&lt;&gt;"",IF(Data!$G$9="constant",$C$13,IF(Data!$G$9="squeeze",G2309,F2309)),"")</f>
        <v/>
      </c>
      <c r="I2309" s="38" t="str">
        <f ca="1">IF(ISNUMBER(A2309),NORMINV(RAND(),0,IF(AND(Data!$G$9="squeeze",A2309&lt;Data!$G$11*0.25),$H$32,1)*$C$30*$C$13)*($C$14*$C$12),"")</f>
        <v/>
      </c>
      <c r="J2309" s="42" t="str">
        <f ca="1">IFERROR(IF(Data!$C$6="Real",B2309,I2309+J2308+($C$14*$C$12)*(NORMINV(RAND(),$C$15,CHOOSE($G$13,$C$13,F2309,G2309)))),"")</f>
        <v/>
      </c>
      <c r="K2309" s="88" t="str">
        <f>IF(ISNUMBER(A2309), IF($G$16="fixed",$G$17,MIN(H2309*Data!$C$7*$C$16*0.5,$C$17*Data!$C$7))*$C$12,"")</f>
        <v/>
      </c>
      <c r="L2309" s="42" t="str">
        <f t="shared" ca="1" si="1080"/>
        <v/>
      </c>
      <c r="M2309" s="44" t="str">
        <f t="shared" ca="1" si="1081"/>
        <v/>
      </c>
      <c r="N2309" s="44" t="str">
        <f t="shared" ca="1" si="1082"/>
        <v/>
      </c>
      <c r="O2309" s="108" t="str">
        <f t="shared" si="1096"/>
        <v/>
      </c>
      <c r="P2309" s="102" t="str">
        <f t="shared" si="1097"/>
        <v/>
      </c>
      <c r="Q2309" s="102" t="str">
        <f t="shared" si="1098"/>
        <v/>
      </c>
      <c r="R2309" s="120" t="str">
        <f t="shared" si="1099"/>
        <v/>
      </c>
      <c r="S2309" s="54" t="str">
        <f t="shared" si="1100"/>
        <v/>
      </c>
      <c r="T2309" s="5" t="str">
        <f t="shared" si="1101"/>
        <v/>
      </c>
      <c r="U2309" s="152" t="str">
        <f t="shared" si="1084"/>
        <v/>
      </c>
      <c r="V2309" s="152" t="str">
        <f t="shared" si="1085"/>
        <v/>
      </c>
      <c r="W2309" s="153" t="str">
        <f t="shared" si="1086"/>
        <v/>
      </c>
      <c r="X2309" s="153" t="str">
        <f t="shared" si="1087"/>
        <v/>
      </c>
      <c r="Y2309" s="153" t="str">
        <f t="shared" si="1088"/>
        <v/>
      </c>
      <c r="Z2309" s="153" t="str">
        <f t="shared" si="1089"/>
        <v/>
      </c>
      <c r="AA2309" s="152" t="str">
        <f t="shared" si="1090"/>
        <v/>
      </c>
      <c r="AB2309" s="152" t="str">
        <f t="shared" si="1091"/>
        <v/>
      </c>
      <c r="AC2309" s="154" t="str">
        <f t="shared" si="1102"/>
        <v/>
      </c>
      <c r="AD2309" s="154" t="str">
        <f t="shared" si="1103"/>
        <v/>
      </c>
      <c r="AE2309" s="3" t="str">
        <f t="shared" si="1104"/>
        <v/>
      </c>
      <c r="AF2309" s="3" t="str">
        <f t="shared" si="1105"/>
        <v/>
      </c>
      <c r="AG2309" s="3" t="str">
        <f t="shared" si="1106"/>
        <v/>
      </c>
      <c r="AH2309" s="4" t="str">
        <f t="shared" si="1107"/>
        <v/>
      </c>
      <c r="AI2309" s="75" t="str">
        <f t="shared" si="1108"/>
        <v/>
      </c>
      <c r="AJ2309" s="75" t="str">
        <f t="shared" si="1109"/>
        <v/>
      </c>
    </row>
    <row r="2310" spans="1:36">
      <c r="A2310" s="41" t="str">
        <f t="shared" si="1092"/>
        <v/>
      </c>
      <c r="B2310" s="150" t="str">
        <f>IF(ISNUMBER(A2310),INDEX('MetaTrader Import'!$H$13:$J$5893,TRUNC(((A2310-$A$39+1)-1)/3)+1,MOD((A2310-$A$39+1)-1,3)+1),"")</f>
        <v/>
      </c>
      <c r="C2310" s="43" t="str">
        <f t="shared" si="1093"/>
        <v/>
      </c>
      <c r="D2310" s="43" t="str">
        <f t="shared" ca="1" si="1083"/>
        <v/>
      </c>
      <c r="E2310" s="43" t="str">
        <f t="shared" si="1094"/>
        <v/>
      </c>
      <c r="F2310" s="43" t="str">
        <f t="shared" si="1095"/>
        <v/>
      </c>
      <c r="G2310" s="43" t="str">
        <f>IF(A2310&lt;&gt;"",IF(A2310&lt;Data!$G$11*0.25,$C$13/$G$32,IF(A2310&gt;Data!$G$11*0.25,$C$13,$C$13*10)),"")</f>
        <v/>
      </c>
      <c r="H2310" s="43" t="str">
        <f>IF(A2310&lt;&gt;"",IF(Data!$G$9="constant",$C$13,IF(Data!$G$9="squeeze",G2310,F2310)),"")</f>
        <v/>
      </c>
      <c r="I2310" s="38" t="str">
        <f ca="1">IF(ISNUMBER(A2310),NORMINV(RAND(),0,IF(AND(Data!$G$9="squeeze",A2310&lt;Data!$G$11*0.25),$H$32,1)*$C$30*$C$13)*($C$14*$C$12),"")</f>
        <v/>
      </c>
      <c r="J2310" s="42" t="str">
        <f ca="1">IFERROR(IF(Data!$C$6="Real",B2310,I2310+J2309+($C$14*$C$12)*(NORMINV(RAND(),$C$15,CHOOSE($G$13,$C$13,F2310,G2310)))),"")</f>
        <v/>
      </c>
      <c r="K2310" s="88" t="str">
        <f>IF(ISNUMBER(A2310), IF($G$16="fixed",$G$17,MIN(H2310*Data!$C$7*$C$16*0.5,$C$17*Data!$C$7))*$C$12,"")</f>
        <v/>
      </c>
      <c r="L2310" s="42" t="str">
        <f t="shared" ref="L2310:L2373" ca="1" si="1110">IFERROR(J2310,"")</f>
        <v/>
      </c>
      <c r="M2310" s="44" t="str">
        <f t="shared" ref="M2310:M2373" ca="1" si="1111">IFERROR(L2310+K2310*0.5,"")</f>
        <v/>
      </c>
      <c r="N2310" s="44" t="str">
        <f t="shared" ref="N2310:N2373" ca="1" si="1112">IFERROR(L2310-K2310*0.5,"")</f>
        <v/>
      </c>
      <c r="O2310" s="108" t="str">
        <f t="shared" si="1096"/>
        <v/>
      </c>
      <c r="P2310" s="102" t="str">
        <f t="shared" si="1097"/>
        <v/>
      </c>
      <c r="Q2310" s="102" t="str">
        <f t="shared" si="1098"/>
        <v/>
      </c>
      <c r="R2310" s="120" t="str">
        <f t="shared" si="1099"/>
        <v/>
      </c>
      <c r="S2310" s="54" t="str">
        <f t="shared" si="1100"/>
        <v/>
      </c>
      <c r="T2310" s="5" t="str">
        <f t="shared" si="1101"/>
        <v/>
      </c>
      <c r="U2310" s="152" t="str">
        <f t="shared" si="1084"/>
        <v/>
      </c>
      <c r="V2310" s="152" t="str">
        <f t="shared" si="1085"/>
        <v/>
      </c>
      <c r="W2310" s="153" t="str">
        <f t="shared" si="1086"/>
        <v/>
      </c>
      <c r="X2310" s="153" t="str">
        <f t="shared" si="1087"/>
        <v/>
      </c>
      <c r="Y2310" s="153" t="str">
        <f t="shared" si="1088"/>
        <v/>
      </c>
      <c r="Z2310" s="153" t="str">
        <f t="shared" si="1089"/>
        <v/>
      </c>
      <c r="AA2310" s="152" t="str">
        <f t="shared" si="1090"/>
        <v/>
      </c>
      <c r="AB2310" s="152" t="str">
        <f t="shared" si="1091"/>
        <v/>
      </c>
      <c r="AC2310" s="154" t="str">
        <f t="shared" si="1102"/>
        <v/>
      </c>
      <c r="AD2310" s="154" t="str">
        <f t="shared" si="1103"/>
        <v/>
      </c>
      <c r="AE2310" s="3" t="str">
        <f t="shared" si="1104"/>
        <v/>
      </c>
      <c r="AF2310" s="3" t="str">
        <f t="shared" si="1105"/>
        <v/>
      </c>
      <c r="AG2310" s="3" t="str">
        <f t="shared" si="1106"/>
        <v/>
      </c>
      <c r="AH2310" s="4" t="str">
        <f t="shared" si="1107"/>
        <v/>
      </c>
      <c r="AI2310" s="75" t="str">
        <f t="shared" si="1108"/>
        <v/>
      </c>
      <c r="AJ2310" s="75" t="str">
        <f t="shared" si="1109"/>
        <v/>
      </c>
    </row>
    <row r="2311" spans="1:36">
      <c r="A2311" s="41" t="str">
        <f t="shared" si="1092"/>
        <v/>
      </c>
      <c r="B2311" s="150" t="str">
        <f>IF(ISNUMBER(A2311),INDEX('MetaTrader Import'!$H$13:$J$5893,TRUNC(((A2311-$A$39+1)-1)/3)+1,MOD((A2311-$A$39+1)-1,3)+1),"")</f>
        <v/>
      </c>
      <c r="C2311" s="43" t="str">
        <f t="shared" si="1093"/>
        <v/>
      </c>
      <c r="D2311" s="43" t="str">
        <f t="shared" ca="1" si="1083"/>
        <v/>
      </c>
      <c r="E2311" s="43" t="str">
        <f t="shared" si="1094"/>
        <v/>
      </c>
      <c r="F2311" s="43" t="str">
        <f t="shared" si="1095"/>
        <v/>
      </c>
      <c r="G2311" s="43" t="str">
        <f>IF(A2311&lt;&gt;"",IF(A2311&lt;Data!$G$11*0.25,$C$13/$G$32,IF(A2311&gt;Data!$G$11*0.25,$C$13,$C$13*10)),"")</f>
        <v/>
      </c>
      <c r="H2311" s="43" t="str">
        <f>IF(A2311&lt;&gt;"",IF(Data!$G$9="constant",$C$13,IF(Data!$G$9="squeeze",G2311,F2311)),"")</f>
        <v/>
      </c>
      <c r="I2311" s="38" t="str">
        <f ca="1">IF(ISNUMBER(A2311),NORMINV(RAND(),0,IF(AND(Data!$G$9="squeeze",A2311&lt;Data!$G$11*0.25),$H$32,1)*$C$30*$C$13)*($C$14*$C$12),"")</f>
        <v/>
      </c>
      <c r="J2311" s="42" t="str">
        <f ca="1">IFERROR(IF(Data!$C$6="Real",B2311,I2311+J2310+($C$14*$C$12)*(NORMINV(RAND(),$C$15,CHOOSE($G$13,$C$13,F2311,G2311)))),"")</f>
        <v/>
      </c>
      <c r="K2311" s="88" t="str">
        <f>IF(ISNUMBER(A2311), IF($G$16="fixed",$G$17,MIN(H2311*Data!$C$7*$C$16*0.5,$C$17*Data!$C$7))*$C$12,"")</f>
        <v/>
      </c>
      <c r="L2311" s="42" t="str">
        <f t="shared" ca="1" si="1110"/>
        <v/>
      </c>
      <c r="M2311" s="44" t="str">
        <f t="shared" ca="1" si="1111"/>
        <v/>
      </c>
      <c r="N2311" s="44" t="str">
        <f t="shared" ca="1" si="1112"/>
        <v/>
      </c>
      <c r="O2311" s="108" t="str">
        <f t="shared" si="1096"/>
        <v/>
      </c>
      <c r="P2311" s="102" t="str">
        <f t="shared" si="1097"/>
        <v/>
      </c>
      <c r="Q2311" s="102" t="str">
        <f t="shared" si="1098"/>
        <v/>
      </c>
      <c r="R2311" s="120" t="str">
        <f t="shared" si="1099"/>
        <v/>
      </c>
      <c r="S2311" s="54" t="str">
        <f t="shared" si="1100"/>
        <v/>
      </c>
      <c r="T2311" s="5" t="str">
        <f t="shared" si="1101"/>
        <v/>
      </c>
      <c r="U2311" s="152" t="str">
        <f t="shared" si="1084"/>
        <v/>
      </c>
      <c r="V2311" s="152" t="str">
        <f t="shared" si="1085"/>
        <v/>
      </c>
      <c r="W2311" s="153" t="str">
        <f t="shared" si="1086"/>
        <v/>
      </c>
      <c r="X2311" s="153" t="str">
        <f t="shared" si="1087"/>
        <v/>
      </c>
      <c r="Y2311" s="153" t="str">
        <f t="shared" si="1088"/>
        <v/>
      </c>
      <c r="Z2311" s="153" t="str">
        <f t="shared" si="1089"/>
        <v/>
      </c>
      <c r="AA2311" s="152" t="str">
        <f t="shared" si="1090"/>
        <v/>
      </c>
      <c r="AB2311" s="152" t="str">
        <f t="shared" si="1091"/>
        <v/>
      </c>
      <c r="AC2311" s="154" t="str">
        <f t="shared" si="1102"/>
        <v/>
      </c>
      <c r="AD2311" s="154" t="str">
        <f t="shared" si="1103"/>
        <v/>
      </c>
      <c r="AE2311" s="3" t="str">
        <f t="shared" si="1104"/>
        <v/>
      </c>
      <c r="AF2311" s="3" t="str">
        <f t="shared" si="1105"/>
        <v/>
      </c>
      <c r="AG2311" s="3" t="str">
        <f t="shared" si="1106"/>
        <v/>
      </c>
      <c r="AH2311" s="4" t="str">
        <f t="shared" si="1107"/>
        <v/>
      </c>
      <c r="AI2311" s="75" t="str">
        <f t="shared" si="1108"/>
        <v/>
      </c>
      <c r="AJ2311" s="75" t="str">
        <f t="shared" si="1109"/>
        <v/>
      </c>
    </row>
    <row r="2312" spans="1:36">
      <c r="A2312" s="41" t="str">
        <f t="shared" si="1092"/>
        <v/>
      </c>
      <c r="B2312" s="150" t="str">
        <f>IF(ISNUMBER(A2312),INDEX('MetaTrader Import'!$H$13:$J$5893,TRUNC(((A2312-$A$39+1)-1)/3)+1,MOD((A2312-$A$39+1)-1,3)+1),"")</f>
        <v/>
      </c>
      <c r="C2312" s="43" t="str">
        <f t="shared" si="1093"/>
        <v/>
      </c>
      <c r="D2312" s="43" t="str">
        <f t="shared" ca="1" si="1083"/>
        <v/>
      </c>
      <c r="E2312" s="43" t="str">
        <f t="shared" si="1094"/>
        <v/>
      </c>
      <c r="F2312" s="43" t="str">
        <f t="shared" si="1095"/>
        <v/>
      </c>
      <c r="G2312" s="43" t="str">
        <f>IF(A2312&lt;&gt;"",IF(A2312&lt;Data!$G$11*0.25,$C$13/$G$32,IF(A2312&gt;Data!$G$11*0.25,$C$13,$C$13*10)),"")</f>
        <v/>
      </c>
      <c r="H2312" s="43" t="str">
        <f>IF(A2312&lt;&gt;"",IF(Data!$G$9="constant",$C$13,IF(Data!$G$9="squeeze",G2312,F2312)),"")</f>
        <v/>
      </c>
      <c r="I2312" s="38" t="str">
        <f ca="1">IF(ISNUMBER(A2312),NORMINV(RAND(),0,IF(AND(Data!$G$9="squeeze",A2312&lt;Data!$G$11*0.25),$H$32,1)*$C$30*$C$13)*($C$14*$C$12),"")</f>
        <v/>
      </c>
      <c r="J2312" s="42" t="str">
        <f ca="1">IFERROR(IF(Data!$C$6="Real",B2312,I2312+J2311+($C$14*$C$12)*(NORMINV(RAND(),$C$15,CHOOSE($G$13,$C$13,F2312,G2312)))),"")</f>
        <v/>
      </c>
      <c r="K2312" s="88" t="str">
        <f>IF(ISNUMBER(A2312), IF($G$16="fixed",$G$17,MIN(H2312*Data!$C$7*$C$16*0.5,$C$17*Data!$C$7))*$C$12,"")</f>
        <v/>
      </c>
      <c r="L2312" s="42" t="str">
        <f t="shared" ca="1" si="1110"/>
        <v/>
      </c>
      <c r="M2312" s="44" t="str">
        <f t="shared" ca="1" si="1111"/>
        <v/>
      </c>
      <c r="N2312" s="44" t="str">
        <f t="shared" ca="1" si="1112"/>
        <v/>
      </c>
      <c r="O2312" s="108" t="str">
        <f t="shared" si="1096"/>
        <v/>
      </c>
      <c r="P2312" s="102" t="str">
        <f t="shared" si="1097"/>
        <v/>
      </c>
      <c r="Q2312" s="102" t="str">
        <f t="shared" si="1098"/>
        <v/>
      </c>
      <c r="R2312" s="120" t="str">
        <f t="shared" si="1099"/>
        <v/>
      </c>
      <c r="S2312" s="54" t="str">
        <f t="shared" si="1100"/>
        <v/>
      </c>
      <c r="T2312" s="5" t="str">
        <f t="shared" si="1101"/>
        <v/>
      </c>
      <c r="U2312" s="152" t="str">
        <f t="shared" si="1084"/>
        <v/>
      </c>
      <c r="V2312" s="152" t="str">
        <f t="shared" si="1085"/>
        <v/>
      </c>
      <c r="W2312" s="153" t="str">
        <f t="shared" si="1086"/>
        <v/>
      </c>
      <c r="X2312" s="153" t="str">
        <f t="shared" si="1087"/>
        <v/>
      </c>
      <c r="Y2312" s="153" t="str">
        <f t="shared" si="1088"/>
        <v/>
      </c>
      <c r="Z2312" s="153" t="str">
        <f t="shared" si="1089"/>
        <v/>
      </c>
      <c r="AA2312" s="152" t="str">
        <f t="shared" si="1090"/>
        <v/>
      </c>
      <c r="AB2312" s="152" t="str">
        <f t="shared" si="1091"/>
        <v/>
      </c>
      <c r="AC2312" s="154" t="str">
        <f t="shared" si="1102"/>
        <v/>
      </c>
      <c r="AD2312" s="154" t="str">
        <f t="shared" si="1103"/>
        <v/>
      </c>
      <c r="AE2312" s="3" t="str">
        <f t="shared" si="1104"/>
        <v/>
      </c>
      <c r="AF2312" s="3" t="str">
        <f t="shared" si="1105"/>
        <v/>
      </c>
      <c r="AG2312" s="3" t="str">
        <f t="shared" si="1106"/>
        <v/>
      </c>
      <c r="AH2312" s="4" t="str">
        <f t="shared" si="1107"/>
        <v/>
      </c>
      <c r="AI2312" s="75" t="str">
        <f t="shared" si="1108"/>
        <v/>
      </c>
      <c r="AJ2312" s="75" t="str">
        <f t="shared" si="1109"/>
        <v/>
      </c>
    </row>
    <row r="2313" spans="1:36">
      <c r="A2313" s="41" t="str">
        <f t="shared" si="1092"/>
        <v/>
      </c>
      <c r="B2313" s="150" t="str">
        <f>IF(ISNUMBER(A2313),INDEX('MetaTrader Import'!$H$13:$J$5893,TRUNC(((A2313-$A$39+1)-1)/3)+1,MOD((A2313-$A$39+1)-1,3)+1),"")</f>
        <v/>
      </c>
      <c r="C2313" s="43" t="str">
        <f t="shared" si="1093"/>
        <v/>
      </c>
      <c r="D2313" s="43" t="str">
        <f t="shared" ca="1" si="1083"/>
        <v/>
      </c>
      <c r="E2313" s="43" t="str">
        <f t="shared" si="1094"/>
        <v/>
      </c>
      <c r="F2313" s="43" t="str">
        <f t="shared" si="1095"/>
        <v/>
      </c>
      <c r="G2313" s="43" t="str">
        <f>IF(A2313&lt;&gt;"",IF(A2313&lt;Data!$G$11*0.25,$C$13/$G$32,IF(A2313&gt;Data!$G$11*0.25,$C$13,$C$13*10)),"")</f>
        <v/>
      </c>
      <c r="H2313" s="43" t="str">
        <f>IF(A2313&lt;&gt;"",IF(Data!$G$9="constant",$C$13,IF(Data!$G$9="squeeze",G2313,F2313)),"")</f>
        <v/>
      </c>
      <c r="I2313" s="38" t="str">
        <f ca="1">IF(ISNUMBER(A2313),NORMINV(RAND(),0,IF(AND(Data!$G$9="squeeze",A2313&lt;Data!$G$11*0.25),$H$32,1)*$C$30*$C$13)*($C$14*$C$12),"")</f>
        <v/>
      </c>
      <c r="J2313" s="42" t="str">
        <f ca="1">IFERROR(IF(Data!$C$6="Real",B2313,I2313+J2312+($C$14*$C$12)*(NORMINV(RAND(),$C$15,CHOOSE($G$13,$C$13,F2313,G2313)))),"")</f>
        <v/>
      </c>
      <c r="K2313" s="88" t="str">
        <f>IF(ISNUMBER(A2313), IF($G$16="fixed",$G$17,MIN(H2313*Data!$C$7*$C$16*0.5,$C$17*Data!$C$7))*$C$12,"")</f>
        <v/>
      </c>
      <c r="L2313" s="42" t="str">
        <f t="shared" ca="1" si="1110"/>
        <v/>
      </c>
      <c r="M2313" s="44" t="str">
        <f t="shared" ca="1" si="1111"/>
        <v/>
      </c>
      <c r="N2313" s="44" t="str">
        <f t="shared" ca="1" si="1112"/>
        <v/>
      </c>
      <c r="O2313" s="108" t="str">
        <f t="shared" si="1096"/>
        <v/>
      </c>
      <c r="P2313" s="102" t="str">
        <f t="shared" si="1097"/>
        <v/>
      </c>
      <c r="Q2313" s="102" t="str">
        <f t="shared" si="1098"/>
        <v/>
      </c>
      <c r="R2313" s="120" t="str">
        <f t="shared" si="1099"/>
        <v/>
      </c>
      <c r="S2313" s="54" t="str">
        <f t="shared" si="1100"/>
        <v/>
      </c>
      <c r="T2313" s="5" t="str">
        <f t="shared" si="1101"/>
        <v/>
      </c>
      <c r="U2313" s="152" t="str">
        <f t="shared" si="1084"/>
        <v/>
      </c>
      <c r="V2313" s="152" t="str">
        <f t="shared" si="1085"/>
        <v/>
      </c>
      <c r="W2313" s="153" t="str">
        <f t="shared" si="1086"/>
        <v/>
      </c>
      <c r="X2313" s="153" t="str">
        <f t="shared" si="1087"/>
        <v/>
      </c>
      <c r="Y2313" s="153" t="str">
        <f t="shared" si="1088"/>
        <v/>
      </c>
      <c r="Z2313" s="153" t="str">
        <f t="shared" si="1089"/>
        <v/>
      </c>
      <c r="AA2313" s="152" t="str">
        <f t="shared" si="1090"/>
        <v/>
      </c>
      <c r="AB2313" s="152" t="str">
        <f t="shared" si="1091"/>
        <v/>
      </c>
      <c r="AC2313" s="154" t="str">
        <f t="shared" si="1102"/>
        <v/>
      </c>
      <c r="AD2313" s="154" t="str">
        <f t="shared" si="1103"/>
        <v/>
      </c>
      <c r="AE2313" s="3" t="str">
        <f t="shared" si="1104"/>
        <v/>
      </c>
      <c r="AF2313" s="3" t="str">
        <f t="shared" si="1105"/>
        <v/>
      </c>
      <c r="AG2313" s="3" t="str">
        <f t="shared" si="1106"/>
        <v/>
      </c>
      <c r="AH2313" s="4" t="str">
        <f t="shared" si="1107"/>
        <v/>
      </c>
      <c r="AI2313" s="75" t="str">
        <f t="shared" si="1108"/>
        <v/>
      </c>
      <c r="AJ2313" s="75" t="str">
        <f t="shared" si="1109"/>
        <v/>
      </c>
    </row>
    <row r="2314" spans="1:36">
      <c r="A2314" s="41" t="str">
        <f t="shared" si="1092"/>
        <v/>
      </c>
      <c r="B2314" s="150" t="str">
        <f>IF(ISNUMBER(A2314),INDEX('MetaTrader Import'!$H$13:$J$5893,TRUNC(((A2314-$A$39+1)-1)/3)+1,MOD((A2314-$A$39+1)-1,3)+1),"")</f>
        <v/>
      </c>
      <c r="C2314" s="43" t="str">
        <f t="shared" si="1093"/>
        <v/>
      </c>
      <c r="D2314" s="43" t="str">
        <f t="shared" ca="1" si="1083"/>
        <v/>
      </c>
      <c r="E2314" s="43" t="str">
        <f t="shared" si="1094"/>
        <v/>
      </c>
      <c r="F2314" s="43" t="str">
        <f t="shared" si="1095"/>
        <v/>
      </c>
      <c r="G2314" s="43" t="str">
        <f>IF(A2314&lt;&gt;"",IF(A2314&lt;Data!$G$11*0.25,$C$13/$G$32,IF(A2314&gt;Data!$G$11*0.25,$C$13,$C$13*10)),"")</f>
        <v/>
      </c>
      <c r="H2314" s="43" t="str">
        <f>IF(A2314&lt;&gt;"",IF(Data!$G$9="constant",$C$13,IF(Data!$G$9="squeeze",G2314,F2314)),"")</f>
        <v/>
      </c>
      <c r="I2314" s="38" t="str">
        <f ca="1">IF(ISNUMBER(A2314),NORMINV(RAND(),0,IF(AND(Data!$G$9="squeeze",A2314&lt;Data!$G$11*0.25),$H$32,1)*$C$30*$C$13)*($C$14*$C$12),"")</f>
        <v/>
      </c>
      <c r="J2314" s="42" t="str">
        <f ca="1">IFERROR(IF(Data!$C$6="Real",B2314,I2314+J2313+($C$14*$C$12)*(NORMINV(RAND(),$C$15,CHOOSE($G$13,$C$13,F2314,G2314)))),"")</f>
        <v/>
      </c>
      <c r="K2314" s="88" t="str">
        <f>IF(ISNUMBER(A2314), IF($G$16="fixed",$G$17,MIN(H2314*Data!$C$7*$C$16*0.5,$C$17*Data!$C$7))*$C$12,"")</f>
        <v/>
      </c>
      <c r="L2314" s="42" t="str">
        <f t="shared" ca="1" si="1110"/>
        <v/>
      </c>
      <c r="M2314" s="44" t="str">
        <f t="shared" ca="1" si="1111"/>
        <v/>
      </c>
      <c r="N2314" s="44" t="str">
        <f t="shared" ca="1" si="1112"/>
        <v/>
      </c>
      <c r="O2314" s="108" t="str">
        <f t="shared" si="1096"/>
        <v/>
      </c>
      <c r="P2314" s="102" t="str">
        <f t="shared" si="1097"/>
        <v/>
      </c>
      <c r="Q2314" s="102" t="str">
        <f t="shared" si="1098"/>
        <v/>
      </c>
      <c r="R2314" s="120" t="str">
        <f t="shared" si="1099"/>
        <v/>
      </c>
      <c r="S2314" s="54" t="str">
        <f t="shared" si="1100"/>
        <v/>
      </c>
      <c r="T2314" s="5" t="str">
        <f t="shared" si="1101"/>
        <v/>
      </c>
      <c r="U2314" s="152" t="str">
        <f t="shared" si="1084"/>
        <v/>
      </c>
      <c r="V2314" s="152" t="str">
        <f t="shared" si="1085"/>
        <v/>
      </c>
      <c r="W2314" s="153" t="str">
        <f t="shared" si="1086"/>
        <v/>
      </c>
      <c r="X2314" s="153" t="str">
        <f t="shared" si="1087"/>
        <v/>
      </c>
      <c r="Y2314" s="153" t="str">
        <f t="shared" si="1088"/>
        <v/>
      </c>
      <c r="Z2314" s="153" t="str">
        <f t="shared" si="1089"/>
        <v/>
      </c>
      <c r="AA2314" s="152" t="str">
        <f t="shared" si="1090"/>
        <v/>
      </c>
      <c r="AB2314" s="152" t="str">
        <f t="shared" si="1091"/>
        <v/>
      </c>
      <c r="AC2314" s="154" t="str">
        <f t="shared" si="1102"/>
        <v/>
      </c>
      <c r="AD2314" s="154" t="str">
        <f t="shared" si="1103"/>
        <v/>
      </c>
      <c r="AE2314" s="3" t="str">
        <f t="shared" si="1104"/>
        <v/>
      </c>
      <c r="AF2314" s="3" t="str">
        <f t="shared" si="1105"/>
        <v/>
      </c>
      <c r="AG2314" s="3" t="str">
        <f t="shared" si="1106"/>
        <v/>
      </c>
      <c r="AH2314" s="4" t="str">
        <f t="shared" si="1107"/>
        <v/>
      </c>
      <c r="AI2314" s="75" t="str">
        <f t="shared" si="1108"/>
        <v/>
      </c>
      <c r="AJ2314" s="75" t="str">
        <f t="shared" si="1109"/>
        <v/>
      </c>
    </row>
    <row r="2315" spans="1:36">
      <c r="A2315" s="41" t="str">
        <f t="shared" si="1092"/>
        <v/>
      </c>
      <c r="B2315" s="150" t="str">
        <f>IF(ISNUMBER(A2315),INDEX('MetaTrader Import'!$H$13:$J$5893,TRUNC(((A2315-$A$39+1)-1)/3)+1,MOD((A2315-$A$39+1)-1,3)+1),"")</f>
        <v/>
      </c>
      <c r="C2315" s="43" t="str">
        <f t="shared" si="1093"/>
        <v/>
      </c>
      <c r="D2315" s="43" t="str">
        <f t="shared" ca="1" si="1083"/>
        <v/>
      </c>
      <c r="E2315" s="43" t="str">
        <f t="shared" si="1094"/>
        <v/>
      </c>
      <c r="F2315" s="43" t="str">
        <f t="shared" si="1095"/>
        <v/>
      </c>
      <c r="G2315" s="43" t="str">
        <f>IF(A2315&lt;&gt;"",IF(A2315&lt;Data!$G$11*0.25,$C$13/$G$32,IF(A2315&gt;Data!$G$11*0.25,$C$13,$C$13*10)),"")</f>
        <v/>
      </c>
      <c r="H2315" s="43" t="str">
        <f>IF(A2315&lt;&gt;"",IF(Data!$G$9="constant",$C$13,IF(Data!$G$9="squeeze",G2315,F2315)),"")</f>
        <v/>
      </c>
      <c r="I2315" s="38" t="str">
        <f ca="1">IF(ISNUMBER(A2315),NORMINV(RAND(),0,IF(AND(Data!$G$9="squeeze",A2315&lt;Data!$G$11*0.25),$H$32,1)*$C$30*$C$13)*($C$14*$C$12),"")</f>
        <v/>
      </c>
      <c r="J2315" s="42" t="str">
        <f ca="1">IFERROR(IF(Data!$C$6="Real",B2315,I2315+J2314+($C$14*$C$12)*(NORMINV(RAND(),$C$15,CHOOSE($G$13,$C$13,F2315,G2315)))),"")</f>
        <v/>
      </c>
      <c r="K2315" s="88" t="str">
        <f>IF(ISNUMBER(A2315), IF($G$16="fixed",$G$17,MIN(H2315*Data!$C$7*$C$16*0.5,$C$17*Data!$C$7))*$C$12,"")</f>
        <v/>
      </c>
      <c r="L2315" s="42" t="str">
        <f t="shared" ca="1" si="1110"/>
        <v/>
      </c>
      <c r="M2315" s="44" t="str">
        <f t="shared" ca="1" si="1111"/>
        <v/>
      </c>
      <c r="N2315" s="44" t="str">
        <f t="shared" ca="1" si="1112"/>
        <v/>
      </c>
      <c r="O2315" s="108" t="str">
        <f t="shared" si="1096"/>
        <v/>
      </c>
      <c r="P2315" s="102" t="str">
        <f t="shared" si="1097"/>
        <v/>
      </c>
      <c r="Q2315" s="102" t="str">
        <f t="shared" si="1098"/>
        <v/>
      </c>
      <c r="R2315" s="120" t="str">
        <f t="shared" si="1099"/>
        <v/>
      </c>
      <c r="S2315" s="54" t="str">
        <f t="shared" si="1100"/>
        <v/>
      </c>
      <c r="T2315" s="5" t="str">
        <f t="shared" si="1101"/>
        <v/>
      </c>
      <c r="U2315" s="152" t="str">
        <f t="shared" si="1084"/>
        <v/>
      </c>
      <c r="V2315" s="152" t="str">
        <f t="shared" si="1085"/>
        <v/>
      </c>
      <c r="W2315" s="153" t="str">
        <f t="shared" si="1086"/>
        <v/>
      </c>
      <c r="X2315" s="153" t="str">
        <f t="shared" si="1087"/>
        <v/>
      </c>
      <c r="Y2315" s="153" t="str">
        <f t="shared" si="1088"/>
        <v/>
      </c>
      <c r="Z2315" s="153" t="str">
        <f t="shared" si="1089"/>
        <v/>
      </c>
      <c r="AA2315" s="152" t="str">
        <f t="shared" si="1090"/>
        <v/>
      </c>
      <c r="AB2315" s="152" t="str">
        <f t="shared" si="1091"/>
        <v/>
      </c>
      <c r="AC2315" s="154" t="str">
        <f t="shared" si="1102"/>
        <v/>
      </c>
      <c r="AD2315" s="154" t="str">
        <f t="shared" si="1103"/>
        <v/>
      </c>
      <c r="AE2315" s="3" t="str">
        <f t="shared" si="1104"/>
        <v/>
      </c>
      <c r="AF2315" s="3" t="str">
        <f t="shared" si="1105"/>
        <v/>
      </c>
      <c r="AG2315" s="3" t="str">
        <f t="shared" si="1106"/>
        <v/>
      </c>
      <c r="AH2315" s="4" t="str">
        <f t="shared" si="1107"/>
        <v/>
      </c>
      <c r="AI2315" s="75" t="str">
        <f t="shared" si="1108"/>
        <v/>
      </c>
      <c r="AJ2315" s="75" t="str">
        <f t="shared" si="1109"/>
        <v/>
      </c>
    </row>
    <row r="2316" spans="1:36">
      <c r="A2316" s="41" t="str">
        <f t="shared" si="1092"/>
        <v/>
      </c>
      <c r="B2316" s="150" t="str">
        <f>IF(ISNUMBER(A2316),INDEX('MetaTrader Import'!$H$13:$J$5893,TRUNC(((A2316-$A$39+1)-1)/3)+1,MOD((A2316-$A$39+1)-1,3)+1),"")</f>
        <v/>
      </c>
      <c r="C2316" s="43" t="str">
        <f t="shared" si="1093"/>
        <v/>
      </c>
      <c r="D2316" s="43" t="str">
        <f t="shared" ca="1" si="1083"/>
        <v/>
      </c>
      <c r="E2316" s="43" t="str">
        <f t="shared" si="1094"/>
        <v/>
      </c>
      <c r="F2316" s="43" t="str">
        <f t="shared" si="1095"/>
        <v/>
      </c>
      <c r="G2316" s="43" t="str">
        <f>IF(A2316&lt;&gt;"",IF(A2316&lt;Data!$G$11*0.25,$C$13/$G$32,IF(A2316&gt;Data!$G$11*0.25,$C$13,$C$13*10)),"")</f>
        <v/>
      </c>
      <c r="H2316" s="43" t="str">
        <f>IF(A2316&lt;&gt;"",IF(Data!$G$9="constant",$C$13,IF(Data!$G$9="squeeze",G2316,F2316)),"")</f>
        <v/>
      </c>
      <c r="I2316" s="38" t="str">
        <f ca="1">IF(ISNUMBER(A2316),NORMINV(RAND(),0,IF(AND(Data!$G$9="squeeze",A2316&lt;Data!$G$11*0.25),$H$32,1)*$C$30*$C$13)*($C$14*$C$12),"")</f>
        <v/>
      </c>
      <c r="J2316" s="42" t="str">
        <f ca="1">IFERROR(IF(Data!$C$6="Real",B2316,I2316+J2315+($C$14*$C$12)*(NORMINV(RAND(),$C$15,CHOOSE($G$13,$C$13,F2316,G2316)))),"")</f>
        <v/>
      </c>
      <c r="K2316" s="88" t="str">
        <f>IF(ISNUMBER(A2316), IF($G$16="fixed",$G$17,MIN(H2316*Data!$C$7*$C$16*0.5,$C$17*Data!$C$7))*$C$12,"")</f>
        <v/>
      </c>
      <c r="L2316" s="42" t="str">
        <f t="shared" ca="1" si="1110"/>
        <v/>
      </c>
      <c r="M2316" s="44" t="str">
        <f t="shared" ca="1" si="1111"/>
        <v/>
      </c>
      <c r="N2316" s="44" t="str">
        <f t="shared" ca="1" si="1112"/>
        <v/>
      </c>
      <c r="O2316" s="108" t="str">
        <f t="shared" si="1096"/>
        <v/>
      </c>
      <c r="P2316" s="102" t="str">
        <f t="shared" si="1097"/>
        <v/>
      </c>
      <c r="Q2316" s="102" t="str">
        <f t="shared" si="1098"/>
        <v/>
      </c>
      <c r="R2316" s="120" t="str">
        <f t="shared" si="1099"/>
        <v/>
      </c>
      <c r="S2316" s="54" t="str">
        <f t="shared" si="1100"/>
        <v/>
      </c>
      <c r="T2316" s="5" t="str">
        <f t="shared" si="1101"/>
        <v/>
      </c>
      <c r="U2316" s="152" t="str">
        <f t="shared" si="1084"/>
        <v/>
      </c>
      <c r="V2316" s="152" t="str">
        <f t="shared" si="1085"/>
        <v/>
      </c>
      <c r="W2316" s="153" t="str">
        <f t="shared" si="1086"/>
        <v/>
      </c>
      <c r="X2316" s="153" t="str">
        <f t="shared" si="1087"/>
        <v/>
      </c>
      <c r="Y2316" s="153" t="str">
        <f t="shared" si="1088"/>
        <v/>
      </c>
      <c r="Z2316" s="153" t="str">
        <f t="shared" si="1089"/>
        <v/>
      </c>
      <c r="AA2316" s="152" t="str">
        <f t="shared" si="1090"/>
        <v/>
      </c>
      <c r="AB2316" s="152" t="str">
        <f t="shared" si="1091"/>
        <v/>
      </c>
      <c r="AC2316" s="154" t="str">
        <f t="shared" si="1102"/>
        <v/>
      </c>
      <c r="AD2316" s="154" t="str">
        <f t="shared" si="1103"/>
        <v/>
      </c>
      <c r="AE2316" s="3" t="str">
        <f t="shared" si="1104"/>
        <v/>
      </c>
      <c r="AF2316" s="3" t="str">
        <f t="shared" si="1105"/>
        <v/>
      </c>
      <c r="AG2316" s="3" t="str">
        <f t="shared" si="1106"/>
        <v/>
      </c>
      <c r="AH2316" s="4" t="str">
        <f t="shared" si="1107"/>
        <v/>
      </c>
      <c r="AI2316" s="75" t="str">
        <f t="shared" si="1108"/>
        <v/>
      </c>
      <c r="AJ2316" s="75" t="str">
        <f t="shared" si="1109"/>
        <v/>
      </c>
    </row>
    <row r="2317" spans="1:36">
      <c r="A2317" s="41" t="str">
        <f t="shared" si="1092"/>
        <v/>
      </c>
      <c r="B2317" s="150" t="str">
        <f>IF(ISNUMBER(A2317),INDEX('MetaTrader Import'!$H$13:$J$5893,TRUNC(((A2317-$A$39+1)-1)/3)+1,MOD((A2317-$A$39+1)-1,3)+1),"")</f>
        <v/>
      </c>
      <c r="C2317" s="43" t="str">
        <f t="shared" si="1093"/>
        <v/>
      </c>
      <c r="D2317" s="43" t="str">
        <f t="shared" ca="1" si="1083"/>
        <v/>
      </c>
      <c r="E2317" s="43" t="str">
        <f t="shared" si="1094"/>
        <v/>
      </c>
      <c r="F2317" s="43" t="str">
        <f t="shared" si="1095"/>
        <v/>
      </c>
      <c r="G2317" s="43" t="str">
        <f>IF(A2317&lt;&gt;"",IF(A2317&lt;Data!$G$11*0.25,$C$13/$G$32,IF(A2317&gt;Data!$G$11*0.25,$C$13,$C$13*10)),"")</f>
        <v/>
      </c>
      <c r="H2317" s="43" t="str">
        <f>IF(A2317&lt;&gt;"",IF(Data!$G$9="constant",$C$13,IF(Data!$G$9="squeeze",G2317,F2317)),"")</f>
        <v/>
      </c>
      <c r="I2317" s="38" t="str">
        <f ca="1">IF(ISNUMBER(A2317),NORMINV(RAND(),0,IF(AND(Data!$G$9="squeeze",A2317&lt;Data!$G$11*0.25),$H$32,1)*$C$30*$C$13)*($C$14*$C$12),"")</f>
        <v/>
      </c>
      <c r="J2317" s="42" t="str">
        <f ca="1">IFERROR(IF(Data!$C$6="Real",B2317,I2317+J2316+($C$14*$C$12)*(NORMINV(RAND(),$C$15,CHOOSE($G$13,$C$13,F2317,G2317)))),"")</f>
        <v/>
      </c>
      <c r="K2317" s="88" t="str">
        <f>IF(ISNUMBER(A2317), IF($G$16="fixed",$G$17,MIN(H2317*Data!$C$7*$C$16*0.5,$C$17*Data!$C$7))*$C$12,"")</f>
        <v/>
      </c>
      <c r="L2317" s="42" t="str">
        <f t="shared" ca="1" si="1110"/>
        <v/>
      </c>
      <c r="M2317" s="44" t="str">
        <f t="shared" ca="1" si="1111"/>
        <v/>
      </c>
      <c r="N2317" s="44" t="str">
        <f t="shared" ca="1" si="1112"/>
        <v/>
      </c>
      <c r="O2317" s="108" t="str">
        <f t="shared" si="1096"/>
        <v/>
      </c>
      <c r="P2317" s="102" t="str">
        <f t="shared" si="1097"/>
        <v/>
      </c>
      <c r="Q2317" s="102" t="str">
        <f t="shared" si="1098"/>
        <v/>
      </c>
      <c r="R2317" s="120" t="str">
        <f t="shared" si="1099"/>
        <v/>
      </c>
      <c r="S2317" s="54" t="str">
        <f t="shared" si="1100"/>
        <v/>
      </c>
      <c r="T2317" s="5" t="str">
        <f t="shared" si="1101"/>
        <v/>
      </c>
      <c r="U2317" s="152" t="str">
        <f t="shared" si="1084"/>
        <v/>
      </c>
      <c r="V2317" s="152" t="str">
        <f t="shared" si="1085"/>
        <v/>
      </c>
      <c r="W2317" s="153" t="str">
        <f t="shared" si="1086"/>
        <v/>
      </c>
      <c r="X2317" s="153" t="str">
        <f t="shared" si="1087"/>
        <v/>
      </c>
      <c r="Y2317" s="153" t="str">
        <f t="shared" si="1088"/>
        <v/>
      </c>
      <c r="Z2317" s="153" t="str">
        <f t="shared" si="1089"/>
        <v/>
      </c>
      <c r="AA2317" s="152" t="str">
        <f t="shared" si="1090"/>
        <v/>
      </c>
      <c r="AB2317" s="152" t="str">
        <f t="shared" si="1091"/>
        <v/>
      </c>
      <c r="AC2317" s="154" t="str">
        <f t="shared" si="1102"/>
        <v/>
      </c>
      <c r="AD2317" s="154" t="str">
        <f t="shared" si="1103"/>
        <v/>
      </c>
      <c r="AE2317" s="3" t="str">
        <f t="shared" si="1104"/>
        <v/>
      </c>
      <c r="AF2317" s="3" t="str">
        <f t="shared" si="1105"/>
        <v/>
      </c>
      <c r="AG2317" s="3" t="str">
        <f t="shared" si="1106"/>
        <v/>
      </c>
      <c r="AH2317" s="4" t="str">
        <f t="shared" si="1107"/>
        <v/>
      </c>
      <c r="AI2317" s="75" t="str">
        <f t="shared" si="1108"/>
        <v/>
      </c>
      <c r="AJ2317" s="75" t="str">
        <f t="shared" si="1109"/>
        <v/>
      </c>
    </row>
    <row r="2318" spans="1:36">
      <c r="A2318" s="41" t="str">
        <f t="shared" si="1092"/>
        <v/>
      </c>
      <c r="B2318" s="150" t="str">
        <f>IF(ISNUMBER(A2318),INDEX('MetaTrader Import'!$H$13:$J$5893,TRUNC(((A2318-$A$39+1)-1)/3)+1,MOD((A2318-$A$39+1)-1,3)+1),"")</f>
        <v/>
      </c>
      <c r="C2318" s="43" t="str">
        <f t="shared" si="1093"/>
        <v/>
      </c>
      <c r="D2318" s="43" t="str">
        <f t="shared" ca="1" si="1083"/>
        <v/>
      </c>
      <c r="E2318" s="43" t="str">
        <f t="shared" si="1094"/>
        <v/>
      </c>
      <c r="F2318" s="43" t="str">
        <f t="shared" si="1095"/>
        <v/>
      </c>
      <c r="G2318" s="43" t="str">
        <f>IF(A2318&lt;&gt;"",IF(A2318&lt;Data!$G$11*0.25,$C$13/$G$32,IF(A2318&gt;Data!$G$11*0.25,$C$13,$C$13*10)),"")</f>
        <v/>
      </c>
      <c r="H2318" s="43" t="str">
        <f>IF(A2318&lt;&gt;"",IF(Data!$G$9="constant",$C$13,IF(Data!$G$9="squeeze",G2318,F2318)),"")</f>
        <v/>
      </c>
      <c r="I2318" s="38" t="str">
        <f ca="1">IF(ISNUMBER(A2318),NORMINV(RAND(),0,IF(AND(Data!$G$9="squeeze",A2318&lt;Data!$G$11*0.25),$H$32,1)*$C$30*$C$13)*($C$14*$C$12),"")</f>
        <v/>
      </c>
      <c r="J2318" s="42" t="str">
        <f ca="1">IFERROR(IF(Data!$C$6="Real",B2318,I2318+J2317+($C$14*$C$12)*(NORMINV(RAND(),$C$15,CHOOSE($G$13,$C$13,F2318,G2318)))),"")</f>
        <v/>
      </c>
      <c r="K2318" s="88" t="str">
        <f>IF(ISNUMBER(A2318), IF($G$16="fixed",$G$17,MIN(H2318*Data!$C$7*$C$16*0.5,$C$17*Data!$C$7))*$C$12,"")</f>
        <v/>
      </c>
      <c r="L2318" s="42" t="str">
        <f t="shared" ca="1" si="1110"/>
        <v/>
      </c>
      <c r="M2318" s="44" t="str">
        <f t="shared" ca="1" si="1111"/>
        <v/>
      </c>
      <c r="N2318" s="44" t="str">
        <f t="shared" ca="1" si="1112"/>
        <v/>
      </c>
      <c r="O2318" s="108" t="str">
        <f t="shared" si="1096"/>
        <v/>
      </c>
      <c r="P2318" s="102" t="str">
        <f t="shared" si="1097"/>
        <v/>
      </c>
      <c r="Q2318" s="102" t="str">
        <f t="shared" si="1098"/>
        <v/>
      </c>
      <c r="R2318" s="120" t="str">
        <f t="shared" si="1099"/>
        <v/>
      </c>
      <c r="S2318" s="54" t="str">
        <f t="shared" si="1100"/>
        <v/>
      </c>
      <c r="T2318" s="5" t="str">
        <f t="shared" si="1101"/>
        <v/>
      </c>
      <c r="U2318" s="152" t="str">
        <f t="shared" si="1084"/>
        <v/>
      </c>
      <c r="V2318" s="152" t="str">
        <f t="shared" si="1085"/>
        <v/>
      </c>
      <c r="W2318" s="153" t="str">
        <f t="shared" si="1086"/>
        <v/>
      </c>
      <c r="X2318" s="153" t="str">
        <f t="shared" si="1087"/>
        <v/>
      </c>
      <c r="Y2318" s="153" t="str">
        <f t="shared" si="1088"/>
        <v/>
      </c>
      <c r="Z2318" s="153" t="str">
        <f t="shared" si="1089"/>
        <v/>
      </c>
      <c r="AA2318" s="152" t="str">
        <f t="shared" si="1090"/>
        <v/>
      </c>
      <c r="AB2318" s="152" t="str">
        <f t="shared" si="1091"/>
        <v/>
      </c>
      <c r="AC2318" s="154" t="str">
        <f t="shared" si="1102"/>
        <v/>
      </c>
      <c r="AD2318" s="154" t="str">
        <f t="shared" si="1103"/>
        <v/>
      </c>
      <c r="AE2318" s="3" t="str">
        <f t="shared" si="1104"/>
        <v/>
      </c>
      <c r="AF2318" s="3" t="str">
        <f t="shared" si="1105"/>
        <v/>
      </c>
      <c r="AG2318" s="3" t="str">
        <f t="shared" si="1106"/>
        <v/>
      </c>
      <c r="AH2318" s="4" t="str">
        <f t="shared" si="1107"/>
        <v/>
      </c>
      <c r="AI2318" s="75" t="str">
        <f t="shared" si="1108"/>
        <v/>
      </c>
      <c r="AJ2318" s="75" t="str">
        <f t="shared" si="1109"/>
        <v/>
      </c>
    </row>
    <row r="2319" spans="1:36">
      <c r="A2319" s="41" t="str">
        <f t="shared" si="1092"/>
        <v/>
      </c>
      <c r="B2319" s="150" t="str">
        <f>IF(ISNUMBER(A2319),INDEX('MetaTrader Import'!$H$13:$J$5893,TRUNC(((A2319-$A$39+1)-1)/3)+1,MOD((A2319-$A$39+1)-1,3)+1),"")</f>
        <v/>
      </c>
      <c r="C2319" s="43" t="str">
        <f t="shared" si="1093"/>
        <v/>
      </c>
      <c r="D2319" s="43" t="str">
        <f t="shared" ca="1" si="1083"/>
        <v/>
      </c>
      <c r="E2319" s="43" t="str">
        <f t="shared" si="1094"/>
        <v/>
      </c>
      <c r="F2319" s="43" t="str">
        <f t="shared" si="1095"/>
        <v/>
      </c>
      <c r="G2319" s="43" t="str">
        <f>IF(A2319&lt;&gt;"",IF(A2319&lt;Data!$G$11*0.25,$C$13/$G$32,IF(A2319&gt;Data!$G$11*0.25,$C$13,$C$13*10)),"")</f>
        <v/>
      </c>
      <c r="H2319" s="43" t="str">
        <f>IF(A2319&lt;&gt;"",IF(Data!$G$9="constant",$C$13,IF(Data!$G$9="squeeze",G2319,F2319)),"")</f>
        <v/>
      </c>
      <c r="I2319" s="38" t="str">
        <f ca="1">IF(ISNUMBER(A2319),NORMINV(RAND(),0,IF(AND(Data!$G$9="squeeze",A2319&lt;Data!$G$11*0.25),$H$32,1)*$C$30*$C$13)*($C$14*$C$12),"")</f>
        <v/>
      </c>
      <c r="J2319" s="42" t="str">
        <f ca="1">IFERROR(IF(Data!$C$6="Real",B2319,I2319+J2318+($C$14*$C$12)*(NORMINV(RAND(),$C$15,CHOOSE($G$13,$C$13,F2319,G2319)))),"")</f>
        <v/>
      </c>
      <c r="K2319" s="88" t="str">
        <f>IF(ISNUMBER(A2319), IF($G$16="fixed",$G$17,MIN(H2319*Data!$C$7*$C$16*0.5,$C$17*Data!$C$7))*$C$12,"")</f>
        <v/>
      </c>
      <c r="L2319" s="42" t="str">
        <f t="shared" ca="1" si="1110"/>
        <v/>
      </c>
      <c r="M2319" s="44" t="str">
        <f t="shared" ca="1" si="1111"/>
        <v/>
      </c>
      <c r="N2319" s="44" t="str">
        <f t="shared" ca="1" si="1112"/>
        <v/>
      </c>
      <c r="O2319" s="108" t="str">
        <f t="shared" si="1096"/>
        <v/>
      </c>
      <c r="P2319" s="102" t="str">
        <f t="shared" si="1097"/>
        <v/>
      </c>
      <c r="Q2319" s="102" t="str">
        <f t="shared" si="1098"/>
        <v/>
      </c>
      <c r="R2319" s="120" t="str">
        <f t="shared" si="1099"/>
        <v/>
      </c>
      <c r="S2319" s="54" t="str">
        <f t="shared" si="1100"/>
        <v/>
      </c>
      <c r="T2319" s="5" t="str">
        <f t="shared" si="1101"/>
        <v/>
      </c>
      <c r="U2319" s="152" t="str">
        <f t="shared" si="1084"/>
        <v/>
      </c>
      <c r="V2319" s="152" t="str">
        <f t="shared" si="1085"/>
        <v/>
      </c>
      <c r="W2319" s="153" t="str">
        <f t="shared" si="1086"/>
        <v/>
      </c>
      <c r="X2319" s="153" t="str">
        <f t="shared" si="1087"/>
        <v/>
      </c>
      <c r="Y2319" s="153" t="str">
        <f t="shared" si="1088"/>
        <v/>
      </c>
      <c r="Z2319" s="153" t="str">
        <f t="shared" si="1089"/>
        <v/>
      </c>
      <c r="AA2319" s="152" t="str">
        <f t="shared" si="1090"/>
        <v/>
      </c>
      <c r="AB2319" s="152" t="str">
        <f t="shared" si="1091"/>
        <v/>
      </c>
      <c r="AC2319" s="154" t="str">
        <f t="shared" si="1102"/>
        <v/>
      </c>
      <c r="AD2319" s="154" t="str">
        <f t="shared" si="1103"/>
        <v/>
      </c>
      <c r="AE2319" s="3" t="str">
        <f t="shared" si="1104"/>
        <v/>
      </c>
      <c r="AF2319" s="3" t="str">
        <f t="shared" si="1105"/>
        <v/>
      </c>
      <c r="AG2319" s="3" t="str">
        <f t="shared" si="1106"/>
        <v/>
      </c>
      <c r="AH2319" s="4" t="str">
        <f t="shared" si="1107"/>
        <v/>
      </c>
      <c r="AI2319" s="75" t="str">
        <f t="shared" si="1108"/>
        <v/>
      </c>
      <c r="AJ2319" s="75" t="str">
        <f t="shared" si="1109"/>
        <v/>
      </c>
    </row>
    <row r="2320" spans="1:36">
      <c r="A2320" s="41" t="str">
        <f t="shared" si="1092"/>
        <v/>
      </c>
      <c r="B2320" s="150" t="str">
        <f>IF(ISNUMBER(A2320),INDEX('MetaTrader Import'!$H$13:$J$5893,TRUNC(((A2320-$A$39+1)-1)/3)+1,MOD((A2320-$A$39+1)-1,3)+1),"")</f>
        <v/>
      </c>
      <c r="C2320" s="43" t="str">
        <f t="shared" si="1093"/>
        <v/>
      </c>
      <c r="D2320" s="43" t="str">
        <f t="shared" ca="1" si="1083"/>
        <v/>
      </c>
      <c r="E2320" s="43" t="str">
        <f t="shared" si="1094"/>
        <v/>
      </c>
      <c r="F2320" s="43" t="str">
        <f t="shared" si="1095"/>
        <v/>
      </c>
      <c r="G2320" s="43" t="str">
        <f>IF(A2320&lt;&gt;"",IF(A2320&lt;Data!$G$11*0.25,$C$13/$G$32,IF(A2320&gt;Data!$G$11*0.25,$C$13,$C$13*10)),"")</f>
        <v/>
      </c>
      <c r="H2320" s="43" t="str">
        <f>IF(A2320&lt;&gt;"",IF(Data!$G$9="constant",$C$13,IF(Data!$G$9="squeeze",G2320,F2320)),"")</f>
        <v/>
      </c>
      <c r="I2320" s="38" t="str">
        <f ca="1">IF(ISNUMBER(A2320),NORMINV(RAND(),0,IF(AND(Data!$G$9="squeeze",A2320&lt;Data!$G$11*0.25),$H$32,1)*$C$30*$C$13)*($C$14*$C$12),"")</f>
        <v/>
      </c>
      <c r="J2320" s="42" t="str">
        <f ca="1">IFERROR(IF(Data!$C$6="Real",B2320,I2320+J2319+($C$14*$C$12)*(NORMINV(RAND(),$C$15,CHOOSE($G$13,$C$13,F2320,G2320)))),"")</f>
        <v/>
      </c>
      <c r="K2320" s="88" t="str">
        <f>IF(ISNUMBER(A2320), IF($G$16="fixed",$G$17,MIN(H2320*Data!$C$7*$C$16*0.5,$C$17*Data!$C$7))*$C$12,"")</f>
        <v/>
      </c>
      <c r="L2320" s="42" t="str">
        <f t="shared" ca="1" si="1110"/>
        <v/>
      </c>
      <c r="M2320" s="44" t="str">
        <f t="shared" ca="1" si="1111"/>
        <v/>
      </c>
      <c r="N2320" s="44" t="str">
        <f t="shared" ca="1" si="1112"/>
        <v/>
      </c>
      <c r="O2320" s="108" t="str">
        <f t="shared" si="1096"/>
        <v/>
      </c>
      <c r="P2320" s="102" t="str">
        <f t="shared" si="1097"/>
        <v/>
      </c>
      <c r="Q2320" s="102" t="str">
        <f t="shared" si="1098"/>
        <v/>
      </c>
      <c r="R2320" s="120" t="str">
        <f t="shared" si="1099"/>
        <v/>
      </c>
      <c r="S2320" s="54" t="str">
        <f t="shared" si="1100"/>
        <v/>
      </c>
      <c r="T2320" s="5" t="str">
        <f t="shared" si="1101"/>
        <v/>
      </c>
      <c r="U2320" s="152" t="str">
        <f t="shared" si="1084"/>
        <v/>
      </c>
      <c r="V2320" s="152" t="str">
        <f t="shared" si="1085"/>
        <v/>
      </c>
      <c r="W2320" s="153" t="str">
        <f t="shared" si="1086"/>
        <v/>
      </c>
      <c r="X2320" s="153" t="str">
        <f t="shared" si="1087"/>
        <v/>
      </c>
      <c r="Y2320" s="153" t="str">
        <f t="shared" si="1088"/>
        <v/>
      </c>
      <c r="Z2320" s="153" t="str">
        <f t="shared" si="1089"/>
        <v/>
      </c>
      <c r="AA2320" s="152" t="str">
        <f t="shared" si="1090"/>
        <v/>
      </c>
      <c r="AB2320" s="152" t="str">
        <f t="shared" si="1091"/>
        <v/>
      </c>
      <c r="AC2320" s="154" t="str">
        <f t="shared" si="1102"/>
        <v/>
      </c>
      <c r="AD2320" s="154" t="str">
        <f t="shared" si="1103"/>
        <v/>
      </c>
      <c r="AE2320" s="3" t="str">
        <f t="shared" si="1104"/>
        <v/>
      </c>
      <c r="AF2320" s="3" t="str">
        <f t="shared" si="1105"/>
        <v/>
      </c>
      <c r="AG2320" s="3" t="str">
        <f t="shared" si="1106"/>
        <v/>
      </c>
      <c r="AH2320" s="4" t="str">
        <f t="shared" si="1107"/>
        <v/>
      </c>
      <c r="AI2320" s="75" t="str">
        <f t="shared" si="1108"/>
        <v/>
      </c>
      <c r="AJ2320" s="75" t="str">
        <f t="shared" si="1109"/>
        <v/>
      </c>
    </row>
    <row r="2321" spans="1:36">
      <c r="A2321" s="41" t="str">
        <f t="shared" si="1092"/>
        <v/>
      </c>
      <c r="B2321" s="150" t="str">
        <f>IF(ISNUMBER(A2321),INDEX('MetaTrader Import'!$H$13:$J$5893,TRUNC(((A2321-$A$39+1)-1)/3)+1,MOD((A2321-$A$39+1)-1,3)+1),"")</f>
        <v/>
      </c>
      <c r="C2321" s="43" t="str">
        <f t="shared" si="1093"/>
        <v/>
      </c>
      <c r="D2321" s="43" t="str">
        <f t="shared" ca="1" si="1083"/>
        <v/>
      </c>
      <c r="E2321" s="43" t="str">
        <f t="shared" si="1094"/>
        <v/>
      </c>
      <c r="F2321" s="43" t="str">
        <f t="shared" si="1095"/>
        <v/>
      </c>
      <c r="G2321" s="43" t="str">
        <f>IF(A2321&lt;&gt;"",IF(A2321&lt;Data!$G$11*0.25,$C$13/$G$32,IF(A2321&gt;Data!$G$11*0.25,$C$13,$C$13*10)),"")</f>
        <v/>
      </c>
      <c r="H2321" s="43" t="str">
        <f>IF(A2321&lt;&gt;"",IF(Data!$G$9="constant",$C$13,IF(Data!$G$9="squeeze",G2321,F2321)),"")</f>
        <v/>
      </c>
      <c r="I2321" s="38" t="str">
        <f ca="1">IF(ISNUMBER(A2321),NORMINV(RAND(),0,IF(AND(Data!$G$9="squeeze",A2321&lt;Data!$G$11*0.25),$H$32,1)*$C$30*$C$13)*($C$14*$C$12),"")</f>
        <v/>
      </c>
      <c r="J2321" s="42" t="str">
        <f ca="1">IFERROR(IF(Data!$C$6="Real",B2321,I2321+J2320+($C$14*$C$12)*(NORMINV(RAND(),$C$15,CHOOSE($G$13,$C$13,F2321,G2321)))),"")</f>
        <v/>
      </c>
      <c r="K2321" s="88" t="str">
        <f>IF(ISNUMBER(A2321), IF($G$16="fixed",$G$17,MIN(H2321*Data!$C$7*$C$16*0.5,$C$17*Data!$C$7))*$C$12,"")</f>
        <v/>
      </c>
      <c r="L2321" s="42" t="str">
        <f t="shared" ca="1" si="1110"/>
        <v/>
      </c>
      <c r="M2321" s="44" t="str">
        <f t="shared" ca="1" si="1111"/>
        <v/>
      </c>
      <c r="N2321" s="44" t="str">
        <f t="shared" ca="1" si="1112"/>
        <v/>
      </c>
      <c r="O2321" s="108" t="str">
        <f t="shared" si="1096"/>
        <v/>
      </c>
      <c r="P2321" s="102" t="str">
        <f t="shared" si="1097"/>
        <v/>
      </c>
      <c r="Q2321" s="102" t="str">
        <f t="shared" si="1098"/>
        <v/>
      </c>
      <c r="R2321" s="120" t="str">
        <f t="shared" si="1099"/>
        <v/>
      </c>
      <c r="S2321" s="54" t="str">
        <f t="shared" si="1100"/>
        <v/>
      </c>
      <c r="T2321" s="5" t="str">
        <f t="shared" si="1101"/>
        <v/>
      </c>
      <c r="U2321" s="152" t="str">
        <f t="shared" si="1084"/>
        <v/>
      </c>
      <c r="V2321" s="152" t="str">
        <f t="shared" si="1085"/>
        <v/>
      </c>
      <c r="W2321" s="153" t="str">
        <f t="shared" si="1086"/>
        <v/>
      </c>
      <c r="X2321" s="153" t="str">
        <f t="shared" si="1087"/>
        <v/>
      </c>
      <c r="Y2321" s="153" t="str">
        <f t="shared" si="1088"/>
        <v/>
      </c>
      <c r="Z2321" s="153" t="str">
        <f t="shared" si="1089"/>
        <v/>
      </c>
      <c r="AA2321" s="152" t="str">
        <f t="shared" si="1090"/>
        <v/>
      </c>
      <c r="AB2321" s="152" t="str">
        <f t="shared" si="1091"/>
        <v/>
      </c>
      <c r="AC2321" s="154" t="str">
        <f t="shared" si="1102"/>
        <v/>
      </c>
      <c r="AD2321" s="154" t="str">
        <f t="shared" si="1103"/>
        <v/>
      </c>
      <c r="AE2321" s="3" t="str">
        <f t="shared" si="1104"/>
        <v/>
      </c>
      <c r="AF2321" s="3" t="str">
        <f t="shared" si="1105"/>
        <v/>
      </c>
      <c r="AG2321" s="3" t="str">
        <f t="shared" si="1106"/>
        <v/>
      </c>
      <c r="AH2321" s="4" t="str">
        <f t="shared" si="1107"/>
        <v/>
      </c>
      <c r="AI2321" s="75" t="str">
        <f t="shared" si="1108"/>
        <v/>
      </c>
      <c r="AJ2321" s="75" t="str">
        <f t="shared" si="1109"/>
        <v/>
      </c>
    </row>
    <row r="2322" spans="1:36">
      <c r="A2322" s="41" t="str">
        <f t="shared" si="1092"/>
        <v/>
      </c>
      <c r="B2322" s="150" t="str">
        <f>IF(ISNUMBER(A2322),INDEX('MetaTrader Import'!$H$13:$J$5893,TRUNC(((A2322-$A$39+1)-1)/3)+1,MOD((A2322-$A$39+1)-1,3)+1),"")</f>
        <v/>
      </c>
      <c r="C2322" s="43" t="str">
        <f t="shared" si="1093"/>
        <v/>
      </c>
      <c r="D2322" s="43" t="str">
        <f t="shared" ca="1" si="1083"/>
        <v/>
      </c>
      <c r="E2322" s="43" t="str">
        <f t="shared" si="1094"/>
        <v/>
      </c>
      <c r="F2322" s="43" t="str">
        <f t="shared" si="1095"/>
        <v/>
      </c>
      <c r="G2322" s="43" t="str">
        <f>IF(A2322&lt;&gt;"",IF(A2322&lt;Data!$G$11*0.25,$C$13/$G$32,IF(A2322&gt;Data!$G$11*0.25,$C$13,$C$13*10)),"")</f>
        <v/>
      </c>
      <c r="H2322" s="43" t="str">
        <f>IF(A2322&lt;&gt;"",IF(Data!$G$9="constant",$C$13,IF(Data!$G$9="squeeze",G2322,F2322)),"")</f>
        <v/>
      </c>
      <c r="I2322" s="38" t="str">
        <f ca="1">IF(ISNUMBER(A2322),NORMINV(RAND(),0,IF(AND(Data!$G$9="squeeze",A2322&lt;Data!$G$11*0.25),$H$32,1)*$C$30*$C$13)*($C$14*$C$12),"")</f>
        <v/>
      </c>
      <c r="J2322" s="42" t="str">
        <f ca="1">IFERROR(IF(Data!$C$6="Real",B2322,I2322+J2321+($C$14*$C$12)*(NORMINV(RAND(),$C$15,CHOOSE($G$13,$C$13,F2322,G2322)))),"")</f>
        <v/>
      </c>
      <c r="K2322" s="88" t="str">
        <f>IF(ISNUMBER(A2322), IF($G$16="fixed",$G$17,MIN(H2322*Data!$C$7*$C$16*0.5,$C$17*Data!$C$7))*$C$12,"")</f>
        <v/>
      </c>
      <c r="L2322" s="42" t="str">
        <f t="shared" ca="1" si="1110"/>
        <v/>
      </c>
      <c r="M2322" s="44" t="str">
        <f t="shared" ca="1" si="1111"/>
        <v/>
      </c>
      <c r="N2322" s="44" t="str">
        <f t="shared" ca="1" si="1112"/>
        <v/>
      </c>
      <c r="O2322" s="108" t="str">
        <f t="shared" si="1096"/>
        <v/>
      </c>
      <c r="P2322" s="102" t="str">
        <f t="shared" si="1097"/>
        <v/>
      </c>
      <c r="Q2322" s="102" t="str">
        <f t="shared" si="1098"/>
        <v/>
      </c>
      <c r="R2322" s="120" t="str">
        <f t="shared" si="1099"/>
        <v/>
      </c>
      <c r="S2322" s="54" t="str">
        <f t="shared" si="1100"/>
        <v/>
      </c>
      <c r="T2322" s="5" t="str">
        <f t="shared" si="1101"/>
        <v/>
      </c>
      <c r="U2322" s="152" t="str">
        <f t="shared" si="1084"/>
        <v/>
      </c>
      <c r="V2322" s="152" t="str">
        <f t="shared" si="1085"/>
        <v/>
      </c>
      <c r="W2322" s="153" t="str">
        <f t="shared" si="1086"/>
        <v/>
      </c>
      <c r="X2322" s="153" t="str">
        <f t="shared" si="1087"/>
        <v/>
      </c>
      <c r="Y2322" s="153" t="str">
        <f t="shared" si="1088"/>
        <v/>
      </c>
      <c r="Z2322" s="153" t="str">
        <f t="shared" si="1089"/>
        <v/>
      </c>
      <c r="AA2322" s="152" t="str">
        <f t="shared" si="1090"/>
        <v/>
      </c>
      <c r="AB2322" s="152" t="str">
        <f t="shared" si="1091"/>
        <v/>
      </c>
      <c r="AC2322" s="154" t="str">
        <f t="shared" si="1102"/>
        <v/>
      </c>
      <c r="AD2322" s="154" t="str">
        <f t="shared" si="1103"/>
        <v/>
      </c>
      <c r="AE2322" s="3" t="str">
        <f t="shared" si="1104"/>
        <v/>
      </c>
      <c r="AF2322" s="3" t="str">
        <f t="shared" si="1105"/>
        <v/>
      </c>
      <c r="AG2322" s="3" t="str">
        <f t="shared" si="1106"/>
        <v/>
      </c>
      <c r="AH2322" s="4" t="str">
        <f t="shared" si="1107"/>
        <v/>
      </c>
      <c r="AI2322" s="75" t="str">
        <f t="shared" si="1108"/>
        <v/>
      </c>
      <c r="AJ2322" s="75" t="str">
        <f t="shared" si="1109"/>
        <v/>
      </c>
    </row>
    <row r="2323" spans="1:36">
      <c r="A2323" s="41" t="str">
        <f t="shared" si="1092"/>
        <v/>
      </c>
      <c r="B2323" s="150" t="str">
        <f>IF(ISNUMBER(A2323),INDEX('MetaTrader Import'!$H$13:$J$5893,TRUNC(((A2323-$A$39+1)-1)/3)+1,MOD((A2323-$A$39+1)-1,3)+1),"")</f>
        <v/>
      </c>
      <c r="C2323" s="43" t="str">
        <f t="shared" si="1093"/>
        <v/>
      </c>
      <c r="D2323" s="43" t="str">
        <f t="shared" ca="1" si="1083"/>
        <v/>
      </c>
      <c r="E2323" s="43" t="str">
        <f t="shared" si="1094"/>
        <v/>
      </c>
      <c r="F2323" s="43" t="str">
        <f t="shared" si="1095"/>
        <v/>
      </c>
      <c r="G2323" s="43" t="str">
        <f>IF(A2323&lt;&gt;"",IF(A2323&lt;Data!$G$11*0.25,$C$13/$G$32,IF(A2323&gt;Data!$G$11*0.25,$C$13,$C$13*10)),"")</f>
        <v/>
      </c>
      <c r="H2323" s="43" t="str">
        <f>IF(A2323&lt;&gt;"",IF(Data!$G$9="constant",$C$13,IF(Data!$G$9="squeeze",G2323,F2323)),"")</f>
        <v/>
      </c>
      <c r="I2323" s="38" t="str">
        <f ca="1">IF(ISNUMBER(A2323),NORMINV(RAND(),0,IF(AND(Data!$G$9="squeeze",A2323&lt;Data!$G$11*0.25),$H$32,1)*$C$30*$C$13)*($C$14*$C$12),"")</f>
        <v/>
      </c>
      <c r="J2323" s="42" t="str">
        <f ca="1">IFERROR(IF(Data!$C$6="Real",B2323,I2323+J2322+($C$14*$C$12)*(NORMINV(RAND(),$C$15,CHOOSE($G$13,$C$13,F2323,G2323)))),"")</f>
        <v/>
      </c>
      <c r="K2323" s="88" t="str">
        <f>IF(ISNUMBER(A2323), IF($G$16="fixed",$G$17,MIN(H2323*Data!$C$7*$C$16*0.5,$C$17*Data!$C$7))*$C$12,"")</f>
        <v/>
      </c>
      <c r="L2323" s="42" t="str">
        <f t="shared" ca="1" si="1110"/>
        <v/>
      </c>
      <c r="M2323" s="44" t="str">
        <f t="shared" ca="1" si="1111"/>
        <v/>
      </c>
      <c r="N2323" s="44" t="str">
        <f t="shared" ca="1" si="1112"/>
        <v/>
      </c>
      <c r="O2323" s="108" t="str">
        <f t="shared" si="1096"/>
        <v/>
      </c>
      <c r="P2323" s="102" t="str">
        <f t="shared" si="1097"/>
        <v/>
      </c>
      <c r="Q2323" s="102" t="str">
        <f t="shared" si="1098"/>
        <v/>
      </c>
      <c r="R2323" s="120" t="str">
        <f t="shared" si="1099"/>
        <v/>
      </c>
      <c r="S2323" s="54" t="str">
        <f t="shared" si="1100"/>
        <v/>
      </c>
      <c r="T2323" s="5" t="str">
        <f t="shared" si="1101"/>
        <v/>
      </c>
      <c r="U2323" s="152" t="str">
        <f t="shared" si="1084"/>
        <v/>
      </c>
      <c r="V2323" s="152" t="str">
        <f t="shared" si="1085"/>
        <v/>
      </c>
      <c r="W2323" s="153" t="str">
        <f t="shared" si="1086"/>
        <v/>
      </c>
      <c r="X2323" s="153" t="str">
        <f t="shared" si="1087"/>
        <v/>
      </c>
      <c r="Y2323" s="153" t="str">
        <f t="shared" si="1088"/>
        <v/>
      </c>
      <c r="Z2323" s="153" t="str">
        <f t="shared" si="1089"/>
        <v/>
      </c>
      <c r="AA2323" s="152" t="str">
        <f t="shared" si="1090"/>
        <v/>
      </c>
      <c r="AB2323" s="152" t="str">
        <f t="shared" si="1091"/>
        <v/>
      </c>
      <c r="AC2323" s="154" t="str">
        <f t="shared" si="1102"/>
        <v/>
      </c>
      <c r="AD2323" s="154" t="str">
        <f t="shared" si="1103"/>
        <v/>
      </c>
      <c r="AE2323" s="3" t="str">
        <f t="shared" si="1104"/>
        <v/>
      </c>
      <c r="AF2323" s="3" t="str">
        <f t="shared" si="1105"/>
        <v/>
      </c>
      <c r="AG2323" s="3" t="str">
        <f t="shared" si="1106"/>
        <v/>
      </c>
      <c r="AH2323" s="4" t="str">
        <f t="shared" si="1107"/>
        <v/>
      </c>
      <c r="AI2323" s="75" t="str">
        <f t="shared" si="1108"/>
        <v/>
      </c>
      <c r="AJ2323" s="75" t="str">
        <f t="shared" si="1109"/>
        <v/>
      </c>
    </row>
    <row r="2324" spans="1:36">
      <c r="A2324" s="41" t="str">
        <f t="shared" si="1092"/>
        <v/>
      </c>
      <c r="B2324" s="150" t="str">
        <f>IF(ISNUMBER(A2324),INDEX('MetaTrader Import'!$H$13:$J$5893,TRUNC(((A2324-$A$39+1)-1)/3)+1,MOD((A2324-$A$39+1)-1,3)+1),"")</f>
        <v/>
      </c>
      <c r="C2324" s="43" t="str">
        <f t="shared" si="1093"/>
        <v/>
      </c>
      <c r="D2324" s="43" t="str">
        <f t="shared" ca="1" si="1083"/>
        <v/>
      </c>
      <c r="E2324" s="43" t="str">
        <f t="shared" si="1094"/>
        <v/>
      </c>
      <c r="F2324" s="43" t="str">
        <f t="shared" si="1095"/>
        <v/>
      </c>
      <c r="G2324" s="43" t="str">
        <f>IF(A2324&lt;&gt;"",IF(A2324&lt;Data!$G$11*0.25,$C$13/$G$32,IF(A2324&gt;Data!$G$11*0.25,$C$13,$C$13*10)),"")</f>
        <v/>
      </c>
      <c r="H2324" s="43" t="str">
        <f>IF(A2324&lt;&gt;"",IF(Data!$G$9="constant",$C$13,IF(Data!$G$9="squeeze",G2324,F2324)),"")</f>
        <v/>
      </c>
      <c r="I2324" s="38" t="str">
        <f ca="1">IF(ISNUMBER(A2324),NORMINV(RAND(),0,IF(AND(Data!$G$9="squeeze",A2324&lt;Data!$G$11*0.25),$H$32,1)*$C$30*$C$13)*($C$14*$C$12),"")</f>
        <v/>
      </c>
      <c r="J2324" s="42" t="str">
        <f ca="1">IFERROR(IF(Data!$C$6="Real",B2324,I2324+J2323+($C$14*$C$12)*(NORMINV(RAND(),$C$15,CHOOSE($G$13,$C$13,F2324,G2324)))),"")</f>
        <v/>
      </c>
      <c r="K2324" s="88" t="str">
        <f>IF(ISNUMBER(A2324), IF($G$16="fixed",$G$17,MIN(H2324*Data!$C$7*$C$16*0.5,$C$17*Data!$C$7))*$C$12,"")</f>
        <v/>
      </c>
      <c r="L2324" s="42" t="str">
        <f t="shared" ca="1" si="1110"/>
        <v/>
      </c>
      <c r="M2324" s="44" t="str">
        <f t="shared" ca="1" si="1111"/>
        <v/>
      </c>
      <c r="N2324" s="44" t="str">
        <f t="shared" ca="1" si="1112"/>
        <v/>
      </c>
      <c r="O2324" s="108" t="str">
        <f t="shared" si="1096"/>
        <v/>
      </c>
      <c r="P2324" s="102" t="str">
        <f t="shared" si="1097"/>
        <v/>
      </c>
      <c r="Q2324" s="102" t="str">
        <f t="shared" si="1098"/>
        <v/>
      </c>
      <c r="R2324" s="120" t="str">
        <f t="shared" si="1099"/>
        <v/>
      </c>
      <c r="S2324" s="54" t="str">
        <f t="shared" si="1100"/>
        <v/>
      </c>
      <c r="T2324" s="5" t="str">
        <f t="shared" si="1101"/>
        <v/>
      </c>
      <c r="U2324" s="152" t="str">
        <f t="shared" si="1084"/>
        <v/>
      </c>
      <c r="V2324" s="152" t="str">
        <f t="shared" si="1085"/>
        <v/>
      </c>
      <c r="W2324" s="153" t="str">
        <f t="shared" si="1086"/>
        <v/>
      </c>
      <c r="X2324" s="153" t="str">
        <f t="shared" si="1087"/>
        <v/>
      </c>
      <c r="Y2324" s="153" t="str">
        <f t="shared" si="1088"/>
        <v/>
      </c>
      <c r="Z2324" s="153" t="str">
        <f t="shared" si="1089"/>
        <v/>
      </c>
      <c r="AA2324" s="152" t="str">
        <f t="shared" si="1090"/>
        <v/>
      </c>
      <c r="AB2324" s="152" t="str">
        <f t="shared" si="1091"/>
        <v/>
      </c>
      <c r="AC2324" s="154" t="str">
        <f t="shared" si="1102"/>
        <v/>
      </c>
      <c r="AD2324" s="154" t="str">
        <f t="shared" si="1103"/>
        <v/>
      </c>
      <c r="AE2324" s="3" t="str">
        <f t="shared" si="1104"/>
        <v/>
      </c>
      <c r="AF2324" s="3" t="str">
        <f t="shared" si="1105"/>
        <v/>
      </c>
      <c r="AG2324" s="3" t="str">
        <f t="shared" si="1106"/>
        <v/>
      </c>
      <c r="AH2324" s="4" t="str">
        <f t="shared" si="1107"/>
        <v/>
      </c>
      <c r="AI2324" s="75" t="str">
        <f t="shared" si="1108"/>
        <v/>
      </c>
      <c r="AJ2324" s="75" t="str">
        <f t="shared" si="1109"/>
        <v/>
      </c>
    </row>
    <row r="2325" spans="1:36">
      <c r="A2325" s="41" t="str">
        <f t="shared" si="1092"/>
        <v/>
      </c>
      <c r="B2325" s="150" t="str">
        <f>IF(ISNUMBER(A2325),INDEX('MetaTrader Import'!$H$13:$J$5893,TRUNC(((A2325-$A$39+1)-1)/3)+1,MOD((A2325-$A$39+1)-1,3)+1),"")</f>
        <v/>
      </c>
      <c r="C2325" s="43" t="str">
        <f t="shared" si="1093"/>
        <v/>
      </c>
      <c r="D2325" s="43" t="str">
        <f t="shared" ca="1" si="1083"/>
        <v/>
      </c>
      <c r="E2325" s="43" t="str">
        <f t="shared" si="1094"/>
        <v/>
      </c>
      <c r="F2325" s="43" t="str">
        <f t="shared" si="1095"/>
        <v/>
      </c>
      <c r="G2325" s="43" t="str">
        <f>IF(A2325&lt;&gt;"",IF(A2325&lt;Data!$G$11*0.25,$C$13/$G$32,IF(A2325&gt;Data!$G$11*0.25,$C$13,$C$13*10)),"")</f>
        <v/>
      </c>
      <c r="H2325" s="43" t="str">
        <f>IF(A2325&lt;&gt;"",IF(Data!$G$9="constant",$C$13,IF(Data!$G$9="squeeze",G2325,F2325)),"")</f>
        <v/>
      </c>
      <c r="I2325" s="38" t="str">
        <f ca="1">IF(ISNUMBER(A2325),NORMINV(RAND(),0,IF(AND(Data!$G$9="squeeze",A2325&lt;Data!$G$11*0.25),$H$32,1)*$C$30*$C$13)*($C$14*$C$12),"")</f>
        <v/>
      </c>
      <c r="J2325" s="42" t="str">
        <f ca="1">IFERROR(IF(Data!$C$6="Real",B2325,I2325+J2324+($C$14*$C$12)*(NORMINV(RAND(),$C$15,CHOOSE($G$13,$C$13,F2325,G2325)))),"")</f>
        <v/>
      </c>
      <c r="K2325" s="88" t="str">
        <f>IF(ISNUMBER(A2325), IF($G$16="fixed",$G$17,MIN(H2325*Data!$C$7*$C$16*0.5,$C$17*Data!$C$7))*$C$12,"")</f>
        <v/>
      </c>
      <c r="L2325" s="42" t="str">
        <f t="shared" ca="1" si="1110"/>
        <v/>
      </c>
      <c r="M2325" s="44" t="str">
        <f t="shared" ca="1" si="1111"/>
        <v/>
      </c>
      <c r="N2325" s="44" t="str">
        <f t="shared" ca="1" si="1112"/>
        <v/>
      </c>
      <c r="O2325" s="108" t="str">
        <f t="shared" si="1096"/>
        <v/>
      </c>
      <c r="P2325" s="102" t="str">
        <f t="shared" si="1097"/>
        <v/>
      </c>
      <c r="Q2325" s="102" t="str">
        <f t="shared" si="1098"/>
        <v/>
      </c>
      <c r="R2325" s="120" t="str">
        <f t="shared" si="1099"/>
        <v/>
      </c>
      <c r="S2325" s="54" t="str">
        <f t="shared" si="1100"/>
        <v/>
      </c>
      <c r="T2325" s="5" t="str">
        <f t="shared" si="1101"/>
        <v/>
      </c>
      <c r="U2325" s="152" t="str">
        <f t="shared" si="1084"/>
        <v/>
      </c>
      <c r="V2325" s="152" t="str">
        <f t="shared" si="1085"/>
        <v/>
      </c>
      <c r="W2325" s="153" t="str">
        <f t="shared" si="1086"/>
        <v/>
      </c>
      <c r="X2325" s="153" t="str">
        <f t="shared" si="1087"/>
        <v/>
      </c>
      <c r="Y2325" s="153" t="str">
        <f t="shared" si="1088"/>
        <v/>
      </c>
      <c r="Z2325" s="153" t="str">
        <f t="shared" si="1089"/>
        <v/>
      </c>
      <c r="AA2325" s="152" t="str">
        <f t="shared" si="1090"/>
        <v/>
      </c>
      <c r="AB2325" s="152" t="str">
        <f t="shared" si="1091"/>
        <v/>
      </c>
      <c r="AC2325" s="154" t="str">
        <f t="shared" si="1102"/>
        <v/>
      </c>
      <c r="AD2325" s="154" t="str">
        <f t="shared" si="1103"/>
        <v/>
      </c>
      <c r="AE2325" s="3" t="str">
        <f t="shared" si="1104"/>
        <v/>
      </c>
      <c r="AF2325" s="3" t="str">
        <f t="shared" si="1105"/>
        <v/>
      </c>
      <c r="AG2325" s="3" t="str">
        <f t="shared" si="1106"/>
        <v/>
      </c>
      <c r="AH2325" s="4" t="str">
        <f t="shared" si="1107"/>
        <v/>
      </c>
      <c r="AI2325" s="75" t="str">
        <f t="shared" si="1108"/>
        <v/>
      </c>
      <c r="AJ2325" s="75" t="str">
        <f t="shared" si="1109"/>
        <v/>
      </c>
    </row>
    <row r="2326" spans="1:36">
      <c r="A2326" s="41" t="str">
        <f t="shared" si="1092"/>
        <v/>
      </c>
      <c r="B2326" s="150" t="str">
        <f>IF(ISNUMBER(A2326),INDEX('MetaTrader Import'!$H$13:$J$5893,TRUNC(((A2326-$A$39+1)-1)/3)+1,MOD((A2326-$A$39+1)-1,3)+1),"")</f>
        <v/>
      </c>
      <c r="C2326" s="43" t="str">
        <f t="shared" si="1093"/>
        <v/>
      </c>
      <c r="D2326" s="43" t="str">
        <f t="shared" ca="1" si="1083"/>
        <v/>
      </c>
      <c r="E2326" s="43" t="str">
        <f t="shared" si="1094"/>
        <v/>
      </c>
      <c r="F2326" s="43" t="str">
        <f t="shared" si="1095"/>
        <v/>
      </c>
      <c r="G2326" s="43" t="str">
        <f>IF(A2326&lt;&gt;"",IF(A2326&lt;Data!$G$11*0.25,$C$13/$G$32,IF(A2326&gt;Data!$G$11*0.25,$C$13,$C$13*10)),"")</f>
        <v/>
      </c>
      <c r="H2326" s="43" t="str">
        <f>IF(A2326&lt;&gt;"",IF(Data!$G$9="constant",$C$13,IF(Data!$G$9="squeeze",G2326,F2326)),"")</f>
        <v/>
      </c>
      <c r="I2326" s="38" t="str">
        <f ca="1">IF(ISNUMBER(A2326),NORMINV(RAND(),0,IF(AND(Data!$G$9="squeeze",A2326&lt;Data!$G$11*0.25),$H$32,1)*$C$30*$C$13)*($C$14*$C$12),"")</f>
        <v/>
      </c>
      <c r="J2326" s="42" t="str">
        <f ca="1">IFERROR(IF(Data!$C$6="Real",B2326,I2326+J2325+($C$14*$C$12)*(NORMINV(RAND(),$C$15,CHOOSE($G$13,$C$13,F2326,G2326)))),"")</f>
        <v/>
      </c>
      <c r="K2326" s="88" t="str">
        <f>IF(ISNUMBER(A2326), IF($G$16="fixed",$G$17,MIN(H2326*Data!$C$7*$C$16*0.5,$C$17*Data!$C$7))*$C$12,"")</f>
        <v/>
      </c>
      <c r="L2326" s="42" t="str">
        <f t="shared" ca="1" si="1110"/>
        <v/>
      </c>
      <c r="M2326" s="44" t="str">
        <f t="shared" ca="1" si="1111"/>
        <v/>
      </c>
      <c r="N2326" s="44" t="str">
        <f t="shared" ca="1" si="1112"/>
        <v/>
      </c>
      <c r="O2326" s="108" t="str">
        <f t="shared" si="1096"/>
        <v/>
      </c>
      <c r="P2326" s="102" t="str">
        <f t="shared" si="1097"/>
        <v/>
      </c>
      <c r="Q2326" s="102" t="str">
        <f t="shared" si="1098"/>
        <v/>
      </c>
      <c r="R2326" s="120" t="str">
        <f t="shared" si="1099"/>
        <v/>
      </c>
      <c r="S2326" s="54" t="str">
        <f t="shared" si="1100"/>
        <v/>
      </c>
      <c r="T2326" s="5" t="str">
        <f t="shared" si="1101"/>
        <v/>
      </c>
      <c r="U2326" s="152" t="str">
        <f t="shared" si="1084"/>
        <v/>
      </c>
      <c r="V2326" s="152" t="str">
        <f t="shared" si="1085"/>
        <v/>
      </c>
      <c r="W2326" s="153" t="str">
        <f t="shared" si="1086"/>
        <v/>
      </c>
      <c r="X2326" s="153" t="str">
        <f t="shared" si="1087"/>
        <v/>
      </c>
      <c r="Y2326" s="153" t="str">
        <f t="shared" si="1088"/>
        <v/>
      </c>
      <c r="Z2326" s="153" t="str">
        <f t="shared" si="1089"/>
        <v/>
      </c>
      <c r="AA2326" s="152" t="str">
        <f t="shared" si="1090"/>
        <v/>
      </c>
      <c r="AB2326" s="152" t="str">
        <f t="shared" si="1091"/>
        <v/>
      </c>
      <c r="AC2326" s="154" t="str">
        <f t="shared" si="1102"/>
        <v/>
      </c>
      <c r="AD2326" s="154" t="str">
        <f t="shared" si="1103"/>
        <v/>
      </c>
      <c r="AE2326" s="3" t="str">
        <f t="shared" si="1104"/>
        <v/>
      </c>
      <c r="AF2326" s="3" t="str">
        <f t="shared" si="1105"/>
        <v/>
      </c>
      <c r="AG2326" s="3" t="str">
        <f t="shared" si="1106"/>
        <v/>
      </c>
      <c r="AH2326" s="4" t="str">
        <f t="shared" si="1107"/>
        <v/>
      </c>
      <c r="AI2326" s="75" t="str">
        <f t="shared" si="1108"/>
        <v/>
      </c>
      <c r="AJ2326" s="75" t="str">
        <f t="shared" si="1109"/>
        <v/>
      </c>
    </row>
    <row r="2327" spans="1:36">
      <c r="A2327" s="41" t="str">
        <f t="shared" si="1092"/>
        <v/>
      </c>
      <c r="B2327" s="150" t="str">
        <f>IF(ISNUMBER(A2327),INDEX('MetaTrader Import'!$H$13:$J$5893,TRUNC(((A2327-$A$39+1)-1)/3)+1,MOD((A2327-$A$39+1)-1,3)+1),"")</f>
        <v/>
      </c>
      <c r="C2327" s="43" t="str">
        <f t="shared" si="1093"/>
        <v/>
      </c>
      <c r="D2327" s="43" t="str">
        <f t="shared" ca="1" si="1083"/>
        <v/>
      </c>
      <c r="E2327" s="43" t="str">
        <f t="shared" si="1094"/>
        <v/>
      </c>
      <c r="F2327" s="43" t="str">
        <f t="shared" si="1095"/>
        <v/>
      </c>
      <c r="G2327" s="43" t="str">
        <f>IF(A2327&lt;&gt;"",IF(A2327&lt;Data!$G$11*0.25,$C$13/$G$32,IF(A2327&gt;Data!$G$11*0.25,$C$13,$C$13*10)),"")</f>
        <v/>
      </c>
      <c r="H2327" s="43" t="str">
        <f>IF(A2327&lt;&gt;"",IF(Data!$G$9="constant",$C$13,IF(Data!$G$9="squeeze",G2327,F2327)),"")</f>
        <v/>
      </c>
      <c r="I2327" s="38" t="str">
        <f ca="1">IF(ISNUMBER(A2327),NORMINV(RAND(),0,IF(AND(Data!$G$9="squeeze",A2327&lt;Data!$G$11*0.25),$H$32,1)*$C$30*$C$13)*($C$14*$C$12),"")</f>
        <v/>
      </c>
      <c r="J2327" s="42" t="str">
        <f ca="1">IFERROR(IF(Data!$C$6="Real",B2327,I2327+J2326+($C$14*$C$12)*(NORMINV(RAND(),$C$15,CHOOSE($G$13,$C$13,F2327,G2327)))),"")</f>
        <v/>
      </c>
      <c r="K2327" s="88" t="str">
        <f>IF(ISNUMBER(A2327), IF($G$16="fixed",$G$17,MIN(H2327*Data!$C$7*$C$16*0.5,$C$17*Data!$C$7))*$C$12,"")</f>
        <v/>
      </c>
      <c r="L2327" s="42" t="str">
        <f t="shared" ca="1" si="1110"/>
        <v/>
      </c>
      <c r="M2327" s="44" t="str">
        <f t="shared" ca="1" si="1111"/>
        <v/>
      </c>
      <c r="N2327" s="44" t="str">
        <f t="shared" ca="1" si="1112"/>
        <v/>
      </c>
      <c r="O2327" s="108" t="str">
        <f t="shared" si="1096"/>
        <v/>
      </c>
      <c r="P2327" s="102" t="str">
        <f t="shared" si="1097"/>
        <v/>
      </c>
      <c r="Q2327" s="102" t="str">
        <f t="shared" si="1098"/>
        <v/>
      </c>
      <c r="R2327" s="120" t="str">
        <f t="shared" si="1099"/>
        <v/>
      </c>
      <c r="S2327" s="54" t="str">
        <f t="shared" si="1100"/>
        <v/>
      </c>
      <c r="T2327" s="5" t="str">
        <f t="shared" si="1101"/>
        <v/>
      </c>
      <c r="U2327" s="152" t="str">
        <f t="shared" si="1084"/>
        <v/>
      </c>
      <c r="V2327" s="152" t="str">
        <f t="shared" si="1085"/>
        <v/>
      </c>
      <c r="W2327" s="153" t="str">
        <f t="shared" si="1086"/>
        <v/>
      </c>
      <c r="X2327" s="153" t="str">
        <f t="shared" si="1087"/>
        <v/>
      </c>
      <c r="Y2327" s="153" t="str">
        <f t="shared" si="1088"/>
        <v/>
      </c>
      <c r="Z2327" s="153" t="str">
        <f t="shared" si="1089"/>
        <v/>
      </c>
      <c r="AA2327" s="152" t="str">
        <f t="shared" si="1090"/>
        <v/>
      </c>
      <c r="AB2327" s="152" t="str">
        <f t="shared" si="1091"/>
        <v/>
      </c>
      <c r="AC2327" s="154" t="str">
        <f t="shared" si="1102"/>
        <v/>
      </c>
      <c r="AD2327" s="154" t="str">
        <f t="shared" si="1103"/>
        <v/>
      </c>
      <c r="AE2327" s="3" t="str">
        <f t="shared" si="1104"/>
        <v/>
      </c>
      <c r="AF2327" s="3" t="str">
        <f t="shared" si="1105"/>
        <v/>
      </c>
      <c r="AG2327" s="3" t="str">
        <f t="shared" si="1106"/>
        <v/>
      </c>
      <c r="AH2327" s="4" t="str">
        <f t="shared" si="1107"/>
        <v/>
      </c>
      <c r="AI2327" s="75" t="str">
        <f t="shared" si="1108"/>
        <v/>
      </c>
      <c r="AJ2327" s="75" t="str">
        <f t="shared" si="1109"/>
        <v/>
      </c>
    </row>
    <row r="2328" spans="1:36">
      <c r="A2328" s="41" t="str">
        <f t="shared" si="1092"/>
        <v/>
      </c>
      <c r="B2328" s="150" t="str">
        <f>IF(ISNUMBER(A2328),INDEX('MetaTrader Import'!$H$13:$J$5893,TRUNC(((A2328-$A$39+1)-1)/3)+1,MOD((A2328-$A$39+1)-1,3)+1),"")</f>
        <v/>
      </c>
      <c r="C2328" s="43" t="str">
        <f t="shared" si="1093"/>
        <v/>
      </c>
      <c r="D2328" s="43" t="str">
        <f t="shared" ca="1" si="1083"/>
        <v/>
      </c>
      <c r="E2328" s="43" t="str">
        <f t="shared" si="1094"/>
        <v/>
      </c>
      <c r="F2328" s="43" t="str">
        <f t="shared" si="1095"/>
        <v/>
      </c>
      <c r="G2328" s="43" t="str">
        <f>IF(A2328&lt;&gt;"",IF(A2328&lt;Data!$G$11*0.25,$C$13/$G$32,IF(A2328&gt;Data!$G$11*0.25,$C$13,$C$13*10)),"")</f>
        <v/>
      </c>
      <c r="H2328" s="43" t="str">
        <f>IF(A2328&lt;&gt;"",IF(Data!$G$9="constant",$C$13,IF(Data!$G$9="squeeze",G2328,F2328)),"")</f>
        <v/>
      </c>
      <c r="I2328" s="38" t="str">
        <f ca="1">IF(ISNUMBER(A2328),NORMINV(RAND(),0,IF(AND(Data!$G$9="squeeze",A2328&lt;Data!$G$11*0.25),$H$32,1)*$C$30*$C$13)*($C$14*$C$12),"")</f>
        <v/>
      </c>
      <c r="J2328" s="42" t="str">
        <f ca="1">IFERROR(IF(Data!$C$6="Real",B2328,I2328+J2327+($C$14*$C$12)*(NORMINV(RAND(),$C$15,CHOOSE($G$13,$C$13,F2328,G2328)))),"")</f>
        <v/>
      </c>
      <c r="K2328" s="88" t="str">
        <f>IF(ISNUMBER(A2328), IF($G$16="fixed",$G$17,MIN(H2328*Data!$C$7*$C$16*0.5,$C$17*Data!$C$7))*$C$12,"")</f>
        <v/>
      </c>
      <c r="L2328" s="42" t="str">
        <f t="shared" ca="1" si="1110"/>
        <v/>
      </c>
      <c r="M2328" s="44" t="str">
        <f t="shared" ca="1" si="1111"/>
        <v/>
      </c>
      <c r="N2328" s="44" t="str">
        <f t="shared" ca="1" si="1112"/>
        <v/>
      </c>
      <c r="O2328" s="108" t="str">
        <f t="shared" si="1096"/>
        <v/>
      </c>
      <c r="P2328" s="102" t="str">
        <f t="shared" si="1097"/>
        <v/>
      </c>
      <c r="Q2328" s="102" t="str">
        <f t="shared" si="1098"/>
        <v/>
      </c>
      <c r="R2328" s="120" t="str">
        <f t="shared" si="1099"/>
        <v/>
      </c>
      <c r="S2328" s="54" t="str">
        <f t="shared" si="1100"/>
        <v/>
      </c>
      <c r="T2328" s="5" t="str">
        <f t="shared" si="1101"/>
        <v/>
      </c>
      <c r="U2328" s="152" t="str">
        <f t="shared" si="1084"/>
        <v/>
      </c>
      <c r="V2328" s="152" t="str">
        <f t="shared" si="1085"/>
        <v/>
      </c>
      <c r="W2328" s="153" t="str">
        <f t="shared" si="1086"/>
        <v/>
      </c>
      <c r="X2328" s="153" t="str">
        <f t="shared" si="1087"/>
        <v/>
      </c>
      <c r="Y2328" s="153" t="str">
        <f t="shared" si="1088"/>
        <v/>
      </c>
      <c r="Z2328" s="153" t="str">
        <f t="shared" si="1089"/>
        <v/>
      </c>
      <c r="AA2328" s="152" t="str">
        <f t="shared" si="1090"/>
        <v/>
      </c>
      <c r="AB2328" s="152" t="str">
        <f t="shared" si="1091"/>
        <v/>
      </c>
      <c r="AC2328" s="154" t="str">
        <f t="shared" si="1102"/>
        <v/>
      </c>
      <c r="AD2328" s="154" t="str">
        <f t="shared" si="1103"/>
        <v/>
      </c>
      <c r="AE2328" s="3" t="str">
        <f t="shared" si="1104"/>
        <v/>
      </c>
      <c r="AF2328" s="3" t="str">
        <f t="shared" si="1105"/>
        <v/>
      </c>
      <c r="AG2328" s="3" t="str">
        <f t="shared" si="1106"/>
        <v/>
      </c>
      <c r="AH2328" s="4" t="str">
        <f t="shared" si="1107"/>
        <v/>
      </c>
      <c r="AI2328" s="75" t="str">
        <f t="shared" si="1108"/>
        <v/>
      </c>
      <c r="AJ2328" s="75" t="str">
        <f t="shared" si="1109"/>
        <v/>
      </c>
    </row>
    <row r="2329" spans="1:36">
      <c r="A2329" s="41" t="str">
        <f t="shared" si="1092"/>
        <v/>
      </c>
      <c r="B2329" s="150" t="str">
        <f>IF(ISNUMBER(A2329),INDEX('MetaTrader Import'!$H$13:$J$5893,TRUNC(((A2329-$A$39+1)-1)/3)+1,MOD((A2329-$A$39+1)-1,3)+1),"")</f>
        <v/>
      </c>
      <c r="C2329" s="43" t="str">
        <f t="shared" si="1093"/>
        <v/>
      </c>
      <c r="D2329" s="43" t="str">
        <f t="shared" ca="1" si="1083"/>
        <v/>
      </c>
      <c r="E2329" s="43" t="str">
        <f t="shared" si="1094"/>
        <v/>
      </c>
      <c r="F2329" s="43" t="str">
        <f t="shared" si="1095"/>
        <v/>
      </c>
      <c r="G2329" s="43" t="str">
        <f>IF(A2329&lt;&gt;"",IF(A2329&lt;Data!$G$11*0.25,$C$13/$G$32,IF(A2329&gt;Data!$G$11*0.25,$C$13,$C$13*10)),"")</f>
        <v/>
      </c>
      <c r="H2329" s="43" t="str">
        <f>IF(A2329&lt;&gt;"",IF(Data!$G$9="constant",$C$13,IF(Data!$G$9="squeeze",G2329,F2329)),"")</f>
        <v/>
      </c>
      <c r="I2329" s="38" t="str">
        <f ca="1">IF(ISNUMBER(A2329),NORMINV(RAND(),0,IF(AND(Data!$G$9="squeeze",A2329&lt;Data!$G$11*0.25),$H$32,1)*$C$30*$C$13)*($C$14*$C$12),"")</f>
        <v/>
      </c>
      <c r="J2329" s="42" t="str">
        <f ca="1">IFERROR(IF(Data!$C$6="Real",B2329,I2329+J2328+($C$14*$C$12)*(NORMINV(RAND(),$C$15,CHOOSE($G$13,$C$13,F2329,G2329)))),"")</f>
        <v/>
      </c>
      <c r="K2329" s="88" t="str">
        <f>IF(ISNUMBER(A2329), IF($G$16="fixed",$G$17,MIN(H2329*Data!$C$7*$C$16*0.5,$C$17*Data!$C$7))*$C$12,"")</f>
        <v/>
      </c>
      <c r="L2329" s="42" t="str">
        <f t="shared" ca="1" si="1110"/>
        <v/>
      </c>
      <c r="M2329" s="44" t="str">
        <f t="shared" ca="1" si="1111"/>
        <v/>
      </c>
      <c r="N2329" s="44" t="str">
        <f t="shared" ca="1" si="1112"/>
        <v/>
      </c>
      <c r="O2329" s="108" t="str">
        <f t="shared" si="1096"/>
        <v/>
      </c>
      <c r="P2329" s="102" t="str">
        <f t="shared" si="1097"/>
        <v/>
      </c>
      <c r="Q2329" s="102" t="str">
        <f t="shared" si="1098"/>
        <v/>
      </c>
      <c r="R2329" s="120" t="str">
        <f t="shared" si="1099"/>
        <v/>
      </c>
      <c r="S2329" s="54" t="str">
        <f t="shared" si="1100"/>
        <v/>
      </c>
      <c r="T2329" s="5" t="str">
        <f t="shared" si="1101"/>
        <v/>
      </c>
      <c r="U2329" s="152" t="str">
        <f t="shared" si="1084"/>
        <v/>
      </c>
      <c r="V2329" s="152" t="str">
        <f t="shared" si="1085"/>
        <v/>
      </c>
      <c r="W2329" s="153" t="str">
        <f t="shared" si="1086"/>
        <v/>
      </c>
      <c r="X2329" s="153" t="str">
        <f t="shared" si="1087"/>
        <v/>
      </c>
      <c r="Y2329" s="153" t="str">
        <f t="shared" si="1088"/>
        <v/>
      </c>
      <c r="Z2329" s="153" t="str">
        <f t="shared" si="1089"/>
        <v/>
      </c>
      <c r="AA2329" s="152" t="str">
        <f t="shared" si="1090"/>
        <v/>
      </c>
      <c r="AB2329" s="152" t="str">
        <f t="shared" si="1091"/>
        <v/>
      </c>
      <c r="AC2329" s="154" t="str">
        <f t="shared" si="1102"/>
        <v/>
      </c>
      <c r="AD2329" s="154" t="str">
        <f t="shared" si="1103"/>
        <v/>
      </c>
      <c r="AE2329" s="3" t="str">
        <f t="shared" si="1104"/>
        <v/>
      </c>
      <c r="AF2329" s="3" t="str">
        <f t="shared" si="1105"/>
        <v/>
      </c>
      <c r="AG2329" s="3" t="str">
        <f t="shared" si="1106"/>
        <v/>
      </c>
      <c r="AH2329" s="4" t="str">
        <f t="shared" si="1107"/>
        <v/>
      </c>
      <c r="AI2329" s="75" t="str">
        <f t="shared" si="1108"/>
        <v/>
      </c>
      <c r="AJ2329" s="75" t="str">
        <f t="shared" si="1109"/>
        <v/>
      </c>
    </row>
    <row r="2330" spans="1:36">
      <c r="A2330" s="41" t="str">
        <f t="shared" si="1092"/>
        <v/>
      </c>
      <c r="B2330" s="150" t="str">
        <f>IF(ISNUMBER(A2330),INDEX('MetaTrader Import'!$H$13:$J$5893,TRUNC(((A2330-$A$39+1)-1)/3)+1,MOD((A2330-$A$39+1)-1,3)+1),"")</f>
        <v/>
      </c>
      <c r="C2330" s="43" t="str">
        <f t="shared" si="1093"/>
        <v/>
      </c>
      <c r="D2330" s="43" t="str">
        <f t="shared" ca="1" si="1083"/>
        <v/>
      </c>
      <c r="E2330" s="43" t="str">
        <f t="shared" si="1094"/>
        <v/>
      </c>
      <c r="F2330" s="43" t="str">
        <f t="shared" si="1095"/>
        <v/>
      </c>
      <c r="G2330" s="43" t="str">
        <f>IF(A2330&lt;&gt;"",IF(A2330&lt;Data!$G$11*0.25,$C$13/$G$32,IF(A2330&gt;Data!$G$11*0.25,$C$13,$C$13*10)),"")</f>
        <v/>
      </c>
      <c r="H2330" s="43" t="str">
        <f>IF(A2330&lt;&gt;"",IF(Data!$G$9="constant",$C$13,IF(Data!$G$9="squeeze",G2330,F2330)),"")</f>
        <v/>
      </c>
      <c r="I2330" s="38" t="str">
        <f ca="1">IF(ISNUMBER(A2330),NORMINV(RAND(),0,IF(AND(Data!$G$9="squeeze",A2330&lt;Data!$G$11*0.25),$H$32,1)*$C$30*$C$13)*($C$14*$C$12),"")</f>
        <v/>
      </c>
      <c r="J2330" s="42" t="str">
        <f ca="1">IFERROR(IF(Data!$C$6="Real",B2330,I2330+J2329+($C$14*$C$12)*(NORMINV(RAND(),$C$15,CHOOSE($G$13,$C$13,F2330,G2330)))),"")</f>
        <v/>
      </c>
      <c r="K2330" s="88" t="str">
        <f>IF(ISNUMBER(A2330), IF($G$16="fixed",$G$17,MIN(H2330*Data!$C$7*$C$16*0.5,$C$17*Data!$C$7))*$C$12,"")</f>
        <v/>
      </c>
      <c r="L2330" s="42" t="str">
        <f t="shared" ca="1" si="1110"/>
        <v/>
      </c>
      <c r="M2330" s="44" t="str">
        <f t="shared" ca="1" si="1111"/>
        <v/>
      </c>
      <c r="N2330" s="44" t="str">
        <f t="shared" ca="1" si="1112"/>
        <v/>
      </c>
      <c r="O2330" s="108" t="str">
        <f t="shared" si="1096"/>
        <v/>
      </c>
      <c r="P2330" s="102" t="str">
        <f t="shared" si="1097"/>
        <v/>
      </c>
      <c r="Q2330" s="102" t="str">
        <f t="shared" si="1098"/>
        <v/>
      </c>
      <c r="R2330" s="120" t="str">
        <f t="shared" si="1099"/>
        <v/>
      </c>
      <c r="S2330" s="54" t="str">
        <f t="shared" si="1100"/>
        <v/>
      </c>
      <c r="T2330" s="5" t="str">
        <f t="shared" si="1101"/>
        <v/>
      </c>
      <c r="U2330" s="152" t="str">
        <f t="shared" si="1084"/>
        <v/>
      </c>
      <c r="V2330" s="152" t="str">
        <f t="shared" si="1085"/>
        <v/>
      </c>
      <c r="W2330" s="153" t="str">
        <f t="shared" si="1086"/>
        <v/>
      </c>
      <c r="X2330" s="153" t="str">
        <f t="shared" si="1087"/>
        <v/>
      </c>
      <c r="Y2330" s="153" t="str">
        <f t="shared" si="1088"/>
        <v/>
      </c>
      <c r="Z2330" s="153" t="str">
        <f t="shared" si="1089"/>
        <v/>
      </c>
      <c r="AA2330" s="152" t="str">
        <f t="shared" si="1090"/>
        <v/>
      </c>
      <c r="AB2330" s="152" t="str">
        <f t="shared" si="1091"/>
        <v/>
      </c>
      <c r="AC2330" s="154" t="str">
        <f t="shared" si="1102"/>
        <v/>
      </c>
      <c r="AD2330" s="154" t="str">
        <f t="shared" si="1103"/>
        <v/>
      </c>
      <c r="AE2330" s="3" t="str">
        <f t="shared" si="1104"/>
        <v/>
      </c>
      <c r="AF2330" s="3" t="str">
        <f t="shared" si="1105"/>
        <v/>
      </c>
      <c r="AG2330" s="3" t="str">
        <f t="shared" si="1106"/>
        <v/>
      </c>
      <c r="AH2330" s="4" t="str">
        <f t="shared" si="1107"/>
        <v/>
      </c>
      <c r="AI2330" s="75" t="str">
        <f t="shared" si="1108"/>
        <v/>
      </c>
      <c r="AJ2330" s="75" t="str">
        <f t="shared" si="1109"/>
        <v/>
      </c>
    </row>
    <row r="2331" spans="1:36">
      <c r="A2331" s="41" t="str">
        <f t="shared" si="1092"/>
        <v/>
      </c>
      <c r="B2331" s="150" t="str">
        <f>IF(ISNUMBER(A2331),INDEX('MetaTrader Import'!$H$13:$J$5893,TRUNC(((A2331-$A$39+1)-1)/3)+1,MOD((A2331-$A$39+1)-1,3)+1),"")</f>
        <v/>
      </c>
      <c r="C2331" s="43" t="str">
        <f t="shared" si="1093"/>
        <v/>
      </c>
      <c r="D2331" s="43" t="str">
        <f t="shared" ca="1" si="1083"/>
        <v/>
      </c>
      <c r="E2331" s="43" t="str">
        <f t="shared" si="1094"/>
        <v/>
      </c>
      <c r="F2331" s="43" t="str">
        <f t="shared" si="1095"/>
        <v/>
      </c>
      <c r="G2331" s="43" t="str">
        <f>IF(A2331&lt;&gt;"",IF(A2331&lt;Data!$G$11*0.25,$C$13/$G$32,IF(A2331&gt;Data!$G$11*0.25,$C$13,$C$13*10)),"")</f>
        <v/>
      </c>
      <c r="H2331" s="43" t="str">
        <f>IF(A2331&lt;&gt;"",IF(Data!$G$9="constant",$C$13,IF(Data!$G$9="squeeze",G2331,F2331)),"")</f>
        <v/>
      </c>
      <c r="I2331" s="38" t="str">
        <f ca="1">IF(ISNUMBER(A2331),NORMINV(RAND(),0,IF(AND(Data!$G$9="squeeze",A2331&lt;Data!$G$11*0.25),$H$32,1)*$C$30*$C$13)*($C$14*$C$12),"")</f>
        <v/>
      </c>
      <c r="J2331" s="42" t="str">
        <f ca="1">IFERROR(IF(Data!$C$6="Real",B2331,I2331+J2330+($C$14*$C$12)*(NORMINV(RAND(),$C$15,CHOOSE($G$13,$C$13,F2331,G2331)))),"")</f>
        <v/>
      </c>
      <c r="K2331" s="88" t="str">
        <f>IF(ISNUMBER(A2331), IF($G$16="fixed",$G$17,MIN(H2331*Data!$C$7*$C$16*0.5,$C$17*Data!$C$7))*$C$12,"")</f>
        <v/>
      </c>
      <c r="L2331" s="42" t="str">
        <f t="shared" ca="1" si="1110"/>
        <v/>
      </c>
      <c r="M2331" s="44" t="str">
        <f t="shared" ca="1" si="1111"/>
        <v/>
      </c>
      <c r="N2331" s="44" t="str">
        <f t="shared" ca="1" si="1112"/>
        <v/>
      </c>
      <c r="O2331" s="108" t="str">
        <f t="shared" si="1096"/>
        <v/>
      </c>
      <c r="P2331" s="102" t="str">
        <f t="shared" si="1097"/>
        <v/>
      </c>
      <c r="Q2331" s="102" t="str">
        <f t="shared" si="1098"/>
        <v/>
      </c>
      <c r="R2331" s="120" t="str">
        <f t="shared" si="1099"/>
        <v/>
      </c>
      <c r="S2331" s="54" t="str">
        <f t="shared" si="1100"/>
        <v/>
      </c>
      <c r="T2331" s="5" t="str">
        <f t="shared" si="1101"/>
        <v/>
      </c>
      <c r="U2331" s="152" t="str">
        <f t="shared" si="1084"/>
        <v/>
      </c>
      <c r="V2331" s="152" t="str">
        <f t="shared" si="1085"/>
        <v/>
      </c>
      <c r="W2331" s="153" t="str">
        <f t="shared" si="1086"/>
        <v/>
      </c>
      <c r="X2331" s="153" t="str">
        <f t="shared" si="1087"/>
        <v/>
      </c>
      <c r="Y2331" s="153" t="str">
        <f t="shared" si="1088"/>
        <v/>
      </c>
      <c r="Z2331" s="153" t="str">
        <f t="shared" si="1089"/>
        <v/>
      </c>
      <c r="AA2331" s="152" t="str">
        <f t="shared" si="1090"/>
        <v/>
      </c>
      <c r="AB2331" s="152" t="str">
        <f t="shared" si="1091"/>
        <v/>
      </c>
      <c r="AC2331" s="154" t="str">
        <f t="shared" si="1102"/>
        <v/>
      </c>
      <c r="AD2331" s="154" t="str">
        <f t="shared" si="1103"/>
        <v/>
      </c>
      <c r="AE2331" s="3" t="str">
        <f t="shared" si="1104"/>
        <v/>
      </c>
      <c r="AF2331" s="3" t="str">
        <f t="shared" si="1105"/>
        <v/>
      </c>
      <c r="AG2331" s="3" t="str">
        <f t="shared" si="1106"/>
        <v/>
      </c>
      <c r="AH2331" s="4" t="str">
        <f t="shared" si="1107"/>
        <v/>
      </c>
      <c r="AI2331" s="75" t="str">
        <f t="shared" si="1108"/>
        <v/>
      </c>
      <c r="AJ2331" s="75" t="str">
        <f t="shared" si="1109"/>
        <v/>
      </c>
    </row>
    <row r="2332" spans="1:36">
      <c r="A2332" s="41" t="str">
        <f t="shared" si="1092"/>
        <v/>
      </c>
      <c r="B2332" s="150" t="str">
        <f>IF(ISNUMBER(A2332),INDEX('MetaTrader Import'!$H$13:$J$5893,TRUNC(((A2332-$A$39+1)-1)/3)+1,MOD((A2332-$A$39+1)-1,3)+1),"")</f>
        <v/>
      </c>
      <c r="C2332" s="43" t="str">
        <f t="shared" si="1093"/>
        <v/>
      </c>
      <c r="D2332" s="43" t="str">
        <f t="shared" ca="1" si="1083"/>
        <v/>
      </c>
      <c r="E2332" s="43" t="str">
        <f t="shared" si="1094"/>
        <v/>
      </c>
      <c r="F2332" s="43" t="str">
        <f t="shared" si="1095"/>
        <v/>
      </c>
      <c r="G2332" s="43" t="str">
        <f>IF(A2332&lt;&gt;"",IF(A2332&lt;Data!$G$11*0.25,$C$13/$G$32,IF(A2332&gt;Data!$G$11*0.25,$C$13,$C$13*10)),"")</f>
        <v/>
      </c>
      <c r="H2332" s="43" t="str">
        <f>IF(A2332&lt;&gt;"",IF(Data!$G$9="constant",$C$13,IF(Data!$G$9="squeeze",G2332,F2332)),"")</f>
        <v/>
      </c>
      <c r="I2332" s="38" t="str">
        <f ca="1">IF(ISNUMBER(A2332),NORMINV(RAND(),0,IF(AND(Data!$G$9="squeeze",A2332&lt;Data!$G$11*0.25),$H$32,1)*$C$30*$C$13)*($C$14*$C$12),"")</f>
        <v/>
      </c>
      <c r="J2332" s="42" t="str">
        <f ca="1">IFERROR(IF(Data!$C$6="Real",B2332,I2332+J2331+($C$14*$C$12)*(NORMINV(RAND(),$C$15,CHOOSE($G$13,$C$13,F2332,G2332)))),"")</f>
        <v/>
      </c>
      <c r="K2332" s="88" t="str">
        <f>IF(ISNUMBER(A2332), IF($G$16="fixed",$G$17,MIN(H2332*Data!$C$7*$C$16*0.5,$C$17*Data!$C$7))*$C$12,"")</f>
        <v/>
      </c>
      <c r="L2332" s="42" t="str">
        <f t="shared" ca="1" si="1110"/>
        <v/>
      </c>
      <c r="M2332" s="44" t="str">
        <f t="shared" ca="1" si="1111"/>
        <v/>
      </c>
      <c r="N2332" s="44" t="str">
        <f t="shared" ca="1" si="1112"/>
        <v/>
      </c>
      <c r="O2332" s="108" t="str">
        <f t="shared" si="1096"/>
        <v/>
      </c>
      <c r="P2332" s="102" t="str">
        <f t="shared" si="1097"/>
        <v/>
      </c>
      <c r="Q2332" s="102" t="str">
        <f t="shared" si="1098"/>
        <v/>
      </c>
      <c r="R2332" s="120" t="str">
        <f t="shared" si="1099"/>
        <v/>
      </c>
      <c r="S2332" s="54" t="str">
        <f t="shared" si="1100"/>
        <v/>
      </c>
      <c r="T2332" s="5" t="str">
        <f t="shared" si="1101"/>
        <v/>
      </c>
      <c r="U2332" s="152" t="str">
        <f t="shared" si="1084"/>
        <v/>
      </c>
      <c r="V2332" s="152" t="str">
        <f t="shared" si="1085"/>
        <v/>
      </c>
      <c r="W2332" s="153" t="str">
        <f t="shared" si="1086"/>
        <v/>
      </c>
      <c r="X2332" s="153" t="str">
        <f t="shared" si="1087"/>
        <v/>
      </c>
      <c r="Y2332" s="153" t="str">
        <f t="shared" si="1088"/>
        <v/>
      </c>
      <c r="Z2332" s="153" t="str">
        <f t="shared" si="1089"/>
        <v/>
      </c>
      <c r="AA2332" s="152" t="str">
        <f t="shared" si="1090"/>
        <v/>
      </c>
      <c r="AB2332" s="152" t="str">
        <f t="shared" si="1091"/>
        <v/>
      </c>
      <c r="AC2332" s="154" t="str">
        <f t="shared" si="1102"/>
        <v/>
      </c>
      <c r="AD2332" s="154" t="str">
        <f t="shared" si="1103"/>
        <v/>
      </c>
      <c r="AE2332" s="3" t="str">
        <f t="shared" si="1104"/>
        <v/>
      </c>
      <c r="AF2332" s="3" t="str">
        <f t="shared" si="1105"/>
        <v/>
      </c>
      <c r="AG2332" s="3" t="str">
        <f t="shared" si="1106"/>
        <v/>
      </c>
      <c r="AH2332" s="4" t="str">
        <f t="shared" si="1107"/>
        <v/>
      </c>
      <c r="AI2332" s="75" t="str">
        <f t="shared" si="1108"/>
        <v/>
      </c>
      <c r="AJ2332" s="75" t="str">
        <f t="shared" si="1109"/>
        <v/>
      </c>
    </row>
    <row r="2333" spans="1:36">
      <c r="A2333" s="41" t="str">
        <f t="shared" si="1092"/>
        <v/>
      </c>
      <c r="B2333" s="150" t="str">
        <f>IF(ISNUMBER(A2333),INDEX('MetaTrader Import'!$H$13:$J$5893,TRUNC(((A2333-$A$39+1)-1)/3)+1,MOD((A2333-$A$39+1)-1,3)+1),"")</f>
        <v/>
      </c>
      <c r="C2333" s="43" t="str">
        <f t="shared" si="1093"/>
        <v/>
      </c>
      <c r="D2333" s="43" t="str">
        <f t="shared" ca="1" si="1083"/>
        <v/>
      </c>
      <c r="E2333" s="43" t="str">
        <f t="shared" si="1094"/>
        <v/>
      </c>
      <c r="F2333" s="43" t="str">
        <f t="shared" si="1095"/>
        <v/>
      </c>
      <c r="G2333" s="43" t="str">
        <f>IF(A2333&lt;&gt;"",IF(A2333&lt;Data!$G$11*0.25,$C$13/$G$32,IF(A2333&gt;Data!$G$11*0.25,$C$13,$C$13*10)),"")</f>
        <v/>
      </c>
      <c r="H2333" s="43" t="str">
        <f>IF(A2333&lt;&gt;"",IF(Data!$G$9="constant",$C$13,IF(Data!$G$9="squeeze",G2333,F2333)),"")</f>
        <v/>
      </c>
      <c r="I2333" s="38" t="str">
        <f ca="1">IF(ISNUMBER(A2333),NORMINV(RAND(),0,IF(AND(Data!$G$9="squeeze",A2333&lt;Data!$G$11*0.25),$H$32,1)*$C$30*$C$13)*($C$14*$C$12),"")</f>
        <v/>
      </c>
      <c r="J2333" s="42" t="str">
        <f ca="1">IFERROR(IF(Data!$C$6="Real",B2333,I2333+J2332+($C$14*$C$12)*(NORMINV(RAND(),$C$15,CHOOSE($G$13,$C$13,F2333,G2333)))),"")</f>
        <v/>
      </c>
      <c r="K2333" s="88" t="str">
        <f>IF(ISNUMBER(A2333), IF($G$16="fixed",$G$17,MIN(H2333*Data!$C$7*$C$16*0.5,$C$17*Data!$C$7))*$C$12,"")</f>
        <v/>
      </c>
      <c r="L2333" s="42" t="str">
        <f t="shared" ca="1" si="1110"/>
        <v/>
      </c>
      <c r="M2333" s="44" t="str">
        <f t="shared" ca="1" si="1111"/>
        <v/>
      </c>
      <c r="N2333" s="44" t="str">
        <f t="shared" ca="1" si="1112"/>
        <v/>
      </c>
      <c r="O2333" s="108" t="str">
        <f t="shared" si="1096"/>
        <v/>
      </c>
      <c r="P2333" s="102" t="str">
        <f t="shared" si="1097"/>
        <v/>
      </c>
      <c r="Q2333" s="102" t="str">
        <f t="shared" si="1098"/>
        <v/>
      </c>
      <c r="R2333" s="120" t="str">
        <f t="shared" si="1099"/>
        <v/>
      </c>
      <c r="S2333" s="54" t="str">
        <f t="shared" si="1100"/>
        <v/>
      </c>
      <c r="T2333" s="5" t="str">
        <f t="shared" si="1101"/>
        <v/>
      </c>
      <c r="U2333" s="152" t="str">
        <f t="shared" si="1084"/>
        <v/>
      </c>
      <c r="V2333" s="152" t="str">
        <f t="shared" si="1085"/>
        <v/>
      </c>
      <c r="W2333" s="153" t="str">
        <f t="shared" si="1086"/>
        <v/>
      </c>
      <c r="X2333" s="153" t="str">
        <f t="shared" si="1087"/>
        <v/>
      </c>
      <c r="Y2333" s="153" t="str">
        <f t="shared" si="1088"/>
        <v/>
      </c>
      <c r="Z2333" s="153" t="str">
        <f t="shared" si="1089"/>
        <v/>
      </c>
      <c r="AA2333" s="152" t="str">
        <f t="shared" si="1090"/>
        <v/>
      </c>
      <c r="AB2333" s="152" t="str">
        <f t="shared" si="1091"/>
        <v/>
      </c>
      <c r="AC2333" s="154" t="str">
        <f t="shared" si="1102"/>
        <v/>
      </c>
      <c r="AD2333" s="154" t="str">
        <f t="shared" si="1103"/>
        <v/>
      </c>
      <c r="AE2333" s="3" t="str">
        <f t="shared" si="1104"/>
        <v/>
      </c>
      <c r="AF2333" s="3" t="str">
        <f t="shared" si="1105"/>
        <v/>
      </c>
      <c r="AG2333" s="3" t="str">
        <f t="shared" si="1106"/>
        <v/>
      </c>
      <c r="AH2333" s="4" t="str">
        <f t="shared" si="1107"/>
        <v/>
      </c>
      <c r="AI2333" s="75" t="str">
        <f t="shared" si="1108"/>
        <v/>
      </c>
      <c r="AJ2333" s="75" t="str">
        <f t="shared" si="1109"/>
        <v/>
      </c>
    </row>
    <row r="2334" spans="1:36">
      <c r="A2334" s="41" t="str">
        <f t="shared" si="1092"/>
        <v/>
      </c>
      <c r="B2334" s="150" t="str">
        <f>IF(ISNUMBER(A2334),INDEX('MetaTrader Import'!$H$13:$J$5893,TRUNC(((A2334-$A$39+1)-1)/3)+1,MOD((A2334-$A$39+1)-1,3)+1),"")</f>
        <v/>
      </c>
      <c r="C2334" s="43" t="str">
        <f t="shared" si="1093"/>
        <v/>
      </c>
      <c r="D2334" s="43" t="str">
        <f t="shared" ca="1" si="1083"/>
        <v/>
      </c>
      <c r="E2334" s="43" t="str">
        <f t="shared" si="1094"/>
        <v/>
      </c>
      <c r="F2334" s="43" t="str">
        <f t="shared" si="1095"/>
        <v/>
      </c>
      <c r="G2334" s="43" t="str">
        <f>IF(A2334&lt;&gt;"",IF(A2334&lt;Data!$G$11*0.25,$C$13/$G$32,IF(A2334&gt;Data!$G$11*0.25,$C$13,$C$13*10)),"")</f>
        <v/>
      </c>
      <c r="H2334" s="43" t="str">
        <f>IF(A2334&lt;&gt;"",IF(Data!$G$9="constant",$C$13,IF(Data!$G$9="squeeze",G2334,F2334)),"")</f>
        <v/>
      </c>
      <c r="I2334" s="38" t="str">
        <f ca="1">IF(ISNUMBER(A2334),NORMINV(RAND(),0,IF(AND(Data!$G$9="squeeze",A2334&lt;Data!$G$11*0.25),$H$32,1)*$C$30*$C$13)*($C$14*$C$12),"")</f>
        <v/>
      </c>
      <c r="J2334" s="42" t="str">
        <f ca="1">IFERROR(IF(Data!$C$6="Real",B2334,I2334+J2333+($C$14*$C$12)*(NORMINV(RAND(),$C$15,CHOOSE($G$13,$C$13,F2334,G2334)))),"")</f>
        <v/>
      </c>
      <c r="K2334" s="88" t="str">
        <f>IF(ISNUMBER(A2334), IF($G$16="fixed",$G$17,MIN(H2334*Data!$C$7*$C$16*0.5,$C$17*Data!$C$7))*$C$12,"")</f>
        <v/>
      </c>
      <c r="L2334" s="42" t="str">
        <f t="shared" ca="1" si="1110"/>
        <v/>
      </c>
      <c r="M2334" s="44" t="str">
        <f t="shared" ca="1" si="1111"/>
        <v/>
      </c>
      <c r="N2334" s="44" t="str">
        <f t="shared" ca="1" si="1112"/>
        <v/>
      </c>
      <c r="O2334" s="108" t="str">
        <f t="shared" si="1096"/>
        <v/>
      </c>
      <c r="P2334" s="102" t="str">
        <f t="shared" si="1097"/>
        <v/>
      </c>
      <c r="Q2334" s="102" t="str">
        <f t="shared" si="1098"/>
        <v/>
      </c>
      <c r="R2334" s="120" t="str">
        <f t="shared" si="1099"/>
        <v/>
      </c>
      <c r="S2334" s="54" t="str">
        <f t="shared" si="1100"/>
        <v/>
      </c>
      <c r="T2334" s="5" t="str">
        <f t="shared" si="1101"/>
        <v/>
      </c>
      <c r="U2334" s="152" t="str">
        <f t="shared" si="1084"/>
        <v/>
      </c>
      <c r="V2334" s="152" t="str">
        <f t="shared" si="1085"/>
        <v/>
      </c>
      <c r="W2334" s="153" t="str">
        <f t="shared" si="1086"/>
        <v/>
      </c>
      <c r="X2334" s="153" t="str">
        <f t="shared" si="1087"/>
        <v/>
      </c>
      <c r="Y2334" s="153" t="str">
        <f t="shared" si="1088"/>
        <v/>
      </c>
      <c r="Z2334" s="153" t="str">
        <f t="shared" si="1089"/>
        <v/>
      </c>
      <c r="AA2334" s="152" t="str">
        <f t="shared" si="1090"/>
        <v/>
      </c>
      <c r="AB2334" s="152" t="str">
        <f t="shared" si="1091"/>
        <v/>
      </c>
      <c r="AC2334" s="154" t="str">
        <f t="shared" si="1102"/>
        <v/>
      </c>
      <c r="AD2334" s="154" t="str">
        <f t="shared" si="1103"/>
        <v/>
      </c>
      <c r="AE2334" s="3" t="str">
        <f t="shared" si="1104"/>
        <v/>
      </c>
      <c r="AF2334" s="3" t="str">
        <f t="shared" si="1105"/>
        <v/>
      </c>
      <c r="AG2334" s="3" t="str">
        <f t="shared" si="1106"/>
        <v/>
      </c>
      <c r="AH2334" s="4" t="str">
        <f t="shared" si="1107"/>
        <v/>
      </c>
      <c r="AI2334" s="75" t="str">
        <f t="shared" si="1108"/>
        <v/>
      </c>
      <c r="AJ2334" s="75" t="str">
        <f t="shared" si="1109"/>
        <v/>
      </c>
    </row>
    <row r="2335" spans="1:36">
      <c r="A2335" s="41" t="str">
        <f t="shared" si="1092"/>
        <v/>
      </c>
      <c r="B2335" s="150" t="str">
        <f>IF(ISNUMBER(A2335),INDEX('MetaTrader Import'!$H$13:$J$5893,TRUNC(((A2335-$A$39+1)-1)/3)+1,MOD((A2335-$A$39+1)-1,3)+1),"")</f>
        <v/>
      </c>
      <c r="C2335" s="43" t="str">
        <f t="shared" si="1093"/>
        <v/>
      </c>
      <c r="D2335" s="43" t="str">
        <f t="shared" ca="1" si="1083"/>
        <v/>
      </c>
      <c r="E2335" s="43" t="str">
        <f t="shared" si="1094"/>
        <v/>
      </c>
      <c r="F2335" s="43" t="str">
        <f t="shared" si="1095"/>
        <v/>
      </c>
      <c r="G2335" s="43" t="str">
        <f>IF(A2335&lt;&gt;"",IF(A2335&lt;Data!$G$11*0.25,$C$13/$G$32,IF(A2335&gt;Data!$G$11*0.25,$C$13,$C$13*10)),"")</f>
        <v/>
      </c>
      <c r="H2335" s="43" t="str">
        <f>IF(A2335&lt;&gt;"",IF(Data!$G$9="constant",$C$13,IF(Data!$G$9="squeeze",G2335,F2335)),"")</f>
        <v/>
      </c>
      <c r="I2335" s="38" t="str">
        <f ca="1">IF(ISNUMBER(A2335),NORMINV(RAND(),0,IF(AND(Data!$G$9="squeeze",A2335&lt;Data!$G$11*0.25),$H$32,1)*$C$30*$C$13)*($C$14*$C$12),"")</f>
        <v/>
      </c>
      <c r="J2335" s="42" t="str">
        <f ca="1">IFERROR(IF(Data!$C$6="Real",B2335,I2335+J2334+($C$14*$C$12)*(NORMINV(RAND(),$C$15,CHOOSE($G$13,$C$13,F2335,G2335)))),"")</f>
        <v/>
      </c>
      <c r="K2335" s="88" t="str">
        <f>IF(ISNUMBER(A2335), IF($G$16="fixed",$G$17,MIN(H2335*Data!$C$7*$C$16*0.5,$C$17*Data!$C$7))*$C$12,"")</f>
        <v/>
      </c>
      <c r="L2335" s="42" t="str">
        <f t="shared" ca="1" si="1110"/>
        <v/>
      </c>
      <c r="M2335" s="44" t="str">
        <f t="shared" ca="1" si="1111"/>
        <v/>
      </c>
      <c r="N2335" s="44" t="str">
        <f t="shared" ca="1" si="1112"/>
        <v/>
      </c>
      <c r="O2335" s="108" t="str">
        <f t="shared" si="1096"/>
        <v/>
      </c>
      <c r="P2335" s="102" t="str">
        <f t="shared" si="1097"/>
        <v/>
      </c>
      <c r="Q2335" s="102" t="str">
        <f t="shared" si="1098"/>
        <v/>
      </c>
      <c r="R2335" s="120" t="str">
        <f t="shared" si="1099"/>
        <v/>
      </c>
      <c r="S2335" s="54" t="str">
        <f t="shared" si="1100"/>
        <v/>
      </c>
      <c r="T2335" s="5" t="str">
        <f t="shared" si="1101"/>
        <v/>
      </c>
      <c r="U2335" s="152" t="str">
        <f t="shared" si="1084"/>
        <v/>
      </c>
      <c r="V2335" s="152" t="str">
        <f t="shared" si="1085"/>
        <v/>
      </c>
      <c r="W2335" s="153" t="str">
        <f t="shared" si="1086"/>
        <v/>
      </c>
      <c r="X2335" s="153" t="str">
        <f t="shared" si="1087"/>
        <v/>
      </c>
      <c r="Y2335" s="153" t="str">
        <f t="shared" si="1088"/>
        <v/>
      </c>
      <c r="Z2335" s="153" t="str">
        <f t="shared" si="1089"/>
        <v/>
      </c>
      <c r="AA2335" s="152" t="str">
        <f t="shared" si="1090"/>
        <v/>
      </c>
      <c r="AB2335" s="152" t="str">
        <f t="shared" si="1091"/>
        <v/>
      </c>
      <c r="AC2335" s="154" t="str">
        <f t="shared" si="1102"/>
        <v/>
      </c>
      <c r="AD2335" s="154" t="str">
        <f t="shared" si="1103"/>
        <v/>
      </c>
      <c r="AE2335" s="3" t="str">
        <f t="shared" si="1104"/>
        <v/>
      </c>
      <c r="AF2335" s="3" t="str">
        <f t="shared" si="1105"/>
        <v/>
      </c>
      <c r="AG2335" s="3" t="str">
        <f t="shared" si="1106"/>
        <v/>
      </c>
      <c r="AH2335" s="4" t="str">
        <f t="shared" si="1107"/>
        <v/>
      </c>
      <c r="AI2335" s="75" t="str">
        <f t="shared" si="1108"/>
        <v/>
      </c>
      <c r="AJ2335" s="75" t="str">
        <f t="shared" si="1109"/>
        <v/>
      </c>
    </row>
    <row r="2336" spans="1:36">
      <c r="A2336" s="41" t="str">
        <f t="shared" si="1092"/>
        <v/>
      </c>
      <c r="B2336" s="150" t="str">
        <f>IF(ISNUMBER(A2336),INDEX('MetaTrader Import'!$H$13:$J$5893,TRUNC(((A2336-$A$39+1)-1)/3)+1,MOD((A2336-$A$39+1)-1,3)+1),"")</f>
        <v/>
      </c>
      <c r="C2336" s="43" t="str">
        <f t="shared" si="1093"/>
        <v/>
      </c>
      <c r="D2336" s="43" t="str">
        <f t="shared" ca="1" si="1083"/>
        <v/>
      </c>
      <c r="E2336" s="43" t="str">
        <f t="shared" si="1094"/>
        <v/>
      </c>
      <c r="F2336" s="43" t="str">
        <f t="shared" si="1095"/>
        <v/>
      </c>
      <c r="G2336" s="43" t="str">
        <f>IF(A2336&lt;&gt;"",IF(A2336&lt;Data!$G$11*0.25,$C$13/$G$32,IF(A2336&gt;Data!$G$11*0.25,$C$13,$C$13*10)),"")</f>
        <v/>
      </c>
      <c r="H2336" s="43" t="str">
        <f>IF(A2336&lt;&gt;"",IF(Data!$G$9="constant",$C$13,IF(Data!$G$9="squeeze",G2336,F2336)),"")</f>
        <v/>
      </c>
      <c r="I2336" s="38" t="str">
        <f ca="1">IF(ISNUMBER(A2336),NORMINV(RAND(),0,IF(AND(Data!$G$9="squeeze",A2336&lt;Data!$G$11*0.25),$H$32,1)*$C$30*$C$13)*($C$14*$C$12),"")</f>
        <v/>
      </c>
      <c r="J2336" s="42" t="str">
        <f ca="1">IFERROR(IF(Data!$C$6="Real",B2336,I2336+J2335+($C$14*$C$12)*(NORMINV(RAND(),$C$15,CHOOSE($G$13,$C$13,F2336,G2336)))),"")</f>
        <v/>
      </c>
      <c r="K2336" s="88" t="str">
        <f>IF(ISNUMBER(A2336), IF($G$16="fixed",$G$17,MIN(H2336*Data!$C$7*$C$16*0.5,$C$17*Data!$C$7))*$C$12,"")</f>
        <v/>
      </c>
      <c r="L2336" s="42" t="str">
        <f t="shared" ca="1" si="1110"/>
        <v/>
      </c>
      <c r="M2336" s="44" t="str">
        <f t="shared" ca="1" si="1111"/>
        <v/>
      </c>
      <c r="N2336" s="44" t="str">
        <f t="shared" ca="1" si="1112"/>
        <v/>
      </c>
      <c r="O2336" s="108" t="str">
        <f t="shared" si="1096"/>
        <v/>
      </c>
      <c r="P2336" s="102" t="str">
        <f t="shared" si="1097"/>
        <v/>
      </c>
      <c r="Q2336" s="102" t="str">
        <f t="shared" si="1098"/>
        <v/>
      </c>
      <c r="R2336" s="120" t="str">
        <f t="shared" si="1099"/>
        <v/>
      </c>
      <c r="S2336" s="54" t="str">
        <f t="shared" si="1100"/>
        <v/>
      </c>
      <c r="T2336" s="5" t="str">
        <f t="shared" si="1101"/>
        <v/>
      </c>
      <c r="U2336" s="152" t="str">
        <f t="shared" si="1084"/>
        <v/>
      </c>
      <c r="V2336" s="152" t="str">
        <f t="shared" si="1085"/>
        <v/>
      </c>
      <c r="W2336" s="153" t="str">
        <f t="shared" si="1086"/>
        <v/>
      </c>
      <c r="X2336" s="153" t="str">
        <f t="shared" si="1087"/>
        <v/>
      </c>
      <c r="Y2336" s="153" t="str">
        <f t="shared" si="1088"/>
        <v/>
      </c>
      <c r="Z2336" s="153" t="str">
        <f t="shared" si="1089"/>
        <v/>
      </c>
      <c r="AA2336" s="152" t="str">
        <f t="shared" si="1090"/>
        <v/>
      </c>
      <c r="AB2336" s="152" t="str">
        <f t="shared" si="1091"/>
        <v/>
      </c>
      <c r="AC2336" s="154" t="str">
        <f t="shared" si="1102"/>
        <v/>
      </c>
      <c r="AD2336" s="154" t="str">
        <f t="shared" si="1103"/>
        <v/>
      </c>
      <c r="AE2336" s="3" t="str">
        <f t="shared" si="1104"/>
        <v/>
      </c>
      <c r="AF2336" s="3" t="str">
        <f t="shared" si="1105"/>
        <v/>
      </c>
      <c r="AG2336" s="3" t="str">
        <f t="shared" si="1106"/>
        <v/>
      </c>
      <c r="AH2336" s="4" t="str">
        <f t="shared" si="1107"/>
        <v/>
      </c>
      <c r="AI2336" s="75" t="str">
        <f t="shared" si="1108"/>
        <v/>
      </c>
      <c r="AJ2336" s="75" t="str">
        <f t="shared" si="1109"/>
        <v/>
      </c>
    </row>
    <row r="2337" spans="1:36">
      <c r="A2337" s="41" t="str">
        <f t="shared" si="1092"/>
        <v/>
      </c>
      <c r="B2337" s="150" t="str">
        <f>IF(ISNUMBER(A2337),INDEX('MetaTrader Import'!$H$13:$J$5893,TRUNC(((A2337-$A$39+1)-1)/3)+1,MOD((A2337-$A$39+1)-1,3)+1),"")</f>
        <v/>
      </c>
      <c r="C2337" s="43" t="str">
        <f t="shared" si="1093"/>
        <v/>
      </c>
      <c r="D2337" s="43" t="str">
        <f t="shared" ca="1" si="1083"/>
        <v/>
      </c>
      <c r="E2337" s="43" t="str">
        <f t="shared" si="1094"/>
        <v/>
      </c>
      <c r="F2337" s="43" t="str">
        <f t="shared" si="1095"/>
        <v/>
      </c>
      <c r="G2337" s="43" t="str">
        <f>IF(A2337&lt;&gt;"",IF(A2337&lt;Data!$G$11*0.25,$C$13/$G$32,IF(A2337&gt;Data!$G$11*0.25,$C$13,$C$13*10)),"")</f>
        <v/>
      </c>
      <c r="H2337" s="43" t="str">
        <f>IF(A2337&lt;&gt;"",IF(Data!$G$9="constant",$C$13,IF(Data!$G$9="squeeze",G2337,F2337)),"")</f>
        <v/>
      </c>
      <c r="I2337" s="38" t="str">
        <f ca="1">IF(ISNUMBER(A2337),NORMINV(RAND(),0,IF(AND(Data!$G$9="squeeze",A2337&lt;Data!$G$11*0.25),$H$32,1)*$C$30*$C$13)*($C$14*$C$12),"")</f>
        <v/>
      </c>
      <c r="J2337" s="42" t="str">
        <f ca="1">IFERROR(IF(Data!$C$6="Real",B2337,I2337+J2336+($C$14*$C$12)*(NORMINV(RAND(),$C$15,CHOOSE($G$13,$C$13,F2337,G2337)))),"")</f>
        <v/>
      </c>
      <c r="K2337" s="88" t="str">
        <f>IF(ISNUMBER(A2337), IF($G$16="fixed",$G$17,MIN(H2337*Data!$C$7*$C$16*0.5,$C$17*Data!$C$7))*$C$12,"")</f>
        <v/>
      </c>
      <c r="L2337" s="42" t="str">
        <f t="shared" ca="1" si="1110"/>
        <v/>
      </c>
      <c r="M2337" s="44" t="str">
        <f t="shared" ca="1" si="1111"/>
        <v/>
      </c>
      <c r="N2337" s="44" t="str">
        <f t="shared" ca="1" si="1112"/>
        <v/>
      </c>
      <c r="O2337" s="108" t="str">
        <f t="shared" si="1096"/>
        <v/>
      </c>
      <c r="P2337" s="102" t="str">
        <f t="shared" si="1097"/>
        <v/>
      </c>
      <c r="Q2337" s="102" t="str">
        <f t="shared" si="1098"/>
        <v/>
      </c>
      <c r="R2337" s="120" t="str">
        <f t="shared" si="1099"/>
        <v/>
      </c>
      <c r="S2337" s="54" t="str">
        <f t="shared" si="1100"/>
        <v/>
      </c>
      <c r="T2337" s="5" t="str">
        <f t="shared" si="1101"/>
        <v/>
      </c>
      <c r="U2337" s="152" t="str">
        <f t="shared" si="1084"/>
        <v/>
      </c>
      <c r="V2337" s="152" t="str">
        <f t="shared" si="1085"/>
        <v/>
      </c>
      <c r="W2337" s="153" t="str">
        <f t="shared" si="1086"/>
        <v/>
      </c>
      <c r="X2337" s="153" t="str">
        <f t="shared" si="1087"/>
        <v/>
      </c>
      <c r="Y2337" s="153" t="str">
        <f t="shared" si="1088"/>
        <v/>
      </c>
      <c r="Z2337" s="153" t="str">
        <f t="shared" si="1089"/>
        <v/>
      </c>
      <c r="AA2337" s="152" t="str">
        <f t="shared" si="1090"/>
        <v/>
      </c>
      <c r="AB2337" s="152" t="str">
        <f t="shared" si="1091"/>
        <v/>
      </c>
      <c r="AC2337" s="154" t="str">
        <f t="shared" si="1102"/>
        <v/>
      </c>
      <c r="AD2337" s="154" t="str">
        <f t="shared" si="1103"/>
        <v/>
      </c>
      <c r="AE2337" s="3" t="str">
        <f t="shared" si="1104"/>
        <v/>
      </c>
      <c r="AF2337" s="3" t="str">
        <f t="shared" si="1105"/>
        <v/>
      </c>
      <c r="AG2337" s="3" t="str">
        <f t="shared" si="1106"/>
        <v/>
      </c>
      <c r="AH2337" s="4" t="str">
        <f t="shared" si="1107"/>
        <v/>
      </c>
      <c r="AI2337" s="75" t="str">
        <f t="shared" si="1108"/>
        <v/>
      </c>
      <c r="AJ2337" s="75" t="str">
        <f t="shared" si="1109"/>
        <v/>
      </c>
    </row>
    <row r="2338" spans="1:36">
      <c r="A2338" s="41" t="str">
        <f t="shared" si="1092"/>
        <v/>
      </c>
      <c r="B2338" s="150" t="str">
        <f>IF(ISNUMBER(A2338),INDEX('MetaTrader Import'!$H$13:$J$5893,TRUNC(((A2338-$A$39+1)-1)/3)+1,MOD((A2338-$A$39+1)-1,3)+1),"")</f>
        <v/>
      </c>
      <c r="C2338" s="43" t="str">
        <f t="shared" si="1093"/>
        <v/>
      </c>
      <c r="D2338" s="43" t="str">
        <f t="shared" ca="1" si="1083"/>
        <v/>
      </c>
      <c r="E2338" s="43" t="str">
        <f t="shared" si="1094"/>
        <v/>
      </c>
      <c r="F2338" s="43" t="str">
        <f t="shared" si="1095"/>
        <v/>
      </c>
      <c r="G2338" s="43" t="str">
        <f>IF(A2338&lt;&gt;"",IF(A2338&lt;Data!$G$11*0.25,$C$13/$G$32,IF(A2338&gt;Data!$G$11*0.25,$C$13,$C$13*10)),"")</f>
        <v/>
      </c>
      <c r="H2338" s="43" t="str">
        <f>IF(A2338&lt;&gt;"",IF(Data!$G$9="constant",$C$13,IF(Data!$G$9="squeeze",G2338,F2338)),"")</f>
        <v/>
      </c>
      <c r="I2338" s="38" t="str">
        <f ca="1">IF(ISNUMBER(A2338),NORMINV(RAND(),0,IF(AND(Data!$G$9="squeeze",A2338&lt;Data!$G$11*0.25),$H$32,1)*$C$30*$C$13)*($C$14*$C$12),"")</f>
        <v/>
      </c>
      <c r="J2338" s="42" t="str">
        <f ca="1">IFERROR(IF(Data!$C$6="Real",B2338,I2338+J2337+($C$14*$C$12)*(NORMINV(RAND(),$C$15,CHOOSE($G$13,$C$13,F2338,G2338)))),"")</f>
        <v/>
      </c>
      <c r="K2338" s="88" t="str">
        <f>IF(ISNUMBER(A2338), IF($G$16="fixed",$G$17,MIN(H2338*Data!$C$7*$C$16*0.5,$C$17*Data!$C$7))*$C$12,"")</f>
        <v/>
      </c>
      <c r="L2338" s="42" t="str">
        <f t="shared" ca="1" si="1110"/>
        <v/>
      </c>
      <c r="M2338" s="44" t="str">
        <f t="shared" ca="1" si="1111"/>
        <v/>
      </c>
      <c r="N2338" s="44" t="str">
        <f t="shared" ca="1" si="1112"/>
        <v/>
      </c>
      <c r="O2338" s="108" t="str">
        <f t="shared" si="1096"/>
        <v/>
      </c>
      <c r="P2338" s="102" t="str">
        <f t="shared" si="1097"/>
        <v/>
      </c>
      <c r="Q2338" s="102" t="str">
        <f t="shared" si="1098"/>
        <v/>
      </c>
      <c r="R2338" s="120" t="str">
        <f t="shared" si="1099"/>
        <v/>
      </c>
      <c r="S2338" s="54" t="str">
        <f t="shared" si="1100"/>
        <v/>
      </c>
      <c r="T2338" s="5" t="str">
        <f t="shared" si="1101"/>
        <v/>
      </c>
      <c r="U2338" s="152" t="str">
        <f t="shared" si="1084"/>
        <v/>
      </c>
      <c r="V2338" s="152" t="str">
        <f t="shared" si="1085"/>
        <v/>
      </c>
      <c r="W2338" s="153" t="str">
        <f t="shared" si="1086"/>
        <v/>
      </c>
      <c r="X2338" s="153" t="str">
        <f t="shared" si="1087"/>
        <v/>
      </c>
      <c r="Y2338" s="153" t="str">
        <f t="shared" si="1088"/>
        <v/>
      </c>
      <c r="Z2338" s="153" t="str">
        <f t="shared" si="1089"/>
        <v/>
      </c>
      <c r="AA2338" s="152" t="str">
        <f t="shared" si="1090"/>
        <v/>
      </c>
      <c r="AB2338" s="152" t="str">
        <f t="shared" si="1091"/>
        <v/>
      </c>
      <c r="AC2338" s="154" t="str">
        <f t="shared" si="1102"/>
        <v/>
      </c>
      <c r="AD2338" s="154" t="str">
        <f t="shared" si="1103"/>
        <v/>
      </c>
      <c r="AE2338" s="3" t="str">
        <f t="shared" si="1104"/>
        <v/>
      </c>
      <c r="AF2338" s="3" t="str">
        <f t="shared" si="1105"/>
        <v/>
      </c>
      <c r="AG2338" s="3" t="str">
        <f t="shared" si="1106"/>
        <v/>
      </c>
      <c r="AH2338" s="4" t="str">
        <f t="shared" si="1107"/>
        <v/>
      </c>
      <c r="AI2338" s="75" t="str">
        <f t="shared" si="1108"/>
        <v/>
      </c>
      <c r="AJ2338" s="75" t="str">
        <f t="shared" si="1109"/>
        <v/>
      </c>
    </row>
    <row r="2339" spans="1:36">
      <c r="A2339" s="41" t="str">
        <f t="shared" si="1092"/>
        <v/>
      </c>
      <c r="B2339" s="150" t="str">
        <f>IF(ISNUMBER(A2339),INDEX('MetaTrader Import'!$H$13:$J$5893,TRUNC(((A2339-$A$39+1)-1)/3)+1,MOD((A2339-$A$39+1)-1,3)+1),"")</f>
        <v/>
      </c>
      <c r="C2339" s="43" t="str">
        <f t="shared" si="1093"/>
        <v/>
      </c>
      <c r="D2339" s="43" t="str">
        <f t="shared" ca="1" si="1083"/>
        <v/>
      </c>
      <c r="E2339" s="43" t="str">
        <f t="shared" si="1094"/>
        <v/>
      </c>
      <c r="F2339" s="43" t="str">
        <f t="shared" si="1095"/>
        <v/>
      </c>
      <c r="G2339" s="43" t="str">
        <f>IF(A2339&lt;&gt;"",IF(A2339&lt;Data!$G$11*0.25,$C$13/$G$32,IF(A2339&gt;Data!$G$11*0.25,$C$13,$C$13*10)),"")</f>
        <v/>
      </c>
      <c r="H2339" s="43" t="str">
        <f>IF(A2339&lt;&gt;"",IF(Data!$G$9="constant",$C$13,IF(Data!$G$9="squeeze",G2339,F2339)),"")</f>
        <v/>
      </c>
      <c r="I2339" s="38" t="str">
        <f ca="1">IF(ISNUMBER(A2339),NORMINV(RAND(),0,IF(AND(Data!$G$9="squeeze",A2339&lt;Data!$G$11*0.25),$H$32,1)*$C$30*$C$13)*($C$14*$C$12),"")</f>
        <v/>
      </c>
      <c r="J2339" s="42" t="str">
        <f ca="1">IFERROR(IF(Data!$C$6="Real",B2339,I2339+J2338+($C$14*$C$12)*(NORMINV(RAND(),$C$15,CHOOSE($G$13,$C$13,F2339,G2339)))),"")</f>
        <v/>
      </c>
      <c r="K2339" s="88" t="str">
        <f>IF(ISNUMBER(A2339), IF($G$16="fixed",$G$17,MIN(H2339*Data!$C$7*$C$16*0.5,$C$17*Data!$C$7))*$C$12,"")</f>
        <v/>
      </c>
      <c r="L2339" s="42" t="str">
        <f t="shared" ca="1" si="1110"/>
        <v/>
      </c>
      <c r="M2339" s="44" t="str">
        <f t="shared" ca="1" si="1111"/>
        <v/>
      </c>
      <c r="N2339" s="44" t="str">
        <f t="shared" ca="1" si="1112"/>
        <v/>
      </c>
      <c r="O2339" s="108" t="str">
        <f t="shared" si="1096"/>
        <v/>
      </c>
      <c r="P2339" s="102" t="str">
        <f t="shared" si="1097"/>
        <v/>
      </c>
      <c r="Q2339" s="102" t="str">
        <f t="shared" si="1098"/>
        <v/>
      </c>
      <c r="R2339" s="120" t="str">
        <f t="shared" si="1099"/>
        <v/>
      </c>
      <c r="S2339" s="54" t="str">
        <f t="shared" si="1100"/>
        <v/>
      </c>
      <c r="T2339" s="5" t="str">
        <f t="shared" si="1101"/>
        <v/>
      </c>
      <c r="U2339" s="152" t="str">
        <f t="shared" si="1084"/>
        <v/>
      </c>
      <c r="V2339" s="152" t="str">
        <f t="shared" si="1085"/>
        <v/>
      </c>
      <c r="W2339" s="153" t="str">
        <f t="shared" si="1086"/>
        <v/>
      </c>
      <c r="X2339" s="153" t="str">
        <f t="shared" si="1087"/>
        <v/>
      </c>
      <c r="Y2339" s="153" t="str">
        <f t="shared" si="1088"/>
        <v/>
      </c>
      <c r="Z2339" s="153" t="str">
        <f t="shared" si="1089"/>
        <v/>
      </c>
      <c r="AA2339" s="152" t="str">
        <f t="shared" si="1090"/>
        <v/>
      </c>
      <c r="AB2339" s="152" t="str">
        <f t="shared" si="1091"/>
        <v/>
      </c>
      <c r="AC2339" s="154" t="str">
        <f t="shared" si="1102"/>
        <v/>
      </c>
      <c r="AD2339" s="154" t="str">
        <f t="shared" si="1103"/>
        <v/>
      </c>
      <c r="AE2339" s="3" t="str">
        <f t="shared" si="1104"/>
        <v/>
      </c>
      <c r="AF2339" s="3" t="str">
        <f t="shared" si="1105"/>
        <v/>
      </c>
      <c r="AG2339" s="3" t="str">
        <f t="shared" si="1106"/>
        <v/>
      </c>
      <c r="AH2339" s="4" t="str">
        <f t="shared" si="1107"/>
        <v/>
      </c>
      <c r="AI2339" s="75" t="str">
        <f t="shared" si="1108"/>
        <v/>
      </c>
      <c r="AJ2339" s="75" t="str">
        <f t="shared" si="1109"/>
        <v/>
      </c>
    </row>
    <row r="2340" spans="1:36">
      <c r="A2340" s="41" t="str">
        <f t="shared" si="1092"/>
        <v/>
      </c>
      <c r="B2340" s="150" t="str">
        <f>IF(ISNUMBER(A2340),INDEX('MetaTrader Import'!$H$13:$J$5893,TRUNC(((A2340-$A$39+1)-1)/3)+1,MOD((A2340-$A$39+1)-1,3)+1),"")</f>
        <v/>
      </c>
      <c r="C2340" s="43" t="str">
        <f t="shared" si="1093"/>
        <v/>
      </c>
      <c r="D2340" s="43" t="str">
        <f t="shared" ca="1" si="1083"/>
        <v/>
      </c>
      <c r="E2340" s="43" t="str">
        <f t="shared" si="1094"/>
        <v/>
      </c>
      <c r="F2340" s="43" t="str">
        <f t="shared" si="1095"/>
        <v/>
      </c>
      <c r="G2340" s="43" t="str">
        <f>IF(A2340&lt;&gt;"",IF(A2340&lt;Data!$G$11*0.25,$C$13/$G$32,IF(A2340&gt;Data!$G$11*0.25,$C$13,$C$13*10)),"")</f>
        <v/>
      </c>
      <c r="H2340" s="43" t="str">
        <f>IF(A2340&lt;&gt;"",IF(Data!$G$9="constant",$C$13,IF(Data!$G$9="squeeze",G2340,F2340)),"")</f>
        <v/>
      </c>
      <c r="I2340" s="38" t="str">
        <f ca="1">IF(ISNUMBER(A2340),NORMINV(RAND(),0,IF(AND(Data!$G$9="squeeze",A2340&lt;Data!$G$11*0.25),$H$32,1)*$C$30*$C$13)*($C$14*$C$12),"")</f>
        <v/>
      </c>
      <c r="J2340" s="42" t="str">
        <f ca="1">IFERROR(IF(Data!$C$6="Real",B2340,I2340+J2339+($C$14*$C$12)*(NORMINV(RAND(),$C$15,CHOOSE($G$13,$C$13,F2340,G2340)))),"")</f>
        <v/>
      </c>
      <c r="K2340" s="88" t="str">
        <f>IF(ISNUMBER(A2340), IF($G$16="fixed",$G$17,MIN(H2340*Data!$C$7*$C$16*0.5,$C$17*Data!$C$7))*$C$12,"")</f>
        <v/>
      </c>
      <c r="L2340" s="42" t="str">
        <f t="shared" ca="1" si="1110"/>
        <v/>
      </c>
      <c r="M2340" s="44" t="str">
        <f t="shared" ca="1" si="1111"/>
        <v/>
      </c>
      <c r="N2340" s="44" t="str">
        <f t="shared" ca="1" si="1112"/>
        <v/>
      </c>
      <c r="O2340" s="108" t="str">
        <f t="shared" si="1096"/>
        <v/>
      </c>
      <c r="P2340" s="102" t="str">
        <f t="shared" si="1097"/>
        <v/>
      </c>
      <c r="Q2340" s="102" t="str">
        <f t="shared" si="1098"/>
        <v/>
      </c>
      <c r="R2340" s="120" t="str">
        <f t="shared" si="1099"/>
        <v/>
      </c>
      <c r="S2340" s="54" t="str">
        <f t="shared" si="1100"/>
        <v/>
      </c>
      <c r="T2340" s="5" t="str">
        <f t="shared" si="1101"/>
        <v/>
      </c>
      <c r="U2340" s="152" t="str">
        <f t="shared" si="1084"/>
        <v/>
      </c>
      <c r="V2340" s="152" t="str">
        <f t="shared" si="1085"/>
        <v/>
      </c>
      <c r="W2340" s="153" t="str">
        <f t="shared" si="1086"/>
        <v/>
      </c>
      <c r="X2340" s="153" t="str">
        <f t="shared" si="1087"/>
        <v/>
      </c>
      <c r="Y2340" s="153" t="str">
        <f t="shared" si="1088"/>
        <v/>
      </c>
      <c r="Z2340" s="153" t="str">
        <f t="shared" si="1089"/>
        <v/>
      </c>
      <c r="AA2340" s="152" t="str">
        <f t="shared" si="1090"/>
        <v/>
      </c>
      <c r="AB2340" s="152" t="str">
        <f t="shared" si="1091"/>
        <v/>
      </c>
      <c r="AC2340" s="154" t="str">
        <f t="shared" si="1102"/>
        <v/>
      </c>
      <c r="AD2340" s="154" t="str">
        <f t="shared" si="1103"/>
        <v/>
      </c>
      <c r="AE2340" s="3" t="str">
        <f t="shared" si="1104"/>
        <v/>
      </c>
      <c r="AF2340" s="3" t="str">
        <f t="shared" si="1105"/>
        <v/>
      </c>
      <c r="AG2340" s="3" t="str">
        <f t="shared" si="1106"/>
        <v/>
      </c>
      <c r="AH2340" s="4" t="str">
        <f t="shared" si="1107"/>
        <v/>
      </c>
      <c r="AI2340" s="75" t="str">
        <f t="shared" si="1108"/>
        <v/>
      </c>
      <c r="AJ2340" s="75" t="str">
        <f t="shared" si="1109"/>
        <v/>
      </c>
    </row>
    <row r="2341" spans="1:36">
      <c r="A2341" s="41" t="str">
        <f t="shared" si="1092"/>
        <v/>
      </c>
      <c r="B2341" s="150" t="str">
        <f>IF(ISNUMBER(A2341),INDEX('MetaTrader Import'!$H$13:$J$5893,TRUNC(((A2341-$A$39+1)-1)/3)+1,MOD((A2341-$A$39+1)-1,3)+1),"")</f>
        <v/>
      </c>
      <c r="C2341" s="43" t="str">
        <f t="shared" si="1093"/>
        <v/>
      </c>
      <c r="D2341" s="43" t="str">
        <f t="shared" ca="1" si="1083"/>
        <v/>
      </c>
      <c r="E2341" s="43" t="str">
        <f t="shared" si="1094"/>
        <v/>
      </c>
      <c r="F2341" s="43" t="str">
        <f t="shared" si="1095"/>
        <v/>
      </c>
      <c r="G2341" s="43" t="str">
        <f>IF(A2341&lt;&gt;"",IF(A2341&lt;Data!$G$11*0.25,$C$13/$G$32,IF(A2341&gt;Data!$G$11*0.25,$C$13,$C$13*10)),"")</f>
        <v/>
      </c>
      <c r="H2341" s="43" t="str">
        <f>IF(A2341&lt;&gt;"",IF(Data!$G$9="constant",$C$13,IF(Data!$G$9="squeeze",G2341,F2341)),"")</f>
        <v/>
      </c>
      <c r="I2341" s="38" t="str">
        <f ca="1">IF(ISNUMBER(A2341),NORMINV(RAND(),0,IF(AND(Data!$G$9="squeeze",A2341&lt;Data!$G$11*0.25),$H$32,1)*$C$30*$C$13)*($C$14*$C$12),"")</f>
        <v/>
      </c>
      <c r="J2341" s="42" t="str">
        <f ca="1">IFERROR(IF(Data!$C$6="Real",B2341,I2341+J2340+($C$14*$C$12)*(NORMINV(RAND(),$C$15,CHOOSE($G$13,$C$13,F2341,G2341)))),"")</f>
        <v/>
      </c>
      <c r="K2341" s="88" t="str">
        <f>IF(ISNUMBER(A2341), IF($G$16="fixed",$G$17,MIN(H2341*Data!$C$7*$C$16*0.5,$C$17*Data!$C$7))*$C$12,"")</f>
        <v/>
      </c>
      <c r="L2341" s="42" t="str">
        <f t="shared" ca="1" si="1110"/>
        <v/>
      </c>
      <c r="M2341" s="44" t="str">
        <f t="shared" ca="1" si="1111"/>
        <v/>
      </c>
      <c r="N2341" s="44" t="str">
        <f t="shared" ca="1" si="1112"/>
        <v/>
      </c>
      <c r="O2341" s="108" t="str">
        <f t="shared" si="1096"/>
        <v/>
      </c>
      <c r="P2341" s="102" t="str">
        <f t="shared" si="1097"/>
        <v/>
      </c>
      <c r="Q2341" s="102" t="str">
        <f t="shared" si="1098"/>
        <v/>
      </c>
      <c r="R2341" s="120" t="str">
        <f t="shared" si="1099"/>
        <v/>
      </c>
      <c r="S2341" s="54" t="str">
        <f t="shared" si="1100"/>
        <v/>
      </c>
      <c r="T2341" s="5" t="str">
        <f t="shared" si="1101"/>
        <v/>
      </c>
      <c r="U2341" s="152" t="str">
        <f t="shared" si="1084"/>
        <v/>
      </c>
      <c r="V2341" s="152" t="str">
        <f t="shared" si="1085"/>
        <v/>
      </c>
      <c r="W2341" s="153" t="str">
        <f t="shared" si="1086"/>
        <v/>
      </c>
      <c r="X2341" s="153" t="str">
        <f t="shared" si="1087"/>
        <v/>
      </c>
      <c r="Y2341" s="153" t="str">
        <f t="shared" si="1088"/>
        <v/>
      </c>
      <c r="Z2341" s="153" t="str">
        <f t="shared" si="1089"/>
        <v/>
      </c>
      <c r="AA2341" s="152" t="str">
        <f t="shared" si="1090"/>
        <v/>
      </c>
      <c r="AB2341" s="152" t="str">
        <f t="shared" si="1091"/>
        <v/>
      </c>
      <c r="AC2341" s="154" t="str">
        <f t="shared" si="1102"/>
        <v/>
      </c>
      <c r="AD2341" s="154" t="str">
        <f t="shared" si="1103"/>
        <v/>
      </c>
      <c r="AE2341" s="3" t="str">
        <f t="shared" si="1104"/>
        <v/>
      </c>
      <c r="AF2341" s="3" t="str">
        <f t="shared" si="1105"/>
        <v/>
      </c>
      <c r="AG2341" s="3" t="str">
        <f t="shared" si="1106"/>
        <v/>
      </c>
      <c r="AH2341" s="4" t="str">
        <f t="shared" si="1107"/>
        <v/>
      </c>
      <c r="AI2341" s="75" t="str">
        <f t="shared" si="1108"/>
        <v/>
      </c>
      <c r="AJ2341" s="75" t="str">
        <f t="shared" si="1109"/>
        <v/>
      </c>
    </row>
    <row r="2342" spans="1:36">
      <c r="A2342" s="41" t="str">
        <f t="shared" si="1092"/>
        <v/>
      </c>
      <c r="B2342" s="150" t="str">
        <f>IF(ISNUMBER(A2342),INDEX('MetaTrader Import'!$H$13:$J$5893,TRUNC(((A2342-$A$39+1)-1)/3)+1,MOD((A2342-$A$39+1)-1,3)+1),"")</f>
        <v/>
      </c>
      <c r="C2342" s="43" t="str">
        <f t="shared" si="1093"/>
        <v/>
      </c>
      <c r="D2342" s="43" t="str">
        <f t="shared" ca="1" si="1083"/>
        <v/>
      </c>
      <c r="E2342" s="43" t="str">
        <f t="shared" si="1094"/>
        <v/>
      </c>
      <c r="F2342" s="43" t="str">
        <f t="shared" si="1095"/>
        <v/>
      </c>
      <c r="G2342" s="43" t="str">
        <f>IF(A2342&lt;&gt;"",IF(A2342&lt;Data!$G$11*0.25,$C$13/$G$32,IF(A2342&gt;Data!$G$11*0.25,$C$13,$C$13*10)),"")</f>
        <v/>
      </c>
      <c r="H2342" s="43" t="str">
        <f>IF(A2342&lt;&gt;"",IF(Data!$G$9="constant",$C$13,IF(Data!$G$9="squeeze",G2342,F2342)),"")</f>
        <v/>
      </c>
      <c r="I2342" s="38" t="str">
        <f ca="1">IF(ISNUMBER(A2342),NORMINV(RAND(),0,IF(AND(Data!$G$9="squeeze",A2342&lt;Data!$G$11*0.25),$H$32,1)*$C$30*$C$13)*($C$14*$C$12),"")</f>
        <v/>
      </c>
      <c r="J2342" s="42" t="str">
        <f ca="1">IFERROR(IF(Data!$C$6="Real",B2342,I2342+J2341+($C$14*$C$12)*(NORMINV(RAND(),$C$15,CHOOSE($G$13,$C$13,F2342,G2342)))),"")</f>
        <v/>
      </c>
      <c r="K2342" s="88" t="str">
        <f>IF(ISNUMBER(A2342), IF($G$16="fixed",$G$17,MIN(H2342*Data!$C$7*$C$16*0.5,$C$17*Data!$C$7))*$C$12,"")</f>
        <v/>
      </c>
      <c r="L2342" s="42" t="str">
        <f t="shared" ca="1" si="1110"/>
        <v/>
      </c>
      <c r="M2342" s="44" t="str">
        <f t="shared" ca="1" si="1111"/>
        <v/>
      </c>
      <c r="N2342" s="44" t="str">
        <f t="shared" ca="1" si="1112"/>
        <v/>
      </c>
      <c r="O2342" s="108" t="str">
        <f t="shared" si="1096"/>
        <v/>
      </c>
      <c r="P2342" s="102" t="str">
        <f t="shared" si="1097"/>
        <v/>
      </c>
      <c r="Q2342" s="102" t="str">
        <f t="shared" si="1098"/>
        <v/>
      </c>
      <c r="R2342" s="120" t="str">
        <f t="shared" si="1099"/>
        <v/>
      </c>
      <c r="S2342" s="54" t="str">
        <f t="shared" si="1100"/>
        <v/>
      </c>
      <c r="T2342" s="5" t="str">
        <f t="shared" si="1101"/>
        <v/>
      </c>
      <c r="U2342" s="152" t="str">
        <f t="shared" si="1084"/>
        <v/>
      </c>
      <c r="V2342" s="152" t="str">
        <f t="shared" si="1085"/>
        <v/>
      </c>
      <c r="W2342" s="153" t="str">
        <f t="shared" si="1086"/>
        <v/>
      </c>
      <c r="X2342" s="153" t="str">
        <f t="shared" si="1087"/>
        <v/>
      </c>
      <c r="Y2342" s="153" t="str">
        <f t="shared" si="1088"/>
        <v/>
      </c>
      <c r="Z2342" s="153" t="str">
        <f t="shared" si="1089"/>
        <v/>
      </c>
      <c r="AA2342" s="152" t="str">
        <f t="shared" si="1090"/>
        <v/>
      </c>
      <c r="AB2342" s="152" t="str">
        <f t="shared" si="1091"/>
        <v/>
      </c>
      <c r="AC2342" s="154" t="str">
        <f t="shared" si="1102"/>
        <v/>
      </c>
      <c r="AD2342" s="154" t="str">
        <f t="shared" si="1103"/>
        <v/>
      </c>
      <c r="AE2342" s="3" t="str">
        <f t="shared" si="1104"/>
        <v/>
      </c>
      <c r="AF2342" s="3" t="str">
        <f t="shared" si="1105"/>
        <v/>
      </c>
      <c r="AG2342" s="3" t="str">
        <f t="shared" si="1106"/>
        <v/>
      </c>
      <c r="AH2342" s="4" t="str">
        <f t="shared" si="1107"/>
        <v/>
      </c>
      <c r="AI2342" s="75" t="str">
        <f t="shared" si="1108"/>
        <v/>
      </c>
      <c r="AJ2342" s="75" t="str">
        <f t="shared" si="1109"/>
        <v/>
      </c>
    </row>
    <row r="2343" spans="1:36">
      <c r="A2343" s="41" t="str">
        <f t="shared" si="1092"/>
        <v/>
      </c>
      <c r="B2343" s="150" t="str">
        <f>IF(ISNUMBER(A2343),INDEX('MetaTrader Import'!$H$13:$J$5893,TRUNC(((A2343-$A$39+1)-1)/3)+1,MOD((A2343-$A$39+1)-1,3)+1),"")</f>
        <v/>
      </c>
      <c r="C2343" s="43" t="str">
        <f t="shared" si="1093"/>
        <v/>
      </c>
      <c r="D2343" s="43" t="str">
        <f t="shared" ca="1" si="1083"/>
        <v/>
      </c>
      <c r="E2343" s="43" t="str">
        <f t="shared" si="1094"/>
        <v/>
      </c>
      <c r="F2343" s="43" t="str">
        <f t="shared" si="1095"/>
        <v/>
      </c>
      <c r="G2343" s="43" t="str">
        <f>IF(A2343&lt;&gt;"",IF(A2343&lt;Data!$G$11*0.25,$C$13/$G$32,IF(A2343&gt;Data!$G$11*0.25,$C$13,$C$13*10)),"")</f>
        <v/>
      </c>
      <c r="H2343" s="43" t="str">
        <f>IF(A2343&lt;&gt;"",IF(Data!$G$9="constant",$C$13,IF(Data!$G$9="squeeze",G2343,F2343)),"")</f>
        <v/>
      </c>
      <c r="I2343" s="38" t="str">
        <f ca="1">IF(ISNUMBER(A2343),NORMINV(RAND(),0,IF(AND(Data!$G$9="squeeze",A2343&lt;Data!$G$11*0.25),$H$32,1)*$C$30*$C$13)*($C$14*$C$12),"")</f>
        <v/>
      </c>
      <c r="J2343" s="42" t="str">
        <f ca="1">IFERROR(IF(Data!$C$6="Real",B2343,I2343+J2342+($C$14*$C$12)*(NORMINV(RAND(),$C$15,CHOOSE($G$13,$C$13,F2343,G2343)))),"")</f>
        <v/>
      </c>
      <c r="K2343" s="88" t="str">
        <f>IF(ISNUMBER(A2343), IF($G$16="fixed",$G$17,MIN(H2343*Data!$C$7*$C$16*0.5,$C$17*Data!$C$7))*$C$12,"")</f>
        <v/>
      </c>
      <c r="L2343" s="42" t="str">
        <f t="shared" ca="1" si="1110"/>
        <v/>
      </c>
      <c r="M2343" s="44" t="str">
        <f t="shared" ca="1" si="1111"/>
        <v/>
      </c>
      <c r="N2343" s="44" t="str">
        <f t="shared" ca="1" si="1112"/>
        <v/>
      </c>
      <c r="O2343" s="108" t="str">
        <f t="shared" si="1096"/>
        <v/>
      </c>
      <c r="P2343" s="102" t="str">
        <f t="shared" si="1097"/>
        <v/>
      </c>
      <c r="Q2343" s="102" t="str">
        <f t="shared" si="1098"/>
        <v/>
      </c>
      <c r="R2343" s="120" t="str">
        <f t="shared" si="1099"/>
        <v/>
      </c>
      <c r="S2343" s="54" t="str">
        <f t="shared" si="1100"/>
        <v/>
      </c>
      <c r="T2343" s="5" t="str">
        <f t="shared" si="1101"/>
        <v/>
      </c>
      <c r="U2343" s="152" t="str">
        <f t="shared" si="1084"/>
        <v/>
      </c>
      <c r="V2343" s="152" t="str">
        <f t="shared" si="1085"/>
        <v/>
      </c>
      <c r="W2343" s="153" t="str">
        <f t="shared" si="1086"/>
        <v/>
      </c>
      <c r="X2343" s="153" t="str">
        <f t="shared" si="1087"/>
        <v/>
      </c>
      <c r="Y2343" s="153" t="str">
        <f t="shared" si="1088"/>
        <v/>
      </c>
      <c r="Z2343" s="153" t="str">
        <f t="shared" si="1089"/>
        <v/>
      </c>
      <c r="AA2343" s="152" t="str">
        <f t="shared" si="1090"/>
        <v/>
      </c>
      <c r="AB2343" s="152" t="str">
        <f t="shared" si="1091"/>
        <v/>
      </c>
      <c r="AC2343" s="154" t="str">
        <f t="shared" si="1102"/>
        <v/>
      </c>
      <c r="AD2343" s="154" t="str">
        <f t="shared" si="1103"/>
        <v/>
      </c>
      <c r="AE2343" s="3" t="str">
        <f t="shared" si="1104"/>
        <v/>
      </c>
      <c r="AF2343" s="3" t="str">
        <f t="shared" si="1105"/>
        <v/>
      </c>
      <c r="AG2343" s="3" t="str">
        <f t="shared" si="1106"/>
        <v/>
      </c>
      <c r="AH2343" s="4" t="str">
        <f t="shared" si="1107"/>
        <v/>
      </c>
      <c r="AI2343" s="75" t="str">
        <f t="shared" si="1108"/>
        <v/>
      </c>
      <c r="AJ2343" s="75" t="str">
        <f t="shared" si="1109"/>
        <v/>
      </c>
    </row>
    <row r="2344" spans="1:36">
      <c r="A2344" s="41" t="str">
        <f t="shared" si="1092"/>
        <v/>
      </c>
      <c r="B2344" s="150" t="str">
        <f>IF(ISNUMBER(A2344),INDEX('MetaTrader Import'!$H$13:$J$5893,TRUNC(((A2344-$A$39+1)-1)/3)+1,MOD((A2344-$A$39+1)-1,3)+1),"")</f>
        <v/>
      </c>
      <c r="C2344" s="43" t="str">
        <f t="shared" si="1093"/>
        <v/>
      </c>
      <c r="D2344" s="43" t="str">
        <f t="shared" ca="1" si="1083"/>
        <v/>
      </c>
      <c r="E2344" s="43" t="str">
        <f t="shared" si="1094"/>
        <v/>
      </c>
      <c r="F2344" s="43" t="str">
        <f t="shared" si="1095"/>
        <v/>
      </c>
      <c r="G2344" s="43" t="str">
        <f>IF(A2344&lt;&gt;"",IF(A2344&lt;Data!$G$11*0.25,$C$13/$G$32,IF(A2344&gt;Data!$G$11*0.25,$C$13,$C$13*10)),"")</f>
        <v/>
      </c>
      <c r="H2344" s="43" t="str">
        <f>IF(A2344&lt;&gt;"",IF(Data!$G$9="constant",$C$13,IF(Data!$G$9="squeeze",G2344,F2344)),"")</f>
        <v/>
      </c>
      <c r="I2344" s="38" t="str">
        <f ca="1">IF(ISNUMBER(A2344),NORMINV(RAND(),0,IF(AND(Data!$G$9="squeeze",A2344&lt;Data!$G$11*0.25),$H$32,1)*$C$30*$C$13)*($C$14*$C$12),"")</f>
        <v/>
      </c>
      <c r="J2344" s="42" t="str">
        <f ca="1">IFERROR(IF(Data!$C$6="Real",B2344,I2344+J2343+($C$14*$C$12)*(NORMINV(RAND(),$C$15,CHOOSE($G$13,$C$13,F2344,G2344)))),"")</f>
        <v/>
      </c>
      <c r="K2344" s="88" t="str">
        <f>IF(ISNUMBER(A2344), IF($G$16="fixed",$G$17,MIN(H2344*Data!$C$7*$C$16*0.5,$C$17*Data!$C$7))*$C$12,"")</f>
        <v/>
      </c>
      <c r="L2344" s="42" t="str">
        <f t="shared" ca="1" si="1110"/>
        <v/>
      </c>
      <c r="M2344" s="44" t="str">
        <f t="shared" ca="1" si="1111"/>
        <v/>
      </c>
      <c r="N2344" s="44" t="str">
        <f t="shared" ca="1" si="1112"/>
        <v/>
      </c>
      <c r="O2344" s="108" t="str">
        <f t="shared" si="1096"/>
        <v/>
      </c>
      <c r="P2344" s="102" t="str">
        <f t="shared" si="1097"/>
        <v/>
      </c>
      <c r="Q2344" s="102" t="str">
        <f t="shared" si="1098"/>
        <v/>
      </c>
      <c r="R2344" s="120" t="str">
        <f t="shared" si="1099"/>
        <v/>
      </c>
      <c r="S2344" s="54" t="str">
        <f t="shared" si="1100"/>
        <v/>
      </c>
      <c r="T2344" s="5" t="str">
        <f t="shared" si="1101"/>
        <v/>
      </c>
      <c r="U2344" s="152" t="str">
        <f t="shared" si="1084"/>
        <v/>
      </c>
      <c r="V2344" s="152" t="str">
        <f t="shared" si="1085"/>
        <v/>
      </c>
      <c r="W2344" s="153" t="str">
        <f t="shared" si="1086"/>
        <v/>
      </c>
      <c r="X2344" s="153" t="str">
        <f t="shared" si="1087"/>
        <v/>
      </c>
      <c r="Y2344" s="153" t="str">
        <f t="shared" si="1088"/>
        <v/>
      </c>
      <c r="Z2344" s="153" t="str">
        <f t="shared" si="1089"/>
        <v/>
      </c>
      <c r="AA2344" s="152" t="str">
        <f t="shared" si="1090"/>
        <v/>
      </c>
      <c r="AB2344" s="152" t="str">
        <f t="shared" si="1091"/>
        <v/>
      </c>
      <c r="AC2344" s="154" t="str">
        <f t="shared" si="1102"/>
        <v/>
      </c>
      <c r="AD2344" s="154" t="str">
        <f t="shared" si="1103"/>
        <v/>
      </c>
      <c r="AE2344" s="3" t="str">
        <f t="shared" si="1104"/>
        <v/>
      </c>
      <c r="AF2344" s="3" t="str">
        <f t="shared" si="1105"/>
        <v/>
      </c>
      <c r="AG2344" s="3" t="str">
        <f t="shared" si="1106"/>
        <v/>
      </c>
      <c r="AH2344" s="4" t="str">
        <f t="shared" si="1107"/>
        <v/>
      </c>
      <c r="AI2344" s="75" t="str">
        <f t="shared" si="1108"/>
        <v/>
      </c>
      <c r="AJ2344" s="75" t="str">
        <f t="shared" si="1109"/>
        <v/>
      </c>
    </row>
    <row r="2345" spans="1:36">
      <c r="A2345" s="41" t="str">
        <f t="shared" si="1092"/>
        <v/>
      </c>
      <c r="B2345" s="150" t="str">
        <f>IF(ISNUMBER(A2345),INDEX('MetaTrader Import'!$H$13:$J$5893,TRUNC(((A2345-$A$39+1)-1)/3)+1,MOD((A2345-$A$39+1)-1,3)+1),"")</f>
        <v/>
      </c>
      <c r="C2345" s="43" t="str">
        <f t="shared" si="1093"/>
        <v/>
      </c>
      <c r="D2345" s="43" t="str">
        <f t="shared" ca="1" si="1083"/>
        <v/>
      </c>
      <c r="E2345" s="43" t="str">
        <f t="shared" si="1094"/>
        <v/>
      </c>
      <c r="F2345" s="43" t="str">
        <f t="shared" si="1095"/>
        <v/>
      </c>
      <c r="G2345" s="43" t="str">
        <f>IF(A2345&lt;&gt;"",IF(A2345&lt;Data!$G$11*0.25,$C$13/$G$32,IF(A2345&gt;Data!$G$11*0.25,$C$13,$C$13*10)),"")</f>
        <v/>
      </c>
      <c r="H2345" s="43" t="str">
        <f>IF(A2345&lt;&gt;"",IF(Data!$G$9="constant",$C$13,IF(Data!$G$9="squeeze",G2345,F2345)),"")</f>
        <v/>
      </c>
      <c r="I2345" s="38" t="str">
        <f ca="1">IF(ISNUMBER(A2345),NORMINV(RAND(),0,IF(AND(Data!$G$9="squeeze",A2345&lt;Data!$G$11*0.25),$H$32,1)*$C$30*$C$13)*($C$14*$C$12),"")</f>
        <v/>
      </c>
      <c r="J2345" s="42" t="str">
        <f ca="1">IFERROR(IF(Data!$C$6="Real",B2345,I2345+J2344+($C$14*$C$12)*(NORMINV(RAND(),$C$15,CHOOSE($G$13,$C$13,F2345,G2345)))),"")</f>
        <v/>
      </c>
      <c r="K2345" s="88" t="str">
        <f>IF(ISNUMBER(A2345), IF($G$16="fixed",$G$17,MIN(H2345*Data!$C$7*$C$16*0.5,$C$17*Data!$C$7))*$C$12,"")</f>
        <v/>
      </c>
      <c r="L2345" s="42" t="str">
        <f t="shared" ca="1" si="1110"/>
        <v/>
      </c>
      <c r="M2345" s="44" t="str">
        <f t="shared" ca="1" si="1111"/>
        <v/>
      </c>
      <c r="N2345" s="44" t="str">
        <f t="shared" ca="1" si="1112"/>
        <v/>
      </c>
      <c r="O2345" s="108" t="str">
        <f t="shared" si="1096"/>
        <v/>
      </c>
      <c r="P2345" s="102" t="str">
        <f t="shared" si="1097"/>
        <v/>
      </c>
      <c r="Q2345" s="102" t="str">
        <f t="shared" si="1098"/>
        <v/>
      </c>
      <c r="R2345" s="120" t="str">
        <f t="shared" si="1099"/>
        <v/>
      </c>
      <c r="S2345" s="54" t="str">
        <f t="shared" si="1100"/>
        <v/>
      </c>
      <c r="T2345" s="5" t="str">
        <f t="shared" si="1101"/>
        <v/>
      </c>
      <c r="U2345" s="152" t="str">
        <f t="shared" si="1084"/>
        <v/>
      </c>
      <c r="V2345" s="152" t="str">
        <f t="shared" si="1085"/>
        <v/>
      </c>
      <c r="W2345" s="153" t="str">
        <f t="shared" si="1086"/>
        <v/>
      </c>
      <c r="X2345" s="153" t="str">
        <f t="shared" si="1087"/>
        <v/>
      </c>
      <c r="Y2345" s="153" t="str">
        <f t="shared" si="1088"/>
        <v/>
      </c>
      <c r="Z2345" s="153" t="str">
        <f t="shared" si="1089"/>
        <v/>
      </c>
      <c r="AA2345" s="152" t="str">
        <f t="shared" si="1090"/>
        <v/>
      </c>
      <c r="AB2345" s="152" t="str">
        <f t="shared" si="1091"/>
        <v/>
      </c>
      <c r="AC2345" s="154" t="str">
        <f t="shared" si="1102"/>
        <v/>
      </c>
      <c r="AD2345" s="154" t="str">
        <f t="shared" si="1103"/>
        <v/>
      </c>
      <c r="AE2345" s="3" t="str">
        <f t="shared" si="1104"/>
        <v/>
      </c>
      <c r="AF2345" s="3" t="str">
        <f t="shared" si="1105"/>
        <v/>
      </c>
      <c r="AG2345" s="3" t="str">
        <f t="shared" si="1106"/>
        <v/>
      </c>
      <c r="AH2345" s="4" t="str">
        <f t="shared" si="1107"/>
        <v/>
      </c>
      <c r="AI2345" s="75" t="str">
        <f t="shared" si="1108"/>
        <v/>
      </c>
      <c r="AJ2345" s="75" t="str">
        <f t="shared" si="1109"/>
        <v/>
      </c>
    </row>
    <row r="2346" spans="1:36">
      <c r="A2346" s="41" t="str">
        <f t="shared" si="1092"/>
        <v/>
      </c>
      <c r="B2346" s="150" t="str">
        <f>IF(ISNUMBER(A2346),INDEX('MetaTrader Import'!$H$13:$J$5893,TRUNC(((A2346-$A$39+1)-1)/3)+1,MOD((A2346-$A$39+1)-1,3)+1),"")</f>
        <v/>
      </c>
      <c r="C2346" s="43" t="str">
        <f t="shared" si="1093"/>
        <v/>
      </c>
      <c r="D2346" s="43" t="str">
        <f t="shared" ca="1" si="1083"/>
        <v/>
      </c>
      <c r="E2346" s="43" t="str">
        <f t="shared" si="1094"/>
        <v/>
      </c>
      <c r="F2346" s="43" t="str">
        <f t="shared" si="1095"/>
        <v/>
      </c>
      <c r="G2346" s="43" t="str">
        <f>IF(A2346&lt;&gt;"",IF(A2346&lt;Data!$G$11*0.25,$C$13/$G$32,IF(A2346&gt;Data!$G$11*0.25,$C$13,$C$13*10)),"")</f>
        <v/>
      </c>
      <c r="H2346" s="43" t="str">
        <f>IF(A2346&lt;&gt;"",IF(Data!$G$9="constant",$C$13,IF(Data!$G$9="squeeze",G2346,F2346)),"")</f>
        <v/>
      </c>
      <c r="I2346" s="38" t="str">
        <f ca="1">IF(ISNUMBER(A2346),NORMINV(RAND(),0,IF(AND(Data!$G$9="squeeze",A2346&lt;Data!$G$11*0.25),$H$32,1)*$C$30*$C$13)*($C$14*$C$12),"")</f>
        <v/>
      </c>
      <c r="J2346" s="42" t="str">
        <f ca="1">IFERROR(IF(Data!$C$6="Real",B2346,I2346+J2345+($C$14*$C$12)*(NORMINV(RAND(),$C$15,CHOOSE($G$13,$C$13,F2346,G2346)))),"")</f>
        <v/>
      </c>
      <c r="K2346" s="88" t="str">
        <f>IF(ISNUMBER(A2346), IF($G$16="fixed",$G$17,MIN(H2346*Data!$C$7*$C$16*0.5,$C$17*Data!$C$7))*$C$12,"")</f>
        <v/>
      </c>
      <c r="L2346" s="42" t="str">
        <f t="shared" ca="1" si="1110"/>
        <v/>
      </c>
      <c r="M2346" s="44" t="str">
        <f t="shared" ca="1" si="1111"/>
        <v/>
      </c>
      <c r="N2346" s="44" t="str">
        <f t="shared" ca="1" si="1112"/>
        <v/>
      </c>
      <c r="O2346" s="108" t="str">
        <f t="shared" si="1096"/>
        <v/>
      </c>
      <c r="P2346" s="102" t="str">
        <f t="shared" si="1097"/>
        <v/>
      </c>
      <c r="Q2346" s="102" t="str">
        <f t="shared" si="1098"/>
        <v/>
      </c>
      <c r="R2346" s="120" t="str">
        <f t="shared" si="1099"/>
        <v/>
      </c>
      <c r="S2346" s="54" t="str">
        <f t="shared" si="1100"/>
        <v/>
      </c>
      <c r="T2346" s="5" t="str">
        <f t="shared" si="1101"/>
        <v/>
      </c>
      <c r="U2346" s="152" t="str">
        <f t="shared" si="1084"/>
        <v/>
      </c>
      <c r="V2346" s="152" t="str">
        <f t="shared" si="1085"/>
        <v/>
      </c>
      <c r="W2346" s="153" t="str">
        <f t="shared" si="1086"/>
        <v/>
      </c>
      <c r="X2346" s="153" t="str">
        <f t="shared" si="1087"/>
        <v/>
      </c>
      <c r="Y2346" s="153" t="str">
        <f t="shared" si="1088"/>
        <v/>
      </c>
      <c r="Z2346" s="153" t="str">
        <f t="shared" si="1089"/>
        <v/>
      </c>
      <c r="AA2346" s="152" t="str">
        <f t="shared" si="1090"/>
        <v/>
      </c>
      <c r="AB2346" s="152" t="str">
        <f t="shared" si="1091"/>
        <v/>
      </c>
      <c r="AC2346" s="154" t="str">
        <f t="shared" si="1102"/>
        <v/>
      </c>
      <c r="AD2346" s="154" t="str">
        <f t="shared" si="1103"/>
        <v/>
      </c>
      <c r="AE2346" s="3" t="str">
        <f t="shared" si="1104"/>
        <v/>
      </c>
      <c r="AF2346" s="3" t="str">
        <f t="shared" si="1105"/>
        <v/>
      </c>
      <c r="AG2346" s="3" t="str">
        <f t="shared" si="1106"/>
        <v/>
      </c>
      <c r="AH2346" s="4" t="str">
        <f t="shared" si="1107"/>
        <v/>
      </c>
      <c r="AI2346" s="75" t="str">
        <f t="shared" si="1108"/>
        <v/>
      </c>
      <c r="AJ2346" s="75" t="str">
        <f t="shared" si="1109"/>
        <v/>
      </c>
    </row>
    <row r="2347" spans="1:36">
      <c r="A2347" s="41" t="str">
        <f t="shared" si="1092"/>
        <v/>
      </c>
      <c r="B2347" s="150" t="str">
        <f>IF(ISNUMBER(A2347),INDEX('MetaTrader Import'!$H$13:$J$5893,TRUNC(((A2347-$A$39+1)-1)/3)+1,MOD((A2347-$A$39+1)-1,3)+1),"")</f>
        <v/>
      </c>
      <c r="C2347" s="43" t="str">
        <f t="shared" si="1093"/>
        <v/>
      </c>
      <c r="D2347" s="43" t="str">
        <f t="shared" ca="1" si="1083"/>
        <v/>
      </c>
      <c r="E2347" s="43" t="str">
        <f t="shared" si="1094"/>
        <v/>
      </c>
      <c r="F2347" s="43" t="str">
        <f t="shared" si="1095"/>
        <v/>
      </c>
      <c r="G2347" s="43" t="str">
        <f>IF(A2347&lt;&gt;"",IF(A2347&lt;Data!$G$11*0.25,$C$13/$G$32,IF(A2347&gt;Data!$G$11*0.25,$C$13,$C$13*10)),"")</f>
        <v/>
      </c>
      <c r="H2347" s="43" t="str">
        <f>IF(A2347&lt;&gt;"",IF(Data!$G$9="constant",$C$13,IF(Data!$G$9="squeeze",G2347,F2347)),"")</f>
        <v/>
      </c>
      <c r="I2347" s="38" t="str">
        <f ca="1">IF(ISNUMBER(A2347),NORMINV(RAND(),0,IF(AND(Data!$G$9="squeeze",A2347&lt;Data!$G$11*0.25),$H$32,1)*$C$30*$C$13)*($C$14*$C$12),"")</f>
        <v/>
      </c>
      <c r="J2347" s="42" t="str">
        <f ca="1">IFERROR(IF(Data!$C$6="Real",B2347,I2347+J2346+($C$14*$C$12)*(NORMINV(RAND(),$C$15,CHOOSE($G$13,$C$13,F2347,G2347)))),"")</f>
        <v/>
      </c>
      <c r="K2347" s="88" t="str">
        <f>IF(ISNUMBER(A2347), IF($G$16="fixed",$G$17,MIN(H2347*Data!$C$7*$C$16*0.5,$C$17*Data!$C$7))*$C$12,"")</f>
        <v/>
      </c>
      <c r="L2347" s="42" t="str">
        <f t="shared" ca="1" si="1110"/>
        <v/>
      </c>
      <c r="M2347" s="44" t="str">
        <f t="shared" ca="1" si="1111"/>
        <v/>
      </c>
      <c r="N2347" s="44" t="str">
        <f t="shared" ca="1" si="1112"/>
        <v/>
      </c>
      <c r="O2347" s="108" t="str">
        <f t="shared" si="1096"/>
        <v/>
      </c>
      <c r="P2347" s="102" t="str">
        <f t="shared" si="1097"/>
        <v/>
      </c>
      <c r="Q2347" s="102" t="str">
        <f t="shared" si="1098"/>
        <v/>
      </c>
      <c r="R2347" s="120" t="str">
        <f t="shared" si="1099"/>
        <v/>
      </c>
      <c r="S2347" s="54" t="str">
        <f t="shared" si="1100"/>
        <v/>
      </c>
      <c r="T2347" s="5" t="str">
        <f t="shared" si="1101"/>
        <v/>
      </c>
      <c r="U2347" s="152" t="str">
        <f t="shared" si="1084"/>
        <v/>
      </c>
      <c r="V2347" s="152" t="str">
        <f t="shared" si="1085"/>
        <v/>
      </c>
      <c r="W2347" s="153" t="str">
        <f t="shared" si="1086"/>
        <v/>
      </c>
      <c r="X2347" s="153" t="str">
        <f t="shared" si="1087"/>
        <v/>
      </c>
      <c r="Y2347" s="153" t="str">
        <f t="shared" si="1088"/>
        <v/>
      </c>
      <c r="Z2347" s="153" t="str">
        <f t="shared" si="1089"/>
        <v/>
      </c>
      <c r="AA2347" s="152" t="str">
        <f t="shared" si="1090"/>
        <v/>
      </c>
      <c r="AB2347" s="152" t="str">
        <f t="shared" si="1091"/>
        <v/>
      </c>
      <c r="AC2347" s="154" t="str">
        <f t="shared" si="1102"/>
        <v/>
      </c>
      <c r="AD2347" s="154" t="str">
        <f t="shared" si="1103"/>
        <v/>
      </c>
      <c r="AE2347" s="3" t="str">
        <f t="shared" si="1104"/>
        <v/>
      </c>
      <c r="AF2347" s="3" t="str">
        <f t="shared" si="1105"/>
        <v/>
      </c>
      <c r="AG2347" s="3" t="str">
        <f t="shared" si="1106"/>
        <v/>
      </c>
      <c r="AH2347" s="4" t="str">
        <f t="shared" si="1107"/>
        <v/>
      </c>
      <c r="AI2347" s="75" t="str">
        <f t="shared" si="1108"/>
        <v/>
      </c>
      <c r="AJ2347" s="75" t="str">
        <f t="shared" si="1109"/>
        <v/>
      </c>
    </row>
    <row r="2348" spans="1:36">
      <c r="A2348" s="41" t="str">
        <f t="shared" si="1092"/>
        <v/>
      </c>
      <c r="B2348" s="150" t="str">
        <f>IF(ISNUMBER(A2348),INDEX('MetaTrader Import'!$H$13:$J$5893,TRUNC(((A2348-$A$39+1)-1)/3)+1,MOD((A2348-$A$39+1)-1,3)+1),"")</f>
        <v/>
      </c>
      <c r="C2348" s="43" t="str">
        <f t="shared" si="1093"/>
        <v/>
      </c>
      <c r="D2348" s="43" t="str">
        <f t="shared" ca="1" si="1083"/>
        <v/>
      </c>
      <c r="E2348" s="43" t="str">
        <f t="shared" si="1094"/>
        <v/>
      </c>
      <c r="F2348" s="43" t="str">
        <f t="shared" si="1095"/>
        <v/>
      </c>
      <c r="G2348" s="43" t="str">
        <f>IF(A2348&lt;&gt;"",IF(A2348&lt;Data!$G$11*0.25,$C$13/$G$32,IF(A2348&gt;Data!$G$11*0.25,$C$13,$C$13*10)),"")</f>
        <v/>
      </c>
      <c r="H2348" s="43" t="str">
        <f>IF(A2348&lt;&gt;"",IF(Data!$G$9="constant",$C$13,IF(Data!$G$9="squeeze",G2348,F2348)),"")</f>
        <v/>
      </c>
      <c r="I2348" s="38" t="str">
        <f ca="1">IF(ISNUMBER(A2348),NORMINV(RAND(),0,IF(AND(Data!$G$9="squeeze",A2348&lt;Data!$G$11*0.25),$H$32,1)*$C$30*$C$13)*($C$14*$C$12),"")</f>
        <v/>
      </c>
      <c r="J2348" s="42" t="str">
        <f ca="1">IFERROR(IF(Data!$C$6="Real",B2348,I2348+J2347+($C$14*$C$12)*(NORMINV(RAND(),$C$15,CHOOSE($G$13,$C$13,F2348,G2348)))),"")</f>
        <v/>
      </c>
      <c r="K2348" s="88" t="str">
        <f>IF(ISNUMBER(A2348), IF($G$16="fixed",$G$17,MIN(H2348*Data!$C$7*$C$16*0.5,$C$17*Data!$C$7))*$C$12,"")</f>
        <v/>
      </c>
      <c r="L2348" s="42" t="str">
        <f t="shared" ca="1" si="1110"/>
        <v/>
      </c>
      <c r="M2348" s="44" t="str">
        <f t="shared" ca="1" si="1111"/>
        <v/>
      </c>
      <c r="N2348" s="44" t="str">
        <f t="shared" ca="1" si="1112"/>
        <v/>
      </c>
      <c r="O2348" s="108" t="str">
        <f t="shared" si="1096"/>
        <v/>
      </c>
      <c r="P2348" s="102" t="str">
        <f t="shared" si="1097"/>
        <v/>
      </c>
      <c r="Q2348" s="102" t="str">
        <f t="shared" si="1098"/>
        <v/>
      </c>
      <c r="R2348" s="120" t="str">
        <f t="shared" si="1099"/>
        <v/>
      </c>
      <c r="S2348" s="54" t="str">
        <f t="shared" si="1100"/>
        <v/>
      </c>
      <c r="T2348" s="5" t="str">
        <f t="shared" si="1101"/>
        <v/>
      </c>
      <c r="U2348" s="152" t="str">
        <f t="shared" si="1084"/>
        <v/>
      </c>
      <c r="V2348" s="152" t="str">
        <f t="shared" si="1085"/>
        <v/>
      </c>
      <c r="W2348" s="153" t="str">
        <f t="shared" si="1086"/>
        <v/>
      </c>
      <c r="X2348" s="153" t="str">
        <f t="shared" si="1087"/>
        <v/>
      </c>
      <c r="Y2348" s="153" t="str">
        <f t="shared" si="1088"/>
        <v/>
      </c>
      <c r="Z2348" s="153" t="str">
        <f t="shared" si="1089"/>
        <v/>
      </c>
      <c r="AA2348" s="152" t="str">
        <f t="shared" si="1090"/>
        <v/>
      </c>
      <c r="AB2348" s="152" t="str">
        <f t="shared" si="1091"/>
        <v/>
      </c>
      <c r="AC2348" s="154" t="str">
        <f t="shared" si="1102"/>
        <v/>
      </c>
      <c r="AD2348" s="154" t="str">
        <f t="shared" si="1103"/>
        <v/>
      </c>
      <c r="AE2348" s="3" t="str">
        <f t="shared" si="1104"/>
        <v/>
      </c>
      <c r="AF2348" s="3" t="str">
        <f t="shared" si="1105"/>
        <v/>
      </c>
      <c r="AG2348" s="3" t="str">
        <f t="shared" si="1106"/>
        <v/>
      </c>
      <c r="AH2348" s="4" t="str">
        <f t="shared" si="1107"/>
        <v/>
      </c>
      <c r="AI2348" s="75" t="str">
        <f t="shared" si="1108"/>
        <v/>
      </c>
      <c r="AJ2348" s="75" t="str">
        <f t="shared" si="1109"/>
        <v/>
      </c>
    </row>
    <row r="2349" spans="1:36">
      <c r="A2349" s="41" t="str">
        <f t="shared" si="1092"/>
        <v/>
      </c>
      <c r="B2349" s="150" t="str">
        <f>IF(ISNUMBER(A2349),INDEX('MetaTrader Import'!$H$13:$J$5893,TRUNC(((A2349-$A$39+1)-1)/3)+1,MOD((A2349-$A$39+1)-1,3)+1),"")</f>
        <v/>
      </c>
      <c r="C2349" s="43" t="str">
        <f t="shared" si="1093"/>
        <v/>
      </c>
      <c r="D2349" s="43" t="str">
        <f t="shared" ca="1" si="1083"/>
        <v/>
      </c>
      <c r="E2349" s="43" t="str">
        <f t="shared" si="1094"/>
        <v/>
      </c>
      <c r="F2349" s="43" t="str">
        <f t="shared" si="1095"/>
        <v/>
      </c>
      <c r="G2349" s="43" t="str">
        <f>IF(A2349&lt;&gt;"",IF(A2349&lt;Data!$G$11*0.25,$C$13/$G$32,IF(A2349&gt;Data!$G$11*0.25,$C$13,$C$13*10)),"")</f>
        <v/>
      </c>
      <c r="H2349" s="43" t="str">
        <f>IF(A2349&lt;&gt;"",IF(Data!$G$9="constant",$C$13,IF(Data!$G$9="squeeze",G2349,F2349)),"")</f>
        <v/>
      </c>
      <c r="I2349" s="38" t="str">
        <f ca="1">IF(ISNUMBER(A2349),NORMINV(RAND(),0,IF(AND(Data!$G$9="squeeze",A2349&lt;Data!$G$11*0.25),$H$32,1)*$C$30*$C$13)*($C$14*$C$12),"")</f>
        <v/>
      </c>
      <c r="J2349" s="42" t="str">
        <f ca="1">IFERROR(IF(Data!$C$6="Real",B2349,I2349+J2348+($C$14*$C$12)*(NORMINV(RAND(),$C$15,CHOOSE($G$13,$C$13,F2349,G2349)))),"")</f>
        <v/>
      </c>
      <c r="K2349" s="88" t="str">
        <f>IF(ISNUMBER(A2349), IF($G$16="fixed",$G$17,MIN(H2349*Data!$C$7*$C$16*0.5,$C$17*Data!$C$7))*$C$12,"")</f>
        <v/>
      </c>
      <c r="L2349" s="42" t="str">
        <f t="shared" ca="1" si="1110"/>
        <v/>
      </c>
      <c r="M2349" s="44" t="str">
        <f t="shared" ca="1" si="1111"/>
        <v/>
      </c>
      <c r="N2349" s="44" t="str">
        <f t="shared" ca="1" si="1112"/>
        <v/>
      </c>
      <c r="O2349" s="108" t="str">
        <f t="shared" si="1096"/>
        <v/>
      </c>
      <c r="P2349" s="102" t="str">
        <f t="shared" si="1097"/>
        <v/>
      </c>
      <c r="Q2349" s="102" t="str">
        <f t="shared" si="1098"/>
        <v/>
      </c>
      <c r="R2349" s="120" t="str">
        <f t="shared" si="1099"/>
        <v/>
      </c>
      <c r="S2349" s="54" t="str">
        <f t="shared" si="1100"/>
        <v/>
      </c>
      <c r="T2349" s="5" t="str">
        <f t="shared" si="1101"/>
        <v/>
      </c>
      <c r="U2349" s="152" t="str">
        <f t="shared" si="1084"/>
        <v/>
      </c>
      <c r="V2349" s="152" t="str">
        <f t="shared" si="1085"/>
        <v/>
      </c>
      <c r="W2349" s="153" t="str">
        <f t="shared" si="1086"/>
        <v/>
      </c>
      <c r="X2349" s="153" t="str">
        <f t="shared" si="1087"/>
        <v/>
      </c>
      <c r="Y2349" s="153" t="str">
        <f t="shared" si="1088"/>
        <v/>
      </c>
      <c r="Z2349" s="153" t="str">
        <f t="shared" si="1089"/>
        <v/>
      </c>
      <c r="AA2349" s="152" t="str">
        <f t="shared" si="1090"/>
        <v/>
      </c>
      <c r="AB2349" s="152" t="str">
        <f t="shared" si="1091"/>
        <v/>
      </c>
      <c r="AC2349" s="154" t="str">
        <f t="shared" si="1102"/>
        <v/>
      </c>
      <c r="AD2349" s="154" t="str">
        <f t="shared" si="1103"/>
        <v/>
      </c>
      <c r="AE2349" s="3" t="str">
        <f t="shared" si="1104"/>
        <v/>
      </c>
      <c r="AF2349" s="3" t="str">
        <f t="shared" si="1105"/>
        <v/>
      </c>
      <c r="AG2349" s="3" t="str">
        <f t="shared" si="1106"/>
        <v/>
      </c>
      <c r="AH2349" s="4" t="str">
        <f t="shared" si="1107"/>
        <v/>
      </c>
      <c r="AI2349" s="75" t="str">
        <f t="shared" si="1108"/>
        <v/>
      </c>
      <c r="AJ2349" s="75" t="str">
        <f t="shared" si="1109"/>
        <v/>
      </c>
    </row>
    <row r="2350" spans="1:36">
      <c r="A2350" s="41" t="str">
        <f t="shared" si="1092"/>
        <v/>
      </c>
      <c r="B2350" s="150" t="str">
        <f>IF(ISNUMBER(A2350),INDEX('MetaTrader Import'!$H$13:$J$5893,TRUNC(((A2350-$A$39+1)-1)/3)+1,MOD((A2350-$A$39+1)-1,3)+1),"")</f>
        <v/>
      </c>
      <c r="C2350" s="43" t="str">
        <f t="shared" si="1093"/>
        <v/>
      </c>
      <c r="D2350" s="43" t="str">
        <f t="shared" ca="1" si="1083"/>
        <v/>
      </c>
      <c r="E2350" s="43" t="str">
        <f t="shared" si="1094"/>
        <v/>
      </c>
      <c r="F2350" s="43" t="str">
        <f t="shared" si="1095"/>
        <v/>
      </c>
      <c r="G2350" s="43" t="str">
        <f>IF(A2350&lt;&gt;"",IF(A2350&lt;Data!$G$11*0.25,$C$13/$G$32,IF(A2350&gt;Data!$G$11*0.25,$C$13,$C$13*10)),"")</f>
        <v/>
      </c>
      <c r="H2350" s="43" t="str">
        <f>IF(A2350&lt;&gt;"",IF(Data!$G$9="constant",$C$13,IF(Data!$G$9="squeeze",G2350,F2350)),"")</f>
        <v/>
      </c>
      <c r="I2350" s="38" t="str">
        <f ca="1">IF(ISNUMBER(A2350),NORMINV(RAND(),0,IF(AND(Data!$G$9="squeeze",A2350&lt;Data!$G$11*0.25),$H$32,1)*$C$30*$C$13)*($C$14*$C$12),"")</f>
        <v/>
      </c>
      <c r="J2350" s="42" t="str">
        <f ca="1">IFERROR(IF(Data!$C$6="Real",B2350,I2350+J2349+($C$14*$C$12)*(NORMINV(RAND(),$C$15,CHOOSE($G$13,$C$13,F2350,G2350)))),"")</f>
        <v/>
      </c>
      <c r="K2350" s="88" t="str">
        <f>IF(ISNUMBER(A2350), IF($G$16="fixed",$G$17,MIN(H2350*Data!$C$7*$C$16*0.5,$C$17*Data!$C$7))*$C$12,"")</f>
        <v/>
      </c>
      <c r="L2350" s="42" t="str">
        <f t="shared" ca="1" si="1110"/>
        <v/>
      </c>
      <c r="M2350" s="44" t="str">
        <f t="shared" ca="1" si="1111"/>
        <v/>
      </c>
      <c r="N2350" s="44" t="str">
        <f t="shared" ca="1" si="1112"/>
        <v/>
      </c>
      <c r="O2350" s="108" t="str">
        <f t="shared" si="1096"/>
        <v/>
      </c>
      <c r="P2350" s="102" t="str">
        <f t="shared" si="1097"/>
        <v/>
      </c>
      <c r="Q2350" s="102" t="str">
        <f t="shared" si="1098"/>
        <v/>
      </c>
      <c r="R2350" s="120" t="str">
        <f t="shared" si="1099"/>
        <v/>
      </c>
      <c r="S2350" s="54" t="str">
        <f t="shared" si="1100"/>
        <v/>
      </c>
      <c r="T2350" s="5" t="str">
        <f t="shared" si="1101"/>
        <v/>
      </c>
      <c r="U2350" s="152" t="str">
        <f t="shared" si="1084"/>
        <v/>
      </c>
      <c r="V2350" s="152" t="str">
        <f t="shared" si="1085"/>
        <v/>
      </c>
      <c r="W2350" s="153" t="str">
        <f t="shared" si="1086"/>
        <v/>
      </c>
      <c r="X2350" s="153" t="str">
        <f t="shared" si="1087"/>
        <v/>
      </c>
      <c r="Y2350" s="153" t="str">
        <f t="shared" si="1088"/>
        <v/>
      </c>
      <c r="Z2350" s="153" t="str">
        <f t="shared" si="1089"/>
        <v/>
      </c>
      <c r="AA2350" s="152" t="str">
        <f t="shared" si="1090"/>
        <v/>
      </c>
      <c r="AB2350" s="152" t="str">
        <f t="shared" si="1091"/>
        <v/>
      </c>
      <c r="AC2350" s="154" t="str">
        <f t="shared" si="1102"/>
        <v/>
      </c>
      <c r="AD2350" s="154" t="str">
        <f t="shared" si="1103"/>
        <v/>
      </c>
      <c r="AE2350" s="3" t="str">
        <f t="shared" si="1104"/>
        <v/>
      </c>
      <c r="AF2350" s="3" t="str">
        <f t="shared" si="1105"/>
        <v/>
      </c>
      <c r="AG2350" s="3" t="str">
        <f t="shared" si="1106"/>
        <v/>
      </c>
      <c r="AH2350" s="4" t="str">
        <f t="shared" si="1107"/>
        <v/>
      </c>
      <c r="AI2350" s="75" t="str">
        <f t="shared" si="1108"/>
        <v/>
      </c>
      <c r="AJ2350" s="75" t="str">
        <f t="shared" si="1109"/>
        <v/>
      </c>
    </row>
    <row r="2351" spans="1:36">
      <c r="A2351" s="41" t="str">
        <f t="shared" si="1092"/>
        <v/>
      </c>
      <c r="B2351" s="150" t="str">
        <f>IF(ISNUMBER(A2351),INDEX('MetaTrader Import'!$H$13:$J$5893,TRUNC(((A2351-$A$39+1)-1)/3)+1,MOD((A2351-$A$39+1)-1,3)+1),"")</f>
        <v/>
      </c>
      <c r="C2351" s="43" t="str">
        <f t="shared" si="1093"/>
        <v/>
      </c>
      <c r="D2351" s="43" t="str">
        <f t="shared" ca="1" si="1083"/>
        <v/>
      </c>
      <c r="E2351" s="43" t="str">
        <f t="shared" si="1094"/>
        <v/>
      </c>
      <c r="F2351" s="43" t="str">
        <f t="shared" si="1095"/>
        <v/>
      </c>
      <c r="G2351" s="43" t="str">
        <f>IF(A2351&lt;&gt;"",IF(A2351&lt;Data!$G$11*0.25,$C$13/$G$32,IF(A2351&gt;Data!$G$11*0.25,$C$13,$C$13*10)),"")</f>
        <v/>
      </c>
      <c r="H2351" s="43" t="str">
        <f>IF(A2351&lt;&gt;"",IF(Data!$G$9="constant",$C$13,IF(Data!$G$9="squeeze",G2351,F2351)),"")</f>
        <v/>
      </c>
      <c r="I2351" s="38" t="str">
        <f ca="1">IF(ISNUMBER(A2351),NORMINV(RAND(),0,IF(AND(Data!$G$9="squeeze",A2351&lt;Data!$G$11*0.25),$H$32,1)*$C$30*$C$13)*($C$14*$C$12),"")</f>
        <v/>
      </c>
      <c r="J2351" s="42" t="str">
        <f ca="1">IFERROR(IF(Data!$C$6="Real",B2351,I2351+J2350+($C$14*$C$12)*(NORMINV(RAND(),$C$15,CHOOSE($G$13,$C$13,F2351,G2351)))),"")</f>
        <v/>
      </c>
      <c r="K2351" s="88" t="str">
        <f>IF(ISNUMBER(A2351), IF($G$16="fixed",$G$17,MIN(H2351*Data!$C$7*$C$16*0.5,$C$17*Data!$C$7))*$C$12,"")</f>
        <v/>
      </c>
      <c r="L2351" s="42" t="str">
        <f t="shared" ca="1" si="1110"/>
        <v/>
      </c>
      <c r="M2351" s="44" t="str">
        <f t="shared" ca="1" si="1111"/>
        <v/>
      </c>
      <c r="N2351" s="44" t="str">
        <f t="shared" ca="1" si="1112"/>
        <v/>
      </c>
      <c r="O2351" s="108" t="str">
        <f t="shared" si="1096"/>
        <v/>
      </c>
      <c r="P2351" s="102" t="str">
        <f t="shared" si="1097"/>
        <v/>
      </c>
      <c r="Q2351" s="102" t="str">
        <f t="shared" si="1098"/>
        <v/>
      </c>
      <c r="R2351" s="120" t="str">
        <f t="shared" si="1099"/>
        <v/>
      </c>
      <c r="S2351" s="54" t="str">
        <f t="shared" si="1100"/>
        <v/>
      </c>
      <c r="T2351" s="5" t="str">
        <f t="shared" si="1101"/>
        <v/>
      </c>
      <c r="U2351" s="152" t="str">
        <f t="shared" si="1084"/>
        <v/>
      </c>
      <c r="V2351" s="152" t="str">
        <f t="shared" si="1085"/>
        <v/>
      </c>
      <c r="W2351" s="153" t="str">
        <f t="shared" si="1086"/>
        <v/>
      </c>
      <c r="X2351" s="153" t="str">
        <f t="shared" si="1087"/>
        <v/>
      </c>
      <c r="Y2351" s="153" t="str">
        <f t="shared" si="1088"/>
        <v/>
      </c>
      <c r="Z2351" s="153" t="str">
        <f t="shared" si="1089"/>
        <v/>
      </c>
      <c r="AA2351" s="152" t="str">
        <f t="shared" si="1090"/>
        <v/>
      </c>
      <c r="AB2351" s="152" t="str">
        <f t="shared" si="1091"/>
        <v/>
      </c>
      <c r="AC2351" s="154" t="str">
        <f t="shared" si="1102"/>
        <v/>
      </c>
      <c r="AD2351" s="154" t="str">
        <f t="shared" si="1103"/>
        <v/>
      </c>
      <c r="AE2351" s="3" t="str">
        <f t="shared" si="1104"/>
        <v/>
      </c>
      <c r="AF2351" s="3" t="str">
        <f t="shared" si="1105"/>
        <v/>
      </c>
      <c r="AG2351" s="3" t="str">
        <f t="shared" si="1106"/>
        <v/>
      </c>
      <c r="AH2351" s="4" t="str">
        <f t="shared" si="1107"/>
        <v/>
      </c>
      <c r="AI2351" s="75" t="str">
        <f t="shared" si="1108"/>
        <v/>
      </c>
      <c r="AJ2351" s="75" t="str">
        <f t="shared" si="1109"/>
        <v/>
      </c>
    </row>
    <row r="2352" spans="1:36">
      <c r="A2352" s="41" t="str">
        <f t="shared" si="1092"/>
        <v/>
      </c>
      <c r="B2352" s="150" t="str">
        <f>IF(ISNUMBER(A2352),INDEX('MetaTrader Import'!$H$13:$J$5893,TRUNC(((A2352-$A$39+1)-1)/3)+1,MOD((A2352-$A$39+1)-1,3)+1),"")</f>
        <v/>
      </c>
      <c r="C2352" s="43" t="str">
        <f t="shared" si="1093"/>
        <v/>
      </c>
      <c r="D2352" s="43" t="str">
        <f t="shared" ca="1" si="1083"/>
        <v/>
      </c>
      <c r="E2352" s="43" t="str">
        <f t="shared" si="1094"/>
        <v/>
      </c>
      <c r="F2352" s="43" t="str">
        <f t="shared" si="1095"/>
        <v/>
      </c>
      <c r="G2352" s="43" t="str">
        <f>IF(A2352&lt;&gt;"",IF(A2352&lt;Data!$G$11*0.25,$C$13/$G$32,IF(A2352&gt;Data!$G$11*0.25,$C$13,$C$13*10)),"")</f>
        <v/>
      </c>
      <c r="H2352" s="43" t="str">
        <f>IF(A2352&lt;&gt;"",IF(Data!$G$9="constant",$C$13,IF(Data!$G$9="squeeze",G2352,F2352)),"")</f>
        <v/>
      </c>
      <c r="I2352" s="38" t="str">
        <f ca="1">IF(ISNUMBER(A2352),NORMINV(RAND(),0,IF(AND(Data!$G$9="squeeze",A2352&lt;Data!$G$11*0.25),$H$32,1)*$C$30*$C$13)*($C$14*$C$12),"")</f>
        <v/>
      </c>
      <c r="J2352" s="42" t="str">
        <f ca="1">IFERROR(IF(Data!$C$6="Real",B2352,I2352+J2351+($C$14*$C$12)*(NORMINV(RAND(),$C$15,CHOOSE($G$13,$C$13,F2352,G2352)))),"")</f>
        <v/>
      </c>
      <c r="K2352" s="88" t="str">
        <f>IF(ISNUMBER(A2352), IF($G$16="fixed",$G$17,MIN(H2352*Data!$C$7*$C$16*0.5,$C$17*Data!$C$7))*$C$12,"")</f>
        <v/>
      </c>
      <c r="L2352" s="42" t="str">
        <f t="shared" ca="1" si="1110"/>
        <v/>
      </c>
      <c r="M2352" s="44" t="str">
        <f t="shared" ca="1" si="1111"/>
        <v/>
      </c>
      <c r="N2352" s="44" t="str">
        <f t="shared" ca="1" si="1112"/>
        <v/>
      </c>
      <c r="O2352" s="108" t="str">
        <f t="shared" si="1096"/>
        <v/>
      </c>
      <c r="P2352" s="102" t="str">
        <f t="shared" si="1097"/>
        <v/>
      </c>
      <c r="Q2352" s="102" t="str">
        <f t="shared" si="1098"/>
        <v/>
      </c>
      <c r="R2352" s="120" t="str">
        <f t="shared" si="1099"/>
        <v/>
      </c>
      <c r="S2352" s="54" t="str">
        <f t="shared" si="1100"/>
        <v/>
      </c>
      <c r="T2352" s="5" t="str">
        <f t="shared" si="1101"/>
        <v/>
      </c>
      <c r="U2352" s="152" t="str">
        <f t="shared" si="1084"/>
        <v/>
      </c>
      <c r="V2352" s="152" t="str">
        <f t="shared" si="1085"/>
        <v/>
      </c>
      <c r="W2352" s="153" t="str">
        <f t="shared" si="1086"/>
        <v/>
      </c>
      <c r="X2352" s="153" t="str">
        <f t="shared" si="1087"/>
        <v/>
      </c>
      <c r="Y2352" s="153" t="str">
        <f t="shared" si="1088"/>
        <v/>
      </c>
      <c r="Z2352" s="153" t="str">
        <f t="shared" si="1089"/>
        <v/>
      </c>
      <c r="AA2352" s="152" t="str">
        <f t="shared" si="1090"/>
        <v/>
      </c>
      <c r="AB2352" s="152" t="str">
        <f t="shared" si="1091"/>
        <v/>
      </c>
      <c r="AC2352" s="154" t="str">
        <f t="shared" si="1102"/>
        <v/>
      </c>
      <c r="AD2352" s="154" t="str">
        <f t="shared" si="1103"/>
        <v/>
      </c>
      <c r="AE2352" s="3" t="str">
        <f t="shared" si="1104"/>
        <v/>
      </c>
      <c r="AF2352" s="3" t="str">
        <f t="shared" si="1105"/>
        <v/>
      </c>
      <c r="AG2352" s="3" t="str">
        <f t="shared" si="1106"/>
        <v/>
      </c>
      <c r="AH2352" s="4" t="str">
        <f t="shared" si="1107"/>
        <v/>
      </c>
      <c r="AI2352" s="75" t="str">
        <f t="shared" si="1108"/>
        <v/>
      </c>
      <c r="AJ2352" s="75" t="str">
        <f t="shared" si="1109"/>
        <v/>
      </c>
    </row>
    <row r="2353" spans="1:36">
      <c r="A2353" s="41" t="str">
        <f t="shared" si="1092"/>
        <v/>
      </c>
      <c r="B2353" s="150" t="str">
        <f>IF(ISNUMBER(A2353),INDEX('MetaTrader Import'!$H$13:$J$5893,TRUNC(((A2353-$A$39+1)-1)/3)+1,MOD((A2353-$A$39+1)-1,3)+1),"")</f>
        <v/>
      </c>
      <c r="C2353" s="43" t="str">
        <f t="shared" si="1093"/>
        <v/>
      </c>
      <c r="D2353" s="43" t="str">
        <f t="shared" ca="1" si="1083"/>
        <v/>
      </c>
      <c r="E2353" s="43" t="str">
        <f t="shared" si="1094"/>
        <v/>
      </c>
      <c r="F2353" s="43" t="str">
        <f t="shared" si="1095"/>
        <v/>
      </c>
      <c r="G2353" s="43" t="str">
        <f>IF(A2353&lt;&gt;"",IF(A2353&lt;Data!$G$11*0.25,$C$13/$G$32,IF(A2353&gt;Data!$G$11*0.25,$C$13,$C$13*10)),"")</f>
        <v/>
      </c>
      <c r="H2353" s="43" t="str">
        <f>IF(A2353&lt;&gt;"",IF(Data!$G$9="constant",$C$13,IF(Data!$G$9="squeeze",G2353,F2353)),"")</f>
        <v/>
      </c>
      <c r="I2353" s="38" t="str">
        <f ca="1">IF(ISNUMBER(A2353),NORMINV(RAND(),0,IF(AND(Data!$G$9="squeeze",A2353&lt;Data!$G$11*0.25),$H$32,1)*$C$30*$C$13)*($C$14*$C$12),"")</f>
        <v/>
      </c>
      <c r="J2353" s="42" t="str">
        <f ca="1">IFERROR(IF(Data!$C$6="Real",B2353,I2353+J2352+($C$14*$C$12)*(NORMINV(RAND(),$C$15,CHOOSE($G$13,$C$13,F2353,G2353)))),"")</f>
        <v/>
      </c>
      <c r="K2353" s="88" t="str">
        <f>IF(ISNUMBER(A2353), IF($G$16="fixed",$G$17,MIN(H2353*Data!$C$7*$C$16*0.5,$C$17*Data!$C$7))*$C$12,"")</f>
        <v/>
      </c>
      <c r="L2353" s="42" t="str">
        <f t="shared" ca="1" si="1110"/>
        <v/>
      </c>
      <c r="M2353" s="44" t="str">
        <f t="shared" ca="1" si="1111"/>
        <v/>
      </c>
      <c r="N2353" s="44" t="str">
        <f t="shared" ca="1" si="1112"/>
        <v/>
      </c>
      <c r="O2353" s="108" t="str">
        <f t="shared" si="1096"/>
        <v/>
      </c>
      <c r="P2353" s="102" t="str">
        <f t="shared" si="1097"/>
        <v/>
      </c>
      <c r="Q2353" s="102" t="str">
        <f t="shared" si="1098"/>
        <v/>
      </c>
      <c r="R2353" s="120" t="str">
        <f t="shared" si="1099"/>
        <v/>
      </c>
      <c r="S2353" s="54" t="str">
        <f t="shared" si="1100"/>
        <v/>
      </c>
      <c r="T2353" s="5" t="str">
        <f t="shared" si="1101"/>
        <v/>
      </c>
      <c r="U2353" s="152" t="str">
        <f t="shared" si="1084"/>
        <v/>
      </c>
      <c r="V2353" s="152" t="str">
        <f t="shared" si="1085"/>
        <v/>
      </c>
      <c r="W2353" s="153" t="str">
        <f t="shared" si="1086"/>
        <v/>
      </c>
      <c r="X2353" s="153" t="str">
        <f t="shared" si="1087"/>
        <v/>
      </c>
      <c r="Y2353" s="153" t="str">
        <f t="shared" si="1088"/>
        <v/>
      </c>
      <c r="Z2353" s="153" t="str">
        <f t="shared" si="1089"/>
        <v/>
      </c>
      <c r="AA2353" s="152" t="str">
        <f t="shared" si="1090"/>
        <v/>
      </c>
      <c r="AB2353" s="152" t="str">
        <f t="shared" si="1091"/>
        <v/>
      </c>
      <c r="AC2353" s="154" t="str">
        <f t="shared" si="1102"/>
        <v/>
      </c>
      <c r="AD2353" s="154" t="str">
        <f t="shared" si="1103"/>
        <v/>
      </c>
      <c r="AE2353" s="3" t="str">
        <f t="shared" si="1104"/>
        <v/>
      </c>
      <c r="AF2353" s="3" t="str">
        <f t="shared" si="1105"/>
        <v/>
      </c>
      <c r="AG2353" s="3" t="str">
        <f t="shared" si="1106"/>
        <v/>
      </c>
      <c r="AH2353" s="4" t="str">
        <f t="shared" si="1107"/>
        <v/>
      </c>
      <c r="AI2353" s="75" t="str">
        <f t="shared" si="1108"/>
        <v/>
      </c>
      <c r="AJ2353" s="75" t="str">
        <f t="shared" si="1109"/>
        <v/>
      </c>
    </row>
    <row r="2354" spans="1:36">
      <c r="A2354" s="41" t="str">
        <f t="shared" si="1092"/>
        <v/>
      </c>
      <c r="B2354" s="150" t="str">
        <f>IF(ISNUMBER(A2354),INDEX('MetaTrader Import'!$H$13:$J$5893,TRUNC(((A2354-$A$39+1)-1)/3)+1,MOD((A2354-$A$39+1)-1,3)+1),"")</f>
        <v/>
      </c>
      <c r="C2354" s="43" t="str">
        <f t="shared" si="1093"/>
        <v/>
      </c>
      <c r="D2354" s="43" t="str">
        <f t="shared" ca="1" si="1083"/>
        <v/>
      </c>
      <c r="E2354" s="43" t="str">
        <f t="shared" si="1094"/>
        <v/>
      </c>
      <c r="F2354" s="43" t="str">
        <f t="shared" si="1095"/>
        <v/>
      </c>
      <c r="G2354" s="43" t="str">
        <f>IF(A2354&lt;&gt;"",IF(A2354&lt;Data!$G$11*0.25,$C$13/$G$32,IF(A2354&gt;Data!$G$11*0.25,$C$13,$C$13*10)),"")</f>
        <v/>
      </c>
      <c r="H2354" s="43" t="str">
        <f>IF(A2354&lt;&gt;"",IF(Data!$G$9="constant",$C$13,IF(Data!$G$9="squeeze",G2354,F2354)),"")</f>
        <v/>
      </c>
      <c r="I2354" s="38" t="str">
        <f ca="1">IF(ISNUMBER(A2354),NORMINV(RAND(),0,IF(AND(Data!$G$9="squeeze",A2354&lt;Data!$G$11*0.25),$H$32,1)*$C$30*$C$13)*($C$14*$C$12),"")</f>
        <v/>
      </c>
      <c r="J2354" s="42" t="str">
        <f ca="1">IFERROR(IF(Data!$C$6="Real",B2354,I2354+J2353+($C$14*$C$12)*(NORMINV(RAND(),$C$15,CHOOSE($G$13,$C$13,F2354,G2354)))),"")</f>
        <v/>
      </c>
      <c r="K2354" s="88" t="str">
        <f>IF(ISNUMBER(A2354), IF($G$16="fixed",$G$17,MIN(H2354*Data!$C$7*$C$16*0.5,$C$17*Data!$C$7))*$C$12,"")</f>
        <v/>
      </c>
      <c r="L2354" s="42" t="str">
        <f t="shared" ca="1" si="1110"/>
        <v/>
      </c>
      <c r="M2354" s="44" t="str">
        <f t="shared" ca="1" si="1111"/>
        <v/>
      </c>
      <c r="N2354" s="44" t="str">
        <f t="shared" ca="1" si="1112"/>
        <v/>
      </c>
      <c r="O2354" s="108" t="str">
        <f t="shared" si="1096"/>
        <v/>
      </c>
      <c r="P2354" s="102" t="str">
        <f t="shared" si="1097"/>
        <v/>
      </c>
      <c r="Q2354" s="102" t="str">
        <f t="shared" si="1098"/>
        <v/>
      </c>
      <c r="R2354" s="120" t="str">
        <f t="shared" si="1099"/>
        <v/>
      </c>
      <c r="S2354" s="54" t="str">
        <f t="shared" si="1100"/>
        <v/>
      </c>
      <c r="T2354" s="5" t="str">
        <f t="shared" si="1101"/>
        <v/>
      </c>
      <c r="U2354" s="152" t="str">
        <f t="shared" si="1084"/>
        <v/>
      </c>
      <c r="V2354" s="152" t="str">
        <f t="shared" si="1085"/>
        <v/>
      </c>
      <c r="W2354" s="153" t="str">
        <f t="shared" si="1086"/>
        <v/>
      </c>
      <c r="X2354" s="153" t="str">
        <f t="shared" si="1087"/>
        <v/>
      </c>
      <c r="Y2354" s="153" t="str">
        <f t="shared" si="1088"/>
        <v/>
      </c>
      <c r="Z2354" s="153" t="str">
        <f t="shared" si="1089"/>
        <v/>
      </c>
      <c r="AA2354" s="152" t="str">
        <f t="shared" si="1090"/>
        <v/>
      </c>
      <c r="AB2354" s="152" t="str">
        <f t="shared" si="1091"/>
        <v/>
      </c>
      <c r="AC2354" s="154" t="str">
        <f t="shared" si="1102"/>
        <v/>
      </c>
      <c r="AD2354" s="154" t="str">
        <f t="shared" si="1103"/>
        <v/>
      </c>
      <c r="AE2354" s="3" t="str">
        <f t="shared" si="1104"/>
        <v/>
      </c>
      <c r="AF2354" s="3" t="str">
        <f t="shared" si="1105"/>
        <v/>
      </c>
      <c r="AG2354" s="3" t="str">
        <f t="shared" si="1106"/>
        <v/>
      </c>
      <c r="AH2354" s="4" t="str">
        <f t="shared" si="1107"/>
        <v/>
      </c>
      <c r="AI2354" s="75" t="str">
        <f t="shared" si="1108"/>
        <v/>
      </c>
      <c r="AJ2354" s="75" t="str">
        <f t="shared" si="1109"/>
        <v/>
      </c>
    </row>
    <row r="2355" spans="1:36">
      <c r="A2355" s="41" t="str">
        <f t="shared" si="1092"/>
        <v/>
      </c>
      <c r="B2355" s="150" t="str">
        <f>IF(ISNUMBER(A2355),INDEX('MetaTrader Import'!$H$13:$J$5893,TRUNC(((A2355-$A$39+1)-1)/3)+1,MOD((A2355-$A$39+1)-1,3)+1),"")</f>
        <v/>
      </c>
      <c r="C2355" s="43" t="str">
        <f t="shared" si="1093"/>
        <v/>
      </c>
      <c r="D2355" s="43" t="str">
        <f t="shared" ca="1" si="1083"/>
        <v/>
      </c>
      <c r="E2355" s="43" t="str">
        <f t="shared" si="1094"/>
        <v/>
      </c>
      <c r="F2355" s="43" t="str">
        <f t="shared" si="1095"/>
        <v/>
      </c>
      <c r="G2355" s="43" t="str">
        <f>IF(A2355&lt;&gt;"",IF(A2355&lt;Data!$G$11*0.25,$C$13/$G$32,IF(A2355&gt;Data!$G$11*0.25,$C$13,$C$13*10)),"")</f>
        <v/>
      </c>
      <c r="H2355" s="43" t="str">
        <f>IF(A2355&lt;&gt;"",IF(Data!$G$9="constant",$C$13,IF(Data!$G$9="squeeze",G2355,F2355)),"")</f>
        <v/>
      </c>
      <c r="I2355" s="38" t="str">
        <f ca="1">IF(ISNUMBER(A2355),NORMINV(RAND(),0,IF(AND(Data!$G$9="squeeze",A2355&lt;Data!$G$11*0.25),$H$32,1)*$C$30*$C$13)*($C$14*$C$12),"")</f>
        <v/>
      </c>
      <c r="J2355" s="42" t="str">
        <f ca="1">IFERROR(IF(Data!$C$6="Real",B2355,I2355+J2354+($C$14*$C$12)*(NORMINV(RAND(),$C$15,CHOOSE($G$13,$C$13,F2355,G2355)))),"")</f>
        <v/>
      </c>
      <c r="K2355" s="88" t="str">
        <f>IF(ISNUMBER(A2355), IF($G$16="fixed",$G$17,MIN(H2355*Data!$C$7*$C$16*0.5,$C$17*Data!$C$7))*$C$12,"")</f>
        <v/>
      </c>
      <c r="L2355" s="42" t="str">
        <f t="shared" ca="1" si="1110"/>
        <v/>
      </c>
      <c r="M2355" s="44" t="str">
        <f t="shared" ca="1" si="1111"/>
        <v/>
      </c>
      <c r="N2355" s="44" t="str">
        <f t="shared" ca="1" si="1112"/>
        <v/>
      </c>
      <c r="O2355" s="108" t="str">
        <f t="shared" si="1096"/>
        <v/>
      </c>
      <c r="P2355" s="102" t="str">
        <f t="shared" si="1097"/>
        <v/>
      </c>
      <c r="Q2355" s="102" t="str">
        <f t="shared" si="1098"/>
        <v/>
      </c>
      <c r="R2355" s="120" t="str">
        <f t="shared" si="1099"/>
        <v/>
      </c>
      <c r="S2355" s="54" t="str">
        <f t="shared" si="1100"/>
        <v/>
      </c>
      <c r="T2355" s="5" t="str">
        <f t="shared" si="1101"/>
        <v/>
      </c>
      <c r="U2355" s="152" t="str">
        <f t="shared" si="1084"/>
        <v/>
      </c>
      <c r="V2355" s="152" t="str">
        <f t="shared" si="1085"/>
        <v/>
      </c>
      <c r="W2355" s="153" t="str">
        <f t="shared" si="1086"/>
        <v/>
      </c>
      <c r="X2355" s="153" t="str">
        <f t="shared" si="1087"/>
        <v/>
      </c>
      <c r="Y2355" s="153" t="str">
        <f t="shared" si="1088"/>
        <v/>
      </c>
      <c r="Z2355" s="153" t="str">
        <f t="shared" si="1089"/>
        <v/>
      </c>
      <c r="AA2355" s="152" t="str">
        <f t="shared" si="1090"/>
        <v/>
      </c>
      <c r="AB2355" s="152" t="str">
        <f t="shared" si="1091"/>
        <v/>
      </c>
      <c r="AC2355" s="154" t="str">
        <f t="shared" si="1102"/>
        <v/>
      </c>
      <c r="AD2355" s="154" t="str">
        <f t="shared" si="1103"/>
        <v/>
      </c>
      <c r="AE2355" s="3" t="str">
        <f t="shared" si="1104"/>
        <v/>
      </c>
      <c r="AF2355" s="3" t="str">
        <f t="shared" si="1105"/>
        <v/>
      </c>
      <c r="AG2355" s="3" t="str">
        <f t="shared" si="1106"/>
        <v/>
      </c>
      <c r="AH2355" s="4" t="str">
        <f t="shared" si="1107"/>
        <v/>
      </c>
      <c r="AI2355" s="75" t="str">
        <f t="shared" si="1108"/>
        <v/>
      </c>
      <c r="AJ2355" s="75" t="str">
        <f t="shared" si="1109"/>
        <v/>
      </c>
    </row>
    <row r="2356" spans="1:36">
      <c r="A2356" s="41" t="str">
        <f t="shared" si="1092"/>
        <v/>
      </c>
      <c r="B2356" s="150" t="str">
        <f>IF(ISNUMBER(A2356),INDEX('MetaTrader Import'!$H$13:$J$5893,TRUNC(((A2356-$A$39+1)-1)/3)+1,MOD((A2356-$A$39+1)-1,3)+1),"")</f>
        <v/>
      </c>
      <c r="C2356" s="43" t="str">
        <f t="shared" si="1093"/>
        <v/>
      </c>
      <c r="D2356" s="43" t="str">
        <f t="shared" ca="1" si="1083"/>
        <v/>
      </c>
      <c r="E2356" s="43" t="str">
        <f t="shared" si="1094"/>
        <v/>
      </c>
      <c r="F2356" s="43" t="str">
        <f t="shared" si="1095"/>
        <v/>
      </c>
      <c r="G2356" s="43" t="str">
        <f>IF(A2356&lt;&gt;"",IF(A2356&lt;Data!$G$11*0.25,$C$13/$G$32,IF(A2356&gt;Data!$G$11*0.25,$C$13,$C$13*10)),"")</f>
        <v/>
      </c>
      <c r="H2356" s="43" t="str">
        <f>IF(A2356&lt;&gt;"",IF(Data!$G$9="constant",$C$13,IF(Data!$G$9="squeeze",G2356,F2356)),"")</f>
        <v/>
      </c>
      <c r="I2356" s="38" t="str">
        <f ca="1">IF(ISNUMBER(A2356),NORMINV(RAND(),0,IF(AND(Data!$G$9="squeeze",A2356&lt;Data!$G$11*0.25),$H$32,1)*$C$30*$C$13)*($C$14*$C$12),"")</f>
        <v/>
      </c>
      <c r="J2356" s="42" t="str">
        <f ca="1">IFERROR(IF(Data!$C$6="Real",B2356,I2356+J2355+($C$14*$C$12)*(NORMINV(RAND(),$C$15,CHOOSE($G$13,$C$13,F2356,G2356)))),"")</f>
        <v/>
      </c>
      <c r="K2356" s="88" t="str">
        <f>IF(ISNUMBER(A2356), IF($G$16="fixed",$G$17,MIN(H2356*Data!$C$7*$C$16*0.5,$C$17*Data!$C$7))*$C$12,"")</f>
        <v/>
      </c>
      <c r="L2356" s="42" t="str">
        <f t="shared" ca="1" si="1110"/>
        <v/>
      </c>
      <c r="M2356" s="44" t="str">
        <f t="shared" ca="1" si="1111"/>
        <v/>
      </c>
      <c r="N2356" s="44" t="str">
        <f t="shared" ca="1" si="1112"/>
        <v/>
      </c>
      <c r="O2356" s="108" t="str">
        <f t="shared" si="1096"/>
        <v/>
      </c>
      <c r="P2356" s="102" t="str">
        <f t="shared" si="1097"/>
        <v/>
      </c>
      <c r="Q2356" s="102" t="str">
        <f t="shared" si="1098"/>
        <v/>
      </c>
      <c r="R2356" s="120" t="str">
        <f t="shared" si="1099"/>
        <v/>
      </c>
      <c r="S2356" s="54" t="str">
        <f t="shared" si="1100"/>
        <v/>
      </c>
      <c r="T2356" s="5" t="str">
        <f t="shared" si="1101"/>
        <v/>
      </c>
      <c r="U2356" s="152" t="str">
        <f t="shared" si="1084"/>
        <v/>
      </c>
      <c r="V2356" s="152" t="str">
        <f t="shared" si="1085"/>
        <v/>
      </c>
      <c r="W2356" s="153" t="str">
        <f t="shared" si="1086"/>
        <v/>
      </c>
      <c r="X2356" s="153" t="str">
        <f t="shared" si="1087"/>
        <v/>
      </c>
      <c r="Y2356" s="153" t="str">
        <f t="shared" si="1088"/>
        <v/>
      </c>
      <c r="Z2356" s="153" t="str">
        <f t="shared" si="1089"/>
        <v/>
      </c>
      <c r="AA2356" s="152" t="str">
        <f t="shared" si="1090"/>
        <v/>
      </c>
      <c r="AB2356" s="152" t="str">
        <f t="shared" si="1091"/>
        <v/>
      </c>
      <c r="AC2356" s="154" t="str">
        <f t="shared" si="1102"/>
        <v/>
      </c>
      <c r="AD2356" s="154" t="str">
        <f t="shared" si="1103"/>
        <v/>
      </c>
      <c r="AE2356" s="3" t="str">
        <f t="shared" si="1104"/>
        <v/>
      </c>
      <c r="AF2356" s="3" t="str">
        <f t="shared" si="1105"/>
        <v/>
      </c>
      <c r="AG2356" s="3" t="str">
        <f t="shared" si="1106"/>
        <v/>
      </c>
      <c r="AH2356" s="4" t="str">
        <f t="shared" si="1107"/>
        <v/>
      </c>
      <c r="AI2356" s="75" t="str">
        <f t="shared" si="1108"/>
        <v/>
      </c>
      <c r="AJ2356" s="75" t="str">
        <f t="shared" si="1109"/>
        <v/>
      </c>
    </row>
    <row r="2357" spans="1:36">
      <c r="A2357" s="41" t="str">
        <f t="shared" si="1092"/>
        <v/>
      </c>
      <c r="B2357" s="150" t="str">
        <f>IF(ISNUMBER(A2357),INDEX('MetaTrader Import'!$H$13:$J$5893,TRUNC(((A2357-$A$39+1)-1)/3)+1,MOD((A2357-$A$39+1)-1,3)+1),"")</f>
        <v/>
      </c>
      <c r="C2357" s="43" t="str">
        <f t="shared" si="1093"/>
        <v/>
      </c>
      <c r="D2357" s="43" t="str">
        <f t="shared" ca="1" si="1083"/>
        <v/>
      </c>
      <c r="E2357" s="43" t="str">
        <f t="shared" si="1094"/>
        <v/>
      </c>
      <c r="F2357" s="43" t="str">
        <f t="shared" si="1095"/>
        <v/>
      </c>
      <c r="G2357" s="43" t="str">
        <f>IF(A2357&lt;&gt;"",IF(A2357&lt;Data!$G$11*0.25,$C$13/$G$32,IF(A2357&gt;Data!$G$11*0.25,$C$13,$C$13*10)),"")</f>
        <v/>
      </c>
      <c r="H2357" s="43" t="str">
        <f>IF(A2357&lt;&gt;"",IF(Data!$G$9="constant",$C$13,IF(Data!$G$9="squeeze",G2357,F2357)),"")</f>
        <v/>
      </c>
      <c r="I2357" s="38" t="str">
        <f ca="1">IF(ISNUMBER(A2357),NORMINV(RAND(),0,IF(AND(Data!$G$9="squeeze",A2357&lt;Data!$G$11*0.25),$H$32,1)*$C$30*$C$13)*($C$14*$C$12),"")</f>
        <v/>
      </c>
      <c r="J2357" s="42" t="str">
        <f ca="1">IFERROR(IF(Data!$C$6="Real",B2357,I2357+J2356+($C$14*$C$12)*(NORMINV(RAND(),$C$15,CHOOSE($G$13,$C$13,F2357,G2357)))),"")</f>
        <v/>
      </c>
      <c r="K2357" s="88" t="str">
        <f>IF(ISNUMBER(A2357), IF($G$16="fixed",$G$17,MIN(H2357*Data!$C$7*$C$16*0.5,$C$17*Data!$C$7))*$C$12,"")</f>
        <v/>
      </c>
      <c r="L2357" s="42" t="str">
        <f t="shared" ca="1" si="1110"/>
        <v/>
      </c>
      <c r="M2357" s="44" t="str">
        <f t="shared" ca="1" si="1111"/>
        <v/>
      </c>
      <c r="N2357" s="44" t="str">
        <f t="shared" ca="1" si="1112"/>
        <v/>
      </c>
      <c r="O2357" s="108" t="str">
        <f t="shared" si="1096"/>
        <v/>
      </c>
      <c r="P2357" s="102" t="str">
        <f t="shared" si="1097"/>
        <v/>
      </c>
      <c r="Q2357" s="102" t="str">
        <f t="shared" si="1098"/>
        <v/>
      </c>
      <c r="R2357" s="120" t="str">
        <f t="shared" si="1099"/>
        <v/>
      </c>
      <c r="S2357" s="54" t="str">
        <f t="shared" si="1100"/>
        <v/>
      </c>
      <c r="T2357" s="5" t="str">
        <f t="shared" si="1101"/>
        <v/>
      </c>
      <c r="U2357" s="152" t="str">
        <f t="shared" si="1084"/>
        <v/>
      </c>
      <c r="V2357" s="152" t="str">
        <f t="shared" si="1085"/>
        <v/>
      </c>
      <c r="W2357" s="153" t="str">
        <f t="shared" si="1086"/>
        <v/>
      </c>
      <c r="X2357" s="153" t="str">
        <f t="shared" si="1087"/>
        <v/>
      </c>
      <c r="Y2357" s="153" t="str">
        <f t="shared" si="1088"/>
        <v/>
      </c>
      <c r="Z2357" s="153" t="str">
        <f t="shared" si="1089"/>
        <v/>
      </c>
      <c r="AA2357" s="152" t="str">
        <f t="shared" si="1090"/>
        <v/>
      </c>
      <c r="AB2357" s="152" t="str">
        <f t="shared" si="1091"/>
        <v/>
      </c>
      <c r="AC2357" s="154" t="str">
        <f t="shared" si="1102"/>
        <v/>
      </c>
      <c r="AD2357" s="154" t="str">
        <f t="shared" si="1103"/>
        <v/>
      </c>
      <c r="AE2357" s="3" t="str">
        <f t="shared" si="1104"/>
        <v/>
      </c>
      <c r="AF2357" s="3" t="str">
        <f t="shared" si="1105"/>
        <v/>
      </c>
      <c r="AG2357" s="3" t="str">
        <f t="shared" si="1106"/>
        <v/>
      </c>
      <c r="AH2357" s="4" t="str">
        <f t="shared" si="1107"/>
        <v/>
      </c>
      <c r="AI2357" s="75" t="str">
        <f t="shared" si="1108"/>
        <v/>
      </c>
      <c r="AJ2357" s="75" t="str">
        <f t="shared" si="1109"/>
        <v/>
      </c>
    </row>
    <row r="2358" spans="1:36">
      <c r="A2358" s="41" t="str">
        <f t="shared" si="1092"/>
        <v/>
      </c>
      <c r="B2358" s="150" t="str">
        <f>IF(ISNUMBER(A2358),INDEX('MetaTrader Import'!$H$13:$J$5893,TRUNC(((A2358-$A$39+1)-1)/3)+1,MOD((A2358-$A$39+1)-1,3)+1),"")</f>
        <v/>
      </c>
      <c r="C2358" s="43" t="str">
        <f t="shared" si="1093"/>
        <v/>
      </c>
      <c r="D2358" s="43" t="str">
        <f t="shared" ca="1" si="1083"/>
        <v/>
      </c>
      <c r="E2358" s="43" t="str">
        <f t="shared" si="1094"/>
        <v/>
      </c>
      <c r="F2358" s="43" t="str">
        <f t="shared" si="1095"/>
        <v/>
      </c>
      <c r="G2358" s="43" t="str">
        <f>IF(A2358&lt;&gt;"",IF(A2358&lt;Data!$G$11*0.25,$C$13/$G$32,IF(A2358&gt;Data!$G$11*0.25,$C$13,$C$13*10)),"")</f>
        <v/>
      </c>
      <c r="H2358" s="43" t="str">
        <f>IF(A2358&lt;&gt;"",IF(Data!$G$9="constant",$C$13,IF(Data!$G$9="squeeze",G2358,F2358)),"")</f>
        <v/>
      </c>
      <c r="I2358" s="38" t="str">
        <f ca="1">IF(ISNUMBER(A2358),NORMINV(RAND(),0,IF(AND(Data!$G$9="squeeze",A2358&lt;Data!$G$11*0.25),$H$32,1)*$C$30*$C$13)*($C$14*$C$12),"")</f>
        <v/>
      </c>
      <c r="J2358" s="42" t="str">
        <f ca="1">IFERROR(IF(Data!$C$6="Real",B2358,I2358+J2357+($C$14*$C$12)*(NORMINV(RAND(),$C$15,CHOOSE($G$13,$C$13,F2358,G2358)))),"")</f>
        <v/>
      </c>
      <c r="K2358" s="88" t="str">
        <f>IF(ISNUMBER(A2358), IF($G$16="fixed",$G$17,MIN(H2358*Data!$C$7*$C$16*0.5,$C$17*Data!$C$7))*$C$12,"")</f>
        <v/>
      </c>
      <c r="L2358" s="42" t="str">
        <f t="shared" ca="1" si="1110"/>
        <v/>
      </c>
      <c r="M2358" s="44" t="str">
        <f t="shared" ca="1" si="1111"/>
        <v/>
      </c>
      <c r="N2358" s="44" t="str">
        <f t="shared" ca="1" si="1112"/>
        <v/>
      </c>
      <c r="O2358" s="108" t="str">
        <f t="shared" si="1096"/>
        <v/>
      </c>
      <c r="P2358" s="102" t="str">
        <f t="shared" si="1097"/>
        <v/>
      </c>
      <c r="Q2358" s="102" t="str">
        <f t="shared" si="1098"/>
        <v/>
      </c>
      <c r="R2358" s="120" t="str">
        <f t="shared" si="1099"/>
        <v/>
      </c>
      <c r="S2358" s="54" t="str">
        <f t="shared" si="1100"/>
        <v/>
      </c>
      <c r="T2358" s="5" t="str">
        <f t="shared" si="1101"/>
        <v/>
      </c>
      <c r="U2358" s="152" t="str">
        <f t="shared" si="1084"/>
        <v/>
      </c>
      <c r="V2358" s="152" t="str">
        <f t="shared" si="1085"/>
        <v/>
      </c>
      <c r="W2358" s="153" t="str">
        <f t="shared" si="1086"/>
        <v/>
      </c>
      <c r="X2358" s="153" t="str">
        <f t="shared" si="1087"/>
        <v/>
      </c>
      <c r="Y2358" s="153" t="str">
        <f t="shared" si="1088"/>
        <v/>
      </c>
      <c r="Z2358" s="153" t="str">
        <f t="shared" si="1089"/>
        <v/>
      </c>
      <c r="AA2358" s="152" t="str">
        <f t="shared" si="1090"/>
        <v/>
      </c>
      <c r="AB2358" s="152" t="str">
        <f t="shared" si="1091"/>
        <v/>
      </c>
      <c r="AC2358" s="154" t="str">
        <f t="shared" si="1102"/>
        <v/>
      </c>
      <c r="AD2358" s="154" t="str">
        <f t="shared" si="1103"/>
        <v/>
      </c>
      <c r="AE2358" s="3" t="str">
        <f t="shared" si="1104"/>
        <v/>
      </c>
      <c r="AF2358" s="3" t="str">
        <f t="shared" si="1105"/>
        <v/>
      </c>
      <c r="AG2358" s="3" t="str">
        <f t="shared" si="1106"/>
        <v/>
      </c>
      <c r="AH2358" s="4" t="str">
        <f t="shared" si="1107"/>
        <v/>
      </c>
      <c r="AI2358" s="75" t="str">
        <f t="shared" si="1108"/>
        <v/>
      </c>
      <c r="AJ2358" s="75" t="str">
        <f t="shared" si="1109"/>
        <v/>
      </c>
    </row>
    <row r="2359" spans="1:36">
      <c r="A2359" s="41" t="str">
        <f t="shared" si="1092"/>
        <v/>
      </c>
      <c r="B2359" s="150" t="str">
        <f>IF(ISNUMBER(A2359),INDEX('MetaTrader Import'!$H$13:$J$5893,TRUNC(((A2359-$A$39+1)-1)/3)+1,MOD((A2359-$A$39+1)-1,3)+1),"")</f>
        <v/>
      </c>
      <c r="C2359" s="43" t="str">
        <f t="shared" si="1093"/>
        <v/>
      </c>
      <c r="D2359" s="43" t="str">
        <f t="shared" ca="1" si="1083"/>
        <v/>
      </c>
      <c r="E2359" s="43" t="str">
        <f t="shared" si="1094"/>
        <v/>
      </c>
      <c r="F2359" s="43" t="str">
        <f t="shared" si="1095"/>
        <v/>
      </c>
      <c r="G2359" s="43" t="str">
        <f>IF(A2359&lt;&gt;"",IF(A2359&lt;Data!$G$11*0.25,$C$13/$G$32,IF(A2359&gt;Data!$G$11*0.25,$C$13,$C$13*10)),"")</f>
        <v/>
      </c>
      <c r="H2359" s="43" t="str">
        <f>IF(A2359&lt;&gt;"",IF(Data!$G$9="constant",$C$13,IF(Data!$G$9="squeeze",G2359,F2359)),"")</f>
        <v/>
      </c>
      <c r="I2359" s="38" t="str">
        <f ca="1">IF(ISNUMBER(A2359),NORMINV(RAND(),0,IF(AND(Data!$G$9="squeeze",A2359&lt;Data!$G$11*0.25),$H$32,1)*$C$30*$C$13)*($C$14*$C$12),"")</f>
        <v/>
      </c>
      <c r="J2359" s="42" t="str">
        <f ca="1">IFERROR(IF(Data!$C$6="Real",B2359,I2359+J2358+($C$14*$C$12)*(NORMINV(RAND(),$C$15,CHOOSE($G$13,$C$13,F2359,G2359)))),"")</f>
        <v/>
      </c>
      <c r="K2359" s="88" t="str">
        <f>IF(ISNUMBER(A2359), IF($G$16="fixed",$G$17,MIN(H2359*Data!$C$7*$C$16*0.5,$C$17*Data!$C$7))*$C$12,"")</f>
        <v/>
      </c>
      <c r="L2359" s="42" t="str">
        <f t="shared" ca="1" si="1110"/>
        <v/>
      </c>
      <c r="M2359" s="44" t="str">
        <f t="shared" ca="1" si="1111"/>
        <v/>
      </c>
      <c r="N2359" s="44" t="str">
        <f t="shared" ca="1" si="1112"/>
        <v/>
      </c>
      <c r="O2359" s="108" t="str">
        <f t="shared" si="1096"/>
        <v/>
      </c>
      <c r="P2359" s="102" t="str">
        <f t="shared" si="1097"/>
        <v/>
      </c>
      <c r="Q2359" s="102" t="str">
        <f t="shared" si="1098"/>
        <v/>
      </c>
      <c r="R2359" s="120" t="str">
        <f t="shared" si="1099"/>
        <v/>
      </c>
      <c r="S2359" s="54" t="str">
        <f t="shared" si="1100"/>
        <v/>
      </c>
      <c r="T2359" s="5" t="str">
        <f t="shared" si="1101"/>
        <v/>
      </c>
      <c r="U2359" s="152" t="str">
        <f t="shared" si="1084"/>
        <v/>
      </c>
      <c r="V2359" s="152" t="str">
        <f t="shared" si="1085"/>
        <v/>
      </c>
      <c r="W2359" s="153" t="str">
        <f t="shared" si="1086"/>
        <v/>
      </c>
      <c r="X2359" s="153" t="str">
        <f t="shared" si="1087"/>
        <v/>
      </c>
      <c r="Y2359" s="153" t="str">
        <f t="shared" si="1088"/>
        <v/>
      </c>
      <c r="Z2359" s="153" t="str">
        <f t="shared" si="1089"/>
        <v/>
      </c>
      <c r="AA2359" s="152" t="str">
        <f t="shared" si="1090"/>
        <v/>
      </c>
      <c r="AB2359" s="152" t="str">
        <f t="shared" si="1091"/>
        <v/>
      </c>
      <c r="AC2359" s="154" t="str">
        <f t="shared" si="1102"/>
        <v/>
      </c>
      <c r="AD2359" s="154" t="str">
        <f t="shared" si="1103"/>
        <v/>
      </c>
      <c r="AE2359" s="3" t="str">
        <f t="shared" si="1104"/>
        <v/>
      </c>
      <c r="AF2359" s="3" t="str">
        <f t="shared" si="1105"/>
        <v/>
      </c>
      <c r="AG2359" s="3" t="str">
        <f t="shared" si="1106"/>
        <v/>
      </c>
      <c r="AH2359" s="4" t="str">
        <f t="shared" si="1107"/>
        <v/>
      </c>
      <c r="AI2359" s="75" t="str">
        <f t="shared" si="1108"/>
        <v/>
      </c>
      <c r="AJ2359" s="75" t="str">
        <f t="shared" si="1109"/>
        <v/>
      </c>
    </row>
    <row r="2360" spans="1:36">
      <c r="A2360" s="41" t="str">
        <f t="shared" si="1092"/>
        <v/>
      </c>
      <c r="B2360" s="150" t="str">
        <f>IF(ISNUMBER(A2360),INDEX('MetaTrader Import'!$H$13:$J$5893,TRUNC(((A2360-$A$39+1)-1)/3)+1,MOD((A2360-$A$39+1)-1,3)+1),"")</f>
        <v/>
      </c>
      <c r="C2360" s="43" t="str">
        <f t="shared" si="1093"/>
        <v/>
      </c>
      <c r="D2360" s="43" t="str">
        <f t="shared" ca="1" si="1083"/>
        <v/>
      </c>
      <c r="E2360" s="43" t="str">
        <f t="shared" si="1094"/>
        <v/>
      </c>
      <c r="F2360" s="43" t="str">
        <f t="shared" si="1095"/>
        <v/>
      </c>
      <c r="G2360" s="43" t="str">
        <f>IF(A2360&lt;&gt;"",IF(A2360&lt;Data!$G$11*0.25,$C$13/$G$32,IF(A2360&gt;Data!$G$11*0.25,$C$13,$C$13*10)),"")</f>
        <v/>
      </c>
      <c r="H2360" s="43" t="str">
        <f>IF(A2360&lt;&gt;"",IF(Data!$G$9="constant",$C$13,IF(Data!$G$9="squeeze",G2360,F2360)),"")</f>
        <v/>
      </c>
      <c r="I2360" s="38" t="str">
        <f ca="1">IF(ISNUMBER(A2360),NORMINV(RAND(),0,IF(AND(Data!$G$9="squeeze",A2360&lt;Data!$G$11*0.25),$H$32,1)*$C$30*$C$13)*($C$14*$C$12),"")</f>
        <v/>
      </c>
      <c r="J2360" s="42" t="str">
        <f ca="1">IFERROR(IF(Data!$C$6="Real",B2360,I2360+J2359+($C$14*$C$12)*(NORMINV(RAND(),$C$15,CHOOSE($G$13,$C$13,F2360,G2360)))),"")</f>
        <v/>
      </c>
      <c r="K2360" s="88" t="str">
        <f>IF(ISNUMBER(A2360), IF($G$16="fixed",$G$17,MIN(H2360*Data!$C$7*$C$16*0.5,$C$17*Data!$C$7))*$C$12,"")</f>
        <v/>
      </c>
      <c r="L2360" s="42" t="str">
        <f t="shared" ca="1" si="1110"/>
        <v/>
      </c>
      <c r="M2360" s="44" t="str">
        <f t="shared" ca="1" si="1111"/>
        <v/>
      </c>
      <c r="N2360" s="44" t="str">
        <f t="shared" ca="1" si="1112"/>
        <v/>
      </c>
      <c r="O2360" s="108" t="str">
        <f t="shared" si="1096"/>
        <v/>
      </c>
      <c r="P2360" s="102" t="str">
        <f t="shared" si="1097"/>
        <v/>
      </c>
      <c r="Q2360" s="102" t="str">
        <f t="shared" si="1098"/>
        <v/>
      </c>
      <c r="R2360" s="120" t="str">
        <f t="shared" si="1099"/>
        <v/>
      </c>
      <c r="S2360" s="54" t="str">
        <f t="shared" si="1100"/>
        <v/>
      </c>
      <c r="T2360" s="5" t="str">
        <f t="shared" si="1101"/>
        <v/>
      </c>
      <c r="U2360" s="152" t="str">
        <f t="shared" si="1084"/>
        <v/>
      </c>
      <c r="V2360" s="152" t="str">
        <f t="shared" si="1085"/>
        <v/>
      </c>
      <c r="W2360" s="153" t="str">
        <f t="shared" si="1086"/>
        <v/>
      </c>
      <c r="X2360" s="153" t="str">
        <f t="shared" si="1087"/>
        <v/>
      </c>
      <c r="Y2360" s="153" t="str">
        <f t="shared" si="1088"/>
        <v/>
      </c>
      <c r="Z2360" s="153" t="str">
        <f t="shared" si="1089"/>
        <v/>
      </c>
      <c r="AA2360" s="152" t="str">
        <f t="shared" si="1090"/>
        <v/>
      </c>
      <c r="AB2360" s="152" t="str">
        <f t="shared" si="1091"/>
        <v/>
      </c>
      <c r="AC2360" s="154" t="str">
        <f t="shared" si="1102"/>
        <v/>
      </c>
      <c r="AD2360" s="154" t="str">
        <f t="shared" si="1103"/>
        <v/>
      </c>
      <c r="AE2360" s="3" t="str">
        <f t="shared" si="1104"/>
        <v/>
      </c>
      <c r="AF2360" s="3" t="str">
        <f t="shared" si="1105"/>
        <v/>
      </c>
      <c r="AG2360" s="3" t="str">
        <f t="shared" si="1106"/>
        <v/>
      </c>
      <c r="AH2360" s="4" t="str">
        <f t="shared" si="1107"/>
        <v/>
      </c>
      <c r="AI2360" s="75" t="str">
        <f t="shared" si="1108"/>
        <v/>
      </c>
      <c r="AJ2360" s="75" t="str">
        <f t="shared" si="1109"/>
        <v/>
      </c>
    </row>
    <row r="2361" spans="1:36">
      <c r="A2361" s="41" t="str">
        <f t="shared" si="1092"/>
        <v/>
      </c>
      <c r="B2361" s="150" t="str">
        <f>IF(ISNUMBER(A2361),INDEX('MetaTrader Import'!$H$13:$J$5893,TRUNC(((A2361-$A$39+1)-1)/3)+1,MOD((A2361-$A$39+1)-1,3)+1),"")</f>
        <v/>
      </c>
      <c r="C2361" s="43" t="str">
        <f t="shared" si="1093"/>
        <v/>
      </c>
      <c r="D2361" s="43" t="str">
        <f t="shared" ca="1" si="1083"/>
        <v/>
      </c>
      <c r="E2361" s="43" t="str">
        <f t="shared" si="1094"/>
        <v/>
      </c>
      <c r="F2361" s="43" t="str">
        <f t="shared" si="1095"/>
        <v/>
      </c>
      <c r="G2361" s="43" t="str">
        <f>IF(A2361&lt;&gt;"",IF(A2361&lt;Data!$G$11*0.25,$C$13/$G$32,IF(A2361&gt;Data!$G$11*0.25,$C$13,$C$13*10)),"")</f>
        <v/>
      </c>
      <c r="H2361" s="43" t="str">
        <f>IF(A2361&lt;&gt;"",IF(Data!$G$9="constant",$C$13,IF(Data!$G$9="squeeze",G2361,F2361)),"")</f>
        <v/>
      </c>
      <c r="I2361" s="38" t="str">
        <f ca="1">IF(ISNUMBER(A2361),NORMINV(RAND(),0,IF(AND(Data!$G$9="squeeze",A2361&lt;Data!$G$11*0.25),$H$32,1)*$C$30*$C$13)*($C$14*$C$12),"")</f>
        <v/>
      </c>
      <c r="J2361" s="42" t="str">
        <f ca="1">IFERROR(IF(Data!$C$6="Real",B2361,I2361+J2360+($C$14*$C$12)*(NORMINV(RAND(),$C$15,CHOOSE($G$13,$C$13,F2361,G2361)))),"")</f>
        <v/>
      </c>
      <c r="K2361" s="88" t="str">
        <f>IF(ISNUMBER(A2361), IF($G$16="fixed",$G$17,MIN(H2361*Data!$C$7*$C$16*0.5,$C$17*Data!$C$7))*$C$12,"")</f>
        <v/>
      </c>
      <c r="L2361" s="42" t="str">
        <f t="shared" ca="1" si="1110"/>
        <v/>
      </c>
      <c r="M2361" s="44" t="str">
        <f t="shared" ca="1" si="1111"/>
        <v/>
      </c>
      <c r="N2361" s="44" t="str">
        <f t="shared" ca="1" si="1112"/>
        <v/>
      </c>
      <c r="O2361" s="108" t="str">
        <f t="shared" si="1096"/>
        <v/>
      </c>
      <c r="P2361" s="102" t="str">
        <f t="shared" si="1097"/>
        <v/>
      </c>
      <c r="Q2361" s="102" t="str">
        <f t="shared" si="1098"/>
        <v/>
      </c>
      <c r="R2361" s="120" t="str">
        <f t="shared" si="1099"/>
        <v/>
      </c>
      <c r="S2361" s="54" t="str">
        <f t="shared" si="1100"/>
        <v/>
      </c>
      <c r="T2361" s="5" t="str">
        <f t="shared" si="1101"/>
        <v/>
      </c>
      <c r="U2361" s="152" t="str">
        <f t="shared" si="1084"/>
        <v/>
      </c>
      <c r="V2361" s="152" t="str">
        <f t="shared" si="1085"/>
        <v/>
      </c>
      <c r="W2361" s="153" t="str">
        <f t="shared" si="1086"/>
        <v/>
      </c>
      <c r="X2361" s="153" t="str">
        <f t="shared" si="1087"/>
        <v/>
      </c>
      <c r="Y2361" s="153" t="str">
        <f t="shared" si="1088"/>
        <v/>
      </c>
      <c r="Z2361" s="153" t="str">
        <f t="shared" si="1089"/>
        <v/>
      </c>
      <c r="AA2361" s="152" t="str">
        <f t="shared" si="1090"/>
        <v/>
      </c>
      <c r="AB2361" s="152" t="str">
        <f t="shared" si="1091"/>
        <v/>
      </c>
      <c r="AC2361" s="154" t="str">
        <f t="shared" si="1102"/>
        <v/>
      </c>
      <c r="AD2361" s="154" t="str">
        <f t="shared" si="1103"/>
        <v/>
      </c>
      <c r="AE2361" s="3" t="str">
        <f t="shared" si="1104"/>
        <v/>
      </c>
      <c r="AF2361" s="3" t="str">
        <f t="shared" si="1105"/>
        <v/>
      </c>
      <c r="AG2361" s="3" t="str">
        <f t="shared" si="1106"/>
        <v/>
      </c>
      <c r="AH2361" s="4" t="str">
        <f t="shared" si="1107"/>
        <v/>
      </c>
      <c r="AI2361" s="75" t="str">
        <f t="shared" si="1108"/>
        <v/>
      </c>
      <c r="AJ2361" s="75" t="str">
        <f t="shared" si="1109"/>
        <v/>
      </c>
    </row>
    <row r="2362" spans="1:36">
      <c r="A2362" s="41" t="str">
        <f t="shared" si="1092"/>
        <v/>
      </c>
      <c r="B2362" s="150" t="str">
        <f>IF(ISNUMBER(A2362),INDEX('MetaTrader Import'!$H$13:$J$5893,TRUNC(((A2362-$A$39+1)-1)/3)+1,MOD((A2362-$A$39+1)-1,3)+1),"")</f>
        <v/>
      </c>
      <c r="C2362" s="43" t="str">
        <f t="shared" si="1093"/>
        <v/>
      </c>
      <c r="D2362" s="43" t="str">
        <f t="shared" ca="1" si="1083"/>
        <v/>
      </c>
      <c r="E2362" s="43" t="str">
        <f t="shared" si="1094"/>
        <v/>
      </c>
      <c r="F2362" s="43" t="str">
        <f t="shared" si="1095"/>
        <v/>
      </c>
      <c r="G2362" s="43" t="str">
        <f>IF(A2362&lt;&gt;"",IF(A2362&lt;Data!$G$11*0.25,$C$13/$G$32,IF(A2362&gt;Data!$G$11*0.25,$C$13,$C$13*10)),"")</f>
        <v/>
      </c>
      <c r="H2362" s="43" t="str">
        <f>IF(A2362&lt;&gt;"",IF(Data!$G$9="constant",$C$13,IF(Data!$G$9="squeeze",G2362,F2362)),"")</f>
        <v/>
      </c>
      <c r="I2362" s="38" t="str">
        <f ca="1">IF(ISNUMBER(A2362),NORMINV(RAND(),0,IF(AND(Data!$G$9="squeeze",A2362&lt;Data!$G$11*0.25),$H$32,1)*$C$30*$C$13)*($C$14*$C$12),"")</f>
        <v/>
      </c>
      <c r="J2362" s="42" t="str">
        <f ca="1">IFERROR(IF(Data!$C$6="Real",B2362,I2362+J2361+($C$14*$C$12)*(NORMINV(RAND(),$C$15,CHOOSE($G$13,$C$13,F2362,G2362)))),"")</f>
        <v/>
      </c>
      <c r="K2362" s="88" t="str">
        <f>IF(ISNUMBER(A2362), IF($G$16="fixed",$G$17,MIN(H2362*Data!$C$7*$C$16*0.5,$C$17*Data!$C$7))*$C$12,"")</f>
        <v/>
      </c>
      <c r="L2362" s="42" t="str">
        <f t="shared" ca="1" si="1110"/>
        <v/>
      </c>
      <c r="M2362" s="44" t="str">
        <f t="shared" ca="1" si="1111"/>
        <v/>
      </c>
      <c r="N2362" s="44" t="str">
        <f t="shared" ca="1" si="1112"/>
        <v/>
      </c>
      <c r="O2362" s="108" t="str">
        <f t="shared" si="1096"/>
        <v/>
      </c>
      <c r="P2362" s="102" t="str">
        <f t="shared" si="1097"/>
        <v/>
      </c>
      <c r="Q2362" s="102" t="str">
        <f t="shared" si="1098"/>
        <v/>
      </c>
      <c r="R2362" s="120" t="str">
        <f t="shared" si="1099"/>
        <v/>
      </c>
      <c r="S2362" s="54" t="str">
        <f t="shared" si="1100"/>
        <v/>
      </c>
      <c r="T2362" s="5" t="str">
        <f t="shared" si="1101"/>
        <v/>
      </c>
      <c r="U2362" s="152" t="str">
        <f t="shared" si="1084"/>
        <v/>
      </c>
      <c r="V2362" s="152" t="str">
        <f t="shared" si="1085"/>
        <v/>
      </c>
      <c r="W2362" s="153" t="str">
        <f t="shared" si="1086"/>
        <v/>
      </c>
      <c r="X2362" s="153" t="str">
        <f t="shared" si="1087"/>
        <v/>
      </c>
      <c r="Y2362" s="153" t="str">
        <f t="shared" si="1088"/>
        <v/>
      </c>
      <c r="Z2362" s="153" t="str">
        <f t="shared" si="1089"/>
        <v/>
      </c>
      <c r="AA2362" s="152" t="str">
        <f t="shared" si="1090"/>
        <v/>
      </c>
      <c r="AB2362" s="152" t="str">
        <f t="shared" si="1091"/>
        <v/>
      </c>
      <c r="AC2362" s="154" t="str">
        <f t="shared" si="1102"/>
        <v/>
      </c>
      <c r="AD2362" s="154" t="str">
        <f t="shared" si="1103"/>
        <v/>
      </c>
      <c r="AE2362" s="3" t="str">
        <f t="shared" si="1104"/>
        <v/>
      </c>
      <c r="AF2362" s="3" t="str">
        <f t="shared" si="1105"/>
        <v/>
      </c>
      <c r="AG2362" s="3" t="str">
        <f t="shared" si="1106"/>
        <v/>
      </c>
      <c r="AH2362" s="4" t="str">
        <f t="shared" si="1107"/>
        <v/>
      </c>
      <c r="AI2362" s="75" t="str">
        <f t="shared" si="1108"/>
        <v/>
      </c>
      <c r="AJ2362" s="75" t="str">
        <f t="shared" si="1109"/>
        <v/>
      </c>
    </row>
    <row r="2363" spans="1:36">
      <c r="A2363" s="41" t="str">
        <f t="shared" si="1092"/>
        <v/>
      </c>
      <c r="B2363" s="150" t="str">
        <f>IF(ISNUMBER(A2363),INDEX('MetaTrader Import'!$H$13:$J$5893,TRUNC(((A2363-$A$39+1)-1)/3)+1,MOD((A2363-$A$39+1)-1,3)+1),"")</f>
        <v/>
      </c>
      <c r="C2363" s="43" t="str">
        <f t="shared" si="1093"/>
        <v/>
      </c>
      <c r="D2363" s="43" t="str">
        <f t="shared" ca="1" si="1083"/>
        <v/>
      </c>
      <c r="E2363" s="43" t="str">
        <f t="shared" si="1094"/>
        <v/>
      </c>
      <c r="F2363" s="43" t="str">
        <f t="shared" si="1095"/>
        <v/>
      </c>
      <c r="G2363" s="43" t="str">
        <f>IF(A2363&lt;&gt;"",IF(A2363&lt;Data!$G$11*0.25,$C$13/$G$32,IF(A2363&gt;Data!$G$11*0.25,$C$13,$C$13*10)),"")</f>
        <v/>
      </c>
      <c r="H2363" s="43" t="str">
        <f>IF(A2363&lt;&gt;"",IF(Data!$G$9="constant",$C$13,IF(Data!$G$9="squeeze",G2363,F2363)),"")</f>
        <v/>
      </c>
      <c r="I2363" s="38" t="str">
        <f ca="1">IF(ISNUMBER(A2363),NORMINV(RAND(),0,IF(AND(Data!$G$9="squeeze",A2363&lt;Data!$G$11*0.25),$H$32,1)*$C$30*$C$13)*($C$14*$C$12),"")</f>
        <v/>
      </c>
      <c r="J2363" s="42" t="str">
        <f ca="1">IFERROR(IF(Data!$C$6="Real",B2363,I2363+J2362+($C$14*$C$12)*(NORMINV(RAND(),$C$15,CHOOSE($G$13,$C$13,F2363,G2363)))),"")</f>
        <v/>
      </c>
      <c r="K2363" s="88" t="str">
        <f>IF(ISNUMBER(A2363), IF($G$16="fixed",$G$17,MIN(H2363*Data!$C$7*$C$16*0.5,$C$17*Data!$C$7))*$C$12,"")</f>
        <v/>
      </c>
      <c r="L2363" s="42" t="str">
        <f t="shared" ca="1" si="1110"/>
        <v/>
      </c>
      <c r="M2363" s="44" t="str">
        <f t="shared" ca="1" si="1111"/>
        <v/>
      </c>
      <c r="N2363" s="44" t="str">
        <f t="shared" ca="1" si="1112"/>
        <v/>
      </c>
      <c r="O2363" s="108" t="str">
        <f t="shared" si="1096"/>
        <v/>
      </c>
      <c r="P2363" s="102" t="str">
        <f t="shared" si="1097"/>
        <v/>
      </c>
      <c r="Q2363" s="102" t="str">
        <f t="shared" si="1098"/>
        <v/>
      </c>
      <c r="R2363" s="120" t="str">
        <f t="shared" si="1099"/>
        <v/>
      </c>
      <c r="S2363" s="54" t="str">
        <f t="shared" si="1100"/>
        <v/>
      </c>
      <c r="T2363" s="5" t="str">
        <f t="shared" si="1101"/>
        <v/>
      </c>
      <c r="U2363" s="152" t="str">
        <f t="shared" si="1084"/>
        <v/>
      </c>
      <c r="V2363" s="152" t="str">
        <f t="shared" si="1085"/>
        <v/>
      </c>
      <c r="W2363" s="153" t="str">
        <f t="shared" si="1086"/>
        <v/>
      </c>
      <c r="X2363" s="153" t="str">
        <f t="shared" si="1087"/>
        <v/>
      </c>
      <c r="Y2363" s="153" t="str">
        <f t="shared" si="1088"/>
        <v/>
      </c>
      <c r="Z2363" s="153" t="str">
        <f t="shared" si="1089"/>
        <v/>
      </c>
      <c r="AA2363" s="152" t="str">
        <f t="shared" si="1090"/>
        <v/>
      </c>
      <c r="AB2363" s="152" t="str">
        <f t="shared" si="1091"/>
        <v/>
      </c>
      <c r="AC2363" s="154" t="str">
        <f t="shared" si="1102"/>
        <v/>
      </c>
      <c r="AD2363" s="154" t="str">
        <f t="shared" si="1103"/>
        <v/>
      </c>
      <c r="AE2363" s="3" t="str">
        <f t="shared" si="1104"/>
        <v/>
      </c>
      <c r="AF2363" s="3" t="str">
        <f t="shared" si="1105"/>
        <v/>
      </c>
      <c r="AG2363" s="3" t="str">
        <f t="shared" si="1106"/>
        <v/>
      </c>
      <c r="AH2363" s="4" t="str">
        <f t="shared" si="1107"/>
        <v/>
      </c>
      <c r="AI2363" s="75" t="str">
        <f t="shared" si="1108"/>
        <v/>
      </c>
      <c r="AJ2363" s="75" t="str">
        <f t="shared" si="1109"/>
        <v/>
      </c>
    </row>
    <row r="2364" spans="1:36">
      <c r="A2364" s="41" t="str">
        <f t="shared" si="1092"/>
        <v/>
      </c>
      <c r="B2364" s="150" t="str">
        <f>IF(ISNUMBER(A2364),INDEX('MetaTrader Import'!$H$13:$J$5893,TRUNC(((A2364-$A$39+1)-1)/3)+1,MOD((A2364-$A$39+1)-1,3)+1),"")</f>
        <v/>
      </c>
      <c r="C2364" s="43" t="str">
        <f t="shared" si="1093"/>
        <v/>
      </c>
      <c r="D2364" s="43" t="str">
        <f t="shared" ca="1" si="1083"/>
        <v/>
      </c>
      <c r="E2364" s="43" t="str">
        <f t="shared" si="1094"/>
        <v/>
      </c>
      <c r="F2364" s="43" t="str">
        <f t="shared" si="1095"/>
        <v/>
      </c>
      <c r="G2364" s="43" t="str">
        <f>IF(A2364&lt;&gt;"",IF(A2364&lt;Data!$G$11*0.25,$C$13/$G$32,IF(A2364&gt;Data!$G$11*0.25,$C$13,$C$13*10)),"")</f>
        <v/>
      </c>
      <c r="H2364" s="43" t="str">
        <f>IF(A2364&lt;&gt;"",IF(Data!$G$9="constant",$C$13,IF(Data!$G$9="squeeze",G2364,F2364)),"")</f>
        <v/>
      </c>
      <c r="I2364" s="38" t="str">
        <f ca="1">IF(ISNUMBER(A2364),NORMINV(RAND(),0,IF(AND(Data!$G$9="squeeze",A2364&lt;Data!$G$11*0.25),$H$32,1)*$C$30*$C$13)*($C$14*$C$12),"")</f>
        <v/>
      </c>
      <c r="J2364" s="42" t="str">
        <f ca="1">IFERROR(IF(Data!$C$6="Real",B2364,I2364+J2363+($C$14*$C$12)*(NORMINV(RAND(),$C$15,CHOOSE($G$13,$C$13,F2364,G2364)))),"")</f>
        <v/>
      </c>
      <c r="K2364" s="88" t="str">
        <f>IF(ISNUMBER(A2364), IF($G$16="fixed",$G$17,MIN(H2364*Data!$C$7*$C$16*0.5,$C$17*Data!$C$7))*$C$12,"")</f>
        <v/>
      </c>
      <c r="L2364" s="42" t="str">
        <f t="shared" ca="1" si="1110"/>
        <v/>
      </c>
      <c r="M2364" s="44" t="str">
        <f t="shared" ca="1" si="1111"/>
        <v/>
      </c>
      <c r="N2364" s="44" t="str">
        <f t="shared" ca="1" si="1112"/>
        <v/>
      </c>
      <c r="O2364" s="108" t="str">
        <f t="shared" si="1096"/>
        <v/>
      </c>
      <c r="P2364" s="102" t="str">
        <f t="shared" si="1097"/>
        <v/>
      </c>
      <c r="Q2364" s="102" t="str">
        <f t="shared" si="1098"/>
        <v/>
      </c>
      <c r="R2364" s="120" t="str">
        <f t="shared" si="1099"/>
        <v/>
      </c>
      <c r="S2364" s="54" t="str">
        <f t="shared" si="1100"/>
        <v/>
      </c>
      <c r="T2364" s="5" t="str">
        <f t="shared" si="1101"/>
        <v/>
      </c>
      <c r="U2364" s="152" t="str">
        <f t="shared" si="1084"/>
        <v/>
      </c>
      <c r="V2364" s="152" t="str">
        <f t="shared" si="1085"/>
        <v/>
      </c>
      <c r="W2364" s="153" t="str">
        <f t="shared" si="1086"/>
        <v/>
      </c>
      <c r="X2364" s="153" t="str">
        <f t="shared" si="1087"/>
        <v/>
      </c>
      <c r="Y2364" s="153" t="str">
        <f t="shared" si="1088"/>
        <v/>
      </c>
      <c r="Z2364" s="153" t="str">
        <f t="shared" si="1089"/>
        <v/>
      </c>
      <c r="AA2364" s="152" t="str">
        <f t="shared" si="1090"/>
        <v/>
      </c>
      <c r="AB2364" s="152" t="str">
        <f t="shared" si="1091"/>
        <v/>
      </c>
      <c r="AC2364" s="154" t="str">
        <f t="shared" si="1102"/>
        <v/>
      </c>
      <c r="AD2364" s="154" t="str">
        <f t="shared" si="1103"/>
        <v/>
      </c>
      <c r="AE2364" s="3" t="str">
        <f t="shared" si="1104"/>
        <v/>
      </c>
      <c r="AF2364" s="3" t="str">
        <f t="shared" si="1105"/>
        <v/>
      </c>
      <c r="AG2364" s="3" t="str">
        <f t="shared" si="1106"/>
        <v/>
      </c>
      <c r="AH2364" s="4" t="str">
        <f t="shared" si="1107"/>
        <v/>
      </c>
      <c r="AI2364" s="75" t="str">
        <f t="shared" si="1108"/>
        <v/>
      </c>
      <c r="AJ2364" s="75" t="str">
        <f t="shared" si="1109"/>
        <v/>
      </c>
    </row>
    <row r="2365" spans="1:36">
      <c r="A2365" s="41" t="str">
        <f t="shared" si="1092"/>
        <v/>
      </c>
      <c r="B2365" s="150" t="str">
        <f>IF(ISNUMBER(A2365),INDEX('MetaTrader Import'!$H$13:$J$5893,TRUNC(((A2365-$A$39+1)-1)/3)+1,MOD((A2365-$A$39+1)-1,3)+1),"")</f>
        <v/>
      </c>
      <c r="C2365" s="43" t="str">
        <f t="shared" si="1093"/>
        <v/>
      </c>
      <c r="D2365" s="43" t="str">
        <f t="shared" ca="1" si="1083"/>
        <v/>
      </c>
      <c r="E2365" s="43" t="str">
        <f t="shared" si="1094"/>
        <v/>
      </c>
      <c r="F2365" s="43" t="str">
        <f t="shared" si="1095"/>
        <v/>
      </c>
      <c r="G2365" s="43" t="str">
        <f>IF(A2365&lt;&gt;"",IF(A2365&lt;Data!$G$11*0.25,$C$13/$G$32,IF(A2365&gt;Data!$G$11*0.25,$C$13,$C$13*10)),"")</f>
        <v/>
      </c>
      <c r="H2365" s="43" t="str">
        <f>IF(A2365&lt;&gt;"",IF(Data!$G$9="constant",$C$13,IF(Data!$G$9="squeeze",G2365,F2365)),"")</f>
        <v/>
      </c>
      <c r="I2365" s="38" t="str">
        <f ca="1">IF(ISNUMBER(A2365),NORMINV(RAND(),0,IF(AND(Data!$G$9="squeeze",A2365&lt;Data!$G$11*0.25),$H$32,1)*$C$30*$C$13)*($C$14*$C$12),"")</f>
        <v/>
      </c>
      <c r="J2365" s="42" t="str">
        <f ca="1">IFERROR(IF(Data!$C$6="Real",B2365,I2365+J2364+($C$14*$C$12)*(NORMINV(RAND(),$C$15,CHOOSE($G$13,$C$13,F2365,G2365)))),"")</f>
        <v/>
      </c>
      <c r="K2365" s="88" t="str">
        <f>IF(ISNUMBER(A2365), IF($G$16="fixed",$G$17,MIN(H2365*Data!$C$7*$C$16*0.5,$C$17*Data!$C$7))*$C$12,"")</f>
        <v/>
      </c>
      <c r="L2365" s="42" t="str">
        <f t="shared" ca="1" si="1110"/>
        <v/>
      </c>
      <c r="M2365" s="44" t="str">
        <f t="shared" ca="1" si="1111"/>
        <v/>
      </c>
      <c r="N2365" s="44" t="str">
        <f t="shared" ca="1" si="1112"/>
        <v/>
      </c>
      <c r="O2365" s="108" t="str">
        <f t="shared" si="1096"/>
        <v/>
      </c>
      <c r="P2365" s="102" t="str">
        <f t="shared" si="1097"/>
        <v/>
      </c>
      <c r="Q2365" s="102" t="str">
        <f t="shared" si="1098"/>
        <v/>
      </c>
      <c r="R2365" s="120" t="str">
        <f t="shared" si="1099"/>
        <v/>
      </c>
      <c r="S2365" s="54" t="str">
        <f t="shared" si="1100"/>
        <v/>
      </c>
      <c r="T2365" s="5" t="str">
        <f t="shared" si="1101"/>
        <v/>
      </c>
      <c r="U2365" s="152" t="str">
        <f t="shared" si="1084"/>
        <v/>
      </c>
      <c r="V2365" s="152" t="str">
        <f t="shared" si="1085"/>
        <v/>
      </c>
      <c r="W2365" s="153" t="str">
        <f t="shared" si="1086"/>
        <v/>
      </c>
      <c r="X2365" s="153" t="str">
        <f t="shared" si="1087"/>
        <v/>
      </c>
      <c r="Y2365" s="153" t="str">
        <f t="shared" si="1088"/>
        <v/>
      </c>
      <c r="Z2365" s="153" t="str">
        <f t="shared" si="1089"/>
        <v/>
      </c>
      <c r="AA2365" s="152" t="str">
        <f t="shared" si="1090"/>
        <v/>
      </c>
      <c r="AB2365" s="152" t="str">
        <f t="shared" si="1091"/>
        <v/>
      </c>
      <c r="AC2365" s="154" t="str">
        <f t="shared" si="1102"/>
        <v/>
      </c>
      <c r="AD2365" s="154" t="str">
        <f t="shared" si="1103"/>
        <v/>
      </c>
      <c r="AE2365" s="3" t="str">
        <f t="shared" si="1104"/>
        <v/>
      </c>
      <c r="AF2365" s="3" t="str">
        <f t="shared" si="1105"/>
        <v/>
      </c>
      <c r="AG2365" s="3" t="str">
        <f t="shared" si="1106"/>
        <v/>
      </c>
      <c r="AH2365" s="4" t="str">
        <f t="shared" si="1107"/>
        <v/>
      </c>
      <c r="AI2365" s="75" t="str">
        <f t="shared" si="1108"/>
        <v/>
      </c>
      <c r="AJ2365" s="75" t="str">
        <f t="shared" si="1109"/>
        <v/>
      </c>
    </row>
    <row r="2366" spans="1:36">
      <c r="A2366" s="41" t="str">
        <f t="shared" si="1092"/>
        <v/>
      </c>
      <c r="B2366" s="150" t="str">
        <f>IF(ISNUMBER(A2366),INDEX('MetaTrader Import'!$H$13:$J$5893,TRUNC(((A2366-$A$39+1)-1)/3)+1,MOD((A2366-$A$39+1)-1,3)+1),"")</f>
        <v/>
      </c>
      <c r="C2366" s="43" t="str">
        <f t="shared" si="1093"/>
        <v/>
      </c>
      <c r="D2366" s="43" t="str">
        <f t="shared" ca="1" si="1083"/>
        <v/>
      </c>
      <c r="E2366" s="43" t="str">
        <f t="shared" si="1094"/>
        <v/>
      </c>
      <c r="F2366" s="43" t="str">
        <f t="shared" si="1095"/>
        <v/>
      </c>
      <c r="G2366" s="43" t="str">
        <f>IF(A2366&lt;&gt;"",IF(A2366&lt;Data!$G$11*0.25,$C$13/$G$32,IF(A2366&gt;Data!$G$11*0.25,$C$13,$C$13*10)),"")</f>
        <v/>
      </c>
      <c r="H2366" s="43" t="str">
        <f>IF(A2366&lt;&gt;"",IF(Data!$G$9="constant",$C$13,IF(Data!$G$9="squeeze",G2366,F2366)),"")</f>
        <v/>
      </c>
      <c r="I2366" s="38" t="str">
        <f ca="1">IF(ISNUMBER(A2366),NORMINV(RAND(),0,IF(AND(Data!$G$9="squeeze",A2366&lt;Data!$G$11*0.25),$H$32,1)*$C$30*$C$13)*($C$14*$C$12),"")</f>
        <v/>
      </c>
      <c r="J2366" s="42" t="str">
        <f ca="1">IFERROR(IF(Data!$C$6="Real",B2366,I2366+J2365+($C$14*$C$12)*(NORMINV(RAND(),$C$15,CHOOSE($G$13,$C$13,F2366,G2366)))),"")</f>
        <v/>
      </c>
      <c r="K2366" s="88" t="str">
        <f>IF(ISNUMBER(A2366), IF($G$16="fixed",$G$17,MIN(H2366*Data!$C$7*$C$16*0.5,$C$17*Data!$C$7))*$C$12,"")</f>
        <v/>
      </c>
      <c r="L2366" s="42" t="str">
        <f t="shared" ca="1" si="1110"/>
        <v/>
      </c>
      <c r="M2366" s="44" t="str">
        <f t="shared" ca="1" si="1111"/>
        <v/>
      </c>
      <c r="N2366" s="44" t="str">
        <f t="shared" ca="1" si="1112"/>
        <v/>
      </c>
      <c r="O2366" s="108" t="str">
        <f t="shared" si="1096"/>
        <v/>
      </c>
      <c r="P2366" s="102" t="str">
        <f t="shared" si="1097"/>
        <v/>
      </c>
      <c r="Q2366" s="102" t="str">
        <f t="shared" si="1098"/>
        <v/>
      </c>
      <c r="R2366" s="120" t="str">
        <f t="shared" si="1099"/>
        <v/>
      </c>
      <c r="S2366" s="54" t="str">
        <f t="shared" si="1100"/>
        <v/>
      </c>
      <c r="T2366" s="5" t="str">
        <f t="shared" si="1101"/>
        <v/>
      </c>
      <c r="U2366" s="152" t="str">
        <f t="shared" si="1084"/>
        <v/>
      </c>
      <c r="V2366" s="152" t="str">
        <f t="shared" si="1085"/>
        <v/>
      </c>
      <c r="W2366" s="153" t="str">
        <f t="shared" si="1086"/>
        <v/>
      </c>
      <c r="X2366" s="153" t="str">
        <f t="shared" si="1087"/>
        <v/>
      </c>
      <c r="Y2366" s="153" t="str">
        <f t="shared" si="1088"/>
        <v/>
      </c>
      <c r="Z2366" s="153" t="str">
        <f t="shared" si="1089"/>
        <v/>
      </c>
      <c r="AA2366" s="152" t="str">
        <f t="shared" si="1090"/>
        <v/>
      </c>
      <c r="AB2366" s="152" t="str">
        <f t="shared" si="1091"/>
        <v/>
      </c>
      <c r="AC2366" s="154" t="str">
        <f t="shared" si="1102"/>
        <v/>
      </c>
      <c r="AD2366" s="154" t="str">
        <f t="shared" si="1103"/>
        <v/>
      </c>
      <c r="AE2366" s="3" t="str">
        <f t="shared" si="1104"/>
        <v/>
      </c>
      <c r="AF2366" s="3" t="str">
        <f t="shared" si="1105"/>
        <v/>
      </c>
      <c r="AG2366" s="3" t="str">
        <f t="shared" si="1106"/>
        <v/>
      </c>
      <c r="AH2366" s="4" t="str">
        <f t="shared" si="1107"/>
        <v/>
      </c>
      <c r="AI2366" s="75" t="str">
        <f t="shared" si="1108"/>
        <v/>
      </c>
      <c r="AJ2366" s="75" t="str">
        <f t="shared" si="1109"/>
        <v/>
      </c>
    </row>
    <row r="2367" spans="1:36">
      <c r="A2367" s="41" t="str">
        <f t="shared" si="1092"/>
        <v/>
      </c>
      <c r="B2367" s="150" t="str">
        <f>IF(ISNUMBER(A2367),INDEX('MetaTrader Import'!$H$13:$J$5893,TRUNC(((A2367-$A$39+1)-1)/3)+1,MOD((A2367-$A$39+1)-1,3)+1),"")</f>
        <v/>
      </c>
      <c r="C2367" s="43" t="str">
        <f t="shared" si="1093"/>
        <v/>
      </c>
      <c r="D2367" s="43" t="str">
        <f t="shared" ca="1" si="1083"/>
        <v/>
      </c>
      <c r="E2367" s="43" t="str">
        <f t="shared" si="1094"/>
        <v/>
      </c>
      <c r="F2367" s="43" t="str">
        <f t="shared" si="1095"/>
        <v/>
      </c>
      <c r="G2367" s="43" t="str">
        <f>IF(A2367&lt;&gt;"",IF(A2367&lt;Data!$G$11*0.25,$C$13/$G$32,IF(A2367&gt;Data!$G$11*0.25,$C$13,$C$13*10)),"")</f>
        <v/>
      </c>
      <c r="H2367" s="43" t="str">
        <f>IF(A2367&lt;&gt;"",IF(Data!$G$9="constant",$C$13,IF(Data!$G$9="squeeze",G2367,F2367)),"")</f>
        <v/>
      </c>
      <c r="I2367" s="38" t="str">
        <f ca="1">IF(ISNUMBER(A2367),NORMINV(RAND(),0,IF(AND(Data!$G$9="squeeze",A2367&lt;Data!$G$11*0.25),$H$32,1)*$C$30*$C$13)*($C$14*$C$12),"")</f>
        <v/>
      </c>
      <c r="J2367" s="42" t="str">
        <f ca="1">IFERROR(IF(Data!$C$6="Real",B2367,I2367+J2366+($C$14*$C$12)*(NORMINV(RAND(),$C$15,CHOOSE($G$13,$C$13,F2367,G2367)))),"")</f>
        <v/>
      </c>
      <c r="K2367" s="88" t="str">
        <f>IF(ISNUMBER(A2367), IF($G$16="fixed",$G$17,MIN(H2367*Data!$C$7*$C$16*0.5,$C$17*Data!$C$7))*$C$12,"")</f>
        <v/>
      </c>
      <c r="L2367" s="42" t="str">
        <f t="shared" ca="1" si="1110"/>
        <v/>
      </c>
      <c r="M2367" s="44" t="str">
        <f t="shared" ca="1" si="1111"/>
        <v/>
      </c>
      <c r="N2367" s="44" t="str">
        <f t="shared" ca="1" si="1112"/>
        <v/>
      </c>
      <c r="O2367" s="108" t="str">
        <f t="shared" si="1096"/>
        <v/>
      </c>
      <c r="P2367" s="102" t="str">
        <f t="shared" si="1097"/>
        <v/>
      </c>
      <c r="Q2367" s="102" t="str">
        <f t="shared" si="1098"/>
        <v/>
      </c>
      <c r="R2367" s="120" t="str">
        <f t="shared" si="1099"/>
        <v/>
      </c>
      <c r="S2367" s="54" t="str">
        <f t="shared" si="1100"/>
        <v/>
      </c>
      <c r="T2367" s="5" t="str">
        <f t="shared" si="1101"/>
        <v/>
      </c>
      <c r="U2367" s="152" t="str">
        <f t="shared" si="1084"/>
        <v/>
      </c>
      <c r="V2367" s="152" t="str">
        <f t="shared" si="1085"/>
        <v/>
      </c>
      <c r="W2367" s="153" t="str">
        <f t="shared" si="1086"/>
        <v/>
      </c>
      <c r="X2367" s="153" t="str">
        <f t="shared" si="1087"/>
        <v/>
      </c>
      <c r="Y2367" s="153" t="str">
        <f t="shared" si="1088"/>
        <v/>
      </c>
      <c r="Z2367" s="153" t="str">
        <f t="shared" si="1089"/>
        <v/>
      </c>
      <c r="AA2367" s="152" t="str">
        <f t="shared" si="1090"/>
        <v/>
      </c>
      <c r="AB2367" s="152" t="str">
        <f t="shared" si="1091"/>
        <v/>
      </c>
      <c r="AC2367" s="154" t="str">
        <f t="shared" si="1102"/>
        <v/>
      </c>
      <c r="AD2367" s="154" t="str">
        <f t="shared" si="1103"/>
        <v/>
      </c>
      <c r="AE2367" s="3" t="str">
        <f t="shared" si="1104"/>
        <v/>
      </c>
      <c r="AF2367" s="3" t="str">
        <f t="shared" si="1105"/>
        <v/>
      </c>
      <c r="AG2367" s="3" t="str">
        <f t="shared" si="1106"/>
        <v/>
      </c>
      <c r="AH2367" s="4" t="str">
        <f t="shared" si="1107"/>
        <v/>
      </c>
      <c r="AI2367" s="75" t="str">
        <f t="shared" si="1108"/>
        <v/>
      </c>
      <c r="AJ2367" s="75" t="str">
        <f t="shared" si="1109"/>
        <v/>
      </c>
    </row>
    <row r="2368" spans="1:36">
      <c r="A2368" s="41" t="str">
        <f t="shared" si="1092"/>
        <v/>
      </c>
      <c r="B2368" s="150" t="str">
        <f>IF(ISNUMBER(A2368),INDEX('MetaTrader Import'!$H$13:$J$5893,TRUNC(((A2368-$A$39+1)-1)/3)+1,MOD((A2368-$A$39+1)-1,3)+1),"")</f>
        <v/>
      </c>
      <c r="C2368" s="43" t="str">
        <f t="shared" si="1093"/>
        <v/>
      </c>
      <c r="D2368" s="43" t="str">
        <f t="shared" ca="1" si="1083"/>
        <v/>
      </c>
      <c r="E2368" s="43" t="str">
        <f t="shared" si="1094"/>
        <v/>
      </c>
      <c r="F2368" s="43" t="str">
        <f t="shared" si="1095"/>
        <v/>
      </c>
      <c r="G2368" s="43" t="str">
        <f>IF(A2368&lt;&gt;"",IF(A2368&lt;Data!$G$11*0.25,$C$13/$G$32,IF(A2368&gt;Data!$G$11*0.25,$C$13,$C$13*10)),"")</f>
        <v/>
      </c>
      <c r="H2368" s="43" t="str">
        <f>IF(A2368&lt;&gt;"",IF(Data!$G$9="constant",$C$13,IF(Data!$G$9="squeeze",G2368,F2368)),"")</f>
        <v/>
      </c>
      <c r="I2368" s="38" t="str">
        <f ca="1">IF(ISNUMBER(A2368),NORMINV(RAND(),0,IF(AND(Data!$G$9="squeeze",A2368&lt;Data!$G$11*0.25),$H$32,1)*$C$30*$C$13)*($C$14*$C$12),"")</f>
        <v/>
      </c>
      <c r="J2368" s="42" t="str">
        <f ca="1">IFERROR(IF(Data!$C$6="Real",B2368,I2368+J2367+($C$14*$C$12)*(NORMINV(RAND(),$C$15,CHOOSE($G$13,$C$13,F2368,G2368)))),"")</f>
        <v/>
      </c>
      <c r="K2368" s="88" t="str">
        <f>IF(ISNUMBER(A2368), IF($G$16="fixed",$G$17,MIN(H2368*Data!$C$7*$C$16*0.5,$C$17*Data!$C$7))*$C$12,"")</f>
        <v/>
      </c>
      <c r="L2368" s="42" t="str">
        <f t="shared" ca="1" si="1110"/>
        <v/>
      </c>
      <c r="M2368" s="44" t="str">
        <f t="shared" ca="1" si="1111"/>
        <v/>
      </c>
      <c r="N2368" s="44" t="str">
        <f t="shared" ca="1" si="1112"/>
        <v/>
      </c>
      <c r="O2368" s="108" t="str">
        <f t="shared" si="1096"/>
        <v/>
      </c>
      <c r="P2368" s="102" t="str">
        <f t="shared" si="1097"/>
        <v/>
      </c>
      <c r="Q2368" s="102" t="str">
        <f t="shared" si="1098"/>
        <v/>
      </c>
      <c r="R2368" s="120" t="str">
        <f t="shared" si="1099"/>
        <v/>
      </c>
      <c r="S2368" s="54" t="str">
        <f t="shared" si="1100"/>
        <v/>
      </c>
      <c r="T2368" s="5" t="str">
        <f t="shared" si="1101"/>
        <v/>
      </c>
      <c r="U2368" s="152" t="str">
        <f t="shared" si="1084"/>
        <v/>
      </c>
      <c r="V2368" s="152" t="str">
        <f t="shared" si="1085"/>
        <v/>
      </c>
      <c r="W2368" s="153" t="str">
        <f t="shared" si="1086"/>
        <v/>
      </c>
      <c r="X2368" s="153" t="str">
        <f t="shared" si="1087"/>
        <v/>
      </c>
      <c r="Y2368" s="153" t="str">
        <f t="shared" si="1088"/>
        <v/>
      </c>
      <c r="Z2368" s="153" t="str">
        <f t="shared" si="1089"/>
        <v/>
      </c>
      <c r="AA2368" s="152" t="str">
        <f t="shared" si="1090"/>
        <v/>
      </c>
      <c r="AB2368" s="152" t="str">
        <f t="shared" si="1091"/>
        <v/>
      </c>
      <c r="AC2368" s="154" t="str">
        <f t="shared" si="1102"/>
        <v/>
      </c>
      <c r="AD2368" s="154" t="str">
        <f t="shared" si="1103"/>
        <v/>
      </c>
      <c r="AE2368" s="3" t="str">
        <f t="shared" si="1104"/>
        <v/>
      </c>
      <c r="AF2368" s="3" t="str">
        <f t="shared" si="1105"/>
        <v/>
      </c>
      <c r="AG2368" s="3" t="str">
        <f t="shared" si="1106"/>
        <v/>
      </c>
      <c r="AH2368" s="4" t="str">
        <f t="shared" si="1107"/>
        <v/>
      </c>
      <c r="AI2368" s="75" t="str">
        <f t="shared" si="1108"/>
        <v/>
      </c>
      <c r="AJ2368" s="75" t="str">
        <f t="shared" si="1109"/>
        <v/>
      </c>
    </row>
    <row r="2369" spans="1:36">
      <c r="A2369" s="41" t="str">
        <f t="shared" si="1092"/>
        <v/>
      </c>
      <c r="B2369" s="150" t="str">
        <f>IF(ISNUMBER(A2369),INDEX('MetaTrader Import'!$H$13:$J$5893,TRUNC(((A2369-$A$39+1)-1)/3)+1,MOD((A2369-$A$39+1)-1,3)+1),"")</f>
        <v/>
      </c>
      <c r="C2369" s="43" t="str">
        <f t="shared" si="1093"/>
        <v/>
      </c>
      <c r="D2369" s="43" t="str">
        <f t="shared" ca="1" si="1083"/>
        <v/>
      </c>
      <c r="E2369" s="43" t="str">
        <f t="shared" si="1094"/>
        <v/>
      </c>
      <c r="F2369" s="43" t="str">
        <f t="shared" si="1095"/>
        <v/>
      </c>
      <c r="G2369" s="43" t="str">
        <f>IF(A2369&lt;&gt;"",IF(A2369&lt;Data!$G$11*0.25,$C$13/$G$32,IF(A2369&gt;Data!$G$11*0.25,$C$13,$C$13*10)),"")</f>
        <v/>
      </c>
      <c r="H2369" s="43" t="str">
        <f>IF(A2369&lt;&gt;"",IF(Data!$G$9="constant",$C$13,IF(Data!$G$9="squeeze",G2369,F2369)),"")</f>
        <v/>
      </c>
      <c r="I2369" s="38" t="str">
        <f ca="1">IF(ISNUMBER(A2369),NORMINV(RAND(),0,IF(AND(Data!$G$9="squeeze",A2369&lt;Data!$G$11*0.25),$H$32,1)*$C$30*$C$13)*($C$14*$C$12),"")</f>
        <v/>
      </c>
      <c r="J2369" s="42" t="str">
        <f ca="1">IFERROR(IF(Data!$C$6="Real",B2369,I2369+J2368+($C$14*$C$12)*(NORMINV(RAND(),$C$15,CHOOSE($G$13,$C$13,F2369,G2369)))),"")</f>
        <v/>
      </c>
      <c r="K2369" s="88" t="str">
        <f>IF(ISNUMBER(A2369), IF($G$16="fixed",$G$17,MIN(H2369*Data!$C$7*$C$16*0.5,$C$17*Data!$C$7))*$C$12,"")</f>
        <v/>
      </c>
      <c r="L2369" s="42" t="str">
        <f t="shared" ca="1" si="1110"/>
        <v/>
      </c>
      <c r="M2369" s="44" t="str">
        <f t="shared" ca="1" si="1111"/>
        <v/>
      </c>
      <c r="N2369" s="44" t="str">
        <f t="shared" ca="1" si="1112"/>
        <v/>
      </c>
      <c r="O2369" s="108" t="str">
        <f t="shared" si="1096"/>
        <v/>
      </c>
      <c r="P2369" s="102" t="str">
        <f t="shared" si="1097"/>
        <v/>
      </c>
      <c r="Q2369" s="102" t="str">
        <f t="shared" si="1098"/>
        <v/>
      </c>
      <c r="R2369" s="120" t="str">
        <f t="shared" si="1099"/>
        <v/>
      </c>
      <c r="S2369" s="54" t="str">
        <f t="shared" si="1100"/>
        <v/>
      </c>
      <c r="T2369" s="5" t="str">
        <f t="shared" si="1101"/>
        <v/>
      </c>
      <c r="U2369" s="152" t="str">
        <f t="shared" si="1084"/>
        <v/>
      </c>
      <c r="V2369" s="152" t="str">
        <f t="shared" si="1085"/>
        <v/>
      </c>
      <c r="W2369" s="153" t="str">
        <f t="shared" si="1086"/>
        <v/>
      </c>
      <c r="X2369" s="153" t="str">
        <f t="shared" si="1087"/>
        <v/>
      </c>
      <c r="Y2369" s="153" t="str">
        <f t="shared" si="1088"/>
        <v/>
      </c>
      <c r="Z2369" s="153" t="str">
        <f t="shared" si="1089"/>
        <v/>
      </c>
      <c r="AA2369" s="152" t="str">
        <f t="shared" si="1090"/>
        <v/>
      </c>
      <c r="AB2369" s="152" t="str">
        <f t="shared" si="1091"/>
        <v/>
      </c>
      <c r="AC2369" s="154" t="str">
        <f t="shared" si="1102"/>
        <v/>
      </c>
      <c r="AD2369" s="154" t="str">
        <f t="shared" si="1103"/>
        <v/>
      </c>
      <c r="AE2369" s="3" t="str">
        <f t="shared" si="1104"/>
        <v/>
      </c>
      <c r="AF2369" s="3" t="str">
        <f t="shared" si="1105"/>
        <v/>
      </c>
      <c r="AG2369" s="3" t="str">
        <f t="shared" si="1106"/>
        <v/>
      </c>
      <c r="AH2369" s="4" t="str">
        <f t="shared" si="1107"/>
        <v/>
      </c>
      <c r="AI2369" s="75" t="str">
        <f t="shared" si="1108"/>
        <v/>
      </c>
      <c r="AJ2369" s="75" t="str">
        <f t="shared" si="1109"/>
        <v/>
      </c>
    </row>
    <row r="2370" spans="1:36">
      <c r="A2370" s="41" t="str">
        <f t="shared" si="1092"/>
        <v/>
      </c>
      <c r="B2370" s="150" t="str">
        <f>IF(ISNUMBER(A2370),INDEX('MetaTrader Import'!$H$13:$J$5893,TRUNC(((A2370-$A$39+1)-1)/3)+1,MOD((A2370-$A$39+1)-1,3)+1),"")</f>
        <v/>
      </c>
      <c r="C2370" s="43" t="str">
        <f t="shared" si="1093"/>
        <v/>
      </c>
      <c r="D2370" s="43" t="str">
        <f t="shared" ca="1" si="1083"/>
        <v/>
      </c>
      <c r="E2370" s="43" t="str">
        <f t="shared" si="1094"/>
        <v/>
      </c>
      <c r="F2370" s="43" t="str">
        <f t="shared" si="1095"/>
        <v/>
      </c>
      <c r="G2370" s="43" t="str">
        <f>IF(A2370&lt;&gt;"",IF(A2370&lt;Data!$G$11*0.25,$C$13/$G$32,IF(A2370&gt;Data!$G$11*0.25,$C$13,$C$13*10)),"")</f>
        <v/>
      </c>
      <c r="H2370" s="43" t="str">
        <f>IF(A2370&lt;&gt;"",IF(Data!$G$9="constant",$C$13,IF(Data!$G$9="squeeze",G2370,F2370)),"")</f>
        <v/>
      </c>
      <c r="I2370" s="38" t="str">
        <f ca="1">IF(ISNUMBER(A2370),NORMINV(RAND(),0,IF(AND(Data!$G$9="squeeze",A2370&lt;Data!$G$11*0.25),$H$32,1)*$C$30*$C$13)*($C$14*$C$12),"")</f>
        <v/>
      </c>
      <c r="J2370" s="42" t="str">
        <f ca="1">IFERROR(IF(Data!$C$6="Real",B2370,I2370+J2369+($C$14*$C$12)*(NORMINV(RAND(),$C$15,CHOOSE($G$13,$C$13,F2370,G2370)))),"")</f>
        <v/>
      </c>
      <c r="K2370" s="88" t="str">
        <f>IF(ISNUMBER(A2370), IF($G$16="fixed",$G$17,MIN(H2370*Data!$C$7*$C$16*0.5,$C$17*Data!$C$7))*$C$12,"")</f>
        <v/>
      </c>
      <c r="L2370" s="42" t="str">
        <f t="shared" ca="1" si="1110"/>
        <v/>
      </c>
      <c r="M2370" s="44" t="str">
        <f t="shared" ca="1" si="1111"/>
        <v/>
      </c>
      <c r="N2370" s="44" t="str">
        <f t="shared" ca="1" si="1112"/>
        <v/>
      </c>
      <c r="O2370" s="108" t="str">
        <f t="shared" si="1096"/>
        <v/>
      </c>
      <c r="P2370" s="102" t="str">
        <f t="shared" si="1097"/>
        <v/>
      </c>
      <c r="Q2370" s="102" t="str">
        <f t="shared" si="1098"/>
        <v/>
      </c>
      <c r="R2370" s="120" t="str">
        <f t="shared" si="1099"/>
        <v/>
      </c>
      <c r="S2370" s="54" t="str">
        <f t="shared" si="1100"/>
        <v/>
      </c>
      <c r="T2370" s="5" t="str">
        <f t="shared" si="1101"/>
        <v/>
      </c>
      <c r="U2370" s="152" t="str">
        <f t="shared" si="1084"/>
        <v/>
      </c>
      <c r="V2370" s="152" t="str">
        <f t="shared" si="1085"/>
        <v/>
      </c>
      <c r="W2370" s="153" t="str">
        <f t="shared" si="1086"/>
        <v/>
      </c>
      <c r="X2370" s="153" t="str">
        <f t="shared" si="1087"/>
        <v/>
      </c>
      <c r="Y2370" s="153" t="str">
        <f t="shared" si="1088"/>
        <v/>
      </c>
      <c r="Z2370" s="153" t="str">
        <f t="shared" si="1089"/>
        <v/>
      </c>
      <c r="AA2370" s="152" t="str">
        <f t="shared" si="1090"/>
        <v/>
      </c>
      <c r="AB2370" s="152" t="str">
        <f t="shared" si="1091"/>
        <v/>
      </c>
      <c r="AC2370" s="154" t="str">
        <f t="shared" si="1102"/>
        <v/>
      </c>
      <c r="AD2370" s="154" t="str">
        <f t="shared" si="1103"/>
        <v/>
      </c>
      <c r="AE2370" s="3" t="str">
        <f t="shared" si="1104"/>
        <v/>
      </c>
      <c r="AF2370" s="3" t="str">
        <f t="shared" si="1105"/>
        <v/>
      </c>
      <c r="AG2370" s="3" t="str">
        <f t="shared" si="1106"/>
        <v/>
      </c>
      <c r="AH2370" s="4" t="str">
        <f t="shared" si="1107"/>
        <v/>
      </c>
      <c r="AI2370" s="75" t="str">
        <f t="shared" si="1108"/>
        <v/>
      </c>
      <c r="AJ2370" s="75" t="str">
        <f t="shared" si="1109"/>
        <v/>
      </c>
    </row>
    <row r="2371" spans="1:36">
      <c r="A2371" s="41" t="str">
        <f t="shared" si="1092"/>
        <v/>
      </c>
      <c r="B2371" s="150" t="str">
        <f>IF(ISNUMBER(A2371),INDEX('MetaTrader Import'!$H$13:$J$5893,TRUNC(((A2371-$A$39+1)-1)/3)+1,MOD((A2371-$A$39+1)-1,3)+1),"")</f>
        <v/>
      </c>
      <c r="C2371" s="43" t="str">
        <f t="shared" si="1093"/>
        <v/>
      </c>
      <c r="D2371" s="43" t="str">
        <f t="shared" ref="D2371:D2434" ca="1" si="1113">IF(A2371&lt;&gt;"",NORMINV(RAND(),($C$23-C2371)*$C$28,$C$27)+NORMINV(RAND(),IF(RAND()&gt;$C$26,$C$25,0),$C$27),"")</f>
        <v/>
      </c>
      <c r="E2371" s="43" t="str">
        <f t="shared" si="1094"/>
        <v/>
      </c>
      <c r="F2371" s="43" t="str">
        <f t="shared" si="1095"/>
        <v/>
      </c>
      <c r="G2371" s="43" t="str">
        <f>IF(A2371&lt;&gt;"",IF(A2371&lt;Data!$G$11*0.25,$C$13/$G$32,IF(A2371&gt;Data!$G$11*0.25,$C$13,$C$13*10)),"")</f>
        <v/>
      </c>
      <c r="H2371" s="43" t="str">
        <f>IF(A2371&lt;&gt;"",IF(Data!$G$9="constant",$C$13,IF(Data!$G$9="squeeze",G2371,F2371)),"")</f>
        <v/>
      </c>
      <c r="I2371" s="38" t="str">
        <f ca="1">IF(ISNUMBER(A2371),NORMINV(RAND(),0,IF(AND(Data!$G$9="squeeze",A2371&lt;Data!$G$11*0.25),$H$32,1)*$C$30*$C$13)*($C$14*$C$12),"")</f>
        <v/>
      </c>
      <c r="J2371" s="42" t="str">
        <f ca="1">IFERROR(IF(Data!$C$6="Real",B2371,I2371+J2370+($C$14*$C$12)*(NORMINV(RAND(),$C$15,CHOOSE($G$13,$C$13,F2371,G2371)))),"")</f>
        <v/>
      </c>
      <c r="K2371" s="88" t="str">
        <f>IF(ISNUMBER(A2371), IF($G$16="fixed",$G$17,MIN(H2371*Data!$C$7*$C$16*0.5,$C$17*Data!$C$7))*$C$12,"")</f>
        <v/>
      </c>
      <c r="L2371" s="42" t="str">
        <f t="shared" ca="1" si="1110"/>
        <v/>
      </c>
      <c r="M2371" s="44" t="str">
        <f t="shared" ca="1" si="1111"/>
        <v/>
      </c>
      <c r="N2371" s="44" t="str">
        <f t="shared" ca="1" si="1112"/>
        <v/>
      </c>
      <c r="O2371" s="108" t="str">
        <f t="shared" si="1096"/>
        <v/>
      </c>
      <c r="P2371" s="102" t="str">
        <f t="shared" si="1097"/>
        <v/>
      </c>
      <c r="Q2371" s="102" t="str">
        <f t="shared" si="1098"/>
        <v/>
      </c>
      <c r="R2371" s="120" t="str">
        <f t="shared" si="1099"/>
        <v/>
      </c>
      <c r="S2371" s="54" t="str">
        <f t="shared" si="1100"/>
        <v/>
      </c>
      <c r="T2371" s="5" t="str">
        <f t="shared" si="1101"/>
        <v/>
      </c>
      <c r="U2371" s="152" t="str">
        <f t="shared" ref="U2371:U2434" si="1114">IF(NOT(ISNUMBER(T2371)),"",IF(S2371=1,T2371,IF(M2371&gt;U2370,M2371,IF(ISNUMBER(U2370),U2370,""))))</f>
        <v/>
      </c>
      <c r="V2371" s="152" t="str">
        <f t="shared" ref="V2371:V2434" si="1115">IF(NOT(ISNUMBER(T2371)),"",IF(S2371=1,T2371,IF(N2371&lt;V2370,N2371,IF(ISNUMBER(V2370),V2370,""))))</f>
        <v/>
      </c>
      <c r="W2371" s="153" t="str">
        <f t="shared" ref="W2371:W2434" si="1116">IF(NOT(ISNUMBER(T2371)),"",MIN($F$24,IF(TRUNC((U2371-T2371)/$E$24*$G$12)+0&gt;IF(ISNUMBER(W2370),W2370,0),TRUNC((U2371-T2371)/$E$24*$G$12)+0,IF(ISNUMBER(W2370),W2370,0))))</f>
        <v/>
      </c>
      <c r="X2371" s="153" t="str">
        <f t="shared" ref="X2371:X2434" si="1117">IF(NOT(ISNUMBER(T2371)),"",MIN($F$24,IF(-TRUNC((V2371-T2371)/$E$24*$G$12)+0&gt;IF(ISNUMBER(X2370),X2370,0),-TRUNC((V2371-T2371)/$E$24*$G$12)+0,IF(ISNUMBER(X2370),X2370,0))))</f>
        <v/>
      </c>
      <c r="Y2371" s="153" t="str">
        <f t="shared" ref="Y2371:Y2434" si="1118">IF(ISNUMBER(W2371),(IF(W2371=0,0,1))*IF(ABS($I$24)=2,POWER(2,W2371-1),W2371)*SIGN($I$24)*$K$24,"")</f>
        <v/>
      </c>
      <c r="Z2371" s="153" t="str">
        <f t="shared" ref="Z2371:Z2434" si="1119">IF(ISNUMBER(X2371),(IF(X2371=0,0,1))*IF(ABS($I$24)=2,POWER(2,X2371-1),X2371)*SIGN($I$24)*$K$24,"")</f>
        <v/>
      </c>
      <c r="AA2371" s="152" t="str">
        <f t="shared" ref="AA2371:AA2434" si="1120">IF(OR(NOT(ISNUMBER(T2371)),W2371&lt;1),"",IF(OR(NOT(ISNUMBER(W2370)),W2370=0),IF(SIGN(Y2371)=1,M2371,N2371),(Y2370*AA2370+(Y2371-Y2370)*IF(SIGN(Y2371)=1,M2371,N2371))/Y2371))</f>
        <v/>
      </c>
      <c r="AB2371" s="152" t="str">
        <f t="shared" ref="AB2371:AB2434" si="1121">IF(OR(NOT(ISNUMBER(T2371)),X2371&lt;1),"",IF(OR(NOT(ISNUMBER(X2370)),X2370=0),IF(SIGN(Z2371)=1,N2371,M2371),(Z2370*AB2370+(Z2371-Z2370)*IF(SIGN(Z2371)=1,N2371,M2371))/Z2371))</f>
        <v/>
      </c>
      <c r="AC2371" s="154" t="str">
        <f t="shared" si="1102"/>
        <v/>
      </c>
      <c r="AD2371" s="154" t="str">
        <f t="shared" si="1103"/>
        <v/>
      </c>
      <c r="AE2371" s="3" t="str">
        <f t="shared" si="1104"/>
        <v/>
      </c>
      <c r="AF2371" s="3" t="str">
        <f t="shared" si="1105"/>
        <v/>
      </c>
      <c r="AG2371" s="3" t="str">
        <f t="shared" si="1106"/>
        <v/>
      </c>
      <c r="AH2371" s="4" t="str">
        <f t="shared" si="1107"/>
        <v/>
      </c>
      <c r="AI2371" s="75" t="str">
        <f t="shared" si="1108"/>
        <v/>
      </c>
      <c r="AJ2371" s="75" t="str">
        <f t="shared" si="1109"/>
        <v/>
      </c>
    </row>
    <row r="2372" spans="1:36">
      <c r="A2372" s="41" t="str">
        <f t="shared" ref="A2372:A2435" si="1122">IFERROR(IF(A2371+1&gt;$C$19,"",A2371+1),"")</f>
        <v/>
      </c>
      <c r="B2372" s="150" t="str">
        <f>IF(ISNUMBER(A2372),INDEX('MetaTrader Import'!$H$13:$J$5893,TRUNC(((A2372-$A$39+1)-1)/3)+1,MOD((A2372-$A$39+1)-1,3)+1),"")</f>
        <v/>
      </c>
      <c r="C2372" s="43" t="str">
        <f t="shared" ref="C2372:C2435" si="1123">IF(A2372&lt;&gt;"",E2371,"")</f>
        <v/>
      </c>
      <c r="D2372" s="43" t="str">
        <f t="shared" ca="1" si="1113"/>
        <v/>
      </c>
      <c r="E2372" s="43" t="str">
        <f t="shared" ref="E2372:E2435" si="1124">IF(A2372&lt;&gt;"",C2372+D2372,"")</f>
        <v/>
      </c>
      <c r="F2372" s="43" t="str">
        <f t="shared" ref="F2372:F2435" si="1125">IF(A2372&lt;&gt;"",$C$13*ABS(E2372)/$C$23,"")</f>
        <v/>
      </c>
      <c r="G2372" s="43" t="str">
        <f>IF(A2372&lt;&gt;"",IF(A2372&lt;Data!$G$11*0.25,$C$13/$G$32,IF(A2372&gt;Data!$G$11*0.25,$C$13,$C$13*10)),"")</f>
        <v/>
      </c>
      <c r="H2372" s="43" t="str">
        <f>IF(A2372&lt;&gt;"",IF(Data!$G$9="constant",$C$13,IF(Data!$G$9="squeeze",G2372,F2372)),"")</f>
        <v/>
      </c>
      <c r="I2372" s="38" t="str">
        <f ca="1">IF(ISNUMBER(A2372),NORMINV(RAND(),0,IF(AND(Data!$G$9="squeeze",A2372&lt;Data!$G$11*0.25),$H$32,1)*$C$30*$C$13)*($C$14*$C$12),"")</f>
        <v/>
      </c>
      <c r="J2372" s="42" t="str">
        <f ca="1">IFERROR(IF(Data!$C$6="Real",B2372,I2372+J2371+($C$14*$C$12)*(NORMINV(RAND(),$C$15,CHOOSE($G$13,$C$13,F2372,G2372)))),"")</f>
        <v/>
      </c>
      <c r="K2372" s="88" t="str">
        <f>IF(ISNUMBER(A2372), IF($G$16="fixed",$G$17,MIN(H2372*Data!$C$7*$C$16*0.5,$C$17*Data!$C$7))*$C$12,"")</f>
        <v/>
      </c>
      <c r="L2372" s="42" t="str">
        <f t="shared" ca="1" si="1110"/>
        <v/>
      </c>
      <c r="M2372" s="44" t="str">
        <f t="shared" ca="1" si="1111"/>
        <v/>
      </c>
      <c r="N2372" s="44" t="str">
        <f t="shared" ca="1" si="1112"/>
        <v/>
      </c>
      <c r="O2372" s="108" t="str">
        <f t="shared" ref="O2372:O2435" si="1126">IF(ISNUMBER(A2372),$G$12*SLOPE(L2358:L2372,A2358:A2372),"")</f>
        <v/>
      </c>
      <c r="P2372" s="102" t="str">
        <f t="shared" ref="P2372:P2435" si="1127">IF(ISNUMBER(A2372),STDEV(L2358:L2372)*$G$12,"")</f>
        <v/>
      </c>
      <c r="Q2372" s="102" t="str">
        <f t="shared" ref="Q2372:Q2435" si="1128">IF(ISNUMBER(A2372),SLOPE(P2358:P2372,A2358:A2372),"")</f>
        <v/>
      </c>
      <c r="R2372" s="120" t="str">
        <f t="shared" ref="R2372:R2435" si="1129">IF(ISNUMBER(A2372),R2371+S2371,"")</f>
        <v/>
      </c>
      <c r="S2372" s="54" t="str">
        <f t="shared" ref="S2372:S2435" si="1130">IF(ISNUMBER(A2372),IF(AND(R2372&lt;$M$24,Q2372&lt;$F$28,ABS(O2372)&lt;$F$27,P2372&lt;$F$26,NOT(ISNUMBER(T2371))),1,0),"")</f>
        <v/>
      </c>
      <c r="T2372" s="5" t="str">
        <f t="shared" ref="T2372:T2435" si="1131">IF(ISNUMBER(A2372),IF(S2372=1,L2372,IF(AG2371="Y","",IF(ISNUMBER(T2371),T2371,""))),"")</f>
        <v/>
      </c>
      <c r="U2372" s="152" t="str">
        <f t="shared" si="1114"/>
        <v/>
      </c>
      <c r="V2372" s="152" t="str">
        <f t="shared" si="1115"/>
        <v/>
      </c>
      <c r="W2372" s="153" t="str">
        <f t="shared" si="1116"/>
        <v/>
      </c>
      <c r="X2372" s="153" t="str">
        <f t="shared" si="1117"/>
        <v/>
      </c>
      <c r="Y2372" s="153" t="str">
        <f t="shared" si="1118"/>
        <v/>
      </c>
      <c r="Z2372" s="153" t="str">
        <f t="shared" si="1119"/>
        <v/>
      </c>
      <c r="AA2372" s="152" t="str">
        <f t="shared" si="1120"/>
        <v/>
      </c>
      <c r="AB2372" s="152" t="str">
        <f t="shared" si="1121"/>
        <v/>
      </c>
      <c r="AC2372" s="154" t="str">
        <f t="shared" ref="AC2372:AC2435" si="1132">IFERROR(-SIGN(Y2372)*(AA2372-IF(SIGN(Y2372)=1,N2372,M2372))*$G$12*ABS(Y2372),"")</f>
        <v/>
      </c>
      <c r="AD2372" s="154" t="str">
        <f t="shared" ref="AD2372:AD2435" si="1133">IFERROR(SIGN(Z2372)*(AB2372-IF(SIGN(Z2372)=1,M2372,N2372))*$G$12*ABS(Z2372),"")</f>
        <v/>
      </c>
      <c r="AE2372" s="3" t="str">
        <f t="shared" ref="AE2372:AE2435" si="1134">IF(ISNUMBER(A2372),IFERROR((IF(ISNUMBER(AC2372),AC2372,0)+IF(ISNUMBER(AD2372),AD2372,0))/(ABS(Y2372)+ABS(Z2372)),0),"")</f>
        <v/>
      </c>
      <c r="AF2372" s="3" t="str">
        <f t="shared" ref="AF2372:AF2435" si="1135">IF(ISNUMBER(A2372),IF(ISNUMBER(AC2372),AC2372,0)+IF(ISNUMBER(AD2372),AD2372,0),"")</f>
        <v/>
      </c>
      <c r="AG2372" s="3" t="str">
        <f t="shared" ref="AG2372:AG2435" si="1136">IF(NOT(ISNUMBER(T2372)),"",IF(OR(AF2372&gt;$G$24,AF2372&lt;-$H$24,A2372+1&gt;$C$19),"Y","N"))</f>
        <v/>
      </c>
      <c r="AH2372" s="4" t="str">
        <f t="shared" ref="AH2372:AH2435" si="1137">IF(AG2372="y",AF2372*10*$C$11,"")</f>
        <v/>
      </c>
      <c r="AI2372" s="75" t="str">
        <f t="shared" ref="AI2372:AI2435" si="1138">IF(ISNUMBER(A2372),IF(ISNUMBER(AH2372),AJ2372,AF2372*10*$C$11+AJ2372),"")</f>
        <v/>
      </c>
      <c r="AJ2372" s="75" t="str">
        <f t="shared" ref="AJ2372:AJ2435" si="1139">IF(ISNUMBER(A2372),AJ2371+IF(ISNUMBER(AH2372),AH2372,0),"")</f>
        <v/>
      </c>
    </row>
    <row r="2373" spans="1:36">
      <c r="A2373" s="41" t="str">
        <f t="shared" si="1122"/>
        <v/>
      </c>
      <c r="B2373" s="150" t="str">
        <f>IF(ISNUMBER(A2373),INDEX('MetaTrader Import'!$H$13:$J$5893,TRUNC(((A2373-$A$39+1)-1)/3)+1,MOD((A2373-$A$39+1)-1,3)+1),"")</f>
        <v/>
      </c>
      <c r="C2373" s="43" t="str">
        <f t="shared" si="1123"/>
        <v/>
      </c>
      <c r="D2373" s="43" t="str">
        <f t="shared" ca="1" si="1113"/>
        <v/>
      </c>
      <c r="E2373" s="43" t="str">
        <f t="shared" si="1124"/>
        <v/>
      </c>
      <c r="F2373" s="43" t="str">
        <f t="shared" si="1125"/>
        <v/>
      </c>
      <c r="G2373" s="43" t="str">
        <f>IF(A2373&lt;&gt;"",IF(A2373&lt;Data!$G$11*0.25,$C$13/$G$32,IF(A2373&gt;Data!$G$11*0.25,$C$13,$C$13*10)),"")</f>
        <v/>
      </c>
      <c r="H2373" s="43" t="str">
        <f>IF(A2373&lt;&gt;"",IF(Data!$G$9="constant",$C$13,IF(Data!$G$9="squeeze",G2373,F2373)),"")</f>
        <v/>
      </c>
      <c r="I2373" s="38" t="str">
        <f ca="1">IF(ISNUMBER(A2373),NORMINV(RAND(),0,IF(AND(Data!$G$9="squeeze",A2373&lt;Data!$G$11*0.25),$H$32,1)*$C$30*$C$13)*($C$14*$C$12),"")</f>
        <v/>
      </c>
      <c r="J2373" s="42" t="str">
        <f ca="1">IFERROR(IF(Data!$C$6="Real",B2373,I2373+J2372+($C$14*$C$12)*(NORMINV(RAND(),$C$15,CHOOSE($G$13,$C$13,F2373,G2373)))),"")</f>
        <v/>
      </c>
      <c r="K2373" s="88" t="str">
        <f>IF(ISNUMBER(A2373), IF($G$16="fixed",$G$17,MIN(H2373*Data!$C$7*$C$16*0.5,$C$17*Data!$C$7))*$C$12,"")</f>
        <v/>
      </c>
      <c r="L2373" s="42" t="str">
        <f t="shared" ca="1" si="1110"/>
        <v/>
      </c>
      <c r="M2373" s="44" t="str">
        <f t="shared" ca="1" si="1111"/>
        <v/>
      </c>
      <c r="N2373" s="44" t="str">
        <f t="shared" ca="1" si="1112"/>
        <v/>
      </c>
      <c r="O2373" s="108" t="str">
        <f t="shared" si="1126"/>
        <v/>
      </c>
      <c r="P2373" s="102" t="str">
        <f t="shared" si="1127"/>
        <v/>
      </c>
      <c r="Q2373" s="102" t="str">
        <f t="shared" si="1128"/>
        <v/>
      </c>
      <c r="R2373" s="120" t="str">
        <f t="shared" si="1129"/>
        <v/>
      </c>
      <c r="S2373" s="54" t="str">
        <f t="shared" si="1130"/>
        <v/>
      </c>
      <c r="T2373" s="5" t="str">
        <f t="shared" si="1131"/>
        <v/>
      </c>
      <c r="U2373" s="152" t="str">
        <f t="shared" si="1114"/>
        <v/>
      </c>
      <c r="V2373" s="152" t="str">
        <f t="shared" si="1115"/>
        <v/>
      </c>
      <c r="W2373" s="153" t="str">
        <f t="shared" si="1116"/>
        <v/>
      </c>
      <c r="X2373" s="153" t="str">
        <f t="shared" si="1117"/>
        <v/>
      </c>
      <c r="Y2373" s="153" t="str">
        <f t="shared" si="1118"/>
        <v/>
      </c>
      <c r="Z2373" s="153" t="str">
        <f t="shared" si="1119"/>
        <v/>
      </c>
      <c r="AA2373" s="152" t="str">
        <f t="shared" si="1120"/>
        <v/>
      </c>
      <c r="AB2373" s="152" t="str">
        <f t="shared" si="1121"/>
        <v/>
      </c>
      <c r="AC2373" s="154" t="str">
        <f t="shared" si="1132"/>
        <v/>
      </c>
      <c r="AD2373" s="154" t="str">
        <f t="shared" si="1133"/>
        <v/>
      </c>
      <c r="AE2373" s="3" t="str">
        <f t="shared" si="1134"/>
        <v/>
      </c>
      <c r="AF2373" s="3" t="str">
        <f t="shared" si="1135"/>
        <v/>
      </c>
      <c r="AG2373" s="3" t="str">
        <f t="shared" si="1136"/>
        <v/>
      </c>
      <c r="AH2373" s="4" t="str">
        <f t="shared" si="1137"/>
        <v/>
      </c>
      <c r="AI2373" s="75" t="str">
        <f t="shared" si="1138"/>
        <v/>
      </c>
      <c r="AJ2373" s="75" t="str">
        <f t="shared" si="1139"/>
        <v/>
      </c>
    </row>
    <row r="2374" spans="1:36">
      <c r="A2374" s="41" t="str">
        <f t="shared" si="1122"/>
        <v/>
      </c>
      <c r="B2374" s="150" t="str">
        <f>IF(ISNUMBER(A2374),INDEX('MetaTrader Import'!$H$13:$J$5893,TRUNC(((A2374-$A$39+1)-1)/3)+1,MOD((A2374-$A$39+1)-1,3)+1),"")</f>
        <v/>
      </c>
      <c r="C2374" s="43" t="str">
        <f t="shared" si="1123"/>
        <v/>
      </c>
      <c r="D2374" s="43" t="str">
        <f t="shared" ca="1" si="1113"/>
        <v/>
      </c>
      <c r="E2374" s="43" t="str">
        <f t="shared" si="1124"/>
        <v/>
      </c>
      <c r="F2374" s="43" t="str">
        <f t="shared" si="1125"/>
        <v/>
      </c>
      <c r="G2374" s="43" t="str">
        <f>IF(A2374&lt;&gt;"",IF(A2374&lt;Data!$G$11*0.25,$C$13/$G$32,IF(A2374&gt;Data!$G$11*0.25,$C$13,$C$13*10)),"")</f>
        <v/>
      </c>
      <c r="H2374" s="43" t="str">
        <f>IF(A2374&lt;&gt;"",IF(Data!$G$9="constant",$C$13,IF(Data!$G$9="squeeze",G2374,F2374)),"")</f>
        <v/>
      </c>
      <c r="I2374" s="38" t="str">
        <f ca="1">IF(ISNUMBER(A2374),NORMINV(RAND(),0,IF(AND(Data!$G$9="squeeze",A2374&lt;Data!$G$11*0.25),$H$32,1)*$C$30*$C$13)*($C$14*$C$12),"")</f>
        <v/>
      </c>
      <c r="J2374" s="42" t="str">
        <f ca="1">IFERROR(IF(Data!$C$6="Real",B2374,I2374+J2373+($C$14*$C$12)*(NORMINV(RAND(),$C$15,CHOOSE($G$13,$C$13,F2374,G2374)))),"")</f>
        <v/>
      </c>
      <c r="K2374" s="88" t="str">
        <f>IF(ISNUMBER(A2374), IF($G$16="fixed",$G$17,MIN(H2374*Data!$C$7*$C$16*0.5,$C$17*Data!$C$7))*$C$12,"")</f>
        <v/>
      </c>
      <c r="L2374" s="42" t="str">
        <f t="shared" ref="L2374:L2437" ca="1" si="1140">IFERROR(J2374,"")</f>
        <v/>
      </c>
      <c r="M2374" s="44" t="str">
        <f t="shared" ref="M2374:M2437" ca="1" si="1141">IFERROR(L2374+K2374*0.5,"")</f>
        <v/>
      </c>
      <c r="N2374" s="44" t="str">
        <f t="shared" ref="N2374:N2437" ca="1" si="1142">IFERROR(L2374-K2374*0.5,"")</f>
        <v/>
      </c>
      <c r="O2374" s="108" t="str">
        <f t="shared" si="1126"/>
        <v/>
      </c>
      <c r="P2374" s="102" t="str">
        <f t="shared" si="1127"/>
        <v/>
      </c>
      <c r="Q2374" s="102" t="str">
        <f t="shared" si="1128"/>
        <v/>
      </c>
      <c r="R2374" s="120" t="str">
        <f t="shared" si="1129"/>
        <v/>
      </c>
      <c r="S2374" s="54" t="str">
        <f t="shared" si="1130"/>
        <v/>
      </c>
      <c r="T2374" s="5" t="str">
        <f t="shared" si="1131"/>
        <v/>
      </c>
      <c r="U2374" s="152" t="str">
        <f t="shared" si="1114"/>
        <v/>
      </c>
      <c r="V2374" s="152" t="str">
        <f t="shared" si="1115"/>
        <v/>
      </c>
      <c r="W2374" s="153" t="str">
        <f t="shared" si="1116"/>
        <v/>
      </c>
      <c r="X2374" s="153" t="str">
        <f t="shared" si="1117"/>
        <v/>
      </c>
      <c r="Y2374" s="153" t="str">
        <f t="shared" si="1118"/>
        <v/>
      </c>
      <c r="Z2374" s="153" t="str">
        <f t="shared" si="1119"/>
        <v/>
      </c>
      <c r="AA2374" s="152" t="str">
        <f t="shared" si="1120"/>
        <v/>
      </c>
      <c r="AB2374" s="152" t="str">
        <f t="shared" si="1121"/>
        <v/>
      </c>
      <c r="AC2374" s="154" t="str">
        <f t="shared" si="1132"/>
        <v/>
      </c>
      <c r="AD2374" s="154" t="str">
        <f t="shared" si="1133"/>
        <v/>
      </c>
      <c r="AE2374" s="3" t="str">
        <f t="shared" si="1134"/>
        <v/>
      </c>
      <c r="AF2374" s="3" t="str">
        <f t="shared" si="1135"/>
        <v/>
      </c>
      <c r="AG2374" s="3" t="str">
        <f t="shared" si="1136"/>
        <v/>
      </c>
      <c r="AH2374" s="4" t="str">
        <f t="shared" si="1137"/>
        <v/>
      </c>
      <c r="AI2374" s="75" t="str">
        <f t="shared" si="1138"/>
        <v/>
      </c>
      <c r="AJ2374" s="75" t="str">
        <f t="shared" si="1139"/>
        <v/>
      </c>
    </row>
    <row r="2375" spans="1:36">
      <c r="A2375" s="41" t="str">
        <f t="shared" si="1122"/>
        <v/>
      </c>
      <c r="B2375" s="150" t="str">
        <f>IF(ISNUMBER(A2375),INDEX('MetaTrader Import'!$H$13:$J$5893,TRUNC(((A2375-$A$39+1)-1)/3)+1,MOD((A2375-$A$39+1)-1,3)+1),"")</f>
        <v/>
      </c>
      <c r="C2375" s="43" t="str">
        <f t="shared" si="1123"/>
        <v/>
      </c>
      <c r="D2375" s="43" t="str">
        <f t="shared" ca="1" si="1113"/>
        <v/>
      </c>
      <c r="E2375" s="43" t="str">
        <f t="shared" si="1124"/>
        <v/>
      </c>
      <c r="F2375" s="43" t="str">
        <f t="shared" si="1125"/>
        <v/>
      </c>
      <c r="G2375" s="43" t="str">
        <f>IF(A2375&lt;&gt;"",IF(A2375&lt;Data!$G$11*0.25,$C$13/$G$32,IF(A2375&gt;Data!$G$11*0.25,$C$13,$C$13*10)),"")</f>
        <v/>
      </c>
      <c r="H2375" s="43" t="str">
        <f>IF(A2375&lt;&gt;"",IF(Data!$G$9="constant",$C$13,IF(Data!$G$9="squeeze",G2375,F2375)),"")</f>
        <v/>
      </c>
      <c r="I2375" s="38" t="str">
        <f ca="1">IF(ISNUMBER(A2375),NORMINV(RAND(),0,IF(AND(Data!$G$9="squeeze",A2375&lt;Data!$G$11*0.25),$H$32,1)*$C$30*$C$13)*($C$14*$C$12),"")</f>
        <v/>
      </c>
      <c r="J2375" s="42" t="str">
        <f ca="1">IFERROR(IF(Data!$C$6="Real",B2375,I2375+J2374+($C$14*$C$12)*(NORMINV(RAND(),$C$15,CHOOSE($G$13,$C$13,F2375,G2375)))),"")</f>
        <v/>
      </c>
      <c r="K2375" s="88" t="str">
        <f>IF(ISNUMBER(A2375), IF($G$16="fixed",$G$17,MIN(H2375*Data!$C$7*$C$16*0.5,$C$17*Data!$C$7))*$C$12,"")</f>
        <v/>
      </c>
      <c r="L2375" s="42" t="str">
        <f t="shared" ca="1" si="1140"/>
        <v/>
      </c>
      <c r="M2375" s="44" t="str">
        <f t="shared" ca="1" si="1141"/>
        <v/>
      </c>
      <c r="N2375" s="44" t="str">
        <f t="shared" ca="1" si="1142"/>
        <v/>
      </c>
      <c r="O2375" s="108" t="str">
        <f t="shared" si="1126"/>
        <v/>
      </c>
      <c r="P2375" s="102" t="str">
        <f t="shared" si="1127"/>
        <v/>
      </c>
      <c r="Q2375" s="102" t="str">
        <f t="shared" si="1128"/>
        <v/>
      </c>
      <c r="R2375" s="120" t="str">
        <f t="shared" si="1129"/>
        <v/>
      </c>
      <c r="S2375" s="54" t="str">
        <f t="shared" si="1130"/>
        <v/>
      </c>
      <c r="T2375" s="5" t="str">
        <f t="shared" si="1131"/>
        <v/>
      </c>
      <c r="U2375" s="152" t="str">
        <f t="shared" si="1114"/>
        <v/>
      </c>
      <c r="V2375" s="152" t="str">
        <f t="shared" si="1115"/>
        <v/>
      </c>
      <c r="W2375" s="153" t="str">
        <f t="shared" si="1116"/>
        <v/>
      </c>
      <c r="X2375" s="153" t="str">
        <f t="shared" si="1117"/>
        <v/>
      </c>
      <c r="Y2375" s="153" t="str">
        <f t="shared" si="1118"/>
        <v/>
      </c>
      <c r="Z2375" s="153" t="str">
        <f t="shared" si="1119"/>
        <v/>
      </c>
      <c r="AA2375" s="152" t="str">
        <f t="shared" si="1120"/>
        <v/>
      </c>
      <c r="AB2375" s="152" t="str">
        <f t="shared" si="1121"/>
        <v/>
      </c>
      <c r="AC2375" s="154" t="str">
        <f t="shared" si="1132"/>
        <v/>
      </c>
      <c r="AD2375" s="154" t="str">
        <f t="shared" si="1133"/>
        <v/>
      </c>
      <c r="AE2375" s="3" t="str">
        <f t="shared" si="1134"/>
        <v/>
      </c>
      <c r="AF2375" s="3" t="str">
        <f t="shared" si="1135"/>
        <v/>
      </c>
      <c r="AG2375" s="3" t="str">
        <f t="shared" si="1136"/>
        <v/>
      </c>
      <c r="AH2375" s="4" t="str">
        <f t="shared" si="1137"/>
        <v/>
      </c>
      <c r="AI2375" s="75" t="str">
        <f t="shared" si="1138"/>
        <v/>
      </c>
      <c r="AJ2375" s="75" t="str">
        <f t="shared" si="1139"/>
        <v/>
      </c>
    </row>
    <row r="2376" spans="1:36">
      <c r="A2376" s="41" t="str">
        <f t="shared" si="1122"/>
        <v/>
      </c>
      <c r="B2376" s="150" t="str">
        <f>IF(ISNUMBER(A2376),INDEX('MetaTrader Import'!$H$13:$J$5893,TRUNC(((A2376-$A$39+1)-1)/3)+1,MOD((A2376-$A$39+1)-1,3)+1),"")</f>
        <v/>
      </c>
      <c r="C2376" s="43" t="str">
        <f t="shared" si="1123"/>
        <v/>
      </c>
      <c r="D2376" s="43" t="str">
        <f t="shared" ca="1" si="1113"/>
        <v/>
      </c>
      <c r="E2376" s="43" t="str">
        <f t="shared" si="1124"/>
        <v/>
      </c>
      <c r="F2376" s="43" t="str">
        <f t="shared" si="1125"/>
        <v/>
      </c>
      <c r="G2376" s="43" t="str">
        <f>IF(A2376&lt;&gt;"",IF(A2376&lt;Data!$G$11*0.25,$C$13/$G$32,IF(A2376&gt;Data!$G$11*0.25,$C$13,$C$13*10)),"")</f>
        <v/>
      </c>
      <c r="H2376" s="43" t="str">
        <f>IF(A2376&lt;&gt;"",IF(Data!$G$9="constant",$C$13,IF(Data!$G$9="squeeze",G2376,F2376)),"")</f>
        <v/>
      </c>
      <c r="I2376" s="38" t="str">
        <f ca="1">IF(ISNUMBER(A2376),NORMINV(RAND(),0,IF(AND(Data!$G$9="squeeze",A2376&lt;Data!$G$11*0.25),$H$32,1)*$C$30*$C$13)*($C$14*$C$12),"")</f>
        <v/>
      </c>
      <c r="J2376" s="42" t="str">
        <f ca="1">IFERROR(IF(Data!$C$6="Real",B2376,I2376+J2375+($C$14*$C$12)*(NORMINV(RAND(),$C$15,CHOOSE($G$13,$C$13,F2376,G2376)))),"")</f>
        <v/>
      </c>
      <c r="K2376" s="88" t="str">
        <f>IF(ISNUMBER(A2376), IF($G$16="fixed",$G$17,MIN(H2376*Data!$C$7*$C$16*0.5,$C$17*Data!$C$7))*$C$12,"")</f>
        <v/>
      </c>
      <c r="L2376" s="42" t="str">
        <f t="shared" ca="1" si="1140"/>
        <v/>
      </c>
      <c r="M2376" s="44" t="str">
        <f t="shared" ca="1" si="1141"/>
        <v/>
      </c>
      <c r="N2376" s="44" t="str">
        <f t="shared" ca="1" si="1142"/>
        <v/>
      </c>
      <c r="O2376" s="108" t="str">
        <f t="shared" si="1126"/>
        <v/>
      </c>
      <c r="P2376" s="102" t="str">
        <f t="shared" si="1127"/>
        <v/>
      </c>
      <c r="Q2376" s="102" t="str">
        <f t="shared" si="1128"/>
        <v/>
      </c>
      <c r="R2376" s="120" t="str">
        <f t="shared" si="1129"/>
        <v/>
      </c>
      <c r="S2376" s="54" t="str">
        <f t="shared" si="1130"/>
        <v/>
      </c>
      <c r="T2376" s="5" t="str">
        <f t="shared" si="1131"/>
        <v/>
      </c>
      <c r="U2376" s="152" t="str">
        <f t="shared" si="1114"/>
        <v/>
      </c>
      <c r="V2376" s="152" t="str">
        <f t="shared" si="1115"/>
        <v/>
      </c>
      <c r="W2376" s="153" t="str">
        <f t="shared" si="1116"/>
        <v/>
      </c>
      <c r="X2376" s="153" t="str">
        <f t="shared" si="1117"/>
        <v/>
      </c>
      <c r="Y2376" s="153" t="str">
        <f t="shared" si="1118"/>
        <v/>
      </c>
      <c r="Z2376" s="153" t="str">
        <f t="shared" si="1119"/>
        <v/>
      </c>
      <c r="AA2376" s="152" t="str">
        <f t="shared" si="1120"/>
        <v/>
      </c>
      <c r="AB2376" s="152" t="str">
        <f t="shared" si="1121"/>
        <v/>
      </c>
      <c r="AC2376" s="154" t="str">
        <f t="shared" si="1132"/>
        <v/>
      </c>
      <c r="AD2376" s="154" t="str">
        <f t="shared" si="1133"/>
        <v/>
      </c>
      <c r="AE2376" s="3" t="str">
        <f t="shared" si="1134"/>
        <v/>
      </c>
      <c r="AF2376" s="3" t="str">
        <f t="shared" si="1135"/>
        <v/>
      </c>
      <c r="AG2376" s="3" t="str">
        <f t="shared" si="1136"/>
        <v/>
      </c>
      <c r="AH2376" s="4" t="str">
        <f t="shared" si="1137"/>
        <v/>
      </c>
      <c r="AI2376" s="75" t="str">
        <f t="shared" si="1138"/>
        <v/>
      </c>
      <c r="AJ2376" s="75" t="str">
        <f t="shared" si="1139"/>
        <v/>
      </c>
    </row>
    <row r="2377" spans="1:36">
      <c r="A2377" s="41" t="str">
        <f t="shared" si="1122"/>
        <v/>
      </c>
      <c r="B2377" s="150" t="str">
        <f>IF(ISNUMBER(A2377),INDEX('MetaTrader Import'!$H$13:$J$5893,TRUNC(((A2377-$A$39+1)-1)/3)+1,MOD((A2377-$A$39+1)-1,3)+1),"")</f>
        <v/>
      </c>
      <c r="C2377" s="43" t="str">
        <f t="shared" si="1123"/>
        <v/>
      </c>
      <c r="D2377" s="43" t="str">
        <f t="shared" ca="1" si="1113"/>
        <v/>
      </c>
      <c r="E2377" s="43" t="str">
        <f t="shared" si="1124"/>
        <v/>
      </c>
      <c r="F2377" s="43" t="str">
        <f t="shared" si="1125"/>
        <v/>
      </c>
      <c r="G2377" s="43" t="str">
        <f>IF(A2377&lt;&gt;"",IF(A2377&lt;Data!$G$11*0.25,$C$13/$G$32,IF(A2377&gt;Data!$G$11*0.25,$C$13,$C$13*10)),"")</f>
        <v/>
      </c>
      <c r="H2377" s="43" t="str">
        <f>IF(A2377&lt;&gt;"",IF(Data!$G$9="constant",$C$13,IF(Data!$G$9="squeeze",G2377,F2377)),"")</f>
        <v/>
      </c>
      <c r="I2377" s="38" t="str">
        <f ca="1">IF(ISNUMBER(A2377),NORMINV(RAND(),0,IF(AND(Data!$G$9="squeeze",A2377&lt;Data!$G$11*0.25),$H$32,1)*$C$30*$C$13)*($C$14*$C$12),"")</f>
        <v/>
      </c>
      <c r="J2377" s="42" t="str">
        <f ca="1">IFERROR(IF(Data!$C$6="Real",B2377,I2377+J2376+($C$14*$C$12)*(NORMINV(RAND(),$C$15,CHOOSE($G$13,$C$13,F2377,G2377)))),"")</f>
        <v/>
      </c>
      <c r="K2377" s="88" t="str">
        <f>IF(ISNUMBER(A2377), IF($G$16="fixed",$G$17,MIN(H2377*Data!$C$7*$C$16*0.5,$C$17*Data!$C$7))*$C$12,"")</f>
        <v/>
      </c>
      <c r="L2377" s="42" t="str">
        <f t="shared" ca="1" si="1140"/>
        <v/>
      </c>
      <c r="M2377" s="44" t="str">
        <f t="shared" ca="1" si="1141"/>
        <v/>
      </c>
      <c r="N2377" s="44" t="str">
        <f t="shared" ca="1" si="1142"/>
        <v/>
      </c>
      <c r="O2377" s="108" t="str">
        <f t="shared" si="1126"/>
        <v/>
      </c>
      <c r="P2377" s="102" t="str">
        <f t="shared" si="1127"/>
        <v/>
      </c>
      <c r="Q2377" s="102" t="str">
        <f t="shared" si="1128"/>
        <v/>
      </c>
      <c r="R2377" s="120" t="str">
        <f t="shared" si="1129"/>
        <v/>
      </c>
      <c r="S2377" s="54" t="str">
        <f t="shared" si="1130"/>
        <v/>
      </c>
      <c r="T2377" s="5" t="str">
        <f t="shared" si="1131"/>
        <v/>
      </c>
      <c r="U2377" s="152" t="str">
        <f t="shared" si="1114"/>
        <v/>
      </c>
      <c r="V2377" s="152" t="str">
        <f t="shared" si="1115"/>
        <v/>
      </c>
      <c r="W2377" s="153" t="str">
        <f t="shared" si="1116"/>
        <v/>
      </c>
      <c r="X2377" s="153" t="str">
        <f t="shared" si="1117"/>
        <v/>
      </c>
      <c r="Y2377" s="153" t="str">
        <f t="shared" si="1118"/>
        <v/>
      </c>
      <c r="Z2377" s="153" t="str">
        <f t="shared" si="1119"/>
        <v/>
      </c>
      <c r="AA2377" s="152" t="str">
        <f t="shared" si="1120"/>
        <v/>
      </c>
      <c r="AB2377" s="152" t="str">
        <f t="shared" si="1121"/>
        <v/>
      </c>
      <c r="AC2377" s="154" t="str">
        <f t="shared" si="1132"/>
        <v/>
      </c>
      <c r="AD2377" s="154" t="str">
        <f t="shared" si="1133"/>
        <v/>
      </c>
      <c r="AE2377" s="3" t="str">
        <f t="shared" si="1134"/>
        <v/>
      </c>
      <c r="AF2377" s="3" t="str">
        <f t="shared" si="1135"/>
        <v/>
      </c>
      <c r="AG2377" s="3" t="str">
        <f t="shared" si="1136"/>
        <v/>
      </c>
      <c r="AH2377" s="4" t="str">
        <f t="shared" si="1137"/>
        <v/>
      </c>
      <c r="AI2377" s="75" t="str">
        <f t="shared" si="1138"/>
        <v/>
      </c>
      <c r="AJ2377" s="75" t="str">
        <f t="shared" si="1139"/>
        <v/>
      </c>
    </row>
    <row r="2378" spans="1:36">
      <c r="A2378" s="41" t="str">
        <f t="shared" si="1122"/>
        <v/>
      </c>
      <c r="B2378" s="150" t="str">
        <f>IF(ISNUMBER(A2378),INDEX('MetaTrader Import'!$H$13:$J$5893,TRUNC(((A2378-$A$39+1)-1)/3)+1,MOD((A2378-$A$39+1)-1,3)+1),"")</f>
        <v/>
      </c>
      <c r="C2378" s="43" t="str">
        <f t="shared" si="1123"/>
        <v/>
      </c>
      <c r="D2378" s="43" t="str">
        <f t="shared" ca="1" si="1113"/>
        <v/>
      </c>
      <c r="E2378" s="43" t="str">
        <f t="shared" si="1124"/>
        <v/>
      </c>
      <c r="F2378" s="43" t="str">
        <f t="shared" si="1125"/>
        <v/>
      </c>
      <c r="G2378" s="43" t="str">
        <f>IF(A2378&lt;&gt;"",IF(A2378&lt;Data!$G$11*0.25,$C$13/$G$32,IF(A2378&gt;Data!$G$11*0.25,$C$13,$C$13*10)),"")</f>
        <v/>
      </c>
      <c r="H2378" s="43" t="str">
        <f>IF(A2378&lt;&gt;"",IF(Data!$G$9="constant",$C$13,IF(Data!$G$9="squeeze",G2378,F2378)),"")</f>
        <v/>
      </c>
      <c r="I2378" s="38" t="str">
        <f ca="1">IF(ISNUMBER(A2378),NORMINV(RAND(),0,IF(AND(Data!$G$9="squeeze",A2378&lt;Data!$G$11*0.25),$H$32,1)*$C$30*$C$13)*($C$14*$C$12),"")</f>
        <v/>
      </c>
      <c r="J2378" s="42" t="str">
        <f ca="1">IFERROR(IF(Data!$C$6="Real",B2378,I2378+J2377+($C$14*$C$12)*(NORMINV(RAND(),$C$15,CHOOSE($G$13,$C$13,F2378,G2378)))),"")</f>
        <v/>
      </c>
      <c r="K2378" s="88" t="str">
        <f>IF(ISNUMBER(A2378), IF($G$16="fixed",$G$17,MIN(H2378*Data!$C$7*$C$16*0.5,$C$17*Data!$C$7))*$C$12,"")</f>
        <v/>
      </c>
      <c r="L2378" s="42" t="str">
        <f t="shared" ca="1" si="1140"/>
        <v/>
      </c>
      <c r="M2378" s="44" t="str">
        <f t="shared" ca="1" si="1141"/>
        <v/>
      </c>
      <c r="N2378" s="44" t="str">
        <f t="shared" ca="1" si="1142"/>
        <v/>
      </c>
      <c r="O2378" s="108" t="str">
        <f t="shared" si="1126"/>
        <v/>
      </c>
      <c r="P2378" s="102" t="str">
        <f t="shared" si="1127"/>
        <v/>
      </c>
      <c r="Q2378" s="102" t="str">
        <f t="shared" si="1128"/>
        <v/>
      </c>
      <c r="R2378" s="120" t="str">
        <f t="shared" si="1129"/>
        <v/>
      </c>
      <c r="S2378" s="54" t="str">
        <f t="shared" si="1130"/>
        <v/>
      </c>
      <c r="T2378" s="5" t="str">
        <f t="shared" si="1131"/>
        <v/>
      </c>
      <c r="U2378" s="152" t="str">
        <f t="shared" si="1114"/>
        <v/>
      </c>
      <c r="V2378" s="152" t="str">
        <f t="shared" si="1115"/>
        <v/>
      </c>
      <c r="W2378" s="153" t="str">
        <f t="shared" si="1116"/>
        <v/>
      </c>
      <c r="X2378" s="153" t="str">
        <f t="shared" si="1117"/>
        <v/>
      </c>
      <c r="Y2378" s="153" t="str">
        <f t="shared" si="1118"/>
        <v/>
      </c>
      <c r="Z2378" s="153" t="str">
        <f t="shared" si="1119"/>
        <v/>
      </c>
      <c r="AA2378" s="152" t="str">
        <f t="shared" si="1120"/>
        <v/>
      </c>
      <c r="AB2378" s="152" t="str">
        <f t="shared" si="1121"/>
        <v/>
      </c>
      <c r="AC2378" s="154" t="str">
        <f t="shared" si="1132"/>
        <v/>
      </c>
      <c r="AD2378" s="154" t="str">
        <f t="shared" si="1133"/>
        <v/>
      </c>
      <c r="AE2378" s="3" t="str">
        <f t="shared" si="1134"/>
        <v/>
      </c>
      <c r="AF2378" s="3" t="str">
        <f t="shared" si="1135"/>
        <v/>
      </c>
      <c r="AG2378" s="3" t="str">
        <f t="shared" si="1136"/>
        <v/>
      </c>
      <c r="AH2378" s="4" t="str">
        <f t="shared" si="1137"/>
        <v/>
      </c>
      <c r="AI2378" s="75" t="str">
        <f t="shared" si="1138"/>
        <v/>
      </c>
      <c r="AJ2378" s="75" t="str">
        <f t="shared" si="1139"/>
        <v/>
      </c>
    </row>
    <row r="2379" spans="1:36">
      <c r="A2379" s="41" t="str">
        <f t="shared" si="1122"/>
        <v/>
      </c>
      <c r="B2379" s="150" t="str">
        <f>IF(ISNUMBER(A2379),INDEX('MetaTrader Import'!$H$13:$J$5893,TRUNC(((A2379-$A$39+1)-1)/3)+1,MOD((A2379-$A$39+1)-1,3)+1),"")</f>
        <v/>
      </c>
      <c r="C2379" s="43" t="str">
        <f t="shared" si="1123"/>
        <v/>
      </c>
      <c r="D2379" s="43" t="str">
        <f t="shared" ca="1" si="1113"/>
        <v/>
      </c>
      <c r="E2379" s="43" t="str">
        <f t="shared" si="1124"/>
        <v/>
      </c>
      <c r="F2379" s="43" t="str">
        <f t="shared" si="1125"/>
        <v/>
      </c>
      <c r="G2379" s="43" t="str">
        <f>IF(A2379&lt;&gt;"",IF(A2379&lt;Data!$G$11*0.25,$C$13/$G$32,IF(A2379&gt;Data!$G$11*0.25,$C$13,$C$13*10)),"")</f>
        <v/>
      </c>
      <c r="H2379" s="43" t="str">
        <f>IF(A2379&lt;&gt;"",IF(Data!$G$9="constant",$C$13,IF(Data!$G$9="squeeze",G2379,F2379)),"")</f>
        <v/>
      </c>
      <c r="I2379" s="38" t="str">
        <f ca="1">IF(ISNUMBER(A2379),NORMINV(RAND(),0,IF(AND(Data!$G$9="squeeze",A2379&lt;Data!$G$11*0.25),$H$32,1)*$C$30*$C$13)*($C$14*$C$12),"")</f>
        <v/>
      </c>
      <c r="J2379" s="42" t="str">
        <f ca="1">IFERROR(IF(Data!$C$6="Real",B2379,I2379+J2378+($C$14*$C$12)*(NORMINV(RAND(),$C$15,CHOOSE($G$13,$C$13,F2379,G2379)))),"")</f>
        <v/>
      </c>
      <c r="K2379" s="88" t="str">
        <f>IF(ISNUMBER(A2379), IF($G$16="fixed",$G$17,MIN(H2379*Data!$C$7*$C$16*0.5,$C$17*Data!$C$7))*$C$12,"")</f>
        <v/>
      </c>
      <c r="L2379" s="42" t="str">
        <f t="shared" ca="1" si="1140"/>
        <v/>
      </c>
      <c r="M2379" s="44" t="str">
        <f t="shared" ca="1" si="1141"/>
        <v/>
      </c>
      <c r="N2379" s="44" t="str">
        <f t="shared" ca="1" si="1142"/>
        <v/>
      </c>
      <c r="O2379" s="108" t="str">
        <f t="shared" si="1126"/>
        <v/>
      </c>
      <c r="P2379" s="102" t="str">
        <f t="shared" si="1127"/>
        <v/>
      </c>
      <c r="Q2379" s="102" t="str">
        <f t="shared" si="1128"/>
        <v/>
      </c>
      <c r="R2379" s="120" t="str">
        <f t="shared" si="1129"/>
        <v/>
      </c>
      <c r="S2379" s="54" t="str">
        <f t="shared" si="1130"/>
        <v/>
      </c>
      <c r="T2379" s="5" t="str">
        <f t="shared" si="1131"/>
        <v/>
      </c>
      <c r="U2379" s="152" t="str">
        <f t="shared" si="1114"/>
        <v/>
      </c>
      <c r="V2379" s="152" t="str">
        <f t="shared" si="1115"/>
        <v/>
      </c>
      <c r="W2379" s="153" t="str">
        <f t="shared" si="1116"/>
        <v/>
      </c>
      <c r="X2379" s="153" t="str">
        <f t="shared" si="1117"/>
        <v/>
      </c>
      <c r="Y2379" s="153" t="str">
        <f t="shared" si="1118"/>
        <v/>
      </c>
      <c r="Z2379" s="153" t="str">
        <f t="shared" si="1119"/>
        <v/>
      </c>
      <c r="AA2379" s="152" t="str">
        <f t="shared" si="1120"/>
        <v/>
      </c>
      <c r="AB2379" s="152" t="str">
        <f t="shared" si="1121"/>
        <v/>
      </c>
      <c r="AC2379" s="154" t="str">
        <f t="shared" si="1132"/>
        <v/>
      </c>
      <c r="AD2379" s="154" t="str">
        <f t="shared" si="1133"/>
        <v/>
      </c>
      <c r="AE2379" s="3" t="str">
        <f t="shared" si="1134"/>
        <v/>
      </c>
      <c r="AF2379" s="3" t="str">
        <f t="shared" si="1135"/>
        <v/>
      </c>
      <c r="AG2379" s="3" t="str">
        <f t="shared" si="1136"/>
        <v/>
      </c>
      <c r="AH2379" s="4" t="str">
        <f t="shared" si="1137"/>
        <v/>
      </c>
      <c r="AI2379" s="75" t="str">
        <f t="shared" si="1138"/>
        <v/>
      </c>
      <c r="AJ2379" s="75" t="str">
        <f t="shared" si="1139"/>
        <v/>
      </c>
    </row>
    <row r="2380" spans="1:36">
      <c r="A2380" s="41" t="str">
        <f t="shared" si="1122"/>
        <v/>
      </c>
      <c r="B2380" s="150" t="str">
        <f>IF(ISNUMBER(A2380),INDEX('MetaTrader Import'!$H$13:$J$5893,TRUNC(((A2380-$A$39+1)-1)/3)+1,MOD((A2380-$A$39+1)-1,3)+1),"")</f>
        <v/>
      </c>
      <c r="C2380" s="43" t="str">
        <f t="shared" si="1123"/>
        <v/>
      </c>
      <c r="D2380" s="43" t="str">
        <f t="shared" ca="1" si="1113"/>
        <v/>
      </c>
      <c r="E2380" s="43" t="str">
        <f t="shared" si="1124"/>
        <v/>
      </c>
      <c r="F2380" s="43" t="str">
        <f t="shared" si="1125"/>
        <v/>
      </c>
      <c r="G2380" s="43" t="str">
        <f>IF(A2380&lt;&gt;"",IF(A2380&lt;Data!$G$11*0.25,$C$13/$G$32,IF(A2380&gt;Data!$G$11*0.25,$C$13,$C$13*10)),"")</f>
        <v/>
      </c>
      <c r="H2380" s="43" t="str">
        <f>IF(A2380&lt;&gt;"",IF(Data!$G$9="constant",$C$13,IF(Data!$G$9="squeeze",G2380,F2380)),"")</f>
        <v/>
      </c>
      <c r="I2380" s="38" t="str">
        <f ca="1">IF(ISNUMBER(A2380),NORMINV(RAND(),0,IF(AND(Data!$G$9="squeeze",A2380&lt;Data!$G$11*0.25),$H$32,1)*$C$30*$C$13)*($C$14*$C$12),"")</f>
        <v/>
      </c>
      <c r="J2380" s="42" t="str">
        <f ca="1">IFERROR(IF(Data!$C$6="Real",B2380,I2380+J2379+($C$14*$C$12)*(NORMINV(RAND(),$C$15,CHOOSE($G$13,$C$13,F2380,G2380)))),"")</f>
        <v/>
      </c>
      <c r="K2380" s="88" t="str">
        <f>IF(ISNUMBER(A2380), IF($G$16="fixed",$G$17,MIN(H2380*Data!$C$7*$C$16*0.5,$C$17*Data!$C$7))*$C$12,"")</f>
        <v/>
      </c>
      <c r="L2380" s="42" t="str">
        <f t="shared" ca="1" si="1140"/>
        <v/>
      </c>
      <c r="M2380" s="44" t="str">
        <f t="shared" ca="1" si="1141"/>
        <v/>
      </c>
      <c r="N2380" s="44" t="str">
        <f t="shared" ca="1" si="1142"/>
        <v/>
      </c>
      <c r="O2380" s="108" t="str">
        <f t="shared" si="1126"/>
        <v/>
      </c>
      <c r="P2380" s="102" t="str">
        <f t="shared" si="1127"/>
        <v/>
      </c>
      <c r="Q2380" s="102" t="str">
        <f t="shared" si="1128"/>
        <v/>
      </c>
      <c r="R2380" s="120" t="str">
        <f t="shared" si="1129"/>
        <v/>
      </c>
      <c r="S2380" s="54" t="str">
        <f t="shared" si="1130"/>
        <v/>
      </c>
      <c r="T2380" s="5" t="str">
        <f t="shared" si="1131"/>
        <v/>
      </c>
      <c r="U2380" s="152" t="str">
        <f t="shared" si="1114"/>
        <v/>
      </c>
      <c r="V2380" s="152" t="str">
        <f t="shared" si="1115"/>
        <v/>
      </c>
      <c r="W2380" s="153" t="str">
        <f t="shared" si="1116"/>
        <v/>
      </c>
      <c r="X2380" s="153" t="str">
        <f t="shared" si="1117"/>
        <v/>
      </c>
      <c r="Y2380" s="153" t="str">
        <f t="shared" si="1118"/>
        <v/>
      </c>
      <c r="Z2380" s="153" t="str">
        <f t="shared" si="1119"/>
        <v/>
      </c>
      <c r="AA2380" s="152" t="str">
        <f t="shared" si="1120"/>
        <v/>
      </c>
      <c r="AB2380" s="152" t="str">
        <f t="shared" si="1121"/>
        <v/>
      </c>
      <c r="AC2380" s="154" t="str">
        <f t="shared" si="1132"/>
        <v/>
      </c>
      <c r="AD2380" s="154" t="str">
        <f t="shared" si="1133"/>
        <v/>
      </c>
      <c r="AE2380" s="3" t="str">
        <f t="shared" si="1134"/>
        <v/>
      </c>
      <c r="AF2380" s="3" t="str">
        <f t="shared" si="1135"/>
        <v/>
      </c>
      <c r="AG2380" s="3" t="str">
        <f t="shared" si="1136"/>
        <v/>
      </c>
      <c r="AH2380" s="4" t="str">
        <f t="shared" si="1137"/>
        <v/>
      </c>
      <c r="AI2380" s="75" t="str">
        <f t="shared" si="1138"/>
        <v/>
      </c>
      <c r="AJ2380" s="75" t="str">
        <f t="shared" si="1139"/>
        <v/>
      </c>
    </row>
    <row r="2381" spans="1:36">
      <c r="A2381" s="41" t="str">
        <f t="shared" si="1122"/>
        <v/>
      </c>
      <c r="B2381" s="150" t="str">
        <f>IF(ISNUMBER(A2381),INDEX('MetaTrader Import'!$H$13:$J$5893,TRUNC(((A2381-$A$39+1)-1)/3)+1,MOD((A2381-$A$39+1)-1,3)+1),"")</f>
        <v/>
      </c>
      <c r="C2381" s="43" t="str">
        <f t="shared" si="1123"/>
        <v/>
      </c>
      <c r="D2381" s="43" t="str">
        <f t="shared" ca="1" si="1113"/>
        <v/>
      </c>
      <c r="E2381" s="43" t="str">
        <f t="shared" si="1124"/>
        <v/>
      </c>
      <c r="F2381" s="43" t="str">
        <f t="shared" si="1125"/>
        <v/>
      </c>
      <c r="G2381" s="43" t="str">
        <f>IF(A2381&lt;&gt;"",IF(A2381&lt;Data!$G$11*0.25,$C$13/$G$32,IF(A2381&gt;Data!$G$11*0.25,$C$13,$C$13*10)),"")</f>
        <v/>
      </c>
      <c r="H2381" s="43" t="str">
        <f>IF(A2381&lt;&gt;"",IF(Data!$G$9="constant",$C$13,IF(Data!$G$9="squeeze",G2381,F2381)),"")</f>
        <v/>
      </c>
      <c r="I2381" s="38" t="str">
        <f ca="1">IF(ISNUMBER(A2381),NORMINV(RAND(),0,IF(AND(Data!$G$9="squeeze",A2381&lt;Data!$G$11*0.25),$H$32,1)*$C$30*$C$13)*($C$14*$C$12),"")</f>
        <v/>
      </c>
      <c r="J2381" s="42" t="str">
        <f ca="1">IFERROR(IF(Data!$C$6="Real",B2381,I2381+J2380+($C$14*$C$12)*(NORMINV(RAND(),$C$15,CHOOSE($G$13,$C$13,F2381,G2381)))),"")</f>
        <v/>
      </c>
      <c r="K2381" s="88" t="str">
        <f>IF(ISNUMBER(A2381), IF($G$16="fixed",$G$17,MIN(H2381*Data!$C$7*$C$16*0.5,$C$17*Data!$C$7))*$C$12,"")</f>
        <v/>
      </c>
      <c r="L2381" s="42" t="str">
        <f t="shared" ca="1" si="1140"/>
        <v/>
      </c>
      <c r="M2381" s="44" t="str">
        <f t="shared" ca="1" si="1141"/>
        <v/>
      </c>
      <c r="N2381" s="44" t="str">
        <f t="shared" ca="1" si="1142"/>
        <v/>
      </c>
      <c r="O2381" s="108" t="str">
        <f t="shared" si="1126"/>
        <v/>
      </c>
      <c r="P2381" s="102" t="str">
        <f t="shared" si="1127"/>
        <v/>
      </c>
      <c r="Q2381" s="102" t="str">
        <f t="shared" si="1128"/>
        <v/>
      </c>
      <c r="R2381" s="120" t="str">
        <f t="shared" si="1129"/>
        <v/>
      </c>
      <c r="S2381" s="54" t="str">
        <f t="shared" si="1130"/>
        <v/>
      </c>
      <c r="T2381" s="5" t="str">
        <f t="shared" si="1131"/>
        <v/>
      </c>
      <c r="U2381" s="152" t="str">
        <f t="shared" si="1114"/>
        <v/>
      </c>
      <c r="V2381" s="152" t="str">
        <f t="shared" si="1115"/>
        <v/>
      </c>
      <c r="W2381" s="153" t="str">
        <f t="shared" si="1116"/>
        <v/>
      </c>
      <c r="X2381" s="153" t="str">
        <f t="shared" si="1117"/>
        <v/>
      </c>
      <c r="Y2381" s="153" t="str">
        <f t="shared" si="1118"/>
        <v/>
      </c>
      <c r="Z2381" s="153" t="str">
        <f t="shared" si="1119"/>
        <v/>
      </c>
      <c r="AA2381" s="152" t="str">
        <f t="shared" si="1120"/>
        <v/>
      </c>
      <c r="AB2381" s="152" t="str">
        <f t="shared" si="1121"/>
        <v/>
      </c>
      <c r="AC2381" s="154" t="str">
        <f t="shared" si="1132"/>
        <v/>
      </c>
      <c r="AD2381" s="154" t="str">
        <f t="shared" si="1133"/>
        <v/>
      </c>
      <c r="AE2381" s="3" t="str">
        <f t="shared" si="1134"/>
        <v/>
      </c>
      <c r="AF2381" s="3" t="str">
        <f t="shared" si="1135"/>
        <v/>
      </c>
      <c r="AG2381" s="3" t="str">
        <f t="shared" si="1136"/>
        <v/>
      </c>
      <c r="AH2381" s="4" t="str">
        <f t="shared" si="1137"/>
        <v/>
      </c>
      <c r="AI2381" s="75" t="str">
        <f t="shared" si="1138"/>
        <v/>
      </c>
      <c r="AJ2381" s="75" t="str">
        <f t="shared" si="1139"/>
        <v/>
      </c>
    </row>
    <row r="2382" spans="1:36">
      <c r="A2382" s="41" t="str">
        <f t="shared" si="1122"/>
        <v/>
      </c>
      <c r="B2382" s="150" t="str">
        <f>IF(ISNUMBER(A2382),INDEX('MetaTrader Import'!$H$13:$J$5893,TRUNC(((A2382-$A$39+1)-1)/3)+1,MOD((A2382-$A$39+1)-1,3)+1),"")</f>
        <v/>
      </c>
      <c r="C2382" s="43" t="str">
        <f t="shared" si="1123"/>
        <v/>
      </c>
      <c r="D2382" s="43" t="str">
        <f t="shared" ca="1" si="1113"/>
        <v/>
      </c>
      <c r="E2382" s="43" t="str">
        <f t="shared" si="1124"/>
        <v/>
      </c>
      <c r="F2382" s="43" t="str">
        <f t="shared" si="1125"/>
        <v/>
      </c>
      <c r="G2382" s="43" t="str">
        <f>IF(A2382&lt;&gt;"",IF(A2382&lt;Data!$G$11*0.25,$C$13/$G$32,IF(A2382&gt;Data!$G$11*0.25,$C$13,$C$13*10)),"")</f>
        <v/>
      </c>
      <c r="H2382" s="43" t="str">
        <f>IF(A2382&lt;&gt;"",IF(Data!$G$9="constant",$C$13,IF(Data!$G$9="squeeze",G2382,F2382)),"")</f>
        <v/>
      </c>
      <c r="I2382" s="38" t="str">
        <f ca="1">IF(ISNUMBER(A2382),NORMINV(RAND(),0,IF(AND(Data!$G$9="squeeze",A2382&lt;Data!$G$11*0.25),$H$32,1)*$C$30*$C$13)*($C$14*$C$12),"")</f>
        <v/>
      </c>
      <c r="J2382" s="42" t="str">
        <f ca="1">IFERROR(IF(Data!$C$6="Real",B2382,I2382+J2381+($C$14*$C$12)*(NORMINV(RAND(),$C$15,CHOOSE($G$13,$C$13,F2382,G2382)))),"")</f>
        <v/>
      </c>
      <c r="K2382" s="88" t="str">
        <f>IF(ISNUMBER(A2382), IF($G$16="fixed",$G$17,MIN(H2382*Data!$C$7*$C$16*0.5,$C$17*Data!$C$7))*$C$12,"")</f>
        <v/>
      </c>
      <c r="L2382" s="42" t="str">
        <f t="shared" ca="1" si="1140"/>
        <v/>
      </c>
      <c r="M2382" s="44" t="str">
        <f t="shared" ca="1" si="1141"/>
        <v/>
      </c>
      <c r="N2382" s="44" t="str">
        <f t="shared" ca="1" si="1142"/>
        <v/>
      </c>
      <c r="O2382" s="108" t="str">
        <f t="shared" si="1126"/>
        <v/>
      </c>
      <c r="P2382" s="102" t="str">
        <f t="shared" si="1127"/>
        <v/>
      </c>
      <c r="Q2382" s="102" t="str">
        <f t="shared" si="1128"/>
        <v/>
      </c>
      <c r="R2382" s="120" t="str">
        <f t="shared" si="1129"/>
        <v/>
      </c>
      <c r="S2382" s="54" t="str">
        <f t="shared" si="1130"/>
        <v/>
      </c>
      <c r="T2382" s="5" t="str">
        <f t="shared" si="1131"/>
        <v/>
      </c>
      <c r="U2382" s="152" t="str">
        <f t="shared" si="1114"/>
        <v/>
      </c>
      <c r="V2382" s="152" t="str">
        <f t="shared" si="1115"/>
        <v/>
      </c>
      <c r="W2382" s="153" t="str">
        <f t="shared" si="1116"/>
        <v/>
      </c>
      <c r="X2382" s="153" t="str">
        <f t="shared" si="1117"/>
        <v/>
      </c>
      <c r="Y2382" s="153" t="str">
        <f t="shared" si="1118"/>
        <v/>
      </c>
      <c r="Z2382" s="153" t="str">
        <f t="shared" si="1119"/>
        <v/>
      </c>
      <c r="AA2382" s="152" t="str">
        <f t="shared" si="1120"/>
        <v/>
      </c>
      <c r="AB2382" s="152" t="str">
        <f t="shared" si="1121"/>
        <v/>
      </c>
      <c r="AC2382" s="154" t="str">
        <f t="shared" si="1132"/>
        <v/>
      </c>
      <c r="AD2382" s="154" t="str">
        <f t="shared" si="1133"/>
        <v/>
      </c>
      <c r="AE2382" s="3" t="str">
        <f t="shared" si="1134"/>
        <v/>
      </c>
      <c r="AF2382" s="3" t="str">
        <f t="shared" si="1135"/>
        <v/>
      </c>
      <c r="AG2382" s="3" t="str">
        <f t="shared" si="1136"/>
        <v/>
      </c>
      <c r="AH2382" s="4" t="str">
        <f t="shared" si="1137"/>
        <v/>
      </c>
      <c r="AI2382" s="75" t="str">
        <f t="shared" si="1138"/>
        <v/>
      </c>
      <c r="AJ2382" s="75" t="str">
        <f t="shared" si="1139"/>
        <v/>
      </c>
    </row>
    <row r="2383" spans="1:36">
      <c r="A2383" s="41" t="str">
        <f t="shared" si="1122"/>
        <v/>
      </c>
      <c r="B2383" s="150" t="str">
        <f>IF(ISNUMBER(A2383),INDEX('MetaTrader Import'!$H$13:$J$5893,TRUNC(((A2383-$A$39+1)-1)/3)+1,MOD((A2383-$A$39+1)-1,3)+1),"")</f>
        <v/>
      </c>
      <c r="C2383" s="43" t="str">
        <f t="shared" si="1123"/>
        <v/>
      </c>
      <c r="D2383" s="43" t="str">
        <f t="shared" ca="1" si="1113"/>
        <v/>
      </c>
      <c r="E2383" s="43" t="str">
        <f t="shared" si="1124"/>
        <v/>
      </c>
      <c r="F2383" s="43" t="str">
        <f t="shared" si="1125"/>
        <v/>
      </c>
      <c r="G2383" s="43" t="str">
        <f>IF(A2383&lt;&gt;"",IF(A2383&lt;Data!$G$11*0.25,$C$13/$G$32,IF(A2383&gt;Data!$G$11*0.25,$C$13,$C$13*10)),"")</f>
        <v/>
      </c>
      <c r="H2383" s="43" t="str">
        <f>IF(A2383&lt;&gt;"",IF(Data!$G$9="constant",$C$13,IF(Data!$G$9="squeeze",G2383,F2383)),"")</f>
        <v/>
      </c>
      <c r="I2383" s="38" t="str">
        <f ca="1">IF(ISNUMBER(A2383),NORMINV(RAND(),0,IF(AND(Data!$G$9="squeeze",A2383&lt;Data!$G$11*0.25),$H$32,1)*$C$30*$C$13)*($C$14*$C$12),"")</f>
        <v/>
      </c>
      <c r="J2383" s="42" t="str">
        <f ca="1">IFERROR(IF(Data!$C$6="Real",B2383,I2383+J2382+($C$14*$C$12)*(NORMINV(RAND(),$C$15,CHOOSE($G$13,$C$13,F2383,G2383)))),"")</f>
        <v/>
      </c>
      <c r="K2383" s="88" t="str">
        <f>IF(ISNUMBER(A2383), IF($G$16="fixed",$G$17,MIN(H2383*Data!$C$7*$C$16*0.5,$C$17*Data!$C$7))*$C$12,"")</f>
        <v/>
      </c>
      <c r="L2383" s="42" t="str">
        <f t="shared" ca="1" si="1140"/>
        <v/>
      </c>
      <c r="M2383" s="44" t="str">
        <f t="shared" ca="1" si="1141"/>
        <v/>
      </c>
      <c r="N2383" s="44" t="str">
        <f t="shared" ca="1" si="1142"/>
        <v/>
      </c>
      <c r="O2383" s="108" t="str">
        <f t="shared" si="1126"/>
        <v/>
      </c>
      <c r="P2383" s="102" t="str">
        <f t="shared" si="1127"/>
        <v/>
      </c>
      <c r="Q2383" s="102" t="str">
        <f t="shared" si="1128"/>
        <v/>
      </c>
      <c r="R2383" s="120" t="str">
        <f t="shared" si="1129"/>
        <v/>
      </c>
      <c r="S2383" s="54" t="str">
        <f t="shared" si="1130"/>
        <v/>
      </c>
      <c r="T2383" s="5" t="str">
        <f t="shared" si="1131"/>
        <v/>
      </c>
      <c r="U2383" s="152" t="str">
        <f t="shared" si="1114"/>
        <v/>
      </c>
      <c r="V2383" s="152" t="str">
        <f t="shared" si="1115"/>
        <v/>
      </c>
      <c r="W2383" s="153" t="str">
        <f t="shared" si="1116"/>
        <v/>
      </c>
      <c r="X2383" s="153" t="str">
        <f t="shared" si="1117"/>
        <v/>
      </c>
      <c r="Y2383" s="153" t="str">
        <f t="shared" si="1118"/>
        <v/>
      </c>
      <c r="Z2383" s="153" t="str">
        <f t="shared" si="1119"/>
        <v/>
      </c>
      <c r="AA2383" s="152" t="str">
        <f t="shared" si="1120"/>
        <v/>
      </c>
      <c r="AB2383" s="152" t="str">
        <f t="shared" si="1121"/>
        <v/>
      </c>
      <c r="AC2383" s="154" t="str">
        <f t="shared" si="1132"/>
        <v/>
      </c>
      <c r="AD2383" s="154" t="str">
        <f t="shared" si="1133"/>
        <v/>
      </c>
      <c r="AE2383" s="3" t="str">
        <f t="shared" si="1134"/>
        <v/>
      </c>
      <c r="AF2383" s="3" t="str">
        <f t="shared" si="1135"/>
        <v/>
      </c>
      <c r="AG2383" s="3" t="str">
        <f t="shared" si="1136"/>
        <v/>
      </c>
      <c r="AH2383" s="4" t="str">
        <f t="shared" si="1137"/>
        <v/>
      </c>
      <c r="AI2383" s="75" t="str">
        <f t="shared" si="1138"/>
        <v/>
      </c>
      <c r="AJ2383" s="75" t="str">
        <f t="shared" si="1139"/>
        <v/>
      </c>
    </row>
    <row r="2384" spans="1:36">
      <c r="A2384" s="41" t="str">
        <f t="shared" si="1122"/>
        <v/>
      </c>
      <c r="B2384" s="150" t="str">
        <f>IF(ISNUMBER(A2384),INDEX('MetaTrader Import'!$H$13:$J$5893,TRUNC(((A2384-$A$39+1)-1)/3)+1,MOD((A2384-$A$39+1)-1,3)+1),"")</f>
        <v/>
      </c>
      <c r="C2384" s="43" t="str">
        <f t="shared" si="1123"/>
        <v/>
      </c>
      <c r="D2384" s="43" t="str">
        <f t="shared" ca="1" si="1113"/>
        <v/>
      </c>
      <c r="E2384" s="43" t="str">
        <f t="shared" si="1124"/>
        <v/>
      </c>
      <c r="F2384" s="43" t="str">
        <f t="shared" si="1125"/>
        <v/>
      </c>
      <c r="G2384" s="43" t="str">
        <f>IF(A2384&lt;&gt;"",IF(A2384&lt;Data!$G$11*0.25,$C$13/$G$32,IF(A2384&gt;Data!$G$11*0.25,$C$13,$C$13*10)),"")</f>
        <v/>
      </c>
      <c r="H2384" s="43" t="str">
        <f>IF(A2384&lt;&gt;"",IF(Data!$G$9="constant",$C$13,IF(Data!$G$9="squeeze",G2384,F2384)),"")</f>
        <v/>
      </c>
      <c r="I2384" s="38" t="str">
        <f ca="1">IF(ISNUMBER(A2384),NORMINV(RAND(),0,IF(AND(Data!$G$9="squeeze",A2384&lt;Data!$G$11*0.25),$H$32,1)*$C$30*$C$13)*($C$14*$C$12),"")</f>
        <v/>
      </c>
      <c r="J2384" s="42" t="str">
        <f ca="1">IFERROR(IF(Data!$C$6="Real",B2384,I2384+J2383+($C$14*$C$12)*(NORMINV(RAND(),$C$15,CHOOSE($G$13,$C$13,F2384,G2384)))),"")</f>
        <v/>
      </c>
      <c r="K2384" s="88" t="str">
        <f>IF(ISNUMBER(A2384), IF($G$16="fixed",$G$17,MIN(H2384*Data!$C$7*$C$16*0.5,$C$17*Data!$C$7))*$C$12,"")</f>
        <v/>
      </c>
      <c r="L2384" s="42" t="str">
        <f t="shared" ca="1" si="1140"/>
        <v/>
      </c>
      <c r="M2384" s="44" t="str">
        <f t="shared" ca="1" si="1141"/>
        <v/>
      </c>
      <c r="N2384" s="44" t="str">
        <f t="shared" ca="1" si="1142"/>
        <v/>
      </c>
      <c r="O2384" s="108" t="str">
        <f t="shared" si="1126"/>
        <v/>
      </c>
      <c r="P2384" s="102" t="str">
        <f t="shared" si="1127"/>
        <v/>
      </c>
      <c r="Q2384" s="102" t="str">
        <f t="shared" si="1128"/>
        <v/>
      </c>
      <c r="R2384" s="120" t="str">
        <f t="shared" si="1129"/>
        <v/>
      </c>
      <c r="S2384" s="54" t="str">
        <f t="shared" si="1130"/>
        <v/>
      </c>
      <c r="T2384" s="5" t="str">
        <f t="shared" si="1131"/>
        <v/>
      </c>
      <c r="U2384" s="152" t="str">
        <f t="shared" si="1114"/>
        <v/>
      </c>
      <c r="V2384" s="152" t="str">
        <f t="shared" si="1115"/>
        <v/>
      </c>
      <c r="W2384" s="153" t="str">
        <f t="shared" si="1116"/>
        <v/>
      </c>
      <c r="X2384" s="153" t="str">
        <f t="shared" si="1117"/>
        <v/>
      </c>
      <c r="Y2384" s="153" t="str">
        <f t="shared" si="1118"/>
        <v/>
      </c>
      <c r="Z2384" s="153" t="str">
        <f t="shared" si="1119"/>
        <v/>
      </c>
      <c r="AA2384" s="152" t="str">
        <f t="shared" si="1120"/>
        <v/>
      </c>
      <c r="AB2384" s="152" t="str">
        <f t="shared" si="1121"/>
        <v/>
      </c>
      <c r="AC2384" s="154" t="str">
        <f t="shared" si="1132"/>
        <v/>
      </c>
      <c r="AD2384" s="154" t="str">
        <f t="shared" si="1133"/>
        <v/>
      </c>
      <c r="AE2384" s="3" t="str">
        <f t="shared" si="1134"/>
        <v/>
      </c>
      <c r="AF2384" s="3" t="str">
        <f t="shared" si="1135"/>
        <v/>
      </c>
      <c r="AG2384" s="3" t="str">
        <f t="shared" si="1136"/>
        <v/>
      </c>
      <c r="AH2384" s="4" t="str">
        <f t="shared" si="1137"/>
        <v/>
      </c>
      <c r="AI2384" s="75" t="str">
        <f t="shared" si="1138"/>
        <v/>
      </c>
      <c r="AJ2384" s="75" t="str">
        <f t="shared" si="1139"/>
        <v/>
      </c>
    </row>
    <row r="2385" spans="1:36">
      <c r="A2385" s="41" t="str">
        <f t="shared" si="1122"/>
        <v/>
      </c>
      <c r="B2385" s="150" t="str">
        <f>IF(ISNUMBER(A2385),INDEX('MetaTrader Import'!$H$13:$J$5893,TRUNC(((A2385-$A$39+1)-1)/3)+1,MOD((A2385-$A$39+1)-1,3)+1),"")</f>
        <v/>
      </c>
      <c r="C2385" s="43" t="str">
        <f t="shared" si="1123"/>
        <v/>
      </c>
      <c r="D2385" s="43" t="str">
        <f t="shared" ca="1" si="1113"/>
        <v/>
      </c>
      <c r="E2385" s="43" t="str">
        <f t="shared" si="1124"/>
        <v/>
      </c>
      <c r="F2385" s="43" t="str">
        <f t="shared" si="1125"/>
        <v/>
      </c>
      <c r="G2385" s="43" t="str">
        <f>IF(A2385&lt;&gt;"",IF(A2385&lt;Data!$G$11*0.25,$C$13/$G$32,IF(A2385&gt;Data!$G$11*0.25,$C$13,$C$13*10)),"")</f>
        <v/>
      </c>
      <c r="H2385" s="43" t="str">
        <f>IF(A2385&lt;&gt;"",IF(Data!$G$9="constant",$C$13,IF(Data!$G$9="squeeze",G2385,F2385)),"")</f>
        <v/>
      </c>
      <c r="I2385" s="38" t="str">
        <f ca="1">IF(ISNUMBER(A2385),NORMINV(RAND(),0,IF(AND(Data!$G$9="squeeze",A2385&lt;Data!$G$11*0.25),$H$32,1)*$C$30*$C$13)*($C$14*$C$12),"")</f>
        <v/>
      </c>
      <c r="J2385" s="42" t="str">
        <f ca="1">IFERROR(IF(Data!$C$6="Real",B2385,I2385+J2384+($C$14*$C$12)*(NORMINV(RAND(),$C$15,CHOOSE($G$13,$C$13,F2385,G2385)))),"")</f>
        <v/>
      </c>
      <c r="K2385" s="88" t="str">
        <f>IF(ISNUMBER(A2385), IF($G$16="fixed",$G$17,MIN(H2385*Data!$C$7*$C$16*0.5,$C$17*Data!$C$7))*$C$12,"")</f>
        <v/>
      </c>
      <c r="L2385" s="42" t="str">
        <f t="shared" ca="1" si="1140"/>
        <v/>
      </c>
      <c r="M2385" s="44" t="str">
        <f t="shared" ca="1" si="1141"/>
        <v/>
      </c>
      <c r="N2385" s="44" t="str">
        <f t="shared" ca="1" si="1142"/>
        <v/>
      </c>
      <c r="O2385" s="108" t="str">
        <f t="shared" si="1126"/>
        <v/>
      </c>
      <c r="P2385" s="102" t="str">
        <f t="shared" si="1127"/>
        <v/>
      </c>
      <c r="Q2385" s="102" t="str">
        <f t="shared" si="1128"/>
        <v/>
      </c>
      <c r="R2385" s="120" t="str">
        <f t="shared" si="1129"/>
        <v/>
      </c>
      <c r="S2385" s="54" t="str">
        <f t="shared" si="1130"/>
        <v/>
      </c>
      <c r="T2385" s="5" t="str">
        <f t="shared" si="1131"/>
        <v/>
      </c>
      <c r="U2385" s="152" t="str">
        <f t="shared" si="1114"/>
        <v/>
      </c>
      <c r="V2385" s="152" t="str">
        <f t="shared" si="1115"/>
        <v/>
      </c>
      <c r="W2385" s="153" t="str">
        <f t="shared" si="1116"/>
        <v/>
      </c>
      <c r="X2385" s="153" t="str">
        <f t="shared" si="1117"/>
        <v/>
      </c>
      <c r="Y2385" s="153" t="str">
        <f t="shared" si="1118"/>
        <v/>
      </c>
      <c r="Z2385" s="153" t="str">
        <f t="shared" si="1119"/>
        <v/>
      </c>
      <c r="AA2385" s="152" t="str">
        <f t="shared" si="1120"/>
        <v/>
      </c>
      <c r="AB2385" s="152" t="str">
        <f t="shared" si="1121"/>
        <v/>
      </c>
      <c r="AC2385" s="154" t="str">
        <f t="shared" si="1132"/>
        <v/>
      </c>
      <c r="AD2385" s="154" t="str">
        <f t="shared" si="1133"/>
        <v/>
      </c>
      <c r="AE2385" s="3" t="str">
        <f t="shared" si="1134"/>
        <v/>
      </c>
      <c r="AF2385" s="3" t="str">
        <f t="shared" si="1135"/>
        <v/>
      </c>
      <c r="AG2385" s="3" t="str">
        <f t="shared" si="1136"/>
        <v/>
      </c>
      <c r="AH2385" s="4" t="str">
        <f t="shared" si="1137"/>
        <v/>
      </c>
      <c r="AI2385" s="75" t="str">
        <f t="shared" si="1138"/>
        <v/>
      </c>
      <c r="AJ2385" s="75" t="str">
        <f t="shared" si="1139"/>
        <v/>
      </c>
    </row>
    <row r="2386" spans="1:36">
      <c r="A2386" s="41" t="str">
        <f t="shared" si="1122"/>
        <v/>
      </c>
      <c r="B2386" s="150" t="str">
        <f>IF(ISNUMBER(A2386),INDEX('MetaTrader Import'!$H$13:$J$5893,TRUNC(((A2386-$A$39+1)-1)/3)+1,MOD((A2386-$A$39+1)-1,3)+1),"")</f>
        <v/>
      </c>
      <c r="C2386" s="43" t="str">
        <f t="shared" si="1123"/>
        <v/>
      </c>
      <c r="D2386" s="43" t="str">
        <f t="shared" ca="1" si="1113"/>
        <v/>
      </c>
      <c r="E2386" s="43" t="str">
        <f t="shared" si="1124"/>
        <v/>
      </c>
      <c r="F2386" s="43" t="str">
        <f t="shared" si="1125"/>
        <v/>
      </c>
      <c r="G2386" s="43" t="str">
        <f>IF(A2386&lt;&gt;"",IF(A2386&lt;Data!$G$11*0.25,$C$13/$G$32,IF(A2386&gt;Data!$G$11*0.25,$C$13,$C$13*10)),"")</f>
        <v/>
      </c>
      <c r="H2386" s="43" t="str">
        <f>IF(A2386&lt;&gt;"",IF(Data!$G$9="constant",$C$13,IF(Data!$G$9="squeeze",G2386,F2386)),"")</f>
        <v/>
      </c>
      <c r="I2386" s="38" t="str">
        <f ca="1">IF(ISNUMBER(A2386),NORMINV(RAND(),0,IF(AND(Data!$G$9="squeeze",A2386&lt;Data!$G$11*0.25),$H$32,1)*$C$30*$C$13)*($C$14*$C$12),"")</f>
        <v/>
      </c>
      <c r="J2386" s="42" t="str">
        <f ca="1">IFERROR(IF(Data!$C$6="Real",B2386,I2386+J2385+($C$14*$C$12)*(NORMINV(RAND(),$C$15,CHOOSE($G$13,$C$13,F2386,G2386)))),"")</f>
        <v/>
      </c>
      <c r="K2386" s="88" t="str">
        <f>IF(ISNUMBER(A2386), IF($G$16="fixed",$G$17,MIN(H2386*Data!$C$7*$C$16*0.5,$C$17*Data!$C$7))*$C$12,"")</f>
        <v/>
      </c>
      <c r="L2386" s="42" t="str">
        <f t="shared" ca="1" si="1140"/>
        <v/>
      </c>
      <c r="M2386" s="44" t="str">
        <f t="shared" ca="1" si="1141"/>
        <v/>
      </c>
      <c r="N2386" s="44" t="str">
        <f t="shared" ca="1" si="1142"/>
        <v/>
      </c>
      <c r="O2386" s="108" t="str">
        <f t="shared" si="1126"/>
        <v/>
      </c>
      <c r="P2386" s="102" t="str">
        <f t="shared" si="1127"/>
        <v/>
      </c>
      <c r="Q2386" s="102" t="str">
        <f t="shared" si="1128"/>
        <v/>
      </c>
      <c r="R2386" s="120" t="str">
        <f t="shared" si="1129"/>
        <v/>
      </c>
      <c r="S2386" s="54" t="str">
        <f t="shared" si="1130"/>
        <v/>
      </c>
      <c r="T2386" s="5" t="str">
        <f t="shared" si="1131"/>
        <v/>
      </c>
      <c r="U2386" s="152" t="str">
        <f t="shared" si="1114"/>
        <v/>
      </c>
      <c r="V2386" s="152" t="str">
        <f t="shared" si="1115"/>
        <v/>
      </c>
      <c r="W2386" s="153" t="str">
        <f t="shared" si="1116"/>
        <v/>
      </c>
      <c r="X2386" s="153" t="str">
        <f t="shared" si="1117"/>
        <v/>
      </c>
      <c r="Y2386" s="153" t="str">
        <f t="shared" si="1118"/>
        <v/>
      </c>
      <c r="Z2386" s="153" t="str">
        <f t="shared" si="1119"/>
        <v/>
      </c>
      <c r="AA2386" s="152" t="str">
        <f t="shared" si="1120"/>
        <v/>
      </c>
      <c r="AB2386" s="152" t="str">
        <f t="shared" si="1121"/>
        <v/>
      </c>
      <c r="AC2386" s="154" t="str">
        <f t="shared" si="1132"/>
        <v/>
      </c>
      <c r="AD2386" s="154" t="str">
        <f t="shared" si="1133"/>
        <v/>
      </c>
      <c r="AE2386" s="3" t="str">
        <f t="shared" si="1134"/>
        <v/>
      </c>
      <c r="AF2386" s="3" t="str">
        <f t="shared" si="1135"/>
        <v/>
      </c>
      <c r="AG2386" s="3" t="str">
        <f t="shared" si="1136"/>
        <v/>
      </c>
      <c r="AH2386" s="4" t="str">
        <f t="shared" si="1137"/>
        <v/>
      </c>
      <c r="AI2386" s="75" t="str">
        <f t="shared" si="1138"/>
        <v/>
      </c>
      <c r="AJ2386" s="75" t="str">
        <f t="shared" si="1139"/>
        <v/>
      </c>
    </row>
    <row r="2387" spans="1:36">
      <c r="A2387" s="41" t="str">
        <f t="shared" si="1122"/>
        <v/>
      </c>
      <c r="B2387" s="150" t="str">
        <f>IF(ISNUMBER(A2387),INDEX('MetaTrader Import'!$H$13:$J$5893,TRUNC(((A2387-$A$39+1)-1)/3)+1,MOD((A2387-$A$39+1)-1,3)+1),"")</f>
        <v/>
      </c>
      <c r="C2387" s="43" t="str">
        <f t="shared" si="1123"/>
        <v/>
      </c>
      <c r="D2387" s="43" t="str">
        <f t="shared" ca="1" si="1113"/>
        <v/>
      </c>
      <c r="E2387" s="43" t="str">
        <f t="shared" si="1124"/>
        <v/>
      </c>
      <c r="F2387" s="43" t="str">
        <f t="shared" si="1125"/>
        <v/>
      </c>
      <c r="G2387" s="43" t="str">
        <f>IF(A2387&lt;&gt;"",IF(A2387&lt;Data!$G$11*0.25,$C$13/$G$32,IF(A2387&gt;Data!$G$11*0.25,$C$13,$C$13*10)),"")</f>
        <v/>
      </c>
      <c r="H2387" s="43" t="str">
        <f>IF(A2387&lt;&gt;"",IF(Data!$G$9="constant",$C$13,IF(Data!$G$9="squeeze",G2387,F2387)),"")</f>
        <v/>
      </c>
      <c r="I2387" s="38" t="str">
        <f ca="1">IF(ISNUMBER(A2387),NORMINV(RAND(),0,IF(AND(Data!$G$9="squeeze",A2387&lt;Data!$G$11*0.25),$H$32,1)*$C$30*$C$13)*($C$14*$C$12),"")</f>
        <v/>
      </c>
      <c r="J2387" s="42" t="str">
        <f ca="1">IFERROR(IF(Data!$C$6="Real",B2387,I2387+J2386+($C$14*$C$12)*(NORMINV(RAND(),$C$15,CHOOSE($G$13,$C$13,F2387,G2387)))),"")</f>
        <v/>
      </c>
      <c r="K2387" s="88" t="str">
        <f>IF(ISNUMBER(A2387), IF($G$16="fixed",$G$17,MIN(H2387*Data!$C$7*$C$16*0.5,$C$17*Data!$C$7))*$C$12,"")</f>
        <v/>
      </c>
      <c r="L2387" s="42" t="str">
        <f t="shared" ca="1" si="1140"/>
        <v/>
      </c>
      <c r="M2387" s="44" t="str">
        <f t="shared" ca="1" si="1141"/>
        <v/>
      </c>
      <c r="N2387" s="44" t="str">
        <f t="shared" ca="1" si="1142"/>
        <v/>
      </c>
      <c r="O2387" s="108" t="str">
        <f t="shared" si="1126"/>
        <v/>
      </c>
      <c r="P2387" s="102" t="str">
        <f t="shared" si="1127"/>
        <v/>
      </c>
      <c r="Q2387" s="102" t="str">
        <f t="shared" si="1128"/>
        <v/>
      </c>
      <c r="R2387" s="120" t="str">
        <f t="shared" si="1129"/>
        <v/>
      </c>
      <c r="S2387" s="54" t="str">
        <f t="shared" si="1130"/>
        <v/>
      </c>
      <c r="T2387" s="5" t="str">
        <f t="shared" si="1131"/>
        <v/>
      </c>
      <c r="U2387" s="152" t="str">
        <f t="shared" si="1114"/>
        <v/>
      </c>
      <c r="V2387" s="152" t="str">
        <f t="shared" si="1115"/>
        <v/>
      </c>
      <c r="W2387" s="153" t="str">
        <f t="shared" si="1116"/>
        <v/>
      </c>
      <c r="X2387" s="153" t="str">
        <f t="shared" si="1117"/>
        <v/>
      </c>
      <c r="Y2387" s="153" t="str">
        <f t="shared" si="1118"/>
        <v/>
      </c>
      <c r="Z2387" s="153" t="str">
        <f t="shared" si="1119"/>
        <v/>
      </c>
      <c r="AA2387" s="152" t="str">
        <f t="shared" si="1120"/>
        <v/>
      </c>
      <c r="AB2387" s="152" t="str">
        <f t="shared" si="1121"/>
        <v/>
      </c>
      <c r="AC2387" s="154" t="str">
        <f t="shared" si="1132"/>
        <v/>
      </c>
      <c r="AD2387" s="154" t="str">
        <f t="shared" si="1133"/>
        <v/>
      </c>
      <c r="AE2387" s="3" t="str">
        <f t="shared" si="1134"/>
        <v/>
      </c>
      <c r="AF2387" s="3" t="str">
        <f t="shared" si="1135"/>
        <v/>
      </c>
      <c r="AG2387" s="3" t="str">
        <f t="shared" si="1136"/>
        <v/>
      </c>
      <c r="AH2387" s="4" t="str">
        <f t="shared" si="1137"/>
        <v/>
      </c>
      <c r="AI2387" s="75" t="str">
        <f t="shared" si="1138"/>
        <v/>
      </c>
      <c r="AJ2387" s="75" t="str">
        <f t="shared" si="1139"/>
        <v/>
      </c>
    </row>
    <row r="2388" spans="1:36">
      <c r="A2388" s="41" t="str">
        <f t="shared" si="1122"/>
        <v/>
      </c>
      <c r="B2388" s="150" t="str">
        <f>IF(ISNUMBER(A2388),INDEX('MetaTrader Import'!$H$13:$J$5893,TRUNC(((A2388-$A$39+1)-1)/3)+1,MOD((A2388-$A$39+1)-1,3)+1),"")</f>
        <v/>
      </c>
      <c r="C2388" s="43" t="str">
        <f t="shared" si="1123"/>
        <v/>
      </c>
      <c r="D2388" s="43" t="str">
        <f t="shared" ca="1" si="1113"/>
        <v/>
      </c>
      <c r="E2388" s="43" t="str">
        <f t="shared" si="1124"/>
        <v/>
      </c>
      <c r="F2388" s="43" t="str">
        <f t="shared" si="1125"/>
        <v/>
      </c>
      <c r="G2388" s="43" t="str">
        <f>IF(A2388&lt;&gt;"",IF(A2388&lt;Data!$G$11*0.25,$C$13/$G$32,IF(A2388&gt;Data!$G$11*0.25,$C$13,$C$13*10)),"")</f>
        <v/>
      </c>
      <c r="H2388" s="43" t="str">
        <f>IF(A2388&lt;&gt;"",IF(Data!$G$9="constant",$C$13,IF(Data!$G$9="squeeze",G2388,F2388)),"")</f>
        <v/>
      </c>
      <c r="I2388" s="38" t="str">
        <f ca="1">IF(ISNUMBER(A2388),NORMINV(RAND(),0,IF(AND(Data!$G$9="squeeze",A2388&lt;Data!$G$11*0.25),$H$32,1)*$C$30*$C$13)*($C$14*$C$12),"")</f>
        <v/>
      </c>
      <c r="J2388" s="42" t="str">
        <f ca="1">IFERROR(IF(Data!$C$6="Real",B2388,I2388+J2387+($C$14*$C$12)*(NORMINV(RAND(),$C$15,CHOOSE($G$13,$C$13,F2388,G2388)))),"")</f>
        <v/>
      </c>
      <c r="K2388" s="88" t="str">
        <f>IF(ISNUMBER(A2388), IF($G$16="fixed",$G$17,MIN(H2388*Data!$C$7*$C$16*0.5,$C$17*Data!$C$7))*$C$12,"")</f>
        <v/>
      </c>
      <c r="L2388" s="42" t="str">
        <f t="shared" ca="1" si="1140"/>
        <v/>
      </c>
      <c r="M2388" s="44" t="str">
        <f t="shared" ca="1" si="1141"/>
        <v/>
      </c>
      <c r="N2388" s="44" t="str">
        <f t="shared" ca="1" si="1142"/>
        <v/>
      </c>
      <c r="O2388" s="108" t="str">
        <f t="shared" si="1126"/>
        <v/>
      </c>
      <c r="P2388" s="102" t="str">
        <f t="shared" si="1127"/>
        <v/>
      </c>
      <c r="Q2388" s="102" t="str">
        <f t="shared" si="1128"/>
        <v/>
      </c>
      <c r="R2388" s="120" t="str">
        <f t="shared" si="1129"/>
        <v/>
      </c>
      <c r="S2388" s="54" t="str">
        <f t="shared" si="1130"/>
        <v/>
      </c>
      <c r="T2388" s="5" t="str">
        <f t="shared" si="1131"/>
        <v/>
      </c>
      <c r="U2388" s="152" t="str">
        <f t="shared" si="1114"/>
        <v/>
      </c>
      <c r="V2388" s="152" t="str">
        <f t="shared" si="1115"/>
        <v/>
      </c>
      <c r="W2388" s="153" t="str">
        <f t="shared" si="1116"/>
        <v/>
      </c>
      <c r="X2388" s="153" t="str">
        <f t="shared" si="1117"/>
        <v/>
      </c>
      <c r="Y2388" s="153" t="str">
        <f t="shared" si="1118"/>
        <v/>
      </c>
      <c r="Z2388" s="153" t="str">
        <f t="shared" si="1119"/>
        <v/>
      </c>
      <c r="AA2388" s="152" t="str">
        <f t="shared" si="1120"/>
        <v/>
      </c>
      <c r="AB2388" s="152" t="str">
        <f t="shared" si="1121"/>
        <v/>
      </c>
      <c r="AC2388" s="154" t="str">
        <f t="shared" si="1132"/>
        <v/>
      </c>
      <c r="AD2388" s="154" t="str">
        <f t="shared" si="1133"/>
        <v/>
      </c>
      <c r="AE2388" s="3" t="str">
        <f t="shared" si="1134"/>
        <v/>
      </c>
      <c r="AF2388" s="3" t="str">
        <f t="shared" si="1135"/>
        <v/>
      </c>
      <c r="AG2388" s="3" t="str">
        <f t="shared" si="1136"/>
        <v/>
      </c>
      <c r="AH2388" s="4" t="str">
        <f t="shared" si="1137"/>
        <v/>
      </c>
      <c r="AI2388" s="75" t="str">
        <f t="shared" si="1138"/>
        <v/>
      </c>
      <c r="AJ2388" s="75" t="str">
        <f t="shared" si="1139"/>
        <v/>
      </c>
    </row>
    <row r="2389" spans="1:36">
      <c r="A2389" s="41" t="str">
        <f t="shared" si="1122"/>
        <v/>
      </c>
      <c r="B2389" s="150" t="str">
        <f>IF(ISNUMBER(A2389),INDEX('MetaTrader Import'!$H$13:$J$5893,TRUNC(((A2389-$A$39+1)-1)/3)+1,MOD((A2389-$A$39+1)-1,3)+1),"")</f>
        <v/>
      </c>
      <c r="C2389" s="43" t="str">
        <f t="shared" si="1123"/>
        <v/>
      </c>
      <c r="D2389" s="43" t="str">
        <f t="shared" ca="1" si="1113"/>
        <v/>
      </c>
      <c r="E2389" s="43" t="str">
        <f t="shared" si="1124"/>
        <v/>
      </c>
      <c r="F2389" s="43" t="str">
        <f t="shared" si="1125"/>
        <v/>
      </c>
      <c r="G2389" s="43" t="str">
        <f>IF(A2389&lt;&gt;"",IF(A2389&lt;Data!$G$11*0.25,$C$13/$G$32,IF(A2389&gt;Data!$G$11*0.25,$C$13,$C$13*10)),"")</f>
        <v/>
      </c>
      <c r="H2389" s="43" t="str">
        <f>IF(A2389&lt;&gt;"",IF(Data!$G$9="constant",$C$13,IF(Data!$G$9="squeeze",G2389,F2389)),"")</f>
        <v/>
      </c>
      <c r="I2389" s="38" t="str">
        <f ca="1">IF(ISNUMBER(A2389),NORMINV(RAND(),0,IF(AND(Data!$G$9="squeeze",A2389&lt;Data!$G$11*0.25),$H$32,1)*$C$30*$C$13)*($C$14*$C$12),"")</f>
        <v/>
      </c>
      <c r="J2389" s="42" t="str">
        <f ca="1">IFERROR(IF(Data!$C$6="Real",B2389,I2389+J2388+($C$14*$C$12)*(NORMINV(RAND(),$C$15,CHOOSE($G$13,$C$13,F2389,G2389)))),"")</f>
        <v/>
      </c>
      <c r="K2389" s="88" t="str">
        <f>IF(ISNUMBER(A2389), IF($G$16="fixed",$G$17,MIN(H2389*Data!$C$7*$C$16*0.5,$C$17*Data!$C$7))*$C$12,"")</f>
        <v/>
      </c>
      <c r="L2389" s="42" t="str">
        <f t="shared" ca="1" si="1140"/>
        <v/>
      </c>
      <c r="M2389" s="44" t="str">
        <f t="shared" ca="1" si="1141"/>
        <v/>
      </c>
      <c r="N2389" s="44" t="str">
        <f t="shared" ca="1" si="1142"/>
        <v/>
      </c>
      <c r="O2389" s="108" t="str">
        <f t="shared" si="1126"/>
        <v/>
      </c>
      <c r="P2389" s="102" t="str">
        <f t="shared" si="1127"/>
        <v/>
      </c>
      <c r="Q2389" s="102" t="str">
        <f t="shared" si="1128"/>
        <v/>
      </c>
      <c r="R2389" s="120" t="str">
        <f t="shared" si="1129"/>
        <v/>
      </c>
      <c r="S2389" s="54" t="str">
        <f t="shared" si="1130"/>
        <v/>
      </c>
      <c r="T2389" s="5" t="str">
        <f t="shared" si="1131"/>
        <v/>
      </c>
      <c r="U2389" s="152" t="str">
        <f t="shared" si="1114"/>
        <v/>
      </c>
      <c r="V2389" s="152" t="str">
        <f t="shared" si="1115"/>
        <v/>
      </c>
      <c r="W2389" s="153" t="str">
        <f t="shared" si="1116"/>
        <v/>
      </c>
      <c r="X2389" s="153" t="str">
        <f t="shared" si="1117"/>
        <v/>
      </c>
      <c r="Y2389" s="153" t="str">
        <f t="shared" si="1118"/>
        <v/>
      </c>
      <c r="Z2389" s="153" t="str">
        <f t="shared" si="1119"/>
        <v/>
      </c>
      <c r="AA2389" s="152" t="str">
        <f t="shared" si="1120"/>
        <v/>
      </c>
      <c r="AB2389" s="152" t="str">
        <f t="shared" si="1121"/>
        <v/>
      </c>
      <c r="AC2389" s="154" t="str">
        <f t="shared" si="1132"/>
        <v/>
      </c>
      <c r="AD2389" s="154" t="str">
        <f t="shared" si="1133"/>
        <v/>
      </c>
      <c r="AE2389" s="3" t="str">
        <f t="shared" si="1134"/>
        <v/>
      </c>
      <c r="AF2389" s="3" t="str">
        <f t="shared" si="1135"/>
        <v/>
      </c>
      <c r="AG2389" s="3" t="str">
        <f t="shared" si="1136"/>
        <v/>
      </c>
      <c r="AH2389" s="4" t="str">
        <f t="shared" si="1137"/>
        <v/>
      </c>
      <c r="AI2389" s="75" t="str">
        <f t="shared" si="1138"/>
        <v/>
      </c>
      <c r="AJ2389" s="75" t="str">
        <f t="shared" si="1139"/>
        <v/>
      </c>
    </row>
    <row r="2390" spans="1:36">
      <c r="A2390" s="41" t="str">
        <f t="shared" si="1122"/>
        <v/>
      </c>
      <c r="B2390" s="150" t="str">
        <f>IF(ISNUMBER(A2390),INDEX('MetaTrader Import'!$H$13:$J$5893,TRUNC(((A2390-$A$39+1)-1)/3)+1,MOD((A2390-$A$39+1)-1,3)+1),"")</f>
        <v/>
      </c>
      <c r="C2390" s="43" t="str">
        <f t="shared" si="1123"/>
        <v/>
      </c>
      <c r="D2390" s="43" t="str">
        <f t="shared" ca="1" si="1113"/>
        <v/>
      </c>
      <c r="E2390" s="43" t="str">
        <f t="shared" si="1124"/>
        <v/>
      </c>
      <c r="F2390" s="43" t="str">
        <f t="shared" si="1125"/>
        <v/>
      </c>
      <c r="G2390" s="43" t="str">
        <f>IF(A2390&lt;&gt;"",IF(A2390&lt;Data!$G$11*0.25,$C$13/$G$32,IF(A2390&gt;Data!$G$11*0.25,$C$13,$C$13*10)),"")</f>
        <v/>
      </c>
      <c r="H2390" s="43" t="str">
        <f>IF(A2390&lt;&gt;"",IF(Data!$G$9="constant",$C$13,IF(Data!$G$9="squeeze",G2390,F2390)),"")</f>
        <v/>
      </c>
      <c r="I2390" s="38" t="str">
        <f ca="1">IF(ISNUMBER(A2390),NORMINV(RAND(),0,IF(AND(Data!$G$9="squeeze",A2390&lt;Data!$G$11*0.25),$H$32,1)*$C$30*$C$13)*($C$14*$C$12),"")</f>
        <v/>
      </c>
      <c r="J2390" s="42" t="str">
        <f ca="1">IFERROR(IF(Data!$C$6="Real",B2390,I2390+J2389+($C$14*$C$12)*(NORMINV(RAND(),$C$15,CHOOSE($G$13,$C$13,F2390,G2390)))),"")</f>
        <v/>
      </c>
      <c r="K2390" s="88" t="str">
        <f>IF(ISNUMBER(A2390), IF($G$16="fixed",$G$17,MIN(H2390*Data!$C$7*$C$16*0.5,$C$17*Data!$C$7))*$C$12,"")</f>
        <v/>
      </c>
      <c r="L2390" s="42" t="str">
        <f t="shared" ca="1" si="1140"/>
        <v/>
      </c>
      <c r="M2390" s="44" t="str">
        <f t="shared" ca="1" si="1141"/>
        <v/>
      </c>
      <c r="N2390" s="44" t="str">
        <f t="shared" ca="1" si="1142"/>
        <v/>
      </c>
      <c r="O2390" s="108" t="str">
        <f t="shared" si="1126"/>
        <v/>
      </c>
      <c r="P2390" s="102" t="str">
        <f t="shared" si="1127"/>
        <v/>
      </c>
      <c r="Q2390" s="102" t="str">
        <f t="shared" si="1128"/>
        <v/>
      </c>
      <c r="R2390" s="120" t="str">
        <f t="shared" si="1129"/>
        <v/>
      </c>
      <c r="S2390" s="54" t="str">
        <f t="shared" si="1130"/>
        <v/>
      </c>
      <c r="T2390" s="5" t="str">
        <f t="shared" si="1131"/>
        <v/>
      </c>
      <c r="U2390" s="152" t="str">
        <f t="shared" si="1114"/>
        <v/>
      </c>
      <c r="V2390" s="152" t="str">
        <f t="shared" si="1115"/>
        <v/>
      </c>
      <c r="W2390" s="153" t="str">
        <f t="shared" si="1116"/>
        <v/>
      </c>
      <c r="X2390" s="153" t="str">
        <f t="shared" si="1117"/>
        <v/>
      </c>
      <c r="Y2390" s="153" t="str">
        <f t="shared" si="1118"/>
        <v/>
      </c>
      <c r="Z2390" s="153" t="str">
        <f t="shared" si="1119"/>
        <v/>
      </c>
      <c r="AA2390" s="152" t="str">
        <f t="shared" si="1120"/>
        <v/>
      </c>
      <c r="AB2390" s="152" t="str">
        <f t="shared" si="1121"/>
        <v/>
      </c>
      <c r="AC2390" s="154" t="str">
        <f t="shared" si="1132"/>
        <v/>
      </c>
      <c r="AD2390" s="154" t="str">
        <f t="shared" si="1133"/>
        <v/>
      </c>
      <c r="AE2390" s="3" t="str">
        <f t="shared" si="1134"/>
        <v/>
      </c>
      <c r="AF2390" s="3" t="str">
        <f t="shared" si="1135"/>
        <v/>
      </c>
      <c r="AG2390" s="3" t="str">
        <f t="shared" si="1136"/>
        <v/>
      </c>
      <c r="AH2390" s="4" t="str">
        <f t="shared" si="1137"/>
        <v/>
      </c>
      <c r="AI2390" s="75" t="str">
        <f t="shared" si="1138"/>
        <v/>
      </c>
      <c r="AJ2390" s="75" t="str">
        <f t="shared" si="1139"/>
        <v/>
      </c>
    </row>
    <row r="2391" spans="1:36">
      <c r="A2391" s="41" t="str">
        <f t="shared" si="1122"/>
        <v/>
      </c>
      <c r="B2391" s="150" t="str">
        <f>IF(ISNUMBER(A2391),INDEX('MetaTrader Import'!$H$13:$J$5893,TRUNC(((A2391-$A$39+1)-1)/3)+1,MOD((A2391-$A$39+1)-1,3)+1),"")</f>
        <v/>
      </c>
      <c r="C2391" s="43" t="str">
        <f t="shared" si="1123"/>
        <v/>
      </c>
      <c r="D2391" s="43" t="str">
        <f t="shared" ca="1" si="1113"/>
        <v/>
      </c>
      <c r="E2391" s="43" t="str">
        <f t="shared" si="1124"/>
        <v/>
      </c>
      <c r="F2391" s="43" t="str">
        <f t="shared" si="1125"/>
        <v/>
      </c>
      <c r="G2391" s="43" t="str">
        <f>IF(A2391&lt;&gt;"",IF(A2391&lt;Data!$G$11*0.25,$C$13/$G$32,IF(A2391&gt;Data!$G$11*0.25,$C$13,$C$13*10)),"")</f>
        <v/>
      </c>
      <c r="H2391" s="43" t="str">
        <f>IF(A2391&lt;&gt;"",IF(Data!$G$9="constant",$C$13,IF(Data!$G$9="squeeze",G2391,F2391)),"")</f>
        <v/>
      </c>
      <c r="I2391" s="38" t="str">
        <f ca="1">IF(ISNUMBER(A2391),NORMINV(RAND(),0,IF(AND(Data!$G$9="squeeze",A2391&lt;Data!$G$11*0.25),$H$32,1)*$C$30*$C$13)*($C$14*$C$12),"")</f>
        <v/>
      </c>
      <c r="J2391" s="42" t="str">
        <f ca="1">IFERROR(IF(Data!$C$6="Real",B2391,I2391+J2390+($C$14*$C$12)*(NORMINV(RAND(),$C$15,CHOOSE($G$13,$C$13,F2391,G2391)))),"")</f>
        <v/>
      </c>
      <c r="K2391" s="88" t="str">
        <f>IF(ISNUMBER(A2391), IF($G$16="fixed",$G$17,MIN(H2391*Data!$C$7*$C$16*0.5,$C$17*Data!$C$7))*$C$12,"")</f>
        <v/>
      </c>
      <c r="L2391" s="42" t="str">
        <f t="shared" ca="1" si="1140"/>
        <v/>
      </c>
      <c r="M2391" s="44" t="str">
        <f t="shared" ca="1" si="1141"/>
        <v/>
      </c>
      <c r="N2391" s="44" t="str">
        <f t="shared" ca="1" si="1142"/>
        <v/>
      </c>
      <c r="O2391" s="108" t="str">
        <f t="shared" si="1126"/>
        <v/>
      </c>
      <c r="P2391" s="102" t="str">
        <f t="shared" si="1127"/>
        <v/>
      </c>
      <c r="Q2391" s="102" t="str">
        <f t="shared" si="1128"/>
        <v/>
      </c>
      <c r="R2391" s="120" t="str">
        <f t="shared" si="1129"/>
        <v/>
      </c>
      <c r="S2391" s="54" t="str">
        <f t="shared" si="1130"/>
        <v/>
      </c>
      <c r="T2391" s="5" t="str">
        <f t="shared" si="1131"/>
        <v/>
      </c>
      <c r="U2391" s="152" t="str">
        <f t="shared" si="1114"/>
        <v/>
      </c>
      <c r="V2391" s="152" t="str">
        <f t="shared" si="1115"/>
        <v/>
      </c>
      <c r="W2391" s="153" t="str">
        <f t="shared" si="1116"/>
        <v/>
      </c>
      <c r="X2391" s="153" t="str">
        <f t="shared" si="1117"/>
        <v/>
      </c>
      <c r="Y2391" s="153" t="str">
        <f t="shared" si="1118"/>
        <v/>
      </c>
      <c r="Z2391" s="153" t="str">
        <f t="shared" si="1119"/>
        <v/>
      </c>
      <c r="AA2391" s="152" t="str">
        <f t="shared" si="1120"/>
        <v/>
      </c>
      <c r="AB2391" s="152" t="str">
        <f t="shared" si="1121"/>
        <v/>
      </c>
      <c r="AC2391" s="154" t="str">
        <f t="shared" si="1132"/>
        <v/>
      </c>
      <c r="AD2391" s="154" t="str">
        <f t="shared" si="1133"/>
        <v/>
      </c>
      <c r="AE2391" s="3" t="str">
        <f t="shared" si="1134"/>
        <v/>
      </c>
      <c r="AF2391" s="3" t="str">
        <f t="shared" si="1135"/>
        <v/>
      </c>
      <c r="AG2391" s="3" t="str">
        <f t="shared" si="1136"/>
        <v/>
      </c>
      <c r="AH2391" s="4" t="str">
        <f t="shared" si="1137"/>
        <v/>
      </c>
      <c r="AI2391" s="75" t="str">
        <f t="shared" si="1138"/>
        <v/>
      </c>
      <c r="AJ2391" s="75" t="str">
        <f t="shared" si="1139"/>
        <v/>
      </c>
    </row>
    <row r="2392" spans="1:36">
      <c r="A2392" s="41" t="str">
        <f t="shared" si="1122"/>
        <v/>
      </c>
      <c r="B2392" s="150" t="str">
        <f>IF(ISNUMBER(A2392),INDEX('MetaTrader Import'!$H$13:$J$5893,TRUNC(((A2392-$A$39+1)-1)/3)+1,MOD((A2392-$A$39+1)-1,3)+1),"")</f>
        <v/>
      </c>
      <c r="C2392" s="43" t="str">
        <f t="shared" si="1123"/>
        <v/>
      </c>
      <c r="D2392" s="43" t="str">
        <f t="shared" ca="1" si="1113"/>
        <v/>
      </c>
      <c r="E2392" s="43" t="str">
        <f t="shared" si="1124"/>
        <v/>
      </c>
      <c r="F2392" s="43" t="str">
        <f t="shared" si="1125"/>
        <v/>
      </c>
      <c r="G2392" s="43" t="str">
        <f>IF(A2392&lt;&gt;"",IF(A2392&lt;Data!$G$11*0.25,$C$13/$G$32,IF(A2392&gt;Data!$G$11*0.25,$C$13,$C$13*10)),"")</f>
        <v/>
      </c>
      <c r="H2392" s="43" t="str">
        <f>IF(A2392&lt;&gt;"",IF(Data!$G$9="constant",$C$13,IF(Data!$G$9="squeeze",G2392,F2392)),"")</f>
        <v/>
      </c>
      <c r="I2392" s="38" t="str">
        <f ca="1">IF(ISNUMBER(A2392),NORMINV(RAND(),0,IF(AND(Data!$G$9="squeeze",A2392&lt;Data!$G$11*0.25),$H$32,1)*$C$30*$C$13)*($C$14*$C$12),"")</f>
        <v/>
      </c>
      <c r="J2392" s="42" t="str">
        <f ca="1">IFERROR(IF(Data!$C$6="Real",B2392,I2392+J2391+($C$14*$C$12)*(NORMINV(RAND(),$C$15,CHOOSE($G$13,$C$13,F2392,G2392)))),"")</f>
        <v/>
      </c>
      <c r="K2392" s="88" t="str">
        <f>IF(ISNUMBER(A2392), IF($G$16="fixed",$G$17,MIN(H2392*Data!$C$7*$C$16*0.5,$C$17*Data!$C$7))*$C$12,"")</f>
        <v/>
      </c>
      <c r="L2392" s="42" t="str">
        <f t="shared" ca="1" si="1140"/>
        <v/>
      </c>
      <c r="M2392" s="44" t="str">
        <f t="shared" ca="1" si="1141"/>
        <v/>
      </c>
      <c r="N2392" s="44" t="str">
        <f t="shared" ca="1" si="1142"/>
        <v/>
      </c>
      <c r="O2392" s="108" t="str">
        <f t="shared" si="1126"/>
        <v/>
      </c>
      <c r="P2392" s="102" t="str">
        <f t="shared" si="1127"/>
        <v/>
      </c>
      <c r="Q2392" s="102" t="str">
        <f t="shared" si="1128"/>
        <v/>
      </c>
      <c r="R2392" s="120" t="str">
        <f t="shared" si="1129"/>
        <v/>
      </c>
      <c r="S2392" s="54" t="str">
        <f t="shared" si="1130"/>
        <v/>
      </c>
      <c r="T2392" s="5" t="str">
        <f t="shared" si="1131"/>
        <v/>
      </c>
      <c r="U2392" s="152" t="str">
        <f t="shared" si="1114"/>
        <v/>
      </c>
      <c r="V2392" s="152" t="str">
        <f t="shared" si="1115"/>
        <v/>
      </c>
      <c r="W2392" s="153" t="str">
        <f t="shared" si="1116"/>
        <v/>
      </c>
      <c r="X2392" s="153" t="str">
        <f t="shared" si="1117"/>
        <v/>
      </c>
      <c r="Y2392" s="153" t="str">
        <f t="shared" si="1118"/>
        <v/>
      </c>
      <c r="Z2392" s="153" t="str">
        <f t="shared" si="1119"/>
        <v/>
      </c>
      <c r="AA2392" s="152" t="str">
        <f t="shared" si="1120"/>
        <v/>
      </c>
      <c r="AB2392" s="152" t="str">
        <f t="shared" si="1121"/>
        <v/>
      </c>
      <c r="AC2392" s="154" t="str">
        <f t="shared" si="1132"/>
        <v/>
      </c>
      <c r="AD2392" s="154" t="str">
        <f t="shared" si="1133"/>
        <v/>
      </c>
      <c r="AE2392" s="3" t="str">
        <f t="shared" si="1134"/>
        <v/>
      </c>
      <c r="AF2392" s="3" t="str">
        <f t="shared" si="1135"/>
        <v/>
      </c>
      <c r="AG2392" s="3" t="str">
        <f t="shared" si="1136"/>
        <v/>
      </c>
      <c r="AH2392" s="4" t="str">
        <f t="shared" si="1137"/>
        <v/>
      </c>
      <c r="AI2392" s="75" t="str">
        <f t="shared" si="1138"/>
        <v/>
      </c>
      <c r="AJ2392" s="75" t="str">
        <f t="shared" si="1139"/>
        <v/>
      </c>
    </row>
    <row r="2393" spans="1:36">
      <c r="A2393" s="41" t="str">
        <f t="shared" si="1122"/>
        <v/>
      </c>
      <c r="B2393" s="150" t="str">
        <f>IF(ISNUMBER(A2393),INDEX('MetaTrader Import'!$H$13:$J$5893,TRUNC(((A2393-$A$39+1)-1)/3)+1,MOD((A2393-$A$39+1)-1,3)+1),"")</f>
        <v/>
      </c>
      <c r="C2393" s="43" t="str">
        <f t="shared" si="1123"/>
        <v/>
      </c>
      <c r="D2393" s="43" t="str">
        <f t="shared" ca="1" si="1113"/>
        <v/>
      </c>
      <c r="E2393" s="43" t="str">
        <f t="shared" si="1124"/>
        <v/>
      </c>
      <c r="F2393" s="43" t="str">
        <f t="shared" si="1125"/>
        <v/>
      </c>
      <c r="G2393" s="43" t="str">
        <f>IF(A2393&lt;&gt;"",IF(A2393&lt;Data!$G$11*0.25,$C$13/$G$32,IF(A2393&gt;Data!$G$11*0.25,$C$13,$C$13*10)),"")</f>
        <v/>
      </c>
      <c r="H2393" s="43" t="str">
        <f>IF(A2393&lt;&gt;"",IF(Data!$G$9="constant",$C$13,IF(Data!$G$9="squeeze",G2393,F2393)),"")</f>
        <v/>
      </c>
      <c r="I2393" s="38" t="str">
        <f ca="1">IF(ISNUMBER(A2393),NORMINV(RAND(),0,IF(AND(Data!$G$9="squeeze",A2393&lt;Data!$G$11*0.25),$H$32,1)*$C$30*$C$13)*($C$14*$C$12),"")</f>
        <v/>
      </c>
      <c r="J2393" s="42" t="str">
        <f ca="1">IFERROR(IF(Data!$C$6="Real",B2393,I2393+J2392+($C$14*$C$12)*(NORMINV(RAND(),$C$15,CHOOSE($G$13,$C$13,F2393,G2393)))),"")</f>
        <v/>
      </c>
      <c r="K2393" s="88" t="str">
        <f>IF(ISNUMBER(A2393), IF($G$16="fixed",$G$17,MIN(H2393*Data!$C$7*$C$16*0.5,$C$17*Data!$C$7))*$C$12,"")</f>
        <v/>
      </c>
      <c r="L2393" s="42" t="str">
        <f t="shared" ca="1" si="1140"/>
        <v/>
      </c>
      <c r="M2393" s="44" t="str">
        <f t="shared" ca="1" si="1141"/>
        <v/>
      </c>
      <c r="N2393" s="44" t="str">
        <f t="shared" ca="1" si="1142"/>
        <v/>
      </c>
      <c r="O2393" s="108" t="str">
        <f t="shared" si="1126"/>
        <v/>
      </c>
      <c r="P2393" s="102" t="str">
        <f t="shared" si="1127"/>
        <v/>
      </c>
      <c r="Q2393" s="102" t="str">
        <f t="shared" si="1128"/>
        <v/>
      </c>
      <c r="R2393" s="120" t="str">
        <f t="shared" si="1129"/>
        <v/>
      </c>
      <c r="S2393" s="54" t="str">
        <f t="shared" si="1130"/>
        <v/>
      </c>
      <c r="T2393" s="5" t="str">
        <f t="shared" si="1131"/>
        <v/>
      </c>
      <c r="U2393" s="152" t="str">
        <f t="shared" si="1114"/>
        <v/>
      </c>
      <c r="V2393" s="152" t="str">
        <f t="shared" si="1115"/>
        <v/>
      </c>
      <c r="W2393" s="153" t="str">
        <f t="shared" si="1116"/>
        <v/>
      </c>
      <c r="X2393" s="153" t="str">
        <f t="shared" si="1117"/>
        <v/>
      </c>
      <c r="Y2393" s="153" t="str">
        <f t="shared" si="1118"/>
        <v/>
      </c>
      <c r="Z2393" s="153" t="str">
        <f t="shared" si="1119"/>
        <v/>
      </c>
      <c r="AA2393" s="152" t="str">
        <f t="shared" si="1120"/>
        <v/>
      </c>
      <c r="AB2393" s="152" t="str">
        <f t="shared" si="1121"/>
        <v/>
      </c>
      <c r="AC2393" s="154" t="str">
        <f t="shared" si="1132"/>
        <v/>
      </c>
      <c r="AD2393" s="154" t="str">
        <f t="shared" si="1133"/>
        <v/>
      </c>
      <c r="AE2393" s="3" t="str">
        <f t="shared" si="1134"/>
        <v/>
      </c>
      <c r="AF2393" s="3" t="str">
        <f t="shared" si="1135"/>
        <v/>
      </c>
      <c r="AG2393" s="3" t="str">
        <f t="shared" si="1136"/>
        <v/>
      </c>
      <c r="AH2393" s="4" t="str">
        <f t="shared" si="1137"/>
        <v/>
      </c>
      <c r="AI2393" s="75" t="str">
        <f t="shared" si="1138"/>
        <v/>
      </c>
      <c r="AJ2393" s="75" t="str">
        <f t="shared" si="1139"/>
        <v/>
      </c>
    </row>
    <row r="2394" spans="1:36">
      <c r="A2394" s="41" t="str">
        <f t="shared" si="1122"/>
        <v/>
      </c>
      <c r="B2394" s="150" t="str">
        <f>IF(ISNUMBER(A2394),INDEX('MetaTrader Import'!$H$13:$J$5893,TRUNC(((A2394-$A$39+1)-1)/3)+1,MOD((A2394-$A$39+1)-1,3)+1),"")</f>
        <v/>
      </c>
      <c r="C2394" s="43" t="str">
        <f t="shared" si="1123"/>
        <v/>
      </c>
      <c r="D2394" s="43" t="str">
        <f t="shared" ca="1" si="1113"/>
        <v/>
      </c>
      <c r="E2394" s="43" t="str">
        <f t="shared" si="1124"/>
        <v/>
      </c>
      <c r="F2394" s="43" t="str">
        <f t="shared" si="1125"/>
        <v/>
      </c>
      <c r="G2394" s="43" t="str">
        <f>IF(A2394&lt;&gt;"",IF(A2394&lt;Data!$G$11*0.25,$C$13/$G$32,IF(A2394&gt;Data!$G$11*0.25,$C$13,$C$13*10)),"")</f>
        <v/>
      </c>
      <c r="H2394" s="43" t="str">
        <f>IF(A2394&lt;&gt;"",IF(Data!$G$9="constant",$C$13,IF(Data!$G$9="squeeze",G2394,F2394)),"")</f>
        <v/>
      </c>
      <c r="I2394" s="38" t="str">
        <f ca="1">IF(ISNUMBER(A2394),NORMINV(RAND(),0,IF(AND(Data!$G$9="squeeze",A2394&lt;Data!$G$11*0.25),$H$32,1)*$C$30*$C$13)*($C$14*$C$12),"")</f>
        <v/>
      </c>
      <c r="J2394" s="42" t="str">
        <f ca="1">IFERROR(IF(Data!$C$6="Real",B2394,I2394+J2393+($C$14*$C$12)*(NORMINV(RAND(),$C$15,CHOOSE($G$13,$C$13,F2394,G2394)))),"")</f>
        <v/>
      </c>
      <c r="K2394" s="88" t="str">
        <f>IF(ISNUMBER(A2394), IF($G$16="fixed",$G$17,MIN(H2394*Data!$C$7*$C$16*0.5,$C$17*Data!$C$7))*$C$12,"")</f>
        <v/>
      </c>
      <c r="L2394" s="42" t="str">
        <f t="shared" ca="1" si="1140"/>
        <v/>
      </c>
      <c r="M2394" s="44" t="str">
        <f t="shared" ca="1" si="1141"/>
        <v/>
      </c>
      <c r="N2394" s="44" t="str">
        <f t="shared" ca="1" si="1142"/>
        <v/>
      </c>
      <c r="O2394" s="108" t="str">
        <f t="shared" si="1126"/>
        <v/>
      </c>
      <c r="P2394" s="102" t="str">
        <f t="shared" si="1127"/>
        <v/>
      </c>
      <c r="Q2394" s="102" t="str">
        <f t="shared" si="1128"/>
        <v/>
      </c>
      <c r="R2394" s="120" t="str">
        <f t="shared" si="1129"/>
        <v/>
      </c>
      <c r="S2394" s="54" t="str">
        <f t="shared" si="1130"/>
        <v/>
      </c>
      <c r="T2394" s="5" t="str">
        <f t="shared" si="1131"/>
        <v/>
      </c>
      <c r="U2394" s="152" t="str">
        <f t="shared" si="1114"/>
        <v/>
      </c>
      <c r="V2394" s="152" t="str">
        <f t="shared" si="1115"/>
        <v/>
      </c>
      <c r="W2394" s="153" t="str">
        <f t="shared" si="1116"/>
        <v/>
      </c>
      <c r="X2394" s="153" t="str">
        <f t="shared" si="1117"/>
        <v/>
      </c>
      <c r="Y2394" s="153" t="str">
        <f t="shared" si="1118"/>
        <v/>
      </c>
      <c r="Z2394" s="153" t="str">
        <f t="shared" si="1119"/>
        <v/>
      </c>
      <c r="AA2394" s="152" t="str">
        <f t="shared" si="1120"/>
        <v/>
      </c>
      <c r="AB2394" s="152" t="str">
        <f t="shared" si="1121"/>
        <v/>
      </c>
      <c r="AC2394" s="154" t="str">
        <f t="shared" si="1132"/>
        <v/>
      </c>
      <c r="AD2394" s="154" t="str">
        <f t="shared" si="1133"/>
        <v/>
      </c>
      <c r="AE2394" s="3" t="str">
        <f t="shared" si="1134"/>
        <v/>
      </c>
      <c r="AF2394" s="3" t="str">
        <f t="shared" si="1135"/>
        <v/>
      </c>
      <c r="AG2394" s="3" t="str">
        <f t="shared" si="1136"/>
        <v/>
      </c>
      <c r="AH2394" s="4" t="str">
        <f t="shared" si="1137"/>
        <v/>
      </c>
      <c r="AI2394" s="75" t="str">
        <f t="shared" si="1138"/>
        <v/>
      </c>
      <c r="AJ2394" s="75" t="str">
        <f t="shared" si="1139"/>
        <v/>
      </c>
    </row>
    <row r="2395" spans="1:36">
      <c r="A2395" s="41" t="str">
        <f t="shared" si="1122"/>
        <v/>
      </c>
      <c r="B2395" s="150" t="str">
        <f>IF(ISNUMBER(A2395),INDEX('MetaTrader Import'!$H$13:$J$5893,TRUNC(((A2395-$A$39+1)-1)/3)+1,MOD((A2395-$A$39+1)-1,3)+1),"")</f>
        <v/>
      </c>
      <c r="C2395" s="43" t="str">
        <f t="shared" si="1123"/>
        <v/>
      </c>
      <c r="D2395" s="43" t="str">
        <f t="shared" ca="1" si="1113"/>
        <v/>
      </c>
      <c r="E2395" s="43" t="str">
        <f t="shared" si="1124"/>
        <v/>
      </c>
      <c r="F2395" s="43" t="str">
        <f t="shared" si="1125"/>
        <v/>
      </c>
      <c r="G2395" s="43" t="str">
        <f>IF(A2395&lt;&gt;"",IF(A2395&lt;Data!$G$11*0.25,$C$13/$G$32,IF(A2395&gt;Data!$G$11*0.25,$C$13,$C$13*10)),"")</f>
        <v/>
      </c>
      <c r="H2395" s="43" t="str">
        <f>IF(A2395&lt;&gt;"",IF(Data!$G$9="constant",$C$13,IF(Data!$G$9="squeeze",G2395,F2395)),"")</f>
        <v/>
      </c>
      <c r="I2395" s="38" t="str">
        <f ca="1">IF(ISNUMBER(A2395),NORMINV(RAND(),0,IF(AND(Data!$G$9="squeeze",A2395&lt;Data!$G$11*0.25),$H$32,1)*$C$30*$C$13)*($C$14*$C$12),"")</f>
        <v/>
      </c>
      <c r="J2395" s="42" t="str">
        <f ca="1">IFERROR(IF(Data!$C$6="Real",B2395,I2395+J2394+($C$14*$C$12)*(NORMINV(RAND(),$C$15,CHOOSE($G$13,$C$13,F2395,G2395)))),"")</f>
        <v/>
      </c>
      <c r="K2395" s="88" t="str">
        <f>IF(ISNUMBER(A2395), IF($G$16="fixed",$G$17,MIN(H2395*Data!$C$7*$C$16*0.5,$C$17*Data!$C$7))*$C$12,"")</f>
        <v/>
      </c>
      <c r="L2395" s="42" t="str">
        <f t="shared" ca="1" si="1140"/>
        <v/>
      </c>
      <c r="M2395" s="44" t="str">
        <f t="shared" ca="1" si="1141"/>
        <v/>
      </c>
      <c r="N2395" s="44" t="str">
        <f t="shared" ca="1" si="1142"/>
        <v/>
      </c>
      <c r="O2395" s="108" t="str">
        <f t="shared" si="1126"/>
        <v/>
      </c>
      <c r="P2395" s="102" t="str">
        <f t="shared" si="1127"/>
        <v/>
      </c>
      <c r="Q2395" s="102" t="str">
        <f t="shared" si="1128"/>
        <v/>
      </c>
      <c r="R2395" s="120" t="str">
        <f t="shared" si="1129"/>
        <v/>
      </c>
      <c r="S2395" s="54" t="str">
        <f t="shared" si="1130"/>
        <v/>
      </c>
      <c r="T2395" s="5" t="str">
        <f t="shared" si="1131"/>
        <v/>
      </c>
      <c r="U2395" s="152" t="str">
        <f t="shared" si="1114"/>
        <v/>
      </c>
      <c r="V2395" s="152" t="str">
        <f t="shared" si="1115"/>
        <v/>
      </c>
      <c r="W2395" s="153" t="str">
        <f t="shared" si="1116"/>
        <v/>
      </c>
      <c r="X2395" s="153" t="str">
        <f t="shared" si="1117"/>
        <v/>
      </c>
      <c r="Y2395" s="153" t="str">
        <f t="shared" si="1118"/>
        <v/>
      </c>
      <c r="Z2395" s="153" t="str">
        <f t="shared" si="1119"/>
        <v/>
      </c>
      <c r="AA2395" s="152" t="str">
        <f t="shared" si="1120"/>
        <v/>
      </c>
      <c r="AB2395" s="152" t="str">
        <f t="shared" si="1121"/>
        <v/>
      </c>
      <c r="AC2395" s="154" t="str">
        <f t="shared" si="1132"/>
        <v/>
      </c>
      <c r="AD2395" s="154" t="str">
        <f t="shared" si="1133"/>
        <v/>
      </c>
      <c r="AE2395" s="3" t="str">
        <f t="shared" si="1134"/>
        <v/>
      </c>
      <c r="AF2395" s="3" t="str">
        <f t="shared" si="1135"/>
        <v/>
      </c>
      <c r="AG2395" s="3" t="str">
        <f t="shared" si="1136"/>
        <v/>
      </c>
      <c r="AH2395" s="4" t="str">
        <f t="shared" si="1137"/>
        <v/>
      </c>
      <c r="AI2395" s="75" t="str">
        <f t="shared" si="1138"/>
        <v/>
      </c>
      <c r="AJ2395" s="75" t="str">
        <f t="shared" si="1139"/>
        <v/>
      </c>
    </row>
    <row r="2396" spans="1:36">
      <c r="A2396" s="41" t="str">
        <f t="shared" si="1122"/>
        <v/>
      </c>
      <c r="B2396" s="150" t="str">
        <f>IF(ISNUMBER(A2396),INDEX('MetaTrader Import'!$H$13:$J$5893,TRUNC(((A2396-$A$39+1)-1)/3)+1,MOD((A2396-$A$39+1)-1,3)+1),"")</f>
        <v/>
      </c>
      <c r="C2396" s="43" t="str">
        <f t="shared" si="1123"/>
        <v/>
      </c>
      <c r="D2396" s="43" t="str">
        <f t="shared" ca="1" si="1113"/>
        <v/>
      </c>
      <c r="E2396" s="43" t="str">
        <f t="shared" si="1124"/>
        <v/>
      </c>
      <c r="F2396" s="43" t="str">
        <f t="shared" si="1125"/>
        <v/>
      </c>
      <c r="G2396" s="43" t="str">
        <f>IF(A2396&lt;&gt;"",IF(A2396&lt;Data!$G$11*0.25,$C$13/$G$32,IF(A2396&gt;Data!$G$11*0.25,$C$13,$C$13*10)),"")</f>
        <v/>
      </c>
      <c r="H2396" s="43" t="str">
        <f>IF(A2396&lt;&gt;"",IF(Data!$G$9="constant",$C$13,IF(Data!$G$9="squeeze",G2396,F2396)),"")</f>
        <v/>
      </c>
      <c r="I2396" s="38" t="str">
        <f ca="1">IF(ISNUMBER(A2396),NORMINV(RAND(),0,IF(AND(Data!$G$9="squeeze",A2396&lt;Data!$G$11*0.25),$H$32,1)*$C$30*$C$13)*($C$14*$C$12),"")</f>
        <v/>
      </c>
      <c r="J2396" s="42" t="str">
        <f ca="1">IFERROR(IF(Data!$C$6="Real",B2396,I2396+J2395+($C$14*$C$12)*(NORMINV(RAND(),$C$15,CHOOSE($G$13,$C$13,F2396,G2396)))),"")</f>
        <v/>
      </c>
      <c r="K2396" s="88" t="str">
        <f>IF(ISNUMBER(A2396), IF($G$16="fixed",$G$17,MIN(H2396*Data!$C$7*$C$16*0.5,$C$17*Data!$C$7))*$C$12,"")</f>
        <v/>
      </c>
      <c r="L2396" s="42" t="str">
        <f t="shared" ca="1" si="1140"/>
        <v/>
      </c>
      <c r="M2396" s="44" t="str">
        <f t="shared" ca="1" si="1141"/>
        <v/>
      </c>
      <c r="N2396" s="44" t="str">
        <f t="shared" ca="1" si="1142"/>
        <v/>
      </c>
      <c r="O2396" s="108" t="str">
        <f t="shared" si="1126"/>
        <v/>
      </c>
      <c r="P2396" s="102" t="str">
        <f t="shared" si="1127"/>
        <v/>
      </c>
      <c r="Q2396" s="102" t="str">
        <f t="shared" si="1128"/>
        <v/>
      </c>
      <c r="R2396" s="120" t="str">
        <f t="shared" si="1129"/>
        <v/>
      </c>
      <c r="S2396" s="54" t="str">
        <f t="shared" si="1130"/>
        <v/>
      </c>
      <c r="T2396" s="5" t="str">
        <f t="shared" si="1131"/>
        <v/>
      </c>
      <c r="U2396" s="152" t="str">
        <f t="shared" si="1114"/>
        <v/>
      </c>
      <c r="V2396" s="152" t="str">
        <f t="shared" si="1115"/>
        <v/>
      </c>
      <c r="W2396" s="153" t="str">
        <f t="shared" si="1116"/>
        <v/>
      </c>
      <c r="X2396" s="153" t="str">
        <f t="shared" si="1117"/>
        <v/>
      </c>
      <c r="Y2396" s="153" t="str">
        <f t="shared" si="1118"/>
        <v/>
      </c>
      <c r="Z2396" s="153" t="str">
        <f t="shared" si="1119"/>
        <v/>
      </c>
      <c r="AA2396" s="152" t="str">
        <f t="shared" si="1120"/>
        <v/>
      </c>
      <c r="AB2396" s="152" t="str">
        <f t="shared" si="1121"/>
        <v/>
      </c>
      <c r="AC2396" s="154" t="str">
        <f t="shared" si="1132"/>
        <v/>
      </c>
      <c r="AD2396" s="154" t="str">
        <f t="shared" si="1133"/>
        <v/>
      </c>
      <c r="AE2396" s="3" t="str">
        <f t="shared" si="1134"/>
        <v/>
      </c>
      <c r="AF2396" s="3" t="str">
        <f t="shared" si="1135"/>
        <v/>
      </c>
      <c r="AG2396" s="3" t="str">
        <f t="shared" si="1136"/>
        <v/>
      </c>
      <c r="AH2396" s="4" t="str">
        <f t="shared" si="1137"/>
        <v/>
      </c>
      <c r="AI2396" s="75" t="str">
        <f t="shared" si="1138"/>
        <v/>
      </c>
      <c r="AJ2396" s="75" t="str">
        <f t="shared" si="1139"/>
        <v/>
      </c>
    </row>
    <row r="2397" spans="1:36">
      <c r="A2397" s="41" t="str">
        <f t="shared" si="1122"/>
        <v/>
      </c>
      <c r="B2397" s="150" t="str">
        <f>IF(ISNUMBER(A2397),INDEX('MetaTrader Import'!$H$13:$J$5893,TRUNC(((A2397-$A$39+1)-1)/3)+1,MOD((A2397-$A$39+1)-1,3)+1),"")</f>
        <v/>
      </c>
      <c r="C2397" s="43" t="str">
        <f t="shared" si="1123"/>
        <v/>
      </c>
      <c r="D2397" s="43" t="str">
        <f t="shared" ca="1" si="1113"/>
        <v/>
      </c>
      <c r="E2397" s="43" t="str">
        <f t="shared" si="1124"/>
        <v/>
      </c>
      <c r="F2397" s="43" t="str">
        <f t="shared" si="1125"/>
        <v/>
      </c>
      <c r="G2397" s="43" t="str">
        <f>IF(A2397&lt;&gt;"",IF(A2397&lt;Data!$G$11*0.25,$C$13/$G$32,IF(A2397&gt;Data!$G$11*0.25,$C$13,$C$13*10)),"")</f>
        <v/>
      </c>
      <c r="H2397" s="43" t="str">
        <f>IF(A2397&lt;&gt;"",IF(Data!$G$9="constant",$C$13,IF(Data!$G$9="squeeze",G2397,F2397)),"")</f>
        <v/>
      </c>
      <c r="I2397" s="38" t="str">
        <f ca="1">IF(ISNUMBER(A2397),NORMINV(RAND(),0,IF(AND(Data!$G$9="squeeze",A2397&lt;Data!$G$11*0.25),$H$32,1)*$C$30*$C$13)*($C$14*$C$12),"")</f>
        <v/>
      </c>
      <c r="J2397" s="42" t="str">
        <f ca="1">IFERROR(IF(Data!$C$6="Real",B2397,I2397+J2396+($C$14*$C$12)*(NORMINV(RAND(),$C$15,CHOOSE($G$13,$C$13,F2397,G2397)))),"")</f>
        <v/>
      </c>
      <c r="K2397" s="88" t="str">
        <f>IF(ISNUMBER(A2397), IF($G$16="fixed",$G$17,MIN(H2397*Data!$C$7*$C$16*0.5,$C$17*Data!$C$7))*$C$12,"")</f>
        <v/>
      </c>
      <c r="L2397" s="42" t="str">
        <f t="shared" ca="1" si="1140"/>
        <v/>
      </c>
      <c r="M2397" s="44" t="str">
        <f t="shared" ca="1" si="1141"/>
        <v/>
      </c>
      <c r="N2397" s="44" t="str">
        <f t="shared" ca="1" si="1142"/>
        <v/>
      </c>
      <c r="O2397" s="108" t="str">
        <f t="shared" si="1126"/>
        <v/>
      </c>
      <c r="P2397" s="102" t="str">
        <f t="shared" si="1127"/>
        <v/>
      </c>
      <c r="Q2397" s="102" t="str">
        <f t="shared" si="1128"/>
        <v/>
      </c>
      <c r="R2397" s="120" t="str">
        <f t="shared" si="1129"/>
        <v/>
      </c>
      <c r="S2397" s="54" t="str">
        <f t="shared" si="1130"/>
        <v/>
      </c>
      <c r="T2397" s="5" t="str">
        <f t="shared" si="1131"/>
        <v/>
      </c>
      <c r="U2397" s="152" t="str">
        <f t="shared" si="1114"/>
        <v/>
      </c>
      <c r="V2397" s="152" t="str">
        <f t="shared" si="1115"/>
        <v/>
      </c>
      <c r="W2397" s="153" t="str">
        <f t="shared" si="1116"/>
        <v/>
      </c>
      <c r="X2397" s="153" t="str">
        <f t="shared" si="1117"/>
        <v/>
      </c>
      <c r="Y2397" s="153" t="str">
        <f t="shared" si="1118"/>
        <v/>
      </c>
      <c r="Z2397" s="153" t="str">
        <f t="shared" si="1119"/>
        <v/>
      </c>
      <c r="AA2397" s="152" t="str">
        <f t="shared" si="1120"/>
        <v/>
      </c>
      <c r="AB2397" s="152" t="str">
        <f t="shared" si="1121"/>
        <v/>
      </c>
      <c r="AC2397" s="154" t="str">
        <f t="shared" si="1132"/>
        <v/>
      </c>
      <c r="AD2397" s="154" t="str">
        <f t="shared" si="1133"/>
        <v/>
      </c>
      <c r="AE2397" s="3" t="str">
        <f t="shared" si="1134"/>
        <v/>
      </c>
      <c r="AF2397" s="3" t="str">
        <f t="shared" si="1135"/>
        <v/>
      </c>
      <c r="AG2397" s="3" t="str">
        <f t="shared" si="1136"/>
        <v/>
      </c>
      <c r="AH2397" s="4" t="str">
        <f t="shared" si="1137"/>
        <v/>
      </c>
      <c r="AI2397" s="75" t="str">
        <f t="shared" si="1138"/>
        <v/>
      </c>
      <c r="AJ2397" s="75" t="str">
        <f t="shared" si="1139"/>
        <v/>
      </c>
    </row>
    <row r="2398" spans="1:36">
      <c r="A2398" s="41" t="str">
        <f t="shared" si="1122"/>
        <v/>
      </c>
      <c r="B2398" s="150" t="str">
        <f>IF(ISNUMBER(A2398),INDEX('MetaTrader Import'!$H$13:$J$5893,TRUNC(((A2398-$A$39+1)-1)/3)+1,MOD((A2398-$A$39+1)-1,3)+1),"")</f>
        <v/>
      </c>
      <c r="C2398" s="43" t="str">
        <f t="shared" si="1123"/>
        <v/>
      </c>
      <c r="D2398" s="43" t="str">
        <f t="shared" ca="1" si="1113"/>
        <v/>
      </c>
      <c r="E2398" s="43" t="str">
        <f t="shared" si="1124"/>
        <v/>
      </c>
      <c r="F2398" s="43" t="str">
        <f t="shared" si="1125"/>
        <v/>
      </c>
      <c r="G2398" s="43" t="str">
        <f>IF(A2398&lt;&gt;"",IF(A2398&lt;Data!$G$11*0.25,$C$13/$G$32,IF(A2398&gt;Data!$G$11*0.25,$C$13,$C$13*10)),"")</f>
        <v/>
      </c>
      <c r="H2398" s="43" t="str">
        <f>IF(A2398&lt;&gt;"",IF(Data!$G$9="constant",$C$13,IF(Data!$G$9="squeeze",G2398,F2398)),"")</f>
        <v/>
      </c>
      <c r="I2398" s="38" t="str">
        <f ca="1">IF(ISNUMBER(A2398),NORMINV(RAND(),0,IF(AND(Data!$G$9="squeeze",A2398&lt;Data!$G$11*0.25),$H$32,1)*$C$30*$C$13)*($C$14*$C$12),"")</f>
        <v/>
      </c>
      <c r="J2398" s="42" t="str">
        <f ca="1">IFERROR(IF(Data!$C$6="Real",B2398,I2398+J2397+($C$14*$C$12)*(NORMINV(RAND(),$C$15,CHOOSE($G$13,$C$13,F2398,G2398)))),"")</f>
        <v/>
      </c>
      <c r="K2398" s="88" t="str">
        <f>IF(ISNUMBER(A2398), IF($G$16="fixed",$G$17,MIN(H2398*Data!$C$7*$C$16*0.5,$C$17*Data!$C$7))*$C$12,"")</f>
        <v/>
      </c>
      <c r="L2398" s="42" t="str">
        <f t="shared" ca="1" si="1140"/>
        <v/>
      </c>
      <c r="M2398" s="44" t="str">
        <f t="shared" ca="1" si="1141"/>
        <v/>
      </c>
      <c r="N2398" s="44" t="str">
        <f t="shared" ca="1" si="1142"/>
        <v/>
      </c>
      <c r="O2398" s="108" t="str">
        <f t="shared" si="1126"/>
        <v/>
      </c>
      <c r="P2398" s="102" t="str">
        <f t="shared" si="1127"/>
        <v/>
      </c>
      <c r="Q2398" s="102" t="str">
        <f t="shared" si="1128"/>
        <v/>
      </c>
      <c r="R2398" s="120" t="str">
        <f t="shared" si="1129"/>
        <v/>
      </c>
      <c r="S2398" s="54" t="str">
        <f t="shared" si="1130"/>
        <v/>
      </c>
      <c r="T2398" s="5" t="str">
        <f t="shared" si="1131"/>
        <v/>
      </c>
      <c r="U2398" s="152" t="str">
        <f t="shared" si="1114"/>
        <v/>
      </c>
      <c r="V2398" s="152" t="str">
        <f t="shared" si="1115"/>
        <v/>
      </c>
      <c r="W2398" s="153" t="str">
        <f t="shared" si="1116"/>
        <v/>
      </c>
      <c r="X2398" s="153" t="str">
        <f t="shared" si="1117"/>
        <v/>
      </c>
      <c r="Y2398" s="153" t="str">
        <f t="shared" si="1118"/>
        <v/>
      </c>
      <c r="Z2398" s="153" t="str">
        <f t="shared" si="1119"/>
        <v/>
      </c>
      <c r="AA2398" s="152" t="str">
        <f t="shared" si="1120"/>
        <v/>
      </c>
      <c r="AB2398" s="152" t="str">
        <f t="shared" si="1121"/>
        <v/>
      </c>
      <c r="AC2398" s="154" t="str">
        <f t="shared" si="1132"/>
        <v/>
      </c>
      <c r="AD2398" s="154" t="str">
        <f t="shared" si="1133"/>
        <v/>
      </c>
      <c r="AE2398" s="3" t="str">
        <f t="shared" si="1134"/>
        <v/>
      </c>
      <c r="AF2398" s="3" t="str">
        <f t="shared" si="1135"/>
        <v/>
      </c>
      <c r="AG2398" s="3" t="str">
        <f t="shared" si="1136"/>
        <v/>
      </c>
      <c r="AH2398" s="4" t="str">
        <f t="shared" si="1137"/>
        <v/>
      </c>
      <c r="AI2398" s="75" t="str">
        <f t="shared" si="1138"/>
        <v/>
      </c>
      <c r="AJ2398" s="75" t="str">
        <f t="shared" si="1139"/>
        <v/>
      </c>
    </row>
    <row r="2399" spans="1:36">
      <c r="A2399" s="41" t="str">
        <f t="shared" si="1122"/>
        <v/>
      </c>
      <c r="B2399" s="150" t="str">
        <f>IF(ISNUMBER(A2399),INDEX('MetaTrader Import'!$H$13:$J$5893,TRUNC(((A2399-$A$39+1)-1)/3)+1,MOD((A2399-$A$39+1)-1,3)+1),"")</f>
        <v/>
      </c>
      <c r="C2399" s="43" t="str">
        <f t="shared" si="1123"/>
        <v/>
      </c>
      <c r="D2399" s="43" t="str">
        <f t="shared" ca="1" si="1113"/>
        <v/>
      </c>
      <c r="E2399" s="43" t="str">
        <f t="shared" si="1124"/>
        <v/>
      </c>
      <c r="F2399" s="43" t="str">
        <f t="shared" si="1125"/>
        <v/>
      </c>
      <c r="G2399" s="43" t="str">
        <f>IF(A2399&lt;&gt;"",IF(A2399&lt;Data!$G$11*0.25,$C$13/$G$32,IF(A2399&gt;Data!$G$11*0.25,$C$13,$C$13*10)),"")</f>
        <v/>
      </c>
      <c r="H2399" s="43" t="str">
        <f>IF(A2399&lt;&gt;"",IF(Data!$G$9="constant",$C$13,IF(Data!$G$9="squeeze",G2399,F2399)),"")</f>
        <v/>
      </c>
      <c r="I2399" s="38" t="str">
        <f ca="1">IF(ISNUMBER(A2399),NORMINV(RAND(),0,IF(AND(Data!$G$9="squeeze",A2399&lt;Data!$G$11*0.25),$H$32,1)*$C$30*$C$13)*($C$14*$C$12),"")</f>
        <v/>
      </c>
      <c r="J2399" s="42" t="str">
        <f ca="1">IFERROR(IF(Data!$C$6="Real",B2399,I2399+J2398+($C$14*$C$12)*(NORMINV(RAND(),$C$15,CHOOSE($G$13,$C$13,F2399,G2399)))),"")</f>
        <v/>
      </c>
      <c r="K2399" s="88" t="str">
        <f>IF(ISNUMBER(A2399), IF($G$16="fixed",$G$17,MIN(H2399*Data!$C$7*$C$16*0.5,$C$17*Data!$C$7))*$C$12,"")</f>
        <v/>
      </c>
      <c r="L2399" s="42" t="str">
        <f t="shared" ca="1" si="1140"/>
        <v/>
      </c>
      <c r="M2399" s="44" t="str">
        <f t="shared" ca="1" si="1141"/>
        <v/>
      </c>
      <c r="N2399" s="44" t="str">
        <f t="shared" ca="1" si="1142"/>
        <v/>
      </c>
      <c r="O2399" s="108" t="str">
        <f t="shared" si="1126"/>
        <v/>
      </c>
      <c r="P2399" s="102" t="str">
        <f t="shared" si="1127"/>
        <v/>
      </c>
      <c r="Q2399" s="102" t="str">
        <f t="shared" si="1128"/>
        <v/>
      </c>
      <c r="R2399" s="120" t="str">
        <f t="shared" si="1129"/>
        <v/>
      </c>
      <c r="S2399" s="54" t="str">
        <f t="shared" si="1130"/>
        <v/>
      </c>
      <c r="T2399" s="5" t="str">
        <f t="shared" si="1131"/>
        <v/>
      </c>
      <c r="U2399" s="152" t="str">
        <f t="shared" si="1114"/>
        <v/>
      </c>
      <c r="V2399" s="152" t="str">
        <f t="shared" si="1115"/>
        <v/>
      </c>
      <c r="W2399" s="153" t="str">
        <f t="shared" si="1116"/>
        <v/>
      </c>
      <c r="X2399" s="153" t="str">
        <f t="shared" si="1117"/>
        <v/>
      </c>
      <c r="Y2399" s="153" t="str">
        <f t="shared" si="1118"/>
        <v/>
      </c>
      <c r="Z2399" s="153" t="str">
        <f t="shared" si="1119"/>
        <v/>
      </c>
      <c r="AA2399" s="152" t="str">
        <f t="shared" si="1120"/>
        <v/>
      </c>
      <c r="AB2399" s="152" t="str">
        <f t="shared" si="1121"/>
        <v/>
      </c>
      <c r="AC2399" s="154" t="str">
        <f t="shared" si="1132"/>
        <v/>
      </c>
      <c r="AD2399" s="154" t="str">
        <f t="shared" si="1133"/>
        <v/>
      </c>
      <c r="AE2399" s="3" t="str">
        <f t="shared" si="1134"/>
        <v/>
      </c>
      <c r="AF2399" s="3" t="str">
        <f t="shared" si="1135"/>
        <v/>
      </c>
      <c r="AG2399" s="3" t="str">
        <f t="shared" si="1136"/>
        <v/>
      </c>
      <c r="AH2399" s="4" t="str">
        <f t="shared" si="1137"/>
        <v/>
      </c>
      <c r="AI2399" s="75" t="str">
        <f t="shared" si="1138"/>
        <v/>
      </c>
      <c r="AJ2399" s="75" t="str">
        <f t="shared" si="1139"/>
        <v/>
      </c>
    </row>
    <row r="2400" spans="1:36">
      <c r="A2400" s="41" t="str">
        <f t="shared" si="1122"/>
        <v/>
      </c>
      <c r="B2400" s="150" t="str">
        <f>IF(ISNUMBER(A2400),INDEX('MetaTrader Import'!$H$13:$J$5893,TRUNC(((A2400-$A$39+1)-1)/3)+1,MOD((A2400-$A$39+1)-1,3)+1),"")</f>
        <v/>
      </c>
      <c r="C2400" s="43" t="str">
        <f t="shared" si="1123"/>
        <v/>
      </c>
      <c r="D2400" s="43" t="str">
        <f t="shared" ca="1" si="1113"/>
        <v/>
      </c>
      <c r="E2400" s="43" t="str">
        <f t="shared" si="1124"/>
        <v/>
      </c>
      <c r="F2400" s="43" t="str">
        <f t="shared" si="1125"/>
        <v/>
      </c>
      <c r="G2400" s="43" t="str">
        <f>IF(A2400&lt;&gt;"",IF(A2400&lt;Data!$G$11*0.25,$C$13/$G$32,IF(A2400&gt;Data!$G$11*0.25,$C$13,$C$13*10)),"")</f>
        <v/>
      </c>
      <c r="H2400" s="43" t="str">
        <f>IF(A2400&lt;&gt;"",IF(Data!$G$9="constant",$C$13,IF(Data!$G$9="squeeze",G2400,F2400)),"")</f>
        <v/>
      </c>
      <c r="I2400" s="38" t="str">
        <f ca="1">IF(ISNUMBER(A2400),NORMINV(RAND(),0,IF(AND(Data!$G$9="squeeze",A2400&lt;Data!$G$11*0.25),$H$32,1)*$C$30*$C$13)*($C$14*$C$12),"")</f>
        <v/>
      </c>
      <c r="J2400" s="42" t="str">
        <f ca="1">IFERROR(IF(Data!$C$6="Real",B2400,I2400+J2399+($C$14*$C$12)*(NORMINV(RAND(),$C$15,CHOOSE($G$13,$C$13,F2400,G2400)))),"")</f>
        <v/>
      </c>
      <c r="K2400" s="88" t="str">
        <f>IF(ISNUMBER(A2400), IF($G$16="fixed",$G$17,MIN(H2400*Data!$C$7*$C$16*0.5,$C$17*Data!$C$7))*$C$12,"")</f>
        <v/>
      </c>
      <c r="L2400" s="42" t="str">
        <f t="shared" ca="1" si="1140"/>
        <v/>
      </c>
      <c r="M2400" s="44" t="str">
        <f t="shared" ca="1" si="1141"/>
        <v/>
      </c>
      <c r="N2400" s="44" t="str">
        <f t="shared" ca="1" si="1142"/>
        <v/>
      </c>
      <c r="O2400" s="108" t="str">
        <f t="shared" si="1126"/>
        <v/>
      </c>
      <c r="P2400" s="102" t="str">
        <f t="shared" si="1127"/>
        <v/>
      </c>
      <c r="Q2400" s="102" t="str">
        <f t="shared" si="1128"/>
        <v/>
      </c>
      <c r="R2400" s="120" t="str">
        <f t="shared" si="1129"/>
        <v/>
      </c>
      <c r="S2400" s="54" t="str">
        <f t="shared" si="1130"/>
        <v/>
      </c>
      <c r="T2400" s="5" t="str">
        <f t="shared" si="1131"/>
        <v/>
      </c>
      <c r="U2400" s="152" t="str">
        <f t="shared" si="1114"/>
        <v/>
      </c>
      <c r="V2400" s="152" t="str">
        <f t="shared" si="1115"/>
        <v/>
      </c>
      <c r="W2400" s="153" t="str">
        <f t="shared" si="1116"/>
        <v/>
      </c>
      <c r="X2400" s="153" t="str">
        <f t="shared" si="1117"/>
        <v/>
      </c>
      <c r="Y2400" s="153" t="str">
        <f t="shared" si="1118"/>
        <v/>
      </c>
      <c r="Z2400" s="153" t="str">
        <f t="shared" si="1119"/>
        <v/>
      </c>
      <c r="AA2400" s="152" t="str">
        <f t="shared" si="1120"/>
        <v/>
      </c>
      <c r="AB2400" s="152" t="str">
        <f t="shared" si="1121"/>
        <v/>
      </c>
      <c r="AC2400" s="154" t="str">
        <f t="shared" si="1132"/>
        <v/>
      </c>
      <c r="AD2400" s="154" t="str">
        <f t="shared" si="1133"/>
        <v/>
      </c>
      <c r="AE2400" s="3" t="str">
        <f t="shared" si="1134"/>
        <v/>
      </c>
      <c r="AF2400" s="3" t="str">
        <f t="shared" si="1135"/>
        <v/>
      </c>
      <c r="AG2400" s="3" t="str">
        <f t="shared" si="1136"/>
        <v/>
      </c>
      <c r="AH2400" s="4" t="str">
        <f t="shared" si="1137"/>
        <v/>
      </c>
      <c r="AI2400" s="75" t="str">
        <f t="shared" si="1138"/>
        <v/>
      </c>
      <c r="AJ2400" s="75" t="str">
        <f t="shared" si="1139"/>
        <v/>
      </c>
    </row>
    <row r="2401" spans="1:36">
      <c r="A2401" s="41" t="str">
        <f t="shared" si="1122"/>
        <v/>
      </c>
      <c r="B2401" s="150" t="str">
        <f>IF(ISNUMBER(A2401),INDEX('MetaTrader Import'!$H$13:$J$5893,TRUNC(((A2401-$A$39+1)-1)/3)+1,MOD((A2401-$A$39+1)-1,3)+1),"")</f>
        <v/>
      </c>
      <c r="C2401" s="43" t="str">
        <f t="shared" si="1123"/>
        <v/>
      </c>
      <c r="D2401" s="43" t="str">
        <f t="shared" ca="1" si="1113"/>
        <v/>
      </c>
      <c r="E2401" s="43" t="str">
        <f t="shared" si="1124"/>
        <v/>
      </c>
      <c r="F2401" s="43" t="str">
        <f t="shared" si="1125"/>
        <v/>
      </c>
      <c r="G2401" s="43" t="str">
        <f>IF(A2401&lt;&gt;"",IF(A2401&lt;Data!$G$11*0.25,$C$13/$G$32,IF(A2401&gt;Data!$G$11*0.25,$C$13,$C$13*10)),"")</f>
        <v/>
      </c>
      <c r="H2401" s="43" t="str">
        <f>IF(A2401&lt;&gt;"",IF(Data!$G$9="constant",$C$13,IF(Data!$G$9="squeeze",G2401,F2401)),"")</f>
        <v/>
      </c>
      <c r="I2401" s="38" t="str">
        <f ca="1">IF(ISNUMBER(A2401),NORMINV(RAND(),0,IF(AND(Data!$G$9="squeeze",A2401&lt;Data!$G$11*0.25),$H$32,1)*$C$30*$C$13)*($C$14*$C$12),"")</f>
        <v/>
      </c>
      <c r="J2401" s="42" t="str">
        <f ca="1">IFERROR(IF(Data!$C$6="Real",B2401,I2401+J2400+($C$14*$C$12)*(NORMINV(RAND(),$C$15,CHOOSE($G$13,$C$13,F2401,G2401)))),"")</f>
        <v/>
      </c>
      <c r="K2401" s="88" t="str">
        <f>IF(ISNUMBER(A2401), IF($G$16="fixed",$G$17,MIN(H2401*Data!$C$7*$C$16*0.5,$C$17*Data!$C$7))*$C$12,"")</f>
        <v/>
      </c>
      <c r="L2401" s="42" t="str">
        <f t="shared" ca="1" si="1140"/>
        <v/>
      </c>
      <c r="M2401" s="44" t="str">
        <f t="shared" ca="1" si="1141"/>
        <v/>
      </c>
      <c r="N2401" s="44" t="str">
        <f t="shared" ca="1" si="1142"/>
        <v/>
      </c>
      <c r="O2401" s="108" t="str">
        <f t="shared" si="1126"/>
        <v/>
      </c>
      <c r="P2401" s="102" t="str">
        <f t="shared" si="1127"/>
        <v/>
      </c>
      <c r="Q2401" s="102" t="str">
        <f t="shared" si="1128"/>
        <v/>
      </c>
      <c r="R2401" s="120" t="str">
        <f t="shared" si="1129"/>
        <v/>
      </c>
      <c r="S2401" s="54" t="str">
        <f t="shared" si="1130"/>
        <v/>
      </c>
      <c r="T2401" s="5" t="str">
        <f t="shared" si="1131"/>
        <v/>
      </c>
      <c r="U2401" s="152" t="str">
        <f t="shared" si="1114"/>
        <v/>
      </c>
      <c r="V2401" s="152" t="str">
        <f t="shared" si="1115"/>
        <v/>
      </c>
      <c r="W2401" s="153" t="str">
        <f t="shared" si="1116"/>
        <v/>
      </c>
      <c r="X2401" s="153" t="str">
        <f t="shared" si="1117"/>
        <v/>
      </c>
      <c r="Y2401" s="153" t="str">
        <f t="shared" si="1118"/>
        <v/>
      </c>
      <c r="Z2401" s="153" t="str">
        <f t="shared" si="1119"/>
        <v/>
      </c>
      <c r="AA2401" s="152" t="str">
        <f t="shared" si="1120"/>
        <v/>
      </c>
      <c r="AB2401" s="152" t="str">
        <f t="shared" si="1121"/>
        <v/>
      </c>
      <c r="AC2401" s="154" t="str">
        <f t="shared" si="1132"/>
        <v/>
      </c>
      <c r="AD2401" s="154" t="str">
        <f t="shared" si="1133"/>
        <v/>
      </c>
      <c r="AE2401" s="3" t="str">
        <f t="shared" si="1134"/>
        <v/>
      </c>
      <c r="AF2401" s="3" t="str">
        <f t="shared" si="1135"/>
        <v/>
      </c>
      <c r="AG2401" s="3" t="str">
        <f t="shared" si="1136"/>
        <v/>
      </c>
      <c r="AH2401" s="4" t="str">
        <f t="shared" si="1137"/>
        <v/>
      </c>
      <c r="AI2401" s="75" t="str">
        <f t="shared" si="1138"/>
        <v/>
      </c>
      <c r="AJ2401" s="75" t="str">
        <f t="shared" si="1139"/>
        <v/>
      </c>
    </row>
    <row r="2402" spans="1:36">
      <c r="A2402" s="41" t="str">
        <f t="shared" si="1122"/>
        <v/>
      </c>
      <c r="B2402" s="150" t="str">
        <f>IF(ISNUMBER(A2402),INDEX('MetaTrader Import'!$H$13:$J$5893,TRUNC(((A2402-$A$39+1)-1)/3)+1,MOD((A2402-$A$39+1)-1,3)+1),"")</f>
        <v/>
      </c>
      <c r="C2402" s="43" t="str">
        <f t="shared" si="1123"/>
        <v/>
      </c>
      <c r="D2402" s="43" t="str">
        <f t="shared" ca="1" si="1113"/>
        <v/>
      </c>
      <c r="E2402" s="43" t="str">
        <f t="shared" si="1124"/>
        <v/>
      </c>
      <c r="F2402" s="43" t="str">
        <f t="shared" si="1125"/>
        <v/>
      </c>
      <c r="G2402" s="43" t="str">
        <f>IF(A2402&lt;&gt;"",IF(A2402&lt;Data!$G$11*0.25,$C$13/$G$32,IF(A2402&gt;Data!$G$11*0.25,$C$13,$C$13*10)),"")</f>
        <v/>
      </c>
      <c r="H2402" s="43" t="str">
        <f>IF(A2402&lt;&gt;"",IF(Data!$G$9="constant",$C$13,IF(Data!$G$9="squeeze",G2402,F2402)),"")</f>
        <v/>
      </c>
      <c r="I2402" s="38" t="str">
        <f ca="1">IF(ISNUMBER(A2402),NORMINV(RAND(),0,IF(AND(Data!$G$9="squeeze",A2402&lt;Data!$G$11*0.25),$H$32,1)*$C$30*$C$13)*($C$14*$C$12),"")</f>
        <v/>
      </c>
      <c r="J2402" s="42" t="str">
        <f ca="1">IFERROR(IF(Data!$C$6="Real",B2402,I2402+J2401+($C$14*$C$12)*(NORMINV(RAND(),$C$15,CHOOSE($G$13,$C$13,F2402,G2402)))),"")</f>
        <v/>
      </c>
      <c r="K2402" s="88" t="str">
        <f>IF(ISNUMBER(A2402), IF($G$16="fixed",$G$17,MIN(H2402*Data!$C$7*$C$16*0.5,$C$17*Data!$C$7))*$C$12,"")</f>
        <v/>
      </c>
      <c r="L2402" s="42" t="str">
        <f t="shared" ca="1" si="1140"/>
        <v/>
      </c>
      <c r="M2402" s="44" t="str">
        <f t="shared" ca="1" si="1141"/>
        <v/>
      </c>
      <c r="N2402" s="44" t="str">
        <f t="shared" ca="1" si="1142"/>
        <v/>
      </c>
      <c r="O2402" s="108" t="str">
        <f t="shared" si="1126"/>
        <v/>
      </c>
      <c r="P2402" s="102" t="str">
        <f t="shared" si="1127"/>
        <v/>
      </c>
      <c r="Q2402" s="102" t="str">
        <f t="shared" si="1128"/>
        <v/>
      </c>
      <c r="R2402" s="120" t="str">
        <f t="shared" si="1129"/>
        <v/>
      </c>
      <c r="S2402" s="54" t="str">
        <f t="shared" si="1130"/>
        <v/>
      </c>
      <c r="T2402" s="5" t="str">
        <f t="shared" si="1131"/>
        <v/>
      </c>
      <c r="U2402" s="152" t="str">
        <f t="shared" si="1114"/>
        <v/>
      </c>
      <c r="V2402" s="152" t="str">
        <f t="shared" si="1115"/>
        <v/>
      </c>
      <c r="W2402" s="153" t="str">
        <f t="shared" si="1116"/>
        <v/>
      </c>
      <c r="X2402" s="153" t="str">
        <f t="shared" si="1117"/>
        <v/>
      </c>
      <c r="Y2402" s="153" t="str">
        <f t="shared" si="1118"/>
        <v/>
      </c>
      <c r="Z2402" s="153" t="str">
        <f t="shared" si="1119"/>
        <v/>
      </c>
      <c r="AA2402" s="152" t="str">
        <f t="shared" si="1120"/>
        <v/>
      </c>
      <c r="AB2402" s="152" t="str">
        <f t="shared" si="1121"/>
        <v/>
      </c>
      <c r="AC2402" s="154" t="str">
        <f t="shared" si="1132"/>
        <v/>
      </c>
      <c r="AD2402" s="154" t="str">
        <f t="shared" si="1133"/>
        <v/>
      </c>
      <c r="AE2402" s="3" t="str">
        <f t="shared" si="1134"/>
        <v/>
      </c>
      <c r="AF2402" s="3" t="str">
        <f t="shared" si="1135"/>
        <v/>
      </c>
      <c r="AG2402" s="3" t="str">
        <f t="shared" si="1136"/>
        <v/>
      </c>
      <c r="AH2402" s="4" t="str">
        <f t="shared" si="1137"/>
        <v/>
      </c>
      <c r="AI2402" s="75" t="str">
        <f t="shared" si="1138"/>
        <v/>
      </c>
      <c r="AJ2402" s="75" t="str">
        <f t="shared" si="1139"/>
        <v/>
      </c>
    </row>
    <row r="2403" spans="1:36">
      <c r="A2403" s="41" t="str">
        <f t="shared" si="1122"/>
        <v/>
      </c>
      <c r="B2403" s="150" t="str">
        <f>IF(ISNUMBER(A2403),INDEX('MetaTrader Import'!$H$13:$J$5893,TRUNC(((A2403-$A$39+1)-1)/3)+1,MOD((A2403-$A$39+1)-1,3)+1),"")</f>
        <v/>
      </c>
      <c r="C2403" s="43" t="str">
        <f t="shared" si="1123"/>
        <v/>
      </c>
      <c r="D2403" s="43" t="str">
        <f t="shared" ca="1" si="1113"/>
        <v/>
      </c>
      <c r="E2403" s="43" t="str">
        <f t="shared" si="1124"/>
        <v/>
      </c>
      <c r="F2403" s="43" t="str">
        <f t="shared" si="1125"/>
        <v/>
      </c>
      <c r="G2403" s="43" t="str">
        <f>IF(A2403&lt;&gt;"",IF(A2403&lt;Data!$G$11*0.25,$C$13/$G$32,IF(A2403&gt;Data!$G$11*0.25,$C$13,$C$13*10)),"")</f>
        <v/>
      </c>
      <c r="H2403" s="43" t="str">
        <f>IF(A2403&lt;&gt;"",IF(Data!$G$9="constant",$C$13,IF(Data!$G$9="squeeze",G2403,F2403)),"")</f>
        <v/>
      </c>
      <c r="I2403" s="38" t="str">
        <f ca="1">IF(ISNUMBER(A2403),NORMINV(RAND(),0,IF(AND(Data!$G$9="squeeze",A2403&lt;Data!$G$11*0.25),$H$32,1)*$C$30*$C$13)*($C$14*$C$12),"")</f>
        <v/>
      </c>
      <c r="J2403" s="42" t="str">
        <f ca="1">IFERROR(IF(Data!$C$6="Real",B2403,I2403+J2402+($C$14*$C$12)*(NORMINV(RAND(),$C$15,CHOOSE($G$13,$C$13,F2403,G2403)))),"")</f>
        <v/>
      </c>
      <c r="K2403" s="88" t="str">
        <f>IF(ISNUMBER(A2403), IF($G$16="fixed",$G$17,MIN(H2403*Data!$C$7*$C$16*0.5,$C$17*Data!$C$7))*$C$12,"")</f>
        <v/>
      </c>
      <c r="L2403" s="42" t="str">
        <f t="shared" ca="1" si="1140"/>
        <v/>
      </c>
      <c r="M2403" s="44" t="str">
        <f t="shared" ca="1" si="1141"/>
        <v/>
      </c>
      <c r="N2403" s="44" t="str">
        <f t="shared" ca="1" si="1142"/>
        <v/>
      </c>
      <c r="O2403" s="108" t="str">
        <f t="shared" si="1126"/>
        <v/>
      </c>
      <c r="P2403" s="102" t="str">
        <f t="shared" si="1127"/>
        <v/>
      </c>
      <c r="Q2403" s="102" t="str">
        <f t="shared" si="1128"/>
        <v/>
      </c>
      <c r="R2403" s="120" t="str">
        <f t="shared" si="1129"/>
        <v/>
      </c>
      <c r="S2403" s="54" t="str">
        <f t="shared" si="1130"/>
        <v/>
      </c>
      <c r="T2403" s="5" t="str">
        <f t="shared" si="1131"/>
        <v/>
      </c>
      <c r="U2403" s="152" t="str">
        <f t="shared" si="1114"/>
        <v/>
      </c>
      <c r="V2403" s="152" t="str">
        <f t="shared" si="1115"/>
        <v/>
      </c>
      <c r="W2403" s="153" t="str">
        <f t="shared" si="1116"/>
        <v/>
      </c>
      <c r="X2403" s="153" t="str">
        <f t="shared" si="1117"/>
        <v/>
      </c>
      <c r="Y2403" s="153" t="str">
        <f t="shared" si="1118"/>
        <v/>
      </c>
      <c r="Z2403" s="153" t="str">
        <f t="shared" si="1119"/>
        <v/>
      </c>
      <c r="AA2403" s="152" t="str">
        <f t="shared" si="1120"/>
        <v/>
      </c>
      <c r="AB2403" s="152" t="str">
        <f t="shared" si="1121"/>
        <v/>
      </c>
      <c r="AC2403" s="154" t="str">
        <f t="shared" si="1132"/>
        <v/>
      </c>
      <c r="AD2403" s="154" t="str">
        <f t="shared" si="1133"/>
        <v/>
      </c>
      <c r="AE2403" s="3" t="str">
        <f t="shared" si="1134"/>
        <v/>
      </c>
      <c r="AF2403" s="3" t="str">
        <f t="shared" si="1135"/>
        <v/>
      </c>
      <c r="AG2403" s="3" t="str">
        <f t="shared" si="1136"/>
        <v/>
      </c>
      <c r="AH2403" s="4" t="str">
        <f t="shared" si="1137"/>
        <v/>
      </c>
      <c r="AI2403" s="75" t="str">
        <f t="shared" si="1138"/>
        <v/>
      </c>
      <c r="AJ2403" s="75" t="str">
        <f t="shared" si="1139"/>
        <v/>
      </c>
    </row>
    <row r="2404" spans="1:36">
      <c r="A2404" s="41" t="str">
        <f t="shared" si="1122"/>
        <v/>
      </c>
      <c r="B2404" s="150" t="str">
        <f>IF(ISNUMBER(A2404),INDEX('MetaTrader Import'!$H$13:$J$5893,TRUNC(((A2404-$A$39+1)-1)/3)+1,MOD((A2404-$A$39+1)-1,3)+1),"")</f>
        <v/>
      </c>
      <c r="C2404" s="43" t="str">
        <f t="shared" si="1123"/>
        <v/>
      </c>
      <c r="D2404" s="43" t="str">
        <f t="shared" ca="1" si="1113"/>
        <v/>
      </c>
      <c r="E2404" s="43" t="str">
        <f t="shared" si="1124"/>
        <v/>
      </c>
      <c r="F2404" s="43" t="str">
        <f t="shared" si="1125"/>
        <v/>
      </c>
      <c r="G2404" s="43" t="str">
        <f>IF(A2404&lt;&gt;"",IF(A2404&lt;Data!$G$11*0.25,$C$13/$G$32,IF(A2404&gt;Data!$G$11*0.25,$C$13,$C$13*10)),"")</f>
        <v/>
      </c>
      <c r="H2404" s="43" t="str">
        <f>IF(A2404&lt;&gt;"",IF(Data!$G$9="constant",$C$13,IF(Data!$G$9="squeeze",G2404,F2404)),"")</f>
        <v/>
      </c>
      <c r="I2404" s="38" t="str">
        <f ca="1">IF(ISNUMBER(A2404),NORMINV(RAND(),0,IF(AND(Data!$G$9="squeeze",A2404&lt;Data!$G$11*0.25),$H$32,1)*$C$30*$C$13)*($C$14*$C$12),"")</f>
        <v/>
      </c>
      <c r="J2404" s="42" t="str">
        <f ca="1">IFERROR(IF(Data!$C$6="Real",B2404,I2404+J2403+($C$14*$C$12)*(NORMINV(RAND(),$C$15,CHOOSE($G$13,$C$13,F2404,G2404)))),"")</f>
        <v/>
      </c>
      <c r="K2404" s="88" t="str">
        <f>IF(ISNUMBER(A2404), IF($G$16="fixed",$G$17,MIN(H2404*Data!$C$7*$C$16*0.5,$C$17*Data!$C$7))*$C$12,"")</f>
        <v/>
      </c>
      <c r="L2404" s="42" t="str">
        <f t="shared" ca="1" si="1140"/>
        <v/>
      </c>
      <c r="M2404" s="44" t="str">
        <f t="shared" ca="1" si="1141"/>
        <v/>
      </c>
      <c r="N2404" s="44" t="str">
        <f t="shared" ca="1" si="1142"/>
        <v/>
      </c>
      <c r="O2404" s="108" t="str">
        <f t="shared" si="1126"/>
        <v/>
      </c>
      <c r="P2404" s="102" t="str">
        <f t="shared" si="1127"/>
        <v/>
      </c>
      <c r="Q2404" s="102" t="str">
        <f t="shared" si="1128"/>
        <v/>
      </c>
      <c r="R2404" s="120" t="str">
        <f t="shared" si="1129"/>
        <v/>
      </c>
      <c r="S2404" s="54" t="str">
        <f t="shared" si="1130"/>
        <v/>
      </c>
      <c r="T2404" s="5" t="str">
        <f t="shared" si="1131"/>
        <v/>
      </c>
      <c r="U2404" s="152" t="str">
        <f t="shared" si="1114"/>
        <v/>
      </c>
      <c r="V2404" s="152" t="str">
        <f t="shared" si="1115"/>
        <v/>
      </c>
      <c r="W2404" s="153" t="str">
        <f t="shared" si="1116"/>
        <v/>
      </c>
      <c r="X2404" s="153" t="str">
        <f t="shared" si="1117"/>
        <v/>
      </c>
      <c r="Y2404" s="153" t="str">
        <f t="shared" si="1118"/>
        <v/>
      </c>
      <c r="Z2404" s="153" t="str">
        <f t="shared" si="1119"/>
        <v/>
      </c>
      <c r="AA2404" s="152" t="str">
        <f t="shared" si="1120"/>
        <v/>
      </c>
      <c r="AB2404" s="152" t="str">
        <f t="shared" si="1121"/>
        <v/>
      </c>
      <c r="AC2404" s="154" t="str">
        <f t="shared" si="1132"/>
        <v/>
      </c>
      <c r="AD2404" s="154" t="str">
        <f t="shared" si="1133"/>
        <v/>
      </c>
      <c r="AE2404" s="3" t="str">
        <f t="shared" si="1134"/>
        <v/>
      </c>
      <c r="AF2404" s="3" t="str">
        <f t="shared" si="1135"/>
        <v/>
      </c>
      <c r="AG2404" s="3" t="str">
        <f t="shared" si="1136"/>
        <v/>
      </c>
      <c r="AH2404" s="4" t="str">
        <f t="shared" si="1137"/>
        <v/>
      </c>
      <c r="AI2404" s="75" t="str">
        <f t="shared" si="1138"/>
        <v/>
      </c>
      <c r="AJ2404" s="75" t="str">
        <f t="shared" si="1139"/>
        <v/>
      </c>
    </row>
    <row r="2405" spans="1:36">
      <c r="A2405" s="41" t="str">
        <f t="shared" si="1122"/>
        <v/>
      </c>
      <c r="B2405" s="150" t="str">
        <f>IF(ISNUMBER(A2405),INDEX('MetaTrader Import'!$H$13:$J$5893,TRUNC(((A2405-$A$39+1)-1)/3)+1,MOD((A2405-$A$39+1)-1,3)+1),"")</f>
        <v/>
      </c>
      <c r="C2405" s="43" t="str">
        <f t="shared" si="1123"/>
        <v/>
      </c>
      <c r="D2405" s="43" t="str">
        <f t="shared" ca="1" si="1113"/>
        <v/>
      </c>
      <c r="E2405" s="43" t="str">
        <f t="shared" si="1124"/>
        <v/>
      </c>
      <c r="F2405" s="43" t="str">
        <f t="shared" si="1125"/>
        <v/>
      </c>
      <c r="G2405" s="43" t="str">
        <f>IF(A2405&lt;&gt;"",IF(A2405&lt;Data!$G$11*0.25,$C$13/$G$32,IF(A2405&gt;Data!$G$11*0.25,$C$13,$C$13*10)),"")</f>
        <v/>
      </c>
      <c r="H2405" s="43" t="str">
        <f>IF(A2405&lt;&gt;"",IF(Data!$G$9="constant",$C$13,IF(Data!$G$9="squeeze",G2405,F2405)),"")</f>
        <v/>
      </c>
      <c r="I2405" s="38" t="str">
        <f ca="1">IF(ISNUMBER(A2405),NORMINV(RAND(),0,IF(AND(Data!$G$9="squeeze",A2405&lt;Data!$G$11*0.25),$H$32,1)*$C$30*$C$13)*($C$14*$C$12),"")</f>
        <v/>
      </c>
      <c r="J2405" s="42" t="str">
        <f ca="1">IFERROR(IF(Data!$C$6="Real",B2405,I2405+J2404+($C$14*$C$12)*(NORMINV(RAND(),$C$15,CHOOSE($G$13,$C$13,F2405,G2405)))),"")</f>
        <v/>
      </c>
      <c r="K2405" s="88" t="str">
        <f>IF(ISNUMBER(A2405), IF($G$16="fixed",$G$17,MIN(H2405*Data!$C$7*$C$16*0.5,$C$17*Data!$C$7))*$C$12,"")</f>
        <v/>
      </c>
      <c r="L2405" s="42" t="str">
        <f t="shared" ca="1" si="1140"/>
        <v/>
      </c>
      <c r="M2405" s="44" t="str">
        <f t="shared" ca="1" si="1141"/>
        <v/>
      </c>
      <c r="N2405" s="44" t="str">
        <f t="shared" ca="1" si="1142"/>
        <v/>
      </c>
      <c r="O2405" s="108" t="str">
        <f t="shared" si="1126"/>
        <v/>
      </c>
      <c r="P2405" s="102" t="str">
        <f t="shared" si="1127"/>
        <v/>
      </c>
      <c r="Q2405" s="102" t="str">
        <f t="shared" si="1128"/>
        <v/>
      </c>
      <c r="R2405" s="120" t="str">
        <f t="shared" si="1129"/>
        <v/>
      </c>
      <c r="S2405" s="54" t="str">
        <f t="shared" si="1130"/>
        <v/>
      </c>
      <c r="T2405" s="5" t="str">
        <f t="shared" si="1131"/>
        <v/>
      </c>
      <c r="U2405" s="152" t="str">
        <f t="shared" si="1114"/>
        <v/>
      </c>
      <c r="V2405" s="152" t="str">
        <f t="shared" si="1115"/>
        <v/>
      </c>
      <c r="W2405" s="153" t="str">
        <f t="shared" si="1116"/>
        <v/>
      </c>
      <c r="X2405" s="153" t="str">
        <f t="shared" si="1117"/>
        <v/>
      </c>
      <c r="Y2405" s="153" t="str">
        <f t="shared" si="1118"/>
        <v/>
      </c>
      <c r="Z2405" s="153" t="str">
        <f t="shared" si="1119"/>
        <v/>
      </c>
      <c r="AA2405" s="152" t="str">
        <f t="shared" si="1120"/>
        <v/>
      </c>
      <c r="AB2405" s="152" t="str">
        <f t="shared" si="1121"/>
        <v/>
      </c>
      <c r="AC2405" s="154" t="str">
        <f t="shared" si="1132"/>
        <v/>
      </c>
      <c r="AD2405" s="154" t="str">
        <f t="shared" si="1133"/>
        <v/>
      </c>
      <c r="AE2405" s="3" t="str">
        <f t="shared" si="1134"/>
        <v/>
      </c>
      <c r="AF2405" s="3" t="str">
        <f t="shared" si="1135"/>
        <v/>
      </c>
      <c r="AG2405" s="3" t="str">
        <f t="shared" si="1136"/>
        <v/>
      </c>
      <c r="AH2405" s="4" t="str">
        <f t="shared" si="1137"/>
        <v/>
      </c>
      <c r="AI2405" s="75" t="str">
        <f t="shared" si="1138"/>
        <v/>
      </c>
      <c r="AJ2405" s="75" t="str">
        <f t="shared" si="1139"/>
        <v/>
      </c>
    </row>
    <row r="2406" spans="1:36">
      <c r="A2406" s="41" t="str">
        <f t="shared" si="1122"/>
        <v/>
      </c>
      <c r="B2406" s="150" t="str">
        <f>IF(ISNUMBER(A2406),INDEX('MetaTrader Import'!$H$13:$J$5893,TRUNC(((A2406-$A$39+1)-1)/3)+1,MOD((A2406-$A$39+1)-1,3)+1),"")</f>
        <v/>
      </c>
      <c r="C2406" s="43" t="str">
        <f t="shared" si="1123"/>
        <v/>
      </c>
      <c r="D2406" s="43" t="str">
        <f t="shared" ca="1" si="1113"/>
        <v/>
      </c>
      <c r="E2406" s="43" t="str">
        <f t="shared" si="1124"/>
        <v/>
      </c>
      <c r="F2406" s="43" t="str">
        <f t="shared" si="1125"/>
        <v/>
      </c>
      <c r="G2406" s="43" t="str">
        <f>IF(A2406&lt;&gt;"",IF(A2406&lt;Data!$G$11*0.25,$C$13/$G$32,IF(A2406&gt;Data!$G$11*0.25,$C$13,$C$13*10)),"")</f>
        <v/>
      </c>
      <c r="H2406" s="43" t="str">
        <f>IF(A2406&lt;&gt;"",IF(Data!$G$9="constant",$C$13,IF(Data!$G$9="squeeze",G2406,F2406)),"")</f>
        <v/>
      </c>
      <c r="I2406" s="38" t="str">
        <f ca="1">IF(ISNUMBER(A2406),NORMINV(RAND(),0,IF(AND(Data!$G$9="squeeze",A2406&lt;Data!$G$11*0.25),$H$32,1)*$C$30*$C$13)*($C$14*$C$12),"")</f>
        <v/>
      </c>
      <c r="J2406" s="42" t="str">
        <f ca="1">IFERROR(IF(Data!$C$6="Real",B2406,I2406+J2405+($C$14*$C$12)*(NORMINV(RAND(),$C$15,CHOOSE($G$13,$C$13,F2406,G2406)))),"")</f>
        <v/>
      </c>
      <c r="K2406" s="88" t="str">
        <f>IF(ISNUMBER(A2406), IF($G$16="fixed",$G$17,MIN(H2406*Data!$C$7*$C$16*0.5,$C$17*Data!$C$7))*$C$12,"")</f>
        <v/>
      </c>
      <c r="L2406" s="42" t="str">
        <f t="shared" ca="1" si="1140"/>
        <v/>
      </c>
      <c r="M2406" s="44" t="str">
        <f t="shared" ca="1" si="1141"/>
        <v/>
      </c>
      <c r="N2406" s="44" t="str">
        <f t="shared" ca="1" si="1142"/>
        <v/>
      </c>
      <c r="O2406" s="108" t="str">
        <f t="shared" si="1126"/>
        <v/>
      </c>
      <c r="P2406" s="102" t="str">
        <f t="shared" si="1127"/>
        <v/>
      </c>
      <c r="Q2406" s="102" t="str">
        <f t="shared" si="1128"/>
        <v/>
      </c>
      <c r="R2406" s="120" t="str">
        <f t="shared" si="1129"/>
        <v/>
      </c>
      <c r="S2406" s="54" t="str">
        <f t="shared" si="1130"/>
        <v/>
      </c>
      <c r="T2406" s="5" t="str">
        <f t="shared" si="1131"/>
        <v/>
      </c>
      <c r="U2406" s="152" t="str">
        <f t="shared" si="1114"/>
        <v/>
      </c>
      <c r="V2406" s="152" t="str">
        <f t="shared" si="1115"/>
        <v/>
      </c>
      <c r="W2406" s="153" t="str">
        <f t="shared" si="1116"/>
        <v/>
      </c>
      <c r="X2406" s="153" t="str">
        <f t="shared" si="1117"/>
        <v/>
      </c>
      <c r="Y2406" s="153" t="str">
        <f t="shared" si="1118"/>
        <v/>
      </c>
      <c r="Z2406" s="153" t="str">
        <f t="shared" si="1119"/>
        <v/>
      </c>
      <c r="AA2406" s="152" t="str">
        <f t="shared" si="1120"/>
        <v/>
      </c>
      <c r="AB2406" s="152" t="str">
        <f t="shared" si="1121"/>
        <v/>
      </c>
      <c r="AC2406" s="154" t="str">
        <f t="shared" si="1132"/>
        <v/>
      </c>
      <c r="AD2406" s="154" t="str">
        <f t="shared" si="1133"/>
        <v/>
      </c>
      <c r="AE2406" s="3" t="str">
        <f t="shared" si="1134"/>
        <v/>
      </c>
      <c r="AF2406" s="3" t="str">
        <f t="shared" si="1135"/>
        <v/>
      </c>
      <c r="AG2406" s="3" t="str">
        <f t="shared" si="1136"/>
        <v/>
      </c>
      <c r="AH2406" s="4" t="str">
        <f t="shared" si="1137"/>
        <v/>
      </c>
      <c r="AI2406" s="75" t="str">
        <f t="shared" si="1138"/>
        <v/>
      </c>
      <c r="AJ2406" s="75" t="str">
        <f t="shared" si="1139"/>
        <v/>
      </c>
    </row>
    <row r="2407" spans="1:36">
      <c r="A2407" s="41" t="str">
        <f t="shared" si="1122"/>
        <v/>
      </c>
      <c r="B2407" s="150" t="str">
        <f>IF(ISNUMBER(A2407),INDEX('MetaTrader Import'!$H$13:$J$5893,TRUNC(((A2407-$A$39+1)-1)/3)+1,MOD((A2407-$A$39+1)-1,3)+1),"")</f>
        <v/>
      </c>
      <c r="C2407" s="43" t="str">
        <f t="shared" si="1123"/>
        <v/>
      </c>
      <c r="D2407" s="43" t="str">
        <f t="shared" ca="1" si="1113"/>
        <v/>
      </c>
      <c r="E2407" s="43" t="str">
        <f t="shared" si="1124"/>
        <v/>
      </c>
      <c r="F2407" s="43" t="str">
        <f t="shared" si="1125"/>
        <v/>
      </c>
      <c r="G2407" s="43" t="str">
        <f>IF(A2407&lt;&gt;"",IF(A2407&lt;Data!$G$11*0.25,$C$13/$G$32,IF(A2407&gt;Data!$G$11*0.25,$C$13,$C$13*10)),"")</f>
        <v/>
      </c>
      <c r="H2407" s="43" t="str">
        <f>IF(A2407&lt;&gt;"",IF(Data!$G$9="constant",$C$13,IF(Data!$G$9="squeeze",G2407,F2407)),"")</f>
        <v/>
      </c>
      <c r="I2407" s="38" t="str">
        <f ca="1">IF(ISNUMBER(A2407),NORMINV(RAND(),0,IF(AND(Data!$G$9="squeeze",A2407&lt;Data!$G$11*0.25),$H$32,1)*$C$30*$C$13)*($C$14*$C$12),"")</f>
        <v/>
      </c>
      <c r="J2407" s="42" t="str">
        <f ca="1">IFERROR(IF(Data!$C$6="Real",B2407,I2407+J2406+($C$14*$C$12)*(NORMINV(RAND(),$C$15,CHOOSE($G$13,$C$13,F2407,G2407)))),"")</f>
        <v/>
      </c>
      <c r="K2407" s="88" t="str">
        <f>IF(ISNUMBER(A2407), IF($G$16="fixed",$G$17,MIN(H2407*Data!$C$7*$C$16*0.5,$C$17*Data!$C$7))*$C$12,"")</f>
        <v/>
      </c>
      <c r="L2407" s="42" t="str">
        <f t="shared" ca="1" si="1140"/>
        <v/>
      </c>
      <c r="M2407" s="44" t="str">
        <f t="shared" ca="1" si="1141"/>
        <v/>
      </c>
      <c r="N2407" s="44" t="str">
        <f t="shared" ca="1" si="1142"/>
        <v/>
      </c>
      <c r="O2407" s="108" t="str">
        <f t="shared" si="1126"/>
        <v/>
      </c>
      <c r="P2407" s="102" t="str">
        <f t="shared" si="1127"/>
        <v/>
      </c>
      <c r="Q2407" s="102" t="str">
        <f t="shared" si="1128"/>
        <v/>
      </c>
      <c r="R2407" s="120" t="str">
        <f t="shared" si="1129"/>
        <v/>
      </c>
      <c r="S2407" s="54" t="str">
        <f t="shared" si="1130"/>
        <v/>
      </c>
      <c r="T2407" s="5" t="str">
        <f t="shared" si="1131"/>
        <v/>
      </c>
      <c r="U2407" s="152" t="str">
        <f t="shared" si="1114"/>
        <v/>
      </c>
      <c r="V2407" s="152" t="str">
        <f t="shared" si="1115"/>
        <v/>
      </c>
      <c r="W2407" s="153" t="str">
        <f t="shared" si="1116"/>
        <v/>
      </c>
      <c r="X2407" s="153" t="str">
        <f t="shared" si="1117"/>
        <v/>
      </c>
      <c r="Y2407" s="153" t="str">
        <f t="shared" si="1118"/>
        <v/>
      </c>
      <c r="Z2407" s="153" t="str">
        <f t="shared" si="1119"/>
        <v/>
      </c>
      <c r="AA2407" s="152" t="str">
        <f t="shared" si="1120"/>
        <v/>
      </c>
      <c r="AB2407" s="152" t="str">
        <f t="shared" si="1121"/>
        <v/>
      </c>
      <c r="AC2407" s="154" t="str">
        <f t="shared" si="1132"/>
        <v/>
      </c>
      <c r="AD2407" s="154" t="str">
        <f t="shared" si="1133"/>
        <v/>
      </c>
      <c r="AE2407" s="3" t="str">
        <f t="shared" si="1134"/>
        <v/>
      </c>
      <c r="AF2407" s="3" t="str">
        <f t="shared" si="1135"/>
        <v/>
      </c>
      <c r="AG2407" s="3" t="str">
        <f t="shared" si="1136"/>
        <v/>
      </c>
      <c r="AH2407" s="4" t="str">
        <f t="shared" si="1137"/>
        <v/>
      </c>
      <c r="AI2407" s="75" t="str">
        <f t="shared" si="1138"/>
        <v/>
      </c>
      <c r="AJ2407" s="75" t="str">
        <f t="shared" si="1139"/>
        <v/>
      </c>
    </row>
    <row r="2408" spans="1:36">
      <c r="A2408" s="41" t="str">
        <f t="shared" si="1122"/>
        <v/>
      </c>
      <c r="B2408" s="150" t="str">
        <f>IF(ISNUMBER(A2408),INDEX('MetaTrader Import'!$H$13:$J$5893,TRUNC(((A2408-$A$39+1)-1)/3)+1,MOD((A2408-$A$39+1)-1,3)+1),"")</f>
        <v/>
      </c>
      <c r="C2408" s="43" t="str">
        <f t="shared" si="1123"/>
        <v/>
      </c>
      <c r="D2408" s="43" t="str">
        <f t="shared" ca="1" si="1113"/>
        <v/>
      </c>
      <c r="E2408" s="43" t="str">
        <f t="shared" si="1124"/>
        <v/>
      </c>
      <c r="F2408" s="43" t="str">
        <f t="shared" si="1125"/>
        <v/>
      </c>
      <c r="G2408" s="43" t="str">
        <f>IF(A2408&lt;&gt;"",IF(A2408&lt;Data!$G$11*0.25,$C$13/$G$32,IF(A2408&gt;Data!$G$11*0.25,$C$13,$C$13*10)),"")</f>
        <v/>
      </c>
      <c r="H2408" s="43" t="str">
        <f>IF(A2408&lt;&gt;"",IF(Data!$G$9="constant",$C$13,IF(Data!$G$9="squeeze",G2408,F2408)),"")</f>
        <v/>
      </c>
      <c r="I2408" s="38" t="str">
        <f ca="1">IF(ISNUMBER(A2408),NORMINV(RAND(),0,IF(AND(Data!$G$9="squeeze",A2408&lt;Data!$G$11*0.25),$H$32,1)*$C$30*$C$13)*($C$14*$C$12),"")</f>
        <v/>
      </c>
      <c r="J2408" s="42" t="str">
        <f ca="1">IFERROR(IF(Data!$C$6="Real",B2408,I2408+J2407+($C$14*$C$12)*(NORMINV(RAND(),$C$15,CHOOSE($G$13,$C$13,F2408,G2408)))),"")</f>
        <v/>
      </c>
      <c r="K2408" s="88" t="str">
        <f>IF(ISNUMBER(A2408), IF($G$16="fixed",$G$17,MIN(H2408*Data!$C$7*$C$16*0.5,$C$17*Data!$C$7))*$C$12,"")</f>
        <v/>
      </c>
      <c r="L2408" s="42" t="str">
        <f t="shared" ca="1" si="1140"/>
        <v/>
      </c>
      <c r="M2408" s="44" t="str">
        <f t="shared" ca="1" si="1141"/>
        <v/>
      </c>
      <c r="N2408" s="44" t="str">
        <f t="shared" ca="1" si="1142"/>
        <v/>
      </c>
      <c r="O2408" s="108" t="str">
        <f t="shared" si="1126"/>
        <v/>
      </c>
      <c r="P2408" s="102" t="str">
        <f t="shared" si="1127"/>
        <v/>
      </c>
      <c r="Q2408" s="102" t="str">
        <f t="shared" si="1128"/>
        <v/>
      </c>
      <c r="R2408" s="120" t="str">
        <f t="shared" si="1129"/>
        <v/>
      </c>
      <c r="S2408" s="54" t="str">
        <f t="shared" si="1130"/>
        <v/>
      </c>
      <c r="T2408" s="5" t="str">
        <f t="shared" si="1131"/>
        <v/>
      </c>
      <c r="U2408" s="152" t="str">
        <f t="shared" si="1114"/>
        <v/>
      </c>
      <c r="V2408" s="152" t="str">
        <f t="shared" si="1115"/>
        <v/>
      </c>
      <c r="W2408" s="153" t="str">
        <f t="shared" si="1116"/>
        <v/>
      </c>
      <c r="X2408" s="153" t="str">
        <f t="shared" si="1117"/>
        <v/>
      </c>
      <c r="Y2408" s="153" t="str">
        <f t="shared" si="1118"/>
        <v/>
      </c>
      <c r="Z2408" s="153" t="str">
        <f t="shared" si="1119"/>
        <v/>
      </c>
      <c r="AA2408" s="152" t="str">
        <f t="shared" si="1120"/>
        <v/>
      </c>
      <c r="AB2408" s="152" t="str">
        <f t="shared" si="1121"/>
        <v/>
      </c>
      <c r="AC2408" s="154" t="str">
        <f t="shared" si="1132"/>
        <v/>
      </c>
      <c r="AD2408" s="154" t="str">
        <f t="shared" si="1133"/>
        <v/>
      </c>
      <c r="AE2408" s="3" t="str">
        <f t="shared" si="1134"/>
        <v/>
      </c>
      <c r="AF2408" s="3" t="str">
        <f t="shared" si="1135"/>
        <v/>
      </c>
      <c r="AG2408" s="3" t="str">
        <f t="shared" si="1136"/>
        <v/>
      </c>
      <c r="AH2408" s="4" t="str">
        <f t="shared" si="1137"/>
        <v/>
      </c>
      <c r="AI2408" s="75" t="str">
        <f t="shared" si="1138"/>
        <v/>
      </c>
      <c r="AJ2408" s="75" t="str">
        <f t="shared" si="1139"/>
        <v/>
      </c>
    </row>
    <row r="2409" spans="1:36">
      <c r="A2409" s="41" t="str">
        <f t="shared" si="1122"/>
        <v/>
      </c>
      <c r="B2409" s="150" t="str">
        <f>IF(ISNUMBER(A2409),INDEX('MetaTrader Import'!$H$13:$J$5893,TRUNC(((A2409-$A$39+1)-1)/3)+1,MOD((A2409-$A$39+1)-1,3)+1),"")</f>
        <v/>
      </c>
      <c r="C2409" s="43" t="str">
        <f t="shared" si="1123"/>
        <v/>
      </c>
      <c r="D2409" s="43" t="str">
        <f t="shared" ca="1" si="1113"/>
        <v/>
      </c>
      <c r="E2409" s="43" t="str">
        <f t="shared" si="1124"/>
        <v/>
      </c>
      <c r="F2409" s="43" t="str">
        <f t="shared" si="1125"/>
        <v/>
      </c>
      <c r="G2409" s="43" t="str">
        <f>IF(A2409&lt;&gt;"",IF(A2409&lt;Data!$G$11*0.25,$C$13/$G$32,IF(A2409&gt;Data!$G$11*0.25,$C$13,$C$13*10)),"")</f>
        <v/>
      </c>
      <c r="H2409" s="43" t="str">
        <f>IF(A2409&lt;&gt;"",IF(Data!$G$9="constant",$C$13,IF(Data!$G$9="squeeze",G2409,F2409)),"")</f>
        <v/>
      </c>
      <c r="I2409" s="38" t="str">
        <f ca="1">IF(ISNUMBER(A2409),NORMINV(RAND(),0,IF(AND(Data!$G$9="squeeze",A2409&lt;Data!$G$11*0.25),$H$32,1)*$C$30*$C$13)*($C$14*$C$12),"")</f>
        <v/>
      </c>
      <c r="J2409" s="42" t="str">
        <f ca="1">IFERROR(IF(Data!$C$6="Real",B2409,I2409+J2408+($C$14*$C$12)*(NORMINV(RAND(),$C$15,CHOOSE($G$13,$C$13,F2409,G2409)))),"")</f>
        <v/>
      </c>
      <c r="K2409" s="88" t="str">
        <f>IF(ISNUMBER(A2409), IF($G$16="fixed",$G$17,MIN(H2409*Data!$C$7*$C$16*0.5,$C$17*Data!$C$7))*$C$12,"")</f>
        <v/>
      </c>
      <c r="L2409" s="42" t="str">
        <f t="shared" ca="1" si="1140"/>
        <v/>
      </c>
      <c r="M2409" s="44" t="str">
        <f t="shared" ca="1" si="1141"/>
        <v/>
      </c>
      <c r="N2409" s="44" t="str">
        <f t="shared" ca="1" si="1142"/>
        <v/>
      </c>
      <c r="O2409" s="108" t="str">
        <f t="shared" si="1126"/>
        <v/>
      </c>
      <c r="P2409" s="102" t="str">
        <f t="shared" si="1127"/>
        <v/>
      </c>
      <c r="Q2409" s="102" t="str">
        <f t="shared" si="1128"/>
        <v/>
      </c>
      <c r="R2409" s="120" t="str">
        <f t="shared" si="1129"/>
        <v/>
      </c>
      <c r="S2409" s="54" t="str">
        <f t="shared" si="1130"/>
        <v/>
      </c>
      <c r="T2409" s="5" t="str">
        <f t="shared" si="1131"/>
        <v/>
      </c>
      <c r="U2409" s="152" t="str">
        <f t="shared" si="1114"/>
        <v/>
      </c>
      <c r="V2409" s="152" t="str">
        <f t="shared" si="1115"/>
        <v/>
      </c>
      <c r="W2409" s="153" t="str">
        <f t="shared" si="1116"/>
        <v/>
      </c>
      <c r="X2409" s="153" t="str">
        <f t="shared" si="1117"/>
        <v/>
      </c>
      <c r="Y2409" s="153" t="str">
        <f t="shared" si="1118"/>
        <v/>
      </c>
      <c r="Z2409" s="153" t="str">
        <f t="shared" si="1119"/>
        <v/>
      </c>
      <c r="AA2409" s="152" t="str">
        <f t="shared" si="1120"/>
        <v/>
      </c>
      <c r="AB2409" s="152" t="str">
        <f t="shared" si="1121"/>
        <v/>
      </c>
      <c r="AC2409" s="154" t="str">
        <f t="shared" si="1132"/>
        <v/>
      </c>
      <c r="AD2409" s="154" t="str">
        <f t="shared" si="1133"/>
        <v/>
      </c>
      <c r="AE2409" s="3" t="str">
        <f t="shared" si="1134"/>
        <v/>
      </c>
      <c r="AF2409" s="3" t="str">
        <f t="shared" si="1135"/>
        <v/>
      </c>
      <c r="AG2409" s="3" t="str">
        <f t="shared" si="1136"/>
        <v/>
      </c>
      <c r="AH2409" s="4" t="str">
        <f t="shared" si="1137"/>
        <v/>
      </c>
      <c r="AI2409" s="75" t="str">
        <f t="shared" si="1138"/>
        <v/>
      </c>
      <c r="AJ2409" s="75" t="str">
        <f t="shared" si="1139"/>
        <v/>
      </c>
    </row>
    <row r="2410" spans="1:36">
      <c r="A2410" s="41" t="str">
        <f t="shared" si="1122"/>
        <v/>
      </c>
      <c r="B2410" s="150" t="str">
        <f>IF(ISNUMBER(A2410),INDEX('MetaTrader Import'!$H$13:$J$5893,TRUNC(((A2410-$A$39+1)-1)/3)+1,MOD((A2410-$A$39+1)-1,3)+1),"")</f>
        <v/>
      </c>
      <c r="C2410" s="43" t="str">
        <f t="shared" si="1123"/>
        <v/>
      </c>
      <c r="D2410" s="43" t="str">
        <f t="shared" ca="1" si="1113"/>
        <v/>
      </c>
      <c r="E2410" s="43" t="str">
        <f t="shared" si="1124"/>
        <v/>
      </c>
      <c r="F2410" s="43" t="str">
        <f t="shared" si="1125"/>
        <v/>
      </c>
      <c r="G2410" s="43" t="str">
        <f>IF(A2410&lt;&gt;"",IF(A2410&lt;Data!$G$11*0.25,$C$13/$G$32,IF(A2410&gt;Data!$G$11*0.25,$C$13,$C$13*10)),"")</f>
        <v/>
      </c>
      <c r="H2410" s="43" t="str">
        <f>IF(A2410&lt;&gt;"",IF(Data!$G$9="constant",$C$13,IF(Data!$G$9="squeeze",G2410,F2410)),"")</f>
        <v/>
      </c>
      <c r="I2410" s="38" t="str">
        <f ca="1">IF(ISNUMBER(A2410),NORMINV(RAND(),0,IF(AND(Data!$G$9="squeeze",A2410&lt;Data!$G$11*0.25),$H$32,1)*$C$30*$C$13)*($C$14*$C$12),"")</f>
        <v/>
      </c>
      <c r="J2410" s="42" t="str">
        <f ca="1">IFERROR(IF(Data!$C$6="Real",B2410,I2410+J2409+($C$14*$C$12)*(NORMINV(RAND(),$C$15,CHOOSE($G$13,$C$13,F2410,G2410)))),"")</f>
        <v/>
      </c>
      <c r="K2410" s="88" t="str">
        <f>IF(ISNUMBER(A2410), IF($G$16="fixed",$G$17,MIN(H2410*Data!$C$7*$C$16*0.5,$C$17*Data!$C$7))*$C$12,"")</f>
        <v/>
      </c>
      <c r="L2410" s="42" t="str">
        <f t="shared" ca="1" si="1140"/>
        <v/>
      </c>
      <c r="M2410" s="44" t="str">
        <f t="shared" ca="1" si="1141"/>
        <v/>
      </c>
      <c r="N2410" s="44" t="str">
        <f t="shared" ca="1" si="1142"/>
        <v/>
      </c>
      <c r="O2410" s="108" t="str">
        <f t="shared" si="1126"/>
        <v/>
      </c>
      <c r="P2410" s="102" t="str">
        <f t="shared" si="1127"/>
        <v/>
      </c>
      <c r="Q2410" s="102" t="str">
        <f t="shared" si="1128"/>
        <v/>
      </c>
      <c r="R2410" s="120" t="str">
        <f t="shared" si="1129"/>
        <v/>
      </c>
      <c r="S2410" s="54" t="str">
        <f t="shared" si="1130"/>
        <v/>
      </c>
      <c r="T2410" s="5" t="str">
        <f t="shared" si="1131"/>
        <v/>
      </c>
      <c r="U2410" s="152" t="str">
        <f t="shared" si="1114"/>
        <v/>
      </c>
      <c r="V2410" s="152" t="str">
        <f t="shared" si="1115"/>
        <v/>
      </c>
      <c r="W2410" s="153" t="str">
        <f t="shared" si="1116"/>
        <v/>
      </c>
      <c r="X2410" s="153" t="str">
        <f t="shared" si="1117"/>
        <v/>
      </c>
      <c r="Y2410" s="153" t="str">
        <f t="shared" si="1118"/>
        <v/>
      </c>
      <c r="Z2410" s="153" t="str">
        <f t="shared" si="1119"/>
        <v/>
      </c>
      <c r="AA2410" s="152" t="str">
        <f t="shared" si="1120"/>
        <v/>
      </c>
      <c r="AB2410" s="152" t="str">
        <f t="shared" si="1121"/>
        <v/>
      </c>
      <c r="AC2410" s="154" t="str">
        <f t="shared" si="1132"/>
        <v/>
      </c>
      <c r="AD2410" s="154" t="str">
        <f t="shared" si="1133"/>
        <v/>
      </c>
      <c r="AE2410" s="3" t="str">
        <f t="shared" si="1134"/>
        <v/>
      </c>
      <c r="AF2410" s="3" t="str">
        <f t="shared" si="1135"/>
        <v/>
      </c>
      <c r="AG2410" s="3" t="str">
        <f t="shared" si="1136"/>
        <v/>
      </c>
      <c r="AH2410" s="4" t="str">
        <f t="shared" si="1137"/>
        <v/>
      </c>
      <c r="AI2410" s="75" t="str">
        <f t="shared" si="1138"/>
        <v/>
      </c>
      <c r="AJ2410" s="75" t="str">
        <f t="shared" si="1139"/>
        <v/>
      </c>
    </row>
    <row r="2411" spans="1:36">
      <c r="A2411" s="41" t="str">
        <f t="shared" si="1122"/>
        <v/>
      </c>
      <c r="B2411" s="150" t="str">
        <f>IF(ISNUMBER(A2411),INDEX('MetaTrader Import'!$H$13:$J$5893,TRUNC(((A2411-$A$39+1)-1)/3)+1,MOD((A2411-$A$39+1)-1,3)+1),"")</f>
        <v/>
      </c>
      <c r="C2411" s="43" t="str">
        <f t="shared" si="1123"/>
        <v/>
      </c>
      <c r="D2411" s="43" t="str">
        <f t="shared" ca="1" si="1113"/>
        <v/>
      </c>
      <c r="E2411" s="43" t="str">
        <f t="shared" si="1124"/>
        <v/>
      </c>
      <c r="F2411" s="43" t="str">
        <f t="shared" si="1125"/>
        <v/>
      </c>
      <c r="G2411" s="43" t="str">
        <f>IF(A2411&lt;&gt;"",IF(A2411&lt;Data!$G$11*0.25,$C$13/$G$32,IF(A2411&gt;Data!$G$11*0.25,$C$13,$C$13*10)),"")</f>
        <v/>
      </c>
      <c r="H2411" s="43" t="str">
        <f>IF(A2411&lt;&gt;"",IF(Data!$G$9="constant",$C$13,IF(Data!$G$9="squeeze",G2411,F2411)),"")</f>
        <v/>
      </c>
      <c r="I2411" s="38" t="str">
        <f ca="1">IF(ISNUMBER(A2411),NORMINV(RAND(),0,IF(AND(Data!$G$9="squeeze",A2411&lt;Data!$G$11*0.25),$H$32,1)*$C$30*$C$13)*($C$14*$C$12),"")</f>
        <v/>
      </c>
      <c r="J2411" s="42" t="str">
        <f ca="1">IFERROR(IF(Data!$C$6="Real",B2411,I2411+J2410+($C$14*$C$12)*(NORMINV(RAND(),$C$15,CHOOSE($G$13,$C$13,F2411,G2411)))),"")</f>
        <v/>
      </c>
      <c r="K2411" s="88" t="str">
        <f>IF(ISNUMBER(A2411), IF($G$16="fixed",$G$17,MIN(H2411*Data!$C$7*$C$16*0.5,$C$17*Data!$C$7))*$C$12,"")</f>
        <v/>
      </c>
      <c r="L2411" s="42" t="str">
        <f t="shared" ca="1" si="1140"/>
        <v/>
      </c>
      <c r="M2411" s="44" t="str">
        <f t="shared" ca="1" si="1141"/>
        <v/>
      </c>
      <c r="N2411" s="44" t="str">
        <f t="shared" ca="1" si="1142"/>
        <v/>
      </c>
      <c r="O2411" s="108" t="str">
        <f t="shared" si="1126"/>
        <v/>
      </c>
      <c r="P2411" s="102" t="str">
        <f t="shared" si="1127"/>
        <v/>
      </c>
      <c r="Q2411" s="102" t="str">
        <f t="shared" si="1128"/>
        <v/>
      </c>
      <c r="R2411" s="120" t="str">
        <f t="shared" si="1129"/>
        <v/>
      </c>
      <c r="S2411" s="54" t="str">
        <f t="shared" si="1130"/>
        <v/>
      </c>
      <c r="T2411" s="5" t="str">
        <f t="shared" si="1131"/>
        <v/>
      </c>
      <c r="U2411" s="152" t="str">
        <f t="shared" si="1114"/>
        <v/>
      </c>
      <c r="V2411" s="152" t="str">
        <f t="shared" si="1115"/>
        <v/>
      </c>
      <c r="W2411" s="153" t="str">
        <f t="shared" si="1116"/>
        <v/>
      </c>
      <c r="X2411" s="153" t="str">
        <f t="shared" si="1117"/>
        <v/>
      </c>
      <c r="Y2411" s="153" t="str">
        <f t="shared" si="1118"/>
        <v/>
      </c>
      <c r="Z2411" s="153" t="str">
        <f t="shared" si="1119"/>
        <v/>
      </c>
      <c r="AA2411" s="152" t="str">
        <f t="shared" si="1120"/>
        <v/>
      </c>
      <c r="AB2411" s="152" t="str">
        <f t="shared" si="1121"/>
        <v/>
      </c>
      <c r="AC2411" s="154" t="str">
        <f t="shared" si="1132"/>
        <v/>
      </c>
      <c r="AD2411" s="154" t="str">
        <f t="shared" si="1133"/>
        <v/>
      </c>
      <c r="AE2411" s="3" t="str">
        <f t="shared" si="1134"/>
        <v/>
      </c>
      <c r="AF2411" s="3" t="str">
        <f t="shared" si="1135"/>
        <v/>
      </c>
      <c r="AG2411" s="3" t="str">
        <f t="shared" si="1136"/>
        <v/>
      </c>
      <c r="AH2411" s="4" t="str">
        <f t="shared" si="1137"/>
        <v/>
      </c>
      <c r="AI2411" s="75" t="str">
        <f t="shared" si="1138"/>
        <v/>
      </c>
      <c r="AJ2411" s="75" t="str">
        <f t="shared" si="1139"/>
        <v/>
      </c>
    </row>
    <row r="2412" spans="1:36">
      <c r="A2412" s="41" t="str">
        <f t="shared" si="1122"/>
        <v/>
      </c>
      <c r="B2412" s="150" t="str">
        <f>IF(ISNUMBER(A2412),INDEX('MetaTrader Import'!$H$13:$J$5893,TRUNC(((A2412-$A$39+1)-1)/3)+1,MOD((A2412-$A$39+1)-1,3)+1),"")</f>
        <v/>
      </c>
      <c r="C2412" s="43" t="str">
        <f t="shared" si="1123"/>
        <v/>
      </c>
      <c r="D2412" s="43" t="str">
        <f t="shared" ca="1" si="1113"/>
        <v/>
      </c>
      <c r="E2412" s="43" t="str">
        <f t="shared" si="1124"/>
        <v/>
      </c>
      <c r="F2412" s="43" t="str">
        <f t="shared" si="1125"/>
        <v/>
      </c>
      <c r="G2412" s="43" t="str">
        <f>IF(A2412&lt;&gt;"",IF(A2412&lt;Data!$G$11*0.25,$C$13/$G$32,IF(A2412&gt;Data!$G$11*0.25,$C$13,$C$13*10)),"")</f>
        <v/>
      </c>
      <c r="H2412" s="43" t="str">
        <f>IF(A2412&lt;&gt;"",IF(Data!$G$9="constant",$C$13,IF(Data!$G$9="squeeze",G2412,F2412)),"")</f>
        <v/>
      </c>
      <c r="I2412" s="38" t="str">
        <f ca="1">IF(ISNUMBER(A2412),NORMINV(RAND(),0,IF(AND(Data!$G$9="squeeze",A2412&lt;Data!$G$11*0.25),$H$32,1)*$C$30*$C$13)*($C$14*$C$12),"")</f>
        <v/>
      </c>
      <c r="J2412" s="42" t="str">
        <f ca="1">IFERROR(IF(Data!$C$6="Real",B2412,I2412+J2411+($C$14*$C$12)*(NORMINV(RAND(),$C$15,CHOOSE($G$13,$C$13,F2412,G2412)))),"")</f>
        <v/>
      </c>
      <c r="K2412" s="88" t="str">
        <f>IF(ISNUMBER(A2412), IF($G$16="fixed",$G$17,MIN(H2412*Data!$C$7*$C$16*0.5,$C$17*Data!$C$7))*$C$12,"")</f>
        <v/>
      </c>
      <c r="L2412" s="42" t="str">
        <f t="shared" ca="1" si="1140"/>
        <v/>
      </c>
      <c r="M2412" s="44" t="str">
        <f t="shared" ca="1" si="1141"/>
        <v/>
      </c>
      <c r="N2412" s="44" t="str">
        <f t="shared" ca="1" si="1142"/>
        <v/>
      </c>
      <c r="O2412" s="108" t="str">
        <f t="shared" si="1126"/>
        <v/>
      </c>
      <c r="P2412" s="102" t="str">
        <f t="shared" si="1127"/>
        <v/>
      </c>
      <c r="Q2412" s="102" t="str">
        <f t="shared" si="1128"/>
        <v/>
      </c>
      <c r="R2412" s="120" t="str">
        <f t="shared" si="1129"/>
        <v/>
      </c>
      <c r="S2412" s="54" t="str">
        <f t="shared" si="1130"/>
        <v/>
      </c>
      <c r="T2412" s="5" t="str">
        <f t="shared" si="1131"/>
        <v/>
      </c>
      <c r="U2412" s="152" t="str">
        <f t="shared" si="1114"/>
        <v/>
      </c>
      <c r="V2412" s="152" t="str">
        <f t="shared" si="1115"/>
        <v/>
      </c>
      <c r="W2412" s="153" t="str">
        <f t="shared" si="1116"/>
        <v/>
      </c>
      <c r="X2412" s="153" t="str">
        <f t="shared" si="1117"/>
        <v/>
      </c>
      <c r="Y2412" s="153" t="str">
        <f t="shared" si="1118"/>
        <v/>
      </c>
      <c r="Z2412" s="153" t="str">
        <f t="shared" si="1119"/>
        <v/>
      </c>
      <c r="AA2412" s="152" t="str">
        <f t="shared" si="1120"/>
        <v/>
      </c>
      <c r="AB2412" s="152" t="str">
        <f t="shared" si="1121"/>
        <v/>
      </c>
      <c r="AC2412" s="154" t="str">
        <f t="shared" si="1132"/>
        <v/>
      </c>
      <c r="AD2412" s="154" t="str">
        <f t="shared" si="1133"/>
        <v/>
      </c>
      <c r="AE2412" s="3" t="str">
        <f t="shared" si="1134"/>
        <v/>
      </c>
      <c r="AF2412" s="3" t="str">
        <f t="shared" si="1135"/>
        <v/>
      </c>
      <c r="AG2412" s="3" t="str">
        <f t="shared" si="1136"/>
        <v/>
      </c>
      <c r="AH2412" s="4" t="str">
        <f t="shared" si="1137"/>
        <v/>
      </c>
      <c r="AI2412" s="75" t="str">
        <f t="shared" si="1138"/>
        <v/>
      </c>
      <c r="AJ2412" s="75" t="str">
        <f t="shared" si="1139"/>
        <v/>
      </c>
    </row>
    <row r="2413" spans="1:36">
      <c r="A2413" s="41" t="str">
        <f t="shared" si="1122"/>
        <v/>
      </c>
      <c r="B2413" s="150" t="str">
        <f>IF(ISNUMBER(A2413),INDEX('MetaTrader Import'!$H$13:$J$5893,TRUNC(((A2413-$A$39+1)-1)/3)+1,MOD((A2413-$A$39+1)-1,3)+1),"")</f>
        <v/>
      </c>
      <c r="C2413" s="43" t="str">
        <f t="shared" si="1123"/>
        <v/>
      </c>
      <c r="D2413" s="43" t="str">
        <f t="shared" ca="1" si="1113"/>
        <v/>
      </c>
      <c r="E2413" s="43" t="str">
        <f t="shared" si="1124"/>
        <v/>
      </c>
      <c r="F2413" s="43" t="str">
        <f t="shared" si="1125"/>
        <v/>
      </c>
      <c r="G2413" s="43" t="str">
        <f>IF(A2413&lt;&gt;"",IF(A2413&lt;Data!$G$11*0.25,$C$13/$G$32,IF(A2413&gt;Data!$G$11*0.25,$C$13,$C$13*10)),"")</f>
        <v/>
      </c>
      <c r="H2413" s="43" t="str">
        <f>IF(A2413&lt;&gt;"",IF(Data!$G$9="constant",$C$13,IF(Data!$G$9="squeeze",G2413,F2413)),"")</f>
        <v/>
      </c>
      <c r="I2413" s="38" t="str">
        <f ca="1">IF(ISNUMBER(A2413),NORMINV(RAND(),0,IF(AND(Data!$G$9="squeeze",A2413&lt;Data!$G$11*0.25),$H$32,1)*$C$30*$C$13)*($C$14*$C$12),"")</f>
        <v/>
      </c>
      <c r="J2413" s="42" t="str">
        <f ca="1">IFERROR(IF(Data!$C$6="Real",B2413,I2413+J2412+($C$14*$C$12)*(NORMINV(RAND(),$C$15,CHOOSE($G$13,$C$13,F2413,G2413)))),"")</f>
        <v/>
      </c>
      <c r="K2413" s="88" t="str">
        <f>IF(ISNUMBER(A2413), IF($G$16="fixed",$G$17,MIN(H2413*Data!$C$7*$C$16*0.5,$C$17*Data!$C$7))*$C$12,"")</f>
        <v/>
      </c>
      <c r="L2413" s="42" t="str">
        <f t="shared" ca="1" si="1140"/>
        <v/>
      </c>
      <c r="M2413" s="44" t="str">
        <f t="shared" ca="1" si="1141"/>
        <v/>
      </c>
      <c r="N2413" s="44" t="str">
        <f t="shared" ca="1" si="1142"/>
        <v/>
      </c>
      <c r="O2413" s="108" t="str">
        <f t="shared" si="1126"/>
        <v/>
      </c>
      <c r="P2413" s="102" t="str">
        <f t="shared" si="1127"/>
        <v/>
      </c>
      <c r="Q2413" s="102" t="str">
        <f t="shared" si="1128"/>
        <v/>
      </c>
      <c r="R2413" s="120" t="str">
        <f t="shared" si="1129"/>
        <v/>
      </c>
      <c r="S2413" s="54" t="str">
        <f t="shared" si="1130"/>
        <v/>
      </c>
      <c r="T2413" s="5" t="str">
        <f t="shared" si="1131"/>
        <v/>
      </c>
      <c r="U2413" s="152" t="str">
        <f t="shared" si="1114"/>
        <v/>
      </c>
      <c r="V2413" s="152" t="str">
        <f t="shared" si="1115"/>
        <v/>
      </c>
      <c r="W2413" s="153" t="str">
        <f t="shared" si="1116"/>
        <v/>
      </c>
      <c r="X2413" s="153" t="str">
        <f t="shared" si="1117"/>
        <v/>
      </c>
      <c r="Y2413" s="153" t="str">
        <f t="shared" si="1118"/>
        <v/>
      </c>
      <c r="Z2413" s="153" t="str">
        <f t="shared" si="1119"/>
        <v/>
      </c>
      <c r="AA2413" s="152" t="str">
        <f t="shared" si="1120"/>
        <v/>
      </c>
      <c r="AB2413" s="152" t="str">
        <f t="shared" si="1121"/>
        <v/>
      </c>
      <c r="AC2413" s="154" t="str">
        <f t="shared" si="1132"/>
        <v/>
      </c>
      <c r="AD2413" s="154" t="str">
        <f t="shared" si="1133"/>
        <v/>
      </c>
      <c r="AE2413" s="3" t="str">
        <f t="shared" si="1134"/>
        <v/>
      </c>
      <c r="AF2413" s="3" t="str">
        <f t="shared" si="1135"/>
        <v/>
      </c>
      <c r="AG2413" s="3" t="str">
        <f t="shared" si="1136"/>
        <v/>
      </c>
      <c r="AH2413" s="4" t="str">
        <f t="shared" si="1137"/>
        <v/>
      </c>
      <c r="AI2413" s="75" t="str">
        <f t="shared" si="1138"/>
        <v/>
      </c>
      <c r="AJ2413" s="75" t="str">
        <f t="shared" si="1139"/>
        <v/>
      </c>
    </row>
    <row r="2414" spans="1:36">
      <c r="A2414" s="41" t="str">
        <f t="shared" si="1122"/>
        <v/>
      </c>
      <c r="B2414" s="150" t="str">
        <f>IF(ISNUMBER(A2414),INDEX('MetaTrader Import'!$H$13:$J$5893,TRUNC(((A2414-$A$39+1)-1)/3)+1,MOD((A2414-$A$39+1)-1,3)+1),"")</f>
        <v/>
      </c>
      <c r="C2414" s="43" t="str">
        <f t="shared" si="1123"/>
        <v/>
      </c>
      <c r="D2414" s="43" t="str">
        <f t="shared" ca="1" si="1113"/>
        <v/>
      </c>
      <c r="E2414" s="43" t="str">
        <f t="shared" si="1124"/>
        <v/>
      </c>
      <c r="F2414" s="43" t="str">
        <f t="shared" si="1125"/>
        <v/>
      </c>
      <c r="G2414" s="43" t="str">
        <f>IF(A2414&lt;&gt;"",IF(A2414&lt;Data!$G$11*0.25,$C$13/$G$32,IF(A2414&gt;Data!$G$11*0.25,$C$13,$C$13*10)),"")</f>
        <v/>
      </c>
      <c r="H2414" s="43" t="str">
        <f>IF(A2414&lt;&gt;"",IF(Data!$G$9="constant",$C$13,IF(Data!$G$9="squeeze",G2414,F2414)),"")</f>
        <v/>
      </c>
      <c r="I2414" s="38" t="str">
        <f ca="1">IF(ISNUMBER(A2414),NORMINV(RAND(),0,IF(AND(Data!$G$9="squeeze",A2414&lt;Data!$G$11*0.25),$H$32,1)*$C$30*$C$13)*($C$14*$C$12),"")</f>
        <v/>
      </c>
      <c r="J2414" s="42" t="str">
        <f ca="1">IFERROR(IF(Data!$C$6="Real",B2414,I2414+J2413+($C$14*$C$12)*(NORMINV(RAND(),$C$15,CHOOSE($G$13,$C$13,F2414,G2414)))),"")</f>
        <v/>
      </c>
      <c r="K2414" s="88" t="str">
        <f>IF(ISNUMBER(A2414), IF($G$16="fixed",$G$17,MIN(H2414*Data!$C$7*$C$16*0.5,$C$17*Data!$C$7))*$C$12,"")</f>
        <v/>
      </c>
      <c r="L2414" s="42" t="str">
        <f t="shared" ca="1" si="1140"/>
        <v/>
      </c>
      <c r="M2414" s="44" t="str">
        <f t="shared" ca="1" si="1141"/>
        <v/>
      </c>
      <c r="N2414" s="44" t="str">
        <f t="shared" ca="1" si="1142"/>
        <v/>
      </c>
      <c r="O2414" s="108" t="str">
        <f t="shared" si="1126"/>
        <v/>
      </c>
      <c r="P2414" s="102" t="str">
        <f t="shared" si="1127"/>
        <v/>
      </c>
      <c r="Q2414" s="102" t="str">
        <f t="shared" si="1128"/>
        <v/>
      </c>
      <c r="R2414" s="120" t="str">
        <f t="shared" si="1129"/>
        <v/>
      </c>
      <c r="S2414" s="54" t="str">
        <f t="shared" si="1130"/>
        <v/>
      </c>
      <c r="T2414" s="5" t="str">
        <f t="shared" si="1131"/>
        <v/>
      </c>
      <c r="U2414" s="152" t="str">
        <f t="shared" si="1114"/>
        <v/>
      </c>
      <c r="V2414" s="152" t="str">
        <f t="shared" si="1115"/>
        <v/>
      </c>
      <c r="W2414" s="153" t="str">
        <f t="shared" si="1116"/>
        <v/>
      </c>
      <c r="X2414" s="153" t="str">
        <f t="shared" si="1117"/>
        <v/>
      </c>
      <c r="Y2414" s="153" t="str">
        <f t="shared" si="1118"/>
        <v/>
      </c>
      <c r="Z2414" s="153" t="str">
        <f t="shared" si="1119"/>
        <v/>
      </c>
      <c r="AA2414" s="152" t="str">
        <f t="shared" si="1120"/>
        <v/>
      </c>
      <c r="AB2414" s="152" t="str">
        <f t="shared" si="1121"/>
        <v/>
      </c>
      <c r="AC2414" s="154" t="str">
        <f t="shared" si="1132"/>
        <v/>
      </c>
      <c r="AD2414" s="154" t="str">
        <f t="shared" si="1133"/>
        <v/>
      </c>
      <c r="AE2414" s="3" t="str">
        <f t="shared" si="1134"/>
        <v/>
      </c>
      <c r="AF2414" s="3" t="str">
        <f t="shared" si="1135"/>
        <v/>
      </c>
      <c r="AG2414" s="3" t="str">
        <f t="shared" si="1136"/>
        <v/>
      </c>
      <c r="AH2414" s="4" t="str">
        <f t="shared" si="1137"/>
        <v/>
      </c>
      <c r="AI2414" s="75" t="str">
        <f t="shared" si="1138"/>
        <v/>
      </c>
      <c r="AJ2414" s="75" t="str">
        <f t="shared" si="1139"/>
        <v/>
      </c>
    </row>
    <row r="2415" spans="1:36">
      <c r="A2415" s="41" t="str">
        <f t="shared" si="1122"/>
        <v/>
      </c>
      <c r="B2415" s="150" t="str">
        <f>IF(ISNUMBER(A2415),INDEX('MetaTrader Import'!$H$13:$J$5893,TRUNC(((A2415-$A$39+1)-1)/3)+1,MOD((A2415-$A$39+1)-1,3)+1),"")</f>
        <v/>
      </c>
      <c r="C2415" s="43" t="str">
        <f t="shared" si="1123"/>
        <v/>
      </c>
      <c r="D2415" s="43" t="str">
        <f t="shared" ca="1" si="1113"/>
        <v/>
      </c>
      <c r="E2415" s="43" t="str">
        <f t="shared" si="1124"/>
        <v/>
      </c>
      <c r="F2415" s="43" t="str">
        <f t="shared" si="1125"/>
        <v/>
      </c>
      <c r="G2415" s="43" t="str">
        <f>IF(A2415&lt;&gt;"",IF(A2415&lt;Data!$G$11*0.25,$C$13/$G$32,IF(A2415&gt;Data!$G$11*0.25,$C$13,$C$13*10)),"")</f>
        <v/>
      </c>
      <c r="H2415" s="43" t="str">
        <f>IF(A2415&lt;&gt;"",IF(Data!$G$9="constant",$C$13,IF(Data!$G$9="squeeze",G2415,F2415)),"")</f>
        <v/>
      </c>
      <c r="I2415" s="38" t="str">
        <f ca="1">IF(ISNUMBER(A2415),NORMINV(RAND(),0,IF(AND(Data!$G$9="squeeze",A2415&lt;Data!$G$11*0.25),$H$32,1)*$C$30*$C$13)*($C$14*$C$12),"")</f>
        <v/>
      </c>
      <c r="J2415" s="42" t="str">
        <f ca="1">IFERROR(IF(Data!$C$6="Real",B2415,I2415+J2414+($C$14*$C$12)*(NORMINV(RAND(),$C$15,CHOOSE($G$13,$C$13,F2415,G2415)))),"")</f>
        <v/>
      </c>
      <c r="K2415" s="88" t="str">
        <f>IF(ISNUMBER(A2415), IF($G$16="fixed",$G$17,MIN(H2415*Data!$C$7*$C$16*0.5,$C$17*Data!$C$7))*$C$12,"")</f>
        <v/>
      </c>
      <c r="L2415" s="42" t="str">
        <f t="shared" ca="1" si="1140"/>
        <v/>
      </c>
      <c r="M2415" s="44" t="str">
        <f t="shared" ca="1" si="1141"/>
        <v/>
      </c>
      <c r="N2415" s="44" t="str">
        <f t="shared" ca="1" si="1142"/>
        <v/>
      </c>
      <c r="O2415" s="108" t="str">
        <f t="shared" si="1126"/>
        <v/>
      </c>
      <c r="P2415" s="102" t="str">
        <f t="shared" si="1127"/>
        <v/>
      </c>
      <c r="Q2415" s="102" t="str">
        <f t="shared" si="1128"/>
        <v/>
      </c>
      <c r="R2415" s="120" t="str">
        <f t="shared" si="1129"/>
        <v/>
      </c>
      <c r="S2415" s="54" t="str">
        <f t="shared" si="1130"/>
        <v/>
      </c>
      <c r="T2415" s="5" t="str">
        <f t="shared" si="1131"/>
        <v/>
      </c>
      <c r="U2415" s="152" t="str">
        <f t="shared" si="1114"/>
        <v/>
      </c>
      <c r="V2415" s="152" t="str">
        <f t="shared" si="1115"/>
        <v/>
      </c>
      <c r="W2415" s="153" t="str">
        <f t="shared" si="1116"/>
        <v/>
      </c>
      <c r="X2415" s="153" t="str">
        <f t="shared" si="1117"/>
        <v/>
      </c>
      <c r="Y2415" s="153" t="str">
        <f t="shared" si="1118"/>
        <v/>
      </c>
      <c r="Z2415" s="153" t="str">
        <f t="shared" si="1119"/>
        <v/>
      </c>
      <c r="AA2415" s="152" t="str">
        <f t="shared" si="1120"/>
        <v/>
      </c>
      <c r="AB2415" s="152" t="str">
        <f t="shared" si="1121"/>
        <v/>
      </c>
      <c r="AC2415" s="154" t="str">
        <f t="shared" si="1132"/>
        <v/>
      </c>
      <c r="AD2415" s="154" t="str">
        <f t="shared" si="1133"/>
        <v/>
      </c>
      <c r="AE2415" s="3" t="str">
        <f t="shared" si="1134"/>
        <v/>
      </c>
      <c r="AF2415" s="3" t="str">
        <f t="shared" si="1135"/>
        <v/>
      </c>
      <c r="AG2415" s="3" t="str">
        <f t="shared" si="1136"/>
        <v/>
      </c>
      <c r="AH2415" s="4" t="str">
        <f t="shared" si="1137"/>
        <v/>
      </c>
      <c r="AI2415" s="75" t="str">
        <f t="shared" si="1138"/>
        <v/>
      </c>
      <c r="AJ2415" s="75" t="str">
        <f t="shared" si="1139"/>
        <v/>
      </c>
    </row>
    <row r="2416" spans="1:36">
      <c r="A2416" s="41" t="str">
        <f t="shared" si="1122"/>
        <v/>
      </c>
      <c r="B2416" s="150" t="str">
        <f>IF(ISNUMBER(A2416),INDEX('MetaTrader Import'!$H$13:$J$5893,TRUNC(((A2416-$A$39+1)-1)/3)+1,MOD((A2416-$A$39+1)-1,3)+1),"")</f>
        <v/>
      </c>
      <c r="C2416" s="43" t="str">
        <f t="shared" si="1123"/>
        <v/>
      </c>
      <c r="D2416" s="43" t="str">
        <f t="shared" ca="1" si="1113"/>
        <v/>
      </c>
      <c r="E2416" s="43" t="str">
        <f t="shared" si="1124"/>
        <v/>
      </c>
      <c r="F2416" s="43" t="str">
        <f t="shared" si="1125"/>
        <v/>
      </c>
      <c r="G2416" s="43" t="str">
        <f>IF(A2416&lt;&gt;"",IF(A2416&lt;Data!$G$11*0.25,$C$13/$G$32,IF(A2416&gt;Data!$G$11*0.25,$C$13,$C$13*10)),"")</f>
        <v/>
      </c>
      <c r="H2416" s="43" t="str">
        <f>IF(A2416&lt;&gt;"",IF(Data!$G$9="constant",$C$13,IF(Data!$G$9="squeeze",G2416,F2416)),"")</f>
        <v/>
      </c>
      <c r="I2416" s="38" t="str">
        <f ca="1">IF(ISNUMBER(A2416),NORMINV(RAND(),0,IF(AND(Data!$G$9="squeeze",A2416&lt;Data!$G$11*0.25),$H$32,1)*$C$30*$C$13)*($C$14*$C$12),"")</f>
        <v/>
      </c>
      <c r="J2416" s="42" t="str">
        <f ca="1">IFERROR(IF(Data!$C$6="Real",B2416,I2416+J2415+($C$14*$C$12)*(NORMINV(RAND(),$C$15,CHOOSE($G$13,$C$13,F2416,G2416)))),"")</f>
        <v/>
      </c>
      <c r="K2416" s="88" t="str">
        <f>IF(ISNUMBER(A2416), IF($G$16="fixed",$G$17,MIN(H2416*Data!$C$7*$C$16*0.5,$C$17*Data!$C$7))*$C$12,"")</f>
        <v/>
      </c>
      <c r="L2416" s="42" t="str">
        <f t="shared" ca="1" si="1140"/>
        <v/>
      </c>
      <c r="M2416" s="44" t="str">
        <f t="shared" ca="1" si="1141"/>
        <v/>
      </c>
      <c r="N2416" s="44" t="str">
        <f t="shared" ca="1" si="1142"/>
        <v/>
      </c>
      <c r="O2416" s="108" t="str">
        <f t="shared" si="1126"/>
        <v/>
      </c>
      <c r="P2416" s="102" t="str">
        <f t="shared" si="1127"/>
        <v/>
      </c>
      <c r="Q2416" s="102" t="str">
        <f t="shared" si="1128"/>
        <v/>
      </c>
      <c r="R2416" s="120" t="str">
        <f t="shared" si="1129"/>
        <v/>
      </c>
      <c r="S2416" s="54" t="str">
        <f t="shared" si="1130"/>
        <v/>
      </c>
      <c r="T2416" s="5" t="str">
        <f t="shared" si="1131"/>
        <v/>
      </c>
      <c r="U2416" s="152" t="str">
        <f t="shared" si="1114"/>
        <v/>
      </c>
      <c r="V2416" s="152" t="str">
        <f t="shared" si="1115"/>
        <v/>
      </c>
      <c r="W2416" s="153" t="str">
        <f t="shared" si="1116"/>
        <v/>
      </c>
      <c r="X2416" s="153" t="str">
        <f t="shared" si="1117"/>
        <v/>
      </c>
      <c r="Y2416" s="153" t="str">
        <f t="shared" si="1118"/>
        <v/>
      </c>
      <c r="Z2416" s="153" t="str">
        <f t="shared" si="1119"/>
        <v/>
      </c>
      <c r="AA2416" s="152" t="str">
        <f t="shared" si="1120"/>
        <v/>
      </c>
      <c r="AB2416" s="152" t="str">
        <f t="shared" si="1121"/>
        <v/>
      </c>
      <c r="AC2416" s="154" t="str">
        <f t="shared" si="1132"/>
        <v/>
      </c>
      <c r="AD2416" s="154" t="str">
        <f t="shared" si="1133"/>
        <v/>
      </c>
      <c r="AE2416" s="3" t="str">
        <f t="shared" si="1134"/>
        <v/>
      </c>
      <c r="AF2416" s="3" t="str">
        <f t="shared" si="1135"/>
        <v/>
      </c>
      <c r="AG2416" s="3" t="str">
        <f t="shared" si="1136"/>
        <v/>
      </c>
      <c r="AH2416" s="4" t="str">
        <f t="shared" si="1137"/>
        <v/>
      </c>
      <c r="AI2416" s="75" t="str">
        <f t="shared" si="1138"/>
        <v/>
      </c>
      <c r="AJ2416" s="75" t="str">
        <f t="shared" si="1139"/>
        <v/>
      </c>
    </row>
    <row r="2417" spans="1:36">
      <c r="A2417" s="41" t="str">
        <f t="shared" si="1122"/>
        <v/>
      </c>
      <c r="B2417" s="150" t="str">
        <f>IF(ISNUMBER(A2417),INDEX('MetaTrader Import'!$H$13:$J$5893,TRUNC(((A2417-$A$39+1)-1)/3)+1,MOD((A2417-$A$39+1)-1,3)+1),"")</f>
        <v/>
      </c>
      <c r="C2417" s="43" t="str">
        <f t="shared" si="1123"/>
        <v/>
      </c>
      <c r="D2417" s="43" t="str">
        <f t="shared" ca="1" si="1113"/>
        <v/>
      </c>
      <c r="E2417" s="43" t="str">
        <f t="shared" si="1124"/>
        <v/>
      </c>
      <c r="F2417" s="43" t="str">
        <f t="shared" si="1125"/>
        <v/>
      </c>
      <c r="G2417" s="43" t="str">
        <f>IF(A2417&lt;&gt;"",IF(A2417&lt;Data!$G$11*0.25,$C$13/$G$32,IF(A2417&gt;Data!$G$11*0.25,$C$13,$C$13*10)),"")</f>
        <v/>
      </c>
      <c r="H2417" s="43" t="str">
        <f>IF(A2417&lt;&gt;"",IF(Data!$G$9="constant",$C$13,IF(Data!$G$9="squeeze",G2417,F2417)),"")</f>
        <v/>
      </c>
      <c r="I2417" s="38" t="str">
        <f ca="1">IF(ISNUMBER(A2417),NORMINV(RAND(),0,IF(AND(Data!$G$9="squeeze",A2417&lt;Data!$G$11*0.25),$H$32,1)*$C$30*$C$13)*($C$14*$C$12),"")</f>
        <v/>
      </c>
      <c r="J2417" s="42" t="str">
        <f ca="1">IFERROR(IF(Data!$C$6="Real",B2417,I2417+J2416+($C$14*$C$12)*(NORMINV(RAND(),$C$15,CHOOSE($G$13,$C$13,F2417,G2417)))),"")</f>
        <v/>
      </c>
      <c r="K2417" s="88" t="str">
        <f>IF(ISNUMBER(A2417), IF($G$16="fixed",$G$17,MIN(H2417*Data!$C$7*$C$16*0.5,$C$17*Data!$C$7))*$C$12,"")</f>
        <v/>
      </c>
      <c r="L2417" s="42" t="str">
        <f t="shared" ca="1" si="1140"/>
        <v/>
      </c>
      <c r="M2417" s="44" t="str">
        <f t="shared" ca="1" si="1141"/>
        <v/>
      </c>
      <c r="N2417" s="44" t="str">
        <f t="shared" ca="1" si="1142"/>
        <v/>
      </c>
      <c r="O2417" s="108" t="str">
        <f t="shared" si="1126"/>
        <v/>
      </c>
      <c r="P2417" s="102" t="str">
        <f t="shared" si="1127"/>
        <v/>
      </c>
      <c r="Q2417" s="102" t="str">
        <f t="shared" si="1128"/>
        <v/>
      </c>
      <c r="R2417" s="120" t="str">
        <f t="shared" si="1129"/>
        <v/>
      </c>
      <c r="S2417" s="54" t="str">
        <f t="shared" si="1130"/>
        <v/>
      </c>
      <c r="T2417" s="5" t="str">
        <f t="shared" si="1131"/>
        <v/>
      </c>
      <c r="U2417" s="152" t="str">
        <f t="shared" si="1114"/>
        <v/>
      </c>
      <c r="V2417" s="152" t="str">
        <f t="shared" si="1115"/>
        <v/>
      </c>
      <c r="W2417" s="153" t="str">
        <f t="shared" si="1116"/>
        <v/>
      </c>
      <c r="X2417" s="153" t="str">
        <f t="shared" si="1117"/>
        <v/>
      </c>
      <c r="Y2417" s="153" t="str">
        <f t="shared" si="1118"/>
        <v/>
      </c>
      <c r="Z2417" s="153" t="str">
        <f t="shared" si="1119"/>
        <v/>
      </c>
      <c r="AA2417" s="152" t="str">
        <f t="shared" si="1120"/>
        <v/>
      </c>
      <c r="AB2417" s="152" t="str">
        <f t="shared" si="1121"/>
        <v/>
      </c>
      <c r="AC2417" s="154" t="str">
        <f t="shared" si="1132"/>
        <v/>
      </c>
      <c r="AD2417" s="154" t="str">
        <f t="shared" si="1133"/>
        <v/>
      </c>
      <c r="AE2417" s="3" t="str">
        <f t="shared" si="1134"/>
        <v/>
      </c>
      <c r="AF2417" s="3" t="str">
        <f t="shared" si="1135"/>
        <v/>
      </c>
      <c r="AG2417" s="3" t="str">
        <f t="shared" si="1136"/>
        <v/>
      </c>
      <c r="AH2417" s="4" t="str">
        <f t="shared" si="1137"/>
        <v/>
      </c>
      <c r="AI2417" s="75" t="str">
        <f t="shared" si="1138"/>
        <v/>
      </c>
      <c r="AJ2417" s="75" t="str">
        <f t="shared" si="1139"/>
        <v/>
      </c>
    </row>
    <row r="2418" spans="1:36">
      <c r="A2418" s="41" t="str">
        <f t="shared" si="1122"/>
        <v/>
      </c>
      <c r="B2418" s="150" t="str">
        <f>IF(ISNUMBER(A2418),INDEX('MetaTrader Import'!$H$13:$J$5893,TRUNC(((A2418-$A$39+1)-1)/3)+1,MOD((A2418-$A$39+1)-1,3)+1),"")</f>
        <v/>
      </c>
      <c r="C2418" s="43" t="str">
        <f t="shared" si="1123"/>
        <v/>
      </c>
      <c r="D2418" s="43" t="str">
        <f t="shared" ca="1" si="1113"/>
        <v/>
      </c>
      <c r="E2418" s="43" t="str">
        <f t="shared" si="1124"/>
        <v/>
      </c>
      <c r="F2418" s="43" t="str">
        <f t="shared" si="1125"/>
        <v/>
      </c>
      <c r="G2418" s="43" t="str">
        <f>IF(A2418&lt;&gt;"",IF(A2418&lt;Data!$G$11*0.25,$C$13/$G$32,IF(A2418&gt;Data!$G$11*0.25,$C$13,$C$13*10)),"")</f>
        <v/>
      </c>
      <c r="H2418" s="43" t="str">
        <f>IF(A2418&lt;&gt;"",IF(Data!$G$9="constant",$C$13,IF(Data!$G$9="squeeze",G2418,F2418)),"")</f>
        <v/>
      </c>
      <c r="I2418" s="38" t="str">
        <f ca="1">IF(ISNUMBER(A2418),NORMINV(RAND(),0,IF(AND(Data!$G$9="squeeze",A2418&lt;Data!$G$11*0.25),$H$32,1)*$C$30*$C$13)*($C$14*$C$12),"")</f>
        <v/>
      </c>
      <c r="J2418" s="42" t="str">
        <f ca="1">IFERROR(IF(Data!$C$6="Real",B2418,I2418+J2417+($C$14*$C$12)*(NORMINV(RAND(),$C$15,CHOOSE($G$13,$C$13,F2418,G2418)))),"")</f>
        <v/>
      </c>
      <c r="K2418" s="88" t="str">
        <f>IF(ISNUMBER(A2418), IF($G$16="fixed",$G$17,MIN(H2418*Data!$C$7*$C$16*0.5,$C$17*Data!$C$7))*$C$12,"")</f>
        <v/>
      </c>
      <c r="L2418" s="42" t="str">
        <f t="shared" ca="1" si="1140"/>
        <v/>
      </c>
      <c r="M2418" s="44" t="str">
        <f t="shared" ca="1" si="1141"/>
        <v/>
      </c>
      <c r="N2418" s="44" t="str">
        <f t="shared" ca="1" si="1142"/>
        <v/>
      </c>
      <c r="O2418" s="108" t="str">
        <f t="shared" si="1126"/>
        <v/>
      </c>
      <c r="P2418" s="102" t="str">
        <f t="shared" si="1127"/>
        <v/>
      </c>
      <c r="Q2418" s="102" t="str">
        <f t="shared" si="1128"/>
        <v/>
      </c>
      <c r="R2418" s="120" t="str">
        <f t="shared" si="1129"/>
        <v/>
      </c>
      <c r="S2418" s="54" t="str">
        <f t="shared" si="1130"/>
        <v/>
      </c>
      <c r="T2418" s="5" t="str">
        <f t="shared" si="1131"/>
        <v/>
      </c>
      <c r="U2418" s="152" t="str">
        <f t="shared" si="1114"/>
        <v/>
      </c>
      <c r="V2418" s="152" t="str">
        <f t="shared" si="1115"/>
        <v/>
      </c>
      <c r="W2418" s="153" t="str">
        <f t="shared" si="1116"/>
        <v/>
      </c>
      <c r="X2418" s="153" t="str">
        <f t="shared" si="1117"/>
        <v/>
      </c>
      <c r="Y2418" s="153" t="str">
        <f t="shared" si="1118"/>
        <v/>
      </c>
      <c r="Z2418" s="153" t="str">
        <f t="shared" si="1119"/>
        <v/>
      </c>
      <c r="AA2418" s="152" t="str">
        <f t="shared" si="1120"/>
        <v/>
      </c>
      <c r="AB2418" s="152" t="str">
        <f t="shared" si="1121"/>
        <v/>
      </c>
      <c r="AC2418" s="154" t="str">
        <f t="shared" si="1132"/>
        <v/>
      </c>
      <c r="AD2418" s="154" t="str">
        <f t="shared" si="1133"/>
        <v/>
      </c>
      <c r="AE2418" s="3" t="str">
        <f t="shared" si="1134"/>
        <v/>
      </c>
      <c r="AF2418" s="3" t="str">
        <f t="shared" si="1135"/>
        <v/>
      </c>
      <c r="AG2418" s="3" t="str">
        <f t="shared" si="1136"/>
        <v/>
      </c>
      <c r="AH2418" s="4" t="str">
        <f t="shared" si="1137"/>
        <v/>
      </c>
      <c r="AI2418" s="75" t="str">
        <f t="shared" si="1138"/>
        <v/>
      </c>
      <c r="AJ2418" s="75" t="str">
        <f t="shared" si="1139"/>
        <v/>
      </c>
    </row>
    <row r="2419" spans="1:36">
      <c r="A2419" s="41" t="str">
        <f t="shared" si="1122"/>
        <v/>
      </c>
      <c r="B2419" s="150" t="str">
        <f>IF(ISNUMBER(A2419),INDEX('MetaTrader Import'!$H$13:$J$5893,TRUNC(((A2419-$A$39+1)-1)/3)+1,MOD((A2419-$A$39+1)-1,3)+1),"")</f>
        <v/>
      </c>
      <c r="C2419" s="43" t="str">
        <f t="shared" si="1123"/>
        <v/>
      </c>
      <c r="D2419" s="43" t="str">
        <f t="shared" ca="1" si="1113"/>
        <v/>
      </c>
      <c r="E2419" s="43" t="str">
        <f t="shared" si="1124"/>
        <v/>
      </c>
      <c r="F2419" s="43" t="str">
        <f t="shared" si="1125"/>
        <v/>
      </c>
      <c r="G2419" s="43" t="str">
        <f>IF(A2419&lt;&gt;"",IF(A2419&lt;Data!$G$11*0.25,$C$13/$G$32,IF(A2419&gt;Data!$G$11*0.25,$C$13,$C$13*10)),"")</f>
        <v/>
      </c>
      <c r="H2419" s="43" t="str">
        <f>IF(A2419&lt;&gt;"",IF(Data!$G$9="constant",$C$13,IF(Data!$G$9="squeeze",G2419,F2419)),"")</f>
        <v/>
      </c>
      <c r="I2419" s="38" t="str">
        <f ca="1">IF(ISNUMBER(A2419),NORMINV(RAND(),0,IF(AND(Data!$G$9="squeeze",A2419&lt;Data!$G$11*0.25),$H$32,1)*$C$30*$C$13)*($C$14*$C$12),"")</f>
        <v/>
      </c>
      <c r="J2419" s="42" t="str">
        <f ca="1">IFERROR(IF(Data!$C$6="Real",B2419,I2419+J2418+($C$14*$C$12)*(NORMINV(RAND(),$C$15,CHOOSE($G$13,$C$13,F2419,G2419)))),"")</f>
        <v/>
      </c>
      <c r="K2419" s="88" t="str">
        <f>IF(ISNUMBER(A2419), IF($G$16="fixed",$G$17,MIN(H2419*Data!$C$7*$C$16*0.5,$C$17*Data!$C$7))*$C$12,"")</f>
        <v/>
      </c>
      <c r="L2419" s="42" t="str">
        <f t="shared" ca="1" si="1140"/>
        <v/>
      </c>
      <c r="M2419" s="44" t="str">
        <f t="shared" ca="1" si="1141"/>
        <v/>
      </c>
      <c r="N2419" s="44" t="str">
        <f t="shared" ca="1" si="1142"/>
        <v/>
      </c>
      <c r="O2419" s="108" t="str">
        <f t="shared" si="1126"/>
        <v/>
      </c>
      <c r="P2419" s="102" t="str">
        <f t="shared" si="1127"/>
        <v/>
      </c>
      <c r="Q2419" s="102" t="str">
        <f t="shared" si="1128"/>
        <v/>
      </c>
      <c r="R2419" s="120" t="str">
        <f t="shared" si="1129"/>
        <v/>
      </c>
      <c r="S2419" s="54" t="str">
        <f t="shared" si="1130"/>
        <v/>
      </c>
      <c r="T2419" s="5" t="str">
        <f t="shared" si="1131"/>
        <v/>
      </c>
      <c r="U2419" s="152" t="str">
        <f t="shared" si="1114"/>
        <v/>
      </c>
      <c r="V2419" s="152" t="str">
        <f t="shared" si="1115"/>
        <v/>
      </c>
      <c r="W2419" s="153" t="str">
        <f t="shared" si="1116"/>
        <v/>
      </c>
      <c r="X2419" s="153" t="str">
        <f t="shared" si="1117"/>
        <v/>
      </c>
      <c r="Y2419" s="153" t="str">
        <f t="shared" si="1118"/>
        <v/>
      </c>
      <c r="Z2419" s="153" t="str">
        <f t="shared" si="1119"/>
        <v/>
      </c>
      <c r="AA2419" s="152" t="str">
        <f t="shared" si="1120"/>
        <v/>
      </c>
      <c r="AB2419" s="152" t="str">
        <f t="shared" si="1121"/>
        <v/>
      </c>
      <c r="AC2419" s="154" t="str">
        <f t="shared" si="1132"/>
        <v/>
      </c>
      <c r="AD2419" s="154" t="str">
        <f t="shared" si="1133"/>
        <v/>
      </c>
      <c r="AE2419" s="3" t="str">
        <f t="shared" si="1134"/>
        <v/>
      </c>
      <c r="AF2419" s="3" t="str">
        <f t="shared" si="1135"/>
        <v/>
      </c>
      <c r="AG2419" s="3" t="str">
        <f t="shared" si="1136"/>
        <v/>
      </c>
      <c r="AH2419" s="4" t="str">
        <f t="shared" si="1137"/>
        <v/>
      </c>
      <c r="AI2419" s="75" t="str">
        <f t="shared" si="1138"/>
        <v/>
      </c>
      <c r="AJ2419" s="75" t="str">
        <f t="shared" si="1139"/>
        <v/>
      </c>
    </row>
    <row r="2420" spans="1:36">
      <c r="A2420" s="41" t="str">
        <f t="shared" si="1122"/>
        <v/>
      </c>
      <c r="B2420" s="150" t="str">
        <f>IF(ISNUMBER(A2420),INDEX('MetaTrader Import'!$H$13:$J$5893,TRUNC(((A2420-$A$39+1)-1)/3)+1,MOD((A2420-$A$39+1)-1,3)+1),"")</f>
        <v/>
      </c>
      <c r="C2420" s="43" t="str">
        <f t="shared" si="1123"/>
        <v/>
      </c>
      <c r="D2420" s="43" t="str">
        <f t="shared" ca="1" si="1113"/>
        <v/>
      </c>
      <c r="E2420" s="43" t="str">
        <f t="shared" si="1124"/>
        <v/>
      </c>
      <c r="F2420" s="43" t="str">
        <f t="shared" si="1125"/>
        <v/>
      </c>
      <c r="G2420" s="43" t="str">
        <f>IF(A2420&lt;&gt;"",IF(A2420&lt;Data!$G$11*0.25,$C$13/$G$32,IF(A2420&gt;Data!$G$11*0.25,$C$13,$C$13*10)),"")</f>
        <v/>
      </c>
      <c r="H2420" s="43" t="str">
        <f>IF(A2420&lt;&gt;"",IF(Data!$G$9="constant",$C$13,IF(Data!$G$9="squeeze",G2420,F2420)),"")</f>
        <v/>
      </c>
      <c r="I2420" s="38" t="str">
        <f ca="1">IF(ISNUMBER(A2420),NORMINV(RAND(),0,IF(AND(Data!$G$9="squeeze",A2420&lt;Data!$G$11*0.25),$H$32,1)*$C$30*$C$13)*($C$14*$C$12),"")</f>
        <v/>
      </c>
      <c r="J2420" s="42" t="str">
        <f ca="1">IFERROR(IF(Data!$C$6="Real",B2420,I2420+J2419+($C$14*$C$12)*(NORMINV(RAND(),$C$15,CHOOSE($G$13,$C$13,F2420,G2420)))),"")</f>
        <v/>
      </c>
      <c r="K2420" s="88" t="str">
        <f>IF(ISNUMBER(A2420), IF($G$16="fixed",$G$17,MIN(H2420*Data!$C$7*$C$16*0.5,$C$17*Data!$C$7))*$C$12,"")</f>
        <v/>
      </c>
      <c r="L2420" s="42" t="str">
        <f t="shared" ca="1" si="1140"/>
        <v/>
      </c>
      <c r="M2420" s="44" t="str">
        <f t="shared" ca="1" si="1141"/>
        <v/>
      </c>
      <c r="N2420" s="44" t="str">
        <f t="shared" ca="1" si="1142"/>
        <v/>
      </c>
      <c r="O2420" s="108" t="str">
        <f t="shared" si="1126"/>
        <v/>
      </c>
      <c r="P2420" s="102" t="str">
        <f t="shared" si="1127"/>
        <v/>
      </c>
      <c r="Q2420" s="102" t="str">
        <f t="shared" si="1128"/>
        <v/>
      </c>
      <c r="R2420" s="120" t="str">
        <f t="shared" si="1129"/>
        <v/>
      </c>
      <c r="S2420" s="54" t="str">
        <f t="shared" si="1130"/>
        <v/>
      </c>
      <c r="T2420" s="5" t="str">
        <f t="shared" si="1131"/>
        <v/>
      </c>
      <c r="U2420" s="152" t="str">
        <f t="shared" si="1114"/>
        <v/>
      </c>
      <c r="V2420" s="152" t="str">
        <f t="shared" si="1115"/>
        <v/>
      </c>
      <c r="W2420" s="153" t="str">
        <f t="shared" si="1116"/>
        <v/>
      </c>
      <c r="X2420" s="153" t="str">
        <f t="shared" si="1117"/>
        <v/>
      </c>
      <c r="Y2420" s="153" t="str">
        <f t="shared" si="1118"/>
        <v/>
      </c>
      <c r="Z2420" s="153" t="str">
        <f t="shared" si="1119"/>
        <v/>
      </c>
      <c r="AA2420" s="152" t="str">
        <f t="shared" si="1120"/>
        <v/>
      </c>
      <c r="AB2420" s="152" t="str">
        <f t="shared" si="1121"/>
        <v/>
      </c>
      <c r="AC2420" s="154" t="str">
        <f t="shared" si="1132"/>
        <v/>
      </c>
      <c r="AD2420" s="154" t="str">
        <f t="shared" si="1133"/>
        <v/>
      </c>
      <c r="AE2420" s="3" t="str">
        <f t="shared" si="1134"/>
        <v/>
      </c>
      <c r="AF2420" s="3" t="str">
        <f t="shared" si="1135"/>
        <v/>
      </c>
      <c r="AG2420" s="3" t="str">
        <f t="shared" si="1136"/>
        <v/>
      </c>
      <c r="AH2420" s="4" t="str">
        <f t="shared" si="1137"/>
        <v/>
      </c>
      <c r="AI2420" s="75" t="str">
        <f t="shared" si="1138"/>
        <v/>
      </c>
      <c r="AJ2420" s="75" t="str">
        <f t="shared" si="1139"/>
        <v/>
      </c>
    </row>
    <row r="2421" spans="1:36">
      <c r="A2421" s="41" t="str">
        <f t="shared" si="1122"/>
        <v/>
      </c>
      <c r="B2421" s="150" t="str">
        <f>IF(ISNUMBER(A2421),INDEX('MetaTrader Import'!$H$13:$J$5893,TRUNC(((A2421-$A$39+1)-1)/3)+1,MOD((A2421-$A$39+1)-1,3)+1),"")</f>
        <v/>
      </c>
      <c r="C2421" s="43" t="str">
        <f t="shared" si="1123"/>
        <v/>
      </c>
      <c r="D2421" s="43" t="str">
        <f t="shared" ca="1" si="1113"/>
        <v/>
      </c>
      <c r="E2421" s="43" t="str">
        <f t="shared" si="1124"/>
        <v/>
      </c>
      <c r="F2421" s="43" t="str">
        <f t="shared" si="1125"/>
        <v/>
      </c>
      <c r="G2421" s="43" t="str">
        <f>IF(A2421&lt;&gt;"",IF(A2421&lt;Data!$G$11*0.25,$C$13/$G$32,IF(A2421&gt;Data!$G$11*0.25,$C$13,$C$13*10)),"")</f>
        <v/>
      </c>
      <c r="H2421" s="43" t="str">
        <f>IF(A2421&lt;&gt;"",IF(Data!$G$9="constant",$C$13,IF(Data!$G$9="squeeze",G2421,F2421)),"")</f>
        <v/>
      </c>
      <c r="I2421" s="38" t="str">
        <f ca="1">IF(ISNUMBER(A2421),NORMINV(RAND(),0,IF(AND(Data!$G$9="squeeze",A2421&lt;Data!$G$11*0.25),$H$32,1)*$C$30*$C$13)*($C$14*$C$12),"")</f>
        <v/>
      </c>
      <c r="J2421" s="42" t="str">
        <f ca="1">IFERROR(IF(Data!$C$6="Real",B2421,I2421+J2420+($C$14*$C$12)*(NORMINV(RAND(),$C$15,CHOOSE($G$13,$C$13,F2421,G2421)))),"")</f>
        <v/>
      </c>
      <c r="K2421" s="88" t="str">
        <f>IF(ISNUMBER(A2421), IF($G$16="fixed",$G$17,MIN(H2421*Data!$C$7*$C$16*0.5,$C$17*Data!$C$7))*$C$12,"")</f>
        <v/>
      </c>
      <c r="L2421" s="42" t="str">
        <f t="shared" ca="1" si="1140"/>
        <v/>
      </c>
      <c r="M2421" s="44" t="str">
        <f t="shared" ca="1" si="1141"/>
        <v/>
      </c>
      <c r="N2421" s="44" t="str">
        <f t="shared" ca="1" si="1142"/>
        <v/>
      </c>
      <c r="O2421" s="108" t="str">
        <f t="shared" si="1126"/>
        <v/>
      </c>
      <c r="P2421" s="102" t="str">
        <f t="shared" si="1127"/>
        <v/>
      </c>
      <c r="Q2421" s="102" t="str">
        <f t="shared" si="1128"/>
        <v/>
      </c>
      <c r="R2421" s="120" t="str">
        <f t="shared" si="1129"/>
        <v/>
      </c>
      <c r="S2421" s="54" t="str">
        <f t="shared" si="1130"/>
        <v/>
      </c>
      <c r="T2421" s="5" t="str">
        <f t="shared" si="1131"/>
        <v/>
      </c>
      <c r="U2421" s="152" t="str">
        <f t="shared" si="1114"/>
        <v/>
      </c>
      <c r="V2421" s="152" t="str">
        <f t="shared" si="1115"/>
        <v/>
      </c>
      <c r="W2421" s="153" t="str">
        <f t="shared" si="1116"/>
        <v/>
      </c>
      <c r="X2421" s="153" t="str">
        <f t="shared" si="1117"/>
        <v/>
      </c>
      <c r="Y2421" s="153" t="str">
        <f t="shared" si="1118"/>
        <v/>
      </c>
      <c r="Z2421" s="153" t="str">
        <f t="shared" si="1119"/>
        <v/>
      </c>
      <c r="AA2421" s="152" t="str">
        <f t="shared" si="1120"/>
        <v/>
      </c>
      <c r="AB2421" s="152" t="str">
        <f t="shared" si="1121"/>
        <v/>
      </c>
      <c r="AC2421" s="154" t="str">
        <f t="shared" si="1132"/>
        <v/>
      </c>
      <c r="AD2421" s="154" t="str">
        <f t="shared" si="1133"/>
        <v/>
      </c>
      <c r="AE2421" s="3" t="str">
        <f t="shared" si="1134"/>
        <v/>
      </c>
      <c r="AF2421" s="3" t="str">
        <f t="shared" si="1135"/>
        <v/>
      </c>
      <c r="AG2421" s="3" t="str">
        <f t="shared" si="1136"/>
        <v/>
      </c>
      <c r="AH2421" s="4" t="str">
        <f t="shared" si="1137"/>
        <v/>
      </c>
      <c r="AI2421" s="75" t="str">
        <f t="shared" si="1138"/>
        <v/>
      </c>
      <c r="AJ2421" s="75" t="str">
        <f t="shared" si="1139"/>
        <v/>
      </c>
    </row>
    <row r="2422" spans="1:36">
      <c r="A2422" s="41" t="str">
        <f t="shared" si="1122"/>
        <v/>
      </c>
      <c r="B2422" s="150" t="str">
        <f>IF(ISNUMBER(A2422),INDEX('MetaTrader Import'!$H$13:$J$5893,TRUNC(((A2422-$A$39+1)-1)/3)+1,MOD((A2422-$A$39+1)-1,3)+1),"")</f>
        <v/>
      </c>
      <c r="C2422" s="43" t="str">
        <f t="shared" si="1123"/>
        <v/>
      </c>
      <c r="D2422" s="43" t="str">
        <f t="shared" ca="1" si="1113"/>
        <v/>
      </c>
      <c r="E2422" s="43" t="str">
        <f t="shared" si="1124"/>
        <v/>
      </c>
      <c r="F2422" s="43" t="str">
        <f t="shared" si="1125"/>
        <v/>
      </c>
      <c r="G2422" s="43" t="str">
        <f>IF(A2422&lt;&gt;"",IF(A2422&lt;Data!$G$11*0.25,$C$13/$G$32,IF(A2422&gt;Data!$G$11*0.25,$C$13,$C$13*10)),"")</f>
        <v/>
      </c>
      <c r="H2422" s="43" t="str">
        <f>IF(A2422&lt;&gt;"",IF(Data!$G$9="constant",$C$13,IF(Data!$G$9="squeeze",G2422,F2422)),"")</f>
        <v/>
      </c>
      <c r="I2422" s="38" t="str">
        <f ca="1">IF(ISNUMBER(A2422),NORMINV(RAND(),0,IF(AND(Data!$G$9="squeeze",A2422&lt;Data!$G$11*0.25),$H$32,1)*$C$30*$C$13)*($C$14*$C$12),"")</f>
        <v/>
      </c>
      <c r="J2422" s="42" t="str">
        <f ca="1">IFERROR(IF(Data!$C$6="Real",B2422,I2422+J2421+($C$14*$C$12)*(NORMINV(RAND(),$C$15,CHOOSE($G$13,$C$13,F2422,G2422)))),"")</f>
        <v/>
      </c>
      <c r="K2422" s="88" t="str">
        <f>IF(ISNUMBER(A2422), IF($G$16="fixed",$G$17,MIN(H2422*Data!$C$7*$C$16*0.5,$C$17*Data!$C$7))*$C$12,"")</f>
        <v/>
      </c>
      <c r="L2422" s="42" t="str">
        <f t="shared" ca="1" si="1140"/>
        <v/>
      </c>
      <c r="M2422" s="44" t="str">
        <f t="shared" ca="1" si="1141"/>
        <v/>
      </c>
      <c r="N2422" s="44" t="str">
        <f t="shared" ca="1" si="1142"/>
        <v/>
      </c>
      <c r="O2422" s="108" t="str">
        <f t="shared" si="1126"/>
        <v/>
      </c>
      <c r="P2422" s="102" t="str">
        <f t="shared" si="1127"/>
        <v/>
      </c>
      <c r="Q2422" s="102" t="str">
        <f t="shared" si="1128"/>
        <v/>
      </c>
      <c r="R2422" s="120" t="str">
        <f t="shared" si="1129"/>
        <v/>
      </c>
      <c r="S2422" s="54" t="str">
        <f t="shared" si="1130"/>
        <v/>
      </c>
      <c r="T2422" s="5" t="str">
        <f t="shared" si="1131"/>
        <v/>
      </c>
      <c r="U2422" s="152" t="str">
        <f t="shared" si="1114"/>
        <v/>
      </c>
      <c r="V2422" s="152" t="str">
        <f t="shared" si="1115"/>
        <v/>
      </c>
      <c r="W2422" s="153" t="str">
        <f t="shared" si="1116"/>
        <v/>
      </c>
      <c r="X2422" s="153" t="str">
        <f t="shared" si="1117"/>
        <v/>
      </c>
      <c r="Y2422" s="153" t="str">
        <f t="shared" si="1118"/>
        <v/>
      </c>
      <c r="Z2422" s="153" t="str">
        <f t="shared" si="1119"/>
        <v/>
      </c>
      <c r="AA2422" s="152" t="str">
        <f t="shared" si="1120"/>
        <v/>
      </c>
      <c r="AB2422" s="152" t="str">
        <f t="shared" si="1121"/>
        <v/>
      </c>
      <c r="AC2422" s="154" t="str">
        <f t="shared" si="1132"/>
        <v/>
      </c>
      <c r="AD2422" s="154" t="str">
        <f t="shared" si="1133"/>
        <v/>
      </c>
      <c r="AE2422" s="3" t="str">
        <f t="shared" si="1134"/>
        <v/>
      </c>
      <c r="AF2422" s="3" t="str">
        <f t="shared" si="1135"/>
        <v/>
      </c>
      <c r="AG2422" s="3" t="str">
        <f t="shared" si="1136"/>
        <v/>
      </c>
      <c r="AH2422" s="4" t="str">
        <f t="shared" si="1137"/>
        <v/>
      </c>
      <c r="AI2422" s="75" t="str">
        <f t="shared" si="1138"/>
        <v/>
      </c>
      <c r="AJ2422" s="75" t="str">
        <f t="shared" si="1139"/>
        <v/>
      </c>
    </row>
    <row r="2423" spans="1:36">
      <c r="A2423" s="41" t="str">
        <f t="shared" si="1122"/>
        <v/>
      </c>
      <c r="B2423" s="150" t="str">
        <f>IF(ISNUMBER(A2423),INDEX('MetaTrader Import'!$H$13:$J$5893,TRUNC(((A2423-$A$39+1)-1)/3)+1,MOD((A2423-$A$39+1)-1,3)+1),"")</f>
        <v/>
      </c>
      <c r="C2423" s="43" t="str">
        <f t="shared" si="1123"/>
        <v/>
      </c>
      <c r="D2423" s="43" t="str">
        <f t="shared" ca="1" si="1113"/>
        <v/>
      </c>
      <c r="E2423" s="43" t="str">
        <f t="shared" si="1124"/>
        <v/>
      </c>
      <c r="F2423" s="43" t="str">
        <f t="shared" si="1125"/>
        <v/>
      </c>
      <c r="G2423" s="43" t="str">
        <f>IF(A2423&lt;&gt;"",IF(A2423&lt;Data!$G$11*0.25,$C$13/$G$32,IF(A2423&gt;Data!$G$11*0.25,$C$13,$C$13*10)),"")</f>
        <v/>
      </c>
      <c r="H2423" s="43" t="str">
        <f>IF(A2423&lt;&gt;"",IF(Data!$G$9="constant",$C$13,IF(Data!$G$9="squeeze",G2423,F2423)),"")</f>
        <v/>
      </c>
      <c r="I2423" s="38" t="str">
        <f ca="1">IF(ISNUMBER(A2423),NORMINV(RAND(),0,IF(AND(Data!$G$9="squeeze",A2423&lt;Data!$G$11*0.25),$H$32,1)*$C$30*$C$13)*($C$14*$C$12),"")</f>
        <v/>
      </c>
      <c r="J2423" s="42" t="str">
        <f ca="1">IFERROR(IF(Data!$C$6="Real",B2423,I2423+J2422+($C$14*$C$12)*(NORMINV(RAND(),$C$15,CHOOSE($G$13,$C$13,F2423,G2423)))),"")</f>
        <v/>
      </c>
      <c r="K2423" s="88" t="str">
        <f>IF(ISNUMBER(A2423), IF($G$16="fixed",$G$17,MIN(H2423*Data!$C$7*$C$16*0.5,$C$17*Data!$C$7))*$C$12,"")</f>
        <v/>
      </c>
      <c r="L2423" s="42" t="str">
        <f t="shared" ca="1" si="1140"/>
        <v/>
      </c>
      <c r="M2423" s="44" t="str">
        <f t="shared" ca="1" si="1141"/>
        <v/>
      </c>
      <c r="N2423" s="44" t="str">
        <f t="shared" ca="1" si="1142"/>
        <v/>
      </c>
      <c r="O2423" s="108" t="str">
        <f t="shared" si="1126"/>
        <v/>
      </c>
      <c r="P2423" s="102" t="str">
        <f t="shared" si="1127"/>
        <v/>
      </c>
      <c r="Q2423" s="102" t="str">
        <f t="shared" si="1128"/>
        <v/>
      </c>
      <c r="R2423" s="120" t="str">
        <f t="shared" si="1129"/>
        <v/>
      </c>
      <c r="S2423" s="54" t="str">
        <f t="shared" si="1130"/>
        <v/>
      </c>
      <c r="T2423" s="5" t="str">
        <f t="shared" si="1131"/>
        <v/>
      </c>
      <c r="U2423" s="152" t="str">
        <f t="shared" si="1114"/>
        <v/>
      </c>
      <c r="V2423" s="152" t="str">
        <f t="shared" si="1115"/>
        <v/>
      </c>
      <c r="W2423" s="153" t="str">
        <f t="shared" si="1116"/>
        <v/>
      </c>
      <c r="X2423" s="153" t="str">
        <f t="shared" si="1117"/>
        <v/>
      </c>
      <c r="Y2423" s="153" t="str">
        <f t="shared" si="1118"/>
        <v/>
      </c>
      <c r="Z2423" s="153" t="str">
        <f t="shared" si="1119"/>
        <v/>
      </c>
      <c r="AA2423" s="152" t="str">
        <f t="shared" si="1120"/>
        <v/>
      </c>
      <c r="AB2423" s="152" t="str">
        <f t="shared" si="1121"/>
        <v/>
      </c>
      <c r="AC2423" s="154" t="str">
        <f t="shared" si="1132"/>
        <v/>
      </c>
      <c r="AD2423" s="154" t="str">
        <f t="shared" si="1133"/>
        <v/>
      </c>
      <c r="AE2423" s="3" t="str">
        <f t="shared" si="1134"/>
        <v/>
      </c>
      <c r="AF2423" s="3" t="str">
        <f t="shared" si="1135"/>
        <v/>
      </c>
      <c r="AG2423" s="3" t="str">
        <f t="shared" si="1136"/>
        <v/>
      </c>
      <c r="AH2423" s="4" t="str">
        <f t="shared" si="1137"/>
        <v/>
      </c>
      <c r="AI2423" s="75" t="str">
        <f t="shared" si="1138"/>
        <v/>
      </c>
      <c r="AJ2423" s="75" t="str">
        <f t="shared" si="1139"/>
        <v/>
      </c>
    </row>
    <row r="2424" spans="1:36">
      <c r="A2424" s="41" t="str">
        <f t="shared" si="1122"/>
        <v/>
      </c>
      <c r="B2424" s="150" t="str">
        <f>IF(ISNUMBER(A2424),INDEX('MetaTrader Import'!$H$13:$J$5893,TRUNC(((A2424-$A$39+1)-1)/3)+1,MOD((A2424-$A$39+1)-1,3)+1),"")</f>
        <v/>
      </c>
      <c r="C2424" s="43" t="str">
        <f t="shared" si="1123"/>
        <v/>
      </c>
      <c r="D2424" s="43" t="str">
        <f t="shared" ca="1" si="1113"/>
        <v/>
      </c>
      <c r="E2424" s="43" t="str">
        <f t="shared" si="1124"/>
        <v/>
      </c>
      <c r="F2424" s="43" t="str">
        <f t="shared" si="1125"/>
        <v/>
      </c>
      <c r="G2424" s="43" t="str">
        <f>IF(A2424&lt;&gt;"",IF(A2424&lt;Data!$G$11*0.25,$C$13/$G$32,IF(A2424&gt;Data!$G$11*0.25,$C$13,$C$13*10)),"")</f>
        <v/>
      </c>
      <c r="H2424" s="43" t="str">
        <f>IF(A2424&lt;&gt;"",IF(Data!$G$9="constant",$C$13,IF(Data!$G$9="squeeze",G2424,F2424)),"")</f>
        <v/>
      </c>
      <c r="I2424" s="38" t="str">
        <f ca="1">IF(ISNUMBER(A2424),NORMINV(RAND(),0,IF(AND(Data!$G$9="squeeze",A2424&lt;Data!$G$11*0.25),$H$32,1)*$C$30*$C$13)*($C$14*$C$12),"")</f>
        <v/>
      </c>
      <c r="J2424" s="42" t="str">
        <f ca="1">IFERROR(IF(Data!$C$6="Real",B2424,I2424+J2423+($C$14*$C$12)*(NORMINV(RAND(),$C$15,CHOOSE($G$13,$C$13,F2424,G2424)))),"")</f>
        <v/>
      </c>
      <c r="K2424" s="88" t="str">
        <f>IF(ISNUMBER(A2424), IF($G$16="fixed",$G$17,MIN(H2424*Data!$C$7*$C$16*0.5,$C$17*Data!$C$7))*$C$12,"")</f>
        <v/>
      </c>
      <c r="L2424" s="42" t="str">
        <f t="shared" ca="1" si="1140"/>
        <v/>
      </c>
      <c r="M2424" s="44" t="str">
        <f t="shared" ca="1" si="1141"/>
        <v/>
      </c>
      <c r="N2424" s="44" t="str">
        <f t="shared" ca="1" si="1142"/>
        <v/>
      </c>
      <c r="O2424" s="108" t="str">
        <f t="shared" si="1126"/>
        <v/>
      </c>
      <c r="P2424" s="102" t="str">
        <f t="shared" si="1127"/>
        <v/>
      </c>
      <c r="Q2424" s="102" t="str">
        <f t="shared" si="1128"/>
        <v/>
      </c>
      <c r="R2424" s="120" t="str">
        <f t="shared" si="1129"/>
        <v/>
      </c>
      <c r="S2424" s="54" t="str">
        <f t="shared" si="1130"/>
        <v/>
      </c>
      <c r="T2424" s="5" t="str">
        <f t="shared" si="1131"/>
        <v/>
      </c>
      <c r="U2424" s="152" t="str">
        <f t="shared" si="1114"/>
        <v/>
      </c>
      <c r="V2424" s="152" t="str">
        <f t="shared" si="1115"/>
        <v/>
      </c>
      <c r="W2424" s="153" t="str">
        <f t="shared" si="1116"/>
        <v/>
      </c>
      <c r="X2424" s="153" t="str">
        <f t="shared" si="1117"/>
        <v/>
      </c>
      <c r="Y2424" s="153" t="str">
        <f t="shared" si="1118"/>
        <v/>
      </c>
      <c r="Z2424" s="153" t="str">
        <f t="shared" si="1119"/>
        <v/>
      </c>
      <c r="AA2424" s="152" t="str">
        <f t="shared" si="1120"/>
        <v/>
      </c>
      <c r="AB2424" s="152" t="str">
        <f t="shared" si="1121"/>
        <v/>
      </c>
      <c r="AC2424" s="154" t="str">
        <f t="shared" si="1132"/>
        <v/>
      </c>
      <c r="AD2424" s="154" t="str">
        <f t="shared" si="1133"/>
        <v/>
      </c>
      <c r="AE2424" s="3" t="str">
        <f t="shared" si="1134"/>
        <v/>
      </c>
      <c r="AF2424" s="3" t="str">
        <f t="shared" si="1135"/>
        <v/>
      </c>
      <c r="AG2424" s="3" t="str">
        <f t="shared" si="1136"/>
        <v/>
      </c>
      <c r="AH2424" s="4" t="str">
        <f t="shared" si="1137"/>
        <v/>
      </c>
      <c r="AI2424" s="75" t="str">
        <f t="shared" si="1138"/>
        <v/>
      </c>
      <c r="AJ2424" s="75" t="str">
        <f t="shared" si="1139"/>
        <v/>
      </c>
    </row>
    <row r="2425" spans="1:36">
      <c r="A2425" s="41" t="str">
        <f t="shared" si="1122"/>
        <v/>
      </c>
      <c r="B2425" s="150" t="str">
        <f>IF(ISNUMBER(A2425),INDEX('MetaTrader Import'!$H$13:$J$5893,TRUNC(((A2425-$A$39+1)-1)/3)+1,MOD((A2425-$A$39+1)-1,3)+1),"")</f>
        <v/>
      </c>
      <c r="C2425" s="43" t="str">
        <f t="shared" si="1123"/>
        <v/>
      </c>
      <c r="D2425" s="43" t="str">
        <f t="shared" ca="1" si="1113"/>
        <v/>
      </c>
      <c r="E2425" s="43" t="str">
        <f t="shared" si="1124"/>
        <v/>
      </c>
      <c r="F2425" s="43" t="str">
        <f t="shared" si="1125"/>
        <v/>
      </c>
      <c r="G2425" s="43" t="str">
        <f>IF(A2425&lt;&gt;"",IF(A2425&lt;Data!$G$11*0.25,$C$13/$G$32,IF(A2425&gt;Data!$G$11*0.25,$C$13,$C$13*10)),"")</f>
        <v/>
      </c>
      <c r="H2425" s="43" t="str">
        <f>IF(A2425&lt;&gt;"",IF(Data!$G$9="constant",$C$13,IF(Data!$G$9="squeeze",G2425,F2425)),"")</f>
        <v/>
      </c>
      <c r="I2425" s="38" t="str">
        <f ca="1">IF(ISNUMBER(A2425),NORMINV(RAND(),0,IF(AND(Data!$G$9="squeeze",A2425&lt;Data!$G$11*0.25),$H$32,1)*$C$30*$C$13)*($C$14*$C$12),"")</f>
        <v/>
      </c>
      <c r="J2425" s="42" t="str">
        <f ca="1">IFERROR(IF(Data!$C$6="Real",B2425,I2425+J2424+($C$14*$C$12)*(NORMINV(RAND(),$C$15,CHOOSE($G$13,$C$13,F2425,G2425)))),"")</f>
        <v/>
      </c>
      <c r="K2425" s="88" t="str">
        <f>IF(ISNUMBER(A2425), IF($G$16="fixed",$G$17,MIN(H2425*Data!$C$7*$C$16*0.5,$C$17*Data!$C$7))*$C$12,"")</f>
        <v/>
      </c>
      <c r="L2425" s="42" t="str">
        <f t="shared" ca="1" si="1140"/>
        <v/>
      </c>
      <c r="M2425" s="44" t="str">
        <f t="shared" ca="1" si="1141"/>
        <v/>
      </c>
      <c r="N2425" s="44" t="str">
        <f t="shared" ca="1" si="1142"/>
        <v/>
      </c>
      <c r="O2425" s="108" t="str">
        <f t="shared" si="1126"/>
        <v/>
      </c>
      <c r="P2425" s="102" t="str">
        <f t="shared" si="1127"/>
        <v/>
      </c>
      <c r="Q2425" s="102" t="str">
        <f t="shared" si="1128"/>
        <v/>
      </c>
      <c r="R2425" s="120" t="str">
        <f t="shared" si="1129"/>
        <v/>
      </c>
      <c r="S2425" s="54" t="str">
        <f t="shared" si="1130"/>
        <v/>
      </c>
      <c r="T2425" s="5" t="str">
        <f t="shared" si="1131"/>
        <v/>
      </c>
      <c r="U2425" s="152" t="str">
        <f t="shared" si="1114"/>
        <v/>
      </c>
      <c r="V2425" s="152" t="str">
        <f t="shared" si="1115"/>
        <v/>
      </c>
      <c r="W2425" s="153" t="str">
        <f t="shared" si="1116"/>
        <v/>
      </c>
      <c r="X2425" s="153" t="str">
        <f t="shared" si="1117"/>
        <v/>
      </c>
      <c r="Y2425" s="153" t="str">
        <f t="shared" si="1118"/>
        <v/>
      </c>
      <c r="Z2425" s="153" t="str">
        <f t="shared" si="1119"/>
        <v/>
      </c>
      <c r="AA2425" s="152" t="str">
        <f t="shared" si="1120"/>
        <v/>
      </c>
      <c r="AB2425" s="152" t="str">
        <f t="shared" si="1121"/>
        <v/>
      </c>
      <c r="AC2425" s="154" t="str">
        <f t="shared" si="1132"/>
        <v/>
      </c>
      <c r="AD2425" s="154" t="str">
        <f t="shared" si="1133"/>
        <v/>
      </c>
      <c r="AE2425" s="3" t="str">
        <f t="shared" si="1134"/>
        <v/>
      </c>
      <c r="AF2425" s="3" t="str">
        <f t="shared" si="1135"/>
        <v/>
      </c>
      <c r="AG2425" s="3" t="str">
        <f t="shared" si="1136"/>
        <v/>
      </c>
      <c r="AH2425" s="4" t="str">
        <f t="shared" si="1137"/>
        <v/>
      </c>
      <c r="AI2425" s="75" t="str">
        <f t="shared" si="1138"/>
        <v/>
      </c>
      <c r="AJ2425" s="75" t="str">
        <f t="shared" si="1139"/>
        <v/>
      </c>
    </row>
    <row r="2426" spans="1:36">
      <c r="A2426" s="41" t="str">
        <f t="shared" si="1122"/>
        <v/>
      </c>
      <c r="B2426" s="150" t="str">
        <f>IF(ISNUMBER(A2426),INDEX('MetaTrader Import'!$H$13:$J$5893,TRUNC(((A2426-$A$39+1)-1)/3)+1,MOD((A2426-$A$39+1)-1,3)+1),"")</f>
        <v/>
      </c>
      <c r="C2426" s="43" t="str">
        <f t="shared" si="1123"/>
        <v/>
      </c>
      <c r="D2426" s="43" t="str">
        <f t="shared" ca="1" si="1113"/>
        <v/>
      </c>
      <c r="E2426" s="43" t="str">
        <f t="shared" si="1124"/>
        <v/>
      </c>
      <c r="F2426" s="43" t="str">
        <f t="shared" si="1125"/>
        <v/>
      </c>
      <c r="G2426" s="43" t="str">
        <f>IF(A2426&lt;&gt;"",IF(A2426&lt;Data!$G$11*0.25,$C$13/$G$32,IF(A2426&gt;Data!$G$11*0.25,$C$13,$C$13*10)),"")</f>
        <v/>
      </c>
      <c r="H2426" s="43" t="str">
        <f>IF(A2426&lt;&gt;"",IF(Data!$G$9="constant",$C$13,IF(Data!$G$9="squeeze",G2426,F2426)),"")</f>
        <v/>
      </c>
      <c r="I2426" s="38" t="str">
        <f ca="1">IF(ISNUMBER(A2426),NORMINV(RAND(),0,IF(AND(Data!$G$9="squeeze",A2426&lt;Data!$G$11*0.25),$H$32,1)*$C$30*$C$13)*($C$14*$C$12),"")</f>
        <v/>
      </c>
      <c r="J2426" s="42" t="str">
        <f ca="1">IFERROR(IF(Data!$C$6="Real",B2426,I2426+J2425+($C$14*$C$12)*(NORMINV(RAND(),$C$15,CHOOSE($G$13,$C$13,F2426,G2426)))),"")</f>
        <v/>
      </c>
      <c r="K2426" s="88" t="str">
        <f>IF(ISNUMBER(A2426), IF($G$16="fixed",$G$17,MIN(H2426*Data!$C$7*$C$16*0.5,$C$17*Data!$C$7))*$C$12,"")</f>
        <v/>
      </c>
      <c r="L2426" s="42" t="str">
        <f t="shared" ca="1" si="1140"/>
        <v/>
      </c>
      <c r="M2426" s="44" t="str">
        <f t="shared" ca="1" si="1141"/>
        <v/>
      </c>
      <c r="N2426" s="44" t="str">
        <f t="shared" ca="1" si="1142"/>
        <v/>
      </c>
      <c r="O2426" s="108" t="str">
        <f t="shared" si="1126"/>
        <v/>
      </c>
      <c r="P2426" s="102" t="str">
        <f t="shared" si="1127"/>
        <v/>
      </c>
      <c r="Q2426" s="102" t="str">
        <f t="shared" si="1128"/>
        <v/>
      </c>
      <c r="R2426" s="120" t="str">
        <f t="shared" si="1129"/>
        <v/>
      </c>
      <c r="S2426" s="54" t="str">
        <f t="shared" si="1130"/>
        <v/>
      </c>
      <c r="T2426" s="5" t="str">
        <f t="shared" si="1131"/>
        <v/>
      </c>
      <c r="U2426" s="152" t="str">
        <f t="shared" si="1114"/>
        <v/>
      </c>
      <c r="V2426" s="152" t="str">
        <f t="shared" si="1115"/>
        <v/>
      </c>
      <c r="W2426" s="153" t="str">
        <f t="shared" si="1116"/>
        <v/>
      </c>
      <c r="X2426" s="153" t="str">
        <f t="shared" si="1117"/>
        <v/>
      </c>
      <c r="Y2426" s="153" t="str">
        <f t="shared" si="1118"/>
        <v/>
      </c>
      <c r="Z2426" s="153" t="str">
        <f t="shared" si="1119"/>
        <v/>
      </c>
      <c r="AA2426" s="152" t="str">
        <f t="shared" si="1120"/>
        <v/>
      </c>
      <c r="AB2426" s="152" t="str">
        <f t="shared" si="1121"/>
        <v/>
      </c>
      <c r="AC2426" s="154" t="str">
        <f t="shared" si="1132"/>
        <v/>
      </c>
      <c r="AD2426" s="154" t="str">
        <f t="shared" si="1133"/>
        <v/>
      </c>
      <c r="AE2426" s="3" t="str">
        <f t="shared" si="1134"/>
        <v/>
      </c>
      <c r="AF2426" s="3" t="str">
        <f t="shared" si="1135"/>
        <v/>
      </c>
      <c r="AG2426" s="3" t="str">
        <f t="shared" si="1136"/>
        <v/>
      </c>
      <c r="AH2426" s="4" t="str">
        <f t="shared" si="1137"/>
        <v/>
      </c>
      <c r="AI2426" s="75" t="str">
        <f t="shared" si="1138"/>
        <v/>
      </c>
      <c r="AJ2426" s="75" t="str">
        <f t="shared" si="1139"/>
        <v/>
      </c>
    </row>
    <row r="2427" spans="1:36">
      <c r="A2427" s="41" t="str">
        <f t="shared" si="1122"/>
        <v/>
      </c>
      <c r="B2427" s="150" t="str">
        <f>IF(ISNUMBER(A2427),INDEX('MetaTrader Import'!$H$13:$J$5893,TRUNC(((A2427-$A$39+1)-1)/3)+1,MOD((A2427-$A$39+1)-1,3)+1),"")</f>
        <v/>
      </c>
      <c r="C2427" s="43" t="str">
        <f t="shared" si="1123"/>
        <v/>
      </c>
      <c r="D2427" s="43" t="str">
        <f t="shared" ca="1" si="1113"/>
        <v/>
      </c>
      <c r="E2427" s="43" t="str">
        <f t="shared" si="1124"/>
        <v/>
      </c>
      <c r="F2427" s="43" t="str">
        <f t="shared" si="1125"/>
        <v/>
      </c>
      <c r="G2427" s="43" t="str">
        <f>IF(A2427&lt;&gt;"",IF(A2427&lt;Data!$G$11*0.25,$C$13/$G$32,IF(A2427&gt;Data!$G$11*0.25,$C$13,$C$13*10)),"")</f>
        <v/>
      </c>
      <c r="H2427" s="43" t="str">
        <f>IF(A2427&lt;&gt;"",IF(Data!$G$9="constant",$C$13,IF(Data!$G$9="squeeze",G2427,F2427)),"")</f>
        <v/>
      </c>
      <c r="I2427" s="38" t="str">
        <f ca="1">IF(ISNUMBER(A2427),NORMINV(RAND(),0,IF(AND(Data!$G$9="squeeze",A2427&lt;Data!$G$11*0.25),$H$32,1)*$C$30*$C$13)*($C$14*$C$12),"")</f>
        <v/>
      </c>
      <c r="J2427" s="42" t="str">
        <f ca="1">IFERROR(IF(Data!$C$6="Real",B2427,I2427+J2426+($C$14*$C$12)*(NORMINV(RAND(),$C$15,CHOOSE($G$13,$C$13,F2427,G2427)))),"")</f>
        <v/>
      </c>
      <c r="K2427" s="88" t="str">
        <f>IF(ISNUMBER(A2427), IF($G$16="fixed",$G$17,MIN(H2427*Data!$C$7*$C$16*0.5,$C$17*Data!$C$7))*$C$12,"")</f>
        <v/>
      </c>
      <c r="L2427" s="42" t="str">
        <f t="shared" ca="1" si="1140"/>
        <v/>
      </c>
      <c r="M2427" s="44" t="str">
        <f t="shared" ca="1" si="1141"/>
        <v/>
      </c>
      <c r="N2427" s="44" t="str">
        <f t="shared" ca="1" si="1142"/>
        <v/>
      </c>
      <c r="O2427" s="108" t="str">
        <f t="shared" si="1126"/>
        <v/>
      </c>
      <c r="P2427" s="102" t="str">
        <f t="shared" si="1127"/>
        <v/>
      </c>
      <c r="Q2427" s="102" t="str">
        <f t="shared" si="1128"/>
        <v/>
      </c>
      <c r="R2427" s="120" t="str">
        <f t="shared" si="1129"/>
        <v/>
      </c>
      <c r="S2427" s="54" t="str">
        <f t="shared" si="1130"/>
        <v/>
      </c>
      <c r="T2427" s="5" t="str">
        <f t="shared" si="1131"/>
        <v/>
      </c>
      <c r="U2427" s="152" t="str">
        <f t="shared" si="1114"/>
        <v/>
      </c>
      <c r="V2427" s="152" t="str">
        <f t="shared" si="1115"/>
        <v/>
      </c>
      <c r="W2427" s="153" t="str">
        <f t="shared" si="1116"/>
        <v/>
      </c>
      <c r="X2427" s="153" t="str">
        <f t="shared" si="1117"/>
        <v/>
      </c>
      <c r="Y2427" s="153" t="str">
        <f t="shared" si="1118"/>
        <v/>
      </c>
      <c r="Z2427" s="153" t="str">
        <f t="shared" si="1119"/>
        <v/>
      </c>
      <c r="AA2427" s="152" t="str">
        <f t="shared" si="1120"/>
        <v/>
      </c>
      <c r="AB2427" s="152" t="str">
        <f t="shared" si="1121"/>
        <v/>
      </c>
      <c r="AC2427" s="154" t="str">
        <f t="shared" si="1132"/>
        <v/>
      </c>
      <c r="AD2427" s="154" t="str">
        <f t="shared" si="1133"/>
        <v/>
      </c>
      <c r="AE2427" s="3" t="str">
        <f t="shared" si="1134"/>
        <v/>
      </c>
      <c r="AF2427" s="3" t="str">
        <f t="shared" si="1135"/>
        <v/>
      </c>
      <c r="AG2427" s="3" t="str">
        <f t="shared" si="1136"/>
        <v/>
      </c>
      <c r="AH2427" s="4" t="str">
        <f t="shared" si="1137"/>
        <v/>
      </c>
      <c r="AI2427" s="75" t="str">
        <f t="shared" si="1138"/>
        <v/>
      </c>
      <c r="AJ2427" s="75" t="str">
        <f t="shared" si="1139"/>
        <v/>
      </c>
    </row>
    <row r="2428" spans="1:36">
      <c r="A2428" s="41" t="str">
        <f t="shared" si="1122"/>
        <v/>
      </c>
      <c r="B2428" s="150" t="str">
        <f>IF(ISNUMBER(A2428),INDEX('MetaTrader Import'!$H$13:$J$5893,TRUNC(((A2428-$A$39+1)-1)/3)+1,MOD((A2428-$A$39+1)-1,3)+1),"")</f>
        <v/>
      </c>
      <c r="C2428" s="43" t="str">
        <f t="shared" si="1123"/>
        <v/>
      </c>
      <c r="D2428" s="43" t="str">
        <f t="shared" ca="1" si="1113"/>
        <v/>
      </c>
      <c r="E2428" s="43" t="str">
        <f t="shared" si="1124"/>
        <v/>
      </c>
      <c r="F2428" s="43" t="str">
        <f t="shared" si="1125"/>
        <v/>
      </c>
      <c r="G2428" s="43" t="str">
        <f>IF(A2428&lt;&gt;"",IF(A2428&lt;Data!$G$11*0.25,$C$13/$G$32,IF(A2428&gt;Data!$G$11*0.25,$C$13,$C$13*10)),"")</f>
        <v/>
      </c>
      <c r="H2428" s="43" t="str">
        <f>IF(A2428&lt;&gt;"",IF(Data!$G$9="constant",$C$13,IF(Data!$G$9="squeeze",G2428,F2428)),"")</f>
        <v/>
      </c>
      <c r="I2428" s="38" t="str">
        <f ca="1">IF(ISNUMBER(A2428),NORMINV(RAND(),0,IF(AND(Data!$G$9="squeeze",A2428&lt;Data!$G$11*0.25),$H$32,1)*$C$30*$C$13)*($C$14*$C$12),"")</f>
        <v/>
      </c>
      <c r="J2428" s="42" t="str">
        <f ca="1">IFERROR(IF(Data!$C$6="Real",B2428,I2428+J2427+($C$14*$C$12)*(NORMINV(RAND(),$C$15,CHOOSE($G$13,$C$13,F2428,G2428)))),"")</f>
        <v/>
      </c>
      <c r="K2428" s="88" t="str">
        <f>IF(ISNUMBER(A2428), IF($G$16="fixed",$G$17,MIN(H2428*Data!$C$7*$C$16*0.5,$C$17*Data!$C$7))*$C$12,"")</f>
        <v/>
      </c>
      <c r="L2428" s="42" t="str">
        <f t="shared" ca="1" si="1140"/>
        <v/>
      </c>
      <c r="M2428" s="44" t="str">
        <f t="shared" ca="1" si="1141"/>
        <v/>
      </c>
      <c r="N2428" s="44" t="str">
        <f t="shared" ca="1" si="1142"/>
        <v/>
      </c>
      <c r="O2428" s="108" t="str">
        <f t="shared" si="1126"/>
        <v/>
      </c>
      <c r="P2428" s="102" t="str">
        <f t="shared" si="1127"/>
        <v/>
      </c>
      <c r="Q2428" s="102" t="str">
        <f t="shared" si="1128"/>
        <v/>
      </c>
      <c r="R2428" s="120" t="str">
        <f t="shared" si="1129"/>
        <v/>
      </c>
      <c r="S2428" s="54" t="str">
        <f t="shared" si="1130"/>
        <v/>
      </c>
      <c r="T2428" s="5" t="str">
        <f t="shared" si="1131"/>
        <v/>
      </c>
      <c r="U2428" s="152" t="str">
        <f t="shared" si="1114"/>
        <v/>
      </c>
      <c r="V2428" s="152" t="str">
        <f t="shared" si="1115"/>
        <v/>
      </c>
      <c r="W2428" s="153" t="str">
        <f t="shared" si="1116"/>
        <v/>
      </c>
      <c r="X2428" s="153" t="str">
        <f t="shared" si="1117"/>
        <v/>
      </c>
      <c r="Y2428" s="153" t="str">
        <f t="shared" si="1118"/>
        <v/>
      </c>
      <c r="Z2428" s="153" t="str">
        <f t="shared" si="1119"/>
        <v/>
      </c>
      <c r="AA2428" s="152" t="str">
        <f t="shared" si="1120"/>
        <v/>
      </c>
      <c r="AB2428" s="152" t="str">
        <f t="shared" si="1121"/>
        <v/>
      </c>
      <c r="AC2428" s="154" t="str">
        <f t="shared" si="1132"/>
        <v/>
      </c>
      <c r="AD2428" s="154" t="str">
        <f t="shared" si="1133"/>
        <v/>
      </c>
      <c r="AE2428" s="3" t="str">
        <f t="shared" si="1134"/>
        <v/>
      </c>
      <c r="AF2428" s="3" t="str">
        <f t="shared" si="1135"/>
        <v/>
      </c>
      <c r="AG2428" s="3" t="str">
        <f t="shared" si="1136"/>
        <v/>
      </c>
      <c r="AH2428" s="4" t="str">
        <f t="shared" si="1137"/>
        <v/>
      </c>
      <c r="AI2428" s="75" t="str">
        <f t="shared" si="1138"/>
        <v/>
      </c>
      <c r="AJ2428" s="75" t="str">
        <f t="shared" si="1139"/>
        <v/>
      </c>
    </row>
    <row r="2429" spans="1:36">
      <c r="A2429" s="41" t="str">
        <f t="shared" si="1122"/>
        <v/>
      </c>
      <c r="B2429" s="150" t="str">
        <f>IF(ISNUMBER(A2429),INDEX('MetaTrader Import'!$H$13:$J$5893,TRUNC(((A2429-$A$39+1)-1)/3)+1,MOD((A2429-$A$39+1)-1,3)+1),"")</f>
        <v/>
      </c>
      <c r="C2429" s="43" t="str">
        <f t="shared" si="1123"/>
        <v/>
      </c>
      <c r="D2429" s="43" t="str">
        <f t="shared" ca="1" si="1113"/>
        <v/>
      </c>
      <c r="E2429" s="43" t="str">
        <f t="shared" si="1124"/>
        <v/>
      </c>
      <c r="F2429" s="43" t="str">
        <f t="shared" si="1125"/>
        <v/>
      </c>
      <c r="G2429" s="43" t="str">
        <f>IF(A2429&lt;&gt;"",IF(A2429&lt;Data!$G$11*0.25,$C$13/$G$32,IF(A2429&gt;Data!$G$11*0.25,$C$13,$C$13*10)),"")</f>
        <v/>
      </c>
      <c r="H2429" s="43" t="str">
        <f>IF(A2429&lt;&gt;"",IF(Data!$G$9="constant",$C$13,IF(Data!$G$9="squeeze",G2429,F2429)),"")</f>
        <v/>
      </c>
      <c r="I2429" s="38" t="str">
        <f ca="1">IF(ISNUMBER(A2429),NORMINV(RAND(),0,IF(AND(Data!$G$9="squeeze",A2429&lt;Data!$G$11*0.25),$H$32,1)*$C$30*$C$13)*($C$14*$C$12),"")</f>
        <v/>
      </c>
      <c r="J2429" s="42" t="str">
        <f ca="1">IFERROR(IF(Data!$C$6="Real",B2429,I2429+J2428+($C$14*$C$12)*(NORMINV(RAND(),$C$15,CHOOSE($G$13,$C$13,F2429,G2429)))),"")</f>
        <v/>
      </c>
      <c r="K2429" s="88" t="str">
        <f>IF(ISNUMBER(A2429), IF($G$16="fixed",$G$17,MIN(H2429*Data!$C$7*$C$16*0.5,$C$17*Data!$C$7))*$C$12,"")</f>
        <v/>
      </c>
      <c r="L2429" s="42" t="str">
        <f t="shared" ca="1" si="1140"/>
        <v/>
      </c>
      <c r="M2429" s="44" t="str">
        <f t="shared" ca="1" si="1141"/>
        <v/>
      </c>
      <c r="N2429" s="44" t="str">
        <f t="shared" ca="1" si="1142"/>
        <v/>
      </c>
      <c r="O2429" s="108" t="str">
        <f t="shared" si="1126"/>
        <v/>
      </c>
      <c r="P2429" s="102" t="str">
        <f t="shared" si="1127"/>
        <v/>
      </c>
      <c r="Q2429" s="102" t="str">
        <f t="shared" si="1128"/>
        <v/>
      </c>
      <c r="R2429" s="120" t="str">
        <f t="shared" si="1129"/>
        <v/>
      </c>
      <c r="S2429" s="54" t="str">
        <f t="shared" si="1130"/>
        <v/>
      </c>
      <c r="T2429" s="5" t="str">
        <f t="shared" si="1131"/>
        <v/>
      </c>
      <c r="U2429" s="152" t="str">
        <f t="shared" si="1114"/>
        <v/>
      </c>
      <c r="V2429" s="152" t="str">
        <f t="shared" si="1115"/>
        <v/>
      </c>
      <c r="W2429" s="153" t="str">
        <f t="shared" si="1116"/>
        <v/>
      </c>
      <c r="X2429" s="153" t="str">
        <f t="shared" si="1117"/>
        <v/>
      </c>
      <c r="Y2429" s="153" t="str">
        <f t="shared" si="1118"/>
        <v/>
      </c>
      <c r="Z2429" s="153" t="str">
        <f t="shared" si="1119"/>
        <v/>
      </c>
      <c r="AA2429" s="152" t="str">
        <f t="shared" si="1120"/>
        <v/>
      </c>
      <c r="AB2429" s="152" t="str">
        <f t="shared" si="1121"/>
        <v/>
      </c>
      <c r="AC2429" s="154" t="str">
        <f t="shared" si="1132"/>
        <v/>
      </c>
      <c r="AD2429" s="154" t="str">
        <f t="shared" si="1133"/>
        <v/>
      </c>
      <c r="AE2429" s="3" t="str">
        <f t="shared" si="1134"/>
        <v/>
      </c>
      <c r="AF2429" s="3" t="str">
        <f t="shared" si="1135"/>
        <v/>
      </c>
      <c r="AG2429" s="3" t="str">
        <f t="shared" si="1136"/>
        <v/>
      </c>
      <c r="AH2429" s="4" t="str">
        <f t="shared" si="1137"/>
        <v/>
      </c>
      <c r="AI2429" s="75" t="str">
        <f t="shared" si="1138"/>
        <v/>
      </c>
      <c r="AJ2429" s="75" t="str">
        <f t="shared" si="1139"/>
        <v/>
      </c>
    </row>
    <row r="2430" spans="1:36">
      <c r="A2430" s="41" t="str">
        <f t="shared" si="1122"/>
        <v/>
      </c>
      <c r="B2430" s="150" t="str">
        <f>IF(ISNUMBER(A2430),INDEX('MetaTrader Import'!$H$13:$J$5893,TRUNC(((A2430-$A$39+1)-1)/3)+1,MOD((A2430-$A$39+1)-1,3)+1),"")</f>
        <v/>
      </c>
      <c r="C2430" s="43" t="str">
        <f t="shared" si="1123"/>
        <v/>
      </c>
      <c r="D2430" s="43" t="str">
        <f t="shared" ca="1" si="1113"/>
        <v/>
      </c>
      <c r="E2430" s="43" t="str">
        <f t="shared" si="1124"/>
        <v/>
      </c>
      <c r="F2430" s="43" t="str">
        <f t="shared" si="1125"/>
        <v/>
      </c>
      <c r="G2430" s="43" t="str">
        <f>IF(A2430&lt;&gt;"",IF(A2430&lt;Data!$G$11*0.25,$C$13/$G$32,IF(A2430&gt;Data!$G$11*0.25,$C$13,$C$13*10)),"")</f>
        <v/>
      </c>
      <c r="H2430" s="43" t="str">
        <f>IF(A2430&lt;&gt;"",IF(Data!$G$9="constant",$C$13,IF(Data!$G$9="squeeze",G2430,F2430)),"")</f>
        <v/>
      </c>
      <c r="I2430" s="38" t="str">
        <f ca="1">IF(ISNUMBER(A2430),NORMINV(RAND(),0,IF(AND(Data!$G$9="squeeze",A2430&lt;Data!$G$11*0.25),$H$32,1)*$C$30*$C$13)*($C$14*$C$12),"")</f>
        <v/>
      </c>
      <c r="J2430" s="42" t="str">
        <f ca="1">IFERROR(IF(Data!$C$6="Real",B2430,I2430+J2429+($C$14*$C$12)*(NORMINV(RAND(),$C$15,CHOOSE($G$13,$C$13,F2430,G2430)))),"")</f>
        <v/>
      </c>
      <c r="K2430" s="88" t="str">
        <f>IF(ISNUMBER(A2430), IF($G$16="fixed",$G$17,MIN(H2430*Data!$C$7*$C$16*0.5,$C$17*Data!$C$7))*$C$12,"")</f>
        <v/>
      </c>
      <c r="L2430" s="42" t="str">
        <f t="shared" ca="1" si="1140"/>
        <v/>
      </c>
      <c r="M2430" s="44" t="str">
        <f t="shared" ca="1" si="1141"/>
        <v/>
      </c>
      <c r="N2430" s="44" t="str">
        <f t="shared" ca="1" si="1142"/>
        <v/>
      </c>
      <c r="O2430" s="108" t="str">
        <f t="shared" si="1126"/>
        <v/>
      </c>
      <c r="P2430" s="102" t="str">
        <f t="shared" si="1127"/>
        <v/>
      </c>
      <c r="Q2430" s="102" t="str">
        <f t="shared" si="1128"/>
        <v/>
      </c>
      <c r="R2430" s="120" t="str">
        <f t="shared" si="1129"/>
        <v/>
      </c>
      <c r="S2430" s="54" t="str">
        <f t="shared" si="1130"/>
        <v/>
      </c>
      <c r="T2430" s="5" t="str">
        <f t="shared" si="1131"/>
        <v/>
      </c>
      <c r="U2430" s="152" t="str">
        <f t="shared" si="1114"/>
        <v/>
      </c>
      <c r="V2430" s="152" t="str">
        <f t="shared" si="1115"/>
        <v/>
      </c>
      <c r="W2430" s="153" t="str">
        <f t="shared" si="1116"/>
        <v/>
      </c>
      <c r="X2430" s="153" t="str">
        <f t="shared" si="1117"/>
        <v/>
      </c>
      <c r="Y2430" s="153" t="str">
        <f t="shared" si="1118"/>
        <v/>
      </c>
      <c r="Z2430" s="153" t="str">
        <f t="shared" si="1119"/>
        <v/>
      </c>
      <c r="AA2430" s="152" t="str">
        <f t="shared" si="1120"/>
        <v/>
      </c>
      <c r="AB2430" s="152" t="str">
        <f t="shared" si="1121"/>
        <v/>
      </c>
      <c r="AC2430" s="154" t="str">
        <f t="shared" si="1132"/>
        <v/>
      </c>
      <c r="AD2430" s="154" t="str">
        <f t="shared" si="1133"/>
        <v/>
      </c>
      <c r="AE2430" s="3" t="str">
        <f t="shared" si="1134"/>
        <v/>
      </c>
      <c r="AF2430" s="3" t="str">
        <f t="shared" si="1135"/>
        <v/>
      </c>
      <c r="AG2430" s="3" t="str">
        <f t="shared" si="1136"/>
        <v/>
      </c>
      <c r="AH2430" s="4" t="str">
        <f t="shared" si="1137"/>
        <v/>
      </c>
      <c r="AI2430" s="75" t="str">
        <f t="shared" si="1138"/>
        <v/>
      </c>
      <c r="AJ2430" s="75" t="str">
        <f t="shared" si="1139"/>
        <v/>
      </c>
    </row>
    <row r="2431" spans="1:36">
      <c r="A2431" s="41" t="str">
        <f t="shared" si="1122"/>
        <v/>
      </c>
      <c r="B2431" s="150" t="str">
        <f>IF(ISNUMBER(A2431),INDEX('MetaTrader Import'!$H$13:$J$5893,TRUNC(((A2431-$A$39+1)-1)/3)+1,MOD((A2431-$A$39+1)-1,3)+1),"")</f>
        <v/>
      </c>
      <c r="C2431" s="43" t="str">
        <f t="shared" si="1123"/>
        <v/>
      </c>
      <c r="D2431" s="43" t="str">
        <f t="shared" ca="1" si="1113"/>
        <v/>
      </c>
      <c r="E2431" s="43" t="str">
        <f t="shared" si="1124"/>
        <v/>
      </c>
      <c r="F2431" s="43" t="str">
        <f t="shared" si="1125"/>
        <v/>
      </c>
      <c r="G2431" s="43" t="str">
        <f>IF(A2431&lt;&gt;"",IF(A2431&lt;Data!$G$11*0.25,$C$13/$G$32,IF(A2431&gt;Data!$G$11*0.25,$C$13,$C$13*10)),"")</f>
        <v/>
      </c>
      <c r="H2431" s="43" t="str">
        <f>IF(A2431&lt;&gt;"",IF(Data!$G$9="constant",$C$13,IF(Data!$G$9="squeeze",G2431,F2431)),"")</f>
        <v/>
      </c>
      <c r="I2431" s="38" t="str">
        <f ca="1">IF(ISNUMBER(A2431),NORMINV(RAND(),0,IF(AND(Data!$G$9="squeeze",A2431&lt;Data!$G$11*0.25),$H$32,1)*$C$30*$C$13)*($C$14*$C$12),"")</f>
        <v/>
      </c>
      <c r="J2431" s="42" t="str">
        <f ca="1">IFERROR(IF(Data!$C$6="Real",B2431,I2431+J2430+($C$14*$C$12)*(NORMINV(RAND(),$C$15,CHOOSE($G$13,$C$13,F2431,G2431)))),"")</f>
        <v/>
      </c>
      <c r="K2431" s="88" t="str">
        <f>IF(ISNUMBER(A2431), IF($G$16="fixed",$G$17,MIN(H2431*Data!$C$7*$C$16*0.5,$C$17*Data!$C$7))*$C$12,"")</f>
        <v/>
      </c>
      <c r="L2431" s="42" t="str">
        <f t="shared" ca="1" si="1140"/>
        <v/>
      </c>
      <c r="M2431" s="44" t="str">
        <f t="shared" ca="1" si="1141"/>
        <v/>
      </c>
      <c r="N2431" s="44" t="str">
        <f t="shared" ca="1" si="1142"/>
        <v/>
      </c>
      <c r="O2431" s="108" t="str">
        <f t="shared" si="1126"/>
        <v/>
      </c>
      <c r="P2431" s="102" t="str">
        <f t="shared" si="1127"/>
        <v/>
      </c>
      <c r="Q2431" s="102" t="str">
        <f t="shared" si="1128"/>
        <v/>
      </c>
      <c r="R2431" s="120" t="str">
        <f t="shared" si="1129"/>
        <v/>
      </c>
      <c r="S2431" s="54" t="str">
        <f t="shared" si="1130"/>
        <v/>
      </c>
      <c r="T2431" s="5" t="str">
        <f t="shared" si="1131"/>
        <v/>
      </c>
      <c r="U2431" s="152" t="str">
        <f t="shared" si="1114"/>
        <v/>
      </c>
      <c r="V2431" s="152" t="str">
        <f t="shared" si="1115"/>
        <v/>
      </c>
      <c r="W2431" s="153" t="str">
        <f t="shared" si="1116"/>
        <v/>
      </c>
      <c r="X2431" s="153" t="str">
        <f t="shared" si="1117"/>
        <v/>
      </c>
      <c r="Y2431" s="153" t="str">
        <f t="shared" si="1118"/>
        <v/>
      </c>
      <c r="Z2431" s="153" t="str">
        <f t="shared" si="1119"/>
        <v/>
      </c>
      <c r="AA2431" s="152" t="str">
        <f t="shared" si="1120"/>
        <v/>
      </c>
      <c r="AB2431" s="152" t="str">
        <f t="shared" si="1121"/>
        <v/>
      </c>
      <c r="AC2431" s="154" t="str">
        <f t="shared" si="1132"/>
        <v/>
      </c>
      <c r="AD2431" s="154" t="str">
        <f t="shared" si="1133"/>
        <v/>
      </c>
      <c r="AE2431" s="3" t="str">
        <f t="shared" si="1134"/>
        <v/>
      </c>
      <c r="AF2431" s="3" t="str">
        <f t="shared" si="1135"/>
        <v/>
      </c>
      <c r="AG2431" s="3" t="str">
        <f t="shared" si="1136"/>
        <v/>
      </c>
      <c r="AH2431" s="4" t="str">
        <f t="shared" si="1137"/>
        <v/>
      </c>
      <c r="AI2431" s="75" t="str">
        <f t="shared" si="1138"/>
        <v/>
      </c>
      <c r="AJ2431" s="75" t="str">
        <f t="shared" si="1139"/>
        <v/>
      </c>
    </row>
    <row r="2432" spans="1:36">
      <c r="A2432" s="41" t="str">
        <f t="shared" si="1122"/>
        <v/>
      </c>
      <c r="B2432" s="150" t="str">
        <f>IF(ISNUMBER(A2432),INDEX('MetaTrader Import'!$H$13:$J$5893,TRUNC(((A2432-$A$39+1)-1)/3)+1,MOD((A2432-$A$39+1)-1,3)+1),"")</f>
        <v/>
      </c>
      <c r="C2432" s="43" t="str">
        <f t="shared" si="1123"/>
        <v/>
      </c>
      <c r="D2432" s="43" t="str">
        <f t="shared" ca="1" si="1113"/>
        <v/>
      </c>
      <c r="E2432" s="43" t="str">
        <f t="shared" si="1124"/>
        <v/>
      </c>
      <c r="F2432" s="43" t="str">
        <f t="shared" si="1125"/>
        <v/>
      </c>
      <c r="G2432" s="43" t="str">
        <f>IF(A2432&lt;&gt;"",IF(A2432&lt;Data!$G$11*0.25,$C$13/$G$32,IF(A2432&gt;Data!$G$11*0.25,$C$13,$C$13*10)),"")</f>
        <v/>
      </c>
      <c r="H2432" s="43" t="str">
        <f>IF(A2432&lt;&gt;"",IF(Data!$G$9="constant",$C$13,IF(Data!$G$9="squeeze",G2432,F2432)),"")</f>
        <v/>
      </c>
      <c r="I2432" s="38" t="str">
        <f ca="1">IF(ISNUMBER(A2432),NORMINV(RAND(),0,IF(AND(Data!$G$9="squeeze",A2432&lt;Data!$G$11*0.25),$H$32,1)*$C$30*$C$13)*($C$14*$C$12),"")</f>
        <v/>
      </c>
      <c r="J2432" s="42" t="str">
        <f ca="1">IFERROR(IF(Data!$C$6="Real",B2432,I2432+J2431+($C$14*$C$12)*(NORMINV(RAND(),$C$15,CHOOSE($G$13,$C$13,F2432,G2432)))),"")</f>
        <v/>
      </c>
      <c r="K2432" s="88" t="str">
        <f>IF(ISNUMBER(A2432), IF($G$16="fixed",$G$17,MIN(H2432*Data!$C$7*$C$16*0.5,$C$17*Data!$C$7))*$C$12,"")</f>
        <v/>
      </c>
      <c r="L2432" s="42" t="str">
        <f t="shared" ca="1" si="1140"/>
        <v/>
      </c>
      <c r="M2432" s="44" t="str">
        <f t="shared" ca="1" si="1141"/>
        <v/>
      </c>
      <c r="N2432" s="44" t="str">
        <f t="shared" ca="1" si="1142"/>
        <v/>
      </c>
      <c r="O2432" s="108" t="str">
        <f t="shared" si="1126"/>
        <v/>
      </c>
      <c r="P2432" s="102" t="str">
        <f t="shared" si="1127"/>
        <v/>
      </c>
      <c r="Q2432" s="102" t="str">
        <f t="shared" si="1128"/>
        <v/>
      </c>
      <c r="R2432" s="120" t="str">
        <f t="shared" si="1129"/>
        <v/>
      </c>
      <c r="S2432" s="54" t="str">
        <f t="shared" si="1130"/>
        <v/>
      </c>
      <c r="T2432" s="5" t="str">
        <f t="shared" si="1131"/>
        <v/>
      </c>
      <c r="U2432" s="152" t="str">
        <f t="shared" si="1114"/>
        <v/>
      </c>
      <c r="V2432" s="152" t="str">
        <f t="shared" si="1115"/>
        <v/>
      </c>
      <c r="W2432" s="153" t="str">
        <f t="shared" si="1116"/>
        <v/>
      </c>
      <c r="X2432" s="153" t="str">
        <f t="shared" si="1117"/>
        <v/>
      </c>
      <c r="Y2432" s="153" t="str">
        <f t="shared" si="1118"/>
        <v/>
      </c>
      <c r="Z2432" s="153" t="str">
        <f t="shared" si="1119"/>
        <v/>
      </c>
      <c r="AA2432" s="152" t="str">
        <f t="shared" si="1120"/>
        <v/>
      </c>
      <c r="AB2432" s="152" t="str">
        <f t="shared" si="1121"/>
        <v/>
      </c>
      <c r="AC2432" s="154" t="str">
        <f t="shared" si="1132"/>
        <v/>
      </c>
      <c r="AD2432" s="154" t="str">
        <f t="shared" si="1133"/>
        <v/>
      </c>
      <c r="AE2432" s="3" t="str">
        <f t="shared" si="1134"/>
        <v/>
      </c>
      <c r="AF2432" s="3" t="str">
        <f t="shared" si="1135"/>
        <v/>
      </c>
      <c r="AG2432" s="3" t="str">
        <f t="shared" si="1136"/>
        <v/>
      </c>
      <c r="AH2432" s="4" t="str">
        <f t="shared" si="1137"/>
        <v/>
      </c>
      <c r="AI2432" s="75" t="str">
        <f t="shared" si="1138"/>
        <v/>
      </c>
      <c r="AJ2432" s="75" t="str">
        <f t="shared" si="1139"/>
        <v/>
      </c>
    </row>
    <row r="2433" spans="1:36">
      <c r="A2433" s="41" t="str">
        <f t="shared" si="1122"/>
        <v/>
      </c>
      <c r="B2433" s="150" t="str">
        <f>IF(ISNUMBER(A2433),INDEX('MetaTrader Import'!$H$13:$J$5893,TRUNC(((A2433-$A$39+1)-1)/3)+1,MOD((A2433-$A$39+1)-1,3)+1),"")</f>
        <v/>
      </c>
      <c r="C2433" s="43" t="str">
        <f t="shared" si="1123"/>
        <v/>
      </c>
      <c r="D2433" s="43" t="str">
        <f t="shared" ca="1" si="1113"/>
        <v/>
      </c>
      <c r="E2433" s="43" t="str">
        <f t="shared" si="1124"/>
        <v/>
      </c>
      <c r="F2433" s="43" t="str">
        <f t="shared" si="1125"/>
        <v/>
      </c>
      <c r="G2433" s="43" t="str">
        <f>IF(A2433&lt;&gt;"",IF(A2433&lt;Data!$G$11*0.25,$C$13/$G$32,IF(A2433&gt;Data!$G$11*0.25,$C$13,$C$13*10)),"")</f>
        <v/>
      </c>
      <c r="H2433" s="43" t="str">
        <f>IF(A2433&lt;&gt;"",IF(Data!$G$9="constant",$C$13,IF(Data!$G$9="squeeze",G2433,F2433)),"")</f>
        <v/>
      </c>
      <c r="I2433" s="38" t="str">
        <f ca="1">IF(ISNUMBER(A2433),NORMINV(RAND(),0,IF(AND(Data!$G$9="squeeze",A2433&lt;Data!$G$11*0.25),$H$32,1)*$C$30*$C$13)*($C$14*$C$12),"")</f>
        <v/>
      </c>
      <c r="J2433" s="42" t="str">
        <f ca="1">IFERROR(IF(Data!$C$6="Real",B2433,I2433+J2432+($C$14*$C$12)*(NORMINV(RAND(),$C$15,CHOOSE($G$13,$C$13,F2433,G2433)))),"")</f>
        <v/>
      </c>
      <c r="K2433" s="88" t="str">
        <f>IF(ISNUMBER(A2433), IF($G$16="fixed",$G$17,MIN(H2433*Data!$C$7*$C$16*0.5,$C$17*Data!$C$7))*$C$12,"")</f>
        <v/>
      </c>
      <c r="L2433" s="42" t="str">
        <f t="shared" ca="1" si="1140"/>
        <v/>
      </c>
      <c r="M2433" s="44" t="str">
        <f t="shared" ca="1" si="1141"/>
        <v/>
      </c>
      <c r="N2433" s="44" t="str">
        <f t="shared" ca="1" si="1142"/>
        <v/>
      </c>
      <c r="O2433" s="108" t="str">
        <f t="shared" si="1126"/>
        <v/>
      </c>
      <c r="P2433" s="102" t="str">
        <f t="shared" si="1127"/>
        <v/>
      </c>
      <c r="Q2433" s="102" t="str">
        <f t="shared" si="1128"/>
        <v/>
      </c>
      <c r="R2433" s="120" t="str">
        <f t="shared" si="1129"/>
        <v/>
      </c>
      <c r="S2433" s="54" t="str">
        <f t="shared" si="1130"/>
        <v/>
      </c>
      <c r="T2433" s="5" t="str">
        <f t="shared" si="1131"/>
        <v/>
      </c>
      <c r="U2433" s="152" t="str">
        <f t="shared" si="1114"/>
        <v/>
      </c>
      <c r="V2433" s="152" t="str">
        <f t="shared" si="1115"/>
        <v/>
      </c>
      <c r="W2433" s="153" t="str">
        <f t="shared" si="1116"/>
        <v/>
      </c>
      <c r="X2433" s="153" t="str">
        <f t="shared" si="1117"/>
        <v/>
      </c>
      <c r="Y2433" s="153" t="str">
        <f t="shared" si="1118"/>
        <v/>
      </c>
      <c r="Z2433" s="153" t="str">
        <f t="shared" si="1119"/>
        <v/>
      </c>
      <c r="AA2433" s="152" t="str">
        <f t="shared" si="1120"/>
        <v/>
      </c>
      <c r="AB2433" s="152" t="str">
        <f t="shared" si="1121"/>
        <v/>
      </c>
      <c r="AC2433" s="154" t="str">
        <f t="shared" si="1132"/>
        <v/>
      </c>
      <c r="AD2433" s="154" t="str">
        <f t="shared" si="1133"/>
        <v/>
      </c>
      <c r="AE2433" s="3" t="str">
        <f t="shared" si="1134"/>
        <v/>
      </c>
      <c r="AF2433" s="3" t="str">
        <f t="shared" si="1135"/>
        <v/>
      </c>
      <c r="AG2433" s="3" t="str">
        <f t="shared" si="1136"/>
        <v/>
      </c>
      <c r="AH2433" s="4" t="str">
        <f t="shared" si="1137"/>
        <v/>
      </c>
      <c r="AI2433" s="75" t="str">
        <f t="shared" si="1138"/>
        <v/>
      </c>
      <c r="AJ2433" s="75" t="str">
        <f t="shared" si="1139"/>
        <v/>
      </c>
    </row>
    <row r="2434" spans="1:36">
      <c r="A2434" s="41" t="str">
        <f t="shared" si="1122"/>
        <v/>
      </c>
      <c r="B2434" s="150" t="str">
        <f>IF(ISNUMBER(A2434),INDEX('MetaTrader Import'!$H$13:$J$5893,TRUNC(((A2434-$A$39+1)-1)/3)+1,MOD((A2434-$A$39+1)-1,3)+1),"")</f>
        <v/>
      </c>
      <c r="C2434" s="43" t="str">
        <f t="shared" si="1123"/>
        <v/>
      </c>
      <c r="D2434" s="43" t="str">
        <f t="shared" ca="1" si="1113"/>
        <v/>
      </c>
      <c r="E2434" s="43" t="str">
        <f t="shared" si="1124"/>
        <v/>
      </c>
      <c r="F2434" s="43" t="str">
        <f t="shared" si="1125"/>
        <v/>
      </c>
      <c r="G2434" s="43" t="str">
        <f>IF(A2434&lt;&gt;"",IF(A2434&lt;Data!$G$11*0.25,$C$13/$G$32,IF(A2434&gt;Data!$G$11*0.25,$C$13,$C$13*10)),"")</f>
        <v/>
      </c>
      <c r="H2434" s="43" t="str">
        <f>IF(A2434&lt;&gt;"",IF(Data!$G$9="constant",$C$13,IF(Data!$G$9="squeeze",G2434,F2434)),"")</f>
        <v/>
      </c>
      <c r="I2434" s="38" t="str">
        <f ca="1">IF(ISNUMBER(A2434),NORMINV(RAND(),0,IF(AND(Data!$G$9="squeeze",A2434&lt;Data!$G$11*0.25),$H$32,1)*$C$30*$C$13)*($C$14*$C$12),"")</f>
        <v/>
      </c>
      <c r="J2434" s="42" t="str">
        <f ca="1">IFERROR(IF(Data!$C$6="Real",B2434,I2434+J2433+($C$14*$C$12)*(NORMINV(RAND(),$C$15,CHOOSE($G$13,$C$13,F2434,G2434)))),"")</f>
        <v/>
      </c>
      <c r="K2434" s="88" t="str">
        <f>IF(ISNUMBER(A2434), IF($G$16="fixed",$G$17,MIN(H2434*Data!$C$7*$C$16*0.5,$C$17*Data!$C$7))*$C$12,"")</f>
        <v/>
      </c>
      <c r="L2434" s="42" t="str">
        <f t="shared" ca="1" si="1140"/>
        <v/>
      </c>
      <c r="M2434" s="44" t="str">
        <f t="shared" ca="1" si="1141"/>
        <v/>
      </c>
      <c r="N2434" s="44" t="str">
        <f t="shared" ca="1" si="1142"/>
        <v/>
      </c>
      <c r="O2434" s="108" t="str">
        <f t="shared" si="1126"/>
        <v/>
      </c>
      <c r="P2434" s="102" t="str">
        <f t="shared" si="1127"/>
        <v/>
      </c>
      <c r="Q2434" s="102" t="str">
        <f t="shared" si="1128"/>
        <v/>
      </c>
      <c r="R2434" s="120" t="str">
        <f t="shared" si="1129"/>
        <v/>
      </c>
      <c r="S2434" s="54" t="str">
        <f t="shared" si="1130"/>
        <v/>
      </c>
      <c r="T2434" s="5" t="str">
        <f t="shared" si="1131"/>
        <v/>
      </c>
      <c r="U2434" s="152" t="str">
        <f t="shared" si="1114"/>
        <v/>
      </c>
      <c r="V2434" s="152" t="str">
        <f t="shared" si="1115"/>
        <v/>
      </c>
      <c r="W2434" s="153" t="str">
        <f t="shared" si="1116"/>
        <v/>
      </c>
      <c r="X2434" s="153" t="str">
        <f t="shared" si="1117"/>
        <v/>
      </c>
      <c r="Y2434" s="153" t="str">
        <f t="shared" si="1118"/>
        <v/>
      </c>
      <c r="Z2434" s="153" t="str">
        <f t="shared" si="1119"/>
        <v/>
      </c>
      <c r="AA2434" s="152" t="str">
        <f t="shared" si="1120"/>
        <v/>
      </c>
      <c r="AB2434" s="152" t="str">
        <f t="shared" si="1121"/>
        <v/>
      </c>
      <c r="AC2434" s="154" t="str">
        <f t="shared" si="1132"/>
        <v/>
      </c>
      <c r="AD2434" s="154" t="str">
        <f t="shared" si="1133"/>
        <v/>
      </c>
      <c r="AE2434" s="3" t="str">
        <f t="shared" si="1134"/>
        <v/>
      </c>
      <c r="AF2434" s="3" t="str">
        <f t="shared" si="1135"/>
        <v/>
      </c>
      <c r="AG2434" s="3" t="str">
        <f t="shared" si="1136"/>
        <v/>
      </c>
      <c r="AH2434" s="4" t="str">
        <f t="shared" si="1137"/>
        <v/>
      </c>
      <c r="AI2434" s="75" t="str">
        <f t="shared" si="1138"/>
        <v/>
      </c>
      <c r="AJ2434" s="75" t="str">
        <f t="shared" si="1139"/>
        <v/>
      </c>
    </row>
    <row r="2435" spans="1:36">
      <c r="A2435" s="41" t="str">
        <f t="shared" si="1122"/>
        <v/>
      </c>
      <c r="B2435" s="150" t="str">
        <f>IF(ISNUMBER(A2435),INDEX('MetaTrader Import'!$H$13:$J$5893,TRUNC(((A2435-$A$39+1)-1)/3)+1,MOD((A2435-$A$39+1)-1,3)+1),"")</f>
        <v/>
      </c>
      <c r="C2435" s="43" t="str">
        <f t="shared" si="1123"/>
        <v/>
      </c>
      <c r="D2435" s="43" t="str">
        <f t="shared" ref="D2435:D2498" ca="1" si="1143">IF(A2435&lt;&gt;"",NORMINV(RAND(),($C$23-C2435)*$C$28,$C$27)+NORMINV(RAND(),IF(RAND()&gt;$C$26,$C$25,0),$C$27),"")</f>
        <v/>
      </c>
      <c r="E2435" s="43" t="str">
        <f t="shared" si="1124"/>
        <v/>
      </c>
      <c r="F2435" s="43" t="str">
        <f t="shared" si="1125"/>
        <v/>
      </c>
      <c r="G2435" s="43" t="str">
        <f>IF(A2435&lt;&gt;"",IF(A2435&lt;Data!$G$11*0.25,$C$13/$G$32,IF(A2435&gt;Data!$G$11*0.25,$C$13,$C$13*10)),"")</f>
        <v/>
      </c>
      <c r="H2435" s="43" t="str">
        <f>IF(A2435&lt;&gt;"",IF(Data!$G$9="constant",$C$13,IF(Data!$G$9="squeeze",G2435,F2435)),"")</f>
        <v/>
      </c>
      <c r="I2435" s="38" t="str">
        <f ca="1">IF(ISNUMBER(A2435),NORMINV(RAND(),0,IF(AND(Data!$G$9="squeeze",A2435&lt;Data!$G$11*0.25),$H$32,1)*$C$30*$C$13)*($C$14*$C$12),"")</f>
        <v/>
      </c>
      <c r="J2435" s="42" t="str">
        <f ca="1">IFERROR(IF(Data!$C$6="Real",B2435,I2435+J2434+($C$14*$C$12)*(NORMINV(RAND(),$C$15,CHOOSE($G$13,$C$13,F2435,G2435)))),"")</f>
        <v/>
      </c>
      <c r="K2435" s="88" t="str">
        <f>IF(ISNUMBER(A2435), IF($G$16="fixed",$G$17,MIN(H2435*Data!$C$7*$C$16*0.5,$C$17*Data!$C$7))*$C$12,"")</f>
        <v/>
      </c>
      <c r="L2435" s="42" t="str">
        <f t="shared" ca="1" si="1140"/>
        <v/>
      </c>
      <c r="M2435" s="44" t="str">
        <f t="shared" ca="1" si="1141"/>
        <v/>
      </c>
      <c r="N2435" s="44" t="str">
        <f t="shared" ca="1" si="1142"/>
        <v/>
      </c>
      <c r="O2435" s="108" t="str">
        <f t="shared" si="1126"/>
        <v/>
      </c>
      <c r="P2435" s="102" t="str">
        <f t="shared" si="1127"/>
        <v/>
      </c>
      <c r="Q2435" s="102" t="str">
        <f t="shared" si="1128"/>
        <v/>
      </c>
      <c r="R2435" s="120" t="str">
        <f t="shared" si="1129"/>
        <v/>
      </c>
      <c r="S2435" s="54" t="str">
        <f t="shared" si="1130"/>
        <v/>
      </c>
      <c r="T2435" s="5" t="str">
        <f t="shared" si="1131"/>
        <v/>
      </c>
      <c r="U2435" s="152" t="str">
        <f t="shared" ref="U2435:U2498" si="1144">IF(NOT(ISNUMBER(T2435)),"",IF(S2435=1,T2435,IF(M2435&gt;U2434,M2435,IF(ISNUMBER(U2434),U2434,""))))</f>
        <v/>
      </c>
      <c r="V2435" s="152" t="str">
        <f t="shared" ref="V2435:V2498" si="1145">IF(NOT(ISNUMBER(T2435)),"",IF(S2435=1,T2435,IF(N2435&lt;V2434,N2435,IF(ISNUMBER(V2434),V2434,""))))</f>
        <v/>
      </c>
      <c r="W2435" s="153" t="str">
        <f t="shared" ref="W2435:W2498" si="1146">IF(NOT(ISNUMBER(T2435)),"",MIN($F$24,IF(TRUNC((U2435-T2435)/$E$24*$G$12)+0&gt;IF(ISNUMBER(W2434),W2434,0),TRUNC((U2435-T2435)/$E$24*$G$12)+0,IF(ISNUMBER(W2434),W2434,0))))</f>
        <v/>
      </c>
      <c r="X2435" s="153" t="str">
        <f t="shared" ref="X2435:X2498" si="1147">IF(NOT(ISNUMBER(T2435)),"",MIN($F$24,IF(-TRUNC((V2435-T2435)/$E$24*$G$12)+0&gt;IF(ISNUMBER(X2434),X2434,0),-TRUNC((V2435-T2435)/$E$24*$G$12)+0,IF(ISNUMBER(X2434),X2434,0))))</f>
        <v/>
      </c>
      <c r="Y2435" s="153" t="str">
        <f t="shared" ref="Y2435:Y2498" si="1148">IF(ISNUMBER(W2435),(IF(W2435=0,0,1))*IF(ABS($I$24)=2,POWER(2,W2435-1),W2435)*SIGN($I$24)*$K$24,"")</f>
        <v/>
      </c>
      <c r="Z2435" s="153" t="str">
        <f t="shared" ref="Z2435:Z2498" si="1149">IF(ISNUMBER(X2435),(IF(X2435=0,0,1))*IF(ABS($I$24)=2,POWER(2,X2435-1),X2435)*SIGN($I$24)*$K$24,"")</f>
        <v/>
      </c>
      <c r="AA2435" s="152" t="str">
        <f t="shared" ref="AA2435:AA2498" si="1150">IF(OR(NOT(ISNUMBER(T2435)),W2435&lt;1),"",IF(OR(NOT(ISNUMBER(W2434)),W2434=0),IF(SIGN(Y2435)=1,M2435,N2435),(Y2434*AA2434+(Y2435-Y2434)*IF(SIGN(Y2435)=1,M2435,N2435))/Y2435))</f>
        <v/>
      </c>
      <c r="AB2435" s="152" t="str">
        <f t="shared" ref="AB2435:AB2498" si="1151">IF(OR(NOT(ISNUMBER(T2435)),X2435&lt;1),"",IF(OR(NOT(ISNUMBER(X2434)),X2434=0),IF(SIGN(Z2435)=1,N2435,M2435),(Z2434*AB2434+(Z2435-Z2434)*IF(SIGN(Z2435)=1,N2435,M2435))/Z2435))</f>
        <v/>
      </c>
      <c r="AC2435" s="154" t="str">
        <f t="shared" si="1132"/>
        <v/>
      </c>
      <c r="AD2435" s="154" t="str">
        <f t="shared" si="1133"/>
        <v/>
      </c>
      <c r="AE2435" s="3" t="str">
        <f t="shared" si="1134"/>
        <v/>
      </c>
      <c r="AF2435" s="3" t="str">
        <f t="shared" si="1135"/>
        <v/>
      </c>
      <c r="AG2435" s="3" t="str">
        <f t="shared" si="1136"/>
        <v/>
      </c>
      <c r="AH2435" s="4" t="str">
        <f t="shared" si="1137"/>
        <v/>
      </c>
      <c r="AI2435" s="75" t="str">
        <f t="shared" si="1138"/>
        <v/>
      </c>
      <c r="AJ2435" s="75" t="str">
        <f t="shared" si="1139"/>
        <v/>
      </c>
    </row>
    <row r="2436" spans="1:36">
      <c r="A2436" s="41" t="str">
        <f t="shared" ref="A2436:A2499" si="1152">IFERROR(IF(A2435+1&gt;$C$19,"",A2435+1),"")</f>
        <v/>
      </c>
      <c r="B2436" s="150" t="str">
        <f>IF(ISNUMBER(A2436),INDEX('MetaTrader Import'!$H$13:$J$5893,TRUNC(((A2436-$A$39+1)-1)/3)+1,MOD((A2436-$A$39+1)-1,3)+1),"")</f>
        <v/>
      </c>
      <c r="C2436" s="43" t="str">
        <f t="shared" ref="C2436:C2499" si="1153">IF(A2436&lt;&gt;"",E2435,"")</f>
        <v/>
      </c>
      <c r="D2436" s="43" t="str">
        <f t="shared" ca="1" si="1143"/>
        <v/>
      </c>
      <c r="E2436" s="43" t="str">
        <f t="shared" ref="E2436:E2499" si="1154">IF(A2436&lt;&gt;"",C2436+D2436,"")</f>
        <v/>
      </c>
      <c r="F2436" s="43" t="str">
        <f t="shared" ref="F2436:F2499" si="1155">IF(A2436&lt;&gt;"",$C$13*ABS(E2436)/$C$23,"")</f>
        <v/>
      </c>
      <c r="G2436" s="43" t="str">
        <f>IF(A2436&lt;&gt;"",IF(A2436&lt;Data!$G$11*0.25,$C$13/$G$32,IF(A2436&gt;Data!$G$11*0.25,$C$13,$C$13*10)),"")</f>
        <v/>
      </c>
      <c r="H2436" s="43" t="str">
        <f>IF(A2436&lt;&gt;"",IF(Data!$G$9="constant",$C$13,IF(Data!$G$9="squeeze",G2436,F2436)),"")</f>
        <v/>
      </c>
      <c r="I2436" s="38" t="str">
        <f ca="1">IF(ISNUMBER(A2436),NORMINV(RAND(),0,IF(AND(Data!$G$9="squeeze",A2436&lt;Data!$G$11*0.25),$H$32,1)*$C$30*$C$13)*($C$14*$C$12),"")</f>
        <v/>
      </c>
      <c r="J2436" s="42" t="str">
        <f ca="1">IFERROR(IF(Data!$C$6="Real",B2436,I2436+J2435+($C$14*$C$12)*(NORMINV(RAND(),$C$15,CHOOSE($G$13,$C$13,F2436,G2436)))),"")</f>
        <v/>
      </c>
      <c r="K2436" s="88" t="str">
        <f>IF(ISNUMBER(A2436), IF($G$16="fixed",$G$17,MIN(H2436*Data!$C$7*$C$16*0.5,$C$17*Data!$C$7))*$C$12,"")</f>
        <v/>
      </c>
      <c r="L2436" s="42" t="str">
        <f t="shared" ca="1" si="1140"/>
        <v/>
      </c>
      <c r="M2436" s="44" t="str">
        <f t="shared" ca="1" si="1141"/>
        <v/>
      </c>
      <c r="N2436" s="44" t="str">
        <f t="shared" ca="1" si="1142"/>
        <v/>
      </c>
      <c r="O2436" s="108" t="str">
        <f t="shared" ref="O2436:O2499" si="1156">IF(ISNUMBER(A2436),$G$12*SLOPE(L2422:L2436,A2422:A2436),"")</f>
        <v/>
      </c>
      <c r="P2436" s="102" t="str">
        <f t="shared" ref="P2436:P2499" si="1157">IF(ISNUMBER(A2436),STDEV(L2422:L2436)*$G$12,"")</f>
        <v/>
      </c>
      <c r="Q2436" s="102" t="str">
        <f t="shared" ref="Q2436:Q2499" si="1158">IF(ISNUMBER(A2436),SLOPE(P2422:P2436,A2422:A2436),"")</f>
        <v/>
      </c>
      <c r="R2436" s="120" t="str">
        <f t="shared" ref="R2436:R2499" si="1159">IF(ISNUMBER(A2436),R2435+S2435,"")</f>
        <v/>
      </c>
      <c r="S2436" s="54" t="str">
        <f t="shared" ref="S2436:S2499" si="1160">IF(ISNUMBER(A2436),IF(AND(R2436&lt;$M$24,Q2436&lt;$F$28,ABS(O2436)&lt;$F$27,P2436&lt;$F$26,NOT(ISNUMBER(T2435))),1,0),"")</f>
        <v/>
      </c>
      <c r="T2436" s="5" t="str">
        <f t="shared" ref="T2436:T2499" si="1161">IF(ISNUMBER(A2436),IF(S2436=1,L2436,IF(AG2435="Y","",IF(ISNUMBER(T2435),T2435,""))),"")</f>
        <v/>
      </c>
      <c r="U2436" s="152" t="str">
        <f t="shared" si="1144"/>
        <v/>
      </c>
      <c r="V2436" s="152" t="str">
        <f t="shared" si="1145"/>
        <v/>
      </c>
      <c r="W2436" s="153" t="str">
        <f t="shared" si="1146"/>
        <v/>
      </c>
      <c r="X2436" s="153" t="str">
        <f t="shared" si="1147"/>
        <v/>
      </c>
      <c r="Y2436" s="153" t="str">
        <f t="shared" si="1148"/>
        <v/>
      </c>
      <c r="Z2436" s="153" t="str">
        <f t="shared" si="1149"/>
        <v/>
      </c>
      <c r="AA2436" s="152" t="str">
        <f t="shared" si="1150"/>
        <v/>
      </c>
      <c r="AB2436" s="152" t="str">
        <f t="shared" si="1151"/>
        <v/>
      </c>
      <c r="AC2436" s="154" t="str">
        <f t="shared" ref="AC2436:AC2499" si="1162">IFERROR(-SIGN(Y2436)*(AA2436-IF(SIGN(Y2436)=1,N2436,M2436))*$G$12*ABS(Y2436),"")</f>
        <v/>
      </c>
      <c r="AD2436" s="154" t="str">
        <f t="shared" ref="AD2436:AD2499" si="1163">IFERROR(SIGN(Z2436)*(AB2436-IF(SIGN(Z2436)=1,M2436,N2436))*$G$12*ABS(Z2436),"")</f>
        <v/>
      </c>
      <c r="AE2436" s="3" t="str">
        <f t="shared" ref="AE2436:AE2499" si="1164">IF(ISNUMBER(A2436),IFERROR((IF(ISNUMBER(AC2436),AC2436,0)+IF(ISNUMBER(AD2436),AD2436,0))/(ABS(Y2436)+ABS(Z2436)),0),"")</f>
        <v/>
      </c>
      <c r="AF2436" s="3" t="str">
        <f t="shared" ref="AF2436:AF2499" si="1165">IF(ISNUMBER(A2436),IF(ISNUMBER(AC2436),AC2436,0)+IF(ISNUMBER(AD2436),AD2436,0),"")</f>
        <v/>
      </c>
      <c r="AG2436" s="3" t="str">
        <f t="shared" ref="AG2436:AG2499" si="1166">IF(NOT(ISNUMBER(T2436)),"",IF(OR(AF2436&gt;$G$24,AF2436&lt;-$H$24,A2436+1&gt;$C$19),"Y","N"))</f>
        <v/>
      </c>
      <c r="AH2436" s="4" t="str">
        <f t="shared" ref="AH2436:AH2499" si="1167">IF(AG2436="y",AF2436*10*$C$11,"")</f>
        <v/>
      </c>
      <c r="AI2436" s="75" t="str">
        <f t="shared" ref="AI2436:AI2499" si="1168">IF(ISNUMBER(A2436),IF(ISNUMBER(AH2436),AJ2436,AF2436*10*$C$11+AJ2436),"")</f>
        <v/>
      </c>
      <c r="AJ2436" s="75" t="str">
        <f t="shared" ref="AJ2436:AJ2499" si="1169">IF(ISNUMBER(A2436),AJ2435+IF(ISNUMBER(AH2436),AH2436,0),"")</f>
        <v/>
      </c>
    </row>
    <row r="2437" spans="1:36">
      <c r="A2437" s="41" t="str">
        <f t="shared" si="1152"/>
        <v/>
      </c>
      <c r="B2437" s="150" t="str">
        <f>IF(ISNUMBER(A2437),INDEX('MetaTrader Import'!$H$13:$J$5893,TRUNC(((A2437-$A$39+1)-1)/3)+1,MOD((A2437-$A$39+1)-1,3)+1),"")</f>
        <v/>
      </c>
      <c r="C2437" s="43" t="str">
        <f t="shared" si="1153"/>
        <v/>
      </c>
      <c r="D2437" s="43" t="str">
        <f t="shared" ca="1" si="1143"/>
        <v/>
      </c>
      <c r="E2437" s="43" t="str">
        <f t="shared" si="1154"/>
        <v/>
      </c>
      <c r="F2437" s="43" t="str">
        <f t="shared" si="1155"/>
        <v/>
      </c>
      <c r="G2437" s="43" t="str">
        <f>IF(A2437&lt;&gt;"",IF(A2437&lt;Data!$G$11*0.25,$C$13/$G$32,IF(A2437&gt;Data!$G$11*0.25,$C$13,$C$13*10)),"")</f>
        <v/>
      </c>
      <c r="H2437" s="43" t="str">
        <f>IF(A2437&lt;&gt;"",IF(Data!$G$9="constant",$C$13,IF(Data!$G$9="squeeze",G2437,F2437)),"")</f>
        <v/>
      </c>
      <c r="I2437" s="38" t="str">
        <f ca="1">IF(ISNUMBER(A2437),NORMINV(RAND(),0,IF(AND(Data!$G$9="squeeze",A2437&lt;Data!$G$11*0.25),$H$32,1)*$C$30*$C$13)*($C$14*$C$12),"")</f>
        <v/>
      </c>
      <c r="J2437" s="42" t="str">
        <f ca="1">IFERROR(IF(Data!$C$6="Real",B2437,I2437+J2436+($C$14*$C$12)*(NORMINV(RAND(),$C$15,CHOOSE($G$13,$C$13,F2437,G2437)))),"")</f>
        <v/>
      </c>
      <c r="K2437" s="88" t="str">
        <f>IF(ISNUMBER(A2437), IF($G$16="fixed",$G$17,MIN(H2437*Data!$C$7*$C$16*0.5,$C$17*Data!$C$7))*$C$12,"")</f>
        <v/>
      </c>
      <c r="L2437" s="42" t="str">
        <f t="shared" ca="1" si="1140"/>
        <v/>
      </c>
      <c r="M2437" s="44" t="str">
        <f t="shared" ca="1" si="1141"/>
        <v/>
      </c>
      <c r="N2437" s="44" t="str">
        <f t="shared" ca="1" si="1142"/>
        <v/>
      </c>
      <c r="O2437" s="108" t="str">
        <f t="shared" si="1156"/>
        <v/>
      </c>
      <c r="P2437" s="102" t="str">
        <f t="shared" si="1157"/>
        <v/>
      </c>
      <c r="Q2437" s="102" t="str">
        <f t="shared" si="1158"/>
        <v/>
      </c>
      <c r="R2437" s="120" t="str">
        <f t="shared" si="1159"/>
        <v/>
      </c>
      <c r="S2437" s="54" t="str">
        <f t="shared" si="1160"/>
        <v/>
      </c>
      <c r="T2437" s="5" t="str">
        <f t="shared" si="1161"/>
        <v/>
      </c>
      <c r="U2437" s="152" t="str">
        <f t="shared" si="1144"/>
        <v/>
      </c>
      <c r="V2437" s="152" t="str">
        <f t="shared" si="1145"/>
        <v/>
      </c>
      <c r="W2437" s="153" t="str">
        <f t="shared" si="1146"/>
        <v/>
      </c>
      <c r="X2437" s="153" t="str">
        <f t="shared" si="1147"/>
        <v/>
      </c>
      <c r="Y2437" s="153" t="str">
        <f t="shared" si="1148"/>
        <v/>
      </c>
      <c r="Z2437" s="153" t="str">
        <f t="shared" si="1149"/>
        <v/>
      </c>
      <c r="AA2437" s="152" t="str">
        <f t="shared" si="1150"/>
        <v/>
      </c>
      <c r="AB2437" s="152" t="str">
        <f t="shared" si="1151"/>
        <v/>
      </c>
      <c r="AC2437" s="154" t="str">
        <f t="shared" si="1162"/>
        <v/>
      </c>
      <c r="AD2437" s="154" t="str">
        <f t="shared" si="1163"/>
        <v/>
      </c>
      <c r="AE2437" s="3" t="str">
        <f t="shared" si="1164"/>
        <v/>
      </c>
      <c r="AF2437" s="3" t="str">
        <f t="shared" si="1165"/>
        <v/>
      </c>
      <c r="AG2437" s="3" t="str">
        <f t="shared" si="1166"/>
        <v/>
      </c>
      <c r="AH2437" s="4" t="str">
        <f t="shared" si="1167"/>
        <v/>
      </c>
      <c r="AI2437" s="75" t="str">
        <f t="shared" si="1168"/>
        <v/>
      </c>
      <c r="AJ2437" s="75" t="str">
        <f t="shared" si="1169"/>
        <v/>
      </c>
    </row>
    <row r="2438" spans="1:36">
      <c r="A2438" s="41" t="str">
        <f t="shared" si="1152"/>
        <v/>
      </c>
      <c r="B2438" s="150" t="str">
        <f>IF(ISNUMBER(A2438),INDEX('MetaTrader Import'!$H$13:$J$5893,TRUNC(((A2438-$A$39+1)-1)/3)+1,MOD((A2438-$A$39+1)-1,3)+1),"")</f>
        <v/>
      </c>
      <c r="C2438" s="43" t="str">
        <f t="shared" si="1153"/>
        <v/>
      </c>
      <c r="D2438" s="43" t="str">
        <f t="shared" ca="1" si="1143"/>
        <v/>
      </c>
      <c r="E2438" s="43" t="str">
        <f t="shared" si="1154"/>
        <v/>
      </c>
      <c r="F2438" s="43" t="str">
        <f t="shared" si="1155"/>
        <v/>
      </c>
      <c r="G2438" s="43" t="str">
        <f>IF(A2438&lt;&gt;"",IF(A2438&lt;Data!$G$11*0.25,$C$13/$G$32,IF(A2438&gt;Data!$G$11*0.25,$C$13,$C$13*10)),"")</f>
        <v/>
      </c>
      <c r="H2438" s="43" t="str">
        <f>IF(A2438&lt;&gt;"",IF(Data!$G$9="constant",$C$13,IF(Data!$G$9="squeeze",G2438,F2438)),"")</f>
        <v/>
      </c>
      <c r="I2438" s="38" t="str">
        <f ca="1">IF(ISNUMBER(A2438),NORMINV(RAND(),0,IF(AND(Data!$G$9="squeeze",A2438&lt;Data!$G$11*0.25),$H$32,1)*$C$30*$C$13)*($C$14*$C$12),"")</f>
        <v/>
      </c>
      <c r="J2438" s="42" t="str">
        <f ca="1">IFERROR(IF(Data!$C$6="Real",B2438,I2438+J2437+($C$14*$C$12)*(NORMINV(RAND(),$C$15,CHOOSE($G$13,$C$13,F2438,G2438)))),"")</f>
        <v/>
      </c>
      <c r="K2438" s="88" t="str">
        <f>IF(ISNUMBER(A2438), IF($G$16="fixed",$G$17,MIN(H2438*Data!$C$7*$C$16*0.5,$C$17*Data!$C$7))*$C$12,"")</f>
        <v/>
      </c>
      <c r="L2438" s="42" t="str">
        <f t="shared" ref="L2438:L2501" ca="1" si="1170">IFERROR(J2438,"")</f>
        <v/>
      </c>
      <c r="M2438" s="44" t="str">
        <f t="shared" ref="M2438:M2501" ca="1" si="1171">IFERROR(L2438+K2438*0.5,"")</f>
        <v/>
      </c>
      <c r="N2438" s="44" t="str">
        <f t="shared" ref="N2438:N2501" ca="1" si="1172">IFERROR(L2438-K2438*0.5,"")</f>
        <v/>
      </c>
      <c r="O2438" s="108" t="str">
        <f t="shared" si="1156"/>
        <v/>
      </c>
      <c r="P2438" s="102" t="str">
        <f t="shared" si="1157"/>
        <v/>
      </c>
      <c r="Q2438" s="102" t="str">
        <f t="shared" si="1158"/>
        <v/>
      </c>
      <c r="R2438" s="120" t="str">
        <f t="shared" si="1159"/>
        <v/>
      </c>
      <c r="S2438" s="54" t="str">
        <f t="shared" si="1160"/>
        <v/>
      </c>
      <c r="T2438" s="5" t="str">
        <f t="shared" si="1161"/>
        <v/>
      </c>
      <c r="U2438" s="152" t="str">
        <f t="shared" si="1144"/>
        <v/>
      </c>
      <c r="V2438" s="152" t="str">
        <f t="shared" si="1145"/>
        <v/>
      </c>
      <c r="W2438" s="153" t="str">
        <f t="shared" si="1146"/>
        <v/>
      </c>
      <c r="X2438" s="153" t="str">
        <f t="shared" si="1147"/>
        <v/>
      </c>
      <c r="Y2438" s="153" t="str">
        <f t="shared" si="1148"/>
        <v/>
      </c>
      <c r="Z2438" s="153" t="str">
        <f t="shared" si="1149"/>
        <v/>
      </c>
      <c r="AA2438" s="152" t="str">
        <f t="shared" si="1150"/>
        <v/>
      </c>
      <c r="AB2438" s="152" t="str">
        <f t="shared" si="1151"/>
        <v/>
      </c>
      <c r="AC2438" s="154" t="str">
        <f t="shared" si="1162"/>
        <v/>
      </c>
      <c r="AD2438" s="154" t="str">
        <f t="shared" si="1163"/>
        <v/>
      </c>
      <c r="AE2438" s="3" t="str">
        <f t="shared" si="1164"/>
        <v/>
      </c>
      <c r="AF2438" s="3" t="str">
        <f t="shared" si="1165"/>
        <v/>
      </c>
      <c r="AG2438" s="3" t="str">
        <f t="shared" si="1166"/>
        <v/>
      </c>
      <c r="AH2438" s="4" t="str">
        <f t="shared" si="1167"/>
        <v/>
      </c>
      <c r="AI2438" s="75" t="str">
        <f t="shared" si="1168"/>
        <v/>
      </c>
      <c r="AJ2438" s="75" t="str">
        <f t="shared" si="1169"/>
        <v/>
      </c>
    </row>
    <row r="2439" spans="1:36">
      <c r="A2439" s="41" t="str">
        <f t="shared" si="1152"/>
        <v/>
      </c>
      <c r="B2439" s="150" t="str">
        <f>IF(ISNUMBER(A2439),INDEX('MetaTrader Import'!$H$13:$J$5893,TRUNC(((A2439-$A$39+1)-1)/3)+1,MOD((A2439-$A$39+1)-1,3)+1),"")</f>
        <v/>
      </c>
      <c r="C2439" s="43" t="str">
        <f t="shared" si="1153"/>
        <v/>
      </c>
      <c r="D2439" s="43" t="str">
        <f t="shared" ca="1" si="1143"/>
        <v/>
      </c>
      <c r="E2439" s="43" t="str">
        <f t="shared" si="1154"/>
        <v/>
      </c>
      <c r="F2439" s="43" t="str">
        <f t="shared" si="1155"/>
        <v/>
      </c>
      <c r="G2439" s="43" t="str">
        <f>IF(A2439&lt;&gt;"",IF(A2439&lt;Data!$G$11*0.25,$C$13/$G$32,IF(A2439&gt;Data!$G$11*0.25,$C$13,$C$13*10)),"")</f>
        <v/>
      </c>
      <c r="H2439" s="43" t="str">
        <f>IF(A2439&lt;&gt;"",IF(Data!$G$9="constant",$C$13,IF(Data!$G$9="squeeze",G2439,F2439)),"")</f>
        <v/>
      </c>
      <c r="I2439" s="38" t="str">
        <f ca="1">IF(ISNUMBER(A2439),NORMINV(RAND(),0,IF(AND(Data!$G$9="squeeze",A2439&lt;Data!$G$11*0.25),$H$32,1)*$C$30*$C$13)*($C$14*$C$12),"")</f>
        <v/>
      </c>
      <c r="J2439" s="42" t="str">
        <f ca="1">IFERROR(IF(Data!$C$6="Real",B2439,I2439+J2438+($C$14*$C$12)*(NORMINV(RAND(),$C$15,CHOOSE($G$13,$C$13,F2439,G2439)))),"")</f>
        <v/>
      </c>
      <c r="K2439" s="88" t="str">
        <f>IF(ISNUMBER(A2439), IF($G$16="fixed",$G$17,MIN(H2439*Data!$C$7*$C$16*0.5,$C$17*Data!$C$7))*$C$12,"")</f>
        <v/>
      </c>
      <c r="L2439" s="42" t="str">
        <f t="shared" ca="1" si="1170"/>
        <v/>
      </c>
      <c r="M2439" s="44" t="str">
        <f t="shared" ca="1" si="1171"/>
        <v/>
      </c>
      <c r="N2439" s="44" t="str">
        <f t="shared" ca="1" si="1172"/>
        <v/>
      </c>
      <c r="O2439" s="108" t="str">
        <f t="shared" si="1156"/>
        <v/>
      </c>
      <c r="P2439" s="102" t="str">
        <f t="shared" si="1157"/>
        <v/>
      </c>
      <c r="Q2439" s="102" t="str">
        <f t="shared" si="1158"/>
        <v/>
      </c>
      <c r="R2439" s="120" t="str">
        <f t="shared" si="1159"/>
        <v/>
      </c>
      <c r="S2439" s="54" t="str">
        <f t="shared" si="1160"/>
        <v/>
      </c>
      <c r="T2439" s="5" t="str">
        <f t="shared" si="1161"/>
        <v/>
      </c>
      <c r="U2439" s="152" t="str">
        <f t="shared" si="1144"/>
        <v/>
      </c>
      <c r="V2439" s="152" t="str">
        <f t="shared" si="1145"/>
        <v/>
      </c>
      <c r="W2439" s="153" t="str">
        <f t="shared" si="1146"/>
        <v/>
      </c>
      <c r="X2439" s="153" t="str">
        <f t="shared" si="1147"/>
        <v/>
      </c>
      <c r="Y2439" s="153" t="str">
        <f t="shared" si="1148"/>
        <v/>
      </c>
      <c r="Z2439" s="153" t="str">
        <f t="shared" si="1149"/>
        <v/>
      </c>
      <c r="AA2439" s="152" t="str">
        <f t="shared" si="1150"/>
        <v/>
      </c>
      <c r="AB2439" s="152" t="str">
        <f t="shared" si="1151"/>
        <v/>
      </c>
      <c r="AC2439" s="154" t="str">
        <f t="shared" si="1162"/>
        <v/>
      </c>
      <c r="AD2439" s="154" t="str">
        <f t="shared" si="1163"/>
        <v/>
      </c>
      <c r="AE2439" s="3" t="str">
        <f t="shared" si="1164"/>
        <v/>
      </c>
      <c r="AF2439" s="3" t="str">
        <f t="shared" si="1165"/>
        <v/>
      </c>
      <c r="AG2439" s="3" t="str">
        <f t="shared" si="1166"/>
        <v/>
      </c>
      <c r="AH2439" s="4" t="str">
        <f t="shared" si="1167"/>
        <v/>
      </c>
      <c r="AI2439" s="75" t="str">
        <f t="shared" si="1168"/>
        <v/>
      </c>
      <c r="AJ2439" s="75" t="str">
        <f t="shared" si="1169"/>
        <v/>
      </c>
    </row>
    <row r="2440" spans="1:36">
      <c r="A2440" s="41" t="str">
        <f t="shared" si="1152"/>
        <v/>
      </c>
      <c r="B2440" s="150" t="str">
        <f>IF(ISNUMBER(A2440),INDEX('MetaTrader Import'!$H$13:$J$5893,TRUNC(((A2440-$A$39+1)-1)/3)+1,MOD((A2440-$A$39+1)-1,3)+1),"")</f>
        <v/>
      </c>
      <c r="C2440" s="43" t="str">
        <f t="shared" si="1153"/>
        <v/>
      </c>
      <c r="D2440" s="43" t="str">
        <f t="shared" ca="1" si="1143"/>
        <v/>
      </c>
      <c r="E2440" s="43" t="str">
        <f t="shared" si="1154"/>
        <v/>
      </c>
      <c r="F2440" s="43" t="str">
        <f t="shared" si="1155"/>
        <v/>
      </c>
      <c r="G2440" s="43" t="str">
        <f>IF(A2440&lt;&gt;"",IF(A2440&lt;Data!$G$11*0.25,$C$13/$G$32,IF(A2440&gt;Data!$G$11*0.25,$C$13,$C$13*10)),"")</f>
        <v/>
      </c>
      <c r="H2440" s="43" t="str">
        <f>IF(A2440&lt;&gt;"",IF(Data!$G$9="constant",$C$13,IF(Data!$G$9="squeeze",G2440,F2440)),"")</f>
        <v/>
      </c>
      <c r="I2440" s="38" t="str">
        <f ca="1">IF(ISNUMBER(A2440),NORMINV(RAND(),0,IF(AND(Data!$G$9="squeeze",A2440&lt;Data!$G$11*0.25),$H$32,1)*$C$30*$C$13)*($C$14*$C$12),"")</f>
        <v/>
      </c>
      <c r="J2440" s="42" t="str">
        <f ca="1">IFERROR(IF(Data!$C$6="Real",B2440,I2440+J2439+($C$14*$C$12)*(NORMINV(RAND(),$C$15,CHOOSE($G$13,$C$13,F2440,G2440)))),"")</f>
        <v/>
      </c>
      <c r="K2440" s="88" t="str">
        <f>IF(ISNUMBER(A2440), IF($G$16="fixed",$G$17,MIN(H2440*Data!$C$7*$C$16*0.5,$C$17*Data!$C$7))*$C$12,"")</f>
        <v/>
      </c>
      <c r="L2440" s="42" t="str">
        <f t="shared" ca="1" si="1170"/>
        <v/>
      </c>
      <c r="M2440" s="44" t="str">
        <f t="shared" ca="1" si="1171"/>
        <v/>
      </c>
      <c r="N2440" s="44" t="str">
        <f t="shared" ca="1" si="1172"/>
        <v/>
      </c>
      <c r="O2440" s="108" t="str">
        <f t="shared" si="1156"/>
        <v/>
      </c>
      <c r="P2440" s="102" t="str">
        <f t="shared" si="1157"/>
        <v/>
      </c>
      <c r="Q2440" s="102" t="str">
        <f t="shared" si="1158"/>
        <v/>
      </c>
      <c r="R2440" s="120" t="str">
        <f t="shared" si="1159"/>
        <v/>
      </c>
      <c r="S2440" s="54" t="str">
        <f t="shared" si="1160"/>
        <v/>
      </c>
      <c r="T2440" s="5" t="str">
        <f t="shared" si="1161"/>
        <v/>
      </c>
      <c r="U2440" s="152" t="str">
        <f t="shared" si="1144"/>
        <v/>
      </c>
      <c r="V2440" s="152" t="str">
        <f t="shared" si="1145"/>
        <v/>
      </c>
      <c r="W2440" s="153" t="str">
        <f t="shared" si="1146"/>
        <v/>
      </c>
      <c r="X2440" s="153" t="str">
        <f t="shared" si="1147"/>
        <v/>
      </c>
      <c r="Y2440" s="153" t="str">
        <f t="shared" si="1148"/>
        <v/>
      </c>
      <c r="Z2440" s="153" t="str">
        <f t="shared" si="1149"/>
        <v/>
      </c>
      <c r="AA2440" s="152" t="str">
        <f t="shared" si="1150"/>
        <v/>
      </c>
      <c r="AB2440" s="152" t="str">
        <f t="shared" si="1151"/>
        <v/>
      </c>
      <c r="AC2440" s="154" t="str">
        <f t="shared" si="1162"/>
        <v/>
      </c>
      <c r="AD2440" s="154" t="str">
        <f t="shared" si="1163"/>
        <v/>
      </c>
      <c r="AE2440" s="3" t="str">
        <f t="shared" si="1164"/>
        <v/>
      </c>
      <c r="AF2440" s="3" t="str">
        <f t="shared" si="1165"/>
        <v/>
      </c>
      <c r="AG2440" s="3" t="str">
        <f t="shared" si="1166"/>
        <v/>
      </c>
      <c r="AH2440" s="4" t="str">
        <f t="shared" si="1167"/>
        <v/>
      </c>
      <c r="AI2440" s="75" t="str">
        <f t="shared" si="1168"/>
        <v/>
      </c>
      <c r="AJ2440" s="75" t="str">
        <f t="shared" si="1169"/>
        <v/>
      </c>
    </row>
    <row r="2441" spans="1:36">
      <c r="A2441" s="41" t="str">
        <f t="shared" si="1152"/>
        <v/>
      </c>
      <c r="B2441" s="150" t="str">
        <f>IF(ISNUMBER(A2441),INDEX('MetaTrader Import'!$H$13:$J$5893,TRUNC(((A2441-$A$39+1)-1)/3)+1,MOD((A2441-$A$39+1)-1,3)+1),"")</f>
        <v/>
      </c>
      <c r="C2441" s="43" t="str">
        <f t="shared" si="1153"/>
        <v/>
      </c>
      <c r="D2441" s="43" t="str">
        <f t="shared" ca="1" si="1143"/>
        <v/>
      </c>
      <c r="E2441" s="43" t="str">
        <f t="shared" si="1154"/>
        <v/>
      </c>
      <c r="F2441" s="43" t="str">
        <f t="shared" si="1155"/>
        <v/>
      </c>
      <c r="G2441" s="43" t="str">
        <f>IF(A2441&lt;&gt;"",IF(A2441&lt;Data!$G$11*0.25,$C$13/$G$32,IF(A2441&gt;Data!$G$11*0.25,$C$13,$C$13*10)),"")</f>
        <v/>
      </c>
      <c r="H2441" s="43" t="str">
        <f>IF(A2441&lt;&gt;"",IF(Data!$G$9="constant",$C$13,IF(Data!$G$9="squeeze",G2441,F2441)),"")</f>
        <v/>
      </c>
      <c r="I2441" s="38" t="str">
        <f ca="1">IF(ISNUMBER(A2441),NORMINV(RAND(),0,IF(AND(Data!$G$9="squeeze",A2441&lt;Data!$G$11*0.25),$H$32,1)*$C$30*$C$13)*($C$14*$C$12),"")</f>
        <v/>
      </c>
      <c r="J2441" s="42" t="str">
        <f ca="1">IFERROR(IF(Data!$C$6="Real",B2441,I2441+J2440+($C$14*$C$12)*(NORMINV(RAND(),$C$15,CHOOSE($G$13,$C$13,F2441,G2441)))),"")</f>
        <v/>
      </c>
      <c r="K2441" s="88" t="str">
        <f>IF(ISNUMBER(A2441), IF($G$16="fixed",$G$17,MIN(H2441*Data!$C$7*$C$16*0.5,$C$17*Data!$C$7))*$C$12,"")</f>
        <v/>
      </c>
      <c r="L2441" s="42" t="str">
        <f t="shared" ca="1" si="1170"/>
        <v/>
      </c>
      <c r="M2441" s="44" t="str">
        <f t="shared" ca="1" si="1171"/>
        <v/>
      </c>
      <c r="N2441" s="44" t="str">
        <f t="shared" ca="1" si="1172"/>
        <v/>
      </c>
      <c r="O2441" s="108" t="str">
        <f t="shared" si="1156"/>
        <v/>
      </c>
      <c r="P2441" s="102" t="str">
        <f t="shared" si="1157"/>
        <v/>
      </c>
      <c r="Q2441" s="102" t="str">
        <f t="shared" si="1158"/>
        <v/>
      </c>
      <c r="R2441" s="120" t="str">
        <f t="shared" si="1159"/>
        <v/>
      </c>
      <c r="S2441" s="54" t="str">
        <f t="shared" si="1160"/>
        <v/>
      </c>
      <c r="T2441" s="5" t="str">
        <f t="shared" si="1161"/>
        <v/>
      </c>
      <c r="U2441" s="152" t="str">
        <f t="shared" si="1144"/>
        <v/>
      </c>
      <c r="V2441" s="152" t="str">
        <f t="shared" si="1145"/>
        <v/>
      </c>
      <c r="W2441" s="153" t="str">
        <f t="shared" si="1146"/>
        <v/>
      </c>
      <c r="X2441" s="153" t="str">
        <f t="shared" si="1147"/>
        <v/>
      </c>
      <c r="Y2441" s="153" t="str">
        <f t="shared" si="1148"/>
        <v/>
      </c>
      <c r="Z2441" s="153" t="str">
        <f t="shared" si="1149"/>
        <v/>
      </c>
      <c r="AA2441" s="152" t="str">
        <f t="shared" si="1150"/>
        <v/>
      </c>
      <c r="AB2441" s="152" t="str">
        <f t="shared" si="1151"/>
        <v/>
      </c>
      <c r="AC2441" s="154" t="str">
        <f t="shared" si="1162"/>
        <v/>
      </c>
      <c r="AD2441" s="154" t="str">
        <f t="shared" si="1163"/>
        <v/>
      </c>
      <c r="AE2441" s="3" t="str">
        <f t="shared" si="1164"/>
        <v/>
      </c>
      <c r="AF2441" s="3" t="str">
        <f t="shared" si="1165"/>
        <v/>
      </c>
      <c r="AG2441" s="3" t="str">
        <f t="shared" si="1166"/>
        <v/>
      </c>
      <c r="AH2441" s="4" t="str">
        <f t="shared" si="1167"/>
        <v/>
      </c>
      <c r="AI2441" s="75" t="str">
        <f t="shared" si="1168"/>
        <v/>
      </c>
      <c r="AJ2441" s="75" t="str">
        <f t="shared" si="1169"/>
        <v/>
      </c>
    </row>
    <row r="2442" spans="1:36">
      <c r="A2442" s="41" t="str">
        <f t="shared" si="1152"/>
        <v/>
      </c>
      <c r="B2442" s="150" t="str">
        <f>IF(ISNUMBER(A2442),INDEX('MetaTrader Import'!$H$13:$J$5893,TRUNC(((A2442-$A$39+1)-1)/3)+1,MOD((A2442-$A$39+1)-1,3)+1),"")</f>
        <v/>
      </c>
      <c r="C2442" s="43" t="str">
        <f t="shared" si="1153"/>
        <v/>
      </c>
      <c r="D2442" s="43" t="str">
        <f t="shared" ca="1" si="1143"/>
        <v/>
      </c>
      <c r="E2442" s="43" t="str">
        <f t="shared" si="1154"/>
        <v/>
      </c>
      <c r="F2442" s="43" t="str">
        <f t="shared" si="1155"/>
        <v/>
      </c>
      <c r="G2442" s="43" t="str">
        <f>IF(A2442&lt;&gt;"",IF(A2442&lt;Data!$G$11*0.25,$C$13/$G$32,IF(A2442&gt;Data!$G$11*0.25,$C$13,$C$13*10)),"")</f>
        <v/>
      </c>
      <c r="H2442" s="43" t="str">
        <f>IF(A2442&lt;&gt;"",IF(Data!$G$9="constant",$C$13,IF(Data!$G$9="squeeze",G2442,F2442)),"")</f>
        <v/>
      </c>
      <c r="I2442" s="38" t="str">
        <f ca="1">IF(ISNUMBER(A2442),NORMINV(RAND(),0,IF(AND(Data!$G$9="squeeze",A2442&lt;Data!$G$11*0.25),$H$32,1)*$C$30*$C$13)*($C$14*$C$12),"")</f>
        <v/>
      </c>
      <c r="J2442" s="42" t="str">
        <f ca="1">IFERROR(IF(Data!$C$6="Real",B2442,I2442+J2441+($C$14*$C$12)*(NORMINV(RAND(),$C$15,CHOOSE($G$13,$C$13,F2442,G2442)))),"")</f>
        <v/>
      </c>
      <c r="K2442" s="88" t="str">
        <f>IF(ISNUMBER(A2442), IF($G$16="fixed",$G$17,MIN(H2442*Data!$C$7*$C$16*0.5,$C$17*Data!$C$7))*$C$12,"")</f>
        <v/>
      </c>
      <c r="L2442" s="42" t="str">
        <f t="shared" ca="1" si="1170"/>
        <v/>
      </c>
      <c r="M2442" s="44" t="str">
        <f t="shared" ca="1" si="1171"/>
        <v/>
      </c>
      <c r="N2442" s="44" t="str">
        <f t="shared" ca="1" si="1172"/>
        <v/>
      </c>
      <c r="O2442" s="108" t="str">
        <f t="shared" si="1156"/>
        <v/>
      </c>
      <c r="P2442" s="102" t="str">
        <f t="shared" si="1157"/>
        <v/>
      </c>
      <c r="Q2442" s="102" t="str">
        <f t="shared" si="1158"/>
        <v/>
      </c>
      <c r="R2442" s="120" t="str">
        <f t="shared" si="1159"/>
        <v/>
      </c>
      <c r="S2442" s="54" t="str">
        <f t="shared" si="1160"/>
        <v/>
      </c>
      <c r="T2442" s="5" t="str">
        <f t="shared" si="1161"/>
        <v/>
      </c>
      <c r="U2442" s="152" t="str">
        <f t="shared" si="1144"/>
        <v/>
      </c>
      <c r="V2442" s="152" t="str">
        <f t="shared" si="1145"/>
        <v/>
      </c>
      <c r="W2442" s="153" t="str">
        <f t="shared" si="1146"/>
        <v/>
      </c>
      <c r="X2442" s="153" t="str">
        <f t="shared" si="1147"/>
        <v/>
      </c>
      <c r="Y2442" s="153" t="str">
        <f t="shared" si="1148"/>
        <v/>
      </c>
      <c r="Z2442" s="153" t="str">
        <f t="shared" si="1149"/>
        <v/>
      </c>
      <c r="AA2442" s="152" t="str">
        <f t="shared" si="1150"/>
        <v/>
      </c>
      <c r="AB2442" s="152" t="str">
        <f t="shared" si="1151"/>
        <v/>
      </c>
      <c r="AC2442" s="154" t="str">
        <f t="shared" si="1162"/>
        <v/>
      </c>
      <c r="AD2442" s="154" t="str">
        <f t="shared" si="1163"/>
        <v/>
      </c>
      <c r="AE2442" s="3" t="str">
        <f t="shared" si="1164"/>
        <v/>
      </c>
      <c r="AF2442" s="3" t="str">
        <f t="shared" si="1165"/>
        <v/>
      </c>
      <c r="AG2442" s="3" t="str">
        <f t="shared" si="1166"/>
        <v/>
      </c>
      <c r="AH2442" s="4" t="str">
        <f t="shared" si="1167"/>
        <v/>
      </c>
      <c r="AI2442" s="75" t="str">
        <f t="shared" si="1168"/>
        <v/>
      </c>
      <c r="AJ2442" s="75" t="str">
        <f t="shared" si="1169"/>
        <v/>
      </c>
    </row>
    <row r="2443" spans="1:36">
      <c r="A2443" s="41" t="str">
        <f t="shared" si="1152"/>
        <v/>
      </c>
      <c r="B2443" s="150" t="str">
        <f>IF(ISNUMBER(A2443),INDEX('MetaTrader Import'!$H$13:$J$5893,TRUNC(((A2443-$A$39+1)-1)/3)+1,MOD((A2443-$A$39+1)-1,3)+1),"")</f>
        <v/>
      </c>
      <c r="C2443" s="43" t="str">
        <f t="shared" si="1153"/>
        <v/>
      </c>
      <c r="D2443" s="43" t="str">
        <f t="shared" ca="1" si="1143"/>
        <v/>
      </c>
      <c r="E2443" s="43" t="str">
        <f t="shared" si="1154"/>
        <v/>
      </c>
      <c r="F2443" s="43" t="str">
        <f t="shared" si="1155"/>
        <v/>
      </c>
      <c r="G2443" s="43" t="str">
        <f>IF(A2443&lt;&gt;"",IF(A2443&lt;Data!$G$11*0.25,$C$13/$G$32,IF(A2443&gt;Data!$G$11*0.25,$C$13,$C$13*10)),"")</f>
        <v/>
      </c>
      <c r="H2443" s="43" t="str">
        <f>IF(A2443&lt;&gt;"",IF(Data!$G$9="constant",$C$13,IF(Data!$G$9="squeeze",G2443,F2443)),"")</f>
        <v/>
      </c>
      <c r="I2443" s="38" t="str">
        <f ca="1">IF(ISNUMBER(A2443),NORMINV(RAND(),0,IF(AND(Data!$G$9="squeeze",A2443&lt;Data!$G$11*0.25),$H$32,1)*$C$30*$C$13)*($C$14*$C$12),"")</f>
        <v/>
      </c>
      <c r="J2443" s="42" t="str">
        <f ca="1">IFERROR(IF(Data!$C$6="Real",B2443,I2443+J2442+($C$14*$C$12)*(NORMINV(RAND(),$C$15,CHOOSE($G$13,$C$13,F2443,G2443)))),"")</f>
        <v/>
      </c>
      <c r="K2443" s="88" t="str">
        <f>IF(ISNUMBER(A2443), IF($G$16="fixed",$G$17,MIN(H2443*Data!$C$7*$C$16*0.5,$C$17*Data!$C$7))*$C$12,"")</f>
        <v/>
      </c>
      <c r="L2443" s="42" t="str">
        <f t="shared" ca="1" si="1170"/>
        <v/>
      </c>
      <c r="M2443" s="44" t="str">
        <f t="shared" ca="1" si="1171"/>
        <v/>
      </c>
      <c r="N2443" s="44" t="str">
        <f t="shared" ca="1" si="1172"/>
        <v/>
      </c>
      <c r="O2443" s="108" t="str">
        <f t="shared" si="1156"/>
        <v/>
      </c>
      <c r="P2443" s="102" t="str">
        <f t="shared" si="1157"/>
        <v/>
      </c>
      <c r="Q2443" s="102" t="str">
        <f t="shared" si="1158"/>
        <v/>
      </c>
      <c r="R2443" s="120" t="str">
        <f t="shared" si="1159"/>
        <v/>
      </c>
      <c r="S2443" s="54" t="str">
        <f t="shared" si="1160"/>
        <v/>
      </c>
      <c r="T2443" s="5" t="str">
        <f t="shared" si="1161"/>
        <v/>
      </c>
      <c r="U2443" s="152" t="str">
        <f t="shared" si="1144"/>
        <v/>
      </c>
      <c r="V2443" s="152" t="str">
        <f t="shared" si="1145"/>
        <v/>
      </c>
      <c r="W2443" s="153" t="str">
        <f t="shared" si="1146"/>
        <v/>
      </c>
      <c r="X2443" s="153" t="str">
        <f t="shared" si="1147"/>
        <v/>
      </c>
      <c r="Y2443" s="153" t="str">
        <f t="shared" si="1148"/>
        <v/>
      </c>
      <c r="Z2443" s="153" t="str">
        <f t="shared" si="1149"/>
        <v/>
      </c>
      <c r="AA2443" s="152" t="str">
        <f t="shared" si="1150"/>
        <v/>
      </c>
      <c r="AB2443" s="152" t="str">
        <f t="shared" si="1151"/>
        <v/>
      </c>
      <c r="AC2443" s="154" t="str">
        <f t="shared" si="1162"/>
        <v/>
      </c>
      <c r="AD2443" s="154" t="str">
        <f t="shared" si="1163"/>
        <v/>
      </c>
      <c r="AE2443" s="3" t="str">
        <f t="shared" si="1164"/>
        <v/>
      </c>
      <c r="AF2443" s="3" t="str">
        <f t="shared" si="1165"/>
        <v/>
      </c>
      <c r="AG2443" s="3" t="str">
        <f t="shared" si="1166"/>
        <v/>
      </c>
      <c r="AH2443" s="4" t="str">
        <f t="shared" si="1167"/>
        <v/>
      </c>
      <c r="AI2443" s="75" t="str">
        <f t="shared" si="1168"/>
        <v/>
      </c>
      <c r="AJ2443" s="75" t="str">
        <f t="shared" si="1169"/>
        <v/>
      </c>
    </row>
    <row r="2444" spans="1:36">
      <c r="A2444" s="41" t="str">
        <f t="shared" si="1152"/>
        <v/>
      </c>
      <c r="B2444" s="150" t="str">
        <f>IF(ISNUMBER(A2444),INDEX('MetaTrader Import'!$H$13:$J$5893,TRUNC(((A2444-$A$39+1)-1)/3)+1,MOD((A2444-$A$39+1)-1,3)+1),"")</f>
        <v/>
      </c>
      <c r="C2444" s="43" t="str">
        <f t="shared" si="1153"/>
        <v/>
      </c>
      <c r="D2444" s="43" t="str">
        <f t="shared" ca="1" si="1143"/>
        <v/>
      </c>
      <c r="E2444" s="43" t="str">
        <f t="shared" si="1154"/>
        <v/>
      </c>
      <c r="F2444" s="43" t="str">
        <f t="shared" si="1155"/>
        <v/>
      </c>
      <c r="G2444" s="43" t="str">
        <f>IF(A2444&lt;&gt;"",IF(A2444&lt;Data!$G$11*0.25,$C$13/$G$32,IF(A2444&gt;Data!$G$11*0.25,$C$13,$C$13*10)),"")</f>
        <v/>
      </c>
      <c r="H2444" s="43" t="str">
        <f>IF(A2444&lt;&gt;"",IF(Data!$G$9="constant",$C$13,IF(Data!$G$9="squeeze",G2444,F2444)),"")</f>
        <v/>
      </c>
      <c r="I2444" s="38" t="str">
        <f ca="1">IF(ISNUMBER(A2444),NORMINV(RAND(),0,IF(AND(Data!$G$9="squeeze",A2444&lt;Data!$G$11*0.25),$H$32,1)*$C$30*$C$13)*($C$14*$C$12),"")</f>
        <v/>
      </c>
      <c r="J2444" s="42" t="str">
        <f ca="1">IFERROR(IF(Data!$C$6="Real",B2444,I2444+J2443+($C$14*$C$12)*(NORMINV(RAND(),$C$15,CHOOSE($G$13,$C$13,F2444,G2444)))),"")</f>
        <v/>
      </c>
      <c r="K2444" s="88" t="str">
        <f>IF(ISNUMBER(A2444), IF($G$16="fixed",$G$17,MIN(H2444*Data!$C$7*$C$16*0.5,$C$17*Data!$C$7))*$C$12,"")</f>
        <v/>
      </c>
      <c r="L2444" s="42" t="str">
        <f t="shared" ca="1" si="1170"/>
        <v/>
      </c>
      <c r="M2444" s="44" t="str">
        <f t="shared" ca="1" si="1171"/>
        <v/>
      </c>
      <c r="N2444" s="44" t="str">
        <f t="shared" ca="1" si="1172"/>
        <v/>
      </c>
      <c r="O2444" s="108" t="str">
        <f t="shared" si="1156"/>
        <v/>
      </c>
      <c r="P2444" s="102" t="str">
        <f t="shared" si="1157"/>
        <v/>
      </c>
      <c r="Q2444" s="102" t="str">
        <f t="shared" si="1158"/>
        <v/>
      </c>
      <c r="R2444" s="120" t="str">
        <f t="shared" si="1159"/>
        <v/>
      </c>
      <c r="S2444" s="54" t="str">
        <f t="shared" si="1160"/>
        <v/>
      </c>
      <c r="T2444" s="5" t="str">
        <f t="shared" si="1161"/>
        <v/>
      </c>
      <c r="U2444" s="152" t="str">
        <f t="shared" si="1144"/>
        <v/>
      </c>
      <c r="V2444" s="152" t="str">
        <f t="shared" si="1145"/>
        <v/>
      </c>
      <c r="W2444" s="153" t="str">
        <f t="shared" si="1146"/>
        <v/>
      </c>
      <c r="X2444" s="153" t="str">
        <f t="shared" si="1147"/>
        <v/>
      </c>
      <c r="Y2444" s="153" t="str">
        <f t="shared" si="1148"/>
        <v/>
      </c>
      <c r="Z2444" s="153" t="str">
        <f t="shared" si="1149"/>
        <v/>
      </c>
      <c r="AA2444" s="152" t="str">
        <f t="shared" si="1150"/>
        <v/>
      </c>
      <c r="AB2444" s="152" t="str">
        <f t="shared" si="1151"/>
        <v/>
      </c>
      <c r="AC2444" s="154" t="str">
        <f t="shared" si="1162"/>
        <v/>
      </c>
      <c r="AD2444" s="154" t="str">
        <f t="shared" si="1163"/>
        <v/>
      </c>
      <c r="AE2444" s="3" t="str">
        <f t="shared" si="1164"/>
        <v/>
      </c>
      <c r="AF2444" s="3" t="str">
        <f t="shared" si="1165"/>
        <v/>
      </c>
      <c r="AG2444" s="3" t="str">
        <f t="shared" si="1166"/>
        <v/>
      </c>
      <c r="AH2444" s="4" t="str">
        <f t="shared" si="1167"/>
        <v/>
      </c>
      <c r="AI2444" s="75" t="str">
        <f t="shared" si="1168"/>
        <v/>
      </c>
      <c r="AJ2444" s="75" t="str">
        <f t="shared" si="1169"/>
        <v/>
      </c>
    </row>
    <row r="2445" spans="1:36">
      <c r="A2445" s="41" t="str">
        <f t="shared" si="1152"/>
        <v/>
      </c>
      <c r="B2445" s="150" t="str">
        <f>IF(ISNUMBER(A2445),INDEX('MetaTrader Import'!$H$13:$J$5893,TRUNC(((A2445-$A$39+1)-1)/3)+1,MOD((A2445-$A$39+1)-1,3)+1),"")</f>
        <v/>
      </c>
      <c r="C2445" s="43" t="str">
        <f t="shared" si="1153"/>
        <v/>
      </c>
      <c r="D2445" s="43" t="str">
        <f t="shared" ca="1" si="1143"/>
        <v/>
      </c>
      <c r="E2445" s="43" t="str">
        <f t="shared" si="1154"/>
        <v/>
      </c>
      <c r="F2445" s="43" t="str">
        <f t="shared" si="1155"/>
        <v/>
      </c>
      <c r="G2445" s="43" t="str">
        <f>IF(A2445&lt;&gt;"",IF(A2445&lt;Data!$G$11*0.25,$C$13/$G$32,IF(A2445&gt;Data!$G$11*0.25,$C$13,$C$13*10)),"")</f>
        <v/>
      </c>
      <c r="H2445" s="43" t="str">
        <f>IF(A2445&lt;&gt;"",IF(Data!$G$9="constant",$C$13,IF(Data!$G$9="squeeze",G2445,F2445)),"")</f>
        <v/>
      </c>
      <c r="I2445" s="38" t="str">
        <f ca="1">IF(ISNUMBER(A2445),NORMINV(RAND(),0,IF(AND(Data!$G$9="squeeze",A2445&lt;Data!$G$11*0.25),$H$32,1)*$C$30*$C$13)*($C$14*$C$12),"")</f>
        <v/>
      </c>
      <c r="J2445" s="42" t="str">
        <f ca="1">IFERROR(IF(Data!$C$6="Real",B2445,I2445+J2444+($C$14*$C$12)*(NORMINV(RAND(),$C$15,CHOOSE($G$13,$C$13,F2445,G2445)))),"")</f>
        <v/>
      </c>
      <c r="K2445" s="88" t="str">
        <f>IF(ISNUMBER(A2445), IF($G$16="fixed",$G$17,MIN(H2445*Data!$C$7*$C$16*0.5,$C$17*Data!$C$7))*$C$12,"")</f>
        <v/>
      </c>
      <c r="L2445" s="42" t="str">
        <f t="shared" ca="1" si="1170"/>
        <v/>
      </c>
      <c r="M2445" s="44" t="str">
        <f t="shared" ca="1" si="1171"/>
        <v/>
      </c>
      <c r="N2445" s="44" t="str">
        <f t="shared" ca="1" si="1172"/>
        <v/>
      </c>
      <c r="O2445" s="108" t="str">
        <f t="shared" si="1156"/>
        <v/>
      </c>
      <c r="P2445" s="102" t="str">
        <f t="shared" si="1157"/>
        <v/>
      </c>
      <c r="Q2445" s="102" t="str">
        <f t="shared" si="1158"/>
        <v/>
      </c>
      <c r="R2445" s="120" t="str">
        <f t="shared" si="1159"/>
        <v/>
      </c>
      <c r="S2445" s="54" t="str">
        <f t="shared" si="1160"/>
        <v/>
      </c>
      <c r="T2445" s="5" t="str">
        <f t="shared" si="1161"/>
        <v/>
      </c>
      <c r="U2445" s="152" t="str">
        <f t="shared" si="1144"/>
        <v/>
      </c>
      <c r="V2445" s="152" t="str">
        <f t="shared" si="1145"/>
        <v/>
      </c>
      <c r="W2445" s="153" t="str">
        <f t="shared" si="1146"/>
        <v/>
      </c>
      <c r="X2445" s="153" t="str">
        <f t="shared" si="1147"/>
        <v/>
      </c>
      <c r="Y2445" s="153" t="str">
        <f t="shared" si="1148"/>
        <v/>
      </c>
      <c r="Z2445" s="153" t="str">
        <f t="shared" si="1149"/>
        <v/>
      </c>
      <c r="AA2445" s="152" t="str">
        <f t="shared" si="1150"/>
        <v/>
      </c>
      <c r="AB2445" s="152" t="str">
        <f t="shared" si="1151"/>
        <v/>
      </c>
      <c r="AC2445" s="154" t="str">
        <f t="shared" si="1162"/>
        <v/>
      </c>
      <c r="AD2445" s="154" t="str">
        <f t="shared" si="1163"/>
        <v/>
      </c>
      <c r="AE2445" s="3" t="str">
        <f t="shared" si="1164"/>
        <v/>
      </c>
      <c r="AF2445" s="3" t="str">
        <f t="shared" si="1165"/>
        <v/>
      </c>
      <c r="AG2445" s="3" t="str">
        <f t="shared" si="1166"/>
        <v/>
      </c>
      <c r="AH2445" s="4" t="str">
        <f t="shared" si="1167"/>
        <v/>
      </c>
      <c r="AI2445" s="75" t="str">
        <f t="shared" si="1168"/>
        <v/>
      </c>
      <c r="AJ2445" s="75" t="str">
        <f t="shared" si="1169"/>
        <v/>
      </c>
    </row>
    <row r="2446" spans="1:36">
      <c r="A2446" s="41" t="str">
        <f t="shared" si="1152"/>
        <v/>
      </c>
      <c r="B2446" s="150" t="str">
        <f>IF(ISNUMBER(A2446),INDEX('MetaTrader Import'!$H$13:$J$5893,TRUNC(((A2446-$A$39+1)-1)/3)+1,MOD((A2446-$A$39+1)-1,3)+1),"")</f>
        <v/>
      </c>
      <c r="C2446" s="43" t="str">
        <f t="shared" si="1153"/>
        <v/>
      </c>
      <c r="D2446" s="43" t="str">
        <f t="shared" ca="1" si="1143"/>
        <v/>
      </c>
      <c r="E2446" s="43" t="str">
        <f t="shared" si="1154"/>
        <v/>
      </c>
      <c r="F2446" s="43" t="str">
        <f t="shared" si="1155"/>
        <v/>
      </c>
      <c r="G2446" s="43" t="str">
        <f>IF(A2446&lt;&gt;"",IF(A2446&lt;Data!$G$11*0.25,$C$13/$G$32,IF(A2446&gt;Data!$G$11*0.25,$C$13,$C$13*10)),"")</f>
        <v/>
      </c>
      <c r="H2446" s="43" t="str">
        <f>IF(A2446&lt;&gt;"",IF(Data!$G$9="constant",$C$13,IF(Data!$G$9="squeeze",G2446,F2446)),"")</f>
        <v/>
      </c>
      <c r="I2446" s="38" t="str">
        <f ca="1">IF(ISNUMBER(A2446),NORMINV(RAND(),0,IF(AND(Data!$G$9="squeeze",A2446&lt;Data!$G$11*0.25),$H$32,1)*$C$30*$C$13)*($C$14*$C$12),"")</f>
        <v/>
      </c>
      <c r="J2446" s="42" t="str">
        <f ca="1">IFERROR(IF(Data!$C$6="Real",B2446,I2446+J2445+($C$14*$C$12)*(NORMINV(RAND(),$C$15,CHOOSE($G$13,$C$13,F2446,G2446)))),"")</f>
        <v/>
      </c>
      <c r="K2446" s="88" t="str">
        <f>IF(ISNUMBER(A2446), IF($G$16="fixed",$G$17,MIN(H2446*Data!$C$7*$C$16*0.5,$C$17*Data!$C$7))*$C$12,"")</f>
        <v/>
      </c>
      <c r="L2446" s="42" t="str">
        <f t="shared" ca="1" si="1170"/>
        <v/>
      </c>
      <c r="M2446" s="44" t="str">
        <f t="shared" ca="1" si="1171"/>
        <v/>
      </c>
      <c r="N2446" s="44" t="str">
        <f t="shared" ca="1" si="1172"/>
        <v/>
      </c>
      <c r="O2446" s="108" t="str">
        <f t="shared" si="1156"/>
        <v/>
      </c>
      <c r="P2446" s="102" t="str">
        <f t="shared" si="1157"/>
        <v/>
      </c>
      <c r="Q2446" s="102" t="str">
        <f t="shared" si="1158"/>
        <v/>
      </c>
      <c r="R2446" s="120" t="str">
        <f t="shared" si="1159"/>
        <v/>
      </c>
      <c r="S2446" s="54" t="str">
        <f t="shared" si="1160"/>
        <v/>
      </c>
      <c r="T2446" s="5" t="str">
        <f t="shared" si="1161"/>
        <v/>
      </c>
      <c r="U2446" s="152" t="str">
        <f t="shared" si="1144"/>
        <v/>
      </c>
      <c r="V2446" s="152" t="str">
        <f t="shared" si="1145"/>
        <v/>
      </c>
      <c r="W2446" s="153" t="str">
        <f t="shared" si="1146"/>
        <v/>
      </c>
      <c r="X2446" s="153" t="str">
        <f t="shared" si="1147"/>
        <v/>
      </c>
      <c r="Y2446" s="153" t="str">
        <f t="shared" si="1148"/>
        <v/>
      </c>
      <c r="Z2446" s="153" t="str">
        <f t="shared" si="1149"/>
        <v/>
      </c>
      <c r="AA2446" s="152" t="str">
        <f t="shared" si="1150"/>
        <v/>
      </c>
      <c r="AB2446" s="152" t="str">
        <f t="shared" si="1151"/>
        <v/>
      </c>
      <c r="AC2446" s="154" t="str">
        <f t="shared" si="1162"/>
        <v/>
      </c>
      <c r="AD2446" s="154" t="str">
        <f t="shared" si="1163"/>
        <v/>
      </c>
      <c r="AE2446" s="3" t="str">
        <f t="shared" si="1164"/>
        <v/>
      </c>
      <c r="AF2446" s="3" t="str">
        <f t="shared" si="1165"/>
        <v/>
      </c>
      <c r="AG2446" s="3" t="str">
        <f t="shared" si="1166"/>
        <v/>
      </c>
      <c r="AH2446" s="4" t="str">
        <f t="shared" si="1167"/>
        <v/>
      </c>
      <c r="AI2446" s="75" t="str">
        <f t="shared" si="1168"/>
        <v/>
      </c>
      <c r="AJ2446" s="75" t="str">
        <f t="shared" si="1169"/>
        <v/>
      </c>
    </row>
    <row r="2447" spans="1:36">
      <c r="A2447" s="41" t="str">
        <f t="shared" si="1152"/>
        <v/>
      </c>
      <c r="B2447" s="150" t="str">
        <f>IF(ISNUMBER(A2447),INDEX('MetaTrader Import'!$H$13:$J$5893,TRUNC(((A2447-$A$39+1)-1)/3)+1,MOD((A2447-$A$39+1)-1,3)+1),"")</f>
        <v/>
      </c>
      <c r="C2447" s="43" t="str">
        <f t="shared" si="1153"/>
        <v/>
      </c>
      <c r="D2447" s="43" t="str">
        <f t="shared" ca="1" si="1143"/>
        <v/>
      </c>
      <c r="E2447" s="43" t="str">
        <f t="shared" si="1154"/>
        <v/>
      </c>
      <c r="F2447" s="43" t="str">
        <f t="shared" si="1155"/>
        <v/>
      </c>
      <c r="G2447" s="43" t="str">
        <f>IF(A2447&lt;&gt;"",IF(A2447&lt;Data!$G$11*0.25,$C$13/$G$32,IF(A2447&gt;Data!$G$11*0.25,$C$13,$C$13*10)),"")</f>
        <v/>
      </c>
      <c r="H2447" s="43" t="str">
        <f>IF(A2447&lt;&gt;"",IF(Data!$G$9="constant",$C$13,IF(Data!$G$9="squeeze",G2447,F2447)),"")</f>
        <v/>
      </c>
      <c r="I2447" s="38" t="str">
        <f ca="1">IF(ISNUMBER(A2447),NORMINV(RAND(),0,IF(AND(Data!$G$9="squeeze",A2447&lt;Data!$G$11*0.25),$H$32,1)*$C$30*$C$13)*($C$14*$C$12),"")</f>
        <v/>
      </c>
      <c r="J2447" s="42" t="str">
        <f ca="1">IFERROR(IF(Data!$C$6="Real",B2447,I2447+J2446+($C$14*$C$12)*(NORMINV(RAND(),$C$15,CHOOSE($G$13,$C$13,F2447,G2447)))),"")</f>
        <v/>
      </c>
      <c r="K2447" s="88" t="str">
        <f>IF(ISNUMBER(A2447), IF($G$16="fixed",$G$17,MIN(H2447*Data!$C$7*$C$16*0.5,$C$17*Data!$C$7))*$C$12,"")</f>
        <v/>
      </c>
      <c r="L2447" s="42" t="str">
        <f t="shared" ca="1" si="1170"/>
        <v/>
      </c>
      <c r="M2447" s="44" t="str">
        <f t="shared" ca="1" si="1171"/>
        <v/>
      </c>
      <c r="N2447" s="44" t="str">
        <f t="shared" ca="1" si="1172"/>
        <v/>
      </c>
      <c r="O2447" s="108" t="str">
        <f t="shared" si="1156"/>
        <v/>
      </c>
      <c r="P2447" s="102" t="str">
        <f t="shared" si="1157"/>
        <v/>
      </c>
      <c r="Q2447" s="102" t="str">
        <f t="shared" si="1158"/>
        <v/>
      </c>
      <c r="R2447" s="120" t="str">
        <f t="shared" si="1159"/>
        <v/>
      </c>
      <c r="S2447" s="54" t="str">
        <f t="shared" si="1160"/>
        <v/>
      </c>
      <c r="T2447" s="5" t="str">
        <f t="shared" si="1161"/>
        <v/>
      </c>
      <c r="U2447" s="152" t="str">
        <f t="shared" si="1144"/>
        <v/>
      </c>
      <c r="V2447" s="152" t="str">
        <f t="shared" si="1145"/>
        <v/>
      </c>
      <c r="W2447" s="153" t="str">
        <f t="shared" si="1146"/>
        <v/>
      </c>
      <c r="X2447" s="153" t="str">
        <f t="shared" si="1147"/>
        <v/>
      </c>
      <c r="Y2447" s="153" t="str">
        <f t="shared" si="1148"/>
        <v/>
      </c>
      <c r="Z2447" s="153" t="str">
        <f t="shared" si="1149"/>
        <v/>
      </c>
      <c r="AA2447" s="152" t="str">
        <f t="shared" si="1150"/>
        <v/>
      </c>
      <c r="AB2447" s="152" t="str">
        <f t="shared" si="1151"/>
        <v/>
      </c>
      <c r="AC2447" s="154" t="str">
        <f t="shared" si="1162"/>
        <v/>
      </c>
      <c r="AD2447" s="154" t="str">
        <f t="shared" si="1163"/>
        <v/>
      </c>
      <c r="AE2447" s="3" t="str">
        <f t="shared" si="1164"/>
        <v/>
      </c>
      <c r="AF2447" s="3" t="str">
        <f t="shared" si="1165"/>
        <v/>
      </c>
      <c r="AG2447" s="3" t="str">
        <f t="shared" si="1166"/>
        <v/>
      </c>
      <c r="AH2447" s="4" t="str">
        <f t="shared" si="1167"/>
        <v/>
      </c>
      <c r="AI2447" s="75" t="str">
        <f t="shared" si="1168"/>
        <v/>
      </c>
      <c r="AJ2447" s="75" t="str">
        <f t="shared" si="1169"/>
        <v/>
      </c>
    </row>
    <row r="2448" spans="1:36">
      <c r="A2448" s="41" t="str">
        <f t="shared" si="1152"/>
        <v/>
      </c>
      <c r="B2448" s="150" t="str">
        <f>IF(ISNUMBER(A2448),INDEX('MetaTrader Import'!$H$13:$J$5893,TRUNC(((A2448-$A$39+1)-1)/3)+1,MOD((A2448-$A$39+1)-1,3)+1),"")</f>
        <v/>
      </c>
      <c r="C2448" s="43" t="str">
        <f t="shared" si="1153"/>
        <v/>
      </c>
      <c r="D2448" s="43" t="str">
        <f t="shared" ca="1" si="1143"/>
        <v/>
      </c>
      <c r="E2448" s="43" t="str">
        <f t="shared" si="1154"/>
        <v/>
      </c>
      <c r="F2448" s="43" t="str">
        <f t="shared" si="1155"/>
        <v/>
      </c>
      <c r="G2448" s="43" t="str">
        <f>IF(A2448&lt;&gt;"",IF(A2448&lt;Data!$G$11*0.25,$C$13/$G$32,IF(A2448&gt;Data!$G$11*0.25,$C$13,$C$13*10)),"")</f>
        <v/>
      </c>
      <c r="H2448" s="43" t="str">
        <f>IF(A2448&lt;&gt;"",IF(Data!$G$9="constant",$C$13,IF(Data!$G$9="squeeze",G2448,F2448)),"")</f>
        <v/>
      </c>
      <c r="I2448" s="38" t="str">
        <f ca="1">IF(ISNUMBER(A2448),NORMINV(RAND(),0,IF(AND(Data!$G$9="squeeze",A2448&lt;Data!$G$11*0.25),$H$32,1)*$C$30*$C$13)*($C$14*$C$12),"")</f>
        <v/>
      </c>
      <c r="J2448" s="42" t="str">
        <f ca="1">IFERROR(IF(Data!$C$6="Real",B2448,I2448+J2447+($C$14*$C$12)*(NORMINV(RAND(),$C$15,CHOOSE($G$13,$C$13,F2448,G2448)))),"")</f>
        <v/>
      </c>
      <c r="K2448" s="88" t="str">
        <f>IF(ISNUMBER(A2448), IF($G$16="fixed",$G$17,MIN(H2448*Data!$C$7*$C$16*0.5,$C$17*Data!$C$7))*$C$12,"")</f>
        <v/>
      </c>
      <c r="L2448" s="42" t="str">
        <f t="shared" ca="1" si="1170"/>
        <v/>
      </c>
      <c r="M2448" s="44" t="str">
        <f t="shared" ca="1" si="1171"/>
        <v/>
      </c>
      <c r="N2448" s="44" t="str">
        <f t="shared" ca="1" si="1172"/>
        <v/>
      </c>
      <c r="O2448" s="108" t="str">
        <f t="shared" si="1156"/>
        <v/>
      </c>
      <c r="P2448" s="102" t="str">
        <f t="shared" si="1157"/>
        <v/>
      </c>
      <c r="Q2448" s="102" t="str">
        <f t="shared" si="1158"/>
        <v/>
      </c>
      <c r="R2448" s="120" t="str">
        <f t="shared" si="1159"/>
        <v/>
      </c>
      <c r="S2448" s="54" t="str">
        <f t="shared" si="1160"/>
        <v/>
      </c>
      <c r="T2448" s="5" t="str">
        <f t="shared" si="1161"/>
        <v/>
      </c>
      <c r="U2448" s="152" t="str">
        <f t="shared" si="1144"/>
        <v/>
      </c>
      <c r="V2448" s="152" t="str">
        <f t="shared" si="1145"/>
        <v/>
      </c>
      <c r="W2448" s="153" t="str">
        <f t="shared" si="1146"/>
        <v/>
      </c>
      <c r="X2448" s="153" t="str">
        <f t="shared" si="1147"/>
        <v/>
      </c>
      <c r="Y2448" s="153" t="str">
        <f t="shared" si="1148"/>
        <v/>
      </c>
      <c r="Z2448" s="153" t="str">
        <f t="shared" si="1149"/>
        <v/>
      </c>
      <c r="AA2448" s="152" t="str">
        <f t="shared" si="1150"/>
        <v/>
      </c>
      <c r="AB2448" s="152" t="str">
        <f t="shared" si="1151"/>
        <v/>
      </c>
      <c r="AC2448" s="154" t="str">
        <f t="shared" si="1162"/>
        <v/>
      </c>
      <c r="AD2448" s="154" t="str">
        <f t="shared" si="1163"/>
        <v/>
      </c>
      <c r="AE2448" s="3" t="str">
        <f t="shared" si="1164"/>
        <v/>
      </c>
      <c r="AF2448" s="3" t="str">
        <f t="shared" si="1165"/>
        <v/>
      </c>
      <c r="AG2448" s="3" t="str">
        <f t="shared" si="1166"/>
        <v/>
      </c>
      <c r="AH2448" s="4" t="str">
        <f t="shared" si="1167"/>
        <v/>
      </c>
      <c r="AI2448" s="75" t="str">
        <f t="shared" si="1168"/>
        <v/>
      </c>
      <c r="AJ2448" s="75" t="str">
        <f t="shared" si="1169"/>
        <v/>
      </c>
    </row>
    <row r="2449" spans="1:36">
      <c r="A2449" s="41" t="str">
        <f t="shared" si="1152"/>
        <v/>
      </c>
      <c r="B2449" s="150" t="str">
        <f>IF(ISNUMBER(A2449),INDEX('MetaTrader Import'!$H$13:$J$5893,TRUNC(((A2449-$A$39+1)-1)/3)+1,MOD((A2449-$A$39+1)-1,3)+1),"")</f>
        <v/>
      </c>
      <c r="C2449" s="43" t="str">
        <f t="shared" si="1153"/>
        <v/>
      </c>
      <c r="D2449" s="43" t="str">
        <f t="shared" ca="1" si="1143"/>
        <v/>
      </c>
      <c r="E2449" s="43" t="str">
        <f t="shared" si="1154"/>
        <v/>
      </c>
      <c r="F2449" s="43" t="str">
        <f t="shared" si="1155"/>
        <v/>
      </c>
      <c r="G2449" s="43" t="str">
        <f>IF(A2449&lt;&gt;"",IF(A2449&lt;Data!$G$11*0.25,$C$13/$G$32,IF(A2449&gt;Data!$G$11*0.25,$C$13,$C$13*10)),"")</f>
        <v/>
      </c>
      <c r="H2449" s="43" t="str">
        <f>IF(A2449&lt;&gt;"",IF(Data!$G$9="constant",$C$13,IF(Data!$G$9="squeeze",G2449,F2449)),"")</f>
        <v/>
      </c>
      <c r="I2449" s="38" t="str">
        <f ca="1">IF(ISNUMBER(A2449),NORMINV(RAND(),0,IF(AND(Data!$G$9="squeeze",A2449&lt;Data!$G$11*0.25),$H$32,1)*$C$30*$C$13)*($C$14*$C$12),"")</f>
        <v/>
      </c>
      <c r="J2449" s="42" t="str">
        <f ca="1">IFERROR(IF(Data!$C$6="Real",B2449,I2449+J2448+($C$14*$C$12)*(NORMINV(RAND(),$C$15,CHOOSE($G$13,$C$13,F2449,G2449)))),"")</f>
        <v/>
      </c>
      <c r="K2449" s="88" t="str">
        <f>IF(ISNUMBER(A2449), IF($G$16="fixed",$G$17,MIN(H2449*Data!$C$7*$C$16*0.5,$C$17*Data!$C$7))*$C$12,"")</f>
        <v/>
      </c>
      <c r="L2449" s="42" t="str">
        <f t="shared" ca="1" si="1170"/>
        <v/>
      </c>
      <c r="M2449" s="44" t="str">
        <f t="shared" ca="1" si="1171"/>
        <v/>
      </c>
      <c r="N2449" s="44" t="str">
        <f t="shared" ca="1" si="1172"/>
        <v/>
      </c>
      <c r="O2449" s="108" t="str">
        <f t="shared" si="1156"/>
        <v/>
      </c>
      <c r="P2449" s="102" t="str">
        <f t="shared" si="1157"/>
        <v/>
      </c>
      <c r="Q2449" s="102" t="str">
        <f t="shared" si="1158"/>
        <v/>
      </c>
      <c r="R2449" s="120" t="str">
        <f t="shared" si="1159"/>
        <v/>
      </c>
      <c r="S2449" s="54" t="str">
        <f t="shared" si="1160"/>
        <v/>
      </c>
      <c r="T2449" s="5" t="str">
        <f t="shared" si="1161"/>
        <v/>
      </c>
      <c r="U2449" s="152" t="str">
        <f t="shared" si="1144"/>
        <v/>
      </c>
      <c r="V2449" s="152" t="str">
        <f t="shared" si="1145"/>
        <v/>
      </c>
      <c r="W2449" s="153" t="str">
        <f t="shared" si="1146"/>
        <v/>
      </c>
      <c r="X2449" s="153" t="str">
        <f t="shared" si="1147"/>
        <v/>
      </c>
      <c r="Y2449" s="153" t="str">
        <f t="shared" si="1148"/>
        <v/>
      </c>
      <c r="Z2449" s="153" t="str">
        <f t="shared" si="1149"/>
        <v/>
      </c>
      <c r="AA2449" s="152" t="str">
        <f t="shared" si="1150"/>
        <v/>
      </c>
      <c r="AB2449" s="152" t="str">
        <f t="shared" si="1151"/>
        <v/>
      </c>
      <c r="AC2449" s="154" t="str">
        <f t="shared" si="1162"/>
        <v/>
      </c>
      <c r="AD2449" s="154" t="str">
        <f t="shared" si="1163"/>
        <v/>
      </c>
      <c r="AE2449" s="3" t="str">
        <f t="shared" si="1164"/>
        <v/>
      </c>
      <c r="AF2449" s="3" t="str">
        <f t="shared" si="1165"/>
        <v/>
      </c>
      <c r="AG2449" s="3" t="str">
        <f t="shared" si="1166"/>
        <v/>
      </c>
      <c r="AH2449" s="4" t="str">
        <f t="shared" si="1167"/>
        <v/>
      </c>
      <c r="AI2449" s="75" t="str">
        <f t="shared" si="1168"/>
        <v/>
      </c>
      <c r="AJ2449" s="75" t="str">
        <f t="shared" si="1169"/>
        <v/>
      </c>
    </row>
    <row r="2450" spans="1:36">
      <c r="A2450" s="41" t="str">
        <f t="shared" si="1152"/>
        <v/>
      </c>
      <c r="B2450" s="150" t="str">
        <f>IF(ISNUMBER(A2450),INDEX('MetaTrader Import'!$H$13:$J$5893,TRUNC(((A2450-$A$39+1)-1)/3)+1,MOD((A2450-$A$39+1)-1,3)+1),"")</f>
        <v/>
      </c>
      <c r="C2450" s="43" t="str">
        <f t="shared" si="1153"/>
        <v/>
      </c>
      <c r="D2450" s="43" t="str">
        <f t="shared" ca="1" si="1143"/>
        <v/>
      </c>
      <c r="E2450" s="43" t="str">
        <f t="shared" si="1154"/>
        <v/>
      </c>
      <c r="F2450" s="43" t="str">
        <f t="shared" si="1155"/>
        <v/>
      </c>
      <c r="G2450" s="43" t="str">
        <f>IF(A2450&lt;&gt;"",IF(A2450&lt;Data!$G$11*0.25,$C$13/$G$32,IF(A2450&gt;Data!$G$11*0.25,$C$13,$C$13*10)),"")</f>
        <v/>
      </c>
      <c r="H2450" s="43" t="str">
        <f>IF(A2450&lt;&gt;"",IF(Data!$G$9="constant",$C$13,IF(Data!$G$9="squeeze",G2450,F2450)),"")</f>
        <v/>
      </c>
      <c r="I2450" s="38" t="str">
        <f ca="1">IF(ISNUMBER(A2450),NORMINV(RAND(),0,IF(AND(Data!$G$9="squeeze",A2450&lt;Data!$G$11*0.25),$H$32,1)*$C$30*$C$13)*($C$14*$C$12),"")</f>
        <v/>
      </c>
      <c r="J2450" s="42" t="str">
        <f ca="1">IFERROR(IF(Data!$C$6="Real",B2450,I2450+J2449+($C$14*$C$12)*(NORMINV(RAND(),$C$15,CHOOSE($G$13,$C$13,F2450,G2450)))),"")</f>
        <v/>
      </c>
      <c r="K2450" s="88" t="str">
        <f>IF(ISNUMBER(A2450), IF($G$16="fixed",$G$17,MIN(H2450*Data!$C$7*$C$16*0.5,$C$17*Data!$C$7))*$C$12,"")</f>
        <v/>
      </c>
      <c r="L2450" s="42" t="str">
        <f t="shared" ca="1" si="1170"/>
        <v/>
      </c>
      <c r="M2450" s="44" t="str">
        <f t="shared" ca="1" si="1171"/>
        <v/>
      </c>
      <c r="N2450" s="44" t="str">
        <f t="shared" ca="1" si="1172"/>
        <v/>
      </c>
      <c r="O2450" s="108" t="str">
        <f t="shared" si="1156"/>
        <v/>
      </c>
      <c r="P2450" s="102" t="str">
        <f t="shared" si="1157"/>
        <v/>
      </c>
      <c r="Q2450" s="102" t="str">
        <f t="shared" si="1158"/>
        <v/>
      </c>
      <c r="R2450" s="120" t="str">
        <f t="shared" si="1159"/>
        <v/>
      </c>
      <c r="S2450" s="54" t="str">
        <f t="shared" si="1160"/>
        <v/>
      </c>
      <c r="T2450" s="5" t="str">
        <f t="shared" si="1161"/>
        <v/>
      </c>
      <c r="U2450" s="152" t="str">
        <f t="shared" si="1144"/>
        <v/>
      </c>
      <c r="V2450" s="152" t="str">
        <f t="shared" si="1145"/>
        <v/>
      </c>
      <c r="W2450" s="153" t="str">
        <f t="shared" si="1146"/>
        <v/>
      </c>
      <c r="X2450" s="153" t="str">
        <f t="shared" si="1147"/>
        <v/>
      </c>
      <c r="Y2450" s="153" t="str">
        <f t="shared" si="1148"/>
        <v/>
      </c>
      <c r="Z2450" s="153" t="str">
        <f t="shared" si="1149"/>
        <v/>
      </c>
      <c r="AA2450" s="152" t="str">
        <f t="shared" si="1150"/>
        <v/>
      </c>
      <c r="AB2450" s="152" t="str">
        <f t="shared" si="1151"/>
        <v/>
      </c>
      <c r="AC2450" s="154" t="str">
        <f t="shared" si="1162"/>
        <v/>
      </c>
      <c r="AD2450" s="154" t="str">
        <f t="shared" si="1163"/>
        <v/>
      </c>
      <c r="AE2450" s="3" t="str">
        <f t="shared" si="1164"/>
        <v/>
      </c>
      <c r="AF2450" s="3" t="str">
        <f t="shared" si="1165"/>
        <v/>
      </c>
      <c r="AG2450" s="3" t="str">
        <f t="shared" si="1166"/>
        <v/>
      </c>
      <c r="AH2450" s="4" t="str">
        <f t="shared" si="1167"/>
        <v/>
      </c>
      <c r="AI2450" s="75" t="str">
        <f t="shared" si="1168"/>
        <v/>
      </c>
      <c r="AJ2450" s="75" t="str">
        <f t="shared" si="1169"/>
        <v/>
      </c>
    </row>
    <row r="2451" spans="1:36">
      <c r="A2451" s="41" t="str">
        <f t="shared" si="1152"/>
        <v/>
      </c>
      <c r="B2451" s="150" t="str">
        <f>IF(ISNUMBER(A2451),INDEX('MetaTrader Import'!$H$13:$J$5893,TRUNC(((A2451-$A$39+1)-1)/3)+1,MOD((A2451-$A$39+1)-1,3)+1),"")</f>
        <v/>
      </c>
      <c r="C2451" s="43" t="str">
        <f t="shared" si="1153"/>
        <v/>
      </c>
      <c r="D2451" s="43" t="str">
        <f t="shared" ca="1" si="1143"/>
        <v/>
      </c>
      <c r="E2451" s="43" t="str">
        <f t="shared" si="1154"/>
        <v/>
      </c>
      <c r="F2451" s="43" t="str">
        <f t="shared" si="1155"/>
        <v/>
      </c>
      <c r="G2451" s="43" t="str">
        <f>IF(A2451&lt;&gt;"",IF(A2451&lt;Data!$G$11*0.25,$C$13/$G$32,IF(A2451&gt;Data!$G$11*0.25,$C$13,$C$13*10)),"")</f>
        <v/>
      </c>
      <c r="H2451" s="43" t="str">
        <f>IF(A2451&lt;&gt;"",IF(Data!$G$9="constant",$C$13,IF(Data!$G$9="squeeze",G2451,F2451)),"")</f>
        <v/>
      </c>
      <c r="I2451" s="38" t="str">
        <f ca="1">IF(ISNUMBER(A2451),NORMINV(RAND(),0,IF(AND(Data!$G$9="squeeze",A2451&lt;Data!$G$11*0.25),$H$32,1)*$C$30*$C$13)*($C$14*$C$12),"")</f>
        <v/>
      </c>
      <c r="J2451" s="42" t="str">
        <f ca="1">IFERROR(IF(Data!$C$6="Real",B2451,I2451+J2450+($C$14*$C$12)*(NORMINV(RAND(),$C$15,CHOOSE($G$13,$C$13,F2451,G2451)))),"")</f>
        <v/>
      </c>
      <c r="K2451" s="88" t="str">
        <f>IF(ISNUMBER(A2451), IF($G$16="fixed",$G$17,MIN(H2451*Data!$C$7*$C$16*0.5,$C$17*Data!$C$7))*$C$12,"")</f>
        <v/>
      </c>
      <c r="L2451" s="42" t="str">
        <f t="shared" ca="1" si="1170"/>
        <v/>
      </c>
      <c r="M2451" s="44" t="str">
        <f t="shared" ca="1" si="1171"/>
        <v/>
      </c>
      <c r="N2451" s="44" t="str">
        <f t="shared" ca="1" si="1172"/>
        <v/>
      </c>
      <c r="O2451" s="108" t="str">
        <f t="shared" si="1156"/>
        <v/>
      </c>
      <c r="P2451" s="102" t="str">
        <f t="shared" si="1157"/>
        <v/>
      </c>
      <c r="Q2451" s="102" t="str">
        <f t="shared" si="1158"/>
        <v/>
      </c>
      <c r="R2451" s="120" t="str">
        <f t="shared" si="1159"/>
        <v/>
      </c>
      <c r="S2451" s="54" t="str">
        <f t="shared" si="1160"/>
        <v/>
      </c>
      <c r="T2451" s="5" t="str">
        <f t="shared" si="1161"/>
        <v/>
      </c>
      <c r="U2451" s="152" t="str">
        <f t="shared" si="1144"/>
        <v/>
      </c>
      <c r="V2451" s="152" t="str">
        <f t="shared" si="1145"/>
        <v/>
      </c>
      <c r="W2451" s="153" t="str">
        <f t="shared" si="1146"/>
        <v/>
      </c>
      <c r="X2451" s="153" t="str">
        <f t="shared" si="1147"/>
        <v/>
      </c>
      <c r="Y2451" s="153" t="str">
        <f t="shared" si="1148"/>
        <v/>
      </c>
      <c r="Z2451" s="153" t="str">
        <f t="shared" si="1149"/>
        <v/>
      </c>
      <c r="AA2451" s="152" t="str">
        <f t="shared" si="1150"/>
        <v/>
      </c>
      <c r="AB2451" s="152" t="str">
        <f t="shared" si="1151"/>
        <v/>
      </c>
      <c r="AC2451" s="154" t="str">
        <f t="shared" si="1162"/>
        <v/>
      </c>
      <c r="AD2451" s="154" t="str">
        <f t="shared" si="1163"/>
        <v/>
      </c>
      <c r="AE2451" s="3" t="str">
        <f t="shared" si="1164"/>
        <v/>
      </c>
      <c r="AF2451" s="3" t="str">
        <f t="shared" si="1165"/>
        <v/>
      </c>
      <c r="AG2451" s="3" t="str">
        <f t="shared" si="1166"/>
        <v/>
      </c>
      <c r="AH2451" s="4" t="str">
        <f t="shared" si="1167"/>
        <v/>
      </c>
      <c r="AI2451" s="75" t="str">
        <f t="shared" si="1168"/>
        <v/>
      </c>
      <c r="AJ2451" s="75" t="str">
        <f t="shared" si="1169"/>
        <v/>
      </c>
    </row>
    <row r="2452" spans="1:36">
      <c r="A2452" s="41" t="str">
        <f t="shared" si="1152"/>
        <v/>
      </c>
      <c r="B2452" s="150" t="str">
        <f>IF(ISNUMBER(A2452),INDEX('MetaTrader Import'!$H$13:$J$5893,TRUNC(((A2452-$A$39+1)-1)/3)+1,MOD((A2452-$A$39+1)-1,3)+1),"")</f>
        <v/>
      </c>
      <c r="C2452" s="43" t="str">
        <f t="shared" si="1153"/>
        <v/>
      </c>
      <c r="D2452" s="43" t="str">
        <f t="shared" ca="1" si="1143"/>
        <v/>
      </c>
      <c r="E2452" s="43" t="str">
        <f t="shared" si="1154"/>
        <v/>
      </c>
      <c r="F2452" s="43" t="str">
        <f t="shared" si="1155"/>
        <v/>
      </c>
      <c r="G2452" s="43" t="str">
        <f>IF(A2452&lt;&gt;"",IF(A2452&lt;Data!$G$11*0.25,$C$13/$G$32,IF(A2452&gt;Data!$G$11*0.25,$C$13,$C$13*10)),"")</f>
        <v/>
      </c>
      <c r="H2452" s="43" t="str">
        <f>IF(A2452&lt;&gt;"",IF(Data!$G$9="constant",$C$13,IF(Data!$G$9="squeeze",G2452,F2452)),"")</f>
        <v/>
      </c>
      <c r="I2452" s="38" t="str">
        <f ca="1">IF(ISNUMBER(A2452),NORMINV(RAND(),0,IF(AND(Data!$G$9="squeeze",A2452&lt;Data!$G$11*0.25),$H$32,1)*$C$30*$C$13)*($C$14*$C$12),"")</f>
        <v/>
      </c>
      <c r="J2452" s="42" t="str">
        <f ca="1">IFERROR(IF(Data!$C$6="Real",B2452,I2452+J2451+($C$14*$C$12)*(NORMINV(RAND(),$C$15,CHOOSE($G$13,$C$13,F2452,G2452)))),"")</f>
        <v/>
      </c>
      <c r="K2452" s="88" t="str">
        <f>IF(ISNUMBER(A2452), IF($G$16="fixed",$G$17,MIN(H2452*Data!$C$7*$C$16*0.5,$C$17*Data!$C$7))*$C$12,"")</f>
        <v/>
      </c>
      <c r="L2452" s="42" t="str">
        <f t="shared" ca="1" si="1170"/>
        <v/>
      </c>
      <c r="M2452" s="44" t="str">
        <f t="shared" ca="1" si="1171"/>
        <v/>
      </c>
      <c r="N2452" s="44" t="str">
        <f t="shared" ca="1" si="1172"/>
        <v/>
      </c>
      <c r="O2452" s="108" t="str">
        <f t="shared" si="1156"/>
        <v/>
      </c>
      <c r="P2452" s="102" t="str">
        <f t="shared" si="1157"/>
        <v/>
      </c>
      <c r="Q2452" s="102" t="str">
        <f t="shared" si="1158"/>
        <v/>
      </c>
      <c r="R2452" s="120" t="str">
        <f t="shared" si="1159"/>
        <v/>
      </c>
      <c r="S2452" s="54" t="str">
        <f t="shared" si="1160"/>
        <v/>
      </c>
      <c r="T2452" s="5" t="str">
        <f t="shared" si="1161"/>
        <v/>
      </c>
      <c r="U2452" s="152" t="str">
        <f t="shared" si="1144"/>
        <v/>
      </c>
      <c r="V2452" s="152" t="str">
        <f t="shared" si="1145"/>
        <v/>
      </c>
      <c r="W2452" s="153" t="str">
        <f t="shared" si="1146"/>
        <v/>
      </c>
      <c r="X2452" s="153" t="str">
        <f t="shared" si="1147"/>
        <v/>
      </c>
      <c r="Y2452" s="153" t="str">
        <f t="shared" si="1148"/>
        <v/>
      </c>
      <c r="Z2452" s="153" t="str">
        <f t="shared" si="1149"/>
        <v/>
      </c>
      <c r="AA2452" s="152" t="str">
        <f t="shared" si="1150"/>
        <v/>
      </c>
      <c r="AB2452" s="152" t="str">
        <f t="shared" si="1151"/>
        <v/>
      </c>
      <c r="AC2452" s="154" t="str">
        <f t="shared" si="1162"/>
        <v/>
      </c>
      <c r="AD2452" s="154" t="str">
        <f t="shared" si="1163"/>
        <v/>
      </c>
      <c r="AE2452" s="3" t="str">
        <f t="shared" si="1164"/>
        <v/>
      </c>
      <c r="AF2452" s="3" t="str">
        <f t="shared" si="1165"/>
        <v/>
      </c>
      <c r="AG2452" s="3" t="str">
        <f t="shared" si="1166"/>
        <v/>
      </c>
      <c r="AH2452" s="4" t="str">
        <f t="shared" si="1167"/>
        <v/>
      </c>
      <c r="AI2452" s="75" t="str">
        <f t="shared" si="1168"/>
        <v/>
      </c>
      <c r="AJ2452" s="75" t="str">
        <f t="shared" si="1169"/>
        <v/>
      </c>
    </row>
    <row r="2453" spans="1:36">
      <c r="A2453" s="41" t="str">
        <f t="shared" si="1152"/>
        <v/>
      </c>
      <c r="B2453" s="150" t="str">
        <f>IF(ISNUMBER(A2453),INDEX('MetaTrader Import'!$H$13:$J$5893,TRUNC(((A2453-$A$39+1)-1)/3)+1,MOD((A2453-$A$39+1)-1,3)+1),"")</f>
        <v/>
      </c>
      <c r="C2453" s="43" t="str">
        <f t="shared" si="1153"/>
        <v/>
      </c>
      <c r="D2453" s="43" t="str">
        <f t="shared" ca="1" si="1143"/>
        <v/>
      </c>
      <c r="E2453" s="43" t="str">
        <f t="shared" si="1154"/>
        <v/>
      </c>
      <c r="F2453" s="43" t="str">
        <f t="shared" si="1155"/>
        <v/>
      </c>
      <c r="G2453" s="43" t="str">
        <f>IF(A2453&lt;&gt;"",IF(A2453&lt;Data!$G$11*0.25,$C$13/$G$32,IF(A2453&gt;Data!$G$11*0.25,$C$13,$C$13*10)),"")</f>
        <v/>
      </c>
      <c r="H2453" s="43" t="str">
        <f>IF(A2453&lt;&gt;"",IF(Data!$G$9="constant",$C$13,IF(Data!$G$9="squeeze",G2453,F2453)),"")</f>
        <v/>
      </c>
      <c r="I2453" s="38" t="str">
        <f ca="1">IF(ISNUMBER(A2453),NORMINV(RAND(),0,IF(AND(Data!$G$9="squeeze",A2453&lt;Data!$G$11*0.25),$H$32,1)*$C$30*$C$13)*($C$14*$C$12),"")</f>
        <v/>
      </c>
      <c r="J2453" s="42" t="str">
        <f ca="1">IFERROR(IF(Data!$C$6="Real",B2453,I2453+J2452+($C$14*$C$12)*(NORMINV(RAND(),$C$15,CHOOSE($G$13,$C$13,F2453,G2453)))),"")</f>
        <v/>
      </c>
      <c r="K2453" s="88" t="str">
        <f>IF(ISNUMBER(A2453), IF($G$16="fixed",$G$17,MIN(H2453*Data!$C$7*$C$16*0.5,$C$17*Data!$C$7))*$C$12,"")</f>
        <v/>
      </c>
      <c r="L2453" s="42" t="str">
        <f t="shared" ca="1" si="1170"/>
        <v/>
      </c>
      <c r="M2453" s="44" t="str">
        <f t="shared" ca="1" si="1171"/>
        <v/>
      </c>
      <c r="N2453" s="44" t="str">
        <f t="shared" ca="1" si="1172"/>
        <v/>
      </c>
      <c r="O2453" s="108" t="str">
        <f t="shared" si="1156"/>
        <v/>
      </c>
      <c r="P2453" s="102" t="str">
        <f t="shared" si="1157"/>
        <v/>
      </c>
      <c r="Q2453" s="102" t="str">
        <f t="shared" si="1158"/>
        <v/>
      </c>
      <c r="R2453" s="120" t="str">
        <f t="shared" si="1159"/>
        <v/>
      </c>
      <c r="S2453" s="54" t="str">
        <f t="shared" si="1160"/>
        <v/>
      </c>
      <c r="T2453" s="5" t="str">
        <f t="shared" si="1161"/>
        <v/>
      </c>
      <c r="U2453" s="152" t="str">
        <f t="shared" si="1144"/>
        <v/>
      </c>
      <c r="V2453" s="152" t="str">
        <f t="shared" si="1145"/>
        <v/>
      </c>
      <c r="W2453" s="153" t="str">
        <f t="shared" si="1146"/>
        <v/>
      </c>
      <c r="X2453" s="153" t="str">
        <f t="shared" si="1147"/>
        <v/>
      </c>
      <c r="Y2453" s="153" t="str">
        <f t="shared" si="1148"/>
        <v/>
      </c>
      <c r="Z2453" s="153" t="str">
        <f t="shared" si="1149"/>
        <v/>
      </c>
      <c r="AA2453" s="152" t="str">
        <f t="shared" si="1150"/>
        <v/>
      </c>
      <c r="AB2453" s="152" t="str">
        <f t="shared" si="1151"/>
        <v/>
      </c>
      <c r="AC2453" s="154" t="str">
        <f t="shared" si="1162"/>
        <v/>
      </c>
      <c r="AD2453" s="154" t="str">
        <f t="shared" si="1163"/>
        <v/>
      </c>
      <c r="AE2453" s="3" t="str">
        <f t="shared" si="1164"/>
        <v/>
      </c>
      <c r="AF2453" s="3" t="str">
        <f t="shared" si="1165"/>
        <v/>
      </c>
      <c r="AG2453" s="3" t="str">
        <f t="shared" si="1166"/>
        <v/>
      </c>
      <c r="AH2453" s="4" t="str">
        <f t="shared" si="1167"/>
        <v/>
      </c>
      <c r="AI2453" s="75" t="str">
        <f t="shared" si="1168"/>
        <v/>
      </c>
      <c r="AJ2453" s="75" t="str">
        <f t="shared" si="1169"/>
        <v/>
      </c>
    </row>
    <row r="2454" spans="1:36">
      <c r="A2454" s="41" t="str">
        <f t="shared" si="1152"/>
        <v/>
      </c>
      <c r="B2454" s="150" t="str">
        <f>IF(ISNUMBER(A2454),INDEX('MetaTrader Import'!$H$13:$J$5893,TRUNC(((A2454-$A$39+1)-1)/3)+1,MOD((A2454-$A$39+1)-1,3)+1),"")</f>
        <v/>
      </c>
      <c r="C2454" s="43" t="str">
        <f t="shared" si="1153"/>
        <v/>
      </c>
      <c r="D2454" s="43" t="str">
        <f t="shared" ca="1" si="1143"/>
        <v/>
      </c>
      <c r="E2454" s="43" t="str">
        <f t="shared" si="1154"/>
        <v/>
      </c>
      <c r="F2454" s="43" t="str">
        <f t="shared" si="1155"/>
        <v/>
      </c>
      <c r="G2454" s="43" t="str">
        <f>IF(A2454&lt;&gt;"",IF(A2454&lt;Data!$G$11*0.25,$C$13/$G$32,IF(A2454&gt;Data!$G$11*0.25,$C$13,$C$13*10)),"")</f>
        <v/>
      </c>
      <c r="H2454" s="43" t="str">
        <f>IF(A2454&lt;&gt;"",IF(Data!$G$9="constant",$C$13,IF(Data!$G$9="squeeze",G2454,F2454)),"")</f>
        <v/>
      </c>
      <c r="I2454" s="38" t="str">
        <f ca="1">IF(ISNUMBER(A2454),NORMINV(RAND(),0,IF(AND(Data!$G$9="squeeze",A2454&lt;Data!$G$11*0.25),$H$32,1)*$C$30*$C$13)*($C$14*$C$12),"")</f>
        <v/>
      </c>
      <c r="J2454" s="42" t="str">
        <f ca="1">IFERROR(IF(Data!$C$6="Real",B2454,I2454+J2453+($C$14*$C$12)*(NORMINV(RAND(),$C$15,CHOOSE($G$13,$C$13,F2454,G2454)))),"")</f>
        <v/>
      </c>
      <c r="K2454" s="88" t="str">
        <f>IF(ISNUMBER(A2454), IF($G$16="fixed",$G$17,MIN(H2454*Data!$C$7*$C$16*0.5,$C$17*Data!$C$7))*$C$12,"")</f>
        <v/>
      </c>
      <c r="L2454" s="42" t="str">
        <f t="shared" ca="1" si="1170"/>
        <v/>
      </c>
      <c r="M2454" s="44" t="str">
        <f t="shared" ca="1" si="1171"/>
        <v/>
      </c>
      <c r="N2454" s="44" t="str">
        <f t="shared" ca="1" si="1172"/>
        <v/>
      </c>
      <c r="O2454" s="108" t="str">
        <f t="shared" si="1156"/>
        <v/>
      </c>
      <c r="P2454" s="102" t="str">
        <f t="shared" si="1157"/>
        <v/>
      </c>
      <c r="Q2454" s="102" t="str">
        <f t="shared" si="1158"/>
        <v/>
      </c>
      <c r="R2454" s="120" t="str">
        <f t="shared" si="1159"/>
        <v/>
      </c>
      <c r="S2454" s="54" t="str">
        <f t="shared" si="1160"/>
        <v/>
      </c>
      <c r="T2454" s="5" t="str">
        <f t="shared" si="1161"/>
        <v/>
      </c>
      <c r="U2454" s="152" t="str">
        <f t="shared" si="1144"/>
        <v/>
      </c>
      <c r="V2454" s="152" t="str">
        <f t="shared" si="1145"/>
        <v/>
      </c>
      <c r="W2454" s="153" t="str">
        <f t="shared" si="1146"/>
        <v/>
      </c>
      <c r="X2454" s="153" t="str">
        <f t="shared" si="1147"/>
        <v/>
      </c>
      <c r="Y2454" s="153" t="str">
        <f t="shared" si="1148"/>
        <v/>
      </c>
      <c r="Z2454" s="153" t="str">
        <f t="shared" si="1149"/>
        <v/>
      </c>
      <c r="AA2454" s="152" t="str">
        <f t="shared" si="1150"/>
        <v/>
      </c>
      <c r="AB2454" s="152" t="str">
        <f t="shared" si="1151"/>
        <v/>
      </c>
      <c r="AC2454" s="154" t="str">
        <f t="shared" si="1162"/>
        <v/>
      </c>
      <c r="AD2454" s="154" t="str">
        <f t="shared" si="1163"/>
        <v/>
      </c>
      <c r="AE2454" s="3" t="str">
        <f t="shared" si="1164"/>
        <v/>
      </c>
      <c r="AF2454" s="3" t="str">
        <f t="shared" si="1165"/>
        <v/>
      </c>
      <c r="AG2454" s="3" t="str">
        <f t="shared" si="1166"/>
        <v/>
      </c>
      <c r="AH2454" s="4" t="str">
        <f t="shared" si="1167"/>
        <v/>
      </c>
      <c r="AI2454" s="75" t="str">
        <f t="shared" si="1168"/>
        <v/>
      </c>
      <c r="AJ2454" s="75" t="str">
        <f t="shared" si="1169"/>
        <v/>
      </c>
    </row>
    <row r="2455" spans="1:36">
      <c r="A2455" s="41" t="str">
        <f t="shared" si="1152"/>
        <v/>
      </c>
      <c r="B2455" s="150" t="str">
        <f>IF(ISNUMBER(A2455),INDEX('MetaTrader Import'!$H$13:$J$5893,TRUNC(((A2455-$A$39+1)-1)/3)+1,MOD((A2455-$A$39+1)-1,3)+1),"")</f>
        <v/>
      </c>
      <c r="C2455" s="43" t="str">
        <f t="shared" si="1153"/>
        <v/>
      </c>
      <c r="D2455" s="43" t="str">
        <f t="shared" ca="1" si="1143"/>
        <v/>
      </c>
      <c r="E2455" s="43" t="str">
        <f t="shared" si="1154"/>
        <v/>
      </c>
      <c r="F2455" s="43" t="str">
        <f t="shared" si="1155"/>
        <v/>
      </c>
      <c r="G2455" s="43" t="str">
        <f>IF(A2455&lt;&gt;"",IF(A2455&lt;Data!$G$11*0.25,$C$13/$G$32,IF(A2455&gt;Data!$G$11*0.25,$C$13,$C$13*10)),"")</f>
        <v/>
      </c>
      <c r="H2455" s="43" t="str">
        <f>IF(A2455&lt;&gt;"",IF(Data!$G$9="constant",$C$13,IF(Data!$G$9="squeeze",G2455,F2455)),"")</f>
        <v/>
      </c>
      <c r="I2455" s="38" t="str">
        <f ca="1">IF(ISNUMBER(A2455),NORMINV(RAND(),0,IF(AND(Data!$G$9="squeeze",A2455&lt;Data!$G$11*0.25),$H$32,1)*$C$30*$C$13)*($C$14*$C$12),"")</f>
        <v/>
      </c>
      <c r="J2455" s="42" t="str">
        <f ca="1">IFERROR(IF(Data!$C$6="Real",B2455,I2455+J2454+($C$14*$C$12)*(NORMINV(RAND(),$C$15,CHOOSE($G$13,$C$13,F2455,G2455)))),"")</f>
        <v/>
      </c>
      <c r="K2455" s="88" t="str">
        <f>IF(ISNUMBER(A2455), IF($G$16="fixed",$G$17,MIN(H2455*Data!$C$7*$C$16*0.5,$C$17*Data!$C$7))*$C$12,"")</f>
        <v/>
      </c>
      <c r="L2455" s="42" t="str">
        <f t="shared" ca="1" si="1170"/>
        <v/>
      </c>
      <c r="M2455" s="44" t="str">
        <f t="shared" ca="1" si="1171"/>
        <v/>
      </c>
      <c r="N2455" s="44" t="str">
        <f t="shared" ca="1" si="1172"/>
        <v/>
      </c>
      <c r="O2455" s="108" t="str">
        <f t="shared" si="1156"/>
        <v/>
      </c>
      <c r="P2455" s="102" t="str">
        <f t="shared" si="1157"/>
        <v/>
      </c>
      <c r="Q2455" s="102" t="str">
        <f t="shared" si="1158"/>
        <v/>
      </c>
      <c r="R2455" s="120" t="str">
        <f t="shared" si="1159"/>
        <v/>
      </c>
      <c r="S2455" s="54" t="str">
        <f t="shared" si="1160"/>
        <v/>
      </c>
      <c r="T2455" s="5" t="str">
        <f t="shared" si="1161"/>
        <v/>
      </c>
      <c r="U2455" s="152" t="str">
        <f t="shared" si="1144"/>
        <v/>
      </c>
      <c r="V2455" s="152" t="str">
        <f t="shared" si="1145"/>
        <v/>
      </c>
      <c r="W2455" s="153" t="str">
        <f t="shared" si="1146"/>
        <v/>
      </c>
      <c r="X2455" s="153" t="str">
        <f t="shared" si="1147"/>
        <v/>
      </c>
      <c r="Y2455" s="153" t="str">
        <f t="shared" si="1148"/>
        <v/>
      </c>
      <c r="Z2455" s="153" t="str">
        <f t="shared" si="1149"/>
        <v/>
      </c>
      <c r="AA2455" s="152" t="str">
        <f t="shared" si="1150"/>
        <v/>
      </c>
      <c r="AB2455" s="152" t="str">
        <f t="shared" si="1151"/>
        <v/>
      </c>
      <c r="AC2455" s="154" t="str">
        <f t="shared" si="1162"/>
        <v/>
      </c>
      <c r="AD2455" s="154" t="str">
        <f t="shared" si="1163"/>
        <v/>
      </c>
      <c r="AE2455" s="3" t="str">
        <f t="shared" si="1164"/>
        <v/>
      </c>
      <c r="AF2455" s="3" t="str">
        <f t="shared" si="1165"/>
        <v/>
      </c>
      <c r="AG2455" s="3" t="str">
        <f t="shared" si="1166"/>
        <v/>
      </c>
      <c r="AH2455" s="4" t="str">
        <f t="shared" si="1167"/>
        <v/>
      </c>
      <c r="AI2455" s="75" t="str">
        <f t="shared" si="1168"/>
        <v/>
      </c>
      <c r="AJ2455" s="75" t="str">
        <f t="shared" si="1169"/>
        <v/>
      </c>
    </row>
    <row r="2456" spans="1:36">
      <c r="A2456" s="41" t="str">
        <f t="shared" si="1152"/>
        <v/>
      </c>
      <c r="B2456" s="150" t="str">
        <f>IF(ISNUMBER(A2456),INDEX('MetaTrader Import'!$H$13:$J$5893,TRUNC(((A2456-$A$39+1)-1)/3)+1,MOD((A2456-$A$39+1)-1,3)+1),"")</f>
        <v/>
      </c>
      <c r="C2456" s="43" t="str">
        <f t="shared" si="1153"/>
        <v/>
      </c>
      <c r="D2456" s="43" t="str">
        <f t="shared" ca="1" si="1143"/>
        <v/>
      </c>
      <c r="E2456" s="43" t="str">
        <f t="shared" si="1154"/>
        <v/>
      </c>
      <c r="F2456" s="43" t="str">
        <f t="shared" si="1155"/>
        <v/>
      </c>
      <c r="G2456" s="43" t="str">
        <f>IF(A2456&lt;&gt;"",IF(A2456&lt;Data!$G$11*0.25,$C$13/$G$32,IF(A2456&gt;Data!$G$11*0.25,$C$13,$C$13*10)),"")</f>
        <v/>
      </c>
      <c r="H2456" s="43" t="str">
        <f>IF(A2456&lt;&gt;"",IF(Data!$G$9="constant",$C$13,IF(Data!$G$9="squeeze",G2456,F2456)),"")</f>
        <v/>
      </c>
      <c r="I2456" s="38" t="str">
        <f ca="1">IF(ISNUMBER(A2456),NORMINV(RAND(),0,IF(AND(Data!$G$9="squeeze",A2456&lt;Data!$G$11*0.25),$H$32,1)*$C$30*$C$13)*($C$14*$C$12),"")</f>
        <v/>
      </c>
      <c r="J2456" s="42" t="str">
        <f ca="1">IFERROR(IF(Data!$C$6="Real",B2456,I2456+J2455+($C$14*$C$12)*(NORMINV(RAND(),$C$15,CHOOSE($G$13,$C$13,F2456,G2456)))),"")</f>
        <v/>
      </c>
      <c r="K2456" s="88" t="str">
        <f>IF(ISNUMBER(A2456), IF($G$16="fixed",$G$17,MIN(H2456*Data!$C$7*$C$16*0.5,$C$17*Data!$C$7))*$C$12,"")</f>
        <v/>
      </c>
      <c r="L2456" s="42" t="str">
        <f t="shared" ca="1" si="1170"/>
        <v/>
      </c>
      <c r="M2456" s="44" t="str">
        <f t="shared" ca="1" si="1171"/>
        <v/>
      </c>
      <c r="N2456" s="44" t="str">
        <f t="shared" ca="1" si="1172"/>
        <v/>
      </c>
      <c r="O2456" s="108" t="str">
        <f t="shared" si="1156"/>
        <v/>
      </c>
      <c r="P2456" s="102" t="str">
        <f t="shared" si="1157"/>
        <v/>
      </c>
      <c r="Q2456" s="102" t="str">
        <f t="shared" si="1158"/>
        <v/>
      </c>
      <c r="R2456" s="120" t="str">
        <f t="shared" si="1159"/>
        <v/>
      </c>
      <c r="S2456" s="54" t="str">
        <f t="shared" si="1160"/>
        <v/>
      </c>
      <c r="T2456" s="5" t="str">
        <f t="shared" si="1161"/>
        <v/>
      </c>
      <c r="U2456" s="152" t="str">
        <f t="shared" si="1144"/>
        <v/>
      </c>
      <c r="V2456" s="152" t="str">
        <f t="shared" si="1145"/>
        <v/>
      </c>
      <c r="W2456" s="153" t="str">
        <f t="shared" si="1146"/>
        <v/>
      </c>
      <c r="X2456" s="153" t="str">
        <f t="shared" si="1147"/>
        <v/>
      </c>
      <c r="Y2456" s="153" t="str">
        <f t="shared" si="1148"/>
        <v/>
      </c>
      <c r="Z2456" s="153" t="str">
        <f t="shared" si="1149"/>
        <v/>
      </c>
      <c r="AA2456" s="152" t="str">
        <f t="shared" si="1150"/>
        <v/>
      </c>
      <c r="AB2456" s="152" t="str">
        <f t="shared" si="1151"/>
        <v/>
      </c>
      <c r="AC2456" s="154" t="str">
        <f t="shared" si="1162"/>
        <v/>
      </c>
      <c r="AD2456" s="154" t="str">
        <f t="shared" si="1163"/>
        <v/>
      </c>
      <c r="AE2456" s="3" t="str">
        <f t="shared" si="1164"/>
        <v/>
      </c>
      <c r="AF2456" s="3" t="str">
        <f t="shared" si="1165"/>
        <v/>
      </c>
      <c r="AG2456" s="3" t="str">
        <f t="shared" si="1166"/>
        <v/>
      </c>
      <c r="AH2456" s="4" t="str">
        <f t="shared" si="1167"/>
        <v/>
      </c>
      <c r="AI2456" s="75" t="str">
        <f t="shared" si="1168"/>
        <v/>
      </c>
      <c r="AJ2456" s="75" t="str">
        <f t="shared" si="1169"/>
        <v/>
      </c>
    </row>
    <row r="2457" spans="1:36">
      <c r="A2457" s="41" t="str">
        <f t="shared" si="1152"/>
        <v/>
      </c>
      <c r="B2457" s="150" t="str">
        <f>IF(ISNUMBER(A2457),INDEX('MetaTrader Import'!$H$13:$J$5893,TRUNC(((A2457-$A$39+1)-1)/3)+1,MOD((A2457-$A$39+1)-1,3)+1),"")</f>
        <v/>
      </c>
      <c r="C2457" s="43" t="str">
        <f t="shared" si="1153"/>
        <v/>
      </c>
      <c r="D2457" s="43" t="str">
        <f t="shared" ca="1" si="1143"/>
        <v/>
      </c>
      <c r="E2457" s="43" t="str">
        <f t="shared" si="1154"/>
        <v/>
      </c>
      <c r="F2457" s="43" t="str">
        <f t="shared" si="1155"/>
        <v/>
      </c>
      <c r="G2457" s="43" t="str">
        <f>IF(A2457&lt;&gt;"",IF(A2457&lt;Data!$G$11*0.25,$C$13/$G$32,IF(A2457&gt;Data!$G$11*0.25,$C$13,$C$13*10)),"")</f>
        <v/>
      </c>
      <c r="H2457" s="43" t="str">
        <f>IF(A2457&lt;&gt;"",IF(Data!$G$9="constant",$C$13,IF(Data!$G$9="squeeze",G2457,F2457)),"")</f>
        <v/>
      </c>
      <c r="I2457" s="38" t="str">
        <f ca="1">IF(ISNUMBER(A2457),NORMINV(RAND(),0,IF(AND(Data!$G$9="squeeze",A2457&lt;Data!$G$11*0.25),$H$32,1)*$C$30*$C$13)*($C$14*$C$12),"")</f>
        <v/>
      </c>
      <c r="J2457" s="42" t="str">
        <f ca="1">IFERROR(IF(Data!$C$6="Real",B2457,I2457+J2456+($C$14*$C$12)*(NORMINV(RAND(),$C$15,CHOOSE($G$13,$C$13,F2457,G2457)))),"")</f>
        <v/>
      </c>
      <c r="K2457" s="88" t="str">
        <f>IF(ISNUMBER(A2457), IF($G$16="fixed",$G$17,MIN(H2457*Data!$C$7*$C$16*0.5,$C$17*Data!$C$7))*$C$12,"")</f>
        <v/>
      </c>
      <c r="L2457" s="42" t="str">
        <f t="shared" ca="1" si="1170"/>
        <v/>
      </c>
      <c r="M2457" s="44" t="str">
        <f t="shared" ca="1" si="1171"/>
        <v/>
      </c>
      <c r="N2457" s="44" t="str">
        <f t="shared" ca="1" si="1172"/>
        <v/>
      </c>
      <c r="O2457" s="108" t="str">
        <f t="shared" si="1156"/>
        <v/>
      </c>
      <c r="P2457" s="102" t="str">
        <f t="shared" si="1157"/>
        <v/>
      </c>
      <c r="Q2457" s="102" t="str">
        <f t="shared" si="1158"/>
        <v/>
      </c>
      <c r="R2457" s="120" t="str">
        <f t="shared" si="1159"/>
        <v/>
      </c>
      <c r="S2457" s="54" t="str">
        <f t="shared" si="1160"/>
        <v/>
      </c>
      <c r="T2457" s="5" t="str">
        <f t="shared" si="1161"/>
        <v/>
      </c>
      <c r="U2457" s="152" t="str">
        <f t="shared" si="1144"/>
        <v/>
      </c>
      <c r="V2457" s="152" t="str">
        <f t="shared" si="1145"/>
        <v/>
      </c>
      <c r="W2457" s="153" t="str">
        <f t="shared" si="1146"/>
        <v/>
      </c>
      <c r="X2457" s="153" t="str">
        <f t="shared" si="1147"/>
        <v/>
      </c>
      <c r="Y2457" s="153" t="str">
        <f t="shared" si="1148"/>
        <v/>
      </c>
      <c r="Z2457" s="153" t="str">
        <f t="shared" si="1149"/>
        <v/>
      </c>
      <c r="AA2457" s="152" t="str">
        <f t="shared" si="1150"/>
        <v/>
      </c>
      <c r="AB2457" s="152" t="str">
        <f t="shared" si="1151"/>
        <v/>
      </c>
      <c r="AC2457" s="154" t="str">
        <f t="shared" si="1162"/>
        <v/>
      </c>
      <c r="AD2457" s="154" t="str">
        <f t="shared" si="1163"/>
        <v/>
      </c>
      <c r="AE2457" s="3" t="str">
        <f t="shared" si="1164"/>
        <v/>
      </c>
      <c r="AF2457" s="3" t="str">
        <f t="shared" si="1165"/>
        <v/>
      </c>
      <c r="AG2457" s="3" t="str">
        <f t="shared" si="1166"/>
        <v/>
      </c>
      <c r="AH2457" s="4" t="str">
        <f t="shared" si="1167"/>
        <v/>
      </c>
      <c r="AI2457" s="75" t="str">
        <f t="shared" si="1168"/>
        <v/>
      </c>
      <c r="AJ2457" s="75" t="str">
        <f t="shared" si="1169"/>
        <v/>
      </c>
    </row>
    <row r="2458" spans="1:36">
      <c r="A2458" s="41" t="str">
        <f t="shared" si="1152"/>
        <v/>
      </c>
      <c r="B2458" s="150" t="str">
        <f>IF(ISNUMBER(A2458),INDEX('MetaTrader Import'!$H$13:$J$5893,TRUNC(((A2458-$A$39+1)-1)/3)+1,MOD((A2458-$A$39+1)-1,3)+1),"")</f>
        <v/>
      </c>
      <c r="C2458" s="43" t="str">
        <f t="shared" si="1153"/>
        <v/>
      </c>
      <c r="D2458" s="43" t="str">
        <f t="shared" ca="1" si="1143"/>
        <v/>
      </c>
      <c r="E2458" s="43" t="str">
        <f t="shared" si="1154"/>
        <v/>
      </c>
      <c r="F2458" s="43" t="str">
        <f t="shared" si="1155"/>
        <v/>
      </c>
      <c r="G2458" s="43" t="str">
        <f>IF(A2458&lt;&gt;"",IF(A2458&lt;Data!$G$11*0.25,$C$13/$G$32,IF(A2458&gt;Data!$G$11*0.25,$C$13,$C$13*10)),"")</f>
        <v/>
      </c>
      <c r="H2458" s="43" t="str">
        <f>IF(A2458&lt;&gt;"",IF(Data!$G$9="constant",$C$13,IF(Data!$G$9="squeeze",G2458,F2458)),"")</f>
        <v/>
      </c>
      <c r="I2458" s="38" t="str">
        <f ca="1">IF(ISNUMBER(A2458),NORMINV(RAND(),0,IF(AND(Data!$G$9="squeeze",A2458&lt;Data!$G$11*0.25),$H$32,1)*$C$30*$C$13)*($C$14*$C$12),"")</f>
        <v/>
      </c>
      <c r="J2458" s="42" t="str">
        <f ca="1">IFERROR(IF(Data!$C$6="Real",B2458,I2458+J2457+($C$14*$C$12)*(NORMINV(RAND(),$C$15,CHOOSE($G$13,$C$13,F2458,G2458)))),"")</f>
        <v/>
      </c>
      <c r="K2458" s="88" t="str">
        <f>IF(ISNUMBER(A2458), IF($G$16="fixed",$G$17,MIN(H2458*Data!$C$7*$C$16*0.5,$C$17*Data!$C$7))*$C$12,"")</f>
        <v/>
      </c>
      <c r="L2458" s="42" t="str">
        <f t="shared" ca="1" si="1170"/>
        <v/>
      </c>
      <c r="M2458" s="44" t="str">
        <f t="shared" ca="1" si="1171"/>
        <v/>
      </c>
      <c r="N2458" s="44" t="str">
        <f t="shared" ca="1" si="1172"/>
        <v/>
      </c>
      <c r="O2458" s="108" t="str">
        <f t="shared" si="1156"/>
        <v/>
      </c>
      <c r="P2458" s="102" t="str">
        <f t="shared" si="1157"/>
        <v/>
      </c>
      <c r="Q2458" s="102" t="str">
        <f t="shared" si="1158"/>
        <v/>
      </c>
      <c r="R2458" s="120" t="str">
        <f t="shared" si="1159"/>
        <v/>
      </c>
      <c r="S2458" s="54" t="str">
        <f t="shared" si="1160"/>
        <v/>
      </c>
      <c r="T2458" s="5" t="str">
        <f t="shared" si="1161"/>
        <v/>
      </c>
      <c r="U2458" s="152" t="str">
        <f t="shared" si="1144"/>
        <v/>
      </c>
      <c r="V2458" s="152" t="str">
        <f t="shared" si="1145"/>
        <v/>
      </c>
      <c r="W2458" s="153" t="str">
        <f t="shared" si="1146"/>
        <v/>
      </c>
      <c r="X2458" s="153" t="str">
        <f t="shared" si="1147"/>
        <v/>
      </c>
      <c r="Y2458" s="153" t="str">
        <f t="shared" si="1148"/>
        <v/>
      </c>
      <c r="Z2458" s="153" t="str">
        <f t="shared" si="1149"/>
        <v/>
      </c>
      <c r="AA2458" s="152" t="str">
        <f t="shared" si="1150"/>
        <v/>
      </c>
      <c r="AB2458" s="152" t="str">
        <f t="shared" si="1151"/>
        <v/>
      </c>
      <c r="AC2458" s="154" t="str">
        <f t="shared" si="1162"/>
        <v/>
      </c>
      <c r="AD2458" s="154" t="str">
        <f t="shared" si="1163"/>
        <v/>
      </c>
      <c r="AE2458" s="3" t="str">
        <f t="shared" si="1164"/>
        <v/>
      </c>
      <c r="AF2458" s="3" t="str">
        <f t="shared" si="1165"/>
        <v/>
      </c>
      <c r="AG2458" s="3" t="str">
        <f t="shared" si="1166"/>
        <v/>
      </c>
      <c r="AH2458" s="4" t="str">
        <f t="shared" si="1167"/>
        <v/>
      </c>
      <c r="AI2458" s="75" t="str">
        <f t="shared" si="1168"/>
        <v/>
      </c>
      <c r="AJ2458" s="75" t="str">
        <f t="shared" si="1169"/>
        <v/>
      </c>
    </row>
    <row r="2459" spans="1:36">
      <c r="A2459" s="41" t="str">
        <f t="shared" si="1152"/>
        <v/>
      </c>
      <c r="B2459" s="150" t="str">
        <f>IF(ISNUMBER(A2459),INDEX('MetaTrader Import'!$H$13:$J$5893,TRUNC(((A2459-$A$39+1)-1)/3)+1,MOD((A2459-$A$39+1)-1,3)+1),"")</f>
        <v/>
      </c>
      <c r="C2459" s="43" t="str">
        <f t="shared" si="1153"/>
        <v/>
      </c>
      <c r="D2459" s="43" t="str">
        <f t="shared" ca="1" si="1143"/>
        <v/>
      </c>
      <c r="E2459" s="43" t="str">
        <f t="shared" si="1154"/>
        <v/>
      </c>
      <c r="F2459" s="43" t="str">
        <f t="shared" si="1155"/>
        <v/>
      </c>
      <c r="G2459" s="43" t="str">
        <f>IF(A2459&lt;&gt;"",IF(A2459&lt;Data!$G$11*0.25,$C$13/$G$32,IF(A2459&gt;Data!$G$11*0.25,$C$13,$C$13*10)),"")</f>
        <v/>
      </c>
      <c r="H2459" s="43" t="str">
        <f>IF(A2459&lt;&gt;"",IF(Data!$G$9="constant",$C$13,IF(Data!$G$9="squeeze",G2459,F2459)),"")</f>
        <v/>
      </c>
      <c r="I2459" s="38" t="str">
        <f ca="1">IF(ISNUMBER(A2459),NORMINV(RAND(),0,IF(AND(Data!$G$9="squeeze",A2459&lt;Data!$G$11*0.25),$H$32,1)*$C$30*$C$13)*($C$14*$C$12),"")</f>
        <v/>
      </c>
      <c r="J2459" s="42" t="str">
        <f ca="1">IFERROR(IF(Data!$C$6="Real",B2459,I2459+J2458+($C$14*$C$12)*(NORMINV(RAND(),$C$15,CHOOSE($G$13,$C$13,F2459,G2459)))),"")</f>
        <v/>
      </c>
      <c r="K2459" s="88" t="str">
        <f>IF(ISNUMBER(A2459), IF($G$16="fixed",$G$17,MIN(H2459*Data!$C$7*$C$16*0.5,$C$17*Data!$C$7))*$C$12,"")</f>
        <v/>
      </c>
      <c r="L2459" s="42" t="str">
        <f t="shared" ca="1" si="1170"/>
        <v/>
      </c>
      <c r="M2459" s="44" t="str">
        <f t="shared" ca="1" si="1171"/>
        <v/>
      </c>
      <c r="N2459" s="44" t="str">
        <f t="shared" ca="1" si="1172"/>
        <v/>
      </c>
      <c r="O2459" s="108" t="str">
        <f t="shared" si="1156"/>
        <v/>
      </c>
      <c r="P2459" s="102" t="str">
        <f t="shared" si="1157"/>
        <v/>
      </c>
      <c r="Q2459" s="102" t="str">
        <f t="shared" si="1158"/>
        <v/>
      </c>
      <c r="R2459" s="120" t="str">
        <f t="shared" si="1159"/>
        <v/>
      </c>
      <c r="S2459" s="54" t="str">
        <f t="shared" si="1160"/>
        <v/>
      </c>
      <c r="T2459" s="5" t="str">
        <f t="shared" si="1161"/>
        <v/>
      </c>
      <c r="U2459" s="152" t="str">
        <f t="shared" si="1144"/>
        <v/>
      </c>
      <c r="V2459" s="152" t="str">
        <f t="shared" si="1145"/>
        <v/>
      </c>
      <c r="W2459" s="153" t="str">
        <f t="shared" si="1146"/>
        <v/>
      </c>
      <c r="X2459" s="153" t="str">
        <f t="shared" si="1147"/>
        <v/>
      </c>
      <c r="Y2459" s="153" t="str">
        <f t="shared" si="1148"/>
        <v/>
      </c>
      <c r="Z2459" s="153" t="str">
        <f t="shared" si="1149"/>
        <v/>
      </c>
      <c r="AA2459" s="152" t="str">
        <f t="shared" si="1150"/>
        <v/>
      </c>
      <c r="AB2459" s="152" t="str">
        <f t="shared" si="1151"/>
        <v/>
      </c>
      <c r="AC2459" s="154" t="str">
        <f t="shared" si="1162"/>
        <v/>
      </c>
      <c r="AD2459" s="154" t="str">
        <f t="shared" si="1163"/>
        <v/>
      </c>
      <c r="AE2459" s="3" t="str">
        <f t="shared" si="1164"/>
        <v/>
      </c>
      <c r="AF2459" s="3" t="str">
        <f t="shared" si="1165"/>
        <v/>
      </c>
      <c r="AG2459" s="3" t="str">
        <f t="shared" si="1166"/>
        <v/>
      </c>
      <c r="AH2459" s="4" t="str">
        <f t="shared" si="1167"/>
        <v/>
      </c>
      <c r="AI2459" s="75" t="str">
        <f t="shared" si="1168"/>
        <v/>
      </c>
      <c r="AJ2459" s="75" t="str">
        <f t="shared" si="1169"/>
        <v/>
      </c>
    </row>
    <row r="2460" spans="1:36">
      <c r="A2460" s="41" t="str">
        <f t="shared" si="1152"/>
        <v/>
      </c>
      <c r="B2460" s="150" t="str">
        <f>IF(ISNUMBER(A2460),INDEX('MetaTrader Import'!$H$13:$J$5893,TRUNC(((A2460-$A$39+1)-1)/3)+1,MOD((A2460-$A$39+1)-1,3)+1),"")</f>
        <v/>
      </c>
      <c r="C2460" s="43" t="str">
        <f t="shared" si="1153"/>
        <v/>
      </c>
      <c r="D2460" s="43" t="str">
        <f t="shared" ca="1" si="1143"/>
        <v/>
      </c>
      <c r="E2460" s="43" t="str">
        <f t="shared" si="1154"/>
        <v/>
      </c>
      <c r="F2460" s="43" t="str">
        <f t="shared" si="1155"/>
        <v/>
      </c>
      <c r="G2460" s="43" t="str">
        <f>IF(A2460&lt;&gt;"",IF(A2460&lt;Data!$G$11*0.25,$C$13/$G$32,IF(A2460&gt;Data!$G$11*0.25,$C$13,$C$13*10)),"")</f>
        <v/>
      </c>
      <c r="H2460" s="43" t="str">
        <f>IF(A2460&lt;&gt;"",IF(Data!$G$9="constant",$C$13,IF(Data!$G$9="squeeze",G2460,F2460)),"")</f>
        <v/>
      </c>
      <c r="I2460" s="38" t="str">
        <f ca="1">IF(ISNUMBER(A2460),NORMINV(RAND(),0,IF(AND(Data!$G$9="squeeze",A2460&lt;Data!$G$11*0.25),$H$32,1)*$C$30*$C$13)*($C$14*$C$12),"")</f>
        <v/>
      </c>
      <c r="J2460" s="42" t="str">
        <f ca="1">IFERROR(IF(Data!$C$6="Real",B2460,I2460+J2459+($C$14*$C$12)*(NORMINV(RAND(),$C$15,CHOOSE($G$13,$C$13,F2460,G2460)))),"")</f>
        <v/>
      </c>
      <c r="K2460" s="88" t="str">
        <f>IF(ISNUMBER(A2460), IF($G$16="fixed",$G$17,MIN(H2460*Data!$C$7*$C$16*0.5,$C$17*Data!$C$7))*$C$12,"")</f>
        <v/>
      </c>
      <c r="L2460" s="42" t="str">
        <f t="shared" ca="1" si="1170"/>
        <v/>
      </c>
      <c r="M2460" s="44" t="str">
        <f t="shared" ca="1" si="1171"/>
        <v/>
      </c>
      <c r="N2460" s="44" t="str">
        <f t="shared" ca="1" si="1172"/>
        <v/>
      </c>
      <c r="O2460" s="108" t="str">
        <f t="shared" si="1156"/>
        <v/>
      </c>
      <c r="P2460" s="102" t="str">
        <f t="shared" si="1157"/>
        <v/>
      </c>
      <c r="Q2460" s="102" t="str">
        <f t="shared" si="1158"/>
        <v/>
      </c>
      <c r="R2460" s="120" t="str">
        <f t="shared" si="1159"/>
        <v/>
      </c>
      <c r="S2460" s="54" t="str">
        <f t="shared" si="1160"/>
        <v/>
      </c>
      <c r="T2460" s="5" t="str">
        <f t="shared" si="1161"/>
        <v/>
      </c>
      <c r="U2460" s="152" t="str">
        <f t="shared" si="1144"/>
        <v/>
      </c>
      <c r="V2460" s="152" t="str">
        <f t="shared" si="1145"/>
        <v/>
      </c>
      <c r="W2460" s="153" t="str">
        <f t="shared" si="1146"/>
        <v/>
      </c>
      <c r="X2460" s="153" t="str">
        <f t="shared" si="1147"/>
        <v/>
      </c>
      <c r="Y2460" s="153" t="str">
        <f t="shared" si="1148"/>
        <v/>
      </c>
      <c r="Z2460" s="153" t="str">
        <f t="shared" si="1149"/>
        <v/>
      </c>
      <c r="AA2460" s="152" t="str">
        <f t="shared" si="1150"/>
        <v/>
      </c>
      <c r="AB2460" s="152" t="str">
        <f t="shared" si="1151"/>
        <v/>
      </c>
      <c r="AC2460" s="154" t="str">
        <f t="shared" si="1162"/>
        <v/>
      </c>
      <c r="AD2460" s="154" t="str">
        <f t="shared" si="1163"/>
        <v/>
      </c>
      <c r="AE2460" s="3" t="str">
        <f t="shared" si="1164"/>
        <v/>
      </c>
      <c r="AF2460" s="3" t="str">
        <f t="shared" si="1165"/>
        <v/>
      </c>
      <c r="AG2460" s="3" t="str">
        <f t="shared" si="1166"/>
        <v/>
      </c>
      <c r="AH2460" s="4" t="str">
        <f t="shared" si="1167"/>
        <v/>
      </c>
      <c r="AI2460" s="75" t="str">
        <f t="shared" si="1168"/>
        <v/>
      </c>
      <c r="AJ2460" s="75" t="str">
        <f t="shared" si="1169"/>
        <v/>
      </c>
    </row>
    <row r="2461" spans="1:36">
      <c r="A2461" s="41" t="str">
        <f t="shared" si="1152"/>
        <v/>
      </c>
      <c r="B2461" s="150" t="str">
        <f>IF(ISNUMBER(A2461),INDEX('MetaTrader Import'!$H$13:$J$5893,TRUNC(((A2461-$A$39+1)-1)/3)+1,MOD((A2461-$A$39+1)-1,3)+1),"")</f>
        <v/>
      </c>
      <c r="C2461" s="43" t="str">
        <f t="shared" si="1153"/>
        <v/>
      </c>
      <c r="D2461" s="43" t="str">
        <f t="shared" ca="1" si="1143"/>
        <v/>
      </c>
      <c r="E2461" s="43" t="str">
        <f t="shared" si="1154"/>
        <v/>
      </c>
      <c r="F2461" s="43" t="str">
        <f t="shared" si="1155"/>
        <v/>
      </c>
      <c r="G2461" s="43" t="str">
        <f>IF(A2461&lt;&gt;"",IF(A2461&lt;Data!$G$11*0.25,$C$13/$G$32,IF(A2461&gt;Data!$G$11*0.25,$C$13,$C$13*10)),"")</f>
        <v/>
      </c>
      <c r="H2461" s="43" t="str">
        <f>IF(A2461&lt;&gt;"",IF(Data!$G$9="constant",$C$13,IF(Data!$G$9="squeeze",G2461,F2461)),"")</f>
        <v/>
      </c>
      <c r="I2461" s="38" t="str">
        <f ca="1">IF(ISNUMBER(A2461),NORMINV(RAND(),0,IF(AND(Data!$G$9="squeeze",A2461&lt;Data!$G$11*0.25),$H$32,1)*$C$30*$C$13)*($C$14*$C$12),"")</f>
        <v/>
      </c>
      <c r="J2461" s="42" t="str">
        <f ca="1">IFERROR(IF(Data!$C$6="Real",B2461,I2461+J2460+($C$14*$C$12)*(NORMINV(RAND(),$C$15,CHOOSE($G$13,$C$13,F2461,G2461)))),"")</f>
        <v/>
      </c>
      <c r="K2461" s="88" t="str">
        <f>IF(ISNUMBER(A2461), IF($G$16="fixed",$G$17,MIN(H2461*Data!$C$7*$C$16*0.5,$C$17*Data!$C$7))*$C$12,"")</f>
        <v/>
      </c>
      <c r="L2461" s="42" t="str">
        <f t="shared" ca="1" si="1170"/>
        <v/>
      </c>
      <c r="M2461" s="44" t="str">
        <f t="shared" ca="1" si="1171"/>
        <v/>
      </c>
      <c r="N2461" s="44" t="str">
        <f t="shared" ca="1" si="1172"/>
        <v/>
      </c>
      <c r="O2461" s="108" t="str">
        <f t="shared" si="1156"/>
        <v/>
      </c>
      <c r="P2461" s="102" t="str">
        <f t="shared" si="1157"/>
        <v/>
      </c>
      <c r="Q2461" s="102" t="str">
        <f t="shared" si="1158"/>
        <v/>
      </c>
      <c r="R2461" s="120" t="str">
        <f t="shared" si="1159"/>
        <v/>
      </c>
      <c r="S2461" s="54" t="str">
        <f t="shared" si="1160"/>
        <v/>
      </c>
      <c r="T2461" s="5" t="str">
        <f t="shared" si="1161"/>
        <v/>
      </c>
      <c r="U2461" s="152" t="str">
        <f t="shared" si="1144"/>
        <v/>
      </c>
      <c r="V2461" s="152" t="str">
        <f t="shared" si="1145"/>
        <v/>
      </c>
      <c r="W2461" s="153" t="str">
        <f t="shared" si="1146"/>
        <v/>
      </c>
      <c r="X2461" s="153" t="str">
        <f t="shared" si="1147"/>
        <v/>
      </c>
      <c r="Y2461" s="153" t="str">
        <f t="shared" si="1148"/>
        <v/>
      </c>
      <c r="Z2461" s="153" t="str">
        <f t="shared" si="1149"/>
        <v/>
      </c>
      <c r="AA2461" s="152" t="str">
        <f t="shared" si="1150"/>
        <v/>
      </c>
      <c r="AB2461" s="152" t="str">
        <f t="shared" si="1151"/>
        <v/>
      </c>
      <c r="AC2461" s="154" t="str">
        <f t="shared" si="1162"/>
        <v/>
      </c>
      <c r="AD2461" s="154" t="str">
        <f t="shared" si="1163"/>
        <v/>
      </c>
      <c r="AE2461" s="3" t="str">
        <f t="shared" si="1164"/>
        <v/>
      </c>
      <c r="AF2461" s="3" t="str">
        <f t="shared" si="1165"/>
        <v/>
      </c>
      <c r="AG2461" s="3" t="str">
        <f t="shared" si="1166"/>
        <v/>
      </c>
      <c r="AH2461" s="4" t="str">
        <f t="shared" si="1167"/>
        <v/>
      </c>
      <c r="AI2461" s="75" t="str">
        <f t="shared" si="1168"/>
        <v/>
      </c>
      <c r="AJ2461" s="75" t="str">
        <f t="shared" si="1169"/>
        <v/>
      </c>
    </row>
    <row r="2462" spans="1:36">
      <c r="A2462" s="41" t="str">
        <f t="shared" si="1152"/>
        <v/>
      </c>
      <c r="B2462" s="150" t="str">
        <f>IF(ISNUMBER(A2462),INDEX('MetaTrader Import'!$H$13:$J$5893,TRUNC(((A2462-$A$39+1)-1)/3)+1,MOD((A2462-$A$39+1)-1,3)+1),"")</f>
        <v/>
      </c>
      <c r="C2462" s="43" t="str">
        <f t="shared" si="1153"/>
        <v/>
      </c>
      <c r="D2462" s="43" t="str">
        <f t="shared" ca="1" si="1143"/>
        <v/>
      </c>
      <c r="E2462" s="43" t="str">
        <f t="shared" si="1154"/>
        <v/>
      </c>
      <c r="F2462" s="43" t="str">
        <f t="shared" si="1155"/>
        <v/>
      </c>
      <c r="G2462" s="43" t="str">
        <f>IF(A2462&lt;&gt;"",IF(A2462&lt;Data!$G$11*0.25,$C$13/$G$32,IF(A2462&gt;Data!$G$11*0.25,$C$13,$C$13*10)),"")</f>
        <v/>
      </c>
      <c r="H2462" s="43" t="str">
        <f>IF(A2462&lt;&gt;"",IF(Data!$G$9="constant",$C$13,IF(Data!$G$9="squeeze",G2462,F2462)),"")</f>
        <v/>
      </c>
      <c r="I2462" s="38" t="str">
        <f ca="1">IF(ISNUMBER(A2462),NORMINV(RAND(),0,IF(AND(Data!$G$9="squeeze",A2462&lt;Data!$G$11*0.25),$H$32,1)*$C$30*$C$13)*($C$14*$C$12),"")</f>
        <v/>
      </c>
      <c r="J2462" s="42" t="str">
        <f ca="1">IFERROR(IF(Data!$C$6="Real",B2462,I2462+J2461+($C$14*$C$12)*(NORMINV(RAND(),$C$15,CHOOSE($G$13,$C$13,F2462,G2462)))),"")</f>
        <v/>
      </c>
      <c r="K2462" s="88" t="str">
        <f>IF(ISNUMBER(A2462), IF($G$16="fixed",$G$17,MIN(H2462*Data!$C$7*$C$16*0.5,$C$17*Data!$C$7))*$C$12,"")</f>
        <v/>
      </c>
      <c r="L2462" s="42" t="str">
        <f t="shared" ca="1" si="1170"/>
        <v/>
      </c>
      <c r="M2462" s="44" t="str">
        <f t="shared" ca="1" si="1171"/>
        <v/>
      </c>
      <c r="N2462" s="44" t="str">
        <f t="shared" ca="1" si="1172"/>
        <v/>
      </c>
      <c r="O2462" s="108" t="str">
        <f t="shared" si="1156"/>
        <v/>
      </c>
      <c r="P2462" s="102" t="str">
        <f t="shared" si="1157"/>
        <v/>
      </c>
      <c r="Q2462" s="102" t="str">
        <f t="shared" si="1158"/>
        <v/>
      </c>
      <c r="R2462" s="120" t="str">
        <f t="shared" si="1159"/>
        <v/>
      </c>
      <c r="S2462" s="54" t="str">
        <f t="shared" si="1160"/>
        <v/>
      </c>
      <c r="T2462" s="5" t="str">
        <f t="shared" si="1161"/>
        <v/>
      </c>
      <c r="U2462" s="152" t="str">
        <f t="shared" si="1144"/>
        <v/>
      </c>
      <c r="V2462" s="152" t="str">
        <f t="shared" si="1145"/>
        <v/>
      </c>
      <c r="W2462" s="153" t="str">
        <f t="shared" si="1146"/>
        <v/>
      </c>
      <c r="X2462" s="153" t="str">
        <f t="shared" si="1147"/>
        <v/>
      </c>
      <c r="Y2462" s="153" t="str">
        <f t="shared" si="1148"/>
        <v/>
      </c>
      <c r="Z2462" s="153" t="str">
        <f t="shared" si="1149"/>
        <v/>
      </c>
      <c r="AA2462" s="152" t="str">
        <f t="shared" si="1150"/>
        <v/>
      </c>
      <c r="AB2462" s="152" t="str">
        <f t="shared" si="1151"/>
        <v/>
      </c>
      <c r="AC2462" s="154" t="str">
        <f t="shared" si="1162"/>
        <v/>
      </c>
      <c r="AD2462" s="154" t="str">
        <f t="shared" si="1163"/>
        <v/>
      </c>
      <c r="AE2462" s="3" t="str">
        <f t="shared" si="1164"/>
        <v/>
      </c>
      <c r="AF2462" s="3" t="str">
        <f t="shared" si="1165"/>
        <v/>
      </c>
      <c r="AG2462" s="3" t="str">
        <f t="shared" si="1166"/>
        <v/>
      </c>
      <c r="AH2462" s="4" t="str">
        <f t="shared" si="1167"/>
        <v/>
      </c>
      <c r="AI2462" s="75" t="str">
        <f t="shared" si="1168"/>
        <v/>
      </c>
      <c r="AJ2462" s="75" t="str">
        <f t="shared" si="1169"/>
        <v/>
      </c>
    </row>
    <row r="2463" spans="1:36">
      <c r="A2463" s="41" t="str">
        <f t="shared" si="1152"/>
        <v/>
      </c>
      <c r="B2463" s="150" t="str">
        <f>IF(ISNUMBER(A2463),INDEX('MetaTrader Import'!$H$13:$J$5893,TRUNC(((A2463-$A$39+1)-1)/3)+1,MOD((A2463-$A$39+1)-1,3)+1),"")</f>
        <v/>
      </c>
      <c r="C2463" s="43" t="str">
        <f t="shared" si="1153"/>
        <v/>
      </c>
      <c r="D2463" s="43" t="str">
        <f t="shared" ca="1" si="1143"/>
        <v/>
      </c>
      <c r="E2463" s="43" t="str">
        <f t="shared" si="1154"/>
        <v/>
      </c>
      <c r="F2463" s="43" t="str">
        <f t="shared" si="1155"/>
        <v/>
      </c>
      <c r="G2463" s="43" t="str">
        <f>IF(A2463&lt;&gt;"",IF(A2463&lt;Data!$G$11*0.25,$C$13/$G$32,IF(A2463&gt;Data!$G$11*0.25,$C$13,$C$13*10)),"")</f>
        <v/>
      </c>
      <c r="H2463" s="43" t="str">
        <f>IF(A2463&lt;&gt;"",IF(Data!$G$9="constant",$C$13,IF(Data!$G$9="squeeze",G2463,F2463)),"")</f>
        <v/>
      </c>
      <c r="I2463" s="38" t="str">
        <f ca="1">IF(ISNUMBER(A2463),NORMINV(RAND(),0,IF(AND(Data!$G$9="squeeze",A2463&lt;Data!$G$11*0.25),$H$32,1)*$C$30*$C$13)*($C$14*$C$12),"")</f>
        <v/>
      </c>
      <c r="J2463" s="42" t="str">
        <f ca="1">IFERROR(IF(Data!$C$6="Real",B2463,I2463+J2462+($C$14*$C$12)*(NORMINV(RAND(),$C$15,CHOOSE($G$13,$C$13,F2463,G2463)))),"")</f>
        <v/>
      </c>
      <c r="K2463" s="88" t="str">
        <f>IF(ISNUMBER(A2463), IF($G$16="fixed",$G$17,MIN(H2463*Data!$C$7*$C$16*0.5,$C$17*Data!$C$7))*$C$12,"")</f>
        <v/>
      </c>
      <c r="L2463" s="42" t="str">
        <f t="shared" ca="1" si="1170"/>
        <v/>
      </c>
      <c r="M2463" s="44" t="str">
        <f t="shared" ca="1" si="1171"/>
        <v/>
      </c>
      <c r="N2463" s="44" t="str">
        <f t="shared" ca="1" si="1172"/>
        <v/>
      </c>
      <c r="O2463" s="108" t="str">
        <f t="shared" si="1156"/>
        <v/>
      </c>
      <c r="P2463" s="102" t="str">
        <f t="shared" si="1157"/>
        <v/>
      </c>
      <c r="Q2463" s="102" t="str">
        <f t="shared" si="1158"/>
        <v/>
      </c>
      <c r="R2463" s="120" t="str">
        <f t="shared" si="1159"/>
        <v/>
      </c>
      <c r="S2463" s="54" t="str">
        <f t="shared" si="1160"/>
        <v/>
      </c>
      <c r="T2463" s="5" t="str">
        <f t="shared" si="1161"/>
        <v/>
      </c>
      <c r="U2463" s="152" t="str">
        <f t="shared" si="1144"/>
        <v/>
      </c>
      <c r="V2463" s="152" t="str">
        <f t="shared" si="1145"/>
        <v/>
      </c>
      <c r="W2463" s="153" t="str">
        <f t="shared" si="1146"/>
        <v/>
      </c>
      <c r="X2463" s="153" t="str">
        <f t="shared" si="1147"/>
        <v/>
      </c>
      <c r="Y2463" s="153" t="str">
        <f t="shared" si="1148"/>
        <v/>
      </c>
      <c r="Z2463" s="153" t="str">
        <f t="shared" si="1149"/>
        <v/>
      </c>
      <c r="AA2463" s="152" t="str">
        <f t="shared" si="1150"/>
        <v/>
      </c>
      <c r="AB2463" s="152" t="str">
        <f t="shared" si="1151"/>
        <v/>
      </c>
      <c r="AC2463" s="154" t="str">
        <f t="shared" si="1162"/>
        <v/>
      </c>
      <c r="AD2463" s="154" t="str">
        <f t="shared" si="1163"/>
        <v/>
      </c>
      <c r="AE2463" s="3" t="str">
        <f t="shared" si="1164"/>
        <v/>
      </c>
      <c r="AF2463" s="3" t="str">
        <f t="shared" si="1165"/>
        <v/>
      </c>
      <c r="AG2463" s="3" t="str">
        <f t="shared" si="1166"/>
        <v/>
      </c>
      <c r="AH2463" s="4" t="str">
        <f t="shared" si="1167"/>
        <v/>
      </c>
      <c r="AI2463" s="75" t="str">
        <f t="shared" si="1168"/>
        <v/>
      </c>
      <c r="AJ2463" s="75" t="str">
        <f t="shared" si="1169"/>
        <v/>
      </c>
    </row>
    <row r="2464" spans="1:36">
      <c r="A2464" s="41" t="str">
        <f t="shared" si="1152"/>
        <v/>
      </c>
      <c r="B2464" s="150" t="str">
        <f>IF(ISNUMBER(A2464),INDEX('MetaTrader Import'!$H$13:$J$5893,TRUNC(((A2464-$A$39+1)-1)/3)+1,MOD((A2464-$A$39+1)-1,3)+1),"")</f>
        <v/>
      </c>
      <c r="C2464" s="43" t="str">
        <f t="shared" si="1153"/>
        <v/>
      </c>
      <c r="D2464" s="43" t="str">
        <f t="shared" ca="1" si="1143"/>
        <v/>
      </c>
      <c r="E2464" s="43" t="str">
        <f t="shared" si="1154"/>
        <v/>
      </c>
      <c r="F2464" s="43" t="str">
        <f t="shared" si="1155"/>
        <v/>
      </c>
      <c r="G2464" s="43" t="str">
        <f>IF(A2464&lt;&gt;"",IF(A2464&lt;Data!$G$11*0.25,$C$13/$G$32,IF(A2464&gt;Data!$G$11*0.25,$C$13,$C$13*10)),"")</f>
        <v/>
      </c>
      <c r="H2464" s="43" t="str">
        <f>IF(A2464&lt;&gt;"",IF(Data!$G$9="constant",$C$13,IF(Data!$G$9="squeeze",G2464,F2464)),"")</f>
        <v/>
      </c>
      <c r="I2464" s="38" t="str">
        <f ca="1">IF(ISNUMBER(A2464),NORMINV(RAND(),0,IF(AND(Data!$G$9="squeeze",A2464&lt;Data!$G$11*0.25),$H$32,1)*$C$30*$C$13)*($C$14*$C$12),"")</f>
        <v/>
      </c>
      <c r="J2464" s="42" t="str">
        <f ca="1">IFERROR(IF(Data!$C$6="Real",B2464,I2464+J2463+($C$14*$C$12)*(NORMINV(RAND(),$C$15,CHOOSE($G$13,$C$13,F2464,G2464)))),"")</f>
        <v/>
      </c>
      <c r="K2464" s="88" t="str">
        <f>IF(ISNUMBER(A2464), IF($G$16="fixed",$G$17,MIN(H2464*Data!$C$7*$C$16*0.5,$C$17*Data!$C$7))*$C$12,"")</f>
        <v/>
      </c>
      <c r="L2464" s="42" t="str">
        <f t="shared" ca="1" si="1170"/>
        <v/>
      </c>
      <c r="M2464" s="44" t="str">
        <f t="shared" ca="1" si="1171"/>
        <v/>
      </c>
      <c r="N2464" s="44" t="str">
        <f t="shared" ca="1" si="1172"/>
        <v/>
      </c>
      <c r="O2464" s="108" t="str">
        <f t="shared" si="1156"/>
        <v/>
      </c>
      <c r="P2464" s="102" t="str">
        <f t="shared" si="1157"/>
        <v/>
      </c>
      <c r="Q2464" s="102" t="str">
        <f t="shared" si="1158"/>
        <v/>
      </c>
      <c r="R2464" s="120" t="str">
        <f t="shared" si="1159"/>
        <v/>
      </c>
      <c r="S2464" s="54" t="str">
        <f t="shared" si="1160"/>
        <v/>
      </c>
      <c r="T2464" s="5" t="str">
        <f t="shared" si="1161"/>
        <v/>
      </c>
      <c r="U2464" s="152" t="str">
        <f t="shared" si="1144"/>
        <v/>
      </c>
      <c r="V2464" s="152" t="str">
        <f t="shared" si="1145"/>
        <v/>
      </c>
      <c r="W2464" s="153" t="str">
        <f t="shared" si="1146"/>
        <v/>
      </c>
      <c r="X2464" s="153" t="str">
        <f t="shared" si="1147"/>
        <v/>
      </c>
      <c r="Y2464" s="153" t="str">
        <f t="shared" si="1148"/>
        <v/>
      </c>
      <c r="Z2464" s="153" t="str">
        <f t="shared" si="1149"/>
        <v/>
      </c>
      <c r="AA2464" s="152" t="str">
        <f t="shared" si="1150"/>
        <v/>
      </c>
      <c r="AB2464" s="152" t="str">
        <f t="shared" si="1151"/>
        <v/>
      </c>
      <c r="AC2464" s="154" t="str">
        <f t="shared" si="1162"/>
        <v/>
      </c>
      <c r="AD2464" s="154" t="str">
        <f t="shared" si="1163"/>
        <v/>
      </c>
      <c r="AE2464" s="3" t="str">
        <f t="shared" si="1164"/>
        <v/>
      </c>
      <c r="AF2464" s="3" t="str">
        <f t="shared" si="1165"/>
        <v/>
      </c>
      <c r="AG2464" s="3" t="str">
        <f t="shared" si="1166"/>
        <v/>
      </c>
      <c r="AH2464" s="4" t="str">
        <f t="shared" si="1167"/>
        <v/>
      </c>
      <c r="AI2464" s="75" t="str">
        <f t="shared" si="1168"/>
        <v/>
      </c>
      <c r="AJ2464" s="75" t="str">
        <f t="shared" si="1169"/>
        <v/>
      </c>
    </row>
    <row r="2465" spans="1:36">
      <c r="A2465" s="41" t="str">
        <f t="shared" si="1152"/>
        <v/>
      </c>
      <c r="B2465" s="150" t="str">
        <f>IF(ISNUMBER(A2465),INDEX('MetaTrader Import'!$H$13:$J$5893,TRUNC(((A2465-$A$39+1)-1)/3)+1,MOD((A2465-$A$39+1)-1,3)+1),"")</f>
        <v/>
      </c>
      <c r="C2465" s="43" t="str">
        <f t="shared" si="1153"/>
        <v/>
      </c>
      <c r="D2465" s="43" t="str">
        <f t="shared" ca="1" si="1143"/>
        <v/>
      </c>
      <c r="E2465" s="43" t="str">
        <f t="shared" si="1154"/>
        <v/>
      </c>
      <c r="F2465" s="43" t="str">
        <f t="shared" si="1155"/>
        <v/>
      </c>
      <c r="G2465" s="43" t="str">
        <f>IF(A2465&lt;&gt;"",IF(A2465&lt;Data!$G$11*0.25,$C$13/$G$32,IF(A2465&gt;Data!$G$11*0.25,$C$13,$C$13*10)),"")</f>
        <v/>
      </c>
      <c r="H2465" s="43" t="str">
        <f>IF(A2465&lt;&gt;"",IF(Data!$G$9="constant",$C$13,IF(Data!$G$9="squeeze",G2465,F2465)),"")</f>
        <v/>
      </c>
      <c r="I2465" s="38" t="str">
        <f ca="1">IF(ISNUMBER(A2465),NORMINV(RAND(),0,IF(AND(Data!$G$9="squeeze",A2465&lt;Data!$G$11*0.25),$H$32,1)*$C$30*$C$13)*($C$14*$C$12),"")</f>
        <v/>
      </c>
      <c r="J2465" s="42" t="str">
        <f ca="1">IFERROR(IF(Data!$C$6="Real",B2465,I2465+J2464+($C$14*$C$12)*(NORMINV(RAND(),$C$15,CHOOSE($G$13,$C$13,F2465,G2465)))),"")</f>
        <v/>
      </c>
      <c r="K2465" s="88" t="str">
        <f>IF(ISNUMBER(A2465), IF($G$16="fixed",$G$17,MIN(H2465*Data!$C$7*$C$16*0.5,$C$17*Data!$C$7))*$C$12,"")</f>
        <v/>
      </c>
      <c r="L2465" s="42" t="str">
        <f t="shared" ca="1" si="1170"/>
        <v/>
      </c>
      <c r="M2465" s="44" t="str">
        <f t="shared" ca="1" si="1171"/>
        <v/>
      </c>
      <c r="N2465" s="44" t="str">
        <f t="shared" ca="1" si="1172"/>
        <v/>
      </c>
      <c r="O2465" s="108" t="str">
        <f t="shared" si="1156"/>
        <v/>
      </c>
      <c r="P2465" s="102" t="str">
        <f t="shared" si="1157"/>
        <v/>
      </c>
      <c r="Q2465" s="102" t="str">
        <f t="shared" si="1158"/>
        <v/>
      </c>
      <c r="R2465" s="120" t="str">
        <f t="shared" si="1159"/>
        <v/>
      </c>
      <c r="S2465" s="54" t="str">
        <f t="shared" si="1160"/>
        <v/>
      </c>
      <c r="T2465" s="5" t="str">
        <f t="shared" si="1161"/>
        <v/>
      </c>
      <c r="U2465" s="152" t="str">
        <f t="shared" si="1144"/>
        <v/>
      </c>
      <c r="V2465" s="152" t="str">
        <f t="shared" si="1145"/>
        <v/>
      </c>
      <c r="W2465" s="153" t="str">
        <f t="shared" si="1146"/>
        <v/>
      </c>
      <c r="X2465" s="153" t="str">
        <f t="shared" si="1147"/>
        <v/>
      </c>
      <c r="Y2465" s="153" t="str">
        <f t="shared" si="1148"/>
        <v/>
      </c>
      <c r="Z2465" s="153" t="str">
        <f t="shared" si="1149"/>
        <v/>
      </c>
      <c r="AA2465" s="152" t="str">
        <f t="shared" si="1150"/>
        <v/>
      </c>
      <c r="AB2465" s="152" t="str">
        <f t="shared" si="1151"/>
        <v/>
      </c>
      <c r="AC2465" s="154" t="str">
        <f t="shared" si="1162"/>
        <v/>
      </c>
      <c r="AD2465" s="154" t="str">
        <f t="shared" si="1163"/>
        <v/>
      </c>
      <c r="AE2465" s="3" t="str">
        <f t="shared" si="1164"/>
        <v/>
      </c>
      <c r="AF2465" s="3" t="str">
        <f t="shared" si="1165"/>
        <v/>
      </c>
      <c r="AG2465" s="3" t="str">
        <f t="shared" si="1166"/>
        <v/>
      </c>
      <c r="AH2465" s="4" t="str">
        <f t="shared" si="1167"/>
        <v/>
      </c>
      <c r="AI2465" s="75" t="str">
        <f t="shared" si="1168"/>
        <v/>
      </c>
      <c r="AJ2465" s="75" t="str">
        <f t="shared" si="1169"/>
        <v/>
      </c>
    </row>
    <row r="2466" spans="1:36">
      <c r="A2466" s="41" t="str">
        <f t="shared" si="1152"/>
        <v/>
      </c>
      <c r="B2466" s="150" t="str">
        <f>IF(ISNUMBER(A2466),INDEX('MetaTrader Import'!$H$13:$J$5893,TRUNC(((A2466-$A$39+1)-1)/3)+1,MOD((A2466-$A$39+1)-1,3)+1),"")</f>
        <v/>
      </c>
      <c r="C2466" s="43" t="str">
        <f t="shared" si="1153"/>
        <v/>
      </c>
      <c r="D2466" s="43" t="str">
        <f t="shared" ca="1" si="1143"/>
        <v/>
      </c>
      <c r="E2466" s="43" t="str">
        <f t="shared" si="1154"/>
        <v/>
      </c>
      <c r="F2466" s="43" t="str">
        <f t="shared" si="1155"/>
        <v/>
      </c>
      <c r="G2466" s="43" t="str">
        <f>IF(A2466&lt;&gt;"",IF(A2466&lt;Data!$G$11*0.25,$C$13/$G$32,IF(A2466&gt;Data!$G$11*0.25,$C$13,$C$13*10)),"")</f>
        <v/>
      </c>
      <c r="H2466" s="43" t="str">
        <f>IF(A2466&lt;&gt;"",IF(Data!$G$9="constant",$C$13,IF(Data!$G$9="squeeze",G2466,F2466)),"")</f>
        <v/>
      </c>
      <c r="I2466" s="38" t="str">
        <f ca="1">IF(ISNUMBER(A2466),NORMINV(RAND(),0,IF(AND(Data!$G$9="squeeze",A2466&lt;Data!$G$11*0.25),$H$32,1)*$C$30*$C$13)*($C$14*$C$12),"")</f>
        <v/>
      </c>
      <c r="J2466" s="42" t="str">
        <f ca="1">IFERROR(IF(Data!$C$6="Real",B2466,I2466+J2465+($C$14*$C$12)*(NORMINV(RAND(),$C$15,CHOOSE($G$13,$C$13,F2466,G2466)))),"")</f>
        <v/>
      </c>
      <c r="K2466" s="88" t="str">
        <f>IF(ISNUMBER(A2466), IF($G$16="fixed",$G$17,MIN(H2466*Data!$C$7*$C$16*0.5,$C$17*Data!$C$7))*$C$12,"")</f>
        <v/>
      </c>
      <c r="L2466" s="42" t="str">
        <f t="shared" ca="1" si="1170"/>
        <v/>
      </c>
      <c r="M2466" s="44" t="str">
        <f t="shared" ca="1" si="1171"/>
        <v/>
      </c>
      <c r="N2466" s="44" t="str">
        <f t="shared" ca="1" si="1172"/>
        <v/>
      </c>
      <c r="O2466" s="108" t="str">
        <f t="shared" si="1156"/>
        <v/>
      </c>
      <c r="P2466" s="102" t="str">
        <f t="shared" si="1157"/>
        <v/>
      </c>
      <c r="Q2466" s="102" t="str">
        <f t="shared" si="1158"/>
        <v/>
      </c>
      <c r="R2466" s="120" t="str">
        <f t="shared" si="1159"/>
        <v/>
      </c>
      <c r="S2466" s="54" t="str">
        <f t="shared" si="1160"/>
        <v/>
      </c>
      <c r="T2466" s="5" t="str">
        <f t="shared" si="1161"/>
        <v/>
      </c>
      <c r="U2466" s="152" t="str">
        <f t="shared" si="1144"/>
        <v/>
      </c>
      <c r="V2466" s="152" t="str">
        <f t="shared" si="1145"/>
        <v/>
      </c>
      <c r="W2466" s="153" t="str">
        <f t="shared" si="1146"/>
        <v/>
      </c>
      <c r="X2466" s="153" t="str">
        <f t="shared" si="1147"/>
        <v/>
      </c>
      <c r="Y2466" s="153" t="str">
        <f t="shared" si="1148"/>
        <v/>
      </c>
      <c r="Z2466" s="153" t="str">
        <f t="shared" si="1149"/>
        <v/>
      </c>
      <c r="AA2466" s="152" t="str">
        <f t="shared" si="1150"/>
        <v/>
      </c>
      <c r="AB2466" s="152" t="str">
        <f t="shared" si="1151"/>
        <v/>
      </c>
      <c r="AC2466" s="154" t="str">
        <f t="shared" si="1162"/>
        <v/>
      </c>
      <c r="AD2466" s="154" t="str">
        <f t="shared" si="1163"/>
        <v/>
      </c>
      <c r="AE2466" s="3" t="str">
        <f t="shared" si="1164"/>
        <v/>
      </c>
      <c r="AF2466" s="3" t="str">
        <f t="shared" si="1165"/>
        <v/>
      </c>
      <c r="AG2466" s="3" t="str">
        <f t="shared" si="1166"/>
        <v/>
      </c>
      <c r="AH2466" s="4" t="str">
        <f t="shared" si="1167"/>
        <v/>
      </c>
      <c r="AI2466" s="75" t="str">
        <f t="shared" si="1168"/>
        <v/>
      </c>
      <c r="AJ2466" s="75" t="str">
        <f t="shared" si="1169"/>
        <v/>
      </c>
    </row>
    <row r="2467" spans="1:36">
      <c r="A2467" s="41" t="str">
        <f t="shared" si="1152"/>
        <v/>
      </c>
      <c r="B2467" s="150" t="str">
        <f>IF(ISNUMBER(A2467),INDEX('MetaTrader Import'!$H$13:$J$5893,TRUNC(((A2467-$A$39+1)-1)/3)+1,MOD((A2467-$A$39+1)-1,3)+1),"")</f>
        <v/>
      </c>
      <c r="C2467" s="43" t="str">
        <f t="shared" si="1153"/>
        <v/>
      </c>
      <c r="D2467" s="43" t="str">
        <f t="shared" ca="1" si="1143"/>
        <v/>
      </c>
      <c r="E2467" s="43" t="str">
        <f t="shared" si="1154"/>
        <v/>
      </c>
      <c r="F2467" s="43" t="str">
        <f t="shared" si="1155"/>
        <v/>
      </c>
      <c r="G2467" s="43" t="str">
        <f>IF(A2467&lt;&gt;"",IF(A2467&lt;Data!$G$11*0.25,$C$13/$G$32,IF(A2467&gt;Data!$G$11*0.25,$C$13,$C$13*10)),"")</f>
        <v/>
      </c>
      <c r="H2467" s="43" t="str">
        <f>IF(A2467&lt;&gt;"",IF(Data!$G$9="constant",$C$13,IF(Data!$G$9="squeeze",G2467,F2467)),"")</f>
        <v/>
      </c>
      <c r="I2467" s="38" t="str">
        <f ca="1">IF(ISNUMBER(A2467),NORMINV(RAND(),0,IF(AND(Data!$G$9="squeeze",A2467&lt;Data!$G$11*0.25),$H$32,1)*$C$30*$C$13)*($C$14*$C$12),"")</f>
        <v/>
      </c>
      <c r="J2467" s="42" t="str">
        <f ca="1">IFERROR(IF(Data!$C$6="Real",B2467,I2467+J2466+($C$14*$C$12)*(NORMINV(RAND(),$C$15,CHOOSE($G$13,$C$13,F2467,G2467)))),"")</f>
        <v/>
      </c>
      <c r="K2467" s="88" t="str">
        <f>IF(ISNUMBER(A2467), IF($G$16="fixed",$G$17,MIN(H2467*Data!$C$7*$C$16*0.5,$C$17*Data!$C$7))*$C$12,"")</f>
        <v/>
      </c>
      <c r="L2467" s="42" t="str">
        <f t="shared" ca="1" si="1170"/>
        <v/>
      </c>
      <c r="M2467" s="44" t="str">
        <f t="shared" ca="1" si="1171"/>
        <v/>
      </c>
      <c r="N2467" s="44" t="str">
        <f t="shared" ca="1" si="1172"/>
        <v/>
      </c>
      <c r="O2467" s="108" t="str">
        <f t="shared" si="1156"/>
        <v/>
      </c>
      <c r="P2467" s="102" t="str">
        <f t="shared" si="1157"/>
        <v/>
      </c>
      <c r="Q2467" s="102" t="str">
        <f t="shared" si="1158"/>
        <v/>
      </c>
      <c r="R2467" s="120" t="str">
        <f t="shared" si="1159"/>
        <v/>
      </c>
      <c r="S2467" s="54" t="str">
        <f t="shared" si="1160"/>
        <v/>
      </c>
      <c r="T2467" s="5" t="str">
        <f t="shared" si="1161"/>
        <v/>
      </c>
      <c r="U2467" s="152" t="str">
        <f t="shared" si="1144"/>
        <v/>
      </c>
      <c r="V2467" s="152" t="str">
        <f t="shared" si="1145"/>
        <v/>
      </c>
      <c r="W2467" s="153" t="str">
        <f t="shared" si="1146"/>
        <v/>
      </c>
      <c r="X2467" s="153" t="str">
        <f t="shared" si="1147"/>
        <v/>
      </c>
      <c r="Y2467" s="153" t="str">
        <f t="shared" si="1148"/>
        <v/>
      </c>
      <c r="Z2467" s="153" t="str">
        <f t="shared" si="1149"/>
        <v/>
      </c>
      <c r="AA2467" s="152" t="str">
        <f t="shared" si="1150"/>
        <v/>
      </c>
      <c r="AB2467" s="152" t="str">
        <f t="shared" si="1151"/>
        <v/>
      </c>
      <c r="AC2467" s="154" t="str">
        <f t="shared" si="1162"/>
        <v/>
      </c>
      <c r="AD2467" s="154" t="str">
        <f t="shared" si="1163"/>
        <v/>
      </c>
      <c r="AE2467" s="3" t="str">
        <f t="shared" si="1164"/>
        <v/>
      </c>
      <c r="AF2467" s="3" t="str">
        <f t="shared" si="1165"/>
        <v/>
      </c>
      <c r="AG2467" s="3" t="str">
        <f t="shared" si="1166"/>
        <v/>
      </c>
      <c r="AH2467" s="4" t="str">
        <f t="shared" si="1167"/>
        <v/>
      </c>
      <c r="AI2467" s="75" t="str">
        <f t="shared" si="1168"/>
        <v/>
      </c>
      <c r="AJ2467" s="75" t="str">
        <f t="shared" si="1169"/>
        <v/>
      </c>
    </row>
    <row r="2468" spans="1:36">
      <c r="A2468" s="41" t="str">
        <f t="shared" si="1152"/>
        <v/>
      </c>
      <c r="B2468" s="150" t="str">
        <f>IF(ISNUMBER(A2468),INDEX('MetaTrader Import'!$H$13:$J$5893,TRUNC(((A2468-$A$39+1)-1)/3)+1,MOD((A2468-$A$39+1)-1,3)+1),"")</f>
        <v/>
      </c>
      <c r="C2468" s="43" t="str">
        <f t="shared" si="1153"/>
        <v/>
      </c>
      <c r="D2468" s="43" t="str">
        <f t="shared" ca="1" si="1143"/>
        <v/>
      </c>
      <c r="E2468" s="43" t="str">
        <f t="shared" si="1154"/>
        <v/>
      </c>
      <c r="F2468" s="43" t="str">
        <f t="shared" si="1155"/>
        <v/>
      </c>
      <c r="G2468" s="43" t="str">
        <f>IF(A2468&lt;&gt;"",IF(A2468&lt;Data!$G$11*0.25,$C$13/$G$32,IF(A2468&gt;Data!$G$11*0.25,$C$13,$C$13*10)),"")</f>
        <v/>
      </c>
      <c r="H2468" s="43" t="str">
        <f>IF(A2468&lt;&gt;"",IF(Data!$G$9="constant",$C$13,IF(Data!$G$9="squeeze",G2468,F2468)),"")</f>
        <v/>
      </c>
      <c r="I2468" s="38" t="str">
        <f ca="1">IF(ISNUMBER(A2468),NORMINV(RAND(),0,IF(AND(Data!$G$9="squeeze",A2468&lt;Data!$G$11*0.25),$H$32,1)*$C$30*$C$13)*($C$14*$C$12),"")</f>
        <v/>
      </c>
      <c r="J2468" s="42" t="str">
        <f ca="1">IFERROR(IF(Data!$C$6="Real",B2468,I2468+J2467+($C$14*$C$12)*(NORMINV(RAND(),$C$15,CHOOSE($G$13,$C$13,F2468,G2468)))),"")</f>
        <v/>
      </c>
      <c r="K2468" s="88" t="str">
        <f>IF(ISNUMBER(A2468), IF($G$16="fixed",$G$17,MIN(H2468*Data!$C$7*$C$16*0.5,$C$17*Data!$C$7))*$C$12,"")</f>
        <v/>
      </c>
      <c r="L2468" s="42" t="str">
        <f t="shared" ca="1" si="1170"/>
        <v/>
      </c>
      <c r="M2468" s="44" t="str">
        <f t="shared" ca="1" si="1171"/>
        <v/>
      </c>
      <c r="N2468" s="44" t="str">
        <f t="shared" ca="1" si="1172"/>
        <v/>
      </c>
      <c r="O2468" s="108" t="str">
        <f t="shared" si="1156"/>
        <v/>
      </c>
      <c r="P2468" s="102" t="str">
        <f t="shared" si="1157"/>
        <v/>
      </c>
      <c r="Q2468" s="102" t="str">
        <f t="shared" si="1158"/>
        <v/>
      </c>
      <c r="R2468" s="120" t="str">
        <f t="shared" si="1159"/>
        <v/>
      </c>
      <c r="S2468" s="54" t="str">
        <f t="shared" si="1160"/>
        <v/>
      </c>
      <c r="T2468" s="5" t="str">
        <f t="shared" si="1161"/>
        <v/>
      </c>
      <c r="U2468" s="152" t="str">
        <f t="shared" si="1144"/>
        <v/>
      </c>
      <c r="V2468" s="152" t="str">
        <f t="shared" si="1145"/>
        <v/>
      </c>
      <c r="W2468" s="153" t="str">
        <f t="shared" si="1146"/>
        <v/>
      </c>
      <c r="X2468" s="153" t="str">
        <f t="shared" si="1147"/>
        <v/>
      </c>
      <c r="Y2468" s="153" t="str">
        <f t="shared" si="1148"/>
        <v/>
      </c>
      <c r="Z2468" s="153" t="str">
        <f t="shared" si="1149"/>
        <v/>
      </c>
      <c r="AA2468" s="152" t="str">
        <f t="shared" si="1150"/>
        <v/>
      </c>
      <c r="AB2468" s="152" t="str">
        <f t="shared" si="1151"/>
        <v/>
      </c>
      <c r="AC2468" s="154" t="str">
        <f t="shared" si="1162"/>
        <v/>
      </c>
      <c r="AD2468" s="154" t="str">
        <f t="shared" si="1163"/>
        <v/>
      </c>
      <c r="AE2468" s="3" t="str">
        <f t="shared" si="1164"/>
        <v/>
      </c>
      <c r="AF2468" s="3" t="str">
        <f t="shared" si="1165"/>
        <v/>
      </c>
      <c r="AG2468" s="3" t="str">
        <f t="shared" si="1166"/>
        <v/>
      </c>
      <c r="AH2468" s="4" t="str">
        <f t="shared" si="1167"/>
        <v/>
      </c>
      <c r="AI2468" s="75" t="str">
        <f t="shared" si="1168"/>
        <v/>
      </c>
      <c r="AJ2468" s="75" t="str">
        <f t="shared" si="1169"/>
        <v/>
      </c>
    </row>
    <row r="2469" spans="1:36">
      <c r="A2469" s="41" t="str">
        <f t="shared" si="1152"/>
        <v/>
      </c>
      <c r="B2469" s="150" t="str">
        <f>IF(ISNUMBER(A2469),INDEX('MetaTrader Import'!$H$13:$J$5893,TRUNC(((A2469-$A$39+1)-1)/3)+1,MOD((A2469-$A$39+1)-1,3)+1),"")</f>
        <v/>
      </c>
      <c r="C2469" s="43" t="str">
        <f t="shared" si="1153"/>
        <v/>
      </c>
      <c r="D2469" s="43" t="str">
        <f t="shared" ca="1" si="1143"/>
        <v/>
      </c>
      <c r="E2469" s="43" t="str">
        <f t="shared" si="1154"/>
        <v/>
      </c>
      <c r="F2469" s="43" t="str">
        <f t="shared" si="1155"/>
        <v/>
      </c>
      <c r="G2469" s="43" t="str">
        <f>IF(A2469&lt;&gt;"",IF(A2469&lt;Data!$G$11*0.25,$C$13/$G$32,IF(A2469&gt;Data!$G$11*0.25,$C$13,$C$13*10)),"")</f>
        <v/>
      </c>
      <c r="H2469" s="43" t="str">
        <f>IF(A2469&lt;&gt;"",IF(Data!$G$9="constant",$C$13,IF(Data!$G$9="squeeze",G2469,F2469)),"")</f>
        <v/>
      </c>
      <c r="I2469" s="38" t="str">
        <f ca="1">IF(ISNUMBER(A2469),NORMINV(RAND(),0,IF(AND(Data!$G$9="squeeze",A2469&lt;Data!$G$11*0.25),$H$32,1)*$C$30*$C$13)*($C$14*$C$12),"")</f>
        <v/>
      </c>
      <c r="J2469" s="42" t="str">
        <f ca="1">IFERROR(IF(Data!$C$6="Real",B2469,I2469+J2468+($C$14*$C$12)*(NORMINV(RAND(),$C$15,CHOOSE($G$13,$C$13,F2469,G2469)))),"")</f>
        <v/>
      </c>
      <c r="K2469" s="88" t="str">
        <f>IF(ISNUMBER(A2469), IF($G$16="fixed",$G$17,MIN(H2469*Data!$C$7*$C$16*0.5,$C$17*Data!$C$7))*$C$12,"")</f>
        <v/>
      </c>
      <c r="L2469" s="42" t="str">
        <f t="shared" ca="1" si="1170"/>
        <v/>
      </c>
      <c r="M2469" s="44" t="str">
        <f t="shared" ca="1" si="1171"/>
        <v/>
      </c>
      <c r="N2469" s="44" t="str">
        <f t="shared" ca="1" si="1172"/>
        <v/>
      </c>
      <c r="O2469" s="108" t="str">
        <f t="shared" si="1156"/>
        <v/>
      </c>
      <c r="P2469" s="102" t="str">
        <f t="shared" si="1157"/>
        <v/>
      </c>
      <c r="Q2469" s="102" t="str">
        <f t="shared" si="1158"/>
        <v/>
      </c>
      <c r="R2469" s="120" t="str">
        <f t="shared" si="1159"/>
        <v/>
      </c>
      <c r="S2469" s="54" t="str">
        <f t="shared" si="1160"/>
        <v/>
      </c>
      <c r="T2469" s="5" t="str">
        <f t="shared" si="1161"/>
        <v/>
      </c>
      <c r="U2469" s="152" t="str">
        <f t="shared" si="1144"/>
        <v/>
      </c>
      <c r="V2469" s="152" t="str">
        <f t="shared" si="1145"/>
        <v/>
      </c>
      <c r="W2469" s="153" t="str">
        <f t="shared" si="1146"/>
        <v/>
      </c>
      <c r="X2469" s="153" t="str">
        <f t="shared" si="1147"/>
        <v/>
      </c>
      <c r="Y2469" s="153" t="str">
        <f t="shared" si="1148"/>
        <v/>
      </c>
      <c r="Z2469" s="153" t="str">
        <f t="shared" si="1149"/>
        <v/>
      </c>
      <c r="AA2469" s="152" t="str">
        <f t="shared" si="1150"/>
        <v/>
      </c>
      <c r="AB2469" s="152" t="str">
        <f t="shared" si="1151"/>
        <v/>
      </c>
      <c r="AC2469" s="154" t="str">
        <f t="shared" si="1162"/>
        <v/>
      </c>
      <c r="AD2469" s="154" t="str">
        <f t="shared" si="1163"/>
        <v/>
      </c>
      <c r="AE2469" s="3" t="str">
        <f t="shared" si="1164"/>
        <v/>
      </c>
      <c r="AF2469" s="3" t="str">
        <f t="shared" si="1165"/>
        <v/>
      </c>
      <c r="AG2469" s="3" t="str">
        <f t="shared" si="1166"/>
        <v/>
      </c>
      <c r="AH2469" s="4" t="str">
        <f t="shared" si="1167"/>
        <v/>
      </c>
      <c r="AI2469" s="75" t="str">
        <f t="shared" si="1168"/>
        <v/>
      </c>
      <c r="AJ2469" s="75" t="str">
        <f t="shared" si="1169"/>
        <v/>
      </c>
    </row>
    <row r="2470" spans="1:36">
      <c r="A2470" s="41" t="str">
        <f t="shared" si="1152"/>
        <v/>
      </c>
      <c r="B2470" s="150" t="str">
        <f>IF(ISNUMBER(A2470),INDEX('MetaTrader Import'!$H$13:$J$5893,TRUNC(((A2470-$A$39+1)-1)/3)+1,MOD((A2470-$A$39+1)-1,3)+1),"")</f>
        <v/>
      </c>
      <c r="C2470" s="43" t="str">
        <f t="shared" si="1153"/>
        <v/>
      </c>
      <c r="D2470" s="43" t="str">
        <f t="shared" ca="1" si="1143"/>
        <v/>
      </c>
      <c r="E2470" s="43" t="str">
        <f t="shared" si="1154"/>
        <v/>
      </c>
      <c r="F2470" s="43" t="str">
        <f t="shared" si="1155"/>
        <v/>
      </c>
      <c r="G2470" s="43" t="str">
        <f>IF(A2470&lt;&gt;"",IF(A2470&lt;Data!$G$11*0.25,$C$13/$G$32,IF(A2470&gt;Data!$G$11*0.25,$C$13,$C$13*10)),"")</f>
        <v/>
      </c>
      <c r="H2470" s="43" t="str">
        <f>IF(A2470&lt;&gt;"",IF(Data!$G$9="constant",$C$13,IF(Data!$G$9="squeeze",G2470,F2470)),"")</f>
        <v/>
      </c>
      <c r="I2470" s="38" t="str">
        <f ca="1">IF(ISNUMBER(A2470),NORMINV(RAND(),0,IF(AND(Data!$G$9="squeeze",A2470&lt;Data!$G$11*0.25),$H$32,1)*$C$30*$C$13)*($C$14*$C$12),"")</f>
        <v/>
      </c>
      <c r="J2470" s="42" t="str">
        <f ca="1">IFERROR(IF(Data!$C$6="Real",B2470,I2470+J2469+($C$14*$C$12)*(NORMINV(RAND(),$C$15,CHOOSE($G$13,$C$13,F2470,G2470)))),"")</f>
        <v/>
      </c>
      <c r="K2470" s="88" t="str">
        <f>IF(ISNUMBER(A2470), IF($G$16="fixed",$G$17,MIN(H2470*Data!$C$7*$C$16*0.5,$C$17*Data!$C$7))*$C$12,"")</f>
        <v/>
      </c>
      <c r="L2470" s="42" t="str">
        <f t="shared" ca="1" si="1170"/>
        <v/>
      </c>
      <c r="M2470" s="44" t="str">
        <f t="shared" ca="1" si="1171"/>
        <v/>
      </c>
      <c r="N2470" s="44" t="str">
        <f t="shared" ca="1" si="1172"/>
        <v/>
      </c>
      <c r="O2470" s="108" t="str">
        <f t="shared" si="1156"/>
        <v/>
      </c>
      <c r="P2470" s="102" t="str">
        <f t="shared" si="1157"/>
        <v/>
      </c>
      <c r="Q2470" s="102" t="str">
        <f t="shared" si="1158"/>
        <v/>
      </c>
      <c r="R2470" s="120" t="str">
        <f t="shared" si="1159"/>
        <v/>
      </c>
      <c r="S2470" s="54" t="str">
        <f t="shared" si="1160"/>
        <v/>
      </c>
      <c r="T2470" s="5" t="str">
        <f t="shared" si="1161"/>
        <v/>
      </c>
      <c r="U2470" s="152" t="str">
        <f t="shared" si="1144"/>
        <v/>
      </c>
      <c r="V2470" s="152" t="str">
        <f t="shared" si="1145"/>
        <v/>
      </c>
      <c r="W2470" s="153" t="str">
        <f t="shared" si="1146"/>
        <v/>
      </c>
      <c r="X2470" s="153" t="str">
        <f t="shared" si="1147"/>
        <v/>
      </c>
      <c r="Y2470" s="153" t="str">
        <f t="shared" si="1148"/>
        <v/>
      </c>
      <c r="Z2470" s="153" t="str">
        <f t="shared" si="1149"/>
        <v/>
      </c>
      <c r="AA2470" s="152" t="str">
        <f t="shared" si="1150"/>
        <v/>
      </c>
      <c r="AB2470" s="152" t="str">
        <f t="shared" si="1151"/>
        <v/>
      </c>
      <c r="AC2470" s="154" t="str">
        <f t="shared" si="1162"/>
        <v/>
      </c>
      <c r="AD2470" s="154" t="str">
        <f t="shared" si="1163"/>
        <v/>
      </c>
      <c r="AE2470" s="3" t="str">
        <f t="shared" si="1164"/>
        <v/>
      </c>
      <c r="AF2470" s="3" t="str">
        <f t="shared" si="1165"/>
        <v/>
      </c>
      <c r="AG2470" s="3" t="str">
        <f t="shared" si="1166"/>
        <v/>
      </c>
      <c r="AH2470" s="4" t="str">
        <f t="shared" si="1167"/>
        <v/>
      </c>
      <c r="AI2470" s="75" t="str">
        <f t="shared" si="1168"/>
        <v/>
      </c>
      <c r="AJ2470" s="75" t="str">
        <f t="shared" si="1169"/>
        <v/>
      </c>
    </row>
    <row r="2471" spans="1:36">
      <c r="A2471" s="41" t="str">
        <f t="shared" si="1152"/>
        <v/>
      </c>
      <c r="B2471" s="150" t="str">
        <f>IF(ISNUMBER(A2471),INDEX('MetaTrader Import'!$H$13:$J$5893,TRUNC(((A2471-$A$39+1)-1)/3)+1,MOD((A2471-$A$39+1)-1,3)+1),"")</f>
        <v/>
      </c>
      <c r="C2471" s="43" t="str">
        <f t="shared" si="1153"/>
        <v/>
      </c>
      <c r="D2471" s="43" t="str">
        <f t="shared" ca="1" si="1143"/>
        <v/>
      </c>
      <c r="E2471" s="43" t="str">
        <f t="shared" si="1154"/>
        <v/>
      </c>
      <c r="F2471" s="43" t="str">
        <f t="shared" si="1155"/>
        <v/>
      </c>
      <c r="G2471" s="43" t="str">
        <f>IF(A2471&lt;&gt;"",IF(A2471&lt;Data!$G$11*0.25,$C$13/$G$32,IF(A2471&gt;Data!$G$11*0.25,$C$13,$C$13*10)),"")</f>
        <v/>
      </c>
      <c r="H2471" s="43" t="str">
        <f>IF(A2471&lt;&gt;"",IF(Data!$G$9="constant",$C$13,IF(Data!$G$9="squeeze",G2471,F2471)),"")</f>
        <v/>
      </c>
      <c r="I2471" s="38" t="str">
        <f ca="1">IF(ISNUMBER(A2471),NORMINV(RAND(),0,IF(AND(Data!$G$9="squeeze",A2471&lt;Data!$G$11*0.25),$H$32,1)*$C$30*$C$13)*($C$14*$C$12),"")</f>
        <v/>
      </c>
      <c r="J2471" s="42" t="str">
        <f ca="1">IFERROR(IF(Data!$C$6="Real",B2471,I2471+J2470+($C$14*$C$12)*(NORMINV(RAND(),$C$15,CHOOSE($G$13,$C$13,F2471,G2471)))),"")</f>
        <v/>
      </c>
      <c r="K2471" s="88" t="str">
        <f>IF(ISNUMBER(A2471), IF($G$16="fixed",$G$17,MIN(H2471*Data!$C$7*$C$16*0.5,$C$17*Data!$C$7))*$C$12,"")</f>
        <v/>
      </c>
      <c r="L2471" s="42" t="str">
        <f t="shared" ca="1" si="1170"/>
        <v/>
      </c>
      <c r="M2471" s="44" t="str">
        <f t="shared" ca="1" si="1171"/>
        <v/>
      </c>
      <c r="N2471" s="44" t="str">
        <f t="shared" ca="1" si="1172"/>
        <v/>
      </c>
      <c r="O2471" s="108" t="str">
        <f t="shared" si="1156"/>
        <v/>
      </c>
      <c r="P2471" s="102" t="str">
        <f t="shared" si="1157"/>
        <v/>
      </c>
      <c r="Q2471" s="102" t="str">
        <f t="shared" si="1158"/>
        <v/>
      </c>
      <c r="R2471" s="120" t="str">
        <f t="shared" si="1159"/>
        <v/>
      </c>
      <c r="S2471" s="54" t="str">
        <f t="shared" si="1160"/>
        <v/>
      </c>
      <c r="T2471" s="5" t="str">
        <f t="shared" si="1161"/>
        <v/>
      </c>
      <c r="U2471" s="152" t="str">
        <f t="shared" si="1144"/>
        <v/>
      </c>
      <c r="V2471" s="152" t="str">
        <f t="shared" si="1145"/>
        <v/>
      </c>
      <c r="W2471" s="153" t="str">
        <f t="shared" si="1146"/>
        <v/>
      </c>
      <c r="X2471" s="153" t="str">
        <f t="shared" si="1147"/>
        <v/>
      </c>
      <c r="Y2471" s="153" t="str">
        <f t="shared" si="1148"/>
        <v/>
      </c>
      <c r="Z2471" s="153" t="str">
        <f t="shared" si="1149"/>
        <v/>
      </c>
      <c r="AA2471" s="152" t="str">
        <f t="shared" si="1150"/>
        <v/>
      </c>
      <c r="AB2471" s="152" t="str">
        <f t="shared" si="1151"/>
        <v/>
      </c>
      <c r="AC2471" s="154" t="str">
        <f t="shared" si="1162"/>
        <v/>
      </c>
      <c r="AD2471" s="154" t="str">
        <f t="shared" si="1163"/>
        <v/>
      </c>
      <c r="AE2471" s="3" t="str">
        <f t="shared" si="1164"/>
        <v/>
      </c>
      <c r="AF2471" s="3" t="str">
        <f t="shared" si="1165"/>
        <v/>
      </c>
      <c r="AG2471" s="3" t="str">
        <f t="shared" si="1166"/>
        <v/>
      </c>
      <c r="AH2471" s="4" t="str">
        <f t="shared" si="1167"/>
        <v/>
      </c>
      <c r="AI2471" s="75" t="str">
        <f t="shared" si="1168"/>
        <v/>
      </c>
      <c r="AJ2471" s="75" t="str">
        <f t="shared" si="1169"/>
        <v/>
      </c>
    </row>
    <row r="2472" spans="1:36">
      <c r="A2472" s="41" t="str">
        <f t="shared" si="1152"/>
        <v/>
      </c>
      <c r="B2472" s="150" t="str">
        <f>IF(ISNUMBER(A2472),INDEX('MetaTrader Import'!$H$13:$J$5893,TRUNC(((A2472-$A$39+1)-1)/3)+1,MOD((A2472-$A$39+1)-1,3)+1),"")</f>
        <v/>
      </c>
      <c r="C2472" s="43" t="str">
        <f t="shared" si="1153"/>
        <v/>
      </c>
      <c r="D2472" s="43" t="str">
        <f t="shared" ca="1" si="1143"/>
        <v/>
      </c>
      <c r="E2472" s="43" t="str">
        <f t="shared" si="1154"/>
        <v/>
      </c>
      <c r="F2472" s="43" t="str">
        <f t="shared" si="1155"/>
        <v/>
      </c>
      <c r="G2472" s="43" t="str">
        <f>IF(A2472&lt;&gt;"",IF(A2472&lt;Data!$G$11*0.25,$C$13/$G$32,IF(A2472&gt;Data!$G$11*0.25,$C$13,$C$13*10)),"")</f>
        <v/>
      </c>
      <c r="H2472" s="43" t="str">
        <f>IF(A2472&lt;&gt;"",IF(Data!$G$9="constant",$C$13,IF(Data!$G$9="squeeze",G2472,F2472)),"")</f>
        <v/>
      </c>
      <c r="I2472" s="38" t="str">
        <f ca="1">IF(ISNUMBER(A2472),NORMINV(RAND(),0,IF(AND(Data!$G$9="squeeze",A2472&lt;Data!$G$11*0.25),$H$32,1)*$C$30*$C$13)*($C$14*$C$12),"")</f>
        <v/>
      </c>
      <c r="J2472" s="42" t="str">
        <f ca="1">IFERROR(IF(Data!$C$6="Real",B2472,I2472+J2471+($C$14*$C$12)*(NORMINV(RAND(),$C$15,CHOOSE($G$13,$C$13,F2472,G2472)))),"")</f>
        <v/>
      </c>
      <c r="K2472" s="88" t="str">
        <f>IF(ISNUMBER(A2472), IF($G$16="fixed",$G$17,MIN(H2472*Data!$C$7*$C$16*0.5,$C$17*Data!$C$7))*$C$12,"")</f>
        <v/>
      </c>
      <c r="L2472" s="42" t="str">
        <f t="shared" ca="1" si="1170"/>
        <v/>
      </c>
      <c r="M2472" s="44" t="str">
        <f t="shared" ca="1" si="1171"/>
        <v/>
      </c>
      <c r="N2472" s="44" t="str">
        <f t="shared" ca="1" si="1172"/>
        <v/>
      </c>
      <c r="O2472" s="108" t="str">
        <f t="shared" si="1156"/>
        <v/>
      </c>
      <c r="P2472" s="102" t="str">
        <f t="shared" si="1157"/>
        <v/>
      </c>
      <c r="Q2472" s="102" t="str">
        <f t="shared" si="1158"/>
        <v/>
      </c>
      <c r="R2472" s="120" t="str">
        <f t="shared" si="1159"/>
        <v/>
      </c>
      <c r="S2472" s="54" t="str">
        <f t="shared" si="1160"/>
        <v/>
      </c>
      <c r="T2472" s="5" t="str">
        <f t="shared" si="1161"/>
        <v/>
      </c>
      <c r="U2472" s="152" t="str">
        <f t="shared" si="1144"/>
        <v/>
      </c>
      <c r="V2472" s="152" t="str">
        <f t="shared" si="1145"/>
        <v/>
      </c>
      <c r="W2472" s="153" t="str">
        <f t="shared" si="1146"/>
        <v/>
      </c>
      <c r="X2472" s="153" t="str">
        <f t="shared" si="1147"/>
        <v/>
      </c>
      <c r="Y2472" s="153" t="str">
        <f t="shared" si="1148"/>
        <v/>
      </c>
      <c r="Z2472" s="153" t="str">
        <f t="shared" si="1149"/>
        <v/>
      </c>
      <c r="AA2472" s="152" t="str">
        <f t="shared" si="1150"/>
        <v/>
      </c>
      <c r="AB2472" s="152" t="str">
        <f t="shared" si="1151"/>
        <v/>
      </c>
      <c r="AC2472" s="154" t="str">
        <f t="shared" si="1162"/>
        <v/>
      </c>
      <c r="AD2472" s="154" t="str">
        <f t="shared" si="1163"/>
        <v/>
      </c>
      <c r="AE2472" s="3" t="str">
        <f t="shared" si="1164"/>
        <v/>
      </c>
      <c r="AF2472" s="3" t="str">
        <f t="shared" si="1165"/>
        <v/>
      </c>
      <c r="AG2472" s="3" t="str">
        <f t="shared" si="1166"/>
        <v/>
      </c>
      <c r="AH2472" s="4" t="str">
        <f t="shared" si="1167"/>
        <v/>
      </c>
      <c r="AI2472" s="75" t="str">
        <f t="shared" si="1168"/>
        <v/>
      </c>
      <c r="AJ2472" s="75" t="str">
        <f t="shared" si="1169"/>
        <v/>
      </c>
    </row>
    <row r="2473" spans="1:36">
      <c r="A2473" s="41" t="str">
        <f t="shared" si="1152"/>
        <v/>
      </c>
      <c r="B2473" s="150" t="str">
        <f>IF(ISNUMBER(A2473),INDEX('MetaTrader Import'!$H$13:$J$5893,TRUNC(((A2473-$A$39+1)-1)/3)+1,MOD((A2473-$A$39+1)-1,3)+1),"")</f>
        <v/>
      </c>
      <c r="C2473" s="43" t="str">
        <f t="shared" si="1153"/>
        <v/>
      </c>
      <c r="D2473" s="43" t="str">
        <f t="shared" ca="1" si="1143"/>
        <v/>
      </c>
      <c r="E2473" s="43" t="str">
        <f t="shared" si="1154"/>
        <v/>
      </c>
      <c r="F2473" s="43" t="str">
        <f t="shared" si="1155"/>
        <v/>
      </c>
      <c r="G2473" s="43" t="str">
        <f>IF(A2473&lt;&gt;"",IF(A2473&lt;Data!$G$11*0.25,$C$13/$G$32,IF(A2473&gt;Data!$G$11*0.25,$C$13,$C$13*10)),"")</f>
        <v/>
      </c>
      <c r="H2473" s="43" t="str">
        <f>IF(A2473&lt;&gt;"",IF(Data!$G$9="constant",$C$13,IF(Data!$G$9="squeeze",G2473,F2473)),"")</f>
        <v/>
      </c>
      <c r="I2473" s="38" t="str">
        <f ca="1">IF(ISNUMBER(A2473),NORMINV(RAND(),0,IF(AND(Data!$G$9="squeeze",A2473&lt;Data!$G$11*0.25),$H$32,1)*$C$30*$C$13)*($C$14*$C$12),"")</f>
        <v/>
      </c>
      <c r="J2473" s="42" t="str">
        <f ca="1">IFERROR(IF(Data!$C$6="Real",B2473,I2473+J2472+($C$14*$C$12)*(NORMINV(RAND(),$C$15,CHOOSE($G$13,$C$13,F2473,G2473)))),"")</f>
        <v/>
      </c>
      <c r="K2473" s="88" t="str">
        <f>IF(ISNUMBER(A2473), IF($G$16="fixed",$G$17,MIN(H2473*Data!$C$7*$C$16*0.5,$C$17*Data!$C$7))*$C$12,"")</f>
        <v/>
      </c>
      <c r="L2473" s="42" t="str">
        <f t="shared" ca="1" si="1170"/>
        <v/>
      </c>
      <c r="M2473" s="44" t="str">
        <f t="shared" ca="1" si="1171"/>
        <v/>
      </c>
      <c r="N2473" s="44" t="str">
        <f t="shared" ca="1" si="1172"/>
        <v/>
      </c>
      <c r="O2473" s="108" t="str">
        <f t="shared" si="1156"/>
        <v/>
      </c>
      <c r="P2473" s="102" t="str">
        <f t="shared" si="1157"/>
        <v/>
      </c>
      <c r="Q2473" s="102" t="str">
        <f t="shared" si="1158"/>
        <v/>
      </c>
      <c r="R2473" s="120" t="str">
        <f t="shared" si="1159"/>
        <v/>
      </c>
      <c r="S2473" s="54" t="str">
        <f t="shared" si="1160"/>
        <v/>
      </c>
      <c r="T2473" s="5" t="str">
        <f t="shared" si="1161"/>
        <v/>
      </c>
      <c r="U2473" s="152" t="str">
        <f t="shared" si="1144"/>
        <v/>
      </c>
      <c r="V2473" s="152" t="str">
        <f t="shared" si="1145"/>
        <v/>
      </c>
      <c r="W2473" s="153" t="str">
        <f t="shared" si="1146"/>
        <v/>
      </c>
      <c r="X2473" s="153" t="str">
        <f t="shared" si="1147"/>
        <v/>
      </c>
      <c r="Y2473" s="153" t="str">
        <f t="shared" si="1148"/>
        <v/>
      </c>
      <c r="Z2473" s="153" t="str">
        <f t="shared" si="1149"/>
        <v/>
      </c>
      <c r="AA2473" s="152" t="str">
        <f t="shared" si="1150"/>
        <v/>
      </c>
      <c r="AB2473" s="152" t="str">
        <f t="shared" si="1151"/>
        <v/>
      </c>
      <c r="AC2473" s="154" t="str">
        <f t="shared" si="1162"/>
        <v/>
      </c>
      <c r="AD2473" s="154" t="str">
        <f t="shared" si="1163"/>
        <v/>
      </c>
      <c r="AE2473" s="3" t="str">
        <f t="shared" si="1164"/>
        <v/>
      </c>
      <c r="AF2473" s="3" t="str">
        <f t="shared" si="1165"/>
        <v/>
      </c>
      <c r="AG2473" s="3" t="str">
        <f t="shared" si="1166"/>
        <v/>
      </c>
      <c r="AH2473" s="4" t="str">
        <f t="shared" si="1167"/>
        <v/>
      </c>
      <c r="AI2473" s="75" t="str">
        <f t="shared" si="1168"/>
        <v/>
      </c>
      <c r="AJ2473" s="75" t="str">
        <f t="shared" si="1169"/>
        <v/>
      </c>
    </row>
    <row r="2474" spans="1:36">
      <c r="A2474" s="41" t="str">
        <f t="shared" si="1152"/>
        <v/>
      </c>
      <c r="B2474" s="150" t="str">
        <f>IF(ISNUMBER(A2474),INDEX('MetaTrader Import'!$H$13:$J$5893,TRUNC(((A2474-$A$39+1)-1)/3)+1,MOD((A2474-$A$39+1)-1,3)+1),"")</f>
        <v/>
      </c>
      <c r="C2474" s="43" t="str">
        <f t="shared" si="1153"/>
        <v/>
      </c>
      <c r="D2474" s="43" t="str">
        <f t="shared" ca="1" si="1143"/>
        <v/>
      </c>
      <c r="E2474" s="43" t="str">
        <f t="shared" si="1154"/>
        <v/>
      </c>
      <c r="F2474" s="43" t="str">
        <f t="shared" si="1155"/>
        <v/>
      </c>
      <c r="G2474" s="43" t="str">
        <f>IF(A2474&lt;&gt;"",IF(A2474&lt;Data!$G$11*0.25,$C$13/$G$32,IF(A2474&gt;Data!$G$11*0.25,$C$13,$C$13*10)),"")</f>
        <v/>
      </c>
      <c r="H2474" s="43" t="str">
        <f>IF(A2474&lt;&gt;"",IF(Data!$G$9="constant",$C$13,IF(Data!$G$9="squeeze",G2474,F2474)),"")</f>
        <v/>
      </c>
      <c r="I2474" s="38" t="str">
        <f ca="1">IF(ISNUMBER(A2474),NORMINV(RAND(),0,IF(AND(Data!$G$9="squeeze",A2474&lt;Data!$G$11*0.25),$H$32,1)*$C$30*$C$13)*($C$14*$C$12),"")</f>
        <v/>
      </c>
      <c r="J2474" s="42" t="str">
        <f ca="1">IFERROR(IF(Data!$C$6="Real",B2474,I2474+J2473+($C$14*$C$12)*(NORMINV(RAND(),$C$15,CHOOSE($G$13,$C$13,F2474,G2474)))),"")</f>
        <v/>
      </c>
      <c r="K2474" s="88" t="str">
        <f>IF(ISNUMBER(A2474), IF($G$16="fixed",$G$17,MIN(H2474*Data!$C$7*$C$16*0.5,$C$17*Data!$C$7))*$C$12,"")</f>
        <v/>
      </c>
      <c r="L2474" s="42" t="str">
        <f t="shared" ca="1" si="1170"/>
        <v/>
      </c>
      <c r="M2474" s="44" t="str">
        <f t="shared" ca="1" si="1171"/>
        <v/>
      </c>
      <c r="N2474" s="44" t="str">
        <f t="shared" ca="1" si="1172"/>
        <v/>
      </c>
      <c r="O2474" s="108" t="str">
        <f t="shared" si="1156"/>
        <v/>
      </c>
      <c r="P2474" s="102" t="str">
        <f t="shared" si="1157"/>
        <v/>
      </c>
      <c r="Q2474" s="102" t="str">
        <f t="shared" si="1158"/>
        <v/>
      </c>
      <c r="R2474" s="120" t="str">
        <f t="shared" si="1159"/>
        <v/>
      </c>
      <c r="S2474" s="54" t="str">
        <f t="shared" si="1160"/>
        <v/>
      </c>
      <c r="T2474" s="5" t="str">
        <f t="shared" si="1161"/>
        <v/>
      </c>
      <c r="U2474" s="152" t="str">
        <f t="shared" si="1144"/>
        <v/>
      </c>
      <c r="V2474" s="152" t="str">
        <f t="shared" si="1145"/>
        <v/>
      </c>
      <c r="W2474" s="153" t="str">
        <f t="shared" si="1146"/>
        <v/>
      </c>
      <c r="X2474" s="153" t="str">
        <f t="shared" si="1147"/>
        <v/>
      </c>
      <c r="Y2474" s="153" t="str">
        <f t="shared" si="1148"/>
        <v/>
      </c>
      <c r="Z2474" s="153" t="str">
        <f t="shared" si="1149"/>
        <v/>
      </c>
      <c r="AA2474" s="152" t="str">
        <f t="shared" si="1150"/>
        <v/>
      </c>
      <c r="AB2474" s="152" t="str">
        <f t="shared" si="1151"/>
        <v/>
      </c>
      <c r="AC2474" s="154" t="str">
        <f t="shared" si="1162"/>
        <v/>
      </c>
      <c r="AD2474" s="154" t="str">
        <f t="shared" si="1163"/>
        <v/>
      </c>
      <c r="AE2474" s="3" t="str">
        <f t="shared" si="1164"/>
        <v/>
      </c>
      <c r="AF2474" s="3" t="str">
        <f t="shared" si="1165"/>
        <v/>
      </c>
      <c r="AG2474" s="3" t="str">
        <f t="shared" si="1166"/>
        <v/>
      </c>
      <c r="AH2474" s="4" t="str">
        <f t="shared" si="1167"/>
        <v/>
      </c>
      <c r="AI2474" s="75" t="str">
        <f t="shared" si="1168"/>
        <v/>
      </c>
      <c r="AJ2474" s="75" t="str">
        <f t="shared" si="1169"/>
        <v/>
      </c>
    </row>
    <row r="2475" spans="1:36">
      <c r="A2475" s="41" t="str">
        <f t="shared" si="1152"/>
        <v/>
      </c>
      <c r="B2475" s="150" t="str">
        <f>IF(ISNUMBER(A2475),INDEX('MetaTrader Import'!$H$13:$J$5893,TRUNC(((A2475-$A$39+1)-1)/3)+1,MOD((A2475-$A$39+1)-1,3)+1),"")</f>
        <v/>
      </c>
      <c r="C2475" s="43" t="str">
        <f t="shared" si="1153"/>
        <v/>
      </c>
      <c r="D2475" s="43" t="str">
        <f t="shared" ca="1" si="1143"/>
        <v/>
      </c>
      <c r="E2475" s="43" t="str">
        <f t="shared" si="1154"/>
        <v/>
      </c>
      <c r="F2475" s="43" t="str">
        <f t="shared" si="1155"/>
        <v/>
      </c>
      <c r="G2475" s="43" t="str">
        <f>IF(A2475&lt;&gt;"",IF(A2475&lt;Data!$G$11*0.25,$C$13/$G$32,IF(A2475&gt;Data!$G$11*0.25,$C$13,$C$13*10)),"")</f>
        <v/>
      </c>
      <c r="H2475" s="43" t="str">
        <f>IF(A2475&lt;&gt;"",IF(Data!$G$9="constant",$C$13,IF(Data!$G$9="squeeze",G2475,F2475)),"")</f>
        <v/>
      </c>
      <c r="I2475" s="38" t="str">
        <f ca="1">IF(ISNUMBER(A2475),NORMINV(RAND(),0,IF(AND(Data!$G$9="squeeze",A2475&lt;Data!$G$11*0.25),$H$32,1)*$C$30*$C$13)*($C$14*$C$12),"")</f>
        <v/>
      </c>
      <c r="J2475" s="42" t="str">
        <f ca="1">IFERROR(IF(Data!$C$6="Real",B2475,I2475+J2474+($C$14*$C$12)*(NORMINV(RAND(),$C$15,CHOOSE($G$13,$C$13,F2475,G2475)))),"")</f>
        <v/>
      </c>
      <c r="K2475" s="88" t="str">
        <f>IF(ISNUMBER(A2475), IF($G$16="fixed",$G$17,MIN(H2475*Data!$C$7*$C$16*0.5,$C$17*Data!$C$7))*$C$12,"")</f>
        <v/>
      </c>
      <c r="L2475" s="42" t="str">
        <f t="shared" ca="1" si="1170"/>
        <v/>
      </c>
      <c r="M2475" s="44" t="str">
        <f t="shared" ca="1" si="1171"/>
        <v/>
      </c>
      <c r="N2475" s="44" t="str">
        <f t="shared" ca="1" si="1172"/>
        <v/>
      </c>
      <c r="O2475" s="108" t="str">
        <f t="shared" si="1156"/>
        <v/>
      </c>
      <c r="P2475" s="102" t="str">
        <f t="shared" si="1157"/>
        <v/>
      </c>
      <c r="Q2475" s="102" t="str">
        <f t="shared" si="1158"/>
        <v/>
      </c>
      <c r="R2475" s="120" t="str">
        <f t="shared" si="1159"/>
        <v/>
      </c>
      <c r="S2475" s="54" t="str">
        <f t="shared" si="1160"/>
        <v/>
      </c>
      <c r="T2475" s="5" t="str">
        <f t="shared" si="1161"/>
        <v/>
      </c>
      <c r="U2475" s="152" t="str">
        <f t="shared" si="1144"/>
        <v/>
      </c>
      <c r="V2475" s="152" t="str">
        <f t="shared" si="1145"/>
        <v/>
      </c>
      <c r="W2475" s="153" t="str">
        <f t="shared" si="1146"/>
        <v/>
      </c>
      <c r="X2475" s="153" t="str">
        <f t="shared" si="1147"/>
        <v/>
      </c>
      <c r="Y2475" s="153" t="str">
        <f t="shared" si="1148"/>
        <v/>
      </c>
      <c r="Z2475" s="153" t="str">
        <f t="shared" si="1149"/>
        <v/>
      </c>
      <c r="AA2475" s="152" t="str">
        <f t="shared" si="1150"/>
        <v/>
      </c>
      <c r="AB2475" s="152" t="str">
        <f t="shared" si="1151"/>
        <v/>
      </c>
      <c r="AC2475" s="154" t="str">
        <f t="shared" si="1162"/>
        <v/>
      </c>
      <c r="AD2475" s="154" t="str">
        <f t="shared" si="1163"/>
        <v/>
      </c>
      <c r="AE2475" s="3" t="str">
        <f t="shared" si="1164"/>
        <v/>
      </c>
      <c r="AF2475" s="3" t="str">
        <f t="shared" si="1165"/>
        <v/>
      </c>
      <c r="AG2475" s="3" t="str">
        <f t="shared" si="1166"/>
        <v/>
      </c>
      <c r="AH2475" s="4" t="str">
        <f t="shared" si="1167"/>
        <v/>
      </c>
      <c r="AI2475" s="75" t="str">
        <f t="shared" si="1168"/>
        <v/>
      </c>
      <c r="AJ2475" s="75" t="str">
        <f t="shared" si="1169"/>
        <v/>
      </c>
    </row>
    <row r="2476" spans="1:36">
      <c r="A2476" s="41" t="str">
        <f t="shared" si="1152"/>
        <v/>
      </c>
      <c r="B2476" s="150" t="str">
        <f>IF(ISNUMBER(A2476),INDEX('MetaTrader Import'!$H$13:$J$5893,TRUNC(((A2476-$A$39+1)-1)/3)+1,MOD((A2476-$A$39+1)-1,3)+1),"")</f>
        <v/>
      </c>
      <c r="C2476" s="43" t="str">
        <f t="shared" si="1153"/>
        <v/>
      </c>
      <c r="D2476" s="43" t="str">
        <f t="shared" ca="1" si="1143"/>
        <v/>
      </c>
      <c r="E2476" s="43" t="str">
        <f t="shared" si="1154"/>
        <v/>
      </c>
      <c r="F2476" s="43" t="str">
        <f t="shared" si="1155"/>
        <v/>
      </c>
      <c r="G2476" s="43" t="str">
        <f>IF(A2476&lt;&gt;"",IF(A2476&lt;Data!$G$11*0.25,$C$13/$G$32,IF(A2476&gt;Data!$G$11*0.25,$C$13,$C$13*10)),"")</f>
        <v/>
      </c>
      <c r="H2476" s="43" t="str">
        <f>IF(A2476&lt;&gt;"",IF(Data!$G$9="constant",$C$13,IF(Data!$G$9="squeeze",G2476,F2476)),"")</f>
        <v/>
      </c>
      <c r="I2476" s="38" t="str">
        <f ca="1">IF(ISNUMBER(A2476),NORMINV(RAND(),0,IF(AND(Data!$G$9="squeeze",A2476&lt;Data!$G$11*0.25),$H$32,1)*$C$30*$C$13)*($C$14*$C$12),"")</f>
        <v/>
      </c>
      <c r="J2476" s="42" t="str">
        <f ca="1">IFERROR(IF(Data!$C$6="Real",B2476,I2476+J2475+($C$14*$C$12)*(NORMINV(RAND(),$C$15,CHOOSE($G$13,$C$13,F2476,G2476)))),"")</f>
        <v/>
      </c>
      <c r="K2476" s="88" t="str">
        <f>IF(ISNUMBER(A2476), IF($G$16="fixed",$G$17,MIN(H2476*Data!$C$7*$C$16*0.5,$C$17*Data!$C$7))*$C$12,"")</f>
        <v/>
      </c>
      <c r="L2476" s="42" t="str">
        <f t="shared" ca="1" si="1170"/>
        <v/>
      </c>
      <c r="M2476" s="44" t="str">
        <f t="shared" ca="1" si="1171"/>
        <v/>
      </c>
      <c r="N2476" s="44" t="str">
        <f t="shared" ca="1" si="1172"/>
        <v/>
      </c>
      <c r="O2476" s="108" t="str">
        <f t="shared" si="1156"/>
        <v/>
      </c>
      <c r="P2476" s="102" t="str">
        <f t="shared" si="1157"/>
        <v/>
      </c>
      <c r="Q2476" s="102" t="str">
        <f t="shared" si="1158"/>
        <v/>
      </c>
      <c r="R2476" s="120" t="str">
        <f t="shared" si="1159"/>
        <v/>
      </c>
      <c r="S2476" s="54" t="str">
        <f t="shared" si="1160"/>
        <v/>
      </c>
      <c r="T2476" s="5" t="str">
        <f t="shared" si="1161"/>
        <v/>
      </c>
      <c r="U2476" s="152" t="str">
        <f t="shared" si="1144"/>
        <v/>
      </c>
      <c r="V2476" s="152" t="str">
        <f t="shared" si="1145"/>
        <v/>
      </c>
      <c r="W2476" s="153" t="str">
        <f t="shared" si="1146"/>
        <v/>
      </c>
      <c r="X2476" s="153" t="str">
        <f t="shared" si="1147"/>
        <v/>
      </c>
      <c r="Y2476" s="153" t="str">
        <f t="shared" si="1148"/>
        <v/>
      </c>
      <c r="Z2476" s="153" t="str">
        <f t="shared" si="1149"/>
        <v/>
      </c>
      <c r="AA2476" s="152" t="str">
        <f t="shared" si="1150"/>
        <v/>
      </c>
      <c r="AB2476" s="152" t="str">
        <f t="shared" si="1151"/>
        <v/>
      </c>
      <c r="AC2476" s="154" t="str">
        <f t="shared" si="1162"/>
        <v/>
      </c>
      <c r="AD2476" s="154" t="str">
        <f t="shared" si="1163"/>
        <v/>
      </c>
      <c r="AE2476" s="3" t="str">
        <f t="shared" si="1164"/>
        <v/>
      </c>
      <c r="AF2476" s="3" t="str">
        <f t="shared" si="1165"/>
        <v/>
      </c>
      <c r="AG2476" s="3" t="str">
        <f t="shared" si="1166"/>
        <v/>
      </c>
      <c r="AH2476" s="4" t="str">
        <f t="shared" si="1167"/>
        <v/>
      </c>
      <c r="AI2476" s="75" t="str">
        <f t="shared" si="1168"/>
        <v/>
      </c>
      <c r="AJ2476" s="75" t="str">
        <f t="shared" si="1169"/>
        <v/>
      </c>
    </row>
    <row r="2477" spans="1:36">
      <c r="A2477" s="41" t="str">
        <f t="shared" si="1152"/>
        <v/>
      </c>
      <c r="B2477" s="150" t="str">
        <f>IF(ISNUMBER(A2477),INDEX('MetaTrader Import'!$H$13:$J$5893,TRUNC(((A2477-$A$39+1)-1)/3)+1,MOD((A2477-$A$39+1)-1,3)+1),"")</f>
        <v/>
      </c>
      <c r="C2477" s="43" t="str">
        <f t="shared" si="1153"/>
        <v/>
      </c>
      <c r="D2477" s="43" t="str">
        <f t="shared" ca="1" si="1143"/>
        <v/>
      </c>
      <c r="E2477" s="43" t="str">
        <f t="shared" si="1154"/>
        <v/>
      </c>
      <c r="F2477" s="43" t="str">
        <f t="shared" si="1155"/>
        <v/>
      </c>
      <c r="G2477" s="43" t="str">
        <f>IF(A2477&lt;&gt;"",IF(A2477&lt;Data!$G$11*0.25,$C$13/$G$32,IF(A2477&gt;Data!$G$11*0.25,$C$13,$C$13*10)),"")</f>
        <v/>
      </c>
      <c r="H2477" s="43" t="str">
        <f>IF(A2477&lt;&gt;"",IF(Data!$G$9="constant",$C$13,IF(Data!$G$9="squeeze",G2477,F2477)),"")</f>
        <v/>
      </c>
      <c r="I2477" s="38" t="str">
        <f ca="1">IF(ISNUMBER(A2477),NORMINV(RAND(),0,IF(AND(Data!$G$9="squeeze",A2477&lt;Data!$G$11*0.25),$H$32,1)*$C$30*$C$13)*($C$14*$C$12),"")</f>
        <v/>
      </c>
      <c r="J2477" s="42" t="str">
        <f ca="1">IFERROR(IF(Data!$C$6="Real",B2477,I2477+J2476+($C$14*$C$12)*(NORMINV(RAND(),$C$15,CHOOSE($G$13,$C$13,F2477,G2477)))),"")</f>
        <v/>
      </c>
      <c r="K2477" s="88" t="str">
        <f>IF(ISNUMBER(A2477), IF($G$16="fixed",$G$17,MIN(H2477*Data!$C$7*$C$16*0.5,$C$17*Data!$C$7))*$C$12,"")</f>
        <v/>
      </c>
      <c r="L2477" s="42" t="str">
        <f t="shared" ca="1" si="1170"/>
        <v/>
      </c>
      <c r="M2477" s="44" t="str">
        <f t="shared" ca="1" si="1171"/>
        <v/>
      </c>
      <c r="N2477" s="44" t="str">
        <f t="shared" ca="1" si="1172"/>
        <v/>
      </c>
      <c r="O2477" s="108" t="str">
        <f t="shared" si="1156"/>
        <v/>
      </c>
      <c r="P2477" s="102" t="str">
        <f t="shared" si="1157"/>
        <v/>
      </c>
      <c r="Q2477" s="102" t="str">
        <f t="shared" si="1158"/>
        <v/>
      </c>
      <c r="R2477" s="120" t="str">
        <f t="shared" si="1159"/>
        <v/>
      </c>
      <c r="S2477" s="54" t="str">
        <f t="shared" si="1160"/>
        <v/>
      </c>
      <c r="T2477" s="5" t="str">
        <f t="shared" si="1161"/>
        <v/>
      </c>
      <c r="U2477" s="152" t="str">
        <f t="shared" si="1144"/>
        <v/>
      </c>
      <c r="V2477" s="152" t="str">
        <f t="shared" si="1145"/>
        <v/>
      </c>
      <c r="W2477" s="153" t="str">
        <f t="shared" si="1146"/>
        <v/>
      </c>
      <c r="X2477" s="153" t="str">
        <f t="shared" si="1147"/>
        <v/>
      </c>
      <c r="Y2477" s="153" t="str">
        <f t="shared" si="1148"/>
        <v/>
      </c>
      <c r="Z2477" s="153" t="str">
        <f t="shared" si="1149"/>
        <v/>
      </c>
      <c r="AA2477" s="152" t="str">
        <f t="shared" si="1150"/>
        <v/>
      </c>
      <c r="AB2477" s="152" t="str">
        <f t="shared" si="1151"/>
        <v/>
      </c>
      <c r="AC2477" s="154" t="str">
        <f t="shared" si="1162"/>
        <v/>
      </c>
      <c r="AD2477" s="154" t="str">
        <f t="shared" si="1163"/>
        <v/>
      </c>
      <c r="AE2477" s="3" t="str">
        <f t="shared" si="1164"/>
        <v/>
      </c>
      <c r="AF2477" s="3" t="str">
        <f t="shared" si="1165"/>
        <v/>
      </c>
      <c r="AG2477" s="3" t="str">
        <f t="shared" si="1166"/>
        <v/>
      </c>
      <c r="AH2477" s="4" t="str">
        <f t="shared" si="1167"/>
        <v/>
      </c>
      <c r="AI2477" s="75" t="str">
        <f t="shared" si="1168"/>
        <v/>
      </c>
      <c r="AJ2477" s="75" t="str">
        <f t="shared" si="1169"/>
        <v/>
      </c>
    </row>
    <row r="2478" spans="1:36">
      <c r="A2478" s="41" t="str">
        <f t="shared" si="1152"/>
        <v/>
      </c>
      <c r="B2478" s="150" t="str">
        <f>IF(ISNUMBER(A2478),INDEX('MetaTrader Import'!$H$13:$J$5893,TRUNC(((A2478-$A$39+1)-1)/3)+1,MOD((A2478-$A$39+1)-1,3)+1),"")</f>
        <v/>
      </c>
      <c r="C2478" s="43" t="str">
        <f t="shared" si="1153"/>
        <v/>
      </c>
      <c r="D2478" s="43" t="str">
        <f t="shared" ca="1" si="1143"/>
        <v/>
      </c>
      <c r="E2478" s="43" t="str">
        <f t="shared" si="1154"/>
        <v/>
      </c>
      <c r="F2478" s="43" t="str">
        <f t="shared" si="1155"/>
        <v/>
      </c>
      <c r="G2478" s="43" t="str">
        <f>IF(A2478&lt;&gt;"",IF(A2478&lt;Data!$G$11*0.25,$C$13/$G$32,IF(A2478&gt;Data!$G$11*0.25,$C$13,$C$13*10)),"")</f>
        <v/>
      </c>
      <c r="H2478" s="43" t="str">
        <f>IF(A2478&lt;&gt;"",IF(Data!$G$9="constant",$C$13,IF(Data!$G$9="squeeze",G2478,F2478)),"")</f>
        <v/>
      </c>
      <c r="I2478" s="38" t="str">
        <f ca="1">IF(ISNUMBER(A2478),NORMINV(RAND(),0,IF(AND(Data!$G$9="squeeze",A2478&lt;Data!$G$11*0.25),$H$32,1)*$C$30*$C$13)*($C$14*$C$12),"")</f>
        <v/>
      </c>
      <c r="J2478" s="42" t="str">
        <f ca="1">IFERROR(IF(Data!$C$6="Real",B2478,I2478+J2477+($C$14*$C$12)*(NORMINV(RAND(),$C$15,CHOOSE($G$13,$C$13,F2478,G2478)))),"")</f>
        <v/>
      </c>
      <c r="K2478" s="88" t="str">
        <f>IF(ISNUMBER(A2478), IF($G$16="fixed",$G$17,MIN(H2478*Data!$C$7*$C$16*0.5,$C$17*Data!$C$7))*$C$12,"")</f>
        <v/>
      </c>
      <c r="L2478" s="42" t="str">
        <f t="shared" ca="1" si="1170"/>
        <v/>
      </c>
      <c r="M2478" s="44" t="str">
        <f t="shared" ca="1" si="1171"/>
        <v/>
      </c>
      <c r="N2478" s="44" t="str">
        <f t="shared" ca="1" si="1172"/>
        <v/>
      </c>
      <c r="O2478" s="108" t="str">
        <f t="shared" si="1156"/>
        <v/>
      </c>
      <c r="P2478" s="102" t="str">
        <f t="shared" si="1157"/>
        <v/>
      </c>
      <c r="Q2478" s="102" t="str">
        <f t="shared" si="1158"/>
        <v/>
      </c>
      <c r="R2478" s="120" t="str">
        <f t="shared" si="1159"/>
        <v/>
      </c>
      <c r="S2478" s="54" t="str">
        <f t="shared" si="1160"/>
        <v/>
      </c>
      <c r="T2478" s="5" t="str">
        <f t="shared" si="1161"/>
        <v/>
      </c>
      <c r="U2478" s="152" t="str">
        <f t="shared" si="1144"/>
        <v/>
      </c>
      <c r="V2478" s="152" t="str">
        <f t="shared" si="1145"/>
        <v/>
      </c>
      <c r="W2478" s="153" t="str">
        <f t="shared" si="1146"/>
        <v/>
      </c>
      <c r="X2478" s="153" t="str">
        <f t="shared" si="1147"/>
        <v/>
      </c>
      <c r="Y2478" s="153" t="str">
        <f t="shared" si="1148"/>
        <v/>
      </c>
      <c r="Z2478" s="153" t="str">
        <f t="shared" si="1149"/>
        <v/>
      </c>
      <c r="AA2478" s="152" t="str">
        <f t="shared" si="1150"/>
        <v/>
      </c>
      <c r="AB2478" s="152" t="str">
        <f t="shared" si="1151"/>
        <v/>
      </c>
      <c r="AC2478" s="154" t="str">
        <f t="shared" si="1162"/>
        <v/>
      </c>
      <c r="AD2478" s="154" t="str">
        <f t="shared" si="1163"/>
        <v/>
      </c>
      <c r="AE2478" s="3" t="str">
        <f t="shared" si="1164"/>
        <v/>
      </c>
      <c r="AF2478" s="3" t="str">
        <f t="shared" si="1165"/>
        <v/>
      </c>
      <c r="AG2478" s="3" t="str">
        <f t="shared" si="1166"/>
        <v/>
      </c>
      <c r="AH2478" s="4" t="str">
        <f t="shared" si="1167"/>
        <v/>
      </c>
      <c r="AI2478" s="75" t="str">
        <f t="shared" si="1168"/>
        <v/>
      </c>
      <c r="AJ2478" s="75" t="str">
        <f t="shared" si="1169"/>
        <v/>
      </c>
    </row>
    <row r="2479" spans="1:36">
      <c r="A2479" s="41" t="str">
        <f t="shared" si="1152"/>
        <v/>
      </c>
      <c r="B2479" s="150" t="str">
        <f>IF(ISNUMBER(A2479),INDEX('MetaTrader Import'!$H$13:$J$5893,TRUNC(((A2479-$A$39+1)-1)/3)+1,MOD((A2479-$A$39+1)-1,3)+1),"")</f>
        <v/>
      </c>
      <c r="C2479" s="43" t="str">
        <f t="shared" si="1153"/>
        <v/>
      </c>
      <c r="D2479" s="43" t="str">
        <f t="shared" ca="1" si="1143"/>
        <v/>
      </c>
      <c r="E2479" s="43" t="str">
        <f t="shared" si="1154"/>
        <v/>
      </c>
      <c r="F2479" s="43" t="str">
        <f t="shared" si="1155"/>
        <v/>
      </c>
      <c r="G2479" s="43" t="str">
        <f>IF(A2479&lt;&gt;"",IF(A2479&lt;Data!$G$11*0.25,$C$13/$G$32,IF(A2479&gt;Data!$G$11*0.25,$C$13,$C$13*10)),"")</f>
        <v/>
      </c>
      <c r="H2479" s="43" t="str">
        <f>IF(A2479&lt;&gt;"",IF(Data!$G$9="constant",$C$13,IF(Data!$G$9="squeeze",G2479,F2479)),"")</f>
        <v/>
      </c>
      <c r="I2479" s="38" t="str">
        <f ca="1">IF(ISNUMBER(A2479),NORMINV(RAND(),0,IF(AND(Data!$G$9="squeeze",A2479&lt;Data!$G$11*0.25),$H$32,1)*$C$30*$C$13)*($C$14*$C$12),"")</f>
        <v/>
      </c>
      <c r="J2479" s="42" t="str">
        <f ca="1">IFERROR(IF(Data!$C$6="Real",B2479,I2479+J2478+($C$14*$C$12)*(NORMINV(RAND(),$C$15,CHOOSE($G$13,$C$13,F2479,G2479)))),"")</f>
        <v/>
      </c>
      <c r="K2479" s="88" t="str">
        <f>IF(ISNUMBER(A2479), IF($G$16="fixed",$G$17,MIN(H2479*Data!$C$7*$C$16*0.5,$C$17*Data!$C$7))*$C$12,"")</f>
        <v/>
      </c>
      <c r="L2479" s="42" t="str">
        <f t="shared" ca="1" si="1170"/>
        <v/>
      </c>
      <c r="M2479" s="44" t="str">
        <f t="shared" ca="1" si="1171"/>
        <v/>
      </c>
      <c r="N2479" s="44" t="str">
        <f t="shared" ca="1" si="1172"/>
        <v/>
      </c>
      <c r="O2479" s="108" t="str">
        <f t="shared" si="1156"/>
        <v/>
      </c>
      <c r="P2479" s="102" t="str">
        <f t="shared" si="1157"/>
        <v/>
      </c>
      <c r="Q2479" s="102" t="str">
        <f t="shared" si="1158"/>
        <v/>
      </c>
      <c r="R2479" s="120" t="str">
        <f t="shared" si="1159"/>
        <v/>
      </c>
      <c r="S2479" s="54" t="str">
        <f t="shared" si="1160"/>
        <v/>
      </c>
      <c r="T2479" s="5" t="str">
        <f t="shared" si="1161"/>
        <v/>
      </c>
      <c r="U2479" s="152" t="str">
        <f t="shared" si="1144"/>
        <v/>
      </c>
      <c r="V2479" s="152" t="str">
        <f t="shared" si="1145"/>
        <v/>
      </c>
      <c r="W2479" s="153" t="str">
        <f t="shared" si="1146"/>
        <v/>
      </c>
      <c r="X2479" s="153" t="str">
        <f t="shared" si="1147"/>
        <v/>
      </c>
      <c r="Y2479" s="153" t="str">
        <f t="shared" si="1148"/>
        <v/>
      </c>
      <c r="Z2479" s="153" t="str">
        <f t="shared" si="1149"/>
        <v/>
      </c>
      <c r="AA2479" s="152" t="str">
        <f t="shared" si="1150"/>
        <v/>
      </c>
      <c r="AB2479" s="152" t="str">
        <f t="shared" si="1151"/>
        <v/>
      </c>
      <c r="AC2479" s="154" t="str">
        <f t="shared" si="1162"/>
        <v/>
      </c>
      <c r="AD2479" s="154" t="str">
        <f t="shared" si="1163"/>
        <v/>
      </c>
      <c r="AE2479" s="3" t="str">
        <f t="shared" si="1164"/>
        <v/>
      </c>
      <c r="AF2479" s="3" t="str">
        <f t="shared" si="1165"/>
        <v/>
      </c>
      <c r="AG2479" s="3" t="str">
        <f t="shared" si="1166"/>
        <v/>
      </c>
      <c r="AH2479" s="4" t="str">
        <f t="shared" si="1167"/>
        <v/>
      </c>
      <c r="AI2479" s="75" t="str">
        <f t="shared" si="1168"/>
        <v/>
      </c>
      <c r="AJ2479" s="75" t="str">
        <f t="shared" si="1169"/>
        <v/>
      </c>
    </row>
    <row r="2480" spans="1:36">
      <c r="A2480" s="41" t="str">
        <f t="shared" si="1152"/>
        <v/>
      </c>
      <c r="B2480" s="150" t="str">
        <f>IF(ISNUMBER(A2480),INDEX('MetaTrader Import'!$H$13:$J$5893,TRUNC(((A2480-$A$39+1)-1)/3)+1,MOD((A2480-$A$39+1)-1,3)+1),"")</f>
        <v/>
      </c>
      <c r="C2480" s="43" t="str">
        <f t="shared" si="1153"/>
        <v/>
      </c>
      <c r="D2480" s="43" t="str">
        <f t="shared" ca="1" si="1143"/>
        <v/>
      </c>
      <c r="E2480" s="43" t="str">
        <f t="shared" si="1154"/>
        <v/>
      </c>
      <c r="F2480" s="43" t="str">
        <f t="shared" si="1155"/>
        <v/>
      </c>
      <c r="G2480" s="43" t="str">
        <f>IF(A2480&lt;&gt;"",IF(A2480&lt;Data!$G$11*0.25,$C$13/$G$32,IF(A2480&gt;Data!$G$11*0.25,$C$13,$C$13*10)),"")</f>
        <v/>
      </c>
      <c r="H2480" s="43" t="str">
        <f>IF(A2480&lt;&gt;"",IF(Data!$G$9="constant",$C$13,IF(Data!$G$9="squeeze",G2480,F2480)),"")</f>
        <v/>
      </c>
      <c r="I2480" s="38" t="str">
        <f ca="1">IF(ISNUMBER(A2480),NORMINV(RAND(),0,IF(AND(Data!$G$9="squeeze",A2480&lt;Data!$G$11*0.25),$H$32,1)*$C$30*$C$13)*($C$14*$C$12),"")</f>
        <v/>
      </c>
      <c r="J2480" s="42" t="str">
        <f ca="1">IFERROR(IF(Data!$C$6="Real",B2480,I2480+J2479+($C$14*$C$12)*(NORMINV(RAND(),$C$15,CHOOSE($G$13,$C$13,F2480,G2480)))),"")</f>
        <v/>
      </c>
      <c r="K2480" s="88" t="str">
        <f>IF(ISNUMBER(A2480), IF($G$16="fixed",$G$17,MIN(H2480*Data!$C$7*$C$16*0.5,$C$17*Data!$C$7))*$C$12,"")</f>
        <v/>
      </c>
      <c r="L2480" s="42" t="str">
        <f t="shared" ca="1" si="1170"/>
        <v/>
      </c>
      <c r="M2480" s="44" t="str">
        <f t="shared" ca="1" si="1171"/>
        <v/>
      </c>
      <c r="N2480" s="44" t="str">
        <f t="shared" ca="1" si="1172"/>
        <v/>
      </c>
      <c r="O2480" s="108" t="str">
        <f t="shared" si="1156"/>
        <v/>
      </c>
      <c r="P2480" s="102" t="str">
        <f t="shared" si="1157"/>
        <v/>
      </c>
      <c r="Q2480" s="102" t="str">
        <f t="shared" si="1158"/>
        <v/>
      </c>
      <c r="R2480" s="120" t="str">
        <f t="shared" si="1159"/>
        <v/>
      </c>
      <c r="S2480" s="54" t="str">
        <f t="shared" si="1160"/>
        <v/>
      </c>
      <c r="T2480" s="5" t="str">
        <f t="shared" si="1161"/>
        <v/>
      </c>
      <c r="U2480" s="152" t="str">
        <f t="shared" si="1144"/>
        <v/>
      </c>
      <c r="V2480" s="152" t="str">
        <f t="shared" si="1145"/>
        <v/>
      </c>
      <c r="W2480" s="153" t="str">
        <f t="shared" si="1146"/>
        <v/>
      </c>
      <c r="X2480" s="153" t="str">
        <f t="shared" si="1147"/>
        <v/>
      </c>
      <c r="Y2480" s="153" t="str">
        <f t="shared" si="1148"/>
        <v/>
      </c>
      <c r="Z2480" s="153" t="str">
        <f t="shared" si="1149"/>
        <v/>
      </c>
      <c r="AA2480" s="152" t="str">
        <f t="shared" si="1150"/>
        <v/>
      </c>
      <c r="AB2480" s="152" t="str">
        <f t="shared" si="1151"/>
        <v/>
      </c>
      <c r="AC2480" s="154" t="str">
        <f t="shared" si="1162"/>
        <v/>
      </c>
      <c r="AD2480" s="154" t="str">
        <f t="shared" si="1163"/>
        <v/>
      </c>
      <c r="AE2480" s="3" t="str">
        <f t="shared" si="1164"/>
        <v/>
      </c>
      <c r="AF2480" s="3" t="str">
        <f t="shared" si="1165"/>
        <v/>
      </c>
      <c r="AG2480" s="3" t="str">
        <f t="shared" si="1166"/>
        <v/>
      </c>
      <c r="AH2480" s="4" t="str">
        <f t="shared" si="1167"/>
        <v/>
      </c>
      <c r="AI2480" s="75" t="str">
        <f t="shared" si="1168"/>
        <v/>
      </c>
      <c r="AJ2480" s="75" t="str">
        <f t="shared" si="1169"/>
        <v/>
      </c>
    </row>
    <row r="2481" spans="1:36">
      <c r="A2481" s="41" t="str">
        <f t="shared" si="1152"/>
        <v/>
      </c>
      <c r="B2481" s="150" t="str">
        <f>IF(ISNUMBER(A2481),INDEX('MetaTrader Import'!$H$13:$J$5893,TRUNC(((A2481-$A$39+1)-1)/3)+1,MOD((A2481-$A$39+1)-1,3)+1),"")</f>
        <v/>
      </c>
      <c r="C2481" s="43" t="str">
        <f t="shared" si="1153"/>
        <v/>
      </c>
      <c r="D2481" s="43" t="str">
        <f t="shared" ca="1" si="1143"/>
        <v/>
      </c>
      <c r="E2481" s="43" t="str">
        <f t="shared" si="1154"/>
        <v/>
      </c>
      <c r="F2481" s="43" t="str">
        <f t="shared" si="1155"/>
        <v/>
      </c>
      <c r="G2481" s="43" t="str">
        <f>IF(A2481&lt;&gt;"",IF(A2481&lt;Data!$G$11*0.25,$C$13/$G$32,IF(A2481&gt;Data!$G$11*0.25,$C$13,$C$13*10)),"")</f>
        <v/>
      </c>
      <c r="H2481" s="43" t="str">
        <f>IF(A2481&lt;&gt;"",IF(Data!$G$9="constant",$C$13,IF(Data!$G$9="squeeze",G2481,F2481)),"")</f>
        <v/>
      </c>
      <c r="I2481" s="38" t="str">
        <f ca="1">IF(ISNUMBER(A2481),NORMINV(RAND(),0,IF(AND(Data!$G$9="squeeze",A2481&lt;Data!$G$11*0.25),$H$32,1)*$C$30*$C$13)*($C$14*$C$12),"")</f>
        <v/>
      </c>
      <c r="J2481" s="42" t="str">
        <f ca="1">IFERROR(IF(Data!$C$6="Real",B2481,I2481+J2480+($C$14*$C$12)*(NORMINV(RAND(),$C$15,CHOOSE($G$13,$C$13,F2481,G2481)))),"")</f>
        <v/>
      </c>
      <c r="K2481" s="88" t="str">
        <f>IF(ISNUMBER(A2481), IF($G$16="fixed",$G$17,MIN(H2481*Data!$C$7*$C$16*0.5,$C$17*Data!$C$7))*$C$12,"")</f>
        <v/>
      </c>
      <c r="L2481" s="42" t="str">
        <f t="shared" ca="1" si="1170"/>
        <v/>
      </c>
      <c r="M2481" s="44" t="str">
        <f t="shared" ca="1" si="1171"/>
        <v/>
      </c>
      <c r="N2481" s="44" t="str">
        <f t="shared" ca="1" si="1172"/>
        <v/>
      </c>
      <c r="O2481" s="108" t="str">
        <f t="shared" si="1156"/>
        <v/>
      </c>
      <c r="P2481" s="102" t="str">
        <f t="shared" si="1157"/>
        <v/>
      </c>
      <c r="Q2481" s="102" t="str">
        <f t="shared" si="1158"/>
        <v/>
      </c>
      <c r="R2481" s="120" t="str">
        <f t="shared" si="1159"/>
        <v/>
      </c>
      <c r="S2481" s="54" t="str">
        <f t="shared" si="1160"/>
        <v/>
      </c>
      <c r="T2481" s="5" t="str">
        <f t="shared" si="1161"/>
        <v/>
      </c>
      <c r="U2481" s="152" t="str">
        <f t="shared" si="1144"/>
        <v/>
      </c>
      <c r="V2481" s="152" t="str">
        <f t="shared" si="1145"/>
        <v/>
      </c>
      <c r="W2481" s="153" t="str">
        <f t="shared" si="1146"/>
        <v/>
      </c>
      <c r="X2481" s="153" t="str">
        <f t="shared" si="1147"/>
        <v/>
      </c>
      <c r="Y2481" s="153" t="str">
        <f t="shared" si="1148"/>
        <v/>
      </c>
      <c r="Z2481" s="153" t="str">
        <f t="shared" si="1149"/>
        <v/>
      </c>
      <c r="AA2481" s="152" t="str">
        <f t="shared" si="1150"/>
        <v/>
      </c>
      <c r="AB2481" s="152" t="str">
        <f t="shared" si="1151"/>
        <v/>
      </c>
      <c r="AC2481" s="154" t="str">
        <f t="shared" si="1162"/>
        <v/>
      </c>
      <c r="AD2481" s="154" t="str">
        <f t="shared" si="1163"/>
        <v/>
      </c>
      <c r="AE2481" s="3" t="str">
        <f t="shared" si="1164"/>
        <v/>
      </c>
      <c r="AF2481" s="3" t="str">
        <f t="shared" si="1165"/>
        <v/>
      </c>
      <c r="AG2481" s="3" t="str">
        <f t="shared" si="1166"/>
        <v/>
      </c>
      <c r="AH2481" s="4" t="str">
        <f t="shared" si="1167"/>
        <v/>
      </c>
      <c r="AI2481" s="75" t="str">
        <f t="shared" si="1168"/>
        <v/>
      </c>
      <c r="AJ2481" s="75" t="str">
        <f t="shared" si="1169"/>
        <v/>
      </c>
    </row>
    <row r="2482" spans="1:36">
      <c r="A2482" s="41" t="str">
        <f t="shared" si="1152"/>
        <v/>
      </c>
      <c r="B2482" s="150" t="str">
        <f>IF(ISNUMBER(A2482),INDEX('MetaTrader Import'!$H$13:$J$5893,TRUNC(((A2482-$A$39+1)-1)/3)+1,MOD((A2482-$A$39+1)-1,3)+1),"")</f>
        <v/>
      </c>
      <c r="C2482" s="43" t="str">
        <f t="shared" si="1153"/>
        <v/>
      </c>
      <c r="D2482" s="43" t="str">
        <f t="shared" ca="1" si="1143"/>
        <v/>
      </c>
      <c r="E2482" s="43" t="str">
        <f t="shared" si="1154"/>
        <v/>
      </c>
      <c r="F2482" s="43" t="str">
        <f t="shared" si="1155"/>
        <v/>
      </c>
      <c r="G2482" s="43" t="str">
        <f>IF(A2482&lt;&gt;"",IF(A2482&lt;Data!$G$11*0.25,$C$13/$G$32,IF(A2482&gt;Data!$G$11*0.25,$C$13,$C$13*10)),"")</f>
        <v/>
      </c>
      <c r="H2482" s="43" t="str">
        <f>IF(A2482&lt;&gt;"",IF(Data!$G$9="constant",$C$13,IF(Data!$G$9="squeeze",G2482,F2482)),"")</f>
        <v/>
      </c>
      <c r="I2482" s="38" t="str">
        <f ca="1">IF(ISNUMBER(A2482),NORMINV(RAND(),0,IF(AND(Data!$G$9="squeeze",A2482&lt;Data!$G$11*0.25),$H$32,1)*$C$30*$C$13)*($C$14*$C$12),"")</f>
        <v/>
      </c>
      <c r="J2482" s="42" t="str">
        <f ca="1">IFERROR(IF(Data!$C$6="Real",B2482,I2482+J2481+($C$14*$C$12)*(NORMINV(RAND(),$C$15,CHOOSE($G$13,$C$13,F2482,G2482)))),"")</f>
        <v/>
      </c>
      <c r="K2482" s="88" t="str">
        <f>IF(ISNUMBER(A2482), IF($G$16="fixed",$G$17,MIN(H2482*Data!$C$7*$C$16*0.5,$C$17*Data!$C$7))*$C$12,"")</f>
        <v/>
      </c>
      <c r="L2482" s="42" t="str">
        <f t="shared" ca="1" si="1170"/>
        <v/>
      </c>
      <c r="M2482" s="44" t="str">
        <f t="shared" ca="1" si="1171"/>
        <v/>
      </c>
      <c r="N2482" s="44" t="str">
        <f t="shared" ca="1" si="1172"/>
        <v/>
      </c>
      <c r="O2482" s="108" t="str">
        <f t="shared" si="1156"/>
        <v/>
      </c>
      <c r="P2482" s="102" t="str">
        <f t="shared" si="1157"/>
        <v/>
      </c>
      <c r="Q2482" s="102" t="str">
        <f t="shared" si="1158"/>
        <v/>
      </c>
      <c r="R2482" s="120" t="str">
        <f t="shared" si="1159"/>
        <v/>
      </c>
      <c r="S2482" s="54" t="str">
        <f t="shared" si="1160"/>
        <v/>
      </c>
      <c r="T2482" s="5" t="str">
        <f t="shared" si="1161"/>
        <v/>
      </c>
      <c r="U2482" s="152" t="str">
        <f t="shared" si="1144"/>
        <v/>
      </c>
      <c r="V2482" s="152" t="str">
        <f t="shared" si="1145"/>
        <v/>
      </c>
      <c r="W2482" s="153" t="str">
        <f t="shared" si="1146"/>
        <v/>
      </c>
      <c r="X2482" s="153" t="str">
        <f t="shared" si="1147"/>
        <v/>
      </c>
      <c r="Y2482" s="153" t="str">
        <f t="shared" si="1148"/>
        <v/>
      </c>
      <c r="Z2482" s="153" t="str">
        <f t="shared" si="1149"/>
        <v/>
      </c>
      <c r="AA2482" s="152" t="str">
        <f t="shared" si="1150"/>
        <v/>
      </c>
      <c r="AB2482" s="152" t="str">
        <f t="shared" si="1151"/>
        <v/>
      </c>
      <c r="AC2482" s="154" t="str">
        <f t="shared" si="1162"/>
        <v/>
      </c>
      <c r="AD2482" s="154" t="str">
        <f t="shared" si="1163"/>
        <v/>
      </c>
      <c r="AE2482" s="3" t="str">
        <f t="shared" si="1164"/>
        <v/>
      </c>
      <c r="AF2482" s="3" t="str">
        <f t="shared" si="1165"/>
        <v/>
      </c>
      <c r="AG2482" s="3" t="str">
        <f t="shared" si="1166"/>
        <v/>
      </c>
      <c r="AH2482" s="4" t="str">
        <f t="shared" si="1167"/>
        <v/>
      </c>
      <c r="AI2482" s="75" t="str">
        <f t="shared" si="1168"/>
        <v/>
      </c>
      <c r="AJ2482" s="75" t="str">
        <f t="shared" si="1169"/>
        <v/>
      </c>
    </row>
    <row r="2483" spans="1:36">
      <c r="A2483" s="41" t="str">
        <f t="shared" si="1152"/>
        <v/>
      </c>
      <c r="B2483" s="150" t="str">
        <f>IF(ISNUMBER(A2483),INDEX('MetaTrader Import'!$H$13:$J$5893,TRUNC(((A2483-$A$39+1)-1)/3)+1,MOD((A2483-$A$39+1)-1,3)+1),"")</f>
        <v/>
      </c>
      <c r="C2483" s="43" t="str">
        <f t="shared" si="1153"/>
        <v/>
      </c>
      <c r="D2483" s="43" t="str">
        <f t="shared" ca="1" si="1143"/>
        <v/>
      </c>
      <c r="E2483" s="43" t="str">
        <f t="shared" si="1154"/>
        <v/>
      </c>
      <c r="F2483" s="43" t="str">
        <f t="shared" si="1155"/>
        <v/>
      </c>
      <c r="G2483" s="43" t="str">
        <f>IF(A2483&lt;&gt;"",IF(A2483&lt;Data!$G$11*0.25,$C$13/$G$32,IF(A2483&gt;Data!$G$11*0.25,$C$13,$C$13*10)),"")</f>
        <v/>
      </c>
      <c r="H2483" s="43" t="str">
        <f>IF(A2483&lt;&gt;"",IF(Data!$G$9="constant",$C$13,IF(Data!$G$9="squeeze",G2483,F2483)),"")</f>
        <v/>
      </c>
      <c r="I2483" s="38" t="str">
        <f ca="1">IF(ISNUMBER(A2483),NORMINV(RAND(),0,IF(AND(Data!$G$9="squeeze",A2483&lt;Data!$G$11*0.25),$H$32,1)*$C$30*$C$13)*($C$14*$C$12),"")</f>
        <v/>
      </c>
      <c r="J2483" s="42" t="str">
        <f ca="1">IFERROR(IF(Data!$C$6="Real",B2483,I2483+J2482+($C$14*$C$12)*(NORMINV(RAND(),$C$15,CHOOSE($G$13,$C$13,F2483,G2483)))),"")</f>
        <v/>
      </c>
      <c r="K2483" s="88" t="str">
        <f>IF(ISNUMBER(A2483), IF($G$16="fixed",$G$17,MIN(H2483*Data!$C$7*$C$16*0.5,$C$17*Data!$C$7))*$C$12,"")</f>
        <v/>
      </c>
      <c r="L2483" s="42" t="str">
        <f t="shared" ca="1" si="1170"/>
        <v/>
      </c>
      <c r="M2483" s="44" t="str">
        <f t="shared" ca="1" si="1171"/>
        <v/>
      </c>
      <c r="N2483" s="44" t="str">
        <f t="shared" ca="1" si="1172"/>
        <v/>
      </c>
      <c r="O2483" s="108" t="str">
        <f t="shared" si="1156"/>
        <v/>
      </c>
      <c r="P2483" s="102" t="str">
        <f t="shared" si="1157"/>
        <v/>
      </c>
      <c r="Q2483" s="102" t="str">
        <f t="shared" si="1158"/>
        <v/>
      </c>
      <c r="R2483" s="120" t="str">
        <f t="shared" si="1159"/>
        <v/>
      </c>
      <c r="S2483" s="54" t="str">
        <f t="shared" si="1160"/>
        <v/>
      </c>
      <c r="T2483" s="5" t="str">
        <f t="shared" si="1161"/>
        <v/>
      </c>
      <c r="U2483" s="152" t="str">
        <f t="shared" si="1144"/>
        <v/>
      </c>
      <c r="V2483" s="152" t="str">
        <f t="shared" si="1145"/>
        <v/>
      </c>
      <c r="W2483" s="153" t="str">
        <f t="shared" si="1146"/>
        <v/>
      </c>
      <c r="X2483" s="153" t="str">
        <f t="shared" si="1147"/>
        <v/>
      </c>
      <c r="Y2483" s="153" t="str">
        <f t="shared" si="1148"/>
        <v/>
      </c>
      <c r="Z2483" s="153" t="str">
        <f t="shared" si="1149"/>
        <v/>
      </c>
      <c r="AA2483" s="152" t="str">
        <f t="shared" si="1150"/>
        <v/>
      </c>
      <c r="AB2483" s="152" t="str">
        <f t="shared" si="1151"/>
        <v/>
      </c>
      <c r="AC2483" s="154" t="str">
        <f t="shared" si="1162"/>
        <v/>
      </c>
      <c r="AD2483" s="154" t="str">
        <f t="shared" si="1163"/>
        <v/>
      </c>
      <c r="AE2483" s="3" t="str">
        <f t="shared" si="1164"/>
        <v/>
      </c>
      <c r="AF2483" s="3" t="str">
        <f t="shared" si="1165"/>
        <v/>
      </c>
      <c r="AG2483" s="3" t="str">
        <f t="shared" si="1166"/>
        <v/>
      </c>
      <c r="AH2483" s="4" t="str">
        <f t="shared" si="1167"/>
        <v/>
      </c>
      <c r="AI2483" s="75" t="str">
        <f t="shared" si="1168"/>
        <v/>
      </c>
      <c r="AJ2483" s="75" t="str">
        <f t="shared" si="1169"/>
        <v/>
      </c>
    </row>
    <row r="2484" spans="1:36">
      <c r="A2484" s="41" t="str">
        <f t="shared" si="1152"/>
        <v/>
      </c>
      <c r="B2484" s="150" t="str">
        <f>IF(ISNUMBER(A2484),INDEX('MetaTrader Import'!$H$13:$J$5893,TRUNC(((A2484-$A$39+1)-1)/3)+1,MOD((A2484-$A$39+1)-1,3)+1),"")</f>
        <v/>
      </c>
      <c r="C2484" s="43" t="str">
        <f t="shared" si="1153"/>
        <v/>
      </c>
      <c r="D2484" s="43" t="str">
        <f t="shared" ca="1" si="1143"/>
        <v/>
      </c>
      <c r="E2484" s="43" t="str">
        <f t="shared" si="1154"/>
        <v/>
      </c>
      <c r="F2484" s="43" t="str">
        <f t="shared" si="1155"/>
        <v/>
      </c>
      <c r="G2484" s="43" t="str">
        <f>IF(A2484&lt;&gt;"",IF(A2484&lt;Data!$G$11*0.25,$C$13/$G$32,IF(A2484&gt;Data!$G$11*0.25,$C$13,$C$13*10)),"")</f>
        <v/>
      </c>
      <c r="H2484" s="43" t="str">
        <f>IF(A2484&lt;&gt;"",IF(Data!$G$9="constant",$C$13,IF(Data!$G$9="squeeze",G2484,F2484)),"")</f>
        <v/>
      </c>
      <c r="I2484" s="38" t="str">
        <f ca="1">IF(ISNUMBER(A2484),NORMINV(RAND(),0,IF(AND(Data!$G$9="squeeze",A2484&lt;Data!$G$11*0.25),$H$32,1)*$C$30*$C$13)*($C$14*$C$12),"")</f>
        <v/>
      </c>
      <c r="J2484" s="42" t="str">
        <f ca="1">IFERROR(IF(Data!$C$6="Real",B2484,I2484+J2483+($C$14*$C$12)*(NORMINV(RAND(),$C$15,CHOOSE($G$13,$C$13,F2484,G2484)))),"")</f>
        <v/>
      </c>
      <c r="K2484" s="88" t="str">
        <f>IF(ISNUMBER(A2484), IF($G$16="fixed",$G$17,MIN(H2484*Data!$C$7*$C$16*0.5,$C$17*Data!$C$7))*$C$12,"")</f>
        <v/>
      </c>
      <c r="L2484" s="42" t="str">
        <f t="shared" ca="1" si="1170"/>
        <v/>
      </c>
      <c r="M2484" s="44" t="str">
        <f t="shared" ca="1" si="1171"/>
        <v/>
      </c>
      <c r="N2484" s="44" t="str">
        <f t="shared" ca="1" si="1172"/>
        <v/>
      </c>
      <c r="O2484" s="108" t="str">
        <f t="shared" si="1156"/>
        <v/>
      </c>
      <c r="P2484" s="102" t="str">
        <f t="shared" si="1157"/>
        <v/>
      </c>
      <c r="Q2484" s="102" t="str">
        <f t="shared" si="1158"/>
        <v/>
      </c>
      <c r="R2484" s="120" t="str">
        <f t="shared" si="1159"/>
        <v/>
      </c>
      <c r="S2484" s="54" t="str">
        <f t="shared" si="1160"/>
        <v/>
      </c>
      <c r="T2484" s="5" t="str">
        <f t="shared" si="1161"/>
        <v/>
      </c>
      <c r="U2484" s="152" t="str">
        <f t="shared" si="1144"/>
        <v/>
      </c>
      <c r="V2484" s="152" t="str">
        <f t="shared" si="1145"/>
        <v/>
      </c>
      <c r="W2484" s="153" t="str">
        <f t="shared" si="1146"/>
        <v/>
      </c>
      <c r="X2484" s="153" t="str">
        <f t="shared" si="1147"/>
        <v/>
      </c>
      <c r="Y2484" s="153" t="str">
        <f t="shared" si="1148"/>
        <v/>
      </c>
      <c r="Z2484" s="153" t="str">
        <f t="shared" si="1149"/>
        <v/>
      </c>
      <c r="AA2484" s="152" t="str">
        <f t="shared" si="1150"/>
        <v/>
      </c>
      <c r="AB2484" s="152" t="str">
        <f t="shared" si="1151"/>
        <v/>
      </c>
      <c r="AC2484" s="154" t="str">
        <f t="shared" si="1162"/>
        <v/>
      </c>
      <c r="AD2484" s="154" t="str">
        <f t="shared" si="1163"/>
        <v/>
      </c>
      <c r="AE2484" s="3" t="str">
        <f t="shared" si="1164"/>
        <v/>
      </c>
      <c r="AF2484" s="3" t="str">
        <f t="shared" si="1165"/>
        <v/>
      </c>
      <c r="AG2484" s="3" t="str">
        <f t="shared" si="1166"/>
        <v/>
      </c>
      <c r="AH2484" s="4" t="str">
        <f t="shared" si="1167"/>
        <v/>
      </c>
      <c r="AI2484" s="75" t="str">
        <f t="shared" si="1168"/>
        <v/>
      </c>
      <c r="AJ2484" s="75" t="str">
        <f t="shared" si="1169"/>
        <v/>
      </c>
    </row>
    <row r="2485" spans="1:36">
      <c r="A2485" s="41" t="str">
        <f t="shared" si="1152"/>
        <v/>
      </c>
      <c r="B2485" s="150" t="str">
        <f>IF(ISNUMBER(A2485),INDEX('MetaTrader Import'!$H$13:$J$5893,TRUNC(((A2485-$A$39+1)-1)/3)+1,MOD((A2485-$A$39+1)-1,3)+1),"")</f>
        <v/>
      </c>
      <c r="C2485" s="43" t="str">
        <f t="shared" si="1153"/>
        <v/>
      </c>
      <c r="D2485" s="43" t="str">
        <f t="shared" ca="1" si="1143"/>
        <v/>
      </c>
      <c r="E2485" s="43" t="str">
        <f t="shared" si="1154"/>
        <v/>
      </c>
      <c r="F2485" s="43" t="str">
        <f t="shared" si="1155"/>
        <v/>
      </c>
      <c r="G2485" s="43" t="str">
        <f>IF(A2485&lt;&gt;"",IF(A2485&lt;Data!$G$11*0.25,$C$13/$G$32,IF(A2485&gt;Data!$G$11*0.25,$C$13,$C$13*10)),"")</f>
        <v/>
      </c>
      <c r="H2485" s="43" t="str">
        <f>IF(A2485&lt;&gt;"",IF(Data!$G$9="constant",$C$13,IF(Data!$G$9="squeeze",G2485,F2485)),"")</f>
        <v/>
      </c>
      <c r="I2485" s="38" t="str">
        <f ca="1">IF(ISNUMBER(A2485),NORMINV(RAND(),0,IF(AND(Data!$G$9="squeeze",A2485&lt;Data!$G$11*0.25),$H$32,1)*$C$30*$C$13)*($C$14*$C$12),"")</f>
        <v/>
      </c>
      <c r="J2485" s="42" t="str">
        <f ca="1">IFERROR(IF(Data!$C$6="Real",B2485,I2485+J2484+($C$14*$C$12)*(NORMINV(RAND(),$C$15,CHOOSE($G$13,$C$13,F2485,G2485)))),"")</f>
        <v/>
      </c>
      <c r="K2485" s="88" t="str">
        <f>IF(ISNUMBER(A2485), IF($G$16="fixed",$G$17,MIN(H2485*Data!$C$7*$C$16*0.5,$C$17*Data!$C$7))*$C$12,"")</f>
        <v/>
      </c>
      <c r="L2485" s="42" t="str">
        <f t="shared" ca="1" si="1170"/>
        <v/>
      </c>
      <c r="M2485" s="44" t="str">
        <f t="shared" ca="1" si="1171"/>
        <v/>
      </c>
      <c r="N2485" s="44" t="str">
        <f t="shared" ca="1" si="1172"/>
        <v/>
      </c>
      <c r="O2485" s="108" t="str">
        <f t="shared" si="1156"/>
        <v/>
      </c>
      <c r="P2485" s="102" t="str">
        <f t="shared" si="1157"/>
        <v/>
      </c>
      <c r="Q2485" s="102" t="str">
        <f t="shared" si="1158"/>
        <v/>
      </c>
      <c r="R2485" s="120" t="str">
        <f t="shared" si="1159"/>
        <v/>
      </c>
      <c r="S2485" s="54" t="str">
        <f t="shared" si="1160"/>
        <v/>
      </c>
      <c r="T2485" s="5" t="str">
        <f t="shared" si="1161"/>
        <v/>
      </c>
      <c r="U2485" s="152" t="str">
        <f t="shared" si="1144"/>
        <v/>
      </c>
      <c r="V2485" s="152" t="str">
        <f t="shared" si="1145"/>
        <v/>
      </c>
      <c r="W2485" s="153" t="str">
        <f t="shared" si="1146"/>
        <v/>
      </c>
      <c r="X2485" s="153" t="str">
        <f t="shared" si="1147"/>
        <v/>
      </c>
      <c r="Y2485" s="153" t="str">
        <f t="shared" si="1148"/>
        <v/>
      </c>
      <c r="Z2485" s="153" t="str">
        <f t="shared" si="1149"/>
        <v/>
      </c>
      <c r="AA2485" s="152" t="str">
        <f t="shared" si="1150"/>
        <v/>
      </c>
      <c r="AB2485" s="152" t="str">
        <f t="shared" si="1151"/>
        <v/>
      </c>
      <c r="AC2485" s="154" t="str">
        <f t="shared" si="1162"/>
        <v/>
      </c>
      <c r="AD2485" s="154" t="str">
        <f t="shared" si="1163"/>
        <v/>
      </c>
      <c r="AE2485" s="3" t="str">
        <f t="shared" si="1164"/>
        <v/>
      </c>
      <c r="AF2485" s="3" t="str">
        <f t="shared" si="1165"/>
        <v/>
      </c>
      <c r="AG2485" s="3" t="str">
        <f t="shared" si="1166"/>
        <v/>
      </c>
      <c r="AH2485" s="4" t="str">
        <f t="shared" si="1167"/>
        <v/>
      </c>
      <c r="AI2485" s="75" t="str">
        <f t="shared" si="1168"/>
        <v/>
      </c>
      <c r="AJ2485" s="75" t="str">
        <f t="shared" si="1169"/>
        <v/>
      </c>
    </row>
    <row r="2486" spans="1:36">
      <c r="A2486" s="41" t="str">
        <f t="shared" si="1152"/>
        <v/>
      </c>
      <c r="B2486" s="150" t="str">
        <f>IF(ISNUMBER(A2486),INDEX('MetaTrader Import'!$H$13:$J$5893,TRUNC(((A2486-$A$39+1)-1)/3)+1,MOD((A2486-$A$39+1)-1,3)+1),"")</f>
        <v/>
      </c>
      <c r="C2486" s="43" t="str">
        <f t="shared" si="1153"/>
        <v/>
      </c>
      <c r="D2486" s="43" t="str">
        <f t="shared" ca="1" si="1143"/>
        <v/>
      </c>
      <c r="E2486" s="43" t="str">
        <f t="shared" si="1154"/>
        <v/>
      </c>
      <c r="F2486" s="43" t="str">
        <f t="shared" si="1155"/>
        <v/>
      </c>
      <c r="G2486" s="43" t="str">
        <f>IF(A2486&lt;&gt;"",IF(A2486&lt;Data!$G$11*0.25,$C$13/$G$32,IF(A2486&gt;Data!$G$11*0.25,$C$13,$C$13*10)),"")</f>
        <v/>
      </c>
      <c r="H2486" s="43" t="str">
        <f>IF(A2486&lt;&gt;"",IF(Data!$G$9="constant",$C$13,IF(Data!$G$9="squeeze",G2486,F2486)),"")</f>
        <v/>
      </c>
      <c r="I2486" s="38" t="str">
        <f ca="1">IF(ISNUMBER(A2486),NORMINV(RAND(),0,IF(AND(Data!$G$9="squeeze",A2486&lt;Data!$G$11*0.25),$H$32,1)*$C$30*$C$13)*($C$14*$C$12),"")</f>
        <v/>
      </c>
      <c r="J2486" s="42" t="str">
        <f ca="1">IFERROR(IF(Data!$C$6="Real",B2486,I2486+J2485+($C$14*$C$12)*(NORMINV(RAND(),$C$15,CHOOSE($G$13,$C$13,F2486,G2486)))),"")</f>
        <v/>
      </c>
      <c r="K2486" s="88" t="str">
        <f>IF(ISNUMBER(A2486), IF($G$16="fixed",$G$17,MIN(H2486*Data!$C$7*$C$16*0.5,$C$17*Data!$C$7))*$C$12,"")</f>
        <v/>
      </c>
      <c r="L2486" s="42" t="str">
        <f t="shared" ca="1" si="1170"/>
        <v/>
      </c>
      <c r="M2486" s="44" t="str">
        <f t="shared" ca="1" si="1171"/>
        <v/>
      </c>
      <c r="N2486" s="44" t="str">
        <f t="shared" ca="1" si="1172"/>
        <v/>
      </c>
      <c r="O2486" s="108" t="str">
        <f t="shared" si="1156"/>
        <v/>
      </c>
      <c r="P2486" s="102" t="str">
        <f t="shared" si="1157"/>
        <v/>
      </c>
      <c r="Q2486" s="102" t="str">
        <f t="shared" si="1158"/>
        <v/>
      </c>
      <c r="R2486" s="120" t="str">
        <f t="shared" si="1159"/>
        <v/>
      </c>
      <c r="S2486" s="54" t="str">
        <f t="shared" si="1160"/>
        <v/>
      </c>
      <c r="T2486" s="5" t="str">
        <f t="shared" si="1161"/>
        <v/>
      </c>
      <c r="U2486" s="152" t="str">
        <f t="shared" si="1144"/>
        <v/>
      </c>
      <c r="V2486" s="152" t="str">
        <f t="shared" si="1145"/>
        <v/>
      </c>
      <c r="W2486" s="153" t="str">
        <f t="shared" si="1146"/>
        <v/>
      </c>
      <c r="X2486" s="153" t="str">
        <f t="shared" si="1147"/>
        <v/>
      </c>
      <c r="Y2486" s="153" t="str">
        <f t="shared" si="1148"/>
        <v/>
      </c>
      <c r="Z2486" s="153" t="str">
        <f t="shared" si="1149"/>
        <v/>
      </c>
      <c r="AA2486" s="152" t="str">
        <f t="shared" si="1150"/>
        <v/>
      </c>
      <c r="AB2486" s="152" t="str">
        <f t="shared" si="1151"/>
        <v/>
      </c>
      <c r="AC2486" s="154" t="str">
        <f t="shared" si="1162"/>
        <v/>
      </c>
      <c r="AD2486" s="154" t="str">
        <f t="shared" si="1163"/>
        <v/>
      </c>
      <c r="AE2486" s="3" t="str">
        <f t="shared" si="1164"/>
        <v/>
      </c>
      <c r="AF2486" s="3" t="str">
        <f t="shared" si="1165"/>
        <v/>
      </c>
      <c r="AG2486" s="3" t="str">
        <f t="shared" si="1166"/>
        <v/>
      </c>
      <c r="AH2486" s="4" t="str">
        <f t="shared" si="1167"/>
        <v/>
      </c>
      <c r="AI2486" s="75" t="str">
        <f t="shared" si="1168"/>
        <v/>
      </c>
      <c r="AJ2486" s="75" t="str">
        <f t="shared" si="1169"/>
        <v/>
      </c>
    </row>
    <row r="2487" spans="1:36">
      <c r="A2487" s="41" t="str">
        <f t="shared" si="1152"/>
        <v/>
      </c>
      <c r="B2487" s="150" t="str">
        <f>IF(ISNUMBER(A2487),INDEX('MetaTrader Import'!$H$13:$J$5893,TRUNC(((A2487-$A$39+1)-1)/3)+1,MOD((A2487-$A$39+1)-1,3)+1),"")</f>
        <v/>
      </c>
      <c r="C2487" s="43" t="str">
        <f t="shared" si="1153"/>
        <v/>
      </c>
      <c r="D2487" s="43" t="str">
        <f t="shared" ca="1" si="1143"/>
        <v/>
      </c>
      <c r="E2487" s="43" t="str">
        <f t="shared" si="1154"/>
        <v/>
      </c>
      <c r="F2487" s="43" t="str">
        <f t="shared" si="1155"/>
        <v/>
      </c>
      <c r="G2487" s="43" t="str">
        <f>IF(A2487&lt;&gt;"",IF(A2487&lt;Data!$G$11*0.25,$C$13/$G$32,IF(A2487&gt;Data!$G$11*0.25,$C$13,$C$13*10)),"")</f>
        <v/>
      </c>
      <c r="H2487" s="43" t="str">
        <f>IF(A2487&lt;&gt;"",IF(Data!$G$9="constant",$C$13,IF(Data!$G$9="squeeze",G2487,F2487)),"")</f>
        <v/>
      </c>
      <c r="I2487" s="38" t="str">
        <f ca="1">IF(ISNUMBER(A2487),NORMINV(RAND(),0,IF(AND(Data!$G$9="squeeze",A2487&lt;Data!$G$11*0.25),$H$32,1)*$C$30*$C$13)*($C$14*$C$12),"")</f>
        <v/>
      </c>
      <c r="J2487" s="42" t="str">
        <f ca="1">IFERROR(IF(Data!$C$6="Real",B2487,I2487+J2486+($C$14*$C$12)*(NORMINV(RAND(),$C$15,CHOOSE($G$13,$C$13,F2487,G2487)))),"")</f>
        <v/>
      </c>
      <c r="K2487" s="88" t="str">
        <f>IF(ISNUMBER(A2487), IF($G$16="fixed",$G$17,MIN(H2487*Data!$C$7*$C$16*0.5,$C$17*Data!$C$7))*$C$12,"")</f>
        <v/>
      </c>
      <c r="L2487" s="42" t="str">
        <f t="shared" ca="1" si="1170"/>
        <v/>
      </c>
      <c r="M2487" s="44" t="str">
        <f t="shared" ca="1" si="1171"/>
        <v/>
      </c>
      <c r="N2487" s="44" t="str">
        <f t="shared" ca="1" si="1172"/>
        <v/>
      </c>
      <c r="O2487" s="108" t="str">
        <f t="shared" si="1156"/>
        <v/>
      </c>
      <c r="P2487" s="102" t="str">
        <f t="shared" si="1157"/>
        <v/>
      </c>
      <c r="Q2487" s="102" t="str">
        <f t="shared" si="1158"/>
        <v/>
      </c>
      <c r="R2487" s="120" t="str">
        <f t="shared" si="1159"/>
        <v/>
      </c>
      <c r="S2487" s="54" t="str">
        <f t="shared" si="1160"/>
        <v/>
      </c>
      <c r="T2487" s="5" t="str">
        <f t="shared" si="1161"/>
        <v/>
      </c>
      <c r="U2487" s="152" t="str">
        <f t="shared" si="1144"/>
        <v/>
      </c>
      <c r="V2487" s="152" t="str">
        <f t="shared" si="1145"/>
        <v/>
      </c>
      <c r="W2487" s="153" t="str">
        <f t="shared" si="1146"/>
        <v/>
      </c>
      <c r="X2487" s="153" t="str">
        <f t="shared" si="1147"/>
        <v/>
      </c>
      <c r="Y2487" s="153" t="str">
        <f t="shared" si="1148"/>
        <v/>
      </c>
      <c r="Z2487" s="153" t="str">
        <f t="shared" si="1149"/>
        <v/>
      </c>
      <c r="AA2487" s="152" t="str">
        <f t="shared" si="1150"/>
        <v/>
      </c>
      <c r="AB2487" s="152" t="str">
        <f t="shared" si="1151"/>
        <v/>
      </c>
      <c r="AC2487" s="154" t="str">
        <f t="shared" si="1162"/>
        <v/>
      </c>
      <c r="AD2487" s="154" t="str">
        <f t="shared" si="1163"/>
        <v/>
      </c>
      <c r="AE2487" s="3" t="str">
        <f t="shared" si="1164"/>
        <v/>
      </c>
      <c r="AF2487" s="3" t="str">
        <f t="shared" si="1165"/>
        <v/>
      </c>
      <c r="AG2487" s="3" t="str">
        <f t="shared" si="1166"/>
        <v/>
      </c>
      <c r="AH2487" s="4" t="str">
        <f t="shared" si="1167"/>
        <v/>
      </c>
      <c r="AI2487" s="75" t="str">
        <f t="shared" si="1168"/>
        <v/>
      </c>
      <c r="AJ2487" s="75" t="str">
        <f t="shared" si="1169"/>
        <v/>
      </c>
    </row>
    <row r="2488" spans="1:36">
      <c r="A2488" s="41" t="str">
        <f t="shared" si="1152"/>
        <v/>
      </c>
      <c r="B2488" s="150" t="str">
        <f>IF(ISNUMBER(A2488),INDEX('MetaTrader Import'!$H$13:$J$5893,TRUNC(((A2488-$A$39+1)-1)/3)+1,MOD((A2488-$A$39+1)-1,3)+1),"")</f>
        <v/>
      </c>
      <c r="C2488" s="43" t="str">
        <f t="shared" si="1153"/>
        <v/>
      </c>
      <c r="D2488" s="43" t="str">
        <f t="shared" ca="1" si="1143"/>
        <v/>
      </c>
      <c r="E2488" s="43" t="str">
        <f t="shared" si="1154"/>
        <v/>
      </c>
      <c r="F2488" s="43" t="str">
        <f t="shared" si="1155"/>
        <v/>
      </c>
      <c r="G2488" s="43" t="str">
        <f>IF(A2488&lt;&gt;"",IF(A2488&lt;Data!$G$11*0.25,$C$13/$G$32,IF(A2488&gt;Data!$G$11*0.25,$C$13,$C$13*10)),"")</f>
        <v/>
      </c>
      <c r="H2488" s="43" t="str">
        <f>IF(A2488&lt;&gt;"",IF(Data!$G$9="constant",$C$13,IF(Data!$G$9="squeeze",G2488,F2488)),"")</f>
        <v/>
      </c>
      <c r="I2488" s="38" t="str">
        <f ca="1">IF(ISNUMBER(A2488),NORMINV(RAND(),0,IF(AND(Data!$G$9="squeeze",A2488&lt;Data!$G$11*0.25),$H$32,1)*$C$30*$C$13)*($C$14*$C$12),"")</f>
        <v/>
      </c>
      <c r="J2488" s="42" t="str">
        <f ca="1">IFERROR(IF(Data!$C$6="Real",B2488,I2488+J2487+($C$14*$C$12)*(NORMINV(RAND(),$C$15,CHOOSE($G$13,$C$13,F2488,G2488)))),"")</f>
        <v/>
      </c>
      <c r="K2488" s="88" t="str">
        <f>IF(ISNUMBER(A2488), IF($G$16="fixed",$G$17,MIN(H2488*Data!$C$7*$C$16*0.5,$C$17*Data!$C$7))*$C$12,"")</f>
        <v/>
      </c>
      <c r="L2488" s="42" t="str">
        <f t="shared" ca="1" si="1170"/>
        <v/>
      </c>
      <c r="M2488" s="44" t="str">
        <f t="shared" ca="1" si="1171"/>
        <v/>
      </c>
      <c r="N2488" s="44" t="str">
        <f t="shared" ca="1" si="1172"/>
        <v/>
      </c>
      <c r="O2488" s="108" t="str">
        <f t="shared" si="1156"/>
        <v/>
      </c>
      <c r="P2488" s="102" t="str">
        <f t="shared" si="1157"/>
        <v/>
      </c>
      <c r="Q2488" s="102" t="str">
        <f t="shared" si="1158"/>
        <v/>
      </c>
      <c r="R2488" s="120" t="str">
        <f t="shared" si="1159"/>
        <v/>
      </c>
      <c r="S2488" s="54" t="str">
        <f t="shared" si="1160"/>
        <v/>
      </c>
      <c r="T2488" s="5" t="str">
        <f t="shared" si="1161"/>
        <v/>
      </c>
      <c r="U2488" s="152" t="str">
        <f t="shared" si="1144"/>
        <v/>
      </c>
      <c r="V2488" s="152" t="str">
        <f t="shared" si="1145"/>
        <v/>
      </c>
      <c r="W2488" s="153" t="str">
        <f t="shared" si="1146"/>
        <v/>
      </c>
      <c r="X2488" s="153" t="str">
        <f t="shared" si="1147"/>
        <v/>
      </c>
      <c r="Y2488" s="153" t="str">
        <f t="shared" si="1148"/>
        <v/>
      </c>
      <c r="Z2488" s="153" t="str">
        <f t="shared" si="1149"/>
        <v/>
      </c>
      <c r="AA2488" s="152" t="str">
        <f t="shared" si="1150"/>
        <v/>
      </c>
      <c r="AB2488" s="152" t="str">
        <f t="shared" si="1151"/>
        <v/>
      </c>
      <c r="AC2488" s="154" t="str">
        <f t="shared" si="1162"/>
        <v/>
      </c>
      <c r="AD2488" s="154" t="str">
        <f t="shared" si="1163"/>
        <v/>
      </c>
      <c r="AE2488" s="3" t="str">
        <f t="shared" si="1164"/>
        <v/>
      </c>
      <c r="AF2488" s="3" t="str">
        <f t="shared" si="1165"/>
        <v/>
      </c>
      <c r="AG2488" s="3" t="str">
        <f t="shared" si="1166"/>
        <v/>
      </c>
      <c r="AH2488" s="4" t="str">
        <f t="shared" si="1167"/>
        <v/>
      </c>
      <c r="AI2488" s="75" t="str">
        <f t="shared" si="1168"/>
        <v/>
      </c>
      <c r="AJ2488" s="75" t="str">
        <f t="shared" si="1169"/>
        <v/>
      </c>
    </row>
    <row r="2489" spans="1:36">
      <c r="A2489" s="41" t="str">
        <f t="shared" si="1152"/>
        <v/>
      </c>
      <c r="B2489" s="150" t="str">
        <f>IF(ISNUMBER(A2489),INDEX('MetaTrader Import'!$H$13:$J$5893,TRUNC(((A2489-$A$39+1)-1)/3)+1,MOD((A2489-$A$39+1)-1,3)+1),"")</f>
        <v/>
      </c>
      <c r="C2489" s="43" t="str">
        <f t="shared" si="1153"/>
        <v/>
      </c>
      <c r="D2489" s="43" t="str">
        <f t="shared" ca="1" si="1143"/>
        <v/>
      </c>
      <c r="E2489" s="43" t="str">
        <f t="shared" si="1154"/>
        <v/>
      </c>
      <c r="F2489" s="43" t="str">
        <f t="shared" si="1155"/>
        <v/>
      </c>
      <c r="G2489" s="43" t="str">
        <f>IF(A2489&lt;&gt;"",IF(A2489&lt;Data!$G$11*0.25,$C$13/$G$32,IF(A2489&gt;Data!$G$11*0.25,$C$13,$C$13*10)),"")</f>
        <v/>
      </c>
      <c r="H2489" s="43" t="str">
        <f>IF(A2489&lt;&gt;"",IF(Data!$G$9="constant",$C$13,IF(Data!$G$9="squeeze",G2489,F2489)),"")</f>
        <v/>
      </c>
      <c r="I2489" s="38" t="str">
        <f ca="1">IF(ISNUMBER(A2489),NORMINV(RAND(),0,IF(AND(Data!$G$9="squeeze",A2489&lt;Data!$G$11*0.25),$H$32,1)*$C$30*$C$13)*($C$14*$C$12),"")</f>
        <v/>
      </c>
      <c r="J2489" s="42" t="str">
        <f ca="1">IFERROR(IF(Data!$C$6="Real",B2489,I2489+J2488+($C$14*$C$12)*(NORMINV(RAND(),$C$15,CHOOSE($G$13,$C$13,F2489,G2489)))),"")</f>
        <v/>
      </c>
      <c r="K2489" s="88" t="str">
        <f>IF(ISNUMBER(A2489), IF($G$16="fixed",$G$17,MIN(H2489*Data!$C$7*$C$16*0.5,$C$17*Data!$C$7))*$C$12,"")</f>
        <v/>
      </c>
      <c r="L2489" s="42" t="str">
        <f t="shared" ca="1" si="1170"/>
        <v/>
      </c>
      <c r="M2489" s="44" t="str">
        <f t="shared" ca="1" si="1171"/>
        <v/>
      </c>
      <c r="N2489" s="44" t="str">
        <f t="shared" ca="1" si="1172"/>
        <v/>
      </c>
      <c r="O2489" s="108" t="str">
        <f t="shared" si="1156"/>
        <v/>
      </c>
      <c r="P2489" s="102" t="str">
        <f t="shared" si="1157"/>
        <v/>
      </c>
      <c r="Q2489" s="102" t="str">
        <f t="shared" si="1158"/>
        <v/>
      </c>
      <c r="R2489" s="120" t="str">
        <f t="shared" si="1159"/>
        <v/>
      </c>
      <c r="S2489" s="54" t="str">
        <f t="shared" si="1160"/>
        <v/>
      </c>
      <c r="T2489" s="5" t="str">
        <f t="shared" si="1161"/>
        <v/>
      </c>
      <c r="U2489" s="152" t="str">
        <f t="shared" si="1144"/>
        <v/>
      </c>
      <c r="V2489" s="152" t="str">
        <f t="shared" si="1145"/>
        <v/>
      </c>
      <c r="W2489" s="153" t="str">
        <f t="shared" si="1146"/>
        <v/>
      </c>
      <c r="X2489" s="153" t="str">
        <f t="shared" si="1147"/>
        <v/>
      </c>
      <c r="Y2489" s="153" t="str">
        <f t="shared" si="1148"/>
        <v/>
      </c>
      <c r="Z2489" s="153" t="str">
        <f t="shared" si="1149"/>
        <v/>
      </c>
      <c r="AA2489" s="152" t="str">
        <f t="shared" si="1150"/>
        <v/>
      </c>
      <c r="AB2489" s="152" t="str">
        <f t="shared" si="1151"/>
        <v/>
      </c>
      <c r="AC2489" s="154" t="str">
        <f t="shared" si="1162"/>
        <v/>
      </c>
      <c r="AD2489" s="154" t="str">
        <f t="shared" si="1163"/>
        <v/>
      </c>
      <c r="AE2489" s="3" t="str">
        <f t="shared" si="1164"/>
        <v/>
      </c>
      <c r="AF2489" s="3" t="str">
        <f t="shared" si="1165"/>
        <v/>
      </c>
      <c r="AG2489" s="3" t="str">
        <f t="shared" si="1166"/>
        <v/>
      </c>
      <c r="AH2489" s="4" t="str">
        <f t="shared" si="1167"/>
        <v/>
      </c>
      <c r="AI2489" s="75" t="str">
        <f t="shared" si="1168"/>
        <v/>
      </c>
      <c r="AJ2489" s="75" t="str">
        <f t="shared" si="1169"/>
        <v/>
      </c>
    </row>
    <row r="2490" spans="1:36">
      <c r="A2490" s="41" t="str">
        <f t="shared" si="1152"/>
        <v/>
      </c>
      <c r="B2490" s="150" t="str">
        <f>IF(ISNUMBER(A2490),INDEX('MetaTrader Import'!$H$13:$J$5893,TRUNC(((A2490-$A$39+1)-1)/3)+1,MOD((A2490-$A$39+1)-1,3)+1),"")</f>
        <v/>
      </c>
      <c r="C2490" s="43" t="str">
        <f t="shared" si="1153"/>
        <v/>
      </c>
      <c r="D2490" s="43" t="str">
        <f t="shared" ca="1" si="1143"/>
        <v/>
      </c>
      <c r="E2490" s="43" t="str">
        <f t="shared" si="1154"/>
        <v/>
      </c>
      <c r="F2490" s="43" t="str">
        <f t="shared" si="1155"/>
        <v/>
      </c>
      <c r="G2490" s="43" t="str">
        <f>IF(A2490&lt;&gt;"",IF(A2490&lt;Data!$G$11*0.25,$C$13/$G$32,IF(A2490&gt;Data!$G$11*0.25,$C$13,$C$13*10)),"")</f>
        <v/>
      </c>
      <c r="H2490" s="43" t="str">
        <f>IF(A2490&lt;&gt;"",IF(Data!$G$9="constant",$C$13,IF(Data!$G$9="squeeze",G2490,F2490)),"")</f>
        <v/>
      </c>
      <c r="I2490" s="38" t="str">
        <f ca="1">IF(ISNUMBER(A2490),NORMINV(RAND(),0,IF(AND(Data!$G$9="squeeze",A2490&lt;Data!$G$11*0.25),$H$32,1)*$C$30*$C$13)*($C$14*$C$12),"")</f>
        <v/>
      </c>
      <c r="J2490" s="42" t="str">
        <f ca="1">IFERROR(IF(Data!$C$6="Real",B2490,I2490+J2489+($C$14*$C$12)*(NORMINV(RAND(),$C$15,CHOOSE($G$13,$C$13,F2490,G2490)))),"")</f>
        <v/>
      </c>
      <c r="K2490" s="88" t="str">
        <f>IF(ISNUMBER(A2490), IF($G$16="fixed",$G$17,MIN(H2490*Data!$C$7*$C$16*0.5,$C$17*Data!$C$7))*$C$12,"")</f>
        <v/>
      </c>
      <c r="L2490" s="42" t="str">
        <f t="shared" ca="1" si="1170"/>
        <v/>
      </c>
      <c r="M2490" s="44" t="str">
        <f t="shared" ca="1" si="1171"/>
        <v/>
      </c>
      <c r="N2490" s="44" t="str">
        <f t="shared" ca="1" si="1172"/>
        <v/>
      </c>
      <c r="O2490" s="108" t="str">
        <f t="shared" si="1156"/>
        <v/>
      </c>
      <c r="P2490" s="102" t="str">
        <f t="shared" si="1157"/>
        <v/>
      </c>
      <c r="Q2490" s="102" t="str">
        <f t="shared" si="1158"/>
        <v/>
      </c>
      <c r="R2490" s="120" t="str">
        <f t="shared" si="1159"/>
        <v/>
      </c>
      <c r="S2490" s="54" t="str">
        <f t="shared" si="1160"/>
        <v/>
      </c>
      <c r="T2490" s="5" t="str">
        <f t="shared" si="1161"/>
        <v/>
      </c>
      <c r="U2490" s="152" t="str">
        <f t="shared" si="1144"/>
        <v/>
      </c>
      <c r="V2490" s="152" t="str">
        <f t="shared" si="1145"/>
        <v/>
      </c>
      <c r="W2490" s="153" t="str">
        <f t="shared" si="1146"/>
        <v/>
      </c>
      <c r="X2490" s="153" t="str">
        <f t="shared" si="1147"/>
        <v/>
      </c>
      <c r="Y2490" s="153" t="str">
        <f t="shared" si="1148"/>
        <v/>
      </c>
      <c r="Z2490" s="153" t="str">
        <f t="shared" si="1149"/>
        <v/>
      </c>
      <c r="AA2490" s="152" t="str">
        <f t="shared" si="1150"/>
        <v/>
      </c>
      <c r="AB2490" s="152" t="str">
        <f t="shared" si="1151"/>
        <v/>
      </c>
      <c r="AC2490" s="154" t="str">
        <f t="shared" si="1162"/>
        <v/>
      </c>
      <c r="AD2490" s="154" t="str">
        <f t="shared" si="1163"/>
        <v/>
      </c>
      <c r="AE2490" s="3" t="str">
        <f t="shared" si="1164"/>
        <v/>
      </c>
      <c r="AF2490" s="3" t="str">
        <f t="shared" si="1165"/>
        <v/>
      </c>
      <c r="AG2490" s="3" t="str">
        <f t="shared" si="1166"/>
        <v/>
      </c>
      <c r="AH2490" s="4" t="str">
        <f t="shared" si="1167"/>
        <v/>
      </c>
      <c r="AI2490" s="75" t="str">
        <f t="shared" si="1168"/>
        <v/>
      </c>
      <c r="AJ2490" s="75" t="str">
        <f t="shared" si="1169"/>
        <v/>
      </c>
    </row>
    <row r="2491" spans="1:36">
      <c r="A2491" s="41" t="str">
        <f t="shared" si="1152"/>
        <v/>
      </c>
      <c r="B2491" s="150" t="str">
        <f>IF(ISNUMBER(A2491),INDEX('MetaTrader Import'!$H$13:$J$5893,TRUNC(((A2491-$A$39+1)-1)/3)+1,MOD((A2491-$A$39+1)-1,3)+1),"")</f>
        <v/>
      </c>
      <c r="C2491" s="43" t="str">
        <f t="shared" si="1153"/>
        <v/>
      </c>
      <c r="D2491" s="43" t="str">
        <f t="shared" ca="1" si="1143"/>
        <v/>
      </c>
      <c r="E2491" s="43" t="str">
        <f t="shared" si="1154"/>
        <v/>
      </c>
      <c r="F2491" s="43" t="str">
        <f t="shared" si="1155"/>
        <v/>
      </c>
      <c r="G2491" s="43" t="str">
        <f>IF(A2491&lt;&gt;"",IF(A2491&lt;Data!$G$11*0.25,$C$13/$G$32,IF(A2491&gt;Data!$G$11*0.25,$C$13,$C$13*10)),"")</f>
        <v/>
      </c>
      <c r="H2491" s="43" t="str">
        <f>IF(A2491&lt;&gt;"",IF(Data!$G$9="constant",$C$13,IF(Data!$G$9="squeeze",G2491,F2491)),"")</f>
        <v/>
      </c>
      <c r="I2491" s="38" t="str">
        <f ca="1">IF(ISNUMBER(A2491),NORMINV(RAND(),0,IF(AND(Data!$G$9="squeeze",A2491&lt;Data!$G$11*0.25),$H$32,1)*$C$30*$C$13)*($C$14*$C$12),"")</f>
        <v/>
      </c>
      <c r="J2491" s="42" t="str">
        <f ca="1">IFERROR(IF(Data!$C$6="Real",B2491,I2491+J2490+($C$14*$C$12)*(NORMINV(RAND(),$C$15,CHOOSE($G$13,$C$13,F2491,G2491)))),"")</f>
        <v/>
      </c>
      <c r="K2491" s="88" t="str">
        <f>IF(ISNUMBER(A2491), IF($G$16="fixed",$G$17,MIN(H2491*Data!$C$7*$C$16*0.5,$C$17*Data!$C$7))*$C$12,"")</f>
        <v/>
      </c>
      <c r="L2491" s="42" t="str">
        <f t="shared" ca="1" si="1170"/>
        <v/>
      </c>
      <c r="M2491" s="44" t="str">
        <f t="shared" ca="1" si="1171"/>
        <v/>
      </c>
      <c r="N2491" s="44" t="str">
        <f t="shared" ca="1" si="1172"/>
        <v/>
      </c>
      <c r="O2491" s="108" t="str">
        <f t="shared" si="1156"/>
        <v/>
      </c>
      <c r="P2491" s="102" t="str">
        <f t="shared" si="1157"/>
        <v/>
      </c>
      <c r="Q2491" s="102" t="str">
        <f t="shared" si="1158"/>
        <v/>
      </c>
      <c r="R2491" s="120" t="str">
        <f t="shared" si="1159"/>
        <v/>
      </c>
      <c r="S2491" s="54" t="str">
        <f t="shared" si="1160"/>
        <v/>
      </c>
      <c r="T2491" s="5" t="str">
        <f t="shared" si="1161"/>
        <v/>
      </c>
      <c r="U2491" s="152" t="str">
        <f t="shared" si="1144"/>
        <v/>
      </c>
      <c r="V2491" s="152" t="str">
        <f t="shared" si="1145"/>
        <v/>
      </c>
      <c r="W2491" s="153" t="str">
        <f t="shared" si="1146"/>
        <v/>
      </c>
      <c r="X2491" s="153" t="str">
        <f t="shared" si="1147"/>
        <v/>
      </c>
      <c r="Y2491" s="153" t="str">
        <f t="shared" si="1148"/>
        <v/>
      </c>
      <c r="Z2491" s="153" t="str">
        <f t="shared" si="1149"/>
        <v/>
      </c>
      <c r="AA2491" s="152" t="str">
        <f t="shared" si="1150"/>
        <v/>
      </c>
      <c r="AB2491" s="152" t="str">
        <f t="shared" si="1151"/>
        <v/>
      </c>
      <c r="AC2491" s="154" t="str">
        <f t="shared" si="1162"/>
        <v/>
      </c>
      <c r="AD2491" s="154" t="str">
        <f t="shared" si="1163"/>
        <v/>
      </c>
      <c r="AE2491" s="3" t="str">
        <f t="shared" si="1164"/>
        <v/>
      </c>
      <c r="AF2491" s="3" t="str">
        <f t="shared" si="1165"/>
        <v/>
      </c>
      <c r="AG2491" s="3" t="str">
        <f t="shared" si="1166"/>
        <v/>
      </c>
      <c r="AH2491" s="4" t="str">
        <f t="shared" si="1167"/>
        <v/>
      </c>
      <c r="AI2491" s="75" t="str">
        <f t="shared" si="1168"/>
        <v/>
      </c>
      <c r="AJ2491" s="75" t="str">
        <f t="shared" si="1169"/>
        <v/>
      </c>
    </row>
    <row r="2492" spans="1:36">
      <c r="A2492" s="41" t="str">
        <f t="shared" si="1152"/>
        <v/>
      </c>
      <c r="B2492" s="150" t="str">
        <f>IF(ISNUMBER(A2492),INDEX('MetaTrader Import'!$H$13:$J$5893,TRUNC(((A2492-$A$39+1)-1)/3)+1,MOD((A2492-$A$39+1)-1,3)+1),"")</f>
        <v/>
      </c>
      <c r="C2492" s="43" t="str">
        <f t="shared" si="1153"/>
        <v/>
      </c>
      <c r="D2492" s="43" t="str">
        <f t="shared" ca="1" si="1143"/>
        <v/>
      </c>
      <c r="E2492" s="43" t="str">
        <f t="shared" si="1154"/>
        <v/>
      </c>
      <c r="F2492" s="43" t="str">
        <f t="shared" si="1155"/>
        <v/>
      </c>
      <c r="G2492" s="43" t="str">
        <f>IF(A2492&lt;&gt;"",IF(A2492&lt;Data!$G$11*0.25,$C$13/$G$32,IF(A2492&gt;Data!$G$11*0.25,$C$13,$C$13*10)),"")</f>
        <v/>
      </c>
      <c r="H2492" s="43" t="str">
        <f>IF(A2492&lt;&gt;"",IF(Data!$G$9="constant",$C$13,IF(Data!$G$9="squeeze",G2492,F2492)),"")</f>
        <v/>
      </c>
      <c r="I2492" s="38" t="str">
        <f ca="1">IF(ISNUMBER(A2492),NORMINV(RAND(),0,IF(AND(Data!$G$9="squeeze",A2492&lt;Data!$G$11*0.25),$H$32,1)*$C$30*$C$13)*($C$14*$C$12),"")</f>
        <v/>
      </c>
      <c r="J2492" s="42" t="str">
        <f ca="1">IFERROR(IF(Data!$C$6="Real",B2492,I2492+J2491+($C$14*$C$12)*(NORMINV(RAND(),$C$15,CHOOSE($G$13,$C$13,F2492,G2492)))),"")</f>
        <v/>
      </c>
      <c r="K2492" s="88" t="str">
        <f>IF(ISNUMBER(A2492), IF($G$16="fixed",$G$17,MIN(H2492*Data!$C$7*$C$16*0.5,$C$17*Data!$C$7))*$C$12,"")</f>
        <v/>
      </c>
      <c r="L2492" s="42" t="str">
        <f t="shared" ca="1" si="1170"/>
        <v/>
      </c>
      <c r="M2492" s="44" t="str">
        <f t="shared" ca="1" si="1171"/>
        <v/>
      </c>
      <c r="N2492" s="44" t="str">
        <f t="shared" ca="1" si="1172"/>
        <v/>
      </c>
      <c r="O2492" s="108" t="str">
        <f t="shared" si="1156"/>
        <v/>
      </c>
      <c r="P2492" s="102" t="str">
        <f t="shared" si="1157"/>
        <v/>
      </c>
      <c r="Q2492" s="102" t="str">
        <f t="shared" si="1158"/>
        <v/>
      </c>
      <c r="R2492" s="120" t="str">
        <f t="shared" si="1159"/>
        <v/>
      </c>
      <c r="S2492" s="54" t="str">
        <f t="shared" si="1160"/>
        <v/>
      </c>
      <c r="T2492" s="5" t="str">
        <f t="shared" si="1161"/>
        <v/>
      </c>
      <c r="U2492" s="152" t="str">
        <f t="shared" si="1144"/>
        <v/>
      </c>
      <c r="V2492" s="152" t="str">
        <f t="shared" si="1145"/>
        <v/>
      </c>
      <c r="W2492" s="153" t="str">
        <f t="shared" si="1146"/>
        <v/>
      </c>
      <c r="X2492" s="153" t="str">
        <f t="shared" si="1147"/>
        <v/>
      </c>
      <c r="Y2492" s="153" t="str">
        <f t="shared" si="1148"/>
        <v/>
      </c>
      <c r="Z2492" s="153" t="str">
        <f t="shared" si="1149"/>
        <v/>
      </c>
      <c r="AA2492" s="152" t="str">
        <f t="shared" si="1150"/>
        <v/>
      </c>
      <c r="AB2492" s="152" t="str">
        <f t="shared" si="1151"/>
        <v/>
      </c>
      <c r="AC2492" s="154" t="str">
        <f t="shared" si="1162"/>
        <v/>
      </c>
      <c r="AD2492" s="154" t="str">
        <f t="shared" si="1163"/>
        <v/>
      </c>
      <c r="AE2492" s="3" t="str">
        <f t="shared" si="1164"/>
        <v/>
      </c>
      <c r="AF2492" s="3" t="str">
        <f t="shared" si="1165"/>
        <v/>
      </c>
      <c r="AG2492" s="3" t="str">
        <f t="shared" si="1166"/>
        <v/>
      </c>
      <c r="AH2492" s="4" t="str">
        <f t="shared" si="1167"/>
        <v/>
      </c>
      <c r="AI2492" s="75" t="str">
        <f t="shared" si="1168"/>
        <v/>
      </c>
      <c r="AJ2492" s="75" t="str">
        <f t="shared" si="1169"/>
        <v/>
      </c>
    </row>
    <row r="2493" spans="1:36">
      <c r="A2493" s="41" t="str">
        <f t="shared" si="1152"/>
        <v/>
      </c>
      <c r="B2493" s="150" t="str">
        <f>IF(ISNUMBER(A2493),INDEX('MetaTrader Import'!$H$13:$J$5893,TRUNC(((A2493-$A$39+1)-1)/3)+1,MOD((A2493-$A$39+1)-1,3)+1),"")</f>
        <v/>
      </c>
      <c r="C2493" s="43" t="str">
        <f t="shared" si="1153"/>
        <v/>
      </c>
      <c r="D2493" s="43" t="str">
        <f t="shared" ca="1" si="1143"/>
        <v/>
      </c>
      <c r="E2493" s="43" t="str">
        <f t="shared" si="1154"/>
        <v/>
      </c>
      <c r="F2493" s="43" t="str">
        <f t="shared" si="1155"/>
        <v/>
      </c>
      <c r="G2493" s="43" t="str">
        <f>IF(A2493&lt;&gt;"",IF(A2493&lt;Data!$G$11*0.25,$C$13/$G$32,IF(A2493&gt;Data!$G$11*0.25,$C$13,$C$13*10)),"")</f>
        <v/>
      </c>
      <c r="H2493" s="43" t="str">
        <f>IF(A2493&lt;&gt;"",IF(Data!$G$9="constant",$C$13,IF(Data!$G$9="squeeze",G2493,F2493)),"")</f>
        <v/>
      </c>
      <c r="I2493" s="38" t="str">
        <f ca="1">IF(ISNUMBER(A2493),NORMINV(RAND(),0,IF(AND(Data!$G$9="squeeze",A2493&lt;Data!$G$11*0.25),$H$32,1)*$C$30*$C$13)*($C$14*$C$12),"")</f>
        <v/>
      </c>
      <c r="J2493" s="42" t="str">
        <f ca="1">IFERROR(IF(Data!$C$6="Real",B2493,I2493+J2492+($C$14*$C$12)*(NORMINV(RAND(),$C$15,CHOOSE($G$13,$C$13,F2493,G2493)))),"")</f>
        <v/>
      </c>
      <c r="K2493" s="88" t="str">
        <f>IF(ISNUMBER(A2493), IF($G$16="fixed",$G$17,MIN(H2493*Data!$C$7*$C$16*0.5,$C$17*Data!$C$7))*$C$12,"")</f>
        <v/>
      </c>
      <c r="L2493" s="42" t="str">
        <f t="shared" ca="1" si="1170"/>
        <v/>
      </c>
      <c r="M2493" s="44" t="str">
        <f t="shared" ca="1" si="1171"/>
        <v/>
      </c>
      <c r="N2493" s="44" t="str">
        <f t="shared" ca="1" si="1172"/>
        <v/>
      </c>
      <c r="O2493" s="108" t="str">
        <f t="shared" si="1156"/>
        <v/>
      </c>
      <c r="P2493" s="102" t="str">
        <f t="shared" si="1157"/>
        <v/>
      </c>
      <c r="Q2493" s="102" t="str">
        <f t="shared" si="1158"/>
        <v/>
      </c>
      <c r="R2493" s="120" t="str">
        <f t="shared" si="1159"/>
        <v/>
      </c>
      <c r="S2493" s="54" t="str">
        <f t="shared" si="1160"/>
        <v/>
      </c>
      <c r="T2493" s="5" t="str">
        <f t="shared" si="1161"/>
        <v/>
      </c>
      <c r="U2493" s="152" t="str">
        <f t="shared" si="1144"/>
        <v/>
      </c>
      <c r="V2493" s="152" t="str">
        <f t="shared" si="1145"/>
        <v/>
      </c>
      <c r="W2493" s="153" t="str">
        <f t="shared" si="1146"/>
        <v/>
      </c>
      <c r="X2493" s="153" t="str">
        <f t="shared" si="1147"/>
        <v/>
      </c>
      <c r="Y2493" s="153" t="str">
        <f t="shared" si="1148"/>
        <v/>
      </c>
      <c r="Z2493" s="153" t="str">
        <f t="shared" si="1149"/>
        <v/>
      </c>
      <c r="AA2493" s="152" t="str">
        <f t="shared" si="1150"/>
        <v/>
      </c>
      <c r="AB2493" s="152" t="str">
        <f t="shared" si="1151"/>
        <v/>
      </c>
      <c r="AC2493" s="154" t="str">
        <f t="shared" si="1162"/>
        <v/>
      </c>
      <c r="AD2493" s="154" t="str">
        <f t="shared" si="1163"/>
        <v/>
      </c>
      <c r="AE2493" s="3" t="str">
        <f t="shared" si="1164"/>
        <v/>
      </c>
      <c r="AF2493" s="3" t="str">
        <f t="shared" si="1165"/>
        <v/>
      </c>
      <c r="AG2493" s="3" t="str">
        <f t="shared" si="1166"/>
        <v/>
      </c>
      <c r="AH2493" s="4" t="str">
        <f t="shared" si="1167"/>
        <v/>
      </c>
      <c r="AI2493" s="75" t="str">
        <f t="shared" si="1168"/>
        <v/>
      </c>
      <c r="AJ2493" s="75" t="str">
        <f t="shared" si="1169"/>
        <v/>
      </c>
    </row>
    <row r="2494" spans="1:36">
      <c r="A2494" s="41" t="str">
        <f t="shared" si="1152"/>
        <v/>
      </c>
      <c r="B2494" s="150" t="str">
        <f>IF(ISNUMBER(A2494),INDEX('MetaTrader Import'!$H$13:$J$5893,TRUNC(((A2494-$A$39+1)-1)/3)+1,MOD((A2494-$A$39+1)-1,3)+1),"")</f>
        <v/>
      </c>
      <c r="C2494" s="43" t="str">
        <f t="shared" si="1153"/>
        <v/>
      </c>
      <c r="D2494" s="43" t="str">
        <f t="shared" ca="1" si="1143"/>
        <v/>
      </c>
      <c r="E2494" s="43" t="str">
        <f t="shared" si="1154"/>
        <v/>
      </c>
      <c r="F2494" s="43" t="str">
        <f t="shared" si="1155"/>
        <v/>
      </c>
      <c r="G2494" s="43" t="str">
        <f>IF(A2494&lt;&gt;"",IF(A2494&lt;Data!$G$11*0.25,$C$13/$G$32,IF(A2494&gt;Data!$G$11*0.25,$C$13,$C$13*10)),"")</f>
        <v/>
      </c>
      <c r="H2494" s="43" t="str">
        <f>IF(A2494&lt;&gt;"",IF(Data!$G$9="constant",$C$13,IF(Data!$G$9="squeeze",G2494,F2494)),"")</f>
        <v/>
      </c>
      <c r="I2494" s="38" t="str">
        <f ca="1">IF(ISNUMBER(A2494),NORMINV(RAND(),0,IF(AND(Data!$G$9="squeeze",A2494&lt;Data!$G$11*0.25),$H$32,1)*$C$30*$C$13)*($C$14*$C$12),"")</f>
        <v/>
      </c>
      <c r="J2494" s="42" t="str">
        <f ca="1">IFERROR(IF(Data!$C$6="Real",B2494,I2494+J2493+($C$14*$C$12)*(NORMINV(RAND(),$C$15,CHOOSE($G$13,$C$13,F2494,G2494)))),"")</f>
        <v/>
      </c>
      <c r="K2494" s="88" t="str">
        <f>IF(ISNUMBER(A2494), IF($G$16="fixed",$G$17,MIN(H2494*Data!$C$7*$C$16*0.5,$C$17*Data!$C$7))*$C$12,"")</f>
        <v/>
      </c>
      <c r="L2494" s="42" t="str">
        <f t="shared" ca="1" si="1170"/>
        <v/>
      </c>
      <c r="M2494" s="44" t="str">
        <f t="shared" ca="1" si="1171"/>
        <v/>
      </c>
      <c r="N2494" s="44" t="str">
        <f t="shared" ca="1" si="1172"/>
        <v/>
      </c>
      <c r="O2494" s="108" t="str">
        <f t="shared" si="1156"/>
        <v/>
      </c>
      <c r="P2494" s="102" t="str">
        <f t="shared" si="1157"/>
        <v/>
      </c>
      <c r="Q2494" s="102" t="str">
        <f t="shared" si="1158"/>
        <v/>
      </c>
      <c r="R2494" s="120" t="str">
        <f t="shared" si="1159"/>
        <v/>
      </c>
      <c r="S2494" s="54" t="str">
        <f t="shared" si="1160"/>
        <v/>
      </c>
      <c r="T2494" s="5" t="str">
        <f t="shared" si="1161"/>
        <v/>
      </c>
      <c r="U2494" s="152" t="str">
        <f t="shared" si="1144"/>
        <v/>
      </c>
      <c r="V2494" s="152" t="str">
        <f t="shared" si="1145"/>
        <v/>
      </c>
      <c r="W2494" s="153" t="str">
        <f t="shared" si="1146"/>
        <v/>
      </c>
      <c r="X2494" s="153" t="str">
        <f t="shared" si="1147"/>
        <v/>
      </c>
      <c r="Y2494" s="153" t="str">
        <f t="shared" si="1148"/>
        <v/>
      </c>
      <c r="Z2494" s="153" t="str">
        <f t="shared" si="1149"/>
        <v/>
      </c>
      <c r="AA2494" s="152" t="str">
        <f t="shared" si="1150"/>
        <v/>
      </c>
      <c r="AB2494" s="152" t="str">
        <f t="shared" si="1151"/>
        <v/>
      </c>
      <c r="AC2494" s="154" t="str">
        <f t="shared" si="1162"/>
        <v/>
      </c>
      <c r="AD2494" s="154" t="str">
        <f t="shared" si="1163"/>
        <v/>
      </c>
      <c r="AE2494" s="3" t="str">
        <f t="shared" si="1164"/>
        <v/>
      </c>
      <c r="AF2494" s="3" t="str">
        <f t="shared" si="1165"/>
        <v/>
      </c>
      <c r="AG2494" s="3" t="str">
        <f t="shared" si="1166"/>
        <v/>
      </c>
      <c r="AH2494" s="4" t="str">
        <f t="shared" si="1167"/>
        <v/>
      </c>
      <c r="AI2494" s="75" t="str">
        <f t="shared" si="1168"/>
        <v/>
      </c>
      <c r="AJ2494" s="75" t="str">
        <f t="shared" si="1169"/>
        <v/>
      </c>
    </row>
    <row r="2495" spans="1:36">
      <c r="A2495" s="41" t="str">
        <f t="shared" si="1152"/>
        <v/>
      </c>
      <c r="B2495" s="150" t="str">
        <f>IF(ISNUMBER(A2495),INDEX('MetaTrader Import'!$H$13:$J$5893,TRUNC(((A2495-$A$39+1)-1)/3)+1,MOD((A2495-$A$39+1)-1,3)+1),"")</f>
        <v/>
      </c>
      <c r="C2495" s="43" t="str">
        <f t="shared" si="1153"/>
        <v/>
      </c>
      <c r="D2495" s="43" t="str">
        <f t="shared" ca="1" si="1143"/>
        <v/>
      </c>
      <c r="E2495" s="43" t="str">
        <f t="shared" si="1154"/>
        <v/>
      </c>
      <c r="F2495" s="43" t="str">
        <f t="shared" si="1155"/>
        <v/>
      </c>
      <c r="G2495" s="43" t="str">
        <f>IF(A2495&lt;&gt;"",IF(A2495&lt;Data!$G$11*0.25,$C$13/$G$32,IF(A2495&gt;Data!$G$11*0.25,$C$13,$C$13*10)),"")</f>
        <v/>
      </c>
      <c r="H2495" s="43" t="str">
        <f>IF(A2495&lt;&gt;"",IF(Data!$G$9="constant",$C$13,IF(Data!$G$9="squeeze",G2495,F2495)),"")</f>
        <v/>
      </c>
      <c r="I2495" s="38" t="str">
        <f ca="1">IF(ISNUMBER(A2495),NORMINV(RAND(),0,IF(AND(Data!$G$9="squeeze",A2495&lt;Data!$G$11*0.25),$H$32,1)*$C$30*$C$13)*($C$14*$C$12),"")</f>
        <v/>
      </c>
      <c r="J2495" s="42" t="str">
        <f ca="1">IFERROR(IF(Data!$C$6="Real",B2495,I2495+J2494+($C$14*$C$12)*(NORMINV(RAND(),$C$15,CHOOSE($G$13,$C$13,F2495,G2495)))),"")</f>
        <v/>
      </c>
      <c r="K2495" s="88" t="str">
        <f>IF(ISNUMBER(A2495), IF($G$16="fixed",$G$17,MIN(H2495*Data!$C$7*$C$16*0.5,$C$17*Data!$C$7))*$C$12,"")</f>
        <v/>
      </c>
      <c r="L2495" s="42" t="str">
        <f t="shared" ca="1" si="1170"/>
        <v/>
      </c>
      <c r="M2495" s="44" t="str">
        <f t="shared" ca="1" si="1171"/>
        <v/>
      </c>
      <c r="N2495" s="44" t="str">
        <f t="shared" ca="1" si="1172"/>
        <v/>
      </c>
      <c r="O2495" s="108" t="str">
        <f t="shared" si="1156"/>
        <v/>
      </c>
      <c r="P2495" s="102" t="str">
        <f t="shared" si="1157"/>
        <v/>
      </c>
      <c r="Q2495" s="102" t="str">
        <f t="shared" si="1158"/>
        <v/>
      </c>
      <c r="R2495" s="120" t="str">
        <f t="shared" si="1159"/>
        <v/>
      </c>
      <c r="S2495" s="54" t="str">
        <f t="shared" si="1160"/>
        <v/>
      </c>
      <c r="T2495" s="5" t="str">
        <f t="shared" si="1161"/>
        <v/>
      </c>
      <c r="U2495" s="152" t="str">
        <f t="shared" si="1144"/>
        <v/>
      </c>
      <c r="V2495" s="152" t="str">
        <f t="shared" si="1145"/>
        <v/>
      </c>
      <c r="W2495" s="153" t="str">
        <f t="shared" si="1146"/>
        <v/>
      </c>
      <c r="X2495" s="153" t="str">
        <f t="shared" si="1147"/>
        <v/>
      </c>
      <c r="Y2495" s="153" t="str">
        <f t="shared" si="1148"/>
        <v/>
      </c>
      <c r="Z2495" s="153" t="str">
        <f t="shared" si="1149"/>
        <v/>
      </c>
      <c r="AA2495" s="152" t="str">
        <f t="shared" si="1150"/>
        <v/>
      </c>
      <c r="AB2495" s="152" t="str">
        <f t="shared" si="1151"/>
        <v/>
      </c>
      <c r="AC2495" s="154" t="str">
        <f t="shared" si="1162"/>
        <v/>
      </c>
      <c r="AD2495" s="154" t="str">
        <f t="shared" si="1163"/>
        <v/>
      </c>
      <c r="AE2495" s="3" t="str">
        <f t="shared" si="1164"/>
        <v/>
      </c>
      <c r="AF2495" s="3" t="str">
        <f t="shared" si="1165"/>
        <v/>
      </c>
      <c r="AG2495" s="3" t="str">
        <f t="shared" si="1166"/>
        <v/>
      </c>
      <c r="AH2495" s="4" t="str">
        <f t="shared" si="1167"/>
        <v/>
      </c>
      <c r="AI2495" s="75" t="str">
        <f t="shared" si="1168"/>
        <v/>
      </c>
      <c r="AJ2495" s="75" t="str">
        <f t="shared" si="1169"/>
        <v/>
      </c>
    </row>
    <row r="2496" spans="1:36">
      <c r="A2496" s="41" t="str">
        <f t="shared" si="1152"/>
        <v/>
      </c>
      <c r="B2496" s="150" t="str">
        <f>IF(ISNUMBER(A2496),INDEX('MetaTrader Import'!$H$13:$J$5893,TRUNC(((A2496-$A$39+1)-1)/3)+1,MOD((A2496-$A$39+1)-1,3)+1),"")</f>
        <v/>
      </c>
      <c r="C2496" s="43" t="str">
        <f t="shared" si="1153"/>
        <v/>
      </c>
      <c r="D2496" s="43" t="str">
        <f t="shared" ca="1" si="1143"/>
        <v/>
      </c>
      <c r="E2496" s="43" t="str">
        <f t="shared" si="1154"/>
        <v/>
      </c>
      <c r="F2496" s="43" t="str">
        <f t="shared" si="1155"/>
        <v/>
      </c>
      <c r="G2496" s="43" t="str">
        <f>IF(A2496&lt;&gt;"",IF(A2496&lt;Data!$G$11*0.25,$C$13/$G$32,IF(A2496&gt;Data!$G$11*0.25,$C$13,$C$13*10)),"")</f>
        <v/>
      </c>
      <c r="H2496" s="43" t="str">
        <f>IF(A2496&lt;&gt;"",IF(Data!$G$9="constant",$C$13,IF(Data!$G$9="squeeze",G2496,F2496)),"")</f>
        <v/>
      </c>
      <c r="I2496" s="38" t="str">
        <f ca="1">IF(ISNUMBER(A2496),NORMINV(RAND(),0,IF(AND(Data!$G$9="squeeze",A2496&lt;Data!$G$11*0.25),$H$32,1)*$C$30*$C$13)*($C$14*$C$12),"")</f>
        <v/>
      </c>
      <c r="J2496" s="42" t="str">
        <f ca="1">IFERROR(IF(Data!$C$6="Real",B2496,I2496+J2495+($C$14*$C$12)*(NORMINV(RAND(),$C$15,CHOOSE($G$13,$C$13,F2496,G2496)))),"")</f>
        <v/>
      </c>
      <c r="K2496" s="88" t="str">
        <f>IF(ISNUMBER(A2496), IF($G$16="fixed",$G$17,MIN(H2496*Data!$C$7*$C$16*0.5,$C$17*Data!$C$7))*$C$12,"")</f>
        <v/>
      </c>
      <c r="L2496" s="42" t="str">
        <f t="shared" ca="1" si="1170"/>
        <v/>
      </c>
      <c r="M2496" s="44" t="str">
        <f t="shared" ca="1" si="1171"/>
        <v/>
      </c>
      <c r="N2496" s="44" t="str">
        <f t="shared" ca="1" si="1172"/>
        <v/>
      </c>
      <c r="O2496" s="108" t="str">
        <f t="shared" si="1156"/>
        <v/>
      </c>
      <c r="P2496" s="102" t="str">
        <f t="shared" si="1157"/>
        <v/>
      </c>
      <c r="Q2496" s="102" t="str">
        <f t="shared" si="1158"/>
        <v/>
      </c>
      <c r="R2496" s="120" t="str">
        <f t="shared" si="1159"/>
        <v/>
      </c>
      <c r="S2496" s="54" t="str">
        <f t="shared" si="1160"/>
        <v/>
      </c>
      <c r="T2496" s="5" t="str">
        <f t="shared" si="1161"/>
        <v/>
      </c>
      <c r="U2496" s="152" t="str">
        <f t="shared" si="1144"/>
        <v/>
      </c>
      <c r="V2496" s="152" t="str">
        <f t="shared" si="1145"/>
        <v/>
      </c>
      <c r="W2496" s="153" t="str">
        <f t="shared" si="1146"/>
        <v/>
      </c>
      <c r="X2496" s="153" t="str">
        <f t="shared" si="1147"/>
        <v/>
      </c>
      <c r="Y2496" s="153" t="str">
        <f t="shared" si="1148"/>
        <v/>
      </c>
      <c r="Z2496" s="153" t="str">
        <f t="shared" si="1149"/>
        <v/>
      </c>
      <c r="AA2496" s="152" t="str">
        <f t="shared" si="1150"/>
        <v/>
      </c>
      <c r="AB2496" s="152" t="str">
        <f t="shared" si="1151"/>
        <v/>
      </c>
      <c r="AC2496" s="154" t="str">
        <f t="shared" si="1162"/>
        <v/>
      </c>
      <c r="AD2496" s="154" t="str">
        <f t="shared" si="1163"/>
        <v/>
      </c>
      <c r="AE2496" s="3" t="str">
        <f t="shared" si="1164"/>
        <v/>
      </c>
      <c r="AF2496" s="3" t="str">
        <f t="shared" si="1165"/>
        <v/>
      </c>
      <c r="AG2496" s="3" t="str">
        <f t="shared" si="1166"/>
        <v/>
      </c>
      <c r="AH2496" s="4" t="str">
        <f t="shared" si="1167"/>
        <v/>
      </c>
      <c r="AI2496" s="75" t="str">
        <f t="shared" si="1168"/>
        <v/>
      </c>
      <c r="AJ2496" s="75" t="str">
        <f t="shared" si="1169"/>
        <v/>
      </c>
    </row>
    <row r="2497" spans="1:36">
      <c r="A2497" s="41" t="str">
        <f t="shared" si="1152"/>
        <v/>
      </c>
      <c r="B2497" s="150" t="str">
        <f>IF(ISNUMBER(A2497),INDEX('MetaTrader Import'!$H$13:$J$5893,TRUNC(((A2497-$A$39+1)-1)/3)+1,MOD((A2497-$A$39+1)-1,3)+1),"")</f>
        <v/>
      </c>
      <c r="C2497" s="43" t="str">
        <f t="shared" si="1153"/>
        <v/>
      </c>
      <c r="D2497" s="43" t="str">
        <f t="shared" ca="1" si="1143"/>
        <v/>
      </c>
      <c r="E2497" s="43" t="str">
        <f t="shared" si="1154"/>
        <v/>
      </c>
      <c r="F2497" s="43" t="str">
        <f t="shared" si="1155"/>
        <v/>
      </c>
      <c r="G2497" s="43" t="str">
        <f>IF(A2497&lt;&gt;"",IF(A2497&lt;Data!$G$11*0.25,$C$13/$G$32,IF(A2497&gt;Data!$G$11*0.25,$C$13,$C$13*10)),"")</f>
        <v/>
      </c>
      <c r="H2497" s="43" t="str">
        <f>IF(A2497&lt;&gt;"",IF(Data!$G$9="constant",$C$13,IF(Data!$G$9="squeeze",G2497,F2497)),"")</f>
        <v/>
      </c>
      <c r="I2497" s="38" t="str">
        <f ca="1">IF(ISNUMBER(A2497),NORMINV(RAND(),0,IF(AND(Data!$G$9="squeeze",A2497&lt;Data!$G$11*0.25),$H$32,1)*$C$30*$C$13)*($C$14*$C$12),"")</f>
        <v/>
      </c>
      <c r="J2497" s="42" t="str">
        <f ca="1">IFERROR(IF(Data!$C$6="Real",B2497,I2497+J2496+($C$14*$C$12)*(NORMINV(RAND(),$C$15,CHOOSE($G$13,$C$13,F2497,G2497)))),"")</f>
        <v/>
      </c>
      <c r="K2497" s="88" t="str">
        <f>IF(ISNUMBER(A2497), IF($G$16="fixed",$G$17,MIN(H2497*Data!$C$7*$C$16*0.5,$C$17*Data!$C$7))*$C$12,"")</f>
        <v/>
      </c>
      <c r="L2497" s="42" t="str">
        <f t="shared" ca="1" si="1170"/>
        <v/>
      </c>
      <c r="M2497" s="44" t="str">
        <f t="shared" ca="1" si="1171"/>
        <v/>
      </c>
      <c r="N2497" s="44" t="str">
        <f t="shared" ca="1" si="1172"/>
        <v/>
      </c>
      <c r="O2497" s="108" t="str">
        <f t="shared" si="1156"/>
        <v/>
      </c>
      <c r="P2497" s="102" t="str">
        <f t="shared" si="1157"/>
        <v/>
      </c>
      <c r="Q2497" s="102" t="str">
        <f t="shared" si="1158"/>
        <v/>
      </c>
      <c r="R2497" s="120" t="str">
        <f t="shared" si="1159"/>
        <v/>
      </c>
      <c r="S2497" s="54" t="str">
        <f t="shared" si="1160"/>
        <v/>
      </c>
      <c r="T2497" s="5" t="str">
        <f t="shared" si="1161"/>
        <v/>
      </c>
      <c r="U2497" s="152" t="str">
        <f t="shared" si="1144"/>
        <v/>
      </c>
      <c r="V2497" s="152" t="str">
        <f t="shared" si="1145"/>
        <v/>
      </c>
      <c r="W2497" s="153" t="str">
        <f t="shared" si="1146"/>
        <v/>
      </c>
      <c r="X2497" s="153" t="str">
        <f t="shared" si="1147"/>
        <v/>
      </c>
      <c r="Y2497" s="153" t="str">
        <f t="shared" si="1148"/>
        <v/>
      </c>
      <c r="Z2497" s="153" t="str">
        <f t="shared" si="1149"/>
        <v/>
      </c>
      <c r="AA2497" s="152" t="str">
        <f t="shared" si="1150"/>
        <v/>
      </c>
      <c r="AB2497" s="152" t="str">
        <f t="shared" si="1151"/>
        <v/>
      </c>
      <c r="AC2497" s="154" t="str">
        <f t="shared" si="1162"/>
        <v/>
      </c>
      <c r="AD2497" s="154" t="str">
        <f t="shared" si="1163"/>
        <v/>
      </c>
      <c r="AE2497" s="3" t="str">
        <f t="shared" si="1164"/>
        <v/>
      </c>
      <c r="AF2497" s="3" t="str">
        <f t="shared" si="1165"/>
        <v/>
      </c>
      <c r="AG2497" s="3" t="str">
        <f t="shared" si="1166"/>
        <v/>
      </c>
      <c r="AH2497" s="4" t="str">
        <f t="shared" si="1167"/>
        <v/>
      </c>
      <c r="AI2497" s="75" t="str">
        <f t="shared" si="1168"/>
        <v/>
      </c>
      <c r="AJ2497" s="75" t="str">
        <f t="shared" si="1169"/>
        <v/>
      </c>
    </row>
    <row r="2498" spans="1:36">
      <c r="A2498" s="41" t="str">
        <f t="shared" si="1152"/>
        <v/>
      </c>
      <c r="B2498" s="150" t="str">
        <f>IF(ISNUMBER(A2498),INDEX('MetaTrader Import'!$H$13:$J$5893,TRUNC(((A2498-$A$39+1)-1)/3)+1,MOD((A2498-$A$39+1)-1,3)+1),"")</f>
        <v/>
      </c>
      <c r="C2498" s="43" t="str">
        <f t="shared" si="1153"/>
        <v/>
      </c>
      <c r="D2498" s="43" t="str">
        <f t="shared" ca="1" si="1143"/>
        <v/>
      </c>
      <c r="E2498" s="43" t="str">
        <f t="shared" si="1154"/>
        <v/>
      </c>
      <c r="F2498" s="43" t="str">
        <f t="shared" si="1155"/>
        <v/>
      </c>
      <c r="G2498" s="43" t="str">
        <f>IF(A2498&lt;&gt;"",IF(A2498&lt;Data!$G$11*0.25,$C$13/$G$32,IF(A2498&gt;Data!$G$11*0.25,$C$13,$C$13*10)),"")</f>
        <v/>
      </c>
      <c r="H2498" s="43" t="str">
        <f>IF(A2498&lt;&gt;"",IF(Data!$G$9="constant",$C$13,IF(Data!$G$9="squeeze",G2498,F2498)),"")</f>
        <v/>
      </c>
      <c r="I2498" s="38" t="str">
        <f ca="1">IF(ISNUMBER(A2498),NORMINV(RAND(),0,IF(AND(Data!$G$9="squeeze",A2498&lt;Data!$G$11*0.25),$H$32,1)*$C$30*$C$13)*($C$14*$C$12),"")</f>
        <v/>
      </c>
      <c r="J2498" s="42" t="str">
        <f ca="1">IFERROR(IF(Data!$C$6="Real",B2498,I2498+J2497+($C$14*$C$12)*(NORMINV(RAND(),$C$15,CHOOSE($G$13,$C$13,F2498,G2498)))),"")</f>
        <v/>
      </c>
      <c r="K2498" s="88" t="str">
        <f>IF(ISNUMBER(A2498), IF($G$16="fixed",$G$17,MIN(H2498*Data!$C$7*$C$16*0.5,$C$17*Data!$C$7))*$C$12,"")</f>
        <v/>
      </c>
      <c r="L2498" s="42" t="str">
        <f t="shared" ca="1" si="1170"/>
        <v/>
      </c>
      <c r="M2498" s="44" t="str">
        <f t="shared" ca="1" si="1171"/>
        <v/>
      </c>
      <c r="N2498" s="44" t="str">
        <f t="shared" ca="1" si="1172"/>
        <v/>
      </c>
      <c r="O2498" s="108" t="str">
        <f t="shared" si="1156"/>
        <v/>
      </c>
      <c r="P2498" s="102" t="str">
        <f t="shared" si="1157"/>
        <v/>
      </c>
      <c r="Q2498" s="102" t="str">
        <f t="shared" si="1158"/>
        <v/>
      </c>
      <c r="R2498" s="120" t="str">
        <f t="shared" si="1159"/>
        <v/>
      </c>
      <c r="S2498" s="54" t="str">
        <f t="shared" si="1160"/>
        <v/>
      </c>
      <c r="T2498" s="5" t="str">
        <f t="shared" si="1161"/>
        <v/>
      </c>
      <c r="U2498" s="152" t="str">
        <f t="shared" si="1144"/>
        <v/>
      </c>
      <c r="V2498" s="152" t="str">
        <f t="shared" si="1145"/>
        <v/>
      </c>
      <c r="W2498" s="153" t="str">
        <f t="shared" si="1146"/>
        <v/>
      </c>
      <c r="X2498" s="153" t="str">
        <f t="shared" si="1147"/>
        <v/>
      </c>
      <c r="Y2498" s="153" t="str">
        <f t="shared" si="1148"/>
        <v/>
      </c>
      <c r="Z2498" s="153" t="str">
        <f t="shared" si="1149"/>
        <v/>
      </c>
      <c r="AA2498" s="152" t="str">
        <f t="shared" si="1150"/>
        <v/>
      </c>
      <c r="AB2498" s="152" t="str">
        <f t="shared" si="1151"/>
        <v/>
      </c>
      <c r="AC2498" s="154" t="str">
        <f t="shared" si="1162"/>
        <v/>
      </c>
      <c r="AD2498" s="154" t="str">
        <f t="shared" si="1163"/>
        <v/>
      </c>
      <c r="AE2498" s="3" t="str">
        <f t="shared" si="1164"/>
        <v/>
      </c>
      <c r="AF2498" s="3" t="str">
        <f t="shared" si="1165"/>
        <v/>
      </c>
      <c r="AG2498" s="3" t="str">
        <f t="shared" si="1166"/>
        <v/>
      </c>
      <c r="AH2498" s="4" t="str">
        <f t="shared" si="1167"/>
        <v/>
      </c>
      <c r="AI2498" s="75" t="str">
        <f t="shared" si="1168"/>
        <v/>
      </c>
      <c r="AJ2498" s="75" t="str">
        <f t="shared" si="1169"/>
        <v/>
      </c>
    </row>
    <row r="2499" spans="1:36">
      <c r="A2499" s="41" t="str">
        <f t="shared" si="1152"/>
        <v/>
      </c>
      <c r="B2499" s="150" t="str">
        <f>IF(ISNUMBER(A2499),INDEX('MetaTrader Import'!$H$13:$J$5893,TRUNC(((A2499-$A$39+1)-1)/3)+1,MOD((A2499-$A$39+1)-1,3)+1),"")</f>
        <v/>
      </c>
      <c r="C2499" s="43" t="str">
        <f t="shared" si="1153"/>
        <v/>
      </c>
      <c r="D2499" s="43" t="str">
        <f t="shared" ref="D2499:D2562" ca="1" si="1173">IF(A2499&lt;&gt;"",NORMINV(RAND(),($C$23-C2499)*$C$28,$C$27)+NORMINV(RAND(),IF(RAND()&gt;$C$26,$C$25,0),$C$27),"")</f>
        <v/>
      </c>
      <c r="E2499" s="43" t="str">
        <f t="shared" si="1154"/>
        <v/>
      </c>
      <c r="F2499" s="43" t="str">
        <f t="shared" si="1155"/>
        <v/>
      </c>
      <c r="G2499" s="43" t="str">
        <f>IF(A2499&lt;&gt;"",IF(A2499&lt;Data!$G$11*0.25,$C$13/$G$32,IF(A2499&gt;Data!$G$11*0.25,$C$13,$C$13*10)),"")</f>
        <v/>
      </c>
      <c r="H2499" s="43" t="str">
        <f>IF(A2499&lt;&gt;"",IF(Data!$G$9="constant",$C$13,IF(Data!$G$9="squeeze",G2499,F2499)),"")</f>
        <v/>
      </c>
      <c r="I2499" s="38" t="str">
        <f ca="1">IF(ISNUMBER(A2499),NORMINV(RAND(),0,IF(AND(Data!$G$9="squeeze",A2499&lt;Data!$G$11*0.25),$H$32,1)*$C$30*$C$13)*($C$14*$C$12),"")</f>
        <v/>
      </c>
      <c r="J2499" s="42" t="str">
        <f ca="1">IFERROR(IF(Data!$C$6="Real",B2499,I2499+J2498+($C$14*$C$12)*(NORMINV(RAND(),$C$15,CHOOSE($G$13,$C$13,F2499,G2499)))),"")</f>
        <v/>
      </c>
      <c r="K2499" s="88" t="str">
        <f>IF(ISNUMBER(A2499), IF($G$16="fixed",$G$17,MIN(H2499*Data!$C$7*$C$16*0.5,$C$17*Data!$C$7))*$C$12,"")</f>
        <v/>
      </c>
      <c r="L2499" s="42" t="str">
        <f t="shared" ca="1" si="1170"/>
        <v/>
      </c>
      <c r="M2499" s="44" t="str">
        <f t="shared" ca="1" si="1171"/>
        <v/>
      </c>
      <c r="N2499" s="44" t="str">
        <f t="shared" ca="1" si="1172"/>
        <v/>
      </c>
      <c r="O2499" s="108" t="str">
        <f t="shared" si="1156"/>
        <v/>
      </c>
      <c r="P2499" s="102" t="str">
        <f t="shared" si="1157"/>
        <v/>
      </c>
      <c r="Q2499" s="102" t="str">
        <f t="shared" si="1158"/>
        <v/>
      </c>
      <c r="R2499" s="120" t="str">
        <f t="shared" si="1159"/>
        <v/>
      </c>
      <c r="S2499" s="54" t="str">
        <f t="shared" si="1160"/>
        <v/>
      </c>
      <c r="T2499" s="5" t="str">
        <f t="shared" si="1161"/>
        <v/>
      </c>
      <c r="U2499" s="152" t="str">
        <f t="shared" ref="U2499:U2562" si="1174">IF(NOT(ISNUMBER(T2499)),"",IF(S2499=1,T2499,IF(M2499&gt;U2498,M2499,IF(ISNUMBER(U2498),U2498,""))))</f>
        <v/>
      </c>
      <c r="V2499" s="152" t="str">
        <f t="shared" ref="V2499:V2562" si="1175">IF(NOT(ISNUMBER(T2499)),"",IF(S2499=1,T2499,IF(N2499&lt;V2498,N2499,IF(ISNUMBER(V2498),V2498,""))))</f>
        <v/>
      </c>
      <c r="W2499" s="153" t="str">
        <f t="shared" ref="W2499:W2562" si="1176">IF(NOT(ISNUMBER(T2499)),"",MIN($F$24,IF(TRUNC((U2499-T2499)/$E$24*$G$12)+0&gt;IF(ISNUMBER(W2498),W2498,0),TRUNC((U2499-T2499)/$E$24*$G$12)+0,IF(ISNUMBER(W2498),W2498,0))))</f>
        <v/>
      </c>
      <c r="X2499" s="153" t="str">
        <f t="shared" ref="X2499:X2562" si="1177">IF(NOT(ISNUMBER(T2499)),"",MIN($F$24,IF(-TRUNC((V2499-T2499)/$E$24*$G$12)+0&gt;IF(ISNUMBER(X2498),X2498,0),-TRUNC((V2499-T2499)/$E$24*$G$12)+0,IF(ISNUMBER(X2498),X2498,0))))</f>
        <v/>
      </c>
      <c r="Y2499" s="153" t="str">
        <f t="shared" ref="Y2499:Y2562" si="1178">IF(ISNUMBER(W2499),(IF(W2499=0,0,1))*IF(ABS($I$24)=2,POWER(2,W2499-1),W2499)*SIGN($I$24)*$K$24,"")</f>
        <v/>
      </c>
      <c r="Z2499" s="153" t="str">
        <f t="shared" ref="Z2499:Z2562" si="1179">IF(ISNUMBER(X2499),(IF(X2499=0,0,1))*IF(ABS($I$24)=2,POWER(2,X2499-1),X2499)*SIGN($I$24)*$K$24,"")</f>
        <v/>
      </c>
      <c r="AA2499" s="152" t="str">
        <f t="shared" ref="AA2499:AA2562" si="1180">IF(OR(NOT(ISNUMBER(T2499)),W2499&lt;1),"",IF(OR(NOT(ISNUMBER(W2498)),W2498=0),IF(SIGN(Y2499)=1,M2499,N2499),(Y2498*AA2498+(Y2499-Y2498)*IF(SIGN(Y2499)=1,M2499,N2499))/Y2499))</f>
        <v/>
      </c>
      <c r="AB2499" s="152" t="str">
        <f t="shared" ref="AB2499:AB2562" si="1181">IF(OR(NOT(ISNUMBER(T2499)),X2499&lt;1),"",IF(OR(NOT(ISNUMBER(X2498)),X2498=0),IF(SIGN(Z2499)=1,N2499,M2499),(Z2498*AB2498+(Z2499-Z2498)*IF(SIGN(Z2499)=1,N2499,M2499))/Z2499))</f>
        <v/>
      </c>
      <c r="AC2499" s="154" t="str">
        <f t="shared" si="1162"/>
        <v/>
      </c>
      <c r="AD2499" s="154" t="str">
        <f t="shared" si="1163"/>
        <v/>
      </c>
      <c r="AE2499" s="3" t="str">
        <f t="shared" si="1164"/>
        <v/>
      </c>
      <c r="AF2499" s="3" t="str">
        <f t="shared" si="1165"/>
        <v/>
      </c>
      <c r="AG2499" s="3" t="str">
        <f t="shared" si="1166"/>
        <v/>
      </c>
      <c r="AH2499" s="4" t="str">
        <f t="shared" si="1167"/>
        <v/>
      </c>
      <c r="AI2499" s="75" t="str">
        <f t="shared" si="1168"/>
        <v/>
      </c>
      <c r="AJ2499" s="75" t="str">
        <f t="shared" si="1169"/>
        <v/>
      </c>
    </row>
    <row r="2500" spans="1:36">
      <c r="A2500" s="41" t="str">
        <f t="shared" ref="A2500:A2563" si="1182">IFERROR(IF(A2499+1&gt;$C$19,"",A2499+1),"")</f>
        <v/>
      </c>
      <c r="B2500" s="150" t="str">
        <f>IF(ISNUMBER(A2500),INDEX('MetaTrader Import'!$H$13:$J$5893,TRUNC(((A2500-$A$39+1)-1)/3)+1,MOD((A2500-$A$39+1)-1,3)+1),"")</f>
        <v/>
      </c>
      <c r="C2500" s="43" t="str">
        <f t="shared" ref="C2500:C2563" si="1183">IF(A2500&lt;&gt;"",E2499,"")</f>
        <v/>
      </c>
      <c r="D2500" s="43" t="str">
        <f t="shared" ca="1" si="1173"/>
        <v/>
      </c>
      <c r="E2500" s="43" t="str">
        <f t="shared" ref="E2500:E2563" si="1184">IF(A2500&lt;&gt;"",C2500+D2500,"")</f>
        <v/>
      </c>
      <c r="F2500" s="43" t="str">
        <f t="shared" ref="F2500:F2563" si="1185">IF(A2500&lt;&gt;"",$C$13*ABS(E2500)/$C$23,"")</f>
        <v/>
      </c>
      <c r="G2500" s="43" t="str">
        <f>IF(A2500&lt;&gt;"",IF(A2500&lt;Data!$G$11*0.25,$C$13/$G$32,IF(A2500&gt;Data!$G$11*0.25,$C$13,$C$13*10)),"")</f>
        <v/>
      </c>
      <c r="H2500" s="43" t="str">
        <f>IF(A2500&lt;&gt;"",IF(Data!$G$9="constant",$C$13,IF(Data!$G$9="squeeze",G2500,F2500)),"")</f>
        <v/>
      </c>
      <c r="I2500" s="38" t="str">
        <f ca="1">IF(ISNUMBER(A2500),NORMINV(RAND(),0,IF(AND(Data!$G$9="squeeze",A2500&lt;Data!$G$11*0.25),$H$32,1)*$C$30*$C$13)*($C$14*$C$12),"")</f>
        <v/>
      </c>
      <c r="J2500" s="42" t="str">
        <f ca="1">IFERROR(IF(Data!$C$6="Real",B2500,I2500+J2499+($C$14*$C$12)*(NORMINV(RAND(),$C$15,CHOOSE($G$13,$C$13,F2500,G2500)))),"")</f>
        <v/>
      </c>
      <c r="K2500" s="88" t="str">
        <f>IF(ISNUMBER(A2500), IF($G$16="fixed",$G$17,MIN(H2500*Data!$C$7*$C$16*0.5,$C$17*Data!$C$7))*$C$12,"")</f>
        <v/>
      </c>
      <c r="L2500" s="42" t="str">
        <f t="shared" ca="1" si="1170"/>
        <v/>
      </c>
      <c r="M2500" s="44" t="str">
        <f t="shared" ca="1" si="1171"/>
        <v/>
      </c>
      <c r="N2500" s="44" t="str">
        <f t="shared" ca="1" si="1172"/>
        <v/>
      </c>
      <c r="O2500" s="108" t="str">
        <f t="shared" ref="O2500:O2563" si="1186">IF(ISNUMBER(A2500),$G$12*SLOPE(L2486:L2500,A2486:A2500),"")</f>
        <v/>
      </c>
      <c r="P2500" s="102" t="str">
        <f t="shared" ref="P2500:P2563" si="1187">IF(ISNUMBER(A2500),STDEV(L2486:L2500)*$G$12,"")</f>
        <v/>
      </c>
      <c r="Q2500" s="102" t="str">
        <f t="shared" ref="Q2500:Q2563" si="1188">IF(ISNUMBER(A2500),SLOPE(P2486:P2500,A2486:A2500),"")</f>
        <v/>
      </c>
      <c r="R2500" s="120" t="str">
        <f t="shared" ref="R2500:R2563" si="1189">IF(ISNUMBER(A2500),R2499+S2499,"")</f>
        <v/>
      </c>
      <c r="S2500" s="54" t="str">
        <f t="shared" ref="S2500:S2563" si="1190">IF(ISNUMBER(A2500),IF(AND(R2500&lt;$M$24,Q2500&lt;$F$28,ABS(O2500)&lt;$F$27,P2500&lt;$F$26,NOT(ISNUMBER(T2499))),1,0),"")</f>
        <v/>
      </c>
      <c r="T2500" s="5" t="str">
        <f t="shared" ref="T2500:T2563" si="1191">IF(ISNUMBER(A2500),IF(S2500=1,L2500,IF(AG2499="Y","",IF(ISNUMBER(T2499),T2499,""))),"")</f>
        <v/>
      </c>
      <c r="U2500" s="152" t="str">
        <f t="shared" si="1174"/>
        <v/>
      </c>
      <c r="V2500" s="152" t="str">
        <f t="shared" si="1175"/>
        <v/>
      </c>
      <c r="W2500" s="153" t="str">
        <f t="shared" si="1176"/>
        <v/>
      </c>
      <c r="X2500" s="153" t="str">
        <f t="shared" si="1177"/>
        <v/>
      </c>
      <c r="Y2500" s="153" t="str">
        <f t="shared" si="1178"/>
        <v/>
      </c>
      <c r="Z2500" s="153" t="str">
        <f t="shared" si="1179"/>
        <v/>
      </c>
      <c r="AA2500" s="152" t="str">
        <f t="shared" si="1180"/>
        <v/>
      </c>
      <c r="AB2500" s="152" t="str">
        <f t="shared" si="1181"/>
        <v/>
      </c>
      <c r="AC2500" s="154" t="str">
        <f t="shared" ref="AC2500:AC2563" si="1192">IFERROR(-SIGN(Y2500)*(AA2500-IF(SIGN(Y2500)=1,N2500,M2500))*$G$12*ABS(Y2500),"")</f>
        <v/>
      </c>
      <c r="AD2500" s="154" t="str">
        <f t="shared" ref="AD2500:AD2563" si="1193">IFERROR(SIGN(Z2500)*(AB2500-IF(SIGN(Z2500)=1,M2500,N2500))*$G$12*ABS(Z2500),"")</f>
        <v/>
      </c>
      <c r="AE2500" s="3" t="str">
        <f t="shared" ref="AE2500:AE2563" si="1194">IF(ISNUMBER(A2500),IFERROR((IF(ISNUMBER(AC2500),AC2500,0)+IF(ISNUMBER(AD2500),AD2500,0))/(ABS(Y2500)+ABS(Z2500)),0),"")</f>
        <v/>
      </c>
      <c r="AF2500" s="3" t="str">
        <f t="shared" ref="AF2500:AF2563" si="1195">IF(ISNUMBER(A2500),IF(ISNUMBER(AC2500),AC2500,0)+IF(ISNUMBER(AD2500),AD2500,0),"")</f>
        <v/>
      </c>
      <c r="AG2500" s="3" t="str">
        <f t="shared" ref="AG2500:AG2563" si="1196">IF(NOT(ISNUMBER(T2500)),"",IF(OR(AF2500&gt;$G$24,AF2500&lt;-$H$24,A2500+1&gt;$C$19),"Y","N"))</f>
        <v/>
      </c>
      <c r="AH2500" s="4" t="str">
        <f t="shared" ref="AH2500:AH2563" si="1197">IF(AG2500="y",AF2500*10*$C$11,"")</f>
        <v/>
      </c>
      <c r="AI2500" s="75" t="str">
        <f t="shared" ref="AI2500:AI2563" si="1198">IF(ISNUMBER(A2500),IF(ISNUMBER(AH2500),AJ2500,AF2500*10*$C$11+AJ2500),"")</f>
        <v/>
      </c>
      <c r="AJ2500" s="75" t="str">
        <f t="shared" ref="AJ2500:AJ2563" si="1199">IF(ISNUMBER(A2500),AJ2499+IF(ISNUMBER(AH2500),AH2500,0),"")</f>
        <v/>
      </c>
    </row>
    <row r="2501" spans="1:36">
      <c r="A2501" s="41" t="str">
        <f t="shared" si="1182"/>
        <v/>
      </c>
      <c r="B2501" s="150" t="str">
        <f>IF(ISNUMBER(A2501),INDEX('MetaTrader Import'!$H$13:$J$5893,TRUNC(((A2501-$A$39+1)-1)/3)+1,MOD((A2501-$A$39+1)-1,3)+1),"")</f>
        <v/>
      </c>
      <c r="C2501" s="43" t="str">
        <f t="shared" si="1183"/>
        <v/>
      </c>
      <c r="D2501" s="43" t="str">
        <f t="shared" ca="1" si="1173"/>
        <v/>
      </c>
      <c r="E2501" s="43" t="str">
        <f t="shared" si="1184"/>
        <v/>
      </c>
      <c r="F2501" s="43" t="str">
        <f t="shared" si="1185"/>
        <v/>
      </c>
      <c r="G2501" s="43" t="str">
        <f>IF(A2501&lt;&gt;"",IF(A2501&lt;Data!$G$11*0.25,$C$13/$G$32,IF(A2501&gt;Data!$G$11*0.25,$C$13,$C$13*10)),"")</f>
        <v/>
      </c>
      <c r="H2501" s="43" t="str">
        <f>IF(A2501&lt;&gt;"",IF(Data!$G$9="constant",$C$13,IF(Data!$G$9="squeeze",G2501,F2501)),"")</f>
        <v/>
      </c>
      <c r="I2501" s="38" t="str">
        <f ca="1">IF(ISNUMBER(A2501),NORMINV(RAND(),0,IF(AND(Data!$G$9="squeeze",A2501&lt;Data!$G$11*0.25),$H$32,1)*$C$30*$C$13)*($C$14*$C$12),"")</f>
        <v/>
      </c>
      <c r="J2501" s="42" t="str">
        <f ca="1">IFERROR(IF(Data!$C$6="Real",B2501,I2501+J2500+($C$14*$C$12)*(NORMINV(RAND(),$C$15,CHOOSE($G$13,$C$13,F2501,G2501)))),"")</f>
        <v/>
      </c>
      <c r="K2501" s="88" t="str">
        <f>IF(ISNUMBER(A2501), IF($G$16="fixed",$G$17,MIN(H2501*Data!$C$7*$C$16*0.5,$C$17*Data!$C$7))*$C$12,"")</f>
        <v/>
      </c>
      <c r="L2501" s="42" t="str">
        <f t="shared" ca="1" si="1170"/>
        <v/>
      </c>
      <c r="M2501" s="44" t="str">
        <f t="shared" ca="1" si="1171"/>
        <v/>
      </c>
      <c r="N2501" s="44" t="str">
        <f t="shared" ca="1" si="1172"/>
        <v/>
      </c>
      <c r="O2501" s="108" t="str">
        <f t="shared" si="1186"/>
        <v/>
      </c>
      <c r="P2501" s="102" t="str">
        <f t="shared" si="1187"/>
        <v/>
      </c>
      <c r="Q2501" s="102" t="str">
        <f t="shared" si="1188"/>
        <v/>
      </c>
      <c r="R2501" s="120" t="str">
        <f t="shared" si="1189"/>
        <v/>
      </c>
      <c r="S2501" s="54" t="str">
        <f t="shared" si="1190"/>
        <v/>
      </c>
      <c r="T2501" s="5" t="str">
        <f t="shared" si="1191"/>
        <v/>
      </c>
      <c r="U2501" s="152" t="str">
        <f t="shared" si="1174"/>
        <v/>
      </c>
      <c r="V2501" s="152" t="str">
        <f t="shared" si="1175"/>
        <v/>
      </c>
      <c r="W2501" s="153" t="str">
        <f t="shared" si="1176"/>
        <v/>
      </c>
      <c r="X2501" s="153" t="str">
        <f t="shared" si="1177"/>
        <v/>
      </c>
      <c r="Y2501" s="153" t="str">
        <f t="shared" si="1178"/>
        <v/>
      </c>
      <c r="Z2501" s="153" t="str">
        <f t="shared" si="1179"/>
        <v/>
      </c>
      <c r="AA2501" s="152" t="str">
        <f t="shared" si="1180"/>
        <v/>
      </c>
      <c r="AB2501" s="152" t="str">
        <f t="shared" si="1181"/>
        <v/>
      </c>
      <c r="AC2501" s="154" t="str">
        <f t="shared" si="1192"/>
        <v/>
      </c>
      <c r="AD2501" s="154" t="str">
        <f t="shared" si="1193"/>
        <v/>
      </c>
      <c r="AE2501" s="3" t="str">
        <f t="shared" si="1194"/>
        <v/>
      </c>
      <c r="AF2501" s="3" t="str">
        <f t="shared" si="1195"/>
        <v/>
      </c>
      <c r="AG2501" s="3" t="str">
        <f t="shared" si="1196"/>
        <v/>
      </c>
      <c r="AH2501" s="4" t="str">
        <f t="shared" si="1197"/>
        <v/>
      </c>
      <c r="AI2501" s="75" t="str">
        <f t="shared" si="1198"/>
        <v/>
      </c>
      <c r="AJ2501" s="75" t="str">
        <f t="shared" si="1199"/>
        <v/>
      </c>
    </row>
    <row r="2502" spans="1:36">
      <c r="A2502" s="41" t="str">
        <f t="shared" si="1182"/>
        <v/>
      </c>
      <c r="B2502" s="150" t="str">
        <f>IF(ISNUMBER(A2502),INDEX('MetaTrader Import'!$H$13:$J$5893,TRUNC(((A2502-$A$39+1)-1)/3)+1,MOD((A2502-$A$39+1)-1,3)+1),"")</f>
        <v/>
      </c>
      <c r="C2502" s="43" t="str">
        <f t="shared" si="1183"/>
        <v/>
      </c>
      <c r="D2502" s="43" t="str">
        <f t="shared" ca="1" si="1173"/>
        <v/>
      </c>
      <c r="E2502" s="43" t="str">
        <f t="shared" si="1184"/>
        <v/>
      </c>
      <c r="F2502" s="43" t="str">
        <f t="shared" si="1185"/>
        <v/>
      </c>
      <c r="G2502" s="43" t="str">
        <f>IF(A2502&lt;&gt;"",IF(A2502&lt;Data!$G$11*0.25,$C$13/$G$32,IF(A2502&gt;Data!$G$11*0.25,$C$13,$C$13*10)),"")</f>
        <v/>
      </c>
      <c r="H2502" s="43" t="str">
        <f>IF(A2502&lt;&gt;"",IF(Data!$G$9="constant",$C$13,IF(Data!$G$9="squeeze",G2502,F2502)),"")</f>
        <v/>
      </c>
      <c r="I2502" s="38" t="str">
        <f ca="1">IF(ISNUMBER(A2502),NORMINV(RAND(),0,IF(AND(Data!$G$9="squeeze",A2502&lt;Data!$G$11*0.25),$H$32,1)*$C$30*$C$13)*($C$14*$C$12),"")</f>
        <v/>
      </c>
      <c r="J2502" s="42" t="str">
        <f ca="1">IFERROR(IF(Data!$C$6="Real",B2502,I2502+J2501+($C$14*$C$12)*(NORMINV(RAND(),$C$15,CHOOSE($G$13,$C$13,F2502,G2502)))),"")</f>
        <v/>
      </c>
      <c r="K2502" s="88" t="str">
        <f>IF(ISNUMBER(A2502), IF($G$16="fixed",$G$17,MIN(H2502*Data!$C$7*$C$16*0.5,$C$17*Data!$C$7))*$C$12,"")</f>
        <v/>
      </c>
      <c r="L2502" s="42" t="str">
        <f t="shared" ref="L2502:L2565" ca="1" si="1200">IFERROR(J2502,"")</f>
        <v/>
      </c>
      <c r="M2502" s="44" t="str">
        <f t="shared" ref="M2502:M2565" ca="1" si="1201">IFERROR(L2502+K2502*0.5,"")</f>
        <v/>
      </c>
      <c r="N2502" s="44" t="str">
        <f t="shared" ref="N2502:N2565" ca="1" si="1202">IFERROR(L2502-K2502*0.5,"")</f>
        <v/>
      </c>
      <c r="O2502" s="108" t="str">
        <f t="shared" si="1186"/>
        <v/>
      </c>
      <c r="P2502" s="102" t="str">
        <f t="shared" si="1187"/>
        <v/>
      </c>
      <c r="Q2502" s="102" t="str">
        <f t="shared" si="1188"/>
        <v/>
      </c>
      <c r="R2502" s="120" t="str">
        <f t="shared" si="1189"/>
        <v/>
      </c>
      <c r="S2502" s="54" t="str">
        <f t="shared" si="1190"/>
        <v/>
      </c>
      <c r="T2502" s="5" t="str">
        <f t="shared" si="1191"/>
        <v/>
      </c>
      <c r="U2502" s="152" t="str">
        <f t="shared" si="1174"/>
        <v/>
      </c>
      <c r="V2502" s="152" t="str">
        <f t="shared" si="1175"/>
        <v/>
      </c>
      <c r="W2502" s="153" t="str">
        <f t="shared" si="1176"/>
        <v/>
      </c>
      <c r="X2502" s="153" t="str">
        <f t="shared" si="1177"/>
        <v/>
      </c>
      <c r="Y2502" s="153" t="str">
        <f t="shared" si="1178"/>
        <v/>
      </c>
      <c r="Z2502" s="153" t="str">
        <f t="shared" si="1179"/>
        <v/>
      </c>
      <c r="AA2502" s="152" t="str">
        <f t="shared" si="1180"/>
        <v/>
      </c>
      <c r="AB2502" s="152" t="str">
        <f t="shared" si="1181"/>
        <v/>
      </c>
      <c r="AC2502" s="154" t="str">
        <f t="shared" si="1192"/>
        <v/>
      </c>
      <c r="AD2502" s="154" t="str">
        <f t="shared" si="1193"/>
        <v/>
      </c>
      <c r="AE2502" s="3" t="str">
        <f t="shared" si="1194"/>
        <v/>
      </c>
      <c r="AF2502" s="3" t="str">
        <f t="shared" si="1195"/>
        <v/>
      </c>
      <c r="AG2502" s="3" t="str">
        <f t="shared" si="1196"/>
        <v/>
      </c>
      <c r="AH2502" s="4" t="str">
        <f t="shared" si="1197"/>
        <v/>
      </c>
      <c r="AI2502" s="75" t="str">
        <f t="shared" si="1198"/>
        <v/>
      </c>
      <c r="AJ2502" s="75" t="str">
        <f t="shared" si="1199"/>
        <v/>
      </c>
    </row>
    <row r="2503" spans="1:36">
      <c r="A2503" s="41" t="str">
        <f t="shared" si="1182"/>
        <v/>
      </c>
      <c r="B2503" s="150" t="str">
        <f>IF(ISNUMBER(A2503),INDEX('MetaTrader Import'!$H$13:$J$5893,TRUNC(((A2503-$A$39+1)-1)/3)+1,MOD((A2503-$A$39+1)-1,3)+1),"")</f>
        <v/>
      </c>
      <c r="C2503" s="43" t="str">
        <f t="shared" si="1183"/>
        <v/>
      </c>
      <c r="D2503" s="43" t="str">
        <f t="shared" ca="1" si="1173"/>
        <v/>
      </c>
      <c r="E2503" s="43" t="str">
        <f t="shared" si="1184"/>
        <v/>
      </c>
      <c r="F2503" s="43" t="str">
        <f t="shared" si="1185"/>
        <v/>
      </c>
      <c r="G2503" s="43" t="str">
        <f>IF(A2503&lt;&gt;"",IF(A2503&lt;Data!$G$11*0.25,$C$13/$G$32,IF(A2503&gt;Data!$G$11*0.25,$C$13,$C$13*10)),"")</f>
        <v/>
      </c>
      <c r="H2503" s="43" t="str">
        <f>IF(A2503&lt;&gt;"",IF(Data!$G$9="constant",$C$13,IF(Data!$G$9="squeeze",G2503,F2503)),"")</f>
        <v/>
      </c>
      <c r="I2503" s="38" t="str">
        <f ca="1">IF(ISNUMBER(A2503),NORMINV(RAND(),0,IF(AND(Data!$G$9="squeeze",A2503&lt;Data!$G$11*0.25),$H$32,1)*$C$30*$C$13)*($C$14*$C$12),"")</f>
        <v/>
      </c>
      <c r="J2503" s="42" t="str">
        <f ca="1">IFERROR(IF(Data!$C$6="Real",B2503,I2503+J2502+($C$14*$C$12)*(NORMINV(RAND(),$C$15,CHOOSE($G$13,$C$13,F2503,G2503)))),"")</f>
        <v/>
      </c>
      <c r="K2503" s="88" t="str">
        <f>IF(ISNUMBER(A2503), IF($G$16="fixed",$G$17,MIN(H2503*Data!$C$7*$C$16*0.5,$C$17*Data!$C$7))*$C$12,"")</f>
        <v/>
      </c>
      <c r="L2503" s="42" t="str">
        <f t="shared" ca="1" si="1200"/>
        <v/>
      </c>
      <c r="M2503" s="44" t="str">
        <f t="shared" ca="1" si="1201"/>
        <v/>
      </c>
      <c r="N2503" s="44" t="str">
        <f t="shared" ca="1" si="1202"/>
        <v/>
      </c>
      <c r="O2503" s="108" t="str">
        <f t="shared" si="1186"/>
        <v/>
      </c>
      <c r="P2503" s="102" t="str">
        <f t="shared" si="1187"/>
        <v/>
      </c>
      <c r="Q2503" s="102" t="str">
        <f t="shared" si="1188"/>
        <v/>
      </c>
      <c r="R2503" s="120" t="str">
        <f t="shared" si="1189"/>
        <v/>
      </c>
      <c r="S2503" s="54" t="str">
        <f t="shared" si="1190"/>
        <v/>
      </c>
      <c r="T2503" s="5" t="str">
        <f t="shared" si="1191"/>
        <v/>
      </c>
      <c r="U2503" s="152" t="str">
        <f t="shared" si="1174"/>
        <v/>
      </c>
      <c r="V2503" s="152" t="str">
        <f t="shared" si="1175"/>
        <v/>
      </c>
      <c r="W2503" s="153" t="str">
        <f t="shared" si="1176"/>
        <v/>
      </c>
      <c r="X2503" s="153" t="str">
        <f t="shared" si="1177"/>
        <v/>
      </c>
      <c r="Y2503" s="153" t="str">
        <f t="shared" si="1178"/>
        <v/>
      </c>
      <c r="Z2503" s="153" t="str">
        <f t="shared" si="1179"/>
        <v/>
      </c>
      <c r="AA2503" s="152" t="str">
        <f t="shared" si="1180"/>
        <v/>
      </c>
      <c r="AB2503" s="152" t="str">
        <f t="shared" si="1181"/>
        <v/>
      </c>
      <c r="AC2503" s="154" t="str">
        <f t="shared" si="1192"/>
        <v/>
      </c>
      <c r="AD2503" s="154" t="str">
        <f t="shared" si="1193"/>
        <v/>
      </c>
      <c r="AE2503" s="3" t="str">
        <f t="shared" si="1194"/>
        <v/>
      </c>
      <c r="AF2503" s="3" t="str">
        <f t="shared" si="1195"/>
        <v/>
      </c>
      <c r="AG2503" s="3" t="str">
        <f t="shared" si="1196"/>
        <v/>
      </c>
      <c r="AH2503" s="4" t="str">
        <f t="shared" si="1197"/>
        <v/>
      </c>
      <c r="AI2503" s="75" t="str">
        <f t="shared" si="1198"/>
        <v/>
      </c>
      <c r="AJ2503" s="75" t="str">
        <f t="shared" si="1199"/>
        <v/>
      </c>
    </row>
    <row r="2504" spans="1:36">
      <c r="A2504" s="41" t="str">
        <f t="shared" si="1182"/>
        <v/>
      </c>
      <c r="B2504" s="150" t="str">
        <f>IF(ISNUMBER(A2504),INDEX('MetaTrader Import'!$H$13:$J$5893,TRUNC(((A2504-$A$39+1)-1)/3)+1,MOD((A2504-$A$39+1)-1,3)+1),"")</f>
        <v/>
      </c>
      <c r="C2504" s="43" t="str">
        <f t="shared" si="1183"/>
        <v/>
      </c>
      <c r="D2504" s="43" t="str">
        <f t="shared" ca="1" si="1173"/>
        <v/>
      </c>
      <c r="E2504" s="43" t="str">
        <f t="shared" si="1184"/>
        <v/>
      </c>
      <c r="F2504" s="43" t="str">
        <f t="shared" si="1185"/>
        <v/>
      </c>
      <c r="G2504" s="43" t="str">
        <f>IF(A2504&lt;&gt;"",IF(A2504&lt;Data!$G$11*0.25,$C$13/$G$32,IF(A2504&gt;Data!$G$11*0.25,$C$13,$C$13*10)),"")</f>
        <v/>
      </c>
      <c r="H2504" s="43" t="str">
        <f>IF(A2504&lt;&gt;"",IF(Data!$G$9="constant",$C$13,IF(Data!$G$9="squeeze",G2504,F2504)),"")</f>
        <v/>
      </c>
      <c r="I2504" s="38" t="str">
        <f ca="1">IF(ISNUMBER(A2504),NORMINV(RAND(),0,IF(AND(Data!$G$9="squeeze",A2504&lt;Data!$G$11*0.25),$H$32,1)*$C$30*$C$13)*($C$14*$C$12),"")</f>
        <v/>
      </c>
      <c r="J2504" s="42" t="str">
        <f ca="1">IFERROR(IF(Data!$C$6="Real",B2504,I2504+J2503+($C$14*$C$12)*(NORMINV(RAND(),$C$15,CHOOSE($G$13,$C$13,F2504,G2504)))),"")</f>
        <v/>
      </c>
      <c r="K2504" s="88" t="str">
        <f>IF(ISNUMBER(A2504), IF($G$16="fixed",$G$17,MIN(H2504*Data!$C$7*$C$16*0.5,$C$17*Data!$C$7))*$C$12,"")</f>
        <v/>
      </c>
      <c r="L2504" s="42" t="str">
        <f t="shared" ca="1" si="1200"/>
        <v/>
      </c>
      <c r="M2504" s="44" t="str">
        <f t="shared" ca="1" si="1201"/>
        <v/>
      </c>
      <c r="N2504" s="44" t="str">
        <f t="shared" ca="1" si="1202"/>
        <v/>
      </c>
      <c r="O2504" s="108" t="str">
        <f t="shared" si="1186"/>
        <v/>
      </c>
      <c r="P2504" s="102" t="str">
        <f t="shared" si="1187"/>
        <v/>
      </c>
      <c r="Q2504" s="102" t="str">
        <f t="shared" si="1188"/>
        <v/>
      </c>
      <c r="R2504" s="120" t="str">
        <f t="shared" si="1189"/>
        <v/>
      </c>
      <c r="S2504" s="54" t="str">
        <f t="shared" si="1190"/>
        <v/>
      </c>
      <c r="T2504" s="5" t="str">
        <f t="shared" si="1191"/>
        <v/>
      </c>
      <c r="U2504" s="152" t="str">
        <f t="shared" si="1174"/>
        <v/>
      </c>
      <c r="V2504" s="152" t="str">
        <f t="shared" si="1175"/>
        <v/>
      </c>
      <c r="W2504" s="153" t="str">
        <f t="shared" si="1176"/>
        <v/>
      </c>
      <c r="X2504" s="153" t="str">
        <f t="shared" si="1177"/>
        <v/>
      </c>
      <c r="Y2504" s="153" t="str">
        <f t="shared" si="1178"/>
        <v/>
      </c>
      <c r="Z2504" s="153" t="str">
        <f t="shared" si="1179"/>
        <v/>
      </c>
      <c r="AA2504" s="152" t="str">
        <f t="shared" si="1180"/>
        <v/>
      </c>
      <c r="AB2504" s="152" t="str">
        <f t="shared" si="1181"/>
        <v/>
      </c>
      <c r="AC2504" s="154" t="str">
        <f t="shared" si="1192"/>
        <v/>
      </c>
      <c r="AD2504" s="154" t="str">
        <f t="shared" si="1193"/>
        <v/>
      </c>
      <c r="AE2504" s="3" t="str">
        <f t="shared" si="1194"/>
        <v/>
      </c>
      <c r="AF2504" s="3" t="str">
        <f t="shared" si="1195"/>
        <v/>
      </c>
      <c r="AG2504" s="3" t="str">
        <f t="shared" si="1196"/>
        <v/>
      </c>
      <c r="AH2504" s="4" t="str">
        <f t="shared" si="1197"/>
        <v/>
      </c>
      <c r="AI2504" s="75" t="str">
        <f t="shared" si="1198"/>
        <v/>
      </c>
      <c r="AJ2504" s="75" t="str">
        <f t="shared" si="1199"/>
        <v/>
      </c>
    </row>
    <row r="2505" spans="1:36">
      <c r="A2505" s="41" t="str">
        <f t="shared" si="1182"/>
        <v/>
      </c>
      <c r="B2505" s="150" t="str">
        <f>IF(ISNUMBER(A2505),INDEX('MetaTrader Import'!$H$13:$J$5893,TRUNC(((A2505-$A$39+1)-1)/3)+1,MOD((A2505-$A$39+1)-1,3)+1),"")</f>
        <v/>
      </c>
      <c r="C2505" s="43" t="str">
        <f t="shared" si="1183"/>
        <v/>
      </c>
      <c r="D2505" s="43" t="str">
        <f t="shared" ca="1" si="1173"/>
        <v/>
      </c>
      <c r="E2505" s="43" t="str">
        <f t="shared" si="1184"/>
        <v/>
      </c>
      <c r="F2505" s="43" t="str">
        <f t="shared" si="1185"/>
        <v/>
      </c>
      <c r="G2505" s="43" t="str">
        <f>IF(A2505&lt;&gt;"",IF(A2505&lt;Data!$G$11*0.25,$C$13/$G$32,IF(A2505&gt;Data!$G$11*0.25,$C$13,$C$13*10)),"")</f>
        <v/>
      </c>
      <c r="H2505" s="43" t="str">
        <f>IF(A2505&lt;&gt;"",IF(Data!$G$9="constant",$C$13,IF(Data!$G$9="squeeze",G2505,F2505)),"")</f>
        <v/>
      </c>
      <c r="I2505" s="38" t="str">
        <f ca="1">IF(ISNUMBER(A2505),NORMINV(RAND(),0,IF(AND(Data!$G$9="squeeze",A2505&lt;Data!$G$11*0.25),$H$32,1)*$C$30*$C$13)*($C$14*$C$12),"")</f>
        <v/>
      </c>
      <c r="J2505" s="42" t="str">
        <f ca="1">IFERROR(IF(Data!$C$6="Real",B2505,I2505+J2504+($C$14*$C$12)*(NORMINV(RAND(),$C$15,CHOOSE($G$13,$C$13,F2505,G2505)))),"")</f>
        <v/>
      </c>
      <c r="K2505" s="88" t="str">
        <f>IF(ISNUMBER(A2505), IF($G$16="fixed",$G$17,MIN(H2505*Data!$C$7*$C$16*0.5,$C$17*Data!$C$7))*$C$12,"")</f>
        <v/>
      </c>
      <c r="L2505" s="42" t="str">
        <f t="shared" ca="1" si="1200"/>
        <v/>
      </c>
      <c r="M2505" s="44" t="str">
        <f t="shared" ca="1" si="1201"/>
        <v/>
      </c>
      <c r="N2505" s="44" t="str">
        <f t="shared" ca="1" si="1202"/>
        <v/>
      </c>
      <c r="O2505" s="108" t="str">
        <f t="shared" si="1186"/>
        <v/>
      </c>
      <c r="P2505" s="102" t="str">
        <f t="shared" si="1187"/>
        <v/>
      </c>
      <c r="Q2505" s="102" t="str">
        <f t="shared" si="1188"/>
        <v/>
      </c>
      <c r="R2505" s="120" t="str">
        <f t="shared" si="1189"/>
        <v/>
      </c>
      <c r="S2505" s="54" t="str">
        <f t="shared" si="1190"/>
        <v/>
      </c>
      <c r="T2505" s="5" t="str">
        <f t="shared" si="1191"/>
        <v/>
      </c>
      <c r="U2505" s="152" t="str">
        <f t="shared" si="1174"/>
        <v/>
      </c>
      <c r="V2505" s="152" t="str">
        <f t="shared" si="1175"/>
        <v/>
      </c>
      <c r="W2505" s="153" t="str">
        <f t="shared" si="1176"/>
        <v/>
      </c>
      <c r="X2505" s="153" t="str">
        <f t="shared" si="1177"/>
        <v/>
      </c>
      <c r="Y2505" s="153" t="str">
        <f t="shared" si="1178"/>
        <v/>
      </c>
      <c r="Z2505" s="153" t="str">
        <f t="shared" si="1179"/>
        <v/>
      </c>
      <c r="AA2505" s="152" t="str">
        <f t="shared" si="1180"/>
        <v/>
      </c>
      <c r="AB2505" s="152" t="str">
        <f t="shared" si="1181"/>
        <v/>
      </c>
      <c r="AC2505" s="154" t="str">
        <f t="shared" si="1192"/>
        <v/>
      </c>
      <c r="AD2505" s="154" t="str">
        <f t="shared" si="1193"/>
        <v/>
      </c>
      <c r="AE2505" s="3" t="str">
        <f t="shared" si="1194"/>
        <v/>
      </c>
      <c r="AF2505" s="3" t="str">
        <f t="shared" si="1195"/>
        <v/>
      </c>
      <c r="AG2505" s="3" t="str">
        <f t="shared" si="1196"/>
        <v/>
      </c>
      <c r="AH2505" s="4" t="str">
        <f t="shared" si="1197"/>
        <v/>
      </c>
      <c r="AI2505" s="75" t="str">
        <f t="shared" si="1198"/>
        <v/>
      </c>
      <c r="AJ2505" s="75" t="str">
        <f t="shared" si="1199"/>
        <v/>
      </c>
    </row>
    <row r="2506" spans="1:36">
      <c r="A2506" s="41" t="str">
        <f t="shared" si="1182"/>
        <v/>
      </c>
      <c r="B2506" s="150" t="str">
        <f>IF(ISNUMBER(A2506),INDEX('MetaTrader Import'!$H$13:$J$5893,TRUNC(((A2506-$A$39+1)-1)/3)+1,MOD((A2506-$A$39+1)-1,3)+1),"")</f>
        <v/>
      </c>
      <c r="C2506" s="43" t="str">
        <f t="shared" si="1183"/>
        <v/>
      </c>
      <c r="D2506" s="43" t="str">
        <f t="shared" ca="1" si="1173"/>
        <v/>
      </c>
      <c r="E2506" s="43" t="str">
        <f t="shared" si="1184"/>
        <v/>
      </c>
      <c r="F2506" s="43" t="str">
        <f t="shared" si="1185"/>
        <v/>
      </c>
      <c r="G2506" s="43" t="str">
        <f>IF(A2506&lt;&gt;"",IF(A2506&lt;Data!$G$11*0.25,$C$13/$G$32,IF(A2506&gt;Data!$G$11*0.25,$C$13,$C$13*10)),"")</f>
        <v/>
      </c>
      <c r="H2506" s="43" t="str">
        <f>IF(A2506&lt;&gt;"",IF(Data!$G$9="constant",$C$13,IF(Data!$G$9="squeeze",G2506,F2506)),"")</f>
        <v/>
      </c>
      <c r="I2506" s="38" t="str">
        <f ca="1">IF(ISNUMBER(A2506),NORMINV(RAND(),0,IF(AND(Data!$G$9="squeeze",A2506&lt;Data!$G$11*0.25),$H$32,1)*$C$30*$C$13)*($C$14*$C$12),"")</f>
        <v/>
      </c>
      <c r="J2506" s="42" t="str">
        <f ca="1">IFERROR(IF(Data!$C$6="Real",B2506,I2506+J2505+($C$14*$C$12)*(NORMINV(RAND(),$C$15,CHOOSE($G$13,$C$13,F2506,G2506)))),"")</f>
        <v/>
      </c>
      <c r="K2506" s="88" t="str">
        <f>IF(ISNUMBER(A2506), IF($G$16="fixed",$G$17,MIN(H2506*Data!$C$7*$C$16*0.5,$C$17*Data!$C$7))*$C$12,"")</f>
        <v/>
      </c>
      <c r="L2506" s="42" t="str">
        <f t="shared" ca="1" si="1200"/>
        <v/>
      </c>
      <c r="M2506" s="44" t="str">
        <f t="shared" ca="1" si="1201"/>
        <v/>
      </c>
      <c r="N2506" s="44" t="str">
        <f t="shared" ca="1" si="1202"/>
        <v/>
      </c>
      <c r="O2506" s="108" t="str">
        <f t="shared" si="1186"/>
        <v/>
      </c>
      <c r="P2506" s="102" t="str">
        <f t="shared" si="1187"/>
        <v/>
      </c>
      <c r="Q2506" s="102" t="str">
        <f t="shared" si="1188"/>
        <v/>
      </c>
      <c r="R2506" s="120" t="str">
        <f t="shared" si="1189"/>
        <v/>
      </c>
      <c r="S2506" s="54" t="str">
        <f t="shared" si="1190"/>
        <v/>
      </c>
      <c r="T2506" s="5" t="str">
        <f t="shared" si="1191"/>
        <v/>
      </c>
      <c r="U2506" s="152" t="str">
        <f t="shared" si="1174"/>
        <v/>
      </c>
      <c r="V2506" s="152" t="str">
        <f t="shared" si="1175"/>
        <v/>
      </c>
      <c r="W2506" s="153" t="str">
        <f t="shared" si="1176"/>
        <v/>
      </c>
      <c r="X2506" s="153" t="str">
        <f t="shared" si="1177"/>
        <v/>
      </c>
      <c r="Y2506" s="153" t="str">
        <f t="shared" si="1178"/>
        <v/>
      </c>
      <c r="Z2506" s="153" t="str">
        <f t="shared" si="1179"/>
        <v/>
      </c>
      <c r="AA2506" s="152" t="str">
        <f t="shared" si="1180"/>
        <v/>
      </c>
      <c r="AB2506" s="152" t="str">
        <f t="shared" si="1181"/>
        <v/>
      </c>
      <c r="AC2506" s="154" t="str">
        <f t="shared" si="1192"/>
        <v/>
      </c>
      <c r="AD2506" s="154" t="str">
        <f t="shared" si="1193"/>
        <v/>
      </c>
      <c r="AE2506" s="3" t="str">
        <f t="shared" si="1194"/>
        <v/>
      </c>
      <c r="AF2506" s="3" t="str">
        <f t="shared" si="1195"/>
        <v/>
      </c>
      <c r="AG2506" s="3" t="str">
        <f t="shared" si="1196"/>
        <v/>
      </c>
      <c r="AH2506" s="4" t="str">
        <f t="shared" si="1197"/>
        <v/>
      </c>
      <c r="AI2506" s="75" t="str">
        <f t="shared" si="1198"/>
        <v/>
      </c>
      <c r="AJ2506" s="75" t="str">
        <f t="shared" si="1199"/>
        <v/>
      </c>
    </row>
    <row r="2507" spans="1:36">
      <c r="A2507" s="41" t="str">
        <f t="shared" si="1182"/>
        <v/>
      </c>
      <c r="B2507" s="150" t="str">
        <f>IF(ISNUMBER(A2507),INDEX('MetaTrader Import'!$H$13:$J$5893,TRUNC(((A2507-$A$39+1)-1)/3)+1,MOD((A2507-$A$39+1)-1,3)+1),"")</f>
        <v/>
      </c>
      <c r="C2507" s="43" t="str">
        <f t="shared" si="1183"/>
        <v/>
      </c>
      <c r="D2507" s="43" t="str">
        <f t="shared" ca="1" si="1173"/>
        <v/>
      </c>
      <c r="E2507" s="43" t="str">
        <f t="shared" si="1184"/>
        <v/>
      </c>
      <c r="F2507" s="43" t="str">
        <f t="shared" si="1185"/>
        <v/>
      </c>
      <c r="G2507" s="43" t="str">
        <f>IF(A2507&lt;&gt;"",IF(A2507&lt;Data!$G$11*0.25,$C$13/$G$32,IF(A2507&gt;Data!$G$11*0.25,$C$13,$C$13*10)),"")</f>
        <v/>
      </c>
      <c r="H2507" s="43" t="str">
        <f>IF(A2507&lt;&gt;"",IF(Data!$G$9="constant",$C$13,IF(Data!$G$9="squeeze",G2507,F2507)),"")</f>
        <v/>
      </c>
      <c r="I2507" s="38" t="str">
        <f ca="1">IF(ISNUMBER(A2507),NORMINV(RAND(),0,IF(AND(Data!$G$9="squeeze",A2507&lt;Data!$G$11*0.25),$H$32,1)*$C$30*$C$13)*($C$14*$C$12),"")</f>
        <v/>
      </c>
      <c r="J2507" s="42" t="str">
        <f ca="1">IFERROR(IF(Data!$C$6="Real",B2507,I2507+J2506+($C$14*$C$12)*(NORMINV(RAND(),$C$15,CHOOSE($G$13,$C$13,F2507,G2507)))),"")</f>
        <v/>
      </c>
      <c r="K2507" s="88" t="str">
        <f>IF(ISNUMBER(A2507), IF($G$16="fixed",$G$17,MIN(H2507*Data!$C$7*$C$16*0.5,$C$17*Data!$C$7))*$C$12,"")</f>
        <v/>
      </c>
      <c r="L2507" s="42" t="str">
        <f t="shared" ca="1" si="1200"/>
        <v/>
      </c>
      <c r="M2507" s="44" t="str">
        <f t="shared" ca="1" si="1201"/>
        <v/>
      </c>
      <c r="N2507" s="44" t="str">
        <f t="shared" ca="1" si="1202"/>
        <v/>
      </c>
      <c r="O2507" s="108" t="str">
        <f t="shared" si="1186"/>
        <v/>
      </c>
      <c r="P2507" s="102" t="str">
        <f t="shared" si="1187"/>
        <v/>
      </c>
      <c r="Q2507" s="102" t="str">
        <f t="shared" si="1188"/>
        <v/>
      </c>
      <c r="R2507" s="120" t="str">
        <f t="shared" si="1189"/>
        <v/>
      </c>
      <c r="S2507" s="54" t="str">
        <f t="shared" si="1190"/>
        <v/>
      </c>
      <c r="T2507" s="5" t="str">
        <f t="shared" si="1191"/>
        <v/>
      </c>
      <c r="U2507" s="152" t="str">
        <f t="shared" si="1174"/>
        <v/>
      </c>
      <c r="V2507" s="152" t="str">
        <f t="shared" si="1175"/>
        <v/>
      </c>
      <c r="W2507" s="153" t="str">
        <f t="shared" si="1176"/>
        <v/>
      </c>
      <c r="X2507" s="153" t="str">
        <f t="shared" si="1177"/>
        <v/>
      </c>
      <c r="Y2507" s="153" t="str">
        <f t="shared" si="1178"/>
        <v/>
      </c>
      <c r="Z2507" s="153" t="str">
        <f t="shared" si="1179"/>
        <v/>
      </c>
      <c r="AA2507" s="152" t="str">
        <f t="shared" si="1180"/>
        <v/>
      </c>
      <c r="AB2507" s="152" t="str">
        <f t="shared" si="1181"/>
        <v/>
      </c>
      <c r="AC2507" s="154" t="str">
        <f t="shared" si="1192"/>
        <v/>
      </c>
      <c r="AD2507" s="154" t="str">
        <f t="shared" si="1193"/>
        <v/>
      </c>
      <c r="AE2507" s="3" t="str">
        <f t="shared" si="1194"/>
        <v/>
      </c>
      <c r="AF2507" s="3" t="str">
        <f t="shared" si="1195"/>
        <v/>
      </c>
      <c r="AG2507" s="3" t="str">
        <f t="shared" si="1196"/>
        <v/>
      </c>
      <c r="AH2507" s="4" t="str">
        <f t="shared" si="1197"/>
        <v/>
      </c>
      <c r="AI2507" s="75" t="str">
        <f t="shared" si="1198"/>
        <v/>
      </c>
      <c r="AJ2507" s="75" t="str">
        <f t="shared" si="1199"/>
        <v/>
      </c>
    </row>
    <row r="2508" spans="1:36">
      <c r="A2508" s="41" t="str">
        <f t="shared" si="1182"/>
        <v/>
      </c>
      <c r="B2508" s="150" t="str">
        <f>IF(ISNUMBER(A2508),INDEX('MetaTrader Import'!$H$13:$J$5893,TRUNC(((A2508-$A$39+1)-1)/3)+1,MOD((A2508-$A$39+1)-1,3)+1),"")</f>
        <v/>
      </c>
      <c r="C2508" s="43" t="str">
        <f t="shared" si="1183"/>
        <v/>
      </c>
      <c r="D2508" s="43" t="str">
        <f t="shared" ca="1" si="1173"/>
        <v/>
      </c>
      <c r="E2508" s="43" t="str">
        <f t="shared" si="1184"/>
        <v/>
      </c>
      <c r="F2508" s="43" t="str">
        <f t="shared" si="1185"/>
        <v/>
      </c>
      <c r="G2508" s="43" t="str">
        <f>IF(A2508&lt;&gt;"",IF(A2508&lt;Data!$G$11*0.25,$C$13/$G$32,IF(A2508&gt;Data!$G$11*0.25,$C$13,$C$13*10)),"")</f>
        <v/>
      </c>
      <c r="H2508" s="43" t="str">
        <f>IF(A2508&lt;&gt;"",IF(Data!$G$9="constant",$C$13,IF(Data!$G$9="squeeze",G2508,F2508)),"")</f>
        <v/>
      </c>
      <c r="I2508" s="38" t="str">
        <f ca="1">IF(ISNUMBER(A2508),NORMINV(RAND(),0,IF(AND(Data!$G$9="squeeze",A2508&lt;Data!$G$11*0.25),$H$32,1)*$C$30*$C$13)*($C$14*$C$12),"")</f>
        <v/>
      </c>
      <c r="J2508" s="42" t="str">
        <f ca="1">IFERROR(IF(Data!$C$6="Real",B2508,I2508+J2507+($C$14*$C$12)*(NORMINV(RAND(),$C$15,CHOOSE($G$13,$C$13,F2508,G2508)))),"")</f>
        <v/>
      </c>
      <c r="K2508" s="88" t="str">
        <f>IF(ISNUMBER(A2508), IF($G$16="fixed",$G$17,MIN(H2508*Data!$C$7*$C$16*0.5,$C$17*Data!$C$7))*$C$12,"")</f>
        <v/>
      </c>
      <c r="L2508" s="42" t="str">
        <f t="shared" ca="1" si="1200"/>
        <v/>
      </c>
      <c r="M2508" s="44" t="str">
        <f t="shared" ca="1" si="1201"/>
        <v/>
      </c>
      <c r="N2508" s="44" t="str">
        <f t="shared" ca="1" si="1202"/>
        <v/>
      </c>
      <c r="O2508" s="108" t="str">
        <f t="shared" si="1186"/>
        <v/>
      </c>
      <c r="P2508" s="102" t="str">
        <f t="shared" si="1187"/>
        <v/>
      </c>
      <c r="Q2508" s="102" t="str">
        <f t="shared" si="1188"/>
        <v/>
      </c>
      <c r="R2508" s="120" t="str">
        <f t="shared" si="1189"/>
        <v/>
      </c>
      <c r="S2508" s="54" t="str">
        <f t="shared" si="1190"/>
        <v/>
      </c>
      <c r="T2508" s="5" t="str">
        <f t="shared" si="1191"/>
        <v/>
      </c>
      <c r="U2508" s="152" t="str">
        <f t="shared" si="1174"/>
        <v/>
      </c>
      <c r="V2508" s="152" t="str">
        <f t="shared" si="1175"/>
        <v/>
      </c>
      <c r="W2508" s="153" t="str">
        <f t="shared" si="1176"/>
        <v/>
      </c>
      <c r="X2508" s="153" t="str">
        <f t="shared" si="1177"/>
        <v/>
      </c>
      <c r="Y2508" s="153" t="str">
        <f t="shared" si="1178"/>
        <v/>
      </c>
      <c r="Z2508" s="153" t="str">
        <f t="shared" si="1179"/>
        <v/>
      </c>
      <c r="AA2508" s="152" t="str">
        <f t="shared" si="1180"/>
        <v/>
      </c>
      <c r="AB2508" s="152" t="str">
        <f t="shared" si="1181"/>
        <v/>
      </c>
      <c r="AC2508" s="154" t="str">
        <f t="shared" si="1192"/>
        <v/>
      </c>
      <c r="AD2508" s="154" t="str">
        <f t="shared" si="1193"/>
        <v/>
      </c>
      <c r="AE2508" s="3" t="str">
        <f t="shared" si="1194"/>
        <v/>
      </c>
      <c r="AF2508" s="3" t="str">
        <f t="shared" si="1195"/>
        <v/>
      </c>
      <c r="AG2508" s="3" t="str">
        <f t="shared" si="1196"/>
        <v/>
      </c>
      <c r="AH2508" s="4" t="str">
        <f t="shared" si="1197"/>
        <v/>
      </c>
      <c r="AI2508" s="75" t="str">
        <f t="shared" si="1198"/>
        <v/>
      </c>
      <c r="AJ2508" s="75" t="str">
        <f t="shared" si="1199"/>
        <v/>
      </c>
    </row>
    <row r="2509" spans="1:36">
      <c r="A2509" s="41" t="str">
        <f t="shared" si="1182"/>
        <v/>
      </c>
      <c r="B2509" s="150" t="str">
        <f>IF(ISNUMBER(A2509),INDEX('MetaTrader Import'!$H$13:$J$5893,TRUNC(((A2509-$A$39+1)-1)/3)+1,MOD((A2509-$A$39+1)-1,3)+1),"")</f>
        <v/>
      </c>
      <c r="C2509" s="43" t="str">
        <f t="shared" si="1183"/>
        <v/>
      </c>
      <c r="D2509" s="43" t="str">
        <f t="shared" ca="1" si="1173"/>
        <v/>
      </c>
      <c r="E2509" s="43" t="str">
        <f t="shared" si="1184"/>
        <v/>
      </c>
      <c r="F2509" s="43" t="str">
        <f t="shared" si="1185"/>
        <v/>
      </c>
      <c r="G2509" s="43" t="str">
        <f>IF(A2509&lt;&gt;"",IF(A2509&lt;Data!$G$11*0.25,$C$13/$G$32,IF(A2509&gt;Data!$G$11*0.25,$C$13,$C$13*10)),"")</f>
        <v/>
      </c>
      <c r="H2509" s="43" t="str">
        <f>IF(A2509&lt;&gt;"",IF(Data!$G$9="constant",$C$13,IF(Data!$G$9="squeeze",G2509,F2509)),"")</f>
        <v/>
      </c>
      <c r="I2509" s="38" t="str">
        <f ca="1">IF(ISNUMBER(A2509),NORMINV(RAND(),0,IF(AND(Data!$G$9="squeeze",A2509&lt;Data!$G$11*0.25),$H$32,1)*$C$30*$C$13)*($C$14*$C$12),"")</f>
        <v/>
      </c>
      <c r="J2509" s="42" t="str">
        <f ca="1">IFERROR(IF(Data!$C$6="Real",B2509,I2509+J2508+($C$14*$C$12)*(NORMINV(RAND(),$C$15,CHOOSE($G$13,$C$13,F2509,G2509)))),"")</f>
        <v/>
      </c>
      <c r="K2509" s="88" t="str">
        <f>IF(ISNUMBER(A2509), IF($G$16="fixed",$G$17,MIN(H2509*Data!$C$7*$C$16*0.5,$C$17*Data!$C$7))*$C$12,"")</f>
        <v/>
      </c>
      <c r="L2509" s="42" t="str">
        <f t="shared" ca="1" si="1200"/>
        <v/>
      </c>
      <c r="M2509" s="44" t="str">
        <f t="shared" ca="1" si="1201"/>
        <v/>
      </c>
      <c r="N2509" s="44" t="str">
        <f t="shared" ca="1" si="1202"/>
        <v/>
      </c>
      <c r="O2509" s="108" t="str">
        <f t="shared" si="1186"/>
        <v/>
      </c>
      <c r="P2509" s="102" t="str">
        <f t="shared" si="1187"/>
        <v/>
      </c>
      <c r="Q2509" s="102" t="str">
        <f t="shared" si="1188"/>
        <v/>
      </c>
      <c r="R2509" s="120" t="str">
        <f t="shared" si="1189"/>
        <v/>
      </c>
      <c r="S2509" s="54" t="str">
        <f t="shared" si="1190"/>
        <v/>
      </c>
      <c r="T2509" s="5" t="str">
        <f t="shared" si="1191"/>
        <v/>
      </c>
      <c r="U2509" s="152" t="str">
        <f t="shared" si="1174"/>
        <v/>
      </c>
      <c r="V2509" s="152" t="str">
        <f t="shared" si="1175"/>
        <v/>
      </c>
      <c r="W2509" s="153" t="str">
        <f t="shared" si="1176"/>
        <v/>
      </c>
      <c r="X2509" s="153" t="str">
        <f t="shared" si="1177"/>
        <v/>
      </c>
      <c r="Y2509" s="153" t="str">
        <f t="shared" si="1178"/>
        <v/>
      </c>
      <c r="Z2509" s="153" t="str">
        <f t="shared" si="1179"/>
        <v/>
      </c>
      <c r="AA2509" s="152" t="str">
        <f t="shared" si="1180"/>
        <v/>
      </c>
      <c r="AB2509" s="152" t="str">
        <f t="shared" si="1181"/>
        <v/>
      </c>
      <c r="AC2509" s="154" t="str">
        <f t="shared" si="1192"/>
        <v/>
      </c>
      <c r="AD2509" s="154" t="str">
        <f t="shared" si="1193"/>
        <v/>
      </c>
      <c r="AE2509" s="3" t="str">
        <f t="shared" si="1194"/>
        <v/>
      </c>
      <c r="AF2509" s="3" t="str">
        <f t="shared" si="1195"/>
        <v/>
      </c>
      <c r="AG2509" s="3" t="str">
        <f t="shared" si="1196"/>
        <v/>
      </c>
      <c r="AH2509" s="4" t="str">
        <f t="shared" si="1197"/>
        <v/>
      </c>
      <c r="AI2509" s="75" t="str">
        <f t="shared" si="1198"/>
        <v/>
      </c>
      <c r="AJ2509" s="75" t="str">
        <f t="shared" si="1199"/>
        <v/>
      </c>
    </row>
    <row r="2510" spans="1:36">
      <c r="A2510" s="41" t="str">
        <f t="shared" si="1182"/>
        <v/>
      </c>
      <c r="B2510" s="150" t="str">
        <f>IF(ISNUMBER(A2510),INDEX('MetaTrader Import'!$H$13:$J$5893,TRUNC(((A2510-$A$39+1)-1)/3)+1,MOD((A2510-$A$39+1)-1,3)+1),"")</f>
        <v/>
      </c>
      <c r="C2510" s="43" t="str">
        <f t="shared" si="1183"/>
        <v/>
      </c>
      <c r="D2510" s="43" t="str">
        <f t="shared" ca="1" si="1173"/>
        <v/>
      </c>
      <c r="E2510" s="43" t="str">
        <f t="shared" si="1184"/>
        <v/>
      </c>
      <c r="F2510" s="43" t="str">
        <f t="shared" si="1185"/>
        <v/>
      </c>
      <c r="G2510" s="43" t="str">
        <f>IF(A2510&lt;&gt;"",IF(A2510&lt;Data!$G$11*0.25,$C$13/$G$32,IF(A2510&gt;Data!$G$11*0.25,$C$13,$C$13*10)),"")</f>
        <v/>
      </c>
      <c r="H2510" s="43" t="str">
        <f>IF(A2510&lt;&gt;"",IF(Data!$G$9="constant",$C$13,IF(Data!$G$9="squeeze",G2510,F2510)),"")</f>
        <v/>
      </c>
      <c r="I2510" s="38" t="str">
        <f ca="1">IF(ISNUMBER(A2510),NORMINV(RAND(),0,IF(AND(Data!$G$9="squeeze",A2510&lt;Data!$G$11*0.25),$H$32,1)*$C$30*$C$13)*($C$14*$C$12),"")</f>
        <v/>
      </c>
      <c r="J2510" s="42" t="str">
        <f ca="1">IFERROR(IF(Data!$C$6="Real",B2510,I2510+J2509+($C$14*$C$12)*(NORMINV(RAND(),$C$15,CHOOSE($G$13,$C$13,F2510,G2510)))),"")</f>
        <v/>
      </c>
      <c r="K2510" s="88" t="str">
        <f>IF(ISNUMBER(A2510), IF($G$16="fixed",$G$17,MIN(H2510*Data!$C$7*$C$16*0.5,$C$17*Data!$C$7))*$C$12,"")</f>
        <v/>
      </c>
      <c r="L2510" s="42" t="str">
        <f t="shared" ca="1" si="1200"/>
        <v/>
      </c>
      <c r="M2510" s="44" t="str">
        <f t="shared" ca="1" si="1201"/>
        <v/>
      </c>
      <c r="N2510" s="44" t="str">
        <f t="shared" ca="1" si="1202"/>
        <v/>
      </c>
      <c r="O2510" s="108" t="str">
        <f t="shared" si="1186"/>
        <v/>
      </c>
      <c r="P2510" s="102" t="str">
        <f t="shared" si="1187"/>
        <v/>
      </c>
      <c r="Q2510" s="102" t="str">
        <f t="shared" si="1188"/>
        <v/>
      </c>
      <c r="R2510" s="120" t="str">
        <f t="shared" si="1189"/>
        <v/>
      </c>
      <c r="S2510" s="54" t="str">
        <f t="shared" si="1190"/>
        <v/>
      </c>
      <c r="T2510" s="5" t="str">
        <f t="shared" si="1191"/>
        <v/>
      </c>
      <c r="U2510" s="152" t="str">
        <f t="shared" si="1174"/>
        <v/>
      </c>
      <c r="V2510" s="152" t="str">
        <f t="shared" si="1175"/>
        <v/>
      </c>
      <c r="W2510" s="153" t="str">
        <f t="shared" si="1176"/>
        <v/>
      </c>
      <c r="X2510" s="153" t="str">
        <f t="shared" si="1177"/>
        <v/>
      </c>
      <c r="Y2510" s="153" t="str">
        <f t="shared" si="1178"/>
        <v/>
      </c>
      <c r="Z2510" s="153" t="str">
        <f t="shared" si="1179"/>
        <v/>
      </c>
      <c r="AA2510" s="152" t="str">
        <f t="shared" si="1180"/>
        <v/>
      </c>
      <c r="AB2510" s="152" t="str">
        <f t="shared" si="1181"/>
        <v/>
      </c>
      <c r="AC2510" s="154" t="str">
        <f t="shared" si="1192"/>
        <v/>
      </c>
      <c r="AD2510" s="154" t="str">
        <f t="shared" si="1193"/>
        <v/>
      </c>
      <c r="AE2510" s="3" t="str">
        <f t="shared" si="1194"/>
        <v/>
      </c>
      <c r="AF2510" s="3" t="str">
        <f t="shared" si="1195"/>
        <v/>
      </c>
      <c r="AG2510" s="3" t="str">
        <f t="shared" si="1196"/>
        <v/>
      </c>
      <c r="AH2510" s="4" t="str">
        <f t="shared" si="1197"/>
        <v/>
      </c>
      <c r="AI2510" s="75" t="str">
        <f t="shared" si="1198"/>
        <v/>
      </c>
      <c r="AJ2510" s="75" t="str">
        <f t="shared" si="1199"/>
        <v/>
      </c>
    </row>
    <row r="2511" spans="1:36">
      <c r="A2511" s="41" t="str">
        <f t="shared" si="1182"/>
        <v/>
      </c>
      <c r="B2511" s="150" t="str">
        <f>IF(ISNUMBER(A2511),INDEX('MetaTrader Import'!$H$13:$J$5893,TRUNC(((A2511-$A$39+1)-1)/3)+1,MOD((A2511-$A$39+1)-1,3)+1),"")</f>
        <v/>
      </c>
      <c r="C2511" s="43" t="str">
        <f t="shared" si="1183"/>
        <v/>
      </c>
      <c r="D2511" s="43" t="str">
        <f t="shared" ca="1" si="1173"/>
        <v/>
      </c>
      <c r="E2511" s="43" t="str">
        <f t="shared" si="1184"/>
        <v/>
      </c>
      <c r="F2511" s="43" t="str">
        <f t="shared" si="1185"/>
        <v/>
      </c>
      <c r="G2511" s="43" t="str">
        <f>IF(A2511&lt;&gt;"",IF(A2511&lt;Data!$G$11*0.25,$C$13/$G$32,IF(A2511&gt;Data!$G$11*0.25,$C$13,$C$13*10)),"")</f>
        <v/>
      </c>
      <c r="H2511" s="43" t="str">
        <f>IF(A2511&lt;&gt;"",IF(Data!$G$9="constant",$C$13,IF(Data!$G$9="squeeze",G2511,F2511)),"")</f>
        <v/>
      </c>
      <c r="I2511" s="38" t="str">
        <f ca="1">IF(ISNUMBER(A2511),NORMINV(RAND(),0,IF(AND(Data!$G$9="squeeze",A2511&lt;Data!$G$11*0.25),$H$32,1)*$C$30*$C$13)*($C$14*$C$12),"")</f>
        <v/>
      </c>
      <c r="J2511" s="42" t="str">
        <f ca="1">IFERROR(IF(Data!$C$6="Real",B2511,I2511+J2510+($C$14*$C$12)*(NORMINV(RAND(),$C$15,CHOOSE($G$13,$C$13,F2511,G2511)))),"")</f>
        <v/>
      </c>
      <c r="K2511" s="88" t="str">
        <f>IF(ISNUMBER(A2511), IF($G$16="fixed",$G$17,MIN(H2511*Data!$C$7*$C$16*0.5,$C$17*Data!$C$7))*$C$12,"")</f>
        <v/>
      </c>
      <c r="L2511" s="42" t="str">
        <f t="shared" ca="1" si="1200"/>
        <v/>
      </c>
      <c r="M2511" s="44" t="str">
        <f t="shared" ca="1" si="1201"/>
        <v/>
      </c>
      <c r="N2511" s="44" t="str">
        <f t="shared" ca="1" si="1202"/>
        <v/>
      </c>
      <c r="O2511" s="108" t="str">
        <f t="shared" si="1186"/>
        <v/>
      </c>
      <c r="P2511" s="102" t="str">
        <f t="shared" si="1187"/>
        <v/>
      </c>
      <c r="Q2511" s="102" t="str">
        <f t="shared" si="1188"/>
        <v/>
      </c>
      <c r="R2511" s="120" t="str">
        <f t="shared" si="1189"/>
        <v/>
      </c>
      <c r="S2511" s="54" t="str">
        <f t="shared" si="1190"/>
        <v/>
      </c>
      <c r="T2511" s="5" t="str">
        <f t="shared" si="1191"/>
        <v/>
      </c>
      <c r="U2511" s="152" t="str">
        <f t="shared" si="1174"/>
        <v/>
      </c>
      <c r="V2511" s="152" t="str">
        <f t="shared" si="1175"/>
        <v/>
      </c>
      <c r="W2511" s="153" t="str">
        <f t="shared" si="1176"/>
        <v/>
      </c>
      <c r="X2511" s="153" t="str">
        <f t="shared" si="1177"/>
        <v/>
      </c>
      <c r="Y2511" s="153" t="str">
        <f t="shared" si="1178"/>
        <v/>
      </c>
      <c r="Z2511" s="153" t="str">
        <f t="shared" si="1179"/>
        <v/>
      </c>
      <c r="AA2511" s="152" t="str">
        <f t="shared" si="1180"/>
        <v/>
      </c>
      <c r="AB2511" s="152" t="str">
        <f t="shared" si="1181"/>
        <v/>
      </c>
      <c r="AC2511" s="154" t="str">
        <f t="shared" si="1192"/>
        <v/>
      </c>
      <c r="AD2511" s="154" t="str">
        <f t="shared" si="1193"/>
        <v/>
      </c>
      <c r="AE2511" s="3" t="str">
        <f t="shared" si="1194"/>
        <v/>
      </c>
      <c r="AF2511" s="3" t="str">
        <f t="shared" si="1195"/>
        <v/>
      </c>
      <c r="AG2511" s="3" t="str">
        <f t="shared" si="1196"/>
        <v/>
      </c>
      <c r="AH2511" s="4" t="str">
        <f t="shared" si="1197"/>
        <v/>
      </c>
      <c r="AI2511" s="75" t="str">
        <f t="shared" si="1198"/>
        <v/>
      </c>
      <c r="AJ2511" s="75" t="str">
        <f t="shared" si="1199"/>
        <v/>
      </c>
    </row>
    <row r="2512" spans="1:36">
      <c r="A2512" s="41" t="str">
        <f t="shared" si="1182"/>
        <v/>
      </c>
      <c r="B2512" s="150" t="str">
        <f>IF(ISNUMBER(A2512),INDEX('MetaTrader Import'!$H$13:$J$5893,TRUNC(((A2512-$A$39+1)-1)/3)+1,MOD((A2512-$A$39+1)-1,3)+1),"")</f>
        <v/>
      </c>
      <c r="C2512" s="43" t="str">
        <f t="shared" si="1183"/>
        <v/>
      </c>
      <c r="D2512" s="43" t="str">
        <f t="shared" ca="1" si="1173"/>
        <v/>
      </c>
      <c r="E2512" s="43" t="str">
        <f t="shared" si="1184"/>
        <v/>
      </c>
      <c r="F2512" s="43" t="str">
        <f t="shared" si="1185"/>
        <v/>
      </c>
      <c r="G2512" s="43" t="str">
        <f>IF(A2512&lt;&gt;"",IF(A2512&lt;Data!$G$11*0.25,$C$13/$G$32,IF(A2512&gt;Data!$G$11*0.25,$C$13,$C$13*10)),"")</f>
        <v/>
      </c>
      <c r="H2512" s="43" t="str">
        <f>IF(A2512&lt;&gt;"",IF(Data!$G$9="constant",$C$13,IF(Data!$G$9="squeeze",G2512,F2512)),"")</f>
        <v/>
      </c>
      <c r="I2512" s="38" t="str">
        <f ca="1">IF(ISNUMBER(A2512),NORMINV(RAND(),0,IF(AND(Data!$G$9="squeeze",A2512&lt;Data!$G$11*0.25),$H$32,1)*$C$30*$C$13)*($C$14*$C$12),"")</f>
        <v/>
      </c>
      <c r="J2512" s="42" t="str">
        <f ca="1">IFERROR(IF(Data!$C$6="Real",B2512,I2512+J2511+($C$14*$C$12)*(NORMINV(RAND(),$C$15,CHOOSE($G$13,$C$13,F2512,G2512)))),"")</f>
        <v/>
      </c>
      <c r="K2512" s="88" t="str">
        <f>IF(ISNUMBER(A2512), IF($G$16="fixed",$G$17,MIN(H2512*Data!$C$7*$C$16*0.5,$C$17*Data!$C$7))*$C$12,"")</f>
        <v/>
      </c>
      <c r="L2512" s="42" t="str">
        <f t="shared" ca="1" si="1200"/>
        <v/>
      </c>
      <c r="M2512" s="44" t="str">
        <f t="shared" ca="1" si="1201"/>
        <v/>
      </c>
      <c r="N2512" s="44" t="str">
        <f t="shared" ca="1" si="1202"/>
        <v/>
      </c>
      <c r="O2512" s="108" t="str">
        <f t="shared" si="1186"/>
        <v/>
      </c>
      <c r="P2512" s="102" t="str">
        <f t="shared" si="1187"/>
        <v/>
      </c>
      <c r="Q2512" s="102" t="str">
        <f t="shared" si="1188"/>
        <v/>
      </c>
      <c r="R2512" s="120" t="str">
        <f t="shared" si="1189"/>
        <v/>
      </c>
      <c r="S2512" s="54" t="str">
        <f t="shared" si="1190"/>
        <v/>
      </c>
      <c r="T2512" s="5" t="str">
        <f t="shared" si="1191"/>
        <v/>
      </c>
      <c r="U2512" s="152" t="str">
        <f t="shared" si="1174"/>
        <v/>
      </c>
      <c r="V2512" s="152" t="str">
        <f t="shared" si="1175"/>
        <v/>
      </c>
      <c r="W2512" s="153" t="str">
        <f t="shared" si="1176"/>
        <v/>
      </c>
      <c r="X2512" s="153" t="str">
        <f t="shared" si="1177"/>
        <v/>
      </c>
      <c r="Y2512" s="153" t="str">
        <f t="shared" si="1178"/>
        <v/>
      </c>
      <c r="Z2512" s="153" t="str">
        <f t="shared" si="1179"/>
        <v/>
      </c>
      <c r="AA2512" s="152" t="str">
        <f t="shared" si="1180"/>
        <v/>
      </c>
      <c r="AB2512" s="152" t="str">
        <f t="shared" si="1181"/>
        <v/>
      </c>
      <c r="AC2512" s="154" t="str">
        <f t="shared" si="1192"/>
        <v/>
      </c>
      <c r="AD2512" s="154" t="str">
        <f t="shared" si="1193"/>
        <v/>
      </c>
      <c r="AE2512" s="3" t="str">
        <f t="shared" si="1194"/>
        <v/>
      </c>
      <c r="AF2512" s="3" t="str">
        <f t="shared" si="1195"/>
        <v/>
      </c>
      <c r="AG2512" s="3" t="str">
        <f t="shared" si="1196"/>
        <v/>
      </c>
      <c r="AH2512" s="4" t="str">
        <f t="shared" si="1197"/>
        <v/>
      </c>
      <c r="AI2512" s="75" t="str">
        <f t="shared" si="1198"/>
        <v/>
      </c>
      <c r="AJ2512" s="75" t="str">
        <f t="shared" si="1199"/>
        <v/>
      </c>
    </row>
    <row r="2513" spans="1:36">
      <c r="A2513" s="41" t="str">
        <f t="shared" si="1182"/>
        <v/>
      </c>
      <c r="B2513" s="150" t="str">
        <f>IF(ISNUMBER(A2513),INDEX('MetaTrader Import'!$H$13:$J$5893,TRUNC(((A2513-$A$39+1)-1)/3)+1,MOD((A2513-$A$39+1)-1,3)+1),"")</f>
        <v/>
      </c>
      <c r="C2513" s="43" t="str">
        <f t="shared" si="1183"/>
        <v/>
      </c>
      <c r="D2513" s="43" t="str">
        <f t="shared" ca="1" si="1173"/>
        <v/>
      </c>
      <c r="E2513" s="43" t="str">
        <f t="shared" si="1184"/>
        <v/>
      </c>
      <c r="F2513" s="43" t="str">
        <f t="shared" si="1185"/>
        <v/>
      </c>
      <c r="G2513" s="43" t="str">
        <f>IF(A2513&lt;&gt;"",IF(A2513&lt;Data!$G$11*0.25,$C$13/$G$32,IF(A2513&gt;Data!$G$11*0.25,$C$13,$C$13*10)),"")</f>
        <v/>
      </c>
      <c r="H2513" s="43" t="str">
        <f>IF(A2513&lt;&gt;"",IF(Data!$G$9="constant",$C$13,IF(Data!$G$9="squeeze",G2513,F2513)),"")</f>
        <v/>
      </c>
      <c r="I2513" s="38" t="str">
        <f ca="1">IF(ISNUMBER(A2513),NORMINV(RAND(),0,IF(AND(Data!$G$9="squeeze",A2513&lt;Data!$G$11*0.25),$H$32,1)*$C$30*$C$13)*($C$14*$C$12),"")</f>
        <v/>
      </c>
      <c r="J2513" s="42" t="str">
        <f ca="1">IFERROR(IF(Data!$C$6="Real",B2513,I2513+J2512+($C$14*$C$12)*(NORMINV(RAND(),$C$15,CHOOSE($G$13,$C$13,F2513,G2513)))),"")</f>
        <v/>
      </c>
      <c r="K2513" s="88" t="str">
        <f>IF(ISNUMBER(A2513), IF($G$16="fixed",$G$17,MIN(H2513*Data!$C$7*$C$16*0.5,$C$17*Data!$C$7))*$C$12,"")</f>
        <v/>
      </c>
      <c r="L2513" s="42" t="str">
        <f t="shared" ca="1" si="1200"/>
        <v/>
      </c>
      <c r="M2513" s="44" t="str">
        <f t="shared" ca="1" si="1201"/>
        <v/>
      </c>
      <c r="N2513" s="44" t="str">
        <f t="shared" ca="1" si="1202"/>
        <v/>
      </c>
      <c r="O2513" s="108" t="str">
        <f t="shared" si="1186"/>
        <v/>
      </c>
      <c r="P2513" s="102" t="str">
        <f t="shared" si="1187"/>
        <v/>
      </c>
      <c r="Q2513" s="102" t="str">
        <f t="shared" si="1188"/>
        <v/>
      </c>
      <c r="R2513" s="120" t="str">
        <f t="shared" si="1189"/>
        <v/>
      </c>
      <c r="S2513" s="54" t="str">
        <f t="shared" si="1190"/>
        <v/>
      </c>
      <c r="T2513" s="5" t="str">
        <f t="shared" si="1191"/>
        <v/>
      </c>
      <c r="U2513" s="152" t="str">
        <f t="shared" si="1174"/>
        <v/>
      </c>
      <c r="V2513" s="152" t="str">
        <f t="shared" si="1175"/>
        <v/>
      </c>
      <c r="W2513" s="153" t="str">
        <f t="shared" si="1176"/>
        <v/>
      </c>
      <c r="X2513" s="153" t="str">
        <f t="shared" si="1177"/>
        <v/>
      </c>
      <c r="Y2513" s="153" t="str">
        <f t="shared" si="1178"/>
        <v/>
      </c>
      <c r="Z2513" s="153" t="str">
        <f t="shared" si="1179"/>
        <v/>
      </c>
      <c r="AA2513" s="152" t="str">
        <f t="shared" si="1180"/>
        <v/>
      </c>
      <c r="AB2513" s="152" t="str">
        <f t="shared" si="1181"/>
        <v/>
      </c>
      <c r="AC2513" s="154" t="str">
        <f t="shared" si="1192"/>
        <v/>
      </c>
      <c r="AD2513" s="154" t="str">
        <f t="shared" si="1193"/>
        <v/>
      </c>
      <c r="AE2513" s="3" t="str">
        <f t="shared" si="1194"/>
        <v/>
      </c>
      <c r="AF2513" s="3" t="str">
        <f t="shared" si="1195"/>
        <v/>
      </c>
      <c r="AG2513" s="3" t="str">
        <f t="shared" si="1196"/>
        <v/>
      </c>
      <c r="AH2513" s="4" t="str">
        <f t="shared" si="1197"/>
        <v/>
      </c>
      <c r="AI2513" s="75" t="str">
        <f t="shared" si="1198"/>
        <v/>
      </c>
      <c r="AJ2513" s="75" t="str">
        <f t="shared" si="1199"/>
        <v/>
      </c>
    </row>
    <row r="2514" spans="1:36">
      <c r="A2514" s="41" t="str">
        <f t="shared" si="1182"/>
        <v/>
      </c>
      <c r="B2514" s="150" t="str">
        <f>IF(ISNUMBER(A2514),INDEX('MetaTrader Import'!$H$13:$J$5893,TRUNC(((A2514-$A$39+1)-1)/3)+1,MOD((A2514-$A$39+1)-1,3)+1),"")</f>
        <v/>
      </c>
      <c r="C2514" s="43" t="str">
        <f t="shared" si="1183"/>
        <v/>
      </c>
      <c r="D2514" s="43" t="str">
        <f t="shared" ca="1" si="1173"/>
        <v/>
      </c>
      <c r="E2514" s="43" t="str">
        <f t="shared" si="1184"/>
        <v/>
      </c>
      <c r="F2514" s="43" t="str">
        <f t="shared" si="1185"/>
        <v/>
      </c>
      <c r="G2514" s="43" t="str">
        <f>IF(A2514&lt;&gt;"",IF(A2514&lt;Data!$G$11*0.25,$C$13/$G$32,IF(A2514&gt;Data!$G$11*0.25,$C$13,$C$13*10)),"")</f>
        <v/>
      </c>
      <c r="H2514" s="43" t="str">
        <f>IF(A2514&lt;&gt;"",IF(Data!$G$9="constant",$C$13,IF(Data!$G$9="squeeze",G2514,F2514)),"")</f>
        <v/>
      </c>
      <c r="I2514" s="38" t="str">
        <f ca="1">IF(ISNUMBER(A2514),NORMINV(RAND(),0,IF(AND(Data!$G$9="squeeze",A2514&lt;Data!$G$11*0.25),$H$32,1)*$C$30*$C$13)*($C$14*$C$12),"")</f>
        <v/>
      </c>
      <c r="J2514" s="42" t="str">
        <f ca="1">IFERROR(IF(Data!$C$6="Real",B2514,I2514+J2513+($C$14*$C$12)*(NORMINV(RAND(),$C$15,CHOOSE($G$13,$C$13,F2514,G2514)))),"")</f>
        <v/>
      </c>
      <c r="K2514" s="88" t="str">
        <f>IF(ISNUMBER(A2514), IF($G$16="fixed",$G$17,MIN(H2514*Data!$C$7*$C$16*0.5,$C$17*Data!$C$7))*$C$12,"")</f>
        <v/>
      </c>
      <c r="L2514" s="42" t="str">
        <f t="shared" ca="1" si="1200"/>
        <v/>
      </c>
      <c r="M2514" s="44" t="str">
        <f t="shared" ca="1" si="1201"/>
        <v/>
      </c>
      <c r="N2514" s="44" t="str">
        <f t="shared" ca="1" si="1202"/>
        <v/>
      </c>
      <c r="O2514" s="108" t="str">
        <f t="shared" si="1186"/>
        <v/>
      </c>
      <c r="P2514" s="102" t="str">
        <f t="shared" si="1187"/>
        <v/>
      </c>
      <c r="Q2514" s="102" t="str">
        <f t="shared" si="1188"/>
        <v/>
      </c>
      <c r="R2514" s="120" t="str">
        <f t="shared" si="1189"/>
        <v/>
      </c>
      <c r="S2514" s="54" t="str">
        <f t="shared" si="1190"/>
        <v/>
      </c>
      <c r="T2514" s="5" t="str">
        <f t="shared" si="1191"/>
        <v/>
      </c>
      <c r="U2514" s="152" t="str">
        <f t="shared" si="1174"/>
        <v/>
      </c>
      <c r="V2514" s="152" t="str">
        <f t="shared" si="1175"/>
        <v/>
      </c>
      <c r="W2514" s="153" t="str">
        <f t="shared" si="1176"/>
        <v/>
      </c>
      <c r="X2514" s="153" t="str">
        <f t="shared" si="1177"/>
        <v/>
      </c>
      <c r="Y2514" s="153" t="str">
        <f t="shared" si="1178"/>
        <v/>
      </c>
      <c r="Z2514" s="153" t="str">
        <f t="shared" si="1179"/>
        <v/>
      </c>
      <c r="AA2514" s="152" t="str">
        <f t="shared" si="1180"/>
        <v/>
      </c>
      <c r="AB2514" s="152" t="str">
        <f t="shared" si="1181"/>
        <v/>
      </c>
      <c r="AC2514" s="154" t="str">
        <f t="shared" si="1192"/>
        <v/>
      </c>
      <c r="AD2514" s="154" t="str">
        <f t="shared" si="1193"/>
        <v/>
      </c>
      <c r="AE2514" s="3" t="str">
        <f t="shared" si="1194"/>
        <v/>
      </c>
      <c r="AF2514" s="3" t="str">
        <f t="shared" si="1195"/>
        <v/>
      </c>
      <c r="AG2514" s="3" t="str">
        <f t="shared" si="1196"/>
        <v/>
      </c>
      <c r="AH2514" s="4" t="str">
        <f t="shared" si="1197"/>
        <v/>
      </c>
      <c r="AI2514" s="75" t="str">
        <f t="shared" si="1198"/>
        <v/>
      </c>
      <c r="AJ2514" s="75" t="str">
        <f t="shared" si="1199"/>
        <v/>
      </c>
    </row>
    <row r="2515" spans="1:36">
      <c r="A2515" s="41" t="str">
        <f t="shared" si="1182"/>
        <v/>
      </c>
      <c r="B2515" s="150" t="str">
        <f>IF(ISNUMBER(A2515),INDEX('MetaTrader Import'!$H$13:$J$5893,TRUNC(((A2515-$A$39+1)-1)/3)+1,MOD((A2515-$A$39+1)-1,3)+1),"")</f>
        <v/>
      </c>
      <c r="C2515" s="43" t="str">
        <f t="shared" si="1183"/>
        <v/>
      </c>
      <c r="D2515" s="43" t="str">
        <f t="shared" ca="1" si="1173"/>
        <v/>
      </c>
      <c r="E2515" s="43" t="str">
        <f t="shared" si="1184"/>
        <v/>
      </c>
      <c r="F2515" s="43" t="str">
        <f t="shared" si="1185"/>
        <v/>
      </c>
      <c r="G2515" s="43" t="str">
        <f>IF(A2515&lt;&gt;"",IF(A2515&lt;Data!$G$11*0.25,$C$13/$G$32,IF(A2515&gt;Data!$G$11*0.25,$C$13,$C$13*10)),"")</f>
        <v/>
      </c>
      <c r="H2515" s="43" t="str">
        <f>IF(A2515&lt;&gt;"",IF(Data!$G$9="constant",$C$13,IF(Data!$G$9="squeeze",G2515,F2515)),"")</f>
        <v/>
      </c>
      <c r="I2515" s="38" t="str">
        <f ca="1">IF(ISNUMBER(A2515),NORMINV(RAND(),0,IF(AND(Data!$G$9="squeeze",A2515&lt;Data!$G$11*0.25),$H$32,1)*$C$30*$C$13)*($C$14*$C$12),"")</f>
        <v/>
      </c>
      <c r="J2515" s="42" t="str">
        <f ca="1">IFERROR(IF(Data!$C$6="Real",B2515,I2515+J2514+($C$14*$C$12)*(NORMINV(RAND(),$C$15,CHOOSE($G$13,$C$13,F2515,G2515)))),"")</f>
        <v/>
      </c>
      <c r="K2515" s="88" t="str">
        <f>IF(ISNUMBER(A2515), IF($G$16="fixed",$G$17,MIN(H2515*Data!$C$7*$C$16*0.5,$C$17*Data!$C$7))*$C$12,"")</f>
        <v/>
      </c>
      <c r="L2515" s="42" t="str">
        <f t="shared" ca="1" si="1200"/>
        <v/>
      </c>
      <c r="M2515" s="44" t="str">
        <f t="shared" ca="1" si="1201"/>
        <v/>
      </c>
      <c r="N2515" s="44" t="str">
        <f t="shared" ca="1" si="1202"/>
        <v/>
      </c>
      <c r="O2515" s="108" t="str">
        <f t="shared" si="1186"/>
        <v/>
      </c>
      <c r="P2515" s="102" t="str">
        <f t="shared" si="1187"/>
        <v/>
      </c>
      <c r="Q2515" s="102" t="str">
        <f t="shared" si="1188"/>
        <v/>
      </c>
      <c r="R2515" s="120" t="str">
        <f t="shared" si="1189"/>
        <v/>
      </c>
      <c r="S2515" s="54" t="str">
        <f t="shared" si="1190"/>
        <v/>
      </c>
      <c r="T2515" s="5" t="str">
        <f t="shared" si="1191"/>
        <v/>
      </c>
      <c r="U2515" s="152" t="str">
        <f t="shared" si="1174"/>
        <v/>
      </c>
      <c r="V2515" s="152" t="str">
        <f t="shared" si="1175"/>
        <v/>
      </c>
      <c r="W2515" s="153" t="str">
        <f t="shared" si="1176"/>
        <v/>
      </c>
      <c r="X2515" s="153" t="str">
        <f t="shared" si="1177"/>
        <v/>
      </c>
      <c r="Y2515" s="153" t="str">
        <f t="shared" si="1178"/>
        <v/>
      </c>
      <c r="Z2515" s="153" t="str">
        <f t="shared" si="1179"/>
        <v/>
      </c>
      <c r="AA2515" s="152" t="str">
        <f t="shared" si="1180"/>
        <v/>
      </c>
      <c r="AB2515" s="152" t="str">
        <f t="shared" si="1181"/>
        <v/>
      </c>
      <c r="AC2515" s="154" t="str">
        <f t="shared" si="1192"/>
        <v/>
      </c>
      <c r="AD2515" s="154" t="str">
        <f t="shared" si="1193"/>
        <v/>
      </c>
      <c r="AE2515" s="3" t="str">
        <f t="shared" si="1194"/>
        <v/>
      </c>
      <c r="AF2515" s="3" t="str">
        <f t="shared" si="1195"/>
        <v/>
      </c>
      <c r="AG2515" s="3" t="str">
        <f t="shared" si="1196"/>
        <v/>
      </c>
      <c r="AH2515" s="4" t="str">
        <f t="shared" si="1197"/>
        <v/>
      </c>
      <c r="AI2515" s="75" t="str">
        <f t="shared" si="1198"/>
        <v/>
      </c>
      <c r="AJ2515" s="75" t="str">
        <f t="shared" si="1199"/>
        <v/>
      </c>
    </row>
    <row r="2516" spans="1:36">
      <c r="A2516" s="41" t="str">
        <f t="shared" si="1182"/>
        <v/>
      </c>
      <c r="B2516" s="150" t="str">
        <f>IF(ISNUMBER(A2516),INDEX('MetaTrader Import'!$H$13:$J$5893,TRUNC(((A2516-$A$39+1)-1)/3)+1,MOD((A2516-$A$39+1)-1,3)+1),"")</f>
        <v/>
      </c>
      <c r="C2516" s="43" t="str">
        <f t="shared" si="1183"/>
        <v/>
      </c>
      <c r="D2516" s="43" t="str">
        <f t="shared" ca="1" si="1173"/>
        <v/>
      </c>
      <c r="E2516" s="43" t="str">
        <f t="shared" si="1184"/>
        <v/>
      </c>
      <c r="F2516" s="43" t="str">
        <f t="shared" si="1185"/>
        <v/>
      </c>
      <c r="G2516" s="43" t="str">
        <f>IF(A2516&lt;&gt;"",IF(A2516&lt;Data!$G$11*0.25,$C$13/$G$32,IF(A2516&gt;Data!$G$11*0.25,$C$13,$C$13*10)),"")</f>
        <v/>
      </c>
      <c r="H2516" s="43" t="str">
        <f>IF(A2516&lt;&gt;"",IF(Data!$G$9="constant",$C$13,IF(Data!$G$9="squeeze",G2516,F2516)),"")</f>
        <v/>
      </c>
      <c r="I2516" s="38" t="str">
        <f ca="1">IF(ISNUMBER(A2516),NORMINV(RAND(),0,IF(AND(Data!$G$9="squeeze",A2516&lt;Data!$G$11*0.25),$H$32,1)*$C$30*$C$13)*($C$14*$C$12),"")</f>
        <v/>
      </c>
      <c r="J2516" s="42" t="str">
        <f ca="1">IFERROR(IF(Data!$C$6="Real",B2516,I2516+J2515+($C$14*$C$12)*(NORMINV(RAND(),$C$15,CHOOSE($G$13,$C$13,F2516,G2516)))),"")</f>
        <v/>
      </c>
      <c r="K2516" s="88" t="str">
        <f>IF(ISNUMBER(A2516), IF($G$16="fixed",$G$17,MIN(H2516*Data!$C$7*$C$16*0.5,$C$17*Data!$C$7))*$C$12,"")</f>
        <v/>
      </c>
      <c r="L2516" s="42" t="str">
        <f t="shared" ca="1" si="1200"/>
        <v/>
      </c>
      <c r="M2516" s="44" t="str">
        <f t="shared" ca="1" si="1201"/>
        <v/>
      </c>
      <c r="N2516" s="44" t="str">
        <f t="shared" ca="1" si="1202"/>
        <v/>
      </c>
      <c r="O2516" s="108" t="str">
        <f t="shared" si="1186"/>
        <v/>
      </c>
      <c r="P2516" s="102" t="str">
        <f t="shared" si="1187"/>
        <v/>
      </c>
      <c r="Q2516" s="102" t="str">
        <f t="shared" si="1188"/>
        <v/>
      </c>
      <c r="R2516" s="120" t="str">
        <f t="shared" si="1189"/>
        <v/>
      </c>
      <c r="S2516" s="54" t="str">
        <f t="shared" si="1190"/>
        <v/>
      </c>
      <c r="T2516" s="5" t="str">
        <f t="shared" si="1191"/>
        <v/>
      </c>
      <c r="U2516" s="152" t="str">
        <f t="shared" si="1174"/>
        <v/>
      </c>
      <c r="V2516" s="152" t="str">
        <f t="shared" si="1175"/>
        <v/>
      </c>
      <c r="W2516" s="153" t="str">
        <f t="shared" si="1176"/>
        <v/>
      </c>
      <c r="X2516" s="153" t="str">
        <f t="shared" si="1177"/>
        <v/>
      </c>
      <c r="Y2516" s="153" t="str">
        <f t="shared" si="1178"/>
        <v/>
      </c>
      <c r="Z2516" s="153" t="str">
        <f t="shared" si="1179"/>
        <v/>
      </c>
      <c r="AA2516" s="152" t="str">
        <f t="shared" si="1180"/>
        <v/>
      </c>
      <c r="AB2516" s="152" t="str">
        <f t="shared" si="1181"/>
        <v/>
      </c>
      <c r="AC2516" s="154" t="str">
        <f t="shared" si="1192"/>
        <v/>
      </c>
      <c r="AD2516" s="154" t="str">
        <f t="shared" si="1193"/>
        <v/>
      </c>
      <c r="AE2516" s="3" t="str">
        <f t="shared" si="1194"/>
        <v/>
      </c>
      <c r="AF2516" s="3" t="str">
        <f t="shared" si="1195"/>
        <v/>
      </c>
      <c r="AG2516" s="3" t="str">
        <f t="shared" si="1196"/>
        <v/>
      </c>
      <c r="AH2516" s="4" t="str">
        <f t="shared" si="1197"/>
        <v/>
      </c>
      <c r="AI2516" s="75" t="str">
        <f t="shared" si="1198"/>
        <v/>
      </c>
      <c r="AJ2516" s="75" t="str">
        <f t="shared" si="1199"/>
        <v/>
      </c>
    </row>
    <row r="2517" spans="1:36">
      <c r="A2517" s="41" t="str">
        <f t="shared" si="1182"/>
        <v/>
      </c>
      <c r="B2517" s="150" t="str">
        <f>IF(ISNUMBER(A2517),INDEX('MetaTrader Import'!$H$13:$J$5893,TRUNC(((A2517-$A$39+1)-1)/3)+1,MOD((A2517-$A$39+1)-1,3)+1),"")</f>
        <v/>
      </c>
      <c r="C2517" s="43" t="str">
        <f t="shared" si="1183"/>
        <v/>
      </c>
      <c r="D2517" s="43" t="str">
        <f t="shared" ca="1" si="1173"/>
        <v/>
      </c>
      <c r="E2517" s="43" t="str">
        <f t="shared" si="1184"/>
        <v/>
      </c>
      <c r="F2517" s="43" t="str">
        <f t="shared" si="1185"/>
        <v/>
      </c>
      <c r="G2517" s="43" t="str">
        <f>IF(A2517&lt;&gt;"",IF(A2517&lt;Data!$G$11*0.25,$C$13/$G$32,IF(A2517&gt;Data!$G$11*0.25,$C$13,$C$13*10)),"")</f>
        <v/>
      </c>
      <c r="H2517" s="43" t="str">
        <f>IF(A2517&lt;&gt;"",IF(Data!$G$9="constant",$C$13,IF(Data!$G$9="squeeze",G2517,F2517)),"")</f>
        <v/>
      </c>
      <c r="I2517" s="38" t="str">
        <f ca="1">IF(ISNUMBER(A2517),NORMINV(RAND(),0,IF(AND(Data!$G$9="squeeze",A2517&lt;Data!$G$11*0.25),$H$32,1)*$C$30*$C$13)*($C$14*$C$12),"")</f>
        <v/>
      </c>
      <c r="J2517" s="42" t="str">
        <f ca="1">IFERROR(IF(Data!$C$6="Real",B2517,I2517+J2516+($C$14*$C$12)*(NORMINV(RAND(),$C$15,CHOOSE($G$13,$C$13,F2517,G2517)))),"")</f>
        <v/>
      </c>
      <c r="K2517" s="88" t="str">
        <f>IF(ISNUMBER(A2517), IF($G$16="fixed",$G$17,MIN(H2517*Data!$C$7*$C$16*0.5,$C$17*Data!$C$7))*$C$12,"")</f>
        <v/>
      </c>
      <c r="L2517" s="42" t="str">
        <f t="shared" ca="1" si="1200"/>
        <v/>
      </c>
      <c r="M2517" s="44" t="str">
        <f t="shared" ca="1" si="1201"/>
        <v/>
      </c>
      <c r="N2517" s="44" t="str">
        <f t="shared" ca="1" si="1202"/>
        <v/>
      </c>
      <c r="O2517" s="108" t="str">
        <f t="shared" si="1186"/>
        <v/>
      </c>
      <c r="P2517" s="102" t="str">
        <f t="shared" si="1187"/>
        <v/>
      </c>
      <c r="Q2517" s="102" t="str">
        <f t="shared" si="1188"/>
        <v/>
      </c>
      <c r="R2517" s="120" t="str">
        <f t="shared" si="1189"/>
        <v/>
      </c>
      <c r="S2517" s="54" t="str">
        <f t="shared" si="1190"/>
        <v/>
      </c>
      <c r="T2517" s="5" t="str">
        <f t="shared" si="1191"/>
        <v/>
      </c>
      <c r="U2517" s="152" t="str">
        <f t="shared" si="1174"/>
        <v/>
      </c>
      <c r="V2517" s="152" t="str">
        <f t="shared" si="1175"/>
        <v/>
      </c>
      <c r="W2517" s="153" t="str">
        <f t="shared" si="1176"/>
        <v/>
      </c>
      <c r="X2517" s="153" t="str">
        <f t="shared" si="1177"/>
        <v/>
      </c>
      <c r="Y2517" s="153" t="str">
        <f t="shared" si="1178"/>
        <v/>
      </c>
      <c r="Z2517" s="153" t="str">
        <f t="shared" si="1179"/>
        <v/>
      </c>
      <c r="AA2517" s="152" t="str">
        <f t="shared" si="1180"/>
        <v/>
      </c>
      <c r="AB2517" s="152" t="str">
        <f t="shared" si="1181"/>
        <v/>
      </c>
      <c r="AC2517" s="154" t="str">
        <f t="shared" si="1192"/>
        <v/>
      </c>
      <c r="AD2517" s="154" t="str">
        <f t="shared" si="1193"/>
        <v/>
      </c>
      <c r="AE2517" s="3" t="str">
        <f t="shared" si="1194"/>
        <v/>
      </c>
      <c r="AF2517" s="3" t="str">
        <f t="shared" si="1195"/>
        <v/>
      </c>
      <c r="AG2517" s="3" t="str">
        <f t="shared" si="1196"/>
        <v/>
      </c>
      <c r="AH2517" s="4" t="str">
        <f t="shared" si="1197"/>
        <v/>
      </c>
      <c r="AI2517" s="75" t="str">
        <f t="shared" si="1198"/>
        <v/>
      </c>
      <c r="AJ2517" s="75" t="str">
        <f t="shared" si="1199"/>
        <v/>
      </c>
    </row>
    <row r="2518" spans="1:36">
      <c r="A2518" s="41" t="str">
        <f t="shared" si="1182"/>
        <v/>
      </c>
      <c r="B2518" s="150" t="str">
        <f>IF(ISNUMBER(A2518),INDEX('MetaTrader Import'!$H$13:$J$5893,TRUNC(((A2518-$A$39+1)-1)/3)+1,MOD((A2518-$A$39+1)-1,3)+1),"")</f>
        <v/>
      </c>
      <c r="C2518" s="43" t="str">
        <f t="shared" si="1183"/>
        <v/>
      </c>
      <c r="D2518" s="43" t="str">
        <f t="shared" ca="1" si="1173"/>
        <v/>
      </c>
      <c r="E2518" s="43" t="str">
        <f t="shared" si="1184"/>
        <v/>
      </c>
      <c r="F2518" s="43" t="str">
        <f t="shared" si="1185"/>
        <v/>
      </c>
      <c r="G2518" s="43" t="str">
        <f>IF(A2518&lt;&gt;"",IF(A2518&lt;Data!$G$11*0.25,$C$13/$G$32,IF(A2518&gt;Data!$G$11*0.25,$C$13,$C$13*10)),"")</f>
        <v/>
      </c>
      <c r="H2518" s="43" t="str">
        <f>IF(A2518&lt;&gt;"",IF(Data!$G$9="constant",$C$13,IF(Data!$G$9="squeeze",G2518,F2518)),"")</f>
        <v/>
      </c>
      <c r="I2518" s="38" t="str">
        <f ca="1">IF(ISNUMBER(A2518),NORMINV(RAND(),0,IF(AND(Data!$G$9="squeeze",A2518&lt;Data!$G$11*0.25),$H$32,1)*$C$30*$C$13)*($C$14*$C$12),"")</f>
        <v/>
      </c>
      <c r="J2518" s="42" t="str">
        <f ca="1">IFERROR(IF(Data!$C$6="Real",B2518,I2518+J2517+($C$14*$C$12)*(NORMINV(RAND(),$C$15,CHOOSE($G$13,$C$13,F2518,G2518)))),"")</f>
        <v/>
      </c>
      <c r="K2518" s="88" t="str">
        <f>IF(ISNUMBER(A2518), IF($G$16="fixed",$G$17,MIN(H2518*Data!$C$7*$C$16*0.5,$C$17*Data!$C$7))*$C$12,"")</f>
        <v/>
      </c>
      <c r="L2518" s="42" t="str">
        <f t="shared" ca="1" si="1200"/>
        <v/>
      </c>
      <c r="M2518" s="44" t="str">
        <f t="shared" ca="1" si="1201"/>
        <v/>
      </c>
      <c r="N2518" s="44" t="str">
        <f t="shared" ca="1" si="1202"/>
        <v/>
      </c>
      <c r="O2518" s="108" t="str">
        <f t="shared" si="1186"/>
        <v/>
      </c>
      <c r="P2518" s="102" t="str">
        <f t="shared" si="1187"/>
        <v/>
      </c>
      <c r="Q2518" s="102" t="str">
        <f t="shared" si="1188"/>
        <v/>
      </c>
      <c r="R2518" s="120" t="str">
        <f t="shared" si="1189"/>
        <v/>
      </c>
      <c r="S2518" s="54" t="str">
        <f t="shared" si="1190"/>
        <v/>
      </c>
      <c r="T2518" s="5" t="str">
        <f t="shared" si="1191"/>
        <v/>
      </c>
      <c r="U2518" s="152" t="str">
        <f t="shared" si="1174"/>
        <v/>
      </c>
      <c r="V2518" s="152" t="str">
        <f t="shared" si="1175"/>
        <v/>
      </c>
      <c r="W2518" s="153" t="str">
        <f t="shared" si="1176"/>
        <v/>
      </c>
      <c r="X2518" s="153" t="str">
        <f t="shared" si="1177"/>
        <v/>
      </c>
      <c r="Y2518" s="153" t="str">
        <f t="shared" si="1178"/>
        <v/>
      </c>
      <c r="Z2518" s="153" t="str">
        <f t="shared" si="1179"/>
        <v/>
      </c>
      <c r="AA2518" s="152" t="str">
        <f t="shared" si="1180"/>
        <v/>
      </c>
      <c r="AB2518" s="152" t="str">
        <f t="shared" si="1181"/>
        <v/>
      </c>
      <c r="AC2518" s="154" t="str">
        <f t="shared" si="1192"/>
        <v/>
      </c>
      <c r="AD2518" s="154" t="str">
        <f t="shared" si="1193"/>
        <v/>
      </c>
      <c r="AE2518" s="3" t="str">
        <f t="shared" si="1194"/>
        <v/>
      </c>
      <c r="AF2518" s="3" t="str">
        <f t="shared" si="1195"/>
        <v/>
      </c>
      <c r="AG2518" s="3" t="str">
        <f t="shared" si="1196"/>
        <v/>
      </c>
      <c r="AH2518" s="4" t="str">
        <f t="shared" si="1197"/>
        <v/>
      </c>
      <c r="AI2518" s="75" t="str">
        <f t="shared" si="1198"/>
        <v/>
      </c>
      <c r="AJ2518" s="75" t="str">
        <f t="shared" si="1199"/>
        <v/>
      </c>
    </row>
    <row r="2519" spans="1:36">
      <c r="A2519" s="41" t="str">
        <f t="shared" si="1182"/>
        <v/>
      </c>
      <c r="B2519" s="150" t="str">
        <f>IF(ISNUMBER(A2519),INDEX('MetaTrader Import'!$H$13:$J$5893,TRUNC(((A2519-$A$39+1)-1)/3)+1,MOD((A2519-$A$39+1)-1,3)+1),"")</f>
        <v/>
      </c>
      <c r="C2519" s="43" t="str">
        <f t="shared" si="1183"/>
        <v/>
      </c>
      <c r="D2519" s="43" t="str">
        <f t="shared" ca="1" si="1173"/>
        <v/>
      </c>
      <c r="E2519" s="43" t="str">
        <f t="shared" si="1184"/>
        <v/>
      </c>
      <c r="F2519" s="43" t="str">
        <f t="shared" si="1185"/>
        <v/>
      </c>
      <c r="G2519" s="43" t="str">
        <f>IF(A2519&lt;&gt;"",IF(A2519&lt;Data!$G$11*0.25,$C$13/$G$32,IF(A2519&gt;Data!$G$11*0.25,$C$13,$C$13*10)),"")</f>
        <v/>
      </c>
      <c r="H2519" s="43" t="str">
        <f>IF(A2519&lt;&gt;"",IF(Data!$G$9="constant",$C$13,IF(Data!$G$9="squeeze",G2519,F2519)),"")</f>
        <v/>
      </c>
      <c r="I2519" s="38" t="str">
        <f ca="1">IF(ISNUMBER(A2519),NORMINV(RAND(),0,IF(AND(Data!$G$9="squeeze",A2519&lt;Data!$G$11*0.25),$H$32,1)*$C$30*$C$13)*($C$14*$C$12),"")</f>
        <v/>
      </c>
      <c r="J2519" s="42" t="str">
        <f ca="1">IFERROR(IF(Data!$C$6="Real",B2519,I2519+J2518+($C$14*$C$12)*(NORMINV(RAND(),$C$15,CHOOSE($G$13,$C$13,F2519,G2519)))),"")</f>
        <v/>
      </c>
      <c r="K2519" s="88" t="str">
        <f>IF(ISNUMBER(A2519), IF($G$16="fixed",$G$17,MIN(H2519*Data!$C$7*$C$16*0.5,$C$17*Data!$C$7))*$C$12,"")</f>
        <v/>
      </c>
      <c r="L2519" s="42" t="str">
        <f t="shared" ca="1" si="1200"/>
        <v/>
      </c>
      <c r="M2519" s="44" t="str">
        <f t="shared" ca="1" si="1201"/>
        <v/>
      </c>
      <c r="N2519" s="44" t="str">
        <f t="shared" ca="1" si="1202"/>
        <v/>
      </c>
      <c r="O2519" s="108" t="str">
        <f t="shared" si="1186"/>
        <v/>
      </c>
      <c r="P2519" s="102" t="str">
        <f t="shared" si="1187"/>
        <v/>
      </c>
      <c r="Q2519" s="102" t="str">
        <f t="shared" si="1188"/>
        <v/>
      </c>
      <c r="R2519" s="120" t="str">
        <f t="shared" si="1189"/>
        <v/>
      </c>
      <c r="S2519" s="54" t="str">
        <f t="shared" si="1190"/>
        <v/>
      </c>
      <c r="T2519" s="5" t="str">
        <f t="shared" si="1191"/>
        <v/>
      </c>
      <c r="U2519" s="152" t="str">
        <f t="shared" si="1174"/>
        <v/>
      </c>
      <c r="V2519" s="152" t="str">
        <f t="shared" si="1175"/>
        <v/>
      </c>
      <c r="W2519" s="153" t="str">
        <f t="shared" si="1176"/>
        <v/>
      </c>
      <c r="X2519" s="153" t="str">
        <f t="shared" si="1177"/>
        <v/>
      </c>
      <c r="Y2519" s="153" t="str">
        <f t="shared" si="1178"/>
        <v/>
      </c>
      <c r="Z2519" s="153" t="str">
        <f t="shared" si="1179"/>
        <v/>
      </c>
      <c r="AA2519" s="152" t="str">
        <f t="shared" si="1180"/>
        <v/>
      </c>
      <c r="AB2519" s="152" t="str">
        <f t="shared" si="1181"/>
        <v/>
      </c>
      <c r="AC2519" s="154" t="str">
        <f t="shared" si="1192"/>
        <v/>
      </c>
      <c r="AD2519" s="154" t="str">
        <f t="shared" si="1193"/>
        <v/>
      </c>
      <c r="AE2519" s="3" t="str">
        <f t="shared" si="1194"/>
        <v/>
      </c>
      <c r="AF2519" s="3" t="str">
        <f t="shared" si="1195"/>
        <v/>
      </c>
      <c r="AG2519" s="3" t="str">
        <f t="shared" si="1196"/>
        <v/>
      </c>
      <c r="AH2519" s="4" t="str">
        <f t="shared" si="1197"/>
        <v/>
      </c>
      <c r="AI2519" s="75" t="str">
        <f t="shared" si="1198"/>
        <v/>
      </c>
      <c r="AJ2519" s="75" t="str">
        <f t="shared" si="1199"/>
        <v/>
      </c>
    </row>
    <row r="2520" spans="1:36">
      <c r="A2520" s="41" t="str">
        <f t="shared" si="1182"/>
        <v/>
      </c>
      <c r="B2520" s="150" t="str">
        <f>IF(ISNUMBER(A2520),INDEX('MetaTrader Import'!$H$13:$J$5893,TRUNC(((A2520-$A$39+1)-1)/3)+1,MOD((A2520-$A$39+1)-1,3)+1),"")</f>
        <v/>
      </c>
      <c r="C2520" s="43" t="str">
        <f t="shared" si="1183"/>
        <v/>
      </c>
      <c r="D2520" s="43" t="str">
        <f t="shared" ca="1" si="1173"/>
        <v/>
      </c>
      <c r="E2520" s="43" t="str">
        <f t="shared" si="1184"/>
        <v/>
      </c>
      <c r="F2520" s="43" t="str">
        <f t="shared" si="1185"/>
        <v/>
      </c>
      <c r="G2520" s="43" t="str">
        <f>IF(A2520&lt;&gt;"",IF(A2520&lt;Data!$G$11*0.25,$C$13/$G$32,IF(A2520&gt;Data!$G$11*0.25,$C$13,$C$13*10)),"")</f>
        <v/>
      </c>
      <c r="H2520" s="43" t="str">
        <f>IF(A2520&lt;&gt;"",IF(Data!$G$9="constant",$C$13,IF(Data!$G$9="squeeze",G2520,F2520)),"")</f>
        <v/>
      </c>
      <c r="I2520" s="38" t="str">
        <f ca="1">IF(ISNUMBER(A2520),NORMINV(RAND(),0,IF(AND(Data!$G$9="squeeze",A2520&lt;Data!$G$11*0.25),$H$32,1)*$C$30*$C$13)*($C$14*$C$12),"")</f>
        <v/>
      </c>
      <c r="J2520" s="42" t="str">
        <f ca="1">IFERROR(IF(Data!$C$6="Real",B2520,I2520+J2519+($C$14*$C$12)*(NORMINV(RAND(),$C$15,CHOOSE($G$13,$C$13,F2520,G2520)))),"")</f>
        <v/>
      </c>
      <c r="K2520" s="88" t="str">
        <f>IF(ISNUMBER(A2520), IF($G$16="fixed",$G$17,MIN(H2520*Data!$C$7*$C$16*0.5,$C$17*Data!$C$7))*$C$12,"")</f>
        <v/>
      </c>
      <c r="L2520" s="42" t="str">
        <f t="shared" ca="1" si="1200"/>
        <v/>
      </c>
      <c r="M2520" s="44" t="str">
        <f t="shared" ca="1" si="1201"/>
        <v/>
      </c>
      <c r="N2520" s="44" t="str">
        <f t="shared" ca="1" si="1202"/>
        <v/>
      </c>
      <c r="O2520" s="108" t="str">
        <f t="shared" si="1186"/>
        <v/>
      </c>
      <c r="P2520" s="102" t="str">
        <f t="shared" si="1187"/>
        <v/>
      </c>
      <c r="Q2520" s="102" t="str">
        <f t="shared" si="1188"/>
        <v/>
      </c>
      <c r="R2520" s="120" t="str">
        <f t="shared" si="1189"/>
        <v/>
      </c>
      <c r="S2520" s="54" t="str">
        <f t="shared" si="1190"/>
        <v/>
      </c>
      <c r="T2520" s="5" t="str">
        <f t="shared" si="1191"/>
        <v/>
      </c>
      <c r="U2520" s="152" t="str">
        <f t="shared" si="1174"/>
        <v/>
      </c>
      <c r="V2520" s="152" t="str">
        <f t="shared" si="1175"/>
        <v/>
      </c>
      <c r="W2520" s="153" t="str">
        <f t="shared" si="1176"/>
        <v/>
      </c>
      <c r="X2520" s="153" t="str">
        <f t="shared" si="1177"/>
        <v/>
      </c>
      <c r="Y2520" s="153" t="str">
        <f t="shared" si="1178"/>
        <v/>
      </c>
      <c r="Z2520" s="153" t="str">
        <f t="shared" si="1179"/>
        <v/>
      </c>
      <c r="AA2520" s="152" t="str">
        <f t="shared" si="1180"/>
        <v/>
      </c>
      <c r="AB2520" s="152" t="str">
        <f t="shared" si="1181"/>
        <v/>
      </c>
      <c r="AC2520" s="154" t="str">
        <f t="shared" si="1192"/>
        <v/>
      </c>
      <c r="AD2520" s="154" t="str">
        <f t="shared" si="1193"/>
        <v/>
      </c>
      <c r="AE2520" s="3" t="str">
        <f t="shared" si="1194"/>
        <v/>
      </c>
      <c r="AF2520" s="3" t="str">
        <f t="shared" si="1195"/>
        <v/>
      </c>
      <c r="AG2520" s="3" t="str">
        <f t="shared" si="1196"/>
        <v/>
      </c>
      <c r="AH2520" s="4" t="str">
        <f t="shared" si="1197"/>
        <v/>
      </c>
      <c r="AI2520" s="75" t="str">
        <f t="shared" si="1198"/>
        <v/>
      </c>
      <c r="AJ2520" s="75" t="str">
        <f t="shared" si="1199"/>
        <v/>
      </c>
    </row>
    <row r="2521" spans="1:36">
      <c r="A2521" s="41" t="str">
        <f t="shared" si="1182"/>
        <v/>
      </c>
      <c r="B2521" s="150" t="str">
        <f>IF(ISNUMBER(A2521),INDEX('MetaTrader Import'!$H$13:$J$5893,TRUNC(((A2521-$A$39+1)-1)/3)+1,MOD((A2521-$A$39+1)-1,3)+1),"")</f>
        <v/>
      </c>
      <c r="C2521" s="43" t="str">
        <f t="shared" si="1183"/>
        <v/>
      </c>
      <c r="D2521" s="43" t="str">
        <f t="shared" ca="1" si="1173"/>
        <v/>
      </c>
      <c r="E2521" s="43" t="str">
        <f t="shared" si="1184"/>
        <v/>
      </c>
      <c r="F2521" s="43" t="str">
        <f t="shared" si="1185"/>
        <v/>
      </c>
      <c r="G2521" s="43" t="str">
        <f>IF(A2521&lt;&gt;"",IF(A2521&lt;Data!$G$11*0.25,$C$13/$G$32,IF(A2521&gt;Data!$G$11*0.25,$C$13,$C$13*10)),"")</f>
        <v/>
      </c>
      <c r="H2521" s="43" t="str">
        <f>IF(A2521&lt;&gt;"",IF(Data!$G$9="constant",$C$13,IF(Data!$G$9="squeeze",G2521,F2521)),"")</f>
        <v/>
      </c>
      <c r="I2521" s="38" t="str">
        <f ca="1">IF(ISNUMBER(A2521),NORMINV(RAND(),0,IF(AND(Data!$G$9="squeeze",A2521&lt;Data!$G$11*0.25),$H$32,1)*$C$30*$C$13)*($C$14*$C$12),"")</f>
        <v/>
      </c>
      <c r="J2521" s="42" t="str">
        <f ca="1">IFERROR(IF(Data!$C$6="Real",B2521,I2521+J2520+($C$14*$C$12)*(NORMINV(RAND(),$C$15,CHOOSE($G$13,$C$13,F2521,G2521)))),"")</f>
        <v/>
      </c>
      <c r="K2521" s="88" t="str">
        <f>IF(ISNUMBER(A2521), IF($G$16="fixed",$G$17,MIN(H2521*Data!$C$7*$C$16*0.5,$C$17*Data!$C$7))*$C$12,"")</f>
        <v/>
      </c>
      <c r="L2521" s="42" t="str">
        <f t="shared" ca="1" si="1200"/>
        <v/>
      </c>
      <c r="M2521" s="44" t="str">
        <f t="shared" ca="1" si="1201"/>
        <v/>
      </c>
      <c r="N2521" s="44" t="str">
        <f t="shared" ca="1" si="1202"/>
        <v/>
      </c>
      <c r="O2521" s="108" t="str">
        <f t="shared" si="1186"/>
        <v/>
      </c>
      <c r="P2521" s="102" t="str">
        <f t="shared" si="1187"/>
        <v/>
      </c>
      <c r="Q2521" s="102" t="str">
        <f t="shared" si="1188"/>
        <v/>
      </c>
      <c r="R2521" s="120" t="str">
        <f t="shared" si="1189"/>
        <v/>
      </c>
      <c r="S2521" s="54" t="str">
        <f t="shared" si="1190"/>
        <v/>
      </c>
      <c r="T2521" s="5" t="str">
        <f t="shared" si="1191"/>
        <v/>
      </c>
      <c r="U2521" s="152" t="str">
        <f t="shared" si="1174"/>
        <v/>
      </c>
      <c r="V2521" s="152" t="str">
        <f t="shared" si="1175"/>
        <v/>
      </c>
      <c r="W2521" s="153" t="str">
        <f t="shared" si="1176"/>
        <v/>
      </c>
      <c r="X2521" s="153" t="str">
        <f t="shared" si="1177"/>
        <v/>
      </c>
      <c r="Y2521" s="153" t="str">
        <f t="shared" si="1178"/>
        <v/>
      </c>
      <c r="Z2521" s="153" t="str">
        <f t="shared" si="1179"/>
        <v/>
      </c>
      <c r="AA2521" s="152" t="str">
        <f t="shared" si="1180"/>
        <v/>
      </c>
      <c r="AB2521" s="152" t="str">
        <f t="shared" si="1181"/>
        <v/>
      </c>
      <c r="AC2521" s="154" t="str">
        <f t="shared" si="1192"/>
        <v/>
      </c>
      <c r="AD2521" s="154" t="str">
        <f t="shared" si="1193"/>
        <v/>
      </c>
      <c r="AE2521" s="3" t="str">
        <f t="shared" si="1194"/>
        <v/>
      </c>
      <c r="AF2521" s="3" t="str">
        <f t="shared" si="1195"/>
        <v/>
      </c>
      <c r="AG2521" s="3" t="str">
        <f t="shared" si="1196"/>
        <v/>
      </c>
      <c r="AH2521" s="4" t="str">
        <f t="shared" si="1197"/>
        <v/>
      </c>
      <c r="AI2521" s="75" t="str">
        <f t="shared" si="1198"/>
        <v/>
      </c>
      <c r="AJ2521" s="75" t="str">
        <f t="shared" si="1199"/>
        <v/>
      </c>
    </row>
    <row r="2522" spans="1:36">
      <c r="A2522" s="41" t="str">
        <f t="shared" si="1182"/>
        <v/>
      </c>
      <c r="B2522" s="150" t="str">
        <f>IF(ISNUMBER(A2522),INDEX('MetaTrader Import'!$H$13:$J$5893,TRUNC(((A2522-$A$39+1)-1)/3)+1,MOD((A2522-$A$39+1)-1,3)+1),"")</f>
        <v/>
      </c>
      <c r="C2522" s="43" t="str">
        <f t="shared" si="1183"/>
        <v/>
      </c>
      <c r="D2522" s="43" t="str">
        <f t="shared" ca="1" si="1173"/>
        <v/>
      </c>
      <c r="E2522" s="43" t="str">
        <f t="shared" si="1184"/>
        <v/>
      </c>
      <c r="F2522" s="43" t="str">
        <f t="shared" si="1185"/>
        <v/>
      </c>
      <c r="G2522" s="43" t="str">
        <f>IF(A2522&lt;&gt;"",IF(A2522&lt;Data!$G$11*0.25,$C$13/$G$32,IF(A2522&gt;Data!$G$11*0.25,$C$13,$C$13*10)),"")</f>
        <v/>
      </c>
      <c r="H2522" s="43" t="str">
        <f>IF(A2522&lt;&gt;"",IF(Data!$G$9="constant",$C$13,IF(Data!$G$9="squeeze",G2522,F2522)),"")</f>
        <v/>
      </c>
      <c r="I2522" s="38" t="str">
        <f ca="1">IF(ISNUMBER(A2522),NORMINV(RAND(),0,IF(AND(Data!$G$9="squeeze",A2522&lt;Data!$G$11*0.25),$H$32,1)*$C$30*$C$13)*($C$14*$C$12),"")</f>
        <v/>
      </c>
      <c r="J2522" s="42" t="str">
        <f ca="1">IFERROR(IF(Data!$C$6="Real",B2522,I2522+J2521+($C$14*$C$12)*(NORMINV(RAND(),$C$15,CHOOSE($G$13,$C$13,F2522,G2522)))),"")</f>
        <v/>
      </c>
      <c r="K2522" s="88" t="str">
        <f>IF(ISNUMBER(A2522), IF($G$16="fixed",$G$17,MIN(H2522*Data!$C$7*$C$16*0.5,$C$17*Data!$C$7))*$C$12,"")</f>
        <v/>
      </c>
      <c r="L2522" s="42" t="str">
        <f t="shared" ca="1" si="1200"/>
        <v/>
      </c>
      <c r="M2522" s="44" t="str">
        <f t="shared" ca="1" si="1201"/>
        <v/>
      </c>
      <c r="N2522" s="44" t="str">
        <f t="shared" ca="1" si="1202"/>
        <v/>
      </c>
      <c r="O2522" s="108" t="str">
        <f t="shared" si="1186"/>
        <v/>
      </c>
      <c r="P2522" s="102" t="str">
        <f t="shared" si="1187"/>
        <v/>
      </c>
      <c r="Q2522" s="102" t="str">
        <f t="shared" si="1188"/>
        <v/>
      </c>
      <c r="R2522" s="120" t="str">
        <f t="shared" si="1189"/>
        <v/>
      </c>
      <c r="S2522" s="54" t="str">
        <f t="shared" si="1190"/>
        <v/>
      </c>
      <c r="T2522" s="5" t="str">
        <f t="shared" si="1191"/>
        <v/>
      </c>
      <c r="U2522" s="152" t="str">
        <f t="shared" si="1174"/>
        <v/>
      </c>
      <c r="V2522" s="152" t="str">
        <f t="shared" si="1175"/>
        <v/>
      </c>
      <c r="W2522" s="153" t="str">
        <f t="shared" si="1176"/>
        <v/>
      </c>
      <c r="X2522" s="153" t="str">
        <f t="shared" si="1177"/>
        <v/>
      </c>
      <c r="Y2522" s="153" t="str">
        <f t="shared" si="1178"/>
        <v/>
      </c>
      <c r="Z2522" s="153" t="str">
        <f t="shared" si="1179"/>
        <v/>
      </c>
      <c r="AA2522" s="152" t="str">
        <f t="shared" si="1180"/>
        <v/>
      </c>
      <c r="AB2522" s="152" t="str">
        <f t="shared" si="1181"/>
        <v/>
      </c>
      <c r="AC2522" s="154" t="str">
        <f t="shared" si="1192"/>
        <v/>
      </c>
      <c r="AD2522" s="154" t="str">
        <f t="shared" si="1193"/>
        <v/>
      </c>
      <c r="AE2522" s="3" t="str">
        <f t="shared" si="1194"/>
        <v/>
      </c>
      <c r="AF2522" s="3" t="str">
        <f t="shared" si="1195"/>
        <v/>
      </c>
      <c r="AG2522" s="3" t="str">
        <f t="shared" si="1196"/>
        <v/>
      </c>
      <c r="AH2522" s="4" t="str">
        <f t="shared" si="1197"/>
        <v/>
      </c>
      <c r="AI2522" s="75" t="str">
        <f t="shared" si="1198"/>
        <v/>
      </c>
      <c r="AJ2522" s="75" t="str">
        <f t="shared" si="1199"/>
        <v/>
      </c>
    </row>
    <row r="2523" spans="1:36">
      <c r="A2523" s="41" t="str">
        <f t="shared" si="1182"/>
        <v/>
      </c>
      <c r="B2523" s="150" t="str">
        <f>IF(ISNUMBER(A2523),INDEX('MetaTrader Import'!$H$13:$J$5893,TRUNC(((A2523-$A$39+1)-1)/3)+1,MOD((A2523-$A$39+1)-1,3)+1),"")</f>
        <v/>
      </c>
      <c r="C2523" s="43" t="str">
        <f t="shared" si="1183"/>
        <v/>
      </c>
      <c r="D2523" s="43" t="str">
        <f t="shared" ca="1" si="1173"/>
        <v/>
      </c>
      <c r="E2523" s="43" t="str">
        <f t="shared" si="1184"/>
        <v/>
      </c>
      <c r="F2523" s="43" t="str">
        <f t="shared" si="1185"/>
        <v/>
      </c>
      <c r="G2523" s="43" t="str">
        <f>IF(A2523&lt;&gt;"",IF(A2523&lt;Data!$G$11*0.25,$C$13/$G$32,IF(A2523&gt;Data!$G$11*0.25,$C$13,$C$13*10)),"")</f>
        <v/>
      </c>
      <c r="H2523" s="43" t="str">
        <f>IF(A2523&lt;&gt;"",IF(Data!$G$9="constant",$C$13,IF(Data!$G$9="squeeze",G2523,F2523)),"")</f>
        <v/>
      </c>
      <c r="I2523" s="38" t="str">
        <f ca="1">IF(ISNUMBER(A2523),NORMINV(RAND(),0,IF(AND(Data!$G$9="squeeze",A2523&lt;Data!$G$11*0.25),$H$32,1)*$C$30*$C$13)*($C$14*$C$12),"")</f>
        <v/>
      </c>
      <c r="J2523" s="42" t="str">
        <f ca="1">IFERROR(IF(Data!$C$6="Real",B2523,I2523+J2522+($C$14*$C$12)*(NORMINV(RAND(),$C$15,CHOOSE($G$13,$C$13,F2523,G2523)))),"")</f>
        <v/>
      </c>
      <c r="K2523" s="88" t="str">
        <f>IF(ISNUMBER(A2523), IF($G$16="fixed",$G$17,MIN(H2523*Data!$C$7*$C$16*0.5,$C$17*Data!$C$7))*$C$12,"")</f>
        <v/>
      </c>
      <c r="L2523" s="42" t="str">
        <f t="shared" ca="1" si="1200"/>
        <v/>
      </c>
      <c r="M2523" s="44" t="str">
        <f t="shared" ca="1" si="1201"/>
        <v/>
      </c>
      <c r="N2523" s="44" t="str">
        <f t="shared" ca="1" si="1202"/>
        <v/>
      </c>
      <c r="O2523" s="108" t="str">
        <f t="shared" si="1186"/>
        <v/>
      </c>
      <c r="P2523" s="102" t="str">
        <f t="shared" si="1187"/>
        <v/>
      </c>
      <c r="Q2523" s="102" t="str">
        <f t="shared" si="1188"/>
        <v/>
      </c>
      <c r="R2523" s="120" t="str">
        <f t="shared" si="1189"/>
        <v/>
      </c>
      <c r="S2523" s="54" t="str">
        <f t="shared" si="1190"/>
        <v/>
      </c>
      <c r="T2523" s="5" t="str">
        <f t="shared" si="1191"/>
        <v/>
      </c>
      <c r="U2523" s="152" t="str">
        <f t="shared" si="1174"/>
        <v/>
      </c>
      <c r="V2523" s="152" t="str">
        <f t="shared" si="1175"/>
        <v/>
      </c>
      <c r="W2523" s="153" t="str">
        <f t="shared" si="1176"/>
        <v/>
      </c>
      <c r="X2523" s="153" t="str">
        <f t="shared" si="1177"/>
        <v/>
      </c>
      <c r="Y2523" s="153" t="str">
        <f t="shared" si="1178"/>
        <v/>
      </c>
      <c r="Z2523" s="153" t="str">
        <f t="shared" si="1179"/>
        <v/>
      </c>
      <c r="AA2523" s="152" t="str">
        <f t="shared" si="1180"/>
        <v/>
      </c>
      <c r="AB2523" s="152" t="str">
        <f t="shared" si="1181"/>
        <v/>
      </c>
      <c r="AC2523" s="154" t="str">
        <f t="shared" si="1192"/>
        <v/>
      </c>
      <c r="AD2523" s="154" t="str">
        <f t="shared" si="1193"/>
        <v/>
      </c>
      <c r="AE2523" s="3" t="str">
        <f t="shared" si="1194"/>
        <v/>
      </c>
      <c r="AF2523" s="3" t="str">
        <f t="shared" si="1195"/>
        <v/>
      </c>
      <c r="AG2523" s="3" t="str">
        <f t="shared" si="1196"/>
        <v/>
      </c>
      <c r="AH2523" s="4" t="str">
        <f t="shared" si="1197"/>
        <v/>
      </c>
      <c r="AI2523" s="75" t="str">
        <f t="shared" si="1198"/>
        <v/>
      </c>
      <c r="AJ2523" s="75" t="str">
        <f t="shared" si="1199"/>
        <v/>
      </c>
    </row>
    <row r="2524" spans="1:36">
      <c r="A2524" s="41" t="str">
        <f t="shared" si="1182"/>
        <v/>
      </c>
      <c r="B2524" s="150" t="str">
        <f>IF(ISNUMBER(A2524),INDEX('MetaTrader Import'!$H$13:$J$5893,TRUNC(((A2524-$A$39+1)-1)/3)+1,MOD((A2524-$A$39+1)-1,3)+1),"")</f>
        <v/>
      </c>
      <c r="C2524" s="43" t="str">
        <f t="shared" si="1183"/>
        <v/>
      </c>
      <c r="D2524" s="43" t="str">
        <f t="shared" ca="1" si="1173"/>
        <v/>
      </c>
      <c r="E2524" s="43" t="str">
        <f t="shared" si="1184"/>
        <v/>
      </c>
      <c r="F2524" s="43" t="str">
        <f t="shared" si="1185"/>
        <v/>
      </c>
      <c r="G2524" s="43" t="str">
        <f>IF(A2524&lt;&gt;"",IF(A2524&lt;Data!$G$11*0.25,$C$13/$G$32,IF(A2524&gt;Data!$G$11*0.25,$C$13,$C$13*10)),"")</f>
        <v/>
      </c>
      <c r="H2524" s="43" t="str">
        <f>IF(A2524&lt;&gt;"",IF(Data!$G$9="constant",$C$13,IF(Data!$G$9="squeeze",G2524,F2524)),"")</f>
        <v/>
      </c>
      <c r="I2524" s="38" t="str">
        <f ca="1">IF(ISNUMBER(A2524),NORMINV(RAND(),0,IF(AND(Data!$G$9="squeeze",A2524&lt;Data!$G$11*0.25),$H$32,1)*$C$30*$C$13)*($C$14*$C$12),"")</f>
        <v/>
      </c>
      <c r="J2524" s="42" t="str">
        <f ca="1">IFERROR(IF(Data!$C$6="Real",B2524,I2524+J2523+($C$14*$C$12)*(NORMINV(RAND(),$C$15,CHOOSE($G$13,$C$13,F2524,G2524)))),"")</f>
        <v/>
      </c>
      <c r="K2524" s="88" t="str">
        <f>IF(ISNUMBER(A2524), IF($G$16="fixed",$G$17,MIN(H2524*Data!$C$7*$C$16*0.5,$C$17*Data!$C$7))*$C$12,"")</f>
        <v/>
      </c>
      <c r="L2524" s="42" t="str">
        <f t="shared" ca="1" si="1200"/>
        <v/>
      </c>
      <c r="M2524" s="44" t="str">
        <f t="shared" ca="1" si="1201"/>
        <v/>
      </c>
      <c r="N2524" s="44" t="str">
        <f t="shared" ca="1" si="1202"/>
        <v/>
      </c>
      <c r="O2524" s="108" t="str">
        <f t="shared" si="1186"/>
        <v/>
      </c>
      <c r="P2524" s="102" t="str">
        <f t="shared" si="1187"/>
        <v/>
      </c>
      <c r="Q2524" s="102" t="str">
        <f t="shared" si="1188"/>
        <v/>
      </c>
      <c r="R2524" s="120" t="str">
        <f t="shared" si="1189"/>
        <v/>
      </c>
      <c r="S2524" s="54" t="str">
        <f t="shared" si="1190"/>
        <v/>
      </c>
      <c r="T2524" s="5" t="str">
        <f t="shared" si="1191"/>
        <v/>
      </c>
      <c r="U2524" s="152" t="str">
        <f t="shared" si="1174"/>
        <v/>
      </c>
      <c r="V2524" s="152" t="str">
        <f t="shared" si="1175"/>
        <v/>
      </c>
      <c r="W2524" s="153" t="str">
        <f t="shared" si="1176"/>
        <v/>
      </c>
      <c r="X2524" s="153" t="str">
        <f t="shared" si="1177"/>
        <v/>
      </c>
      <c r="Y2524" s="153" t="str">
        <f t="shared" si="1178"/>
        <v/>
      </c>
      <c r="Z2524" s="153" t="str">
        <f t="shared" si="1179"/>
        <v/>
      </c>
      <c r="AA2524" s="152" t="str">
        <f t="shared" si="1180"/>
        <v/>
      </c>
      <c r="AB2524" s="152" t="str">
        <f t="shared" si="1181"/>
        <v/>
      </c>
      <c r="AC2524" s="154" t="str">
        <f t="shared" si="1192"/>
        <v/>
      </c>
      <c r="AD2524" s="154" t="str">
        <f t="shared" si="1193"/>
        <v/>
      </c>
      <c r="AE2524" s="3" t="str">
        <f t="shared" si="1194"/>
        <v/>
      </c>
      <c r="AF2524" s="3" t="str">
        <f t="shared" si="1195"/>
        <v/>
      </c>
      <c r="AG2524" s="3" t="str">
        <f t="shared" si="1196"/>
        <v/>
      </c>
      <c r="AH2524" s="4" t="str">
        <f t="shared" si="1197"/>
        <v/>
      </c>
      <c r="AI2524" s="75" t="str">
        <f t="shared" si="1198"/>
        <v/>
      </c>
      <c r="AJ2524" s="75" t="str">
        <f t="shared" si="1199"/>
        <v/>
      </c>
    </row>
    <row r="2525" spans="1:36">
      <c r="A2525" s="41" t="str">
        <f t="shared" si="1182"/>
        <v/>
      </c>
      <c r="B2525" s="150" t="str">
        <f>IF(ISNUMBER(A2525),INDEX('MetaTrader Import'!$H$13:$J$5893,TRUNC(((A2525-$A$39+1)-1)/3)+1,MOD((A2525-$A$39+1)-1,3)+1),"")</f>
        <v/>
      </c>
      <c r="C2525" s="43" t="str">
        <f t="shared" si="1183"/>
        <v/>
      </c>
      <c r="D2525" s="43" t="str">
        <f t="shared" ca="1" si="1173"/>
        <v/>
      </c>
      <c r="E2525" s="43" t="str">
        <f t="shared" si="1184"/>
        <v/>
      </c>
      <c r="F2525" s="43" t="str">
        <f t="shared" si="1185"/>
        <v/>
      </c>
      <c r="G2525" s="43" t="str">
        <f>IF(A2525&lt;&gt;"",IF(A2525&lt;Data!$G$11*0.25,$C$13/$G$32,IF(A2525&gt;Data!$G$11*0.25,$C$13,$C$13*10)),"")</f>
        <v/>
      </c>
      <c r="H2525" s="43" t="str">
        <f>IF(A2525&lt;&gt;"",IF(Data!$G$9="constant",$C$13,IF(Data!$G$9="squeeze",G2525,F2525)),"")</f>
        <v/>
      </c>
      <c r="I2525" s="38" t="str">
        <f ca="1">IF(ISNUMBER(A2525),NORMINV(RAND(),0,IF(AND(Data!$G$9="squeeze",A2525&lt;Data!$G$11*0.25),$H$32,1)*$C$30*$C$13)*($C$14*$C$12),"")</f>
        <v/>
      </c>
      <c r="J2525" s="42" t="str">
        <f ca="1">IFERROR(IF(Data!$C$6="Real",B2525,I2525+J2524+($C$14*$C$12)*(NORMINV(RAND(),$C$15,CHOOSE($G$13,$C$13,F2525,G2525)))),"")</f>
        <v/>
      </c>
      <c r="K2525" s="88" t="str">
        <f>IF(ISNUMBER(A2525), IF($G$16="fixed",$G$17,MIN(H2525*Data!$C$7*$C$16*0.5,$C$17*Data!$C$7))*$C$12,"")</f>
        <v/>
      </c>
      <c r="L2525" s="42" t="str">
        <f t="shared" ca="1" si="1200"/>
        <v/>
      </c>
      <c r="M2525" s="44" t="str">
        <f t="shared" ca="1" si="1201"/>
        <v/>
      </c>
      <c r="N2525" s="44" t="str">
        <f t="shared" ca="1" si="1202"/>
        <v/>
      </c>
      <c r="O2525" s="108" t="str">
        <f t="shared" si="1186"/>
        <v/>
      </c>
      <c r="P2525" s="102" t="str">
        <f t="shared" si="1187"/>
        <v/>
      </c>
      <c r="Q2525" s="102" t="str">
        <f t="shared" si="1188"/>
        <v/>
      </c>
      <c r="R2525" s="120" t="str">
        <f t="shared" si="1189"/>
        <v/>
      </c>
      <c r="S2525" s="54" t="str">
        <f t="shared" si="1190"/>
        <v/>
      </c>
      <c r="T2525" s="5" t="str">
        <f t="shared" si="1191"/>
        <v/>
      </c>
      <c r="U2525" s="152" t="str">
        <f t="shared" si="1174"/>
        <v/>
      </c>
      <c r="V2525" s="152" t="str">
        <f t="shared" si="1175"/>
        <v/>
      </c>
      <c r="W2525" s="153" t="str">
        <f t="shared" si="1176"/>
        <v/>
      </c>
      <c r="X2525" s="153" t="str">
        <f t="shared" si="1177"/>
        <v/>
      </c>
      <c r="Y2525" s="153" t="str">
        <f t="shared" si="1178"/>
        <v/>
      </c>
      <c r="Z2525" s="153" t="str">
        <f t="shared" si="1179"/>
        <v/>
      </c>
      <c r="AA2525" s="152" t="str">
        <f t="shared" si="1180"/>
        <v/>
      </c>
      <c r="AB2525" s="152" t="str">
        <f t="shared" si="1181"/>
        <v/>
      </c>
      <c r="AC2525" s="154" t="str">
        <f t="shared" si="1192"/>
        <v/>
      </c>
      <c r="AD2525" s="154" t="str">
        <f t="shared" si="1193"/>
        <v/>
      </c>
      <c r="AE2525" s="3" t="str">
        <f t="shared" si="1194"/>
        <v/>
      </c>
      <c r="AF2525" s="3" t="str">
        <f t="shared" si="1195"/>
        <v/>
      </c>
      <c r="AG2525" s="3" t="str">
        <f t="shared" si="1196"/>
        <v/>
      </c>
      <c r="AH2525" s="4" t="str">
        <f t="shared" si="1197"/>
        <v/>
      </c>
      <c r="AI2525" s="75" t="str">
        <f t="shared" si="1198"/>
        <v/>
      </c>
      <c r="AJ2525" s="75" t="str">
        <f t="shared" si="1199"/>
        <v/>
      </c>
    </row>
    <row r="2526" spans="1:36">
      <c r="A2526" s="41" t="str">
        <f t="shared" si="1182"/>
        <v/>
      </c>
      <c r="B2526" s="150" t="str">
        <f>IF(ISNUMBER(A2526),INDEX('MetaTrader Import'!$H$13:$J$5893,TRUNC(((A2526-$A$39+1)-1)/3)+1,MOD((A2526-$A$39+1)-1,3)+1),"")</f>
        <v/>
      </c>
      <c r="C2526" s="43" t="str">
        <f t="shared" si="1183"/>
        <v/>
      </c>
      <c r="D2526" s="43" t="str">
        <f t="shared" ca="1" si="1173"/>
        <v/>
      </c>
      <c r="E2526" s="43" t="str">
        <f t="shared" si="1184"/>
        <v/>
      </c>
      <c r="F2526" s="43" t="str">
        <f t="shared" si="1185"/>
        <v/>
      </c>
      <c r="G2526" s="43" t="str">
        <f>IF(A2526&lt;&gt;"",IF(A2526&lt;Data!$G$11*0.25,$C$13/$G$32,IF(A2526&gt;Data!$G$11*0.25,$C$13,$C$13*10)),"")</f>
        <v/>
      </c>
      <c r="H2526" s="43" t="str">
        <f>IF(A2526&lt;&gt;"",IF(Data!$G$9="constant",$C$13,IF(Data!$G$9="squeeze",G2526,F2526)),"")</f>
        <v/>
      </c>
      <c r="I2526" s="38" t="str">
        <f ca="1">IF(ISNUMBER(A2526),NORMINV(RAND(),0,IF(AND(Data!$G$9="squeeze",A2526&lt;Data!$G$11*0.25),$H$32,1)*$C$30*$C$13)*($C$14*$C$12),"")</f>
        <v/>
      </c>
      <c r="J2526" s="42" t="str">
        <f ca="1">IFERROR(IF(Data!$C$6="Real",B2526,I2526+J2525+($C$14*$C$12)*(NORMINV(RAND(),$C$15,CHOOSE($G$13,$C$13,F2526,G2526)))),"")</f>
        <v/>
      </c>
      <c r="K2526" s="88" t="str">
        <f>IF(ISNUMBER(A2526), IF($G$16="fixed",$G$17,MIN(H2526*Data!$C$7*$C$16*0.5,$C$17*Data!$C$7))*$C$12,"")</f>
        <v/>
      </c>
      <c r="L2526" s="42" t="str">
        <f t="shared" ca="1" si="1200"/>
        <v/>
      </c>
      <c r="M2526" s="44" t="str">
        <f t="shared" ca="1" si="1201"/>
        <v/>
      </c>
      <c r="N2526" s="44" t="str">
        <f t="shared" ca="1" si="1202"/>
        <v/>
      </c>
      <c r="O2526" s="108" t="str">
        <f t="shared" si="1186"/>
        <v/>
      </c>
      <c r="P2526" s="102" t="str">
        <f t="shared" si="1187"/>
        <v/>
      </c>
      <c r="Q2526" s="102" t="str">
        <f t="shared" si="1188"/>
        <v/>
      </c>
      <c r="R2526" s="120" t="str">
        <f t="shared" si="1189"/>
        <v/>
      </c>
      <c r="S2526" s="54" t="str">
        <f t="shared" si="1190"/>
        <v/>
      </c>
      <c r="T2526" s="5" t="str">
        <f t="shared" si="1191"/>
        <v/>
      </c>
      <c r="U2526" s="152" t="str">
        <f t="shared" si="1174"/>
        <v/>
      </c>
      <c r="V2526" s="152" t="str">
        <f t="shared" si="1175"/>
        <v/>
      </c>
      <c r="W2526" s="153" t="str">
        <f t="shared" si="1176"/>
        <v/>
      </c>
      <c r="X2526" s="153" t="str">
        <f t="shared" si="1177"/>
        <v/>
      </c>
      <c r="Y2526" s="153" t="str">
        <f t="shared" si="1178"/>
        <v/>
      </c>
      <c r="Z2526" s="153" t="str">
        <f t="shared" si="1179"/>
        <v/>
      </c>
      <c r="AA2526" s="152" t="str">
        <f t="shared" si="1180"/>
        <v/>
      </c>
      <c r="AB2526" s="152" t="str">
        <f t="shared" si="1181"/>
        <v/>
      </c>
      <c r="AC2526" s="154" t="str">
        <f t="shared" si="1192"/>
        <v/>
      </c>
      <c r="AD2526" s="154" t="str">
        <f t="shared" si="1193"/>
        <v/>
      </c>
      <c r="AE2526" s="3" t="str">
        <f t="shared" si="1194"/>
        <v/>
      </c>
      <c r="AF2526" s="3" t="str">
        <f t="shared" si="1195"/>
        <v/>
      </c>
      <c r="AG2526" s="3" t="str">
        <f t="shared" si="1196"/>
        <v/>
      </c>
      <c r="AH2526" s="4" t="str">
        <f t="shared" si="1197"/>
        <v/>
      </c>
      <c r="AI2526" s="75" t="str">
        <f t="shared" si="1198"/>
        <v/>
      </c>
      <c r="AJ2526" s="75" t="str">
        <f t="shared" si="1199"/>
        <v/>
      </c>
    </row>
    <row r="2527" spans="1:36">
      <c r="A2527" s="41" t="str">
        <f t="shared" si="1182"/>
        <v/>
      </c>
      <c r="B2527" s="150" t="str">
        <f>IF(ISNUMBER(A2527),INDEX('MetaTrader Import'!$H$13:$J$5893,TRUNC(((A2527-$A$39+1)-1)/3)+1,MOD((A2527-$A$39+1)-1,3)+1),"")</f>
        <v/>
      </c>
      <c r="C2527" s="43" t="str">
        <f t="shared" si="1183"/>
        <v/>
      </c>
      <c r="D2527" s="43" t="str">
        <f t="shared" ca="1" si="1173"/>
        <v/>
      </c>
      <c r="E2527" s="43" t="str">
        <f t="shared" si="1184"/>
        <v/>
      </c>
      <c r="F2527" s="43" t="str">
        <f t="shared" si="1185"/>
        <v/>
      </c>
      <c r="G2527" s="43" t="str">
        <f>IF(A2527&lt;&gt;"",IF(A2527&lt;Data!$G$11*0.25,$C$13/$G$32,IF(A2527&gt;Data!$G$11*0.25,$C$13,$C$13*10)),"")</f>
        <v/>
      </c>
      <c r="H2527" s="43" t="str">
        <f>IF(A2527&lt;&gt;"",IF(Data!$G$9="constant",$C$13,IF(Data!$G$9="squeeze",G2527,F2527)),"")</f>
        <v/>
      </c>
      <c r="I2527" s="38" t="str">
        <f ca="1">IF(ISNUMBER(A2527),NORMINV(RAND(),0,IF(AND(Data!$G$9="squeeze",A2527&lt;Data!$G$11*0.25),$H$32,1)*$C$30*$C$13)*($C$14*$C$12),"")</f>
        <v/>
      </c>
      <c r="J2527" s="42" t="str">
        <f ca="1">IFERROR(IF(Data!$C$6="Real",B2527,I2527+J2526+($C$14*$C$12)*(NORMINV(RAND(),$C$15,CHOOSE($G$13,$C$13,F2527,G2527)))),"")</f>
        <v/>
      </c>
      <c r="K2527" s="88" t="str">
        <f>IF(ISNUMBER(A2527), IF($G$16="fixed",$G$17,MIN(H2527*Data!$C$7*$C$16*0.5,$C$17*Data!$C$7))*$C$12,"")</f>
        <v/>
      </c>
      <c r="L2527" s="42" t="str">
        <f t="shared" ca="1" si="1200"/>
        <v/>
      </c>
      <c r="M2527" s="44" t="str">
        <f t="shared" ca="1" si="1201"/>
        <v/>
      </c>
      <c r="N2527" s="44" t="str">
        <f t="shared" ca="1" si="1202"/>
        <v/>
      </c>
      <c r="O2527" s="108" t="str">
        <f t="shared" si="1186"/>
        <v/>
      </c>
      <c r="P2527" s="102" t="str">
        <f t="shared" si="1187"/>
        <v/>
      </c>
      <c r="Q2527" s="102" t="str">
        <f t="shared" si="1188"/>
        <v/>
      </c>
      <c r="R2527" s="120" t="str">
        <f t="shared" si="1189"/>
        <v/>
      </c>
      <c r="S2527" s="54" t="str">
        <f t="shared" si="1190"/>
        <v/>
      </c>
      <c r="T2527" s="5" t="str">
        <f t="shared" si="1191"/>
        <v/>
      </c>
      <c r="U2527" s="152" t="str">
        <f t="shared" si="1174"/>
        <v/>
      </c>
      <c r="V2527" s="152" t="str">
        <f t="shared" si="1175"/>
        <v/>
      </c>
      <c r="W2527" s="153" t="str">
        <f t="shared" si="1176"/>
        <v/>
      </c>
      <c r="X2527" s="153" t="str">
        <f t="shared" si="1177"/>
        <v/>
      </c>
      <c r="Y2527" s="153" t="str">
        <f t="shared" si="1178"/>
        <v/>
      </c>
      <c r="Z2527" s="153" t="str">
        <f t="shared" si="1179"/>
        <v/>
      </c>
      <c r="AA2527" s="152" t="str">
        <f t="shared" si="1180"/>
        <v/>
      </c>
      <c r="AB2527" s="152" t="str">
        <f t="shared" si="1181"/>
        <v/>
      </c>
      <c r="AC2527" s="154" t="str">
        <f t="shared" si="1192"/>
        <v/>
      </c>
      <c r="AD2527" s="154" t="str">
        <f t="shared" si="1193"/>
        <v/>
      </c>
      <c r="AE2527" s="3" t="str">
        <f t="shared" si="1194"/>
        <v/>
      </c>
      <c r="AF2527" s="3" t="str">
        <f t="shared" si="1195"/>
        <v/>
      </c>
      <c r="AG2527" s="3" t="str">
        <f t="shared" si="1196"/>
        <v/>
      </c>
      <c r="AH2527" s="4" t="str">
        <f t="shared" si="1197"/>
        <v/>
      </c>
      <c r="AI2527" s="75" t="str">
        <f t="shared" si="1198"/>
        <v/>
      </c>
      <c r="AJ2527" s="75" t="str">
        <f t="shared" si="1199"/>
        <v/>
      </c>
    </row>
    <row r="2528" spans="1:36">
      <c r="A2528" s="41" t="str">
        <f t="shared" si="1182"/>
        <v/>
      </c>
      <c r="B2528" s="150" t="str">
        <f>IF(ISNUMBER(A2528),INDEX('MetaTrader Import'!$H$13:$J$5893,TRUNC(((A2528-$A$39+1)-1)/3)+1,MOD((A2528-$A$39+1)-1,3)+1),"")</f>
        <v/>
      </c>
      <c r="C2528" s="43" t="str">
        <f t="shared" si="1183"/>
        <v/>
      </c>
      <c r="D2528" s="43" t="str">
        <f t="shared" ca="1" si="1173"/>
        <v/>
      </c>
      <c r="E2528" s="43" t="str">
        <f t="shared" si="1184"/>
        <v/>
      </c>
      <c r="F2528" s="43" t="str">
        <f t="shared" si="1185"/>
        <v/>
      </c>
      <c r="G2528" s="43" t="str">
        <f>IF(A2528&lt;&gt;"",IF(A2528&lt;Data!$G$11*0.25,$C$13/$G$32,IF(A2528&gt;Data!$G$11*0.25,$C$13,$C$13*10)),"")</f>
        <v/>
      </c>
      <c r="H2528" s="43" t="str">
        <f>IF(A2528&lt;&gt;"",IF(Data!$G$9="constant",$C$13,IF(Data!$G$9="squeeze",G2528,F2528)),"")</f>
        <v/>
      </c>
      <c r="I2528" s="38" t="str">
        <f ca="1">IF(ISNUMBER(A2528),NORMINV(RAND(),0,IF(AND(Data!$G$9="squeeze",A2528&lt;Data!$G$11*0.25),$H$32,1)*$C$30*$C$13)*($C$14*$C$12),"")</f>
        <v/>
      </c>
      <c r="J2528" s="42" t="str">
        <f ca="1">IFERROR(IF(Data!$C$6="Real",B2528,I2528+J2527+($C$14*$C$12)*(NORMINV(RAND(),$C$15,CHOOSE($G$13,$C$13,F2528,G2528)))),"")</f>
        <v/>
      </c>
      <c r="K2528" s="88" t="str">
        <f>IF(ISNUMBER(A2528), IF($G$16="fixed",$G$17,MIN(H2528*Data!$C$7*$C$16*0.5,$C$17*Data!$C$7))*$C$12,"")</f>
        <v/>
      </c>
      <c r="L2528" s="42" t="str">
        <f t="shared" ca="1" si="1200"/>
        <v/>
      </c>
      <c r="M2528" s="44" t="str">
        <f t="shared" ca="1" si="1201"/>
        <v/>
      </c>
      <c r="N2528" s="44" t="str">
        <f t="shared" ca="1" si="1202"/>
        <v/>
      </c>
      <c r="O2528" s="108" t="str">
        <f t="shared" si="1186"/>
        <v/>
      </c>
      <c r="P2528" s="102" t="str">
        <f t="shared" si="1187"/>
        <v/>
      </c>
      <c r="Q2528" s="102" t="str">
        <f t="shared" si="1188"/>
        <v/>
      </c>
      <c r="R2528" s="120" t="str">
        <f t="shared" si="1189"/>
        <v/>
      </c>
      <c r="S2528" s="54" t="str">
        <f t="shared" si="1190"/>
        <v/>
      </c>
      <c r="T2528" s="5" t="str">
        <f t="shared" si="1191"/>
        <v/>
      </c>
      <c r="U2528" s="152" t="str">
        <f t="shared" si="1174"/>
        <v/>
      </c>
      <c r="V2528" s="152" t="str">
        <f t="shared" si="1175"/>
        <v/>
      </c>
      <c r="W2528" s="153" t="str">
        <f t="shared" si="1176"/>
        <v/>
      </c>
      <c r="X2528" s="153" t="str">
        <f t="shared" si="1177"/>
        <v/>
      </c>
      <c r="Y2528" s="153" t="str">
        <f t="shared" si="1178"/>
        <v/>
      </c>
      <c r="Z2528" s="153" t="str">
        <f t="shared" si="1179"/>
        <v/>
      </c>
      <c r="AA2528" s="152" t="str">
        <f t="shared" si="1180"/>
        <v/>
      </c>
      <c r="AB2528" s="152" t="str">
        <f t="shared" si="1181"/>
        <v/>
      </c>
      <c r="AC2528" s="154" t="str">
        <f t="shared" si="1192"/>
        <v/>
      </c>
      <c r="AD2528" s="154" t="str">
        <f t="shared" si="1193"/>
        <v/>
      </c>
      <c r="AE2528" s="3" t="str">
        <f t="shared" si="1194"/>
        <v/>
      </c>
      <c r="AF2528" s="3" t="str">
        <f t="shared" si="1195"/>
        <v/>
      </c>
      <c r="AG2528" s="3" t="str">
        <f t="shared" si="1196"/>
        <v/>
      </c>
      <c r="AH2528" s="4" t="str">
        <f t="shared" si="1197"/>
        <v/>
      </c>
      <c r="AI2528" s="75" t="str">
        <f t="shared" si="1198"/>
        <v/>
      </c>
      <c r="AJ2528" s="75" t="str">
        <f t="shared" si="1199"/>
        <v/>
      </c>
    </row>
    <row r="2529" spans="1:36">
      <c r="A2529" s="41" t="str">
        <f t="shared" si="1182"/>
        <v/>
      </c>
      <c r="B2529" s="150" t="str">
        <f>IF(ISNUMBER(A2529),INDEX('MetaTrader Import'!$H$13:$J$5893,TRUNC(((A2529-$A$39+1)-1)/3)+1,MOD((A2529-$A$39+1)-1,3)+1),"")</f>
        <v/>
      </c>
      <c r="C2529" s="43" t="str">
        <f t="shared" si="1183"/>
        <v/>
      </c>
      <c r="D2529" s="43" t="str">
        <f t="shared" ca="1" si="1173"/>
        <v/>
      </c>
      <c r="E2529" s="43" t="str">
        <f t="shared" si="1184"/>
        <v/>
      </c>
      <c r="F2529" s="43" t="str">
        <f t="shared" si="1185"/>
        <v/>
      </c>
      <c r="G2529" s="43" t="str">
        <f>IF(A2529&lt;&gt;"",IF(A2529&lt;Data!$G$11*0.25,$C$13/$G$32,IF(A2529&gt;Data!$G$11*0.25,$C$13,$C$13*10)),"")</f>
        <v/>
      </c>
      <c r="H2529" s="43" t="str">
        <f>IF(A2529&lt;&gt;"",IF(Data!$G$9="constant",$C$13,IF(Data!$G$9="squeeze",G2529,F2529)),"")</f>
        <v/>
      </c>
      <c r="I2529" s="38" t="str">
        <f ca="1">IF(ISNUMBER(A2529),NORMINV(RAND(),0,IF(AND(Data!$G$9="squeeze",A2529&lt;Data!$G$11*0.25),$H$32,1)*$C$30*$C$13)*($C$14*$C$12),"")</f>
        <v/>
      </c>
      <c r="J2529" s="42" t="str">
        <f ca="1">IFERROR(IF(Data!$C$6="Real",B2529,I2529+J2528+($C$14*$C$12)*(NORMINV(RAND(),$C$15,CHOOSE($G$13,$C$13,F2529,G2529)))),"")</f>
        <v/>
      </c>
      <c r="K2529" s="88" t="str">
        <f>IF(ISNUMBER(A2529), IF($G$16="fixed",$G$17,MIN(H2529*Data!$C$7*$C$16*0.5,$C$17*Data!$C$7))*$C$12,"")</f>
        <v/>
      </c>
      <c r="L2529" s="42" t="str">
        <f t="shared" ca="1" si="1200"/>
        <v/>
      </c>
      <c r="M2529" s="44" t="str">
        <f t="shared" ca="1" si="1201"/>
        <v/>
      </c>
      <c r="N2529" s="44" t="str">
        <f t="shared" ca="1" si="1202"/>
        <v/>
      </c>
      <c r="O2529" s="108" t="str">
        <f t="shared" si="1186"/>
        <v/>
      </c>
      <c r="P2529" s="102" t="str">
        <f t="shared" si="1187"/>
        <v/>
      </c>
      <c r="Q2529" s="102" t="str">
        <f t="shared" si="1188"/>
        <v/>
      </c>
      <c r="R2529" s="120" t="str">
        <f t="shared" si="1189"/>
        <v/>
      </c>
      <c r="S2529" s="54" t="str">
        <f t="shared" si="1190"/>
        <v/>
      </c>
      <c r="T2529" s="5" t="str">
        <f t="shared" si="1191"/>
        <v/>
      </c>
      <c r="U2529" s="152" t="str">
        <f t="shared" si="1174"/>
        <v/>
      </c>
      <c r="V2529" s="152" t="str">
        <f t="shared" si="1175"/>
        <v/>
      </c>
      <c r="W2529" s="153" t="str">
        <f t="shared" si="1176"/>
        <v/>
      </c>
      <c r="X2529" s="153" t="str">
        <f t="shared" si="1177"/>
        <v/>
      </c>
      <c r="Y2529" s="153" t="str">
        <f t="shared" si="1178"/>
        <v/>
      </c>
      <c r="Z2529" s="153" t="str">
        <f t="shared" si="1179"/>
        <v/>
      </c>
      <c r="AA2529" s="152" t="str">
        <f t="shared" si="1180"/>
        <v/>
      </c>
      <c r="AB2529" s="152" t="str">
        <f t="shared" si="1181"/>
        <v/>
      </c>
      <c r="AC2529" s="154" t="str">
        <f t="shared" si="1192"/>
        <v/>
      </c>
      <c r="AD2529" s="154" t="str">
        <f t="shared" si="1193"/>
        <v/>
      </c>
      <c r="AE2529" s="3" t="str">
        <f t="shared" si="1194"/>
        <v/>
      </c>
      <c r="AF2529" s="3" t="str">
        <f t="shared" si="1195"/>
        <v/>
      </c>
      <c r="AG2529" s="3" t="str">
        <f t="shared" si="1196"/>
        <v/>
      </c>
      <c r="AH2529" s="4" t="str">
        <f t="shared" si="1197"/>
        <v/>
      </c>
      <c r="AI2529" s="75" t="str">
        <f t="shared" si="1198"/>
        <v/>
      </c>
      <c r="AJ2529" s="75" t="str">
        <f t="shared" si="1199"/>
        <v/>
      </c>
    </row>
    <row r="2530" spans="1:36">
      <c r="A2530" s="41" t="str">
        <f t="shared" si="1182"/>
        <v/>
      </c>
      <c r="B2530" s="150" t="str">
        <f>IF(ISNUMBER(A2530),INDEX('MetaTrader Import'!$H$13:$J$5893,TRUNC(((A2530-$A$39+1)-1)/3)+1,MOD((A2530-$A$39+1)-1,3)+1),"")</f>
        <v/>
      </c>
      <c r="C2530" s="43" t="str">
        <f t="shared" si="1183"/>
        <v/>
      </c>
      <c r="D2530" s="43" t="str">
        <f t="shared" ca="1" si="1173"/>
        <v/>
      </c>
      <c r="E2530" s="43" t="str">
        <f t="shared" si="1184"/>
        <v/>
      </c>
      <c r="F2530" s="43" t="str">
        <f t="shared" si="1185"/>
        <v/>
      </c>
      <c r="G2530" s="43" t="str">
        <f>IF(A2530&lt;&gt;"",IF(A2530&lt;Data!$G$11*0.25,$C$13/$G$32,IF(A2530&gt;Data!$G$11*0.25,$C$13,$C$13*10)),"")</f>
        <v/>
      </c>
      <c r="H2530" s="43" t="str">
        <f>IF(A2530&lt;&gt;"",IF(Data!$G$9="constant",$C$13,IF(Data!$G$9="squeeze",G2530,F2530)),"")</f>
        <v/>
      </c>
      <c r="I2530" s="38" t="str">
        <f ca="1">IF(ISNUMBER(A2530),NORMINV(RAND(),0,IF(AND(Data!$G$9="squeeze",A2530&lt;Data!$G$11*0.25),$H$32,1)*$C$30*$C$13)*($C$14*$C$12),"")</f>
        <v/>
      </c>
      <c r="J2530" s="42" t="str">
        <f ca="1">IFERROR(IF(Data!$C$6="Real",B2530,I2530+J2529+($C$14*$C$12)*(NORMINV(RAND(),$C$15,CHOOSE($G$13,$C$13,F2530,G2530)))),"")</f>
        <v/>
      </c>
      <c r="K2530" s="88" t="str">
        <f>IF(ISNUMBER(A2530), IF($G$16="fixed",$G$17,MIN(H2530*Data!$C$7*$C$16*0.5,$C$17*Data!$C$7))*$C$12,"")</f>
        <v/>
      </c>
      <c r="L2530" s="42" t="str">
        <f t="shared" ca="1" si="1200"/>
        <v/>
      </c>
      <c r="M2530" s="44" t="str">
        <f t="shared" ca="1" si="1201"/>
        <v/>
      </c>
      <c r="N2530" s="44" t="str">
        <f t="shared" ca="1" si="1202"/>
        <v/>
      </c>
      <c r="O2530" s="108" t="str">
        <f t="shared" si="1186"/>
        <v/>
      </c>
      <c r="P2530" s="102" t="str">
        <f t="shared" si="1187"/>
        <v/>
      </c>
      <c r="Q2530" s="102" t="str">
        <f t="shared" si="1188"/>
        <v/>
      </c>
      <c r="R2530" s="120" t="str">
        <f t="shared" si="1189"/>
        <v/>
      </c>
      <c r="S2530" s="54" t="str">
        <f t="shared" si="1190"/>
        <v/>
      </c>
      <c r="T2530" s="5" t="str">
        <f t="shared" si="1191"/>
        <v/>
      </c>
      <c r="U2530" s="152" t="str">
        <f t="shared" si="1174"/>
        <v/>
      </c>
      <c r="V2530" s="152" t="str">
        <f t="shared" si="1175"/>
        <v/>
      </c>
      <c r="W2530" s="153" t="str">
        <f t="shared" si="1176"/>
        <v/>
      </c>
      <c r="X2530" s="153" t="str">
        <f t="shared" si="1177"/>
        <v/>
      </c>
      <c r="Y2530" s="153" t="str">
        <f t="shared" si="1178"/>
        <v/>
      </c>
      <c r="Z2530" s="153" t="str">
        <f t="shared" si="1179"/>
        <v/>
      </c>
      <c r="AA2530" s="152" t="str">
        <f t="shared" si="1180"/>
        <v/>
      </c>
      <c r="AB2530" s="152" t="str">
        <f t="shared" si="1181"/>
        <v/>
      </c>
      <c r="AC2530" s="154" t="str">
        <f t="shared" si="1192"/>
        <v/>
      </c>
      <c r="AD2530" s="154" t="str">
        <f t="shared" si="1193"/>
        <v/>
      </c>
      <c r="AE2530" s="3" t="str">
        <f t="shared" si="1194"/>
        <v/>
      </c>
      <c r="AF2530" s="3" t="str">
        <f t="shared" si="1195"/>
        <v/>
      </c>
      <c r="AG2530" s="3" t="str">
        <f t="shared" si="1196"/>
        <v/>
      </c>
      <c r="AH2530" s="4" t="str">
        <f t="shared" si="1197"/>
        <v/>
      </c>
      <c r="AI2530" s="75" t="str">
        <f t="shared" si="1198"/>
        <v/>
      </c>
      <c r="AJ2530" s="75" t="str">
        <f t="shared" si="1199"/>
        <v/>
      </c>
    </row>
    <row r="2531" spans="1:36">
      <c r="A2531" s="41" t="str">
        <f t="shared" si="1182"/>
        <v/>
      </c>
      <c r="B2531" s="150" t="str">
        <f>IF(ISNUMBER(A2531),INDEX('MetaTrader Import'!$H$13:$J$5893,TRUNC(((A2531-$A$39+1)-1)/3)+1,MOD((A2531-$A$39+1)-1,3)+1),"")</f>
        <v/>
      </c>
      <c r="C2531" s="43" t="str">
        <f t="shared" si="1183"/>
        <v/>
      </c>
      <c r="D2531" s="43" t="str">
        <f t="shared" ca="1" si="1173"/>
        <v/>
      </c>
      <c r="E2531" s="43" t="str">
        <f t="shared" si="1184"/>
        <v/>
      </c>
      <c r="F2531" s="43" t="str">
        <f t="shared" si="1185"/>
        <v/>
      </c>
      <c r="G2531" s="43" t="str">
        <f>IF(A2531&lt;&gt;"",IF(A2531&lt;Data!$G$11*0.25,$C$13/$G$32,IF(A2531&gt;Data!$G$11*0.25,$C$13,$C$13*10)),"")</f>
        <v/>
      </c>
      <c r="H2531" s="43" t="str">
        <f>IF(A2531&lt;&gt;"",IF(Data!$G$9="constant",$C$13,IF(Data!$G$9="squeeze",G2531,F2531)),"")</f>
        <v/>
      </c>
      <c r="I2531" s="38" t="str">
        <f ca="1">IF(ISNUMBER(A2531),NORMINV(RAND(),0,IF(AND(Data!$G$9="squeeze",A2531&lt;Data!$G$11*0.25),$H$32,1)*$C$30*$C$13)*($C$14*$C$12),"")</f>
        <v/>
      </c>
      <c r="J2531" s="42" t="str">
        <f ca="1">IFERROR(IF(Data!$C$6="Real",B2531,I2531+J2530+($C$14*$C$12)*(NORMINV(RAND(),$C$15,CHOOSE($G$13,$C$13,F2531,G2531)))),"")</f>
        <v/>
      </c>
      <c r="K2531" s="88" t="str">
        <f>IF(ISNUMBER(A2531), IF($G$16="fixed",$G$17,MIN(H2531*Data!$C$7*$C$16*0.5,$C$17*Data!$C$7))*$C$12,"")</f>
        <v/>
      </c>
      <c r="L2531" s="42" t="str">
        <f t="shared" ca="1" si="1200"/>
        <v/>
      </c>
      <c r="M2531" s="44" t="str">
        <f t="shared" ca="1" si="1201"/>
        <v/>
      </c>
      <c r="N2531" s="44" t="str">
        <f t="shared" ca="1" si="1202"/>
        <v/>
      </c>
      <c r="O2531" s="108" t="str">
        <f t="shared" si="1186"/>
        <v/>
      </c>
      <c r="P2531" s="102" t="str">
        <f t="shared" si="1187"/>
        <v/>
      </c>
      <c r="Q2531" s="102" t="str">
        <f t="shared" si="1188"/>
        <v/>
      </c>
      <c r="R2531" s="120" t="str">
        <f t="shared" si="1189"/>
        <v/>
      </c>
      <c r="S2531" s="54" t="str">
        <f t="shared" si="1190"/>
        <v/>
      </c>
      <c r="T2531" s="5" t="str">
        <f t="shared" si="1191"/>
        <v/>
      </c>
      <c r="U2531" s="152" t="str">
        <f t="shared" si="1174"/>
        <v/>
      </c>
      <c r="V2531" s="152" t="str">
        <f t="shared" si="1175"/>
        <v/>
      </c>
      <c r="W2531" s="153" t="str">
        <f t="shared" si="1176"/>
        <v/>
      </c>
      <c r="X2531" s="153" t="str">
        <f t="shared" si="1177"/>
        <v/>
      </c>
      <c r="Y2531" s="153" t="str">
        <f t="shared" si="1178"/>
        <v/>
      </c>
      <c r="Z2531" s="153" t="str">
        <f t="shared" si="1179"/>
        <v/>
      </c>
      <c r="AA2531" s="152" t="str">
        <f t="shared" si="1180"/>
        <v/>
      </c>
      <c r="AB2531" s="152" t="str">
        <f t="shared" si="1181"/>
        <v/>
      </c>
      <c r="AC2531" s="154" t="str">
        <f t="shared" si="1192"/>
        <v/>
      </c>
      <c r="AD2531" s="154" t="str">
        <f t="shared" si="1193"/>
        <v/>
      </c>
      <c r="AE2531" s="3" t="str">
        <f t="shared" si="1194"/>
        <v/>
      </c>
      <c r="AF2531" s="3" t="str">
        <f t="shared" si="1195"/>
        <v/>
      </c>
      <c r="AG2531" s="3" t="str">
        <f t="shared" si="1196"/>
        <v/>
      </c>
      <c r="AH2531" s="4" t="str">
        <f t="shared" si="1197"/>
        <v/>
      </c>
      <c r="AI2531" s="75" t="str">
        <f t="shared" si="1198"/>
        <v/>
      </c>
      <c r="AJ2531" s="75" t="str">
        <f t="shared" si="1199"/>
        <v/>
      </c>
    </row>
    <row r="2532" spans="1:36">
      <c r="A2532" s="41" t="str">
        <f t="shared" si="1182"/>
        <v/>
      </c>
      <c r="B2532" s="150" t="str">
        <f>IF(ISNUMBER(A2532),INDEX('MetaTrader Import'!$H$13:$J$5893,TRUNC(((A2532-$A$39+1)-1)/3)+1,MOD((A2532-$A$39+1)-1,3)+1),"")</f>
        <v/>
      </c>
      <c r="C2532" s="43" t="str">
        <f t="shared" si="1183"/>
        <v/>
      </c>
      <c r="D2532" s="43" t="str">
        <f t="shared" ca="1" si="1173"/>
        <v/>
      </c>
      <c r="E2532" s="43" t="str">
        <f t="shared" si="1184"/>
        <v/>
      </c>
      <c r="F2532" s="43" t="str">
        <f t="shared" si="1185"/>
        <v/>
      </c>
      <c r="G2532" s="43" t="str">
        <f>IF(A2532&lt;&gt;"",IF(A2532&lt;Data!$G$11*0.25,$C$13/$G$32,IF(A2532&gt;Data!$G$11*0.25,$C$13,$C$13*10)),"")</f>
        <v/>
      </c>
      <c r="H2532" s="43" t="str">
        <f>IF(A2532&lt;&gt;"",IF(Data!$G$9="constant",$C$13,IF(Data!$G$9="squeeze",G2532,F2532)),"")</f>
        <v/>
      </c>
      <c r="I2532" s="38" t="str">
        <f ca="1">IF(ISNUMBER(A2532),NORMINV(RAND(),0,IF(AND(Data!$G$9="squeeze",A2532&lt;Data!$G$11*0.25),$H$32,1)*$C$30*$C$13)*($C$14*$C$12),"")</f>
        <v/>
      </c>
      <c r="J2532" s="42" t="str">
        <f ca="1">IFERROR(IF(Data!$C$6="Real",B2532,I2532+J2531+($C$14*$C$12)*(NORMINV(RAND(),$C$15,CHOOSE($G$13,$C$13,F2532,G2532)))),"")</f>
        <v/>
      </c>
      <c r="K2532" s="88" t="str">
        <f>IF(ISNUMBER(A2532), IF($G$16="fixed",$G$17,MIN(H2532*Data!$C$7*$C$16*0.5,$C$17*Data!$C$7))*$C$12,"")</f>
        <v/>
      </c>
      <c r="L2532" s="42" t="str">
        <f t="shared" ca="1" si="1200"/>
        <v/>
      </c>
      <c r="M2532" s="44" t="str">
        <f t="shared" ca="1" si="1201"/>
        <v/>
      </c>
      <c r="N2532" s="44" t="str">
        <f t="shared" ca="1" si="1202"/>
        <v/>
      </c>
      <c r="O2532" s="108" t="str">
        <f t="shared" si="1186"/>
        <v/>
      </c>
      <c r="P2532" s="102" t="str">
        <f t="shared" si="1187"/>
        <v/>
      </c>
      <c r="Q2532" s="102" t="str">
        <f t="shared" si="1188"/>
        <v/>
      </c>
      <c r="R2532" s="120" t="str">
        <f t="shared" si="1189"/>
        <v/>
      </c>
      <c r="S2532" s="54" t="str">
        <f t="shared" si="1190"/>
        <v/>
      </c>
      <c r="T2532" s="5" t="str">
        <f t="shared" si="1191"/>
        <v/>
      </c>
      <c r="U2532" s="152" t="str">
        <f t="shared" si="1174"/>
        <v/>
      </c>
      <c r="V2532" s="152" t="str">
        <f t="shared" si="1175"/>
        <v/>
      </c>
      <c r="W2532" s="153" t="str">
        <f t="shared" si="1176"/>
        <v/>
      </c>
      <c r="X2532" s="153" t="str">
        <f t="shared" si="1177"/>
        <v/>
      </c>
      <c r="Y2532" s="153" t="str">
        <f t="shared" si="1178"/>
        <v/>
      </c>
      <c r="Z2532" s="153" t="str">
        <f t="shared" si="1179"/>
        <v/>
      </c>
      <c r="AA2532" s="152" t="str">
        <f t="shared" si="1180"/>
        <v/>
      </c>
      <c r="AB2532" s="152" t="str">
        <f t="shared" si="1181"/>
        <v/>
      </c>
      <c r="AC2532" s="154" t="str">
        <f t="shared" si="1192"/>
        <v/>
      </c>
      <c r="AD2532" s="154" t="str">
        <f t="shared" si="1193"/>
        <v/>
      </c>
      <c r="AE2532" s="3" t="str">
        <f t="shared" si="1194"/>
        <v/>
      </c>
      <c r="AF2532" s="3" t="str">
        <f t="shared" si="1195"/>
        <v/>
      </c>
      <c r="AG2532" s="3" t="str">
        <f t="shared" si="1196"/>
        <v/>
      </c>
      <c r="AH2532" s="4" t="str">
        <f t="shared" si="1197"/>
        <v/>
      </c>
      <c r="AI2532" s="75" t="str">
        <f t="shared" si="1198"/>
        <v/>
      </c>
      <c r="AJ2532" s="75" t="str">
        <f t="shared" si="1199"/>
        <v/>
      </c>
    </row>
    <row r="2533" spans="1:36">
      <c r="A2533" s="41" t="str">
        <f t="shared" si="1182"/>
        <v/>
      </c>
      <c r="B2533" s="150" t="str">
        <f>IF(ISNUMBER(A2533),INDEX('MetaTrader Import'!$H$13:$J$5893,TRUNC(((A2533-$A$39+1)-1)/3)+1,MOD((A2533-$A$39+1)-1,3)+1),"")</f>
        <v/>
      </c>
      <c r="C2533" s="43" t="str">
        <f t="shared" si="1183"/>
        <v/>
      </c>
      <c r="D2533" s="43" t="str">
        <f t="shared" ca="1" si="1173"/>
        <v/>
      </c>
      <c r="E2533" s="43" t="str">
        <f t="shared" si="1184"/>
        <v/>
      </c>
      <c r="F2533" s="43" t="str">
        <f t="shared" si="1185"/>
        <v/>
      </c>
      <c r="G2533" s="43" t="str">
        <f>IF(A2533&lt;&gt;"",IF(A2533&lt;Data!$G$11*0.25,$C$13/$G$32,IF(A2533&gt;Data!$G$11*0.25,$C$13,$C$13*10)),"")</f>
        <v/>
      </c>
      <c r="H2533" s="43" t="str">
        <f>IF(A2533&lt;&gt;"",IF(Data!$G$9="constant",$C$13,IF(Data!$G$9="squeeze",G2533,F2533)),"")</f>
        <v/>
      </c>
      <c r="I2533" s="38" t="str">
        <f ca="1">IF(ISNUMBER(A2533),NORMINV(RAND(),0,IF(AND(Data!$G$9="squeeze",A2533&lt;Data!$G$11*0.25),$H$32,1)*$C$30*$C$13)*($C$14*$C$12),"")</f>
        <v/>
      </c>
      <c r="J2533" s="42" t="str">
        <f ca="1">IFERROR(IF(Data!$C$6="Real",B2533,I2533+J2532+($C$14*$C$12)*(NORMINV(RAND(),$C$15,CHOOSE($G$13,$C$13,F2533,G2533)))),"")</f>
        <v/>
      </c>
      <c r="K2533" s="88" t="str">
        <f>IF(ISNUMBER(A2533), IF($G$16="fixed",$G$17,MIN(H2533*Data!$C$7*$C$16*0.5,$C$17*Data!$C$7))*$C$12,"")</f>
        <v/>
      </c>
      <c r="L2533" s="42" t="str">
        <f t="shared" ca="1" si="1200"/>
        <v/>
      </c>
      <c r="M2533" s="44" t="str">
        <f t="shared" ca="1" si="1201"/>
        <v/>
      </c>
      <c r="N2533" s="44" t="str">
        <f t="shared" ca="1" si="1202"/>
        <v/>
      </c>
      <c r="O2533" s="108" t="str">
        <f t="shared" si="1186"/>
        <v/>
      </c>
      <c r="P2533" s="102" t="str">
        <f t="shared" si="1187"/>
        <v/>
      </c>
      <c r="Q2533" s="102" t="str">
        <f t="shared" si="1188"/>
        <v/>
      </c>
      <c r="R2533" s="120" t="str">
        <f t="shared" si="1189"/>
        <v/>
      </c>
      <c r="S2533" s="54" t="str">
        <f t="shared" si="1190"/>
        <v/>
      </c>
      <c r="T2533" s="5" t="str">
        <f t="shared" si="1191"/>
        <v/>
      </c>
      <c r="U2533" s="152" t="str">
        <f t="shared" si="1174"/>
        <v/>
      </c>
      <c r="V2533" s="152" t="str">
        <f t="shared" si="1175"/>
        <v/>
      </c>
      <c r="W2533" s="153" t="str">
        <f t="shared" si="1176"/>
        <v/>
      </c>
      <c r="X2533" s="153" t="str">
        <f t="shared" si="1177"/>
        <v/>
      </c>
      <c r="Y2533" s="153" t="str">
        <f t="shared" si="1178"/>
        <v/>
      </c>
      <c r="Z2533" s="153" t="str">
        <f t="shared" si="1179"/>
        <v/>
      </c>
      <c r="AA2533" s="152" t="str">
        <f t="shared" si="1180"/>
        <v/>
      </c>
      <c r="AB2533" s="152" t="str">
        <f t="shared" si="1181"/>
        <v/>
      </c>
      <c r="AC2533" s="154" t="str">
        <f t="shared" si="1192"/>
        <v/>
      </c>
      <c r="AD2533" s="154" t="str">
        <f t="shared" si="1193"/>
        <v/>
      </c>
      <c r="AE2533" s="3" t="str">
        <f t="shared" si="1194"/>
        <v/>
      </c>
      <c r="AF2533" s="3" t="str">
        <f t="shared" si="1195"/>
        <v/>
      </c>
      <c r="AG2533" s="3" t="str">
        <f t="shared" si="1196"/>
        <v/>
      </c>
      <c r="AH2533" s="4" t="str">
        <f t="shared" si="1197"/>
        <v/>
      </c>
      <c r="AI2533" s="75" t="str">
        <f t="shared" si="1198"/>
        <v/>
      </c>
      <c r="AJ2533" s="75" t="str">
        <f t="shared" si="1199"/>
        <v/>
      </c>
    </row>
    <row r="2534" spans="1:36">
      <c r="A2534" s="41" t="str">
        <f t="shared" si="1182"/>
        <v/>
      </c>
      <c r="B2534" s="150" t="str">
        <f>IF(ISNUMBER(A2534),INDEX('MetaTrader Import'!$H$13:$J$5893,TRUNC(((A2534-$A$39+1)-1)/3)+1,MOD((A2534-$A$39+1)-1,3)+1),"")</f>
        <v/>
      </c>
      <c r="C2534" s="43" t="str">
        <f t="shared" si="1183"/>
        <v/>
      </c>
      <c r="D2534" s="43" t="str">
        <f t="shared" ca="1" si="1173"/>
        <v/>
      </c>
      <c r="E2534" s="43" t="str">
        <f t="shared" si="1184"/>
        <v/>
      </c>
      <c r="F2534" s="43" t="str">
        <f t="shared" si="1185"/>
        <v/>
      </c>
      <c r="G2534" s="43" t="str">
        <f>IF(A2534&lt;&gt;"",IF(A2534&lt;Data!$G$11*0.25,$C$13/$G$32,IF(A2534&gt;Data!$G$11*0.25,$C$13,$C$13*10)),"")</f>
        <v/>
      </c>
      <c r="H2534" s="43" t="str">
        <f>IF(A2534&lt;&gt;"",IF(Data!$G$9="constant",$C$13,IF(Data!$G$9="squeeze",G2534,F2534)),"")</f>
        <v/>
      </c>
      <c r="I2534" s="38" t="str">
        <f ca="1">IF(ISNUMBER(A2534),NORMINV(RAND(),0,IF(AND(Data!$G$9="squeeze",A2534&lt;Data!$G$11*0.25),$H$32,1)*$C$30*$C$13)*($C$14*$C$12),"")</f>
        <v/>
      </c>
      <c r="J2534" s="42" t="str">
        <f ca="1">IFERROR(IF(Data!$C$6="Real",B2534,I2534+J2533+($C$14*$C$12)*(NORMINV(RAND(),$C$15,CHOOSE($G$13,$C$13,F2534,G2534)))),"")</f>
        <v/>
      </c>
      <c r="K2534" s="88" t="str">
        <f>IF(ISNUMBER(A2534), IF($G$16="fixed",$G$17,MIN(H2534*Data!$C$7*$C$16*0.5,$C$17*Data!$C$7))*$C$12,"")</f>
        <v/>
      </c>
      <c r="L2534" s="42" t="str">
        <f t="shared" ca="1" si="1200"/>
        <v/>
      </c>
      <c r="M2534" s="44" t="str">
        <f t="shared" ca="1" si="1201"/>
        <v/>
      </c>
      <c r="N2534" s="44" t="str">
        <f t="shared" ca="1" si="1202"/>
        <v/>
      </c>
      <c r="O2534" s="108" t="str">
        <f t="shared" si="1186"/>
        <v/>
      </c>
      <c r="P2534" s="102" t="str">
        <f t="shared" si="1187"/>
        <v/>
      </c>
      <c r="Q2534" s="102" t="str">
        <f t="shared" si="1188"/>
        <v/>
      </c>
      <c r="R2534" s="120" t="str">
        <f t="shared" si="1189"/>
        <v/>
      </c>
      <c r="S2534" s="54" t="str">
        <f t="shared" si="1190"/>
        <v/>
      </c>
      <c r="T2534" s="5" t="str">
        <f t="shared" si="1191"/>
        <v/>
      </c>
      <c r="U2534" s="152" t="str">
        <f t="shared" si="1174"/>
        <v/>
      </c>
      <c r="V2534" s="152" t="str">
        <f t="shared" si="1175"/>
        <v/>
      </c>
      <c r="W2534" s="153" t="str">
        <f t="shared" si="1176"/>
        <v/>
      </c>
      <c r="X2534" s="153" t="str">
        <f t="shared" si="1177"/>
        <v/>
      </c>
      <c r="Y2534" s="153" t="str">
        <f t="shared" si="1178"/>
        <v/>
      </c>
      <c r="Z2534" s="153" t="str">
        <f t="shared" si="1179"/>
        <v/>
      </c>
      <c r="AA2534" s="152" t="str">
        <f t="shared" si="1180"/>
        <v/>
      </c>
      <c r="AB2534" s="152" t="str">
        <f t="shared" si="1181"/>
        <v/>
      </c>
      <c r="AC2534" s="154" t="str">
        <f t="shared" si="1192"/>
        <v/>
      </c>
      <c r="AD2534" s="154" t="str">
        <f t="shared" si="1193"/>
        <v/>
      </c>
      <c r="AE2534" s="3" t="str">
        <f t="shared" si="1194"/>
        <v/>
      </c>
      <c r="AF2534" s="3" t="str">
        <f t="shared" si="1195"/>
        <v/>
      </c>
      <c r="AG2534" s="3" t="str">
        <f t="shared" si="1196"/>
        <v/>
      </c>
      <c r="AH2534" s="4" t="str">
        <f t="shared" si="1197"/>
        <v/>
      </c>
      <c r="AI2534" s="75" t="str">
        <f t="shared" si="1198"/>
        <v/>
      </c>
      <c r="AJ2534" s="75" t="str">
        <f t="shared" si="1199"/>
        <v/>
      </c>
    </row>
    <row r="2535" spans="1:36">
      <c r="A2535" s="41" t="str">
        <f t="shared" si="1182"/>
        <v/>
      </c>
      <c r="B2535" s="150" t="str">
        <f>IF(ISNUMBER(A2535),INDEX('MetaTrader Import'!$H$13:$J$5893,TRUNC(((A2535-$A$39+1)-1)/3)+1,MOD((A2535-$A$39+1)-1,3)+1),"")</f>
        <v/>
      </c>
      <c r="C2535" s="43" t="str">
        <f t="shared" si="1183"/>
        <v/>
      </c>
      <c r="D2535" s="43" t="str">
        <f t="shared" ca="1" si="1173"/>
        <v/>
      </c>
      <c r="E2535" s="43" t="str">
        <f t="shared" si="1184"/>
        <v/>
      </c>
      <c r="F2535" s="43" t="str">
        <f t="shared" si="1185"/>
        <v/>
      </c>
      <c r="G2535" s="43" t="str">
        <f>IF(A2535&lt;&gt;"",IF(A2535&lt;Data!$G$11*0.25,$C$13/$G$32,IF(A2535&gt;Data!$G$11*0.25,$C$13,$C$13*10)),"")</f>
        <v/>
      </c>
      <c r="H2535" s="43" t="str">
        <f>IF(A2535&lt;&gt;"",IF(Data!$G$9="constant",$C$13,IF(Data!$G$9="squeeze",G2535,F2535)),"")</f>
        <v/>
      </c>
      <c r="I2535" s="38" t="str">
        <f ca="1">IF(ISNUMBER(A2535),NORMINV(RAND(),0,IF(AND(Data!$G$9="squeeze",A2535&lt;Data!$G$11*0.25),$H$32,1)*$C$30*$C$13)*($C$14*$C$12),"")</f>
        <v/>
      </c>
      <c r="J2535" s="42" t="str">
        <f ca="1">IFERROR(IF(Data!$C$6="Real",B2535,I2535+J2534+($C$14*$C$12)*(NORMINV(RAND(),$C$15,CHOOSE($G$13,$C$13,F2535,G2535)))),"")</f>
        <v/>
      </c>
      <c r="K2535" s="88" t="str">
        <f>IF(ISNUMBER(A2535), IF($G$16="fixed",$G$17,MIN(H2535*Data!$C$7*$C$16*0.5,$C$17*Data!$C$7))*$C$12,"")</f>
        <v/>
      </c>
      <c r="L2535" s="42" t="str">
        <f t="shared" ca="1" si="1200"/>
        <v/>
      </c>
      <c r="M2535" s="44" t="str">
        <f t="shared" ca="1" si="1201"/>
        <v/>
      </c>
      <c r="N2535" s="44" t="str">
        <f t="shared" ca="1" si="1202"/>
        <v/>
      </c>
      <c r="O2535" s="108" t="str">
        <f t="shared" si="1186"/>
        <v/>
      </c>
      <c r="P2535" s="102" t="str">
        <f t="shared" si="1187"/>
        <v/>
      </c>
      <c r="Q2535" s="102" t="str">
        <f t="shared" si="1188"/>
        <v/>
      </c>
      <c r="R2535" s="120" t="str">
        <f t="shared" si="1189"/>
        <v/>
      </c>
      <c r="S2535" s="54" t="str">
        <f t="shared" si="1190"/>
        <v/>
      </c>
      <c r="T2535" s="5" t="str">
        <f t="shared" si="1191"/>
        <v/>
      </c>
      <c r="U2535" s="152" t="str">
        <f t="shared" si="1174"/>
        <v/>
      </c>
      <c r="V2535" s="152" t="str">
        <f t="shared" si="1175"/>
        <v/>
      </c>
      <c r="W2535" s="153" t="str">
        <f t="shared" si="1176"/>
        <v/>
      </c>
      <c r="X2535" s="153" t="str">
        <f t="shared" si="1177"/>
        <v/>
      </c>
      <c r="Y2535" s="153" t="str">
        <f t="shared" si="1178"/>
        <v/>
      </c>
      <c r="Z2535" s="153" t="str">
        <f t="shared" si="1179"/>
        <v/>
      </c>
      <c r="AA2535" s="152" t="str">
        <f t="shared" si="1180"/>
        <v/>
      </c>
      <c r="AB2535" s="152" t="str">
        <f t="shared" si="1181"/>
        <v/>
      </c>
      <c r="AC2535" s="154" t="str">
        <f t="shared" si="1192"/>
        <v/>
      </c>
      <c r="AD2535" s="154" t="str">
        <f t="shared" si="1193"/>
        <v/>
      </c>
      <c r="AE2535" s="3" t="str">
        <f t="shared" si="1194"/>
        <v/>
      </c>
      <c r="AF2535" s="3" t="str">
        <f t="shared" si="1195"/>
        <v/>
      </c>
      <c r="AG2535" s="3" t="str">
        <f t="shared" si="1196"/>
        <v/>
      </c>
      <c r="AH2535" s="4" t="str">
        <f t="shared" si="1197"/>
        <v/>
      </c>
      <c r="AI2535" s="75" t="str">
        <f t="shared" si="1198"/>
        <v/>
      </c>
      <c r="AJ2535" s="75" t="str">
        <f t="shared" si="1199"/>
        <v/>
      </c>
    </row>
    <row r="2536" spans="1:36">
      <c r="A2536" s="41" t="str">
        <f t="shared" si="1182"/>
        <v/>
      </c>
      <c r="B2536" s="150" t="str">
        <f>IF(ISNUMBER(A2536),INDEX('MetaTrader Import'!$H$13:$J$5893,TRUNC(((A2536-$A$39+1)-1)/3)+1,MOD((A2536-$A$39+1)-1,3)+1),"")</f>
        <v/>
      </c>
      <c r="C2536" s="43" t="str">
        <f t="shared" si="1183"/>
        <v/>
      </c>
      <c r="D2536" s="43" t="str">
        <f t="shared" ca="1" si="1173"/>
        <v/>
      </c>
      <c r="E2536" s="43" t="str">
        <f t="shared" si="1184"/>
        <v/>
      </c>
      <c r="F2536" s="43" t="str">
        <f t="shared" si="1185"/>
        <v/>
      </c>
      <c r="G2536" s="43" t="str">
        <f>IF(A2536&lt;&gt;"",IF(A2536&lt;Data!$G$11*0.25,$C$13/$G$32,IF(A2536&gt;Data!$G$11*0.25,$C$13,$C$13*10)),"")</f>
        <v/>
      </c>
      <c r="H2536" s="43" t="str">
        <f>IF(A2536&lt;&gt;"",IF(Data!$G$9="constant",$C$13,IF(Data!$G$9="squeeze",G2536,F2536)),"")</f>
        <v/>
      </c>
      <c r="I2536" s="38" t="str">
        <f ca="1">IF(ISNUMBER(A2536),NORMINV(RAND(),0,IF(AND(Data!$G$9="squeeze",A2536&lt;Data!$G$11*0.25),$H$32,1)*$C$30*$C$13)*($C$14*$C$12),"")</f>
        <v/>
      </c>
      <c r="J2536" s="42" t="str">
        <f ca="1">IFERROR(IF(Data!$C$6="Real",B2536,I2536+J2535+($C$14*$C$12)*(NORMINV(RAND(),$C$15,CHOOSE($G$13,$C$13,F2536,G2536)))),"")</f>
        <v/>
      </c>
      <c r="K2536" s="88" t="str">
        <f>IF(ISNUMBER(A2536), IF($G$16="fixed",$G$17,MIN(H2536*Data!$C$7*$C$16*0.5,$C$17*Data!$C$7))*$C$12,"")</f>
        <v/>
      </c>
      <c r="L2536" s="42" t="str">
        <f t="shared" ca="1" si="1200"/>
        <v/>
      </c>
      <c r="M2536" s="44" t="str">
        <f t="shared" ca="1" si="1201"/>
        <v/>
      </c>
      <c r="N2536" s="44" t="str">
        <f t="shared" ca="1" si="1202"/>
        <v/>
      </c>
      <c r="O2536" s="108" t="str">
        <f t="shared" si="1186"/>
        <v/>
      </c>
      <c r="P2536" s="102" t="str">
        <f t="shared" si="1187"/>
        <v/>
      </c>
      <c r="Q2536" s="102" t="str">
        <f t="shared" si="1188"/>
        <v/>
      </c>
      <c r="R2536" s="120" t="str">
        <f t="shared" si="1189"/>
        <v/>
      </c>
      <c r="S2536" s="54" t="str">
        <f t="shared" si="1190"/>
        <v/>
      </c>
      <c r="T2536" s="5" t="str">
        <f t="shared" si="1191"/>
        <v/>
      </c>
      <c r="U2536" s="152" t="str">
        <f t="shared" si="1174"/>
        <v/>
      </c>
      <c r="V2536" s="152" t="str">
        <f t="shared" si="1175"/>
        <v/>
      </c>
      <c r="W2536" s="153" t="str">
        <f t="shared" si="1176"/>
        <v/>
      </c>
      <c r="X2536" s="153" t="str">
        <f t="shared" si="1177"/>
        <v/>
      </c>
      <c r="Y2536" s="153" t="str">
        <f t="shared" si="1178"/>
        <v/>
      </c>
      <c r="Z2536" s="153" t="str">
        <f t="shared" si="1179"/>
        <v/>
      </c>
      <c r="AA2536" s="152" t="str">
        <f t="shared" si="1180"/>
        <v/>
      </c>
      <c r="AB2536" s="152" t="str">
        <f t="shared" si="1181"/>
        <v/>
      </c>
      <c r="AC2536" s="154" t="str">
        <f t="shared" si="1192"/>
        <v/>
      </c>
      <c r="AD2536" s="154" t="str">
        <f t="shared" si="1193"/>
        <v/>
      </c>
      <c r="AE2536" s="3" t="str">
        <f t="shared" si="1194"/>
        <v/>
      </c>
      <c r="AF2536" s="3" t="str">
        <f t="shared" si="1195"/>
        <v/>
      </c>
      <c r="AG2536" s="3" t="str">
        <f t="shared" si="1196"/>
        <v/>
      </c>
      <c r="AH2536" s="4" t="str">
        <f t="shared" si="1197"/>
        <v/>
      </c>
      <c r="AI2536" s="75" t="str">
        <f t="shared" si="1198"/>
        <v/>
      </c>
      <c r="AJ2536" s="75" t="str">
        <f t="shared" si="1199"/>
        <v/>
      </c>
    </row>
    <row r="2537" spans="1:36">
      <c r="A2537" s="41" t="str">
        <f t="shared" si="1182"/>
        <v/>
      </c>
      <c r="B2537" s="150" t="str">
        <f>IF(ISNUMBER(A2537),INDEX('MetaTrader Import'!$H$13:$J$5893,TRUNC(((A2537-$A$39+1)-1)/3)+1,MOD((A2537-$A$39+1)-1,3)+1),"")</f>
        <v/>
      </c>
      <c r="C2537" s="43" t="str">
        <f t="shared" si="1183"/>
        <v/>
      </c>
      <c r="D2537" s="43" t="str">
        <f t="shared" ca="1" si="1173"/>
        <v/>
      </c>
      <c r="E2537" s="43" t="str">
        <f t="shared" si="1184"/>
        <v/>
      </c>
      <c r="F2537" s="43" t="str">
        <f t="shared" si="1185"/>
        <v/>
      </c>
      <c r="G2537" s="43" t="str">
        <f>IF(A2537&lt;&gt;"",IF(A2537&lt;Data!$G$11*0.25,$C$13/$G$32,IF(A2537&gt;Data!$G$11*0.25,$C$13,$C$13*10)),"")</f>
        <v/>
      </c>
      <c r="H2537" s="43" t="str">
        <f>IF(A2537&lt;&gt;"",IF(Data!$G$9="constant",$C$13,IF(Data!$G$9="squeeze",G2537,F2537)),"")</f>
        <v/>
      </c>
      <c r="I2537" s="38" t="str">
        <f ca="1">IF(ISNUMBER(A2537),NORMINV(RAND(),0,IF(AND(Data!$G$9="squeeze",A2537&lt;Data!$G$11*0.25),$H$32,1)*$C$30*$C$13)*($C$14*$C$12),"")</f>
        <v/>
      </c>
      <c r="J2537" s="42" t="str">
        <f ca="1">IFERROR(IF(Data!$C$6="Real",B2537,I2537+J2536+($C$14*$C$12)*(NORMINV(RAND(),$C$15,CHOOSE($G$13,$C$13,F2537,G2537)))),"")</f>
        <v/>
      </c>
      <c r="K2537" s="88" t="str">
        <f>IF(ISNUMBER(A2537), IF($G$16="fixed",$G$17,MIN(H2537*Data!$C$7*$C$16*0.5,$C$17*Data!$C$7))*$C$12,"")</f>
        <v/>
      </c>
      <c r="L2537" s="42" t="str">
        <f t="shared" ca="1" si="1200"/>
        <v/>
      </c>
      <c r="M2537" s="44" t="str">
        <f t="shared" ca="1" si="1201"/>
        <v/>
      </c>
      <c r="N2537" s="44" t="str">
        <f t="shared" ca="1" si="1202"/>
        <v/>
      </c>
      <c r="O2537" s="108" t="str">
        <f t="shared" si="1186"/>
        <v/>
      </c>
      <c r="P2537" s="102" t="str">
        <f t="shared" si="1187"/>
        <v/>
      </c>
      <c r="Q2537" s="102" t="str">
        <f t="shared" si="1188"/>
        <v/>
      </c>
      <c r="R2537" s="120" t="str">
        <f t="shared" si="1189"/>
        <v/>
      </c>
      <c r="S2537" s="54" t="str">
        <f t="shared" si="1190"/>
        <v/>
      </c>
      <c r="T2537" s="5" t="str">
        <f t="shared" si="1191"/>
        <v/>
      </c>
      <c r="U2537" s="152" t="str">
        <f t="shared" si="1174"/>
        <v/>
      </c>
      <c r="V2537" s="152" t="str">
        <f t="shared" si="1175"/>
        <v/>
      </c>
      <c r="W2537" s="153" t="str">
        <f t="shared" si="1176"/>
        <v/>
      </c>
      <c r="X2537" s="153" t="str">
        <f t="shared" si="1177"/>
        <v/>
      </c>
      <c r="Y2537" s="153" t="str">
        <f t="shared" si="1178"/>
        <v/>
      </c>
      <c r="Z2537" s="153" t="str">
        <f t="shared" si="1179"/>
        <v/>
      </c>
      <c r="AA2537" s="152" t="str">
        <f t="shared" si="1180"/>
        <v/>
      </c>
      <c r="AB2537" s="152" t="str">
        <f t="shared" si="1181"/>
        <v/>
      </c>
      <c r="AC2537" s="154" t="str">
        <f t="shared" si="1192"/>
        <v/>
      </c>
      <c r="AD2537" s="154" t="str">
        <f t="shared" si="1193"/>
        <v/>
      </c>
      <c r="AE2537" s="3" t="str">
        <f t="shared" si="1194"/>
        <v/>
      </c>
      <c r="AF2537" s="3" t="str">
        <f t="shared" si="1195"/>
        <v/>
      </c>
      <c r="AG2537" s="3" t="str">
        <f t="shared" si="1196"/>
        <v/>
      </c>
      <c r="AH2537" s="4" t="str">
        <f t="shared" si="1197"/>
        <v/>
      </c>
      <c r="AI2537" s="75" t="str">
        <f t="shared" si="1198"/>
        <v/>
      </c>
      <c r="AJ2537" s="75" t="str">
        <f t="shared" si="1199"/>
        <v/>
      </c>
    </row>
    <row r="2538" spans="1:36">
      <c r="A2538" s="41" t="str">
        <f t="shared" si="1182"/>
        <v/>
      </c>
      <c r="B2538" s="150" t="str">
        <f>IF(ISNUMBER(A2538),INDEX('MetaTrader Import'!$H$13:$J$5893,TRUNC(((A2538-$A$39+1)-1)/3)+1,MOD((A2538-$A$39+1)-1,3)+1),"")</f>
        <v/>
      </c>
      <c r="C2538" s="43" t="str">
        <f t="shared" si="1183"/>
        <v/>
      </c>
      <c r="D2538" s="43" t="str">
        <f t="shared" ca="1" si="1173"/>
        <v/>
      </c>
      <c r="E2538" s="43" t="str">
        <f t="shared" si="1184"/>
        <v/>
      </c>
      <c r="F2538" s="43" t="str">
        <f t="shared" si="1185"/>
        <v/>
      </c>
      <c r="G2538" s="43" t="str">
        <f>IF(A2538&lt;&gt;"",IF(A2538&lt;Data!$G$11*0.25,$C$13/$G$32,IF(A2538&gt;Data!$G$11*0.25,$C$13,$C$13*10)),"")</f>
        <v/>
      </c>
      <c r="H2538" s="43" t="str">
        <f>IF(A2538&lt;&gt;"",IF(Data!$G$9="constant",$C$13,IF(Data!$G$9="squeeze",G2538,F2538)),"")</f>
        <v/>
      </c>
      <c r="I2538" s="38" t="str">
        <f ca="1">IF(ISNUMBER(A2538),NORMINV(RAND(),0,IF(AND(Data!$G$9="squeeze",A2538&lt;Data!$G$11*0.25),$H$32,1)*$C$30*$C$13)*($C$14*$C$12),"")</f>
        <v/>
      </c>
      <c r="J2538" s="42" t="str">
        <f ca="1">IFERROR(IF(Data!$C$6="Real",B2538,I2538+J2537+($C$14*$C$12)*(NORMINV(RAND(),$C$15,CHOOSE($G$13,$C$13,F2538,G2538)))),"")</f>
        <v/>
      </c>
      <c r="K2538" s="88" t="str">
        <f>IF(ISNUMBER(A2538), IF($G$16="fixed",$G$17,MIN(H2538*Data!$C$7*$C$16*0.5,$C$17*Data!$C$7))*$C$12,"")</f>
        <v/>
      </c>
      <c r="L2538" s="42" t="str">
        <f t="shared" ca="1" si="1200"/>
        <v/>
      </c>
      <c r="M2538" s="44" t="str">
        <f t="shared" ca="1" si="1201"/>
        <v/>
      </c>
      <c r="N2538" s="44" t="str">
        <f t="shared" ca="1" si="1202"/>
        <v/>
      </c>
      <c r="O2538" s="108" t="str">
        <f t="shared" si="1186"/>
        <v/>
      </c>
      <c r="P2538" s="102" t="str">
        <f t="shared" si="1187"/>
        <v/>
      </c>
      <c r="Q2538" s="102" t="str">
        <f t="shared" si="1188"/>
        <v/>
      </c>
      <c r="R2538" s="120" t="str">
        <f t="shared" si="1189"/>
        <v/>
      </c>
      <c r="S2538" s="54" t="str">
        <f t="shared" si="1190"/>
        <v/>
      </c>
      <c r="T2538" s="5" t="str">
        <f t="shared" si="1191"/>
        <v/>
      </c>
      <c r="U2538" s="152" t="str">
        <f t="shared" si="1174"/>
        <v/>
      </c>
      <c r="V2538" s="152" t="str">
        <f t="shared" si="1175"/>
        <v/>
      </c>
      <c r="W2538" s="153" t="str">
        <f t="shared" si="1176"/>
        <v/>
      </c>
      <c r="X2538" s="153" t="str">
        <f t="shared" si="1177"/>
        <v/>
      </c>
      <c r="Y2538" s="153" t="str">
        <f t="shared" si="1178"/>
        <v/>
      </c>
      <c r="Z2538" s="153" t="str">
        <f t="shared" si="1179"/>
        <v/>
      </c>
      <c r="AA2538" s="152" t="str">
        <f t="shared" si="1180"/>
        <v/>
      </c>
      <c r="AB2538" s="152" t="str">
        <f t="shared" si="1181"/>
        <v/>
      </c>
      <c r="AC2538" s="154" t="str">
        <f t="shared" si="1192"/>
        <v/>
      </c>
      <c r="AD2538" s="154" t="str">
        <f t="shared" si="1193"/>
        <v/>
      </c>
      <c r="AE2538" s="3" t="str">
        <f t="shared" si="1194"/>
        <v/>
      </c>
      <c r="AF2538" s="3" t="str">
        <f t="shared" si="1195"/>
        <v/>
      </c>
      <c r="AG2538" s="3" t="str">
        <f t="shared" si="1196"/>
        <v/>
      </c>
      <c r="AH2538" s="4" t="str">
        <f t="shared" si="1197"/>
        <v/>
      </c>
      <c r="AI2538" s="75" t="str">
        <f t="shared" si="1198"/>
        <v/>
      </c>
      <c r="AJ2538" s="75" t="str">
        <f t="shared" si="1199"/>
        <v/>
      </c>
    </row>
    <row r="2539" spans="1:36">
      <c r="A2539" s="41" t="str">
        <f t="shared" si="1182"/>
        <v/>
      </c>
      <c r="B2539" s="150" t="str">
        <f>IF(ISNUMBER(A2539),INDEX('MetaTrader Import'!$H$13:$J$5893,TRUNC(((A2539-$A$39+1)-1)/3)+1,MOD((A2539-$A$39+1)-1,3)+1),"")</f>
        <v/>
      </c>
      <c r="C2539" s="43" t="str">
        <f t="shared" si="1183"/>
        <v/>
      </c>
      <c r="D2539" s="43" t="str">
        <f t="shared" ca="1" si="1173"/>
        <v/>
      </c>
      <c r="E2539" s="43" t="str">
        <f t="shared" si="1184"/>
        <v/>
      </c>
      <c r="F2539" s="43" t="str">
        <f t="shared" si="1185"/>
        <v/>
      </c>
      <c r="G2539" s="43" t="str">
        <f>IF(A2539&lt;&gt;"",IF(A2539&lt;Data!$G$11*0.25,$C$13/$G$32,IF(A2539&gt;Data!$G$11*0.25,$C$13,$C$13*10)),"")</f>
        <v/>
      </c>
      <c r="H2539" s="43" t="str">
        <f>IF(A2539&lt;&gt;"",IF(Data!$G$9="constant",$C$13,IF(Data!$G$9="squeeze",G2539,F2539)),"")</f>
        <v/>
      </c>
      <c r="I2539" s="38" t="str">
        <f ca="1">IF(ISNUMBER(A2539),NORMINV(RAND(),0,IF(AND(Data!$G$9="squeeze",A2539&lt;Data!$G$11*0.25),$H$32,1)*$C$30*$C$13)*($C$14*$C$12),"")</f>
        <v/>
      </c>
      <c r="J2539" s="42" t="str">
        <f ca="1">IFERROR(IF(Data!$C$6="Real",B2539,I2539+J2538+($C$14*$C$12)*(NORMINV(RAND(),$C$15,CHOOSE($G$13,$C$13,F2539,G2539)))),"")</f>
        <v/>
      </c>
      <c r="K2539" s="88" t="str">
        <f>IF(ISNUMBER(A2539), IF($G$16="fixed",$G$17,MIN(H2539*Data!$C$7*$C$16*0.5,$C$17*Data!$C$7))*$C$12,"")</f>
        <v/>
      </c>
      <c r="L2539" s="42" t="str">
        <f t="shared" ca="1" si="1200"/>
        <v/>
      </c>
      <c r="M2539" s="44" t="str">
        <f t="shared" ca="1" si="1201"/>
        <v/>
      </c>
      <c r="N2539" s="44" t="str">
        <f t="shared" ca="1" si="1202"/>
        <v/>
      </c>
      <c r="O2539" s="108" t="str">
        <f t="shared" si="1186"/>
        <v/>
      </c>
      <c r="P2539" s="102" t="str">
        <f t="shared" si="1187"/>
        <v/>
      </c>
      <c r="Q2539" s="102" t="str">
        <f t="shared" si="1188"/>
        <v/>
      </c>
      <c r="R2539" s="120" t="str">
        <f t="shared" si="1189"/>
        <v/>
      </c>
      <c r="S2539" s="54" t="str">
        <f t="shared" si="1190"/>
        <v/>
      </c>
      <c r="T2539" s="5" t="str">
        <f t="shared" si="1191"/>
        <v/>
      </c>
      <c r="U2539" s="152" t="str">
        <f t="shared" si="1174"/>
        <v/>
      </c>
      <c r="V2539" s="152" t="str">
        <f t="shared" si="1175"/>
        <v/>
      </c>
      <c r="W2539" s="153" t="str">
        <f t="shared" si="1176"/>
        <v/>
      </c>
      <c r="X2539" s="153" t="str">
        <f t="shared" si="1177"/>
        <v/>
      </c>
      <c r="Y2539" s="153" t="str">
        <f t="shared" si="1178"/>
        <v/>
      </c>
      <c r="Z2539" s="153" t="str">
        <f t="shared" si="1179"/>
        <v/>
      </c>
      <c r="AA2539" s="152" t="str">
        <f t="shared" si="1180"/>
        <v/>
      </c>
      <c r="AB2539" s="152" t="str">
        <f t="shared" si="1181"/>
        <v/>
      </c>
      <c r="AC2539" s="154" t="str">
        <f t="shared" si="1192"/>
        <v/>
      </c>
      <c r="AD2539" s="154" t="str">
        <f t="shared" si="1193"/>
        <v/>
      </c>
      <c r="AE2539" s="3" t="str">
        <f t="shared" si="1194"/>
        <v/>
      </c>
      <c r="AF2539" s="3" t="str">
        <f t="shared" si="1195"/>
        <v/>
      </c>
      <c r="AG2539" s="3" t="str">
        <f t="shared" si="1196"/>
        <v/>
      </c>
      <c r="AH2539" s="4" t="str">
        <f t="shared" si="1197"/>
        <v/>
      </c>
      <c r="AI2539" s="75" t="str">
        <f t="shared" si="1198"/>
        <v/>
      </c>
      <c r="AJ2539" s="75" t="str">
        <f t="shared" si="1199"/>
        <v/>
      </c>
    </row>
    <row r="2540" spans="1:36">
      <c r="A2540" s="41" t="str">
        <f t="shared" si="1182"/>
        <v/>
      </c>
      <c r="B2540" s="150" t="str">
        <f>IF(ISNUMBER(A2540),INDEX('MetaTrader Import'!$H$13:$J$5893,TRUNC(((A2540-$A$39+1)-1)/3)+1,MOD((A2540-$A$39+1)-1,3)+1),"")</f>
        <v/>
      </c>
      <c r="C2540" s="43" t="str">
        <f t="shared" si="1183"/>
        <v/>
      </c>
      <c r="D2540" s="43" t="str">
        <f t="shared" ca="1" si="1173"/>
        <v/>
      </c>
      <c r="E2540" s="43" t="str">
        <f t="shared" si="1184"/>
        <v/>
      </c>
      <c r="F2540" s="43" t="str">
        <f t="shared" si="1185"/>
        <v/>
      </c>
      <c r="G2540" s="43" t="str">
        <f>IF(A2540&lt;&gt;"",IF(A2540&lt;Data!$G$11*0.25,$C$13/$G$32,IF(A2540&gt;Data!$G$11*0.25,$C$13,$C$13*10)),"")</f>
        <v/>
      </c>
      <c r="H2540" s="43" t="str">
        <f>IF(A2540&lt;&gt;"",IF(Data!$G$9="constant",$C$13,IF(Data!$G$9="squeeze",G2540,F2540)),"")</f>
        <v/>
      </c>
      <c r="I2540" s="38" t="str">
        <f ca="1">IF(ISNUMBER(A2540),NORMINV(RAND(),0,IF(AND(Data!$G$9="squeeze",A2540&lt;Data!$G$11*0.25),$H$32,1)*$C$30*$C$13)*($C$14*$C$12),"")</f>
        <v/>
      </c>
      <c r="J2540" s="42" t="str">
        <f ca="1">IFERROR(IF(Data!$C$6="Real",B2540,I2540+J2539+($C$14*$C$12)*(NORMINV(RAND(),$C$15,CHOOSE($G$13,$C$13,F2540,G2540)))),"")</f>
        <v/>
      </c>
      <c r="K2540" s="88" t="str">
        <f>IF(ISNUMBER(A2540), IF($G$16="fixed",$G$17,MIN(H2540*Data!$C$7*$C$16*0.5,$C$17*Data!$C$7))*$C$12,"")</f>
        <v/>
      </c>
      <c r="L2540" s="42" t="str">
        <f t="shared" ca="1" si="1200"/>
        <v/>
      </c>
      <c r="M2540" s="44" t="str">
        <f t="shared" ca="1" si="1201"/>
        <v/>
      </c>
      <c r="N2540" s="44" t="str">
        <f t="shared" ca="1" si="1202"/>
        <v/>
      </c>
      <c r="O2540" s="108" t="str">
        <f t="shared" si="1186"/>
        <v/>
      </c>
      <c r="P2540" s="102" t="str">
        <f t="shared" si="1187"/>
        <v/>
      </c>
      <c r="Q2540" s="102" t="str">
        <f t="shared" si="1188"/>
        <v/>
      </c>
      <c r="R2540" s="120" t="str">
        <f t="shared" si="1189"/>
        <v/>
      </c>
      <c r="S2540" s="54" t="str">
        <f t="shared" si="1190"/>
        <v/>
      </c>
      <c r="T2540" s="5" t="str">
        <f t="shared" si="1191"/>
        <v/>
      </c>
      <c r="U2540" s="152" t="str">
        <f t="shared" si="1174"/>
        <v/>
      </c>
      <c r="V2540" s="152" t="str">
        <f t="shared" si="1175"/>
        <v/>
      </c>
      <c r="W2540" s="153" t="str">
        <f t="shared" si="1176"/>
        <v/>
      </c>
      <c r="X2540" s="153" t="str">
        <f t="shared" si="1177"/>
        <v/>
      </c>
      <c r="Y2540" s="153" t="str">
        <f t="shared" si="1178"/>
        <v/>
      </c>
      <c r="Z2540" s="153" t="str">
        <f t="shared" si="1179"/>
        <v/>
      </c>
      <c r="AA2540" s="152" t="str">
        <f t="shared" si="1180"/>
        <v/>
      </c>
      <c r="AB2540" s="152" t="str">
        <f t="shared" si="1181"/>
        <v/>
      </c>
      <c r="AC2540" s="154" t="str">
        <f t="shared" si="1192"/>
        <v/>
      </c>
      <c r="AD2540" s="154" t="str">
        <f t="shared" si="1193"/>
        <v/>
      </c>
      <c r="AE2540" s="3" t="str">
        <f t="shared" si="1194"/>
        <v/>
      </c>
      <c r="AF2540" s="3" t="str">
        <f t="shared" si="1195"/>
        <v/>
      </c>
      <c r="AG2540" s="3" t="str">
        <f t="shared" si="1196"/>
        <v/>
      </c>
      <c r="AH2540" s="4" t="str">
        <f t="shared" si="1197"/>
        <v/>
      </c>
      <c r="AI2540" s="75" t="str">
        <f t="shared" si="1198"/>
        <v/>
      </c>
      <c r="AJ2540" s="75" t="str">
        <f t="shared" si="1199"/>
        <v/>
      </c>
    </row>
    <row r="2541" spans="1:36">
      <c r="A2541" s="41" t="str">
        <f t="shared" si="1182"/>
        <v/>
      </c>
      <c r="B2541" s="150" t="str">
        <f>IF(ISNUMBER(A2541),INDEX('MetaTrader Import'!$H$13:$J$5893,TRUNC(((A2541-$A$39+1)-1)/3)+1,MOD((A2541-$A$39+1)-1,3)+1),"")</f>
        <v/>
      </c>
      <c r="C2541" s="43" t="str">
        <f t="shared" si="1183"/>
        <v/>
      </c>
      <c r="D2541" s="43" t="str">
        <f t="shared" ca="1" si="1173"/>
        <v/>
      </c>
      <c r="E2541" s="43" t="str">
        <f t="shared" si="1184"/>
        <v/>
      </c>
      <c r="F2541" s="43" t="str">
        <f t="shared" si="1185"/>
        <v/>
      </c>
      <c r="G2541" s="43" t="str">
        <f>IF(A2541&lt;&gt;"",IF(A2541&lt;Data!$G$11*0.25,$C$13/$G$32,IF(A2541&gt;Data!$G$11*0.25,$C$13,$C$13*10)),"")</f>
        <v/>
      </c>
      <c r="H2541" s="43" t="str">
        <f>IF(A2541&lt;&gt;"",IF(Data!$G$9="constant",$C$13,IF(Data!$G$9="squeeze",G2541,F2541)),"")</f>
        <v/>
      </c>
      <c r="I2541" s="38" t="str">
        <f ca="1">IF(ISNUMBER(A2541),NORMINV(RAND(),0,IF(AND(Data!$G$9="squeeze",A2541&lt;Data!$G$11*0.25),$H$32,1)*$C$30*$C$13)*($C$14*$C$12),"")</f>
        <v/>
      </c>
      <c r="J2541" s="42" t="str">
        <f ca="1">IFERROR(IF(Data!$C$6="Real",B2541,I2541+J2540+($C$14*$C$12)*(NORMINV(RAND(),$C$15,CHOOSE($G$13,$C$13,F2541,G2541)))),"")</f>
        <v/>
      </c>
      <c r="K2541" s="88" t="str">
        <f>IF(ISNUMBER(A2541), IF($G$16="fixed",$G$17,MIN(H2541*Data!$C$7*$C$16*0.5,$C$17*Data!$C$7))*$C$12,"")</f>
        <v/>
      </c>
      <c r="L2541" s="42" t="str">
        <f t="shared" ca="1" si="1200"/>
        <v/>
      </c>
      <c r="M2541" s="44" t="str">
        <f t="shared" ca="1" si="1201"/>
        <v/>
      </c>
      <c r="N2541" s="44" t="str">
        <f t="shared" ca="1" si="1202"/>
        <v/>
      </c>
      <c r="O2541" s="108" t="str">
        <f t="shared" si="1186"/>
        <v/>
      </c>
      <c r="P2541" s="102" t="str">
        <f t="shared" si="1187"/>
        <v/>
      </c>
      <c r="Q2541" s="102" t="str">
        <f t="shared" si="1188"/>
        <v/>
      </c>
      <c r="R2541" s="120" t="str">
        <f t="shared" si="1189"/>
        <v/>
      </c>
      <c r="S2541" s="54" t="str">
        <f t="shared" si="1190"/>
        <v/>
      </c>
      <c r="T2541" s="5" t="str">
        <f t="shared" si="1191"/>
        <v/>
      </c>
      <c r="U2541" s="152" t="str">
        <f t="shared" si="1174"/>
        <v/>
      </c>
      <c r="V2541" s="152" t="str">
        <f t="shared" si="1175"/>
        <v/>
      </c>
      <c r="W2541" s="153" t="str">
        <f t="shared" si="1176"/>
        <v/>
      </c>
      <c r="X2541" s="153" t="str">
        <f t="shared" si="1177"/>
        <v/>
      </c>
      <c r="Y2541" s="153" t="str">
        <f t="shared" si="1178"/>
        <v/>
      </c>
      <c r="Z2541" s="153" t="str">
        <f t="shared" si="1179"/>
        <v/>
      </c>
      <c r="AA2541" s="152" t="str">
        <f t="shared" si="1180"/>
        <v/>
      </c>
      <c r="AB2541" s="152" t="str">
        <f t="shared" si="1181"/>
        <v/>
      </c>
      <c r="AC2541" s="154" t="str">
        <f t="shared" si="1192"/>
        <v/>
      </c>
      <c r="AD2541" s="154" t="str">
        <f t="shared" si="1193"/>
        <v/>
      </c>
      <c r="AE2541" s="3" t="str">
        <f t="shared" si="1194"/>
        <v/>
      </c>
      <c r="AF2541" s="3" t="str">
        <f t="shared" si="1195"/>
        <v/>
      </c>
      <c r="AG2541" s="3" t="str">
        <f t="shared" si="1196"/>
        <v/>
      </c>
      <c r="AH2541" s="4" t="str">
        <f t="shared" si="1197"/>
        <v/>
      </c>
      <c r="AI2541" s="75" t="str">
        <f t="shared" si="1198"/>
        <v/>
      </c>
      <c r="AJ2541" s="75" t="str">
        <f t="shared" si="1199"/>
        <v/>
      </c>
    </row>
    <row r="2542" spans="1:36">
      <c r="A2542" s="41" t="str">
        <f t="shared" si="1182"/>
        <v/>
      </c>
      <c r="B2542" s="150" t="str">
        <f>IF(ISNUMBER(A2542),INDEX('MetaTrader Import'!$H$13:$J$5893,TRUNC(((A2542-$A$39+1)-1)/3)+1,MOD((A2542-$A$39+1)-1,3)+1),"")</f>
        <v/>
      </c>
      <c r="C2542" s="43" t="str">
        <f t="shared" si="1183"/>
        <v/>
      </c>
      <c r="D2542" s="43" t="str">
        <f t="shared" ca="1" si="1173"/>
        <v/>
      </c>
      <c r="E2542" s="43" t="str">
        <f t="shared" si="1184"/>
        <v/>
      </c>
      <c r="F2542" s="43" t="str">
        <f t="shared" si="1185"/>
        <v/>
      </c>
      <c r="G2542" s="43" t="str">
        <f>IF(A2542&lt;&gt;"",IF(A2542&lt;Data!$G$11*0.25,$C$13/$G$32,IF(A2542&gt;Data!$G$11*0.25,$C$13,$C$13*10)),"")</f>
        <v/>
      </c>
      <c r="H2542" s="43" t="str">
        <f>IF(A2542&lt;&gt;"",IF(Data!$G$9="constant",$C$13,IF(Data!$G$9="squeeze",G2542,F2542)),"")</f>
        <v/>
      </c>
      <c r="I2542" s="38" t="str">
        <f ca="1">IF(ISNUMBER(A2542),NORMINV(RAND(),0,IF(AND(Data!$G$9="squeeze",A2542&lt;Data!$G$11*0.25),$H$32,1)*$C$30*$C$13)*($C$14*$C$12),"")</f>
        <v/>
      </c>
      <c r="J2542" s="42" t="str">
        <f ca="1">IFERROR(IF(Data!$C$6="Real",B2542,I2542+J2541+($C$14*$C$12)*(NORMINV(RAND(),$C$15,CHOOSE($G$13,$C$13,F2542,G2542)))),"")</f>
        <v/>
      </c>
      <c r="K2542" s="88" t="str">
        <f>IF(ISNUMBER(A2542), IF($G$16="fixed",$G$17,MIN(H2542*Data!$C$7*$C$16*0.5,$C$17*Data!$C$7))*$C$12,"")</f>
        <v/>
      </c>
      <c r="L2542" s="42" t="str">
        <f t="shared" ca="1" si="1200"/>
        <v/>
      </c>
      <c r="M2542" s="44" t="str">
        <f t="shared" ca="1" si="1201"/>
        <v/>
      </c>
      <c r="N2542" s="44" t="str">
        <f t="shared" ca="1" si="1202"/>
        <v/>
      </c>
      <c r="O2542" s="108" t="str">
        <f t="shared" si="1186"/>
        <v/>
      </c>
      <c r="P2542" s="102" t="str">
        <f t="shared" si="1187"/>
        <v/>
      </c>
      <c r="Q2542" s="102" t="str">
        <f t="shared" si="1188"/>
        <v/>
      </c>
      <c r="R2542" s="120" t="str">
        <f t="shared" si="1189"/>
        <v/>
      </c>
      <c r="S2542" s="54" t="str">
        <f t="shared" si="1190"/>
        <v/>
      </c>
      <c r="T2542" s="5" t="str">
        <f t="shared" si="1191"/>
        <v/>
      </c>
      <c r="U2542" s="152" t="str">
        <f t="shared" si="1174"/>
        <v/>
      </c>
      <c r="V2542" s="152" t="str">
        <f t="shared" si="1175"/>
        <v/>
      </c>
      <c r="W2542" s="153" t="str">
        <f t="shared" si="1176"/>
        <v/>
      </c>
      <c r="X2542" s="153" t="str">
        <f t="shared" si="1177"/>
        <v/>
      </c>
      <c r="Y2542" s="153" t="str">
        <f t="shared" si="1178"/>
        <v/>
      </c>
      <c r="Z2542" s="153" t="str">
        <f t="shared" si="1179"/>
        <v/>
      </c>
      <c r="AA2542" s="152" t="str">
        <f t="shared" si="1180"/>
        <v/>
      </c>
      <c r="AB2542" s="152" t="str">
        <f t="shared" si="1181"/>
        <v/>
      </c>
      <c r="AC2542" s="154" t="str">
        <f t="shared" si="1192"/>
        <v/>
      </c>
      <c r="AD2542" s="154" t="str">
        <f t="shared" si="1193"/>
        <v/>
      </c>
      <c r="AE2542" s="3" t="str">
        <f t="shared" si="1194"/>
        <v/>
      </c>
      <c r="AF2542" s="3" t="str">
        <f t="shared" si="1195"/>
        <v/>
      </c>
      <c r="AG2542" s="3" t="str">
        <f t="shared" si="1196"/>
        <v/>
      </c>
      <c r="AH2542" s="4" t="str">
        <f t="shared" si="1197"/>
        <v/>
      </c>
      <c r="AI2542" s="75" t="str">
        <f t="shared" si="1198"/>
        <v/>
      </c>
      <c r="AJ2542" s="75" t="str">
        <f t="shared" si="1199"/>
        <v/>
      </c>
    </row>
    <row r="2543" spans="1:36">
      <c r="A2543" s="41" t="str">
        <f t="shared" si="1182"/>
        <v/>
      </c>
      <c r="B2543" s="150" t="str">
        <f>IF(ISNUMBER(A2543),INDEX('MetaTrader Import'!$H$13:$J$5893,TRUNC(((A2543-$A$39+1)-1)/3)+1,MOD((A2543-$A$39+1)-1,3)+1),"")</f>
        <v/>
      </c>
      <c r="C2543" s="43" t="str">
        <f t="shared" si="1183"/>
        <v/>
      </c>
      <c r="D2543" s="43" t="str">
        <f t="shared" ca="1" si="1173"/>
        <v/>
      </c>
      <c r="E2543" s="43" t="str">
        <f t="shared" si="1184"/>
        <v/>
      </c>
      <c r="F2543" s="43" t="str">
        <f t="shared" si="1185"/>
        <v/>
      </c>
      <c r="G2543" s="43" t="str">
        <f>IF(A2543&lt;&gt;"",IF(A2543&lt;Data!$G$11*0.25,$C$13/$G$32,IF(A2543&gt;Data!$G$11*0.25,$C$13,$C$13*10)),"")</f>
        <v/>
      </c>
      <c r="H2543" s="43" t="str">
        <f>IF(A2543&lt;&gt;"",IF(Data!$G$9="constant",$C$13,IF(Data!$G$9="squeeze",G2543,F2543)),"")</f>
        <v/>
      </c>
      <c r="I2543" s="38" t="str">
        <f ca="1">IF(ISNUMBER(A2543),NORMINV(RAND(),0,IF(AND(Data!$G$9="squeeze",A2543&lt;Data!$G$11*0.25),$H$32,1)*$C$30*$C$13)*($C$14*$C$12),"")</f>
        <v/>
      </c>
      <c r="J2543" s="42" t="str">
        <f ca="1">IFERROR(IF(Data!$C$6="Real",B2543,I2543+J2542+($C$14*$C$12)*(NORMINV(RAND(),$C$15,CHOOSE($G$13,$C$13,F2543,G2543)))),"")</f>
        <v/>
      </c>
      <c r="K2543" s="88" t="str">
        <f>IF(ISNUMBER(A2543), IF($G$16="fixed",$G$17,MIN(H2543*Data!$C$7*$C$16*0.5,$C$17*Data!$C$7))*$C$12,"")</f>
        <v/>
      </c>
      <c r="L2543" s="42" t="str">
        <f t="shared" ca="1" si="1200"/>
        <v/>
      </c>
      <c r="M2543" s="44" t="str">
        <f t="shared" ca="1" si="1201"/>
        <v/>
      </c>
      <c r="N2543" s="44" t="str">
        <f t="shared" ca="1" si="1202"/>
        <v/>
      </c>
      <c r="O2543" s="108" t="str">
        <f t="shared" si="1186"/>
        <v/>
      </c>
      <c r="P2543" s="102" t="str">
        <f t="shared" si="1187"/>
        <v/>
      </c>
      <c r="Q2543" s="102" t="str">
        <f t="shared" si="1188"/>
        <v/>
      </c>
      <c r="R2543" s="120" t="str">
        <f t="shared" si="1189"/>
        <v/>
      </c>
      <c r="S2543" s="54" t="str">
        <f t="shared" si="1190"/>
        <v/>
      </c>
      <c r="T2543" s="5" t="str">
        <f t="shared" si="1191"/>
        <v/>
      </c>
      <c r="U2543" s="152" t="str">
        <f t="shared" si="1174"/>
        <v/>
      </c>
      <c r="V2543" s="152" t="str">
        <f t="shared" si="1175"/>
        <v/>
      </c>
      <c r="W2543" s="153" t="str">
        <f t="shared" si="1176"/>
        <v/>
      </c>
      <c r="X2543" s="153" t="str">
        <f t="shared" si="1177"/>
        <v/>
      </c>
      <c r="Y2543" s="153" t="str">
        <f t="shared" si="1178"/>
        <v/>
      </c>
      <c r="Z2543" s="153" t="str">
        <f t="shared" si="1179"/>
        <v/>
      </c>
      <c r="AA2543" s="152" t="str">
        <f t="shared" si="1180"/>
        <v/>
      </c>
      <c r="AB2543" s="152" t="str">
        <f t="shared" si="1181"/>
        <v/>
      </c>
      <c r="AC2543" s="154" t="str">
        <f t="shared" si="1192"/>
        <v/>
      </c>
      <c r="AD2543" s="154" t="str">
        <f t="shared" si="1193"/>
        <v/>
      </c>
      <c r="AE2543" s="3" t="str">
        <f t="shared" si="1194"/>
        <v/>
      </c>
      <c r="AF2543" s="3" t="str">
        <f t="shared" si="1195"/>
        <v/>
      </c>
      <c r="AG2543" s="3" t="str">
        <f t="shared" si="1196"/>
        <v/>
      </c>
      <c r="AH2543" s="4" t="str">
        <f t="shared" si="1197"/>
        <v/>
      </c>
      <c r="AI2543" s="75" t="str">
        <f t="shared" si="1198"/>
        <v/>
      </c>
      <c r="AJ2543" s="75" t="str">
        <f t="shared" si="1199"/>
        <v/>
      </c>
    </row>
    <row r="2544" spans="1:36">
      <c r="A2544" s="41" t="str">
        <f t="shared" si="1182"/>
        <v/>
      </c>
      <c r="B2544" s="150" t="str">
        <f>IF(ISNUMBER(A2544),INDEX('MetaTrader Import'!$H$13:$J$5893,TRUNC(((A2544-$A$39+1)-1)/3)+1,MOD((A2544-$A$39+1)-1,3)+1),"")</f>
        <v/>
      </c>
      <c r="C2544" s="43" t="str">
        <f t="shared" si="1183"/>
        <v/>
      </c>
      <c r="D2544" s="43" t="str">
        <f t="shared" ca="1" si="1173"/>
        <v/>
      </c>
      <c r="E2544" s="43" t="str">
        <f t="shared" si="1184"/>
        <v/>
      </c>
      <c r="F2544" s="43" t="str">
        <f t="shared" si="1185"/>
        <v/>
      </c>
      <c r="G2544" s="43" t="str">
        <f>IF(A2544&lt;&gt;"",IF(A2544&lt;Data!$G$11*0.25,$C$13/$G$32,IF(A2544&gt;Data!$G$11*0.25,$C$13,$C$13*10)),"")</f>
        <v/>
      </c>
      <c r="H2544" s="43" t="str">
        <f>IF(A2544&lt;&gt;"",IF(Data!$G$9="constant",$C$13,IF(Data!$G$9="squeeze",G2544,F2544)),"")</f>
        <v/>
      </c>
      <c r="I2544" s="38" t="str">
        <f ca="1">IF(ISNUMBER(A2544),NORMINV(RAND(),0,IF(AND(Data!$G$9="squeeze",A2544&lt;Data!$G$11*0.25),$H$32,1)*$C$30*$C$13)*($C$14*$C$12),"")</f>
        <v/>
      </c>
      <c r="J2544" s="42" t="str">
        <f ca="1">IFERROR(IF(Data!$C$6="Real",B2544,I2544+J2543+($C$14*$C$12)*(NORMINV(RAND(),$C$15,CHOOSE($G$13,$C$13,F2544,G2544)))),"")</f>
        <v/>
      </c>
      <c r="K2544" s="88" t="str">
        <f>IF(ISNUMBER(A2544), IF($G$16="fixed",$G$17,MIN(H2544*Data!$C$7*$C$16*0.5,$C$17*Data!$C$7))*$C$12,"")</f>
        <v/>
      </c>
      <c r="L2544" s="42" t="str">
        <f t="shared" ca="1" si="1200"/>
        <v/>
      </c>
      <c r="M2544" s="44" t="str">
        <f t="shared" ca="1" si="1201"/>
        <v/>
      </c>
      <c r="N2544" s="44" t="str">
        <f t="shared" ca="1" si="1202"/>
        <v/>
      </c>
      <c r="O2544" s="108" t="str">
        <f t="shared" si="1186"/>
        <v/>
      </c>
      <c r="P2544" s="102" t="str">
        <f t="shared" si="1187"/>
        <v/>
      </c>
      <c r="Q2544" s="102" t="str">
        <f t="shared" si="1188"/>
        <v/>
      </c>
      <c r="R2544" s="120" t="str">
        <f t="shared" si="1189"/>
        <v/>
      </c>
      <c r="S2544" s="54" t="str">
        <f t="shared" si="1190"/>
        <v/>
      </c>
      <c r="T2544" s="5" t="str">
        <f t="shared" si="1191"/>
        <v/>
      </c>
      <c r="U2544" s="152" t="str">
        <f t="shared" si="1174"/>
        <v/>
      </c>
      <c r="V2544" s="152" t="str">
        <f t="shared" si="1175"/>
        <v/>
      </c>
      <c r="W2544" s="153" t="str">
        <f t="shared" si="1176"/>
        <v/>
      </c>
      <c r="X2544" s="153" t="str">
        <f t="shared" si="1177"/>
        <v/>
      </c>
      <c r="Y2544" s="153" t="str">
        <f t="shared" si="1178"/>
        <v/>
      </c>
      <c r="Z2544" s="153" t="str">
        <f t="shared" si="1179"/>
        <v/>
      </c>
      <c r="AA2544" s="152" t="str">
        <f t="shared" si="1180"/>
        <v/>
      </c>
      <c r="AB2544" s="152" t="str">
        <f t="shared" si="1181"/>
        <v/>
      </c>
      <c r="AC2544" s="154" t="str">
        <f t="shared" si="1192"/>
        <v/>
      </c>
      <c r="AD2544" s="154" t="str">
        <f t="shared" si="1193"/>
        <v/>
      </c>
      <c r="AE2544" s="3" t="str">
        <f t="shared" si="1194"/>
        <v/>
      </c>
      <c r="AF2544" s="3" t="str">
        <f t="shared" si="1195"/>
        <v/>
      </c>
      <c r="AG2544" s="3" t="str">
        <f t="shared" si="1196"/>
        <v/>
      </c>
      <c r="AH2544" s="4" t="str">
        <f t="shared" si="1197"/>
        <v/>
      </c>
      <c r="AI2544" s="75" t="str">
        <f t="shared" si="1198"/>
        <v/>
      </c>
      <c r="AJ2544" s="75" t="str">
        <f t="shared" si="1199"/>
        <v/>
      </c>
    </row>
    <row r="2545" spans="1:36">
      <c r="A2545" s="41" t="str">
        <f t="shared" si="1182"/>
        <v/>
      </c>
      <c r="B2545" s="150" t="str">
        <f>IF(ISNUMBER(A2545),INDEX('MetaTrader Import'!$H$13:$J$5893,TRUNC(((A2545-$A$39+1)-1)/3)+1,MOD((A2545-$A$39+1)-1,3)+1),"")</f>
        <v/>
      </c>
      <c r="C2545" s="43" t="str">
        <f t="shared" si="1183"/>
        <v/>
      </c>
      <c r="D2545" s="43" t="str">
        <f t="shared" ca="1" si="1173"/>
        <v/>
      </c>
      <c r="E2545" s="43" t="str">
        <f t="shared" si="1184"/>
        <v/>
      </c>
      <c r="F2545" s="43" t="str">
        <f t="shared" si="1185"/>
        <v/>
      </c>
      <c r="G2545" s="43" t="str">
        <f>IF(A2545&lt;&gt;"",IF(A2545&lt;Data!$G$11*0.25,$C$13/$G$32,IF(A2545&gt;Data!$G$11*0.25,$C$13,$C$13*10)),"")</f>
        <v/>
      </c>
      <c r="H2545" s="43" t="str">
        <f>IF(A2545&lt;&gt;"",IF(Data!$G$9="constant",$C$13,IF(Data!$G$9="squeeze",G2545,F2545)),"")</f>
        <v/>
      </c>
      <c r="I2545" s="38" t="str">
        <f ca="1">IF(ISNUMBER(A2545),NORMINV(RAND(),0,IF(AND(Data!$G$9="squeeze",A2545&lt;Data!$G$11*0.25),$H$32,1)*$C$30*$C$13)*($C$14*$C$12),"")</f>
        <v/>
      </c>
      <c r="J2545" s="42" t="str">
        <f ca="1">IFERROR(IF(Data!$C$6="Real",B2545,I2545+J2544+($C$14*$C$12)*(NORMINV(RAND(),$C$15,CHOOSE($G$13,$C$13,F2545,G2545)))),"")</f>
        <v/>
      </c>
      <c r="K2545" s="88" t="str">
        <f>IF(ISNUMBER(A2545), IF($G$16="fixed",$G$17,MIN(H2545*Data!$C$7*$C$16*0.5,$C$17*Data!$C$7))*$C$12,"")</f>
        <v/>
      </c>
      <c r="L2545" s="42" t="str">
        <f t="shared" ca="1" si="1200"/>
        <v/>
      </c>
      <c r="M2545" s="44" t="str">
        <f t="shared" ca="1" si="1201"/>
        <v/>
      </c>
      <c r="N2545" s="44" t="str">
        <f t="shared" ca="1" si="1202"/>
        <v/>
      </c>
      <c r="O2545" s="108" t="str">
        <f t="shared" si="1186"/>
        <v/>
      </c>
      <c r="P2545" s="102" t="str">
        <f t="shared" si="1187"/>
        <v/>
      </c>
      <c r="Q2545" s="102" t="str">
        <f t="shared" si="1188"/>
        <v/>
      </c>
      <c r="R2545" s="120" t="str">
        <f t="shared" si="1189"/>
        <v/>
      </c>
      <c r="S2545" s="54" t="str">
        <f t="shared" si="1190"/>
        <v/>
      </c>
      <c r="T2545" s="5" t="str">
        <f t="shared" si="1191"/>
        <v/>
      </c>
      <c r="U2545" s="152" t="str">
        <f t="shared" si="1174"/>
        <v/>
      </c>
      <c r="V2545" s="152" t="str">
        <f t="shared" si="1175"/>
        <v/>
      </c>
      <c r="W2545" s="153" t="str">
        <f t="shared" si="1176"/>
        <v/>
      </c>
      <c r="X2545" s="153" t="str">
        <f t="shared" si="1177"/>
        <v/>
      </c>
      <c r="Y2545" s="153" t="str">
        <f t="shared" si="1178"/>
        <v/>
      </c>
      <c r="Z2545" s="153" t="str">
        <f t="shared" si="1179"/>
        <v/>
      </c>
      <c r="AA2545" s="152" t="str">
        <f t="shared" si="1180"/>
        <v/>
      </c>
      <c r="AB2545" s="152" t="str">
        <f t="shared" si="1181"/>
        <v/>
      </c>
      <c r="AC2545" s="154" t="str">
        <f t="shared" si="1192"/>
        <v/>
      </c>
      <c r="AD2545" s="154" t="str">
        <f t="shared" si="1193"/>
        <v/>
      </c>
      <c r="AE2545" s="3" t="str">
        <f t="shared" si="1194"/>
        <v/>
      </c>
      <c r="AF2545" s="3" t="str">
        <f t="shared" si="1195"/>
        <v/>
      </c>
      <c r="AG2545" s="3" t="str">
        <f t="shared" si="1196"/>
        <v/>
      </c>
      <c r="AH2545" s="4" t="str">
        <f t="shared" si="1197"/>
        <v/>
      </c>
      <c r="AI2545" s="75" t="str">
        <f t="shared" si="1198"/>
        <v/>
      </c>
      <c r="AJ2545" s="75" t="str">
        <f t="shared" si="1199"/>
        <v/>
      </c>
    </row>
    <row r="2546" spans="1:36">
      <c r="A2546" s="41" t="str">
        <f t="shared" si="1182"/>
        <v/>
      </c>
      <c r="B2546" s="150" t="str">
        <f>IF(ISNUMBER(A2546),INDEX('MetaTrader Import'!$H$13:$J$5893,TRUNC(((A2546-$A$39+1)-1)/3)+1,MOD((A2546-$A$39+1)-1,3)+1),"")</f>
        <v/>
      </c>
      <c r="C2546" s="43" t="str">
        <f t="shared" si="1183"/>
        <v/>
      </c>
      <c r="D2546" s="43" t="str">
        <f t="shared" ca="1" si="1173"/>
        <v/>
      </c>
      <c r="E2546" s="43" t="str">
        <f t="shared" si="1184"/>
        <v/>
      </c>
      <c r="F2546" s="43" t="str">
        <f t="shared" si="1185"/>
        <v/>
      </c>
      <c r="G2546" s="43" t="str">
        <f>IF(A2546&lt;&gt;"",IF(A2546&lt;Data!$G$11*0.25,$C$13/$G$32,IF(A2546&gt;Data!$G$11*0.25,$C$13,$C$13*10)),"")</f>
        <v/>
      </c>
      <c r="H2546" s="43" t="str">
        <f>IF(A2546&lt;&gt;"",IF(Data!$G$9="constant",$C$13,IF(Data!$G$9="squeeze",G2546,F2546)),"")</f>
        <v/>
      </c>
      <c r="I2546" s="38" t="str">
        <f ca="1">IF(ISNUMBER(A2546),NORMINV(RAND(),0,IF(AND(Data!$G$9="squeeze",A2546&lt;Data!$G$11*0.25),$H$32,1)*$C$30*$C$13)*($C$14*$C$12),"")</f>
        <v/>
      </c>
      <c r="J2546" s="42" t="str">
        <f ca="1">IFERROR(IF(Data!$C$6="Real",B2546,I2546+J2545+($C$14*$C$12)*(NORMINV(RAND(),$C$15,CHOOSE($G$13,$C$13,F2546,G2546)))),"")</f>
        <v/>
      </c>
      <c r="K2546" s="88" t="str">
        <f>IF(ISNUMBER(A2546), IF($G$16="fixed",$G$17,MIN(H2546*Data!$C$7*$C$16*0.5,$C$17*Data!$C$7))*$C$12,"")</f>
        <v/>
      </c>
      <c r="L2546" s="42" t="str">
        <f t="shared" ca="1" si="1200"/>
        <v/>
      </c>
      <c r="M2546" s="44" t="str">
        <f t="shared" ca="1" si="1201"/>
        <v/>
      </c>
      <c r="N2546" s="44" t="str">
        <f t="shared" ca="1" si="1202"/>
        <v/>
      </c>
      <c r="O2546" s="108" t="str">
        <f t="shared" si="1186"/>
        <v/>
      </c>
      <c r="P2546" s="102" t="str">
        <f t="shared" si="1187"/>
        <v/>
      </c>
      <c r="Q2546" s="102" t="str">
        <f t="shared" si="1188"/>
        <v/>
      </c>
      <c r="R2546" s="120" t="str">
        <f t="shared" si="1189"/>
        <v/>
      </c>
      <c r="S2546" s="54" t="str">
        <f t="shared" si="1190"/>
        <v/>
      </c>
      <c r="T2546" s="5" t="str">
        <f t="shared" si="1191"/>
        <v/>
      </c>
      <c r="U2546" s="152" t="str">
        <f t="shared" si="1174"/>
        <v/>
      </c>
      <c r="V2546" s="152" t="str">
        <f t="shared" si="1175"/>
        <v/>
      </c>
      <c r="W2546" s="153" t="str">
        <f t="shared" si="1176"/>
        <v/>
      </c>
      <c r="X2546" s="153" t="str">
        <f t="shared" si="1177"/>
        <v/>
      </c>
      <c r="Y2546" s="153" t="str">
        <f t="shared" si="1178"/>
        <v/>
      </c>
      <c r="Z2546" s="153" t="str">
        <f t="shared" si="1179"/>
        <v/>
      </c>
      <c r="AA2546" s="152" t="str">
        <f t="shared" si="1180"/>
        <v/>
      </c>
      <c r="AB2546" s="152" t="str">
        <f t="shared" si="1181"/>
        <v/>
      </c>
      <c r="AC2546" s="154" t="str">
        <f t="shared" si="1192"/>
        <v/>
      </c>
      <c r="AD2546" s="154" t="str">
        <f t="shared" si="1193"/>
        <v/>
      </c>
      <c r="AE2546" s="3" t="str">
        <f t="shared" si="1194"/>
        <v/>
      </c>
      <c r="AF2546" s="3" t="str">
        <f t="shared" si="1195"/>
        <v/>
      </c>
      <c r="AG2546" s="3" t="str">
        <f t="shared" si="1196"/>
        <v/>
      </c>
      <c r="AH2546" s="4" t="str">
        <f t="shared" si="1197"/>
        <v/>
      </c>
      <c r="AI2546" s="75" t="str">
        <f t="shared" si="1198"/>
        <v/>
      </c>
      <c r="AJ2546" s="75" t="str">
        <f t="shared" si="1199"/>
        <v/>
      </c>
    </row>
    <row r="2547" spans="1:36">
      <c r="A2547" s="41" t="str">
        <f t="shared" si="1182"/>
        <v/>
      </c>
      <c r="B2547" s="150" t="str">
        <f>IF(ISNUMBER(A2547),INDEX('MetaTrader Import'!$H$13:$J$5893,TRUNC(((A2547-$A$39+1)-1)/3)+1,MOD((A2547-$A$39+1)-1,3)+1),"")</f>
        <v/>
      </c>
      <c r="C2547" s="43" t="str">
        <f t="shared" si="1183"/>
        <v/>
      </c>
      <c r="D2547" s="43" t="str">
        <f t="shared" ca="1" si="1173"/>
        <v/>
      </c>
      <c r="E2547" s="43" t="str">
        <f t="shared" si="1184"/>
        <v/>
      </c>
      <c r="F2547" s="43" t="str">
        <f t="shared" si="1185"/>
        <v/>
      </c>
      <c r="G2547" s="43" t="str">
        <f>IF(A2547&lt;&gt;"",IF(A2547&lt;Data!$G$11*0.25,$C$13/$G$32,IF(A2547&gt;Data!$G$11*0.25,$C$13,$C$13*10)),"")</f>
        <v/>
      </c>
      <c r="H2547" s="43" t="str">
        <f>IF(A2547&lt;&gt;"",IF(Data!$G$9="constant",$C$13,IF(Data!$G$9="squeeze",G2547,F2547)),"")</f>
        <v/>
      </c>
      <c r="I2547" s="38" t="str">
        <f ca="1">IF(ISNUMBER(A2547),NORMINV(RAND(),0,IF(AND(Data!$G$9="squeeze",A2547&lt;Data!$G$11*0.25),$H$32,1)*$C$30*$C$13)*($C$14*$C$12),"")</f>
        <v/>
      </c>
      <c r="J2547" s="42" t="str">
        <f ca="1">IFERROR(IF(Data!$C$6="Real",B2547,I2547+J2546+($C$14*$C$12)*(NORMINV(RAND(),$C$15,CHOOSE($G$13,$C$13,F2547,G2547)))),"")</f>
        <v/>
      </c>
      <c r="K2547" s="88" t="str">
        <f>IF(ISNUMBER(A2547), IF($G$16="fixed",$G$17,MIN(H2547*Data!$C$7*$C$16*0.5,$C$17*Data!$C$7))*$C$12,"")</f>
        <v/>
      </c>
      <c r="L2547" s="42" t="str">
        <f t="shared" ca="1" si="1200"/>
        <v/>
      </c>
      <c r="M2547" s="44" t="str">
        <f t="shared" ca="1" si="1201"/>
        <v/>
      </c>
      <c r="N2547" s="44" t="str">
        <f t="shared" ca="1" si="1202"/>
        <v/>
      </c>
      <c r="O2547" s="108" t="str">
        <f t="shared" si="1186"/>
        <v/>
      </c>
      <c r="P2547" s="102" t="str">
        <f t="shared" si="1187"/>
        <v/>
      </c>
      <c r="Q2547" s="102" t="str">
        <f t="shared" si="1188"/>
        <v/>
      </c>
      <c r="R2547" s="120" t="str">
        <f t="shared" si="1189"/>
        <v/>
      </c>
      <c r="S2547" s="54" t="str">
        <f t="shared" si="1190"/>
        <v/>
      </c>
      <c r="T2547" s="5" t="str">
        <f t="shared" si="1191"/>
        <v/>
      </c>
      <c r="U2547" s="152" t="str">
        <f t="shared" si="1174"/>
        <v/>
      </c>
      <c r="V2547" s="152" t="str">
        <f t="shared" si="1175"/>
        <v/>
      </c>
      <c r="W2547" s="153" t="str">
        <f t="shared" si="1176"/>
        <v/>
      </c>
      <c r="X2547" s="153" t="str">
        <f t="shared" si="1177"/>
        <v/>
      </c>
      <c r="Y2547" s="153" t="str">
        <f t="shared" si="1178"/>
        <v/>
      </c>
      <c r="Z2547" s="153" t="str">
        <f t="shared" si="1179"/>
        <v/>
      </c>
      <c r="AA2547" s="152" t="str">
        <f t="shared" si="1180"/>
        <v/>
      </c>
      <c r="AB2547" s="152" t="str">
        <f t="shared" si="1181"/>
        <v/>
      </c>
      <c r="AC2547" s="154" t="str">
        <f t="shared" si="1192"/>
        <v/>
      </c>
      <c r="AD2547" s="154" t="str">
        <f t="shared" si="1193"/>
        <v/>
      </c>
      <c r="AE2547" s="3" t="str">
        <f t="shared" si="1194"/>
        <v/>
      </c>
      <c r="AF2547" s="3" t="str">
        <f t="shared" si="1195"/>
        <v/>
      </c>
      <c r="AG2547" s="3" t="str">
        <f t="shared" si="1196"/>
        <v/>
      </c>
      <c r="AH2547" s="4" t="str">
        <f t="shared" si="1197"/>
        <v/>
      </c>
      <c r="AI2547" s="75" t="str">
        <f t="shared" si="1198"/>
        <v/>
      </c>
      <c r="AJ2547" s="75" t="str">
        <f t="shared" si="1199"/>
        <v/>
      </c>
    </row>
    <row r="2548" spans="1:36">
      <c r="A2548" s="41" t="str">
        <f t="shared" si="1182"/>
        <v/>
      </c>
      <c r="B2548" s="150" t="str">
        <f>IF(ISNUMBER(A2548),INDEX('MetaTrader Import'!$H$13:$J$5893,TRUNC(((A2548-$A$39+1)-1)/3)+1,MOD((A2548-$A$39+1)-1,3)+1),"")</f>
        <v/>
      </c>
      <c r="C2548" s="43" t="str">
        <f t="shared" si="1183"/>
        <v/>
      </c>
      <c r="D2548" s="43" t="str">
        <f t="shared" ca="1" si="1173"/>
        <v/>
      </c>
      <c r="E2548" s="43" t="str">
        <f t="shared" si="1184"/>
        <v/>
      </c>
      <c r="F2548" s="43" t="str">
        <f t="shared" si="1185"/>
        <v/>
      </c>
      <c r="G2548" s="43" t="str">
        <f>IF(A2548&lt;&gt;"",IF(A2548&lt;Data!$G$11*0.25,$C$13/$G$32,IF(A2548&gt;Data!$G$11*0.25,$C$13,$C$13*10)),"")</f>
        <v/>
      </c>
      <c r="H2548" s="43" t="str">
        <f>IF(A2548&lt;&gt;"",IF(Data!$G$9="constant",$C$13,IF(Data!$G$9="squeeze",G2548,F2548)),"")</f>
        <v/>
      </c>
      <c r="I2548" s="38" t="str">
        <f ca="1">IF(ISNUMBER(A2548),NORMINV(RAND(),0,IF(AND(Data!$G$9="squeeze",A2548&lt;Data!$G$11*0.25),$H$32,1)*$C$30*$C$13)*($C$14*$C$12),"")</f>
        <v/>
      </c>
      <c r="J2548" s="42" t="str">
        <f ca="1">IFERROR(IF(Data!$C$6="Real",B2548,I2548+J2547+($C$14*$C$12)*(NORMINV(RAND(),$C$15,CHOOSE($G$13,$C$13,F2548,G2548)))),"")</f>
        <v/>
      </c>
      <c r="K2548" s="88" t="str">
        <f>IF(ISNUMBER(A2548), IF($G$16="fixed",$G$17,MIN(H2548*Data!$C$7*$C$16*0.5,$C$17*Data!$C$7))*$C$12,"")</f>
        <v/>
      </c>
      <c r="L2548" s="42" t="str">
        <f t="shared" ca="1" si="1200"/>
        <v/>
      </c>
      <c r="M2548" s="44" t="str">
        <f t="shared" ca="1" si="1201"/>
        <v/>
      </c>
      <c r="N2548" s="44" t="str">
        <f t="shared" ca="1" si="1202"/>
        <v/>
      </c>
      <c r="O2548" s="108" t="str">
        <f t="shared" si="1186"/>
        <v/>
      </c>
      <c r="P2548" s="102" t="str">
        <f t="shared" si="1187"/>
        <v/>
      </c>
      <c r="Q2548" s="102" t="str">
        <f t="shared" si="1188"/>
        <v/>
      </c>
      <c r="R2548" s="120" t="str">
        <f t="shared" si="1189"/>
        <v/>
      </c>
      <c r="S2548" s="54" t="str">
        <f t="shared" si="1190"/>
        <v/>
      </c>
      <c r="T2548" s="5" t="str">
        <f t="shared" si="1191"/>
        <v/>
      </c>
      <c r="U2548" s="152" t="str">
        <f t="shared" si="1174"/>
        <v/>
      </c>
      <c r="V2548" s="152" t="str">
        <f t="shared" si="1175"/>
        <v/>
      </c>
      <c r="W2548" s="153" t="str">
        <f t="shared" si="1176"/>
        <v/>
      </c>
      <c r="X2548" s="153" t="str">
        <f t="shared" si="1177"/>
        <v/>
      </c>
      <c r="Y2548" s="153" t="str">
        <f t="shared" si="1178"/>
        <v/>
      </c>
      <c r="Z2548" s="153" t="str">
        <f t="shared" si="1179"/>
        <v/>
      </c>
      <c r="AA2548" s="152" t="str">
        <f t="shared" si="1180"/>
        <v/>
      </c>
      <c r="AB2548" s="152" t="str">
        <f t="shared" si="1181"/>
        <v/>
      </c>
      <c r="AC2548" s="154" t="str">
        <f t="shared" si="1192"/>
        <v/>
      </c>
      <c r="AD2548" s="154" t="str">
        <f t="shared" si="1193"/>
        <v/>
      </c>
      <c r="AE2548" s="3" t="str">
        <f t="shared" si="1194"/>
        <v/>
      </c>
      <c r="AF2548" s="3" t="str">
        <f t="shared" si="1195"/>
        <v/>
      </c>
      <c r="AG2548" s="3" t="str">
        <f t="shared" si="1196"/>
        <v/>
      </c>
      <c r="AH2548" s="4" t="str">
        <f t="shared" si="1197"/>
        <v/>
      </c>
      <c r="AI2548" s="75" t="str">
        <f t="shared" si="1198"/>
        <v/>
      </c>
      <c r="AJ2548" s="75" t="str">
        <f t="shared" si="1199"/>
        <v/>
      </c>
    </row>
    <row r="2549" spans="1:36">
      <c r="A2549" s="41" t="str">
        <f t="shared" si="1182"/>
        <v/>
      </c>
      <c r="B2549" s="150" t="str">
        <f>IF(ISNUMBER(A2549),INDEX('MetaTrader Import'!$H$13:$J$5893,TRUNC(((A2549-$A$39+1)-1)/3)+1,MOD((A2549-$A$39+1)-1,3)+1),"")</f>
        <v/>
      </c>
      <c r="C2549" s="43" t="str">
        <f t="shared" si="1183"/>
        <v/>
      </c>
      <c r="D2549" s="43" t="str">
        <f t="shared" ca="1" si="1173"/>
        <v/>
      </c>
      <c r="E2549" s="43" t="str">
        <f t="shared" si="1184"/>
        <v/>
      </c>
      <c r="F2549" s="43" t="str">
        <f t="shared" si="1185"/>
        <v/>
      </c>
      <c r="G2549" s="43" t="str">
        <f>IF(A2549&lt;&gt;"",IF(A2549&lt;Data!$G$11*0.25,$C$13/$G$32,IF(A2549&gt;Data!$G$11*0.25,$C$13,$C$13*10)),"")</f>
        <v/>
      </c>
      <c r="H2549" s="43" t="str">
        <f>IF(A2549&lt;&gt;"",IF(Data!$G$9="constant",$C$13,IF(Data!$G$9="squeeze",G2549,F2549)),"")</f>
        <v/>
      </c>
      <c r="I2549" s="38" t="str">
        <f ca="1">IF(ISNUMBER(A2549),NORMINV(RAND(),0,IF(AND(Data!$G$9="squeeze",A2549&lt;Data!$G$11*0.25),$H$32,1)*$C$30*$C$13)*($C$14*$C$12),"")</f>
        <v/>
      </c>
      <c r="J2549" s="42" t="str">
        <f ca="1">IFERROR(IF(Data!$C$6="Real",B2549,I2549+J2548+($C$14*$C$12)*(NORMINV(RAND(),$C$15,CHOOSE($G$13,$C$13,F2549,G2549)))),"")</f>
        <v/>
      </c>
      <c r="K2549" s="88" t="str">
        <f>IF(ISNUMBER(A2549), IF($G$16="fixed",$G$17,MIN(H2549*Data!$C$7*$C$16*0.5,$C$17*Data!$C$7))*$C$12,"")</f>
        <v/>
      </c>
      <c r="L2549" s="42" t="str">
        <f t="shared" ca="1" si="1200"/>
        <v/>
      </c>
      <c r="M2549" s="44" t="str">
        <f t="shared" ca="1" si="1201"/>
        <v/>
      </c>
      <c r="N2549" s="44" t="str">
        <f t="shared" ca="1" si="1202"/>
        <v/>
      </c>
      <c r="O2549" s="108" t="str">
        <f t="shared" si="1186"/>
        <v/>
      </c>
      <c r="P2549" s="102" t="str">
        <f t="shared" si="1187"/>
        <v/>
      </c>
      <c r="Q2549" s="102" t="str">
        <f t="shared" si="1188"/>
        <v/>
      </c>
      <c r="R2549" s="120" t="str">
        <f t="shared" si="1189"/>
        <v/>
      </c>
      <c r="S2549" s="54" t="str">
        <f t="shared" si="1190"/>
        <v/>
      </c>
      <c r="T2549" s="5" t="str">
        <f t="shared" si="1191"/>
        <v/>
      </c>
      <c r="U2549" s="152" t="str">
        <f t="shared" si="1174"/>
        <v/>
      </c>
      <c r="V2549" s="152" t="str">
        <f t="shared" si="1175"/>
        <v/>
      </c>
      <c r="W2549" s="153" t="str">
        <f t="shared" si="1176"/>
        <v/>
      </c>
      <c r="X2549" s="153" t="str">
        <f t="shared" si="1177"/>
        <v/>
      </c>
      <c r="Y2549" s="153" t="str">
        <f t="shared" si="1178"/>
        <v/>
      </c>
      <c r="Z2549" s="153" t="str">
        <f t="shared" si="1179"/>
        <v/>
      </c>
      <c r="AA2549" s="152" t="str">
        <f t="shared" si="1180"/>
        <v/>
      </c>
      <c r="AB2549" s="152" t="str">
        <f t="shared" si="1181"/>
        <v/>
      </c>
      <c r="AC2549" s="154" t="str">
        <f t="shared" si="1192"/>
        <v/>
      </c>
      <c r="AD2549" s="154" t="str">
        <f t="shared" si="1193"/>
        <v/>
      </c>
      <c r="AE2549" s="3" t="str">
        <f t="shared" si="1194"/>
        <v/>
      </c>
      <c r="AF2549" s="3" t="str">
        <f t="shared" si="1195"/>
        <v/>
      </c>
      <c r="AG2549" s="3" t="str">
        <f t="shared" si="1196"/>
        <v/>
      </c>
      <c r="AH2549" s="4" t="str">
        <f t="shared" si="1197"/>
        <v/>
      </c>
      <c r="AI2549" s="75" t="str">
        <f t="shared" si="1198"/>
        <v/>
      </c>
      <c r="AJ2549" s="75" t="str">
        <f t="shared" si="1199"/>
        <v/>
      </c>
    </row>
    <row r="2550" spans="1:36">
      <c r="A2550" s="41" t="str">
        <f t="shared" si="1182"/>
        <v/>
      </c>
      <c r="B2550" s="150" t="str">
        <f>IF(ISNUMBER(A2550),INDEX('MetaTrader Import'!$H$13:$J$5893,TRUNC(((A2550-$A$39+1)-1)/3)+1,MOD((A2550-$A$39+1)-1,3)+1),"")</f>
        <v/>
      </c>
      <c r="C2550" s="43" t="str">
        <f t="shared" si="1183"/>
        <v/>
      </c>
      <c r="D2550" s="43" t="str">
        <f t="shared" ca="1" si="1173"/>
        <v/>
      </c>
      <c r="E2550" s="43" t="str">
        <f t="shared" si="1184"/>
        <v/>
      </c>
      <c r="F2550" s="43" t="str">
        <f t="shared" si="1185"/>
        <v/>
      </c>
      <c r="G2550" s="43" t="str">
        <f>IF(A2550&lt;&gt;"",IF(A2550&lt;Data!$G$11*0.25,$C$13/$G$32,IF(A2550&gt;Data!$G$11*0.25,$C$13,$C$13*10)),"")</f>
        <v/>
      </c>
      <c r="H2550" s="43" t="str">
        <f>IF(A2550&lt;&gt;"",IF(Data!$G$9="constant",$C$13,IF(Data!$G$9="squeeze",G2550,F2550)),"")</f>
        <v/>
      </c>
      <c r="I2550" s="38" t="str">
        <f ca="1">IF(ISNUMBER(A2550),NORMINV(RAND(),0,IF(AND(Data!$G$9="squeeze",A2550&lt;Data!$G$11*0.25),$H$32,1)*$C$30*$C$13)*($C$14*$C$12),"")</f>
        <v/>
      </c>
      <c r="J2550" s="42" t="str">
        <f ca="1">IFERROR(IF(Data!$C$6="Real",B2550,I2550+J2549+($C$14*$C$12)*(NORMINV(RAND(),$C$15,CHOOSE($G$13,$C$13,F2550,G2550)))),"")</f>
        <v/>
      </c>
      <c r="K2550" s="88" t="str">
        <f>IF(ISNUMBER(A2550), IF($G$16="fixed",$G$17,MIN(H2550*Data!$C$7*$C$16*0.5,$C$17*Data!$C$7))*$C$12,"")</f>
        <v/>
      </c>
      <c r="L2550" s="42" t="str">
        <f t="shared" ca="1" si="1200"/>
        <v/>
      </c>
      <c r="M2550" s="44" t="str">
        <f t="shared" ca="1" si="1201"/>
        <v/>
      </c>
      <c r="N2550" s="44" t="str">
        <f t="shared" ca="1" si="1202"/>
        <v/>
      </c>
      <c r="O2550" s="108" t="str">
        <f t="shared" si="1186"/>
        <v/>
      </c>
      <c r="P2550" s="102" t="str">
        <f t="shared" si="1187"/>
        <v/>
      </c>
      <c r="Q2550" s="102" t="str">
        <f t="shared" si="1188"/>
        <v/>
      </c>
      <c r="R2550" s="120" t="str">
        <f t="shared" si="1189"/>
        <v/>
      </c>
      <c r="S2550" s="54" t="str">
        <f t="shared" si="1190"/>
        <v/>
      </c>
      <c r="T2550" s="5" t="str">
        <f t="shared" si="1191"/>
        <v/>
      </c>
      <c r="U2550" s="152" t="str">
        <f t="shared" si="1174"/>
        <v/>
      </c>
      <c r="V2550" s="152" t="str">
        <f t="shared" si="1175"/>
        <v/>
      </c>
      <c r="W2550" s="153" t="str">
        <f t="shared" si="1176"/>
        <v/>
      </c>
      <c r="X2550" s="153" t="str">
        <f t="shared" si="1177"/>
        <v/>
      </c>
      <c r="Y2550" s="153" t="str">
        <f t="shared" si="1178"/>
        <v/>
      </c>
      <c r="Z2550" s="153" t="str">
        <f t="shared" si="1179"/>
        <v/>
      </c>
      <c r="AA2550" s="152" t="str">
        <f t="shared" si="1180"/>
        <v/>
      </c>
      <c r="AB2550" s="152" t="str">
        <f t="shared" si="1181"/>
        <v/>
      </c>
      <c r="AC2550" s="154" t="str">
        <f t="shared" si="1192"/>
        <v/>
      </c>
      <c r="AD2550" s="154" t="str">
        <f t="shared" si="1193"/>
        <v/>
      </c>
      <c r="AE2550" s="3" t="str">
        <f t="shared" si="1194"/>
        <v/>
      </c>
      <c r="AF2550" s="3" t="str">
        <f t="shared" si="1195"/>
        <v/>
      </c>
      <c r="AG2550" s="3" t="str">
        <f t="shared" si="1196"/>
        <v/>
      </c>
      <c r="AH2550" s="4" t="str">
        <f t="shared" si="1197"/>
        <v/>
      </c>
      <c r="AI2550" s="75" t="str">
        <f t="shared" si="1198"/>
        <v/>
      </c>
      <c r="AJ2550" s="75" t="str">
        <f t="shared" si="1199"/>
        <v/>
      </c>
    </row>
    <row r="2551" spans="1:36">
      <c r="A2551" s="41" t="str">
        <f t="shared" si="1182"/>
        <v/>
      </c>
      <c r="B2551" s="150" t="str">
        <f>IF(ISNUMBER(A2551),INDEX('MetaTrader Import'!$H$13:$J$5893,TRUNC(((A2551-$A$39+1)-1)/3)+1,MOD((A2551-$A$39+1)-1,3)+1),"")</f>
        <v/>
      </c>
      <c r="C2551" s="43" t="str">
        <f t="shared" si="1183"/>
        <v/>
      </c>
      <c r="D2551" s="43" t="str">
        <f t="shared" ca="1" si="1173"/>
        <v/>
      </c>
      <c r="E2551" s="43" t="str">
        <f t="shared" si="1184"/>
        <v/>
      </c>
      <c r="F2551" s="43" t="str">
        <f t="shared" si="1185"/>
        <v/>
      </c>
      <c r="G2551" s="43" t="str">
        <f>IF(A2551&lt;&gt;"",IF(A2551&lt;Data!$G$11*0.25,$C$13/$G$32,IF(A2551&gt;Data!$G$11*0.25,$C$13,$C$13*10)),"")</f>
        <v/>
      </c>
      <c r="H2551" s="43" t="str">
        <f>IF(A2551&lt;&gt;"",IF(Data!$G$9="constant",$C$13,IF(Data!$G$9="squeeze",G2551,F2551)),"")</f>
        <v/>
      </c>
      <c r="I2551" s="38" t="str">
        <f ca="1">IF(ISNUMBER(A2551),NORMINV(RAND(),0,IF(AND(Data!$G$9="squeeze",A2551&lt;Data!$G$11*0.25),$H$32,1)*$C$30*$C$13)*($C$14*$C$12),"")</f>
        <v/>
      </c>
      <c r="J2551" s="42" t="str">
        <f ca="1">IFERROR(IF(Data!$C$6="Real",B2551,I2551+J2550+($C$14*$C$12)*(NORMINV(RAND(),$C$15,CHOOSE($G$13,$C$13,F2551,G2551)))),"")</f>
        <v/>
      </c>
      <c r="K2551" s="88" t="str">
        <f>IF(ISNUMBER(A2551), IF($G$16="fixed",$G$17,MIN(H2551*Data!$C$7*$C$16*0.5,$C$17*Data!$C$7))*$C$12,"")</f>
        <v/>
      </c>
      <c r="L2551" s="42" t="str">
        <f t="shared" ca="1" si="1200"/>
        <v/>
      </c>
      <c r="M2551" s="44" t="str">
        <f t="shared" ca="1" si="1201"/>
        <v/>
      </c>
      <c r="N2551" s="44" t="str">
        <f t="shared" ca="1" si="1202"/>
        <v/>
      </c>
      <c r="O2551" s="108" t="str">
        <f t="shared" si="1186"/>
        <v/>
      </c>
      <c r="P2551" s="102" t="str">
        <f t="shared" si="1187"/>
        <v/>
      </c>
      <c r="Q2551" s="102" t="str">
        <f t="shared" si="1188"/>
        <v/>
      </c>
      <c r="R2551" s="120" t="str">
        <f t="shared" si="1189"/>
        <v/>
      </c>
      <c r="S2551" s="54" t="str">
        <f t="shared" si="1190"/>
        <v/>
      </c>
      <c r="T2551" s="5" t="str">
        <f t="shared" si="1191"/>
        <v/>
      </c>
      <c r="U2551" s="152" t="str">
        <f t="shared" si="1174"/>
        <v/>
      </c>
      <c r="V2551" s="152" t="str">
        <f t="shared" si="1175"/>
        <v/>
      </c>
      <c r="W2551" s="153" t="str">
        <f t="shared" si="1176"/>
        <v/>
      </c>
      <c r="X2551" s="153" t="str">
        <f t="shared" si="1177"/>
        <v/>
      </c>
      <c r="Y2551" s="153" t="str">
        <f t="shared" si="1178"/>
        <v/>
      </c>
      <c r="Z2551" s="153" t="str">
        <f t="shared" si="1179"/>
        <v/>
      </c>
      <c r="AA2551" s="152" t="str">
        <f t="shared" si="1180"/>
        <v/>
      </c>
      <c r="AB2551" s="152" t="str">
        <f t="shared" si="1181"/>
        <v/>
      </c>
      <c r="AC2551" s="154" t="str">
        <f t="shared" si="1192"/>
        <v/>
      </c>
      <c r="AD2551" s="154" t="str">
        <f t="shared" si="1193"/>
        <v/>
      </c>
      <c r="AE2551" s="3" t="str">
        <f t="shared" si="1194"/>
        <v/>
      </c>
      <c r="AF2551" s="3" t="str">
        <f t="shared" si="1195"/>
        <v/>
      </c>
      <c r="AG2551" s="3" t="str">
        <f t="shared" si="1196"/>
        <v/>
      </c>
      <c r="AH2551" s="4" t="str">
        <f t="shared" si="1197"/>
        <v/>
      </c>
      <c r="AI2551" s="75" t="str">
        <f t="shared" si="1198"/>
        <v/>
      </c>
      <c r="AJ2551" s="75" t="str">
        <f t="shared" si="1199"/>
        <v/>
      </c>
    </row>
    <row r="2552" spans="1:36">
      <c r="A2552" s="41" t="str">
        <f t="shared" si="1182"/>
        <v/>
      </c>
      <c r="B2552" s="150" t="str">
        <f>IF(ISNUMBER(A2552),INDEX('MetaTrader Import'!$H$13:$J$5893,TRUNC(((A2552-$A$39+1)-1)/3)+1,MOD((A2552-$A$39+1)-1,3)+1),"")</f>
        <v/>
      </c>
      <c r="C2552" s="43" t="str">
        <f t="shared" si="1183"/>
        <v/>
      </c>
      <c r="D2552" s="43" t="str">
        <f t="shared" ca="1" si="1173"/>
        <v/>
      </c>
      <c r="E2552" s="43" t="str">
        <f t="shared" si="1184"/>
        <v/>
      </c>
      <c r="F2552" s="43" t="str">
        <f t="shared" si="1185"/>
        <v/>
      </c>
      <c r="G2552" s="43" t="str">
        <f>IF(A2552&lt;&gt;"",IF(A2552&lt;Data!$G$11*0.25,$C$13/$G$32,IF(A2552&gt;Data!$G$11*0.25,$C$13,$C$13*10)),"")</f>
        <v/>
      </c>
      <c r="H2552" s="43" t="str">
        <f>IF(A2552&lt;&gt;"",IF(Data!$G$9="constant",$C$13,IF(Data!$G$9="squeeze",G2552,F2552)),"")</f>
        <v/>
      </c>
      <c r="I2552" s="38" t="str">
        <f ca="1">IF(ISNUMBER(A2552),NORMINV(RAND(),0,IF(AND(Data!$G$9="squeeze",A2552&lt;Data!$G$11*0.25),$H$32,1)*$C$30*$C$13)*($C$14*$C$12),"")</f>
        <v/>
      </c>
      <c r="J2552" s="42" t="str">
        <f ca="1">IFERROR(IF(Data!$C$6="Real",B2552,I2552+J2551+($C$14*$C$12)*(NORMINV(RAND(),$C$15,CHOOSE($G$13,$C$13,F2552,G2552)))),"")</f>
        <v/>
      </c>
      <c r="K2552" s="88" t="str">
        <f>IF(ISNUMBER(A2552), IF($G$16="fixed",$G$17,MIN(H2552*Data!$C$7*$C$16*0.5,$C$17*Data!$C$7))*$C$12,"")</f>
        <v/>
      </c>
      <c r="L2552" s="42" t="str">
        <f t="shared" ca="1" si="1200"/>
        <v/>
      </c>
      <c r="M2552" s="44" t="str">
        <f t="shared" ca="1" si="1201"/>
        <v/>
      </c>
      <c r="N2552" s="44" t="str">
        <f t="shared" ca="1" si="1202"/>
        <v/>
      </c>
      <c r="O2552" s="108" t="str">
        <f t="shared" si="1186"/>
        <v/>
      </c>
      <c r="P2552" s="102" t="str">
        <f t="shared" si="1187"/>
        <v/>
      </c>
      <c r="Q2552" s="102" t="str">
        <f t="shared" si="1188"/>
        <v/>
      </c>
      <c r="R2552" s="120" t="str">
        <f t="shared" si="1189"/>
        <v/>
      </c>
      <c r="S2552" s="54" t="str">
        <f t="shared" si="1190"/>
        <v/>
      </c>
      <c r="T2552" s="5" t="str">
        <f t="shared" si="1191"/>
        <v/>
      </c>
      <c r="U2552" s="152" t="str">
        <f t="shared" si="1174"/>
        <v/>
      </c>
      <c r="V2552" s="152" t="str">
        <f t="shared" si="1175"/>
        <v/>
      </c>
      <c r="W2552" s="153" t="str">
        <f t="shared" si="1176"/>
        <v/>
      </c>
      <c r="X2552" s="153" t="str">
        <f t="shared" si="1177"/>
        <v/>
      </c>
      <c r="Y2552" s="153" t="str">
        <f t="shared" si="1178"/>
        <v/>
      </c>
      <c r="Z2552" s="153" t="str">
        <f t="shared" si="1179"/>
        <v/>
      </c>
      <c r="AA2552" s="152" t="str">
        <f t="shared" si="1180"/>
        <v/>
      </c>
      <c r="AB2552" s="152" t="str">
        <f t="shared" si="1181"/>
        <v/>
      </c>
      <c r="AC2552" s="154" t="str">
        <f t="shared" si="1192"/>
        <v/>
      </c>
      <c r="AD2552" s="154" t="str">
        <f t="shared" si="1193"/>
        <v/>
      </c>
      <c r="AE2552" s="3" t="str">
        <f t="shared" si="1194"/>
        <v/>
      </c>
      <c r="AF2552" s="3" t="str">
        <f t="shared" si="1195"/>
        <v/>
      </c>
      <c r="AG2552" s="3" t="str">
        <f t="shared" si="1196"/>
        <v/>
      </c>
      <c r="AH2552" s="4" t="str">
        <f t="shared" si="1197"/>
        <v/>
      </c>
      <c r="AI2552" s="75" t="str">
        <f t="shared" si="1198"/>
        <v/>
      </c>
      <c r="AJ2552" s="75" t="str">
        <f t="shared" si="1199"/>
        <v/>
      </c>
    </row>
    <row r="2553" spans="1:36">
      <c r="A2553" s="41" t="str">
        <f t="shared" si="1182"/>
        <v/>
      </c>
      <c r="B2553" s="150" t="str">
        <f>IF(ISNUMBER(A2553),INDEX('MetaTrader Import'!$H$13:$J$5893,TRUNC(((A2553-$A$39+1)-1)/3)+1,MOD((A2553-$A$39+1)-1,3)+1),"")</f>
        <v/>
      </c>
      <c r="C2553" s="43" t="str">
        <f t="shared" si="1183"/>
        <v/>
      </c>
      <c r="D2553" s="43" t="str">
        <f t="shared" ca="1" si="1173"/>
        <v/>
      </c>
      <c r="E2553" s="43" t="str">
        <f t="shared" si="1184"/>
        <v/>
      </c>
      <c r="F2553" s="43" t="str">
        <f t="shared" si="1185"/>
        <v/>
      </c>
      <c r="G2553" s="43" t="str">
        <f>IF(A2553&lt;&gt;"",IF(A2553&lt;Data!$G$11*0.25,$C$13/$G$32,IF(A2553&gt;Data!$G$11*0.25,$C$13,$C$13*10)),"")</f>
        <v/>
      </c>
      <c r="H2553" s="43" t="str">
        <f>IF(A2553&lt;&gt;"",IF(Data!$G$9="constant",$C$13,IF(Data!$G$9="squeeze",G2553,F2553)),"")</f>
        <v/>
      </c>
      <c r="I2553" s="38" t="str">
        <f ca="1">IF(ISNUMBER(A2553),NORMINV(RAND(),0,IF(AND(Data!$G$9="squeeze",A2553&lt;Data!$G$11*0.25),$H$32,1)*$C$30*$C$13)*($C$14*$C$12),"")</f>
        <v/>
      </c>
      <c r="J2553" s="42" t="str">
        <f ca="1">IFERROR(IF(Data!$C$6="Real",B2553,I2553+J2552+($C$14*$C$12)*(NORMINV(RAND(),$C$15,CHOOSE($G$13,$C$13,F2553,G2553)))),"")</f>
        <v/>
      </c>
      <c r="K2553" s="88" t="str">
        <f>IF(ISNUMBER(A2553), IF($G$16="fixed",$G$17,MIN(H2553*Data!$C$7*$C$16*0.5,$C$17*Data!$C$7))*$C$12,"")</f>
        <v/>
      </c>
      <c r="L2553" s="42" t="str">
        <f t="shared" ca="1" si="1200"/>
        <v/>
      </c>
      <c r="M2553" s="44" t="str">
        <f t="shared" ca="1" si="1201"/>
        <v/>
      </c>
      <c r="N2553" s="44" t="str">
        <f t="shared" ca="1" si="1202"/>
        <v/>
      </c>
      <c r="O2553" s="108" t="str">
        <f t="shared" si="1186"/>
        <v/>
      </c>
      <c r="P2553" s="102" t="str">
        <f t="shared" si="1187"/>
        <v/>
      </c>
      <c r="Q2553" s="102" t="str">
        <f t="shared" si="1188"/>
        <v/>
      </c>
      <c r="R2553" s="120" t="str">
        <f t="shared" si="1189"/>
        <v/>
      </c>
      <c r="S2553" s="54" t="str">
        <f t="shared" si="1190"/>
        <v/>
      </c>
      <c r="T2553" s="5" t="str">
        <f t="shared" si="1191"/>
        <v/>
      </c>
      <c r="U2553" s="152" t="str">
        <f t="shared" si="1174"/>
        <v/>
      </c>
      <c r="V2553" s="152" t="str">
        <f t="shared" si="1175"/>
        <v/>
      </c>
      <c r="W2553" s="153" t="str">
        <f t="shared" si="1176"/>
        <v/>
      </c>
      <c r="X2553" s="153" t="str">
        <f t="shared" si="1177"/>
        <v/>
      </c>
      <c r="Y2553" s="153" t="str">
        <f t="shared" si="1178"/>
        <v/>
      </c>
      <c r="Z2553" s="153" t="str">
        <f t="shared" si="1179"/>
        <v/>
      </c>
      <c r="AA2553" s="152" t="str">
        <f t="shared" si="1180"/>
        <v/>
      </c>
      <c r="AB2553" s="152" t="str">
        <f t="shared" si="1181"/>
        <v/>
      </c>
      <c r="AC2553" s="154" t="str">
        <f t="shared" si="1192"/>
        <v/>
      </c>
      <c r="AD2553" s="154" t="str">
        <f t="shared" si="1193"/>
        <v/>
      </c>
      <c r="AE2553" s="3" t="str">
        <f t="shared" si="1194"/>
        <v/>
      </c>
      <c r="AF2553" s="3" t="str">
        <f t="shared" si="1195"/>
        <v/>
      </c>
      <c r="AG2553" s="3" t="str">
        <f t="shared" si="1196"/>
        <v/>
      </c>
      <c r="AH2553" s="4" t="str">
        <f t="shared" si="1197"/>
        <v/>
      </c>
      <c r="AI2553" s="75" t="str">
        <f t="shared" si="1198"/>
        <v/>
      </c>
      <c r="AJ2553" s="75" t="str">
        <f t="shared" si="1199"/>
        <v/>
      </c>
    </row>
    <row r="2554" spans="1:36">
      <c r="A2554" s="41" t="str">
        <f t="shared" si="1182"/>
        <v/>
      </c>
      <c r="B2554" s="150" t="str">
        <f>IF(ISNUMBER(A2554),INDEX('MetaTrader Import'!$H$13:$J$5893,TRUNC(((A2554-$A$39+1)-1)/3)+1,MOD((A2554-$A$39+1)-1,3)+1),"")</f>
        <v/>
      </c>
      <c r="C2554" s="43" t="str">
        <f t="shared" si="1183"/>
        <v/>
      </c>
      <c r="D2554" s="43" t="str">
        <f t="shared" ca="1" si="1173"/>
        <v/>
      </c>
      <c r="E2554" s="43" t="str">
        <f t="shared" si="1184"/>
        <v/>
      </c>
      <c r="F2554" s="43" t="str">
        <f t="shared" si="1185"/>
        <v/>
      </c>
      <c r="G2554" s="43" t="str">
        <f>IF(A2554&lt;&gt;"",IF(A2554&lt;Data!$G$11*0.25,$C$13/$G$32,IF(A2554&gt;Data!$G$11*0.25,$C$13,$C$13*10)),"")</f>
        <v/>
      </c>
      <c r="H2554" s="43" t="str">
        <f>IF(A2554&lt;&gt;"",IF(Data!$G$9="constant",$C$13,IF(Data!$G$9="squeeze",G2554,F2554)),"")</f>
        <v/>
      </c>
      <c r="I2554" s="38" t="str">
        <f ca="1">IF(ISNUMBER(A2554),NORMINV(RAND(),0,IF(AND(Data!$G$9="squeeze",A2554&lt;Data!$G$11*0.25),$H$32,1)*$C$30*$C$13)*($C$14*$C$12),"")</f>
        <v/>
      </c>
      <c r="J2554" s="42" t="str">
        <f ca="1">IFERROR(IF(Data!$C$6="Real",B2554,I2554+J2553+($C$14*$C$12)*(NORMINV(RAND(),$C$15,CHOOSE($G$13,$C$13,F2554,G2554)))),"")</f>
        <v/>
      </c>
      <c r="K2554" s="88" t="str">
        <f>IF(ISNUMBER(A2554), IF($G$16="fixed",$G$17,MIN(H2554*Data!$C$7*$C$16*0.5,$C$17*Data!$C$7))*$C$12,"")</f>
        <v/>
      </c>
      <c r="L2554" s="42" t="str">
        <f t="shared" ca="1" si="1200"/>
        <v/>
      </c>
      <c r="M2554" s="44" t="str">
        <f t="shared" ca="1" si="1201"/>
        <v/>
      </c>
      <c r="N2554" s="44" t="str">
        <f t="shared" ca="1" si="1202"/>
        <v/>
      </c>
      <c r="O2554" s="108" t="str">
        <f t="shared" si="1186"/>
        <v/>
      </c>
      <c r="P2554" s="102" t="str">
        <f t="shared" si="1187"/>
        <v/>
      </c>
      <c r="Q2554" s="102" t="str">
        <f t="shared" si="1188"/>
        <v/>
      </c>
      <c r="R2554" s="120" t="str">
        <f t="shared" si="1189"/>
        <v/>
      </c>
      <c r="S2554" s="54" t="str">
        <f t="shared" si="1190"/>
        <v/>
      </c>
      <c r="T2554" s="5" t="str">
        <f t="shared" si="1191"/>
        <v/>
      </c>
      <c r="U2554" s="152" t="str">
        <f t="shared" si="1174"/>
        <v/>
      </c>
      <c r="V2554" s="152" t="str">
        <f t="shared" si="1175"/>
        <v/>
      </c>
      <c r="W2554" s="153" t="str">
        <f t="shared" si="1176"/>
        <v/>
      </c>
      <c r="X2554" s="153" t="str">
        <f t="shared" si="1177"/>
        <v/>
      </c>
      <c r="Y2554" s="153" t="str">
        <f t="shared" si="1178"/>
        <v/>
      </c>
      <c r="Z2554" s="153" t="str">
        <f t="shared" si="1179"/>
        <v/>
      </c>
      <c r="AA2554" s="152" t="str">
        <f t="shared" si="1180"/>
        <v/>
      </c>
      <c r="AB2554" s="152" t="str">
        <f t="shared" si="1181"/>
        <v/>
      </c>
      <c r="AC2554" s="154" t="str">
        <f t="shared" si="1192"/>
        <v/>
      </c>
      <c r="AD2554" s="154" t="str">
        <f t="shared" si="1193"/>
        <v/>
      </c>
      <c r="AE2554" s="3" t="str">
        <f t="shared" si="1194"/>
        <v/>
      </c>
      <c r="AF2554" s="3" t="str">
        <f t="shared" si="1195"/>
        <v/>
      </c>
      <c r="AG2554" s="3" t="str">
        <f t="shared" si="1196"/>
        <v/>
      </c>
      <c r="AH2554" s="4" t="str">
        <f t="shared" si="1197"/>
        <v/>
      </c>
      <c r="AI2554" s="75" t="str">
        <f t="shared" si="1198"/>
        <v/>
      </c>
      <c r="AJ2554" s="75" t="str">
        <f t="shared" si="1199"/>
        <v/>
      </c>
    </row>
    <row r="2555" spans="1:36">
      <c r="A2555" s="41" t="str">
        <f t="shared" si="1182"/>
        <v/>
      </c>
      <c r="B2555" s="150" t="str">
        <f>IF(ISNUMBER(A2555),INDEX('MetaTrader Import'!$H$13:$J$5893,TRUNC(((A2555-$A$39+1)-1)/3)+1,MOD((A2555-$A$39+1)-1,3)+1),"")</f>
        <v/>
      </c>
      <c r="C2555" s="43" t="str">
        <f t="shared" si="1183"/>
        <v/>
      </c>
      <c r="D2555" s="43" t="str">
        <f t="shared" ca="1" si="1173"/>
        <v/>
      </c>
      <c r="E2555" s="43" t="str">
        <f t="shared" si="1184"/>
        <v/>
      </c>
      <c r="F2555" s="43" t="str">
        <f t="shared" si="1185"/>
        <v/>
      </c>
      <c r="G2555" s="43" t="str">
        <f>IF(A2555&lt;&gt;"",IF(A2555&lt;Data!$G$11*0.25,$C$13/$G$32,IF(A2555&gt;Data!$G$11*0.25,$C$13,$C$13*10)),"")</f>
        <v/>
      </c>
      <c r="H2555" s="43" t="str">
        <f>IF(A2555&lt;&gt;"",IF(Data!$G$9="constant",$C$13,IF(Data!$G$9="squeeze",G2555,F2555)),"")</f>
        <v/>
      </c>
      <c r="I2555" s="38" t="str">
        <f ca="1">IF(ISNUMBER(A2555),NORMINV(RAND(),0,IF(AND(Data!$G$9="squeeze",A2555&lt;Data!$G$11*0.25),$H$32,1)*$C$30*$C$13)*($C$14*$C$12),"")</f>
        <v/>
      </c>
      <c r="J2555" s="42" t="str">
        <f ca="1">IFERROR(IF(Data!$C$6="Real",B2555,I2555+J2554+($C$14*$C$12)*(NORMINV(RAND(),$C$15,CHOOSE($G$13,$C$13,F2555,G2555)))),"")</f>
        <v/>
      </c>
      <c r="K2555" s="88" t="str">
        <f>IF(ISNUMBER(A2555), IF($G$16="fixed",$G$17,MIN(H2555*Data!$C$7*$C$16*0.5,$C$17*Data!$C$7))*$C$12,"")</f>
        <v/>
      </c>
      <c r="L2555" s="42" t="str">
        <f t="shared" ca="1" si="1200"/>
        <v/>
      </c>
      <c r="M2555" s="44" t="str">
        <f t="shared" ca="1" si="1201"/>
        <v/>
      </c>
      <c r="N2555" s="44" t="str">
        <f t="shared" ca="1" si="1202"/>
        <v/>
      </c>
      <c r="O2555" s="108" t="str">
        <f t="shared" si="1186"/>
        <v/>
      </c>
      <c r="P2555" s="102" t="str">
        <f t="shared" si="1187"/>
        <v/>
      </c>
      <c r="Q2555" s="102" t="str">
        <f t="shared" si="1188"/>
        <v/>
      </c>
      <c r="R2555" s="120" t="str">
        <f t="shared" si="1189"/>
        <v/>
      </c>
      <c r="S2555" s="54" t="str">
        <f t="shared" si="1190"/>
        <v/>
      </c>
      <c r="T2555" s="5" t="str">
        <f t="shared" si="1191"/>
        <v/>
      </c>
      <c r="U2555" s="152" t="str">
        <f t="shared" si="1174"/>
        <v/>
      </c>
      <c r="V2555" s="152" t="str">
        <f t="shared" si="1175"/>
        <v/>
      </c>
      <c r="W2555" s="153" t="str">
        <f t="shared" si="1176"/>
        <v/>
      </c>
      <c r="X2555" s="153" t="str">
        <f t="shared" si="1177"/>
        <v/>
      </c>
      <c r="Y2555" s="153" t="str">
        <f t="shared" si="1178"/>
        <v/>
      </c>
      <c r="Z2555" s="153" t="str">
        <f t="shared" si="1179"/>
        <v/>
      </c>
      <c r="AA2555" s="152" t="str">
        <f t="shared" si="1180"/>
        <v/>
      </c>
      <c r="AB2555" s="152" t="str">
        <f t="shared" si="1181"/>
        <v/>
      </c>
      <c r="AC2555" s="154" t="str">
        <f t="shared" si="1192"/>
        <v/>
      </c>
      <c r="AD2555" s="154" t="str">
        <f t="shared" si="1193"/>
        <v/>
      </c>
      <c r="AE2555" s="3" t="str">
        <f t="shared" si="1194"/>
        <v/>
      </c>
      <c r="AF2555" s="3" t="str">
        <f t="shared" si="1195"/>
        <v/>
      </c>
      <c r="AG2555" s="3" t="str">
        <f t="shared" si="1196"/>
        <v/>
      </c>
      <c r="AH2555" s="4" t="str">
        <f t="shared" si="1197"/>
        <v/>
      </c>
      <c r="AI2555" s="75" t="str">
        <f t="shared" si="1198"/>
        <v/>
      </c>
      <c r="AJ2555" s="75" t="str">
        <f t="shared" si="1199"/>
        <v/>
      </c>
    </row>
    <row r="2556" spans="1:36">
      <c r="A2556" s="41" t="str">
        <f t="shared" si="1182"/>
        <v/>
      </c>
      <c r="B2556" s="150" t="str">
        <f>IF(ISNUMBER(A2556),INDEX('MetaTrader Import'!$H$13:$J$5893,TRUNC(((A2556-$A$39+1)-1)/3)+1,MOD((A2556-$A$39+1)-1,3)+1),"")</f>
        <v/>
      </c>
      <c r="C2556" s="43" t="str">
        <f t="shared" si="1183"/>
        <v/>
      </c>
      <c r="D2556" s="43" t="str">
        <f t="shared" ca="1" si="1173"/>
        <v/>
      </c>
      <c r="E2556" s="43" t="str">
        <f t="shared" si="1184"/>
        <v/>
      </c>
      <c r="F2556" s="43" t="str">
        <f t="shared" si="1185"/>
        <v/>
      </c>
      <c r="G2556" s="43" t="str">
        <f>IF(A2556&lt;&gt;"",IF(A2556&lt;Data!$G$11*0.25,$C$13/$G$32,IF(A2556&gt;Data!$G$11*0.25,$C$13,$C$13*10)),"")</f>
        <v/>
      </c>
      <c r="H2556" s="43" t="str">
        <f>IF(A2556&lt;&gt;"",IF(Data!$G$9="constant",$C$13,IF(Data!$G$9="squeeze",G2556,F2556)),"")</f>
        <v/>
      </c>
      <c r="I2556" s="38" t="str">
        <f ca="1">IF(ISNUMBER(A2556),NORMINV(RAND(),0,IF(AND(Data!$G$9="squeeze",A2556&lt;Data!$G$11*0.25),$H$32,1)*$C$30*$C$13)*($C$14*$C$12),"")</f>
        <v/>
      </c>
      <c r="J2556" s="42" t="str">
        <f ca="1">IFERROR(IF(Data!$C$6="Real",B2556,I2556+J2555+($C$14*$C$12)*(NORMINV(RAND(),$C$15,CHOOSE($G$13,$C$13,F2556,G2556)))),"")</f>
        <v/>
      </c>
      <c r="K2556" s="88" t="str">
        <f>IF(ISNUMBER(A2556), IF($G$16="fixed",$G$17,MIN(H2556*Data!$C$7*$C$16*0.5,$C$17*Data!$C$7))*$C$12,"")</f>
        <v/>
      </c>
      <c r="L2556" s="42" t="str">
        <f t="shared" ca="1" si="1200"/>
        <v/>
      </c>
      <c r="M2556" s="44" t="str">
        <f t="shared" ca="1" si="1201"/>
        <v/>
      </c>
      <c r="N2556" s="44" t="str">
        <f t="shared" ca="1" si="1202"/>
        <v/>
      </c>
      <c r="O2556" s="108" t="str">
        <f t="shared" si="1186"/>
        <v/>
      </c>
      <c r="P2556" s="102" t="str">
        <f t="shared" si="1187"/>
        <v/>
      </c>
      <c r="Q2556" s="102" t="str">
        <f t="shared" si="1188"/>
        <v/>
      </c>
      <c r="R2556" s="120" t="str">
        <f t="shared" si="1189"/>
        <v/>
      </c>
      <c r="S2556" s="54" t="str">
        <f t="shared" si="1190"/>
        <v/>
      </c>
      <c r="T2556" s="5" t="str">
        <f t="shared" si="1191"/>
        <v/>
      </c>
      <c r="U2556" s="152" t="str">
        <f t="shared" si="1174"/>
        <v/>
      </c>
      <c r="V2556" s="152" t="str">
        <f t="shared" si="1175"/>
        <v/>
      </c>
      <c r="W2556" s="153" t="str">
        <f t="shared" si="1176"/>
        <v/>
      </c>
      <c r="X2556" s="153" t="str">
        <f t="shared" si="1177"/>
        <v/>
      </c>
      <c r="Y2556" s="153" t="str">
        <f t="shared" si="1178"/>
        <v/>
      </c>
      <c r="Z2556" s="153" t="str">
        <f t="shared" si="1179"/>
        <v/>
      </c>
      <c r="AA2556" s="152" t="str">
        <f t="shared" si="1180"/>
        <v/>
      </c>
      <c r="AB2556" s="152" t="str">
        <f t="shared" si="1181"/>
        <v/>
      </c>
      <c r="AC2556" s="154" t="str">
        <f t="shared" si="1192"/>
        <v/>
      </c>
      <c r="AD2556" s="154" t="str">
        <f t="shared" si="1193"/>
        <v/>
      </c>
      <c r="AE2556" s="3" t="str">
        <f t="shared" si="1194"/>
        <v/>
      </c>
      <c r="AF2556" s="3" t="str">
        <f t="shared" si="1195"/>
        <v/>
      </c>
      <c r="AG2556" s="3" t="str">
        <f t="shared" si="1196"/>
        <v/>
      </c>
      <c r="AH2556" s="4" t="str">
        <f t="shared" si="1197"/>
        <v/>
      </c>
      <c r="AI2556" s="75" t="str">
        <f t="shared" si="1198"/>
        <v/>
      </c>
      <c r="AJ2556" s="75" t="str">
        <f t="shared" si="1199"/>
        <v/>
      </c>
    </row>
    <row r="2557" spans="1:36">
      <c r="A2557" s="41" t="str">
        <f t="shared" si="1182"/>
        <v/>
      </c>
      <c r="B2557" s="150" t="str">
        <f>IF(ISNUMBER(A2557),INDEX('MetaTrader Import'!$H$13:$J$5893,TRUNC(((A2557-$A$39+1)-1)/3)+1,MOD((A2557-$A$39+1)-1,3)+1),"")</f>
        <v/>
      </c>
      <c r="C2557" s="43" t="str">
        <f t="shared" si="1183"/>
        <v/>
      </c>
      <c r="D2557" s="43" t="str">
        <f t="shared" ca="1" si="1173"/>
        <v/>
      </c>
      <c r="E2557" s="43" t="str">
        <f t="shared" si="1184"/>
        <v/>
      </c>
      <c r="F2557" s="43" t="str">
        <f t="shared" si="1185"/>
        <v/>
      </c>
      <c r="G2557" s="43" t="str">
        <f>IF(A2557&lt;&gt;"",IF(A2557&lt;Data!$G$11*0.25,$C$13/$G$32,IF(A2557&gt;Data!$G$11*0.25,$C$13,$C$13*10)),"")</f>
        <v/>
      </c>
      <c r="H2557" s="43" t="str">
        <f>IF(A2557&lt;&gt;"",IF(Data!$G$9="constant",$C$13,IF(Data!$G$9="squeeze",G2557,F2557)),"")</f>
        <v/>
      </c>
      <c r="I2557" s="38" t="str">
        <f ca="1">IF(ISNUMBER(A2557),NORMINV(RAND(),0,IF(AND(Data!$G$9="squeeze",A2557&lt;Data!$G$11*0.25),$H$32,1)*$C$30*$C$13)*($C$14*$C$12),"")</f>
        <v/>
      </c>
      <c r="J2557" s="42" t="str">
        <f ca="1">IFERROR(IF(Data!$C$6="Real",B2557,I2557+J2556+($C$14*$C$12)*(NORMINV(RAND(),$C$15,CHOOSE($G$13,$C$13,F2557,G2557)))),"")</f>
        <v/>
      </c>
      <c r="K2557" s="88" t="str">
        <f>IF(ISNUMBER(A2557), IF($G$16="fixed",$G$17,MIN(H2557*Data!$C$7*$C$16*0.5,$C$17*Data!$C$7))*$C$12,"")</f>
        <v/>
      </c>
      <c r="L2557" s="42" t="str">
        <f t="shared" ca="1" si="1200"/>
        <v/>
      </c>
      <c r="M2557" s="44" t="str">
        <f t="shared" ca="1" si="1201"/>
        <v/>
      </c>
      <c r="N2557" s="44" t="str">
        <f t="shared" ca="1" si="1202"/>
        <v/>
      </c>
      <c r="O2557" s="108" t="str">
        <f t="shared" si="1186"/>
        <v/>
      </c>
      <c r="P2557" s="102" t="str">
        <f t="shared" si="1187"/>
        <v/>
      </c>
      <c r="Q2557" s="102" t="str">
        <f t="shared" si="1188"/>
        <v/>
      </c>
      <c r="R2557" s="120" t="str">
        <f t="shared" si="1189"/>
        <v/>
      </c>
      <c r="S2557" s="54" t="str">
        <f t="shared" si="1190"/>
        <v/>
      </c>
      <c r="T2557" s="5" t="str">
        <f t="shared" si="1191"/>
        <v/>
      </c>
      <c r="U2557" s="152" t="str">
        <f t="shared" si="1174"/>
        <v/>
      </c>
      <c r="V2557" s="152" t="str">
        <f t="shared" si="1175"/>
        <v/>
      </c>
      <c r="W2557" s="153" t="str">
        <f t="shared" si="1176"/>
        <v/>
      </c>
      <c r="X2557" s="153" t="str">
        <f t="shared" si="1177"/>
        <v/>
      </c>
      <c r="Y2557" s="153" t="str">
        <f t="shared" si="1178"/>
        <v/>
      </c>
      <c r="Z2557" s="153" t="str">
        <f t="shared" si="1179"/>
        <v/>
      </c>
      <c r="AA2557" s="152" t="str">
        <f t="shared" si="1180"/>
        <v/>
      </c>
      <c r="AB2557" s="152" t="str">
        <f t="shared" si="1181"/>
        <v/>
      </c>
      <c r="AC2557" s="154" t="str">
        <f t="shared" si="1192"/>
        <v/>
      </c>
      <c r="AD2557" s="154" t="str">
        <f t="shared" si="1193"/>
        <v/>
      </c>
      <c r="AE2557" s="3" t="str">
        <f t="shared" si="1194"/>
        <v/>
      </c>
      <c r="AF2557" s="3" t="str">
        <f t="shared" si="1195"/>
        <v/>
      </c>
      <c r="AG2557" s="3" t="str">
        <f t="shared" si="1196"/>
        <v/>
      </c>
      <c r="AH2557" s="4" t="str">
        <f t="shared" si="1197"/>
        <v/>
      </c>
      <c r="AI2557" s="75" t="str">
        <f t="shared" si="1198"/>
        <v/>
      </c>
      <c r="AJ2557" s="75" t="str">
        <f t="shared" si="1199"/>
        <v/>
      </c>
    </row>
    <row r="2558" spans="1:36">
      <c r="A2558" s="41" t="str">
        <f t="shared" si="1182"/>
        <v/>
      </c>
      <c r="B2558" s="150" t="str">
        <f>IF(ISNUMBER(A2558),INDEX('MetaTrader Import'!$H$13:$J$5893,TRUNC(((A2558-$A$39+1)-1)/3)+1,MOD((A2558-$A$39+1)-1,3)+1),"")</f>
        <v/>
      </c>
      <c r="C2558" s="43" t="str">
        <f t="shared" si="1183"/>
        <v/>
      </c>
      <c r="D2558" s="43" t="str">
        <f t="shared" ca="1" si="1173"/>
        <v/>
      </c>
      <c r="E2558" s="43" t="str">
        <f t="shared" si="1184"/>
        <v/>
      </c>
      <c r="F2558" s="43" t="str">
        <f t="shared" si="1185"/>
        <v/>
      </c>
      <c r="G2558" s="43" t="str">
        <f>IF(A2558&lt;&gt;"",IF(A2558&lt;Data!$G$11*0.25,$C$13/$G$32,IF(A2558&gt;Data!$G$11*0.25,$C$13,$C$13*10)),"")</f>
        <v/>
      </c>
      <c r="H2558" s="43" t="str">
        <f>IF(A2558&lt;&gt;"",IF(Data!$G$9="constant",$C$13,IF(Data!$G$9="squeeze",G2558,F2558)),"")</f>
        <v/>
      </c>
      <c r="I2558" s="38" t="str">
        <f ca="1">IF(ISNUMBER(A2558),NORMINV(RAND(),0,IF(AND(Data!$G$9="squeeze",A2558&lt;Data!$G$11*0.25),$H$32,1)*$C$30*$C$13)*($C$14*$C$12),"")</f>
        <v/>
      </c>
      <c r="J2558" s="42" t="str">
        <f ca="1">IFERROR(IF(Data!$C$6="Real",B2558,I2558+J2557+($C$14*$C$12)*(NORMINV(RAND(),$C$15,CHOOSE($G$13,$C$13,F2558,G2558)))),"")</f>
        <v/>
      </c>
      <c r="K2558" s="88" t="str">
        <f>IF(ISNUMBER(A2558), IF($G$16="fixed",$G$17,MIN(H2558*Data!$C$7*$C$16*0.5,$C$17*Data!$C$7))*$C$12,"")</f>
        <v/>
      </c>
      <c r="L2558" s="42" t="str">
        <f t="shared" ca="1" si="1200"/>
        <v/>
      </c>
      <c r="M2558" s="44" t="str">
        <f t="shared" ca="1" si="1201"/>
        <v/>
      </c>
      <c r="N2558" s="44" t="str">
        <f t="shared" ca="1" si="1202"/>
        <v/>
      </c>
      <c r="O2558" s="108" t="str">
        <f t="shared" si="1186"/>
        <v/>
      </c>
      <c r="P2558" s="102" t="str">
        <f t="shared" si="1187"/>
        <v/>
      </c>
      <c r="Q2558" s="102" t="str">
        <f t="shared" si="1188"/>
        <v/>
      </c>
      <c r="R2558" s="120" t="str">
        <f t="shared" si="1189"/>
        <v/>
      </c>
      <c r="S2558" s="54" t="str">
        <f t="shared" si="1190"/>
        <v/>
      </c>
      <c r="T2558" s="5" t="str">
        <f t="shared" si="1191"/>
        <v/>
      </c>
      <c r="U2558" s="152" t="str">
        <f t="shared" si="1174"/>
        <v/>
      </c>
      <c r="V2558" s="152" t="str">
        <f t="shared" si="1175"/>
        <v/>
      </c>
      <c r="W2558" s="153" t="str">
        <f t="shared" si="1176"/>
        <v/>
      </c>
      <c r="X2558" s="153" t="str">
        <f t="shared" si="1177"/>
        <v/>
      </c>
      <c r="Y2558" s="153" t="str">
        <f t="shared" si="1178"/>
        <v/>
      </c>
      <c r="Z2558" s="153" t="str">
        <f t="shared" si="1179"/>
        <v/>
      </c>
      <c r="AA2558" s="152" t="str">
        <f t="shared" si="1180"/>
        <v/>
      </c>
      <c r="AB2558" s="152" t="str">
        <f t="shared" si="1181"/>
        <v/>
      </c>
      <c r="AC2558" s="154" t="str">
        <f t="shared" si="1192"/>
        <v/>
      </c>
      <c r="AD2558" s="154" t="str">
        <f t="shared" si="1193"/>
        <v/>
      </c>
      <c r="AE2558" s="3" t="str">
        <f t="shared" si="1194"/>
        <v/>
      </c>
      <c r="AF2558" s="3" t="str">
        <f t="shared" si="1195"/>
        <v/>
      </c>
      <c r="AG2558" s="3" t="str">
        <f t="shared" si="1196"/>
        <v/>
      </c>
      <c r="AH2558" s="4" t="str">
        <f t="shared" si="1197"/>
        <v/>
      </c>
      <c r="AI2558" s="75" t="str">
        <f t="shared" si="1198"/>
        <v/>
      </c>
      <c r="AJ2558" s="75" t="str">
        <f t="shared" si="1199"/>
        <v/>
      </c>
    </row>
    <row r="2559" spans="1:36">
      <c r="A2559" s="41" t="str">
        <f t="shared" si="1182"/>
        <v/>
      </c>
      <c r="B2559" s="150" t="str">
        <f>IF(ISNUMBER(A2559),INDEX('MetaTrader Import'!$H$13:$J$5893,TRUNC(((A2559-$A$39+1)-1)/3)+1,MOD((A2559-$A$39+1)-1,3)+1),"")</f>
        <v/>
      </c>
      <c r="C2559" s="43" t="str">
        <f t="shared" si="1183"/>
        <v/>
      </c>
      <c r="D2559" s="43" t="str">
        <f t="shared" ca="1" si="1173"/>
        <v/>
      </c>
      <c r="E2559" s="43" t="str">
        <f t="shared" si="1184"/>
        <v/>
      </c>
      <c r="F2559" s="43" t="str">
        <f t="shared" si="1185"/>
        <v/>
      </c>
      <c r="G2559" s="43" t="str">
        <f>IF(A2559&lt;&gt;"",IF(A2559&lt;Data!$G$11*0.25,$C$13/$G$32,IF(A2559&gt;Data!$G$11*0.25,$C$13,$C$13*10)),"")</f>
        <v/>
      </c>
      <c r="H2559" s="43" t="str">
        <f>IF(A2559&lt;&gt;"",IF(Data!$G$9="constant",$C$13,IF(Data!$G$9="squeeze",G2559,F2559)),"")</f>
        <v/>
      </c>
      <c r="I2559" s="38" t="str">
        <f ca="1">IF(ISNUMBER(A2559),NORMINV(RAND(),0,IF(AND(Data!$G$9="squeeze",A2559&lt;Data!$G$11*0.25),$H$32,1)*$C$30*$C$13)*($C$14*$C$12),"")</f>
        <v/>
      </c>
      <c r="J2559" s="42" t="str">
        <f ca="1">IFERROR(IF(Data!$C$6="Real",B2559,I2559+J2558+($C$14*$C$12)*(NORMINV(RAND(),$C$15,CHOOSE($G$13,$C$13,F2559,G2559)))),"")</f>
        <v/>
      </c>
      <c r="K2559" s="88" t="str">
        <f>IF(ISNUMBER(A2559), IF($G$16="fixed",$G$17,MIN(H2559*Data!$C$7*$C$16*0.5,$C$17*Data!$C$7))*$C$12,"")</f>
        <v/>
      </c>
      <c r="L2559" s="42" t="str">
        <f t="shared" ca="1" si="1200"/>
        <v/>
      </c>
      <c r="M2559" s="44" t="str">
        <f t="shared" ca="1" si="1201"/>
        <v/>
      </c>
      <c r="N2559" s="44" t="str">
        <f t="shared" ca="1" si="1202"/>
        <v/>
      </c>
      <c r="O2559" s="108" t="str">
        <f t="shared" si="1186"/>
        <v/>
      </c>
      <c r="P2559" s="102" t="str">
        <f t="shared" si="1187"/>
        <v/>
      </c>
      <c r="Q2559" s="102" t="str">
        <f t="shared" si="1188"/>
        <v/>
      </c>
      <c r="R2559" s="120" t="str">
        <f t="shared" si="1189"/>
        <v/>
      </c>
      <c r="S2559" s="54" t="str">
        <f t="shared" si="1190"/>
        <v/>
      </c>
      <c r="T2559" s="5" t="str">
        <f t="shared" si="1191"/>
        <v/>
      </c>
      <c r="U2559" s="152" t="str">
        <f t="shared" si="1174"/>
        <v/>
      </c>
      <c r="V2559" s="152" t="str">
        <f t="shared" si="1175"/>
        <v/>
      </c>
      <c r="W2559" s="153" t="str">
        <f t="shared" si="1176"/>
        <v/>
      </c>
      <c r="X2559" s="153" t="str">
        <f t="shared" si="1177"/>
        <v/>
      </c>
      <c r="Y2559" s="153" t="str">
        <f t="shared" si="1178"/>
        <v/>
      </c>
      <c r="Z2559" s="153" t="str">
        <f t="shared" si="1179"/>
        <v/>
      </c>
      <c r="AA2559" s="152" t="str">
        <f t="shared" si="1180"/>
        <v/>
      </c>
      <c r="AB2559" s="152" t="str">
        <f t="shared" si="1181"/>
        <v/>
      </c>
      <c r="AC2559" s="154" t="str">
        <f t="shared" si="1192"/>
        <v/>
      </c>
      <c r="AD2559" s="154" t="str">
        <f t="shared" si="1193"/>
        <v/>
      </c>
      <c r="AE2559" s="3" t="str">
        <f t="shared" si="1194"/>
        <v/>
      </c>
      <c r="AF2559" s="3" t="str">
        <f t="shared" si="1195"/>
        <v/>
      </c>
      <c r="AG2559" s="3" t="str">
        <f t="shared" si="1196"/>
        <v/>
      </c>
      <c r="AH2559" s="4" t="str">
        <f t="shared" si="1197"/>
        <v/>
      </c>
      <c r="AI2559" s="75" t="str">
        <f t="shared" si="1198"/>
        <v/>
      </c>
      <c r="AJ2559" s="75" t="str">
        <f t="shared" si="1199"/>
        <v/>
      </c>
    </row>
    <row r="2560" spans="1:36">
      <c r="A2560" s="41" t="str">
        <f t="shared" si="1182"/>
        <v/>
      </c>
      <c r="B2560" s="150" t="str">
        <f>IF(ISNUMBER(A2560),INDEX('MetaTrader Import'!$H$13:$J$5893,TRUNC(((A2560-$A$39+1)-1)/3)+1,MOD((A2560-$A$39+1)-1,3)+1),"")</f>
        <v/>
      </c>
      <c r="C2560" s="43" t="str">
        <f t="shared" si="1183"/>
        <v/>
      </c>
      <c r="D2560" s="43" t="str">
        <f t="shared" ca="1" si="1173"/>
        <v/>
      </c>
      <c r="E2560" s="43" t="str">
        <f t="shared" si="1184"/>
        <v/>
      </c>
      <c r="F2560" s="43" t="str">
        <f t="shared" si="1185"/>
        <v/>
      </c>
      <c r="G2560" s="43" t="str">
        <f>IF(A2560&lt;&gt;"",IF(A2560&lt;Data!$G$11*0.25,$C$13/$G$32,IF(A2560&gt;Data!$G$11*0.25,$C$13,$C$13*10)),"")</f>
        <v/>
      </c>
      <c r="H2560" s="43" t="str">
        <f>IF(A2560&lt;&gt;"",IF(Data!$G$9="constant",$C$13,IF(Data!$G$9="squeeze",G2560,F2560)),"")</f>
        <v/>
      </c>
      <c r="I2560" s="38" t="str">
        <f ca="1">IF(ISNUMBER(A2560),NORMINV(RAND(),0,IF(AND(Data!$G$9="squeeze",A2560&lt;Data!$G$11*0.25),$H$32,1)*$C$30*$C$13)*($C$14*$C$12),"")</f>
        <v/>
      </c>
      <c r="J2560" s="42" t="str">
        <f ca="1">IFERROR(IF(Data!$C$6="Real",B2560,I2560+J2559+($C$14*$C$12)*(NORMINV(RAND(),$C$15,CHOOSE($G$13,$C$13,F2560,G2560)))),"")</f>
        <v/>
      </c>
      <c r="K2560" s="88" t="str">
        <f>IF(ISNUMBER(A2560), IF($G$16="fixed",$G$17,MIN(H2560*Data!$C$7*$C$16*0.5,$C$17*Data!$C$7))*$C$12,"")</f>
        <v/>
      </c>
      <c r="L2560" s="42" t="str">
        <f t="shared" ca="1" si="1200"/>
        <v/>
      </c>
      <c r="M2560" s="44" t="str">
        <f t="shared" ca="1" si="1201"/>
        <v/>
      </c>
      <c r="N2560" s="44" t="str">
        <f t="shared" ca="1" si="1202"/>
        <v/>
      </c>
      <c r="O2560" s="108" t="str">
        <f t="shared" si="1186"/>
        <v/>
      </c>
      <c r="P2560" s="102" t="str">
        <f t="shared" si="1187"/>
        <v/>
      </c>
      <c r="Q2560" s="102" t="str">
        <f t="shared" si="1188"/>
        <v/>
      </c>
      <c r="R2560" s="120" t="str">
        <f t="shared" si="1189"/>
        <v/>
      </c>
      <c r="S2560" s="54" t="str">
        <f t="shared" si="1190"/>
        <v/>
      </c>
      <c r="T2560" s="5" t="str">
        <f t="shared" si="1191"/>
        <v/>
      </c>
      <c r="U2560" s="152" t="str">
        <f t="shared" si="1174"/>
        <v/>
      </c>
      <c r="V2560" s="152" t="str">
        <f t="shared" si="1175"/>
        <v/>
      </c>
      <c r="W2560" s="153" t="str">
        <f t="shared" si="1176"/>
        <v/>
      </c>
      <c r="X2560" s="153" t="str">
        <f t="shared" si="1177"/>
        <v/>
      </c>
      <c r="Y2560" s="153" t="str">
        <f t="shared" si="1178"/>
        <v/>
      </c>
      <c r="Z2560" s="153" t="str">
        <f t="shared" si="1179"/>
        <v/>
      </c>
      <c r="AA2560" s="152" t="str">
        <f t="shared" si="1180"/>
        <v/>
      </c>
      <c r="AB2560" s="152" t="str">
        <f t="shared" si="1181"/>
        <v/>
      </c>
      <c r="AC2560" s="154" t="str">
        <f t="shared" si="1192"/>
        <v/>
      </c>
      <c r="AD2560" s="154" t="str">
        <f t="shared" si="1193"/>
        <v/>
      </c>
      <c r="AE2560" s="3" t="str">
        <f t="shared" si="1194"/>
        <v/>
      </c>
      <c r="AF2560" s="3" t="str">
        <f t="shared" si="1195"/>
        <v/>
      </c>
      <c r="AG2560" s="3" t="str">
        <f t="shared" si="1196"/>
        <v/>
      </c>
      <c r="AH2560" s="4" t="str">
        <f t="shared" si="1197"/>
        <v/>
      </c>
      <c r="AI2560" s="75" t="str">
        <f t="shared" si="1198"/>
        <v/>
      </c>
      <c r="AJ2560" s="75" t="str">
        <f t="shared" si="1199"/>
        <v/>
      </c>
    </row>
    <row r="2561" spans="1:36">
      <c r="A2561" s="41" t="str">
        <f t="shared" si="1182"/>
        <v/>
      </c>
      <c r="B2561" s="150" t="str">
        <f>IF(ISNUMBER(A2561),INDEX('MetaTrader Import'!$H$13:$J$5893,TRUNC(((A2561-$A$39+1)-1)/3)+1,MOD((A2561-$A$39+1)-1,3)+1),"")</f>
        <v/>
      </c>
      <c r="C2561" s="43" t="str">
        <f t="shared" si="1183"/>
        <v/>
      </c>
      <c r="D2561" s="43" t="str">
        <f t="shared" ca="1" si="1173"/>
        <v/>
      </c>
      <c r="E2561" s="43" t="str">
        <f t="shared" si="1184"/>
        <v/>
      </c>
      <c r="F2561" s="43" t="str">
        <f t="shared" si="1185"/>
        <v/>
      </c>
      <c r="G2561" s="43" t="str">
        <f>IF(A2561&lt;&gt;"",IF(A2561&lt;Data!$G$11*0.25,$C$13/$G$32,IF(A2561&gt;Data!$G$11*0.25,$C$13,$C$13*10)),"")</f>
        <v/>
      </c>
      <c r="H2561" s="43" t="str">
        <f>IF(A2561&lt;&gt;"",IF(Data!$G$9="constant",$C$13,IF(Data!$G$9="squeeze",G2561,F2561)),"")</f>
        <v/>
      </c>
      <c r="I2561" s="38" t="str">
        <f ca="1">IF(ISNUMBER(A2561),NORMINV(RAND(),0,IF(AND(Data!$G$9="squeeze",A2561&lt;Data!$G$11*0.25),$H$32,1)*$C$30*$C$13)*($C$14*$C$12),"")</f>
        <v/>
      </c>
      <c r="J2561" s="42" t="str">
        <f ca="1">IFERROR(IF(Data!$C$6="Real",B2561,I2561+J2560+($C$14*$C$12)*(NORMINV(RAND(),$C$15,CHOOSE($G$13,$C$13,F2561,G2561)))),"")</f>
        <v/>
      </c>
      <c r="K2561" s="88" t="str">
        <f>IF(ISNUMBER(A2561), IF($G$16="fixed",$G$17,MIN(H2561*Data!$C$7*$C$16*0.5,$C$17*Data!$C$7))*$C$12,"")</f>
        <v/>
      </c>
      <c r="L2561" s="42" t="str">
        <f t="shared" ca="1" si="1200"/>
        <v/>
      </c>
      <c r="M2561" s="44" t="str">
        <f t="shared" ca="1" si="1201"/>
        <v/>
      </c>
      <c r="N2561" s="44" t="str">
        <f t="shared" ca="1" si="1202"/>
        <v/>
      </c>
      <c r="O2561" s="108" t="str">
        <f t="shared" si="1186"/>
        <v/>
      </c>
      <c r="P2561" s="102" t="str">
        <f t="shared" si="1187"/>
        <v/>
      </c>
      <c r="Q2561" s="102" t="str">
        <f t="shared" si="1188"/>
        <v/>
      </c>
      <c r="R2561" s="120" t="str">
        <f t="shared" si="1189"/>
        <v/>
      </c>
      <c r="S2561" s="54" t="str">
        <f t="shared" si="1190"/>
        <v/>
      </c>
      <c r="T2561" s="5" t="str">
        <f t="shared" si="1191"/>
        <v/>
      </c>
      <c r="U2561" s="152" t="str">
        <f t="shared" si="1174"/>
        <v/>
      </c>
      <c r="V2561" s="152" t="str">
        <f t="shared" si="1175"/>
        <v/>
      </c>
      <c r="W2561" s="153" t="str">
        <f t="shared" si="1176"/>
        <v/>
      </c>
      <c r="X2561" s="153" t="str">
        <f t="shared" si="1177"/>
        <v/>
      </c>
      <c r="Y2561" s="153" t="str">
        <f t="shared" si="1178"/>
        <v/>
      </c>
      <c r="Z2561" s="153" t="str">
        <f t="shared" si="1179"/>
        <v/>
      </c>
      <c r="AA2561" s="152" t="str">
        <f t="shared" si="1180"/>
        <v/>
      </c>
      <c r="AB2561" s="152" t="str">
        <f t="shared" si="1181"/>
        <v/>
      </c>
      <c r="AC2561" s="154" t="str">
        <f t="shared" si="1192"/>
        <v/>
      </c>
      <c r="AD2561" s="154" t="str">
        <f t="shared" si="1193"/>
        <v/>
      </c>
      <c r="AE2561" s="3" t="str">
        <f t="shared" si="1194"/>
        <v/>
      </c>
      <c r="AF2561" s="3" t="str">
        <f t="shared" si="1195"/>
        <v/>
      </c>
      <c r="AG2561" s="3" t="str">
        <f t="shared" si="1196"/>
        <v/>
      </c>
      <c r="AH2561" s="4" t="str">
        <f t="shared" si="1197"/>
        <v/>
      </c>
      <c r="AI2561" s="75" t="str">
        <f t="shared" si="1198"/>
        <v/>
      </c>
      <c r="AJ2561" s="75" t="str">
        <f t="shared" si="1199"/>
        <v/>
      </c>
    </row>
    <row r="2562" spans="1:36">
      <c r="A2562" s="41" t="str">
        <f t="shared" si="1182"/>
        <v/>
      </c>
      <c r="B2562" s="150" t="str">
        <f>IF(ISNUMBER(A2562),INDEX('MetaTrader Import'!$H$13:$J$5893,TRUNC(((A2562-$A$39+1)-1)/3)+1,MOD((A2562-$A$39+1)-1,3)+1),"")</f>
        <v/>
      </c>
      <c r="C2562" s="43" t="str">
        <f t="shared" si="1183"/>
        <v/>
      </c>
      <c r="D2562" s="43" t="str">
        <f t="shared" ca="1" si="1173"/>
        <v/>
      </c>
      <c r="E2562" s="43" t="str">
        <f t="shared" si="1184"/>
        <v/>
      </c>
      <c r="F2562" s="43" t="str">
        <f t="shared" si="1185"/>
        <v/>
      </c>
      <c r="G2562" s="43" t="str">
        <f>IF(A2562&lt;&gt;"",IF(A2562&lt;Data!$G$11*0.25,$C$13/$G$32,IF(A2562&gt;Data!$G$11*0.25,$C$13,$C$13*10)),"")</f>
        <v/>
      </c>
      <c r="H2562" s="43" t="str">
        <f>IF(A2562&lt;&gt;"",IF(Data!$G$9="constant",$C$13,IF(Data!$G$9="squeeze",G2562,F2562)),"")</f>
        <v/>
      </c>
      <c r="I2562" s="38" t="str">
        <f ca="1">IF(ISNUMBER(A2562),NORMINV(RAND(),0,IF(AND(Data!$G$9="squeeze",A2562&lt;Data!$G$11*0.25),$H$32,1)*$C$30*$C$13)*($C$14*$C$12),"")</f>
        <v/>
      </c>
      <c r="J2562" s="42" t="str">
        <f ca="1">IFERROR(IF(Data!$C$6="Real",B2562,I2562+J2561+($C$14*$C$12)*(NORMINV(RAND(),$C$15,CHOOSE($G$13,$C$13,F2562,G2562)))),"")</f>
        <v/>
      </c>
      <c r="K2562" s="88" t="str">
        <f>IF(ISNUMBER(A2562), IF($G$16="fixed",$G$17,MIN(H2562*Data!$C$7*$C$16*0.5,$C$17*Data!$C$7))*$C$12,"")</f>
        <v/>
      </c>
      <c r="L2562" s="42" t="str">
        <f t="shared" ca="1" si="1200"/>
        <v/>
      </c>
      <c r="M2562" s="44" t="str">
        <f t="shared" ca="1" si="1201"/>
        <v/>
      </c>
      <c r="N2562" s="44" t="str">
        <f t="shared" ca="1" si="1202"/>
        <v/>
      </c>
      <c r="O2562" s="108" t="str">
        <f t="shared" si="1186"/>
        <v/>
      </c>
      <c r="P2562" s="102" t="str">
        <f t="shared" si="1187"/>
        <v/>
      </c>
      <c r="Q2562" s="102" t="str">
        <f t="shared" si="1188"/>
        <v/>
      </c>
      <c r="R2562" s="120" t="str">
        <f t="shared" si="1189"/>
        <v/>
      </c>
      <c r="S2562" s="54" t="str">
        <f t="shared" si="1190"/>
        <v/>
      </c>
      <c r="T2562" s="5" t="str">
        <f t="shared" si="1191"/>
        <v/>
      </c>
      <c r="U2562" s="152" t="str">
        <f t="shared" si="1174"/>
        <v/>
      </c>
      <c r="V2562" s="152" t="str">
        <f t="shared" si="1175"/>
        <v/>
      </c>
      <c r="W2562" s="153" t="str">
        <f t="shared" si="1176"/>
        <v/>
      </c>
      <c r="X2562" s="153" t="str">
        <f t="shared" si="1177"/>
        <v/>
      </c>
      <c r="Y2562" s="153" t="str">
        <f t="shared" si="1178"/>
        <v/>
      </c>
      <c r="Z2562" s="153" t="str">
        <f t="shared" si="1179"/>
        <v/>
      </c>
      <c r="AA2562" s="152" t="str">
        <f t="shared" si="1180"/>
        <v/>
      </c>
      <c r="AB2562" s="152" t="str">
        <f t="shared" si="1181"/>
        <v/>
      </c>
      <c r="AC2562" s="154" t="str">
        <f t="shared" si="1192"/>
        <v/>
      </c>
      <c r="AD2562" s="154" t="str">
        <f t="shared" si="1193"/>
        <v/>
      </c>
      <c r="AE2562" s="3" t="str">
        <f t="shared" si="1194"/>
        <v/>
      </c>
      <c r="AF2562" s="3" t="str">
        <f t="shared" si="1195"/>
        <v/>
      </c>
      <c r="AG2562" s="3" t="str">
        <f t="shared" si="1196"/>
        <v/>
      </c>
      <c r="AH2562" s="4" t="str">
        <f t="shared" si="1197"/>
        <v/>
      </c>
      <c r="AI2562" s="75" t="str">
        <f t="shared" si="1198"/>
        <v/>
      </c>
      <c r="AJ2562" s="75" t="str">
        <f t="shared" si="1199"/>
        <v/>
      </c>
    </row>
    <row r="2563" spans="1:36">
      <c r="A2563" s="41" t="str">
        <f t="shared" si="1182"/>
        <v/>
      </c>
      <c r="B2563" s="150" t="str">
        <f>IF(ISNUMBER(A2563),INDEX('MetaTrader Import'!$H$13:$J$5893,TRUNC(((A2563-$A$39+1)-1)/3)+1,MOD((A2563-$A$39+1)-1,3)+1),"")</f>
        <v/>
      </c>
      <c r="C2563" s="43" t="str">
        <f t="shared" si="1183"/>
        <v/>
      </c>
      <c r="D2563" s="43" t="str">
        <f t="shared" ref="D2563:D2626" ca="1" si="1203">IF(A2563&lt;&gt;"",NORMINV(RAND(),($C$23-C2563)*$C$28,$C$27)+NORMINV(RAND(),IF(RAND()&gt;$C$26,$C$25,0),$C$27),"")</f>
        <v/>
      </c>
      <c r="E2563" s="43" t="str">
        <f t="shared" si="1184"/>
        <v/>
      </c>
      <c r="F2563" s="43" t="str">
        <f t="shared" si="1185"/>
        <v/>
      </c>
      <c r="G2563" s="43" t="str">
        <f>IF(A2563&lt;&gt;"",IF(A2563&lt;Data!$G$11*0.25,$C$13/$G$32,IF(A2563&gt;Data!$G$11*0.25,$C$13,$C$13*10)),"")</f>
        <v/>
      </c>
      <c r="H2563" s="43" t="str">
        <f>IF(A2563&lt;&gt;"",IF(Data!$G$9="constant",$C$13,IF(Data!$G$9="squeeze",G2563,F2563)),"")</f>
        <v/>
      </c>
      <c r="I2563" s="38" t="str">
        <f ca="1">IF(ISNUMBER(A2563),NORMINV(RAND(),0,IF(AND(Data!$G$9="squeeze",A2563&lt;Data!$G$11*0.25),$H$32,1)*$C$30*$C$13)*($C$14*$C$12),"")</f>
        <v/>
      </c>
      <c r="J2563" s="42" t="str">
        <f ca="1">IFERROR(IF(Data!$C$6="Real",B2563,I2563+J2562+($C$14*$C$12)*(NORMINV(RAND(),$C$15,CHOOSE($G$13,$C$13,F2563,G2563)))),"")</f>
        <v/>
      </c>
      <c r="K2563" s="88" t="str">
        <f>IF(ISNUMBER(A2563), IF($G$16="fixed",$G$17,MIN(H2563*Data!$C$7*$C$16*0.5,$C$17*Data!$C$7))*$C$12,"")</f>
        <v/>
      </c>
      <c r="L2563" s="42" t="str">
        <f t="shared" ca="1" si="1200"/>
        <v/>
      </c>
      <c r="M2563" s="44" t="str">
        <f t="shared" ca="1" si="1201"/>
        <v/>
      </c>
      <c r="N2563" s="44" t="str">
        <f t="shared" ca="1" si="1202"/>
        <v/>
      </c>
      <c r="O2563" s="108" t="str">
        <f t="shared" si="1186"/>
        <v/>
      </c>
      <c r="P2563" s="102" t="str">
        <f t="shared" si="1187"/>
        <v/>
      </c>
      <c r="Q2563" s="102" t="str">
        <f t="shared" si="1188"/>
        <v/>
      </c>
      <c r="R2563" s="120" t="str">
        <f t="shared" si="1189"/>
        <v/>
      </c>
      <c r="S2563" s="54" t="str">
        <f t="shared" si="1190"/>
        <v/>
      </c>
      <c r="T2563" s="5" t="str">
        <f t="shared" si="1191"/>
        <v/>
      </c>
      <c r="U2563" s="152" t="str">
        <f t="shared" ref="U2563:U2626" si="1204">IF(NOT(ISNUMBER(T2563)),"",IF(S2563=1,T2563,IF(M2563&gt;U2562,M2563,IF(ISNUMBER(U2562),U2562,""))))</f>
        <v/>
      </c>
      <c r="V2563" s="152" t="str">
        <f t="shared" ref="V2563:V2626" si="1205">IF(NOT(ISNUMBER(T2563)),"",IF(S2563=1,T2563,IF(N2563&lt;V2562,N2563,IF(ISNUMBER(V2562),V2562,""))))</f>
        <v/>
      </c>
      <c r="W2563" s="153" t="str">
        <f t="shared" ref="W2563:W2626" si="1206">IF(NOT(ISNUMBER(T2563)),"",MIN($F$24,IF(TRUNC((U2563-T2563)/$E$24*$G$12)+0&gt;IF(ISNUMBER(W2562),W2562,0),TRUNC((U2563-T2563)/$E$24*$G$12)+0,IF(ISNUMBER(W2562),W2562,0))))</f>
        <v/>
      </c>
      <c r="X2563" s="153" t="str">
        <f t="shared" ref="X2563:X2626" si="1207">IF(NOT(ISNUMBER(T2563)),"",MIN($F$24,IF(-TRUNC((V2563-T2563)/$E$24*$G$12)+0&gt;IF(ISNUMBER(X2562),X2562,0),-TRUNC((V2563-T2563)/$E$24*$G$12)+0,IF(ISNUMBER(X2562),X2562,0))))</f>
        <v/>
      </c>
      <c r="Y2563" s="153" t="str">
        <f t="shared" ref="Y2563:Y2626" si="1208">IF(ISNUMBER(W2563),(IF(W2563=0,0,1))*IF(ABS($I$24)=2,POWER(2,W2563-1),W2563)*SIGN($I$24)*$K$24,"")</f>
        <v/>
      </c>
      <c r="Z2563" s="153" t="str">
        <f t="shared" ref="Z2563:Z2626" si="1209">IF(ISNUMBER(X2563),(IF(X2563=0,0,1))*IF(ABS($I$24)=2,POWER(2,X2563-1),X2563)*SIGN($I$24)*$K$24,"")</f>
        <v/>
      </c>
      <c r="AA2563" s="152" t="str">
        <f t="shared" ref="AA2563:AA2626" si="1210">IF(OR(NOT(ISNUMBER(T2563)),W2563&lt;1),"",IF(OR(NOT(ISNUMBER(W2562)),W2562=0),IF(SIGN(Y2563)=1,M2563,N2563),(Y2562*AA2562+(Y2563-Y2562)*IF(SIGN(Y2563)=1,M2563,N2563))/Y2563))</f>
        <v/>
      </c>
      <c r="AB2563" s="152" t="str">
        <f t="shared" ref="AB2563:AB2626" si="1211">IF(OR(NOT(ISNUMBER(T2563)),X2563&lt;1),"",IF(OR(NOT(ISNUMBER(X2562)),X2562=0),IF(SIGN(Z2563)=1,N2563,M2563),(Z2562*AB2562+(Z2563-Z2562)*IF(SIGN(Z2563)=1,N2563,M2563))/Z2563))</f>
        <v/>
      </c>
      <c r="AC2563" s="154" t="str">
        <f t="shared" si="1192"/>
        <v/>
      </c>
      <c r="AD2563" s="154" t="str">
        <f t="shared" si="1193"/>
        <v/>
      </c>
      <c r="AE2563" s="3" t="str">
        <f t="shared" si="1194"/>
        <v/>
      </c>
      <c r="AF2563" s="3" t="str">
        <f t="shared" si="1195"/>
        <v/>
      </c>
      <c r="AG2563" s="3" t="str">
        <f t="shared" si="1196"/>
        <v/>
      </c>
      <c r="AH2563" s="4" t="str">
        <f t="shared" si="1197"/>
        <v/>
      </c>
      <c r="AI2563" s="75" t="str">
        <f t="shared" si="1198"/>
        <v/>
      </c>
      <c r="AJ2563" s="75" t="str">
        <f t="shared" si="1199"/>
        <v/>
      </c>
    </row>
    <row r="2564" spans="1:36">
      <c r="A2564" s="41" t="str">
        <f t="shared" ref="A2564:A2627" si="1212">IFERROR(IF(A2563+1&gt;$C$19,"",A2563+1),"")</f>
        <v/>
      </c>
      <c r="B2564" s="150" t="str">
        <f>IF(ISNUMBER(A2564),INDEX('MetaTrader Import'!$H$13:$J$5893,TRUNC(((A2564-$A$39+1)-1)/3)+1,MOD((A2564-$A$39+1)-1,3)+1),"")</f>
        <v/>
      </c>
      <c r="C2564" s="43" t="str">
        <f t="shared" ref="C2564:C2627" si="1213">IF(A2564&lt;&gt;"",E2563,"")</f>
        <v/>
      </c>
      <c r="D2564" s="43" t="str">
        <f t="shared" ca="1" si="1203"/>
        <v/>
      </c>
      <c r="E2564" s="43" t="str">
        <f t="shared" ref="E2564:E2627" si="1214">IF(A2564&lt;&gt;"",C2564+D2564,"")</f>
        <v/>
      </c>
      <c r="F2564" s="43" t="str">
        <f t="shared" ref="F2564:F2627" si="1215">IF(A2564&lt;&gt;"",$C$13*ABS(E2564)/$C$23,"")</f>
        <v/>
      </c>
      <c r="G2564" s="43" t="str">
        <f>IF(A2564&lt;&gt;"",IF(A2564&lt;Data!$G$11*0.25,$C$13/$G$32,IF(A2564&gt;Data!$G$11*0.25,$C$13,$C$13*10)),"")</f>
        <v/>
      </c>
      <c r="H2564" s="43" t="str">
        <f>IF(A2564&lt;&gt;"",IF(Data!$G$9="constant",$C$13,IF(Data!$G$9="squeeze",G2564,F2564)),"")</f>
        <v/>
      </c>
      <c r="I2564" s="38" t="str">
        <f ca="1">IF(ISNUMBER(A2564),NORMINV(RAND(),0,IF(AND(Data!$G$9="squeeze",A2564&lt;Data!$G$11*0.25),$H$32,1)*$C$30*$C$13)*($C$14*$C$12),"")</f>
        <v/>
      </c>
      <c r="J2564" s="42" t="str">
        <f ca="1">IFERROR(IF(Data!$C$6="Real",B2564,I2564+J2563+($C$14*$C$12)*(NORMINV(RAND(),$C$15,CHOOSE($G$13,$C$13,F2564,G2564)))),"")</f>
        <v/>
      </c>
      <c r="K2564" s="88" t="str">
        <f>IF(ISNUMBER(A2564), IF($G$16="fixed",$G$17,MIN(H2564*Data!$C$7*$C$16*0.5,$C$17*Data!$C$7))*$C$12,"")</f>
        <v/>
      </c>
      <c r="L2564" s="42" t="str">
        <f t="shared" ca="1" si="1200"/>
        <v/>
      </c>
      <c r="M2564" s="44" t="str">
        <f t="shared" ca="1" si="1201"/>
        <v/>
      </c>
      <c r="N2564" s="44" t="str">
        <f t="shared" ca="1" si="1202"/>
        <v/>
      </c>
      <c r="O2564" s="108" t="str">
        <f t="shared" ref="O2564:O2627" si="1216">IF(ISNUMBER(A2564),$G$12*SLOPE(L2550:L2564,A2550:A2564),"")</f>
        <v/>
      </c>
      <c r="P2564" s="102" t="str">
        <f t="shared" ref="P2564:P2627" si="1217">IF(ISNUMBER(A2564),STDEV(L2550:L2564)*$G$12,"")</f>
        <v/>
      </c>
      <c r="Q2564" s="102" t="str">
        <f t="shared" ref="Q2564:Q2627" si="1218">IF(ISNUMBER(A2564),SLOPE(P2550:P2564,A2550:A2564),"")</f>
        <v/>
      </c>
      <c r="R2564" s="120" t="str">
        <f t="shared" ref="R2564:R2627" si="1219">IF(ISNUMBER(A2564),R2563+S2563,"")</f>
        <v/>
      </c>
      <c r="S2564" s="54" t="str">
        <f t="shared" ref="S2564:S2627" si="1220">IF(ISNUMBER(A2564),IF(AND(R2564&lt;$M$24,Q2564&lt;$F$28,ABS(O2564)&lt;$F$27,P2564&lt;$F$26,NOT(ISNUMBER(T2563))),1,0),"")</f>
        <v/>
      </c>
      <c r="T2564" s="5" t="str">
        <f t="shared" ref="T2564:T2627" si="1221">IF(ISNUMBER(A2564),IF(S2564=1,L2564,IF(AG2563="Y","",IF(ISNUMBER(T2563),T2563,""))),"")</f>
        <v/>
      </c>
      <c r="U2564" s="152" t="str">
        <f t="shared" si="1204"/>
        <v/>
      </c>
      <c r="V2564" s="152" t="str">
        <f t="shared" si="1205"/>
        <v/>
      </c>
      <c r="W2564" s="153" t="str">
        <f t="shared" si="1206"/>
        <v/>
      </c>
      <c r="X2564" s="153" t="str">
        <f t="shared" si="1207"/>
        <v/>
      </c>
      <c r="Y2564" s="153" t="str">
        <f t="shared" si="1208"/>
        <v/>
      </c>
      <c r="Z2564" s="153" t="str">
        <f t="shared" si="1209"/>
        <v/>
      </c>
      <c r="AA2564" s="152" t="str">
        <f t="shared" si="1210"/>
        <v/>
      </c>
      <c r="AB2564" s="152" t="str">
        <f t="shared" si="1211"/>
        <v/>
      </c>
      <c r="AC2564" s="154" t="str">
        <f t="shared" ref="AC2564:AC2627" si="1222">IFERROR(-SIGN(Y2564)*(AA2564-IF(SIGN(Y2564)=1,N2564,M2564))*$G$12*ABS(Y2564),"")</f>
        <v/>
      </c>
      <c r="AD2564" s="154" t="str">
        <f t="shared" ref="AD2564:AD2627" si="1223">IFERROR(SIGN(Z2564)*(AB2564-IF(SIGN(Z2564)=1,M2564,N2564))*$G$12*ABS(Z2564),"")</f>
        <v/>
      </c>
      <c r="AE2564" s="3" t="str">
        <f t="shared" ref="AE2564:AE2627" si="1224">IF(ISNUMBER(A2564),IFERROR((IF(ISNUMBER(AC2564),AC2564,0)+IF(ISNUMBER(AD2564),AD2564,0))/(ABS(Y2564)+ABS(Z2564)),0),"")</f>
        <v/>
      </c>
      <c r="AF2564" s="3" t="str">
        <f t="shared" ref="AF2564:AF2627" si="1225">IF(ISNUMBER(A2564),IF(ISNUMBER(AC2564),AC2564,0)+IF(ISNUMBER(AD2564),AD2564,0),"")</f>
        <v/>
      </c>
      <c r="AG2564" s="3" t="str">
        <f t="shared" ref="AG2564:AG2627" si="1226">IF(NOT(ISNUMBER(T2564)),"",IF(OR(AF2564&gt;$G$24,AF2564&lt;-$H$24,A2564+1&gt;$C$19),"Y","N"))</f>
        <v/>
      </c>
      <c r="AH2564" s="4" t="str">
        <f t="shared" ref="AH2564:AH2627" si="1227">IF(AG2564="y",AF2564*10*$C$11,"")</f>
        <v/>
      </c>
      <c r="AI2564" s="75" t="str">
        <f t="shared" ref="AI2564:AI2627" si="1228">IF(ISNUMBER(A2564),IF(ISNUMBER(AH2564),AJ2564,AF2564*10*$C$11+AJ2564),"")</f>
        <v/>
      </c>
      <c r="AJ2564" s="75" t="str">
        <f t="shared" ref="AJ2564:AJ2627" si="1229">IF(ISNUMBER(A2564),AJ2563+IF(ISNUMBER(AH2564),AH2564,0),"")</f>
        <v/>
      </c>
    </row>
    <row r="2565" spans="1:36">
      <c r="A2565" s="41" t="str">
        <f t="shared" si="1212"/>
        <v/>
      </c>
      <c r="B2565" s="150" t="str">
        <f>IF(ISNUMBER(A2565),INDEX('MetaTrader Import'!$H$13:$J$5893,TRUNC(((A2565-$A$39+1)-1)/3)+1,MOD((A2565-$A$39+1)-1,3)+1),"")</f>
        <v/>
      </c>
      <c r="C2565" s="43" t="str">
        <f t="shared" si="1213"/>
        <v/>
      </c>
      <c r="D2565" s="43" t="str">
        <f t="shared" ca="1" si="1203"/>
        <v/>
      </c>
      <c r="E2565" s="43" t="str">
        <f t="shared" si="1214"/>
        <v/>
      </c>
      <c r="F2565" s="43" t="str">
        <f t="shared" si="1215"/>
        <v/>
      </c>
      <c r="G2565" s="43" t="str">
        <f>IF(A2565&lt;&gt;"",IF(A2565&lt;Data!$G$11*0.25,$C$13/$G$32,IF(A2565&gt;Data!$G$11*0.25,$C$13,$C$13*10)),"")</f>
        <v/>
      </c>
      <c r="H2565" s="43" t="str">
        <f>IF(A2565&lt;&gt;"",IF(Data!$G$9="constant",$C$13,IF(Data!$G$9="squeeze",G2565,F2565)),"")</f>
        <v/>
      </c>
      <c r="I2565" s="38" t="str">
        <f ca="1">IF(ISNUMBER(A2565),NORMINV(RAND(),0,IF(AND(Data!$G$9="squeeze",A2565&lt;Data!$G$11*0.25),$H$32,1)*$C$30*$C$13)*($C$14*$C$12),"")</f>
        <v/>
      </c>
      <c r="J2565" s="42" t="str">
        <f ca="1">IFERROR(IF(Data!$C$6="Real",B2565,I2565+J2564+($C$14*$C$12)*(NORMINV(RAND(),$C$15,CHOOSE($G$13,$C$13,F2565,G2565)))),"")</f>
        <v/>
      </c>
      <c r="K2565" s="88" t="str">
        <f>IF(ISNUMBER(A2565), IF($G$16="fixed",$G$17,MIN(H2565*Data!$C$7*$C$16*0.5,$C$17*Data!$C$7))*$C$12,"")</f>
        <v/>
      </c>
      <c r="L2565" s="42" t="str">
        <f t="shared" ca="1" si="1200"/>
        <v/>
      </c>
      <c r="M2565" s="44" t="str">
        <f t="shared" ca="1" si="1201"/>
        <v/>
      </c>
      <c r="N2565" s="44" t="str">
        <f t="shared" ca="1" si="1202"/>
        <v/>
      </c>
      <c r="O2565" s="108" t="str">
        <f t="shared" si="1216"/>
        <v/>
      </c>
      <c r="P2565" s="102" t="str">
        <f t="shared" si="1217"/>
        <v/>
      </c>
      <c r="Q2565" s="102" t="str">
        <f t="shared" si="1218"/>
        <v/>
      </c>
      <c r="R2565" s="120" t="str">
        <f t="shared" si="1219"/>
        <v/>
      </c>
      <c r="S2565" s="54" t="str">
        <f t="shared" si="1220"/>
        <v/>
      </c>
      <c r="T2565" s="5" t="str">
        <f t="shared" si="1221"/>
        <v/>
      </c>
      <c r="U2565" s="152" t="str">
        <f t="shared" si="1204"/>
        <v/>
      </c>
      <c r="V2565" s="152" t="str">
        <f t="shared" si="1205"/>
        <v/>
      </c>
      <c r="W2565" s="153" t="str">
        <f t="shared" si="1206"/>
        <v/>
      </c>
      <c r="X2565" s="153" t="str">
        <f t="shared" si="1207"/>
        <v/>
      </c>
      <c r="Y2565" s="153" t="str">
        <f t="shared" si="1208"/>
        <v/>
      </c>
      <c r="Z2565" s="153" t="str">
        <f t="shared" si="1209"/>
        <v/>
      </c>
      <c r="AA2565" s="152" t="str">
        <f t="shared" si="1210"/>
        <v/>
      </c>
      <c r="AB2565" s="152" t="str">
        <f t="shared" si="1211"/>
        <v/>
      </c>
      <c r="AC2565" s="154" t="str">
        <f t="shared" si="1222"/>
        <v/>
      </c>
      <c r="AD2565" s="154" t="str">
        <f t="shared" si="1223"/>
        <v/>
      </c>
      <c r="AE2565" s="3" t="str">
        <f t="shared" si="1224"/>
        <v/>
      </c>
      <c r="AF2565" s="3" t="str">
        <f t="shared" si="1225"/>
        <v/>
      </c>
      <c r="AG2565" s="3" t="str">
        <f t="shared" si="1226"/>
        <v/>
      </c>
      <c r="AH2565" s="4" t="str">
        <f t="shared" si="1227"/>
        <v/>
      </c>
      <c r="AI2565" s="75" t="str">
        <f t="shared" si="1228"/>
        <v/>
      </c>
      <c r="AJ2565" s="75" t="str">
        <f t="shared" si="1229"/>
        <v/>
      </c>
    </row>
    <row r="2566" spans="1:36">
      <c r="A2566" s="41" t="str">
        <f t="shared" si="1212"/>
        <v/>
      </c>
      <c r="B2566" s="150" t="str">
        <f>IF(ISNUMBER(A2566),INDEX('MetaTrader Import'!$H$13:$J$5893,TRUNC(((A2566-$A$39+1)-1)/3)+1,MOD((A2566-$A$39+1)-1,3)+1),"")</f>
        <v/>
      </c>
      <c r="C2566" s="43" t="str">
        <f t="shared" si="1213"/>
        <v/>
      </c>
      <c r="D2566" s="43" t="str">
        <f t="shared" ca="1" si="1203"/>
        <v/>
      </c>
      <c r="E2566" s="43" t="str">
        <f t="shared" si="1214"/>
        <v/>
      </c>
      <c r="F2566" s="43" t="str">
        <f t="shared" si="1215"/>
        <v/>
      </c>
      <c r="G2566" s="43" t="str">
        <f>IF(A2566&lt;&gt;"",IF(A2566&lt;Data!$G$11*0.25,$C$13/$G$32,IF(A2566&gt;Data!$G$11*0.25,$C$13,$C$13*10)),"")</f>
        <v/>
      </c>
      <c r="H2566" s="43" t="str">
        <f>IF(A2566&lt;&gt;"",IF(Data!$G$9="constant",$C$13,IF(Data!$G$9="squeeze",G2566,F2566)),"")</f>
        <v/>
      </c>
      <c r="I2566" s="38" t="str">
        <f ca="1">IF(ISNUMBER(A2566),NORMINV(RAND(),0,IF(AND(Data!$G$9="squeeze",A2566&lt;Data!$G$11*0.25),$H$32,1)*$C$30*$C$13)*($C$14*$C$12),"")</f>
        <v/>
      </c>
      <c r="J2566" s="42" t="str">
        <f ca="1">IFERROR(IF(Data!$C$6="Real",B2566,I2566+J2565+($C$14*$C$12)*(NORMINV(RAND(),$C$15,CHOOSE($G$13,$C$13,F2566,G2566)))),"")</f>
        <v/>
      </c>
      <c r="K2566" s="88" t="str">
        <f>IF(ISNUMBER(A2566), IF($G$16="fixed",$G$17,MIN(H2566*Data!$C$7*$C$16*0.5,$C$17*Data!$C$7))*$C$12,"")</f>
        <v/>
      </c>
      <c r="L2566" s="42" t="str">
        <f t="shared" ref="L2566:L2629" ca="1" si="1230">IFERROR(J2566,"")</f>
        <v/>
      </c>
      <c r="M2566" s="44" t="str">
        <f t="shared" ref="M2566:M2629" ca="1" si="1231">IFERROR(L2566+K2566*0.5,"")</f>
        <v/>
      </c>
      <c r="N2566" s="44" t="str">
        <f t="shared" ref="N2566:N2629" ca="1" si="1232">IFERROR(L2566-K2566*0.5,"")</f>
        <v/>
      </c>
      <c r="O2566" s="108" t="str">
        <f t="shared" si="1216"/>
        <v/>
      </c>
      <c r="P2566" s="102" t="str">
        <f t="shared" si="1217"/>
        <v/>
      </c>
      <c r="Q2566" s="102" t="str">
        <f t="shared" si="1218"/>
        <v/>
      </c>
      <c r="R2566" s="120" t="str">
        <f t="shared" si="1219"/>
        <v/>
      </c>
      <c r="S2566" s="54" t="str">
        <f t="shared" si="1220"/>
        <v/>
      </c>
      <c r="T2566" s="5" t="str">
        <f t="shared" si="1221"/>
        <v/>
      </c>
      <c r="U2566" s="152" t="str">
        <f t="shared" si="1204"/>
        <v/>
      </c>
      <c r="V2566" s="152" t="str">
        <f t="shared" si="1205"/>
        <v/>
      </c>
      <c r="W2566" s="153" t="str">
        <f t="shared" si="1206"/>
        <v/>
      </c>
      <c r="X2566" s="153" t="str">
        <f t="shared" si="1207"/>
        <v/>
      </c>
      <c r="Y2566" s="153" t="str">
        <f t="shared" si="1208"/>
        <v/>
      </c>
      <c r="Z2566" s="153" t="str">
        <f t="shared" si="1209"/>
        <v/>
      </c>
      <c r="AA2566" s="152" t="str">
        <f t="shared" si="1210"/>
        <v/>
      </c>
      <c r="AB2566" s="152" t="str">
        <f t="shared" si="1211"/>
        <v/>
      </c>
      <c r="AC2566" s="154" t="str">
        <f t="shared" si="1222"/>
        <v/>
      </c>
      <c r="AD2566" s="154" t="str">
        <f t="shared" si="1223"/>
        <v/>
      </c>
      <c r="AE2566" s="3" t="str">
        <f t="shared" si="1224"/>
        <v/>
      </c>
      <c r="AF2566" s="3" t="str">
        <f t="shared" si="1225"/>
        <v/>
      </c>
      <c r="AG2566" s="3" t="str">
        <f t="shared" si="1226"/>
        <v/>
      </c>
      <c r="AH2566" s="4" t="str">
        <f t="shared" si="1227"/>
        <v/>
      </c>
      <c r="AI2566" s="75" t="str">
        <f t="shared" si="1228"/>
        <v/>
      </c>
      <c r="AJ2566" s="75" t="str">
        <f t="shared" si="1229"/>
        <v/>
      </c>
    </row>
    <row r="2567" spans="1:36">
      <c r="A2567" s="41" t="str">
        <f t="shared" si="1212"/>
        <v/>
      </c>
      <c r="B2567" s="150" t="str">
        <f>IF(ISNUMBER(A2567),INDEX('MetaTrader Import'!$H$13:$J$5893,TRUNC(((A2567-$A$39+1)-1)/3)+1,MOD((A2567-$A$39+1)-1,3)+1),"")</f>
        <v/>
      </c>
      <c r="C2567" s="43" t="str">
        <f t="shared" si="1213"/>
        <v/>
      </c>
      <c r="D2567" s="43" t="str">
        <f t="shared" ca="1" si="1203"/>
        <v/>
      </c>
      <c r="E2567" s="43" t="str">
        <f t="shared" si="1214"/>
        <v/>
      </c>
      <c r="F2567" s="43" t="str">
        <f t="shared" si="1215"/>
        <v/>
      </c>
      <c r="G2567" s="43" t="str">
        <f>IF(A2567&lt;&gt;"",IF(A2567&lt;Data!$G$11*0.25,$C$13/$G$32,IF(A2567&gt;Data!$G$11*0.25,$C$13,$C$13*10)),"")</f>
        <v/>
      </c>
      <c r="H2567" s="43" t="str">
        <f>IF(A2567&lt;&gt;"",IF(Data!$G$9="constant",$C$13,IF(Data!$G$9="squeeze",G2567,F2567)),"")</f>
        <v/>
      </c>
      <c r="I2567" s="38" t="str">
        <f ca="1">IF(ISNUMBER(A2567),NORMINV(RAND(),0,IF(AND(Data!$G$9="squeeze",A2567&lt;Data!$G$11*0.25),$H$32,1)*$C$30*$C$13)*($C$14*$C$12),"")</f>
        <v/>
      </c>
      <c r="J2567" s="42" t="str">
        <f ca="1">IFERROR(IF(Data!$C$6="Real",B2567,I2567+J2566+($C$14*$C$12)*(NORMINV(RAND(),$C$15,CHOOSE($G$13,$C$13,F2567,G2567)))),"")</f>
        <v/>
      </c>
      <c r="K2567" s="88" t="str">
        <f>IF(ISNUMBER(A2567), IF($G$16="fixed",$G$17,MIN(H2567*Data!$C$7*$C$16*0.5,$C$17*Data!$C$7))*$C$12,"")</f>
        <v/>
      </c>
      <c r="L2567" s="42" t="str">
        <f t="shared" ca="1" si="1230"/>
        <v/>
      </c>
      <c r="M2567" s="44" t="str">
        <f t="shared" ca="1" si="1231"/>
        <v/>
      </c>
      <c r="N2567" s="44" t="str">
        <f t="shared" ca="1" si="1232"/>
        <v/>
      </c>
      <c r="O2567" s="108" t="str">
        <f t="shared" si="1216"/>
        <v/>
      </c>
      <c r="P2567" s="102" t="str">
        <f t="shared" si="1217"/>
        <v/>
      </c>
      <c r="Q2567" s="102" t="str">
        <f t="shared" si="1218"/>
        <v/>
      </c>
      <c r="R2567" s="120" t="str">
        <f t="shared" si="1219"/>
        <v/>
      </c>
      <c r="S2567" s="54" t="str">
        <f t="shared" si="1220"/>
        <v/>
      </c>
      <c r="T2567" s="5" t="str">
        <f t="shared" si="1221"/>
        <v/>
      </c>
      <c r="U2567" s="152" t="str">
        <f t="shared" si="1204"/>
        <v/>
      </c>
      <c r="V2567" s="152" t="str">
        <f t="shared" si="1205"/>
        <v/>
      </c>
      <c r="W2567" s="153" t="str">
        <f t="shared" si="1206"/>
        <v/>
      </c>
      <c r="X2567" s="153" t="str">
        <f t="shared" si="1207"/>
        <v/>
      </c>
      <c r="Y2567" s="153" t="str">
        <f t="shared" si="1208"/>
        <v/>
      </c>
      <c r="Z2567" s="153" t="str">
        <f t="shared" si="1209"/>
        <v/>
      </c>
      <c r="AA2567" s="152" t="str">
        <f t="shared" si="1210"/>
        <v/>
      </c>
      <c r="AB2567" s="152" t="str">
        <f t="shared" si="1211"/>
        <v/>
      </c>
      <c r="AC2567" s="154" t="str">
        <f t="shared" si="1222"/>
        <v/>
      </c>
      <c r="AD2567" s="154" t="str">
        <f t="shared" si="1223"/>
        <v/>
      </c>
      <c r="AE2567" s="3" t="str">
        <f t="shared" si="1224"/>
        <v/>
      </c>
      <c r="AF2567" s="3" t="str">
        <f t="shared" si="1225"/>
        <v/>
      </c>
      <c r="AG2567" s="3" t="str">
        <f t="shared" si="1226"/>
        <v/>
      </c>
      <c r="AH2567" s="4" t="str">
        <f t="shared" si="1227"/>
        <v/>
      </c>
      <c r="AI2567" s="75" t="str">
        <f t="shared" si="1228"/>
        <v/>
      </c>
      <c r="AJ2567" s="75" t="str">
        <f t="shared" si="1229"/>
        <v/>
      </c>
    </row>
    <row r="2568" spans="1:36">
      <c r="A2568" s="41" t="str">
        <f t="shared" si="1212"/>
        <v/>
      </c>
      <c r="B2568" s="150" t="str">
        <f>IF(ISNUMBER(A2568),INDEX('MetaTrader Import'!$H$13:$J$5893,TRUNC(((A2568-$A$39+1)-1)/3)+1,MOD((A2568-$A$39+1)-1,3)+1),"")</f>
        <v/>
      </c>
      <c r="C2568" s="43" t="str">
        <f t="shared" si="1213"/>
        <v/>
      </c>
      <c r="D2568" s="43" t="str">
        <f t="shared" ca="1" si="1203"/>
        <v/>
      </c>
      <c r="E2568" s="43" t="str">
        <f t="shared" si="1214"/>
        <v/>
      </c>
      <c r="F2568" s="43" t="str">
        <f t="shared" si="1215"/>
        <v/>
      </c>
      <c r="G2568" s="43" t="str">
        <f>IF(A2568&lt;&gt;"",IF(A2568&lt;Data!$G$11*0.25,$C$13/$G$32,IF(A2568&gt;Data!$G$11*0.25,$C$13,$C$13*10)),"")</f>
        <v/>
      </c>
      <c r="H2568" s="43" t="str">
        <f>IF(A2568&lt;&gt;"",IF(Data!$G$9="constant",$C$13,IF(Data!$G$9="squeeze",G2568,F2568)),"")</f>
        <v/>
      </c>
      <c r="I2568" s="38" t="str">
        <f ca="1">IF(ISNUMBER(A2568),NORMINV(RAND(),0,IF(AND(Data!$G$9="squeeze",A2568&lt;Data!$G$11*0.25),$H$32,1)*$C$30*$C$13)*($C$14*$C$12),"")</f>
        <v/>
      </c>
      <c r="J2568" s="42" t="str">
        <f ca="1">IFERROR(IF(Data!$C$6="Real",B2568,I2568+J2567+($C$14*$C$12)*(NORMINV(RAND(),$C$15,CHOOSE($G$13,$C$13,F2568,G2568)))),"")</f>
        <v/>
      </c>
      <c r="K2568" s="88" t="str">
        <f>IF(ISNUMBER(A2568), IF($G$16="fixed",$G$17,MIN(H2568*Data!$C$7*$C$16*0.5,$C$17*Data!$C$7))*$C$12,"")</f>
        <v/>
      </c>
      <c r="L2568" s="42" t="str">
        <f t="shared" ca="1" si="1230"/>
        <v/>
      </c>
      <c r="M2568" s="44" t="str">
        <f t="shared" ca="1" si="1231"/>
        <v/>
      </c>
      <c r="N2568" s="44" t="str">
        <f t="shared" ca="1" si="1232"/>
        <v/>
      </c>
      <c r="O2568" s="108" t="str">
        <f t="shared" si="1216"/>
        <v/>
      </c>
      <c r="P2568" s="102" t="str">
        <f t="shared" si="1217"/>
        <v/>
      </c>
      <c r="Q2568" s="102" t="str">
        <f t="shared" si="1218"/>
        <v/>
      </c>
      <c r="R2568" s="120" t="str">
        <f t="shared" si="1219"/>
        <v/>
      </c>
      <c r="S2568" s="54" t="str">
        <f t="shared" si="1220"/>
        <v/>
      </c>
      <c r="T2568" s="5" t="str">
        <f t="shared" si="1221"/>
        <v/>
      </c>
      <c r="U2568" s="152" t="str">
        <f t="shared" si="1204"/>
        <v/>
      </c>
      <c r="V2568" s="152" t="str">
        <f t="shared" si="1205"/>
        <v/>
      </c>
      <c r="W2568" s="153" t="str">
        <f t="shared" si="1206"/>
        <v/>
      </c>
      <c r="X2568" s="153" t="str">
        <f t="shared" si="1207"/>
        <v/>
      </c>
      <c r="Y2568" s="153" t="str">
        <f t="shared" si="1208"/>
        <v/>
      </c>
      <c r="Z2568" s="153" t="str">
        <f t="shared" si="1209"/>
        <v/>
      </c>
      <c r="AA2568" s="152" t="str">
        <f t="shared" si="1210"/>
        <v/>
      </c>
      <c r="AB2568" s="152" t="str">
        <f t="shared" si="1211"/>
        <v/>
      </c>
      <c r="AC2568" s="154" t="str">
        <f t="shared" si="1222"/>
        <v/>
      </c>
      <c r="AD2568" s="154" t="str">
        <f t="shared" si="1223"/>
        <v/>
      </c>
      <c r="AE2568" s="3" t="str">
        <f t="shared" si="1224"/>
        <v/>
      </c>
      <c r="AF2568" s="3" t="str">
        <f t="shared" si="1225"/>
        <v/>
      </c>
      <c r="AG2568" s="3" t="str">
        <f t="shared" si="1226"/>
        <v/>
      </c>
      <c r="AH2568" s="4" t="str">
        <f t="shared" si="1227"/>
        <v/>
      </c>
      <c r="AI2568" s="75" t="str">
        <f t="shared" si="1228"/>
        <v/>
      </c>
      <c r="AJ2568" s="75" t="str">
        <f t="shared" si="1229"/>
        <v/>
      </c>
    </row>
    <row r="2569" spans="1:36">
      <c r="A2569" s="41" t="str">
        <f t="shared" si="1212"/>
        <v/>
      </c>
      <c r="B2569" s="150" t="str">
        <f>IF(ISNUMBER(A2569),INDEX('MetaTrader Import'!$H$13:$J$5893,TRUNC(((A2569-$A$39+1)-1)/3)+1,MOD((A2569-$A$39+1)-1,3)+1),"")</f>
        <v/>
      </c>
      <c r="C2569" s="43" t="str">
        <f t="shared" si="1213"/>
        <v/>
      </c>
      <c r="D2569" s="43" t="str">
        <f t="shared" ca="1" si="1203"/>
        <v/>
      </c>
      <c r="E2569" s="43" t="str">
        <f t="shared" si="1214"/>
        <v/>
      </c>
      <c r="F2569" s="43" t="str">
        <f t="shared" si="1215"/>
        <v/>
      </c>
      <c r="G2569" s="43" t="str">
        <f>IF(A2569&lt;&gt;"",IF(A2569&lt;Data!$G$11*0.25,$C$13/$G$32,IF(A2569&gt;Data!$G$11*0.25,$C$13,$C$13*10)),"")</f>
        <v/>
      </c>
      <c r="H2569" s="43" t="str">
        <f>IF(A2569&lt;&gt;"",IF(Data!$G$9="constant",$C$13,IF(Data!$G$9="squeeze",G2569,F2569)),"")</f>
        <v/>
      </c>
      <c r="I2569" s="38" t="str">
        <f ca="1">IF(ISNUMBER(A2569),NORMINV(RAND(),0,IF(AND(Data!$G$9="squeeze",A2569&lt;Data!$G$11*0.25),$H$32,1)*$C$30*$C$13)*($C$14*$C$12),"")</f>
        <v/>
      </c>
      <c r="J2569" s="42" t="str">
        <f ca="1">IFERROR(IF(Data!$C$6="Real",B2569,I2569+J2568+($C$14*$C$12)*(NORMINV(RAND(),$C$15,CHOOSE($G$13,$C$13,F2569,G2569)))),"")</f>
        <v/>
      </c>
      <c r="K2569" s="88" t="str">
        <f>IF(ISNUMBER(A2569), IF($G$16="fixed",$G$17,MIN(H2569*Data!$C$7*$C$16*0.5,$C$17*Data!$C$7))*$C$12,"")</f>
        <v/>
      </c>
      <c r="L2569" s="42" t="str">
        <f t="shared" ca="1" si="1230"/>
        <v/>
      </c>
      <c r="M2569" s="44" t="str">
        <f t="shared" ca="1" si="1231"/>
        <v/>
      </c>
      <c r="N2569" s="44" t="str">
        <f t="shared" ca="1" si="1232"/>
        <v/>
      </c>
      <c r="O2569" s="108" t="str">
        <f t="shared" si="1216"/>
        <v/>
      </c>
      <c r="P2569" s="102" t="str">
        <f t="shared" si="1217"/>
        <v/>
      </c>
      <c r="Q2569" s="102" t="str">
        <f t="shared" si="1218"/>
        <v/>
      </c>
      <c r="R2569" s="120" t="str">
        <f t="shared" si="1219"/>
        <v/>
      </c>
      <c r="S2569" s="54" t="str">
        <f t="shared" si="1220"/>
        <v/>
      </c>
      <c r="T2569" s="5" t="str">
        <f t="shared" si="1221"/>
        <v/>
      </c>
      <c r="U2569" s="152" t="str">
        <f t="shared" si="1204"/>
        <v/>
      </c>
      <c r="V2569" s="152" t="str">
        <f t="shared" si="1205"/>
        <v/>
      </c>
      <c r="W2569" s="153" t="str">
        <f t="shared" si="1206"/>
        <v/>
      </c>
      <c r="X2569" s="153" t="str">
        <f t="shared" si="1207"/>
        <v/>
      </c>
      <c r="Y2569" s="153" t="str">
        <f t="shared" si="1208"/>
        <v/>
      </c>
      <c r="Z2569" s="153" t="str">
        <f t="shared" si="1209"/>
        <v/>
      </c>
      <c r="AA2569" s="152" t="str">
        <f t="shared" si="1210"/>
        <v/>
      </c>
      <c r="AB2569" s="152" t="str">
        <f t="shared" si="1211"/>
        <v/>
      </c>
      <c r="AC2569" s="154" t="str">
        <f t="shared" si="1222"/>
        <v/>
      </c>
      <c r="AD2569" s="154" t="str">
        <f t="shared" si="1223"/>
        <v/>
      </c>
      <c r="AE2569" s="3" t="str">
        <f t="shared" si="1224"/>
        <v/>
      </c>
      <c r="AF2569" s="3" t="str">
        <f t="shared" si="1225"/>
        <v/>
      </c>
      <c r="AG2569" s="3" t="str">
        <f t="shared" si="1226"/>
        <v/>
      </c>
      <c r="AH2569" s="4" t="str">
        <f t="shared" si="1227"/>
        <v/>
      </c>
      <c r="AI2569" s="75" t="str">
        <f t="shared" si="1228"/>
        <v/>
      </c>
      <c r="AJ2569" s="75" t="str">
        <f t="shared" si="1229"/>
        <v/>
      </c>
    </row>
    <row r="2570" spans="1:36">
      <c r="A2570" s="41" t="str">
        <f t="shared" si="1212"/>
        <v/>
      </c>
      <c r="B2570" s="150" t="str">
        <f>IF(ISNUMBER(A2570),INDEX('MetaTrader Import'!$H$13:$J$5893,TRUNC(((A2570-$A$39+1)-1)/3)+1,MOD((A2570-$A$39+1)-1,3)+1),"")</f>
        <v/>
      </c>
      <c r="C2570" s="43" t="str">
        <f t="shared" si="1213"/>
        <v/>
      </c>
      <c r="D2570" s="43" t="str">
        <f t="shared" ca="1" si="1203"/>
        <v/>
      </c>
      <c r="E2570" s="43" t="str">
        <f t="shared" si="1214"/>
        <v/>
      </c>
      <c r="F2570" s="43" t="str">
        <f t="shared" si="1215"/>
        <v/>
      </c>
      <c r="G2570" s="43" t="str">
        <f>IF(A2570&lt;&gt;"",IF(A2570&lt;Data!$G$11*0.25,$C$13/$G$32,IF(A2570&gt;Data!$G$11*0.25,$C$13,$C$13*10)),"")</f>
        <v/>
      </c>
      <c r="H2570" s="43" t="str">
        <f>IF(A2570&lt;&gt;"",IF(Data!$G$9="constant",$C$13,IF(Data!$G$9="squeeze",G2570,F2570)),"")</f>
        <v/>
      </c>
      <c r="I2570" s="38" t="str">
        <f ca="1">IF(ISNUMBER(A2570),NORMINV(RAND(),0,IF(AND(Data!$G$9="squeeze",A2570&lt;Data!$G$11*0.25),$H$32,1)*$C$30*$C$13)*($C$14*$C$12),"")</f>
        <v/>
      </c>
      <c r="J2570" s="42" t="str">
        <f ca="1">IFERROR(IF(Data!$C$6="Real",B2570,I2570+J2569+($C$14*$C$12)*(NORMINV(RAND(),$C$15,CHOOSE($G$13,$C$13,F2570,G2570)))),"")</f>
        <v/>
      </c>
      <c r="K2570" s="88" t="str">
        <f>IF(ISNUMBER(A2570), IF($G$16="fixed",$G$17,MIN(H2570*Data!$C$7*$C$16*0.5,$C$17*Data!$C$7))*$C$12,"")</f>
        <v/>
      </c>
      <c r="L2570" s="42" t="str">
        <f t="shared" ca="1" si="1230"/>
        <v/>
      </c>
      <c r="M2570" s="44" t="str">
        <f t="shared" ca="1" si="1231"/>
        <v/>
      </c>
      <c r="N2570" s="44" t="str">
        <f t="shared" ca="1" si="1232"/>
        <v/>
      </c>
      <c r="O2570" s="108" t="str">
        <f t="shared" si="1216"/>
        <v/>
      </c>
      <c r="P2570" s="102" t="str">
        <f t="shared" si="1217"/>
        <v/>
      </c>
      <c r="Q2570" s="102" t="str">
        <f t="shared" si="1218"/>
        <v/>
      </c>
      <c r="R2570" s="120" t="str">
        <f t="shared" si="1219"/>
        <v/>
      </c>
      <c r="S2570" s="54" t="str">
        <f t="shared" si="1220"/>
        <v/>
      </c>
      <c r="T2570" s="5" t="str">
        <f t="shared" si="1221"/>
        <v/>
      </c>
      <c r="U2570" s="152" t="str">
        <f t="shared" si="1204"/>
        <v/>
      </c>
      <c r="V2570" s="152" t="str">
        <f t="shared" si="1205"/>
        <v/>
      </c>
      <c r="W2570" s="153" t="str">
        <f t="shared" si="1206"/>
        <v/>
      </c>
      <c r="X2570" s="153" t="str">
        <f t="shared" si="1207"/>
        <v/>
      </c>
      <c r="Y2570" s="153" t="str">
        <f t="shared" si="1208"/>
        <v/>
      </c>
      <c r="Z2570" s="153" t="str">
        <f t="shared" si="1209"/>
        <v/>
      </c>
      <c r="AA2570" s="152" t="str">
        <f t="shared" si="1210"/>
        <v/>
      </c>
      <c r="AB2570" s="152" t="str">
        <f t="shared" si="1211"/>
        <v/>
      </c>
      <c r="AC2570" s="154" t="str">
        <f t="shared" si="1222"/>
        <v/>
      </c>
      <c r="AD2570" s="154" t="str">
        <f t="shared" si="1223"/>
        <v/>
      </c>
      <c r="AE2570" s="3" t="str">
        <f t="shared" si="1224"/>
        <v/>
      </c>
      <c r="AF2570" s="3" t="str">
        <f t="shared" si="1225"/>
        <v/>
      </c>
      <c r="AG2570" s="3" t="str">
        <f t="shared" si="1226"/>
        <v/>
      </c>
      <c r="AH2570" s="4" t="str">
        <f t="shared" si="1227"/>
        <v/>
      </c>
      <c r="AI2570" s="75" t="str">
        <f t="shared" si="1228"/>
        <v/>
      </c>
      <c r="AJ2570" s="75" t="str">
        <f t="shared" si="1229"/>
        <v/>
      </c>
    </row>
    <row r="2571" spans="1:36">
      <c r="A2571" s="41" t="str">
        <f t="shared" si="1212"/>
        <v/>
      </c>
      <c r="B2571" s="150" t="str">
        <f>IF(ISNUMBER(A2571),INDEX('MetaTrader Import'!$H$13:$J$5893,TRUNC(((A2571-$A$39+1)-1)/3)+1,MOD((A2571-$A$39+1)-1,3)+1),"")</f>
        <v/>
      </c>
      <c r="C2571" s="43" t="str">
        <f t="shared" si="1213"/>
        <v/>
      </c>
      <c r="D2571" s="43" t="str">
        <f t="shared" ca="1" si="1203"/>
        <v/>
      </c>
      <c r="E2571" s="43" t="str">
        <f t="shared" si="1214"/>
        <v/>
      </c>
      <c r="F2571" s="43" t="str">
        <f t="shared" si="1215"/>
        <v/>
      </c>
      <c r="G2571" s="43" t="str">
        <f>IF(A2571&lt;&gt;"",IF(A2571&lt;Data!$G$11*0.25,$C$13/$G$32,IF(A2571&gt;Data!$G$11*0.25,$C$13,$C$13*10)),"")</f>
        <v/>
      </c>
      <c r="H2571" s="43" t="str">
        <f>IF(A2571&lt;&gt;"",IF(Data!$G$9="constant",$C$13,IF(Data!$G$9="squeeze",G2571,F2571)),"")</f>
        <v/>
      </c>
      <c r="I2571" s="38" t="str">
        <f ca="1">IF(ISNUMBER(A2571),NORMINV(RAND(),0,IF(AND(Data!$G$9="squeeze",A2571&lt;Data!$G$11*0.25),$H$32,1)*$C$30*$C$13)*($C$14*$C$12),"")</f>
        <v/>
      </c>
      <c r="J2571" s="42" t="str">
        <f ca="1">IFERROR(IF(Data!$C$6="Real",B2571,I2571+J2570+($C$14*$C$12)*(NORMINV(RAND(),$C$15,CHOOSE($G$13,$C$13,F2571,G2571)))),"")</f>
        <v/>
      </c>
      <c r="K2571" s="88" t="str">
        <f>IF(ISNUMBER(A2571), IF($G$16="fixed",$G$17,MIN(H2571*Data!$C$7*$C$16*0.5,$C$17*Data!$C$7))*$C$12,"")</f>
        <v/>
      </c>
      <c r="L2571" s="42" t="str">
        <f t="shared" ca="1" si="1230"/>
        <v/>
      </c>
      <c r="M2571" s="44" t="str">
        <f t="shared" ca="1" si="1231"/>
        <v/>
      </c>
      <c r="N2571" s="44" t="str">
        <f t="shared" ca="1" si="1232"/>
        <v/>
      </c>
      <c r="O2571" s="108" t="str">
        <f t="shared" si="1216"/>
        <v/>
      </c>
      <c r="P2571" s="102" t="str">
        <f t="shared" si="1217"/>
        <v/>
      </c>
      <c r="Q2571" s="102" t="str">
        <f t="shared" si="1218"/>
        <v/>
      </c>
      <c r="R2571" s="120" t="str">
        <f t="shared" si="1219"/>
        <v/>
      </c>
      <c r="S2571" s="54" t="str">
        <f t="shared" si="1220"/>
        <v/>
      </c>
      <c r="T2571" s="5" t="str">
        <f t="shared" si="1221"/>
        <v/>
      </c>
      <c r="U2571" s="152" t="str">
        <f t="shared" si="1204"/>
        <v/>
      </c>
      <c r="V2571" s="152" t="str">
        <f t="shared" si="1205"/>
        <v/>
      </c>
      <c r="W2571" s="153" t="str">
        <f t="shared" si="1206"/>
        <v/>
      </c>
      <c r="X2571" s="153" t="str">
        <f t="shared" si="1207"/>
        <v/>
      </c>
      <c r="Y2571" s="153" t="str">
        <f t="shared" si="1208"/>
        <v/>
      </c>
      <c r="Z2571" s="153" t="str">
        <f t="shared" si="1209"/>
        <v/>
      </c>
      <c r="AA2571" s="152" t="str">
        <f t="shared" si="1210"/>
        <v/>
      </c>
      <c r="AB2571" s="152" t="str">
        <f t="shared" si="1211"/>
        <v/>
      </c>
      <c r="AC2571" s="154" t="str">
        <f t="shared" si="1222"/>
        <v/>
      </c>
      <c r="AD2571" s="154" t="str">
        <f t="shared" si="1223"/>
        <v/>
      </c>
      <c r="AE2571" s="3" t="str">
        <f t="shared" si="1224"/>
        <v/>
      </c>
      <c r="AF2571" s="3" t="str">
        <f t="shared" si="1225"/>
        <v/>
      </c>
      <c r="AG2571" s="3" t="str">
        <f t="shared" si="1226"/>
        <v/>
      </c>
      <c r="AH2571" s="4" t="str">
        <f t="shared" si="1227"/>
        <v/>
      </c>
      <c r="AI2571" s="75" t="str">
        <f t="shared" si="1228"/>
        <v/>
      </c>
      <c r="AJ2571" s="75" t="str">
        <f t="shared" si="1229"/>
        <v/>
      </c>
    </row>
    <row r="2572" spans="1:36">
      <c r="A2572" s="41" t="str">
        <f t="shared" si="1212"/>
        <v/>
      </c>
      <c r="B2572" s="150" t="str">
        <f>IF(ISNUMBER(A2572),INDEX('MetaTrader Import'!$H$13:$J$5893,TRUNC(((A2572-$A$39+1)-1)/3)+1,MOD((A2572-$A$39+1)-1,3)+1),"")</f>
        <v/>
      </c>
      <c r="C2572" s="43" t="str">
        <f t="shared" si="1213"/>
        <v/>
      </c>
      <c r="D2572" s="43" t="str">
        <f t="shared" ca="1" si="1203"/>
        <v/>
      </c>
      <c r="E2572" s="43" t="str">
        <f t="shared" si="1214"/>
        <v/>
      </c>
      <c r="F2572" s="43" t="str">
        <f t="shared" si="1215"/>
        <v/>
      </c>
      <c r="G2572" s="43" t="str">
        <f>IF(A2572&lt;&gt;"",IF(A2572&lt;Data!$G$11*0.25,$C$13/$G$32,IF(A2572&gt;Data!$G$11*0.25,$C$13,$C$13*10)),"")</f>
        <v/>
      </c>
      <c r="H2572" s="43" t="str">
        <f>IF(A2572&lt;&gt;"",IF(Data!$G$9="constant",$C$13,IF(Data!$G$9="squeeze",G2572,F2572)),"")</f>
        <v/>
      </c>
      <c r="I2572" s="38" t="str">
        <f ca="1">IF(ISNUMBER(A2572),NORMINV(RAND(),0,IF(AND(Data!$G$9="squeeze",A2572&lt;Data!$G$11*0.25),$H$32,1)*$C$30*$C$13)*($C$14*$C$12),"")</f>
        <v/>
      </c>
      <c r="J2572" s="42" t="str">
        <f ca="1">IFERROR(IF(Data!$C$6="Real",B2572,I2572+J2571+($C$14*$C$12)*(NORMINV(RAND(),$C$15,CHOOSE($G$13,$C$13,F2572,G2572)))),"")</f>
        <v/>
      </c>
      <c r="K2572" s="88" t="str">
        <f>IF(ISNUMBER(A2572), IF($G$16="fixed",$G$17,MIN(H2572*Data!$C$7*$C$16*0.5,$C$17*Data!$C$7))*$C$12,"")</f>
        <v/>
      </c>
      <c r="L2572" s="42" t="str">
        <f t="shared" ca="1" si="1230"/>
        <v/>
      </c>
      <c r="M2572" s="44" t="str">
        <f t="shared" ca="1" si="1231"/>
        <v/>
      </c>
      <c r="N2572" s="44" t="str">
        <f t="shared" ca="1" si="1232"/>
        <v/>
      </c>
      <c r="O2572" s="108" t="str">
        <f t="shared" si="1216"/>
        <v/>
      </c>
      <c r="P2572" s="102" t="str">
        <f t="shared" si="1217"/>
        <v/>
      </c>
      <c r="Q2572" s="102" t="str">
        <f t="shared" si="1218"/>
        <v/>
      </c>
      <c r="R2572" s="120" t="str">
        <f t="shared" si="1219"/>
        <v/>
      </c>
      <c r="S2572" s="54" t="str">
        <f t="shared" si="1220"/>
        <v/>
      </c>
      <c r="T2572" s="5" t="str">
        <f t="shared" si="1221"/>
        <v/>
      </c>
      <c r="U2572" s="152" t="str">
        <f t="shared" si="1204"/>
        <v/>
      </c>
      <c r="V2572" s="152" t="str">
        <f t="shared" si="1205"/>
        <v/>
      </c>
      <c r="W2572" s="153" t="str">
        <f t="shared" si="1206"/>
        <v/>
      </c>
      <c r="X2572" s="153" t="str">
        <f t="shared" si="1207"/>
        <v/>
      </c>
      <c r="Y2572" s="153" t="str">
        <f t="shared" si="1208"/>
        <v/>
      </c>
      <c r="Z2572" s="153" t="str">
        <f t="shared" si="1209"/>
        <v/>
      </c>
      <c r="AA2572" s="152" t="str">
        <f t="shared" si="1210"/>
        <v/>
      </c>
      <c r="AB2572" s="152" t="str">
        <f t="shared" si="1211"/>
        <v/>
      </c>
      <c r="AC2572" s="154" t="str">
        <f t="shared" si="1222"/>
        <v/>
      </c>
      <c r="AD2572" s="154" t="str">
        <f t="shared" si="1223"/>
        <v/>
      </c>
      <c r="AE2572" s="3" t="str">
        <f t="shared" si="1224"/>
        <v/>
      </c>
      <c r="AF2572" s="3" t="str">
        <f t="shared" si="1225"/>
        <v/>
      </c>
      <c r="AG2572" s="3" t="str">
        <f t="shared" si="1226"/>
        <v/>
      </c>
      <c r="AH2572" s="4" t="str">
        <f t="shared" si="1227"/>
        <v/>
      </c>
      <c r="AI2572" s="75" t="str">
        <f t="shared" si="1228"/>
        <v/>
      </c>
      <c r="AJ2572" s="75" t="str">
        <f t="shared" si="1229"/>
        <v/>
      </c>
    </row>
    <row r="2573" spans="1:36">
      <c r="A2573" s="41" t="str">
        <f t="shared" si="1212"/>
        <v/>
      </c>
      <c r="B2573" s="150" t="str">
        <f>IF(ISNUMBER(A2573),INDEX('MetaTrader Import'!$H$13:$J$5893,TRUNC(((A2573-$A$39+1)-1)/3)+1,MOD((A2573-$A$39+1)-1,3)+1),"")</f>
        <v/>
      </c>
      <c r="C2573" s="43" t="str">
        <f t="shared" si="1213"/>
        <v/>
      </c>
      <c r="D2573" s="43" t="str">
        <f t="shared" ca="1" si="1203"/>
        <v/>
      </c>
      <c r="E2573" s="43" t="str">
        <f t="shared" si="1214"/>
        <v/>
      </c>
      <c r="F2573" s="43" t="str">
        <f t="shared" si="1215"/>
        <v/>
      </c>
      <c r="G2573" s="43" t="str">
        <f>IF(A2573&lt;&gt;"",IF(A2573&lt;Data!$G$11*0.25,$C$13/$G$32,IF(A2573&gt;Data!$G$11*0.25,$C$13,$C$13*10)),"")</f>
        <v/>
      </c>
      <c r="H2573" s="43" t="str">
        <f>IF(A2573&lt;&gt;"",IF(Data!$G$9="constant",$C$13,IF(Data!$G$9="squeeze",G2573,F2573)),"")</f>
        <v/>
      </c>
      <c r="I2573" s="38" t="str">
        <f ca="1">IF(ISNUMBER(A2573),NORMINV(RAND(),0,IF(AND(Data!$G$9="squeeze",A2573&lt;Data!$G$11*0.25),$H$32,1)*$C$30*$C$13)*($C$14*$C$12),"")</f>
        <v/>
      </c>
      <c r="J2573" s="42" t="str">
        <f ca="1">IFERROR(IF(Data!$C$6="Real",B2573,I2573+J2572+($C$14*$C$12)*(NORMINV(RAND(),$C$15,CHOOSE($G$13,$C$13,F2573,G2573)))),"")</f>
        <v/>
      </c>
      <c r="K2573" s="88" t="str">
        <f>IF(ISNUMBER(A2573), IF($G$16="fixed",$G$17,MIN(H2573*Data!$C$7*$C$16*0.5,$C$17*Data!$C$7))*$C$12,"")</f>
        <v/>
      </c>
      <c r="L2573" s="42" t="str">
        <f t="shared" ca="1" si="1230"/>
        <v/>
      </c>
      <c r="M2573" s="44" t="str">
        <f t="shared" ca="1" si="1231"/>
        <v/>
      </c>
      <c r="N2573" s="44" t="str">
        <f t="shared" ca="1" si="1232"/>
        <v/>
      </c>
      <c r="O2573" s="108" t="str">
        <f t="shared" si="1216"/>
        <v/>
      </c>
      <c r="P2573" s="102" t="str">
        <f t="shared" si="1217"/>
        <v/>
      </c>
      <c r="Q2573" s="102" t="str">
        <f t="shared" si="1218"/>
        <v/>
      </c>
      <c r="R2573" s="120" t="str">
        <f t="shared" si="1219"/>
        <v/>
      </c>
      <c r="S2573" s="54" t="str">
        <f t="shared" si="1220"/>
        <v/>
      </c>
      <c r="T2573" s="5" t="str">
        <f t="shared" si="1221"/>
        <v/>
      </c>
      <c r="U2573" s="152" t="str">
        <f t="shared" si="1204"/>
        <v/>
      </c>
      <c r="V2573" s="152" t="str">
        <f t="shared" si="1205"/>
        <v/>
      </c>
      <c r="W2573" s="153" t="str">
        <f t="shared" si="1206"/>
        <v/>
      </c>
      <c r="X2573" s="153" t="str">
        <f t="shared" si="1207"/>
        <v/>
      </c>
      <c r="Y2573" s="153" t="str">
        <f t="shared" si="1208"/>
        <v/>
      </c>
      <c r="Z2573" s="153" t="str">
        <f t="shared" si="1209"/>
        <v/>
      </c>
      <c r="AA2573" s="152" t="str">
        <f t="shared" si="1210"/>
        <v/>
      </c>
      <c r="AB2573" s="152" t="str">
        <f t="shared" si="1211"/>
        <v/>
      </c>
      <c r="AC2573" s="154" t="str">
        <f t="shared" si="1222"/>
        <v/>
      </c>
      <c r="AD2573" s="154" t="str">
        <f t="shared" si="1223"/>
        <v/>
      </c>
      <c r="AE2573" s="3" t="str">
        <f t="shared" si="1224"/>
        <v/>
      </c>
      <c r="AF2573" s="3" t="str">
        <f t="shared" si="1225"/>
        <v/>
      </c>
      <c r="AG2573" s="3" t="str">
        <f t="shared" si="1226"/>
        <v/>
      </c>
      <c r="AH2573" s="4" t="str">
        <f t="shared" si="1227"/>
        <v/>
      </c>
      <c r="AI2573" s="75" t="str">
        <f t="shared" si="1228"/>
        <v/>
      </c>
      <c r="AJ2573" s="75" t="str">
        <f t="shared" si="1229"/>
        <v/>
      </c>
    </row>
    <row r="2574" spans="1:36">
      <c r="A2574" s="41" t="str">
        <f t="shared" si="1212"/>
        <v/>
      </c>
      <c r="B2574" s="150" t="str">
        <f>IF(ISNUMBER(A2574),INDEX('MetaTrader Import'!$H$13:$J$5893,TRUNC(((A2574-$A$39+1)-1)/3)+1,MOD((A2574-$A$39+1)-1,3)+1),"")</f>
        <v/>
      </c>
      <c r="C2574" s="43" t="str">
        <f t="shared" si="1213"/>
        <v/>
      </c>
      <c r="D2574" s="43" t="str">
        <f t="shared" ca="1" si="1203"/>
        <v/>
      </c>
      <c r="E2574" s="43" t="str">
        <f t="shared" si="1214"/>
        <v/>
      </c>
      <c r="F2574" s="43" t="str">
        <f t="shared" si="1215"/>
        <v/>
      </c>
      <c r="G2574" s="43" t="str">
        <f>IF(A2574&lt;&gt;"",IF(A2574&lt;Data!$G$11*0.25,$C$13/$G$32,IF(A2574&gt;Data!$G$11*0.25,$C$13,$C$13*10)),"")</f>
        <v/>
      </c>
      <c r="H2574" s="43" t="str">
        <f>IF(A2574&lt;&gt;"",IF(Data!$G$9="constant",$C$13,IF(Data!$G$9="squeeze",G2574,F2574)),"")</f>
        <v/>
      </c>
      <c r="I2574" s="38" t="str">
        <f ca="1">IF(ISNUMBER(A2574),NORMINV(RAND(),0,IF(AND(Data!$G$9="squeeze",A2574&lt;Data!$G$11*0.25),$H$32,1)*$C$30*$C$13)*($C$14*$C$12),"")</f>
        <v/>
      </c>
      <c r="J2574" s="42" t="str">
        <f ca="1">IFERROR(IF(Data!$C$6="Real",B2574,I2574+J2573+($C$14*$C$12)*(NORMINV(RAND(),$C$15,CHOOSE($G$13,$C$13,F2574,G2574)))),"")</f>
        <v/>
      </c>
      <c r="K2574" s="88" t="str">
        <f>IF(ISNUMBER(A2574), IF($G$16="fixed",$G$17,MIN(H2574*Data!$C$7*$C$16*0.5,$C$17*Data!$C$7))*$C$12,"")</f>
        <v/>
      </c>
      <c r="L2574" s="42" t="str">
        <f t="shared" ca="1" si="1230"/>
        <v/>
      </c>
      <c r="M2574" s="44" t="str">
        <f t="shared" ca="1" si="1231"/>
        <v/>
      </c>
      <c r="N2574" s="44" t="str">
        <f t="shared" ca="1" si="1232"/>
        <v/>
      </c>
      <c r="O2574" s="108" t="str">
        <f t="shared" si="1216"/>
        <v/>
      </c>
      <c r="P2574" s="102" t="str">
        <f t="shared" si="1217"/>
        <v/>
      </c>
      <c r="Q2574" s="102" t="str">
        <f t="shared" si="1218"/>
        <v/>
      </c>
      <c r="R2574" s="120" t="str">
        <f t="shared" si="1219"/>
        <v/>
      </c>
      <c r="S2574" s="54" t="str">
        <f t="shared" si="1220"/>
        <v/>
      </c>
      <c r="T2574" s="5" t="str">
        <f t="shared" si="1221"/>
        <v/>
      </c>
      <c r="U2574" s="152" t="str">
        <f t="shared" si="1204"/>
        <v/>
      </c>
      <c r="V2574" s="152" t="str">
        <f t="shared" si="1205"/>
        <v/>
      </c>
      <c r="W2574" s="153" t="str">
        <f t="shared" si="1206"/>
        <v/>
      </c>
      <c r="X2574" s="153" t="str">
        <f t="shared" si="1207"/>
        <v/>
      </c>
      <c r="Y2574" s="153" t="str">
        <f t="shared" si="1208"/>
        <v/>
      </c>
      <c r="Z2574" s="153" t="str">
        <f t="shared" si="1209"/>
        <v/>
      </c>
      <c r="AA2574" s="152" t="str">
        <f t="shared" si="1210"/>
        <v/>
      </c>
      <c r="AB2574" s="152" t="str">
        <f t="shared" si="1211"/>
        <v/>
      </c>
      <c r="AC2574" s="154" t="str">
        <f t="shared" si="1222"/>
        <v/>
      </c>
      <c r="AD2574" s="154" t="str">
        <f t="shared" si="1223"/>
        <v/>
      </c>
      <c r="AE2574" s="3" t="str">
        <f t="shared" si="1224"/>
        <v/>
      </c>
      <c r="AF2574" s="3" t="str">
        <f t="shared" si="1225"/>
        <v/>
      </c>
      <c r="AG2574" s="3" t="str">
        <f t="shared" si="1226"/>
        <v/>
      </c>
      <c r="AH2574" s="4" t="str">
        <f t="shared" si="1227"/>
        <v/>
      </c>
      <c r="AI2574" s="75" t="str">
        <f t="shared" si="1228"/>
        <v/>
      </c>
      <c r="AJ2574" s="75" t="str">
        <f t="shared" si="1229"/>
        <v/>
      </c>
    </row>
    <row r="2575" spans="1:36">
      <c r="A2575" s="41" t="str">
        <f t="shared" si="1212"/>
        <v/>
      </c>
      <c r="B2575" s="150" t="str">
        <f>IF(ISNUMBER(A2575),INDEX('MetaTrader Import'!$H$13:$J$5893,TRUNC(((A2575-$A$39+1)-1)/3)+1,MOD((A2575-$A$39+1)-1,3)+1),"")</f>
        <v/>
      </c>
      <c r="C2575" s="43" t="str">
        <f t="shared" si="1213"/>
        <v/>
      </c>
      <c r="D2575" s="43" t="str">
        <f t="shared" ca="1" si="1203"/>
        <v/>
      </c>
      <c r="E2575" s="43" t="str">
        <f t="shared" si="1214"/>
        <v/>
      </c>
      <c r="F2575" s="43" t="str">
        <f t="shared" si="1215"/>
        <v/>
      </c>
      <c r="G2575" s="43" t="str">
        <f>IF(A2575&lt;&gt;"",IF(A2575&lt;Data!$G$11*0.25,$C$13/$G$32,IF(A2575&gt;Data!$G$11*0.25,$C$13,$C$13*10)),"")</f>
        <v/>
      </c>
      <c r="H2575" s="43" t="str">
        <f>IF(A2575&lt;&gt;"",IF(Data!$G$9="constant",$C$13,IF(Data!$G$9="squeeze",G2575,F2575)),"")</f>
        <v/>
      </c>
      <c r="I2575" s="38" t="str">
        <f ca="1">IF(ISNUMBER(A2575),NORMINV(RAND(),0,IF(AND(Data!$G$9="squeeze",A2575&lt;Data!$G$11*0.25),$H$32,1)*$C$30*$C$13)*($C$14*$C$12),"")</f>
        <v/>
      </c>
      <c r="J2575" s="42" t="str">
        <f ca="1">IFERROR(IF(Data!$C$6="Real",B2575,I2575+J2574+($C$14*$C$12)*(NORMINV(RAND(),$C$15,CHOOSE($G$13,$C$13,F2575,G2575)))),"")</f>
        <v/>
      </c>
      <c r="K2575" s="88" t="str">
        <f>IF(ISNUMBER(A2575), IF($G$16="fixed",$G$17,MIN(H2575*Data!$C$7*$C$16*0.5,$C$17*Data!$C$7))*$C$12,"")</f>
        <v/>
      </c>
      <c r="L2575" s="42" t="str">
        <f t="shared" ca="1" si="1230"/>
        <v/>
      </c>
      <c r="M2575" s="44" t="str">
        <f t="shared" ca="1" si="1231"/>
        <v/>
      </c>
      <c r="N2575" s="44" t="str">
        <f t="shared" ca="1" si="1232"/>
        <v/>
      </c>
      <c r="O2575" s="108" t="str">
        <f t="shared" si="1216"/>
        <v/>
      </c>
      <c r="P2575" s="102" t="str">
        <f t="shared" si="1217"/>
        <v/>
      </c>
      <c r="Q2575" s="102" t="str">
        <f t="shared" si="1218"/>
        <v/>
      </c>
      <c r="R2575" s="120" t="str">
        <f t="shared" si="1219"/>
        <v/>
      </c>
      <c r="S2575" s="54" t="str">
        <f t="shared" si="1220"/>
        <v/>
      </c>
      <c r="T2575" s="5" t="str">
        <f t="shared" si="1221"/>
        <v/>
      </c>
      <c r="U2575" s="152" t="str">
        <f t="shared" si="1204"/>
        <v/>
      </c>
      <c r="V2575" s="152" t="str">
        <f t="shared" si="1205"/>
        <v/>
      </c>
      <c r="W2575" s="153" t="str">
        <f t="shared" si="1206"/>
        <v/>
      </c>
      <c r="X2575" s="153" t="str">
        <f t="shared" si="1207"/>
        <v/>
      </c>
      <c r="Y2575" s="153" t="str">
        <f t="shared" si="1208"/>
        <v/>
      </c>
      <c r="Z2575" s="153" t="str">
        <f t="shared" si="1209"/>
        <v/>
      </c>
      <c r="AA2575" s="152" t="str">
        <f t="shared" si="1210"/>
        <v/>
      </c>
      <c r="AB2575" s="152" t="str">
        <f t="shared" si="1211"/>
        <v/>
      </c>
      <c r="AC2575" s="154" t="str">
        <f t="shared" si="1222"/>
        <v/>
      </c>
      <c r="AD2575" s="154" t="str">
        <f t="shared" si="1223"/>
        <v/>
      </c>
      <c r="AE2575" s="3" t="str">
        <f t="shared" si="1224"/>
        <v/>
      </c>
      <c r="AF2575" s="3" t="str">
        <f t="shared" si="1225"/>
        <v/>
      </c>
      <c r="AG2575" s="3" t="str">
        <f t="shared" si="1226"/>
        <v/>
      </c>
      <c r="AH2575" s="4" t="str">
        <f t="shared" si="1227"/>
        <v/>
      </c>
      <c r="AI2575" s="75" t="str">
        <f t="shared" si="1228"/>
        <v/>
      </c>
      <c r="AJ2575" s="75" t="str">
        <f t="shared" si="1229"/>
        <v/>
      </c>
    </row>
    <row r="2576" spans="1:36">
      <c r="A2576" s="41" t="str">
        <f t="shared" si="1212"/>
        <v/>
      </c>
      <c r="B2576" s="150" t="str">
        <f>IF(ISNUMBER(A2576),INDEX('MetaTrader Import'!$H$13:$J$5893,TRUNC(((A2576-$A$39+1)-1)/3)+1,MOD((A2576-$A$39+1)-1,3)+1),"")</f>
        <v/>
      </c>
      <c r="C2576" s="43" t="str">
        <f t="shared" si="1213"/>
        <v/>
      </c>
      <c r="D2576" s="43" t="str">
        <f t="shared" ca="1" si="1203"/>
        <v/>
      </c>
      <c r="E2576" s="43" t="str">
        <f t="shared" si="1214"/>
        <v/>
      </c>
      <c r="F2576" s="43" t="str">
        <f t="shared" si="1215"/>
        <v/>
      </c>
      <c r="G2576" s="43" t="str">
        <f>IF(A2576&lt;&gt;"",IF(A2576&lt;Data!$G$11*0.25,$C$13/$G$32,IF(A2576&gt;Data!$G$11*0.25,$C$13,$C$13*10)),"")</f>
        <v/>
      </c>
      <c r="H2576" s="43" t="str">
        <f>IF(A2576&lt;&gt;"",IF(Data!$G$9="constant",$C$13,IF(Data!$G$9="squeeze",G2576,F2576)),"")</f>
        <v/>
      </c>
      <c r="I2576" s="38" t="str">
        <f ca="1">IF(ISNUMBER(A2576),NORMINV(RAND(),0,IF(AND(Data!$G$9="squeeze",A2576&lt;Data!$G$11*0.25),$H$32,1)*$C$30*$C$13)*($C$14*$C$12),"")</f>
        <v/>
      </c>
      <c r="J2576" s="42" t="str">
        <f ca="1">IFERROR(IF(Data!$C$6="Real",B2576,I2576+J2575+($C$14*$C$12)*(NORMINV(RAND(),$C$15,CHOOSE($G$13,$C$13,F2576,G2576)))),"")</f>
        <v/>
      </c>
      <c r="K2576" s="88" t="str">
        <f>IF(ISNUMBER(A2576), IF($G$16="fixed",$G$17,MIN(H2576*Data!$C$7*$C$16*0.5,$C$17*Data!$C$7))*$C$12,"")</f>
        <v/>
      </c>
      <c r="L2576" s="42" t="str">
        <f t="shared" ca="1" si="1230"/>
        <v/>
      </c>
      <c r="M2576" s="44" t="str">
        <f t="shared" ca="1" si="1231"/>
        <v/>
      </c>
      <c r="N2576" s="44" t="str">
        <f t="shared" ca="1" si="1232"/>
        <v/>
      </c>
      <c r="O2576" s="108" t="str">
        <f t="shared" si="1216"/>
        <v/>
      </c>
      <c r="P2576" s="102" t="str">
        <f t="shared" si="1217"/>
        <v/>
      </c>
      <c r="Q2576" s="102" t="str">
        <f t="shared" si="1218"/>
        <v/>
      </c>
      <c r="R2576" s="120" t="str">
        <f t="shared" si="1219"/>
        <v/>
      </c>
      <c r="S2576" s="54" t="str">
        <f t="shared" si="1220"/>
        <v/>
      </c>
      <c r="T2576" s="5" t="str">
        <f t="shared" si="1221"/>
        <v/>
      </c>
      <c r="U2576" s="152" t="str">
        <f t="shared" si="1204"/>
        <v/>
      </c>
      <c r="V2576" s="152" t="str">
        <f t="shared" si="1205"/>
        <v/>
      </c>
      <c r="W2576" s="153" t="str">
        <f t="shared" si="1206"/>
        <v/>
      </c>
      <c r="X2576" s="153" t="str">
        <f t="shared" si="1207"/>
        <v/>
      </c>
      <c r="Y2576" s="153" t="str">
        <f t="shared" si="1208"/>
        <v/>
      </c>
      <c r="Z2576" s="153" t="str">
        <f t="shared" si="1209"/>
        <v/>
      </c>
      <c r="AA2576" s="152" t="str">
        <f t="shared" si="1210"/>
        <v/>
      </c>
      <c r="AB2576" s="152" t="str">
        <f t="shared" si="1211"/>
        <v/>
      </c>
      <c r="AC2576" s="154" t="str">
        <f t="shared" si="1222"/>
        <v/>
      </c>
      <c r="AD2576" s="154" t="str">
        <f t="shared" si="1223"/>
        <v/>
      </c>
      <c r="AE2576" s="3" t="str">
        <f t="shared" si="1224"/>
        <v/>
      </c>
      <c r="AF2576" s="3" t="str">
        <f t="shared" si="1225"/>
        <v/>
      </c>
      <c r="AG2576" s="3" t="str">
        <f t="shared" si="1226"/>
        <v/>
      </c>
      <c r="AH2576" s="4" t="str">
        <f t="shared" si="1227"/>
        <v/>
      </c>
      <c r="AI2576" s="75" t="str">
        <f t="shared" si="1228"/>
        <v/>
      </c>
      <c r="AJ2576" s="75" t="str">
        <f t="shared" si="1229"/>
        <v/>
      </c>
    </row>
    <row r="2577" spans="1:36">
      <c r="A2577" s="41" t="str">
        <f t="shared" si="1212"/>
        <v/>
      </c>
      <c r="B2577" s="150" t="str">
        <f>IF(ISNUMBER(A2577),INDEX('MetaTrader Import'!$H$13:$J$5893,TRUNC(((A2577-$A$39+1)-1)/3)+1,MOD((A2577-$A$39+1)-1,3)+1),"")</f>
        <v/>
      </c>
      <c r="C2577" s="43" t="str">
        <f t="shared" si="1213"/>
        <v/>
      </c>
      <c r="D2577" s="43" t="str">
        <f t="shared" ca="1" si="1203"/>
        <v/>
      </c>
      <c r="E2577" s="43" t="str">
        <f t="shared" si="1214"/>
        <v/>
      </c>
      <c r="F2577" s="43" t="str">
        <f t="shared" si="1215"/>
        <v/>
      </c>
      <c r="G2577" s="43" t="str">
        <f>IF(A2577&lt;&gt;"",IF(A2577&lt;Data!$G$11*0.25,$C$13/$G$32,IF(A2577&gt;Data!$G$11*0.25,$C$13,$C$13*10)),"")</f>
        <v/>
      </c>
      <c r="H2577" s="43" t="str">
        <f>IF(A2577&lt;&gt;"",IF(Data!$G$9="constant",$C$13,IF(Data!$G$9="squeeze",G2577,F2577)),"")</f>
        <v/>
      </c>
      <c r="I2577" s="38" t="str">
        <f ca="1">IF(ISNUMBER(A2577),NORMINV(RAND(),0,IF(AND(Data!$G$9="squeeze",A2577&lt;Data!$G$11*0.25),$H$32,1)*$C$30*$C$13)*($C$14*$C$12),"")</f>
        <v/>
      </c>
      <c r="J2577" s="42" t="str">
        <f ca="1">IFERROR(IF(Data!$C$6="Real",B2577,I2577+J2576+($C$14*$C$12)*(NORMINV(RAND(),$C$15,CHOOSE($G$13,$C$13,F2577,G2577)))),"")</f>
        <v/>
      </c>
      <c r="K2577" s="88" t="str">
        <f>IF(ISNUMBER(A2577), IF($G$16="fixed",$G$17,MIN(H2577*Data!$C$7*$C$16*0.5,$C$17*Data!$C$7))*$C$12,"")</f>
        <v/>
      </c>
      <c r="L2577" s="42" t="str">
        <f t="shared" ca="1" si="1230"/>
        <v/>
      </c>
      <c r="M2577" s="44" t="str">
        <f t="shared" ca="1" si="1231"/>
        <v/>
      </c>
      <c r="N2577" s="44" t="str">
        <f t="shared" ca="1" si="1232"/>
        <v/>
      </c>
      <c r="O2577" s="108" t="str">
        <f t="shared" si="1216"/>
        <v/>
      </c>
      <c r="P2577" s="102" t="str">
        <f t="shared" si="1217"/>
        <v/>
      </c>
      <c r="Q2577" s="102" t="str">
        <f t="shared" si="1218"/>
        <v/>
      </c>
      <c r="R2577" s="120" t="str">
        <f t="shared" si="1219"/>
        <v/>
      </c>
      <c r="S2577" s="54" t="str">
        <f t="shared" si="1220"/>
        <v/>
      </c>
      <c r="T2577" s="5" t="str">
        <f t="shared" si="1221"/>
        <v/>
      </c>
      <c r="U2577" s="152" t="str">
        <f t="shared" si="1204"/>
        <v/>
      </c>
      <c r="V2577" s="152" t="str">
        <f t="shared" si="1205"/>
        <v/>
      </c>
      <c r="W2577" s="153" t="str">
        <f t="shared" si="1206"/>
        <v/>
      </c>
      <c r="X2577" s="153" t="str">
        <f t="shared" si="1207"/>
        <v/>
      </c>
      <c r="Y2577" s="153" t="str">
        <f t="shared" si="1208"/>
        <v/>
      </c>
      <c r="Z2577" s="153" t="str">
        <f t="shared" si="1209"/>
        <v/>
      </c>
      <c r="AA2577" s="152" t="str">
        <f t="shared" si="1210"/>
        <v/>
      </c>
      <c r="AB2577" s="152" t="str">
        <f t="shared" si="1211"/>
        <v/>
      </c>
      <c r="AC2577" s="154" t="str">
        <f t="shared" si="1222"/>
        <v/>
      </c>
      <c r="AD2577" s="154" t="str">
        <f t="shared" si="1223"/>
        <v/>
      </c>
      <c r="AE2577" s="3" t="str">
        <f t="shared" si="1224"/>
        <v/>
      </c>
      <c r="AF2577" s="3" t="str">
        <f t="shared" si="1225"/>
        <v/>
      </c>
      <c r="AG2577" s="3" t="str">
        <f t="shared" si="1226"/>
        <v/>
      </c>
      <c r="AH2577" s="4" t="str">
        <f t="shared" si="1227"/>
        <v/>
      </c>
      <c r="AI2577" s="75" t="str">
        <f t="shared" si="1228"/>
        <v/>
      </c>
      <c r="AJ2577" s="75" t="str">
        <f t="shared" si="1229"/>
        <v/>
      </c>
    </row>
    <row r="2578" spans="1:36">
      <c r="A2578" s="41" t="str">
        <f t="shared" si="1212"/>
        <v/>
      </c>
      <c r="B2578" s="150" t="str">
        <f>IF(ISNUMBER(A2578),INDEX('MetaTrader Import'!$H$13:$J$5893,TRUNC(((A2578-$A$39+1)-1)/3)+1,MOD((A2578-$A$39+1)-1,3)+1),"")</f>
        <v/>
      </c>
      <c r="C2578" s="43" t="str">
        <f t="shared" si="1213"/>
        <v/>
      </c>
      <c r="D2578" s="43" t="str">
        <f t="shared" ca="1" si="1203"/>
        <v/>
      </c>
      <c r="E2578" s="43" t="str">
        <f t="shared" si="1214"/>
        <v/>
      </c>
      <c r="F2578" s="43" t="str">
        <f t="shared" si="1215"/>
        <v/>
      </c>
      <c r="G2578" s="43" t="str">
        <f>IF(A2578&lt;&gt;"",IF(A2578&lt;Data!$G$11*0.25,$C$13/$G$32,IF(A2578&gt;Data!$G$11*0.25,$C$13,$C$13*10)),"")</f>
        <v/>
      </c>
      <c r="H2578" s="43" t="str">
        <f>IF(A2578&lt;&gt;"",IF(Data!$G$9="constant",$C$13,IF(Data!$G$9="squeeze",G2578,F2578)),"")</f>
        <v/>
      </c>
      <c r="I2578" s="38" t="str">
        <f ca="1">IF(ISNUMBER(A2578),NORMINV(RAND(),0,IF(AND(Data!$G$9="squeeze",A2578&lt;Data!$G$11*0.25),$H$32,1)*$C$30*$C$13)*($C$14*$C$12),"")</f>
        <v/>
      </c>
      <c r="J2578" s="42" t="str">
        <f ca="1">IFERROR(IF(Data!$C$6="Real",B2578,I2578+J2577+($C$14*$C$12)*(NORMINV(RAND(),$C$15,CHOOSE($G$13,$C$13,F2578,G2578)))),"")</f>
        <v/>
      </c>
      <c r="K2578" s="88" t="str">
        <f>IF(ISNUMBER(A2578), IF($G$16="fixed",$G$17,MIN(H2578*Data!$C$7*$C$16*0.5,$C$17*Data!$C$7))*$C$12,"")</f>
        <v/>
      </c>
      <c r="L2578" s="42" t="str">
        <f t="shared" ca="1" si="1230"/>
        <v/>
      </c>
      <c r="M2578" s="44" t="str">
        <f t="shared" ca="1" si="1231"/>
        <v/>
      </c>
      <c r="N2578" s="44" t="str">
        <f t="shared" ca="1" si="1232"/>
        <v/>
      </c>
      <c r="O2578" s="108" t="str">
        <f t="shared" si="1216"/>
        <v/>
      </c>
      <c r="P2578" s="102" t="str">
        <f t="shared" si="1217"/>
        <v/>
      </c>
      <c r="Q2578" s="102" t="str">
        <f t="shared" si="1218"/>
        <v/>
      </c>
      <c r="R2578" s="120" t="str">
        <f t="shared" si="1219"/>
        <v/>
      </c>
      <c r="S2578" s="54" t="str">
        <f t="shared" si="1220"/>
        <v/>
      </c>
      <c r="T2578" s="5" t="str">
        <f t="shared" si="1221"/>
        <v/>
      </c>
      <c r="U2578" s="152" t="str">
        <f t="shared" si="1204"/>
        <v/>
      </c>
      <c r="V2578" s="152" t="str">
        <f t="shared" si="1205"/>
        <v/>
      </c>
      <c r="W2578" s="153" t="str">
        <f t="shared" si="1206"/>
        <v/>
      </c>
      <c r="X2578" s="153" t="str">
        <f t="shared" si="1207"/>
        <v/>
      </c>
      <c r="Y2578" s="153" t="str">
        <f t="shared" si="1208"/>
        <v/>
      </c>
      <c r="Z2578" s="153" t="str">
        <f t="shared" si="1209"/>
        <v/>
      </c>
      <c r="AA2578" s="152" t="str">
        <f t="shared" si="1210"/>
        <v/>
      </c>
      <c r="AB2578" s="152" t="str">
        <f t="shared" si="1211"/>
        <v/>
      </c>
      <c r="AC2578" s="154" t="str">
        <f t="shared" si="1222"/>
        <v/>
      </c>
      <c r="AD2578" s="154" t="str">
        <f t="shared" si="1223"/>
        <v/>
      </c>
      <c r="AE2578" s="3" t="str">
        <f t="shared" si="1224"/>
        <v/>
      </c>
      <c r="AF2578" s="3" t="str">
        <f t="shared" si="1225"/>
        <v/>
      </c>
      <c r="AG2578" s="3" t="str">
        <f t="shared" si="1226"/>
        <v/>
      </c>
      <c r="AH2578" s="4" t="str">
        <f t="shared" si="1227"/>
        <v/>
      </c>
      <c r="AI2578" s="75" t="str">
        <f t="shared" si="1228"/>
        <v/>
      </c>
      <c r="AJ2578" s="75" t="str">
        <f t="shared" si="1229"/>
        <v/>
      </c>
    </row>
    <row r="2579" spans="1:36">
      <c r="A2579" s="41" t="str">
        <f t="shared" si="1212"/>
        <v/>
      </c>
      <c r="B2579" s="150" t="str">
        <f>IF(ISNUMBER(A2579),INDEX('MetaTrader Import'!$H$13:$J$5893,TRUNC(((A2579-$A$39+1)-1)/3)+1,MOD((A2579-$A$39+1)-1,3)+1),"")</f>
        <v/>
      </c>
      <c r="C2579" s="43" t="str">
        <f t="shared" si="1213"/>
        <v/>
      </c>
      <c r="D2579" s="43" t="str">
        <f t="shared" ca="1" si="1203"/>
        <v/>
      </c>
      <c r="E2579" s="43" t="str">
        <f t="shared" si="1214"/>
        <v/>
      </c>
      <c r="F2579" s="43" t="str">
        <f t="shared" si="1215"/>
        <v/>
      </c>
      <c r="G2579" s="43" t="str">
        <f>IF(A2579&lt;&gt;"",IF(A2579&lt;Data!$G$11*0.25,$C$13/$G$32,IF(A2579&gt;Data!$G$11*0.25,$C$13,$C$13*10)),"")</f>
        <v/>
      </c>
      <c r="H2579" s="43" t="str">
        <f>IF(A2579&lt;&gt;"",IF(Data!$G$9="constant",$C$13,IF(Data!$G$9="squeeze",G2579,F2579)),"")</f>
        <v/>
      </c>
      <c r="I2579" s="38" t="str">
        <f ca="1">IF(ISNUMBER(A2579),NORMINV(RAND(),0,IF(AND(Data!$G$9="squeeze",A2579&lt;Data!$G$11*0.25),$H$32,1)*$C$30*$C$13)*($C$14*$C$12),"")</f>
        <v/>
      </c>
      <c r="J2579" s="42" t="str">
        <f ca="1">IFERROR(IF(Data!$C$6="Real",B2579,I2579+J2578+($C$14*$C$12)*(NORMINV(RAND(),$C$15,CHOOSE($G$13,$C$13,F2579,G2579)))),"")</f>
        <v/>
      </c>
      <c r="K2579" s="88" t="str">
        <f>IF(ISNUMBER(A2579), IF($G$16="fixed",$G$17,MIN(H2579*Data!$C$7*$C$16*0.5,$C$17*Data!$C$7))*$C$12,"")</f>
        <v/>
      </c>
      <c r="L2579" s="42" t="str">
        <f t="shared" ca="1" si="1230"/>
        <v/>
      </c>
      <c r="M2579" s="44" t="str">
        <f t="shared" ca="1" si="1231"/>
        <v/>
      </c>
      <c r="N2579" s="44" t="str">
        <f t="shared" ca="1" si="1232"/>
        <v/>
      </c>
      <c r="O2579" s="108" t="str">
        <f t="shared" si="1216"/>
        <v/>
      </c>
      <c r="P2579" s="102" t="str">
        <f t="shared" si="1217"/>
        <v/>
      </c>
      <c r="Q2579" s="102" t="str">
        <f t="shared" si="1218"/>
        <v/>
      </c>
      <c r="R2579" s="120" t="str">
        <f t="shared" si="1219"/>
        <v/>
      </c>
      <c r="S2579" s="54" t="str">
        <f t="shared" si="1220"/>
        <v/>
      </c>
      <c r="T2579" s="5" t="str">
        <f t="shared" si="1221"/>
        <v/>
      </c>
      <c r="U2579" s="152" t="str">
        <f t="shared" si="1204"/>
        <v/>
      </c>
      <c r="V2579" s="152" t="str">
        <f t="shared" si="1205"/>
        <v/>
      </c>
      <c r="W2579" s="153" t="str">
        <f t="shared" si="1206"/>
        <v/>
      </c>
      <c r="X2579" s="153" t="str">
        <f t="shared" si="1207"/>
        <v/>
      </c>
      <c r="Y2579" s="153" t="str">
        <f t="shared" si="1208"/>
        <v/>
      </c>
      <c r="Z2579" s="153" t="str">
        <f t="shared" si="1209"/>
        <v/>
      </c>
      <c r="AA2579" s="152" t="str">
        <f t="shared" si="1210"/>
        <v/>
      </c>
      <c r="AB2579" s="152" t="str">
        <f t="shared" si="1211"/>
        <v/>
      </c>
      <c r="AC2579" s="154" t="str">
        <f t="shared" si="1222"/>
        <v/>
      </c>
      <c r="AD2579" s="154" t="str">
        <f t="shared" si="1223"/>
        <v/>
      </c>
      <c r="AE2579" s="3" t="str">
        <f t="shared" si="1224"/>
        <v/>
      </c>
      <c r="AF2579" s="3" t="str">
        <f t="shared" si="1225"/>
        <v/>
      </c>
      <c r="AG2579" s="3" t="str">
        <f t="shared" si="1226"/>
        <v/>
      </c>
      <c r="AH2579" s="4" t="str">
        <f t="shared" si="1227"/>
        <v/>
      </c>
      <c r="AI2579" s="75" t="str">
        <f t="shared" si="1228"/>
        <v/>
      </c>
      <c r="AJ2579" s="75" t="str">
        <f t="shared" si="1229"/>
        <v/>
      </c>
    </row>
    <row r="2580" spans="1:36">
      <c r="A2580" s="41" t="str">
        <f t="shared" si="1212"/>
        <v/>
      </c>
      <c r="B2580" s="150" t="str">
        <f>IF(ISNUMBER(A2580),INDEX('MetaTrader Import'!$H$13:$J$5893,TRUNC(((A2580-$A$39+1)-1)/3)+1,MOD((A2580-$A$39+1)-1,3)+1),"")</f>
        <v/>
      </c>
      <c r="C2580" s="43" t="str">
        <f t="shared" si="1213"/>
        <v/>
      </c>
      <c r="D2580" s="43" t="str">
        <f t="shared" ca="1" si="1203"/>
        <v/>
      </c>
      <c r="E2580" s="43" t="str">
        <f t="shared" si="1214"/>
        <v/>
      </c>
      <c r="F2580" s="43" t="str">
        <f t="shared" si="1215"/>
        <v/>
      </c>
      <c r="G2580" s="43" t="str">
        <f>IF(A2580&lt;&gt;"",IF(A2580&lt;Data!$G$11*0.25,$C$13/$G$32,IF(A2580&gt;Data!$G$11*0.25,$C$13,$C$13*10)),"")</f>
        <v/>
      </c>
      <c r="H2580" s="43" t="str">
        <f>IF(A2580&lt;&gt;"",IF(Data!$G$9="constant",$C$13,IF(Data!$G$9="squeeze",G2580,F2580)),"")</f>
        <v/>
      </c>
      <c r="I2580" s="38" t="str">
        <f ca="1">IF(ISNUMBER(A2580),NORMINV(RAND(),0,IF(AND(Data!$G$9="squeeze",A2580&lt;Data!$G$11*0.25),$H$32,1)*$C$30*$C$13)*($C$14*$C$12),"")</f>
        <v/>
      </c>
      <c r="J2580" s="42" t="str">
        <f ca="1">IFERROR(IF(Data!$C$6="Real",B2580,I2580+J2579+($C$14*$C$12)*(NORMINV(RAND(),$C$15,CHOOSE($G$13,$C$13,F2580,G2580)))),"")</f>
        <v/>
      </c>
      <c r="K2580" s="88" t="str">
        <f>IF(ISNUMBER(A2580), IF($G$16="fixed",$G$17,MIN(H2580*Data!$C$7*$C$16*0.5,$C$17*Data!$C$7))*$C$12,"")</f>
        <v/>
      </c>
      <c r="L2580" s="42" t="str">
        <f t="shared" ca="1" si="1230"/>
        <v/>
      </c>
      <c r="M2580" s="44" t="str">
        <f t="shared" ca="1" si="1231"/>
        <v/>
      </c>
      <c r="N2580" s="44" t="str">
        <f t="shared" ca="1" si="1232"/>
        <v/>
      </c>
      <c r="O2580" s="108" t="str">
        <f t="shared" si="1216"/>
        <v/>
      </c>
      <c r="P2580" s="102" t="str">
        <f t="shared" si="1217"/>
        <v/>
      </c>
      <c r="Q2580" s="102" t="str">
        <f t="shared" si="1218"/>
        <v/>
      </c>
      <c r="R2580" s="120" t="str">
        <f t="shared" si="1219"/>
        <v/>
      </c>
      <c r="S2580" s="54" t="str">
        <f t="shared" si="1220"/>
        <v/>
      </c>
      <c r="T2580" s="5" t="str">
        <f t="shared" si="1221"/>
        <v/>
      </c>
      <c r="U2580" s="152" t="str">
        <f t="shared" si="1204"/>
        <v/>
      </c>
      <c r="V2580" s="152" t="str">
        <f t="shared" si="1205"/>
        <v/>
      </c>
      <c r="W2580" s="153" t="str">
        <f t="shared" si="1206"/>
        <v/>
      </c>
      <c r="X2580" s="153" t="str">
        <f t="shared" si="1207"/>
        <v/>
      </c>
      <c r="Y2580" s="153" t="str">
        <f t="shared" si="1208"/>
        <v/>
      </c>
      <c r="Z2580" s="153" t="str">
        <f t="shared" si="1209"/>
        <v/>
      </c>
      <c r="AA2580" s="152" t="str">
        <f t="shared" si="1210"/>
        <v/>
      </c>
      <c r="AB2580" s="152" t="str">
        <f t="shared" si="1211"/>
        <v/>
      </c>
      <c r="AC2580" s="154" t="str">
        <f t="shared" si="1222"/>
        <v/>
      </c>
      <c r="AD2580" s="154" t="str">
        <f t="shared" si="1223"/>
        <v/>
      </c>
      <c r="AE2580" s="3" t="str">
        <f t="shared" si="1224"/>
        <v/>
      </c>
      <c r="AF2580" s="3" t="str">
        <f t="shared" si="1225"/>
        <v/>
      </c>
      <c r="AG2580" s="3" t="str">
        <f t="shared" si="1226"/>
        <v/>
      </c>
      <c r="AH2580" s="4" t="str">
        <f t="shared" si="1227"/>
        <v/>
      </c>
      <c r="AI2580" s="75" t="str">
        <f t="shared" si="1228"/>
        <v/>
      </c>
      <c r="AJ2580" s="75" t="str">
        <f t="shared" si="1229"/>
        <v/>
      </c>
    </row>
    <row r="2581" spans="1:36">
      <c r="A2581" s="41" t="str">
        <f t="shared" si="1212"/>
        <v/>
      </c>
      <c r="B2581" s="150" t="str">
        <f>IF(ISNUMBER(A2581),INDEX('MetaTrader Import'!$H$13:$J$5893,TRUNC(((A2581-$A$39+1)-1)/3)+1,MOD((A2581-$A$39+1)-1,3)+1),"")</f>
        <v/>
      </c>
      <c r="C2581" s="43" t="str">
        <f t="shared" si="1213"/>
        <v/>
      </c>
      <c r="D2581" s="43" t="str">
        <f t="shared" ca="1" si="1203"/>
        <v/>
      </c>
      <c r="E2581" s="43" t="str">
        <f t="shared" si="1214"/>
        <v/>
      </c>
      <c r="F2581" s="43" t="str">
        <f t="shared" si="1215"/>
        <v/>
      </c>
      <c r="G2581" s="43" t="str">
        <f>IF(A2581&lt;&gt;"",IF(A2581&lt;Data!$G$11*0.25,$C$13/$G$32,IF(A2581&gt;Data!$G$11*0.25,$C$13,$C$13*10)),"")</f>
        <v/>
      </c>
      <c r="H2581" s="43" t="str">
        <f>IF(A2581&lt;&gt;"",IF(Data!$G$9="constant",$C$13,IF(Data!$G$9="squeeze",G2581,F2581)),"")</f>
        <v/>
      </c>
      <c r="I2581" s="38" t="str">
        <f ca="1">IF(ISNUMBER(A2581),NORMINV(RAND(),0,IF(AND(Data!$G$9="squeeze",A2581&lt;Data!$G$11*0.25),$H$32,1)*$C$30*$C$13)*($C$14*$C$12),"")</f>
        <v/>
      </c>
      <c r="J2581" s="42" t="str">
        <f ca="1">IFERROR(IF(Data!$C$6="Real",B2581,I2581+J2580+($C$14*$C$12)*(NORMINV(RAND(),$C$15,CHOOSE($G$13,$C$13,F2581,G2581)))),"")</f>
        <v/>
      </c>
      <c r="K2581" s="88" t="str">
        <f>IF(ISNUMBER(A2581), IF($G$16="fixed",$G$17,MIN(H2581*Data!$C$7*$C$16*0.5,$C$17*Data!$C$7))*$C$12,"")</f>
        <v/>
      </c>
      <c r="L2581" s="42" t="str">
        <f t="shared" ca="1" si="1230"/>
        <v/>
      </c>
      <c r="M2581" s="44" t="str">
        <f t="shared" ca="1" si="1231"/>
        <v/>
      </c>
      <c r="N2581" s="44" t="str">
        <f t="shared" ca="1" si="1232"/>
        <v/>
      </c>
      <c r="O2581" s="108" t="str">
        <f t="shared" si="1216"/>
        <v/>
      </c>
      <c r="P2581" s="102" t="str">
        <f t="shared" si="1217"/>
        <v/>
      </c>
      <c r="Q2581" s="102" t="str">
        <f t="shared" si="1218"/>
        <v/>
      </c>
      <c r="R2581" s="120" t="str">
        <f t="shared" si="1219"/>
        <v/>
      </c>
      <c r="S2581" s="54" t="str">
        <f t="shared" si="1220"/>
        <v/>
      </c>
      <c r="T2581" s="5" t="str">
        <f t="shared" si="1221"/>
        <v/>
      </c>
      <c r="U2581" s="152" t="str">
        <f t="shared" si="1204"/>
        <v/>
      </c>
      <c r="V2581" s="152" t="str">
        <f t="shared" si="1205"/>
        <v/>
      </c>
      <c r="W2581" s="153" t="str">
        <f t="shared" si="1206"/>
        <v/>
      </c>
      <c r="X2581" s="153" t="str">
        <f t="shared" si="1207"/>
        <v/>
      </c>
      <c r="Y2581" s="153" t="str">
        <f t="shared" si="1208"/>
        <v/>
      </c>
      <c r="Z2581" s="153" t="str">
        <f t="shared" si="1209"/>
        <v/>
      </c>
      <c r="AA2581" s="152" t="str">
        <f t="shared" si="1210"/>
        <v/>
      </c>
      <c r="AB2581" s="152" t="str">
        <f t="shared" si="1211"/>
        <v/>
      </c>
      <c r="AC2581" s="154" t="str">
        <f t="shared" si="1222"/>
        <v/>
      </c>
      <c r="AD2581" s="154" t="str">
        <f t="shared" si="1223"/>
        <v/>
      </c>
      <c r="AE2581" s="3" t="str">
        <f t="shared" si="1224"/>
        <v/>
      </c>
      <c r="AF2581" s="3" t="str">
        <f t="shared" si="1225"/>
        <v/>
      </c>
      <c r="AG2581" s="3" t="str">
        <f t="shared" si="1226"/>
        <v/>
      </c>
      <c r="AH2581" s="4" t="str">
        <f t="shared" si="1227"/>
        <v/>
      </c>
      <c r="AI2581" s="75" t="str">
        <f t="shared" si="1228"/>
        <v/>
      </c>
      <c r="AJ2581" s="75" t="str">
        <f t="shared" si="1229"/>
        <v/>
      </c>
    </row>
    <row r="2582" spans="1:36">
      <c r="A2582" s="41" t="str">
        <f t="shared" si="1212"/>
        <v/>
      </c>
      <c r="B2582" s="150" t="str">
        <f>IF(ISNUMBER(A2582),INDEX('MetaTrader Import'!$H$13:$J$5893,TRUNC(((A2582-$A$39+1)-1)/3)+1,MOD((A2582-$A$39+1)-1,3)+1),"")</f>
        <v/>
      </c>
      <c r="C2582" s="43" t="str">
        <f t="shared" si="1213"/>
        <v/>
      </c>
      <c r="D2582" s="43" t="str">
        <f t="shared" ca="1" si="1203"/>
        <v/>
      </c>
      <c r="E2582" s="43" t="str">
        <f t="shared" si="1214"/>
        <v/>
      </c>
      <c r="F2582" s="43" t="str">
        <f t="shared" si="1215"/>
        <v/>
      </c>
      <c r="G2582" s="43" t="str">
        <f>IF(A2582&lt;&gt;"",IF(A2582&lt;Data!$G$11*0.25,$C$13/$G$32,IF(A2582&gt;Data!$G$11*0.25,$C$13,$C$13*10)),"")</f>
        <v/>
      </c>
      <c r="H2582" s="43" t="str">
        <f>IF(A2582&lt;&gt;"",IF(Data!$G$9="constant",$C$13,IF(Data!$G$9="squeeze",G2582,F2582)),"")</f>
        <v/>
      </c>
      <c r="I2582" s="38" t="str">
        <f ca="1">IF(ISNUMBER(A2582),NORMINV(RAND(),0,IF(AND(Data!$G$9="squeeze",A2582&lt;Data!$G$11*0.25),$H$32,1)*$C$30*$C$13)*($C$14*$C$12),"")</f>
        <v/>
      </c>
      <c r="J2582" s="42" t="str">
        <f ca="1">IFERROR(IF(Data!$C$6="Real",B2582,I2582+J2581+($C$14*$C$12)*(NORMINV(RAND(),$C$15,CHOOSE($G$13,$C$13,F2582,G2582)))),"")</f>
        <v/>
      </c>
      <c r="K2582" s="88" t="str">
        <f>IF(ISNUMBER(A2582), IF($G$16="fixed",$G$17,MIN(H2582*Data!$C$7*$C$16*0.5,$C$17*Data!$C$7))*$C$12,"")</f>
        <v/>
      </c>
      <c r="L2582" s="42" t="str">
        <f t="shared" ca="1" si="1230"/>
        <v/>
      </c>
      <c r="M2582" s="44" t="str">
        <f t="shared" ca="1" si="1231"/>
        <v/>
      </c>
      <c r="N2582" s="44" t="str">
        <f t="shared" ca="1" si="1232"/>
        <v/>
      </c>
      <c r="O2582" s="108" t="str">
        <f t="shared" si="1216"/>
        <v/>
      </c>
      <c r="P2582" s="102" t="str">
        <f t="shared" si="1217"/>
        <v/>
      </c>
      <c r="Q2582" s="102" t="str">
        <f t="shared" si="1218"/>
        <v/>
      </c>
      <c r="R2582" s="120" t="str">
        <f t="shared" si="1219"/>
        <v/>
      </c>
      <c r="S2582" s="54" t="str">
        <f t="shared" si="1220"/>
        <v/>
      </c>
      <c r="T2582" s="5" t="str">
        <f t="shared" si="1221"/>
        <v/>
      </c>
      <c r="U2582" s="152" t="str">
        <f t="shared" si="1204"/>
        <v/>
      </c>
      <c r="V2582" s="152" t="str">
        <f t="shared" si="1205"/>
        <v/>
      </c>
      <c r="W2582" s="153" t="str">
        <f t="shared" si="1206"/>
        <v/>
      </c>
      <c r="X2582" s="153" t="str">
        <f t="shared" si="1207"/>
        <v/>
      </c>
      <c r="Y2582" s="153" t="str">
        <f t="shared" si="1208"/>
        <v/>
      </c>
      <c r="Z2582" s="153" t="str">
        <f t="shared" si="1209"/>
        <v/>
      </c>
      <c r="AA2582" s="152" t="str">
        <f t="shared" si="1210"/>
        <v/>
      </c>
      <c r="AB2582" s="152" t="str">
        <f t="shared" si="1211"/>
        <v/>
      </c>
      <c r="AC2582" s="154" t="str">
        <f t="shared" si="1222"/>
        <v/>
      </c>
      <c r="AD2582" s="154" t="str">
        <f t="shared" si="1223"/>
        <v/>
      </c>
      <c r="AE2582" s="3" t="str">
        <f t="shared" si="1224"/>
        <v/>
      </c>
      <c r="AF2582" s="3" t="str">
        <f t="shared" si="1225"/>
        <v/>
      </c>
      <c r="AG2582" s="3" t="str">
        <f t="shared" si="1226"/>
        <v/>
      </c>
      <c r="AH2582" s="4" t="str">
        <f t="shared" si="1227"/>
        <v/>
      </c>
      <c r="AI2582" s="75" t="str">
        <f t="shared" si="1228"/>
        <v/>
      </c>
      <c r="AJ2582" s="75" t="str">
        <f t="shared" si="1229"/>
        <v/>
      </c>
    </row>
    <row r="2583" spans="1:36">
      <c r="A2583" s="41" t="str">
        <f t="shared" si="1212"/>
        <v/>
      </c>
      <c r="B2583" s="150" t="str">
        <f>IF(ISNUMBER(A2583),INDEX('MetaTrader Import'!$H$13:$J$5893,TRUNC(((A2583-$A$39+1)-1)/3)+1,MOD((A2583-$A$39+1)-1,3)+1),"")</f>
        <v/>
      </c>
      <c r="C2583" s="43" t="str">
        <f t="shared" si="1213"/>
        <v/>
      </c>
      <c r="D2583" s="43" t="str">
        <f t="shared" ca="1" si="1203"/>
        <v/>
      </c>
      <c r="E2583" s="43" t="str">
        <f t="shared" si="1214"/>
        <v/>
      </c>
      <c r="F2583" s="43" t="str">
        <f t="shared" si="1215"/>
        <v/>
      </c>
      <c r="G2583" s="43" t="str">
        <f>IF(A2583&lt;&gt;"",IF(A2583&lt;Data!$G$11*0.25,$C$13/$G$32,IF(A2583&gt;Data!$G$11*0.25,$C$13,$C$13*10)),"")</f>
        <v/>
      </c>
      <c r="H2583" s="43" t="str">
        <f>IF(A2583&lt;&gt;"",IF(Data!$G$9="constant",$C$13,IF(Data!$G$9="squeeze",G2583,F2583)),"")</f>
        <v/>
      </c>
      <c r="I2583" s="38" t="str">
        <f ca="1">IF(ISNUMBER(A2583),NORMINV(RAND(),0,IF(AND(Data!$G$9="squeeze",A2583&lt;Data!$G$11*0.25),$H$32,1)*$C$30*$C$13)*($C$14*$C$12),"")</f>
        <v/>
      </c>
      <c r="J2583" s="42" t="str">
        <f ca="1">IFERROR(IF(Data!$C$6="Real",B2583,I2583+J2582+($C$14*$C$12)*(NORMINV(RAND(),$C$15,CHOOSE($G$13,$C$13,F2583,G2583)))),"")</f>
        <v/>
      </c>
      <c r="K2583" s="88" t="str">
        <f>IF(ISNUMBER(A2583), IF($G$16="fixed",$G$17,MIN(H2583*Data!$C$7*$C$16*0.5,$C$17*Data!$C$7))*$C$12,"")</f>
        <v/>
      </c>
      <c r="L2583" s="42" t="str">
        <f t="shared" ca="1" si="1230"/>
        <v/>
      </c>
      <c r="M2583" s="44" t="str">
        <f t="shared" ca="1" si="1231"/>
        <v/>
      </c>
      <c r="N2583" s="44" t="str">
        <f t="shared" ca="1" si="1232"/>
        <v/>
      </c>
      <c r="O2583" s="108" t="str">
        <f t="shared" si="1216"/>
        <v/>
      </c>
      <c r="P2583" s="102" t="str">
        <f t="shared" si="1217"/>
        <v/>
      </c>
      <c r="Q2583" s="102" t="str">
        <f t="shared" si="1218"/>
        <v/>
      </c>
      <c r="R2583" s="120" t="str">
        <f t="shared" si="1219"/>
        <v/>
      </c>
      <c r="S2583" s="54" t="str">
        <f t="shared" si="1220"/>
        <v/>
      </c>
      <c r="T2583" s="5" t="str">
        <f t="shared" si="1221"/>
        <v/>
      </c>
      <c r="U2583" s="152" t="str">
        <f t="shared" si="1204"/>
        <v/>
      </c>
      <c r="V2583" s="152" t="str">
        <f t="shared" si="1205"/>
        <v/>
      </c>
      <c r="W2583" s="153" t="str">
        <f t="shared" si="1206"/>
        <v/>
      </c>
      <c r="X2583" s="153" t="str">
        <f t="shared" si="1207"/>
        <v/>
      </c>
      <c r="Y2583" s="153" t="str">
        <f t="shared" si="1208"/>
        <v/>
      </c>
      <c r="Z2583" s="153" t="str">
        <f t="shared" si="1209"/>
        <v/>
      </c>
      <c r="AA2583" s="152" t="str">
        <f t="shared" si="1210"/>
        <v/>
      </c>
      <c r="AB2583" s="152" t="str">
        <f t="shared" si="1211"/>
        <v/>
      </c>
      <c r="AC2583" s="154" t="str">
        <f t="shared" si="1222"/>
        <v/>
      </c>
      <c r="AD2583" s="154" t="str">
        <f t="shared" si="1223"/>
        <v/>
      </c>
      <c r="AE2583" s="3" t="str">
        <f t="shared" si="1224"/>
        <v/>
      </c>
      <c r="AF2583" s="3" t="str">
        <f t="shared" si="1225"/>
        <v/>
      </c>
      <c r="AG2583" s="3" t="str">
        <f t="shared" si="1226"/>
        <v/>
      </c>
      <c r="AH2583" s="4" t="str">
        <f t="shared" si="1227"/>
        <v/>
      </c>
      <c r="AI2583" s="75" t="str">
        <f t="shared" si="1228"/>
        <v/>
      </c>
      <c r="AJ2583" s="75" t="str">
        <f t="shared" si="1229"/>
        <v/>
      </c>
    </row>
    <row r="2584" spans="1:36">
      <c r="A2584" s="41" t="str">
        <f t="shared" si="1212"/>
        <v/>
      </c>
      <c r="B2584" s="150" t="str">
        <f>IF(ISNUMBER(A2584),INDEX('MetaTrader Import'!$H$13:$J$5893,TRUNC(((A2584-$A$39+1)-1)/3)+1,MOD((A2584-$A$39+1)-1,3)+1),"")</f>
        <v/>
      </c>
      <c r="C2584" s="43" t="str">
        <f t="shared" si="1213"/>
        <v/>
      </c>
      <c r="D2584" s="43" t="str">
        <f t="shared" ca="1" si="1203"/>
        <v/>
      </c>
      <c r="E2584" s="43" t="str">
        <f t="shared" si="1214"/>
        <v/>
      </c>
      <c r="F2584" s="43" t="str">
        <f t="shared" si="1215"/>
        <v/>
      </c>
      <c r="G2584" s="43" t="str">
        <f>IF(A2584&lt;&gt;"",IF(A2584&lt;Data!$G$11*0.25,$C$13/$G$32,IF(A2584&gt;Data!$G$11*0.25,$C$13,$C$13*10)),"")</f>
        <v/>
      </c>
      <c r="H2584" s="43" t="str">
        <f>IF(A2584&lt;&gt;"",IF(Data!$G$9="constant",$C$13,IF(Data!$G$9="squeeze",G2584,F2584)),"")</f>
        <v/>
      </c>
      <c r="I2584" s="38" t="str">
        <f ca="1">IF(ISNUMBER(A2584),NORMINV(RAND(),0,IF(AND(Data!$G$9="squeeze",A2584&lt;Data!$G$11*0.25),$H$32,1)*$C$30*$C$13)*($C$14*$C$12),"")</f>
        <v/>
      </c>
      <c r="J2584" s="42" t="str">
        <f ca="1">IFERROR(IF(Data!$C$6="Real",B2584,I2584+J2583+($C$14*$C$12)*(NORMINV(RAND(),$C$15,CHOOSE($G$13,$C$13,F2584,G2584)))),"")</f>
        <v/>
      </c>
      <c r="K2584" s="88" t="str">
        <f>IF(ISNUMBER(A2584), IF($G$16="fixed",$G$17,MIN(H2584*Data!$C$7*$C$16*0.5,$C$17*Data!$C$7))*$C$12,"")</f>
        <v/>
      </c>
      <c r="L2584" s="42" t="str">
        <f t="shared" ca="1" si="1230"/>
        <v/>
      </c>
      <c r="M2584" s="44" t="str">
        <f t="shared" ca="1" si="1231"/>
        <v/>
      </c>
      <c r="N2584" s="44" t="str">
        <f t="shared" ca="1" si="1232"/>
        <v/>
      </c>
      <c r="O2584" s="108" t="str">
        <f t="shared" si="1216"/>
        <v/>
      </c>
      <c r="P2584" s="102" t="str">
        <f t="shared" si="1217"/>
        <v/>
      </c>
      <c r="Q2584" s="102" t="str">
        <f t="shared" si="1218"/>
        <v/>
      </c>
      <c r="R2584" s="120" t="str">
        <f t="shared" si="1219"/>
        <v/>
      </c>
      <c r="S2584" s="54" t="str">
        <f t="shared" si="1220"/>
        <v/>
      </c>
      <c r="T2584" s="5" t="str">
        <f t="shared" si="1221"/>
        <v/>
      </c>
      <c r="U2584" s="152" t="str">
        <f t="shared" si="1204"/>
        <v/>
      </c>
      <c r="V2584" s="152" t="str">
        <f t="shared" si="1205"/>
        <v/>
      </c>
      <c r="W2584" s="153" t="str">
        <f t="shared" si="1206"/>
        <v/>
      </c>
      <c r="X2584" s="153" t="str">
        <f t="shared" si="1207"/>
        <v/>
      </c>
      <c r="Y2584" s="153" t="str">
        <f t="shared" si="1208"/>
        <v/>
      </c>
      <c r="Z2584" s="153" t="str">
        <f t="shared" si="1209"/>
        <v/>
      </c>
      <c r="AA2584" s="152" t="str">
        <f t="shared" si="1210"/>
        <v/>
      </c>
      <c r="AB2584" s="152" t="str">
        <f t="shared" si="1211"/>
        <v/>
      </c>
      <c r="AC2584" s="154" t="str">
        <f t="shared" si="1222"/>
        <v/>
      </c>
      <c r="AD2584" s="154" t="str">
        <f t="shared" si="1223"/>
        <v/>
      </c>
      <c r="AE2584" s="3" t="str">
        <f t="shared" si="1224"/>
        <v/>
      </c>
      <c r="AF2584" s="3" t="str">
        <f t="shared" si="1225"/>
        <v/>
      </c>
      <c r="AG2584" s="3" t="str">
        <f t="shared" si="1226"/>
        <v/>
      </c>
      <c r="AH2584" s="4" t="str">
        <f t="shared" si="1227"/>
        <v/>
      </c>
      <c r="AI2584" s="75" t="str">
        <f t="shared" si="1228"/>
        <v/>
      </c>
      <c r="AJ2584" s="75" t="str">
        <f t="shared" si="1229"/>
        <v/>
      </c>
    </row>
    <row r="2585" spans="1:36">
      <c r="A2585" s="41" t="str">
        <f t="shared" si="1212"/>
        <v/>
      </c>
      <c r="B2585" s="150" t="str">
        <f>IF(ISNUMBER(A2585),INDEX('MetaTrader Import'!$H$13:$J$5893,TRUNC(((A2585-$A$39+1)-1)/3)+1,MOD((A2585-$A$39+1)-1,3)+1),"")</f>
        <v/>
      </c>
      <c r="C2585" s="43" t="str">
        <f t="shared" si="1213"/>
        <v/>
      </c>
      <c r="D2585" s="43" t="str">
        <f t="shared" ca="1" si="1203"/>
        <v/>
      </c>
      <c r="E2585" s="43" t="str">
        <f t="shared" si="1214"/>
        <v/>
      </c>
      <c r="F2585" s="43" t="str">
        <f t="shared" si="1215"/>
        <v/>
      </c>
      <c r="G2585" s="43" t="str">
        <f>IF(A2585&lt;&gt;"",IF(A2585&lt;Data!$G$11*0.25,$C$13/$G$32,IF(A2585&gt;Data!$G$11*0.25,$C$13,$C$13*10)),"")</f>
        <v/>
      </c>
      <c r="H2585" s="43" t="str">
        <f>IF(A2585&lt;&gt;"",IF(Data!$G$9="constant",$C$13,IF(Data!$G$9="squeeze",G2585,F2585)),"")</f>
        <v/>
      </c>
      <c r="I2585" s="38" t="str">
        <f ca="1">IF(ISNUMBER(A2585),NORMINV(RAND(),0,IF(AND(Data!$G$9="squeeze",A2585&lt;Data!$G$11*0.25),$H$32,1)*$C$30*$C$13)*($C$14*$C$12),"")</f>
        <v/>
      </c>
      <c r="J2585" s="42" t="str">
        <f ca="1">IFERROR(IF(Data!$C$6="Real",B2585,I2585+J2584+($C$14*$C$12)*(NORMINV(RAND(),$C$15,CHOOSE($G$13,$C$13,F2585,G2585)))),"")</f>
        <v/>
      </c>
      <c r="K2585" s="88" t="str">
        <f>IF(ISNUMBER(A2585), IF($G$16="fixed",$G$17,MIN(H2585*Data!$C$7*$C$16*0.5,$C$17*Data!$C$7))*$C$12,"")</f>
        <v/>
      </c>
      <c r="L2585" s="42" t="str">
        <f t="shared" ca="1" si="1230"/>
        <v/>
      </c>
      <c r="M2585" s="44" t="str">
        <f t="shared" ca="1" si="1231"/>
        <v/>
      </c>
      <c r="N2585" s="44" t="str">
        <f t="shared" ca="1" si="1232"/>
        <v/>
      </c>
      <c r="O2585" s="108" t="str">
        <f t="shared" si="1216"/>
        <v/>
      </c>
      <c r="P2585" s="102" t="str">
        <f t="shared" si="1217"/>
        <v/>
      </c>
      <c r="Q2585" s="102" t="str">
        <f t="shared" si="1218"/>
        <v/>
      </c>
      <c r="R2585" s="120" t="str">
        <f t="shared" si="1219"/>
        <v/>
      </c>
      <c r="S2585" s="54" t="str">
        <f t="shared" si="1220"/>
        <v/>
      </c>
      <c r="T2585" s="5" t="str">
        <f t="shared" si="1221"/>
        <v/>
      </c>
      <c r="U2585" s="152" t="str">
        <f t="shared" si="1204"/>
        <v/>
      </c>
      <c r="V2585" s="152" t="str">
        <f t="shared" si="1205"/>
        <v/>
      </c>
      <c r="W2585" s="153" t="str">
        <f t="shared" si="1206"/>
        <v/>
      </c>
      <c r="X2585" s="153" t="str">
        <f t="shared" si="1207"/>
        <v/>
      </c>
      <c r="Y2585" s="153" t="str">
        <f t="shared" si="1208"/>
        <v/>
      </c>
      <c r="Z2585" s="153" t="str">
        <f t="shared" si="1209"/>
        <v/>
      </c>
      <c r="AA2585" s="152" t="str">
        <f t="shared" si="1210"/>
        <v/>
      </c>
      <c r="AB2585" s="152" t="str">
        <f t="shared" si="1211"/>
        <v/>
      </c>
      <c r="AC2585" s="154" t="str">
        <f t="shared" si="1222"/>
        <v/>
      </c>
      <c r="AD2585" s="154" t="str">
        <f t="shared" si="1223"/>
        <v/>
      </c>
      <c r="AE2585" s="3" t="str">
        <f t="shared" si="1224"/>
        <v/>
      </c>
      <c r="AF2585" s="3" t="str">
        <f t="shared" si="1225"/>
        <v/>
      </c>
      <c r="AG2585" s="3" t="str">
        <f t="shared" si="1226"/>
        <v/>
      </c>
      <c r="AH2585" s="4" t="str">
        <f t="shared" si="1227"/>
        <v/>
      </c>
      <c r="AI2585" s="75" t="str">
        <f t="shared" si="1228"/>
        <v/>
      </c>
      <c r="AJ2585" s="75" t="str">
        <f t="shared" si="1229"/>
        <v/>
      </c>
    </row>
    <row r="2586" spans="1:36">
      <c r="A2586" s="41" t="str">
        <f t="shared" si="1212"/>
        <v/>
      </c>
      <c r="B2586" s="150" t="str">
        <f>IF(ISNUMBER(A2586),INDEX('MetaTrader Import'!$H$13:$J$5893,TRUNC(((A2586-$A$39+1)-1)/3)+1,MOD((A2586-$A$39+1)-1,3)+1),"")</f>
        <v/>
      </c>
      <c r="C2586" s="43" t="str">
        <f t="shared" si="1213"/>
        <v/>
      </c>
      <c r="D2586" s="43" t="str">
        <f t="shared" ca="1" si="1203"/>
        <v/>
      </c>
      <c r="E2586" s="43" t="str">
        <f t="shared" si="1214"/>
        <v/>
      </c>
      <c r="F2586" s="43" t="str">
        <f t="shared" si="1215"/>
        <v/>
      </c>
      <c r="G2586" s="43" t="str">
        <f>IF(A2586&lt;&gt;"",IF(A2586&lt;Data!$G$11*0.25,$C$13/$G$32,IF(A2586&gt;Data!$G$11*0.25,$C$13,$C$13*10)),"")</f>
        <v/>
      </c>
      <c r="H2586" s="43" t="str">
        <f>IF(A2586&lt;&gt;"",IF(Data!$G$9="constant",$C$13,IF(Data!$G$9="squeeze",G2586,F2586)),"")</f>
        <v/>
      </c>
      <c r="I2586" s="38" t="str">
        <f ca="1">IF(ISNUMBER(A2586),NORMINV(RAND(),0,IF(AND(Data!$G$9="squeeze",A2586&lt;Data!$G$11*0.25),$H$32,1)*$C$30*$C$13)*($C$14*$C$12),"")</f>
        <v/>
      </c>
      <c r="J2586" s="42" t="str">
        <f ca="1">IFERROR(IF(Data!$C$6="Real",B2586,I2586+J2585+($C$14*$C$12)*(NORMINV(RAND(),$C$15,CHOOSE($G$13,$C$13,F2586,G2586)))),"")</f>
        <v/>
      </c>
      <c r="K2586" s="88" t="str">
        <f>IF(ISNUMBER(A2586), IF($G$16="fixed",$G$17,MIN(H2586*Data!$C$7*$C$16*0.5,$C$17*Data!$C$7))*$C$12,"")</f>
        <v/>
      </c>
      <c r="L2586" s="42" t="str">
        <f t="shared" ca="1" si="1230"/>
        <v/>
      </c>
      <c r="M2586" s="44" t="str">
        <f t="shared" ca="1" si="1231"/>
        <v/>
      </c>
      <c r="N2586" s="44" t="str">
        <f t="shared" ca="1" si="1232"/>
        <v/>
      </c>
      <c r="O2586" s="108" t="str">
        <f t="shared" si="1216"/>
        <v/>
      </c>
      <c r="P2586" s="102" t="str">
        <f t="shared" si="1217"/>
        <v/>
      </c>
      <c r="Q2586" s="102" t="str">
        <f t="shared" si="1218"/>
        <v/>
      </c>
      <c r="R2586" s="120" t="str">
        <f t="shared" si="1219"/>
        <v/>
      </c>
      <c r="S2586" s="54" t="str">
        <f t="shared" si="1220"/>
        <v/>
      </c>
      <c r="T2586" s="5" t="str">
        <f t="shared" si="1221"/>
        <v/>
      </c>
      <c r="U2586" s="152" t="str">
        <f t="shared" si="1204"/>
        <v/>
      </c>
      <c r="V2586" s="152" t="str">
        <f t="shared" si="1205"/>
        <v/>
      </c>
      <c r="W2586" s="153" t="str">
        <f t="shared" si="1206"/>
        <v/>
      </c>
      <c r="X2586" s="153" t="str">
        <f t="shared" si="1207"/>
        <v/>
      </c>
      <c r="Y2586" s="153" t="str">
        <f t="shared" si="1208"/>
        <v/>
      </c>
      <c r="Z2586" s="153" t="str">
        <f t="shared" si="1209"/>
        <v/>
      </c>
      <c r="AA2586" s="152" t="str">
        <f t="shared" si="1210"/>
        <v/>
      </c>
      <c r="AB2586" s="152" t="str">
        <f t="shared" si="1211"/>
        <v/>
      </c>
      <c r="AC2586" s="154" t="str">
        <f t="shared" si="1222"/>
        <v/>
      </c>
      <c r="AD2586" s="154" t="str">
        <f t="shared" si="1223"/>
        <v/>
      </c>
      <c r="AE2586" s="3" t="str">
        <f t="shared" si="1224"/>
        <v/>
      </c>
      <c r="AF2586" s="3" t="str">
        <f t="shared" si="1225"/>
        <v/>
      </c>
      <c r="AG2586" s="3" t="str">
        <f t="shared" si="1226"/>
        <v/>
      </c>
      <c r="AH2586" s="4" t="str">
        <f t="shared" si="1227"/>
        <v/>
      </c>
      <c r="AI2586" s="75" t="str">
        <f t="shared" si="1228"/>
        <v/>
      </c>
      <c r="AJ2586" s="75" t="str">
        <f t="shared" si="1229"/>
        <v/>
      </c>
    </row>
    <row r="2587" spans="1:36">
      <c r="A2587" s="41" t="str">
        <f t="shared" si="1212"/>
        <v/>
      </c>
      <c r="B2587" s="150" t="str">
        <f>IF(ISNUMBER(A2587),INDEX('MetaTrader Import'!$H$13:$J$5893,TRUNC(((A2587-$A$39+1)-1)/3)+1,MOD((A2587-$A$39+1)-1,3)+1),"")</f>
        <v/>
      </c>
      <c r="C2587" s="43" t="str">
        <f t="shared" si="1213"/>
        <v/>
      </c>
      <c r="D2587" s="43" t="str">
        <f t="shared" ca="1" si="1203"/>
        <v/>
      </c>
      <c r="E2587" s="43" t="str">
        <f t="shared" si="1214"/>
        <v/>
      </c>
      <c r="F2587" s="43" t="str">
        <f t="shared" si="1215"/>
        <v/>
      </c>
      <c r="G2587" s="43" t="str">
        <f>IF(A2587&lt;&gt;"",IF(A2587&lt;Data!$G$11*0.25,$C$13/$G$32,IF(A2587&gt;Data!$G$11*0.25,$C$13,$C$13*10)),"")</f>
        <v/>
      </c>
      <c r="H2587" s="43" t="str">
        <f>IF(A2587&lt;&gt;"",IF(Data!$G$9="constant",$C$13,IF(Data!$G$9="squeeze",G2587,F2587)),"")</f>
        <v/>
      </c>
      <c r="I2587" s="38" t="str">
        <f ca="1">IF(ISNUMBER(A2587),NORMINV(RAND(),0,IF(AND(Data!$G$9="squeeze",A2587&lt;Data!$G$11*0.25),$H$32,1)*$C$30*$C$13)*($C$14*$C$12),"")</f>
        <v/>
      </c>
      <c r="J2587" s="42" t="str">
        <f ca="1">IFERROR(IF(Data!$C$6="Real",B2587,I2587+J2586+($C$14*$C$12)*(NORMINV(RAND(),$C$15,CHOOSE($G$13,$C$13,F2587,G2587)))),"")</f>
        <v/>
      </c>
      <c r="K2587" s="88" t="str">
        <f>IF(ISNUMBER(A2587), IF($G$16="fixed",$G$17,MIN(H2587*Data!$C$7*$C$16*0.5,$C$17*Data!$C$7))*$C$12,"")</f>
        <v/>
      </c>
      <c r="L2587" s="42" t="str">
        <f t="shared" ca="1" si="1230"/>
        <v/>
      </c>
      <c r="M2587" s="44" t="str">
        <f t="shared" ca="1" si="1231"/>
        <v/>
      </c>
      <c r="N2587" s="44" t="str">
        <f t="shared" ca="1" si="1232"/>
        <v/>
      </c>
      <c r="O2587" s="108" t="str">
        <f t="shared" si="1216"/>
        <v/>
      </c>
      <c r="P2587" s="102" t="str">
        <f t="shared" si="1217"/>
        <v/>
      </c>
      <c r="Q2587" s="102" t="str">
        <f t="shared" si="1218"/>
        <v/>
      </c>
      <c r="R2587" s="120" t="str">
        <f t="shared" si="1219"/>
        <v/>
      </c>
      <c r="S2587" s="54" t="str">
        <f t="shared" si="1220"/>
        <v/>
      </c>
      <c r="T2587" s="5" t="str">
        <f t="shared" si="1221"/>
        <v/>
      </c>
      <c r="U2587" s="152" t="str">
        <f t="shared" si="1204"/>
        <v/>
      </c>
      <c r="V2587" s="152" t="str">
        <f t="shared" si="1205"/>
        <v/>
      </c>
      <c r="W2587" s="153" t="str">
        <f t="shared" si="1206"/>
        <v/>
      </c>
      <c r="X2587" s="153" t="str">
        <f t="shared" si="1207"/>
        <v/>
      </c>
      <c r="Y2587" s="153" t="str">
        <f t="shared" si="1208"/>
        <v/>
      </c>
      <c r="Z2587" s="153" t="str">
        <f t="shared" si="1209"/>
        <v/>
      </c>
      <c r="AA2587" s="152" t="str">
        <f t="shared" si="1210"/>
        <v/>
      </c>
      <c r="AB2587" s="152" t="str">
        <f t="shared" si="1211"/>
        <v/>
      </c>
      <c r="AC2587" s="154" t="str">
        <f t="shared" si="1222"/>
        <v/>
      </c>
      <c r="AD2587" s="154" t="str">
        <f t="shared" si="1223"/>
        <v/>
      </c>
      <c r="AE2587" s="3" t="str">
        <f t="shared" si="1224"/>
        <v/>
      </c>
      <c r="AF2587" s="3" t="str">
        <f t="shared" si="1225"/>
        <v/>
      </c>
      <c r="AG2587" s="3" t="str">
        <f t="shared" si="1226"/>
        <v/>
      </c>
      <c r="AH2587" s="4" t="str">
        <f t="shared" si="1227"/>
        <v/>
      </c>
      <c r="AI2587" s="75" t="str">
        <f t="shared" si="1228"/>
        <v/>
      </c>
      <c r="AJ2587" s="75" t="str">
        <f t="shared" si="1229"/>
        <v/>
      </c>
    </row>
    <row r="2588" spans="1:36">
      <c r="A2588" s="41" t="str">
        <f t="shared" si="1212"/>
        <v/>
      </c>
      <c r="B2588" s="150" t="str">
        <f>IF(ISNUMBER(A2588),INDEX('MetaTrader Import'!$H$13:$J$5893,TRUNC(((A2588-$A$39+1)-1)/3)+1,MOD((A2588-$A$39+1)-1,3)+1),"")</f>
        <v/>
      </c>
      <c r="C2588" s="43" t="str">
        <f t="shared" si="1213"/>
        <v/>
      </c>
      <c r="D2588" s="43" t="str">
        <f t="shared" ca="1" si="1203"/>
        <v/>
      </c>
      <c r="E2588" s="43" t="str">
        <f t="shared" si="1214"/>
        <v/>
      </c>
      <c r="F2588" s="43" t="str">
        <f t="shared" si="1215"/>
        <v/>
      </c>
      <c r="G2588" s="43" t="str">
        <f>IF(A2588&lt;&gt;"",IF(A2588&lt;Data!$G$11*0.25,$C$13/$G$32,IF(A2588&gt;Data!$G$11*0.25,$C$13,$C$13*10)),"")</f>
        <v/>
      </c>
      <c r="H2588" s="43" t="str">
        <f>IF(A2588&lt;&gt;"",IF(Data!$G$9="constant",$C$13,IF(Data!$G$9="squeeze",G2588,F2588)),"")</f>
        <v/>
      </c>
      <c r="I2588" s="38" t="str">
        <f ca="1">IF(ISNUMBER(A2588),NORMINV(RAND(),0,IF(AND(Data!$G$9="squeeze",A2588&lt;Data!$G$11*0.25),$H$32,1)*$C$30*$C$13)*($C$14*$C$12),"")</f>
        <v/>
      </c>
      <c r="J2588" s="42" t="str">
        <f ca="1">IFERROR(IF(Data!$C$6="Real",B2588,I2588+J2587+($C$14*$C$12)*(NORMINV(RAND(),$C$15,CHOOSE($G$13,$C$13,F2588,G2588)))),"")</f>
        <v/>
      </c>
      <c r="K2588" s="88" t="str">
        <f>IF(ISNUMBER(A2588), IF($G$16="fixed",$G$17,MIN(H2588*Data!$C$7*$C$16*0.5,$C$17*Data!$C$7))*$C$12,"")</f>
        <v/>
      </c>
      <c r="L2588" s="42" t="str">
        <f t="shared" ca="1" si="1230"/>
        <v/>
      </c>
      <c r="M2588" s="44" t="str">
        <f t="shared" ca="1" si="1231"/>
        <v/>
      </c>
      <c r="N2588" s="44" t="str">
        <f t="shared" ca="1" si="1232"/>
        <v/>
      </c>
      <c r="O2588" s="108" t="str">
        <f t="shared" si="1216"/>
        <v/>
      </c>
      <c r="P2588" s="102" t="str">
        <f t="shared" si="1217"/>
        <v/>
      </c>
      <c r="Q2588" s="102" t="str">
        <f t="shared" si="1218"/>
        <v/>
      </c>
      <c r="R2588" s="120" t="str">
        <f t="shared" si="1219"/>
        <v/>
      </c>
      <c r="S2588" s="54" t="str">
        <f t="shared" si="1220"/>
        <v/>
      </c>
      <c r="T2588" s="5" t="str">
        <f t="shared" si="1221"/>
        <v/>
      </c>
      <c r="U2588" s="152" t="str">
        <f t="shared" si="1204"/>
        <v/>
      </c>
      <c r="V2588" s="152" t="str">
        <f t="shared" si="1205"/>
        <v/>
      </c>
      <c r="W2588" s="153" t="str">
        <f t="shared" si="1206"/>
        <v/>
      </c>
      <c r="X2588" s="153" t="str">
        <f t="shared" si="1207"/>
        <v/>
      </c>
      <c r="Y2588" s="153" t="str">
        <f t="shared" si="1208"/>
        <v/>
      </c>
      <c r="Z2588" s="153" t="str">
        <f t="shared" si="1209"/>
        <v/>
      </c>
      <c r="AA2588" s="152" t="str">
        <f t="shared" si="1210"/>
        <v/>
      </c>
      <c r="AB2588" s="152" t="str">
        <f t="shared" si="1211"/>
        <v/>
      </c>
      <c r="AC2588" s="154" t="str">
        <f t="shared" si="1222"/>
        <v/>
      </c>
      <c r="AD2588" s="154" t="str">
        <f t="shared" si="1223"/>
        <v/>
      </c>
      <c r="AE2588" s="3" t="str">
        <f t="shared" si="1224"/>
        <v/>
      </c>
      <c r="AF2588" s="3" t="str">
        <f t="shared" si="1225"/>
        <v/>
      </c>
      <c r="AG2588" s="3" t="str">
        <f t="shared" si="1226"/>
        <v/>
      </c>
      <c r="AH2588" s="4" t="str">
        <f t="shared" si="1227"/>
        <v/>
      </c>
      <c r="AI2588" s="75" t="str">
        <f t="shared" si="1228"/>
        <v/>
      </c>
      <c r="AJ2588" s="75" t="str">
        <f t="shared" si="1229"/>
        <v/>
      </c>
    </row>
    <row r="2589" spans="1:36">
      <c r="A2589" s="41" t="str">
        <f t="shared" si="1212"/>
        <v/>
      </c>
      <c r="B2589" s="150" t="str">
        <f>IF(ISNUMBER(A2589),INDEX('MetaTrader Import'!$H$13:$J$5893,TRUNC(((A2589-$A$39+1)-1)/3)+1,MOD((A2589-$A$39+1)-1,3)+1),"")</f>
        <v/>
      </c>
      <c r="C2589" s="43" t="str">
        <f t="shared" si="1213"/>
        <v/>
      </c>
      <c r="D2589" s="43" t="str">
        <f t="shared" ca="1" si="1203"/>
        <v/>
      </c>
      <c r="E2589" s="43" t="str">
        <f t="shared" si="1214"/>
        <v/>
      </c>
      <c r="F2589" s="43" t="str">
        <f t="shared" si="1215"/>
        <v/>
      </c>
      <c r="G2589" s="43" t="str">
        <f>IF(A2589&lt;&gt;"",IF(A2589&lt;Data!$G$11*0.25,$C$13/$G$32,IF(A2589&gt;Data!$G$11*0.25,$C$13,$C$13*10)),"")</f>
        <v/>
      </c>
      <c r="H2589" s="43" t="str">
        <f>IF(A2589&lt;&gt;"",IF(Data!$G$9="constant",$C$13,IF(Data!$G$9="squeeze",G2589,F2589)),"")</f>
        <v/>
      </c>
      <c r="I2589" s="38" t="str">
        <f ca="1">IF(ISNUMBER(A2589),NORMINV(RAND(),0,IF(AND(Data!$G$9="squeeze",A2589&lt;Data!$G$11*0.25),$H$32,1)*$C$30*$C$13)*($C$14*$C$12),"")</f>
        <v/>
      </c>
      <c r="J2589" s="42" t="str">
        <f ca="1">IFERROR(IF(Data!$C$6="Real",B2589,I2589+J2588+($C$14*$C$12)*(NORMINV(RAND(),$C$15,CHOOSE($G$13,$C$13,F2589,G2589)))),"")</f>
        <v/>
      </c>
      <c r="K2589" s="88" t="str">
        <f>IF(ISNUMBER(A2589), IF($G$16="fixed",$G$17,MIN(H2589*Data!$C$7*$C$16*0.5,$C$17*Data!$C$7))*$C$12,"")</f>
        <v/>
      </c>
      <c r="L2589" s="42" t="str">
        <f t="shared" ca="1" si="1230"/>
        <v/>
      </c>
      <c r="M2589" s="44" t="str">
        <f t="shared" ca="1" si="1231"/>
        <v/>
      </c>
      <c r="N2589" s="44" t="str">
        <f t="shared" ca="1" si="1232"/>
        <v/>
      </c>
      <c r="O2589" s="108" t="str">
        <f t="shared" si="1216"/>
        <v/>
      </c>
      <c r="P2589" s="102" t="str">
        <f t="shared" si="1217"/>
        <v/>
      </c>
      <c r="Q2589" s="102" t="str">
        <f t="shared" si="1218"/>
        <v/>
      </c>
      <c r="R2589" s="120" t="str">
        <f t="shared" si="1219"/>
        <v/>
      </c>
      <c r="S2589" s="54" t="str">
        <f t="shared" si="1220"/>
        <v/>
      </c>
      <c r="T2589" s="5" t="str">
        <f t="shared" si="1221"/>
        <v/>
      </c>
      <c r="U2589" s="152" t="str">
        <f t="shared" si="1204"/>
        <v/>
      </c>
      <c r="V2589" s="152" t="str">
        <f t="shared" si="1205"/>
        <v/>
      </c>
      <c r="W2589" s="153" t="str">
        <f t="shared" si="1206"/>
        <v/>
      </c>
      <c r="X2589" s="153" t="str">
        <f t="shared" si="1207"/>
        <v/>
      </c>
      <c r="Y2589" s="153" t="str">
        <f t="shared" si="1208"/>
        <v/>
      </c>
      <c r="Z2589" s="153" t="str">
        <f t="shared" si="1209"/>
        <v/>
      </c>
      <c r="AA2589" s="152" t="str">
        <f t="shared" si="1210"/>
        <v/>
      </c>
      <c r="AB2589" s="152" t="str">
        <f t="shared" si="1211"/>
        <v/>
      </c>
      <c r="AC2589" s="154" t="str">
        <f t="shared" si="1222"/>
        <v/>
      </c>
      <c r="AD2589" s="154" t="str">
        <f t="shared" si="1223"/>
        <v/>
      </c>
      <c r="AE2589" s="3" t="str">
        <f t="shared" si="1224"/>
        <v/>
      </c>
      <c r="AF2589" s="3" t="str">
        <f t="shared" si="1225"/>
        <v/>
      </c>
      <c r="AG2589" s="3" t="str">
        <f t="shared" si="1226"/>
        <v/>
      </c>
      <c r="AH2589" s="4" t="str">
        <f t="shared" si="1227"/>
        <v/>
      </c>
      <c r="AI2589" s="75" t="str">
        <f t="shared" si="1228"/>
        <v/>
      </c>
      <c r="AJ2589" s="75" t="str">
        <f t="shared" si="1229"/>
        <v/>
      </c>
    </row>
    <row r="2590" spans="1:36">
      <c r="A2590" s="41" t="str">
        <f t="shared" si="1212"/>
        <v/>
      </c>
      <c r="B2590" s="150" t="str">
        <f>IF(ISNUMBER(A2590),INDEX('MetaTrader Import'!$H$13:$J$5893,TRUNC(((A2590-$A$39+1)-1)/3)+1,MOD((A2590-$A$39+1)-1,3)+1),"")</f>
        <v/>
      </c>
      <c r="C2590" s="43" t="str">
        <f t="shared" si="1213"/>
        <v/>
      </c>
      <c r="D2590" s="43" t="str">
        <f t="shared" ca="1" si="1203"/>
        <v/>
      </c>
      <c r="E2590" s="43" t="str">
        <f t="shared" si="1214"/>
        <v/>
      </c>
      <c r="F2590" s="43" t="str">
        <f t="shared" si="1215"/>
        <v/>
      </c>
      <c r="G2590" s="43" t="str">
        <f>IF(A2590&lt;&gt;"",IF(A2590&lt;Data!$G$11*0.25,$C$13/$G$32,IF(A2590&gt;Data!$G$11*0.25,$C$13,$C$13*10)),"")</f>
        <v/>
      </c>
      <c r="H2590" s="43" t="str">
        <f>IF(A2590&lt;&gt;"",IF(Data!$G$9="constant",$C$13,IF(Data!$G$9="squeeze",G2590,F2590)),"")</f>
        <v/>
      </c>
      <c r="I2590" s="38" t="str">
        <f ca="1">IF(ISNUMBER(A2590),NORMINV(RAND(),0,IF(AND(Data!$G$9="squeeze",A2590&lt;Data!$G$11*0.25),$H$32,1)*$C$30*$C$13)*($C$14*$C$12),"")</f>
        <v/>
      </c>
      <c r="J2590" s="42" t="str">
        <f ca="1">IFERROR(IF(Data!$C$6="Real",B2590,I2590+J2589+($C$14*$C$12)*(NORMINV(RAND(),$C$15,CHOOSE($G$13,$C$13,F2590,G2590)))),"")</f>
        <v/>
      </c>
      <c r="K2590" s="88" t="str">
        <f>IF(ISNUMBER(A2590), IF($G$16="fixed",$G$17,MIN(H2590*Data!$C$7*$C$16*0.5,$C$17*Data!$C$7))*$C$12,"")</f>
        <v/>
      </c>
      <c r="L2590" s="42" t="str">
        <f t="shared" ca="1" si="1230"/>
        <v/>
      </c>
      <c r="M2590" s="44" t="str">
        <f t="shared" ca="1" si="1231"/>
        <v/>
      </c>
      <c r="N2590" s="44" t="str">
        <f t="shared" ca="1" si="1232"/>
        <v/>
      </c>
      <c r="O2590" s="108" t="str">
        <f t="shared" si="1216"/>
        <v/>
      </c>
      <c r="P2590" s="102" t="str">
        <f t="shared" si="1217"/>
        <v/>
      </c>
      <c r="Q2590" s="102" t="str">
        <f t="shared" si="1218"/>
        <v/>
      </c>
      <c r="R2590" s="120" t="str">
        <f t="shared" si="1219"/>
        <v/>
      </c>
      <c r="S2590" s="54" t="str">
        <f t="shared" si="1220"/>
        <v/>
      </c>
      <c r="T2590" s="5" t="str">
        <f t="shared" si="1221"/>
        <v/>
      </c>
      <c r="U2590" s="152" t="str">
        <f t="shared" si="1204"/>
        <v/>
      </c>
      <c r="V2590" s="152" t="str">
        <f t="shared" si="1205"/>
        <v/>
      </c>
      <c r="W2590" s="153" t="str">
        <f t="shared" si="1206"/>
        <v/>
      </c>
      <c r="X2590" s="153" t="str">
        <f t="shared" si="1207"/>
        <v/>
      </c>
      <c r="Y2590" s="153" t="str">
        <f t="shared" si="1208"/>
        <v/>
      </c>
      <c r="Z2590" s="153" t="str">
        <f t="shared" si="1209"/>
        <v/>
      </c>
      <c r="AA2590" s="152" t="str">
        <f t="shared" si="1210"/>
        <v/>
      </c>
      <c r="AB2590" s="152" t="str">
        <f t="shared" si="1211"/>
        <v/>
      </c>
      <c r="AC2590" s="154" t="str">
        <f t="shared" si="1222"/>
        <v/>
      </c>
      <c r="AD2590" s="154" t="str">
        <f t="shared" si="1223"/>
        <v/>
      </c>
      <c r="AE2590" s="3" t="str">
        <f t="shared" si="1224"/>
        <v/>
      </c>
      <c r="AF2590" s="3" t="str">
        <f t="shared" si="1225"/>
        <v/>
      </c>
      <c r="AG2590" s="3" t="str">
        <f t="shared" si="1226"/>
        <v/>
      </c>
      <c r="AH2590" s="4" t="str">
        <f t="shared" si="1227"/>
        <v/>
      </c>
      <c r="AI2590" s="75" t="str">
        <f t="shared" si="1228"/>
        <v/>
      </c>
      <c r="AJ2590" s="75" t="str">
        <f t="shared" si="1229"/>
        <v/>
      </c>
    </row>
    <row r="2591" spans="1:36">
      <c r="A2591" s="41" t="str">
        <f t="shared" si="1212"/>
        <v/>
      </c>
      <c r="B2591" s="150" t="str">
        <f>IF(ISNUMBER(A2591),INDEX('MetaTrader Import'!$H$13:$J$5893,TRUNC(((A2591-$A$39+1)-1)/3)+1,MOD((A2591-$A$39+1)-1,3)+1),"")</f>
        <v/>
      </c>
      <c r="C2591" s="43" t="str">
        <f t="shared" si="1213"/>
        <v/>
      </c>
      <c r="D2591" s="43" t="str">
        <f t="shared" ca="1" si="1203"/>
        <v/>
      </c>
      <c r="E2591" s="43" t="str">
        <f t="shared" si="1214"/>
        <v/>
      </c>
      <c r="F2591" s="43" t="str">
        <f t="shared" si="1215"/>
        <v/>
      </c>
      <c r="G2591" s="43" t="str">
        <f>IF(A2591&lt;&gt;"",IF(A2591&lt;Data!$G$11*0.25,$C$13/$G$32,IF(A2591&gt;Data!$G$11*0.25,$C$13,$C$13*10)),"")</f>
        <v/>
      </c>
      <c r="H2591" s="43" t="str">
        <f>IF(A2591&lt;&gt;"",IF(Data!$G$9="constant",$C$13,IF(Data!$G$9="squeeze",G2591,F2591)),"")</f>
        <v/>
      </c>
      <c r="I2591" s="38" t="str">
        <f ca="1">IF(ISNUMBER(A2591),NORMINV(RAND(),0,IF(AND(Data!$G$9="squeeze",A2591&lt;Data!$G$11*0.25),$H$32,1)*$C$30*$C$13)*($C$14*$C$12),"")</f>
        <v/>
      </c>
      <c r="J2591" s="42" t="str">
        <f ca="1">IFERROR(IF(Data!$C$6="Real",B2591,I2591+J2590+($C$14*$C$12)*(NORMINV(RAND(),$C$15,CHOOSE($G$13,$C$13,F2591,G2591)))),"")</f>
        <v/>
      </c>
      <c r="K2591" s="88" t="str">
        <f>IF(ISNUMBER(A2591), IF($G$16="fixed",$G$17,MIN(H2591*Data!$C$7*$C$16*0.5,$C$17*Data!$C$7))*$C$12,"")</f>
        <v/>
      </c>
      <c r="L2591" s="42" t="str">
        <f t="shared" ca="1" si="1230"/>
        <v/>
      </c>
      <c r="M2591" s="44" t="str">
        <f t="shared" ca="1" si="1231"/>
        <v/>
      </c>
      <c r="N2591" s="44" t="str">
        <f t="shared" ca="1" si="1232"/>
        <v/>
      </c>
      <c r="O2591" s="108" t="str">
        <f t="shared" si="1216"/>
        <v/>
      </c>
      <c r="P2591" s="102" t="str">
        <f t="shared" si="1217"/>
        <v/>
      </c>
      <c r="Q2591" s="102" t="str">
        <f t="shared" si="1218"/>
        <v/>
      </c>
      <c r="R2591" s="120" t="str">
        <f t="shared" si="1219"/>
        <v/>
      </c>
      <c r="S2591" s="54" t="str">
        <f t="shared" si="1220"/>
        <v/>
      </c>
      <c r="T2591" s="5" t="str">
        <f t="shared" si="1221"/>
        <v/>
      </c>
      <c r="U2591" s="152" t="str">
        <f t="shared" si="1204"/>
        <v/>
      </c>
      <c r="V2591" s="152" t="str">
        <f t="shared" si="1205"/>
        <v/>
      </c>
      <c r="W2591" s="153" t="str">
        <f t="shared" si="1206"/>
        <v/>
      </c>
      <c r="X2591" s="153" t="str">
        <f t="shared" si="1207"/>
        <v/>
      </c>
      <c r="Y2591" s="153" t="str">
        <f t="shared" si="1208"/>
        <v/>
      </c>
      <c r="Z2591" s="153" t="str">
        <f t="shared" si="1209"/>
        <v/>
      </c>
      <c r="AA2591" s="152" t="str">
        <f t="shared" si="1210"/>
        <v/>
      </c>
      <c r="AB2591" s="152" t="str">
        <f t="shared" si="1211"/>
        <v/>
      </c>
      <c r="AC2591" s="154" t="str">
        <f t="shared" si="1222"/>
        <v/>
      </c>
      <c r="AD2591" s="154" t="str">
        <f t="shared" si="1223"/>
        <v/>
      </c>
      <c r="AE2591" s="3" t="str">
        <f t="shared" si="1224"/>
        <v/>
      </c>
      <c r="AF2591" s="3" t="str">
        <f t="shared" si="1225"/>
        <v/>
      </c>
      <c r="AG2591" s="3" t="str">
        <f t="shared" si="1226"/>
        <v/>
      </c>
      <c r="AH2591" s="4" t="str">
        <f t="shared" si="1227"/>
        <v/>
      </c>
      <c r="AI2591" s="75" t="str">
        <f t="shared" si="1228"/>
        <v/>
      </c>
      <c r="AJ2591" s="75" t="str">
        <f t="shared" si="1229"/>
        <v/>
      </c>
    </row>
    <row r="2592" spans="1:36">
      <c r="A2592" s="41" t="str">
        <f t="shared" si="1212"/>
        <v/>
      </c>
      <c r="B2592" s="150" t="str">
        <f>IF(ISNUMBER(A2592),INDEX('MetaTrader Import'!$H$13:$J$5893,TRUNC(((A2592-$A$39+1)-1)/3)+1,MOD((A2592-$A$39+1)-1,3)+1),"")</f>
        <v/>
      </c>
      <c r="C2592" s="43" t="str">
        <f t="shared" si="1213"/>
        <v/>
      </c>
      <c r="D2592" s="43" t="str">
        <f t="shared" ca="1" si="1203"/>
        <v/>
      </c>
      <c r="E2592" s="43" t="str">
        <f t="shared" si="1214"/>
        <v/>
      </c>
      <c r="F2592" s="43" t="str">
        <f t="shared" si="1215"/>
        <v/>
      </c>
      <c r="G2592" s="43" t="str">
        <f>IF(A2592&lt;&gt;"",IF(A2592&lt;Data!$G$11*0.25,$C$13/$G$32,IF(A2592&gt;Data!$G$11*0.25,$C$13,$C$13*10)),"")</f>
        <v/>
      </c>
      <c r="H2592" s="43" t="str">
        <f>IF(A2592&lt;&gt;"",IF(Data!$G$9="constant",$C$13,IF(Data!$G$9="squeeze",G2592,F2592)),"")</f>
        <v/>
      </c>
      <c r="I2592" s="38" t="str">
        <f ca="1">IF(ISNUMBER(A2592),NORMINV(RAND(),0,IF(AND(Data!$G$9="squeeze",A2592&lt;Data!$G$11*0.25),$H$32,1)*$C$30*$C$13)*($C$14*$C$12),"")</f>
        <v/>
      </c>
      <c r="J2592" s="42" t="str">
        <f ca="1">IFERROR(IF(Data!$C$6="Real",B2592,I2592+J2591+($C$14*$C$12)*(NORMINV(RAND(),$C$15,CHOOSE($G$13,$C$13,F2592,G2592)))),"")</f>
        <v/>
      </c>
      <c r="K2592" s="88" t="str">
        <f>IF(ISNUMBER(A2592), IF($G$16="fixed",$G$17,MIN(H2592*Data!$C$7*$C$16*0.5,$C$17*Data!$C$7))*$C$12,"")</f>
        <v/>
      </c>
      <c r="L2592" s="42" t="str">
        <f t="shared" ca="1" si="1230"/>
        <v/>
      </c>
      <c r="M2592" s="44" t="str">
        <f t="shared" ca="1" si="1231"/>
        <v/>
      </c>
      <c r="N2592" s="44" t="str">
        <f t="shared" ca="1" si="1232"/>
        <v/>
      </c>
      <c r="O2592" s="108" t="str">
        <f t="shared" si="1216"/>
        <v/>
      </c>
      <c r="P2592" s="102" t="str">
        <f t="shared" si="1217"/>
        <v/>
      </c>
      <c r="Q2592" s="102" t="str">
        <f t="shared" si="1218"/>
        <v/>
      </c>
      <c r="R2592" s="120" t="str">
        <f t="shared" si="1219"/>
        <v/>
      </c>
      <c r="S2592" s="54" t="str">
        <f t="shared" si="1220"/>
        <v/>
      </c>
      <c r="T2592" s="5" t="str">
        <f t="shared" si="1221"/>
        <v/>
      </c>
      <c r="U2592" s="152" t="str">
        <f t="shared" si="1204"/>
        <v/>
      </c>
      <c r="V2592" s="152" t="str">
        <f t="shared" si="1205"/>
        <v/>
      </c>
      <c r="W2592" s="153" t="str">
        <f t="shared" si="1206"/>
        <v/>
      </c>
      <c r="X2592" s="153" t="str">
        <f t="shared" si="1207"/>
        <v/>
      </c>
      <c r="Y2592" s="153" t="str">
        <f t="shared" si="1208"/>
        <v/>
      </c>
      <c r="Z2592" s="153" t="str">
        <f t="shared" si="1209"/>
        <v/>
      </c>
      <c r="AA2592" s="152" t="str">
        <f t="shared" si="1210"/>
        <v/>
      </c>
      <c r="AB2592" s="152" t="str">
        <f t="shared" si="1211"/>
        <v/>
      </c>
      <c r="AC2592" s="154" t="str">
        <f t="shared" si="1222"/>
        <v/>
      </c>
      <c r="AD2592" s="154" t="str">
        <f t="shared" si="1223"/>
        <v/>
      </c>
      <c r="AE2592" s="3" t="str">
        <f t="shared" si="1224"/>
        <v/>
      </c>
      <c r="AF2592" s="3" t="str">
        <f t="shared" si="1225"/>
        <v/>
      </c>
      <c r="AG2592" s="3" t="str">
        <f t="shared" si="1226"/>
        <v/>
      </c>
      <c r="AH2592" s="4" t="str">
        <f t="shared" si="1227"/>
        <v/>
      </c>
      <c r="AI2592" s="75" t="str">
        <f t="shared" si="1228"/>
        <v/>
      </c>
      <c r="AJ2592" s="75" t="str">
        <f t="shared" si="1229"/>
        <v/>
      </c>
    </row>
    <row r="2593" spans="1:36">
      <c r="A2593" s="41" t="str">
        <f t="shared" si="1212"/>
        <v/>
      </c>
      <c r="B2593" s="150" t="str">
        <f>IF(ISNUMBER(A2593),INDEX('MetaTrader Import'!$H$13:$J$5893,TRUNC(((A2593-$A$39+1)-1)/3)+1,MOD((A2593-$A$39+1)-1,3)+1),"")</f>
        <v/>
      </c>
      <c r="C2593" s="43" t="str">
        <f t="shared" si="1213"/>
        <v/>
      </c>
      <c r="D2593" s="43" t="str">
        <f t="shared" ca="1" si="1203"/>
        <v/>
      </c>
      <c r="E2593" s="43" t="str">
        <f t="shared" si="1214"/>
        <v/>
      </c>
      <c r="F2593" s="43" t="str">
        <f t="shared" si="1215"/>
        <v/>
      </c>
      <c r="G2593" s="43" t="str">
        <f>IF(A2593&lt;&gt;"",IF(A2593&lt;Data!$G$11*0.25,$C$13/$G$32,IF(A2593&gt;Data!$G$11*0.25,$C$13,$C$13*10)),"")</f>
        <v/>
      </c>
      <c r="H2593" s="43" t="str">
        <f>IF(A2593&lt;&gt;"",IF(Data!$G$9="constant",$C$13,IF(Data!$G$9="squeeze",G2593,F2593)),"")</f>
        <v/>
      </c>
      <c r="I2593" s="38" t="str">
        <f ca="1">IF(ISNUMBER(A2593),NORMINV(RAND(),0,IF(AND(Data!$G$9="squeeze",A2593&lt;Data!$G$11*0.25),$H$32,1)*$C$30*$C$13)*($C$14*$C$12),"")</f>
        <v/>
      </c>
      <c r="J2593" s="42" t="str">
        <f ca="1">IFERROR(IF(Data!$C$6="Real",B2593,I2593+J2592+($C$14*$C$12)*(NORMINV(RAND(),$C$15,CHOOSE($G$13,$C$13,F2593,G2593)))),"")</f>
        <v/>
      </c>
      <c r="K2593" s="88" t="str">
        <f>IF(ISNUMBER(A2593), IF($G$16="fixed",$G$17,MIN(H2593*Data!$C$7*$C$16*0.5,$C$17*Data!$C$7))*$C$12,"")</f>
        <v/>
      </c>
      <c r="L2593" s="42" t="str">
        <f t="shared" ca="1" si="1230"/>
        <v/>
      </c>
      <c r="M2593" s="44" t="str">
        <f t="shared" ca="1" si="1231"/>
        <v/>
      </c>
      <c r="N2593" s="44" t="str">
        <f t="shared" ca="1" si="1232"/>
        <v/>
      </c>
      <c r="O2593" s="108" t="str">
        <f t="shared" si="1216"/>
        <v/>
      </c>
      <c r="P2593" s="102" t="str">
        <f t="shared" si="1217"/>
        <v/>
      </c>
      <c r="Q2593" s="102" t="str">
        <f t="shared" si="1218"/>
        <v/>
      </c>
      <c r="R2593" s="120" t="str">
        <f t="shared" si="1219"/>
        <v/>
      </c>
      <c r="S2593" s="54" t="str">
        <f t="shared" si="1220"/>
        <v/>
      </c>
      <c r="T2593" s="5" t="str">
        <f t="shared" si="1221"/>
        <v/>
      </c>
      <c r="U2593" s="152" t="str">
        <f t="shared" si="1204"/>
        <v/>
      </c>
      <c r="V2593" s="152" t="str">
        <f t="shared" si="1205"/>
        <v/>
      </c>
      <c r="W2593" s="153" t="str">
        <f t="shared" si="1206"/>
        <v/>
      </c>
      <c r="X2593" s="153" t="str">
        <f t="shared" si="1207"/>
        <v/>
      </c>
      <c r="Y2593" s="153" t="str">
        <f t="shared" si="1208"/>
        <v/>
      </c>
      <c r="Z2593" s="153" t="str">
        <f t="shared" si="1209"/>
        <v/>
      </c>
      <c r="AA2593" s="152" t="str">
        <f t="shared" si="1210"/>
        <v/>
      </c>
      <c r="AB2593" s="152" t="str">
        <f t="shared" si="1211"/>
        <v/>
      </c>
      <c r="AC2593" s="154" t="str">
        <f t="shared" si="1222"/>
        <v/>
      </c>
      <c r="AD2593" s="154" t="str">
        <f t="shared" si="1223"/>
        <v/>
      </c>
      <c r="AE2593" s="3" t="str">
        <f t="shared" si="1224"/>
        <v/>
      </c>
      <c r="AF2593" s="3" t="str">
        <f t="shared" si="1225"/>
        <v/>
      </c>
      <c r="AG2593" s="3" t="str">
        <f t="shared" si="1226"/>
        <v/>
      </c>
      <c r="AH2593" s="4" t="str">
        <f t="shared" si="1227"/>
        <v/>
      </c>
      <c r="AI2593" s="75" t="str">
        <f t="shared" si="1228"/>
        <v/>
      </c>
      <c r="AJ2593" s="75" t="str">
        <f t="shared" si="1229"/>
        <v/>
      </c>
    </row>
    <row r="2594" spans="1:36">
      <c r="A2594" s="41" t="str">
        <f t="shared" si="1212"/>
        <v/>
      </c>
      <c r="B2594" s="150" t="str">
        <f>IF(ISNUMBER(A2594),INDEX('MetaTrader Import'!$H$13:$J$5893,TRUNC(((A2594-$A$39+1)-1)/3)+1,MOD((A2594-$A$39+1)-1,3)+1),"")</f>
        <v/>
      </c>
      <c r="C2594" s="43" t="str">
        <f t="shared" si="1213"/>
        <v/>
      </c>
      <c r="D2594" s="43" t="str">
        <f t="shared" ca="1" si="1203"/>
        <v/>
      </c>
      <c r="E2594" s="43" t="str">
        <f t="shared" si="1214"/>
        <v/>
      </c>
      <c r="F2594" s="43" t="str">
        <f t="shared" si="1215"/>
        <v/>
      </c>
      <c r="G2594" s="43" t="str">
        <f>IF(A2594&lt;&gt;"",IF(A2594&lt;Data!$G$11*0.25,$C$13/$G$32,IF(A2594&gt;Data!$G$11*0.25,$C$13,$C$13*10)),"")</f>
        <v/>
      </c>
      <c r="H2594" s="43" t="str">
        <f>IF(A2594&lt;&gt;"",IF(Data!$G$9="constant",$C$13,IF(Data!$G$9="squeeze",G2594,F2594)),"")</f>
        <v/>
      </c>
      <c r="I2594" s="38" t="str">
        <f ca="1">IF(ISNUMBER(A2594),NORMINV(RAND(),0,IF(AND(Data!$G$9="squeeze",A2594&lt;Data!$G$11*0.25),$H$32,1)*$C$30*$C$13)*($C$14*$C$12),"")</f>
        <v/>
      </c>
      <c r="J2594" s="42" t="str">
        <f ca="1">IFERROR(IF(Data!$C$6="Real",B2594,I2594+J2593+($C$14*$C$12)*(NORMINV(RAND(),$C$15,CHOOSE($G$13,$C$13,F2594,G2594)))),"")</f>
        <v/>
      </c>
      <c r="K2594" s="88" t="str">
        <f>IF(ISNUMBER(A2594), IF($G$16="fixed",$G$17,MIN(H2594*Data!$C$7*$C$16*0.5,$C$17*Data!$C$7))*$C$12,"")</f>
        <v/>
      </c>
      <c r="L2594" s="42" t="str">
        <f t="shared" ca="1" si="1230"/>
        <v/>
      </c>
      <c r="M2594" s="44" t="str">
        <f t="shared" ca="1" si="1231"/>
        <v/>
      </c>
      <c r="N2594" s="44" t="str">
        <f t="shared" ca="1" si="1232"/>
        <v/>
      </c>
      <c r="O2594" s="108" t="str">
        <f t="shared" si="1216"/>
        <v/>
      </c>
      <c r="P2594" s="102" t="str">
        <f t="shared" si="1217"/>
        <v/>
      </c>
      <c r="Q2594" s="102" t="str">
        <f t="shared" si="1218"/>
        <v/>
      </c>
      <c r="R2594" s="120" t="str">
        <f t="shared" si="1219"/>
        <v/>
      </c>
      <c r="S2594" s="54" t="str">
        <f t="shared" si="1220"/>
        <v/>
      </c>
      <c r="T2594" s="5" t="str">
        <f t="shared" si="1221"/>
        <v/>
      </c>
      <c r="U2594" s="152" t="str">
        <f t="shared" si="1204"/>
        <v/>
      </c>
      <c r="V2594" s="152" t="str">
        <f t="shared" si="1205"/>
        <v/>
      </c>
      <c r="W2594" s="153" t="str">
        <f t="shared" si="1206"/>
        <v/>
      </c>
      <c r="X2594" s="153" t="str">
        <f t="shared" si="1207"/>
        <v/>
      </c>
      <c r="Y2594" s="153" t="str">
        <f t="shared" si="1208"/>
        <v/>
      </c>
      <c r="Z2594" s="153" t="str">
        <f t="shared" si="1209"/>
        <v/>
      </c>
      <c r="AA2594" s="152" t="str">
        <f t="shared" si="1210"/>
        <v/>
      </c>
      <c r="AB2594" s="152" t="str">
        <f t="shared" si="1211"/>
        <v/>
      </c>
      <c r="AC2594" s="154" t="str">
        <f t="shared" si="1222"/>
        <v/>
      </c>
      <c r="AD2594" s="154" t="str">
        <f t="shared" si="1223"/>
        <v/>
      </c>
      <c r="AE2594" s="3" t="str">
        <f t="shared" si="1224"/>
        <v/>
      </c>
      <c r="AF2594" s="3" t="str">
        <f t="shared" si="1225"/>
        <v/>
      </c>
      <c r="AG2594" s="3" t="str">
        <f t="shared" si="1226"/>
        <v/>
      </c>
      <c r="AH2594" s="4" t="str">
        <f t="shared" si="1227"/>
        <v/>
      </c>
      <c r="AI2594" s="75" t="str">
        <f t="shared" si="1228"/>
        <v/>
      </c>
      <c r="AJ2594" s="75" t="str">
        <f t="shared" si="1229"/>
        <v/>
      </c>
    </row>
    <row r="2595" spans="1:36">
      <c r="A2595" s="41" t="str">
        <f t="shared" si="1212"/>
        <v/>
      </c>
      <c r="B2595" s="150" t="str">
        <f>IF(ISNUMBER(A2595),INDEX('MetaTrader Import'!$H$13:$J$5893,TRUNC(((A2595-$A$39+1)-1)/3)+1,MOD((A2595-$A$39+1)-1,3)+1),"")</f>
        <v/>
      </c>
      <c r="C2595" s="43" t="str">
        <f t="shared" si="1213"/>
        <v/>
      </c>
      <c r="D2595" s="43" t="str">
        <f t="shared" ca="1" si="1203"/>
        <v/>
      </c>
      <c r="E2595" s="43" t="str">
        <f t="shared" si="1214"/>
        <v/>
      </c>
      <c r="F2595" s="43" t="str">
        <f t="shared" si="1215"/>
        <v/>
      </c>
      <c r="G2595" s="43" t="str">
        <f>IF(A2595&lt;&gt;"",IF(A2595&lt;Data!$G$11*0.25,$C$13/$G$32,IF(A2595&gt;Data!$G$11*0.25,$C$13,$C$13*10)),"")</f>
        <v/>
      </c>
      <c r="H2595" s="43" t="str">
        <f>IF(A2595&lt;&gt;"",IF(Data!$G$9="constant",$C$13,IF(Data!$G$9="squeeze",G2595,F2595)),"")</f>
        <v/>
      </c>
      <c r="I2595" s="38" t="str">
        <f ca="1">IF(ISNUMBER(A2595),NORMINV(RAND(),0,IF(AND(Data!$G$9="squeeze",A2595&lt;Data!$G$11*0.25),$H$32,1)*$C$30*$C$13)*($C$14*$C$12),"")</f>
        <v/>
      </c>
      <c r="J2595" s="42" t="str">
        <f ca="1">IFERROR(IF(Data!$C$6="Real",B2595,I2595+J2594+($C$14*$C$12)*(NORMINV(RAND(),$C$15,CHOOSE($G$13,$C$13,F2595,G2595)))),"")</f>
        <v/>
      </c>
      <c r="K2595" s="88" t="str">
        <f>IF(ISNUMBER(A2595), IF($G$16="fixed",$G$17,MIN(H2595*Data!$C$7*$C$16*0.5,$C$17*Data!$C$7))*$C$12,"")</f>
        <v/>
      </c>
      <c r="L2595" s="42" t="str">
        <f t="shared" ca="1" si="1230"/>
        <v/>
      </c>
      <c r="M2595" s="44" t="str">
        <f t="shared" ca="1" si="1231"/>
        <v/>
      </c>
      <c r="N2595" s="44" t="str">
        <f t="shared" ca="1" si="1232"/>
        <v/>
      </c>
      <c r="O2595" s="108" t="str">
        <f t="shared" si="1216"/>
        <v/>
      </c>
      <c r="P2595" s="102" t="str">
        <f t="shared" si="1217"/>
        <v/>
      </c>
      <c r="Q2595" s="102" t="str">
        <f t="shared" si="1218"/>
        <v/>
      </c>
      <c r="R2595" s="120" t="str">
        <f t="shared" si="1219"/>
        <v/>
      </c>
      <c r="S2595" s="54" t="str">
        <f t="shared" si="1220"/>
        <v/>
      </c>
      <c r="T2595" s="5" t="str">
        <f t="shared" si="1221"/>
        <v/>
      </c>
      <c r="U2595" s="152" t="str">
        <f t="shared" si="1204"/>
        <v/>
      </c>
      <c r="V2595" s="152" t="str">
        <f t="shared" si="1205"/>
        <v/>
      </c>
      <c r="W2595" s="153" t="str">
        <f t="shared" si="1206"/>
        <v/>
      </c>
      <c r="X2595" s="153" t="str">
        <f t="shared" si="1207"/>
        <v/>
      </c>
      <c r="Y2595" s="153" t="str">
        <f t="shared" si="1208"/>
        <v/>
      </c>
      <c r="Z2595" s="153" t="str">
        <f t="shared" si="1209"/>
        <v/>
      </c>
      <c r="AA2595" s="152" t="str">
        <f t="shared" si="1210"/>
        <v/>
      </c>
      <c r="AB2595" s="152" t="str">
        <f t="shared" si="1211"/>
        <v/>
      </c>
      <c r="AC2595" s="154" t="str">
        <f t="shared" si="1222"/>
        <v/>
      </c>
      <c r="AD2595" s="154" t="str">
        <f t="shared" si="1223"/>
        <v/>
      </c>
      <c r="AE2595" s="3" t="str">
        <f t="shared" si="1224"/>
        <v/>
      </c>
      <c r="AF2595" s="3" t="str">
        <f t="shared" si="1225"/>
        <v/>
      </c>
      <c r="AG2595" s="3" t="str">
        <f t="shared" si="1226"/>
        <v/>
      </c>
      <c r="AH2595" s="4" t="str">
        <f t="shared" si="1227"/>
        <v/>
      </c>
      <c r="AI2595" s="75" t="str">
        <f t="shared" si="1228"/>
        <v/>
      </c>
      <c r="AJ2595" s="75" t="str">
        <f t="shared" si="1229"/>
        <v/>
      </c>
    </row>
    <row r="2596" spans="1:36">
      <c r="A2596" s="41" t="str">
        <f t="shared" si="1212"/>
        <v/>
      </c>
      <c r="B2596" s="150" t="str">
        <f>IF(ISNUMBER(A2596),INDEX('MetaTrader Import'!$H$13:$J$5893,TRUNC(((A2596-$A$39+1)-1)/3)+1,MOD((A2596-$A$39+1)-1,3)+1),"")</f>
        <v/>
      </c>
      <c r="C2596" s="43" t="str">
        <f t="shared" si="1213"/>
        <v/>
      </c>
      <c r="D2596" s="43" t="str">
        <f t="shared" ca="1" si="1203"/>
        <v/>
      </c>
      <c r="E2596" s="43" t="str">
        <f t="shared" si="1214"/>
        <v/>
      </c>
      <c r="F2596" s="43" t="str">
        <f t="shared" si="1215"/>
        <v/>
      </c>
      <c r="G2596" s="43" t="str">
        <f>IF(A2596&lt;&gt;"",IF(A2596&lt;Data!$G$11*0.25,$C$13/$G$32,IF(A2596&gt;Data!$G$11*0.25,$C$13,$C$13*10)),"")</f>
        <v/>
      </c>
      <c r="H2596" s="43" t="str">
        <f>IF(A2596&lt;&gt;"",IF(Data!$G$9="constant",$C$13,IF(Data!$G$9="squeeze",G2596,F2596)),"")</f>
        <v/>
      </c>
      <c r="I2596" s="38" t="str">
        <f ca="1">IF(ISNUMBER(A2596),NORMINV(RAND(),0,IF(AND(Data!$G$9="squeeze",A2596&lt;Data!$G$11*0.25),$H$32,1)*$C$30*$C$13)*($C$14*$C$12),"")</f>
        <v/>
      </c>
      <c r="J2596" s="42" t="str">
        <f ca="1">IFERROR(IF(Data!$C$6="Real",B2596,I2596+J2595+($C$14*$C$12)*(NORMINV(RAND(),$C$15,CHOOSE($G$13,$C$13,F2596,G2596)))),"")</f>
        <v/>
      </c>
      <c r="K2596" s="88" t="str">
        <f>IF(ISNUMBER(A2596), IF($G$16="fixed",$G$17,MIN(H2596*Data!$C$7*$C$16*0.5,$C$17*Data!$C$7))*$C$12,"")</f>
        <v/>
      </c>
      <c r="L2596" s="42" t="str">
        <f t="shared" ca="1" si="1230"/>
        <v/>
      </c>
      <c r="M2596" s="44" t="str">
        <f t="shared" ca="1" si="1231"/>
        <v/>
      </c>
      <c r="N2596" s="44" t="str">
        <f t="shared" ca="1" si="1232"/>
        <v/>
      </c>
      <c r="O2596" s="108" t="str">
        <f t="shared" si="1216"/>
        <v/>
      </c>
      <c r="P2596" s="102" t="str">
        <f t="shared" si="1217"/>
        <v/>
      </c>
      <c r="Q2596" s="102" t="str">
        <f t="shared" si="1218"/>
        <v/>
      </c>
      <c r="R2596" s="120" t="str">
        <f t="shared" si="1219"/>
        <v/>
      </c>
      <c r="S2596" s="54" t="str">
        <f t="shared" si="1220"/>
        <v/>
      </c>
      <c r="T2596" s="5" t="str">
        <f t="shared" si="1221"/>
        <v/>
      </c>
      <c r="U2596" s="152" t="str">
        <f t="shared" si="1204"/>
        <v/>
      </c>
      <c r="V2596" s="152" t="str">
        <f t="shared" si="1205"/>
        <v/>
      </c>
      <c r="W2596" s="153" t="str">
        <f t="shared" si="1206"/>
        <v/>
      </c>
      <c r="X2596" s="153" t="str">
        <f t="shared" si="1207"/>
        <v/>
      </c>
      <c r="Y2596" s="153" t="str">
        <f t="shared" si="1208"/>
        <v/>
      </c>
      <c r="Z2596" s="153" t="str">
        <f t="shared" si="1209"/>
        <v/>
      </c>
      <c r="AA2596" s="152" t="str">
        <f t="shared" si="1210"/>
        <v/>
      </c>
      <c r="AB2596" s="152" t="str">
        <f t="shared" si="1211"/>
        <v/>
      </c>
      <c r="AC2596" s="154" t="str">
        <f t="shared" si="1222"/>
        <v/>
      </c>
      <c r="AD2596" s="154" t="str">
        <f t="shared" si="1223"/>
        <v/>
      </c>
      <c r="AE2596" s="3" t="str">
        <f t="shared" si="1224"/>
        <v/>
      </c>
      <c r="AF2596" s="3" t="str">
        <f t="shared" si="1225"/>
        <v/>
      </c>
      <c r="AG2596" s="3" t="str">
        <f t="shared" si="1226"/>
        <v/>
      </c>
      <c r="AH2596" s="4" t="str">
        <f t="shared" si="1227"/>
        <v/>
      </c>
      <c r="AI2596" s="75" t="str">
        <f t="shared" si="1228"/>
        <v/>
      </c>
      <c r="AJ2596" s="75" t="str">
        <f t="shared" si="1229"/>
        <v/>
      </c>
    </row>
    <row r="2597" spans="1:36">
      <c r="A2597" s="41" t="str">
        <f t="shared" si="1212"/>
        <v/>
      </c>
      <c r="B2597" s="150" t="str">
        <f>IF(ISNUMBER(A2597),INDEX('MetaTrader Import'!$H$13:$J$5893,TRUNC(((A2597-$A$39+1)-1)/3)+1,MOD((A2597-$A$39+1)-1,3)+1),"")</f>
        <v/>
      </c>
      <c r="C2597" s="43" t="str">
        <f t="shared" si="1213"/>
        <v/>
      </c>
      <c r="D2597" s="43" t="str">
        <f t="shared" ca="1" si="1203"/>
        <v/>
      </c>
      <c r="E2597" s="43" t="str">
        <f t="shared" si="1214"/>
        <v/>
      </c>
      <c r="F2597" s="43" t="str">
        <f t="shared" si="1215"/>
        <v/>
      </c>
      <c r="G2597" s="43" t="str">
        <f>IF(A2597&lt;&gt;"",IF(A2597&lt;Data!$G$11*0.25,$C$13/$G$32,IF(A2597&gt;Data!$G$11*0.25,$C$13,$C$13*10)),"")</f>
        <v/>
      </c>
      <c r="H2597" s="43" t="str">
        <f>IF(A2597&lt;&gt;"",IF(Data!$G$9="constant",$C$13,IF(Data!$G$9="squeeze",G2597,F2597)),"")</f>
        <v/>
      </c>
      <c r="I2597" s="38" t="str">
        <f ca="1">IF(ISNUMBER(A2597),NORMINV(RAND(),0,IF(AND(Data!$G$9="squeeze",A2597&lt;Data!$G$11*0.25),$H$32,1)*$C$30*$C$13)*($C$14*$C$12),"")</f>
        <v/>
      </c>
      <c r="J2597" s="42" t="str">
        <f ca="1">IFERROR(IF(Data!$C$6="Real",B2597,I2597+J2596+($C$14*$C$12)*(NORMINV(RAND(),$C$15,CHOOSE($G$13,$C$13,F2597,G2597)))),"")</f>
        <v/>
      </c>
      <c r="K2597" s="88" t="str">
        <f>IF(ISNUMBER(A2597), IF($G$16="fixed",$G$17,MIN(H2597*Data!$C$7*$C$16*0.5,$C$17*Data!$C$7))*$C$12,"")</f>
        <v/>
      </c>
      <c r="L2597" s="42" t="str">
        <f t="shared" ca="1" si="1230"/>
        <v/>
      </c>
      <c r="M2597" s="44" t="str">
        <f t="shared" ca="1" si="1231"/>
        <v/>
      </c>
      <c r="N2597" s="44" t="str">
        <f t="shared" ca="1" si="1232"/>
        <v/>
      </c>
      <c r="O2597" s="108" t="str">
        <f t="shared" si="1216"/>
        <v/>
      </c>
      <c r="P2597" s="102" t="str">
        <f t="shared" si="1217"/>
        <v/>
      </c>
      <c r="Q2597" s="102" t="str">
        <f t="shared" si="1218"/>
        <v/>
      </c>
      <c r="R2597" s="120" t="str">
        <f t="shared" si="1219"/>
        <v/>
      </c>
      <c r="S2597" s="54" t="str">
        <f t="shared" si="1220"/>
        <v/>
      </c>
      <c r="T2597" s="5" t="str">
        <f t="shared" si="1221"/>
        <v/>
      </c>
      <c r="U2597" s="152" t="str">
        <f t="shared" si="1204"/>
        <v/>
      </c>
      <c r="V2597" s="152" t="str">
        <f t="shared" si="1205"/>
        <v/>
      </c>
      <c r="W2597" s="153" t="str">
        <f t="shared" si="1206"/>
        <v/>
      </c>
      <c r="X2597" s="153" t="str">
        <f t="shared" si="1207"/>
        <v/>
      </c>
      <c r="Y2597" s="153" t="str">
        <f t="shared" si="1208"/>
        <v/>
      </c>
      <c r="Z2597" s="153" t="str">
        <f t="shared" si="1209"/>
        <v/>
      </c>
      <c r="AA2597" s="152" t="str">
        <f t="shared" si="1210"/>
        <v/>
      </c>
      <c r="AB2597" s="152" t="str">
        <f t="shared" si="1211"/>
        <v/>
      </c>
      <c r="AC2597" s="154" t="str">
        <f t="shared" si="1222"/>
        <v/>
      </c>
      <c r="AD2597" s="154" t="str">
        <f t="shared" si="1223"/>
        <v/>
      </c>
      <c r="AE2597" s="3" t="str">
        <f t="shared" si="1224"/>
        <v/>
      </c>
      <c r="AF2597" s="3" t="str">
        <f t="shared" si="1225"/>
        <v/>
      </c>
      <c r="AG2597" s="3" t="str">
        <f t="shared" si="1226"/>
        <v/>
      </c>
      <c r="AH2597" s="4" t="str">
        <f t="shared" si="1227"/>
        <v/>
      </c>
      <c r="AI2597" s="75" t="str">
        <f t="shared" si="1228"/>
        <v/>
      </c>
      <c r="AJ2597" s="75" t="str">
        <f t="shared" si="1229"/>
        <v/>
      </c>
    </row>
    <row r="2598" spans="1:36">
      <c r="A2598" s="41" t="str">
        <f t="shared" si="1212"/>
        <v/>
      </c>
      <c r="B2598" s="150" t="str">
        <f>IF(ISNUMBER(A2598),INDEX('MetaTrader Import'!$H$13:$J$5893,TRUNC(((A2598-$A$39+1)-1)/3)+1,MOD((A2598-$A$39+1)-1,3)+1),"")</f>
        <v/>
      </c>
      <c r="C2598" s="43" t="str">
        <f t="shared" si="1213"/>
        <v/>
      </c>
      <c r="D2598" s="43" t="str">
        <f t="shared" ca="1" si="1203"/>
        <v/>
      </c>
      <c r="E2598" s="43" t="str">
        <f t="shared" si="1214"/>
        <v/>
      </c>
      <c r="F2598" s="43" t="str">
        <f t="shared" si="1215"/>
        <v/>
      </c>
      <c r="G2598" s="43" t="str">
        <f>IF(A2598&lt;&gt;"",IF(A2598&lt;Data!$G$11*0.25,$C$13/$G$32,IF(A2598&gt;Data!$G$11*0.25,$C$13,$C$13*10)),"")</f>
        <v/>
      </c>
      <c r="H2598" s="43" t="str">
        <f>IF(A2598&lt;&gt;"",IF(Data!$G$9="constant",$C$13,IF(Data!$G$9="squeeze",G2598,F2598)),"")</f>
        <v/>
      </c>
      <c r="I2598" s="38" t="str">
        <f ca="1">IF(ISNUMBER(A2598),NORMINV(RAND(),0,IF(AND(Data!$G$9="squeeze",A2598&lt;Data!$G$11*0.25),$H$32,1)*$C$30*$C$13)*($C$14*$C$12),"")</f>
        <v/>
      </c>
      <c r="J2598" s="42" t="str">
        <f ca="1">IFERROR(IF(Data!$C$6="Real",B2598,I2598+J2597+($C$14*$C$12)*(NORMINV(RAND(),$C$15,CHOOSE($G$13,$C$13,F2598,G2598)))),"")</f>
        <v/>
      </c>
      <c r="K2598" s="88" t="str">
        <f>IF(ISNUMBER(A2598), IF($G$16="fixed",$G$17,MIN(H2598*Data!$C$7*$C$16*0.5,$C$17*Data!$C$7))*$C$12,"")</f>
        <v/>
      </c>
      <c r="L2598" s="42" t="str">
        <f t="shared" ca="1" si="1230"/>
        <v/>
      </c>
      <c r="M2598" s="44" t="str">
        <f t="shared" ca="1" si="1231"/>
        <v/>
      </c>
      <c r="N2598" s="44" t="str">
        <f t="shared" ca="1" si="1232"/>
        <v/>
      </c>
      <c r="O2598" s="108" t="str">
        <f t="shared" si="1216"/>
        <v/>
      </c>
      <c r="P2598" s="102" t="str">
        <f t="shared" si="1217"/>
        <v/>
      </c>
      <c r="Q2598" s="102" t="str">
        <f t="shared" si="1218"/>
        <v/>
      </c>
      <c r="R2598" s="120" t="str">
        <f t="shared" si="1219"/>
        <v/>
      </c>
      <c r="S2598" s="54" t="str">
        <f t="shared" si="1220"/>
        <v/>
      </c>
      <c r="T2598" s="5" t="str">
        <f t="shared" si="1221"/>
        <v/>
      </c>
      <c r="U2598" s="152" t="str">
        <f t="shared" si="1204"/>
        <v/>
      </c>
      <c r="V2598" s="152" t="str">
        <f t="shared" si="1205"/>
        <v/>
      </c>
      <c r="W2598" s="153" t="str">
        <f t="shared" si="1206"/>
        <v/>
      </c>
      <c r="X2598" s="153" t="str">
        <f t="shared" si="1207"/>
        <v/>
      </c>
      <c r="Y2598" s="153" t="str">
        <f t="shared" si="1208"/>
        <v/>
      </c>
      <c r="Z2598" s="153" t="str">
        <f t="shared" si="1209"/>
        <v/>
      </c>
      <c r="AA2598" s="152" t="str">
        <f t="shared" si="1210"/>
        <v/>
      </c>
      <c r="AB2598" s="152" t="str">
        <f t="shared" si="1211"/>
        <v/>
      </c>
      <c r="AC2598" s="154" t="str">
        <f t="shared" si="1222"/>
        <v/>
      </c>
      <c r="AD2598" s="154" t="str">
        <f t="shared" si="1223"/>
        <v/>
      </c>
      <c r="AE2598" s="3" t="str">
        <f t="shared" si="1224"/>
        <v/>
      </c>
      <c r="AF2598" s="3" t="str">
        <f t="shared" si="1225"/>
        <v/>
      </c>
      <c r="AG2598" s="3" t="str">
        <f t="shared" si="1226"/>
        <v/>
      </c>
      <c r="AH2598" s="4" t="str">
        <f t="shared" si="1227"/>
        <v/>
      </c>
      <c r="AI2598" s="75" t="str">
        <f t="shared" si="1228"/>
        <v/>
      </c>
      <c r="AJ2598" s="75" t="str">
        <f t="shared" si="1229"/>
        <v/>
      </c>
    </row>
    <row r="2599" spans="1:36">
      <c r="A2599" s="41" t="str">
        <f t="shared" si="1212"/>
        <v/>
      </c>
      <c r="B2599" s="150" t="str">
        <f>IF(ISNUMBER(A2599),INDEX('MetaTrader Import'!$H$13:$J$5893,TRUNC(((A2599-$A$39+1)-1)/3)+1,MOD((A2599-$A$39+1)-1,3)+1),"")</f>
        <v/>
      </c>
      <c r="C2599" s="43" t="str">
        <f t="shared" si="1213"/>
        <v/>
      </c>
      <c r="D2599" s="43" t="str">
        <f t="shared" ca="1" si="1203"/>
        <v/>
      </c>
      <c r="E2599" s="43" t="str">
        <f t="shared" si="1214"/>
        <v/>
      </c>
      <c r="F2599" s="43" t="str">
        <f t="shared" si="1215"/>
        <v/>
      </c>
      <c r="G2599" s="43" t="str">
        <f>IF(A2599&lt;&gt;"",IF(A2599&lt;Data!$G$11*0.25,$C$13/$G$32,IF(A2599&gt;Data!$G$11*0.25,$C$13,$C$13*10)),"")</f>
        <v/>
      </c>
      <c r="H2599" s="43" t="str">
        <f>IF(A2599&lt;&gt;"",IF(Data!$G$9="constant",$C$13,IF(Data!$G$9="squeeze",G2599,F2599)),"")</f>
        <v/>
      </c>
      <c r="I2599" s="38" t="str">
        <f ca="1">IF(ISNUMBER(A2599),NORMINV(RAND(),0,IF(AND(Data!$G$9="squeeze",A2599&lt;Data!$G$11*0.25),$H$32,1)*$C$30*$C$13)*($C$14*$C$12),"")</f>
        <v/>
      </c>
      <c r="J2599" s="42" t="str">
        <f ca="1">IFERROR(IF(Data!$C$6="Real",B2599,I2599+J2598+($C$14*$C$12)*(NORMINV(RAND(),$C$15,CHOOSE($G$13,$C$13,F2599,G2599)))),"")</f>
        <v/>
      </c>
      <c r="K2599" s="88" t="str">
        <f>IF(ISNUMBER(A2599), IF($G$16="fixed",$G$17,MIN(H2599*Data!$C$7*$C$16*0.5,$C$17*Data!$C$7))*$C$12,"")</f>
        <v/>
      </c>
      <c r="L2599" s="42" t="str">
        <f t="shared" ca="1" si="1230"/>
        <v/>
      </c>
      <c r="M2599" s="44" t="str">
        <f t="shared" ca="1" si="1231"/>
        <v/>
      </c>
      <c r="N2599" s="44" t="str">
        <f t="shared" ca="1" si="1232"/>
        <v/>
      </c>
      <c r="O2599" s="108" t="str">
        <f t="shared" si="1216"/>
        <v/>
      </c>
      <c r="P2599" s="102" t="str">
        <f t="shared" si="1217"/>
        <v/>
      </c>
      <c r="Q2599" s="102" t="str">
        <f t="shared" si="1218"/>
        <v/>
      </c>
      <c r="R2599" s="120" t="str">
        <f t="shared" si="1219"/>
        <v/>
      </c>
      <c r="S2599" s="54" t="str">
        <f t="shared" si="1220"/>
        <v/>
      </c>
      <c r="T2599" s="5" t="str">
        <f t="shared" si="1221"/>
        <v/>
      </c>
      <c r="U2599" s="152" t="str">
        <f t="shared" si="1204"/>
        <v/>
      </c>
      <c r="V2599" s="152" t="str">
        <f t="shared" si="1205"/>
        <v/>
      </c>
      <c r="W2599" s="153" t="str">
        <f t="shared" si="1206"/>
        <v/>
      </c>
      <c r="X2599" s="153" t="str">
        <f t="shared" si="1207"/>
        <v/>
      </c>
      <c r="Y2599" s="153" t="str">
        <f t="shared" si="1208"/>
        <v/>
      </c>
      <c r="Z2599" s="153" t="str">
        <f t="shared" si="1209"/>
        <v/>
      </c>
      <c r="AA2599" s="152" t="str">
        <f t="shared" si="1210"/>
        <v/>
      </c>
      <c r="AB2599" s="152" t="str">
        <f t="shared" si="1211"/>
        <v/>
      </c>
      <c r="AC2599" s="154" t="str">
        <f t="shared" si="1222"/>
        <v/>
      </c>
      <c r="AD2599" s="154" t="str">
        <f t="shared" si="1223"/>
        <v/>
      </c>
      <c r="AE2599" s="3" t="str">
        <f t="shared" si="1224"/>
        <v/>
      </c>
      <c r="AF2599" s="3" t="str">
        <f t="shared" si="1225"/>
        <v/>
      </c>
      <c r="AG2599" s="3" t="str">
        <f t="shared" si="1226"/>
        <v/>
      </c>
      <c r="AH2599" s="4" t="str">
        <f t="shared" si="1227"/>
        <v/>
      </c>
      <c r="AI2599" s="75" t="str">
        <f t="shared" si="1228"/>
        <v/>
      </c>
      <c r="AJ2599" s="75" t="str">
        <f t="shared" si="1229"/>
        <v/>
      </c>
    </row>
    <row r="2600" spans="1:36">
      <c r="A2600" s="41" t="str">
        <f t="shared" si="1212"/>
        <v/>
      </c>
      <c r="B2600" s="150" t="str">
        <f>IF(ISNUMBER(A2600),INDEX('MetaTrader Import'!$H$13:$J$5893,TRUNC(((A2600-$A$39+1)-1)/3)+1,MOD((A2600-$A$39+1)-1,3)+1),"")</f>
        <v/>
      </c>
      <c r="C2600" s="43" t="str">
        <f t="shared" si="1213"/>
        <v/>
      </c>
      <c r="D2600" s="43" t="str">
        <f t="shared" ca="1" si="1203"/>
        <v/>
      </c>
      <c r="E2600" s="43" t="str">
        <f t="shared" si="1214"/>
        <v/>
      </c>
      <c r="F2600" s="43" t="str">
        <f t="shared" si="1215"/>
        <v/>
      </c>
      <c r="G2600" s="43" t="str">
        <f>IF(A2600&lt;&gt;"",IF(A2600&lt;Data!$G$11*0.25,$C$13/$G$32,IF(A2600&gt;Data!$G$11*0.25,$C$13,$C$13*10)),"")</f>
        <v/>
      </c>
      <c r="H2600" s="43" t="str">
        <f>IF(A2600&lt;&gt;"",IF(Data!$G$9="constant",$C$13,IF(Data!$G$9="squeeze",G2600,F2600)),"")</f>
        <v/>
      </c>
      <c r="I2600" s="38" t="str">
        <f ca="1">IF(ISNUMBER(A2600),NORMINV(RAND(),0,IF(AND(Data!$G$9="squeeze",A2600&lt;Data!$G$11*0.25),$H$32,1)*$C$30*$C$13)*($C$14*$C$12),"")</f>
        <v/>
      </c>
      <c r="J2600" s="42" t="str">
        <f ca="1">IFERROR(IF(Data!$C$6="Real",B2600,I2600+J2599+($C$14*$C$12)*(NORMINV(RAND(),$C$15,CHOOSE($G$13,$C$13,F2600,G2600)))),"")</f>
        <v/>
      </c>
      <c r="K2600" s="88" t="str">
        <f>IF(ISNUMBER(A2600), IF($G$16="fixed",$G$17,MIN(H2600*Data!$C$7*$C$16*0.5,$C$17*Data!$C$7))*$C$12,"")</f>
        <v/>
      </c>
      <c r="L2600" s="42" t="str">
        <f t="shared" ca="1" si="1230"/>
        <v/>
      </c>
      <c r="M2600" s="44" t="str">
        <f t="shared" ca="1" si="1231"/>
        <v/>
      </c>
      <c r="N2600" s="44" t="str">
        <f t="shared" ca="1" si="1232"/>
        <v/>
      </c>
      <c r="O2600" s="108" t="str">
        <f t="shared" si="1216"/>
        <v/>
      </c>
      <c r="P2600" s="102" t="str">
        <f t="shared" si="1217"/>
        <v/>
      </c>
      <c r="Q2600" s="102" t="str">
        <f t="shared" si="1218"/>
        <v/>
      </c>
      <c r="R2600" s="120" t="str">
        <f t="shared" si="1219"/>
        <v/>
      </c>
      <c r="S2600" s="54" t="str">
        <f t="shared" si="1220"/>
        <v/>
      </c>
      <c r="T2600" s="5" t="str">
        <f t="shared" si="1221"/>
        <v/>
      </c>
      <c r="U2600" s="152" t="str">
        <f t="shared" si="1204"/>
        <v/>
      </c>
      <c r="V2600" s="152" t="str">
        <f t="shared" si="1205"/>
        <v/>
      </c>
      <c r="W2600" s="153" t="str">
        <f t="shared" si="1206"/>
        <v/>
      </c>
      <c r="X2600" s="153" t="str">
        <f t="shared" si="1207"/>
        <v/>
      </c>
      <c r="Y2600" s="153" t="str">
        <f t="shared" si="1208"/>
        <v/>
      </c>
      <c r="Z2600" s="153" t="str">
        <f t="shared" si="1209"/>
        <v/>
      </c>
      <c r="AA2600" s="152" t="str">
        <f t="shared" si="1210"/>
        <v/>
      </c>
      <c r="AB2600" s="152" t="str">
        <f t="shared" si="1211"/>
        <v/>
      </c>
      <c r="AC2600" s="154" t="str">
        <f t="shared" si="1222"/>
        <v/>
      </c>
      <c r="AD2600" s="154" t="str">
        <f t="shared" si="1223"/>
        <v/>
      </c>
      <c r="AE2600" s="3" t="str">
        <f t="shared" si="1224"/>
        <v/>
      </c>
      <c r="AF2600" s="3" t="str">
        <f t="shared" si="1225"/>
        <v/>
      </c>
      <c r="AG2600" s="3" t="str">
        <f t="shared" si="1226"/>
        <v/>
      </c>
      <c r="AH2600" s="4" t="str">
        <f t="shared" si="1227"/>
        <v/>
      </c>
      <c r="AI2600" s="75" t="str">
        <f t="shared" si="1228"/>
        <v/>
      </c>
      <c r="AJ2600" s="75" t="str">
        <f t="shared" si="1229"/>
        <v/>
      </c>
    </row>
    <row r="2601" spans="1:36">
      <c r="A2601" s="41" t="str">
        <f t="shared" si="1212"/>
        <v/>
      </c>
      <c r="B2601" s="150" t="str">
        <f>IF(ISNUMBER(A2601),INDEX('MetaTrader Import'!$H$13:$J$5893,TRUNC(((A2601-$A$39+1)-1)/3)+1,MOD((A2601-$A$39+1)-1,3)+1),"")</f>
        <v/>
      </c>
      <c r="C2601" s="43" t="str">
        <f t="shared" si="1213"/>
        <v/>
      </c>
      <c r="D2601" s="43" t="str">
        <f t="shared" ca="1" si="1203"/>
        <v/>
      </c>
      <c r="E2601" s="43" t="str">
        <f t="shared" si="1214"/>
        <v/>
      </c>
      <c r="F2601" s="43" t="str">
        <f t="shared" si="1215"/>
        <v/>
      </c>
      <c r="G2601" s="43" t="str">
        <f>IF(A2601&lt;&gt;"",IF(A2601&lt;Data!$G$11*0.25,$C$13/$G$32,IF(A2601&gt;Data!$G$11*0.25,$C$13,$C$13*10)),"")</f>
        <v/>
      </c>
      <c r="H2601" s="43" t="str">
        <f>IF(A2601&lt;&gt;"",IF(Data!$G$9="constant",$C$13,IF(Data!$G$9="squeeze",G2601,F2601)),"")</f>
        <v/>
      </c>
      <c r="I2601" s="38" t="str">
        <f ca="1">IF(ISNUMBER(A2601),NORMINV(RAND(),0,IF(AND(Data!$G$9="squeeze",A2601&lt;Data!$G$11*0.25),$H$32,1)*$C$30*$C$13)*($C$14*$C$12),"")</f>
        <v/>
      </c>
      <c r="J2601" s="42" t="str">
        <f ca="1">IFERROR(IF(Data!$C$6="Real",B2601,I2601+J2600+($C$14*$C$12)*(NORMINV(RAND(),$C$15,CHOOSE($G$13,$C$13,F2601,G2601)))),"")</f>
        <v/>
      </c>
      <c r="K2601" s="88" t="str">
        <f>IF(ISNUMBER(A2601), IF($G$16="fixed",$G$17,MIN(H2601*Data!$C$7*$C$16*0.5,$C$17*Data!$C$7))*$C$12,"")</f>
        <v/>
      </c>
      <c r="L2601" s="42" t="str">
        <f t="shared" ca="1" si="1230"/>
        <v/>
      </c>
      <c r="M2601" s="44" t="str">
        <f t="shared" ca="1" si="1231"/>
        <v/>
      </c>
      <c r="N2601" s="44" t="str">
        <f t="shared" ca="1" si="1232"/>
        <v/>
      </c>
      <c r="O2601" s="108" t="str">
        <f t="shared" si="1216"/>
        <v/>
      </c>
      <c r="P2601" s="102" t="str">
        <f t="shared" si="1217"/>
        <v/>
      </c>
      <c r="Q2601" s="102" t="str">
        <f t="shared" si="1218"/>
        <v/>
      </c>
      <c r="R2601" s="120" t="str">
        <f t="shared" si="1219"/>
        <v/>
      </c>
      <c r="S2601" s="54" t="str">
        <f t="shared" si="1220"/>
        <v/>
      </c>
      <c r="T2601" s="5" t="str">
        <f t="shared" si="1221"/>
        <v/>
      </c>
      <c r="U2601" s="152" t="str">
        <f t="shared" si="1204"/>
        <v/>
      </c>
      <c r="V2601" s="152" t="str">
        <f t="shared" si="1205"/>
        <v/>
      </c>
      <c r="W2601" s="153" t="str">
        <f t="shared" si="1206"/>
        <v/>
      </c>
      <c r="X2601" s="153" t="str">
        <f t="shared" si="1207"/>
        <v/>
      </c>
      <c r="Y2601" s="153" t="str">
        <f t="shared" si="1208"/>
        <v/>
      </c>
      <c r="Z2601" s="153" t="str">
        <f t="shared" si="1209"/>
        <v/>
      </c>
      <c r="AA2601" s="152" t="str">
        <f t="shared" si="1210"/>
        <v/>
      </c>
      <c r="AB2601" s="152" t="str">
        <f t="shared" si="1211"/>
        <v/>
      </c>
      <c r="AC2601" s="154" t="str">
        <f t="shared" si="1222"/>
        <v/>
      </c>
      <c r="AD2601" s="154" t="str">
        <f t="shared" si="1223"/>
        <v/>
      </c>
      <c r="AE2601" s="3" t="str">
        <f t="shared" si="1224"/>
        <v/>
      </c>
      <c r="AF2601" s="3" t="str">
        <f t="shared" si="1225"/>
        <v/>
      </c>
      <c r="AG2601" s="3" t="str">
        <f t="shared" si="1226"/>
        <v/>
      </c>
      <c r="AH2601" s="4" t="str">
        <f t="shared" si="1227"/>
        <v/>
      </c>
      <c r="AI2601" s="75" t="str">
        <f t="shared" si="1228"/>
        <v/>
      </c>
      <c r="AJ2601" s="75" t="str">
        <f t="shared" si="1229"/>
        <v/>
      </c>
    </row>
    <row r="2602" spans="1:36">
      <c r="A2602" s="41" t="str">
        <f t="shared" si="1212"/>
        <v/>
      </c>
      <c r="B2602" s="150" t="str">
        <f>IF(ISNUMBER(A2602),INDEX('MetaTrader Import'!$H$13:$J$5893,TRUNC(((A2602-$A$39+1)-1)/3)+1,MOD((A2602-$A$39+1)-1,3)+1),"")</f>
        <v/>
      </c>
      <c r="C2602" s="43" t="str">
        <f t="shared" si="1213"/>
        <v/>
      </c>
      <c r="D2602" s="43" t="str">
        <f t="shared" ca="1" si="1203"/>
        <v/>
      </c>
      <c r="E2602" s="43" t="str">
        <f t="shared" si="1214"/>
        <v/>
      </c>
      <c r="F2602" s="43" t="str">
        <f t="shared" si="1215"/>
        <v/>
      </c>
      <c r="G2602" s="43" t="str">
        <f>IF(A2602&lt;&gt;"",IF(A2602&lt;Data!$G$11*0.25,$C$13/$G$32,IF(A2602&gt;Data!$G$11*0.25,$C$13,$C$13*10)),"")</f>
        <v/>
      </c>
      <c r="H2602" s="43" t="str">
        <f>IF(A2602&lt;&gt;"",IF(Data!$G$9="constant",$C$13,IF(Data!$G$9="squeeze",G2602,F2602)),"")</f>
        <v/>
      </c>
      <c r="I2602" s="38" t="str">
        <f ca="1">IF(ISNUMBER(A2602),NORMINV(RAND(),0,IF(AND(Data!$G$9="squeeze",A2602&lt;Data!$G$11*0.25),$H$32,1)*$C$30*$C$13)*($C$14*$C$12),"")</f>
        <v/>
      </c>
      <c r="J2602" s="42" t="str">
        <f ca="1">IFERROR(IF(Data!$C$6="Real",B2602,I2602+J2601+($C$14*$C$12)*(NORMINV(RAND(),$C$15,CHOOSE($G$13,$C$13,F2602,G2602)))),"")</f>
        <v/>
      </c>
      <c r="K2602" s="88" t="str">
        <f>IF(ISNUMBER(A2602), IF($G$16="fixed",$G$17,MIN(H2602*Data!$C$7*$C$16*0.5,$C$17*Data!$C$7))*$C$12,"")</f>
        <v/>
      </c>
      <c r="L2602" s="42" t="str">
        <f t="shared" ca="1" si="1230"/>
        <v/>
      </c>
      <c r="M2602" s="44" t="str">
        <f t="shared" ca="1" si="1231"/>
        <v/>
      </c>
      <c r="N2602" s="44" t="str">
        <f t="shared" ca="1" si="1232"/>
        <v/>
      </c>
      <c r="O2602" s="108" t="str">
        <f t="shared" si="1216"/>
        <v/>
      </c>
      <c r="P2602" s="102" t="str">
        <f t="shared" si="1217"/>
        <v/>
      </c>
      <c r="Q2602" s="102" t="str">
        <f t="shared" si="1218"/>
        <v/>
      </c>
      <c r="R2602" s="120" t="str">
        <f t="shared" si="1219"/>
        <v/>
      </c>
      <c r="S2602" s="54" t="str">
        <f t="shared" si="1220"/>
        <v/>
      </c>
      <c r="T2602" s="5" t="str">
        <f t="shared" si="1221"/>
        <v/>
      </c>
      <c r="U2602" s="152" t="str">
        <f t="shared" si="1204"/>
        <v/>
      </c>
      <c r="V2602" s="152" t="str">
        <f t="shared" si="1205"/>
        <v/>
      </c>
      <c r="W2602" s="153" t="str">
        <f t="shared" si="1206"/>
        <v/>
      </c>
      <c r="X2602" s="153" t="str">
        <f t="shared" si="1207"/>
        <v/>
      </c>
      <c r="Y2602" s="153" t="str">
        <f t="shared" si="1208"/>
        <v/>
      </c>
      <c r="Z2602" s="153" t="str">
        <f t="shared" si="1209"/>
        <v/>
      </c>
      <c r="AA2602" s="152" t="str">
        <f t="shared" si="1210"/>
        <v/>
      </c>
      <c r="AB2602" s="152" t="str">
        <f t="shared" si="1211"/>
        <v/>
      </c>
      <c r="AC2602" s="154" t="str">
        <f t="shared" si="1222"/>
        <v/>
      </c>
      <c r="AD2602" s="154" t="str">
        <f t="shared" si="1223"/>
        <v/>
      </c>
      <c r="AE2602" s="3" t="str">
        <f t="shared" si="1224"/>
        <v/>
      </c>
      <c r="AF2602" s="3" t="str">
        <f t="shared" si="1225"/>
        <v/>
      </c>
      <c r="AG2602" s="3" t="str">
        <f t="shared" si="1226"/>
        <v/>
      </c>
      <c r="AH2602" s="4" t="str">
        <f t="shared" si="1227"/>
        <v/>
      </c>
      <c r="AI2602" s="75" t="str">
        <f t="shared" si="1228"/>
        <v/>
      </c>
      <c r="AJ2602" s="75" t="str">
        <f t="shared" si="1229"/>
        <v/>
      </c>
    </row>
    <row r="2603" spans="1:36">
      <c r="A2603" s="41" t="str">
        <f t="shared" si="1212"/>
        <v/>
      </c>
      <c r="B2603" s="150" t="str">
        <f>IF(ISNUMBER(A2603),INDEX('MetaTrader Import'!$H$13:$J$5893,TRUNC(((A2603-$A$39+1)-1)/3)+1,MOD((A2603-$A$39+1)-1,3)+1),"")</f>
        <v/>
      </c>
      <c r="C2603" s="43" t="str">
        <f t="shared" si="1213"/>
        <v/>
      </c>
      <c r="D2603" s="43" t="str">
        <f t="shared" ca="1" si="1203"/>
        <v/>
      </c>
      <c r="E2603" s="43" t="str">
        <f t="shared" si="1214"/>
        <v/>
      </c>
      <c r="F2603" s="43" t="str">
        <f t="shared" si="1215"/>
        <v/>
      </c>
      <c r="G2603" s="43" t="str">
        <f>IF(A2603&lt;&gt;"",IF(A2603&lt;Data!$G$11*0.25,$C$13/$G$32,IF(A2603&gt;Data!$G$11*0.25,$C$13,$C$13*10)),"")</f>
        <v/>
      </c>
      <c r="H2603" s="43" t="str">
        <f>IF(A2603&lt;&gt;"",IF(Data!$G$9="constant",$C$13,IF(Data!$G$9="squeeze",G2603,F2603)),"")</f>
        <v/>
      </c>
      <c r="I2603" s="38" t="str">
        <f ca="1">IF(ISNUMBER(A2603),NORMINV(RAND(),0,IF(AND(Data!$G$9="squeeze",A2603&lt;Data!$G$11*0.25),$H$32,1)*$C$30*$C$13)*($C$14*$C$12),"")</f>
        <v/>
      </c>
      <c r="J2603" s="42" t="str">
        <f ca="1">IFERROR(IF(Data!$C$6="Real",B2603,I2603+J2602+($C$14*$C$12)*(NORMINV(RAND(),$C$15,CHOOSE($G$13,$C$13,F2603,G2603)))),"")</f>
        <v/>
      </c>
      <c r="K2603" s="88" t="str">
        <f>IF(ISNUMBER(A2603), IF($G$16="fixed",$G$17,MIN(H2603*Data!$C$7*$C$16*0.5,$C$17*Data!$C$7))*$C$12,"")</f>
        <v/>
      </c>
      <c r="L2603" s="42" t="str">
        <f t="shared" ca="1" si="1230"/>
        <v/>
      </c>
      <c r="M2603" s="44" t="str">
        <f t="shared" ca="1" si="1231"/>
        <v/>
      </c>
      <c r="N2603" s="44" t="str">
        <f t="shared" ca="1" si="1232"/>
        <v/>
      </c>
      <c r="O2603" s="108" t="str">
        <f t="shared" si="1216"/>
        <v/>
      </c>
      <c r="P2603" s="102" t="str">
        <f t="shared" si="1217"/>
        <v/>
      </c>
      <c r="Q2603" s="102" t="str">
        <f t="shared" si="1218"/>
        <v/>
      </c>
      <c r="R2603" s="120" t="str">
        <f t="shared" si="1219"/>
        <v/>
      </c>
      <c r="S2603" s="54" t="str">
        <f t="shared" si="1220"/>
        <v/>
      </c>
      <c r="T2603" s="5" t="str">
        <f t="shared" si="1221"/>
        <v/>
      </c>
      <c r="U2603" s="152" t="str">
        <f t="shared" si="1204"/>
        <v/>
      </c>
      <c r="V2603" s="152" t="str">
        <f t="shared" si="1205"/>
        <v/>
      </c>
      <c r="W2603" s="153" t="str">
        <f t="shared" si="1206"/>
        <v/>
      </c>
      <c r="X2603" s="153" t="str">
        <f t="shared" si="1207"/>
        <v/>
      </c>
      <c r="Y2603" s="153" t="str">
        <f t="shared" si="1208"/>
        <v/>
      </c>
      <c r="Z2603" s="153" t="str">
        <f t="shared" si="1209"/>
        <v/>
      </c>
      <c r="AA2603" s="152" t="str">
        <f t="shared" si="1210"/>
        <v/>
      </c>
      <c r="AB2603" s="152" t="str">
        <f t="shared" si="1211"/>
        <v/>
      </c>
      <c r="AC2603" s="154" t="str">
        <f t="shared" si="1222"/>
        <v/>
      </c>
      <c r="AD2603" s="154" t="str">
        <f t="shared" si="1223"/>
        <v/>
      </c>
      <c r="AE2603" s="3" t="str">
        <f t="shared" si="1224"/>
        <v/>
      </c>
      <c r="AF2603" s="3" t="str">
        <f t="shared" si="1225"/>
        <v/>
      </c>
      <c r="AG2603" s="3" t="str">
        <f t="shared" si="1226"/>
        <v/>
      </c>
      <c r="AH2603" s="4" t="str">
        <f t="shared" si="1227"/>
        <v/>
      </c>
      <c r="AI2603" s="75" t="str">
        <f t="shared" si="1228"/>
        <v/>
      </c>
      <c r="AJ2603" s="75" t="str">
        <f t="shared" si="1229"/>
        <v/>
      </c>
    </row>
    <row r="2604" spans="1:36">
      <c r="A2604" s="41" t="str">
        <f t="shared" si="1212"/>
        <v/>
      </c>
      <c r="B2604" s="150" t="str">
        <f>IF(ISNUMBER(A2604),INDEX('MetaTrader Import'!$H$13:$J$5893,TRUNC(((A2604-$A$39+1)-1)/3)+1,MOD((A2604-$A$39+1)-1,3)+1),"")</f>
        <v/>
      </c>
      <c r="C2604" s="43" t="str">
        <f t="shared" si="1213"/>
        <v/>
      </c>
      <c r="D2604" s="43" t="str">
        <f t="shared" ca="1" si="1203"/>
        <v/>
      </c>
      <c r="E2604" s="43" t="str">
        <f t="shared" si="1214"/>
        <v/>
      </c>
      <c r="F2604" s="43" t="str">
        <f t="shared" si="1215"/>
        <v/>
      </c>
      <c r="G2604" s="43" t="str">
        <f>IF(A2604&lt;&gt;"",IF(A2604&lt;Data!$G$11*0.25,$C$13/$G$32,IF(A2604&gt;Data!$G$11*0.25,$C$13,$C$13*10)),"")</f>
        <v/>
      </c>
      <c r="H2604" s="43" t="str">
        <f>IF(A2604&lt;&gt;"",IF(Data!$G$9="constant",$C$13,IF(Data!$G$9="squeeze",G2604,F2604)),"")</f>
        <v/>
      </c>
      <c r="I2604" s="38" t="str">
        <f ca="1">IF(ISNUMBER(A2604),NORMINV(RAND(),0,IF(AND(Data!$G$9="squeeze",A2604&lt;Data!$G$11*0.25),$H$32,1)*$C$30*$C$13)*($C$14*$C$12),"")</f>
        <v/>
      </c>
      <c r="J2604" s="42" t="str">
        <f ca="1">IFERROR(IF(Data!$C$6="Real",B2604,I2604+J2603+($C$14*$C$12)*(NORMINV(RAND(),$C$15,CHOOSE($G$13,$C$13,F2604,G2604)))),"")</f>
        <v/>
      </c>
      <c r="K2604" s="88" t="str">
        <f>IF(ISNUMBER(A2604), IF($G$16="fixed",$G$17,MIN(H2604*Data!$C$7*$C$16*0.5,$C$17*Data!$C$7))*$C$12,"")</f>
        <v/>
      </c>
      <c r="L2604" s="42" t="str">
        <f t="shared" ca="1" si="1230"/>
        <v/>
      </c>
      <c r="M2604" s="44" t="str">
        <f t="shared" ca="1" si="1231"/>
        <v/>
      </c>
      <c r="N2604" s="44" t="str">
        <f t="shared" ca="1" si="1232"/>
        <v/>
      </c>
      <c r="O2604" s="108" t="str">
        <f t="shared" si="1216"/>
        <v/>
      </c>
      <c r="P2604" s="102" t="str">
        <f t="shared" si="1217"/>
        <v/>
      </c>
      <c r="Q2604" s="102" t="str">
        <f t="shared" si="1218"/>
        <v/>
      </c>
      <c r="R2604" s="120" t="str">
        <f t="shared" si="1219"/>
        <v/>
      </c>
      <c r="S2604" s="54" t="str">
        <f t="shared" si="1220"/>
        <v/>
      </c>
      <c r="T2604" s="5" t="str">
        <f t="shared" si="1221"/>
        <v/>
      </c>
      <c r="U2604" s="152" t="str">
        <f t="shared" si="1204"/>
        <v/>
      </c>
      <c r="V2604" s="152" t="str">
        <f t="shared" si="1205"/>
        <v/>
      </c>
      <c r="W2604" s="153" t="str">
        <f t="shared" si="1206"/>
        <v/>
      </c>
      <c r="X2604" s="153" t="str">
        <f t="shared" si="1207"/>
        <v/>
      </c>
      <c r="Y2604" s="153" t="str">
        <f t="shared" si="1208"/>
        <v/>
      </c>
      <c r="Z2604" s="153" t="str">
        <f t="shared" si="1209"/>
        <v/>
      </c>
      <c r="AA2604" s="152" t="str">
        <f t="shared" si="1210"/>
        <v/>
      </c>
      <c r="AB2604" s="152" t="str">
        <f t="shared" si="1211"/>
        <v/>
      </c>
      <c r="AC2604" s="154" t="str">
        <f t="shared" si="1222"/>
        <v/>
      </c>
      <c r="AD2604" s="154" t="str">
        <f t="shared" si="1223"/>
        <v/>
      </c>
      <c r="AE2604" s="3" t="str">
        <f t="shared" si="1224"/>
        <v/>
      </c>
      <c r="AF2604" s="3" t="str">
        <f t="shared" si="1225"/>
        <v/>
      </c>
      <c r="AG2604" s="3" t="str">
        <f t="shared" si="1226"/>
        <v/>
      </c>
      <c r="AH2604" s="4" t="str">
        <f t="shared" si="1227"/>
        <v/>
      </c>
      <c r="AI2604" s="75" t="str">
        <f t="shared" si="1228"/>
        <v/>
      </c>
      <c r="AJ2604" s="75" t="str">
        <f t="shared" si="1229"/>
        <v/>
      </c>
    </row>
    <row r="2605" spans="1:36">
      <c r="A2605" s="41" t="str">
        <f t="shared" si="1212"/>
        <v/>
      </c>
      <c r="B2605" s="150" t="str">
        <f>IF(ISNUMBER(A2605),INDEX('MetaTrader Import'!$H$13:$J$5893,TRUNC(((A2605-$A$39+1)-1)/3)+1,MOD((A2605-$A$39+1)-1,3)+1),"")</f>
        <v/>
      </c>
      <c r="C2605" s="43" t="str">
        <f t="shared" si="1213"/>
        <v/>
      </c>
      <c r="D2605" s="43" t="str">
        <f t="shared" ca="1" si="1203"/>
        <v/>
      </c>
      <c r="E2605" s="43" t="str">
        <f t="shared" si="1214"/>
        <v/>
      </c>
      <c r="F2605" s="43" t="str">
        <f t="shared" si="1215"/>
        <v/>
      </c>
      <c r="G2605" s="43" t="str">
        <f>IF(A2605&lt;&gt;"",IF(A2605&lt;Data!$G$11*0.25,$C$13/$G$32,IF(A2605&gt;Data!$G$11*0.25,$C$13,$C$13*10)),"")</f>
        <v/>
      </c>
      <c r="H2605" s="43" t="str">
        <f>IF(A2605&lt;&gt;"",IF(Data!$G$9="constant",$C$13,IF(Data!$G$9="squeeze",G2605,F2605)),"")</f>
        <v/>
      </c>
      <c r="I2605" s="38" t="str">
        <f ca="1">IF(ISNUMBER(A2605),NORMINV(RAND(),0,IF(AND(Data!$G$9="squeeze",A2605&lt;Data!$G$11*0.25),$H$32,1)*$C$30*$C$13)*($C$14*$C$12),"")</f>
        <v/>
      </c>
      <c r="J2605" s="42" t="str">
        <f ca="1">IFERROR(IF(Data!$C$6="Real",B2605,I2605+J2604+($C$14*$C$12)*(NORMINV(RAND(),$C$15,CHOOSE($G$13,$C$13,F2605,G2605)))),"")</f>
        <v/>
      </c>
      <c r="K2605" s="88" t="str">
        <f>IF(ISNUMBER(A2605), IF($G$16="fixed",$G$17,MIN(H2605*Data!$C$7*$C$16*0.5,$C$17*Data!$C$7))*$C$12,"")</f>
        <v/>
      </c>
      <c r="L2605" s="42" t="str">
        <f t="shared" ca="1" si="1230"/>
        <v/>
      </c>
      <c r="M2605" s="44" t="str">
        <f t="shared" ca="1" si="1231"/>
        <v/>
      </c>
      <c r="N2605" s="44" t="str">
        <f t="shared" ca="1" si="1232"/>
        <v/>
      </c>
      <c r="O2605" s="108" t="str">
        <f t="shared" si="1216"/>
        <v/>
      </c>
      <c r="P2605" s="102" t="str">
        <f t="shared" si="1217"/>
        <v/>
      </c>
      <c r="Q2605" s="102" t="str">
        <f t="shared" si="1218"/>
        <v/>
      </c>
      <c r="R2605" s="120" t="str">
        <f t="shared" si="1219"/>
        <v/>
      </c>
      <c r="S2605" s="54" t="str">
        <f t="shared" si="1220"/>
        <v/>
      </c>
      <c r="T2605" s="5" t="str">
        <f t="shared" si="1221"/>
        <v/>
      </c>
      <c r="U2605" s="152" t="str">
        <f t="shared" si="1204"/>
        <v/>
      </c>
      <c r="V2605" s="152" t="str">
        <f t="shared" si="1205"/>
        <v/>
      </c>
      <c r="W2605" s="153" t="str">
        <f t="shared" si="1206"/>
        <v/>
      </c>
      <c r="X2605" s="153" t="str">
        <f t="shared" si="1207"/>
        <v/>
      </c>
      <c r="Y2605" s="153" t="str">
        <f t="shared" si="1208"/>
        <v/>
      </c>
      <c r="Z2605" s="153" t="str">
        <f t="shared" si="1209"/>
        <v/>
      </c>
      <c r="AA2605" s="152" t="str">
        <f t="shared" si="1210"/>
        <v/>
      </c>
      <c r="AB2605" s="152" t="str">
        <f t="shared" si="1211"/>
        <v/>
      </c>
      <c r="AC2605" s="154" t="str">
        <f t="shared" si="1222"/>
        <v/>
      </c>
      <c r="AD2605" s="154" t="str">
        <f t="shared" si="1223"/>
        <v/>
      </c>
      <c r="AE2605" s="3" t="str">
        <f t="shared" si="1224"/>
        <v/>
      </c>
      <c r="AF2605" s="3" t="str">
        <f t="shared" si="1225"/>
        <v/>
      </c>
      <c r="AG2605" s="3" t="str">
        <f t="shared" si="1226"/>
        <v/>
      </c>
      <c r="AH2605" s="4" t="str">
        <f t="shared" si="1227"/>
        <v/>
      </c>
      <c r="AI2605" s="75" t="str">
        <f t="shared" si="1228"/>
        <v/>
      </c>
      <c r="AJ2605" s="75" t="str">
        <f t="shared" si="1229"/>
        <v/>
      </c>
    </row>
    <row r="2606" spans="1:36">
      <c r="A2606" s="41" t="str">
        <f t="shared" si="1212"/>
        <v/>
      </c>
      <c r="B2606" s="150" t="str">
        <f>IF(ISNUMBER(A2606),INDEX('MetaTrader Import'!$H$13:$J$5893,TRUNC(((A2606-$A$39+1)-1)/3)+1,MOD((A2606-$A$39+1)-1,3)+1),"")</f>
        <v/>
      </c>
      <c r="C2606" s="43" t="str">
        <f t="shared" si="1213"/>
        <v/>
      </c>
      <c r="D2606" s="43" t="str">
        <f t="shared" ca="1" si="1203"/>
        <v/>
      </c>
      <c r="E2606" s="43" t="str">
        <f t="shared" si="1214"/>
        <v/>
      </c>
      <c r="F2606" s="43" t="str">
        <f t="shared" si="1215"/>
        <v/>
      </c>
      <c r="G2606" s="43" t="str">
        <f>IF(A2606&lt;&gt;"",IF(A2606&lt;Data!$G$11*0.25,$C$13/$G$32,IF(A2606&gt;Data!$G$11*0.25,$C$13,$C$13*10)),"")</f>
        <v/>
      </c>
      <c r="H2606" s="43" t="str">
        <f>IF(A2606&lt;&gt;"",IF(Data!$G$9="constant",$C$13,IF(Data!$G$9="squeeze",G2606,F2606)),"")</f>
        <v/>
      </c>
      <c r="I2606" s="38" t="str">
        <f ca="1">IF(ISNUMBER(A2606),NORMINV(RAND(),0,IF(AND(Data!$G$9="squeeze",A2606&lt;Data!$G$11*0.25),$H$32,1)*$C$30*$C$13)*($C$14*$C$12),"")</f>
        <v/>
      </c>
      <c r="J2606" s="42" t="str">
        <f ca="1">IFERROR(IF(Data!$C$6="Real",B2606,I2606+J2605+($C$14*$C$12)*(NORMINV(RAND(),$C$15,CHOOSE($G$13,$C$13,F2606,G2606)))),"")</f>
        <v/>
      </c>
      <c r="K2606" s="88" t="str">
        <f>IF(ISNUMBER(A2606), IF($G$16="fixed",$G$17,MIN(H2606*Data!$C$7*$C$16*0.5,$C$17*Data!$C$7))*$C$12,"")</f>
        <v/>
      </c>
      <c r="L2606" s="42" t="str">
        <f t="shared" ca="1" si="1230"/>
        <v/>
      </c>
      <c r="M2606" s="44" t="str">
        <f t="shared" ca="1" si="1231"/>
        <v/>
      </c>
      <c r="N2606" s="44" t="str">
        <f t="shared" ca="1" si="1232"/>
        <v/>
      </c>
      <c r="O2606" s="108" t="str">
        <f t="shared" si="1216"/>
        <v/>
      </c>
      <c r="P2606" s="102" t="str">
        <f t="shared" si="1217"/>
        <v/>
      </c>
      <c r="Q2606" s="102" t="str">
        <f t="shared" si="1218"/>
        <v/>
      </c>
      <c r="R2606" s="120" t="str">
        <f t="shared" si="1219"/>
        <v/>
      </c>
      <c r="S2606" s="54" t="str">
        <f t="shared" si="1220"/>
        <v/>
      </c>
      <c r="T2606" s="5" t="str">
        <f t="shared" si="1221"/>
        <v/>
      </c>
      <c r="U2606" s="152" t="str">
        <f t="shared" si="1204"/>
        <v/>
      </c>
      <c r="V2606" s="152" t="str">
        <f t="shared" si="1205"/>
        <v/>
      </c>
      <c r="W2606" s="153" t="str">
        <f t="shared" si="1206"/>
        <v/>
      </c>
      <c r="X2606" s="153" t="str">
        <f t="shared" si="1207"/>
        <v/>
      </c>
      <c r="Y2606" s="153" t="str">
        <f t="shared" si="1208"/>
        <v/>
      </c>
      <c r="Z2606" s="153" t="str">
        <f t="shared" si="1209"/>
        <v/>
      </c>
      <c r="AA2606" s="152" t="str">
        <f t="shared" si="1210"/>
        <v/>
      </c>
      <c r="AB2606" s="152" t="str">
        <f t="shared" si="1211"/>
        <v/>
      </c>
      <c r="AC2606" s="154" t="str">
        <f t="shared" si="1222"/>
        <v/>
      </c>
      <c r="AD2606" s="154" t="str">
        <f t="shared" si="1223"/>
        <v/>
      </c>
      <c r="AE2606" s="3" t="str">
        <f t="shared" si="1224"/>
        <v/>
      </c>
      <c r="AF2606" s="3" t="str">
        <f t="shared" si="1225"/>
        <v/>
      </c>
      <c r="AG2606" s="3" t="str">
        <f t="shared" si="1226"/>
        <v/>
      </c>
      <c r="AH2606" s="4" t="str">
        <f t="shared" si="1227"/>
        <v/>
      </c>
      <c r="AI2606" s="75" t="str">
        <f t="shared" si="1228"/>
        <v/>
      </c>
      <c r="AJ2606" s="75" t="str">
        <f t="shared" si="1229"/>
        <v/>
      </c>
    </row>
    <row r="2607" spans="1:36">
      <c r="A2607" s="41" t="str">
        <f t="shared" si="1212"/>
        <v/>
      </c>
      <c r="B2607" s="150" t="str">
        <f>IF(ISNUMBER(A2607),INDEX('MetaTrader Import'!$H$13:$J$5893,TRUNC(((A2607-$A$39+1)-1)/3)+1,MOD((A2607-$A$39+1)-1,3)+1),"")</f>
        <v/>
      </c>
      <c r="C2607" s="43" t="str">
        <f t="shared" si="1213"/>
        <v/>
      </c>
      <c r="D2607" s="43" t="str">
        <f t="shared" ca="1" si="1203"/>
        <v/>
      </c>
      <c r="E2607" s="43" t="str">
        <f t="shared" si="1214"/>
        <v/>
      </c>
      <c r="F2607" s="43" t="str">
        <f t="shared" si="1215"/>
        <v/>
      </c>
      <c r="G2607" s="43" t="str">
        <f>IF(A2607&lt;&gt;"",IF(A2607&lt;Data!$G$11*0.25,$C$13/$G$32,IF(A2607&gt;Data!$G$11*0.25,$C$13,$C$13*10)),"")</f>
        <v/>
      </c>
      <c r="H2607" s="43" t="str">
        <f>IF(A2607&lt;&gt;"",IF(Data!$G$9="constant",$C$13,IF(Data!$G$9="squeeze",G2607,F2607)),"")</f>
        <v/>
      </c>
      <c r="I2607" s="38" t="str">
        <f ca="1">IF(ISNUMBER(A2607),NORMINV(RAND(),0,IF(AND(Data!$G$9="squeeze",A2607&lt;Data!$G$11*0.25),$H$32,1)*$C$30*$C$13)*($C$14*$C$12),"")</f>
        <v/>
      </c>
      <c r="J2607" s="42" t="str">
        <f ca="1">IFERROR(IF(Data!$C$6="Real",B2607,I2607+J2606+($C$14*$C$12)*(NORMINV(RAND(),$C$15,CHOOSE($G$13,$C$13,F2607,G2607)))),"")</f>
        <v/>
      </c>
      <c r="K2607" s="88" t="str">
        <f>IF(ISNUMBER(A2607), IF($G$16="fixed",$G$17,MIN(H2607*Data!$C$7*$C$16*0.5,$C$17*Data!$C$7))*$C$12,"")</f>
        <v/>
      </c>
      <c r="L2607" s="42" t="str">
        <f t="shared" ca="1" si="1230"/>
        <v/>
      </c>
      <c r="M2607" s="44" t="str">
        <f t="shared" ca="1" si="1231"/>
        <v/>
      </c>
      <c r="N2607" s="44" t="str">
        <f t="shared" ca="1" si="1232"/>
        <v/>
      </c>
      <c r="O2607" s="108" t="str">
        <f t="shared" si="1216"/>
        <v/>
      </c>
      <c r="P2607" s="102" t="str">
        <f t="shared" si="1217"/>
        <v/>
      </c>
      <c r="Q2607" s="102" t="str">
        <f t="shared" si="1218"/>
        <v/>
      </c>
      <c r="R2607" s="120" t="str">
        <f t="shared" si="1219"/>
        <v/>
      </c>
      <c r="S2607" s="54" t="str">
        <f t="shared" si="1220"/>
        <v/>
      </c>
      <c r="T2607" s="5" t="str">
        <f t="shared" si="1221"/>
        <v/>
      </c>
      <c r="U2607" s="152" t="str">
        <f t="shared" si="1204"/>
        <v/>
      </c>
      <c r="V2607" s="152" t="str">
        <f t="shared" si="1205"/>
        <v/>
      </c>
      <c r="W2607" s="153" t="str">
        <f t="shared" si="1206"/>
        <v/>
      </c>
      <c r="X2607" s="153" t="str">
        <f t="shared" si="1207"/>
        <v/>
      </c>
      <c r="Y2607" s="153" t="str">
        <f t="shared" si="1208"/>
        <v/>
      </c>
      <c r="Z2607" s="153" t="str">
        <f t="shared" si="1209"/>
        <v/>
      </c>
      <c r="AA2607" s="152" t="str">
        <f t="shared" si="1210"/>
        <v/>
      </c>
      <c r="AB2607" s="152" t="str">
        <f t="shared" si="1211"/>
        <v/>
      </c>
      <c r="AC2607" s="154" t="str">
        <f t="shared" si="1222"/>
        <v/>
      </c>
      <c r="AD2607" s="154" t="str">
        <f t="shared" si="1223"/>
        <v/>
      </c>
      <c r="AE2607" s="3" t="str">
        <f t="shared" si="1224"/>
        <v/>
      </c>
      <c r="AF2607" s="3" t="str">
        <f t="shared" si="1225"/>
        <v/>
      </c>
      <c r="AG2607" s="3" t="str">
        <f t="shared" si="1226"/>
        <v/>
      </c>
      <c r="AH2607" s="4" t="str">
        <f t="shared" si="1227"/>
        <v/>
      </c>
      <c r="AI2607" s="75" t="str">
        <f t="shared" si="1228"/>
        <v/>
      </c>
      <c r="AJ2607" s="75" t="str">
        <f t="shared" si="1229"/>
        <v/>
      </c>
    </row>
    <row r="2608" spans="1:36">
      <c r="A2608" s="41" t="str">
        <f t="shared" si="1212"/>
        <v/>
      </c>
      <c r="B2608" s="150" t="str">
        <f>IF(ISNUMBER(A2608),INDEX('MetaTrader Import'!$H$13:$J$5893,TRUNC(((A2608-$A$39+1)-1)/3)+1,MOD((A2608-$A$39+1)-1,3)+1),"")</f>
        <v/>
      </c>
      <c r="C2608" s="43" t="str">
        <f t="shared" si="1213"/>
        <v/>
      </c>
      <c r="D2608" s="43" t="str">
        <f t="shared" ca="1" si="1203"/>
        <v/>
      </c>
      <c r="E2608" s="43" t="str">
        <f t="shared" si="1214"/>
        <v/>
      </c>
      <c r="F2608" s="43" t="str">
        <f t="shared" si="1215"/>
        <v/>
      </c>
      <c r="G2608" s="43" t="str">
        <f>IF(A2608&lt;&gt;"",IF(A2608&lt;Data!$G$11*0.25,$C$13/$G$32,IF(A2608&gt;Data!$G$11*0.25,$C$13,$C$13*10)),"")</f>
        <v/>
      </c>
      <c r="H2608" s="43" t="str">
        <f>IF(A2608&lt;&gt;"",IF(Data!$G$9="constant",$C$13,IF(Data!$G$9="squeeze",G2608,F2608)),"")</f>
        <v/>
      </c>
      <c r="I2608" s="38" t="str">
        <f ca="1">IF(ISNUMBER(A2608),NORMINV(RAND(),0,IF(AND(Data!$G$9="squeeze",A2608&lt;Data!$G$11*0.25),$H$32,1)*$C$30*$C$13)*($C$14*$C$12),"")</f>
        <v/>
      </c>
      <c r="J2608" s="42" t="str">
        <f ca="1">IFERROR(IF(Data!$C$6="Real",B2608,I2608+J2607+($C$14*$C$12)*(NORMINV(RAND(),$C$15,CHOOSE($G$13,$C$13,F2608,G2608)))),"")</f>
        <v/>
      </c>
      <c r="K2608" s="88" t="str">
        <f>IF(ISNUMBER(A2608), IF($G$16="fixed",$G$17,MIN(H2608*Data!$C$7*$C$16*0.5,$C$17*Data!$C$7))*$C$12,"")</f>
        <v/>
      </c>
      <c r="L2608" s="42" t="str">
        <f t="shared" ca="1" si="1230"/>
        <v/>
      </c>
      <c r="M2608" s="44" t="str">
        <f t="shared" ca="1" si="1231"/>
        <v/>
      </c>
      <c r="N2608" s="44" t="str">
        <f t="shared" ca="1" si="1232"/>
        <v/>
      </c>
      <c r="O2608" s="108" t="str">
        <f t="shared" si="1216"/>
        <v/>
      </c>
      <c r="P2608" s="102" t="str">
        <f t="shared" si="1217"/>
        <v/>
      </c>
      <c r="Q2608" s="102" t="str">
        <f t="shared" si="1218"/>
        <v/>
      </c>
      <c r="R2608" s="120" t="str">
        <f t="shared" si="1219"/>
        <v/>
      </c>
      <c r="S2608" s="54" t="str">
        <f t="shared" si="1220"/>
        <v/>
      </c>
      <c r="T2608" s="5" t="str">
        <f t="shared" si="1221"/>
        <v/>
      </c>
      <c r="U2608" s="152" t="str">
        <f t="shared" si="1204"/>
        <v/>
      </c>
      <c r="V2608" s="152" t="str">
        <f t="shared" si="1205"/>
        <v/>
      </c>
      <c r="W2608" s="153" t="str">
        <f t="shared" si="1206"/>
        <v/>
      </c>
      <c r="X2608" s="153" t="str">
        <f t="shared" si="1207"/>
        <v/>
      </c>
      <c r="Y2608" s="153" t="str">
        <f t="shared" si="1208"/>
        <v/>
      </c>
      <c r="Z2608" s="153" t="str">
        <f t="shared" si="1209"/>
        <v/>
      </c>
      <c r="AA2608" s="152" t="str">
        <f t="shared" si="1210"/>
        <v/>
      </c>
      <c r="AB2608" s="152" t="str">
        <f t="shared" si="1211"/>
        <v/>
      </c>
      <c r="AC2608" s="154" t="str">
        <f t="shared" si="1222"/>
        <v/>
      </c>
      <c r="AD2608" s="154" t="str">
        <f t="shared" si="1223"/>
        <v/>
      </c>
      <c r="AE2608" s="3" t="str">
        <f t="shared" si="1224"/>
        <v/>
      </c>
      <c r="AF2608" s="3" t="str">
        <f t="shared" si="1225"/>
        <v/>
      </c>
      <c r="AG2608" s="3" t="str">
        <f t="shared" si="1226"/>
        <v/>
      </c>
      <c r="AH2608" s="4" t="str">
        <f t="shared" si="1227"/>
        <v/>
      </c>
      <c r="AI2608" s="75" t="str">
        <f t="shared" si="1228"/>
        <v/>
      </c>
      <c r="AJ2608" s="75" t="str">
        <f t="shared" si="1229"/>
        <v/>
      </c>
    </row>
    <row r="2609" spans="1:36">
      <c r="A2609" s="41" t="str">
        <f t="shared" si="1212"/>
        <v/>
      </c>
      <c r="B2609" s="150" t="str">
        <f>IF(ISNUMBER(A2609),INDEX('MetaTrader Import'!$H$13:$J$5893,TRUNC(((A2609-$A$39+1)-1)/3)+1,MOD((A2609-$A$39+1)-1,3)+1),"")</f>
        <v/>
      </c>
      <c r="C2609" s="43" t="str">
        <f t="shared" si="1213"/>
        <v/>
      </c>
      <c r="D2609" s="43" t="str">
        <f t="shared" ca="1" si="1203"/>
        <v/>
      </c>
      <c r="E2609" s="43" t="str">
        <f t="shared" si="1214"/>
        <v/>
      </c>
      <c r="F2609" s="43" t="str">
        <f t="shared" si="1215"/>
        <v/>
      </c>
      <c r="G2609" s="43" t="str">
        <f>IF(A2609&lt;&gt;"",IF(A2609&lt;Data!$G$11*0.25,$C$13/$G$32,IF(A2609&gt;Data!$G$11*0.25,$C$13,$C$13*10)),"")</f>
        <v/>
      </c>
      <c r="H2609" s="43" t="str">
        <f>IF(A2609&lt;&gt;"",IF(Data!$G$9="constant",$C$13,IF(Data!$G$9="squeeze",G2609,F2609)),"")</f>
        <v/>
      </c>
      <c r="I2609" s="38" t="str">
        <f ca="1">IF(ISNUMBER(A2609),NORMINV(RAND(),0,IF(AND(Data!$G$9="squeeze",A2609&lt;Data!$G$11*0.25),$H$32,1)*$C$30*$C$13)*($C$14*$C$12),"")</f>
        <v/>
      </c>
      <c r="J2609" s="42" t="str">
        <f ca="1">IFERROR(IF(Data!$C$6="Real",B2609,I2609+J2608+($C$14*$C$12)*(NORMINV(RAND(),$C$15,CHOOSE($G$13,$C$13,F2609,G2609)))),"")</f>
        <v/>
      </c>
      <c r="K2609" s="88" t="str">
        <f>IF(ISNUMBER(A2609), IF($G$16="fixed",$G$17,MIN(H2609*Data!$C$7*$C$16*0.5,$C$17*Data!$C$7))*$C$12,"")</f>
        <v/>
      </c>
      <c r="L2609" s="42" t="str">
        <f t="shared" ca="1" si="1230"/>
        <v/>
      </c>
      <c r="M2609" s="44" t="str">
        <f t="shared" ca="1" si="1231"/>
        <v/>
      </c>
      <c r="N2609" s="44" t="str">
        <f t="shared" ca="1" si="1232"/>
        <v/>
      </c>
      <c r="O2609" s="108" t="str">
        <f t="shared" si="1216"/>
        <v/>
      </c>
      <c r="P2609" s="102" t="str">
        <f t="shared" si="1217"/>
        <v/>
      </c>
      <c r="Q2609" s="102" t="str">
        <f t="shared" si="1218"/>
        <v/>
      </c>
      <c r="R2609" s="120" t="str">
        <f t="shared" si="1219"/>
        <v/>
      </c>
      <c r="S2609" s="54" t="str">
        <f t="shared" si="1220"/>
        <v/>
      </c>
      <c r="T2609" s="5" t="str">
        <f t="shared" si="1221"/>
        <v/>
      </c>
      <c r="U2609" s="152" t="str">
        <f t="shared" si="1204"/>
        <v/>
      </c>
      <c r="V2609" s="152" t="str">
        <f t="shared" si="1205"/>
        <v/>
      </c>
      <c r="W2609" s="153" t="str">
        <f t="shared" si="1206"/>
        <v/>
      </c>
      <c r="X2609" s="153" t="str">
        <f t="shared" si="1207"/>
        <v/>
      </c>
      <c r="Y2609" s="153" t="str">
        <f t="shared" si="1208"/>
        <v/>
      </c>
      <c r="Z2609" s="153" t="str">
        <f t="shared" si="1209"/>
        <v/>
      </c>
      <c r="AA2609" s="152" t="str">
        <f t="shared" si="1210"/>
        <v/>
      </c>
      <c r="AB2609" s="152" t="str">
        <f t="shared" si="1211"/>
        <v/>
      </c>
      <c r="AC2609" s="154" t="str">
        <f t="shared" si="1222"/>
        <v/>
      </c>
      <c r="AD2609" s="154" t="str">
        <f t="shared" si="1223"/>
        <v/>
      </c>
      <c r="AE2609" s="3" t="str">
        <f t="shared" si="1224"/>
        <v/>
      </c>
      <c r="AF2609" s="3" t="str">
        <f t="shared" si="1225"/>
        <v/>
      </c>
      <c r="AG2609" s="3" t="str">
        <f t="shared" si="1226"/>
        <v/>
      </c>
      <c r="AH2609" s="4" t="str">
        <f t="shared" si="1227"/>
        <v/>
      </c>
      <c r="AI2609" s="75" t="str">
        <f t="shared" si="1228"/>
        <v/>
      </c>
      <c r="AJ2609" s="75" t="str">
        <f t="shared" si="1229"/>
        <v/>
      </c>
    </row>
    <row r="2610" spans="1:36">
      <c r="A2610" s="41" t="str">
        <f t="shared" si="1212"/>
        <v/>
      </c>
      <c r="B2610" s="150" t="str">
        <f>IF(ISNUMBER(A2610),INDEX('MetaTrader Import'!$H$13:$J$5893,TRUNC(((A2610-$A$39+1)-1)/3)+1,MOD((A2610-$A$39+1)-1,3)+1),"")</f>
        <v/>
      </c>
      <c r="C2610" s="43" t="str">
        <f t="shared" si="1213"/>
        <v/>
      </c>
      <c r="D2610" s="43" t="str">
        <f t="shared" ca="1" si="1203"/>
        <v/>
      </c>
      <c r="E2610" s="43" t="str">
        <f t="shared" si="1214"/>
        <v/>
      </c>
      <c r="F2610" s="43" t="str">
        <f t="shared" si="1215"/>
        <v/>
      </c>
      <c r="G2610" s="43" t="str">
        <f>IF(A2610&lt;&gt;"",IF(A2610&lt;Data!$G$11*0.25,$C$13/$G$32,IF(A2610&gt;Data!$G$11*0.25,$C$13,$C$13*10)),"")</f>
        <v/>
      </c>
      <c r="H2610" s="43" t="str">
        <f>IF(A2610&lt;&gt;"",IF(Data!$G$9="constant",$C$13,IF(Data!$G$9="squeeze",G2610,F2610)),"")</f>
        <v/>
      </c>
      <c r="I2610" s="38" t="str">
        <f ca="1">IF(ISNUMBER(A2610),NORMINV(RAND(),0,IF(AND(Data!$G$9="squeeze",A2610&lt;Data!$G$11*0.25),$H$32,1)*$C$30*$C$13)*($C$14*$C$12),"")</f>
        <v/>
      </c>
      <c r="J2610" s="42" t="str">
        <f ca="1">IFERROR(IF(Data!$C$6="Real",B2610,I2610+J2609+($C$14*$C$12)*(NORMINV(RAND(),$C$15,CHOOSE($G$13,$C$13,F2610,G2610)))),"")</f>
        <v/>
      </c>
      <c r="K2610" s="88" t="str">
        <f>IF(ISNUMBER(A2610), IF($G$16="fixed",$G$17,MIN(H2610*Data!$C$7*$C$16*0.5,$C$17*Data!$C$7))*$C$12,"")</f>
        <v/>
      </c>
      <c r="L2610" s="42" t="str">
        <f t="shared" ca="1" si="1230"/>
        <v/>
      </c>
      <c r="M2610" s="44" t="str">
        <f t="shared" ca="1" si="1231"/>
        <v/>
      </c>
      <c r="N2610" s="44" t="str">
        <f t="shared" ca="1" si="1232"/>
        <v/>
      </c>
      <c r="O2610" s="108" t="str">
        <f t="shared" si="1216"/>
        <v/>
      </c>
      <c r="P2610" s="102" t="str">
        <f t="shared" si="1217"/>
        <v/>
      </c>
      <c r="Q2610" s="102" t="str">
        <f t="shared" si="1218"/>
        <v/>
      </c>
      <c r="R2610" s="120" t="str">
        <f t="shared" si="1219"/>
        <v/>
      </c>
      <c r="S2610" s="54" t="str">
        <f t="shared" si="1220"/>
        <v/>
      </c>
      <c r="T2610" s="5" t="str">
        <f t="shared" si="1221"/>
        <v/>
      </c>
      <c r="U2610" s="152" t="str">
        <f t="shared" si="1204"/>
        <v/>
      </c>
      <c r="V2610" s="152" t="str">
        <f t="shared" si="1205"/>
        <v/>
      </c>
      <c r="W2610" s="153" t="str">
        <f t="shared" si="1206"/>
        <v/>
      </c>
      <c r="X2610" s="153" t="str">
        <f t="shared" si="1207"/>
        <v/>
      </c>
      <c r="Y2610" s="153" t="str">
        <f t="shared" si="1208"/>
        <v/>
      </c>
      <c r="Z2610" s="153" t="str">
        <f t="shared" si="1209"/>
        <v/>
      </c>
      <c r="AA2610" s="152" t="str">
        <f t="shared" si="1210"/>
        <v/>
      </c>
      <c r="AB2610" s="152" t="str">
        <f t="shared" si="1211"/>
        <v/>
      </c>
      <c r="AC2610" s="154" t="str">
        <f t="shared" si="1222"/>
        <v/>
      </c>
      <c r="AD2610" s="154" t="str">
        <f t="shared" si="1223"/>
        <v/>
      </c>
      <c r="AE2610" s="3" t="str">
        <f t="shared" si="1224"/>
        <v/>
      </c>
      <c r="AF2610" s="3" t="str">
        <f t="shared" si="1225"/>
        <v/>
      </c>
      <c r="AG2610" s="3" t="str">
        <f t="shared" si="1226"/>
        <v/>
      </c>
      <c r="AH2610" s="4" t="str">
        <f t="shared" si="1227"/>
        <v/>
      </c>
      <c r="AI2610" s="75" t="str">
        <f t="shared" si="1228"/>
        <v/>
      </c>
      <c r="AJ2610" s="75" t="str">
        <f t="shared" si="1229"/>
        <v/>
      </c>
    </row>
    <row r="2611" spans="1:36">
      <c r="A2611" s="41" t="str">
        <f t="shared" si="1212"/>
        <v/>
      </c>
      <c r="B2611" s="150" t="str">
        <f>IF(ISNUMBER(A2611),INDEX('MetaTrader Import'!$H$13:$J$5893,TRUNC(((A2611-$A$39+1)-1)/3)+1,MOD((A2611-$A$39+1)-1,3)+1),"")</f>
        <v/>
      </c>
      <c r="C2611" s="43" t="str">
        <f t="shared" si="1213"/>
        <v/>
      </c>
      <c r="D2611" s="43" t="str">
        <f t="shared" ca="1" si="1203"/>
        <v/>
      </c>
      <c r="E2611" s="43" t="str">
        <f t="shared" si="1214"/>
        <v/>
      </c>
      <c r="F2611" s="43" t="str">
        <f t="shared" si="1215"/>
        <v/>
      </c>
      <c r="G2611" s="43" t="str">
        <f>IF(A2611&lt;&gt;"",IF(A2611&lt;Data!$G$11*0.25,$C$13/$G$32,IF(A2611&gt;Data!$G$11*0.25,$C$13,$C$13*10)),"")</f>
        <v/>
      </c>
      <c r="H2611" s="43" t="str">
        <f>IF(A2611&lt;&gt;"",IF(Data!$G$9="constant",$C$13,IF(Data!$G$9="squeeze",G2611,F2611)),"")</f>
        <v/>
      </c>
      <c r="I2611" s="38" t="str">
        <f ca="1">IF(ISNUMBER(A2611),NORMINV(RAND(),0,IF(AND(Data!$G$9="squeeze",A2611&lt;Data!$G$11*0.25),$H$32,1)*$C$30*$C$13)*($C$14*$C$12),"")</f>
        <v/>
      </c>
      <c r="J2611" s="42" t="str">
        <f ca="1">IFERROR(IF(Data!$C$6="Real",B2611,I2611+J2610+($C$14*$C$12)*(NORMINV(RAND(),$C$15,CHOOSE($G$13,$C$13,F2611,G2611)))),"")</f>
        <v/>
      </c>
      <c r="K2611" s="88" t="str">
        <f>IF(ISNUMBER(A2611), IF($G$16="fixed",$G$17,MIN(H2611*Data!$C$7*$C$16*0.5,$C$17*Data!$C$7))*$C$12,"")</f>
        <v/>
      </c>
      <c r="L2611" s="42" t="str">
        <f t="shared" ca="1" si="1230"/>
        <v/>
      </c>
      <c r="M2611" s="44" t="str">
        <f t="shared" ca="1" si="1231"/>
        <v/>
      </c>
      <c r="N2611" s="44" t="str">
        <f t="shared" ca="1" si="1232"/>
        <v/>
      </c>
      <c r="O2611" s="108" t="str">
        <f t="shared" si="1216"/>
        <v/>
      </c>
      <c r="P2611" s="102" t="str">
        <f t="shared" si="1217"/>
        <v/>
      </c>
      <c r="Q2611" s="102" t="str">
        <f t="shared" si="1218"/>
        <v/>
      </c>
      <c r="R2611" s="120" t="str">
        <f t="shared" si="1219"/>
        <v/>
      </c>
      <c r="S2611" s="54" t="str">
        <f t="shared" si="1220"/>
        <v/>
      </c>
      <c r="T2611" s="5" t="str">
        <f t="shared" si="1221"/>
        <v/>
      </c>
      <c r="U2611" s="152" t="str">
        <f t="shared" si="1204"/>
        <v/>
      </c>
      <c r="V2611" s="152" t="str">
        <f t="shared" si="1205"/>
        <v/>
      </c>
      <c r="W2611" s="153" t="str">
        <f t="shared" si="1206"/>
        <v/>
      </c>
      <c r="X2611" s="153" t="str">
        <f t="shared" si="1207"/>
        <v/>
      </c>
      <c r="Y2611" s="153" t="str">
        <f t="shared" si="1208"/>
        <v/>
      </c>
      <c r="Z2611" s="153" t="str">
        <f t="shared" si="1209"/>
        <v/>
      </c>
      <c r="AA2611" s="152" t="str">
        <f t="shared" si="1210"/>
        <v/>
      </c>
      <c r="AB2611" s="152" t="str">
        <f t="shared" si="1211"/>
        <v/>
      </c>
      <c r="AC2611" s="154" t="str">
        <f t="shared" si="1222"/>
        <v/>
      </c>
      <c r="AD2611" s="154" t="str">
        <f t="shared" si="1223"/>
        <v/>
      </c>
      <c r="AE2611" s="3" t="str">
        <f t="shared" si="1224"/>
        <v/>
      </c>
      <c r="AF2611" s="3" t="str">
        <f t="shared" si="1225"/>
        <v/>
      </c>
      <c r="AG2611" s="3" t="str">
        <f t="shared" si="1226"/>
        <v/>
      </c>
      <c r="AH2611" s="4" t="str">
        <f t="shared" si="1227"/>
        <v/>
      </c>
      <c r="AI2611" s="75" t="str">
        <f t="shared" si="1228"/>
        <v/>
      </c>
      <c r="AJ2611" s="75" t="str">
        <f t="shared" si="1229"/>
        <v/>
      </c>
    </row>
    <row r="2612" spans="1:36">
      <c r="A2612" s="41" t="str">
        <f t="shared" si="1212"/>
        <v/>
      </c>
      <c r="B2612" s="150" t="str">
        <f>IF(ISNUMBER(A2612),INDEX('MetaTrader Import'!$H$13:$J$5893,TRUNC(((A2612-$A$39+1)-1)/3)+1,MOD((A2612-$A$39+1)-1,3)+1),"")</f>
        <v/>
      </c>
      <c r="C2612" s="43" t="str">
        <f t="shared" si="1213"/>
        <v/>
      </c>
      <c r="D2612" s="43" t="str">
        <f t="shared" ca="1" si="1203"/>
        <v/>
      </c>
      <c r="E2612" s="43" t="str">
        <f t="shared" si="1214"/>
        <v/>
      </c>
      <c r="F2612" s="43" t="str">
        <f t="shared" si="1215"/>
        <v/>
      </c>
      <c r="G2612" s="43" t="str">
        <f>IF(A2612&lt;&gt;"",IF(A2612&lt;Data!$G$11*0.25,$C$13/$G$32,IF(A2612&gt;Data!$G$11*0.25,$C$13,$C$13*10)),"")</f>
        <v/>
      </c>
      <c r="H2612" s="43" t="str">
        <f>IF(A2612&lt;&gt;"",IF(Data!$G$9="constant",$C$13,IF(Data!$G$9="squeeze",G2612,F2612)),"")</f>
        <v/>
      </c>
      <c r="I2612" s="38" t="str">
        <f ca="1">IF(ISNUMBER(A2612),NORMINV(RAND(),0,IF(AND(Data!$G$9="squeeze",A2612&lt;Data!$G$11*0.25),$H$32,1)*$C$30*$C$13)*($C$14*$C$12),"")</f>
        <v/>
      </c>
      <c r="J2612" s="42" t="str">
        <f ca="1">IFERROR(IF(Data!$C$6="Real",B2612,I2612+J2611+($C$14*$C$12)*(NORMINV(RAND(),$C$15,CHOOSE($G$13,$C$13,F2612,G2612)))),"")</f>
        <v/>
      </c>
      <c r="K2612" s="88" t="str">
        <f>IF(ISNUMBER(A2612), IF($G$16="fixed",$G$17,MIN(H2612*Data!$C$7*$C$16*0.5,$C$17*Data!$C$7))*$C$12,"")</f>
        <v/>
      </c>
      <c r="L2612" s="42" t="str">
        <f t="shared" ca="1" si="1230"/>
        <v/>
      </c>
      <c r="M2612" s="44" t="str">
        <f t="shared" ca="1" si="1231"/>
        <v/>
      </c>
      <c r="N2612" s="44" t="str">
        <f t="shared" ca="1" si="1232"/>
        <v/>
      </c>
      <c r="O2612" s="108" t="str">
        <f t="shared" si="1216"/>
        <v/>
      </c>
      <c r="P2612" s="102" t="str">
        <f t="shared" si="1217"/>
        <v/>
      </c>
      <c r="Q2612" s="102" t="str">
        <f t="shared" si="1218"/>
        <v/>
      </c>
      <c r="R2612" s="120" t="str">
        <f t="shared" si="1219"/>
        <v/>
      </c>
      <c r="S2612" s="54" t="str">
        <f t="shared" si="1220"/>
        <v/>
      </c>
      <c r="T2612" s="5" t="str">
        <f t="shared" si="1221"/>
        <v/>
      </c>
      <c r="U2612" s="152" t="str">
        <f t="shared" si="1204"/>
        <v/>
      </c>
      <c r="V2612" s="152" t="str">
        <f t="shared" si="1205"/>
        <v/>
      </c>
      <c r="W2612" s="153" t="str">
        <f t="shared" si="1206"/>
        <v/>
      </c>
      <c r="X2612" s="153" t="str">
        <f t="shared" si="1207"/>
        <v/>
      </c>
      <c r="Y2612" s="153" t="str">
        <f t="shared" si="1208"/>
        <v/>
      </c>
      <c r="Z2612" s="153" t="str">
        <f t="shared" si="1209"/>
        <v/>
      </c>
      <c r="AA2612" s="152" t="str">
        <f t="shared" si="1210"/>
        <v/>
      </c>
      <c r="AB2612" s="152" t="str">
        <f t="shared" si="1211"/>
        <v/>
      </c>
      <c r="AC2612" s="154" t="str">
        <f t="shared" si="1222"/>
        <v/>
      </c>
      <c r="AD2612" s="154" t="str">
        <f t="shared" si="1223"/>
        <v/>
      </c>
      <c r="AE2612" s="3" t="str">
        <f t="shared" si="1224"/>
        <v/>
      </c>
      <c r="AF2612" s="3" t="str">
        <f t="shared" si="1225"/>
        <v/>
      </c>
      <c r="AG2612" s="3" t="str">
        <f t="shared" si="1226"/>
        <v/>
      </c>
      <c r="AH2612" s="4" t="str">
        <f t="shared" si="1227"/>
        <v/>
      </c>
      <c r="AI2612" s="75" t="str">
        <f t="shared" si="1228"/>
        <v/>
      </c>
      <c r="AJ2612" s="75" t="str">
        <f t="shared" si="1229"/>
        <v/>
      </c>
    </row>
    <row r="2613" spans="1:36">
      <c r="A2613" s="41" t="str">
        <f t="shared" si="1212"/>
        <v/>
      </c>
      <c r="B2613" s="150" t="str">
        <f>IF(ISNUMBER(A2613),INDEX('MetaTrader Import'!$H$13:$J$5893,TRUNC(((A2613-$A$39+1)-1)/3)+1,MOD((A2613-$A$39+1)-1,3)+1),"")</f>
        <v/>
      </c>
      <c r="C2613" s="43" t="str">
        <f t="shared" si="1213"/>
        <v/>
      </c>
      <c r="D2613" s="43" t="str">
        <f t="shared" ca="1" si="1203"/>
        <v/>
      </c>
      <c r="E2613" s="43" t="str">
        <f t="shared" si="1214"/>
        <v/>
      </c>
      <c r="F2613" s="43" t="str">
        <f t="shared" si="1215"/>
        <v/>
      </c>
      <c r="G2613" s="43" t="str">
        <f>IF(A2613&lt;&gt;"",IF(A2613&lt;Data!$G$11*0.25,$C$13/$G$32,IF(A2613&gt;Data!$G$11*0.25,$C$13,$C$13*10)),"")</f>
        <v/>
      </c>
      <c r="H2613" s="43" t="str">
        <f>IF(A2613&lt;&gt;"",IF(Data!$G$9="constant",$C$13,IF(Data!$G$9="squeeze",G2613,F2613)),"")</f>
        <v/>
      </c>
      <c r="I2613" s="38" t="str">
        <f ca="1">IF(ISNUMBER(A2613),NORMINV(RAND(),0,IF(AND(Data!$G$9="squeeze",A2613&lt;Data!$G$11*0.25),$H$32,1)*$C$30*$C$13)*($C$14*$C$12),"")</f>
        <v/>
      </c>
      <c r="J2613" s="42" t="str">
        <f ca="1">IFERROR(IF(Data!$C$6="Real",B2613,I2613+J2612+($C$14*$C$12)*(NORMINV(RAND(),$C$15,CHOOSE($G$13,$C$13,F2613,G2613)))),"")</f>
        <v/>
      </c>
      <c r="K2613" s="88" t="str">
        <f>IF(ISNUMBER(A2613), IF($G$16="fixed",$G$17,MIN(H2613*Data!$C$7*$C$16*0.5,$C$17*Data!$C$7))*$C$12,"")</f>
        <v/>
      </c>
      <c r="L2613" s="42" t="str">
        <f t="shared" ca="1" si="1230"/>
        <v/>
      </c>
      <c r="M2613" s="44" t="str">
        <f t="shared" ca="1" si="1231"/>
        <v/>
      </c>
      <c r="N2613" s="44" t="str">
        <f t="shared" ca="1" si="1232"/>
        <v/>
      </c>
      <c r="O2613" s="108" t="str">
        <f t="shared" si="1216"/>
        <v/>
      </c>
      <c r="P2613" s="102" t="str">
        <f t="shared" si="1217"/>
        <v/>
      </c>
      <c r="Q2613" s="102" t="str">
        <f t="shared" si="1218"/>
        <v/>
      </c>
      <c r="R2613" s="120" t="str">
        <f t="shared" si="1219"/>
        <v/>
      </c>
      <c r="S2613" s="54" t="str">
        <f t="shared" si="1220"/>
        <v/>
      </c>
      <c r="T2613" s="5" t="str">
        <f t="shared" si="1221"/>
        <v/>
      </c>
      <c r="U2613" s="152" t="str">
        <f t="shared" si="1204"/>
        <v/>
      </c>
      <c r="V2613" s="152" t="str">
        <f t="shared" si="1205"/>
        <v/>
      </c>
      <c r="W2613" s="153" t="str">
        <f t="shared" si="1206"/>
        <v/>
      </c>
      <c r="X2613" s="153" t="str">
        <f t="shared" si="1207"/>
        <v/>
      </c>
      <c r="Y2613" s="153" t="str">
        <f t="shared" si="1208"/>
        <v/>
      </c>
      <c r="Z2613" s="153" t="str">
        <f t="shared" si="1209"/>
        <v/>
      </c>
      <c r="AA2613" s="152" t="str">
        <f t="shared" si="1210"/>
        <v/>
      </c>
      <c r="AB2613" s="152" t="str">
        <f t="shared" si="1211"/>
        <v/>
      </c>
      <c r="AC2613" s="154" t="str">
        <f t="shared" si="1222"/>
        <v/>
      </c>
      <c r="AD2613" s="154" t="str">
        <f t="shared" si="1223"/>
        <v/>
      </c>
      <c r="AE2613" s="3" t="str">
        <f t="shared" si="1224"/>
        <v/>
      </c>
      <c r="AF2613" s="3" t="str">
        <f t="shared" si="1225"/>
        <v/>
      </c>
      <c r="AG2613" s="3" t="str">
        <f t="shared" si="1226"/>
        <v/>
      </c>
      <c r="AH2613" s="4" t="str">
        <f t="shared" si="1227"/>
        <v/>
      </c>
      <c r="AI2613" s="75" t="str">
        <f t="shared" si="1228"/>
        <v/>
      </c>
      <c r="AJ2613" s="75" t="str">
        <f t="shared" si="1229"/>
        <v/>
      </c>
    </row>
    <row r="2614" spans="1:36">
      <c r="A2614" s="41" t="str">
        <f t="shared" si="1212"/>
        <v/>
      </c>
      <c r="B2614" s="150" t="str">
        <f>IF(ISNUMBER(A2614),INDEX('MetaTrader Import'!$H$13:$J$5893,TRUNC(((A2614-$A$39+1)-1)/3)+1,MOD((A2614-$A$39+1)-1,3)+1),"")</f>
        <v/>
      </c>
      <c r="C2614" s="43" t="str">
        <f t="shared" si="1213"/>
        <v/>
      </c>
      <c r="D2614" s="43" t="str">
        <f t="shared" ca="1" si="1203"/>
        <v/>
      </c>
      <c r="E2614" s="43" t="str">
        <f t="shared" si="1214"/>
        <v/>
      </c>
      <c r="F2614" s="43" t="str">
        <f t="shared" si="1215"/>
        <v/>
      </c>
      <c r="G2614" s="43" t="str">
        <f>IF(A2614&lt;&gt;"",IF(A2614&lt;Data!$G$11*0.25,$C$13/$G$32,IF(A2614&gt;Data!$G$11*0.25,$C$13,$C$13*10)),"")</f>
        <v/>
      </c>
      <c r="H2614" s="43" t="str">
        <f>IF(A2614&lt;&gt;"",IF(Data!$G$9="constant",$C$13,IF(Data!$G$9="squeeze",G2614,F2614)),"")</f>
        <v/>
      </c>
      <c r="I2614" s="38" t="str">
        <f ca="1">IF(ISNUMBER(A2614),NORMINV(RAND(),0,IF(AND(Data!$G$9="squeeze",A2614&lt;Data!$G$11*0.25),$H$32,1)*$C$30*$C$13)*($C$14*$C$12),"")</f>
        <v/>
      </c>
      <c r="J2614" s="42" t="str">
        <f ca="1">IFERROR(IF(Data!$C$6="Real",B2614,I2614+J2613+($C$14*$C$12)*(NORMINV(RAND(),$C$15,CHOOSE($G$13,$C$13,F2614,G2614)))),"")</f>
        <v/>
      </c>
      <c r="K2614" s="88" t="str">
        <f>IF(ISNUMBER(A2614), IF($G$16="fixed",$G$17,MIN(H2614*Data!$C$7*$C$16*0.5,$C$17*Data!$C$7))*$C$12,"")</f>
        <v/>
      </c>
      <c r="L2614" s="42" t="str">
        <f t="shared" ca="1" si="1230"/>
        <v/>
      </c>
      <c r="M2614" s="44" t="str">
        <f t="shared" ca="1" si="1231"/>
        <v/>
      </c>
      <c r="N2614" s="44" t="str">
        <f t="shared" ca="1" si="1232"/>
        <v/>
      </c>
      <c r="O2614" s="108" t="str">
        <f t="shared" si="1216"/>
        <v/>
      </c>
      <c r="P2614" s="102" t="str">
        <f t="shared" si="1217"/>
        <v/>
      </c>
      <c r="Q2614" s="102" t="str">
        <f t="shared" si="1218"/>
        <v/>
      </c>
      <c r="R2614" s="120" t="str">
        <f t="shared" si="1219"/>
        <v/>
      </c>
      <c r="S2614" s="54" t="str">
        <f t="shared" si="1220"/>
        <v/>
      </c>
      <c r="T2614" s="5" t="str">
        <f t="shared" si="1221"/>
        <v/>
      </c>
      <c r="U2614" s="152" t="str">
        <f t="shared" si="1204"/>
        <v/>
      </c>
      <c r="V2614" s="152" t="str">
        <f t="shared" si="1205"/>
        <v/>
      </c>
      <c r="W2614" s="153" t="str">
        <f t="shared" si="1206"/>
        <v/>
      </c>
      <c r="X2614" s="153" t="str">
        <f t="shared" si="1207"/>
        <v/>
      </c>
      <c r="Y2614" s="153" t="str">
        <f t="shared" si="1208"/>
        <v/>
      </c>
      <c r="Z2614" s="153" t="str">
        <f t="shared" si="1209"/>
        <v/>
      </c>
      <c r="AA2614" s="152" t="str">
        <f t="shared" si="1210"/>
        <v/>
      </c>
      <c r="AB2614" s="152" t="str">
        <f t="shared" si="1211"/>
        <v/>
      </c>
      <c r="AC2614" s="154" t="str">
        <f t="shared" si="1222"/>
        <v/>
      </c>
      <c r="AD2614" s="154" t="str">
        <f t="shared" si="1223"/>
        <v/>
      </c>
      <c r="AE2614" s="3" t="str">
        <f t="shared" si="1224"/>
        <v/>
      </c>
      <c r="AF2614" s="3" t="str">
        <f t="shared" si="1225"/>
        <v/>
      </c>
      <c r="AG2614" s="3" t="str">
        <f t="shared" si="1226"/>
        <v/>
      </c>
      <c r="AH2614" s="4" t="str">
        <f t="shared" si="1227"/>
        <v/>
      </c>
      <c r="AI2614" s="75" t="str">
        <f t="shared" si="1228"/>
        <v/>
      </c>
      <c r="AJ2614" s="75" t="str">
        <f t="shared" si="1229"/>
        <v/>
      </c>
    </row>
    <row r="2615" spans="1:36">
      <c r="A2615" s="41" t="str">
        <f t="shared" si="1212"/>
        <v/>
      </c>
      <c r="B2615" s="150" t="str">
        <f>IF(ISNUMBER(A2615),INDEX('MetaTrader Import'!$H$13:$J$5893,TRUNC(((A2615-$A$39+1)-1)/3)+1,MOD((A2615-$A$39+1)-1,3)+1),"")</f>
        <v/>
      </c>
      <c r="C2615" s="43" t="str">
        <f t="shared" si="1213"/>
        <v/>
      </c>
      <c r="D2615" s="43" t="str">
        <f t="shared" ca="1" si="1203"/>
        <v/>
      </c>
      <c r="E2615" s="43" t="str">
        <f t="shared" si="1214"/>
        <v/>
      </c>
      <c r="F2615" s="43" t="str">
        <f t="shared" si="1215"/>
        <v/>
      </c>
      <c r="G2615" s="43" t="str">
        <f>IF(A2615&lt;&gt;"",IF(A2615&lt;Data!$G$11*0.25,$C$13/$G$32,IF(A2615&gt;Data!$G$11*0.25,$C$13,$C$13*10)),"")</f>
        <v/>
      </c>
      <c r="H2615" s="43" t="str">
        <f>IF(A2615&lt;&gt;"",IF(Data!$G$9="constant",$C$13,IF(Data!$G$9="squeeze",G2615,F2615)),"")</f>
        <v/>
      </c>
      <c r="I2615" s="38" t="str">
        <f ca="1">IF(ISNUMBER(A2615),NORMINV(RAND(),0,IF(AND(Data!$G$9="squeeze",A2615&lt;Data!$G$11*0.25),$H$32,1)*$C$30*$C$13)*($C$14*$C$12),"")</f>
        <v/>
      </c>
      <c r="J2615" s="42" t="str">
        <f ca="1">IFERROR(IF(Data!$C$6="Real",B2615,I2615+J2614+($C$14*$C$12)*(NORMINV(RAND(),$C$15,CHOOSE($G$13,$C$13,F2615,G2615)))),"")</f>
        <v/>
      </c>
      <c r="K2615" s="88" t="str">
        <f>IF(ISNUMBER(A2615), IF($G$16="fixed",$G$17,MIN(H2615*Data!$C$7*$C$16*0.5,$C$17*Data!$C$7))*$C$12,"")</f>
        <v/>
      </c>
      <c r="L2615" s="42" t="str">
        <f t="shared" ca="1" si="1230"/>
        <v/>
      </c>
      <c r="M2615" s="44" t="str">
        <f t="shared" ca="1" si="1231"/>
        <v/>
      </c>
      <c r="N2615" s="44" t="str">
        <f t="shared" ca="1" si="1232"/>
        <v/>
      </c>
      <c r="O2615" s="108" t="str">
        <f t="shared" si="1216"/>
        <v/>
      </c>
      <c r="P2615" s="102" t="str">
        <f t="shared" si="1217"/>
        <v/>
      </c>
      <c r="Q2615" s="102" t="str">
        <f t="shared" si="1218"/>
        <v/>
      </c>
      <c r="R2615" s="120" t="str">
        <f t="shared" si="1219"/>
        <v/>
      </c>
      <c r="S2615" s="54" t="str">
        <f t="shared" si="1220"/>
        <v/>
      </c>
      <c r="T2615" s="5" t="str">
        <f t="shared" si="1221"/>
        <v/>
      </c>
      <c r="U2615" s="152" t="str">
        <f t="shared" si="1204"/>
        <v/>
      </c>
      <c r="V2615" s="152" t="str">
        <f t="shared" si="1205"/>
        <v/>
      </c>
      <c r="W2615" s="153" t="str">
        <f t="shared" si="1206"/>
        <v/>
      </c>
      <c r="X2615" s="153" t="str">
        <f t="shared" si="1207"/>
        <v/>
      </c>
      <c r="Y2615" s="153" t="str">
        <f t="shared" si="1208"/>
        <v/>
      </c>
      <c r="Z2615" s="153" t="str">
        <f t="shared" si="1209"/>
        <v/>
      </c>
      <c r="AA2615" s="152" t="str">
        <f t="shared" si="1210"/>
        <v/>
      </c>
      <c r="AB2615" s="152" t="str">
        <f t="shared" si="1211"/>
        <v/>
      </c>
      <c r="AC2615" s="154" t="str">
        <f t="shared" si="1222"/>
        <v/>
      </c>
      <c r="AD2615" s="154" t="str">
        <f t="shared" si="1223"/>
        <v/>
      </c>
      <c r="AE2615" s="3" t="str">
        <f t="shared" si="1224"/>
        <v/>
      </c>
      <c r="AF2615" s="3" t="str">
        <f t="shared" si="1225"/>
        <v/>
      </c>
      <c r="AG2615" s="3" t="str">
        <f t="shared" si="1226"/>
        <v/>
      </c>
      <c r="AH2615" s="4" t="str">
        <f t="shared" si="1227"/>
        <v/>
      </c>
      <c r="AI2615" s="75" t="str">
        <f t="shared" si="1228"/>
        <v/>
      </c>
      <c r="AJ2615" s="75" t="str">
        <f t="shared" si="1229"/>
        <v/>
      </c>
    </row>
    <row r="2616" spans="1:36">
      <c r="A2616" s="41" t="str">
        <f t="shared" si="1212"/>
        <v/>
      </c>
      <c r="B2616" s="150" t="str">
        <f>IF(ISNUMBER(A2616),INDEX('MetaTrader Import'!$H$13:$J$5893,TRUNC(((A2616-$A$39+1)-1)/3)+1,MOD((A2616-$A$39+1)-1,3)+1),"")</f>
        <v/>
      </c>
      <c r="C2616" s="43" t="str">
        <f t="shared" si="1213"/>
        <v/>
      </c>
      <c r="D2616" s="43" t="str">
        <f t="shared" ca="1" si="1203"/>
        <v/>
      </c>
      <c r="E2616" s="43" t="str">
        <f t="shared" si="1214"/>
        <v/>
      </c>
      <c r="F2616" s="43" t="str">
        <f t="shared" si="1215"/>
        <v/>
      </c>
      <c r="G2616" s="43" t="str">
        <f>IF(A2616&lt;&gt;"",IF(A2616&lt;Data!$G$11*0.25,$C$13/$G$32,IF(A2616&gt;Data!$G$11*0.25,$C$13,$C$13*10)),"")</f>
        <v/>
      </c>
      <c r="H2616" s="43" t="str">
        <f>IF(A2616&lt;&gt;"",IF(Data!$G$9="constant",$C$13,IF(Data!$G$9="squeeze",G2616,F2616)),"")</f>
        <v/>
      </c>
      <c r="I2616" s="38" t="str">
        <f ca="1">IF(ISNUMBER(A2616),NORMINV(RAND(),0,IF(AND(Data!$G$9="squeeze",A2616&lt;Data!$G$11*0.25),$H$32,1)*$C$30*$C$13)*($C$14*$C$12),"")</f>
        <v/>
      </c>
      <c r="J2616" s="42" t="str">
        <f ca="1">IFERROR(IF(Data!$C$6="Real",B2616,I2616+J2615+($C$14*$C$12)*(NORMINV(RAND(),$C$15,CHOOSE($G$13,$C$13,F2616,G2616)))),"")</f>
        <v/>
      </c>
      <c r="K2616" s="88" t="str">
        <f>IF(ISNUMBER(A2616), IF($G$16="fixed",$G$17,MIN(H2616*Data!$C$7*$C$16*0.5,$C$17*Data!$C$7))*$C$12,"")</f>
        <v/>
      </c>
      <c r="L2616" s="42" t="str">
        <f t="shared" ca="1" si="1230"/>
        <v/>
      </c>
      <c r="M2616" s="44" t="str">
        <f t="shared" ca="1" si="1231"/>
        <v/>
      </c>
      <c r="N2616" s="44" t="str">
        <f t="shared" ca="1" si="1232"/>
        <v/>
      </c>
      <c r="O2616" s="108" t="str">
        <f t="shared" si="1216"/>
        <v/>
      </c>
      <c r="P2616" s="102" t="str">
        <f t="shared" si="1217"/>
        <v/>
      </c>
      <c r="Q2616" s="102" t="str">
        <f t="shared" si="1218"/>
        <v/>
      </c>
      <c r="R2616" s="120" t="str">
        <f t="shared" si="1219"/>
        <v/>
      </c>
      <c r="S2616" s="54" t="str">
        <f t="shared" si="1220"/>
        <v/>
      </c>
      <c r="T2616" s="5" t="str">
        <f t="shared" si="1221"/>
        <v/>
      </c>
      <c r="U2616" s="152" t="str">
        <f t="shared" si="1204"/>
        <v/>
      </c>
      <c r="V2616" s="152" t="str">
        <f t="shared" si="1205"/>
        <v/>
      </c>
      <c r="W2616" s="153" t="str">
        <f t="shared" si="1206"/>
        <v/>
      </c>
      <c r="X2616" s="153" t="str">
        <f t="shared" si="1207"/>
        <v/>
      </c>
      <c r="Y2616" s="153" t="str">
        <f t="shared" si="1208"/>
        <v/>
      </c>
      <c r="Z2616" s="153" t="str">
        <f t="shared" si="1209"/>
        <v/>
      </c>
      <c r="AA2616" s="152" t="str">
        <f t="shared" si="1210"/>
        <v/>
      </c>
      <c r="AB2616" s="152" t="str">
        <f t="shared" si="1211"/>
        <v/>
      </c>
      <c r="AC2616" s="154" t="str">
        <f t="shared" si="1222"/>
        <v/>
      </c>
      <c r="AD2616" s="154" t="str">
        <f t="shared" si="1223"/>
        <v/>
      </c>
      <c r="AE2616" s="3" t="str">
        <f t="shared" si="1224"/>
        <v/>
      </c>
      <c r="AF2616" s="3" t="str">
        <f t="shared" si="1225"/>
        <v/>
      </c>
      <c r="AG2616" s="3" t="str">
        <f t="shared" si="1226"/>
        <v/>
      </c>
      <c r="AH2616" s="4" t="str">
        <f t="shared" si="1227"/>
        <v/>
      </c>
      <c r="AI2616" s="75" t="str">
        <f t="shared" si="1228"/>
        <v/>
      </c>
      <c r="AJ2616" s="75" t="str">
        <f t="shared" si="1229"/>
        <v/>
      </c>
    </row>
    <row r="2617" spans="1:36">
      <c r="A2617" s="41" t="str">
        <f t="shared" si="1212"/>
        <v/>
      </c>
      <c r="B2617" s="150" t="str">
        <f>IF(ISNUMBER(A2617),INDEX('MetaTrader Import'!$H$13:$J$5893,TRUNC(((A2617-$A$39+1)-1)/3)+1,MOD((A2617-$A$39+1)-1,3)+1),"")</f>
        <v/>
      </c>
      <c r="C2617" s="43" t="str">
        <f t="shared" si="1213"/>
        <v/>
      </c>
      <c r="D2617" s="43" t="str">
        <f t="shared" ca="1" si="1203"/>
        <v/>
      </c>
      <c r="E2617" s="43" t="str">
        <f t="shared" si="1214"/>
        <v/>
      </c>
      <c r="F2617" s="43" t="str">
        <f t="shared" si="1215"/>
        <v/>
      </c>
      <c r="G2617" s="43" t="str">
        <f>IF(A2617&lt;&gt;"",IF(A2617&lt;Data!$G$11*0.25,$C$13/$G$32,IF(A2617&gt;Data!$G$11*0.25,$C$13,$C$13*10)),"")</f>
        <v/>
      </c>
      <c r="H2617" s="43" t="str">
        <f>IF(A2617&lt;&gt;"",IF(Data!$G$9="constant",$C$13,IF(Data!$G$9="squeeze",G2617,F2617)),"")</f>
        <v/>
      </c>
      <c r="I2617" s="38" t="str">
        <f ca="1">IF(ISNUMBER(A2617),NORMINV(RAND(),0,IF(AND(Data!$G$9="squeeze",A2617&lt;Data!$G$11*0.25),$H$32,1)*$C$30*$C$13)*($C$14*$C$12),"")</f>
        <v/>
      </c>
      <c r="J2617" s="42" t="str">
        <f ca="1">IFERROR(IF(Data!$C$6="Real",B2617,I2617+J2616+($C$14*$C$12)*(NORMINV(RAND(),$C$15,CHOOSE($G$13,$C$13,F2617,G2617)))),"")</f>
        <v/>
      </c>
      <c r="K2617" s="88" t="str">
        <f>IF(ISNUMBER(A2617), IF($G$16="fixed",$G$17,MIN(H2617*Data!$C$7*$C$16*0.5,$C$17*Data!$C$7))*$C$12,"")</f>
        <v/>
      </c>
      <c r="L2617" s="42" t="str">
        <f t="shared" ca="1" si="1230"/>
        <v/>
      </c>
      <c r="M2617" s="44" t="str">
        <f t="shared" ca="1" si="1231"/>
        <v/>
      </c>
      <c r="N2617" s="44" t="str">
        <f t="shared" ca="1" si="1232"/>
        <v/>
      </c>
      <c r="O2617" s="108" t="str">
        <f t="shared" si="1216"/>
        <v/>
      </c>
      <c r="P2617" s="102" t="str">
        <f t="shared" si="1217"/>
        <v/>
      </c>
      <c r="Q2617" s="102" t="str">
        <f t="shared" si="1218"/>
        <v/>
      </c>
      <c r="R2617" s="120" t="str">
        <f t="shared" si="1219"/>
        <v/>
      </c>
      <c r="S2617" s="54" t="str">
        <f t="shared" si="1220"/>
        <v/>
      </c>
      <c r="T2617" s="5" t="str">
        <f t="shared" si="1221"/>
        <v/>
      </c>
      <c r="U2617" s="152" t="str">
        <f t="shared" si="1204"/>
        <v/>
      </c>
      <c r="V2617" s="152" t="str">
        <f t="shared" si="1205"/>
        <v/>
      </c>
      <c r="W2617" s="153" t="str">
        <f t="shared" si="1206"/>
        <v/>
      </c>
      <c r="X2617" s="153" t="str">
        <f t="shared" si="1207"/>
        <v/>
      </c>
      <c r="Y2617" s="153" t="str">
        <f t="shared" si="1208"/>
        <v/>
      </c>
      <c r="Z2617" s="153" t="str">
        <f t="shared" si="1209"/>
        <v/>
      </c>
      <c r="AA2617" s="152" t="str">
        <f t="shared" si="1210"/>
        <v/>
      </c>
      <c r="AB2617" s="152" t="str">
        <f t="shared" si="1211"/>
        <v/>
      </c>
      <c r="AC2617" s="154" t="str">
        <f t="shared" si="1222"/>
        <v/>
      </c>
      <c r="AD2617" s="154" t="str">
        <f t="shared" si="1223"/>
        <v/>
      </c>
      <c r="AE2617" s="3" t="str">
        <f t="shared" si="1224"/>
        <v/>
      </c>
      <c r="AF2617" s="3" t="str">
        <f t="shared" si="1225"/>
        <v/>
      </c>
      <c r="AG2617" s="3" t="str">
        <f t="shared" si="1226"/>
        <v/>
      </c>
      <c r="AH2617" s="4" t="str">
        <f t="shared" si="1227"/>
        <v/>
      </c>
      <c r="AI2617" s="75" t="str">
        <f t="shared" si="1228"/>
        <v/>
      </c>
      <c r="AJ2617" s="75" t="str">
        <f t="shared" si="1229"/>
        <v/>
      </c>
    </row>
    <row r="2618" spans="1:36">
      <c r="A2618" s="41" t="str">
        <f t="shared" si="1212"/>
        <v/>
      </c>
      <c r="B2618" s="150" t="str">
        <f>IF(ISNUMBER(A2618),INDEX('MetaTrader Import'!$H$13:$J$5893,TRUNC(((A2618-$A$39+1)-1)/3)+1,MOD((A2618-$A$39+1)-1,3)+1),"")</f>
        <v/>
      </c>
      <c r="C2618" s="43" t="str">
        <f t="shared" si="1213"/>
        <v/>
      </c>
      <c r="D2618" s="43" t="str">
        <f t="shared" ca="1" si="1203"/>
        <v/>
      </c>
      <c r="E2618" s="43" t="str">
        <f t="shared" si="1214"/>
        <v/>
      </c>
      <c r="F2618" s="43" t="str">
        <f t="shared" si="1215"/>
        <v/>
      </c>
      <c r="G2618" s="43" t="str">
        <f>IF(A2618&lt;&gt;"",IF(A2618&lt;Data!$G$11*0.25,$C$13/$G$32,IF(A2618&gt;Data!$G$11*0.25,$C$13,$C$13*10)),"")</f>
        <v/>
      </c>
      <c r="H2618" s="43" t="str">
        <f>IF(A2618&lt;&gt;"",IF(Data!$G$9="constant",$C$13,IF(Data!$G$9="squeeze",G2618,F2618)),"")</f>
        <v/>
      </c>
      <c r="I2618" s="38" t="str">
        <f ca="1">IF(ISNUMBER(A2618),NORMINV(RAND(),0,IF(AND(Data!$G$9="squeeze",A2618&lt;Data!$G$11*0.25),$H$32,1)*$C$30*$C$13)*($C$14*$C$12),"")</f>
        <v/>
      </c>
      <c r="J2618" s="42" t="str">
        <f ca="1">IFERROR(IF(Data!$C$6="Real",B2618,I2618+J2617+($C$14*$C$12)*(NORMINV(RAND(),$C$15,CHOOSE($G$13,$C$13,F2618,G2618)))),"")</f>
        <v/>
      </c>
      <c r="K2618" s="88" t="str">
        <f>IF(ISNUMBER(A2618), IF($G$16="fixed",$G$17,MIN(H2618*Data!$C$7*$C$16*0.5,$C$17*Data!$C$7))*$C$12,"")</f>
        <v/>
      </c>
      <c r="L2618" s="42" t="str">
        <f t="shared" ca="1" si="1230"/>
        <v/>
      </c>
      <c r="M2618" s="44" t="str">
        <f t="shared" ca="1" si="1231"/>
        <v/>
      </c>
      <c r="N2618" s="44" t="str">
        <f t="shared" ca="1" si="1232"/>
        <v/>
      </c>
      <c r="O2618" s="108" t="str">
        <f t="shared" si="1216"/>
        <v/>
      </c>
      <c r="P2618" s="102" t="str">
        <f t="shared" si="1217"/>
        <v/>
      </c>
      <c r="Q2618" s="102" t="str">
        <f t="shared" si="1218"/>
        <v/>
      </c>
      <c r="R2618" s="120" t="str">
        <f t="shared" si="1219"/>
        <v/>
      </c>
      <c r="S2618" s="54" t="str">
        <f t="shared" si="1220"/>
        <v/>
      </c>
      <c r="T2618" s="5" t="str">
        <f t="shared" si="1221"/>
        <v/>
      </c>
      <c r="U2618" s="152" t="str">
        <f t="shared" si="1204"/>
        <v/>
      </c>
      <c r="V2618" s="152" t="str">
        <f t="shared" si="1205"/>
        <v/>
      </c>
      <c r="W2618" s="153" t="str">
        <f t="shared" si="1206"/>
        <v/>
      </c>
      <c r="X2618" s="153" t="str">
        <f t="shared" si="1207"/>
        <v/>
      </c>
      <c r="Y2618" s="153" t="str">
        <f t="shared" si="1208"/>
        <v/>
      </c>
      <c r="Z2618" s="153" t="str">
        <f t="shared" si="1209"/>
        <v/>
      </c>
      <c r="AA2618" s="152" t="str">
        <f t="shared" si="1210"/>
        <v/>
      </c>
      <c r="AB2618" s="152" t="str">
        <f t="shared" si="1211"/>
        <v/>
      </c>
      <c r="AC2618" s="154" t="str">
        <f t="shared" si="1222"/>
        <v/>
      </c>
      <c r="AD2618" s="154" t="str">
        <f t="shared" si="1223"/>
        <v/>
      </c>
      <c r="AE2618" s="3" t="str">
        <f t="shared" si="1224"/>
        <v/>
      </c>
      <c r="AF2618" s="3" t="str">
        <f t="shared" si="1225"/>
        <v/>
      </c>
      <c r="AG2618" s="3" t="str">
        <f t="shared" si="1226"/>
        <v/>
      </c>
      <c r="AH2618" s="4" t="str">
        <f t="shared" si="1227"/>
        <v/>
      </c>
      <c r="AI2618" s="75" t="str">
        <f t="shared" si="1228"/>
        <v/>
      </c>
      <c r="AJ2618" s="75" t="str">
        <f t="shared" si="1229"/>
        <v/>
      </c>
    </row>
    <row r="2619" spans="1:36">
      <c r="A2619" s="41" t="str">
        <f t="shared" si="1212"/>
        <v/>
      </c>
      <c r="B2619" s="150" t="str">
        <f>IF(ISNUMBER(A2619),INDEX('MetaTrader Import'!$H$13:$J$5893,TRUNC(((A2619-$A$39+1)-1)/3)+1,MOD((A2619-$A$39+1)-1,3)+1),"")</f>
        <v/>
      </c>
      <c r="C2619" s="43" t="str">
        <f t="shared" si="1213"/>
        <v/>
      </c>
      <c r="D2619" s="43" t="str">
        <f t="shared" ca="1" si="1203"/>
        <v/>
      </c>
      <c r="E2619" s="43" t="str">
        <f t="shared" si="1214"/>
        <v/>
      </c>
      <c r="F2619" s="43" t="str">
        <f t="shared" si="1215"/>
        <v/>
      </c>
      <c r="G2619" s="43" t="str">
        <f>IF(A2619&lt;&gt;"",IF(A2619&lt;Data!$G$11*0.25,$C$13/$G$32,IF(A2619&gt;Data!$G$11*0.25,$C$13,$C$13*10)),"")</f>
        <v/>
      </c>
      <c r="H2619" s="43" t="str">
        <f>IF(A2619&lt;&gt;"",IF(Data!$G$9="constant",$C$13,IF(Data!$G$9="squeeze",G2619,F2619)),"")</f>
        <v/>
      </c>
      <c r="I2619" s="38" t="str">
        <f ca="1">IF(ISNUMBER(A2619),NORMINV(RAND(),0,IF(AND(Data!$G$9="squeeze",A2619&lt;Data!$G$11*0.25),$H$32,1)*$C$30*$C$13)*($C$14*$C$12),"")</f>
        <v/>
      </c>
      <c r="J2619" s="42" t="str">
        <f ca="1">IFERROR(IF(Data!$C$6="Real",B2619,I2619+J2618+($C$14*$C$12)*(NORMINV(RAND(),$C$15,CHOOSE($G$13,$C$13,F2619,G2619)))),"")</f>
        <v/>
      </c>
      <c r="K2619" s="88" t="str">
        <f>IF(ISNUMBER(A2619), IF($G$16="fixed",$G$17,MIN(H2619*Data!$C$7*$C$16*0.5,$C$17*Data!$C$7))*$C$12,"")</f>
        <v/>
      </c>
      <c r="L2619" s="42" t="str">
        <f t="shared" ca="1" si="1230"/>
        <v/>
      </c>
      <c r="M2619" s="44" t="str">
        <f t="shared" ca="1" si="1231"/>
        <v/>
      </c>
      <c r="N2619" s="44" t="str">
        <f t="shared" ca="1" si="1232"/>
        <v/>
      </c>
      <c r="O2619" s="108" t="str">
        <f t="shared" si="1216"/>
        <v/>
      </c>
      <c r="P2619" s="102" t="str">
        <f t="shared" si="1217"/>
        <v/>
      </c>
      <c r="Q2619" s="102" t="str">
        <f t="shared" si="1218"/>
        <v/>
      </c>
      <c r="R2619" s="120" t="str">
        <f t="shared" si="1219"/>
        <v/>
      </c>
      <c r="S2619" s="54" t="str">
        <f t="shared" si="1220"/>
        <v/>
      </c>
      <c r="T2619" s="5" t="str">
        <f t="shared" si="1221"/>
        <v/>
      </c>
      <c r="U2619" s="152" t="str">
        <f t="shared" si="1204"/>
        <v/>
      </c>
      <c r="V2619" s="152" t="str">
        <f t="shared" si="1205"/>
        <v/>
      </c>
      <c r="W2619" s="153" t="str">
        <f t="shared" si="1206"/>
        <v/>
      </c>
      <c r="X2619" s="153" t="str">
        <f t="shared" si="1207"/>
        <v/>
      </c>
      <c r="Y2619" s="153" t="str">
        <f t="shared" si="1208"/>
        <v/>
      </c>
      <c r="Z2619" s="153" t="str">
        <f t="shared" si="1209"/>
        <v/>
      </c>
      <c r="AA2619" s="152" t="str">
        <f t="shared" si="1210"/>
        <v/>
      </c>
      <c r="AB2619" s="152" t="str">
        <f t="shared" si="1211"/>
        <v/>
      </c>
      <c r="AC2619" s="154" t="str">
        <f t="shared" si="1222"/>
        <v/>
      </c>
      <c r="AD2619" s="154" t="str">
        <f t="shared" si="1223"/>
        <v/>
      </c>
      <c r="AE2619" s="3" t="str">
        <f t="shared" si="1224"/>
        <v/>
      </c>
      <c r="AF2619" s="3" t="str">
        <f t="shared" si="1225"/>
        <v/>
      </c>
      <c r="AG2619" s="3" t="str">
        <f t="shared" si="1226"/>
        <v/>
      </c>
      <c r="AH2619" s="4" t="str">
        <f t="shared" si="1227"/>
        <v/>
      </c>
      <c r="AI2619" s="75" t="str">
        <f t="shared" si="1228"/>
        <v/>
      </c>
      <c r="AJ2619" s="75" t="str">
        <f t="shared" si="1229"/>
        <v/>
      </c>
    </row>
    <row r="2620" spans="1:36">
      <c r="A2620" s="41" t="str">
        <f t="shared" si="1212"/>
        <v/>
      </c>
      <c r="B2620" s="150" t="str">
        <f>IF(ISNUMBER(A2620),INDEX('MetaTrader Import'!$H$13:$J$5893,TRUNC(((A2620-$A$39+1)-1)/3)+1,MOD((A2620-$A$39+1)-1,3)+1),"")</f>
        <v/>
      </c>
      <c r="C2620" s="43" t="str">
        <f t="shared" si="1213"/>
        <v/>
      </c>
      <c r="D2620" s="43" t="str">
        <f t="shared" ca="1" si="1203"/>
        <v/>
      </c>
      <c r="E2620" s="43" t="str">
        <f t="shared" si="1214"/>
        <v/>
      </c>
      <c r="F2620" s="43" t="str">
        <f t="shared" si="1215"/>
        <v/>
      </c>
      <c r="G2620" s="43" t="str">
        <f>IF(A2620&lt;&gt;"",IF(A2620&lt;Data!$G$11*0.25,$C$13/$G$32,IF(A2620&gt;Data!$G$11*0.25,$C$13,$C$13*10)),"")</f>
        <v/>
      </c>
      <c r="H2620" s="43" t="str">
        <f>IF(A2620&lt;&gt;"",IF(Data!$G$9="constant",$C$13,IF(Data!$G$9="squeeze",G2620,F2620)),"")</f>
        <v/>
      </c>
      <c r="I2620" s="38" t="str">
        <f ca="1">IF(ISNUMBER(A2620),NORMINV(RAND(),0,IF(AND(Data!$G$9="squeeze",A2620&lt;Data!$G$11*0.25),$H$32,1)*$C$30*$C$13)*($C$14*$C$12),"")</f>
        <v/>
      </c>
      <c r="J2620" s="42" t="str">
        <f ca="1">IFERROR(IF(Data!$C$6="Real",B2620,I2620+J2619+($C$14*$C$12)*(NORMINV(RAND(),$C$15,CHOOSE($G$13,$C$13,F2620,G2620)))),"")</f>
        <v/>
      </c>
      <c r="K2620" s="88" t="str">
        <f>IF(ISNUMBER(A2620), IF($G$16="fixed",$G$17,MIN(H2620*Data!$C$7*$C$16*0.5,$C$17*Data!$C$7))*$C$12,"")</f>
        <v/>
      </c>
      <c r="L2620" s="42" t="str">
        <f t="shared" ca="1" si="1230"/>
        <v/>
      </c>
      <c r="M2620" s="44" t="str">
        <f t="shared" ca="1" si="1231"/>
        <v/>
      </c>
      <c r="N2620" s="44" t="str">
        <f t="shared" ca="1" si="1232"/>
        <v/>
      </c>
      <c r="O2620" s="108" t="str">
        <f t="shared" si="1216"/>
        <v/>
      </c>
      <c r="P2620" s="102" t="str">
        <f t="shared" si="1217"/>
        <v/>
      </c>
      <c r="Q2620" s="102" t="str">
        <f t="shared" si="1218"/>
        <v/>
      </c>
      <c r="R2620" s="120" t="str">
        <f t="shared" si="1219"/>
        <v/>
      </c>
      <c r="S2620" s="54" t="str">
        <f t="shared" si="1220"/>
        <v/>
      </c>
      <c r="T2620" s="5" t="str">
        <f t="shared" si="1221"/>
        <v/>
      </c>
      <c r="U2620" s="152" t="str">
        <f t="shared" si="1204"/>
        <v/>
      </c>
      <c r="V2620" s="152" t="str">
        <f t="shared" si="1205"/>
        <v/>
      </c>
      <c r="W2620" s="153" t="str">
        <f t="shared" si="1206"/>
        <v/>
      </c>
      <c r="X2620" s="153" t="str">
        <f t="shared" si="1207"/>
        <v/>
      </c>
      <c r="Y2620" s="153" t="str">
        <f t="shared" si="1208"/>
        <v/>
      </c>
      <c r="Z2620" s="153" t="str">
        <f t="shared" si="1209"/>
        <v/>
      </c>
      <c r="AA2620" s="152" t="str">
        <f t="shared" si="1210"/>
        <v/>
      </c>
      <c r="AB2620" s="152" t="str">
        <f t="shared" si="1211"/>
        <v/>
      </c>
      <c r="AC2620" s="154" t="str">
        <f t="shared" si="1222"/>
        <v/>
      </c>
      <c r="AD2620" s="154" t="str">
        <f t="shared" si="1223"/>
        <v/>
      </c>
      <c r="AE2620" s="3" t="str">
        <f t="shared" si="1224"/>
        <v/>
      </c>
      <c r="AF2620" s="3" t="str">
        <f t="shared" si="1225"/>
        <v/>
      </c>
      <c r="AG2620" s="3" t="str">
        <f t="shared" si="1226"/>
        <v/>
      </c>
      <c r="AH2620" s="4" t="str">
        <f t="shared" si="1227"/>
        <v/>
      </c>
      <c r="AI2620" s="75" t="str">
        <f t="shared" si="1228"/>
        <v/>
      </c>
      <c r="AJ2620" s="75" t="str">
        <f t="shared" si="1229"/>
        <v/>
      </c>
    </row>
    <row r="2621" spans="1:36">
      <c r="A2621" s="41" t="str">
        <f t="shared" si="1212"/>
        <v/>
      </c>
      <c r="B2621" s="150" t="str">
        <f>IF(ISNUMBER(A2621),INDEX('MetaTrader Import'!$H$13:$J$5893,TRUNC(((A2621-$A$39+1)-1)/3)+1,MOD((A2621-$A$39+1)-1,3)+1),"")</f>
        <v/>
      </c>
      <c r="C2621" s="43" t="str">
        <f t="shared" si="1213"/>
        <v/>
      </c>
      <c r="D2621" s="43" t="str">
        <f t="shared" ca="1" si="1203"/>
        <v/>
      </c>
      <c r="E2621" s="43" t="str">
        <f t="shared" si="1214"/>
        <v/>
      </c>
      <c r="F2621" s="43" t="str">
        <f t="shared" si="1215"/>
        <v/>
      </c>
      <c r="G2621" s="43" t="str">
        <f>IF(A2621&lt;&gt;"",IF(A2621&lt;Data!$G$11*0.25,$C$13/$G$32,IF(A2621&gt;Data!$G$11*0.25,$C$13,$C$13*10)),"")</f>
        <v/>
      </c>
      <c r="H2621" s="43" t="str">
        <f>IF(A2621&lt;&gt;"",IF(Data!$G$9="constant",$C$13,IF(Data!$G$9="squeeze",G2621,F2621)),"")</f>
        <v/>
      </c>
      <c r="I2621" s="38" t="str">
        <f ca="1">IF(ISNUMBER(A2621),NORMINV(RAND(),0,IF(AND(Data!$G$9="squeeze",A2621&lt;Data!$G$11*0.25),$H$32,1)*$C$30*$C$13)*($C$14*$C$12),"")</f>
        <v/>
      </c>
      <c r="J2621" s="42" t="str">
        <f ca="1">IFERROR(IF(Data!$C$6="Real",B2621,I2621+J2620+($C$14*$C$12)*(NORMINV(RAND(),$C$15,CHOOSE($G$13,$C$13,F2621,G2621)))),"")</f>
        <v/>
      </c>
      <c r="K2621" s="88" t="str">
        <f>IF(ISNUMBER(A2621), IF($G$16="fixed",$G$17,MIN(H2621*Data!$C$7*$C$16*0.5,$C$17*Data!$C$7))*$C$12,"")</f>
        <v/>
      </c>
      <c r="L2621" s="42" t="str">
        <f t="shared" ca="1" si="1230"/>
        <v/>
      </c>
      <c r="M2621" s="44" t="str">
        <f t="shared" ca="1" si="1231"/>
        <v/>
      </c>
      <c r="N2621" s="44" t="str">
        <f t="shared" ca="1" si="1232"/>
        <v/>
      </c>
      <c r="O2621" s="108" t="str">
        <f t="shared" si="1216"/>
        <v/>
      </c>
      <c r="P2621" s="102" t="str">
        <f t="shared" si="1217"/>
        <v/>
      </c>
      <c r="Q2621" s="102" t="str">
        <f t="shared" si="1218"/>
        <v/>
      </c>
      <c r="R2621" s="120" t="str">
        <f t="shared" si="1219"/>
        <v/>
      </c>
      <c r="S2621" s="54" t="str">
        <f t="shared" si="1220"/>
        <v/>
      </c>
      <c r="T2621" s="5" t="str">
        <f t="shared" si="1221"/>
        <v/>
      </c>
      <c r="U2621" s="152" t="str">
        <f t="shared" si="1204"/>
        <v/>
      </c>
      <c r="V2621" s="152" t="str">
        <f t="shared" si="1205"/>
        <v/>
      </c>
      <c r="W2621" s="153" t="str">
        <f t="shared" si="1206"/>
        <v/>
      </c>
      <c r="X2621" s="153" t="str">
        <f t="shared" si="1207"/>
        <v/>
      </c>
      <c r="Y2621" s="153" t="str">
        <f t="shared" si="1208"/>
        <v/>
      </c>
      <c r="Z2621" s="153" t="str">
        <f t="shared" si="1209"/>
        <v/>
      </c>
      <c r="AA2621" s="152" t="str">
        <f t="shared" si="1210"/>
        <v/>
      </c>
      <c r="AB2621" s="152" t="str">
        <f t="shared" si="1211"/>
        <v/>
      </c>
      <c r="AC2621" s="154" t="str">
        <f t="shared" si="1222"/>
        <v/>
      </c>
      <c r="AD2621" s="154" t="str">
        <f t="shared" si="1223"/>
        <v/>
      </c>
      <c r="AE2621" s="3" t="str">
        <f t="shared" si="1224"/>
        <v/>
      </c>
      <c r="AF2621" s="3" t="str">
        <f t="shared" si="1225"/>
        <v/>
      </c>
      <c r="AG2621" s="3" t="str">
        <f t="shared" si="1226"/>
        <v/>
      </c>
      <c r="AH2621" s="4" t="str">
        <f t="shared" si="1227"/>
        <v/>
      </c>
      <c r="AI2621" s="75" t="str">
        <f t="shared" si="1228"/>
        <v/>
      </c>
      <c r="AJ2621" s="75" t="str">
        <f t="shared" si="1229"/>
        <v/>
      </c>
    </row>
    <row r="2622" spans="1:36">
      <c r="A2622" s="41" t="str">
        <f t="shared" si="1212"/>
        <v/>
      </c>
      <c r="B2622" s="150" t="str">
        <f>IF(ISNUMBER(A2622),INDEX('MetaTrader Import'!$H$13:$J$5893,TRUNC(((A2622-$A$39+1)-1)/3)+1,MOD((A2622-$A$39+1)-1,3)+1),"")</f>
        <v/>
      </c>
      <c r="C2622" s="43" t="str">
        <f t="shared" si="1213"/>
        <v/>
      </c>
      <c r="D2622" s="43" t="str">
        <f t="shared" ca="1" si="1203"/>
        <v/>
      </c>
      <c r="E2622" s="43" t="str">
        <f t="shared" si="1214"/>
        <v/>
      </c>
      <c r="F2622" s="43" t="str">
        <f t="shared" si="1215"/>
        <v/>
      </c>
      <c r="G2622" s="43" t="str">
        <f>IF(A2622&lt;&gt;"",IF(A2622&lt;Data!$G$11*0.25,$C$13/$G$32,IF(A2622&gt;Data!$G$11*0.25,$C$13,$C$13*10)),"")</f>
        <v/>
      </c>
      <c r="H2622" s="43" t="str">
        <f>IF(A2622&lt;&gt;"",IF(Data!$G$9="constant",$C$13,IF(Data!$G$9="squeeze",G2622,F2622)),"")</f>
        <v/>
      </c>
      <c r="I2622" s="38" t="str">
        <f ca="1">IF(ISNUMBER(A2622),NORMINV(RAND(),0,IF(AND(Data!$G$9="squeeze",A2622&lt;Data!$G$11*0.25),$H$32,1)*$C$30*$C$13)*($C$14*$C$12),"")</f>
        <v/>
      </c>
      <c r="J2622" s="42" t="str">
        <f ca="1">IFERROR(IF(Data!$C$6="Real",B2622,I2622+J2621+($C$14*$C$12)*(NORMINV(RAND(),$C$15,CHOOSE($G$13,$C$13,F2622,G2622)))),"")</f>
        <v/>
      </c>
      <c r="K2622" s="88" t="str">
        <f>IF(ISNUMBER(A2622), IF($G$16="fixed",$G$17,MIN(H2622*Data!$C$7*$C$16*0.5,$C$17*Data!$C$7))*$C$12,"")</f>
        <v/>
      </c>
      <c r="L2622" s="42" t="str">
        <f t="shared" ca="1" si="1230"/>
        <v/>
      </c>
      <c r="M2622" s="44" t="str">
        <f t="shared" ca="1" si="1231"/>
        <v/>
      </c>
      <c r="N2622" s="44" t="str">
        <f t="shared" ca="1" si="1232"/>
        <v/>
      </c>
      <c r="O2622" s="108" t="str">
        <f t="shared" si="1216"/>
        <v/>
      </c>
      <c r="P2622" s="102" t="str">
        <f t="shared" si="1217"/>
        <v/>
      </c>
      <c r="Q2622" s="102" t="str">
        <f t="shared" si="1218"/>
        <v/>
      </c>
      <c r="R2622" s="120" t="str">
        <f t="shared" si="1219"/>
        <v/>
      </c>
      <c r="S2622" s="54" t="str">
        <f t="shared" si="1220"/>
        <v/>
      </c>
      <c r="T2622" s="5" t="str">
        <f t="shared" si="1221"/>
        <v/>
      </c>
      <c r="U2622" s="152" t="str">
        <f t="shared" si="1204"/>
        <v/>
      </c>
      <c r="V2622" s="152" t="str">
        <f t="shared" si="1205"/>
        <v/>
      </c>
      <c r="W2622" s="153" t="str">
        <f t="shared" si="1206"/>
        <v/>
      </c>
      <c r="X2622" s="153" t="str">
        <f t="shared" si="1207"/>
        <v/>
      </c>
      <c r="Y2622" s="153" t="str">
        <f t="shared" si="1208"/>
        <v/>
      </c>
      <c r="Z2622" s="153" t="str">
        <f t="shared" si="1209"/>
        <v/>
      </c>
      <c r="AA2622" s="152" t="str">
        <f t="shared" si="1210"/>
        <v/>
      </c>
      <c r="AB2622" s="152" t="str">
        <f t="shared" si="1211"/>
        <v/>
      </c>
      <c r="AC2622" s="154" t="str">
        <f t="shared" si="1222"/>
        <v/>
      </c>
      <c r="AD2622" s="154" t="str">
        <f t="shared" si="1223"/>
        <v/>
      </c>
      <c r="AE2622" s="3" t="str">
        <f t="shared" si="1224"/>
        <v/>
      </c>
      <c r="AF2622" s="3" t="str">
        <f t="shared" si="1225"/>
        <v/>
      </c>
      <c r="AG2622" s="3" t="str">
        <f t="shared" si="1226"/>
        <v/>
      </c>
      <c r="AH2622" s="4" t="str">
        <f t="shared" si="1227"/>
        <v/>
      </c>
      <c r="AI2622" s="75" t="str">
        <f t="shared" si="1228"/>
        <v/>
      </c>
      <c r="AJ2622" s="75" t="str">
        <f t="shared" si="1229"/>
        <v/>
      </c>
    </row>
    <row r="2623" spans="1:36">
      <c r="A2623" s="41" t="str">
        <f t="shared" si="1212"/>
        <v/>
      </c>
      <c r="B2623" s="150" t="str">
        <f>IF(ISNUMBER(A2623),INDEX('MetaTrader Import'!$H$13:$J$5893,TRUNC(((A2623-$A$39+1)-1)/3)+1,MOD((A2623-$A$39+1)-1,3)+1),"")</f>
        <v/>
      </c>
      <c r="C2623" s="43" t="str">
        <f t="shared" si="1213"/>
        <v/>
      </c>
      <c r="D2623" s="43" t="str">
        <f t="shared" ca="1" si="1203"/>
        <v/>
      </c>
      <c r="E2623" s="43" t="str">
        <f t="shared" si="1214"/>
        <v/>
      </c>
      <c r="F2623" s="43" t="str">
        <f t="shared" si="1215"/>
        <v/>
      </c>
      <c r="G2623" s="43" t="str">
        <f>IF(A2623&lt;&gt;"",IF(A2623&lt;Data!$G$11*0.25,$C$13/$G$32,IF(A2623&gt;Data!$G$11*0.25,$C$13,$C$13*10)),"")</f>
        <v/>
      </c>
      <c r="H2623" s="43" t="str">
        <f>IF(A2623&lt;&gt;"",IF(Data!$G$9="constant",$C$13,IF(Data!$G$9="squeeze",G2623,F2623)),"")</f>
        <v/>
      </c>
      <c r="I2623" s="38" t="str">
        <f ca="1">IF(ISNUMBER(A2623),NORMINV(RAND(),0,IF(AND(Data!$G$9="squeeze",A2623&lt;Data!$G$11*0.25),$H$32,1)*$C$30*$C$13)*($C$14*$C$12),"")</f>
        <v/>
      </c>
      <c r="J2623" s="42" t="str">
        <f ca="1">IFERROR(IF(Data!$C$6="Real",B2623,I2623+J2622+($C$14*$C$12)*(NORMINV(RAND(),$C$15,CHOOSE($G$13,$C$13,F2623,G2623)))),"")</f>
        <v/>
      </c>
      <c r="K2623" s="88" t="str">
        <f>IF(ISNUMBER(A2623), IF($G$16="fixed",$G$17,MIN(H2623*Data!$C$7*$C$16*0.5,$C$17*Data!$C$7))*$C$12,"")</f>
        <v/>
      </c>
      <c r="L2623" s="42" t="str">
        <f t="shared" ca="1" si="1230"/>
        <v/>
      </c>
      <c r="M2623" s="44" t="str">
        <f t="shared" ca="1" si="1231"/>
        <v/>
      </c>
      <c r="N2623" s="44" t="str">
        <f t="shared" ca="1" si="1232"/>
        <v/>
      </c>
      <c r="O2623" s="108" t="str">
        <f t="shared" si="1216"/>
        <v/>
      </c>
      <c r="P2623" s="102" t="str">
        <f t="shared" si="1217"/>
        <v/>
      </c>
      <c r="Q2623" s="102" t="str">
        <f t="shared" si="1218"/>
        <v/>
      </c>
      <c r="R2623" s="120" t="str">
        <f t="shared" si="1219"/>
        <v/>
      </c>
      <c r="S2623" s="54" t="str">
        <f t="shared" si="1220"/>
        <v/>
      </c>
      <c r="T2623" s="5" t="str">
        <f t="shared" si="1221"/>
        <v/>
      </c>
      <c r="U2623" s="152" t="str">
        <f t="shared" si="1204"/>
        <v/>
      </c>
      <c r="V2623" s="152" t="str">
        <f t="shared" si="1205"/>
        <v/>
      </c>
      <c r="W2623" s="153" t="str">
        <f t="shared" si="1206"/>
        <v/>
      </c>
      <c r="X2623" s="153" t="str">
        <f t="shared" si="1207"/>
        <v/>
      </c>
      <c r="Y2623" s="153" t="str">
        <f t="shared" si="1208"/>
        <v/>
      </c>
      <c r="Z2623" s="153" t="str">
        <f t="shared" si="1209"/>
        <v/>
      </c>
      <c r="AA2623" s="152" t="str">
        <f t="shared" si="1210"/>
        <v/>
      </c>
      <c r="AB2623" s="152" t="str">
        <f t="shared" si="1211"/>
        <v/>
      </c>
      <c r="AC2623" s="154" t="str">
        <f t="shared" si="1222"/>
        <v/>
      </c>
      <c r="AD2623" s="154" t="str">
        <f t="shared" si="1223"/>
        <v/>
      </c>
      <c r="AE2623" s="3" t="str">
        <f t="shared" si="1224"/>
        <v/>
      </c>
      <c r="AF2623" s="3" t="str">
        <f t="shared" si="1225"/>
        <v/>
      </c>
      <c r="AG2623" s="3" t="str">
        <f t="shared" si="1226"/>
        <v/>
      </c>
      <c r="AH2623" s="4" t="str">
        <f t="shared" si="1227"/>
        <v/>
      </c>
      <c r="AI2623" s="75" t="str">
        <f t="shared" si="1228"/>
        <v/>
      </c>
      <c r="AJ2623" s="75" t="str">
        <f t="shared" si="1229"/>
        <v/>
      </c>
    </row>
    <row r="2624" spans="1:36">
      <c r="A2624" s="41" t="str">
        <f t="shared" si="1212"/>
        <v/>
      </c>
      <c r="B2624" s="150" t="str">
        <f>IF(ISNUMBER(A2624),INDEX('MetaTrader Import'!$H$13:$J$5893,TRUNC(((A2624-$A$39+1)-1)/3)+1,MOD((A2624-$A$39+1)-1,3)+1),"")</f>
        <v/>
      </c>
      <c r="C2624" s="43" t="str">
        <f t="shared" si="1213"/>
        <v/>
      </c>
      <c r="D2624" s="43" t="str">
        <f t="shared" ca="1" si="1203"/>
        <v/>
      </c>
      <c r="E2624" s="43" t="str">
        <f t="shared" si="1214"/>
        <v/>
      </c>
      <c r="F2624" s="43" t="str">
        <f t="shared" si="1215"/>
        <v/>
      </c>
      <c r="G2624" s="43" t="str">
        <f>IF(A2624&lt;&gt;"",IF(A2624&lt;Data!$G$11*0.25,$C$13/$G$32,IF(A2624&gt;Data!$G$11*0.25,$C$13,$C$13*10)),"")</f>
        <v/>
      </c>
      <c r="H2624" s="43" t="str">
        <f>IF(A2624&lt;&gt;"",IF(Data!$G$9="constant",$C$13,IF(Data!$G$9="squeeze",G2624,F2624)),"")</f>
        <v/>
      </c>
      <c r="I2624" s="38" t="str">
        <f ca="1">IF(ISNUMBER(A2624),NORMINV(RAND(),0,IF(AND(Data!$G$9="squeeze",A2624&lt;Data!$G$11*0.25),$H$32,1)*$C$30*$C$13)*($C$14*$C$12),"")</f>
        <v/>
      </c>
      <c r="J2624" s="42" t="str">
        <f ca="1">IFERROR(IF(Data!$C$6="Real",B2624,I2624+J2623+($C$14*$C$12)*(NORMINV(RAND(),$C$15,CHOOSE($G$13,$C$13,F2624,G2624)))),"")</f>
        <v/>
      </c>
      <c r="K2624" s="88" t="str">
        <f>IF(ISNUMBER(A2624), IF($G$16="fixed",$G$17,MIN(H2624*Data!$C$7*$C$16*0.5,$C$17*Data!$C$7))*$C$12,"")</f>
        <v/>
      </c>
      <c r="L2624" s="42" t="str">
        <f t="shared" ca="1" si="1230"/>
        <v/>
      </c>
      <c r="M2624" s="44" t="str">
        <f t="shared" ca="1" si="1231"/>
        <v/>
      </c>
      <c r="N2624" s="44" t="str">
        <f t="shared" ca="1" si="1232"/>
        <v/>
      </c>
      <c r="O2624" s="108" t="str">
        <f t="shared" si="1216"/>
        <v/>
      </c>
      <c r="P2624" s="102" t="str">
        <f t="shared" si="1217"/>
        <v/>
      </c>
      <c r="Q2624" s="102" t="str">
        <f t="shared" si="1218"/>
        <v/>
      </c>
      <c r="R2624" s="120" t="str">
        <f t="shared" si="1219"/>
        <v/>
      </c>
      <c r="S2624" s="54" t="str">
        <f t="shared" si="1220"/>
        <v/>
      </c>
      <c r="T2624" s="5" t="str">
        <f t="shared" si="1221"/>
        <v/>
      </c>
      <c r="U2624" s="152" t="str">
        <f t="shared" si="1204"/>
        <v/>
      </c>
      <c r="V2624" s="152" t="str">
        <f t="shared" si="1205"/>
        <v/>
      </c>
      <c r="W2624" s="153" t="str">
        <f t="shared" si="1206"/>
        <v/>
      </c>
      <c r="X2624" s="153" t="str">
        <f t="shared" si="1207"/>
        <v/>
      </c>
      <c r="Y2624" s="153" t="str">
        <f t="shared" si="1208"/>
        <v/>
      </c>
      <c r="Z2624" s="153" t="str">
        <f t="shared" si="1209"/>
        <v/>
      </c>
      <c r="AA2624" s="152" t="str">
        <f t="shared" si="1210"/>
        <v/>
      </c>
      <c r="AB2624" s="152" t="str">
        <f t="shared" si="1211"/>
        <v/>
      </c>
      <c r="AC2624" s="154" t="str">
        <f t="shared" si="1222"/>
        <v/>
      </c>
      <c r="AD2624" s="154" t="str">
        <f t="shared" si="1223"/>
        <v/>
      </c>
      <c r="AE2624" s="3" t="str">
        <f t="shared" si="1224"/>
        <v/>
      </c>
      <c r="AF2624" s="3" t="str">
        <f t="shared" si="1225"/>
        <v/>
      </c>
      <c r="AG2624" s="3" t="str">
        <f t="shared" si="1226"/>
        <v/>
      </c>
      <c r="AH2624" s="4" t="str">
        <f t="shared" si="1227"/>
        <v/>
      </c>
      <c r="AI2624" s="75" t="str">
        <f t="shared" si="1228"/>
        <v/>
      </c>
      <c r="AJ2624" s="75" t="str">
        <f t="shared" si="1229"/>
        <v/>
      </c>
    </row>
    <row r="2625" spans="1:36">
      <c r="A2625" s="41" t="str">
        <f t="shared" si="1212"/>
        <v/>
      </c>
      <c r="B2625" s="150" t="str">
        <f>IF(ISNUMBER(A2625),INDEX('MetaTrader Import'!$H$13:$J$5893,TRUNC(((A2625-$A$39+1)-1)/3)+1,MOD((A2625-$A$39+1)-1,3)+1),"")</f>
        <v/>
      </c>
      <c r="C2625" s="43" t="str">
        <f t="shared" si="1213"/>
        <v/>
      </c>
      <c r="D2625" s="43" t="str">
        <f t="shared" ca="1" si="1203"/>
        <v/>
      </c>
      <c r="E2625" s="43" t="str">
        <f t="shared" si="1214"/>
        <v/>
      </c>
      <c r="F2625" s="43" t="str">
        <f t="shared" si="1215"/>
        <v/>
      </c>
      <c r="G2625" s="43" t="str">
        <f>IF(A2625&lt;&gt;"",IF(A2625&lt;Data!$G$11*0.25,$C$13/$G$32,IF(A2625&gt;Data!$G$11*0.25,$C$13,$C$13*10)),"")</f>
        <v/>
      </c>
      <c r="H2625" s="43" t="str">
        <f>IF(A2625&lt;&gt;"",IF(Data!$G$9="constant",$C$13,IF(Data!$G$9="squeeze",G2625,F2625)),"")</f>
        <v/>
      </c>
      <c r="I2625" s="38" t="str">
        <f ca="1">IF(ISNUMBER(A2625),NORMINV(RAND(),0,IF(AND(Data!$G$9="squeeze",A2625&lt;Data!$G$11*0.25),$H$32,1)*$C$30*$C$13)*($C$14*$C$12),"")</f>
        <v/>
      </c>
      <c r="J2625" s="42" t="str">
        <f ca="1">IFERROR(IF(Data!$C$6="Real",B2625,I2625+J2624+($C$14*$C$12)*(NORMINV(RAND(),$C$15,CHOOSE($G$13,$C$13,F2625,G2625)))),"")</f>
        <v/>
      </c>
      <c r="K2625" s="88" t="str">
        <f>IF(ISNUMBER(A2625), IF($G$16="fixed",$G$17,MIN(H2625*Data!$C$7*$C$16*0.5,$C$17*Data!$C$7))*$C$12,"")</f>
        <v/>
      </c>
      <c r="L2625" s="42" t="str">
        <f t="shared" ca="1" si="1230"/>
        <v/>
      </c>
      <c r="M2625" s="44" t="str">
        <f t="shared" ca="1" si="1231"/>
        <v/>
      </c>
      <c r="N2625" s="44" t="str">
        <f t="shared" ca="1" si="1232"/>
        <v/>
      </c>
      <c r="O2625" s="108" t="str">
        <f t="shared" si="1216"/>
        <v/>
      </c>
      <c r="P2625" s="102" t="str">
        <f t="shared" si="1217"/>
        <v/>
      </c>
      <c r="Q2625" s="102" t="str">
        <f t="shared" si="1218"/>
        <v/>
      </c>
      <c r="R2625" s="120" t="str">
        <f t="shared" si="1219"/>
        <v/>
      </c>
      <c r="S2625" s="54" t="str">
        <f t="shared" si="1220"/>
        <v/>
      </c>
      <c r="T2625" s="5" t="str">
        <f t="shared" si="1221"/>
        <v/>
      </c>
      <c r="U2625" s="152" t="str">
        <f t="shared" si="1204"/>
        <v/>
      </c>
      <c r="V2625" s="152" t="str">
        <f t="shared" si="1205"/>
        <v/>
      </c>
      <c r="W2625" s="153" t="str">
        <f t="shared" si="1206"/>
        <v/>
      </c>
      <c r="X2625" s="153" t="str">
        <f t="shared" si="1207"/>
        <v/>
      </c>
      <c r="Y2625" s="153" t="str">
        <f t="shared" si="1208"/>
        <v/>
      </c>
      <c r="Z2625" s="153" t="str">
        <f t="shared" si="1209"/>
        <v/>
      </c>
      <c r="AA2625" s="152" t="str">
        <f t="shared" si="1210"/>
        <v/>
      </c>
      <c r="AB2625" s="152" t="str">
        <f t="shared" si="1211"/>
        <v/>
      </c>
      <c r="AC2625" s="154" t="str">
        <f t="shared" si="1222"/>
        <v/>
      </c>
      <c r="AD2625" s="154" t="str">
        <f t="shared" si="1223"/>
        <v/>
      </c>
      <c r="AE2625" s="3" t="str">
        <f t="shared" si="1224"/>
        <v/>
      </c>
      <c r="AF2625" s="3" t="str">
        <f t="shared" si="1225"/>
        <v/>
      </c>
      <c r="AG2625" s="3" t="str">
        <f t="shared" si="1226"/>
        <v/>
      </c>
      <c r="AH2625" s="4" t="str">
        <f t="shared" si="1227"/>
        <v/>
      </c>
      <c r="AI2625" s="75" t="str">
        <f t="shared" si="1228"/>
        <v/>
      </c>
      <c r="AJ2625" s="75" t="str">
        <f t="shared" si="1229"/>
        <v/>
      </c>
    </row>
    <row r="2626" spans="1:36">
      <c r="A2626" s="41" t="str">
        <f t="shared" si="1212"/>
        <v/>
      </c>
      <c r="B2626" s="150" t="str">
        <f>IF(ISNUMBER(A2626),INDEX('MetaTrader Import'!$H$13:$J$5893,TRUNC(((A2626-$A$39+1)-1)/3)+1,MOD((A2626-$A$39+1)-1,3)+1),"")</f>
        <v/>
      </c>
      <c r="C2626" s="43" t="str">
        <f t="shared" si="1213"/>
        <v/>
      </c>
      <c r="D2626" s="43" t="str">
        <f t="shared" ca="1" si="1203"/>
        <v/>
      </c>
      <c r="E2626" s="43" t="str">
        <f t="shared" si="1214"/>
        <v/>
      </c>
      <c r="F2626" s="43" t="str">
        <f t="shared" si="1215"/>
        <v/>
      </c>
      <c r="G2626" s="43" t="str">
        <f>IF(A2626&lt;&gt;"",IF(A2626&lt;Data!$G$11*0.25,$C$13/$G$32,IF(A2626&gt;Data!$G$11*0.25,$C$13,$C$13*10)),"")</f>
        <v/>
      </c>
      <c r="H2626" s="43" t="str">
        <f>IF(A2626&lt;&gt;"",IF(Data!$G$9="constant",$C$13,IF(Data!$G$9="squeeze",G2626,F2626)),"")</f>
        <v/>
      </c>
      <c r="I2626" s="38" t="str">
        <f ca="1">IF(ISNUMBER(A2626),NORMINV(RAND(),0,IF(AND(Data!$G$9="squeeze",A2626&lt;Data!$G$11*0.25),$H$32,1)*$C$30*$C$13)*($C$14*$C$12),"")</f>
        <v/>
      </c>
      <c r="J2626" s="42" t="str">
        <f ca="1">IFERROR(IF(Data!$C$6="Real",B2626,I2626+J2625+($C$14*$C$12)*(NORMINV(RAND(),$C$15,CHOOSE($G$13,$C$13,F2626,G2626)))),"")</f>
        <v/>
      </c>
      <c r="K2626" s="88" t="str">
        <f>IF(ISNUMBER(A2626), IF($G$16="fixed",$G$17,MIN(H2626*Data!$C$7*$C$16*0.5,$C$17*Data!$C$7))*$C$12,"")</f>
        <v/>
      </c>
      <c r="L2626" s="42" t="str">
        <f t="shared" ca="1" si="1230"/>
        <v/>
      </c>
      <c r="M2626" s="44" t="str">
        <f t="shared" ca="1" si="1231"/>
        <v/>
      </c>
      <c r="N2626" s="44" t="str">
        <f t="shared" ca="1" si="1232"/>
        <v/>
      </c>
      <c r="O2626" s="108" t="str">
        <f t="shared" si="1216"/>
        <v/>
      </c>
      <c r="P2626" s="102" t="str">
        <f t="shared" si="1217"/>
        <v/>
      </c>
      <c r="Q2626" s="102" t="str">
        <f t="shared" si="1218"/>
        <v/>
      </c>
      <c r="R2626" s="120" t="str">
        <f t="shared" si="1219"/>
        <v/>
      </c>
      <c r="S2626" s="54" t="str">
        <f t="shared" si="1220"/>
        <v/>
      </c>
      <c r="T2626" s="5" t="str">
        <f t="shared" si="1221"/>
        <v/>
      </c>
      <c r="U2626" s="152" t="str">
        <f t="shared" si="1204"/>
        <v/>
      </c>
      <c r="V2626" s="152" t="str">
        <f t="shared" si="1205"/>
        <v/>
      </c>
      <c r="W2626" s="153" t="str">
        <f t="shared" si="1206"/>
        <v/>
      </c>
      <c r="X2626" s="153" t="str">
        <f t="shared" si="1207"/>
        <v/>
      </c>
      <c r="Y2626" s="153" t="str">
        <f t="shared" si="1208"/>
        <v/>
      </c>
      <c r="Z2626" s="153" t="str">
        <f t="shared" si="1209"/>
        <v/>
      </c>
      <c r="AA2626" s="152" t="str">
        <f t="shared" si="1210"/>
        <v/>
      </c>
      <c r="AB2626" s="152" t="str">
        <f t="shared" si="1211"/>
        <v/>
      </c>
      <c r="AC2626" s="154" t="str">
        <f t="shared" si="1222"/>
        <v/>
      </c>
      <c r="AD2626" s="154" t="str">
        <f t="shared" si="1223"/>
        <v/>
      </c>
      <c r="AE2626" s="3" t="str">
        <f t="shared" si="1224"/>
        <v/>
      </c>
      <c r="AF2626" s="3" t="str">
        <f t="shared" si="1225"/>
        <v/>
      </c>
      <c r="AG2626" s="3" t="str">
        <f t="shared" si="1226"/>
        <v/>
      </c>
      <c r="AH2626" s="4" t="str">
        <f t="shared" si="1227"/>
        <v/>
      </c>
      <c r="AI2626" s="75" t="str">
        <f t="shared" si="1228"/>
        <v/>
      </c>
      <c r="AJ2626" s="75" t="str">
        <f t="shared" si="1229"/>
        <v/>
      </c>
    </row>
    <row r="2627" spans="1:36">
      <c r="A2627" s="41" t="str">
        <f t="shared" si="1212"/>
        <v/>
      </c>
      <c r="B2627" s="150" t="str">
        <f>IF(ISNUMBER(A2627),INDEX('MetaTrader Import'!$H$13:$J$5893,TRUNC(((A2627-$A$39+1)-1)/3)+1,MOD((A2627-$A$39+1)-1,3)+1),"")</f>
        <v/>
      </c>
      <c r="C2627" s="43" t="str">
        <f t="shared" si="1213"/>
        <v/>
      </c>
      <c r="D2627" s="43" t="str">
        <f t="shared" ref="D2627:D2690" ca="1" si="1233">IF(A2627&lt;&gt;"",NORMINV(RAND(),($C$23-C2627)*$C$28,$C$27)+NORMINV(RAND(),IF(RAND()&gt;$C$26,$C$25,0),$C$27),"")</f>
        <v/>
      </c>
      <c r="E2627" s="43" t="str">
        <f t="shared" si="1214"/>
        <v/>
      </c>
      <c r="F2627" s="43" t="str">
        <f t="shared" si="1215"/>
        <v/>
      </c>
      <c r="G2627" s="43" t="str">
        <f>IF(A2627&lt;&gt;"",IF(A2627&lt;Data!$G$11*0.25,$C$13/$G$32,IF(A2627&gt;Data!$G$11*0.25,$C$13,$C$13*10)),"")</f>
        <v/>
      </c>
      <c r="H2627" s="43" t="str">
        <f>IF(A2627&lt;&gt;"",IF(Data!$G$9="constant",$C$13,IF(Data!$G$9="squeeze",G2627,F2627)),"")</f>
        <v/>
      </c>
      <c r="I2627" s="38" t="str">
        <f ca="1">IF(ISNUMBER(A2627),NORMINV(RAND(),0,IF(AND(Data!$G$9="squeeze",A2627&lt;Data!$G$11*0.25),$H$32,1)*$C$30*$C$13)*($C$14*$C$12),"")</f>
        <v/>
      </c>
      <c r="J2627" s="42" t="str">
        <f ca="1">IFERROR(IF(Data!$C$6="Real",B2627,I2627+J2626+($C$14*$C$12)*(NORMINV(RAND(),$C$15,CHOOSE($G$13,$C$13,F2627,G2627)))),"")</f>
        <v/>
      </c>
      <c r="K2627" s="88" t="str">
        <f>IF(ISNUMBER(A2627), IF($G$16="fixed",$G$17,MIN(H2627*Data!$C$7*$C$16*0.5,$C$17*Data!$C$7))*$C$12,"")</f>
        <v/>
      </c>
      <c r="L2627" s="42" t="str">
        <f t="shared" ca="1" si="1230"/>
        <v/>
      </c>
      <c r="M2627" s="44" t="str">
        <f t="shared" ca="1" si="1231"/>
        <v/>
      </c>
      <c r="N2627" s="44" t="str">
        <f t="shared" ca="1" si="1232"/>
        <v/>
      </c>
      <c r="O2627" s="108" t="str">
        <f t="shared" si="1216"/>
        <v/>
      </c>
      <c r="P2627" s="102" t="str">
        <f t="shared" si="1217"/>
        <v/>
      </c>
      <c r="Q2627" s="102" t="str">
        <f t="shared" si="1218"/>
        <v/>
      </c>
      <c r="R2627" s="120" t="str">
        <f t="shared" si="1219"/>
        <v/>
      </c>
      <c r="S2627" s="54" t="str">
        <f t="shared" si="1220"/>
        <v/>
      </c>
      <c r="T2627" s="5" t="str">
        <f t="shared" si="1221"/>
        <v/>
      </c>
      <c r="U2627" s="152" t="str">
        <f t="shared" ref="U2627:U2690" si="1234">IF(NOT(ISNUMBER(T2627)),"",IF(S2627=1,T2627,IF(M2627&gt;U2626,M2627,IF(ISNUMBER(U2626),U2626,""))))</f>
        <v/>
      </c>
      <c r="V2627" s="152" t="str">
        <f t="shared" ref="V2627:V2690" si="1235">IF(NOT(ISNUMBER(T2627)),"",IF(S2627=1,T2627,IF(N2627&lt;V2626,N2627,IF(ISNUMBER(V2626),V2626,""))))</f>
        <v/>
      </c>
      <c r="W2627" s="153" t="str">
        <f t="shared" ref="W2627:W2690" si="1236">IF(NOT(ISNUMBER(T2627)),"",MIN($F$24,IF(TRUNC((U2627-T2627)/$E$24*$G$12)+0&gt;IF(ISNUMBER(W2626),W2626,0),TRUNC((U2627-T2627)/$E$24*$G$12)+0,IF(ISNUMBER(W2626),W2626,0))))</f>
        <v/>
      </c>
      <c r="X2627" s="153" t="str">
        <f t="shared" ref="X2627:X2690" si="1237">IF(NOT(ISNUMBER(T2627)),"",MIN($F$24,IF(-TRUNC((V2627-T2627)/$E$24*$G$12)+0&gt;IF(ISNUMBER(X2626),X2626,0),-TRUNC((V2627-T2627)/$E$24*$G$12)+0,IF(ISNUMBER(X2626),X2626,0))))</f>
        <v/>
      </c>
      <c r="Y2627" s="153" t="str">
        <f t="shared" ref="Y2627:Y2690" si="1238">IF(ISNUMBER(W2627),(IF(W2627=0,0,1))*IF(ABS($I$24)=2,POWER(2,W2627-1),W2627)*SIGN($I$24)*$K$24,"")</f>
        <v/>
      </c>
      <c r="Z2627" s="153" t="str">
        <f t="shared" ref="Z2627:Z2690" si="1239">IF(ISNUMBER(X2627),(IF(X2627=0,0,1))*IF(ABS($I$24)=2,POWER(2,X2627-1),X2627)*SIGN($I$24)*$K$24,"")</f>
        <v/>
      </c>
      <c r="AA2627" s="152" t="str">
        <f t="shared" ref="AA2627:AA2690" si="1240">IF(OR(NOT(ISNUMBER(T2627)),W2627&lt;1),"",IF(OR(NOT(ISNUMBER(W2626)),W2626=0),IF(SIGN(Y2627)=1,M2627,N2627),(Y2626*AA2626+(Y2627-Y2626)*IF(SIGN(Y2627)=1,M2627,N2627))/Y2627))</f>
        <v/>
      </c>
      <c r="AB2627" s="152" t="str">
        <f t="shared" ref="AB2627:AB2690" si="1241">IF(OR(NOT(ISNUMBER(T2627)),X2627&lt;1),"",IF(OR(NOT(ISNUMBER(X2626)),X2626=0),IF(SIGN(Z2627)=1,N2627,M2627),(Z2626*AB2626+(Z2627-Z2626)*IF(SIGN(Z2627)=1,N2627,M2627))/Z2627))</f>
        <v/>
      </c>
      <c r="AC2627" s="154" t="str">
        <f t="shared" si="1222"/>
        <v/>
      </c>
      <c r="AD2627" s="154" t="str">
        <f t="shared" si="1223"/>
        <v/>
      </c>
      <c r="AE2627" s="3" t="str">
        <f t="shared" si="1224"/>
        <v/>
      </c>
      <c r="AF2627" s="3" t="str">
        <f t="shared" si="1225"/>
        <v/>
      </c>
      <c r="AG2627" s="3" t="str">
        <f t="shared" si="1226"/>
        <v/>
      </c>
      <c r="AH2627" s="4" t="str">
        <f t="shared" si="1227"/>
        <v/>
      </c>
      <c r="AI2627" s="75" t="str">
        <f t="shared" si="1228"/>
        <v/>
      </c>
      <c r="AJ2627" s="75" t="str">
        <f t="shared" si="1229"/>
        <v/>
      </c>
    </row>
    <row r="2628" spans="1:36">
      <c r="A2628" s="41" t="str">
        <f t="shared" ref="A2628:A2691" si="1242">IFERROR(IF(A2627+1&gt;$C$19,"",A2627+1),"")</f>
        <v/>
      </c>
      <c r="B2628" s="150" t="str">
        <f>IF(ISNUMBER(A2628),INDEX('MetaTrader Import'!$H$13:$J$5893,TRUNC(((A2628-$A$39+1)-1)/3)+1,MOD((A2628-$A$39+1)-1,3)+1),"")</f>
        <v/>
      </c>
      <c r="C2628" s="43" t="str">
        <f t="shared" ref="C2628:C2691" si="1243">IF(A2628&lt;&gt;"",E2627,"")</f>
        <v/>
      </c>
      <c r="D2628" s="43" t="str">
        <f t="shared" ca="1" si="1233"/>
        <v/>
      </c>
      <c r="E2628" s="43" t="str">
        <f t="shared" ref="E2628:E2691" si="1244">IF(A2628&lt;&gt;"",C2628+D2628,"")</f>
        <v/>
      </c>
      <c r="F2628" s="43" t="str">
        <f t="shared" ref="F2628:F2691" si="1245">IF(A2628&lt;&gt;"",$C$13*ABS(E2628)/$C$23,"")</f>
        <v/>
      </c>
      <c r="G2628" s="43" t="str">
        <f>IF(A2628&lt;&gt;"",IF(A2628&lt;Data!$G$11*0.25,$C$13/$G$32,IF(A2628&gt;Data!$G$11*0.25,$C$13,$C$13*10)),"")</f>
        <v/>
      </c>
      <c r="H2628" s="43" t="str">
        <f>IF(A2628&lt;&gt;"",IF(Data!$G$9="constant",$C$13,IF(Data!$G$9="squeeze",G2628,F2628)),"")</f>
        <v/>
      </c>
      <c r="I2628" s="38" t="str">
        <f ca="1">IF(ISNUMBER(A2628),NORMINV(RAND(),0,IF(AND(Data!$G$9="squeeze",A2628&lt;Data!$G$11*0.25),$H$32,1)*$C$30*$C$13)*($C$14*$C$12),"")</f>
        <v/>
      </c>
      <c r="J2628" s="42" t="str">
        <f ca="1">IFERROR(IF(Data!$C$6="Real",B2628,I2628+J2627+($C$14*$C$12)*(NORMINV(RAND(),$C$15,CHOOSE($G$13,$C$13,F2628,G2628)))),"")</f>
        <v/>
      </c>
      <c r="K2628" s="88" t="str">
        <f>IF(ISNUMBER(A2628), IF($G$16="fixed",$G$17,MIN(H2628*Data!$C$7*$C$16*0.5,$C$17*Data!$C$7))*$C$12,"")</f>
        <v/>
      </c>
      <c r="L2628" s="42" t="str">
        <f t="shared" ca="1" si="1230"/>
        <v/>
      </c>
      <c r="M2628" s="44" t="str">
        <f t="shared" ca="1" si="1231"/>
        <v/>
      </c>
      <c r="N2628" s="44" t="str">
        <f t="shared" ca="1" si="1232"/>
        <v/>
      </c>
      <c r="O2628" s="108" t="str">
        <f t="shared" ref="O2628:O2691" si="1246">IF(ISNUMBER(A2628),$G$12*SLOPE(L2614:L2628,A2614:A2628),"")</f>
        <v/>
      </c>
      <c r="P2628" s="102" t="str">
        <f t="shared" ref="P2628:P2691" si="1247">IF(ISNUMBER(A2628),STDEV(L2614:L2628)*$G$12,"")</f>
        <v/>
      </c>
      <c r="Q2628" s="102" t="str">
        <f t="shared" ref="Q2628:Q2691" si="1248">IF(ISNUMBER(A2628),SLOPE(P2614:P2628,A2614:A2628),"")</f>
        <v/>
      </c>
      <c r="R2628" s="120" t="str">
        <f t="shared" ref="R2628:R2691" si="1249">IF(ISNUMBER(A2628),R2627+S2627,"")</f>
        <v/>
      </c>
      <c r="S2628" s="54" t="str">
        <f t="shared" ref="S2628:S2691" si="1250">IF(ISNUMBER(A2628),IF(AND(R2628&lt;$M$24,Q2628&lt;$F$28,ABS(O2628)&lt;$F$27,P2628&lt;$F$26,NOT(ISNUMBER(T2627))),1,0),"")</f>
        <v/>
      </c>
      <c r="T2628" s="5" t="str">
        <f t="shared" ref="T2628:T2691" si="1251">IF(ISNUMBER(A2628),IF(S2628=1,L2628,IF(AG2627="Y","",IF(ISNUMBER(T2627),T2627,""))),"")</f>
        <v/>
      </c>
      <c r="U2628" s="152" t="str">
        <f t="shared" si="1234"/>
        <v/>
      </c>
      <c r="V2628" s="152" t="str">
        <f t="shared" si="1235"/>
        <v/>
      </c>
      <c r="W2628" s="153" t="str">
        <f t="shared" si="1236"/>
        <v/>
      </c>
      <c r="X2628" s="153" t="str">
        <f t="shared" si="1237"/>
        <v/>
      </c>
      <c r="Y2628" s="153" t="str">
        <f t="shared" si="1238"/>
        <v/>
      </c>
      <c r="Z2628" s="153" t="str">
        <f t="shared" si="1239"/>
        <v/>
      </c>
      <c r="AA2628" s="152" t="str">
        <f t="shared" si="1240"/>
        <v/>
      </c>
      <c r="AB2628" s="152" t="str">
        <f t="shared" si="1241"/>
        <v/>
      </c>
      <c r="AC2628" s="154" t="str">
        <f t="shared" ref="AC2628:AC2691" si="1252">IFERROR(-SIGN(Y2628)*(AA2628-IF(SIGN(Y2628)=1,N2628,M2628))*$G$12*ABS(Y2628),"")</f>
        <v/>
      </c>
      <c r="AD2628" s="154" t="str">
        <f t="shared" ref="AD2628:AD2691" si="1253">IFERROR(SIGN(Z2628)*(AB2628-IF(SIGN(Z2628)=1,M2628,N2628))*$G$12*ABS(Z2628),"")</f>
        <v/>
      </c>
      <c r="AE2628" s="3" t="str">
        <f t="shared" ref="AE2628:AE2691" si="1254">IF(ISNUMBER(A2628),IFERROR((IF(ISNUMBER(AC2628),AC2628,0)+IF(ISNUMBER(AD2628),AD2628,0))/(ABS(Y2628)+ABS(Z2628)),0),"")</f>
        <v/>
      </c>
      <c r="AF2628" s="3" t="str">
        <f t="shared" ref="AF2628:AF2691" si="1255">IF(ISNUMBER(A2628),IF(ISNUMBER(AC2628),AC2628,0)+IF(ISNUMBER(AD2628),AD2628,0),"")</f>
        <v/>
      </c>
      <c r="AG2628" s="3" t="str">
        <f t="shared" ref="AG2628:AG2691" si="1256">IF(NOT(ISNUMBER(T2628)),"",IF(OR(AF2628&gt;$G$24,AF2628&lt;-$H$24,A2628+1&gt;$C$19),"Y","N"))</f>
        <v/>
      </c>
      <c r="AH2628" s="4" t="str">
        <f t="shared" ref="AH2628:AH2691" si="1257">IF(AG2628="y",AF2628*10*$C$11,"")</f>
        <v/>
      </c>
      <c r="AI2628" s="75" t="str">
        <f t="shared" ref="AI2628:AI2691" si="1258">IF(ISNUMBER(A2628),IF(ISNUMBER(AH2628),AJ2628,AF2628*10*$C$11+AJ2628),"")</f>
        <v/>
      </c>
      <c r="AJ2628" s="75" t="str">
        <f t="shared" ref="AJ2628:AJ2691" si="1259">IF(ISNUMBER(A2628),AJ2627+IF(ISNUMBER(AH2628),AH2628,0),"")</f>
        <v/>
      </c>
    </row>
    <row r="2629" spans="1:36">
      <c r="A2629" s="41" t="str">
        <f t="shared" si="1242"/>
        <v/>
      </c>
      <c r="B2629" s="150" t="str">
        <f>IF(ISNUMBER(A2629),INDEX('MetaTrader Import'!$H$13:$J$5893,TRUNC(((A2629-$A$39+1)-1)/3)+1,MOD((A2629-$A$39+1)-1,3)+1),"")</f>
        <v/>
      </c>
      <c r="C2629" s="43" t="str">
        <f t="shared" si="1243"/>
        <v/>
      </c>
      <c r="D2629" s="43" t="str">
        <f t="shared" ca="1" si="1233"/>
        <v/>
      </c>
      <c r="E2629" s="43" t="str">
        <f t="shared" si="1244"/>
        <v/>
      </c>
      <c r="F2629" s="43" t="str">
        <f t="shared" si="1245"/>
        <v/>
      </c>
      <c r="G2629" s="43" t="str">
        <f>IF(A2629&lt;&gt;"",IF(A2629&lt;Data!$G$11*0.25,$C$13/$G$32,IF(A2629&gt;Data!$G$11*0.25,$C$13,$C$13*10)),"")</f>
        <v/>
      </c>
      <c r="H2629" s="43" t="str">
        <f>IF(A2629&lt;&gt;"",IF(Data!$G$9="constant",$C$13,IF(Data!$G$9="squeeze",G2629,F2629)),"")</f>
        <v/>
      </c>
      <c r="I2629" s="38" t="str">
        <f ca="1">IF(ISNUMBER(A2629),NORMINV(RAND(),0,IF(AND(Data!$G$9="squeeze",A2629&lt;Data!$G$11*0.25),$H$32,1)*$C$30*$C$13)*($C$14*$C$12),"")</f>
        <v/>
      </c>
      <c r="J2629" s="42" t="str">
        <f ca="1">IFERROR(IF(Data!$C$6="Real",B2629,I2629+J2628+($C$14*$C$12)*(NORMINV(RAND(),$C$15,CHOOSE($G$13,$C$13,F2629,G2629)))),"")</f>
        <v/>
      </c>
      <c r="K2629" s="88" t="str">
        <f>IF(ISNUMBER(A2629), IF($G$16="fixed",$G$17,MIN(H2629*Data!$C$7*$C$16*0.5,$C$17*Data!$C$7))*$C$12,"")</f>
        <v/>
      </c>
      <c r="L2629" s="42" t="str">
        <f t="shared" ca="1" si="1230"/>
        <v/>
      </c>
      <c r="M2629" s="44" t="str">
        <f t="shared" ca="1" si="1231"/>
        <v/>
      </c>
      <c r="N2629" s="44" t="str">
        <f t="shared" ca="1" si="1232"/>
        <v/>
      </c>
      <c r="O2629" s="108" t="str">
        <f t="shared" si="1246"/>
        <v/>
      </c>
      <c r="P2629" s="102" t="str">
        <f t="shared" si="1247"/>
        <v/>
      </c>
      <c r="Q2629" s="102" t="str">
        <f t="shared" si="1248"/>
        <v/>
      </c>
      <c r="R2629" s="120" t="str">
        <f t="shared" si="1249"/>
        <v/>
      </c>
      <c r="S2629" s="54" t="str">
        <f t="shared" si="1250"/>
        <v/>
      </c>
      <c r="T2629" s="5" t="str">
        <f t="shared" si="1251"/>
        <v/>
      </c>
      <c r="U2629" s="152" t="str">
        <f t="shared" si="1234"/>
        <v/>
      </c>
      <c r="V2629" s="152" t="str">
        <f t="shared" si="1235"/>
        <v/>
      </c>
      <c r="W2629" s="153" t="str">
        <f t="shared" si="1236"/>
        <v/>
      </c>
      <c r="X2629" s="153" t="str">
        <f t="shared" si="1237"/>
        <v/>
      </c>
      <c r="Y2629" s="153" t="str">
        <f t="shared" si="1238"/>
        <v/>
      </c>
      <c r="Z2629" s="153" t="str">
        <f t="shared" si="1239"/>
        <v/>
      </c>
      <c r="AA2629" s="152" t="str">
        <f t="shared" si="1240"/>
        <v/>
      </c>
      <c r="AB2629" s="152" t="str">
        <f t="shared" si="1241"/>
        <v/>
      </c>
      <c r="AC2629" s="154" t="str">
        <f t="shared" si="1252"/>
        <v/>
      </c>
      <c r="AD2629" s="154" t="str">
        <f t="shared" si="1253"/>
        <v/>
      </c>
      <c r="AE2629" s="3" t="str">
        <f t="shared" si="1254"/>
        <v/>
      </c>
      <c r="AF2629" s="3" t="str">
        <f t="shared" si="1255"/>
        <v/>
      </c>
      <c r="AG2629" s="3" t="str">
        <f t="shared" si="1256"/>
        <v/>
      </c>
      <c r="AH2629" s="4" t="str">
        <f t="shared" si="1257"/>
        <v/>
      </c>
      <c r="AI2629" s="75" t="str">
        <f t="shared" si="1258"/>
        <v/>
      </c>
      <c r="AJ2629" s="75" t="str">
        <f t="shared" si="1259"/>
        <v/>
      </c>
    </row>
    <row r="2630" spans="1:36">
      <c r="A2630" s="41" t="str">
        <f t="shared" si="1242"/>
        <v/>
      </c>
      <c r="B2630" s="150" t="str">
        <f>IF(ISNUMBER(A2630),INDEX('MetaTrader Import'!$H$13:$J$5893,TRUNC(((A2630-$A$39+1)-1)/3)+1,MOD((A2630-$A$39+1)-1,3)+1),"")</f>
        <v/>
      </c>
      <c r="C2630" s="43" t="str">
        <f t="shared" si="1243"/>
        <v/>
      </c>
      <c r="D2630" s="43" t="str">
        <f t="shared" ca="1" si="1233"/>
        <v/>
      </c>
      <c r="E2630" s="43" t="str">
        <f t="shared" si="1244"/>
        <v/>
      </c>
      <c r="F2630" s="43" t="str">
        <f t="shared" si="1245"/>
        <v/>
      </c>
      <c r="G2630" s="43" t="str">
        <f>IF(A2630&lt;&gt;"",IF(A2630&lt;Data!$G$11*0.25,$C$13/$G$32,IF(A2630&gt;Data!$G$11*0.25,$C$13,$C$13*10)),"")</f>
        <v/>
      </c>
      <c r="H2630" s="43" t="str">
        <f>IF(A2630&lt;&gt;"",IF(Data!$G$9="constant",$C$13,IF(Data!$G$9="squeeze",G2630,F2630)),"")</f>
        <v/>
      </c>
      <c r="I2630" s="38" t="str">
        <f ca="1">IF(ISNUMBER(A2630),NORMINV(RAND(),0,IF(AND(Data!$G$9="squeeze",A2630&lt;Data!$G$11*0.25),$H$32,1)*$C$30*$C$13)*($C$14*$C$12),"")</f>
        <v/>
      </c>
      <c r="J2630" s="42" t="str">
        <f ca="1">IFERROR(IF(Data!$C$6="Real",B2630,I2630+J2629+($C$14*$C$12)*(NORMINV(RAND(),$C$15,CHOOSE($G$13,$C$13,F2630,G2630)))),"")</f>
        <v/>
      </c>
      <c r="K2630" s="88" t="str">
        <f>IF(ISNUMBER(A2630), IF($G$16="fixed",$G$17,MIN(H2630*Data!$C$7*$C$16*0.5,$C$17*Data!$C$7))*$C$12,"")</f>
        <v/>
      </c>
      <c r="L2630" s="42" t="str">
        <f t="shared" ref="L2630:L2693" ca="1" si="1260">IFERROR(J2630,"")</f>
        <v/>
      </c>
      <c r="M2630" s="44" t="str">
        <f t="shared" ref="M2630:M2693" ca="1" si="1261">IFERROR(L2630+K2630*0.5,"")</f>
        <v/>
      </c>
      <c r="N2630" s="44" t="str">
        <f t="shared" ref="N2630:N2693" ca="1" si="1262">IFERROR(L2630-K2630*0.5,"")</f>
        <v/>
      </c>
      <c r="O2630" s="108" t="str">
        <f t="shared" si="1246"/>
        <v/>
      </c>
      <c r="P2630" s="102" t="str">
        <f t="shared" si="1247"/>
        <v/>
      </c>
      <c r="Q2630" s="102" t="str">
        <f t="shared" si="1248"/>
        <v/>
      </c>
      <c r="R2630" s="120" t="str">
        <f t="shared" si="1249"/>
        <v/>
      </c>
      <c r="S2630" s="54" t="str">
        <f t="shared" si="1250"/>
        <v/>
      </c>
      <c r="T2630" s="5" t="str">
        <f t="shared" si="1251"/>
        <v/>
      </c>
      <c r="U2630" s="152" t="str">
        <f t="shared" si="1234"/>
        <v/>
      </c>
      <c r="V2630" s="152" t="str">
        <f t="shared" si="1235"/>
        <v/>
      </c>
      <c r="W2630" s="153" t="str">
        <f t="shared" si="1236"/>
        <v/>
      </c>
      <c r="X2630" s="153" t="str">
        <f t="shared" si="1237"/>
        <v/>
      </c>
      <c r="Y2630" s="153" t="str">
        <f t="shared" si="1238"/>
        <v/>
      </c>
      <c r="Z2630" s="153" t="str">
        <f t="shared" si="1239"/>
        <v/>
      </c>
      <c r="AA2630" s="152" t="str">
        <f t="shared" si="1240"/>
        <v/>
      </c>
      <c r="AB2630" s="152" t="str">
        <f t="shared" si="1241"/>
        <v/>
      </c>
      <c r="AC2630" s="154" t="str">
        <f t="shared" si="1252"/>
        <v/>
      </c>
      <c r="AD2630" s="154" t="str">
        <f t="shared" si="1253"/>
        <v/>
      </c>
      <c r="AE2630" s="3" t="str">
        <f t="shared" si="1254"/>
        <v/>
      </c>
      <c r="AF2630" s="3" t="str">
        <f t="shared" si="1255"/>
        <v/>
      </c>
      <c r="AG2630" s="3" t="str">
        <f t="shared" si="1256"/>
        <v/>
      </c>
      <c r="AH2630" s="4" t="str">
        <f t="shared" si="1257"/>
        <v/>
      </c>
      <c r="AI2630" s="75" t="str">
        <f t="shared" si="1258"/>
        <v/>
      </c>
      <c r="AJ2630" s="75" t="str">
        <f t="shared" si="1259"/>
        <v/>
      </c>
    </row>
    <row r="2631" spans="1:36">
      <c r="A2631" s="41" t="str">
        <f t="shared" si="1242"/>
        <v/>
      </c>
      <c r="B2631" s="150" t="str">
        <f>IF(ISNUMBER(A2631),INDEX('MetaTrader Import'!$H$13:$J$5893,TRUNC(((A2631-$A$39+1)-1)/3)+1,MOD((A2631-$A$39+1)-1,3)+1),"")</f>
        <v/>
      </c>
      <c r="C2631" s="43" t="str">
        <f t="shared" si="1243"/>
        <v/>
      </c>
      <c r="D2631" s="43" t="str">
        <f t="shared" ca="1" si="1233"/>
        <v/>
      </c>
      <c r="E2631" s="43" t="str">
        <f t="shared" si="1244"/>
        <v/>
      </c>
      <c r="F2631" s="43" t="str">
        <f t="shared" si="1245"/>
        <v/>
      </c>
      <c r="G2631" s="43" t="str">
        <f>IF(A2631&lt;&gt;"",IF(A2631&lt;Data!$G$11*0.25,$C$13/$G$32,IF(A2631&gt;Data!$G$11*0.25,$C$13,$C$13*10)),"")</f>
        <v/>
      </c>
      <c r="H2631" s="43" t="str">
        <f>IF(A2631&lt;&gt;"",IF(Data!$G$9="constant",$C$13,IF(Data!$G$9="squeeze",G2631,F2631)),"")</f>
        <v/>
      </c>
      <c r="I2631" s="38" t="str">
        <f ca="1">IF(ISNUMBER(A2631),NORMINV(RAND(),0,IF(AND(Data!$G$9="squeeze",A2631&lt;Data!$G$11*0.25),$H$32,1)*$C$30*$C$13)*($C$14*$C$12),"")</f>
        <v/>
      </c>
      <c r="J2631" s="42" t="str">
        <f ca="1">IFERROR(IF(Data!$C$6="Real",B2631,I2631+J2630+($C$14*$C$12)*(NORMINV(RAND(),$C$15,CHOOSE($G$13,$C$13,F2631,G2631)))),"")</f>
        <v/>
      </c>
      <c r="K2631" s="88" t="str">
        <f>IF(ISNUMBER(A2631), IF($G$16="fixed",$G$17,MIN(H2631*Data!$C$7*$C$16*0.5,$C$17*Data!$C$7))*$C$12,"")</f>
        <v/>
      </c>
      <c r="L2631" s="42" t="str">
        <f t="shared" ca="1" si="1260"/>
        <v/>
      </c>
      <c r="M2631" s="44" t="str">
        <f t="shared" ca="1" si="1261"/>
        <v/>
      </c>
      <c r="N2631" s="44" t="str">
        <f t="shared" ca="1" si="1262"/>
        <v/>
      </c>
      <c r="O2631" s="108" t="str">
        <f t="shared" si="1246"/>
        <v/>
      </c>
      <c r="P2631" s="102" t="str">
        <f t="shared" si="1247"/>
        <v/>
      </c>
      <c r="Q2631" s="102" t="str">
        <f t="shared" si="1248"/>
        <v/>
      </c>
      <c r="R2631" s="120" t="str">
        <f t="shared" si="1249"/>
        <v/>
      </c>
      <c r="S2631" s="54" t="str">
        <f t="shared" si="1250"/>
        <v/>
      </c>
      <c r="T2631" s="5" t="str">
        <f t="shared" si="1251"/>
        <v/>
      </c>
      <c r="U2631" s="152" t="str">
        <f t="shared" si="1234"/>
        <v/>
      </c>
      <c r="V2631" s="152" t="str">
        <f t="shared" si="1235"/>
        <v/>
      </c>
      <c r="W2631" s="153" t="str">
        <f t="shared" si="1236"/>
        <v/>
      </c>
      <c r="X2631" s="153" t="str">
        <f t="shared" si="1237"/>
        <v/>
      </c>
      <c r="Y2631" s="153" t="str">
        <f t="shared" si="1238"/>
        <v/>
      </c>
      <c r="Z2631" s="153" t="str">
        <f t="shared" si="1239"/>
        <v/>
      </c>
      <c r="AA2631" s="152" t="str">
        <f t="shared" si="1240"/>
        <v/>
      </c>
      <c r="AB2631" s="152" t="str">
        <f t="shared" si="1241"/>
        <v/>
      </c>
      <c r="AC2631" s="154" t="str">
        <f t="shared" si="1252"/>
        <v/>
      </c>
      <c r="AD2631" s="154" t="str">
        <f t="shared" si="1253"/>
        <v/>
      </c>
      <c r="AE2631" s="3" t="str">
        <f t="shared" si="1254"/>
        <v/>
      </c>
      <c r="AF2631" s="3" t="str">
        <f t="shared" si="1255"/>
        <v/>
      </c>
      <c r="AG2631" s="3" t="str">
        <f t="shared" si="1256"/>
        <v/>
      </c>
      <c r="AH2631" s="4" t="str">
        <f t="shared" si="1257"/>
        <v/>
      </c>
      <c r="AI2631" s="75" t="str">
        <f t="shared" si="1258"/>
        <v/>
      </c>
      <c r="AJ2631" s="75" t="str">
        <f t="shared" si="1259"/>
        <v/>
      </c>
    </row>
    <row r="2632" spans="1:36">
      <c r="A2632" s="41" t="str">
        <f t="shared" si="1242"/>
        <v/>
      </c>
      <c r="B2632" s="150" t="str">
        <f>IF(ISNUMBER(A2632),INDEX('MetaTrader Import'!$H$13:$J$5893,TRUNC(((A2632-$A$39+1)-1)/3)+1,MOD((A2632-$A$39+1)-1,3)+1),"")</f>
        <v/>
      </c>
      <c r="C2632" s="43" t="str">
        <f t="shared" si="1243"/>
        <v/>
      </c>
      <c r="D2632" s="43" t="str">
        <f t="shared" ca="1" si="1233"/>
        <v/>
      </c>
      <c r="E2632" s="43" t="str">
        <f t="shared" si="1244"/>
        <v/>
      </c>
      <c r="F2632" s="43" t="str">
        <f t="shared" si="1245"/>
        <v/>
      </c>
      <c r="G2632" s="43" t="str">
        <f>IF(A2632&lt;&gt;"",IF(A2632&lt;Data!$G$11*0.25,$C$13/$G$32,IF(A2632&gt;Data!$G$11*0.25,$C$13,$C$13*10)),"")</f>
        <v/>
      </c>
      <c r="H2632" s="43" t="str">
        <f>IF(A2632&lt;&gt;"",IF(Data!$G$9="constant",$C$13,IF(Data!$G$9="squeeze",G2632,F2632)),"")</f>
        <v/>
      </c>
      <c r="I2632" s="38" t="str">
        <f ca="1">IF(ISNUMBER(A2632),NORMINV(RAND(),0,IF(AND(Data!$G$9="squeeze",A2632&lt;Data!$G$11*0.25),$H$32,1)*$C$30*$C$13)*($C$14*$C$12),"")</f>
        <v/>
      </c>
      <c r="J2632" s="42" t="str">
        <f ca="1">IFERROR(IF(Data!$C$6="Real",B2632,I2632+J2631+($C$14*$C$12)*(NORMINV(RAND(),$C$15,CHOOSE($G$13,$C$13,F2632,G2632)))),"")</f>
        <v/>
      </c>
      <c r="K2632" s="88" t="str">
        <f>IF(ISNUMBER(A2632), IF($G$16="fixed",$G$17,MIN(H2632*Data!$C$7*$C$16*0.5,$C$17*Data!$C$7))*$C$12,"")</f>
        <v/>
      </c>
      <c r="L2632" s="42" t="str">
        <f t="shared" ca="1" si="1260"/>
        <v/>
      </c>
      <c r="M2632" s="44" t="str">
        <f t="shared" ca="1" si="1261"/>
        <v/>
      </c>
      <c r="N2632" s="44" t="str">
        <f t="shared" ca="1" si="1262"/>
        <v/>
      </c>
      <c r="O2632" s="108" t="str">
        <f t="shared" si="1246"/>
        <v/>
      </c>
      <c r="P2632" s="102" t="str">
        <f t="shared" si="1247"/>
        <v/>
      </c>
      <c r="Q2632" s="102" t="str">
        <f t="shared" si="1248"/>
        <v/>
      </c>
      <c r="R2632" s="120" t="str">
        <f t="shared" si="1249"/>
        <v/>
      </c>
      <c r="S2632" s="54" t="str">
        <f t="shared" si="1250"/>
        <v/>
      </c>
      <c r="T2632" s="5" t="str">
        <f t="shared" si="1251"/>
        <v/>
      </c>
      <c r="U2632" s="152" t="str">
        <f t="shared" si="1234"/>
        <v/>
      </c>
      <c r="V2632" s="152" t="str">
        <f t="shared" si="1235"/>
        <v/>
      </c>
      <c r="W2632" s="153" t="str">
        <f t="shared" si="1236"/>
        <v/>
      </c>
      <c r="X2632" s="153" t="str">
        <f t="shared" si="1237"/>
        <v/>
      </c>
      <c r="Y2632" s="153" t="str">
        <f t="shared" si="1238"/>
        <v/>
      </c>
      <c r="Z2632" s="153" t="str">
        <f t="shared" si="1239"/>
        <v/>
      </c>
      <c r="AA2632" s="152" t="str">
        <f t="shared" si="1240"/>
        <v/>
      </c>
      <c r="AB2632" s="152" t="str">
        <f t="shared" si="1241"/>
        <v/>
      </c>
      <c r="AC2632" s="154" t="str">
        <f t="shared" si="1252"/>
        <v/>
      </c>
      <c r="AD2632" s="154" t="str">
        <f t="shared" si="1253"/>
        <v/>
      </c>
      <c r="AE2632" s="3" t="str">
        <f t="shared" si="1254"/>
        <v/>
      </c>
      <c r="AF2632" s="3" t="str">
        <f t="shared" si="1255"/>
        <v/>
      </c>
      <c r="AG2632" s="3" t="str">
        <f t="shared" si="1256"/>
        <v/>
      </c>
      <c r="AH2632" s="4" t="str">
        <f t="shared" si="1257"/>
        <v/>
      </c>
      <c r="AI2632" s="75" t="str">
        <f t="shared" si="1258"/>
        <v/>
      </c>
      <c r="AJ2632" s="75" t="str">
        <f t="shared" si="1259"/>
        <v/>
      </c>
    </row>
    <row r="2633" spans="1:36">
      <c r="A2633" s="41" t="str">
        <f t="shared" si="1242"/>
        <v/>
      </c>
      <c r="B2633" s="150" t="str">
        <f>IF(ISNUMBER(A2633),INDEX('MetaTrader Import'!$H$13:$J$5893,TRUNC(((A2633-$A$39+1)-1)/3)+1,MOD((A2633-$A$39+1)-1,3)+1),"")</f>
        <v/>
      </c>
      <c r="C2633" s="43" t="str">
        <f t="shared" si="1243"/>
        <v/>
      </c>
      <c r="D2633" s="43" t="str">
        <f t="shared" ca="1" si="1233"/>
        <v/>
      </c>
      <c r="E2633" s="43" t="str">
        <f t="shared" si="1244"/>
        <v/>
      </c>
      <c r="F2633" s="43" t="str">
        <f t="shared" si="1245"/>
        <v/>
      </c>
      <c r="G2633" s="43" t="str">
        <f>IF(A2633&lt;&gt;"",IF(A2633&lt;Data!$G$11*0.25,$C$13/$G$32,IF(A2633&gt;Data!$G$11*0.25,$C$13,$C$13*10)),"")</f>
        <v/>
      </c>
      <c r="H2633" s="43" t="str">
        <f>IF(A2633&lt;&gt;"",IF(Data!$G$9="constant",$C$13,IF(Data!$G$9="squeeze",G2633,F2633)),"")</f>
        <v/>
      </c>
      <c r="I2633" s="38" t="str">
        <f ca="1">IF(ISNUMBER(A2633),NORMINV(RAND(),0,IF(AND(Data!$G$9="squeeze",A2633&lt;Data!$G$11*0.25),$H$32,1)*$C$30*$C$13)*($C$14*$C$12),"")</f>
        <v/>
      </c>
      <c r="J2633" s="42" t="str">
        <f ca="1">IFERROR(IF(Data!$C$6="Real",B2633,I2633+J2632+($C$14*$C$12)*(NORMINV(RAND(),$C$15,CHOOSE($G$13,$C$13,F2633,G2633)))),"")</f>
        <v/>
      </c>
      <c r="K2633" s="88" t="str">
        <f>IF(ISNUMBER(A2633), IF($G$16="fixed",$G$17,MIN(H2633*Data!$C$7*$C$16*0.5,$C$17*Data!$C$7))*$C$12,"")</f>
        <v/>
      </c>
      <c r="L2633" s="42" t="str">
        <f t="shared" ca="1" si="1260"/>
        <v/>
      </c>
      <c r="M2633" s="44" t="str">
        <f t="shared" ca="1" si="1261"/>
        <v/>
      </c>
      <c r="N2633" s="44" t="str">
        <f t="shared" ca="1" si="1262"/>
        <v/>
      </c>
      <c r="O2633" s="108" t="str">
        <f t="shared" si="1246"/>
        <v/>
      </c>
      <c r="P2633" s="102" t="str">
        <f t="shared" si="1247"/>
        <v/>
      </c>
      <c r="Q2633" s="102" t="str">
        <f t="shared" si="1248"/>
        <v/>
      </c>
      <c r="R2633" s="120" t="str">
        <f t="shared" si="1249"/>
        <v/>
      </c>
      <c r="S2633" s="54" t="str">
        <f t="shared" si="1250"/>
        <v/>
      </c>
      <c r="T2633" s="5" t="str">
        <f t="shared" si="1251"/>
        <v/>
      </c>
      <c r="U2633" s="152" t="str">
        <f t="shared" si="1234"/>
        <v/>
      </c>
      <c r="V2633" s="152" t="str">
        <f t="shared" si="1235"/>
        <v/>
      </c>
      <c r="W2633" s="153" t="str">
        <f t="shared" si="1236"/>
        <v/>
      </c>
      <c r="X2633" s="153" t="str">
        <f t="shared" si="1237"/>
        <v/>
      </c>
      <c r="Y2633" s="153" t="str">
        <f t="shared" si="1238"/>
        <v/>
      </c>
      <c r="Z2633" s="153" t="str">
        <f t="shared" si="1239"/>
        <v/>
      </c>
      <c r="AA2633" s="152" t="str">
        <f t="shared" si="1240"/>
        <v/>
      </c>
      <c r="AB2633" s="152" t="str">
        <f t="shared" si="1241"/>
        <v/>
      </c>
      <c r="AC2633" s="154" t="str">
        <f t="shared" si="1252"/>
        <v/>
      </c>
      <c r="AD2633" s="154" t="str">
        <f t="shared" si="1253"/>
        <v/>
      </c>
      <c r="AE2633" s="3" t="str">
        <f t="shared" si="1254"/>
        <v/>
      </c>
      <c r="AF2633" s="3" t="str">
        <f t="shared" si="1255"/>
        <v/>
      </c>
      <c r="AG2633" s="3" t="str">
        <f t="shared" si="1256"/>
        <v/>
      </c>
      <c r="AH2633" s="4" t="str">
        <f t="shared" si="1257"/>
        <v/>
      </c>
      <c r="AI2633" s="75" t="str">
        <f t="shared" si="1258"/>
        <v/>
      </c>
      <c r="AJ2633" s="75" t="str">
        <f t="shared" si="1259"/>
        <v/>
      </c>
    </row>
    <row r="2634" spans="1:36">
      <c r="A2634" s="41" t="str">
        <f t="shared" si="1242"/>
        <v/>
      </c>
      <c r="B2634" s="150" t="str">
        <f>IF(ISNUMBER(A2634),INDEX('MetaTrader Import'!$H$13:$J$5893,TRUNC(((A2634-$A$39+1)-1)/3)+1,MOD((A2634-$A$39+1)-1,3)+1),"")</f>
        <v/>
      </c>
      <c r="C2634" s="43" t="str">
        <f t="shared" si="1243"/>
        <v/>
      </c>
      <c r="D2634" s="43" t="str">
        <f t="shared" ca="1" si="1233"/>
        <v/>
      </c>
      <c r="E2634" s="43" t="str">
        <f t="shared" si="1244"/>
        <v/>
      </c>
      <c r="F2634" s="43" t="str">
        <f t="shared" si="1245"/>
        <v/>
      </c>
      <c r="G2634" s="43" t="str">
        <f>IF(A2634&lt;&gt;"",IF(A2634&lt;Data!$G$11*0.25,$C$13/$G$32,IF(A2634&gt;Data!$G$11*0.25,$C$13,$C$13*10)),"")</f>
        <v/>
      </c>
      <c r="H2634" s="43" t="str">
        <f>IF(A2634&lt;&gt;"",IF(Data!$G$9="constant",$C$13,IF(Data!$G$9="squeeze",G2634,F2634)),"")</f>
        <v/>
      </c>
      <c r="I2634" s="38" t="str">
        <f ca="1">IF(ISNUMBER(A2634),NORMINV(RAND(),0,IF(AND(Data!$G$9="squeeze",A2634&lt;Data!$G$11*0.25),$H$32,1)*$C$30*$C$13)*($C$14*$C$12),"")</f>
        <v/>
      </c>
      <c r="J2634" s="42" t="str">
        <f ca="1">IFERROR(IF(Data!$C$6="Real",B2634,I2634+J2633+($C$14*$C$12)*(NORMINV(RAND(),$C$15,CHOOSE($G$13,$C$13,F2634,G2634)))),"")</f>
        <v/>
      </c>
      <c r="K2634" s="88" t="str">
        <f>IF(ISNUMBER(A2634), IF($G$16="fixed",$G$17,MIN(H2634*Data!$C$7*$C$16*0.5,$C$17*Data!$C$7))*$C$12,"")</f>
        <v/>
      </c>
      <c r="L2634" s="42" t="str">
        <f t="shared" ca="1" si="1260"/>
        <v/>
      </c>
      <c r="M2634" s="44" t="str">
        <f t="shared" ca="1" si="1261"/>
        <v/>
      </c>
      <c r="N2634" s="44" t="str">
        <f t="shared" ca="1" si="1262"/>
        <v/>
      </c>
      <c r="O2634" s="108" t="str">
        <f t="shared" si="1246"/>
        <v/>
      </c>
      <c r="P2634" s="102" t="str">
        <f t="shared" si="1247"/>
        <v/>
      </c>
      <c r="Q2634" s="102" t="str">
        <f t="shared" si="1248"/>
        <v/>
      </c>
      <c r="R2634" s="120" t="str">
        <f t="shared" si="1249"/>
        <v/>
      </c>
      <c r="S2634" s="54" t="str">
        <f t="shared" si="1250"/>
        <v/>
      </c>
      <c r="T2634" s="5" t="str">
        <f t="shared" si="1251"/>
        <v/>
      </c>
      <c r="U2634" s="152" t="str">
        <f t="shared" si="1234"/>
        <v/>
      </c>
      <c r="V2634" s="152" t="str">
        <f t="shared" si="1235"/>
        <v/>
      </c>
      <c r="W2634" s="153" t="str">
        <f t="shared" si="1236"/>
        <v/>
      </c>
      <c r="X2634" s="153" t="str">
        <f t="shared" si="1237"/>
        <v/>
      </c>
      <c r="Y2634" s="153" t="str">
        <f t="shared" si="1238"/>
        <v/>
      </c>
      <c r="Z2634" s="153" t="str">
        <f t="shared" si="1239"/>
        <v/>
      </c>
      <c r="AA2634" s="152" t="str">
        <f t="shared" si="1240"/>
        <v/>
      </c>
      <c r="AB2634" s="152" t="str">
        <f t="shared" si="1241"/>
        <v/>
      </c>
      <c r="AC2634" s="154" t="str">
        <f t="shared" si="1252"/>
        <v/>
      </c>
      <c r="AD2634" s="154" t="str">
        <f t="shared" si="1253"/>
        <v/>
      </c>
      <c r="AE2634" s="3" t="str">
        <f t="shared" si="1254"/>
        <v/>
      </c>
      <c r="AF2634" s="3" t="str">
        <f t="shared" si="1255"/>
        <v/>
      </c>
      <c r="AG2634" s="3" t="str">
        <f t="shared" si="1256"/>
        <v/>
      </c>
      <c r="AH2634" s="4" t="str">
        <f t="shared" si="1257"/>
        <v/>
      </c>
      <c r="AI2634" s="75" t="str">
        <f t="shared" si="1258"/>
        <v/>
      </c>
      <c r="AJ2634" s="75" t="str">
        <f t="shared" si="1259"/>
        <v/>
      </c>
    </row>
    <row r="2635" spans="1:36">
      <c r="A2635" s="41" t="str">
        <f t="shared" si="1242"/>
        <v/>
      </c>
      <c r="B2635" s="150" t="str">
        <f>IF(ISNUMBER(A2635),INDEX('MetaTrader Import'!$H$13:$J$5893,TRUNC(((A2635-$A$39+1)-1)/3)+1,MOD((A2635-$A$39+1)-1,3)+1),"")</f>
        <v/>
      </c>
      <c r="C2635" s="43" t="str">
        <f t="shared" si="1243"/>
        <v/>
      </c>
      <c r="D2635" s="43" t="str">
        <f t="shared" ca="1" si="1233"/>
        <v/>
      </c>
      <c r="E2635" s="43" t="str">
        <f t="shared" si="1244"/>
        <v/>
      </c>
      <c r="F2635" s="43" t="str">
        <f t="shared" si="1245"/>
        <v/>
      </c>
      <c r="G2635" s="43" t="str">
        <f>IF(A2635&lt;&gt;"",IF(A2635&lt;Data!$G$11*0.25,$C$13/$G$32,IF(A2635&gt;Data!$G$11*0.25,$C$13,$C$13*10)),"")</f>
        <v/>
      </c>
      <c r="H2635" s="43" t="str">
        <f>IF(A2635&lt;&gt;"",IF(Data!$G$9="constant",$C$13,IF(Data!$G$9="squeeze",G2635,F2635)),"")</f>
        <v/>
      </c>
      <c r="I2635" s="38" t="str">
        <f ca="1">IF(ISNUMBER(A2635),NORMINV(RAND(),0,IF(AND(Data!$G$9="squeeze",A2635&lt;Data!$G$11*0.25),$H$32,1)*$C$30*$C$13)*($C$14*$C$12),"")</f>
        <v/>
      </c>
      <c r="J2635" s="42" t="str">
        <f ca="1">IFERROR(IF(Data!$C$6="Real",B2635,I2635+J2634+($C$14*$C$12)*(NORMINV(RAND(),$C$15,CHOOSE($G$13,$C$13,F2635,G2635)))),"")</f>
        <v/>
      </c>
      <c r="K2635" s="88" t="str">
        <f>IF(ISNUMBER(A2635), IF($G$16="fixed",$G$17,MIN(H2635*Data!$C$7*$C$16*0.5,$C$17*Data!$C$7))*$C$12,"")</f>
        <v/>
      </c>
      <c r="L2635" s="42" t="str">
        <f t="shared" ca="1" si="1260"/>
        <v/>
      </c>
      <c r="M2635" s="44" t="str">
        <f t="shared" ca="1" si="1261"/>
        <v/>
      </c>
      <c r="N2635" s="44" t="str">
        <f t="shared" ca="1" si="1262"/>
        <v/>
      </c>
      <c r="O2635" s="108" t="str">
        <f t="shared" si="1246"/>
        <v/>
      </c>
      <c r="P2635" s="102" t="str">
        <f t="shared" si="1247"/>
        <v/>
      </c>
      <c r="Q2635" s="102" t="str">
        <f t="shared" si="1248"/>
        <v/>
      </c>
      <c r="R2635" s="120" t="str">
        <f t="shared" si="1249"/>
        <v/>
      </c>
      <c r="S2635" s="54" t="str">
        <f t="shared" si="1250"/>
        <v/>
      </c>
      <c r="T2635" s="5" t="str">
        <f t="shared" si="1251"/>
        <v/>
      </c>
      <c r="U2635" s="152" t="str">
        <f t="shared" si="1234"/>
        <v/>
      </c>
      <c r="V2635" s="152" t="str">
        <f t="shared" si="1235"/>
        <v/>
      </c>
      <c r="W2635" s="153" t="str">
        <f t="shared" si="1236"/>
        <v/>
      </c>
      <c r="X2635" s="153" t="str">
        <f t="shared" si="1237"/>
        <v/>
      </c>
      <c r="Y2635" s="153" t="str">
        <f t="shared" si="1238"/>
        <v/>
      </c>
      <c r="Z2635" s="153" t="str">
        <f t="shared" si="1239"/>
        <v/>
      </c>
      <c r="AA2635" s="152" t="str">
        <f t="shared" si="1240"/>
        <v/>
      </c>
      <c r="AB2635" s="152" t="str">
        <f t="shared" si="1241"/>
        <v/>
      </c>
      <c r="AC2635" s="154" t="str">
        <f t="shared" si="1252"/>
        <v/>
      </c>
      <c r="AD2635" s="154" t="str">
        <f t="shared" si="1253"/>
        <v/>
      </c>
      <c r="AE2635" s="3" t="str">
        <f t="shared" si="1254"/>
        <v/>
      </c>
      <c r="AF2635" s="3" t="str">
        <f t="shared" si="1255"/>
        <v/>
      </c>
      <c r="AG2635" s="3" t="str">
        <f t="shared" si="1256"/>
        <v/>
      </c>
      <c r="AH2635" s="4" t="str">
        <f t="shared" si="1257"/>
        <v/>
      </c>
      <c r="AI2635" s="75" t="str">
        <f t="shared" si="1258"/>
        <v/>
      </c>
      <c r="AJ2635" s="75" t="str">
        <f t="shared" si="1259"/>
        <v/>
      </c>
    </row>
    <row r="2636" spans="1:36">
      <c r="A2636" s="41" t="str">
        <f t="shared" si="1242"/>
        <v/>
      </c>
      <c r="B2636" s="150" t="str">
        <f>IF(ISNUMBER(A2636),INDEX('MetaTrader Import'!$H$13:$J$5893,TRUNC(((A2636-$A$39+1)-1)/3)+1,MOD((A2636-$A$39+1)-1,3)+1),"")</f>
        <v/>
      </c>
      <c r="C2636" s="43" t="str">
        <f t="shared" si="1243"/>
        <v/>
      </c>
      <c r="D2636" s="43" t="str">
        <f t="shared" ca="1" si="1233"/>
        <v/>
      </c>
      <c r="E2636" s="43" t="str">
        <f t="shared" si="1244"/>
        <v/>
      </c>
      <c r="F2636" s="43" t="str">
        <f t="shared" si="1245"/>
        <v/>
      </c>
      <c r="G2636" s="43" t="str">
        <f>IF(A2636&lt;&gt;"",IF(A2636&lt;Data!$G$11*0.25,$C$13/$G$32,IF(A2636&gt;Data!$G$11*0.25,$C$13,$C$13*10)),"")</f>
        <v/>
      </c>
      <c r="H2636" s="43" t="str">
        <f>IF(A2636&lt;&gt;"",IF(Data!$G$9="constant",$C$13,IF(Data!$G$9="squeeze",G2636,F2636)),"")</f>
        <v/>
      </c>
      <c r="I2636" s="38" t="str">
        <f ca="1">IF(ISNUMBER(A2636),NORMINV(RAND(),0,IF(AND(Data!$G$9="squeeze",A2636&lt;Data!$G$11*0.25),$H$32,1)*$C$30*$C$13)*($C$14*$C$12),"")</f>
        <v/>
      </c>
      <c r="J2636" s="42" t="str">
        <f ca="1">IFERROR(IF(Data!$C$6="Real",B2636,I2636+J2635+($C$14*$C$12)*(NORMINV(RAND(),$C$15,CHOOSE($G$13,$C$13,F2636,G2636)))),"")</f>
        <v/>
      </c>
      <c r="K2636" s="88" t="str">
        <f>IF(ISNUMBER(A2636), IF($G$16="fixed",$G$17,MIN(H2636*Data!$C$7*$C$16*0.5,$C$17*Data!$C$7))*$C$12,"")</f>
        <v/>
      </c>
      <c r="L2636" s="42" t="str">
        <f t="shared" ca="1" si="1260"/>
        <v/>
      </c>
      <c r="M2636" s="44" t="str">
        <f t="shared" ca="1" si="1261"/>
        <v/>
      </c>
      <c r="N2636" s="44" t="str">
        <f t="shared" ca="1" si="1262"/>
        <v/>
      </c>
      <c r="O2636" s="108" t="str">
        <f t="shared" si="1246"/>
        <v/>
      </c>
      <c r="P2636" s="102" t="str">
        <f t="shared" si="1247"/>
        <v/>
      </c>
      <c r="Q2636" s="102" t="str">
        <f t="shared" si="1248"/>
        <v/>
      </c>
      <c r="R2636" s="120" t="str">
        <f t="shared" si="1249"/>
        <v/>
      </c>
      <c r="S2636" s="54" t="str">
        <f t="shared" si="1250"/>
        <v/>
      </c>
      <c r="T2636" s="5" t="str">
        <f t="shared" si="1251"/>
        <v/>
      </c>
      <c r="U2636" s="152" t="str">
        <f t="shared" si="1234"/>
        <v/>
      </c>
      <c r="V2636" s="152" t="str">
        <f t="shared" si="1235"/>
        <v/>
      </c>
      <c r="W2636" s="153" t="str">
        <f t="shared" si="1236"/>
        <v/>
      </c>
      <c r="X2636" s="153" t="str">
        <f t="shared" si="1237"/>
        <v/>
      </c>
      <c r="Y2636" s="153" t="str">
        <f t="shared" si="1238"/>
        <v/>
      </c>
      <c r="Z2636" s="153" t="str">
        <f t="shared" si="1239"/>
        <v/>
      </c>
      <c r="AA2636" s="152" t="str">
        <f t="shared" si="1240"/>
        <v/>
      </c>
      <c r="AB2636" s="152" t="str">
        <f t="shared" si="1241"/>
        <v/>
      </c>
      <c r="AC2636" s="154" t="str">
        <f t="shared" si="1252"/>
        <v/>
      </c>
      <c r="AD2636" s="154" t="str">
        <f t="shared" si="1253"/>
        <v/>
      </c>
      <c r="AE2636" s="3" t="str">
        <f t="shared" si="1254"/>
        <v/>
      </c>
      <c r="AF2636" s="3" t="str">
        <f t="shared" si="1255"/>
        <v/>
      </c>
      <c r="AG2636" s="3" t="str">
        <f t="shared" si="1256"/>
        <v/>
      </c>
      <c r="AH2636" s="4" t="str">
        <f t="shared" si="1257"/>
        <v/>
      </c>
      <c r="AI2636" s="75" t="str">
        <f t="shared" si="1258"/>
        <v/>
      </c>
      <c r="AJ2636" s="75" t="str">
        <f t="shared" si="1259"/>
        <v/>
      </c>
    </row>
    <row r="2637" spans="1:36">
      <c r="A2637" s="41" t="str">
        <f t="shared" si="1242"/>
        <v/>
      </c>
      <c r="B2637" s="150" t="str">
        <f>IF(ISNUMBER(A2637),INDEX('MetaTrader Import'!$H$13:$J$5893,TRUNC(((A2637-$A$39+1)-1)/3)+1,MOD((A2637-$A$39+1)-1,3)+1),"")</f>
        <v/>
      </c>
      <c r="C2637" s="43" t="str">
        <f t="shared" si="1243"/>
        <v/>
      </c>
      <c r="D2637" s="43" t="str">
        <f t="shared" ca="1" si="1233"/>
        <v/>
      </c>
      <c r="E2637" s="43" t="str">
        <f t="shared" si="1244"/>
        <v/>
      </c>
      <c r="F2637" s="43" t="str">
        <f t="shared" si="1245"/>
        <v/>
      </c>
      <c r="G2637" s="43" t="str">
        <f>IF(A2637&lt;&gt;"",IF(A2637&lt;Data!$G$11*0.25,$C$13/$G$32,IF(A2637&gt;Data!$G$11*0.25,$C$13,$C$13*10)),"")</f>
        <v/>
      </c>
      <c r="H2637" s="43" t="str">
        <f>IF(A2637&lt;&gt;"",IF(Data!$G$9="constant",$C$13,IF(Data!$G$9="squeeze",G2637,F2637)),"")</f>
        <v/>
      </c>
      <c r="I2637" s="38" t="str">
        <f ca="1">IF(ISNUMBER(A2637),NORMINV(RAND(),0,IF(AND(Data!$G$9="squeeze",A2637&lt;Data!$G$11*0.25),$H$32,1)*$C$30*$C$13)*($C$14*$C$12),"")</f>
        <v/>
      </c>
      <c r="J2637" s="42" t="str">
        <f ca="1">IFERROR(IF(Data!$C$6="Real",B2637,I2637+J2636+($C$14*$C$12)*(NORMINV(RAND(),$C$15,CHOOSE($G$13,$C$13,F2637,G2637)))),"")</f>
        <v/>
      </c>
      <c r="K2637" s="88" t="str">
        <f>IF(ISNUMBER(A2637), IF($G$16="fixed",$G$17,MIN(H2637*Data!$C$7*$C$16*0.5,$C$17*Data!$C$7))*$C$12,"")</f>
        <v/>
      </c>
      <c r="L2637" s="42" t="str">
        <f t="shared" ca="1" si="1260"/>
        <v/>
      </c>
      <c r="M2637" s="44" t="str">
        <f t="shared" ca="1" si="1261"/>
        <v/>
      </c>
      <c r="N2637" s="44" t="str">
        <f t="shared" ca="1" si="1262"/>
        <v/>
      </c>
      <c r="O2637" s="108" t="str">
        <f t="shared" si="1246"/>
        <v/>
      </c>
      <c r="P2637" s="102" t="str">
        <f t="shared" si="1247"/>
        <v/>
      </c>
      <c r="Q2637" s="102" t="str">
        <f t="shared" si="1248"/>
        <v/>
      </c>
      <c r="R2637" s="120" t="str">
        <f t="shared" si="1249"/>
        <v/>
      </c>
      <c r="S2637" s="54" t="str">
        <f t="shared" si="1250"/>
        <v/>
      </c>
      <c r="T2637" s="5" t="str">
        <f t="shared" si="1251"/>
        <v/>
      </c>
      <c r="U2637" s="152" t="str">
        <f t="shared" si="1234"/>
        <v/>
      </c>
      <c r="V2637" s="152" t="str">
        <f t="shared" si="1235"/>
        <v/>
      </c>
      <c r="W2637" s="153" t="str">
        <f t="shared" si="1236"/>
        <v/>
      </c>
      <c r="X2637" s="153" t="str">
        <f t="shared" si="1237"/>
        <v/>
      </c>
      <c r="Y2637" s="153" t="str">
        <f t="shared" si="1238"/>
        <v/>
      </c>
      <c r="Z2637" s="153" t="str">
        <f t="shared" si="1239"/>
        <v/>
      </c>
      <c r="AA2637" s="152" t="str">
        <f t="shared" si="1240"/>
        <v/>
      </c>
      <c r="AB2637" s="152" t="str">
        <f t="shared" si="1241"/>
        <v/>
      </c>
      <c r="AC2637" s="154" t="str">
        <f t="shared" si="1252"/>
        <v/>
      </c>
      <c r="AD2637" s="154" t="str">
        <f t="shared" si="1253"/>
        <v/>
      </c>
      <c r="AE2637" s="3" t="str">
        <f t="shared" si="1254"/>
        <v/>
      </c>
      <c r="AF2637" s="3" t="str">
        <f t="shared" si="1255"/>
        <v/>
      </c>
      <c r="AG2637" s="3" t="str">
        <f t="shared" si="1256"/>
        <v/>
      </c>
      <c r="AH2637" s="4" t="str">
        <f t="shared" si="1257"/>
        <v/>
      </c>
      <c r="AI2637" s="75" t="str">
        <f t="shared" si="1258"/>
        <v/>
      </c>
      <c r="AJ2637" s="75" t="str">
        <f t="shared" si="1259"/>
        <v/>
      </c>
    </row>
    <row r="2638" spans="1:36">
      <c r="A2638" s="41" t="str">
        <f t="shared" si="1242"/>
        <v/>
      </c>
      <c r="B2638" s="150" t="str">
        <f>IF(ISNUMBER(A2638),INDEX('MetaTrader Import'!$H$13:$J$5893,TRUNC(((A2638-$A$39+1)-1)/3)+1,MOD((A2638-$A$39+1)-1,3)+1),"")</f>
        <v/>
      </c>
      <c r="C2638" s="43" t="str">
        <f t="shared" si="1243"/>
        <v/>
      </c>
      <c r="D2638" s="43" t="str">
        <f t="shared" ca="1" si="1233"/>
        <v/>
      </c>
      <c r="E2638" s="43" t="str">
        <f t="shared" si="1244"/>
        <v/>
      </c>
      <c r="F2638" s="43" t="str">
        <f t="shared" si="1245"/>
        <v/>
      </c>
      <c r="G2638" s="43" t="str">
        <f>IF(A2638&lt;&gt;"",IF(A2638&lt;Data!$G$11*0.25,$C$13/$G$32,IF(A2638&gt;Data!$G$11*0.25,$C$13,$C$13*10)),"")</f>
        <v/>
      </c>
      <c r="H2638" s="43" t="str">
        <f>IF(A2638&lt;&gt;"",IF(Data!$G$9="constant",$C$13,IF(Data!$G$9="squeeze",G2638,F2638)),"")</f>
        <v/>
      </c>
      <c r="I2638" s="38" t="str">
        <f ca="1">IF(ISNUMBER(A2638),NORMINV(RAND(),0,IF(AND(Data!$G$9="squeeze",A2638&lt;Data!$G$11*0.25),$H$32,1)*$C$30*$C$13)*($C$14*$C$12),"")</f>
        <v/>
      </c>
      <c r="J2638" s="42" t="str">
        <f ca="1">IFERROR(IF(Data!$C$6="Real",B2638,I2638+J2637+($C$14*$C$12)*(NORMINV(RAND(),$C$15,CHOOSE($G$13,$C$13,F2638,G2638)))),"")</f>
        <v/>
      </c>
      <c r="K2638" s="88" t="str">
        <f>IF(ISNUMBER(A2638), IF($G$16="fixed",$G$17,MIN(H2638*Data!$C$7*$C$16*0.5,$C$17*Data!$C$7))*$C$12,"")</f>
        <v/>
      </c>
      <c r="L2638" s="42" t="str">
        <f t="shared" ca="1" si="1260"/>
        <v/>
      </c>
      <c r="M2638" s="44" t="str">
        <f t="shared" ca="1" si="1261"/>
        <v/>
      </c>
      <c r="N2638" s="44" t="str">
        <f t="shared" ca="1" si="1262"/>
        <v/>
      </c>
      <c r="O2638" s="108" t="str">
        <f t="shared" si="1246"/>
        <v/>
      </c>
      <c r="P2638" s="102" t="str">
        <f t="shared" si="1247"/>
        <v/>
      </c>
      <c r="Q2638" s="102" t="str">
        <f t="shared" si="1248"/>
        <v/>
      </c>
      <c r="R2638" s="120" t="str">
        <f t="shared" si="1249"/>
        <v/>
      </c>
      <c r="S2638" s="54" t="str">
        <f t="shared" si="1250"/>
        <v/>
      </c>
      <c r="T2638" s="5" t="str">
        <f t="shared" si="1251"/>
        <v/>
      </c>
      <c r="U2638" s="152" t="str">
        <f t="shared" si="1234"/>
        <v/>
      </c>
      <c r="V2638" s="152" t="str">
        <f t="shared" si="1235"/>
        <v/>
      </c>
      <c r="W2638" s="153" t="str">
        <f t="shared" si="1236"/>
        <v/>
      </c>
      <c r="X2638" s="153" t="str">
        <f t="shared" si="1237"/>
        <v/>
      </c>
      <c r="Y2638" s="153" t="str">
        <f t="shared" si="1238"/>
        <v/>
      </c>
      <c r="Z2638" s="153" t="str">
        <f t="shared" si="1239"/>
        <v/>
      </c>
      <c r="AA2638" s="152" t="str">
        <f t="shared" si="1240"/>
        <v/>
      </c>
      <c r="AB2638" s="152" t="str">
        <f t="shared" si="1241"/>
        <v/>
      </c>
      <c r="AC2638" s="154" t="str">
        <f t="shared" si="1252"/>
        <v/>
      </c>
      <c r="AD2638" s="154" t="str">
        <f t="shared" si="1253"/>
        <v/>
      </c>
      <c r="AE2638" s="3" t="str">
        <f t="shared" si="1254"/>
        <v/>
      </c>
      <c r="AF2638" s="3" t="str">
        <f t="shared" si="1255"/>
        <v/>
      </c>
      <c r="AG2638" s="3" t="str">
        <f t="shared" si="1256"/>
        <v/>
      </c>
      <c r="AH2638" s="4" t="str">
        <f t="shared" si="1257"/>
        <v/>
      </c>
      <c r="AI2638" s="75" t="str">
        <f t="shared" si="1258"/>
        <v/>
      </c>
      <c r="AJ2638" s="75" t="str">
        <f t="shared" si="1259"/>
        <v/>
      </c>
    </row>
    <row r="2639" spans="1:36">
      <c r="A2639" s="41" t="str">
        <f t="shared" si="1242"/>
        <v/>
      </c>
      <c r="B2639" s="150" t="str">
        <f>IF(ISNUMBER(A2639),INDEX('MetaTrader Import'!$H$13:$J$5893,TRUNC(((A2639-$A$39+1)-1)/3)+1,MOD((A2639-$A$39+1)-1,3)+1),"")</f>
        <v/>
      </c>
      <c r="C2639" s="43" t="str">
        <f t="shared" si="1243"/>
        <v/>
      </c>
      <c r="D2639" s="43" t="str">
        <f t="shared" ca="1" si="1233"/>
        <v/>
      </c>
      <c r="E2639" s="43" t="str">
        <f t="shared" si="1244"/>
        <v/>
      </c>
      <c r="F2639" s="43" t="str">
        <f t="shared" si="1245"/>
        <v/>
      </c>
      <c r="G2639" s="43" t="str">
        <f>IF(A2639&lt;&gt;"",IF(A2639&lt;Data!$G$11*0.25,$C$13/$G$32,IF(A2639&gt;Data!$G$11*0.25,$C$13,$C$13*10)),"")</f>
        <v/>
      </c>
      <c r="H2639" s="43" t="str">
        <f>IF(A2639&lt;&gt;"",IF(Data!$G$9="constant",$C$13,IF(Data!$G$9="squeeze",G2639,F2639)),"")</f>
        <v/>
      </c>
      <c r="I2639" s="38" t="str">
        <f ca="1">IF(ISNUMBER(A2639),NORMINV(RAND(),0,IF(AND(Data!$G$9="squeeze",A2639&lt;Data!$G$11*0.25),$H$32,1)*$C$30*$C$13)*($C$14*$C$12),"")</f>
        <v/>
      </c>
      <c r="J2639" s="42" t="str">
        <f ca="1">IFERROR(IF(Data!$C$6="Real",B2639,I2639+J2638+($C$14*$C$12)*(NORMINV(RAND(),$C$15,CHOOSE($G$13,$C$13,F2639,G2639)))),"")</f>
        <v/>
      </c>
      <c r="K2639" s="88" t="str">
        <f>IF(ISNUMBER(A2639), IF($G$16="fixed",$G$17,MIN(H2639*Data!$C$7*$C$16*0.5,$C$17*Data!$C$7))*$C$12,"")</f>
        <v/>
      </c>
      <c r="L2639" s="42" t="str">
        <f t="shared" ca="1" si="1260"/>
        <v/>
      </c>
      <c r="M2639" s="44" t="str">
        <f t="shared" ca="1" si="1261"/>
        <v/>
      </c>
      <c r="N2639" s="44" t="str">
        <f t="shared" ca="1" si="1262"/>
        <v/>
      </c>
      <c r="O2639" s="108" t="str">
        <f t="shared" si="1246"/>
        <v/>
      </c>
      <c r="P2639" s="102" t="str">
        <f t="shared" si="1247"/>
        <v/>
      </c>
      <c r="Q2639" s="102" t="str">
        <f t="shared" si="1248"/>
        <v/>
      </c>
      <c r="R2639" s="120" t="str">
        <f t="shared" si="1249"/>
        <v/>
      </c>
      <c r="S2639" s="54" t="str">
        <f t="shared" si="1250"/>
        <v/>
      </c>
      <c r="T2639" s="5" t="str">
        <f t="shared" si="1251"/>
        <v/>
      </c>
      <c r="U2639" s="152" t="str">
        <f t="shared" si="1234"/>
        <v/>
      </c>
      <c r="V2639" s="152" t="str">
        <f t="shared" si="1235"/>
        <v/>
      </c>
      <c r="W2639" s="153" t="str">
        <f t="shared" si="1236"/>
        <v/>
      </c>
      <c r="X2639" s="153" t="str">
        <f t="shared" si="1237"/>
        <v/>
      </c>
      <c r="Y2639" s="153" t="str">
        <f t="shared" si="1238"/>
        <v/>
      </c>
      <c r="Z2639" s="153" t="str">
        <f t="shared" si="1239"/>
        <v/>
      </c>
      <c r="AA2639" s="152" t="str">
        <f t="shared" si="1240"/>
        <v/>
      </c>
      <c r="AB2639" s="152" t="str">
        <f t="shared" si="1241"/>
        <v/>
      </c>
      <c r="AC2639" s="154" t="str">
        <f t="shared" si="1252"/>
        <v/>
      </c>
      <c r="AD2639" s="154" t="str">
        <f t="shared" si="1253"/>
        <v/>
      </c>
      <c r="AE2639" s="3" t="str">
        <f t="shared" si="1254"/>
        <v/>
      </c>
      <c r="AF2639" s="3" t="str">
        <f t="shared" si="1255"/>
        <v/>
      </c>
      <c r="AG2639" s="3" t="str">
        <f t="shared" si="1256"/>
        <v/>
      </c>
      <c r="AH2639" s="4" t="str">
        <f t="shared" si="1257"/>
        <v/>
      </c>
      <c r="AI2639" s="75" t="str">
        <f t="shared" si="1258"/>
        <v/>
      </c>
      <c r="AJ2639" s="75" t="str">
        <f t="shared" si="1259"/>
        <v/>
      </c>
    </row>
    <row r="2640" spans="1:36">
      <c r="A2640" s="41" t="str">
        <f t="shared" si="1242"/>
        <v/>
      </c>
      <c r="B2640" s="150" t="str">
        <f>IF(ISNUMBER(A2640),INDEX('MetaTrader Import'!$H$13:$J$5893,TRUNC(((A2640-$A$39+1)-1)/3)+1,MOD((A2640-$A$39+1)-1,3)+1),"")</f>
        <v/>
      </c>
      <c r="C2640" s="43" t="str">
        <f t="shared" si="1243"/>
        <v/>
      </c>
      <c r="D2640" s="43" t="str">
        <f t="shared" ca="1" si="1233"/>
        <v/>
      </c>
      <c r="E2640" s="43" t="str">
        <f t="shared" si="1244"/>
        <v/>
      </c>
      <c r="F2640" s="43" t="str">
        <f t="shared" si="1245"/>
        <v/>
      </c>
      <c r="G2640" s="43" t="str">
        <f>IF(A2640&lt;&gt;"",IF(A2640&lt;Data!$G$11*0.25,$C$13/$G$32,IF(A2640&gt;Data!$G$11*0.25,$C$13,$C$13*10)),"")</f>
        <v/>
      </c>
      <c r="H2640" s="43" t="str">
        <f>IF(A2640&lt;&gt;"",IF(Data!$G$9="constant",$C$13,IF(Data!$G$9="squeeze",G2640,F2640)),"")</f>
        <v/>
      </c>
      <c r="I2640" s="38" t="str">
        <f ca="1">IF(ISNUMBER(A2640),NORMINV(RAND(),0,IF(AND(Data!$G$9="squeeze",A2640&lt;Data!$G$11*0.25),$H$32,1)*$C$30*$C$13)*($C$14*$C$12),"")</f>
        <v/>
      </c>
      <c r="J2640" s="42" t="str">
        <f ca="1">IFERROR(IF(Data!$C$6="Real",B2640,I2640+J2639+($C$14*$C$12)*(NORMINV(RAND(),$C$15,CHOOSE($G$13,$C$13,F2640,G2640)))),"")</f>
        <v/>
      </c>
      <c r="K2640" s="88" t="str">
        <f>IF(ISNUMBER(A2640), IF($G$16="fixed",$G$17,MIN(H2640*Data!$C$7*$C$16*0.5,$C$17*Data!$C$7))*$C$12,"")</f>
        <v/>
      </c>
      <c r="L2640" s="42" t="str">
        <f t="shared" ca="1" si="1260"/>
        <v/>
      </c>
      <c r="M2640" s="44" t="str">
        <f t="shared" ca="1" si="1261"/>
        <v/>
      </c>
      <c r="N2640" s="44" t="str">
        <f t="shared" ca="1" si="1262"/>
        <v/>
      </c>
      <c r="O2640" s="108" t="str">
        <f t="shared" si="1246"/>
        <v/>
      </c>
      <c r="P2640" s="102" t="str">
        <f t="shared" si="1247"/>
        <v/>
      </c>
      <c r="Q2640" s="102" t="str">
        <f t="shared" si="1248"/>
        <v/>
      </c>
      <c r="R2640" s="120" t="str">
        <f t="shared" si="1249"/>
        <v/>
      </c>
      <c r="S2640" s="54" t="str">
        <f t="shared" si="1250"/>
        <v/>
      </c>
      <c r="T2640" s="5" t="str">
        <f t="shared" si="1251"/>
        <v/>
      </c>
      <c r="U2640" s="152" t="str">
        <f t="shared" si="1234"/>
        <v/>
      </c>
      <c r="V2640" s="152" t="str">
        <f t="shared" si="1235"/>
        <v/>
      </c>
      <c r="W2640" s="153" t="str">
        <f t="shared" si="1236"/>
        <v/>
      </c>
      <c r="X2640" s="153" t="str">
        <f t="shared" si="1237"/>
        <v/>
      </c>
      <c r="Y2640" s="153" t="str">
        <f t="shared" si="1238"/>
        <v/>
      </c>
      <c r="Z2640" s="153" t="str">
        <f t="shared" si="1239"/>
        <v/>
      </c>
      <c r="AA2640" s="152" t="str">
        <f t="shared" si="1240"/>
        <v/>
      </c>
      <c r="AB2640" s="152" t="str">
        <f t="shared" si="1241"/>
        <v/>
      </c>
      <c r="AC2640" s="154" t="str">
        <f t="shared" si="1252"/>
        <v/>
      </c>
      <c r="AD2640" s="154" t="str">
        <f t="shared" si="1253"/>
        <v/>
      </c>
      <c r="AE2640" s="3" t="str">
        <f t="shared" si="1254"/>
        <v/>
      </c>
      <c r="AF2640" s="3" t="str">
        <f t="shared" si="1255"/>
        <v/>
      </c>
      <c r="AG2640" s="3" t="str">
        <f t="shared" si="1256"/>
        <v/>
      </c>
      <c r="AH2640" s="4" t="str">
        <f t="shared" si="1257"/>
        <v/>
      </c>
      <c r="AI2640" s="75" t="str">
        <f t="shared" si="1258"/>
        <v/>
      </c>
      <c r="AJ2640" s="75" t="str">
        <f t="shared" si="1259"/>
        <v/>
      </c>
    </row>
    <row r="2641" spans="1:36">
      <c r="A2641" s="41" t="str">
        <f t="shared" si="1242"/>
        <v/>
      </c>
      <c r="B2641" s="150" t="str">
        <f>IF(ISNUMBER(A2641),INDEX('MetaTrader Import'!$H$13:$J$5893,TRUNC(((A2641-$A$39+1)-1)/3)+1,MOD((A2641-$A$39+1)-1,3)+1),"")</f>
        <v/>
      </c>
      <c r="C2641" s="43" t="str">
        <f t="shared" si="1243"/>
        <v/>
      </c>
      <c r="D2641" s="43" t="str">
        <f t="shared" ca="1" si="1233"/>
        <v/>
      </c>
      <c r="E2641" s="43" t="str">
        <f t="shared" si="1244"/>
        <v/>
      </c>
      <c r="F2641" s="43" t="str">
        <f t="shared" si="1245"/>
        <v/>
      </c>
      <c r="G2641" s="43" t="str">
        <f>IF(A2641&lt;&gt;"",IF(A2641&lt;Data!$G$11*0.25,$C$13/$G$32,IF(A2641&gt;Data!$G$11*0.25,$C$13,$C$13*10)),"")</f>
        <v/>
      </c>
      <c r="H2641" s="43" t="str">
        <f>IF(A2641&lt;&gt;"",IF(Data!$G$9="constant",$C$13,IF(Data!$G$9="squeeze",G2641,F2641)),"")</f>
        <v/>
      </c>
      <c r="I2641" s="38" t="str">
        <f ca="1">IF(ISNUMBER(A2641),NORMINV(RAND(),0,IF(AND(Data!$G$9="squeeze",A2641&lt;Data!$G$11*0.25),$H$32,1)*$C$30*$C$13)*($C$14*$C$12),"")</f>
        <v/>
      </c>
      <c r="J2641" s="42" t="str">
        <f ca="1">IFERROR(IF(Data!$C$6="Real",B2641,I2641+J2640+($C$14*$C$12)*(NORMINV(RAND(),$C$15,CHOOSE($G$13,$C$13,F2641,G2641)))),"")</f>
        <v/>
      </c>
      <c r="K2641" s="88" t="str">
        <f>IF(ISNUMBER(A2641), IF($G$16="fixed",$G$17,MIN(H2641*Data!$C$7*$C$16*0.5,$C$17*Data!$C$7))*$C$12,"")</f>
        <v/>
      </c>
      <c r="L2641" s="42" t="str">
        <f t="shared" ca="1" si="1260"/>
        <v/>
      </c>
      <c r="M2641" s="44" t="str">
        <f t="shared" ca="1" si="1261"/>
        <v/>
      </c>
      <c r="N2641" s="44" t="str">
        <f t="shared" ca="1" si="1262"/>
        <v/>
      </c>
      <c r="O2641" s="108" t="str">
        <f t="shared" si="1246"/>
        <v/>
      </c>
      <c r="P2641" s="102" t="str">
        <f t="shared" si="1247"/>
        <v/>
      </c>
      <c r="Q2641" s="102" t="str">
        <f t="shared" si="1248"/>
        <v/>
      </c>
      <c r="R2641" s="120" t="str">
        <f t="shared" si="1249"/>
        <v/>
      </c>
      <c r="S2641" s="54" t="str">
        <f t="shared" si="1250"/>
        <v/>
      </c>
      <c r="T2641" s="5" t="str">
        <f t="shared" si="1251"/>
        <v/>
      </c>
      <c r="U2641" s="152" t="str">
        <f t="shared" si="1234"/>
        <v/>
      </c>
      <c r="V2641" s="152" t="str">
        <f t="shared" si="1235"/>
        <v/>
      </c>
      <c r="W2641" s="153" t="str">
        <f t="shared" si="1236"/>
        <v/>
      </c>
      <c r="X2641" s="153" t="str">
        <f t="shared" si="1237"/>
        <v/>
      </c>
      <c r="Y2641" s="153" t="str">
        <f t="shared" si="1238"/>
        <v/>
      </c>
      <c r="Z2641" s="153" t="str">
        <f t="shared" si="1239"/>
        <v/>
      </c>
      <c r="AA2641" s="152" t="str">
        <f t="shared" si="1240"/>
        <v/>
      </c>
      <c r="AB2641" s="152" t="str">
        <f t="shared" si="1241"/>
        <v/>
      </c>
      <c r="AC2641" s="154" t="str">
        <f t="shared" si="1252"/>
        <v/>
      </c>
      <c r="AD2641" s="154" t="str">
        <f t="shared" si="1253"/>
        <v/>
      </c>
      <c r="AE2641" s="3" t="str">
        <f t="shared" si="1254"/>
        <v/>
      </c>
      <c r="AF2641" s="3" t="str">
        <f t="shared" si="1255"/>
        <v/>
      </c>
      <c r="AG2641" s="3" t="str">
        <f t="shared" si="1256"/>
        <v/>
      </c>
      <c r="AH2641" s="4" t="str">
        <f t="shared" si="1257"/>
        <v/>
      </c>
      <c r="AI2641" s="75" t="str">
        <f t="shared" si="1258"/>
        <v/>
      </c>
      <c r="AJ2641" s="75" t="str">
        <f t="shared" si="1259"/>
        <v/>
      </c>
    </row>
    <row r="2642" spans="1:36">
      <c r="A2642" s="41" t="str">
        <f t="shared" si="1242"/>
        <v/>
      </c>
      <c r="B2642" s="150" t="str">
        <f>IF(ISNUMBER(A2642),INDEX('MetaTrader Import'!$H$13:$J$5893,TRUNC(((A2642-$A$39+1)-1)/3)+1,MOD((A2642-$A$39+1)-1,3)+1),"")</f>
        <v/>
      </c>
      <c r="C2642" s="43" t="str">
        <f t="shared" si="1243"/>
        <v/>
      </c>
      <c r="D2642" s="43" t="str">
        <f t="shared" ca="1" si="1233"/>
        <v/>
      </c>
      <c r="E2642" s="43" t="str">
        <f t="shared" si="1244"/>
        <v/>
      </c>
      <c r="F2642" s="43" t="str">
        <f t="shared" si="1245"/>
        <v/>
      </c>
      <c r="G2642" s="43" t="str">
        <f>IF(A2642&lt;&gt;"",IF(A2642&lt;Data!$G$11*0.25,$C$13/$G$32,IF(A2642&gt;Data!$G$11*0.25,$C$13,$C$13*10)),"")</f>
        <v/>
      </c>
      <c r="H2642" s="43" t="str">
        <f>IF(A2642&lt;&gt;"",IF(Data!$G$9="constant",$C$13,IF(Data!$G$9="squeeze",G2642,F2642)),"")</f>
        <v/>
      </c>
      <c r="I2642" s="38" t="str">
        <f ca="1">IF(ISNUMBER(A2642),NORMINV(RAND(),0,IF(AND(Data!$G$9="squeeze",A2642&lt;Data!$G$11*0.25),$H$32,1)*$C$30*$C$13)*($C$14*$C$12),"")</f>
        <v/>
      </c>
      <c r="J2642" s="42" t="str">
        <f ca="1">IFERROR(IF(Data!$C$6="Real",B2642,I2642+J2641+($C$14*$C$12)*(NORMINV(RAND(),$C$15,CHOOSE($G$13,$C$13,F2642,G2642)))),"")</f>
        <v/>
      </c>
      <c r="K2642" s="88" t="str">
        <f>IF(ISNUMBER(A2642), IF($G$16="fixed",$G$17,MIN(H2642*Data!$C$7*$C$16*0.5,$C$17*Data!$C$7))*$C$12,"")</f>
        <v/>
      </c>
      <c r="L2642" s="42" t="str">
        <f t="shared" ca="1" si="1260"/>
        <v/>
      </c>
      <c r="M2642" s="44" t="str">
        <f t="shared" ca="1" si="1261"/>
        <v/>
      </c>
      <c r="N2642" s="44" t="str">
        <f t="shared" ca="1" si="1262"/>
        <v/>
      </c>
      <c r="O2642" s="108" t="str">
        <f t="shared" si="1246"/>
        <v/>
      </c>
      <c r="P2642" s="102" t="str">
        <f t="shared" si="1247"/>
        <v/>
      </c>
      <c r="Q2642" s="102" t="str">
        <f t="shared" si="1248"/>
        <v/>
      </c>
      <c r="R2642" s="120" t="str">
        <f t="shared" si="1249"/>
        <v/>
      </c>
      <c r="S2642" s="54" t="str">
        <f t="shared" si="1250"/>
        <v/>
      </c>
      <c r="T2642" s="5" t="str">
        <f t="shared" si="1251"/>
        <v/>
      </c>
      <c r="U2642" s="152" t="str">
        <f t="shared" si="1234"/>
        <v/>
      </c>
      <c r="V2642" s="152" t="str">
        <f t="shared" si="1235"/>
        <v/>
      </c>
      <c r="W2642" s="153" t="str">
        <f t="shared" si="1236"/>
        <v/>
      </c>
      <c r="X2642" s="153" t="str">
        <f t="shared" si="1237"/>
        <v/>
      </c>
      <c r="Y2642" s="153" t="str">
        <f t="shared" si="1238"/>
        <v/>
      </c>
      <c r="Z2642" s="153" t="str">
        <f t="shared" si="1239"/>
        <v/>
      </c>
      <c r="AA2642" s="152" t="str">
        <f t="shared" si="1240"/>
        <v/>
      </c>
      <c r="AB2642" s="152" t="str">
        <f t="shared" si="1241"/>
        <v/>
      </c>
      <c r="AC2642" s="154" t="str">
        <f t="shared" si="1252"/>
        <v/>
      </c>
      <c r="AD2642" s="154" t="str">
        <f t="shared" si="1253"/>
        <v/>
      </c>
      <c r="AE2642" s="3" t="str">
        <f t="shared" si="1254"/>
        <v/>
      </c>
      <c r="AF2642" s="3" t="str">
        <f t="shared" si="1255"/>
        <v/>
      </c>
      <c r="AG2642" s="3" t="str">
        <f t="shared" si="1256"/>
        <v/>
      </c>
      <c r="AH2642" s="4" t="str">
        <f t="shared" si="1257"/>
        <v/>
      </c>
      <c r="AI2642" s="75" t="str">
        <f t="shared" si="1258"/>
        <v/>
      </c>
      <c r="AJ2642" s="75" t="str">
        <f t="shared" si="1259"/>
        <v/>
      </c>
    </row>
    <row r="2643" spans="1:36">
      <c r="A2643" s="41" t="str">
        <f t="shared" si="1242"/>
        <v/>
      </c>
      <c r="B2643" s="150" t="str">
        <f>IF(ISNUMBER(A2643),INDEX('MetaTrader Import'!$H$13:$J$5893,TRUNC(((A2643-$A$39+1)-1)/3)+1,MOD((A2643-$A$39+1)-1,3)+1),"")</f>
        <v/>
      </c>
      <c r="C2643" s="43" t="str">
        <f t="shared" si="1243"/>
        <v/>
      </c>
      <c r="D2643" s="43" t="str">
        <f t="shared" ca="1" si="1233"/>
        <v/>
      </c>
      <c r="E2643" s="43" t="str">
        <f t="shared" si="1244"/>
        <v/>
      </c>
      <c r="F2643" s="43" t="str">
        <f t="shared" si="1245"/>
        <v/>
      </c>
      <c r="G2643" s="43" t="str">
        <f>IF(A2643&lt;&gt;"",IF(A2643&lt;Data!$G$11*0.25,$C$13/$G$32,IF(A2643&gt;Data!$G$11*0.25,$C$13,$C$13*10)),"")</f>
        <v/>
      </c>
      <c r="H2643" s="43" t="str">
        <f>IF(A2643&lt;&gt;"",IF(Data!$G$9="constant",$C$13,IF(Data!$G$9="squeeze",G2643,F2643)),"")</f>
        <v/>
      </c>
      <c r="I2643" s="38" t="str">
        <f ca="1">IF(ISNUMBER(A2643),NORMINV(RAND(),0,IF(AND(Data!$G$9="squeeze",A2643&lt;Data!$G$11*0.25),$H$32,1)*$C$30*$C$13)*($C$14*$C$12),"")</f>
        <v/>
      </c>
      <c r="J2643" s="42" t="str">
        <f ca="1">IFERROR(IF(Data!$C$6="Real",B2643,I2643+J2642+($C$14*$C$12)*(NORMINV(RAND(),$C$15,CHOOSE($G$13,$C$13,F2643,G2643)))),"")</f>
        <v/>
      </c>
      <c r="K2643" s="88" t="str">
        <f>IF(ISNUMBER(A2643), IF($G$16="fixed",$G$17,MIN(H2643*Data!$C$7*$C$16*0.5,$C$17*Data!$C$7))*$C$12,"")</f>
        <v/>
      </c>
      <c r="L2643" s="42" t="str">
        <f t="shared" ca="1" si="1260"/>
        <v/>
      </c>
      <c r="M2643" s="44" t="str">
        <f t="shared" ca="1" si="1261"/>
        <v/>
      </c>
      <c r="N2643" s="44" t="str">
        <f t="shared" ca="1" si="1262"/>
        <v/>
      </c>
      <c r="O2643" s="108" t="str">
        <f t="shared" si="1246"/>
        <v/>
      </c>
      <c r="P2643" s="102" t="str">
        <f t="shared" si="1247"/>
        <v/>
      </c>
      <c r="Q2643" s="102" t="str">
        <f t="shared" si="1248"/>
        <v/>
      </c>
      <c r="R2643" s="120" t="str">
        <f t="shared" si="1249"/>
        <v/>
      </c>
      <c r="S2643" s="54" t="str">
        <f t="shared" si="1250"/>
        <v/>
      </c>
      <c r="T2643" s="5" t="str">
        <f t="shared" si="1251"/>
        <v/>
      </c>
      <c r="U2643" s="152" t="str">
        <f t="shared" si="1234"/>
        <v/>
      </c>
      <c r="V2643" s="152" t="str">
        <f t="shared" si="1235"/>
        <v/>
      </c>
      <c r="W2643" s="153" t="str">
        <f t="shared" si="1236"/>
        <v/>
      </c>
      <c r="X2643" s="153" t="str">
        <f t="shared" si="1237"/>
        <v/>
      </c>
      <c r="Y2643" s="153" t="str">
        <f t="shared" si="1238"/>
        <v/>
      </c>
      <c r="Z2643" s="153" t="str">
        <f t="shared" si="1239"/>
        <v/>
      </c>
      <c r="AA2643" s="152" t="str">
        <f t="shared" si="1240"/>
        <v/>
      </c>
      <c r="AB2643" s="152" t="str">
        <f t="shared" si="1241"/>
        <v/>
      </c>
      <c r="AC2643" s="154" t="str">
        <f t="shared" si="1252"/>
        <v/>
      </c>
      <c r="AD2643" s="154" t="str">
        <f t="shared" si="1253"/>
        <v/>
      </c>
      <c r="AE2643" s="3" t="str">
        <f t="shared" si="1254"/>
        <v/>
      </c>
      <c r="AF2643" s="3" t="str">
        <f t="shared" si="1255"/>
        <v/>
      </c>
      <c r="AG2643" s="3" t="str">
        <f t="shared" si="1256"/>
        <v/>
      </c>
      <c r="AH2643" s="4" t="str">
        <f t="shared" si="1257"/>
        <v/>
      </c>
      <c r="AI2643" s="75" t="str">
        <f t="shared" si="1258"/>
        <v/>
      </c>
      <c r="AJ2643" s="75" t="str">
        <f t="shared" si="1259"/>
        <v/>
      </c>
    </row>
    <row r="2644" spans="1:36">
      <c r="A2644" s="41" t="str">
        <f t="shared" si="1242"/>
        <v/>
      </c>
      <c r="B2644" s="150" t="str">
        <f>IF(ISNUMBER(A2644),INDEX('MetaTrader Import'!$H$13:$J$5893,TRUNC(((A2644-$A$39+1)-1)/3)+1,MOD((A2644-$A$39+1)-1,3)+1),"")</f>
        <v/>
      </c>
      <c r="C2644" s="43" t="str">
        <f t="shared" si="1243"/>
        <v/>
      </c>
      <c r="D2644" s="43" t="str">
        <f t="shared" ca="1" si="1233"/>
        <v/>
      </c>
      <c r="E2644" s="43" t="str">
        <f t="shared" si="1244"/>
        <v/>
      </c>
      <c r="F2644" s="43" t="str">
        <f t="shared" si="1245"/>
        <v/>
      </c>
      <c r="G2644" s="43" t="str">
        <f>IF(A2644&lt;&gt;"",IF(A2644&lt;Data!$G$11*0.25,$C$13/$G$32,IF(A2644&gt;Data!$G$11*0.25,$C$13,$C$13*10)),"")</f>
        <v/>
      </c>
      <c r="H2644" s="43" t="str">
        <f>IF(A2644&lt;&gt;"",IF(Data!$G$9="constant",$C$13,IF(Data!$G$9="squeeze",G2644,F2644)),"")</f>
        <v/>
      </c>
      <c r="I2644" s="38" t="str">
        <f ca="1">IF(ISNUMBER(A2644),NORMINV(RAND(),0,IF(AND(Data!$G$9="squeeze",A2644&lt;Data!$G$11*0.25),$H$32,1)*$C$30*$C$13)*($C$14*$C$12),"")</f>
        <v/>
      </c>
      <c r="J2644" s="42" t="str">
        <f ca="1">IFERROR(IF(Data!$C$6="Real",B2644,I2644+J2643+($C$14*$C$12)*(NORMINV(RAND(),$C$15,CHOOSE($G$13,$C$13,F2644,G2644)))),"")</f>
        <v/>
      </c>
      <c r="K2644" s="88" t="str">
        <f>IF(ISNUMBER(A2644), IF($G$16="fixed",$G$17,MIN(H2644*Data!$C$7*$C$16*0.5,$C$17*Data!$C$7))*$C$12,"")</f>
        <v/>
      </c>
      <c r="L2644" s="42" t="str">
        <f t="shared" ca="1" si="1260"/>
        <v/>
      </c>
      <c r="M2644" s="44" t="str">
        <f t="shared" ca="1" si="1261"/>
        <v/>
      </c>
      <c r="N2644" s="44" t="str">
        <f t="shared" ca="1" si="1262"/>
        <v/>
      </c>
      <c r="O2644" s="108" t="str">
        <f t="shared" si="1246"/>
        <v/>
      </c>
      <c r="P2644" s="102" t="str">
        <f t="shared" si="1247"/>
        <v/>
      </c>
      <c r="Q2644" s="102" t="str">
        <f t="shared" si="1248"/>
        <v/>
      </c>
      <c r="R2644" s="120" t="str">
        <f t="shared" si="1249"/>
        <v/>
      </c>
      <c r="S2644" s="54" t="str">
        <f t="shared" si="1250"/>
        <v/>
      </c>
      <c r="T2644" s="5" t="str">
        <f t="shared" si="1251"/>
        <v/>
      </c>
      <c r="U2644" s="152" t="str">
        <f t="shared" si="1234"/>
        <v/>
      </c>
      <c r="V2644" s="152" t="str">
        <f t="shared" si="1235"/>
        <v/>
      </c>
      <c r="W2644" s="153" t="str">
        <f t="shared" si="1236"/>
        <v/>
      </c>
      <c r="X2644" s="153" t="str">
        <f t="shared" si="1237"/>
        <v/>
      </c>
      <c r="Y2644" s="153" t="str">
        <f t="shared" si="1238"/>
        <v/>
      </c>
      <c r="Z2644" s="153" t="str">
        <f t="shared" si="1239"/>
        <v/>
      </c>
      <c r="AA2644" s="152" t="str">
        <f t="shared" si="1240"/>
        <v/>
      </c>
      <c r="AB2644" s="152" t="str">
        <f t="shared" si="1241"/>
        <v/>
      </c>
      <c r="AC2644" s="154" t="str">
        <f t="shared" si="1252"/>
        <v/>
      </c>
      <c r="AD2644" s="154" t="str">
        <f t="shared" si="1253"/>
        <v/>
      </c>
      <c r="AE2644" s="3" t="str">
        <f t="shared" si="1254"/>
        <v/>
      </c>
      <c r="AF2644" s="3" t="str">
        <f t="shared" si="1255"/>
        <v/>
      </c>
      <c r="AG2644" s="3" t="str">
        <f t="shared" si="1256"/>
        <v/>
      </c>
      <c r="AH2644" s="4" t="str">
        <f t="shared" si="1257"/>
        <v/>
      </c>
      <c r="AI2644" s="75" t="str">
        <f t="shared" si="1258"/>
        <v/>
      </c>
      <c r="AJ2644" s="75" t="str">
        <f t="shared" si="1259"/>
        <v/>
      </c>
    </row>
    <row r="2645" spans="1:36">
      <c r="A2645" s="41" t="str">
        <f t="shared" si="1242"/>
        <v/>
      </c>
      <c r="B2645" s="150" t="str">
        <f>IF(ISNUMBER(A2645),INDEX('MetaTrader Import'!$H$13:$J$5893,TRUNC(((A2645-$A$39+1)-1)/3)+1,MOD((A2645-$A$39+1)-1,3)+1),"")</f>
        <v/>
      </c>
      <c r="C2645" s="43" t="str">
        <f t="shared" si="1243"/>
        <v/>
      </c>
      <c r="D2645" s="43" t="str">
        <f t="shared" ca="1" si="1233"/>
        <v/>
      </c>
      <c r="E2645" s="43" t="str">
        <f t="shared" si="1244"/>
        <v/>
      </c>
      <c r="F2645" s="43" t="str">
        <f t="shared" si="1245"/>
        <v/>
      </c>
      <c r="G2645" s="43" t="str">
        <f>IF(A2645&lt;&gt;"",IF(A2645&lt;Data!$G$11*0.25,$C$13/$G$32,IF(A2645&gt;Data!$G$11*0.25,$C$13,$C$13*10)),"")</f>
        <v/>
      </c>
      <c r="H2645" s="43" t="str">
        <f>IF(A2645&lt;&gt;"",IF(Data!$G$9="constant",$C$13,IF(Data!$G$9="squeeze",G2645,F2645)),"")</f>
        <v/>
      </c>
      <c r="I2645" s="38" t="str">
        <f ca="1">IF(ISNUMBER(A2645),NORMINV(RAND(),0,IF(AND(Data!$G$9="squeeze",A2645&lt;Data!$G$11*0.25),$H$32,1)*$C$30*$C$13)*($C$14*$C$12),"")</f>
        <v/>
      </c>
      <c r="J2645" s="42" t="str">
        <f ca="1">IFERROR(IF(Data!$C$6="Real",B2645,I2645+J2644+($C$14*$C$12)*(NORMINV(RAND(),$C$15,CHOOSE($G$13,$C$13,F2645,G2645)))),"")</f>
        <v/>
      </c>
      <c r="K2645" s="88" t="str">
        <f>IF(ISNUMBER(A2645), IF($G$16="fixed",$G$17,MIN(H2645*Data!$C$7*$C$16*0.5,$C$17*Data!$C$7))*$C$12,"")</f>
        <v/>
      </c>
      <c r="L2645" s="42" t="str">
        <f t="shared" ca="1" si="1260"/>
        <v/>
      </c>
      <c r="M2645" s="44" t="str">
        <f t="shared" ca="1" si="1261"/>
        <v/>
      </c>
      <c r="N2645" s="44" t="str">
        <f t="shared" ca="1" si="1262"/>
        <v/>
      </c>
      <c r="O2645" s="108" t="str">
        <f t="shared" si="1246"/>
        <v/>
      </c>
      <c r="P2645" s="102" t="str">
        <f t="shared" si="1247"/>
        <v/>
      </c>
      <c r="Q2645" s="102" t="str">
        <f t="shared" si="1248"/>
        <v/>
      </c>
      <c r="R2645" s="120" t="str">
        <f t="shared" si="1249"/>
        <v/>
      </c>
      <c r="S2645" s="54" t="str">
        <f t="shared" si="1250"/>
        <v/>
      </c>
      <c r="T2645" s="5" t="str">
        <f t="shared" si="1251"/>
        <v/>
      </c>
      <c r="U2645" s="152" t="str">
        <f t="shared" si="1234"/>
        <v/>
      </c>
      <c r="V2645" s="152" t="str">
        <f t="shared" si="1235"/>
        <v/>
      </c>
      <c r="W2645" s="153" t="str">
        <f t="shared" si="1236"/>
        <v/>
      </c>
      <c r="X2645" s="153" t="str">
        <f t="shared" si="1237"/>
        <v/>
      </c>
      <c r="Y2645" s="153" t="str">
        <f t="shared" si="1238"/>
        <v/>
      </c>
      <c r="Z2645" s="153" t="str">
        <f t="shared" si="1239"/>
        <v/>
      </c>
      <c r="AA2645" s="152" t="str">
        <f t="shared" si="1240"/>
        <v/>
      </c>
      <c r="AB2645" s="152" t="str">
        <f t="shared" si="1241"/>
        <v/>
      </c>
      <c r="AC2645" s="154" t="str">
        <f t="shared" si="1252"/>
        <v/>
      </c>
      <c r="AD2645" s="154" t="str">
        <f t="shared" si="1253"/>
        <v/>
      </c>
      <c r="AE2645" s="3" t="str">
        <f t="shared" si="1254"/>
        <v/>
      </c>
      <c r="AF2645" s="3" t="str">
        <f t="shared" si="1255"/>
        <v/>
      </c>
      <c r="AG2645" s="3" t="str">
        <f t="shared" si="1256"/>
        <v/>
      </c>
      <c r="AH2645" s="4" t="str">
        <f t="shared" si="1257"/>
        <v/>
      </c>
      <c r="AI2645" s="75" t="str">
        <f t="shared" si="1258"/>
        <v/>
      </c>
      <c r="AJ2645" s="75" t="str">
        <f t="shared" si="1259"/>
        <v/>
      </c>
    </row>
    <row r="2646" spans="1:36">
      <c r="A2646" s="41" t="str">
        <f t="shared" si="1242"/>
        <v/>
      </c>
      <c r="B2646" s="150" t="str">
        <f>IF(ISNUMBER(A2646),INDEX('MetaTrader Import'!$H$13:$J$5893,TRUNC(((A2646-$A$39+1)-1)/3)+1,MOD((A2646-$A$39+1)-1,3)+1),"")</f>
        <v/>
      </c>
      <c r="C2646" s="43" t="str">
        <f t="shared" si="1243"/>
        <v/>
      </c>
      <c r="D2646" s="43" t="str">
        <f t="shared" ca="1" si="1233"/>
        <v/>
      </c>
      <c r="E2646" s="43" t="str">
        <f t="shared" si="1244"/>
        <v/>
      </c>
      <c r="F2646" s="43" t="str">
        <f t="shared" si="1245"/>
        <v/>
      </c>
      <c r="G2646" s="43" t="str">
        <f>IF(A2646&lt;&gt;"",IF(A2646&lt;Data!$G$11*0.25,$C$13/$G$32,IF(A2646&gt;Data!$G$11*0.25,$C$13,$C$13*10)),"")</f>
        <v/>
      </c>
      <c r="H2646" s="43" t="str">
        <f>IF(A2646&lt;&gt;"",IF(Data!$G$9="constant",$C$13,IF(Data!$G$9="squeeze",G2646,F2646)),"")</f>
        <v/>
      </c>
      <c r="I2646" s="38" t="str">
        <f ca="1">IF(ISNUMBER(A2646),NORMINV(RAND(),0,IF(AND(Data!$G$9="squeeze",A2646&lt;Data!$G$11*0.25),$H$32,1)*$C$30*$C$13)*($C$14*$C$12),"")</f>
        <v/>
      </c>
      <c r="J2646" s="42" t="str">
        <f ca="1">IFERROR(IF(Data!$C$6="Real",B2646,I2646+J2645+($C$14*$C$12)*(NORMINV(RAND(),$C$15,CHOOSE($G$13,$C$13,F2646,G2646)))),"")</f>
        <v/>
      </c>
      <c r="K2646" s="88" t="str">
        <f>IF(ISNUMBER(A2646), IF($G$16="fixed",$G$17,MIN(H2646*Data!$C$7*$C$16*0.5,$C$17*Data!$C$7))*$C$12,"")</f>
        <v/>
      </c>
      <c r="L2646" s="42" t="str">
        <f t="shared" ca="1" si="1260"/>
        <v/>
      </c>
      <c r="M2646" s="44" t="str">
        <f t="shared" ca="1" si="1261"/>
        <v/>
      </c>
      <c r="N2646" s="44" t="str">
        <f t="shared" ca="1" si="1262"/>
        <v/>
      </c>
      <c r="O2646" s="108" t="str">
        <f t="shared" si="1246"/>
        <v/>
      </c>
      <c r="P2646" s="102" t="str">
        <f t="shared" si="1247"/>
        <v/>
      </c>
      <c r="Q2646" s="102" t="str">
        <f t="shared" si="1248"/>
        <v/>
      </c>
      <c r="R2646" s="120" t="str">
        <f t="shared" si="1249"/>
        <v/>
      </c>
      <c r="S2646" s="54" t="str">
        <f t="shared" si="1250"/>
        <v/>
      </c>
      <c r="T2646" s="5" t="str">
        <f t="shared" si="1251"/>
        <v/>
      </c>
      <c r="U2646" s="152" t="str">
        <f t="shared" si="1234"/>
        <v/>
      </c>
      <c r="V2646" s="152" t="str">
        <f t="shared" si="1235"/>
        <v/>
      </c>
      <c r="W2646" s="153" t="str">
        <f t="shared" si="1236"/>
        <v/>
      </c>
      <c r="X2646" s="153" t="str">
        <f t="shared" si="1237"/>
        <v/>
      </c>
      <c r="Y2646" s="153" t="str">
        <f t="shared" si="1238"/>
        <v/>
      </c>
      <c r="Z2646" s="153" t="str">
        <f t="shared" si="1239"/>
        <v/>
      </c>
      <c r="AA2646" s="152" t="str">
        <f t="shared" si="1240"/>
        <v/>
      </c>
      <c r="AB2646" s="152" t="str">
        <f t="shared" si="1241"/>
        <v/>
      </c>
      <c r="AC2646" s="154" t="str">
        <f t="shared" si="1252"/>
        <v/>
      </c>
      <c r="AD2646" s="154" t="str">
        <f t="shared" si="1253"/>
        <v/>
      </c>
      <c r="AE2646" s="3" t="str">
        <f t="shared" si="1254"/>
        <v/>
      </c>
      <c r="AF2646" s="3" t="str">
        <f t="shared" si="1255"/>
        <v/>
      </c>
      <c r="AG2646" s="3" t="str">
        <f t="shared" si="1256"/>
        <v/>
      </c>
      <c r="AH2646" s="4" t="str">
        <f t="shared" si="1257"/>
        <v/>
      </c>
      <c r="AI2646" s="75" t="str">
        <f t="shared" si="1258"/>
        <v/>
      </c>
      <c r="AJ2646" s="75" t="str">
        <f t="shared" si="1259"/>
        <v/>
      </c>
    </row>
    <row r="2647" spans="1:36">
      <c r="A2647" s="41" t="str">
        <f t="shared" si="1242"/>
        <v/>
      </c>
      <c r="B2647" s="150" t="str">
        <f>IF(ISNUMBER(A2647),INDEX('MetaTrader Import'!$H$13:$J$5893,TRUNC(((A2647-$A$39+1)-1)/3)+1,MOD((A2647-$A$39+1)-1,3)+1),"")</f>
        <v/>
      </c>
      <c r="C2647" s="43" t="str">
        <f t="shared" si="1243"/>
        <v/>
      </c>
      <c r="D2647" s="43" t="str">
        <f t="shared" ca="1" si="1233"/>
        <v/>
      </c>
      <c r="E2647" s="43" t="str">
        <f t="shared" si="1244"/>
        <v/>
      </c>
      <c r="F2647" s="43" t="str">
        <f t="shared" si="1245"/>
        <v/>
      </c>
      <c r="G2647" s="43" t="str">
        <f>IF(A2647&lt;&gt;"",IF(A2647&lt;Data!$G$11*0.25,$C$13/$G$32,IF(A2647&gt;Data!$G$11*0.25,$C$13,$C$13*10)),"")</f>
        <v/>
      </c>
      <c r="H2647" s="43" t="str">
        <f>IF(A2647&lt;&gt;"",IF(Data!$G$9="constant",$C$13,IF(Data!$G$9="squeeze",G2647,F2647)),"")</f>
        <v/>
      </c>
      <c r="I2647" s="38" t="str">
        <f ca="1">IF(ISNUMBER(A2647),NORMINV(RAND(),0,IF(AND(Data!$G$9="squeeze",A2647&lt;Data!$G$11*0.25),$H$32,1)*$C$30*$C$13)*($C$14*$C$12),"")</f>
        <v/>
      </c>
      <c r="J2647" s="42" t="str">
        <f ca="1">IFERROR(IF(Data!$C$6="Real",B2647,I2647+J2646+($C$14*$C$12)*(NORMINV(RAND(),$C$15,CHOOSE($G$13,$C$13,F2647,G2647)))),"")</f>
        <v/>
      </c>
      <c r="K2647" s="88" t="str">
        <f>IF(ISNUMBER(A2647), IF($G$16="fixed",$G$17,MIN(H2647*Data!$C$7*$C$16*0.5,$C$17*Data!$C$7))*$C$12,"")</f>
        <v/>
      </c>
      <c r="L2647" s="42" t="str">
        <f t="shared" ca="1" si="1260"/>
        <v/>
      </c>
      <c r="M2647" s="44" t="str">
        <f t="shared" ca="1" si="1261"/>
        <v/>
      </c>
      <c r="N2647" s="44" t="str">
        <f t="shared" ca="1" si="1262"/>
        <v/>
      </c>
      <c r="O2647" s="108" t="str">
        <f t="shared" si="1246"/>
        <v/>
      </c>
      <c r="P2647" s="102" t="str">
        <f t="shared" si="1247"/>
        <v/>
      </c>
      <c r="Q2647" s="102" t="str">
        <f t="shared" si="1248"/>
        <v/>
      </c>
      <c r="R2647" s="120" t="str">
        <f t="shared" si="1249"/>
        <v/>
      </c>
      <c r="S2647" s="54" t="str">
        <f t="shared" si="1250"/>
        <v/>
      </c>
      <c r="T2647" s="5" t="str">
        <f t="shared" si="1251"/>
        <v/>
      </c>
      <c r="U2647" s="152" t="str">
        <f t="shared" si="1234"/>
        <v/>
      </c>
      <c r="V2647" s="152" t="str">
        <f t="shared" si="1235"/>
        <v/>
      </c>
      <c r="W2647" s="153" t="str">
        <f t="shared" si="1236"/>
        <v/>
      </c>
      <c r="X2647" s="153" t="str">
        <f t="shared" si="1237"/>
        <v/>
      </c>
      <c r="Y2647" s="153" t="str">
        <f t="shared" si="1238"/>
        <v/>
      </c>
      <c r="Z2647" s="153" t="str">
        <f t="shared" si="1239"/>
        <v/>
      </c>
      <c r="AA2647" s="152" t="str">
        <f t="shared" si="1240"/>
        <v/>
      </c>
      <c r="AB2647" s="152" t="str">
        <f t="shared" si="1241"/>
        <v/>
      </c>
      <c r="AC2647" s="154" t="str">
        <f t="shared" si="1252"/>
        <v/>
      </c>
      <c r="AD2647" s="154" t="str">
        <f t="shared" si="1253"/>
        <v/>
      </c>
      <c r="AE2647" s="3" t="str">
        <f t="shared" si="1254"/>
        <v/>
      </c>
      <c r="AF2647" s="3" t="str">
        <f t="shared" si="1255"/>
        <v/>
      </c>
      <c r="AG2647" s="3" t="str">
        <f t="shared" si="1256"/>
        <v/>
      </c>
      <c r="AH2647" s="4" t="str">
        <f t="shared" si="1257"/>
        <v/>
      </c>
      <c r="AI2647" s="75" t="str">
        <f t="shared" si="1258"/>
        <v/>
      </c>
      <c r="AJ2647" s="75" t="str">
        <f t="shared" si="1259"/>
        <v/>
      </c>
    </row>
    <row r="2648" spans="1:36">
      <c r="A2648" s="41" t="str">
        <f t="shared" si="1242"/>
        <v/>
      </c>
      <c r="B2648" s="150" t="str">
        <f>IF(ISNUMBER(A2648),INDEX('MetaTrader Import'!$H$13:$J$5893,TRUNC(((A2648-$A$39+1)-1)/3)+1,MOD((A2648-$A$39+1)-1,3)+1),"")</f>
        <v/>
      </c>
      <c r="C2648" s="43" t="str">
        <f t="shared" si="1243"/>
        <v/>
      </c>
      <c r="D2648" s="43" t="str">
        <f t="shared" ca="1" si="1233"/>
        <v/>
      </c>
      <c r="E2648" s="43" t="str">
        <f t="shared" si="1244"/>
        <v/>
      </c>
      <c r="F2648" s="43" t="str">
        <f t="shared" si="1245"/>
        <v/>
      </c>
      <c r="G2648" s="43" t="str">
        <f>IF(A2648&lt;&gt;"",IF(A2648&lt;Data!$G$11*0.25,$C$13/$G$32,IF(A2648&gt;Data!$G$11*0.25,$C$13,$C$13*10)),"")</f>
        <v/>
      </c>
      <c r="H2648" s="43" t="str">
        <f>IF(A2648&lt;&gt;"",IF(Data!$G$9="constant",$C$13,IF(Data!$G$9="squeeze",G2648,F2648)),"")</f>
        <v/>
      </c>
      <c r="I2648" s="38" t="str">
        <f ca="1">IF(ISNUMBER(A2648),NORMINV(RAND(),0,IF(AND(Data!$G$9="squeeze",A2648&lt;Data!$G$11*0.25),$H$32,1)*$C$30*$C$13)*($C$14*$C$12),"")</f>
        <v/>
      </c>
      <c r="J2648" s="42" t="str">
        <f ca="1">IFERROR(IF(Data!$C$6="Real",B2648,I2648+J2647+($C$14*$C$12)*(NORMINV(RAND(),$C$15,CHOOSE($G$13,$C$13,F2648,G2648)))),"")</f>
        <v/>
      </c>
      <c r="K2648" s="88" t="str">
        <f>IF(ISNUMBER(A2648), IF($G$16="fixed",$G$17,MIN(H2648*Data!$C$7*$C$16*0.5,$C$17*Data!$C$7))*$C$12,"")</f>
        <v/>
      </c>
      <c r="L2648" s="42" t="str">
        <f t="shared" ca="1" si="1260"/>
        <v/>
      </c>
      <c r="M2648" s="44" t="str">
        <f t="shared" ca="1" si="1261"/>
        <v/>
      </c>
      <c r="N2648" s="44" t="str">
        <f t="shared" ca="1" si="1262"/>
        <v/>
      </c>
      <c r="O2648" s="108" t="str">
        <f t="shared" si="1246"/>
        <v/>
      </c>
      <c r="P2648" s="102" t="str">
        <f t="shared" si="1247"/>
        <v/>
      </c>
      <c r="Q2648" s="102" t="str">
        <f t="shared" si="1248"/>
        <v/>
      </c>
      <c r="R2648" s="120" t="str">
        <f t="shared" si="1249"/>
        <v/>
      </c>
      <c r="S2648" s="54" t="str">
        <f t="shared" si="1250"/>
        <v/>
      </c>
      <c r="T2648" s="5" t="str">
        <f t="shared" si="1251"/>
        <v/>
      </c>
      <c r="U2648" s="152" t="str">
        <f t="shared" si="1234"/>
        <v/>
      </c>
      <c r="V2648" s="152" t="str">
        <f t="shared" si="1235"/>
        <v/>
      </c>
      <c r="W2648" s="153" t="str">
        <f t="shared" si="1236"/>
        <v/>
      </c>
      <c r="X2648" s="153" t="str">
        <f t="shared" si="1237"/>
        <v/>
      </c>
      <c r="Y2648" s="153" t="str">
        <f t="shared" si="1238"/>
        <v/>
      </c>
      <c r="Z2648" s="153" t="str">
        <f t="shared" si="1239"/>
        <v/>
      </c>
      <c r="AA2648" s="152" t="str">
        <f t="shared" si="1240"/>
        <v/>
      </c>
      <c r="AB2648" s="152" t="str">
        <f t="shared" si="1241"/>
        <v/>
      </c>
      <c r="AC2648" s="154" t="str">
        <f t="shared" si="1252"/>
        <v/>
      </c>
      <c r="AD2648" s="154" t="str">
        <f t="shared" si="1253"/>
        <v/>
      </c>
      <c r="AE2648" s="3" t="str">
        <f t="shared" si="1254"/>
        <v/>
      </c>
      <c r="AF2648" s="3" t="str">
        <f t="shared" si="1255"/>
        <v/>
      </c>
      <c r="AG2648" s="3" t="str">
        <f t="shared" si="1256"/>
        <v/>
      </c>
      <c r="AH2648" s="4" t="str">
        <f t="shared" si="1257"/>
        <v/>
      </c>
      <c r="AI2648" s="75" t="str">
        <f t="shared" si="1258"/>
        <v/>
      </c>
      <c r="AJ2648" s="75" t="str">
        <f t="shared" si="1259"/>
        <v/>
      </c>
    </row>
    <row r="2649" spans="1:36">
      <c r="A2649" s="41" t="str">
        <f t="shared" si="1242"/>
        <v/>
      </c>
      <c r="B2649" s="150" t="str">
        <f>IF(ISNUMBER(A2649),INDEX('MetaTrader Import'!$H$13:$J$5893,TRUNC(((A2649-$A$39+1)-1)/3)+1,MOD((A2649-$A$39+1)-1,3)+1),"")</f>
        <v/>
      </c>
      <c r="C2649" s="43" t="str">
        <f t="shared" si="1243"/>
        <v/>
      </c>
      <c r="D2649" s="43" t="str">
        <f t="shared" ca="1" si="1233"/>
        <v/>
      </c>
      <c r="E2649" s="43" t="str">
        <f t="shared" si="1244"/>
        <v/>
      </c>
      <c r="F2649" s="43" t="str">
        <f t="shared" si="1245"/>
        <v/>
      </c>
      <c r="G2649" s="43" t="str">
        <f>IF(A2649&lt;&gt;"",IF(A2649&lt;Data!$G$11*0.25,$C$13/$G$32,IF(A2649&gt;Data!$G$11*0.25,$C$13,$C$13*10)),"")</f>
        <v/>
      </c>
      <c r="H2649" s="43" t="str">
        <f>IF(A2649&lt;&gt;"",IF(Data!$G$9="constant",$C$13,IF(Data!$G$9="squeeze",G2649,F2649)),"")</f>
        <v/>
      </c>
      <c r="I2649" s="38" t="str">
        <f ca="1">IF(ISNUMBER(A2649),NORMINV(RAND(),0,IF(AND(Data!$G$9="squeeze",A2649&lt;Data!$G$11*0.25),$H$32,1)*$C$30*$C$13)*($C$14*$C$12),"")</f>
        <v/>
      </c>
      <c r="J2649" s="42" t="str">
        <f ca="1">IFERROR(IF(Data!$C$6="Real",B2649,I2649+J2648+($C$14*$C$12)*(NORMINV(RAND(),$C$15,CHOOSE($G$13,$C$13,F2649,G2649)))),"")</f>
        <v/>
      </c>
      <c r="K2649" s="88" t="str">
        <f>IF(ISNUMBER(A2649), IF($G$16="fixed",$G$17,MIN(H2649*Data!$C$7*$C$16*0.5,$C$17*Data!$C$7))*$C$12,"")</f>
        <v/>
      </c>
      <c r="L2649" s="42" t="str">
        <f t="shared" ca="1" si="1260"/>
        <v/>
      </c>
      <c r="M2649" s="44" t="str">
        <f t="shared" ca="1" si="1261"/>
        <v/>
      </c>
      <c r="N2649" s="44" t="str">
        <f t="shared" ca="1" si="1262"/>
        <v/>
      </c>
      <c r="O2649" s="108" t="str">
        <f t="shared" si="1246"/>
        <v/>
      </c>
      <c r="P2649" s="102" t="str">
        <f t="shared" si="1247"/>
        <v/>
      </c>
      <c r="Q2649" s="102" t="str">
        <f t="shared" si="1248"/>
        <v/>
      </c>
      <c r="R2649" s="120" t="str">
        <f t="shared" si="1249"/>
        <v/>
      </c>
      <c r="S2649" s="54" t="str">
        <f t="shared" si="1250"/>
        <v/>
      </c>
      <c r="T2649" s="5" t="str">
        <f t="shared" si="1251"/>
        <v/>
      </c>
      <c r="U2649" s="152" t="str">
        <f t="shared" si="1234"/>
        <v/>
      </c>
      <c r="V2649" s="152" t="str">
        <f t="shared" si="1235"/>
        <v/>
      </c>
      <c r="W2649" s="153" t="str">
        <f t="shared" si="1236"/>
        <v/>
      </c>
      <c r="X2649" s="153" t="str">
        <f t="shared" si="1237"/>
        <v/>
      </c>
      <c r="Y2649" s="153" t="str">
        <f t="shared" si="1238"/>
        <v/>
      </c>
      <c r="Z2649" s="153" t="str">
        <f t="shared" si="1239"/>
        <v/>
      </c>
      <c r="AA2649" s="152" t="str">
        <f t="shared" si="1240"/>
        <v/>
      </c>
      <c r="AB2649" s="152" t="str">
        <f t="shared" si="1241"/>
        <v/>
      </c>
      <c r="AC2649" s="154" t="str">
        <f t="shared" si="1252"/>
        <v/>
      </c>
      <c r="AD2649" s="154" t="str">
        <f t="shared" si="1253"/>
        <v/>
      </c>
      <c r="AE2649" s="3" t="str">
        <f t="shared" si="1254"/>
        <v/>
      </c>
      <c r="AF2649" s="3" t="str">
        <f t="shared" si="1255"/>
        <v/>
      </c>
      <c r="AG2649" s="3" t="str">
        <f t="shared" si="1256"/>
        <v/>
      </c>
      <c r="AH2649" s="4" t="str">
        <f t="shared" si="1257"/>
        <v/>
      </c>
      <c r="AI2649" s="75" t="str">
        <f t="shared" si="1258"/>
        <v/>
      </c>
      <c r="AJ2649" s="75" t="str">
        <f t="shared" si="1259"/>
        <v/>
      </c>
    </row>
    <row r="2650" spans="1:36">
      <c r="A2650" s="41" t="str">
        <f t="shared" si="1242"/>
        <v/>
      </c>
      <c r="B2650" s="150" t="str">
        <f>IF(ISNUMBER(A2650),INDEX('MetaTrader Import'!$H$13:$J$5893,TRUNC(((A2650-$A$39+1)-1)/3)+1,MOD((A2650-$A$39+1)-1,3)+1),"")</f>
        <v/>
      </c>
      <c r="C2650" s="43" t="str">
        <f t="shared" si="1243"/>
        <v/>
      </c>
      <c r="D2650" s="43" t="str">
        <f t="shared" ca="1" si="1233"/>
        <v/>
      </c>
      <c r="E2650" s="43" t="str">
        <f t="shared" si="1244"/>
        <v/>
      </c>
      <c r="F2650" s="43" t="str">
        <f t="shared" si="1245"/>
        <v/>
      </c>
      <c r="G2650" s="43" t="str">
        <f>IF(A2650&lt;&gt;"",IF(A2650&lt;Data!$G$11*0.25,$C$13/$G$32,IF(A2650&gt;Data!$G$11*0.25,$C$13,$C$13*10)),"")</f>
        <v/>
      </c>
      <c r="H2650" s="43" t="str">
        <f>IF(A2650&lt;&gt;"",IF(Data!$G$9="constant",$C$13,IF(Data!$G$9="squeeze",G2650,F2650)),"")</f>
        <v/>
      </c>
      <c r="I2650" s="38" t="str">
        <f ca="1">IF(ISNUMBER(A2650),NORMINV(RAND(),0,IF(AND(Data!$G$9="squeeze",A2650&lt;Data!$G$11*0.25),$H$32,1)*$C$30*$C$13)*($C$14*$C$12),"")</f>
        <v/>
      </c>
      <c r="J2650" s="42" t="str">
        <f ca="1">IFERROR(IF(Data!$C$6="Real",B2650,I2650+J2649+($C$14*$C$12)*(NORMINV(RAND(),$C$15,CHOOSE($G$13,$C$13,F2650,G2650)))),"")</f>
        <v/>
      </c>
      <c r="K2650" s="88" t="str">
        <f>IF(ISNUMBER(A2650), IF($G$16="fixed",$G$17,MIN(H2650*Data!$C$7*$C$16*0.5,$C$17*Data!$C$7))*$C$12,"")</f>
        <v/>
      </c>
      <c r="L2650" s="42" t="str">
        <f t="shared" ca="1" si="1260"/>
        <v/>
      </c>
      <c r="M2650" s="44" t="str">
        <f t="shared" ca="1" si="1261"/>
        <v/>
      </c>
      <c r="N2650" s="44" t="str">
        <f t="shared" ca="1" si="1262"/>
        <v/>
      </c>
      <c r="O2650" s="108" t="str">
        <f t="shared" si="1246"/>
        <v/>
      </c>
      <c r="P2650" s="102" t="str">
        <f t="shared" si="1247"/>
        <v/>
      </c>
      <c r="Q2650" s="102" t="str">
        <f t="shared" si="1248"/>
        <v/>
      </c>
      <c r="R2650" s="120" t="str">
        <f t="shared" si="1249"/>
        <v/>
      </c>
      <c r="S2650" s="54" t="str">
        <f t="shared" si="1250"/>
        <v/>
      </c>
      <c r="T2650" s="5" t="str">
        <f t="shared" si="1251"/>
        <v/>
      </c>
      <c r="U2650" s="152" t="str">
        <f t="shared" si="1234"/>
        <v/>
      </c>
      <c r="V2650" s="152" t="str">
        <f t="shared" si="1235"/>
        <v/>
      </c>
      <c r="W2650" s="153" t="str">
        <f t="shared" si="1236"/>
        <v/>
      </c>
      <c r="X2650" s="153" t="str">
        <f t="shared" si="1237"/>
        <v/>
      </c>
      <c r="Y2650" s="153" t="str">
        <f t="shared" si="1238"/>
        <v/>
      </c>
      <c r="Z2650" s="153" t="str">
        <f t="shared" si="1239"/>
        <v/>
      </c>
      <c r="AA2650" s="152" t="str">
        <f t="shared" si="1240"/>
        <v/>
      </c>
      <c r="AB2650" s="152" t="str">
        <f t="shared" si="1241"/>
        <v/>
      </c>
      <c r="AC2650" s="154" t="str">
        <f t="shared" si="1252"/>
        <v/>
      </c>
      <c r="AD2650" s="154" t="str">
        <f t="shared" si="1253"/>
        <v/>
      </c>
      <c r="AE2650" s="3" t="str">
        <f t="shared" si="1254"/>
        <v/>
      </c>
      <c r="AF2650" s="3" t="str">
        <f t="shared" si="1255"/>
        <v/>
      </c>
      <c r="AG2650" s="3" t="str">
        <f t="shared" si="1256"/>
        <v/>
      </c>
      <c r="AH2650" s="4" t="str">
        <f t="shared" si="1257"/>
        <v/>
      </c>
      <c r="AI2650" s="75" t="str">
        <f t="shared" si="1258"/>
        <v/>
      </c>
      <c r="AJ2650" s="75" t="str">
        <f t="shared" si="1259"/>
        <v/>
      </c>
    </row>
    <row r="2651" spans="1:36">
      <c r="A2651" s="41" t="str">
        <f t="shared" si="1242"/>
        <v/>
      </c>
      <c r="B2651" s="150" t="str">
        <f>IF(ISNUMBER(A2651),INDEX('MetaTrader Import'!$H$13:$J$5893,TRUNC(((A2651-$A$39+1)-1)/3)+1,MOD((A2651-$A$39+1)-1,3)+1),"")</f>
        <v/>
      </c>
      <c r="C2651" s="43" t="str">
        <f t="shared" si="1243"/>
        <v/>
      </c>
      <c r="D2651" s="43" t="str">
        <f t="shared" ca="1" si="1233"/>
        <v/>
      </c>
      <c r="E2651" s="43" t="str">
        <f t="shared" si="1244"/>
        <v/>
      </c>
      <c r="F2651" s="43" t="str">
        <f t="shared" si="1245"/>
        <v/>
      </c>
      <c r="G2651" s="43" t="str">
        <f>IF(A2651&lt;&gt;"",IF(A2651&lt;Data!$G$11*0.25,$C$13/$G$32,IF(A2651&gt;Data!$G$11*0.25,$C$13,$C$13*10)),"")</f>
        <v/>
      </c>
      <c r="H2651" s="43" t="str">
        <f>IF(A2651&lt;&gt;"",IF(Data!$G$9="constant",$C$13,IF(Data!$G$9="squeeze",G2651,F2651)),"")</f>
        <v/>
      </c>
      <c r="I2651" s="38" t="str">
        <f ca="1">IF(ISNUMBER(A2651),NORMINV(RAND(),0,IF(AND(Data!$G$9="squeeze",A2651&lt;Data!$G$11*0.25),$H$32,1)*$C$30*$C$13)*($C$14*$C$12),"")</f>
        <v/>
      </c>
      <c r="J2651" s="42" t="str">
        <f ca="1">IFERROR(IF(Data!$C$6="Real",B2651,I2651+J2650+($C$14*$C$12)*(NORMINV(RAND(),$C$15,CHOOSE($G$13,$C$13,F2651,G2651)))),"")</f>
        <v/>
      </c>
      <c r="K2651" s="88" t="str">
        <f>IF(ISNUMBER(A2651), IF($G$16="fixed",$G$17,MIN(H2651*Data!$C$7*$C$16*0.5,$C$17*Data!$C$7))*$C$12,"")</f>
        <v/>
      </c>
      <c r="L2651" s="42" t="str">
        <f t="shared" ca="1" si="1260"/>
        <v/>
      </c>
      <c r="M2651" s="44" t="str">
        <f t="shared" ca="1" si="1261"/>
        <v/>
      </c>
      <c r="N2651" s="44" t="str">
        <f t="shared" ca="1" si="1262"/>
        <v/>
      </c>
      <c r="O2651" s="108" t="str">
        <f t="shared" si="1246"/>
        <v/>
      </c>
      <c r="P2651" s="102" t="str">
        <f t="shared" si="1247"/>
        <v/>
      </c>
      <c r="Q2651" s="102" t="str">
        <f t="shared" si="1248"/>
        <v/>
      </c>
      <c r="R2651" s="120" t="str">
        <f t="shared" si="1249"/>
        <v/>
      </c>
      <c r="S2651" s="54" t="str">
        <f t="shared" si="1250"/>
        <v/>
      </c>
      <c r="T2651" s="5" t="str">
        <f t="shared" si="1251"/>
        <v/>
      </c>
      <c r="U2651" s="152" t="str">
        <f t="shared" si="1234"/>
        <v/>
      </c>
      <c r="V2651" s="152" t="str">
        <f t="shared" si="1235"/>
        <v/>
      </c>
      <c r="W2651" s="153" t="str">
        <f t="shared" si="1236"/>
        <v/>
      </c>
      <c r="X2651" s="153" t="str">
        <f t="shared" si="1237"/>
        <v/>
      </c>
      <c r="Y2651" s="153" t="str">
        <f t="shared" si="1238"/>
        <v/>
      </c>
      <c r="Z2651" s="153" t="str">
        <f t="shared" si="1239"/>
        <v/>
      </c>
      <c r="AA2651" s="152" t="str">
        <f t="shared" si="1240"/>
        <v/>
      </c>
      <c r="AB2651" s="152" t="str">
        <f t="shared" si="1241"/>
        <v/>
      </c>
      <c r="AC2651" s="154" t="str">
        <f t="shared" si="1252"/>
        <v/>
      </c>
      <c r="AD2651" s="154" t="str">
        <f t="shared" si="1253"/>
        <v/>
      </c>
      <c r="AE2651" s="3" t="str">
        <f t="shared" si="1254"/>
        <v/>
      </c>
      <c r="AF2651" s="3" t="str">
        <f t="shared" si="1255"/>
        <v/>
      </c>
      <c r="AG2651" s="3" t="str">
        <f t="shared" si="1256"/>
        <v/>
      </c>
      <c r="AH2651" s="4" t="str">
        <f t="shared" si="1257"/>
        <v/>
      </c>
      <c r="AI2651" s="75" t="str">
        <f t="shared" si="1258"/>
        <v/>
      </c>
      <c r="AJ2651" s="75" t="str">
        <f t="shared" si="1259"/>
        <v/>
      </c>
    </row>
    <row r="2652" spans="1:36">
      <c r="A2652" s="41" t="str">
        <f t="shared" si="1242"/>
        <v/>
      </c>
      <c r="B2652" s="150" t="str">
        <f>IF(ISNUMBER(A2652),INDEX('MetaTrader Import'!$H$13:$J$5893,TRUNC(((A2652-$A$39+1)-1)/3)+1,MOD((A2652-$A$39+1)-1,3)+1),"")</f>
        <v/>
      </c>
      <c r="C2652" s="43" t="str">
        <f t="shared" si="1243"/>
        <v/>
      </c>
      <c r="D2652" s="43" t="str">
        <f t="shared" ca="1" si="1233"/>
        <v/>
      </c>
      <c r="E2652" s="43" t="str">
        <f t="shared" si="1244"/>
        <v/>
      </c>
      <c r="F2652" s="43" t="str">
        <f t="shared" si="1245"/>
        <v/>
      </c>
      <c r="G2652" s="43" t="str">
        <f>IF(A2652&lt;&gt;"",IF(A2652&lt;Data!$G$11*0.25,$C$13/$G$32,IF(A2652&gt;Data!$G$11*0.25,$C$13,$C$13*10)),"")</f>
        <v/>
      </c>
      <c r="H2652" s="43" t="str">
        <f>IF(A2652&lt;&gt;"",IF(Data!$G$9="constant",$C$13,IF(Data!$G$9="squeeze",G2652,F2652)),"")</f>
        <v/>
      </c>
      <c r="I2652" s="38" t="str">
        <f ca="1">IF(ISNUMBER(A2652),NORMINV(RAND(),0,IF(AND(Data!$G$9="squeeze",A2652&lt;Data!$G$11*0.25),$H$32,1)*$C$30*$C$13)*($C$14*$C$12),"")</f>
        <v/>
      </c>
      <c r="J2652" s="42" t="str">
        <f ca="1">IFERROR(IF(Data!$C$6="Real",B2652,I2652+J2651+($C$14*$C$12)*(NORMINV(RAND(),$C$15,CHOOSE($G$13,$C$13,F2652,G2652)))),"")</f>
        <v/>
      </c>
      <c r="K2652" s="88" t="str">
        <f>IF(ISNUMBER(A2652), IF($G$16="fixed",$G$17,MIN(H2652*Data!$C$7*$C$16*0.5,$C$17*Data!$C$7))*$C$12,"")</f>
        <v/>
      </c>
      <c r="L2652" s="42" t="str">
        <f t="shared" ca="1" si="1260"/>
        <v/>
      </c>
      <c r="M2652" s="44" t="str">
        <f t="shared" ca="1" si="1261"/>
        <v/>
      </c>
      <c r="N2652" s="44" t="str">
        <f t="shared" ca="1" si="1262"/>
        <v/>
      </c>
      <c r="O2652" s="108" t="str">
        <f t="shared" si="1246"/>
        <v/>
      </c>
      <c r="P2652" s="102" t="str">
        <f t="shared" si="1247"/>
        <v/>
      </c>
      <c r="Q2652" s="102" t="str">
        <f t="shared" si="1248"/>
        <v/>
      </c>
      <c r="R2652" s="120" t="str">
        <f t="shared" si="1249"/>
        <v/>
      </c>
      <c r="S2652" s="54" t="str">
        <f t="shared" si="1250"/>
        <v/>
      </c>
      <c r="T2652" s="5" t="str">
        <f t="shared" si="1251"/>
        <v/>
      </c>
      <c r="U2652" s="152" t="str">
        <f t="shared" si="1234"/>
        <v/>
      </c>
      <c r="V2652" s="152" t="str">
        <f t="shared" si="1235"/>
        <v/>
      </c>
      <c r="W2652" s="153" t="str">
        <f t="shared" si="1236"/>
        <v/>
      </c>
      <c r="X2652" s="153" t="str">
        <f t="shared" si="1237"/>
        <v/>
      </c>
      <c r="Y2652" s="153" t="str">
        <f t="shared" si="1238"/>
        <v/>
      </c>
      <c r="Z2652" s="153" t="str">
        <f t="shared" si="1239"/>
        <v/>
      </c>
      <c r="AA2652" s="152" t="str">
        <f t="shared" si="1240"/>
        <v/>
      </c>
      <c r="AB2652" s="152" t="str">
        <f t="shared" si="1241"/>
        <v/>
      </c>
      <c r="AC2652" s="154" t="str">
        <f t="shared" si="1252"/>
        <v/>
      </c>
      <c r="AD2652" s="154" t="str">
        <f t="shared" si="1253"/>
        <v/>
      </c>
      <c r="AE2652" s="3" t="str">
        <f t="shared" si="1254"/>
        <v/>
      </c>
      <c r="AF2652" s="3" t="str">
        <f t="shared" si="1255"/>
        <v/>
      </c>
      <c r="AG2652" s="3" t="str">
        <f t="shared" si="1256"/>
        <v/>
      </c>
      <c r="AH2652" s="4" t="str">
        <f t="shared" si="1257"/>
        <v/>
      </c>
      <c r="AI2652" s="75" t="str">
        <f t="shared" si="1258"/>
        <v/>
      </c>
      <c r="AJ2652" s="75" t="str">
        <f t="shared" si="1259"/>
        <v/>
      </c>
    </row>
    <row r="2653" spans="1:36">
      <c r="A2653" s="41" t="str">
        <f t="shared" si="1242"/>
        <v/>
      </c>
      <c r="B2653" s="150" t="str">
        <f>IF(ISNUMBER(A2653),INDEX('MetaTrader Import'!$H$13:$J$5893,TRUNC(((A2653-$A$39+1)-1)/3)+1,MOD((A2653-$A$39+1)-1,3)+1),"")</f>
        <v/>
      </c>
      <c r="C2653" s="43" t="str">
        <f t="shared" si="1243"/>
        <v/>
      </c>
      <c r="D2653" s="43" t="str">
        <f t="shared" ca="1" si="1233"/>
        <v/>
      </c>
      <c r="E2653" s="43" t="str">
        <f t="shared" si="1244"/>
        <v/>
      </c>
      <c r="F2653" s="43" t="str">
        <f t="shared" si="1245"/>
        <v/>
      </c>
      <c r="G2653" s="43" t="str">
        <f>IF(A2653&lt;&gt;"",IF(A2653&lt;Data!$G$11*0.25,$C$13/$G$32,IF(A2653&gt;Data!$G$11*0.25,$C$13,$C$13*10)),"")</f>
        <v/>
      </c>
      <c r="H2653" s="43" t="str">
        <f>IF(A2653&lt;&gt;"",IF(Data!$G$9="constant",$C$13,IF(Data!$G$9="squeeze",G2653,F2653)),"")</f>
        <v/>
      </c>
      <c r="I2653" s="38" t="str">
        <f ca="1">IF(ISNUMBER(A2653),NORMINV(RAND(),0,IF(AND(Data!$G$9="squeeze",A2653&lt;Data!$G$11*0.25),$H$32,1)*$C$30*$C$13)*($C$14*$C$12),"")</f>
        <v/>
      </c>
      <c r="J2653" s="42" t="str">
        <f ca="1">IFERROR(IF(Data!$C$6="Real",B2653,I2653+J2652+($C$14*$C$12)*(NORMINV(RAND(),$C$15,CHOOSE($G$13,$C$13,F2653,G2653)))),"")</f>
        <v/>
      </c>
      <c r="K2653" s="88" t="str">
        <f>IF(ISNUMBER(A2653), IF($G$16="fixed",$G$17,MIN(H2653*Data!$C$7*$C$16*0.5,$C$17*Data!$C$7))*$C$12,"")</f>
        <v/>
      </c>
      <c r="L2653" s="42" t="str">
        <f t="shared" ca="1" si="1260"/>
        <v/>
      </c>
      <c r="M2653" s="44" t="str">
        <f t="shared" ca="1" si="1261"/>
        <v/>
      </c>
      <c r="N2653" s="44" t="str">
        <f t="shared" ca="1" si="1262"/>
        <v/>
      </c>
      <c r="O2653" s="108" t="str">
        <f t="shared" si="1246"/>
        <v/>
      </c>
      <c r="P2653" s="102" t="str">
        <f t="shared" si="1247"/>
        <v/>
      </c>
      <c r="Q2653" s="102" t="str">
        <f t="shared" si="1248"/>
        <v/>
      </c>
      <c r="R2653" s="120" t="str">
        <f t="shared" si="1249"/>
        <v/>
      </c>
      <c r="S2653" s="54" t="str">
        <f t="shared" si="1250"/>
        <v/>
      </c>
      <c r="T2653" s="5" t="str">
        <f t="shared" si="1251"/>
        <v/>
      </c>
      <c r="U2653" s="152" t="str">
        <f t="shared" si="1234"/>
        <v/>
      </c>
      <c r="V2653" s="152" t="str">
        <f t="shared" si="1235"/>
        <v/>
      </c>
      <c r="W2653" s="153" t="str">
        <f t="shared" si="1236"/>
        <v/>
      </c>
      <c r="X2653" s="153" t="str">
        <f t="shared" si="1237"/>
        <v/>
      </c>
      <c r="Y2653" s="153" t="str">
        <f t="shared" si="1238"/>
        <v/>
      </c>
      <c r="Z2653" s="153" t="str">
        <f t="shared" si="1239"/>
        <v/>
      </c>
      <c r="AA2653" s="152" t="str">
        <f t="shared" si="1240"/>
        <v/>
      </c>
      <c r="AB2653" s="152" t="str">
        <f t="shared" si="1241"/>
        <v/>
      </c>
      <c r="AC2653" s="154" t="str">
        <f t="shared" si="1252"/>
        <v/>
      </c>
      <c r="AD2653" s="154" t="str">
        <f t="shared" si="1253"/>
        <v/>
      </c>
      <c r="AE2653" s="3" t="str">
        <f t="shared" si="1254"/>
        <v/>
      </c>
      <c r="AF2653" s="3" t="str">
        <f t="shared" si="1255"/>
        <v/>
      </c>
      <c r="AG2653" s="3" t="str">
        <f t="shared" si="1256"/>
        <v/>
      </c>
      <c r="AH2653" s="4" t="str">
        <f t="shared" si="1257"/>
        <v/>
      </c>
      <c r="AI2653" s="75" t="str">
        <f t="shared" si="1258"/>
        <v/>
      </c>
      <c r="AJ2653" s="75" t="str">
        <f t="shared" si="1259"/>
        <v/>
      </c>
    </row>
    <row r="2654" spans="1:36">
      <c r="A2654" s="41" t="str">
        <f t="shared" si="1242"/>
        <v/>
      </c>
      <c r="B2654" s="150" t="str">
        <f>IF(ISNUMBER(A2654),INDEX('MetaTrader Import'!$H$13:$J$5893,TRUNC(((A2654-$A$39+1)-1)/3)+1,MOD((A2654-$A$39+1)-1,3)+1),"")</f>
        <v/>
      </c>
      <c r="C2654" s="43" t="str">
        <f t="shared" si="1243"/>
        <v/>
      </c>
      <c r="D2654" s="43" t="str">
        <f t="shared" ca="1" si="1233"/>
        <v/>
      </c>
      <c r="E2654" s="43" t="str">
        <f t="shared" si="1244"/>
        <v/>
      </c>
      <c r="F2654" s="43" t="str">
        <f t="shared" si="1245"/>
        <v/>
      </c>
      <c r="G2654" s="43" t="str">
        <f>IF(A2654&lt;&gt;"",IF(A2654&lt;Data!$G$11*0.25,$C$13/$G$32,IF(A2654&gt;Data!$G$11*0.25,$C$13,$C$13*10)),"")</f>
        <v/>
      </c>
      <c r="H2654" s="43" t="str">
        <f>IF(A2654&lt;&gt;"",IF(Data!$G$9="constant",$C$13,IF(Data!$G$9="squeeze",G2654,F2654)),"")</f>
        <v/>
      </c>
      <c r="I2654" s="38" t="str">
        <f ca="1">IF(ISNUMBER(A2654),NORMINV(RAND(),0,IF(AND(Data!$G$9="squeeze",A2654&lt;Data!$G$11*0.25),$H$32,1)*$C$30*$C$13)*($C$14*$C$12),"")</f>
        <v/>
      </c>
      <c r="J2654" s="42" t="str">
        <f ca="1">IFERROR(IF(Data!$C$6="Real",B2654,I2654+J2653+($C$14*$C$12)*(NORMINV(RAND(),$C$15,CHOOSE($G$13,$C$13,F2654,G2654)))),"")</f>
        <v/>
      </c>
      <c r="K2654" s="88" t="str">
        <f>IF(ISNUMBER(A2654), IF($G$16="fixed",$G$17,MIN(H2654*Data!$C$7*$C$16*0.5,$C$17*Data!$C$7))*$C$12,"")</f>
        <v/>
      </c>
      <c r="L2654" s="42" t="str">
        <f t="shared" ca="1" si="1260"/>
        <v/>
      </c>
      <c r="M2654" s="44" t="str">
        <f t="shared" ca="1" si="1261"/>
        <v/>
      </c>
      <c r="N2654" s="44" t="str">
        <f t="shared" ca="1" si="1262"/>
        <v/>
      </c>
      <c r="O2654" s="108" t="str">
        <f t="shared" si="1246"/>
        <v/>
      </c>
      <c r="P2654" s="102" t="str">
        <f t="shared" si="1247"/>
        <v/>
      </c>
      <c r="Q2654" s="102" t="str">
        <f t="shared" si="1248"/>
        <v/>
      </c>
      <c r="R2654" s="120" t="str">
        <f t="shared" si="1249"/>
        <v/>
      </c>
      <c r="S2654" s="54" t="str">
        <f t="shared" si="1250"/>
        <v/>
      </c>
      <c r="T2654" s="5" t="str">
        <f t="shared" si="1251"/>
        <v/>
      </c>
      <c r="U2654" s="152" t="str">
        <f t="shared" si="1234"/>
        <v/>
      </c>
      <c r="V2654" s="152" t="str">
        <f t="shared" si="1235"/>
        <v/>
      </c>
      <c r="W2654" s="153" t="str">
        <f t="shared" si="1236"/>
        <v/>
      </c>
      <c r="X2654" s="153" t="str">
        <f t="shared" si="1237"/>
        <v/>
      </c>
      <c r="Y2654" s="153" t="str">
        <f t="shared" si="1238"/>
        <v/>
      </c>
      <c r="Z2654" s="153" t="str">
        <f t="shared" si="1239"/>
        <v/>
      </c>
      <c r="AA2654" s="152" t="str">
        <f t="shared" si="1240"/>
        <v/>
      </c>
      <c r="AB2654" s="152" t="str">
        <f t="shared" si="1241"/>
        <v/>
      </c>
      <c r="AC2654" s="154" t="str">
        <f t="shared" si="1252"/>
        <v/>
      </c>
      <c r="AD2654" s="154" t="str">
        <f t="shared" si="1253"/>
        <v/>
      </c>
      <c r="AE2654" s="3" t="str">
        <f t="shared" si="1254"/>
        <v/>
      </c>
      <c r="AF2654" s="3" t="str">
        <f t="shared" si="1255"/>
        <v/>
      </c>
      <c r="AG2654" s="3" t="str">
        <f t="shared" si="1256"/>
        <v/>
      </c>
      <c r="AH2654" s="4" t="str">
        <f t="shared" si="1257"/>
        <v/>
      </c>
      <c r="AI2654" s="75" t="str">
        <f t="shared" si="1258"/>
        <v/>
      </c>
      <c r="AJ2654" s="75" t="str">
        <f t="shared" si="1259"/>
        <v/>
      </c>
    </row>
    <row r="2655" spans="1:36">
      <c r="A2655" s="41" t="str">
        <f t="shared" si="1242"/>
        <v/>
      </c>
      <c r="B2655" s="150" t="str">
        <f>IF(ISNUMBER(A2655),INDEX('MetaTrader Import'!$H$13:$J$5893,TRUNC(((A2655-$A$39+1)-1)/3)+1,MOD((A2655-$A$39+1)-1,3)+1),"")</f>
        <v/>
      </c>
      <c r="C2655" s="43" t="str">
        <f t="shared" si="1243"/>
        <v/>
      </c>
      <c r="D2655" s="43" t="str">
        <f t="shared" ca="1" si="1233"/>
        <v/>
      </c>
      <c r="E2655" s="43" t="str">
        <f t="shared" si="1244"/>
        <v/>
      </c>
      <c r="F2655" s="43" t="str">
        <f t="shared" si="1245"/>
        <v/>
      </c>
      <c r="G2655" s="43" t="str">
        <f>IF(A2655&lt;&gt;"",IF(A2655&lt;Data!$G$11*0.25,$C$13/$G$32,IF(A2655&gt;Data!$G$11*0.25,$C$13,$C$13*10)),"")</f>
        <v/>
      </c>
      <c r="H2655" s="43" t="str">
        <f>IF(A2655&lt;&gt;"",IF(Data!$G$9="constant",$C$13,IF(Data!$G$9="squeeze",G2655,F2655)),"")</f>
        <v/>
      </c>
      <c r="I2655" s="38" t="str">
        <f ca="1">IF(ISNUMBER(A2655),NORMINV(RAND(),0,IF(AND(Data!$G$9="squeeze",A2655&lt;Data!$G$11*0.25),$H$32,1)*$C$30*$C$13)*($C$14*$C$12),"")</f>
        <v/>
      </c>
      <c r="J2655" s="42" t="str">
        <f ca="1">IFERROR(IF(Data!$C$6="Real",B2655,I2655+J2654+($C$14*$C$12)*(NORMINV(RAND(),$C$15,CHOOSE($G$13,$C$13,F2655,G2655)))),"")</f>
        <v/>
      </c>
      <c r="K2655" s="88" t="str">
        <f>IF(ISNUMBER(A2655), IF($G$16="fixed",$G$17,MIN(H2655*Data!$C$7*$C$16*0.5,$C$17*Data!$C$7))*$C$12,"")</f>
        <v/>
      </c>
      <c r="L2655" s="42" t="str">
        <f t="shared" ca="1" si="1260"/>
        <v/>
      </c>
      <c r="M2655" s="44" t="str">
        <f t="shared" ca="1" si="1261"/>
        <v/>
      </c>
      <c r="N2655" s="44" t="str">
        <f t="shared" ca="1" si="1262"/>
        <v/>
      </c>
      <c r="O2655" s="108" t="str">
        <f t="shared" si="1246"/>
        <v/>
      </c>
      <c r="P2655" s="102" t="str">
        <f t="shared" si="1247"/>
        <v/>
      </c>
      <c r="Q2655" s="102" t="str">
        <f t="shared" si="1248"/>
        <v/>
      </c>
      <c r="R2655" s="120" t="str">
        <f t="shared" si="1249"/>
        <v/>
      </c>
      <c r="S2655" s="54" t="str">
        <f t="shared" si="1250"/>
        <v/>
      </c>
      <c r="T2655" s="5" t="str">
        <f t="shared" si="1251"/>
        <v/>
      </c>
      <c r="U2655" s="152" t="str">
        <f t="shared" si="1234"/>
        <v/>
      </c>
      <c r="V2655" s="152" t="str">
        <f t="shared" si="1235"/>
        <v/>
      </c>
      <c r="W2655" s="153" t="str">
        <f t="shared" si="1236"/>
        <v/>
      </c>
      <c r="X2655" s="153" t="str">
        <f t="shared" si="1237"/>
        <v/>
      </c>
      <c r="Y2655" s="153" t="str">
        <f t="shared" si="1238"/>
        <v/>
      </c>
      <c r="Z2655" s="153" t="str">
        <f t="shared" si="1239"/>
        <v/>
      </c>
      <c r="AA2655" s="152" t="str">
        <f t="shared" si="1240"/>
        <v/>
      </c>
      <c r="AB2655" s="152" t="str">
        <f t="shared" si="1241"/>
        <v/>
      </c>
      <c r="AC2655" s="154" t="str">
        <f t="shared" si="1252"/>
        <v/>
      </c>
      <c r="AD2655" s="154" t="str">
        <f t="shared" si="1253"/>
        <v/>
      </c>
      <c r="AE2655" s="3" t="str">
        <f t="shared" si="1254"/>
        <v/>
      </c>
      <c r="AF2655" s="3" t="str">
        <f t="shared" si="1255"/>
        <v/>
      </c>
      <c r="AG2655" s="3" t="str">
        <f t="shared" si="1256"/>
        <v/>
      </c>
      <c r="AH2655" s="4" t="str">
        <f t="shared" si="1257"/>
        <v/>
      </c>
      <c r="AI2655" s="75" t="str">
        <f t="shared" si="1258"/>
        <v/>
      </c>
      <c r="AJ2655" s="75" t="str">
        <f t="shared" si="1259"/>
        <v/>
      </c>
    </row>
    <row r="2656" spans="1:36">
      <c r="A2656" s="41" t="str">
        <f t="shared" si="1242"/>
        <v/>
      </c>
      <c r="B2656" s="150" t="str">
        <f>IF(ISNUMBER(A2656),INDEX('MetaTrader Import'!$H$13:$J$5893,TRUNC(((A2656-$A$39+1)-1)/3)+1,MOD((A2656-$A$39+1)-1,3)+1),"")</f>
        <v/>
      </c>
      <c r="C2656" s="43" t="str">
        <f t="shared" si="1243"/>
        <v/>
      </c>
      <c r="D2656" s="43" t="str">
        <f t="shared" ca="1" si="1233"/>
        <v/>
      </c>
      <c r="E2656" s="43" t="str">
        <f t="shared" si="1244"/>
        <v/>
      </c>
      <c r="F2656" s="43" t="str">
        <f t="shared" si="1245"/>
        <v/>
      </c>
      <c r="G2656" s="43" t="str">
        <f>IF(A2656&lt;&gt;"",IF(A2656&lt;Data!$G$11*0.25,$C$13/$G$32,IF(A2656&gt;Data!$G$11*0.25,$C$13,$C$13*10)),"")</f>
        <v/>
      </c>
      <c r="H2656" s="43" t="str">
        <f>IF(A2656&lt;&gt;"",IF(Data!$G$9="constant",$C$13,IF(Data!$G$9="squeeze",G2656,F2656)),"")</f>
        <v/>
      </c>
      <c r="I2656" s="38" t="str">
        <f ca="1">IF(ISNUMBER(A2656),NORMINV(RAND(),0,IF(AND(Data!$G$9="squeeze",A2656&lt;Data!$G$11*0.25),$H$32,1)*$C$30*$C$13)*($C$14*$C$12),"")</f>
        <v/>
      </c>
      <c r="J2656" s="42" t="str">
        <f ca="1">IFERROR(IF(Data!$C$6="Real",B2656,I2656+J2655+($C$14*$C$12)*(NORMINV(RAND(),$C$15,CHOOSE($G$13,$C$13,F2656,G2656)))),"")</f>
        <v/>
      </c>
      <c r="K2656" s="88" t="str">
        <f>IF(ISNUMBER(A2656), IF($G$16="fixed",$G$17,MIN(H2656*Data!$C$7*$C$16*0.5,$C$17*Data!$C$7))*$C$12,"")</f>
        <v/>
      </c>
      <c r="L2656" s="42" t="str">
        <f t="shared" ca="1" si="1260"/>
        <v/>
      </c>
      <c r="M2656" s="44" t="str">
        <f t="shared" ca="1" si="1261"/>
        <v/>
      </c>
      <c r="N2656" s="44" t="str">
        <f t="shared" ca="1" si="1262"/>
        <v/>
      </c>
      <c r="O2656" s="108" t="str">
        <f t="shared" si="1246"/>
        <v/>
      </c>
      <c r="P2656" s="102" t="str">
        <f t="shared" si="1247"/>
        <v/>
      </c>
      <c r="Q2656" s="102" t="str">
        <f t="shared" si="1248"/>
        <v/>
      </c>
      <c r="R2656" s="120" t="str">
        <f t="shared" si="1249"/>
        <v/>
      </c>
      <c r="S2656" s="54" t="str">
        <f t="shared" si="1250"/>
        <v/>
      </c>
      <c r="T2656" s="5" t="str">
        <f t="shared" si="1251"/>
        <v/>
      </c>
      <c r="U2656" s="152" t="str">
        <f t="shared" si="1234"/>
        <v/>
      </c>
      <c r="V2656" s="152" t="str">
        <f t="shared" si="1235"/>
        <v/>
      </c>
      <c r="W2656" s="153" t="str">
        <f t="shared" si="1236"/>
        <v/>
      </c>
      <c r="X2656" s="153" t="str">
        <f t="shared" si="1237"/>
        <v/>
      </c>
      <c r="Y2656" s="153" t="str">
        <f t="shared" si="1238"/>
        <v/>
      </c>
      <c r="Z2656" s="153" t="str">
        <f t="shared" si="1239"/>
        <v/>
      </c>
      <c r="AA2656" s="152" t="str">
        <f t="shared" si="1240"/>
        <v/>
      </c>
      <c r="AB2656" s="152" t="str">
        <f t="shared" si="1241"/>
        <v/>
      </c>
      <c r="AC2656" s="154" t="str">
        <f t="shared" si="1252"/>
        <v/>
      </c>
      <c r="AD2656" s="154" t="str">
        <f t="shared" si="1253"/>
        <v/>
      </c>
      <c r="AE2656" s="3" t="str">
        <f t="shared" si="1254"/>
        <v/>
      </c>
      <c r="AF2656" s="3" t="str">
        <f t="shared" si="1255"/>
        <v/>
      </c>
      <c r="AG2656" s="3" t="str">
        <f t="shared" si="1256"/>
        <v/>
      </c>
      <c r="AH2656" s="4" t="str">
        <f t="shared" si="1257"/>
        <v/>
      </c>
      <c r="AI2656" s="75" t="str">
        <f t="shared" si="1258"/>
        <v/>
      </c>
      <c r="AJ2656" s="75" t="str">
        <f t="shared" si="1259"/>
        <v/>
      </c>
    </row>
    <row r="2657" spans="1:36">
      <c r="A2657" s="41" t="str">
        <f t="shared" si="1242"/>
        <v/>
      </c>
      <c r="B2657" s="150" t="str">
        <f>IF(ISNUMBER(A2657),INDEX('MetaTrader Import'!$H$13:$J$5893,TRUNC(((A2657-$A$39+1)-1)/3)+1,MOD((A2657-$A$39+1)-1,3)+1),"")</f>
        <v/>
      </c>
      <c r="C2657" s="43" t="str">
        <f t="shared" si="1243"/>
        <v/>
      </c>
      <c r="D2657" s="43" t="str">
        <f t="shared" ca="1" si="1233"/>
        <v/>
      </c>
      <c r="E2657" s="43" t="str">
        <f t="shared" si="1244"/>
        <v/>
      </c>
      <c r="F2657" s="43" t="str">
        <f t="shared" si="1245"/>
        <v/>
      </c>
      <c r="G2657" s="43" t="str">
        <f>IF(A2657&lt;&gt;"",IF(A2657&lt;Data!$G$11*0.25,$C$13/$G$32,IF(A2657&gt;Data!$G$11*0.25,$C$13,$C$13*10)),"")</f>
        <v/>
      </c>
      <c r="H2657" s="43" t="str">
        <f>IF(A2657&lt;&gt;"",IF(Data!$G$9="constant",$C$13,IF(Data!$G$9="squeeze",G2657,F2657)),"")</f>
        <v/>
      </c>
      <c r="I2657" s="38" t="str">
        <f ca="1">IF(ISNUMBER(A2657),NORMINV(RAND(),0,IF(AND(Data!$G$9="squeeze",A2657&lt;Data!$G$11*0.25),$H$32,1)*$C$30*$C$13)*($C$14*$C$12),"")</f>
        <v/>
      </c>
      <c r="J2657" s="42" t="str">
        <f ca="1">IFERROR(IF(Data!$C$6="Real",B2657,I2657+J2656+($C$14*$C$12)*(NORMINV(RAND(),$C$15,CHOOSE($G$13,$C$13,F2657,G2657)))),"")</f>
        <v/>
      </c>
      <c r="K2657" s="88" t="str">
        <f>IF(ISNUMBER(A2657), IF($G$16="fixed",$G$17,MIN(H2657*Data!$C$7*$C$16*0.5,$C$17*Data!$C$7))*$C$12,"")</f>
        <v/>
      </c>
      <c r="L2657" s="42" t="str">
        <f t="shared" ca="1" si="1260"/>
        <v/>
      </c>
      <c r="M2657" s="44" t="str">
        <f t="shared" ca="1" si="1261"/>
        <v/>
      </c>
      <c r="N2657" s="44" t="str">
        <f t="shared" ca="1" si="1262"/>
        <v/>
      </c>
      <c r="O2657" s="108" t="str">
        <f t="shared" si="1246"/>
        <v/>
      </c>
      <c r="P2657" s="102" t="str">
        <f t="shared" si="1247"/>
        <v/>
      </c>
      <c r="Q2657" s="102" t="str">
        <f t="shared" si="1248"/>
        <v/>
      </c>
      <c r="R2657" s="120" t="str">
        <f t="shared" si="1249"/>
        <v/>
      </c>
      <c r="S2657" s="54" t="str">
        <f t="shared" si="1250"/>
        <v/>
      </c>
      <c r="T2657" s="5" t="str">
        <f t="shared" si="1251"/>
        <v/>
      </c>
      <c r="U2657" s="152" t="str">
        <f t="shared" si="1234"/>
        <v/>
      </c>
      <c r="V2657" s="152" t="str">
        <f t="shared" si="1235"/>
        <v/>
      </c>
      <c r="W2657" s="153" t="str">
        <f t="shared" si="1236"/>
        <v/>
      </c>
      <c r="X2657" s="153" t="str">
        <f t="shared" si="1237"/>
        <v/>
      </c>
      <c r="Y2657" s="153" t="str">
        <f t="shared" si="1238"/>
        <v/>
      </c>
      <c r="Z2657" s="153" t="str">
        <f t="shared" si="1239"/>
        <v/>
      </c>
      <c r="AA2657" s="152" t="str">
        <f t="shared" si="1240"/>
        <v/>
      </c>
      <c r="AB2657" s="152" t="str">
        <f t="shared" si="1241"/>
        <v/>
      </c>
      <c r="AC2657" s="154" t="str">
        <f t="shared" si="1252"/>
        <v/>
      </c>
      <c r="AD2657" s="154" t="str">
        <f t="shared" si="1253"/>
        <v/>
      </c>
      <c r="AE2657" s="3" t="str">
        <f t="shared" si="1254"/>
        <v/>
      </c>
      <c r="AF2657" s="3" t="str">
        <f t="shared" si="1255"/>
        <v/>
      </c>
      <c r="AG2657" s="3" t="str">
        <f t="shared" si="1256"/>
        <v/>
      </c>
      <c r="AH2657" s="4" t="str">
        <f t="shared" si="1257"/>
        <v/>
      </c>
      <c r="AI2657" s="75" t="str">
        <f t="shared" si="1258"/>
        <v/>
      </c>
      <c r="AJ2657" s="75" t="str">
        <f t="shared" si="1259"/>
        <v/>
      </c>
    </row>
    <row r="2658" spans="1:36">
      <c r="A2658" s="41" t="str">
        <f t="shared" si="1242"/>
        <v/>
      </c>
      <c r="B2658" s="150" t="str">
        <f>IF(ISNUMBER(A2658),INDEX('MetaTrader Import'!$H$13:$J$5893,TRUNC(((A2658-$A$39+1)-1)/3)+1,MOD((A2658-$A$39+1)-1,3)+1),"")</f>
        <v/>
      </c>
      <c r="C2658" s="43" t="str">
        <f t="shared" si="1243"/>
        <v/>
      </c>
      <c r="D2658" s="43" t="str">
        <f t="shared" ca="1" si="1233"/>
        <v/>
      </c>
      <c r="E2658" s="43" t="str">
        <f t="shared" si="1244"/>
        <v/>
      </c>
      <c r="F2658" s="43" t="str">
        <f t="shared" si="1245"/>
        <v/>
      </c>
      <c r="G2658" s="43" t="str">
        <f>IF(A2658&lt;&gt;"",IF(A2658&lt;Data!$G$11*0.25,$C$13/$G$32,IF(A2658&gt;Data!$G$11*0.25,$C$13,$C$13*10)),"")</f>
        <v/>
      </c>
      <c r="H2658" s="43" t="str">
        <f>IF(A2658&lt;&gt;"",IF(Data!$G$9="constant",$C$13,IF(Data!$G$9="squeeze",G2658,F2658)),"")</f>
        <v/>
      </c>
      <c r="I2658" s="38" t="str">
        <f ca="1">IF(ISNUMBER(A2658),NORMINV(RAND(),0,IF(AND(Data!$G$9="squeeze",A2658&lt;Data!$G$11*0.25),$H$32,1)*$C$30*$C$13)*($C$14*$C$12),"")</f>
        <v/>
      </c>
      <c r="J2658" s="42" t="str">
        <f ca="1">IFERROR(IF(Data!$C$6="Real",B2658,I2658+J2657+($C$14*$C$12)*(NORMINV(RAND(),$C$15,CHOOSE($G$13,$C$13,F2658,G2658)))),"")</f>
        <v/>
      </c>
      <c r="K2658" s="88" t="str">
        <f>IF(ISNUMBER(A2658), IF($G$16="fixed",$G$17,MIN(H2658*Data!$C$7*$C$16*0.5,$C$17*Data!$C$7))*$C$12,"")</f>
        <v/>
      </c>
      <c r="L2658" s="42" t="str">
        <f t="shared" ca="1" si="1260"/>
        <v/>
      </c>
      <c r="M2658" s="44" t="str">
        <f t="shared" ca="1" si="1261"/>
        <v/>
      </c>
      <c r="N2658" s="44" t="str">
        <f t="shared" ca="1" si="1262"/>
        <v/>
      </c>
      <c r="O2658" s="108" t="str">
        <f t="shared" si="1246"/>
        <v/>
      </c>
      <c r="P2658" s="102" t="str">
        <f t="shared" si="1247"/>
        <v/>
      </c>
      <c r="Q2658" s="102" t="str">
        <f t="shared" si="1248"/>
        <v/>
      </c>
      <c r="R2658" s="120" t="str">
        <f t="shared" si="1249"/>
        <v/>
      </c>
      <c r="S2658" s="54" t="str">
        <f t="shared" si="1250"/>
        <v/>
      </c>
      <c r="T2658" s="5" t="str">
        <f t="shared" si="1251"/>
        <v/>
      </c>
      <c r="U2658" s="152" t="str">
        <f t="shared" si="1234"/>
        <v/>
      </c>
      <c r="V2658" s="152" t="str">
        <f t="shared" si="1235"/>
        <v/>
      </c>
      <c r="W2658" s="153" t="str">
        <f t="shared" si="1236"/>
        <v/>
      </c>
      <c r="X2658" s="153" t="str">
        <f t="shared" si="1237"/>
        <v/>
      </c>
      <c r="Y2658" s="153" t="str">
        <f t="shared" si="1238"/>
        <v/>
      </c>
      <c r="Z2658" s="153" t="str">
        <f t="shared" si="1239"/>
        <v/>
      </c>
      <c r="AA2658" s="152" t="str">
        <f t="shared" si="1240"/>
        <v/>
      </c>
      <c r="AB2658" s="152" t="str">
        <f t="shared" si="1241"/>
        <v/>
      </c>
      <c r="AC2658" s="154" t="str">
        <f t="shared" si="1252"/>
        <v/>
      </c>
      <c r="AD2658" s="154" t="str">
        <f t="shared" si="1253"/>
        <v/>
      </c>
      <c r="AE2658" s="3" t="str">
        <f t="shared" si="1254"/>
        <v/>
      </c>
      <c r="AF2658" s="3" t="str">
        <f t="shared" si="1255"/>
        <v/>
      </c>
      <c r="AG2658" s="3" t="str">
        <f t="shared" si="1256"/>
        <v/>
      </c>
      <c r="AH2658" s="4" t="str">
        <f t="shared" si="1257"/>
        <v/>
      </c>
      <c r="AI2658" s="75" t="str">
        <f t="shared" si="1258"/>
        <v/>
      </c>
      <c r="AJ2658" s="75" t="str">
        <f t="shared" si="1259"/>
        <v/>
      </c>
    </row>
    <row r="2659" spans="1:36">
      <c r="A2659" s="41" t="str">
        <f t="shared" si="1242"/>
        <v/>
      </c>
      <c r="B2659" s="150" t="str">
        <f>IF(ISNUMBER(A2659),INDEX('MetaTrader Import'!$H$13:$J$5893,TRUNC(((A2659-$A$39+1)-1)/3)+1,MOD((A2659-$A$39+1)-1,3)+1),"")</f>
        <v/>
      </c>
      <c r="C2659" s="43" t="str">
        <f t="shared" si="1243"/>
        <v/>
      </c>
      <c r="D2659" s="43" t="str">
        <f t="shared" ca="1" si="1233"/>
        <v/>
      </c>
      <c r="E2659" s="43" t="str">
        <f t="shared" si="1244"/>
        <v/>
      </c>
      <c r="F2659" s="43" t="str">
        <f t="shared" si="1245"/>
        <v/>
      </c>
      <c r="G2659" s="43" t="str">
        <f>IF(A2659&lt;&gt;"",IF(A2659&lt;Data!$G$11*0.25,$C$13/$G$32,IF(A2659&gt;Data!$G$11*0.25,$C$13,$C$13*10)),"")</f>
        <v/>
      </c>
      <c r="H2659" s="43" t="str">
        <f>IF(A2659&lt;&gt;"",IF(Data!$G$9="constant",$C$13,IF(Data!$G$9="squeeze",G2659,F2659)),"")</f>
        <v/>
      </c>
      <c r="I2659" s="38" t="str">
        <f ca="1">IF(ISNUMBER(A2659),NORMINV(RAND(),0,IF(AND(Data!$G$9="squeeze",A2659&lt;Data!$G$11*0.25),$H$32,1)*$C$30*$C$13)*($C$14*$C$12),"")</f>
        <v/>
      </c>
      <c r="J2659" s="42" t="str">
        <f ca="1">IFERROR(IF(Data!$C$6="Real",B2659,I2659+J2658+($C$14*$C$12)*(NORMINV(RAND(),$C$15,CHOOSE($G$13,$C$13,F2659,G2659)))),"")</f>
        <v/>
      </c>
      <c r="K2659" s="88" t="str">
        <f>IF(ISNUMBER(A2659), IF($G$16="fixed",$G$17,MIN(H2659*Data!$C$7*$C$16*0.5,$C$17*Data!$C$7))*$C$12,"")</f>
        <v/>
      </c>
      <c r="L2659" s="42" t="str">
        <f t="shared" ca="1" si="1260"/>
        <v/>
      </c>
      <c r="M2659" s="44" t="str">
        <f t="shared" ca="1" si="1261"/>
        <v/>
      </c>
      <c r="N2659" s="44" t="str">
        <f t="shared" ca="1" si="1262"/>
        <v/>
      </c>
      <c r="O2659" s="108" t="str">
        <f t="shared" si="1246"/>
        <v/>
      </c>
      <c r="P2659" s="102" t="str">
        <f t="shared" si="1247"/>
        <v/>
      </c>
      <c r="Q2659" s="102" t="str">
        <f t="shared" si="1248"/>
        <v/>
      </c>
      <c r="R2659" s="120" t="str">
        <f t="shared" si="1249"/>
        <v/>
      </c>
      <c r="S2659" s="54" t="str">
        <f t="shared" si="1250"/>
        <v/>
      </c>
      <c r="T2659" s="5" t="str">
        <f t="shared" si="1251"/>
        <v/>
      </c>
      <c r="U2659" s="152" t="str">
        <f t="shared" si="1234"/>
        <v/>
      </c>
      <c r="V2659" s="152" t="str">
        <f t="shared" si="1235"/>
        <v/>
      </c>
      <c r="W2659" s="153" t="str">
        <f t="shared" si="1236"/>
        <v/>
      </c>
      <c r="X2659" s="153" t="str">
        <f t="shared" si="1237"/>
        <v/>
      </c>
      <c r="Y2659" s="153" t="str">
        <f t="shared" si="1238"/>
        <v/>
      </c>
      <c r="Z2659" s="153" t="str">
        <f t="shared" si="1239"/>
        <v/>
      </c>
      <c r="AA2659" s="152" t="str">
        <f t="shared" si="1240"/>
        <v/>
      </c>
      <c r="AB2659" s="152" t="str">
        <f t="shared" si="1241"/>
        <v/>
      </c>
      <c r="AC2659" s="154" t="str">
        <f t="shared" si="1252"/>
        <v/>
      </c>
      <c r="AD2659" s="154" t="str">
        <f t="shared" si="1253"/>
        <v/>
      </c>
      <c r="AE2659" s="3" t="str">
        <f t="shared" si="1254"/>
        <v/>
      </c>
      <c r="AF2659" s="3" t="str">
        <f t="shared" si="1255"/>
        <v/>
      </c>
      <c r="AG2659" s="3" t="str">
        <f t="shared" si="1256"/>
        <v/>
      </c>
      <c r="AH2659" s="4" t="str">
        <f t="shared" si="1257"/>
        <v/>
      </c>
      <c r="AI2659" s="75" t="str">
        <f t="shared" si="1258"/>
        <v/>
      </c>
      <c r="AJ2659" s="75" t="str">
        <f t="shared" si="1259"/>
        <v/>
      </c>
    </row>
    <row r="2660" spans="1:36">
      <c r="A2660" s="41" t="str">
        <f t="shared" si="1242"/>
        <v/>
      </c>
      <c r="B2660" s="150" t="str">
        <f>IF(ISNUMBER(A2660),INDEX('MetaTrader Import'!$H$13:$J$5893,TRUNC(((A2660-$A$39+1)-1)/3)+1,MOD((A2660-$A$39+1)-1,3)+1),"")</f>
        <v/>
      </c>
      <c r="C2660" s="43" t="str">
        <f t="shared" si="1243"/>
        <v/>
      </c>
      <c r="D2660" s="43" t="str">
        <f t="shared" ca="1" si="1233"/>
        <v/>
      </c>
      <c r="E2660" s="43" t="str">
        <f t="shared" si="1244"/>
        <v/>
      </c>
      <c r="F2660" s="43" t="str">
        <f t="shared" si="1245"/>
        <v/>
      </c>
      <c r="G2660" s="43" t="str">
        <f>IF(A2660&lt;&gt;"",IF(A2660&lt;Data!$G$11*0.25,$C$13/$G$32,IF(A2660&gt;Data!$G$11*0.25,$C$13,$C$13*10)),"")</f>
        <v/>
      </c>
      <c r="H2660" s="43" t="str">
        <f>IF(A2660&lt;&gt;"",IF(Data!$G$9="constant",$C$13,IF(Data!$G$9="squeeze",G2660,F2660)),"")</f>
        <v/>
      </c>
      <c r="I2660" s="38" t="str">
        <f ca="1">IF(ISNUMBER(A2660),NORMINV(RAND(),0,IF(AND(Data!$G$9="squeeze",A2660&lt;Data!$G$11*0.25),$H$32,1)*$C$30*$C$13)*($C$14*$C$12),"")</f>
        <v/>
      </c>
      <c r="J2660" s="42" t="str">
        <f ca="1">IFERROR(IF(Data!$C$6="Real",B2660,I2660+J2659+($C$14*$C$12)*(NORMINV(RAND(),$C$15,CHOOSE($G$13,$C$13,F2660,G2660)))),"")</f>
        <v/>
      </c>
      <c r="K2660" s="88" t="str">
        <f>IF(ISNUMBER(A2660), IF($G$16="fixed",$G$17,MIN(H2660*Data!$C$7*$C$16*0.5,$C$17*Data!$C$7))*$C$12,"")</f>
        <v/>
      </c>
      <c r="L2660" s="42" t="str">
        <f t="shared" ca="1" si="1260"/>
        <v/>
      </c>
      <c r="M2660" s="44" t="str">
        <f t="shared" ca="1" si="1261"/>
        <v/>
      </c>
      <c r="N2660" s="44" t="str">
        <f t="shared" ca="1" si="1262"/>
        <v/>
      </c>
      <c r="O2660" s="108" t="str">
        <f t="shared" si="1246"/>
        <v/>
      </c>
      <c r="P2660" s="102" t="str">
        <f t="shared" si="1247"/>
        <v/>
      </c>
      <c r="Q2660" s="102" t="str">
        <f t="shared" si="1248"/>
        <v/>
      </c>
      <c r="R2660" s="120" t="str">
        <f t="shared" si="1249"/>
        <v/>
      </c>
      <c r="S2660" s="54" t="str">
        <f t="shared" si="1250"/>
        <v/>
      </c>
      <c r="T2660" s="5" t="str">
        <f t="shared" si="1251"/>
        <v/>
      </c>
      <c r="U2660" s="152" t="str">
        <f t="shared" si="1234"/>
        <v/>
      </c>
      <c r="V2660" s="152" t="str">
        <f t="shared" si="1235"/>
        <v/>
      </c>
      <c r="W2660" s="153" t="str">
        <f t="shared" si="1236"/>
        <v/>
      </c>
      <c r="X2660" s="153" t="str">
        <f t="shared" si="1237"/>
        <v/>
      </c>
      <c r="Y2660" s="153" t="str">
        <f t="shared" si="1238"/>
        <v/>
      </c>
      <c r="Z2660" s="153" t="str">
        <f t="shared" si="1239"/>
        <v/>
      </c>
      <c r="AA2660" s="152" t="str">
        <f t="shared" si="1240"/>
        <v/>
      </c>
      <c r="AB2660" s="152" t="str">
        <f t="shared" si="1241"/>
        <v/>
      </c>
      <c r="AC2660" s="154" t="str">
        <f t="shared" si="1252"/>
        <v/>
      </c>
      <c r="AD2660" s="154" t="str">
        <f t="shared" si="1253"/>
        <v/>
      </c>
      <c r="AE2660" s="3" t="str">
        <f t="shared" si="1254"/>
        <v/>
      </c>
      <c r="AF2660" s="3" t="str">
        <f t="shared" si="1255"/>
        <v/>
      </c>
      <c r="AG2660" s="3" t="str">
        <f t="shared" si="1256"/>
        <v/>
      </c>
      <c r="AH2660" s="4" t="str">
        <f t="shared" si="1257"/>
        <v/>
      </c>
      <c r="AI2660" s="75" t="str">
        <f t="shared" si="1258"/>
        <v/>
      </c>
      <c r="AJ2660" s="75" t="str">
        <f t="shared" si="1259"/>
        <v/>
      </c>
    </row>
    <row r="2661" spans="1:36">
      <c r="A2661" s="41" t="str">
        <f t="shared" si="1242"/>
        <v/>
      </c>
      <c r="B2661" s="150" t="str">
        <f>IF(ISNUMBER(A2661),INDEX('MetaTrader Import'!$H$13:$J$5893,TRUNC(((A2661-$A$39+1)-1)/3)+1,MOD((A2661-$A$39+1)-1,3)+1),"")</f>
        <v/>
      </c>
      <c r="C2661" s="43" t="str">
        <f t="shared" si="1243"/>
        <v/>
      </c>
      <c r="D2661" s="43" t="str">
        <f t="shared" ca="1" si="1233"/>
        <v/>
      </c>
      <c r="E2661" s="43" t="str">
        <f t="shared" si="1244"/>
        <v/>
      </c>
      <c r="F2661" s="43" t="str">
        <f t="shared" si="1245"/>
        <v/>
      </c>
      <c r="G2661" s="43" t="str">
        <f>IF(A2661&lt;&gt;"",IF(A2661&lt;Data!$G$11*0.25,$C$13/$G$32,IF(A2661&gt;Data!$G$11*0.25,$C$13,$C$13*10)),"")</f>
        <v/>
      </c>
      <c r="H2661" s="43" t="str">
        <f>IF(A2661&lt;&gt;"",IF(Data!$G$9="constant",$C$13,IF(Data!$G$9="squeeze",G2661,F2661)),"")</f>
        <v/>
      </c>
      <c r="I2661" s="38" t="str">
        <f ca="1">IF(ISNUMBER(A2661),NORMINV(RAND(),0,IF(AND(Data!$G$9="squeeze",A2661&lt;Data!$G$11*0.25),$H$32,1)*$C$30*$C$13)*($C$14*$C$12),"")</f>
        <v/>
      </c>
      <c r="J2661" s="42" t="str">
        <f ca="1">IFERROR(IF(Data!$C$6="Real",B2661,I2661+J2660+($C$14*$C$12)*(NORMINV(RAND(),$C$15,CHOOSE($G$13,$C$13,F2661,G2661)))),"")</f>
        <v/>
      </c>
      <c r="K2661" s="88" t="str">
        <f>IF(ISNUMBER(A2661), IF($G$16="fixed",$G$17,MIN(H2661*Data!$C$7*$C$16*0.5,$C$17*Data!$C$7))*$C$12,"")</f>
        <v/>
      </c>
      <c r="L2661" s="42" t="str">
        <f t="shared" ca="1" si="1260"/>
        <v/>
      </c>
      <c r="M2661" s="44" t="str">
        <f t="shared" ca="1" si="1261"/>
        <v/>
      </c>
      <c r="N2661" s="44" t="str">
        <f t="shared" ca="1" si="1262"/>
        <v/>
      </c>
      <c r="O2661" s="108" t="str">
        <f t="shared" si="1246"/>
        <v/>
      </c>
      <c r="P2661" s="102" t="str">
        <f t="shared" si="1247"/>
        <v/>
      </c>
      <c r="Q2661" s="102" t="str">
        <f t="shared" si="1248"/>
        <v/>
      </c>
      <c r="R2661" s="120" t="str">
        <f t="shared" si="1249"/>
        <v/>
      </c>
      <c r="S2661" s="54" t="str">
        <f t="shared" si="1250"/>
        <v/>
      </c>
      <c r="T2661" s="5" t="str">
        <f t="shared" si="1251"/>
        <v/>
      </c>
      <c r="U2661" s="152" t="str">
        <f t="shared" si="1234"/>
        <v/>
      </c>
      <c r="V2661" s="152" t="str">
        <f t="shared" si="1235"/>
        <v/>
      </c>
      <c r="W2661" s="153" t="str">
        <f t="shared" si="1236"/>
        <v/>
      </c>
      <c r="X2661" s="153" t="str">
        <f t="shared" si="1237"/>
        <v/>
      </c>
      <c r="Y2661" s="153" t="str">
        <f t="shared" si="1238"/>
        <v/>
      </c>
      <c r="Z2661" s="153" t="str">
        <f t="shared" si="1239"/>
        <v/>
      </c>
      <c r="AA2661" s="152" t="str">
        <f t="shared" si="1240"/>
        <v/>
      </c>
      <c r="AB2661" s="152" t="str">
        <f t="shared" si="1241"/>
        <v/>
      </c>
      <c r="AC2661" s="154" t="str">
        <f t="shared" si="1252"/>
        <v/>
      </c>
      <c r="AD2661" s="154" t="str">
        <f t="shared" si="1253"/>
        <v/>
      </c>
      <c r="AE2661" s="3" t="str">
        <f t="shared" si="1254"/>
        <v/>
      </c>
      <c r="AF2661" s="3" t="str">
        <f t="shared" si="1255"/>
        <v/>
      </c>
      <c r="AG2661" s="3" t="str">
        <f t="shared" si="1256"/>
        <v/>
      </c>
      <c r="AH2661" s="4" t="str">
        <f t="shared" si="1257"/>
        <v/>
      </c>
      <c r="AI2661" s="75" t="str">
        <f t="shared" si="1258"/>
        <v/>
      </c>
      <c r="AJ2661" s="75" t="str">
        <f t="shared" si="1259"/>
        <v/>
      </c>
    </row>
    <row r="2662" spans="1:36">
      <c r="A2662" s="41" t="str">
        <f t="shared" si="1242"/>
        <v/>
      </c>
      <c r="B2662" s="150" t="str">
        <f>IF(ISNUMBER(A2662),INDEX('MetaTrader Import'!$H$13:$J$5893,TRUNC(((A2662-$A$39+1)-1)/3)+1,MOD((A2662-$A$39+1)-1,3)+1),"")</f>
        <v/>
      </c>
      <c r="C2662" s="43" t="str">
        <f t="shared" si="1243"/>
        <v/>
      </c>
      <c r="D2662" s="43" t="str">
        <f t="shared" ca="1" si="1233"/>
        <v/>
      </c>
      <c r="E2662" s="43" t="str">
        <f t="shared" si="1244"/>
        <v/>
      </c>
      <c r="F2662" s="43" t="str">
        <f t="shared" si="1245"/>
        <v/>
      </c>
      <c r="G2662" s="43" t="str">
        <f>IF(A2662&lt;&gt;"",IF(A2662&lt;Data!$G$11*0.25,$C$13/$G$32,IF(A2662&gt;Data!$G$11*0.25,$C$13,$C$13*10)),"")</f>
        <v/>
      </c>
      <c r="H2662" s="43" t="str">
        <f>IF(A2662&lt;&gt;"",IF(Data!$G$9="constant",$C$13,IF(Data!$G$9="squeeze",G2662,F2662)),"")</f>
        <v/>
      </c>
      <c r="I2662" s="38" t="str">
        <f ca="1">IF(ISNUMBER(A2662),NORMINV(RAND(),0,IF(AND(Data!$G$9="squeeze",A2662&lt;Data!$G$11*0.25),$H$32,1)*$C$30*$C$13)*($C$14*$C$12),"")</f>
        <v/>
      </c>
      <c r="J2662" s="42" t="str">
        <f ca="1">IFERROR(IF(Data!$C$6="Real",B2662,I2662+J2661+($C$14*$C$12)*(NORMINV(RAND(),$C$15,CHOOSE($G$13,$C$13,F2662,G2662)))),"")</f>
        <v/>
      </c>
      <c r="K2662" s="88" t="str">
        <f>IF(ISNUMBER(A2662), IF($G$16="fixed",$G$17,MIN(H2662*Data!$C$7*$C$16*0.5,$C$17*Data!$C$7))*$C$12,"")</f>
        <v/>
      </c>
      <c r="L2662" s="42" t="str">
        <f t="shared" ca="1" si="1260"/>
        <v/>
      </c>
      <c r="M2662" s="44" t="str">
        <f t="shared" ca="1" si="1261"/>
        <v/>
      </c>
      <c r="N2662" s="44" t="str">
        <f t="shared" ca="1" si="1262"/>
        <v/>
      </c>
      <c r="O2662" s="108" t="str">
        <f t="shared" si="1246"/>
        <v/>
      </c>
      <c r="P2662" s="102" t="str">
        <f t="shared" si="1247"/>
        <v/>
      </c>
      <c r="Q2662" s="102" t="str">
        <f t="shared" si="1248"/>
        <v/>
      </c>
      <c r="R2662" s="120" t="str">
        <f t="shared" si="1249"/>
        <v/>
      </c>
      <c r="S2662" s="54" t="str">
        <f t="shared" si="1250"/>
        <v/>
      </c>
      <c r="T2662" s="5" t="str">
        <f t="shared" si="1251"/>
        <v/>
      </c>
      <c r="U2662" s="152" t="str">
        <f t="shared" si="1234"/>
        <v/>
      </c>
      <c r="V2662" s="152" t="str">
        <f t="shared" si="1235"/>
        <v/>
      </c>
      <c r="W2662" s="153" t="str">
        <f t="shared" si="1236"/>
        <v/>
      </c>
      <c r="X2662" s="153" t="str">
        <f t="shared" si="1237"/>
        <v/>
      </c>
      <c r="Y2662" s="153" t="str">
        <f t="shared" si="1238"/>
        <v/>
      </c>
      <c r="Z2662" s="153" t="str">
        <f t="shared" si="1239"/>
        <v/>
      </c>
      <c r="AA2662" s="152" t="str">
        <f t="shared" si="1240"/>
        <v/>
      </c>
      <c r="AB2662" s="152" t="str">
        <f t="shared" si="1241"/>
        <v/>
      </c>
      <c r="AC2662" s="154" t="str">
        <f t="shared" si="1252"/>
        <v/>
      </c>
      <c r="AD2662" s="154" t="str">
        <f t="shared" si="1253"/>
        <v/>
      </c>
      <c r="AE2662" s="3" t="str">
        <f t="shared" si="1254"/>
        <v/>
      </c>
      <c r="AF2662" s="3" t="str">
        <f t="shared" si="1255"/>
        <v/>
      </c>
      <c r="AG2662" s="3" t="str">
        <f t="shared" si="1256"/>
        <v/>
      </c>
      <c r="AH2662" s="4" t="str">
        <f t="shared" si="1257"/>
        <v/>
      </c>
      <c r="AI2662" s="75" t="str">
        <f t="shared" si="1258"/>
        <v/>
      </c>
      <c r="AJ2662" s="75" t="str">
        <f t="shared" si="1259"/>
        <v/>
      </c>
    </row>
    <row r="2663" spans="1:36">
      <c r="A2663" s="41" t="str">
        <f t="shared" si="1242"/>
        <v/>
      </c>
      <c r="B2663" s="150" t="str">
        <f>IF(ISNUMBER(A2663),INDEX('MetaTrader Import'!$H$13:$J$5893,TRUNC(((A2663-$A$39+1)-1)/3)+1,MOD((A2663-$A$39+1)-1,3)+1),"")</f>
        <v/>
      </c>
      <c r="C2663" s="43" t="str">
        <f t="shared" si="1243"/>
        <v/>
      </c>
      <c r="D2663" s="43" t="str">
        <f t="shared" ca="1" si="1233"/>
        <v/>
      </c>
      <c r="E2663" s="43" t="str">
        <f t="shared" si="1244"/>
        <v/>
      </c>
      <c r="F2663" s="43" t="str">
        <f t="shared" si="1245"/>
        <v/>
      </c>
      <c r="G2663" s="43" t="str">
        <f>IF(A2663&lt;&gt;"",IF(A2663&lt;Data!$G$11*0.25,$C$13/$G$32,IF(A2663&gt;Data!$G$11*0.25,$C$13,$C$13*10)),"")</f>
        <v/>
      </c>
      <c r="H2663" s="43" t="str">
        <f>IF(A2663&lt;&gt;"",IF(Data!$G$9="constant",$C$13,IF(Data!$G$9="squeeze",G2663,F2663)),"")</f>
        <v/>
      </c>
      <c r="I2663" s="38" t="str">
        <f ca="1">IF(ISNUMBER(A2663),NORMINV(RAND(),0,IF(AND(Data!$G$9="squeeze",A2663&lt;Data!$G$11*0.25),$H$32,1)*$C$30*$C$13)*($C$14*$C$12),"")</f>
        <v/>
      </c>
      <c r="J2663" s="42" t="str">
        <f ca="1">IFERROR(IF(Data!$C$6="Real",B2663,I2663+J2662+($C$14*$C$12)*(NORMINV(RAND(),$C$15,CHOOSE($G$13,$C$13,F2663,G2663)))),"")</f>
        <v/>
      </c>
      <c r="K2663" s="88" t="str">
        <f>IF(ISNUMBER(A2663), IF($G$16="fixed",$G$17,MIN(H2663*Data!$C$7*$C$16*0.5,$C$17*Data!$C$7))*$C$12,"")</f>
        <v/>
      </c>
      <c r="L2663" s="42" t="str">
        <f t="shared" ca="1" si="1260"/>
        <v/>
      </c>
      <c r="M2663" s="44" t="str">
        <f t="shared" ca="1" si="1261"/>
        <v/>
      </c>
      <c r="N2663" s="44" t="str">
        <f t="shared" ca="1" si="1262"/>
        <v/>
      </c>
      <c r="O2663" s="108" t="str">
        <f t="shared" si="1246"/>
        <v/>
      </c>
      <c r="P2663" s="102" t="str">
        <f t="shared" si="1247"/>
        <v/>
      </c>
      <c r="Q2663" s="102" t="str">
        <f t="shared" si="1248"/>
        <v/>
      </c>
      <c r="R2663" s="120" t="str">
        <f t="shared" si="1249"/>
        <v/>
      </c>
      <c r="S2663" s="54" t="str">
        <f t="shared" si="1250"/>
        <v/>
      </c>
      <c r="T2663" s="5" t="str">
        <f t="shared" si="1251"/>
        <v/>
      </c>
      <c r="U2663" s="152" t="str">
        <f t="shared" si="1234"/>
        <v/>
      </c>
      <c r="V2663" s="152" t="str">
        <f t="shared" si="1235"/>
        <v/>
      </c>
      <c r="W2663" s="153" t="str">
        <f t="shared" si="1236"/>
        <v/>
      </c>
      <c r="X2663" s="153" t="str">
        <f t="shared" si="1237"/>
        <v/>
      </c>
      <c r="Y2663" s="153" t="str">
        <f t="shared" si="1238"/>
        <v/>
      </c>
      <c r="Z2663" s="153" t="str">
        <f t="shared" si="1239"/>
        <v/>
      </c>
      <c r="AA2663" s="152" t="str">
        <f t="shared" si="1240"/>
        <v/>
      </c>
      <c r="AB2663" s="152" t="str">
        <f t="shared" si="1241"/>
        <v/>
      </c>
      <c r="AC2663" s="154" t="str">
        <f t="shared" si="1252"/>
        <v/>
      </c>
      <c r="AD2663" s="154" t="str">
        <f t="shared" si="1253"/>
        <v/>
      </c>
      <c r="AE2663" s="3" t="str">
        <f t="shared" si="1254"/>
        <v/>
      </c>
      <c r="AF2663" s="3" t="str">
        <f t="shared" si="1255"/>
        <v/>
      </c>
      <c r="AG2663" s="3" t="str">
        <f t="shared" si="1256"/>
        <v/>
      </c>
      <c r="AH2663" s="4" t="str">
        <f t="shared" si="1257"/>
        <v/>
      </c>
      <c r="AI2663" s="75" t="str">
        <f t="shared" si="1258"/>
        <v/>
      </c>
      <c r="AJ2663" s="75" t="str">
        <f t="shared" si="1259"/>
        <v/>
      </c>
    </row>
    <row r="2664" spans="1:36">
      <c r="A2664" s="41" t="str">
        <f t="shared" si="1242"/>
        <v/>
      </c>
      <c r="B2664" s="150" t="str">
        <f>IF(ISNUMBER(A2664),INDEX('MetaTrader Import'!$H$13:$J$5893,TRUNC(((A2664-$A$39+1)-1)/3)+1,MOD((A2664-$A$39+1)-1,3)+1),"")</f>
        <v/>
      </c>
      <c r="C2664" s="43" t="str">
        <f t="shared" si="1243"/>
        <v/>
      </c>
      <c r="D2664" s="43" t="str">
        <f t="shared" ca="1" si="1233"/>
        <v/>
      </c>
      <c r="E2664" s="43" t="str">
        <f t="shared" si="1244"/>
        <v/>
      </c>
      <c r="F2664" s="43" t="str">
        <f t="shared" si="1245"/>
        <v/>
      </c>
      <c r="G2664" s="43" t="str">
        <f>IF(A2664&lt;&gt;"",IF(A2664&lt;Data!$G$11*0.25,$C$13/$G$32,IF(A2664&gt;Data!$G$11*0.25,$C$13,$C$13*10)),"")</f>
        <v/>
      </c>
      <c r="H2664" s="43" t="str">
        <f>IF(A2664&lt;&gt;"",IF(Data!$G$9="constant",$C$13,IF(Data!$G$9="squeeze",G2664,F2664)),"")</f>
        <v/>
      </c>
      <c r="I2664" s="38" t="str">
        <f ca="1">IF(ISNUMBER(A2664),NORMINV(RAND(),0,IF(AND(Data!$G$9="squeeze",A2664&lt;Data!$G$11*0.25),$H$32,1)*$C$30*$C$13)*($C$14*$C$12),"")</f>
        <v/>
      </c>
      <c r="J2664" s="42" t="str">
        <f ca="1">IFERROR(IF(Data!$C$6="Real",B2664,I2664+J2663+($C$14*$C$12)*(NORMINV(RAND(),$C$15,CHOOSE($G$13,$C$13,F2664,G2664)))),"")</f>
        <v/>
      </c>
      <c r="K2664" s="88" t="str">
        <f>IF(ISNUMBER(A2664), IF($G$16="fixed",$G$17,MIN(H2664*Data!$C$7*$C$16*0.5,$C$17*Data!$C$7))*$C$12,"")</f>
        <v/>
      </c>
      <c r="L2664" s="42" t="str">
        <f t="shared" ca="1" si="1260"/>
        <v/>
      </c>
      <c r="M2664" s="44" t="str">
        <f t="shared" ca="1" si="1261"/>
        <v/>
      </c>
      <c r="N2664" s="44" t="str">
        <f t="shared" ca="1" si="1262"/>
        <v/>
      </c>
      <c r="O2664" s="108" t="str">
        <f t="shared" si="1246"/>
        <v/>
      </c>
      <c r="P2664" s="102" t="str">
        <f t="shared" si="1247"/>
        <v/>
      </c>
      <c r="Q2664" s="102" t="str">
        <f t="shared" si="1248"/>
        <v/>
      </c>
      <c r="R2664" s="120" t="str">
        <f t="shared" si="1249"/>
        <v/>
      </c>
      <c r="S2664" s="54" t="str">
        <f t="shared" si="1250"/>
        <v/>
      </c>
      <c r="T2664" s="5" t="str">
        <f t="shared" si="1251"/>
        <v/>
      </c>
      <c r="U2664" s="152" t="str">
        <f t="shared" si="1234"/>
        <v/>
      </c>
      <c r="V2664" s="152" t="str">
        <f t="shared" si="1235"/>
        <v/>
      </c>
      <c r="W2664" s="153" t="str">
        <f t="shared" si="1236"/>
        <v/>
      </c>
      <c r="X2664" s="153" t="str">
        <f t="shared" si="1237"/>
        <v/>
      </c>
      <c r="Y2664" s="153" t="str">
        <f t="shared" si="1238"/>
        <v/>
      </c>
      <c r="Z2664" s="153" t="str">
        <f t="shared" si="1239"/>
        <v/>
      </c>
      <c r="AA2664" s="152" t="str">
        <f t="shared" si="1240"/>
        <v/>
      </c>
      <c r="AB2664" s="152" t="str">
        <f t="shared" si="1241"/>
        <v/>
      </c>
      <c r="AC2664" s="154" t="str">
        <f t="shared" si="1252"/>
        <v/>
      </c>
      <c r="AD2664" s="154" t="str">
        <f t="shared" si="1253"/>
        <v/>
      </c>
      <c r="AE2664" s="3" t="str">
        <f t="shared" si="1254"/>
        <v/>
      </c>
      <c r="AF2664" s="3" t="str">
        <f t="shared" si="1255"/>
        <v/>
      </c>
      <c r="AG2664" s="3" t="str">
        <f t="shared" si="1256"/>
        <v/>
      </c>
      <c r="AH2664" s="4" t="str">
        <f t="shared" si="1257"/>
        <v/>
      </c>
      <c r="AI2664" s="75" t="str">
        <f t="shared" si="1258"/>
        <v/>
      </c>
      <c r="AJ2664" s="75" t="str">
        <f t="shared" si="1259"/>
        <v/>
      </c>
    </row>
    <row r="2665" spans="1:36">
      <c r="A2665" s="41" t="str">
        <f t="shared" si="1242"/>
        <v/>
      </c>
      <c r="B2665" s="150" t="str">
        <f>IF(ISNUMBER(A2665),INDEX('MetaTrader Import'!$H$13:$J$5893,TRUNC(((A2665-$A$39+1)-1)/3)+1,MOD((A2665-$A$39+1)-1,3)+1),"")</f>
        <v/>
      </c>
      <c r="C2665" s="43" t="str">
        <f t="shared" si="1243"/>
        <v/>
      </c>
      <c r="D2665" s="43" t="str">
        <f t="shared" ca="1" si="1233"/>
        <v/>
      </c>
      <c r="E2665" s="43" t="str">
        <f t="shared" si="1244"/>
        <v/>
      </c>
      <c r="F2665" s="43" t="str">
        <f t="shared" si="1245"/>
        <v/>
      </c>
      <c r="G2665" s="43" t="str">
        <f>IF(A2665&lt;&gt;"",IF(A2665&lt;Data!$G$11*0.25,$C$13/$G$32,IF(A2665&gt;Data!$G$11*0.25,$C$13,$C$13*10)),"")</f>
        <v/>
      </c>
      <c r="H2665" s="43" t="str">
        <f>IF(A2665&lt;&gt;"",IF(Data!$G$9="constant",$C$13,IF(Data!$G$9="squeeze",G2665,F2665)),"")</f>
        <v/>
      </c>
      <c r="I2665" s="38" t="str">
        <f ca="1">IF(ISNUMBER(A2665),NORMINV(RAND(),0,IF(AND(Data!$G$9="squeeze",A2665&lt;Data!$G$11*0.25),$H$32,1)*$C$30*$C$13)*($C$14*$C$12),"")</f>
        <v/>
      </c>
      <c r="J2665" s="42" t="str">
        <f ca="1">IFERROR(IF(Data!$C$6="Real",B2665,I2665+J2664+($C$14*$C$12)*(NORMINV(RAND(),$C$15,CHOOSE($G$13,$C$13,F2665,G2665)))),"")</f>
        <v/>
      </c>
      <c r="K2665" s="88" t="str">
        <f>IF(ISNUMBER(A2665), IF($G$16="fixed",$G$17,MIN(H2665*Data!$C$7*$C$16*0.5,$C$17*Data!$C$7))*$C$12,"")</f>
        <v/>
      </c>
      <c r="L2665" s="42" t="str">
        <f t="shared" ca="1" si="1260"/>
        <v/>
      </c>
      <c r="M2665" s="44" t="str">
        <f t="shared" ca="1" si="1261"/>
        <v/>
      </c>
      <c r="N2665" s="44" t="str">
        <f t="shared" ca="1" si="1262"/>
        <v/>
      </c>
      <c r="O2665" s="108" t="str">
        <f t="shared" si="1246"/>
        <v/>
      </c>
      <c r="P2665" s="102" t="str">
        <f t="shared" si="1247"/>
        <v/>
      </c>
      <c r="Q2665" s="102" t="str">
        <f t="shared" si="1248"/>
        <v/>
      </c>
      <c r="R2665" s="120" t="str">
        <f t="shared" si="1249"/>
        <v/>
      </c>
      <c r="S2665" s="54" t="str">
        <f t="shared" si="1250"/>
        <v/>
      </c>
      <c r="T2665" s="5" t="str">
        <f t="shared" si="1251"/>
        <v/>
      </c>
      <c r="U2665" s="152" t="str">
        <f t="shared" si="1234"/>
        <v/>
      </c>
      <c r="V2665" s="152" t="str">
        <f t="shared" si="1235"/>
        <v/>
      </c>
      <c r="W2665" s="153" t="str">
        <f t="shared" si="1236"/>
        <v/>
      </c>
      <c r="X2665" s="153" t="str">
        <f t="shared" si="1237"/>
        <v/>
      </c>
      <c r="Y2665" s="153" t="str">
        <f t="shared" si="1238"/>
        <v/>
      </c>
      <c r="Z2665" s="153" t="str">
        <f t="shared" si="1239"/>
        <v/>
      </c>
      <c r="AA2665" s="152" t="str">
        <f t="shared" si="1240"/>
        <v/>
      </c>
      <c r="AB2665" s="152" t="str">
        <f t="shared" si="1241"/>
        <v/>
      </c>
      <c r="AC2665" s="154" t="str">
        <f t="shared" si="1252"/>
        <v/>
      </c>
      <c r="AD2665" s="154" t="str">
        <f t="shared" si="1253"/>
        <v/>
      </c>
      <c r="AE2665" s="3" t="str">
        <f t="shared" si="1254"/>
        <v/>
      </c>
      <c r="AF2665" s="3" t="str">
        <f t="shared" si="1255"/>
        <v/>
      </c>
      <c r="AG2665" s="3" t="str">
        <f t="shared" si="1256"/>
        <v/>
      </c>
      <c r="AH2665" s="4" t="str">
        <f t="shared" si="1257"/>
        <v/>
      </c>
      <c r="AI2665" s="75" t="str">
        <f t="shared" si="1258"/>
        <v/>
      </c>
      <c r="AJ2665" s="75" t="str">
        <f t="shared" si="1259"/>
        <v/>
      </c>
    </row>
    <row r="2666" spans="1:36">
      <c r="A2666" s="41" t="str">
        <f t="shared" si="1242"/>
        <v/>
      </c>
      <c r="B2666" s="150" t="str">
        <f>IF(ISNUMBER(A2666),INDEX('MetaTrader Import'!$H$13:$J$5893,TRUNC(((A2666-$A$39+1)-1)/3)+1,MOD((A2666-$A$39+1)-1,3)+1),"")</f>
        <v/>
      </c>
      <c r="C2666" s="43" t="str">
        <f t="shared" si="1243"/>
        <v/>
      </c>
      <c r="D2666" s="43" t="str">
        <f t="shared" ca="1" si="1233"/>
        <v/>
      </c>
      <c r="E2666" s="43" t="str">
        <f t="shared" si="1244"/>
        <v/>
      </c>
      <c r="F2666" s="43" t="str">
        <f t="shared" si="1245"/>
        <v/>
      </c>
      <c r="G2666" s="43" t="str">
        <f>IF(A2666&lt;&gt;"",IF(A2666&lt;Data!$G$11*0.25,$C$13/$G$32,IF(A2666&gt;Data!$G$11*0.25,$C$13,$C$13*10)),"")</f>
        <v/>
      </c>
      <c r="H2666" s="43" t="str">
        <f>IF(A2666&lt;&gt;"",IF(Data!$G$9="constant",$C$13,IF(Data!$G$9="squeeze",G2666,F2666)),"")</f>
        <v/>
      </c>
      <c r="I2666" s="38" t="str">
        <f ca="1">IF(ISNUMBER(A2666),NORMINV(RAND(),0,IF(AND(Data!$G$9="squeeze",A2666&lt;Data!$G$11*0.25),$H$32,1)*$C$30*$C$13)*($C$14*$C$12),"")</f>
        <v/>
      </c>
      <c r="J2666" s="42" t="str">
        <f ca="1">IFERROR(IF(Data!$C$6="Real",B2666,I2666+J2665+($C$14*$C$12)*(NORMINV(RAND(),$C$15,CHOOSE($G$13,$C$13,F2666,G2666)))),"")</f>
        <v/>
      </c>
      <c r="K2666" s="88" t="str">
        <f>IF(ISNUMBER(A2666), IF($G$16="fixed",$G$17,MIN(H2666*Data!$C$7*$C$16*0.5,$C$17*Data!$C$7))*$C$12,"")</f>
        <v/>
      </c>
      <c r="L2666" s="42" t="str">
        <f t="shared" ca="1" si="1260"/>
        <v/>
      </c>
      <c r="M2666" s="44" t="str">
        <f t="shared" ca="1" si="1261"/>
        <v/>
      </c>
      <c r="N2666" s="44" t="str">
        <f t="shared" ca="1" si="1262"/>
        <v/>
      </c>
      <c r="O2666" s="108" t="str">
        <f t="shared" si="1246"/>
        <v/>
      </c>
      <c r="P2666" s="102" t="str">
        <f t="shared" si="1247"/>
        <v/>
      </c>
      <c r="Q2666" s="102" t="str">
        <f t="shared" si="1248"/>
        <v/>
      </c>
      <c r="R2666" s="120" t="str">
        <f t="shared" si="1249"/>
        <v/>
      </c>
      <c r="S2666" s="54" t="str">
        <f t="shared" si="1250"/>
        <v/>
      </c>
      <c r="T2666" s="5" t="str">
        <f t="shared" si="1251"/>
        <v/>
      </c>
      <c r="U2666" s="152" t="str">
        <f t="shared" si="1234"/>
        <v/>
      </c>
      <c r="V2666" s="152" t="str">
        <f t="shared" si="1235"/>
        <v/>
      </c>
      <c r="W2666" s="153" t="str">
        <f t="shared" si="1236"/>
        <v/>
      </c>
      <c r="X2666" s="153" t="str">
        <f t="shared" si="1237"/>
        <v/>
      </c>
      <c r="Y2666" s="153" t="str">
        <f t="shared" si="1238"/>
        <v/>
      </c>
      <c r="Z2666" s="153" t="str">
        <f t="shared" si="1239"/>
        <v/>
      </c>
      <c r="AA2666" s="152" t="str">
        <f t="shared" si="1240"/>
        <v/>
      </c>
      <c r="AB2666" s="152" t="str">
        <f t="shared" si="1241"/>
        <v/>
      </c>
      <c r="AC2666" s="154" t="str">
        <f t="shared" si="1252"/>
        <v/>
      </c>
      <c r="AD2666" s="154" t="str">
        <f t="shared" si="1253"/>
        <v/>
      </c>
      <c r="AE2666" s="3" t="str">
        <f t="shared" si="1254"/>
        <v/>
      </c>
      <c r="AF2666" s="3" t="str">
        <f t="shared" si="1255"/>
        <v/>
      </c>
      <c r="AG2666" s="3" t="str">
        <f t="shared" si="1256"/>
        <v/>
      </c>
      <c r="AH2666" s="4" t="str">
        <f t="shared" si="1257"/>
        <v/>
      </c>
      <c r="AI2666" s="75" t="str">
        <f t="shared" si="1258"/>
        <v/>
      </c>
      <c r="AJ2666" s="75" t="str">
        <f t="shared" si="1259"/>
        <v/>
      </c>
    </row>
    <row r="2667" spans="1:36">
      <c r="A2667" s="41" t="str">
        <f t="shared" si="1242"/>
        <v/>
      </c>
      <c r="B2667" s="150" t="str">
        <f>IF(ISNUMBER(A2667),INDEX('MetaTrader Import'!$H$13:$J$5893,TRUNC(((A2667-$A$39+1)-1)/3)+1,MOD((A2667-$A$39+1)-1,3)+1),"")</f>
        <v/>
      </c>
      <c r="C2667" s="43" t="str">
        <f t="shared" si="1243"/>
        <v/>
      </c>
      <c r="D2667" s="43" t="str">
        <f t="shared" ca="1" si="1233"/>
        <v/>
      </c>
      <c r="E2667" s="43" t="str">
        <f t="shared" si="1244"/>
        <v/>
      </c>
      <c r="F2667" s="43" t="str">
        <f t="shared" si="1245"/>
        <v/>
      </c>
      <c r="G2667" s="43" t="str">
        <f>IF(A2667&lt;&gt;"",IF(A2667&lt;Data!$G$11*0.25,$C$13/$G$32,IF(A2667&gt;Data!$G$11*0.25,$C$13,$C$13*10)),"")</f>
        <v/>
      </c>
      <c r="H2667" s="43" t="str">
        <f>IF(A2667&lt;&gt;"",IF(Data!$G$9="constant",$C$13,IF(Data!$G$9="squeeze",G2667,F2667)),"")</f>
        <v/>
      </c>
      <c r="I2667" s="38" t="str">
        <f ca="1">IF(ISNUMBER(A2667),NORMINV(RAND(),0,IF(AND(Data!$G$9="squeeze",A2667&lt;Data!$G$11*0.25),$H$32,1)*$C$30*$C$13)*($C$14*$C$12),"")</f>
        <v/>
      </c>
      <c r="J2667" s="42" t="str">
        <f ca="1">IFERROR(IF(Data!$C$6="Real",B2667,I2667+J2666+($C$14*$C$12)*(NORMINV(RAND(),$C$15,CHOOSE($G$13,$C$13,F2667,G2667)))),"")</f>
        <v/>
      </c>
      <c r="K2667" s="88" t="str">
        <f>IF(ISNUMBER(A2667), IF($G$16="fixed",$G$17,MIN(H2667*Data!$C$7*$C$16*0.5,$C$17*Data!$C$7))*$C$12,"")</f>
        <v/>
      </c>
      <c r="L2667" s="42" t="str">
        <f t="shared" ca="1" si="1260"/>
        <v/>
      </c>
      <c r="M2667" s="44" t="str">
        <f t="shared" ca="1" si="1261"/>
        <v/>
      </c>
      <c r="N2667" s="44" t="str">
        <f t="shared" ca="1" si="1262"/>
        <v/>
      </c>
      <c r="O2667" s="108" t="str">
        <f t="shared" si="1246"/>
        <v/>
      </c>
      <c r="P2667" s="102" t="str">
        <f t="shared" si="1247"/>
        <v/>
      </c>
      <c r="Q2667" s="102" t="str">
        <f t="shared" si="1248"/>
        <v/>
      </c>
      <c r="R2667" s="120" t="str">
        <f t="shared" si="1249"/>
        <v/>
      </c>
      <c r="S2667" s="54" t="str">
        <f t="shared" si="1250"/>
        <v/>
      </c>
      <c r="T2667" s="5" t="str">
        <f t="shared" si="1251"/>
        <v/>
      </c>
      <c r="U2667" s="152" t="str">
        <f t="shared" si="1234"/>
        <v/>
      </c>
      <c r="V2667" s="152" t="str">
        <f t="shared" si="1235"/>
        <v/>
      </c>
      <c r="W2667" s="153" t="str">
        <f t="shared" si="1236"/>
        <v/>
      </c>
      <c r="X2667" s="153" t="str">
        <f t="shared" si="1237"/>
        <v/>
      </c>
      <c r="Y2667" s="153" t="str">
        <f t="shared" si="1238"/>
        <v/>
      </c>
      <c r="Z2667" s="153" t="str">
        <f t="shared" si="1239"/>
        <v/>
      </c>
      <c r="AA2667" s="152" t="str">
        <f t="shared" si="1240"/>
        <v/>
      </c>
      <c r="AB2667" s="152" t="str">
        <f t="shared" si="1241"/>
        <v/>
      </c>
      <c r="AC2667" s="154" t="str">
        <f t="shared" si="1252"/>
        <v/>
      </c>
      <c r="AD2667" s="154" t="str">
        <f t="shared" si="1253"/>
        <v/>
      </c>
      <c r="AE2667" s="3" t="str">
        <f t="shared" si="1254"/>
        <v/>
      </c>
      <c r="AF2667" s="3" t="str">
        <f t="shared" si="1255"/>
        <v/>
      </c>
      <c r="AG2667" s="3" t="str">
        <f t="shared" si="1256"/>
        <v/>
      </c>
      <c r="AH2667" s="4" t="str">
        <f t="shared" si="1257"/>
        <v/>
      </c>
      <c r="AI2667" s="75" t="str">
        <f t="shared" si="1258"/>
        <v/>
      </c>
      <c r="AJ2667" s="75" t="str">
        <f t="shared" si="1259"/>
        <v/>
      </c>
    </row>
    <row r="2668" spans="1:36">
      <c r="A2668" s="41" t="str">
        <f t="shared" si="1242"/>
        <v/>
      </c>
      <c r="B2668" s="150" t="str">
        <f>IF(ISNUMBER(A2668),INDEX('MetaTrader Import'!$H$13:$J$5893,TRUNC(((A2668-$A$39+1)-1)/3)+1,MOD((A2668-$A$39+1)-1,3)+1),"")</f>
        <v/>
      </c>
      <c r="C2668" s="43" t="str">
        <f t="shared" si="1243"/>
        <v/>
      </c>
      <c r="D2668" s="43" t="str">
        <f t="shared" ca="1" si="1233"/>
        <v/>
      </c>
      <c r="E2668" s="43" t="str">
        <f t="shared" si="1244"/>
        <v/>
      </c>
      <c r="F2668" s="43" t="str">
        <f t="shared" si="1245"/>
        <v/>
      </c>
      <c r="G2668" s="43" t="str">
        <f>IF(A2668&lt;&gt;"",IF(A2668&lt;Data!$G$11*0.25,$C$13/$G$32,IF(A2668&gt;Data!$G$11*0.25,$C$13,$C$13*10)),"")</f>
        <v/>
      </c>
      <c r="H2668" s="43" t="str">
        <f>IF(A2668&lt;&gt;"",IF(Data!$G$9="constant",$C$13,IF(Data!$G$9="squeeze",G2668,F2668)),"")</f>
        <v/>
      </c>
      <c r="I2668" s="38" t="str">
        <f ca="1">IF(ISNUMBER(A2668),NORMINV(RAND(),0,IF(AND(Data!$G$9="squeeze",A2668&lt;Data!$G$11*0.25),$H$32,1)*$C$30*$C$13)*($C$14*$C$12),"")</f>
        <v/>
      </c>
      <c r="J2668" s="42" t="str">
        <f ca="1">IFERROR(IF(Data!$C$6="Real",B2668,I2668+J2667+($C$14*$C$12)*(NORMINV(RAND(),$C$15,CHOOSE($G$13,$C$13,F2668,G2668)))),"")</f>
        <v/>
      </c>
      <c r="K2668" s="88" t="str">
        <f>IF(ISNUMBER(A2668), IF($G$16="fixed",$G$17,MIN(H2668*Data!$C$7*$C$16*0.5,$C$17*Data!$C$7))*$C$12,"")</f>
        <v/>
      </c>
      <c r="L2668" s="42" t="str">
        <f t="shared" ca="1" si="1260"/>
        <v/>
      </c>
      <c r="M2668" s="44" t="str">
        <f t="shared" ca="1" si="1261"/>
        <v/>
      </c>
      <c r="N2668" s="44" t="str">
        <f t="shared" ca="1" si="1262"/>
        <v/>
      </c>
      <c r="O2668" s="108" t="str">
        <f t="shared" si="1246"/>
        <v/>
      </c>
      <c r="P2668" s="102" t="str">
        <f t="shared" si="1247"/>
        <v/>
      </c>
      <c r="Q2668" s="102" t="str">
        <f t="shared" si="1248"/>
        <v/>
      </c>
      <c r="R2668" s="120" t="str">
        <f t="shared" si="1249"/>
        <v/>
      </c>
      <c r="S2668" s="54" t="str">
        <f t="shared" si="1250"/>
        <v/>
      </c>
      <c r="T2668" s="5" t="str">
        <f t="shared" si="1251"/>
        <v/>
      </c>
      <c r="U2668" s="152" t="str">
        <f t="shared" si="1234"/>
        <v/>
      </c>
      <c r="V2668" s="152" t="str">
        <f t="shared" si="1235"/>
        <v/>
      </c>
      <c r="W2668" s="153" t="str">
        <f t="shared" si="1236"/>
        <v/>
      </c>
      <c r="X2668" s="153" t="str">
        <f t="shared" si="1237"/>
        <v/>
      </c>
      <c r="Y2668" s="153" t="str">
        <f t="shared" si="1238"/>
        <v/>
      </c>
      <c r="Z2668" s="153" t="str">
        <f t="shared" si="1239"/>
        <v/>
      </c>
      <c r="AA2668" s="152" t="str">
        <f t="shared" si="1240"/>
        <v/>
      </c>
      <c r="AB2668" s="152" t="str">
        <f t="shared" si="1241"/>
        <v/>
      </c>
      <c r="AC2668" s="154" t="str">
        <f t="shared" si="1252"/>
        <v/>
      </c>
      <c r="AD2668" s="154" t="str">
        <f t="shared" si="1253"/>
        <v/>
      </c>
      <c r="AE2668" s="3" t="str">
        <f t="shared" si="1254"/>
        <v/>
      </c>
      <c r="AF2668" s="3" t="str">
        <f t="shared" si="1255"/>
        <v/>
      </c>
      <c r="AG2668" s="3" t="str">
        <f t="shared" si="1256"/>
        <v/>
      </c>
      <c r="AH2668" s="4" t="str">
        <f t="shared" si="1257"/>
        <v/>
      </c>
      <c r="AI2668" s="75" t="str">
        <f t="shared" si="1258"/>
        <v/>
      </c>
      <c r="AJ2668" s="75" t="str">
        <f t="shared" si="1259"/>
        <v/>
      </c>
    </row>
    <row r="2669" spans="1:36">
      <c r="A2669" s="41" t="str">
        <f t="shared" si="1242"/>
        <v/>
      </c>
      <c r="B2669" s="150" t="str">
        <f>IF(ISNUMBER(A2669),INDEX('MetaTrader Import'!$H$13:$J$5893,TRUNC(((A2669-$A$39+1)-1)/3)+1,MOD((A2669-$A$39+1)-1,3)+1),"")</f>
        <v/>
      </c>
      <c r="C2669" s="43" t="str">
        <f t="shared" si="1243"/>
        <v/>
      </c>
      <c r="D2669" s="43" t="str">
        <f t="shared" ca="1" si="1233"/>
        <v/>
      </c>
      <c r="E2669" s="43" t="str">
        <f t="shared" si="1244"/>
        <v/>
      </c>
      <c r="F2669" s="43" t="str">
        <f t="shared" si="1245"/>
        <v/>
      </c>
      <c r="G2669" s="43" t="str">
        <f>IF(A2669&lt;&gt;"",IF(A2669&lt;Data!$G$11*0.25,$C$13/$G$32,IF(A2669&gt;Data!$G$11*0.25,$C$13,$C$13*10)),"")</f>
        <v/>
      </c>
      <c r="H2669" s="43" t="str">
        <f>IF(A2669&lt;&gt;"",IF(Data!$G$9="constant",$C$13,IF(Data!$G$9="squeeze",G2669,F2669)),"")</f>
        <v/>
      </c>
      <c r="I2669" s="38" t="str">
        <f ca="1">IF(ISNUMBER(A2669),NORMINV(RAND(),0,IF(AND(Data!$G$9="squeeze",A2669&lt;Data!$G$11*0.25),$H$32,1)*$C$30*$C$13)*($C$14*$C$12),"")</f>
        <v/>
      </c>
      <c r="J2669" s="42" t="str">
        <f ca="1">IFERROR(IF(Data!$C$6="Real",B2669,I2669+J2668+($C$14*$C$12)*(NORMINV(RAND(),$C$15,CHOOSE($G$13,$C$13,F2669,G2669)))),"")</f>
        <v/>
      </c>
      <c r="K2669" s="88" t="str">
        <f>IF(ISNUMBER(A2669), IF($G$16="fixed",$G$17,MIN(H2669*Data!$C$7*$C$16*0.5,$C$17*Data!$C$7))*$C$12,"")</f>
        <v/>
      </c>
      <c r="L2669" s="42" t="str">
        <f t="shared" ca="1" si="1260"/>
        <v/>
      </c>
      <c r="M2669" s="44" t="str">
        <f t="shared" ca="1" si="1261"/>
        <v/>
      </c>
      <c r="N2669" s="44" t="str">
        <f t="shared" ca="1" si="1262"/>
        <v/>
      </c>
      <c r="O2669" s="108" t="str">
        <f t="shared" si="1246"/>
        <v/>
      </c>
      <c r="P2669" s="102" t="str">
        <f t="shared" si="1247"/>
        <v/>
      </c>
      <c r="Q2669" s="102" t="str">
        <f t="shared" si="1248"/>
        <v/>
      </c>
      <c r="R2669" s="120" t="str">
        <f t="shared" si="1249"/>
        <v/>
      </c>
      <c r="S2669" s="54" t="str">
        <f t="shared" si="1250"/>
        <v/>
      </c>
      <c r="T2669" s="5" t="str">
        <f t="shared" si="1251"/>
        <v/>
      </c>
      <c r="U2669" s="152" t="str">
        <f t="shared" si="1234"/>
        <v/>
      </c>
      <c r="V2669" s="152" t="str">
        <f t="shared" si="1235"/>
        <v/>
      </c>
      <c r="W2669" s="153" t="str">
        <f t="shared" si="1236"/>
        <v/>
      </c>
      <c r="X2669" s="153" t="str">
        <f t="shared" si="1237"/>
        <v/>
      </c>
      <c r="Y2669" s="153" t="str">
        <f t="shared" si="1238"/>
        <v/>
      </c>
      <c r="Z2669" s="153" t="str">
        <f t="shared" si="1239"/>
        <v/>
      </c>
      <c r="AA2669" s="152" t="str">
        <f t="shared" si="1240"/>
        <v/>
      </c>
      <c r="AB2669" s="152" t="str">
        <f t="shared" si="1241"/>
        <v/>
      </c>
      <c r="AC2669" s="154" t="str">
        <f t="shared" si="1252"/>
        <v/>
      </c>
      <c r="AD2669" s="154" t="str">
        <f t="shared" si="1253"/>
        <v/>
      </c>
      <c r="AE2669" s="3" t="str">
        <f t="shared" si="1254"/>
        <v/>
      </c>
      <c r="AF2669" s="3" t="str">
        <f t="shared" si="1255"/>
        <v/>
      </c>
      <c r="AG2669" s="3" t="str">
        <f t="shared" si="1256"/>
        <v/>
      </c>
      <c r="AH2669" s="4" t="str">
        <f t="shared" si="1257"/>
        <v/>
      </c>
      <c r="AI2669" s="75" t="str">
        <f t="shared" si="1258"/>
        <v/>
      </c>
      <c r="AJ2669" s="75" t="str">
        <f t="shared" si="1259"/>
        <v/>
      </c>
    </row>
    <row r="2670" spans="1:36">
      <c r="A2670" s="41" t="str">
        <f t="shared" si="1242"/>
        <v/>
      </c>
      <c r="B2670" s="150" t="str">
        <f>IF(ISNUMBER(A2670),INDEX('MetaTrader Import'!$H$13:$J$5893,TRUNC(((A2670-$A$39+1)-1)/3)+1,MOD((A2670-$A$39+1)-1,3)+1),"")</f>
        <v/>
      </c>
      <c r="C2670" s="43" t="str">
        <f t="shared" si="1243"/>
        <v/>
      </c>
      <c r="D2670" s="43" t="str">
        <f t="shared" ca="1" si="1233"/>
        <v/>
      </c>
      <c r="E2670" s="43" t="str">
        <f t="shared" si="1244"/>
        <v/>
      </c>
      <c r="F2670" s="43" t="str">
        <f t="shared" si="1245"/>
        <v/>
      </c>
      <c r="G2670" s="43" t="str">
        <f>IF(A2670&lt;&gt;"",IF(A2670&lt;Data!$G$11*0.25,$C$13/$G$32,IF(A2670&gt;Data!$G$11*0.25,$C$13,$C$13*10)),"")</f>
        <v/>
      </c>
      <c r="H2670" s="43" t="str">
        <f>IF(A2670&lt;&gt;"",IF(Data!$G$9="constant",$C$13,IF(Data!$G$9="squeeze",G2670,F2670)),"")</f>
        <v/>
      </c>
      <c r="I2670" s="38" t="str">
        <f ca="1">IF(ISNUMBER(A2670),NORMINV(RAND(),0,IF(AND(Data!$G$9="squeeze",A2670&lt;Data!$G$11*0.25),$H$32,1)*$C$30*$C$13)*($C$14*$C$12),"")</f>
        <v/>
      </c>
      <c r="J2670" s="42" t="str">
        <f ca="1">IFERROR(IF(Data!$C$6="Real",B2670,I2670+J2669+($C$14*$C$12)*(NORMINV(RAND(),$C$15,CHOOSE($G$13,$C$13,F2670,G2670)))),"")</f>
        <v/>
      </c>
      <c r="K2670" s="88" t="str">
        <f>IF(ISNUMBER(A2670), IF($G$16="fixed",$G$17,MIN(H2670*Data!$C$7*$C$16*0.5,$C$17*Data!$C$7))*$C$12,"")</f>
        <v/>
      </c>
      <c r="L2670" s="42" t="str">
        <f t="shared" ca="1" si="1260"/>
        <v/>
      </c>
      <c r="M2670" s="44" t="str">
        <f t="shared" ca="1" si="1261"/>
        <v/>
      </c>
      <c r="N2670" s="44" t="str">
        <f t="shared" ca="1" si="1262"/>
        <v/>
      </c>
      <c r="O2670" s="108" t="str">
        <f t="shared" si="1246"/>
        <v/>
      </c>
      <c r="P2670" s="102" t="str">
        <f t="shared" si="1247"/>
        <v/>
      </c>
      <c r="Q2670" s="102" t="str">
        <f t="shared" si="1248"/>
        <v/>
      </c>
      <c r="R2670" s="120" t="str">
        <f t="shared" si="1249"/>
        <v/>
      </c>
      <c r="S2670" s="54" t="str">
        <f t="shared" si="1250"/>
        <v/>
      </c>
      <c r="T2670" s="5" t="str">
        <f t="shared" si="1251"/>
        <v/>
      </c>
      <c r="U2670" s="152" t="str">
        <f t="shared" si="1234"/>
        <v/>
      </c>
      <c r="V2670" s="152" t="str">
        <f t="shared" si="1235"/>
        <v/>
      </c>
      <c r="W2670" s="153" t="str">
        <f t="shared" si="1236"/>
        <v/>
      </c>
      <c r="X2670" s="153" t="str">
        <f t="shared" si="1237"/>
        <v/>
      </c>
      <c r="Y2670" s="153" t="str">
        <f t="shared" si="1238"/>
        <v/>
      </c>
      <c r="Z2670" s="153" t="str">
        <f t="shared" si="1239"/>
        <v/>
      </c>
      <c r="AA2670" s="152" t="str">
        <f t="shared" si="1240"/>
        <v/>
      </c>
      <c r="AB2670" s="152" t="str">
        <f t="shared" si="1241"/>
        <v/>
      </c>
      <c r="AC2670" s="154" t="str">
        <f t="shared" si="1252"/>
        <v/>
      </c>
      <c r="AD2670" s="154" t="str">
        <f t="shared" si="1253"/>
        <v/>
      </c>
      <c r="AE2670" s="3" t="str">
        <f t="shared" si="1254"/>
        <v/>
      </c>
      <c r="AF2670" s="3" t="str">
        <f t="shared" si="1255"/>
        <v/>
      </c>
      <c r="AG2670" s="3" t="str">
        <f t="shared" si="1256"/>
        <v/>
      </c>
      <c r="AH2670" s="4" t="str">
        <f t="shared" si="1257"/>
        <v/>
      </c>
      <c r="AI2670" s="75" t="str">
        <f t="shared" si="1258"/>
        <v/>
      </c>
      <c r="AJ2670" s="75" t="str">
        <f t="shared" si="1259"/>
        <v/>
      </c>
    </row>
    <row r="2671" spans="1:36">
      <c r="A2671" s="41" t="str">
        <f t="shared" si="1242"/>
        <v/>
      </c>
      <c r="B2671" s="150" t="str">
        <f>IF(ISNUMBER(A2671),INDEX('MetaTrader Import'!$H$13:$J$5893,TRUNC(((A2671-$A$39+1)-1)/3)+1,MOD((A2671-$A$39+1)-1,3)+1),"")</f>
        <v/>
      </c>
      <c r="C2671" s="43" t="str">
        <f t="shared" si="1243"/>
        <v/>
      </c>
      <c r="D2671" s="43" t="str">
        <f t="shared" ca="1" si="1233"/>
        <v/>
      </c>
      <c r="E2671" s="43" t="str">
        <f t="shared" si="1244"/>
        <v/>
      </c>
      <c r="F2671" s="43" t="str">
        <f t="shared" si="1245"/>
        <v/>
      </c>
      <c r="G2671" s="43" t="str">
        <f>IF(A2671&lt;&gt;"",IF(A2671&lt;Data!$G$11*0.25,$C$13/$G$32,IF(A2671&gt;Data!$G$11*0.25,$C$13,$C$13*10)),"")</f>
        <v/>
      </c>
      <c r="H2671" s="43" t="str">
        <f>IF(A2671&lt;&gt;"",IF(Data!$G$9="constant",$C$13,IF(Data!$G$9="squeeze",G2671,F2671)),"")</f>
        <v/>
      </c>
      <c r="I2671" s="38" t="str">
        <f ca="1">IF(ISNUMBER(A2671),NORMINV(RAND(),0,IF(AND(Data!$G$9="squeeze",A2671&lt;Data!$G$11*0.25),$H$32,1)*$C$30*$C$13)*($C$14*$C$12),"")</f>
        <v/>
      </c>
      <c r="J2671" s="42" t="str">
        <f ca="1">IFERROR(IF(Data!$C$6="Real",B2671,I2671+J2670+($C$14*$C$12)*(NORMINV(RAND(),$C$15,CHOOSE($G$13,$C$13,F2671,G2671)))),"")</f>
        <v/>
      </c>
      <c r="K2671" s="88" t="str">
        <f>IF(ISNUMBER(A2671), IF($G$16="fixed",$G$17,MIN(H2671*Data!$C$7*$C$16*0.5,$C$17*Data!$C$7))*$C$12,"")</f>
        <v/>
      </c>
      <c r="L2671" s="42" t="str">
        <f t="shared" ca="1" si="1260"/>
        <v/>
      </c>
      <c r="M2671" s="44" t="str">
        <f t="shared" ca="1" si="1261"/>
        <v/>
      </c>
      <c r="N2671" s="44" t="str">
        <f t="shared" ca="1" si="1262"/>
        <v/>
      </c>
      <c r="O2671" s="108" t="str">
        <f t="shared" si="1246"/>
        <v/>
      </c>
      <c r="P2671" s="102" t="str">
        <f t="shared" si="1247"/>
        <v/>
      </c>
      <c r="Q2671" s="102" t="str">
        <f t="shared" si="1248"/>
        <v/>
      </c>
      <c r="R2671" s="120" t="str">
        <f t="shared" si="1249"/>
        <v/>
      </c>
      <c r="S2671" s="54" t="str">
        <f t="shared" si="1250"/>
        <v/>
      </c>
      <c r="T2671" s="5" t="str">
        <f t="shared" si="1251"/>
        <v/>
      </c>
      <c r="U2671" s="152" t="str">
        <f t="shared" si="1234"/>
        <v/>
      </c>
      <c r="V2671" s="152" t="str">
        <f t="shared" si="1235"/>
        <v/>
      </c>
      <c r="W2671" s="153" t="str">
        <f t="shared" si="1236"/>
        <v/>
      </c>
      <c r="X2671" s="153" t="str">
        <f t="shared" si="1237"/>
        <v/>
      </c>
      <c r="Y2671" s="153" t="str">
        <f t="shared" si="1238"/>
        <v/>
      </c>
      <c r="Z2671" s="153" t="str">
        <f t="shared" si="1239"/>
        <v/>
      </c>
      <c r="AA2671" s="152" t="str">
        <f t="shared" si="1240"/>
        <v/>
      </c>
      <c r="AB2671" s="152" t="str">
        <f t="shared" si="1241"/>
        <v/>
      </c>
      <c r="AC2671" s="154" t="str">
        <f t="shared" si="1252"/>
        <v/>
      </c>
      <c r="AD2671" s="154" t="str">
        <f t="shared" si="1253"/>
        <v/>
      </c>
      <c r="AE2671" s="3" t="str">
        <f t="shared" si="1254"/>
        <v/>
      </c>
      <c r="AF2671" s="3" t="str">
        <f t="shared" si="1255"/>
        <v/>
      </c>
      <c r="AG2671" s="3" t="str">
        <f t="shared" si="1256"/>
        <v/>
      </c>
      <c r="AH2671" s="4" t="str">
        <f t="shared" si="1257"/>
        <v/>
      </c>
      <c r="AI2671" s="75" t="str">
        <f t="shared" si="1258"/>
        <v/>
      </c>
      <c r="AJ2671" s="75" t="str">
        <f t="shared" si="1259"/>
        <v/>
      </c>
    </row>
    <row r="2672" spans="1:36">
      <c r="A2672" s="41" t="str">
        <f t="shared" si="1242"/>
        <v/>
      </c>
      <c r="B2672" s="150" t="str">
        <f>IF(ISNUMBER(A2672),INDEX('MetaTrader Import'!$H$13:$J$5893,TRUNC(((A2672-$A$39+1)-1)/3)+1,MOD((A2672-$A$39+1)-1,3)+1),"")</f>
        <v/>
      </c>
      <c r="C2672" s="43" t="str">
        <f t="shared" si="1243"/>
        <v/>
      </c>
      <c r="D2672" s="43" t="str">
        <f t="shared" ca="1" si="1233"/>
        <v/>
      </c>
      <c r="E2672" s="43" t="str">
        <f t="shared" si="1244"/>
        <v/>
      </c>
      <c r="F2672" s="43" t="str">
        <f t="shared" si="1245"/>
        <v/>
      </c>
      <c r="G2672" s="43" t="str">
        <f>IF(A2672&lt;&gt;"",IF(A2672&lt;Data!$G$11*0.25,$C$13/$G$32,IF(A2672&gt;Data!$G$11*0.25,$C$13,$C$13*10)),"")</f>
        <v/>
      </c>
      <c r="H2672" s="43" t="str">
        <f>IF(A2672&lt;&gt;"",IF(Data!$G$9="constant",$C$13,IF(Data!$G$9="squeeze",G2672,F2672)),"")</f>
        <v/>
      </c>
      <c r="I2672" s="38" t="str">
        <f ca="1">IF(ISNUMBER(A2672),NORMINV(RAND(),0,IF(AND(Data!$G$9="squeeze",A2672&lt;Data!$G$11*0.25),$H$32,1)*$C$30*$C$13)*($C$14*$C$12),"")</f>
        <v/>
      </c>
      <c r="J2672" s="42" t="str">
        <f ca="1">IFERROR(IF(Data!$C$6="Real",B2672,I2672+J2671+($C$14*$C$12)*(NORMINV(RAND(),$C$15,CHOOSE($G$13,$C$13,F2672,G2672)))),"")</f>
        <v/>
      </c>
      <c r="K2672" s="88" t="str">
        <f>IF(ISNUMBER(A2672), IF($G$16="fixed",$G$17,MIN(H2672*Data!$C$7*$C$16*0.5,$C$17*Data!$C$7))*$C$12,"")</f>
        <v/>
      </c>
      <c r="L2672" s="42" t="str">
        <f t="shared" ca="1" si="1260"/>
        <v/>
      </c>
      <c r="M2672" s="44" t="str">
        <f t="shared" ca="1" si="1261"/>
        <v/>
      </c>
      <c r="N2672" s="44" t="str">
        <f t="shared" ca="1" si="1262"/>
        <v/>
      </c>
      <c r="O2672" s="108" t="str">
        <f t="shared" si="1246"/>
        <v/>
      </c>
      <c r="P2672" s="102" t="str">
        <f t="shared" si="1247"/>
        <v/>
      </c>
      <c r="Q2672" s="102" t="str">
        <f t="shared" si="1248"/>
        <v/>
      </c>
      <c r="R2672" s="120" t="str">
        <f t="shared" si="1249"/>
        <v/>
      </c>
      <c r="S2672" s="54" t="str">
        <f t="shared" si="1250"/>
        <v/>
      </c>
      <c r="T2672" s="5" t="str">
        <f t="shared" si="1251"/>
        <v/>
      </c>
      <c r="U2672" s="152" t="str">
        <f t="shared" si="1234"/>
        <v/>
      </c>
      <c r="V2672" s="152" t="str">
        <f t="shared" si="1235"/>
        <v/>
      </c>
      <c r="W2672" s="153" t="str">
        <f t="shared" si="1236"/>
        <v/>
      </c>
      <c r="X2672" s="153" t="str">
        <f t="shared" si="1237"/>
        <v/>
      </c>
      <c r="Y2672" s="153" t="str">
        <f t="shared" si="1238"/>
        <v/>
      </c>
      <c r="Z2672" s="153" t="str">
        <f t="shared" si="1239"/>
        <v/>
      </c>
      <c r="AA2672" s="152" t="str">
        <f t="shared" si="1240"/>
        <v/>
      </c>
      <c r="AB2672" s="152" t="str">
        <f t="shared" si="1241"/>
        <v/>
      </c>
      <c r="AC2672" s="154" t="str">
        <f t="shared" si="1252"/>
        <v/>
      </c>
      <c r="AD2672" s="154" t="str">
        <f t="shared" si="1253"/>
        <v/>
      </c>
      <c r="AE2672" s="3" t="str">
        <f t="shared" si="1254"/>
        <v/>
      </c>
      <c r="AF2672" s="3" t="str">
        <f t="shared" si="1255"/>
        <v/>
      </c>
      <c r="AG2672" s="3" t="str">
        <f t="shared" si="1256"/>
        <v/>
      </c>
      <c r="AH2672" s="4" t="str">
        <f t="shared" si="1257"/>
        <v/>
      </c>
      <c r="AI2672" s="75" t="str">
        <f t="shared" si="1258"/>
        <v/>
      </c>
      <c r="AJ2672" s="75" t="str">
        <f t="shared" si="1259"/>
        <v/>
      </c>
    </row>
    <row r="2673" spans="1:36">
      <c r="A2673" s="41" t="str">
        <f t="shared" si="1242"/>
        <v/>
      </c>
      <c r="B2673" s="150" t="str">
        <f>IF(ISNUMBER(A2673),INDEX('MetaTrader Import'!$H$13:$J$5893,TRUNC(((A2673-$A$39+1)-1)/3)+1,MOD((A2673-$A$39+1)-1,3)+1),"")</f>
        <v/>
      </c>
      <c r="C2673" s="43" t="str">
        <f t="shared" si="1243"/>
        <v/>
      </c>
      <c r="D2673" s="43" t="str">
        <f t="shared" ca="1" si="1233"/>
        <v/>
      </c>
      <c r="E2673" s="43" t="str">
        <f t="shared" si="1244"/>
        <v/>
      </c>
      <c r="F2673" s="43" t="str">
        <f t="shared" si="1245"/>
        <v/>
      </c>
      <c r="G2673" s="43" t="str">
        <f>IF(A2673&lt;&gt;"",IF(A2673&lt;Data!$G$11*0.25,$C$13/$G$32,IF(A2673&gt;Data!$G$11*0.25,$C$13,$C$13*10)),"")</f>
        <v/>
      </c>
      <c r="H2673" s="43" t="str">
        <f>IF(A2673&lt;&gt;"",IF(Data!$G$9="constant",$C$13,IF(Data!$G$9="squeeze",G2673,F2673)),"")</f>
        <v/>
      </c>
      <c r="I2673" s="38" t="str">
        <f ca="1">IF(ISNUMBER(A2673),NORMINV(RAND(),0,IF(AND(Data!$G$9="squeeze",A2673&lt;Data!$G$11*0.25),$H$32,1)*$C$30*$C$13)*($C$14*$C$12),"")</f>
        <v/>
      </c>
      <c r="J2673" s="42" t="str">
        <f ca="1">IFERROR(IF(Data!$C$6="Real",B2673,I2673+J2672+($C$14*$C$12)*(NORMINV(RAND(),$C$15,CHOOSE($G$13,$C$13,F2673,G2673)))),"")</f>
        <v/>
      </c>
      <c r="K2673" s="88" t="str">
        <f>IF(ISNUMBER(A2673), IF($G$16="fixed",$G$17,MIN(H2673*Data!$C$7*$C$16*0.5,$C$17*Data!$C$7))*$C$12,"")</f>
        <v/>
      </c>
      <c r="L2673" s="42" t="str">
        <f t="shared" ca="1" si="1260"/>
        <v/>
      </c>
      <c r="M2673" s="44" t="str">
        <f t="shared" ca="1" si="1261"/>
        <v/>
      </c>
      <c r="N2673" s="44" t="str">
        <f t="shared" ca="1" si="1262"/>
        <v/>
      </c>
      <c r="O2673" s="108" t="str">
        <f t="shared" si="1246"/>
        <v/>
      </c>
      <c r="P2673" s="102" t="str">
        <f t="shared" si="1247"/>
        <v/>
      </c>
      <c r="Q2673" s="102" t="str">
        <f t="shared" si="1248"/>
        <v/>
      </c>
      <c r="R2673" s="120" t="str">
        <f t="shared" si="1249"/>
        <v/>
      </c>
      <c r="S2673" s="54" t="str">
        <f t="shared" si="1250"/>
        <v/>
      </c>
      <c r="T2673" s="5" t="str">
        <f t="shared" si="1251"/>
        <v/>
      </c>
      <c r="U2673" s="152" t="str">
        <f t="shared" si="1234"/>
        <v/>
      </c>
      <c r="V2673" s="152" t="str">
        <f t="shared" si="1235"/>
        <v/>
      </c>
      <c r="W2673" s="153" t="str">
        <f t="shared" si="1236"/>
        <v/>
      </c>
      <c r="X2673" s="153" t="str">
        <f t="shared" si="1237"/>
        <v/>
      </c>
      <c r="Y2673" s="153" t="str">
        <f t="shared" si="1238"/>
        <v/>
      </c>
      <c r="Z2673" s="153" t="str">
        <f t="shared" si="1239"/>
        <v/>
      </c>
      <c r="AA2673" s="152" t="str">
        <f t="shared" si="1240"/>
        <v/>
      </c>
      <c r="AB2673" s="152" t="str">
        <f t="shared" si="1241"/>
        <v/>
      </c>
      <c r="AC2673" s="154" t="str">
        <f t="shared" si="1252"/>
        <v/>
      </c>
      <c r="AD2673" s="154" t="str">
        <f t="shared" si="1253"/>
        <v/>
      </c>
      <c r="AE2673" s="3" t="str">
        <f t="shared" si="1254"/>
        <v/>
      </c>
      <c r="AF2673" s="3" t="str">
        <f t="shared" si="1255"/>
        <v/>
      </c>
      <c r="AG2673" s="3" t="str">
        <f t="shared" si="1256"/>
        <v/>
      </c>
      <c r="AH2673" s="4" t="str">
        <f t="shared" si="1257"/>
        <v/>
      </c>
      <c r="AI2673" s="75" t="str">
        <f t="shared" si="1258"/>
        <v/>
      </c>
      <c r="AJ2673" s="75" t="str">
        <f t="shared" si="1259"/>
        <v/>
      </c>
    </row>
    <row r="2674" spans="1:36">
      <c r="A2674" s="41" t="str">
        <f t="shared" si="1242"/>
        <v/>
      </c>
      <c r="B2674" s="150" t="str">
        <f>IF(ISNUMBER(A2674),INDEX('MetaTrader Import'!$H$13:$J$5893,TRUNC(((A2674-$A$39+1)-1)/3)+1,MOD((A2674-$A$39+1)-1,3)+1),"")</f>
        <v/>
      </c>
      <c r="C2674" s="43" t="str">
        <f t="shared" si="1243"/>
        <v/>
      </c>
      <c r="D2674" s="43" t="str">
        <f t="shared" ca="1" si="1233"/>
        <v/>
      </c>
      <c r="E2674" s="43" t="str">
        <f t="shared" si="1244"/>
        <v/>
      </c>
      <c r="F2674" s="43" t="str">
        <f t="shared" si="1245"/>
        <v/>
      </c>
      <c r="G2674" s="43" t="str">
        <f>IF(A2674&lt;&gt;"",IF(A2674&lt;Data!$G$11*0.25,$C$13/$G$32,IF(A2674&gt;Data!$G$11*0.25,$C$13,$C$13*10)),"")</f>
        <v/>
      </c>
      <c r="H2674" s="43" t="str">
        <f>IF(A2674&lt;&gt;"",IF(Data!$G$9="constant",$C$13,IF(Data!$G$9="squeeze",G2674,F2674)),"")</f>
        <v/>
      </c>
      <c r="I2674" s="38" t="str">
        <f ca="1">IF(ISNUMBER(A2674),NORMINV(RAND(),0,IF(AND(Data!$G$9="squeeze",A2674&lt;Data!$G$11*0.25),$H$32,1)*$C$30*$C$13)*($C$14*$C$12),"")</f>
        <v/>
      </c>
      <c r="J2674" s="42" t="str">
        <f ca="1">IFERROR(IF(Data!$C$6="Real",B2674,I2674+J2673+($C$14*$C$12)*(NORMINV(RAND(),$C$15,CHOOSE($G$13,$C$13,F2674,G2674)))),"")</f>
        <v/>
      </c>
      <c r="K2674" s="88" t="str">
        <f>IF(ISNUMBER(A2674), IF($G$16="fixed",$G$17,MIN(H2674*Data!$C$7*$C$16*0.5,$C$17*Data!$C$7))*$C$12,"")</f>
        <v/>
      </c>
      <c r="L2674" s="42" t="str">
        <f t="shared" ca="1" si="1260"/>
        <v/>
      </c>
      <c r="M2674" s="44" t="str">
        <f t="shared" ca="1" si="1261"/>
        <v/>
      </c>
      <c r="N2674" s="44" t="str">
        <f t="shared" ca="1" si="1262"/>
        <v/>
      </c>
      <c r="O2674" s="108" t="str">
        <f t="shared" si="1246"/>
        <v/>
      </c>
      <c r="P2674" s="102" t="str">
        <f t="shared" si="1247"/>
        <v/>
      </c>
      <c r="Q2674" s="102" t="str">
        <f t="shared" si="1248"/>
        <v/>
      </c>
      <c r="R2674" s="120" t="str">
        <f t="shared" si="1249"/>
        <v/>
      </c>
      <c r="S2674" s="54" t="str">
        <f t="shared" si="1250"/>
        <v/>
      </c>
      <c r="T2674" s="5" t="str">
        <f t="shared" si="1251"/>
        <v/>
      </c>
      <c r="U2674" s="152" t="str">
        <f t="shared" si="1234"/>
        <v/>
      </c>
      <c r="V2674" s="152" t="str">
        <f t="shared" si="1235"/>
        <v/>
      </c>
      <c r="W2674" s="153" t="str">
        <f t="shared" si="1236"/>
        <v/>
      </c>
      <c r="X2674" s="153" t="str">
        <f t="shared" si="1237"/>
        <v/>
      </c>
      <c r="Y2674" s="153" t="str">
        <f t="shared" si="1238"/>
        <v/>
      </c>
      <c r="Z2674" s="153" t="str">
        <f t="shared" si="1239"/>
        <v/>
      </c>
      <c r="AA2674" s="152" t="str">
        <f t="shared" si="1240"/>
        <v/>
      </c>
      <c r="AB2674" s="152" t="str">
        <f t="shared" si="1241"/>
        <v/>
      </c>
      <c r="AC2674" s="154" t="str">
        <f t="shared" si="1252"/>
        <v/>
      </c>
      <c r="AD2674" s="154" t="str">
        <f t="shared" si="1253"/>
        <v/>
      </c>
      <c r="AE2674" s="3" t="str">
        <f t="shared" si="1254"/>
        <v/>
      </c>
      <c r="AF2674" s="3" t="str">
        <f t="shared" si="1255"/>
        <v/>
      </c>
      <c r="AG2674" s="3" t="str">
        <f t="shared" si="1256"/>
        <v/>
      </c>
      <c r="AH2674" s="4" t="str">
        <f t="shared" si="1257"/>
        <v/>
      </c>
      <c r="AI2674" s="75" t="str">
        <f t="shared" si="1258"/>
        <v/>
      </c>
      <c r="AJ2674" s="75" t="str">
        <f t="shared" si="1259"/>
        <v/>
      </c>
    </row>
    <row r="2675" spans="1:36">
      <c r="A2675" s="41" t="str">
        <f t="shared" si="1242"/>
        <v/>
      </c>
      <c r="B2675" s="150" t="str">
        <f>IF(ISNUMBER(A2675),INDEX('MetaTrader Import'!$H$13:$J$5893,TRUNC(((A2675-$A$39+1)-1)/3)+1,MOD((A2675-$A$39+1)-1,3)+1),"")</f>
        <v/>
      </c>
      <c r="C2675" s="43" t="str">
        <f t="shared" si="1243"/>
        <v/>
      </c>
      <c r="D2675" s="43" t="str">
        <f t="shared" ca="1" si="1233"/>
        <v/>
      </c>
      <c r="E2675" s="43" t="str">
        <f t="shared" si="1244"/>
        <v/>
      </c>
      <c r="F2675" s="43" t="str">
        <f t="shared" si="1245"/>
        <v/>
      </c>
      <c r="G2675" s="43" t="str">
        <f>IF(A2675&lt;&gt;"",IF(A2675&lt;Data!$G$11*0.25,$C$13/$G$32,IF(A2675&gt;Data!$G$11*0.25,$C$13,$C$13*10)),"")</f>
        <v/>
      </c>
      <c r="H2675" s="43" t="str">
        <f>IF(A2675&lt;&gt;"",IF(Data!$G$9="constant",$C$13,IF(Data!$G$9="squeeze",G2675,F2675)),"")</f>
        <v/>
      </c>
      <c r="I2675" s="38" t="str">
        <f ca="1">IF(ISNUMBER(A2675),NORMINV(RAND(),0,IF(AND(Data!$G$9="squeeze",A2675&lt;Data!$G$11*0.25),$H$32,1)*$C$30*$C$13)*($C$14*$C$12),"")</f>
        <v/>
      </c>
      <c r="J2675" s="42" t="str">
        <f ca="1">IFERROR(IF(Data!$C$6="Real",B2675,I2675+J2674+($C$14*$C$12)*(NORMINV(RAND(),$C$15,CHOOSE($G$13,$C$13,F2675,G2675)))),"")</f>
        <v/>
      </c>
      <c r="K2675" s="88" t="str">
        <f>IF(ISNUMBER(A2675), IF($G$16="fixed",$G$17,MIN(H2675*Data!$C$7*$C$16*0.5,$C$17*Data!$C$7))*$C$12,"")</f>
        <v/>
      </c>
      <c r="L2675" s="42" t="str">
        <f t="shared" ca="1" si="1260"/>
        <v/>
      </c>
      <c r="M2675" s="44" t="str">
        <f t="shared" ca="1" si="1261"/>
        <v/>
      </c>
      <c r="N2675" s="44" t="str">
        <f t="shared" ca="1" si="1262"/>
        <v/>
      </c>
      <c r="O2675" s="108" t="str">
        <f t="shared" si="1246"/>
        <v/>
      </c>
      <c r="P2675" s="102" t="str">
        <f t="shared" si="1247"/>
        <v/>
      </c>
      <c r="Q2675" s="102" t="str">
        <f t="shared" si="1248"/>
        <v/>
      </c>
      <c r="R2675" s="120" t="str">
        <f t="shared" si="1249"/>
        <v/>
      </c>
      <c r="S2675" s="54" t="str">
        <f t="shared" si="1250"/>
        <v/>
      </c>
      <c r="T2675" s="5" t="str">
        <f t="shared" si="1251"/>
        <v/>
      </c>
      <c r="U2675" s="152" t="str">
        <f t="shared" si="1234"/>
        <v/>
      </c>
      <c r="V2675" s="152" t="str">
        <f t="shared" si="1235"/>
        <v/>
      </c>
      <c r="W2675" s="153" t="str">
        <f t="shared" si="1236"/>
        <v/>
      </c>
      <c r="X2675" s="153" t="str">
        <f t="shared" si="1237"/>
        <v/>
      </c>
      <c r="Y2675" s="153" t="str">
        <f t="shared" si="1238"/>
        <v/>
      </c>
      <c r="Z2675" s="153" t="str">
        <f t="shared" si="1239"/>
        <v/>
      </c>
      <c r="AA2675" s="152" t="str">
        <f t="shared" si="1240"/>
        <v/>
      </c>
      <c r="AB2675" s="152" t="str">
        <f t="shared" si="1241"/>
        <v/>
      </c>
      <c r="AC2675" s="154" t="str">
        <f t="shared" si="1252"/>
        <v/>
      </c>
      <c r="AD2675" s="154" t="str">
        <f t="shared" si="1253"/>
        <v/>
      </c>
      <c r="AE2675" s="3" t="str">
        <f t="shared" si="1254"/>
        <v/>
      </c>
      <c r="AF2675" s="3" t="str">
        <f t="shared" si="1255"/>
        <v/>
      </c>
      <c r="AG2675" s="3" t="str">
        <f t="shared" si="1256"/>
        <v/>
      </c>
      <c r="AH2675" s="4" t="str">
        <f t="shared" si="1257"/>
        <v/>
      </c>
      <c r="AI2675" s="75" t="str">
        <f t="shared" si="1258"/>
        <v/>
      </c>
      <c r="AJ2675" s="75" t="str">
        <f t="shared" si="1259"/>
        <v/>
      </c>
    </row>
    <row r="2676" spans="1:36">
      <c r="A2676" s="41" t="str">
        <f t="shared" si="1242"/>
        <v/>
      </c>
      <c r="B2676" s="150" t="str">
        <f>IF(ISNUMBER(A2676),INDEX('MetaTrader Import'!$H$13:$J$5893,TRUNC(((A2676-$A$39+1)-1)/3)+1,MOD((A2676-$A$39+1)-1,3)+1),"")</f>
        <v/>
      </c>
      <c r="C2676" s="43" t="str">
        <f t="shared" si="1243"/>
        <v/>
      </c>
      <c r="D2676" s="43" t="str">
        <f t="shared" ca="1" si="1233"/>
        <v/>
      </c>
      <c r="E2676" s="43" t="str">
        <f t="shared" si="1244"/>
        <v/>
      </c>
      <c r="F2676" s="43" t="str">
        <f t="shared" si="1245"/>
        <v/>
      </c>
      <c r="G2676" s="43" t="str">
        <f>IF(A2676&lt;&gt;"",IF(A2676&lt;Data!$G$11*0.25,$C$13/$G$32,IF(A2676&gt;Data!$G$11*0.25,$C$13,$C$13*10)),"")</f>
        <v/>
      </c>
      <c r="H2676" s="43" t="str">
        <f>IF(A2676&lt;&gt;"",IF(Data!$G$9="constant",$C$13,IF(Data!$G$9="squeeze",G2676,F2676)),"")</f>
        <v/>
      </c>
      <c r="I2676" s="38" t="str">
        <f ca="1">IF(ISNUMBER(A2676),NORMINV(RAND(),0,IF(AND(Data!$G$9="squeeze",A2676&lt;Data!$G$11*0.25),$H$32,1)*$C$30*$C$13)*($C$14*$C$12),"")</f>
        <v/>
      </c>
      <c r="J2676" s="42" t="str">
        <f ca="1">IFERROR(IF(Data!$C$6="Real",B2676,I2676+J2675+($C$14*$C$12)*(NORMINV(RAND(),$C$15,CHOOSE($G$13,$C$13,F2676,G2676)))),"")</f>
        <v/>
      </c>
      <c r="K2676" s="88" t="str">
        <f>IF(ISNUMBER(A2676), IF($G$16="fixed",$G$17,MIN(H2676*Data!$C$7*$C$16*0.5,$C$17*Data!$C$7))*$C$12,"")</f>
        <v/>
      </c>
      <c r="L2676" s="42" t="str">
        <f t="shared" ca="1" si="1260"/>
        <v/>
      </c>
      <c r="M2676" s="44" t="str">
        <f t="shared" ca="1" si="1261"/>
        <v/>
      </c>
      <c r="N2676" s="44" t="str">
        <f t="shared" ca="1" si="1262"/>
        <v/>
      </c>
      <c r="O2676" s="108" t="str">
        <f t="shared" si="1246"/>
        <v/>
      </c>
      <c r="P2676" s="102" t="str">
        <f t="shared" si="1247"/>
        <v/>
      </c>
      <c r="Q2676" s="102" t="str">
        <f t="shared" si="1248"/>
        <v/>
      </c>
      <c r="R2676" s="120" t="str">
        <f t="shared" si="1249"/>
        <v/>
      </c>
      <c r="S2676" s="54" t="str">
        <f t="shared" si="1250"/>
        <v/>
      </c>
      <c r="T2676" s="5" t="str">
        <f t="shared" si="1251"/>
        <v/>
      </c>
      <c r="U2676" s="152" t="str">
        <f t="shared" si="1234"/>
        <v/>
      </c>
      <c r="V2676" s="152" t="str">
        <f t="shared" si="1235"/>
        <v/>
      </c>
      <c r="W2676" s="153" t="str">
        <f t="shared" si="1236"/>
        <v/>
      </c>
      <c r="X2676" s="153" t="str">
        <f t="shared" si="1237"/>
        <v/>
      </c>
      <c r="Y2676" s="153" t="str">
        <f t="shared" si="1238"/>
        <v/>
      </c>
      <c r="Z2676" s="153" t="str">
        <f t="shared" si="1239"/>
        <v/>
      </c>
      <c r="AA2676" s="152" t="str">
        <f t="shared" si="1240"/>
        <v/>
      </c>
      <c r="AB2676" s="152" t="str">
        <f t="shared" si="1241"/>
        <v/>
      </c>
      <c r="AC2676" s="154" t="str">
        <f t="shared" si="1252"/>
        <v/>
      </c>
      <c r="AD2676" s="154" t="str">
        <f t="shared" si="1253"/>
        <v/>
      </c>
      <c r="AE2676" s="3" t="str">
        <f t="shared" si="1254"/>
        <v/>
      </c>
      <c r="AF2676" s="3" t="str">
        <f t="shared" si="1255"/>
        <v/>
      </c>
      <c r="AG2676" s="3" t="str">
        <f t="shared" si="1256"/>
        <v/>
      </c>
      <c r="AH2676" s="4" t="str">
        <f t="shared" si="1257"/>
        <v/>
      </c>
      <c r="AI2676" s="75" t="str">
        <f t="shared" si="1258"/>
        <v/>
      </c>
      <c r="AJ2676" s="75" t="str">
        <f t="shared" si="1259"/>
        <v/>
      </c>
    </row>
    <row r="2677" spans="1:36">
      <c r="A2677" s="41" t="str">
        <f t="shared" si="1242"/>
        <v/>
      </c>
      <c r="B2677" s="150" t="str">
        <f>IF(ISNUMBER(A2677),INDEX('MetaTrader Import'!$H$13:$J$5893,TRUNC(((A2677-$A$39+1)-1)/3)+1,MOD((A2677-$A$39+1)-1,3)+1),"")</f>
        <v/>
      </c>
      <c r="C2677" s="43" t="str">
        <f t="shared" si="1243"/>
        <v/>
      </c>
      <c r="D2677" s="43" t="str">
        <f t="shared" ca="1" si="1233"/>
        <v/>
      </c>
      <c r="E2677" s="43" t="str">
        <f t="shared" si="1244"/>
        <v/>
      </c>
      <c r="F2677" s="43" t="str">
        <f t="shared" si="1245"/>
        <v/>
      </c>
      <c r="G2677" s="43" t="str">
        <f>IF(A2677&lt;&gt;"",IF(A2677&lt;Data!$G$11*0.25,$C$13/$G$32,IF(A2677&gt;Data!$G$11*0.25,$C$13,$C$13*10)),"")</f>
        <v/>
      </c>
      <c r="H2677" s="43" t="str">
        <f>IF(A2677&lt;&gt;"",IF(Data!$G$9="constant",$C$13,IF(Data!$G$9="squeeze",G2677,F2677)),"")</f>
        <v/>
      </c>
      <c r="I2677" s="38" t="str">
        <f ca="1">IF(ISNUMBER(A2677),NORMINV(RAND(),0,IF(AND(Data!$G$9="squeeze",A2677&lt;Data!$G$11*0.25),$H$32,1)*$C$30*$C$13)*($C$14*$C$12),"")</f>
        <v/>
      </c>
      <c r="J2677" s="42" t="str">
        <f ca="1">IFERROR(IF(Data!$C$6="Real",B2677,I2677+J2676+($C$14*$C$12)*(NORMINV(RAND(),$C$15,CHOOSE($G$13,$C$13,F2677,G2677)))),"")</f>
        <v/>
      </c>
      <c r="K2677" s="88" t="str">
        <f>IF(ISNUMBER(A2677), IF($G$16="fixed",$G$17,MIN(H2677*Data!$C$7*$C$16*0.5,$C$17*Data!$C$7))*$C$12,"")</f>
        <v/>
      </c>
      <c r="L2677" s="42" t="str">
        <f t="shared" ca="1" si="1260"/>
        <v/>
      </c>
      <c r="M2677" s="44" t="str">
        <f t="shared" ca="1" si="1261"/>
        <v/>
      </c>
      <c r="N2677" s="44" t="str">
        <f t="shared" ca="1" si="1262"/>
        <v/>
      </c>
      <c r="O2677" s="108" t="str">
        <f t="shared" si="1246"/>
        <v/>
      </c>
      <c r="P2677" s="102" t="str">
        <f t="shared" si="1247"/>
        <v/>
      </c>
      <c r="Q2677" s="102" t="str">
        <f t="shared" si="1248"/>
        <v/>
      </c>
      <c r="R2677" s="120" t="str">
        <f t="shared" si="1249"/>
        <v/>
      </c>
      <c r="S2677" s="54" t="str">
        <f t="shared" si="1250"/>
        <v/>
      </c>
      <c r="T2677" s="5" t="str">
        <f t="shared" si="1251"/>
        <v/>
      </c>
      <c r="U2677" s="152" t="str">
        <f t="shared" si="1234"/>
        <v/>
      </c>
      <c r="V2677" s="152" t="str">
        <f t="shared" si="1235"/>
        <v/>
      </c>
      <c r="W2677" s="153" t="str">
        <f t="shared" si="1236"/>
        <v/>
      </c>
      <c r="X2677" s="153" t="str">
        <f t="shared" si="1237"/>
        <v/>
      </c>
      <c r="Y2677" s="153" t="str">
        <f t="shared" si="1238"/>
        <v/>
      </c>
      <c r="Z2677" s="153" t="str">
        <f t="shared" si="1239"/>
        <v/>
      </c>
      <c r="AA2677" s="152" t="str">
        <f t="shared" si="1240"/>
        <v/>
      </c>
      <c r="AB2677" s="152" t="str">
        <f t="shared" si="1241"/>
        <v/>
      </c>
      <c r="AC2677" s="154" t="str">
        <f t="shared" si="1252"/>
        <v/>
      </c>
      <c r="AD2677" s="154" t="str">
        <f t="shared" si="1253"/>
        <v/>
      </c>
      <c r="AE2677" s="3" t="str">
        <f t="shared" si="1254"/>
        <v/>
      </c>
      <c r="AF2677" s="3" t="str">
        <f t="shared" si="1255"/>
        <v/>
      </c>
      <c r="AG2677" s="3" t="str">
        <f t="shared" si="1256"/>
        <v/>
      </c>
      <c r="AH2677" s="4" t="str">
        <f t="shared" si="1257"/>
        <v/>
      </c>
      <c r="AI2677" s="75" t="str">
        <f t="shared" si="1258"/>
        <v/>
      </c>
      <c r="AJ2677" s="75" t="str">
        <f t="shared" si="1259"/>
        <v/>
      </c>
    </row>
    <row r="2678" spans="1:36">
      <c r="A2678" s="41" t="str">
        <f t="shared" si="1242"/>
        <v/>
      </c>
      <c r="B2678" s="150" t="str">
        <f>IF(ISNUMBER(A2678),INDEX('MetaTrader Import'!$H$13:$J$5893,TRUNC(((A2678-$A$39+1)-1)/3)+1,MOD((A2678-$A$39+1)-1,3)+1),"")</f>
        <v/>
      </c>
      <c r="C2678" s="43" t="str">
        <f t="shared" si="1243"/>
        <v/>
      </c>
      <c r="D2678" s="43" t="str">
        <f t="shared" ca="1" si="1233"/>
        <v/>
      </c>
      <c r="E2678" s="43" t="str">
        <f t="shared" si="1244"/>
        <v/>
      </c>
      <c r="F2678" s="43" t="str">
        <f t="shared" si="1245"/>
        <v/>
      </c>
      <c r="G2678" s="43" t="str">
        <f>IF(A2678&lt;&gt;"",IF(A2678&lt;Data!$G$11*0.25,$C$13/$G$32,IF(A2678&gt;Data!$G$11*0.25,$C$13,$C$13*10)),"")</f>
        <v/>
      </c>
      <c r="H2678" s="43" t="str">
        <f>IF(A2678&lt;&gt;"",IF(Data!$G$9="constant",$C$13,IF(Data!$G$9="squeeze",G2678,F2678)),"")</f>
        <v/>
      </c>
      <c r="I2678" s="38" t="str">
        <f ca="1">IF(ISNUMBER(A2678),NORMINV(RAND(),0,IF(AND(Data!$G$9="squeeze",A2678&lt;Data!$G$11*0.25),$H$32,1)*$C$30*$C$13)*($C$14*$C$12),"")</f>
        <v/>
      </c>
      <c r="J2678" s="42" t="str">
        <f ca="1">IFERROR(IF(Data!$C$6="Real",B2678,I2678+J2677+($C$14*$C$12)*(NORMINV(RAND(),$C$15,CHOOSE($G$13,$C$13,F2678,G2678)))),"")</f>
        <v/>
      </c>
      <c r="K2678" s="88" t="str">
        <f>IF(ISNUMBER(A2678), IF($G$16="fixed",$G$17,MIN(H2678*Data!$C$7*$C$16*0.5,$C$17*Data!$C$7))*$C$12,"")</f>
        <v/>
      </c>
      <c r="L2678" s="42" t="str">
        <f t="shared" ca="1" si="1260"/>
        <v/>
      </c>
      <c r="M2678" s="44" t="str">
        <f t="shared" ca="1" si="1261"/>
        <v/>
      </c>
      <c r="N2678" s="44" t="str">
        <f t="shared" ca="1" si="1262"/>
        <v/>
      </c>
      <c r="O2678" s="108" t="str">
        <f t="shared" si="1246"/>
        <v/>
      </c>
      <c r="P2678" s="102" t="str">
        <f t="shared" si="1247"/>
        <v/>
      </c>
      <c r="Q2678" s="102" t="str">
        <f t="shared" si="1248"/>
        <v/>
      </c>
      <c r="R2678" s="120" t="str">
        <f t="shared" si="1249"/>
        <v/>
      </c>
      <c r="S2678" s="54" t="str">
        <f t="shared" si="1250"/>
        <v/>
      </c>
      <c r="T2678" s="5" t="str">
        <f t="shared" si="1251"/>
        <v/>
      </c>
      <c r="U2678" s="152" t="str">
        <f t="shared" si="1234"/>
        <v/>
      </c>
      <c r="V2678" s="152" t="str">
        <f t="shared" si="1235"/>
        <v/>
      </c>
      <c r="W2678" s="153" t="str">
        <f t="shared" si="1236"/>
        <v/>
      </c>
      <c r="X2678" s="153" t="str">
        <f t="shared" si="1237"/>
        <v/>
      </c>
      <c r="Y2678" s="153" t="str">
        <f t="shared" si="1238"/>
        <v/>
      </c>
      <c r="Z2678" s="153" t="str">
        <f t="shared" si="1239"/>
        <v/>
      </c>
      <c r="AA2678" s="152" t="str">
        <f t="shared" si="1240"/>
        <v/>
      </c>
      <c r="AB2678" s="152" t="str">
        <f t="shared" si="1241"/>
        <v/>
      </c>
      <c r="AC2678" s="154" t="str">
        <f t="shared" si="1252"/>
        <v/>
      </c>
      <c r="AD2678" s="154" t="str">
        <f t="shared" si="1253"/>
        <v/>
      </c>
      <c r="AE2678" s="3" t="str">
        <f t="shared" si="1254"/>
        <v/>
      </c>
      <c r="AF2678" s="3" t="str">
        <f t="shared" si="1255"/>
        <v/>
      </c>
      <c r="AG2678" s="3" t="str">
        <f t="shared" si="1256"/>
        <v/>
      </c>
      <c r="AH2678" s="4" t="str">
        <f t="shared" si="1257"/>
        <v/>
      </c>
      <c r="AI2678" s="75" t="str">
        <f t="shared" si="1258"/>
        <v/>
      </c>
      <c r="AJ2678" s="75" t="str">
        <f t="shared" si="1259"/>
        <v/>
      </c>
    </row>
    <row r="2679" spans="1:36">
      <c r="A2679" s="41" t="str">
        <f t="shared" si="1242"/>
        <v/>
      </c>
      <c r="B2679" s="150" t="str">
        <f>IF(ISNUMBER(A2679),INDEX('MetaTrader Import'!$H$13:$J$5893,TRUNC(((A2679-$A$39+1)-1)/3)+1,MOD((A2679-$A$39+1)-1,3)+1),"")</f>
        <v/>
      </c>
      <c r="C2679" s="43" t="str">
        <f t="shared" si="1243"/>
        <v/>
      </c>
      <c r="D2679" s="43" t="str">
        <f t="shared" ca="1" si="1233"/>
        <v/>
      </c>
      <c r="E2679" s="43" t="str">
        <f t="shared" si="1244"/>
        <v/>
      </c>
      <c r="F2679" s="43" t="str">
        <f t="shared" si="1245"/>
        <v/>
      </c>
      <c r="G2679" s="43" t="str">
        <f>IF(A2679&lt;&gt;"",IF(A2679&lt;Data!$G$11*0.25,$C$13/$G$32,IF(A2679&gt;Data!$G$11*0.25,$C$13,$C$13*10)),"")</f>
        <v/>
      </c>
      <c r="H2679" s="43" t="str">
        <f>IF(A2679&lt;&gt;"",IF(Data!$G$9="constant",$C$13,IF(Data!$G$9="squeeze",G2679,F2679)),"")</f>
        <v/>
      </c>
      <c r="I2679" s="38" t="str">
        <f ca="1">IF(ISNUMBER(A2679),NORMINV(RAND(),0,IF(AND(Data!$G$9="squeeze",A2679&lt;Data!$G$11*0.25),$H$32,1)*$C$30*$C$13)*($C$14*$C$12),"")</f>
        <v/>
      </c>
      <c r="J2679" s="42" t="str">
        <f ca="1">IFERROR(IF(Data!$C$6="Real",B2679,I2679+J2678+($C$14*$C$12)*(NORMINV(RAND(),$C$15,CHOOSE($G$13,$C$13,F2679,G2679)))),"")</f>
        <v/>
      </c>
      <c r="K2679" s="88" t="str">
        <f>IF(ISNUMBER(A2679), IF($G$16="fixed",$G$17,MIN(H2679*Data!$C$7*$C$16*0.5,$C$17*Data!$C$7))*$C$12,"")</f>
        <v/>
      </c>
      <c r="L2679" s="42" t="str">
        <f t="shared" ca="1" si="1260"/>
        <v/>
      </c>
      <c r="M2679" s="44" t="str">
        <f t="shared" ca="1" si="1261"/>
        <v/>
      </c>
      <c r="N2679" s="44" t="str">
        <f t="shared" ca="1" si="1262"/>
        <v/>
      </c>
      <c r="O2679" s="108" t="str">
        <f t="shared" si="1246"/>
        <v/>
      </c>
      <c r="P2679" s="102" t="str">
        <f t="shared" si="1247"/>
        <v/>
      </c>
      <c r="Q2679" s="102" t="str">
        <f t="shared" si="1248"/>
        <v/>
      </c>
      <c r="R2679" s="120" t="str">
        <f t="shared" si="1249"/>
        <v/>
      </c>
      <c r="S2679" s="54" t="str">
        <f t="shared" si="1250"/>
        <v/>
      </c>
      <c r="T2679" s="5" t="str">
        <f t="shared" si="1251"/>
        <v/>
      </c>
      <c r="U2679" s="152" t="str">
        <f t="shared" si="1234"/>
        <v/>
      </c>
      <c r="V2679" s="152" t="str">
        <f t="shared" si="1235"/>
        <v/>
      </c>
      <c r="W2679" s="153" t="str">
        <f t="shared" si="1236"/>
        <v/>
      </c>
      <c r="X2679" s="153" t="str">
        <f t="shared" si="1237"/>
        <v/>
      </c>
      <c r="Y2679" s="153" t="str">
        <f t="shared" si="1238"/>
        <v/>
      </c>
      <c r="Z2679" s="153" t="str">
        <f t="shared" si="1239"/>
        <v/>
      </c>
      <c r="AA2679" s="152" t="str">
        <f t="shared" si="1240"/>
        <v/>
      </c>
      <c r="AB2679" s="152" t="str">
        <f t="shared" si="1241"/>
        <v/>
      </c>
      <c r="AC2679" s="154" t="str">
        <f t="shared" si="1252"/>
        <v/>
      </c>
      <c r="AD2679" s="154" t="str">
        <f t="shared" si="1253"/>
        <v/>
      </c>
      <c r="AE2679" s="3" t="str">
        <f t="shared" si="1254"/>
        <v/>
      </c>
      <c r="AF2679" s="3" t="str">
        <f t="shared" si="1255"/>
        <v/>
      </c>
      <c r="AG2679" s="3" t="str">
        <f t="shared" si="1256"/>
        <v/>
      </c>
      <c r="AH2679" s="4" t="str">
        <f t="shared" si="1257"/>
        <v/>
      </c>
      <c r="AI2679" s="75" t="str">
        <f t="shared" si="1258"/>
        <v/>
      </c>
      <c r="AJ2679" s="75" t="str">
        <f t="shared" si="1259"/>
        <v/>
      </c>
    </row>
    <row r="2680" spans="1:36">
      <c r="A2680" s="41" t="str">
        <f t="shared" si="1242"/>
        <v/>
      </c>
      <c r="B2680" s="150" t="str">
        <f>IF(ISNUMBER(A2680),INDEX('MetaTrader Import'!$H$13:$J$5893,TRUNC(((A2680-$A$39+1)-1)/3)+1,MOD((A2680-$A$39+1)-1,3)+1),"")</f>
        <v/>
      </c>
      <c r="C2680" s="43" t="str">
        <f t="shared" si="1243"/>
        <v/>
      </c>
      <c r="D2680" s="43" t="str">
        <f t="shared" ca="1" si="1233"/>
        <v/>
      </c>
      <c r="E2680" s="43" t="str">
        <f t="shared" si="1244"/>
        <v/>
      </c>
      <c r="F2680" s="43" t="str">
        <f t="shared" si="1245"/>
        <v/>
      </c>
      <c r="G2680" s="43" t="str">
        <f>IF(A2680&lt;&gt;"",IF(A2680&lt;Data!$G$11*0.25,$C$13/$G$32,IF(A2680&gt;Data!$G$11*0.25,$C$13,$C$13*10)),"")</f>
        <v/>
      </c>
      <c r="H2680" s="43" t="str">
        <f>IF(A2680&lt;&gt;"",IF(Data!$G$9="constant",$C$13,IF(Data!$G$9="squeeze",G2680,F2680)),"")</f>
        <v/>
      </c>
      <c r="I2680" s="38" t="str">
        <f ca="1">IF(ISNUMBER(A2680),NORMINV(RAND(),0,IF(AND(Data!$G$9="squeeze",A2680&lt;Data!$G$11*0.25),$H$32,1)*$C$30*$C$13)*($C$14*$C$12),"")</f>
        <v/>
      </c>
      <c r="J2680" s="42" t="str">
        <f ca="1">IFERROR(IF(Data!$C$6="Real",B2680,I2680+J2679+($C$14*$C$12)*(NORMINV(RAND(),$C$15,CHOOSE($G$13,$C$13,F2680,G2680)))),"")</f>
        <v/>
      </c>
      <c r="K2680" s="88" t="str">
        <f>IF(ISNUMBER(A2680), IF($G$16="fixed",$G$17,MIN(H2680*Data!$C$7*$C$16*0.5,$C$17*Data!$C$7))*$C$12,"")</f>
        <v/>
      </c>
      <c r="L2680" s="42" t="str">
        <f t="shared" ca="1" si="1260"/>
        <v/>
      </c>
      <c r="M2680" s="44" t="str">
        <f t="shared" ca="1" si="1261"/>
        <v/>
      </c>
      <c r="N2680" s="44" t="str">
        <f t="shared" ca="1" si="1262"/>
        <v/>
      </c>
      <c r="O2680" s="108" t="str">
        <f t="shared" si="1246"/>
        <v/>
      </c>
      <c r="P2680" s="102" t="str">
        <f t="shared" si="1247"/>
        <v/>
      </c>
      <c r="Q2680" s="102" t="str">
        <f t="shared" si="1248"/>
        <v/>
      </c>
      <c r="R2680" s="120" t="str">
        <f t="shared" si="1249"/>
        <v/>
      </c>
      <c r="S2680" s="54" t="str">
        <f t="shared" si="1250"/>
        <v/>
      </c>
      <c r="T2680" s="5" t="str">
        <f t="shared" si="1251"/>
        <v/>
      </c>
      <c r="U2680" s="152" t="str">
        <f t="shared" si="1234"/>
        <v/>
      </c>
      <c r="V2680" s="152" t="str">
        <f t="shared" si="1235"/>
        <v/>
      </c>
      <c r="W2680" s="153" t="str">
        <f t="shared" si="1236"/>
        <v/>
      </c>
      <c r="X2680" s="153" t="str">
        <f t="shared" si="1237"/>
        <v/>
      </c>
      <c r="Y2680" s="153" t="str">
        <f t="shared" si="1238"/>
        <v/>
      </c>
      <c r="Z2680" s="153" t="str">
        <f t="shared" si="1239"/>
        <v/>
      </c>
      <c r="AA2680" s="152" t="str">
        <f t="shared" si="1240"/>
        <v/>
      </c>
      <c r="AB2680" s="152" t="str">
        <f t="shared" si="1241"/>
        <v/>
      </c>
      <c r="AC2680" s="154" t="str">
        <f t="shared" si="1252"/>
        <v/>
      </c>
      <c r="AD2680" s="154" t="str">
        <f t="shared" si="1253"/>
        <v/>
      </c>
      <c r="AE2680" s="3" t="str">
        <f t="shared" si="1254"/>
        <v/>
      </c>
      <c r="AF2680" s="3" t="str">
        <f t="shared" si="1255"/>
        <v/>
      </c>
      <c r="AG2680" s="3" t="str">
        <f t="shared" si="1256"/>
        <v/>
      </c>
      <c r="AH2680" s="4" t="str">
        <f t="shared" si="1257"/>
        <v/>
      </c>
      <c r="AI2680" s="75" t="str">
        <f t="shared" si="1258"/>
        <v/>
      </c>
      <c r="AJ2680" s="75" t="str">
        <f t="shared" si="1259"/>
        <v/>
      </c>
    </row>
    <row r="2681" spans="1:36">
      <c r="A2681" s="41" t="str">
        <f t="shared" si="1242"/>
        <v/>
      </c>
      <c r="B2681" s="150" t="str">
        <f>IF(ISNUMBER(A2681),INDEX('MetaTrader Import'!$H$13:$J$5893,TRUNC(((A2681-$A$39+1)-1)/3)+1,MOD((A2681-$A$39+1)-1,3)+1),"")</f>
        <v/>
      </c>
      <c r="C2681" s="43" t="str">
        <f t="shared" si="1243"/>
        <v/>
      </c>
      <c r="D2681" s="43" t="str">
        <f t="shared" ca="1" si="1233"/>
        <v/>
      </c>
      <c r="E2681" s="43" t="str">
        <f t="shared" si="1244"/>
        <v/>
      </c>
      <c r="F2681" s="43" t="str">
        <f t="shared" si="1245"/>
        <v/>
      </c>
      <c r="G2681" s="43" t="str">
        <f>IF(A2681&lt;&gt;"",IF(A2681&lt;Data!$G$11*0.25,$C$13/$G$32,IF(A2681&gt;Data!$G$11*0.25,$C$13,$C$13*10)),"")</f>
        <v/>
      </c>
      <c r="H2681" s="43" t="str">
        <f>IF(A2681&lt;&gt;"",IF(Data!$G$9="constant",$C$13,IF(Data!$G$9="squeeze",G2681,F2681)),"")</f>
        <v/>
      </c>
      <c r="I2681" s="38" t="str">
        <f ca="1">IF(ISNUMBER(A2681),NORMINV(RAND(),0,IF(AND(Data!$G$9="squeeze",A2681&lt;Data!$G$11*0.25),$H$32,1)*$C$30*$C$13)*($C$14*$C$12),"")</f>
        <v/>
      </c>
      <c r="J2681" s="42" t="str">
        <f ca="1">IFERROR(IF(Data!$C$6="Real",B2681,I2681+J2680+($C$14*$C$12)*(NORMINV(RAND(),$C$15,CHOOSE($G$13,$C$13,F2681,G2681)))),"")</f>
        <v/>
      </c>
      <c r="K2681" s="88" t="str">
        <f>IF(ISNUMBER(A2681), IF($G$16="fixed",$G$17,MIN(H2681*Data!$C$7*$C$16*0.5,$C$17*Data!$C$7))*$C$12,"")</f>
        <v/>
      </c>
      <c r="L2681" s="42" t="str">
        <f t="shared" ca="1" si="1260"/>
        <v/>
      </c>
      <c r="M2681" s="44" t="str">
        <f t="shared" ca="1" si="1261"/>
        <v/>
      </c>
      <c r="N2681" s="44" t="str">
        <f t="shared" ca="1" si="1262"/>
        <v/>
      </c>
      <c r="O2681" s="108" t="str">
        <f t="shared" si="1246"/>
        <v/>
      </c>
      <c r="P2681" s="102" t="str">
        <f t="shared" si="1247"/>
        <v/>
      </c>
      <c r="Q2681" s="102" t="str">
        <f t="shared" si="1248"/>
        <v/>
      </c>
      <c r="R2681" s="120" t="str">
        <f t="shared" si="1249"/>
        <v/>
      </c>
      <c r="S2681" s="54" t="str">
        <f t="shared" si="1250"/>
        <v/>
      </c>
      <c r="T2681" s="5" t="str">
        <f t="shared" si="1251"/>
        <v/>
      </c>
      <c r="U2681" s="152" t="str">
        <f t="shared" si="1234"/>
        <v/>
      </c>
      <c r="V2681" s="152" t="str">
        <f t="shared" si="1235"/>
        <v/>
      </c>
      <c r="W2681" s="153" t="str">
        <f t="shared" si="1236"/>
        <v/>
      </c>
      <c r="X2681" s="153" t="str">
        <f t="shared" si="1237"/>
        <v/>
      </c>
      <c r="Y2681" s="153" t="str">
        <f t="shared" si="1238"/>
        <v/>
      </c>
      <c r="Z2681" s="153" t="str">
        <f t="shared" si="1239"/>
        <v/>
      </c>
      <c r="AA2681" s="152" t="str">
        <f t="shared" si="1240"/>
        <v/>
      </c>
      <c r="AB2681" s="152" t="str">
        <f t="shared" si="1241"/>
        <v/>
      </c>
      <c r="AC2681" s="154" t="str">
        <f t="shared" si="1252"/>
        <v/>
      </c>
      <c r="AD2681" s="154" t="str">
        <f t="shared" si="1253"/>
        <v/>
      </c>
      <c r="AE2681" s="3" t="str">
        <f t="shared" si="1254"/>
        <v/>
      </c>
      <c r="AF2681" s="3" t="str">
        <f t="shared" si="1255"/>
        <v/>
      </c>
      <c r="AG2681" s="3" t="str">
        <f t="shared" si="1256"/>
        <v/>
      </c>
      <c r="AH2681" s="4" t="str">
        <f t="shared" si="1257"/>
        <v/>
      </c>
      <c r="AI2681" s="75" t="str">
        <f t="shared" si="1258"/>
        <v/>
      </c>
      <c r="AJ2681" s="75" t="str">
        <f t="shared" si="1259"/>
        <v/>
      </c>
    </row>
    <row r="2682" spans="1:36">
      <c r="A2682" s="41" t="str">
        <f t="shared" si="1242"/>
        <v/>
      </c>
      <c r="B2682" s="150" t="str">
        <f>IF(ISNUMBER(A2682),INDEX('MetaTrader Import'!$H$13:$J$5893,TRUNC(((A2682-$A$39+1)-1)/3)+1,MOD((A2682-$A$39+1)-1,3)+1),"")</f>
        <v/>
      </c>
      <c r="C2682" s="43" t="str">
        <f t="shared" si="1243"/>
        <v/>
      </c>
      <c r="D2682" s="43" t="str">
        <f t="shared" ca="1" si="1233"/>
        <v/>
      </c>
      <c r="E2682" s="43" t="str">
        <f t="shared" si="1244"/>
        <v/>
      </c>
      <c r="F2682" s="43" t="str">
        <f t="shared" si="1245"/>
        <v/>
      </c>
      <c r="G2682" s="43" t="str">
        <f>IF(A2682&lt;&gt;"",IF(A2682&lt;Data!$G$11*0.25,$C$13/$G$32,IF(A2682&gt;Data!$G$11*0.25,$C$13,$C$13*10)),"")</f>
        <v/>
      </c>
      <c r="H2682" s="43" t="str">
        <f>IF(A2682&lt;&gt;"",IF(Data!$G$9="constant",$C$13,IF(Data!$G$9="squeeze",G2682,F2682)),"")</f>
        <v/>
      </c>
      <c r="I2682" s="38" t="str">
        <f ca="1">IF(ISNUMBER(A2682),NORMINV(RAND(),0,IF(AND(Data!$G$9="squeeze",A2682&lt;Data!$G$11*0.25),$H$32,1)*$C$30*$C$13)*($C$14*$C$12),"")</f>
        <v/>
      </c>
      <c r="J2682" s="42" t="str">
        <f ca="1">IFERROR(IF(Data!$C$6="Real",B2682,I2682+J2681+($C$14*$C$12)*(NORMINV(RAND(),$C$15,CHOOSE($G$13,$C$13,F2682,G2682)))),"")</f>
        <v/>
      </c>
      <c r="K2682" s="88" t="str">
        <f>IF(ISNUMBER(A2682), IF($G$16="fixed",$G$17,MIN(H2682*Data!$C$7*$C$16*0.5,$C$17*Data!$C$7))*$C$12,"")</f>
        <v/>
      </c>
      <c r="L2682" s="42" t="str">
        <f t="shared" ca="1" si="1260"/>
        <v/>
      </c>
      <c r="M2682" s="44" t="str">
        <f t="shared" ca="1" si="1261"/>
        <v/>
      </c>
      <c r="N2682" s="44" t="str">
        <f t="shared" ca="1" si="1262"/>
        <v/>
      </c>
      <c r="O2682" s="108" t="str">
        <f t="shared" si="1246"/>
        <v/>
      </c>
      <c r="P2682" s="102" t="str">
        <f t="shared" si="1247"/>
        <v/>
      </c>
      <c r="Q2682" s="102" t="str">
        <f t="shared" si="1248"/>
        <v/>
      </c>
      <c r="R2682" s="120" t="str">
        <f t="shared" si="1249"/>
        <v/>
      </c>
      <c r="S2682" s="54" t="str">
        <f t="shared" si="1250"/>
        <v/>
      </c>
      <c r="T2682" s="5" t="str">
        <f t="shared" si="1251"/>
        <v/>
      </c>
      <c r="U2682" s="152" t="str">
        <f t="shared" si="1234"/>
        <v/>
      </c>
      <c r="V2682" s="152" t="str">
        <f t="shared" si="1235"/>
        <v/>
      </c>
      <c r="W2682" s="153" t="str">
        <f t="shared" si="1236"/>
        <v/>
      </c>
      <c r="X2682" s="153" t="str">
        <f t="shared" si="1237"/>
        <v/>
      </c>
      <c r="Y2682" s="153" t="str">
        <f t="shared" si="1238"/>
        <v/>
      </c>
      <c r="Z2682" s="153" t="str">
        <f t="shared" si="1239"/>
        <v/>
      </c>
      <c r="AA2682" s="152" t="str">
        <f t="shared" si="1240"/>
        <v/>
      </c>
      <c r="AB2682" s="152" t="str">
        <f t="shared" si="1241"/>
        <v/>
      </c>
      <c r="AC2682" s="154" t="str">
        <f t="shared" si="1252"/>
        <v/>
      </c>
      <c r="AD2682" s="154" t="str">
        <f t="shared" si="1253"/>
        <v/>
      </c>
      <c r="AE2682" s="3" t="str">
        <f t="shared" si="1254"/>
        <v/>
      </c>
      <c r="AF2682" s="3" t="str">
        <f t="shared" si="1255"/>
        <v/>
      </c>
      <c r="AG2682" s="3" t="str">
        <f t="shared" si="1256"/>
        <v/>
      </c>
      <c r="AH2682" s="4" t="str">
        <f t="shared" si="1257"/>
        <v/>
      </c>
      <c r="AI2682" s="75" t="str">
        <f t="shared" si="1258"/>
        <v/>
      </c>
      <c r="AJ2682" s="75" t="str">
        <f t="shared" si="1259"/>
        <v/>
      </c>
    </row>
    <row r="2683" spans="1:36">
      <c r="A2683" s="41" t="str">
        <f t="shared" si="1242"/>
        <v/>
      </c>
      <c r="B2683" s="150" t="str">
        <f>IF(ISNUMBER(A2683),INDEX('MetaTrader Import'!$H$13:$J$5893,TRUNC(((A2683-$A$39+1)-1)/3)+1,MOD((A2683-$A$39+1)-1,3)+1),"")</f>
        <v/>
      </c>
      <c r="C2683" s="43" t="str">
        <f t="shared" si="1243"/>
        <v/>
      </c>
      <c r="D2683" s="43" t="str">
        <f t="shared" ca="1" si="1233"/>
        <v/>
      </c>
      <c r="E2683" s="43" t="str">
        <f t="shared" si="1244"/>
        <v/>
      </c>
      <c r="F2683" s="43" t="str">
        <f t="shared" si="1245"/>
        <v/>
      </c>
      <c r="G2683" s="43" t="str">
        <f>IF(A2683&lt;&gt;"",IF(A2683&lt;Data!$G$11*0.25,$C$13/$G$32,IF(A2683&gt;Data!$G$11*0.25,$C$13,$C$13*10)),"")</f>
        <v/>
      </c>
      <c r="H2683" s="43" t="str">
        <f>IF(A2683&lt;&gt;"",IF(Data!$G$9="constant",$C$13,IF(Data!$G$9="squeeze",G2683,F2683)),"")</f>
        <v/>
      </c>
      <c r="I2683" s="38" t="str">
        <f ca="1">IF(ISNUMBER(A2683),NORMINV(RAND(),0,IF(AND(Data!$G$9="squeeze",A2683&lt;Data!$G$11*0.25),$H$32,1)*$C$30*$C$13)*($C$14*$C$12),"")</f>
        <v/>
      </c>
      <c r="J2683" s="42" t="str">
        <f ca="1">IFERROR(IF(Data!$C$6="Real",B2683,I2683+J2682+($C$14*$C$12)*(NORMINV(RAND(),$C$15,CHOOSE($G$13,$C$13,F2683,G2683)))),"")</f>
        <v/>
      </c>
      <c r="K2683" s="88" t="str">
        <f>IF(ISNUMBER(A2683), IF($G$16="fixed",$G$17,MIN(H2683*Data!$C$7*$C$16*0.5,$C$17*Data!$C$7))*$C$12,"")</f>
        <v/>
      </c>
      <c r="L2683" s="42" t="str">
        <f t="shared" ca="1" si="1260"/>
        <v/>
      </c>
      <c r="M2683" s="44" t="str">
        <f t="shared" ca="1" si="1261"/>
        <v/>
      </c>
      <c r="N2683" s="44" t="str">
        <f t="shared" ca="1" si="1262"/>
        <v/>
      </c>
      <c r="O2683" s="108" t="str">
        <f t="shared" si="1246"/>
        <v/>
      </c>
      <c r="P2683" s="102" t="str">
        <f t="shared" si="1247"/>
        <v/>
      </c>
      <c r="Q2683" s="102" t="str">
        <f t="shared" si="1248"/>
        <v/>
      </c>
      <c r="R2683" s="120" t="str">
        <f t="shared" si="1249"/>
        <v/>
      </c>
      <c r="S2683" s="54" t="str">
        <f t="shared" si="1250"/>
        <v/>
      </c>
      <c r="T2683" s="5" t="str">
        <f t="shared" si="1251"/>
        <v/>
      </c>
      <c r="U2683" s="152" t="str">
        <f t="shared" si="1234"/>
        <v/>
      </c>
      <c r="V2683" s="152" t="str">
        <f t="shared" si="1235"/>
        <v/>
      </c>
      <c r="W2683" s="153" t="str">
        <f t="shared" si="1236"/>
        <v/>
      </c>
      <c r="X2683" s="153" t="str">
        <f t="shared" si="1237"/>
        <v/>
      </c>
      <c r="Y2683" s="153" t="str">
        <f t="shared" si="1238"/>
        <v/>
      </c>
      <c r="Z2683" s="153" t="str">
        <f t="shared" si="1239"/>
        <v/>
      </c>
      <c r="AA2683" s="152" t="str">
        <f t="shared" si="1240"/>
        <v/>
      </c>
      <c r="AB2683" s="152" t="str">
        <f t="shared" si="1241"/>
        <v/>
      </c>
      <c r="AC2683" s="154" t="str">
        <f t="shared" si="1252"/>
        <v/>
      </c>
      <c r="AD2683" s="154" t="str">
        <f t="shared" si="1253"/>
        <v/>
      </c>
      <c r="AE2683" s="3" t="str">
        <f t="shared" si="1254"/>
        <v/>
      </c>
      <c r="AF2683" s="3" t="str">
        <f t="shared" si="1255"/>
        <v/>
      </c>
      <c r="AG2683" s="3" t="str">
        <f t="shared" si="1256"/>
        <v/>
      </c>
      <c r="AH2683" s="4" t="str">
        <f t="shared" si="1257"/>
        <v/>
      </c>
      <c r="AI2683" s="75" t="str">
        <f t="shared" si="1258"/>
        <v/>
      </c>
      <c r="AJ2683" s="75" t="str">
        <f t="shared" si="1259"/>
        <v/>
      </c>
    </row>
    <row r="2684" spans="1:36">
      <c r="A2684" s="41" t="str">
        <f t="shared" si="1242"/>
        <v/>
      </c>
      <c r="B2684" s="150" t="str">
        <f>IF(ISNUMBER(A2684),INDEX('MetaTrader Import'!$H$13:$J$5893,TRUNC(((A2684-$A$39+1)-1)/3)+1,MOD((A2684-$A$39+1)-1,3)+1),"")</f>
        <v/>
      </c>
      <c r="C2684" s="43" t="str">
        <f t="shared" si="1243"/>
        <v/>
      </c>
      <c r="D2684" s="43" t="str">
        <f t="shared" ca="1" si="1233"/>
        <v/>
      </c>
      <c r="E2684" s="43" t="str">
        <f t="shared" si="1244"/>
        <v/>
      </c>
      <c r="F2684" s="43" t="str">
        <f t="shared" si="1245"/>
        <v/>
      </c>
      <c r="G2684" s="43" t="str">
        <f>IF(A2684&lt;&gt;"",IF(A2684&lt;Data!$G$11*0.25,$C$13/$G$32,IF(A2684&gt;Data!$G$11*0.25,$C$13,$C$13*10)),"")</f>
        <v/>
      </c>
      <c r="H2684" s="43" t="str">
        <f>IF(A2684&lt;&gt;"",IF(Data!$G$9="constant",$C$13,IF(Data!$G$9="squeeze",G2684,F2684)),"")</f>
        <v/>
      </c>
      <c r="I2684" s="38" t="str">
        <f ca="1">IF(ISNUMBER(A2684),NORMINV(RAND(),0,IF(AND(Data!$G$9="squeeze",A2684&lt;Data!$G$11*0.25),$H$32,1)*$C$30*$C$13)*($C$14*$C$12),"")</f>
        <v/>
      </c>
      <c r="J2684" s="42" t="str">
        <f ca="1">IFERROR(IF(Data!$C$6="Real",B2684,I2684+J2683+($C$14*$C$12)*(NORMINV(RAND(),$C$15,CHOOSE($G$13,$C$13,F2684,G2684)))),"")</f>
        <v/>
      </c>
      <c r="K2684" s="88" t="str">
        <f>IF(ISNUMBER(A2684), IF($G$16="fixed",$G$17,MIN(H2684*Data!$C$7*$C$16*0.5,$C$17*Data!$C$7))*$C$12,"")</f>
        <v/>
      </c>
      <c r="L2684" s="42" t="str">
        <f t="shared" ca="1" si="1260"/>
        <v/>
      </c>
      <c r="M2684" s="44" t="str">
        <f t="shared" ca="1" si="1261"/>
        <v/>
      </c>
      <c r="N2684" s="44" t="str">
        <f t="shared" ca="1" si="1262"/>
        <v/>
      </c>
      <c r="O2684" s="108" t="str">
        <f t="shared" si="1246"/>
        <v/>
      </c>
      <c r="P2684" s="102" t="str">
        <f t="shared" si="1247"/>
        <v/>
      </c>
      <c r="Q2684" s="102" t="str">
        <f t="shared" si="1248"/>
        <v/>
      </c>
      <c r="R2684" s="120" t="str">
        <f t="shared" si="1249"/>
        <v/>
      </c>
      <c r="S2684" s="54" t="str">
        <f t="shared" si="1250"/>
        <v/>
      </c>
      <c r="T2684" s="5" t="str">
        <f t="shared" si="1251"/>
        <v/>
      </c>
      <c r="U2684" s="152" t="str">
        <f t="shared" si="1234"/>
        <v/>
      </c>
      <c r="V2684" s="152" t="str">
        <f t="shared" si="1235"/>
        <v/>
      </c>
      <c r="W2684" s="153" t="str">
        <f t="shared" si="1236"/>
        <v/>
      </c>
      <c r="X2684" s="153" t="str">
        <f t="shared" si="1237"/>
        <v/>
      </c>
      <c r="Y2684" s="153" t="str">
        <f t="shared" si="1238"/>
        <v/>
      </c>
      <c r="Z2684" s="153" t="str">
        <f t="shared" si="1239"/>
        <v/>
      </c>
      <c r="AA2684" s="152" t="str">
        <f t="shared" si="1240"/>
        <v/>
      </c>
      <c r="AB2684" s="152" t="str">
        <f t="shared" si="1241"/>
        <v/>
      </c>
      <c r="AC2684" s="154" t="str">
        <f t="shared" si="1252"/>
        <v/>
      </c>
      <c r="AD2684" s="154" t="str">
        <f t="shared" si="1253"/>
        <v/>
      </c>
      <c r="AE2684" s="3" t="str">
        <f t="shared" si="1254"/>
        <v/>
      </c>
      <c r="AF2684" s="3" t="str">
        <f t="shared" si="1255"/>
        <v/>
      </c>
      <c r="AG2684" s="3" t="str">
        <f t="shared" si="1256"/>
        <v/>
      </c>
      <c r="AH2684" s="4" t="str">
        <f t="shared" si="1257"/>
        <v/>
      </c>
      <c r="AI2684" s="75" t="str">
        <f t="shared" si="1258"/>
        <v/>
      </c>
      <c r="AJ2684" s="75" t="str">
        <f t="shared" si="1259"/>
        <v/>
      </c>
    </row>
    <row r="2685" spans="1:36">
      <c r="A2685" s="41" t="str">
        <f t="shared" si="1242"/>
        <v/>
      </c>
      <c r="B2685" s="150" t="str">
        <f>IF(ISNUMBER(A2685),INDEX('MetaTrader Import'!$H$13:$J$5893,TRUNC(((A2685-$A$39+1)-1)/3)+1,MOD((A2685-$A$39+1)-1,3)+1),"")</f>
        <v/>
      </c>
      <c r="C2685" s="43" t="str">
        <f t="shared" si="1243"/>
        <v/>
      </c>
      <c r="D2685" s="43" t="str">
        <f t="shared" ca="1" si="1233"/>
        <v/>
      </c>
      <c r="E2685" s="43" t="str">
        <f t="shared" si="1244"/>
        <v/>
      </c>
      <c r="F2685" s="43" t="str">
        <f t="shared" si="1245"/>
        <v/>
      </c>
      <c r="G2685" s="43" t="str">
        <f>IF(A2685&lt;&gt;"",IF(A2685&lt;Data!$G$11*0.25,$C$13/$G$32,IF(A2685&gt;Data!$G$11*0.25,$C$13,$C$13*10)),"")</f>
        <v/>
      </c>
      <c r="H2685" s="43" t="str">
        <f>IF(A2685&lt;&gt;"",IF(Data!$G$9="constant",$C$13,IF(Data!$G$9="squeeze",G2685,F2685)),"")</f>
        <v/>
      </c>
      <c r="I2685" s="38" t="str">
        <f ca="1">IF(ISNUMBER(A2685),NORMINV(RAND(),0,IF(AND(Data!$G$9="squeeze",A2685&lt;Data!$G$11*0.25),$H$32,1)*$C$30*$C$13)*($C$14*$C$12),"")</f>
        <v/>
      </c>
      <c r="J2685" s="42" t="str">
        <f ca="1">IFERROR(IF(Data!$C$6="Real",B2685,I2685+J2684+($C$14*$C$12)*(NORMINV(RAND(),$C$15,CHOOSE($G$13,$C$13,F2685,G2685)))),"")</f>
        <v/>
      </c>
      <c r="K2685" s="88" t="str">
        <f>IF(ISNUMBER(A2685), IF($G$16="fixed",$G$17,MIN(H2685*Data!$C$7*$C$16*0.5,$C$17*Data!$C$7))*$C$12,"")</f>
        <v/>
      </c>
      <c r="L2685" s="42" t="str">
        <f t="shared" ca="1" si="1260"/>
        <v/>
      </c>
      <c r="M2685" s="44" t="str">
        <f t="shared" ca="1" si="1261"/>
        <v/>
      </c>
      <c r="N2685" s="44" t="str">
        <f t="shared" ca="1" si="1262"/>
        <v/>
      </c>
      <c r="O2685" s="108" t="str">
        <f t="shared" si="1246"/>
        <v/>
      </c>
      <c r="P2685" s="102" t="str">
        <f t="shared" si="1247"/>
        <v/>
      </c>
      <c r="Q2685" s="102" t="str">
        <f t="shared" si="1248"/>
        <v/>
      </c>
      <c r="R2685" s="120" t="str">
        <f t="shared" si="1249"/>
        <v/>
      </c>
      <c r="S2685" s="54" t="str">
        <f t="shared" si="1250"/>
        <v/>
      </c>
      <c r="T2685" s="5" t="str">
        <f t="shared" si="1251"/>
        <v/>
      </c>
      <c r="U2685" s="152" t="str">
        <f t="shared" si="1234"/>
        <v/>
      </c>
      <c r="V2685" s="152" t="str">
        <f t="shared" si="1235"/>
        <v/>
      </c>
      <c r="W2685" s="153" t="str">
        <f t="shared" si="1236"/>
        <v/>
      </c>
      <c r="X2685" s="153" t="str">
        <f t="shared" si="1237"/>
        <v/>
      </c>
      <c r="Y2685" s="153" t="str">
        <f t="shared" si="1238"/>
        <v/>
      </c>
      <c r="Z2685" s="153" t="str">
        <f t="shared" si="1239"/>
        <v/>
      </c>
      <c r="AA2685" s="152" t="str">
        <f t="shared" si="1240"/>
        <v/>
      </c>
      <c r="AB2685" s="152" t="str">
        <f t="shared" si="1241"/>
        <v/>
      </c>
      <c r="AC2685" s="154" t="str">
        <f t="shared" si="1252"/>
        <v/>
      </c>
      <c r="AD2685" s="154" t="str">
        <f t="shared" si="1253"/>
        <v/>
      </c>
      <c r="AE2685" s="3" t="str">
        <f t="shared" si="1254"/>
        <v/>
      </c>
      <c r="AF2685" s="3" t="str">
        <f t="shared" si="1255"/>
        <v/>
      </c>
      <c r="AG2685" s="3" t="str">
        <f t="shared" si="1256"/>
        <v/>
      </c>
      <c r="AH2685" s="4" t="str">
        <f t="shared" si="1257"/>
        <v/>
      </c>
      <c r="AI2685" s="75" t="str">
        <f t="shared" si="1258"/>
        <v/>
      </c>
      <c r="AJ2685" s="75" t="str">
        <f t="shared" si="1259"/>
        <v/>
      </c>
    </row>
    <row r="2686" spans="1:36">
      <c r="A2686" s="41" t="str">
        <f t="shared" si="1242"/>
        <v/>
      </c>
      <c r="B2686" s="150" t="str">
        <f>IF(ISNUMBER(A2686),INDEX('MetaTrader Import'!$H$13:$J$5893,TRUNC(((A2686-$A$39+1)-1)/3)+1,MOD((A2686-$A$39+1)-1,3)+1),"")</f>
        <v/>
      </c>
      <c r="C2686" s="43" t="str">
        <f t="shared" si="1243"/>
        <v/>
      </c>
      <c r="D2686" s="43" t="str">
        <f t="shared" ca="1" si="1233"/>
        <v/>
      </c>
      <c r="E2686" s="43" t="str">
        <f t="shared" si="1244"/>
        <v/>
      </c>
      <c r="F2686" s="43" t="str">
        <f t="shared" si="1245"/>
        <v/>
      </c>
      <c r="G2686" s="43" t="str">
        <f>IF(A2686&lt;&gt;"",IF(A2686&lt;Data!$G$11*0.25,$C$13/$G$32,IF(A2686&gt;Data!$G$11*0.25,$C$13,$C$13*10)),"")</f>
        <v/>
      </c>
      <c r="H2686" s="43" t="str">
        <f>IF(A2686&lt;&gt;"",IF(Data!$G$9="constant",$C$13,IF(Data!$G$9="squeeze",G2686,F2686)),"")</f>
        <v/>
      </c>
      <c r="I2686" s="38" t="str">
        <f ca="1">IF(ISNUMBER(A2686),NORMINV(RAND(),0,IF(AND(Data!$G$9="squeeze",A2686&lt;Data!$G$11*0.25),$H$32,1)*$C$30*$C$13)*($C$14*$C$12),"")</f>
        <v/>
      </c>
      <c r="J2686" s="42" t="str">
        <f ca="1">IFERROR(IF(Data!$C$6="Real",B2686,I2686+J2685+($C$14*$C$12)*(NORMINV(RAND(),$C$15,CHOOSE($G$13,$C$13,F2686,G2686)))),"")</f>
        <v/>
      </c>
      <c r="K2686" s="88" t="str">
        <f>IF(ISNUMBER(A2686), IF($G$16="fixed",$G$17,MIN(H2686*Data!$C$7*$C$16*0.5,$C$17*Data!$C$7))*$C$12,"")</f>
        <v/>
      </c>
      <c r="L2686" s="42" t="str">
        <f t="shared" ca="1" si="1260"/>
        <v/>
      </c>
      <c r="M2686" s="44" t="str">
        <f t="shared" ca="1" si="1261"/>
        <v/>
      </c>
      <c r="N2686" s="44" t="str">
        <f t="shared" ca="1" si="1262"/>
        <v/>
      </c>
      <c r="O2686" s="108" t="str">
        <f t="shared" si="1246"/>
        <v/>
      </c>
      <c r="P2686" s="102" t="str">
        <f t="shared" si="1247"/>
        <v/>
      </c>
      <c r="Q2686" s="102" t="str">
        <f t="shared" si="1248"/>
        <v/>
      </c>
      <c r="R2686" s="120" t="str">
        <f t="shared" si="1249"/>
        <v/>
      </c>
      <c r="S2686" s="54" t="str">
        <f t="shared" si="1250"/>
        <v/>
      </c>
      <c r="T2686" s="5" t="str">
        <f t="shared" si="1251"/>
        <v/>
      </c>
      <c r="U2686" s="152" t="str">
        <f t="shared" si="1234"/>
        <v/>
      </c>
      <c r="V2686" s="152" t="str">
        <f t="shared" si="1235"/>
        <v/>
      </c>
      <c r="W2686" s="153" t="str">
        <f t="shared" si="1236"/>
        <v/>
      </c>
      <c r="X2686" s="153" t="str">
        <f t="shared" si="1237"/>
        <v/>
      </c>
      <c r="Y2686" s="153" t="str">
        <f t="shared" si="1238"/>
        <v/>
      </c>
      <c r="Z2686" s="153" t="str">
        <f t="shared" si="1239"/>
        <v/>
      </c>
      <c r="AA2686" s="152" t="str">
        <f t="shared" si="1240"/>
        <v/>
      </c>
      <c r="AB2686" s="152" t="str">
        <f t="shared" si="1241"/>
        <v/>
      </c>
      <c r="AC2686" s="154" t="str">
        <f t="shared" si="1252"/>
        <v/>
      </c>
      <c r="AD2686" s="154" t="str">
        <f t="shared" si="1253"/>
        <v/>
      </c>
      <c r="AE2686" s="3" t="str">
        <f t="shared" si="1254"/>
        <v/>
      </c>
      <c r="AF2686" s="3" t="str">
        <f t="shared" si="1255"/>
        <v/>
      </c>
      <c r="AG2686" s="3" t="str">
        <f t="shared" si="1256"/>
        <v/>
      </c>
      <c r="AH2686" s="4" t="str">
        <f t="shared" si="1257"/>
        <v/>
      </c>
      <c r="AI2686" s="75" t="str">
        <f t="shared" si="1258"/>
        <v/>
      </c>
      <c r="AJ2686" s="75" t="str">
        <f t="shared" si="1259"/>
        <v/>
      </c>
    </row>
    <row r="2687" spans="1:36">
      <c r="A2687" s="41" t="str">
        <f t="shared" si="1242"/>
        <v/>
      </c>
      <c r="B2687" s="150" t="str">
        <f>IF(ISNUMBER(A2687),INDEX('MetaTrader Import'!$H$13:$J$5893,TRUNC(((A2687-$A$39+1)-1)/3)+1,MOD((A2687-$A$39+1)-1,3)+1),"")</f>
        <v/>
      </c>
      <c r="C2687" s="43" t="str">
        <f t="shared" si="1243"/>
        <v/>
      </c>
      <c r="D2687" s="43" t="str">
        <f t="shared" ca="1" si="1233"/>
        <v/>
      </c>
      <c r="E2687" s="43" t="str">
        <f t="shared" si="1244"/>
        <v/>
      </c>
      <c r="F2687" s="43" t="str">
        <f t="shared" si="1245"/>
        <v/>
      </c>
      <c r="G2687" s="43" t="str">
        <f>IF(A2687&lt;&gt;"",IF(A2687&lt;Data!$G$11*0.25,$C$13/$G$32,IF(A2687&gt;Data!$G$11*0.25,$C$13,$C$13*10)),"")</f>
        <v/>
      </c>
      <c r="H2687" s="43" t="str">
        <f>IF(A2687&lt;&gt;"",IF(Data!$G$9="constant",$C$13,IF(Data!$G$9="squeeze",G2687,F2687)),"")</f>
        <v/>
      </c>
      <c r="I2687" s="38" t="str">
        <f ca="1">IF(ISNUMBER(A2687),NORMINV(RAND(),0,IF(AND(Data!$G$9="squeeze",A2687&lt;Data!$G$11*0.25),$H$32,1)*$C$30*$C$13)*($C$14*$C$12),"")</f>
        <v/>
      </c>
      <c r="J2687" s="42" t="str">
        <f ca="1">IFERROR(IF(Data!$C$6="Real",B2687,I2687+J2686+($C$14*$C$12)*(NORMINV(RAND(),$C$15,CHOOSE($G$13,$C$13,F2687,G2687)))),"")</f>
        <v/>
      </c>
      <c r="K2687" s="88" t="str">
        <f>IF(ISNUMBER(A2687), IF($G$16="fixed",$G$17,MIN(H2687*Data!$C$7*$C$16*0.5,$C$17*Data!$C$7))*$C$12,"")</f>
        <v/>
      </c>
      <c r="L2687" s="42" t="str">
        <f t="shared" ca="1" si="1260"/>
        <v/>
      </c>
      <c r="M2687" s="44" t="str">
        <f t="shared" ca="1" si="1261"/>
        <v/>
      </c>
      <c r="N2687" s="44" t="str">
        <f t="shared" ca="1" si="1262"/>
        <v/>
      </c>
      <c r="O2687" s="108" t="str">
        <f t="shared" si="1246"/>
        <v/>
      </c>
      <c r="P2687" s="102" t="str">
        <f t="shared" si="1247"/>
        <v/>
      </c>
      <c r="Q2687" s="102" t="str">
        <f t="shared" si="1248"/>
        <v/>
      </c>
      <c r="R2687" s="120" t="str">
        <f t="shared" si="1249"/>
        <v/>
      </c>
      <c r="S2687" s="54" t="str">
        <f t="shared" si="1250"/>
        <v/>
      </c>
      <c r="T2687" s="5" t="str">
        <f t="shared" si="1251"/>
        <v/>
      </c>
      <c r="U2687" s="152" t="str">
        <f t="shared" si="1234"/>
        <v/>
      </c>
      <c r="V2687" s="152" t="str">
        <f t="shared" si="1235"/>
        <v/>
      </c>
      <c r="W2687" s="153" t="str">
        <f t="shared" si="1236"/>
        <v/>
      </c>
      <c r="X2687" s="153" t="str">
        <f t="shared" si="1237"/>
        <v/>
      </c>
      <c r="Y2687" s="153" t="str">
        <f t="shared" si="1238"/>
        <v/>
      </c>
      <c r="Z2687" s="153" t="str">
        <f t="shared" si="1239"/>
        <v/>
      </c>
      <c r="AA2687" s="152" t="str">
        <f t="shared" si="1240"/>
        <v/>
      </c>
      <c r="AB2687" s="152" t="str">
        <f t="shared" si="1241"/>
        <v/>
      </c>
      <c r="AC2687" s="154" t="str">
        <f t="shared" si="1252"/>
        <v/>
      </c>
      <c r="AD2687" s="154" t="str">
        <f t="shared" si="1253"/>
        <v/>
      </c>
      <c r="AE2687" s="3" t="str">
        <f t="shared" si="1254"/>
        <v/>
      </c>
      <c r="AF2687" s="3" t="str">
        <f t="shared" si="1255"/>
        <v/>
      </c>
      <c r="AG2687" s="3" t="str">
        <f t="shared" si="1256"/>
        <v/>
      </c>
      <c r="AH2687" s="4" t="str">
        <f t="shared" si="1257"/>
        <v/>
      </c>
      <c r="AI2687" s="75" t="str">
        <f t="shared" si="1258"/>
        <v/>
      </c>
      <c r="AJ2687" s="75" t="str">
        <f t="shared" si="1259"/>
        <v/>
      </c>
    </row>
    <row r="2688" spans="1:36">
      <c r="A2688" s="41" t="str">
        <f t="shared" si="1242"/>
        <v/>
      </c>
      <c r="B2688" s="150" t="str">
        <f>IF(ISNUMBER(A2688),INDEX('MetaTrader Import'!$H$13:$J$5893,TRUNC(((A2688-$A$39+1)-1)/3)+1,MOD((A2688-$A$39+1)-1,3)+1),"")</f>
        <v/>
      </c>
      <c r="C2688" s="43" t="str">
        <f t="shared" si="1243"/>
        <v/>
      </c>
      <c r="D2688" s="43" t="str">
        <f t="shared" ca="1" si="1233"/>
        <v/>
      </c>
      <c r="E2688" s="43" t="str">
        <f t="shared" si="1244"/>
        <v/>
      </c>
      <c r="F2688" s="43" t="str">
        <f t="shared" si="1245"/>
        <v/>
      </c>
      <c r="G2688" s="43" t="str">
        <f>IF(A2688&lt;&gt;"",IF(A2688&lt;Data!$G$11*0.25,$C$13/$G$32,IF(A2688&gt;Data!$G$11*0.25,$C$13,$C$13*10)),"")</f>
        <v/>
      </c>
      <c r="H2688" s="43" t="str">
        <f>IF(A2688&lt;&gt;"",IF(Data!$G$9="constant",$C$13,IF(Data!$G$9="squeeze",G2688,F2688)),"")</f>
        <v/>
      </c>
      <c r="I2688" s="38" t="str">
        <f ca="1">IF(ISNUMBER(A2688),NORMINV(RAND(),0,IF(AND(Data!$G$9="squeeze",A2688&lt;Data!$G$11*0.25),$H$32,1)*$C$30*$C$13)*($C$14*$C$12),"")</f>
        <v/>
      </c>
      <c r="J2688" s="42" t="str">
        <f ca="1">IFERROR(IF(Data!$C$6="Real",B2688,I2688+J2687+($C$14*$C$12)*(NORMINV(RAND(),$C$15,CHOOSE($G$13,$C$13,F2688,G2688)))),"")</f>
        <v/>
      </c>
      <c r="K2688" s="88" t="str">
        <f>IF(ISNUMBER(A2688), IF($G$16="fixed",$G$17,MIN(H2688*Data!$C$7*$C$16*0.5,$C$17*Data!$C$7))*$C$12,"")</f>
        <v/>
      </c>
      <c r="L2688" s="42" t="str">
        <f t="shared" ca="1" si="1260"/>
        <v/>
      </c>
      <c r="M2688" s="44" t="str">
        <f t="shared" ca="1" si="1261"/>
        <v/>
      </c>
      <c r="N2688" s="44" t="str">
        <f t="shared" ca="1" si="1262"/>
        <v/>
      </c>
      <c r="O2688" s="108" t="str">
        <f t="shared" si="1246"/>
        <v/>
      </c>
      <c r="P2688" s="102" t="str">
        <f t="shared" si="1247"/>
        <v/>
      </c>
      <c r="Q2688" s="102" t="str">
        <f t="shared" si="1248"/>
        <v/>
      </c>
      <c r="R2688" s="120" t="str">
        <f t="shared" si="1249"/>
        <v/>
      </c>
      <c r="S2688" s="54" t="str">
        <f t="shared" si="1250"/>
        <v/>
      </c>
      <c r="T2688" s="5" t="str">
        <f t="shared" si="1251"/>
        <v/>
      </c>
      <c r="U2688" s="152" t="str">
        <f t="shared" si="1234"/>
        <v/>
      </c>
      <c r="V2688" s="152" t="str">
        <f t="shared" si="1235"/>
        <v/>
      </c>
      <c r="W2688" s="153" t="str">
        <f t="shared" si="1236"/>
        <v/>
      </c>
      <c r="X2688" s="153" t="str">
        <f t="shared" si="1237"/>
        <v/>
      </c>
      <c r="Y2688" s="153" t="str">
        <f t="shared" si="1238"/>
        <v/>
      </c>
      <c r="Z2688" s="153" t="str">
        <f t="shared" si="1239"/>
        <v/>
      </c>
      <c r="AA2688" s="152" t="str">
        <f t="shared" si="1240"/>
        <v/>
      </c>
      <c r="AB2688" s="152" t="str">
        <f t="shared" si="1241"/>
        <v/>
      </c>
      <c r="AC2688" s="154" t="str">
        <f t="shared" si="1252"/>
        <v/>
      </c>
      <c r="AD2688" s="154" t="str">
        <f t="shared" si="1253"/>
        <v/>
      </c>
      <c r="AE2688" s="3" t="str">
        <f t="shared" si="1254"/>
        <v/>
      </c>
      <c r="AF2688" s="3" t="str">
        <f t="shared" si="1255"/>
        <v/>
      </c>
      <c r="AG2688" s="3" t="str">
        <f t="shared" si="1256"/>
        <v/>
      </c>
      <c r="AH2688" s="4" t="str">
        <f t="shared" si="1257"/>
        <v/>
      </c>
      <c r="AI2688" s="75" t="str">
        <f t="shared" si="1258"/>
        <v/>
      </c>
      <c r="AJ2688" s="75" t="str">
        <f t="shared" si="1259"/>
        <v/>
      </c>
    </row>
    <row r="2689" spans="1:36">
      <c r="A2689" s="41" t="str">
        <f t="shared" si="1242"/>
        <v/>
      </c>
      <c r="B2689" s="150" t="str">
        <f>IF(ISNUMBER(A2689),INDEX('MetaTrader Import'!$H$13:$J$5893,TRUNC(((A2689-$A$39+1)-1)/3)+1,MOD((A2689-$A$39+1)-1,3)+1),"")</f>
        <v/>
      </c>
      <c r="C2689" s="43" t="str">
        <f t="shared" si="1243"/>
        <v/>
      </c>
      <c r="D2689" s="43" t="str">
        <f t="shared" ca="1" si="1233"/>
        <v/>
      </c>
      <c r="E2689" s="43" t="str">
        <f t="shared" si="1244"/>
        <v/>
      </c>
      <c r="F2689" s="43" t="str">
        <f t="shared" si="1245"/>
        <v/>
      </c>
      <c r="G2689" s="43" t="str">
        <f>IF(A2689&lt;&gt;"",IF(A2689&lt;Data!$G$11*0.25,$C$13/$G$32,IF(A2689&gt;Data!$G$11*0.25,$C$13,$C$13*10)),"")</f>
        <v/>
      </c>
      <c r="H2689" s="43" t="str">
        <f>IF(A2689&lt;&gt;"",IF(Data!$G$9="constant",$C$13,IF(Data!$G$9="squeeze",G2689,F2689)),"")</f>
        <v/>
      </c>
      <c r="I2689" s="38" t="str">
        <f ca="1">IF(ISNUMBER(A2689),NORMINV(RAND(),0,IF(AND(Data!$G$9="squeeze",A2689&lt;Data!$G$11*0.25),$H$32,1)*$C$30*$C$13)*($C$14*$C$12),"")</f>
        <v/>
      </c>
      <c r="J2689" s="42" t="str">
        <f ca="1">IFERROR(IF(Data!$C$6="Real",B2689,I2689+J2688+($C$14*$C$12)*(NORMINV(RAND(),$C$15,CHOOSE($G$13,$C$13,F2689,G2689)))),"")</f>
        <v/>
      </c>
      <c r="K2689" s="88" t="str">
        <f>IF(ISNUMBER(A2689), IF($G$16="fixed",$G$17,MIN(H2689*Data!$C$7*$C$16*0.5,$C$17*Data!$C$7))*$C$12,"")</f>
        <v/>
      </c>
      <c r="L2689" s="42" t="str">
        <f t="shared" ca="1" si="1260"/>
        <v/>
      </c>
      <c r="M2689" s="44" t="str">
        <f t="shared" ca="1" si="1261"/>
        <v/>
      </c>
      <c r="N2689" s="44" t="str">
        <f t="shared" ca="1" si="1262"/>
        <v/>
      </c>
      <c r="O2689" s="108" t="str">
        <f t="shared" si="1246"/>
        <v/>
      </c>
      <c r="P2689" s="102" t="str">
        <f t="shared" si="1247"/>
        <v/>
      </c>
      <c r="Q2689" s="102" t="str">
        <f t="shared" si="1248"/>
        <v/>
      </c>
      <c r="R2689" s="120" t="str">
        <f t="shared" si="1249"/>
        <v/>
      </c>
      <c r="S2689" s="54" t="str">
        <f t="shared" si="1250"/>
        <v/>
      </c>
      <c r="T2689" s="5" t="str">
        <f t="shared" si="1251"/>
        <v/>
      </c>
      <c r="U2689" s="152" t="str">
        <f t="shared" si="1234"/>
        <v/>
      </c>
      <c r="V2689" s="152" t="str">
        <f t="shared" si="1235"/>
        <v/>
      </c>
      <c r="W2689" s="153" t="str">
        <f t="shared" si="1236"/>
        <v/>
      </c>
      <c r="X2689" s="153" t="str">
        <f t="shared" si="1237"/>
        <v/>
      </c>
      <c r="Y2689" s="153" t="str">
        <f t="shared" si="1238"/>
        <v/>
      </c>
      <c r="Z2689" s="153" t="str">
        <f t="shared" si="1239"/>
        <v/>
      </c>
      <c r="AA2689" s="152" t="str">
        <f t="shared" si="1240"/>
        <v/>
      </c>
      <c r="AB2689" s="152" t="str">
        <f t="shared" si="1241"/>
        <v/>
      </c>
      <c r="AC2689" s="154" t="str">
        <f t="shared" si="1252"/>
        <v/>
      </c>
      <c r="AD2689" s="154" t="str">
        <f t="shared" si="1253"/>
        <v/>
      </c>
      <c r="AE2689" s="3" t="str">
        <f t="shared" si="1254"/>
        <v/>
      </c>
      <c r="AF2689" s="3" t="str">
        <f t="shared" si="1255"/>
        <v/>
      </c>
      <c r="AG2689" s="3" t="str">
        <f t="shared" si="1256"/>
        <v/>
      </c>
      <c r="AH2689" s="4" t="str">
        <f t="shared" si="1257"/>
        <v/>
      </c>
      <c r="AI2689" s="75" t="str">
        <f t="shared" si="1258"/>
        <v/>
      </c>
      <c r="AJ2689" s="75" t="str">
        <f t="shared" si="1259"/>
        <v/>
      </c>
    </row>
    <row r="2690" spans="1:36">
      <c r="A2690" s="41" t="str">
        <f t="shared" si="1242"/>
        <v/>
      </c>
      <c r="B2690" s="150" t="str">
        <f>IF(ISNUMBER(A2690),INDEX('MetaTrader Import'!$H$13:$J$5893,TRUNC(((A2690-$A$39+1)-1)/3)+1,MOD((A2690-$A$39+1)-1,3)+1),"")</f>
        <v/>
      </c>
      <c r="C2690" s="43" t="str">
        <f t="shared" si="1243"/>
        <v/>
      </c>
      <c r="D2690" s="43" t="str">
        <f t="shared" ca="1" si="1233"/>
        <v/>
      </c>
      <c r="E2690" s="43" t="str">
        <f t="shared" si="1244"/>
        <v/>
      </c>
      <c r="F2690" s="43" t="str">
        <f t="shared" si="1245"/>
        <v/>
      </c>
      <c r="G2690" s="43" t="str">
        <f>IF(A2690&lt;&gt;"",IF(A2690&lt;Data!$G$11*0.25,$C$13/$G$32,IF(A2690&gt;Data!$G$11*0.25,$C$13,$C$13*10)),"")</f>
        <v/>
      </c>
      <c r="H2690" s="43" t="str">
        <f>IF(A2690&lt;&gt;"",IF(Data!$G$9="constant",$C$13,IF(Data!$G$9="squeeze",G2690,F2690)),"")</f>
        <v/>
      </c>
      <c r="I2690" s="38" t="str">
        <f ca="1">IF(ISNUMBER(A2690),NORMINV(RAND(),0,IF(AND(Data!$G$9="squeeze",A2690&lt;Data!$G$11*0.25),$H$32,1)*$C$30*$C$13)*($C$14*$C$12),"")</f>
        <v/>
      </c>
      <c r="J2690" s="42" t="str">
        <f ca="1">IFERROR(IF(Data!$C$6="Real",B2690,I2690+J2689+($C$14*$C$12)*(NORMINV(RAND(),$C$15,CHOOSE($G$13,$C$13,F2690,G2690)))),"")</f>
        <v/>
      </c>
      <c r="K2690" s="88" t="str">
        <f>IF(ISNUMBER(A2690), IF($G$16="fixed",$G$17,MIN(H2690*Data!$C$7*$C$16*0.5,$C$17*Data!$C$7))*$C$12,"")</f>
        <v/>
      </c>
      <c r="L2690" s="42" t="str">
        <f t="shared" ca="1" si="1260"/>
        <v/>
      </c>
      <c r="M2690" s="44" t="str">
        <f t="shared" ca="1" si="1261"/>
        <v/>
      </c>
      <c r="N2690" s="44" t="str">
        <f t="shared" ca="1" si="1262"/>
        <v/>
      </c>
      <c r="O2690" s="108" t="str">
        <f t="shared" si="1246"/>
        <v/>
      </c>
      <c r="P2690" s="102" t="str">
        <f t="shared" si="1247"/>
        <v/>
      </c>
      <c r="Q2690" s="102" t="str">
        <f t="shared" si="1248"/>
        <v/>
      </c>
      <c r="R2690" s="120" t="str">
        <f t="shared" si="1249"/>
        <v/>
      </c>
      <c r="S2690" s="54" t="str">
        <f t="shared" si="1250"/>
        <v/>
      </c>
      <c r="T2690" s="5" t="str">
        <f t="shared" si="1251"/>
        <v/>
      </c>
      <c r="U2690" s="152" t="str">
        <f t="shared" si="1234"/>
        <v/>
      </c>
      <c r="V2690" s="152" t="str">
        <f t="shared" si="1235"/>
        <v/>
      </c>
      <c r="W2690" s="153" t="str">
        <f t="shared" si="1236"/>
        <v/>
      </c>
      <c r="X2690" s="153" t="str">
        <f t="shared" si="1237"/>
        <v/>
      </c>
      <c r="Y2690" s="153" t="str">
        <f t="shared" si="1238"/>
        <v/>
      </c>
      <c r="Z2690" s="153" t="str">
        <f t="shared" si="1239"/>
        <v/>
      </c>
      <c r="AA2690" s="152" t="str">
        <f t="shared" si="1240"/>
        <v/>
      </c>
      <c r="AB2690" s="152" t="str">
        <f t="shared" si="1241"/>
        <v/>
      </c>
      <c r="AC2690" s="154" t="str">
        <f t="shared" si="1252"/>
        <v/>
      </c>
      <c r="AD2690" s="154" t="str">
        <f t="shared" si="1253"/>
        <v/>
      </c>
      <c r="AE2690" s="3" t="str">
        <f t="shared" si="1254"/>
        <v/>
      </c>
      <c r="AF2690" s="3" t="str">
        <f t="shared" si="1255"/>
        <v/>
      </c>
      <c r="AG2690" s="3" t="str">
        <f t="shared" si="1256"/>
        <v/>
      </c>
      <c r="AH2690" s="4" t="str">
        <f t="shared" si="1257"/>
        <v/>
      </c>
      <c r="AI2690" s="75" t="str">
        <f t="shared" si="1258"/>
        <v/>
      </c>
      <c r="AJ2690" s="75" t="str">
        <f t="shared" si="1259"/>
        <v/>
      </c>
    </row>
    <row r="2691" spans="1:36">
      <c r="A2691" s="41" t="str">
        <f t="shared" si="1242"/>
        <v/>
      </c>
      <c r="B2691" s="150" t="str">
        <f>IF(ISNUMBER(A2691),INDEX('MetaTrader Import'!$H$13:$J$5893,TRUNC(((A2691-$A$39+1)-1)/3)+1,MOD((A2691-$A$39+1)-1,3)+1),"")</f>
        <v/>
      </c>
      <c r="C2691" s="43" t="str">
        <f t="shared" si="1243"/>
        <v/>
      </c>
      <c r="D2691" s="43" t="str">
        <f t="shared" ref="D2691:D2754" ca="1" si="1263">IF(A2691&lt;&gt;"",NORMINV(RAND(),($C$23-C2691)*$C$28,$C$27)+NORMINV(RAND(),IF(RAND()&gt;$C$26,$C$25,0),$C$27),"")</f>
        <v/>
      </c>
      <c r="E2691" s="43" t="str">
        <f t="shared" si="1244"/>
        <v/>
      </c>
      <c r="F2691" s="43" t="str">
        <f t="shared" si="1245"/>
        <v/>
      </c>
      <c r="G2691" s="43" t="str">
        <f>IF(A2691&lt;&gt;"",IF(A2691&lt;Data!$G$11*0.25,$C$13/$G$32,IF(A2691&gt;Data!$G$11*0.25,$C$13,$C$13*10)),"")</f>
        <v/>
      </c>
      <c r="H2691" s="43" t="str">
        <f>IF(A2691&lt;&gt;"",IF(Data!$G$9="constant",$C$13,IF(Data!$G$9="squeeze",G2691,F2691)),"")</f>
        <v/>
      </c>
      <c r="I2691" s="38" t="str">
        <f ca="1">IF(ISNUMBER(A2691),NORMINV(RAND(),0,IF(AND(Data!$G$9="squeeze",A2691&lt;Data!$G$11*0.25),$H$32,1)*$C$30*$C$13)*($C$14*$C$12),"")</f>
        <v/>
      </c>
      <c r="J2691" s="42" t="str">
        <f ca="1">IFERROR(IF(Data!$C$6="Real",B2691,I2691+J2690+($C$14*$C$12)*(NORMINV(RAND(),$C$15,CHOOSE($G$13,$C$13,F2691,G2691)))),"")</f>
        <v/>
      </c>
      <c r="K2691" s="88" t="str">
        <f>IF(ISNUMBER(A2691), IF($G$16="fixed",$G$17,MIN(H2691*Data!$C$7*$C$16*0.5,$C$17*Data!$C$7))*$C$12,"")</f>
        <v/>
      </c>
      <c r="L2691" s="42" t="str">
        <f t="shared" ca="1" si="1260"/>
        <v/>
      </c>
      <c r="M2691" s="44" t="str">
        <f t="shared" ca="1" si="1261"/>
        <v/>
      </c>
      <c r="N2691" s="44" t="str">
        <f t="shared" ca="1" si="1262"/>
        <v/>
      </c>
      <c r="O2691" s="108" t="str">
        <f t="shared" si="1246"/>
        <v/>
      </c>
      <c r="P2691" s="102" t="str">
        <f t="shared" si="1247"/>
        <v/>
      </c>
      <c r="Q2691" s="102" t="str">
        <f t="shared" si="1248"/>
        <v/>
      </c>
      <c r="R2691" s="120" t="str">
        <f t="shared" si="1249"/>
        <v/>
      </c>
      <c r="S2691" s="54" t="str">
        <f t="shared" si="1250"/>
        <v/>
      </c>
      <c r="T2691" s="5" t="str">
        <f t="shared" si="1251"/>
        <v/>
      </c>
      <c r="U2691" s="152" t="str">
        <f t="shared" ref="U2691:U2754" si="1264">IF(NOT(ISNUMBER(T2691)),"",IF(S2691=1,T2691,IF(M2691&gt;U2690,M2691,IF(ISNUMBER(U2690),U2690,""))))</f>
        <v/>
      </c>
      <c r="V2691" s="152" t="str">
        <f t="shared" ref="V2691:V2754" si="1265">IF(NOT(ISNUMBER(T2691)),"",IF(S2691=1,T2691,IF(N2691&lt;V2690,N2691,IF(ISNUMBER(V2690),V2690,""))))</f>
        <v/>
      </c>
      <c r="W2691" s="153" t="str">
        <f t="shared" ref="W2691:W2754" si="1266">IF(NOT(ISNUMBER(T2691)),"",MIN($F$24,IF(TRUNC((U2691-T2691)/$E$24*$G$12)+0&gt;IF(ISNUMBER(W2690),W2690,0),TRUNC((U2691-T2691)/$E$24*$G$12)+0,IF(ISNUMBER(W2690),W2690,0))))</f>
        <v/>
      </c>
      <c r="X2691" s="153" t="str">
        <f t="shared" ref="X2691:X2754" si="1267">IF(NOT(ISNUMBER(T2691)),"",MIN($F$24,IF(-TRUNC((V2691-T2691)/$E$24*$G$12)+0&gt;IF(ISNUMBER(X2690),X2690,0),-TRUNC((V2691-T2691)/$E$24*$G$12)+0,IF(ISNUMBER(X2690),X2690,0))))</f>
        <v/>
      </c>
      <c r="Y2691" s="153" t="str">
        <f t="shared" ref="Y2691:Y2754" si="1268">IF(ISNUMBER(W2691),(IF(W2691=0,0,1))*IF(ABS($I$24)=2,POWER(2,W2691-1),W2691)*SIGN($I$24)*$K$24,"")</f>
        <v/>
      </c>
      <c r="Z2691" s="153" t="str">
        <f t="shared" ref="Z2691:Z2754" si="1269">IF(ISNUMBER(X2691),(IF(X2691=0,0,1))*IF(ABS($I$24)=2,POWER(2,X2691-1),X2691)*SIGN($I$24)*$K$24,"")</f>
        <v/>
      </c>
      <c r="AA2691" s="152" t="str">
        <f t="shared" ref="AA2691:AA2754" si="1270">IF(OR(NOT(ISNUMBER(T2691)),W2691&lt;1),"",IF(OR(NOT(ISNUMBER(W2690)),W2690=0),IF(SIGN(Y2691)=1,M2691,N2691),(Y2690*AA2690+(Y2691-Y2690)*IF(SIGN(Y2691)=1,M2691,N2691))/Y2691))</f>
        <v/>
      </c>
      <c r="AB2691" s="152" t="str">
        <f t="shared" ref="AB2691:AB2754" si="1271">IF(OR(NOT(ISNUMBER(T2691)),X2691&lt;1),"",IF(OR(NOT(ISNUMBER(X2690)),X2690=0),IF(SIGN(Z2691)=1,N2691,M2691),(Z2690*AB2690+(Z2691-Z2690)*IF(SIGN(Z2691)=1,N2691,M2691))/Z2691))</f>
        <v/>
      </c>
      <c r="AC2691" s="154" t="str">
        <f t="shared" si="1252"/>
        <v/>
      </c>
      <c r="AD2691" s="154" t="str">
        <f t="shared" si="1253"/>
        <v/>
      </c>
      <c r="AE2691" s="3" t="str">
        <f t="shared" si="1254"/>
        <v/>
      </c>
      <c r="AF2691" s="3" t="str">
        <f t="shared" si="1255"/>
        <v/>
      </c>
      <c r="AG2691" s="3" t="str">
        <f t="shared" si="1256"/>
        <v/>
      </c>
      <c r="AH2691" s="4" t="str">
        <f t="shared" si="1257"/>
        <v/>
      </c>
      <c r="AI2691" s="75" t="str">
        <f t="shared" si="1258"/>
        <v/>
      </c>
      <c r="AJ2691" s="75" t="str">
        <f t="shared" si="1259"/>
        <v/>
      </c>
    </row>
    <row r="2692" spans="1:36">
      <c r="A2692" s="41" t="str">
        <f t="shared" ref="A2692:A2755" si="1272">IFERROR(IF(A2691+1&gt;$C$19,"",A2691+1),"")</f>
        <v/>
      </c>
      <c r="B2692" s="150" t="str">
        <f>IF(ISNUMBER(A2692),INDEX('MetaTrader Import'!$H$13:$J$5893,TRUNC(((A2692-$A$39+1)-1)/3)+1,MOD((A2692-$A$39+1)-1,3)+1),"")</f>
        <v/>
      </c>
      <c r="C2692" s="43" t="str">
        <f t="shared" ref="C2692:C2755" si="1273">IF(A2692&lt;&gt;"",E2691,"")</f>
        <v/>
      </c>
      <c r="D2692" s="43" t="str">
        <f t="shared" ca="1" si="1263"/>
        <v/>
      </c>
      <c r="E2692" s="43" t="str">
        <f t="shared" ref="E2692:E2755" si="1274">IF(A2692&lt;&gt;"",C2692+D2692,"")</f>
        <v/>
      </c>
      <c r="F2692" s="43" t="str">
        <f t="shared" ref="F2692:F2755" si="1275">IF(A2692&lt;&gt;"",$C$13*ABS(E2692)/$C$23,"")</f>
        <v/>
      </c>
      <c r="G2692" s="43" t="str">
        <f>IF(A2692&lt;&gt;"",IF(A2692&lt;Data!$G$11*0.25,$C$13/$G$32,IF(A2692&gt;Data!$G$11*0.25,$C$13,$C$13*10)),"")</f>
        <v/>
      </c>
      <c r="H2692" s="43" t="str">
        <f>IF(A2692&lt;&gt;"",IF(Data!$G$9="constant",$C$13,IF(Data!$G$9="squeeze",G2692,F2692)),"")</f>
        <v/>
      </c>
      <c r="I2692" s="38" t="str">
        <f ca="1">IF(ISNUMBER(A2692),NORMINV(RAND(),0,IF(AND(Data!$G$9="squeeze",A2692&lt;Data!$G$11*0.25),$H$32,1)*$C$30*$C$13)*($C$14*$C$12),"")</f>
        <v/>
      </c>
      <c r="J2692" s="42" t="str">
        <f ca="1">IFERROR(IF(Data!$C$6="Real",B2692,I2692+J2691+($C$14*$C$12)*(NORMINV(RAND(),$C$15,CHOOSE($G$13,$C$13,F2692,G2692)))),"")</f>
        <v/>
      </c>
      <c r="K2692" s="88" t="str">
        <f>IF(ISNUMBER(A2692), IF($G$16="fixed",$G$17,MIN(H2692*Data!$C$7*$C$16*0.5,$C$17*Data!$C$7))*$C$12,"")</f>
        <v/>
      </c>
      <c r="L2692" s="42" t="str">
        <f t="shared" ca="1" si="1260"/>
        <v/>
      </c>
      <c r="M2692" s="44" t="str">
        <f t="shared" ca="1" si="1261"/>
        <v/>
      </c>
      <c r="N2692" s="44" t="str">
        <f t="shared" ca="1" si="1262"/>
        <v/>
      </c>
      <c r="O2692" s="108" t="str">
        <f t="shared" ref="O2692:O2755" si="1276">IF(ISNUMBER(A2692),$G$12*SLOPE(L2678:L2692,A2678:A2692),"")</f>
        <v/>
      </c>
      <c r="P2692" s="102" t="str">
        <f t="shared" ref="P2692:P2755" si="1277">IF(ISNUMBER(A2692),STDEV(L2678:L2692)*$G$12,"")</f>
        <v/>
      </c>
      <c r="Q2692" s="102" t="str">
        <f t="shared" ref="Q2692:Q2755" si="1278">IF(ISNUMBER(A2692),SLOPE(P2678:P2692,A2678:A2692),"")</f>
        <v/>
      </c>
      <c r="R2692" s="120" t="str">
        <f t="shared" ref="R2692:R2755" si="1279">IF(ISNUMBER(A2692),R2691+S2691,"")</f>
        <v/>
      </c>
      <c r="S2692" s="54" t="str">
        <f t="shared" ref="S2692:S2755" si="1280">IF(ISNUMBER(A2692),IF(AND(R2692&lt;$M$24,Q2692&lt;$F$28,ABS(O2692)&lt;$F$27,P2692&lt;$F$26,NOT(ISNUMBER(T2691))),1,0),"")</f>
        <v/>
      </c>
      <c r="T2692" s="5" t="str">
        <f t="shared" ref="T2692:T2755" si="1281">IF(ISNUMBER(A2692),IF(S2692=1,L2692,IF(AG2691="Y","",IF(ISNUMBER(T2691),T2691,""))),"")</f>
        <v/>
      </c>
      <c r="U2692" s="152" t="str">
        <f t="shared" si="1264"/>
        <v/>
      </c>
      <c r="V2692" s="152" t="str">
        <f t="shared" si="1265"/>
        <v/>
      </c>
      <c r="W2692" s="153" t="str">
        <f t="shared" si="1266"/>
        <v/>
      </c>
      <c r="X2692" s="153" t="str">
        <f t="shared" si="1267"/>
        <v/>
      </c>
      <c r="Y2692" s="153" t="str">
        <f t="shared" si="1268"/>
        <v/>
      </c>
      <c r="Z2692" s="153" t="str">
        <f t="shared" si="1269"/>
        <v/>
      </c>
      <c r="AA2692" s="152" t="str">
        <f t="shared" si="1270"/>
        <v/>
      </c>
      <c r="AB2692" s="152" t="str">
        <f t="shared" si="1271"/>
        <v/>
      </c>
      <c r="AC2692" s="154" t="str">
        <f t="shared" ref="AC2692:AC2755" si="1282">IFERROR(-SIGN(Y2692)*(AA2692-IF(SIGN(Y2692)=1,N2692,M2692))*$G$12*ABS(Y2692),"")</f>
        <v/>
      </c>
      <c r="AD2692" s="154" t="str">
        <f t="shared" ref="AD2692:AD2755" si="1283">IFERROR(SIGN(Z2692)*(AB2692-IF(SIGN(Z2692)=1,M2692,N2692))*$G$12*ABS(Z2692),"")</f>
        <v/>
      </c>
      <c r="AE2692" s="3" t="str">
        <f t="shared" ref="AE2692:AE2755" si="1284">IF(ISNUMBER(A2692),IFERROR((IF(ISNUMBER(AC2692),AC2692,0)+IF(ISNUMBER(AD2692),AD2692,0))/(ABS(Y2692)+ABS(Z2692)),0),"")</f>
        <v/>
      </c>
      <c r="AF2692" s="3" t="str">
        <f t="shared" ref="AF2692:AF2755" si="1285">IF(ISNUMBER(A2692),IF(ISNUMBER(AC2692),AC2692,0)+IF(ISNUMBER(AD2692),AD2692,0),"")</f>
        <v/>
      </c>
      <c r="AG2692" s="3" t="str">
        <f t="shared" ref="AG2692:AG2755" si="1286">IF(NOT(ISNUMBER(T2692)),"",IF(OR(AF2692&gt;$G$24,AF2692&lt;-$H$24,A2692+1&gt;$C$19),"Y","N"))</f>
        <v/>
      </c>
      <c r="AH2692" s="4" t="str">
        <f t="shared" ref="AH2692:AH2755" si="1287">IF(AG2692="y",AF2692*10*$C$11,"")</f>
        <v/>
      </c>
      <c r="AI2692" s="75" t="str">
        <f t="shared" ref="AI2692:AI2755" si="1288">IF(ISNUMBER(A2692),IF(ISNUMBER(AH2692),AJ2692,AF2692*10*$C$11+AJ2692),"")</f>
        <v/>
      </c>
      <c r="AJ2692" s="75" t="str">
        <f t="shared" ref="AJ2692:AJ2755" si="1289">IF(ISNUMBER(A2692),AJ2691+IF(ISNUMBER(AH2692),AH2692,0),"")</f>
        <v/>
      </c>
    </row>
    <row r="2693" spans="1:36">
      <c r="A2693" s="41" t="str">
        <f t="shared" si="1272"/>
        <v/>
      </c>
      <c r="B2693" s="150" t="str">
        <f>IF(ISNUMBER(A2693),INDEX('MetaTrader Import'!$H$13:$J$5893,TRUNC(((A2693-$A$39+1)-1)/3)+1,MOD((A2693-$A$39+1)-1,3)+1),"")</f>
        <v/>
      </c>
      <c r="C2693" s="43" t="str">
        <f t="shared" si="1273"/>
        <v/>
      </c>
      <c r="D2693" s="43" t="str">
        <f t="shared" ca="1" si="1263"/>
        <v/>
      </c>
      <c r="E2693" s="43" t="str">
        <f t="shared" si="1274"/>
        <v/>
      </c>
      <c r="F2693" s="43" t="str">
        <f t="shared" si="1275"/>
        <v/>
      </c>
      <c r="G2693" s="43" t="str">
        <f>IF(A2693&lt;&gt;"",IF(A2693&lt;Data!$G$11*0.25,$C$13/$G$32,IF(A2693&gt;Data!$G$11*0.25,$C$13,$C$13*10)),"")</f>
        <v/>
      </c>
      <c r="H2693" s="43" t="str">
        <f>IF(A2693&lt;&gt;"",IF(Data!$G$9="constant",$C$13,IF(Data!$G$9="squeeze",G2693,F2693)),"")</f>
        <v/>
      </c>
      <c r="I2693" s="38" t="str">
        <f ca="1">IF(ISNUMBER(A2693),NORMINV(RAND(),0,IF(AND(Data!$G$9="squeeze",A2693&lt;Data!$G$11*0.25),$H$32,1)*$C$30*$C$13)*($C$14*$C$12),"")</f>
        <v/>
      </c>
      <c r="J2693" s="42" t="str">
        <f ca="1">IFERROR(IF(Data!$C$6="Real",B2693,I2693+J2692+($C$14*$C$12)*(NORMINV(RAND(),$C$15,CHOOSE($G$13,$C$13,F2693,G2693)))),"")</f>
        <v/>
      </c>
      <c r="K2693" s="88" t="str">
        <f>IF(ISNUMBER(A2693), IF($G$16="fixed",$G$17,MIN(H2693*Data!$C$7*$C$16*0.5,$C$17*Data!$C$7))*$C$12,"")</f>
        <v/>
      </c>
      <c r="L2693" s="42" t="str">
        <f t="shared" ca="1" si="1260"/>
        <v/>
      </c>
      <c r="M2693" s="44" t="str">
        <f t="shared" ca="1" si="1261"/>
        <v/>
      </c>
      <c r="N2693" s="44" t="str">
        <f t="shared" ca="1" si="1262"/>
        <v/>
      </c>
      <c r="O2693" s="108" t="str">
        <f t="shared" si="1276"/>
        <v/>
      </c>
      <c r="P2693" s="102" t="str">
        <f t="shared" si="1277"/>
        <v/>
      </c>
      <c r="Q2693" s="102" t="str">
        <f t="shared" si="1278"/>
        <v/>
      </c>
      <c r="R2693" s="120" t="str">
        <f t="shared" si="1279"/>
        <v/>
      </c>
      <c r="S2693" s="54" t="str">
        <f t="shared" si="1280"/>
        <v/>
      </c>
      <c r="T2693" s="5" t="str">
        <f t="shared" si="1281"/>
        <v/>
      </c>
      <c r="U2693" s="152" t="str">
        <f t="shared" si="1264"/>
        <v/>
      </c>
      <c r="V2693" s="152" t="str">
        <f t="shared" si="1265"/>
        <v/>
      </c>
      <c r="W2693" s="153" t="str">
        <f t="shared" si="1266"/>
        <v/>
      </c>
      <c r="X2693" s="153" t="str">
        <f t="shared" si="1267"/>
        <v/>
      </c>
      <c r="Y2693" s="153" t="str">
        <f t="shared" si="1268"/>
        <v/>
      </c>
      <c r="Z2693" s="153" t="str">
        <f t="shared" si="1269"/>
        <v/>
      </c>
      <c r="AA2693" s="152" t="str">
        <f t="shared" si="1270"/>
        <v/>
      </c>
      <c r="AB2693" s="152" t="str">
        <f t="shared" si="1271"/>
        <v/>
      </c>
      <c r="AC2693" s="154" t="str">
        <f t="shared" si="1282"/>
        <v/>
      </c>
      <c r="AD2693" s="154" t="str">
        <f t="shared" si="1283"/>
        <v/>
      </c>
      <c r="AE2693" s="3" t="str">
        <f t="shared" si="1284"/>
        <v/>
      </c>
      <c r="AF2693" s="3" t="str">
        <f t="shared" si="1285"/>
        <v/>
      </c>
      <c r="AG2693" s="3" t="str">
        <f t="shared" si="1286"/>
        <v/>
      </c>
      <c r="AH2693" s="4" t="str">
        <f t="shared" si="1287"/>
        <v/>
      </c>
      <c r="AI2693" s="75" t="str">
        <f t="shared" si="1288"/>
        <v/>
      </c>
      <c r="AJ2693" s="75" t="str">
        <f t="shared" si="1289"/>
        <v/>
      </c>
    </row>
    <row r="2694" spans="1:36">
      <c r="A2694" s="41" t="str">
        <f t="shared" si="1272"/>
        <v/>
      </c>
      <c r="B2694" s="150" t="str">
        <f>IF(ISNUMBER(A2694),INDEX('MetaTrader Import'!$H$13:$J$5893,TRUNC(((A2694-$A$39+1)-1)/3)+1,MOD((A2694-$A$39+1)-1,3)+1),"")</f>
        <v/>
      </c>
      <c r="C2694" s="43" t="str">
        <f t="shared" si="1273"/>
        <v/>
      </c>
      <c r="D2694" s="43" t="str">
        <f t="shared" ca="1" si="1263"/>
        <v/>
      </c>
      <c r="E2694" s="43" t="str">
        <f t="shared" si="1274"/>
        <v/>
      </c>
      <c r="F2694" s="43" t="str">
        <f t="shared" si="1275"/>
        <v/>
      </c>
      <c r="G2694" s="43" t="str">
        <f>IF(A2694&lt;&gt;"",IF(A2694&lt;Data!$G$11*0.25,$C$13/$G$32,IF(A2694&gt;Data!$G$11*0.25,$C$13,$C$13*10)),"")</f>
        <v/>
      </c>
      <c r="H2694" s="43" t="str">
        <f>IF(A2694&lt;&gt;"",IF(Data!$G$9="constant",$C$13,IF(Data!$G$9="squeeze",G2694,F2694)),"")</f>
        <v/>
      </c>
      <c r="I2694" s="38" t="str">
        <f ca="1">IF(ISNUMBER(A2694),NORMINV(RAND(),0,IF(AND(Data!$G$9="squeeze",A2694&lt;Data!$G$11*0.25),$H$32,1)*$C$30*$C$13)*($C$14*$C$12),"")</f>
        <v/>
      </c>
      <c r="J2694" s="42" t="str">
        <f ca="1">IFERROR(IF(Data!$C$6="Real",B2694,I2694+J2693+($C$14*$C$12)*(NORMINV(RAND(),$C$15,CHOOSE($G$13,$C$13,F2694,G2694)))),"")</f>
        <v/>
      </c>
      <c r="K2694" s="88" t="str">
        <f>IF(ISNUMBER(A2694), IF($G$16="fixed",$G$17,MIN(H2694*Data!$C$7*$C$16*0.5,$C$17*Data!$C$7))*$C$12,"")</f>
        <v/>
      </c>
      <c r="L2694" s="42" t="str">
        <f t="shared" ref="L2694:L2757" ca="1" si="1290">IFERROR(J2694,"")</f>
        <v/>
      </c>
      <c r="M2694" s="44" t="str">
        <f t="shared" ref="M2694:M2757" ca="1" si="1291">IFERROR(L2694+K2694*0.5,"")</f>
        <v/>
      </c>
      <c r="N2694" s="44" t="str">
        <f t="shared" ref="N2694:N2757" ca="1" si="1292">IFERROR(L2694-K2694*0.5,"")</f>
        <v/>
      </c>
      <c r="O2694" s="108" t="str">
        <f t="shared" si="1276"/>
        <v/>
      </c>
      <c r="P2694" s="102" t="str">
        <f t="shared" si="1277"/>
        <v/>
      </c>
      <c r="Q2694" s="102" t="str">
        <f t="shared" si="1278"/>
        <v/>
      </c>
      <c r="R2694" s="120" t="str">
        <f t="shared" si="1279"/>
        <v/>
      </c>
      <c r="S2694" s="54" t="str">
        <f t="shared" si="1280"/>
        <v/>
      </c>
      <c r="T2694" s="5" t="str">
        <f t="shared" si="1281"/>
        <v/>
      </c>
      <c r="U2694" s="152" t="str">
        <f t="shared" si="1264"/>
        <v/>
      </c>
      <c r="V2694" s="152" t="str">
        <f t="shared" si="1265"/>
        <v/>
      </c>
      <c r="W2694" s="153" t="str">
        <f t="shared" si="1266"/>
        <v/>
      </c>
      <c r="X2694" s="153" t="str">
        <f t="shared" si="1267"/>
        <v/>
      </c>
      <c r="Y2694" s="153" t="str">
        <f t="shared" si="1268"/>
        <v/>
      </c>
      <c r="Z2694" s="153" t="str">
        <f t="shared" si="1269"/>
        <v/>
      </c>
      <c r="AA2694" s="152" t="str">
        <f t="shared" si="1270"/>
        <v/>
      </c>
      <c r="AB2694" s="152" t="str">
        <f t="shared" si="1271"/>
        <v/>
      </c>
      <c r="AC2694" s="154" t="str">
        <f t="shared" si="1282"/>
        <v/>
      </c>
      <c r="AD2694" s="154" t="str">
        <f t="shared" si="1283"/>
        <v/>
      </c>
      <c r="AE2694" s="3" t="str">
        <f t="shared" si="1284"/>
        <v/>
      </c>
      <c r="AF2694" s="3" t="str">
        <f t="shared" si="1285"/>
        <v/>
      </c>
      <c r="AG2694" s="3" t="str">
        <f t="shared" si="1286"/>
        <v/>
      </c>
      <c r="AH2694" s="4" t="str">
        <f t="shared" si="1287"/>
        <v/>
      </c>
      <c r="AI2694" s="75" t="str">
        <f t="shared" si="1288"/>
        <v/>
      </c>
      <c r="AJ2694" s="75" t="str">
        <f t="shared" si="1289"/>
        <v/>
      </c>
    </row>
    <row r="2695" spans="1:36">
      <c r="A2695" s="41" t="str">
        <f t="shared" si="1272"/>
        <v/>
      </c>
      <c r="B2695" s="150" t="str">
        <f>IF(ISNUMBER(A2695),INDEX('MetaTrader Import'!$H$13:$J$5893,TRUNC(((A2695-$A$39+1)-1)/3)+1,MOD((A2695-$A$39+1)-1,3)+1),"")</f>
        <v/>
      </c>
      <c r="C2695" s="43" t="str">
        <f t="shared" si="1273"/>
        <v/>
      </c>
      <c r="D2695" s="43" t="str">
        <f t="shared" ca="1" si="1263"/>
        <v/>
      </c>
      <c r="E2695" s="43" t="str">
        <f t="shared" si="1274"/>
        <v/>
      </c>
      <c r="F2695" s="43" t="str">
        <f t="shared" si="1275"/>
        <v/>
      </c>
      <c r="G2695" s="43" t="str">
        <f>IF(A2695&lt;&gt;"",IF(A2695&lt;Data!$G$11*0.25,$C$13/$G$32,IF(A2695&gt;Data!$G$11*0.25,$C$13,$C$13*10)),"")</f>
        <v/>
      </c>
      <c r="H2695" s="43" t="str">
        <f>IF(A2695&lt;&gt;"",IF(Data!$G$9="constant",$C$13,IF(Data!$G$9="squeeze",G2695,F2695)),"")</f>
        <v/>
      </c>
      <c r="I2695" s="38" t="str">
        <f ca="1">IF(ISNUMBER(A2695),NORMINV(RAND(),0,IF(AND(Data!$G$9="squeeze",A2695&lt;Data!$G$11*0.25),$H$32,1)*$C$30*$C$13)*($C$14*$C$12),"")</f>
        <v/>
      </c>
      <c r="J2695" s="42" t="str">
        <f ca="1">IFERROR(IF(Data!$C$6="Real",B2695,I2695+J2694+($C$14*$C$12)*(NORMINV(RAND(),$C$15,CHOOSE($G$13,$C$13,F2695,G2695)))),"")</f>
        <v/>
      </c>
      <c r="K2695" s="88" t="str">
        <f>IF(ISNUMBER(A2695), IF($G$16="fixed",$G$17,MIN(H2695*Data!$C$7*$C$16*0.5,$C$17*Data!$C$7))*$C$12,"")</f>
        <v/>
      </c>
      <c r="L2695" s="42" t="str">
        <f t="shared" ca="1" si="1290"/>
        <v/>
      </c>
      <c r="M2695" s="44" t="str">
        <f t="shared" ca="1" si="1291"/>
        <v/>
      </c>
      <c r="N2695" s="44" t="str">
        <f t="shared" ca="1" si="1292"/>
        <v/>
      </c>
      <c r="O2695" s="108" t="str">
        <f t="shared" si="1276"/>
        <v/>
      </c>
      <c r="P2695" s="102" t="str">
        <f t="shared" si="1277"/>
        <v/>
      </c>
      <c r="Q2695" s="102" t="str">
        <f t="shared" si="1278"/>
        <v/>
      </c>
      <c r="R2695" s="120" t="str">
        <f t="shared" si="1279"/>
        <v/>
      </c>
      <c r="S2695" s="54" t="str">
        <f t="shared" si="1280"/>
        <v/>
      </c>
      <c r="T2695" s="5" t="str">
        <f t="shared" si="1281"/>
        <v/>
      </c>
      <c r="U2695" s="152" t="str">
        <f t="shared" si="1264"/>
        <v/>
      </c>
      <c r="V2695" s="152" t="str">
        <f t="shared" si="1265"/>
        <v/>
      </c>
      <c r="W2695" s="153" t="str">
        <f t="shared" si="1266"/>
        <v/>
      </c>
      <c r="X2695" s="153" t="str">
        <f t="shared" si="1267"/>
        <v/>
      </c>
      <c r="Y2695" s="153" t="str">
        <f t="shared" si="1268"/>
        <v/>
      </c>
      <c r="Z2695" s="153" t="str">
        <f t="shared" si="1269"/>
        <v/>
      </c>
      <c r="AA2695" s="152" t="str">
        <f t="shared" si="1270"/>
        <v/>
      </c>
      <c r="AB2695" s="152" t="str">
        <f t="shared" si="1271"/>
        <v/>
      </c>
      <c r="AC2695" s="154" t="str">
        <f t="shared" si="1282"/>
        <v/>
      </c>
      <c r="AD2695" s="154" t="str">
        <f t="shared" si="1283"/>
        <v/>
      </c>
      <c r="AE2695" s="3" t="str">
        <f t="shared" si="1284"/>
        <v/>
      </c>
      <c r="AF2695" s="3" t="str">
        <f t="shared" si="1285"/>
        <v/>
      </c>
      <c r="AG2695" s="3" t="str">
        <f t="shared" si="1286"/>
        <v/>
      </c>
      <c r="AH2695" s="4" t="str">
        <f t="shared" si="1287"/>
        <v/>
      </c>
      <c r="AI2695" s="75" t="str">
        <f t="shared" si="1288"/>
        <v/>
      </c>
      <c r="AJ2695" s="75" t="str">
        <f t="shared" si="1289"/>
        <v/>
      </c>
    </row>
    <row r="2696" spans="1:36">
      <c r="A2696" s="41" t="str">
        <f t="shared" si="1272"/>
        <v/>
      </c>
      <c r="B2696" s="150" t="str">
        <f>IF(ISNUMBER(A2696),INDEX('MetaTrader Import'!$H$13:$J$5893,TRUNC(((A2696-$A$39+1)-1)/3)+1,MOD((A2696-$A$39+1)-1,3)+1),"")</f>
        <v/>
      </c>
      <c r="C2696" s="43" t="str">
        <f t="shared" si="1273"/>
        <v/>
      </c>
      <c r="D2696" s="43" t="str">
        <f t="shared" ca="1" si="1263"/>
        <v/>
      </c>
      <c r="E2696" s="43" t="str">
        <f t="shared" si="1274"/>
        <v/>
      </c>
      <c r="F2696" s="43" t="str">
        <f t="shared" si="1275"/>
        <v/>
      </c>
      <c r="G2696" s="43" t="str">
        <f>IF(A2696&lt;&gt;"",IF(A2696&lt;Data!$G$11*0.25,$C$13/$G$32,IF(A2696&gt;Data!$G$11*0.25,$C$13,$C$13*10)),"")</f>
        <v/>
      </c>
      <c r="H2696" s="43" t="str">
        <f>IF(A2696&lt;&gt;"",IF(Data!$G$9="constant",$C$13,IF(Data!$G$9="squeeze",G2696,F2696)),"")</f>
        <v/>
      </c>
      <c r="I2696" s="38" t="str">
        <f ca="1">IF(ISNUMBER(A2696),NORMINV(RAND(),0,IF(AND(Data!$G$9="squeeze",A2696&lt;Data!$G$11*0.25),$H$32,1)*$C$30*$C$13)*($C$14*$C$12),"")</f>
        <v/>
      </c>
      <c r="J2696" s="42" t="str">
        <f ca="1">IFERROR(IF(Data!$C$6="Real",B2696,I2696+J2695+($C$14*$C$12)*(NORMINV(RAND(),$C$15,CHOOSE($G$13,$C$13,F2696,G2696)))),"")</f>
        <v/>
      </c>
      <c r="K2696" s="88" t="str">
        <f>IF(ISNUMBER(A2696), IF($G$16="fixed",$G$17,MIN(H2696*Data!$C$7*$C$16*0.5,$C$17*Data!$C$7))*$C$12,"")</f>
        <v/>
      </c>
      <c r="L2696" s="42" t="str">
        <f t="shared" ca="1" si="1290"/>
        <v/>
      </c>
      <c r="M2696" s="44" t="str">
        <f t="shared" ca="1" si="1291"/>
        <v/>
      </c>
      <c r="N2696" s="44" t="str">
        <f t="shared" ca="1" si="1292"/>
        <v/>
      </c>
      <c r="O2696" s="108" t="str">
        <f t="shared" si="1276"/>
        <v/>
      </c>
      <c r="P2696" s="102" t="str">
        <f t="shared" si="1277"/>
        <v/>
      </c>
      <c r="Q2696" s="102" t="str">
        <f t="shared" si="1278"/>
        <v/>
      </c>
      <c r="R2696" s="120" t="str">
        <f t="shared" si="1279"/>
        <v/>
      </c>
      <c r="S2696" s="54" t="str">
        <f t="shared" si="1280"/>
        <v/>
      </c>
      <c r="T2696" s="5" t="str">
        <f t="shared" si="1281"/>
        <v/>
      </c>
      <c r="U2696" s="152" t="str">
        <f t="shared" si="1264"/>
        <v/>
      </c>
      <c r="V2696" s="152" t="str">
        <f t="shared" si="1265"/>
        <v/>
      </c>
      <c r="W2696" s="153" t="str">
        <f t="shared" si="1266"/>
        <v/>
      </c>
      <c r="X2696" s="153" t="str">
        <f t="shared" si="1267"/>
        <v/>
      </c>
      <c r="Y2696" s="153" t="str">
        <f t="shared" si="1268"/>
        <v/>
      </c>
      <c r="Z2696" s="153" t="str">
        <f t="shared" si="1269"/>
        <v/>
      </c>
      <c r="AA2696" s="152" t="str">
        <f t="shared" si="1270"/>
        <v/>
      </c>
      <c r="AB2696" s="152" t="str">
        <f t="shared" si="1271"/>
        <v/>
      </c>
      <c r="AC2696" s="154" t="str">
        <f t="shared" si="1282"/>
        <v/>
      </c>
      <c r="AD2696" s="154" t="str">
        <f t="shared" si="1283"/>
        <v/>
      </c>
      <c r="AE2696" s="3" t="str">
        <f t="shared" si="1284"/>
        <v/>
      </c>
      <c r="AF2696" s="3" t="str">
        <f t="shared" si="1285"/>
        <v/>
      </c>
      <c r="AG2696" s="3" t="str">
        <f t="shared" si="1286"/>
        <v/>
      </c>
      <c r="AH2696" s="4" t="str">
        <f t="shared" si="1287"/>
        <v/>
      </c>
      <c r="AI2696" s="75" t="str">
        <f t="shared" si="1288"/>
        <v/>
      </c>
      <c r="AJ2696" s="75" t="str">
        <f t="shared" si="1289"/>
        <v/>
      </c>
    </row>
    <row r="2697" spans="1:36">
      <c r="A2697" s="41" t="str">
        <f t="shared" si="1272"/>
        <v/>
      </c>
      <c r="B2697" s="150" t="str">
        <f>IF(ISNUMBER(A2697),INDEX('MetaTrader Import'!$H$13:$J$5893,TRUNC(((A2697-$A$39+1)-1)/3)+1,MOD((A2697-$A$39+1)-1,3)+1),"")</f>
        <v/>
      </c>
      <c r="C2697" s="43" t="str">
        <f t="shared" si="1273"/>
        <v/>
      </c>
      <c r="D2697" s="43" t="str">
        <f t="shared" ca="1" si="1263"/>
        <v/>
      </c>
      <c r="E2697" s="43" t="str">
        <f t="shared" si="1274"/>
        <v/>
      </c>
      <c r="F2697" s="43" t="str">
        <f t="shared" si="1275"/>
        <v/>
      </c>
      <c r="G2697" s="43" t="str">
        <f>IF(A2697&lt;&gt;"",IF(A2697&lt;Data!$G$11*0.25,$C$13/$G$32,IF(A2697&gt;Data!$G$11*0.25,$C$13,$C$13*10)),"")</f>
        <v/>
      </c>
      <c r="H2697" s="43" t="str">
        <f>IF(A2697&lt;&gt;"",IF(Data!$G$9="constant",$C$13,IF(Data!$G$9="squeeze",G2697,F2697)),"")</f>
        <v/>
      </c>
      <c r="I2697" s="38" t="str">
        <f ca="1">IF(ISNUMBER(A2697),NORMINV(RAND(),0,IF(AND(Data!$G$9="squeeze",A2697&lt;Data!$G$11*0.25),$H$32,1)*$C$30*$C$13)*($C$14*$C$12),"")</f>
        <v/>
      </c>
      <c r="J2697" s="42" t="str">
        <f ca="1">IFERROR(IF(Data!$C$6="Real",B2697,I2697+J2696+($C$14*$C$12)*(NORMINV(RAND(),$C$15,CHOOSE($G$13,$C$13,F2697,G2697)))),"")</f>
        <v/>
      </c>
      <c r="K2697" s="88" t="str">
        <f>IF(ISNUMBER(A2697), IF($G$16="fixed",$G$17,MIN(H2697*Data!$C$7*$C$16*0.5,$C$17*Data!$C$7))*$C$12,"")</f>
        <v/>
      </c>
      <c r="L2697" s="42" t="str">
        <f t="shared" ca="1" si="1290"/>
        <v/>
      </c>
      <c r="M2697" s="44" t="str">
        <f t="shared" ca="1" si="1291"/>
        <v/>
      </c>
      <c r="N2697" s="44" t="str">
        <f t="shared" ca="1" si="1292"/>
        <v/>
      </c>
      <c r="O2697" s="108" t="str">
        <f t="shared" si="1276"/>
        <v/>
      </c>
      <c r="P2697" s="102" t="str">
        <f t="shared" si="1277"/>
        <v/>
      </c>
      <c r="Q2697" s="102" t="str">
        <f t="shared" si="1278"/>
        <v/>
      </c>
      <c r="R2697" s="120" t="str">
        <f t="shared" si="1279"/>
        <v/>
      </c>
      <c r="S2697" s="54" t="str">
        <f t="shared" si="1280"/>
        <v/>
      </c>
      <c r="T2697" s="5" t="str">
        <f t="shared" si="1281"/>
        <v/>
      </c>
      <c r="U2697" s="152" t="str">
        <f t="shared" si="1264"/>
        <v/>
      </c>
      <c r="V2697" s="152" t="str">
        <f t="shared" si="1265"/>
        <v/>
      </c>
      <c r="W2697" s="153" t="str">
        <f t="shared" si="1266"/>
        <v/>
      </c>
      <c r="X2697" s="153" t="str">
        <f t="shared" si="1267"/>
        <v/>
      </c>
      <c r="Y2697" s="153" t="str">
        <f t="shared" si="1268"/>
        <v/>
      </c>
      <c r="Z2697" s="153" t="str">
        <f t="shared" si="1269"/>
        <v/>
      </c>
      <c r="AA2697" s="152" t="str">
        <f t="shared" si="1270"/>
        <v/>
      </c>
      <c r="AB2697" s="152" t="str">
        <f t="shared" si="1271"/>
        <v/>
      </c>
      <c r="AC2697" s="154" t="str">
        <f t="shared" si="1282"/>
        <v/>
      </c>
      <c r="AD2697" s="154" t="str">
        <f t="shared" si="1283"/>
        <v/>
      </c>
      <c r="AE2697" s="3" t="str">
        <f t="shared" si="1284"/>
        <v/>
      </c>
      <c r="AF2697" s="3" t="str">
        <f t="shared" si="1285"/>
        <v/>
      </c>
      <c r="AG2697" s="3" t="str">
        <f t="shared" si="1286"/>
        <v/>
      </c>
      <c r="AH2697" s="4" t="str">
        <f t="shared" si="1287"/>
        <v/>
      </c>
      <c r="AI2697" s="75" t="str">
        <f t="shared" si="1288"/>
        <v/>
      </c>
      <c r="AJ2697" s="75" t="str">
        <f t="shared" si="1289"/>
        <v/>
      </c>
    </row>
    <row r="2698" spans="1:36">
      <c r="A2698" s="41" t="str">
        <f t="shared" si="1272"/>
        <v/>
      </c>
      <c r="B2698" s="150" t="str">
        <f>IF(ISNUMBER(A2698),INDEX('MetaTrader Import'!$H$13:$J$5893,TRUNC(((A2698-$A$39+1)-1)/3)+1,MOD((A2698-$A$39+1)-1,3)+1),"")</f>
        <v/>
      </c>
      <c r="C2698" s="43" t="str">
        <f t="shared" si="1273"/>
        <v/>
      </c>
      <c r="D2698" s="43" t="str">
        <f t="shared" ca="1" si="1263"/>
        <v/>
      </c>
      <c r="E2698" s="43" t="str">
        <f t="shared" si="1274"/>
        <v/>
      </c>
      <c r="F2698" s="43" t="str">
        <f t="shared" si="1275"/>
        <v/>
      </c>
      <c r="G2698" s="43" t="str">
        <f>IF(A2698&lt;&gt;"",IF(A2698&lt;Data!$G$11*0.25,$C$13/$G$32,IF(A2698&gt;Data!$G$11*0.25,$C$13,$C$13*10)),"")</f>
        <v/>
      </c>
      <c r="H2698" s="43" t="str">
        <f>IF(A2698&lt;&gt;"",IF(Data!$G$9="constant",$C$13,IF(Data!$G$9="squeeze",G2698,F2698)),"")</f>
        <v/>
      </c>
      <c r="I2698" s="38" t="str">
        <f ca="1">IF(ISNUMBER(A2698),NORMINV(RAND(),0,IF(AND(Data!$G$9="squeeze",A2698&lt;Data!$G$11*0.25),$H$32,1)*$C$30*$C$13)*($C$14*$C$12),"")</f>
        <v/>
      </c>
      <c r="J2698" s="42" t="str">
        <f ca="1">IFERROR(IF(Data!$C$6="Real",B2698,I2698+J2697+($C$14*$C$12)*(NORMINV(RAND(),$C$15,CHOOSE($G$13,$C$13,F2698,G2698)))),"")</f>
        <v/>
      </c>
      <c r="K2698" s="88" t="str">
        <f>IF(ISNUMBER(A2698), IF($G$16="fixed",$G$17,MIN(H2698*Data!$C$7*$C$16*0.5,$C$17*Data!$C$7))*$C$12,"")</f>
        <v/>
      </c>
      <c r="L2698" s="42" t="str">
        <f t="shared" ca="1" si="1290"/>
        <v/>
      </c>
      <c r="M2698" s="44" t="str">
        <f t="shared" ca="1" si="1291"/>
        <v/>
      </c>
      <c r="N2698" s="44" t="str">
        <f t="shared" ca="1" si="1292"/>
        <v/>
      </c>
      <c r="O2698" s="108" t="str">
        <f t="shared" si="1276"/>
        <v/>
      </c>
      <c r="P2698" s="102" t="str">
        <f t="shared" si="1277"/>
        <v/>
      </c>
      <c r="Q2698" s="102" t="str">
        <f t="shared" si="1278"/>
        <v/>
      </c>
      <c r="R2698" s="120" t="str">
        <f t="shared" si="1279"/>
        <v/>
      </c>
      <c r="S2698" s="54" t="str">
        <f t="shared" si="1280"/>
        <v/>
      </c>
      <c r="T2698" s="5" t="str">
        <f t="shared" si="1281"/>
        <v/>
      </c>
      <c r="U2698" s="152" t="str">
        <f t="shared" si="1264"/>
        <v/>
      </c>
      <c r="V2698" s="152" t="str">
        <f t="shared" si="1265"/>
        <v/>
      </c>
      <c r="W2698" s="153" t="str">
        <f t="shared" si="1266"/>
        <v/>
      </c>
      <c r="X2698" s="153" t="str">
        <f t="shared" si="1267"/>
        <v/>
      </c>
      <c r="Y2698" s="153" t="str">
        <f t="shared" si="1268"/>
        <v/>
      </c>
      <c r="Z2698" s="153" t="str">
        <f t="shared" si="1269"/>
        <v/>
      </c>
      <c r="AA2698" s="152" t="str">
        <f t="shared" si="1270"/>
        <v/>
      </c>
      <c r="AB2698" s="152" t="str">
        <f t="shared" si="1271"/>
        <v/>
      </c>
      <c r="AC2698" s="154" t="str">
        <f t="shared" si="1282"/>
        <v/>
      </c>
      <c r="AD2698" s="154" t="str">
        <f t="shared" si="1283"/>
        <v/>
      </c>
      <c r="AE2698" s="3" t="str">
        <f t="shared" si="1284"/>
        <v/>
      </c>
      <c r="AF2698" s="3" t="str">
        <f t="shared" si="1285"/>
        <v/>
      </c>
      <c r="AG2698" s="3" t="str">
        <f t="shared" si="1286"/>
        <v/>
      </c>
      <c r="AH2698" s="4" t="str">
        <f t="shared" si="1287"/>
        <v/>
      </c>
      <c r="AI2698" s="75" t="str">
        <f t="shared" si="1288"/>
        <v/>
      </c>
      <c r="AJ2698" s="75" t="str">
        <f t="shared" si="1289"/>
        <v/>
      </c>
    </row>
    <row r="2699" spans="1:36">
      <c r="A2699" s="41" t="str">
        <f t="shared" si="1272"/>
        <v/>
      </c>
      <c r="B2699" s="150" t="str">
        <f>IF(ISNUMBER(A2699),INDEX('MetaTrader Import'!$H$13:$J$5893,TRUNC(((A2699-$A$39+1)-1)/3)+1,MOD((A2699-$A$39+1)-1,3)+1),"")</f>
        <v/>
      </c>
      <c r="C2699" s="43" t="str">
        <f t="shared" si="1273"/>
        <v/>
      </c>
      <c r="D2699" s="43" t="str">
        <f t="shared" ca="1" si="1263"/>
        <v/>
      </c>
      <c r="E2699" s="43" t="str">
        <f t="shared" si="1274"/>
        <v/>
      </c>
      <c r="F2699" s="43" t="str">
        <f t="shared" si="1275"/>
        <v/>
      </c>
      <c r="G2699" s="43" t="str">
        <f>IF(A2699&lt;&gt;"",IF(A2699&lt;Data!$G$11*0.25,$C$13/$G$32,IF(A2699&gt;Data!$G$11*0.25,$C$13,$C$13*10)),"")</f>
        <v/>
      </c>
      <c r="H2699" s="43" t="str">
        <f>IF(A2699&lt;&gt;"",IF(Data!$G$9="constant",$C$13,IF(Data!$G$9="squeeze",G2699,F2699)),"")</f>
        <v/>
      </c>
      <c r="I2699" s="38" t="str">
        <f ca="1">IF(ISNUMBER(A2699),NORMINV(RAND(),0,IF(AND(Data!$G$9="squeeze",A2699&lt;Data!$G$11*0.25),$H$32,1)*$C$30*$C$13)*($C$14*$C$12),"")</f>
        <v/>
      </c>
      <c r="J2699" s="42" t="str">
        <f ca="1">IFERROR(IF(Data!$C$6="Real",B2699,I2699+J2698+($C$14*$C$12)*(NORMINV(RAND(),$C$15,CHOOSE($G$13,$C$13,F2699,G2699)))),"")</f>
        <v/>
      </c>
      <c r="K2699" s="88" t="str">
        <f>IF(ISNUMBER(A2699), IF($G$16="fixed",$G$17,MIN(H2699*Data!$C$7*$C$16*0.5,$C$17*Data!$C$7))*$C$12,"")</f>
        <v/>
      </c>
      <c r="L2699" s="42" t="str">
        <f t="shared" ca="1" si="1290"/>
        <v/>
      </c>
      <c r="M2699" s="44" t="str">
        <f t="shared" ca="1" si="1291"/>
        <v/>
      </c>
      <c r="N2699" s="44" t="str">
        <f t="shared" ca="1" si="1292"/>
        <v/>
      </c>
      <c r="O2699" s="108" t="str">
        <f t="shared" si="1276"/>
        <v/>
      </c>
      <c r="P2699" s="102" t="str">
        <f t="shared" si="1277"/>
        <v/>
      </c>
      <c r="Q2699" s="102" t="str">
        <f t="shared" si="1278"/>
        <v/>
      </c>
      <c r="R2699" s="120" t="str">
        <f t="shared" si="1279"/>
        <v/>
      </c>
      <c r="S2699" s="54" t="str">
        <f t="shared" si="1280"/>
        <v/>
      </c>
      <c r="T2699" s="5" t="str">
        <f t="shared" si="1281"/>
        <v/>
      </c>
      <c r="U2699" s="152" t="str">
        <f t="shared" si="1264"/>
        <v/>
      </c>
      <c r="V2699" s="152" t="str">
        <f t="shared" si="1265"/>
        <v/>
      </c>
      <c r="W2699" s="153" t="str">
        <f t="shared" si="1266"/>
        <v/>
      </c>
      <c r="X2699" s="153" t="str">
        <f t="shared" si="1267"/>
        <v/>
      </c>
      <c r="Y2699" s="153" t="str">
        <f t="shared" si="1268"/>
        <v/>
      </c>
      <c r="Z2699" s="153" t="str">
        <f t="shared" si="1269"/>
        <v/>
      </c>
      <c r="AA2699" s="152" t="str">
        <f t="shared" si="1270"/>
        <v/>
      </c>
      <c r="AB2699" s="152" t="str">
        <f t="shared" si="1271"/>
        <v/>
      </c>
      <c r="AC2699" s="154" t="str">
        <f t="shared" si="1282"/>
        <v/>
      </c>
      <c r="AD2699" s="154" t="str">
        <f t="shared" si="1283"/>
        <v/>
      </c>
      <c r="AE2699" s="3" t="str">
        <f t="shared" si="1284"/>
        <v/>
      </c>
      <c r="AF2699" s="3" t="str">
        <f t="shared" si="1285"/>
        <v/>
      </c>
      <c r="AG2699" s="3" t="str">
        <f t="shared" si="1286"/>
        <v/>
      </c>
      <c r="AH2699" s="4" t="str">
        <f t="shared" si="1287"/>
        <v/>
      </c>
      <c r="AI2699" s="75" t="str">
        <f t="shared" si="1288"/>
        <v/>
      </c>
      <c r="AJ2699" s="75" t="str">
        <f t="shared" si="1289"/>
        <v/>
      </c>
    </row>
    <row r="2700" spans="1:36">
      <c r="A2700" s="41" t="str">
        <f t="shared" si="1272"/>
        <v/>
      </c>
      <c r="B2700" s="150" t="str">
        <f>IF(ISNUMBER(A2700),INDEX('MetaTrader Import'!$H$13:$J$5893,TRUNC(((A2700-$A$39+1)-1)/3)+1,MOD((A2700-$A$39+1)-1,3)+1),"")</f>
        <v/>
      </c>
      <c r="C2700" s="43" t="str">
        <f t="shared" si="1273"/>
        <v/>
      </c>
      <c r="D2700" s="43" t="str">
        <f t="shared" ca="1" si="1263"/>
        <v/>
      </c>
      <c r="E2700" s="43" t="str">
        <f t="shared" si="1274"/>
        <v/>
      </c>
      <c r="F2700" s="43" t="str">
        <f t="shared" si="1275"/>
        <v/>
      </c>
      <c r="G2700" s="43" t="str">
        <f>IF(A2700&lt;&gt;"",IF(A2700&lt;Data!$G$11*0.25,$C$13/$G$32,IF(A2700&gt;Data!$G$11*0.25,$C$13,$C$13*10)),"")</f>
        <v/>
      </c>
      <c r="H2700" s="43" t="str">
        <f>IF(A2700&lt;&gt;"",IF(Data!$G$9="constant",$C$13,IF(Data!$G$9="squeeze",G2700,F2700)),"")</f>
        <v/>
      </c>
      <c r="I2700" s="38" t="str">
        <f ca="1">IF(ISNUMBER(A2700),NORMINV(RAND(),0,IF(AND(Data!$G$9="squeeze",A2700&lt;Data!$G$11*0.25),$H$32,1)*$C$30*$C$13)*($C$14*$C$12),"")</f>
        <v/>
      </c>
      <c r="J2700" s="42" t="str">
        <f ca="1">IFERROR(IF(Data!$C$6="Real",B2700,I2700+J2699+($C$14*$C$12)*(NORMINV(RAND(),$C$15,CHOOSE($G$13,$C$13,F2700,G2700)))),"")</f>
        <v/>
      </c>
      <c r="K2700" s="88" t="str">
        <f>IF(ISNUMBER(A2700), IF($G$16="fixed",$G$17,MIN(H2700*Data!$C$7*$C$16*0.5,$C$17*Data!$C$7))*$C$12,"")</f>
        <v/>
      </c>
      <c r="L2700" s="42" t="str">
        <f t="shared" ca="1" si="1290"/>
        <v/>
      </c>
      <c r="M2700" s="44" t="str">
        <f t="shared" ca="1" si="1291"/>
        <v/>
      </c>
      <c r="N2700" s="44" t="str">
        <f t="shared" ca="1" si="1292"/>
        <v/>
      </c>
      <c r="O2700" s="108" t="str">
        <f t="shared" si="1276"/>
        <v/>
      </c>
      <c r="P2700" s="102" t="str">
        <f t="shared" si="1277"/>
        <v/>
      </c>
      <c r="Q2700" s="102" t="str">
        <f t="shared" si="1278"/>
        <v/>
      </c>
      <c r="R2700" s="120" t="str">
        <f t="shared" si="1279"/>
        <v/>
      </c>
      <c r="S2700" s="54" t="str">
        <f t="shared" si="1280"/>
        <v/>
      </c>
      <c r="T2700" s="5" t="str">
        <f t="shared" si="1281"/>
        <v/>
      </c>
      <c r="U2700" s="152" t="str">
        <f t="shared" si="1264"/>
        <v/>
      </c>
      <c r="V2700" s="152" t="str">
        <f t="shared" si="1265"/>
        <v/>
      </c>
      <c r="W2700" s="153" t="str">
        <f t="shared" si="1266"/>
        <v/>
      </c>
      <c r="X2700" s="153" t="str">
        <f t="shared" si="1267"/>
        <v/>
      </c>
      <c r="Y2700" s="153" t="str">
        <f t="shared" si="1268"/>
        <v/>
      </c>
      <c r="Z2700" s="153" t="str">
        <f t="shared" si="1269"/>
        <v/>
      </c>
      <c r="AA2700" s="152" t="str">
        <f t="shared" si="1270"/>
        <v/>
      </c>
      <c r="AB2700" s="152" t="str">
        <f t="shared" si="1271"/>
        <v/>
      </c>
      <c r="AC2700" s="154" t="str">
        <f t="shared" si="1282"/>
        <v/>
      </c>
      <c r="AD2700" s="154" t="str">
        <f t="shared" si="1283"/>
        <v/>
      </c>
      <c r="AE2700" s="3" t="str">
        <f t="shared" si="1284"/>
        <v/>
      </c>
      <c r="AF2700" s="3" t="str">
        <f t="shared" si="1285"/>
        <v/>
      </c>
      <c r="AG2700" s="3" t="str">
        <f t="shared" si="1286"/>
        <v/>
      </c>
      <c r="AH2700" s="4" t="str">
        <f t="shared" si="1287"/>
        <v/>
      </c>
      <c r="AI2700" s="75" t="str">
        <f t="shared" si="1288"/>
        <v/>
      </c>
      <c r="AJ2700" s="75" t="str">
        <f t="shared" si="1289"/>
        <v/>
      </c>
    </row>
    <row r="2701" spans="1:36">
      <c r="A2701" s="41" t="str">
        <f t="shared" si="1272"/>
        <v/>
      </c>
      <c r="B2701" s="150" t="str">
        <f>IF(ISNUMBER(A2701),INDEX('MetaTrader Import'!$H$13:$J$5893,TRUNC(((A2701-$A$39+1)-1)/3)+1,MOD((A2701-$A$39+1)-1,3)+1),"")</f>
        <v/>
      </c>
      <c r="C2701" s="43" t="str">
        <f t="shared" si="1273"/>
        <v/>
      </c>
      <c r="D2701" s="43" t="str">
        <f t="shared" ca="1" si="1263"/>
        <v/>
      </c>
      <c r="E2701" s="43" t="str">
        <f t="shared" si="1274"/>
        <v/>
      </c>
      <c r="F2701" s="43" t="str">
        <f t="shared" si="1275"/>
        <v/>
      </c>
      <c r="G2701" s="43" t="str">
        <f>IF(A2701&lt;&gt;"",IF(A2701&lt;Data!$G$11*0.25,$C$13/$G$32,IF(A2701&gt;Data!$G$11*0.25,$C$13,$C$13*10)),"")</f>
        <v/>
      </c>
      <c r="H2701" s="43" t="str">
        <f>IF(A2701&lt;&gt;"",IF(Data!$G$9="constant",$C$13,IF(Data!$G$9="squeeze",G2701,F2701)),"")</f>
        <v/>
      </c>
      <c r="I2701" s="38" t="str">
        <f ca="1">IF(ISNUMBER(A2701),NORMINV(RAND(),0,IF(AND(Data!$G$9="squeeze",A2701&lt;Data!$G$11*0.25),$H$32,1)*$C$30*$C$13)*($C$14*$C$12),"")</f>
        <v/>
      </c>
      <c r="J2701" s="42" t="str">
        <f ca="1">IFERROR(IF(Data!$C$6="Real",B2701,I2701+J2700+($C$14*$C$12)*(NORMINV(RAND(),$C$15,CHOOSE($G$13,$C$13,F2701,G2701)))),"")</f>
        <v/>
      </c>
      <c r="K2701" s="88" t="str">
        <f>IF(ISNUMBER(A2701), IF($G$16="fixed",$G$17,MIN(H2701*Data!$C$7*$C$16*0.5,$C$17*Data!$C$7))*$C$12,"")</f>
        <v/>
      </c>
      <c r="L2701" s="42" t="str">
        <f t="shared" ca="1" si="1290"/>
        <v/>
      </c>
      <c r="M2701" s="44" t="str">
        <f t="shared" ca="1" si="1291"/>
        <v/>
      </c>
      <c r="N2701" s="44" t="str">
        <f t="shared" ca="1" si="1292"/>
        <v/>
      </c>
      <c r="O2701" s="108" t="str">
        <f t="shared" si="1276"/>
        <v/>
      </c>
      <c r="P2701" s="102" t="str">
        <f t="shared" si="1277"/>
        <v/>
      </c>
      <c r="Q2701" s="102" t="str">
        <f t="shared" si="1278"/>
        <v/>
      </c>
      <c r="R2701" s="120" t="str">
        <f t="shared" si="1279"/>
        <v/>
      </c>
      <c r="S2701" s="54" t="str">
        <f t="shared" si="1280"/>
        <v/>
      </c>
      <c r="T2701" s="5" t="str">
        <f t="shared" si="1281"/>
        <v/>
      </c>
      <c r="U2701" s="152" t="str">
        <f t="shared" si="1264"/>
        <v/>
      </c>
      <c r="V2701" s="152" t="str">
        <f t="shared" si="1265"/>
        <v/>
      </c>
      <c r="W2701" s="153" t="str">
        <f t="shared" si="1266"/>
        <v/>
      </c>
      <c r="X2701" s="153" t="str">
        <f t="shared" si="1267"/>
        <v/>
      </c>
      <c r="Y2701" s="153" t="str">
        <f t="shared" si="1268"/>
        <v/>
      </c>
      <c r="Z2701" s="153" t="str">
        <f t="shared" si="1269"/>
        <v/>
      </c>
      <c r="AA2701" s="152" t="str">
        <f t="shared" si="1270"/>
        <v/>
      </c>
      <c r="AB2701" s="152" t="str">
        <f t="shared" si="1271"/>
        <v/>
      </c>
      <c r="AC2701" s="154" t="str">
        <f t="shared" si="1282"/>
        <v/>
      </c>
      <c r="AD2701" s="154" t="str">
        <f t="shared" si="1283"/>
        <v/>
      </c>
      <c r="AE2701" s="3" t="str">
        <f t="shared" si="1284"/>
        <v/>
      </c>
      <c r="AF2701" s="3" t="str">
        <f t="shared" si="1285"/>
        <v/>
      </c>
      <c r="AG2701" s="3" t="str">
        <f t="shared" si="1286"/>
        <v/>
      </c>
      <c r="AH2701" s="4" t="str">
        <f t="shared" si="1287"/>
        <v/>
      </c>
      <c r="AI2701" s="75" t="str">
        <f t="shared" si="1288"/>
        <v/>
      </c>
      <c r="AJ2701" s="75" t="str">
        <f t="shared" si="1289"/>
        <v/>
      </c>
    </row>
    <row r="2702" spans="1:36">
      <c r="A2702" s="41" t="str">
        <f t="shared" si="1272"/>
        <v/>
      </c>
      <c r="B2702" s="150" t="str">
        <f>IF(ISNUMBER(A2702),INDEX('MetaTrader Import'!$H$13:$J$5893,TRUNC(((A2702-$A$39+1)-1)/3)+1,MOD((A2702-$A$39+1)-1,3)+1),"")</f>
        <v/>
      </c>
      <c r="C2702" s="43" t="str">
        <f t="shared" si="1273"/>
        <v/>
      </c>
      <c r="D2702" s="43" t="str">
        <f t="shared" ca="1" si="1263"/>
        <v/>
      </c>
      <c r="E2702" s="43" t="str">
        <f t="shared" si="1274"/>
        <v/>
      </c>
      <c r="F2702" s="43" t="str">
        <f t="shared" si="1275"/>
        <v/>
      </c>
      <c r="G2702" s="43" t="str">
        <f>IF(A2702&lt;&gt;"",IF(A2702&lt;Data!$G$11*0.25,$C$13/$G$32,IF(A2702&gt;Data!$G$11*0.25,$C$13,$C$13*10)),"")</f>
        <v/>
      </c>
      <c r="H2702" s="43" t="str">
        <f>IF(A2702&lt;&gt;"",IF(Data!$G$9="constant",$C$13,IF(Data!$G$9="squeeze",G2702,F2702)),"")</f>
        <v/>
      </c>
      <c r="I2702" s="38" t="str">
        <f ca="1">IF(ISNUMBER(A2702),NORMINV(RAND(),0,IF(AND(Data!$G$9="squeeze",A2702&lt;Data!$G$11*0.25),$H$32,1)*$C$30*$C$13)*($C$14*$C$12),"")</f>
        <v/>
      </c>
      <c r="J2702" s="42" t="str">
        <f ca="1">IFERROR(IF(Data!$C$6="Real",B2702,I2702+J2701+($C$14*$C$12)*(NORMINV(RAND(),$C$15,CHOOSE($G$13,$C$13,F2702,G2702)))),"")</f>
        <v/>
      </c>
      <c r="K2702" s="88" t="str">
        <f>IF(ISNUMBER(A2702), IF($G$16="fixed",$G$17,MIN(H2702*Data!$C$7*$C$16*0.5,$C$17*Data!$C$7))*$C$12,"")</f>
        <v/>
      </c>
      <c r="L2702" s="42" t="str">
        <f t="shared" ca="1" si="1290"/>
        <v/>
      </c>
      <c r="M2702" s="44" t="str">
        <f t="shared" ca="1" si="1291"/>
        <v/>
      </c>
      <c r="N2702" s="44" t="str">
        <f t="shared" ca="1" si="1292"/>
        <v/>
      </c>
      <c r="O2702" s="108" t="str">
        <f t="shared" si="1276"/>
        <v/>
      </c>
      <c r="P2702" s="102" t="str">
        <f t="shared" si="1277"/>
        <v/>
      </c>
      <c r="Q2702" s="102" t="str">
        <f t="shared" si="1278"/>
        <v/>
      </c>
      <c r="R2702" s="120" t="str">
        <f t="shared" si="1279"/>
        <v/>
      </c>
      <c r="S2702" s="54" t="str">
        <f t="shared" si="1280"/>
        <v/>
      </c>
      <c r="T2702" s="5" t="str">
        <f t="shared" si="1281"/>
        <v/>
      </c>
      <c r="U2702" s="152" t="str">
        <f t="shared" si="1264"/>
        <v/>
      </c>
      <c r="V2702" s="152" t="str">
        <f t="shared" si="1265"/>
        <v/>
      </c>
      <c r="W2702" s="153" t="str">
        <f t="shared" si="1266"/>
        <v/>
      </c>
      <c r="X2702" s="153" t="str">
        <f t="shared" si="1267"/>
        <v/>
      </c>
      <c r="Y2702" s="153" t="str">
        <f t="shared" si="1268"/>
        <v/>
      </c>
      <c r="Z2702" s="153" t="str">
        <f t="shared" si="1269"/>
        <v/>
      </c>
      <c r="AA2702" s="152" t="str">
        <f t="shared" si="1270"/>
        <v/>
      </c>
      <c r="AB2702" s="152" t="str">
        <f t="shared" si="1271"/>
        <v/>
      </c>
      <c r="AC2702" s="154" t="str">
        <f t="shared" si="1282"/>
        <v/>
      </c>
      <c r="AD2702" s="154" t="str">
        <f t="shared" si="1283"/>
        <v/>
      </c>
      <c r="AE2702" s="3" t="str">
        <f t="shared" si="1284"/>
        <v/>
      </c>
      <c r="AF2702" s="3" t="str">
        <f t="shared" si="1285"/>
        <v/>
      </c>
      <c r="AG2702" s="3" t="str">
        <f t="shared" si="1286"/>
        <v/>
      </c>
      <c r="AH2702" s="4" t="str">
        <f t="shared" si="1287"/>
        <v/>
      </c>
      <c r="AI2702" s="75" t="str">
        <f t="shared" si="1288"/>
        <v/>
      </c>
      <c r="AJ2702" s="75" t="str">
        <f t="shared" si="1289"/>
        <v/>
      </c>
    </row>
    <row r="2703" spans="1:36">
      <c r="A2703" s="41" t="str">
        <f t="shared" si="1272"/>
        <v/>
      </c>
      <c r="B2703" s="150" t="str">
        <f>IF(ISNUMBER(A2703),INDEX('MetaTrader Import'!$H$13:$J$5893,TRUNC(((A2703-$A$39+1)-1)/3)+1,MOD((A2703-$A$39+1)-1,3)+1),"")</f>
        <v/>
      </c>
      <c r="C2703" s="43" t="str">
        <f t="shared" si="1273"/>
        <v/>
      </c>
      <c r="D2703" s="43" t="str">
        <f t="shared" ca="1" si="1263"/>
        <v/>
      </c>
      <c r="E2703" s="43" t="str">
        <f t="shared" si="1274"/>
        <v/>
      </c>
      <c r="F2703" s="43" t="str">
        <f t="shared" si="1275"/>
        <v/>
      </c>
      <c r="G2703" s="43" t="str">
        <f>IF(A2703&lt;&gt;"",IF(A2703&lt;Data!$G$11*0.25,$C$13/$G$32,IF(A2703&gt;Data!$G$11*0.25,$C$13,$C$13*10)),"")</f>
        <v/>
      </c>
      <c r="H2703" s="43" t="str">
        <f>IF(A2703&lt;&gt;"",IF(Data!$G$9="constant",$C$13,IF(Data!$G$9="squeeze",G2703,F2703)),"")</f>
        <v/>
      </c>
      <c r="I2703" s="38" t="str">
        <f ca="1">IF(ISNUMBER(A2703),NORMINV(RAND(),0,IF(AND(Data!$G$9="squeeze",A2703&lt;Data!$G$11*0.25),$H$32,1)*$C$30*$C$13)*($C$14*$C$12),"")</f>
        <v/>
      </c>
      <c r="J2703" s="42" t="str">
        <f ca="1">IFERROR(IF(Data!$C$6="Real",B2703,I2703+J2702+($C$14*$C$12)*(NORMINV(RAND(),$C$15,CHOOSE($G$13,$C$13,F2703,G2703)))),"")</f>
        <v/>
      </c>
      <c r="K2703" s="88" t="str">
        <f>IF(ISNUMBER(A2703), IF($G$16="fixed",$G$17,MIN(H2703*Data!$C$7*$C$16*0.5,$C$17*Data!$C$7))*$C$12,"")</f>
        <v/>
      </c>
      <c r="L2703" s="42" t="str">
        <f t="shared" ca="1" si="1290"/>
        <v/>
      </c>
      <c r="M2703" s="44" t="str">
        <f t="shared" ca="1" si="1291"/>
        <v/>
      </c>
      <c r="N2703" s="44" t="str">
        <f t="shared" ca="1" si="1292"/>
        <v/>
      </c>
      <c r="O2703" s="108" t="str">
        <f t="shared" si="1276"/>
        <v/>
      </c>
      <c r="P2703" s="102" t="str">
        <f t="shared" si="1277"/>
        <v/>
      </c>
      <c r="Q2703" s="102" t="str">
        <f t="shared" si="1278"/>
        <v/>
      </c>
      <c r="R2703" s="120" t="str">
        <f t="shared" si="1279"/>
        <v/>
      </c>
      <c r="S2703" s="54" t="str">
        <f t="shared" si="1280"/>
        <v/>
      </c>
      <c r="T2703" s="5" t="str">
        <f t="shared" si="1281"/>
        <v/>
      </c>
      <c r="U2703" s="152" t="str">
        <f t="shared" si="1264"/>
        <v/>
      </c>
      <c r="V2703" s="152" t="str">
        <f t="shared" si="1265"/>
        <v/>
      </c>
      <c r="W2703" s="153" t="str">
        <f t="shared" si="1266"/>
        <v/>
      </c>
      <c r="X2703" s="153" t="str">
        <f t="shared" si="1267"/>
        <v/>
      </c>
      <c r="Y2703" s="153" t="str">
        <f t="shared" si="1268"/>
        <v/>
      </c>
      <c r="Z2703" s="153" t="str">
        <f t="shared" si="1269"/>
        <v/>
      </c>
      <c r="AA2703" s="152" t="str">
        <f t="shared" si="1270"/>
        <v/>
      </c>
      <c r="AB2703" s="152" t="str">
        <f t="shared" si="1271"/>
        <v/>
      </c>
      <c r="AC2703" s="154" t="str">
        <f t="shared" si="1282"/>
        <v/>
      </c>
      <c r="AD2703" s="154" t="str">
        <f t="shared" si="1283"/>
        <v/>
      </c>
      <c r="AE2703" s="3" t="str">
        <f t="shared" si="1284"/>
        <v/>
      </c>
      <c r="AF2703" s="3" t="str">
        <f t="shared" si="1285"/>
        <v/>
      </c>
      <c r="AG2703" s="3" t="str">
        <f t="shared" si="1286"/>
        <v/>
      </c>
      <c r="AH2703" s="4" t="str">
        <f t="shared" si="1287"/>
        <v/>
      </c>
      <c r="AI2703" s="75" t="str">
        <f t="shared" si="1288"/>
        <v/>
      </c>
      <c r="AJ2703" s="75" t="str">
        <f t="shared" si="1289"/>
        <v/>
      </c>
    </row>
    <row r="2704" spans="1:36">
      <c r="A2704" s="41" t="str">
        <f t="shared" si="1272"/>
        <v/>
      </c>
      <c r="B2704" s="150" t="str">
        <f>IF(ISNUMBER(A2704),INDEX('MetaTrader Import'!$H$13:$J$5893,TRUNC(((A2704-$A$39+1)-1)/3)+1,MOD((A2704-$A$39+1)-1,3)+1),"")</f>
        <v/>
      </c>
      <c r="C2704" s="43" t="str">
        <f t="shared" si="1273"/>
        <v/>
      </c>
      <c r="D2704" s="43" t="str">
        <f t="shared" ca="1" si="1263"/>
        <v/>
      </c>
      <c r="E2704" s="43" t="str">
        <f t="shared" si="1274"/>
        <v/>
      </c>
      <c r="F2704" s="43" t="str">
        <f t="shared" si="1275"/>
        <v/>
      </c>
      <c r="G2704" s="43" t="str">
        <f>IF(A2704&lt;&gt;"",IF(A2704&lt;Data!$G$11*0.25,$C$13/$G$32,IF(A2704&gt;Data!$G$11*0.25,$C$13,$C$13*10)),"")</f>
        <v/>
      </c>
      <c r="H2704" s="43" t="str">
        <f>IF(A2704&lt;&gt;"",IF(Data!$G$9="constant",$C$13,IF(Data!$G$9="squeeze",G2704,F2704)),"")</f>
        <v/>
      </c>
      <c r="I2704" s="38" t="str">
        <f ca="1">IF(ISNUMBER(A2704),NORMINV(RAND(),0,IF(AND(Data!$G$9="squeeze",A2704&lt;Data!$G$11*0.25),$H$32,1)*$C$30*$C$13)*($C$14*$C$12),"")</f>
        <v/>
      </c>
      <c r="J2704" s="42" t="str">
        <f ca="1">IFERROR(IF(Data!$C$6="Real",B2704,I2704+J2703+($C$14*$C$12)*(NORMINV(RAND(),$C$15,CHOOSE($G$13,$C$13,F2704,G2704)))),"")</f>
        <v/>
      </c>
      <c r="K2704" s="88" t="str">
        <f>IF(ISNUMBER(A2704), IF($G$16="fixed",$G$17,MIN(H2704*Data!$C$7*$C$16*0.5,$C$17*Data!$C$7))*$C$12,"")</f>
        <v/>
      </c>
      <c r="L2704" s="42" t="str">
        <f t="shared" ca="1" si="1290"/>
        <v/>
      </c>
      <c r="M2704" s="44" t="str">
        <f t="shared" ca="1" si="1291"/>
        <v/>
      </c>
      <c r="N2704" s="44" t="str">
        <f t="shared" ca="1" si="1292"/>
        <v/>
      </c>
      <c r="O2704" s="108" t="str">
        <f t="shared" si="1276"/>
        <v/>
      </c>
      <c r="P2704" s="102" t="str">
        <f t="shared" si="1277"/>
        <v/>
      </c>
      <c r="Q2704" s="102" t="str">
        <f t="shared" si="1278"/>
        <v/>
      </c>
      <c r="R2704" s="120" t="str">
        <f t="shared" si="1279"/>
        <v/>
      </c>
      <c r="S2704" s="54" t="str">
        <f t="shared" si="1280"/>
        <v/>
      </c>
      <c r="T2704" s="5" t="str">
        <f t="shared" si="1281"/>
        <v/>
      </c>
      <c r="U2704" s="152" t="str">
        <f t="shared" si="1264"/>
        <v/>
      </c>
      <c r="V2704" s="152" t="str">
        <f t="shared" si="1265"/>
        <v/>
      </c>
      <c r="W2704" s="153" t="str">
        <f t="shared" si="1266"/>
        <v/>
      </c>
      <c r="X2704" s="153" t="str">
        <f t="shared" si="1267"/>
        <v/>
      </c>
      <c r="Y2704" s="153" t="str">
        <f t="shared" si="1268"/>
        <v/>
      </c>
      <c r="Z2704" s="153" t="str">
        <f t="shared" si="1269"/>
        <v/>
      </c>
      <c r="AA2704" s="152" t="str">
        <f t="shared" si="1270"/>
        <v/>
      </c>
      <c r="AB2704" s="152" t="str">
        <f t="shared" si="1271"/>
        <v/>
      </c>
      <c r="AC2704" s="154" t="str">
        <f t="shared" si="1282"/>
        <v/>
      </c>
      <c r="AD2704" s="154" t="str">
        <f t="shared" si="1283"/>
        <v/>
      </c>
      <c r="AE2704" s="3" t="str">
        <f t="shared" si="1284"/>
        <v/>
      </c>
      <c r="AF2704" s="3" t="str">
        <f t="shared" si="1285"/>
        <v/>
      </c>
      <c r="AG2704" s="3" t="str">
        <f t="shared" si="1286"/>
        <v/>
      </c>
      <c r="AH2704" s="4" t="str">
        <f t="shared" si="1287"/>
        <v/>
      </c>
      <c r="AI2704" s="75" t="str">
        <f t="shared" si="1288"/>
        <v/>
      </c>
      <c r="AJ2704" s="75" t="str">
        <f t="shared" si="1289"/>
        <v/>
      </c>
    </row>
    <row r="2705" spans="1:36">
      <c r="A2705" s="41" t="str">
        <f t="shared" si="1272"/>
        <v/>
      </c>
      <c r="B2705" s="150" t="str">
        <f>IF(ISNUMBER(A2705),INDEX('MetaTrader Import'!$H$13:$J$5893,TRUNC(((A2705-$A$39+1)-1)/3)+1,MOD((A2705-$A$39+1)-1,3)+1),"")</f>
        <v/>
      </c>
      <c r="C2705" s="43" t="str">
        <f t="shared" si="1273"/>
        <v/>
      </c>
      <c r="D2705" s="43" t="str">
        <f t="shared" ca="1" si="1263"/>
        <v/>
      </c>
      <c r="E2705" s="43" t="str">
        <f t="shared" si="1274"/>
        <v/>
      </c>
      <c r="F2705" s="43" t="str">
        <f t="shared" si="1275"/>
        <v/>
      </c>
      <c r="G2705" s="43" t="str">
        <f>IF(A2705&lt;&gt;"",IF(A2705&lt;Data!$G$11*0.25,$C$13/$G$32,IF(A2705&gt;Data!$G$11*0.25,$C$13,$C$13*10)),"")</f>
        <v/>
      </c>
      <c r="H2705" s="43" t="str">
        <f>IF(A2705&lt;&gt;"",IF(Data!$G$9="constant",$C$13,IF(Data!$G$9="squeeze",G2705,F2705)),"")</f>
        <v/>
      </c>
      <c r="I2705" s="38" t="str">
        <f ca="1">IF(ISNUMBER(A2705),NORMINV(RAND(),0,IF(AND(Data!$G$9="squeeze",A2705&lt;Data!$G$11*0.25),$H$32,1)*$C$30*$C$13)*($C$14*$C$12),"")</f>
        <v/>
      </c>
      <c r="J2705" s="42" t="str">
        <f ca="1">IFERROR(IF(Data!$C$6="Real",B2705,I2705+J2704+($C$14*$C$12)*(NORMINV(RAND(),$C$15,CHOOSE($G$13,$C$13,F2705,G2705)))),"")</f>
        <v/>
      </c>
      <c r="K2705" s="88" t="str">
        <f>IF(ISNUMBER(A2705), IF($G$16="fixed",$G$17,MIN(H2705*Data!$C$7*$C$16*0.5,$C$17*Data!$C$7))*$C$12,"")</f>
        <v/>
      </c>
      <c r="L2705" s="42" t="str">
        <f t="shared" ca="1" si="1290"/>
        <v/>
      </c>
      <c r="M2705" s="44" t="str">
        <f t="shared" ca="1" si="1291"/>
        <v/>
      </c>
      <c r="N2705" s="44" t="str">
        <f t="shared" ca="1" si="1292"/>
        <v/>
      </c>
      <c r="O2705" s="108" t="str">
        <f t="shared" si="1276"/>
        <v/>
      </c>
      <c r="P2705" s="102" t="str">
        <f t="shared" si="1277"/>
        <v/>
      </c>
      <c r="Q2705" s="102" t="str">
        <f t="shared" si="1278"/>
        <v/>
      </c>
      <c r="R2705" s="120" t="str">
        <f t="shared" si="1279"/>
        <v/>
      </c>
      <c r="S2705" s="54" t="str">
        <f t="shared" si="1280"/>
        <v/>
      </c>
      <c r="T2705" s="5" t="str">
        <f t="shared" si="1281"/>
        <v/>
      </c>
      <c r="U2705" s="152" t="str">
        <f t="shared" si="1264"/>
        <v/>
      </c>
      <c r="V2705" s="152" t="str">
        <f t="shared" si="1265"/>
        <v/>
      </c>
      <c r="W2705" s="153" t="str">
        <f t="shared" si="1266"/>
        <v/>
      </c>
      <c r="X2705" s="153" t="str">
        <f t="shared" si="1267"/>
        <v/>
      </c>
      <c r="Y2705" s="153" t="str">
        <f t="shared" si="1268"/>
        <v/>
      </c>
      <c r="Z2705" s="153" t="str">
        <f t="shared" si="1269"/>
        <v/>
      </c>
      <c r="AA2705" s="152" t="str">
        <f t="shared" si="1270"/>
        <v/>
      </c>
      <c r="AB2705" s="152" t="str">
        <f t="shared" si="1271"/>
        <v/>
      </c>
      <c r="AC2705" s="154" t="str">
        <f t="shared" si="1282"/>
        <v/>
      </c>
      <c r="AD2705" s="154" t="str">
        <f t="shared" si="1283"/>
        <v/>
      </c>
      <c r="AE2705" s="3" t="str">
        <f t="shared" si="1284"/>
        <v/>
      </c>
      <c r="AF2705" s="3" t="str">
        <f t="shared" si="1285"/>
        <v/>
      </c>
      <c r="AG2705" s="3" t="str">
        <f t="shared" si="1286"/>
        <v/>
      </c>
      <c r="AH2705" s="4" t="str">
        <f t="shared" si="1287"/>
        <v/>
      </c>
      <c r="AI2705" s="75" t="str">
        <f t="shared" si="1288"/>
        <v/>
      </c>
      <c r="AJ2705" s="75" t="str">
        <f t="shared" si="1289"/>
        <v/>
      </c>
    </row>
    <row r="2706" spans="1:36">
      <c r="A2706" s="41" t="str">
        <f t="shared" si="1272"/>
        <v/>
      </c>
      <c r="B2706" s="150" t="str">
        <f>IF(ISNUMBER(A2706),INDEX('MetaTrader Import'!$H$13:$J$5893,TRUNC(((A2706-$A$39+1)-1)/3)+1,MOD((A2706-$A$39+1)-1,3)+1),"")</f>
        <v/>
      </c>
      <c r="C2706" s="43" t="str">
        <f t="shared" si="1273"/>
        <v/>
      </c>
      <c r="D2706" s="43" t="str">
        <f t="shared" ca="1" si="1263"/>
        <v/>
      </c>
      <c r="E2706" s="43" t="str">
        <f t="shared" si="1274"/>
        <v/>
      </c>
      <c r="F2706" s="43" t="str">
        <f t="shared" si="1275"/>
        <v/>
      </c>
      <c r="G2706" s="43" t="str">
        <f>IF(A2706&lt;&gt;"",IF(A2706&lt;Data!$G$11*0.25,$C$13/$G$32,IF(A2706&gt;Data!$G$11*0.25,$C$13,$C$13*10)),"")</f>
        <v/>
      </c>
      <c r="H2706" s="43" t="str">
        <f>IF(A2706&lt;&gt;"",IF(Data!$G$9="constant",$C$13,IF(Data!$G$9="squeeze",G2706,F2706)),"")</f>
        <v/>
      </c>
      <c r="I2706" s="38" t="str">
        <f ca="1">IF(ISNUMBER(A2706),NORMINV(RAND(),0,IF(AND(Data!$G$9="squeeze",A2706&lt;Data!$G$11*0.25),$H$32,1)*$C$30*$C$13)*($C$14*$C$12),"")</f>
        <v/>
      </c>
      <c r="J2706" s="42" t="str">
        <f ca="1">IFERROR(IF(Data!$C$6="Real",B2706,I2706+J2705+($C$14*$C$12)*(NORMINV(RAND(),$C$15,CHOOSE($G$13,$C$13,F2706,G2706)))),"")</f>
        <v/>
      </c>
      <c r="K2706" s="88" t="str">
        <f>IF(ISNUMBER(A2706), IF($G$16="fixed",$G$17,MIN(H2706*Data!$C$7*$C$16*0.5,$C$17*Data!$C$7))*$C$12,"")</f>
        <v/>
      </c>
      <c r="L2706" s="42" t="str">
        <f t="shared" ca="1" si="1290"/>
        <v/>
      </c>
      <c r="M2706" s="44" t="str">
        <f t="shared" ca="1" si="1291"/>
        <v/>
      </c>
      <c r="N2706" s="44" t="str">
        <f t="shared" ca="1" si="1292"/>
        <v/>
      </c>
      <c r="O2706" s="108" t="str">
        <f t="shared" si="1276"/>
        <v/>
      </c>
      <c r="P2706" s="102" t="str">
        <f t="shared" si="1277"/>
        <v/>
      </c>
      <c r="Q2706" s="102" t="str">
        <f t="shared" si="1278"/>
        <v/>
      </c>
      <c r="R2706" s="120" t="str">
        <f t="shared" si="1279"/>
        <v/>
      </c>
      <c r="S2706" s="54" t="str">
        <f t="shared" si="1280"/>
        <v/>
      </c>
      <c r="T2706" s="5" t="str">
        <f t="shared" si="1281"/>
        <v/>
      </c>
      <c r="U2706" s="152" t="str">
        <f t="shared" si="1264"/>
        <v/>
      </c>
      <c r="V2706" s="152" t="str">
        <f t="shared" si="1265"/>
        <v/>
      </c>
      <c r="W2706" s="153" t="str">
        <f t="shared" si="1266"/>
        <v/>
      </c>
      <c r="X2706" s="153" t="str">
        <f t="shared" si="1267"/>
        <v/>
      </c>
      <c r="Y2706" s="153" t="str">
        <f t="shared" si="1268"/>
        <v/>
      </c>
      <c r="Z2706" s="153" t="str">
        <f t="shared" si="1269"/>
        <v/>
      </c>
      <c r="AA2706" s="152" t="str">
        <f t="shared" si="1270"/>
        <v/>
      </c>
      <c r="AB2706" s="152" t="str">
        <f t="shared" si="1271"/>
        <v/>
      </c>
      <c r="AC2706" s="154" t="str">
        <f t="shared" si="1282"/>
        <v/>
      </c>
      <c r="AD2706" s="154" t="str">
        <f t="shared" si="1283"/>
        <v/>
      </c>
      <c r="AE2706" s="3" t="str">
        <f t="shared" si="1284"/>
        <v/>
      </c>
      <c r="AF2706" s="3" t="str">
        <f t="shared" si="1285"/>
        <v/>
      </c>
      <c r="AG2706" s="3" t="str">
        <f t="shared" si="1286"/>
        <v/>
      </c>
      <c r="AH2706" s="4" t="str">
        <f t="shared" si="1287"/>
        <v/>
      </c>
      <c r="AI2706" s="75" t="str">
        <f t="shared" si="1288"/>
        <v/>
      </c>
      <c r="AJ2706" s="75" t="str">
        <f t="shared" si="1289"/>
        <v/>
      </c>
    </row>
    <row r="2707" spans="1:36">
      <c r="A2707" s="41" t="str">
        <f t="shared" si="1272"/>
        <v/>
      </c>
      <c r="B2707" s="150" t="str">
        <f>IF(ISNUMBER(A2707),INDEX('MetaTrader Import'!$H$13:$J$5893,TRUNC(((A2707-$A$39+1)-1)/3)+1,MOD((A2707-$A$39+1)-1,3)+1),"")</f>
        <v/>
      </c>
      <c r="C2707" s="43" t="str">
        <f t="shared" si="1273"/>
        <v/>
      </c>
      <c r="D2707" s="43" t="str">
        <f t="shared" ca="1" si="1263"/>
        <v/>
      </c>
      <c r="E2707" s="43" t="str">
        <f t="shared" si="1274"/>
        <v/>
      </c>
      <c r="F2707" s="43" t="str">
        <f t="shared" si="1275"/>
        <v/>
      </c>
      <c r="G2707" s="43" t="str">
        <f>IF(A2707&lt;&gt;"",IF(A2707&lt;Data!$G$11*0.25,$C$13/$G$32,IF(A2707&gt;Data!$G$11*0.25,$C$13,$C$13*10)),"")</f>
        <v/>
      </c>
      <c r="H2707" s="43" t="str">
        <f>IF(A2707&lt;&gt;"",IF(Data!$G$9="constant",$C$13,IF(Data!$G$9="squeeze",G2707,F2707)),"")</f>
        <v/>
      </c>
      <c r="I2707" s="38" t="str">
        <f ca="1">IF(ISNUMBER(A2707),NORMINV(RAND(),0,IF(AND(Data!$G$9="squeeze",A2707&lt;Data!$G$11*0.25),$H$32,1)*$C$30*$C$13)*($C$14*$C$12),"")</f>
        <v/>
      </c>
      <c r="J2707" s="42" t="str">
        <f ca="1">IFERROR(IF(Data!$C$6="Real",B2707,I2707+J2706+($C$14*$C$12)*(NORMINV(RAND(),$C$15,CHOOSE($G$13,$C$13,F2707,G2707)))),"")</f>
        <v/>
      </c>
      <c r="K2707" s="88" t="str">
        <f>IF(ISNUMBER(A2707), IF($G$16="fixed",$G$17,MIN(H2707*Data!$C$7*$C$16*0.5,$C$17*Data!$C$7))*$C$12,"")</f>
        <v/>
      </c>
      <c r="L2707" s="42" t="str">
        <f t="shared" ca="1" si="1290"/>
        <v/>
      </c>
      <c r="M2707" s="44" t="str">
        <f t="shared" ca="1" si="1291"/>
        <v/>
      </c>
      <c r="N2707" s="44" t="str">
        <f t="shared" ca="1" si="1292"/>
        <v/>
      </c>
      <c r="O2707" s="108" t="str">
        <f t="shared" si="1276"/>
        <v/>
      </c>
      <c r="P2707" s="102" t="str">
        <f t="shared" si="1277"/>
        <v/>
      </c>
      <c r="Q2707" s="102" t="str">
        <f t="shared" si="1278"/>
        <v/>
      </c>
      <c r="R2707" s="120" t="str">
        <f t="shared" si="1279"/>
        <v/>
      </c>
      <c r="S2707" s="54" t="str">
        <f t="shared" si="1280"/>
        <v/>
      </c>
      <c r="T2707" s="5" t="str">
        <f t="shared" si="1281"/>
        <v/>
      </c>
      <c r="U2707" s="152" t="str">
        <f t="shared" si="1264"/>
        <v/>
      </c>
      <c r="V2707" s="152" t="str">
        <f t="shared" si="1265"/>
        <v/>
      </c>
      <c r="W2707" s="153" t="str">
        <f t="shared" si="1266"/>
        <v/>
      </c>
      <c r="X2707" s="153" t="str">
        <f t="shared" si="1267"/>
        <v/>
      </c>
      <c r="Y2707" s="153" t="str">
        <f t="shared" si="1268"/>
        <v/>
      </c>
      <c r="Z2707" s="153" t="str">
        <f t="shared" si="1269"/>
        <v/>
      </c>
      <c r="AA2707" s="152" t="str">
        <f t="shared" si="1270"/>
        <v/>
      </c>
      <c r="AB2707" s="152" t="str">
        <f t="shared" si="1271"/>
        <v/>
      </c>
      <c r="AC2707" s="154" t="str">
        <f t="shared" si="1282"/>
        <v/>
      </c>
      <c r="AD2707" s="154" t="str">
        <f t="shared" si="1283"/>
        <v/>
      </c>
      <c r="AE2707" s="3" t="str">
        <f t="shared" si="1284"/>
        <v/>
      </c>
      <c r="AF2707" s="3" t="str">
        <f t="shared" si="1285"/>
        <v/>
      </c>
      <c r="AG2707" s="3" t="str">
        <f t="shared" si="1286"/>
        <v/>
      </c>
      <c r="AH2707" s="4" t="str">
        <f t="shared" si="1287"/>
        <v/>
      </c>
      <c r="AI2707" s="75" t="str">
        <f t="shared" si="1288"/>
        <v/>
      </c>
      <c r="AJ2707" s="75" t="str">
        <f t="shared" si="1289"/>
        <v/>
      </c>
    </row>
    <row r="2708" spans="1:36">
      <c r="A2708" s="41" t="str">
        <f t="shared" si="1272"/>
        <v/>
      </c>
      <c r="B2708" s="150" t="str">
        <f>IF(ISNUMBER(A2708),INDEX('MetaTrader Import'!$H$13:$J$5893,TRUNC(((A2708-$A$39+1)-1)/3)+1,MOD((A2708-$A$39+1)-1,3)+1),"")</f>
        <v/>
      </c>
      <c r="C2708" s="43" t="str">
        <f t="shared" si="1273"/>
        <v/>
      </c>
      <c r="D2708" s="43" t="str">
        <f t="shared" ca="1" si="1263"/>
        <v/>
      </c>
      <c r="E2708" s="43" t="str">
        <f t="shared" si="1274"/>
        <v/>
      </c>
      <c r="F2708" s="43" t="str">
        <f t="shared" si="1275"/>
        <v/>
      </c>
      <c r="G2708" s="43" t="str">
        <f>IF(A2708&lt;&gt;"",IF(A2708&lt;Data!$G$11*0.25,$C$13/$G$32,IF(A2708&gt;Data!$G$11*0.25,$C$13,$C$13*10)),"")</f>
        <v/>
      </c>
      <c r="H2708" s="43" t="str">
        <f>IF(A2708&lt;&gt;"",IF(Data!$G$9="constant",$C$13,IF(Data!$G$9="squeeze",G2708,F2708)),"")</f>
        <v/>
      </c>
      <c r="I2708" s="38" t="str">
        <f ca="1">IF(ISNUMBER(A2708),NORMINV(RAND(),0,IF(AND(Data!$G$9="squeeze",A2708&lt;Data!$G$11*0.25),$H$32,1)*$C$30*$C$13)*($C$14*$C$12),"")</f>
        <v/>
      </c>
      <c r="J2708" s="42" t="str">
        <f ca="1">IFERROR(IF(Data!$C$6="Real",B2708,I2708+J2707+($C$14*$C$12)*(NORMINV(RAND(),$C$15,CHOOSE($G$13,$C$13,F2708,G2708)))),"")</f>
        <v/>
      </c>
      <c r="K2708" s="88" t="str">
        <f>IF(ISNUMBER(A2708), IF($G$16="fixed",$G$17,MIN(H2708*Data!$C$7*$C$16*0.5,$C$17*Data!$C$7))*$C$12,"")</f>
        <v/>
      </c>
      <c r="L2708" s="42" t="str">
        <f t="shared" ca="1" si="1290"/>
        <v/>
      </c>
      <c r="M2708" s="44" t="str">
        <f t="shared" ca="1" si="1291"/>
        <v/>
      </c>
      <c r="N2708" s="44" t="str">
        <f t="shared" ca="1" si="1292"/>
        <v/>
      </c>
      <c r="O2708" s="108" t="str">
        <f t="shared" si="1276"/>
        <v/>
      </c>
      <c r="P2708" s="102" t="str">
        <f t="shared" si="1277"/>
        <v/>
      </c>
      <c r="Q2708" s="102" t="str">
        <f t="shared" si="1278"/>
        <v/>
      </c>
      <c r="R2708" s="120" t="str">
        <f t="shared" si="1279"/>
        <v/>
      </c>
      <c r="S2708" s="54" t="str">
        <f t="shared" si="1280"/>
        <v/>
      </c>
      <c r="T2708" s="5" t="str">
        <f t="shared" si="1281"/>
        <v/>
      </c>
      <c r="U2708" s="152" t="str">
        <f t="shared" si="1264"/>
        <v/>
      </c>
      <c r="V2708" s="152" t="str">
        <f t="shared" si="1265"/>
        <v/>
      </c>
      <c r="W2708" s="153" t="str">
        <f t="shared" si="1266"/>
        <v/>
      </c>
      <c r="X2708" s="153" t="str">
        <f t="shared" si="1267"/>
        <v/>
      </c>
      <c r="Y2708" s="153" t="str">
        <f t="shared" si="1268"/>
        <v/>
      </c>
      <c r="Z2708" s="153" t="str">
        <f t="shared" si="1269"/>
        <v/>
      </c>
      <c r="AA2708" s="152" t="str">
        <f t="shared" si="1270"/>
        <v/>
      </c>
      <c r="AB2708" s="152" t="str">
        <f t="shared" si="1271"/>
        <v/>
      </c>
      <c r="AC2708" s="154" t="str">
        <f t="shared" si="1282"/>
        <v/>
      </c>
      <c r="AD2708" s="154" t="str">
        <f t="shared" si="1283"/>
        <v/>
      </c>
      <c r="AE2708" s="3" t="str">
        <f t="shared" si="1284"/>
        <v/>
      </c>
      <c r="AF2708" s="3" t="str">
        <f t="shared" si="1285"/>
        <v/>
      </c>
      <c r="AG2708" s="3" t="str">
        <f t="shared" si="1286"/>
        <v/>
      </c>
      <c r="AH2708" s="4" t="str">
        <f t="shared" si="1287"/>
        <v/>
      </c>
      <c r="AI2708" s="75" t="str">
        <f t="shared" si="1288"/>
        <v/>
      </c>
      <c r="AJ2708" s="75" t="str">
        <f t="shared" si="1289"/>
        <v/>
      </c>
    </row>
    <row r="2709" spans="1:36">
      <c r="A2709" s="41" t="str">
        <f t="shared" si="1272"/>
        <v/>
      </c>
      <c r="B2709" s="150" t="str">
        <f>IF(ISNUMBER(A2709),INDEX('MetaTrader Import'!$H$13:$J$5893,TRUNC(((A2709-$A$39+1)-1)/3)+1,MOD((A2709-$A$39+1)-1,3)+1),"")</f>
        <v/>
      </c>
      <c r="C2709" s="43" t="str">
        <f t="shared" si="1273"/>
        <v/>
      </c>
      <c r="D2709" s="43" t="str">
        <f t="shared" ca="1" si="1263"/>
        <v/>
      </c>
      <c r="E2709" s="43" t="str">
        <f t="shared" si="1274"/>
        <v/>
      </c>
      <c r="F2709" s="43" t="str">
        <f t="shared" si="1275"/>
        <v/>
      </c>
      <c r="G2709" s="43" t="str">
        <f>IF(A2709&lt;&gt;"",IF(A2709&lt;Data!$G$11*0.25,$C$13/$G$32,IF(A2709&gt;Data!$G$11*0.25,$C$13,$C$13*10)),"")</f>
        <v/>
      </c>
      <c r="H2709" s="43" t="str">
        <f>IF(A2709&lt;&gt;"",IF(Data!$G$9="constant",$C$13,IF(Data!$G$9="squeeze",G2709,F2709)),"")</f>
        <v/>
      </c>
      <c r="I2709" s="38" t="str">
        <f ca="1">IF(ISNUMBER(A2709),NORMINV(RAND(),0,IF(AND(Data!$G$9="squeeze",A2709&lt;Data!$G$11*0.25),$H$32,1)*$C$30*$C$13)*($C$14*$C$12),"")</f>
        <v/>
      </c>
      <c r="J2709" s="42" t="str">
        <f ca="1">IFERROR(IF(Data!$C$6="Real",B2709,I2709+J2708+($C$14*$C$12)*(NORMINV(RAND(),$C$15,CHOOSE($G$13,$C$13,F2709,G2709)))),"")</f>
        <v/>
      </c>
      <c r="K2709" s="88" t="str">
        <f>IF(ISNUMBER(A2709), IF($G$16="fixed",$G$17,MIN(H2709*Data!$C$7*$C$16*0.5,$C$17*Data!$C$7))*$C$12,"")</f>
        <v/>
      </c>
      <c r="L2709" s="42" t="str">
        <f t="shared" ca="1" si="1290"/>
        <v/>
      </c>
      <c r="M2709" s="44" t="str">
        <f t="shared" ca="1" si="1291"/>
        <v/>
      </c>
      <c r="N2709" s="44" t="str">
        <f t="shared" ca="1" si="1292"/>
        <v/>
      </c>
      <c r="O2709" s="108" t="str">
        <f t="shared" si="1276"/>
        <v/>
      </c>
      <c r="P2709" s="102" t="str">
        <f t="shared" si="1277"/>
        <v/>
      </c>
      <c r="Q2709" s="102" t="str">
        <f t="shared" si="1278"/>
        <v/>
      </c>
      <c r="R2709" s="120" t="str">
        <f t="shared" si="1279"/>
        <v/>
      </c>
      <c r="S2709" s="54" t="str">
        <f t="shared" si="1280"/>
        <v/>
      </c>
      <c r="T2709" s="5" t="str">
        <f t="shared" si="1281"/>
        <v/>
      </c>
      <c r="U2709" s="152" t="str">
        <f t="shared" si="1264"/>
        <v/>
      </c>
      <c r="V2709" s="152" t="str">
        <f t="shared" si="1265"/>
        <v/>
      </c>
      <c r="W2709" s="153" t="str">
        <f t="shared" si="1266"/>
        <v/>
      </c>
      <c r="X2709" s="153" t="str">
        <f t="shared" si="1267"/>
        <v/>
      </c>
      <c r="Y2709" s="153" t="str">
        <f t="shared" si="1268"/>
        <v/>
      </c>
      <c r="Z2709" s="153" t="str">
        <f t="shared" si="1269"/>
        <v/>
      </c>
      <c r="AA2709" s="152" t="str">
        <f t="shared" si="1270"/>
        <v/>
      </c>
      <c r="AB2709" s="152" t="str">
        <f t="shared" si="1271"/>
        <v/>
      </c>
      <c r="AC2709" s="154" t="str">
        <f t="shared" si="1282"/>
        <v/>
      </c>
      <c r="AD2709" s="154" t="str">
        <f t="shared" si="1283"/>
        <v/>
      </c>
      <c r="AE2709" s="3" t="str">
        <f t="shared" si="1284"/>
        <v/>
      </c>
      <c r="AF2709" s="3" t="str">
        <f t="shared" si="1285"/>
        <v/>
      </c>
      <c r="AG2709" s="3" t="str">
        <f t="shared" si="1286"/>
        <v/>
      </c>
      <c r="AH2709" s="4" t="str">
        <f t="shared" si="1287"/>
        <v/>
      </c>
      <c r="AI2709" s="75" t="str">
        <f t="shared" si="1288"/>
        <v/>
      </c>
      <c r="AJ2709" s="75" t="str">
        <f t="shared" si="1289"/>
        <v/>
      </c>
    </row>
    <row r="2710" spans="1:36">
      <c r="A2710" s="41" t="str">
        <f t="shared" si="1272"/>
        <v/>
      </c>
      <c r="B2710" s="150" t="str">
        <f>IF(ISNUMBER(A2710),INDEX('MetaTrader Import'!$H$13:$J$5893,TRUNC(((A2710-$A$39+1)-1)/3)+1,MOD((A2710-$A$39+1)-1,3)+1),"")</f>
        <v/>
      </c>
      <c r="C2710" s="43" t="str">
        <f t="shared" si="1273"/>
        <v/>
      </c>
      <c r="D2710" s="43" t="str">
        <f t="shared" ca="1" si="1263"/>
        <v/>
      </c>
      <c r="E2710" s="43" t="str">
        <f t="shared" si="1274"/>
        <v/>
      </c>
      <c r="F2710" s="43" t="str">
        <f t="shared" si="1275"/>
        <v/>
      </c>
      <c r="G2710" s="43" t="str">
        <f>IF(A2710&lt;&gt;"",IF(A2710&lt;Data!$G$11*0.25,$C$13/$G$32,IF(A2710&gt;Data!$G$11*0.25,$C$13,$C$13*10)),"")</f>
        <v/>
      </c>
      <c r="H2710" s="43" t="str">
        <f>IF(A2710&lt;&gt;"",IF(Data!$G$9="constant",$C$13,IF(Data!$G$9="squeeze",G2710,F2710)),"")</f>
        <v/>
      </c>
      <c r="I2710" s="38" t="str">
        <f ca="1">IF(ISNUMBER(A2710),NORMINV(RAND(),0,IF(AND(Data!$G$9="squeeze",A2710&lt;Data!$G$11*0.25),$H$32,1)*$C$30*$C$13)*($C$14*$C$12),"")</f>
        <v/>
      </c>
      <c r="J2710" s="42" t="str">
        <f ca="1">IFERROR(IF(Data!$C$6="Real",B2710,I2710+J2709+($C$14*$C$12)*(NORMINV(RAND(),$C$15,CHOOSE($G$13,$C$13,F2710,G2710)))),"")</f>
        <v/>
      </c>
      <c r="K2710" s="88" t="str">
        <f>IF(ISNUMBER(A2710), IF($G$16="fixed",$G$17,MIN(H2710*Data!$C$7*$C$16*0.5,$C$17*Data!$C$7))*$C$12,"")</f>
        <v/>
      </c>
      <c r="L2710" s="42" t="str">
        <f t="shared" ca="1" si="1290"/>
        <v/>
      </c>
      <c r="M2710" s="44" t="str">
        <f t="shared" ca="1" si="1291"/>
        <v/>
      </c>
      <c r="N2710" s="44" t="str">
        <f t="shared" ca="1" si="1292"/>
        <v/>
      </c>
      <c r="O2710" s="108" t="str">
        <f t="shared" si="1276"/>
        <v/>
      </c>
      <c r="P2710" s="102" t="str">
        <f t="shared" si="1277"/>
        <v/>
      </c>
      <c r="Q2710" s="102" t="str">
        <f t="shared" si="1278"/>
        <v/>
      </c>
      <c r="R2710" s="120" t="str">
        <f t="shared" si="1279"/>
        <v/>
      </c>
      <c r="S2710" s="54" t="str">
        <f t="shared" si="1280"/>
        <v/>
      </c>
      <c r="T2710" s="5" t="str">
        <f t="shared" si="1281"/>
        <v/>
      </c>
      <c r="U2710" s="152" t="str">
        <f t="shared" si="1264"/>
        <v/>
      </c>
      <c r="V2710" s="152" t="str">
        <f t="shared" si="1265"/>
        <v/>
      </c>
      <c r="W2710" s="153" t="str">
        <f t="shared" si="1266"/>
        <v/>
      </c>
      <c r="X2710" s="153" t="str">
        <f t="shared" si="1267"/>
        <v/>
      </c>
      <c r="Y2710" s="153" t="str">
        <f t="shared" si="1268"/>
        <v/>
      </c>
      <c r="Z2710" s="153" t="str">
        <f t="shared" si="1269"/>
        <v/>
      </c>
      <c r="AA2710" s="152" t="str">
        <f t="shared" si="1270"/>
        <v/>
      </c>
      <c r="AB2710" s="152" t="str">
        <f t="shared" si="1271"/>
        <v/>
      </c>
      <c r="AC2710" s="154" t="str">
        <f t="shared" si="1282"/>
        <v/>
      </c>
      <c r="AD2710" s="154" t="str">
        <f t="shared" si="1283"/>
        <v/>
      </c>
      <c r="AE2710" s="3" t="str">
        <f t="shared" si="1284"/>
        <v/>
      </c>
      <c r="AF2710" s="3" t="str">
        <f t="shared" si="1285"/>
        <v/>
      </c>
      <c r="AG2710" s="3" t="str">
        <f t="shared" si="1286"/>
        <v/>
      </c>
      <c r="AH2710" s="4" t="str">
        <f t="shared" si="1287"/>
        <v/>
      </c>
      <c r="AI2710" s="75" t="str">
        <f t="shared" si="1288"/>
        <v/>
      </c>
      <c r="AJ2710" s="75" t="str">
        <f t="shared" si="1289"/>
        <v/>
      </c>
    </row>
    <row r="2711" spans="1:36">
      <c r="A2711" s="41" t="str">
        <f t="shared" si="1272"/>
        <v/>
      </c>
      <c r="B2711" s="150" t="str">
        <f>IF(ISNUMBER(A2711),INDEX('MetaTrader Import'!$H$13:$J$5893,TRUNC(((A2711-$A$39+1)-1)/3)+1,MOD((A2711-$A$39+1)-1,3)+1),"")</f>
        <v/>
      </c>
      <c r="C2711" s="43" t="str">
        <f t="shared" si="1273"/>
        <v/>
      </c>
      <c r="D2711" s="43" t="str">
        <f t="shared" ca="1" si="1263"/>
        <v/>
      </c>
      <c r="E2711" s="43" t="str">
        <f t="shared" si="1274"/>
        <v/>
      </c>
      <c r="F2711" s="43" t="str">
        <f t="shared" si="1275"/>
        <v/>
      </c>
      <c r="G2711" s="43" t="str">
        <f>IF(A2711&lt;&gt;"",IF(A2711&lt;Data!$G$11*0.25,$C$13/$G$32,IF(A2711&gt;Data!$G$11*0.25,$C$13,$C$13*10)),"")</f>
        <v/>
      </c>
      <c r="H2711" s="43" t="str">
        <f>IF(A2711&lt;&gt;"",IF(Data!$G$9="constant",$C$13,IF(Data!$G$9="squeeze",G2711,F2711)),"")</f>
        <v/>
      </c>
      <c r="I2711" s="38" t="str">
        <f ca="1">IF(ISNUMBER(A2711),NORMINV(RAND(),0,IF(AND(Data!$G$9="squeeze",A2711&lt;Data!$G$11*0.25),$H$32,1)*$C$30*$C$13)*($C$14*$C$12),"")</f>
        <v/>
      </c>
      <c r="J2711" s="42" t="str">
        <f ca="1">IFERROR(IF(Data!$C$6="Real",B2711,I2711+J2710+($C$14*$C$12)*(NORMINV(RAND(),$C$15,CHOOSE($G$13,$C$13,F2711,G2711)))),"")</f>
        <v/>
      </c>
      <c r="K2711" s="88" t="str">
        <f>IF(ISNUMBER(A2711), IF($G$16="fixed",$G$17,MIN(H2711*Data!$C$7*$C$16*0.5,$C$17*Data!$C$7))*$C$12,"")</f>
        <v/>
      </c>
      <c r="L2711" s="42" t="str">
        <f t="shared" ca="1" si="1290"/>
        <v/>
      </c>
      <c r="M2711" s="44" t="str">
        <f t="shared" ca="1" si="1291"/>
        <v/>
      </c>
      <c r="N2711" s="44" t="str">
        <f t="shared" ca="1" si="1292"/>
        <v/>
      </c>
      <c r="O2711" s="108" t="str">
        <f t="shared" si="1276"/>
        <v/>
      </c>
      <c r="P2711" s="102" t="str">
        <f t="shared" si="1277"/>
        <v/>
      </c>
      <c r="Q2711" s="102" t="str">
        <f t="shared" si="1278"/>
        <v/>
      </c>
      <c r="R2711" s="120" t="str">
        <f t="shared" si="1279"/>
        <v/>
      </c>
      <c r="S2711" s="54" t="str">
        <f t="shared" si="1280"/>
        <v/>
      </c>
      <c r="T2711" s="5" t="str">
        <f t="shared" si="1281"/>
        <v/>
      </c>
      <c r="U2711" s="152" t="str">
        <f t="shared" si="1264"/>
        <v/>
      </c>
      <c r="V2711" s="152" t="str">
        <f t="shared" si="1265"/>
        <v/>
      </c>
      <c r="W2711" s="153" t="str">
        <f t="shared" si="1266"/>
        <v/>
      </c>
      <c r="X2711" s="153" t="str">
        <f t="shared" si="1267"/>
        <v/>
      </c>
      <c r="Y2711" s="153" t="str">
        <f t="shared" si="1268"/>
        <v/>
      </c>
      <c r="Z2711" s="153" t="str">
        <f t="shared" si="1269"/>
        <v/>
      </c>
      <c r="AA2711" s="152" t="str">
        <f t="shared" si="1270"/>
        <v/>
      </c>
      <c r="AB2711" s="152" t="str">
        <f t="shared" si="1271"/>
        <v/>
      </c>
      <c r="AC2711" s="154" t="str">
        <f t="shared" si="1282"/>
        <v/>
      </c>
      <c r="AD2711" s="154" t="str">
        <f t="shared" si="1283"/>
        <v/>
      </c>
      <c r="AE2711" s="3" t="str">
        <f t="shared" si="1284"/>
        <v/>
      </c>
      <c r="AF2711" s="3" t="str">
        <f t="shared" si="1285"/>
        <v/>
      </c>
      <c r="AG2711" s="3" t="str">
        <f t="shared" si="1286"/>
        <v/>
      </c>
      <c r="AH2711" s="4" t="str">
        <f t="shared" si="1287"/>
        <v/>
      </c>
      <c r="AI2711" s="75" t="str">
        <f t="shared" si="1288"/>
        <v/>
      </c>
      <c r="AJ2711" s="75" t="str">
        <f t="shared" si="1289"/>
        <v/>
      </c>
    </row>
    <row r="2712" spans="1:36">
      <c r="A2712" s="41" t="str">
        <f t="shared" si="1272"/>
        <v/>
      </c>
      <c r="B2712" s="150" t="str">
        <f>IF(ISNUMBER(A2712),INDEX('MetaTrader Import'!$H$13:$J$5893,TRUNC(((A2712-$A$39+1)-1)/3)+1,MOD((A2712-$A$39+1)-1,3)+1),"")</f>
        <v/>
      </c>
      <c r="C2712" s="43" t="str">
        <f t="shared" si="1273"/>
        <v/>
      </c>
      <c r="D2712" s="43" t="str">
        <f t="shared" ca="1" si="1263"/>
        <v/>
      </c>
      <c r="E2712" s="43" t="str">
        <f t="shared" si="1274"/>
        <v/>
      </c>
      <c r="F2712" s="43" t="str">
        <f t="shared" si="1275"/>
        <v/>
      </c>
      <c r="G2712" s="43" t="str">
        <f>IF(A2712&lt;&gt;"",IF(A2712&lt;Data!$G$11*0.25,$C$13/$G$32,IF(A2712&gt;Data!$G$11*0.25,$C$13,$C$13*10)),"")</f>
        <v/>
      </c>
      <c r="H2712" s="43" t="str">
        <f>IF(A2712&lt;&gt;"",IF(Data!$G$9="constant",$C$13,IF(Data!$G$9="squeeze",G2712,F2712)),"")</f>
        <v/>
      </c>
      <c r="I2712" s="38" t="str">
        <f ca="1">IF(ISNUMBER(A2712),NORMINV(RAND(),0,IF(AND(Data!$G$9="squeeze",A2712&lt;Data!$G$11*0.25),$H$32,1)*$C$30*$C$13)*($C$14*$C$12),"")</f>
        <v/>
      </c>
      <c r="J2712" s="42" t="str">
        <f ca="1">IFERROR(IF(Data!$C$6="Real",B2712,I2712+J2711+($C$14*$C$12)*(NORMINV(RAND(),$C$15,CHOOSE($G$13,$C$13,F2712,G2712)))),"")</f>
        <v/>
      </c>
      <c r="K2712" s="88" t="str">
        <f>IF(ISNUMBER(A2712), IF($G$16="fixed",$G$17,MIN(H2712*Data!$C$7*$C$16*0.5,$C$17*Data!$C$7))*$C$12,"")</f>
        <v/>
      </c>
      <c r="L2712" s="42" t="str">
        <f t="shared" ca="1" si="1290"/>
        <v/>
      </c>
      <c r="M2712" s="44" t="str">
        <f t="shared" ca="1" si="1291"/>
        <v/>
      </c>
      <c r="N2712" s="44" t="str">
        <f t="shared" ca="1" si="1292"/>
        <v/>
      </c>
      <c r="O2712" s="108" t="str">
        <f t="shared" si="1276"/>
        <v/>
      </c>
      <c r="P2712" s="102" t="str">
        <f t="shared" si="1277"/>
        <v/>
      </c>
      <c r="Q2712" s="102" t="str">
        <f t="shared" si="1278"/>
        <v/>
      </c>
      <c r="R2712" s="120" t="str">
        <f t="shared" si="1279"/>
        <v/>
      </c>
      <c r="S2712" s="54" t="str">
        <f t="shared" si="1280"/>
        <v/>
      </c>
      <c r="T2712" s="5" t="str">
        <f t="shared" si="1281"/>
        <v/>
      </c>
      <c r="U2712" s="152" t="str">
        <f t="shared" si="1264"/>
        <v/>
      </c>
      <c r="V2712" s="152" t="str">
        <f t="shared" si="1265"/>
        <v/>
      </c>
      <c r="W2712" s="153" t="str">
        <f t="shared" si="1266"/>
        <v/>
      </c>
      <c r="X2712" s="153" t="str">
        <f t="shared" si="1267"/>
        <v/>
      </c>
      <c r="Y2712" s="153" t="str">
        <f t="shared" si="1268"/>
        <v/>
      </c>
      <c r="Z2712" s="153" t="str">
        <f t="shared" si="1269"/>
        <v/>
      </c>
      <c r="AA2712" s="152" t="str">
        <f t="shared" si="1270"/>
        <v/>
      </c>
      <c r="AB2712" s="152" t="str">
        <f t="shared" si="1271"/>
        <v/>
      </c>
      <c r="AC2712" s="154" t="str">
        <f t="shared" si="1282"/>
        <v/>
      </c>
      <c r="AD2712" s="154" t="str">
        <f t="shared" si="1283"/>
        <v/>
      </c>
      <c r="AE2712" s="3" t="str">
        <f t="shared" si="1284"/>
        <v/>
      </c>
      <c r="AF2712" s="3" t="str">
        <f t="shared" si="1285"/>
        <v/>
      </c>
      <c r="AG2712" s="3" t="str">
        <f t="shared" si="1286"/>
        <v/>
      </c>
      <c r="AH2712" s="4" t="str">
        <f t="shared" si="1287"/>
        <v/>
      </c>
      <c r="AI2712" s="75" t="str">
        <f t="shared" si="1288"/>
        <v/>
      </c>
      <c r="AJ2712" s="75" t="str">
        <f t="shared" si="1289"/>
        <v/>
      </c>
    </row>
    <row r="2713" spans="1:36">
      <c r="A2713" s="41" t="str">
        <f t="shared" si="1272"/>
        <v/>
      </c>
      <c r="B2713" s="150" t="str">
        <f>IF(ISNUMBER(A2713),INDEX('MetaTrader Import'!$H$13:$J$5893,TRUNC(((A2713-$A$39+1)-1)/3)+1,MOD((A2713-$A$39+1)-1,3)+1),"")</f>
        <v/>
      </c>
      <c r="C2713" s="43" t="str">
        <f t="shared" si="1273"/>
        <v/>
      </c>
      <c r="D2713" s="43" t="str">
        <f t="shared" ca="1" si="1263"/>
        <v/>
      </c>
      <c r="E2713" s="43" t="str">
        <f t="shared" si="1274"/>
        <v/>
      </c>
      <c r="F2713" s="43" t="str">
        <f t="shared" si="1275"/>
        <v/>
      </c>
      <c r="G2713" s="43" t="str">
        <f>IF(A2713&lt;&gt;"",IF(A2713&lt;Data!$G$11*0.25,$C$13/$G$32,IF(A2713&gt;Data!$G$11*0.25,$C$13,$C$13*10)),"")</f>
        <v/>
      </c>
      <c r="H2713" s="43" t="str">
        <f>IF(A2713&lt;&gt;"",IF(Data!$G$9="constant",$C$13,IF(Data!$G$9="squeeze",G2713,F2713)),"")</f>
        <v/>
      </c>
      <c r="I2713" s="38" t="str">
        <f ca="1">IF(ISNUMBER(A2713),NORMINV(RAND(),0,IF(AND(Data!$G$9="squeeze",A2713&lt;Data!$G$11*0.25),$H$32,1)*$C$30*$C$13)*($C$14*$C$12),"")</f>
        <v/>
      </c>
      <c r="J2713" s="42" t="str">
        <f ca="1">IFERROR(IF(Data!$C$6="Real",B2713,I2713+J2712+($C$14*$C$12)*(NORMINV(RAND(),$C$15,CHOOSE($G$13,$C$13,F2713,G2713)))),"")</f>
        <v/>
      </c>
      <c r="K2713" s="88" t="str">
        <f>IF(ISNUMBER(A2713), IF($G$16="fixed",$G$17,MIN(H2713*Data!$C$7*$C$16*0.5,$C$17*Data!$C$7))*$C$12,"")</f>
        <v/>
      </c>
      <c r="L2713" s="42" t="str">
        <f t="shared" ca="1" si="1290"/>
        <v/>
      </c>
      <c r="M2713" s="44" t="str">
        <f t="shared" ca="1" si="1291"/>
        <v/>
      </c>
      <c r="N2713" s="44" t="str">
        <f t="shared" ca="1" si="1292"/>
        <v/>
      </c>
      <c r="O2713" s="108" t="str">
        <f t="shared" si="1276"/>
        <v/>
      </c>
      <c r="P2713" s="102" t="str">
        <f t="shared" si="1277"/>
        <v/>
      </c>
      <c r="Q2713" s="102" t="str">
        <f t="shared" si="1278"/>
        <v/>
      </c>
      <c r="R2713" s="120" t="str">
        <f t="shared" si="1279"/>
        <v/>
      </c>
      <c r="S2713" s="54" t="str">
        <f t="shared" si="1280"/>
        <v/>
      </c>
      <c r="T2713" s="5" t="str">
        <f t="shared" si="1281"/>
        <v/>
      </c>
      <c r="U2713" s="152" t="str">
        <f t="shared" si="1264"/>
        <v/>
      </c>
      <c r="V2713" s="152" t="str">
        <f t="shared" si="1265"/>
        <v/>
      </c>
      <c r="W2713" s="153" t="str">
        <f t="shared" si="1266"/>
        <v/>
      </c>
      <c r="X2713" s="153" t="str">
        <f t="shared" si="1267"/>
        <v/>
      </c>
      <c r="Y2713" s="153" t="str">
        <f t="shared" si="1268"/>
        <v/>
      </c>
      <c r="Z2713" s="153" t="str">
        <f t="shared" si="1269"/>
        <v/>
      </c>
      <c r="AA2713" s="152" t="str">
        <f t="shared" si="1270"/>
        <v/>
      </c>
      <c r="AB2713" s="152" t="str">
        <f t="shared" si="1271"/>
        <v/>
      </c>
      <c r="AC2713" s="154" t="str">
        <f t="shared" si="1282"/>
        <v/>
      </c>
      <c r="AD2713" s="154" t="str">
        <f t="shared" si="1283"/>
        <v/>
      </c>
      <c r="AE2713" s="3" t="str">
        <f t="shared" si="1284"/>
        <v/>
      </c>
      <c r="AF2713" s="3" t="str">
        <f t="shared" si="1285"/>
        <v/>
      </c>
      <c r="AG2713" s="3" t="str">
        <f t="shared" si="1286"/>
        <v/>
      </c>
      <c r="AH2713" s="4" t="str">
        <f t="shared" si="1287"/>
        <v/>
      </c>
      <c r="AI2713" s="75" t="str">
        <f t="shared" si="1288"/>
        <v/>
      </c>
      <c r="AJ2713" s="75" t="str">
        <f t="shared" si="1289"/>
        <v/>
      </c>
    </row>
    <row r="2714" spans="1:36">
      <c r="A2714" s="41" t="str">
        <f t="shared" si="1272"/>
        <v/>
      </c>
      <c r="B2714" s="150" t="str">
        <f>IF(ISNUMBER(A2714),INDEX('MetaTrader Import'!$H$13:$J$5893,TRUNC(((A2714-$A$39+1)-1)/3)+1,MOD((A2714-$A$39+1)-1,3)+1),"")</f>
        <v/>
      </c>
      <c r="C2714" s="43" t="str">
        <f t="shared" si="1273"/>
        <v/>
      </c>
      <c r="D2714" s="43" t="str">
        <f t="shared" ca="1" si="1263"/>
        <v/>
      </c>
      <c r="E2714" s="43" t="str">
        <f t="shared" si="1274"/>
        <v/>
      </c>
      <c r="F2714" s="43" t="str">
        <f t="shared" si="1275"/>
        <v/>
      </c>
      <c r="G2714" s="43" t="str">
        <f>IF(A2714&lt;&gt;"",IF(A2714&lt;Data!$G$11*0.25,$C$13/$G$32,IF(A2714&gt;Data!$G$11*0.25,$C$13,$C$13*10)),"")</f>
        <v/>
      </c>
      <c r="H2714" s="43" t="str">
        <f>IF(A2714&lt;&gt;"",IF(Data!$G$9="constant",$C$13,IF(Data!$G$9="squeeze",G2714,F2714)),"")</f>
        <v/>
      </c>
      <c r="I2714" s="38" t="str">
        <f ca="1">IF(ISNUMBER(A2714),NORMINV(RAND(),0,IF(AND(Data!$G$9="squeeze",A2714&lt;Data!$G$11*0.25),$H$32,1)*$C$30*$C$13)*($C$14*$C$12),"")</f>
        <v/>
      </c>
      <c r="J2714" s="42" t="str">
        <f ca="1">IFERROR(IF(Data!$C$6="Real",B2714,I2714+J2713+($C$14*$C$12)*(NORMINV(RAND(),$C$15,CHOOSE($G$13,$C$13,F2714,G2714)))),"")</f>
        <v/>
      </c>
      <c r="K2714" s="88" t="str">
        <f>IF(ISNUMBER(A2714), IF($G$16="fixed",$G$17,MIN(H2714*Data!$C$7*$C$16*0.5,$C$17*Data!$C$7))*$C$12,"")</f>
        <v/>
      </c>
      <c r="L2714" s="42" t="str">
        <f t="shared" ca="1" si="1290"/>
        <v/>
      </c>
      <c r="M2714" s="44" t="str">
        <f t="shared" ca="1" si="1291"/>
        <v/>
      </c>
      <c r="N2714" s="44" t="str">
        <f t="shared" ca="1" si="1292"/>
        <v/>
      </c>
      <c r="O2714" s="108" t="str">
        <f t="shared" si="1276"/>
        <v/>
      </c>
      <c r="P2714" s="102" t="str">
        <f t="shared" si="1277"/>
        <v/>
      </c>
      <c r="Q2714" s="102" t="str">
        <f t="shared" si="1278"/>
        <v/>
      </c>
      <c r="R2714" s="120" t="str">
        <f t="shared" si="1279"/>
        <v/>
      </c>
      <c r="S2714" s="54" t="str">
        <f t="shared" si="1280"/>
        <v/>
      </c>
      <c r="T2714" s="5" t="str">
        <f t="shared" si="1281"/>
        <v/>
      </c>
      <c r="U2714" s="152" t="str">
        <f t="shared" si="1264"/>
        <v/>
      </c>
      <c r="V2714" s="152" t="str">
        <f t="shared" si="1265"/>
        <v/>
      </c>
      <c r="W2714" s="153" t="str">
        <f t="shared" si="1266"/>
        <v/>
      </c>
      <c r="X2714" s="153" t="str">
        <f t="shared" si="1267"/>
        <v/>
      </c>
      <c r="Y2714" s="153" t="str">
        <f t="shared" si="1268"/>
        <v/>
      </c>
      <c r="Z2714" s="153" t="str">
        <f t="shared" si="1269"/>
        <v/>
      </c>
      <c r="AA2714" s="152" t="str">
        <f t="shared" si="1270"/>
        <v/>
      </c>
      <c r="AB2714" s="152" t="str">
        <f t="shared" si="1271"/>
        <v/>
      </c>
      <c r="AC2714" s="154" t="str">
        <f t="shared" si="1282"/>
        <v/>
      </c>
      <c r="AD2714" s="154" t="str">
        <f t="shared" si="1283"/>
        <v/>
      </c>
      <c r="AE2714" s="3" t="str">
        <f t="shared" si="1284"/>
        <v/>
      </c>
      <c r="AF2714" s="3" t="str">
        <f t="shared" si="1285"/>
        <v/>
      </c>
      <c r="AG2714" s="3" t="str">
        <f t="shared" si="1286"/>
        <v/>
      </c>
      <c r="AH2714" s="4" t="str">
        <f t="shared" si="1287"/>
        <v/>
      </c>
      <c r="AI2714" s="75" t="str">
        <f t="shared" si="1288"/>
        <v/>
      </c>
      <c r="AJ2714" s="75" t="str">
        <f t="shared" si="1289"/>
        <v/>
      </c>
    </row>
    <row r="2715" spans="1:36">
      <c r="A2715" s="41" t="str">
        <f t="shared" si="1272"/>
        <v/>
      </c>
      <c r="B2715" s="150" t="str">
        <f>IF(ISNUMBER(A2715),INDEX('MetaTrader Import'!$H$13:$J$5893,TRUNC(((A2715-$A$39+1)-1)/3)+1,MOD((A2715-$A$39+1)-1,3)+1),"")</f>
        <v/>
      </c>
      <c r="C2715" s="43" t="str">
        <f t="shared" si="1273"/>
        <v/>
      </c>
      <c r="D2715" s="43" t="str">
        <f t="shared" ca="1" si="1263"/>
        <v/>
      </c>
      <c r="E2715" s="43" t="str">
        <f t="shared" si="1274"/>
        <v/>
      </c>
      <c r="F2715" s="43" t="str">
        <f t="shared" si="1275"/>
        <v/>
      </c>
      <c r="G2715" s="43" t="str">
        <f>IF(A2715&lt;&gt;"",IF(A2715&lt;Data!$G$11*0.25,$C$13/$G$32,IF(A2715&gt;Data!$G$11*0.25,$C$13,$C$13*10)),"")</f>
        <v/>
      </c>
      <c r="H2715" s="43" t="str">
        <f>IF(A2715&lt;&gt;"",IF(Data!$G$9="constant",$C$13,IF(Data!$G$9="squeeze",G2715,F2715)),"")</f>
        <v/>
      </c>
      <c r="I2715" s="38" t="str">
        <f ca="1">IF(ISNUMBER(A2715),NORMINV(RAND(),0,IF(AND(Data!$G$9="squeeze",A2715&lt;Data!$G$11*0.25),$H$32,1)*$C$30*$C$13)*($C$14*$C$12),"")</f>
        <v/>
      </c>
      <c r="J2715" s="42" t="str">
        <f ca="1">IFERROR(IF(Data!$C$6="Real",B2715,I2715+J2714+($C$14*$C$12)*(NORMINV(RAND(),$C$15,CHOOSE($G$13,$C$13,F2715,G2715)))),"")</f>
        <v/>
      </c>
      <c r="K2715" s="88" t="str">
        <f>IF(ISNUMBER(A2715), IF($G$16="fixed",$G$17,MIN(H2715*Data!$C$7*$C$16*0.5,$C$17*Data!$C$7))*$C$12,"")</f>
        <v/>
      </c>
      <c r="L2715" s="42" t="str">
        <f t="shared" ca="1" si="1290"/>
        <v/>
      </c>
      <c r="M2715" s="44" t="str">
        <f t="shared" ca="1" si="1291"/>
        <v/>
      </c>
      <c r="N2715" s="44" t="str">
        <f t="shared" ca="1" si="1292"/>
        <v/>
      </c>
      <c r="O2715" s="108" t="str">
        <f t="shared" si="1276"/>
        <v/>
      </c>
      <c r="P2715" s="102" t="str">
        <f t="shared" si="1277"/>
        <v/>
      </c>
      <c r="Q2715" s="102" t="str">
        <f t="shared" si="1278"/>
        <v/>
      </c>
      <c r="R2715" s="120" t="str">
        <f t="shared" si="1279"/>
        <v/>
      </c>
      <c r="S2715" s="54" t="str">
        <f t="shared" si="1280"/>
        <v/>
      </c>
      <c r="T2715" s="5" t="str">
        <f t="shared" si="1281"/>
        <v/>
      </c>
      <c r="U2715" s="152" t="str">
        <f t="shared" si="1264"/>
        <v/>
      </c>
      <c r="V2715" s="152" t="str">
        <f t="shared" si="1265"/>
        <v/>
      </c>
      <c r="W2715" s="153" t="str">
        <f t="shared" si="1266"/>
        <v/>
      </c>
      <c r="X2715" s="153" t="str">
        <f t="shared" si="1267"/>
        <v/>
      </c>
      <c r="Y2715" s="153" t="str">
        <f t="shared" si="1268"/>
        <v/>
      </c>
      <c r="Z2715" s="153" t="str">
        <f t="shared" si="1269"/>
        <v/>
      </c>
      <c r="AA2715" s="152" t="str">
        <f t="shared" si="1270"/>
        <v/>
      </c>
      <c r="AB2715" s="152" t="str">
        <f t="shared" si="1271"/>
        <v/>
      </c>
      <c r="AC2715" s="154" t="str">
        <f t="shared" si="1282"/>
        <v/>
      </c>
      <c r="AD2715" s="154" t="str">
        <f t="shared" si="1283"/>
        <v/>
      </c>
      <c r="AE2715" s="3" t="str">
        <f t="shared" si="1284"/>
        <v/>
      </c>
      <c r="AF2715" s="3" t="str">
        <f t="shared" si="1285"/>
        <v/>
      </c>
      <c r="AG2715" s="3" t="str">
        <f t="shared" si="1286"/>
        <v/>
      </c>
      <c r="AH2715" s="4" t="str">
        <f t="shared" si="1287"/>
        <v/>
      </c>
      <c r="AI2715" s="75" t="str">
        <f t="shared" si="1288"/>
        <v/>
      </c>
      <c r="AJ2715" s="75" t="str">
        <f t="shared" si="1289"/>
        <v/>
      </c>
    </row>
    <row r="2716" spans="1:36">
      <c r="A2716" s="41" t="str">
        <f t="shared" si="1272"/>
        <v/>
      </c>
      <c r="B2716" s="150" t="str">
        <f>IF(ISNUMBER(A2716),INDEX('MetaTrader Import'!$H$13:$J$5893,TRUNC(((A2716-$A$39+1)-1)/3)+1,MOD((A2716-$A$39+1)-1,3)+1),"")</f>
        <v/>
      </c>
      <c r="C2716" s="43" t="str">
        <f t="shared" si="1273"/>
        <v/>
      </c>
      <c r="D2716" s="43" t="str">
        <f t="shared" ca="1" si="1263"/>
        <v/>
      </c>
      <c r="E2716" s="43" t="str">
        <f t="shared" si="1274"/>
        <v/>
      </c>
      <c r="F2716" s="43" t="str">
        <f t="shared" si="1275"/>
        <v/>
      </c>
      <c r="G2716" s="43" t="str">
        <f>IF(A2716&lt;&gt;"",IF(A2716&lt;Data!$G$11*0.25,$C$13/$G$32,IF(A2716&gt;Data!$G$11*0.25,$C$13,$C$13*10)),"")</f>
        <v/>
      </c>
      <c r="H2716" s="43" t="str">
        <f>IF(A2716&lt;&gt;"",IF(Data!$G$9="constant",$C$13,IF(Data!$G$9="squeeze",G2716,F2716)),"")</f>
        <v/>
      </c>
      <c r="I2716" s="38" t="str">
        <f ca="1">IF(ISNUMBER(A2716),NORMINV(RAND(),0,IF(AND(Data!$G$9="squeeze",A2716&lt;Data!$G$11*0.25),$H$32,1)*$C$30*$C$13)*($C$14*$C$12),"")</f>
        <v/>
      </c>
      <c r="J2716" s="42" t="str">
        <f ca="1">IFERROR(IF(Data!$C$6="Real",B2716,I2716+J2715+($C$14*$C$12)*(NORMINV(RAND(),$C$15,CHOOSE($G$13,$C$13,F2716,G2716)))),"")</f>
        <v/>
      </c>
      <c r="K2716" s="88" t="str">
        <f>IF(ISNUMBER(A2716), IF($G$16="fixed",$G$17,MIN(H2716*Data!$C$7*$C$16*0.5,$C$17*Data!$C$7))*$C$12,"")</f>
        <v/>
      </c>
      <c r="L2716" s="42" t="str">
        <f t="shared" ca="1" si="1290"/>
        <v/>
      </c>
      <c r="M2716" s="44" t="str">
        <f t="shared" ca="1" si="1291"/>
        <v/>
      </c>
      <c r="N2716" s="44" t="str">
        <f t="shared" ca="1" si="1292"/>
        <v/>
      </c>
      <c r="O2716" s="108" t="str">
        <f t="shared" si="1276"/>
        <v/>
      </c>
      <c r="P2716" s="102" t="str">
        <f t="shared" si="1277"/>
        <v/>
      </c>
      <c r="Q2716" s="102" t="str">
        <f t="shared" si="1278"/>
        <v/>
      </c>
      <c r="R2716" s="120" t="str">
        <f t="shared" si="1279"/>
        <v/>
      </c>
      <c r="S2716" s="54" t="str">
        <f t="shared" si="1280"/>
        <v/>
      </c>
      <c r="T2716" s="5" t="str">
        <f t="shared" si="1281"/>
        <v/>
      </c>
      <c r="U2716" s="152" t="str">
        <f t="shared" si="1264"/>
        <v/>
      </c>
      <c r="V2716" s="152" t="str">
        <f t="shared" si="1265"/>
        <v/>
      </c>
      <c r="W2716" s="153" t="str">
        <f t="shared" si="1266"/>
        <v/>
      </c>
      <c r="X2716" s="153" t="str">
        <f t="shared" si="1267"/>
        <v/>
      </c>
      <c r="Y2716" s="153" t="str">
        <f t="shared" si="1268"/>
        <v/>
      </c>
      <c r="Z2716" s="153" t="str">
        <f t="shared" si="1269"/>
        <v/>
      </c>
      <c r="AA2716" s="152" t="str">
        <f t="shared" si="1270"/>
        <v/>
      </c>
      <c r="AB2716" s="152" t="str">
        <f t="shared" si="1271"/>
        <v/>
      </c>
      <c r="AC2716" s="154" t="str">
        <f t="shared" si="1282"/>
        <v/>
      </c>
      <c r="AD2716" s="154" t="str">
        <f t="shared" si="1283"/>
        <v/>
      </c>
      <c r="AE2716" s="3" t="str">
        <f t="shared" si="1284"/>
        <v/>
      </c>
      <c r="AF2716" s="3" t="str">
        <f t="shared" si="1285"/>
        <v/>
      </c>
      <c r="AG2716" s="3" t="str">
        <f t="shared" si="1286"/>
        <v/>
      </c>
      <c r="AH2716" s="4" t="str">
        <f t="shared" si="1287"/>
        <v/>
      </c>
      <c r="AI2716" s="75" t="str">
        <f t="shared" si="1288"/>
        <v/>
      </c>
      <c r="AJ2716" s="75" t="str">
        <f t="shared" si="1289"/>
        <v/>
      </c>
    </row>
    <row r="2717" spans="1:36">
      <c r="A2717" s="41" t="str">
        <f t="shared" si="1272"/>
        <v/>
      </c>
      <c r="B2717" s="150" t="str">
        <f>IF(ISNUMBER(A2717),INDEX('MetaTrader Import'!$H$13:$J$5893,TRUNC(((A2717-$A$39+1)-1)/3)+1,MOD((A2717-$A$39+1)-1,3)+1),"")</f>
        <v/>
      </c>
      <c r="C2717" s="43" t="str">
        <f t="shared" si="1273"/>
        <v/>
      </c>
      <c r="D2717" s="43" t="str">
        <f t="shared" ca="1" si="1263"/>
        <v/>
      </c>
      <c r="E2717" s="43" t="str">
        <f t="shared" si="1274"/>
        <v/>
      </c>
      <c r="F2717" s="43" t="str">
        <f t="shared" si="1275"/>
        <v/>
      </c>
      <c r="G2717" s="43" t="str">
        <f>IF(A2717&lt;&gt;"",IF(A2717&lt;Data!$G$11*0.25,$C$13/$G$32,IF(A2717&gt;Data!$G$11*0.25,$C$13,$C$13*10)),"")</f>
        <v/>
      </c>
      <c r="H2717" s="43" t="str">
        <f>IF(A2717&lt;&gt;"",IF(Data!$G$9="constant",$C$13,IF(Data!$G$9="squeeze",G2717,F2717)),"")</f>
        <v/>
      </c>
      <c r="I2717" s="38" t="str">
        <f ca="1">IF(ISNUMBER(A2717),NORMINV(RAND(),0,IF(AND(Data!$G$9="squeeze",A2717&lt;Data!$G$11*0.25),$H$32,1)*$C$30*$C$13)*($C$14*$C$12),"")</f>
        <v/>
      </c>
      <c r="J2717" s="42" t="str">
        <f ca="1">IFERROR(IF(Data!$C$6="Real",B2717,I2717+J2716+($C$14*$C$12)*(NORMINV(RAND(),$C$15,CHOOSE($G$13,$C$13,F2717,G2717)))),"")</f>
        <v/>
      </c>
      <c r="K2717" s="88" t="str">
        <f>IF(ISNUMBER(A2717), IF($G$16="fixed",$G$17,MIN(H2717*Data!$C$7*$C$16*0.5,$C$17*Data!$C$7))*$C$12,"")</f>
        <v/>
      </c>
      <c r="L2717" s="42" t="str">
        <f t="shared" ca="1" si="1290"/>
        <v/>
      </c>
      <c r="M2717" s="44" t="str">
        <f t="shared" ca="1" si="1291"/>
        <v/>
      </c>
      <c r="N2717" s="44" t="str">
        <f t="shared" ca="1" si="1292"/>
        <v/>
      </c>
      <c r="O2717" s="108" t="str">
        <f t="shared" si="1276"/>
        <v/>
      </c>
      <c r="P2717" s="102" t="str">
        <f t="shared" si="1277"/>
        <v/>
      </c>
      <c r="Q2717" s="102" t="str">
        <f t="shared" si="1278"/>
        <v/>
      </c>
      <c r="R2717" s="120" t="str">
        <f t="shared" si="1279"/>
        <v/>
      </c>
      <c r="S2717" s="54" t="str">
        <f t="shared" si="1280"/>
        <v/>
      </c>
      <c r="T2717" s="5" t="str">
        <f t="shared" si="1281"/>
        <v/>
      </c>
      <c r="U2717" s="152" t="str">
        <f t="shared" si="1264"/>
        <v/>
      </c>
      <c r="V2717" s="152" t="str">
        <f t="shared" si="1265"/>
        <v/>
      </c>
      <c r="W2717" s="153" t="str">
        <f t="shared" si="1266"/>
        <v/>
      </c>
      <c r="X2717" s="153" t="str">
        <f t="shared" si="1267"/>
        <v/>
      </c>
      <c r="Y2717" s="153" t="str">
        <f t="shared" si="1268"/>
        <v/>
      </c>
      <c r="Z2717" s="153" t="str">
        <f t="shared" si="1269"/>
        <v/>
      </c>
      <c r="AA2717" s="152" t="str">
        <f t="shared" si="1270"/>
        <v/>
      </c>
      <c r="AB2717" s="152" t="str">
        <f t="shared" si="1271"/>
        <v/>
      </c>
      <c r="AC2717" s="154" t="str">
        <f t="shared" si="1282"/>
        <v/>
      </c>
      <c r="AD2717" s="154" t="str">
        <f t="shared" si="1283"/>
        <v/>
      </c>
      <c r="AE2717" s="3" t="str">
        <f t="shared" si="1284"/>
        <v/>
      </c>
      <c r="AF2717" s="3" t="str">
        <f t="shared" si="1285"/>
        <v/>
      </c>
      <c r="AG2717" s="3" t="str">
        <f t="shared" si="1286"/>
        <v/>
      </c>
      <c r="AH2717" s="4" t="str">
        <f t="shared" si="1287"/>
        <v/>
      </c>
      <c r="AI2717" s="75" t="str">
        <f t="shared" si="1288"/>
        <v/>
      </c>
      <c r="AJ2717" s="75" t="str">
        <f t="shared" si="1289"/>
        <v/>
      </c>
    </row>
    <row r="2718" spans="1:36">
      <c r="A2718" s="41" t="str">
        <f t="shared" si="1272"/>
        <v/>
      </c>
      <c r="B2718" s="150" t="str">
        <f>IF(ISNUMBER(A2718),INDEX('MetaTrader Import'!$H$13:$J$5893,TRUNC(((A2718-$A$39+1)-1)/3)+1,MOD((A2718-$A$39+1)-1,3)+1),"")</f>
        <v/>
      </c>
      <c r="C2718" s="43" t="str">
        <f t="shared" si="1273"/>
        <v/>
      </c>
      <c r="D2718" s="43" t="str">
        <f t="shared" ca="1" si="1263"/>
        <v/>
      </c>
      <c r="E2718" s="43" t="str">
        <f t="shared" si="1274"/>
        <v/>
      </c>
      <c r="F2718" s="43" t="str">
        <f t="shared" si="1275"/>
        <v/>
      </c>
      <c r="G2718" s="43" t="str">
        <f>IF(A2718&lt;&gt;"",IF(A2718&lt;Data!$G$11*0.25,$C$13/$G$32,IF(A2718&gt;Data!$G$11*0.25,$C$13,$C$13*10)),"")</f>
        <v/>
      </c>
      <c r="H2718" s="43" t="str">
        <f>IF(A2718&lt;&gt;"",IF(Data!$G$9="constant",$C$13,IF(Data!$G$9="squeeze",G2718,F2718)),"")</f>
        <v/>
      </c>
      <c r="I2718" s="38" t="str">
        <f ca="1">IF(ISNUMBER(A2718),NORMINV(RAND(),0,IF(AND(Data!$G$9="squeeze",A2718&lt;Data!$G$11*0.25),$H$32,1)*$C$30*$C$13)*($C$14*$C$12),"")</f>
        <v/>
      </c>
      <c r="J2718" s="42" t="str">
        <f ca="1">IFERROR(IF(Data!$C$6="Real",B2718,I2718+J2717+($C$14*$C$12)*(NORMINV(RAND(),$C$15,CHOOSE($G$13,$C$13,F2718,G2718)))),"")</f>
        <v/>
      </c>
      <c r="K2718" s="88" t="str">
        <f>IF(ISNUMBER(A2718), IF($G$16="fixed",$G$17,MIN(H2718*Data!$C$7*$C$16*0.5,$C$17*Data!$C$7))*$C$12,"")</f>
        <v/>
      </c>
      <c r="L2718" s="42" t="str">
        <f t="shared" ca="1" si="1290"/>
        <v/>
      </c>
      <c r="M2718" s="44" t="str">
        <f t="shared" ca="1" si="1291"/>
        <v/>
      </c>
      <c r="N2718" s="44" t="str">
        <f t="shared" ca="1" si="1292"/>
        <v/>
      </c>
      <c r="O2718" s="108" t="str">
        <f t="shared" si="1276"/>
        <v/>
      </c>
      <c r="P2718" s="102" t="str">
        <f t="shared" si="1277"/>
        <v/>
      </c>
      <c r="Q2718" s="102" t="str">
        <f t="shared" si="1278"/>
        <v/>
      </c>
      <c r="R2718" s="120" t="str">
        <f t="shared" si="1279"/>
        <v/>
      </c>
      <c r="S2718" s="54" t="str">
        <f t="shared" si="1280"/>
        <v/>
      </c>
      <c r="T2718" s="5" t="str">
        <f t="shared" si="1281"/>
        <v/>
      </c>
      <c r="U2718" s="152" t="str">
        <f t="shared" si="1264"/>
        <v/>
      </c>
      <c r="V2718" s="152" t="str">
        <f t="shared" si="1265"/>
        <v/>
      </c>
      <c r="W2718" s="153" t="str">
        <f t="shared" si="1266"/>
        <v/>
      </c>
      <c r="X2718" s="153" t="str">
        <f t="shared" si="1267"/>
        <v/>
      </c>
      <c r="Y2718" s="153" t="str">
        <f t="shared" si="1268"/>
        <v/>
      </c>
      <c r="Z2718" s="153" t="str">
        <f t="shared" si="1269"/>
        <v/>
      </c>
      <c r="AA2718" s="152" t="str">
        <f t="shared" si="1270"/>
        <v/>
      </c>
      <c r="AB2718" s="152" t="str">
        <f t="shared" si="1271"/>
        <v/>
      </c>
      <c r="AC2718" s="154" t="str">
        <f t="shared" si="1282"/>
        <v/>
      </c>
      <c r="AD2718" s="154" t="str">
        <f t="shared" si="1283"/>
        <v/>
      </c>
      <c r="AE2718" s="3" t="str">
        <f t="shared" si="1284"/>
        <v/>
      </c>
      <c r="AF2718" s="3" t="str">
        <f t="shared" si="1285"/>
        <v/>
      </c>
      <c r="AG2718" s="3" t="str">
        <f t="shared" si="1286"/>
        <v/>
      </c>
      <c r="AH2718" s="4" t="str">
        <f t="shared" si="1287"/>
        <v/>
      </c>
      <c r="AI2718" s="75" t="str">
        <f t="shared" si="1288"/>
        <v/>
      </c>
      <c r="AJ2718" s="75" t="str">
        <f t="shared" si="1289"/>
        <v/>
      </c>
    </row>
    <row r="2719" spans="1:36">
      <c r="A2719" s="41" t="str">
        <f t="shared" si="1272"/>
        <v/>
      </c>
      <c r="B2719" s="150" t="str">
        <f>IF(ISNUMBER(A2719),INDEX('MetaTrader Import'!$H$13:$J$5893,TRUNC(((A2719-$A$39+1)-1)/3)+1,MOD((A2719-$A$39+1)-1,3)+1),"")</f>
        <v/>
      </c>
      <c r="C2719" s="43" t="str">
        <f t="shared" si="1273"/>
        <v/>
      </c>
      <c r="D2719" s="43" t="str">
        <f t="shared" ca="1" si="1263"/>
        <v/>
      </c>
      <c r="E2719" s="43" t="str">
        <f t="shared" si="1274"/>
        <v/>
      </c>
      <c r="F2719" s="43" t="str">
        <f t="shared" si="1275"/>
        <v/>
      </c>
      <c r="G2719" s="43" t="str">
        <f>IF(A2719&lt;&gt;"",IF(A2719&lt;Data!$G$11*0.25,$C$13/$G$32,IF(A2719&gt;Data!$G$11*0.25,$C$13,$C$13*10)),"")</f>
        <v/>
      </c>
      <c r="H2719" s="43" t="str">
        <f>IF(A2719&lt;&gt;"",IF(Data!$G$9="constant",$C$13,IF(Data!$G$9="squeeze",G2719,F2719)),"")</f>
        <v/>
      </c>
      <c r="I2719" s="38" t="str">
        <f ca="1">IF(ISNUMBER(A2719),NORMINV(RAND(),0,IF(AND(Data!$G$9="squeeze",A2719&lt;Data!$G$11*0.25),$H$32,1)*$C$30*$C$13)*($C$14*$C$12),"")</f>
        <v/>
      </c>
      <c r="J2719" s="42" t="str">
        <f ca="1">IFERROR(IF(Data!$C$6="Real",B2719,I2719+J2718+($C$14*$C$12)*(NORMINV(RAND(),$C$15,CHOOSE($G$13,$C$13,F2719,G2719)))),"")</f>
        <v/>
      </c>
      <c r="K2719" s="88" t="str">
        <f>IF(ISNUMBER(A2719), IF($G$16="fixed",$G$17,MIN(H2719*Data!$C$7*$C$16*0.5,$C$17*Data!$C$7))*$C$12,"")</f>
        <v/>
      </c>
      <c r="L2719" s="42" t="str">
        <f t="shared" ca="1" si="1290"/>
        <v/>
      </c>
      <c r="M2719" s="44" t="str">
        <f t="shared" ca="1" si="1291"/>
        <v/>
      </c>
      <c r="N2719" s="44" t="str">
        <f t="shared" ca="1" si="1292"/>
        <v/>
      </c>
      <c r="O2719" s="108" t="str">
        <f t="shared" si="1276"/>
        <v/>
      </c>
      <c r="P2719" s="102" t="str">
        <f t="shared" si="1277"/>
        <v/>
      </c>
      <c r="Q2719" s="102" t="str">
        <f t="shared" si="1278"/>
        <v/>
      </c>
      <c r="R2719" s="120" t="str">
        <f t="shared" si="1279"/>
        <v/>
      </c>
      <c r="S2719" s="54" t="str">
        <f t="shared" si="1280"/>
        <v/>
      </c>
      <c r="T2719" s="5" t="str">
        <f t="shared" si="1281"/>
        <v/>
      </c>
      <c r="U2719" s="152" t="str">
        <f t="shared" si="1264"/>
        <v/>
      </c>
      <c r="V2719" s="152" t="str">
        <f t="shared" si="1265"/>
        <v/>
      </c>
      <c r="W2719" s="153" t="str">
        <f t="shared" si="1266"/>
        <v/>
      </c>
      <c r="X2719" s="153" t="str">
        <f t="shared" si="1267"/>
        <v/>
      </c>
      <c r="Y2719" s="153" t="str">
        <f t="shared" si="1268"/>
        <v/>
      </c>
      <c r="Z2719" s="153" t="str">
        <f t="shared" si="1269"/>
        <v/>
      </c>
      <c r="AA2719" s="152" t="str">
        <f t="shared" si="1270"/>
        <v/>
      </c>
      <c r="AB2719" s="152" t="str">
        <f t="shared" si="1271"/>
        <v/>
      </c>
      <c r="AC2719" s="154" t="str">
        <f t="shared" si="1282"/>
        <v/>
      </c>
      <c r="AD2719" s="154" t="str">
        <f t="shared" si="1283"/>
        <v/>
      </c>
      <c r="AE2719" s="3" t="str">
        <f t="shared" si="1284"/>
        <v/>
      </c>
      <c r="AF2719" s="3" t="str">
        <f t="shared" si="1285"/>
        <v/>
      </c>
      <c r="AG2719" s="3" t="str">
        <f t="shared" si="1286"/>
        <v/>
      </c>
      <c r="AH2719" s="4" t="str">
        <f t="shared" si="1287"/>
        <v/>
      </c>
      <c r="AI2719" s="75" t="str">
        <f t="shared" si="1288"/>
        <v/>
      </c>
      <c r="AJ2719" s="75" t="str">
        <f t="shared" si="1289"/>
        <v/>
      </c>
    </row>
    <row r="2720" spans="1:36">
      <c r="A2720" s="41" t="str">
        <f t="shared" si="1272"/>
        <v/>
      </c>
      <c r="B2720" s="150" t="str">
        <f>IF(ISNUMBER(A2720),INDEX('MetaTrader Import'!$H$13:$J$5893,TRUNC(((A2720-$A$39+1)-1)/3)+1,MOD((A2720-$A$39+1)-1,3)+1),"")</f>
        <v/>
      </c>
      <c r="C2720" s="43" t="str">
        <f t="shared" si="1273"/>
        <v/>
      </c>
      <c r="D2720" s="43" t="str">
        <f t="shared" ca="1" si="1263"/>
        <v/>
      </c>
      <c r="E2720" s="43" t="str">
        <f t="shared" si="1274"/>
        <v/>
      </c>
      <c r="F2720" s="43" t="str">
        <f t="shared" si="1275"/>
        <v/>
      </c>
      <c r="G2720" s="43" t="str">
        <f>IF(A2720&lt;&gt;"",IF(A2720&lt;Data!$G$11*0.25,$C$13/$G$32,IF(A2720&gt;Data!$G$11*0.25,$C$13,$C$13*10)),"")</f>
        <v/>
      </c>
      <c r="H2720" s="43" t="str">
        <f>IF(A2720&lt;&gt;"",IF(Data!$G$9="constant",$C$13,IF(Data!$G$9="squeeze",G2720,F2720)),"")</f>
        <v/>
      </c>
      <c r="I2720" s="38" t="str">
        <f ca="1">IF(ISNUMBER(A2720),NORMINV(RAND(),0,IF(AND(Data!$G$9="squeeze",A2720&lt;Data!$G$11*0.25),$H$32,1)*$C$30*$C$13)*($C$14*$C$12),"")</f>
        <v/>
      </c>
      <c r="J2720" s="42" t="str">
        <f ca="1">IFERROR(IF(Data!$C$6="Real",B2720,I2720+J2719+($C$14*$C$12)*(NORMINV(RAND(),$C$15,CHOOSE($G$13,$C$13,F2720,G2720)))),"")</f>
        <v/>
      </c>
      <c r="K2720" s="88" t="str">
        <f>IF(ISNUMBER(A2720), IF($G$16="fixed",$G$17,MIN(H2720*Data!$C$7*$C$16*0.5,$C$17*Data!$C$7))*$C$12,"")</f>
        <v/>
      </c>
      <c r="L2720" s="42" t="str">
        <f t="shared" ca="1" si="1290"/>
        <v/>
      </c>
      <c r="M2720" s="44" t="str">
        <f t="shared" ca="1" si="1291"/>
        <v/>
      </c>
      <c r="N2720" s="44" t="str">
        <f t="shared" ca="1" si="1292"/>
        <v/>
      </c>
      <c r="O2720" s="108" t="str">
        <f t="shared" si="1276"/>
        <v/>
      </c>
      <c r="P2720" s="102" t="str">
        <f t="shared" si="1277"/>
        <v/>
      </c>
      <c r="Q2720" s="102" t="str">
        <f t="shared" si="1278"/>
        <v/>
      </c>
      <c r="R2720" s="120" t="str">
        <f t="shared" si="1279"/>
        <v/>
      </c>
      <c r="S2720" s="54" t="str">
        <f t="shared" si="1280"/>
        <v/>
      </c>
      <c r="T2720" s="5" t="str">
        <f t="shared" si="1281"/>
        <v/>
      </c>
      <c r="U2720" s="152" t="str">
        <f t="shared" si="1264"/>
        <v/>
      </c>
      <c r="V2720" s="152" t="str">
        <f t="shared" si="1265"/>
        <v/>
      </c>
      <c r="W2720" s="153" t="str">
        <f t="shared" si="1266"/>
        <v/>
      </c>
      <c r="X2720" s="153" t="str">
        <f t="shared" si="1267"/>
        <v/>
      </c>
      <c r="Y2720" s="153" t="str">
        <f t="shared" si="1268"/>
        <v/>
      </c>
      <c r="Z2720" s="153" t="str">
        <f t="shared" si="1269"/>
        <v/>
      </c>
      <c r="AA2720" s="152" t="str">
        <f t="shared" si="1270"/>
        <v/>
      </c>
      <c r="AB2720" s="152" t="str">
        <f t="shared" si="1271"/>
        <v/>
      </c>
      <c r="AC2720" s="154" t="str">
        <f t="shared" si="1282"/>
        <v/>
      </c>
      <c r="AD2720" s="154" t="str">
        <f t="shared" si="1283"/>
        <v/>
      </c>
      <c r="AE2720" s="3" t="str">
        <f t="shared" si="1284"/>
        <v/>
      </c>
      <c r="AF2720" s="3" t="str">
        <f t="shared" si="1285"/>
        <v/>
      </c>
      <c r="AG2720" s="3" t="str">
        <f t="shared" si="1286"/>
        <v/>
      </c>
      <c r="AH2720" s="4" t="str">
        <f t="shared" si="1287"/>
        <v/>
      </c>
      <c r="AI2720" s="75" t="str">
        <f t="shared" si="1288"/>
        <v/>
      </c>
      <c r="AJ2720" s="75" t="str">
        <f t="shared" si="1289"/>
        <v/>
      </c>
    </row>
    <row r="2721" spans="1:36">
      <c r="A2721" s="41" t="str">
        <f t="shared" si="1272"/>
        <v/>
      </c>
      <c r="B2721" s="150" t="str">
        <f>IF(ISNUMBER(A2721),INDEX('MetaTrader Import'!$H$13:$J$5893,TRUNC(((A2721-$A$39+1)-1)/3)+1,MOD((A2721-$A$39+1)-1,3)+1),"")</f>
        <v/>
      </c>
      <c r="C2721" s="43" t="str">
        <f t="shared" si="1273"/>
        <v/>
      </c>
      <c r="D2721" s="43" t="str">
        <f t="shared" ca="1" si="1263"/>
        <v/>
      </c>
      <c r="E2721" s="43" t="str">
        <f t="shared" si="1274"/>
        <v/>
      </c>
      <c r="F2721" s="43" t="str">
        <f t="shared" si="1275"/>
        <v/>
      </c>
      <c r="G2721" s="43" t="str">
        <f>IF(A2721&lt;&gt;"",IF(A2721&lt;Data!$G$11*0.25,$C$13/$G$32,IF(A2721&gt;Data!$G$11*0.25,$C$13,$C$13*10)),"")</f>
        <v/>
      </c>
      <c r="H2721" s="43" t="str">
        <f>IF(A2721&lt;&gt;"",IF(Data!$G$9="constant",$C$13,IF(Data!$G$9="squeeze",G2721,F2721)),"")</f>
        <v/>
      </c>
      <c r="I2721" s="38" t="str">
        <f ca="1">IF(ISNUMBER(A2721),NORMINV(RAND(),0,IF(AND(Data!$G$9="squeeze",A2721&lt;Data!$G$11*0.25),$H$32,1)*$C$30*$C$13)*($C$14*$C$12),"")</f>
        <v/>
      </c>
      <c r="J2721" s="42" t="str">
        <f ca="1">IFERROR(IF(Data!$C$6="Real",B2721,I2721+J2720+($C$14*$C$12)*(NORMINV(RAND(),$C$15,CHOOSE($G$13,$C$13,F2721,G2721)))),"")</f>
        <v/>
      </c>
      <c r="K2721" s="88" t="str">
        <f>IF(ISNUMBER(A2721), IF($G$16="fixed",$G$17,MIN(H2721*Data!$C$7*$C$16*0.5,$C$17*Data!$C$7))*$C$12,"")</f>
        <v/>
      </c>
      <c r="L2721" s="42" t="str">
        <f t="shared" ca="1" si="1290"/>
        <v/>
      </c>
      <c r="M2721" s="44" t="str">
        <f t="shared" ca="1" si="1291"/>
        <v/>
      </c>
      <c r="N2721" s="44" t="str">
        <f t="shared" ca="1" si="1292"/>
        <v/>
      </c>
      <c r="O2721" s="108" t="str">
        <f t="shared" si="1276"/>
        <v/>
      </c>
      <c r="P2721" s="102" t="str">
        <f t="shared" si="1277"/>
        <v/>
      </c>
      <c r="Q2721" s="102" t="str">
        <f t="shared" si="1278"/>
        <v/>
      </c>
      <c r="R2721" s="120" t="str">
        <f t="shared" si="1279"/>
        <v/>
      </c>
      <c r="S2721" s="54" t="str">
        <f t="shared" si="1280"/>
        <v/>
      </c>
      <c r="T2721" s="5" t="str">
        <f t="shared" si="1281"/>
        <v/>
      </c>
      <c r="U2721" s="152" t="str">
        <f t="shared" si="1264"/>
        <v/>
      </c>
      <c r="V2721" s="152" t="str">
        <f t="shared" si="1265"/>
        <v/>
      </c>
      <c r="W2721" s="153" t="str">
        <f t="shared" si="1266"/>
        <v/>
      </c>
      <c r="X2721" s="153" t="str">
        <f t="shared" si="1267"/>
        <v/>
      </c>
      <c r="Y2721" s="153" t="str">
        <f t="shared" si="1268"/>
        <v/>
      </c>
      <c r="Z2721" s="153" t="str">
        <f t="shared" si="1269"/>
        <v/>
      </c>
      <c r="AA2721" s="152" t="str">
        <f t="shared" si="1270"/>
        <v/>
      </c>
      <c r="AB2721" s="152" t="str">
        <f t="shared" si="1271"/>
        <v/>
      </c>
      <c r="AC2721" s="154" t="str">
        <f t="shared" si="1282"/>
        <v/>
      </c>
      <c r="AD2721" s="154" t="str">
        <f t="shared" si="1283"/>
        <v/>
      </c>
      <c r="AE2721" s="3" t="str">
        <f t="shared" si="1284"/>
        <v/>
      </c>
      <c r="AF2721" s="3" t="str">
        <f t="shared" si="1285"/>
        <v/>
      </c>
      <c r="AG2721" s="3" t="str">
        <f t="shared" si="1286"/>
        <v/>
      </c>
      <c r="AH2721" s="4" t="str">
        <f t="shared" si="1287"/>
        <v/>
      </c>
      <c r="AI2721" s="75" t="str">
        <f t="shared" si="1288"/>
        <v/>
      </c>
      <c r="AJ2721" s="75" t="str">
        <f t="shared" si="1289"/>
        <v/>
      </c>
    </row>
    <row r="2722" spans="1:36">
      <c r="A2722" s="41" t="str">
        <f t="shared" si="1272"/>
        <v/>
      </c>
      <c r="B2722" s="150" t="str">
        <f>IF(ISNUMBER(A2722),INDEX('MetaTrader Import'!$H$13:$J$5893,TRUNC(((A2722-$A$39+1)-1)/3)+1,MOD((A2722-$A$39+1)-1,3)+1),"")</f>
        <v/>
      </c>
      <c r="C2722" s="43" t="str">
        <f t="shared" si="1273"/>
        <v/>
      </c>
      <c r="D2722" s="43" t="str">
        <f t="shared" ca="1" si="1263"/>
        <v/>
      </c>
      <c r="E2722" s="43" t="str">
        <f t="shared" si="1274"/>
        <v/>
      </c>
      <c r="F2722" s="43" t="str">
        <f t="shared" si="1275"/>
        <v/>
      </c>
      <c r="G2722" s="43" t="str">
        <f>IF(A2722&lt;&gt;"",IF(A2722&lt;Data!$G$11*0.25,$C$13/$G$32,IF(A2722&gt;Data!$G$11*0.25,$C$13,$C$13*10)),"")</f>
        <v/>
      </c>
      <c r="H2722" s="43" t="str">
        <f>IF(A2722&lt;&gt;"",IF(Data!$G$9="constant",$C$13,IF(Data!$G$9="squeeze",G2722,F2722)),"")</f>
        <v/>
      </c>
      <c r="I2722" s="38" t="str">
        <f ca="1">IF(ISNUMBER(A2722),NORMINV(RAND(),0,IF(AND(Data!$G$9="squeeze",A2722&lt;Data!$G$11*0.25),$H$32,1)*$C$30*$C$13)*($C$14*$C$12),"")</f>
        <v/>
      </c>
      <c r="J2722" s="42" t="str">
        <f ca="1">IFERROR(IF(Data!$C$6="Real",B2722,I2722+J2721+($C$14*$C$12)*(NORMINV(RAND(),$C$15,CHOOSE($G$13,$C$13,F2722,G2722)))),"")</f>
        <v/>
      </c>
      <c r="K2722" s="88" t="str">
        <f>IF(ISNUMBER(A2722), IF($G$16="fixed",$G$17,MIN(H2722*Data!$C$7*$C$16*0.5,$C$17*Data!$C$7))*$C$12,"")</f>
        <v/>
      </c>
      <c r="L2722" s="42" t="str">
        <f t="shared" ca="1" si="1290"/>
        <v/>
      </c>
      <c r="M2722" s="44" t="str">
        <f t="shared" ca="1" si="1291"/>
        <v/>
      </c>
      <c r="N2722" s="44" t="str">
        <f t="shared" ca="1" si="1292"/>
        <v/>
      </c>
      <c r="O2722" s="108" t="str">
        <f t="shared" si="1276"/>
        <v/>
      </c>
      <c r="P2722" s="102" t="str">
        <f t="shared" si="1277"/>
        <v/>
      </c>
      <c r="Q2722" s="102" t="str">
        <f t="shared" si="1278"/>
        <v/>
      </c>
      <c r="R2722" s="120" t="str">
        <f t="shared" si="1279"/>
        <v/>
      </c>
      <c r="S2722" s="54" t="str">
        <f t="shared" si="1280"/>
        <v/>
      </c>
      <c r="T2722" s="5" t="str">
        <f t="shared" si="1281"/>
        <v/>
      </c>
      <c r="U2722" s="152" t="str">
        <f t="shared" si="1264"/>
        <v/>
      </c>
      <c r="V2722" s="152" t="str">
        <f t="shared" si="1265"/>
        <v/>
      </c>
      <c r="W2722" s="153" t="str">
        <f t="shared" si="1266"/>
        <v/>
      </c>
      <c r="X2722" s="153" t="str">
        <f t="shared" si="1267"/>
        <v/>
      </c>
      <c r="Y2722" s="153" t="str">
        <f t="shared" si="1268"/>
        <v/>
      </c>
      <c r="Z2722" s="153" t="str">
        <f t="shared" si="1269"/>
        <v/>
      </c>
      <c r="AA2722" s="152" t="str">
        <f t="shared" si="1270"/>
        <v/>
      </c>
      <c r="AB2722" s="152" t="str">
        <f t="shared" si="1271"/>
        <v/>
      </c>
      <c r="AC2722" s="154" t="str">
        <f t="shared" si="1282"/>
        <v/>
      </c>
      <c r="AD2722" s="154" t="str">
        <f t="shared" si="1283"/>
        <v/>
      </c>
      <c r="AE2722" s="3" t="str">
        <f t="shared" si="1284"/>
        <v/>
      </c>
      <c r="AF2722" s="3" t="str">
        <f t="shared" si="1285"/>
        <v/>
      </c>
      <c r="AG2722" s="3" t="str">
        <f t="shared" si="1286"/>
        <v/>
      </c>
      <c r="AH2722" s="4" t="str">
        <f t="shared" si="1287"/>
        <v/>
      </c>
      <c r="AI2722" s="75" t="str">
        <f t="shared" si="1288"/>
        <v/>
      </c>
      <c r="AJ2722" s="75" t="str">
        <f t="shared" si="1289"/>
        <v/>
      </c>
    </row>
    <row r="2723" spans="1:36">
      <c r="A2723" s="41" t="str">
        <f t="shared" si="1272"/>
        <v/>
      </c>
      <c r="B2723" s="150" t="str">
        <f>IF(ISNUMBER(A2723),INDEX('MetaTrader Import'!$H$13:$J$5893,TRUNC(((A2723-$A$39+1)-1)/3)+1,MOD((A2723-$A$39+1)-1,3)+1),"")</f>
        <v/>
      </c>
      <c r="C2723" s="43" t="str">
        <f t="shared" si="1273"/>
        <v/>
      </c>
      <c r="D2723" s="43" t="str">
        <f t="shared" ca="1" si="1263"/>
        <v/>
      </c>
      <c r="E2723" s="43" t="str">
        <f t="shared" si="1274"/>
        <v/>
      </c>
      <c r="F2723" s="43" t="str">
        <f t="shared" si="1275"/>
        <v/>
      </c>
      <c r="G2723" s="43" t="str">
        <f>IF(A2723&lt;&gt;"",IF(A2723&lt;Data!$G$11*0.25,$C$13/$G$32,IF(A2723&gt;Data!$G$11*0.25,$C$13,$C$13*10)),"")</f>
        <v/>
      </c>
      <c r="H2723" s="43" t="str">
        <f>IF(A2723&lt;&gt;"",IF(Data!$G$9="constant",$C$13,IF(Data!$G$9="squeeze",G2723,F2723)),"")</f>
        <v/>
      </c>
      <c r="I2723" s="38" t="str">
        <f ca="1">IF(ISNUMBER(A2723),NORMINV(RAND(),0,IF(AND(Data!$G$9="squeeze",A2723&lt;Data!$G$11*0.25),$H$32,1)*$C$30*$C$13)*($C$14*$C$12),"")</f>
        <v/>
      </c>
      <c r="J2723" s="42" t="str">
        <f ca="1">IFERROR(IF(Data!$C$6="Real",B2723,I2723+J2722+($C$14*$C$12)*(NORMINV(RAND(),$C$15,CHOOSE($G$13,$C$13,F2723,G2723)))),"")</f>
        <v/>
      </c>
      <c r="K2723" s="88" t="str">
        <f>IF(ISNUMBER(A2723), IF($G$16="fixed",$G$17,MIN(H2723*Data!$C$7*$C$16*0.5,$C$17*Data!$C$7))*$C$12,"")</f>
        <v/>
      </c>
      <c r="L2723" s="42" t="str">
        <f t="shared" ca="1" si="1290"/>
        <v/>
      </c>
      <c r="M2723" s="44" t="str">
        <f t="shared" ca="1" si="1291"/>
        <v/>
      </c>
      <c r="N2723" s="44" t="str">
        <f t="shared" ca="1" si="1292"/>
        <v/>
      </c>
      <c r="O2723" s="108" t="str">
        <f t="shared" si="1276"/>
        <v/>
      </c>
      <c r="P2723" s="102" t="str">
        <f t="shared" si="1277"/>
        <v/>
      </c>
      <c r="Q2723" s="102" t="str">
        <f t="shared" si="1278"/>
        <v/>
      </c>
      <c r="R2723" s="120" t="str">
        <f t="shared" si="1279"/>
        <v/>
      </c>
      <c r="S2723" s="54" t="str">
        <f t="shared" si="1280"/>
        <v/>
      </c>
      <c r="T2723" s="5" t="str">
        <f t="shared" si="1281"/>
        <v/>
      </c>
      <c r="U2723" s="152" t="str">
        <f t="shared" si="1264"/>
        <v/>
      </c>
      <c r="V2723" s="152" t="str">
        <f t="shared" si="1265"/>
        <v/>
      </c>
      <c r="W2723" s="153" t="str">
        <f t="shared" si="1266"/>
        <v/>
      </c>
      <c r="X2723" s="153" t="str">
        <f t="shared" si="1267"/>
        <v/>
      </c>
      <c r="Y2723" s="153" t="str">
        <f t="shared" si="1268"/>
        <v/>
      </c>
      <c r="Z2723" s="153" t="str">
        <f t="shared" si="1269"/>
        <v/>
      </c>
      <c r="AA2723" s="152" t="str">
        <f t="shared" si="1270"/>
        <v/>
      </c>
      <c r="AB2723" s="152" t="str">
        <f t="shared" si="1271"/>
        <v/>
      </c>
      <c r="AC2723" s="154" t="str">
        <f t="shared" si="1282"/>
        <v/>
      </c>
      <c r="AD2723" s="154" t="str">
        <f t="shared" si="1283"/>
        <v/>
      </c>
      <c r="AE2723" s="3" t="str">
        <f t="shared" si="1284"/>
        <v/>
      </c>
      <c r="AF2723" s="3" t="str">
        <f t="shared" si="1285"/>
        <v/>
      </c>
      <c r="AG2723" s="3" t="str">
        <f t="shared" si="1286"/>
        <v/>
      </c>
      <c r="AH2723" s="4" t="str">
        <f t="shared" si="1287"/>
        <v/>
      </c>
      <c r="AI2723" s="75" t="str">
        <f t="shared" si="1288"/>
        <v/>
      </c>
      <c r="AJ2723" s="75" t="str">
        <f t="shared" si="1289"/>
        <v/>
      </c>
    </row>
    <row r="2724" spans="1:36">
      <c r="A2724" s="41" t="str">
        <f t="shared" si="1272"/>
        <v/>
      </c>
      <c r="B2724" s="150" t="str">
        <f>IF(ISNUMBER(A2724),INDEX('MetaTrader Import'!$H$13:$J$5893,TRUNC(((A2724-$A$39+1)-1)/3)+1,MOD((A2724-$A$39+1)-1,3)+1),"")</f>
        <v/>
      </c>
      <c r="C2724" s="43" t="str">
        <f t="shared" si="1273"/>
        <v/>
      </c>
      <c r="D2724" s="43" t="str">
        <f t="shared" ca="1" si="1263"/>
        <v/>
      </c>
      <c r="E2724" s="43" t="str">
        <f t="shared" si="1274"/>
        <v/>
      </c>
      <c r="F2724" s="43" t="str">
        <f t="shared" si="1275"/>
        <v/>
      </c>
      <c r="G2724" s="43" t="str">
        <f>IF(A2724&lt;&gt;"",IF(A2724&lt;Data!$G$11*0.25,$C$13/$G$32,IF(A2724&gt;Data!$G$11*0.25,$C$13,$C$13*10)),"")</f>
        <v/>
      </c>
      <c r="H2724" s="43" t="str">
        <f>IF(A2724&lt;&gt;"",IF(Data!$G$9="constant",$C$13,IF(Data!$G$9="squeeze",G2724,F2724)),"")</f>
        <v/>
      </c>
      <c r="I2724" s="38" t="str">
        <f ca="1">IF(ISNUMBER(A2724),NORMINV(RAND(),0,IF(AND(Data!$G$9="squeeze",A2724&lt;Data!$G$11*0.25),$H$32,1)*$C$30*$C$13)*($C$14*$C$12),"")</f>
        <v/>
      </c>
      <c r="J2724" s="42" t="str">
        <f ca="1">IFERROR(IF(Data!$C$6="Real",B2724,I2724+J2723+($C$14*$C$12)*(NORMINV(RAND(),$C$15,CHOOSE($G$13,$C$13,F2724,G2724)))),"")</f>
        <v/>
      </c>
      <c r="K2724" s="88" t="str">
        <f>IF(ISNUMBER(A2724), IF($G$16="fixed",$G$17,MIN(H2724*Data!$C$7*$C$16*0.5,$C$17*Data!$C$7))*$C$12,"")</f>
        <v/>
      </c>
      <c r="L2724" s="42" t="str">
        <f t="shared" ca="1" si="1290"/>
        <v/>
      </c>
      <c r="M2724" s="44" t="str">
        <f t="shared" ca="1" si="1291"/>
        <v/>
      </c>
      <c r="N2724" s="44" t="str">
        <f t="shared" ca="1" si="1292"/>
        <v/>
      </c>
      <c r="O2724" s="108" t="str">
        <f t="shared" si="1276"/>
        <v/>
      </c>
      <c r="P2724" s="102" t="str">
        <f t="shared" si="1277"/>
        <v/>
      </c>
      <c r="Q2724" s="102" t="str">
        <f t="shared" si="1278"/>
        <v/>
      </c>
      <c r="R2724" s="120" t="str">
        <f t="shared" si="1279"/>
        <v/>
      </c>
      <c r="S2724" s="54" t="str">
        <f t="shared" si="1280"/>
        <v/>
      </c>
      <c r="T2724" s="5" t="str">
        <f t="shared" si="1281"/>
        <v/>
      </c>
      <c r="U2724" s="152" t="str">
        <f t="shared" si="1264"/>
        <v/>
      </c>
      <c r="V2724" s="152" t="str">
        <f t="shared" si="1265"/>
        <v/>
      </c>
      <c r="W2724" s="153" t="str">
        <f t="shared" si="1266"/>
        <v/>
      </c>
      <c r="X2724" s="153" t="str">
        <f t="shared" si="1267"/>
        <v/>
      </c>
      <c r="Y2724" s="153" t="str">
        <f t="shared" si="1268"/>
        <v/>
      </c>
      <c r="Z2724" s="153" t="str">
        <f t="shared" si="1269"/>
        <v/>
      </c>
      <c r="AA2724" s="152" t="str">
        <f t="shared" si="1270"/>
        <v/>
      </c>
      <c r="AB2724" s="152" t="str">
        <f t="shared" si="1271"/>
        <v/>
      </c>
      <c r="AC2724" s="154" t="str">
        <f t="shared" si="1282"/>
        <v/>
      </c>
      <c r="AD2724" s="154" t="str">
        <f t="shared" si="1283"/>
        <v/>
      </c>
      <c r="AE2724" s="3" t="str">
        <f t="shared" si="1284"/>
        <v/>
      </c>
      <c r="AF2724" s="3" t="str">
        <f t="shared" si="1285"/>
        <v/>
      </c>
      <c r="AG2724" s="3" t="str">
        <f t="shared" si="1286"/>
        <v/>
      </c>
      <c r="AH2724" s="4" t="str">
        <f t="shared" si="1287"/>
        <v/>
      </c>
      <c r="AI2724" s="75" t="str">
        <f t="shared" si="1288"/>
        <v/>
      </c>
      <c r="AJ2724" s="75" t="str">
        <f t="shared" si="1289"/>
        <v/>
      </c>
    </row>
    <row r="2725" spans="1:36">
      <c r="A2725" s="41" t="str">
        <f t="shared" si="1272"/>
        <v/>
      </c>
      <c r="B2725" s="150" t="str">
        <f>IF(ISNUMBER(A2725),INDEX('MetaTrader Import'!$H$13:$J$5893,TRUNC(((A2725-$A$39+1)-1)/3)+1,MOD((A2725-$A$39+1)-1,3)+1),"")</f>
        <v/>
      </c>
      <c r="C2725" s="43" t="str">
        <f t="shared" si="1273"/>
        <v/>
      </c>
      <c r="D2725" s="43" t="str">
        <f t="shared" ca="1" si="1263"/>
        <v/>
      </c>
      <c r="E2725" s="43" t="str">
        <f t="shared" si="1274"/>
        <v/>
      </c>
      <c r="F2725" s="43" t="str">
        <f t="shared" si="1275"/>
        <v/>
      </c>
      <c r="G2725" s="43" t="str">
        <f>IF(A2725&lt;&gt;"",IF(A2725&lt;Data!$G$11*0.25,$C$13/$G$32,IF(A2725&gt;Data!$G$11*0.25,$C$13,$C$13*10)),"")</f>
        <v/>
      </c>
      <c r="H2725" s="43" t="str">
        <f>IF(A2725&lt;&gt;"",IF(Data!$G$9="constant",$C$13,IF(Data!$G$9="squeeze",G2725,F2725)),"")</f>
        <v/>
      </c>
      <c r="I2725" s="38" t="str">
        <f ca="1">IF(ISNUMBER(A2725),NORMINV(RAND(),0,IF(AND(Data!$G$9="squeeze",A2725&lt;Data!$G$11*0.25),$H$32,1)*$C$30*$C$13)*($C$14*$C$12),"")</f>
        <v/>
      </c>
      <c r="J2725" s="42" t="str">
        <f ca="1">IFERROR(IF(Data!$C$6="Real",B2725,I2725+J2724+($C$14*$C$12)*(NORMINV(RAND(),$C$15,CHOOSE($G$13,$C$13,F2725,G2725)))),"")</f>
        <v/>
      </c>
      <c r="K2725" s="88" t="str">
        <f>IF(ISNUMBER(A2725), IF($G$16="fixed",$G$17,MIN(H2725*Data!$C$7*$C$16*0.5,$C$17*Data!$C$7))*$C$12,"")</f>
        <v/>
      </c>
      <c r="L2725" s="42" t="str">
        <f t="shared" ca="1" si="1290"/>
        <v/>
      </c>
      <c r="M2725" s="44" t="str">
        <f t="shared" ca="1" si="1291"/>
        <v/>
      </c>
      <c r="N2725" s="44" t="str">
        <f t="shared" ca="1" si="1292"/>
        <v/>
      </c>
      <c r="O2725" s="108" t="str">
        <f t="shared" si="1276"/>
        <v/>
      </c>
      <c r="P2725" s="102" t="str">
        <f t="shared" si="1277"/>
        <v/>
      </c>
      <c r="Q2725" s="102" t="str">
        <f t="shared" si="1278"/>
        <v/>
      </c>
      <c r="R2725" s="120" t="str">
        <f t="shared" si="1279"/>
        <v/>
      </c>
      <c r="S2725" s="54" t="str">
        <f t="shared" si="1280"/>
        <v/>
      </c>
      <c r="T2725" s="5" t="str">
        <f t="shared" si="1281"/>
        <v/>
      </c>
      <c r="U2725" s="152" t="str">
        <f t="shared" si="1264"/>
        <v/>
      </c>
      <c r="V2725" s="152" t="str">
        <f t="shared" si="1265"/>
        <v/>
      </c>
      <c r="W2725" s="153" t="str">
        <f t="shared" si="1266"/>
        <v/>
      </c>
      <c r="X2725" s="153" t="str">
        <f t="shared" si="1267"/>
        <v/>
      </c>
      <c r="Y2725" s="153" t="str">
        <f t="shared" si="1268"/>
        <v/>
      </c>
      <c r="Z2725" s="153" t="str">
        <f t="shared" si="1269"/>
        <v/>
      </c>
      <c r="AA2725" s="152" t="str">
        <f t="shared" si="1270"/>
        <v/>
      </c>
      <c r="AB2725" s="152" t="str">
        <f t="shared" si="1271"/>
        <v/>
      </c>
      <c r="AC2725" s="154" t="str">
        <f t="shared" si="1282"/>
        <v/>
      </c>
      <c r="AD2725" s="154" t="str">
        <f t="shared" si="1283"/>
        <v/>
      </c>
      <c r="AE2725" s="3" t="str">
        <f t="shared" si="1284"/>
        <v/>
      </c>
      <c r="AF2725" s="3" t="str">
        <f t="shared" si="1285"/>
        <v/>
      </c>
      <c r="AG2725" s="3" t="str">
        <f t="shared" si="1286"/>
        <v/>
      </c>
      <c r="AH2725" s="4" t="str">
        <f t="shared" si="1287"/>
        <v/>
      </c>
      <c r="AI2725" s="75" t="str">
        <f t="shared" si="1288"/>
        <v/>
      </c>
      <c r="AJ2725" s="75" t="str">
        <f t="shared" si="1289"/>
        <v/>
      </c>
    </row>
    <row r="2726" spans="1:36">
      <c r="A2726" s="41" t="str">
        <f t="shared" si="1272"/>
        <v/>
      </c>
      <c r="B2726" s="150" t="str">
        <f>IF(ISNUMBER(A2726),INDEX('MetaTrader Import'!$H$13:$J$5893,TRUNC(((A2726-$A$39+1)-1)/3)+1,MOD((A2726-$A$39+1)-1,3)+1),"")</f>
        <v/>
      </c>
      <c r="C2726" s="43" t="str">
        <f t="shared" si="1273"/>
        <v/>
      </c>
      <c r="D2726" s="43" t="str">
        <f t="shared" ca="1" si="1263"/>
        <v/>
      </c>
      <c r="E2726" s="43" t="str">
        <f t="shared" si="1274"/>
        <v/>
      </c>
      <c r="F2726" s="43" t="str">
        <f t="shared" si="1275"/>
        <v/>
      </c>
      <c r="G2726" s="43" t="str">
        <f>IF(A2726&lt;&gt;"",IF(A2726&lt;Data!$G$11*0.25,$C$13/$G$32,IF(A2726&gt;Data!$G$11*0.25,$C$13,$C$13*10)),"")</f>
        <v/>
      </c>
      <c r="H2726" s="43" t="str">
        <f>IF(A2726&lt;&gt;"",IF(Data!$G$9="constant",$C$13,IF(Data!$G$9="squeeze",G2726,F2726)),"")</f>
        <v/>
      </c>
      <c r="I2726" s="38" t="str">
        <f ca="1">IF(ISNUMBER(A2726),NORMINV(RAND(),0,IF(AND(Data!$G$9="squeeze",A2726&lt;Data!$G$11*0.25),$H$32,1)*$C$30*$C$13)*($C$14*$C$12),"")</f>
        <v/>
      </c>
      <c r="J2726" s="42" t="str">
        <f ca="1">IFERROR(IF(Data!$C$6="Real",B2726,I2726+J2725+($C$14*$C$12)*(NORMINV(RAND(),$C$15,CHOOSE($G$13,$C$13,F2726,G2726)))),"")</f>
        <v/>
      </c>
      <c r="K2726" s="88" t="str">
        <f>IF(ISNUMBER(A2726), IF($G$16="fixed",$G$17,MIN(H2726*Data!$C$7*$C$16*0.5,$C$17*Data!$C$7))*$C$12,"")</f>
        <v/>
      </c>
      <c r="L2726" s="42" t="str">
        <f t="shared" ca="1" si="1290"/>
        <v/>
      </c>
      <c r="M2726" s="44" t="str">
        <f t="shared" ca="1" si="1291"/>
        <v/>
      </c>
      <c r="N2726" s="44" t="str">
        <f t="shared" ca="1" si="1292"/>
        <v/>
      </c>
      <c r="O2726" s="108" t="str">
        <f t="shared" si="1276"/>
        <v/>
      </c>
      <c r="P2726" s="102" t="str">
        <f t="shared" si="1277"/>
        <v/>
      </c>
      <c r="Q2726" s="102" t="str">
        <f t="shared" si="1278"/>
        <v/>
      </c>
      <c r="R2726" s="120" t="str">
        <f t="shared" si="1279"/>
        <v/>
      </c>
      <c r="S2726" s="54" t="str">
        <f t="shared" si="1280"/>
        <v/>
      </c>
      <c r="T2726" s="5" t="str">
        <f t="shared" si="1281"/>
        <v/>
      </c>
      <c r="U2726" s="152" t="str">
        <f t="shared" si="1264"/>
        <v/>
      </c>
      <c r="V2726" s="152" t="str">
        <f t="shared" si="1265"/>
        <v/>
      </c>
      <c r="W2726" s="153" t="str">
        <f t="shared" si="1266"/>
        <v/>
      </c>
      <c r="X2726" s="153" t="str">
        <f t="shared" si="1267"/>
        <v/>
      </c>
      <c r="Y2726" s="153" t="str">
        <f t="shared" si="1268"/>
        <v/>
      </c>
      <c r="Z2726" s="153" t="str">
        <f t="shared" si="1269"/>
        <v/>
      </c>
      <c r="AA2726" s="152" t="str">
        <f t="shared" si="1270"/>
        <v/>
      </c>
      <c r="AB2726" s="152" t="str">
        <f t="shared" si="1271"/>
        <v/>
      </c>
      <c r="AC2726" s="154" t="str">
        <f t="shared" si="1282"/>
        <v/>
      </c>
      <c r="AD2726" s="154" t="str">
        <f t="shared" si="1283"/>
        <v/>
      </c>
      <c r="AE2726" s="3" t="str">
        <f t="shared" si="1284"/>
        <v/>
      </c>
      <c r="AF2726" s="3" t="str">
        <f t="shared" si="1285"/>
        <v/>
      </c>
      <c r="AG2726" s="3" t="str">
        <f t="shared" si="1286"/>
        <v/>
      </c>
      <c r="AH2726" s="4" t="str">
        <f t="shared" si="1287"/>
        <v/>
      </c>
      <c r="AI2726" s="75" t="str">
        <f t="shared" si="1288"/>
        <v/>
      </c>
      <c r="AJ2726" s="75" t="str">
        <f t="shared" si="1289"/>
        <v/>
      </c>
    </row>
    <row r="2727" spans="1:36">
      <c r="A2727" s="41" t="str">
        <f t="shared" si="1272"/>
        <v/>
      </c>
      <c r="B2727" s="150" t="str">
        <f>IF(ISNUMBER(A2727),INDEX('MetaTrader Import'!$H$13:$J$5893,TRUNC(((A2727-$A$39+1)-1)/3)+1,MOD((A2727-$A$39+1)-1,3)+1),"")</f>
        <v/>
      </c>
      <c r="C2727" s="43" t="str">
        <f t="shared" si="1273"/>
        <v/>
      </c>
      <c r="D2727" s="43" t="str">
        <f t="shared" ca="1" si="1263"/>
        <v/>
      </c>
      <c r="E2727" s="43" t="str">
        <f t="shared" si="1274"/>
        <v/>
      </c>
      <c r="F2727" s="43" t="str">
        <f t="shared" si="1275"/>
        <v/>
      </c>
      <c r="G2727" s="43" t="str">
        <f>IF(A2727&lt;&gt;"",IF(A2727&lt;Data!$G$11*0.25,$C$13/$G$32,IF(A2727&gt;Data!$G$11*0.25,$C$13,$C$13*10)),"")</f>
        <v/>
      </c>
      <c r="H2727" s="43" t="str">
        <f>IF(A2727&lt;&gt;"",IF(Data!$G$9="constant",$C$13,IF(Data!$G$9="squeeze",G2727,F2727)),"")</f>
        <v/>
      </c>
      <c r="I2727" s="38" t="str">
        <f ca="1">IF(ISNUMBER(A2727),NORMINV(RAND(),0,IF(AND(Data!$G$9="squeeze",A2727&lt;Data!$G$11*0.25),$H$32,1)*$C$30*$C$13)*($C$14*$C$12),"")</f>
        <v/>
      </c>
      <c r="J2727" s="42" t="str">
        <f ca="1">IFERROR(IF(Data!$C$6="Real",B2727,I2727+J2726+($C$14*$C$12)*(NORMINV(RAND(),$C$15,CHOOSE($G$13,$C$13,F2727,G2727)))),"")</f>
        <v/>
      </c>
      <c r="K2727" s="88" t="str">
        <f>IF(ISNUMBER(A2727), IF($G$16="fixed",$G$17,MIN(H2727*Data!$C$7*$C$16*0.5,$C$17*Data!$C$7))*$C$12,"")</f>
        <v/>
      </c>
      <c r="L2727" s="42" t="str">
        <f t="shared" ca="1" si="1290"/>
        <v/>
      </c>
      <c r="M2727" s="44" t="str">
        <f t="shared" ca="1" si="1291"/>
        <v/>
      </c>
      <c r="N2727" s="44" t="str">
        <f t="shared" ca="1" si="1292"/>
        <v/>
      </c>
      <c r="O2727" s="108" t="str">
        <f t="shared" si="1276"/>
        <v/>
      </c>
      <c r="P2727" s="102" t="str">
        <f t="shared" si="1277"/>
        <v/>
      </c>
      <c r="Q2727" s="102" t="str">
        <f t="shared" si="1278"/>
        <v/>
      </c>
      <c r="R2727" s="120" t="str">
        <f t="shared" si="1279"/>
        <v/>
      </c>
      <c r="S2727" s="54" t="str">
        <f t="shared" si="1280"/>
        <v/>
      </c>
      <c r="T2727" s="5" t="str">
        <f t="shared" si="1281"/>
        <v/>
      </c>
      <c r="U2727" s="152" t="str">
        <f t="shared" si="1264"/>
        <v/>
      </c>
      <c r="V2727" s="152" t="str">
        <f t="shared" si="1265"/>
        <v/>
      </c>
      <c r="W2727" s="153" t="str">
        <f t="shared" si="1266"/>
        <v/>
      </c>
      <c r="X2727" s="153" t="str">
        <f t="shared" si="1267"/>
        <v/>
      </c>
      <c r="Y2727" s="153" t="str">
        <f t="shared" si="1268"/>
        <v/>
      </c>
      <c r="Z2727" s="153" t="str">
        <f t="shared" si="1269"/>
        <v/>
      </c>
      <c r="AA2727" s="152" t="str">
        <f t="shared" si="1270"/>
        <v/>
      </c>
      <c r="AB2727" s="152" t="str">
        <f t="shared" si="1271"/>
        <v/>
      </c>
      <c r="AC2727" s="154" t="str">
        <f t="shared" si="1282"/>
        <v/>
      </c>
      <c r="AD2727" s="154" t="str">
        <f t="shared" si="1283"/>
        <v/>
      </c>
      <c r="AE2727" s="3" t="str">
        <f t="shared" si="1284"/>
        <v/>
      </c>
      <c r="AF2727" s="3" t="str">
        <f t="shared" si="1285"/>
        <v/>
      </c>
      <c r="AG2727" s="3" t="str">
        <f t="shared" si="1286"/>
        <v/>
      </c>
      <c r="AH2727" s="4" t="str">
        <f t="shared" si="1287"/>
        <v/>
      </c>
      <c r="AI2727" s="75" t="str">
        <f t="shared" si="1288"/>
        <v/>
      </c>
      <c r="AJ2727" s="75" t="str">
        <f t="shared" si="1289"/>
        <v/>
      </c>
    </row>
    <row r="2728" spans="1:36">
      <c r="A2728" s="41" t="str">
        <f t="shared" si="1272"/>
        <v/>
      </c>
      <c r="B2728" s="150" t="str">
        <f>IF(ISNUMBER(A2728),INDEX('MetaTrader Import'!$H$13:$J$5893,TRUNC(((A2728-$A$39+1)-1)/3)+1,MOD((A2728-$A$39+1)-1,3)+1),"")</f>
        <v/>
      </c>
      <c r="C2728" s="43" t="str">
        <f t="shared" si="1273"/>
        <v/>
      </c>
      <c r="D2728" s="43" t="str">
        <f t="shared" ca="1" si="1263"/>
        <v/>
      </c>
      <c r="E2728" s="43" t="str">
        <f t="shared" si="1274"/>
        <v/>
      </c>
      <c r="F2728" s="43" t="str">
        <f t="shared" si="1275"/>
        <v/>
      </c>
      <c r="G2728" s="43" t="str">
        <f>IF(A2728&lt;&gt;"",IF(A2728&lt;Data!$G$11*0.25,$C$13/$G$32,IF(A2728&gt;Data!$G$11*0.25,$C$13,$C$13*10)),"")</f>
        <v/>
      </c>
      <c r="H2728" s="43" t="str">
        <f>IF(A2728&lt;&gt;"",IF(Data!$G$9="constant",$C$13,IF(Data!$G$9="squeeze",G2728,F2728)),"")</f>
        <v/>
      </c>
      <c r="I2728" s="38" t="str">
        <f ca="1">IF(ISNUMBER(A2728),NORMINV(RAND(),0,IF(AND(Data!$G$9="squeeze",A2728&lt;Data!$G$11*0.25),$H$32,1)*$C$30*$C$13)*($C$14*$C$12),"")</f>
        <v/>
      </c>
      <c r="J2728" s="42" t="str">
        <f ca="1">IFERROR(IF(Data!$C$6="Real",B2728,I2728+J2727+($C$14*$C$12)*(NORMINV(RAND(),$C$15,CHOOSE($G$13,$C$13,F2728,G2728)))),"")</f>
        <v/>
      </c>
      <c r="K2728" s="88" t="str">
        <f>IF(ISNUMBER(A2728), IF($G$16="fixed",$G$17,MIN(H2728*Data!$C$7*$C$16*0.5,$C$17*Data!$C$7))*$C$12,"")</f>
        <v/>
      </c>
      <c r="L2728" s="42" t="str">
        <f t="shared" ca="1" si="1290"/>
        <v/>
      </c>
      <c r="M2728" s="44" t="str">
        <f t="shared" ca="1" si="1291"/>
        <v/>
      </c>
      <c r="N2728" s="44" t="str">
        <f t="shared" ca="1" si="1292"/>
        <v/>
      </c>
      <c r="O2728" s="108" t="str">
        <f t="shared" si="1276"/>
        <v/>
      </c>
      <c r="P2728" s="102" t="str">
        <f t="shared" si="1277"/>
        <v/>
      </c>
      <c r="Q2728" s="102" t="str">
        <f t="shared" si="1278"/>
        <v/>
      </c>
      <c r="R2728" s="120" t="str">
        <f t="shared" si="1279"/>
        <v/>
      </c>
      <c r="S2728" s="54" t="str">
        <f t="shared" si="1280"/>
        <v/>
      </c>
      <c r="T2728" s="5" t="str">
        <f t="shared" si="1281"/>
        <v/>
      </c>
      <c r="U2728" s="152" t="str">
        <f t="shared" si="1264"/>
        <v/>
      </c>
      <c r="V2728" s="152" t="str">
        <f t="shared" si="1265"/>
        <v/>
      </c>
      <c r="W2728" s="153" t="str">
        <f t="shared" si="1266"/>
        <v/>
      </c>
      <c r="X2728" s="153" t="str">
        <f t="shared" si="1267"/>
        <v/>
      </c>
      <c r="Y2728" s="153" t="str">
        <f t="shared" si="1268"/>
        <v/>
      </c>
      <c r="Z2728" s="153" t="str">
        <f t="shared" si="1269"/>
        <v/>
      </c>
      <c r="AA2728" s="152" t="str">
        <f t="shared" si="1270"/>
        <v/>
      </c>
      <c r="AB2728" s="152" t="str">
        <f t="shared" si="1271"/>
        <v/>
      </c>
      <c r="AC2728" s="154" t="str">
        <f t="shared" si="1282"/>
        <v/>
      </c>
      <c r="AD2728" s="154" t="str">
        <f t="shared" si="1283"/>
        <v/>
      </c>
      <c r="AE2728" s="3" t="str">
        <f t="shared" si="1284"/>
        <v/>
      </c>
      <c r="AF2728" s="3" t="str">
        <f t="shared" si="1285"/>
        <v/>
      </c>
      <c r="AG2728" s="3" t="str">
        <f t="shared" si="1286"/>
        <v/>
      </c>
      <c r="AH2728" s="4" t="str">
        <f t="shared" si="1287"/>
        <v/>
      </c>
      <c r="AI2728" s="75" t="str">
        <f t="shared" si="1288"/>
        <v/>
      </c>
      <c r="AJ2728" s="75" t="str">
        <f t="shared" si="1289"/>
        <v/>
      </c>
    </row>
    <row r="2729" spans="1:36">
      <c r="A2729" s="41" t="str">
        <f t="shared" si="1272"/>
        <v/>
      </c>
      <c r="B2729" s="150" t="str">
        <f>IF(ISNUMBER(A2729),INDEX('MetaTrader Import'!$H$13:$J$5893,TRUNC(((A2729-$A$39+1)-1)/3)+1,MOD((A2729-$A$39+1)-1,3)+1),"")</f>
        <v/>
      </c>
      <c r="C2729" s="43" t="str">
        <f t="shared" si="1273"/>
        <v/>
      </c>
      <c r="D2729" s="43" t="str">
        <f t="shared" ca="1" si="1263"/>
        <v/>
      </c>
      <c r="E2729" s="43" t="str">
        <f t="shared" si="1274"/>
        <v/>
      </c>
      <c r="F2729" s="43" t="str">
        <f t="shared" si="1275"/>
        <v/>
      </c>
      <c r="G2729" s="43" t="str">
        <f>IF(A2729&lt;&gt;"",IF(A2729&lt;Data!$G$11*0.25,$C$13/$G$32,IF(A2729&gt;Data!$G$11*0.25,$C$13,$C$13*10)),"")</f>
        <v/>
      </c>
      <c r="H2729" s="43" t="str">
        <f>IF(A2729&lt;&gt;"",IF(Data!$G$9="constant",$C$13,IF(Data!$G$9="squeeze",G2729,F2729)),"")</f>
        <v/>
      </c>
      <c r="I2729" s="38" t="str">
        <f ca="1">IF(ISNUMBER(A2729),NORMINV(RAND(),0,IF(AND(Data!$G$9="squeeze",A2729&lt;Data!$G$11*0.25),$H$32,1)*$C$30*$C$13)*($C$14*$C$12),"")</f>
        <v/>
      </c>
      <c r="J2729" s="42" t="str">
        <f ca="1">IFERROR(IF(Data!$C$6="Real",B2729,I2729+J2728+($C$14*$C$12)*(NORMINV(RAND(),$C$15,CHOOSE($G$13,$C$13,F2729,G2729)))),"")</f>
        <v/>
      </c>
      <c r="K2729" s="88" t="str">
        <f>IF(ISNUMBER(A2729), IF($G$16="fixed",$G$17,MIN(H2729*Data!$C$7*$C$16*0.5,$C$17*Data!$C$7))*$C$12,"")</f>
        <v/>
      </c>
      <c r="L2729" s="42" t="str">
        <f t="shared" ca="1" si="1290"/>
        <v/>
      </c>
      <c r="M2729" s="44" t="str">
        <f t="shared" ca="1" si="1291"/>
        <v/>
      </c>
      <c r="N2729" s="44" t="str">
        <f t="shared" ca="1" si="1292"/>
        <v/>
      </c>
      <c r="O2729" s="108" t="str">
        <f t="shared" si="1276"/>
        <v/>
      </c>
      <c r="P2729" s="102" t="str">
        <f t="shared" si="1277"/>
        <v/>
      </c>
      <c r="Q2729" s="102" t="str">
        <f t="shared" si="1278"/>
        <v/>
      </c>
      <c r="R2729" s="120" t="str">
        <f t="shared" si="1279"/>
        <v/>
      </c>
      <c r="S2729" s="54" t="str">
        <f t="shared" si="1280"/>
        <v/>
      </c>
      <c r="T2729" s="5" t="str">
        <f t="shared" si="1281"/>
        <v/>
      </c>
      <c r="U2729" s="152" t="str">
        <f t="shared" si="1264"/>
        <v/>
      </c>
      <c r="V2729" s="152" t="str">
        <f t="shared" si="1265"/>
        <v/>
      </c>
      <c r="W2729" s="153" t="str">
        <f t="shared" si="1266"/>
        <v/>
      </c>
      <c r="X2729" s="153" t="str">
        <f t="shared" si="1267"/>
        <v/>
      </c>
      <c r="Y2729" s="153" t="str">
        <f t="shared" si="1268"/>
        <v/>
      </c>
      <c r="Z2729" s="153" t="str">
        <f t="shared" si="1269"/>
        <v/>
      </c>
      <c r="AA2729" s="152" t="str">
        <f t="shared" si="1270"/>
        <v/>
      </c>
      <c r="AB2729" s="152" t="str">
        <f t="shared" si="1271"/>
        <v/>
      </c>
      <c r="AC2729" s="154" t="str">
        <f t="shared" si="1282"/>
        <v/>
      </c>
      <c r="AD2729" s="154" t="str">
        <f t="shared" si="1283"/>
        <v/>
      </c>
      <c r="AE2729" s="3" t="str">
        <f t="shared" si="1284"/>
        <v/>
      </c>
      <c r="AF2729" s="3" t="str">
        <f t="shared" si="1285"/>
        <v/>
      </c>
      <c r="AG2729" s="3" t="str">
        <f t="shared" si="1286"/>
        <v/>
      </c>
      <c r="AH2729" s="4" t="str">
        <f t="shared" si="1287"/>
        <v/>
      </c>
      <c r="AI2729" s="75" t="str">
        <f t="shared" si="1288"/>
        <v/>
      </c>
      <c r="AJ2729" s="75" t="str">
        <f t="shared" si="1289"/>
        <v/>
      </c>
    </row>
    <row r="2730" spans="1:36">
      <c r="A2730" s="41" t="str">
        <f t="shared" si="1272"/>
        <v/>
      </c>
      <c r="B2730" s="150" t="str">
        <f>IF(ISNUMBER(A2730),INDEX('MetaTrader Import'!$H$13:$J$5893,TRUNC(((A2730-$A$39+1)-1)/3)+1,MOD((A2730-$A$39+1)-1,3)+1),"")</f>
        <v/>
      </c>
      <c r="C2730" s="43" t="str">
        <f t="shared" si="1273"/>
        <v/>
      </c>
      <c r="D2730" s="43" t="str">
        <f t="shared" ca="1" si="1263"/>
        <v/>
      </c>
      <c r="E2730" s="43" t="str">
        <f t="shared" si="1274"/>
        <v/>
      </c>
      <c r="F2730" s="43" t="str">
        <f t="shared" si="1275"/>
        <v/>
      </c>
      <c r="G2730" s="43" t="str">
        <f>IF(A2730&lt;&gt;"",IF(A2730&lt;Data!$G$11*0.25,$C$13/$G$32,IF(A2730&gt;Data!$G$11*0.25,$C$13,$C$13*10)),"")</f>
        <v/>
      </c>
      <c r="H2730" s="43" t="str">
        <f>IF(A2730&lt;&gt;"",IF(Data!$G$9="constant",$C$13,IF(Data!$G$9="squeeze",G2730,F2730)),"")</f>
        <v/>
      </c>
      <c r="I2730" s="38" t="str">
        <f ca="1">IF(ISNUMBER(A2730),NORMINV(RAND(),0,IF(AND(Data!$G$9="squeeze",A2730&lt;Data!$G$11*0.25),$H$32,1)*$C$30*$C$13)*($C$14*$C$12),"")</f>
        <v/>
      </c>
      <c r="J2730" s="42" t="str">
        <f ca="1">IFERROR(IF(Data!$C$6="Real",B2730,I2730+J2729+($C$14*$C$12)*(NORMINV(RAND(),$C$15,CHOOSE($G$13,$C$13,F2730,G2730)))),"")</f>
        <v/>
      </c>
      <c r="K2730" s="88" t="str">
        <f>IF(ISNUMBER(A2730), IF($G$16="fixed",$G$17,MIN(H2730*Data!$C$7*$C$16*0.5,$C$17*Data!$C$7))*$C$12,"")</f>
        <v/>
      </c>
      <c r="L2730" s="42" t="str">
        <f t="shared" ca="1" si="1290"/>
        <v/>
      </c>
      <c r="M2730" s="44" t="str">
        <f t="shared" ca="1" si="1291"/>
        <v/>
      </c>
      <c r="N2730" s="44" t="str">
        <f t="shared" ca="1" si="1292"/>
        <v/>
      </c>
      <c r="O2730" s="108" t="str">
        <f t="shared" si="1276"/>
        <v/>
      </c>
      <c r="P2730" s="102" t="str">
        <f t="shared" si="1277"/>
        <v/>
      </c>
      <c r="Q2730" s="102" t="str">
        <f t="shared" si="1278"/>
        <v/>
      </c>
      <c r="R2730" s="120" t="str">
        <f t="shared" si="1279"/>
        <v/>
      </c>
      <c r="S2730" s="54" t="str">
        <f t="shared" si="1280"/>
        <v/>
      </c>
      <c r="T2730" s="5" t="str">
        <f t="shared" si="1281"/>
        <v/>
      </c>
      <c r="U2730" s="152" t="str">
        <f t="shared" si="1264"/>
        <v/>
      </c>
      <c r="V2730" s="152" t="str">
        <f t="shared" si="1265"/>
        <v/>
      </c>
      <c r="W2730" s="153" t="str">
        <f t="shared" si="1266"/>
        <v/>
      </c>
      <c r="X2730" s="153" t="str">
        <f t="shared" si="1267"/>
        <v/>
      </c>
      <c r="Y2730" s="153" t="str">
        <f t="shared" si="1268"/>
        <v/>
      </c>
      <c r="Z2730" s="153" t="str">
        <f t="shared" si="1269"/>
        <v/>
      </c>
      <c r="AA2730" s="152" t="str">
        <f t="shared" si="1270"/>
        <v/>
      </c>
      <c r="AB2730" s="152" t="str">
        <f t="shared" si="1271"/>
        <v/>
      </c>
      <c r="AC2730" s="154" t="str">
        <f t="shared" si="1282"/>
        <v/>
      </c>
      <c r="AD2730" s="154" t="str">
        <f t="shared" si="1283"/>
        <v/>
      </c>
      <c r="AE2730" s="3" t="str">
        <f t="shared" si="1284"/>
        <v/>
      </c>
      <c r="AF2730" s="3" t="str">
        <f t="shared" si="1285"/>
        <v/>
      </c>
      <c r="AG2730" s="3" t="str">
        <f t="shared" si="1286"/>
        <v/>
      </c>
      <c r="AH2730" s="4" t="str">
        <f t="shared" si="1287"/>
        <v/>
      </c>
      <c r="AI2730" s="75" t="str">
        <f t="shared" si="1288"/>
        <v/>
      </c>
      <c r="AJ2730" s="75" t="str">
        <f t="shared" si="1289"/>
        <v/>
      </c>
    </row>
    <row r="2731" spans="1:36">
      <c r="A2731" s="41" t="str">
        <f t="shared" si="1272"/>
        <v/>
      </c>
      <c r="B2731" s="150" t="str">
        <f>IF(ISNUMBER(A2731),INDEX('MetaTrader Import'!$H$13:$J$5893,TRUNC(((A2731-$A$39+1)-1)/3)+1,MOD((A2731-$A$39+1)-1,3)+1),"")</f>
        <v/>
      </c>
      <c r="C2731" s="43" t="str">
        <f t="shared" si="1273"/>
        <v/>
      </c>
      <c r="D2731" s="43" t="str">
        <f t="shared" ca="1" si="1263"/>
        <v/>
      </c>
      <c r="E2731" s="43" t="str">
        <f t="shared" si="1274"/>
        <v/>
      </c>
      <c r="F2731" s="43" t="str">
        <f t="shared" si="1275"/>
        <v/>
      </c>
      <c r="G2731" s="43" t="str">
        <f>IF(A2731&lt;&gt;"",IF(A2731&lt;Data!$G$11*0.25,$C$13/$G$32,IF(A2731&gt;Data!$G$11*0.25,$C$13,$C$13*10)),"")</f>
        <v/>
      </c>
      <c r="H2731" s="43" t="str">
        <f>IF(A2731&lt;&gt;"",IF(Data!$G$9="constant",$C$13,IF(Data!$G$9="squeeze",G2731,F2731)),"")</f>
        <v/>
      </c>
      <c r="I2731" s="38" t="str">
        <f ca="1">IF(ISNUMBER(A2731),NORMINV(RAND(),0,IF(AND(Data!$G$9="squeeze",A2731&lt;Data!$G$11*0.25),$H$32,1)*$C$30*$C$13)*($C$14*$C$12),"")</f>
        <v/>
      </c>
      <c r="J2731" s="42" t="str">
        <f ca="1">IFERROR(IF(Data!$C$6="Real",B2731,I2731+J2730+($C$14*$C$12)*(NORMINV(RAND(),$C$15,CHOOSE($G$13,$C$13,F2731,G2731)))),"")</f>
        <v/>
      </c>
      <c r="K2731" s="88" t="str">
        <f>IF(ISNUMBER(A2731), IF($G$16="fixed",$G$17,MIN(H2731*Data!$C$7*$C$16*0.5,$C$17*Data!$C$7))*$C$12,"")</f>
        <v/>
      </c>
      <c r="L2731" s="42" t="str">
        <f t="shared" ca="1" si="1290"/>
        <v/>
      </c>
      <c r="M2731" s="44" t="str">
        <f t="shared" ca="1" si="1291"/>
        <v/>
      </c>
      <c r="N2731" s="44" t="str">
        <f t="shared" ca="1" si="1292"/>
        <v/>
      </c>
      <c r="O2731" s="108" t="str">
        <f t="shared" si="1276"/>
        <v/>
      </c>
      <c r="P2731" s="102" t="str">
        <f t="shared" si="1277"/>
        <v/>
      </c>
      <c r="Q2731" s="102" t="str">
        <f t="shared" si="1278"/>
        <v/>
      </c>
      <c r="R2731" s="120" t="str">
        <f t="shared" si="1279"/>
        <v/>
      </c>
      <c r="S2731" s="54" t="str">
        <f t="shared" si="1280"/>
        <v/>
      </c>
      <c r="T2731" s="5" t="str">
        <f t="shared" si="1281"/>
        <v/>
      </c>
      <c r="U2731" s="152" t="str">
        <f t="shared" si="1264"/>
        <v/>
      </c>
      <c r="V2731" s="152" t="str">
        <f t="shared" si="1265"/>
        <v/>
      </c>
      <c r="W2731" s="153" t="str">
        <f t="shared" si="1266"/>
        <v/>
      </c>
      <c r="X2731" s="153" t="str">
        <f t="shared" si="1267"/>
        <v/>
      </c>
      <c r="Y2731" s="153" t="str">
        <f t="shared" si="1268"/>
        <v/>
      </c>
      <c r="Z2731" s="153" t="str">
        <f t="shared" si="1269"/>
        <v/>
      </c>
      <c r="AA2731" s="152" t="str">
        <f t="shared" si="1270"/>
        <v/>
      </c>
      <c r="AB2731" s="152" t="str">
        <f t="shared" si="1271"/>
        <v/>
      </c>
      <c r="AC2731" s="154" t="str">
        <f t="shared" si="1282"/>
        <v/>
      </c>
      <c r="AD2731" s="154" t="str">
        <f t="shared" si="1283"/>
        <v/>
      </c>
      <c r="AE2731" s="3" t="str">
        <f t="shared" si="1284"/>
        <v/>
      </c>
      <c r="AF2731" s="3" t="str">
        <f t="shared" si="1285"/>
        <v/>
      </c>
      <c r="AG2731" s="3" t="str">
        <f t="shared" si="1286"/>
        <v/>
      </c>
      <c r="AH2731" s="4" t="str">
        <f t="shared" si="1287"/>
        <v/>
      </c>
      <c r="AI2731" s="75" t="str">
        <f t="shared" si="1288"/>
        <v/>
      </c>
      <c r="AJ2731" s="75" t="str">
        <f t="shared" si="1289"/>
        <v/>
      </c>
    </row>
    <row r="2732" spans="1:36">
      <c r="A2732" s="41" t="str">
        <f t="shared" si="1272"/>
        <v/>
      </c>
      <c r="B2732" s="150" t="str">
        <f>IF(ISNUMBER(A2732),INDEX('MetaTrader Import'!$H$13:$J$5893,TRUNC(((A2732-$A$39+1)-1)/3)+1,MOD((A2732-$A$39+1)-1,3)+1),"")</f>
        <v/>
      </c>
      <c r="C2732" s="43" t="str">
        <f t="shared" si="1273"/>
        <v/>
      </c>
      <c r="D2732" s="43" t="str">
        <f t="shared" ca="1" si="1263"/>
        <v/>
      </c>
      <c r="E2732" s="43" t="str">
        <f t="shared" si="1274"/>
        <v/>
      </c>
      <c r="F2732" s="43" t="str">
        <f t="shared" si="1275"/>
        <v/>
      </c>
      <c r="G2732" s="43" t="str">
        <f>IF(A2732&lt;&gt;"",IF(A2732&lt;Data!$G$11*0.25,$C$13/$G$32,IF(A2732&gt;Data!$G$11*0.25,$C$13,$C$13*10)),"")</f>
        <v/>
      </c>
      <c r="H2732" s="43" t="str">
        <f>IF(A2732&lt;&gt;"",IF(Data!$G$9="constant",$C$13,IF(Data!$G$9="squeeze",G2732,F2732)),"")</f>
        <v/>
      </c>
      <c r="I2732" s="38" t="str">
        <f ca="1">IF(ISNUMBER(A2732),NORMINV(RAND(),0,IF(AND(Data!$G$9="squeeze",A2732&lt;Data!$G$11*0.25),$H$32,1)*$C$30*$C$13)*($C$14*$C$12),"")</f>
        <v/>
      </c>
      <c r="J2732" s="42" t="str">
        <f ca="1">IFERROR(IF(Data!$C$6="Real",B2732,I2732+J2731+($C$14*$C$12)*(NORMINV(RAND(),$C$15,CHOOSE($G$13,$C$13,F2732,G2732)))),"")</f>
        <v/>
      </c>
      <c r="K2732" s="88" t="str">
        <f>IF(ISNUMBER(A2732), IF($G$16="fixed",$G$17,MIN(H2732*Data!$C$7*$C$16*0.5,$C$17*Data!$C$7))*$C$12,"")</f>
        <v/>
      </c>
      <c r="L2732" s="42" t="str">
        <f t="shared" ca="1" si="1290"/>
        <v/>
      </c>
      <c r="M2732" s="44" t="str">
        <f t="shared" ca="1" si="1291"/>
        <v/>
      </c>
      <c r="N2732" s="44" t="str">
        <f t="shared" ca="1" si="1292"/>
        <v/>
      </c>
      <c r="O2732" s="108" t="str">
        <f t="shared" si="1276"/>
        <v/>
      </c>
      <c r="P2732" s="102" t="str">
        <f t="shared" si="1277"/>
        <v/>
      </c>
      <c r="Q2732" s="102" t="str">
        <f t="shared" si="1278"/>
        <v/>
      </c>
      <c r="R2732" s="120" t="str">
        <f t="shared" si="1279"/>
        <v/>
      </c>
      <c r="S2732" s="54" t="str">
        <f t="shared" si="1280"/>
        <v/>
      </c>
      <c r="T2732" s="5" t="str">
        <f t="shared" si="1281"/>
        <v/>
      </c>
      <c r="U2732" s="152" t="str">
        <f t="shared" si="1264"/>
        <v/>
      </c>
      <c r="V2732" s="152" t="str">
        <f t="shared" si="1265"/>
        <v/>
      </c>
      <c r="W2732" s="153" t="str">
        <f t="shared" si="1266"/>
        <v/>
      </c>
      <c r="X2732" s="153" t="str">
        <f t="shared" si="1267"/>
        <v/>
      </c>
      <c r="Y2732" s="153" t="str">
        <f t="shared" si="1268"/>
        <v/>
      </c>
      <c r="Z2732" s="153" t="str">
        <f t="shared" si="1269"/>
        <v/>
      </c>
      <c r="AA2732" s="152" t="str">
        <f t="shared" si="1270"/>
        <v/>
      </c>
      <c r="AB2732" s="152" t="str">
        <f t="shared" si="1271"/>
        <v/>
      </c>
      <c r="AC2732" s="154" t="str">
        <f t="shared" si="1282"/>
        <v/>
      </c>
      <c r="AD2732" s="154" t="str">
        <f t="shared" si="1283"/>
        <v/>
      </c>
      <c r="AE2732" s="3" t="str">
        <f t="shared" si="1284"/>
        <v/>
      </c>
      <c r="AF2732" s="3" t="str">
        <f t="shared" si="1285"/>
        <v/>
      </c>
      <c r="AG2732" s="3" t="str">
        <f t="shared" si="1286"/>
        <v/>
      </c>
      <c r="AH2732" s="4" t="str">
        <f t="shared" si="1287"/>
        <v/>
      </c>
      <c r="AI2732" s="75" t="str">
        <f t="shared" si="1288"/>
        <v/>
      </c>
      <c r="AJ2732" s="75" t="str">
        <f t="shared" si="1289"/>
        <v/>
      </c>
    </row>
    <row r="2733" spans="1:36">
      <c r="A2733" s="41" t="str">
        <f t="shared" si="1272"/>
        <v/>
      </c>
      <c r="B2733" s="150" t="str">
        <f>IF(ISNUMBER(A2733),INDEX('MetaTrader Import'!$H$13:$J$5893,TRUNC(((A2733-$A$39+1)-1)/3)+1,MOD((A2733-$A$39+1)-1,3)+1),"")</f>
        <v/>
      </c>
      <c r="C2733" s="43" t="str">
        <f t="shared" si="1273"/>
        <v/>
      </c>
      <c r="D2733" s="43" t="str">
        <f t="shared" ca="1" si="1263"/>
        <v/>
      </c>
      <c r="E2733" s="43" t="str">
        <f t="shared" si="1274"/>
        <v/>
      </c>
      <c r="F2733" s="43" t="str">
        <f t="shared" si="1275"/>
        <v/>
      </c>
      <c r="G2733" s="43" t="str">
        <f>IF(A2733&lt;&gt;"",IF(A2733&lt;Data!$G$11*0.25,$C$13/$G$32,IF(A2733&gt;Data!$G$11*0.25,$C$13,$C$13*10)),"")</f>
        <v/>
      </c>
      <c r="H2733" s="43" t="str">
        <f>IF(A2733&lt;&gt;"",IF(Data!$G$9="constant",$C$13,IF(Data!$G$9="squeeze",G2733,F2733)),"")</f>
        <v/>
      </c>
      <c r="I2733" s="38" t="str">
        <f ca="1">IF(ISNUMBER(A2733),NORMINV(RAND(),0,IF(AND(Data!$G$9="squeeze",A2733&lt;Data!$G$11*0.25),$H$32,1)*$C$30*$C$13)*($C$14*$C$12),"")</f>
        <v/>
      </c>
      <c r="J2733" s="42" t="str">
        <f ca="1">IFERROR(IF(Data!$C$6="Real",B2733,I2733+J2732+($C$14*$C$12)*(NORMINV(RAND(),$C$15,CHOOSE($G$13,$C$13,F2733,G2733)))),"")</f>
        <v/>
      </c>
      <c r="K2733" s="88" t="str">
        <f>IF(ISNUMBER(A2733), IF($G$16="fixed",$G$17,MIN(H2733*Data!$C$7*$C$16*0.5,$C$17*Data!$C$7))*$C$12,"")</f>
        <v/>
      </c>
      <c r="L2733" s="42" t="str">
        <f t="shared" ca="1" si="1290"/>
        <v/>
      </c>
      <c r="M2733" s="44" t="str">
        <f t="shared" ca="1" si="1291"/>
        <v/>
      </c>
      <c r="N2733" s="44" t="str">
        <f t="shared" ca="1" si="1292"/>
        <v/>
      </c>
      <c r="O2733" s="108" t="str">
        <f t="shared" si="1276"/>
        <v/>
      </c>
      <c r="P2733" s="102" t="str">
        <f t="shared" si="1277"/>
        <v/>
      </c>
      <c r="Q2733" s="102" t="str">
        <f t="shared" si="1278"/>
        <v/>
      </c>
      <c r="R2733" s="120" t="str">
        <f t="shared" si="1279"/>
        <v/>
      </c>
      <c r="S2733" s="54" t="str">
        <f t="shared" si="1280"/>
        <v/>
      </c>
      <c r="T2733" s="5" t="str">
        <f t="shared" si="1281"/>
        <v/>
      </c>
      <c r="U2733" s="152" t="str">
        <f t="shared" si="1264"/>
        <v/>
      </c>
      <c r="V2733" s="152" t="str">
        <f t="shared" si="1265"/>
        <v/>
      </c>
      <c r="W2733" s="153" t="str">
        <f t="shared" si="1266"/>
        <v/>
      </c>
      <c r="X2733" s="153" t="str">
        <f t="shared" si="1267"/>
        <v/>
      </c>
      <c r="Y2733" s="153" t="str">
        <f t="shared" si="1268"/>
        <v/>
      </c>
      <c r="Z2733" s="153" t="str">
        <f t="shared" si="1269"/>
        <v/>
      </c>
      <c r="AA2733" s="152" t="str">
        <f t="shared" si="1270"/>
        <v/>
      </c>
      <c r="AB2733" s="152" t="str">
        <f t="shared" si="1271"/>
        <v/>
      </c>
      <c r="AC2733" s="154" t="str">
        <f t="shared" si="1282"/>
        <v/>
      </c>
      <c r="AD2733" s="154" t="str">
        <f t="shared" si="1283"/>
        <v/>
      </c>
      <c r="AE2733" s="3" t="str">
        <f t="shared" si="1284"/>
        <v/>
      </c>
      <c r="AF2733" s="3" t="str">
        <f t="shared" si="1285"/>
        <v/>
      </c>
      <c r="AG2733" s="3" t="str">
        <f t="shared" si="1286"/>
        <v/>
      </c>
      <c r="AH2733" s="4" t="str">
        <f t="shared" si="1287"/>
        <v/>
      </c>
      <c r="AI2733" s="75" t="str">
        <f t="shared" si="1288"/>
        <v/>
      </c>
      <c r="AJ2733" s="75" t="str">
        <f t="shared" si="1289"/>
        <v/>
      </c>
    </row>
    <row r="2734" spans="1:36">
      <c r="A2734" s="41" t="str">
        <f t="shared" si="1272"/>
        <v/>
      </c>
      <c r="B2734" s="150" t="str">
        <f>IF(ISNUMBER(A2734),INDEX('MetaTrader Import'!$H$13:$J$5893,TRUNC(((A2734-$A$39+1)-1)/3)+1,MOD((A2734-$A$39+1)-1,3)+1),"")</f>
        <v/>
      </c>
      <c r="C2734" s="43" t="str">
        <f t="shared" si="1273"/>
        <v/>
      </c>
      <c r="D2734" s="43" t="str">
        <f t="shared" ca="1" si="1263"/>
        <v/>
      </c>
      <c r="E2734" s="43" t="str">
        <f t="shared" si="1274"/>
        <v/>
      </c>
      <c r="F2734" s="43" t="str">
        <f t="shared" si="1275"/>
        <v/>
      </c>
      <c r="G2734" s="43" t="str">
        <f>IF(A2734&lt;&gt;"",IF(A2734&lt;Data!$G$11*0.25,$C$13/$G$32,IF(A2734&gt;Data!$G$11*0.25,$C$13,$C$13*10)),"")</f>
        <v/>
      </c>
      <c r="H2734" s="43" t="str">
        <f>IF(A2734&lt;&gt;"",IF(Data!$G$9="constant",$C$13,IF(Data!$G$9="squeeze",G2734,F2734)),"")</f>
        <v/>
      </c>
      <c r="I2734" s="38" t="str">
        <f ca="1">IF(ISNUMBER(A2734),NORMINV(RAND(),0,IF(AND(Data!$G$9="squeeze",A2734&lt;Data!$G$11*0.25),$H$32,1)*$C$30*$C$13)*($C$14*$C$12),"")</f>
        <v/>
      </c>
      <c r="J2734" s="42" t="str">
        <f ca="1">IFERROR(IF(Data!$C$6="Real",B2734,I2734+J2733+($C$14*$C$12)*(NORMINV(RAND(),$C$15,CHOOSE($G$13,$C$13,F2734,G2734)))),"")</f>
        <v/>
      </c>
      <c r="K2734" s="88" t="str">
        <f>IF(ISNUMBER(A2734), IF($G$16="fixed",$G$17,MIN(H2734*Data!$C$7*$C$16*0.5,$C$17*Data!$C$7))*$C$12,"")</f>
        <v/>
      </c>
      <c r="L2734" s="42" t="str">
        <f t="shared" ca="1" si="1290"/>
        <v/>
      </c>
      <c r="M2734" s="44" t="str">
        <f t="shared" ca="1" si="1291"/>
        <v/>
      </c>
      <c r="N2734" s="44" t="str">
        <f t="shared" ca="1" si="1292"/>
        <v/>
      </c>
      <c r="O2734" s="108" t="str">
        <f t="shared" si="1276"/>
        <v/>
      </c>
      <c r="P2734" s="102" t="str">
        <f t="shared" si="1277"/>
        <v/>
      </c>
      <c r="Q2734" s="102" t="str">
        <f t="shared" si="1278"/>
        <v/>
      </c>
      <c r="R2734" s="120" t="str">
        <f t="shared" si="1279"/>
        <v/>
      </c>
      <c r="S2734" s="54" t="str">
        <f t="shared" si="1280"/>
        <v/>
      </c>
      <c r="T2734" s="5" t="str">
        <f t="shared" si="1281"/>
        <v/>
      </c>
      <c r="U2734" s="152" t="str">
        <f t="shared" si="1264"/>
        <v/>
      </c>
      <c r="V2734" s="152" t="str">
        <f t="shared" si="1265"/>
        <v/>
      </c>
      <c r="W2734" s="153" t="str">
        <f t="shared" si="1266"/>
        <v/>
      </c>
      <c r="X2734" s="153" t="str">
        <f t="shared" si="1267"/>
        <v/>
      </c>
      <c r="Y2734" s="153" t="str">
        <f t="shared" si="1268"/>
        <v/>
      </c>
      <c r="Z2734" s="153" t="str">
        <f t="shared" si="1269"/>
        <v/>
      </c>
      <c r="AA2734" s="152" t="str">
        <f t="shared" si="1270"/>
        <v/>
      </c>
      <c r="AB2734" s="152" t="str">
        <f t="shared" si="1271"/>
        <v/>
      </c>
      <c r="AC2734" s="154" t="str">
        <f t="shared" si="1282"/>
        <v/>
      </c>
      <c r="AD2734" s="154" t="str">
        <f t="shared" si="1283"/>
        <v/>
      </c>
      <c r="AE2734" s="3" t="str">
        <f t="shared" si="1284"/>
        <v/>
      </c>
      <c r="AF2734" s="3" t="str">
        <f t="shared" si="1285"/>
        <v/>
      </c>
      <c r="AG2734" s="3" t="str">
        <f t="shared" si="1286"/>
        <v/>
      </c>
      <c r="AH2734" s="4" t="str">
        <f t="shared" si="1287"/>
        <v/>
      </c>
      <c r="AI2734" s="75" t="str">
        <f t="shared" si="1288"/>
        <v/>
      </c>
      <c r="AJ2734" s="75" t="str">
        <f t="shared" si="1289"/>
        <v/>
      </c>
    </row>
    <row r="2735" spans="1:36">
      <c r="A2735" s="41" t="str">
        <f t="shared" si="1272"/>
        <v/>
      </c>
      <c r="B2735" s="150" t="str">
        <f>IF(ISNUMBER(A2735),INDEX('MetaTrader Import'!$H$13:$J$5893,TRUNC(((A2735-$A$39+1)-1)/3)+1,MOD((A2735-$A$39+1)-1,3)+1),"")</f>
        <v/>
      </c>
      <c r="C2735" s="43" t="str">
        <f t="shared" si="1273"/>
        <v/>
      </c>
      <c r="D2735" s="43" t="str">
        <f t="shared" ca="1" si="1263"/>
        <v/>
      </c>
      <c r="E2735" s="43" t="str">
        <f t="shared" si="1274"/>
        <v/>
      </c>
      <c r="F2735" s="43" t="str">
        <f t="shared" si="1275"/>
        <v/>
      </c>
      <c r="G2735" s="43" t="str">
        <f>IF(A2735&lt;&gt;"",IF(A2735&lt;Data!$G$11*0.25,$C$13/$G$32,IF(A2735&gt;Data!$G$11*0.25,$C$13,$C$13*10)),"")</f>
        <v/>
      </c>
      <c r="H2735" s="43" t="str">
        <f>IF(A2735&lt;&gt;"",IF(Data!$G$9="constant",$C$13,IF(Data!$G$9="squeeze",G2735,F2735)),"")</f>
        <v/>
      </c>
      <c r="I2735" s="38" t="str">
        <f ca="1">IF(ISNUMBER(A2735),NORMINV(RAND(),0,IF(AND(Data!$G$9="squeeze",A2735&lt;Data!$G$11*0.25),$H$32,1)*$C$30*$C$13)*($C$14*$C$12),"")</f>
        <v/>
      </c>
      <c r="J2735" s="42" t="str">
        <f ca="1">IFERROR(IF(Data!$C$6="Real",B2735,I2735+J2734+($C$14*$C$12)*(NORMINV(RAND(),$C$15,CHOOSE($G$13,$C$13,F2735,G2735)))),"")</f>
        <v/>
      </c>
      <c r="K2735" s="88" t="str">
        <f>IF(ISNUMBER(A2735), IF($G$16="fixed",$G$17,MIN(H2735*Data!$C$7*$C$16*0.5,$C$17*Data!$C$7))*$C$12,"")</f>
        <v/>
      </c>
      <c r="L2735" s="42" t="str">
        <f t="shared" ca="1" si="1290"/>
        <v/>
      </c>
      <c r="M2735" s="44" t="str">
        <f t="shared" ca="1" si="1291"/>
        <v/>
      </c>
      <c r="N2735" s="44" t="str">
        <f t="shared" ca="1" si="1292"/>
        <v/>
      </c>
      <c r="O2735" s="108" t="str">
        <f t="shared" si="1276"/>
        <v/>
      </c>
      <c r="P2735" s="102" t="str">
        <f t="shared" si="1277"/>
        <v/>
      </c>
      <c r="Q2735" s="102" t="str">
        <f t="shared" si="1278"/>
        <v/>
      </c>
      <c r="R2735" s="120" t="str">
        <f t="shared" si="1279"/>
        <v/>
      </c>
      <c r="S2735" s="54" t="str">
        <f t="shared" si="1280"/>
        <v/>
      </c>
      <c r="T2735" s="5" t="str">
        <f t="shared" si="1281"/>
        <v/>
      </c>
      <c r="U2735" s="152" t="str">
        <f t="shared" si="1264"/>
        <v/>
      </c>
      <c r="V2735" s="152" t="str">
        <f t="shared" si="1265"/>
        <v/>
      </c>
      <c r="W2735" s="153" t="str">
        <f t="shared" si="1266"/>
        <v/>
      </c>
      <c r="X2735" s="153" t="str">
        <f t="shared" si="1267"/>
        <v/>
      </c>
      <c r="Y2735" s="153" t="str">
        <f t="shared" si="1268"/>
        <v/>
      </c>
      <c r="Z2735" s="153" t="str">
        <f t="shared" si="1269"/>
        <v/>
      </c>
      <c r="AA2735" s="152" t="str">
        <f t="shared" si="1270"/>
        <v/>
      </c>
      <c r="AB2735" s="152" t="str">
        <f t="shared" si="1271"/>
        <v/>
      </c>
      <c r="AC2735" s="154" t="str">
        <f t="shared" si="1282"/>
        <v/>
      </c>
      <c r="AD2735" s="154" t="str">
        <f t="shared" si="1283"/>
        <v/>
      </c>
      <c r="AE2735" s="3" t="str">
        <f t="shared" si="1284"/>
        <v/>
      </c>
      <c r="AF2735" s="3" t="str">
        <f t="shared" si="1285"/>
        <v/>
      </c>
      <c r="AG2735" s="3" t="str">
        <f t="shared" si="1286"/>
        <v/>
      </c>
      <c r="AH2735" s="4" t="str">
        <f t="shared" si="1287"/>
        <v/>
      </c>
      <c r="AI2735" s="75" t="str">
        <f t="shared" si="1288"/>
        <v/>
      </c>
      <c r="AJ2735" s="75" t="str">
        <f t="shared" si="1289"/>
        <v/>
      </c>
    </row>
    <row r="2736" spans="1:36">
      <c r="A2736" s="41" t="str">
        <f t="shared" si="1272"/>
        <v/>
      </c>
      <c r="B2736" s="150" t="str">
        <f>IF(ISNUMBER(A2736),INDEX('MetaTrader Import'!$H$13:$J$5893,TRUNC(((A2736-$A$39+1)-1)/3)+1,MOD((A2736-$A$39+1)-1,3)+1),"")</f>
        <v/>
      </c>
      <c r="C2736" s="43" t="str">
        <f t="shared" si="1273"/>
        <v/>
      </c>
      <c r="D2736" s="43" t="str">
        <f t="shared" ca="1" si="1263"/>
        <v/>
      </c>
      <c r="E2736" s="43" t="str">
        <f t="shared" si="1274"/>
        <v/>
      </c>
      <c r="F2736" s="43" t="str">
        <f t="shared" si="1275"/>
        <v/>
      </c>
      <c r="G2736" s="43" t="str">
        <f>IF(A2736&lt;&gt;"",IF(A2736&lt;Data!$G$11*0.25,$C$13/$G$32,IF(A2736&gt;Data!$G$11*0.25,$C$13,$C$13*10)),"")</f>
        <v/>
      </c>
      <c r="H2736" s="43" t="str">
        <f>IF(A2736&lt;&gt;"",IF(Data!$G$9="constant",$C$13,IF(Data!$G$9="squeeze",G2736,F2736)),"")</f>
        <v/>
      </c>
      <c r="I2736" s="38" t="str">
        <f ca="1">IF(ISNUMBER(A2736),NORMINV(RAND(),0,IF(AND(Data!$G$9="squeeze",A2736&lt;Data!$G$11*0.25),$H$32,1)*$C$30*$C$13)*($C$14*$C$12),"")</f>
        <v/>
      </c>
      <c r="J2736" s="42" t="str">
        <f ca="1">IFERROR(IF(Data!$C$6="Real",B2736,I2736+J2735+($C$14*$C$12)*(NORMINV(RAND(),$C$15,CHOOSE($G$13,$C$13,F2736,G2736)))),"")</f>
        <v/>
      </c>
      <c r="K2736" s="88" t="str">
        <f>IF(ISNUMBER(A2736), IF($G$16="fixed",$G$17,MIN(H2736*Data!$C$7*$C$16*0.5,$C$17*Data!$C$7))*$C$12,"")</f>
        <v/>
      </c>
      <c r="L2736" s="42" t="str">
        <f t="shared" ca="1" si="1290"/>
        <v/>
      </c>
      <c r="M2736" s="44" t="str">
        <f t="shared" ca="1" si="1291"/>
        <v/>
      </c>
      <c r="N2736" s="44" t="str">
        <f t="shared" ca="1" si="1292"/>
        <v/>
      </c>
      <c r="O2736" s="108" t="str">
        <f t="shared" si="1276"/>
        <v/>
      </c>
      <c r="P2736" s="102" t="str">
        <f t="shared" si="1277"/>
        <v/>
      </c>
      <c r="Q2736" s="102" t="str">
        <f t="shared" si="1278"/>
        <v/>
      </c>
      <c r="R2736" s="120" t="str">
        <f t="shared" si="1279"/>
        <v/>
      </c>
      <c r="S2736" s="54" t="str">
        <f t="shared" si="1280"/>
        <v/>
      </c>
      <c r="T2736" s="5" t="str">
        <f t="shared" si="1281"/>
        <v/>
      </c>
      <c r="U2736" s="152" t="str">
        <f t="shared" si="1264"/>
        <v/>
      </c>
      <c r="V2736" s="152" t="str">
        <f t="shared" si="1265"/>
        <v/>
      </c>
      <c r="W2736" s="153" t="str">
        <f t="shared" si="1266"/>
        <v/>
      </c>
      <c r="X2736" s="153" t="str">
        <f t="shared" si="1267"/>
        <v/>
      </c>
      <c r="Y2736" s="153" t="str">
        <f t="shared" si="1268"/>
        <v/>
      </c>
      <c r="Z2736" s="153" t="str">
        <f t="shared" si="1269"/>
        <v/>
      </c>
      <c r="AA2736" s="152" t="str">
        <f t="shared" si="1270"/>
        <v/>
      </c>
      <c r="AB2736" s="152" t="str">
        <f t="shared" si="1271"/>
        <v/>
      </c>
      <c r="AC2736" s="154" t="str">
        <f t="shared" si="1282"/>
        <v/>
      </c>
      <c r="AD2736" s="154" t="str">
        <f t="shared" si="1283"/>
        <v/>
      </c>
      <c r="AE2736" s="3" t="str">
        <f t="shared" si="1284"/>
        <v/>
      </c>
      <c r="AF2736" s="3" t="str">
        <f t="shared" si="1285"/>
        <v/>
      </c>
      <c r="AG2736" s="3" t="str">
        <f t="shared" si="1286"/>
        <v/>
      </c>
      <c r="AH2736" s="4" t="str">
        <f t="shared" si="1287"/>
        <v/>
      </c>
      <c r="AI2736" s="75" t="str">
        <f t="shared" si="1288"/>
        <v/>
      </c>
      <c r="AJ2736" s="75" t="str">
        <f t="shared" si="1289"/>
        <v/>
      </c>
    </row>
    <row r="2737" spans="1:36">
      <c r="A2737" s="41" t="str">
        <f t="shared" si="1272"/>
        <v/>
      </c>
      <c r="B2737" s="150" t="str">
        <f>IF(ISNUMBER(A2737),INDEX('MetaTrader Import'!$H$13:$J$5893,TRUNC(((A2737-$A$39+1)-1)/3)+1,MOD((A2737-$A$39+1)-1,3)+1),"")</f>
        <v/>
      </c>
      <c r="C2737" s="43" t="str">
        <f t="shared" si="1273"/>
        <v/>
      </c>
      <c r="D2737" s="43" t="str">
        <f t="shared" ca="1" si="1263"/>
        <v/>
      </c>
      <c r="E2737" s="43" t="str">
        <f t="shared" si="1274"/>
        <v/>
      </c>
      <c r="F2737" s="43" t="str">
        <f t="shared" si="1275"/>
        <v/>
      </c>
      <c r="G2737" s="43" t="str">
        <f>IF(A2737&lt;&gt;"",IF(A2737&lt;Data!$G$11*0.25,$C$13/$G$32,IF(A2737&gt;Data!$G$11*0.25,$C$13,$C$13*10)),"")</f>
        <v/>
      </c>
      <c r="H2737" s="43" t="str">
        <f>IF(A2737&lt;&gt;"",IF(Data!$G$9="constant",$C$13,IF(Data!$G$9="squeeze",G2737,F2737)),"")</f>
        <v/>
      </c>
      <c r="I2737" s="38" t="str">
        <f ca="1">IF(ISNUMBER(A2737),NORMINV(RAND(),0,IF(AND(Data!$G$9="squeeze",A2737&lt;Data!$G$11*0.25),$H$32,1)*$C$30*$C$13)*($C$14*$C$12),"")</f>
        <v/>
      </c>
      <c r="J2737" s="42" t="str">
        <f ca="1">IFERROR(IF(Data!$C$6="Real",B2737,I2737+J2736+($C$14*$C$12)*(NORMINV(RAND(),$C$15,CHOOSE($G$13,$C$13,F2737,G2737)))),"")</f>
        <v/>
      </c>
      <c r="K2737" s="88" t="str">
        <f>IF(ISNUMBER(A2737), IF($G$16="fixed",$G$17,MIN(H2737*Data!$C$7*$C$16*0.5,$C$17*Data!$C$7))*$C$12,"")</f>
        <v/>
      </c>
      <c r="L2737" s="42" t="str">
        <f t="shared" ca="1" si="1290"/>
        <v/>
      </c>
      <c r="M2737" s="44" t="str">
        <f t="shared" ca="1" si="1291"/>
        <v/>
      </c>
      <c r="N2737" s="44" t="str">
        <f t="shared" ca="1" si="1292"/>
        <v/>
      </c>
      <c r="O2737" s="108" t="str">
        <f t="shared" si="1276"/>
        <v/>
      </c>
      <c r="P2737" s="102" t="str">
        <f t="shared" si="1277"/>
        <v/>
      </c>
      <c r="Q2737" s="102" t="str">
        <f t="shared" si="1278"/>
        <v/>
      </c>
      <c r="R2737" s="120" t="str">
        <f t="shared" si="1279"/>
        <v/>
      </c>
      <c r="S2737" s="54" t="str">
        <f t="shared" si="1280"/>
        <v/>
      </c>
      <c r="T2737" s="5" t="str">
        <f t="shared" si="1281"/>
        <v/>
      </c>
      <c r="U2737" s="152" t="str">
        <f t="shared" si="1264"/>
        <v/>
      </c>
      <c r="V2737" s="152" t="str">
        <f t="shared" si="1265"/>
        <v/>
      </c>
      <c r="W2737" s="153" t="str">
        <f t="shared" si="1266"/>
        <v/>
      </c>
      <c r="X2737" s="153" t="str">
        <f t="shared" si="1267"/>
        <v/>
      </c>
      <c r="Y2737" s="153" t="str">
        <f t="shared" si="1268"/>
        <v/>
      </c>
      <c r="Z2737" s="153" t="str">
        <f t="shared" si="1269"/>
        <v/>
      </c>
      <c r="AA2737" s="152" t="str">
        <f t="shared" si="1270"/>
        <v/>
      </c>
      <c r="AB2737" s="152" t="str">
        <f t="shared" si="1271"/>
        <v/>
      </c>
      <c r="AC2737" s="154" t="str">
        <f t="shared" si="1282"/>
        <v/>
      </c>
      <c r="AD2737" s="154" t="str">
        <f t="shared" si="1283"/>
        <v/>
      </c>
      <c r="AE2737" s="3" t="str">
        <f t="shared" si="1284"/>
        <v/>
      </c>
      <c r="AF2737" s="3" t="str">
        <f t="shared" si="1285"/>
        <v/>
      </c>
      <c r="AG2737" s="3" t="str">
        <f t="shared" si="1286"/>
        <v/>
      </c>
      <c r="AH2737" s="4" t="str">
        <f t="shared" si="1287"/>
        <v/>
      </c>
      <c r="AI2737" s="75" t="str">
        <f t="shared" si="1288"/>
        <v/>
      </c>
      <c r="AJ2737" s="75" t="str">
        <f t="shared" si="1289"/>
        <v/>
      </c>
    </row>
    <row r="2738" spans="1:36">
      <c r="A2738" s="41" t="str">
        <f t="shared" si="1272"/>
        <v/>
      </c>
      <c r="B2738" s="150" t="str">
        <f>IF(ISNUMBER(A2738),INDEX('MetaTrader Import'!$H$13:$J$5893,TRUNC(((A2738-$A$39+1)-1)/3)+1,MOD((A2738-$A$39+1)-1,3)+1),"")</f>
        <v/>
      </c>
      <c r="C2738" s="43" t="str">
        <f t="shared" si="1273"/>
        <v/>
      </c>
      <c r="D2738" s="43" t="str">
        <f t="shared" ca="1" si="1263"/>
        <v/>
      </c>
      <c r="E2738" s="43" t="str">
        <f t="shared" si="1274"/>
        <v/>
      </c>
      <c r="F2738" s="43" t="str">
        <f t="shared" si="1275"/>
        <v/>
      </c>
      <c r="G2738" s="43" t="str">
        <f>IF(A2738&lt;&gt;"",IF(A2738&lt;Data!$G$11*0.25,$C$13/$G$32,IF(A2738&gt;Data!$G$11*0.25,$C$13,$C$13*10)),"")</f>
        <v/>
      </c>
      <c r="H2738" s="43" t="str">
        <f>IF(A2738&lt;&gt;"",IF(Data!$G$9="constant",$C$13,IF(Data!$G$9="squeeze",G2738,F2738)),"")</f>
        <v/>
      </c>
      <c r="I2738" s="38" t="str">
        <f ca="1">IF(ISNUMBER(A2738),NORMINV(RAND(),0,IF(AND(Data!$G$9="squeeze",A2738&lt;Data!$G$11*0.25),$H$32,1)*$C$30*$C$13)*($C$14*$C$12),"")</f>
        <v/>
      </c>
      <c r="J2738" s="42" t="str">
        <f ca="1">IFERROR(IF(Data!$C$6="Real",B2738,I2738+J2737+($C$14*$C$12)*(NORMINV(RAND(),$C$15,CHOOSE($G$13,$C$13,F2738,G2738)))),"")</f>
        <v/>
      </c>
      <c r="K2738" s="88" t="str">
        <f>IF(ISNUMBER(A2738), IF($G$16="fixed",$G$17,MIN(H2738*Data!$C$7*$C$16*0.5,$C$17*Data!$C$7))*$C$12,"")</f>
        <v/>
      </c>
      <c r="L2738" s="42" t="str">
        <f t="shared" ca="1" si="1290"/>
        <v/>
      </c>
      <c r="M2738" s="44" t="str">
        <f t="shared" ca="1" si="1291"/>
        <v/>
      </c>
      <c r="N2738" s="44" t="str">
        <f t="shared" ca="1" si="1292"/>
        <v/>
      </c>
      <c r="O2738" s="108" t="str">
        <f t="shared" si="1276"/>
        <v/>
      </c>
      <c r="P2738" s="102" t="str">
        <f t="shared" si="1277"/>
        <v/>
      </c>
      <c r="Q2738" s="102" t="str">
        <f t="shared" si="1278"/>
        <v/>
      </c>
      <c r="R2738" s="120" t="str">
        <f t="shared" si="1279"/>
        <v/>
      </c>
      <c r="S2738" s="54" t="str">
        <f t="shared" si="1280"/>
        <v/>
      </c>
      <c r="T2738" s="5" t="str">
        <f t="shared" si="1281"/>
        <v/>
      </c>
      <c r="U2738" s="152" t="str">
        <f t="shared" si="1264"/>
        <v/>
      </c>
      <c r="V2738" s="152" t="str">
        <f t="shared" si="1265"/>
        <v/>
      </c>
      <c r="W2738" s="153" t="str">
        <f t="shared" si="1266"/>
        <v/>
      </c>
      <c r="X2738" s="153" t="str">
        <f t="shared" si="1267"/>
        <v/>
      </c>
      <c r="Y2738" s="153" t="str">
        <f t="shared" si="1268"/>
        <v/>
      </c>
      <c r="Z2738" s="153" t="str">
        <f t="shared" si="1269"/>
        <v/>
      </c>
      <c r="AA2738" s="152" t="str">
        <f t="shared" si="1270"/>
        <v/>
      </c>
      <c r="AB2738" s="152" t="str">
        <f t="shared" si="1271"/>
        <v/>
      </c>
      <c r="AC2738" s="154" t="str">
        <f t="shared" si="1282"/>
        <v/>
      </c>
      <c r="AD2738" s="154" t="str">
        <f t="shared" si="1283"/>
        <v/>
      </c>
      <c r="AE2738" s="3" t="str">
        <f t="shared" si="1284"/>
        <v/>
      </c>
      <c r="AF2738" s="3" t="str">
        <f t="shared" si="1285"/>
        <v/>
      </c>
      <c r="AG2738" s="3" t="str">
        <f t="shared" si="1286"/>
        <v/>
      </c>
      <c r="AH2738" s="4" t="str">
        <f t="shared" si="1287"/>
        <v/>
      </c>
      <c r="AI2738" s="75" t="str">
        <f t="shared" si="1288"/>
        <v/>
      </c>
      <c r="AJ2738" s="75" t="str">
        <f t="shared" si="1289"/>
        <v/>
      </c>
    </row>
    <row r="2739" spans="1:36">
      <c r="A2739" s="41" t="str">
        <f t="shared" si="1272"/>
        <v/>
      </c>
      <c r="B2739" s="150" t="str">
        <f>IF(ISNUMBER(A2739),INDEX('MetaTrader Import'!$H$13:$J$5893,TRUNC(((A2739-$A$39+1)-1)/3)+1,MOD((A2739-$A$39+1)-1,3)+1),"")</f>
        <v/>
      </c>
      <c r="C2739" s="43" t="str">
        <f t="shared" si="1273"/>
        <v/>
      </c>
      <c r="D2739" s="43" t="str">
        <f t="shared" ca="1" si="1263"/>
        <v/>
      </c>
      <c r="E2739" s="43" t="str">
        <f t="shared" si="1274"/>
        <v/>
      </c>
      <c r="F2739" s="43" t="str">
        <f t="shared" si="1275"/>
        <v/>
      </c>
      <c r="G2739" s="43" t="str">
        <f>IF(A2739&lt;&gt;"",IF(A2739&lt;Data!$G$11*0.25,$C$13/$G$32,IF(A2739&gt;Data!$G$11*0.25,$C$13,$C$13*10)),"")</f>
        <v/>
      </c>
      <c r="H2739" s="43" t="str">
        <f>IF(A2739&lt;&gt;"",IF(Data!$G$9="constant",$C$13,IF(Data!$G$9="squeeze",G2739,F2739)),"")</f>
        <v/>
      </c>
      <c r="I2739" s="38" t="str">
        <f ca="1">IF(ISNUMBER(A2739),NORMINV(RAND(),0,IF(AND(Data!$G$9="squeeze",A2739&lt;Data!$G$11*0.25),$H$32,1)*$C$30*$C$13)*($C$14*$C$12),"")</f>
        <v/>
      </c>
      <c r="J2739" s="42" t="str">
        <f ca="1">IFERROR(IF(Data!$C$6="Real",B2739,I2739+J2738+($C$14*$C$12)*(NORMINV(RAND(),$C$15,CHOOSE($G$13,$C$13,F2739,G2739)))),"")</f>
        <v/>
      </c>
      <c r="K2739" s="88" t="str">
        <f>IF(ISNUMBER(A2739), IF($G$16="fixed",$G$17,MIN(H2739*Data!$C$7*$C$16*0.5,$C$17*Data!$C$7))*$C$12,"")</f>
        <v/>
      </c>
      <c r="L2739" s="42" t="str">
        <f t="shared" ca="1" si="1290"/>
        <v/>
      </c>
      <c r="M2739" s="44" t="str">
        <f t="shared" ca="1" si="1291"/>
        <v/>
      </c>
      <c r="N2739" s="44" t="str">
        <f t="shared" ca="1" si="1292"/>
        <v/>
      </c>
      <c r="O2739" s="108" t="str">
        <f t="shared" si="1276"/>
        <v/>
      </c>
      <c r="P2739" s="102" t="str">
        <f t="shared" si="1277"/>
        <v/>
      </c>
      <c r="Q2739" s="102" t="str">
        <f t="shared" si="1278"/>
        <v/>
      </c>
      <c r="R2739" s="120" t="str">
        <f t="shared" si="1279"/>
        <v/>
      </c>
      <c r="S2739" s="54" t="str">
        <f t="shared" si="1280"/>
        <v/>
      </c>
      <c r="T2739" s="5" t="str">
        <f t="shared" si="1281"/>
        <v/>
      </c>
      <c r="U2739" s="152" t="str">
        <f t="shared" si="1264"/>
        <v/>
      </c>
      <c r="V2739" s="152" t="str">
        <f t="shared" si="1265"/>
        <v/>
      </c>
      <c r="W2739" s="153" t="str">
        <f t="shared" si="1266"/>
        <v/>
      </c>
      <c r="X2739" s="153" t="str">
        <f t="shared" si="1267"/>
        <v/>
      </c>
      <c r="Y2739" s="153" t="str">
        <f t="shared" si="1268"/>
        <v/>
      </c>
      <c r="Z2739" s="153" t="str">
        <f t="shared" si="1269"/>
        <v/>
      </c>
      <c r="AA2739" s="152" t="str">
        <f t="shared" si="1270"/>
        <v/>
      </c>
      <c r="AB2739" s="152" t="str">
        <f t="shared" si="1271"/>
        <v/>
      </c>
      <c r="AC2739" s="154" t="str">
        <f t="shared" si="1282"/>
        <v/>
      </c>
      <c r="AD2739" s="154" t="str">
        <f t="shared" si="1283"/>
        <v/>
      </c>
      <c r="AE2739" s="3" t="str">
        <f t="shared" si="1284"/>
        <v/>
      </c>
      <c r="AF2739" s="3" t="str">
        <f t="shared" si="1285"/>
        <v/>
      </c>
      <c r="AG2739" s="3" t="str">
        <f t="shared" si="1286"/>
        <v/>
      </c>
      <c r="AH2739" s="4" t="str">
        <f t="shared" si="1287"/>
        <v/>
      </c>
      <c r="AI2739" s="75" t="str">
        <f t="shared" si="1288"/>
        <v/>
      </c>
      <c r="AJ2739" s="75" t="str">
        <f t="shared" si="1289"/>
        <v/>
      </c>
    </row>
    <row r="2740" spans="1:36">
      <c r="A2740" s="41" t="str">
        <f t="shared" si="1272"/>
        <v/>
      </c>
      <c r="B2740" s="150" t="str">
        <f>IF(ISNUMBER(A2740),INDEX('MetaTrader Import'!$H$13:$J$5893,TRUNC(((A2740-$A$39+1)-1)/3)+1,MOD((A2740-$A$39+1)-1,3)+1),"")</f>
        <v/>
      </c>
      <c r="C2740" s="43" t="str">
        <f t="shared" si="1273"/>
        <v/>
      </c>
      <c r="D2740" s="43" t="str">
        <f t="shared" ca="1" si="1263"/>
        <v/>
      </c>
      <c r="E2740" s="43" t="str">
        <f t="shared" si="1274"/>
        <v/>
      </c>
      <c r="F2740" s="43" t="str">
        <f t="shared" si="1275"/>
        <v/>
      </c>
      <c r="G2740" s="43" t="str">
        <f>IF(A2740&lt;&gt;"",IF(A2740&lt;Data!$G$11*0.25,$C$13/$G$32,IF(A2740&gt;Data!$G$11*0.25,$C$13,$C$13*10)),"")</f>
        <v/>
      </c>
      <c r="H2740" s="43" t="str">
        <f>IF(A2740&lt;&gt;"",IF(Data!$G$9="constant",$C$13,IF(Data!$G$9="squeeze",G2740,F2740)),"")</f>
        <v/>
      </c>
      <c r="I2740" s="38" t="str">
        <f ca="1">IF(ISNUMBER(A2740),NORMINV(RAND(),0,IF(AND(Data!$G$9="squeeze",A2740&lt;Data!$G$11*0.25),$H$32,1)*$C$30*$C$13)*($C$14*$C$12),"")</f>
        <v/>
      </c>
      <c r="J2740" s="42" t="str">
        <f ca="1">IFERROR(IF(Data!$C$6="Real",B2740,I2740+J2739+($C$14*$C$12)*(NORMINV(RAND(),$C$15,CHOOSE($G$13,$C$13,F2740,G2740)))),"")</f>
        <v/>
      </c>
      <c r="K2740" s="88" t="str">
        <f>IF(ISNUMBER(A2740), IF($G$16="fixed",$G$17,MIN(H2740*Data!$C$7*$C$16*0.5,$C$17*Data!$C$7))*$C$12,"")</f>
        <v/>
      </c>
      <c r="L2740" s="42" t="str">
        <f t="shared" ca="1" si="1290"/>
        <v/>
      </c>
      <c r="M2740" s="44" t="str">
        <f t="shared" ca="1" si="1291"/>
        <v/>
      </c>
      <c r="N2740" s="44" t="str">
        <f t="shared" ca="1" si="1292"/>
        <v/>
      </c>
      <c r="O2740" s="108" t="str">
        <f t="shared" si="1276"/>
        <v/>
      </c>
      <c r="P2740" s="102" t="str">
        <f t="shared" si="1277"/>
        <v/>
      </c>
      <c r="Q2740" s="102" t="str">
        <f t="shared" si="1278"/>
        <v/>
      </c>
      <c r="R2740" s="120" t="str">
        <f t="shared" si="1279"/>
        <v/>
      </c>
      <c r="S2740" s="54" t="str">
        <f t="shared" si="1280"/>
        <v/>
      </c>
      <c r="T2740" s="5" t="str">
        <f t="shared" si="1281"/>
        <v/>
      </c>
      <c r="U2740" s="152" t="str">
        <f t="shared" si="1264"/>
        <v/>
      </c>
      <c r="V2740" s="152" t="str">
        <f t="shared" si="1265"/>
        <v/>
      </c>
      <c r="W2740" s="153" t="str">
        <f t="shared" si="1266"/>
        <v/>
      </c>
      <c r="X2740" s="153" t="str">
        <f t="shared" si="1267"/>
        <v/>
      </c>
      <c r="Y2740" s="153" t="str">
        <f t="shared" si="1268"/>
        <v/>
      </c>
      <c r="Z2740" s="153" t="str">
        <f t="shared" si="1269"/>
        <v/>
      </c>
      <c r="AA2740" s="152" t="str">
        <f t="shared" si="1270"/>
        <v/>
      </c>
      <c r="AB2740" s="152" t="str">
        <f t="shared" si="1271"/>
        <v/>
      </c>
      <c r="AC2740" s="154" t="str">
        <f t="shared" si="1282"/>
        <v/>
      </c>
      <c r="AD2740" s="154" t="str">
        <f t="shared" si="1283"/>
        <v/>
      </c>
      <c r="AE2740" s="3" t="str">
        <f t="shared" si="1284"/>
        <v/>
      </c>
      <c r="AF2740" s="3" t="str">
        <f t="shared" si="1285"/>
        <v/>
      </c>
      <c r="AG2740" s="3" t="str">
        <f t="shared" si="1286"/>
        <v/>
      </c>
      <c r="AH2740" s="4" t="str">
        <f t="shared" si="1287"/>
        <v/>
      </c>
      <c r="AI2740" s="75" t="str">
        <f t="shared" si="1288"/>
        <v/>
      </c>
      <c r="AJ2740" s="75" t="str">
        <f t="shared" si="1289"/>
        <v/>
      </c>
    </row>
    <row r="2741" spans="1:36">
      <c r="A2741" s="41" t="str">
        <f t="shared" si="1272"/>
        <v/>
      </c>
      <c r="B2741" s="150" t="str">
        <f>IF(ISNUMBER(A2741),INDEX('MetaTrader Import'!$H$13:$J$5893,TRUNC(((A2741-$A$39+1)-1)/3)+1,MOD((A2741-$A$39+1)-1,3)+1),"")</f>
        <v/>
      </c>
      <c r="C2741" s="43" t="str">
        <f t="shared" si="1273"/>
        <v/>
      </c>
      <c r="D2741" s="43" t="str">
        <f t="shared" ca="1" si="1263"/>
        <v/>
      </c>
      <c r="E2741" s="43" t="str">
        <f t="shared" si="1274"/>
        <v/>
      </c>
      <c r="F2741" s="43" t="str">
        <f t="shared" si="1275"/>
        <v/>
      </c>
      <c r="G2741" s="43" t="str">
        <f>IF(A2741&lt;&gt;"",IF(A2741&lt;Data!$G$11*0.25,$C$13/$G$32,IF(A2741&gt;Data!$G$11*0.25,$C$13,$C$13*10)),"")</f>
        <v/>
      </c>
      <c r="H2741" s="43" t="str">
        <f>IF(A2741&lt;&gt;"",IF(Data!$G$9="constant",$C$13,IF(Data!$G$9="squeeze",G2741,F2741)),"")</f>
        <v/>
      </c>
      <c r="I2741" s="38" t="str">
        <f ca="1">IF(ISNUMBER(A2741),NORMINV(RAND(),0,IF(AND(Data!$G$9="squeeze",A2741&lt;Data!$G$11*0.25),$H$32,1)*$C$30*$C$13)*($C$14*$C$12),"")</f>
        <v/>
      </c>
      <c r="J2741" s="42" t="str">
        <f ca="1">IFERROR(IF(Data!$C$6="Real",B2741,I2741+J2740+($C$14*$C$12)*(NORMINV(RAND(),$C$15,CHOOSE($G$13,$C$13,F2741,G2741)))),"")</f>
        <v/>
      </c>
      <c r="K2741" s="88" t="str">
        <f>IF(ISNUMBER(A2741), IF($G$16="fixed",$G$17,MIN(H2741*Data!$C$7*$C$16*0.5,$C$17*Data!$C$7))*$C$12,"")</f>
        <v/>
      </c>
      <c r="L2741" s="42" t="str">
        <f t="shared" ca="1" si="1290"/>
        <v/>
      </c>
      <c r="M2741" s="44" t="str">
        <f t="shared" ca="1" si="1291"/>
        <v/>
      </c>
      <c r="N2741" s="44" t="str">
        <f t="shared" ca="1" si="1292"/>
        <v/>
      </c>
      <c r="O2741" s="108" t="str">
        <f t="shared" si="1276"/>
        <v/>
      </c>
      <c r="P2741" s="102" t="str">
        <f t="shared" si="1277"/>
        <v/>
      </c>
      <c r="Q2741" s="102" t="str">
        <f t="shared" si="1278"/>
        <v/>
      </c>
      <c r="R2741" s="120" t="str">
        <f t="shared" si="1279"/>
        <v/>
      </c>
      <c r="S2741" s="54" t="str">
        <f t="shared" si="1280"/>
        <v/>
      </c>
      <c r="T2741" s="5" t="str">
        <f t="shared" si="1281"/>
        <v/>
      </c>
      <c r="U2741" s="152" t="str">
        <f t="shared" si="1264"/>
        <v/>
      </c>
      <c r="V2741" s="152" t="str">
        <f t="shared" si="1265"/>
        <v/>
      </c>
      <c r="W2741" s="153" t="str">
        <f t="shared" si="1266"/>
        <v/>
      </c>
      <c r="X2741" s="153" t="str">
        <f t="shared" si="1267"/>
        <v/>
      </c>
      <c r="Y2741" s="153" t="str">
        <f t="shared" si="1268"/>
        <v/>
      </c>
      <c r="Z2741" s="153" t="str">
        <f t="shared" si="1269"/>
        <v/>
      </c>
      <c r="AA2741" s="152" t="str">
        <f t="shared" si="1270"/>
        <v/>
      </c>
      <c r="AB2741" s="152" t="str">
        <f t="shared" si="1271"/>
        <v/>
      </c>
      <c r="AC2741" s="154" t="str">
        <f t="shared" si="1282"/>
        <v/>
      </c>
      <c r="AD2741" s="154" t="str">
        <f t="shared" si="1283"/>
        <v/>
      </c>
      <c r="AE2741" s="3" t="str">
        <f t="shared" si="1284"/>
        <v/>
      </c>
      <c r="AF2741" s="3" t="str">
        <f t="shared" si="1285"/>
        <v/>
      </c>
      <c r="AG2741" s="3" t="str">
        <f t="shared" si="1286"/>
        <v/>
      </c>
      <c r="AH2741" s="4" t="str">
        <f t="shared" si="1287"/>
        <v/>
      </c>
      <c r="AI2741" s="75" t="str">
        <f t="shared" si="1288"/>
        <v/>
      </c>
      <c r="AJ2741" s="75" t="str">
        <f t="shared" si="1289"/>
        <v/>
      </c>
    </row>
    <row r="2742" spans="1:36">
      <c r="A2742" s="41" t="str">
        <f t="shared" si="1272"/>
        <v/>
      </c>
      <c r="B2742" s="150" t="str">
        <f>IF(ISNUMBER(A2742),INDEX('MetaTrader Import'!$H$13:$J$5893,TRUNC(((A2742-$A$39+1)-1)/3)+1,MOD((A2742-$A$39+1)-1,3)+1),"")</f>
        <v/>
      </c>
      <c r="C2742" s="43" t="str">
        <f t="shared" si="1273"/>
        <v/>
      </c>
      <c r="D2742" s="43" t="str">
        <f t="shared" ca="1" si="1263"/>
        <v/>
      </c>
      <c r="E2742" s="43" t="str">
        <f t="shared" si="1274"/>
        <v/>
      </c>
      <c r="F2742" s="43" t="str">
        <f t="shared" si="1275"/>
        <v/>
      </c>
      <c r="G2742" s="43" t="str">
        <f>IF(A2742&lt;&gt;"",IF(A2742&lt;Data!$G$11*0.25,$C$13/$G$32,IF(A2742&gt;Data!$G$11*0.25,$C$13,$C$13*10)),"")</f>
        <v/>
      </c>
      <c r="H2742" s="43" t="str">
        <f>IF(A2742&lt;&gt;"",IF(Data!$G$9="constant",$C$13,IF(Data!$G$9="squeeze",G2742,F2742)),"")</f>
        <v/>
      </c>
      <c r="I2742" s="38" t="str">
        <f ca="1">IF(ISNUMBER(A2742),NORMINV(RAND(),0,IF(AND(Data!$G$9="squeeze",A2742&lt;Data!$G$11*0.25),$H$32,1)*$C$30*$C$13)*($C$14*$C$12),"")</f>
        <v/>
      </c>
      <c r="J2742" s="42" t="str">
        <f ca="1">IFERROR(IF(Data!$C$6="Real",B2742,I2742+J2741+($C$14*$C$12)*(NORMINV(RAND(),$C$15,CHOOSE($G$13,$C$13,F2742,G2742)))),"")</f>
        <v/>
      </c>
      <c r="K2742" s="88" t="str">
        <f>IF(ISNUMBER(A2742), IF($G$16="fixed",$G$17,MIN(H2742*Data!$C$7*$C$16*0.5,$C$17*Data!$C$7))*$C$12,"")</f>
        <v/>
      </c>
      <c r="L2742" s="42" t="str">
        <f t="shared" ca="1" si="1290"/>
        <v/>
      </c>
      <c r="M2742" s="44" t="str">
        <f t="shared" ca="1" si="1291"/>
        <v/>
      </c>
      <c r="N2742" s="44" t="str">
        <f t="shared" ca="1" si="1292"/>
        <v/>
      </c>
      <c r="O2742" s="108" t="str">
        <f t="shared" si="1276"/>
        <v/>
      </c>
      <c r="P2742" s="102" t="str">
        <f t="shared" si="1277"/>
        <v/>
      </c>
      <c r="Q2742" s="102" t="str">
        <f t="shared" si="1278"/>
        <v/>
      </c>
      <c r="R2742" s="120" t="str">
        <f t="shared" si="1279"/>
        <v/>
      </c>
      <c r="S2742" s="54" t="str">
        <f t="shared" si="1280"/>
        <v/>
      </c>
      <c r="T2742" s="5" t="str">
        <f t="shared" si="1281"/>
        <v/>
      </c>
      <c r="U2742" s="152" t="str">
        <f t="shared" si="1264"/>
        <v/>
      </c>
      <c r="V2742" s="152" t="str">
        <f t="shared" si="1265"/>
        <v/>
      </c>
      <c r="W2742" s="153" t="str">
        <f t="shared" si="1266"/>
        <v/>
      </c>
      <c r="X2742" s="153" t="str">
        <f t="shared" si="1267"/>
        <v/>
      </c>
      <c r="Y2742" s="153" t="str">
        <f t="shared" si="1268"/>
        <v/>
      </c>
      <c r="Z2742" s="153" t="str">
        <f t="shared" si="1269"/>
        <v/>
      </c>
      <c r="AA2742" s="152" t="str">
        <f t="shared" si="1270"/>
        <v/>
      </c>
      <c r="AB2742" s="152" t="str">
        <f t="shared" si="1271"/>
        <v/>
      </c>
      <c r="AC2742" s="154" t="str">
        <f t="shared" si="1282"/>
        <v/>
      </c>
      <c r="AD2742" s="154" t="str">
        <f t="shared" si="1283"/>
        <v/>
      </c>
      <c r="AE2742" s="3" t="str">
        <f t="shared" si="1284"/>
        <v/>
      </c>
      <c r="AF2742" s="3" t="str">
        <f t="shared" si="1285"/>
        <v/>
      </c>
      <c r="AG2742" s="3" t="str">
        <f t="shared" si="1286"/>
        <v/>
      </c>
      <c r="AH2742" s="4" t="str">
        <f t="shared" si="1287"/>
        <v/>
      </c>
      <c r="AI2742" s="75" t="str">
        <f t="shared" si="1288"/>
        <v/>
      </c>
      <c r="AJ2742" s="75" t="str">
        <f t="shared" si="1289"/>
        <v/>
      </c>
    </row>
    <row r="2743" spans="1:36">
      <c r="A2743" s="41" t="str">
        <f t="shared" si="1272"/>
        <v/>
      </c>
      <c r="B2743" s="150" t="str">
        <f>IF(ISNUMBER(A2743),INDEX('MetaTrader Import'!$H$13:$J$5893,TRUNC(((A2743-$A$39+1)-1)/3)+1,MOD((A2743-$A$39+1)-1,3)+1),"")</f>
        <v/>
      </c>
      <c r="C2743" s="43" t="str">
        <f t="shared" si="1273"/>
        <v/>
      </c>
      <c r="D2743" s="43" t="str">
        <f t="shared" ca="1" si="1263"/>
        <v/>
      </c>
      <c r="E2743" s="43" t="str">
        <f t="shared" si="1274"/>
        <v/>
      </c>
      <c r="F2743" s="43" t="str">
        <f t="shared" si="1275"/>
        <v/>
      </c>
      <c r="G2743" s="43" t="str">
        <f>IF(A2743&lt;&gt;"",IF(A2743&lt;Data!$G$11*0.25,$C$13/$G$32,IF(A2743&gt;Data!$G$11*0.25,$C$13,$C$13*10)),"")</f>
        <v/>
      </c>
      <c r="H2743" s="43" t="str">
        <f>IF(A2743&lt;&gt;"",IF(Data!$G$9="constant",$C$13,IF(Data!$G$9="squeeze",G2743,F2743)),"")</f>
        <v/>
      </c>
      <c r="I2743" s="38" t="str">
        <f ca="1">IF(ISNUMBER(A2743),NORMINV(RAND(),0,IF(AND(Data!$G$9="squeeze",A2743&lt;Data!$G$11*0.25),$H$32,1)*$C$30*$C$13)*($C$14*$C$12),"")</f>
        <v/>
      </c>
      <c r="J2743" s="42" t="str">
        <f ca="1">IFERROR(IF(Data!$C$6="Real",B2743,I2743+J2742+($C$14*$C$12)*(NORMINV(RAND(),$C$15,CHOOSE($G$13,$C$13,F2743,G2743)))),"")</f>
        <v/>
      </c>
      <c r="K2743" s="88" t="str">
        <f>IF(ISNUMBER(A2743), IF($G$16="fixed",$G$17,MIN(H2743*Data!$C$7*$C$16*0.5,$C$17*Data!$C$7))*$C$12,"")</f>
        <v/>
      </c>
      <c r="L2743" s="42" t="str">
        <f t="shared" ca="1" si="1290"/>
        <v/>
      </c>
      <c r="M2743" s="44" t="str">
        <f t="shared" ca="1" si="1291"/>
        <v/>
      </c>
      <c r="N2743" s="44" t="str">
        <f t="shared" ca="1" si="1292"/>
        <v/>
      </c>
      <c r="O2743" s="108" t="str">
        <f t="shared" si="1276"/>
        <v/>
      </c>
      <c r="P2743" s="102" t="str">
        <f t="shared" si="1277"/>
        <v/>
      </c>
      <c r="Q2743" s="102" t="str">
        <f t="shared" si="1278"/>
        <v/>
      </c>
      <c r="R2743" s="120" t="str">
        <f t="shared" si="1279"/>
        <v/>
      </c>
      <c r="S2743" s="54" t="str">
        <f t="shared" si="1280"/>
        <v/>
      </c>
      <c r="T2743" s="5" t="str">
        <f t="shared" si="1281"/>
        <v/>
      </c>
      <c r="U2743" s="152" t="str">
        <f t="shared" si="1264"/>
        <v/>
      </c>
      <c r="V2743" s="152" t="str">
        <f t="shared" si="1265"/>
        <v/>
      </c>
      <c r="W2743" s="153" t="str">
        <f t="shared" si="1266"/>
        <v/>
      </c>
      <c r="X2743" s="153" t="str">
        <f t="shared" si="1267"/>
        <v/>
      </c>
      <c r="Y2743" s="153" t="str">
        <f t="shared" si="1268"/>
        <v/>
      </c>
      <c r="Z2743" s="153" t="str">
        <f t="shared" si="1269"/>
        <v/>
      </c>
      <c r="AA2743" s="152" t="str">
        <f t="shared" si="1270"/>
        <v/>
      </c>
      <c r="AB2743" s="152" t="str">
        <f t="shared" si="1271"/>
        <v/>
      </c>
      <c r="AC2743" s="154" t="str">
        <f t="shared" si="1282"/>
        <v/>
      </c>
      <c r="AD2743" s="154" t="str">
        <f t="shared" si="1283"/>
        <v/>
      </c>
      <c r="AE2743" s="3" t="str">
        <f t="shared" si="1284"/>
        <v/>
      </c>
      <c r="AF2743" s="3" t="str">
        <f t="shared" si="1285"/>
        <v/>
      </c>
      <c r="AG2743" s="3" t="str">
        <f t="shared" si="1286"/>
        <v/>
      </c>
      <c r="AH2743" s="4" t="str">
        <f t="shared" si="1287"/>
        <v/>
      </c>
      <c r="AI2743" s="75" t="str">
        <f t="shared" si="1288"/>
        <v/>
      </c>
      <c r="AJ2743" s="75" t="str">
        <f t="shared" si="1289"/>
        <v/>
      </c>
    </row>
    <row r="2744" spans="1:36">
      <c r="A2744" s="41" t="str">
        <f t="shared" si="1272"/>
        <v/>
      </c>
      <c r="B2744" s="150" t="str">
        <f>IF(ISNUMBER(A2744),INDEX('MetaTrader Import'!$H$13:$J$5893,TRUNC(((A2744-$A$39+1)-1)/3)+1,MOD((A2744-$A$39+1)-1,3)+1),"")</f>
        <v/>
      </c>
      <c r="C2744" s="43" t="str">
        <f t="shared" si="1273"/>
        <v/>
      </c>
      <c r="D2744" s="43" t="str">
        <f t="shared" ca="1" si="1263"/>
        <v/>
      </c>
      <c r="E2744" s="43" t="str">
        <f t="shared" si="1274"/>
        <v/>
      </c>
      <c r="F2744" s="43" t="str">
        <f t="shared" si="1275"/>
        <v/>
      </c>
      <c r="G2744" s="43" t="str">
        <f>IF(A2744&lt;&gt;"",IF(A2744&lt;Data!$G$11*0.25,$C$13/$G$32,IF(A2744&gt;Data!$G$11*0.25,$C$13,$C$13*10)),"")</f>
        <v/>
      </c>
      <c r="H2744" s="43" t="str">
        <f>IF(A2744&lt;&gt;"",IF(Data!$G$9="constant",$C$13,IF(Data!$G$9="squeeze",G2744,F2744)),"")</f>
        <v/>
      </c>
      <c r="I2744" s="38" t="str">
        <f ca="1">IF(ISNUMBER(A2744),NORMINV(RAND(),0,IF(AND(Data!$G$9="squeeze",A2744&lt;Data!$G$11*0.25),$H$32,1)*$C$30*$C$13)*($C$14*$C$12),"")</f>
        <v/>
      </c>
      <c r="J2744" s="42" t="str">
        <f ca="1">IFERROR(IF(Data!$C$6="Real",B2744,I2744+J2743+($C$14*$C$12)*(NORMINV(RAND(),$C$15,CHOOSE($G$13,$C$13,F2744,G2744)))),"")</f>
        <v/>
      </c>
      <c r="K2744" s="88" t="str">
        <f>IF(ISNUMBER(A2744), IF($G$16="fixed",$G$17,MIN(H2744*Data!$C$7*$C$16*0.5,$C$17*Data!$C$7))*$C$12,"")</f>
        <v/>
      </c>
      <c r="L2744" s="42" t="str">
        <f t="shared" ca="1" si="1290"/>
        <v/>
      </c>
      <c r="M2744" s="44" t="str">
        <f t="shared" ca="1" si="1291"/>
        <v/>
      </c>
      <c r="N2744" s="44" t="str">
        <f t="shared" ca="1" si="1292"/>
        <v/>
      </c>
      <c r="O2744" s="108" t="str">
        <f t="shared" si="1276"/>
        <v/>
      </c>
      <c r="P2744" s="102" t="str">
        <f t="shared" si="1277"/>
        <v/>
      </c>
      <c r="Q2744" s="102" t="str">
        <f t="shared" si="1278"/>
        <v/>
      </c>
      <c r="R2744" s="120" t="str">
        <f t="shared" si="1279"/>
        <v/>
      </c>
      <c r="S2744" s="54" t="str">
        <f t="shared" si="1280"/>
        <v/>
      </c>
      <c r="T2744" s="5" t="str">
        <f t="shared" si="1281"/>
        <v/>
      </c>
      <c r="U2744" s="152" t="str">
        <f t="shared" si="1264"/>
        <v/>
      </c>
      <c r="V2744" s="152" t="str">
        <f t="shared" si="1265"/>
        <v/>
      </c>
      <c r="W2744" s="153" t="str">
        <f t="shared" si="1266"/>
        <v/>
      </c>
      <c r="X2744" s="153" t="str">
        <f t="shared" si="1267"/>
        <v/>
      </c>
      <c r="Y2744" s="153" t="str">
        <f t="shared" si="1268"/>
        <v/>
      </c>
      <c r="Z2744" s="153" t="str">
        <f t="shared" si="1269"/>
        <v/>
      </c>
      <c r="AA2744" s="152" t="str">
        <f t="shared" si="1270"/>
        <v/>
      </c>
      <c r="AB2744" s="152" t="str">
        <f t="shared" si="1271"/>
        <v/>
      </c>
      <c r="AC2744" s="154" t="str">
        <f t="shared" si="1282"/>
        <v/>
      </c>
      <c r="AD2744" s="154" t="str">
        <f t="shared" si="1283"/>
        <v/>
      </c>
      <c r="AE2744" s="3" t="str">
        <f t="shared" si="1284"/>
        <v/>
      </c>
      <c r="AF2744" s="3" t="str">
        <f t="shared" si="1285"/>
        <v/>
      </c>
      <c r="AG2744" s="3" t="str">
        <f t="shared" si="1286"/>
        <v/>
      </c>
      <c r="AH2744" s="4" t="str">
        <f t="shared" si="1287"/>
        <v/>
      </c>
      <c r="AI2744" s="75" t="str">
        <f t="shared" si="1288"/>
        <v/>
      </c>
      <c r="AJ2744" s="75" t="str">
        <f t="shared" si="1289"/>
        <v/>
      </c>
    </row>
    <row r="2745" spans="1:36">
      <c r="A2745" s="41" t="str">
        <f t="shared" si="1272"/>
        <v/>
      </c>
      <c r="B2745" s="150" t="str">
        <f>IF(ISNUMBER(A2745),INDEX('MetaTrader Import'!$H$13:$J$5893,TRUNC(((A2745-$A$39+1)-1)/3)+1,MOD((A2745-$A$39+1)-1,3)+1),"")</f>
        <v/>
      </c>
      <c r="C2745" s="43" t="str">
        <f t="shared" si="1273"/>
        <v/>
      </c>
      <c r="D2745" s="43" t="str">
        <f t="shared" ca="1" si="1263"/>
        <v/>
      </c>
      <c r="E2745" s="43" t="str">
        <f t="shared" si="1274"/>
        <v/>
      </c>
      <c r="F2745" s="43" t="str">
        <f t="shared" si="1275"/>
        <v/>
      </c>
      <c r="G2745" s="43" t="str">
        <f>IF(A2745&lt;&gt;"",IF(A2745&lt;Data!$G$11*0.25,$C$13/$G$32,IF(A2745&gt;Data!$G$11*0.25,$C$13,$C$13*10)),"")</f>
        <v/>
      </c>
      <c r="H2745" s="43" t="str">
        <f>IF(A2745&lt;&gt;"",IF(Data!$G$9="constant",$C$13,IF(Data!$G$9="squeeze",G2745,F2745)),"")</f>
        <v/>
      </c>
      <c r="I2745" s="38" t="str">
        <f ca="1">IF(ISNUMBER(A2745),NORMINV(RAND(),0,IF(AND(Data!$G$9="squeeze",A2745&lt;Data!$G$11*0.25),$H$32,1)*$C$30*$C$13)*($C$14*$C$12),"")</f>
        <v/>
      </c>
      <c r="J2745" s="42" t="str">
        <f ca="1">IFERROR(IF(Data!$C$6="Real",B2745,I2745+J2744+($C$14*$C$12)*(NORMINV(RAND(),$C$15,CHOOSE($G$13,$C$13,F2745,G2745)))),"")</f>
        <v/>
      </c>
      <c r="K2745" s="88" t="str">
        <f>IF(ISNUMBER(A2745), IF($G$16="fixed",$G$17,MIN(H2745*Data!$C$7*$C$16*0.5,$C$17*Data!$C$7))*$C$12,"")</f>
        <v/>
      </c>
      <c r="L2745" s="42" t="str">
        <f t="shared" ca="1" si="1290"/>
        <v/>
      </c>
      <c r="M2745" s="44" t="str">
        <f t="shared" ca="1" si="1291"/>
        <v/>
      </c>
      <c r="N2745" s="44" t="str">
        <f t="shared" ca="1" si="1292"/>
        <v/>
      </c>
      <c r="O2745" s="108" t="str">
        <f t="shared" si="1276"/>
        <v/>
      </c>
      <c r="P2745" s="102" t="str">
        <f t="shared" si="1277"/>
        <v/>
      </c>
      <c r="Q2745" s="102" t="str">
        <f t="shared" si="1278"/>
        <v/>
      </c>
      <c r="R2745" s="120" t="str">
        <f t="shared" si="1279"/>
        <v/>
      </c>
      <c r="S2745" s="54" t="str">
        <f t="shared" si="1280"/>
        <v/>
      </c>
      <c r="T2745" s="5" t="str">
        <f t="shared" si="1281"/>
        <v/>
      </c>
      <c r="U2745" s="152" t="str">
        <f t="shared" si="1264"/>
        <v/>
      </c>
      <c r="V2745" s="152" t="str">
        <f t="shared" si="1265"/>
        <v/>
      </c>
      <c r="W2745" s="153" t="str">
        <f t="shared" si="1266"/>
        <v/>
      </c>
      <c r="X2745" s="153" t="str">
        <f t="shared" si="1267"/>
        <v/>
      </c>
      <c r="Y2745" s="153" t="str">
        <f t="shared" si="1268"/>
        <v/>
      </c>
      <c r="Z2745" s="153" t="str">
        <f t="shared" si="1269"/>
        <v/>
      </c>
      <c r="AA2745" s="152" t="str">
        <f t="shared" si="1270"/>
        <v/>
      </c>
      <c r="AB2745" s="152" t="str">
        <f t="shared" si="1271"/>
        <v/>
      </c>
      <c r="AC2745" s="154" t="str">
        <f t="shared" si="1282"/>
        <v/>
      </c>
      <c r="AD2745" s="154" t="str">
        <f t="shared" si="1283"/>
        <v/>
      </c>
      <c r="AE2745" s="3" t="str">
        <f t="shared" si="1284"/>
        <v/>
      </c>
      <c r="AF2745" s="3" t="str">
        <f t="shared" si="1285"/>
        <v/>
      </c>
      <c r="AG2745" s="3" t="str">
        <f t="shared" si="1286"/>
        <v/>
      </c>
      <c r="AH2745" s="4" t="str">
        <f t="shared" si="1287"/>
        <v/>
      </c>
      <c r="AI2745" s="75" t="str">
        <f t="shared" si="1288"/>
        <v/>
      </c>
      <c r="AJ2745" s="75" t="str">
        <f t="shared" si="1289"/>
        <v/>
      </c>
    </row>
    <row r="2746" spans="1:36">
      <c r="A2746" s="41" t="str">
        <f t="shared" si="1272"/>
        <v/>
      </c>
      <c r="B2746" s="150" t="str">
        <f>IF(ISNUMBER(A2746),INDEX('MetaTrader Import'!$H$13:$J$5893,TRUNC(((A2746-$A$39+1)-1)/3)+1,MOD((A2746-$A$39+1)-1,3)+1),"")</f>
        <v/>
      </c>
      <c r="C2746" s="43" t="str">
        <f t="shared" si="1273"/>
        <v/>
      </c>
      <c r="D2746" s="43" t="str">
        <f t="shared" ca="1" si="1263"/>
        <v/>
      </c>
      <c r="E2746" s="43" t="str">
        <f t="shared" si="1274"/>
        <v/>
      </c>
      <c r="F2746" s="43" t="str">
        <f t="shared" si="1275"/>
        <v/>
      </c>
      <c r="G2746" s="43" t="str">
        <f>IF(A2746&lt;&gt;"",IF(A2746&lt;Data!$G$11*0.25,$C$13/$G$32,IF(A2746&gt;Data!$G$11*0.25,$C$13,$C$13*10)),"")</f>
        <v/>
      </c>
      <c r="H2746" s="43" t="str">
        <f>IF(A2746&lt;&gt;"",IF(Data!$G$9="constant",$C$13,IF(Data!$G$9="squeeze",G2746,F2746)),"")</f>
        <v/>
      </c>
      <c r="I2746" s="38" t="str">
        <f ca="1">IF(ISNUMBER(A2746),NORMINV(RAND(),0,IF(AND(Data!$G$9="squeeze",A2746&lt;Data!$G$11*0.25),$H$32,1)*$C$30*$C$13)*($C$14*$C$12),"")</f>
        <v/>
      </c>
      <c r="J2746" s="42" t="str">
        <f ca="1">IFERROR(IF(Data!$C$6="Real",B2746,I2746+J2745+($C$14*$C$12)*(NORMINV(RAND(),$C$15,CHOOSE($G$13,$C$13,F2746,G2746)))),"")</f>
        <v/>
      </c>
      <c r="K2746" s="88" t="str">
        <f>IF(ISNUMBER(A2746), IF($G$16="fixed",$G$17,MIN(H2746*Data!$C$7*$C$16*0.5,$C$17*Data!$C$7))*$C$12,"")</f>
        <v/>
      </c>
      <c r="L2746" s="42" t="str">
        <f t="shared" ca="1" si="1290"/>
        <v/>
      </c>
      <c r="M2746" s="44" t="str">
        <f t="shared" ca="1" si="1291"/>
        <v/>
      </c>
      <c r="N2746" s="44" t="str">
        <f t="shared" ca="1" si="1292"/>
        <v/>
      </c>
      <c r="O2746" s="108" t="str">
        <f t="shared" si="1276"/>
        <v/>
      </c>
      <c r="P2746" s="102" t="str">
        <f t="shared" si="1277"/>
        <v/>
      </c>
      <c r="Q2746" s="102" t="str">
        <f t="shared" si="1278"/>
        <v/>
      </c>
      <c r="R2746" s="120" t="str">
        <f t="shared" si="1279"/>
        <v/>
      </c>
      <c r="S2746" s="54" t="str">
        <f t="shared" si="1280"/>
        <v/>
      </c>
      <c r="T2746" s="5" t="str">
        <f t="shared" si="1281"/>
        <v/>
      </c>
      <c r="U2746" s="152" t="str">
        <f t="shared" si="1264"/>
        <v/>
      </c>
      <c r="V2746" s="152" t="str">
        <f t="shared" si="1265"/>
        <v/>
      </c>
      <c r="W2746" s="153" t="str">
        <f t="shared" si="1266"/>
        <v/>
      </c>
      <c r="X2746" s="153" t="str">
        <f t="shared" si="1267"/>
        <v/>
      </c>
      <c r="Y2746" s="153" t="str">
        <f t="shared" si="1268"/>
        <v/>
      </c>
      <c r="Z2746" s="153" t="str">
        <f t="shared" si="1269"/>
        <v/>
      </c>
      <c r="AA2746" s="152" t="str">
        <f t="shared" si="1270"/>
        <v/>
      </c>
      <c r="AB2746" s="152" t="str">
        <f t="shared" si="1271"/>
        <v/>
      </c>
      <c r="AC2746" s="154" t="str">
        <f t="shared" si="1282"/>
        <v/>
      </c>
      <c r="AD2746" s="154" t="str">
        <f t="shared" si="1283"/>
        <v/>
      </c>
      <c r="AE2746" s="3" t="str">
        <f t="shared" si="1284"/>
        <v/>
      </c>
      <c r="AF2746" s="3" t="str">
        <f t="shared" si="1285"/>
        <v/>
      </c>
      <c r="AG2746" s="3" t="str">
        <f t="shared" si="1286"/>
        <v/>
      </c>
      <c r="AH2746" s="4" t="str">
        <f t="shared" si="1287"/>
        <v/>
      </c>
      <c r="AI2746" s="75" t="str">
        <f t="shared" si="1288"/>
        <v/>
      </c>
      <c r="AJ2746" s="75" t="str">
        <f t="shared" si="1289"/>
        <v/>
      </c>
    </row>
    <row r="2747" spans="1:36">
      <c r="A2747" s="41" t="str">
        <f t="shared" si="1272"/>
        <v/>
      </c>
      <c r="B2747" s="150" t="str">
        <f>IF(ISNUMBER(A2747),INDEX('MetaTrader Import'!$H$13:$J$5893,TRUNC(((A2747-$A$39+1)-1)/3)+1,MOD((A2747-$A$39+1)-1,3)+1),"")</f>
        <v/>
      </c>
      <c r="C2747" s="43" t="str">
        <f t="shared" si="1273"/>
        <v/>
      </c>
      <c r="D2747" s="43" t="str">
        <f t="shared" ca="1" si="1263"/>
        <v/>
      </c>
      <c r="E2747" s="43" t="str">
        <f t="shared" si="1274"/>
        <v/>
      </c>
      <c r="F2747" s="43" t="str">
        <f t="shared" si="1275"/>
        <v/>
      </c>
      <c r="G2747" s="43" t="str">
        <f>IF(A2747&lt;&gt;"",IF(A2747&lt;Data!$G$11*0.25,$C$13/$G$32,IF(A2747&gt;Data!$G$11*0.25,$C$13,$C$13*10)),"")</f>
        <v/>
      </c>
      <c r="H2747" s="43" t="str">
        <f>IF(A2747&lt;&gt;"",IF(Data!$G$9="constant",$C$13,IF(Data!$G$9="squeeze",G2747,F2747)),"")</f>
        <v/>
      </c>
      <c r="I2747" s="38" t="str">
        <f ca="1">IF(ISNUMBER(A2747),NORMINV(RAND(),0,IF(AND(Data!$G$9="squeeze",A2747&lt;Data!$G$11*0.25),$H$32,1)*$C$30*$C$13)*($C$14*$C$12),"")</f>
        <v/>
      </c>
      <c r="J2747" s="42" t="str">
        <f ca="1">IFERROR(IF(Data!$C$6="Real",B2747,I2747+J2746+($C$14*$C$12)*(NORMINV(RAND(),$C$15,CHOOSE($G$13,$C$13,F2747,G2747)))),"")</f>
        <v/>
      </c>
      <c r="K2747" s="88" t="str">
        <f>IF(ISNUMBER(A2747), IF($G$16="fixed",$G$17,MIN(H2747*Data!$C$7*$C$16*0.5,$C$17*Data!$C$7))*$C$12,"")</f>
        <v/>
      </c>
      <c r="L2747" s="42" t="str">
        <f t="shared" ca="1" si="1290"/>
        <v/>
      </c>
      <c r="M2747" s="44" t="str">
        <f t="shared" ca="1" si="1291"/>
        <v/>
      </c>
      <c r="N2747" s="44" t="str">
        <f t="shared" ca="1" si="1292"/>
        <v/>
      </c>
      <c r="O2747" s="108" t="str">
        <f t="shared" si="1276"/>
        <v/>
      </c>
      <c r="P2747" s="102" t="str">
        <f t="shared" si="1277"/>
        <v/>
      </c>
      <c r="Q2747" s="102" t="str">
        <f t="shared" si="1278"/>
        <v/>
      </c>
      <c r="R2747" s="120" t="str">
        <f t="shared" si="1279"/>
        <v/>
      </c>
      <c r="S2747" s="54" t="str">
        <f t="shared" si="1280"/>
        <v/>
      </c>
      <c r="T2747" s="5" t="str">
        <f t="shared" si="1281"/>
        <v/>
      </c>
      <c r="U2747" s="152" t="str">
        <f t="shared" si="1264"/>
        <v/>
      </c>
      <c r="V2747" s="152" t="str">
        <f t="shared" si="1265"/>
        <v/>
      </c>
      <c r="W2747" s="153" t="str">
        <f t="shared" si="1266"/>
        <v/>
      </c>
      <c r="X2747" s="153" t="str">
        <f t="shared" si="1267"/>
        <v/>
      </c>
      <c r="Y2747" s="153" t="str">
        <f t="shared" si="1268"/>
        <v/>
      </c>
      <c r="Z2747" s="153" t="str">
        <f t="shared" si="1269"/>
        <v/>
      </c>
      <c r="AA2747" s="152" t="str">
        <f t="shared" si="1270"/>
        <v/>
      </c>
      <c r="AB2747" s="152" t="str">
        <f t="shared" si="1271"/>
        <v/>
      </c>
      <c r="AC2747" s="154" t="str">
        <f t="shared" si="1282"/>
        <v/>
      </c>
      <c r="AD2747" s="154" t="str">
        <f t="shared" si="1283"/>
        <v/>
      </c>
      <c r="AE2747" s="3" t="str">
        <f t="shared" si="1284"/>
        <v/>
      </c>
      <c r="AF2747" s="3" t="str">
        <f t="shared" si="1285"/>
        <v/>
      </c>
      <c r="AG2747" s="3" t="str">
        <f t="shared" si="1286"/>
        <v/>
      </c>
      <c r="AH2747" s="4" t="str">
        <f t="shared" si="1287"/>
        <v/>
      </c>
      <c r="AI2747" s="75" t="str">
        <f t="shared" si="1288"/>
        <v/>
      </c>
      <c r="AJ2747" s="75" t="str">
        <f t="shared" si="1289"/>
        <v/>
      </c>
    </row>
    <row r="2748" spans="1:36">
      <c r="A2748" s="41" t="str">
        <f t="shared" si="1272"/>
        <v/>
      </c>
      <c r="B2748" s="150" t="str">
        <f>IF(ISNUMBER(A2748),INDEX('MetaTrader Import'!$H$13:$J$5893,TRUNC(((A2748-$A$39+1)-1)/3)+1,MOD((A2748-$A$39+1)-1,3)+1),"")</f>
        <v/>
      </c>
      <c r="C2748" s="43" t="str">
        <f t="shared" si="1273"/>
        <v/>
      </c>
      <c r="D2748" s="43" t="str">
        <f t="shared" ca="1" si="1263"/>
        <v/>
      </c>
      <c r="E2748" s="43" t="str">
        <f t="shared" si="1274"/>
        <v/>
      </c>
      <c r="F2748" s="43" t="str">
        <f t="shared" si="1275"/>
        <v/>
      </c>
      <c r="G2748" s="43" t="str">
        <f>IF(A2748&lt;&gt;"",IF(A2748&lt;Data!$G$11*0.25,$C$13/$G$32,IF(A2748&gt;Data!$G$11*0.25,$C$13,$C$13*10)),"")</f>
        <v/>
      </c>
      <c r="H2748" s="43" t="str">
        <f>IF(A2748&lt;&gt;"",IF(Data!$G$9="constant",$C$13,IF(Data!$G$9="squeeze",G2748,F2748)),"")</f>
        <v/>
      </c>
      <c r="I2748" s="38" t="str">
        <f ca="1">IF(ISNUMBER(A2748),NORMINV(RAND(),0,IF(AND(Data!$G$9="squeeze",A2748&lt;Data!$G$11*0.25),$H$32,1)*$C$30*$C$13)*($C$14*$C$12),"")</f>
        <v/>
      </c>
      <c r="J2748" s="42" t="str">
        <f ca="1">IFERROR(IF(Data!$C$6="Real",B2748,I2748+J2747+($C$14*$C$12)*(NORMINV(RAND(),$C$15,CHOOSE($G$13,$C$13,F2748,G2748)))),"")</f>
        <v/>
      </c>
      <c r="K2748" s="88" t="str">
        <f>IF(ISNUMBER(A2748), IF($G$16="fixed",$G$17,MIN(H2748*Data!$C$7*$C$16*0.5,$C$17*Data!$C$7))*$C$12,"")</f>
        <v/>
      </c>
      <c r="L2748" s="42" t="str">
        <f t="shared" ca="1" si="1290"/>
        <v/>
      </c>
      <c r="M2748" s="44" t="str">
        <f t="shared" ca="1" si="1291"/>
        <v/>
      </c>
      <c r="N2748" s="44" t="str">
        <f t="shared" ca="1" si="1292"/>
        <v/>
      </c>
      <c r="O2748" s="108" t="str">
        <f t="shared" si="1276"/>
        <v/>
      </c>
      <c r="P2748" s="102" t="str">
        <f t="shared" si="1277"/>
        <v/>
      </c>
      <c r="Q2748" s="102" t="str">
        <f t="shared" si="1278"/>
        <v/>
      </c>
      <c r="R2748" s="120" t="str">
        <f t="shared" si="1279"/>
        <v/>
      </c>
      <c r="S2748" s="54" t="str">
        <f t="shared" si="1280"/>
        <v/>
      </c>
      <c r="T2748" s="5" t="str">
        <f t="shared" si="1281"/>
        <v/>
      </c>
      <c r="U2748" s="152" t="str">
        <f t="shared" si="1264"/>
        <v/>
      </c>
      <c r="V2748" s="152" t="str">
        <f t="shared" si="1265"/>
        <v/>
      </c>
      <c r="W2748" s="153" t="str">
        <f t="shared" si="1266"/>
        <v/>
      </c>
      <c r="X2748" s="153" t="str">
        <f t="shared" si="1267"/>
        <v/>
      </c>
      <c r="Y2748" s="153" t="str">
        <f t="shared" si="1268"/>
        <v/>
      </c>
      <c r="Z2748" s="153" t="str">
        <f t="shared" si="1269"/>
        <v/>
      </c>
      <c r="AA2748" s="152" t="str">
        <f t="shared" si="1270"/>
        <v/>
      </c>
      <c r="AB2748" s="152" t="str">
        <f t="shared" si="1271"/>
        <v/>
      </c>
      <c r="AC2748" s="154" t="str">
        <f t="shared" si="1282"/>
        <v/>
      </c>
      <c r="AD2748" s="154" t="str">
        <f t="shared" si="1283"/>
        <v/>
      </c>
      <c r="AE2748" s="3" t="str">
        <f t="shared" si="1284"/>
        <v/>
      </c>
      <c r="AF2748" s="3" t="str">
        <f t="shared" si="1285"/>
        <v/>
      </c>
      <c r="AG2748" s="3" t="str">
        <f t="shared" si="1286"/>
        <v/>
      </c>
      <c r="AH2748" s="4" t="str">
        <f t="shared" si="1287"/>
        <v/>
      </c>
      <c r="AI2748" s="75" t="str">
        <f t="shared" si="1288"/>
        <v/>
      </c>
      <c r="AJ2748" s="75" t="str">
        <f t="shared" si="1289"/>
        <v/>
      </c>
    </row>
    <row r="2749" spans="1:36">
      <c r="A2749" s="41" t="str">
        <f t="shared" si="1272"/>
        <v/>
      </c>
      <c r="B2749" s="150" t="str">
        <f>IF(ISNUMBER(A2749),INDEX('MetaTrader Import'!$H$13:$J$5893,TRUNC(((A2749-$A$39+1)-1)/3)+1,MOD((A2749-$A$39+1)-1,3)+1),"")</f>
        <v/>
      </c>
      <c r="C2749" s="43" t="str">
        <f t="shared" si="1273"/>
        <v/>
      </c>
      <c r="D2749" s="43" t="str">
        <f t="shared" ca="1" si="1263"/>
        <v/>
      </c>
      <c r="E2749" s="43" t="str">
        <f t="shared" si="1274"/>
        <v/>
      </c>
      <c r="F2749" s="43" t="str">
        <f t="shared" si="1275"/>
        <v/>
      </c>
      <c r="G2749" s="43" t="str">
        <f>IF(A2749&lt;&gt;"",IF(A2749&lt;Data!$G$11*0.25,$C$13/$G$32,IF(A2749&gt;Data!$G$11*0.25,$C$13,$C$13*10)),"")</f>
        <v/>
      </c>
      <c r="H2749" s="43" t="str">
        <f>IF(A2749&lt;&gt;"",IF(Data!$G$9="constant",$C$13,IF(Data!$G$9="squeeze",G2749,F2749)),"")</f>
        <v/>
      </c>
      <c r="I2749" s="38" t="str">
        <f ca="1">IF(ISNUMBER(A2749),NORMINV(RAND(),0,IF(AND(Data!$G$9="squeeze",A2749&lt;Data!$G$11*0.25),$H$32,1)*$C$30*$C$13)*($C$14*$C$12),"")</f>
        <v/>
      </c>
      <c r="J2749" s="42" t="str">
        <f ca="1">IFERROR(IF(Data!$C$6="Real",B2749,I2749+J2748+($C$14*$C$12)*(NORMINV(RAND(),$C$15,CHOOSE($G$13,$C$13,F2749,G2749)))),"")</f>
        <v/>
      </c>
      <c r="K2749" s="88" t="str">
        <f>IF(ISNUMBER(A2749), IF($G$16="fixed",$G$17,MIN(H2749*Data!$C$7*$C$16*0.5,$C$17*Data!$C$7))*$C$12,"")</f>
        <v/>
      </c>
      <c r="L2749" s="42" t="str">
        <f t="shared" ca="1" si="1290"/>
        <v/>
      </c>
      <c r="M2749" s="44" t="str">
        <f t="shared" ca="1" si="1291"/>
        <v/>
      </c>
      <c r="N2749" s="44" t="str">
        <f t="shared" ca="1" si="1292"/>
        <v/>
      </c>
      <c r="O2749" s="108" t="str">
        <f t="shared" si="1276"/>
        <v/>
      </c>
      <c r="P2749" s="102" t="str">
        <f t="shared" si="1277"/>
        <v/>
      </c>
      <c r="Q2749" s="102" t="str">
        <f t="shared" si="1278"/>
        <v/>
      </c>
      <c r="R2749" s="120" t="str">
        <f t="shared" si="1279"/>
        <v/>
      </c>
      <c r="S2749" s="54" t="str">
        <f t="shared" si="1280"/>
        <v/>
      </c>
      <c r="T2749" s="5" t="str">
        <f t="shared" si="1281"/>
        <v/>
      </c>
      <c r="U2749" s="152" t="str">
        <f t="shared" si="1264"/>
        <v/>
      </c>
      <c r="V2749" s="152" t="str">
        <f t="shared" si="1265"/>
        <v/>
      </c>
      <c r="W2749" s="153" t="str">
        <f t="shared" si="1266"/>
        <v/>
      </c>
      <c r="X2749" s="153" t="str">
        <f t="shared" si="1267"/>
        <v/>
      </c>
      <c r="Y2749" s="153" t="str">
        <f t="shared" si="1268"/>
        <v/>
      </c>
      <c r="Z2749" s="153" t="str">
        <f t="shared" si="1269"/>
        <v/>
      </c>
      <c r="AA2749" s="152" t="str">
        <f t="shared" si="1270"/>
        <v/>
      </c>
      <c r="AB2749" s="152" t="str">
        <f t="shared" si="1271"/>
        <v/>
      </c>
      <c r="AC2749" s="154" t="str">
        <f t="shared" si="1282"/>
        <v/>
      </c>
      <c r="AD2749" s="154" t="str">
        <f t="shared" si="1283"/>
        <v/>
      </c>
      <c r="AE2749" s="3" t="str">
        <f t="shared" si="1284"/>
        <v/>
      </c>
      <c r="AF2749" s="3" t="str">
        <f t="shared" si="1285"/>
        <v/>
      </c>
      <c r="AG2749" s="3" t="str">
        <f t="shared" si="1286"/>
        <v/>
      </c>
      <c r="AH2749" s="4" t="str">
        <f t="shared" si="1287"/>
        <v/>
      </c>
      <c r="AI2749" s="75" t="str">
        <f t="shared" si="1288"/>
        <v/>
      </c>
      <c r="AJ2749" s="75" t="str">
        <f t="shared" si="1289"/>
        <v/>
      </c>
    </row>
    <row r="2750" spans="1:36">
      <c r="A2750" s="41" t="str">
        <f t="shared" si="1272"/>
        <v/>
      </c>
      <c r="B2750" s="150" t="str">
        <f>IF(ISNUMBER(A2750),INDEX('MetaTrader Import'!$H$13:$J$5893,TRUNC(((A2750-$A$39+1)-1)/3)+1,MOD((A2750-$A$39+1)-1,3)+1),"")</f>
        <v/>
      </c>
      <c r="C2750" s="43" t="str">
        <f t="shared" si="1273"/>
        <v/>
      </c>
      <c r="D2750" s="43" t="str">
        <f t="shared" ca="1" si="1263"/>
        <v/>
      </c>
      <c r="E2750" s="43" t="str">
        <f t="shared" si="1274"/>
        <v/>
      </c>
      <c r="F2750" s="43" t="str">
        <f t="shared" si="1275"/>
        <v/>
      </c>
      <c r="G2750" s="43" t="str">
        <f>IF(A2750&lt;&gt;"",IF(A2750&lt;Data!$G$11*0.25,$C$13/$G$32,IF(A2750&gt;Data!$G$11*0.25,$C$13,$C$13*10)),"")</f>
        <v/>
      </c>
      <c r="H2750" s="43" t="str">
        <f>IF(A2750&lt;&gt;"",IF(Data!$G$9="constant",$C$13,IF(Data!$G$9="squeeze",G2750,F2750)),"")</f>
        <v/>
      </c>
      <c r="I2750" s="38" t="str">
        <f ca="1">IF(ISNUMBER(A2750),NORMINV(RAND(),0,IF(AND(Data!$G$9="squeeze",A2750&lt;Data!$G$11*0.25),$H$32,1)*$C$30*$C$13)*($C$14*$C$12),"")</f>
        <v/>
      </c>
      <c r="J2750" s="42" t="str">
        <f ca="1">IFERROR(IF(Data!$C$6="Real",B2750,I2750+J2749+($C$14*$C$12)*(NORMINV(RAND(),$C$15,CHOOSE($G$13,$C$13,F2750,G2750)))),"")</f>
        <v/>
      </c>
      <c r="K2750" s="88" t="str">
        <f>IF(ISNUMBER(A2750), IF($G$16="fixed",$G$17,MIN(H2750*Data!$C$7*$C$16*0.5,$C$17*Data!$C$7))*$C$12,"")</f>
        <v/>
      </c>
      <c r="L2750" s="42" t="str">
        <f t="shared" ca="1" si="1290"/>
        <v/>
      </c>
      <c r="M2750" s="44" t="str">
        <f t="shared" ca="1" si="1291"/>
        <v/>
      </c>
      <c r="N2750" s="44" t="str">
        <f t="shared" ca="1" si="1292"/>
        <v/>
      </c>
      <c r="O2750" s="108" t="str">
        <f t="shared" si="1276"/>
        <v/>
      </c>
      <c r="P2750" s="102" t="str">
        <f t="shared" si="1277"/>
        <v/>
      </c>
      <c r="Q2750" s="102" t="str">
        <f t="shared" si="1278"/>
        <v/>
      </c>
      <c r="R2750" s="120" t="str">
        <f t="shared" si="1279"/>
        <v/>
      </c>
      <c r="S2750" s="54" t="str">
        <f t="shared" si="1280"/>
        <v/>
      </c>
      <c r="T2750" s="5" t="str">
        <f t="shared" si="1281"/>
        <v/>
      </c>
      <c r="U2750" s="152" t="str">
        <f t="shared" si="1264"/>
        <v/>
      </c>
      <c r="V2750" s="152" t="str">
        <f t="shared" si="1265"/>
        <v/>
      </c>
      <c r="W2750" s="153" t="str">
        <f t="shared" si="1266"/>
        <v/>
      </c>
      <c r="X2750" s="153" t="str">
        <f t="shared" si="1267"/>
        <v/>
      </c>
      <c r="Y2750" s="153" t="str">
        <f t="shared" si="1268"/>
        <v/>
      </c>
      <c r="Z2750" s="153" t="str">
        <f t="shared" si="1269"/>
        <v/>
      </c>
      <c r="AA2750" s="152" t="str">
        <f t="shared" si="1270"/>
        <v/>
      </c>
      <c r="AB2750" s="152" t="str">
        <f t="shared" si="1271"/>
        <v/>
      </c>
      <c r="AC2750" s="154" t="str">
        <f t="shared" si="1282"/>
        <v/>
      </c>
      <c r="AD2750" s="154" t="str">
        <f t="shared" si="1283"/>
        <v/>
      </c>
      <c r="AE2750" s="3" t="str">
        <f t="shared" si="1284"/>
        <v/>
      </c>
      <c r="AF2750" s="3" t="str">
        <f t="shared" si="1285"/>
        <v/>
      </c>
      <c r="AG2750" s="3" t="str">
        <f t="shared" si="1286"/>
        <v/>
      </c>
      <c r="AH2750" s="4" t="str">
        <f t="shared" si="1287"/>
        <v/>
      </c>
      <c r="AI2750" s="75" t="str">
        <f t="shared" si="1288"/>
        <v/>
      </c>
      <c r="AJ2750" s="75" t="str">
        <f t="shared" si="1289"/>
        <v/>
      </c>
    </row>
    <row r="2751" spans="1:36">
      <c r="A2751" s="41" t="str">
        <f t="shared" si="1272"/>
        <v/>
      </c>
      <c r="B2751" s="150" t="str">
        <f>IF(ISNUMBER(A2751),INDEX('MetaTrader Import'!$H$13:$J$5893,TRUNC(((A2751-$A$39+1)-1)/3)+1,MOD((A2751-$A$39+1)-1,3)+1),"")</f>
        <v/>
      </c>
      <c r="C2751" s="43" t="str">
        <f t="shared" si="1273"/>
        <v/>
      </c>
      <c r="D2751" s="43" t="str">
        <f t="shared" ca="1" si="1263"/>
        <v/>
      </c>
      <c r="E2751" s="43" t="str">
        <f t="shared" si="1274"/>
        <v/>
      </c>
      <c r="F2751" s="43" t="str">
        <f t="shared" si="1275"/>
        <v/>
      </c>
      <c r="G2751" s="43" t="str">
        <f>IF(A2751&lt;&gt;"",IF(A2751&lt;Data!$G$11*0.25,$C$13/$G$32,IF(A2751&gt;Data!$G$11*0.25,$C$13,$C$13*10)),"")</f>
        <v/>
      </c>
      <c r="H2751" s="43" t="str">
        <f>IF(A2751&lt;&gt;"",IF(Data!$G$9="constant",$C$13,IF(Data!$G$9="squeeze",G2751,F2751)),"")</f>
        <v/>
      </c>
      <c r="I2751" s="38" t="str">
        <f ca="1">IF(ISNUMBER(A2751),NORMINV(RAND(),0,IF(AND(Data!$G$9="squeeze",A2751&lt;Data!$G$11*0.25),$H$32,1)*$C$30*$C$13)*($C$14*$C$12),"")</f>
        <v/>
      </c>
      <c r="J2751" s="42" t="str">
        <f ca="1">IFERROR(IF(Data!$C$6="Real",B2751,I2751+J2750+($C$14*$C$12)*(NORMINV(RAND(),$C$15,CHOOSE($G$13,$C$13,F2751,G2751)))),"")</f>
        <v/>
      </c>
      <c r="K2751" s="88" t="str">
        <f>IF(ISNUMBER(A2751), IF($G$16="fixed",$G$17,MIN(H2751*Data!$C$7*$C$16*0.5,$C$17*Data!$C$7))*$C$12,"")</f>
        <v/>
      </c>
      <c r="L2751" s="42" t="str">
        <f t="shared" ca="1" si="1290"/>
        <v/>
      </c>
      <c r="M2751" s="44" t="str">
        <f t="shared" ca="1" si="1291"/>
        <v/>
      </c>
      <c r="N2751" s="44" t="str">
        <f t="shared" ca="1" si="1292"/>
        <v/>
      </c>
      <c r="O2751" s="108" t="str">
        <f t="shared" si="1276"/>
        <v/>
      </c>
      <c r="P2751" s="102" t="str">
        <f t="shared" si="1277"/>
        <v/>
      </c>
      <c r="Q2751" s="102" t="str">
        <f t="shared" si="1278"/>
        <v/>
      </c>
      <c r="R2751" s="120" t="str">
        <f t="shared" si="1279"/>
        <v/>
      </c>
      <c r="S2751" s="54" t="str">
        <f t="shared" si="1280"/>
        <v/>
      </c>
      <c r="T2751" s="5" t="str">
        <f t="shared" si="1281"/>
        <v/>
      </c>
      <c r="U2751" s="152" t="str">
        <f t="shared" si="1264"/>
        <v/>
      </c>
      <c r="V2751" s="152" t="str">
        <f t="shared" si="1265"/>
        <v/>
      </c>
      <c r="W2751" s="153" t="str">
        <f t="shared" si="1266"/>
        <v/>
      </c>
      <c r="X2751" s="153" t="str">
        <f t="shared" si="1267"/>
        <v/>
      </c>
      <c r="Y2751" s="153" t="str">
        <f t="shared" si="1268"/>
        <v/>
      </c>
      <c r="Z2751" s="153" t="str">
        <f t="shared" si="1269"/>
        <v/>
      </c>
      <c r="AA2751" s="152" t="str">
        <f t="shared" si="1270"/>
        <v/>
      </c>
      <c r="AB2751" s="152" t="str">
        <f t="shared" si="1271"/>
        <v/>
      </c>
      <c r="AC2751" s="154" t="str">
        <f t="shared" si="1282"/>
        <v/>
      </c>
      <c r="AD2751" s="154" t="str">
        <f t="shared" si="1283"/>
        <v/>
      </c>
      <c r="AE2751" s="3" t="str">
        <f t="shared" si="1284"/>
        <v/>
      </c>
      <c r="AF2751" s="3" t="str">
        <f t="shared" si="1285"/>
        <v/>
      </c>
      <c r="AG2751" s="3" t="str">
        <f t="shared" si="1286"/>
        <v/>
      </c>
      <c r="AH2751" s="4" t="str">
        <f t="shared" si="1287"/>
        <v/>
      </c>
      <c r="AI2751" s="75" t="str">
        <f t="shared" si="1288"/>
        <v/>
      </c>
      <c r="AJ2751" s="75" t="str">
        <f t="shared" si="1289"/>
        <v/>
      </c>
    </row>
    <row r="2752" spans="1:36">
      <c r="A2752" s="41" t="str">
        <f t="shared" si="1272"/>
        <v/>
      </c>
      <c r="B2752" s="150" t="str">
        <f>IF(ISNUMBER(A2752),INDEX('MetaTrader Import'!$H$13:$J$5893,TRUNC(((A2752-$A$39+1)-1)/3)+1,MOD((A2752-$A$39+1)-1,3)+1),"")</f>
        <v/>
      </c>
      <c r="C2752" s="43" t="str">
        <f t="shared" si="1273"/>
        <v/>
      </c>
      <c r="D2752" s="43" t="str">
        <f t="shared" ca="1" si="1263"/>
        <v/>
      </c>
      <c r="E2752" s="43" t="str">
        <f t="shared" si="1274"/>
        <v/>
      </c>
      <c r="F2752" s="43" t="str">
        <f t="shared" si="1275"/>
        <v/>
      </c>
      <c r="G2752" s="43" t="str">
        <f>IF(A2752&lt;&gt;"",IF(A2752&lt;Data!$G$11*0.25,$C$13/$G$32,IF(A2752&gt;Data!$G$11*0.25,$C$13,$C$13*10)),"")</f>
        <v/>
      </c>
      <c r="H2752" s="43" t="str">
        <f>IF(A2752&lt;&gt;"",IF(Data!$G$9="constant",$C$13,IF(Data!$G$9="squeeze",G2752,F2752)),"")</f>
        <v/>
      </c>
      <c r="I2752" s="38" t="str">
        <f ca="1">IF(ISNUMBER(A2752),NORMINV(RAND(),0,IF(AND(Data!$G$9="squeeze",A2752&lt;Data!$G$11*0.25),$H$32,1)*$C$30*$C$13)*($C$14*$C$12),"")</f>
        <v/>
      </c>
      <c r="J2752" s="42" t="str">
        <f ca="1">IFERROR(IF(Data!$C$6="Real",B2752,I2752+J2751+($C$14*$C$12)*(NORMINV(RAND(),$C$15,CHOOSE($G$13,$C$13,F2752,G2752)))),"")</f>
        <v/>
      </c>
      <c r="K2752" s="88" t="str">
        <f>IF(ISNUMBER(A2752), IF($G$16="fixed",$G$17,MIN(H2752*Data!$C$7*$C$16*0.5,$C$17*Data!$C$7))*$C$12,"")</f>
        <v/>
      </c>
      <c r="L2752" s="42" t="str">
        <f t="shared" ca="1" si="1290"/>
        <v/>
      </c>
      <c r="M2752" s="44" t="str">
        <f t="shared" ca="1" si="1291"/>
        <v/>
      </c>
      <c r="N2752" s="44" t="str">
        <f t="shared" ca="1" si="1292"/>
        <v/>
      </c>
      <c r="O2752" s="108" t="str">
        <f t="shared" si="1276"/>
        <v/>
      </c>
      <c r="P2752" s="102" t="str">
        <f t="shared" si="1277"/>
        <v/>
      </c>
      <c r="Q2752" s="102" t="str">
        <f t="shared" si="1278"/>
        <v/>
      </c>
      <c r="R2752" s="120" t="str">
        <f t="shared" si="1279"/>
        <v/>
      </c>
      <c r="S2752" s="54" t="str">
        <f t="shared" si="1280"/>
        <v/>
      </c>
      <c r="T2752" s="5" t="str">
        <f t="shared" si="1281"/>
        <v/>
      </c>
      <c r="U2752" s="152" t="str">
        <f t="shared" si="1264"/>
        <v/>
      </c>
      <c r="V2752" s="152" t="str">
        <f t="shared" si="1265"/>
        <v/>
      </c>
      <c r="W2752" s="153" t="str">
        <f t="shared" si="1266"/>
        <v/>
      </c>
      <c r="X2752" s="153" t="str">
        <f t="shared" si="1267"/>
        <v/>
      </c>
      <c r="Y2752" s="153" t="str">
        <f t="shared" si="1268"/>
        <v/>
      </c>
      <c r="Z2752" s="153" t="str">
        <f t="shared" si="1269"/>
        <v/>
      </c>
      <c r="AA2752" s="152" t="str">
        <f t="shared" si="1270"/>
        <v/>
      </c>
      <c r="AB2752" s="152" t="str">
        <f t="shared" si="1271"/>
        <v/>
      </c>
      <c r="AC2752" s="154" t="str">
        <f t="shared" si="1282"/>
        <v/>
      </c>
      <c r="AD2752" s="154" t="str">
        <f t="shared" si="1283"/>
        <v/>
      </c>
      <c r="AE2752" s="3" t="str">
        <f t="shared" si="1284"/>
        <v/>
      </c>
      <c r="AF2752" s="3" t="str">
        <f t="shared" si="1285"/>
        <v/>
      </c>
      <c r="AG2752" s="3" t="str">
        <f t="shared" si="1286"/>
        <v/>
      </c>
      <c r="AH2752" s="4" t="str">
        <f t="shared" si="1287"/>
        <v/>
      </c>
      <c r="AI2752" s="75" t="str">
        <f t="shared" si="1288"/>
        <v/>
      </c>
      <c r="AJ2752" s="75" t="str">
        <f t="shared" si="1289"/>
        <v/>
      </c>
    </row>
    <row r="2753" spans="1:36">
      <c r="A2753" s="41" t="str">
        <f t="shared" si="1272"/>
        <v/>
      </c>
      <c r="B2753" s="150" t="str">
        <f>IF(ISNUMBER(A2753),INDEX('MetaTrader Import'!$H$13:$J$5893,TRUNC(((A2753-$A$39+1)-1)/3)+1,MOD((A2753-$A$39+1)-1,3)+1),"")</f>
        <v/>
      </c>
      <c r="C2753" s="43" t="str">
        <f t="shared" si="1273"/>
        <v/>
      </c>
      <c r="D2753" s="43" t="str">
        <f t="shared" ca="1" si="1263"/>
        <v/>
      </c>
      <c r="E2753" s="43" t="str">
        <f t="shared" si="1274"/>
        <v/>
      </c>
      <c r="F2753" s="43" t="str">
        <f t="shared" si="1275"/>
        <v/>
      </c>
      <c r="G2753" s="43" t="str">
        <f>IF(A2753&lt;&gt;"",IF(A2753&lt;Data!$G$11*0.25,$C$13/$G$32,IF(A2753&gt;Data!$G$11*0.25,$C$13,$C$13*10)),"")</f>
        <v/>
      </c>
      <c r="H2753" s="43" t="str">
        <f>IF(A2753&lt;&gt;"",IF(Data!$G$9="constant",$C$13,IF(Data!$G$9="squeeze",G2753,F2753)),"")</f>
        <v/>
      </c>
      <c r="I2753" s="38" t="str">
        <f ca="1">IF(ISNUMBER(A2753),NORMINV(RAND(),0,IF(AND(Data!$G$9="squeeze",A2753&lt;Data!$G$11*0.25),$H$32,1)*$C$30*$C$13)*($C$14*$C$12),"")</f>
        <v/>
      </c>
      <c r="J2753" s="42" t="str">
        <f ca="1">IFERROR(IF(Data!$C$6="Real",B2753,I2753+J2752+($C$14*$C$12)*(NORMINV(RAND(),$C$15,CHOOSE($G$13,$C$13,F2753,G2753)))),"")</f>
        <v/>
      </c>
      <c r="K2753" s="88" t="str">
        <f>IF(ISNUMBER(A2753), IF($G$16="fixed",$G$17,MIN(H2753*Data!$C$7*$C$16*0.5,$C$17*Data!$C$7))*$C$12,"")</f>
        <v/>
      </c>
      <c r="L2753" s="42" t="str">
        <f t="shared" ca="1" si="1290"/>
        <v/>
      </c>
      <c r="M2753" s="44" t="str">
        <f t="shared" ca="1" si="1291"/>
        <v/>
      </c>
      <c r="N2753" s="44" t="str">
        <f t="shared" ca="1" si="1292"/>
        <v/>
      </c>
      <c r="O2753" s="108" t="str">
        <f t="shared" si="1276"/>
        <v/>
      </c>
      <c r="P2753" s="102" t="str">
        <f t="shared" si="1277"/>
        <v/>
      </c>
      <c r="Q2753" s="102" t="str">
        <f t="shared" si="1278"/>
        <v/>
      </c>
      <c r="R2753" s="120" t="str">
        <f t="shared" si="1279"/>
        <v/>
      </c>
      <c r="S2753" s="54" t="str">
        <f t="shared" si="1280"/>
        <v/>
      </c>
      <c r="T2753" s="5" t="str">
        <f t="shared" si="1281"/>
        <v/>
      </c>
      <c r="U2753" s="152" t="str">
        <f t="shared" si="1264"/>
        <v/>
      </c>
      <c r="V2753" s="152" t="str">
        <f t="shared" si="1265"/>
        <v/>
      </c>
      <c r="W2753" s="153" t="str">
        <f t="shared" si="1266"/>
        <v/>
      </c>
      <c r="X2753" s="153" t="str">
        <f t="shared" si="1267"/>
        <v/>
      </c>
      <c r="Y2753" s="153" t="str">
        <f t="shared" si="1268"/>
        <v/>
      </c>
      <c r="Z2753" s="153" t="str">
        <f t="shared" si="1269"/>
        <v/>
      </c>
      <c r="AA2753" s="152" t="str">
        <f t="shared" si="1270"/>
        <v/>
      </c>
      <c r="AB2753" s="152" t="str">
        <f t="shared" si="1271"/>
        <v/>
      </c>
      <c r="AC2753" s="154" t="str">
        <f t="shared" si="1282"/>
        <v/>
      </c>
      <c r="AD2753" s="154" t="str">
        <f t="shared" si="1283"/>
        <v/>
      </c>
      <c r="AE2753" s="3" t="str">
        <f t="shared" si="1284"/>
        <v/>
      </c>
      <c r="AF2753" s="3" t="str">
        <f t="shared" si="1285"/>
        <v/>
      </c>
      <c r="AG2753" s="3" t="str">
        <f t="shared" si="1286"/>
        <v/>
      </c>
      <c r="AH2753" s="4" t="str">
        <f t="shared" si="1287"/>
        <v/>
      </c>
      <c r="AI2753" s="75" t="str">
        <f t="shared" si="1288"/>
        <v/>
      </c>
      <c r="AJ2753" s="75" t="str">
        <f t="shared" si="1289"/>
        <v/>
      </c>
    </row>
    <row r="2754" spans="1:36">
      <c r="A2754" s="41" t="str">
        <f t="shared" si="1272"/>
        <v/>
      </c>
      <c r="B2754" s="150" t="str">
        <f>IF(ISNUMBER(A2754),INDEX('MetaTrader Import'!$H$13:$J$5893,TRUNC(((A2754-$A$39+1)-1)/3)+1,MOD((A2754-$A$39+1)-1,3)+1),"")</f>
        <v/>
      </c>
      <c r="C2754" s="43" t="str">
        <f t="shared" si="1273"/>
        <v/>
      </c>
      <c r="D2754" s="43" t="str">
        <f t="shared" ca="1" si="1263"/>
        <v/>
      </c>
      <c r="E2754" s="43" t="str">
        <f t="shared" si="1274"/>
        <v/>
      </c>
      <c r="F2754" s="43" t="str">
        <f t="shared" si="1275"/>
        <v/>
      </c>
      <c r="G2754" s="43" t="str">
        <f>IF(A2754&lt;&gt;"",IF(A2754&lt;Data!$G$11*0.25,$C$13/$G$32,IF(A2754&gt;Data!$G$11*0.25,$C$13,$C$13*10)),"")</f>
        <v/>
      </c>
      <c r="H2754" s="43" t="str">
        <f>IF(A2754&lt;&gt;"",IF(Data!$G$9="constant",$C$13,IF(Data!$G$9="squeeze",G2754,F2754)),"")</f>
        <v/>
      </c>
      <c r="I2754" s="38" t="str">
        <f ca="1">IF(ISNUMBER(A2754),NORMINV(RAND(),0,IF(AND(Data!$G$9="squeeze",A2754&lt;Data!$G$11*0.25),$H$32,1)*$C$30*$C$13)*($C$14*$C$12),"")</f>
        <v/>
      </c>
      <c r="J2754" s="42" t="str">
        <f ca="1">IFERROR(IF(Data!$C$6="Real",B2754,I2754+J2753+($C$14*$C$12)*(NORMINV(RAND(),$C$15,CHOOSE($G$13,$C$13,F2754,G2754)))),"")</f>
        <v/>
      </c>
      <c r="K2754" s="88" t="str">
        <f>IF(ISNUMBER(A2754), IF($G$16="fixed",$G$17,MIN(H2754*Data!$C$7*$C$16*0.5,$C$17*Data!$C$7))*$C$12,"")</f>
        <v/>
      </c>
      <c r="L2754" s="42" t="str">
        <f t="shared" ca="1" si="1290"/>
        <v/>
      </c>
      <c r="M2754" s="44" t="str">
        <f t="shared" ca="1" si="1291"/>
        <v/>
      </c>
      <c r="N2754" s="44" t="str">
        <f t="shared" ca="1" si="1292"/>
        <v/>
      </c>
      <c r="O2754" s="108" t="str">
        <f t="shared" si="1276"/>
        <v/>
      </c>
      <c r="P2754" s="102" t="str">
        <f t="shared" si="1277"/>
        <v/>
      </c>
      <c r="Q2754" s="102" t="str">
        <f t="shared" si="1278"/>
        <v/>
      </c>
      <c r="R2754" s="120" t="str">
        <f t="shared" si="1279"/>
        <v/>
      </c>
      <c r="S2754" s="54" t="str">
        <f t="shared" si="1280"/>
        <v/>
      </c>
      <c r="T2754" s="5" t="str">
        <f t="shared" si="1281"/>
        <v/>
      </c>
      <c r="U2754" s="152" t="str">
        <f t="shared" si="1264"/>
        <v/>
      </c>
      <c r="V2754" s="152" t="str">
        <f t="shared" si="1265"/>
        <v/>
      </c>
      <c r="W2754" s="153" t="str">
        <f t="shared" si="1266"/>
        <v/>
      </c>
      <c r="X2754" s="153" t="str">
        <f t="shared" si="1267"/>
        <v/>
      </c>
      <c r="Y2754" s="153" t="str">
        <f t="shared" si="1268"/>
        <v/>
      </c>
      <c r="Z2754" s="153" t="str">
        <f t="shared" si="1269"/>
        <v/>
      </c>
      <c r="AA2754" s="152" t="str">
        <f t="shared" si="1270"/>
        <v/>
      </c>
      <c r="AB2754" s="152" t="str">
        <f t="shared" si="1271"/>
        <v/>
      </c>
      <c r="AC2754" s="154" t="str">
        <f t="shared" si="1282"/>
        <v/>
      </c>
      <c r="AD2754" s="154" t="str">
        <f t="shared" si="1283"/>
        <v/>
      </c>
      <c r="AE2754" s="3" t="str">
        <f t="shared" si="1284"/>
        <v/>
      </c>
      <c r="AF2754" s="3" t="str">
        <f t="shared" si="1285"/>
        <v/>
      </c>
      <c r="AG2754" s="3" t="str">
        <f t="shared" si="1286"/>
        <v/>
      </c>
      <c r="AH2754" s="4" t="str">
        <f t="shared" si="1287"/>
        <v/>
      </c>
      <c r="AI2754" s="75" t="str">
        <f t="shared" si="1288"/>
        <v/>
      </c>
      <c r="AJ2754" s="75" t="str">
        <f t="shared" si="1289"/>
        <v/>
      </c>
    </row>
    <row r="2755" spans="1:36">
      <c r="A2755" s="41" t="str">
        <f t="shared" si="1272"/>
        <v/>
      </c>
      <c r="B2755" s="150" t="str">
        <f>IF(ISNUMBER(A2755),INDEX('MetaTrader Import'!$H$13:$J$5893,TRUNC(((A2755-$A$39+1)-1)/3)+1,MOD((A2755-$A$39+1)-1,3)+1),"")</f>
        <v/>
      </c>
      <c r="C2755" s="43" t="str">
        <f t="shared" si="1273"/>
        <v/>
      </c>
      <c r="D2755" s="43" t="str">
        <f t="shared" ref="D2755:D2818" ca="1" si="1293">IF(A2755&lt;&gt;"",NORMINV(RAND(),($C$23-C2755)*$C$28,$C$27)+NORMINV(RAND(),IF(RAND()&gt;$C$26,$C$25,0),$C$27),"")</f>
        <v/>
      </c>
      <c r="E2755" s="43" t="str">
        <f t="shared" si="1274"/>
        <v/>
      </c>
      <c r="F2755" s="43" t="str">
        <f t="shared" si="1275"/>
        <v/>
      </c>
      <c r="G2755" s="43" t="str">
        <f>IF(A2755&lt;&gt;"",IF(A2755&lt;Data!$G$11*0.25,$C$13/$G$32,IF(A2755&gt;Data!$G$11*0.25,$C$13,$C$13*10)),"")</f>
        <v/>
      </c>
      <c r="H2755" s="43" t="str">
        <f>IF(A2755&lt;&gt;"",IF(Data!$G$9="constant",$C$13,IF(Data!$G$9="squeeze",G2755,F2755)),"")</f>
        <v/>
      </c>
      <c r="I2755" s="38" t="str">
        <f ca="1">IF(ISNUMBER(A2755),NORMINV(RAND(),0,IF(AND(Data!$G$9="squeeze",A2755&lt;Data!$G$11*0.25),$H$32,1)*$C$30*$C$13)*($C$14*$C$12),"")</f>
        <v/>
      </c>
      <c r="J2755" s="42" t="str">
        <f ca="1">IFERROR(IF(Data!$C$6="Real",B2755,I2755+J2754+($C$14*$C$12)*(NORMINV(RAND(),$C$15,CHOOSE($G$13,$C$13,F2755,G2755)))),"")</f>
        <v/>
      </c>
      <c r="K2755" s="88" t="str">
        <f>IF(ISNUMBER(A2755), IF($G$16="fixed",$G$17,MIN(H2755*Data!$C$7*$C$16*0.5,$C$17*Data!$C$7))*$C$12,"")</f>
        <v/>
      </c>
      <c r="L2755" s="42" t="str">
        <f t="shared" ca="1" si="1290"/>
        <v/>
      </c>
      <c r="M2755" s="44" t="str">
        <f t="shared" ca="1" si="1291"/>
        <v/>
      </c>
      <c r="N2755" s="44" t="str">
        <f t="shared" ca="1" si="1292"/>
        <v/>
      </c>
      <c r="O2755" s="108" t="str">
        <f t="shared" si="1276"/>
        <v/>
      </c>
      <c r="P2755" s="102" t="str">
        <f t="shared" si="1277"/>
        <v/>
      </c>
      <c r="Q2755" s="102" t="str">
        <f t="shared" si="1278"/>
        <v/>
      </c>
      <c r="R2755" s="120" t="str">
        <f t="shared" si="1279"/>
        <v/>
      </c>
      <c r="S2755" s="54" t="str">
        <f t="shared" si="1280"/>
        <v/>
      </c>
      <c r="T2755" s="5" t="str">
        <f t="shared" si="1281"/>
        <v/>
      </c>
      <c r="U2755" s="152" t="str">
        <f t="shared" ref="U2755:U2818" si="1294">IF(NOT(ISNUMBER(T2755)),"",IF(S2755=1,T2755,IF(M2755&gt;U2754,M2755,IF(ISNUMBER(U2754),U2754,""))))</f>
        <v/>
      </c>
      <c r="V2755" s="152" t="str">
        <f t="shared" ref="V2755:V2818" si="1295">IF(NOT(ISNUMBER(T2755)),"",IF(S2755=1,T2755,IF(N2755&lt;V2754,N2755,IF(ISNUMBER(V2754),V2754,""))))</f>
        <v/>
      </c>
      <c r="W2755" s="153" t="str">
        <f t="shared" ref="W2755:W2818" si="1296">IF(NOT(ISNUMBER(T2755)),"",MIN($F$24,IF(TRUNC((U2755-T2755)/$E$24*$G$12)+0&gt;IF(ISNUMBER(W2754),W2754,0),TRUNC((U2755-T2755)/$E$24*$G$12)+0,IF(ISNUMBER(W2754),W2754,0))))</f>
        <v/>
      </c>
      <c r="X2755" s="153" t="str">
        <f t="shared" ref="X2755:X2818" si="1297">IF(NOT(ISNUMBER(T2755)),"",MIN($F$24,IF(-TRUNC((V2755-T2755)/$E$24*$G$12)+0&gt;IF(ISNUMBER(X2754),X2754,0),-TRUNC((V2755-T2755)/$E$24*$G$12)+0,IF(ISNUMBER(X2754),X2754,0))))</f>
        <v/>
      </c>
      <c r="Y2755" s="153" t="str">
        <f t="shared" ref="Y2755:Y2818" si="1298">IF(ISNUMBER(W2755),(IF(W2755=0,0,1))*IF(ABS($I$24)=2,POWER(2,W2755-1),W2755)*SIGN($I$24)*$K$24,"")</f>
        <v/>
      </c>
      <c r="Z2755" s="153" t="str">
        <f t="shared" ref="Z2755:Z2818" si="1299">IF(ISNUMBER(X2755),(IF(X2755=0,0,1))*IF(ABS($I$24)=2,POWER(2,X2755-1),X2755)*SIGN($I$24)*$K$24,"")</f>
        <v/>
      </c>
      <c r="AA2755" s="152" t="str">
        <f t="shared" ref="AA2755:AA2818" si="1300">IF(OR(NOT(ISNUMBER(T2755)),W2755&lt;1),"",IF(OR(NOT(ISNUMBER(W2754)),W2754=0),IF(SIGN(Y2755)=1,M2755,N2755),(Y2754*AA2754+(Y2755-Y2754)*IF(SIGN(Y2755)=1,M2755,N2755))/Y2755))</f>
        <v/>
      </c>
      <c r="AB2755" s="152" t="str">
        <f t="shared" ref="AB2755:AB2818" si="1301">IF(OR(NOT(ISNUMBER(T2755)),X2755&lt;1),"",IF(OR(NOT(ISNUMBER(X2754)),X2754=0),IF(SIGN(Z2755)=1,N2755,M2755),(Z2754*AB2754+(Z2755-Z2754)*IF(SIGN(Z2755)=1,N2755,M2755))/Z2755))</f>
        <v/>
      </c>
      <c r="AC2755" s="154" t="str">
        <f t="shared" si="1282"/>
        <v/>
      </c>
      <c r="AD2755" s="154" t="str">
        <f t="shared" si="1283"/>
        <v/>
      </c>
      <c r="AE2755" s="3" t="str">
        <f t="shared" si="1284"/>
        <v/>
      </c>
      <c r="AF2755" s="3" t="str">
        <f t="shared" si="1285"/>
        <v/>
      </c>
      <c r="AG2755" s="3" t="str">
        <f t="shared" si="1286"/>
        <v/>
      </c>
      <c r="AH2755" s="4" t="str">
        <f t="shared" si="1287"/>
        <v/>
      </c>
      <c r="AI2755" s="75" t="str">
        <f t="shared" si="1288"/>
        <v/>
      </c>
      <c r="AJ2755" s="75" t="str">
        <f t="shared" si="1289"/>
        <v/>
      </c>
    </row>
    <row r="2756" spans="1:36">
      <c r="A2756" s="41" t="str">
        <f t="shared" ref="A2756:A2819" si="1302">IFERROR(IF(A2755+1&gt;$C$19,"",A2755+1),"")</f>
        <v/>
      </c>
      <c r="B2756" s="150" t="str">
        <f>IF(ISNUMBER(A2756),INDEX('MetaTrader Import'!$H$13:$J$5893,TRUNC(((A2756-$A$39+1)-1)/3)+1,MOD((A2756-$A$39+1)-1,3)+1),"")</f>
        <v/>
      </c>
      <c r="C2756" s="43" t="str">
        <f t="shared" ref="C2756:C2819" si="1303">IF(A2756&lt;&gt;"",E2755,"")</f>
        <v/>
      </c>
      <c r="D2756" s="43" t="str">
        <f t="shared" ca="1" si="1293"/>
        <v/>
      </c>
      <c r="E2756" s="43" t="str">
        <f t="shared" ref="E2756:E2819" si="1304">IF(A2756&lt;&gt;"",C2756+D2756,"")</f>
        <v/>
      </c>
      <c r="F2756" s="43" t="str">
        <f t="shared" ref="F2756:F2819" si="1305">IF(A2756&lt;&gt;"",$C$13*ABS(E2756)/$C$23,"")</f>
        <v/>
      </c>
      <c r="G2756" s="43" t="str">
        <f>IF(A2756&lt;&gt;"",IF(A2756&lt;Data!$G$11*0.25,$C$13/$G$32,IF(A2756&gt;Data!$G$11*0.25,$C$13,$C$13*10)),"")</f>
        <v/>
      </c>
      <c r="H2756" s="43" t="str">
        <f>IF(A2756&lt;&gt;"",IF(Data!$G$9="constant",$C$13,IF(Data!$G$9="squeeze",G2756,F2756)),"")</f>
        <v/>
      </c>
      <c r="I2756" s="38" t="str">
        <f ca="1">IF(ISNUMBER(A2756),NORMINV(RAND(),0,IF(AND(Data!$G$9="squeeze",A2756&lt;Data!$G$11*0.25),$H$32,1)*$C$30*$C$13)*($C$14*$C$12),"")</f>
        <v/>
      </c>
      <c r="J2756" s="42" t="str">
        <f ca="1">IFERROR(IF(Data!$C$6="Real",B2756,I2756+J2755+($C$14*$C$12)*(NORMINV(RAND(),$C$15,CHOOSE($G$13,$C$13,F2756,G2756)))),"")</f>
        <v/>
      </c>
      <c r="K2756" s="88" t="str">
        <f>IF(ISNUMBER(A2756), IF($G$16="fixed",$G$17,MIN(H2756*Data!$C$7*$C$16*0.5,$C$17*Data!$C$7))*$C$12,"")</f>
        <v/>
      </c>
      <c r="L2756" s="42" t="str">
        <f t="shared" ca="1" si="1290"/>
        <v/>
      </c>
      <c r="M2756" s="44" t="str">
        <f t="shared" ca="1" si="1291"/>
        <v/>
      </c>
      <c r="N2756" s="44" t="str">
        <f t="shared" ca="1" si="1292"/>
        <v/>
      </c>
      <c r="O2756" s="108" t="str">
        <f t="shared" ref="O2756:O2819" si="1306">IF(ISNUMBER(A2756),$G$12*SLOPE(L2742:L2756,A2742:A2756),"")</f>
        <v/>
      </c>
      <c r="P2756" s="102" t="str">
        <f t="shared" ref="P2756:P2819" si="1307">IF(ISNUMBER(A2756),STDEV(L2742:L2756)*$G$12,"")</f>
        <v/>
      </c>
      <c r="Q2756" s="102" t="str">
        <f t="shared" ref="Q2756:Q2819" si="1308">IF(ISNUMBER(A2756),SLOPE(P2742:P2756,A2742:A2756),"")</f>
        <v/>
      </c>
      <c r="R2756" s="120" t="str">
        <f t="shared" ref="R2756:R2819" si="1309">IF(ISNUMBER(A2756),R2755+S2755,"")</f>
        <v/>
      </c>
      <c r="S2756" s="54" t="str">
        <f t="shared" ref="S2756:S2819" si="1310">IF(ISNUMBER(A2756),IF(AND(R2756&lt;$M$24,Q2756&lt;$F$28,ABS(O2756)&lt;$F$27,P2756&lt;$F$26,NOT(ISNUMBER(T2755))),1,0),"")</f>
        <v/>
      </c>
      <c r="T2756" s="5" t="str">
        <f t="shared" ref="T2756:T2819" si="1311">IF(ISNUMBER(A2756),IF(S2756=1,L2756,IF(AG2755="Y","",IF(ISNUMBER(T2755),T2755,""))),"")</f>
        <v/>
      </c>
      <c r="U2756" s="152" t="str">
        <f t="shared" si="1294"/>
        <v/>
      </c>
      <c r="V2756" s="152" t="str">
        <f t="shared" si="1295"/>
        <v/>
      </c>
      <c r="W2756" s="153" t="str">
        <f t="shared" si="1296"/>
        <v/>
      </c>
      <c r="X2756" s="153" t="str">
        <f t="shared" si="1297"/>
        <v/>
      </c>
      <c r="Y2756" s="153" t="str">
        <f t="shared" si="1298"/>
        <v/>
      </c>
      <c r="Z2756" s="153" t="str">
        <f t="shared" si="1299"/>
        <v/>
      </c>
      <c r="AA2756" s="152" t="str">
        <f t="shared" si="1300"/>
        <v/>
      </c>
      <c r="AB2756" s="152" t="str">
        <f t="shared" si="1301"/>
        <v/>
      </c>
      <c r="AC2756" s="154" t="str">
        <f t="shared" ref="AC2756:AC2819" si="1312">IFERROR(-SIGN(Y2756)*(AA2756-IF(SIGN(Y2756)=1,N2756,M2756))*$G$12*ABS(Y2756),"")</f>
        <v/>
      </c>
      <c r="AD2756" s="154" t="str">
        <f t="shared" ref="AD2756:AD2819" si="1313">IFERROR(SIGN(Z2756)*(AB2756-IF(SIGN(Z2756)=1,M2756,N2756))*$G$12*ABS(Z2756),"")</f>
        <v/>
      </c>
      <c r="AE2756" s="3" t="str">
        <f t="shared" ref="AE2756:AE2819" si="1314">IF(ISNUMBER(A2756),IFERROR((IF(ISNUMBER(AC2756),AC2756,0)+IF(ISNUMBER(AD2756),AD2756,0))/(ABS(Y2756)+ABS(Z2756)),0),"")</f>
        <v/>
      </c>
      <c r="AF2756" s="3" t="str">
        <f t="shared" ref="AF2756:AF2819" si="1315">IF(ISNUMBER(A2756),IF(ISNUMBER(AC2756),AC2756,0)+IF(ISNUMBER(AD2756),AD2756,0),"")</f>
        <v/>
      </c>
      <c r="AG2756" s="3" t="str">
        <f t="shared" ref="AG2756:AG2819" si="1316">IF(NOT(ISNUMBER(T2756)),"",IF(OR(AF2756&gt;$G$24,AF2756&lt;-$H$24,A2756+1&gt;$C$19),"Y","N"))</f>
        <v/>
      </c>
      <c r="AH2756" s="4" t="str">
        <f t="shared" ref="AH2756:AH2819" si="1317">IF(AG2756="y",AF2756*10*$C$11,"")</f>
        <v/>
      </c>
      <c r="AI2756" s="75" t="str">
        <f t="shared" ref="AI2756:AI2819" si="1318">IF(ISNUMBER(A2756),IF(ISNUMBER(AH2756),AJ2756,AF2756*10*$C$11+AJ2756),"")</f>
        <v/>
      </c>
      <c r="AJ2756" s="75" t="str">
        <f t="shared" ref="AJ2756:AJ2819" si="1319">IF(ISNUMBER(A2756),AJ2755+IF(ISNUMBER(AH2756),AH2756,0),"")</f>
        <v/>
      </c>
    </row>
    <row r="2757" spans="1:36">
      <c r="A2757" s="41" t="str">
        <f t="shared" si="1302"/>
        <v/>
      </c>
      <c r="B2757" s="150" t="str">
        <f>IF(ISNUMBER(A2757),INDEX('MetaTrader Import'!$H$13:$J$5893,TRUNC(((A2757-$A$39+1)-1)/3)+1,MOD((A2757-$A$39+1)-1,3)+1),"")</f>
        <v/>
      </c>
      <c r="C2757" s="43" t="str">
        <f t="shared" si="1303"/>
        <v/>
      </c>
      <c r="D2757" s="43" t="str">
        <f t="shared" ca="1" si="1293"/>
        <v/>
      </c>
      <c r="E2757" s="43" t="str">
        <f t="shared" si="1304"/>
        <v/>
      </c>
      <c r="F2757" s="43" t="str">
        <f t="shared" si="1305"/>
        <v/>
      </c>
      <c r="G2757" s="43" t="str">
        <f>IF(A2757&lt;&gt;"",IF(A2757&lt;Data!$G$11*0.25,$C$13/$G$32,IF(A2757&gt;Data!$G$11*0.25,$C$13,$C$13*10)),"")</f>
        <v/>
      </c>
      <c r="H2757" s="43" t="str">
        <f>IF(A2757&lt;&gt;"",IF(Data!$G$9="constant",$C$13,IF(Data!$G$9="squeeze",G2757,F2757)),"")</f>
        <v/>
      </c>
      <c r="I2757" s="38" t="str">
        <f ca="1">IF(ISNUMBER(A2757),NORMINV(RAND(),0,IF(AND(Data!$G$9="squeeze",A2757&lt;Data!$G$11*0.25),$H$32,1)*$C$30*$C$13)*($C$14*$C$12),"")</f>
        <v/>
      </c>
      <c r="J2757" s="42" t="str">
        <f ca="1">IFERROR(IF(Data!$C$6="Real",B2757,I2757+J2756+($C$14*$C$12)*(NORMINV(RAND(),$C$15,CHOOSE($G$13,$C$13,F2757,G2757)))),"")</f>
        <v/>
      </c>
      <c r="K2757" s="88" t="str">
        <f>IF(ISNUMBER(A2757), IF($G$16="fixed",$G$17,MIN(H2757*Data!$C$7*$C$16*0.5,$C$17*Data!$C$7))*$C$12,"")</f>
        <v/>
      </c>
      <c r="L2757" s="42" t="str">
        <f t="shared" ca="1" si="1290"/>
        <v/>
      </c>
      <c r="M2757" s="44" t="str">
        <f t="shared" ca="1" si="1291"/>
        <v/>
      </c>
      <c r="N2757" s="44" t="str">
        <f t="shared" ca="1" si="1292"/>
        <v/>
      </c>
      <c r="O2757" s="108" t="str">
        <f t="shared" si="1306"/>
        <v/>
      </c>
      <c r="P2757" s="102" t="str">
        <f t="shared" si="1307"/>
        <v/>
      </c>
      <c r="Q2757" s="102" t="str">
        <f t="shared" si="1308"/>
        <v/>
      </c>
      <c r="R2757" s="120" t="str">
        <f t="shared" si="1309"/>
        <v/>
      </c>
      <c r="S2757" s="54" t="str">
        <f t="shared" si="1310"/>
        <v/>
      </c>
      <c r="T2757" s="5" t="str">
        <f t="shared" si="1311"/>
        <v/>
      </c>
      <c r="U2757" s="152" t="str">
        <f t="shared" si="1294"/>
        <v/>
      </c>
      <c r="V2757" s="152" t="str">
        <f t="shared" si="1295"/>
        <v/>
      </c>
      <c r="W2757" s="153" t="str">
        <f t="shared" si="1296"/>
        <v/>
      </c>
      <c r="X2757" s="153" t="str">
        <f t="shared" si="1297"/>
        <v/>
      </c>
      <c r="Y2757" s="153" t="str">
        <f t="shared" si="1298"/>
        <v/>
      </c>
      <c r="Z2757" s="153" t="str">
        <f t="shared" si="1299"/>
        <v/>
      </c>
      <c r="AA2757" s="152" t="str">
        <f t="shared" si="1300"/>
        <v/>
      </c>
      <c r="AB2757" s="152" t="str">
        <f t="shared" si="1301"/>
        <v/>
      </c>
      <c r="AC2757" s="154" t="str">
        <f t="shared" si="1312"/>
        <v/>
      </c>
      <c r="AD2757" s="154" t="str">
        <f t="shared" si="1313"/>
        <v/>
      </c>
      <c r="AE2757" s="3" t="str">
        <f t="shared" si="1314"/>
        <v/>
      </c>
      <c r="AF2757" s="3" t="str">
        <f t="shared" si="1315"/>
        <v/>
      </c>
      <c r="AG2757" s="3" t="str">
        <f t="shared" si="1316"/>
        <v/>
      </c>
      <c r="AH2757" s="4" t="str">
        <f t="shared" si="1317"/>
        <v/>
      </c>
      <c r="AI2757" s="75" t="str">
        <f t="shared" si="1318"/>
        <v/>
      </c>
      <c r="AJ2757" s="75" t="str">
        <f t="shared" si="1319"/>
        <v/>
      </c>
    </row>
    <row r="2758" spans="1:36">
      <c r="A2758" s="41" t="str">
        <f t="shared" si="1302"/>
        <v/>
      </c>
      <c r="B2758" s="150" t="str">
        <f>IF(ISNUMBER(A2758),INDEX('MetaTrader Import'!$H$13:$J$5893,TRUNC(((A2758-$A$39+1)-1)/3)+1,MOD((A2758-$A$39+1)-1,3)+1),"")</f>
        <v/>
      </c>
      <c r="C2758" s="43" t="str">
        <f t="shared" si="1303"/>
        <v/>
      </c>
      <c r="D2758" s="43" t="str">
        <f t="shared" ca="1" si="1293"/>
        <v/>
      </c>
      <c r="E2758" s="43" t="str">
        <f t="shared" si="1304"/>
        <v/>
      </c>
      <c r="F2758" s="43" t="str">
        <f t="shared" si="1305"/>
        <v/>
      </c>
      <c r="G2758" s="43" t="str">
        <f>IF(A2758&lt;&gt;"",IF(A2758&lt;Data!$G$11*0.25,$C$13/$G$32,IF(A2758&gt;Data!$G$11*0.25,$C$13,$C$13*10)),"")</f>
        <v/>
      </c>
      <c r="H2758" s="43" t="str">
        <f>IF(A2758&lt;&gt;"",IF(Data!$G$9="constant",$C$13,IF(Data!$G$9="squeeze",G2758,F2758)),"")</f>
        <v/>
      </c>
      <c r="I2758" s="38" t="str">
        <f ca="1">IF(ISNUMBER(A2758),NORMINV(RAND(),0,IF(AND(Data!$G$9="squeeze",A2758&lt;Data!$G$11*0.25),$H$32,1)*$C$30*$C$13)*($C$14*$C$12),"")</f>
        <v/>
      </c>
      <c r="J2758" s="42" t="str">
        <f ca="1">IFERROR(IF(Data!$C$6="Real",B2758,I2758+J2757+($C$14*$C$12)*(NORMINV(RAND(),$C$15,CHOOSE($G$13,$C$13,F2758,G2758)))),"")</f>
        <v/>
      </c>
      <c r="K2758" s="88" t="str">
        <f>IF(ISNUMBER(A2758), IF($G$16="fixed",$G$17,MIN(H2758*Data!$C$7*$C$16*0.5,$C$17*Data!$C$7))*$C$12,"")</f>
        <v/>
      </c>
      <c r="L2758" s="42" t="str">
        <f t="shared" ref="L2758:L2821" ca="1" si="1320">IFERROR(J2758,"")</f>
        <v/>
      </c>
      <c r="M2758" s="44" t="str">
        <f t="shared" ref="M2758:M2821" ca="1" si="1321">IFERROR(L2758+K2758*0.5,"")</f>
        <v/>
      </c>
      <c r="N2758" s="44" t="str">
        <f t="shared" ref="N2758:N2821" ca="1" si="1322">IFERROR(L2758-K2758*0.5,"")</f>
        <v/>
      </c>
      <c r="O2758" s="108" t="str">
        <f t="shared" si="1306"/>
        <v/>
      </c>
      <c r="P2758" s="102" t="str">
        <f t="shared" si="1307"/>
        <v/>
      </c>
      <c r="Q2758" s="102" t="str">
        <f t="shared" si="1308"/>
        <v/>
      </c>
      <c r="R2758" s="120" t="str">
        <f t="shared" si="1309"/>
        <v/>
      </c>
      <c r="S2758" s="54" t="str">
        <f t="shared" si="1310"/>
        <v/>
      </c>
      <c r="T2758" s="5" t="str">
        <f t="shared" si="1311"/>
        <v/>
      </c>
      <c r="U2758" s="152" t="str">
        <f t="shared" si="1294"/>
        <v/>
      </c>
      <c r="V2758" s="152" t="str">
        <f t="shared" si="1295"/>
        <v/>
      </c>
      <c r="W2758" s="153" t="str">
        <f t="shared" si="1296"/>
        <v/>
      </c>
      <c r="X2758" s="153" t="str">
        <f t="shared" si="1297"/>
        <v/>
      </c>
      <c r="Y2758" s="153" t="str">
        <f t="shared" si="1298"/>
        <v/>
      </c>
      <c r="Z2758" s="153" t="str">
        <f t="shared" si="1299"/>
        <v/>
      </c>
      <c r="AA2758" s="152" t="str">
        <f t="shared" si="1300"/>
        <v/>
      </c>
      <c r="AB2758" s="152" t="str">
        <f t="shared" si="1301"/>
        <v/>
      </c>
      <c r="AC2758" s="154" t="str">
        <f t="shared" si="1312"/>
        <v/>
      </c>
      <c r="AD2758" s="154" t="str">
        <f t="shared" si="1313"/>
        <v/>
      </c>
      <c r="AE2758" s="3" t="str">
        <f t="shared" si="1314"/>
        <v/>
      </c>
      <c r="AF2758" s="3" t="str">
        <f t="shared" si="1315"/>
        <v/>
      </c>
      <c r="AG2758" s="3" t="str">
        <f t="shared" si="1316"/>
        <v/>
      </c>
      <c r="AH2758" s="4" t="str">
        <f t="shared" si="1317"/>
        <v/>
      </c>
      <c r="AI2758" s="75" t="str">
        <f t="shared" si="1318"/>
        <v/>
      </c>
      <c r="AJ2758" s="75" t="str">
        <f t="shared" si="1319"/>
        <v/>
      </c>
    </row>
    <row r="2759" spans="1:36">
      <c r="A2759" s="41" t="str">
        <f t="shared" si="1302"/>
        <v/>
      </c>
      <c r="B2759" s="150" t="str">
        <f>IF(ISNUMBER(A2759),INDEX('MetaTrader Import'!$H$13:$J$5893,TRUNC(((A2759-$A$39+1)-1)/3)+1,MOD((A2759-$A$39+1)-1,3)+1),"")</f>
        <v/>
      </c>
      <c r="C2759" s="43" t="str">
        <f t="shared" si="1303"/>
        <v/>
      </c>
      <c r="D2759" s="43" t="str">
        <f t="shared" ca="1" si="1293"/>
        <v/>
      </c>
      <c r="E2759" s="43" t="str">
        <f t="shared" si="1304"/>
        <v/>
      </c>
      <c r="F2759" s="43" t="str">
        <f t="shared" si="1305"/>
        <v/>
      </c>
      <c r="G2759" s="43" t="str">
        <f>IF(A2759&lt;&gt;"",IF(A2759&lt;Data!$G$11*0.25,$C$13/$G$32,IF(A2759&gt;Data!$G$11*0.25,$C$13,$C$13*10)),"")</f>
        <v/>
      </c>
      <c r="H2759" s="43" t="str">
        <f>IF(A2759&lt;&gt;"",IF(Data!$G$9="constant",$C$13,IF(Data!$G$9="squeeze",G2759,F2759)),"")</f>
        <v/>
      </c>
      <c r="I2759" s="38" t="str">
        <f ca="1">IF(ISNUMBER(A2759),NORMINV(RAND(),0,IF(AND(Data!$G$9="squeeze",A2759&lt;Data!$G$11*0.25),$H$32,1)*$C$30*$C$13)*($C$14*$C$12),"")</f>
        <v/>
      </c>
      <c r="J2759" s="42" t="str">
        <f ca="1">IFERROR(IF(Data!$C$6="Real",B2759,I2759+J2758+($C$14*$C$12)*(NORMINV(RAND(),$C$15,CHOOSE($G$13,$C$13,F2759,G2759)))),"")</f>
        <v/>
      </c>
      <c r="K2759" s="88" t="str">
        <f>IF(ISNUMBER(A2759), IF($G$16="fixed",$G$17,MIN(H2759*Data!$C$7*$C$16*0.5,$C$17*Data!$C$7))*$C$12,"")</f>
        <v/>
      </c>
      <c r="L2759" s="42" t="str">
        <f t="shared" ca="1" si="1320"/>
        <v/>
      </c>
      <c r="M2759" s="44" t="str">
        <f t="shared" ca="1" si="1321"/>
        <v/>
      </c>
      <c r="N2759" s="44" t="str">
        <f t="shared" ca="1" si="1322"/>
        <v/>
      </c>
      <c r="O2759" s="108" t="str">
        <f t="shared" si="1306"/>
        <v/>
      </c>
      <c r="P2759" s="102" t="str">
        <f t="shared" si="1307"/>
        <v/>
      </c>
      <c r="Q2759" s="102" t="str">
        <f t="shared" si="1308"/>
        <v/>
      </c>
      <c r="R2759" s="120" t="str">
        <f t="shared" si="1309"/>
        <v/>
      </c>
      <c r="S2759" s="54" t="str">
        <f t="shared" si="1310"/>
        <v/>
      </c>
      <c r="T2759" s="5" t="str">
        <f t="shared" si="1311"/>
        <v/>
      </c>
      <c r="U2759" s="152" t="str">
        <f t="shared" si="1294"/>
        <v/>
      </c>
      <c r="V2759" s="152" t="str">
        <f t="shared" si="1295"/>
        <v/>
      </c>
      <c r="W2759" s="153" t="str">
        <f t="shared" si="1296"/>
        <v/>
      </c>
      <c r="X2759" s="153" t="str">
        <f t="shared" si="1297"/>
        <v/>
      </c>
      <c r="Y2759" s="153" t="str">
        <f t="shared" si="1298"/>
        <v/>
      </c>
      <c r="Z2759" s="153" t="str">
        <f t="shared" si="1299"/>
        <v/>
      </c>
      <c r="AA2759" s="152" t="str">
        <f t="shared" si="1300"/>
        <v/>
      </c>
      <c r="AB2759" s="152" t="str">
        <f t="shared" si="1301"/>
        <v/>
      </c>
      <c r="AC2759" s="154" t="str">
        <f t="shared" si="1312"/>
        <v/>
      </c>
      <c r="AD2759" s="154" t="str">
        <f t="shared" si="1313"/>
        <v/>
      </c>
      <c r="AE2759" s="3" t="str">
        <f t="shared" si="1314"/>
        <v/>
      </c>
      <c r="AF2759" s="3" t="str">
        <f t="shared" si="1315"/>
        <v/>
      </c>
      <c r="AG2759" s="3" t="str">
        <f t="shared" si="1316"/>
        <v/>
      </c>
      <c r="AH2759" s="4" t="str">
        <f t="shared" si="1317"/>
        <v/>
      </c>
      <c r="AI2759" s="75" t="str">
        <f t="shared" si="1318"/>
        <v/>
      </c>
      <c r="AJ2759" s="75" t="str">
        <f t="shared" si="1319"/>
        <v/>
      </c>
    </row>
    <row r="2760" spans="1:36">
      <c r="A2760" s="41" t="str">
        <f t="shared" si="1302"/>
        <v/>
      </c>
      <c r="B2760" s="150" t="str">
        <f>IF(ISNUMBER(A2760),INDEX('MetaTrader Import'!$H$13:$J$5893,TRUNC(((A2760-$A$39+1)-1)/3)+1,MOD((A2760-$A$39+1)-1,3)+1),"")</f>
        <v/>
      </c>
      <c r="C2760" s="43" t="str">
        <f t="shared" si="1303"/>
        <v/>
      </c>
      <c r="D2760" s="43" t="str">
        <f t="shared" ca="1" si="1293"/>
        <v/>
      </c>
      <c r="E2760" s="43" t="str">
        <f t="shared" si="1304"/>
        <v/>
      </c>
      <c r="F2760" s="43" t="str">
        <f t="shared" si="1305"/>
        <v/>
      </c>
      <c r="G2760" s="43" t="str">
        <f>IF(A2760&lt;&gt;"",IF(A2760&lt;Data!$G$11*0.25,$C$13/$G$32,IF(A2760&gt;Data!$G$11*0.25,$C$13,$C$13*10)),"")</f>
        <v/>
      </c>
      <c r="H2760" s="43" t="str">
        <f>IF(A2760&lt;&gt;"",IF(Data!$G$9="constant",$C$13,IF(Data!$G$9="squeeze",G2760,F2760)),"")</f>
        <v/>
      </c>
      <c r="I2760" s="38" t="str">
        <f ca="1">IF(ISNUMBER(A2760),NORMINV(RAND(),0,IF(AND(Data!$G$9="squeeze",A2760&lt;Data!$G$11*0.25),$H$32,1)*$C$30*$C$13)*($C$14*$C$12),"")</f>
        <v/>
      </c>
      <c r="J2760" s="42" t="str">
        <f ca="1">IFERROR(IF(Data!$C$6="Real",B2760,I2760+J2759+($C$14*$C$12)*(NORMINV(RAND(),$C$15,CHOOSE($G$13,$C$13,F2760,G2760)))),"")</f>
        <v/>
      </c>
      <c r="K2760" s="88" t="str">
        <f>IF(ISNUMBER(A2760), IF($G$16="fixed",$G$17,MIN(H2760*Data!$C$7*$C$16*0.5,$C$17*Data!$C$7))*$C$12,"")</f>
        <v/>
      </c>
      <c r="L2760" s="42" t="str">
        <f t="shared" ca="1" si="1320"/>
        <v/>
      </c>
      <c r="M2760" s="44" t="str">
        <f t="shared" ca="1" si="1321"/>
        <v/>
      </c>
      <c r="N2760" s="44" t="str">
        <f t="shared" ca="1" si="1322"/>
        <v/>
      </c>
      <c r="O2760" s="108" t="str">
        <f t="shared" si="1306"/>
        <v/>
      </c>
      <c r="P2760" s="102" t="str">
        <f t="shared" si="1307"/>
        <v/>
      </c>
      <c r="Q2760" s="102" t="str">
        <f t="shared" si="1308"/>
        <v/>
      </c>
      <c r="R2760" s="120" t="str">
        <f t="shared" si="1309"/>
        <v/>
      </c>
      <c r="S2760" s="54" t="str">
        <f t="shared" si="1310"/>
        <v/>
      </c>
      <c r="T2760" s="5" t="str">
        <f t="shared" si="1311"/>
        <v/>
      </c>
      <c r="U2760" s="152" t="str">
        <f t="shared" si="1294"/>
        <v/>
      </c>
      <c r="V2760" s="152" t="str">
        <f t="shared" si="1295"/>
        <v/>
      </c>
      <c r="W2760" s="153" t="str">
        <f t="shared" si="1296"/>
        <v/>
      </c>
      <c r="X2760" s="153" t="str">
        <f t="shared" si="1297"/>
        <v/>
      </c>
      <c r="Y2760" s="153" t="str">
        <f t="shared" si="1298"/>
        <v/>
      </c>
      <c r="Z2760" s="153" t="str">
        <f t="shared" si="1299"/>
        <v/>
      </c>
      <c r="AA2760" s="152" t="str">
        <f t="shared" si="1300"/>
        <v/>
      </c>
      <c r="AB2760" s="152" t="str">
        <f t="shared" si="1301"/>
        <v/>
      </c>
      <c r="AC2760" s="154" t="str">
        <f t="shared" si="1312"/>
        <v/>
      </c>
      <c r="AD2760" s="154" t="str">
        <f t="shared" si="1313"/>
        <v/>
      </c>
      <c r="AE2760" s="3" t="str">
        <f t="shared" si="1314"/>
        <v/>
      </c>
      <c r="AF2760" s="3" t="str">
        <f t="shared" si="1315"/>
        <v/>
      </c>
      <c r="AG2760" s="3" t="str">
        <f t="shared" si="1316"/>
        <v/>
      </c>
      <c r="AH2760" s="4" t="str">
        <f t="shared" si="1317"/>
        <v/>
      </c>
      <c r="AI2760" s="75" t="str">
        <f t="shared" si="1318"/>
        <v/>
      </c>
      <c r="AJ2760" s="75" t="str">
        <f t="shared" si="1319"/>
        <v/>
      </c>
    </row>
    <row r="2761" spans="1:36">
      <c r="A2761" s="41" t="str">
        <f t="shared" si="1302"/>
        <v/>
      </c>
      <c r="B2761" s="150" t="str">
        <f>IF(ISNUMBER(A2761),INDEX('MetaTrader Import'!$H$13:$J$5893,TRUNC(((A2761-$A$39+1)-1)/3)+1,MOD((A2761-$A$39+1)-1,3)+1),"")</f>
        <v/>
      </c>
      <c r="C2761" s="43" t="str">
        <f t="shared" si="1303"/>
        <v/>
      </c>
      <c r="D2761" s="43" t="str">
        <f t="shared" ca="1" si="1293"/>
        <v/>
      </c>
      <c r="E2761" s="43" t="str">
        <f t="shared" si="1304"/>
        <v/>
      </c>
      <c r="F2761" s="43" t="str">
        <f t="shared" si="1305"/>
        <v/>
      </c>
      <c r="G2761" s="43" t="str">
        <f>IF(A2761&lt;&gt;"",IF(A2761&lt;Data!$G$11*0.25,$C$13/$G$32,IF(A2761&gt;Data!$G$11*0.25,$C$13,$C$13*10)),"")</f>
        <v/>
      </c>
      <c r="H2761" s="43" t="str">
        <f>IF(A2761&lt;&gt;"",IF(Data!$G$9="constant",$C$13,IF(Data!$G$9="squeeze",G2761,F2761)),"")</f>
        <v/>
      </c>
      <c r="I2761" s="38" t="str">
        <f ca="1">IF(ISNUMBER(A2761),NORMINV(RAND(),0,IF(AND(Data!$G$9="squeeze",A2761&lt;Data!$G$11*0.25),$H$32,1)*$C$30*$C$13)*($C$14*$C$12),"")</f>
        <v/>
      </c>
      <c r="J2761" s="42" t="str">
        <f ca="1">IFERROR(IF(Data!$C$6="Real",B2761,I2761+J2760+($C$14*$C$12)*(NORMINV(RAND(),$C$15,CHOOSE($G$13,$C$13,F2761,G2761)))),"")</f>
        <v/>
      </c>
      <c r="K2761" s="88" t="str">
        <f>IF(ISNUMBER(A2761), IF($G$16="fixed",$G$17,MIN(H2761*Data!$C$7*$C$16*0.5,$C$17*Data!$C$7))*$C$12,"")</f>
        <v/>
      </c>
      <c r="L2761" s="42" t="str">
        <f t="shared" ca="1" si="1320"/>
        <v/>
      </c>
      <c r="M2761" s="44" t="str">
        <f t="shared" ca="1" si="1321"/>
        <v/>
      </c>
      <c r="N2761" s="44" t="str">
        <f t="shared" ca="1" si="1322"/>
        <v/>
      </c>
      <c r="O2761" s="108" t="str">
        <f t="shared" si="1306"/>
        <v/>
      </c>
      <c r="P2761" s="102" t="str">
        <f t="shared" si="1307"/>
        <v/>
      </c>
      <c r="Q2761" s="102" t="str">
        <f t="shared" si="1308"/>
        <v/>
      </c>
      <c r="R2761" s="120" t="str">
        <f t="shared" si="1309"/>
        <v/>
      </c>
      <c r="S2761" s="54" t="str">
        <f t="shared" si="1310"/>
        <v/>
      </c>
      <c r="T2761" s="5" t="str">
        <f t="shared" si="1311"/>
        <v/>
      </c>
      <c r="U2761" s="152" t="str">
        <f t="shared" si="1294"/>
        <v/>
      </c>
      <c r="V2761" s="152" t="str">
        <f t="shared" si="1295"/>
        <v/>
      </c>
      <c r="W2761" s="153" t="str">
        <f t="shared" si="1296"/>
        <v/>
      </c>
      <c r="X2761" s="153" t="str">
        <f t="shared" si="1297"/>
        <v/>
      </c>
      <c r="Y2761" s="153" t="str">
        <f t="shared" si="1298"/>
        <v/>
      </c>
      <c r="Z2761" s="153" t="str">
        <f t="shared" si="1299"/>
        <v/>
      </c>
      <c r="AA2761" s="152" t="str">
        <f t="shared" si="1300"/>
        <v/>
      </c>
      <c r="AB2761" s="152" t="str">
        <f t="shared" si="1301"/>
        <v/>
      </c>
      <c r="AC2761" s="154" t="str">
        <f t="shared" si="1312"/>
        <v/>
      </c>
      <c r="AD2761" s="154" t="str">
        <f t="shared" si="1313"/>
        <v/>
      </c>
      <c r="AE2761" s="3" t="str">
        <f t="shared" si="1314"/>
        <v/>
      </c>
      <c r="AF2761" s="3" t="str">
        <f t="shared" si="1315"/>
        <v/>
      </c>
      <c r="AG2761" s="3" t="str">
        <f t="shared" si="1316"/>
        <v/>
      </c>
      <c r="AH2761" s="4" t="str">
        <f t="shared" si="1317"/>
        <v/>
      </c>
      <c r="AI2761" s="75" t="str">
        <f t="shared" si="1318"/>
        <v/>
      </c>
      <c r="AJ2761" s="75" t="str">
        <f t="shared" si="1319"/>
        <v/>
      </c>
    </row>
    <row r="2762" spans="1:36">
      <c r="A2762" s="41" t="str">
        <f t="shared" si="1302"/>
        <v/>
      </c>
      <c r="B2762" s="150" t="str">
        <f>IF(ISNUMBER(A2762),INDEX('MetaTrader Import'!$H$13:$J$5893,TRUNC(((A2762-$A$39+1)-1)/3)+1,MOD((A2762-$A$39+1)-1,3)+1),"")</f>
        <v/>
      </c>
      <c r="C2762" s="43" t="str">
        <f t="shared" si="1303"/>
        <v/>
      </c>
      <c r="D2762" s="43" t="str">
        <f t="shared" ca="1" si="1293"/>
        <v/>
      </c>
      <c r="E2762" s="43" t="str">
        <f t="shared" si="1304"/>
        <v/>
      </c>
      <c r="F2762" s="43" t="str">
        <f t="shared" si="1305"/>
        <v/>
      </c>
      <c r="G2762" s="43" t="str">
        <f>IF(A2762&lt;&gt;"",IF(A2762&lt;Data!$G$11*0.25,$C$13/$G$32,IF(A2762&gt;Data!$G$11*0.25,$C$13,$C$13*10)),"")</f>
        <v/>
      </c>
      <c r="H2762" s="43" t="str">
        <f>IF(A2762&lt;&gt;"",IF(Data!$G$9="constant",$C$13,IF(Data!$G$9="squeeze",G2762,F2762)),"")</f>
        <v/>
      </c>
      <c r="I2762" s="38" t="str">
        <f ca="1">IF(ISNUMBER(A2762),NORMINV(RAND(),0,IF(AND(Data!$G$9="squeeze",A2762&lt;Data!$G$11*0.25),$H$32,1)*$C$30*$C$13)*($C$14*$C$12),"")</f>
        <v/>
      </c>
      <c r="J2762" s="42" t="str">
        <f ca="1">IFERROR(IF(Data!$C$6="Real",B2762,I2762+J2761+($C$14*$C$12)*(NORMINV(RAND(),$C$15,CHOOSE($G$13,$C$13,F2762,G2762)))),"")</f>
        <v/>
      </c>
      <c r="K2762" s="88" t="str">
        <f>IF(ISNUMBER(A2762), IF($G$16="fixed",$G$17,MIN(H2762*Data!$C$7*$C$16*0.5,$C$17*Data!$C$7))*$C$12,"")</f>
        <v/>
      </c>
      <c r="L2762" s="42" t="str">
        <f t="shared" ca="1" si="1320"/>
        <v/>
      </c>
      <c r="M2762" s="44" t="str">
        <f t="shared" ca="1" si="1321"/>
        <v/>
      </c>
      <c r="N2762" s="44" t="str">
        <f t="shared" ca="1" si="1322"/>
        <v/>
      </c>
      <c r="O2762" s="108" t="str">
        <f t="shared" si="1306"/>
        <v/>
      </c>
      <c r="P2762" s="102" t="str">
        <f t="shared" si="1307"/>
        <v/>
      </c>
      <c r="Q2762" s="102" t="str">
        <f t="shared" si="1308"/>
        <v/>
      </c>
      <c r="R2762" s="120" t="str">
        <f t="shared" si="1309"/>
        <v/>
      </c>
      <c r="S2762" s="54" t="str">
        <f t="shared" si="1310"/>
        <v/>
      </c>
      <c r="T2762" s="5" t="str">
        <f t="shared" si="1311"/>
        <v/>
      </c>
      <c r="U2762" s="152" t="str">
        <f t="shared" si="1294"/>
        <v/>
      </c>
      <c r="V2762" s="152" t="str">
        <f t="shared" si="1295"/>
        <v/>
      </c>
      <c r="W2762" s="153" t="str">
        <f t="shared" si="1296"/>
        <v/>
      </c>
      <c r="X2762" s="153" t="str">
        <f t="shared" si="1297"/>
        <v/>
      </c>
      <c r="Y2762" s="153" t="str">
        <f t="shared" si="1298"/>
        <v/>
      </c>
      <c r="Z2762" s="153" t="str">
        <f t="shared" si="1299"/>
        <v/>
      </c>
      <c r="AA2762" s="152" t="str">
        <f t="shared" si="1300"/>
        <v/>
      </c>
      <c r="AB2762" s="152" t="str">
        <f t="shared" si="1301"/>
        <v/>
      </c>
      <c r="AC2762" s="154" t="str">
        <f t="shared" si="1312"/>
        <v/>
      </c>
      <c r="AD2762" s="154" t="str">
        <f t="shared" si="1313"/>
        <v/>
      </c>
      <c r="AE2762" s="3" t="str">
        <f t="shared" si="1314"/>
        <v/>
      </c>
      <c r="AF2762" s="3" t="str">
        <f t="shared" si="1315"/>
        <v/>
      </c>
      <c r="AG2762" s="3" t="str">
        <f t="shared" si="1316"/>
        <v/>
      </c>
      <c r="AH2762" s="4" t="str">
        <f t="shared" si="1317"/>
        <v/>
      </c>
      <c r="AI2762" s="75" t="str">
        <f t="shared" si="1318"/>
        <v/>
      </c>
      <c r="AJ2762" s="75" t="str">
        <f t="shared" si="1319"/>
        <v/>
      </c>
    </row>
    <row r="2763" spans="1:36">
      <c r="A2763" s="41" t="str">
        <f t="shared" si="1302"/>
        <v/>
      </c>
      <c r="B2763" s="150" t="str">
        <f>IF(ISNUMBER(A2763),INDEX('MetaTrader Import'!$H$13:$J$5893,TRUNC(((A2763-$A$39+1)-1)/3)+1,MOD((A2763-$A$39+1)-1,3)+1),"")</f>
        <v/>
      </c>
      <c r="C2763" s="43" t="str">
        <f t="shared" si="1303"/>
        <v/>
      </c>
      <c r="D2763" s="43" t="str">
        <f t="shared" ca="1" si="1293"/>
        <v/>
      </c>
      <c r="E2763" s="43" t="str">
        <f t="shared" si="1304"/>
        <v/>
      </c>
      <c r="F2763" s="43" t="str">
        <f t="shared" si="1305"/>
        <v/>
      </c>
      <c r="G2763" s="43" t="str">
        <f>IF(A2763&lt;&gt;"",IF(A2763&lt;Data!$G$11*0.25,$C$13/$G$32,IF(A2763&gt;Data!$G$11*0.25,$C$13,$C$13*10)),"")</f>
        <v/>
      </c>
      <c r="H2763" s="43" t="str">
        <f>IF(A2763&lt;&gt;"",IF(Data!$G$9="constant",$C$13,IF(Data!$G$9="squeeze",G2763,F2763)),"")</f>
        <v/>
      </c>
      <c r="I2763" s="38" t="str">
        <f ca="1">IF(ISNUMBER(A2763),NORMINV(RAND(),0,IF(AND(Data!$G$9="squeeze",A2763&lt;Data!$G$11*0.25),$H$32,1)*$C$30*$C$13)*($C$14*$C$12),"")</f>
        <v/>
      </c>
      <c r="J2763" s="42" t="str">
        <f ca="1">IFERROR(IF(Data!$C$6="Real",B2763,I2763+J2762+($C$14*$C$12)*(NORMINV(RAND(),$C$15,CHOOSE($G$13,$C$13,F2763,G2763)))),"")</f>
        <v/>
      </c>
      <c r="K2763" s="88" t="str">
        <f>IF(ISNUMBER(A2763), IF($G$16="fixed",$G$17,MIN(H2763*Data!$C$7*$C$16*0.5,$C$17*Data!$C$7))*$C$12,"")</f>
        <v/>
      </c>
      <c r="L2763" s="42" t="str">
        <f t="shared" ca="1" si="1320"/>
        <v/>
      </c>
      <c r="M2763" s="44" t="str">
        <f t="shared" ca="1" si="1321"/>
        <v/>
      </c>
      <c r="N2763" s="44" t="str">
        <f t="shared" ca="1" si="1322"/>
        <v/>
      </c>
      <c r="O2763" s="108" t="str">
        <f t="shared" si="1306"/>
        <v/>
      </c>
      <c r="P2763" s="102" t="str">
        <f t="shared" si="1307"/>
        <v/>
      </c>
      <c r="Q2763" s="102" t="str">
        <f t="shared" si="1308"/>
        <v/>
      </c>
      <c r="R2763" s="120" t="str">
        <f t="shared" si="1309"/>
        <v/>
      </c>
      <c r="S2763" s="54" t="str">
        <f t="shared" si="1310"/>
        <v/>
      </c>
      <c r="T2763" s="5" t="str">
        <f t="shared" si="1311"/>
        <v/>
      </c>
      <c r="U2763" s="152" t="str">
        <f t="shared" si="1294"/>
        <v/>
      </c>
      <c r="V2763" s="152" t="str">
        <f t="shared" si="1295"/>
        <v/>
      </c>
      <c r="W2763" s="153" t="str">
        <f t="shared" si="1296"/>
        <v/>
      </c>
      <c r="X2763" s="153" t="str">
        <f t="shared" si="1297"/>
        <v/>
      </c>
      <c r="Y2763" s="153" t="str">
        <f t="shared" si="1298"/>
        <v/>
      </c>
      <c r="Z2763" s="153" t="str">
        <f t="shared" si="1299"/>
        <v/>
      </c>
      <c r="AA2763" s="152" t="str">
        <f t="shared" si="1300"/>
        <v/>
      </c>
      <c r="AB2763" s="152" t="str">
        <f t="shared" si="1301"/>
        <v/>
      </c>
      <c r="AC2763" s="154" t="str">
        <f t="shared" si="1312"/>
        <v/>
      </c>
      <c r="AD2763" s="154" t="str">
        <f t="shared" si="1313"/>
        <v/>
      </c>
      <c r="AE2763" s="3" t="str">
        <f t="shared" si="1314"/>
        <v/>
      </c>
      <c r="AF2763" s="3" t="str">
        <f t="shared" si="1315"/>
        <v/>
      </c>
      <c r="AG2763" s="3" t="str">
        <f t="shared" si="1316"/>
        <v/>
      </c>
      <c r="AH2763" s="4" t="str">
        <f t="shared" si="1317"/>
        <v/>
      </c>
      <c r="AI2763" s="75" t="str">
        <f t="shared" si="1318"/>
        <v/>
      </c>
      <c r="AJ2763" s="75" t="str">
        <f t="shared" si="1319"/>
        <v/>
      </c>
    </row>
    <row r="2764" spans="1:36">
      <c r="A2764" s="41" t="str">
        <f t="shared" si="1302"/>
        <v/>
      </c>
      <c r="B2764" s="150" t="str">
        <f>IF(ISNUMBER(A2764),INDEX('MetaTrader Import'!$H$13:$J$5893,TRUNC(((A2764-$A$39+1)-1)/3)+1,MOD((A2764-$A$39+1)-1,3)+1),"")</f>
        <v/>
      </c>
      <c r="C2764" s="43" t="str">
        <f t="shared" si="1303"/>
        <v/>
      </c>
      <c r="D2764" s="43" t="str">
        <f t="shared" ca="1" si="1293"/>
        <v/>
      </c>
      <c r="E2764" s="43" t="str">
        <f t="shared" si="1304"/>
        <v/>
      </c>
      <c r="F2764" s="43" t="str">
        <f t="shared" si="1305"/>
        <v/>
      </c>
      <c r="G2764" s="43" t="str">
        <f>IF(A2764&lt;&gt;"",IF(A2764&lt;Data!$G$11*0.25,$C$13/$G$32,IF(A2764&gt;Data!$G$11*0.25,$C$13,$C$13*10)),"")</f>
        <v/>
      </c>
      <c r="H2764" s="43" t="str">
        <f>IF(A2764&lt;&gt;"",IF(Data!$G$9="constant",$C$13,IF(Data!$G$9="squeeze",G2764,F2764)),"")</f>
        <v/>
      </c>
      <c r="I2764" s="38" t="str">
        <f ca="1">IF(ISNUMBER(A2764),NORMINV(RAND(),0,IF(AND(Data!$G$9="squeeze",A2764&lt;Data!$G$11*0.25),$H$32,1)*$C$30*$C$13)*($C$14*$C$12),"")</f>
        <v/>
      </c>
      <c r="J2764" s="42" t="str">
        <f ca="1">IFERROR(IF(Data!$C$6="Real",B2764,I2764+J2763+($C$14*$C$12)*(NORMINV(RAND(),$C$15,CHOOSE($G$13,$C$13,F2764,G2764)))),"")</f>
        <v/>
      </c>
      <c r="K2764" s="88" t="str">
        <f>IF(ISNUMBER(A2764), IF($G$16="fixed",$G$17,MIN(H2764*Data!$C$7*$C$16*0.5,$C$17*Data!$C$7))*$C$12,"")</f>
        <v/>
      </c>
      <c r="L2764" s="42" t="str">
        <f t="shared" ca="1" si="1320"/>
        <v/>
      </c>
      <c r="M2764" s="44" t="str">
        <f t="shared" ca="1" si="1321"/>
        <v/>
      </c>
      <c r="N2764" s="44" t="str">
        <f t="shared" ca="1" si="1322"/>
        <v/>
      </c>
      <c r="O2764" s="108" t="str">
        <f t="shared" si="1306"/>
        <v/>
      </c>
      <c r="P2764" s="102" t="str">
        <f t="shared" si="1307"/>
        <v/>
      </c>
      <c r="Q2764" s="102" t="str">
        <f t="shared" si="1308"/>
        <v/>
      </c>
      <c r="R2764" s="120" t="str">
        <f t="shared" si="1309"/>
        <v/>
      </c>
      <c r="S2764" s="54" t="str">
        <f t="shared" si="1310"/>
        <v/>
      </c>
      <c r="T2764" s="5" t="str">
        <f t="shared" si="1311"/>
        <v/>
      </c>
      <c r="U2764" s="152" t="str">
        <f t="shared" si="1294"/>
        <v/>
      </c>
      <c r="V2764" s="152" t="str">
        <f t="shared" si="1295"/>
        <v/>
      </c>
      <c r="W2764" s="153" t="str">
        <f t="shared" si="1296"/>
        <v/>
      </c>
      <c r="X2764" s="153" t="str">
        <f t="shared" si="1297"/>
        <v/>
      </c>
      <c r="Y2764" s="153" t="str">
        <f t="shared" si="1298"/>
        <v/>
      </c>
      <c r="Z2764" s="153" t="str">
        <f t="shared" si="1299"/>
        <v/>
      </c>
      <c r="AA2764" s="152" t="str">
        <f t="shared" si="1300"/>
        <v/>
      </c>
      <c r="AB2764" s="152" t="str">
        <f t="shared" si="1301"/>
        <v/>
      </c>
      <c r="AC2764" s="154" t="str">
        <f t="shared" si="1312"/>
        <v/>
      </c>
      <c r="AD2764" s="154" t="str">
        <f t="shared" si="1313"/>
        <v/>
      </c>
      <c r="AE2764" s="3" t="str">
        <f t="shared" si="1314"/>
        <v/>
      </c>
      <c r="AF2764" s="3" t="str">
        <f t="shared" si="1315"/>
        <v/>
      </c>
      <c r="AG2764" s="3" t="str">
        <f t="shared" si="1316"/>
        <v/>
      </c>
      <c r="AH2764" s="4" t="str">
        <f t="shared" si="1317"/>
        <v/>
      </c>
      <c r="AI2764" s="75" t="str">
        <f t="shared" si="1318"/>
        <v/>
      </c>
      <c r="AJ2764" s="75" t="str">
        <f t="shared" si="1319"/>
        <v/>
      </c>
    </row>
    <row r="2765" spans="1:36">
      <c r="A2765" s="41" t="str">
        <f t="shared" si="1302"/>
        <v/>
      </c>
      <c r="B2765" s="150" t="str">
        <f>IF(ISNUMBER(A2765),INDEX('MetaTrader Import'!$H$13:$J$5893,TRUNC(((A2765-$A$39+1)-1)/3)+1,MOD((A2765-$A$39+1)-1,3)+1),"")</f>
        <v/>
      </c>
      <c r="C2765" s="43" t="str">
        <f t="shared" si="1303"/>
        <v/>
      </c>
      <c r="D2765" s="43" t="str">
        <f t="shared" ca="1" si="1293"/>
        <v/>
      </c>
      <c r="E2765" s="43" t="str">
        <f t="shared" si="1304"/>
        <v/>
      </c>
      <c r="F2765" s="43" t="str">
        <f t="shared" si="1305"/>
        <v/>
      </c>
      <c r="G2765" s="43" t="str">
        <f>IF(A2765&lt;&gt;"",IF(A2765&lt;Data!$G$11*0.25,$C$13/$G$32,IF(A2765&gt;Data!$G$11*0.25,$C$13,$C$13*10)),"")</f>
        <v/>
      </c>
      <c r="H2765" s="43" t="str">
        <f>IF(A2765&lt;&gt;"",IF(Data!$G$9="constant",$C$13,IF(Data!$G$9="squeeze",G2765,F2765)),"")</f>
        <v/>
      </c>
      <c r="I2765" s="38" t="str">
        <f ca="1">IF(ISNUMBER(A2765),NORMINV(RAND(),0,IF(AND(Data!$G$9="squeeze",A2765&lt;Data!$G$11*0.25),$H$32,1)*$C$30*$C$13)*($C$14*$C$12),"")</f>
        <v/>
      </c>
      <c r="J2765" s="42" t="str">
        <f ca="1">IFERROR(IF(Data!$C$6="Real",B2765,I2765+J2764+($C$14*$C$12)*(NORMINV(RAND(),$C$15,CHOOSE($G$13,$C$13,F2765,G2765)))),"")</f>
        <v/>
      </c>
      <c r="K2765" s="88" t="str">
        <f>IF(ISNUMBER(A2765), IF($G$16="fixed",$G$17,MIN(H2765*Data!$C$7*$C$16*0.5,$C$17*Data!$C$7))*$C$12,"")</f>
        <v/>
      </c>
      <c r="L2765" s="42" t="str">
        <f t="shared" ca="1" si="1320"/>
        <v/>
      </c>
      <c r="M2765" s="44" t="str">
        <f t="shared" ca="1" si="1321"/>
        <v/>
      </c>
      <c r="N2765" s="44" t="str">
        <f t="shared" ca="1" si="1322"/>
        <v/>
      </c>
      <c r="O2765" s="108" t="str">
        <f t="shared" si="1306"/>
        <v/>
      </c>
      <c r="P2765" s="102" t="str">
        <f t="shared" si="1307"/>
        <v/>
      </c>
      <c r="Q2765" s="102" t="str">
        <f t="shared" si="1308"/>
        <v/>
      </c>
      <c r="R2765" s="120" t="str">
        <f t="shared" si="1309"/>
        <v/>
      </c>
      <c r="S2765" s="54" t="str">
        <f t="shared" si="1310"/>
        <v/>
      </c>
      <c r="T2765" s="5" t="str">
        <f t="shared" si="1311"/>
        <v/>
      </c>
      <c r="U2765" s="152" t="str">
        <f t="shared" si="1294"/>
        <v/>
      </c>
      <c r="V2765" s="152" t="str">
        <f t="shared" si="1295"/>
        <v/>
      </c>
      <c r="W2765" s="153" t="str">
        <f t="shared" si="1296"/>
        <v/>
      </c>
      <c r="X2765" s="153" t="str">
        <f t="shared" si="1297"/>
        <v/>
      </c>
      <c r="Y2765" s="153" t="str">
        <f t="shared" si="1298"/>
        <v/>
      </c>
      <c r="Z2765" s="153" t="str">
        <f t="shared" si="1299"/>
        <v/>
      </c>
      <c r="AA2765" s="152" t="str">
        <f t="shared" si="1300"/>
        <v/>
      </c>
      <c r="AB2765" s="152" t="str">
        <f t="shared" si="1301"/>
        <v/>
      </c>
      <c r="AC2765" s="154" t="str">
        <f t="shared" si="1312"/>
        <v/>
      </c>
      <c r="AD2765" s="154" t="str">
        <f t="shared" si="1313"/>
        <v/>
      </c>
      <c r="AE2765" s="3" t="str">
        <f t="shared" si="1314"/>
        <v/>
      </c>
      <c r="AF2765" s="3" t="str">
        <f t="shared" si="1315"/>
        <v/>
      </c>
      <c r="AG2765" s="3" t="str">
        <f t="shared" si="1316"/>
        <v/>
      </c>
      <c r="AH2765" s="4" t="str">
        <f t="shared" si="1317"/>
        <v/>
      </c>
      <c r="AI2765" s="75" t="str">
        <f t="shared" si="1318"/>
        <v/>
      </c>
      <c r="AJ2765" s="75" t="str">
        <f t="shared" si="1319"/>
        <v/>
      </c>
    </row>
    <row r="2766" spans="1:36">
      <c r="A2766" s="41" t="str">
        <f t="shared" si="1302"/>
        <v/>
      </c>
      <c r="B2766" s="150" t="str">
        <f>IF(ISNUMBER(A2766),INDEX('MetaTrader Import'!$H$13:$J$5893,TRUNC(((A2766-$A$39+1)-1)/3)+1,MOD((A2766-$A$39+1)-1,3)+1),"")</f>
        <v/>
      </c>
      <c r="C2766" s="43" t="str">
        <f t="shared" si="1303"/>
        <v/>
      </c>
      <c r="D2766" s="43" t="str">
        <f t="shared" ca="1" si="1293"/>
        <v/>
      </c>
      <c r="E2766" s="43" t="str">
        <f t="shared" si="1304"/>
        <v/>
      </c>
      <c r="F2766" s="43" t="str">
        <f t="shared" si="1305"/>
        <v/>
      </c>
      <c r="G2766" s="43" t="str">
        <f>IF(A2766&lt;&gt;"",IF(A2766&lt;Data!$G$11*0.25,$C$13/$G$32,IF(A2766&gt;Data!$G$11*0.25,$C$13,$C$13*10)),"")</f>
        <v/>
      </c>
      <c r="H2766" s="43" t="str">
        <f>IF(A2766&lt;&gt;"",IF(Data!$G$9="constant",$C$13,IF(Data!$G$9="squeeze",G2766,F2766)),"")</f>
        <v/>
      </c>
      <c r="I2766" s="38" t="str">
        <f ca="1">IF(ISNUMBER(A2766),NORMINV(RAND(),0,IF(AND(Data!$G$9="squeeze",A2766&lt;Data!$G$11*0.25),$H$32,1)*$C$30*$C$13)*($C$14*$C$12),"")</f>
        <v/>
      </c>
      <c r="J2766" s="42" t="str">
        <f ca="1">IFERROR(IF(Data!$C$6="Real",B2766,I2766+J2765+($C$14*$C$12)*(NORMINV(RAND(),$C$15,CHOOSE($G$13,$C$13,F2766,G2766)))),"")</f>
        <v/>
      </c>
      <c r="K2766" s="88" t="str">
        <f>IF(ISNUMBER(A2766), IF($G$16="fixed",$G$17,MIN(H2766*Data!$C$7*$C$16*0.5,$C$17*Data!$C$7))*$C$12,"")</f>
        <v/>
      </c>
      <c r="L2766" s="42" t="str">
        <f t="shared" ca="1" si="1320"/>
        <v/>
      </c>
      <c r="M2766" s="44" t="str">
        <f t="shared" ca="1" si="1321"/>
        <v/>
      </c>
      <c r="N2766" s="44" t="str">
        <f t="shared" ca="1" si="1322"/>
        <v/>
      </c>
      <c r="O2766" s="108" t="str">
        <f t="shared" si="1306"/>
        <v/>
      </c>
      <c r="P2766" s="102" t="str">
        <f t="shared" si="1307"/>
        <v/>
      </c>
      <c r="Q2766" s="102" t="str">
        <f t="shared" si="1308"/>
        <v/>
      </c>
      <c r="R2766" s="120" t="str">
        <f t="shared" si="1309"/>
        <v/>
      </c>
      <c r="S2766" s="54" t="str">
        <f t="shared" si="1310"/>
        <v/>
      </c>
      <c r="T2766" s="5" t="str">
        <f t="shared" si="1311"/>
        <v/>
      </c>
      <c r="U2766" s="152" t="str">
        <f t="shared" si="1294"/>
        <v/>
      </c>
      <c r="V2766" s="152" t="str">
        <f t="shared" si="1295"/>
        <v/>
      </c>
      <c r="W2766" s="153" t="str">
        <f t="shared" si="1296"/>
        <v/>
      </c>
      <c r="X2766" s="153" t="str">
        <f t="shared" si="1297"/>
        <v/>
      </c>
      <c r="Y2766" s="153" t="str">
        <f t="shared" si="1298"/>
        <v/>
      </c>
      <c r="Z2766" s="153" t="str">
        <f t="shared" si="1299"/>
        <v/>
      </c>
      <c r="AA2766" s="152" t="str">
        <f t="shared" si="1300"/>
        <v/>
      </c>
      <c r="AB2766" s="152" t="str">
        <f t="shared" si="1301"/>
        <v/>
      </c>
      <c r="AC2766" s="154" t="str">
        <f t="shared" si="1312"/>
        <v/>
      </c>
      <c r="AD2766" s="154" t="str">
        <f t="shared" si="1313"/>
        <v/>
      </c>
      <c r="AE2766" s="3" t="str">
        <f t="shared" si="1314"/>
        <v/>
      </c>
      <c r="AF2766" s="3" t="str">
        <f t="shared" si="1315"/>
        <v/>
      </c>
      <c r="AG2766" s="3" t="str">
        <f t="shared" si="1316"/>
        <v/>
      </c>
      <c r="AH2766" s="4" t="str">
        <f t="shared" si="1317"/>
        <v/>
      </c>
      <c r="AI2766" s="75" t="str">
        <f t="shared" si="1318"/>
        <v/>
      </c>
      <c r="AJ2766" s="75" t="str">
        <f t="shared" si="1319"/>
        <v/>
      </c>
    </row>
    <row r="2767" spans="1:36">
      <c r="A2767" s="41" t="str">
        <f t="shared" si="1302"/>
        <v/>
      </c>
      <c r="B2767" s="150" t="str">
        <f>IF(ISNUMBER(A2767),INDEX('MetaTrader Import'!$H$13:$J$5893,TRUNC(((A2767-$A$39+1)-1)/3)+1,MOD((A2767-$A$39+1)-1,3)+1),"")</f>
        <v/>
      </c>
      <c r="C2767" s="43" t="str">
        <f t="shared" si="1303"/>
        <v/>
      </c>
      <c r="D2767" s="43" t="str">
        <f t="shared" ca="1" si="1293"/>
        <v/>
      </c>
      <c r="E2767" s="43" t="str">
        <f t="shared" si="1304"/>
        <v/>
      </c>
      <c r="F2767" s="43" t="str">
        <f t="shared" si="1305"/>
        <v/>
      </c>
      <c r="G2767" s="43" t="str">
        <f>IF(A2767&lt;&gt;"",IF(A2767&lt;Data!$G$11*0.25,$C$13/$G$32,IF(A2767&gt;Data!$G$11*0.25,$C$13,$C$13*10)),"")</f>
        <v/>
      </c>
      <c r="H2767" s="43" t="str">
        <f>IF(A2767&lt;&gt;"",IF(Data!$G$9="constant",$C$13,IF(Data!$G$9="squeeze",G2767,F2767)),"")</f>
        <v/>
      </c>
      <c r="I2767" s="38" t="str">
        <f ca="1">IF(ISNUMBER(A2767),NORMINV(RAND(),0,IF(AND(Data!$G$9="squeeze",A2767&lt;Data!$G$11*0.25),$H$32,1)*$C$30*$C$13)*($C$14*$C$12),"")</f>
        <v/>
      </c>
      <c r="J2767" s="42" t="str">
        <f ca="1">IFERROR(IF(Data!$C$6="Real",B2767,I2767+J2766+($C$14*$C$12)*(NORMINV(RAND(),$C$15,CHOOSE($G$13,$C$13,F2767,G2767)))),"")</f>
        <v/>
      </c>
      <c r="K2767" s="88" t="str">
        <f>IF(ISNUMBER(A2767), IF($G$16="fixed",$G$17,MIN(H2767*Data!$C$7*$C$16*0.5,$C$17*Data!$C$7))*$C$12,"")</f>
        <v/>
      </c>
      <c r="L2767" s="42" t="str">
        <f t="shared" ca="1" si="1320"/>
        <v/>
      </c>
      <c r="M2767" s="44" t="str">
        <f t="shared" ca="1" si="1321"/>
        <v/>
      </c>
      <c r="N2767" s="44" t="str">
        <f t="shared" ca="1" si="1322"/>
        <v/>
      </c>
      <c r="O2767" s="108" t="str">
        <f t="shared" si="1306"/>
        <v/>
      </c>
      <c r="P2767" s="102" t="str">
        <f t="shared" si="1307"/>
        <v/>
      </c>
      <c r="Q2767" s="102" t="str">
        <f t="shared" si="1308"/>
        <v/>
      </c>
      <c r="R2767" s="120" t="str">
        <f t="shared" si="1309"/>
        <v/>
      </c>
      <c r="S2767" s="54" t="str">
        <f t="shared" si="1310"/>
        <v/>
      </c>
      <c r="T2767" s="5" t="str">
        <f t="shared" si="1311"/>
        <v/>
      </c>
      <c r="U2767" s="152" t="str">
        <f t="shared" si="1294"/>
        <v/>
      </c>
      <c r="V2767" s="152" t="str">
        <f t="shared" si="1295"/>
        <v/>
      </c>
      <c r="W2767" s="153" t="str">
        <f t="shared" si="1296"/>
        <v/>
      </c>
      <c r="X2767" s="153" t="str">
        <f t="shared" si="1297"/>
        <v/>
      </c>
      <c r="Y2767" s="153" t="str">
        <f t="shared" si="1298"/>
        <v/>
      </c>
      <c r="Z2767" s="153" t="str">
        <f t="shared" si="1299"/>
        <v/>
      </c>
      <c r="AA2767" s="152" t="str">
        <f t="shared" si="1300"/>
        <v/>
      </c>
      <c r="AB2767" s="152" t="str">
        <f t="shared" si="1301"/>
        <v/>
      </c>
      <c r="AC2767" s="154" t="str">
        <f t="shared" si="1312"/>
        <v/>
      </c>
      <c r="AD2767" s="154" t="str">
        <f t="shared" si="1313"/>
        <v/>
      </c>
      <c r="AE2767" s="3" t="str">
        <f t="shared" si="1314"/>
        <v/>
      </c>
      <c r="AF2767" s="3" t="str">
        <f t="shared" si="1315"/>
        <v/>
      </c>
      <c r="AG2767" s="3" t="str">
        <f t="shared" si="1316"/>
        <v/>
      </c>
      <c r="AH2767" s="4" t="str">
        <f t="shared" si="1317"/>
        <v/>
      </c>
      <c r="AI2767" s="75" t="str">
        <f t="shared" si="1318"/>
        <v/>
      </c>
      <c r="AJ2767" s="75" t="str">
        <f t="shared" si="1319"/>
        <v/>
      </c>
    </row>
    <row r="2768" spans="1:36">
      <c r="A2768" s="41" t="str">
        <f t="shared" si="1302"/>
        <v/>
      </c>
      <c r="B2768" s="150" t="str">
        <f>IF(ISNUMBER(A2768),INDEX('MetaTrader Import'!$H$13:$J$5893,TRUNC(((A2768-$A$39+1)-1)/3)+1,MOD((A2768-$A$39+1)-1,3)+1),"")</f>
        <v/>
      </c>
      <c r="C2768" s="43" t="str">
        <f t="shared" si="1303"/>
        <v/>
      </c>
      <c r="D2768" s="43" t="str">
        <f t="shared" ca="1" si="1293"/>
        <v/>
      </c>
      <c r="E2768" s="43" t="str">
        <f t="shared" si="1304"/>
        <v/>
      </c>
      <c r="F2768" s="43" t="str">
        <f t="shared" si="1305"/>
        <v/>
      </c>
      <c r="G2768" s="43" t="str">
        <f>IF(A2768&lt;&gt;"",IF(A2768&lt;Data!$G$11*0.25,$C$13/$G$32,IF(A2768&gt;Data!$G$11*0.25,$C$13,$C$13*10)),"")</f>
        <v/>
      </c>
      <c r="H2768" s="43" t="str">
        <f>IF(A2768&lt;&gt;"",IF(Data!$G$9="constant",$C$13,IF(Data!$G$9="squeeze",G2768,F2768)),"")</f>
        <v/>
      </c>
      <c r="I2768" s="38" t="str">
        <f ca="1">IF(ISNUMBER(A2768),NORMINV(RAND(),0,IF(AND(Data!$G$9="squeeze",A2768&lt;Data!$G$11*0.25),$H$32,1)*$C$30*$C$13)*($C$14*$C$12),"")</f>
        <v/>
      </c>
      <c r="J2768" s="42" t="str">
        <f ca="1">IFERROR(IF(Data!$C$6="Real",B2768,I2768+J2767+($C$14*$C$12)*(NORMINV(RAND(),$C$15,CHOOSE($G$13,$C$13,F2768,G2768)))),"")</f>
        <v/>
      </c>
      <c r="K2768" s="88" t="str">
        <f>IF(ISNUMBER(A2768), IF($G$16="fixed",$G$17,MIN(H2768*Data!$C$7*$C$16*0.5,$C$17*Data!$C$7))*$C$12,"")</f>
        <v/>
      </c>
      <c r="L2768" s="42" t="str">
        <f t="shared" ca="1" si="1320"/>
        <v/>
      </c>
      <c r="M2768" s="44" t="str">
        <f t="shared" ca="1" si="1321"/>
        <v/>
      </c>
      <c r="N2768" s="44" t="str">
        <f t="shared" ca="1" si="1322"/>
        <v/>
      </c>
      <c r="O2768" s="108" t="str">
        <f t="shared" si="1306"/>
        <v/>
      </c>
      <c r="P2768" s="102" t="str">
        <f t="shared" si="1307"/>
        <v/>
      </c>
      <c r="Q2768" s="102" t="str">
        <f t="shared" si="1308"/>
        <v/>
      </c>
      <c r="R2768" s="120" t="str">
        <f t="shared" si="1309"/>
        <v/>
      </c>
      <c r="S2768" s="54" t="str">
        <f t="shared" si="1310"/>
        <v/>
      </c>
      <c r="T2768" s="5" t="str">
        <f t="shared" si="1311"/>
        <v/>
      </c>
      <c r="U2768" s="152" t="str">
        <f t="shared" si="1294"/>
        <v/>
      </c>
      <c r="V2768" s="152" t="str">
        <f t="shared" si="1295"/>
        <v/>
      </c>
      <c r="W2768" s="153" t="str">
        <f t="shared" si="1296"/>
        <v/>
      </c>
      <c r="X2768" s="153" t="str">
        <f t="shared" si="1297"/>
        <v/>
      </c>
      <c r="Y2768" s="153" t="str">
        <f t="shared" si="1298"/>
        <v/>
      </c>
      <c r="Z2768" s="153" t="str">
        <f t="shared" si="1299"/>
        <v/>
      </c>
      <c r="AA2768" s="152" t="str">
        <f t="shared" si="1300"/>
        <v/>
      </c>
      <c r="AB2768" s="152" t="str">
        <f t="shared" si="1301"/>
        <v/>
      </c>
      <c r="AC2768" s="154" t="str">
        <f t="shared" si="1312"/>
        <v/>
      </c>
      <c r="AD2768" s="154" t="str">
        <f t="shared" si="1313"/>
        <v/>
      </c>
      <c r="AE2768" s="3" t="str">
        <f t="shared" si="1314"/>
        <v/>
      </c>
      <c r="AF2768" s="3" t="str">
        <f t="shared" si="1315"/>
        <v/>
      </c>
      <c r="AG2768" s="3" t="str">
        <f t="shared" si="1316"/>
        <v/>
      </c>
      <c r="AH2768" s="4" t="str">
        <f t="shared" si="1317"/>
        <v/>
      </c>
      <c r="AI2768" s="75" t="str">
        <f t="shared" si="1318"/>
        <v/>
      </c>
      <c r="AJ2768" s="75" t="str">
        <f t="shared" si="1319"/>
        <v/>
      </c>
    </row>
    <row r="2769" spans="1:36">
      <c r="A2769" s="41" t="str">
        <f t="shared" si="1302"/>
        <v/>
      </c>
      <c r="B2769" s="150" t="str">
        <f>IF(ISNUMBER(A2769),INDEX('MetaTrader Import'!$H$13:$J$5893,TRUNC(((A2769-$A$39+1)-1)/3)+1,MOD((A2769-$A$39+1)-1,3)+1),"")</f>
        <v/>
      </c>
      <c r="C2769" s="43" t="str">
        <f t="shared" si="1303"/>
        <v/>
      </c>
      <c r="D2769" s="43" t="str">
        <f t="shared" ca="1" si="1293"/>
        <v/>
      </c>
      <c r="E2769" s="43" t="str">
        <f t="shared" si="1304"/>
        <v/>
      </c>
      <c r="F2769" s="43" t="str">
        <f t="shared" si="1305"/>
        <v/>
      </c>
      <c r="G2769" s="43" t="str">
        <f>IF(A2769&lt;&gt;"",IF(A2769&lt;Data!$G$11*0.25,$C$13/$G$32,IF(A2769&gt;Data!$G$11*0.25,$C$13,$C$13*10)),"")</f>
        <v/>
      </c>
      <c r="H2769" s="43" t="str">
        <f>IF(A2769&lt;&gt;"",IF(Data!$G$9="constant",$C$13,IF(Data!$G$9="squeeze",G2769,F2769)),"")</f>
        <v/>
      </c>
      <c r="I2769" s="38" t="str">
        <f ca="1">IF(ISNUMBER(A2769),NORMINV(RAND(),0,IF(AND(Data!$G$9="squeeze",A2769&lt;Data!$G$11*0.25),$H$32,1)*$C$30*$C$13)*($C$14*$C$12),"")</f>
        <v/>
      </c>
      <c r="J2769" s="42" t="str">
        <f ca="1">IFERROR(IF(Data!$C$6="Real",B2769,I2769+J2768+($C$14*$C$12)*(NORMINV(RAND(),$C$15,CHOOSE($G$13,$C$13,F2769,G2769)))),"")</f>
        <v/>
      </c>
      <c r="K2769" s="88" t="str">
        <f>IF(ISNUMBER(A2769), IF($G$16="fixed",$G$17,MIN(H2769*Data!$C$7*$C$16*0.5,$C$17*Data!$C$7))*$C$12,"")</f>
        <v/>
      </c>
      <c r="L2769" s="42" t="str">
        <f t="shared" ca="1" si="1320"/>
        <v/>
      </c>
      <c r="M2769" s="44" t="str">
        <f t="shared" ca="1" si="1321"/>
        <v/>
      </c>
      <c r="N2769" s="44" t="str">
        <f t="shared" ca="1" si="1322"/>
        <v/>
      </c>
      <c r="O2769" s="108" t="str">
        <f t="shared" si="1306"/>
        <v/>
      </c>
      <c r="P2769" s="102" t="str">
        <f t="shared" si="1307"/>
        <v/>
      </c>
      <c r="Q2769" s="102" t="str">
        <f t="shared" si="1308"/>
        <v/>
      </c>
      <c r="R2769" s="120" t="str">
        <f t="shared" si="1309"/>
        <v/>
      </c>
      <c r="S2769" s="54" t="str">
        <f t="shared" si="1310"/>
        <v/>
      </c>
      <c r="T2769" s="5" t="str">
        <f t="shared" si="1311"/>
        <v/>
      </c>
      <c r="U2769" s="152" t="str">
        <f t="shared" si="1294"/>
        <v/>
      </c>
      <c r="V2769" s="152" t="str">
        <f t="shared" si="1295"/>
        <v/>
      </c>
      <c r="W2769" s="153" t="str">
        <f t="shared" si="1296"/>
        <v/>
      </c>
      <c r="X2769" s="153" t="str">
        <f t="shared" si="1297"/>
        <v/>
      </c>
      <c r="Y2769" s="153" t="str">
        <f t="shared" si="1298"/>
        <v/>
      </c>
      <c r="Z2769" s="153" t="str">
        <f t="shared" si="1299"/>
        <v/>
      </c>
      <c r="AA2769" s="152" t="str">
        <f t="shared" si="1300"/>
        <v/>
      </c>
      <c r="AB2769" s="152" t="str">
        <f t="shared" si="1301"/>
        <v/>
      </c>
      <c r="AC2769" s="154" t="str">
        <f t="shared" si="1312"/>
        <v/>
      </c>
      <c r="AD2769" s="154" t="str">
        <f t="shared" si="1313"/>
        <v/>
      </c>
      <c r="AE2769" s="3" t="str">
        <f t="shared" si="1314"/>
        <v/>
      </c>
      <c r="AF2769" s="3" t="str">
        <f t="shared" si="1315"/>
        <v/>
      </c>
      <c r="AG2769" s="3" t="str">
        <f t="shared" si="1316"/>
        <v/>
      </c>
      <c r="AH2769" s="4" t="str">
        <f t="shared" si="1317"/>
        <v/>
      </c>
      <c r="AI2769" s="75" t="str">
        <f t="shared" si="1318"/>
        <v/>
      </c>
      <c r="AJ2769" s="75" t="str">
        <f t="shared" si="1319"/>
        <v/>
      </c>
    </row>
    <row r="2770" spans="1:36">
      <c r="A2770" s="41" t="str">
        <f t="shared" si="1302"/>
        <v/>
      </c>
      <c r="B2770" s="150" t="str">
        <f>IF(ISNUMBER(A2770),INDEX('MetaTrader Import'!$H$13:$J$5893,TRUNC(((A2770-$A$39+1)-1)/3)+1,MOD((A2770-$A$39+1)-1,3)+1),"")</f>
        <v/>
      </c>
      <c r="C2770" s="43" t="str">
        <f t="shared" si="1303"/>
        <v/>
      </c>
      <c r="D2770" s="43" t="str">
        <f t="shared" ca="1" si="1293"/>
        <v/>
      </c>
      <c r="E2770" s="43" t="str">
        <f t="shared" si="1304"/>
        <v/>
      </c>
      <c r="F2770" s="43" t="str">
        <f t="shared" si="1305"/>
        <v/>
      </c>
      <c r="G2770" s="43" t="str">
        <f>IF(A2770&lt;&gt;"",IF(A2770&lt;Data!$G$11*0.25,$C$13/$G$32,IF(A2770&gt;Data!$G$11*0.25,$C$13,$C$13*10)),"")</f>
        <v/>
      </c>
      <c r="H2770" s="43" t="str">
        <f>IF(A2770&lt;&gt;"",IF(Data!$G$9="constant",$C$13,IF(Data!$G$9="squeeze",G2770,F2770)),"")</f>
        <v/>
      </c>
      <c r="I2770" s="38" t="str">
        <f ca="1">IF(ISNUMBER(A2770),NORMINV(RAND(),0,IF(AND(Data!$G$9="squeeze",A2770&lt;Data!$G$11*0.25),$H$32,1)*$C$30*$C$13)*($C$14*$C$12),"")</f>
        <v/>
      </c>
      <c r="J2770" s="42" t="str">
        <f ca="1">IFERROR(IF(Data!$C$6="Real",B2770,I2770+J2769+($C$14*$C$12)*(NORMINV(RAND(),$C$15,CHOOSE($G$13,$C$13,F2770,G2770)))),"")</f>
        <v/>
      </c>
      <c r="K2770" s="88" t="str">
        <f>IF(ISNUMBER(A2770), IF($G$16="fixed",$G$17,MIN(H2770*Data!$C$7*$C$16*0.5,$C$17*Data!$C$7))*$C$12,"")</f>
        <v/>
      </c>
      <c r="L2770" s="42" t="str">
        <f t="shared" ca="1" si="1320"/>
        <v/>
      </c>
      <c r="M2770" s="44" t="str">
        <f t="shared" ca="1" si="1321"/>
        <v/>
      </c>
      <c r="N2770" s="44" t="str">
        <f t="shared" ca="1" si="1322"/>
        <v/>
      </c>
      <c r="O2770" s="108" t="str">
        <f t="shared" si="1306"/>
        <v/>
      </c>
      <c r="P2770" s="102" t="str">
        <f t="shared" si="1307"/>
        <v/>
      </c>
      <c r="Q2770" s="102" t="str">
        <f t="shared" si="1308"/>
        <v/>
      </c>
      <c r="R2770" s="120" t="str">
        <f t="shared" si="1309"/>
        <v/>
      </c>
      <c r="S2770" s="54" t="str">
        <f t="shared" si="1310"/>
        <v/>
      </c>
      <c r="T2770" s="5" t="str">
        <f t="shared" si="1311"/>
        <v/>
      </c>
      <c r="U2770" s="152" t="str">
        <f t="shared" si="1294"/>
        <v/>
      </c>
      <c r="V2770" s="152" t="str">
        <f t="shared" si="1295"/>
        <v/>
      </c>
      <c r="W2770" s="153" t="str">
        <f t="shared" si="1296"/>
        <v/>
      </c>
      <c r="X2770" s="153" t="str">
        <f t="shared" si="1297"/>
        <v/>
      </c>
      <c r="Y2770" s="153" t="str">
        <f t="shared" si="1298"/>
        <v/>
      </c>
      <c r="Z2770" s="153" t="str">
        <f t="shared" si="1299"/>
        <v/>
      </c>
      <c r="AA2770" s="152" t="str">
        <f t="shared" si="1300"/>
        <v/>
      </c>
      <c r="AB2770" s="152" t="str">
        <f t="shared" si="1301"/>
        <v/>
      </c>
      <c r="AC2770" s="154" t="str">
        <f t="shared" si="1312"/>
        <v/>
      </c>
      <c r="AD2770" s="154" t="str">
        <f t="shared" si="1313"/>
        <v/>
      </c>
      <c r="AE2770" s="3" t="str">
        <f t="shared" si="1314"/>
        <v/>
      </c>
      <c r="AF2770" s="3" t="str">
        <f t="shared" si="1315"/>
        <v/>
      </c>
      <c r="AG2770" s="3" t="str">
        <f t="shared" si="1316"/>
        <v/>
      </c>
      <c r="AH2770" s="4" t="str">
        <f t="shared" si="1317"/>
        <v/>
      </c>
      <c r="AI2770" s="75" t="str">
        <f t="shared" si="1318"/>
        <v/>
      </c>
      <c r="AJ2770" s="75" t="str">
        <f t="shared" si="1319"/>
        <v/>
      </c>
    </row>
    <row r="2771" spans="1:36">
      <c r="A2771" s="41" t="str">
        <f t="shared" si="1302"/>
        <v/>
      </c>
      <c r="B2771" s="150" t="str">
        <f>IF(ISNUMBER(A2771),INDEX('MetaTrader Import'!$H$13:$J$5893,TRUNC(((A2771-$A$39+1)-1)/3)+1,MOD((A2771-$A$39+1)-1,3)+1),"")</f>
        <v/>
      </c>
      <c r="C2771" s="43" t="str">
        <f t="shared" si="1303"/>
        <v/>
      </c>
      <c r="D2771" s="43" t="str">
        <f t="shared" ca="1" si="1293"/>
        <v/>
      </c>
      <c r="E2771" s="43" t="str">
        <f t="shared" si="1304"/>
        <v/>
      </c>
      <c r="F2771" s="43" t="str">
        <f t="shared" si="1305"/>
        <v/>
      </c>
      <c r="G2771" s="43" t="str">
        <f>IF(A2771&lt;&gt;"",IF(A2771&lt;Data!$G$11*0.25,$C$13/$G$32,IF(A2771&gt;Data!$G$11*0.25,$C$13,$C$13*10)),"")</f>
        <v/>
      </c>
      <c r="H2771" s="43" t="str">
        <f>IF(A2771&lt;&gt;"",IF(Data!$G$9="constant",$C$13,IF(Data!$G$9="squeeze",G2771,F2771)),"")</f>
        <v/>
      </c>
      <c r="I2771" s="38" t="str">
        <f ca="1">IF(ISNUMBER(A2771),NORMINV(RAND(),0,IF(AND(Data!$G$9="squeeze",A2771&lt;Data!$G$11*0.25),$H$32,1)*$C$30*$C$13)*($C$14*$C$12),"")</f>
        <v/>
      </c>
      <c r="J2771" s="42" t="str">
        <f ca="1">IFERROR(IF(Data!$C$6="Real",B2771,I2771+J2770+($C$14*$C$12)*(NORMINV(RAND(),$C$15,CHOOSE($G$13,$C$13,F2771,G2771)))),"")</f>
        <v/>
      </c>
      <c r="K2771" s="88" t="str">
        <f>IF(ISNUMBER(A2771), IF($G$16="fixed",$G$17,MIN(H2771*Data!$C$7*$C$16*0.5,$C$17*Data!$C$7))*$C$12,"")</f>
        <v/>
      </c>
      <c r="L2771" s="42" t="str">
        <f t="shared" ca="1" si="1320"/>
        <v/>
      </c>
      <c r="M2771" s="44" t="str">
        <f t="shared" ca="1" si="1321"/>
        <v/>
      </c>
      <c r="N2771" s="44" t="str">
        <f t="shared" ca="1" si="1322"/>
        <v/>
      </c>
      <c r="O2771" s="108" t="str">
        <f t="shared" si="1306"/>
        <v/>
      </c>
      <c r="P2771" s="102" t="str">
        <f t="shared" si="1307"/>
        <v/>
      </c>
      <c r="Q2771" s="102" t="str">
        <f t="shared" si="1308"/>
        <v/>
      </c>
      <c r="R2771" s="120" t="str">
        <f t="shared" si="1309"/>
        <v/>
      </c>
      <c r="S2771" s="54" t="str">
        <f t="shared" si="1310"/>
        <v/>
      </c>
      <c r="T2771" s="5" t="str">
        <f t="shared" si="1311"/>
        <v/>
      </c>
      <c r="U2771" s="152" t="str">
        <f t="shared" si="1294"/>
        <v/>
      </c>
      <c r="V2771" s="152" t="str">
        <f t="shared" si="1295"/>
        <v/>
      </c>
      <c r="W2771" s="153" t="str">
        <f t="shared" si="1296"/>
        <v/>
      </c>
      <c r="X2771" s="153" t="str">
        <f t="shared" si="1297"/>
        <v/>
      </c>
      <c r="Y2771" s="153" t="str">
        <f t="shared" si="1298"/>
        <v/>
      </c>
      <c r="Z2771" s="153" t="str">
        <f t="shared" si="1299"/>
        <v/>
      </c>
      <c r="AA2771" s="152" t="str">
        <f t="shared" si="1300"/>
        <v/>
      </c>
      <c r="AB2771" s="152" t="str">
        <f t="shared" si="1301"/>
        <v/>
      </c>
      <c r="AC2771" s="154" t="str">
        <f t="shared" si="1312"/>
        <v/>
      </c>
      <c r="AD2771" s="154" t="str">
        <f t="shared" si="1313"/>
        <v/>
      </c>
      <c r="AE2771" s="3" t="str">
        <f t="shared" si="1314"/>
        <v/>
      </c>
      <c r="AF2771" s="3" t="str">
        <f t="shared" si="1315"/>
        <v/>
      </c>
      <c r="AG2771" s="3" t="str">
        <f t="shared" si="1316"/>
        <v/>
      </c>
      <c r="AH2771" s="4" t="str">
        <f t="shared" si="1317"/>
        <v/>
      </c>
      <c r="AI2771" s="75" t="str">
        <f t="shared" si="1318"/>
        <v/>
      </c>
      <c r="AJ2771" s="75" t="str">
        <f t="shared" si="1319"/>
        <v/>
      </c>
    </row>
    <row r="2772" spans="1:36">
      <c r="A2772" s="41" t="str">
        <f t="shared" si="1302"/>
        <v/>
      </c>
      <c r="B2772" s="150" t="str">
        <f>IF(ISNUMBER(A2772),INDEX('MetaTrader Import'!$H$13:$J$5893,TRUNC(((A2772-$A$39+1)-1)/3)+1,MOD((A2772-$A$39+1)-1,3)+1),"")</f>
        <v/>
      </c>
      <c r="C2772" s="43" t="str">
        <f t="shared" si="1303"/>
        <v/>
      </c>
      <c r="D2772" s="43" t="str">
        <f t="shared" ca="1" si="1293"/>
        <v/>
      </c>
      <c r="E2772" s="43" t="str">
        <f t="shared" si="1304"/>
        <v/>
      </c>
      <c r="F2772" s="43" t="str">
        <f t="shared" si="1305"/>
        <v/>
      </c>
      <c r="G2772" s="43" t="str">
        <f>IF(A2772&lt;&gt;"",IF(A2772&lt;Data!$G$11*0.25,$C$13/$G$32,IF(A2772&gt;Data!$G$11*0.25,$C$13,$C$13*10)),"")</f>
        <v/>
      </c>
      <c r="H2772" s="43" t="str">
        <f>IF(A2772&lt;&gt;"",IF(Data!$G$9="constant",$C$13,IF(Data!$G$9="squeeze",G2772,F2772)),"")</f>
        <v/>
      </c>
      <c r="I2772" s="38" t="str">
        <f ca="1">IF(ISNUMBER(A2772),NORMINV(RAND(),0,IF(AND(Data!$G$9="squeeze",A2772&lt;Data!$G$11*0.25),$H$32,1)*$C$30*$C$13)*($C$14*$C$12),"")</f>
        <v/>
      </c>
      <c r="J2772" s="42" t="str">
        <f ca="1">IFERROR(IF(Data!$C$6="Real",B2772,I2772+J2771+($C$14*$C$12)*(NORMINV(RAND(),$C$15,CHOOSE($G$13,$C$13,F2772,G2772)))),"")</f>
        <v/>
      </c>
      <c r="K2772" s="88" t="str">
        <f>IF(ISNUMBER(A2772), IF($G$16="fixed",$G$17,MIN(H2772*Data!$C$7*$C$16*0.5,$C$17*Data!$C$7))*$C$12,"")</f>
        <v/>
      </c>
      <c r="L2772" s="42" t="str">
        <f t="shared" ca="1" si="1320"/>
        <v/>
      </c>
      <c r="M2772" s="44" t="str">
        <f t="shared" ca="1" si="1321"/>
        <v/>
      </c>
      <c r="N2772" s="44" t="str">
        <f t="shared" ca="1" si="1322"/>
        <v/>
      </c>
      <c r="O2772" s="108" t="str">
        <f t="shared" si="1306"/>
        <v/>
      </c>
      <c r="P2772" s="102" t="str">
        <f t="shared" si="1307"/>
        <v/>
      </c>
      <c r="Q2772" s="102" t="str">
        <f t="shared" si="1308"/>
        <v/>
      </c>
      <c r="R2772" s="120" t="str">
        <f t="shared" si="1309"/>
        <v/>
      </c>
      <c r="S2772" s="54" t="str">
        <f t="shared" si="1310"/>
        <v/>
      </c>
      <c r="T2772" s="5" t="str">
        <f t="shared" si="1311"/>
        <v/>
      </c>
      <c r="U2772" s="152" t="str">
        <f t="shared" si="1294"/>
        <v/>
      </c>
      <c r="V2772" s="152" t="str">
        <f t="shared" si="1295"/>
        <v/>
      </c>
      <c r="W2772" s="153" t="str">
        <f t="shared" si="1296"/>
        <v/>
      </c>
      <c r="X2772" s="153" t="str">
        <f t="shared" si="1297"/>
        <v/>
      </c>
      <c r="Y2772" s="153" t="str">
        <f t="shared" si="1298"/>
        <v/>
      </c>
      <c r="Z2772" s="153" t="str">
        <f t="shared" si="1299"/>
        <v/>
      </c>
      <c r="AA2772" s="152" t="str">
        <f t="shared" si="1300"/>
        <v/>
      </c>
      <c r="AB2772" s="152" t="str">
        <f t="shared" si="1301"/>
        <v/>
      </c>
      <c r="AC2772" s="154" t="str">
        <f t="shared" si="1312"/>
        <v/>
      </c>
      <c r="AD2772" s="154" t="str">
        <f t="shared" si="1313"/>
        <v/>
      </c>
      <c r="AE2772" s="3" t="str">
        <f t="shared" si="1314"/>
        <v/>
      </c>
      <c r="AF2772" s="3" t="str">
        <f t="shared" si="1315"/>
        <v/>
      </c>
      <c r="AG2772" s="3" t="str">
        <f t="shared" si="1316"/>
        <v/>
      </c>
      <c r="AH2772" s="4" t="str">
        <f t="shared" si="1317"/>
        <v/>
      </c>
      <c r="AI2772" s="75" t="str">
        <f t="shared" si="1318"/>
        <v/>
      </c>
      <c r="AJ2772" s="75" t="str">
        <f t="shared" si="1319"/>
        <v/>
      </c>
    </row>
    <row r="2773" spans="1:36">
      <c r="A2773" s="41" t="str">
        <f t="shared" si="1302"/>
        <v/>
      </c>
      <c r="B2773" s="150" t="str">
        <f>IF(ISNUMBER(A2773),INDEX('MetaTrader Import'!$H$13:$J$5893,TRUNC(((A2773-$A$39+1)-1)/3)+1,MOD((A2773-$A$39+1)-1,3)+1),"")</f>
        <v/>
      </c>
      <c r="C2773" s="43" t="str">
        <f t="shared" si="1303"/>
        <v/>
      </c>
      <c r="D2773" s="43" t="str">
        <f t="shared" ca="1" si="1293"/>
        <v/>
      </c>
      <c r="E2773" s="43" t="str">
        <f t="shared" si="1304"/>
        <v/>
      </c>
      <c r="F2773" s="43" t="str">
        <f t="shared" si="1305"/>
        <v/>
      </c>
      <c r="G2773" s="43" t="str">
        <f>IF(A2773&lt;&gt;"",IF(A2773&lt;Data!$G$11*0.25,$C$13/$G$32,IF(A2773&gt;Data!$G$11*0.25,$C$13,$C$13*10)),"")</f>
        <v/>
      </c>
      <c r="H2773" s="43" t="str">
        <f>IF(A2773&lt;&gt;"",IF(Data!$G$9="constant",$C$13,IF(Data!$G$9="squeeze",G2773,F2773)),"")</f>
        <v/>
      </c>
      <c r="I2773" s="38" t="str">
        <f ca="1">IF(ISNUMBER(A2773),NORMINV(RAND(),0,IF(AND(Data!$G$9="squeeze",A2773&lt;Data!$G$11*0.25),$H$32,1)*$C$30*$C$13)*($C$14*$C$12),"")</f>
        <v/>
      </c>
      <c r="J2773" s="42" t="str">
        <f ca="1">IFERROR(IF(Data!$C$6="Real",B2773,I2773+J2772+($C$14*$C$12)*(NORMINV(RAND(),$C$15,CHOOSE($G$13,$C$13,F2773,G2773)))),"")</f>
        <v/>
      </c>
      <c r="K2773" s="88" t="str">
        <f>IF(ISNUMBER(A2773), IF($G$16="fixed",$G$17,MIN(H2773*Data!$C$7*$C$16*0.5,$C$17*Data!$C$7))*$C$12,"")</f>
        <v/>
      </c>
      <c r="L2773" s="42" t="str">
        <f t="shared" ca="1" si="1320"/>
        <v/>
      </c>
      <c r="M2773" s="44" t="str">
        <f t="shared" ca="1" si="1321"/>
        <v/>
      </c>
      <c r="N2773" s="44" t="str">
        <f t="shared" ca="1" si="1322"/>
        <v/>
      </c>
      <c r="O2773" s="108" t="str">
        <f t="shared" si="1306"/>
        <v/>
      </c>
      <c r="P2773" s="102" t="str">
        <f t="shared" si="1307"/>
        <v/>
      </c>
      <c r="Q2773" s="102" t="str">
        <f t="shared" si="1308"/>
        <v/>
      </c>
      <c r="R2773" s="120" t="str">
        <f t="shared" si="1309"/>
        <v/>
      </c>
      <c r="S2773" s="54" t="str">
        <f t="shared" si="1310"/>
        <v/>
      </c>
      <c r="T2773" s="5" t="str">
        <f t="shared" si="1311"/>
        <v/>
      </c>
      <c r="U2773" s="152" t="str">
        <f t="shared" si="1294"/>
        <v/>
      </c>
      <c r="V2773" s="152" t="str">
        <f t="shared" si="1295"/>
        <v/>
      </c>
      <c r="W2773" s="153" t="str">
        <f t="shared" si="1296"/>
        <v/>
      </c>
      <c r="X2773" s="153" t="str">
        <f t="shared" si="1297"/>
        <v/>
      </c>
      <c r="Y2773" s="153" t="str">
        <f t="shared" si="1298"/>
        <v/>
      </c>
      <c r="Z2773" s="153" t="str">
        <f t="shared" si="1299"/>
        <v/>
      </c>
      <c r="AA2773" s="152" t="str">
        <f t="shared" si="1300"/>
        <v/>
      </c>
      <c r="AB2773" s="152" t="str">
        <f t="shared" si="1301"/>
        <v/>
      </c>
      <c r="AC2773" s="154" t="str">
        <f t="shared" si="1312"/>
        <v/>
      </c>
      <c r="AD2773" s="154" t="str">
        <f t="shared" si="1313"/>
        <v/>
      </c>
      <c r="AE2773" s="3" t="str">
        <f t="shared" si="1314"/>
        <v/>
      </c>
      <c r="AF2773" s="3" t="str">
        <f t="shared" si="1315"/>
        <v/>
      </c>
      <c r="AG2773" s="3" t="str">
        <f t="shared" si="1316"/>
        <v/>
      </c>
      <c r="AH2773" s="4" t="str">
        <f t="shared" si="1317"/>
        <v/>
      </c>
      <c r="AI2773" s="75" t="str">
        <f t="shared" si="1318"/>
        <v/>
      </c>
      <c r="AJ2773" s="75" t="str">
        <f t="shared" si="1319"/>
        <v/>
      </c>
    </row>
    <row r="2774" spans="1:36">
      <c r="A2774" s="41" t="str">
        <f t="shared" si="1302"/>
        <v/>
      </c>
      <c r="B2774" s="150" t="str">
        <f>IF(ISNUMBER(A2774),INDEX('MetaTrader Import'!$H$13:$J$5893,TRUNC(((A2774-$A$39+1)-1)/3)+1,MOD((A2774-$A$39+1)-1,3)+1),"")</f>
        <v/>
      </c>
      <c r="C2774" s="43" t="str">
        <f t="shared" si="1303"/>
        <v/>
      </c>
      <c r="D2774" s="43" t="str">
        <f t="shared" ca="1" si="1293"/>
        <v/>
      </c>
      <c r="E2774" s="43" t="str">
        <f t="shared" si="1304"/>
        <v/>
      </c>
      <c r="F2774" s="43" t="str">
        <f t="shared" si="1305"/>
        <v/>
      </c>
      <c r="G2774" s="43" t="str">
        <f>IF(A2774&lt;&gt;"",IF(A2774&lt;Data!$G$11*0.25,$C$13/$G$32,IF(A2774&gt;Data!$G$11*0.25,$C$13,$C$13*10)),"")</f>
        <v/>
      </c>
      <c r="H2774" s="43" t="str">
        <f>IF(A2774&lt;&gt;"",IF(Data!$G$9="constant",$C$13,IF(Data!$G$9="squeeze",G2774,F2774)),"")</f>
        <v/>
      </c>
      <c r="I2774" s="38" t="str">
        <f ca="1">IF(ISNUMBER(A2774),NORMINV(RAND(),0,IF(AND(Data!$G$9="squeeze",A2774&lt;Data!$G$11*0.25),$H$32,1)*$C$30*$C$13)*($C$14*$C$12),"")</f>
        <v/>
      </c>
      <c r="J2774" s="42" t="str">
        <f ca="1">IFERROR(IF(Data!$C$6="Real",B2774,I2774+J2773+($C$14*$C$12)*(NORMINV(RAND(),$C$15,CHOOSE($G$13,$C$13,F2774,G2774)))),"")</f>
        <v/>
      </c>
      <c r="K2774" s="88" t="str">
        <f>IF(ISNUMBER(A2774), IF($G$16="fixed",$G$17,MIN(H2774*Data!$C$7*$C$16*0.5,$C$17*Data!$C$7))*$C$12,"")</f>
        <v/>
      </c>
      <c r="L2774" s="42" t="str">
        <f t="shared" ca="1" si="1320"/>
        <v/>
      </c>
      <c r="M2774" s="44" t="str">
        <f t="shared" ca="1" si="1321"/>
        <v/>
      </c>
      <c r="N2774" s="44" t="str">
        <f t="shared" ca="1" si="1322"/>
        <v/>
      </c>
      <c r="O2774" s="108" t="str">
        <f t="shared" si="1306"/>
        <v/>
      </c>
      <c r="P2774" s="102" t="str">
        <f t="shared" si="1307"/>
        <v/>
      </c>
      <c r="Q2774" s="102" t="str">
        <f t="shared" si="1308"/>
        <v/>
      </c>
      <c r="R2774" s="120" t="str">
        <f t="shared" si="1309"/>
        <v/>
      </c>
      <c r="S2774" s="54" t="str">
        <f t="shared" si="1310"/>
        <v/>
      </c>
      <c r="T2774" s="5" t="str">
        <f t="shared" si="1311"/>
        <v/>
      </c>
      <c r="U2774" s="152" t="str">
        <f t="shared" si="1294"/>
        <v/>
      </c>
      <c r="V2774" s="152" t="str">
        <f t="shared" si="1295"/>
        <v/>
      </c>
      <c r="W2774" s="153" t="str">
        <f t="shared" si="1296"/>
        <v/>
      </c>
      <c r="X2774" s="153" t="str">
        <f t="shared" si="1297"/>
        <v/>
      </c>
      <c r="Y2774" s="153" t="str">
        <f t="shared" si="1298"/>
        <v/>
      </c>
      <c r="Z2774" s="153" t="str">
        <f t="shared" si="1299"/>
        <v/>
      </c>
      <c r="AA2774" s="152" t="str">
        <f t="shared" si="1300"/>
        <v/>
      </c>
      <c r="AB2774" s="152" t="str">
        <f t="shared" si="1301"/>
        <v/>
      </c>
      <c r="AC2774" s="154" t="str">
        <f t="shared" si="1312"/>
        <v/>
      </c>
      <c r="AD2774" s="154" t="str">
        <f t="shared" si="1313"/>
        <v/>
      </c>
      <c r="AE2774" s="3" t="str">
        <f t="shared" si="1314"/>
        <v/>
      </c>
      <c r="AF2774" s="3" t="str">
        <f t="shared" si="1315"/>
        <v/>
      </c>
      <c r="AG2774" s="3" t="str">
        <f t="shared" si="1316"/>
        <v/>
      </c>
      <c r="AH2774" s="4" t="str">
        <f t="shared" si="1317"/>
        <v/>
      </c>
      <c r="AI2774" s="75" t="str">
        <f t="shared" si="1318"/>
        <v/>
      </c>
      <c r="AJ2774" s="75" t="str">
        <f t="shared" si="1319"/>
        <v/>
      </c>
    </row>
    <row r="2775" spans="1:36">
      <c r="A2775" s="41" t="str">
        <f t="shared" si="1302"/>
        <v/>
      </c>
      <c r="B2775" s="150" t="str">
        <f>IF(ISNUMBER(A2775),INDEX('MetaTrader Import'!$H$13:$J$5893,TRUNC(((A2775-$A$39+1)-1)/3)+1,MOD((A2775-$A$39+1)-1,3)+1),"")</f>
        <v/>
      </c>
      <c r="C2775" s="43" t="str">
        <f t="shared" si="1303"/>
        <v/>
      </c>
      <c r="D2775" s="43" t="str">
        <f t="shared" ca="1" si="1293"/>
        <v/>
      </c>
      <c r="E2775" s="43" t="str">
        <f t="shared" si="1304"/>
        <v/>
      </c>
      <c r="F2775" s="43" t="str">
        <f t="shared" si="1305"/>
        <v/>
      </c>
      <c r="G2775" s="43" t="str">
        <f>IF(A2775&lt;&gt;"",IF(A2775&lt;Data!$G$11*0.25,$C$13/$G$32,IF(A2775&gt;Data!$G$11*0.25,$C$13,$C$13*10)),"")</f>
        <v/>
      </c>
      <c r="H2775" s="43" t="str">
        <f>IF(A2775&lt;&gt;"",IF(Data!$G$9="constant",$C$13,IF(Data!$G$9="squeeze",G2775,F2775)),"")</f>
        <v/>
      </c>
      <c r="I2775" s="38" t="str">
        <f ca="1">IF(ISNUMBER(A2775),NORMINV(RAND(),0,IF(AND(Data!$G$9="squeeze",A2775&lt;Data!$G$11*0.25),$H$32,1)*$C$30*$C$13)*($C$14*$C$12),"")</f>
        <v/>
      </c>
      <c r="J2775" s="42" t="str">
        <f ca="1">IFERROR(IF(Data!$C$6="Real",B2775,I2775+J2774+($C$14*$C$12)*(NORMINV(RAND(),$C$15,CHOOSE($G$13,$C$13,F2775,G2775)))),"")</f>
        <v/>
      </c>
      <c r="K2775" s="88" t="str">
        <f>IF(ISNUMBER(A2775), IF($G$16="fixed",$G$17,MIN(H2775*Data!$C$7*$C$16*0.5,$C$17*Data!$C$7))*$C$12,"")</f>
        <v/>
      </c>
      <c r="L2775" s="42" t="str">
        <f t="shared" ca="1" si="1320"/>
        <v/>
      </c>
      <c r="M2775" s="44" t="str">
        <f t="shared" ca="1" si="1321"/>
        <v/>
      </c>
      <c r="N2775" s="44" t="str">
        <f t="shared" ca="1" si="1322"/>
        <v/>
      </c>
      <c r="O2775" s="108" t="str">
        <f t="shared" si="1306"/>
        <v/>
      </c>
      <c r="P2775" s="102" t="str">
        <f t="shared" si="1307"/>
        <v/>
      </c>
      <c r="Q2775" s="102" t="str">
        <f t="shared" si="1308"/>
        <v/>
      </c>
      <c r="R2775" s="120" t="str">
        <f t="shared" si="1309"/>
        <v/>
      </c>
      <c r="S2775" s="54" t="str">
        <f t="shared" si="1310"/>
        <v/>
      </c>
      <c r="T2775" s="5" t="str">
        <f t="shared" si="1311"/>
        <v/>
      </c>
      <c r="U2775" s="152" t="str">
        <f t="shared" si="1294"/>
        <v/>
      </c>
      <c r="V2775" s="152" t="str">
        <f t="shared" si="1295"/>
        <v/>
      </c>
      <c r="W2775" s="153" t="str">
        <f t="shared" si="1296"/>
        <v/>
      </c>
      <c r="X2775" s="153" t="str">
        <f t="shared" si="1297"/>
        <v/>
      </c>
      <c r="Y2775" s="153" t="str">
        <f t="shared" si="1298"/>
        <v/>
      </c>
      <c r="Z2775" s="153" t="str">
        <f t="shared" si="1299"/>
        <v/>
      </c>
      <c r="AA2775" s="152" t="str">
        <f t="shared" si="1300"/>
        <v/>
      </c>
      <c r="AB2775" s="152" t="str">
        <f t="shared" si="1301"/>
        <v/>
      </c>
      <c r="AC2775" s="154" t="str">
        <f t="shared" si="1312"/>
        <v/>
      </c>
      <c r="AD2775" s="154" t="str">
        <f t="shared" si="1313"/>
        <v/>
      </c>
      <c r="AE2775" s="3" t="str">
        <f t="shared" si="1314"/>
        <v/>
      </c>
      <c r="AF2775" s="3" t="str">
        <f t="shared" si="1315"/>
        <v/>
      </c>
      <c r="AG2775" s="3" t="str">
        <f t="shared" si="1316"/>
        <v/>
      </c>
      <c r="AH2775" s="4" t="str">
        <f t="shared" si="1317"/>
        <v/>
      </c>
      <c r="AI2775" s="75" t="str">
        <f t="shared" si="1318"/>
        <v/>
      </c>
      <c r="AJ2775" s="75" t="str">
        <f t="shared" si="1319"/>
        <v/>
      </c>
    </row>
    <row r="2776" spans="1:36">
      <c r="A2776" s="41" t="str">
        <f t="shared" si="1302"/>
        <v/>
      </c>
      <c r="B2776" s="150" t="str">
        <f>IF(ISNUMBER(A2776),INDEX('MetaTrader Import'!$H$13:$J$5893,TRUNC(((A2776-$A$39+1)-1)/3)+1,MOD((A2776-$A$39+1)-1,3)+1),"")</f>
        <v/>
      </c>
      <c r="C2776" s="43" t="str">
        <f t="shared" si="1303"/>
        <v/>
      </c>
      <c r="D2776" s="43" t="str">
        <f t="shared" ca="1" si="1293"/>
        <v/>
      </c>
      <c r="E2776" s="43" t="str">
        <f t="shared" si="1304"/>
        <v/>
      </c>
      <c r="F2776" s="43" t="str">
        <f t="shared" si="1305"/>
        <v/>
      </c>
      <c r="G2776" s="43" t="str">
        <f>IF(A2776&lt;&gt;"",IF(A2776&lt;Data!$G$11*0.25,$C$13/$G$32,IF(A2776&gt;Data!$G$11*0.25,$C$13,$C$13*10)),"")</f>
        <v/>
      </c>
      <c r="H2776" s="43" t="str">
        <f>IF(A2776&lt;&gt;"",IF(Data!$G$9="constant",$C$13,IF(Data!$G$9="squeeze",G2776,F2776)),"")</f>
        <v/>
      </c>
      <c r="I2776" s="38" t="str">
        <f ca="1">IF(ISNUMBER(A2776),NORMINV(RAND(),0,IF(AND(Data!$G$9="squeeze",A2776&lt;Data!$G$11*0.25),$H$32,1)*$C$30*$C$13)*($C$14*$C$12),"")</f>
        <v/>
      </c>
      <c r="J2776" s="42" t="str">
        <f ca="1">IFERROR(IF(Data!$C$6="Real",B2776,I2776+J2775+($C$14*$C$12)*(NORMINV(RAND(),$C$15,CHOOSE($G$13,$C$13,F2776,G2776)))),"")</f>
        <v/>
      </c>
      <c r="K2776" s="88" t="str">
        <f>IF(ISNUMBER(A2776), IF($G$16="fixed",$G$17,MIN(H2776*Data!$C$7*$C$16*0.5,$C$17*Data!$C$7))*$C$12,"")</f>
        <v/>
      </c>
      <c r="L2776" s="42" t="str">
        <f t="shared" ca="1" si="1320"/>
        <v/>
      </c>
      <c r="M2776" s="44" t="str">
        <f t="shared" ca="1" si="1321"/>
        <v/>
      </c>
      <c r="N2776" s="44" t="str">
        <f t="shared" ca="1" si="1322"/>
        <v/>
      </c>
      <c r="O2776" s="108" t="str">
        <f t="shared" si="1306"/>
        <v/>
      </c>
      <c r="P2776" s="102" t="str">
        <f t="shared" si="1307"/>
        <v/>
      </c>
      <c r="Q2776" s="102" t="str">
        <f t="shared" si="1308"/>
        <v/>
      </c>
      <c r="R2776" s="120" t="str">
        <f t="shared" si="1309"/>
        <v/>
      </c>
      <c r="S2776" s="54" t="str">
        <f t="shared" si="1310"/>
        <v/>
      </c>
      <c r="T2776" s="5" t="str">
        <f t="shared" si="1311"/>
        <v/>
      </c>
      <c r="U2776" s="152" t="str">
        <f t="shared" si="1294"/>
        <v/>
      </c>
      <c r="V2776" s="152" t="str">
        <f t="shared" si="1295"/>
        <v/>
      </c>
      <c r="W2776" s="153" t="str">
        <f t="shared" si="1296"/>
        <v/>
      </c>
      <c r="X2776" s="153" t="str">
        <f t="shared" si="1297"/>
        <v/>
      </c>
      <c r="Y2776" s="153" t="str">
        <f t="shared" si="1298"/>
        <v/>
      </c>
      <c r="Z2776" s="153" t="str">
        <f t="shared" si="1299"/>
        <v/>
      </c>
      <c r="AA2776" s="152" t="str">
        <f t="shared" si="1300"/>
        <v/>
      </c>
      <c r="AB2776" s="152" t="str">
        <f t="shared" si="1301"/>
        <v/>
      </c>
      <c r="AC2776" s="154" t="str">
        <f t="shared" si="1312"/>
        <v/>
      </c>
      <c r="AD2776" s="154" t="str">
        <f t="shared" si="1313"/>
        <v/>
      </c>
      <c r="AE2776" s="3" t="str">
        <f t="shared" si="1314"/>
        <v/>
      </c>
      <c r="AF2776" s="3" t="str">
        <f t="shared" si="1315"/>
        <v/>
      </c>
      <c r="AG2776" s="3" t="str">
        <f t="shared" si="1316"/>
        <v/>
      </c>
      <c r="AH2776" s="4" t="str">
        <f t="shared" si="1317"/>
        <v/>
      </c>
      <c r="AI2776" s="75" t="str">
        <f t="shared" si="1318"/>
        <v/>
      </c>
      <c r="AJ2776" s="75" t="str">
        <f t="shared" si="1319"/>
        <v/>
      </c>
    </row>
    <row r="2777" spans="1:36">
      <c r="A2777" s="41" t="str">
        <f t="shared" si="1302"/>
        <v/>
      </c>
      <c r="B2777" s="150" t="str">
        <f>IF(ISNUMBER(A2777),INDEX('MetaTrader Import'!$H$13:$J$5893,TRUNC(((A2777-$A$39+1)-1)/3)+1,MOD((A2777-$A$39+1)-1,3)+1),"")</f>
        <v/>
      </c>
      <c r="C2777" s="43" t="str">
        <f t="shared" si="1303"/>
        <v/>
      </c>
      <c r="D2777" s="43" t="str">
        <f t="shared" ca="1" si="1293"/>
        <v/>
      </c>
      <c r="E2777" s="43" t="str">
        <f t="shared" si="1304"/>
        <v/>
      </c>
      <c r="F2777" s="43" t="str">
        <f t="shared" si="1305"/>
        <v/>
      </c>
      <c r="G2777" s="43" t="str">
        <f>IF(A2777&lt;&gt;"",IF(A2777&lt;Data!$G$11*0.25,$C$13/$G$32,IF(A2777&gt;Data!$G$11*0.25,$C$13,$C$13*10)),"")</f>
        <v/>
      </c>
      <c r="H2777" s="43" t="str">
        <f>IF(A2777&lt;&gt;"",IF(Data!$G$9="constant",$C$13,IF(Data!$G$9="squeeze",G2777,F2777)),"")</f>
        <v/>
      </c>
      <c r="I2777" s="38" t="str">
        <f ca="1">IF(ISNUMBER(A2777),NORMINV(RAND(),0,IF(AND(Data!$G$9="squeeze",A2777&lt;Data!$G$11*0.25),$H$32,1)*$C$30*$C$13)*($C$14*$C$12),"")</f>
        <v/>
      </c>
      <c r="J2777" s="42" t="str">
        <f ca="1">IFERROR(IF(Data!$C$6="Real",B2777,I2777+J2776+($C$14*$C$12)*(NORMINV(RAND(),$C$15,CHOOSE($G$13,$C$13,F2777,G2777)))),"")</f>
        <v/>
      </c>
      <c r="K2777" s="88" t="str">
        <f>IF(ISNUMBER(A2777), IF($G$16="fixed",$G$17,MIN(H2777*Data!$C$7*$C$16*0.5,$C$17*Data!$C$7))*$C$12,"")</f>
        <v/>
      </c>
      <c r="L2777" s="42" t="str">
        <f t="shared" ca="1" si="1320"/>
        <v/>
      </c>
      <c r="M2777" s="44" t="str">
        <f t="shared" ca="1" si="1321"/>
        <v/>
      </c>
      <c r="N2777" s="44" t="str">
        <f t="shared" ca="1" si="1322"/>
        <v/>
      </c>
      <c r="O2777" s="108" t="str">
        <f t="shared" si="1306"/>
        <v/>
      </c>
      <c r="P2777" s="102" t="str">
        <f t="shared" si="1307"/>
        <v/>
      </c>
      <c r="Q2777" s="102" t="str">
        <f t="shared" si="1308"/>
        <v/>
      </c>
      <c r="R2777" s="120" t="str">
        <f t="shared" si="1309"/>
        <v/>
      </c>
      <c r="S2777" s="54" t="str">
        <f t="shared" si="1310"/>
        <v/>
      </c>
      <c r="T2777" s="5" t="str">
        <f t="shared" si="1311"/>
        <v/>
      </c>
      <c r="U2777" s="152" t="str">
        <f t="shared" si="1294"/>
        <v/>
      </c>
      <c r="V2777" s="152" t="str">
        <f t="shared" si="1295"/>
        <v/>
      </c>
      <c r="W2777" s="153" t="str">
        <f t="shared" si="1296"/>
        <v/>
      </c>
      <c r="X2777" s="153" t="str">
        <f t="shared" si="1297"/>
        <v/>
      </c>
      <c r="Y2777" s="153" t="str">
        <f t="shared" si="1298"/>
        <v/>
      </c>
      <c r="Z2777" s="153" t="str">
        <f t="shared" si="1299"/>
        <v/>
      </c>
      <c r="AA2777" s="152" t="str">
        <f t="shared" si="1300"/>
        <v/>
      </c>
      <c r="AB2777" s="152" t="str">
        <f t="shared" si="1301"/>
        <v/>
      </c>
      <c r="AC2777" s="154" t="str">
        <f t="shared" si="1312"/>
        <v/>
      </c>
      <c r="AD2777" s="154" t="str">
        <f t="shared" si="1313"/>
        <v/>
      </c>
      <c r="AE2777" s="3" t="str">
        <f t="shared" si="1314"/>
        <v/>
      </c>
      <c r="AF2777" s="3" t="str">
        <f t="shared" si="1315"/>
        <v/>
      </c>
      <c r="AG2777" s="3" t="str">
        <f t="shared" si="1316"/>
        <v/>
      </c>
      <c r="AH2777" s="4" t="str">
        <f t="shared" si="1317"/>
        <v/>
      </c>
      <c r="AI2777" s="75" t="str">
        <f t="shared" si="1318"/>
        <v/>
      </c>
      <c r="AJ2777" s="75" t="str">
        <f t="shared" si="1319"/>
        <v/>
      </c>
    </row>
    <row r="2778" spans="1:36">
      <c r="A2778" s="41" t="str">
        <f t="shared" si="1302"/>
        <v/>
      </c>
      <c r="B2778" s="150" t="str">
        <f>IF(ISNUMBER(A2778),INDEX('MetaTrader Import'!$H$13:$J$5893,TRUNC(((A2778-$A$39+1)-1)/3)+1,MOD((A2778-$A$39+1)-1,3)+1),"")</f>
        <v/>
      </c>
      <c r="C2778" s="43" t="str">
        <f t="shared" si="1303"/>
        <v/>
      </c>
      <c r="D2778" s="43" t="str">
        <f t="shared" ca="1" si="1293"/>
        <v/>
      </c>
      <c r="E2778" s="43" t="str">
        <f t="shared" si="1304"/>
        <v/>
      </c>
      <c r="F2778" s="43" t="str">
        <f t="shared" si="1305"/>
        <v/>
      </c>
      <c r="G2778" s="43" t="str">
        <f>IF(A2778&lt;&gt;"",IF(A2778&lt;Data!$G$11*0.25,$C$13/$G$32,IF(A2778&gt;Data!$G$11*0.25,$C$13,$C$13*10)),"")</f>
        <v/>
      </c>
      <c r="H2778" s="43" t="str">
        <f>IF(A2778&lt;&gt;"",IF(Data!$G$9="constant",$C$13,IF(Data!$G$9="squeeze",G2778,F2778)),"")</f>
        <v/>
      </c>
      <c r="I2778" s="38" t="str">
        <f ca="1">IF(ISNUMBER(A2778),NORMINV(RAND(),0,IF(AND(Data!$G$9="squeeze",A2778&lt;Data!$G$11*0.25),$H$32,1)*$C$30*$C$13)*($C$14*$C$12),"")</f>
        <v/>
      </c>
      <c r="J2778" s="42" t="str">
        <f ca="1">IFERROR(IF(Data!$C$6="Real",B2778,I2778+J2777+($C$14*$C$12)*(NORMINV(RAND(),$C$15,CHOOSE($G$13,$C$13,F2778,G2778)))),"")</f>
        <v/>
      </c>
      <c r="K2778" s="88" t="str">
        <f>IF(ISNUMBER(A2778), IF($G$16="fixed",$G$17,MIN(H2778*Data!$C$7*$C$16*0.5,$C$17*Data!$C$7))*$C$12,"")</f>
        <v/>
      </c>
      <c r="L2778" s="42" t="str">
        <f t="shared" ca="1" si="1320"/>
        <v/>
      </c>
      <c r="M2778" s="44" t="str">
        <f t="shared" ca="1" si="1321"/>
        <v/>
      </c>
      <c r="N2778" s="44" t="str">
        <f t="shared" ca="1" si="1322"/>
        <v/>
      </c>
      <c r="O2778" s="108" t="str">
        <f t="shared" si="1306"/>
        <v/>
      </c>
      <c r="P2778" s="102" t="str">
        <f t="shared" si="1307"/>
        <v/>
      </c>
      <c r="Q2778" s="102" t="str">
        <f t="shared" si="1308"/>
        <v/>
      </c>
      <c r="R2778" s="120" t="str">
        <f t="shared" si="1309"/>
        <v/>
      </c>
      <c r="S2778" s="54" t="str">
        <f t="shared" si="1310"/>
        <v/>
      </c>
      <c r="T2778" s="5" t="str">
        <f t="shared" si="1311"/>
        <v/>
      </c>
      <c r="U2778" s="152" t="str">
        <f t="shared" si="1294"/>
        <v/>
      </c>
      <c r="V2778" s="152" t="str">
        <f t="shared" si="1295"/>
        <v/>
      </c>
      <c r="W2778" s="153" t="str">
        <f t="shared" si="1296"/>
        <v/>
      </c>
      <c r="X2778" s="153" t="str">
        <f t="shared" si="1297"/>
        <v/>
      </c>
      <c r="Y2778" s="153" t="str">
        <f t="shared" si="1298"/>
        <v/>
      </c>
      <c r="Z2778" s="153" t="str">
        <f t="shared" si="1299"/>
        <v/>
      </c>
      <c r="AA2778" s="152" t="str">
        <f t="shared" si="1300"/>
        <v/>
      </c>
      <c r="AB2778" s="152" t="str">
        <f t="shared" si="1301"/>
        <v/>
      </c>
      <c r="AC2778" s="154" t="str">
        <f t="shared" si="1312"/>
        <v/>
      </c>
      <c r="AD2778" s="154" t="str">
        <f t="shared" si="1313"/>
        <v/>
      </c>
      <c r="AE2778" s="3" t="str">
        <f t="shared" si="1314"/>
        <v/>
      </c>
      <c r="AF2778" s="3" t="str">
        <f t="shared" si="1315"/>
        <v/>
      </c>
      <c r="AG2778" s="3" t="str">
        <f t="shared" si="1316"/>
        <v/>
      </c>
      <c r="AH2778" s="4" t="str">
        <f t="shared" si="1317"/>
        <v/>
      </c>
      <c r="AI2778" s="75" t="str">
        <f t="shared" si="1318"/>
        <v/>
      </c>
      <c r="AJ2778" s="75" t="str">
        <f t="shared" si="1319"/>
        <v/>
      </c>
    </row>
    <row r="2779" spans="1:36">
      <c r="A2779" s="41" t="str">
        <f t="shared" si="1302"/>
        <v/>
      </c>
      <c r="B2779" s="150" t="str">
        <f>IF(ISNUMBER(A2779),INDEX('MetaTrader Import'!$H$13:$J$5893,TRUNC(((A2779-$A$39+1)-1)/3)+1,MOD((A2779-$A$39+1)-1,3)+1),"")</f>
        <v/>
      </c>
      <c r="C2779" s="43" t="str">
        <f t="shared" si="1303"/>
        <v/>
      </c>
      <c r="D2779" s="43" t="str">
        <f t="shared" ca="1" si="1293"/>
        <v/>
      </c>
      <c r="E2779" s="43" t="str">
        <f t="shared" si="1304"/>
        <v/>
      </c>
      <c r="F2779" s="43" t="str">
        <f t="shared" si="1305"/>
        <v/>
      </c>
      <c r="G2779" s="43" t="str">
        <f>IF(A2779&lt;&gt;"",IF(A2779&lt;Data!$G$11*0.25,$C$13/$G$32,IF(A2779&gt;Data!$G$11*0.25,$C$13,$C$13*10)),"")</f>
        <v/>
      </c>
      <c r="H2779" s="43" t="str">
        <f>IF(A2779&lt;&gt;"",IF(Data!$G$9="constant",$C$13,IF(Data!$G$9="squeeze",G2779,F2779)),"")</f>
        <v/>
      </c>
      <c r="I2779" s="38" t="str">
        <f ca="1">IF(ISNUMBER(A2779),NORMINV(RAND(),0,IF(AND(Data!$G$9="squeeze",A2779&lt;Data!$G$11*0.25),$H$32,1)*$C$30*$C$13)*($C$14*$C$12),"")</f>
        <v/>
      </c>
      <c r="J2779" s="42" t="str">
        <f ca="1">IFERROR(IF(Data!$C$6="Real",B2779,I2779+J2778+($C$14*$C$12)*(NORMINV(RAND(),$C$15,CHOOSE($G$13,$C$13,F2779,G2779)))),"")</f>
        <v/>
      </c>
      <c r="K2779" s="88" t="str">
        <f>IF(ISNUMBER(A2779), IF($G$16="fixed",$G$17,MIN(H2779*Data!$C$7*$C$16*0.5,$C$17*Data!$C$7))*$C$12,"")</f>
        <v/>
      </c>
      <c r="L2779" s="42" t="str">
        <f t="shared" ca="1" si="1320"/>
        <v/>
      </c>
      <c r="M2779" s="44" t="str">
        <f t="shared" ca="1" si="1321"/>
        <v/>
      </c>
      <c r="N2779" s="44" t="str">
        <f t="shared" ca="1" si="1322"/>
        <v/>
      </c>
      <c r="O2779" s="108" t="str">
        <f t="shared" si="1306"/>
        <v/>
      </c>
      <c r="P2779" s="102" t="str">
        <f t="shared" si="1307"/>
        <v/>
      </c>
      <c r="Q2779" s="102" t="str">
        <f t="shared" si="1308"/>
        <v/>
      </c>
      <c r="R2779" s="120" t="str">
        <f t="shared" si="1309"/>
        <v/>
      </c>
      <c r="S2779" s="54" t="str">
        <f t="shared" si="1310"/>
        <v/>
      </c>
      <c r="T2779" s="5" t="str">
        <f t="shared" si="1311"/>
        <v/>
      </c>
      <c r="U2779" s="152" t="str">
        <f t="shared" si="1294"/>
        <v/>
      </c>
      <c r="V2779" s="152" t="str">
        <f t="shared" si="1295"/>
        <v/>
      </c>
      <c r="W2779" s="153" t="str">
        <f t="shared" si="1296"/>
        <v/>
      </c>
      <c r="X2779" s="153" t="str">
        <f t="shared" si="1297"/>
        <v/>
      </c>
      <c r="Y2779" s="153" t="str">
        <f t="shared" si="1298"/>
        <v/>
      </c>
      <c r="Z2779" s="153" t="str">
        <f t="shared" si="1299"/>
        <v/>
      </c>
      <c r="AA2779" s="152" t="str">
        <f t="shared" si="1300"/>
        <v/>
      </c>
      <c r="AB2779" s="152" t="str">
        <f t="shared" si="1301"/>
        <v/>
      </c>
      <c r="AC2779" s="154" t="str">
        <f t="shared" si="1312"/>
        <v/>
      </c>
      <c r="AD2779" s="154" t="str">
        <f t="shared" si="1313"/>
        <v/>
      </c>
      <c r="AE2779" s="3" t="str">
        <f t="shared" si="1314"/>
        <v/>
      </c>
      <c r="AF2779" s="3" t="str">
        <f t="shared" si="1315"/>
        <v/>
      </c>
      <c r="AG2779" s="3" t="str">
        <f t="shared" si="1316"/>
        <v/>
      </c>
      <c r="AH2779" s="4" t="str">
        <f t="shared" si="1317"/>
        <v/>
      </c>
      <c r="AI2779" s="75" t="str">
        <f t="shared" si="1318"/>
        <v/>
      </c>
      <c r="AJ2779" s="75" t="str">
        <f t="shared" si="1319"/>
        <v/>
      </c>
    </row>
    <row r="2780" spans="1:36">
      <c r="A2780" s="41" t="str">
        <f t="shared" si="1302"/>
        <v/>
      </c>
      <c r="B2780" s="150" t="str">
        <f>IF(ISNUMBER(A2780),INDEX('MetaTrader Import'!$H$13:$J$5893,TRUNC(((A2780-$A$39+1)-1)/3)+1,MOD((A2780-$A$39+1)-1,3)+1),"")</f>
        <v/>
      </c>
      <c r="C2780" s="43" t="str">
        <f t="shared" si="1303"/>
        <v/>
      </c>
      <c r="D2780" s="43" t="str">
        <f t="shared" ca="1" si="1293"/>
        <v/>
      </c>
      <c r="E2780" s="43" t="str">
        <f t="shared" si="1304"/>
        <v/>
      </c>
      <c r="F2780" s="43" t="str">
        <f t="shared" si="1305"/>
        <v/>
      </c>
      <c r="G2780" s="43" t="str">
        <f>IF(A2780&lt;&gt;"",IF(A2780&lt;Data!$G$11*0.25,$C$13/$G$32,IF(A2780&gt;Data!$G$11*0.25,$C$13,$C$13*10)),"")</f>
        <v/>
      </c>
      <c r="H2780" s="43" t="str">
        <f>IF(A2780&lt;&gt;"",IF(Data!$G$9="constant",$C$13,IF(Data!$G$9="squeeze",G2780,F2780)),"")</f>
        <v/>
      </c>
      <c r="I2780" s="38" t="str">
        <f ca="1">IF(ISNUMBER(A2780),NORMINV(RAND(),0,IF(AND(Data!$G$9="squeeze",A2780&lt;Data!$G$11*0.25),$H$32,1)*$C$30*$C$13)*($C$14*$C$12),"")</f>
        <v/>
      </c>
      <c r="J2780" s="42" t="str">
        <f ca="1">IFERROR(IF(Data!$C$6="Real",B2780,I2780+J2779+($C$14*$C$12)*(NORMINV(RAND(),$C$15,CHOOSE($G$13,$C$13,F2780,G2780)))),"")</f>
        <v/>
      </c>
      <c r="K2780" s="88" t="str">
        <f>IF(ISNUMBER(A2780), IF($G$16="fixed",$G$17,MIN(H2780*Data!$C$7*$C$16*0.5,$C$17*Data!$C$7))*$C$12,"")</f>
        <v/>
      </c>
      <c r="L2780" s="42" t="str">
        <f t="shared" ca="1" si="1320"/>
        <v/>
      </c>
      <c r="M2780" s="44" t="str">
        <f t="shared" ca="1" si="1321"/>
        <v/>
      </c>
      <c r="N2780" s="44" t="str">
        <f t="shared" ca="1" si="1322"/>
        <v/>
      </c>
      <c r="O2780" s="108" t="str">
        <f t="shared" si="1306"/>
        <v/>
      </c>
      <c r="P2780" s="102" t="str">
        <f t="shared" si="1307"/>
        <v/>
      </c>
      <c r="Q2780" s="102" t="str">
        <f t="shared" si="1308"/>
        <v/>
      </c>
      <c r="R2780" s="120" t="str">
        <f t="shared" si="1309"/>
        <v/>
      </c>
      <c r="S2780" s="54" t="str">
        <f t="shared" si="1310"/>
        <v/>
      </c>
      <c r="T2780" s="5" t="str">
        <f t="shared" si="1311"/>
        <v/>
      </c>
      <c r="U2780" s="152" t="str">
        <f t="shared" si="1294"/>
        <v/>
      </c>
      <c r="V2780" s="152" t="str">
        <f t="shared" si="1295"/>
        <v/>
      </c>
      <c r="W2780" s="153" t="str">
        <f t="shared" si="1296"/>
        <v/>
      </c>
      <c r="X2780" s="153" t="str">
        <f t="shared" si="1297"/>
        <v/>
      </c>
      <c r="Y2780" s="153" t="str">
        <f t="shared" si="1298"/>
        <v/>
      </c>
      <c r="Z2780" s="153" t="str">
        <f t="shared" si="1299"/>
        <v/>
      </c>
      <c r="AA2780" s="152" t="str">
        <f t="shared" si="1300"/>
        <v/>
      </c>
      <c r="AB2780" s="152" t="str">
        <f t="shared" si="1301"/>
        <v/>
      </c>
      <c r="AC2780" s="154" t="str">
        <f t="shared" si="1312"/>
        <v/>
      </c>
      <c r="AD2780" s="154" t="str">
        <f t="shared" si="1313"/>
        <v/>
      </c>
      <c r="AE2780" s="3" t="str">
        <f t="shared" si="1314"/>
        <v/>
      </c>
      <c r="AF2780" s="3" t="str">
        <f t="shared" si="1315"/>
        <v/>
      </c>
      <c r="AG2780" s="3" t="str">
        <f t="shared" si="1316"/>
        <v/>
      </c>
      <c r="AH2780" s="4" t="str">
        <f t="shared" si="1317"/>
        <v/>
      </c>
      <c r="AI2780" s="75" t="str">
        <f t="shared" si="1318"/>
        <v/>
      </c>
      <c r="AJ2780" s="75" t="str">
        <f t="shared" si="1319"/>
        <v/>
      </c>
    </row>
    <row r="2781" spans="1:36">
      <c r="A2781" s="41" t="str">
        <f t="shared" si="1302"/>
        <v/>
      </c>
      <c r="B2781" s="150" t="str">
        <f>IF(ISNUMBER(A2781),INDEX('MetaTrader Import'!$H$13:$J$5893,TRUNC(((A2781-$A$39+1)-1)/3)+1,MOD((A2781-$A$39+1)-1,3)+1),"")</f>
        <v/>
      </c>
      <c r="C2781" s="43" t="str">
        <f t="shared" si="1303"/>
        <v/>
      </c>
      <c r="D2781" s="43" t="str">
        <f t="shared" ca="1" si="1293"/>
        <v/>
      </c>
      <c r="E2781" s="43" t="str">
        <f t="shared" si="1304"/>
        <v/>
      </c>
      <c r="F2781" s="43" t="str">
        <f t="shared" si="1305"/>
        <v/>
      </c>
      <c r="G2781" s="43" t="str">
        <f>IF(A2781&lt;&gt;"",IF(A2781&lt;Data!$G$11*0.25,$C$13/$G$32,IF(A2781&gt;Data!$G$11*0.25,$C$13,$C$13*10)),"")</f>
        <v/>
      </c>
      <c r="H2781" s="43" t="str">
        <f>IF(A2781&lt;&gt;"",IF(Data!$G$9="constant",$C$13,IF(Data!$G$9="squeeze",G2781,F2781)),"")</f>
        <v/>
      </c>
      <c r="I2781" s="38" t="str">
        <f ca="1">IF(ISNUMBER(A2781),NORMINV(RAND(),0,IF(AND(Data!$G$9="squeeze",A2781&lt;Data!$G$11*0.25),$H$32,1)*$C$30*$C$13)*($C$14*$C$12),"")</f>
        <v/>
      </c>
      <c r="J2781" s="42" t="str">
        <f ca="1">IFERROR(IF(Data!$C$6="Real",B2781,I2781+J2780+($C$14*$C$12)*(NORMINV(RAND(),$C$15,CHOOSE($G$13,$C$13,F2781,G2781)))),"")</f>
        <v/>
      </c>
      <c r="K2781" s="88" t="str">
        <f>IF(ISNUMBER(A2781), IF($G$16="fixed",$G$17,MIN(H2781*Data!$C$7*$C$16*0.5,$C$17*Data!$C$7))*$C$12,"")</f>
        <v/>
      </c>
      <c r="L2781" s="42" t="str">
        <f t="shared" ca="1" si="1320"/>
        <v/>
      </c>
      <c r="M2781" s="44" t="str">
        <f t="shared" ca="1" si="1321"/>
        <v/>
      </c>
      <c r="N2781" s="44" t="str">
        <f t="shared" ca="1" si="1322"/>
        <v/>
      </c>
      <c r="O2781" s="108" t="str">
        <f t="shared" si="1306"/>
        <v/>
      </c>
      <c r="P2781" s="102" t="str">
        <f t="shared" si="1307"/>
        <v/>
      </c>
      <c r="Q2781" s="102" t="str">
        <f t="shared" si="1308"/>
        <v/>
      </c>
      <c r="R2781" s="120" t="str">
        <f t="shared" si="1309"/>
        <v/>
      </c>
      <c r="S2781" s="54" t="str">
        <f t="shared" si="1310"/>
        <v/>
      </c>
      <c r="T2781" s="5" t="str">
        <f t="shared" si="1311"/>
        <v/>
      </c>
      <c r="U2781" s="152" t="str">
        <f t="shared" si="1294"/>
        <v/>
      </c>
      <c r="V2781" s="152" t="str">
        <f t="shared" si="1295"/>
        <v/>
      </c>
      <c r="W2781" s="153" t="str">
        <f t="shared" si="1296"/>
        <v/>
      </c>
      <c r="X2781" s="153" t="str">
        <f t="shared" si="1297"/>
        <v/>
      </c>
      <c r="Y2781" s="153" t="str">
        <f t="shared" si="1298"/>
        <v/>
      </c>
      <c r="Z2781" s="153" t="str">
        <f t="shared" si="1299"/>
        <v/>
      </c>
      <c r="AA2781" s="152" t="str">
        <f t="shared" si="1300"/>
        <v/>
      </c>
      <c r="AB2781" s="152" t="str">
        <f t="shared" si="1301"/>
        <v/>
      </c>
      <c r="AC2781" s="154" t="str">
        <f t="shared" si="1312"/>
        <v/>
      </c>
      <c r="AD2781" s="154" t="str">
        <f t="shared" si="1313"/>
        <v/>
      </c>
      <c r="AE2781" s="3" t="str">
        <f t="shared" si="1314"/>
        <v/>
      </c>
      <c r="AF2781" s="3" t="str">
        <f t="shared" si="1315"/>
        <v/>
      </c>
      <c r="AG2781" s="3" t="str">
        <f t="shared" si="1316"/>
        <v/>
      </c>
      <c r="AH2781" s="4" t="str">
        <f t="shared" si="1317"/>
        <v/>
      </c>
      <c r="AI2781" s="75" t="str">
        <f t="shared" si="1318"/>
        <v/>
      </c>
      <c r="AJ2781" s="75" t="str">
        <f t="shared" si="1319"/>
        <v/>
      </c>
    </row>
    <row r="2782" spans="1:36">
      <c r="A2782" s="41" t="str">
        <f t="shared" si="1302"/>
        <v/>
      </c>
      <c r="B2782" s="150" t="str">
        <f>IF(ISNUMBER(A2782),INDEX('MetaTrader Import'!$H$13:$J$5893,TRUNC(((A2782-$A$39+1)-1)/3)+1,MOD((A2782-$A$39+1)-1,3)+1),"")</f>
        <v/>
      </c>
      <c r="C2782" s="43" t="str">
        <f t="shared" si="1303"/>
        <v/>
      </c>
      <c r="D2782" s="43" t="str">
        <f t="shared" ca="1" si="1293"/>
        <v/>
      </c>
      <c r="E2782" s="43" t="str">
        <f t="shared" si="1304"/>
        <v/>
      </c>
      <c r="F2782" s="43" t="str">
        <f t="shared" si="1305"/>
        <v/>
      </c>
      <c r="G2782" s="43" t="str">
        <f>IF(A2782&lt;&gt;"",IF(A2782&lt;Data!$G$11*0.25,$C$13/$G$32,IF(A2782&gt;Data!$G$11*0.25,$C$13,$C$13*10)),"")</f>
        <v/>
      </c>
      <c r="H2782" s="43" t="str">
        <f>IF(A2782&lt;&gt;"",IF(Data!$G$9="constant",$C$13,IF(Data!$G$9="squeeze",G2782,F2782)),"")</f>
        <v/>
      </c>
      <c r="I2782" s="38" t="str">
        <f ca="1">IF(ISNUMBER(A2782),NORMINV(RAND(),0,IF(AND(Data!$G$9="squeeze",A2782&lt;Data!$G$11*0.25),$H$32,1)*$C$30*$C$13)*($C$14*$C$12),"")</f>
        <v/>
      </c>
      <c r="J2782" s="42" t="str">
        <f ca="1">IFERROR(IF(Data!$C$6="Real",B2782,I2782+J2781+($C$14*$C$12)*(NORMINV(RAND(),$C$15,CHOOSE($G$13,$C$13,F2782,G2782)))),"")</f>
        <v/>
      </c>
      <c r="K2782" s="88" t="str">
        <f>IF(ISNUMBER(A2782), IF($G$16="fixed",$G$17,MIN(H2782*Data!$C$7*$C$16*0.5,$C$17*Data!$C$7))*$C$12,"")</f>
        <v/>
      </c>
      <c r="L2782" s="42" t="str">
        <f t="shared" ca="1" si="1320"/>
        <v/>
      </c>
      <c r="M2782" s="44" t="str">
        <f t="shared" ca="1" si="1321"/>
        <v/>
      </c>
      <c r="N2782" s="44" t="str">
        <f t="shared" ca="1" si="1322"/>
        <v/>
      </c>
      <c r="O2782" s="108" t="str">
        <f t="shared" si="1306"/>
        <v/>
      </c>
      <c r="P2782" s="102" t="str">
        <f t="shared" si="1307"/>
        <v/>
      </c>
      <c r="Q2782" s="102" t="str">
        <f t="shared" si="1308"/>
        <v/>
      </c>
      <c r="R2782" s="120" t="str">
        <f t="shared" si="1309"/>
        <v/>
      </c>
      <c r="S2782" s="54" t="str">
        <f t="shared" si="1310"/>
        <v/>
      </c>
      <c r="T2782" s="5" t="str">
        <f t="shared" si="1311"/>
        <v/>
      </c>
      <c r="U2782" s="152" t="str">
        <f t="shared" si="1294"/>
        <v/>
      </c>
      <c r="V2782" s="152" t="str">
        <f t="shared" si="1295"/>
        <v/>
      </c>
      <c r="W2782" s="153" t="str">
        <f t="shared" si="1296"/>
        <v/>
      </c>
      <c r="X2782" s="153" t="str">
        <f t="shared" si="1297"/>
        <v/>
      </c>
      <c r="Y2782" s="153" t="str">
        <f t="shared" si="1298"/>
        <v/>
      </c>
      <c r="Z2782" s="153" t="str">
        <f t="shared" si="1299"/>
        <v/>
      </c>
      <c r="AA2782" s="152" t="str">
        <f t="shared" si="1300"/>
        <v/>
      </c>
      <c r="AB2782" s="152" t="str">
        <f t="shared" si="1301"/>
        <v/>
      </c>
      <c r="AC2782" s="154" t="str">
        <f t="shared" si="1312"/>
        <v/>
      </c>
      <c r="AD2782" s="154" t="str">
        <f t="shared" si="1313"/>
        <v/>
      </c>
      <c r="AE2782" s="3" t="str">
        <f t="shared" si="1314"/>
        <v/>
      </c>
      <c r="AF2782" s="3" t="str">
        <f t="shared" si="1315"/>
        <v/>
      </c>
      <c r="AG2782" s="3" t="str">
        <f t="shared" si="1316"/>
        <v/>
      </c>
      <c r="AH2782" s="4" t="str">
        <f t="shared" si="1317"/>
        <v/>
      </c>
      <c r="AI2782" s="75" t="str">
        <f t="shared" si="1318"/>
        <v/>
      </c>
      <c r="AJ2782" s="75" t="str">
        <f t="shared" si="1319"/>
        <v/>
      </c>
    </row>
    <row r="2783" spans="1:36">
      <c r="A2783" s="41" t="str">
        <f t="shared" si="1302"/>
        <v/>
      </c>
      <c r="B2783" s="150" t="str">
        <f>IF(ISNUMBER(A2783),INDEX('MetaTrader Import'!$H$13:$J$5893,TRUNC(((A2783-$A$39+1)-1)/3)+1,MOD((A2783-$A$39+1)-1,3)+1),"")</f>
        <v/>
      </c>
      <c r="C2783" s="43" t="str">
        <f t="shared" si="1303"/>
        <v/>
      </c>
      <c r="D2783" s="43" t="str">
        <f t="shared" ca="1" si="1293"/>
        <v/>
      </c>
      <c r="E2783" s="43" t="str">
        <f t="shared" si="1304"/>
        <v/>
      </c>
      <c r="F2783" s="43" t="str">
        <f t="shared" si="1305"/>
        <v/>
      </c>
      <c r="G2783" s="43" t="str">
        <f>IF(A2783&lt;&gt;"",IF(A2783&lt;Data!$G$11*0.25,$C$13/$G$32,IF(A2783&gt;Data!$G$11*0.25,$C$13,$C$13*10)),"")</f>
        <v/>
      </c>
      <c r="H2783" s="43" t="str">
        <f>IF(A2783&lt;&gt;"",IF(Data!$G$9="constant",$C$13,IF(Data!$G$9="squeeze",G2783,F2783)),"")</f>
        <v/>
      </c>
      <c r="I2783" s="38" t="str">
        <f ca="1">IF(ISNUMBER(A2783),NORMINV(RAND(),0,IF(AND(Data!$G$9="squeeze",A2783&lt;Data!$G$11*0.25),$H$32,1)*$C$30*$C$13)*($C$14*$C$12),"")</f>
        <v/>
      </c>
      <c r="J2783" s="42" t="str">
        <f ca="1">IFERROR(IF(Data!$C$6="Real",B2783,I2783+J2782+($C$14*$C$12)*(NORMINV(RAND(),$C$15,CHOOSE($G$13,$C$13,F2783,G2783)))),"")</f>
        <v/>
      </c>
      <c r="K2783" s="88" t="str">
        <f>IF(ISNUMBER(A2783), IF($G$16="fixed",$G$17,MIN(H2783*Data!$C$7*$C$16*0.5,$C$17*Data!$C$7))*$C$12,"")</f>
        <v/>
      </c>
      <c r="L2783" s="42" t="str">
        <f t="shared" ca="1" si="1320"/>
        <v/>
      </c>
      <c r="M2783" s="44" t="str">
        <f t="shared" ca="1" si="1321"/>
        <v/>
      </c>
      <c r="N2783" s="44" t="str">
        <f t="shared" ca="1" si="1322"/>
        <v/>
      </c>
      <c r="O2783" s="108" t="str">
        <f t="shared" si="1306"/>
        <v/>
      </c>
      <c r="P2783" s="102" t="str">
        <f t="shared" si="1307"/>
        <v/>
      </c>
      <c r="Q2783" s="102" t="str">
        <f t="shared" si="1308"/>
        <v/>
      </c>
      <c r="R2783" s="120" t="str">
        <f t="shared" si="1309"/>
        <v/>
      </c>
      <c r="S2783" s="54" t="str">
        <f t="shared" si="1310"/>
        <v/>
      </c>
      <c r="T2783" s="5" t="str">
        <f t="shared" si="1311"/>
        <v/>
      </c>
      <c r="U2783" s="152" t="str">
        <f t="shared" si="1294"/>
        <v/>
      </c>
      <c r="V2783" s="152" t="str">
        <f t="shared" si="1295"/>
        <v/>
      </c>
      <c r="W2783" s="153" t="str">
        <f t="shared" si="1296"/>
        <v/>
      </c>
      <c r="X2783" s="153" t="str">
        <f t="shared" si="1297"/>
        <v/>
      </c>
      <c r="Y2783" s="153" t="str">
        <f t="shared" si="1298"/>
        <v/>
      </c>
      <c r="Z2783" s="153" t="str">
        <f t="shared" si="1299"/>
        <v/>
      </c>
      <c r="AA2783" s="152" t="str">
        <f t="shared" si="1300"/>
        <v/>
      </c>
      <c r="AB2783" s="152" t="str">
        <f t="shared" si="1301"/>
        <v/>
      </c>
      <c r="AC2783" s="154" t="str">
        <f t="shared" si="1312"/>
        <v/>
      </c>
      <c r="AD2783" s="154" t="str">
        <f t="shared" si="1313"/>
        <v/>
      </c>
      <c r="AE2783" s="3" t="str">
        <f t="shared" si="1314"/>
        <v/>
      </c>
      <c r="AF2783" s="3" t="str">
        <f t="shared" si="1315"/>
        <v/>
      </c>
      <c r="AG2783" s="3" t="str">
        <f t="shared" si="1316"/>
        <v/>
      </c>
      <c r="AH2783" s="4" t="str">
        <f t="shared" si="1317"/>
        <v/>
      </c>
      <c r="AI2783" s="75" t="str">
        <f t="shared" si="1318"/>
        <v/>
      </c>
      <c r="AJ2783" s="75" t="str">
        <f t="shared" si="1319"/>
        <v/>
      </c>
    </row>
    <row r="2784" spans="1:36">
      <c r="A2784" s="41" t="str">
        <f t="shared" si="1302"/>
        <v/>
      </c>
      <c r="B2784" s="150" t="str">
        <f>IF(ISNUMBER(A2784),INDEX('MetaTrader Import'!$H$13:$J$5893,TRUNC(((A2784-$A$39+1)-1)/3)+1,MOD((A2784-$A$39+1)-1,3)+1),"")</f>
        <v/>
      </c>
      <c r="C2784" s="43" t="str">
        <f t="shared" si="1303"/>
        <v/>
      </c>
      <c r="D2784" s="43" t="str">
        <f t="shared" ca="1" si="1293"/>
        <v/>
      </c>
      <c r="E2784" s="43" t="str">
        <f t="shared" si="1304"/>
        <v/>
      </c>
      <c r="F2784" s="43" t="str">
        <f t="shared" si="1305"/>
        <v/>
      </c>
      <c r="G2784" s="43" t="str">
        <f>IF(A2784&lt;&gt;"",IF(A2784&lt;Data!$G$11*0.25,$C$13/$G$32,IF(A2784&gt;Data!$G$11*0.25,$C$13,$C$13*10)),"")</f>
        <v/>
      </c>
      <c r="H2784" s="43" t="str">
        <f>IF(A2784&lt;&gt;"",IF(Data!$G$9="constant",$C$13,IF(Data!$G$9="squeeze",G2784,F2784)),"")</f>
        <v/>
      </c>
      <c r="I2784" s="38" t="str">
        <f ca="1">IF(ISNUMBER(A2784),NORMINV(RAND(),0,IF(AND(Data!$G$9="squeeze",A2784&lt;Data!$G$11*0.25),$H$32,1)*$C$30*$C$13)*($C$14*$C$12),"")</f>
        <v/>
      </c>
      <c r="J2784" s="42" t="str">
        <f ca="1">IFERROR(IF(Data!$C$6="Real",B2784,I2784+J2783+($C$14*$C$12)*(NORMINV(RAND(),$C$15,CHOOSE($G$13,$C$13,F2784,G2784)))),"")</f>
        <v/>
      </c>
      <c r="K2784" s="88" t="str">
        <f>IF(ISNUMBER(A2784), IF($G$16="fixed",$G$17,MIN(H2784*Data!$C$7*$C$16*0.5,$C$17*Data!$C$7))*$C$12,"")</f>
        <v/>
      </c>
      <c r="L2784" s="42" t="str">
        <f t="shared" ca="1" si="1320"/>
        <v/>
      </c>
      <c r="M2784" s="44" t="str">
        <f t="shared" ca="1" si="1321"/>
        <v/>
      </c>
      <c r="N2784" s="44" t="str">
        <f t="shared" ca="1" si="1322"/>
        <v/>
      </c>
      <c r="O2784" s="108" t="str">
        <f t="shared" si="1306"/>
        <v/>
      </c>
      <c r="P2784" s="102" t="str">
        <f t="shared" si="1307"/>
        <v/>
      </c>
      <c r="Q2784" s="102" t="str">
        <f t="shared" si="1308"/>
        <v/>
      </c>
      <c r="R2784" s="120" t="str">
        <f t="shared" si="1309"/>
        <v/>
      </c>
      <c r="S2784" s="54" t="str">
        <f t="shared" si="1310"/>
        <v/>
      </c>
      <c r="T2784" s="5" t="str">
        <f t="shared" si="1311"/>
        <v/>
      </c>
      <c r="U2784" s="152" t="str">
        <f t="shared" si="1294"/>
        <v/>
      </c>
      <c r="V2784" s="152" t="str">
        <f t="shared" si="1295"/>
        <v/>
      </c>
      <c r="W2784" s="153" t="str">
        <f t="shared" si="1296"/>
        <v/>
      </c>
      <c r="X2784" s="153" t="str">
        <f t="shared" si="1297"/>
        <v/>
      </c>
      <c r="Y2784" s="153" t="str">
        <f t="shared" si="1298"/>
        <v/>
      </c>
      <c r="Z2784" s="153" t="str">
        <f t="shared" si="1299"/>
        <v/>
      </c>
      <c r="AA2784" s="152" t="str">
        <f t="shared" si="1300"/>
        <v/>
      </c>
      <c r="AB2784" s="152" t="str">
        <f t="shared" si="1301"/>
        <v/>
      </c>
      <c r="AC2784" s="154" t="str">
        <f t="shared" si="1312"/>
        <v/>
      </c>
      <c r="AD2784" s="154" t="str">
        <f t="shared" si="1313"/>
        <v/>
      </c>
      <c r="AE2784" s="3" t="str">
        <f t="shared" si="1314"/>
        <v/>
      </c>
      <c r="AF2784" s="3" t="str">
        <f t="shared" si="1315"/>
        <v/>
      </c>
      <c r="AG2784" s="3" t="str">
        <f t="shared" si="1316"/>
        <v/>
      </c>
      <c r="AH2784" s="4" t="str">
        <f t="shared" si="1317"/>
        <v/>
      </c>
      <c r="AI2784" s="75" t="str">
        <f t="shared" si="1318"/>
        <v/>
      </c>
      <c r="AJ2784" s="75" t="str">
        <f t="shared" si="1319"/>
        <v/>
      </c>
    </row>
    <row r="2785" spans="1:36">
      <c r="A2785" s="41" t="str">
        <f t="shared" si="1302"/>
        <v/>
      </c>
      <c r="B2785" s="150" t="str">
        <f>IF(ISNUMBER(A2785),INDEX('MetaTrader Import'!$H$13:$J$5893,TRUNC(((A2785-$A$39+1)-1)/3)+1,MOD((A2785-$A$39+1)-1,3)+1),"")</f>
        <v/>
      </c>
      <c r="C2785" s="43" t="str">
        <f t="shared" si="1303"/>
        <v/>
      </c>
      <c r="D2785" s="43" t="str">
        <f t="shared" ca="1" si="1293"/>
        <v/>
      </c>
      <c r="E2785" s="43" t="str">
        <f t="shared" si="1304"/>
        <v/>
      </c>
      <c r="F2785" s="43" t="str">
        <f t="shared" si="1305"/>
        <v/>
      </c>
      <c r="G2785" s="43" t="str">
        <f>IF(A2785&lt;&gt;"",IF(A2785&lt;Data!$G$11*0.25,$C$13/$G$32,IF(A2785&gt;Data!$G$11*0.25,$C$13,$C$13*10)),"")</f>
        <v/>
      </c>
      <c r="H2785" s="43" t="str">
        <f>IF(A2785&lt;&gt;"",IF(Data!$G$9="constant",$C$13,IF(Data!$G$9="squeeze",G2785,F2785)),"")</f>
        <v/>
      </c>
      <c r="I2785" s="38" t="str">
        <f ca="1">IF(ISNUMBER(A2785),NORMINV(RAND(),0,IF(AND(Data!$G$9="squeeze",A2785&lt;Data!$G$11*0.25),$H$32,1)*$C$30*$C$13)*($C$14*$C$12),"")</f>
        <v/>
      </c>
      <c r="J2785" s="42" t="str">
        <f ca="1">IFERROR(IF(Data!$C$6="Real",B2785,I2785+J2784+($C$14*$C$12)*(NORMINV(RAND(),$C$15,CHOOSE($G$13,$C$13,F2785,G2785)))),"")</f>
        <v/>
      </c>
      <c r="K2785" s="88" t="str">
        <f>IF(ISNUMBER(A2785), IF($G$16="fixed",$G$17,MIN(H2785*Data!$C$7*$C$16*0.5,$C$17*Data!$C$7))*$C$12,"")</f>
        <v/>
      </c>
      <c r="L2785" s="42" t="str">
        <f t="shared" ca="1" si="1320"/>
        <v/>
      </c>
      <c r="M2785" s="44" t="str">
        <f t="shared" ca="1" si="1321"/>
        <v/>
      </c>
      <c r="N2785" s="44" t="str">
        <f t="shared" ca="1" si="1322"/>
        <v/>
      </c>
      <c r="O2785" s="108" t="str">
        <f t="shared" si="1306"/>
        <v/>
      </c>
      <c r="P2785" s="102" t="str">
        <f t="shared" si="1307"/>
        <v/>
      </c>
      <c r="Q2785" s="102" t="str">
        <f t="shared" si="1308"/>
        <v/>
      </c>
      <c r="R2785" s="120" t="str">
        <f t="shared" si="1309"/>
        <v/>
      </c>
      <c r="S2785" s="54" t="str">
        <f t="shared" si="1310"/>
        <v/>
      </c>
      <c r="T2785" s="5" t="str">
        <f t="shared" si="1311"/>
        <v/>
      </c>
      <c r="U2785" s="152" t="str">
        <f t="shared" si="1294"/>
        <v/>
      </c>
      <c r="V2785" s="152" t="str">
        <f t="shared" si="1295"/>
        <v/>
      </c>
      <c r="W2785" s="153" t="str">
        <f t="shared" si="1296"/>
        <v/>
      </c>
      <c r="X2785" s="153" t="str">
        <f t="shared" si="1297"/>
        <v/>
      </c>
      <c r="Y2785" s="153" t="str">
        <f t="shared" si="1298"/>
        <v/>
      </c>
      <c r="Z2785" s="153" t="str">
        <f t="shared" si="1299"/>
        <v/>
      </c>
      <c r="AA2785" s="152" t="str">
        <f t="shared" si="1300"/>
        <v/>
      </c>
      <c r="AB2785" s="152" t="str">
        <f t="shared" si="1301"/>
        <v/>
      </c>
      <c r="AC2785" s="154" t="str">
        <f t="shared" si="1312"/>
        <v/>
      </c>
      <c r="AD2785" s="154" t="str">
        <f t="shared" si="1313"/>
        <v/>
      </c>
      <c r="AE2785" s="3" t="str">
        <f t="shared" si="1314"/>
        <v/>
      </c>
      <c r="AF2785" s="3" t="str">
        <f t="shared" si="1315"/>
        <v/>
      </c>
      <c r="AG2785" s="3" t="str">
        <f t="shared" si="1316"/>
        <v/>
      </c>
      <c r="AH2785" s="4" t="str">
        <f t="shared" si="1317"/>
        <v/>
      </c>
      <c r="AI2785" s="75" t="str">
        <f t="shared" si="1318"/>
        <v/>
      </c>
      <c r="AJ2785" s="75" t="str">
        <f t="shared" si="1319"/>
        <v/>
      </c>
    </row>
    <row r="2786" spans="1:36">
      <c r="A2786" s="41" t="str">
        <f t="shared" si="1302"/>
        <v/>
      </c>
      <c r="B2786" s="150" t="str">
        <f>IF(ISNUMBER(A2786),INDEX('MetaTrader Import'!$H$13:$J$5893,TRUNC(((A2786-$A$39+1)-1)/3)+1,MOD((A2786-$A$39+1)-1,3)+1),"")</f>
        <v/>
      </c>
      <c r="C2786" s="43" t="str">
        <f t="shared" si="1303"/>
        <v/>
      </c>
      <c r="D2786" s="43" t="str">
        <f t="shared" ca="1" si="1293"/>
        <v/>
      </c>
      <c r="E2786" s="43" t="str">
        <f t="shared" si="1304"/>
        <v/>
      </c>
      <c r="F2786" s="43" t="str">
        <f t="shared" si="1305"/>
        <v/>
      </c>
      <c r="G2786" s="43" t="str">
        <f>IF(A2786&lt;&gt;"",IF(A2786&lt;Data!$G$11*0.25,$C$13/$G$32,IF(A2786&gt;Data!$G$11*0.25,$C$13,$C$13*10)),"")</f>
        <v/>
      </c>
      <c r="H2786" s="43" t="str">
        <f>IF(A2786&lt;&gt;"",IF(Data!$G$9="constant",$C$13,IF(Data!$G$9="squeeze",G2786,F2786)),"")</f>
        <v/>
      </c>
      <c r="I2786" s="38" t="str">
        <f ca="1">IF(ISNUMBER(A2786),NORMINV(RAND(),0,IF(AND(Data!$G$9="squeeze",A2786&lt;Data!$G$11*0.25),$H$32,1)*$C$30*$C$13)*($C$14*$C$12),"")</f>
        <v/>
      </c>
      <c r="J2786" s="42" t="str">
        <f ca="1">IFERROR(IF(Data!$C$6="Real",B2786,I2786+J2785+($C$14*$C$12)*(NORMINV(RAND(),$C$15,CHOOSE($G$13,$C$13,F2786,G2786)))),"")</f>
        <v/>
      </c>
      <c r="K2786" s="88" t="str">
        <f>IF(ISNUMBER(A2786), IF($G$16="fixed",$G$17,MIN(H2786*Data!$C$7*$C$16*0.5,$C$17*Data!$C$7))*$C$12,"")</f>
        <v/>
      </c>
      <c r="L2786" s="42" t="str">
        <f t="shared" ca="1" si="1320"/>
        <v/>
      </c>
      <c r="M2786" s="44" t="str">
        <f t="shared" ca="1" si="1321"/>
        <v/>
      </c>
      <c r="N2786" s="44" t="str">
        <f t="shared" ca="1" si="1322"/>
        <v/>
      </c>
      <c r="O2786" s="108" t="str">
        <f t="shared" si="1306"/>
        <v/>
      </c>
      <c r="P2786" s="102" t="str">
        <f t="shared" si="1307"/>
        <v/>
      </c>
      <c r="Q2786" s="102" t="str">
        <f t="shared" si="1308"/>
        <v/>
      </c>
      <c r="R2786" s="120" t="str">
        <f t="shared" si="1309"/>
        <v/>
      </c>
      <c r="S2786" s="54" t="str">
        <f t="shared" si="1310"/>
        <v/>
      </c>
      <c r="T2786" s="5" t="str">
        <f t="shared" si="1311"/>
        <v/>
      </c>
      <c r="U2786" s="152" t="str">
        <f t="shared" si="1294"/>
        <v/>
      </c>
      <c r="V2786" s="152" t="str">
        <f t="shared" si="1295"/>
        <v/>
      </c>
      <c r="W2786" s="153" t="str">
        <f t="shared" si="1296"/>
        <v/>
      </c>
      <c r="X2786" s="153" t="str">
        <f t="shared" si="1297"/>
        <v/>
      </c>
      <c r="Y2786" s="153" t="str">
        <f t="shared" si="1298"/>
        <v/>
      </c>
      <c r="Z2786" s="153" t="str">
        <f t="shared" si="1299"/>
        <v/>
      </c>
      <c r="AA2786" s="152" t="str">
        <f t="shared" si="1300"/>
        <v/>
      </c>
      <c r="AB2786" s="152" t="str">
        <f t="shared" si="1301"/>
        <v/>
      </c>
      <c r="AC2786" s="154" t="str">
        <f t="shared" si="1312"/>
        <v/>
      </c>
      <c r="AD2786" s="154" t="str">
        <f t="shared" si="1313"/>
        <v/>
      </c>
      <c r="AE2786" s="3" t="str">
        <f t="shared" si="1314"/>
        <v/>
      </c>
      <c r="AF2786" s="3" t="str">
        <f t="shared" si="1315"/>
        <v/>
      </c>
      <c r="AG2786" s="3" t="str">
        <f t="shared" si="1316"/>
        <v/>
      </c>
      <c r="AH2786" s="4" t="str">
        <f t="shared" si="1317"/>
        <v/>
      </c>
      <c r="AI2786" s="75" t="str">
        <f t="shared" si="1318"/>
        <v/>
      </c>
      <c r="AJ2786" s="75" t="str">
        <f t="shared" si="1319"/>
        <v/>
      </c>
    </row>
    <row r="2787" spans="1:36">
      <c r="A2787" s="41" t="str">
        <f t="shared" si="1302"/>
        <v/>
      </c>
      <c r="B2787" s="150" t="str">
        <f>IF(ISNUMBER(A2787),INDEX('MetaTrader Import'!$H$13:$J$5893,TRUNC(((A2787-$A$39+1)-1)/3)+1,MOD((A2787-$A$39+1)-1,3)+1),"")</f>
        <v/>
      </c>
      <c r="C2787" s="43" t="str">
        <f t="shared" si="1303"/>
        <v/>
      </c>
      <c r="D2787" s="43" t="str">
        <f t="shared" ca="1" si="1293"/>
        <v/>
      </c>
      <c r="E2787" s="43" t="str">
        <f t="shared" si="1304"/>
        <v/>
      </c>
      <c r="F2787" s="43" t="str">
        <f t="shared" si="1305"/>
        <v/>
      </c>
      <c r="G2787" s="43" t="str">
        <f>IF(A2787&lt;&gt;"",IF(A2787&lt;Data!$G$11*0.25,$C$13/$G$32,IF(A2787&gt;Data!$G$11*0.25,$C$13,$C$13*10)),"")</f>
        <v/>
      </c>
      <c r="H2787" s="43" t="str">
        <f>IF(A2787&lt;&gt;"",IF(Data!$G$9="constant",$C$13,IF(Data!$G$9="squeeze",G2787,F2787)),"")</f>
        <v/>
      </c>
      <c r="I2787" s="38" t="str">
        <f ca="1">IF(ISNUMBER(A2787),NORMINV(RAND(),0,IF(AND(Data!$G$9="squeeze",A2787&lt;Data!$G$11*0.25),$H$32,1)*$C$30*$C$13)*($C$14*$C$12),"")</f>
        <v/>
      </c>
      <c r="J2787" s="42" t="str">
        <f ca="1">IFERROR(IF(Data!$C$6="Real",B2787,I2787+J2786+($C$14*$C$12)*(NORMINV(RAND(),$C$15,CHOOSE($G$13,$C$13,F2787,G2787)))),"")</f>
        <v/>
      </c>
      <c r="K2787" s="88" t="str">
        <f>IF(ISNUMBER(A2787), IF($G$16="fixed",$G$17,MIN(H2787*Data!$C$7*$C$16*0.5,$C$17*Data!$C$7))*$C$12,"")</f>
        <v/>
      </c>
      <c r="L2787" s="42" t="str">
        <f t="shared" ca="1" si="1320"/>
        <v/>
      </c>
      <c r="M2787" s="44" t="str">
        <f t="shared" ca="1" si="1321"/>
        <v/>
      </c>
      <c r="N2787" s="44" t="str">
        <f t="shared" ca="1" si="1322"/>
        <v/>
      </c>
      <c r="O2787" s="108" t="str">
        <f t="shared" si="1306"/>
        <v/>
      </c>
      <c r="P2787" s="102" t="str">
        <f t="shared" si="1307"/>
        <v/>
      </c>
      <c r="Q2787" s="102" t="str">
        <f t="shared" si="1308"/>
        <v/>
      </c>
      <c r="R2787" s="120" t="str">
        <f t="shared" si="1309"/>
        <v/>
      </c>
      <c r="S2787" s="54" t="str">
        <f t="shared" si="1310"/>
        <v/>
      </c>
      <c r="T2787" s="5" t="str">
        <f t="shared" si="1311"/>
        <v/>
      </c>
      <c r="U2787" s="152" t="str">
        <f t="shared" si="1294"/>
        <v/>
      </c>
      <c r="V2787" s="152" t="str">
        <f t="shared" si="1295"/>
        <v/>
      </c>
      <c r="W2787" s="153" t="str">
        <f t="shared" si="1296"/>
        <v/>
      </c>
      <c r="X2787" s="153" t="str">
        <f t="shared" si="1297"/>
        <v/>
      </c>
      <c r="Y2787" s="153" t="str">
        <f t="shared" si="1298"/>
        <v/>
      </c>
      <c r="Z2787" s="153" t="str">
        <f t="shared" si="1299"/>
        <v/>
      </c>
      <c r="AA2787" s="152" t="str">
        <f t="shared" si="1300"/>
        <v/>
      </c>
      <c r="AB2787" s="152" t="str">
        <f t="shared" si="1301"/>
        <v/>
      </c>
      <c r="AC2787" s="154" t="str">
        <f t="shared" si="1312"/>
        <v/>
      </c>
      <c r="AD2787" s="154" t="str">
        <f t="shared" si="1313"/>
        <v/>
      </c>
      <c r="AE2787" s="3" t="str">
        <f t="shared" si="1314"/>
        <v/>
      </c>
      <c r="AF2787" s="3" t="str">
        <f t="shared" si="1315"/>
        <v/>
      </c>
      <c r="AG2787" s="3" t="str">
        <f t="shared" si="1316"/>
        <v/>
      </c>
      <c r="AH2787" s="4" t="str">
        <f t="shared" si="1317"/>
        <v/>
      </c>
      <c r="AI2787" s="75" t="str">
        <f t="shared" si="1318"/>
        <v/>
      </c>
      <c r="AJ2787" s="75" t="str">
        <f t="shared" si="1319"/>
        <v/>
      </c>
    </row>
    <row r="2788" spans="1:36">
      <c r="A2788" s="41" t="str">
        <f t="shared" si="1302"/>
        <v/>
      </c>
      <c r="B2788" s="150" t="str">
        <f>IF(ISNUMBER(A2788),INDEX('MetaTrader Import'!$H$13:$J$5893,TRUNC(((A2788-$A$39+1)-1)/3)+1,MOD((A2788-$A$39+1)-1,3)+1),"")</f>
        <v/>
      </c>
      <c r="C2788" s="43" t="str">
        <f t="shared" si="1303"/>
        <v/>
      </c>
      <c r="D2788" s="43" t="str">
        <f t="shared" ca="1" si="1293"/>
        <v/>
      </c>
      <c r="E2788" s="43" t="str">
        <f t="shared" si="1304"/>
        <v/>
      </c>
      <c r="F2788" s="43" t="str">
        <f t="shared" si="1305"/>
        <v/>
      </c>
      <c r="G2788" s="43" t="str">
        <f>IF(A2788&lt;&gt;"",IF(A2788&lt;Data!$G$11*0.25,$C$13/$G$32,IF(A2788&gt;Data!$G$11*0.25,$C$13,$C$13*10)),"")</f>
        <v/>
      </c>
      <c r="H2788" s="43" t="str">
        <f>IF(A2788&lt;&gt;"",IF(Data!$G$9="constant",$C$13,IF(Data!$G$9="squeeze",G2788,F2788)),"")</f>
        <v/>
      </c>
      <c r="I2788" s="38" t="str">
        <f ca="1">IF(ISNUMBER(A2788),NORMINV(RAND(),0,IF(AND(Data!$G$9="squeeze",A2788&lt;Data!$G$11*0.25),$H$32,1)*$C$30*$C$13)*($C$14*$C$12),"")</f>
        <v/>
      </c>
      <c r="J2788" s="42" t="str">
        <f ca="1">IFERROR(IF(Data!$C$6="Real",B2788,I2788+J2787+($C$14*$C$12)*(NORMINV(RAND(),$C$15,CHOOSE($G$13,$C$13,F2788,G2788)))),"")</f>
        <v/>
      </c>
      <c r="K2788" s="88" t="str">
        <f>IF(ISNUMBER(A2788), IF($G$16="fixed",$G$17,MIN(H2788*Data!$C$7*$C$16*0.5,$C$17*Data!$C$7))*$C$12,"")</f>
        <v/>
      </c>
      <c r="L2788" s="42" t="str">
        <f t="shared" ca="1" si="1320"/>
        <v/>
      </c>
      <c r="M2788" s="44" t="str">
        <f t="shared" ca="1" si="1321"/>
        <v/>
      </c>
      <c r="N2788" s="44" t="str">
        <f t="shared" ca="1" si="1322"/>
        <v/>
      </c>
      <c r="O2788" s="108" t="str">
        <f t="shared" si="1306"/>
        <v/>
      </c>
      <c r="P2788" s="102" t="str">
        <f t="shared" si="1307"/>
        <v/>
      </c>
      <c r="Q2788" s="102" t="str">
        <f t="shared" si="1308"/>
        <v/>
      </c>
      <c r="R2788" s="120" t="str">
        <f t="shared" si="1309"/>
        <v/>
      </c>
      <c r="S2788" s="54" t="str">
        <f t="shared" si="1310"/>
        <v/>
      </c>
      <c r="T2788" s="5" t="str">
        <f t="shared" si="1311"/>
        <v/>
      </c>
      <c r="U2788" s="152" t="str">
        <f t="shared" si="1294"/>
        <v/>
      </c>
      <c r="V2788" s="152" t="str">
        <f t="shared" si="1295"/>
        <v/>
      </c>
      <c r="W2788" s="153" t="str">
        <f t="shared" si="1296"/>
        <v/>
      </c>
      <c r="X2788" s="153" t="str">
        <f t="shared" si="1297"/>
        <v/>
      </c>
      <c r="Y2788" s="153" t="str">
        <f t="shared" si="1298"/>
        <v/>
      </c>
      <c r="Z2788" s="153" t="str">
        <f t="shared" si="1299"/>
        <v/>
      </c>
      <c r="AA2788" s="152" t="str">
        <f t="shared" si="1300"/>
        <v/>
      </c>
      <c r="AB2788" s="152" t="str">
        <f t="shared" si="1301"/>
        <v/>
      </c>
      <c r="AC2788" s="154" t="str">
        <f t="shared" si="1312"/>
        <v/>
      </c>
      <c r="AD2788" s="154" t="str">
        <f t="shared" si="1313"/>
        <v/>
      </c>
      <c r="AE2788" s="3" t="str">
        <f t="shared" si="1314"/>
        <v/>
      </c>
      <c r="AF2788" s="3" t="str">
        <f t="shared" si="1315"/>
        <v/>
      </c>
      <c r="AG2788" s="3" t="str">
        <f t="shared" si="1316"/>
        <v/>
      </c>
      <c r="AH2788" s="4" t="str">
        <f t="shared" si="1317"/>
        <v/>
      </c>
      <c r="AI2788" s="75" t="str">
        <f t="shared" si="1318"/>
        <v/>
      </c>
      <c r="AJ2788" s="75" t="str">
        <f t="shared" si="1319"/>
        <v/>
      </c>
    </row>
    <row r="2789" spans="1:36">
      <c r="A2789" s="41" t="str">
        <f t="shared" si="1302"/>
        <v/>
      </c>
      <c r="B2789" s="150" t="str">
        <f>IF(ISNUMBER(A2789),INDEX('MetaTrader Import'!$H$13:$J$5893,TRUNC(((A2789-$A$39+1)-1)/3)+1,MOD((A2789-$A$39+1)-1,3)+1),"")</f>
        <v/>
      </c>
      <c r="C2789" s="43" t="str">
        <f t="shared" si="1303"/>
        <v/>
      </c>
      <c r="D2789" s="43" t="str">
        <f t="shared" ca="1" si="1293"/>
        <v/>
      </c>
      <c r="E2789" s="43" t="str">
        <f t="shared" si="1304"/>
        <v/>
      </c>
      <c r="F2789" s="43" t="str">
        <f t="shared" si="1305"/>
        <v/>
      </c>
      <c r="G2789" s="43" t="str">
        <f>IF(A2789&lt;&gt;"",IF(A2789&lt;Data!$G$11*0.25,$C$13/$G$32,IF(A2789&gt;Data!$G$11*0.25,$C$13,$C$13*10)),"")</f>
        <v/>
      </c>
      <c r="H2789" s="43" t="str">
        <f>IF(A2789&lt;&gt;"",IF(Data!$G$9="constant",$C$13,IF(Data!$G$9="squeeze",G2789,F2789)),"")</f>
        <v/>
      </c>
      <c r="I2789" s="38" t="str">
        <f ca="1">IF(ISNUMBER(A2789),NORMINV(RAND(),0,IF(AND(Data!$G$9="squeeze",A2789&lt;Data!$G$11*0.25),$H$32,1)*$C$30*$C$13)*($C$14*$C$12),"")</f>
        <v/>
      </c>
      <c r="J2789" s="42" t="str">
        <f ca="1">IFERROR(IF(Data!$C$6="Real",B2789,I2789+J2788+($C$14*$C$12)*(NORMINV(RAND(),$C$15,CHOOSE($G$13,$C$13,F2789,G2789)))),"")</f>
        <v/>
      </c>
      <c r="K2789" s="88" t="str">
        <f>IF(ISNUMBER(A2789), IF($G$16="fixed",$G$17,MIN(H2789*Data!$C$7*$C$16*0.5,$C$17*Data!$C$7))*$C$12,"")</f>
        <v/>
      </c>
      <c r="L2789" s="42" t="str">
        <f t="shared" ca="1" si="1320"/>
        <v/>
      </c>
      <c r="M2789" s="44" t="str">
        <f t="shared" ca="1" si="1321"/>
        <v/>
      </c>
      <c r="N2789" s="44" t="str">
        <f t="shared" ca="1" si="1322"/>
        <v/>
      </c>
      <c r="O2789" s="108" t="str">
        <f t="shared" si="1306"/>
        <v/>
      </c>
      <c r="P2789" s="102" t="str">
        <f t="shared" si="1307"/>
        <v/>
      </c>
      <c r="Q2789" s="102" t="str">
        <f t="shared" si="1308"/>
        <v/>
      </c>
      <c r="R2789" s="120" t="str">
        <f t="shared" si="1309"/>
        <v/>
      </c>
      <c r="S2789" s="54" t="str">
        <f t="shared" si="1310"/>
        <v/>
      </c>
      <c r="T2789" s="5" t="str">
        <f t="shared" si="1311"/>
        <v/>
      </c>
      <c r="U2789" s="152" t="str">
        <f t="shared" si="1294"/>
        <v/>
      </c>
      <c r="V2789" s="152" t="str">
        <f t="shared" si="1295"/>
        <v/>
      </c>
      <c r="W2789" s="153" t="str">
        <f t="shared" si="1296"/>
        <v/>
      </c>
      <c r="X2789" s="153" t="str">
        <f t="shared" si="1297"/>
        <v/>
      </c>
      <c r="Y2789" s="153" t="str">
        <f t="shared" si="1298"/>
        <v/>
      </c>
      <c r="Z2789" s="153" t="str">
        <f t="shared" si="1299"/>
        <v/>
      </c>
      <c r="AA2789" s="152" t="str">
        <f t="shared" si="1300"/>
        <v/>
      </c>
      <c r="AB2789" s="152" t="str">
        <f t="shared" si="1301"/>
        <v/>
      </c>
      <c r="AC2789" s="154" t="str">
        <f t="shared" si="1312"/>
        <v/>
      </c>
      <c r="AD2789" s="154" t="str">
        <f t="shared" si="1313"/>
        <v/>
      </c>
      <c r="AE2789" s="3" t="str">
        <f t="shared" si="1314"/>
        <v/>
      </c>
      <c r="AF2789" s="3" t="str">
        <f t="shared" si="1315"/>
        <v/>
      </c>
      <c r="AG2789" s="3" t="str">
        <f t="shared" si="1316"/>
        <v/>
      </c>
      <c r="AH2789" s="4" t="str">
        <f t="shared" si="1317"/>
        <v/>
      </c>
      <c r="AI2789" s="75" t="str">
        <f t="shared" si="1318"/>
        <v/>
      </c>
      <c r="AJ2789" s="75" t="str">
        <f t="shared" si="1319"/>
        <v/>
      </c>
    </row>
    <row r="2790" spans="1:36">
      <c r="A2790" s="41" t="str">
        <f t="shared" si="1302"/>
        <v/>
      </c>
      <c r="B2790" s="150" t="str">
        <f>IF(ISNUMBER(A2790),INDEX('MetaTrader Import'!$H$13:$J$5893,TRUNC(((A2790-$A$39+1)-1)/3)+1,MOD((A2790-$A$39+1)-1,3)+1),"")</f>
        <v/>
      </c>
      <c r="C2790" s="43" t="str">
        <f t="shared" si="1303"/>
        <v/>
      </c>
      <c r="D2790" s="43" t="str">
        <f t="shared" ca="1" si="1293"/>
        <v/>
      </c>
      <c r="E2790" s="43" t="str">
        <f t="shared" si="1304"/>
        <v/>
      </c>
      <c r="F2790" s="43" t="str">
        <f t="shared" si="1305"/>
        <v/>
      </c>
      <c r="G2790" s="43" t="str">
        <f>IF(A2790&lt;&gt;"",IF(A2790&lt;Data!$G$11*0.25,$C$13/$G$32,IF(A2790&gt;Data!$G$11*0.25,$C$13,$C$13*10)),"")</f>
        <v/>
      </c>
      <c r="H2790" s="43" t="str">
        <f>IF(A2790&lt;&gt;"",IF(Data!$G$9="constant",$C$13,IF(Data!$G$9="squeeze",G2790,F2790)),"")</f>
        <v/>
      </c>
      <c r="I2790" s="38" t="str">
        <f ca="1">IF(ISNUMBER(A2790),NORMINV(RAND(),0,IF(AND(Data!$G$9="squeeze",A2790&lt;Data!$G$11*0.25),$H$32,1)*$C$30*$C$13)*($C$14*$C$12),"")</f>
        <v/>
      </c>
      <c r="J2790" s="42" t="str">
        <f ca="1">IFERROR(IF(Data!$C$6="Real",B2790,I2790+J2789+($C$14*$C$12)*(NORMINV(RAND(),$C$15,CHOOSE($G$13,$C$13,F2790,G2790)))),"")</f>
        <v/>
      </c>
      <c r="K2790" s="88" t="str">
        <f>IF(ISNUMBER(A2790), IF($G$16="fixed",$G$17,MIN(H2790*Data!$C$7*$C$16*0.5,$C$17*Data!$C$7))*$C$12,"")</f>
        <v/>
      </c>
      <c r="L2790" s="42" t="str">
        <f t="shared" ca="1" si="1320"/>
        <v/>
      </c>
      <c r="M2790" s="44" t="str">
        <f t="shared" ca="1" si="1321"/>
        <v/>
      </c>
      <c r="N2790" s="44" t="str">
        <f t="shared" ca="1" si="1322"/>
        <v/>
      </c>
      <c r="O2790" s="108" t="str">
        <f t="shared" si="1306"/>
        <v/>
      </c>
      <c r="P2790" s="102" t="str">
        <f t="shared" si="1307"/>
        <v/>
      </c>
      <c r="Q2790" s="102" t="str">
        <f t="shared" si="1308"/>
        <v/>
      </c>
      <c r="R2790" s="120" t="str">
        <f t="shared" si="1309"/>
        <v/>
      </c>
      <c r="S2790" s="54" t="str">
        <f t="shared" si="1310"/>
        <v/>
      </c>
      <c r="T2790" s="5" t="str">
        <f t="shared" si="1311"/>
        <v/>
      </c>
      <c r="U2790" s="152" t="str">
        <f t="shared" si="1294"/>
        <v/>
      </c>
      <c r="V2790" s="152" t="str">
        <f t="shared" si="1295"/>
        <v/>
      </c>
      <c r="W2790" s="153" t="str">
        <f t="shared" si="1296"/>
        <v/>
      </c>
      <c r="X2790" s="153" t="str">
        <f t="shared" si="1297"/>
        <v/>
      </c>
      <c r="Y2790" s="153" t="str">
        <f t="shared" si="1298"/>
        <v/>
      </c>
      <c r="Z2790" s="153" t="str">
        <f t="shared" si="1299"/>
        <v/>
      </c>
      <c r="AA2790" s="152" t="str">
        <f t="shared" si="1300"/>
        <v/>
      </c>
      <c r="AB2790" s="152" t="str">
        <f t="shared" si="1301"/>
        <v/>
      </c>
      <c r="AC2790" s="154" t="str">
        <f t="shared" si="1312"/>
        <v/>
      </c>
      <c r="AD2790" s="154" t="str">
        <f t="shared" si="1313"/>
        <v/>
      </c>
      <c r="AE2790" s="3" t="str">
        <f t="shared" si="1314"/>
        <v/>
      </c>
      <c r="AF2790" s="3" t="str">
        <f t="shared" si="1315"/>
        <v/>
      </c>
      <c r="AG2790" s="3" t="str">
        <f t="shared" si="1316"/>
        <v/>
      </c>
      <c r="AH2790" s="4" t="str">
        <f t="shared" si="1317"/>
        <v/>
      </c>
      <c r="AI2790" s="75" t="str">
        <f t="shared" si="1318"/>
        <v/>
      </c>
      <c r="AJ2790" s="75" t="str">
        <f t="shared" si="1319"/>
        <v/>
      </c>
    </row>
    <row r="2791" spans="1:36">
      <c r="A2791" s="41" t="str">
        <f t="shared" si="1302"/>
        <v/>
      </c>
      <c r="B2791" s="150" t="str">
        <f>IF(ISNUMBER(A2791),INDEX('MetaTrader Import'!$H$13:$J$5893,TRUNC(((A2791-$A$39+1)-1)/3)+1,MOD((A2791-$A$39+1)-1,3)+1),"")</f>
        <v/>
      </c>
      <c r="C2791" s="43" t="str">
        <f t="shared" si="1303"/>
        <v/>
      </c>
      <c r="D2791" s="43" t="str">
        <f t="shared" ca="1" si="1293"/>
        <v/>
      </c>
      <c r="E2791" s="43" t="str">
        <f t="shared" si="1304"/>
        <v/>
      </c>
      <c r="F2791" s="43" t="str">
        <f t="shared" si="1305"/>
        <v/>
      </c>
      <c r="G2791" s="43" t="str">
        <f>IF(A2791&lt;&gt;"",IF(A2791&lt;Data!$G$11*0.25,$C$13/$G$32,IF(A2791&gt;Data!$G$11*0.25,$C$13,$C$13*10)),"")</f>
        <v/>
      </c>
      <c r="H2791" s="43" t="str">
        <f>IF(A2791&lt;&gt;"",IF(Data!$G$9="constant",$C$13,IF(Data!$G$9="squeeze",G2791,F2791)),"")</f>
        <v/>
      </c>
      <c r="I2791" s="38" t="str">
        <f ca="1">IF(ISNUMBER(A2791),NORMINV(RAND(),0,IF(AND(Data!$G$9="squeeze",A2791&lt;Data!$G$11*0.25),$H$32,1)*$C$30*$C$13)*($C$14*$C$12),"")</f>
        <v/>
      </c>
      <c r="J2791" s="42" t="str">
        <f ca="1">IFERROR(IF(Data!$C$6="Real",B2791,I2791+J2790+($C$14*$C$12)*(NORMINV(RAND(),$C$15,CHOOSE($G$13,$C$13,F2791,G2791)))),"")</f>
        <v/>
      </c>
      <c r="K2791" s="88" t="str">
        <f>IF(ISNUMBER(A2791), IF($G$16="fixed",$G$17,MIN(H2791*Data!$C$7*$C$16*0.5,$C$17*Data!$C$7))*$C$12,"")</f>
        <v/>
      </c>
      <c r="L2791" s="42" t="str">
        <f t="shared" ca="1" si="1320"/>
        <v/>
      </c>
      <c r="M2791" s="44" t="str">
        <f t="shared" ca="1" si="1321"/>
        <v/>
      </c>
      <c r="N2791" s="44" t="str">
        <f t="shared" ca="1" si="1322"/>
        <v/>
      </c>
      <c r="O2791" s="108" t="str">
        <f t="shared" si="1306"/>
        <v/>
      </c>
      <c r="P2791" s="102" t="str">
        <f t="shared" si="1307"/>
        <v/>
      </c>
      <c r="Q2791" s="102" t="str">
        <f t="shared" si="1308"/>
        <v/>
      </c>
      <c r="R2791" s="120" t="str">
        <f t="shared" si="1309"/>
        <v/>
      </c>
      <c r="S2791" s="54" t="str">
        <f t="shared" si="1310"/>
        <v/>
      </c>
      <c r="T2791" s="5" t="str">
        <f t="shared" si="1311"/>
        <v/>
      </c>
      <c r="U2791" s="152" t="str">
        <f t="shared" si="1294"/>
        <v/>
      </c>
      <c r="V2791" s="152" t="str">
        <f t="shared" si="1295"/>
        <v/>
      </c>
      <c r="W2791" s="153" t="str">
        <f t="shared" si="1296"/>
        <v/>
      </c>
      <c r="X2791" s="153" t="str">
        <f t="shared" si="1297"/>
        <v/>
      </c>
      <c r="Y2791" s="153" t="str">
        <f t="shared" si="1298"/>
        <v/>
      </c>
      <c r="Z2791" s="153" t="str">
        <f t="shared" si="1299"/>
        <v/>
      </c>
      <c r="AA2791" s="152" t="str">
        <f t="shared" si="1300"/>
        <v/>
      </c>
      <c r="AB2791" s="152" t="str">
        <f t="shared" si="1301"/>
        <v/>
      </c>
      <c r="AC2791" s="154" t="str">
        <f t="shared" si="1312"/>
        <v/>
      </c>
      <c r="AD2791" s="154" t="str">
        <f t="shared" si="1313"/>
        <v/>
      </c>
      <c r="AE2791" s="3" t="str">
        <f t="shared" si="1314"/>
        <v/>
      </c>
      <c r="AF2791" s="3" t="str">
        <f t="shared" si="1315"/>
        <v/>
      </c>
      <c r="AG2791" s="3" t="str">
        <f t="shared" si="1316"/>
        <v/>
      </c>
      <c r="AH2791" s="4" t="str">
        <f t="shared" si="1317"/>
        <v/>
      </c>
      <c r="AI2791" s="75" t="str">
        <f t="shared" si="1318"/>
        <v/>
      </c>
      <c r="AJ2791" s="75" t="str">
        <f t="shared" si="1319"/>
        <v/>
      </c>
    </row>
    <row r="2792" spans="1:36">
      <c r="A2792" s="41" t="str">
        <f t="shared" si="1302"/>
        <v/>
      </c>
      <c r="B2792" s="150" t="str">
        <f>IF(ISNUMBER(A2792),INDEX('MetaTrader Import'!$H$13:$J$5893,TRUNC(((A2792-$A$39+1)-1)/3)+1,MOD((A2792-$A$39+1)-1,3)+1),"")</f>
        <v/>
      </c>
      <c r="C2792" s="43" t="str">
        <f t="shared" si="1303"/>
        <v/>
      </c>
      <c r="D2792" s="43" t="str">
        <f t="shared" ca="1" si="1293"/>
        <v/>
      </c>
      <c r="E2792" s="43" t="str">
        <f t="shared" si="1304"/>
        <v/>
      </c>
      <c r="F2792" s="43" t="str">
        <f t="shared" si="1305"/>
        <v/>
      </c>
      <c r="G2792" s="43" t="str">
        <f>IF(A2792&lt;&gt;"",IF(A2792&lt;Data!$G$11*0.25,$C$13/$G$32,IF(A2792&gt;Data!$G$11*0.25,$C$13,$C$13*10)),"")</f>
        <v/>
      </c>
      <c r="H2792" s="43" t="str">
        <f>IF(A2792&lt;&gt;"",IF(Data!$G$9="constant",$C$13,IF(Data!$G$9="squeeze",G2792,F2792)),"")</f>
        <v/>
      </c>
      <c r="I2792" s="38" t="str">
        <f ca="1">IF(ISNUMBER(A2792),NORMINV(RAND(),0,IF(AND(Data!$G$9="squeeze",A2792&lt;Data!$G$11*0.25),$H$32,1)*$C$30*$C$13)*($C$14*$C$12),"")</f>
        <v/>
      </c>
      <c r="J2792" s="42" t="str">
        <f ca="1">IFERROR(IF(Data!$C$6="Real",B2792,I2792+J2791+($C$14*$C$12)*(NORMINV(RAND(),$C$15,CHOOSE($G$13,$C$13,F2792,G2792)))),"")</f>
        <v/>
      </c>
      <c r="K2792" s="88" t="str">
        <f>IF(ISNUMBER(A2792), IF($G$16="fixed",$G$17,MIN(H2792*Data!$C$7*$C$16*0.5,$C$17*Data!$C$7))*$C$12,"")</f>
        <v/>
      </c>
      <c r="L2792" s="42" t="str">
        <f t="shared" ca="1" si="1320"/>
        <v/>
      </c>
      <c r="M2792" s="44" t="str">
        <f t="shared" ca="1" si="1321"/>
        <v/>
      </c>
      <c r="N2792" s="44" t="str">
        <f t="shared" ca="1" si="1322"/>
        <v/>
      </c>
      <c r="O2792" s="108" t="str">
        <f t="shared" si="1306"/>
        <v/>
      </c>
      <c r="P2792" s="102" t="str">
        <f t="shared" si="1307"/>
        <v/>
      </c>
      <c r="Q2792" s="102" t="str">
        <f t="shared" si="1308"/>
        <v/>
      </c>
      <c r="R2792" s="120" t="str">
        <f t="shared" si="1309"/>
        <v/>
      </c>
      <c r="S2792" s="54" t="str">
        <f t="shared" si="1310"/>
        <v/>
      </c>
      <c r="T2792" s="5" t="str">
        <f t="shared" si="1311"/>
        <v/>
      </c>
      <c r="U2792" s="152" t="str">
        <f t="shared" si="1294"/>
        <v/>
      </c>
      <c r="V2792" s="152" t="str">
        <f t="shared" si="1295"/>
        <v/>
      </c>
      <c r="W2792" s="153" t="str">
        <f t="shared" si="1296"/>
        <v/>
      </c>
      <c r="X2792" s="153" t="str">
        <f t="shared" si="1297"/>
        <v/>
      </c>
      <c r="Y2792" s="153" t="str">
        <f t="shared" si="1298"/>
        <v/>
      </c>
      <c r="Z2792" s="153" t="str">
        <f t="shared" si="1299"/>
        <v/>
      </c>
      <c r="AA2792" s="152" t="str">
        <f t="shared" si="1300"/>
        <v/>
      </c>
      <c r="AB2792" s="152" t="str">
        <f t="shared" si="1301"/>
        <v/>
      </c>
      <c r="AC2792" s="154" t="str">
        <f t="shared" si="1312"/>
        <v/>
      </c>
      <c r="AD2792" s="154" t="str">
        <f t="shared" si="1313"/>
        <v/>
      </c>
      <c r="AE2792" s="3" t="str">
        <f t="shared" si="1314"/>
        <v/>
      </c>
      <c r="AF2792" s="3" t="str">
        <f t="shared" si="1315"/>
        <v/>
      </c>
      <c r="AG2792" s="3" t="str">
        <f t="shared" si="1316"/>
        <v/>
      </c>
      <c r="AH2792" s="4" t="str">
        <f t="shared" si="1317"/>
        <v/>
      </c>
      <c r="AI2792" s="75" t="str">
        <f t="shared" si="1318"/>
        <v/>
      </c>
      <c r="AJ2792" s="75" t="str">
        <f t="shared" si="1319"/>
        <v/>
      </c>
    </row>
    <row r="2793" spans="1:36">
      <c r="A2793" s="41" t="str">
        <f t="shared" si="1302"/>
        <v/>
      </c>
      <c r="B2793" s="150" t="str">
        <f>IF(ISNUMBER(A2793),INDEX('MetaTrader Import'!$H$13:$J$5893,TRUNC(((A2793-$A$39+1)-1)/3)+1,MOD((A2793-$A$39+1)-1,3)+1),"")</f>
        <v/>
      </c>
      <c r="C2793" s="43" t="str">
        <f t="shared" si="1303"/>
        <v/>
      </c>
      <c r="D2793" s="43" t="str">
        <f t="shared" ca="1" si="1293"/>
        <v/>
      </c>
      <c r="E2793" s="43" t="str">
        <f t="shared" si="1304"/>
        <v/>
      </c>
      <c r="F2793" s="43" t="str">
        <f t="shared" si="1305"/>
        <v/>
      </c>
      <c r="G2793" s="43" t="str">
        <f>IF(A2793&lt;&gt;"",IF(A2793&lt;Data!$G$11*0.25,$C$13/$G$32,IF(A2793&gt;Data!$G$11*0.25,$C$13,$C$13*10)),"")</f>
        <v/>
      </c>
      <c r="H2793" s="43" t="str">
        <f>IF(A2793&lt;&gt;"",IF(Data!$G$9="constant",$C$13,IF(Data!$G$9="squeeze",G2793,F2793)),"")</f>
        <v/>
      </c>
      <c r="I2793" s="38" t="str">
        <f ca="1">IF(ISNUMBER(A2793),NORMINV(RAND(),0,IF(AND(Data!$G$9="squeeze",A2793&lt;Data!$G$11*0.25),$H$32,1)*$C$30*$C$13)*($C$14*$C$12),"")</f>
        <v/>
      </c>
      <c r="J2793" s="42" t="str">
        <f ca="1">IFERROR(IF(Data!$C$6="Real",B2793,I2793+J2792+($C$14*$C$12)*(NORMINV(RAND(),$C$15,CHOOSE($G$13,$C$13,F2793,G2793)))),"")</f>
        <v/>
      </c>
      <c r="K2793" s="88" t="str">
        <f>IF(ISNUMBER(A2793), IF($G$16="fixed",$G$17,MIN(H2793*Data!$C$7*$C$16*0.5,$C$17*Data!$C$7))*$C$12,"")</f>
        <v/>
      </c>
      <c r="L2793" s="42" t="str">
        <f t="shared" ca="1" si="1320"/>
        <v/>
      </c>
      <c r="M2793" s="44" t="str">
        <f t="shared" ca="1" si="1321"/>
        <v/>
      </c>
      <c r="N2793" s="44" t="str">
        <f t="shared" ca="1" si="1322"/>
        <v/>
      </c>
      <c r="O2793" s="108" t="str">
        <f t="shared" si="1306"/>
        <v/>
      </c>
      <c r="P2793" s="102" t="str">
        <f t="shared" si="1307"/>
        <v/>
      </c>
      <c r="Q2793" s="102" t="str">
        <f t="shared" si="1308"/>
        <v/>
      </c>
      <c r="R2793" s="120" t="str">
        <f t="shared" si="1309"/>
        <v/>
      </c>
      <c r="S2793" s="54" t="str">
        <f t="shared" si="1310"/>
        <v/>
      </c>
      <c r="T2793" s="5" t="str">
        <f t="shared" si="1311"/>
        <v/>
      </c>
      <c r="U2793" s="152" t="str">
        <f t="shared" si="1294"/>
        <v/>
      </c>
      <c r="V2793" s="152" t="str">
        <f t="shared" si="1295"/>
        <v/>
      </c>
      <c r="W2793" s="153" t="str">
        <f t="shared" si="1296"/>
        <v/>
      </c>
      <c r="X2793" s="153" t="str">
        <f t="shared" si="1297"/>
        <v/>
      </c>
      <c r="Y2793" s="153" t="str">
        <f t="shared" si="1298"/>
        <v/>
      </c>
      <c r="Z2793" s="153" t="str">
        <f t="shared" si="1299"/>
        <v/>
      </c>
      <c r="AA2793" s="152" t="str">
        <f t="shared" si="1300"/>
        <v/>
      </c>
      <c r="AB2793" s="152" t="str">
        <f t="shared" si="1301"/>
        <v/>
      </c>
      <c r="AC2793" s="154" t="str">
        <f t="shared" si="1312"/>
        <v/>
      </c>
      <c r="AD2793" s="154" t="str">
        <f t="shared" si="1313"/>
        <v/>
      </c>
      <c r="AE2793" s="3" t="str">
        <f t="shared" si="1314"/>
        <v/>
      </c>
      <c r="AF2793" s="3" t="str">
        <f t="shared" si="1315"/>
        <v/>
      </c>
      <c r="AG2793" s="3" t="str">
        <f t="shared" si="1316"/>
        <v/>
      </c>
      <c r="AH2793" s="4" t="str">
        <f t="shared" si="1317"/>
        <v/>
      </c>
      <c r="AI2793" s="75" t="str">
        <f t="shared" si="1318"/>
        <v/>
      </c>
      <c r="AJ2793" s="75" t="str">
        <f t="shared" si="1319"/>
        <v/>
      </c>
    </row>
    <row r="2794" spans="1:36">
      <c r="A2794" s="41" t="str">
        <f t="shared" si="1302"/>
        <v/>
      </c>
      <c r="B2794" s="150" t="str">
        <f>IF(ISNUMBER(A2794),INDEX('MetaTrader Import'!$H$13:$J$5893,TRUNC(((A2794-$A$39+1)-1)/3)+1,MOD((A2794-$A$39+1)-1,3)+1),"")</f>
        <v/>
      </c>
      <c r="C2794" s="43" t="str">
        <f t="shared" si="1303"/>
        <v/>
      </c>
      <c r="D2794" s="43" t="str">
        <f t="shared" ca="1" si="1293"/>
        <v/>
      </c>
      <c r="E2794" s="43" t="str">
        <f t="shared" si="1304"/>
        <v/>
      </c>
      <c r="F2794" s="43" t="str">
        <f t="shared" si="1305"/>
        <v/>
      </c>
      <c r="G2794" s="43" t="str">
        <f>IF(A2794&lt;&gt;"",IF(A2794&lt;Data!$G$11*0.25,$C$13/$G$32,IF(A2794&gt;Data!$G$11*0.25,$C$13,$C$13*10)),"")</f>
        <v/>
      </c>
      <c r="H2794" s="43" t="str">
        <f>IF(A2794&lt;&gt;"",IF(Data!$G$9="constant",$C$13,IF(Data!$G$9="squeeze",G2794,F2794)),"")</f>
        <v/>
      </c>
      <c r="I2794" s="38" t="str">
        <f ca="1">IF(ISNUMBER(A2794),NORMINV(RAND(),0,IF(AND(Data!$G$9="squeeze",A2794&lt;Data!$G$11*0.25),$H$32,1)*$C$30*$C$13)*($C$14*$C$12),"")</f>
        <v/>
      </c>
      <c r="J2794" s="42" t="str">
        <f ca="1">IFERROR(IF(Data!$C$6="Real",B2794,I2794+J2793+($C$14*$C$12)*(NORMINV(RAND(),$C$15,CHOOSE($G$13,$C$13,F2794,G2794)))),"")</f>
        <v/>
      </c>
      <c r="K2794" s="88" t="str">
        <f>IF(ISNUMBER(A2794), IF($G$16="fixed",$G$17,MIN(H2794*Data!$C$7*$C$16*0.5,$C$17*Data!$C$7))*$C$12,"")</f>
        <v/>
      </c>
      <c r="L2794" s="42" t="str">
        <f t="shared" ca="1" si="1320"/>
        <v/>
      </c>
      <c r="M2794" s="44" t="str">
        <f t="shared" ca="1" si="1321"/>
        <v/>
      </c>
      <c r="N2794" s="44" t="str">
        <f t="shared" ca="1" si="1322"/>
        <v/>
      </c>
      <c r="O2794" s="108" t="str">
        <f t="shared" si="1306"/>
        <v/>
      </c>
      <c r="P2794" s="102" t="str">
        <f t="shared" si="1307"/>
        <v/>
      </c>
      <c r="Q2794" s="102" t="str">
        <f t="shared" si="1308"/>
        <v/>
      </c>
      <c r="R2794" s="120" t="str">
        <f t="shared" si="1309"/>
        <v/>
      </c>
      <c r="S2794" s="54" t="str">
        <f t="shared" si="1310"/>
        <v/>
      </c>
      <c r="T2794" s="5" t="str">
        <f t="shared" si="1311"/>
        <v/>
      </c>
      <c r="U2794" s="152" t="str">
        <f t="shared" si="1294"/>
        <v/>
      </c>
      <c r="V2794" s="152" t="str">
        <f t="shared" si="1295"/>
        <v/>
      </c>
      <c r="W2794" s="153" t="str">
        <f t="shared" si="1296"/>
        <v/>
      </c>
      <c r="X2794" s="153" t="str">
        <f t="shared" si="1297"/>
        <v/>
      </c>
      <c r="Y2794" s="153" t="str">
        <f t="shared" si="1298"/>
        <v/>
      </c>
      <c r="Z2794" s="153" t="str">
        <f t="shared" si="1299"/>
        <v/>
      </c>
      <c r="AA2794" s="152" t="str">
        <f t="shared" si="1300"/>
        <v/>
      </c>
      <c r="AB2794" s="152" t="str">
        <f t="shared" si="1301"/>
        <v/>
      </c>
      <c r="AC2794" s="154" t="str">
        <f t="shared" si="1312"/>
        <v/>
      </c>
      <c r="AD2794" s="154" t="str">
        <f t="shared" si="1313"/>
        <v/>
      </c>
      <c r="AE2794" s="3" t="str">
        <f t="shared" si="1314"/>
        <v/>
      </c>
      <c r="AF2794" s="3" t="str">
        <f t="shared" si="1315"/>
        <v/>
      </c>
      <c r="AG2794" s="3" t="str">
        <f t="shared" si="1316"/>
        <v/>
      </c>
      <c r="AH2794" s="4" t="str">
        <f t="shared" si="1317"/>
        <v/>
      </c>
      <c r="AI2794" s="75" t="str">
        <f t="shared" si="1318"/>
        <v/>
      </c>
      <c r="AJ2794" s="75" t="str">
        <f t="shared" si="1319"/>
        <v/>
      </c>
    </row>
    <row r="2795" spans="1:36">
      <c r="A2795" s="41" t="str">
        <f t="shared" si="1302"/>
        <v/>
      </c>
      <c r="B2795" s="150" t="str">
        <f>IF(ISNUMBER(A2795),INDEX('MetaTrader Import'!$H$13:$J$5893,TRUNC(((A2795-$A$39+1)-1)/3)+1,MOD((A2795-$A$39+1)-1,3)+1),"")</f>
        <v/>
      </c>
      <c r="C2795" s="43" t="str">
        <f t="shared" si="1303"/>
        <v/>
      </c>
      <c r="D2795" s="43" t="str">
        <f t="shared" ca="1" si="1293"/>
        <v/>
      </c>
      <c r="E2795" s="43" t="str">
        <f t="shared" si="1304"/>
        <v/>
      </c>
      <c r="F2795" s="43" t="str">
        <f t="shared" si="1305"/>
        <v/>
      </c>
      <c r="G2795" s="43" t="str">
        <f>IF(A2795&lt;&gt;"",IF(A2795&lt;Data!$G$11*0.25,$C$13/$G$32,IF(A2795&gt;Data!$G$11*0.25,$C$13,$C$13*10)),"")</f>
        <v/>
      </c>
      <c r="H2795" s="43" t="str">
        <f>IF(A2795&lt;&gt;"",IF(Data!$G$9="constant",$C$13,IF(Data!$G$9="squeeze",G2795,F2795)),"")</f>
        <v/>
      </c>
      <c r="I2795" s="38" t="str">
        <f ca="1">IF(ISNUMBER(A2795),NORMINV(RAND(),0,IF(AND(Data!$G$9="squeeze",A2795&lt;Data!$G$11*0.25),$H$32,1)*$C$30*$C$13)*($C$14*$C$12),"")</f>
        <v/>
      </c>
      <c r="J2795" s="42" t="str">
        <f ca="1">IFERROR(IF(Data!$C$6="Real",B2795,I2795+J2794+($C$14*$C$12)*(NORMINV(RAND(),$C$15,CHOOSE($G$13,$C$13,F2795,G2795)))),"")</f>
        <v/>
      </c>
      <c r="K2795" s="88" t="str">
        <f>IF(ISNUMBER(A2795), IF($G$16="fixed",$G$17,MIN(H2795*Data!$C$7*$C$16*0.5,$C$17*Data!$C$7))*$C$12,"")</f>
        <v/>
      </c>
      <c r="L2795" s="42" t="str">
        <f t="shared" ca="1" si="1320"/>
        <v/>
      </c>
      <c r="M2795" s="44" t="str">
        <f t="shared" ca="1" si="1321"/>
        <v/>
      </c>
      <c r="N2795" s="44" t="str">
        <f t="shared" ca="1" si="1322"/>
        <v/>
      </c>
      <c r="O2795" s="108" t="str">
        <f t="shared" si="1306"/>
        <v/>
      </c>
      <c r="P2795" s="102" t="str">
        <f t="shared" si="1307"/>
        <v/>
      </c>
      <c r="Q2795" s="102" t="str">
        <f t="shared" si="1308"/>
        <v/>
      </c>
      <c r="R2795" s="120" t="str">
        <f t="shared" si="1309"/>
        <v/>
      </c>
      <c r="S2795" s="54" t="str">
        <f t="shared" si="1310"/>
        <v/>
      </c>
      <c r="T2795" s="5" t="str">
        <f t="shared" si="1311"/>
        <v/>
      </c>
      <c r="U2795" s="152" t="str">
        <f t="shared" si="1294"/>
        <v/>
      </c>
      <c r="V2795" s="152" t="str">
        <f t="shared" si="1295"/>
        <v/>
      </c>
      <c r="W2795" s="153" t="str">
        <f t="shared" si="1296"/>
        <v/>
      </c>
      <c r="X2795" s="153" t="str">
        <f t="shared" si="1297"/>
        <v/>
      </c>
      <c r="Y2795" s="153" t="str">
        <f t="shared" si="1298"/>
        <v/>
      </c>
      <c r="Z2795" s="153" t="str">
        <f t="shared" si="1299"/>
        <v/>
      </c>
      <c r="AA2795" s="152" t="str">
        <f t="shared" si="1300"/>
        <v/>
      </c>
      <c r="AB2795" s="152" t="str">
        <f t="shared" si="1301"/>
        <v/>
      </c>
      <c r="AC2795" s="154" t="str">
        <f t="shared" si="1312"/>
        <v/>
      </c>
      <c r="AD2795" s="154" t="str">
        <f t="shared" si="1313"/>
        <v/>
      </c>
      <c r="AE2795" s="3" t="str">
        <f t="shared" si="1314"/>
        <v/>
      </c>
      <c r="AF2795" s="3" t="str">
        <f t="shared" si="1315"/>
        <v/>
      </c>
      <c r="AG2795" s="3" t="str">
        <f t="shared" si="1316"/>
        <v/>
      </c>
      <c r="AH2795" s="4" t="str">
        <f t="shared" si="1317"/>
        <v/>
      </c>
      <c r="AI2795" s="75" t="str">
        <f t="shared" si="1318"/>
        <v/>
      </c>
      <c r="AJ2795" s="75" t="str">
        <f t="shared" si="1319"/>
        <v/>
      </c>
    </row>
    <row r="2796" spans="1:36">
      <c r="A2796" s="41" t="str">
        <f t="shared" si="1302"/>
        <v/>
      </c>
      <c r="B2796" s="150" t="str">
        <f>IF(ISNUMBER(A2796),INDEX('MetaTrader Import'!$H$13:$J$5893,TRUNC(((A2796-$A$39+1)-1)/3)+1,MOD((A2796-$A$39+1)-1,3)+1),"")</f>
        <v/>
      </c>
      <c r="C2796" s="43" t="str">
        <f t="shared" si="1303"/>
        <v/>
      </c>
      <c r="D2796" s="43" t="str">
        <f t="shared" ca="1" si="1293"/>
        <v/>
      </c>
      <c r="E2796" s="43" t="str">
        <f t="shared" si="1304"/>
        <v/>
      </c>
      <c r="F2796" s="43" t="str">
        <f t="shared" si="1305"/>
        <v/>
      </c>
      <c r="G2796" s="43" t="str">
        <f>IF(A2796&lt;&gt;"",IF(A2796&lt;Data!$G$11*0.25,$C$13/$G$32,IF(A2796&gt;Data!$G$11*0.25,$C$13,$C$13*10)),"")</f>
        <v/>
      </c>
      <c r="H2796" s="43" t="str">
        <f>IF(A2796&lt;&gt;"",IF(Data!$G$9="constant",$C$13,IF(Data!$G$9="squeeze",G2796,F2796)),"")</f>
        <v/>
      </c>
      <c r="I2796" s="38" t="str">
        <f ca="1">IF(ISNUMBER(A2796),NORMINV(RAND(),0,IF(AND(Data!$G$9="squeeze",A2796&lt;Data!$G$11*0.25),$H$32,1)*$C$30*$C$13)*($C$14*$C$12),"")</f>
        <v/>
      </c>
      <c r="J2796" s="42" t="str">
        <f ca="1">IFERROR(IF(Data!$C$6="Real",B2796,I2796+J2795+($C$14*$C$12)*(NORMINV(RAND(),$C$15,CHOOSE($G$13,$C$13,F2796,G2796)))),"")</f>
        <v/>
      </c>
      <c r="K2796" s="88" t="str">
        <f>IF(ISNUMBER(A2796), IF($G$16="fixed",$G$17,MIN(H2796*Data!$C$7*$C$16*0.5,$C$17*Data!$C$7))*$C$12,"")</f>
        <v/>
      </c>
      <c r="L2796" s="42" t="str">
        <f t="shared" ca="1" si="1320"/>
        <v/>
      </c>
      <c r="M2796" s="44" t="str">
        <f t="shared" ca="1" si="1321"/>
        <v/>
      </c>
      <c r="N2796" s="44" t="str">
        <f t="shared" ca="1" si="1322"/>
        <v/>
      </c>
      <c r="O2796" s="108" t="str">
        <f t="shared" si="1306"/>
        <v/>
      </c>
      <c r="P2796" s="102" t="str">
        <f t="shared" si="1307"/>
        <v/>
      </c>
      <c r="Q2796" s="102" t="str">
        <f t="shared" si="1308"/>
        <v/>
      </c>
      <c r="R2796" s="120" t="str">
        <f t="shared" si="1309"/>
        <v/>
      </c>
      <c r="S2796" s="54" t="str">
        <f t="shared" si="1310"/>
        <v/>
      </c>
      <c r="T2796" s="5" t="str">
        <f t="shared" si="1311"/>
        <v/>
      </c>
      <c r="U2796" s="152" t="str">
        <f t="shared" si="1294"/>
        <v/>
      </c>
      <c r="V2796" s="152" t="str">
        <f t="shared" si="1295"/>
        <v/>
      </c>
      <c r="W2796" s="153" t="str">
        <f t="shared" si="1296"/>
        <v/>
      </c>
      <c r="X2796" s="153" t="str">
        <f t="shared" si="1297"/>
        <v/>
      </c>
      <c r="Y2796" s="153" t="str">
        <f t="shared" si="1298"/>
        <v/>
      </c>
      <c r="Z2796" s="153" t="str">
        <f t="shared" si="1299"/>
        <v/>
      </c>
      <c r="AA2796" s="152" t="str">
        <f t="shared" si="1300"/>
        <v/>
      </c>
      <c r="AB2796" s="152" t="str">
        <f t="shared" si="1301"/>
        <v/>
      </c>
      <c r="AC2796" s="154" t="str">
        <f t="shared" si="1312"/>
        <v/>
      </c>
      <c r="AD2796" s="154" t="str">
        <f t="shared" si="1313"/>
        <v/>
      </c>
      <c r="AE2796" s="3" t="str">
        <f t="shared" si="1314"/>
        <v/>
      </c>
      <c r="AF2796" s="3" t="str">
        <f t="shared" si="1315"/>
        <v/>
      </c>
      <c r="AG2796" s="3" t="str">
        <f t="shared" si="1316"/>
        <v/>
      </c>
      <c r="AH2796" s="4" t="str">
        <f t="shared" si="1317"/>
        <v/>
      </c>
      <c r="AI2796" s="75" t="str">
        <f t="shared" si="1318"/>
        <v/>
      </c>
      <c r="AJ2796" s="75" t="str">
        <f t="shared" si="1319"/>
        <v/>
      </c>
    </row>
    <row r="2797" spans="1:36">
      <c r="A2797" s="41" t="str">
        <f t="shared" si="1302"/>
        <v/>
      </c>
      <c r="B2797" s="150" t="str">
        <f>IF(ISNUMBER(A2797),INDEX('MetaTrader Import'!$H$13:$J$5893,TRUNC(((A2797-$A$39+1)-1)/3)+1,MOD((A2797-$A$39+1)-1,3)+1),"")</f>
        <v/>
      </c>
      <c r="C2797" s="43" t="str">
        <f t="shared" si="1303"/>
        <v/>
      </c>
      <c r="D2797" s="43" t="str">
        <f t="shared" ca="1" si="1293"/>
        <v/>
      </c>
      <c r="E2797" s="43" t="str">
        <f t="shared" si="1304"/>
        <v/>
      </c>
      <c r="F2797" s="43" t="str">
        <f t="shared" si="1305"/>
        <v/>
      </c>
      <c r="G2797" s="43" t="str">
        <f>IF(A2797&lt;&gt;"",IF(A2797&lt;Data!$G$11*0.25,$C$13/$G$32,IF(A2797&gt;Data!$G$11*0.25,$C$13,$C$13*10)),"")</f>
        <v/>
      </c>
      <c r="H2797" s="43" t="str">
        <f>IF(A2797&lt;&gt;"",IF(Data!$G$9="constant",$C$13,IF(Data!$G$9="squeeze",G2797,F2797)),"")</f>
        <v/>
      </c>
      <c r="I2797" s="38" t="str">
        <f ca="1">IF(ISNUMBER(A2797),NORMINV(RAND(),0,IF(AND(Data!$G$9="squeeze",A2797&lt;Data!$G$11*0.25),$H$32,1)*$C$30*$C$13)*($C$14*$C$12),"")</f>
        <v/>
      </c>
      <c r="J2797" s="42" t="str">
        <f ca="1">IFERROR(IF(Data!$C$6="Real",B2797,I2797+J2796+($C$14*$C$12)*(NORMINV(RAND(),$C$15,CHOOSE($G$13,$C$13,F2797,G2797)))),"")</f>
        <v/>
      </c>
      <c r="K2797" s="88" t="str">
        <f>IF(ISNUMBER(A2797), IF($G$16="fixed",$G$17,MIN(H2797*Data!$C$7*$C$16*0.5,$C$17*Data!$C$7))*$C$12,"")</f>
        <v/>
      </c>
      <c r="L2797" s="42" t="str">
        <f t="shared" ca="1" si="1320"/>
        <v/>
      </c>
      <c r="M2797" s="44" t="str">
        <f t="shared" ca="1" si="1321"/>
        <v/>
      </c>
      <c r="N2797" s="44" t="str">
        <f t="shared" ca="1" si="1322"/>
        <v/>
      </c>
      <c r="O2797" s="108" t="str">
        <f t="shared" si="1306"/>
        <v/>
      </c>
      <c r="P2797" s="102" t="str">
        <f t="shared" si="1307"/>
        <v/>
      </c>
      <c r="Q2797" s="102" t="str">
        <f t="shared" si="1308"/>
        <v/>
      </c>
      <c r="R2797" s="120" t="str">
        <f t="shared" si="1309"/>
        <v/>
      </c>
      <c r="S2797" s="54" t="str">
        <f t="shared" si="1310"/>
        <v/>
      </c>
      <c r="T2797" s="5" t="str">
        <f t="shared" si="1311"/>
        <v/>
      </c>
      <c r="U2797" s="152" t="str">
        <f t="shared" si="1294"/>
        <v/>
      </c>
      <c r="V2797" s="152" t="str">
        <f t="shared" si="1295"/>
        <v/>
      </c>
      <c r="W2797" s="153" t="str">
        <f t="shared" si="1296"/>
        <v/>
      </c>
      <c r="X2797" s="153" t="str">
        <f t="shared" si="1297"/>
        <v/>
      </c>
      <c r="Y2797" s="153" t="str">
        <f t="shared" si="1298"/>
        <v/>
      </c>
      <c r="Z2797" s="153" t="str">
        <f t="shared" si="1299"/>
        <v/>
      </c>
      <c r="AA2797" s="152" t="str">
        <f t="shared" si="1300"/>
        <v/>
      </c>
      <c r="AB2797" s="152" t="str">
        <f t="shared" si="1301"/>
        <v/>
      </c>
      <c r="AC2797" s="154" t="str">
        <f t="shared" si="1312"/>
        <v/>
      </c>
      <c r="AD2797" s="154" t="str">
        <f t="shared" si="1313"/>
        <v/>
      </c>
      <c r="AE2797" s="3" t="str">
        <f t="shared" si="1314"/>
        <v/>
      </c>
      <c r="AF2797" s="3" t="str">
        <f t="shared" si="1315"/>
        <v/>
      </c>
      <c r="AG2797" s="3" t="str">
        <f t="shared" si="1316"/>
        <v/>
      </c>
      <c r="AH2797" s="4" t="str">
        <f t="shared" si="1317"/>
        <v/>
      </c>
      <c r="AI2797" s="75" t="str">
        <f t="shared" si="1318"/>
        <v/>
      </c>
      <c r="AJ2797" s="75" t="str">
        <f t="shared" si="1319"/>
        <v/>
      </c>
    </row>
    <row r="2798" spans="1:36">
      <c r="A2798" s="41" t="str">
        <f t="shared" si="1302"/>
        <v/>
      </c>
      <c r="B2798" s="150" t="str">
        <f>IF(ISNUMBER(A2798),INDEX('MetaTrader Import'!$H$13:$J$5893,TRUNC(((A2798-$A$39+1)-1)/3)+1,MOD((A2798-$A$39+1)-1,3)+1),"")</f>
        <v/>
      </c>
      <c r="C2798" s="43" t="str">
        <f t="shared" si="1303"/>
        <v/>
      </c>
      <c r="D2798" s="43" t="str">
        <f t="shared" ca="1" si="1293"/>
        <v/>
      </c>
      <c r="E2798" s="43" t="str">
        <f t="shared" si="1304"/>
        <v/>
      </c>
      <c r="F2798" s="43" t="str">
        <f t="shared" si="1305"/>
        <v/>
      </c>
      <c r="G2798" s="43" t="str">
        <f>IF(A2798&lt;&gt;"",IF(A2798&lt;Data!$G$11*0.25,$C$13/$G$32,IF(A2798&gt;Data!$G$11*0.25,$C$13,$C$13*10)),"")</f>
        <v/>
      </c>
      <c r="H2798" s="43" t="str">
        <f>IF(A2798&lt;&gt;"",IF(Data!$G$9="constant",$C$13,IF(Data!$G$9="squeeze",G2798,F2798)),"")</f>
        <v/>
      </c>
      <c r="I2798" s="38" t="str">
        <f ca="1">IF(ISNUMBER(A2798),NORMINV(RAND(),0,IF(AND(Data!$G$9="squeeze",A2798&lt;Data!$G$11*0.25),$H$32,1)*$C$30*$C$13)*($C$14*$C$12),"")</f>
        <v/>
      </c>
      <c r="J2798" s="42" t="str">
        <f ca="1">IFERROR(IF(Data!$C$6="Real",B2798,I2798+J2797+($C$14*$C$12)*(NORMINV(RAND(),$C$15,CHOOSE($G$13,$C$13,F2798,G2798)))),"")</f>
        <v/>
      </c>
      <c r="K2798" s="88" t="str">
        <f>IF(ISNUMBER(A2798), IF($G$16="fixed",$G$17,MIN(H2798*Data!$C$7*$C$16*0.5,$C$17*Data!$C$7))*$C$12,"")</f>
        <v/>
      </c>
      <c r="L2798" s="42" t="str">
        <f t="shared" ca="1" si="1320"/>
        <v/>
      </c>
      <c r="M2798" s="44" t="str">
        <f t="shared" ca="1" si="1321"/>
        <v/>
      </c>
      <c r="N2798" s="44" t="str">
        <f t="shared" ca="1" si="1322"/>
        <v/>
      </c>
      <c r="O2798" s="108" t="str">
        <f t="shared" si="1306"/>
        <v/>
      </c>
      <c r="P2798" s="102" t="str">
        <f t="shared" si="1307"/>
        <v/>
      </c>
      <c r="Q2798" s="102" t="str">
        <f t="shared" si="1308"/>
        <v/>
      </c>
      <c r="R2798" s="120" t="str">
        <f t="shared" si="1309"/>
        <v/>
      </c>
      <c r="S2798" s="54" t="str">
        <f t="shared" si="1310"/>
        <v/>
      </c>
      <c r="T2798" s="5" t="str">
        <f t="shared" si="1311"/>
        <v/>
      </c>
      <c r="U2798" s="152" t="str">
        <f t="shared" si="1294"/>
        <v/>
      </c>
      <c r="V2798" s="152" t="str">
        <f t="shared" si="1295"/>
        <v/>
      </c>
      <c r="W2798" s="153" t="str">
        <f t="shared" si="1296"/>
        <v/>
      </c>
      <c r="X2798" s="153" t="str">
        <f t="shared" si="1297"/>
        <v/>
      </c>
      <c r="Y2798" s="153" t="str">
        <f t="shared" si="1298"/>
        <v/>
      </c>
      <c r="Z2798" s="153" t="str">
        <f t="shared" si="1299"/>
        <v/>
      </c>
      <c r="AA2798" s="152" t="str">
        <f t="shared" si="1300"/>
        <v/>
      </c>
      <c r="AB2798" s="152" t="str">
        <f t="shared" si="1301"/>
        <v/>
      </c>
      <c r="AC2798" s="154" t="str">
        <f t="shared" si="1312"/>
        <v/>
      </c>
      <c r="AD2798" s="154" t="str">
        <f t="shared" si="1313"/>
        <v/>
      </c>
      <c r="AE2798" s="3" t="str">
        <f t="shared" si="1314"/>
        <v/>
      </c>
      <c r="AF2798" s="3" t="str">
        <f t="shared" si="1315"/>
        <v/>
      </c>
      <c r="AG2798" s="3" t="str">
        <f t="shared" si="1316"/>
        <v/>
      </c>
      <c r="AH2798" s="4" t="str">
        <f t="shared" si="1317"/>
        <v/>
      </c>
      <c r="AI2798" s="75" t="str">
        <f t="shared" si="1318"/>
        <v/>
      </c>
      <c r="AJ2798" s="75" t="str">
        <f t="shared" si="1319"/>
        <v/>
      </c>
    </row>
    <row r="2799" spans="1:36">
      <c r="A2799" s="41" t="str">
        <f t="shared" si="1302"/>
        <v/>
      </c>
      <c r="B2799" s="150" t="str">
        <f>IF(ISNUMBER(A2799),INDEX('MetaTrader Import'!$H$13:$J$5893,TRUNC(((A2799-$A$39+1)-1)/3)+1,MOD((A2799-$A$39+1)-1,3)+1),"")</f>
        <v/>
      </c>
      <c r="C2799" s="43" t="str">
        <f t="shared" si="1303"/>
        <v/>
      </c>
      <c r="D2799" s="43" t="str">
        <f t="shared" ca="1" si="1293"/>
        <v/>
      </c>
      <c r="E2799" s="43" t="str">
        <f t="shared" si="1304"/>
        <v/>
      </c>
      <c r="F2799" s="43" t="str">
        <f t="shared" si="1305"/>
        <v/>
      </c>
      <c r="G2799" s="43" t="str">
        <f>IF(A2799&lt;&gt;"",IF(A2799&lt;Data!$G$11*0.25,$C$13/$G$32,IF(A2799&gt;Data!$G$11*0.25,$C$13,$C$13*10)),"")</f>
        <v/>
      </c>
      <c r="H2799" s="43" t="str">
        <f>IF(A2799&lt;&gt;"",IF(Data!$G$9="constant",$C$13,IF(Data!$G$9="squeeze",G2799,F2799)),"")</f>
        <v/>
      </c>
      <c r="I2799" s="38" t="str">
        <f ca="1">IF(ISNUMBER(A2799),NORMINV(RAND(),0,IF(AND(Data!$G$9="squeeze",A2799&lt;Data!$G$11*0.25),$H$32,1)*$C$30*$C$13)*($C$14*$C$12),"")</f>
        <v/>
      </c>
      <c r="J2799" s="42" t="str">
        <f ca="1">IFERROR(IF(Data!$C$6="Real",B2799,I2799+J2798+($C$14*$C$12)*(NORMINV(RAND(),$C$15,CHOOSE($G$13,$C$13,F2799,G2799)))),"")</f>
        <v/>
      </c>
      <c r="K2799" s="88" t="str">
        <f>IF(ISNUMBER(A2799), IF($G$16="fixed",$G$17,MIN(H2799*Data!$C$7*$C$16*0.5,$C$17*Data!$C$7))*$C$12,"")</f>
        <v/>
      </c>
      <c r="L2799" s="42" t="str">
        <f t="shared" ca="1" si="1320"/>
        <v/>
      </c>
      <c r="M2799" s="44" t="str">
        <f t="shared" ca="1" si="1321"/>
        <v/>
      </c>
      <c r="N2799" s="44" t="str">
        <f t="shared" ca="1" si="1322"/>
        <v/>
      </c>
      <c r="O2799" s="108" t="str">
        <f t="shared" si="1306"/>
        <v/>
      </c>
      <c r="P2799" s="102" t="str">
        <f t="shared" si="1307"/>
        <v/>
      </c>
      <c r="Q2799" s="102" t="str">
        <f t="shared" si="1308"/>
        <v/>
      </c>
      <c r="R2799" s="120" t="str">
        <f t="shared" si="1309"/>
        <v/>
      </c>
      <c r="S2799" s="54" t="str">
        <f t="shared" si="1310"/>
        <v/>
      </c>
      <c r="T2799" s="5" t="str">
        <f t="shared" si="1311"/>
        <v/>
      </c>
      <c r="U2799" s="152" t="str">
        <f t="shared" si="1294"/>
        <v/>
      </c>
      <c r="V2799" s="152" t="str">
        <f t="shared" si="1295"/>
        <v/>
      </c>
      <c r="W2799" s="153" t="str">
        <f t="shared" si="1296"/>
        <v/>
      </c>
      <c r="X2799" s="153" t="str">
        <f t="shared" si="1297"/>
        <v/>
      </c>
      <c r="Y2799" s="153" t="str">
        <f t="shared" si="1298"/>
        <v/>
      </c>
      <c r="Z2799" s="153" t="str">
        <f t="shared" si="1299"/>
        <v/>
      </c>
      <c r="AA2799" s="152" t="str">
        <f t="shared" si="1300"/>
        <v/>
      </c>
      <c r="AB2799" s="152" t="str">
        <f t="shared" si="1301"/>
        <v/>
      </c>
      <c r="AC2799" s="154" t="str">
        <f t="shared" si="1312"/>
        <v/>
      </c>
      <c r="AD2799" s="154" t="str">
        <f t="shared" si="1313"/>
        <v/>
      </c>
      <c r="AE2799" s="3" t="str">
        <f t="shared" si="1314"/>
        <v/>
      </c>
      <c r="AF2799" s="3" t="str">
        <f t="shared" si="1315"/>
        <v/>
      </c>
      <c r="AG2799" s="3" t="str">
        <f t="shared" si="1316"/>
        <v/>
      </c>
      <c r="AH2799" s="4" t="str">
        <f t="shared" si="1317"/>
        <v/>
      </c>
      <c r="AI2799" s="75" t="str">
        <f t="shared" si="1318"/>
        <v/>
      </c>
      <c r="AJ2799" s="75" t="str">
        <f t="shared" si="1319"/>
        <v/>
      </c>
    </row>
    <row r="2800" spans="1:36">
      <c r="A2800" s="41" t="str">
        <f t="shared" si="1302"/>
        <v/>
      </c>
      <c r="B2800" s="150" t="str">
        <f>IF(ISNUMBER(A2800),INDEX('MetaTrader Import'!$H$13:$J$5893,TRUNC(((A2800-$A$39+1)-1)/3)+1,MOD((A2800-$A$39+1)-1,3)+1),"")</f>
        <v/>
      </c>
      <c r="C2800" s="43" t="str">
        <f t="shared" si="1303"/>
        <v/>
      </c>
      <c r="D2800" s="43" t="str">
        <f t="shared" ca="1" si="1293"/>
        <v/>
      </c>
      <c r="E2800" s="43" t="str">
        <f t="shared" si="1304"/>
        <v/>
      </c>
      <c r="F2800" s="43" t="str">
        <f t="shared" si="1305"/>
        <v/>
      </c>
      <c r="G2800" s="43" t="str">
        <f>IF(A2800&lt;&gt;"",IF(A2800&lt;Data!$G$11*0.25,$C$13/$G$32,IF(A2800&gt;Data!$G$11*0.25,$C$13,$C$13*10)),"")</f>
        <v/>
      </c>
      <c r="H2800" s="43" t="str">
        <f>IF(A2800&lt;&gt;"",IF(Data!$G$9="constant",$C$13,IF(Data!$G$9="squeeze",G2800,F2800)),"")</f>
        <v/>
      </c>
      <c r="I2800" s="38" t="str">
        <f ca="1">IF(ISNUMBER(A2800),NORMINV(RAND(),0,IF(AND(Data!$G$9="squeeze",A2800&lt;Data!$G$11*0.25),$H$32,1)*$C$30*$C$13)*($C$14*$C$12),"")</f>
        <v/>
      </c>
      <c r="J2800" s="42" t="str">
        <f ca="1">IFERROR(IF(Data!$C$6="Real",B2800,I2800+J2799+($C$14*$C$12)*(NORMINV(RAND(),$C$15,CHOOSE($G$13,$C$13,F2800,G2800)))),"")</f>
        <v/>
      </c>
      <c r="K2800" s="88" t="str">
        <f>IF(ISNUMBER(A2800), IF($G$16="fixed",$G$17,MIN(H2800*Data!$C$7*$C$16*0.5,$C$17*Data!$C$7))*$C$12,"")</f>
        <v/>
      </c>
      <c r="L2800" s="42" t="str">
        <f t="shared" ca="1" si="1320"/>
        <v/>
      </c>
      <c r="M2800" s="44" t="str">
        <f t="shared" ca="1" si="1321"/>
        <v/>
      </c>
      <c r="N2800" s="44" t="str">
        <f t="shared" ca="1" si="1322"/>
        <v/>
      </c>
      <c r="O2800" s="108" t="str">
        <f t="shared" si="1306"/>
        <v/>
      </c>
      <c r="P2800" s="102" t="str">
        <f t="shared" si="1307"/>
        <v/>
      </c>
      <c r="Q2800" s="102" t="str">
        <f t="shared" si="1308"/>
        <v/>
      </c>
      <c r="R2800" s="120" t="str">
        <f t="shared" si="1309"/>
        <v/>
      </c>
      <c r="S2800" s="54" t="str">
        <f t="shared" si="1310"/>
        <v/>
      </c>
      <c r="T2800" s="5" t="str">
        <f t="shared" si="1311"/>
        <v/>
      </c>
      <c r="U2800" s="152" t="str">
        <f t="shared" si="1294"/>
        <v/>
      </c>
      <c r="V2800" s="152" t="str">
        <f t="shared" si="1295"/>
        <v/>
      </c>
      <c r="W2800" s="153" t="str">
        <f t="shared" si="1296"/>
        <v/>
      </c>
      <c r="X2800" s="153" t="str">
        <f t="shared" si="1297"/>
        <v/>
      </c>
      <c r="Y2800" s="153" t="str">
        <f t="shared" si="1298"/>
        <v/>
      </c>
      <c r="Z2800" s="153" t="str">
        <f t="shared" si="1299"/>
        <v/>
      </c>
      <c r="AA2800" s="152" t="str">
        <f t="shared" si="1300"/>
        <v/>
      </c>
      <c r="AB2800" s="152" t="str">
        <f t="shared" si="1301"/>
        <v/>
      </c>
      <c r="AC2800" s="154" t="str">
        <f t="shared" si="1312"/>
        <v/>
      </c>
      <c r="AD2800" s="154" t="str">
        <f t="shared" si="1313"/>
        <v/>
      </c>
      <c r="AE2800" s="3" t="str">
        <f t="shared" si="1314"/>
        <v/>
      </c>
      <c r="AF2800" s="3" t="str">
        <f t="shared" si="1315"/>
        <v/>
      </c>
      <c r="AG2800" s="3" t="str">
        <f t="shared" si="1316"/>
        <v/>
      </c>
      <c r="AH2800" s="4" t="str">
        <f t="shared" si="1317"/>
        <v/>
      </c>
      <c r="AI2800" s="75" t="str">
        <f t="shared" si="1318"/>
        <v/>
      </c>
      <c r="AJ2800" s="75" t="str">
        <f t="shared" si="1319"/>
        <v/>
      </c>
    </row>
    <row r="2801" spans="1:36">
      <c r="A2801" s="41" t="str">
        <f t="shared" si="1302"/>
        <v/>
      </c>
      <c r="B2801" s="150" t="str">
        <f>IF(ISNUMBER(A2801),INDEX('MetaTrader Import'!$H$13:$J$5893,TRUNC(((A2801-$A$39+1)-1)/3)+1,MOD((A2801-$A$39+1)-1,3)+1),"")</f>
        <v/>
      </c>
      <c r="C2801" s="43" t="str">
        <f t="shared" si="1303"/>
        <v/>
      </c>
      <c r="D2801" s="43" t="str">
        <f t="shared" ca="1" si="1293"/>
        <v/>
      </c>
      <c r="E2801" s="43" t="str">
        <f t="shared" si="1304"/>
        <v/>
      </c>
      <c r="F2801" s="43" t="str">
        <f t="shared" si="1305"/>
        <v/>
      </c>
      <c r="G2801" s="43" t="str">
        <f>IF(A2801&lt;&gt;"",IF(A2801&lt;Data!$G$11*0.25,$C$13/$G$32,IF(A2801&gt;Data!$G$11*0.25,$C$13,$C$13*10)),"")</f>
        <v/>
      </c>
      <c r="H2801" s="43" t="str">
        <f>IF(A2801&lt;&gt;"",IF(Data!$G$9="constant",$C$13,IF(Data!$G$9="squeeze",G2801,F2801)),"")</f>
        <v/>
      </c>
      <c r="I2801" s="38" t="str">
        <f ca="1">IF(ISNUMBER(A2801),NORMINV(RAND(),0,IF(AND(Data!$G$9="squeeze",A2801&lt;Data!$G$11*0.25),$H$32,1)*$C$30*$C$13)*($C$14*$C$12),"")</f>
        <v/>
      </c>
      <c r="J2801" s="42" t="str">
        <f ca="1">IFERROR(IF(Data!$C$6="Real",B2801,I2801+J2800+($C$14*$C$12)*(NORMINV(RAND(),$C$15,CHOOSE($G$13,$C$13,F2801,G2801)))),"")</f>
        <v/>
      </c>
      <c r="K2801" s="88" t="str">
        <f>IF(ISNUMBER(A2801), IF($G$16="fixed",$G$17,MIN(H2801*Data!$C$7*$C$16*0.5,$C$17*Data!$C$7))*$C$12,"")</f>
        <v/>
      </c>
      <c r="L2801" s="42" t="str">
        <f t="shared" ca="1" si="1320"/>
        <v/>
      </c>
      <c r="M2801" s="44" t="str">
        <f t="shared" ca="1" si="1321"/>
        <v/>
      </c>
      <c r="N2801" s="44" t="str">
        <f t="shared" ca="1" si="1322"/>
        <v/>
      </c>
      <c r="O2801" s="108" t="str">
        <f t="shared" si="1306"/>
        <v/>
      </c>
      <c r="P2801" s="102" t="str">
        <f t="shared" si="1307"/>
        <v/>
      </c>
      <c r="Q2801" s="102" t="str">
        <f t="shared" si="1308"/>
        <v/>
      </c>
      <c r="R2801" s="120" t="str">
        <f t="shared" si="1309"/>
        <v/>
      </c>
      <c r="S2801" s="54" t="str">
        <f t="shared" si="1310"/>
        <v/>
      </c>
      <c r="T2801" s="5" t="str">
        <f t="shared" si="1311"/>
        <v/>
      </c>
      <c r="U2801" s="152" t="str">
        <f t="shared" si="1294"/>
        <v/>
      </c>
      <c r="V2801" s="152" t="str">
        <f t="shared" si="1295"/>
        <v/>
      </c>
      <c r="W2801" s="153" t="str">
        <f t="shared" si="1296"/>
        <v/>
      </c>
      <c r="X2801" s="153" t="str">
        <f t="shared" si="1297"/>
        <v/>
      </c>
      <c r="Y2801" s="153" t="str">
        <f t="shared" si="1298"/>
        <v/>
      </c>
      <c r="Z2801" s="153" t="str">
        <f t="shared" si="1299"/>
        <v/>
      </c>
      <c r="AA2801" s="152" t="str">
        <f t="shared" si="1300"/>
        <v/>
      </c>
      <c r="AB2801" s="152" t="str">
        <f t="shared" si="1301"/>
        <v/>
      </c>
      <c r="AC2801" s="154" t="str">
        <f t="shared" si="1312"/>
        <v/>
      </c>
      <c r="AD2801" s="154" t="str">
        <f t="shared" si="1313"/>
        <v/>
      </c>
      <c r="AE2801" s="3" t="str">
        <f t="shared" si="1314"/>
        <v/>
      </c>
      <c r="AF2801" s="3" t="str">
        <f t="shared" si="1315"/>
        <v/>
      </c>
      <c r="AG2801" s="3" t="str">
        <f t="shared" si="1316"/>
        <v/>
      </c>
      <c r="AH2801" s="4" t="str">
        <f t="shared" si="1317"/>
        <v/>
      </c>
      <c r="AI2801" s="75" t="str">
        <f t="shared" si="1318"/>
        <v/>
      </c>
      <c r="AJ2801" s="75" t="str">
        <f t="shared" si="1319"/>
        <v/>
      </c>
    </row>
    <row r="2802" spans="1:36">
      <c r="A2802" s="41" t="str">
        <f t="shared" si="1302"/>
        <v/>
      </c>
      <c r="B2802" s="150" t="str">
        <f>IF(ISNUMBER(A2802),INDEX('MetaTrader Import'!$H$13:$J$5893,TRUNC(((A2802-$A$39+1)-1)/3)+1,MOD((A2802-$A$39+1)-1,3)+1),"")</f>
        <v/>
      </c>
      <c r="C2802" s="43" t="str">
        <f t="shared" si="1303"/>
        <v/>
      </c>
      <c r="D2802" s="43" t="str">
        <f t="shared" ca="1" si="1293"/>
        <v/>
      </c>
      <c r="E2802" s="43" t="str">
        <f t="shared" si="1304"/>
        <v/>
      </c>
      <c r="F2802" s="43" t="str">
        <f t="shared" si="1305"/>
        <v/>
      </c>
      <c r="G2802" s="43" t="str">
        <f>IF(A2802&lt;&gt;"",IF(A2802&lt;Data!$G$11*0.25,$C$13/$G$32,IF(A2802&gt;Data!$G$11*0.25,$C$13,$C$13*10)),"")</f>
        <v/>
      </c>
      <c r="H2802" s="43" t="str">
        <f>IF(A2802&lt;&gt;"",IF(Data!$G$9="constant",$C$13,IF(Data!$G$9="squeeze",G2802,F2802)),"")</f>
        <v/>
      </c>
      <c r="I2802" s="38" t="str">
        <f ca="1">IF(ISNUMBER(A2802),NORMINV(RAND(),0,IF(AND(Data!$G$9="squeeze",A2802&lt;Data!$G$11*0.25),$H$32,1)*$C$30*$C$13)*($C$14*$C$12),"")</f>
        <v/>
      </c>
      <c r="J2802" s="42" t="str">
        <f ca="1">IFERROR(IF(Data!$C$6="Real",B2802,I2802+J2801+($C$14*$C$12)*(NORMINV(RAND(),$C$15,CHOOSE($G$13,$C$13,F2802,G2802)))),"")</f>
        <v/>
      </c>
      <c r="K2802" s="88" t="str">
        <f>IF(ISNUMBER(A2802), IF($G$16="fixed",$G$17,MIN(H2802*Data!$C$7*$C$16*0.5,$C$17*Data!$C$7))*$C$12,"")</f>
        <v/>
      </c>
      <c r="L2802" s="42" t="str">
        <f t="shared" ca="1" si="1320"/>
        <v/>
      </c>
      <c r="M2802" s="44" t="str">
        <f t="shared" ca="1" si="1321"/>
        <v/>
      </c>
      <c r="N2802" s="44" t="str">
        <f t="shared" ca="1" si="1322"/>
        <v/>
      </c>
      <c r="O2802" s="108" t="str">
        <f t="shared" si="1306"/>
        <v/>
      </c>
      <c r="P2802" s="102" t="str">
        <f t="shared" si="1307"/>
        <v/>
      </c>
      <c r="Q2802" s="102" t="str">
        <f t="shared" si="1308"/>
        <v/>
      </c>
      <c r="R2802" s="120" t="str">
        <f t="shared" si="1309"/>
        <v/>
      </c>
      <c r="S2802" s="54" t="str">
        <f t="shared" si="1310"/>
        <v/>
      </c>
      <c r="T2802" s="5" t="str">
        <f t="shared" si="1311"/>
        <v/>
      </c>
      <c r="U2802" s="152" t="str">
        <f t="shared" si="1294"/>
        <v/>
      </c>
      <c r="V2802" s="152" t="str">
        <f t="shared" si="1295"/>
        <v/>
      </c>
      <c r="W2802" s="153" t="str">
        <f t="shared" si="1296"/>
        <v/>
      </c>
      <c r="X2802" s="153" t="str">
        <f t="shared" si="1297"/>
        <v/>
      </c>
      <c r="Y2802" s="153" t="str">
        <f t="shared" si="1298"/>
        <v/>
      </c>
      <c r="Z2802" s="153" t="str">
        <f t="shared" si="1299"/>
        <v/>
      </c>
      <c r="AA2802" s="152" t="str">
        <f t="shared" si="1300"/>
        <v/>
      </c>
      <c r="AB2802" s="152" t="str">
        <f t="shared" si="1301"/>
        <v/>
      </c>
      <c r="AC2802" s="154" t="str">
        <f t="shared" si="1312"/>
        <v/>
      </c>
      <c r="AD2802" s="154" t="str">
        <f t="shared" si="1313"/>
        <v/>
      </c>
      <c r="AE2802" s="3" t="str">
        <f t="shared" si="1314"/>
        <v/>
      </c>
      <c r="AF2802" s="3" t="str">
        <f t="shared" si="1315"/>
        <v/>
      </c>
      <c r="AG2802" s="3" t="str">
        <f t="shared" si="1316"/>
        <v/>
      </c>
      <c r="AH2802" s="4" t="str">
        <f t="shared" si="1317"/>
        <v/>
      </c>
      <c r="AI2802" s="75" t="str">
        <f t="shared" si="1318"/>
        <v/>
      </c>
      <c r="AJ2802" s="75" t="str">
        <f t="shared" si="1319"/>
        <v/>
      </c>
    </row>
    <row r="2803" spans="1:36">
      <c r="A2803" s="41" t="str">
        <f t="shared" si="1302"/>
        <v/>
      </c>
      <c r="B2803" s="150" t="str">
        <f>IF(ISNUMBER(A2803),INDEX('MetaTrader Import'!$H$13:$J$5893,TRUNC(((A2803-$A$39+1)-1)/3)+1,MOD((A2803-$A$39+1)-1,3)+1),"")</f>
        <v/>
      </c>
      <c r="C2803" s="43" t="str">
        <f t="shared" si="1303"/>
        <v/>
      </c>
      <c r="D2803" s="43" t="str">
        <f t="shared" ca="1" si="1293"/>
        <v/>
      </c>
      <c r="E2803" s="43" t="str">
        <f t="shared" si="1304"/>
        <v/>
      </c>
      <c r="F2803" s="43" t="str">
        <f t="shared" si="1305"/>
        <v/>
      </c>
      <c r="G2803" s="43" t="str">
        <f>IF(A2803&lt;&gt;"",IF(A2803&lt;Data!$G$11*0.25,$C$13/$G$32,IF(A2803&gt;Data!$G$11*0.25,$C$13,$C$13*10)),"")</f>
        <v/>
      </c>
      <c r="H2803" s="43" t="str">
        <f>IF(A2803&lt;&gt;"",IF(Data!$G$9="constant",$C$13,IF(Data!$G$9="squeeze",G2803,F2803)),"")</f>
        <v/>
      </c>
      <c r="I2803" s="38" t="str">
        <f ca="1">IF(ISNUMBER(A2803),NORMINV(RAND(),0,IF(AND(Data!$G$9="squeeze",A2803&lt;Data!$G$11*0.25),$H$32,1)*$C$30*$C$13)*($C$14*$C$12),"")</f>
        <v/>
      </c>
      <c r="J2803" s="42" t="str">
        <f ca="1">IFERROR(IF(Data!$C$6="Real",B2803,I2803+J2802+($C$14*$C$12)*(NORMINV(RAND(),$C$15,CHOOSE($G$13,$C$13,F2803,G2803)))),"")</f>
        <v/>
      </c>
      <c r="K2803" s="88" t="str">
        <f>IF(ISNUMBER(A2803), IF($G$16="fixed",$G$17,MIN(H2803*Data!$C$7*$C$16*0.5,$C$17*Data!$C$7))*$C$12,"")</f>
        <v/>
      </c>
      <c r="L2803" s="42" t="str">
        <f t="shared" ca="1" si="1320"/>
        <v/>
      </c>
      <c r="M2803" s="44" t="str">
        <f t="shared" ca="1" si="1321"/>
        <v/>
      </c>
      <c r="N2803" s="44" t="str">
        <f t="shared" ca="1" si="1322"/>
        <v/>
      </c>
      <c r="O2803" s="108" t="str">
        <f t="shared" si="1306"/>
        <v/>
      </c>
      <c r="P2803" s="102" t="str">
        <f t="shared" si="1307"/>
        <v/>
      </c>
      <c r="Q2803" s="102" t="str">
        <f t="shared" si="1308"/>
        <v/>
      </c>
      <c r="R2803" s="120" t="str">
        <f t="shared" si="1309"/>
        <v/>
      </c>
      <c r="S2803" s="54" t="str">
        <f t="shared" si="1310"/>
        <v/>
      </c>
      <c r="T2803" s="5" t="str">
        <f t="shared" si="1311"/>
        <v/>
      </c>
      <c r="U2803" s="152" t="str">
        <f t="shared" si="1294"/>
        <v/>
      </c>
      <c r="V2803" s="152" t="str">
        <f t="shared" si="1295"/>
        <v/>
      </c>
      <c r="W2803" s="153" t="str">
        <f t="shared" si="1296"/>
        <v/>
      </c>
      <c r="X2803" s="153" t="str">
        <f t="shared" si="1297"/>
        <v/>
      </c>
      <c r="Y2803" s="153" t="str">
        <f t="shared" si="1298"/>
        <v/>
      </c>
      <c r="Z2803" s="153" t="str">
        <f t="shared" si="1299"/>
        <v/>
      </c>
      <c r="AA2803" s="152" t="str">
        <f t="shared" si="1300"/>
        <v/>
      </c>
      <c r="AB2803" s="152" t="str">
        <f t="shared" si="1301"/>
        <v/>
      </c>
      <c r="AC2803" s="154" t="str">
        <f t="shared" si="1312"/>
        <v/>
      </c>
      <c r="AD2803" s="154" t="str">
        <f t="shared" si="1313"/>
        <v/>
      </c>
      <c r="AE2803" s="3" t="str">
        <f t="shared" si="1314"/>
        <v/>
      </c>
      <c r="AF2803" s="3" t="str">
        <f t="shared" si="1315"/>
        <v/>
      </c>
      <c r="AG2803" s="3" t="str">
        <f t="shared" si="1316"/>
        <v/>
      </c>
      <c r="AH2803" s="4" t="str">
        <f t="shared" si="1317"/>
        <v/>
      </c>
      <c r="AI2803" s="75" t="str">
        <f t="shared" si="1318"/>
        <v/>
      </c>
      <c r="AJ2803" s="75" t="str">
        <f t="shared" si="1319"/>
        <v/>
      </c>
    </row>
    <row r="2804" spans="1:36">
      <c r="A2804" s="41" t="str">
        <f t="shared" si="1302"/>
        <v/>
      </c>
      <c r="B2804" s="150" t="str">
        <f>IF(ISNUMBER(A2804),INDEX('MetaTrader Import'!$H$13:$J$5893,TRUNC(((A2804-$A$39+1)-1)/3)+1,MOD((A2804-$A$39+1)-1,3)+1),"")</f>
        <v/>
      </c>
      <c r="C2804" s="43" t="str">
        <f t="shared" si="1303"/>
        <v/>
      </c>
      <c r="D2804" s="43" t="str">
        <f t="shared" ca="1" si="1293"/>
        <v/>
      </c>
      <c r="E2804" s="43" t="str">
        <f t="shared" si="1304"/>
        <v/>
      </c>
      <c r="F2804" s="43" t="str">
        <f t="shared" si="1305"/>
        <v/>
      </c>
      <c r="G2804" s="43" t="str">
        <f>IF(A2804&lt;&gt;"",IF(A2804&lt;Data!$G$11*0.25,$C$13/$G$32,IF(A2804&gt;Data!$G$11*0.25,$C$13,$C$13*10)),"")</f>
        <v/>
      </c>
      <c r="H2804" s="43" t="str">
        <f>IF(A2804&lt;&gt;"",IF(Data!$G$9="constant",$C$13,IF(Data!$G$9="squeeze",G2804,F2804)),"")</f>
        <v/>
      </c>
      <c r="I2804" s="38" t="str">
        <f ca="1">IF(ISNUMBER(A2804),NORMINV(RAND(),0,IF(AND(Data!$G$9="squeeze",A2804&lt;Data!$G$11*0.25),$H$32,1)*$C$30*$C$13)*($C$14*$C$12),"")</f>
        <v/>
      </c>
      <c r="J2804" s="42" t="str">
        <f ca="1">IFERROR(IF(Data!$C$6="Real",B2804,I2804+J2803+($C$14*$C$12)*(NORMINV(RAND(),$C$15,CHOOSE($G$13,$C$13,F2804,G2804)))),"")</f>
        <v/>
      </c>
      <c r="K2804" s="88" t="str">
        <f>IF(ISNUMBER(A2804), IF($G$16="fixed",$G$17,MIN(H2804*Data!$C$7*$C$16*0.5,$C$17*Data!$C$7))*$C$12,"")</f>
        <v/>
      </c>
      <c r="L2804" s="42" t="str">
        <f t="shared" ca="1" si="1320"/>
        <v/>
      </c>
      <c r="M2804" s="44" t="str">
        <f t="shared" ca="1" si="1321"/>
        <v/>
      </c>
      <c r="N2804" s="44" t="str">
        <f t="shared" ca="1" si="1322"/>
        <v/>
      </c>
      <c r="O2804" s="108" t="str">
        <f t="shared" si="1306"/>
        <v/>
      </c>
      <c r="P2804" s="102" t="str">
        <f t="shared" si="1307"/>
        <v/>
      </c>
      <c r="Q2804" s="102" t="str">
        <f t="shared" si="1308"/>
        <v/>
      </c>
      <c r="R2804" s="120" t="str">
        <f t="shared" si="1309"/>
        <v/>
      </c>
      <c r="S2804" s="54" t="str">
        <f t="shared" si="1310"/>
        <v/>
      </c>
      <c r="T2804" s="5" t="str">
        <f t="shared" si="1311"/>
        <v/>
      </c>
      <c r="U2804" s="152" t="str">
        <f t="shared" si="1294"/>
        <v/>
      </c>
      <c r="V2804" s="152" t="str">
        <f t="shared" si="1295"/>
        <v/>
      </c>
      <c r="W2804" s="153" t="str">
        <f t="shared" si="1296"/>
        <v/>
      </c>
      <c r="X2804" s="153" t="str">
        <f t="shared" si="1297"/>
        <v/>
      </c>
      <c r="Y2804" s="153" t="str">
        <f t="shared" si="1298"/>
        <v/>
      </c>
      <c r="Z2804" s="153" t="str">
        <f t="shared" si="1299"/>
        <v/>
      </c>
      <c r="AA2804" s="152" t="str">
        <f t="shared" si="1300"/>
        <v/>
      </c>
      <c r="AB2804" s="152" t="str">
        <f t="shared" si="1301"/>
        <v/>
      </c>
      <c r="AC2804" s="154" t="str">
        <f t="shared" si="1312"/>
        <v/>
      </c>
      <c r="AD2804" s="154" t="str">
        <f t="shared" si="1313"/>
        <v/>
      </c>
      <c r="AE2804" s="3" t="str">
        <f t="shared" si="1314"/>
        <v/>
      </c>
      <c r="AF2804" s="3" t="str">
        <f t="shared" si="1315"/>
        <v/>
      </c>
      <c r="AG2804" s="3" t="str">
        <f t="shared" si="1316"/>
        <v/>
      </c>
      <c r="AH2804" s="4" t="str">
        <f t="shared" si="1317"/>
        <v/>
      </c>
      <c r="AI2804" s="75" t="str">
        <f t="shared" si="1318"/>
        <v/>
      </c>
      <c r="AJ2804" s="75" t="str">
        <f t="shared" si="1319"/>
        <v/>
      </c>
    </row>
    <row r="2805" spans="1:36">
      <c r="A2805" s="41" t="str">
        <f t="shared" si="1302"/>
        <v/>
      </c>
      <c r="B2805" s="150" t="str">
        <f>IF(ISNUMBER(A2805),INDEX('MetaTrader Import'!$H$13:$J$5893,TRUNC(((A2805-$A$39+1)-1)/3)+1,MOD((A2805-$A$39+1)-1,3)+1),"")</f>
        <v/>
      </c>
      <c r="C2805" s="43" t="str">
        <f t="shared" si="1303"/>
        <v/>
      </c>
      <c r="D2805" s="43" t="str">
        <f t="shared" ca="1" si="1293"/>
        <v/>
      </c>
      <c r="E2805" s="43" t="str">
        <f t="shared" si="1304"/>
        <v/>
      </c>
      <c r="F2805" s="43" t="str">
        <f t="shared" si="1305"/>
        <v/>
      </c>
      <c r="G2805" s="43" t="str">
        <f>IF(A2805&lt;&gt;"",IF(A2805&lt;Data!$G$11*0.25,$C$13/$G$32,IF(A2805&gt;Data!$G$11*0.25,$C$13,$C$13*10)),"")</f>
        <v/>
      </c>
      <c r="H2805" s="43" t="str">
        <f>IF(A2805&lt;&gt;"",IF(Data!$G$9="constant",$C$13,IF(Data!$G$9="squeeze",G2805,F2805)),"")</f>
        <v/>
      </c>
      <c r="I2805" s="38" t="str">
        <f ca="1">IF(ISNUMBER(A2805),NORMINV(RAND(),0,IF(AND(Data!$G$9="squeeze",A2805&lt;Data!$G$11*0.25),$H$32,1)*$C$30*$C$13)*($C$14*$C$12),"")</f>
        <v/>
      </c>
      <c r="J2805" s="42" t="str">
        <f ca="1">IFERROR(IF(Data!$C$6="Real",B2805,I2805+J2804+($C$14*$C$12)*(NORMINV(RAND(),$C$15,CHOOSE($G$13,$C$13,F2805,G2805)))),"")</f>
        <v/>
      </c>
      <c r="K2805" s="88" t="str">
        <f>IF(ISNUMBER(A2805), IF($G$16="fixed",$G$17,MIN(H2805*Data!$C$7*$C$16*0.5,$C$17*Data!$C$7))*$C$12,"")</f>
        <v/>
      </c>
      <c r="L2805" s="42" t="str">
        <f t="shared" ca="1" si="1320"/>
        <v/>
      </c>
      <c r="M2805" s="44" t="str">
        <f t="shared" ca="1" si="1321"/>
        <v/>
      </c>
      <c r="N2805" s="44" t="str">
        <f t="shared" ca="1" si="1322"/>
        <v/>
      </c>
      <c r="O2805" s="108" t="str">
        <f t="shared" si="1306"/>
        <v/>
      </c>
      <c r="P2805" s="102" t="str">
        <f t="shared" si="1307"/>
        <v/>
      </c>
      <c r="Q2805" s="102" t="str">
        <f t="shared" si="1308"/>
        <v/>
      </c>
      <c r="R2805" s="120" t="str">
        <f t="shared" si="1309"/>
        <v/>
      </c>
      <c r="S2805" s="54" t="str">
        <f t="shared" si="1310"/>
        <v/>
      </c>
      <c r="T2805" s="5" t="str">
        <f t="shared" si="1311"/>
        <v/>
      </c>
      <c r="U2805" s="152" t="str">
        <f t="shared" si="1294"/>
        <v/>
      </c>
      <c r="V2805" s="152" t="str">
        <f t="shared" si="1295"/>
        <v/>
      </c>
      <c r="W2805" s="153" t="str">
        <f t="shared" si="1296"/>
        <v/>
      </c>
      <c r="X2805" s="153" t="str">
        <f t="shared" si="1297"/>
        <v/>
      </c>
      <c r="Y2805" s="153" t="str">
        <f t="shared" si="1298"/>
        <v/>
      </c>
      <c r="Z2805" s="153" t="str">
        <f t="shared" si="1299"/>
        <v/>
      </c>
      <c r="AA2805" s="152" t="str">
        <f t="shared" si="1300"/>
        <v/>
      </c>
      <c r="AB2805" s="152" t="str">
        <f t="shared" si="1301"/>
        <v/>
      </c>
      <c r="AC2805" s="154" t="str">
        <f t="shared" si="1312"/>
        <v/>
      </c>
      <c r="AD2805" s="154" t="str">
        <f t="shared" si="1313"/>
        <v/>
      </c>
      <c r="AE2805" s="3" t="str">
        <f t="shared" si="1314"/>
        <v/>
      </c>
      <c r="AF2805" s="3" t="str">
        <f t="shared" si="1315"/>
        <v/>
      </c>
      <c r="AG2805" s="3" t="str">
        <f t="shared" si="1316"/>
        <v/>
      </c>
      <c r="AH2805" s="4" t="str">
        <f t="shared" si="1317"/>
        <v/>
      </c>
      <c r="AI2805" s="75" t="str">
        <f t="shared" si="1318"/>
        <v/>
      </c>
      <c r="AJ2805" s="75" t="str">
        <f t="shared" si="1319"/>
        <v/>
      </c>
    </row>
    <row r="2806" spans="1:36">
      <c r="A2806" s="41" t="str">
        <f t="shared" si="1302"/>
        <v/>
      </c>
      <c r="B2806" s="150" t="str">
        <f>IF(ISNUMBER(A2806),INDEX('MetaTrader Import'!$H$13:$J$5893,TRUNC(((A2806-$A$39+1)-1)/3)+1,MOD((A2806-$A$39+1)-1,3)+1),"")</f>
        <v/>
      </c>
      <c r="C2806" s="43" t="str">
        <f t="shared" si="1303"/>
        <v/>
      </c>
      <c r="D2806" s="43" t="str">
        <f t="shared" ca="1" si="1293"/>
        <v/>
      </c>
      <c r="E2806" s="43" t="str">
        <f t="shared" si="1304"/>
        <v/>
      </c>
      <c r="F2806" s="43" t="str">
        <f t="shared" si="1305"/>
        <v/>
      </c>
      <c r="G2806" s="43" t="str">
        <f>IF(A2806&lt;&gt;"",IF(A2806&lt;Data!$G$11*0.25,$C$13/$G$32,IF(A2806&gt;Data!$G$11*0.25,$C$13,$C$13*10)),"")</f>
        <v/>
      </c>
      <c r="H2806" s="43" t="str">
        <f>IF(A2806&lt;&gt;"",IF(Data!$G$9="constant",$C$13,IF(Data!$G$9="squeeze",G2806,F2806)),"")</f>
        <v/>
      </c>
      <c r="I2806" s="38" t="str">
        <f ca="1">IF(ISNUMBER(A2806),NORMINV(RAND(),0,IF(AND(Data!$G$9="squeeze",A2806&lt;Data!$G$11*0.25),$H$32,1)*$C$30*$C$13)*($C$14*$C$12),"")</f>
        <v/>
      </c>
      <c r="J2806" s="42" t="str">
        <f ca="1">IFERROR(IF(Data!$C$6="Real",B2806,I2806+J2805+($C$14*$C$12)*(NORMINV(RAND(),$C$15,CHOOSE($G$13,$C$13,F2806,G2806)))),"")</f>
        <v/>
      </c>
      <c r="K2806" s="88" t="str">
        <f>IF(ISNUMBER(A2806), IF($G$16="fixed",$G$17,MIN(H2806*Data!$C$7*$C$16*0.5,$C$17*Data!$C$7))*$C$12,"")</f>
        <v/>
      </c>
      <c r="L2806" s="42" t="str">
        <f t="shared" ca="1" si="1320"/>
        <v/>
      </c>
      <c r="M2806" s="44" t="str">
        <f t="shared" ca="1" si="1321"/>
        <v/>
      </c>
      <c r="N2806" s="44" t="str">
        <f t="shared" ca="1" si="1322"/>
        <v/>
      </c>
      <c r="O2806" s="108" t="str">
        <f t="shared" si="1306"/>
        <v/>
      </c>
      <c r="P2806" s="102" t="str">
        <f t="shared" si="1307"/>
        <v/>
      </c>
      <c r="Q2806" s="102" t="str">
        <f t="shared" si="1308"/>
        <v/>
      </c>
      <c r="R2806" s="120" t="str">
        <f t="shared" si="1309"/>
        <v/>
      </c>
      <c r="S2806" s="54" t="str">
        <f t="shared" si="1310"/>
        <v/>
      </c>
      <c r="T2806" s="5" t="str">
        <f t="shared" si="1311"/>
        <v/>
      </c>
      <c r="U2806" s="152" t="str">
        <f t="shared" si="1294"/>
        <v/>
      </c>
      <c r="V2806" s="152" t="str">
        <f t="shared" si="1295"/>
        <v/>
      </c>
      <c r="W2806" s="153" t="str">
        <f t="shared" si="1296"/>
        <v/>
      </c>
      <c r="X2806" s="153" t="str">
        <f t="shared" si="1297"/>
        <v/>
      </c>
      <c r="Y2806" s="153" t="str">
        <f t="shared" si="1298"/>
        <v/>
      </c>
      <c r="Z2806" s="153" t="str">
        <f t="shared" si="1299"/>
        <v/>
      </c>
      <c r="AA2806" s="152" t="str">
        <f t="shared" si="1300"/>
        <v/>
      </c>
      <c r="AB2806" s="152" t="str">
        <f t="shared" si="1301"/>
        <v/>
      </c>
      <c r="AC2806" s="154" t="str">
        <f t="shared" si="1312"/>
        <v/>
      </c>
      <c r="AD2806" s="154" t="str">
        <f t="shared" si="1313"/>
        <v/>
      </c>
      <c r="AE2806" s="3" t="str">
        <f t="shared" si="1314"/>
        <v/>
      </c>
      <c r="AF2806" s="3" t="str">
        <f t="shared" si="1315"/>
        <v/>
      </c>
      <c r="AG2806" s="3" t="str">
        <f t="shared" si="1316"/>
        <v/>
      </c>
      <c r="AH2806" s="4" t="str">
        <f t="shared" si="1317"/>
        <v/>
      </c>
      <c r="AI2806" s="75" t="str">
        <f t="shared" si="1318"/>
        <v/>
      </c>
      <c r="AJ2806" s="75" t="str">
        <f t="shared" si="1319"/>
        <v/>
      </c>
    </row>
    <row r="2807" spans="1:36">
      <c r="A2807" s="41" t="str">
        <f t="shared" si="1302"/>
        <v/>
      </c>
      <c r="B2807" s="150" t="str">
        <f>IF(ISNUMBER(A2807),INDEX('MetaTrader Import'!$H$13:$J$5893,TRUNC(((A2807-$A$39+1)-1)/3)+1,MOD((A2807-$A$39+1)-1,3)+1),"")</f>
        <v/>
      </c>
      <c r="C2807" s="43" t="str">
        <f t="shared" si="1303"/>
        <v/>
      </c>
      <c r="D2807" s="43" t="str">
        <f t="shared" ca="1" si="1293"/>
        <v/>
      </c>
      <c r="E2807" s="43" t="str">
        <f t="shared" si="1304"/>
        <v/>
      </c>
      <c r="F2807" s="43" t="str">
        <f t="shared" si="1305"/>
        <v/>
      </c>
      <c r="G2807" s="43" t="str">
        <f>IF(A2807&lt;&gt;"",IF(A2807&lt;Data!$G$11*0.25,$C$13/$G$32,IF(A2807&gt;Data!$G$11*0.25,$C$13,$C$13*10)),"")</f>
        <v/>
      </c>
      <c r="H2807" s="43" t="str">
        <f>IF(A2807&lt;&gt;"",IF(Data!$G$9="constant",$C$13,IF(Data!$G$9="squeeze",G2807,F2807)),"")</f>
        <v/>
      </c>
      <c r="I2807" s="38" t="str">
        <f ca="1">IF(ISNUMBER(A2807),NORMINV(RAND(),0,IF(AND(Data!$G$9="squeeze",A2807&lt;Data!$G$11*0.25),$H$32,1)*$C$30*$C$13)*($C$14*$C$12),"")</f>
        <v/>
      </c>
      <c r="J2807" s="42" t="str">
        <f ca="1">IFERROR(IF(Data!$C$6="Real",B2807,I2807+J2806+($C$14*$C$12)*(NORMINV(RAND(),$C$15,CHOOSE($G$13,$C$13,F2807,G2807)))),"")</f>
        <v/>
      </c>
      <c r="K2807" s="88" t="str">
        <f>IF(ISNUMBER(A2807), IF($G$16="fixed",$G$17,MIN(H2807*Data!$C$7*$C$16*0.5,$C$17*Data!$C$7))*$C$12,"")</f>
        <v/>
      </c>
      <c r="L2807" s="42" t="str">
        <f t="shared" ca="1" si="1320"/>
        <v/>
      </c>
      <c r="M2807" s="44" t="str">
        <f t="shared" ca="1" si="1321"/>
        <v/>
      </c>
      <c r="N2807" s="44" t="str">
        <f t="shared" ca="1" si="1322"/>
        <v/>
      </c>
      <c r="O2807" s="108" t="str">
        <f t="shared" si="1306"/>
        <v/>
      </c>
      <c r="P2807" s="102" t="str">
        <f t="shared" si="1307"/>
        <v/>
      </c>
      <c r="Q2807" s="102" t="str">
        <f t="shared" si="1308"/>
        <v/>
      </c>
      <c r="R2807" s="120" t="str">
        <f t="shared" si="1309"/>
        <v/>
      </c>
      <c r="S2807" s="54" t="str">
        <f t="shared" si="1310"/>
        <v/>
      </c>
      <c r="T2807" s="5" t="str">
        <f t="shared" si="1311"/>
        <v/>
      </c>
      <c r="U2807" s="152" t="str">
        <f t="shared" si="1294"/>
        <v/>
      </c>
      <c r="V2807" s="152" t="str">
        <f t="shared" si="1295"/>
        <v/>
      </c>
      <c r="W2807" s="153" t="str">
        <f t="shared" si="1296"/>
        <v/>
      </c>
      <c r="X2807" s="153" t="str">
        <f t="shared" si="1297"/>
        <v/>
      </c>
      <c r="Y2807" s="153" t="str">
        <f t="shared" si="1298"/>
        <v/>
      </c>
      <c r="Z2807" s="153" t="str">
        <f t="shared" si="1299"/>
        <v/>
      </c>
      <c r="AA2807" s="152" t="str">
        <f t="shared" si="1300"/>
        <v/>
      </c>
      <c r="AB2807" s="152" t="str">
        <f t="shared" si="1301"/>
        <v/>
      </c>
      <c r="AC2807" s="154" t="str">
        <f t="shared" si="1312"/>
        <v/>
      </c>
      <c r="AD2807" s="154" t="str">
        <f t="shared" si="1313"/>
        <v/>
      </c>
      <c r="AE2807" s="3" t="str">
        <f t="shared" si="1314"/>
        <v/>
      </c>
      <c r="AF2807" s="3" t="str">
        <f t="shared" si="1315"/>
        <v/>
      </c>
      <c r="AG2807" s="3" t="str">
        <f t="shared" si="1316"/>
        <v/>
      </c>
      <c r="AH2807" s="4" t="str">
        <f t="shared" si="1317"/>
        <v/>
      </c>
      <c r="AI2807" s="75" t="str">
        <f t="shared" si="1318"/>
        <v/>
      </c>
      <c r="AJ2807" s="75" t="str">
        <f t="shared" si="1319"/>
        <v/>
      </c>
    </row>
    <row r="2808" spans="1:36">
      <c r="A2808" s="41" t="str">
        <f t="shared" si="1302"/>
        <v/>
      </c>
      <c r="B2808" s="150" t="str">
        <f>IF(ISNUMBER(A2808),INDEX('MetaTrader Import'!$H$13:$J$5893,TRUNC(((A2808-$A$39+1)-1)/3)+1,MOD((A2808-$A$39+1)-1,3)+1),"")</f>
        <v/>
      </c>
      <c r="C2808" s="43" t="str">
        <f t="shared" si="1303"/>
        <v/>
      </c>
      <c r="D2808" s="43" t="str">
        <f t="shared" ca="1" si="1293"/>
        <v/>
      </c>
      <c r="E2808" s="43" t="str">
        <f t="shared" si="1304"/>
        <v/>
      </c>
      <c r="F2808" s="43" t="str">
        <f t="shared" si="1305"/>
        <v/>
      </c>
      <c r="G2808" s="43" t="str">
        <f>IF(A2808&lt;&gt;"",IF(A2808&lt;Data!$G$11*0.25,$C$13/$G$32,IF(A2808&gt;Data!$G$11*0.25,$C$13,$C$13*10)),"")</f>
        <v/>
      </c>
      <c r="H2808" s="43" t="str">
        <f>IF(A2808&lt;&gt;"",IF(Data!$G$9="constant",$C$13,IF(Data!$G$9="squeeze",G2808,F2808)),"")</f>
        <v/>
      </c>
      <c r="I2808" s="38" t="str">
        <f ca="1">IF(ISNUMBER(A2808),NORMINV(RAND(),0,IF(AND(Data!$G$9="squeeze",A2808&lt;Data!$G$11*0.25),$H$32,1)*$C$30*$C$13)*($C$14*$C$12),"")</f>
        <v/>
      </c>
      <c r="J2808" s="42" t="str">
        <f ca="1">IFERROR(IF(Data!$C$6="Real",B2808,I2808+J2807+($C$14*$C$12)*(NORMINV(RAND(),$C$15,CHOOSE($G$13,$C$13,F2808,G2808)))),"")</f>
        <v/>
      </c>
      <c r="K2808" s="88" t="str">
        <f>IF(ISNUMBER(A2808), IF($G$16="fixed",$G$17,MIN(H2808*Data!$C$7*$C$16*0.5,$C$17*Data!$C$7))*$C$12,"")</f>
        <v/>
      </c>
      <c r="L2808" s="42" t="str">
        <f t="shared" ca="1" si="1320"/>
        <v/>
      </c>
      <c r="M2808" s="44" t="str">
        <f t="shared" ca="1" si="1321"/>
        <v/>
      </c>
      <c r="N2808" s="44" t="str">
        <f t="shared" ca="1" si="1322"/>
        <v/>
      </c>
      <c r="O2808" s="108" t="str">
        <f t="shared" si="1306"/>
        <v/>
      </c>
      <c r="P2808" s="102" t="str">
        <f t="shared" si="1307"/>
        <v/>
      </c>
      <c r="Q2808" s="102" t="str">
        <f t="shared" si="1308"/>
        <v/>
      </c>
      <c r="R2808" s="120" t="str">
        <f t="shared" si="1309"/>
        <v/>
      </c>
      <c r="S2808" s="54" t="str">
        <f t="shared" si="1310"/>
        <v/>
      </c>
      <c r="T2808" s="5" t="str">
        <f t="shared" si="1311"/>
        <v/>
      </c>
      <c r="U2808" s="152" t="str">
        <f t="shared" si="1294"/>
        <v/>
      </c>
      <c r="V2808" s="152" t="str">
        <f t="shared" si="1295"/>
        <v/>
      </c>
      <c r="W2808" s="153" t="str">
        <f t="shared" si="1296"/>
        <v/>
      </c>
      <c r="X2808" s="153" t="str">
        <f t="shared" si="1297"/>
        <v/>
      </c>
      <c r="Y2808" s="153" t="str">
        <f t="shared" si="1298"/>
        <v/>
      </c>
      <c r="Z2808" s="153" t="str">
        <f t="shared" si="1299"/>
        <v/>
      </c>
      <c r="AA2808" s="152" t="str">
        <f t="shared" si="1300"/>
        <v/>
      </c>
      <c r="AB2808" s="152" t="str">
        <f t="shared" si="1301"/>
        <v/>
      </c>
      <c r="AC2808" s="154" t="str">
        <f t="shared" si="1312"/>
        <v/>
      </c>
      <c r="AD2808" s="154" t="str">
        <f t="shared" si="1313"/>
        <v/>
      </c>
      <c r="AE2808" s="3" t="str">
        <f t="shared" si="1314"/>
        <v/>
      </c>
      <c r="AF2808" s="3" t="str">
        <f t="shared" si="1315"/>
        <v/>
      </c>
      <c r="AG2808" s="3" t="str">
        <f t="shared" si="1316"/>
        <v/>
      </c>
      <c r="AH2808" s="4" t="str">
        <f t="shared" si="1317"/>
        <v/>
      </c>
      <c r="AI2808" s="75" t="str">
        <f t="shared" si="1318"/>
        <v/>
      </c>
      <c r="AJ2808" s="75" t="str">
        <f t="shared" si="1319"/>
        <v/>
      </c>
    </row>
    <row r="2809" spans="1:36">
      <c r="A2809" s="41" t="str">
        <f t="shared" si="1302"/>
        <v/>
      </c>
      <c r="B2809" s="150" t="str">
        <f>IF(ISNUMBER(A2809),INDEX('MetaTrader Import'!$H$13:$J$5893,TRUNC(((A2809-$A$39+1)-1)/3)+1,MOD((A2809-$A$39+1)-1,3)+1),"")</f>
        <v/>
      </c>
      <c r="C2809" s="43" t="str">
        <f t="shared" si="1303"/>
        <v/>
      </c>
      <c r="D2809" s="43" t="str">
        <f t="shared" ca="1" si="1293"/>
        <v/>
      </c>
      <c r="E2809" s="43" t="str">
        <f t="shared" si="1304"/>
        <v/>
      </c>
      <c r="F2809" s="43" t="str">
        <f t="shared" si="1305"/>
        <v/>
      </c>
      <c r="G2809" s="43" t="str">
        <f>IF(A2809&lt;&gt;"",IF(A2809&lt;Data!$G$11*0.25,$C$13/$G$32,IF(A2809&gt;Data!$G$11*0.25,$C$13,$C$13*10)),"")</f>
        <v/>
      </c>
      <c r="H2809" s="43" t="str">
        <f>IF(A2809&lt;&gt;"",IF(Data!$G$9="constant",$C$13,IF(Data!$G$9="squeeze",G2809,F2809)),"")</f>
        <v/>
      </c>
      <c r="I2809" s="38" t="str">
        <f ca="1">IF(ISNUMBER(A2809),NORMINV(RAND(),0,IF(AND(Data!$G$9="squeeze",A2809&lt;Data!$G$11*0.25),$H$32,1)*$C$30*$C$13)*($C$14*$C$12),"")</f>
        <v/>
      </c>
      <c r="J2809" s="42" t="str">
        <f ca="1">IFERROR(IF(Data!$C$6="Real",B2809,I2809+J2808+($C$14*$C$12)*(NORMINV(RAND(),$C$15,CHOOSE($G$13,$C$13,F2809,G2809)))),"")</f>
        <v/>
      </c>
      <c r="K2809" s="88" t="str">
        <f>IF(ISNUMBER(A2809), IF($G$16="fixed",$G$17,MIN(H2809*Data!$C$7*$C$16*0.5,$C$17*Data!$C$7))*$C$12,"")</f>
        <v/>
      </c>
      <c r="L2809" s="42" t="str">
        <f t="shared" ca="1" si="1320"/>
        <v/>
      </c>
      <c r="M2809" s="44" t="str">
        <f t="shared" ca="1" si="1321"/>
        <v/>
      </c>
      <c r="N2809" s="44" t="str">
        <f t="shared" ca="1" si="1322"/>
        <v/>
      </c>
      <c r="O2809" s="108" t="str">
        <f t="shared" si="1306"/>
        <v/>
      </c>
      <c r="P2809" s="102" t="str">
        <f t="shared" si="1307"/>
        <v/>
      </c>
      <c r="Q2809" s="102" t="str">
        <f t="shared" si="1308"/>
        <v/>
      </c>
      <c r="R2809" s="120" t="str">
        <f t="shared" si="1309"/>
        <v/>
      </c>
      <c r="S2809" s="54" t="str">
        <f t="shared" si="1310"/>
        <v/>
      </c>
      <c r="T2809" s="5" t="str">
        <f t="shared" si="1311"/>
        <v/>
      </c>
      <c r="U2809" s="152" t="str">
        <f t="shared" si="1294"/>
        <v/>
      </c>
      <c r="V2809" s="152" t="str">
        <f t="shared" si="1295"/>
        <v/>
      </c>
      <c r="W2809" s="153" t="str">
        <f t="shared" si="1296"/>
        <v/>
      </c>
      <c r="X2809" s="153" t="str">
        <f t="shared" si="1297"/>
        <v/>
      </c>
      <c r="Y2809" s="153" t="str">
        <f t="shared" si="1298"/>
        <v/>
      </c>
      <c r="Z2809" s="153" t="str">
        <f t="shared" si="1299"/>
        <v/>
      </c>
      <c r="AA2809" s="152" t="str">
        <f t="shared" si="1300"/>
        <v/>
      </c>
      <c r="AB2809" s="152" t="str">
        <f t="shared" si="1301"/>
        <v/>
      </c>
      <c r="AC2809" s="154" t="str">
        <f t="shared" si="1312"/>
        <v/>
      </c>
      <c r="AD2809" s="154" t="str">
        <f t="shared" si="1313"/>
        <v/>
      </c>
      <c r="AE2809" s="3" t="str">
        <f t="shared" si="1314"/>
        <v/>
      </c>
      <c r="AF2809" s="3" t="str">
        <f t="shared" si="1315"/>
        <v/>
      </c>
      <c r="AG2809" s="3" t="str">
        <f t="shared" si="1316"/>
        <v/>
      </c>
      <c r="AH2809" s="4" t="str">
        <f t="shared" si="1317"/>
        <v/>
      </c>
      <c r="AI2809" s="75" t="str">
        <f t="shared" si="1318"/>
        <v/>
      </c>
      <c r="AJ2809" s="75" t="str">
        <f t="shared" si="1319"/>
        <v/>
      </c>
    </row>
    <row r="2810" spans="1:36">
      <c r="A2810" s="41" t="str">
        <f t="shared" si="1302"/>
        <v/>
      </c>
      <c r="B2810" s="150" t="str">
        <f>IF(ISNUMBER(A2810),INDEX('MetaTrader Import'!$H$13:$J$5893,TRUNC(((A2810-$A$39+1)-1)/3)+1,MOD((A2810-$A$39+1)-1,3)+1),"")</f>
        <v/>
      </c>
      <c r="C2810" s="43" t="str">
        <f t="shared" si="1303"/>
        <v/>
      </c>
      <c r="D2810" s="43" t="str">
        <f t="shared" ca="1" si="1293"/>
        <v/>
      </c>
      <c r="E2810" s="43" t="str">
        <f t="shared" si="1304"/>
        <v/>
      </c>
      <c r="F2810" s="43" t="str">
        <f t="shared" si="1305"/>
        <v/>
      </c>
      <c r="G2810" s="43" t="str">
        <f>IF(A2810&lt;&gt;"",IF(A2810&lt;Data!$G$11*0.25,$C$13/$G$32,IF(A2810&gt;Data!$G$11*0.25,$C$13,$C$13*10)),"")</f>
        <v/>
      </c>
      <c r="H2810" s="43" t="str">
        <f>IF(A2810&lt;&gt;"",IF(Data!$G$9="constant",$C$13,IF(Data!$G$9="squeeze",G2810,F2810)),"")</f>
        <v/>
      </c>
      <c r="I2810" s="38" t="str">
        <f ca="1">IF(ISNUMBER(A2810),NORMINV(RAND(),0,IF(AND(Data!$G$9="squeeze",A2810&lt;Data!$G$11*0.25),$H$32,1)*$C$30*$C$13)*($C$14*$C$12),"")</f>
        <v/>
      </c>
      <c r="J2810" s="42" t="str">
        <f ca="1">IFERROR(IF(Data!$C$6="Real",B2810,I2810+J2809+($C$14*$C$12)*(NORMINV(RAND(),$C$15,CHOOSE($G$13,$C$13,F2810,G2810)))),"")</f>
        <v/>
      </c>
      <c r="K2810" s="88" t="str">
        <f>IF(ISNUMBER(A2810), IF($G$16="fixed",$G$17,MIN(H2810*Data!$C$7*$C$16*0.5,$C$17*Data!$C$7))*$C$12,"")</f>
        <v/>
      </c>
      <c r="L2810" s="42" t="str">
        <f t="shared" ca="1" si="1320"/>
        <v/>
      </c>
      <c r="M2810" s="44" t="str">
        <f t="shared" ca="1" si="1321"/>
        <v/>
      </c>
      <c r="N2810" s="44" t="str">
        <f t="shared" ca="1" si="1322"/>
        <v/>
      </c>
      <c r="O2810" s="108" t="str">
        <f t="shared" si="1306"/>
        <v/>
      </c>
      <c r="P2810" s="102" t="str">
        <f t="shared" si="1307"/>
        <v/>
      </c>
      <c r="Q2810" s="102" t="str">
        <f t="shared" si="1308"/>
        <v/>
      </c>
      <c r="R2810" s="120" t="str">
        <f t="shared" si="1309"/>
        <v/>
      </c>
      <c r="S2810" s="54" t="str">
        <f t="shared" si="1310"/>
        <v/>
      </c>
      <c r="T2810" s="5" t="str">
        <f t="shared" si="1311"/>
        <v/>
      </c>
      <c r="U2810" s="152" t="str">
        <f t="shared" si="1294"/>
        <v/>
      </c>
      <c r="V2810" s="152" t="str">
        <f t="shared" si="1295"/>
        <v/>
      </c>
      <c r="W2810" s="153" t="str">
        <f t="shared" si="1296"/>
        <v/>
      </c>
      <c r="X2810" s="153" t="str">
        <f t="shared" si="1297"/>
        <v/>
      </c>
      <c r="Y2810" s="153" t="str">
        <f t="shared" si="1298"/>
        <v/>
      </c>
      <c r="Z2810" s="153" t="str">
        <f t="shared" si="1299"/>
        <v/>
      </c>
      <c r="AA2810" s="152" t="str">
        <f t="shared" si="1300"/>
        <v/>
      </c>
      <c r="AB2810" s="152" t="str">
        <f t="shared" si="1301"/>
        <v/>
      </c>
      <c r="AC2810" s="154" t="str">
        <f t="shared" si="1312"/>
        <v/>
      </c>
      <c r="AD2810" s="154" t="str">
        <f t="shared" si="1313"/>
        <v/>
      </c>
      <c r="AE2810" s="3" t="str">
        <f t="shared" si="1314"/>
        <v/>
      </c>
      <c r="AF2810" s="3" t="str">
        <f t="shared" si="1315"/>
        <v/>
      </c>
      <c r="AG2810" s="3" t="str">
        <f t="shared" si="1316"/>
        <v/>
      </c>
      <c r="AH2810" s="4" t="str">
        <f t="shared" si="1317"/>
        <v/>
      </c>
      <c r="AI2810" s="75" t="str">
        <f t="shared" si="1318"/>
        <v/>
      </c>
      <c r="AJ2810" s="75" t="str">
        <f t="shared" si="1319"/>
        <v/>
      </c>
    </row>
    <row r="2811" spans="1:36">
      <c r="A2811" s="41" t="str">
        <f t="shared" si="1302"/>
        <v/>
      </c>
      <c r="B2811" s="150" t="str">
        <f>IF(ISNUMBER(A2811),INDEX('MetaTrader Import'!$H$13:$J$5893,TRUNC(((A2811-$A$39+1)-1)/3)+1,MOD((A2811-$A$39+1)-1,3)+1),"")</f>
        <v/>
      </c>
      <c r="C2811" s="43" t="str">
        <f t="shared" si="1303"/>
        <v/>
      </c>
      <c r="D2811" s="43" t="str">
        <f t="shared" ca="1" si="1293"/>
        <v/>
      </c>
      <c r="E2811" s="43" t="str">
        <f t="shared" si="1304"/>
        <v/>
      </c>
      <c r="F2811" s="43" t="str">
        <f t="shared" si="1305"/>
        <v/>
      </c>
      <c r="G2811" s="43" t="str">
        <f>IF(A2811&lt;&gt;"",IF(A2811&lt;Data!$G$11*0.25,$C$13/$G$32,IF(A2811&gt;Data!$G$11*0.25,$C$13,$C$13*10)),"")</f>
        <v/>
      </c>
      <c r="H2811" s="43" t="str">
        <f>IF(A2811&lt;&gt;"",IF(Data!$G$9="constant",$C$13,IF(Data!$G$9="squeeze",G2811,F2811)),"")</f>
        <v/>
      </c>
      <c r="I2811" s="38" t="str">
        <f ca="1">IF(ISNUMBER(A2811),NORMINV(RAND(),0,IF(AND(Data!$G$9="squeeze",A2811&lt;Data!$G$11*0.25),$H$32,1)*$C$30*$C$13)*($C$14*$C$12),"")</f>
        <v/>
      </c>
      <c r="J2811" s="42" t="str">
        <f ca="1">IFERROR(IF(Data!$C$6="Real",B2811,I2811+J2810+($C$14*$C$12)*(NORMINV(RAND(),$C$15,CHOOSE($G$13,$C$13,F2811,G2811)))),"")</f>
        <v/>
      </c>
      <c r="K2811" s="88" t="str">
        <f>IF(ISNUMBER(A2811), IF($G$16="fixed",$G$17,MIN(H2811*Data!$C$7*$C$16*0.5,$C$17*Data!$C$7))*$C$12,"")</f>
        <v/>
      </c>
      <c r="L2811" s="42" t="str">
        <f t="shared" ca="1" si="1320"/>
        <v/>
      </c>
      <c r="M2811" s="44" t="str">
        <f t="shared" ca="1" si="1321"/>
        <v/>
      </c>
      <c r="N2811" s="44" t="str">
        <f t="shared" ca="1" si="1322"/>
        <v/>
      </c>
      <c r="O2811" s="108" t="str">
        <f t="shared" si="1306"/>
        <v/>
      </c>
      <c r="P2811" s="102" t="str">
        <f t="shared" si="1307"/>
        <v/>
      </c>
      <c r="Q2811" s="102" t="str">
        <f t="shared" si="1308"/>
        <v/>
      </c>
      <c r="R2811" s="120" t="str">
        <f t="shared" si="1309"/>
        <v/>
      </c>
      <c r="S2811" s="54" t="str">
        <f t="shared" si="1310"/>
        <v/>
      </c>
      <c r="T2811" s="5" t="str">
        <f t="shared" si="1311"/>
        <v/>
      </c>
      <c r="U2811" s="152" t="str">
        <f t="shared" si="1294"/>
        <v/>
      </c>
      <c r="V2811" s="152" t="str">
        <f t="shared" si="1295"/>
        <v/>
      </c>
      <c r="W2811" s="153" t="str">
        <f t="shared" si="1296"/>
        <v/>
      </c>
      <c r="X2811" s="153" t="str">
        <f t="shared" si="1297"/>
        <v/>
      </c>
      <c r="Y2811" s="153" t="str">
        <f t="shared" si="1298"/>
        <v/>
      </c>
      <c r="Z2811" s="153" t="str">
        <f t="shared" si="1299"/>
        <v/>
      </c>
      <c r="AA2811" s="152" t="str">
        <f t="shared" si="1300"/>
        <v/>
      </c>
      <c r="AB2811" s="152" t="str">
        <f t="shared" si="1301"/>
        <v/>
      </c>
      <c r="AC2811" s="154" t="str">
        <f t="shared" si="1312"/>
        <v/>
      </c>
      <c r="AD2811" s="154" t="str">
        <f t="shared" si="1313"/>
        <v/>
      </c>
      <c r="AE2811" s="3" t="str">
        <f t="shared" si="1314"/>
        <v/>
      </c>
      <c r="AF2811" s="3" t="str">
        <f t="shared" si="1315"/>
        <v/>
      </c>
      <c r="AG2811" s="3" t="str">
        <f t="shared" si="1316"/>
        <v/>
      </c>
      <c r="AH2811" s="4" t="str">
        <f t="shared" si="1317"/>
        <v/>
      </c>
      <c r="AI2811" s="75" t="str">
        <f t="shared" si="1318"/>
        <v/>
      </c>
      <c r="AJ2811" s="75" t="str">
        <f t="shared" si="1319"/>
        <v/>
      </c>
    </row>
    <row r="2812" spans="1:36">
      <c r="A2812" s="41" t="str">
        <f t="shared" si="1302"/>
        <v/>
      </c>
      <c r="B2812" s="150" t="str">
        <f>IF(ISNUMBER(A2812),INDEX('MetaTrader Import'!$H$13:$J$5893,TRUNC(((A2812-$A$39+1)-1)/3)+1,MOD((A2812-$A$39+1)-1,3)+1),"")</f>
        <v/>
      </c>
      <c r="C2812" s="43" t="str">
        <f t="shared" si="1303"/>
        <v/>
      </c>
      <c r="D2812" s="43" t="str">
        <f t="shared" ca="1" si="1293"/>
        <v/>
      </c>
      <c r="E2812" s="43" t="str">
        <f t="shared" si="1304"/>
        <v/>
      </c>
      <c r="F2812" s="43" t="str">
        <f t="shared" si="1305"/>
        <v/>
      </c>
      <c r="G2812" s="43" t="str">
        <f>IF(A2812&lt;&gt;"",IF(A2812&lt;Data!$G$11*0.25,$C$13/$G$32,IF(A2812&gt;Data!$G$11*0.25,$C$13,$C$13*10)),"")</f>
        <v/>
      </c>
      <c r="H2812" s="43" t="str">
        <f>IF(A2812&lt;&gt;"",IF(Data!$G$9="constant",$C$13,IF(Data!$G$9="squeeze",G2812,F2812)),"")</f>
        <v/>
      </c>
      <c r="I2812" s="38" t="str">
        <f ca="1">IF(ISNUMBER(A2812),NORMINV(RAND(),0,IF(AND(Data!$G$9="squeeze",A2812&lt;Data!$G$11*0.25),$H$32,1)*$C$30*$C$13)*($C$14*$C$12),"")</f>
        <v/>
      </c>
      <c r="J2812" s="42" t="str">
        <f ca="1">IFERROR(IF(Data!$C$6="Real",B2812,I2812+J2811+($C$14*$C$12)*(NORMINV(RAND(),$C$15,CHOOSE($G$13,$C$13,F2812,G2812)))),"")</f>
        <v/>
      </c>
      <c r="K2812" s="88" t="str">
        <f>IF(ISNUMBER(A2812), IF($G$16="fixed",$G$17,MIN(H2812*Data!$C$7*$C$16*0.5,$C$17*Data!$C$7))*$C$12,"")</f>
        <v/>
      </c>
      <c r="L2812" s="42" t="str">
        <f t="shared" ca="1" si="1320"/>
        <v/>
      </c>
      <c r="M2812" s="44" t="str">
        <f t="shared" ca="1" si="1321"/>
        <v/>
      </c>
      <c r="N2812" s="44" t="str">
        <f t="shared" ca="1" si="1322"/>
        <v/>
      </c>
      <c r="O2812" s="108" t="str">
        <f t="shared" si="1306"/>
        <v/>
      </c>
      <c r="P2812" s="102" t="str">
        <f t="shared" si="1307"/>
        <v/>
      </c>
      <c r="Q2812" s="102" t="str">
        <f t="shared" si="1308"/>
        <v/>
      </c>
      <c r="R2812" s="120" t="str">
        <f t="shared" si="1309"/>
        <v/>
      </c>
      <c r="S2812" s="54" t="str">
        <f t="shared" si="1310"/>
        <v/>
      </c>
      <c r="T2812" s="5" t="str">
        <f t="shared" si="1311"/>
        <v/>
      </c>
      <c r="U2812" s="152" t="str">
        <f t="shared" si="1294"/>
        <v/>
      </c>
      <c r="V2812" s="152" t="str">
        <f t="shared" si="1295"/>
        <v/>
      </c>
      <c r="W2812" s="153" t="str">
        <f t="shared" si="1296"/>
        <v/>
      </c>
      <c r="X2812" s="153" t="str">
        <f t="shared" si="1297"/>
        <v/>
      </c>
      <c r="Y2812" s="153" t="str">
        <f t="shared" si="1298"/>
        <v/>
      </c>
      <c r="Z2812" s="153" t="str">
        <f t="shared" si="1299"/>
        <v/>
      </c>
      <c r="AA2812" s="152" t="str">
        <f t="shared" si="1300"/>
        <v/>
      </c>
      <c r="AB2812" s="152" t="str">
        <f t="shared" si="1301"/>
        <v/>
      </c>
      <c r="AC2812" s="154" t="str">
        <f t="shared" si="1312"/>
        <v/>
      </c>
      <c r="AD2812" s="154" t="str">
        <f t="shared" si="1313"/>
        <v/>
      </c>
      <c r="AE2812" s="3" t="str">
        <f t="shared" si="1314"/>
        <v/>
      </c>
      <c r="AF2812" s="3" t="str">
        <f t="shared" si="1315"/>
        <v/>
      </c>
      <c r="AG2812" s="3" t="str">
        <f t="shared" si="1316"/>
        <v/>
      </c>
      <c r="AH2812" s="4" t="str">
        <f t="shared" si="1317"/>
        <v/>
      </c>
      <c r="AI2812" s="75" t="str">
        <f t="shared" si="1318"/>
        <v/>
      </c>
      <c r="AJ2812" s="75" t="str">
        <f t="shared" si="1319"/>
        <v/>
      </c>
    </row>
    <row r="2813" spans="1:36">
      <c r="A2813" s="41" t="str">
        <f t="shared" si="1302"/>
        <v/>
      </c>
      <c r="B2813" s="150" t="str">
        <f>IF(ISNUMBER(A2813),INDEX('MetaTrader Import'!$H$13:$J$5893,TRUNC(((A2813-$A$39+1)-1)/3)+1,MOD((A2813-$A$39+1)-1,3)+1),"")</f>
        <v/>
      </c>
      <c r="C2813" s="43" t="str">
        <f t="shared" si="1303"/>
        <v/>
      </c>
      <c r="D2813" s="43" t="str">
        <f t="shared" ca="1" si="1293"/>
        <v/>
      </c>
      <c r="E2813" s="43" t="str">
        <f t="shared" si="1304"/>
        <v/>
      </c>
      <c r="F2813" s="43" t="str">
        <f t="shared" si="1305"/>
        <v/>
      </c>
      <c r="G2813" s="43" t="str">
        <f>IF(A2813&lt;&gt;"",IF(A2813&lt;Data!$G$11*0.25,$C$13/$G$32,IF(A2813&gt;Data!$G$11*0.25,$C$13,$C$13*10)),"")</f>
        <v/>
      </c>
      <c r="H2813" s="43" t="str">
        <f>IF(A2813&lt;&gt;"",IF(Data!$G$9="constant",$C$13,IF(Data!$G$9="squeeze",G2813,F2813)),"")</f>
        <v/>
      </c>
      <c r="I2813" s="38" t="str">
        <f ca="1">IF(ISNUMBER(A2813),NORMINV(RAND(),0,IF(AND(Data!$G$9="squeeze",A2813&lt;Data!$G$11*0.25),$H$32,1)*$C$30*$C$13)*($C$14*$C$12),"")</f>
        <v/>
      </c>
      <c r="J2813" s="42" t="str">
        <f ca="1">IFERROR(IF(Data!$C$6="Real",B2813,I2813+J2812+($C$14*$C$12)*(NORMINV(RAND(),$C$15,CHOOSE($G$13,$C$13,F2813,G2813)))),"")</f>
        <v/>
      </c>
      <c r="K2813" s="88" t="str">
        <f>IF(ISNUMBER(A2813), IF($G$16="fixed",$G$17,MIN(H2813*Data!$C$7*$C$16*0.5,$C$17*Data!$C$7))*$C$12,"")</f>
        <v/>
      </c>
      <c r="L2813" s="42" t="str">
        <f t="shared" ca="1" si="1320"/>
        <v/>
      </c>
      <c r="M2813" s="44" t="str">
        <f t="shared" ca="1" si="1321"/>
        <v/>
      </c>
      <c r="N2813" s="44" t="str">
        <f t="shared" ca="1" si="1322"/>
        <v/>
      </c>
      <c r="O2813" s="108" t="str">
        <f t="shared" si="1306"/>
        <v/>
      </c>
      <c r="P2813" s="102" t="str">
        <f t="shared" si="1307"/>
        <v/>
      </c>
      <c r="Q2813" s="102" t="str">
        <f t="shared" si="1308"/>
        <v/>
      </c>
      <c r="R2813" s="120" t="str">
        <f t="shared" si="1309"/>
        <v/>
      </c>
      <c r="S2813" s="54" t="str">
        <f t="shared" si="1310"/>
        <v/>
      </c>
      <c r="T2813" s="5" t="str">
        <f t="shared" si="1311"/>
        <v/>
      </c>
      <c r="U2813" s="152" t="str">
        <f t="shared" si="1294"/>
        <v/>
      </c>
      <c r="V2813" s="152" t="str">
        <f t="shared" si="1295"/>
        <v/>
      </c>
      <c r="W2813" s="153" t="str">
        <f t="shared" si="1296"/>
        <v/>
      </c>
      <c r="X2813" s="153" t="str">
        <f t="shared" si="1297"/>
        <v/>
      </c>
      <c r="Y2813" s="153" t="str">
        <f t="shared" si="1298"/>
        <v/>
      </c>
      <c r="Z2813" s="153" t="str">
        <f t="shared" si="1299"/>
        <v/>
      </c>
      <c r="AA2813" s="152" t="str">
        <f t="shared" si="1300"/>
        <v/>
      </c>
      <c r="AB2813" s="152" t="str">
        <f t="shared" si="1301"/>
        <v/>
      </c>
      <c r="AC2813" s="154" t="str">
        <f t="shared" si="1312"/>
        <v/>
      </c>
      <c r="AD2813" s="154" t="str">
        <f t="shared" si="1313"/>
        <v/>
      </c>
      <c r="AE2813" s="3" t="str">
        <f t="shared" si="1314"/>
        <v/>
      </c>
      <c r="AF2813" s="3" t="str">
        <f t="shared" si="1315"/>
        <v/>
      </c>
      <c r="AG2813" s="3" t="str">
        <f t="shared" si="1316"/>
        <v/>
      </c>
      <c r="AH2813" s="4" t="str">
        <f t="shared" si="1317"/>
        <v/>
      </c>
      <c r="AI2813" s="75" t="str">
        <f t="shared" si="1318"/>
        <v/>
      </c>
      <c r="AJ2813" s="75" t="str">
        <f t="shared" si="1319"/>
        <v/>
      </c>
    </row>
    <row r="2814" spans="1:36">
      <c r="A2814" s="41" t="str">
        <f t="shared" si="1302"/>
        <v/>
      </c>
      <c r="B2814" s="150" t="str">
        <f>IF(ISNUMBER(A2814),INDEX('MetaTrader Import'!$H$13:$J$5893,TRUNC(((A2814-$A$39+1)-1)/3)+1,MOD((A2814-$A$39+1)-1,3)+1),"")</f>
        <v/>
      </c>
      <c r="C2814" s="43" t="str">
        <f t="shared" si="1303"/>
        <v/>
      </c>
      <c r="D2814" s="43" t="str">
        <f t="shared" ca="1" si="1293"/>
        <v/>
      </c>
      <c r="E2814" s="43" t="str">
        <f t="shared" si="1304"/>
        <v/>
      </c>
      <c r="F2814" s="43" t="str">
        <f t="shared" si="1305"/>
        <v/>
      </c>
      <c r="G2814" s="43" t="str">
        <f>IF(A2814&lt;&gt;"",IF(A2814&lt;Data!$G$11*0.25,$C$13/$G$32,IF(A2814&gt;Data!$G$11*0.25,$C$13,$C$13*10)),"")</f>
        <v/>
      </c>
      <c r="H2814" s="43" t="str">
        <f>IF(A2814&lt;&gt;"",IF(Data!$G$9="constant",$C$13,IF(Data!$G$9="squeeze",G2814,F2814)),"")</f>
        <v/>
      </c>
      <c r="I2814" s="38" t="str">
        <f ca="1">IF(ISNUMBER(A2814),NORMINV(RAND(),0,IF(AND(Data!$G$9="squeeze",A2814&lt;Data!$G$11*0.25),$H$32,1)*$C$30*$C$13)*($C$14*$C$12),"")</f>
        <v/>
      </c>
      <c r="J2814" s="42" t="str">
        <f ca="1">IFERROR(IF(Data!$C$6="Real",B2814,I2814+J2813+($C$14*$C$12)*(NORMINV(RAND(),$C$15,CHOOSE($G$13,$C$13,F2814,G2814)))),"")</f>
        <v/>
      </c>
      <c r="K2814" s="88" t="str">
        <f>IF(ISNUMBER(A2814), IF($G$16="fixed",$G$17,MIN(H2814*Data!$C$7*$C$16*0.5,$C$17*Data!$C$7))*$C$12,"")</f>
        <v/>
      </c>
      <c r="L2814" s="42" t="str">
        <f t="shared" ca="1" si="1320"/>
        <v/>
      </c>
      <c r="M2814" s="44" t="str">
        <f t="shared" ca="1" si="1321"/>
        <v/>
      </c>
      <c r="N2814" s="44" t="str">
        <f t="shared" ca="1" si="1322"/>
        <v/>
      </c>
      <c r="O2814" s="108" t="str">
        <f t="shared" si="1306"/>
        <v/>
      </c>
      <c r="P2814" s="102" t="str">
        <f t="shared" si="1307"/>
        <v/>
      </c>
      <c r="Q2814" s="102" t="str">
        <f t="shared" si="1308"/>
        <v/>
      </c>
      <c r="R2814" s="120" t="str">
        <f t="shared" si="1309"/>
        <v/>
      </c>
      <c r="S2814" s="54" t="str">
        <f t="shared" si="1310"/>
        <v/>
      </c>
      <c r="T2814" s="5" t="str">
        <f t="shared" si="1311"/>
        <v/>
      </c>
      <c r="U2814" s="152" t="str">
        <f t="shared" si="1294"/>
        <v/>
      </c>
      <c r="V2814" s="152" t="str">
        <f t="shared" si="1295"/>
        <v/>
      </c>
      <c r="W2814" s="153" t="str">
        <f t="shared" si="1296"/>
        <v/>
      </c>
      <c r="X2814" s="153" t="str">
        <f t="shared" si="1297"/>
        <v/>
      </c>
      <c r="Y2814" s="153" t="str">
        <f t="shared" si="1298"/>
        <v/>
      </c>
      <c r="Z2814" s="153" t="str">
        <f t="shared" si="1299"/>
        <v/>
      </c>
      <c r="AA2814" s="152" t="str">
        <f t="shared" si="1300"/>
        <v/>
      </c>
      <c r="AB2814" s="152" t="str">
        <f t="shared" si="1301"/>
        <v/>
      </c>
      <c r="AC2814" s="154" t="str">
        <f t="shared" si="1312"/>
        <v/>
      </c>
      <c r="AD2814" s="154" t="str">
        <f t="shared" si="1313"/>
        <v/>
      </c>
      <c r="AE2814" s="3" t="str">
        <f t="shared" si="1314"/>
        <v/>
      </c>
      <c r="AF2814" s="3" t="str">
        <f t="shared" si="1315"/>
        <v/>
      </c>
      <c r="AG2814" s="3" t="str">
        <f t="shared" si="1316"/>
        <v/>
      </c>
      <c r="AH2814" s="4" t="str">
        <f t="shared" si="1317"/>
        <v/>
      </c>
      <c r="AI2814" s="75" t="str">
        <f t="shared" si="1318"/>
        <v/>
      </c>
      <c r="AJ2814" s="75" t="str">
        <f t="shared" si="1319"/>
        <v/>
      </c>
    </row>
    <row r="2815" spans="1:36">
      <c r="A2815" s="41" t="str">
        <f t="shared" si="1302"/>
        <v/>
      </c>
      <c r="B2815" s="150" t="str">
        <f>IF(ISNUMBER(A2815),INDEX('MetaTrader Import'!$H$13:$J$5893,TRUNC(((A2815-$A$39+1)-1)/3)+1,MOD((A2815-$A$39+1)-1,3)+1),"")</f>
        <v/>
      </c>
      <c r="C2815" s="43" t="str">
        <f t="shared" si="1303"/>
        <v/>
      </c>
      <c r="D2815" s="43" t="str">
        <f t="shared" ca="1" si="1293"/>
        <v/>
      </c>
      <c r="E2815" s="43" t="str">
        <f t="shared" si="1304"/>
        <v/>
      </c>
      <c r="F2815" s="43" t="str">
        <f t="shared" si="1305"/>
        <v/>
      </c>
      <c r="G2815" s="43" t="str">
        <f>IF(A2815&lt;&gt;"",IF(A2815&lt;Data!$G$11*0.25,$C$13/$G$32,IF(A2815&gt;Data!$G$11*0.25,$C$13,$C$13*10)),"")</f>
        <v/>
      </c>
      <c r="H2815" s="43" t="str">
        <f>IF(A2815&lt;&gt;"",IF(Data!$G$9="constant",$C$13,IF(Data!$G$9="squeeze",G2815,F2815)),"")</f>
        <v/>
      </c>
      <c r="I2815" s="38" t="str">
        <f ca="1">IF(ISNUMBER(A2815),NORMINV(RAND(),0,IF(AND(Data!$G$9="squeeze",A2815&lt;Data!$G$11*0.25),$H$32,1)*$C$30*$C$13)*($C$14*$C$12),"")</f>
        <v/>
      </c>
      <c r="J2815" s="42" t="str">
        <f ca="1">IFERROR(IF(Data!$C$6="Real",B2815,I2815+J2814+($C$14*$C$12)*(NORMINV(RAND(),$C$15,CHOOSE($G$13,$C$13,F2815,G2815)))),"")</f>
        <v/>
      </c>
      <c r="K2815" s="88" t="str">
        <f>IF(ISNUMBER(A2815), IF($G$16="fixed",$G$17,MIN(H2815*Data!$C$7*$C$16*0.5,$C$17*Data!$C$7))*$C$12,"")</f>
        <v/>
      </c>
      <c r="L2815" s="42" t="str">
        <f t="shared" ca="1" si="1320"/>
        <v/>
      </c>
      <c r="M2815" s="44" t="str">
        <f t="shared" ca="1" si="1321"/>
        <v/>
      </c>
      <c r="N2815" s="44" t="str">
        <f t="shared" ca="1" si="1322"/>
        <v/>
      </c>
      <c r="O2815" s="108" t="str">
        <f t="shared" si="1306"/>
        <v/>
      </c>
      <c r="P2815" s="102" t="str">
        <f t="shared" si="1307"/>
        <v/>
      </c>
      <c r="Q2815" s="102" t="str">
        <f t="shared" si="1308"/>
        <v/>
      </c>
      <c r="R2815" s="120" t="str">
        <f t="shared" si="1309"/>
        <v/>
      </c>
      <c r="S2815" s="54" t="str">
        <f t="shared" si="1310"/>
        <v/>
      </c>
      <c r="T2815" s="5" t="str">
        <f t="shared" si="1311"/>
        <v/>
      </c>
      <c r="U2815" s="152" t="str">
        <f t="shared" si="1294"/>
        <v/>
      </c>
      <c r="V2815" s="152" t="str">
        <f t="shared" si="1295"/>
        <v/>
      </c>
      <c r="W2815" s="153" t="str">
        <f t="shared" si="1296"/>
        <v/>
      </c>
      <c r="X2815" s="153" t="str">
        <f t="shared" si="1297"/>
        <v/>
      </c>
      <c r="Y2815" s="153" t="str">
        <f t="shared" si="1298"/>
        <v/>
      </c>
      <c r="Z2815" s="153" t="str">
        <f t="shared" si="1299"/>
        <v/>
      </c>
      <c r="AA2815" s="152" t="str">
        <f t="shared" si="1300"/>
        <v/>
      </c>
      <c r="AB2815" s="152" t="str">
        <f t="shared" si="1301"/>
        <v/>
      </c>
      <c r="AC2815" s="154" t="str">
        <f t="shared" si="1312"/>
        <v/>
      </c>
      <c r="AD2815" s="154" t="str">
        <f t="shared" si="1313"/>
        <v/>
      </c>
      <c r="AE2815" s="3" t="str">
        <f t="shared" si="1314"/>
        <v/>
      </c>
      <c r="AF2815" s="3" t="str">
        <f t="shared" si="1315"/>
        <v/>
      </c>
      <c r="AG2815" s="3" t="str">
        <f t="shared" si="1316"/>
        <v/>
      </c>
      <c r="AH2815" s="4" t="str">
        <f t="shared" si="1317"/>
        <v/>
      </c>
      <c r="AI2815" s="75" t="str">
        <f t="shared" si="1318"/>
        <v/>
      </c>
      <c r="AJ2815" s="75" t="str">
        <f t="shared" si="1319"/>
        <v/>
      </c>
    </row>
    <row r="2816" spans="1:36">
      <c r="A2816" s="41" t="str">
        <f t="shared" si="1302"/>
        <v/>
      </c>
      <c r="B2816" s="150" t="str">
        <f>IF(ISNUMBER(A2816),INDEX('MetaTrader Import'!$H$13:$J$5893,TRUNC(((A2816-$A$39+1)-1)/3)+1,MOD((A2816-$A$39+1)-1,3)+1),"")</f>
        <v/>
      </c>
      <c r="C2816" s="43" t="str">
        <f t="shared" si="1303"/>
        <v/>
      </c>
      <c r="D2816" s="43" t="str">
        <f t="shared" ca="1" si="1293"/>
        <v/>
      </c>
      <c r="E2816" s="43" t="str">
        <f t="shared" si="1304"/>
        <v/>
      </c>
      <c r="F2816" s="43" t="str">
        <f t="shared" si="1305"/>
        <v/>
      </c>
      <c r="G2816" s="43" t="str">
        <f>IF(A2816&lt;&gt;"",IF(A2816&lt;Data!$G$11*0.25,$C$13/$G$32,IF(A2816&gt;Data!$G$11*0.25,$C$13,$C$13*10)),"")</f>
        <v/>
      </c>
      <c r="H2816" s="43" t="str">
        <f>IF(A2816&lt;&gt;"",IF(Data!$G$9="constant",$C$13,IF(Data!$G$9="squeeze",G2816,F2816)),"")</f>
        <v/>
      </c>
      <c r="I2816" s="38" t="str">
        <f ca="1">IF(ISNUMBER(A2816),NORMINV(RAND(),0,IF(AND(Data!$G$9="squeeze",A2816&lt;Data!$G$11*0.25),$H$32,1)*$C$30*$C$13)*($C$14*$C$12),"")</f>
        <v/>
      </c>
      <c r="J2816" s="42" t="str">
        <f ca="1">IFERROR(IF(Data!$C$6="Real",B2816,I2816+J2815+($C$14*$C$12)*(NORMINV(RAND(),$C$15,CHOOSE($G$13,$C$13,F2816,G2816)))),"")</f>
        <v/>
      </c>
      <c r="K2816" s="88" t="str">
        <f>IF(ISNUMBER(A2816), IF($G$16="fixed",$G$17,MIN(H2816*Data!$C$7*$C$16*0.5,$C$17*Data!$C$7))*$C$12,"")</f>
        <v/>
      </c>
      <c r="L2816" s="42" t="str">
        <f t="shared" ca="1" si="1320"/>
        <v/>
      </c>
      <c r="M2816" s="44" t="str">
        <f t="shared" ca="1" si="1321"/>
        <v/>
      </c>
      <c r="N2816" s="44" t="str">
        <f t="shared" ca="1" si="1322"/>
        <v/>
      </c>
      <c r="O2816" s="108" t="str">
        <f t="shared" si="1306"/>
        <v/>
      </c>
      <c r="P2816" s="102" t="str">
        <f t="shared" si="1307"/>
        <v/>
      </c>
      <c r="Q2816" s="102" t="str">
        <f t="shared" si="1308"/>
        <v/>
      </c>
      <c r="R2816" s="120" t="str">
        <f t="shared" si="1309"/>
        <v/>
      </c>
      <c r="S2816" s="54" t="str">
        <f t="shared" si="1310"/>
        <v/>
      </c>
      <c r="T2816" s="5" t="str">
        <f t="shared" si="1311"/>
        <v/>
      </c>
      <c r="U2816" s="152" t="str">
        <f t="shared" si="1294"/>
        <v/>
      </c>
      <c r="V2816" s="152" t="str">
        <f t="shared" si="1295"/>
        <v/>
      </c>
      <c r="W2816" s="153" t="str">
        <f t="shared" si="1296"/>
        <v/>
      </c>
      <c r="X2816" s="153" t="str">
        <f t="shared" si="1297"/>
        <v/>
      </c>
      <c r="Y2816" s="153" t="str">
        <f t="shared" si="1298"/>
        <v/>
      </c>
      <c r="Z2816" s="153" t="str">
        <f t="shared" si="1299"/>
        <v/>
      </c>
      <c r="AA2816" s="152" t="str">
        <f t="shared" si="1300"/>
        <v/>
      </c>
      <c r="AB2816" s="152" t="str">
        <f t="shared" si="1301"/>
        <v/>
      </c>
      <c r="AC2816" s="154" t="str">
        <f t="shared" si="1312"/>
        <v/>
      </c>
      <c r="AD2816" s="154" t="str">
        <f t="shared" si="1313"/>
        <v/>
      </c>
      <c r="AE2816" s="3" t="str">
        <f t="shared" si="1314"/>
        <v/>
      </c>
      <c r="AF2816" s="3" t="str">
        <f t="shared" si="1315"/>
        <v/>
      </c>
      <c r="AG2816" s="3" t="str">
        <f t="shared" si="1316"/>
        <v/>
      </c>
      <c r="AH2816" s="4" t="str">
        <f t="shared" si="1317"/>
        <v/>
      </c>
      <c r="AI2816" s="75" t="str">
        <f t="shared" si="1318"/>
        <v/>
      </c>
      <c r="AJ2816" s="75" t="str">
        <f t="shared" si="1319"/>
        <v/>
      </c>
    </row>
    <row r="2817" spans="1:36">
      <c r="A2817" s="41" t="str">
        <f t="shared" si="1302"/>
        <v/>
      </c>
      <c r="B2817" s="150" t="str">
        <f>IF(ISNUMBER(A2817),INDEX('MetaTrader Import'!$H$13:$J$5893,TRUNC(((A2817-$A$39+1)-1)/3)+1,MOD((A2817-$A$39+1)-1,3)+1),"")</f>
        <v/>
      </c>
      <c r="C2817" s="43" t="str">
        <f t="shared" si="1303"/>
        <v/>
      </c>
      <c r="D2817" s="43" t="str">
        <f t="shared" ca="1" si="1293"/>
        <v/>
      </c>
      <c r="E2817" s="43" t="str">
        <f t="shared" si="1304"/>
        <v/>
      </c>
      <c r="F2817" s="43" t="str">
        <f t="shared" si="1305"/>
        <v/>
      </c>
      <c r="G2817" s="43" t="str">
        <f>IF(A2817&lt;&gt;"",IF(A2817&lt;Data!$G$11*0.25,$C$13/$G$32,IF(A2817&gt;Data!$G$11*0.25,$C$13,$C$13*10)),"")</f>
        <v/>
      </c>
      <c r="H2817" s="43" t="str">
        <f>IF(A2817&lt;&gt;"",IF(Data!$G$9="constant",$C$13,IF(Data!$G$9="squeeze",G2817,F2817)),"")</f>
        <v/>
      </c>
      <c r="I2817" s="38" t="str">
        <f ca="1">IF(ISNUMBER(A2817),NORMINV(RAND(),0,IF(AND(Data!$G$9="squeeze",A2817&lt;Data!$G$11*0.25),$H$32,1)*$C$30*$C$13)*($C$14*$C$12),"")</f>
        <v/>
      </c>
      <c r="J2817" s="42" t="str">
        <f ca="1">IFERROR(IF(Data!$C$6="Real",B2817,I2817+J2816+($C$14*$C$12)*(NORMINV(RAND(),$C$15,CHOOSE($G$13,$C$13,F2817,G2817)))),"")</f>
        <v/>
      </c>
      <c r="K2817" s="88" t="str">
        <f>IF(ISNUMBER(A2817), IF($G$16="fixed",$G$17,MIN(H2817*Data!$C$7*$C$16*0.5,$C$17*Data!$C$7))*$C$12,"")</f>
        <v/>
      </c>
      <c r="L2817" s="42" t="str">
        <f t="shared" ca="1" si="1320"/>
        <v/>
      </c>
      <c r="M2817" s="44" t="str">
        <f t="shared" ca="1" si="1321"/>
        <v/>
      </c>
      <c r="N2817" s="44" t="str">
        <f t="shared" ca="1" si="1322"/>
        <v/>
      </c>
      <c r="O2817" s="108" t="str">
        <f t="shared" si="1306"/>
        <v/>
      </c>
      <c r="P2817" s="102" t="str">
        <f t="shared" si="1307"/>
        <v/>
      </c>
      <c r="Q2817" s="102" t="str">
        <f t="shared" si="1308"/>
        <v/>
      </c>
      <c r="R2817" s="120" t="str">
        <f t="shared" si="1309"/>
        <v/>
      </c>
      <c r="S2817" s="54" t="str">
        <f t="shared" si="1310"/>
        <v/>
      </c>
      <c r="T2817" s="5" t="str">
        <f t="shared" si="1311"/>
        <v/>
      </c>
      <c r="U2817" s="152" t="str">
        <f t="shared" si="1294"/>
        <v/>
      </c>
      <c r="V2817" s="152" t="str">
        <f t="shared" si="1295"/>
        <v/>
      </c>
      <c r="W2817" s="153" t="str">
        <f t="shared" si="1296"/>
        <v/>
      </c>
      <c r="X2817" s="153" t="str">
        <f t="shared" si="1297"/>
        <v/>
      </c>
      <c r="Y2817" s="153" t="str">
        <f t="shared" si="1298"/>
        <v/>
      </c>
      <c r="Z2817" s="153" t="str">
        <f t="shared" si="1299"/>
        <v/>
      </c>
      <c r="AA2817" s="152" t="str">
        <f t="shared" si="1300"/>
        <v/>
      </c>
      <c r="AB2817" s="152" t="str">
        <f t="shared" si="1301"/>
        <v/>
      </c>
      <c r="AC2817" s="154" t="str">
        <f t="shared" si="1312"/>
        <v/>
      </c>
      <c r="AD2817" s="154" t="str">
        <f t="shared" si="1313"/>
        <v/>
      </c>
      <c r="AE2817" s="3" t="str">
        <f t="shared" si="1314"/>
        <v/>
      </c>
      <c r="AF2817" s="3" t="str">
        <f t="shared" si="1315"/>
        <v/>
      </c>
      <c r="AG2817" s="3" t="str">
        <f t="shared" si="1316"/>
        <v/>
      </c>
      <c r="AH2817" s="4" t="str">
        <f t="shared" si="1317"/>
        <v/>
      </c>
      <c r="AI2817" s="75" t="str">
        <f t="shared" si="1318"/>
        <v/>
      </c>
      <c r="AJ2817" s="75" t="str">
        <f t="shared" si="1319"/>
        <v/>
      </c>
    </row>
    <row r="2818" spans="1:36">
      <c r="A2818" s="41" t="str">
        <f t="shared" si="1302"/>
        <v/>
      </c>
      <c r="B2818" s="150" t="str">
        <f>IF(ISNUMBER(A2818),INDEX('MetaTrader Import'!$H$13:$J$5893,TRUNC(((A2818-$A$39+1)-1)/3)+1,MOD((A2818-$A$39+1)-1,3)+1),"")</f>
        <v/>
      </c>
      <c r="C2818" s="43" t="str">
        <f t="shared" si="1303"/>
        <v/>
      </c>
      <c r="D2818" s="43" t="str">
        <f t="shared" ca="1" si="1293"/>
        <v/>
      </c>
      <c r="E2818" s="43" t="str">
        <f t="shared" si="1304"/>
        <v/>
      </c>
      <c r="F2818" s="43" t="str">
        <f t="shared" si="1305"/>
        <v/>
      </c>
      <c r="G2818" s="43" t="str">
        <f>IF(A2818&lt;&gt;"",IF(A2818&lt;Data!$G$11*0.25,$C$13/$G$32,IF(A2818&gt;Data!$G$11*0.25,$C$13,$C$13*10)),"")</f>
        <v/>
      </c>
      <c r="H2818" s="43" t="str">
        <f>IF(A2818&lt;&gt;"",IF(Data!$G$9="constant",$C$13,IF(Data!$G$9="squeeze",G2818,F2818)),"")</f>
        <v/>
      </c>
      <c r="I2818" s="38" t="str">
        <f ca="1">IF(ISNUMBER(A2818),NORMINV(RAND(),0,IF(AND(Data!$G$9="squeeze",A2818&lt;Data!$G$11*0.25),$H$32,1)*$C$30*$C$13)*($C$14*$C$12),"")</f>
        <v/>
      </c>
      <c r="J2818" s="42" t="str">
        <f ca="1">IFERROR(IF(Data!$C$6="Real",B2818,I2818+J2817+($C$14*$C$12)*(NORMINV(RAND(),$C$15,CHOOSE($G$13,$C$13,F2818,G2818)))),"")</f>
        <v/>
      </c>
      <c r="K2818" s="88" t="str">
        <f>IF(ISNUMBER(A2818), IF($G$16="fixed",$G$17,MIN(H2818*Data!$C$7*$C$16*0.5,$C$17*Data!$C$7))*$C$12,"")</f>
        <v/>
      </c>
      <c r="L2818" s="42" t="str">
        <f t="shared" ca="1" si="1320"/>
        <v/>
      </c>
      <c r="M2818" s="44" t="str">
        <f t="shared" ca="1" si="1321"/>
        <v/>
      </c>
      <c r="N2818" s="44" t="str">
        <f t="shared" ca="1" si="1322"/>
        <v/>
      </c>
      <c r="O2818" s="108" t="str">
        <f t="shared" si="1306"/>
        <v/>
      </c>
      <c r="P2818" s="102" t="str">
        <f t="shared" si="1307"/>
        <v/>
      </c>
      <c r="Q2818" s="102" t="str">
        <f t="shared" si="1308"/>
        <v/>
      </c>
      <c r="R2818" s="120" t="str">
        <f t="shared" si="1309"/>
        <v/>
      </c>
      <c r="S2818" s="54" t="str">
        <f t="shared" si="1310"/>
        <v/>
      </c>
      <c r="T2818" s="5" t="str">
        <f t="shared" si="1311"/>
        <v/>
      </c>
      <c r="U2818" s="152" t="str">
        <f t="shared" si="1294"/>
        <v/>
      </c>
      <c r="V2818" s="152" t="str">
        <f t="shared" si="1295"/>
        <v/>
      </c>
      <c r="W2818" s="153" t="str">
        <f t="shared" si="1296"/>
        <v/>
      </c>
      <c r="X2818" s="153" t="str">
        <f t="shared" si="1297"/>
        <v/>
      </c>
      <c r="Y2818" s="153" t="str">
        <f t="shared" si="1298"/>
        <v/>
      </c>
      <c r="Z2818" s="153" t="str">
        <f t="shared" si="1299"/>
        <v/>
      </c>
      <c r="AA2818" s="152" t="str">
        <f t="shared" si="1300"/>
        <v/>
      </c>
      <c r="AB2818" s="152" t="str">
        <f t="shared" si="1301"/>
        <v/>
      </c>
      <c r="AC2818" s="154" t="str">
        <f t="shared" si="1312"/>
        <v/>
      </c>
      <c r="AD2818" s="154" t="str">
        <f t="shared" si="1313"/>
        <v/>
      </c>
      <c r="AE2818" s="3" t="str">
        <f t="shared" si="1314"/>
        <v/>
      </c>
      <c r="AF2818" s="3" t="str">
        <f t="shared" si="1315"/>
        <v/>
      </c>
      <c r="AG2818" s="3" t="str">
        <f t="shared" si="1316"/>
        <v/>
      </c>
      <c r="AH2818" s="4" t="str">
        <f t="shared" si="1317"/>
        <v/>
      </c>
      <c r="AI2818" s="75" t="str">
        <f t="shared" si="1318"/>
        <v/>
      </c>
      <c r="AJ2818" s="75" t="str">
        <f t="shared" si="1319"/>
        <v/>
      </c>
    </row>
    <row r="2819" spans="1:36">
      <c r="A2819" s="41" t="str">
        <f t="shared" si="1302"/>
        <v/>
      </c>
      <c r="B2819" s="150" t="str">
        <f>IF(ISNUMBER(A2819),INDEX('MetaTrader Import'!$H$13:$J$5893,TRUNC(((A2819-$A$39+1)-1)/3)+1,MOD((A2819-$A$39+1)-1,3)+1),"")</f>
        <v/>
      </c>
      <c r="C2819" s="43" t="str">
        <f t="shared" si="1303"/>
        <v/>
      </c>
      <c r="D2819" s="43" t="str">
        <f t="shared" ref="D2819:D2882" ca="1" si="1323">IF(A2819&lt;&gt;"",NORMINV(RAND(),($C$23-C2819)*$C$28,$C$27)+NORMINV(RAND(),IF(RAND()&gt;$C$26,$C$25,0),$C$27),"")</f>
        <v/>
      </c>
      <c r="E2819" s="43" t="str">
        <f t="shared" si="1304"/>
        <v/>
      </c>
      <c r="F2819" s="43" t="str">
        <f t="shared" si="1305"/>
        <v/>
      </c>
      <c r="G2819" s="43" t="str">
        <f>IF(A2819&lt;&gt;"",IF(A2819&lt;Data!$G$11*0.25,$C$13/$G$32,IF(A2819&gt;Data!$G$11*0.25,$C$13,$C$13*10)),"")</f>
        <v/>
      </c>
      <c r="H2819" s="43" t="str">
        <f>IF(A2819&lt;&gt;"",IF(Data!$G$9="constant",$C$13,IF(Data!$G$9="squeeze",G2819,F2819)),"")</f>
        <v/>
      </c>
      <c r="I2819" s="38" t="str">
        <f ca="1">IF(ISNUMBER(A2819),NORMINV(RAND(),0,IF(AND(Data!$G$9="squeeze",A2819&lt;Data!$G$11*0.25),$H$32,1)*$C$30*$C$13)*($C$14*$C$12),"")</f>
        <v/>
      </c>
      <c r="J2819" s="42" t="str">
        <f ca="1">IFERROR(IF(Data!$C$6="Real",B2819,I2819+J2818+($C$14*$C$12)*(NORMINV(RAND(),$C$15,CHOOSE($G$13,$C$13,F2819,G2819)))),"")</f>
        <v/>
      </c>
      <c r="K2819" s="88" t="str">
        <f>IF(ISNUMBER(A2819), IF($G$16="fixed",$G$17,MIN(H2819*Data!$C$7*$C$16*0.5,$C$17*Data!$C$7))*$C$12,"")</f>
        <v/>
      </c>
      <c r="L2819" s="42" t="str">
        <f t="shared" ca="1" si="1320"/>
        <v/>
      </c>
      <c r="M2819" s="44" t="str">
        <f t="shared" ca="1" si="1321"/>
        <v/>
      </c>
      <c r="N2819" s="44" t="str">
        <f t="shared" ca="1" si="1322"/>
        <v/>
      </c>
      <c r="O2819" s="108" t="str">
        <f t="shared" si="1306"/>
        <v/>
      </c>
      <c r="P2819" s="102" t="str">
        <f t="shared" si="1307"/>
        <v/>
      </c>
      <c r="Q2819" s="102" t="str">
        <f t="shared" si="1308"/>
        <v/>
      </c>
      <c r="R2819" s="120" t="str">
        <f t="shared" si="1309"/>
        <v/>
      </c>
      <c r="S2819" s="54" t="str">
        <f t="shared" si="1310"/>
        <v/>
      </c>
      <c r="T2819" s="5" t="str">
        <f t="shared" si="1311"/>
        <v/>
      </c>
      <c r="U2819" s="152" t="str">
        <f t="shared" ref="U2819:U2882" si="1324">IF(NOT(ISNUMBER(T2819)),"",IF(S2819=1,T2819,IF(M2819&gt;U2818,M2819,IF(ISNUMBER(U2818),U2818,""))))</f>
        <v/>
      </c>
      <c r="V2819" s="152" t="str">
        <f t="shared" ref="V2819:V2882" si="1325">IF(NOT(ISNUMBER(T2819)),"",IF(S2819=1,T2819,IF(N2819&lt;V2818,N2819,IF(ISNUMBER(V2818),V2818,""))))</f>
        <v/>
      </c>
      <c r="W2819" s="153" t="str">
        <f t="shared" ref="W2819:W2882" si="1326">IF(NOT(ISNUMBER(T2819)),"",MIN($F$24,IF(TRUNC((U2819-T2819)/$E$24*$G$12)+0&gt;IF(ISNUMBER(W2818),W2818,0),TRUNC((U2819-T2819)/$E$24*$G$12)+0,IF(ISNUMBER(W2818),W2818,0))))</f>
        <v/>
      </c>
      <c r="X2819" s="153" t="str">
        <f t="shared" ref="X2819:X2882" si="1327">IF(NOT(ISNUMBER(T2819)),"",MIN($F$24,IF(-TRUNC((V2819-T2819)/$E$24*$G$12)+0&gt;IF(ISNUMBER(X2818),X2818,0),-TRUNC((V2819-T2819)/$E$24*$G$12)+0,IF(ISNUMBER(X2818),X2818,0))))</f>
        <v/>
      </c>
      <c r="Y2819" s="153" t="str">
        <f t="shared" ref="Y2819:Y2882" si="1328">IF(ISNUMBER(W2819),(IF(W2819=0,0,1))*IF(ABS($I$24)=2,POWER(2,W2819-1),W2819)*SIGN($I$24)*$K$24,"")</f>
        <v/>
      </c>
      <c r="Z2819" s="153" t="str">
        <f t="shared" ref="Z2819:Z2882" si="1329">IF(ISNUMBER(X2819),(IF(X2819=0,0,1))*IF(ABS($I$24)=2,POWER(2,X2819-1),X2819)*SIGN($I$24)*$K$24,"")</f>
        <v/>
      </c>
      <c r="AA2819" s="152" t="str">
        <f t="shared" ref="AA2819:AA2882" si="1330">IF(OR(NOT(ISNUMBER(T2819)),W2819&lt;1),"",IF(OR(NOT(ISNUMBER(W2818)),W2818=0),IF(SIGN(Y2819)=1,M2819,N2819),(Y2818*AA2818+(Y2819-Y2818)*IF(SIGN(Y2819)=1,M2819,N2819))/Y2819))</f>
        <v/>
      </c>
      <c r="AB2819" s="152" t="str">
        <f t="shared" ref="AB2819:AB2882" si="1331">IF(OR(NOT(ISNUMBER(T2819)),X2819&lt;1),"",IF(OR(NOT(ISNUMBER(X2818)),X2818=0),IF(SIGN(Z2819)=1,N2819,M2819),(Z2818*AB2818+(Z2819-Z2818)*IF(SIGN(Z2819)=1,N2819,M2819))/Z2819))</f>
        <v/>
      </c>
      <c r="AC2819" s="154" t="str">
        <f t="shared" si="1312"/>
        <v/>
      </c>
      <c r="AD2819" s="154" t="str">
        <f t="shared" si="1313"/>
        <v/>
      </c>
      <c r="AE2819" s="3" t="str">
        <f t="shared" si="1314"/>
        <v/>
      </c>
      <c r="AF2819" s="3" t="str">
        <f t="shared" si="1315"/>
        <v/>
      </c>
      <c r="AG2819" s="3" t="str">
        <f t="shared" si="1316"/>
        <v/>
      </c>
      <c r="AH2819" s="4" t="str">
        <f t="shared" si="1317"/>
        <v/>
      </c>
      <c r="AI2819" s="75" t="str">
        <f t="shared" si="1318"/>
        <v/>
      </c>
      <c r="AJ2819" s="75" t="str">
        <f t="shared" si="1319"/>
        <v/>
      </c>
    </row>
    <row r="2820" spans="1:36">
      <c r="A2820" s="41" t="str">
        <f t="shared" ref="A2820:A2883" si="1332">IFERROR(IF(A2819+1&gt;$C$19,"",A2819+1),"")</f>
        <v/>
      </c>
      <c r="B2820" s="150" t="str">
        <f>IF(ISNUMBER(A2820),INDEX('MetaTrader Import'!$H$13:$J$5893,TRUNC(((A2820-$A$39+1)-1)/3)+1,MOD((A2820-$A$39+1)-1,3)+1),"")</f>
        <v/>
      </c>
      <c r="C2820" s="43" t="str">
        <f t="shared" ref="C2820:C2883" si="1333">IF(A2820&lt;&gt;"",E2819,"")</f>
        <v/>
      </c>
      <c r="D2820" s="43" t="str">
        <f t="shared" ca="1" si="1323"/>
        <v/>
      </c>
      <c r="E2820" s="43" t="str">
        <f t="shared" ref="E2820:E2883" si="1334">IF(A2820&lt;&gt;"",C2820+D2820,"")</f>
        <v/>
      </c>
      <c r="F2820" s="43" t="str">
        <f t="shared" ref="F2820:F2883" si="1335">IF(A2820&lt;&gt;"",$C$13*ABS(E2820)/$C$23,"")</f>
        <v/>
      </c>
      <c r="G2820" s="43" t="str">
        <f>IF(A2820&lt;&gt;"",IF(A2820&lt;Data!$G$11*0.25,$C$13/$G$32,IF(A2820&gt;Data!$G$11*0.25,$C$13,$C$13*10)),"")</f>
        <v/>
      </c>
      <c r="H2820" s="43" t="str">
        <f>IF(A2820&lt;&gt;"",IF(Data!$G$9="constant",$C$13,IF(Data!$G$9="squeeze",G2820,F2820)),"")</f>
        <v/>
      </c>
      <c r="I2820" s="38" t="str">
        <f ca="1">IF(ISNUMBER(A2820),NORMINV(RAND(),0,IF(AND(Data!$G$9="squeeze",A2820&lt;Data!$G$11*0.25),$H$32,1)*$C$30*$C$13)*($C$14*$C$12),"")</f>
        <v/>
      </c>
      <c r="J2820" s="42" t="str">
        <f ca="1">IFERROR(IF(Data!$C$6="Real",B2820,I2820+J2819+($C$14*$C$12)*(NORMINV(RAND(),$C$15,CHOOSE($G$13,$C$13,F2820,G2820)))),"")</f>
        <v/>
      </c>
      <c r="K2820" s="88" t="str">
        <f>IF(ISNUMBER(A2820), IF($G$16="fixed",$G$17,MIN(H2820*Data!$C$7*$C$16*0.5,$C$17*Data!$C$7))*$C$12,"")</f>
        <v/>
      </c>
      <c r="L2820" s="42" t="str">
        <f t="shared" ca="1" si="1320"/>
        <v/>
      </c>
      <c r="M2820" s="44" t="str">
        <f t="shared" ca="1" si="1321"/>
        <v/>
      </c>
      <c r="N2820" s="44" t="str">
        <f t="shared" ca="1" si="1322"/>
        <v/>
      </c>
      <c r="O2820" s="108" t="str">
        <f t="shared" ref="O2820:O2883" si="1336">IF(ISNUMBER(A2820),$G$12*SLOPE(L2806:L2820,A2806:A2820),"")</f>
        <v/>
      </c>
      <c r="P2820" s="102" t="str">
        <f t="shared" ref="P2820:P2883" si="1337">IF(ISNUMBER(A2820),STDEV(L2806:L2820)*$G$12,"")</f>
        <v/>
      </c>
      <c r="Q2820" s="102" t="str">
        <f t="shared" ref="Q2820:Q2883" si="1338">IF(ISNUMBER(A2820),SLOPE(P2806:P2820,A2806:A2820),"")</f>
        <v/>
      </c>
      <c r="R2820" s="120" t="str">
        <f t="shared" ref="R2820:R2883" si="1339">IF(ISNUMBER(A2820),R2819+S2819,"")</f>
        <v/>
      </c>
      <c r="S2820" s="54" t="str">
        <f t="shared" ref="S2820:S2883" si="1340">IF(ISNUMBER(A2820),IF(AND(R2820&lt;$M$24,Q2820&lt;$F$28,ABS(O2820)&lt;$F$27,P2820&lt;$F$26,NOT(ISNUMBER(T2819))),1,0),"")</f>
        <v/>
      </c>
      <c r="T2820" s="5" t="str">
        <f t="shared" ref="T2820:T2883" si="1341">IF(ISNUMBER(A2820),IF(S2820=1,L2820,IF(AG2819="Y","",IF(ISNUMBER(T2819),T2819,""))),"")</f>
        <v/>
      </c>
      <c r="U2820" s="152" t="str">
        <f t="shared" si="1324"/>
        <v/>
      </c>
      <c r="V2820" s="152" t="str">
        <f t="shared" si="1325"/>
        <v/>
      </c>
      <c r="W2820" s="153" t="str">
        <f t="shared" si="1326"/>
        <v/>
      </c>
      <c r="X2820" s="153" t="str">
        <f t="shared" si="1327"/>
        <v/>
      </c>
      <c r="Y2820" s="153" t="str">
        <f t="shared" si="1328"/>
        <v/>
      </c>
      <c r="Z2820" s="153" t="str">
        <f t="shared" si="1329"/>
        <v/>
      </c>
      <c r="AA2820" s="152" t="str">
        <f t="shared" si="1330"/>
        <v/>
      </c>
      <c r="AB2820" s="152" t="str">
        <f t="shared" si="1331"/>
        <v/>
      </c>
      <c r="AC2820" s="154" t="str">
        <f t="shared" ref="AC2820:AC2883" si="1342">IFERROR(-SIGN(Y2820)*(AA2820-IF(SIGN(Y2820)=1,N2820,M2820))*$G$12*ABS(Y2820),"")</f>
        <v/>
      </c>
      <c r="AD2820" s="154" t="str">
        <f t="shared" ref="AD2820:AD2883" si="1343">IFERROR(SIGN(Z2820)*(AB2820-IF(SIGN(Z2820)=1,M2820,N2820))*$G$12*ABS(Z2820),"")</f>
        <v/>
      </c>
      <c r="AE2820" s="3" t="str">
        <f t="shared" ref="AE2820:AE2883" si="1344">IF(ISNUMBER(A2820),IFERROR((IF(ISNUMBER(AC2820),AC2820,0)+IF(ISNUMBER(AD2820),AD2820,0))/(ABS(Y2820)+ABS(Z2820)),0),"")</f>
        <v/>
      </c>
      <c r="AF2820" s="3" t="str">
        <f t="shared" ref="AF2820:AF2883" si="1345">IF(ISNUMBER(A2820),IF(ISNUMBER(AC2820),AC2820,0)+IF(ISNUMBER(AD2820),AD2820,0),"")</f>
        <v/>
      </c>
      <c r="AG2820" s="3" t="str">
        <f t="shared" ref="AG2820:AG2883" si="1346">IF(NOT(ISNUMBER(T2820)),"",IF(OR(AF2820&gt;$G$24,AF2820&lt;-$H$24,A2820+1&gt;$C$19),"Y","N"))</f>
        <v/>
      </c>
      <c r="AH2820" s="4" t="str">
        <f t="shared" ref="AH2820:AH2883" si="1347">IF(AG2820="y",AF2820*10*$C$11,"")</f>
        <v/>
      </c>
      <c r="AI2820" s="75" t="str">
        <f t="shared" ref="AI2820:AI2883" si="1348">IF(ISNUMBER(A2820),IF(ISNUMBER(AH2820),AJ2820,AF2820*10*$C$11+AJ2820),"")</f>
        <v/>
      </c>
      <c r="AJ2820" s="75" t="str">
        <f t="shared" ref="AJ2820:AJ2883" si="1349">IF(ISNUMBER(A2820),AJ2819+IF(ISNUMBER(AH2820),AH2820,0),"")</f>
        <v/>
      </c>
    </row>
    <row r="2821" spans="1:36">
      <c r="A2821" s="41" t="str">
        <f t="shared" si="1332"/>
        <v/>
      </c>
      <c r="B2821" s="150" t="str">
        <f>IF(ISNUMBER(A2821),INDEX('MetaTrader Import'!$H$13:$J$5893,TRUNC(((A2821-$A$39+1)-1)/3)+1,MOD((A2821-$A$39+1)-1,3)+1),"")</f>
        <v/>
      </c>
      <c r="C2821" s="43" t="str">
        <f t="shared" si="1333"/>
        <v/>
      </c>
      <c r="D2821" s="43" t="str">
        <f t="shared" ca="1" si="1323"/>
        <v/>
      </c>
      <c r="E2821" s="43" t="str">
        <f t="shared" si="1334"/>
        <v/>
      </c>
      <c r="F2821" s="43" t="str">
        <f t="shared" si="1335"/>
        <v/>
      </c>
      <c r="G2821" s="43" t="str">
        <f>IF(A2821&lt;&gt;"",IF(A2821&lt;Data!$G$11*0.25,$C$13/$G$32,IF(A2821&gt;Data!$G$11*0.25,$C$13,$C$13*10)),"")</f>
        <v/>
      </c>
      <c r="H2821" s="43" t="str">
        <f>IF(A2821&lt;&gt;"",IF(Data!$G$9="constant",$C$13,IF(Data!$G$9="squeeze",G2821,F2821)),"")</f>
        <v/>
      </c>
      <c r="I2821" s="38" t="str">
        <f ca="1">IF(ISNUMBER(A2821),NORMINV(RAND(),0,IF(AND(Data!$G$9="squeeze",A2821&lt;Data!$G$11*0.25),$H$32,1)*$C$30*$C$13)*($C$14*$C$12),"")</f>
        <v/>
      </c>
      <c r="J2821" s="42" t="str">
        <f ca="1">IFERROR(IF(Data!$C$6="Real",B2821,I2821+J2820+($C$14*$C$12)*(NORMINV(RAND(),$C$15,CHOOSE($G$13,$C$13,F2821,G2821)))),"")</f>
        <v/>
      </c>
      <c r="K2821" s="88" t="str">
        <f>IF(ISNUMBER(A2821), IF($G$16="fixed",$G$17,MIN(H2821*Data!$C$7*$C$16*0.5,$C$17*Data!$C$7))*$C$12,"")</f>
        <v/>
      </c>
      <c r="L2821" s="42" t="str">
        <f t="shared" ca="1" si="1320"/>
        <v/>
      </c>
      <c r="M2821" s="44" t="str">
        <f t="shared" ca="1" si="1321"/>
        <v/>
      </c>
      <c r="N2821" s="44" t="str">
        <f t="shared" ca="1" si="1322"/>
        <v/>
      </c>
      <c r="O2821" s="108" t="str">
        <f t="shared" si="1336"/>
        <v/>
      </c>
      <c r="P2821" s="102" t="str">
        <f t="shared" si="1337"/>
        <v/>
      </c>
      <c r="Q2821" s="102" t="str">
        <f t="shared" si="1338"/>
        <v/>
      </c>
      <c r="R2821" s="120" t="str">
        <f t="shared" si="1339"/>
        <v/>
      </c>
      <c r="S2821" s="54" t="str">
        <f t="shared" si="1340"/>
        <v/>
      </c>
      <c r="T2821" s="5" t="str">
        <f t="shared" si="1341"/>
        <v/>
      </c>
      <c r="U2821" s="152" t="str">
        <f t="shared" si="1324"/>
        <v/>
      </c>
      <c r="V2821" s="152" t="str">
        <f t="shared" si="1325"/>
        <v/>
      </c>
      <c r="W2821" s="153" t="str">
        <f t="shared" si="1326"/>
        <v/>
      </c>
      <c r="X2821" s="153" t="str">
        <f t="shared" si="1327"/>
        <v/>
      </c>
      <c r="Y2821" s="153" t="str">
        <f t="shared" si="1328"/>
        <v/>
      </c>
      <c r="Z2821" s="153" t="str">
        <f t="shared" si="1329"/>
        <v/>
      </c>
      <c r="AA2821" s="152" t="str">
        <f t="shared" si="1330"/>
        <v/>
      </c>
      <c r="AB2821" s="152" t="str">
        <f t="shared" si="1331"/>
        <v/>
      </c>
      <c r="AC2821" s="154" t="str">
        <f t="shared" si="1342"/>
        <v/>
      </c>
      <c r="AD2821" s="154" t="str">
        <f t="shared" si="1343"/>
        <v/>
      </c>
      <c r="AE2821" s="3" t="str">
        <f t="shared" si="1344"/>
        <v/>
      </c>
      <c r="AF2821" s="3" t="str">
        <f t="shared" si="1345"/>
        <v/>
      </c>
      <c r="AG2821" s="3" t="str">
        <f t="shared" si="1346"/>
        <v/>
      </c>
      <c r="AH2821" s="4" t="str">
        <f t="shared" si="1347"/>
        <v/>
      </c>
      <c r="AI2821" s="75" t="str">
        <f t="shared" si="1348"/>
        <v/>
      </c>
      <c r="AJ2821" s="75" t="str">
        <f t="shared" si="1349"/>
        <v/>
      </c>
    </row>
    <row r="2822" spans="1:36">
      <c r="A2822" s="41" t="str">
        <f t="shared" si="1332"/>
        <v/>
      </c>
      <c r="B2822" s="150" t="str">
        <f>IF(ISNUMBER(A2822),INDEX('MetaTrader Import'!$H$13:$J$5893,TRUNC(((A2822-$A$39+1)-1)/3)+1,MOD((A2822-$A$39+1)-1,3)+1),"")</f>
        <v/>
      </c>
      <c r="C2822" s="43" t="str">
        <f t="shared" si="1333"/>
        <v/>
      </c>
      <c r="D2822" s="43" t="str">
        <f t="shared" ca="1" si="1323"/>
        <v/>
      </c>
      <c r="E2822" s="43" t="str">
        <f t="shared" si="1334"/>
        <v/>
      </c>
      <c r="F2822" s="43" t="str">
        <f t="shared" si="1335"/>
        <v/>
      </c>
      <c r="G2822" s="43" t="str">
        <f>IF(A2822&lt;&gt;"",IF(A2822&lt;Data!$G$11*0.25,$C$13/$G$32,IF(A2822&gt;Data!$G$11*0.25,$C$13,$C$13*10)),"")</f>
        <v/>
      </c>
      <c r="H2822" s="43" t="str">
        <f>IF(A2822&lt;&gt;"",IF(Data!$G$9="constant",$C$13,IF(Data!$G$9="squeeze",G2822,F2822)),"")</f>
        <v/>
      </c>
      <c r="I2822" s="38" t="str">
        <f ca="1">IF(ISNUMBER(A2822),NORMINV(RAND(),0,IF(AND(Data!$G$9="squeeze",A2822&lt;Data!$G$11*0.25),$H$32,1)*$C$30*$C$13)*($C$14*$C$12),"")</f>
        <v/>
      </c>
      <c r="J2822" s="42" t="str">
        <f ca="1">IFERROR(IF(Data!$C$6="Real",B2822,I2822+J2821+($C$14*$C$12)*(NORMINV(RAND(),$C$15,CHOOSE($G$13,$C$13,F2822,G2822)))),"")</f>
        <v/>
      </c>
      <c r="K2822" s="88" t="str">
        <f>IF(ISNUMBER(A2822), IF($G$16="fixed",$G$17,MIN(H2822*Data!$C$7*$C$16*0.5,$C$17*Data!$C$7))*$C$12,"")</f>
        <v/>
      </c>
      <c r="L2822" s="42" t="str">
        <f t="shared" ref="L2822:L2885" ca="1" si="1350">IFERROR(J2822,"")</f>
        <v/>
      </c>
      <c r="M2822" s="44" t="str">
        <f t="shared" ref="M2822:M2885" ca="1" si="1351">IFERROR(L2822+K2822*0.5,"")</f>
        <v/>
      </c>
      <c r="N2822" s="44" t="str">
        <f t="shared" ref="N2822:N2885" ca="1" si="1352">IFERROR(L2822-K2822*0.5,"")</f>
        <v/>
      </c>
      <c r="O2822" s="108" t="str">
        <f t="shared" si="1336"/>
        <v/>
      </c>
      <c r="P2822" s="102" t="str">
        <f t="shared" si="1337"/>
        <v/>
      </c>
      <c r="Q2822" s="102" t="str">
        <f t="shared" si="1338"/>
        <v/>
      </c>
      <c r="R2822" s="120" t="str">
        <f t="shared" si="1339"/>
        <v/>
      </c>
      <c r="S2822" s="54" t="str">
        <f t="shared" si="1340"/>
        <v/>
      </c>
      <c r="T2822" s="5" t="str">
        <f t="shared" si="1341"/>
        <v/>
      </c>
      <c r="U2822" s="152" t="str">
        <f t="shared" si="1324"/>
        <v/>
      </c>
      <c r="V2822" s="152" t="str">
        <f t="shared" si="1325"/>
        <v/>
      </c>
      <c r="W2822" s="153" t="str">
        <f t="shared" si="1326"/>
        <v/>
      </c>
      <c r="X2822" s="153" t="str">
        <f t="shared" si="1327"/>
        <v/>
      </c>
      <c r="Y2822" s="153" t="str">
        <f t="shared" si="1328"/>
        <v/>
      </c>
      <c r="Z2822" s="153" t="str">
        <f t="shared" si="1329"/>
        <v/>
      </c>
      <c r="AA2822" s="152" t="str">
        <f t="shared" si="1330"/>
        <v/>
      </c>
      <c r="AB2822" s="152" t="str">
        <f t="shared" si="1331"/>
        <v/>
      </c>
      <c r="AC2822" s="154" t="str">
        <f t="shared" si="1342"/>
        <v/>
      </c>
      <c r="AD2822" s="154" t="str">
        <f t="shared" si="1343"/>
        <v/>
      </c>
      <c r="AE2822" s="3" t="str">
        <f t="shared" si="1344"/>
        <v/>
      </c>
      <c r="AF2822" s="3" t="str">
        <f t="shared" si="1345"/>
        <v/>
      </c>
      <c r="AG2822" s="3" t="str">
        <f t="shared" si="1346"/>
        <v/>
      </c>
      <c r="AH2822" s="4" t="str">
        <f t="shared" si="1347"/>
        <v/>
      </c>
      <c r="AI2822" s="75" t="str">
        <f t="shared" si="1348"/>
        <v/>
      </c>
      <c r="AJ2822" s="75" t="str">
        <f t="shared" si="1349"/>
        <v/>
      </c>
    </row>
    <row r="2823" spans="1:36">
      <c r="A2823" s="41" t="str">
        <f t="shared" si="1332"/>
        <v/>
      </c>
      <c r="B2823" s="150" t="str">
        <f>IF(ISNUMBER(A2823),INDEX('MetaTrader Import'!$H$13:$J$5893,TRUNC(((A2823-$A$39+1)-1)/3)+1,MOD((A2823-$A$39+1)-1,3)+1),"")</f>
        <v/>
      </c>
      <c r="C2823" s="43" t="str">
        <f t="shared" si="1333"/>
        <v/>
      </c>
      <c r="D2823" s="43" t="str">
        <f t="shared" ca="1" si="1323"/>
        <v/>
      </c>
      <c r="E2823" s="43" t="str">
        <f t="shared" si="1334"/>
        <v/>
      </c>
      <c r="F2823" s="43" t="str">
        <f t="shared" si="1335"/>
        <v/>
      </c>
      <c r="G2823" s="43" t="str">
        <f>IF(A2823&lt;&gt;"",IF(A2823&lt;Data!$G$11*0.25,$C$13/$G$32,IF(A2823&gt;Data!$G$11*0.25,$C$13,$C$13*10)),"")</f>
        <v/>
      </c>
      <c r="H2823" s="43" t="str">
        <f>IF(A2823&lt;&gt;"",IF(Data!$G$9="constant",$C$13,IF(Data!$G$9="squeeze",G2823,F2823)),"")</f>
        <v/>
      </c>
      <c r="I2823" s="38" t="str">
        <f ca="1">IF(ISNUMBER(A2823),NORMINV(RAND(),0,IF(AND(Data!$G$9="squeeze",A2823&lt;Data!$G$11*0.25),$H$32,1)*$C$30*$C$13)*($C$14*$C$12),"")</f>
        <v/>
      </c>
      <c r="J2823" s="42" t="str">
        <f ca="1">IFERROR(IF(Data!$C$6="Real",B2823,I2823+J2822+($C$14*$C$12)*(NORMINV(RAND(),$C$15,CHOOSE($G$13,$C$13,F2823,G2823)))),"")</f>
        <v/>
      </c>
      <c r="K2823" s="88" t="str">
        <f>IF(ISNUMBER(A2823), IF($G$16="fixed",$G$17,MIN(H2823*Data!$C$7*$C$16*0.5,$C$17*Data!$C$7))*$C$12,"")</f>
        <v/>
      </c>
      <c r="L2823" s="42" t="str">
        <f t="shared" ca="1" si="1350"/>
        <v/>
      </c>
      <c r="M2823" s="44" t="str">
        <f t="shared" ca="1" si="1351"/>
        <v/>
      </c>
      <c r="N2823" s="44" t="str">
        <f t="shared" ca="1" si="1352"/>
        <v/>
      </c>
      <c r="O2823" s="108" t="str">
        <f t="shared" si="1336"/>
        <v/>
      </c>
      <c r="P2823" s="102" t="str">
        <f t="shared" si="1337"/>
        <v/>
      </c>
      <c r="Q2823" s="102" t="str">
        <f t="shared" si="1338"/>
        <v/>
      </c>
      <c r="R2823" s="120" t="str">
        <f t="shared" si="1339"/>
        <v/>
      </c>
      <c r="S2823" s="54" t="str">
        <f t="shared" si="1340"/>
        <v/>
      </c>
      <c r="T2823" s="5" t="str">
        <f t="shared" si="1341"/>
        <v/>
      </c>
      <c r="U2823" s="152" t="str">
        <f t="shared" si="1324"/>
        <v/>
      </c>
      <c r="V2823" s="152" t="str">
        <f t="shared" si="1325"/>
        <v/>
      </c>
      <c r="W2823" s="153" t="str">
        <f t="shared" si="1326"/>
        <v/>
      </c>
      <c r="X2823" s="153" t="str">
        <f t="shared" si="1327"/>
        <v/>
      </c>
      <c r="Y2823" s="153" t="str">
        <f t="shared" si="1328"/>
        <v/>
      </c>
      <c r="Z2823" s="153" t="str">
        <f t="shared" si="1329"/>
        <v/>
      </c>
      <c r="AA2823" s="152" t="str">
        <f t="shared" si="1330"/>
        <v/>
      </c>
      <c r="AB2823" s="152" t="str">
        <f t="shared" si="1331"/>
        <v/>
      </c>
      <c r="AC2823" s="154" t="str">
        <f t="shared" si="1342"/>
        <v/>
      </c>
      <c r="AD2823" s="154" t="str">
        <f t="shared" si="1343"/>
        <v/>
      </c>
      <c r="AE2823" s="3" t="str">
        <f t="shared" si="1344"/>
        <v/>
      </c>
      <c r="AF2823" s="3" t="str">
        <f t="shared" si="1345"/>
        <v/>
      </c>
      <c r="AG2823" s="3" t="str">
        <f t="shared" si="1346"/>
        <v/>
      </c>
      <c r="AH2823" s="4" t="str">
        <f t="shared" si="1347"/>
        <v/>
      </c>
      <c r="AI2823" s="75" t="str">
        <f t="shared" si="1348"/>
        <v/>
      </c>
      <c r="AJ2823" s="75" t="str">
        <f t="shared" si="1349"/>
        <v/>
      </c>
    </row>
    <row r="2824" spans="1:36">
      <c r="A2824" s="41" t="str">
        <f t="shared" si="1332"/>
        <v/>
      </c>
      <c r="B2824" s="150" t="str">
        <f>IF(ISNUMBER(A2824),INDEX('MetaTrader Import'!$H$13:$J$5893,TRUNC(((A2824-$A$39+1)-1)/3)+1,MOD((A2824-$A$39+1)-1,3)+1),"")</f>
        <v/>
      </c>
      <c r="C2824" s="43" t="str">
        <f t="shared" si="1333"/>
        <v/>
      </c>
      <c r="D2824" s="43" t="str">
        <f t="shared" ca="1" si="1323"/>
        <v/>
      </c>
      <c r="E2824" s="43" t="str">
        <f t="shared" si="1334"/>
        <v/>
      </c>
      <c r="F2824" s="43" t="str">
        <f t="shared" si="1335"/>
        <v/>
      </c>
      <c r="G2824" s="43" t="str">
        <f>IF(A2824&lt;&gt;"",IF(A2824&lt;Data!$G$11*0.25,$C$13/$G$32,IF(A2824&gt;Data!$G$11*0.25,$C$13,$C$13*10)),"")</f>
        <v/>
      </c>
      <c r="H2824" s="43" t="str">
        <f>IF(A2824&lt;&gt;"",IF(Data!$G$9="constant",$C$13,IF(Data!$G$9="squeeze",G2824,F2824)),"")</f>
        <v/>
      </c>
      <c r="I2824" s="38" t="str">
        <f ca="1">IF(ISNUMBER(A2824),NORMINV(RAND(),0,IF(AND(Data!$G$9="squeeze",A2824&lt;Data!$G$11*0.25),$H$32,1)*$C$30*$C$13)*($C$14*$C$12),"")</f>
        <v/>
      </c>
      <c r="J2824" s="42" t="str">
        <f ca="1">IFERROR(IF(Data!$C$6="Real",B2824,I2824+J2823+($C$14*$C$12)*(NORMINV(RAND(),$C$15,CHOOSE($G$13,$C$13,F2824,G2824)))),"")</f>
        <v/>
      </c>
      <c r="K2824" s="88" t="str">
        <f>IF(ISNUMBER(A2824), IF($G$16="fixed",$G$17,MIN(H2824*Data!$C$7*$C$16*0.5,$C$17*Data!$C$7))*$C$12,"")</f>
        <v/>
      </c>
      <c r="L2824" s="42" t="str">
        <f t="shared" ca="1" si="1350"/>
        <v/>
      </c>
      <c r="M2824" s="44" t="str">
        <f t="shared" ca="1" si="1351"/>
        <v/>
      </c>
      <c r="N2824" s="44" t="str">
        <f t="shared" ca="1" si="1352"/>
        <v/>
      </c>
      <c r="O2824" s="108" t="str">
        <f t="shared" si="1336"/>
        <v/>
      </c>
      <c r="P2824" s="102" t="str">
        <f t="shared" si="1337"/>
        <v/>
      </c>
      <c r="Q2824" s="102" t="str">
        <f t="shared" si="1338"/>
        <v/>
      </c>
      <c r="R2824" s="120" t="str">
        <f t="shared" si="1339"/>
        <v/>
      </c>
      <c r="S2824" s="54" t="str">
        <f t="shared" si="1340"/>
        <v/>
      </c>
      <c r="T2824" s="5" t="str">
        <f t="shared" si="1341"/>
        <v/>
      </c>
      <c r="U2824" s="152" t="str">
        <f t="shared" si="1324"/>
        <v/>
      </c>
      <c r="V2824" s="152" t="str">
        <f t="shared" si="1325"/>
        <v/>
      </c>
      <c r="W2824" s="153" t="str">
        <f t="shared" si="1326"/>
        <v/>
      </c>
      <c r="X2824" s="153" t="str">
        <f t="shared" si="1327"/>
        <v/>
      </c>
      <c r="Y2824" s="153" t="str">
        <f t="shared" si="1328"/>
        <v/>
      </c>
      <c r="Z2824" s="153" t="str">
        <f t="shared" si="1329"/>
        <v/>
      </c>
      <c r="AA2824" s="152" t="str">
        <f t="shared" si="1330"/>
        <v/>
      </c>
      <c r="AB2824" s="152" t="str">
        <f t="shared" si="1331"/>
        <v/>
      </c>
      <c r="AC2824" s="154" t="str">
        <f t="shared" si="1342"/>
        <v/>
      </c>
      <c r="AD2824" s="154" t="str">
        <f t="shared" si="1343"/>
        <v/>
      </c>
      <c r="AE2824" s="3" t="str">
        <f t="shared" si="1344"/>
        <v/>
      </c>
      <c r="AF2824" s="3" t="str">
        <f t="shared" si="1345"/>
        <v/>
      </c>
      <c r="AG2824" s="3" t="str">
        <f t="shared" si="1346"/>
        <v/>
      </c>
      <c r="AH2824" s="4" t="str">
        <f t="shared" si="1347"/>
        <v/>
      </c>
      <c r="AI2824" s="75" t="str">
        <f t="shared" si="1348"/>
        <v/>
      </c>
      <c r="AJ2824" s="75" t="str">
        <f t="shared" si="1349"/>
        <v/>
      </c>
    </row>
    <row r="2825" spans="1:36">
      <c r="A2825" s="41" t="str">
        <f t="shared" si="1332"/>
        <v/>
      </c>
      <c r="B2825" s="150" t="str">
        <f>IF(ISNUMBER(A2825),INDEX('MetaTrader Import'!$H$13:$J$5893,TRUNC(((A2825-$A$39+1)-1)/3)+1,MOD((A2825-$A$39+1)-1,3)+1),"")</f>
        <v/>
      </c>
      <c r="C2825" s="43" t="str">
        <f t="shared" si="1333"/>
        <v/>
      </c>
      <c r="D2825" s="43" t="str">
        <f t="shared" ca="1" si="1323"/>
        <v/>
      </c>
      <c r="E2825" s="43" t="str">
        <f t="shared" si="1334"/>
        <v/>
      </c>
      <c r="F2825" s="43" t="str">
        <f t="shared" si="1335"/>
        <v/>
      </c>
      <c r="G2825" s="43" t="str">
        <f>IF(A2825&lt;&gt;"",IF(A2825&lt;Data!$G$11*0.25,$C$13/$G$32,IF(A2825&gt;Data!$G$11*0.25,$C$13,$C$13*10)),"")</f>
        <v/>
      </c>
      <c r="H2825" s="43" t="str">
        <f>IF(A2825&lt;&gt;"",IF(Data!$G$9="constant",$C$13,IF(Data!$G$9="squeeze",G2825,F2825)),"")</f>
        <v/>
      </c>
      <c r="I2825" s="38" t="str">
        <f ca="1">IF(ISNUMBER(A2825),NORMINV(RAND(),0,IF(AND(Data!$G$9="squeeze",A2825&lt;Data!$G$11*0.25),$H$32,1)*$C$30*$C$13)*($C$14*$C$12),"")</f>
        <v/>
      </c>
      <c r="J2825" s="42" t="str">
        <f ca="1">IFERROR(IF(Data!$C$6="Real",B2825,I2825+J2824+($C$14*$C$12)*(NORMINV(RAND(),$C$15,CHOOSE($G$13,$C$13,F2825,G2825)))),"")</f>
        <v/>
      </c>
      <c r="K2825" s="88" t="str">
        <f>IF(ISNUMBER(A2825), IF($G$16="fixed",$G$17,MIN(H2825*Data!$C$7*$C$16*0.5,$C$17*Data!$C$7))*$C$12,"")</f>
        <v/>
      </c>
      <c r="L2825" s="42" t="str">
        <f t="shared" ca="1" si="1350"/>
        <v/>
      </c>
      <c r="M2825" s="44" t="str">
        <f t="shared" ca="1" si="1351"/>
        <v/>
      </c>
      <c r="N2825" s="44" t="str">
        <f t="shared" ca="1" si="1352"/>
        <v/>
      </c>
      <c r="O2825" s="108" t="str">
        <f t="shared" si="1336"/>
        <v/>
      </c>
      <c r="P2825" s="102" t="str">
        <f t="shared" si="1337"/>
        <v/>
      </c>
      <c r="Q2825" s="102" t="str">
        <f t="shared" si="1338"/>
        <v/>
      </c>
      <c r="R2825" s="120" t="str">
        <f t="shared" si="1339"/>
        <v/>
      </c>
      <c r="S2825" s="54" t="str">
        <f t="shared" si="1340"/>
        <v/>
      </c>
      <c r="T2825" s="5" t="str">
        <f t="shared" si="1341"/>
        <v/>
      </c>
      <c r="U2825" s="152" t="str">
        <f t="shared" si="1324"/>
        <v/>
      </c>
      <c r="V2825" s="152" t="str">
        <f t="shared" si="1325"/>
        <v/>
      </c>
      <c r="W2825" s="153" t="str">
        <f t="shared" si="1326"/>
        <v/>
      </c>
      <c r="X2825" s="153" t="str">
        <f t="shared" si="1327"/>
        <v/>
      </c>
      <c r="Y2825" s="153" t="str">
        <f t="shared" si="1328"/>
        <v/>
      </c>
      <c r="Z2825" s="153" t="str">
        <f t="shared" si="1329"/>
        <v/>
      </c>
      <c r="AA2825" s="152" t="str">
        <f t="shared" si="1330"/>
        <v/>
      </c>
      <c r="AB2825" s="152" t="str">
        <f t="shared" si="1331"/>
        <v/>
      </c>
      <c r="AC2825" s="154" t="str">
        <f t="shared" si="1342"/>
        <v/>
      </c>
      <c r="AD2825" s="154" t="str">
        <f t="shared" si="1343"/>
        <v/>
      </c>
      <c r="AE2825" s="3" t="str">
        <f t="shared" si="1344"/>
        <v/>
      </c>
      <c r="AF2825" s="3" t="str">
        <f t="shared" si="1345"/>
        <v/>
      </c>
      <c r="AG2825" s="3" t="str">
        <f t="shared" si="1346"/>
        <v/>
      </c>
      <c r="AH2825" s="4" t="str">
        <f t="shared" si="1347"/>
        <v/>
      </c>
      <c r="AI2825" s="75" t="str">
        <f t="shared" si="1348"/>
        <v/>
      </c>
      <c r="AJ2825" s="75" t="str">
        <f t="shared" si="1349"/>
        <v/>
      </c>
    </row>
    <row r="2826" spans="1:36">
      <c r="A2826" s="41" t="str">
        <f t="shared" si="1332"/>
        <v/>
      </c>
      <c r="B2826" s="150" t="str">
        <f>IF(ISNUMBER(A2826),INDEX('MetaTrader Import'!$H$13:$J$5893,TRUNC(((A2826-$A$39+1)-1)/3)+1,MOD((A2826-$A$39+1)-1,3)+1),"")</f>
        <v/>
      </c>
      <c r="C2826" s="43" t="str">
        <f t="shared" si="1333"/>
        <v/>
      </c>
      <c r="D2826" s="43" t="str">
        <f t="shared" ca="1" si="1323"/>
        <v/>
      </c>
      <c r="E2826" s="43" t="str">
        <f t="shared" si="1334"/>
        <v/>
      </c>
      <c r="F2826" s="43" t="str">
        <f t="shared" si="1335"/>
        <v/>
      </c>
      <c r="G2826" s="43" t="str">
        <f>IF(A2826&lt;&gt;"",IF(A2826&lt;Data!$G$11*0.25,$C$13/$G$32,IF(A2826&gt;Data!$G$11*0.25,$C$13,$C$13*10)),"")</f>
        <v/>
      </c>
      <c r="H2826" s="43" t="str">
        <f>IF(A2826&lt;&gt;"",IF(Data!$G$9="constant",$C$13,IF(Data!$G$9="squeeze",G2826,F2826)),"")</f>
        <v/>
      </c>
      <c r="I2826" s="38" t="str">
        <f ca="1">IF(ISNUMBER(A2826),NORMINV(RAND(),0,IF(AND(Data!$G$9="squeeze",A2826&lt;Data!$G$11*0.25),$H$32,1)*$C$30*$C$13)*($C$14*$C$12),"")</f>
        <v/>
      </c>
      <c r="J2826" s="42" t="str">
        <f ca="1">IFERROR(IF(Data!$C$6="Real",B2826,I2826+J2825+($C$14*$C$12)*(NORMINV(RAND(),$C$15,CHOOSE($G$13,$C$13,F2826,G2826)))),"")</f>
        <v/>
      </c>
      <c r="K2826" s="88" t="str">
        <f>IF(ISNUMBER(A2826), IF($G$16="fixed",$G$17,MIN(H2826*Data!$C$7*$C$16*0.5,$C$17*Data!$C$7))*$C$12,"")</f>
        <v/>
      </c>
      <c r="L2826" s="42" t="str">
        <f t="shared" ca="1" si="1350"/>
        <v/>
      </c>
      <c r="M2826" s="44" t="str">
        <f t="shared" ca="1" si="1351"/>
        <v/>
      </c>
      <c r="N2826" s="44" t="str">
        <f t="shared" ca="1" si="1352"/>
        <v/>
      </c>
      <c r="O2826" s="108" t="str">
        <f t="shared" si="1336"/>
        <v/>
      </c>
      <c r="P2826" s="102" t="str">
        <f t="shared" si="1337"/>
        <v/>
      </c>
      <c r="Q2826" s="102" t="str">
        <f t="shared" si="1338"/>
        <v/>
      </c>
      <c r="R2826" s="120" t="str">
        <f t="shared" si="1339"/>
        <v/>
      </c>
      <c r="S2826" s="54" t="str">
        <f t="shared" si="1340"/>
        <v/>
      </c>
      <c r="T2826" s="5" t="str">
        <f t="shared" si="1341"/>
        <v/>
      </c>
      <c r="U2826" s="152" t="str">
        <f t="shared" si="1324"/>
        <v/>
      </c>
      <c r="V2826" s="152" t="str">
        <f t="shared" si="1325"/>
        <v/>
      </c>
      <c r="W2826" s="153" t="str">
        <f t="shared" si="1326"/>
        <v/>
      </c>
      <c r="X2826" s="153" t="str">
        <f t="shared" si="1327"/>
        <v/>
      </c>
      <c r="Y2826" s="153" t="str">
        <f t="shared" si="1328"/>
        <v/>
      </c>
      <c r="Z2826" s="153" t="str">
        <f t="shared" si="1329"/>
        <v/>
      </c>
      <c r="AA2826" s="152" t="str">
        <f t="shared" si="1330"/>
        <v/>
      </c>
      <c r="AB2826" s="152" t="str">
        <f t="shared" si="1331"/>
        <v/>
      </c>
      <c r="AC2826" s="154" t="str">
        <f t="shared" si="1342"/>
        <v/>
      </c>
      <c r="AD2826" s="154" t="str">
        <f t="shared" si="1343"/>
        <v/>
      </c>
      <c r="AE2826" s="3" t="str">
        <f t="shared" si="1344"/>
        <v/>
      </c>
      <c r="AF2826" s="3" t="str">
        <f t="shared" si="1345"/>
        <v/>
      </c>
      <c r="AG2826" s="3" t="str">
        <f t="shared" si="1346"/>
        <v/>
      </c>
      <c r="AH2826" s="4" t="str">
        <f t="shared" si="1347"/>
        <v/>
      </c>
      <c r="AI2826" s="75" t="str">
        <f t="shared" si="1348"/>
        <v/>
      </c>
      <c r="AJ2826" s="75" t="str">
        <f t="shared" si="1349"/>
        <v/>
      </c>
    </row>
    <row r="2827" spans="1:36">
      <c r="A2827" s="41" t="str">
        <f t="shared" si="1332"/>
        <v/>
      </c>
      <c r="B2827" s="150" t="str">
        <f>IF(ISNUMBER(A2827),INDEX('MetaTrader Import'!$H$13:$J$5893,TRUNC(((A2827-$A$39+1)-1)/3)+1,MOD((A2827-$A$39+1)-1,3)+1),"")</f>
        <v/>
      </c>
      <c r="C2827" s="43" t="str">
        <f t="shared" si="1333"/>
        <v/>
      </c>
      <c r="D2827" s="43" t="str">
        <f t="shared" ca="1" si="1323"/>
        <v/>
      </c>
      <c r="E2827" s="43" t="str">
        <f t="shared" si="1334"/>
        <v/>
      </c>
      <c r="F2827" s="43" t="str">
        <f t="shared" si="1335"/>
        <v/>
      </c>
      <c r="G2827" s="43" t="str">
        <f>IF(A2827&lt;&gt;"",IF(A2827&lt;Data!$G$11*0.25,$C$13/$G$32,IF(A2827&gt;Data!$G$11*0.25,$C$13,$C$13*10)),"")</f>
        <v/>
      </c>
      <c r="H2827" s="43" t="str">
        <f>IF(A2827&lt;&gt;"",IF(Data!$G$9="constant",$C$13,IF(Data!$G$9="squeeze",G2827,F2827)),"")</f>
        <v/>
      </c>
      <c r="I2827" s="38" t="str">
        <f ca="1">IF(ISNUMBER(A2827),NORMINV(RAND(),0,IF(AND(Data!$G$9="squeeze",A2827&lt;Data!$G$11*0.25),$H$32,1)*$C$30*$C$13)*($C$14*$C$12),"")</f>
        <v/>
      </c>
      <c r="J2827" s="42" t="str">
        <f ca="1">IFERROR(IF(Data!$C$6="Real",B2827,I2827+J2826+($C$14*$C$12)*(NORMINV(RAND(),$C$15,CHOOSE($G$13,$C$13,F2827,G2827)))),"")</f>
        <v/>
      </c>
      <c r="K2827" s="88" t="str">
        <f>IF(ISNUMBER(A2827), IF($G$16="fixed",$G$17,MIN(H2827*Data!$C$7*$C$16*0.5,$C$17*Data!$C$7))*$C$12,"")</f>
        <v/>
      </c>
      <c r="L2827" s="42" t="str">
        <f t="shared" ca="1" si="1350"/>
        <v/>
      </c>
      <c r="M2827" s="44" t="str">
        <f t="shared" ca="1" si="1351"/>
        <v/>
      </c>
      <c r="N2827" s="44" t="str">
        <f t="shared" ca="1" si="1352"/>
        <v/>
      </c>
      <c r="O2827" s="108" t="str">
        <f t="shared" si="1336"/>
        <v/>
      </c>
      <c r="P2827" s="102" t="str">
        <f t="shared" si="1337"/>
        <v/>
      </c>
      <c r="Q2827" s="102" t="str">
        <f t="shared" si="1338"/>
        <v/>
      </c>
      <c r="R2827" s="120" t="str">
        <f t="shared" si="1339"/>
        <v/>
      </c>
      <c r="S2827" s="54" t="str">
        <f t="shared" si="1340"/>
        <v/>
      </c>
      <c r="T2827" s="5" t="str">
        <f t="shared" si="1341"/>
        <v/>
      </c>
      <c r="U2827" s="152" t="str">
        <f t="shared" si="1324"/>
        <v/>
      </c>
      <c r="V2827" s="152" t="str">
        <f t="shared" si="1325"/>
        <v/>
      </c>
      <c r="W2827" s="153" t="str">
        <f t="shared" si="1326"/>
        <v/>
      </c>
      <c r="X2827" s="153" t="str">
        <f t="shared" si="1327"/>
        <v/>
      </c>
      <c r="Y2827" s="153" t="str">
        <f t="shared" si="1328"/>
        <v/>
      </c>
      <c r="Z2827" s="153" t="str">
        <f t="shared" si="1329"/>
        <v/>
      </c>
      <c r="AA2827" s="152" t="str">
        <f t="shared" si="1330"/>
        <v/>
      </c>
      <c r="AB2827" s="152" t="str">
        <f t="shared" si="1331"/>
        <v/>
      </c>
      <c r="AC2827" s="154" t="str">
        <f t="shared" si="1342"/>
        <v/>
      </c>
      <c r="AD2827" s="154" t="str">
        <f t="shared" si="1343"/>
        <v/>
      </c>
      <c r="AE2827" s="3" t="str">
        <f t="shared" si="1344"/>
        <v/>
      </c>
      <c r="AF2827" s="3" t="str">
        <f t="shared" si="1345"/>
        <v/>
      </c>
      <c r="AG2827" s="3" t="str">
        <f t="shared" si="1346"/>
        <v/>
      </c>
      <c r="AH2827" s="4" t="str">
        <f t="shared" si="1347"/>
        <v/>
      </c>
      <c r="AI2827" s="75" t="str">
        <f t="shared" si="1348"/>
        <v/>
      </c>
      <c r="AJ2827" s="75" t="str">
        <f t="shared" si="1349"/>
        <v/>
      </c>
    </row>
    <row r="2828" spans="1:36">
      <c r="A2828" s="41" t="str">
        <f t="shared" si="1332"/>
        <v/>
      </c>
      <c r="B2828" s="150" t="str">
        <f>IF(ISNUMBER(A2828),INDEX('MetaTrader Import'!$H$13:$J$5893,TRUNC(((A2828-$A$39+1)-1)/3)+1,MOD((A2828-$A$39+1)-1,3)+1),"")</f>
        <v/>
      </c>
      <c r="C2828" s="43" t="str">
        <f t="shared" si="1333"/>
        <v/>
      </c>
      <c r="D2828" s="43" t="str">
        <f t="shared" ca="1" si="1323"/>
        <v/>
      </c>
      <c r="E2828" s="43" t="str">
        <f t="shared" si="1334"/>
        <v/>
      </c>
      <c r="F2828" s="43" t="str">
        <f t="shared" si="1335"/>
        <v/>
      </c>
      <c r="G2828" s="43" t="str">
        <f>IF(A2828&lt;&gt;"",IF(A2828&lt;Data!$G$11*0.25,$C$13/$G$32,IF(A2828&gt;Data!$G$11*0.25,$C$13,$C$13*10)),"")</f>
        <v/>
      </c>
      <c r="H2828" s="43" t="str">
        <f>IF(A2828&lt;&gt;"",IF(Data!$G$9="constant",$C$13,IF(Data!$G$9="squeeze",G2828,F2828)),"")</f>
        <v/>
      </c>
      <c r="I2828" s="38" t="str">
        <f ca="1">IF(ISNUMBER(A2828),NORMINV(RAND(),0,IF(AND(Data!$G$9="squeeze",A2828&lt;Data!$G$11*0.25),$H$32,1)*$C$30*$C$13)*($C$14*$C$12),"")</f>
        <v/>
      </c>
      <c r="J2828" s="42" t="str">
        <f ca="1">IFERROR(IF(Data!$C$6="Real",B2828,I2828+J2827+($C$14*$C$12)*(NORMINV(RAND(),$C$15,CHOOSE($G$13,$C$13,F2828,G2828)))),"")</f>
        <v/>
      </c>
      <c r="K2828" s="88" t="str">
        <f>IF(ISNUMBER(A2828), IF($G$16="fixed",$G$17,MIN(H2828*Data!$C$7*$C$16*0.5,$C$17*Data!$C$7))*$C$12,"")</f>
        <v/>
      </c>
      <c r="L2828" s="42" t="str">
        <f t="shared" ca="1" si="1350"/>
        <v/>
      </c>
      <c r="M2828" s="44" t="str">
        <f t="shared" ca="1" si="1351"/>
        <v/>
      </c>
      <c r="N2828" s="44" t="str">
        <f t="shared" ca="1" si="1352"/>
        <v/>
      </c>
      <c r="O2828" s="108" t="str">
        <f t="shared" si="1336"/>
        <v/>
      </c>
      <c r="P2828" s="102" t="str">
        <f t="shared" si="1337"/>
        <v/>
      </c>
      <c r="Q2828" s="102" t="str">
        <f t="shared" si="1338"/>
        <v/>
      </c>
      <c r="R2828" s="120" t="str">
        <f t="shared" si="1339"/>
        <v/>
      </c>
      <c r="S2828" s="54" t="str">
        <f t="shared" si="1340"/>
        <v/>
      </c>
      <c r="T2828" s="5" t="str">
        <f t="shared" si="1341"/>
        <v/>
      </c>
      <c r="U2828" s="152" t="str">
        <f t="shared" si="1324"/>
        <v/>
      </c>
      <c r="V2828" s="152" t="str">
        <f t="shared" si="1325"/>
        <v/>
      </c>
      <c r="W2828" s="153" t="str">
        <f t="shared" si="1326"/>
        <v/>
      </c>
      <c r="X2828" s="153" t="str">
        <f t="shared" si="1327"/>
        <v/>
      </c>
      <c r="Y2828" s="153" t="str">
        <f t="shared" si="1328"/>
        <v/>
      </c>
      <c r="Z2828" s="153" t="str">
        <f t="shared" si="1329"/>
        <v/>
      </c>
      <c r="AA2828" s="152" t="str">
        <f t="shared" si="1330"/>
        <v/>
      </c>
      <c r="AB2828" s="152" t="str">
        <f t="shared" si="1331"/>
        <v/>
      </c>
      <c r="AC2828" s="154" t="str">
        <f t="shared" si="1342"/>
        <v/>
      </c>
      <c r="AD2828" s="154" t="str">
        <f t="shared" si="1343"/>
        <v/>
      </c>
      <c r="AE2828" s="3" t="str">
        <f t="shared" si="1344"/>
        <v/>
      </c>
      <c r="AF2828" s="3" t="str">
        <f t="shared" si="1345"/>
        <v/>
      </c>
      <c r="AG2828" s="3" t="str">
        <f t="shared" si="1346"/>
        <v/>
      </c>
      <c r="AH2828" s="4" t="str">
        <f t="shared" si="1347"/>
        <v/>
      </c>
      <c r="AI2828" s="75" t="str">
        <f t="shared" si="1348"/>
        <v/>
      </c>
      <c r="AJ2828" s="75" t="str">
        <f t="shared" si="1349"/>
        <v/>
      </c>
    </row>
    <row r="2829" spans="1:36">
      <c r="A2829" s="41" t="str">
        <f t="shared" si="1332"/>
        <v/>
      </c>
      <c r="B2829" s="150" t="str">
        <f>IF(ISNUMBER(A2829),INDEX('MetaTrader Import'!$H$13:$J$5893,TRUNC(((A2829-$A$39+1)-1)/3)+1,MOD((A2829-$A$39+1)-1,3)+1),"")</f>
        <v/>
      </c>
      <c r="C2829" s="43" t="str">
        <f t="shared" si="1333"/>
        <v/>
      </c>
      <c r="D2829" s="43" t="str">
        <f t="shared" ca="1" si="1323"/>
        <v/>
      </c>
      <c r="E2829" s="43" t="str">
        <f t="shared" si="1334"/>
        <v/>
      </c>
      <c r="F2829" s="43" t="str">
        <f t="shared" si="1335"/>
        <v/>
      </c>
      <c r="G2829" s="43" t="str">
        <f>IF(A2829&lt;&gt;"",IF(A2829&lt;Data!$G$11*0.25,$C$13/$G$32,IF(A2829&gt;Data!$G$11*0.25,$C$13,$C$13*10)),"")</f>
        <v/>
      </c>
      <c r="H2829" s="43" t="str">
        <f>IF(A2829&lt;&gt;"",IF(Data!$G$9="constant",$C$13,IF(Data!$G$9="squeeze",G2829,F2829)),"")</f>
        <v/>
      </c>
      <c r="I2829" s="38" t="str">
        <f ca="1">IF(ISNUMBER(A2829),NORMINV(RAND(),0,IF(AND(Data!$G$9="squeeze",A2829&lt;Data!$G$11*0.25),$H$32,1)*$C$30*$C$13)*($C$14*$C$12),"")</f>
        <v/>
      </c>
      <c r="J2829" s="42" t="str">
        <f ca="1">IFERROR(IF(Data!$C$6="Real",B2829,I2829+J2828+($C$14*$C$12)*(NORMINV(RAND(),$C$15,CHOOSE($G$13,$C$13,F2829,G2829)))),"")</f>
        <v/>
      </c>
      <c r="K2829" s="88" t="str">
        <f>IF(ISNUMBER(A2829), IF($G$16="fixed",$G$17,MIN(H2829*Data!$C$7*$C$16*0.5,$C$17*Data!$C$7))*$C$12,"")</f>
        <v/>
      </c>
      <c r="L2829" s="42" t="str">
        <f t="shared" ca="1" si="1350"/>
        <v/>
      </c>
      <c r="M2829" s="44" t="str">
        <f t="shared" ca="1" si="1351"/>
        <v/>
      </c>
      <c r="N2829" s="44" t="str">
        <f t="shared" ca="1" si="1352"/>
        <v/>
      </c>
      <c r="O2829" s="108" t="str">
        <f t="shared" si="1336"/>
        <v/>
      </c>
      <c r="P2829" s="102" t="str">
        <f t="shared" si="1337"/>
        <v/>
      </c>
      <c r="Q2829" s="102" t="str">
        <f t="shared" si="1338"/>
        <v/>
      </c>
      <c r="R2829" s="120" t="str">
        <f t="shared" si="1339"/>
        <v/>
      </c>
      <c r="S2829" s="54" t="str">
        <f t="shared" si="1340"/>
        <v/>
      </c>
      <c r="T2829" s="5" t="str">
        <f t="shared" si="1341"/>
        <v/>
      </c>
      <c r="U2829" s="152" t="str">
        <f t="shared" si="1324"/>
        <v/>
      </c>
      <c r="V2829" s="152" t="str">
        <f t="shared" si="1325"/>
        <v/>
      </c>
      <c r="W2829" s="153" t="str">
        <f t="shared" si="1326"/>
        <v/>
      </c>
      <c r="X2829" s="153" t="str">
        <f t="shared" si="1327"/>
        <v/>
      </c>
      <c r="Y2829" s="153" t="str">
        <f t="shared" si="1328"/>
        <v/>
      </c>
      <c r="Z2829" s="153" t="str">
        <f t="shared" si="1329"/>
        <v/>
      </c>
      <c r="AA2829" s="152" t="str">
        <f t="shared" si="1330"/>
        <v/>
      </c>
      <c r="AB2829" s="152" t="str">
        <f t="shared" si="1331"/>
        <v/>
      </c>
      <c r="AC2829" s="154" t="str">
        <f t="shared" si="1342"/>
        <v/>
      </c>
      <c r="AD2829" s="154" t="str">
        <f t="shared" si="1343"/>
        <v/>
      </c>
      <c r="AE2829" s="3" t="str">
        <f t="shared" si="1344"/>
        <v/>
      </c>
      <c r="AF2829" s="3" t="str">
        <f t="shared" si="1345"/>
        <v/>
      </c>
      <c r="AG2829" s="3" t="str">
        <f t="shared" si="1346"/>
        <v/>
      </c>
      <c r="AH2829" s="4" t="str">
        <f t="shared" si="1347"/>
        <v/>
      </c>
      <c r="AI2829" s="75" t="str">
        <f t="shared" si="1348"/>
        <v/>
      </c>
      <c r="AJ2829" s="75" t="str">
        <f t="shared" si="1349"/>
        <v/>
      </c>
    </row>
    <row r="2830" spans="1:36">
      <c r="A2830" s="41" t="str">
        <f t="shared" si="1332"/>
        <v/>
      </c>
      <c r="B2830" s="150" t="str">
        <f>IF(ISNUMBER(A2830),INDEX('MetaTrader Import'!$H$13:$J$5893,TRUNC(((A2830-$A$39+1)-1)/3)+1,MOD((A2830-$A$39+1)-1,3)+1),"")</f>
        <v/>
      </c>
      <c r="C2830" s="43" t="str">
        <f t="shared" si="1333"/>
        <v/>
      </c>
      <c r="D2830" s="43" t="str">
        <f t="shared" ca="1" si="1323"/>
        <v/>
      </c>
      <c r="E2830" s="43" t="str">
        <f t="shared" si="1334"/>
        <v/>
      </c>
      <c r="F2830" s="43" t="str">
        <f t="shared" si="1335"/>
        <v/>
      </c>
      <c r="G2830" s="43" t="str">
        <f>IF(A2830&lt;&gt;"",IF(A2830&lt;Data!$G$11*0.25,$C$13/$G$32,IF(A2830&gt;Data!$G$11*0.25,$C$13,$C$13*10)),"")</f>
        <v/>
      </c>
      <c r="H2830" s="43" t="str">
        <f>IF(A2830&lt;&gt;"",IF(Data!$G$9="constant",$C$13,IF(Data!$G$9="squeeze",G2830,F2830)),"")</f>
        <v/>
      </c>
      <c r="I2830" s="38" t="str">
        <f ca="1">IF(ISNUMBER(A2830),NORMINV(RAND(),0,IF(AND(Data!$G$9="squeeze",A2830&lt;Data!$G$11*0.25),$H$32,1)*$C$30*$C$13)*($C$14*$C$12),"")</f>
        <v/>
      </c>
      <c r="J2830" s="42" t="str">
        <f ca="1">IFERROR(IF(Data!$C$6="Real",B2830,I2830+J2829+($C$14*$C$12)*(NORMINV(RAND(),$C$15,CHOOSE($G$13,$C$13,F2830,G2830)))),"")</f>
        <v/>
      </c>
      <c r="K2830" s="88" t="str">
        <f>IF(ISNUMBER(A2830), IF($G$16="fixed",$G$17,MIN(H2830*Data!$C$7*$C$16*0.5,$C$17*Data!$C$7))*$C$12,"")</f>
        <v/>
      </c>
      <c r="L2830" s="42" t="str">
        <f t="shared" ca="1" si="1350"/>
        <v/>
      </c>
      <c r="M2830" s="44" t="str">
        <f t="shared" ca="1" si="1351"/>
        <v/>
      </c>
      <c r="N2830" s="44" t="str">
        <f t="shared" ca="1" si="1352"/>
        <v/>
      </c>
      <c r="O2830" s="108" t="str">
        <f t="shared" si="1336"/>
        <v/>
      </c>
      <c r="P2830" s="102" t="str">
        <f t="shared" si="1337"/>
        <v/>
      </c>
      <c r="Q2830" s="102" t="str">
        <f t="shared" si="1338"/>
        <v/>
      </c>
      <c r="R2830" s="120" t="str">
        <f t="shared" si="1339"/>
        <v/>
      </c>
      <c r="S2830" s="54" t="str">
        <f t="shared" si="1340"/>
        <v/>
      </c>
      <c r="T2830" s="5" t="str">
        <f t="shared" si="1341"/>
        <v/>
      </c>
      <c r="U2830" s="152" t="str">
        <f t="shared" si="1324"/>
        <v/>
      </c>
      <c r="V2830" s="152" t="str">
        <f t="shared" si="1325"/>
        <v/>
      </c>
      <c r="W2830" s="153" t="str">
        <f t="shared" si="1326"/>
        <v/>
      </c>
      <c r="X2830" s="153" t="str">
        <f t="shared" si="1327"/>
        <v/>
      </c>
      <c r="Y2830" s="153" t="str">
        <f t="shared" si="1328"/>
        <v/>
      </c>
      <c r="Z2830" s="153" t="str">
        <f t="shared" si="1329"/>
        <v/>
      </c>
      <c r="AA2830" s="152" t="str">
        <f t="shared" si="1330"/>
        <v/>
      </c>
      <c r="AB2830" s="152" t="str">
        <f t="shared" si="1331"/>
        <v/>
      </c>
      <c r="AC2830" s="154" t="str">
        <f t="shared" si="1342"/>
        <v/>
      </c>
      <c r="AD2830" s="154" t="str">
        <f t="shared" si="1343"/>
        <v/>
      </c>
      <c r="AE2830" s="3" t="str">
        <f t="shared" si="1344"/>
        <v/>
      </c>
      <c r="AF2830" s="3" t="str">
        <f t="shared" si="1345"/>
        <v/>
      </c>
      <c r="AG2830" s="3" t="str">
        <f t="shared" si="1346"/>
        <v/>
      </c>
      <c r="AH2830" s="4" t="str">
        <f t="shared" si="1347"/>
        <v/>
      </c>
      <c r="AI2830" s="75" t="str">
        <f t="shared" si="1348"/>
        <v/>
      </c>
      <c r="AJ2830" s="75" t="str">
        <f t="shared" si="1349"/>
        <v/>
      </c>
    </row>
    <row r="2831" spans="1:36">
      <c r="A2831" s="41" t="str">
        <f t="shared" si="1332"/>
        <v/>
      </c>
      <c r="B2831" s="150" t="str">
        <f>IF(ISNUMBER(A2831),INDEX('MetaTrader Import'!$H$13:$J$5893,TRUNC(((A2831-$A$39+1)-1)/3)+1,MOD((A2831-$A$39+1)-1,3)+1),"")</f>
        <v/>
      </c>
      <c r="C2831" s="43" t="str">
        <f t="shared" si="1333"/>
        <v/>
      </c>
      <c r="D2831" s="43" t="str">
        <f t="shared" ca="1" si="1323"/>
        <v/>
      </c>
      <c r="E2831" s="43" t="str">
        <f t="shared" si="1334"/>
        <v/>
      </c>
      <c r="F2831" s="43" t="str">
        <f t="shared" si="1335"/>
        <v/>
      </c>
      <c r="G2831" s="43" t="str">
        <f>IF(A2831&lt;&gt;"",IF(A2831&lt;Data!$G$11*0.25,$C$13/$G$32,IF(A2831&gt;Data!$G$11*0.25,$C$13,$C$13*10)),"")</f>
        <v/>
      </c>
      <c r="H2831" s="43" t="str">
        <f>IF(A2831&lt;&gt;"",IF(Data!$G$9="constant",$C$13,IF(Data!$G$9="squeeze",G2831,F2831)),"")</f>
        <v/>
      </c>
      <c r="I2831" s="38" t="str">
        <f ca="1">IF(ISNUMBER(A2831),NORMINV(RAND(),0,IF(AND(Data!$G$9="squeeze",A2831&lt;Data!$G$11*0.25),$H$32,1)*$C$30*$C$13)*($C$14*$C$12),"")</f>
        <v/>
      </c>
      <c r="J2831" s="42" t="str">
        <f ca="1">IFERROR(IF(Data!$C$6="Real",B2831,I2831+J2830+($C$14*$C$12)*(NORMINV(RAND(),$C$15,CHOOSE($G$13,$C$13,F2831,G2831)))),"")</f>
        <v/>
      </c>
      <c r="K2831" s="88" t="str">
        <f>IF(ISNUMBER(A2831), IF($G$16="fixed",$G$17,MIN(H2831*Data!$C$7*$C$16*0.5,$C$17*Data!$C$7))*$C$12,"")</f>
        <v/>
      </c>
      <c r="L2831" s="42" t="str">
        <f t="shared" ca="1" si="1350"/>
        <v/>
      </c>
      <c r="M2831" s="44" t="str">
        <f t="shared" ca="1" si="1351"/>
        <v/>
      </c>
      <c r="N2831" s="44" t="str">
        <f t="shared" ca="1" si="1352"/>
        <v/>
      </c>
      <c r="O2831" s="108" t="str">
        <f t="shared" si="1336"/>
        <v/>
      </c>
      <c r="P2831" s="102" t="str">
        <f t="shared" si="1337"/>
        <v/>
      </c>
      <c r="Q2831" s="102" t="str">
        <f t="shared" si="1338"/>
        <v/>
      </c>
      <c r="R2831" s="120" t="str">
        <f t="shared" si="1339"/>
        <v/>
      </c>
      <c r="S2831" s="54" t="str">
        <f t="shared" si="1340"/>
        <v/>
      </c>
      <c r="T2831" s="5" t="str">
        <f t="shared" si="1341"/>
        <v/>
      </c>
      <c r="U2831" s="152" t="str">
        <f t="shared" si="1324"/>
        <v/>
      </c>
      <c r="V2831" s="152" t="str">
        <f t="shared" si="1325"/>
        <v/>
      </c>
      <c r="W2831" s="153" t="str">
        <f t="shared" si="1326"/>
        <v/>
      </c>
      <c r="X2831" s="153" t="str">
        <f t="shared" si="1327"/>
        <v/>
      </c>
      <c r="Y2831" s="153" t="str">
        <f t="shared" si="1328"/>
        <v/>
      </c>
      <c r="Z2831" s="153" t="str">
        <f t="shared" si="1329"/>
        <v/>
      </c>
      <c r="AA2831" s="152" t="str">
        <f t="shared" si="1330"/>
        <v/>
      </c>
      <c r="AB2831" s="152" t="str">
        <f t="shared" si="1331"/>
        <v/>
      </c>
      <c r="AC2831" s="154" t="str">
        <f t="shared" si="1342"/>
        <v/>
      </c>
      <c r="AD2831" s="154" t="str">
        <f t="shared" si="1343"/>
        <v/>
      </c>
      <c r="AE2831" s="3" t="str">
        <f t="shared" si="1344"/>
        <v/>
      </c>
      <c r="AF2831" s="3" t="str">
        <f t="shared" si="1345"/>
        <v/>
      </c>
      <c r="AG2831" s="3" t="str">
        <f t="shared" si="1346"/>
        <v/>
      </c>
      <c r="AH2831" s="4" t="str">
        <f t="shared" si="1347"/>
        <v/>
      </c>
      <c r="AI2831" s="75" t="str">
        <f t="shared" si="1348"/>
        <v/>
      </c>
      <c r="AJ2831" s="75" t="str">
        <f t="shared" si="1349"/>
        <v/>
      </c>
    </row>
    <row r="2832" spans="1:36">
      <c r="A2832" s="41" t="str">
        <f t="shared" si="1332"/>
        <v/>
      </c>
      <c r="B2832" s="150" t="str">
        <f>IF(ISNUMBER(A2832),INDEX('MetaTrader Import'!$H$13:$J$5893,TRUNC(((A2832-$A$39+1)-1)/3)+1,MOD((A2832-$A$39+1)-1,3)+1),"")</f>
        <v/>
      </c>
      <c r="C2832" s="43" t="str">
        <f t="shared" si="1333"/>
        <v/>
      </c>
      <c r="D2832" s="43" t="str">
        <f t="shared" ca="1" si="1323"/>
        <v/>
      </c>
      <c r="E2832" s="43" t="str">
        <f t="shared" si="1334"/>
        <v/>
      </c>
      <c r="F2832" s="43" t="str">
        <f t="shared" si="1335"/>
        <v/>
      </c>
      <c r="G2832" s="43" t="str">
        <f>IF(A2832&lt;&gt;"",IF(A2832&lt;Data!$G$11*0.25,$C$13/$G$32,IF(A2832&gt;Data!$G$11*0.25,$C$13,$C$13*10)),"")</f>
        <v/>
      </c>
      <c r="H2832" s="43" t="str">
        <f>IF(A2832&lt;&gt;"",IF(Data!$G$9="constant",$C$13,IF(Data!$G$9="squeeze",G2832,F2832)),"")</f>
        <v/>
      </c>
      <c r="I2832" s="38" t="str">
        <f ca="1">IF(ISNUMBER(A2832),NORMINV(RAND(),0,IF(AND(Data!$G$9="squeeze",A2832&lt;Data!$G$11*0.25),$H$32,1)*$C$30*$C$13)*($C$14*$C$12),"")</f>
        <v/>
      </c>
      <c r="J2832" s="42" t="str">
        <f ca="1">IFERROR(IF(Data!$C$6="Real",B2832,I2832+J2831+($C$14*$C$12)*(NORMINV(RAND(),$C$15,CHOOSE($G$13,$C$13,F2832,G2832)))),"")</f>
        <v/>
      </c>
      <c r="K2832" s="88" t="str">
        <f>IF(ISNUMBER(A2832), IF($G$16="fixed",$G$17,MIN(H2832*Data!$C$7*$C$16*0.5,$C$17*Data!$C$7))*$C$12,"")</f>
        <v/>
      </c>
      <c r="L2832" s="42" t="str">
        <f t="shared" ca="1" si="1350"/>
        <v/>
      </c>
      <c r="M2832" s="44" t="str">
        <f t="shared" ca="1" si="1351"/>
        <v/>
      </c>
      <c r="N2832" s="44" t="str">
        <f t="shared" ca="1" si="1352"/>
        <v/>
      </c>
      <c r="O2832" s="108" t="str">
        <f t="shared" si="1336"/>
        <v/>
      </c>
      <c r="P2832" s="102" t="str">
        <f t="shared" si="1337"/>
        <v/>
      </c>
      <c r="Q2832" s="102" t="str">
        <f t="shared" si="1338"/>
        <v/>
      </c>
      <c r="R2832" s="120" t="str">
        <f t="shared" si="1339"/>
        <v/>
      </c>
      <c r="S2832" s="54" t="str">
        <f t="shared" si="1340"/>
        <v/>
      </c>
      <c r="T2832" s="5" t="str">
        <f t="shared" si="1341"/>
        <v/>
      </c>
      <c r="U2832" s="152" t="str">
        <f t="shared" si="1324"/>
        <v/>
      </c>
      <c r="V2832" s="152" t="str">
        <f t="shared" si="1325"/>
        <v/>
      </c>
      <c r="W2832" s="153" t="str">
        <f t="shared" si="1326"/>
        <v/>
      </c>
      <c r="X2832" s="153" t="str">
        <f t="shared" si="1327"/>
        <v/>
      </c>
      <c r="Y2832" s="153" t="str">
        <f t="shared" si="1328"/>
        <v/>
      </c>
      <c r="Z2832" s="153" t="str">
        <f t="shared" si="1329"/>
        <v/>
      </c>
      <c r="AA2832" s="152" t="str">
        <f t="shared" si="1330"/>
        <v/>
      </c>
      <c r="AB2832" s="152" t="str">
        <f t="shared" si="1331"/>
        <v/>
      </c>
      <c r="AC2832" s="154" t="str">
        <f t="shared" si="1342"/>
        <v/>
      </c>
      <c r="AD2832" s="154" t="str">
        <f t="shared" si="1343"/>
        <v/>
      </c>
      <c r="AE2832" s="3" t="str">
        <f t="shared" si="1344"/>
        <v/>
      </c>
      <c r="AF2832" s="3" t="str">
        <f t="shared" si="1345"/>
        <v/>
      </c>
      <c r="AG2832" s="3" t="str">
        <f t="shared" si="1346"/>
        <v/>
      </c>
      <c r="AH2832" s="4" t="str">
        <f t="shared" si="1347"/>
        <v/>
      </c>
      <c r="AI2832" s="75" t="str">
        <f t="shared" si="1348"/>
        <v/>
      </c>
      <c r="AJ2832" s="75" t="str">
        <f t="shared" si="1349"/>
        <v/>
      </c>
    </row>
    <row r="2833" spans="1:36">
      <c r="A2833" s="41" t="str">
        <f t="shared" si="1332"/>
        <v/>
      </c>
      <c r="B2833" s="150" t="str">
        <f>IF(ISNUMBER(A2833),INDEX('MetaTrader Import'!$H$13:$J$5893,TRUNC(((A2833-$A$39+1)-1)/3)+1,MOD((A2833-$A$39+1)-1,3)+1),"")</f>
        <v/>
      </c>
      <c r="C2833" s="43" t="str">
        <f t="shared" si="1333"/>
        <v/>
      </c>
      <c r="D2833" s="43" t="str">
        <f t="shared" ca="1" si="1323"/>
        <v/>
      </c>
      <c r="E2833" s="43" t="str">
        <f t="shared" si="1334"/>
        <v/>
      </c>
      <c r="F2833" s="43" t="str">
        <f t="shared" si="1335"/>
        <v/>
      </c>
      <c r="G2833" s="43" t="str">
        <f>IF(A2833&lt;&gt;"",IF(A2833&lt;Data!$G$11*0.25,$C$13/$G$32,IF(A2833&gt;Data!$G$11*0.25,$C$13,$C$13*10)),"")</f>
        <v/>
      </c>
      <c r="H2833" s="43" t="str">
        <f>IF(A2833&lt;&gt;"",IF(Data!$G$9="constant",$C$13,IF(Data!$G$9="squeeze",G2833,F2833)),"")</f>
        <v/>
      </c>
      <c r="I2833" s="38" t="str">
        <f ca="1">IF(ISNUMBER(A2833),NORMINV(RAND(),0,IF(AND(Data!$G$9="squeeze",A2833&lt;Data!$G$11*0.25),$H$32,1)*$C$30*$C$13)*($C$14*$C$12),"")</f>
        <v/>
      </c>
      <c r="J2833" s="42" t="str">
        <f ca="1">IFERROR(IF(Data!$C$6="Real",B2833,I2833+J2832+($C$14*$C$12)*(NORMINV(RAND(),$C$15,CHOOSE($G$13,$C$13,F2833,G2833)))),"")</f>
        <v/>
      </c>
      <c r="K2833" s="88" t="str">
        <f>IF(ISNUMBER(A2833), IF($G$16="fixed",$G$17,MIN(H2833*Data!$C$7*$C$16*0.5,$C$17*Data!$C$7))*$C$12,"")</f>
        <v/>
      </c>
      <c r="L2833" s="42" t="str">
        <f t="shared" ca="1" si="1350"/>
        <v/>
      </c>
      <c r="M2833" s="44" t="str">
        <f t="shared" ca="1" si="1351"/>
        <v/>
      </c>
      <c r="N2833" s="44" t="str">
        <f t="shared" ca="1" si="1352"/>
        <v/>
      </c>
      <c r="O2833" s="108" t="str">
        <f t="shared" si="1336"/>
        <v/>
      </c>
      <c r="P2833" s="102" t="str">
        <f t="shared" si="1337"/>
        <v/>
      </c>
      <c r="Q2833" s="102" t="str">
        <f t="shared" si="1338"/>
        <v/>
      </c>
      <c r="R2833" s="120" t="str">
        <f t="shared" si="1339"/>
        <v/>
      </c>
      <c r="S2833" s="54" t="str">
        <f t="shared" si="1340"/>
        <v/>
      </c>
      <c r="T2833" s="5" t="str">
        <f t="shared" si="1341"/>
        <v/>
      </c>
      <c r="U2833" s="152" t="str">
        <f t="shared" si="1324"/>
        <v/>
      </c>
      <c r="V2833" s="152" t="str">
        <f t="shared" si="1325"/>
        <v/>
      </c>
      <c r="W2833" s="153" t="str">
        <f t="shared" si="1326"/>
        <v/>
      </c>
      <c r="X2833" s="153" t="str">
        <f t="shared" si="1327"/>
        <v/>
      </c>
      <c r="Y2833" s="153" t="str">
        <f t="shared" si="1328"/>
        <v/>
      </c>
      <c r="Z2833" s="153" t="str">
        <f t="shared" si="1329"/>
        <v/>
      </c>
      <c r="AA2833" s="152" t="str">
        <f t="shared" si="1330"/>
        <v/>
      </c>
      <c r="AB2833" s="152" t="str">
        <f t="shared" si="1331"/>
        <v/>
      </c>
      <c r="AC2833" s="154" t="str">
        <f t="shared" si="1342"/>
        <v/>
      </c>
      <c r="AD2833" s="154" t="str">
        <f t="shared" si="1343"/>
        <v/>
      </c>
      <c r="AE2833" s="3" t="str">
        <f t="shared" si="1344"/>
        <v/>
      </c>
      <c r="AF2833" s="3" t="str">
        <f t="shared" si="1345"/>
        <v/>
      </c>
      <c r="AG2833" s="3" t="str">
        <f t="shared" si="1346"/>
        <v/>
      </c>
      <c r="AH2833" s="4" t="str">
        <f t="shared" si="1347"/>
        <v/>
      </c>
      <c r="AI2833" s="75" t="str">
        <f t="shared" si="1348"/>
        <v/>
      </c>
      <c r="AJ2833" s="75" t="str">
        <f t="shared" si="1349"/>
        <v/>
      </c>
    </row>
    <row r="2834" spans="1:36">
      <c r="A2834" s="41" t="str">
        <f t="shared" si="1332"/>
        <v/>
      </c>
      <c r="B2834" s="150" t="str">
        <f>IF(ISNUMBER(A2834),INDEX('MetaTrader Import'!$H$13:$J$5893,TRUNC(((A2834-$A$39+1)-1)/3)+1,MOD((A2834-$A$39+1)-1,3)+1),"")</f>
        <v/>
      </c>
      <c r="C2834" s="43" t="str">
        <f t="shared" si="1333"/>
        <v/>
      </c>
      <c r="D2834" s="43" t="str">
        <f t="shared" ca="1" si="1323"/>
        <v/>
      </c>
      <c r="E2834" s="43" t="str">
        <f t="shared" si="1334"/>
        <v/>
      </c>
      <c r="F2834" s="43" t="str">
        <f t="shared" si="1335"/>
        <v/>
      </c>
      <c r="G2834" s="43" t="str">
        <f>IF(A2834&lt;&gt;"",IF(A2834&lt;Data!$G$11*0.25,$C$13/$G$32,IF(A2834&gt;Data!$G$11*0.25,$C$13,$C$13*10)),"")</f>
        <v/>
      </c>
      <c r="H2834" s="43" t="str">
        <f>IF(A2834&lt;&gt;"",IF(Data!$G$9="constant",$C$13,IF(Data!$G$9="squeeze",G2834,F2834)),"")</f>
        <v/>
      </c>
      <c r="I2834" s="38" t="str">
        <f ca="1">IF(ISNUMBER(A2834),NORMINV(RAND(),0,IF(AND(Data!$G$9="squeeze",A2834&lt;Data!$G$11*0.25),$H$32,1)*$C$30*$C$13)*($C$14*$C$12),"")</f>
        <v/>
      </c>
      <c r="J2834" s="42" t="str">
        <f ca="1">IFERROR(IF(Data!$C$6="Real",B2834,I2834+J2833+($C$14*$C$12)*(NORMINV(RAND(),$C$15,CHOOSE($G$13,$C$13,F2834,G2834)))),"")</f>
        <v/>
      </c>
      <c r="K2834" s="88" t="str">
        <f>IF(ISNUMBER(A2834), IF($G$16="fixed",$G$17,MIN(H2834*Data!$C$7*$C$16*0.5,$C$17*Data!$C$7))*$C$12,"")</f>
        <v/>
      </c>
      <c r="L2834" s="42" t="str">
        <f t="shared" ca="1" si="1350"/>
        <v/>
      </c>
      <c r="M2834" s="44" t="str">
        <f t="shared" ca="1" si="1351"/>
        <v/>
      </c>
      <c r="N2834" s="44" t="str">
        <f t="shared" ca="1" si="1352"/>
        <v/>
      </c>
      <c r="O2834" s="108" t="str">
        <f t="shared" si="1336"/>
        <v/>
      </c>
      <c r="P2834" s="102" t="str">
        <f t="shared" si="1337"/>
        <v/>
      </c>
      <c r="Q2834" s="102" t="str">
        <f t="shared" si="1338"/>
        <v/>
      </c>
      <c r="R2834" s="120" t="str">
        <f t="shared" si="1339"/>
        <v/>
      </c>
      <c r="S2834" s="54" t="str">
        <f t="shared" si="1340"/>
        <v/>
      </c>
      <c r="T2834" s="5" t="str">
        <f t="shared" si="1341"/>
        <v/>
      </c>
      <c r="U2834" s="152" t="str">
        <f t="shared" si="1324"/>
        <v/>
      </c>
      <c r="V2834" s="152" t="str">
        <f t="shared" si="1325"/>
        <v/>
      </c>
      <c r="W2834" s="153" t="str">
        <f t="shared" si="1326"/>
        <v/>
      </c>
      <c r="X2834" s="153" t="str">
        <f t="shared" si="1327"/>
        <v/>
      </c>
      <c r="Y2834" s="153" t="str">
        <f t="shared" si="1328"/>
        <v/>
      </c>
      <c r="Z2834" s="153" t="str">
        <f t="shared" si="1329"/>
        <v/>
      </c>
      <c r="AA2834" s="152" t="str">
        <f t="shared" si="1330"/>
        <v/>
      </c>
      <c r="AB2834" s="152" t="str">
        <f t="shared" si="1331"/>
        <v/>
      </c>
      <c r="AC2834" s="154" t="str">
        <f t="shared" si="1342"/>
        <v/>
      </c>
      <c r="AD2834" s="154" t="str">
        <f t="shared" si="1343"/>
        <v/>
      </c>
      <c r="AE2834" s="3" t="str">
        <f t="shared" si="1344"/>
        <v/>
      </c>
      <c r="AF2834" s="3" t="str">
        <f t="shared" si="1345"/>
        <v/>
      </c>
      <c r="AG2834" s="3" t="str">
        <f t="shared" si="1346"/>
        <v/>
      </c>
      <c r="AH2834" s="4" t="str">
        <f t="shared" si="1347"/>
        <v/>
      </c>
      <c r="AI2834" s="75" t="str">
        <f t="shared" si="1348"/>
        <v/>
      </c>
      <c r="AJ2834" s="75" t="str">
        <f t="shared" si="1349"/>
        <v/>
      </c>
    </row>
    <row r="2835" spans="1:36">
      <c r="A2835" s="41" t="str">
        <f t="shared" si="1332"/>
        <v/>
      </c>
      <c r="B2835" s="150" t="str">
        <f>IF(ISNUMBER(A2835),INDEX('MetaTrader Import'!$H$13:$J$5893,TRUNC(((A2835-$A$39+1)-1)/3)+1,MOD((A2835-$A$39+1)-1,3)+1),"")</f>
        <v/>
      </c>
      <c r="C2835" s="43" t="str">
        <f t="shared" si="1333"/>
        <v/>
      </c>
      <c r="D2835" s="43" t="str">
        <f t="shared" ca="1" si="1323"/>
        <v/>
      </c>
      <c r="E2835" s="43" t="str">
        <f t="shared" si="1334"/>
        <v/>
      </c>
      <c r="F2835" s="43" t="str">
        <f t="shared" si="1335"/>
        <v/>
      </c>
      <c r="G2835" s="43" t="str">
        <f>IF(A2835&lt;&gt;"",IF(A2835&lt;Data!$G$11*0.25,$C$13/$G$32,IF(A2835&gt;Data!$G$11*0.25,$C$13,$C$13*10)),"")</f>
        <v/>
      </c>
      <c r="H2835" s="43" t="str">
        <f>IF(A2835&lt;&gt;"",IF(Data!$G$9="constant",$C$13,IF(Data!$G$9="squeeze",G2835,F2835)),"")</f>
        <v/>
      </c>
      <c r="I2835" s="38" t="str">
        <f ca="1">IF(ISNUMBER(A2835),NORMINV(RAND(),0,IF(AND(Data!$G$9="squeeze",A2835&lt;Data!$G$11*0.25),$H$32,1)*$C$30*$C$13)*($C$14*$C$12),"")</f>
        <v/>
      </c>
      <c r="J2835" s="42" t="str">
        <f ca="1">IFERROR(IF(Data!$C$6="Real",B2835,I2835+J2834+($C$14*$C$12)*(NORMINV(RAND(),$C$15,CHOOSE($G$13,$C$13,F2835,G2835)))),"")</f>
        <v/>
      </c>
      <c r="K2835" s="88" t="str">
        <f>IF(ISNUMBER(A2835), IF($G$16="fixed",$G$17,MIN(H2835*Data!$C$7*$C$16*0.5,$C$17*Data!$C$7))*$C$12,"")</f>
        <v/>
      </c>
      <c r="L2835" s="42" t="str">
        <f t="shared" ca="1" si="1350"/>
        <v/>
      </c>
      <c r="M2835" s="44" t="str">
        <f t="shared" ca="1" si="1351"/>
        <v/>
      </c>
      <c r="N2835" s="44" t="str">
        <f t="shared" ca="1" si="1352"/>
        <v/>
      </c>
      <c r="O2835" s="108" t="str">
        <f t="shared" si="1336"/>
        <v/>
      </c>
      <c r="P2835" s="102" t="str">
        <f t="shared" si="1337"/>
        <v/>
      </c>
      <c r="Q2835" s="102" t="str">
        <f t="shared" si="1338"/>
        <v/>
      </c>
      <c r="R2835" s="120" t="str">
        <f t="shared" si="1339"/>
        <v/>
      </c>
      <c r="S2835" s="54" t="str">
        <f t="shared" si="1340"/>
        <v/>
      </c>
      <c r="T2835" s="5" t="str">
        <f t="shared" si="1341"/>
        <v/>
      </c>
      <c r="U2835" s="152" t="str">
        <f t="shared" si="1324"/>
        <v/>
      </c>
      <c r="V2835" s="152" t="str">
        <f t="shared" si="1325"/>
        <v/>
      </c>
      <c r="W2835" s="153" t="str">
        <f t="shared" si="1326"/>
        <v/>
      </c>
      <c r="X2835" s="153" t="str">
        <f t="shared" si="1327"/>
        <v/>
      </c>
      <c r="Y2835" s="153" t="str">
        <f t="shared" si="1328"/>
        <v/>
      </c>
      <c r="Z2835" s="153" t="str">
        <f t="shared" si="1329"/>
        <v/>
      </c>
      <c r="AA2835" s="152" t="str">
        <f t="shared" si="1330"/>
        <v/>
      </c>
      <c r="AB2835" s="152" t="str">
        <f t="shared" si="1331"/>
        <v/>
      </c>
      <c r="AC2835" s="154" t="str">
        <f t="shared" si="1342"/>
        <v/>
      </c>
      <c r="AD2835" s="154" t="str">
        <f t="shared" si="1343"/>
        <v/>
      </c>
      <c r="AE2835" s="3" t="str">
        <f t="shared" si="1344"/>
        <v/>
      </c>
      <c r="AF2835" s="3" t="str">
        <f t="shared" si="1345"/>
        <v/>
      </c>
      <c r="AG2835" s="3" t="str">
        <f t="shared" si="1346"/>
        <v/>
      </c>
      <c r="AH2835" s="4" t="str">
        <f t="shared" si="1347"/>
        <v/>
      </c>
      <c r="AI2835" s="75" t="str">
        <f t="shared" si="1348"/>
        <v/>
      </c>
      <c r="AJ2835" s="75" t="str">
        <f t="shared" si="1349"/>
        <v/>
      </c>
    </row>
    <row r="2836" spans="1:36">
      <c r="A2836" s="41" t="str">
        <f t="shared" si="1332"/>
        <v/>
      </c>
      <c r="B2836" s="150" t="str">
        <f>IF(ISNUMBER(A2836),INDEX('MetaTrader Import'!$H$13:$J$5893,TRUNC(((A2836-$A$39+1)-1)/3)+1,MOD((A2836-$A$39+1)-1,3)+1),"")</f>
        <v/>
      </c>
      <c r="C2836" s="43" t="str">
        <f t="shared" si="1333"/>
        <v/>
      </c>
      <c r="D2836" s="43" t="str">
        <f t="shared" ca="1" si="1323"/>
        <v/>
      </c>
      <c r="E2836" s="43" t="str">
        <f t="shared" si="1334"/>
        <v/>
      </c>
      <c r="F2836" s="43" t="str">
        <f t="shared" si="1335"/>
        <v/>
      </c>
      <c r="G2836" s="43" t="str">
        <f>IF(A2836&lt;&gt;"",IF(A2836&lt;Data!$G$11*0.25,$C$13/$G$32,IF(A2836&gt;Data!$G$11*0.25,$C$13,$C$13*10)),"")</f>
        <v/>
      </c>
      <c r="H2836" s="43" t="str">
        <f>IF(A2836&lt;&gt;"",IF(Data!$G$9="constant",$C$13,IF(Data!$G$9="squeeze",G2836,F2836)),"")</f>
        <v/>
      </c>
      <c r="I2836" s="38" t="str">
        <f ca="1">IF(ISNUMBER(A2836),NORMINV(RAND(),0,IF(AND(Data!$G$9="squeeze",A2836&lt;Data!$G$11*0.25),$H$32,1)*$C$30*$C$13)*($C$14*$C$12),"")</f>
        <v/>
      </c>
      <c r="J2836" s="42" t="str">
        <f ca="1">IFERROR(IF(Data!$C$6="Real",B2836,I2836+J2835+($C$14*$C$12)*(NORMINV(RAND(),$C$15,CHOOSE($G$13,$C$13,F2836,G2836)))),"")</f>
        <v/>
      </c>
      <c r="K2836" s="88" t="str">
        <f>IF(ISNUMBER(A2836), IF($G$16="fixed",$G$17,MIN(H2836*Data!$C$7*$C$16*0.5,$C$17*Data!$C$7))*$C$12,"")</f>
        <v/>
      </c>
      <c r="L2836" s="42" t="str">
        <f t="shared" ca="1" si="1350"/>
        <v/>
      </c>
      <c r="M2836" s="44" t="str">
        <f t="shared" ca="1" si="1351"/>
        <v/>
      </c>
      <c r="N2836" s="44" t="str">
        <f t="shared" ca="1" si="1352"/>
        <v/>
      </c>
      <c r="O2836" s="108" t="str">
        <f t="shared" si="1336"/>
        <v/>
      </c>
      <c r="P2836" s="102" t="str">
        <f t="shared" si="1337"/>
        <v/>
      </c>
      <c r="Q2836" s="102" t="str">
        <f t="shared" si="1338"/>
        <v/>
      </c>
      <c r="R2836" s="120" t="str">
        <f t="shared" si="1339"/>
        <v/>
      </c>
      <c r="S2836" s="54" t="str">
        <f t="shared" si="1340"/>
        <v/>
      </c>
      <c r="T2836" s="5" t="str">
        <f t="shared" si="1341"/>
        <v/>
      </c>
      <c r="U2836" s="152" t="str">
        <f t="shared" si="1324"/>
        <v/>
      </c>
      <c r="V2836" s="152" t="str">
        <f t="shared" si="1325"/>
        <v/>
      </c>
      <c r="W2836" s="153" t="str">
        <f t="shared" si="1326"/>
        <v/>
      </c>
      <c r="X2836" s="153" t="str">
        <f t="shared" si="1327"/>
        <v/>
      </c>
      <c r="Y2836" s="153" t="str">
        <f t="shared" si="1328"/>
        <v/>
      </c>
      <c r="Z2836" s="153" t="str">
        <f t="shared" si="1329"/>
        <v/>
      </c>
      <c r="AA2836" s="152" t="str">
        <f t="shared" si="1330"/>
        <v/>
      </c>
      <c r="AB2836" s="152" t="str">
        <f t="shared" si="1331"/>
        <v/>
      </c>
      <c r="AC2836" s="154" t="str">
        <f t="shared" si="1342"/>
        <v/>
      </c>
      <c r="AD2836" s="154" t="str">
        <f t="shared" si="1343"/>
        <v/>
      </c>
      <c r="AE2836" s="3" t="str">
        <f t="shared" si="1344"/>
        <v/>
      </c>
      <c r="AF2836" s="3" t="str">
        <f t="shared" si="1345"/>
        <v/>
      </c>
      <c r="AG2836" s="3" t="str">
        <f t="shared" si="1346"/>
        <v/>
      </c>
      <c r="AH2836" s="4" t="str">
        <f t="shared" si="1347"/>
        <v/>
      </c>
      <c r="AI2836" s="75" t="str">
        <f t="shared" si="1348"/>
        <v/>
      </c>
      <c r="AJ2836" s="75" t="str">
        <f t="shared" si="1349"/>
        <v/>
      </c>
    </row>
    <row r="2837" spans="1:36">
      <c r="A2837" s="41" t="str">
        <f t="shared" si="1332"/>
        <v/>
      </c>
      <c r="B2837" s="150" t="str">
        <f>IF(ISNUMBER(A2837),INDEX('MetaTrader Import'!$H$13:$J$5893,TRUNC(((A2837-$A$39+1)-1)/3)+1,MOD((A2837-$A$39+1)-1,3)+1),"")</f>
        <v/>
      </c>
      <c r="C2837" s="43" t="str">
        <f t="shared" si="1333"/>
        <v/>
      </c>
      <c r="D2837" s="43" t="str">
        <f t="shared" ca="1" si="1323"/>
        <v/>
      </c>
      <c r="E2837" s="43" t="str">
        <f t="shared" si="1334"/>
        <v/>
      </c>
      <c r="F2837" s="43" t="str">
        <f t="shared" si="1335"/>
        <v/>
      </c>
      <c r="G2837" s="43" t="str">
        <f>IF(A2837&lt;&gt;"",IF(A2837&lt;Data!$G$11*0.25,$C$13/$G$32,IF(A2837&gt;Data!$G$11*0.25,$C$13,$C$13*10)),"")</f>
        <v/>
      </c>
      <c r="H2837" s="43" t="str">
        <f>IF(A2837&lt;&gt;"",IF(Data!$G$9="constant",$C$13,IF(Data!$G$9="squeeze",G2837,F2837)),"")</f>
        <v/>
      </c>
      <c r="I2837" s="38" t="str">
        <f ca="1">IF(ISNUMBER(A2837),NORMINV(RAND(),0,IF(AND(Data!$G$9="squeeze",A2837&lt;Data!$G$11*0.25),$H$32,1)*$C$30*$C$13)*($C$14*$C$12),"")</f>
        <v/>
      </c>
      <c r="J2837" s="42" t="str">
        <f ca="1">IFERROR(IF(Data!$C$6="Real",B2837,I2837+J2836+($C$14*$C$12)*(NORMINV(RAND(),$C$15,CHOOSE($G$13,$C$13,F2837,G2837)))),"")</f>
        <v/>
      </c>
      <c r="K2837" s="88" t="str">
        <f>IF(ISNUMBER(A2837), IF($G$16="fixed",$G$17,MIN(H2837*Data!$C$7*$C$16*0.5,$C$17*Data!$C$7))*$C$12,"")</f>
        <v/>
      </c>
      <c r="L2837" s="42" t="str">
        <f t="shared" ca="1" si="1350"/>
        <v/>
      </c>
      <c r="M2837" s="44" t="str">
        <f t="shared" ca="1" si="1351"/>
        <v/>
      </c>
      <c r="N2837" s="44" t="str">
        <f t="shared" ca="1" si="1352"/>
        <v/>
      </c>
      <c r="O2837" s="108" t="str">
        <f t="shared" si="1336"/>
        <v/>
      </c>
      <c r="P2837" s="102" t="str">
        <f t="shared" si="1337"/>
        <v/>
      </c>
      <c r="Q2837" s="102" t="str">
        <f t="shared" si="1338"/>
        <v/>
      </c>
      <c r="R2837" s="120" t="str">
        <f t="shared" si="1339"/>
        <v/>
      </c>
      <c r="S2837" s="54" t="str">
        <f t="shared" si="1340"/>
        <v/>
      </c>
      <c r="T2837" s="5" t="str">
        <f t="shared" si="1341"/>
        <v/>
      </c>
      <c r="U2837" s="152" t="str">
        <f t="shared" si="1324"/>
        <v/>
      </c>
      <c r="V2837" s="152" t="str">
        <f t="shared" si="1325"/>
        <v/>
      </c>
      <c r="W2837" s="153" t="str">
        <f t="shared" si="1326"/>
        <v/>
      </c>
      <c r="X2837" s="153" t="str">
        <f t="shared" si="1327"/>
        <v/>
      </c>
      <c r="Y2837" s="153" t="str">
        <f t="shared" si="1328"/>
        <v/>
      </c>
      <c r="Z2837" s="153" t="str">
        <f t="shared" si="1329"/>
        <v/>
      </c>
      <c r="AA2837" s="152" t="str">
        <f t="shared" si="1330"/>
        <v/>
      </c>
      <c r="AB2837" s="152" t="str">
        <f t="shared" si="1331"/>
        <v/>
      </c>
      <c r="AC2837" s="154" t="str">
        <f t="shared" si="1342"/>
        <v/>
      </c>
      <c r="AD2837" s="154" t="str">
        <f t="shared" si="1343"/>
        <v/>
      </c>
      <c r="AE2837" s="3" t="str">
        <f t="shared" si="1344"/>
        <v/>
      </c>
      <c r="AF2837" s="3" t="str">
        <f t="shared" si="1345"/>
        <v/>
      </c>
      <c r="AG2837" s="3" t="str">
        <f t="shared" si="1346"/>
        <v/>
      </c>
      <c r="AH2837" s="4" t="str">
        <f t="shared" si="1347"/>
        <v/>
      </c>
      <c r="AI2837" s="75" t="str">
        <f t="shared" si="1348"/>
        <v/>
      </c>
      <c r="AJ2837" s="75" t="str">
        <f t="shared" si="1349"/>
        <v/>
      </c>
    </row>
    <row r="2838" spans="1:36">
      <c r="A2838" s="41" t="str">
        <f t="shared" si="1332"/>
        <v/>
      </c>
      <c r="B2838" s="150" t="str">
        <f>IF(ISNUMBER(A2838),INDEX('MetaTrader Import'!$H$13:$J$5893,TRUNC(((A2838-$A$39+1)-1)/3)+1,MOD((A2838-$A$39+1)-1,3)+1),"")</f>
        <v/>
      </c>
      <c r="C2838" s="43" t="str">
        <f t="shared" si="1333"/>
        <v/>
      </c>
      <c r="D2838" s="43" t="str">
        <f t="shared" ca="1" si="1323"/>
        <v/>
      </c>
      <c r="E2838" s="43" t="str">
        <f t="shared" si="1334"/>
        <v/>
      </c>
      <c r="F2838" s="43" t="str">
        <f t="shared" si="1335"/>
        <v/>
      </c>
      <c r="G2838" s="43" t="str">
        <f>IF(A2838&lt;&gt;"",IF(A2838&lt;Data!$G$11*0.25,$C$13/$G$32,IF(A2838&gt;Data!$G$11*0.25,$C$13,$C$13*10)),"")</f>
        <v/>
      </c>
      <c r="H2838" s="43" t="str">
        <f>IF(A2838&lt;&gt;"",IF(Data!$G$9="constant",$C$13,IF(Data!$G$9="squeeze",G2838,F2838)),"")</f>
        <v/>
      </c>
      <c r="I2838" s="38" t="str">
        <f ca="1">IF(ISNUMBER(A2838),NORMINV(RAND(),0,IF(AND(Data!$G$9="squeeze",A2838&lt;Data!$G$11*0.25),$H$32,1)*$C$30*$C$13)*($C$14*$C$12),"")</f>
        <v/>
      </c>
      <c r="J2838" s="42" t="str">
        <f ca="1">IFERROR(IF(Data!$C$6="Real",B2838,I2838+J2837+($C$14*$C$12)*(NORMINV(RAND(),$C$15,CHOOSE($G$13,$C$13,F2838,G2838)))),"")</f>
        <v/>
      </c>
      <c r="K2838" s="88" t="str">
        <f>IF(ISNUMBER(A2838), IF($G$16="fixed",$G$17,MIN(H2838*Data!$C$7*$C$16*0.5,$C$17*Data!$C$7))*$C$12,"")</f>
        <v/>
      </c>
      <c r="L2838" s="42" t="str">
        <f t="shared" ca="1" si="1350"/>
        <v/>
      </c>
      <c r="M2838" s="44" t="str">
        <f t="shared" ca="1" si="1351"/>
        <v/>
      </c>
      <c r="N2838" s="44" t="str">
        <f t="shared" ca="1" si="1352"/>
        <v/>
      </c>
      <c r="O2838" s="108" t="str">
        <f t="shared" si="1336"/>
        <v/>
      </c>
      <c r="P2838" s="102" t="str">
        <f t="shared" si="1337"/>
        <v/>
      </c>
      <c r="Q2838" s="102" t="str">
        <f t="shared" si="1338"/>
        <v/>
      </c>
      <c r="R2838" s="120" t="str">
        <f t="shared" si="1339"/>
        <v/>
      </c>
      <c r="S2838" s="54" t="str">
        <f t="shared" si="1340"/>
        <v/>
      </c>
      <c r="T2838" s="5" t="str">
        <f t="shared" si="1341"/>
        <v/>
      </c>
      <c r="U2838" s="152" t="str">
        <f t="shared" si="1324"/>
        <v/>
      </c>
      <c r="V2838" s="152" t="str">
        <f t="shared" si="1325"/>
        <v/>
      </c>
      <c r="W2838" s="153" t="str">
        <f t="shared" si="1326"/>
        <v/>
      </c>
      <c r="X2838" s="153" t="str">
        <f t="shared" si="1327"/>
        <v/>
      </c>
      <c r="Y2838" s="153" t="str">
        <f t="shared" si="1328"/>
        <v/>
      </c>
      <c r="Z2838" s="153" t="str">
        <f t="shared" si="1329"/>
        <v/>
      </c>
      <c r="AA2838" s="152" t="str">
        <f t="shared" si="1330"/>
        <v/>
      </c>
      <c r="AB2838" s="152" t="str">
        <f t="shared" si="1331"/>
        <v/>
      </c>
      <c r="AC2838" s="154" t="str">
        <f t="shared" si="1342"/>
        <v/>
      </c>
      <c r="AD2838" s="154" t="str">
        <f t="shared" si="1343"/>
        <v/>
      </c>
      <c r="AE2838" s="3" t="str">
        <f t="shared" si="1344"/>
        <v/>
      </c>
      <c r="AF2838" s="3" t="str">
        <f t="shared" si="1345"/>
        <v/>
      </c>
      <c r="AG2838" s="3" t="str">
        <f t="shared" si="1346"/>
        <v/>
      </c>
      <c r="AH2838" s="4" t="str">
        <f t="shared" si="1347"/>
        <v/>
      </c>
      <c r="AI2838" s="75" t="str">
        <f t="shared" si="1348"/>
        <v/>
      </c>
      <c r="AJ2838" s="75" t="str">
        <f t="shared" si="1349"/>
        <v/>
      </c>
    </row>
    <row r="2839" spans="1:36">
      <c r="A2839" s="41" t="str">
        <f t="shared" si="1332"/>
        <v/>
      </c>
      <c r="B2839" s="150" t="str">
        <f>IF(ISNUMBER(A2839),INDEX('MetaTrader Import'!$H$13:$J$5893,TRUNC(((A2839-$A$39+1)-1)/3)+1,MOD((A2839-$A$39+1)-1,3)+1),"")</f>
        <v/>
      </c>
      <c r="C2839" s="43" t="str">
        <f t="shared" si="1333"/>
        <v/>
      </c>
      <c r="D2839" s="43" t="str">
        <f t="shared" ca="1" si="1323"/>
        <v/>
      </c>
      <c r="E2839" s="43" t="str">
        <f t="shared" si="1334"/>
        <v/>
      </c>
      <c r="F2839" s="43" t="str">
        <f t="shared" si="1335"/>
        <v/>
      </c>
      <c r="G2839" s="43" t="str">
        <f>IF(A2839&lt;&gt;"",IF(A2839&lt;Data!$G$11*0.25,$C$13/$G$32,IF(A2839&gt;Data!$G$11*0.25,$C$13,$C$13*10)),"")</f>
        <v/>
      </c>
      <c r="H2839" s="43" t="str">
        <f>IF(A2839&lt;&gt;"",IF(Data!$G$9="constant",$C$13,IF(Data!$G$9="squeeze",G2839,F2839)),"")</f>
        <v/>
      </c>
      <c r="I2839" s="38" t="str">
        <f ca="1">IF(ISNUMBER(A2839),NORMINV(RAND(),0,IF(AND(Data!$G$9="squeeze",A2839&lt;Data!$G$11*0.25),$H$32,1)*$C$30*$C$13)*($C$14*$C$12),"")</f>
        <v/>
      </c>
      <c r="J2839" s="42" t="str">
        <f ca="1">IFERROR(IF(Data!$C$6="Real",B2839,I2839+J2838+($C$14*$C$12)*(NORMINV(RAND(),$C$15,CHOOSE($G$13,$C$13,F2839,G2839)))),"")</f>
        <v/>
      </c>
      <c r="K2839" s="88" t="str">
        <f>IF(ISNUMBER(A2839), IF($G$16="fixed",$G$17,MIN(H2839*Data!$C$7*$C$16*0.5,$C$17*Data!$C$7))*$C$12,"")</f>
        <v/>
      </c>
      <c r="L2839" s="42" t="str">
        <f t="shared" ca="1" si="1350"/>
        <v/>
      </c>
      <c r="M2839" s="44" t="str">
        <f t="shared" ca="1" si="1351"/>
        <v/>
      </c>
      <c r="N2839" s="44" t="str">
        <f t="shared" ca="1" si="1352"/>
        <v/>
      </c>
      <c r="O2839" s="108" t="str">
        <f t="shared" si="1336"/>
        <v/>
      </c>
      <c r="P2839" s="102" t="str">
        <f t="shared" si="1337"/>
        <v/>
      </c>
      <c r="Q2839" s="102" t="str">
        <f t="shared" si="1338"/>
        <v/>
      </c>
      <c r="R2839" s="120" t="str">
        <f t="shared" si="1339"/>
        <v/>
      </c>
      <c r="S2839" s="54" t="str">
        <f t="shared" si="1340"/>
        <v/>
      </c>
      <c r="T2839" s="5" t="str">
        <f t="shared" si="1341"/>
        <v/>
      </c>
      <c r="U2839" s="152" t="str">
        <f t="shared" si="1324"/>
        <v/>
      </c>
      <c r="V2839" s="152" t="str">
        <f t="shared" si="1325"/>
        <v/>
      </c>
      <c r="W2839" s="153" t="str">
        <f t="shared" si="1326"/>
        <v/>
      </c>
      <c r="X2839" s="153" t="str">
        <f t="shared" si="1327"/>
        <v/>
      </c>
      <c r="Y2839" s="153" t="str">
        <f t="shared" si="1328"/>
        <v/>
      </c>
      <c r="Z2839" s="153" t="str">
        <f t="shared" si="1329"/>
        <v/>
      </c>
      <c r="AA2839" s="152" t="str">
        <f t="shared" si="1330"/>
        <v/>
      </c>
      <c r="AB2839" s="152" t="str">
        <f t="shared" si="1331"/>
        <v/>
      </c>
      <c r="AC2839" s="154" t="str">
        <f t="shared" si="1342"/>
        <v/>
      </c>
      <c r="AD2839" s="154" t="str">
        <f t="shared" si="1343"/>
        <v/>
      </c>
      <c r="AE2839" s="3" t="str">
        <f t="shared" si="1344"/>
        <v/>
      </c>
      <c r="AF2839" s="3" t="str">
        <f t="shared" si="1345"/>
        <v/>
      </c>
      <c r="AG2839" s="3" t="str">
        <f t="shared" si="1346"/>
        <v/>
      </c>
      <c r="AH2839" s="4" t="str">
        <f t="shared" si="1347"/>
        <v/>
      </c>
      <c r="AI2839" s="75" t="str">
        <f t="shared" si="1348"/>
        <v/>
      </c>
      <c r="AJ2839" s="75" t="str">
        <f t="shared" si="1349"/>
        <v/>
      </c>
    </row>
    <row r="2840" spans="1:36">
      <c r="A2840" s="41" t="str">
        <f t="shared" si="1332"/>
        <v/>
      </c>
      <c r="B2840" s="150" t="str">
        <f>IF(ISNUMBER(A2840),INDEX('MetaTrader Import'!$H$13:$J$5893,TRUNC(((A2840-$A$39+1)-1)/3)+1,MOD((A2840-$A$39+1)-1,3)+1),"")</f>
        <v/>
      </c>
      <c r="C2840" s="43" t="str">
        <f t="shared" si="1333"/>
        <v/>
      </c>
      <c r="D2840" s="43" t="str">
        <f t="shared" ca="1" si="1323"/>
        <v/>
      </c>
      <c r="E2840" s="43" t="str">
        <f t="shared" si="1334"/>
        <v/>
      </c>
      <c r="F2840" s="43" t="str">
        <f t="shared" si="1335"/>
        <v/>
      </c>
      <c r="G2840" s="43" t="str">
        <f>IF(A2840&lt;&gt;"",IF(A2840&lt;Data!$G$11*0.25,$C$13/$G$32,IF(A2840&gt;Data!$G$11*0.25,$C$13,$C$13*10)),"")</f>
        <v/>
      </c>
      <c r="H2840" s="43" t="str">
        <f>IF(A2840&lt;&gt;"",IF(Data!$G$9="constant",$C$13,IF(Data!$G$9="squeeze",G2840,F2840)),"")</f>
        <v/>
      </c>
      <c r="I2840" s="38" t="str">
        <f ca="1">IF(ISNUMBER(A2840),NORMINV(RAND(),0,IF(AND(Data!$G$9="squeeze",A2840&lt;Data!$G$11*0.25),$H$32,1)*$C$30*$C$13)*($C$14*$C$12),"")</f>
        <v/>
      </c>
      <c r="J2840" s="42" t="str">
        <f ca="1">IFERROR(IF(Data!$C$6="Real",B2840,I2840+J2839+($C$14*$C$12)*(NORMINV(RAND(),$C$15,CHOOSE($G$13,$C$13,F2840,G2840)))),"")</f>
        <v/>
      </c>
      <c r="K2840" s="88" t="str">
        <f>IF(ISNUMBER(A2840), IF($G$16="fixed",$G$17,MIN(H2840*Data!$C$7*$C$16*0.5,$C$17*Data!$C$7))*$C$12,"")</f>
        <v/>
      </c>
      <c r="L2840" s="42" t="str">
        <f t="shared" ca="1" si="1350"/>
        <v/>
      </c>
      <c r="M2840" s="44" t="str">
        <f t="shared" ca="1" si="1351"/>
        <v/>
      </c>
      <c r="N2840" s="44" t="str">
        <f t="shared" ca="1" si="1352"/>
        <v/>
      </c>
      <c r="O2840" s="108" t="str">
        <f t="shared" si="1336"/>
        <v/>
      </c>
      <c r="P2840" s="102" t="str">
        <f t="shared" si="1337"/>
        <v/>
      </c>
      <c r="Q2840" s="102" t="str">
        <f t="shared" si="1338"/>
        <v/>
      </c>
      <c r="R2840" s="120" t="str">
        <f t="shared" si="1339"/>
        <v/>
      </c>
      <c r="S2840" s="54" t="str">
        <f t="shared" si="1340"/>
        <v/>
      </c>
      <c r="T2840" s="5" t="str">
        <f t="shared" si="1341"/>
        <v/>
      </c>
      <c r="U2840" s="152" t="str">
        <f t="shared" si="1324"/>
        <v/>
      </c>
      <c r="V2840" s="152" t="str">
        <f t="shared" si="1325"/>
        <v/>
      </c>
      <c r="W2840" s="153" t="str">
        <f t="shared" si="1326"/>
        <v/>
      </c>
      <c r="X2840" s="153" t="str">
        <f t="shared" si="1327"/>
        <v/>
      </c>
      <c r="Y2840" s="153" t="str">
        <f t="shared" si="1328"/>
        <v/>
      </c>
      <c r="Z2840" s="153" t="str">
        <f t="shared" si="1329"/>
        <v/>
      </c>
      <c r="AA2840" s="152" t="str">
        <f t="shared" si="1330"/>
        <v/>
      </c>
      <c r="AB2840" s="152" t="str">
        <f t="shared" si="1331"/>
        <v/>
      </c>
      <c r="AC2840" s="154" t="str">
        <f t="shared" si="1342"/>
        <v/>
      </c>
      <c r="AD2840" s="154" t="str">
        <f t="shared" si="1343"/>
        <v/>
      </c>
      <c r="AE2840" s="3" t="str">
        <f t="shared" si="1344"/>
        <v/>
      </c>
      <c r="AF2840" s="3" t="str">
        <f t="shared" si="1345"/>
        <v/>
      </c>
      <c r="AG2840" s="3" t="str">
        <f t="shared" si="1346"/>
        <v/>
      </c>
      <c r="AH2840" s="4" t="str">
        <f t="shared" si="1347"/>
        <v/>
      </c>
      <c r="AI2840" s="75" t="str">
        <f t="shared" si="1348"/>
        <v/>
      </c>
      <c r="AJ2840" s="75" t="str">
        <f t="shared" si="1349"/>
        <v/>
      </c>
    </row>
    <row r="2841" spans="1:36">
      <c r="A2841" s="41" t="str">
        <f t="shared" si="1332"/>
        <v/>
      </c>
      <c r="B2841" s="150" t="str">
        <f>IF(ISNUMBER(A2841),INDEX('MetaTrader Import'!$H$13:$J$5893,TRUNC(((A2841-$A$39+1)-1)/3)+1,MOD((A2841-$A$39+1)-1,3)+1),"")</f>
        <v/>
      </c>
      <c r="C2841" s="43" t="str">
        <f t="shared" si="1333"/>
        <v/>
      </c>
      <c r="D2841" s="43" t="str">
        <f t="shared" ca="1" si="1323"/>
        <v/>
      </c>
      <c r="E2841" s="43" t="str">
        <f t="shared" si="1334"/>
        <v/>
      </c>
      <c r="F2841" s="43" t="str">
        <f t="shared" si="1335"/>
        <v/>
      </c>
      <c r="G2841" s="43" t="str">
        <f>IF(A2841&lt;&gt;"",IF(A2841&lt;Data!$G$11*0.25,$C$13/$G$32,IF(A2841&gt;Data!$G$11*0.25,$C$13,$C$13*10)),"")</f>
        <v/>
      </c>
      <c r="H2841" s="43" t="str">
        <f>IF(A2841&lt;&gt;"",IF(Data!$G$9="constant",$C$13,IF(Data!$G$9="squeeze",G2841,F2841)),"")</f>
        <v/>
      </c>
      <c r="I2841" s="38" t="str">
        <f ca="1">IF(ISNUMBER(A2841),NORMINV(RAND(),0,IF(AND(Data!$G$9="squeeze",A2841&lt;Data!$G$11*0.25),$H$32,1)*$C$30*$C$13)*($C$14*$C$12),"")</f>
        <v/>
      </c>
      <c r="J2841" s="42" t="str">
        <f ca="1">IFERROR(IF(Data!$C$6="Real",B2841,I2841+J2840+($C$14*$C$12)*(NORMINV(RAND(),$C$15,CHOOSE($G$13,$C$13,F2841,G2841)))),"")</f>
        <v/>
      </c>
      <c r="K2841" s="88" t="str">
        <f>IF(ISNUMBER(A2841), IF($G$16="fixed",$G$17,MIN(H2841*Data!$C$7*$C$16*0.5,$C$17*Data!$C$7))*$C$12,"")</f>
        <v/>
      </c>
      <c r="L2841" s="42" t="str">
        <f t="shared" ca="1" si="1350"/>
        <v/>
      </c>
      <c r="M2841" s="44" t="str">
        <f t="shared" ca="1" si="1351"/>
        <v/>
      </c>
      <c r="N2841" s="44" t="str">
        <f t="shared" ca="1" si="1352"/>
        <v/>
      </c>
      <c r="O2841" s="108" t="str">
        <f t="shared" si="1336"/>
        <v/>
      </c>
      <c r="P2841" s="102" t="str">
        <f t="shared" si="1337"/>
        <v/>
      </c>
      <c r="Q2841" s="102" t="str">
        <f t="shared" si="1338"/>
        <v/>
      </c>
      <c r="R2841" s="120" t="str">
        <f t="shared" si="1339"/>
        <v/>
      </c>
      <c r="S2841" s="54" t="str">
        <f t="shared" si="1340"/>
        <v/>
      </c>
      <c r="T2841" s="5" t="str">
        <f t="shared" si="1341"/>
        <v/>
      </c>
      <c r="U2841" s="152" t="str">
        <f t="shared" si="1324"/>
        <v/>
      </c>
      <c r="V2841" s="152" t="str">
        <f t="shared" si="1325"/>
        <v/>
      </c>
      <c r="W2841" s="153" t="str">
        <f t="shared" si="1326"/>
        <v/>
      </c>
      <c r="X2841" s="153" t="str">
        <f t="shared" si="1327"/>
        <v/>
      </c>
      <c r="Y2841" s="153" t="str">
        <f t="shared" si="1328"/>
        <v/>
      </c>
      <c r="Z2841" s="153" t="str">
        <f t="shared" si="1329"/>
        <v/>
      </c>
      <c r="AA2841" s="152" t="str">
        <f t="shared" si="1330"/>
        <v/>
      </c>
      <c r="AB2841" s="152" t="str">
        <f t="shared" si="1331"/>
        <v/>
      </c>
      <c r="AC2841" s="154" t="str">
        <f t="shared" si="1342"/>
        <v/>
      </c>
      <c r="AD2841" s="154" t="str">
        <f t="shared" si="1343"/>
        <v/>
      </c>
      <c r="AE2841" s="3" t="str">
        <f t="shared" si="1344"/>
        <v/>
      </c>
      <c r="AF2841" s="3" t="str">
        <f t="shared" si="1345"/>
        <v/>
      </c>
      <c r="AG2841" s="3" t="str">
        <f t="shared" si="1346"/>
        <v/>
      </c>
      <c r="AH2841" s="4" t="str">
        <f t="shared" si="1347"/>
        <v/>
      </c>
      <c r="AI2841" s="75" t="str">
        <f t="shared" si="1348"/>
        <v/>
      </c>
      <c r="AJ2841" s="75" t="str">
        <f t="shared" si="1349"/>
        <v/>
      </c>
    </row>
    <row r="2842" spans="1:36">
      <c r="A2842" s="41" t="str">
        <f t="shared" si="1332"/>
        <v/>
      </c>
      <c r="B2842" s="150" t="str">
        <f>IF(ISNUMBER(A2842),INDEX('MetaTrader Import'!$H$13:$J$5893,TRUNC(((A2842-$A$39+1)-1)/3)+1,MOD((A2842-$A$39+1)-1,3)+1),"")</f>
        <v/>
      </c>
      <c r="C2842" s="43" t="str">
        <f t="shared" si="1333"/>
        <v/>
      </c>
      <c r="D2842" s="43" t="str">
        <f t="shared" ca="1" si="1323"/>
        <v/>
      </c>
      <c r="E2842" s="43" t="str">
        <f t="shared" si="1334"/>
        <v/>
      </c>
      <c r="F2842" s="43" t="str">
        <f t="shared" si="1335"/>
        <v/>
      </c>
      <c r="G2842" s="43" t="str">
        <f>IF(A2842&lt;&gt;"",IF(A2842&lt;Data!$G$11*0.25,$C$13/$G$32,IF(A2842&gt;Data!$G$11*0.25,$C$13,$C$13*10)),"")</f>
        <v/>
      </c>
      <c r="H2842" s="43" t="str">
        <f>IF(A2842&lt;&gt;"",IF(Data!$G$9="constant",$C$13,IF(Data!$G$9="squeeze",G2842,F2842)),"")</f>
        <v/>
      </c>
      <c r="I2842" s="38" t="str">
        <f ca="1">IF(ISNUMBER(A2842),NORMINV(RAND(),0,IF(AND(Data!$G$9="squeeze",A2842&lt;Data!$G$11*0.25),$H$32,1)*$C$30*$C$13)*($C$14*$C$12),"")</f>
        <v/>
      </c>
      <c r="J2842" s="42" t="str">
        <f ca="1">IFERROR(IF(Data!$C$6="Real",B2842,I2842+J2841+($C$14*$C$12)*(NORMINV(RAND(),$C$15,CHOOSE($G$13,$C$13,F2842,G2842)))),"")</f>
        <v/>
      </c>
      <c r="K2842" s="88" t="str">
        <f>IF(ISNUMBER(A2842), IF($G$16="fixed",$G$17,MIN(H2842*Data!$C$7*$C$16*0.5,$C$17*Data!$C$7))*$C$12,"")</f>
        <v/>
      </c>
      <c r="L2842" s="42" t="str">
        <f t="shared" ca="1" si="1350"/>
        <v/>
      </c>
      <c r="M2842" s="44" t="str">
        <f t="shared" ca="1" si="1351"/>
        <v/>
      </c>
      <c r="N2842" s="44" t="str">
        <f t="shared" ca="1" si="1352"/>
        <v/>
      </c>
      <c r="O2842" s="108" t="str">
        <f t="shared" si="1336"/>
        <v/>
      </c>
      <c r="P2842" s="102" t="str">
        <f t="shared" si="1337"/>
        <v/>
      </c>
      <c r="Q2842" s="102" t="str">
        <f t="shared" si="1338"/>
        <v/>
      </c>
      <c r="R2842" s="120" t="str">
        <f t="shared" si="1339"/>
        <v/>
      </c>
      <c r="S2842" s="54" t="str">
        <f t="shared" si="1340"/>
        <v/>
      </c>
      <c r="T2842" s="5" t="str">
        <f t="shared" si="1341"/>
        <v/>
      </c>
      <c r="U2842" s="152" t="str">
        <f t="shared" si="1324"/>
        <v/>
      </c>
      <c r="V2842" s="152" t="str">
        <f t="shared" si="1325"/>
        <v/>
      </c>
      <c r="W2842" s="153" t="str">
        <f t="shared" si="1326"/>
        <v/>
      </c>
      <c r="X2842" s="153" t="str">
        <f t="shared" si="1327"/>
        <v/>
      </c>
      <c r="Y2842" s="153" t="str">
        <f t="shared" si="1328"/>
        <v/>
      </c>
      <c r="Z2842" s="153" t="str">
        <f t="shared" si="1329"/>
        <v/>
      </c>
      <c r="AA2842" s="152" t="str">
        <f t="shared" si="1330"/>
        <v/>
      </c>
      <c r="AB2842" s="152" t="str">
        <f t="shared" si="1331"/>
        <v/>
      </c>
      <c r="AC2842" s="154" t="str">
        <f t="shared" si="1342"/>
        <v/>
      </c>
      <c r="AD2842" s="154" t="str">
        <f t="shared" si="1343"/>
        <v/>
      </c>
      <c r="AE2842" s="3" t="str">
        <f t="shared" si="1344"/>
        <v/>
      </c>
      <c r="AF2842" s="3" t="str">
        <f t="shared" si="1345"/>
        <v/>
      </c>
      <c r="AG2842" s="3" t="str">
        <f t="shared" si="1346"/>
        <v/>
      </c>
      <c r="AH2842" s="4" t="str">
        <f t="shared" si="1347"/>
        <v/>
      </c>
      <c r="AI2842" s="75" t="str">
        <f t="shared" si="1348"/>
        <v/>
      </c>
      <c r="AJ2842" s="75" t="str">
        <f t="shared" si="1349"/>
        <v/>
      </c>
    </row>
    <row r="2843" spans="1:36">
      <c r="A2843" s="41" t="str">
        <f t="shared" si="1332"/>
        <v/>
      </c>
      <c r="B2843" s="150" t="str">
        <f>IF(ISNUMBER(A2843),INDEX('MetaTrader Import'!$H$13:$J$5893,TRUNC(((A2843-$A$39+1)-1)/3)+1,MOD((A2843-$A$39+1)-1,3)+1),"")</f>
        <v/>
      </c>
      <c r="C2843" s="43" t="str">
        <f t="shared" si="1333"/>
        <v/>
      </c>
      <c r="D2843" s="43" t="str">
        <f t="shared" ca="1" si="1323"/>
        <v/>
      </c>
      <c r="E2843" s="43" t="str">
        <f t="shared" si="1334"/>
        <v/>
      </c>
      <c r="F2843" s="43" t="str">
        <f t="shared" si="1335"/>
        <v/>
      </c>
      <c r="G2843" s="43" t="str">
        <f>IF(A2843&lt;&gt;"",IF(A2843&lt;Data!$G$11*0.25,$C$13/$G$32,IF(A2843&gt;Data!$G$11*0.25,$C$13,$C$13*10)),"")</f>
        <v/>
      </c>
      <c r="H2843" s="43" t="str">
        <f>IF(A2843&lt;&gt;"",IF(Data!$G$9="constant",$C$13,IF(Data!$G$9="squeeze",G2843,F2843)),"")</f>
        <v/>
      </c>
      <c r="I2843" s="38" t="str">
        <f ca="1">IF(ISNUMBER(A2843),NORMINV(RAND(),0,IF(AND(Data!$G$9="squeeze",A2843&lt;Data!$G$11*0.25),$H$32,1)*$C$30*$C$13)*($C$14*$C$12),"")</f>
        <v/>
      </c>
      <c r="J2843" s="42" t="str">
        <f ca="1">IFERROR(IF(Data!$C$6="Real",B2843,I2843+J2842+($C$14*$C$12)*(NORMINV(RAND(),$C$15,CHOOSE($G$13,$C$13,F2843,G2843)))),"")</f>
        <v/>
      </c>
      <c r="K2843" s="88" t="str">
        <f>IF(ISNUMBER(A2843), IF($G$16="fixed",$G$17,MIN(H2843*Data!$C$7*$C$16*0.5,$C$17*Data!$C$7))*$C$12,"")</f>
        <v/>
      </c>
      <c r="L2843" s="42" t="str">
        <f t="shared" ca="1" si="1350"/>
        <v/>
      </c>
      <c r="M2843" s="44" t="str">
        <f t="shared" ca="1" si="1351"/>
        <v/>
      </c>
      <c r="N2843" s="44" t="str">
        <f t="shared" ca="1" si="1352"/>
        <v/>
      </c>
      <c r="O2843" s="108" t="str">
        <f t="shared" si="1336"/>
        <v/>
      </c>
      <c r="P2843" s="102" t="str">
        <f t="shared" si="1337"/>
        <v/>
      </c>
      <c r="Q2843" s="102" t="str">
        <f t="shared" si="1338"/>
        <v/>
      </c>
      <c r="R2843" s="120" t="str">
        <f t="shared" si="1339"/>
        <v/>
      </c>
      <c r="S2843" s="54" t="str">
        <f t="shared" si="1340"/>
        <v/>
      </c>
      <c r="T2843" s="5" t="str">
        <f t="shared" si="1341"/>
        <v/>
      </c>
      <c r="U2843" s="152" t="str">
        <f t="shared" si="1324"/>
        <v/>
      </c>
      <c r="V2843" s="152" t="str">
        <f t="shared" si="1325"/>
        <v/>
      </c>
      <c r="W2843" s="153" t="str">
        <f t="shared" si="1326"/>
        <v/>
      </c>
      <c r="X2843" s="153" t="str">
        <f t="shared" si="1327"/>
        <v/>
      </c>
      <c r="Y2843" s="153" t="str">
        <f t="shared" si="1328"/>
        <v/>
      </c>
      <c r="Z2843" s="153" t="str">
        <f t="shared" si="1329"/>
        <v/>
      </c>
      <c r="AA2843" s="152" t="str">
        <f t="shared" si="1330"/>
        <v/>
      </c>
      <c r="AB2843" s="152" t="str">
        <f t="shared" si="1331"/>
        <v/>
      </c>
      <c r="AC2843" s="154" t="str">
        <f t="shared" si="1342"/>
        <v/>
      </c>
      <c r="AD2843" s="154" t="str">
        <f t="shared" si="1343"/>
        <v/>
      </c>
      <c r="AE2843" s="3" t="str">
        <f t="shared" si="1344"/>
        <v/>
      </c>
      <c r="AF2843" s="3" t="str">
        <f t="shared" si="1345"/>
        <v/>
      </c>
      <c r="AG2843" s="3" t="str">
        <f t="shared" si="1346"/>
        <v/>
      </c>
      <c r="AH2843" s="4" t="str">
        <f t="shared" si="1347"/>
        <v/>
      </c>
      <c r="AI2843" s="75" t="str">
        <f t="shared" si="1348"/>
        <v/>
      </c>
      <c r="AJ2843" s="75" t="str">
        <f t="shared" si="1349"/>
        <v/>
      </c>
    </row>
    <row r="2844" spans="1:36">
      <c r="A2844" s="41" t="str">
        <f t="shared" si="1332"/>
        <v/>
      </c>
      <c r="B2844" s="150" t="str">
        <f>IF(ISNUMBER(A2844),INDEX('MetaTrader Import'!$H$13:$J$5893,TRUNC(((A2844-$A$39+1)-1)/3)+1,MOD((A2844-$A$39+1)-1,3)+1),"")</f>
        <v/>
      </c>
      <c r="C2844" s="43" t="str">
        <f t="shared" si="1333"/>
        <v/>
      </c>
      <c r="D2844" s="43" t="str">
        <f t="shared" ca="1" si="1323"/>
        <v/>
      </c>
      <c r="E2844" s="43" t="str">
        <f t="shared" si="1334"/>
        <v/>
      </c>
      <c r="F2844" s="43" t="str">
        <f t="shared" si="1335"/>
        <v/>
      </c>
      <c r="G2844" s="43" t="str">
        <f>IF(A2844&lt;&gt;"",IF(A2844&lt;Data!$G$11*0.25,$C$13/$G$32,IF(A2844&gt;Data!$G$11*0.25,$C$13,$C$13*10)),"")</f>
        <v/>
      </c>
      <c r="H2844" s="43" t="str">
        <f>IF(A2844&lt;&gt;"",IF(Data!$G$9="constant",$C$13,IF(Data!$G$9="squeeze",G2844,F2844)),"")</f>
        <v/>
      </c>
      <c r="I2844" s="38" t="str">
        <f ca="1">IF(ISNUMBER(A2844),NORMINV(RAND(),0,IF(AND(Data!$G$9="squeeze",A2844&lt;Data!$G$11*0.25),$H$32,1)*$C$30*$C$13)*($C$14*$C$12),"")</f>
        <v/>
      </c>
      <c r="J2844" s="42" t="str">
        <f ca="1">IFERROR(IF(Data!$C$6="Real",B2844,I2844+J2843+($C$14*$C$12)*(NORMINV(RAND(),$C$15,CHOOSE($G$13,$C$13,F2844,G2844)))),"")</f>
        <v/>
      </c>
      <c r="K2844" s="88" t="str">
        <f>IF(ISNUMBER(A2844), IF($G$16="fixed",$G$17,MIN(H2844*Data!$C$7*$C$16*0.5,$C$17*Data!$C$7))*$C$12,"")</f>
        <v/>
      </c>
      <c r="L2844" s="42" t="str">
        <f t="shared" ca="1" si="1350"/>
        <v/>
      </c>
      <c r="M2844" s="44" t="str">
        <f t="shared" ca="1" si="1351"/>
        <v/>
      </c>
      <c r="N2844" s="44" t="str">
        <f t="shared" ca="1" si="1352"/>
        <v/>
      </c>
      <c r="O2844" s="108" t="str">
        <f t="shared" si="1336"/>
        <v/>
      </c>
      <c r="P2844" s="102" t="str">
        <f t="shared" si="1337"/>
        <v/>
      </c>
      <c r="Q2844" s="102" t="str">
        <f t="shared" si="1338"/>
        <v/>
      </c>
      <c r="R2844" s="120" t="str">
        <f t="shared" si="1339"/>
        <v/>
      </c>
      <c r="S2844" s="54" t="str">
        <f t="shared" si="1340"/>
        <v/>
      </c>
      <c r="T2844" s="5" t="str">
        <f t="shared" si="1341"/>
        <v/>
      </c>
      <c r="U2844" s="152" t="str">
        <f t="shared" si="1324"/>
        <v/>
      </c>
      <c r="V2844" s="152" t="str">
        <f t="shared" si="1325"/>
        <v/>
      </c>
      <c r="W2844" s="153" t="str">
        <f t="shared" si="1326"/>
        <v/>
      </c>
      <c r="X2844" s="153" t="str">
        <f t="shared" si="1327"/>
        <v/>
      </c>
      <c r="Y2844" s="153" t="str">
        <f t="shared" si="1328"/>
        <v/>
      </c>
      <c r="Z2844" s="153" t="str">
        <f t="shared" si="1329"/>
        <v/>
      </c>
      <c r="AA2844" s="152" t="str">
        <f t="shared" si="1330"/>
        <v/>
      </c>
      <c r="AB2844" s="152" t="str">
        <f t="shared" si="1331"/>
        <v/>
      </c>
      <c r="AC2844" s="154" t="str">
        <f t="shared" si="1342"/>
        <v/>
      </c>
      <c r="AD2844" s="154" t="str">
        <f t="shared" si="1343"/>
        <v/>
      </c>
      <c r="AE2844" s="3" t="str">
        <f t="shared" si="1344"/>
        <v/>
      </c>
      <c r="AF2844" s="3" t="str">
        <f t="shared" si="1345"/>
        <v/>
      </c>
      <c r="AG2844" s="3" t="str">
        <f t="shared" si="1346"/>
        <v/>
      </c>
      <c r="AH2844" s="4" t="str">
        <f t="shared" si="1347"/>
        <v/>
      </c>
      <c r="AI2844" s="75" t="str">
        <f t="shared" si="1348"/>
        <v/>
      </c>
      <c r="AJ2844" s="75" t="str">
        <f t="shared" si="1349"/>
        <v/>
      </c>
    </row>
    <row r="2845" spans="1:36">
      <c r="A2845" s="41" t="str">
        <f t="shared" si="1332"/>
        <v/>
      </c>
      <c r="B2845" s="150" t="str">
        <f>IF(ISNUMBER(A2845),INDEX('MetaTrader Import'!$H$13:$J$5893,TRUNC(((A2845-$A$39+1)-1)/3)+1,MOD((A2845-$A$39+1)-1,3)+1),"")</f>
        <v/>
      </c>
      <c r="C2845" s="43" t="str">
        <f t="shared" si="1333"/>
        <v/>
      </c>
      <c r="D2845" s="43" t="str">
        <f t="shared" ca="1" si="1323"/>
        <v/>
      </c>
      <c r="E2845" s="43" t="str">
        <f t="shared" si="1334"/>
        <v/>
      </c>
      <c r="F2845" s="43" t="str">
        <f t="shared" si="1335"/>
        <v/>
      </c>
      <c r="G2845" s="43" t="str">
        <f>IF(A2845&lt;&gt;"",IF(A2845&lt;Data!$G$11*0.25,$C$13/$G$32,IF(A2845&gt;Data!$G$11*0.25,$C$13,$C$13*10)),"")</f>
        <v/>
      </c>
      <c r="H2845" s="43" t="str">
        <f>IF(A2845&lt;&gt;"",IF(Data!$G$9="constant",$C$13,IF(Data!$G$9="squeeze",G2845,F2845)),"")</f>
        <v/>
      </c>
      <c r="I2845" s="38" t="str">
        <f ca="1">IF(ISNUMBER(A2845),NORMINV(RAND(),0,IF(AND(Data!$G$9="squeeze",A2845&lt;Data!$G$11*0.25),$H$32,1)*$C$30*$C$13)*($C$14*$C$12),"")</f>
        <v/>
      </c>
      <c r="J2845" s="42" t="str">
        <f ca="1">IFERROR(IF(Data!$C$6="Real",B2845,I2845+J2844+($C$14*$C$12)*(NORMINV(RAND(),$C$15,CHOOSE($G$13,$C$13,F2845,G2845)))),"")</f>
        <v/>
      </c>
      <c r="K2845" s="88" t="str">
        <f>IF(ISNUMBER(A2845), IF($G$16="fixed",$G$17,MIN(H2845*Data!$C$7*$C$16*0.5,$C$17*Data!$C$7))*$C$12,"")</f>
        <v/>
      </c>
      <c r="L2845" s="42" t="str">
        <f t="shared" ca="1" si="1350"/>
        <v/>
      </c>
      <c r="M2845" s="44" t="str">
        <f t="shared" ca="1" si="1351"/>
        <v/>
      </c>
      <c r="N2845" s="44" t="str">
        <f t="shared" ca="1" si="1352"/>
        <v/>
      </c>
      <c r="O2845" s="108" t="str">
        <f t="shared" si="1336"/>
        <v/>
      </c>
      <c r="P2845" s="102" t="str">
        <f t="shared" si="1337"/>
        <v/>
      </c>
      <c r="Q2845" s="102" t="str">
        <f t="shared" si="1338"/>
        <v/>
      </c>
      <c r="R2845" s="120" t="str">
        <f t="shared" si="1339"/>
        <v/>
      </c>
      <c r="S2845" s="54" t="str">
        <f t="shared" si="1340"/>
        <v/>
      </c>
      <c r="T2845" s="5" t="str">
        <f t="shared" si="1341"/>
        <v/>
      </c>
      <c r="U2845" s="152" t="str">
        <f t="shared" si="1324"/>
        <v/>
      </c>
      <c r="V2845" s="152" t="str">
        <f t="shared" si="1325"/>
        <v/>
      </c>
      <c r="W2845" s="153" t="str">
        <f t="shared" si="1326"/>
        <v/>
      </c>
      <c r="X2845" s="153" t="str">
        <f t="shared" si="1327"/>
        <v/>
      </c>
      <c r="Y2845" s="153" t="str">
        <f t="shared" si="1328"/>
        <v/>
      </c>
      <c r="Z2845" s="153" t="str">
        <f t="shared" si="1329"/>
        <v/>
      </c>
      <c r="AA2845" s="152" t="str">
        <f t="shared" si="1330"/>
        <v/>
      </c>
      <c r="AB2845" s="152" t="str">
        <f t="shared" si="1331"/>
        <v/>
      </c>
      <c r="AC2845" s="154" t="str">
        <f t="shared" si="1342"/>
        <v/>
      </c>
      <c r="AD2845" s="154" t="str">
        <f t="shared" si="1343"/>
        <v/>
      </c>
      <c r="AE2845" s="3" t="str">
        <f t="shared" si="1344"/>
        <v/>
      </c>
      <c r="AF2845" s="3" t="str">
        <f t="shared" si="1345"/>
        <v/>
      </c>
      <c r="AG2845" s="3" t="str">
        <f t="shared" si="1346"/>
        <v/>
      </c>
      <c r="AH2845" s="4" t="str">
        <f t="shared" si="1347"/>
        <v/>
      </c>
      <c r="AI2845" s="75" t="str">
        <f t="shared" si="1348"/>
        <v/>
      </c>
      <c r="AJ2845" s="75" t="str">
        <f t="shared" si="1349"/>
        <v/>
      </c>
    </row>
    <row r="2846" spans="1:36">
      <c r="A2846" s="41" t="str">
        <f t="shared" si="1332"/>
        <v/>
      </c>
      <c r="B2846" s="150" t="str">
        <f>IF(ISNUMBER(A2846),INDEX('MetaTrader Import'!$H$13:$J$5893,TRUNC(((A2846-$A$39+1)-1)/3)+1,MOD((A2846-$A$39+1)-1,3)+1),"")</f>
        <v/>
      </c>
      <c r="C2846" s="43" t="str">
        <f t="shared" si="1333"/>
        <v/>
      </c>
      <c r="D2846" s="43" t="str">
        <f t="shared" ca="1" si="1323"/>
        <v/>
      </c>
      <c r="E2846" s="43" t="str">
        <f t="shared" si="1334"/>
        <v/>
      </c>
      <c r="F2846" s="43" t="str">
        <f t="shared" si="1335"/>
        <v/>
      </c>
      <c r="G2846" s="43" t="str">
        <f>IF(A2846&lt;&gt;"",IF(A2846&lt;Data!$G$11*0.25,$C$13/$G$32,IF(A2846&gt;Data!$G$11*0.25,$C$13,$C$13*10)),"")</f>
        <v/>
      </c>
      <c r="H2846" s="43" t="str">
        <f>IF(A2846&lt;&gt;"",IF(Data!$G$9="constant",$C$13,IF(Data!$G$9="squeeze",G2846,F2846)),"")</f>
        <v/>
      </c>
      <c r="I2846" s="38" t="str">
        <f ca="1">IF(ISNUMBER(A2846),NORMINV(RAND(),0,IF(AND(Data!$G$9="squeeze",A2846&lt;Data!$G$11*0.25),$H$32,1)*$C$30*$C$13)*($C$14*$C$12),"")</f>
        <v/>
      </c>
      <c r="J2846" s="42" t="str">
        <f ca="1">IFERROR(IF(Data!$C$6="Real",B2846,I2846+J2845+($C$14*$C$12)*(NORMINV(RAND(),$C$15,CHOOSE($G$13,$C$13,F2846,G2846)))),"")</f>
        <v/>
      </c>
      <c r="K2846" s="88" t="str">
        <f>IF(ISNUMBER(A2846), IF($G$16="fixed",$G$17,MIN(H2846*Data!$C$7*$C$16*0.5,$C$17*Data!$C$7))*$C$12,"")</f>
        <v/>
      </c>
      <c r="L2846" s="42" t="str">
        <f t="shared" ca="1" si="1350"/>
        <v/>
      </c>
      <c r="M2846" s="44" t="str">
        <f t="shared" ca="1" si="1351"/>
        <v/>
      </c>
      <c r="N2846" s="44" t="str">
        <f t="shared" ca="1" si="1352"/>
        <v/>
      </c>
      <c r="O2846" s="108" t="str">
        <f t="shared" si="1336"/>
        <v/>
      </c>
      <c r="P2846" s="102" t="str">
        <f t="shared" si="1337"/>
        <v/>
      </c>
      <c r="Q2846" s="102" t="str">
        <f t="shared" si="1338"/>
        <v/>
      </c>
      <c r="R2846" s="120" t="str">
        <f t="shared" si="1339"/>
        <v/>
      </c>
      <c r="S2846" s="54" t="str">
        <f t="shared" si="1340"/>
        <v/>
      </c>
      <c r="T2846" s="5" t="str">
        <f t="shared" si="1341"/>
        <v/>
      </c>
      <c r="U2846" s="152" t="str">
        <f t="shared" si="1324"/>
        <v/>
      </c>
      <c r="V2846" s="152" t="str">
        <f t="shared" si="1325"/>
        <v/>
      </c>
      <c r="W2846" s="153" t="str">
        <f t="shared" si="1326"/>
        <v/>
      </c>
      <c r="X2846" s="153" t="str">
        <f t="shared" si="1327"/>
        <v/>
      </c>
      <c r="Y2846" s="153" t="str">
        <f t="shared" si="1328"/>
        <v/>
      </c>
      <c r="Z2846" s="153" t="str">
        <f t="shared" si="1329"/>
        <v/>
      </c>
      <c r="AA2846" s="152" t="str">
        <f t="shared" si="1330"/>
        <v/>
      </c>
      <c r="AB2846" s="152" t="str">
        <f t="shared" si="1331"/>
        <v/>
      </c>
      <c r="AC2846" s="154" t="str">
        <f t="shared" si="1342"/>
        <v/>
      </c>
      <c r="AD2846" s="154" t="str">
        <f t="shared" si="1343"/>
        <v/>
      </c>
      <c r="AE2846" s="3" t="str">
        <f t="shared" si="1344"/>
        <v/>
      </c>
      <c r="AF2846" s="3" t="str">
        <f t="shared" si="1345"/>
        <v/>
      </c>
      <c r="AG2846" s="3" t="str">
        <f t="shared" si="1346"/>
        <v/>
      </c>
      <c r="AH2846" s="4" t="str">
        <f t="shared" si="1347"/>
        <v/>
      </c>
      <c r="AI2846" s="75" t="str">
        <f t="shared" si="1348"/>
        <v/>
      </c>
      <c r="AJ2846" s="75" t="str">
        <f t="shared" si="1349"/>
        <v/>
      </c>
    </row>
    <row r="2847" spans="1:36">
      <c r="A2847" s="41" t="str">
        <f t="shared" si="1332"/>
        <v/>
      </c>
      <c r="B2847" s="150" t="str">
        <f>IF(ISNUMBER(A2847),INDEX('MetaTrader Import'!$H$13:$J$5893,TRUNC(((A2847-$A$39+1)-1)/3)+1,MOD((A2847-$A$39+1)-1,3)+1),"")</f>
        <v/>
      </c>
      <c r="C2847" s="43" t="str">
        <f t="shared" si="1333"/>
        <v/>
      </c>
      <c r="D2847" s="43" t="str">
        <f t="shared" ca="1" si="1323"/>
        <v/>
      </c>
      <c r="E2847" s="43" t="str">
        <f t="shared" si="1334"/>
        <v/>
      </c>
      <c r="F2847" s="43" t="str">
        <f t="shared" si="1335"/>
        <v/>
      </c>
      <c r="G2847" s="43" t="str">
        <f>IF(A2847&lt;&gt;"",IF(A2847&lt;Data!$G$11*0.25,$C$13/$G$32,IF(A2847&gt;Data!$G$11*0.25,$C$13,$C$13*10)),"")</f>
        <v/>
      </c>
      <c r="H2847" s="43" t="str">
        <f>IF(A2847&lt;&gt;"",IF(Data!$G$9="constant",$C$13,IF(Data!$G$9="squeeze",G2847,F2847)),"")</f>
        <v/>
      </c>
      <c r="I2847" s="38" t="str">
        <f ca="1">IF(ISNUMBER(A2847),NORMINV(RAND(),0,IF(AND(Data!$G$9="squeeze",A2847&lt;Data!$G$11*0.25),$H$32,1)*$C$30*$C$13)*($C$14*$C$12),"")</f>
        <v/>
      </c>
      <c r="J2847" s="42" t="str">
        <f ca="1">IFERROR(IF(Data!$C$6="Real",B2847,I2847+J2846+($C$14*$C$12)*(NORMINV(RAND(),$C$15,CHOOSE($G$13,$C$13,F2847,G2847)))),"")</f>
        <v/>
      </c>
      <c r="K2847" s="88" t="str">
        <f>IF(ISNUMBER(A2847), IF($G$16="fixed",$G$17,MIN(H2847*Data!$C$7*$C$16*0.5,$C$17*Data!$C$7))*$C$12,"")</f>
        <v/>
      </c>
      <c r="L2847" s="42" t="str">
        <f t="shared" ca="1" si="1350"/>
        <v/>
      </c>
      <c r="M2847" s="44" t="str">
        <f t="shared" ca="1" si="1351"/>
        <v/>
      </c>
      <c r="N2847" s="44" t="str">
        <f t="shared" ca="1" si="1352"/>
        <v/>
      </c>
      <c r="O2847" s="108" t="str">
        <f t="shared" si="1336"/>
        <v/>
      </c>
      <c r="P2847" s="102" t="str">
        <f t="shared" si="1337"/>
        <v/>
      </c>
      <c r="Q2847" s="102" t="str">
        <f t="shared" si="1338"/>
        <v/>
      </c>
      <c r="R2847" s="120" t="str">
        <f t="shared" si="1339"/>
        <v/>
      </c>
      <c r="S2847" s="54" t="str">
        <f t="shared" si="1340"/>
        <v/>
      </c>
      <c r="T2847" s="5" t="str">
        <f t="shared" si="1341"/>
        <v/>
      </c>
      <c r="U2847" s="152" t="str">
        <f t="shared" si="1324"/>
        <v/>
      </c>
      <c r="V2847" s="152" t="str">
        <f t="shared" si="1325"/>
        <v/>
      </c>
      <c r="W2847" s="153" t="str">
        <f t="shared" si="1326"/>
        <v/>
      </c>
      <c r="X2847" s="153" t="str">
        <f t="shared" si="1327"/>
        <v/>
      </c>
      <c r="Y2847" s="153" t="str">
        <f t="shared" si="1328"/>
        <v/>
      </c>
      <c r="Z2847" s="153" t="str">
        <f t="shared" si="1329"/>
        <v/>
      </c>
      <c r="AA2847" s="152" t="str">
        <f t="shared" si="1330"/>
        <v/>
      </c>
      <c r="AB2847" s="152" t="str">
        <f t="shared" si="1331"/>
        <v/>
      </c>
      <c r="AC2847" s="154" t="str">
        <f t="shared" si="1342"/>
        <v/>
      </c>
      <c r="AD2847" s="154" t="str">
        <f t="shared" si="1343"/>
        <v/>
      </c>
      <c r="AE2847" s="3" t="str">
        <f t="shared" si="1344"/>
        <v/>
      </c>
      <c r="AF2847" s="3" t="str">
        <f t="shared" si="1345"/>
        <v/>
      </c>
      <c r="AG2847" s="3" t="str">
        <f t="shared" si="1346"/>
        <v/>
      </c>
      <c r="AH2847" s="4" t="str">
        <f t="shared" si="1347"/>
        <v/>
      </c>
      <c r="AI2847" s="75" t="str">
        <f t="shared" si="1348"/>
        <v/>
      </c>
      <c r="AJ2847" s="75" t="str">
        <f t="shared" si="1349"/>
        <v/>
      </c>
    </row>
    <row r="2848" spans="1:36">
      <c r="A2848" s="41" t="str">
        <f t="shared" si="1332"/>
        <v/>
      </c>
      <c r="B2848" s="150" t="str">
        <f>IF(ISNUMBER(A2848),INDEX('MetaTrader Import'!$H$13:$J$5893,TRUNC(((A2848-$A$39+1)-1)/3)+1,MOD((A2848-$A$39+1)-1,3)+1),"")</f>
        <v/>
      </c>
      <c r="C2848" s="43" t="str">
        <f t="shared" si="1333"/>
        <v/>
      </c>
      <c r="D2848" s="43" t="str">
        <f t="shared" ca="1" si="1323"/>
        <v/>
      </c>
      <c r="E2848" s="43" t="str">
        <f t="shared" si="1334"/>
        <v/>
      </c>
      <c r="F2848" s="43" t="str">
        <f t="shared" si="1335"/>
        <v/>
      </c>
      <c r="G2848" s="43" t="str">
        <f>IF(A2848&lt;&gt;"",IF(A2848&lt;Data!$G$11*0.25,$C$13/$G$32,IF(A2848&gt;Data!$G$11*0.25,$C$13,$C$13*10)),"")</f>
        <v/>
      </c>
      <c r="H2848" s="43" t="str">
        <f>IF(A2848&lt;&gt;"",IF(Data!$G$9="constant",$C$13,IF(Data!$G$9="squeeze",G2848,F2848)),"")</f>
        <v/>
      </c>
      <c r="I2848" s="38" t="str">
        <f ca="1">IF(ISNUMBER(A2848),NORMINV(RAND(),0,IF(AND(Data!$G$9="squeeze",A2848&lt;Data!$G$11*0.25),$H$32,1)*$C$30*$C$13)*($C$14*$C$12),"")</f>
        <v/>
      </c>
      <c r="J2848" s="42" t="str">
        <f ca="1">IFERROR(IF(Data!$C$6="Real",B2848,I2848+J2847+($C$14*$C$12)*(NORMINV(RAND(),$C$15,CHOOSE($G$13,$C$13,F2848,G2848)))),"")</f>
        <v/>
      </c>
      <c r="K2848" s="88" t="str">
        <f>IF(ISNUMBER(A2848), IF($G$16="fixed",$G$17,MIN(H2848*Data!$C$7*$C$16*0.5,$C$17*Data!$C$7))*$C$12,"")</f>
        <v/>
      </c>
      <c r="L2848" s="42" t="str">
        <f t="shared" ca="1" si="1350"/>
        <v/>
      </c>
      <c r="M2848" s="44" t="str">
        <f t="shared" ca="1" si="1351"/>
        <v/>
      </c>
      <c r="N2848" s="44" t="str">
        <f t="shared" ca="1" si="1352"/>
        <v/>
      </c>
      <c r="O2848" s="108" t="str">
        <f t="shared" si="1336"/>
        <v/>
      </c>
      <c r="P2848" s="102" t="str">
        <f t="shared" si="1337"/>
        <v/>
      </c>
      <c r="Q2848" s="102" t="str">
        <f t="shared" si="1338"/>
        <v/>
      </c>
      <c r="R2848" s="120" t="str">
        <f t="shared" si="1339"/>
        <v/>
      </c>
      <c r="S2848" s="54" t="str">
        <f t="shared" si="1340"/>
        <v/>
      </c>
      <c r="T2848" s="5" t="str">
        <f t="shared" si="1341"/>
        <v/>
      </c>
      <c r="U2848" s="152" t="str">
        <f t="shared" si="1324"/>
        <v/>
      </c>
      <c r="V2848" s="152" t="str">
        <f t="shared" si="1325"/>
        <v/>
      </c>
      <c r="W2848" s="153" t="str">
        <f t="shared" si="1326"/>
        <v/>
      </c>
      <c r="X2848" s="153" t="str">
        <f t="shared" si="1327"/>
        <v/>
      </c>
      <c r="Y2848" s="153" t="str">
        <f t="shared" si="1328"/>
        <v/>
      </c>
      <c r="Z2848" s="153" t="str">
        <f t="shared" si="1329"/>
        <v/>
      </c>
      <c r="AA2848" s="152" t="str">
        <f t="shared" si="1330"/>
        <v/>
      </c>
      <c r="AB2848" s="152" t="str">
        <f t="shared" si="1331"/>
        <v/>
      </c>
      <c r="AC2848" s="154" t="str">
        <f t="shared" si="1342"/>
        <v/>
      </c>
      <c r="AD2848" s="154" t="str">
        <f t="shared" si="1343"/>
        <v/>
      </c>
      <c r="AE2848" s="3" t="str">
        <f t="shared" si="1344"/>
        <v/>
      </c>
      <c r="AF2848" s="3" t="str">
        <f t="shared" si="1345"/>
        <v/>
      </c>
      <c r="AG2848" s="3" t="str">
        <f t="shared" si="1346"/>
        <v/>
      </c>
      <c r="AH2848" s="4" t="str">
        <f t="shared" si="1347"/>
        <v/>
      </c>
      <c r="AI2848" s="75" t="str">
        <f t="shared" si="1348"/>
        <v/>
      </c>
      <c r="AJ2848" s="75" t="str">
        <f t="shared" si="1349"/>
        <v/>
      </c>
    </row>
    <row r="2849" spans="1:36">
      <c r="A2849" s="41" t="str">
        <f t="shared" si="1332"/>
        <v/>
      </c>
      <c r="B2849" s="150" t="str">
        <f>IF(ISNUMBER(A2849),INDEX('MetaTrader Import'!$H$13:$J$5893,TRUNC(((A2849-$A$39+1)-1)/3)+1,MOD((A2849-$A$39+1)-1,3)+1),"")</f>
        <v/>
      </c>
      <c r="C2849" s="43" t="str">
        <f t="shared" si="1333"/>
        <v/>
      </c>
      <c r="D2849" s="43" t="str">
        <f t="shared" ca="1" si="1323"/>
        <v/>
      </c>
      <c r="E2849" s="43" t="str">
        <f t="shared" si="1334"/>
        <v/>
      </c>
      <c r="F2849" s="43" t="str">
        <f t="shared" si="1335"/>
        <v/>
      </c>
      <c r="G2849" s="43" t="str">
        <f>IF(A2849&lt;&gt;"",IF(A2849&lt;Data!$G$11*0.25,$C$13/$G$32,IF(A2849&gt;Data!$G$11*0.25,$C$13,$C$13*10)),"")</f>
        <v/>
      </c>
      <c r="H2849" s="43" t="str">
        <f>IF(A2849&lt;&gt;"",IF(Data!$G$9="constant",$C$13,IF(Data!$G$9="squeeze",G2849,F2849)),"")</f>
        <v/>
      </c>
      <c r="I2849" s="38" t="str">
        <f ca="1">IF(ISNUMBER(A2849),NORMINV(RAND(),0,IF(AND(Data!$G$9="squeeze",A2849&lt;Data!$G$11*0.25),$H$32,1)*$C$30*$C$13)*($C$14*$C$12),"")</f>
        <v/>
      </c>
      <c r="J2849" s="42" t="str">
        <f ca="1">IFERROR(IF(Data!$C$6="Real",B2849,I2849+J2848+($C$14*$C$12)*(NORMINV(RAND(),$C$15,CHOOSE($G$13,$C$13,F2849,G2849)))),"")</f>
        <v/>
      </c>
      <c r="K2849" s="88" t="str">
        <f>IF(ISNUMBER(A2849), IF($G$16="fixed",$G$17,MIN(H2849*Data!$C$7*$C$16*0.5,$C$17*Data!$C$7))*$C$12,"")</f>
        <v/>
      </c>
      <c r="L2849" s="42" t="str">
        <f t="shared" ca="1" si="1350"/>
        <v/>
      </c>
      <c r="M2849" s="44" t="str">
        <f t="shared" ca="1" si="1351"/>
        <v/>
      </c>
      <c r="N2849" s="44" t="str">
        <f t="shared" ca="1" si="1352"/>
        <v/>
      </c>
      <c r="O2849" s="108" t="str">
        <f t="shared" si="1336"/>
        <v/>
      </c>
      <c r="P2849" s="102" t="str">
        <f t="shared" si="1337"/>
        <v/>
      </c>
      <c r="Q2849" s="102" t="str">
        <f t="shared" si="1338"/>
        <v/>
      </c>
      <c r="R2849" s="120" t="str">
        <f t="shared" si="1339"/>
        <v/>
      </c>
      <c r="S2849" s="54" t="str">
        <f t="shared" si="1340"/>
        <v/>
      </c>
      <c r="T2849" s="5" t="str">
        <f t="shared" si="1341"/>
        <v/>
      </c>
      <c r="U2849" s="152" t="str">
        <f t="shared" si="1324"/>
        <v/>
      </c>
      <c r="V2849" s="152" t="str">
        <f t="shared" si="1325"/>
        <v/>
      </c>
      <c r="W2849" s="153" t="str">
        <f t="shared" si="1326"/>
        <v/>
      </c>
      <c r="X2849" s="153" t="str">
        <f t="shared" si="1327"/>
        <v/>
      </c>
      <c r="Y2849" s="153" t="str">
        <f t="shared" si="1328"/>
        <v/>
      </c>
      <c r="Z2849" s="153" t="str">
        <f t="shared" si="1329"/>
        <v/>
      </c>
      <c r="AA2849" s="152" t="str">
        <f t="shared" si="1330"/>
        <v/>
      </c>
      <c r="AB2849" s="152" t="str">
        <f t="shared" si="1331"/>
        <v/>
      </c>
      <c r="AC2849" s="154" t="str">
        <f t="shared" si="1342"/>
        <v/>
      </c>
      <c r="AD2849" s="154" t="str">
        <f t="shared" si="1343"/>
        <v/>
      </c>
      <c r="AE2849" s="3" t="str">
        <f t="shared" si="1344"/>
        <v/>
      </c>
      <c r="AF2849" s="3" t="str">
        <f t="shared" si="1345"/>
        <v/>
      </c>
      <c r="AG2849" s="3" t="str">
        <f t="shared" si="1346"/>
        <v/>
      </c>
      <c r="AH2849" s="4" t="str">
        <f t="shared" si="1347"/>
        <v/>
      </c>
      <c r="AI2849" s="75" t="str">
        <f t="shared" si="1348"/>
        <v/>
      </c>
      <c r="AJ2849" s="75" t="str">
        <f t="shared" si="1349"/>
        <v/>
      </c>
    </row>
    <row r="2850" spans="1:36">
      <c r="A2850" s="41" t="str">
        <f t="shared" si="1332"/>
        <v/>
      </c>
      <c r="B2850" s="150" t="str">
        <f>IF(ISNUMBER(A2850),INDEX('MetaTrader Import'!$H$13:$J$5893,TRUNC(((A2850-$A$39+1)-1)/3)+1,MOD((A2850-$A$39+1)-1,3)+1),"")</f>
        <v/>
      </c>
      <c r="C2850" s="43" t="str">
        <f t="shared" si="1333"/>
        <v/>
      </c>
      <c r="D2850" s="43" t="str">
        <f t="shared" ca="1" si="1323"/>
        <v/>
      </c>
      <c r="E2850" s="43" t="str">
        <f t="shared" si="1334"/>
        <v/>
      </c>
      <c r="F2850" s="43" t="str">
        <f t="shared" si="1335"/>
        <v/>
      </c>
      <c r="G2850" s="43" t="str">
        <f>IF(A2850&lt;&gt;"",IF(A2850&lt;Data!$G$11*0.25,$C$13/$G$32,IF(A2850&gt;Data!$G$11*0.25,$C$13,$C$13*10)),"")</f>
        <v/>
      </c>
      <c r="H2850" s="43" t="str">
        <f>IF(A2850&lt;&gt;"",IF(Data!$G$9="constant",$C$13,IF(Data!$G$9="squeeze",G2850,F2850)),"")</f>
        <v/>
      </c>
      <c r="I2850" s="38" t="str">
        <f ca="1">IF(ISNUMBER(A2850),NORMINV(RAND(),0,IF(AND(Data!$G$9="squeeze",A2850&lt;Data!$G$11*0.25),$H$32,1)*$C$30*$C$13)*($C$14*$C$12),"")</f>
        <v/>
      </c>
      <c r="J2850" s="42" t="str">
        <f ca="1">IFERROR(IF(Data!$C$6="Real",B2850,I2850+J2849+($C$14*$C$12)*(NORMINV(RAND(),$C$15,CHOOSE($G$13,$C$13,F2850,G2850)))),"")</f>
        <v/>
      </c>
      <c r="K2850" s="88" t="str">
        <f>IF(ISNUMBER(A2850), IF($G$16="fixed",$G$17,MIN(H2850*Data!$C$7*$C$16*0.5,$C$17*Data!$C$7))*$C$12,"")</f>
        <v/>
      </c>
      <c r="L2850" s="42" t="str">
        <f t="shared" ca="1" si="1350"/>
        <v/>
      </c>
      <c r="M2850" s="44" t="str">
        <f t="shared" ca="1" si="1351"/>
        <v/>
      </c>
      <c r="N2850" s="44" t="str">
        <f t="shared" ca="1" si="1352"/>
        <v/>
      </c>
      <c r="O2850" s="108" t="str">
        <f t="shared" si="1336"/>
        <v/>
      </c>
      <c r="P2850" s="102" t="str">
        <f t="shared" si="1337"/>
        <v/>
      </c>
      <c r="Q2850" s="102" t="str">
        <f t="shared" si="1338"/>
        <v/>
      </c>
      <c r="R2850" s="120" t="str">
        <f t="shared" si="1339"/>
        <v/>
      </c>
      <c r="S2850" s="54" t="str">
        <f t="shared" si="1340"/>
        <v/>
      </c>
      <c r="T2850" s="5" t="str">
        <f t="shared" si="1341"/>
        <v/>
      </c>
      <c r="U2850" s="152" t="str">
        <f t="shared" si="1324"/>
        <v/>
      </c>
      <c r="V2850" s="152" t="str">
        <f t="shared" si="1325"/>
        <v/>
      </c>
      <c r="W2850" s="153" t="str">
        <f t="shared" si="1326"/>
        <v/>
      </c>
      <c r="X2850" s="153" t="str">
        <f t="shared" si="1327"/>
        <v/>
      </c>
      <c r="Y2850" s="153" t="str">
        <f t="shared" si="1328"/>
        <v/>
      </c>
      <c r="Z2850" s="153" t="str">
        <f t="shared" si="1329"/>
        <v/>
      </c>
      <c r="AA2850" s="152" t="str">
        <f t="shared" si="1330"/>
        <v/>
      </c>
      <c r="AB2850" s="152" t="str">
        <f t="shared" si="1331"/>
        <v/>
      </c>
      <c r="AC2850" s="154" t="str">
        <f t="shared" si="1342"/>
        <v/>
      </c>
      <c r="AD2850" s="154" t="str">
        <f t="shared" si="1343"/>
        <v/>
      </c>
      <c r="AE2850" s="3" t="str">
        <f t="shared" si="1344"/>
        <v/>
      </c>
      <c r="AF2850" s="3" t="str">
        <f t="shared" si="1345"/>
        <v/>
      </c>
      <c r="AG2850" s="3" t="str">
        <f t="shared" si="1346"/>
        <v/>
      </c>
      <c r="AH2850" s="4" t="str">
        <f t="shared" si="1347"/>
        <v/>
      </c>
      <c r="AI2850" s="75" t="str">
        <f t="shared" si="1348"/>
        <v/>
      </c>
      <c r="AJ2850" s="75" t="str">
        <f t="shared" si="1349"/>
        <v/>
      </c>
    </row>
    <row r="2851" spans="1:36">
      <c r="A2851" s="41" t="str">
        <f t="shared" si="1332"/>
        <v/>
      </c>
      <c r="B2851" s="150" t="str">
        <f>IF(ISNUMBER(A2851),INDEX('MetaTrader Import'!$H$13:$J$5893,TRUNC(((A2851-$A$39+1)-1)/3)+1,MOD((A2851-$A$39+1)-1,3)+1),"")</f>
        <v/>
      </c>
      <c r="C2851" s="43" t="str">
        <f t="shared" si="1333"/>
        <v/>
      </c>
      <c r="D2851" s="43" t="str">
        <f t="shared" ca="1" si="1323"/>
        <v/>
      </c>
      <c r="E2851" s="43" t="str">
        <f t="shared" si="1334"/>
        <v/>
      </c>
      <c r="F2851" s="43" t="str">
        <f t="shared" si="1335"/>
        <v/>
      </c>
      <c r="G2851" s="43" t="str">
        <f>IF(A2851&lt;&gt;"",IF(A2851&lt;Data!$G$11*0.25,$C$13/$G$32,IF(A2851&gt;Data!$G$11*0.25,$C$13,$C$13*10)),"")</f>
        <v/>
      </c>
      <c r="H2851" s="43" t="str">
        <f>IF(A2851&lt;&gt;"",IF(Data!$G$9="constant",$C$13,IF(Data!$G$9="squeeze",G2851,F2851)),"")</f>
        <v/>
      </c>
      <c r="I2851" s="38" t="str">
        <f ca="1">IF(ISNUMBER(A2851),NORMINV(RAND(),0,IF(AND(Data!$G$9="squeeze",A2851&lt;Data!$G$11*0.25),$H$32,1)*$C$30*$C$13)*($C$14*$C$12),"")</f>
        <v/>
      </c>
      <c r="J2851" s="42" t="str">
        <f ca="1">IFERROR(IF(Data!$C$6="Real",B2851,I2851+J2850+($C$14*$C$12)*(NORMINV(RAND(),$C$15,CHOOSE($G$13,$C$13,F2851,G2851)))),"")</f>
        <v/>
      </c>
      <c r="K2851" s="88" t="str">
        <f>IF(ISNUMBER(A2851), IF($G$16="fixed",$G$17,MIN(H2851*Data!$C$7*$C$16*0.5,$C$17*Data!$C$7))*$C$12,"")</f>
        <v/>
      </c>
      <c r="L2851" s="42" t="str">
        <f t="shared" ca="1" si="1350"/>
        <v/>
      </c>
      <c r="M2851" s="44" t="str">
        <f t="shared" ca="1" si="1351"/>
        <v/>
      </c>
      <c r="N2851" s="44" t="str">
        <f t="shared" ca="1" si="1352"/>
        <v/>
      </c>
      <c r="O2851" s="108" t="str">
        <f t="shared" si="1336"/>
        <v/>
      </c>
      <c r="P2851" s="102" t="str">
        <f t="shared" si="1337"/>
        <v/>
      </c>
      <c r="Q2851" s="102" t="str">
        <f t="shared" si="1338"/>
        <v/>
      </c>
      <c r="R2851" s="120" t="str">
        <f t="shared" si="1339"/>
        <v/>
      </c>
      <c r="S2851" s="54" t="str">
        <f t="shared" si="1340"/>
        <v/>
      </c>
      <c r="T2851" s="5" t="str">
        <f t="shared" si="1341"/>
        <v/>
      </c>
      <c r="U2851" s="152" t="str">
        <f t="shared" si="1324"/>
        <v/>
      </c>
      <c r="V2851" s="152" t="str">
        <f t="shared" si="1325"/>
        <v/>
      </c>
      <c r="W2851" s="153" t="str">
        <f t="shared" si="1326"/>
        <v/>
      </c>
      <c r="X2851" s="153" t="str">
        <f t="shared" si="1327"/>
        <v/>
      </c>
      <c r="Y2851" s="153" t="str">
        <f t="shared" si="1328"/>
        <v/>
      </c>
      <c r="Z2851" s="153" t="str">
        <f t="shared" si="1329"/>
        <v/>
      </c>
      <c r="AA2851" s="152" t="str">
        <f t="shared" si="1330"/>
        <v/>
      </c>
      <c r="AB2851" s="152" t="str">
        <f t="shared" si="1331"/>
        <v/>
      </c>
      <c r="AC2851" s="154" t="str">
        <f t="shared" si="1342"/>
        <v/>
      </c>
      <c r="AD2851" s="154" t="str">
        <f t="shared" si="1343"/>
        <v/>
      </c>
      <c r="AE2851" s="3" t="str">
        <f t="shared" si="1344"/>
        <v/>
      </c>
      <c r="AF2851" s="3" t="str">
        <f t="shared" si="1345"/>
        <v/>
      </c>
      <c r="AG2851" s="3" t="str">
        <f t="shared" si="1346"/>
        <v/>
      </c>
      <c r="AH2851" s="4" t="str">
        <f t="shared" si="1347"/>
        <v/>
      </c>
      <c r="AI2851" s="75" t="str">
        <f t="shared" si="1348"/>
        <v/>
      </c>
      <c r="AJ2851" s="75" t="str">
        <f t="shared" si="1349"/>
        <v/>
      </c>
    </row>
    <row r="2852" spans="1:36">
      <c r="A2852" s="41" t="str">
        <f t="shared" si="1332"/>
        <v/>
      </c>
      <c r="B2852" s="150" t="str">
        <f>IF(ISNUMBER(A2852),INDEX('MetaTrader Import'!$H$13:$J$5893,TRUNC(((A2852-$A$39+1)-1)/3)+1,MOD((A2852-$A$39+1)-1,3)+1),"")</f>
        <v/>
      </c>
      <c r="C2852" s="43" t="str">
        <f t="shared" si="1333"/>
        <v/>
      </c>
      <c r="D2852" s="43" t="str">
        <f t="shared" ca="1" si="1323"/>
        <v/>
      </c>
      <c r="E2852" s="43" t="str">
        <f t="shared" si="1334"/>
        <v/>
      </c>
      <c r="F2852" s="43" t="str">
        <f t="shared" si="1335"/>
        <v/>
      </c>
      <c r="G2852" s="43" t="str">
        <f>IF(A2852&lt;&gt;"",IF(A2852&lt;Data!$G$11*0.25,$C$13/$G$32,IF(A2852&gt;Data!$G$11*0.25,$C$13,$C$13*10)),"")</f>
        <v/>
      </c>
      <c r="H2852" s="43" t="str">
        <f>IF(A2852&lt;&gt;"",IF(Data!$G$9="constant",$C$13,IF(Data!$G$9="squeeze",G2852,F2852)),"")</f>
        <v/>
      </c>
      <c r="I2852" s="38" t="str">
        <f ca="1">IF(ISNUMBER(A2852),NORMINV(RAND(),0,IF(AND(Data!$G$9="squeeze",A2852&lt;Data!$G$11*0.25),$H$32,1)*$C$30*$C$13)*($C$14*$C$12),"")</f>
        <v/>
      </c>
      <c r="J2852" s="42" t="str">
        <f ca="1">IFERROR(IF(Data!$C$6="Real",B2852,I2852+J2851+($C$14*$C$12)*(NORMINV(RAND(),$C$15,CHOOSE($G$13,$C$13,F2852,G2852)))),"")</f>
        <v/>
      </c>
      <c r="K2852" s="88" t="str">
        <f>IF(ISNUMBER(A2852), IF($G$16="fixed",$G$17,MIN(H2852*Data!$C$7*$C$16*0.5,$C$17*Data!$C$7))*$C$12,"")</f>
        <v/>
      </c>
      <c r="L2852" s="42" t="str">
        <f t="shared" ca="1" si="1350"/>
        <v/>
      </c>
      <c r="M2852" s="44" t="str">
        <f t="shared" ca="1" si="1351"/>
        <v/>
      </c>
      <c r="N2852" s="44" t="str">
        <f t="shared" ca="1" si="1352"/>
        <v/>
      </c>
      <c r="O2852" s="108" t="str">
        <f t="shared" si="1336"/>
        <v/>
      </c>
      <c r="P2852" s="102" t="str">
        <f t="shared" si="1337"/>
        <v/>
      </c>
      <c r="Q2852" s="102" t="str">
        <f t="shared" si="1338"/>
        <v/>
      </c>
      <c r="R2852" s="120" t="str">
        <f t="shared" si="1339"/>
        <v/>
      </c>
      <c r="S2852" s="54" t="str">
        <f t="shared" si="1340"/>
        <v/>
      </c>
      <c r="T2852" s="5" t="str">
        <f t="shared" si="1341"/>
        <v/>
      </c>
      <c r="U2852" s="152" t="str">
        <f t="shared" si="1324"/>
        <v/>
      </c>
      <c r="V2852" s="152" t="str">
        <f t="shared" si="1325"/>
        <v/>
      </c>
      <c r="W2852" s="153" t="str">
        <f t="shared" si="1326"/>
        <v/>
      </c>
      <c r="X2852" s="153" t="str">
        <f t="shared" si="1327"/>
        <v/>
      </c>
      <c r="Y2852" s="153" t="str">
        <f t="shared" si="1328"/>
        <v/>
      </c>
      <c r="Z2852" s="153" t="str">
        <f t="shared" si="1329"/>
        <v/>
      </c>
      <c r="AA2852" s="152" t="str">
        <f t="shared" si="1330"/>
        <v/>
      </c>
      <c r="AB2852" s="152" t="str">
        <f t="shared" si="1331"/>
        <v/>
      </c>
      <c r="AC2852" s="154" t="str">
        <f t="shared" si="1342"/>
        <v/>
      </c>
      <c r="AD2852" s="154" t="str">
        <f t="shared" si="1343"/>
        <v/>
      </c>
      <c r="AE2852" s="3" t="str">
        <f t="shared" si="1344"/>
        <v/>
      </c>
      <c r="AF2852" s="3" t="str">
        <f t="shared" si="1345"/>
        <v/>
      </c>
      <c r="AG2852" s="3" t="str">
        <f t="shared" si="1346"/>
        <v/>
      </c>
      <c r="AH2852" s="4" t="str">
        <f t="shared" si="1347"/>
        <v/>
      </c>
      <c r="AI2852" s="75" t="str">
        <f t="shared" si="1348"/>
        <v/>
      </c>
      <c r="AJ2852" s="75" t="str">
        <f t="shared" si="1349"/>
        <v/>
      </c>
    </row>
    <row r="2853" spans="1:36">
      <c r="A2853" s="41" t="str">
        <f t="shared" si="1332"/>
        <v/>
      </c>
      <c r="B2853" s="150" t="str">
        <f>IF(ISNUMBER(A2853),INDEX('MetaTrader Import'!$H$13:$J$5893,TRUNC(((A2853-$A$39+1)-1)/3)+1,MOD((A2853-$A$39+1)-1,3)+1),"")</f>
        <v/>
      </c>
      <c r="C2853" s="43" t="str">
        <f t="shared" si="1333"/>
        <v/>
      </c>
      <c r="D2853" s="43" t="str">
        <f t="shared" ca="1" si="1323"/>
        <v/>
      </c>
      <c r="E2853" s="43" t="str">
        <f t="shared" si="1334"/>
        <v/>
      </c>
      <c r="F2853" s="43" t="str">
        <f t="shared" si="1335"/>
        <v/>
      </c>
      <c r="G2853" s="43" t="str">
        <f>IF(A2853&lt;&gt;"",IF(A2853&lt;Data!$G$11*0.25,$C$13/$G$32,IF(A2853&gt;Data!$G$11*0.25,$C$13,$C$13*10)),"")</f>
        <v/>
      </c>
      <c r="H2853" s="43" t="str">
        <f>IF(A2853&lt;&gt;"",IF(Data!$G$9="constant",$C$13,IF(Data!$G$9="squeeze",G2853,F2853)),"")</f>
        <v/>
      </c>
      <c r="I2853" s="38" t="str">
        <f ca="1">IF(ISNUMBER(A2853),NORMINV(RAND(),0,IF(AND(Data!$G$9="squeeze",A2853&lt;Data!$G$11*0.25),$H$32,1)*$C$30*$C$13)*($C$14*$C$12),"")</f>
        <v/>
      </c>
      <c r="J2853" s="42" t="str">
        <f ca="1">IFERROR(IF(Data!$C$6="Real",B2853,I2853+J2852+($C$14*$C$12)*(NORMINV(RAND(),$C$15,CHOOSE($G$13,$C$13,F2853,G2853)))),"")</f>
        <v/>
      </c>
      <c r="K2853" s="88" t="str">
        <f>IF(ISNUMBER(A2853), IF($G$16="fixed",$G$17,MIN(H2853*Data!$C$7*$C$16*0.5,$C$17*Data!$C$7))*$C$12,"")</f>
        <v/>
      </c>
      <c r="L2853" s="42" t="str">
        <f t="shared" ca="1" si="1350"/>
        <v/>
      </c>
      <c r="M2853" s="44" t="str">
        <f t="shared" ca="1" si="1351"/>
        <v/>
      </c>
      <c r="N2853" s="44" t="str">
        <f t="shared" ca="1" si="1352"/>
        <v/>
      </c>
      <c r="O2853" s="108" t="str">
        <f t="shared" si="1336"/>
        <v/>
      </c>
      <c r="P2853" s="102" t="str">
        <f t="shared" si="1337"/>
        <v/>
      </c>
      <c r="Q2853" s="102" t="str">
        <f t="shared" si="1338"/>
        <v/>
      </c>
      <c r="R2853" s="120" t="str">
        <f t="shared" si="1339"/>
        <v/>
      </c>
      <c r="S2853" s="54" t="str">
        <f t="shared" si="1340"/>
        <v/>
      </c>
      <c r="T2853" s="5" t="str">
        <f t="shared" si="1341"/>
        <v/>
      </c>
      <c r="U2853" s="152" t="str">
        <f t="shared" si="1324"/>
        <v/>
      </c>
      <c r="V2853" s="152" t="str">
        <f t="shared" si="1325"/>
        <v/>
      </c>
      <c r="W2853" s="153" t="str">
        <f t="shared" si="1326"/>
        <v/>
      </c>
      <c r="X2853" s="153" t="str">
        <f t="shared" si="1327"/>
        <v/>
      </c>
      <c r="Y2853" s="153" t="str">
        <f t="shared" si="1328"/>
        <v/>
      </c>
      <c r="Z2853" s="153" t="str">
        <f t="shared" si="1329"/>
        <v/>
      </c>
      <c r="AA2853" s="152" t="str">
        <f t="shared" si="1330"/>
        <v/>
      </c>
      <c r="AB2853" s="152" t="str">
        <f t="shared" si="1331"/>
        <v/>
      </c>
      <c r="AC2853" s="154" t="str">
        <f t="shared" si="1342"/>
        <v/>
      </c>
      <c r="AD2853" s="154" t="str">
        <f t="shared" si="1343"/>
        <v/>
      </c>
      <c r="AE2853" s="3" t="str">
        <f t="shared" si="1344"/>
        <v/>
      </c>
      <c r="AF2853" s="3" t="str">
        <f t="shared" si="1345"/>
        <v/>
      </c>
      <c r="AG2853" s="3" t="str">
        <f t="shared" si="1346"/>
        <v/>
      </c>
      <c r="AH2853" s="4" t="str">
        <f t="shared" si="1347"/>
        <v/>
      </c>
      <c r="AI2853" s="75" t="str">
        <f t="shared" si="1348"/>
        <v/>
      </c>
      <c r="AJ2853" s="75" t="str">
        <f t="shared" si="1349"/>
        <v/>
      </c>
    </row>
    <row r="2854" spans="1:36">
      <c r="A2854" s="41" t="str">
        <f t="shared" si="1332"/>
        <v/>
      </c>
      <c r="B2854" s="150" t="str">
        <f>IF(ISNUMBER(A2854),INDEX('MetaTrader Import'!$H$13:$J$5893,TRUNC(((A2854-$A$39+1)-1)/3)+1,MOD((A2854-$A$39+1)-1,3)+1),"")</f>
        <v/>
      </c>
      <c r="C2854" s="43" t="str">
        <f t="shared" si="1333"/>
        <v/>
      </c>
      <c r="D2854" s="43" t="str">
        <f t="shared" ca="1" si="1323"/>
        <v/>
      </c>
      <c r="E2854" s="43" t="str">
        <f t="shared" si="1334"/>
        <v/>
      </c>
      <c r="F2854" s="43" t="str">
        <f t="shared" si="1335"/>
        <v/>
      </c>
      <c r="G2854" s="43" t="str">
        <f>IF(A2854&lt;&gt;"",IF(A2854&lt;Data!$G$11*0.25,$C$13/$G$32,IF(A2854&gt;Data!$G$11*0.25,$C$13,$C$13*10)),"")</f>
        <v/>
      </c>
      <c r="H2854" s="43" t="str">
        <f>IF(A2854&lt;&gt;"",IF(Data!$G$9="constant",$C$13,IF(Data!$G$9="squeeze",G2854,F2854)),"")</f>
        <v/>
      </c>
      <c r="I2854" s="38" t="str">
        <f ca="1">IF(ISNUMBER(A2854),NORMINV(RAND(),0,IF(AND(Data!$G$9="squeeze",A2854&lt;Data!$G$11*0.25),$H$32,1)*$C$30*$C$13)*($C$14*$C$12),"")</f>
        <v/>
      </c>
      <c r="J2854" s="42" t="str">
        <f ca="1">IFERROR(IF(Data!$C$6="Real",B2854,I2854+J2853+($C$14*$C$12)*(NORMINV(RAND(),$C$15,CHOOSE($G$13,$C$13,F2854,G2854)))),"")</f>
        <v/>
      </c>
      <c r="K2854" s="88" t="str">
        <f>IF(ISNUMBER(A2854), IF($G$16="fixed",$G$17,MIN(H2854*Data!$C$7*$C$16*0.5,$C$17*Data!$C$7))*$C$12,"")</f>
        <v/>
      </c>
      <c r="L2854" s="42" t="str">
        <f t="shared" ca="1" si="1350"/>
        <v/>
      </c>
      <c r="M2854" s="44" t="str">
        <f t="shared" ca="1" si="1351"/>
        <v/>
      </c>
      <c r="N2854" s="44" t="str">
        <f t="shared" ca="1" si="1352"/>
        <v/>
      </c>
      <c r="O2854" s="108" t="str">
        <f t="shared" si="1336"/>
        <v/>
      </c>
      <c r="P2854" s="102" t="str">
        <f t="shared" si="1337"/>
        <v/>
      </c>
      <c r="Q2854" s="102" t="str">
        <f t="shared" si="1338"/>
        <v/>
      </c>
      <c r="R2854" s="120" t="str">
        <f t="shared" si="1339"/>
        <v/>
      </c>
      <c r="S2854" s="54" t="str">
        <f t="shared" si="1340"/>
        <v/>
      </c>
      <c r="T2854" s="5" t="str">
        <f t="shared" si="1341"/>
        <v/>
      </c>
      <c r="U2854" s="152" t="str">
        <f t="shared" si="1324"/>
        <v/>
      </c>
      <c r="V2854" s="152" t="str">
        <f t="shared" si="1325"/>
        <v/>
      </c>
      <c r="W2854" s="153" t="str">
        <f t="shared" si="1326"/>
        <v/>
      </c>
      <c r="X2854" s="153" t="str">
        <f t="shared" si="1327"/>
        <v/>
      </c>
      <c r="Y2854" s="153" t="str">
        <f t="shared" si="1328"/>
        <v/>
      </c>
      <c r="Z2854" s="153" t="str">
        <f t="shared" si="1329"/>
        <v/>
      </c>
      <c r="AA2854" s="152" t="str">
        <f t="shared" si="1330"/>
        <v/>
      </c>
      <c r="AB2854" s="152" t="str">
        <f t="shared" si="1331"/>
        <v/>
      </c>
      <c r="AC2854" s="154" t="str">
        <f t="shared" si="1342"/>
        <v/>
      </c>
      <c r="AD2854" s="154" t="str">
        <f t="shared" si="1343"/>
        <v/>
      </c>
      <c r="AE2854" s="3" t="str">
        <f t="shared" si="1344"/>
        <v/>
      </c>
      <c r="AF2854" s="3" t="str">
        <f t="shared" si="1345"/>
        <v/>
      </c>
      <c r="AG2854" s="3" t="str">
        <f t="shared" si="1346"/>
        <v/>
      </c>
      <c r="AH2854" s="4" t="str">
        <f t="shared" si="1347"/>
        <v/>
      </c>
      <c r="AI2854" s="75" t="str">
        <f t="shared" si="1348"/>
        <v/>
      </c>
      <c r="AJ2854" s="75" t="str">
        <f t="shared" si="1349"/>
        <v/>
      </c>
    </row>
    <row r="2855" spans="1:36">
      <c r="A2855" s="41" t="str">
        <f t="shared" si="1332"/>
        <v/>
      </c>
      <c r="B2855" s="150" t="str">
        <f>IF(ISNUMBER(A2855),INDEX('MetaTrader Import'!$H$13:$J$5893,TRUNC(((A2855-$A$39+1)-1)/3)+1,MOD((A2855-$A$39+1)-1,3)+1),"")</f>
        <v/>
      </c>
      <c r="C2855" s="43" t="str">
        <f t="shared" si="1333"/>
        <v/>
      </c>
      <c r="D2855" s="43" t="str">
        <f t="shared" ca="1" si="1323"/>
        <v/>
      </c>
      <c r="E2855" s="43" t="str">
        <f t="shared" si="1334"/>
        <v/>
      </c>
      <c r="F2855" s="43" t="str">
        <f t="shared" si="1335"/>
        <v/>
      </c>
      <c r="G2855" s="43" t="str">
        <f>IF(A2855&lt;&gt;"",IF(A2855&lt;Data!$G$11*0.25,$C$13/$G$32,IF(A2855&gt;Data!$G$11*0.25,$C$13,$C$13*10)),"")</f>
        <v/>
      </c>
      <c r="H2855" s="43" t="str">
        <f>IF(A2855&lt;&gt;"",IF(Data!$G$9="constant",$C$13,IF(Data!$G$9="squeeze",G2855,F2855)),"")</f>
        <v/>
      </c>
      <c r="I2855" s="38" t="str">
        <f ca="1">IF(ISNUMBER(A2855),NORMINV(RAND(),0,IF(AND(Data!$G$9="squeeze",A2855&lt;Data!$G$11*0.25),$H$32,1)*$C$30*$C$13)*($C$14*$C$12),"")</f>
        <v/>
      </c>
      <c r="J2855" s="42" t="str">
        <f ca="1">IFERROR(IF(Data!$C$6="Real",B2855,I2855+J2854+($C$14*$C$12)*(NORMINV(RAND(),$C$15,CHOOSE($G$13,$C$13,F2855,G2855)))),"")</f>
        <v/>
      </c>
      <c r="K2855" s="88" t="str">
        <f>IF(ISNUMBER(A2855), IF($G$16="fixed",$G$17,MIN(H2855*Data!$C$7*$C$16*0.5,$C$17*Data!$C$7))*$C$12,"")</f>
        <v/>
      </c>
      <c r="L2855" s="42" t="str">
        <f t="shared" ca="1" si="1350"/>
        <v/>
      </c>
      <c r="M2855" s="44" t="str">
        <f t="shared" ca="1" si="1351"/>
        <v/>
      </c>
      <c r="N2855" s="44" t="str">
        <f t="shared" ca="1" si="1352"/>
        <v/>
      </c>
      <c r="O2855" s="108" t="str">
        <f t="shared" si="1336"/>
        <v/>
      </c>
      <c r="P2855" s="102" t="str">
        <f t="shared" si="1337"/>
        <v/>
      </c>
      <c r="Q2855" s="102" t="str">
        <f t="shared" si="1338"/>
        <v/>
      </c>
      <c r="R2855" s="120" t="str">
        <f t="shared" si="1339"/>
        <v/>
      </c>
      <c r="S2855" s="54" t="str">
        <f t="shared" si="1340"/>
        <v/>
      </c>
      <c r="T2855" s="5" t="str">
        <f t="shared" si="1341"/>
        <v/>
      </c>
      <c r="U2855" s="152" t="str">
        <f t="shared" si="1324"/>
        <v/>
      </c>
      <c r="V2855" s="152" t="str">
        <f t="shared" si="1325"/>
        <v/>
      </c>
      <c r="W2855" s="153" t="str">
        <f t="shared" si="1326"/>
        <v/>
      </c>
      <c r="X2855" s="153" t="str">
        <f t="shared" si="1327"/>
        <v/>
      </c>
      <c r="Y2855" s="153" t="str">
        <f t="shared" si="1328"/>
        <v/>
      </c>
      <c r="Z2855" s="153" t="str">
        <f t="shared" si="1329"/>
        <v/>
      </c>
      <c r="AA2855" s="152" t="str">
        <f t="shared" si="1330"/>
        <v/>
      </c>
      <c r="AB2855" s="152" t="str">
        <f t="shared" si="1331"/>
        <v/>
      </c>
      <c r="AC2855" s="154" t="str">
        <f t="shared" si="1342"/>
        <v/>
      </c>
      <c r="AD2855" s="154" t="str">
        <f t="shared" si="1343"/>
        <v/>
      </c>
      <c r="AE2855" s="3" t="str">
        <f t="shared" si="1344"/>
        <v/>
      </c>
      <c r="AF2855" s="3" t="str">
        <f t="shared" si="1345"/>
        <v/>
      </c>
      <c r="AG2855" s="3" t="str">
        <f t="shared" si="1346"/>
        <v/>
      </c>
      <c r="AH2855" s="4" t="str">
        <f t="shared" si="1347"/>
        <v/>
      </c>
      <c r="AI2855" s="75" t="str">
        <f t="shared" si="1348"/>
        <v/>
      </c>
      <c r="AJ2855" s="75" t="str">
        <f t="shared" si="1349"/>
        <v/>
      </c>
    </row>
    <row r="2856" spans="1:36">
      <c r="A2856" s="41" t="str">
        <f t="shared" si="1332"/>
        <v/>
      </c>
      <c r="B2856" s="150" t="str">
        <f>IF(ISNUMBER(A2856),INDEX('MetaTrader Import'!$H$13:$J$5893,TRUNC(((A2856-$A$39+1)-1)/3)+1,MOD((A2856-$A$39+1)-1,3)+1),"")</f>
        <v/>
      </c>
      <c r="C2856" s="43" t="str">
        <f t="shared" si="1333"/>
        <v/>
      </c>
      <c r="D2856" s="43" t="str">
        <f t="shared" ca="1" si="1323"/>
        <v/>
      </c>
      <c r="E2856" s="43" t="str">
        <f t="shared" si="1334"/>
        <v/>
      </c>
      <c r="F2856" s="43" t="str">
        <f t="shared" si="1335"/>
        <v/>
      </c>
      <c r="G2856" s="43" t="str">
        <f>IF(A2856&lt;&gt;"",IF(A2856&lt;Data!$G$11*0.25,$C$13/$G$32,IF(A2856&gt;Data!$G$11*0.25,$C$13,$C$13*10)),"")</f>
        <v/>
      </c>
      <c r="H2856" s="43" t="str">
        <f>IF(A2856&lt;&gt;"",IF(Data!$G$9="constant",$C$13,IF(Data!$G$9="squeeze",G2856,F2856)),"")</f>
        <v/>
      </c>
      <c r="I2856" s="38" t="str">
        <f ca="1">IF(ISNUMBER(A2856),NORMINV(RAND(),0,IF(AND(Data!$G$9="squeeze",A2856&lt;Data!$G$11*0.25),$H$32,1)*$C$30*$C$13)*($C$14*$C$12),"")</f>
        <v/>
      </c>
      <c r="J2856" s="42" t="str">
        <f ca="1">IFERROR(IF(Data!$C$6="Real",B2856,I2856+J2855+($C$14*$C$12)*(NORMINV(RAND(),$C$15,CHOOSE($G$13,$C$13,F2856,G2856)))),"")</f>
        <v/>
      </c>
      <c r="K2856" s="88" t="str">
        <f>IF(ISNUMBER(A2856), IF($G$16="fixed",$G$17,MIN(H2856*Data!$C$7*$C$16*0.5,$C$17*Data!$C$7))*$C$12,"")</f>
        <v/>
      </c>
      <c r="L2856" s="42" t="str">
        <f t="shared" ca="1" si="1350"/>
        <v/>
      </c>
      <c r="M2856" s="44" t="str">
        <f t="shared" ca="1" si="1351"/>
        <v/>
      </c>
      <c r="N2856" s="44" t="str">
        <f t="shared" ca="1" si="1352"/>
        <v/>
      </c>
      <c r="O2856" s="108" t="str">
        <f t="shared" si="1336"/>
        <v/>
      </c>
      <c r="P2856" s="102" t="str">
        <f t="shared" si="1337"/>
        <v/>
      </c>
      <c r="Q2856" s="102" t="str">
        <f t="shared" si="1338"/>
        <v/>
      </c>
      <c r="R2856" s="120" t="str">
        <f t="shared" si="1339"/>
        <v/>
      </c>
      <c r="S2856" s="54" t="str">
        <f t="shared" si="1340"/>
        <v/>
      </c>
      <c r="T2856" s="5" t="str">
        <f t="shared" si="1341"/>
        <v/>
      </c>
      <c r="U2856" s="152" t="str">
        <f t="shared" si="1324"/>
        <v/>
      </c>
      <c r="V2856" s="152" t="str">
        <f t="shared" si="1325"/>
        <v/>
      </c>
      <c r="W2856" s="153" t="str">
        <f t="shared" si="1326"/>
        <v/>
      </c>
      <c r="X2856" s="153" t="str">
        <f t="shared" si="1327"/>
        <v/>
      </c>
      <c r="Y2856" s="153" t="str">
        <f t="shared" si="1328"/>
        <v/>
      </c>
      <c r="Z2856" s="153" t="str">
        <f t="shared" si="1329"/>
        <v/>
      </c>
      <c r="AA2856" s="152" t="str">
        <f t="shared" si="1330"/>
        <v/>
      </c>
      <c r="AB2856" s="152" t="str">
        <f t="shared" si="1331"/>
        <v/>
      </c>
      <c r="AC2856" s="154" t="str">
        <f t="shared" si="1342"/>
        <v/>
      </c>
      <c r="AD2856" s="154" t="str">
        <f t="shared" si="1343"/>
        <v/>
      </c>
      <c r="AE2856" s="3" t="str">
        <f t="shared" si="1344"/>
        <v/>
      </c>
      <c r="AF2856" s="3" t="str">
        <f t="shared" si="1345"/>
        <v/>
      </c>
      <c r="AG2856" s="3" t="str">
        <f t="shared" si="1346"/>
        <v/>
      </c>
      <c r="AH2856" s="4" t="str">
        <f t="shared" si="1347"/>
        <v/>
      </c>
      <c r="AI2856" s="75" t="str">
        <f t="shared" si="1348"/>
        <v/>
      </c>
      <c r="AJ2856" s="75" t="str">
        <f t="shared" si="1349"/>
        <v/>
      </c>
    </row>
    <row r="2857" spans="1:36">
      <c r="A2857" s="41" t="str">
        <f t="shared" si="1332"/>
        <v/>
      </c>
      <c r="B2857" s="150" t="str">
        <f>IF(ISNUMBER(A2857),INDEX('MetaTrader Import'!$H$13:$J$5893,TRUNC(((A2857-$A$39+1)-1)/3)+1,MOD((A2857-$A$39+1)-1,3)+1),"")</f>
        <v/>
      </c>
      <c r="C2857" s="43" t="str">
        <f t="shared" si="1333"/>
        <v/>
      </c>
      <c r="D2857" s="43" t="str">
        <f t="shared" ca="1" si="1323"/>
        <v/>
      </c>
      <c r="E2857" s="43" t="str">
        <f t="shared" si="1334"/>
        <v/>
      </c>
      <c r="F2857" s="43" t="str">
        <f t="shared" si="1335"/>
        <v/>
      </c>
      <c r="G2857" s="43" t="str">
        <f>IF(A2857&lt;&gt;"",IF(A2857&lt;Data!$G$11*0.25,$C$13/$G$32,IF(A2857&gt;Data!$G$11*0.25,$C$13,$C$13*10)),"")</f>
        <v/>
      </c>
      <c r="H2857" s="43" t="str">
        <f>IF(A2857&lt;&gt;"",IF(Data!$G$9="constant",$C$13,IF(Data!$G$9="squeeze",G2857,F2857)),"")</f>
        <v/>
      </c>
      <c r="I2857" s="38" t="str">
        <f ca="1">IF(ISNUMBER(A2857),NORMINV(RAND(),0,IF(AND(Data!$G$9="squeeze",A2857&lt;Data!$G$11*0.25),$H$32,1)*$C$30*$C$13)*($C$14*$C$12),"")</f>
        <v/>
      </c>
      <c r="J2857" s="42" t="str">
        <f ca="1">IFERROR(IF(Data!$C$6="Real",B2857,I2857+J2856+($C$14*$C$12)*(NORMINV(RAND(),$C$15,CHOOSE($G$13,$C$13,F2857,G2857)))),"")</f>
        <v/>
      </c>
      <c r="K2857" s="88" t="str">
        <f>IF(ISNUMBER(A2857), IF($G$16="fixed",$G$17,MIN(H2857*Data!$C$7*$C$16*0.5,$C$17*Data!$C$7))*$C$12,"")</f>
        <v/>
      </c>
      <c r="L2857" s="42" t="str">
        <f t="shared" ca="1" si="1350"/>
        <v/>
      </c>
      <c r="M2857" s="44" t="str">
        <f t="shared" ca="1" si="1351"/>
        <v/>
      </c>
      <c r="N2857" s="44" t="str">
        <f t="shared" ca="1" si="1352"/>
        <v/>
      </c>
      <c r="O2857" s="108" t="str">
        <f t="shared" si="1336"/>
        <v/>
      </c>
      <c r="P2857" s="102" t="str">
        <f t="shared" si="1337"/>
        <v/>
      </c>
      <c r="Q2857" s="102" t="str">
        <f t="shared" si="1338"/>
        <v/>
      </c>
      <c r="R2857" s="120" t="str">
        <f t="shared" si="1339"/>
        <v/>
      </c>
      <c r="S2857" s="54" t="str">
        <f t="shared" si="1340"/>
        <v/>
      </c>
      <c r="T2857" s="5" t="str">
        <f t="shared" si="1341"/>
        <v/>
      </c>
      <c r="U2857" s="152" t="str">
        <f t="shared" si="1324"/>
        <v/>
      </c>
      <c r="V2857" s="152" t="str">
        <f t="shared" si="1325"/>
        <v/>
      </c>
      <c r="W2857" s="153" t="str">
        <f t="shared" si="1326"/>
        <v/>
      </c>
      <c r="X2857" s="153" t="str">
        <f t="shared" si="1327"/>
        <v/>
      </c>
      <c r="Y2857" s="153" t="str">
        <f t="shared" si="1328"/>
        <v/>
      </c>
      <c r="Z2857" s="153" t="str">
        <f t="shared" si="1329"/>
        <v/>
      </c>
      <c r="AA2857" s="152" t="str">
        <f t="shared" si="1330"/>
        <v/>
      </c>
      <c r="AB2857" s="152" t="str">
        <f t="shared" si="1331"/>
        <v/>
      </c>
      <c r="AC2857" s="154" t="str">
        <f t="shared" si="1342"/>
        <v/>
      </c>
      <c r="AD2857" s="154" t="str">
        <f t="shared" si="1343"/>
        <v/>
      </c>
      <c r="AE2857" s="3" t="str">
        <f t="shared" si="1344"/>
        <v/>
      </c>
      <c r="AF2857" s="3" t="str">
        <f t="shared" si="1345"/>
        <v/>
      </c>
      <c r="AG2857" s="3" t="str">
        <f t="shared" si="1346"/>
        <v/>
      </c>
      <c r="AH2857" s="4" t="str">
        <f t="shared" si="1347"/>
        <v/>
      </c>
      <c r="AI2857" s="75" t="str">
        <f t="shared" si="1348"/>
        <v/>
      </c>
      <c r="AJ2857" s="75" t="str">
        <f t="shared" si="1349"/>
        <v/>
      </c>
    </row>
    <row r="2858" spans="1:36">
      <c r="A2858" s="41" t="str">
        <f t="shared" si="1332"/>
        <v/>
      </c>
      <c r="B2858" s="150" t="str">
        <f>IF(ISNUMBER(A2858),INDEX('MetaTrader Import'!$H$13:$J$5893,TRUNC(((A2858-$A$39+1)-1)/3)+1,MOD((A2858-$A$39+1)-1,3)+1),"")</f>
        <v/>
      </c>
      <c r="C2858" s="43" t="str">
        <f t="shared" si="1333"/>
        <v/>
      </c>
      <c r="D2858" s="43" t="str">
        <f t="shared" ca="1" si="1323"/>
        <v/>
      </c>
      <c r="E2858" s="43" t="str">
        <f t="shared" si="1334"/>
        <v/>
      </c>
      <c r="F2858" s="43" t="str">
        <f t="shared" si="1335"/>
        <v/>
      </c>
      <c r="G2858" s="43" t="str">
        <f>IF(A2858&lt;&gt;"",IF(A2858&lt;Data!$G$11*0.25,$C$13/$G$32,IF(A2858&gt;Data!$G$11*0.25,$C$13,$C$13*10)),"")</f>
        <v/>
      </c>
      <c r="H2858" s="43" t="str">
        <f>IF(A2858&lt;&gt;"",IF(Data!$G$9="constant",$C$13,IF(Data!$G$9="squeeze",G2858,F2858)),"")</f>
        <v/>
      </c>
      <c r="I2858" s="38" t="str">
        <f ca="1">IF(ISNUMBER(A2858),NORMINV(RAND(),0,IF(AND(Data!$G$9="squeeze",A2858&lt;Data!$G$11*0.25),$H$32,1)*$C$30*$C$13)*($C$14*$C$12),"")</f>
        <v/>
      </c>
      <c r="J2858" s="42" t="str">
        <f ca="1">IFERROR(IF(Data!$C$6="Real",B2858,I2858+J2857+($C$14*$C$12)*(NORMINV(RAND(),$C$15,CHOOSE($G$13,$C$13,F2858,G2858)))),"")</f>
        <v/>
      </c>
      <c r="K2858" s="88" t="str">
        <f>IF(ISNUMBER(A2858), IF($G$16="fixed",$G$17,MIN(H2858*Data!$C$7*$C$16*0.5,$C$17*Data!$C$7))*$C$12,"")</f>
        <v/>
      </c>
      <c r="L2858" s="42" t="str">
        <f t="shared" ca="1" si="1350"/>
        <v/>
      </c>
      <c r="M2858" s="44" t="str">
        <f t="shared" ca="1" si="1351"/>
        <v/>
      </c>
      <c r="N2858" s="44" t="str">
        <f t="shared" ca="1" si="1352"/>
        <v/>
      </c>
      <c r="O2858" s="108" t="str">
        <f t="shared" si="1336"/>
        <v/>
      </c>
      <c r="P2858" s="102" t="str">
        <f t="shared" si="1337"/>
        <v/>
      </c>
      <c r="Q2858" s="102" t="str">
        <f t="shared" si="1338"/>
        <v/>
      </c>
      <c r="R2858" s="120" t="str">
        <f t="shared" si="1339"/>
        <v/>
      </c>
      <c r="S2858" s="54" t="str">
        <f t="shared" si="1340"/>
        <v/>
      </c>
      <c r="T2858" s="5" t="str">
        <f t="shared" si="1341"/>
        <v/>
      </c>
      <c r="U2858" s="152" t="str">
        <f t="shared" si="1324"/>
        <v/>
      </c>
      <c r="V2858" s="152" t="str">
        <f t="shared" si="1325"/>
        <v/>
      </c>
      <c r="W2858" s="153" t="str">
        <f t="shared" si="1326"/>
        <v/>
      </c>
      <c r="X2858" s="153" t="str">
        <f t="shared" si="1327"/>
        <v/>
      </c>
      <c r="Y2858" s="153" t="str">
        <f t="shared" si="1328"/>
        <v/>
      </c>
      <c r="Z2858" s="153" t="str">
        <f t="shared" si="1329"/>
        <v/>
      </c>
      <c r="AA2858" s="152" t="str">
        <f t="shared" si="1330"/>
        <v/>
      </c>
      <c r="AB2858" s="152" t="str">
        <f t="shared" si="1331"/>
        <v/>
      </c>
      <c r="AC2858" s="154" t="str">
        <f t="shared" si="1342"/>
        <v/>
      </c>
      <c r="AD2858" s="154" t="str">
        <f t="shared" si="1343"/>
        <v/>
      </c>
      <c r="AE2858" s="3" t="str">
        <f t="shared" si="1344"/>
        <v/>
      </c>
      <c r="AF2858" s="3" t="str">
        <f t="shared" si="1345"/>
        <v/>
      </c>
      <c r="AG2858" s="3" t="str">
        <f t="shared" si="1346"/>
        <v/>
      </c>
      <c r="AH2858" s="4" t="str">
        <f t="shared" si="1347"/>
        <v/>
      </c>
      <c r="AI2858" s="75" t="str">
        <f t="shared" si="1348"/>
        <v/>
      </c>
      <c r="AJ2858" s="75" t="str">
        <f t="shared" si="1349"/>
        <v/>
      </c>
    </row>
    <row r="2859" spans="1:36">
      <c r="A2859" s="41" t="str">
        <f t="shared" si="1332"/>
        <v/>
      </c>
      <c r="B2859" s="150" t="str">
        <f>IF(ISNUMBER(A2859),INDEX('MetaTrader Import'!$H$13:$J$5893,TRUNC(((A2859-$A$39+1)-1)/3)+1,MOD((A2859-$A$39+1)-1,3)+1),"")</f>
        <v/>
      </c>
      <c r="C2859" s="43" t="str">
        <f t="shared" si="1333"/>
        <v/>
      </c>
      <c r="D2859" s="43" t="str">
        <f t="shared" ca="1" si="1323"/>
        <v/>
      </c>
      <c r="E2859" s="43" t="str">
        <f t="shared" si="1334"/>
        <v/>
      </c>
      <c r="F2859" s="43" t="str">
        <f t="shared" si="1335"/>
        <v/>
      </c>
      <c r="G2859" s="43" t="str">
        <f>IF(A2859&lt;&gt;"",IF(A2859&lt;Data!$G$11*0.25,$C$13/$G$32,IF(A2859&gt;Data!$G$11*0.25,$C$13,$C$13*10)),"")</f>
        <v/>
      </c>
      <c r="H2859" s="43" t="str">
        <f>IF(A2859&lt;&gt;"",IF(Data!$G$9="constant",$C$13,IF(Data!$G$9="squeeze",G2859,F2859)),"")</f>
        <v/>
      </c>
      <c r="I2859" s="38" t="str">
        <f ca="1">IF(ISNUMBER(A2859),NORMINV(RAND(),0,IF(AND(Data!$G$9="squeeze",A2859&lt;Data!$G$11*0.25),$H$32,1)*$C$30*$C$13)*($C$14*$C$12),"")</f>
        <v/>
      </c>
      <c r="J2859" s="42" t="str">
        <f ca="1">IFERROR(IF(Data!$C$6="Real",B2859,I2859+J2858+($C$14*$C$12)*(NORMINV(RAND(),$C$15,CHOOSE($G$13,$C$13,F2859,G2859)))),"")</f>
        <v/>
      </c>
      <c r="K2859" s="88" t="str">
        <f>IF(ISNUMBER(A2859), IF($G$16="fixed",$G$17,MIN(H2859*Data!$C$7*$C$16*0.5,$C$17*Data!$C$7))*$C$12,"")</f>
        <v/>
      </c>
      <c r="L2859" s="42" t="str">
        <f t="shared" ca="1" si="1350"/>
        <v/>
      </c>
      <c r="M2859" s="44" t="str">
        <f t="shared" ca="1" si="1351"/>
        <v/>
      </c>
      <c r="N2859" s="44" t="str">
        <f t="shared" ca="1" si="1352"/>
        <v/>
      </c>
      <c r="O2859" s="108" t="str">
        <f t="shared" si="1336"/>
        <v/>
      </c>
      <c r="P2859" s="102" t="str">
        <f t="shared" si="1337"/>
        <v/>
      </c>
      <c r="Q2859" s="102" t="str">
        <f t="shared" si="1338"/>
        <v/>
      </c>
      <c r="R2859" s="120" t="str">
        <f t="shared" si="1339"/>
        <v/>
      </c>
      <c r="S2859" s="54" t="str">
        <f t="shared" si="1340"/>
        <v/>
      </c>
      <c r="T2859" s="5" t="str">
        <f t="shared" si="1341"/>
        <v/>
      </c>
      <c r="U2859" s="152" t="str">
        <f t="shared" si="1324"/>
        <v/>
      </c>
      <c r="V2859" s="152" t="str">
        <f t="shared" si="1325"/>
        <v/>
      </c>
      <c r="W2859" s="153" t="str">
        <f t="shared" si="1326"/>
        <v/>
      </c>
      <c r="X2859" s="153" t="str">
        <f t="shared" si="1327"/>
        <v/>
      </c>
      <c r="Y2859" s="153" t="str">
        <f t="shared" si="1328"/>
        <v/>
      </c>
      <c r="Z2859" s="153" t="str">
        <f t="shared" si="1329"/>
        <v/>
      </c>
      <c r="AA2859" s="152" t="str">
        <f t="shared" si="1330"/>
        <v/>
      </c>
      <c r="AB2859" s="152" t="str">
        <f t="shared" si="1331"/>
        <v/>
      </c>
      <c r="AC2859" s="154" t="str">
        <f t="shared" si="1342"/>
        <v/>
      </c>
      <c r="AD2859" s="154" t="str">
        <f t="shared" si="1343"/>
        <v/>
      </c>
      <c r="AE2859" s="3" t="str">
        <f t="shared" si="1344"/>
        <v/>
      </c>
      <c r="AF2859" s="3" t="str">
        <f t="shared" si="1345"/>
        <v/>
      </c>
      <c r="AG2859" s="3" t="str">
        <f t="shared" si="1346"/>
        <v/>
      </c>
      <c r="AH2859" s="4" t="str">
        <f t="shared" si="1347"/>
        <v/>
      </c>
      <c r="AI2859" s="75" t="str">
        <f t="shared" si="1348"/>
        <v/>
      </c>
      <c r="AJ2859" s="75" t="str">
        <f t="shared" si="1349"/>
        <v/>
      </c>
    </row>
    <row r="2860" spans="1:36">
      <c r="A2860" s="41" t="str">
        <f t="shared" si="1332"/>
        <v/>
      </c>
      <c r="B2860" s="150" t="str">
        <f>IF(ISNUMBER(A2860),INDEX('MetaTrader Import'!$H$13:$J$5893,TRUNC(((A2860-$A$39+1)-1)/3)+1,MOD((A2860-$A$39+1)-1,3)+1),"")</f>
        <v/>
      </c>
      <c r="C2860" s="43" t="str">
        <f t="shared" si="1333"/>
        <v/>
      </c>
      <c r="D2860" s="43" t="str">
        <f t="shared" ca="1" si="1323"/>
        <v/>
      </c>
      <c r="E2860" s="43" t="str">
        <f t="shared" si="1334"/>
        <v/>
      </c>
      <c r="F2860" s="43" t="str">
        <f t="shared" si="1335"/>
        <v/>
      </c>
      <c r="G2860" s="43" t="str">
        <f>IF(A2860&lt;&gt;"",IF(A2860&lt;Data!$G$11*0.25,$C$13/$G$32,IF(A2860&gt;Data!$G$11*0.25,$C$13,$C$13*10)),"")</f>
        <v/>
      </c>
      <c r="H2860" s="43" t="str">
        <f>IF(A2860&lt;&gt;"",IF(Data!$G$9="constant",$C$13,IF(Data!$G$9="squeeze",G2860,F2860)),"")</f>
        <v/>
      </c>
      <c r="I2860" s="38" t="str">
        <f ca="1">IF(ISNUMBER(A2860),NORMINV(RAND(),0,IF(AND(Data!$G$9="squeeze",A2860&lt;Data!$G$11*0.25),$H$32,1)*$C$30*$C$13)*($C$14*$C$12),"")</f>
        <v/>
      </c>
      <c r="J2860" s="42" t="str">
        <f ca="1">IFERROR(IF(Data!$C$6="Real",B2860,I2860+J2859+($C$14*$C$12)*(NORMINV(RAND(),$C$15,CHOOSE($G$13,$C$13,F2860,G2860)))),"")</f>
        <v/>
      </c>
      <c r="K2860" s="88" t="str">
        <f>IF(ISNUMBER(A2860), IF($G$16="fixed",$G$17,MIN(H2860*Data!$C$7*$C$16*0.5,$C$17*Data!$C$7))*$C$12,"")</f>
        <v/>
      </c>
      <c r="L2860" s="42" t="str">
        <f t="shared" ca="1" si="1350"/>
        <v/>
      </c>
      <c r="M2860" s="44" t="str">
        <f t="shared" ca="1" si="1351"/>
        <v/>
      </c>
      <c r="N2860" s="44" t="str">
        <f t="shared" ca="1" si="1352"/>
        <v/>
      </c>
      <c r="O2860" s="108" t="str">
        <f t="shared" si="1336"/>
        <v/>
      </c>
      <c r="P2860" s="102" t="str">
        <f t="shared" si="1337"/>
        <v/>
      </c>
      <c r="Q2860" s="102" t="str">
        <f t="shared" si="1338"/>
        <v/>
      </c>
      <c r="R2860" s="120" t="str">
        <f t="shared" si="1339"/>
        <v/>
      </c>
      <c r="S2860" s="54" t="str">
        <f t="shared" si="1340"/>
        <v/>
      </c>
      <c r="T2860" s="5" t="str">
        <f t="shared" si="1341"/>
        <v/>
      </c>
      <c r="U2860" s="152" t="str">
        <f t="shared" si="1324"/>
        <v/>
      </c>
      <c r="V2860" s="152" t="str">
        <f t="shared" si="1325"/>
        <v/>
      </c>
      <c r="W2860" s="153" t="str">
        <f t="shared" si="1326"/>
        <v/>
      </c>
      <c r="X2860" s="153" t="str">
        <f t="shared" si="1327"/>
        <v/>
      </c>
      <c r="Y2860" s="153" t="str">
        <f t="shared" si="1328"/>
        <v/>
      </c>
      <c r="Z2860" s="153" t="str">
        <f t="shared" si="1329"/>
        <v/>
      </c>
      <c r="AA2860" s="152" t="str">
        <f t="shared" si="1330"/>
        <v/>
      </c>
      <c r="AB2860" s="152" t="str">
        <f t="shared" si="1331"/>
        <v/>
      </c>
      <c r="AC2860" s="154" t="str">
        <f t="shared" si="1342"/>
        <v/>
      </c>
      <c r="AD2860" s="154" t="str">
        <f t="shared" si="1343"/>
        <v/>
      </c>
      <c r="AE2860" s="3" t="str">
        <f t="shared" si="1344"/>
        <v/>
      </c>
      <c r="AF2860" s="3" t="str">
        <f t="shared" si="1345"/>
        <v/>
      </c>
      <c r="AG2860" s="3" t="str">
        <f t="shared" si="1346"/>
        <v/>
      </c>
      <c r="AH2860" s="4" t="str">
        <f t="shared" si="1347"/>
        <v/>
      </c>
      <c r="AI2860" s="75" t="str">
        <f t="shared" si="1348"/>
        <v/>
      </c>
      <c r="AJ2860" s="75" t="str">
        <f t="shared" si="1349"/>
        <v/>
      </c>
    </row>
    <row r="2861" spans="1:36">
      <c r="A2861" s="41" t="str">
        <f t="shared" si="1332"/>
        <v/>
      </c>
      <c r="B2861" s="150" t="str">
        <f>IF(ISNUMBER(A2861),INDEX('MetaTrader Import'!$H$13:$J$5893,TRUNC(((A2861-$A$39+1)-1)/3)+1,MOD((A2861-$A$39+1)-1,3)+1),"")</f>
        <v/>
      </c>
      <c r="C2861" s="43" t="str">
        <f t="shared" si="1333"/>
        <v/>
      </c>
      <c r="D2861" s="43" t="str">
        <f t="shared" ca="1" si="1323"/>
        <v/>
      </c>
      <c r="E2861" s="43" t="str">
        <f t="shared" si="1334"/>
        <v/>
      </c>
      <c r="F2861" s="43" t="str">
        <f t="shared" si="1335"/>
        <v/>
      </c>
      <c r="G2861" s="43" t="str">
        <f>IF(A2861&lt;&gt;"",IF(A2861&lt;Data!$G$11*0.25,$C$13/$G$32,IF(A2861&gt;Data!$G$11*0.25,$C$13,$C$13*10)),"")</f>
        <v/>
      </c>
      <c r="H2861" s="43" t="str">
        <f>IF(A2861&lt;&gt;"",IF(Data!$G$9="constant",$C$13,IF(Data!$G$9="squeeze",G2861,F2861)),"")</f>
        <v/>
      </c>
      <c r="I2861" s="38" t="str">
        <f ca="1">IF(ISNUMBER(A2861),NORMINV(RAND(),0,IF(AND(Data!$G$9="squeeze",A2861&lt;Data!$G$11*0.25),$H$32,1)*$C$30*$C$13)*($C$14*$C$12),"")</f>
        <v/>
      </c>
      <c r="J2861" s="42" t="str">
        <f ca="1">IFERROR(IF(Data!$C$6="Real",B2861,I2861+J2860+($C$14*$C$12)*(NORMINV(RAND(),$C$15,CHOOSE($G$13,$C$13,F2861,G2861)))),"")</f>
        <v/>
      </c>
      <c r="K2861" s="88" t="str">
        <f>IF(ISNUMBER(A2861), IF($G$16="fixed",$G$17,MIN(H2861*Data!$C$7*$C$16*0.5,$C$17*Data!$C$7))*$C$12,"")</f>
        <v/>
      </c>
      <c r="L2861" s="42" t="str">
        <f t="shared" ca="1" si="1350"/>
        <v/>
      </c>
      <c r="M2861" s="44" t="str">
        <f t="shared" ca="1" si="1351"/>
        <v/>
      </c>
      <c r="N2861" s="44" t="str">
        <f t="shared" ca="1" si="1352"/>
        <v/>
      </c>
      <c r="O2861" s="108" t="str">
        <f t="shared" si="1336"/>
        <v/>
      </c>
      <c r="P2861" s="102" t="str">
        <f t="shared" si="1337"/>
        <v/>
      </c>
      <c r="Q2861" s="102" t="str">
        <f t="shared" si="1338"/>
        <v/>
      </c>
      <c r="R2861" s="120" t="str">
        <f t="shared" si="1339"/>
        <v/>
      </c>
      <c r="S2861" s="54" t="str">
        <f t="shared" si="1340"/>
        <v/>
      </c>
      <c r="T2861" s="5" t="str">
        <f t="shared" si="1341"/>
        <v/>
      </c>
      <c r="U2861" s="152" t="str">
        <f t="shared" si="1324"/>
        <v/>
      </c>
      <c r="V2861" s="152" t="str">
        <f t="shared" si="1325"/>
        <v/>
      </c>
      <c r="W2861" s="153" t="str">
        <f t="shared" si="1326"/>
        <v/>
      </c>
      <c r="X2861" s="153" t="str">
        <f t="shared" si="1327"/>
        <v/>
      </c>
      <c r="Y2861" s="153" t="str">
        <f t="shared" si="1328"/>
        <v/>
      </c>
      <c r="Z2861" s="153" t="str">
        <f t="shared" si="1329"/>
        <v/>
      </c>
      <c r="AA2861" s="152" t="str">
        <f t="shared" si="1330"/>
        <v/>
      </c>
      <c r="AB2861" s="152" t="str">
        <f t="shared" si="1331"/>
        <v/>
      </c>
      <c r="AC2861" s="154" t="str">
        <f t="shared" si="1342"/>
        <v/>
      </c>
      <c r="AD2861" s="154" t="str">
        <f t="shared" si="1343"/>
        <v/>
      </c>
      <c r="AE2861" s="3" t="str">
        <f t="shared" si="1344"/>
        <v/>
      </c>
      <c r="AF2861" s="3" t="str">
        <f t="shared" si="1345"/>
        <v/>
      </c>
      <c r="AG2861" s="3" t="str">
        <f t="shared" si="1346"/>
        <v/>
      </c>
      <c r="AH2861" s="4" t="str">
        <f t="shared" si="1347"/>
        <v/>
      </c>
      <c r="AI2861" s="75" t="str">
        <f t="shared" si="1348"/>
        <v/>
      </c>
      <c r="AJ2861" s="75" t="str">
        <f t="shared" si="1349"/>
        <v/>
      </c>
    </row>
    <row r="2862" spans="1:36">
      <c r="A2862" s="41" t="str">
        <f t="shared" si="1332"/>
        <v/>
      </c>
      <c r="B2862" s="150" t="str">
        <f>IF(ISNUMBER(A2862),INDEX('MetaTrader Import'!$H$13:$J$5893,TRUNC(((A2862-$A$39+1)-1)/3)+1,MOD((A2862-$A$39+1)-1,3)+1),"")</f>
        <v/>
      </c>
      <c r="C2862" s="43" t="str">
        <f t="shared" si="1333"/>
        <v/>
      </c>
      <c r="D2862" s="43" t="str">
        <f t="shared" ca="1" si="1323"/>
        <v/>
      </c>
      <c r="E2862" s="43" t="str">
        <f t="shared" si="1334"/>
        <v/>
      </c>
      <c r="F2862" s="43" t="str">
        <f t="shared" si="1335"/>
        <v/>
      </c>
      <c r="G2862" s="43" t="str">
        <f>IF(A2862&lt;&gt;"",IF(A2862&lt;Data!$G$11*0.25,$C$13/$G$32,IF(A2862&gt;Data!$G$11*0.25,$C$13,$C$13*10)),"")</f>
        <v/>
      </c>
      <c r="H2862" s="43" t="str">
        <f>IF(A2862&lt;&gt;"",IF(Data!$G$9="constant",$C$13,IF(Data!$G$9="squeeze",G2862,F2862)),"")</f>
        <v/>
      </c>
      <c r="I2862" s="38" t="str">
        <f ca="1">IF(ISNUMBER(A2862),NORMINV(RAND(),0,IF(AND(Data!$G$9="squeeze",A2862&lt;Data!$G$11*0.25),$H$32,1)*$C$30*$C$13)*($C$14*$C$12),"")</f>
        <v/>
      </c>
      <c r="J2862" s="42" t="str">
        <f ca="1">IFERROR(IF(Data!$C$6="Real",B2862,I2862+J2861+($C$14*$C$12)*(NORMINV(RAND(),$C$15,CHOOSE($G$13,$C$13,F2862,G2862)))),"")</f>
        <v/>
      </c>
      <c r="K2862" s="88" t="str">
        <f>IF(ISNUMBER(A2862), IF($G$16="fixed",$G$17,MIN(H2862*Data!$C$7*$C$16*0.5,$C$17*Data!$C$7))*$C$12,"")</f>
        <v/>
      </c>
      <c r="L2862" s="42" t="str">
        <f t="shared" ca="1" si="1350"/>
        <v/>
      </c>
      <c r="M2862" s="44" t="str">
        <f t="shared" ca="1" si="1351"/>
        <v/>
      </c>
      <c r="N2862" s="44" t="str">
        <f t="shared" ca="1" si="1352"/>
        <v/>
      </c>
      <c r="O2862" s="108" t="str">
        <f t="shared" si="1336"/>
        <v/>
      </c>
      <c r="P2862" s="102" t="str">
        <f t="shared" si="1337"/>
        <v/>
      </c>
      <c r="Q2862" s="102" t="str">
        <f t="shared" si="1338"/>
        <v/>
      </c>
      <c r="R2862" s="120" t="str">
        <f t="shared" si="1339"/>
        <v/>
      </c>
      <c r="S2862" s="54" t="str">
        <f t="shared" si="1340"/>
        <v/>
      </c>
      <c r="T2862" s="5" t="str">
        <f t="shared" si="1341"/>
        <v/>
      </c>
      <c r="U2862" s="152" t="str">
        <f t="shared" si="1324"/>
        <v/>
      </c>
      <c r="V2862" s="152" t="str">
        <f t="shared" si="1325"/>
        <v/>
      </c>
      <c r="W2862" s="153" t="str">
        <f t="shared" si="1326"/>
        <v/>
      </c>
      <c r="X2862" s="153" t="str">
        <f t="shared" si="1327"/>
        <v/>
      </c>
      <c r="Y2862" s="153" t="str">
        <f t="shared" si="1328"/>
        <v/>
      </c>
      <c r="Z2862" s="153" t="str">
        <f t="shared" si="1329"/>
        <v/>
      </c>
      <c r="AA2862" s="152" t="str">
        <f t="shared" si="1330"/>
        <v/>
      </c>
      <c r="AB2862" s="152" t="str">
        <f t="shared" si="1331"/>
        <v/>
      </c>
      <c r="AC2862" s="154" t="str">
        <f t="shared" si="1342"/>
        <v/>
      </c>
      <c r="AD2862" s="154" t="str">
        <f t="shared" si="1343"/>
        <v/>
      </c>
      <c r="AE2862" s="3" t="str">
        <f t="shared" si="1344"/>
        <v/>
      </c>
      <c r="AF2862" s="3" t="str">
        <f t="shared" si="1345"/>
        <v/>
      </c>
      <c r="AG2862" s="3" t="str">
        <f t="shared" si="1346"/>
        <v/>
      </c>
      <c r="AH2862" s="4" t="str">
        <f t="shared" si="1347"/>
        <v/>
      </c>
      <c r="AI2862" s="75" t="str">
        <f t="shared" si="1348"/>
        <v/>
      </c>
      <c r="AJ2862" s="75" t="str">
        <f t="shared" si="1349"/>
        <v/>
      </c>
    </row>
    <row r="2863" spans="1:36">
      <c r="A2863" s="41" t="str">
        <f t="shared" si="1332"/>
        <v/>
      </c>
      <c r="B2863" s="150" t="str">
        <f>IF(ISNUMBER(A2863),INDEX('MetaTrader Import'!$H$13:$J$5893,TRUNC(((A2863-$A$39+1)-1)/3)+1,MOD((A2863-$A$39+1)-1,3)+1),"")</f>
        <v/>
      </c>
      <c r="C2863" s="43" t="str">
        <f t="shared" si="1333"/>
        <v/>
      </c>
      <c r="D2863" s="43" t="str">
        <f t="shared" ca="1" si="1323"/>
        <v/>
      </c>
      <c r="E2863" s="43" t="str">
        <f t="shared" si="1334"/>
        <v/>
      </c>
      <c r="F2863" s="43" t="str">
        <f t="shared" si="1335"/>
        <v/>
      </c>
      <c r="G2863" s="43" t="str">
        <f>IF(A2863&lt;&gt;"",IF(A2863&lt;Data!$G$11*0.25,$C$13/$G$32,IF(A2863&gt;Data!$G$11*0.25,$C$13,$C$13*10)),"")</f>
        <v/>
      </c>
      <c r="H2863" s="43" t="str">
        <f>IF(A2863&lt;&gt;"",IF(Data!$G$9="constant",$C$13,IF(Data!$G$9="squeeze",G2863,F2863)),"")</f>
        <v/>
      </c>
      <c r="I2863" s="38" t="str">
        <f ca="1">IF(ISNUMBER(A2863),NORMINV(RAND(),0,IF(AND(Data!$G$9="squeeze",A2863&lt;Data!$G$11*0.25),$H$32,1)*$C$30*$C$13)*($C$14*$C$12),"")</f>
        <v/>
      </c>
      <c r="J2863" s="42" t="str">
        <f ca="1">IFERROR(IF(Data!$C$6="Real",B2863,I2863+J2862+($C$14*$C$12)*(NORMINV(RAND(),$C$15,CHOOSE($G$13,$C$13,F2863,G2863)))),"")</f>
        <v/>
      </c>
      <c r="K2863" s="88" t="str">
        <f>IF(ISNUMBER(A2863), IF($G$16="fixed",$G$17,MIN(H2863*Data!$C$7*$C$16*0.5,$C$17*Data!$C$7))*$C$12,"")</f>
        <v/>
      </c>
      <c r="L2863" s="42" t="str">
        <f t="shared" ca="1" si="1350"/>
        <v/>
      </c>
      <c r="M2863" s="44" t="str">
        <f t="shared" ca="1" si="1351"/>
        <v/>
      </c>
      <c r="N2863" s="44" t="str">
        <f t="shared" ca="1" si="1352"/>
        <v/>
      </c>
      <c r="O2863" s="108" t="str">
        <f t="shared" si="1336"/>
        <v/>
      </c>
      <c r="P2863" s="102" t="str">
        <f t="shared" si="1337"/>
        <v/>
      </c>
      <c r="Q2863" s="102" t="str">
        <f t="shared" si="1338"/>
        <v/>
      </c>
      <c r="R2863" s="120" t="str">
        <f t="shared" si="1339"/>
        <v/>
      </c>
      <c r="S2863" s="54" t="str">
        <f t="shared" si="1340"/>
        <v/>
      </c>
      <c r="T2863" s="5" t="str">
        <f t="shared" si="1341"/>
        <v/>
      </c>
      <c r="U2863" s="152" t="str">
        <f t="shared" si="1324"/>
        <v/>
      </c>
      <c r="V2863" s="152" t="str">
        <f t="shared" si="1325"/>
        <v/>
      </c>
      <c r="W2863" s="153" t="str">
        <f t="shared" si="1326"/>
        <v/>
      </c>
      <c r="X2863" s="153" t="str">
        <f t="shared" si="1327"/>
        <v/>
      </c>
      <c r="Y2863" s="153" t="str">
        <f t="shared" si="1328"/>
        <v/>
      </c>
      <c r="Z2863" s="153" t="str">
        <f t="shared" si="1329"/>
        <v/>
      </c>
      <c r="AA2863" s="152" t="str">
        <f t="shared" si="1330"/>
        <v/>
      </c>
      <c r="AB2863" s="152" t="str">
        <f t="shared" si="1331"/>
        <v/>
      </c>
      <c r="AC2863" s="154" t="str">
        <f t="shared" si="1342"/>
        <v/>
      </c>
      <c r="AD2863" s="154" t="str">
        <f t="shared" si="1343"/>
        <v/>
      </c>
      <c r="AE2863" s="3" t="str">
        <f t="shared" si="1344"/>
        <v/>
      </c>
      <c r="AF2863" s="3" t="str">
        <f t="shared" si="1345"/>
        <v/>
      </c>
      <c r="AG2863" s="3" t="str">
        <f t="shared" si="1346"/>
        <v/>
      </c>
      <c r="AH2863" s="4" t="str">
        <f t="shared" si="1347"/>
        <v/>
      </c>
      <c r="AI2863" s="75" t="str">
        <f t="shared" si="1348"/>
        <v/>
      </c>
      <c r="AJ2863" s="75" t="str">
        <f t="shared" si="1349"/>
        <v/>
      </c>
    </row>
    <row r="2864" spans="1:36">
      <c r="A2864" s="41" t="str">
        <f t="shared" si="1332"/>
        <v/>
      </c>
      <c r="B2864" s="150" t="str">
        <f>IF(ISNUMBER(A2864),INDEX('MetaTrader Import'!$H$13:$J$5893,TRUNC(((A2864-$A$39+1)-1)/3)+1,MOD((A2864-$A$39+1)-1,3)+1),"")</f>
        <v/>
      </c>
      <c r="C2864" s="43" t="str">
        <f t="shared" si="1333"/>
        <v/>
      </c>
      <c r="D2864" s="43" t="str">
        <f t="shared" ca="1" si="1323"/>
        <v/>
      </c>
      <c r="E2864" s="43" t="str">
        <f t="shared" si="1334"/>
        <v/>
      </c>
      <c r="F2864" s="43" t="str">
        <f t="shared" si="1335"/>
        <v/>
      </c>
      <c r="G2864" s="43" t="str">
        <f>IF(A2864&lt;&gt;"",IF(A2864&lt;Data!$G$11*0.25,$C$13/$G$32,IF(A2864&gt;Data!$G$11*0.25,$C$13,$C$13*10)),"")</f>
        <v/>
      </c>
      <c r="H2864" s="43" t="str">
        <f>IF(A2864&lt;&gt;"",IF(Data!$G$9="constant",$C$13,IF(Data!$G$9="squeeze",G2864,F2864)),"")</f>
        <v/>
      </c>
      <c r="I2864" s="38" t="str">
        <f ca="1">IF(ISNUMBER(A2864),NORMINV(RAND(),0,IF(AND(Data!$G$9="squeeze",A2864&lt;Data!$G$11*0.25),$H$32,1)*$C$30*$C$13)*($C$14*$C$12),"")</f>
        <v/>
      </c>
      <c r="J2864" s="42" t="str">
        <f ca="1">IFERROR(IF(Data!$C$6="Real",B2864,I2864+J2863+($C$14*$C$12)*(NORMINV(RAND(),$C$15,CHOOSE($G$13,$C$13,F2864,G2864)))),"")</f>
        <v/>
      </c>
      <c r="K2864" s="88" t="str">
        <f>IF(ISNUMBER(A2864), IF($G$16="fixed",$G$17,MIN(H2864*Data!$C$7*$C$16*0.5,$C$17*Data!$C$7))*$C$12,"")</f>
        <v/>
      </c>
      <c r="L2864" s="42" t="str">
        <f t="shared" ca="1" si="1350"/>
        <v/>
      </c>
      <c r="M2864" s="44" t="str">
        <f t="shared" ca="1" si="1351"/>
        <v/>
      </c>
      <c r="N2864" s="44" t="str">
        <f t="shared" ca="1" si="1352"/>
        <v/>
      </c>
      <c r="O2864" s="108" t="str">
        <f t="shared" si="1336"/>
        <v/>
      </c>
      <c r="P2864" s="102" t="str">
        <f t="shared" si="1337"/>
        <v/>
      </c>
      <c r="Q2864" s="102" t="str">
        <f t="shared" si="1338"/>
        <v/>
      </c>
      <c r="R2864" s="120" t="str">
        <f t="shared" si="1339"/>
        <v/>
      </c>
      <c r="S2864" s="54" t="str">
        <f t="shared" si="1340"/>
        <v/>
      </c>
      <c r="T2864" s="5" t="str">
        <f t="shared" si="1341"/>
        <v/>
      </c>
      <c r="U2864" s="152" t="str">
        <f t="shared" si="1324"/>
        <v/>
      </c>
      <c r="V2864" s="152" t="str">
        <f t="shared" si="1325"/>
        <v/>
      </c>
      <c r="W2864" s="153" t="str">
        <f t="shared" si="1326"/>
        <v/>
      </c>
      <c r="X2864" s="153" t="str">
        <f t="shared" si="1327"/>
        <v/>
      </c>
      <c r="Y2864" s="153" t="str">
        <f t="shared" si="1328"/>
        <v/>
      </c>
      <c r="Z2864" s="153" t="str">
        <f t="shared" si="1329"/>
        <v/>
      </c>
      <c r="AA2864" s="152" t="str">
        <f t="shared" si="1330"/>
        <v/>
      </c>
      <c r="AB2864" s="152" t="str">
        <f t="shared" si="1331"/>
        <v/>
      </c>
      <c r="AC2864" s="154" t="str">
        <f t="shared" si="1342"/>
        <v/>
      </c>
      <c r="AD2864" s="154" t="str">
        <f t="shared" si="1343"/>
        <v/>
      </c>
      <c r="AE2864" s="3" t="str">
        <f t="shared" si="1344"/>
        <v/>
      </c>
      <c r="AF2864" s="3" t="str">
        <f t="shared" si="1345"/>
        <v/>
      </c>
      <c r="AG2864" s="3" t="str">
        <f t="shared" si="1346"/>
        <v/>
      </c>
      <c r="AH2864" s="4" t="str">
        <f t="shared" si="1347"/>
        <v/>
      </c>
      <c r="AI2864" s="75" t="str">
        <f t="shared" si="1348"/>
        <v/>
      </c>
      <c r="AJ2864" s="75" t="str">
        <f t="shared" si="1349"/>
        <v/>
      </c>
    </row>
    <row r="2865" spans="1:36">
      <c r="A2865" s="41" t="str">
        <f t="shared" si="1332"/>
        <v/>
      </c>
      <c r="B2865" s="150" t="str">
        <f>IF(ISNUMBER(A2865),INDEX('MetaTrader Import'!$H$13:$J$5893,TRUNC(((A2865-$A$39+1)-1)/3)+1,MOD((A2865-$A$39+1)-1,3)+1),"")</f>
        <v/>
      </c>
      <c r="C2865" s="43" t="str">
        <f t="shared" si="1333"/>
        <v/>
      </c>
      <c r="D2865" s="43" t="str">
        <f t="shared" ca="1" si="1323"/>
        <v/>
      </c>
      <c r="E2865" s="43" t="str">
        <f t="shared" si="1334"/>
        <v/>
      </c>
      <c r="F2865" s="43" t="str">
        <f t="shared" si="1335"/>
        <v/>
      </c>
      <c r="G2865" s="43" t="str">
        <f>IF(A2865&lt;&gt;"",IF(A2865&lt;Data!$G$11*0.25,$C$13/$G$32,IF(A2865&gt;Data!$G$11*0.25,$C$13,$C$13*10)),"")</f>
        <v/>
      </c>
      <c r="H2865" s="43" t="str">
        <f>IF(A2865&lt;&gt;"",IF(Data!$G$9="constant",$C$13,IF(Data!$G$9="squeeze",G2865,F2865)),"")</f>
        <v/>
      </c>
      <c r="I2865" s="38" t="str">
        <f ca="1">IF(ISNUMBER(A2865),NORMINV(RAND(),0,IF(AND(Data!$G$9="squeeze",A2865&lt;Data!$G$11*0.25),$H$32,1)*$C$30*$C$13)*($C$14*$C$12),"")</f>
        <v/>
      </c>
      <c r="J2865" s="42" t="str">
        <f ca="1">IFERROR(IF(Data!$C$6="Real",B2865,I2865+J2864+($C$14*$C$12)*(NORMINV(RAND(),$C$15,CHOOSE($G$13,$C$13,F2865,G2865)))),"")</f>
        <v/>
      </c>
      <c r="K2865" s="88" t="str">
        <f>IF(ISNUMBER(A2865), IF($G$16="fixed",$G$17,MIN(H2865*Data!$C$7*$C$16*0.5,$C$17*Data!$C$7))*$C$12,"")</f>
        <v/>
      </c>
      <c r="L2865" s="42" t="str">
        <f t="shared" ca="1" si="1350"/>
        <v/>
      </c>
      <c r="M2865" s="44" t="str">
        <f t="shared" ca="1" si="1351"/>
        <v/>
      </c>
      <c r="N2865" s="44" t="str">
        <f t="shared" ca="1" si="1352"/>
        <v/>
      </c>
      <c r="O2865" s="108" t="str">
        <f t="shared" si="1336"/>
        <v/>
      </c>
      <c r="P2865" s="102" t="str">
        <f t="shared" si="1337"/>
        <v/>
      </c>
      <c r="Q2865" s="102" t="str">
        <f t="shared" si="1338"/>
        <v/>
      </c>
      <c r="R2865" s="120" t="str">
        <f t="shared" si="1339"/>
        <v/>
      </c>
      <c r="S2865" s="54" t="str">
        <f t="shared" si="1340"/>
        <v/>
      </c>
      <c r="T2865" s="5" t="str">
        <f t="shared" si="1341"/>
        <v/>
      </c>
      <c r="U2865" s="152" t="str">
        <f t="shared" si="1324"/>
        <v/>
      </c>
      <c r="V2865" s="152" t="str">
        <f t="shared" si="1325"/>
        <v/>
      </c>
      <c r="W2865" s="153" t="str">
        <f t="shared" si="1326"/>
        <v/>
      </c>
      <c r="X2865" s="153" t="str">
        <f t="shared" si="1327"/>
        <v/>
      </c>
      <c r="Y2865" s="153" t="str">
        <f t="shared" si="1328"/>
        <v/>
      </c>
      <c r="Z2865" s="153" t="str">
        <f t="shared" si="1329"/>
        <v/>
      </c>
      <c r="AA2865" s="152" t="str">
        <f t="shared" si="1330"/>
        <v/>
      </c>
      <c r="AB2865" s="152" t="str">
        <f t="shared" si="1331"/>
        <v/>
      </c>
      <c r="AC2865" s="154" t="str">
        <f t="shared" si="1342"/>
        <v/>
      </c>
      <c r="AD2865" s="154" t="str">
        <f t="shared" si="1343"/>
        <v/>
      </c>
      <c r="AE2865" s="3" t="str">
        <f t="shared" si="1344"/>
        <v/>
      </c>
      <c r="AF2865" s="3" t="str">
        <f t="shared" si="1345"/>
        <v/>
      </c>
      <c r="AG2865" s="3" t="str">
        <f t="shared" si="1346"/>
        <v/>
      </c>
      <c r="AH2865" s="4" t="str">
        <f t="shared" si="1347"/>
        <v/>
      </c>
      <c r="AI2865" s="75" t="str">
        <f t="shared" si="1348"/>
        <v/>
      </c>
      <c r="AJ2865" s="75" t="str">
        <f t="shared" si="1349"/>
        <v/>
      </c>
    </row>
    <row r="2866" spans="1:36">
      <c r="A2866" s="41" t="str">
        <f t="shared" si="1332"/>
        <v/>
      </c>
      <c r="B2866" s="150" t="str">
        <f>IF(ISNUMBER(A2866),INDEX('MetaTrader Import'!$H$13:$J$5893,TRUNC(((A2866-$A$39+1)-1)/3)+1,MOD((A2866-$A$39+1)-1,3)+1),"")</f>
        <v/>
      </c>
      <c r="C2866" s="43" t="str">
        <f t="shared" si="1333"/>
        <v/>
      </c>
      <c r="D2866" s="43" t="str">
        <f t="shared" ca="1" si="1323"/>
        <v/>
      </c>
      <c r="E2866" s="43" t="str">
        <f t="shared" si="1334"/>
        <v/>
      </c>
      <c r="F2866" s="43" t="str">
        <f t="shared" si="1335"/>
        <v/>
      </c>
      <c r="G2866" s="43" t="str">
        <f>IF(A2866&lt;&gt;"",IF(A2866&lt;Data!$G$11*0.25,$C$13/$G$32,IF(A2866&gt;Data!$G$11*0.25,$C$13,$C$13*10)),"")</f>
        <v/>
      </c>
      <c r="H2866" s="43" t="str">
        <f>IF(A2866&lt;&gt;"",IF(Data!$G$9="constant",$C$13,IF(Data!$G$9="squeeze",G2866,F2866)),"")</f>
        <v/>
      </c>
      <c r="I2866" s="38" t="str">
        <f ca="1">IF(ISNUMBER(A2866),NORMINV(RAND(),0,IF(AND(Data!$G$9="squeeze",A2866&lt;Data!$G$11*0.25),$H$32,1)*$C$30*$C$13)*($C$14*$C$12),"")</f>
        <v/>
      </c>
      <c r="J2866" s="42" t="str">
        <f ca="1">IFERROR(IF(Data!$C$6="Real",B2866,I2866+J2865+($C$14*$C$12)*(NORMINV(RAND(),$C$15,CHOOSE($G$13,$C$13,F2866,G2866)))),"")</f>
        <v/>
      </c>
      <c r="K2866" s="88" t="str">
        <f>IF(ISNUMBER(A2866), IF($G$16="fixed",$G$17,MIN(H2866*Data!$C$7*$C$16*0.5,$C$17*Data!$C$7))*$C$12,"")</f>
        <v/>
      </c>
      <c r="L2866" s="42" t="str">
        <f t="shared" ca="1" si="1350"/>
        <v/>
      </c>
      <c r="M2866" s="44" t="str">
        <f t="shared" ca="1" si="1351"/>
        <v/>
      </c>
      <c r="N2866" s="44" t="str">
        <f t="shared" ca="1" si="1352"/>
        <v/>
      </c>
      <c r="O2866" s="108" t="str">
        <f t="shared" si="1336"/>
        <v/>
      </c>
      <c r="P2866" s="102" t="str">
        <f t="shared" si="1337"/>
        <v/>
      </c>
      <c r="Q2866" s="102" t="str">
        <f t="shared" si="1338"/>
        <v/>
      </c>
      <c r="R2866" s="120" t="str">
        <f t="shared" si="1339"/>
        <v/>
      </c>
      <c r="S2866" s="54" t="str">
        <f t="shared" si="1340"/>
        <v/>
      </c>
      <c r="T2866" s="5" t="str">
        <f t="shared" si="1341"/>
        <v/>
      </c>
      <c r="U2866" s="152" t="str">
        <f t="shared" si="1324"/>
        <v/>
      </c>
      <c r="V2866" s="152" t="str">
        <f t="shared" si="1325"/>
        <v/>
      </c>
      <c r="W2866" s="153" t="str">
        <f t="shared" si="1326"/>
        <v/>
      </c>
      <c r="X2866" s="153" t="str">
        <f t="shared" si="1327"/>
        <v/>
      </c>
      <c r="Y2866" s="153" t="str">
        <f t="shared" si="1328"/>
        <v/>
      </c>
      <c r="Z2866" s="153" t="str">
        <f t="shared" si="1329"/>
        <v/>
      </c>
      <c r="AA2866" s="152" t="str">
        <f t="shared" si="1330"/>
        <v/>
      </c>
      <c r="AB2866" s="152" t="str">
        <f t="shared" si="1331"/>
        <v/>
      </c>
      <c r="AC2866" s="154" t="str">
        <f t="shared" si="1342"/>
        <v/>
      </c>
      <c r="AD2866" s="154" t="str">
        <f t="shared" si="1343"/>
        <v/>
      </c>
      <c r="AE2866" s="3" t="str">
        <f t="shared" si="1344"/>
        <v/>
      </c>
      <c r="AF2866" s="3" t="str">
        <f t="shared" si="1345"/>
        <v/>
      </c>
      <c r="AG2866" s="3" t="str">
        <f t="shared" si="1346"/>
        <v/>
      </c>
      <c r="AH2866" s="4" t="str">
        <f t="shared" si="1347"/>
        <v/>
      </c>
      <c r="AI2866" s="75" t="str">
        <f t="shared" si="1348"/>
        <v/>
      </c>
      <c r="AJ2866" s="75" t="str">
        <f t="shared" si="1349"/>
        <v/>
      </c>
    </row>
    <row r="2867" spans="1:36">
      <c r="A2867" s="41" t="str">
        <f t="shared" si="1332"/>
        <v/>
      </c>
      <c r="B2867" s="150" t="str">
        <f>IF(ISNUMBER(A2867),INDEX('MetaTrader Import'!$H$13:$J$5893,TRUNC(((A2867-$A$39+1)-1)/3)+1,MOD((A2867-$A$39+1)-1,3)+1),"")</f>
        <v/>
      </c>
      <c r="C2867" s="43" t="str">
        <f t="shared" si="1333"/>
        <v/>
      </c>
      <c r="D2867" s="43" t="str">
        <f t="shared" ca="1" si="1323"/>
        <v/>
      </c>
      <c r="E2867" s="43" t="str">
        <f t="shared" si="1334"/>
        <v/>
      </c>
      <c r="F2867" s="43" t="str">
        <f t="shared" si="1335"/>
        <v/>
      </c>
      <c r="G2867" s="43" t="str">
        <f>IF(A2867&lt;&gt;"",IF(A2867&lt;Data!$G$11*0.25,$C$13/$G$32,IF(A2867&gt;Data!$G$11*0.25,$C$13,$C$13*10)),"")</f>
        <v/>
      </c>
      <c r="H2867" s="43" t="str">
        <f>IF(A2867&lt;&gt;"",IF(Data!$G$9="constant",$C$13,IF(Data!$G$9="squeeze",G2867,F2867)),"")</f>
        <v/>
      </c>
      <c r="I2867" s="38" t="str">
        <f ca="1">IF(ISNUMBER(A2867),NORMINV(RAND(),0,IF(AND(Data!$G$9="squeeze",A2867&lt;Data!$G$11*0.25),$H$32,1)*$C$30*$C$13)*($C$14*$C$12),"")</f>
        <v/>
      </c>
      <c r="J2867" s="42" t="str">
        <f ca="1">IFERROR(IF(Data!$C$6="Real",B2867,I2867+J2866+($C$14*$C$12)*(NORMINV(RAND(),$C$15,CHOOSE($G$13,$C$13,F2867,G2867)))),"")</f>
        <v/>
      </c>
      <c r="K2867" s="88" t="str">
        <f>IF(ISNUMBER(A2867), IF($G$16="fixed",$G$17,MIN(H2867*Data!$C$7*$C$16*0.5,$C$17*Data!$C$7))*$C$12,"")</f>
        <v/>
      </c>
      <c r="L2867" s="42" t="str">
        <f t="shared" ca="1" si="1350"/>
        <v/>
      </c>
      <c r="M2867" s="44" t="str">
        <f t="shared" ca="1" si="1351"/>
        <v/>
      </c>
      <c r="N2867" s="44" t="str">
        <f t="shared" ca="1" si="1352"/>
        <v/>
      </c>
      <c r="O2867" s="108" t="str">
        <f t="shared" si="1336"/>
        <v/>
      </c>
      <c r="P2867" s="102" t="str">
        <f t="shared" si="1337"/>
        <v/>
      </c>
      <c r="Q2867" s="102" t="str">
        <f t="shared" si="1338"/>
        <v/>
      </c>
      <c r="R2867" s="120" t="str">
        <f t="shared" si="1339"/>
        <v/>
      </c>
      <c r="S2867" s="54" t="str">
        <f t="shared" si="1340"/>
        <v/>
      </c>
      <c r="T2867" s="5" t="str">
        <f t="shared" si="1341"/>
        <v/>
      </c>
      <c r="U2867" s="152" t="str">
        <f t="shared" si="1324"/>
        <v/>
      </c>
      <c r="V2867" s="152" t="str">
        <f t="shared" si="1325"/>
        <v/>
      </c>
      <c r="W2867" s="153" t="str">
        <f t="shared" si="1326"/>
        <v/>
      </c>
      <c r="X2867" s="153" t="str">
        <f t="shared" si="1327"/>
        <v/>
      </c>
      <c r="Y2867" s="153" t="str">
        <f t="shared" si="1328"/>
        <v/>
      </c>
      <c r="Z2867" s="153" t="str">
        <f t="shared" si="1329"/>
        <v/>
      </c>
      <c r="AA2867" s="152" t="str">
        <f t="shared" si="1330"/>
        <v/>
      </c>
      <c r="AB2867" s="152" t="str">
        <f t="shared" si="1331"/>
        <v/>
      </c>
      <c r="AC2867" s="154" t="str">
        <f t="shared" si="1342"/>
        <v/>
      </c>
      <c r="AD2867" s="154" t="str">
        <f t="shared" si="1343"/>
        <v/>
      </c>
      <c r="AE2867" s="3" t="str">
        <f t="shared" si="1344"/>
        <v/>
      </c>
      <c r="AF2867" s="3" t="str">
        <f t="shared" si="1345"/>
        <v/>
      </c>
      <c r="AG2867" s="3" t="str">
        <f t="shared" si="1346"/>
        <v/>
      </c>
      <c r="AH2867" s="4" t="str">
        <f t="shared" si="1347"/>
        <v/>
      </c>
      <c r="AI2867" s="75" t="str">
        <f t="shared" si="1348"/>
        <v/>
      </c>
      <c r="AJ2867" s="75" t="str">
        <f t="shared" si="1349"/>
        <v/>
      </c>
    </row>
    <row r="2868" spans="1:36">
      <c r="A2868" s="41" t="str">
        <f t="shared" si="1332"/>
        <v/>
      </c>
      <c r="B2868" s="150" t="str">
        <f>IF(ISNUMBER(A2868),INDEX('MetaTrader Import'!$H$13:$J$5893,TRUNC(((A2868-$A$39+1)-1)/3)+1,MOD((A2868-$A$39+1)-1,3)+1),"")</f>
        <v/>
      </c>
      <c r="C2868" s="43" t="str">
        <f t="shared" si="1333"/>
        <v/>
      </c>
      <c r="D2868" s="43" t="str">
        <f t="shared" ca="1" si="1323"/>
        <v/>
      </c>
      <c r="E2868" s="43" t="str">
        <f t="shared" si="1334"/>
        <v/>
      </c>
      <c r="F2868" s="43" t="str">
        <f t="shared" si="1335"/>
        <v/>
      </c>
      <c r="G2868" s="43" t="str">
        <f>IF(A2868&lt;&gt;"",IF(A2868&lt;Data!$G$11*0.25,$C$13/$G$32,IF(A2868&gt;Data!$G$11*0.25,$C$13,$C$13*10)),"")</f>
        <v/>
      </c>
      <c r="H2868" s="43" t="str">
        <f>IF(A2868&lt;&gt;"",IF(Data!$G$9="constant",$C$13,IF(Data!$G$9="squeeze",G2868,F2868)),"")</f>
        <v/>
      </c>
      <c r="I2868" s="38" t="str">
        <f ca="1">IF(ISNUMBER(A2868),NORMINV(RAND(),0,IF(AND(Data!$G$9="squeeze",A2868&lt;Data!$G$11*0.25),$H$32,1)*$C$30*$C$13)*($C$14*$C$12),"")</f>
        <v/>
      </c>
      <c r="J2868" s="42" t="str">
        <f ca="1">IFERROR(IF(Data!$C$6="Real",B2868,I2868+J2867+($C$14*$C$12)*(NORMINV(RAND(),$C$15,CHOOSE($G$13,$C$13,F2868,G2868)))),"")</f>
        <v/>
      </c>
      <c r="K2868" s="88" t="str">
        <f>IF(ISNUMBER(A2868), IF($G$16="fixed",$G$17,MIN(H2868*Data!$C$7*$C$16*0.5,$C$17*Data!$C$7))*$C$12,"")</f>
        <v/>
      </c>
      <c r="L2868" s="42" t="str">
        <f t="shared" ca="1" si="1350"/>
        <v/>
      </c>
      <c r="M2868" s="44" t="str">
        <f t="shared" ca="1" si="1351"/>
        <v/>
      </c>
      <c r="N2868" s="44" t="str">
        <f t="shared" ca="1" si="1352"/>
        <v/>
      </c>
      <c r="O2868" s="108" t="str">
        <f t="shared" si="1336"/>
        <v/>
      </c>
      <c r="P2868" s="102" t="str">
        <f t="shared" si="1337"/>
        <v/>
      </c>
      <c r="Q2868" s="102" t="str">
        <f t="shared" si="1338"/>
        <v/>
      </c>
      <c r="R2868" s="120" t="str">
        <f t="shared" si="1339"/>
        <v/>
      </c>
      <c r="S2868" s="54" t="str">
        <f t="shared" si="1340"/>
        <v/>
      </c>
      <c r="T2868" s="5" t="str">
        <f t="shared" si="1341"/>
        <v/>
      </c>
      <c r="U2868" s="152" t="str">
        <f t="shared" si="1324"/>
        <v/>
      </c>
      <c r="V2868" s="152" t="str">
        <f t="shared" si="1325"/>
        <v/>
      </c>
      <c r="W2868" s="153" t="str">
        <f t="shared" si="1326"/>
        <v/>
      </c>
      <c r="X2868" s="153" t="str">
        <f t="shared" si="1327"/>
        <v/>
      </c>
      <c r="Y2868" s="153" t="str">
        <f t="shared" si="1328"/>
        <v/>
      </c>
      <c r="Z2868" s="153" t="str">
        <f t="shared" si="1329"/>
        <v/>
      </c>
      <c r="AA2868" s="152" t="str">
        <f t="shared" si="1330"/>
        <v/>
      </c>
      <c r="AB2868" s="152" t="str">
        <f t="shared" si="1331"/>
        <v/>
      </c>
      <c r="AC2868" s="154" t="str">
        <f t="shared" si="1342"/>
        <v/>
      </c>
      <c r="AD2868" s="154" t="str">
        <f t="shared" si="1343"/>
        <v/>
      </c>
      <c r="AE2868" s="3" t="str">
        <f t="shared" si="1344"/>
        <v/>
      </c>
      <c r="AF2868" s="3" t="str">
        <f t="shared" si="1345"/>
        <v/>
      </c>
      <c r="AG2868" s="3" t="str">
        <f t="shared" si="1346"/>
        <v/>
      </c>
      <c r="AH2868" s="4" t="str">
        <f t="shared" si="1347"/>
        <v/>
      </c>
      <c r="AI2868" s="75" t="str">
        <f t="shared" si="1348"/>
        <v/>
      </c>
      <c r="AJ2868" s="75" t="str">
        <f t="shared" si="1349"/>
        <v/>
      </c>
    </row>
    <row r="2869" spans="1:36">
      <c r="A2869" s="41" t="str">
        <f t="shared" si="1332"/>
        <v/>
      </c>
      <c r="B2869" s="150" t="str">
        <f>IF(ISNUMBER(A2869),INDEX('MetaTrader Import'!$H$13:$J$5893,TRUNC(((A2869-$A$39+1)-1)/3)+1,MOD((A2869-$A$39+1)-1,3)+1),"")</f>
        <v/>
      </c>
      <c r="C2869" s="43" t="str">
        <f t="shared" si="1333"/>
        <v/>
      </c>
      <c r="D2869" s="43" t="str">
        <f t="shared" ca="1" si="1323"/>
        <v/>
      </c>
      <c r="E2869" s="43" t="str">
        <f t="shared" si="1334"/>
        <v/>
      </c>
      <c r="F2869" s="43" t="str">
        <f t="shared" si="1335"/>
        <v/>
      </c>
      <c r="G2869" s="43" t="str">
        <f>IF(A2869&lt;&gt;"",IF(A2869&lt;Data!$G$11*0.25,$C$13/$G$32,IF(A2869&gt;Data!$G$11*0.25,$C$13,$C$13*10)),"")</f>
        <v/>
      </c>
      <c r="H2869" s="43" t="str">
        <f>IF(A2869&lt;&gt;"",IF(Data!$G$9="constant",$C$13,IF(Data!$G$9="squeeze",G2869,F2869)),"")</f>
        <v/>
      </c>
      <c r="I2869" s="38" t="str">
        <f ca="1">IF(ISNUMBER(A2869),NORMINV(RAND(),0,IF(AND(Data!$G$9="squeeze",A2869&lt;Data!$G$11*0.25),$H$32,1)*$C$30*$C$13)*($C$14*$C$12),"")</f>
        <v/>
      </c>
      <c r="J2869" s="42" t="str">
        <f ca="1">IFERROR(IF(Data!$C$6="Real",B2869,I2869+J2868+($C$14*$C$12)*(NORMINV(RAND(),$C$15,CHOOSE($G$13,$C$13,F2869,G2869)))),"")</f>
        <v/>
      </c>
      <c r="K2869" s="88" t="str">
        <f>IF(ISNUMBER(A2869), IF($G$16="fixed",$G$17,MIN(H2869*Data!$C$7*$C$16*0.5,$C$17*Data!$C$7))*$C$12,"")</f>
        <v/>
      </c>
      <c r="L2869" s="42" t="str">
        <f t="shared" ca="1" si="1350"/>
        <v/>
      </c>
      <c r="M2869" s="44" t="str">
        <f t="shared" ca="1" si="1351"/>
        <v/>
      </c>
      <c r="N2869" s="44" t="str">
        <f t="shared" ca="1" si="1352"/>
        <v/>
      </c>
      <c r="O2869" s="108" t="str">
        <f t="shared" si="1336"/>
        <v/>
      </c>
      <c r="P2869" s="102" t="str">
        <f t="shared" si="1337"/>
        <v/>
      </c>
      <c r="Q2869" s="102" t="str">
        <f t="shared" si="1338"/>
        <v/>
      </c>
      <c r="R2869" s="120" t="str">
        <f t="shared" si="1339"/>
        <v/>
      </c>
      <c r="S2869" s="54" t="str">
        <f t="shared" si="1340"/>
        <v/>
      </c>
      <c r="T2869" s="5" t="str">
        <f t="shared" si="1341"/>
        <v/>
      </c>
      <c r="U2869" s="152" t="str">
        <f t="shared" si="1324"/>
        <v/>
      </c>
      <c r="V2869" s="152" t="str">
        <f t="shared" si="1325"/>
        <v/>
      </c>
      <c r="W2869" s="153" t="str">
        <f t="shared" si="1326"/>
        <v/>
      </c>
      <c r="X2869" s="153" t="str">
        <f t="shared" si="1327"/>
        <v/>
      </c>
      <c r="Y2869" s="153" t="str">
        <f t="shared" si="1328"/>
        <v/>
      </c>
      <c r="Z2869" s="153" t="str">
        <f t="shared" si="1329"/>
        <v/>
      </c>
      <c r="AA2869" s="152" t="str">
        <f t="shared" si="1330"/>
        <v/>
      </c>
      <c r="AB2869" s="152" t="str">
        <f t="shared" si="1331"/>
        <v/>
      </c>
      <c r="AC2869" s="154" t="str">
        <f t="shared" si="1342"/>
        <v/>
      </c>
      <c r="AD2869" s="154" t="str">
        <f t="shared" si="1343"/>
        <v/>
      </c>
      <c r="AE2869" s="3" t="str">
        <f t="shared" si="1344"/>
        <v/>
      </c>
      <c r="AF2869" s="3" t="str">
        <f t="shared" si="1345"/>
        <v/>
      </c>
      <c r="AG2869" s="3" t="str">
        <f t="shared" si="1346"/>
        <v/>
      </c>
      <c r="AH2869" s="4" t="str">
        <f t="shared" si="1347"/>
        <v/>
      </c>
      <c r="AI2869" s="75" t="str">
        <f t="shared" si="1348"/>
        <v/>
      </c>
      <c r="AJ2869" s="75" t="str">
        <f t="shared" si="1349"/>
        <v/>
      </c>
    </row>
    <row r="2870" spans="1:36">
      <c r="A2870" s="41" t="str">
        <f t="shared" si="1332"/>
        <v/>
      </c>
      <c r="B2870" s="150" t="str">
        <f>IF(ISNUMBER(A2870),INDEX('MetaTrader Import'!$H$13:$J$5893,TRUNC(((A2870-$A$39+1)-1)/3)+1,MOD((A2870-$A$39+1)-1,3)+1),"")</f>
        <v/>
      </c>
      <c r="C2870" s="43" t="str">
        <f t="shared" si="1333"/>
        <v/>
      </c>
      <c r="D2870" s="43" t="str">
        <f t="shared" ca="1" si="1323"/>
        <v/>
      </c>
      <c r="E2870" s="43" t="str">
        <f t="shared" si="1334"/>
        <v/>
      </c>
      <c r="F2870" s="43" t="str">
        <f t="shared" si="1335"/>
        <v/>
      </c>
      <c r="G2870" s="43" t="str">
        <f>IF(A2870&lt;&gt;"",IF(A2870&lt;Data!$G$11*0.25,$C$13/$G$32,IF(A2870&gt;Data!$G$11*0.25,$C$13,$C$13*10)),"")</f>
        <v/>
      </c>
      <c r="H2870" s="43" t="str">
        <f>IF(A2870&lt;&gt;"",IF(Data!$G$9="constant",$C$13,IF(Data!$G$9="squeeze",G2870,F2870)),"")</f>
        <v/>
      </c>
      <c r="I2870" s="38" t="str">
        <f ca="1">IF(ISNUMBER(A2870),NORMINV(RAND(),0,IF(AND(Data!$G$9="squeeze",A2870&lt;Data!$G$11*0.25),$H$32,1)*$C$30*$C$13)*($C$14*$C$12),"")</f>
        <v/>
      </c>
      <c r="J2870" s="42" t="str">
        <f ca="1">IFERROR(IF(Data!$C$6="Real",B2870,I2870+J2869+($C$14*$C$12)*(NORMINV(RAND(),$C$15,CHOOSE($G$13,$C$13,F2870,G2870)))),"")</f>
        <v/>
      </c>
      <c r="K2870" s="88" t="str">
        <f>IF(ISNUMBER(A2870), IF($G$16="fixed",$G$17,MIN(H2870*Data!$C$7*$C$16*0.5,$C$17*Data!$C$7))*$C$12,"")</f>
        <v/>
      </c>
      <c r="L2870" s="42" t="str">
        <f t="shared" ca="1" si="1350"/>
        <v/>
      </c>
      <c r="M2870" s="44" t="str">
        <f t="shared" ca="1" si="1351"/>
        <v/>
      </c>
      <c r="N2870" s="44" t="str">
        <f t="shared" ca="1" si="1352"/>
        <v/>
      </c>
      <c r="O2870" s="108" t="str">
        <f t="shared" si="1336"/>
        <v/>
      </c>
      <c r="P2870" s="102" t="str">
        <f t="shared" si="1337"/>
        <v/>
      </c>
      <c r="Q2870" s="102" t="str">
        <f t="shared" si="1338"/>
        <v/>
      </c>
      <c r="R2870" s="120" t="str">
        <f t="shared" si="1339"/>
        <v/>
      </c>
      <c r="S2870" s="54" t="str">
        <f t="shared" si="1340"/>
        <v/>
      </c>
      <c r="T2870" s="5" t="str">
        <f t="shared" si="1341"/>
        <v/>
      </c>
      <c r="U2870" s="152" t="str">
        <f t="shared" si="1324"/>
        <v/>
      </c>
      <c r="V2870" s="152" t="str">
        <f t="shared" si="1325"/>
        <v/>
      </c>
      <c r="W2870" s="153" t="str">
        <f t="shared" si="1326"/>
        <v/>
      </c>
      <c r="X2870" s="153" t="str">
        <f t="shared" si="1327"/>
        <v/>
      </c>
      <c r="Y2870" s="153" t="str">
        <f t="shared" si="1328"/>
        <v/>
      </c>
      <c r="Z2870" s="153" t="str">
        <f t="shared" si="1329"/>
        <v/>
      </c>
      <c r="AA2870" s="152" t="str">
        <f t="shared" si="1330"/>
        <v/>
      </c>
      <c r="AB2870" s="152" t="str">
        <f t="shared" si="1331"/>
        <v/>
      </c>
      <c r="AC2870" s="154" t="str">
        <f t="shared" si="1342"/>
        <v/>
      </c>
      <c r="AD2870" s="154" t="str">
        <f t="shared" si="1343"/>
        <v/>
      </c>
      <c r="AE2870" s="3" t="str">
        <f t="shared" si="1344"/>
        <v/>
      </c>
      <c r="AF2870" s="3" t="str">
        <f t="shared" si="1345"/>
        <v/>
      </c>
      <c r="AG2870" s="3" t="str">
        <f t="shared" si="1346"/>
        <v/>
      </c>
      <c r="AH2870" s="4" t="str">
        <f t="shared" si="1347"/>
        <v/>
      </c>
      <c r="AI2870" s="75" t="str">
        <f t="shared" si="1348"/>
        <v/>
      </c>
      <c r="AJ2870" s="75" t="str">
        <f t="shared" si="1349"/>
        <v/>
      </c>
    </row>
    <row r="2871" spans="1:36">
      <c r="A2871" s="41" t="str">
        <f t="shared" si="1332"/>
        <v/>
      </c>
      <c r="B2871" s="150" t="str">
        <f>IF(ISNUMBER(A2871),INDEX('MetaTrader Import'!$H$13:$J$5893,TRUNC(((A2871-$A$39+1)-1)/3)+1,MOD((A2871-$A$39+1)-1,3)+1),"")</f>
        <v/>
      </c>
      <c r="C2871" s="43" t="str">
        <f t="shared" si="1333"/>
        <v/>
      </c>
      <c r="D2871" s="43" t="str">
        <f t="shared" ca="1" si="1323"/>
        <v/>
      </c>
      <c r="E2871" s="43" t="str">
        <f t="shared" si="1334"/>
        <v/>
      </c>
      <c r="F2871" s="43" t="str">
        <f t="shared" si="1335"/>
        <v/>
      </c>
      <c r="G2871" s="43" t="str">
        <f>IF(A2871&lt;&gt;"",IF(A2871&lt;Data!$G$11*0.25,$C$13/$G$32,IF(A2871&gt;Data!$G$11*0.25,$C$13,$C$13*10)),"")</f>
        <v/>
      </c>
      <c r="H2871" s="43" t="str">
        <f>IF(A2871&lt;&gt;"",IF(Data!$G$9="constant",$C$13,IF(Data!$G$9="squeeze",G2871,F2871)),"")</f>
        <v/>
      </c>
      <c r="I2871" s="38" t="str">
        <f ca="1">IF(ISNUMBER(A2871),NORMINV(RAND(),0,IF(AND(Data!$G$9="squeeze",A2871&lt;Data!$G$11*0.25),$H$32,1)*$C$30*$C$13)*($C$14*$C$12),"")</f>
        <v/>
      </c>
      <c r="J2871" s="42" t="str">
        <f ca="1">IFERROR(IF(Data!$C$6="Real",B2871,I2871+J2870+($C$14*$C$12)*(NORMINV(RAND(),$C$15,CHOOSE($G$13,$C$13,F2871,G2871)))),"")</f>
        <v/>
      </c>
      <c r="K2871" s="88" t="str">
        <f>IF(ISNUMBER(A2871), IF($G$16="fixed",$G$17,MIN(H2871*Data!$C$7*$C$16*0.5,$C$17*Data!$C$7))*$C$12,"")</f>
        <v/>
      </c>
      <c r="L2871" s="42" t="str">
        <f t="shared" ca="1" si="1350"/>
        <v/>
      </c>
      <c r="M2871" s="44" t="str">
        <f t="shared" ca="1" si="1351"/>
        <v/>
      </c>
      <c r="N2871" s="44" t="str">
        <f t="shared" ca="1" si="1352"/>
        <v/>
      </c>
      <c r="O2871" s="108" t="str">
        <f t="shared" si="1336"/>
        <v/>
      </c>
      <c r="P2871" s="102" t="str">
        <f t="shared" si="1337"/>
        <v/>
      </c>
      <c r="Q2871" s="102" t="str">
        <f t="shared" si="1338"/>
        <v/>
      </c>
      <c r="R2871" s="120" t="str">
        <f t="shared" si="1339"/>
        <v/>
      </c>
      <c r="S2871" s="54" t="str">
        <f t="shared" si="1340"/>
        <v/>
      </c>
      <c r="T2871" s="5" t="str">
        <f t="shared" si="1341"/>
        <v/>
      </c>
      <c r="U2871" s="152" t="str">
        <f t="shared" si="1324"/>
        <v/>
      </c>
      <c r="V2871" s="152" t="str">
        <f t="shared" si="1325"/>
        <v/>
      </c>
      <c r="W2871" s="153" t="str">
        <f t="shared" si="1326"/>
        <v/>
      </c>
      <c r="X2871" s="153" t="str">
        <f t="shared" si="1327"/>
        <v/>
      </c>
      <c r="Y2871" s="153" t="str">
        <f t="shared" si="1328"/>
        <v/>
      </c>
      <c r="Z2871" s="153" t="str">
        <f t="shared" si="1329"/>
        <v/>
      </c>
      <c r="AA2871" s="152" t="str">
        <f t="shared" si="1330"/>
        <v/>
      </c>
      <c r="AB2871" s="152" t="str">
        <f t="shared" si="1331"/>
        <v/>
      </c>
      <c r="AC2871" s="154" t="str">
        <f t="shared" si="1342"/>
        <v/>
      </c>
      <c r="AD2871" s="154" t="str">
        <f t="shared" si="1343"/>
        <v/>
      </c>
      <c r="AE2871" s="3" t="str">
        <f t="shared" si="1344"/>
        <v/>
      </c>
      <c r="AF2871" s="3" t="str">
        <f t="shared" si="1345"/>
        <v/>
      </c>
      <c r="AG2871" s="3" t="str">
        <f t="shared" si="1346"/>
        <v/>
      </c>
      <c r="AH2871" s="4" t="str">
        <f t="shared" si="1347"/>
        <v/>
      </c>
      <c r="AI2871" s="75" t="str">
        <f t="shared" si="1348"/>
        <v/>
      </c>
      <c r="AJ2871" s="75" t="str">
        <f t="shared" si="1349"/>
        <v/>
      </c>
    </row>
    <row r="2872" spans="1:36">
      <c r="A2872" s="41" t="str">
        <f t="shared" si="1332"/>
        <v/>
      </c>
      <c r="B2872" s="150" t="str">
        <f>IF(ISNUMBER(A2872),INDEX('MetaTrader Import'!$H$13:$J$5893,TRUNC(((A2872-$A$39+1)-1)/3)+1,MOD((A2872-$A$39+1)-1,3)+1),"")</f>
        <v/>
      </c>
      <c r="C2872" s="43" t="str">
        <f t="shared" si="1333"/>
        <v/>
      </c>
      <c r="D2872" s="43" t="str">
        <f t="shared" ca="1" si="1323"/>
        <v/>
      </c>
      <c r="E2872" s="43" t="str">
        <f t="shared" si="1334"/>
        <v/>
      </c>
      <c r="F2872" s="43" t="str">
        <f t="shared" si="1335"/>
        <v/>
      </c>
      <c r="G2872" s="43" t="str">
        <f>IF(A2872&lt;&gt;"",IF(A2872&lt;Data!$G$11*0.25,$C$13/$G$32,IF(A2872&gt;Data!$G$11*0.25,$C$13,$C$13*10)),"")</f>
        <v/>
      </c>
      <c r="H2872" s="43" t="str">
        <f>IF(A2872&lt;&gt;"",IF(Data!$G$9="constant",$C$13,IF(Data!$G$9="squeeze",G2872,F2872)),"")</f>
        <v/>
      </c>
      <c r="I2872" s="38" t="str">
        <f ca="1">IF(ISNUMBER(A2872),NORMINV(RAND(),0,IF(AND(Data!$G$9="squeeze",A2872&lt;Data!$G$11*0.25),$H$32,1)*$C$30*$C$13)*($C$14*$C$12),"")</f>
        <v/>
      </c>
      <c r="J2872" s="42" t="str">
        <f ca="1">IFERROR(IF(Data!$C$6="Real",B2872,I2872+J2871+($C$14*$C$12)*(NORMINV(RAND(),$C$15,CHOOSE($G$13,$C$13,F2872,G2872)))),"")</f>
        <v/>
      </c>
      <c r="K2872" s="88" t="str">
        <f>IF(ISNUMBER(A2872), IF($G$16="fixed",$G$17,MIN(H2872*Data!$C$7*$C$16*0.5,$C$17*Data!$C$7))*$C$12,"")</f>
        <v/>
      </c>
      <c r="L2872" s="42" t="str">
        <f t="shared" ca="1" si="1350"/>
        <v/>
      </c>
      <c r="M2872" s="44" t="str">
        <f t="shared" ca="1" si="1351"/>
        <v/>
      </c>
      <c r="N2872" s="44" t="str">
        <f t="shared" ca="1" si="1352"/>
        <v/>
      </c>
      <c r="O2872" s="108" t="str">
        <f t="shared" si="1336"/>
        <v/>
      </c>
      <c r="P2872" s="102" t="str">
        <f t="shared" si="1337"/>
        <v/>
      </c>
      <c r="Q2872" s="102" t="str">
        <f t="shared" si="1338"/>
        <v/>
      </c>
      <c r="R2872" s="120" t="str">
        <f t="shared" si="1339"/>
        <v/>
      </c>
      <c r="S2872" s="54" t="str">
        <f t="shared" si="1340"/>
        <v/>
      </c>
      <c r="T2872" s="5" t="str">
        <f t="shared" si="1341"/>
        <v/>
      </c>
      <c r="U2872" s="152" t="str">
        <f t="shared" si="1324"/>
        <v/>
      </c>
      <c r="V2872" s="152" t="str">
        <f t="shared" si="1325"/>
        <v/>
      </c>
      <c r="W2872" s="153" t="str">
        <f t="shared" si="1326"/>
        <v/>
      </c>
      <c r="X2872" s="153" t="str">
        <f t="shared" si="1327"/>
        <v/>
      </c>
      <c r="Y2872" s="153" t="str">
        <f t="shared" si="1328"/>
        <v/>
      </c>
      <c r="Z2872" s="153" t="str">
        <f t="shared" si="1329"/>
        <v/>
      </c>
      <c r="AA2872" s="152" t="str">
        <f t="shared" si="1330"/>
        <v/>
      </c>
      <c r="AB2872" s="152" t="str">
        <f t="shared" si="1331"/>
        <v/>
      </c>
      <c r="AC2872" s="154" t="str">
        <f t="shared" si="1342"/>
        <v/>
      </c>
      <c r="AD2872" s="154" t="str">
        <f t="shared" si="1343"/>
        <v/>
      </c>
      <c r="AE2872" s="3" t="str">
        <f t="shared" si="1344"/>
        <v/>
      </c>
      <c r="AF2872" s="3" t="str">
        <f t="shared" si="1345"/>
        <v/>
      </c>
      <c r="AG2872" s="3" t="str">
        <f t="shared" si="1346"/>
        <v/>
      </c>
      <c r="AH2872" s="4" t="str">
        <f t="shared" si="1347"/>
        <v/>
      </c>
      <c r="AI2872" s="75" t="str">
        <f t="shared" si="1348"/>
        <v/>
      </c>
      <c r="AJ2872" s="75" t="str">
        <f t="shared" si="1349"/>
        <v/>
      </c>
    </row>
    <row r="2873" spans="1:36">
      <c r="A2873" s="41" t="str">
        <f t="shared" si="1332"/>
        <v/>
      </c>
      <c r="B2873" s="150" t="str">
        <f>IF(ISNUMBER(A2873),INDEX('MetaTrader Import'!$H$13:$J$5893,TRUNC(((A2873-$A$39+1)-1)/3)+1,MOD((A2873-$A$39+1)-1,3)+1),"")</f>
        <v/>
      </c>
      <c r="C2873" s="43" t="str">
        <f t="shared" si="1333"/>
        <v/>
      </c>
      <c r="D2873" s="43" t="str">
        <f t="shared" ca="1" si="1323"/>
        <v/>
      </c>
      <c r="E2873" s="43" t="str">
        <f t="shared" si="1334"/>
        <v/>
      </c>
      <c r="F2873" s="43" t="str">
        <f t="shared" si="1335"/>
        <v/>
      </c>
      <c r="G2873" s="43" t="str">
        <f>IF(A2873&lt;&gt;"",IF(A2873&lt;Data!$G$11*0.25,$C$13/$G$32,IF(A2873&gt;Data!$G$11*0.25,$C$13,$C$13*10)),"")</f>
        <v/>
      </c>
      <c r="H2873" s="43" t="str">
        <f>IF(A2873&lt;&gt;"",IF(Data!$G$9="constant",$C$13,IF(Data!$G$9="squeeze",G2873,F2873)),"")</f>
        <v/>
      </c>
      <c r="I2873" s="38" t="str">
        <f ca="1">IF(ISNUMBER(A2873),NORMINV(RAND(),0,IF(AND(Data!$G$9="squeeze",A2873&lt;Data!$G$11*0.25),$H$32,1)*$C$30*$C$13)*($C$14*$C$12),"")</f>
        <v/>
      </c>
      <c r="J2873" s="42" t="str">
        <f ca="1">IFERROR(IF(Data!$C$6="Real",B2873,I2873+J2872+($C$14*$C$12)*(NORMINV(RAND(),$C$15,CHOOSE($G$13,$C$13,F2873,G2873)))),"")</f>
        <v/>
      </c>
      <c r="K2873" s="88" t="str">
        <f>IF(ISNUMBER(A2873), IF($G$16="fixed",$G$17,MIN(H2873*Data!$C$7*$C$16*0.5,$C$17*Data!$C$7))*$C$12,"")</f>
        <v/>
      </c>
      <c r="L2873" s="42" t="str">
        <f t="shared" ca="1" si="1350"/>
        <v/>
      </c>
      <c r="M2873" s="44" t="str">
        <f t="shared" ca="1" si="1351"/>
        <v/>
      </c>
      <c r="N2873" s="44" t="str">
        <f t="shared" ca="1" si="1352"/>
        <v/>
      </c>
      <c r="O2873" s="108" t="str">
        <f t="shared" si="1336"/>
        <v/>
      </c>
      <c r="P2873" s="102" t="str">
        <f t="shared" si="1337"/>
        <v/>
      </c>
      <c r="Q2873" s="102" t="str">
        <f t="shared" si="1338"/>
        <v/>
      </c>
      <c r="R2873" s="120" t="str">
        <f t="shared" si="1339"/>
        <v/>
      </c>
      <c r="S2873" s="54" t="str">
        <f t="shared" si="1340"/>
        <v/>
      </c>
      <c r="T2873" s="5" t="str">
        <f t="shared" si="1341"/>
        <v/>
      </c>
      <c r="U2873" s="152" t="str">
        <f t="shared" si="1324"/>
        <v/>
      </c>
      <c r="V2873" s="152" t="str">
        <f t="shared" si="1325"/>
        <v/>
      </c>
      <c r="W2873" s="153" t="str">
        <f t="shared" si="1326"/>
        <v/>
      </c>
      <c r="X2873" s="153" t="str">
        <f t="shared" si="1327"/>
        <v/>
      </c>
      <c r="Y2873" s="153" t="str">
        <f t="shared" si="1328"/>
        <v/>
      </c>
      <c r="Z2873" s="153" t="str">
        <f t="shared" si="1329"/>
        <v/>
      </c>
      <c r="AA2873" s="152" t="str">
        <f t="shared" si="1330"/>
        <v/>
      </c>
      <c r="AB2873" s="152" t="str">
        <f t="shared" si="1331"/>
        <v/>
      </c>
      <c r="AC2873" s="154" t="str">
        <f t="shared" si="1342"/>
        <v/>
      </c>
      <c r="AD2873" s="154" t="str">
        <f t="shared" si="1343"/>
        <v/>
      </c>
      <c r="AE2873" s="3" t="str">
        <f t="shared" si="1344"/>
        <v/>
      </c>
      <c r="AF2873" s="3" t="str">
        <f t="shared" si="1345"/>
        <v/>
      </c>
      <c r="AG2873" s="3" t="str">
        <f t="shared" si="1346"/>
        <v/>
      </c>
      <c r="AH2873" s="4" t="str">
        <f t="shared" si="1347"/>
        <v/>
      </c>
      <c r="AI2873" s="75" t="str">
        <f t="shared" si="1348"/>
        <v/>
      </c>
      <c r="AJ2873" s="75" t="str">
        <f t="shared" si="1349"/>
        <v/>
      </c>
    </row>
    <row r="2874" spans="1:36">
      <c r="A2874" s="41" t="str">
        <f t="shared" si="1332"/>
        <v/>
      </c>
      <c r="B2874" s="150" t="str">
        <f>IF(ISNUMBER(A2874),INDEX('MetaTrader Import'!$H$13:$J$5893,TRUNC(((A2874-$A$39+1)-1)/3)+1,MOD((A2874-$A$39+1)-1,3)+1),"")</f>
        <v/>
      </c>
      <c r="C2874" s="43" t="str">
        <f t="shared" si="1333"/>
        <v/>
      </c>
      <c r="D2874" s="43" t="str">
        <f t="shared" ca="1" si="1323"/>
        <v/>
      </c>
      <c r="E2874" s="43" t="str">
        <f t="shared" si="1334"/>
        <v/>
      </c>
      <c r="F2874" s="43" t="str">
        <f t="shared" si="1335"/>
        <v/>
      </c>
      <c r="G2874" s="43" t="str">
        <f>IF(A2874&lt;&gt;"",IF(A2874&lt;Data!$G$11*0.25,$C$13/$G$32,IF(A2874&gt;Data!$G$11*0.25,$C$13,$C$13*10)),"")</f>
        <v/>
      </c>
      <c r="H2874" s="43" t="str">
        <f>IF(A2874&lt;&gt;"",IF(Data!$G$9="constant",$C$13,IF(Data!$G$9="squeeze",G2874,F2874)),"")</f>
        <v/>
      </c>
      <c r="I2874" s="38" t="str">
        <f ca="1">IF(ISNUMBER(A2874),NORMINV(RAND(),0,IF(AND(Data!$G$9="squeeze",A2874&lt;Data!$G$11*0.25),$H$32,1)*$C$30*$C$13)*($C$14*$C$12),"")</f>
        <v/>
      </c>
      <c r="J2874" s="42" t="str">
        <f ca="1">IFERROR(IF(Data!$C$6="Real",B2874,I2874+J2873+($C$14*$C$12)*(NORMINV(RAND(),$C$15,CHOOSE($G$13,$C$13,F2874,G2874)))),"")</f>
        <v/>
      </c>
      <c r="K2874" s="88" t="str">
        <f>IF(ISNUMBER(A2874), IF($G$16="fixed",$G$17,MIN(H2874*Data!$C$7*$C$16*0.5,$C$17*Data!$C$7))*$C$12,"")</f>
        <v/>
      </c>
      <c r="L2874" s="42" t="str">
        <f t="shared" ca="1" si="1350"/>
        <v/>
      </c>
      <c r="M2874" s="44" t="str">
        <f t="shared" ca="1" si="1351"/>
        <v/>
      </c>
      <c r="N2874" s="44" t="str">
        <f t="shared" ca="1" si="1352"/>
        <v/>
      </c>
      <c r="O2874" s="108" t="str">
        <f t="shared" si="1336"/>
        <v/>
      </c>
      <c r="P2874" s="102" t="str">
        <f t="shared" si="1337"/>
        <v/>
      </c>
      <c r="Q2874" s="102" t="str">
        <f t="shared" si="1338"/>
        <v/>
      </c>
      <c r="R2874" s="120" t="str">
        <f t="shared" si="1339"/>
        <v/>
      </c>
      <c r="S2874" s="54" t="str">
        <f t="shared" si="1340"/>
        <v/>
      </c>
      <c r="T2874" s="5" t="str">
        <f t="shared" si="1341"/>
        <v/>
      </c>
      <c r="U2874" s="152" t="str">
        <f t="shared" si="1324"/>
        <v/>
      </c>
      <c r="V2874" s="152" t="str">
        <f t="shared" si="1325"/>
        <v/>
      </c>
      <c r="W2874" s="153" t="str">
        <f t="shared" si="1326"/>
        <v/>
      </c>
      <c r="X2874" s="153" t="str">
        <f t="shared" si="1327"/>
        <v/>
      </c>
      <c r="Y2874" s="153" t="str">
        <f t="shared" si="1328"/>
        <v/>
      </c>
      <c r="Z2874" s="153" t="str">
        <f t="shared" si="1329"/>
        <v/>
      </c>
      <c r="AA2874" s="152" t="str">
        <f t="shared" si="1330"/>
        <v/>
      </c>
      <c r="AB2874" s="152" t="str">
        <f t="shared" si="1331"/>
        <v/>
      </c>
      <c r="AC2874" s="154" t="str">
        <f t="shared" si="1342"/>
        <v/>
      </c>
      <c r="AD2874" s="154" t="str">
        <f t="shared" si="1343"/>
        <v/>
      </c>
      <c r="AE2874" s="3" t="str">
        <f t="shared" si="1344"/>
        <v/>
      </c>
      <c r="AF2874" s="3" t="str">
        <f t="shared" si="1345"/>
        <v/>
      </c>
      <c r="AG2874" s="3" t="str">
        <f t="shared" si="1346"/>
        <v/>
      </c>
      <c r="AH2874" s="4" t="str">
        <f t="shared" si="1347"/>
        <v/>
      </c>
      <c r="AI2874" s="75" t="str">
        <f t="shared" si="1348"/>
        <v/>
      </c>
      <c r="AJ2874" s="75" t="str">
        <f t="shared" si="1349"/>
        <v/>
      </c>
    </row>
    <row r="2875" spans="1:36">
      <c r="A2875" s="41" t="str">
        <f t="shared" si="1332"/>
        <v/>
      </c>
      <c r="B2875" s="150" t="str">
        <f>IF(ISNUMBER(A2875),INDEX('MetaTrader Import'!$H$13:$J$5893,TRUNC(((A2875-$A$39+1)-1)/3)+1,MOD((A2875-$A$39+1)-1,3)+1),"")</f>
        <v/>
      </c>
      <c r="C2875" s="43" t="str">
        <f t="shared" si="1333"/>
        <v/>
      </c>
      <c r="D2875" s="43" t="str">
        <f t="shared" ca="1" si="1323"/>
        <v/>
      </c>
      <c r="E2875" s="43" t="str">
        <f t="shared" si="1334"/>
        <v/>
      </c>
      <c r="F2875" s="43" t="str">
        <f t="shared" si="1335"/>
        <v/>
      </c>
      <c r="G2875" s="43" t="str">
        <f>IF(A2875&lt;&gt;"",IF(A2875&lt;Data!$G$11*0.25,$C$13/$G$32,IF(A2875&gt;Data!$G$11*0.25,$C$13,$C$13*10)),"")</f>
        <v/>
      </c>
      <c r="H2875" s="43" t="str">
        <f>IF(A2875&lt;&gt;"",IF(Data!$G$9="constant",$C$13,IF(Data!$G$9="squeeze",G2875,F2875)),"")</f>
        <v/>
      </c>
      <c r="I2875" s="38" t="str">
        <f ca="1">IF(ISNUMBER(A2875),NORMINV(RAND(),0,IF(AND(Data!$G$9="squeeze",A2875&lt;Data!$G$11*0.25),$H$32,1)*$C$30*$C$13)*($C$14*$C$12),"")</f>
        <v/>
      </c>
      <c r="J2875" s="42" t="str">
        <f ca="1">IFERROR(IF(Data!$C$6="Real",B2875,I2875+J2874+($C$14*$C$12)*(NORMINV(RAND(),$C$15,CHOOSE($G$13,$C$13,F2875,G2875)))),"")</f>
        <v/>
      </c>
      <c r="K2875" s="88" t="str">
        <f>IF(ISNUMBER(A2875), IF($G$16="fixed",$G$17,MIN(H2875*Data!$C$7*$C$16*0.5,$C$17*Data!$C$7))*$C$12,"")</f>
        <v/>
      </c>
      <c r="L2875" s="42" t="str">
        <f t="shared" ca="1" si="1350"/>
        <v/>
      </c>
      <c r="M2875" s="44" t="str">
        <f t="shared" ca="1" si="1351"/>
        <v/>
      </c>
      <c r="N2875" s="44" t="str">
        <f t="shared" ca="1" si="1352"/>
        <v/>
      </c>
      <c r="O2875" s="108" t="str">
        <f t="shared" si="1336"/>
        <v/>
      </c>
      <c r="P2875" s="102" t="str">
        <f t="shared" si="1337"/>
        <v/>
      </c>
      <c r="Q2875" s="102" t="str">
        <f t="shared" si="1338"/>
        <v/>
      </c>
      <c r="R2875" s="120" t="str">
        <f t="shared" si="1339"/>
        <v/>
      </c>
      <c r="S2875" s="54" t="str">
        <f t="shared" si="1340"/>
        <v/>
      </c>
      <c r="T2875" s="5" t="str">
        <f t="shared" si="1341"/>
        <v/>
      </c>
      <c r="U2875" s="152" t="str">
        <f t="shared" si="1324"/>
        <v/>
      </c>
      <c r="V2875" s="152" t="str">
        <f t="shared" si="1325"/>
        <v/>
      </c>
      <c r="W2875" s="153" t="str">
        <f t="shared" si="1326"/>
        <v/>
      </c>
      <c r="X2875" s="153" t="str">
        <f t="shared" si="1327"/>
        <v/>
      </c>
      <c r="Y2875" s="153" t="str">
        <f t="shared" si="1328"/>
        <v/>
      </c>
      <c r="Z2875" s="153" t="str">
        <f t="shared" si="1329"/>
        <v/>
      </c>
      <c r="AA2875" s="152" t="str">
        <f t="shared" si="1330"/>
        <v/>
      </c>
      <c r="AB2875" s="152" t="str">
        <f t="shared" si="1331"/>
        <v/>
      </c>
      <c r="AC2875" s="154" t="str">
        <f t="shared" si="1342"/>
        <v/>
      </c>
      <c r="AD2875" s="154" t="str">
        <f t="shared" si="1343"/>
        <v/>
      </c>
      <c r="AE2875" s="3" t="str">
        <f t="shared" si="1344"/>
        <v/>
      </c>
      <c r="AF2875" s="3" t="str">
        <f t="shared" si="1345"/>
        <v/>
      </c>
      <c r="AG2875" s="3" t="str">
        <f t="shared" si="1346"/>
        <v/>
      </c>
      <c r="AH2875" s="4" t="str">
        <f t="shared" si="1347"/>
        <v/>
      </c>
      <c r="AI2875" s="75" t="str">
        <f t="shared" si="1348"/>
        <v/>
      </c>
      <c r="AJ2875" s="75" t="str">
        <f t="shared" si="1349"/>
        <v/>
      </c>
    </row>
    <row r="2876" spans="1:36">
      <c r="A2876" s="41" t="str">
        <f t="shared" si="1332"/>
        <v/>
      </c>
      <c r="B2876" s="150" t="str">
        <f>IF(ISNUMBER(A2876),INDEX('MetaTrader Import'!$H$13:$J$5893,TRUNC(((A2876-$A$39+1)-1)/3)+1,MOD((A2876-$A$39+1)-1,3)+1),"")</f>
        <v/>
      </c>
      <c r="C2876" s="43" t="str">
        <f t="shared" si="1333"/>
        <v/>
      </c>
      <c r="D2876" s="43" t="str">
        <f t="shared" ca="1" si="1323"/>
        <v/>
      </c>
      <c r="E2876" s="43" t="str">
        <f t="shared" si="1334"/>
        <v/>
      </c>
      <c r="F2876" s="43" t="str">
        <f t="shared" si="1335"/>
        <v/>
      </c>
      <c r="G2876" s="43" t="str">
        <f>IF(A2876&lt;&gt;"",IF(A2876&lt;Data!$G$11*0.25,$C$13/$G$32,IF(A2876&gt;Data!$G$11*0.25,$C$13,$C$13*10)),"")</f>
        <v/>
      </c>
      <c r="H2876" s="43" t="str">
        <f>IF(A2876&lt;&gt;"",IF(Data!$G$9="constant",$C$13,IF(Data!$G$9="squeeze",G2876,F2876)),"")</f>
        <v/>
      </c>
      <c r="I2876" s="38" t="str">
        <f ca="1">IF(ISNUMBER(A2876),NORMINV(RAND(),0,IF(AND(Data!$G$9="squeeze",A2876&lt;Data!$G$11*0.25),$H$32,1)*$C$30*$C$13)*($C$14*$C$12),"")</f>
        <v/>
      </c>
      <c r="J2876" s="42" t="str">
        <f ca="1">IFERROR(IF(Data!$C$6="Real",B2876,I2876+J2875+($C$14*$C$12)*(NORMINV(RAND(),$C$15,CHOOSE($G$13,$C$13,F2876,G2876)))),"")</f>
        <v/>
      </c>
      <c r="K2876" s="88" t="str">
        <f>IF(ISNUMBER(A2876), IF($G$16="fixed",$G$17,MIN(H2876*Data!$C$7*$C$16*0.5,$C$17*Data!$C$7))*$C$12,"")</f>
        <v/>
      </c>
      <c r="L2876" s="42" t="str">
        <f t="shared" ca="1" si="1350"/>
        <v/>
      </c>
      <c r="M2876" s="44" t="str">
        <f t="shared" ca="1" si="1351"/>
        <v/>
      </c>
      <c r="N2876" s="44" t="str">
        <f t="shared" ca="1" si="1352"/>
        <v/>
      </c>
      <c r="O2876" s="108" t="str">
        <f t="shared" si="1336"/>
        <v/>
      </c>
      <c r="P2876" s="102" t="str">
        <f t="shared" si="1337"/>
        <v/>
      </c>
      <c r="Q2876" s="102" t="str">
        <f t="shared" si="1338"/>
        <v/>
      </c>
      <c r="R2876" s="120" t="str">
        <f t="shared" si="1339"/>
        <v/>
      </c>
      <c r="S2876" s="54" t="str">
        <f t="shared" si="1340"/>
        <v/>
      </c>
      <c r="T2876" s="5" t="str">
        <f t="shared" si="1341"/>
        <v/>
      </c>
      <c r="U2876" s="152" t="str">
        <f t="shared" si="1324"/>
        <v/>
      </c>
      <c r="V2876" s="152" t="str">
        <f t="shared" si="1325"/>
        <v/>
      </c>
      <c r="W2876" s="153" t="str">
        <f t="shared" si="1326"/>
        <v/>
      </c>
      <c r="X2876" s="153" t="str">
        <f t="shared" si="1327"/>
        <v/>
      </c>
      <c r="Y2876" s="153" t="str">
        <f t="shared" si="1328"/>
        <v/>
      </c>
      <c r="Z2876" s="153" t="str">
        <f t="shared" si="1329"/>
        <v/>
      </c>
      <c r="AA2876" s="152" t="str">
        <f t="shared" si="1330"/>
        <v/>
      </c>
      <c r="AB2876" s="152" t="str">
        <f t="shared" si="1331"/>
        <v/>
      </c>
      <c r="AC2876" s="154" t="str">
        <f t="shared" si="1342"/>
        <v/>
      </c>
      <c r="AD2876" s="154" t="str">
        <f t="shared" si="1343"/>
        <v/>
      </c>
      <c r="AE2876" s="3" t="str">
        <f t="shared" si="1344"/>
        <v/>
      </c>
      <c r="AF2876" s="3" t="str">
        <f t="shared" si="1345"/>
        <v/>
      </c>
      <c r="AG2876" s="3" t="str">
        <f t="shared" si="1346"/>
        <v/>
      </c>
      <c r="AH2876" s="4" t="str">
        <f t="shared" si="1347"/>
        <v/>
      </c>
      <c r="AI2876" s="75" t="str">
        <f t="shared" si="1348"/>
        <v/>
      </c>
      <c r="AJ2876" s="75" t="str">
        <f t="shared" si="1349"/>
        <v/>
      </c>
    </row>
    <row r="2877" spans="1:36">
      <c r="A2877" s="41" t="str">
        <f t="shared" si="1332"/>
        <v/>
      </c>
      <c r="B2877" s="150" t="str">
        <f>IF(ISNUMBER(A2877),INDEX('MetaTrader Import'!$H$13:$J$5893,TRUNC(((A2877-$A$39+1)-1)/3)+1,MOD((A2877-$A$39+1)-1,3)+1),"")</f>
        <v/>
      </c>
      <c r="C2877" s="43" t="str">
        <f t="shared" si="1333"/>
        <v/>
      </c>
      <c r="D2877" s="43" t="str">
        <f t="shared" ca="1" si="1323"/>
        <v/>
      </c>
      <c r="E2877" s="43" t="str">
        <f t="shared" si="1334"/>
        <v/>
      </c>
      <c r="F2877" s="43" t="str">
        <f t="shared" si="1335"/>
        <v/>
      </c>
      <c r="G2877" s="43" t="str">
        <f>IF(A2877&lt;&gt;"",IF(A2877&lt;Data!$G$11*0.25,$C$13/$G$32,IF(A2877&gt;Data!$G$11*0.25,$C$13,$C$13*10)),"")</f>
        <v/>
      </c>
      <c r="H2877" s="43" t="str">
        <f>IF(A2877&lt;&gt;"",IF(Data!$G$9="constant",$C$13,IF(Data!$G$9="squeeze",G2877,F2877)),"")</f>
        <v/>
      </c>
      <c r="I2877" s="38" t="str">
        <f ca="1">IF(ISNUMBER(A2877),NORMINV(RAND(),0,IF(AND(Data!$G$9="squeeze",A2877&lt;Data!$G$11*0.25),$H$32,1)*$C$30*$C$13)*($C$14*$C$12),"")</f>
        <v/>
      </c>
      <c r="J2877" s="42" t="str">
        <f ca="1">IFERROR(IF(Data!$C$6="Real",B2877,I2877+J2876+($C$14*$C$12)*(NORMINV(RAND(),$C$15,CHOOSE($G$13,$C$13,F2877,G2877)))),"")</f>
        <v/>
      </c>
      <c r="K2877" s="88" t="str">
        <f>IF(ISNUMBER(A2877), IF($G$16="fixed",$G$17,MIN(H2877*Data!$C$7*$C$16*0.5,$C$17*Data!$C$7))*$C$12,"")</f>
        <v/>
      </c>
      <c r="L2877" s="42" t="str">
        <f t="shared" ca="1" si="1350"/>
        <v/>
      </c>
      <c r="M2877" s="44" t="str">
        <f t="shared" ca="1" si="1351"/>
        <v/>
      </c>
      <c r="N2877" s="44" t="str">
        <f t="shared" ca="1" si="1352"/>
        <v/>
      </c>
      <c r="O2877" s="108" t="str">
        <f t="shared" si="1336"/>
        <v/>
      </c>
      <c r="P2877" s="102" t="str">
        <f t="shared" si="1337"/>
        <v/>
      </c>
      <c r="Q2877" s="102" t="str">
        <f t="shared" si="1338"/>
        <v/>
      </c>
      <c r="R2877" s="120" t="str">
        <f t="shared" si="1339"/>
        <v/>
      </c>
      <c r="S2877" s="54" t="str">
        <f t="shared" si="1340"/>
        <v/>
      </c>
      <c r="T2877" s="5" t="str">
        <f t="shared" si="1341"/>
        <v/>
      </c>
      <c r="U2877" s="152" t="str">
        <f t="shared" si="1324"/>
        <v/>
      </c>
      <c r="V2877" s="152" t="str">
        <f t="shared" si="1325"/>
        <v/>
      </c>
      <c r="W2877" s="153" t="str">
        <f t="shared" si="1326"/>
        <v/>
      </c>
      <c r="X2877" s="153" t="str">
        <f t="shared" si="1327"/>
        <v/>
      </c>
      <c r="Y2877" s="153" t="str">
        <f t="shared" si="1328"/>
        <v/>
      </c>
      <c r="Z2877" s="153" t="str">
        <f t="shared" si="1329"/>
        <v/>
      </c>
      <c r="AA2877" s="152" t="str">
        <f t="shared" si="1330"/>
        <v/>
      </c>
      <c r="AB2877" s="152" t="str">
        <f t="shared" si="1331"/>
        <v/>
      </c>
      <c r="AC2877" s="154" t="str">
        <f t="shared" si="1342"/>
        <v/>
      </c>
      <c r="AD2877" s="154" t="str">
        <f t="shared" si="1343"/>
        <v/>
      </c>
      <c r="AE2877" s="3" t="str">
        <f t="shared" si="1344"/>
        <v/>
      </c>
      <c r="AF2877" s="3" t="str">
        <f t="shared" si="1345"/>
        <v/>
      </c>
      <c r="AG2877" s="3" t="str">
        <f t="shared" si="1346"/>
        <v/>
      </c>
      <c r="AH2877" s="4" t="str">
        <f t="shared" si="1347"/>
        <v/>
      </c>
      <c r="AI2877" s="75" t="str">
        <f t="shared" si="1348"/>
        <v/>
      </c>
      <c r="AJ2877" s="75" t="str">
        <f t="shared" si="1349"/>
        <v/>
      </c>
    </row>
    <row r="2878" spans="1:36">
      <c r="A2878" s="41" t="str">
        <f t="shared" si="1332"/>
        <v/>
      </c>
      <c r="B2878" s="150" t="str">
        <f>IF(ISNUMBER(A2878),INDEX('MetaTrader Import'!$H$13:$J$5893,TRUNC(((A2878-$A$39+1)-1)/3)+1,MOD((A2878-$A$39+1)-1,3)+1),"")</f>
        <v/>
      </c>
      <c r="C2878" s="43" t="str">
        <f t="shared" si="1333"/>
        <v/>
      </c>
      <c r="D2878" s="43" t="str">
        <f t="shared" ca="1" si="1323"/>
        <v/>
      </c>
      <c r="E2878" s="43" t="str">
        <f t="shared" si="1334"/>
        <v/>
      </c>
      <c r="F2878" s="43" t="str">
        <f t="shared" si="1335"/>
        <v/>
      </c>
      <c r="G2878" s="43" t="str">
        <f>IF(A2878&lt;&gt;"",IF(A2878&lt;Data!$G$11*0.25,$C$13/$G$32,IF(A2878&gt;Data!$G$11*0.25,$C$13,$C$13*10)),"")</f>
        <v/>
      </c>
      <c r="H2878" s="43" t="str">
        <f>IF(A2878&lt;&gt;"",IF(Data!$G$9="constant",$C$13,IF(Data!$G$9="squeeze",G2878,F2878)),"")</f>
        <v/>
      </c>
      <c r="I2878" s="38" t="str">
        <f ca="1">IF(ISNUMBER(A2878),NORMINV(RAND(),0,IF(AND(Data!$G$9="squeeze",A2878&lt;Data!$G$11*0.25),$H$32,1)*$C$30*$C$13)*($C$14*$C$12),"")</f>
        <v/>
      </c>
      <c r="J2878" s="42" t="str">
        <f ca="1">IFERROR(IF(Data!$C$6="Real",B2878,I2878+J2877+($C$14*$C$12)*(NORMINV(RAND(),$C$15,CHOOSE($G$13,$C$13,F2878,G2878)))),"")</f>
        <v/>
      </c>
      <c r="K2878" s="88" t="str">
        <f>IF(ISNUMBER(A2878), IF($G$16="fixed",$G$17,MIN(H2878*Data!$C$7*$C$16*0.5,$C$17*Data!$C$7))*$C$12,"")</f>
        <v/>
      </c>
      <c r="L2878" s="42" t="str">
        <f t="shared" ca="1" si="1350"/>
        <v/>
      </c>
      <c r="M2878" s="44" t="str">
        <f t="shared" ca="1" si="1351"/>
        <v/>
      </c>
      <c r="N2878" s="44" t="str">
        <f t="shared" ca="1" si="1352"/>
        <v/>
      </c>
      <c r="O2878" s="108" t="str">
        <f t="shared" si="1336"/>
        <v/>
      </c>
      <c r="P2878" s="102" t="str">
        <f t="shared" si="1337"/>
        <v/>
      </c>
      <c r="Q2878" s="102" t="str">
        <f t="shared" si="1338"/>
        <v/>
      </c>
      <c r="R2878" s="120" t="str">
        <f t="shared" si="1339"/>
        <v/>
      </c>
      <c r="S2878" s="54" t="str">
        <f t="shared" si="1340"/>
        <v/>
      </c>
      <c r="T2878" s="5" t="str">
        <f t="shared" si="1341"/>
        <v/>
      </c>
      <c r="U2878" s="152" t="str">
        <f t="shared" si="1324"/>
        <v/>
      </c>
      <c r="V2878" s="152" t="str">
        <f t="shared" si="1325"/>
        <v/>
      </c>
      <c r="W2878" s="153" t="str">
        <f t="shared" si="1326"/>
        <v/>
      </c>
      <c r="X2878" s="153" t="str">
        <f t="shared" si="1327"/>
        <v/>
      </c>
      <c r="Y2878" s="153" t="str">
        <f t="shared" si="1328"/>
        <v/>
      </c>
      <c r="Z2878" s="153" t="str">
        <f t="shared" si="1329"/>
        <v/>
      </c>
      <c r="AA2878" s="152" t="str">
        <f t="shared" si="1330"/>
        <v/>
      </c>
      <c r="AB2878" s="152" t="str">
        <f t="shared" si="1331"/>
        <v/>
      </c>
      <c r="AC2878" s="154" t="str">
        <f t="shared" si="1342"/>
        <v/>
      </c>
      <c r="AD2878" s="154" t="str">
        <f t="shared" si="1343"/>
        <v/>
      </c>
      <c r="AE2878" s="3" t="str">
        <f t="shared" si="1344"/>
        <v/>
      </c>
      <c r="AF2878" s="3" t="str">
        <f t="shared" si="1345"/>
        <v/>
      </c>
      <c r="AG2878" s="3" t="str">
        <f t="shared" si="1346"/>
        <v/>
      </c>
      <c r="AH2878" s="4" t="str">
        <f t="shared" si="1347"/>
        <v/>
      </c>
      <c r="AI2878" s="75" t="str">
        <f t="shared" si="1348"/>
        <v/>
      </c>
      <c r="AJ2878" s="75" t="str">
        <f t="shared" si="1349"/>
        <v/>
      </c>
    </row>
    <row r="2879" spans="1:36">
      <c r="A2879" s="41" t="str">
        <f t="shared" si="1332"/>
        <v/>
      </c>
      <c r="B2879" s="150" t="str">
        <f>IF(ISNUMBER(A2879),INDEX('MetaTrader Import'!$H$13:$J$5893,TRUNC(((A2879-$A$39+1)-1)/3)+1,MOD((A2879-$A$39+1)-1,3)+1),"")</f>
        <v/>
      </c>
      <c r="C2879" s="43" t="str">
        <f t="shared" si="1333"/>
        <v/>
      </c>
      <c r="D2879" s="43" t="str">
        <f t="shared" ca="1" si="1323"/>
        <v/>
      </c>
      <c r="E2879" s="43" t="str">
        <f t="shared" si="1334"/>
        <v/>
      </c>
      <c r="F2879" s="43" t="str">
        <f t="shared" si="1335"/>
        <v/>
      </c>
      <c r="G2879" s="43" t="str">
        <f>IF(A2879&lt;&gt;"",IF(A2879&lt;Data!$G$11*0.25,$C$13/$G$32,IF(A2879&gt;Data!$G$11*0.25,$C$13,$C$13*10)),"")</f>
        <v/>
      </c>
      <c r="H2879" s="43" t="str">
        <f>IF(A2879&lt;&gt;"",IF(Data!$G$9="constant",$C$13,IF(Data!$G$9="squeeze",G2879,F2879)),"")</f>
        <v/>
      </c>
      <c r="I2879" s="38" t="str">
        <f ca="1">IF(ISNUMBER(A2879),NORMINV(RAND(),0,IF(AND(Data!$G$9="squeeze",A2879&lt;Data!$G$11*0.25),$H$32,1)*$C$30*$C$13)*($C$14*$C$12),"")</f>
        <v/>
      </c>
      <c r="J2879" s="42" t="str">
        <f ca="1">IFERROR(IF(Data!$C$6="Real",B2879,I2879+J2878+($C$14*$C$12)*(NORMINV(RAND(),$C$15,CHOOSE($G$13,$C$13,F2879,G2879)))),"")</f>
        <v/>
      </c>
      <c r="K2879" s="88" t="str">
        <f>IF(ISNUMBER(A2879), IF($G$16="fixed",$G$17,MIN(H2879*Data!$C$7*$C$16*0.5,$C$17*Data!$C$7))*$C$12,"")</f>
        <v/>
      </c>
      <c r="L2879" s="42" t="str">
        <f t="shared" ca="1" si="1350"/>
        <v/>
      </c>
      <c r="M2879" s="44" t="str">
        <f t="shared" ca="1" si="1351"/>
        <v/>
      </c>
      <c r="N2879" s="44" t="str">
        <f t="shared" ca="1" si="1352"/>
        <v/>
      </c>
      <c r="O2879" s="108" t="str">
        <f t="shared" si="1336"/>
        <v/>
      </c>
      <c r="P2879" s="102" t="str">
        <f t="shared" si="1337"/>
        <v/>
      </c>
      <c r="Q2879" s="102" t="str">
        <f t="shared" si="1338"/>
        <v/>
      </c>
      <c r="R2879" s="120" t="str">
        <f t="shared" si="1339"/>
        <v/>
      </c>
      <c r="S2879" s="54" t="str">
        <f t="shared" si="1340"/>
        <v/>
      </c>
      <c r="T2879" s="5" t="str">
        <f t="shared" si="1341"/>
        <v/>
      </c>
      <c r="U2879" s="152" t="str">
        <f t="shared" si="1324"/>
        <v/>
      </c>
      <c r="V2879" s="152" t="str">
        <f t="shared" si="1325"/>
        <v/>
      </c>
      <c r="W2879" s="153" t="str">
        <f t="shared" si="1326"/>
        <v/>
      </c>
      <c r="X2879" s="153" t="str">
        <f t="shared" si="1327"/>
        <v/>
      </c>
      <c r="Y2879" s="153" t="str">
        <f t="shared" si="1328"/>
        <v/>
      </c>
      <c r="Z2879" s="153" t="str">
        <f t="shared" si="1329"/>
        <v/>
      </c>
      <c r="AA2879" s="152" t="str">
        <f t="shared" si="1330"/>
        <v/>
      </c>
      <c r="AB2879" s="152" t="str">
        <f t="shared" si="1331"/>
        <v/>
      </c>
      <c r="AC2879" s="154" t="str">
        <f t="shared" si="1342"/>
        <v/>
      </c>
      <c r="AD2879" s="154" t="str">
        <f t="shared" si="1343"/>
        <v/>
      </c>
      <c r="AE2879" s="3" t="str">
        <f t="shared" si="1344"/>
        <v/>
      </c>
      <c r="AF2879" s="3" t="str">
        <f t="shared" si="1345"/>
        <v/>
      </c>
      <c r="AG2879" s="3" t="str">
        <f t="shared" si="1346"/>
        <v/>
      </c>
      <c r="AH2879" s="4" t="str">
        <f t="shared" si="1347"/>
        <v/>
      </c>
      <c r="AI2879" s="75" t="str">
        <f t="shared" si="1348"/>
        <v/>
      </c>
      <c r="AJ2879" s="75" t="str">
        <f t="shared" si="1349"/>
        <v/>
      </c>
    </row>
    <row r="2880" spans="1:36">
      <c r="A2880" s="41" t="str">
        <f t="shared" si="1332"/>
        <v/>
      </c>
      <c r="B2880" s="150" t="str">
        <f>IF(ISNUMBER(A2880),INDEX('MetaTrader Import'!$H$13:$J$5893,TRUNC(((A2880-$A$39+1)-1)/3)+1,MOD((A2880-$A$39+1)-1,3)+1),"")</f>
        <v/>
      </c>
      <c r="C2880" s="43" t="str">
        <f t="shared" si="1333"/>
        <v/>
      </c>
      <c r="D2880" s="43" t="str">
        <f t="shared" ca="1" si="1323"/>
        <v/>
      </c>
      <c r="E2880" s="43" t="str">
        <f t="shared" si="1334"/>
        <v/>
      </c>
      <c r="F2880" s="43" t="str">
        <f t="shared" si="1335"/>
        <v/>
      </c>
      <c r="G2880" s="43" t="str">
        <f>IF(A2880&lt;&gt;"",IF(A2880&lt;Data!$G$11*0.25,$C$13/$G$32,IF(A2880&gt;Data!$G$11*0.25,$C$13,$C$13*10)),"")</f>
        <v/>
      </c>
      <c r="H2880" s="43" t="str">
        <f>IF(A2880&lt;&gt;"",IF(Data!$G$9="constant",$C$13,IF(Data!$G$9="squeeze",G2880,F2880)),"")</f>
        <v/>
      </c>
      <c r="I2880" s="38" t="str">
        <f ca="1">IF(ISNUMBER(A2880),NORMINV(RAND(),0,IF(AND(Data!$G$9="squeeze",A2880&lt;Data!$G$11*0.25),$H$32,1)*$C$30*$C$13)*($C$14*$C$12),"")</f>
        <v/>
      </c>
      <c r="J2880" s="42" t="str">
        <f ca="1">IFERROR(IF(Data!$C$6="Real",B2880,I2880+J2879+($C$14*$C$12)*(NORMINV(RAND(),$C$15,CHOOSE($G$13,$C$13,F2880,G2880)))),"")</f>
        <v/>
      </c>
      <c r="K2880" s="88" t="str">
        <f>IF(ISNUMBER(A2880), IF($G$16="fixed",$G$17,MIN(H2880*Data!$C$7*$C$16*0.5,$C$17*Data!$C$7))*$C$12,"")</f>
        <v/>
      </c>
      <c r="L2880" s="42" t="str">
        <f t="shared" ca="1" si="1350"/>
        <v/>
      </c>
      <c r="M2880" s="44" t="str">
        <f t="shared" ca="1" si="1351"/>
        <v/>
      </c>
      <c r="N2880" s="44" t="str">
        <f t="shared" ca="1" si="1352"/>
        <v/>
      </c>
      <c r="O2880" s="108" t="str">
        <f t="shared" si="1336"/>
        <v/>
      </c>
      <c r="P2880" s="102" t="str">
        <f t="shared" si="1337"/>
        <v/>
      </c>
      <c r="Q2880" s="102" t="str">
        <f t="shared" si="1338"/>
        <v/>
      </c>
      <c r="R2880" s="120" t="str">
        <f t="shared" si="1339"/>
        <v/>
      </c>
      <c r="S2880" s="54" t="str">
        <f t="shared" si="1340"/>
        <v/>
      </c>
      <c r="T2880" s="5" t="str">
        <f t="shared" si="1341"/>
        <v/>
      </c>
      <c r="U2880" s="152" t="str">
        <f t="shared" si="1324"/>
        <v/>
      </c>
      <c r="V2880" s="152" t="str">
        <f t="shared" si="1325"/>
        <v/>
      </c>
      <c r="W2880" s="153" t="str">
        <f t="shared" si="1326"/>
        <v/>
      </c>
      <c r="X2880" s="153" t="str">
        <f t="shared" si="1327"/>
        <v/>
      </c>
      <c r="Y2880" s="153" t="str">
        <f t="shared" si="1328"/>
        <v/>
      </c>
      <c r="Z2880" s="153" t="str">
        <f t="shared" si="1329"/>
        <v/>
      </c>
      <c r="AA2880" s="152" t="str">
        <f t="shared" si="1330"/>
        <v/>
      </c>
      <c r="AB2880" s="152" t="str">
        <f t="shared" si="1331"/>
        <v/>
      </c>
      <c r="AC2880" s="154" t="str">
        <f t="shared" si="1342"/>
        <v/>
      </c>
      <c r="AD2880" s="154" t="str">
        <f t="shared" si="1343"/>
        <v/>
      </c>
      <c r="AE2880" s="3" t="str">
        <f t="shared" si="1344"/>
        <v/>
      </c>
      <c r="AF2880" s="3" t="str">
        <f t="shared" si="1345"/>
        <v/>
      </c>
      <c r="AG2880" s="3" t="str">
        <f t="shared" si="1346"/>
        <v/>
      </c>
      <c r="AH2880" s="4" t="str">
        <f t="shared" si="1347"/>
        <v/>
      </c>
      <c r="AI2880" s="75" t="str">
        <f t="shared" si="1348"/>
        <v/>
      </c>
      <c r="AJ2880" s="75" t="str">
        <f t="shared" si="1349"/>
        <v/>
      </c>
    </row>
    <row r="2881" spans="1:36">
      <c r="A2881" s="41" t="str">
        <f t="shared" si="1332"/>
        <v/>
      </c>
      <c r="B2881" s="150" t="str">
        <f>IF(ISNUMBER(A2881),INDEX('MetaTrader Import'!$H$13:$J$5893,TRUNC(((A2881-$A$39+1)-1)/3)+1,MOD((A2881-$A$39+1)-1,3)+1),"")</f>
        <v/>
      </c>
      <c r="C2881" s="43" t="str">
        <f t="shared" si="1333"/>
        <v/>
      </c>
      <c r="D2881" s="43" t="str">
        <f t="shared" ca="1" si="1323"/>
        <v/>
      </c>
      <c r="E2881" s="43" t="str">
        <f t="shared" si="1334"/>
        <v/>
      </c>
      <c r="F2881" s="43" t="str">
        <f t="shared" si="1335"/>
        <v/>
      </c>
      <c r="G2881" s="43" t="str">
        <f>IF(A2881&lt;&gt;"",IF(A2881&lt;Data!$G$11*0.25,$C$13/$G$32,IF(A2881&gt;Data!$G$11*0.25,$C$13,$C$13*10)),"")</f>
        <v/>
      </c>
      <c r="H2881" s="43" t="str">
        <f>IF(A2881&lt;&gt;"",IF(Data!$G$9="constant",$C$13,IF(Data!$G$9="squeeze",G2881,F2881)),"")</f>
        <v/>
      </c>
      <c r="I2881" s="38" t="str">
        <f ca="1">IF(ISNUMBER(A2881),NORMINV(RAND(),0,IF(AND(Data!$G$9="squeeze",A2881&lt;Data!$G$11*0.25),$H$32,1)*$C$30*$C$13)*($C$14*$C$12),"")</f>
        <v/>
      </c>
      <c r="J2881" s="42" t="str">
        <f ca="1">IFERROR(IF(Data!$C$6="Real",B2881,I2881+J2880+($C$14*$C$12)*(NORMINV(RAND(),$C$15,CHOOSE($G$13,$C$13,F2881,G2881)))),"")</f>
        <v/>
      </c>
      <c r="K2881" s="88" t="str">
        <f>IF(ISNUMBER(A2881), IF($G$16="fixed",$G$17,MIN(H2881*Data!$C$7*$C$16*0.5,$C$17*Data!$C$7))*$C$12,"")</f>
        <v/>
      </c>
      <c r="L2881" s="42" t="str">
        <f t="shared" ca="1" si="1350"/>
        <v/>
      </c>
      <c r="M2881" s="44" t="str">
        <f t="shared" ca="1" si="1351"/>
        <v/>
      </c>
      <c r="N2881" s="44" t="str">
        <f t="shared" ca="1" si="1352"/>
        <v/>
      </c>
      <c r="O2881" s="108" t="str">
        <f t="shared" si="1336"/>
        <v/>
      </c>
      <c r="P2881" s="102" t="str">
        <f t="shared" si="1337"/>
        <v/>
      </c>
      <c r="Q2881" s="102" t="str">
        <f t="shared" si="1338"/>
        <v/>
      </c>
      <c r="R2881" s="120" t="str">
        <f t="shared" si="1339"/>
        <v/>
      </c>
      <c r="S2881" s="54" t="str">
        <f t="shared" si="1340"/>
        <v/>
      </c>
      <c r="T2881" s="5" t="str">
        <f t="shared" si="1341"/>
        <v/>
      </c>
      <c r="U2881" s="152" t="str">
        <f t="shared" si="1324"/>
        <v/>
      </c>
      <c r="V2881" s="152" t="str">
        <f t="shared" si="1325"/>
        <v/>
      </c>
      <c r="W2881" s="153" t="str">
        <f t="shared" si="1326"/>
        <v/>
      </c>
      <c r="X2881" s="153" t="str">
        <f t="shared" si="1327"/>
        <v/>
      </c>
      <c r="Y2881" s="153" t="str">
        <f t="shared" si="1328"/>
        <v/>
      </c>
      <c r="Z2881" s="153" t="str">
        <f t="shared" si="1329"/>
        <v/>
      </c>
      <c r="AA2881" s="152" t="str">
        <f t="shared" si="1330"/>
        <v/>
      </c>
      <c r="AB2881" s="152" t="str">
        <f t="shared" si="1331"/>
        <v/>
      </c>
      <c r="AC2881" s="154" t="str">
        <f t="shared" si="1342"/>
        <v/>
      </c>
      <c r="AD2881" s="154" t="str">
        <f t="shared" si="1343"/>
        <v/>
      </c>
      <c r="AE2881" s="3" t="str">
        <f t="shared" si="1344"/>
        <v/>
      </c>
      <c r="AF2881" s="3" t="str">
        <f t="shared" si="1345"/>
        <v/>
      </c>
      <c r="AG2881" s="3" t="str">
        <f t="shared" si="1346"/>
        <v/>
      </c>
      <c r="AH2881" s="4" t="str">
        <f t="shared" si="1347"/>
        <v/>
      </c>
      <c r="AI2881" s="75" t="str">
        <f t="shared" si="1348"/>
        <v/>
      </c>
      <c r="AJ2881" s="75" t="str">
        <f t="shared" si="1349"/>
        <v/>
      </c>
    </row>
    <row r="2882" spans="1:36">
      <c r="A2882" s="41" t="str">
        <f t="shared" si="1332"/>
        <v/>
      </c>
      <c r="B2882" s="150" t="str">
        <f>IF(ISNUMBER(A2882),INDEX('MetaTrader Import'!$H$13:$J$5893,TRUNC(((A2882-$A$39+1)-1)/3)+1,MOD((A2882-$A$39+1)-1,3)+1),"")</f>
        <v/>
      </c>
      <c r="C2882" s="43" t="str">
        <f t="shared" si="1333"/>
        <v/>
      </c>
      <c r="D2882" s="43" t="str">
        <f t="shared" ca="1" si="1323"/>
        <v/>
      </c>
      <c r="E2882" s="43" t="str">
        <f t="shared" si="1334"/>
        <v/>
      </c>
      <c r="F2882" s="43" t="str">
        <f t="shared" si="1335"/>
        <v/>
      </c>
      <c r="G2882" s="43" t="str">
        <f>IF(A2882&lt;&gt;"",IF(A2882&lt;Data!$G$11*0.25,$C$13/$G$32,IF(A2882&gt;Data!$G$11*0.25,$C$13,$C$13*10)),"")</f>
        <v/>
      </c>
      <c r="H2882" s="43" t="str">
        <f>IF(A2882&lt;&gt;"",IF(Data!$G$9="constant",$C$13,IF(Data!$G$9="squeeze",G2882,F2882)),"")</f>
        <v/>
      </c>
      <c r="I2882" s="38" t="str">
        <f ca="1">IF(ISNUMBER(A2882),NORMINV(RAND(),0,IF(AND(Data!$G$9="squeeze",A2882&lt;Data!$G$11*0.25),$H$32,1)*$C$30*$C$13)*($C$14*$C$12),"")</f>
        <v/>
      </c>
      <c r="J2882" s="42" t="str">
        <f ca="1">IFERROR(IF(Data!$C$6="Real",B2882,I2882+J2881+($C$14*$C$12)*(NORMINV(RAND(),$C$15,CHOOSE($G$13,$C$13,F2882,G2882)))),"")</f>
        <v/>
      </c>
      <c r="K2882" s="88" t="str">
        <f>IF(ISNUMBER(A2882), IF($G$16="fixed",$G$17,MIN(H2882*Data!$C$7*$C$16*0.5,$C$17*Data!$C$7))*$C$12,"")</f>
        <v/>
      </c>
      <c r="L2882" s="42" t="str">
        <f t="shared" ca="1" si="1350"/>
        <v/>
      </c>
      <c r="M2882" s="44" t="str">
        <f t="shared" ca="1" si="1351"/>
        <v/>
      </c>
      <c r="N2882" s="44" t="str">
        <f t="shared" ca="1" si="1352"/>
        <v/>
      </c>
      <c r="O2882" s="108" t="str">
        <f t="shared" si="1336"/>
        <v/>
      </c>
      <c r="P2882" s="102" t="str">
        <f t="shared" si="1337"/>
        <v/>
      </c>
      <c r="Q2882" s="102" t="str">
        <f t="shared" si="1338"/>
        <v/>
      </c>
      <c r="R2882" s="120" t="str">
        <f t="shared" si="1339"/>
        <v/>
      </c>
      <c r="S2882" s="54" t="str">
        <f t="shared" si="1340"/>
        <v/>
      </c>
      <c r="T2882" s="5" t="str">
        <f t="shared" si="1341"/>
        <v/>
      </c>
      <c r="U2882" s="152" t="str">
        <f t="shared" si="1324"/>
        <v/>
      </c>
      <c r="V2882" s="152" t="str">
        <f t="shared" si="1325"/>
        <v/>
      </c>
      <c r="W2882" s="153" t="str">
        <f t="shared" si="1326"/>
        <v/>
      </c>
      <c r="X2882" s="153" t="str">
        <f t="shared" si="1327"/>
        <v/>
      </c>
      <c r="Y2882" s="153" t="str">
        <f t="shared" si="1328"/>
        <v/>
      </c>
      <c r="Z2882" s="153" t="str">
        <f t="shared" si="1329"/>
        <v/>
      </c>
      <c r="AA2882" s="152" t="str">
        <f t="shared" si="1330"/>
        <v/>
      </c>
      <c r="AB2882" s="152" t="str">
        <f t="shared" si="1331"/>
        <v/>
      </c>
      <c r="AC2882" s="154" t="str">
        <f t="shared" si="1342"/>
        <v/>
      </c>
      <c r="AD2882" s="154" t="str">
        <f t="shared" si="1343"/>
        <v/>
      </c>
      <c r="AE2882" s="3" t="str">
        <f t="shared" si="1344"/>
        <v/>
      </c>
      <c r="AF2882" s="3" t="str">
        <f t="shared" si="1345"/>
        <v/>
      </c>
      <c r="AG2882" s="3" t="str">
        <f t="shared" si="1346"/>
        <v/>
      </c>
      <c r="AH2882" s="4" t="str">
        <f t="shared" si="1347"/>
        <v/>
      </c>
      <c r="AI2882" s="75" t="str">
        <f t="shared" si="1348"/>
        <v/>
      </c>
      <c r="AJ2882" s="75" t="str">
        <f t="shared" si="1349"/>
        <v/>
      </c>
    </row>
    <row r="2883" spans="1:36">
      <c r="A2883" s="41" t="str">
        <f t="shared" si="1332"/>
        <v/>
      </c>
      <c r="B2883" s="150" t="str">
        <f>IF(ISNUMBER(A2883),INDEX('MetaTrader Import'!$H$13:$J$5893,TRUNC(((A2883-$A$39+1)-1)/3)+1,MOD((A2883-$A$39+1)-1,3)+1),"")</f>
        <v/>
      </c>
      <c r="C2883" s="43" t="str">
        <f t="shared" si="1333"/>
        <v/>
      </c>
      <c r="D2883" s="43" t="str">
        <f t="shared" ref="D2883:D2946" ca="1" si="1353">IF(A2883&lt;&gt;"",NORMINV(RAND(),($C$23-C2883)*$C$28,$C$27)+NORMINV(RAND(),IF(RAND()&gt;$C$26,$C$25,0),$C$27),"")</f>
        <v/>
      </c>
      <c r="E2883" s="43" t="str">
        <f t="shared" si="1334"/>
        <v/>
      </c>
      <c r="F2883" s="43" t="str">
        <f t="shared" si="1335"/>
        <v/>
      </c>
      <c r="G2883" s="43" t="str">
        <f>IF(A2883&lt;&gt;"",IF(A2883&lt;Data!$G$11*0.25,$C$13/$G$32,IF(A2883&gt;Data!$G$11*0.25,$C$13,$C$13*10)),"")</f>
        <v/>
      </c>
      <c r="H2883" s="43" t="str">
        <f>IF(A2883&lt;&gt;"",IF(Data!$G$9="constant",$C$13,IF(Data!$G$9="squeeze",G2883,F2883)),"")</f>
        <v/>
      </c>
      <c r="I2883" s="38" t="str">
        <f ca="1">IF(ISNUMBER(A2883),NORMINV(RAND(),0,IF(AND(Data!$G$9="squeeze",A2883&lt;Data!$G$11*0.25),$H$32,1)*$C$30*$C$13)*($C$14*$C$12),"")</f>
        <v/>
      </c>
      <c r="J2883" s="42" t="str">
        <f ca="1">IFERROR(IF(Data!$C$6="Real",B2883,I2883+J2882+($C$14*$C$12)*(NORMINV(RAND(),$C$15,CHOOSE($G$13,$C$13,F2883,G2883)))),"")</f>
        <v/>
      </c>
      <c r="K2883" s="88" t="str">
        <f>IF(ISNUMBER(A2883), IF($G$16="fixed",$G$17,MIN(H2883*Data!$C$7*$C$16*0.5,$C$17*Data!$C$7))*$C$12,"")</f>
        <v/>
      </c>
      <c r="L2883" s="42" t="str">
        <f t="shared" ca="1" si="1350"/>
        <v/>
      </c>
      <c r="M2883" s="44" t="str">
        <f t="shared" ca="1" si="1351"/>
        <v/>
      </c>
      <c r="N2883" s="44" t="str">
        <f t="shared" ca="1" si="1352"/>
        <v/>
      </c>
      <c r="O2883" s="108" t="str">
        <f t="shared" si="1336"/>
        <v/>
      </c>
      <c r="P2883" s="102" t="str">
        <f t="shared" si="1337"/>
        <v/>
      </c>
      <c r="Q2883" s="102" t="str">
        <f t="shared" si="1338"/>
        <v/>
      </c>
      <c r="R2883" s="120" t="str">
        <f t="shared" si="1339"/>
        <v/>
      </c>
      <c r="S2883" s="54" t="str">
        <f t="shared" si="1340"/>
        <v/>
      </c>
      <c r="T2883" s="5" t="str">
        <f t="shared" si="1341"/>
        <v/>
      </c>
      <c r="U2883" s="152" t="str">
        <f t="shared" ref="U2883:U2946" si="1354">IF(NOT(ISNUMBER(T2883)),"",IF(S2883=1,T2883,IF(M2883&gt;U2882,M2883,IF(ISNUMBER(U2882),U2882,""))))</f>
        <v/>
      </c>
      <c r="V2883" s="152" t="str">
        <f t="shared" ref="V2883:V2946" si="1355">IF(NOT(ISNUMBER(T2883)),"",IF(S2883=1,T2883,IF(N2883&lt;V2882,N2883,IF(ISNUMBER(V2882),V2882,""))))</f>
        <v/>
      </c>
      <c r="W2883" s="153" t="str">
        <f t="shared" ref="W2883:W2946" si="1356">IF(NOT(ISNUMBER(T2883)),"",MIN($F$24,IF(TRUNC((U2883-T2883)/$E$24*$G$12)+0&gt;IF(ISNUMBER(W2882),W2882,0),TRUNC((U2883-T2883)/$E$24*$G$12)+0,IF(ISNUMBER(W2882),W2882,0))))</f>
        <v/>
      </c>
      <c r="X2883" s="153" t="str">
        <f t="shared" ref="X2883:X2946" si="1357">IF(NOT(ISNUMBER(T2883)),"",MIN($F$24,IF(-TRUNC((V2883-T2883)/$E$24*$G$12)+0&gt;IF(ISNUMBER(X2882),X2882,0),-TRUNC((V2883-T2883)/$E$24*$G$12)+0,IF(ISNUMBER(X2882),X2882,0))))</f>
        <v/>
      </c>
      <c r="Y2883" s="153" t="str">
        <f t="shared" ref="Y2883:Y2946" si="1358">IF(ISNUMBER(W2883),(IF(W2883=0,0,1))*IF(ABS($I$24)=2,POWER(2,W2883-1),W2883)*SIGN($I$24)*$K$24,"")</f>
        <v/>
      </c>
      <c r="Z2883" s="153" t="str">
        <f t="shared" ref="Z2883:Z2946" si="1359">IF(ISNUMBER(X2883),(IF(X2883=0,0,1))*IF(ABS($I$24)=2,POWER(2,X2883-1),X2883)*SIGN($I$24)*$K$24,"")</f>
        <v/>
      </c>
      <c r="AA2883" s="152" t="str">
        <f t="shared" ref="AA2883:AA2946" si="1360">IF(OR(NOT(ISNUMBER(T2883)),W2883&lt;1),"",IF(OR(NOT(ISNUMBER(W2882)),W2882=0),IF(SIGN(Y2883)=1,M2883,N2883),(Y2882*AA2882+(Y2883-Y2882)*IF(SIGN(Y2883)=1,M2883,N2883))/Y2883))</f>
        <v/>
      </c>
      <c r="AB2883" s="152" t="str">
        <f t="shared" ref="AB2883:AB2946" si="1361">IF(OR(NOT(ISNUMBER(T2883)),X2883&lt;1),"",IF(OR(NOT(ISNUMBER(X2882)),X2882=0),IF(SIGN(Z2883)=1,N2883,M2883),(Z2882*AB2882+(Z2883-Z2882)*IF(SIGN(Z2883)=1,N2883,M2883))/Z2883))</f>
        <v/>
      </c>
      <c r="AC2883" s="154" t="str">
        <f t="shared" si="1342"/>
        <v/>
      </c>
      <c r="AD2883" s="154" t="str">
        <f t="shared" si="1343"/>
        <v/>
      </c>
      <c r="AE2883" s="3" t="str">
        <f t="shared" si="1344"/>
        <v/>
      </c>
      <c r="AF2883" s="3" t="str">
        <f t="shared" si="1345"/>
        <v/>
      </c>
      <c r="AG2883" s="3" t="str">
        <f t="shared" si="1346"/>
        <v/>
      </c>
      <c r="AH2883" s="4" t="str">
        <f t="shared" si="1347"/>
        <v/>
      </c>
      <c r="AI2883" s="75" t="str">
        <f t="shared" si="1348"/>
        <v/>
      </c>
      <c r="AJ2883" s="75" t="str">
        <f t="shared" si="1349"/>
        <v/>
      </c>
    </row>
    <row r="2884" spans="1:36">
      <c r="A2884" s="41" t="str">
        <f t="shared" ref="A2884:A2947" si="1362">IFERROR(IF(A2883+1&gt;$C$19,"",A2883+1),"")</f>
        <v/>
      </c>
      <c r="B2884" s="150" t="str">
        <f>IF(ISNUMBER(A2884),INDEX('MetaTrader Import'!$H$13:$J$5893,TRUNC(((A2884-$A$39+1)-1)/3)+1,MOD((A2884-$A$39+1)-1,3)+1),"")</f>
        <v/>
      </c>
      <c r="C2884" s="43" t="str">
        <f t="shared" ref="C2884:C2947" si="1363">IF(A2884&lt;&gt;"",E2883,"")</f>
        <v/>
      </c>
      <c r="D2884" s="43" t="str">
        <f t="shared" ca="1" si="1353"/>
        <v/>
      </c>
      <c r="E2884" s="43" t="str">
        <f t="shared" ref="E2884:E2947" si="1364">IF(A2884&lt;&gt;"",C2884+D2884,"")</f>
        <v/>
      </c>
      <c r="F2884" s="43" t="str">
        <f t="shared" ref="F2884:F2947" si="1365">IF(A2884&lt;&gt;"",$C$13*ABS(E2884)/$C$23,"")</f>
        <v/>
      </c>
      <c r="G2884" s="43" t="str">
        <f>IF(A2884&lt;&gt;"",IF(A2884&lt;Data!$G$11*0.25,$C$13/$G$32,IF(A2884&gt;Data!$G$11*0.25,$C$13,$C$13*10)),"")</f>
        <v/>
      </c>
      <c r="H2884" s="43" t="str">
        <f>IF(A2884&lt;&gt;"",IF(Data!$G$9="constant",$C$13,IF(Data!$G$9="squeeze",G2884,F2884)),"")</f>
        <v/>
      </c>
      <c r="I2884" s="38" t="str">
        <f ca="1">IF(ISNUMBER(A2884),NORMINV(RAND(),0,IF(AND(Data!$G$9="squeeze",A2884&lt;Data!$G$11*0.25),$H$32,1)*$C$30*$C$13)*($C$14*$C$12),"")</f>
        <v/>
      </c>
      <c r="J2884" s="42" t="str">
        <f ca="1">IFERROR(IF(Data!$C$6="Real",B2884,I2884+J2883+($C$14*$C$12)*(NORMINV(RAND(),$C$15,CHOOSE($G$13,$C$13,F2884,G2884)))),"")</f>
        <v/>
      </c>
      <c r="K2884" s="88" t="str">
        <f>IF(ISNUMBER(A2884), IF($G$16="fixed",$G$17,MIN(H2884*Data!$C$7*$C$16*0.5,$C$17*Data!$C$7))*$C$12,"")</f>
        <v/>
      </c>
      <c r="L2884" s="42" t="str">
        <f t="shared" ca="1" si="1350"/>
        <v/>
      </c>
      <c r="M2884" s="44" t="str">
        <f t="shared" ca="1" si="1351"/>
        <v/>
      </c>
      <c r="N2884" s="44" t="str">
        <f t="shared" ca="1" si="1352"/>
        <v/>
      </c>
      <c r="O2884" s="108" t="str">
        <f t="shared" ref="O2884:O2947" si="1366">IF(ISNUMBER(A2884),$G$12*SLOPE(L2870:L2884,A2870:A2884),"")</f>
        <v/>
      </c>
      <c r="P2884" s="102" t="str">
        <f t="shared" ref="P2884:P2947" si="1367">IF(ISNUMBER(A2884),STDEV(L2870:L2884)*$G$12,"")</f>
        <v/>
      </c>
      <c r="Q2884" s="102" t="str">
        <f t="shared" ref="Q2884:Q2947" si="1368">IF(ISNUMBER(A2884),SLOPE(P2870:P2884,A2870:A2884),"")</f>
        <v/>
      </c>
      <c r="R2884" s="120" t="str">
        <f t="shared" ref="R2884:R2947" si="1369">IF(ISNUMBER(A2884),R2883+S2883,"")</f>
        <v/>
      </c>
      <c r="S2884" s="54" t="str">
        <f t="shared" ref="S2884:S2947" si="1370">IF(ISNUMBER(A2884),IF(AND(R2884&lt;$M$24,Q2884&lt;$F$28,ABS(O2884)&lt;$F$27,P2884&lt;$F$26,NOT(ISNUMBER(T2883))),1,0),"")</f>
        <v/>
      </c>
      <c r="T2884" s="5" t="str">
        <f t="shared" ref="T2884:T2947" si="1371">IF(ISNUMBER(A2884),IF(S2884=1,L2884,IF(AG2883="Y","",IF(ISNUMBER(T2883),T2883,""))),"")</f>
        <v/>
      </c>
      <c r="U2884" s="152" t="str">
        <f t="shared" si="1354"/>
        <v/>
      </c>
      <c r="V2884" s="152" t="str">
        <f t="shared" si="1355"/>
        <v/>
      </c>
      <c r="W2884" s="153" t="str">
        <f t="shared" si="1356"/>
        <v/>
      </c>
      <c r="X2884" s="153" t="str">
        <f t="shared" si="1357"/>
        <v/>
      </c>
      <c r="Y2884" s="153" t="str">
        <f t="shared" si="1358"/>
        <v/>
      </c>
      <c r="Z2884" s="153" t="str">
        <f t="shared" si="1359"/>
        <v/>
      </c>
      <c r="AA2884" s="152" t="str">
        <f t="shared" si="1360"/>
        <v/>
      </c>
      <c r="AB2884" s="152" t="str">
        <f t="shared" si="1361"/>
        <v/>
      </c>
      <c r="AC2884" s="154" t="str">
        <f t="shared" ref="AC2884:AC2947" si="1372">IFERROR(-SIGN(Y2884)*(AA2884-IF(SIGN(Y2884)=1,N2884,M2884))*$G$12*ABS(Y2884),"")</f>
        <v/>
      </c>
      <c r="AD2884" s="154" t="str">
        <f t="shared" ref="AD2884:AD2947" si="1373">IFERROR(SIGN(Z2884)*(AB2884-IF(SIGN(Z2884)=1,M2884,N2884))*$G$12*ABS(Z2884),"")</f>
        <v/>
      </c>
      <c r="AE2884" s="3" t="str">
        <f t="shared" ref="AE2884:AE2947" si="1374">IF(ISNUMBER(A2884),IFERROR((IF(ISNUMBER(AC2884),AC2884,0)+IF(ISNUMBER(AD2884),AD2884,0))/(ABS(Y2884)+ABS(Z2884)),0),"")</f>
        <v/>
      </c>
      <c r="AF2884" s="3" t="str">
        <f t="shared" ref="AF2884:AF2947" si="1375">IF(ISNUMBER(A2884),IF(ISNUMBER(AC2884),AC2884,0)+IF(ISNUMBER(AD2884),AD2884,0),"")</f>
        <v/>
      </c>
      <c r="AG2884" s="3" t="str">
        <f t="shared" ref="AG2884:AG2947" si="1376">IF(NOT(ISNUMBER(T2884)),"",IF(OR(AF2884&gt;$G$24,AF2884&lt;-$H$24,A2884+1&gt;$C$19),"Y","N"))</f>
        <v/>
      </c>
      <c r="AH2884" s="4" t="str">
        <f t="shared" ref="AH2884:AH2947" si="1377">IF(AG2884="y",AF2884*10*$C$11,"")</f>
        <v/>
      </c>
      <c r="AI2884" s="75" t="str">
        <f t="shared" ref="AI2884:AI2947" si="1378">IF(ISNUMBER(A2884),IF(ISNUMBER(AH2884),AJ2884,AF2884*10*$C$11+AJ2884),"")</f>
        <v/>
      </c>
      <c r="AJ2884" s="75" t="str">
        <f t="shared" ref="AJ2884:AJ2947" si="1379">IF(ISNUMBER(A2884),AJ2883+IF(ISNUMBER(AH2884),AH2884,0),"")</f>
        <v/>
      </c>
    </row>
    <row r="2885" spans="1:36">
      <c r="A2885" s="41" t="str">
        <f t="shared" si="1362"/>
        <v/>
      </c>
      <c r="B2885" s="150" t="str">
        <f>IF(ISNUMBER(A2885),INDEX('MetaTrader Import'!$H$13:$J$5893,TRUNC(((A2885-$A$39+1)-1)/3)+1,MOD((A2885-$A$39+1)-1,3)+1),"")</f>
        <v/>
      </c>
      <c r="C2885" s="43" t="str">
        <f t="shared" si="1363"/>
        <v/>
      </c>
      <c r="D2885" s="43" t="str">
        <f t="shared" ca="1" si="1353"/>
        <v/>
      </c>
      <c r="E2885" s="43" t="str">
        <f t="shared" si="1364"/>
        <v/>
      </c>
      <c r="F2885" s="43" t="str">
        <f t="shared" si="1365"/>
        <v/>
      </c>
      <c r="G2885" s="43" t="str">
        <f>IF(A2885&lt;&gt;"",IF(A2885&lt;Data!$G$11*0.25,$C$13/$G$32,IF(A2885&gt;Data!$G$11*0.25,$C$13,$C$13*10)),"")</f>
        <v/>
      </c>
      <c r="H2885" s="43" t="str">
        <f>IF(A2885&lt;&gt;"",IF(Data!$G$9="constant",$C$13,IF(Data!$G$9="squeeze",G2885,F2885)),"")</f>
        <v/>
      </c>
      <c r="I2885" s="38" t="str">
        <f ca="1">IF(ISNUMBER(A2885),NORMINV(RAND(),0,IF(AND(Data!$G$9="squeeze",A2885&lt;Data!$G$11*0.25),$H$32,1)*$C$30*$C$13)*($C$14*$C$12),"")</f>
        <v/>
      </c>
      <c r="J2885" s="42" t="str">
        <f ca="1">IFERROR(IF(Data!$C$6="Real",B2885,I2885+J2884+($C$14*$C$12)*(NORMINV(RAND(),$C$15,CHOOSE($G$13,$C$13,F2885,G2885)))),"")</f>
        <v/>
      </c>
      <c r="K2885" s="88" t="str">
        <f>IF(ISNUMBER(A2885), IF($G$16="fixed",$G$17,MIN(H2885*Data!$C$7*$C$16*0.5,$C$17*Data!$C$7))*$C$12,"")</f>
        <v/>
      </c>
      <c r="L2885" s="42" t="str">
        <f t="shared" ca="1" si="1350"/>
        <v/>
      </c>
      <c r="M2885" s="44" t="str">
        <f t="shared" ca="1" si="1351"/>
        <v/>
      </c>
      <c r="N2885" s="44" t="str">
        <f t="shared" ca="1" si="1352"/>
        <v/>
      </c>
      <c r="O2885" s="108" t="str">
        <f t="shared" si="1366"/>
        <v/>
      </c>
      <c r="P2885" s="102" t="str">
        <f t="shared" si="1367"/>
        <v/>
      </c>
      <c r="Q2885" s="102" t="str">
        <f t="shared" si="1368"/>
        <v/>
      </c>
      <c r="R2885" s="120" t="str">
        <f t="shared" si="1369"/>
        <v/>
      </c>
      <c r="S2885" s="54" t="str">
        <f t="shared" si="1370"/>
        <v/>
      </c>
      <c r="T2885" s="5" t="str">
        <f t="shared" si="1371"/>
        <v/>
      </c>
      <c r="U2885" s="152" t="str">
        <f t="shared" si="1354"/>
        <v/>
      </c>
      <c r="V2885" s="152" t="str">
        <f t="shared" si="1355"/>
        <v/>
      </c>
      <c r="W2885" s="153" t="str">
        <f t="shared" si="1356"/>
        <v/>
      </c>
      <c r="X2885" s="153" t="str">
        <f t="shared" si="1357"/>
        <v/>
      </c>
      <c r="Y2885" s="153" t="str">
        <f t="shared" si="1358"/>
        <v/>
      </c>
      <c r="Z2885" s="153" t="str">
        <f t="shared" si="1359"/>
        <v/>
      </c>
      <c r="AA2885" s="152" t="str">
        <f t="shared" si="1360"/>
        <v/>
      </c>
      <c r="AB2885" s="152" t="str">
        <f t="shared" si="1361"/>
        <v/>
      </c>
      <c r="AC2885" s="154" t="str">
        <f t="shared" si="1372"/>
        <v/>
      </c>
      <c r="AD2885" s="154" t="str">
        <f t="shared" si="1373"/>
        <v/>
      </c>
      <c r="AE2885" s="3" t="str">
        <f t="shared" si="1374"/>
        <v/>
      </c>
      <c r="AF2885" s="3" t="str">
        <f t="shared" si="1375"/>
        <v/>
      </c>
      <c r="AG2885" s="3" t="str">
        <f t="shared" si="1376"/>
        <v/>
      </c>
      <c r="AH2885" s="4" t="str">
        <f t="shared" si="1377"/>
        <v/>
      </c>
      <c r="AI2885" s="75" t="str">
        <f t="shared" si="1378"/>
        <v/>
      </c>
      <c r="AJ2885" s="75" t="str">
        <f t="shared" si="1379"/>
        <v/>
      </c>
    </row>
    <row r="2886" spans="1:36">
      <c r="A2886" s="41" t="str">
        <f t="shared" si="1362"/>
        <v/>
      </c>
      <c r="B2886" s="150" t="str">
        <f>IF(ISNUMBER(A2886),INDEX('MetaTrader Import'!$H$13:$J$5893,TRUNC(((A2886-$A$39+1)-1)/3)+1,MOD((A2886-$A$39+1)-1,3)+1),"")</f>
        <v/>
      </c>
      <c r="C2886" s="43" t="str">
        <f t="shared" si="1363"/>
        <v/>
      </c>
      <c r="D2886" s="43" t="str">
        <f t="shared" ca="1" si="1353"/>
        <v/>
      </c>
      <c r="E2886" s="43" t="str">
        <f t="shared" si="1364"/>
        <v/>
      </c>
      <c r="F2886" s="43" t="str">
        <f t="shared" si="1365"/>
        <v/>
      </c>
      <c r="G2886" s="43" t="str">
        <f>IF(A2886&lt;&gt;"",IF(A2886&lt;Data!$G$11*0.25,$C$13/$G$32,IF(A2886&gt;Data!$G$11*0.25,$C$13,$C$13*10)),"")</f>
        <v/>
      </c>
      <c r="H2886" s="43" t="str">
        <f>IF(A2886&lt;&gt;"",IF(Data!$G$9="constant",$C$13,IF(Data!$G$9="squeeze",G2886,F2886)),"")</f>
        <v/>
      </c>
      <c r="I2886" s="38" t="str">
        <f ca="1">IF(ISNUMBER(A2886),NORMINV(RAND(),0,IF(AND(Data!$G$9="squeeze",A2886&lt;Data!$G$11*0.25),$H$32,1)*$C$30*$C$13)*($C$14*$C$12),"")</f>
        <v/>
      </c>
      <c r="J2886" s="42" t="str">
        <f ca="1">IFERROR(IF(Data!$C$6="Real",B2886,I2886+J2885+($C$14*$C$12)*(NORMINV(RAND(),$C$15,CHOOSE($G$13,$C$13,F2886,G2886)))),"")</f>
        <v/>
      </c>
      <c r="K2886" s="88" t="str">
        <f>IF(ISNUMBER(A2886), IF($G$16="fixed",$G$17,MIN(H2886*Data!$C$7*$C$16*0.5,$C$17*Data!$C$7))*$C$12,"")</f>
        <v/>
      </c>
      <c r="L2886" s="42" t="str">
        <f t="shared" ref="L2886:L2949" ca="1" si="1380">IFERROR(J2886,"")</f>
        <v/>
      </c>
      <c r="M2886" s="44" t="str">
        <f t="shared" ref="M2886:M2949" ca="1" si="1381">IFERROR(L2886+K2886*0.5,"")</f>
        <v/>
      </c>
      <c r="N2886" s="44" t="str">
        <f t="shared" ref="N2886:N2949" ca="1" si="1382">IFERROR(L2886-K2886*0.5,"")</f>
        <v/>
      </c>
      <c r="O2886" s="108" t="str">
        <f t="shared" si="1366"/>
        <v/>
      </c>
      <c r="P2886" s="102" t="str">
        <f t="shared" si="1367"/>
        <v/>
      </c>
      <c r="Q2886" s="102" t="str">
        <f t="shared" si="1368"/>
        <v/>
      </c>
      <c r="R2886" s="120" t="str">
        <f t="shared" si="1369"/>
        <v/>
      </c>
      <c r="S2886" s="54" t="str">
        <f t="shared" si="1370"/>
        <v/>
      </c>
      <c r="T2886" s="5" t="str">
        <f t="shared" si="1371"/>
        <v/>
      </c>
      <c r="U2886" s="152" t="str">
        <f t="shared" si="1354"/>
        <v/>
      </c>
      <c r="V2886" s="152" t="str">
        <f t="shared" si="1355"/>
        <v/>
      </c>
      <c r="W2886" s="153" t="str">
        <f t="shared" si="1356"/>
        <v/>
      </c>
      <c r="X2886" s="153" t="str">
        <f t="shared" si="1357"/>
        <v/>
      </c>
      <c r="Y2886" s="153" t="str">
        <f t="shared" si="1358"/>
        <v/>
      </c>
      <c r="Z2886" s="153" t="str">
        <f t="shared" si="1359"/>
        <v/>
      </c>
      <c r="AA2886" s="152" t="str">
        <f t="shared" si="1360"/>
        <v/>
      </c>
      <c r="AB2886" s="152" t="str">
        <f t="shared" si="1361"/>
        <v/>
      </c>
      <c r="AC2886" s="154" t="str">
        <f t="shared" si="1372"/>
        <v/>
      </c>
      <c r="AD2886" s="154" t="str">
        <f t="shared" si="1373"/>
        <v/>
      </c>
      <c r="AE2886" s="3" t="str">
        <f t="shared" si="1374"/>
        <v/>
      </c>
      <c r="AF2886" s="3" t="str">
        <f t="shared" si="1375"/>
        <v/>
      </c>
      <c r="AG2886" s="3" t="str">
        <f t="shared" si="1376"/>
        <v/>
      </c>
      <c r="AH2886" s="4" t="str">
        <f t="shared" si="1377"/>
        <v/>
      </c>
      <c r="AI2886" s="75" t="str">
        <f t="shared" si="1378"/>
        <v/>
      </c>
      <c r="AJ2886" s="75" t="str">
        <f t="shared" si="1379"/>
        <v/>
      </c>
    </row>
    <row r="2887" spans="1:36">
      <c r="A2887" s="41" t="str">
        <f t="shared" si="1362"/>
        <v/>
      </c>
      <c r="B2887" s="150" t="str">
        <f>IF(ISNUMBER(A2887),INDEX('MetaTrader Import'!$H$13:$J$5893,TRUNC(((A2887-$A$39+1)-1)/3)+1,MOD((A2887-$A$39+1)-1,3)+1),"")</f>
        <v/>
      </c>
      <c r="C2887" s="43" t="str">
        <f t="shared" si="1363"/>
        <v/>
      </c>
      <c r="D2887" s="43" t="str">
        <f t="shared" ca="1" si="1353"/>
        <v/>
      </c>
      <c r="E2887" s="43" t="str">
        <f t="shared" si="1364"/>
        <v/>
      </c>
      <c r="F2887" s="43" t="str">
        <f t="shared" si="1365"/>
        <v/>
      </c>
      <c r="G2887" s="43" t="str">
        <f>IF(A2887&lt;&gt;"",IF(A2887&lt;Data!$G$11*0.25,$C$13/$G$32,IF(A2887&gt;Data!$G$11*0.25,$C$13,$C$13*10)),"")</f>
        <v/>
      </c>
      <c r="H2887" s="43" t="str">
        <f>IF(A2887&lt;&gt;"",IF(Data!$G$9="constant",$C$13,IF(Data!$G$9="squeeze",G2887,F2887)),"")</f>
        <v/>
      </c>
      <c r="I2887" s="38" t="str">
        <f ca="1">IF(ISNUMBER(A2887),NORMINV(RAND(),0,IF(AND(Data!$G$9="squeeze",A2887&lt;Data!$G$11*0.25),$H$32,1)*$C$30*$C$13)*($C$14*$C$12),"")</f>
        <v/>
      </c>
      <c r="J2887" s="42" t="str">
        <f ca="1">IFERROR(IF(Data!$C$6="Real",B2887,I2887+J2886+($C$14*$C$12)*(NORMINV(RAND(),$C$15,CHOOSE($G$13,$C$13,F2887,G2887)))),"")</f>
        <v/>
      </c>
      <c r="K2887" s="88" t="str">
        <f>IF(ISNUMBER(A2887), IF($G$16="fixed",$G$17,MIN(H2887*Data!$C$7*$C$16*0.5,$C$17*Data!$C$7))*$C$12,"")</f>
        <v/>
      </c>
      <c r="L2887" s="42" t="str">
        <f t="shared" ca="1" si="1380"/>
        <v/>
      </c>
      <c r="M2887" s="44" t="str">
        <f t="shared" ca="1" si="1381"/>
        <v/>
      </c>
      <c r="N2887" s="44" t="str">
        <f t="shared" ca="1" si="1382"/>
        <v/>
      </c>
      <c r="O2887" s="108" t="str">
        <f t="shared" si="1366"/>
        <v/>
      </c>
      <c r="P2887" s="102" t="str">
        <f t="shared" si="1367"/>
        <v/>
      </c>
      <c r="Q2887" s="102" t="str">
        <f t="shared" si="1368"/>
        <v/>
      </c>
      <c r="R2887" s="120" t="str">
        <f t="shared" si="1369"/>
        <v/>
      </c>
      <c r="S2887" s="54" t="str">
        <f t="shared" si="1370"/>
        <v/>
      </c>
      <c r="T2887" s="5" t="str">
        <f t="shared" si="1371"/>
        <v/>
      </c>
      <c r="U2887" s="152" t="str">
        <f t="shared" si="1354"/>
        <v/>
      </c>
      <c r="V2887" s="152" t="str">
        <f t="shared" si="1355"/>
        <v/>
      </c>
      <c r="W2887" s="153" t="str">
        <f t="shared" si="1356"/>
        <v/>
      </c>
      <c r="X2887" s="153" t="str">
        <f t="shared" si="1357"/>
        <v/>
      </c>
      <c r="Y2887" s="153" t="str">
        <f t="shared" si="1358"/>
        <v/>
      </c>
      <c r="Z2887" s="153" t="str">
        <f t="shared" si="1359"/>
        <v/>
      </c>
      <c r="AA2887" s="152" t="str">
        <f t="shared" si="1360"/>
        <v/>
      </c>
      <c r="AB2887" s="152" t="str">
        <f t="shared" si="1361"/>
        <v/>
      </c>
      <c r="AC2887" s="154" t="str">
        <f t="shared" si="1372"/>
        <v/>
      </c>
      <c r="AD2887" s="154" t="str">
        <f t="shared" si="1373"/>
        <v/>
      </c>
      <c r="AE2887" s="3" t="str">
        <f t="shared" si="1374"/>
        <v/>
      </c>
      <c r="AF2887" s="3" t="str">
        <f t="shared" si="1375"/>
        <v/>
      </c>
      <c r="AG2887" s="3" t="str">
        <f t="shared" si="1376"/>
        <v/>
      </c>
      <c r="AH2887" s="4" t="str">
        <f t="shared" si="1377"/>
        <v/>
      </c>
      <c r="AI2887" s="75" t="str">
        <f t="shared" si="1378"/>
        <v/>
      </c>
      <c r="AJ2887" s="75" t="str">
        <f t="shared" si="1379"/>
        <v/>
      </c>
    </row>
    <row r="2888" spans="1:36">
      <c r="A2888" s="41" t="str">
        <f t="shared" si="1362"/>
        <v/>
      </c>
      <c r="B2888" s="150" t="str">
        <f>IF(ISNUMBER(A2888),INDEX('MetaTrader Import'!$H$13:$J$5893,TRUNC(((A2888-$A$39+1)-1)/3)+1,MOD((A2888-$A$39+1)-1,3)+1),"")</f>
        <v/>
      </c>
      <c r="C2888" s="43" t="str">
        <f t="shared" si="1363"/>
        <v/>
      </c>
      <c r="D2888" s="43" t="str">
        <f t="shared" ca="1" si="1353"/>
        <v/>
      </c>
      <c r="E2888" s="43" t="str">
        <f t="shared" si="1364"/>
        <v/>
      </c>
      <c r="F2888" s="43" t="str">
        <f t="shared" si="1365"/>
        <v/>
      </c>
      <c r="G2888" s="43" t="str">
        <f>IF(A2888&lt;&gt;"",IF(A2888&lt;Data!$G$11*0.25,$C$13/$G$32,IF(A2888&gt;Data!$G$11*0.25,$C$13,$C$13*10)),"")</f>
        <v/>
      </c>
      <c r="H2888" s="43" t="str">
        <f>IF(A2888&lt;&gt;"",IF(Data!$G$9="constant",$C$13,IF(Data!$G$9="squeeze",G2888,F2888)),"")</f>
        <v/>
      </c>
      <c r="I2888" s="38" t="str">
        <f ca="1">IF(ISNUMBER(A2888),NORMINV(RAND(),0,IF(AND(Data!$G$9="squeeze",A2888&lt;Data!$G$11*0.25),$H$32,1)*$C$30*$C$13)*($C$14*$C$12),"")</f>
        <v/>
      </c>
      <c r="J2888" s="42" t="str">
        <f ca="1">IFERROR(IF(Data!$C$6="Real",B2888,I2888+J2887+($C$14*$C$12)*(NORMINV(RAND(),$C$15,CHOOSE($G$13,$C$13,F2888,G2888)))),"")</f>
        <v/>
      </c>
      <c r="K2888" s="88" t="str">
        <f>IF(ISNUMBER(A2888), IF($G$16="fixed",$G$17,MIN(H2888*Data!$C$7*$C$16*0.5,$C$17*Data!$C$7))*$C$12,"")</f>
        <v/>
      </c>
      <c r="L2888" s="42" t="str">
        <f t="shared" ca="1" si="1380"/>
        <v/>
      </c>
      <c r="M2888" s="44" t="str">
        <f t="shared" ca="1" si="1381"/>
        <v/>
      </c>
      <c r="N2888" s="44" t="str">
        <f t="shared" ca="1" si="1382"/>
        <v/>
      </c>
      <c r="O2888" s="108" t="str">
        <f t="shared" si="1366"/>
        <v/>
      </c>
      <c r="P2888" s="102" t="str">
        <f t="shared" si="1367"/>
        <v/>
      </c>
      <c r="Q2888" s="102" t="str">
        <f t="shared" si="1368"/>
        <v/>
      </c>
      <c r="R2888" s="120" t="str">
        <f t="shared" si="1369"/>
        <v/>
      </c>
      <c r="S2888" s="54" t="str">
        <f t="shared" si="1370"/>
        <v/>
      </c>
      <c r="T2888" s="5" t="str">
        <f t="shared" si="1371"/>
        <v/>
      </c>
      <c r="U2888" s="152" t="str">
        <f t="shared" si="1354"/>
        <v/>
      </c>
      <c r="V2888" s="152" t="str">
        <f t="shared" si="1355"/>
        <v/>
      </c>
      <c r="W2888" s="153" t="str">
        <f t="shared" si="1356"/>
        <v/>
      </c>
      <c r="X2888" s="153" t="str">
        <f t="shared" si="1357"/>
        <v/>
      </c>
      <c r="Y2888" s="153" t="str">
        <f t="shared" si="1358"/>
        <v/>
      </c>
      <c r="Z2888" s="153" t="str">
        <f t="shared" si="1359"/>
        <v/>
      </c>
      <c r="AA2888" s="152" t="str">
        <f t="shared" si="1360"/>
        <v/>
      </c>
      <c r="AB2888" s="152" t="str">
        <f t="shared" si="1361"/>
        <v/>
      </c>
      <c r="AC2888" s="154" t="str">
        <f t="shared" si="1372"/>
        <v/>
      </c>
      <c r="AD2888" s="154" t="str">
        <f t="shared" si="1373"/>
        <v/>
      </c>
      <c r="AE2888" s="3" t="str">
        <f t="shared" si="1374"/>
        <v/>
      </c>
      <c r="AF2888" s="3" t="str">
        <f t="shared" si="1375"/>
        <v/>
      </c>
      <c r="AG2888" s="3" t="str">
        <f t="shared" si="1376"/>
        <v/>
      </c>
      <c r="AH2888" s="4" t="str">
        <f t="shared" si="1377"/>
        <v/>
      </c>
      <c r="AI2888" s="75" t="str">
        <f t="shared" si="1378"/>
        <v/>
      </c>
      <c r="AJ2888" s="75" t="str">
        <f t="shared" si="1379"/>
        <v/>
      </c>
    </row>
    <row r="2889" spans="1:36">
      <c r="A2889" s="41" t="str">
        <f t="shared" si="1362"/>
        <v/>
      </c>
      <c r="B2889" s="150" t="str">
        <f>IF(ISNUMBER(A2889),INDEX('MetaTrader Import'!$H$13:$J$5893,TRUNC(((A2889-$A$39+1)-1)/3)+1,MOD((A2889-$A$39+1)-1,3)+1),"")</f>
        <v/>
      </c>
      <c r="C2889" s="43" t="str">
        <f t="shared" si="1363"/>
        <v/>
      </c>
      <c r="D2889" s="43" t="str">
        <f t="shared" ca="1" si="1353"/>
        <v/>
      </c>
      <c r="E2889" s="43" t="str">
        <f t="shared" si="1364"/>
        <v/>
      </c>
      <c r="F2889" s="43" t="str">
        <f t="shared" si="1365"/>
        <v/>
      </c>
      <c r="G2889" s="43" t="str">
        <f>IF(A2889&lt;&gt;"",IF(A2889&lt;Data!$G$11*0.25,$C$13/$G$32,IF(A2889&gt;Data!$G$11*0.25,$C$13,$C$13*10)),"")</f>
        <v/>
      </c>
      <c r="H2889" s="43" t="str">
        <f>IF(A2889&lt;&gt;"",IF(Data!$G$9="constant",$C$13,IF(Data!$G$9="squeeze",G2889,F2889)),"")</f>
        <v/>
      </c>
      <c r="I2889" s="38" t="str">
        <f ca="1">IF(ISNUMBER(A2889),NORMINV(RAND(),0,IF(AND(Data!$G$9="squeeze",A2889&lt;Data!$G$11*0.25),$H$32,1)*$C$30*$C$13)*($C$14*$C$12),"")</f>
        <v/>
      </c>
      <c r="J2889" s="42" t="str">
        <f ca="1">IFERROR(IF(Data!$C$6="Real",B2889,I2889+J2888+($C$14*$C$12)*(NORMINV(RAND(),$C$15,CHOOSE($G$13,$C$13,F2889,G2889)))),"")</f>
        <v/>
      </c>
      <c r="K2889" s="88" t="str">
        <f>IF(ISNUMBER(A2889), IF($G$16="fixed",$G$17,MIN(H2889*Data!$C$7*$C$16*0.5,$C$17*Data!$C$7))*$C$12,"")</f>
        <v/>
      </c>
      <c r="L2889" s="42" t="str">
        <f t="shared" ca="1" si="1380"/>
        <v/>
      </c>
      <c r="M2889" s="44" t="str">
        <f t="shared" ca="1" si="1381"/>
        <v/>
      </c>
      <c r="N2889" s="44" t="str">
        <f t="shared" ca="1" si="1382"/>
        <v/>
      </c>
      <c r="O2889" s="108" t="str">
        <f t="shared" si="1366"/>
        <v/>
      </c>
      <c r="P2889" s="102" t="str">
        <f t="shared" si="1367"/>
        <v/>
      </c>
      <c r="Q2889" s="102" t="str">
        <f t="shared" si="1368"/>
        <v/>
      </c>
      <c r="R2889" s="120" t="str">
        <f t="shared" si="1369"/>
        <v/>
      </c>
      <c r="S2889" s="54" t="str">
        <f t="shared" si="1370"/>
        <v/>
      </c>
      <c r="T2889" s="5" t="str">
        <f t="shared" si="1371"/>
        <v/>
      </c>
      <c r="U2889" s="152" t="str">
        <f t="shared" si="1354"/>
        <v/>
      </c>
      <c r="V2889" s="152" t="str">
        <f t="shared" si="1355"/>
        <v/>
      </c>
      <c r="W2889" s="153" t="str">
        <f t="shared" si="1356"/>
        <v/>
      </c>
      <c r="X2889" s="153" t="str">
        <f t="shared" si="1357"/>
        <v/>
      </c>
      <c r="Y2889" s="153" t="str">
        <f t="shared" si="1358"/>
        <v/>
      </c>
      <c r="Z2889" s="153" t="str">
        <f t="shared" si="1359"/>
        <v/>
      </c>
      <c r="AA2889" s="152" t="str">
        <f t="shared" si="1360"/>
        <v/>
      </c>
      <c r="AB2889" s="152" t="str">
        <f t="shared" si="1361"/>
        <v/>
      </c>
      <c r="AC2889" s="154" t="str">
        <f t="shared" si="1372"/>
        <v/>
      </c>
      <c r="AD2889" s="154" t="str">
        <f t="shared" si="1373"/>
        <v/>
      </c>
      <c r="AE2889" s="3" t="str">
        <f t="shared" si="1374"/>
        <v/>
      </c>
      <c r="AF2889" s="3" t="str">
        <f t="shared" si="1375"/>
        <v/>
      </c>
      <c r="AG2889" s="3" t="str">
        <f t="shared" si="1376"/>
        <v/>
      </c>
      <c r="AH2889" s="4" t="str">
        <f t="shared" si="1377"/>
        <v/>
      </c>
      <c r="AI2889" s="75" t="str">
        <f t="shared" si="1378"/>
        <v/>
      </c>
      <c r="AJ2889" s="75" t="str">
        <f t="shared" si="1379"/>
        <v/>
      </c>
    </row>
    <row r="2890" spans="1:36">
      <c r="A2890" s="41" t="str">
        <f t="shared" si="1362"/>
        <v/>
      </c>
      <c r="B2890" s="150" t="str">
        <f>IF(ISNUMBER(A2890),INDEX('MetaTrader Import'!$H$13:$J$5893,TRUNC(((A2890-$A$39+1)-1)/3)+1,MOD((A2890-$A$39+1)-1,3)+1),"")</f>
        <v/>
      </c>
      <c r="C2890" s="43" t="str">
        <f t="shared" si="1363"/>
        <v/>
      </c>
      <c r="D2890" s="43" t="str">
        <f t="shared" ca="1" si="1353"/>
        <v/>
      </c>
      <c r="E2890" s="43" t="str">
        <f t="shared" si="1364"/>
        <v/>
      </c>
      <c r="F2890" s="43" t="str">
        <f t="shared" si="1365"/>
        <v/>
      </c>
      <c r="G2890" s="43" t="str">
        <f>IF(A2890&lt;&gt;"",IF(A2890&lt;Data!$G$11*0.25,$C$13/$G$32,IF(A2890&gt;Data!$G$11*0.25,$C$13,$C$13*10)),"")</f>
        <v/>
      </c>
      <c r="H2890" s="43" t="str">
        <f>IF(A2890&lt;&gt;"",IF(Data!$G$9="constant",$C$13,IF(Data!$G$9="squeeze",G2890,F2890)),"")</f>
        <v/>
      </c>
      <c r="I2890" s="38" t="str">
        <f ca="1">IF(ISNUMBER(A2890),NORMINV(RAND(),0,IF(AND(Data!$G$9="squeeze",A2890&lt;Data!$G$11*0.25),$H$32,1)*$C$30*$C$13)*($C$14*$C$12),"")</f>
        <v/>
      </c>
      <c r="J2890" s="42" t="str">
        <f ca="1">IFERROR(IF(Data!$C$6="Real",B2890,I2890+J2889+($C$14*$C$12)*(NORMINV(RAND(),$C$15,CHOOSE($G$13,$C$13,F2890,G2890)))),"")</f>
        <v/>
      </c>
      <c r="K2890" s="88" t="str">
        <f>IF(ISNUMBER(A2890), IF($G$16="fixed",$G$17,MIN(H2890*Data!$C$7*$C$16*0.5,$C$17*Data!$C$7))*$C$12,"")</f>
        <v/>
      </c>
      <c r="L2890" s="42" t="str">
        <f t="shared" ca="1" si="1380"/>
        <v/>
      </c>
      <c r="M2890" s="44" t="str">
        <f t="shared" ca="1" si="1381"/>
        <v/>
      </c>
      <c r="N2890" s="44" t="str">
        <f t="shared" ca="1" si="1382"/>
        <v/>
      </c>
      <c r="O2890" s="108" t="str">
        <f t="shared" si="1366"/>
        <v/>
      </c>
      <c r="P2890" s="102" t="str">
        <f t="shared" si="1367"/>
        <v/>
      </c>
      <c r="Q2890" s="102" t="str">
        <f t="shared" si="1368"/>
        <v/>
      </c>
      <c r="R2890" s="120" t="str">
        <f t="shared" si="1369"/>
        <v/>
      </c>
      <c r="S2890" s="54" t="str">
        <f t="shared" si="1370"/>
        <v/>
      </c>
      <c r="T2890" s="5" t="str">
        <f t="shared" si="1371"/>
        <v/>
      </c>
      <c r="U2890" s="152" t="str">
        <f t="shared" si="1354"/>
        <v/>
      </c>
      <c r="V2890" s="152" t="str">
        <f t="shared" si="1355"/>
        <v/>
      </c>
      <c r="W2890" s="153" t="str">
        <f t="shared" si="1356"/>
        <v/>
      </c>
      <c r="X2890" s="153" t="str">
        <f t="shared" si="1357"/>
        <v/>
      </c>
      <c r="Y2890" s="153" t="str">
        <f t="shared" si="1358"/>
        <v/>
      </c>
      <c r="Z2890" s="153" t="str">
        <f t="shared" si="1359"/>
        <v/>
      </c>
      <c r="AA2890" s="152" t="str">
        <f t="shared" si="1360"/>
        <v/>
      </c>
      <c r="AB2890" s="152" t="str">
        <f t="shared" si="1361"/>
        <v/>
      </c>
      <c r="AC2890" s="154" t="str">
        <f t="shared" si="1372"/>
        <v/>
      </c>
      <c r="AD2890" s="154" t="str">
        <f t="shared" si="1373"/>
        <v/>
      </c>
      <c r="AE2890" s="3" t="str">
        <f t="shared" si="1374"/>
        <v/>
      </c>
      <c r="AF2890" s="3" t="str">
        <f t="shared" si="1375"/>
        <v/>
      </c>
      <c r="AG2890" s="3" t="str">
        <f t="shared" si="1376"/>
        <v/>
      </c>
      <c r="AH2890" s="4" t="str">
        <f t="shared" si="1377"/>
        <v/>
      </c>
      <c r="AI2890" s="75" t="str">
        <f t="shared" si="1378"/>
        <v/>
      </c>
      <c r="AJ2890" s="75" t="str">
        <f t="shared" si="1379"/>
        <v/>
      </c>
    </row>
    <row r="2891" spans="1:36">
      <c r="A2891" s="41" t="str">
        <f t="shared" si="1362"/>
        <v/>
      </c>
      <c r="B2891" s="150" t="str">
        <f>IF(ISNUMBER(A2891),INDEX('MetaTrader Import'!$H$13:$J$5893,TRUNC(((A2891-$A$39+1)-1)/3)+1,MOD((A2891-$A$39+1)-1,3)+1),"")</f>
        <v/>
      </c>
      <c r="C2891" s="43" t="str">
        <f t="shared" si="1363"/>
        <v/>
      </c>
      <c r="D2891" s="43" t="str">
        <f t="shared" ca="1" si="1353"/>
        <v/>
      </c>
      <c r="E2891" s="43" t="str">
        <f t="shared" si="1364"/>
        <v/>
      </c>
      <c r="F2891" s="43" t="str">
        <f t="shared" si="1365"/>
        <v/>
      </c>
      <c r="G2891" s="43" t="str">
        <f>IF(A2891&lt;&gt;"",IF(A2891&lt;Data!$G$11*0.25,$C$13/$G$32,IF(A2891&gt;Data!$G$11*0.25,$C$13,$C$13*10)),"")</f>
        <v/>
      </c>
      <c r="H2891" s="43" t="str">
        <f>IF(A2891&lt;&gt;"",IF(Data!$G$9="constant",$C$13,IF(Data!$G$9="squeeze",G2891,F2891)),"")</f>
        <v/>
      </c>
      <c r="I2891" s="38" t="str">
        <f ca="1">IF(ISNUMBER(A2891),NORMINV(RAND(),0,IF(AND(Data!$G$9="squeeze",A2891&lt;Data!$G$11*0.25),$H$32,1)*$C$30*$C$13)*($C$14*$C$12),"")</f>
        <v/>
      </c>
      <c r="J2891" s="42" t="str">
        <f ca="1">IFERROR(IF(Data!$C$6="Real",B2891,I2891+J2890+($C$14*$C$12)*(NORMINV(RAND(),$C$15,CHOOSE($G$13,$C$13,F2891,G2891)))),"")</f>
        <v/>
      </c>
      <c r="K2891" s="88" t="str">
        <f>IF(ISNUMBER(A2891), IF($G$16="fixed",$G$17,MIN(H2891*Data!$C$7*$C$16*0.5,$C$17*Data!$C$7))*$C$12,"")</f>
        <v/>
      </c>
      <c r="L2891" s="42" t="str">
        <f t="shared" ca="1" si="1380"/>
        <v/>
      </c>
      <c r="M2891" s="44" t="str">
        <f t="shared" ca="1" si="1381"/>
        <v/>
      </c>
      <c r="N2891" s="44" t="str">
        <f t="shared" ca="1" si="1382"/>
        <v/>
      </c>
      <c r="O2891" s="108" t="str">
        <f t="shared" si="1366"/>
        <v/>
      </c>
      <c r="P2891" s="102" t="str">
        <f t="shared" si="1367"/>
        <v/>
      </c>
      <c r="Q2891" s="102" t="str">
        <f t="shared" si="1368"/>
        <v/>
      </c>
      <c r="R2891" s="120" t="str">
        <f t="shared" si="1369"/>
        <v/>
      </c>
      <c r="S2891" s="54" t="str">
        <f t="shared" si="1370"/>
        <v/>
      </c>
      <c r="T2891" s="5" t="str">
        <f t="shared" si="1371"/>
        <v/>
      </c>
      <c r="U2891" s="152" t="str">
        <f t="shared" si="1354"/>
        <v/>
      </c>
      <c r="V2891" s="152" t="str">
        <f t="shared" si="1355"/>
        <v/>
      </c>
      <c r="W2891" s="153" t="str">
        <f t="shared" si="1356"/>
        <v/>
      </c>
      <c r="X2891" s="153" t="str">
        <f t="shared" si="1357"/>
        <v/>
      </c>
      <c r="Y2891" s="153" t="str">
        <f t="shared" si="1358"/>
        <v/>
      </c>
      <c r="Z2891" s="153" t="str">
        <f t="shared" si="1359"/>
        <v/>
      </c>
      <c r="AA2891" s="152" t="str">
        <f t="shared" si="1360"/>
        <v/>
      </c>
      <c r="AB2891" s="152" t="str">
        <f t="shared" si="1361"/>
        <v/>
      </c>
      <c r="AC2891" s="154" t="str">
        <f t="shared" si="1372"/>
        <v/>
      </c>
      <c r="AD2891" s="154" t="str">
        <f t="shared" si="1373"/>
        <v/>
      </c>
      <c r="AE2891" s="3" t="str">
        <f t="shared" si="1374"/>
        <v/>
      </c>
      <c r="AF2891" s="3" t="str">
        <f t="shared" si="1375"/>
        <v/>
      </c>
      <c r="AG2891" s="3" t="str">
        <f t="shared" si="1376"/>
        <v/>
      </c>
      <c r="AH2891" s="4" t="str">
        <f t="shared" si="1377"/>
        <v/>
      </c>
      <c r="AI2891" s="75" t="str">
        <f t="shared" si="1378"/>
        <v/>
      </c>
      <c r="AJ2891" s="75" t="str">
        <f t="shared" si="1379"/>
        <v/>
      </c>
    </row>
    <row r="2892" spans="1:36">
      <c r="A2892" s="41" t="str">
        <f t="shared" si="1362"/>
        <v/>
      </c>
      <c r="B2892" s="150" t="str">
        <f>IF(ISNUMBER(A2892),INDEX('MetaTrader Import'!$H$13:$J$5893,TRUNC(((A2892-$A$39+1)-1)/3)+1,MOD((A2892-$A$39+1)-1,3)+1),"")</f>
        <v/>
      </c>
      <c r="C2892" s="43" t="str">
        <f t="shared" si="1363"/>
        <v/>
      </c>
      <c r="D2892" s="43" t="str">
        <f t="shared" ca="1" si="1353"/>
        <v/>
      </c>
      <c r="E2892" s="43" t="str">
        <f t="shared" si="1364"/>
        <v/>
      </c>
      <c r="F2892" s="43" t="str">
        <f t="shared" si="1365"/>
        <v/>
      </c>
      <c r="G2892" s="43" t="str">
        <f>IF(A2892&lt;&gt;"",IF(A2892&lt;Data!$G$11*0.25,$C$13/$G$32,IF(A2892&gt;Data!$G$11*0.25,$C$13,$C$13*10)),"")</f>
        <v/>
      </c>
      <c r="H2892" s="43" t="str">
        <f>IF(A2892&lt;&gt;"",IF(Data!$G$9="constant",$C$13,IF(Data!$G$9="squeeze",G2892,F2892)),"")</f>
        <v/>
      </c>
      <c r="I2892" s="38" t="str">
        <f ca="1">IF(ISNUMBER(A2892),NORMINV(RAND(),0,IF(AND(Data!$G$9="squeeze",A2892&lt;Data!$G$11*0.25),$H$32,1)*$C$30*$C$13)*($C$14*$C$12),"")</f>
        <v/>
      </c>
      <c r="J2892" s="42" t="str">
        <f ca="1">IFERROR(IF(Data!$C$6="Real",B2892,I2892+J2891+($C$14*$C$12)*(NORMINV(RAND(),$C$15,CHOOSE($G$13,$C$13,F2892,G2892)))),"")</f>
        <v/>
      </c>
      <c r="K2892" s="88" t="str">
        <f>IF(ISNUMBER(A2892), IF($G$16="fixed",$G$17,MIN(H2892*Data!$C$7*$C$16*0.5,$C$17*Data!$C$7))*$C$12,"")</f>
        <v/>
      </c>
      <c r="L2892" s="42" t="str">
        <f t="shared" ca="1" si="1380"/>
        <v/>
      </c>
      <c r="M2892" s="44" t="str">
        <f t="shared" ca="1" si="1381"/>
        <v/>
      </c>
      <c r="N2892" s="44" t="str">
        <f t="shared" ca="1" si="1382"/>
        <v/>
      </c>
      <c r="O2892" s="108" t="str">
        <f t="shared" si="1366"/>
        <v/>
      </c>
      <c r="P2892" s="102" t="str">
        <f t="shared" si="1367"/>
        <v/>
      </c>
      <c r="Q2892" s="102" t="str">
        <f t="shared" si="1368"/>
        <v/>
      </c>
      <c r="R2892" s="120" t="str">
        <f t="shared" si="1369"/>
        <v/>
      </c>
      <c r="S2892" s="54" t="str">
        <f t="shared" si="1370"/>
        <v/>
      </c>
      <c r="T2892" s="5" t="str">
        <f t="shared" si="1371"/>
        <v/>
      </c>
      <c r="U2892" s="152" t="str">
        <f t="shared" si="1354"/>
        <v/>
      </c>
      <c r="V2892" s="152" t="str">
        <f t="shared" si="1355"/>
        <v/>
      </c>
      <c r="W2892" s="153" t="str">
        <f t="shared" si="1356"/>
        <v/>
      </c>
      <c r="X2892" s="153" t="str">
        <f t="shared" si="1357"/>
        <v/>
      </c>
      <c r="Y2892" s="153" t="str">
        <f t="shared" si="1358"/>
        <v/>
      </c>
      <c r="Z2892" s="153" t="str">
        <f t="shared" si="1359"/>
        <v/>
      </c>
      <c r="AA2892" s="152" t="str">
        <f t="shared" si="1360"/>
        <v/>
      </c>
      <c r="AB2892" s="152" t="str">
        <f t="shared" si="1361"/>
        <v/>
      </c>
      <c r="AC2892" s="154" t="str">
        <f t="shared" si="1372"/>
        <v/>
      </c>
      <c r="AD2892" s="154" t="str">
        <f t="shared" si="1373"/>
        <v/>
      </c>
      <c r="AE2892" s="3" t="str">
        <f t="shared" si="1374"/>
        <v/>
      </c>
      <c r="AF2892" s="3" t="str">
        <f t="shared" si="1375"/>
        <v/>
      </c>
      <c r="AG2892" s="3" t="str">
        <f t="shared" si="1376"/>
        <v/>
      </c>
      <c r="AH2892" s="4" t="str">
        <f t="shared" si="1377"/>
        <v/>
      </c>
      <c r="AI2892" s="75" t="str">
        <f t="shared" si="1378"/>
        <v/>
      </c>
      <c r="AJ2892" s="75" t="str">
        <f t="shared" si="1379"/>
        <v/>
      </c>
    </row>
    <row r="2893" spans="1:36">
      <c r="A2893" s="41" t="str">
        <f t="shared" si="1362"/>
        <v/>
      </c>
      <c r="B2893" s="150" t="str">
        <f>IF(ISNUMBER(A2893),INDEX('MetaTrader Import'!$H$13:$J$5893,TRUNC(((A2893-$A$39+1)-1)/3)+1,MOD((A2893-$A$39+1)-1,3)+1),"")</f>
        <v/>
      </c>
      <c r="C2893" s="43" t="str">
        <f t="shared" si="1363"/>
        <v/>
      </c>
      <c r="D2893" s="43" t="str">
        <f t="shared" ca="1" si="1353"/>
        <v/>
      </c>
      <c r="E2893" s="43" t="str">
        <f t="shared" si="1364"/>
        <v/>
      </c>
      <c r="F2893" s="43" t="str">
        <f t="shared" si="1365"/>
        <v/>
      </c>
      <c r="G2893" s="43" t="str">
        <f>IF(A2893&lt;&gt;"",IF(A2893&lt;Data!$G$11*0.25,$C$13/$G$32,IF(A2893&gt;Data!$G$11*0.25,$C$13,$C$13*10)),"")</f>
        <v/>
      </c>
      <c r="H2893" s="43" t="str">
        <f>IF(A2893&lt;&gt;"",IF(Data!$G$9="constant",$C$13,IF(Data!$G$9="squeeze",G2893,F2893)),"")</f>
        <v/>
      </c>
      <c r="I2893" s="38" t="str">
        <f ca="1">IF(ISNUMBER(A2893),NORMINV(RAND(),0,IF(AND(Data!$G$9="squeeze",A2893&lt;Data!$G$11*0.25),$H$32,1)*$C$30*$C$13)*($C$14*$C$12),"")</f>
        <v/>
      </c>
      <c r="J2893" s="42" t="str">
        <f ca="1">IFERROR(IF(Data!$C$6="Real",B2893,I2893+J2892+($C$14*$C$12)*(NORMINV(RAND(),$C$15,CHOOSE($G$13,$C$13,F2893,G2893)))),"")</f>
        <v/>
      </c>
      <c r="K2893" s="88" t="str">
        <f>IF(ISNUMBER(A2893), IF($G$16="fixed",$G$17,MIN(H2893*Data!$C$7*$C$16*0.5,$C$17*Data!$C$7))*$C$12,"")</f>
        <v/>
      </c>
      <c r="L2893" s="42" t="str">
        <f t="shared" ca="1" si="1380"/>
        <v/>
      </c>
      <c r="M2893" s="44" t="str">
        <f t="shared" ca="1" si="1381"/>
        <v/>
      </c>
      <c r="N2893" s="44" t="str">
        <f t="shared" ca="1" si="1382"/>
        <v/>
      </c>
      <c r="O2893" s="108" t="str">
        <f t="shared" si="1366"/>
        <v/>
      </c>
      <c r="P2893" s="102" t="str">
        <f t="shared" si="1367"/>
        <v/>
      </c>
      <c r="Q2893" s="102" t="str">
        <f t="shared" si="1368"/>
        <v/>
      </c>
      <c r="R2893" s="120" t="str">
        <f t="shared" si="1369"/>
        <v/>
      </c>
      <c r="S2893" s="54" t="str">
        <f t="shared" si="1370"/>
        <v/>
      </c>
      <c r="T2893" s="5" t="str">
        <f t="shared" si="1371"/>
        <v/>
      </c>
      <c r="U2893" s="152" t="str">
        <f t="shared" si="1354"/>
        <v/>
      </c>
      <c r="V2893" s="152" t="str">
        <f t="shared" si="1355"/>
        <v/>
      </c>
      <c r="W2893" s="153" t="str">
        <f t="shared" si="1356"/>
        <v/>
      </c>
      <c r="X2893" s="153" t="str">
        <f t="shared" si="1357"/>
        <v/>
      </c>
      <c r="Y2893" s="153" t="str">
        <f t="shared" si="1358"/>
        <v/>
      </c>
      <c r="Z2893" s="153" t="str">
        <f t="shared" si="1359"/>
        <v/>
      </c>
      <c r="AA2893" s="152" t="str">
        <f t="shared" si="1360"/>
        <v/>
      </c>
      <c r="AB2893" s="152" t="str">
        <f t="shared" si="1361"/>
        <v/>
      </c>
      <c r="AC2893" s="154" t="str">
        <f t="shared" si="1372"/>
        <v/>
      </c>
      <c r="AD2893" s="154" t="str">
        <f t="shared" si="1373"/>
        <v/>
      </c>
      <c r="AE2893" s="3" t="str">
        <f t="shared" si="1374"/>
        <v/>
      </c>
      <c r="AF2893" s="3" t="str">
        <f t="shared" si="1375"/>
        <v/>
      </c>
      <c r="AG2893" s="3" t="str">
        <f t="shared" si="1376"/>
        <v/>
      </c>
      <c r="AH2893" s="4" t="str">
        <f t="shared" si="1377"/>
        <v/>
      </c>
      <c r="AI2893" s="75" t="str">
        <f t="shared" si="1378"/>
        <v/>
      </c>
      <c r="AJ2893" s="75" t="str">
        <f t="shared" si="1379"/>
        <v/>
      </c>
    </row>
    <row r="2894" spans="1:36">
      <c r="A2894" s="41" t="str">
        <f t="shared" si="1362"/>
        <v/>
      </c>
      <c r="B2894" s="150" t="str">
        <f>IF(ISNUMBER(A2894),INDEX('MetaTrader Import'!$H$13:$J$5893,TRUNC(((A2894-$A$39+1)-1)/3)+1,MOD((A2894-$A$39+1)-1,3)+1),"")</f>
        <v/>
      </c>
      <c r="C2894" s="43" t="str">
        <f t="shared" si="1363"/>
        <v/>
      </c>
      <c r="D2894" s="43" t="str">
        <f t="shared" ca="1" si="1353"/>
        <v/>
      </c>
      <c r="E2894" s="43" t="str">
        <f t="shared" si="1364"/>
        <v/>
      </c>
      <c r="F2894" s="43" t="str">
        <f t="shared" si="1365"/>
        <v/>
      </c>
      <c r="G2894" s="43" t="str">
        <f>IF(A2894&lt;&gt;"",IF(A2894&lt;Data!$G$11*0.25,$C$13/$G$32,IF(A2894&gt;Data!$G$11*0.25,$C$13,$C$13*10)),"")</f>
        <v/>
      </c>
      <c r="H2894" s="43" t="str">
        <f>IF(A2894&lt;&gt;"",IF(Data!$G$9="constant",$C$13,IF(Data!$G$9="squeeze",G2894,F2894)),"")</f>
        <v/>
      </c>
      <c r="I2894" s="38" t="str">
        <f ca="1">IF(ISNUMBER(A2894),NORMINV(RAND(),0,IF(AND(Data!$G$9="squeeze",A2894&lt;Data!$G$11*0.25),$H$32,1)*$C$30*$C$13)*($C$14*$C$12),"")</f>
        <v/>
      </c>
      <c r="J2894" s="42" t="str">
        <f ca="1">IFERROR(IF(Data!$C$6="Real",B2894,I2894+J2893+($C$14*$C$12)*(NORMINV(RAND(),$C$15,CHOOSE($G$13,$C$13,F2894,G2894)))),"")</f>
        <v/>
      </c>
      <c r="K2894" s="88" t="str">
        <f>IF(ISNUMBER(A2894), IF($G$16="fixed",$G$17,MIN(H2894*Data!$C$7*$C$16*0.5,$C$17*Data!$C$7))*$C$12,"")</f>
        <v/>
      </c>
      <c r="L2894" s="42" t="str">
        <f t="shared" ca="1" si="1380"/>
        <v/>
      </c>
      <c r="M2894" s="44" t="str">
        <f t="shared" ca="1" si="1381"/>
        <v/>
      </c>
      <c r="N2894" s="44" t="str">
        <f t="shared" ca="1" si="1382"/>
        <v/>
      </c>
      <c r="O2894" s="108" t="str">
        <f t="shared" si="1366"/>
        <v/>
      </c>
      <c r="P2894" s="102" t="str">
        <f t="shared" si="1367"/>
        <v/>
      </c>
      <c r="Q2894" s="102" t="str">
        <f t="shared" si="1368"/>
        <v/>
      </c>
      <c r="R2894" s="120" t="str">
        <f t="shared" si="1369"/>
        <v/>
      </c>
      <c r="S2894" s="54" t="str">
        <f t="shared" si="1370"/>
        <v/>
      </c>
      <c r="T2894" s="5" t="str">
        <f t="shared" si="1371"/>
        <v/>
      </c>
      <c r="U2894" s="152" t="str">
        <f t="shared" si="1354"/>
        <v/>
      </c>
      <c r="V2894" s="152" t="str">
        <f t="shared" si="1355"/>
        <v/>
      </c>
      <c r="W2894" s="153" t="str">
        <f t="shared" si="1356"/>
        <v/>
      </c>
      <c r="X2894" s="153" t="str">
        <f t="shared" si="1357"/>
        <v/>
      </c>
      <c r="Y2894" s="153" t="str">
        <f t="shared" si="1358"/>
        <v/>
      </c>
      <c r="Z2894" s="153" t="str">
        <f t="shared" si="1359"/>
        <v/>
      </c>
      <c r="AA2894" s="152" t="str">
        <f t="shared" si="1360"/>
        <v/>
      </c>
      <c r="AB2894" s="152" t="str">
        <f t="shared" si="1361"/>
        <v/>
      </c>
      <c r="AC2894" s="154" t="str">
        <f t="shared" si="1372"/>
        <v/>
      </c>
      <c r="AD2894" s="154" t="str">
        <f t="shared" si="1373"/>
        <v/>
      </c>
      <c r="AE2894" s="3" t="str">
        <f t="shared" si="1374"/>
        <v/>
      </c>
      <c r="AF2894" s="3" t="str">
        <f t="shared" si="1375"/>
        <v/>
      </c>
      <c r="AG2894" s="3" t="str">
        <f t="shared" si="1376"/>
        <v/>
      </c>
      <c r="AH2894" s="4" t="str">
        <f t="shared" si="1377"/>
        <v/>
      </c>
      <c r="AI2894" s="75" t="str">
        <f t="shared" si="1378"/>
        <v/>
      </c>
      <c r="AJ2894" s="75" t="str">
        <f t="shared" si="1379"/>
        <v/>
      </c>
    </row>
    <row r="2895" spans="1:36">
      <c r="A2895" s="41" t="str">
        <f t="shared" si="1362"/>
        <v/>
      </c>
      <c r="B2895" s="150" t="str">
        <f>IF(ISNUMBER(A2895),INDEX('MetaTrader Import'!$H$13:$J$5893,TRUNC(((A2895-$A$39+1)-1)/3)+1,MOD((A2895-$A$39+1)-1,3)+1),"")</f>
        <v/>
      </c>
      <c r="C2895" s="43" t="str">
        <f t="shared" si="1363"/>
        <v/>
      </c>
      <c r="D2895" s="43" t="str">
        <f t="shared" ca="1" si="1353"/>
        <v/>
      </c>
      <c r="E2895" s="43" t="str">
        <f t="shared" si="1364"/>
        <v/>
      </c>
      <c r="F2895" s="43" t="str">
        <f t="shared" si="1365"/>
        <v/>
      </c>
      <c r="G2895" s="43" t="str">
        <f>IF(A2895&lt;&gt;"",IF(A2895&lt;Data!$G$11*0.25,$C$13/$G$32,IF(A2895&gt;Data!$G$11*0.25,$C$13,$C$13*10)),"")</f>
        <v/>
      </c>
      <c r="H2895" s="43" t="str">
        <f>IF(A2895&lt;&gt;"",IF(Data!$G$9="constant",$C$13,IF(Data!$G$9="squeeze",G2895,F2895)),"")</f>
        <v/>
      </c>
      <c r="I2895" s="38" t="str">
        <f ca="1">IF(ISNUMBER(A2895),NORMINV(RAND(),0,IF(AND(Data!$G$9="squeeze",A2895&lt;Data!$G$11*0.25),$H$32,1)*$C$30*$C$13)*($C$14*$C$12),"")</f>
        <v/>
      </c>
      <c r="J2895" s="42" t="str">
        <f ca="1">IFERROR(IF(Data!$C$6="Real",B2895,I2895+J2894+($C$14*$C$12)*(NORMINV(RAND(),$C$15,CHOOSE($G$13,$C$13,F2895,G2895)))),"")</f>
        <v/>
      </c>
      <c r="K2895" s="88" t="str">
        <f>IF(ISNUMBER(A2895), IF($G$16="fixed",$G$17,MIN(H2895*Data!$C$7*$C$16*0.5,$C$17*Data!$C$7))*$C$12,"")</f>
        <v/>
      </c>
      <c r="L2895" s="42" t="str">
        <f t="shared" ca="1" si="1380"/>
        <v/>
      </c>
      <c r="M2895" s="44" t="str">
        <f t="shared" ca="1" si="1381"/>
        <v/>
      </c>
      <c r="N2895" s="44" t="str">
        <f t="shared" ca="1" si="1382"/>
        <v/>
      </c>
      <c r="O2895" s="108" t="str">
        <f t="shared" si="1366"/>
        <v/>
      </c>
      <c r="P2895" s="102" t="str">
        <f t="shared" si="1367"/>
        <v/>
      </c>
      <c r="Q2895" s="102" t="str">
        <f t="shared" si="1368"/>
        <v/>
      </c>
      <c r="R2895" s="120" t="str">
        <f t="shared" si="1369"/>
        <v/>
      </c>
      <c r="S2895" s="54" t="str">
        <f t="shared" si="1370"/>
        <v/>
      </c>
      <c r="T2895" s="5" t="str">
        <f t="shared" si="1371"/>
        <v/>
      </c>
      <c r="U2895" s="152" t="str">
        <f t="shared" si="1354"/>
        <v/>
      </c>
      <c r="V2895" s="152" t="str">
        <f t="shared" si="1355"/>
        <v/>
      </c>
      <c r="W2895" s="153" t="str">
        <f t="shared" si="1356"/>
        <v/>
      </c>
      <c r="X2895" s="153" t="str">
        <f t="shared" si="1357"/>
        <v/>
      </c>
      <c r="Y2895" s="153" t="str">
        <f t="shared" si="1358"/>
        <v/>
      </c>
      <c r="Z2895" s="153" t="str">
        <f t="shared" si="1359"/>
        <v/>
      </c>
      <c r="AA2895" s="152" t="str">
        <f t="shared" si="1360"/>
        <v/>
      </c>
      <c r="AB2895" s="152" t="str">
        <f t="shared" si="1361"/>
        <v/>
      </c>
      <c r="AC2895" s="154" t="str">
        <f t="shared" si="1372"/>
        <v/>
      </c>
      <c r="AD2895" s="154" t="str">
        <f t="shared" si="1373"/>
        <v/>
      </c>
      <c r="AE2895" s="3" t="str">
        <f t="shared" si="1374"/>
        <v/>
      </c>
      <c r="AF2895" s="3" t="str">
        <f t="shared" si="1375"/>
        <v/>
      </c>
      <c r="AG2895" s="3" t="str">
        <f t="shared" si="1376"/>
        <v/>
      </c>
      <c r="AH2895" s="4" t="str">
        <f t="shared" si="1377"/>
        <v/>
      </c>
      <c r="AI2895" s="75" t="str">
        <f t="shared" si="1378"/>
        <v/>
      </c>
      <c r="AJ2895" s="75" t="str">
        <f t="shared" si="1379"/>
        <v/>
      </c>
    </row>
    <row r="2896" spans="1:36">
      <c r="A2896" s="41" t="str">
        <f t="shared" si="1362"/>
        <v/>
      </c>
      <c r="B2896" s="150" t="str">
        <f>IF(ISNUMBER(A2896),INDEX('MetaTrader Import'!$H$13:$J$5893,TRUNC(((A2896-$A$39+1)-1)/3)+1,MOD((A2896-$A$39+1)-1,3)+1),"")</f>
        <v/>
      </c>
      <c r="C2896" s="43" t="str">
        <f t="shared" si="1363"/>
        <v/>
      </c>
      <c r="D2896" s="43" t="str">
        <f t="shared" ca="1" si="1353"/>
        <v/>
      </c>
      <c r="E2896" s="43" t="str">
        <f t="shared" si="1364"/>
        <v/>
      </c>
      <c r="F2896" s="43" t="str">
        <f t="shared" si="1365"/>
        <v/>
      </c>
      <c r="G2896" s="43" t="str">
        <f>IF(A2896&lt;&gt;"",IF(A2896&lt;Data!$G$11*0.25,$C$13/$G$32,IF(A2896&gt;Data!$G$11*0.25,$C$13,$C$13*10)),"")</f>
        <v/>
      </c>
      <c r="H2896" s="43" t="str">
        <f>IF(A2896&lt;&gt;"",IF(Data!$G$9="constant",$C$13,IF(Data!$G$9="squeeze",G2896,F2896)),"")</f>
        <v/>
      </c>
      <c r="I2896" s="38" t="str">
        <f ca="1">IF(ISNUMBER(A2896),NORMINV(RAND(),0,IF(AND(Data!$G$9="squeeze",A2896&lt;Data!$G$11*0.25),$H$32,1)*$C$30*$C$13)*($C$14*$C$12),"")</f>
        <v/>
      </c>
      <c r="J2896" s="42" t="str">
        <f ca="1">IFERROR(IF(Data!$C$6="Real",B2896,I2896+J2895+($C$14*$C$12)*(NORMINV(RAND(),$C$15,CHOOSE($G$13,$C$13,F2896,G2896)))),"")</f>
        <v/>
      </c>
      <c r="K2896" s="88" t="str">
        <f>IF(ISNUMBER(A2896), IF($G$16="fixed",$G$17,MIN(H2896*Data!$C$7*$C$16*0.5,$C$17*Data!$C$7))*$C$12,"")</f>
        <v/>
      </c>
      <c r="L2896" s="42" t="str">
        <f t="shared" ca="1" si="1380"/>
        <v/>
      </c>
      <c r="M2896" s="44" t="str">
        <f t="shared" ca="1" si="1381"/>
        <v/>
      </c>
      <c r="N2896" s="44" t="str">
        <f t="shared" ca="1" si="1382"/>
        <v/>
      </c>
      <c r="O2896" s="108" t="str">
        <f t="shared" si="1366"/>
        <v/>
      </c>
      <c r="P2896" s="102" t="str">
        <f t="shared" si="1367"/>
        <v/>
      </c>
      <c r="Q2896" s="102" t="str">
        <f t="shared" si="1368"/>
        <v/>
      </c>
      <c r="R2896" s="120" t="str">
        <f t="shared" si="1369"/>
        <v/>
      </c>
      <c r="S2896" s="54" t="str">
        <f t="shared" si="1370"/>
        <v/>
      </c>
      <c r="T2896" s="5" t="str">
        <f t="shared" si="1371"/>
        <v/>
      </c>
      <c r="U2896" s="152" t="str">
        <f t="shared" si="1354"/>
        <v/>
      </c>
      <c r="V2896" s="152" t="str">
        <f t="shared" si="1355"/>
        <v/>
      </c>
      <c r="W2896" s="153" t="str">
        <f t="shared" si="1356"/>
        <v/>
      </c>
      <c r="X2896" s="153" t="str">
        <f t="shared" si="1357"/>
        <v/>
      </c>
      <c r="Y2896" s="153" t="str">
        <f t="shared" si="1358"/>
        <v/>
      </c>
      <c r="Z2896" s="153" t="str">
        <f t="shared" si="1359"/>
        <v/>
      </c>
      <c r="AA2896" s="152" t="str">
        <f t="shared" si="1360"/>
        <v/>
      </c>
      <c r="AB2896" s="152" t="str">
        <f t="shared" si="1361"/>
        <v/>
      </c>
      <c r="AC2896" s="154" t="str">
        <f t="shared" si="1372"/>
        <v/>
      </c>
      <c r="AD2896" s="154" t="str">
        <f t="shared" si="1373"/>
        <v/>
      </c>
      <c r="AE2896" s="3" t="str">
        <f t="shared" si="1374"/>
        <v/>
      </c>
      <c r="AF2896" s="3" t="str">
        <f t="shared" si="1375"/>
        <v/>
      </c>
      <c r="AG2896" s="3" t="str">
        <f t="shared" si="1376"/>
        <v/>
      </c>
      <c r="AH2896" s="4" t="str">
        <f t="shared" si="1377"/>
        <v/>
      </c>
      <c r="AI2896" s="75" t="str">
        <f t="shared" si="1378"/>
        <v/>
      </c>
      <c r="AJ2896" s="75" t="str">
        <f t="shared" si="1379"/>
        <v/>
      </c>
    </row>
    <row r="2897" spans="1:36">
      <c r="A2897" s="41" t="str">
        <f t="shared" si="1362"/>
        <v/>
      </c>
      <c r="B2897" s="150" t="str">
        <f>IF(ISNUMBER(A2897),INDEX('MetaTrader Import'!$H$13:$J$5893,TRUNC(((A2897-$A$39+1)-1)/3)+1,MOD((A2897-$A$39+1)-1,3)+1),"")</f>
        <v/>
      </c>
      <c r="C2897" s="43" t="str">
        <f t="shared" si="1363"/>
        <v/>
      </c>
      <c r="D2897" s="43" t="str">
        <f t="shared" ca="1" si="1353"/>
        <v/>
      </c>
      <c r="E2897" s="43" t="str">
        <f t="shared" si="1364"/>
        <v/>
      </c>
      <c r="F2897" s="43" t="str">
        <f t="shared" si="1365"/>
        <v/>
      </c>
      <c r="G2897" s="43" t="str">
        <f>IF(A2897&lt;&gt;"",IF(A2897&lt;Data!$G$11*0.25,$C$13/$G$32,IF(A2897&gt;Data!$G$11*0.25,$C$13,$C$13*10)),"")</f>
        <v/>
      </c>
      <c r="H2897" s="43" t="str">
        <f>IF(A2897&lt;&gt;"",IF(Data!$G$9="constant",$C$13,IF(Data!$G$9="squeeze",G2897,F2897)),"")</f>
        <v/>
      </c>
      <c r="I2897" s="38" t="str">
        <f ca="1">IF(ISNUMBER(A2897),NORMINV(RAND(),0,IF(AND(Data!$G$9="squeeze",A2897&lt;Data!$G$11*0.25),$H$32,1)*$C$30*$C$13)*($C$14*$C$12),"")</f>
        <v/>
      </c>
      <c r="J2897" s="42" t="str">
        <f ca="1">IFERROR(IF(Data!$C$6="Real",B2897,I2897+J2896+($C$14*$C$12)*(NORMINV(RAND(),$C$15,CHOOSE($G$13,$C$13,F2897,G2897)))),"")</f>
        <v/>
      </c>
      <c r="K2897" s="88" t="str">
        <f>IF(ISNUMBER(A2897), IF($G$16="fixed",$G$17,MIN(H2897*Data!$C$7*$C$16*0.5,$C$17*Data!$C$7))*$C$12,"")</f>
        <v/>
      </c>
      <c r="L2897" s="42" t="str">
        <f t="shared" ca="1" si="1380"/>
        <v/>
      </c>
      <c r="M2897" s="44" t="str">
        <f t="shared" ca="1" si="1381"/>
        <v/>
      </c>
      <c r="N2897" s="44" t="str">
        <f t="shared" ca="1" si="1382"/>
        <v/>
      </c>
      <c r="O2897" s="108" t="str">
        <f t="shared" si="1366"/>
        <v/>
      </c>
      <c r="P2897" s="102" t="str">
        <f t="shared" si="1367"/>
        <v/>
      </c>
      <c r="Q2897" s="102" t="str">
        <f t="shared" si="1368"/>
        <v/>
      </c>
      <c r="R2897" s="120" t="str">
        <f t="shared" si="1369"/>
        <v/>
      </c>
      <c r="S2897" s="54" t="str">
        <f t="shared" si="1370"/>
        <v/>
      </c>
      <c r="T2897" s="5" t="str">
        <f t="shared" si="1371"/>
        <v/>
      </c>
      <c r="U2897" s="152" t="str">
        <f t="shared" si="1354"/>
        <v/>
      </c>
      <c r="V2897" s="152" t="str">
        <f t="shared" si="1355"/>
        <v/>
      </c>
      <c r="W2897" s="153" t="str">
        <f t="shared" si="1356"/>
        <v/>
      </c>
      <c r="X2897" s="153" t="str">
        <f t="shared" si="1357"/>
        <v/>
      </c>
      <c r="Y2897" s="153" t="str">
        <f t="shared" si="1358"/>
        <v/>
      </c>
      <c r="Z2897" s="153" t="str">
        <f t="shared" si="1359"/>
        <v/>
      </c>
      <c r="AA2897" s="152" t="str">
        <f t="shared" si="1360"/>
        <v/>
      </c>
      <c r="AB2897" s="152" t="str">
        <f t="shared" si="1361"/>
        <v/>
      </c>
      <c r="AC2897" s="154" t="str">
        <f t="shared" si="1372"/>
        <v/>
      </c>
      <c r="AD2897" s="154" t="str">
        <f t="shared" si="1373"/>
        <v/>
      </c>
      <c r="AE2897" s="3" t="str">
        <f t="shared" si="1374"/>
        <v/>
      </c>
      <c r="AF2897" s="3" t="str">
        <f t="shared" si="1375"/>
        <v/>
      </c>
      <c r="AG2897" s="3" t="str">
        <f t="shared" si="1376"/>
        <v/>
      </c>
      <c r="AH2897" s="4" t="str">
        <f t="shared" si="1377"/>
        <v/>
      </c>
      <c r="AI2897" s="75" t="str">
        <f t="shared" si="1378"/>
        <v/>
      </c>
      <c r="AJ2897" s="75" t="str">
        <f t="shared" si="1379"/>
        <v/>
      </c>
    </row>
    <row r="2898" spans="1:36">
      <c r="A2898" s="41" t="str">
        <f t="shared" si="1362"/>
        <v/>
      </c>
      <c r="B2898" s="150" t="str">
        <f>IF(ISNUMBER(A2898),INDEX('MetaTrader Import'!$H$13:$J$5893,TRUNC(((A2898-$A$39+1)-1)/3)+1,MOD((A2898-$A$39+1)-1,3)+1),"")</f>
        <v/>
      </c>
      <c r="C2898" s="43" t="str">
        <f t="shared" si="1363"/>
        <v/>
      </c>
      <c r="D2898" s="43" t="str">
        <f t="shared" ca="1" si="1353"/>
        <v/>
      </c>
      <c r="E2898" s="43" t="str">
        <f t="shared" si="1364"/>
        <v/>
      </c>
      <c r="F2898" s="43" t="str">
        <f t="shared" si="1365"/>
        <v/>
      </c>
      <c r="G2898" s="43" t="str">
        <f>IF(A2898&lt;&gt;"",IF(A2898&lt;Data!$G$11*0.25,$C$13/$G$32,IF(A2898&gt;Data!$G$11*0.25,$C$13,$C$13*10)),"")</f>
        <v/>
      </c>
      <c r="H2898" s="43" t="str">
        <f>IF(A2898&lt;&gt;"",IF(Data!$G$9="constant",$C$13,IF(Data!$G$9="squeeze",G2898,F2898)),"")</f>
        <v/>
      </c>
      <c r="I2898" s="38" t="str">
        <f ca="1">IF(ISNUMBER(A2898),NORMINV(RAND(),0,IF(AND(Data!$G$9="squeeze",A2898&lt;Data!$G$11*0.25),$H$32,1)*$C$30*$C$13)*($C$14*$C$12),"")</f>
        <v/>
      </c>
      <c r="J2898" s="42" t="str">
        <f ca="1">IFERROR(IF(Data!$C$6="Real",B2898,I2898+J2897+($C$14*$C$12)*(NORMINV(RAND(),$C$15,CHOOSE($G$13,$C$13,F2898,G2898)))),"")</f>
        <v/>
      </c>
      <c r="K2898" s="88" t="str">
        <f>IF(ISNUMBER(A2898), IF($G$16="fixed",$G$17,MIN(H2898*Data!$C$7*$C$16*0.5,$C$17*Data!$C$7))*$C$12,"")</f>
        <v/>
      </c>
      <c r="L2898" s="42" t="str">
        <f t="shared" ca="1" si="1380"/>
        <v/>
      </c>
      <c r="M2898" s="44" t="str">
        <f t="shared" ca="1" si="1381"/>
        <v/>
      </c>
      <c r="N2898" s="44" t="str">
        <f t="shared" ca="1" si="1382"/>
        <v/>
      </c>
      <c r="O2898" s="108" t="str">
        <f t="shared" si="1366"/>
        <v/>
      </c>
      <c r="P2898" s="102" t="str">
        <f t="shared" si="1367"/>
        <v/>
      </c>
      <c r="Q2898" s="102" t="str">
        <f t="shared" si="1368"/>
        <v/>
      </c>
      <c r="R2898" s="120" t="str">
        <f t="shared" si="1369"/>
        <v/>
      </c>
      <c r="S2898" s="54" t="str">
        <f t="shared" si="1370"/>
        <v/>
      </c>
      <c r="T2898" s="5" t="str">
        <f t="shared" si="1371"/>
        <v/>
      </c>
      <c r="U2898" s="152" t="str">
        <f t="shared" si="1354"/>
        <v/>
      </c>
      <c r="V2898" s="152" t="str">
        <f t="shared" si="1355"/>
        <v/>
      </c>
      <c r="W2898" s="153" t="str">
        <f t="shared" si="1356"/>
        <v/>
      </c>
      <c r="X2898" s="153" t="str">
        <f t="shared" si="1357"/>
        <v/>
      </c>
      <c r="Y2898" s="153" t="str">
        <f t="shared" si="1358"/>
        <v/>
      </c>
      <c r="Z2898" s="153" t="str">
        <f t="shared" si="1359"/>
        <v/>
      </c>
      <c r="AA2898" s="152" t="str">
        <f t="shared" si="1360"/>
        <v/>
      </c>
      <c r="AB2898" s="152" t="str">
        <f t="shared" si="1361"/>
        <v/>
      </c>
      <c r="AC2898" s="154" t="str">
        <f t="shared" si="1372"/>
        <v/>
      </c>
      <c r="AD2898" s="154" t="str">
        <f t="shared" si="1373"/>
        <v/>
      </c>
      <c r="AE2898" s="3" t="str">
        <f t="shared" si="1374"/>
        <v/>
      </c>
      <c r="AF2898" s="3" t="str">
        <f t="shared" si="1375"/>
        <v/>
      </c>
      <c r="AG2898" s="3" t="str">
        <f t="shared" si="1376"/>
        <v/>
      </c>
      <c r="AH2898" s="4" t="str">
        <f t="shared" si="1377"/>
        <v/>
      </c>
      <c r="AI2898" s="75" t="str">
        <f t="shared" si="1378"/>
        <v/>
      </c>
      <c r="AJ2898" s="75" t="str">
        <f t="shared" si="1379"/>
        <v/>
      </c>
    </row>
    <row r="2899" spans="1:36">
      <c r="A2899" s="41" t="str">
        <f t="shared" si="1362"/>
        <v/>
      </c>
      <c r="B2899" s="150" t="str">
        <f>IF(ISNUMBER(A2899),INDEX('MetaTrader Import'!$H$13:$J$5893,TRUNC(((A2899-$A$39+1)-1)/3)+1,MOD((A2899-$A$39+1)-1,3)+1),"")</f>
        <v/>
      </c>
      <c r="C2899" s="43" t="str">
        <f t="shared" si="1363"/>
        <v/>
      </c>
      <c r="D2899" s="43" t="str">
        <f t="shared" ca="1" si="1353"/>
        <v/>
      </c>
      <c r="E2899" s="43" t="str">
        <f t="shared" si="1364"/>
        <v/>
      </c>
      <c r="F2899" s="43" t="str">
        <f t="shared" si="1365"/>
        <v/>
      </c>
      <c r="G2899" s="43" t="str">
        <f>IF(A2899&lt;&gt;"",IF(A2899&lt;Data!$G$11*0.25,$C$13/$G$32,IF(A2899&gt;Data!$G$11*0.25,$C$13,$C$13*10)),"")</f>
        <v/>
      </c>
      <c r="H2899" s="43" t="str">
        <f>IF(A2899&lt;&gt;"",IF(Data!$G$9="constant",$C$13,IF(Data!$G$9="squeeze",G2899,F2899)),"")</f>
        <v/>
      </c>
      <c r="I2899" s="38" t="str">
        <f ca="1">IF(ISNUMBER(A2899),NORMINV(RAND(),0,IF(AND(Data!$G$9="squeeze",A2899&lt;Data!$G$11*0.25),$H$32,1)*$C$30*$C$13)*($C$14*$C$12),"")</f>
        <v/>
      </c>
      <c r="J2899" s="42" t="str">
        <f ca="1">IFERROR(IF(Data!$C$6="Real",B2899,I2899+J2898+($C$14*$C$12)*(NORMINV(RAND(),$C$15,CHOOSE($G$13,$C$13,F2899,G2899)))),"")</f>
        <v/>
      </c>
      <c r="K2899" s="88" t="str">
        <f>IF(ISNUMBER(A2899), IF($G$16="fixed",$G$17,MIN(H2899*Data!$C$7*$C$16*0.5,$C$17*Data!$C$7))*$C$12,"")</f>
        <v/>
      </c>
      <c r="L2899" s="42" t="str">
        <f t="shared" ca="1" si="1380"/>
        <v/>
      </c>
      <c r="M2899" s="44" t="str">
        <f t="shared" ca="1" si="1381"/>
        <v/>
      </c>
      <c r="N2899" s="44" t="str">
        <f t="shared" ca="1" si="1382"/>
        <v/>
      </c>
      <c r="O2899" s="108" t="str">
        <f t="shared" si="1366"/>
        <v/>
      </c>
      <c r="P2899" s="102" t="str">
        <f t="shared" si="1367"/>
        <v/>
      </c>
      <c r="Q2899" s="102" t="str">
        <f t="shared" si="1368"/>
        <v/>
      </c>
      <c r="R2899" s="120" t="str">
        <f t="shared" si="1369"/>
        <v/>
      </c>
      <c r="S2899" s="54" t="str">
        <f t="shared" si="1370"/>
        <v/>
      </c>
      <c r="T2899" s="5" t="str">
        <f t="shared" si="1371"/>
        <v/>
      </c>
      <c r="U2899" s="152" t="str">
        <f t="shared" si="1354"/>
        <v/>
      </c>
      <c r="V2899" s="152" t="str">
        <f t="shared" si="1355"/>
        <v/>
      </c>
      <c r="W2899" s="153" t="str">
        <f t="shared" si="1356"/>
        <v/>
      </c>
      <c r="X2899" s="153" t="str">
        <f t="shared" si="1357"/>
        <v/>
      </c>
      <c r="Y2899" s="153" t="str">
        <f t="shared" si="1358"/>
        <v/>
      </c>
      <c r="Z2899" s="153" t="str">
        <f t="shared" si="1359"/>
        <v/>
      </c>
      <c r="AA2899" s="152" t="str">
        <f t="shared" si="1360"/>
        <v/>
      </c>
      <c r="AB2899" s="152" t="str">
        <f t="shared" si="1361"/>
        <v/>
      </c>
      <c r="AC2899" s="154" t="str">
        <f t="shared" si="1372"/>
        <v/>
      </c>
      <c r="AD2899" s="154" t="str">
        <f t="shared" si="1373"/>
        <v/>
      </c>
      <c r="AE2899" s="3" t="str">
        <f t="shared" si="1374"/>
        <v/>
      </c>
      <c r="AF2899" s="3" t="str">
        <f t="shared" si="1375"/>
        <v/>
      </c>
      <c r="AG2899" s="3" t="str">
        <f t="shared" si="1376"/>
        <v/>
      </c>
      <c r="AH2899" s="4" t="str">
        <f t="shared" si="1377"/>
        <v/>
      </c>
      <c r="AI2899" s="75" t="str">
        <f t="shared" si="1378"/>
        <v/>
      </c>
      <c r="AJ2899" s="75" t="str">
        <f t="shared" si="1379"/>
        <v/>
      </c>
    </row>
    <row r="2900" spans="1:36">
      <c r="A2900" s="41" t="str">
        <f t="shared" si="1362"/>
        <v/>
      </c>
      <c r="B2900" s="150" t="str">
        <f>IF(ISNUMBER(A2900),INDEX('MetaTrader Import'!$H$13:$J$5893,TRUNC(((A2900-$A$39+1)-1)/3)+1,MOD((A2900-$A$39+1)-1,3)+1),"")</f>
        <v/>
      </c>
      <c r="C2900" s="43" t="str">
        <f t="shared" si="1363"/>
        <v/>
      </c>
      <c r="D2900" s="43" t="str">
        <f t="shared" ca="1" si="1353"/>
        <v/>
      </c>
      <c r="E2900" s="43" t="str">
        <f t="shared" si="1364"/>
        <v/>
      </c>
      <c r="F2900" s="43" t="str">
        <f t="shared" si="1365"/>
        <v/>
      </c>
      <c r="G2900" s="43" t="str">
        <f>IF(A2900&lt;&gt;"",IF(A2900&lt;Data!$G$11*0.25,$C$13/$G$32,IF(A2900&gt;Data!$G$11*0.25,$C$13,$C$13*10)),"")</f>
        <v/>
      </c>
      <c r="H2900" s="43" t="str">
        <f>IF(A2900&lt;&gt;"",IF(Data!$G$9="constant",$C$13,IF(Data!$G$9="squeeze",G2900,F2900)),"")</f>
        <v/>
      </c>
      <c r="I2900" s="38" t="str">
        <f ca="1">IF(ISNUMBER(A2900),NORMINV(RAND(),0,IF(AND(Data!$G$9="squeeze",A2900&lt;Data!$G$11*0.25),$H$32,1)*$C$30*$C$13)*($C$14*$C$12),"")</f>
        <v/>
      </c>
      <c r="J2900" s="42" t="str">
        <f ca="1">IFERROR(IF(Data!$C$6="Real",B2900,I2900+J2899+($C$14*$C$12)*(NORMINV(RAND(),$C$15,CHOOSE($G$13,$C$13,F2900,G2900)))),"")</f>
        <v/>
      </c>
      <c r="K2900" s="88" t="str">
        <f>IF(ISNUMBER(A2900), IF($G$16="fixed",$G$17,MIN(H2900*Data!$C$7*$C$16*0.5,$C$17*Data!$C$7))*$C$12,"")</f>
        <v/>
      </c>
      <c r="L2900" s="42" t="str">
        <f t="shared" ca="1" si="1380"/>
        <v/>
      </c>
      <c r="M2900" s="44" t="str">
        <f t="shared" ca="1" si="1381"/>
        <v/>
      </c>
      <c r="N2900" s="44" t="str">
        <f t="shared" ca="1" si="1382"/>
        <v/>
      </c>
      <c r="O2900" s="108" t="str">
        <f t="shared" si="1366"/>
        <v/>
      </c>
      <c r="P2900" s="102" t="str">
        <f t="shared" si="1367"/>
        <v/>
      </c>
      <c r="Q2900" s="102" t="str">
        <f t="shared" si="1368"/>
        <v/>
      </c>
      <c r="R2900" s="120" t="str">
        <f t="shared" si="1369"/>
        <v/>
      </c>
      <c r="S2900" s="54" t="str">
        <f t="shared" si="1370"/>
        <v/>
      </c>
      <c r="T2900" s="5" t="str">
        <f t="shared" si="1371"/>
        <v/>
      </c>
      <c r="U2900" s="152" t="str">
        <f t="shared" si="1354"/>
        <v/>
      </c>
      <c r="V2900" s="152" t="str">
        <f t="shared" si="1355"/>
        <v/>
      </c>
      <c r="W2900" s="153" t="str">
        <f t="shared" si="1356"/>
        <v/>
      </c>
      <c r="X2900" s="153" t="str">
        <f t="shared" si="1357"/>
        <v/>
      </c>
      <c r="Y2900" s="153" t="str">
        <f t="shared" si="1358"/>
        <v/>
      </c>
      <c r="Z2900" s="153" t="str">
        <f t="shared" si="1359"/>
        <v/>
      </c>
      <c r="AA2900" s="152" t="str">
        <f t="shared" si="1360"/>
        <v/>
      </c>
      <c r="AB2900" s="152" t="str">
        <f t="shared" si="1361"/>
        <v/>
      </c>
      <c r="AC2900" s="154" t="str">
        <f t="shared" si="1372"/>
        <v/>
      </c>
      <c r="AD2900" s="154" t="str">
        <f t="shared" si="1373"/>
        <v/>
      </c>
      <c r="AE2900" s="3" t="str">
        <f t="shared" si="1374"/>
        <v/>
      </c>
      <c r="AF2900" s="3" t="str">
        <f t="shared" si="1375"/>
        <v/>
      </c>
      <c r="AG2900" s="3" t="str">
        <f t="shared" si="1376"/>
        <v/>
      </c>
      <c r="AH2900" s="4" t="str">
        <f t="shared" si="1377"/>
        <v/>
      </c>
      <c r="AI2900" s="75" t="str">
        <f t="shared" si="1378"/>
        <v/>
      </c>
      <c r="AJ2900" s="75" t="str">
        <f t="shared" si="1379"/>
        <v/>
      </c>
    </row>
    <row r="2901" spans="1:36">
      <c r="A2901" s="41" t="str">
        <f t="shared" si="1362"/>
        <v/>
      </c>
      <c r="B2901" s="150" t="str">
        <f>IF(ISNUMBER(A2901),INDEX('MetaTrader Import'!$H$13:$J$5893,TRUNC(((A2901-$A$39+1)-1)/3)+1,MOD((A2901-$A$39+1)-1,3)+1),"")</f>
        <v/>
      </c>
      <c r="C2901" s="43" t="str">
        <f t="shared" si="1363"/>
        <v/>
      </c>
      <c r="D2901" s="43" t="str">
        <f t="shared" ca="1" si="1353"/>
        <v/>
      </c>
      <c r="E2901" s="43" t="str">
        <f t="shared" si="1364"/>
        <v/>
      </c>
      <c r="F2901" s="43" t="str">
        <f t="shared" si="1365"/>
        <v/>
      </c>
      <c r="G2901" s="43" t="str">
        <f>IF(A2901&lt;&gt;"",IF(A2901&lt;Data!$G$11*0.25,$C$13/$G$32,IF(A2901&gt;Data!$G$11*0.25,$C$13,$C$13*10)),"")</f>
        <v/>
      </c>
      <c r="H2901" s="43" t="str">
        <f>IF(A2901&lt;&gt;"",IF(Data!$G$9="constant",$C$13,IF(Data!$G$9="squeeze",G2901,F2901)),"")</f>
        <v/>
      </c>
      <c r="I2901" s="38" t="str">
        <f ca="1">IF(ISNUMBER(A2901),NORMINV(RAND(),0,IF(AND(Data!$G$9="squeeze",A2901&lt;Data!$G$11*0.25),$H$32,1)*$C$30*$C$13)*($C$14*$C$12),"")</f>
        <v/>
      </c>
      <c r="J2901" s="42" t="str">
        <f ca="1">IFERROR(IF(Data!$C$6="Real",B2901,I2901+J2900+($C$14*$C$12)*(NORMINV(RAND(),$C$15,CHOOSE($G$13,$C$13,F2901,G2901)))),"")</f>
        <v/>
      </c>
      <c r="K2901" s="88" t="str">
        <f>IF(ISNUMBER(A2901), IF($G$16="fixed",$G$17,MIN(H2901*Data!$C$7*$C$16*0.5,$C$17*Data!$C$7))*$C$12,"")</f>
        <v/>
      </c>
      <c r="L2901" s="42" t="str">
        <f t="shared" ca="1" si="1380"/>
        <v/>
      </c>
      <c r="M2901" s="44" t="str">
        <f t="shared" ca="1" si="1381"/>
        <v/>
      </c>
      <c r="N2901" s="44" t="str">
        <f t="shared" ca="1" si="1382"/>
        <v/>
      </c>
      <c r="O2901" s="108" t="str">
        <f t="shared" si="1366"/>
        <v/>
      </c>
      <c r="P2901" s="102" t="str">
        <f t="shared" si="1367"/>
        <v/>
      </c>
      <c r="Q2901" s="102" t="str">
        <f t="shared" si="1368"/>
        <v/>
      </c>
      <c r="R2901" s="120" t="str">
        <f t="shared" si="1369"/>
        <v/>
      </c>
      <c r="S2901" s="54" t="str">
        <f t="shared" si="1370"/>
        <v/>
      </c>
      <c r="T2901" s="5" t="str">
        <f t="shared" si="1371"/>
        <v/>
      </c>
      <c r="U2901" s="152" t="str">
        <f t="shared" si="1354"/>
        <v/>
      </c>
      <c r="V2901" s="152" t="str">
        <f t="shared" si="1355"/>
        <v/>
      </c>
      <c r="W2901" s="153" t="str">
        <f t="shared" si="1356"/>
        <v/>
      </c>
      <c r="X2901" s="153" t="str">
        <f t="shared" si="1357"/>
        <v/>
      </c>
      <c r="Y2901" s="153" t="str">
        <f t="shared" si="1358"/>
        <v/>
      </c>
      <c r="Z2901" s="153" t="str">
        <f t="shared" si="1359"/>
        <v/>
      </c>
      <c r="AA2901" s="152" t="str">
        <f t="shared" si="1360"/>
        <v/>
      </c>
      <c r="AB2901" s="152" t="str">
        <f t="shared" si="1361"/>
        <v/>
      </c>
      <c r="AC2901" s="154" t="str">
        <f t="shared" si="1372"/>
        <v/>
      </c>
      <c r="AD2901" s="154" t="str">
        <f t="shared" si="1373"/>
        <v/>
      </c>
      <c r="AE2901" s="3" t="str">
        <f t="shared" si="1374"/>
        <v/>
      </c>
      <c r="AF2901" s="3" t="str">
        <f t="shared" si="1375"/>
        <v/>
      </c>
      <c r="AG2901" s="3" t="str">
        <f t="shared" si="1376"/>
        <v/>
      </c>
      <c r="AH2901" s="4" t="str">
        <f t="shared" si="1377"/>
        <v/>
      </c>
      <c r="AI2901" s="75" t="str">
        <f t="shared" si="1378"/>
        <v/>
      </c>
      <c r="AJ2901" s="75" t="str">
        <f t="shared" si="1379"/>
        <v/>
      </c>
    </row>
    <row r="2902" spans="1:36">
      <c r="A2902" s="41" t="str">
        <f t="shared" si="1362"/>
        <v/>
      </c>
      <c r="B2902" s="150" t="str">
        <f>IF(ISNUMBER(A2902),INDEX('MetaTrader Import'!$H$13:$J$5893,TRUNC(((A2902-$A$39+1)-1)/3)+1,MOD((A2902-$A$39+1)-1,3)+1),"")</f>
        <v/>
      </c>
      <c r="C2902" s="43" t="str">
        <f t="shared" si="1363"/>
        <v/>
      </c>
      <c r="D2902" s="43" t="str">
        <f t="shared" ca="1" si="1353"/>
        <v/>
      </c>
      <c r="E2902" s="43" t="str">
        <f t="shared" si="1364"/>
        <v/>
      </c>
      <c r="F2902" s="43" t="str">
        <f t="shared" si="1365"/>
        <v/>
      </c>
      <c r="G2902" s="43" t="str">
        <f>IF(A2902&lt;&gt;"",IF(A2902&lt;Data!$G$11*0.25,$C$13/$G$32,IF(A2902&gt;Data!$G$11*0.25,$C$13,$C$13*10)),"")</f>
        <v/>
      </c>
      <c r="H2902" s="43" t="str">
        <f>IF(A2902&lt;&gt;"",IF(Data!$G$9="constant",$C$13,IF(Data!$G$9="squeeze",G2902,F2902)),"")</f>
        <v/>
      </c>
      <c r="I2902" s="38" t="str">
        <f ca="1">IF(ISNUMBER(A2902),NORMINV(RAND(),0,IF(AND(Data!$G$9="squeeze",A2902&lt;Data!$G$11*0.25),$H$32,1)*$C$30*$C$13)*($C$14*$C$12),"")</f>
        <v/>
      </c>
      <c r="J2902" s="42" t="str">
        <f ca="1">IFERROR(IF(Data!$C$6="Real",B2902,I2902+J2901+($C$14*$C$12)*(NORMINV(RAND(),$C$15,CHOOSE($G$13,$C$13,F2902,G2902)))),"")</f>
        <v/>
      </c>
      <c r="K2902" s="88" t="str">
        <f>IF(ISNUMBER(A2902), IF($G$16="fixed",$G$17,MIN(H2902*Data!$C$7*$C$16*0.5,$C$17*Data!$C$7))*$C$12,"")</f>
        <v/>
      </c>
      <c r="L2902" s="42" t="str">
        <f t="shared" ca="1" si="1380"/>
        <v/>
      </c>
      <c r="M2902" s="44" t="str">
        <f t="shared" ca="1" si="1381"/>
        <v/>
      </c>
      <c r="N2902" s="44" t="str">
        <f t="shared" ca="1" si="1382"/>
        <v/>
      </c>
      <c r="O2902" s="108" t="str">
        <f t="shared" si="1366"/>
        <v/>
      </c>
      <c r="P2902" s="102" t="str">
        <f t="shared" si="1367"/>
        <v/>
      </c>
      <c r="Q2902" s="102" t="str">
        <f t="shared" si="1368"/>
        <v/>
      </c>
      <c r="R2902" s="120" t="str">
        <f t="shared" si="1369"/>
        <v/>
      </c>
      <c r="S2902" s="54" t="str">
        <f t="shared" si="1370"/>
        <v/>
      </c>
      <c r="T2902" s="5" t="str">
        <f t="shared" si="1371"/>
        <v/>
      </c>
      <c r="U2902" s="152" t="str">
        <f t="shared" si="1354"/>
        <v/>
      </c>
      <c r="V2902" s="152" t="str">
        <f t="shared" si="1355"/>
        <v/>
      </c>
      <c r="W2902" s="153" t="str">
        <f t="shared" si="1356"/>
        <v/>
      </c>
      <c r="X2902" s="153" t="str">
        <f t="shared" si="1357"/>
        <v/>
      </c>
      <c r="Y2902" s="153" t="str">
        <f t="shared" si="1358"/>
        <v/>
      </c>
      <c r="Z2902" s="153" t="str">
        <f t="shared" si="1359"/>
        <v/>
      </c>
      <c r="AA2902" s="152" t="str">
        <f t="shared" si="1360"/>
        <v/>
      </c>
      <c r="AB2902" s="152" t="str">
        <f t="shared" si="1361"/>
        <v/>
      </c>
      <c r="AC2902" s="154" t="str">
        <f t="shared" si="1372"/>
        <v/>
      </c>
      <c r="AD2902" s="154" t="str">
        <f t="shared" si="1373"/>
        <v/>
      </c>
      <c r="AE2902" s="3" t="str">
        <f t="shared" si="1374"/>
        <v/>
      </c>
      <c r="AF2902" s="3" t="str">
        <f t="shared" si="1375"/>
        <v/>
      </c>
      <c r="AG2902" s="3" t="str">
        <f t="shared" si="1376"/>
        <v/>
      </c>
      <c r="AH2902" s="4" t="str">
        <f t="shared" si="1377"/>
        <v/>
      </c>
      <c r="AI2902" s="75" t="str">
        <f t="shared" si="1378"/>
        <v/>
      </c>
      <c r="AJ2902" s="75" t="str">
        <f t="shared" si="1379"/>
        <v/>
      </c>
    </row>
    <row r="2903" spans="1:36">
      <c r="A2903" s="41" t="str">
        <f t="shared" si="1362"/>
        <v/>
      </c>
      <c r="B2903" s="150" t="str">
        <f>IF(ISNUMBER(A2903),INDEX('MetaTrader Import'!$H$13:$J$5893,TRUNC(((A2903-$A$39+1)-1)/3)+1,MOD((A2903-$A$39+1)-1,3)+1),"")</f>
        <v/>
      </c>
      <c r="C2903" s="43" t="str">
        <f t="shared" si="1363"/>
        <v/>
      </c>
      <c r="D2903" s="43" t="str">
        <f t="shared" ca="1" si="1353"/>
        <v/>
      </c>
      <c r="E2903" s="43" t="str">
        <f t="shared" si="1364"/>
        <v/>
      </c>
      <c r="F2903" s="43" t="str">
        <f t="shared" si="1365"/>
        <v/>
      </c>
      <c r="G2903" s="43" t="str">
        <f>IF(A2903&lt;&gt;"",IF(A2903&lt;Data!$G$11*0.25,$C$13/$G$32,IF(A2903&gt;Data!$G$11*0.25,$C$13,$C$13*10)),"")</f>
        <v/>
      </c>
      <c r="H2903" s="43" t="str">
        <f>IF(A2903&lt;&gt;"",IF(Data!$G$9="constant",$C$13,IF(Data!$G$9="squeeze",G2903,F2903)),"")</f>
        <v/>
      </c>
      <c r="I2903" s="38" t="str">
        <f ca="1">IF(ISNUMBER(A2903),NORMINV(RAND(),0,IF(AND(Data!$G$9="squeeze",A2903&lt;Data!$G$11*0.25),$H$32,1)*$C$30*$C$13)*($C$14*$C$12),"")</f>
        <v/>
      </c>
      <c r="J2903" s="42" t="str">
        <f ca="1">IFERROR(IF(Data!$C$6="Real",B2903,I2903+J2902+($C$14*$C$12)*(NORMINV(RAND(),$C$15,CHOOSE($G$13,$C$13,F2903,G2903)))),"")</f>
        <v/>
      </c>
      <c r="K2903" s="88" t="str">
        <f>IF(ISNUMBER(A2903), IF($G$16="fixed",$G$17,MIN(H2903*Data!$C$7*$C$16*0.5,$C$17*Data!$C$7))*$C$12,"")</f>
        <v/>
      </c>
      <c r="L2903" s="42" t="str">
        <f t="shared" ca="1" si="1380"/>
        <v/>
      </c>
      <c r="M2903" s="44" t="str">
        <f t="shared" ca="1" si="1381"/>
        <v/>
      </c>
      <c r="N2903" s="44" t="str">
        <f t="shared" ca="1" si="1382"/>
        <v/>
      </c>
      <c r="O2903" s="108" t="str">
        <f t="shared" si="1366"/>
        <v/>
      </c>
      <c r="P2903" s="102" t="str">
        <f t="shared" si="1367"/>
        <v/>
      </c>
      <c r="Q2903" s="102" t="str">
        <f t="shared" si="1368"/>
        <v/>
      </c>
      <c r="R2903" s="120" t="str">
        <f t="shared" si="1369"/>
        <v/>
      </c>
      <c r="S2903" s="54" t="str">
        <f t="shared" si="1370"/>
        <v/>
      </c>
      <c r="T2903" s="5" t="str">
        <f t="shared" si="1371"/>
        <v/>
      </c>
      <c r="U2903" s="152" t="str">
        <f t="shared" si="1354"/>
        <v/>
      </c>
      <c r="V2903" s="152" t="str">
        <f t="shared" si="1355"/>
        <v/>
      </c>
      <c r="W2903" s="153" t="str">
        <f t="shared" si="1356"/>
        <v/>
      </c>
      <c r="X2903" s="153" t="str">
        <f t="shared" si="1357"/>
        <v/>
      </c>
      <c r="Y2903" s="153" t="str">
        <f t="shared" si="1358"/>
        <v/>
      </c>
      <c r="Z2903" s="153" t="str">
        <f t="shared" si="1359"/>
        <v/>
      </c>
      <c r="AA2903" s="152" t="str">
        <f t="shared" si="1360"/>
        <v/>
      </c>
      <c r="AB2903" s="152" t="str">
        <f t="shared" si="1361"/>
        <v/>
      </c>
      <c r="AC2903" s="154" t="str">
        <f t="shared" si="1372"/>
        <v/>
      </c>
      <c r="AD2903" s="154" t="str">
        <f t="shared" si="1373"/>
        <v/>
      </c>
      <c r="AE2903" s="3" t="str">
        <f t="shared" si="1374"/>
        <v/>
      </c>
      <c r="AF2903" s="3" t="str">
        <f t="shared" si="1375"/>
        <v/>
      </c>
      <c r="AG2903" s="3" t="str">
        <f t="shared" si="1376"/>
        <v/>
      </c>
      <c r="AH2903" s="4" t="str">
        <f t="shared" si="1377"/>
        <v/>
      </c>
      <c r="AI2903" s="75" t="str">
        <f t="shared" si="1378"/>
        <v/>
      </c>
      <c r="AJ2903" s="75" t="str">
        <f t="shared" si="1379"/>
        <v/>
      </c>
    </row>
    <row r="2904" spans="1:36">
      <c r="A2904" s="41" t="str">
        <f t="shared" si="1362"/>
        <v/>
      </c>
      <c r="B2904" s="150" t="str">
        <f>IF(ISNUMBER(A2904),INDEX('MetaTrader Import'!$H$13:$J$5893,TRUNC(((A2904-$A$39+1)-1)/3)+1,MOD((A2904-$A$39+1)-1,3)+1),"")</f>
        <v/>
      </c>
      <c r="C2904" s="43" t="str">
        <f t="shared" si="1363"/>
        <v/>
      </c>
      <c r="D2904" s="43" t="str">
        <f t="shared" ca="1" si="1353"/>
        <v/>
      </c>
      <c r="E2904" s="43" t="str">
        <f t="shared" si="1364"/>
        <v/>
      </c>
      <c r="F2904" s="43" t="str">
        <f t="shared" si="1365"/>
        <v/>
      </c>
      <c r="G2904" s="43" t="str">
        <f>IF(A2904&lt;&gt;"",IF(A2904&lt;Data!$G$11*0.25,$C$13/$G$32,IF(A2904&gt;Data!$G$11*0.25,$C$13,$C$13*10)),"")</f>
        <v/>
      </c>
      <c r="H2904" s="43" t="str">
        <f>IF(A2904&lt;&gt;"",IF(Data!$G$9="constant",$C$13,IF(Data!$G$9="squeeze",G2904,F2904)),"")</f>
        <v/>
      </c>
      <c r="I2904" s="38" t="str">
        <f ca="1">IF(ISNUMBER(A2904),NORMINV(RAND(),0,IF(AND(Data!$G$9="squeeze",A2904&lt;Data!$G$11*0.25),$H$32,1)*$C$30*$C$13)*($C$14*$C$12),"")</f>
        <v/>
      </c>
      <c r="J2904" s="42" t="str">
        <f ca="1">IFERROR(IF(Data!$C$6="Real",B2904,I2904+J2903+($C$14*$C$12)*(NORMINV(RAND(),$C$15,CHOOSE($G$13,$C$13,F2904,G2904)))),"")</f>
        <v/>
      </c>
      <c r="K2904" s="88" t="str">
        <f>IF(ISNUMBER(A2904), IF($G$16="fixed",$G$17,MIN(H2904*Data!$C$7*$C$16*0.5,$C$17*Data!$C$7))*$C$12,"")</f>
        <v/>
      </c>
      <c r="L2904" s="42" t="str">
        <f t="shared" ca="1" si="1380"/>
        <v/>
      </c>
      <c r="M2904" s="44" t="str">
        <f t="shared" ca="1" si="1381"/>
        <v/>
      </c>
      <c r="N2904" s="44" t="str">
        <f t="shared" ca="1" si="1382"/>
        <v/>
      </c>
      <c r="O2904" s="108" t="str">
        <f t="shared" si="1366"/>
        <v/>
      </c>
      <c r="P2904" s="102" t="str">
        <f t="shared" si="1367"/>
        <v/>
      </c>
      <c r="Q2904" s="102" t="str">
        <f t="shared" si="1368"/>
        <v/>
      </c>
      <c r="R2904" s="120" t="str">
        <f t="shared" si="1369"/>
        <v/>
      </c>
      <c r="S2904" s="54" t="str">
        <f t="shared" si="1370"/>
        <v/>
      </c>
      <c r="T2904" s="5" t="str">
        <f t="shared" si="1371"/>
        <v/>
      </c>
      <c r="U2904" s="152" t="str">
        <f t="shared" si="1354"/>
        <v/>
      </c>
      <c r="V2904" s="152" t="str">
        <f t="shared" si="1355"/>
        <v/>
      </c>
      <c r="W2904" s="153" t="str">
        <f t="shared" si="1356"/>
        <v/>
      </c>
      <c r="X2904" s="153" t="str">
        <f t="shared" si="1357"/>
        <v/>
      </c>
      <c r="Y2904" s="153" t="str">
        <f t="shared" si="1358"/>
        <v/>
      </c>
      <c r="Z2904" s="153" t="str">
        <f t="shared" si="1359"/>
        <v/>
      </c>
      <c r="AA2904" s="152" t="str">
        <f t="shared" si="1360"/>
        <v/>
      </c>
      <c r="AB2904" s="152" t="str">
        <f t="shared" si="1361"/>
        <v/>
      </c>
      <c r="AC2904" s="154" t="str">
        <f t="shared" si="1372"/>
        <v/>
      </c>
      <c r="AD2904" s="154" t="str">
        <f t="shared" si="1373"/>
        <v/>
      </c>
      <c r="AE2904" s="3" t="str">
        <f t="shared" si="1374"/>
        <v/>
      </c>
      <c r="AF2904" s="3" t="str">
        <f t="shared" si="1375"/>
        <v/>
      </c>
      <c r="AG2904" s="3" t="str">
        <f t="shared" si="1376"/>
        <v/>
      </c>
      <c r="AH2904" s="4" t="str">
        <f t="shared" si="1377"/>
        <v/>
      </c>
      <c r="AI2904" s="75" t="str">
        <f t="shared" si="1378"/>
        <v/>
      </c>
      <c r="AJ2904" s="75" t="str">
        <f t="shared" si="1379"/>
        <v/>
      </c>
    </row>
    <row r="2905" spans="1:36">
      <c r="A2905" s="41" t="str">
        <f t="shared" si="1362"/>
        <v/>
      </c>
      <c r="B2905" s="150" t="str">
        <f>IF(ISNUMBER(A2905),INDEX('MetaTrader Import'!$H$13:$J$5893,TRUNC(((A2905-$A$39+1)-1)/3)+1,MOD((A2905-$A$39+1)-1,3)+1),"")</f>
        <v/>
      </c>
      <c r="C2905" s="43" t="str">
        <f t="shared" si="1363"/>
        <v/>
      </c>
      <c r="D2905" s="43" t="str">
        <f t="shared" ca="1" si="1353"/>
        <v/>
      </c>
      <c r="E2905" s="43" t="str">
        <f t="shared" si="1364"/>
        <v/>
      </c>
      <c r="F2905" s="43" t="str">
        <f t="shared" si="1365"/>
        <v/>
      </c>
      <c r="G2905" s="43" t="str">
        <f>IF(A2905&lt;&gt;"",IF(A2905&lt;Data!$G$11*0.25,$C$13/$G$32,IF(A2905&gt;Data!$G$11*0.25,$C$13,$C$13*10)),"")</f>
        <v/>
      </c>
      <c r="H2905" s="43" t="str">
        <f>IF(A2905&lt;&gt;"",IF(Data!$G$9="constant",$C$13,IF(Data!$G$9="squeeze",G2905,F2905)),"")</f>
        <v/>
      </c>
      <c r="I2905" s="38" t="str">
        <f ca="1">IF(ISNUMBER(A2905),NORMINV(RAND(),0,IF(AND(Data!$G$9="squeeze",A2905&lt;Data!$G$11*0.25),$H$32,1)*$C$30*$C$13)*($C$14*$C$12),"")</f>
        <v/>
      </c>
      <c r="J2905" s="42" t="str">
        <f ca="1">IFERROR(IF(Data!$C$6="Real",B2905,I2905+J2904+($C$14*$C$12)*(NORMINV(RAND(),$C$15,CHOOSE($G$13,$C$13,F2905,G2905)))),"")</f>
        <v/>
      </c>
      <c r="K2905" s="88" t="str">
        <f>IF(ISNUMBER(A2905), IF($G$16="fixed",$G$17,MIN(H2905*Data!$C$7*$C$16*0.5,$C$17*Data!$C$7))*$C$12,"")</f>
        <v/>
      </c>
      <c r="L2905" s="42" t="str">
        <f t="shared" ca="1" si="1380"/>
        <v/>
      </c>
      <c r="M2905" s="44" t="str">
        <f t="shared" ca="1" si="1381"/>
        <v/>
      </c>
      <c r="N2905" s="44" t="str">
        <f t="shared" ca="1" si="1382"/>
        <v/>
      </c>
      <c r="O2905" s="108" t="str">
        <f t="shared" si="1366"/>
        <v/>
      </c>
      <c r="P2905" s="102" t="str">
        <f t="shared" si="1367"/>
        <v/>
      </c>
      <c r="Q2905" s="102" t="str">
        <f t="shared" si="1368"/>
        <v/>
      </c>
      <c r="R2905" s="120" t="str">
        <f t="shared" si="1369"/>
        <v/>
      </c>
      <c r="S2905" s="54" t="str">
        <f t="shared" si="1370"/>
        <v/>
      </c>
      <c r="T2905" s="5" t="str">
        <f t="shared" si="1371"/>
        <v/>
      </c>
      <c r="U2905" s="152" t="str">
        <f t="shared" si="1354"/>
        <v/>
      </c>
      <c r="V2905" s="152" t="str">
        <f t="shared" si="1355"/>
        <v/>
      </c>
      <c r="W2905" s="153" t="str">
        <f t="shared" si="1356"/>
        <v/>
      </c>
      <c r="X2905" s="153" t="str">
        <f t="shared" si="1357"/>
        <v/>
      </c>
      <c r="Y2905" s="153" t="str">
        <f t="shared" si="1358"/>
        <v/>
      </c>
      <c r="Z2905" s="153" t="str">
        <f t="shared" si="1359"/>
        <v/>
      </c>
      <c r="AA2905" s="152" t="str">
        <f t="shared" si="1360"/>
        <v/>
      </c>
      <c r="AB2905" s="152" t="str">
        <f t="shared" si="1361"/>
        <v/>
      </c>
      <c r="AC2905" s="154" t="str">
        <f t="shared" si="1372"/>
        <v/>
      </c>
      <c r="AD2905" s="154" t="str">
        <f t="shared" si="1373"/>
        <v/>
      </c>
      <c r="AE2905" s="3" t="str">
        <f t="shared" si="1374"/>
        <v/>
      </c>
      <c r="AF2905" s="3" t="str">
        <f t="shared" si="1375"/>
        <v/>
      </c>
      <c r="AG2905" s="3" t="str">
        <f t="shared" si="1376"/>
        <v/>
      </c>
      <c r="AH2905" s="4" t="str">
        <f t="shared" si="1377"/>
        <v/>
      </c>
      <c r="AI2905" s="75" t="str">
        <f t="shared" si="1378"/>
        <v/>
      </c>
      <c r="AJ2905" s="75" t="str">
        <f t="shared" si="1379"/>
        <v/>
      </c>
    </row>
    <row r="2906" spans="1:36">
      <c r="A2906" s="41" t="str">
        <f t="shared" si="1362"/>
        <v/>
      </c>
      <c r="B2906" s="150" t="str">
        <f>IF(ISNUMBER(A2906),INDEX('MetaTrader Import'!$H$13:$J$5893,TRUNC(((A2906-$A$39+1)-1)/3)+1,MOD((A2906-$A$39+1)-1,3)+1),"")</f>
        <v/>
      </c>
      <c r="C2906" s="43" t="str">
        <f t="shared" si="1363"/>
        <v/>
      </c>
      <c r="D2906" s="43" t="str">
        <f t="shared" ca="1" si="1353"/>
        <v/>
      </c>
      <c r="E2906" s="43" t="str">
        <f t="shared" si="1364"/>
        <v/>
      </c>
      <c r="F2906" s="43" t="str">
        <f t="shared" si="1365"/>
        <v/>
      </c>
      <c r="G2906" s="43" t="str">
        <f>IF(A2906&lt;&gt;"",IF(A2906&lt;Data!$G$11*0.25,$C$13/$G$32,IF(A2906&gt;Data!$G$11*0.25,$C$13,$C$13*10)),"")</f>
        <v/>
      </c>
      <c r="H2906" s="43" t="str">
        <f>IF(A2906&lt;&gt;"",IF(Data!$G$9="constant",$C$13,IF(Data!$G$9="squeeze",G2906,F2906)),"")</f>
        <v/>
      </c>
      <c r="I2906" s="38" t="str">
        <f ca="1">IF(ISNUMBER(A2906),NORMINV(RAND(),0,IF(AND(Data!$G$9="squeeze",A2906&lt;Data!$G$11*0.25),$H$32,1)*$C$30*$C$13)*($C$14*$C$12),"")</f>
        <v/>
      </c>
      <c r="J2906" s="42" t="str">
        <f ca="1">IFERROR(IF(Data!$C$6="Real",B2906,I2906+J2905+($C$14*$C$12)*(NORMINV(RAND(),$C$15,CHOOSE($G$13,$C$13,F2906,G2906)))),"")</f>
        <v/>
      </c>
      <c r="K2906" s="88" t="str">
        <f>IF(ISNUMBER(A2906), IF($G$16="fixed",$G$17,MIN(H2906*Data!$C$7*$C$16*0.5,$C$17*Data!$C$7))*$C$12,"")</f>
        <v/>
      </c>
      <c r="L2906" s="42" t="str">
        <f t="shared" ca="1" si="1380"/>
        <v/>
      </c>
      <c r="M2906" s="44" t="str">
        <f t="shared" ca="1" si="1381"/>
        <v/>
      </c>
      <c r="N2906" s="44" t="str">
        <f t="shared" ca="1" si="1382"/>
        <v/>
      </c>
      <c r="O2906" s="108" t="str">
        <f t="shared" si="1366"/>
        <v/>
      </c>
      <c r="P2906" s="102" t="str">
        <f t="shared" si="1367"/>
        <v/>
      </c>
      <c r="Q2906" s="102" t="str">
        <f t="shared" si="1368"/>
        <v/>
      </c>
      <c r="R2906" s="120" t="str">
        <f t="shared" si="1369"/>
        <v/>
      </c>
      <c r="S2906" s="54" t="str">
        <f t="shared" si="1370"/>
        <v/>
      </c>
      <c r="T2906" s="5" t="str">
        <f t="shared" si="1371"/>
        <v/>
      </c>
      <c r="U2906" s="152" t="str">
        <f t="shared" si="1354"/>
        <v/>
      </c>
      <c r="V2906" s="152" t="str">
        <f t="shared" si="1355"/>
        <v/>
      </c>
      <c r="W2906" s="153" t="str">
        <f t="shared" si="1356"/>
        <v/>
      </c>
      <c r="X2906" s="153" t="str">
        <f t="shared" si="1357"/>
        <v/>
      </c>
      <c r="Y2906" s="153" t="str">
        <f t="shared" si="1358"/>
        <v/>
      </c>
      <c r="Z2906" s="153" t="str">
        <f t="shared" si="1359"/>
        <v/>
      </c>
      <c r="AA2906" s="152" t="str">
        <f t="shared" si="1360"/>
        <v/>
      </c>
      <c r="AB2906" s="152" t="str">
        <f t="shared" si="1361"/>
        <v/>
      </c>
      <c r="AC2906" s="154" t="str">
        <f t="shared" si="1372"/>
        <v/>
      </c>
      <c r="AD2906" s="154" t="str">
        <f t="shared" si="1373"/>
        <v/>
      </c>
      <c r="AE2906" s="3" t="str">
        <f t="shared" si="1374"/>
        <v/>
      </c>
      <c r="AF2906" s="3" t="str">
        <f t="shared" si="1375"/>
        <v/>
      </c>
      <c r="AG2906" s="3" t="str">
        <f t="shared" si="1376"/>
        <v/>
      </c>
      <c r="AH2906" s="4" t="str">
        <f t="shared" si="1377"/>
        <v/>
      </c>
      <c r="AI2906" s="75" t="str">
        <f t="shared" si="1378"/>
        <v/>
      </c>
      <c r="AJ2906" s="75" t="str">
        <f t="shared" si="1379"/>
        <v/>
      </c>
    </row>
    <row r="2907" spans="1:36">
      <c r="A2907" s="41" t="str">
        <f t="shared" si="1362"/>
        <v/>
      </c>
      <c r="B2907" s="150" t="str">
        <f>IF(ISNUMBER(A2907),INDEX('MetaTrader Import'!$H$13:$J$5893,TRUNC(((A2907-$A$39+1)-1)/3)+1,MOD((A2907-$A$39+1)-1,3)+1),"")</f>
        <v/>
      </c>
      <c r="C2907" s="43" t="str">
        <f t="shared" si="1363"/>
        <v/>
      </c>
      <c r="D2907" s="43" t="str">
        <f t="shared" ca="1" si="1353"/>
        <v/>
      </c>
      <c r="E2907" s="43" t="str">
        <f t="shared" si="1364"/>
        <v/>
      </c>
      <c r="F2907" s="43" t="str">
        <f t="shared" si="1365"/>
        <v/>
      </c>
      <c r="G2907" s="43" t="str">
        <f>IF(A2907&lt;&gt;"",IF(A2907&lt;Data!$G$11*0.25,$C$13/$G$32,IF(A2907&gt;Data!$G$11*0.25,$C$13,$C$13*10)),"")</f>
        <v/>
      </c>
      <c r="H2907" s="43" t="str">
        <f>IF(A2907&lt;&gt;"",IF(Data!$G$9="constant",$C$13,IF(Data!$G$9="squeeze",G2907,F2907)),"")</f>
        <v/>
      </c>
      <c r="I2907" s="38" t="str">
        <f ca="1">IF(ISNUMBER(A2907),NORMINV(RAND(),0,IF(AND(Data!$G$9="squeeze",A2907&lt;Data!$G$11*0.25),$H$32,1)*$C$30*$C$13)*($C$14*$C$12),"")</f>
        <v/>
      </c>
      <c r="J2907" s="42" t="str">
        <f ca="1">IFERROR(IF(Data!$C$6="Real",B2907,I2907+J2906+($C$14*$C$12)*(NORMINV(RAND(),$C$15,CHOOSE($G$13,$C$13,F2907,G2907)))),"")</f>
        <v/>
      </c>
      <c r="K2907" s="88" t="str">
        <f>IF(ISNUMBER(A2907), IF($G$16="fixed",$G$17,MIN(H2907*Data!$C$7*$C$16*0.5,$C$17*Data!$C$7))*$C$12,"")</f>
        <v/>
      </c>
      <c r="L2907" s="42" t="str">
        <f t="shared" ca="1" si="1380"/>
        <v/>
      </c>
      <c r="M2907" s="44" t="str">
        <f t="shared" ca="1" si="1381"/>
        <v/>
      </c>
      <c r="N2907" s="44" t="str">
        <f t="shared" ca="1" si="1382"/>
        <v/>
      </c>
      <c r="O2907" s="108" t="str">
        <f t="shared" si="1366"/>
        <v/>
      </c>
      <c r="P2907" s="102" t="str">
        <f t="shared" si="1367"/>
        <v/>
      </c>
      <c r="Q2907" s="102" t="str">
        <f t="shared" si="1368"/>
        <v/>
      </c>
      <c r="R2907" s="120" t="str">
        <f t="shared" si="1369"/>
        <v/>
      </c>
      <c r="S2907" s="54" t="str">
        <f t="shared" si="1370"/>
        <v/>
      </c>
      <c r="T2907" s="5" t="str">
        <f t="shared" si="1371"/>
        <v/>
      </c>
      <c r="U2907" s="152" t="str">
        <f t="shared" si="1354"/>
        <v/>
      </c>
      <c r="V2907" s="152" t="str">
        <f t="shared" si="1355"/>
        <v/>
      </c>
      <c r="W2907" s="153" t="str">
        <f t="shared" si="1356"/>
        <v/>
      </c>
      <c r="X2907" s="153" t="str">
        <f t="shared" si="1357"/>
        <v/>
      </c>
      <c r="Y2907" s="153" t="str">
        <f t="shared" si="1358"/>
        <v/>
      </c>
      <c r="Z2907" s="153" t="str">
        <f t="shared" si="1359"/>
        <v/>
      </c>
      <c r="AA2907" s="152" t="str">
        <f t="shared" si="1360"/>
        <v/>
      </c>
      <c r="AB2907" s="152" t="str">
        <f t="shared" si="1361"/>
        <v/>
      </c>
      <c r="AC2907" s="154" t="str">
        <f t="shared" si="1372"/>
        <v/>
      </c>
      <c r="AD2907" s="154" t="str">
        <f t="shared" si="1373"/>
        <v/>
      </c>
      <c r="AE2907" s="3" t="str">
        <f t="shared" si="1374"/>
        <v/>
      </c>
      <c r="AF2907" s="3" t="str">
        <f t="shared" si="1375"/>
        <v/>
      </c>
      <c r="AG2907" s="3" t="str">
        <f t="shared" si="1376"/>
        <v/>
      </c>
      <c r="AH2907" s="4" t="str">
        <f t="shared" si="1377"/>
        <v/>
      </c>
      <c r="AI2907" s="75" t="str">
        <f t="shared" si="1378"/>
        <v/>
      </c>
      <c r="AJ2907" s="75" t="str">
        <f t="shared" si="1379"/>
        <v/>
      </c>
    </row>
    <row r="2908" spans="1:36">
      <c r="A2908" s="41" t="str">
        <f t="shared" si="1362"/>
        <v/>
      </c>
      <c r="B2908" s="150" t="str">
        <f>IF(ISNUMBER(A2908),INDEX('MetaTrader Import'!$H$13:$J$5893,TRUNC(((A2908-$A$39+1)-1)/3)+1,MOD((A2908-$A$39+1)-1,3)+1),"")</f>
        <v/>
      </c>
      <c r="C2908" s="43" t="str">
        <f t="shared" si="1363"/>
        <v/>
      </c>
      <c r="D2908" s="43" t="str">
        <f t="shared" ca="1" si="1353"/>
        <v/>
      </c>
      <c r="E2908" s="43" t="str">
        <f t="shared" si="1364"/>
        <v/>
      </c>
      <c r="F2908" s="43" t="str">
        <f t="shared" si="1365"/>
        <v/>
      </c>
      <c r="G2908" s="43" t="str">
        <f>IF(A2908&lt;&gt;"",IF(A2908&lt;Data!$G$11*0.25,$C$13/$G$32,IF(A2908&gt;Data!$G$11*0.25,$C$13,$C$13*10)),"")</f>
        <v/>
      </c>
      <c r="H2908" s="43" t="str">
        <f>IF(A2908&lt;&gt;"",IF(Data!$G$9="constant",$C$13,IF(Data!$G$9="squeeze",G2908,F2908)),"")</f>
        <v/>
      </c>
      <c r="I2908" s="38" t="str">
        <f ca="1">IF(ISNUMBER(A2908),NORMINV(RAND(),0,IF(AND(Data!$G$9="squeeze",A2908&lt;Data!$G$11*0.25),$H$32,1)*$C$30*$C$13)*($C$14*$C$12),"")</f>
        <v/>
      </c>
      <c r="J2908" s="42" t="str">
        <f ca="1">IFERROR(IF(Data!$C$6="Real",B2908,I2908+J2907+($C$14*$C$12)*(NORMINV(RAND(),$C$15,CHOOSE($G$13,$C$13,F2908,G2908)))),"")</f>
        <v/>
      </c>
      <c r="K2908" s="88" t="str">
        <f>IF(ISNUMBER(A2908), IF($G$16="fixed",$G$17,MIN(H2908*Data!$C$7*$C$16*0.5,$C$17*Data!$C$7))*$C$12,"")</f>
        <v/>
      </c>
      <c r="L2908" s="42" t="str">
        <f t="shared" ca="1" si="1380"/>
        <v/>
      </c>
      <c r="M2908" s="44" t="str">
        <f t="shared" ca="1" si="1381"/>
        <v/>
      </c>
      <c r="N2908" s="44" t="str">
        <f t="shared" ca="1" si="1382"/>
        <v/>
      </c>
      <c r="O2908" s="108" t="str">
        <f t="shared" si="1366"/>
        <v/>
      </c>
      <c r="P2908" s="102" t="str">
        <f t="shared" si="1367"/>
        <v/>
      </c>
      <c r="Q2908" s="102" t="str">
        <f t="shared" si="1368"/>
        <v/>
      </c>
      <c r="R2908" s="120" t="str">
        <f t="shared" si="1369"/>
        <v/>
      </c>
      <c r="S2908" s="54" t="str">
        <f t="shared" si="1370"/>
        <v/>
      </c>
      <c r="T2908" s="5" t="str">
        <f t="shared" si="1371"/>
        <v/>
      </c>
      <c r="U2908" s="152" t="str">
        <f t="shared" si="1354"/>
        <v/>
      </c>
      <c r="V2908" s="152" t="str">
        <f t="shared" si="1355"/>
        <v/>
      </c>
      <c r="W2908" s="153" t="str">
        <f t="shared" si="1356"/>
        <v/>
      </c>
      <c r="X2908" s="153" t="str">
        <f t="shared" si="1357"/>
        <v/>
      </c>
      <c r="Y2908" s="153" t="str">
        <f t="shared" si="1358"/>
        <v/>
      </c>
      <c r="Z2908" s="153" t="str">
        <f t="shared" si="1359"/>
        <v/>
      </c>
      <c r="AA2908" s="152" t="str">
        <f t="shared" si="1360"/>
        <v/>
      </c>
      <c r="AB2908" s="152" t="str">
        <f t="shared" si="1361"/>
        <v/>
      </c>
      <c r="AC2908" s="154" t="str">
        <f t="shared" si="1372"/>
        <v/>
      </c>
      <c r="AD2908" s="154" t="str">
        <f t="shared" si="1373"/>
        <v/>
      </c>
      <c r="AE2908" s="3" t="str">
        <f t="shared" si="1374"/>
        <v/>
      </c>
      <c r="AF2908" s="3" t="str">
        <f t="shared" si="1375"/>
        <v/>
      </c>
      <c r="AG2908" s="3" t="str">
        <f t="shared" si="1376"/>
        <v/>
      </c>
      <c r="AH2908" s="4" t="str">
        <f t="shared" si="1377"/>
        <v/>
      </c>
      <c r="AI2908" s="75" t="str">
        <f t="shared" si="1378"/>
        <v/>
      </c>
      <c r="AJ2908" s="75" t="str">
        <f t="shared" si="1379"/>
        <v/>
      </c>
    </row>
    <row r="2909" spans="1:36">
      <c r="A2909" s="41" t="str">
        <f t="shared" si="1362"/>
        <v/>
      </c>
      <c r="B2909" s="150" t="str">
        <f>IF(ISNUMBER(A2909),INDEX('MetaTrader Import'!$H$13:$J$5893,TRUNC(((A2909-$A$39+1)-1)/3)+1,MOD((A2909-$A$39+1)-1,3)+1),"")</f>
        <v/>
      </c>
      <c r="C2909" s="43" t="str">
        <f t="shared" si="1363"/>
        <v/>
      </c>
      <c r="D2909" s="43" t="str">
        <f t="shared" ca="1" si="1353"/>
        <v/>
      </c>
      <c r="E2909" s="43" t="str">
        <f t="shared" si="1364"/>
        <v/>
      </c>
      <c r="F2909" s="43" t="str">
        <f t="shared" si="1365"/>
        <v/>
      </c>
      <c r="G2909" s="43" t="str">
        <f>IF(A2909&lt;&gt;"",IF(A2909&lt;Data!$G$11*0.25,$C$13/$G$32,IF(A2909&gt;Data!$G$11*0.25,$C$13,$C$13*10)),"")</f>
        <v/>
      </c>
      <c r="H2909" s="43" t="str">
        <f>IF(A2909&lt;&gt;"",IF(Data!$G$9="constant",$C$13,IF(Data!$G$9="squeeze",G2909,F2909)),"")</f>
        <v/>
      </c>
      <c r="I2909" s="38" t="str">
        <f ca="1">IF(ISNUMBER(A2909),NORMINV(RAND(),0,IF(AND(Data!$G$9="squeeze",A2909&lt;Data!$G$11*0.25),$H$32,1)*$C$30*$C$13)*($C$14*$C$12),"")</f>
        <v/>
      </c>
      <c r="J2909" s="42" t="str">
        <f ca="1">IFERROR(IF(Data!$C$6="Real",B2909,I2909+J2908+($C$14*$C$12)*(NORMINV(RAND(),$C$15,CHOOSE($G$13,$C$13,F2909,G2909)))),"")</f>
        <v/>
      </c>
      <c r="K2909" s="88" t="str">
        <f>IF(ISNUMBER(A2909), IF($G$16="fixed",$G$17,MIN(H2909*Data!$C$7*$C$16*0.5,$C$17*Data!$C$7))*$C$12,"")</f>
        <v/>
      </c>
      <c r="L2909" s="42" t="str">
        <f t="shared" ca="1" si="1380"/>
        <v/>
      </c>
      <c r="M2909" s="44" t="str">
        <f t="shared" ca="1" si="1381"/>
        <v/>
      </c>
      <c r="N2909" s="44" t="str">
        <f t="shared" ca="1" si="1382"/>
        <v/>
      </c>
      <c r="O2909" s="108" t="str">
        <f t="shared" si="1366"/>
        <v/>
      </c>
      <c r="P2909" s="102" t="str">
        <f t="shared" si="1367"/>
        <v/>
      </c>
      <c r="Q2909" s="102" t="str">
        <f t="shared" si="1368"/>
        <v/>
      </c>
      <c r="R2909" s="120" t="str">
        <f t="shared" si="1369"/>
        <v/>
      </c>
      <c r="S2909" s="54" t="str">
        <f t="shared" si="1370"/>
        <v/>
      </c>
      <c r="T2909" s="5" t="str">
        <f t="shared" si="1371"/>
        <v/>
      </c>
      <c r="U2909" s="152" t="str">
        <f t="shared" si="1354"/>
        <v/>
      </c>
      <c r="V2909" s="152" t="str">
        <f t="shared" si="1355"/>
        <v/>
      </c>
      <c r="W2909" s="153" t="str">
        <f t="shared" si="1356"/>
        <v/>
      </c>
      <c r="X2909" s="153" t="str">
        <f t="shared" si="1357"/>
        <v/>
      </c>
      <c r="Y2909" s="153" t="str">
        <f t="shared" si="1358"/>
        <v/>
      </c>
      <c r="Z2909" s="153" t="str">
        <f t="shared" si="1359"/>
        <v/>
      </c>
      <c r="AA2909" s="152" t="str">
        <f t="shared" si="1360"/>
        <v/>
      </c>
      <c r="AB2909" s="152" t="str">
        <f t="shared" si="1361"/>
        <v/>
      </c>
      <c r="AC2909" s="154" t="str">
        <f t="shared" si="1372"/>
        <v/>
      </c>
      <c r="AD2909" s="154" t="str">
        <f t="shared" si="1373"/>
        <v/>
      </c>
      <c r="AE2909" s="3" t="str">
        <f t="shared" si="1374"/>
        <v/>
      </c>
      <c r="AF2909" s="3" t="str">
        <f t="shared" si="1375"/>
        <v/>
      </c>
      <c r="AG2909" s="3" t="str">
        <f t="shared" si="1376"/>
        <v/>
      </c>
      <c r="AH2909" s="4" t="str">
        <f t="shared" si="1377"/>
        <v/>
      </c>
      <c r="AI2909" s="75" t="str">
        <f t="shared" si="1378"/>
        <v/>
      </c>
      <c r="AJ2909" s="75" t="str">
        <f t="shared" si="1379"/>
        <v/>
      </c>
    </row>
    <row r="2910" spans="1:36">
      <c r="A2910" s="41" t="str">
        <f t="shared" si="1362"/>
        <v/>
      </c>
      <c r="B2910" s="150" t="str">
        <f>IF(ISNUMBER(A2910),INDEX('MetaTrader Import'!$H$13:$J$5893,TRUNC(((A2910-$A$39+1)-1)/3)+1,MOD((A2910-$A$39+1)-1,3)+1),"")</f>
        <v/>
      </c>
      <c r="C2910" s="43" t="str">
        <f t="shared" si="1363"/>
        <v/>
      </c>
      <c r="D2910" s="43" t="str">
        <f t="shared" ca="1" si="1353"/>
        <v/>
      </c>
      <c r="E2910" s="43" t="str">
        <f t="shared" si="1364"/>
        <v/>
      </c>
      <c r="F2910" s="43" t="str">
        <f t="shared" si="1365"/>
        <v/>
      </c>
      <c r="G2910" s="43" t="str">
        <f>IF(A2910&lt;&gt;"",IF(A2910&lt;Data!$G$11*0.25,$C$13/$G$32,IF(A2910&gt;Data!$G$11*0.25,$C$13,$C$13*10)),"")</f>
        <v/>
      </c>
      <c r="H2910" s="43" t="str">
        <f>IF(A2910&lt;&gt;"",IF(Data!$G$9="constant",$C$13,IF(Data!$G$9="squeeze",G2910,F2910)),"")</f>
        <v/>
      </c>
      <c r="I2910" s="38" t="str">
        <f ca="1">IF(ISNUMBER(A2910),NORMINV(RAND(),0,IF(AND(Data!$G$9="squeeze",A2910&lt;Data!$G$11*0.25),$H$32,1)*$C$30*$C$13)*($C$14*$C$12),"")</f>
        <v/>
      </c>
      <c r="J2910" s="42" t="str">
        <f ca="1">IFERROR(IF(Data!$C$6="Real",B2910,I2910+J2909+($C$14*$C$12)*(NORMINV(RAND(),$C$15,CHOOSE($G$13,$C$13,F2910,G2910)))),"")</f>
        <v/>
      </c>
      <c r="K2910" s="88" t="str">
        <f>IF(ISNUMBER(A2910), IF($G$16="fixed",$G$17,MIN(H2910*Data!$C$7*$C$16*0.5,$C$17*Data!$C$7))*$C$12,"")</f>
        <v/>
      </c>
      <c r="L2910" s="42" t="str">
        <f t="shared" ca="1" si="1380"/>
        <v/>
      </c>
      <c r="M2910" s="44" t="str">
        <f t="shared" ca="1" si="1381"/>
        <v/>
      </c>
      <c r="N2910" s="44" t="str">
        <f t="shared" ca="1" si="1382"/>
        <v/>
      </c>
      <c r="O2910" s="108" t="str">
        <f t="shared" si="1366"/>
        <v/>
      </c>
      <c r="P2910" s="102" t="str">
        <f t="shared" si="1367"/>
        <v/>
      </c>
      <c r="Q2910" s="102" t="str">
        <f t="shared" si="1368"/>
        <v/>
      </c>
      <c r="R2910" s="120" t="str">
        <f t="shared" si="1369"/>
        <v/>
      </c>
      <c r="S2910" s="54" t="str">
        <f t="shared" si="1370"/>
        <v/>
      </c>
      <c r="T2910" s="5" t="str">
        <f t="shared" si="1371"/>
        <v/>
      </c>
      <c r="U2910" s="152" t="str">
        <f t="shared" si="1354"/>
        <v/>
      </c>
      <c r="V2910" s="152" t="str">
        <f t="shared" si="1355"/>
        <v/>
      </c>
      <c r="W2910" s="153" t="str">
        <f t="shared" si="1356"/>
        <v/>
      </c>
      <c r="X2910" s="153" t="str">
        <f t="shared" si="1357"/>
        <v/>
      </c>
      <c r="Y2910" s="153" t="str">
        <f t="shared" si="1358"/>
        <v/>
      </c>
      <c r="Z2910" s="153" t="str">
        <f t="shared" si="1359"/>
        <v/>
      </c>
      <c r="AA2910" s="152" t="str">
        <f t="shared" si="1360"/>
        <v/>
      </c>
      <c r="AB2910" s="152" t="str">
        <f t="shared" si="1361"/>
        <v/>
      </c>
      <c r="AC2910" s="154" t="str">
        <f t="shared" si="1372"/>
        <v/>
      </c>
      <c r="AD2910" s="154" t="str">
        <f t="shared" si="1373"/>
        <v/>
      </c>
      <c r="AE2910" s="3" t="str">
        <f t="shared" si="1374"/>
        <v/>
      </c>
      <c r="AF2910" s="3" t="str">
        <f t="shared" si="1375"/>
        <v/>
      </c>
      <c r="AG2910" s="3" t="str">
        <f t="shared" si="1376"/>
        <v/>
      </c>
      <c r="AH2910" s="4" t="str">
        <f t="shared" si="1377"/>
        <v/>
      </c>
      <c r="AI2910" s="75" t="str">
        <f t="shared" si="1378"/>
        <v/>
      </c>
      <c r="AJ2910" s="75" t="str">
        <f t="shared" si="1379"/>
        <v/>
      </c>
    </row>
    <row r="2911" spans="1:36">
      <c r="A2911" s="41" t="str">
        <f t="shared" si="1362"/>
        <v/>
      </c>
      <c r="B2911" s="150" t="str">
        <f>IF(ISNUMBER(A2911),INDEX('MetaTrader Import'!$H$13:$J$5893,TRUNC(((A2911-$A$39+1)-1)/3)+1,MOD((A2911-$A$39+1)-1,3)+1),"")</f>
        <v/>
      </c>
      <c r="C2911" s="43" t="str">
        <f t="shared" si="1363"/>
        <v/>
      </c>
      <c r="D2911" s="43" t="str">
        <f t="shared" ca="1" si="1353"/>
        <v/>
      </c>
      <c r="E2911" s="43" t="str">
        <f t="shared" si="1364"/>
        <v/>
      </c>
      <c r="F2911" s="43" t="str">
        <f t="shared" si="1365"/>
        <v/>
      </c>
      <c r="G2911" s="43" t="str">
        <f>IF(A2911&lt;&gt;"",IF(A2911&lt;Data!$G$11*0.25,$C$13/$G$32,IF(A2911&gt;Data!$G$11*0.25,$C$13,$C$13*10)),"")</f>
        <v/>
      </c>
      <c r="H2911" s="43" t="str">
        <f>IF(A2911&lt;&gt;"",IF(Data!$G$9="constant",$C$13,IF(Data!$G$9="squeeze",G2911,F2911)),"")</f>
        <v/>
      </c>
      <c r="I2911" s="38" t="str">
        <f ca="1">IF(ISNUMBER(A2911),NORMINV(RAND(),0,IF(AND(Data!$G$9="squeeze",A2911&lt;Data!$G$11*0.25),$H$32,1)*$C$30*$C$13)*($C$14*$C$12),"")</f>
        <v/>
      </c>
      <c r="J2911" s="42" t="str">
        <f ca="1">IFERROR(IF(Data!$C$6="Real",B2911,I2911+J2910+($C$14*$C$12)*(NORMINV(RAND(),$C$15,CHOOSE($G$13,$C$13,F2911,G2911)))),"")</f>
        <v/>
      </c>
      <c r="K2911" s="88" t="str">
        <f>IF(ISNUMBER(A2911), IF($G$16="fixed",$G$17,MIN(H2911*Data!$C$7*$C$16*0.5,$C$17*Data!$C$7))*$C$12,"")</f>
        <v/>
      </c>
      <c r="L2911" s="42" t="str">
        <f t="shared" ca="1" si="1380"/>
        <v/>
      </c>
      <c r="M2911" s="44" t="str">
        <f t="shared" ca="1" si="1381"/>
        <v/>
      </c>
      <c r="N2911" s="44" t="str">
        <f t="shared" ca="1" si="1382"/>
        <v/>
      </c>
      <c r="O2911" s="108" t="str">
        <f t="shared" si="1366"/>
        <v/>
      </c>
      <c r="P2911" s="102" t="str">
        <f t="shared" si="1367"/>
        <v/>
      </c>
      <c r="Q2911" s="102" t="str">
        <f t="shared" si="1368"/>
        <v/>
      </c>
      <c r="R2911" s="120" t="str">
        <f t="shared" si="1369"/>
        <v/>
      </c>
      <c r="S2911" s="54" t="str">
        <f t="shared" si="1370"/>
        <v/>
      </c>
      <c r="T2911" s="5" t="str">
        <f t="shared" si="1371"/>
        <v/>
      </c>
      <c r="U2911" s="152" t="str">
        <f t="shared" si="1354"/>
        <v/>
      </c>
      <c r="V2911" s="152" t="str">
        <f t="shared" si="1355"/>
        <v/>
      </c>
      <c r="W2911" s="153" t="str">
        <f t="shared" si="1356"/>
        <v/>
      </c>
      <c r="X2911" s="153" t="str">
        <f t="shared" si="1357"/>
        <v/>
      </c>
      <c r="Y2911" s="153" t="str">
        <f t="shared" si="1358"/>
        <v/>
      </c>
      <c r="Z2911" s="153" t="str">
        <f t="shared" si="1359"/>
        <v/>
      </c>
      <c r="AA2911" s="152" t="str">
        <f t="shared" si="1360"/>
        <v/>
      </c>
      <c r="AB2911" s="152" t="str">
        <f t="shared" si="1361"/>
        <v/>
      </c>
      <c r="AC2911" s="154" t="str">
        <f t="shared" si="1372"/>
        <v/>
      </c>
      <c r="AD2911" s="154" t="str">
        <f t="shared" si="1373"/>
        <v/>
      </c>
      <c r="AE2911" s="3" t="str">
        <f t="shared" si="1374"/>
        <v/>
      </c>
      <c r="AF2911" s="3" t="str">
        <f t="shared" si="1375"/>
        <v/>
      </c>
      <c r="AG2911" s="3" t="str">
        <f t="shared" si="1376"/>
        <v/>
      </c>
      <c r="AH2911" s="4" t="str">
        <f t="shared" si="1377"/>
        <v/>
      </c>
      <c r="AI2911" s="75" t="str">
        <f t="shared" si="1378"/>
        <v/>
      </c>
      <c r="AJ2911" s="75" t="str">
        <f t="shared" si="1379"/>
        <v/>
      </c>
    </row>
    <row r="2912" spans="1:36">
      <c r="A2912" s="41" t="str">
        <f t="shared" si="1362"/>
        <v/>
      </c>
      <c r="B2912" s="150" t="str">
        <f>IF(ISNUMBER(A2912),INDEX('MetaTrader Import'!$H$13:$J$5893,TRUNC(((A2912-$A$39+1)-1)/3)+1,MOD((A2912-$A$39+1)-1,3)+1),"")</f>
        <v/>
      </c>
      <c r="C2912" s="43" t="str">
        <f t="shared" si="1363"/>
        <v/>
      </c>
      <c r="D2912" s="43" t="str">
        <f t="shared" ca="1" si="1353"/>
        <v/>
      </c>
      <c r="E2912" s="43" t="str">
        <f t="shared" si="1364"/>
        <v/>
      </c>
      <c r="F2912" s="43" t="str">
        <f t="shared" si="1365"/>
        <v/>
      </c>
      <c r="G2912" s="43" t="str">
        <f>IF(A2912&lt;&gt;"",IF(A2912&lt;Data!$G$11*0.25,$C$13/$G$32,IF(A2912&gt;Data!$G$11*0.25,$C$13,$C$13*10)),"")</f>
        <v/>
      </c>
      <c r="H2912" s="43" t="str">
        <f>IF(A2912&lt;&gt;"",IF(Data!$G$9="constant",$C$13,IF(Data!$G$9="squeeze",G2912,F2912)),"")</f>
        <v/>
      </c>
      <c r="I2912" s="38" t="str">
        <f ca="1">IF(ISNUMBER(A2912),NORMINV(RAND(),0,IF(AND(Data!$G$9="squeeze",A2912&lt;Data!$G$11*0.25),$H$32,1)*$C$30*$C$13)*($C$14*$C$12),"")</f>
        <v/>
      </c>
      <c r="J2912" s="42" t="str">
        <f ca="1">IFERROR(IF(Data!$C$6="Real",B2912,I2912+J2911+($C$14*$C$12)*(NORMINV(RAND(),$C$15,CHOOSE($G$13,$C$13,F2912,G2912)))),"")</f>
        <v/>
      </c>
      <c r="K2912" s="88" t="str">
        <f>IF(ISNUMBER(A2912), IF($G$16="fixed",$G$17,MIN(H2912*Data!$C$7*$C$16*0.5,$C$17*Data!$C$7))*$C$12,"")</f>
        <v/>
      </c>
      <c r="L2912" s="42" t="str">
        <f t="shared" ca="1" si="1380"/>
        <v/>
      </c>
      <c r="M2912" s="44" t="str">
        <f t="shared" ca="1" si="1381"/>
        <v/>
      </c>
      <c r="N2912" s="44" t="str">
        <f t="shared" ca="1" si="1382"/>
        <v/>
      </c>
      <c r="O2912" s="108" t="str">
        <f t="shared" si="1366"/>
        <v/>
      </c>
      <c r="P2912" s="102" t="str">
        <f t="shared" si="1367"/>
        <v/>
      </c>
      <c r="Q2912" s="102" t="str">
        <f t="shared" si="1368"/>
        <v/>
      </c>
      <c r="R2912" s="120" t="str">
        <f t="shared" si="1369"/>
        <v/>
      </c>
      <c r="S2912" s="54" t="str">
        <f t="shared" si="1370"/>
        <v/>
      </c>
      <c r="T2912" s="5" t="str">
        <f t="shared" si="1371"/>
        <v/>
      </c>
      <c r="U2912" s="152" t="str">
        <f t="shared" si="1354"/>
        <v/>
      </c>
      <c r="V2912" s="152" t="str">
        <f t="shared" si="1355"/>
        <v/>
      </c>
      <c r="W2912" s="153" t="str">
        <f t="shared" si="1356"/>
        <v/>
      </c>
      <c r="X2912" s="153" t="str">
        <f t="shared" si="1357"/>
        <v/>
      </c>
      <c r="Y2912" s="153" t="str">
        <f t="shared" si="1358"/>
        <v/>
      </c>
      <c r="Z2912" s="153" t="str">
        <f t="shared" si="1359"/>
        <v/>
      </c>
      <c r="AA2912" s="152" t="str">
        <f t="shared" si="1360"/>
        <v/>
      </c>
      <c r="AB2912" s="152" t="str">
        <f t="shared" si="1361"/>
        <v/>
      </c>
      <c r="AC2912" s="154" t="str">
        <f t="shared" si="1372"/>
        <v/>
      </c>
      <c r="AD2912" s="154" t="str">
        <f t="shared" si="1373"/>
        <v/>
      </c>
      <c r="AE2912" s="3" t="str">
        <f t="shared" si="1374"/>
        <v/>
      </c>
      <c r="AF2912" s="3" t="str">
        <f t="shared" si="1375"/>
        <v/>
      </c>
      <c r="AG2912" s="3" t="str">
        <f t="shared" si="1376"/>
        <v/>
      </c>
      <c r="AH2912" s="4" t="str">
        <f t="shared" si="1377"/>
        <v/>
      </c>
      <c r="AI2912" s="75" t="str">
        <f t="shared" si="1378"/>
        <v/>
      </c>
      <c r="AJ2912" s="75" t="str">
        <f t="shared" si="1379"/>
        <v/>
      </c>
    </row>
    <row r="2913" spans="1:36">
      <c r="A2913" s="41" t="str">
        <f t="shared" si="1362"/>
        <v/>
      </c>
      <c r="B2913" s="150" t="str">
        <f>IF(ISNUMBER(A2913),INDEX('MetaTrader Import'!$H$13:$J$5893,TRUNC(((A2913-$A$39+1)-1)/3)+1,MOD((A2913-$A$39+1)-1,3)+1),"")</f>
        <v/>
      </c>
      <c r="C2913" s="43" t="str">
        <f t="shared" si="1363"/>
        <v/>
      </c>
      <c r="D2913" s="43" t="str">
        <f t="shared" ca="1" si="1353"/>
        <v/>
      </c>
      <c r="E2913" s="43" t="str">
        <f t="shared" si="1364"/>
        <v/>
      </c>
      <c r="F2913" s="43" t="str">
        <f t="shared" si="1365"/>
        <v/>
      </c>
      <c r="G2913" s="43" t="str">
        <f>IF(A2913&lt;&gt;"",IF(A2913&lt;Data!$G$11*0.25,$C$13/$G$32,IF(A2913&gt;Data!$G$11*0.25,$C$13,$C$13*10)),"")</f>
        <v/>
      </c>
      <c r="H2913" s="43" t="str">
        <f>IF(A2913&lt;&gt;"",IF(Data!$G$9="constant",$C$13,IF(Data!$G$9="squeeze",G2913,F2913)),"")</f>
        <v/>
      </c>
      <c r="I2913" s="38" t="str">
        <f ca="1">IF(ISNUMBER(A2913),NORMINV(RAND(),0,IF(AND(Data!$G$9="squeeze",A2913&lt;Data!$G$11*0.25),$H$32,1)*$C$30*$C$13)*($C$14*$C$12),"")</f>
        <v/>
      </c>
      <c r="J2913" s="42" t="str">
        <f ca="1">IFERROR(IF(Data!$C$6="Real",B2913,I2913+J2912+($C$14*$C$12)*(NORMINV(RAND(),$C$15,CHOOSE($G$13,$C$13,F2913,G2913)))),"")</f>
        <v/>
      </c>
      <c r="K2913" s="88" t="str">
        <f>IF(ISNUMBER(A2913), IF($G$16="fixed",$G$17,MIN(H2913*Data!$C$7*$C$16*0.5,$C$17*Data!$C$7))*$C$12,"")</f>
        <v/>
      </c>
      <c r="L2913" s="42" t="str">
        <f t="shared" ca="1" si="1380"/>
        <v/>
      </c>
      <c r="M2913" s="44" t="str">
        <f t="shared" ca="1" si="1381"/>
        <v/>
      </c>
      <c r="N2913" s="44" t="str">
        <f t="shared" ca="1" si="1382"/>
        <v/>
      </c>
      <c r="O2913" s="108" t="str">
        <f t="shared" si="1366"/>
        <v/>
      </c>
      <c r="P2913" s="102" t="str">
        <f t="shared" si="1367"/>
        <v/>
      </c>
      <c r="Q2913" s="102" t="str">
        <f t="shared" si="1368"/>
        <v/>
      </c>
      <c r="R2913" s="120" t="str">
        <f t="shared" si="1369"/>
        <v/>
      </c>
      <c r="S2913" s="54" t="str">
        <f t="shared" si="1370"/>
        <v/>
      </c>
      <c r="T2913" s="5" t="str">
        <f t="shared" si="1371"/>
        <v/>
      </c>
      <c r="U2913" s="152" t="str">
        <f t="shared" si="1354"/>
        <v/>
      </c>
      <c r="V2913" s="152" t="str">
        <f t="shared" si="1355"/>
        <v/>
      </c>
      <c r="W2913" s="153" t="str">
        <f t="shared" si="1356"/>
        <v/>
      </c>
      <c r="X2913" s="153" t="str">
        <f t="shared" si="1357"/>
        <v/>
      </c>
      <c r="Y2913" s="153" t="str">
        <f t="shared" si="1358"/>
        <v/>
      </c>
      <c r="Z2913" s="153" t="str">
        <f t="shared" si="1359"/>
        <v/>
      </c>
      <c r="AA2913" s="152" t="str">
        <f t="shared" si="1360"/>
        <v/>
      </c>
      <c r="AB2913" s="152" t="str">
        <f t="shared" si="1361"/>
        <v/>
      </c>
      <c r="AC2913" s="154" t="str">
        <f t="shared" si="1372"/>
        <v/>
      </c>
      <c r="AD2913" s="154" t="str">
        <f t="shared" si="1373"/>
        <v/>
      </c>
      <c r="AE2913" s="3" t="str">
        <f t="shared" si="1374"/>
        <v/>
      </c>
      <c r="AF2913" s="3" t="str">
        <f t="shared" si="1375"/>
        <v/>
      </c>
      <c r="AG2913" s="3" t="str">
        <f t="shared" si="1376"/>
        <v/>
      </c>
      <c r="AH2913" s="4" t="str">
        <f t="shared" si="1377"/>
        <v/>
      </c>
      <c r="AI2913" s="75" t="str">
        <f t="shared" si="1378"/>
        <v/>
      </c>
      <c r="AJ2913" s="75" t="str">
        <f t="shared" si="1379"/>
        <v/>
      </c>
    </row>
    <row r="2914" spans="1:36">
      <c r="A2914" s="41" t="str">
        <f t="shared" si="1362"/>
        <v/>
      </c>
      <c r="B2914" s="150" t="str">
        <f>IF(ISNUMBER(A2914),INDEX('MetaTrader Import'!$H$13:$J$5893,TRUNC(((A2914-$A$39+1)-1)/3)+1,MOD((A2914-$A$39+1)-1,3)+1),"")</f>
        <v/>
      </c>
      <c r="C2914" s="43" t="str">
        <f t="shared" si="1363"/>
        <v/>
      </c>
      <c r="D2914" s="43" t="str">
        <f t="shared" ca="1" si="1353"/>
        <v/>
      </c>
      <c r="E2914" s="43" t="str">
        <f t="shared" si="1364"/>
        <v/>
      </c>
      <c r="F2914" s="43" t="str">
        <f t="shared" si="1365"/>
        <v/>
      </c>
      <c r="G2914" s="43" t="str">
        <f>IF(A2914&lt;&gt;"",IF(A2914&lt;Data!$G$11*0.25,$C$13/$G$32,IF(A2914&gt;Data!$G$11*0.25,$C$13,$C$13*10)),"")</f>
        <v/>
      </c>
      <c r="H2914" s="43" t="str">
        <f>IF(A2914&lt;&gt;"",IF(Data!$G$9="constant",$C$13,IF(Data!$G$9="squeeze",G2914,F2914)),"")</f>
        <v/>
      </c>
      <c r="I2914" s="38" t="str">
        <f ca="1">IF(ISNUMBER(A2914),NORMINV(RAND(),0,IF(AND(Data!$G$9="squeeze",A2914&lt;Data!$G$11*0.25),$H$32,1)*$C$30*$C$13)*($C$14*$C$12),"")</f>
        <v/>
      </c>
      <c r="J2914" s="42" t="str">
        <f ca="1">IFERROR(IF(Data!$C$6="Real",B2914,I2914+J2913+($C$14*$C$12)*(NORMINV(RAND(),$C$15,CHOOSE($G$13,$C$13,F2914,G2914)))),"")</f>
        <v/>
      </c>
      <c r="K2914" s="88" t="str">
        <f>IF(ISNUMBER(A2914), IF($G$16="fixed",$G$17,MIN(H2914*Data!$C$7*$C$16*0.5,$C$17*Data!$C$7))*$C$12,"")</f>
        <v/>
      </c>
      <c r="L2914" s="42" t="str">
        <f t="shared" ca="1" si="1380"/>
        <v/>
      </c>
      <c r="M2914" s="44" t="str">
        <f t="shared" ca="1" si="1381"/>
        <v/>
      </c>
      <c r="N2914" s="44" t="str">
        <f t="shared" ca="1" si="1382"/>
        <v/>
      </c>
      <c r="O2914" s="108" t="str">
        <f t="shared" si="1366"/>
        <v/>
      </c>
      <c r="P2914" s="102" t="str">
        <f t="shared" si="1367"/>
        <v/>
      </c>
      <c r="Q2914" s="102" t="str">
        <f t="shared" si="1368"/>
        <v/>
      </c>
      <c r="R2914" s="120" t="str">
        <f t="shared" si="1369"/>
        <v/>
      </c>
      <c r="S2914" s="54" t="str">
        <f t="shared" si="1370"/>
        <v/>
      </c>
      <c r="T2914" s="5" t="str">
        <f t="shared" si="1371"/>
        <v/>
      </c>
      <c r="U2914" s="152" t="str">
        <f t="shared" si="1354"/>
        <v/>
      </c>
      <c r="V2914" s="152" t="str">
        <f t="shared" si="1355"/>
        <v/>
      </c>
      <c r="W2914" s="153" t="str">
        <f t="shared" si="1356"/>
        <v/>
      </c>
      <c r="X2914" s="153" t="str">
        <f t="shared" si="1357"/>
        <v/>
      </c>
      <c r="Y2914" s="153" t="str">
        <f t="shared" si="1358"/>
        <v/>
      </c>
      <c r="Z2914" s="153" t="str">
        <f t="shared" si="1359"/>
        <v/>
      </c>
      <c r="AA2914" s="152" t="str">
        <f t="shared" si="1360"/>
        <v/>
      </c>
      <c r="AB2914" s="152" t="str">
        <f t="shared" si="1361"/>
        <v/>
      </c>
      <c r="AC2914" s="154" t="str">
        <f t="shared" si="1372"/>
        <v/>
      </c>
      <c r="AD2914" s="154" t="str">
        <f t="shared" si="1373"/>
        <v/>
      </c>
      <c r="AE2914" s="3" t="str">
        <f t="shared" si="1374"/>
        <v/>
      </c>
      <c r="AF2914" s="3" t="str">
        <f t="shared" si="1375"/>
        <v/>
      </c>
      <c r="AG2914" s="3" t="str">
        <f t="shared" si="1376"/>
        <v/>
      </c>
      <c r="AH2914" s="4" t="str">
        <f t="shared" si="1377"/>
        <v/>
      </c>
      <c r="AI2914" s="75" t="str">
        <f t="shared" si="1378"/>
        <v/>
      </c>
      <c r="AJ2914" s="75" t="str">
        <f t="shared" si="1379"/>
        <v/>
      </c>
    </row>
    <row r="2915" spans="1:36">
      <c r="A2915" s="41" t="str">
        <f t="shared" si="1362"/>
        <v/>
      </c>
      <c r="B2915" s="150" t="str">
        <f>IF(ISNUMBER(A2915),INDEX('MetaTrader Import'!$H$13:$J$5893,TRUNC(((A2915-$A$39+1)-1)/3)+1,MOD((A2915-$A$39+1)-1,3)+1),"")</f>
        <v/>
      </c>
      <c r="C2915" s="43" t="str">
        <f t="shared" si="1363"/>
        <v/>
      </c>
      <c r="D2915" s="43" t="str">
        <f t="shared" ca="1" si="1353"/>
        <v/>
      </c>
      <c r="E2915" s="43" t="str">
        <f t="shared" si="1364"/>
        <v/>
      </c>
      <c r="F2915" s="43" t="str">
        <f t="shared" si="1365"/>
        <v/>
      </c>
      <c r="G2915" s="43" t="str">
        <f>IF(A2915&lt;&gt;"",IF(A2915&lt;Data!$G$11*0.25,$C$13/$G$32,IF(A2915&gt;Data!$G$11*0.25,$C$13,$C$13*10)),"")</f>
        <v/>
      </c>
      <c r="H2915" s="43" t="str">
        <f>IF(A2915&lt;&gt;"",IF(Data!$G$9="constant",$C$13,IF(Data!$G$9="squeeze",G2915,F2915)),"")</f>
        <v/>
      </c>
      <c r="I2915" s="38" t="str">
        <f ca="1">IF(ISNUMBER(A2915),NORMINV(RAND(),0,IF(AND(Data!$G$9="squeeze",A2915&lt;Data!$G$11*0.25),$H$32,1)*$C$30*$C$13)*($C$14*$C$12),"")</f>
        <v/>
      </c>
      <c r="J2915" s="42" t="str">
        <f ca="1">IFERROR(IF(Data!$C$6="Real",B2915,I2915+J2914+($C$14*$C$12)*(NORMINV(RAND(),$C$15,CHOOSE($G$13,$C$13,F2915,G2915)))),"")</f>
        <v/>
      </c>
      <c r="K2915" s="88" t="str">
        <f>IF(ISNUMBER(A2915), IF($G$16="fixed",$G$17,MIN(H2915*Data!$C$7*$C$16*0.5,$C$17*Data!$C$7))*$C$12,"")</f>
        <v/>
      </c>
      <c r="L2915" s="42" t="str">
        <f t="shared" ca="1" si="1380"/>
        <v/>
      </c>
      <c r="M2915" s="44" t="str">
        <f t="shared" ca="1" si="1381"/>
        <v/>
      </c>
      <c r="N2915" s="44" t="str">
        <f t="shared" ca="1" si="1382"/>
        <v/>
      </c>
      <c r="O2915" s="108" t="str">
        <f t="shared" si="1366"/>
        <v/>
      </c>
      <c r="P2915" s="102" t="str">
        <f t="shared" si="1367"/>
        <v/>
      </c>
      <c r="Q2915" s="102" t="str">
        <f t="shared" si="1368"/>
        <v/>
      </c>
      <c r="R2915" s="120" t="str">
        <f t="shared" si="1369"/>
        <v/>
      </c>
      <c r="S2915" s="54" t="str">
        <f t="shared" si="1370"/>
        <v/>
      </c>
      <c r="T2915" s="5" t="str">
        <f t="shared" si="1371"/>
        <v/>
      </c>
      <c r="U2915" s="152" t="str">
        <f t="shared" si="1354"/>
        <v/>
      </c>
      <c r="V2915" s="152" t="str">
        <f t="shared" si="1355"/>
        <v/>
      </c>
      <c r="W2915" s="153" t="str">
        <f t="shared" si="1356"/>
        <v/>
      </c>
      <c r="X2915" s="153" t="str">
        <f t="shared" si="1357"/>
        <v/>
      </c>
      <c r="Y2915" s="153" t="str">
        <f t="shared" si="1358"/>
        <v/>
      </c>
      <c r="Z2915" s="153" t="str">
        <f t="shared" si="1359"/>
        <v/>
      </c>
      <c r="AA2915" s="152" t="str">
        <f t="shared" si="1360"/>
        <v/>
      </c>
      <c r="AB2915" s="152" t="str">
        <f t="shared" si="1361"/>
        <v/>
      </c>
      <c r="AC2915" s="154" t="str">
        <f t="shared" si="1372"/>
        <v/>
      </c>
      <c r="AD2915" s="154" t="str">
        <f t="shared" si="1373"/>
        <v/>
      </c>
      <c r="AE2915" s="3" t="str">
        <f t="shared" si="1374"/>
        <v/>
      </c>
      <c r="AF2915" s="3" t="str">
        <f t="shared" si="1375"/>
        <v/>
      </c>
      <c r="AG2915" s="3" t="str">
        <f t="shared" si="1376"/>
        <v/>
      </c>
      <c r="AH2915" s="4" t="str">
        <f t="shared" si="1377"/>
        <v/>
      </c>
      <c r="AI2915" s="75" t="str">
        <f t="shared" si="1378"/>
        <v/>
      </c>
      <c r="AJ2915" s="75" t="str">
        <f t="shared" si="1379"/>
        <v/>
      </c>
    </row>
    <row r="2916" spans="1:36">
      <c r="A2916" s="41" t="str">
        <f t="shared" si="1362"/>
        <v/>
      </c>
      <c r="B2916" s="150" t="str">
        <f>IF(ISNUMBER(A2916),INDEX('MetaTrader Import'!$H$13:$J$5893,TRUNC(((A2916-$A$39+1)-1)/3)+1,MOD((A2916-$A$39+1)-1,3)+1),"")</f>
        <v/>
      </c>
      <c r="C2916" s="43" t="str">
        <f t="shared" si="1363"/>
        <v/>
      </c>
      <c r="D2916" s="43" t="str">
        <f t="shared" ca="1" si="1353"/>
        <v/>
      </c>
      <c r="E2916" s="43" t="str">
        <f t="shared" si="1364"/>
        <v/>
      </c>
      <c r="F2916" s="43" t="str">
        <f t="shared" si="1365"/>
        <v/>
      </c>
      <c r="G2916" s="43" t="str">
        <f>IF(A2916&lt;&gt;"",IF(A2916&lt;Data!$G$11*0.25,$C$13/$G$32,IF(A2916&gt;Data!$G$11*0.25,$C$13,$C$13*10)),"")</f>
        <v/>
      </c>
      <c r="H2916" s="43" t="str">
        <f>IF(A2916&lt;&gt;"",IF(Data!$G$9="constant",$C$13,IF(Data!$G$9="squeeze",G2916,F2916)),"")</f>
        <v/>
      </c>
      <c r="I2916" s="38" t="str">
        <f ca="1">IF(ISNUMBER(A2916),NORMINV(RAND(),0,IF(AND(Data!$G$9="squeeze",A2916&lt;Data!$G$11*0.25),$H$32,1)*$C$30*$C$13)*($C$14*$C$12),"")</f>
        <v/>
      </c>
      <c r="J2916" s="42" t="str">
        <f ca="1">IFERROR(IF(Data!$C$6="Real",B2916,I2916+J2915+($C$14*$C$12)*(NORMINV(RAND(),$C$15,CHOOSE($G$13,$C$13,F2916,G2916)))),"")</f>
        <v/>
      </c>
      <c r="K2916" s="88" t="str">
        <f>IF(ISNUMBER(A2916), IF($G$16="fixed",$G$17,MIN(H2916*Data!$C$7*$C$16*0.5,$C$17*Data!$C$7))*$C$12,"")</f>
        <v/>
      </c>
      <c r="L2916" s="42" t="str">
        <f t="shared" ca="1" si="1380"/>
        <v/>
      </c>
      <c r="M2916" s="44" t="str">
        <f t="shared" ca="1" si="1381"/>
        <v/>
      </c>
      <c r="N2916" s="44" t="str">
        <f t="shared" ca="1" si="1382"/>
        <v/>
      </c>
      <c r="O2916" s="108" t="str">
        <f t="shared" si="1366"/>
        <v/>
      </c>
      <c r="P2916" s="102" t="str">
        <f t="shared" si="1367"/>
        <v/>
      </c>
      <c r="Q2916" s="102" t="str">
        <f t="shared" si="1368"/>
        <v/>
      </c>
      <c r="R2916" s="120" t="str">
        <f t="shared" si="1369"/>
        <v/>
      </c>
      <c r="S2916" s="54" t="str">
        <f t="shared" si="1370"/>
        <v/>
      </c>
      <c r="T2916" s="5" t="str">
        <f t="shared" si="1371"/>
        <v/>
      </c>
      <c r="U2916" s="152" t="str">
        <f t="shared" si="1354"/>
        <v/>
      </c>
      <c r="V2916" s="152" t="str">
        <f t="shared" si="1355"/>
        <v/>
      </c>
      <c r="W2916" s="153" t="str">
        <f t="shared" si="1356"/>
        <v/>
      </c>
      <c r="X2916" s="153" t="str">
        <f t="shared" si="1357"/>
        <v/>
      </c>
      <c r="Y2916" s="153" t="str">
        <f t="shared" si="1358"/>
        <v/>
      </c>
      <c r="Z2916" s="153" t="str">
        <f t="shared" si="1359"/>
        <v/>
      </c>
      <c r="AA2916" s="152" t="str">
        <f t="shared" si="1360"/>
        <v/>
      </c>
      <c r="AB2916" s="152" t="str">
        <f t="shared" si="1361"/>
        <v/>
      </c>
      <c r="AC2916" s="154" t="str">
        <f t="shared" si="1372"/>
        <v/>
      </c>
      <c r="AD2916" s="154" t="str">
        <f t="shared" si="1373"/>
        <v/>
      </c>
      <c r="AE2916" s="3" t="str">
        <f t="shared" si="1374"/>
        <v/>
      </c>
      <c r="AF2916" s="3" t="str">
        <f t="shared" si="1375"/>
        <v/>
      </c>
      <c r="AG2916" s="3" t="str">
        <f t="shared" si="1376"/>
        <v/>
      </c>
      <c r="AH2916" s="4" t="str">
        <f t="shared" si="1377"/>
        <v/>
      </c>
      <c r="AI2916" s="75" t="str">
        <f t="shared" si="1378"/>
        <v/>
      </c>
      <c r="AJ2916" s="75" t="str">
        <f t="shared" si="1379"/>
        <v/>
      </c>
    </row>
    <row r="2917" spans="1:36">
      <c r="A2917" s="41" t="str">
        <f t="shared" si="1362"/>
        <v/>
      </c>
      <c r="B2917" s="150" t="str">
        <f>IF(ISNUMBER(A2917),INDEX('MetaTrader Import'!$H$13:$J$5893,TRUNC(((A2917-$A$39+1)-1)/3)+1,MOD((A2917-$A$39+1)-1,3)+1),"")</f>
        <v/>
      </c>
      <c r="C2917" s="43" t="str">
        <f t="shared" si="1363"/>
        <v/>
      </c>
      <c r="D2917" s="43" t="str">
        <f t="shared" ca="1" si="1353"/>
        <v/>
      </c>
      <c r="E2917" s="43" t="str">
        <f t="shared" si="1364"/>
        <v/>
      </c>
      <c r="F2917" s="43" t="str">
        <f t="shared" si="1365"/>
        <v/>
      </c>
      <c r="G2917" s="43" t="str">
        <f>IF(A2917&lt;&gt;"",IF(A2917&lt;Data!$G$11*0.25,$C$13/$G$32,IF(A2917&gt;Data!$G$11*0.25,$C$13,$C$13*10)),"")</f>
        <v/>
      </c>
      <c r="H2917" s="43" t="str">
        <f>IF(A2917&lt;&gt;"",IF(Data!$G$9="constant",$C$13,IF(Data!$G$9="squeeze",G2917,F2917)),"")</f>
        <v/>
      </c>
      <c r="I2917" s="38" t="str">
        <f ca="1">IF(ISNUMBER(A2917),NORMINV(RAND(),0,IF(AND(Data!$G$9="squeeze",A2917&lt;Data!$G$11*0.25),$H$32,1)*$C$30*$C$13)*($C$14*$C$12),"")</f>
        <v/>
      </c>
      <c r="J2917" s="42" t="str">
        <f ca="1">IFERROR(IF(Data!$C$6="Real",B2917,I2917+J2916+($C$14*$C$12)*(NORMINV(RAND(),$C$15,CHOOSE($G$13,$C$13,F2917,G2917)))),"")</f>
        <v/>
      </c>
      <c r="K2917" s="88" t="str">
        <f>IF(ISNUMBER(A2917), IF($G$16="fixed",$G$17,MIN(H2917*Data!$C$7*$C$16*0.5,$C$17*Data!$C$7))*$C$12,"")</f>
        <v/>
      </c>
      <c r="L2917" s="42" t="str">
        <f t="shared" ca="1" si="1380"/>
        <v/>
      </c>
      <c r="M2917" s="44" t="str">
        <f t="shared" ca="1" si="1381"/>
        <v/>
      </c>
      <c r="N2917" s="44" t="str">
        <f t="shared" ca="1" si="1382"/>
        <v/>
      </c>
      <c r="O2917" s="108" t="str">
        <f t="shared" si="1366"/>
        <v/>
      </c>
      <c r="P2917" s="102" t="str">
        <f t="shared" si="1367"/>
        <v/>
      </c>
      <c r="Q2917" s="102" t="str">
        <f t="shared" si="1368"/>
        <v/>
      </c>
      <c r="R2917" s="120" t="str">
        <f t="shared" si="1369"/>
        <v/>
      </c>
      <c r="S2917" s="54" t="str">
        <f t="shared" si="1370"/>
        <v/>
      </c>
      <c r="T2917" s="5" t="str">
        <f t="shared" si="1371"/>
        <v/>
      </c>
      <c r="U2917" s="152" t="str">
        <f t="shared" si="1354"/>
        <v/>
      </c>
      <c r="V2917" s="152" t="str">
        <f t="shared" si="1355"/>
        <v/>
      </c>
      <c r="W2917" s="153" t="str">
        <f t="shared" si="1356"/>
        <v/>
      </c>
      <c r="X2917" s="153" t="str">
        <f t="shared" si="1357"/>
        <v/>
      </c>
      <c r="Y2917" s="153" t="str">
        <f t="shared" si="1358"/>
        <v/>
      </c>
      <c r="Z2917" s="153" t="str">
        <f t="shared" si="1359"/>
        <v/>
      </c>
      <c r="AA2917" s="152" t="str">
        <f t="shared" si="1360"/>
        <v/>
      </c>
      <c r="AB2917" s="152" t="str">
        <f t="shared" si="1361"/>
        <v/>
      </c>
      <c r="AC2917" s="154" t="str">
        <f t="shared" si="1372"/>
        <v/>
      </c>
      <c r="AD2917" s="154" t="str">
        <f t="shared" si="1373"/>
        <v/>
      </c>
      <c r="AE2917" s="3" t="str">
        <f t="shared" si="1374"/>
        <v/>
      </c>
      <c r="AF2917" s="3" t="str">
        <f t="shared" si="1375"/>
        <v/>
      </c>
      <c r="AG2917" s="3" t="str">
        <f t="shared" si="1376"/>
        <v/>
      </c>
      <c r="AH2917" s="4" t="str">
        <f t="shared" si="1377"/>
        <v/>
      </c>
      <c r="AI2917" s="75" t="str">
        <f t="shared" si="1378"/>
        <v/>
      </c>
      <c r="AJ2917" s="75" t="str">
        <f t="shared" si="1379"/>
        <v/>
      </c>
    </row>
    <row r="2918" spans="1:36">
      <c r="A2918" s="41" t="str">
        <f t="shared" si="1362"/>
        <v/>
      </c>
      <c r="B2918" s="150" t="str">
        <f>IF(ISNUMBER(A2918),INDEX('MetaTrader Import'!$H$13:$J$5893,TRUNC(((A2918-$A$39+1)-1)/3)+1,MOD((A2918-$A$39+1)-1,3)+1),"")</f>
        <v/>
      </c>
      <c r="C2918" s="43" t="str">
        <f t="shared" si="1363"/>
        <v/>
      </c>
      <c r="D2918" s="43" t="str">
        <f t="shared" ca="1" si="1353"/>
        <v/>
      </c>
      <c r="E2918" s="43" t="str">
        <f t="shared" si="1364"/>
        <v/>
      </c>
      <c r="F2918" s="43" t="str">
        <f t="shared" si="1365"/>
        <v/>
      </c>
      <c r="G2918" s="43" t="str">
        <f>IF(A2918&lt;&gt;"",IF(A2918&lt;Data!$G$11*0.25,$C$13/$G$32,IF(A2918&gt;Data!$G$11*0.25,$C$13,$C$13*10)),"")</f>
        <v/>
      </c>
      <c r="H2918" s="43" t="str">
        <f>IF(A2918&lt;&gt;"",IF(Data!$G$9="constant",$C$13,IF(Data!$G$9="squeeze",G2918,F2918)),"")</f>
        <v/>
      </c>
      <c r="I2918" s="38" t="str">
        <f ca="1">IF(ISNUMBER(A2918),NORMINV(RAND(),0,IF(AND(Data!$G$9="squeeze",A2918&lt;Data!$G$11*0.25),$H$32,1)*$C$30*$C$13)*($C$14*$C$12),"")</f>
        <v/>
      </c>
      <c r="J2918" s="42" t="str">
        <f ca="1">IFERROR(IF(Data!$C$6="Real",B2918,I2918+J2917+($C$14*$C$12)*(NORMINV(RAND(),$C$15,CHOOSE($G$13,$C$13,F2918,G2918)))),"")</f>
        <v/>
      </c>
      <c r="K2918" s="88" t="str">
        <f>IF(ISNUMBER(A2918), IF($G$16="fixed",$G$17,MIN(H2918*Data!$C$7*$C$16*0.5,$C$17*Data!$C$7))*$C$12,"")</f>
        <v/>
      </c>
      <c r="L2918" s="42" t="str">
        <f t="shared" ca="1" si="1380"/>
        <v/>
      </c>
      <c r="M2918" s="44" t="str">
        <f t="shared" ca="1" si="1381"/>
        <v/>
      </c>
      <c r="N2918" s="44" t="str">
        <f t="shared" ca="1" si="1382"/>
        <v/>
      </c>
      <c r="O2918" s="108" t="str">
        <f t="shared" si="1366"/>
        <v/>
      </c>
      <c r="P2918" s="102" t="str">
        <f t="shared" si="1367"/>
        <v/>
      </c>
      <c r="Q2918" s="102" t="str">
        <f t="shared" si="1368"/>
        <v/>
      </c>
      <c r="R2918" s="120" t="str">
        <f t="shared" si="1369"/>
        <v/>
      </c>
      <c r="S2918" s="54" t="str">
        <f t="shared" si="1370"/>
        <v/>
      </c>
      <c r="T2918" s="5" t="str">
        <f t="shared" si="1371"/>
        <v/>
      </c>
      <c r="U2918" s="152" t="str">
        <f t="shared" si="1354"/>
        <v/>
      </c>
      <c r="V2918" s="152" t="str">
        <f t="shared" si="1355"/>
        <v/>
      </c>
      <c r="W2918" s="153" t="str">
        <f t="shared" si="1356"/>
        <v/>
      </c>
      <c r="X2918" s="153" t="str">
        <f t="shared" si="1357"/>
        <v/>
      </c>
      <c r="Y2918" s="153" t="str">
        <f t="shared" si="1358"/>
        <v/>
      </c>
      <c r="Z2918" s="153" t="str">
        <f t="shared" si="1359"/>
        <v/>
      </c>
      <c r="AA2918" s="152" t="str">
        <f t="shared" si="1360"/>
        <v/>
      </c>
      <c r="AB2918" s="152" t="str">
        <f t="shared" si="1361"/>
        <v/>
      </c>
      <c r="AC2918" s="154" t="str">
        <f t="shared" si="1372"/>
        <v/>
      </c>
      <c r="AD2918" s="154" t="str">
        <f t="shared" si="1373"/>
        <v/>
      </c>
      <c r="AE2918" s="3" t="str">
        <f t="shared" si="1374"/>
        <v/>
      </c>
      <c r="AF2918" s="3" t="str">
        <f t="shared" si="1375"/>
        <v/>
      </c>
      <c r="AG2918" s="3" t="str">
        <f t="shared" si="1376"/>
        <v/>
      </c>
      <c r="AH2918" s="4" t="str">
        <f t="shared" si="1377"/>
        <v/>
      </c>
      <c r="AI2918" s="75" t="str">
        <f t="shared" si="1378"/>
        <v/>
      </c>
      <c r="AJ2918" s="75" t="str">
        <f t="shared" si="1379"/>
        <v/>
      </c>
    </row>
    <row r="2919" spans="1:36">
      <c r="A2919" s="41" t="str">
        <f t="shared" si="1362"/>
        <v/>
      </c>
      <c r="B2919" s="150" t="str">
        <f>IF(ISNUMBER(A2919),INDEX('MetaTrader Import'!$H$13:$J$5893,TRUNC(((A2919-$A$39+1)-1)/3)+1,MOD((A2919-$A$39+1)-1,3)+1),"")</f>
        <v/>
      </c>
      <c r="C2919" s="43" t="str">
        <f t="shared" si="1363"/>
        <v/>
      </c>
      <c r="D2919" s="43" t="str">
        <f t="shared" ca="1" si="1353"/>
        <v/>
      </c>
      <c r="E2919" s="43" t="str">
        <f t="shared" si="1364"/>
        <v/>
      </c>
      <c r="F2919" s="43" t="str">
        <f t="shared" si="1365"/>
        <v/>
      </c>
      <c r="G2919" s="43" t="str">
        <f>IF(A2919&lt;&gt;"",IF(A2919&lt;Data!$G$11*0.25,$C$13/$G$32,IF(A2919&gt;Data!$G$11*0.25,$C$13,$C$13*10)),"")</f>
        <v/>
      </c>
      <c r="H2919" s="43" t="str">
        <f>IF(A2919&lt;&gt;"",IF(Data!$G$9="constant",$C$13,IF(Data!$G$9="squeeze",G2919,F2919)),"")</f>
        <v/>
      </c>
      <c r="I2919" s="38" t="str">
        <f ca="1">IF(ISNUMBER(A2919),NORMINV(RAND(),0,IF(AND(Data!$G$9="squeeze",A2919&lt;Data!$G$11*0.25),$H$32,1)*$C$30*$C$13)*($C$14*$C$12),"")</f>
        <v/>
      </c>
      <c r="J2919" s="42" t="str">
        <f ca="1">IFERROR(IF(Data!$C$6="Real",B2919,I2919+J2918+($C$14*$C$12)*(NORMINV(RAND(),$C$15,CHOOSE($G$13,$C$13,F2919,G2919)))),"")</f>
        <v/>
      </c>
      <c r="K2919" s="88" t="str">
        <f>IF(ISNUMBER(A2919), IF($G$16="fixed",$G$17,MIN(H2919*Data!$C$7*$C$16*0.5,$C$17*Data!$C$7))*$C$12,"")</f>
        <v/>
      </c>
      <c r="L2919" s="42" t="str">
        <f t="shared" ca="1" si="1380"/>
        <v/>
      </c>
      <c r="M2919" s="44" t="str">
        <f t="shared" ca="1" si="1381"/>
        <v/>
      </c>
      <c r="N2919" s="44" t="str">
        <f t="shared" ca="1" si="1382"/>
        <v/>
      </c>
      <c r="O2919" s="108" t="str">
        <f t="shared" si="1366"/>
        <v/>
      </c>
      <c r="P2919" s="102" t="str">
        <f t="shared" si="1367"/>
        <v/>
      </c>
      <c r="Q2919" s="102" t="str">
        <f t="shared" si="1368"/>
        <v/>
      </c>
      <c r="R2919" s="120" t="str">
        <f t="shared" si="1369"/>
        <v/>
      </c>
      <c r="S2919" s="54" t="str">
        <f t="shared" si="1370"/>
        <v/>
      </c>
      <c r="T2919" s="5" t="str">
        <f t="shared" si="1371"/>
        <v/>
      </c>
      <c r="U2919" s="152" t="str">
        <f t="shared" si="1354"/>
        <v/>
      </c>
      <c r="V2919" s="152" t="str">
        <f t="shared" si="1355"/>
        <v/>
      </c>
      <c r="W2919" s="153" t="str">
        <f t="shared" si="1356"/>
        <v/>
      </c>
      <c r="X2919" s="153" t="str">
        <f t="shared" si="1357"/>
        <v/>
      </c>
      <c r="Y2919" s="153" t="str">
        <f t="shared" si="1358"/>
        <v/>
      </c>
      <c r="Z2919" s="153" t="str">
        <f t="shared" si="1359"/>
        <v/>
      </c>
      <c r="AA2919" s="152" t="str">
        <f t="shared" si="1360"/>
        <v/>
      </c>
      <c r="AB2919" s="152" t="str">
        <f t="shared" si="1361"/>
        <v/>
      </c>
      <c r="AC2919" s="154" t="str">
        <f t="shared" si="1372"/>
        <v/>
      </c>
      <c r="AD2919" s="154" t="str">
        <f t="shared" si="1373"/>
        <v/>
      </c>
      <c r="AE2919" s="3" t="str">
        <f t="shared" si="1374"/>
        <v/>
      </c>
      <c r="AF2919" s="3" t="str">
        <f t="shared" si="1375"/>
        <v/>
      </c>
      <c r="AG2919" s="3" t="str">
        <f t="shared" si="1376"/>
        <v/>
      </c>
      <c r="AH2919" s="4" t="str">
        <f t="shared" si="1377"/>
        <v/>
      </c>
      <c r="AI2919" s="75" t="str">
        <f t="shared" si="1378"/>
        <v/>
      </c>
      <c r="AJ2919" s="75" t="str">
        <f t="shared" si="1379"/>
        <v/>
      </c>
    </row>
    <row r="2920" spans="1:36">
      <c r="A2920" s="41" t="str">
        <f t="shared" si="1362"/>
        <v/>
      </c>
      <c r="B2920" s="150" t="str">
        <f>IF(ISNUMBER(A2920),INDEX('MetaTrader Import'!$H$13:$J$5893,TRUNC(((A2920-$A$39+1)-1)/3)+1,MOD((A2920-$A$39+1)-1,3)+1),"")</f>
        <v/>
      </c>
      <c r="C2920" s="43" t="str">
        <f t="shared" si="1363"/>
        <v/>
      </c>
      <c r="D2920" s="43" t="str">
        <f t="shared" ca="1" si="1353"/>
        <v/>
      </c>
      <c r="E2920" s="43" t="str">
        <f t="shared" si="1364"/>
        <v/>
      </c>
      <c r="F2920" s="43" t="str">
        <f t="shared" si="1365"/>
        <v/>
      </c>
      <c r="G2920" s="43" t="str">
        <f>IF(A2920&lt;&gt;"",IF(A2920&lt;Data!$G$11*0.25,$C$13/$G$32,IF(A2920&gt;Data!$G$11*0.25,$C$13,$C$13*10)),"")</f>
        <v/>
      </c>
      <c r="H2920" s="43" t="str">
        <f>IF(A2920&lt;&gt;"",IF(Data!$G$9="constant",$C$13,IF(Data!$G$9="squeeze",G2920,F2920)),"")</f>
        <v/>
      </c>
      <c r="I2920" s="38" t="str">
        <f ca="1">IF(ISNUMBER(A2920),NORMINV(RAND(),0,IF(AND(Data!$G$9="squeeze",A2920&lt;Data!$G$11*0.25),$H$32,1)*$C$30*$C$13)*($C$14*$C$12),"")</f>
        <v/>
      </c>
      <c r="J2920" s="42" t="str">
        <f ca="1">IFERROR(IF(Data!$C$6="Real",B2920,I2920+J2919+($C$14*$C$12)*(NORMINV(RAND(),$C$15,CHOOSE($G$13,$C$13,F2920,G2920)))),"")</f>
        <v/>
      </c>
      <c r="K2920" s="88" t="str">
        <f>IF(ISNUMBER(A2920), IF($G$16="fixed",$G$17,MIN(H2920*Data!$C$7*$C$16*0.5,$C$17*Data!$C$7))*$C$12,"")</f>
        <v/>
      </c>
      <c r="L2920" s="42" t="str">
        <f t="shared" ca="1" si="1380"/>
        <v/>
      </c>
      <c r="M2920" s="44" t="str">
        <f t="shared" ca="1" si="1381"/>
        <v/>
      </c>
      <c r="N2920" s="44" t="str">
        <f t="shared" ca="1" si="1382"/>
        <v/>
      </c>
      <c r="O2920" s="108" t="str">
        <f t="shared" si="1366"/>
        <v/>
      </c>
      <c r="P2920" s="102" t="str">
        <f t="shared" si="1367"/>
        <v/>
      </c>
      <c r="Q2920" s="102" t="str">
        <f t="shared" si="1368"/>
        <v/>
      </c>
      <c r="R2920" s="120" t="str">
        <f t="shared" si="1369"/>
        <v/>
      </c>
      <c r="S2920" s="54" t="str">
        <f t="shared" si="1370"/>
        <v/>
      </c>
      <c r="T2920" s="5" t="str">
        <f t="shared" si="1371"/>
        <v/>
      </c>
      <c r="U2920" s="152" t="str">
        <f t="shared" si="1354"/>
        <v/>
      </c>
      <c r="V2920" s="152" t="str">
        <f t="shared" si="1355"/>
        <v/>
      </c>
      <c r="W2920" s="153" t="str">
        <f t="shared" si="1356"/>
        <v/>
      </c>
      <c r="X2920" s="153" t="str">
        <f t="shared" si="1357"/>
        <v/>
      </c>
      <c r="Y2920" s="153" t="str">
        <f t="shared" si="1358"/>
        <v/>
      </c>
      <c r="Z2920" s="153" t="str">
        <f t="shared" si="1359"/>
        <v/>
      </c>
      <c r="AA2920" s="152" t="str">
        <f t="shared" si="1360"/>
        <v/>
      </c>
      <c r="AB2920" s="152" t="str">
        <f t="shared" si="1361"/>
        <v/>
      </c>
      <c r="AC2920" s="154" t="str">
        <f t="shared" si="1372"/>
        <v/>
      </c>
      <c r="AD2920" s="154" t="str">
        <f t="shared" si="1373"/>
        <v/>
      </c>
      <c r="AE2920" s="3" t="str">
        <f t="shared" si="1374"/>
        <v/>
      </c>
      <c r="AF2920" s="3" t="str">
        <f t="shared" si="1375"/>
        <v/>
      </c>
      <c r="AG2920" s="3" t="str">
        <f t="shared" si="1376"/>
        <v/>
      </c>
      <c r="AH2920" s="4" t="str">
        <f t="shared" si="1377"/>
        <v/>
      </c>
      <c r="AI2920" s="75" t="str">
        <f t="shared" si="1378"/>
        <v/>
      </c>
      <c r="AJ2920" s="75" t="str">
        <f t="shared" si="1379"/>
        <v/>
      </c>
    </row>
    <row r="2921" spans="1:36">
      <c r="A2921" s="41" t="str">
        <f t="shared" si="1362"/>
        <v/>
      </c>
      <c r="B2921" s="150" t="str">
        <f>IF(ISNUMBER(A2921),INDEX('MetaTrader Import'!$H$13:$J$5893,TRUNC(((A2921-$A$39+1)-1)/3)+1,MOD((A2921-$A$39+1)-1,3)+1),"")</f>
        <v/>
      </c>
      <c r="C2921" s="43" t="str">
        <f t="shared" si="1363"/>
        <v/>
      </c>
      <c r="D2921" s="43" t="str">
        <f t="shared" ca="1" si="1353"/>
        <v/>
      </c>
      <c r="E2921" s="43" t="str">
        <f t="shared" si="1364"/>
        <v/>
      </c>
      <c r="F2921" s="43" t="str">
        <f t="shared" si="1365"/>
        <v/>
      </c>
      <c r="G2921" s="43" t="str">
        <f>IF(A2921&lt;&gt;"",IF(A2921&lt;Data!$G$11*0.25,$C$13/$G$32,IF(A2921&gt;Data!$G$11*0.25,$C$13,$C$13*10)),"")</f>
        <v/>
      </c>
      <c r="H2921" s="43" t="str">
        <f>IF(A2921&lt;&gt;"",IF(Data!$G$9="constant",$C$13,IF(Data!$G$9="squeeze",G2921,F2921)),"")</f>
        <v/>
      </c>
      <c r="I2921" s="38" t="str">
        <f ca="1">IF(ISNUMBER(A2921),NORMINV(RAND(),0,IF(AND(Data!$G$9="squeeze",A2921&lt;Data!$G$11*0.25),$H$32,1)*$C$30*$C$13)*($C$14*$C$12),"")</f>
        <v/>
      </c>
      <c r="J2921" s="42" t="str">
        <f ca="1">IFERROR(IF(Data!$C$6="Real",B2921,I2921+J2920+($C$14*$C$12)*(NORMINV(RAND(),$C$15,CHOOSE($G$13,$C$13,F2921,G2921)))),"")</f>
        <v/>
      </c>
      <c r="K2921" s="88" t="str">
        <f>IF(ISNUMBER(A2921), IF($G$16="fixed",$G$17,MIN(H2921*Data!$C$7*$C$16*0.5,$C$17*Data!$C$7))*$C$12,"")</f>
        <v/>
      </c>
      <c r="L2921" s="42" t="str">
        <f t="shared" ca="1" si="1380"/>
        <v/>
      </c>
      <c r="M2921" s="44" t="str">
        <f t="shared" ca="1" si="1381"/>
        <v/>
      </c>
      <c r="N2921" s="44" t="str">
        <f t="shared" ca="1" si="1382"/>
        <v/>
      </c>
      <c r="O2921" s="108" t="str">
        <f t="shared" si="1366"/>
        <v/>
      </c>
      <c r="P2921" s="102" t="str">
        <f t="shared" si="1367"/>
        <v/>
      </c>
      <c r="Q2921" s="102" t="str">
        <f t="shared" si="1368"/>
        <v/>
      </c>
      <c r="R2921" s="120" t="str">
        <f t="shared" si="1369"/>
        <v/>
      </c>
      <c r="S2921" s="54" t="str">
        <f t="shared" si="1370"/>
        <v/>
      </c>
      <c r="T2921" s="5" t="str">
        <f t="shared" si="1371"/>
        <v/>
      </c>
      <c r="U2921" s="152" t="str">
        <f t="shared" si="1354"/>
        <v/>
      </c>
      <c r="V2921" s="152" t="str">
        <f t="shared" si="1355"/>
        <v/>
      </c>
      <c r="W2921" s="153" t="str">
        <f t="shared" si="1356"/>
        <v/>
      </c>
      <c r="X2921" s="153" t="str">
        <f t="shared" si="1357"/>
        <v/>
      </c>
      <c r="Y2921" s="153" t="str">
        <f t="shared" si="1358"/>
        <v/>
      </c>
      <c r="Z2921" s="153" t="str">
        <f t="shared" si="1359"/>
        <v/>
      </c>
      <c r="AA2921" s="152" t="str">
        <f t="shared" si="1360"/>
        <v/>
      </c>
      <c r="AB2921" s="152" t="str">
        <f t="shared" si="1361"/>
        <v/>
      </c>
      <c r="AC2921" s="154" t="str">
        <f t="shared" si="1372"/>
        <v/>
      </c>
      <c r="AD2921" s="154" t="str">
        <f t="shared" si="1373"/>
        <v/>
      </c>
      <c r="AE2921" s="3" t="str">
        <f t="shared" si="1374"/>
        <v/>
      </c>
      <c r="AF2921" s="3" t="str">
        <f t="shared" si="1375"/>
        <v/>
      </c>
      <c r="AG2921" s="3" t="str">
        <f t="shared" si="1376"/>
        <v/>
      </c>
      <c r="AH2921" s="4" t="str">
        <f t="shared" si="1377"/>
        <v/>
      </c>
      <c r="AI2921" s="75" t="str">
        <f t="shared" si="1378"/>
        <v/>
      </c>
      <c r="AJ2921" s="75" t="str">
        <f t="shared" si="1379"/>
        <v/>
      </c>
    </row>
    <row r="2922" spans="1:36">
      <c r="A2922" s="41" t="str">
        <f t="shared" si="1362"/>
        <v/>
      </c>
      <c r="B2922" s="150" t="str">
        <f>IF(ISNUMBER(A2922),INDEX('MetaTrader Import'!$H$13:$J$5893,TRUNC(((A2922-$A$39+1)-1)/3)+1,MOD((A2922-$A$39+1)-1,3)+1),"")</f>
        <v/>
      </c>
      <c r="C2922" s="43" t="str">
        <f t="shared" si="1363"/>
        <v/>
      </c>
      <c r="D2922" s="43" t="str">
        <f t="shared" ca="1" si="1353"/>
        <v/>
      </c>
      <c r="E2922" s="43" t="str">
        <f t="shared" si="1364"/>
        <v/>
      </c>
      <c r="F2922" s="43" t="str">
        <f t="shared" si="1365"/>
        <v/>
      </c>
      <c r="G2922" s="43" t="str">
        <f>IF(A2922&lt;&gt;"",IF(A2922&lt;Data!$G$11*0.25,$C$13/$G$32,IF(A2922&gt;Data!$G$11*0.25,$C$13,$C$13*10)),"")</f>
        <v/>
      </c>
      <c r="H2922" s="43" t="str">
        <f>IF(A2922&lt;&gt;"",IF(Data!$G$9="constant",$C$13,IF(Data!$G$9="squeeze",G2922,F2922)),"")</f>
        <v/>
      </c>
      <c r="I2922" s="38" t="str">
        <f ca="1">IF(ISNUMBER(A2922),NORMINV(RAND(),0,IF(AND(Data!$G$9="squeeze",A2922&lt;Data!$G$11*0.25),$H$32,1)*$C$30*$C$13)*($C$14*$C$12),"")</f>
        <v/>
      </c>
      <c r="J2922" s="42" t="str">
        <f ca="1">IFERROR(IF(Data!$C$6="Real",B2922,I2922+J2921+($C$14*$C$12)*(NORMINV(RAND(),$C$15,CHOOSE($G$13,$C$13,F2922,G2922)))),"")</f>
        <v/>
      </c>
      <c r="K2922" s="88" t="str">
        <f>IF(ISNUMBER(A2922), IF($G$16="fixed",$G$17,MIN(H2922*Data!$C$7*$C$16*0.5,$C$17*Data!$C$7))*$C$12,"")</f>
        <v/>
      </c>
      <c r="L2922" s="42" t="str">
        <f t="shared" ca="1" si="1380"/>
        <v/>
      </c>
      <c r="M2922" s="44" t="str">
        <f t="shared" ca="1" si="1381"/>
        <v/>
      </c>
      <c r="N2922" s="44" t="str">
        <f t="shared" ca="1" si="1382"/>
        <v/>
      </c>
      <c r="O2922" s="108" t="str">
        <f t="shared" si="1366"/>
        <v/>
      </c>
      <c r="P2922" s="102" t="str">
        <f t="shared" si="1367"/>
        <v/>
      </c>
      <c r="Q2922" s="102" t="str">
        <f t="shared" si="1368"/>
        <v/>
      </c>
      <c r="R2922" s="120" t="str">
        <f t="shared" si="1369"/>
        <v/>
      </c>
      <c r="S2922" s="54" t="str">
        <f t="shared" si="1370"/>
        <v/>
      </c>
      <c r="T2922" s="5" t="str">
        <f t="shared" si="1371"/>
        <v/>
      </c>
      <c r="U2922" s="152" t="str">
        <f t="shared" si="1354"/>
        <v/>
      </c>
      <c r="V2922" s="152" t="str">
        <f t="shared" si="1355"/>
        <v/>
      </c>
      <c r="W2922" s="153" t="str">
        <f t="shared" si="1356"/>
        <v/>
      </c>
      <c r="X2922" s="153" t="str">
        <f t="shared" si="1357"/>
        <v/>
      </c>
      <c r="Y2922" s="153" t="str">
        <f t="shared" si="1358"/>
        <v/>
      </c>
      <c r="Z2922" s="153" t="str">
        <f t="shared" si="1359"/>
        <v/>
      </c>
      <c r="AA2922" s="152" t="str">
        <f t="shared" si="1360"/>
        <v/>
      </c>
      <c r="AB2922" s="152" t="str">
        <f t="shared" si="1361"/>
        <v/>
      </c>
      <c r="AC2922" s="154" t="str">
        <f t="shared" si="1372"/>
        <v/>
      </c>
      <c r="AD2922" s="154" t="str">
        <f t="shared" si="1373"/>
        <v/>
      </c>
      <c r="AE2922" s="3" t="str">
        <f t="shared" si="1374"/>
        <v/>
      </c>
      <c r="AF2922" s="3" t="str">
        <f t="shared" si="1375"/>
        <v/>
      </c>
      <c r="AG2922" s="3" t="str">
        <f t="shared" si="1376"/>
        <v/>
      </c>
      <c r="AH2922" s="4" t="str">
        <f t="shared" si="1377"/>
        <v/>
      </c>
      <c r="AI2922" s="75" t="str">
        <f t="shared" si="1378"/>
        <v/>
      </c>
      <c r="AJ2922" s="75" t="str">
        <f t="shared" si="1379"/>
        <v/>
      </c>
    </row>
    <row r="2923" spans="1:36">
      <c r="A2923" s="41" t="str">
        <f t="shared" si="1362"/>
        <v/>
      </c>
      <c r="B2923" s="150" t="str">
        <f>IF(ISNUMBER(A2923),INDEX('MetaTrader Import'!$H$13:$J$5893,TRUNC(((A2923-$A$39+1)-1)/3)+1,MOD((A2923-$A$39+1)-1,3)+1),"")</f>
        <v/>
      </c>
      <c r="C2923" s="43" t="str">
        <f t="shared" si="1363"/>
        <v/>
      </c>
      <c r="D2923" s="43" t="str">
        <f t="shared" ca="1" si="1353"/>
        <v/>
      </c>
      <c r="E2923" s="43" t="str">
        <f t="shared" si="1364"/>
        <v/>
      </c>
      <c r="F2923" s="43" t="str">
        <f t="shared" si="1365"/>
        <v/>
      </c>
      <c r="G2923" s="43" t="str">
        <f>IF(A2923&lt;&gt;"",IF(A2923&lt;Data!$G$11*0.25,$C$13/$G$32,IF(A2923&gt;Data!$G$11*0.25,$C$13,$C$13*10)),"")</f>
        <v/>
      </c>
      <c r="H2923" s="43" t="str">
        <f>IF(A2923&lt;&gt;"",IF(Data!$G$9="constant",$C$13,IF(Data!$G$9="squeeze",G2923,F2923)),"")</f>
        <v/>
      </c>
      <c r="I2923" s="38" t="str">
        <f ca="1">IF(ISNUMBER(A2923),NORMINV(RAND(),0,IF(AND(Data!$G$9="squeeze",A2923&lt;Data!$G$11*0.25),$H$32,1)*$C$30*$C$13)*($C$14*$C$12),"")</f>
        <v/>
      </c>
      <c r="J2923" s="42" t="str">
        <f ca="1">IFERROR(IF(Data!$C$6="Real",B2923,I2923+J2922+($C$14*$C$12)*(NORMINV(RAND(),$C$15,CHOOSE($G$13,$C$13,F2923,G2923)))),"")</f>
        <v/>
      </c>
      <c r="K2923" s="88" t="str">
        <f>IF(ISNUMBER(A2923), IF($G$16="fixed",$G$17,MIN(H2923*Data!$C$7*$C$16*0.5,$C$17*Data!$C$7))*$C$12,"")</f>
        <v/>
      </c>
      <c r="L2923" s="42" t="str">
        <f t="shared" ca="1" si="1380"/>
        <v/>
      </c>
      <c r="M2923" s="44" t="str">
        <f t="shared" ca="1" si="1381"/>
        <v/>
      </c>
      <c r="N2923" s="44" t="str">
        <f t="shared" ca="1" si="1382"/>
        <v/>
      </c>
      <c r="O2923" s="108" t="str">
        <f t="shared" si="1366"/>
        <v/>
      </c>
      <c r="P2923" s="102" t="str">
        <f t="shared" si="1367"/>
        <v/>
      </c>
      <c r="Q2923" s="102" t="str">
        <f t="shared" si="1368"/>
        <v/>
      </c>
      <c r="R2923" s="120" t="str">
        <f t="shared" si="1369"/>
        <v/>
      </c>
      <c r="S2923" s="54" t="str">
        <f t="shared" si="1370"/>
        <v/>
      </c>
      <c r="T2923" s="5" t="str">
        <f t="shared" si="1371"/>
        <v/>
      </c>
      <c r="U2923" s="152" t="str">
        <f t="shared" si="1354"/>
        <v/>
      </c>
      <c r="V2923" s="152" t="str">
        <f t="shared" si="1355"/>
        <v/>
      </c>
      <c r="W2923" s="153" t="str">
        <f t="shared" si="1356"/>
        <v/>
      </c>
      <c r="X2923" s="153" t="str">
        <f t="shared" si="1357"/>
        <v/>
      </c>
      <c r="Y2923" s="153" t="str">
        <f t="shared" si="1358"/>
        <v/>
      </c>
      <c r="Z2923" s="153" t="str">
        <f t="shared" si="1359"/>
        <v/>
      </c>
      <c r="AA2923" s="152" t="str">
        <f t="shared" si="1360"/>
        <v/>
      </c>
      <c r="AB2923" s="152" t="str">
        <f t="shared" si="1361"/>
        <v/>
      </c>
      <c r="AC2923" s="154" t="str">
        <f t="shared" si="1372"/>
        <v/>
      </c>
      <c r="AD2923" s="154" t="str">
        <f t="shared" si="1373"/>
        <v/>
      </c>
      <c r="AE2923" s="3" t="str">
        <f t="shared" si="1374"/>
        <v/>
      </c>
      <c r="AF2923" s="3" t="str">
        <f t="shared" si="1375"/>
        <v/>
      </c>
      <c r="AG2923" s="3" t="str">
        <f t="shared" si="1376"/>
        <v/>
      </c>
      <c r="AH2923" s="4" t="str">
        <f t="shared" si="1377"/>
        <v/>
      </c>
      <c r="AI2923" s="75" t="str">
        <f t="shared" si="1378"/>
        <v/>
      </c>
      <c r="AJ2923" s="75" t="str">
        <f t="shared" si="1379"/>
        <v/>
      </c>
    </row>
    <row r="2924" spans="1:36">
      <c r="A2924" s="41" t="str">
        <f t="shared" si="1362"/>
        <v/>
      </c>
      <c r="B2924" s="150" t="str">
        <f>IF(ISNUMBER(A2924),INDEX('MetaTrader Import'!$H$13:$J$5893,TRUNC(((A2924-$A$39+1)-1)/3)+1,MOD((A2924-$A$39+1)-1,3)+1),"")</f>
        <v/>
      </c>
      <c r="C2924" s="43" t="str">
        <f t="shared" si="1363"/>
        <v/>
      </c>
      <c r="D2924" s="43" t="str">
        <f t="shared" ca="1" si="1353"/>
        <v/>
      </c>
      <c r="E2924" s="43" t="str">
        <f t="shared" si="1364"/>
        <v/>
      </c>
      <c r="F2924" s="43" t="str">
        <f t="shared" si="1365"/>
        <v/>
      </c>
      <c r="G2924" s="43" t="str">
        <f>IF(A2924&lt;&gt;"",IF(A2924&lt;Data!$G$11*0.25,$C$13/$G$32,IF(A2924&gt;Data!$G$11*0.25,$C$13,$C$13*10)),"")</f>
        <v/>
      </c>
      <c r="H2924" s="43" t="str">
        <f>IF(A2924&lt;&gt;"",IF(Data!$G$9="constant",$C$13,IF(Data!$G$9="squeeze",G2924,F2924)),"")</f>
        <v/>
      </c>
      <c r="I2924" s="38" t="str">
        <f ca="1">IF(ISNUMBER(A2924),NORMINV(RAND(),0,IF(AND(Data!$G$9="squeeze",A2924&lt;Data!$G$11*0.25),$H$32,1)*$C$30*$C$13)*($C$14*$C$12),"")</f>
        <v/>
      </c>
      <c r="J2924" s="42" t="str">
        <f ca="1">IFERROR(IF(Data!$C$6="Real",B2924,I2924+J2923+($C$14*$C$12)*(NORMINV(RAND(),$C$15,CHOOSE($G$13,$C$13,F2924,G2924)))),"")</f>
        <v/>
      </c>
      <c r="K2924" s="88" t="str">
        <f>IF(ISNUMBER(A2924), IF($G$16="fixed",$G$17,MIN(H2924*Data!$C$7*$C$16*0.5,$C$17*Data!$C$7))*$C$12,"")</f>
        <v/>
      </c>
      <c r="L2924" s="42" t="str">
        <f t="shared" ca="1" si="1380"/>
        <v/>
      </c>
      <c r="M2924" s="44" t="str">
        <f t="shared" ca="1" si="1381"/>
        <v/>
      </c>
      <c r="N2924" s="44" t="str">
        <f t="shared" ca="1" si="1382"/>
        <v/>
      </c>
      <c r="O2924" s="108" t="str">
        <f t="shared" si="1366"/>
        <v/>
      </c>
      <c r="P2924" s="102" t="str">
        <f t="shared" si="1367"/>
        <v/>
      </c>
      <c r="Q2924" s="102" t="str">
        <f t="shared" si="1368"/>
        <v/>
      </c>
      <c r="R2924" s="120" t="str">
        <f t="shared" si="1369"/>
        <v/>
      </c>
      <c r="S2924" s="54" t="str">
        <f t="shared" si="1370"/>
        <v/>
      </c>
      <c r="T2924" s="5" t="str">
        <f t="shared" si="1371"/>
        <v/>
      </c>
      <c r="U2924" s="152" t="str">
        <f t="shared" si="1354"/>
        <v/>
      </c>
      <c r="V2924" s="152" t="str">
        <f t="shared" si="1355"/>
        <v/>
      </c>
      <c r="W2924" s="153" t="str">
        <f t="shared" si="1356"/>
        <v/>
      </c>
      <c r="X2924" s="153" t="str">
        <f t="shared" si="1357"/>
        <v/>
      </c>
      <c r="Y2924" s="153" t="str">
        <f t="shared" si="1358"/>
        <v/>
      </c>
      <c r="Z2924" s="153" t="str">
        <f t="shared" si="1359"/>
        <v/>
      </c>
      <c r="AA2924" s="152" t="str">
        <f t="shared" si="1360"/>
        <v/>
      </c>
      <c r="AB2924" s="152" t="str">
        <f t="shared" si="1361"/>
        <v/>
      </c>
      <c r="AC2924" s="154" t="str">
        <f t="shared" si="1372"/>
        <v/>
      </c>
      <c r="AD2924" s="154" t="str">
        <f t="shared" si="1373"/>
        <v/>
      </c>
      <c r="AE2924" s="3" t="str">
        <f t="shared" si="1374"/>
        <v/>
      </c>
      <c r="AF2924" s="3" t="str">
        <f t="shared" si="1375"/>
        <v/>
      </c>
      <c r="AG2924" s="3" t="str">
        <f t="shared" si="1376"/>
        <v/>
      </c>
      <c r="AH2924" s="4" t="str">
        <f t="shared" si="1377"/>
        <v/>
      </c>
      <c r="AI2924" s="75" t="str">
        <f t="shared" si="1378"/>
        <v/>
      </c>
      <c r="AJ2924" s="75" t="str">
        <f t="shared" si="1379"/>
        <v/>
      </c>
    </row>
    <row r="2925" spans="1:36">
      <c r="A2925" s="41" t="str">
        <f t="shared" si="1362"/>
        <v/>
      </c>
      <c r="B2925" s="150" t="str">
        <f>IF(ISNUMBER(A2925),INDEX('MetaTrader Import'!$H$13:$J$5893,TRUNC(((A2925-$A$39+1)-1)/3)+1,MOD((A2925-$A$39+1)-1,3)+1),"")</f>
        <v/>
      </c>
      <c r="C2925" s="43" t="str">
        <f t="shared" si="1363"/>
        <v/>
      </c>
      <c r="D2925" s="43" t="str">
        <f t="shared" ca="1" si="1353"/>
        <v/>
      </c>
      <c r="E2925" s="43" t="str">
        <f t="shared" si="1364"/>
        <v/>
      </c>
      <c r="F2925" s="43" t="str">
        <f t="shared" si="1365"/>
        <v/>
      </c>
      <c r="G2925" s="43" t="str">
        <f>IF(A2925&lt;&gt;"",IF(A2925&lt;Data!$G$11*0.25,$C$13/$G$32,IF(A2925&gt;Data!$G$11*0.25,$C$13,$C$13*10)),"")</f>
        <v/>
      </c>
      <c r="H2925" s="43" t="str">
        <f>IF(A2925&lt;&gt;"",IF(Data!$G$9="constant",$C$13,IF(Data!$G$9="squeeze",G2925,F2925)),"")</f>
        <v/>
      </c>
      <c r="I2925" s="38" t="str">
        <f ca="1">IF(ISNUMBER(A2925),NORMINV(RAND(),0,IF(AND(Data!$G$9="squeeze",A2925&lt;Data!$G$11*0.25),$H$32,1)*$C$30*$C$13)*($C$14*$C$12),"")</f>
        <v/>
      </c>
      <c r="J2925" s="42" t="str">
        <f ca="1">IFERROR(IF(Data!$C$6="Real",B2925,I2925+J2924+($C$14*$C$12)*(NORMINV(RAND(),$C$15,CHOOSE($G$13,$C$13,F2925,G2925)))),"")</f>
        <v/>
      </c>
      <c r="K2925" s="88" t="str">
        <f>IF(ISNUMBER(A2925), IF($G$16="fixed",$G$17,MIN(H2925*Data!$C$7*$C$16*0.5,$C$17*Data!$C$7))*$C$12,"")</f>
        <v/>
      </c>
      <c r="L2925" s="42" t="str">
        <f t="shared" ca="1" si="1380"/>
        <v/>
      </c>
      <c r="M2925" s="44" t="str">
        <f t="shared" ca="1" si="1381"/>
        <v/>
      </c>
      <c r="N2925" s="44" t="str">
        <f t="shared" ca="1" si="1382"/>
        <v/>
      </c>
      <c r="O2925" s="108" t="str">
        <f t="shared" si="1366"/>
        <v/>
      </c>
      <c r="P2925" s="102" t="str">
        <f t="shared" si="1367"/>
        <v/>
      </c>
      <c r="Q2925" s="102" t="str">
        <f t="shared" si="1368"/>
        <v/>
      </c>
      <c r="R2925" s="120" t="str">
        <f t="shared" si="1369"/>
        <v/>
      </c>
      <c r="S2925" s="54" t="str">
        <f t="shared" si="1370"/>
        <v/>
      </c>
      <c r="T2925" s="5" t="str">
        <f t="shared" si="1371"/>
        <v/>
      </c>
      <c r="U2925" s="152" t="str">
        <f t="shared" si="1354"/>
        <v/>
      </c>
      <c r="V2925" s="152" t="str">
        <f t="shared" si="1355"/>
        <v/>
      </c>
      <c r="W2925" s="153" t="str">
        <f t="shared" si="1356"/>
        <v/>
      </c>
      <c r="X2925" s="153" t="str">
        <f t="shared" si="1357"/>
        <v/>
      </c>
      <c r="Y2925" s="153" t="str">
        <f t="shared" si="1358"/>
        <v/>
      </c>
      <c r="Z2925" s="153" t="str">
        <f t="shared" si="1359"/>
        <v/>
      </c>
      <c r="AA2925" s="152" t="str">
        <f t="shared" si="1360"/>
        <v/>
      </c>
      <c r="AB2925" s="152" t="str">
        <f t="shared" si="1361"/>
        <v/>
      </c>
      <c r="AC2925" s="154" t="str">
        <f t="shared" si="1372"/>
        <v/>
      </c>
      <c r="AD2925" s="154" t="str">
        <f t="shared" si="1373"/>
        <v/>
      </c>
      <c r="AE2925" s="3" t="str">
        <f t="shared" si="1374"/>
        <v/>
      </c>
      <c r="AF2925" s="3" t="str">
        <f t="shared" si="1375"/>
        <v/>
      </c>
      <c r="AG2925" s="3" t="str">
        <f t="shared" si="1376"/>
        <v/>
      </c>
      <c r="AH2925" s="4" t="str">
        <f t="shared" si="1377"/>
        <v/>
      </c>
      <c r="AI2925" s="75" t="str">
        <f t="shared" si="1378"/>
        <v/>
      </c>
      <c r="AJ2925" s="75" t="str">
        <f t="shared" si="1379"/>
        <v/>
      </c>
    </row>
    <row r="2926" spans="1:36">
      <c r="A2926" s="41" t="str">
        <f t="shared" si="1362"/>
        <v/>
      </c>
      <c r="B2926" s="150" t="str">
        <f>IF(ISNUMBER(A2926),INDEX('MetaTrader Import'!$H$13:$J$5893,TRUNC(((A2926-$A$39+1)-1)/3)+1,MOD((A2926-$A$39+1)-1,3)+1),"")</f>
        <v/>
      </c>
      <c r="C2926" s="43" t="str">
        <f t="shared" si="1363"/>
        <v/>
      </c>
      <c r="D2926" s="43" t="str">
        <f t="shared" ca="1" si="1353"/>
        <v/>
      </c>
      <c r="E2926" s="43" t="str">
        <f t="shared" si="1364"/>
        <v/>
      </c>
      <c r="F2926" s="43" t="str">
        <f t="shared" si="1365"/>
        <v/>
      </c>
      <c r="G2926" s="43" t="str">
        <f>IF(A2926&lt;&gt;"",IF(A2926&lt;Data!$G$11*0.25,$C$13/$G$32,IF(A2926&gt;Data!$G$11*0.25,$C$13,$C$13*10)),"")</f>
        <v/>
      </c>
      <c r="H2926" s="43" t="str">
        <f>IF(A2926&lt;&gt;"",IF(Data!$G$9="constant",$C$13,IF(Data!$G$9="squeeze",G2926,F2926)),"")</f>
        <v/>
      </c>
      <c r="I2926" s="38" t="str">
        <f ca="1">IF(ISNUMBER(A2926),NORMINV(RAND(),0,IF(AND(Data!$G$9="squeeze",A2926&lt;Data!$G$11*0.25),$H$32,1)*$C$30*$C$13)*($C$14*$C$12),"")</f>
        <v/>
      </c>
      <c r="J2926" s="42" t="str">
        <f ca="1">IFERROR(IF(Data!$C$6="Real",B2926,I2926+J2925+($C$14*$C$12)*(NORMINV(RAND(),$C$15,CHOOSE($G$13,$C$13,F2926,G2926)))),"")</f>
        <v/>
      </c>
      <c r="K2926" s="88" t="str">
        <f>IF(ISNUMBER(A2926), IF($G$16="fixed",$G$17,MIN(H2926*Data!$C$7*$C$16*0.5,$C$17*Data!$C$7))*$C$12,"")</f>
        <v/>
      </c>
      <c r="L2926" s="42" t="str">
        <f t="shared" ca="1" si="1380"/>
        <v/>
      </c>
      <c r="M2926" s="44" t="str">
        <f t="shared" ca="1" si="1381"/>
        <v/>
      </c>
      <c r="N2926" s="44" t="str">
        <f t="shared" ca="1" si="1382"/>
        <v/>
      </c>
      <c r="O2926" s="108" t="str">
        <f t="shared" si="1366"/>
        <v/>
      </c>
      <c r="P2926" s="102" t="str">
        <f t="shared" si="1367"/>
        <v/>
      </c>
      <c r="Q2926" s="102" t="str">
        <f t="shared" si="1368"/>
        <v/>
      </c>
      <c r="R2926" s="120" t="str">
        <f t="shared" si="1369"/>
        <v/>
      </c>
      <c r="S2926" s="54" t="str">
        <f t="shared" si="1370"/>
        <v/>
      </c>
      <c r="T2926" s="5" t="str">
        <f t="shared" si="1371"/>
        <v/>
      </c>
      <c r="U2926" s="152" t="str">
        <f t="shared" si="1354"/>
        <v/>
      </c>
      <c r="V2926" s="152" t="str">
        <f t="shared" si="1355"/>
        <v/>
      </c>
      <c r="W2926" s="153" t="str">
        <f t="shared" si="1356"/>
        <v/>
      </c>
      <c r="X2926" s="153" t="str">
        <f t="shared" si="1357"/>
        <v/>
      </c>
      <c r="Y2926" s="153" t="str">
        <f t="shared" si="1358"/>
        <v/>
      </c>
      <c r="Z2926" s="153" t="str">
        <f t="shared" si="1359"/>
        <v/>
      </c>
      <c r="AA2926" s="152" t="str">
        <f t="shared" si="1360"/>
        <v/>
      </c>
      <c r="AB2926" s="152" t="str">
        <f t="shared" si="1361"/>
        <v/>
      </c>
      <c r="AC2926" s="154" t="str">
        <f t="shared" si="1372"/>
        <v/>
      </c>
      <c r="AD2926" s="154" t="str">
        <f t="shared" si="1373"/>
        <v/>
      </c>
      <c r="AE2926" s="3" t="str">
        <f t="shared" si="1374"/>
        <v/>
      </c>
      <c r="AF2926" s="3" t="str">
        <f t="shared" si="1375"/>
        <v/>
      </c>
      <c r="AG2926" s="3" t="str">
        <f t="shared" si="1376"/>
        <v/>
      </c>
      <c r="AH2926" s="4" t="str">
        <f t="shared" si="1377"/>
        <v/>
      </c>
      <c r="AI2926" s="75" t="str">
        <f t="shared" si="1378"/>
        <v/>
      </c>
      <c r="AJ2926" s="75" t="str">
        <f t="shared" si="1379"/>
        <v/>
      </c>
    </row>
    <row r="2927" spans="1:36">
      <c r="A2927" s="41" t="str">
        <f t="shared" si="1362"/>
        <v/>
      </c>
      <c r="B2927" s="150" t="str">
        <f>IF(ISNUMBER(A2927),INDEX('MetaTrader Import'!$H$13:$J$5893,TRUNC(((A2927-$A$39+1)-1)/3)+1,MOD((A2927-$A$39+1)-1,3)+1),"")</f>
        <v/>
      </c>
      <c r="C2927" s="43" t="str">
        <f t="shared" si="1363"/>
        <v/>
      </c>
      <c r="D2927" s="43" t="str">
        <f t="shared" ca="1" si="1353"/>
        <v/>
      </c>
      <c r="E2927" s="43" t="str">
        <f t="shared" si="1364"/>
        <v/>
      </c>
      <c r="F2927" s="43" t="str">
        <f t="shared" si="1365"/>
        <v/>
      </c>
      <c r="G2927" s="43" t="str">
        <f>IF(A2927&lt;&gt;"",IF(A2927&lt;Data!$G$11*0.25,$C$13/$G$32,IF(A2927&gt;Data!$G$11*0.25,$C$13,$C$13*10)),"")</f>
        <v/>
      </c>
      <c r="H2927" s="43" t="str">
        <f>IF(A2927&lt;&gt;"",IF(Data!$G$9="constant",$C$13,IF(Data!$G$9="squeeze",G2927,F2927)),"")</f>
        <v/>
      </c>
      <c r="I2927" s="38" t="str">
        <f ca="1">IF(ISNUMBER(A2927),NORMINV(RAND(),0,IF(AND(Data!$G$9="squeeze",A2927&lt;Data!$G$11*0.25),$H$32,1)*$C$30*$C$13)*($C$14*$C$12),"")</f>
        <v/>
      </c>
      <c r="J2927" s="42" t="str">
        <f ca="1">IFERROR(IF(Data!$C$6="Real",B2927,I2927+J2926+($C$14*$C$12)*(NORMINV(RAND(),$C$15,CHOOSE($G$13,$C$13,F2927,G2927)))),"")</f>
        <v/>
      </c>
      <c r="K2927" s="88" t="str">
        <f>IF(ISNUMBER(A2927), IF($G$16="fixed",$G$17,MIN(H2927*Data!$C$7*$C$16*0.5,$C$17*Data!$C$7))*$C$12,"")</f>
        <v/>
      </c>
      <c r="L2927" s="42" t="str">
        <f t="shared" ca="1" si="1380"/>
        <v/>
      </c>
      <c r="M2927" s="44" t="str">
        <f t="shared" ca="1" si="1381"/>
        <v/>
      </c>
      <c r="N2927" s="44" t="str">
        <f t="shared" ca="1" si="1382"/>
        <v/>
      </c>
      <c r="O2927" s="108" t="str">
        <f t="shared" si="1366"/>
        <v/>
      </c>
      <c r="P2927" s="102" t="str">
        <f t="shared" si="1367"/>
        <v/>
      </c>
      <c r="Q2927" s="102" t="str">
        <f t="shared" si="1368"/>
        <v/>
      </c>
      <c r="R2927" s="120" t="str">
        <f t="shared" si="1369"/>
        <v/>
      </c>
      <c r="S2927" s="54" t="str">
        <f t="shared" si="1370"/>
        <v/>
      </c>
      <c r="T2927" s="5" t="str">
        <f t="shared" si="1371"/>
        <v/>
      </c>
      <c r="U2927" s="152" t="str">
        <f t="shared" si="1354"/>
        <v/>
      </c>
      <c r="V2927" s="152" t="str">
        <f t="shared" si="1355"/>
        <v/>
      </c>
      <c r="W2927" s="153" t="str">
        <f t="shared" si="1356"/>
        <v/>
      </c>
      <c r="X2927" s="153" t="str">
        <f t="shared" si="1357"/>
        <v/>
      </c>
      <c r="Y2927" s="153" t="str">
        <f t="shared" si="1358"/>
        <v/>
      </c>
      <c r="Z2927" s="153" t="str">
        <f t="shared" si="1359"/>
        <v/>
      </c>
      <c r="AA2927" s="152" t="str">
        <f t="shared" si="1360"/>
        <v/>
      </c>
      <c r="AB2927" s="152" t="str">
        <f t="shared" si="1361"/>
        <v/>
      </c>
      <c r="AC2927" s="154" t="str">
        <f t="shared" si="1372"/>
        <v/>
      </c>
      <c r="AD2927" s="154" t="str">
        <f t="shared" si="1373"/>
        <v/>
      </c>
      <c r="AE2927" s="3" t="str">
        <f t="shared" si="1374"/>
        <v/>
      </c>
      <c r="AF2927" s="3" t="str">
        <f t="shared" si="1375"/>
        <v/>
      </c>
      <c r="AG2927" s="3" t="str">
        <f t="shared" si="1376"/>
        <v/>
      </c>
      <c r="AH2927" s="4" t="str">
        <f t="shared" si="1377"/>
        <v/>
      </c>
      <c r="AI2927" s="75" t="str">
        <f t="shared" si="1378"/>
        <v/>
      </c>
      <c r="AJ2927" s="75" t="str">
        <f t="shared" si="1379"/>
        <v/>
      </c>
    </row>
    <row r="2928" spans="1:36">
      <c r="A2928" s="41" t="str">
        <f t="shared" si="1362"/>
        <v/>
      </c>
      <c r="B2928" s="150" t="str">
        <f>IF(ISNUMBER(A2928),INDEX('MetaTrader Import'!$H$13:$J$5893,TRUNC(((A2928-$A$39+1)-1)/3)+1,MOD((A2928-$A$39+1)-1,3)+1),"")</f>
        <v/>
      </c>
      <c r="C2928" s="43" t="str">
        <f t="shared" si="1363"/>
        <v/>
      </c>
      <c r="D2928" s="43" t="str">
        <f t="shared" ca="1" si="1353"/>
        <v/>
      </c>
      <c r="E2928" s="43" t="str">
        <f t="shared" si="1364"/>
        <v/>
      </c>
      <c r="F2928" s="43" t="str">
        <f t="shared" si="1365"/>
        <v/>
      </c>
      <c r="G2928" s="43" t="str">
        <f>IF(A2928&lt;&gt;"",IF(A2928&lt;Data!$G$11*0.25,$C$13/$G$32,IF(A2928&gt;Data!$G$11*0.25,$C$13,$C$13*10)),"")</f>
        <v/>
      </c>
      <c r="H2928" s="43" t="str">
        <f>IF(A2928&lt;&gt;"",IF(Data!$G$9="constant",$C$13,IF(Data!$G$9="squeeze",G2928,F2928)),"")</f>
        <v/>
      </c>
      <c r="I2928" s="38" t="str">
        <f ca="1">IF(ISNUMBER(A2928),NORMINV(RAND(),0,IF(AND(Data!$G$9="squeeze",A2928&lt;Data!$G$11*0.25),$H$32,1)*$C$30*$C$13)*($C$14*$C$12),"")</f>
        <v/>
      </c>
      <c r="J2928" s="42" t="str">
        <f ca="1">IFERROR(IF(Data!$C$6="Real",B2928,I2928+J2927+($C$14*$C$12)*(NORMINV(RAND(),$C$15,CHOOSE($G$13,$C$13,F2928,G2928)))),"")</f>
        <v/>
      </c>
      <c r="K2928" s="88" t="str">
        <f>IF(ISNUMBER(A2928), IF($G$16="fixed",$G$17,MIN(H2928*Data!$C$7*$C$16*0.5,$C$17*Data!$C$7))*$C$12,"")</f>
        <v/>
      </c>
      <c r="L2928" s="42" t="str">
        <f t="shared" ca="1" si="1380"/>
        <v/>
      </c>
      <c r="M2928" s="44" t="str">
        <f t="shared" ca="1" si="1381"/>
        <v/>
      </c>
      <c r="N2928" s="44" t="str">
        <f t="shared" ca="1" si="1382"/>
        <v/>
      </c>
      <c r="O2928" s="108" t="str">
        <f t="shared" si="1366"/>
        <v/>
      </c>
      <c r="P2928" s="102" t="str">
        <f t="shared" si="1367"/>
        <v/>
      </c>
      <c r="Q2928" s="102" t="str">
        <f t="shared" si="1368"/>
        <v/>
      </c>
      <c r="R2928" s="120" t="str">
        <f t="shared" si="1369"/>
        <v/>
      </c>
      <c r="S2928" s="54" t="str">
        <f t="shared" si="1370"/>
        <v/>
      </c>
      <c r="T2928" s="5" t="str">
        <f t="shared" si="1371"/>
        <v/>
      </c>
      <c r="U2928" s="152" t="str">
        <f t="shared" si="1354"/>
        <v/>
      </c>
      <c r="V2928" s="152" t="str">
        <f t="shared" si="1355"/>
        <v/>
      </c>
      <c r="W2928" s="153" t="str">
        <f t="shared" si="1356"/>
        <v/>
      </c>
      <c r="X2928" s="153" t="str">
        <f t="shared" si="1357"/>
        <v/>
      </c>
      <c r="Y2928" s="153" t="str">
        <f t="shared" si="1358"/>
        <v/>
      </c>
      <c r="Z2928" s="153" t="str">
        <f t="shared" si="1359"/>
        <v/>
      </c>
      <c r="AA2928" s="152" t="str">
        <f t="shared" si="1360"/>
        <v/>
      </c>
      <c r="AB2928" s="152" t="str">
        <f t="shared" si="1361"/>
        <v/>
      </c>
      <c r="AC2928" s="154" t="str">
        <f t="shared" si="1372"/>
        <v/>
      </c>
      <c r="AD2928" s="154" t="str">
        <f t="shared" si="1373"/>
        <v/>
      </c>
      <c r="AE2928" s="3" t="str">
        <f t="shared" si="1374"/>
        <v/>
      </c>
      <c r="AF2928" s="3" t="str">
        <f t="shared" si="1375"/>
        <v/>
      </c>
      <c r="AG2928" s="3" t="str">
        <f t="shared" si="1376"/>
        <v/>
      </c>
      <c r="AH2928" s="4" t="str">
        <f t="shared" si="1377"/>
        <v/>
      </c>
      <c r="AI2928" s="75" t="str">
        <f t="shared" si="1378"/>
        <v/>
      </c>
      <c r="AJ2928" s="75" t="str">
        <f t="shared" si="1379"/>
        <v/>
      </c>
    </row>
    <row r="2929" spans="1:36">
      <c r="A2929" s="41" t="str">
        <f t="shared" si="1362"/>
        <v/>
      </c>
      <c r="B2929" s="150" t="str">
        <f>IF(ISNUMBER(A2929),INDEX('MetaTrader Import'!$H$13:$J$5893,TRUNC(((A2929-$A$39+1)-1)/3)+1,MOD((A2929-$A$39+1)-1,3)+1),"")</f>
        <v/>
      </c>
      <c r="C2929" s="43" t="str">
        <f t="shared" si="1363"/>
        <v/>
      </c>
      <c r="D2929" s="43" t="str">
        <f t="shared" ca="1" si="1353"/>
        <v/>
      </c>
      <c r="E2929" s="43" t="str">
        <f t="shared" si="1364"/>
        <v/>
      </c>
      <c r="F2929" s="43" t="str">
        <f t="shared" si="1365"/>
        <v/>
      </c>
      <c r="G2929" s="43" t="str">
        <f>IF(A2929&lt;&gt;"",IF(A2929&lt;Data!$G$11*0.25,$C$13/$G$32,IF(A2929&gt;Data!$G$11*0.25,$C$13,$C$13*10)),"")</f>
        <v/>
      </c>
      <c r="H2929" s="43" t="str">
        <f>IF(A2929&lt;&gt;"",IF(Data!$G$9="constant",$C$13,IF(Data!$G$9="squeeze",G2929,F2929)),"")</f>
        <v/>
      </c>
      <c r="I2929" s="38" t="str">
        <f ca="1">IF(ISNUMBER(A2929),NORMINV(RAND(),0,IF(AND(Data!$G$9="squeeze",A2929&lt;Data!$G$11*0.25),$H$32,1)*$C$30*$C$13)*($C$14*$C$12),"")</f>
        <v/>
      </c>
      <c r="J2929" s="42" t="str">
        <f ca="1">IFERROR(IF(Data!$C$6="Real",B2929,I2929+J2928+($C$14*$C$12)*(NORMINV(RAND(),$C$15,CHOOSE($G$13,$C$13,F2929,G2929)))),"")</f>
        <v/>
      </c>
      <c r="K2929" s="88" t="str">
        <f>IF(ISNUMBER(A2929), IF($G$16="fixed",$G$17,MIN(H2929*Data!$C$7*$C$16*0.5,$C$17*Data!$C$7))*$C$12,"")</f>
        <v/>
      </c>
      <c r="L2929" s="42" t="str">
        <f t="shared" ca="1" si="1380"/>
        <v/>
      </c>
      <c r="M2929" s="44" t="str">
        <f t="shared" ca="1" si="1381"/>
        <v/>
      </c>
      <c r="N2929" s="44" t="str">
        <f t="shared" ca="1" si="1382"/>
        <v/>
      </c>
      <c r="O2929" s="108" t="str">
        <f t="shared" si="1366"/>
        <v/>
      </c>
      <c r="P2929" s="102" t="str">
        <f t="shared" si="1367"/>
        <v/>
      </c>
      <c r="Q2929" s="102" t="str">
        <f t="shared" si="1368"/>
        <v/>
      </c>
      <c r="R2929" s="120" t="str">
        <f t="shared" si="1369"/>
        <v/>
      </c>
      <c r="S2929" s="54" t="str">
        <f t="shared" si="1370"/>
        <v/>
      </c>
      <c r="T2929" s="5" t="str">
        <f t="shared" si="1371"/>
        <v/>
      </c>
      <c r="U2929" s="152" t="str">
        <f t="shared" si="1354"/>
        <v/>
      </c>
      <c r="V2929" s="152" t="str">
        <f t="shared" si="1355"/>
        <v/>
      </c>
      <c r="W2929" s="153" t="str">
        <f t="shared" si="1356"/>
        <v/>
      </c>
      <c r="X2929" s="153" t="str">
        <f t="shared" si="1357"/>
        <v/>
      </c>
      <c r="Y2929" s="153" t="str">
        <f t="shared" si="1358"/>
        <v/>
      </c>
      <c r="Z2929" s="153" t="str">
        <f t="shared" si="1359"/>
        <v/>
      </c>
      <c r="AA2929" s="152" t="str">
        <f t="shared" si="1360"/>
        <v/>
      </c>
      <c r="AB2929" s="152" t="str">
        <f t="shared" si="1361"/>
        <v/>
      </c>
      <c r="AC2929" s="154" t="str">
        <f t="shared" si="1372"/>
        <v/>
      </c>
      <c r="AD2929" s="154" t="str">
        <f t="shared" si="1373"/>
        <v/>
      </c>
      <c r="AE2929" s="3" t="str">
        <f t="shared" si="1374"/>
        <v/>
      </c>
      <c r="AF2929" s="3" t="str">
        <f t="shared" si="1375"/>
        <v/>
      </c>
      <c r="AG2929" s="3" t="str">
        <f t="shared" si="1376"/>
        <v/>
      </c>
      <c r="AH2929" s="4" t="str">
        <f t="shared" si="1377"/>
        <v/>
      </c>
      <c r="AI2929" s="75" t="str">
        <f t="shared" si="1378"/>
        <v/>
      </c>
      <c r="AJ2929" s="75" t="str">
        <f t="shared" si="1379"/>
        <v/>
      </c>
    </row>
    <row r="2930" spans="1:36">
      <c r="A2930" s="41" t="str">
        <f t="shared" si="1362"/>
        <v/>
      </c>
      <c r="B2930" s="150" t="str">
        <f>IF(ISNUMBER(A2930),INDEX('MetaTrader Import'!$H$13:$J$5893,TRUNC(((A2930-$A$39+1)-1)/3)+1,MOD((A2930-$A$39+1)-1,3)+1),"")</f>
        <v/>
      </c>
      <c r="C2930" s="43" t="str">
        <f t="shared" si="1363"/>
        <v/>
      </c>
      <c r="D2930" s="43" t="str">
        <f t="shared" ca="1" si="1353"/>
        <v/>
      </c>
      <c r="E2930" s="43" t="str">
        <f t="shared" si="1364"/>
        <v/>
      </c>
      <c r="F2930" s="43" t="str">
        <f t="shared" si="1365"/>
        <v/>
      </c>
      <c r="G2930" s="43" t="str">
        <f>IF(A2930&lt;&gt;"",IF(A2930&lt;Data!$G$11*0.25,$C$13/$G$32,IF(A2930&gt;Data!$G$11*0.25,$C$13,$C$13*10)),"")</f>
        <v/>
      </c>
      <c r="H2930" s="43" t="str">
        <f>IF(A2930&lt;&gt;"",IF(Data!$G$9="constant",$C$13,IF(Data!$G$9="squeeze",G2930,F2930)),"")</f>
        <v/>
      </c>
      <c r="I2930" s="38" t="str">
        <f ca="1">IF(ISNUMBER(A2930),NORMINV(RAND(),0,IF(AND(Data!$G$9="squeeze",A2930&lt;Data!$G$11*0.25),$H$32,1)*$C$30*$C$13)*($C$14*$C$12),"")</f>
        <v/>
      </c>
      <c r="J2930" s="42" t="str">
        <f ca="1">IFERROR(IF(Data!$C$6="Real",B2930,I2930+J2929+($C$14*$C$12)*(NORMINV(RAND(),$C$15,CHOOSE($G$13,$C$13,F2930,G2930)))),"")</f>
        <v/>
      </c>
      <c r="K2930" s="88" t="str">
        <f>IF(ISNUMBER(A2930), IF($G$16="fixed",$G$17,MIN(H2930*Data!$C$7*$C$16*0.5,$C$17*Data!$C$7))*$C$12,"")</f>
        <v/>
      </c>
      <c r="L2930" s="42" t="str">
        <f t="shared" ca="1" si="1380"/>
        <v/>
      </c>
      <c r="M2930" s="44" t="str">
        <f t="shared" ca="1" si="1381"/>
        <v/>
      </c>
      <c r="N2930" s="44" t="str">
        <f t="shared" ca="1" si="1382"/>
        <v/>
      </c>
      <c r="O2930" s="108" t="str">
        <f t="shared" si="1366"/>
        <v/>
      </c>
      <c r="P2930" s="102" t="str">
        <f t="shared" si="1367"/>
        <v/>
      </c>
      <c r="Q2930" s="102" t="str">
        <f t="shared" si="1368"/>
        <v/>
      </c>
      <c r="R2930" s="120" t="str">
        <f t="shared" si="1369"/>
        <v/>
      </c>
      <c r="S2930" s="54" t="str">
        <f t="shared" si="1370"/>
        <v/>
      </c>
      <c r="T2930" s="5" t="str">
        <f t="shared" si="1371"/>
        <v/>
      </c>
      <c r="U2930" s="152" t="str">
        <f t="shared" si="1354"/>
        <v/>
      </c>
      <c r="V2930" s="152" t="str">
        <f t="shared" si="1355"/>
        <v/>
      </c>
      <c r="W2930" s="153" t="str">
        <f t="shared" si="1356"/>
        <v/>
      </c>
      <c r="X2930" s="153" t="str">
        <f t="shared" si="1357"/>
        <v/>
      </c>
      <c r="Y2930" s="153" t="str">
        <f t="shared" si="1358"/>
        <v/>
      </c>
      <c r="Z2930" s="153" t="str">
        <f t="shared" si="1359"/>
        <v/>
      </c>
      <c r="AA2930" s="152" t="str">
        <f t="shared" si="1360"/>
        <v/>
      </c>
      <c r="AB2930" s="152" t="str">
        <f t="shared" si="1361"/>
        <v/>
      </c>
      <c r="AC2930" s="154" t="str">
        <f t="shared" si="1372"/>
        <v/>
      </c>
      <c r="AD2930" s="154" t="str">
        <f t="shared" si="1373"/>
        <v/>
      </c>
      <c r="AE2930" s="3" t="str">
        <f t="shared" si="1374"/>
        <v/>
      </c>
      <c r="AF2930" s="3" t="str">
        <f t="shared" si="1375"/>
        <v/>
      </c>
      <c r="AG2930" s="3" t="str">
        <f t="shared" si="1376"/>
        <v/>
      </c>
      <c r="AH2930" s="4" t="str">
        <f t="shared" si="1377"/>
        <v/>
      </c>
      <c r="AI2930" s="75" t="str">
        <f t="shared" si="1378"/>
        <v/>
      </c>
      <c r="AJ2930" s="75" t="str">
        <f t="shared" si="1379"/>
        <v/>
      </c>
    </row>
    <row r="2931" spans="1:36">
      <c r="A2931" s="41" t="str">
        <f t="shared" si="1362"/>
        <v/>
      </c>
      <c r="B2931" s="150" t="str">
        <f>IF(ISNUMBER(A2931),INDEX('MetaTrader Import'!$H$13:$J$5893,TRUNC(((A2931-$A$39+1)-1)/3)+1,MOD((A2931-$A$39+1)-1,3)+1),"")</f>
        <v/>
      </c>
      <c r="C2931" s="43" t="str">
        <f t="shared" si="1363"/>
        <v/>
      </c>
      <c r="D2931" s="43" t="str">
        <f t="shared" ca="1" si="1353"/>
        <v/>
      </c>
      <c r="E2931" s="43" t="str">
        <f t="shared" si="1364"/>
        <v/>
      </c>
      <c r="F2931" s="43" t="str">
        <f t="shared" si="1365"/>
        <v/>
      </c>
      <c r="G2931" s="43" t="str">
        <f>IF(A2931&lt;&gt;"",IF(A2931&lt;Data!$G$11*0.25,$C$13/$G$32,IF(A2931&gt;Data!$G$11*0.25,$C$13,$C$13*10)),"")</f>
        <v/>
      </c>
      <c r="H2931" s="43" t="str">
        <f>IF(A2931&lt;&gt;"",IF(Data!$G$9="constant",$C$13,IF(Data!$G$9="squeeze",G2931,F2931)),"")</f>
        <v/>
      </c>
      <c r="I2931" s="38" t="str">
        <f ca="1">IF(ISNUMBER(A2931),NORMINV(RAND(),0,IF(AND(Data!$G$9="squeeze",A2931&lt;Data!$G$11*0.25),$H$32,1)*$C$30*$C$13)*($C$14*$C$12),"")</f>
        <v/>
      </c>
      <c r="J2931" s="42" t="str">
        <f ca="1">IFERROR(IF(Data!$C$6="Real",B2931,I2931+J2930+($C$14*$C$12)*(NORMINV(RAND(),$C$15,CHOOSE($G$13,$C$13,F2931,G2931)))),"")</f>
        <v/>
      </c>
      <c r="K2931" s="88" t="str">
        <f>IF(ISNUMBER(A2931), IF($G$16="fixed",$G$17,MIN(H2931*Data!$C$7*$C$16*0.5,$C$17*Data!$C$7))*$C$12,"")</f>
        <v/>
      </c>
      <c r="L2931" s="42" t="str">
        <f t="shared" ca="1" si="1380"/>
        <v/>
      </c>
      <c r="M2931" s="44" t="str">
        <f t="shared" ca="1" si="1381"/>
        <v/>
      </c>
      <c r="N2931" s="44" t="str">
        <f t="shared" ca="1" si="1382"/>
        <v/>
      </c>
      <c r="O2931" s="108" t="str">
        <f t="shared" si="1366"/>
        <v/>
      </c>
      <c r="P2931" s="102" t="str">
        <f t="shared" si="1367"/>
        <v/>
      </c>
      <c r="Q2931" s="102" t="str">
        <f t="shared" si="1368"/>
        <v/>
      </c>
      <c r="R2931" s="120" t="str">
        <f t="shared" si="1369"/>
        <v/>
      </c>
      <c r="S2931" s="54" t="str">
        <f t="shared" si="1370"/>
        <v/>
      </c>
      <c r="T2931" s="5" t="str">
        <f t="shared" si="1371"/>
        <v/>
      </c>
      <c r="U2931" s="152" t="str">
        <f t="shared" si="1354"/>
        <v/>
      </c>
      <c r="V2931" s="152" t="str">
        <f t="shared" si="1355"/>
        <v/>
      </c>
      <c r="W2931" s="153" t="str">
        <f t="shared" si="1356"/>
        <v/>
      </c>
      <c r="X2931" s="153" t="str">
        <f t="shared" si="1357"/>
        <v/>
      </c>
      <c r="Y2931" s="153" t="str">
        <f t="shared" si="1358"/>
        <v/>
      </c>
      <c r="Z2931" s="153" t="str">
        <f t="shared" si="1359"/>
        <v/>
      </c>
      <c r="AA2931" s="152" t="str">
        <f t="shared" si="1360"/>
        <v/>
      </c>
      <c r="AB2931" s="152" t="str">
        <f t="shared" si="1361"/>
        <v/>
      </c>
      <c r="AC2931" s="154" t="str">
        <f t="shared" si="1372"/>
        <v/>
      </c>
      <c r="AD2931" s="154" t="str">
        <f t="shared" si="1373"/>
        <v/>
      </c>
      <c r="AE2931" s="3" t="str">
        <f t="shared" si="1374"/>
        <v/>
      </c>
      <c r="AF2931" s="3" t="str">
        <f t="shared" si="1375"/>
        <v/>
      </c>
      <c r="AG2931" s="3" t="str">
        <f t="shared" si="1376"/>
        <v/>
      </c>
      <c r="AH2931" s="4" t="str">
        <f t="shared" si="1377"/>
        <v/>
      </c>
      <c r="AI2931" s="75" t="str">
        <f t="shared" si="1378"/>
        <v/>
      </c>
      <c r="AJ2931" s="75" t="str">
        <f t="shared" si="1379"/>
        <v/>
      </c>
    </row>
    <row r="2932" spans="1:36">
      <c r="A2932" s="41" t="str">
        <f t="shared" si="1362"/>
        <v/>
      </c>
      <c r="B2932" s="150" t="str">
        <f>IF(ISNUMBER(A2932),INDEX('MetaTrader Import'!$H$13:$J$5893,TRUNC(((A2932-$A$39+1)-1)/3)+1,MOD((A2932-$A$39+1)-1,3)+1),"")</f>
        <v/>
      </c>
      <c r="C2932" s="43" t="str">
        <f t="shared" si="1363"/>
        <v/>
      </c>
      <c r="D2932" s="43" t="str">
        <f t="shared" ca="1" si="1353"/>
        <v/>
      </c>
      <c r="E2932" s="43" t="str">
        <f t="shared" si="1364"/>
        <v/>
      </c>
      <c r="F2932" s="43" t="str">
        <f t="shared" si="1365"/>
        <v/>
      </c>
      <c r="G2932" s="43" t="str">
        <f>IF(A2932&lt;&gt;"",IF(A2932&lt;Data!$G$11*0.25,$C$13/$G$32,IF(A2932&gt;Data!$G$11*0.25,$C$13,$C$13*10)),"")</f>
        <v/>
      </c>
      <c r="H2932" s="43" t="str">
        <f>IF(A2932&lt;&gt;"",IF(Data!$G$9="constant",$C$13,IF(Data!$G$9="squeeze",G2932,F2932)),"")</f>
        <v/>
      </c>
      <c r="I2932" s="38" t="str">
        <f ca="1">IF(ISNUMBER(A2932),NORMINV(RAND(),0,IF(AND(Data!$G$9="squeeze",A2932&lt;Data!$G$11*0.25),$H$32,1)*$C$30*$C$13)*($C$14*$C$12),"")</f>
        <v/>
      </c>
      <c r="J2932" s="42" t="str">
        <f ca="1">IFERROR(IF(Data!$C$6="Real",B2932,I2932+J2931+($C$14*$C$12)*(NORMINV(RAND(),$C$15,CHOOSE($G$13,$C$13,F2932,G2932)))),"")</f>
        <v/>
      </c>
      <c r="K2932" s="88" t="str">
        <f>IF(ISNUMBER(A2932), IF($G$16="fixed",$G$17,MIN(H2932*Data!$C$7*$C$16*0.5,$C$17*Data!$C$7))*$C$12,"")</f>
        <v/>
      </c>
      <c r="L2932" s="42" t="str">
        <f t="shared" ca="1" si="1380"/>
        <v/>
      </c>
      <c r="M2932" s="44" t="str">
        <f t="shared" ca="1" si="1381"/>
        <v/>
      </c>
      <c r="N2932" s="44" t="str">
        <f t="shared" ca="1" si="1382"/>
        <v/>
      </c>
      <c r="O2932" s="108" t="str">
        <f t="shared" si="1366"/>
        <v/>
      </c>
      <c r="P2932" s="102" t="str">
        <f t="shared" si="1367"/>
        <v/>
      </c>
      <c r="Q2932" s="102" t="str">
        <f t="shared" si="1368"/>
        <v/>
      </c>
      <c r="R2932" s="120" t="str">
        <f t="shared" si="1369"/>
        <v/>
      </c>
      <c r="S2932" s="54" t="str">
        <f t="shared" si="1370"/>
        <v/>
      </c>
      <c r="T2932" s="5" t="str">
        <f t="shared" si="1371"/>
        <v/>
      </c>
      <c r="U2932" s="152" t="str">
        <f t="shared" si="1354"/>
        <v/>
      </c>
      <c r="V2932" s="152" t="str">
        <f t="shared" si="1355"/>
        <v/>
      </c>
      <c r="W2932" s="153" t="str">
        <f t="shared" si="1356"/>
        <v/>
      </c>
      <c r="X2932" s="153" t="str">
        <f t="shared" si="1357"/>
        <v/>
      </c>
      <c r="Y2932" s="153" t="str">
        <f t="shared" si="1358"/>
        <v/>
      </c>
      <c r="Z2932" s="153" t="str">
        <f t="shared" si="1359"/>
        <v/>
      </c>
      <c r="AA2932" s="152" t="str">
        <f t="shared" si="1360"/>
        <v/>
      </c>
      <c r="AB2932" s="152" t="str">
        <f t="shared" si="1361"/>
        <v/>
      </c>
      <c r="AC2932" s="154" t="str">
        <f t="shared" si="1372"/>
        <v/>
      </c>
      <c r="AD2932" s="154" t="str">
        <f t="shared" si="1373"/>
        <v/>
      </c>
      <c r="AE2932" s="3" t="str">
        <f t="shared" si="1374"/>
        <v/>
      </c>
      <c r="AF2932" s="3" t="str">
        <f t="shared" si="1375"/>
        <v/>
      </c>
      <c r="AG2932" s="3" t="str">
        <f t="shared" si="1376"/>
        <v/>
      </c>
      <c r="AH2932" s="4" t="str">
        <f t="shared" si="1377"/>
        <v/>
      </c>
      <c r="AI2932" s="75" t="str">
        <f t="shared" si="1378"/>
        <v/>
      </c>
      <c r="AJ2932" s="75" t="str">
        <f t="shared" si="1379"/>
        <v/>
      </c>
    </row>
    <row r="2933" spans="1:36">
      <c r="A2933" s="41" t="str">
        <f t="shared" si="1362"/>
        <v/>
      </c>
      <c r="B2933" s="150" t="str">
        <f>IF(ISNUMBER(A2933),INDEX('MetaTrader Import'!$H$13:$J$5893,TRUNC(((A2933-$A$39+1)-1)/3)+1,MOD((A2933-$A$39+1)-1,3)+1),"")</f>
        <v/>
      </c>
      <c r="C2933" s="43" t="str">
        <f t="shared" si="1363"/>
        <v/>
      </c>
      <c r="D2933" s="43" t="str">
        <f t="shared" ca="1" si="1353"/>
        <v/>
      </c>
      <c r="E2933" s="43" t="str">
        <f t="shared" si="1364"/>
        <v/>
      </c>
      <c r="F2933" s="43" t="str">
        <f t="shared" si="1365"/>
        <v/>
      </c>
      <c r="G2933" s="43" t="str">
        <f>IF(A2933&lt;&gt;"",IF(A2933&lt;Data!$G$11*0.25,$C$13/$G$32,IF(A2933&gt;Data!$G$11*0.25,$C$13,$C$13*10)),"")</f>
        <v/>
      </c>
      <c r="H2933" s="43" t="str">
        <f>IF(A2933&lt;&gt;"",IF(Data!$G$9="constant",$C$13,IF(Data!$G$9="squeeze",G2933,F2933)),"")</f>
        <v/>
      </c>
      <c r="I2933" s="38" t="str">
        <f ca="1">IF(ISNUMBER(A2933),NORMINV(RAND(),0,IF(AND(Data!$G$9="squeeze",A2933&lt;Data!$G$11*0.25),$H$32,1)*$C$30*$C$13)*($C$14*$C$12),"")</f>
        <v/>
      </c>
      <c r="J2933" s="42" t="str">
        <f ca="1">IFERROR(IF(Data!$C$6="Real",B2933,I2933+J2932+($C$14*$C$12)*(NORMINV(RAND(),$C$15,CHOOSE($G$13,$C$13,F2933,G2933)))),"")</f>
        <v/>
      </c>
      <c r="K2933" s="88" t="str">
        <f>IF(ISNUMBER(A2933), IF($G$16="fixed",$G$17,MIN(H2933*Data!$C$7*$C$16*0.5,$C$17*Data!$C$7))*$C$12,"")</f>
        <v/>
      </c>
      <c r="L2933" s="42" t="str">
        <f t="shared" ca="1" si="1380"/>
        <v/>
      </c>
      <c r="M2933" s="44" t="str">
        <f t="shared" ca="1" si="1381"/>
        <v/>
      </c>
      <c r="N2933" s="44" t="str">
        <f t="shared" ca="1" si="1382"/>
        <v/>
      </c>
      <c r="O2933" s="108" t="str">
        <f t="shared" si="1366"/>
        <v/>
      </c>
      <c r="P2933" s="102" t="str">
        <f t="shared" si="1367"/>
        <v/>
      </c>
      <c r="Q2933" s="102" t="str">
        <f t="shared" si="1368"/>
        <v/>
      </c>
      <c r="R2933" s="120" t="str">
        <f t="shared" si="1369"/>
        <v/>
      </c>
      <c r="S2933" s="54" t="str">
        <f t="shared" si="1370"/>
        <v/>
      </c>
      <c r="T2933" s="5" t="str">
        <f t="shared" si="1371"/>
        <v/>
      </c>
      <c r="U2933" s="152" t="str">
        <f t="shared" si="1354"/>
        <v/>
      </c>
      <c r="V2933" s="152" t="str">
        <f t="shared" si="1355"/>
        <v/>
      </c>
      <c r="W2933" s="153" t="str">
        <f t="shared" si="1356"/>
        <v/>
      </c>
      <c r="X2933" s="153" t="str">
        <f t="shared" si="1357"/>
        <v/>
      </c>
      <c r="Y2933" s="153" t="str">
        <f t="shared" si="1358"/>
        <v/>
      </c>
      <c r="Z2933" s="153" t="str">
        <f t="shared" si="1359"/>
        <v/>
      </c>
      <c r="AA2933" s="152" t="str">
        <f t="shared" si="1360"/>
        <v/>
      </c>
      <c r="AB2933" s="152" t="str">
        <f t="shared" si="1361"/>
        <v/>
      </c>
      <c r="AC2933" s="154" t="str">
        <f t="shared" si="1372"/>
        <v/>
      </c>
      <c r="AD2933" s="154" t="str">
        <f t="shared" si="1373"/>
        <v/>
      </c>
      <c r="AE2933" s="3" t="str">
        <f t="shared" si="1374"/>
        <v/>
      </c>
      <c r="AF2933" s="3" t="str">
        <f t="shared" si="1375"/>
        <v/>
      </c>
      <c r="AG2933" s="3" t="str">
        <f t="shared" si="1376"/>
        <v/>
      </c>
      <c r="AH2933" s="4" t="str">
        <f t="shared" si="1377"/>
        <v/>
      </c>
      <c r="AI2933" s="75" t="str">
        <f t="shared" si="1378"/>
        <v/>
      </c>
      <c r="AJ2933" s="75" t="str">
        <f t="shared" si="1379"/>
        <v/>
      </c>
    </row>
    <row r="2934" spans="1:36">
      <c r="A2934" s="41" t="str">
        <f t="shared" si="1362"/>
        <v/>
      </c>
      <c r="B2934" s="150" t="str">
        <f>IF(ISNUMBER(A2934),INDEX('MetaTrader Import'!$H$13:$J$5893,TRUNC(((A2934-$A$39+1)-1)/3)+1,MOD((A2934-$A$39+1)-1,3)+1),"")</f>
        <v/>
      </c>
      <c r="C2934" s="43" t="str">
        <f t="shared" si="1363"/>
        <v/>
      </c>
      <c r="D2934" s="43" t="str">
        <f t="shared" ca="1" si="1353"/>
        <v/>
      </c>
      <c r="E2934" s="43" t="str">
        <f t="shared" si="1364"/>
        <v/>
      </c>
      <c r="F2934" s="43" t="str">
        <f t="shared" si="1365"/>
        <v/>
      </c>
      <c r="G2934" s="43" t="str">
        <f>IF(A2934&lt;&gt;"",IF(A2934&lt;Data!$G$11*0.25,$C$13/$G$32,IF(A2934&gt;Data!$G$11*0.25,$C$13,$C$13*10)),"")</f>
        <v/>
      </c>
      <c r="H2934" s="43" t="str">
        <f>IF(A2934&lt;&gt;"",IF(Data!$G$9="constant",$C$13,IF(Data!$G$9="squeeze",G2934,F2934)),"")</f>
        <v/>
      </c>
      <c r="I2934" s="38" t="str">
        <f ca="1">IF(ISNUMBER(A2934),NORMINV(RAND(),0,IF(AND(Data!$G$9="squeeze",A2934&lt;Data!$G$11*0.25),$H$32,1)*$C$30*$C$13)*($C$14*$C$12),"")</f>
        <v/>
      </c>
      <c r="J2934" s="42" t="str">
        <f ca="1">IFERROR(IF(Data!$C$6="Real",B2934,I2934+J2933+($C$14*$C$12)*(NORMINV(RAND(),$C$15,CHOOSE($G$13,$C$13,F2934,G2934)))),"")</f>
        <v/>
      </c>
      <c r="K2934" s="88" t="str">
        <f>IF(ISNUMBER(A2934), IF($G$16="fixed",$G$17,MIN(H2934*Data!$C$7*$C$16*0.5,$C$17*Data!$C$7))*$C$12,"")</f>
        <v/>
      </c>
      <c r="L2934" s="42" t="str">
        <f t="shared" ca="1" si="1380"/>
        <v/>
      </c>
      <c r="M2934" s="44" t="str">
        <f t="shared" ca="1" si="1381"/>
        <v/>
      </c>
      <c r="N2934" s="44" t="str">
        <f t="shared" ca="1" si="1382"/>
        <v/>
      </c>
      <c r="O2934" s="108" t="str">
        <f t="shared" si="1366"/>
        <v/>
      </c>
      <c r="P2934" s="102" t="str">
        <f t="shared" si="1367"/>
        <v/>
      </c>
      <c r="Q2934" s="102" t="str">
        <f t="shared" si="1368"/>
        <v/>
      </c>
      <c r="R2934" s="120" t="str">
        <f t="shared" si="1369"/>
        <v/>
      </c>
      <c r="S2934" s="54" t="str">
        <f t="shared" si="1370"/>
        <v/>
      </c>
      <c r="T2934" s="5" t="str">
        <f t="shared" si="1371"/>
        <v/>
      </c>
      <c r="U2934" s="152" t="str">
        <f t="shared" si="1354"/>
        <v/>
      </c>
      <c r="V2934" s="152" t="str">
        <f t="shared" si="1355"/>
        <v/>
      </c>
      <c r="W2934" s="153" t="str">
        <f t="shared" si="1356"/>
        <v/>
      </c>
      <c r="X2934" s="153" t="str">
        <f t="shared" si="1357"/>
        <v/>
      </c>
      <c r="Y2934" s="153" t="str">
        <f t="shared" si="1358"/>
        <v/>
      </c>
      <c r="Z2934" s="153" t="str">
        <f t="shared" si="1359"/>
        <v/>
      </c>
      <c r="AA2934" s="152" t="str">
        <f t="shared" si="1360"/>
        <v/>
      </c>
      <c r="AB2934" s="152" t="str">
        <f t="shared" si="1361"/>
        <v/>
      </c>
      <c r="AC2934" s="154" t="str">
        <f t="shared" si="1372"/>
        <v/>
      </c>
      <c r="AD2934" s="154" t="str">
        <f t="shared" si="1373"/>
        <v/>
      </c>
      <c r="AE2934" s="3" t="str">
        <f t="shared" si="1374"/>
        <v/>
      </c>
      <c r="AF2934" s="3" t="str">
        <f t="shared" si="1375"/>
        <v/>
      </c>
      <c r="AG2934" s="3" t="str">
        <f t="shared" si="1376"/>
        <v/>
      </c>
      <c r="AH2934" s="4" t="str">
        <f t="shared" si="1377"/>
        <v/>
      </c>
      <c r="AI2934" s="75" t="str">
        <f t="shared" si="1378"/>
        <v/>
      </c>
      <c r="AJ2934" s="75" t="str">
        <f t="shared" si="1379"/>
        <v/>
      </c>
    </row>
    <row r="2935" spans="1:36">
      <c r="A2935" s="41" t="str">
        <f t="shared" si="1362"/>
        <v/>
      </c>
      <c r="B2935" s="150" t="str">
        <f>IF(ISNUMBER(A2935),INDEX('MetaTrader Import'!$H$13:$J$5893,TRUNC(((A2935-$A$39+1)-1)/3)+1,MOD((A2935-$A$39+1)-1,3)+1),"")</f>
        <v/>
      </c>
      <c r="C2935" s="43" t="str">
        <f t="shared" si="1363"/>
        <v/>
      </c>
      <c r="D2935" s="43" t="str">
        <f t="shared" ca="1" si="1353"/>
        <v/>
      </c>
      <c r="E2935" s="43" t="str">
        <f t="shared" si="1364"/>
        <v/>
      </c>
      <c r="F2935" s="43" t="str">
        <f t="shared" si="1365"/>
        <v/>
      </c>
      <c r="G2935" s="43" t="str">
        <f>IF(A2935&lt;&gt;"",IF(A2935&lt;Data!$G$11*0.25,$C$13/$G$32,IF(A2935&gt;Data!$G$11*0.25,$C$13,$C$13*10)),"")</f>
        <v/>
      </c>
      <c r="H2935" s="43" t="str">
        <f>IF(A2935&lt;&gt;"",IF(Data!$G$9="constant",$C$13,IF(Data!$G$9="squeeze",G2935,F2935)),"")</f>
        <v/>
      </c>
      <c r="I2935" s="38" t="str">
        <f ca="1">IF(ISNUMBER(A2935),NORMINV(RAND(),0,IF(AND(Data!$G$9="squeeze",A2935&lt;Data!$G$11*0.25),$H$32,1)*$C$30*$C$13)*($C$14*$C$12),"")</f>
        <v/>
      </c>
      <c r="J2935" s="42" t="str">
        <f ca="1">IFERROR(IF(Data!$C$6="Real",B2935,I2935+J2934+($C$14*$C$12)*(NORMINV(RAND(),$C$15,CHOOSE($G$13,$C$13,F2935,G2935)))),"")</f>
        <v/>
      </c>
      <c r="K2935" s="88" t="str">
        <f>IF(ISNUMBER(A2935), IF($G$16="fixed",$G$17,MIN(H2935*Data!$C$7*$C$16*0.5,$C$17*Data!$C$7))*$C$12,"")</f>
        <v/>
      </c>
      <c r="L2935" s="42" t="str">
        <f t="shared" ca="1" si="1380"/>
        <v/>
      </c>
      <c r="M2935" s="44" t="str">
        <f t="shared" ca="1" si="1381"/>
        <v/>
      </c>
      <c r="N2935" s="44" t="str">
        <f t="shared" ca="1" si="1382"/>
        <v/>
      </c>
      <c r="O2935" s="108" t="str">
        <f t="shared" si="1366"/>
        <v/>
      </c>
      <c r="P2935" s="102" t="str">
        <f t="shared" si="1367"/>
        <v/>
      </c>
      <c r="Q2935" s="102" t="str">
        <f t="shared" si="1368"/>
        <v/>
      </c>
      <c r="R2935" s="120" t="str">
        <f t="shared" si="1369"/>
        <v/>
      </c>
      <c r="S2935" s="54" t="str">
        <f t="shared" si="1370"/>
        <v/>
      </c>
      <c r="T2935" s="5" t="str">
        <f t="shared" si="1371"/>
        <v/>
      </c>
      <c r="U2935" s="152" t="str">
        <f t="shared" si="1354"/>
        <v/>
      </c>
      <c r="V2935" s="152" t="str">
        <f t="shared" si="1355"/>
        <v/>
      </c>
      <c r="W2935" s="153" t="str">
        <f t="shared" si="1356"/>
        <v/>
      </c>
      <c r="X2935" s="153" t="str">
        <f t="shared" si="1357"/>
        <v/>
      </c>
      <c r="Y2935" s="153" t="str">
        <f t="shared" si="1358"/>
        <v/>
      </c>
      <c r="Z2935" s="153" t="str">
        <f t="shared" si="1359"/>
        <v/>
      </c>
      <c r="AA2935" s="152" t="str">
        <f t="shared" si="1360"/>
        <v/>
      </c>
      <c r="AB2935" s="152" t="str">
        <f t="shared" si="1361"/>
        <v/>
      </c>
      <c r="AC2935" s="154" t="str">
        <f t="shared" si="1372"/>
        <v/>
      </c>
      <c r="AD2935" s="154" t="str">
        <f t="shared" si="1373"/>
        <v/>
      </c>
      <c r="AE2935" s="3" t="str">
        <f t="shared" si="1374"/>
        <v/>
      </c>
      <c r="AF2935" s="3" t="str">
        <f t="shared" si="1375"/>
        <v/>
      </c>
      <c r="AG2935" s="3" t="str">
        <f t="shared" si="1376"/>
        <v/>
      </c>
      <c r="AH2935" s="4" t="str">
        <f t="shared" si="1377"/>
        <v/>
      </c>
      <c r="AI2935" s="75" t="str">
        <f t="shared" si="1378"/>
        <v/>
      </c>
      <c r="AJ2935" s="75" t="str">
        <f t="shared" si="1379"/>
        <v/>
      </c>
    </row>
    <row r="2936" spans="1:36">
      <c r="A2936" s="41" t="str">
        <f t="shared" si="1362"/>
        <v/>
      </c>
      <c r="B2936" s="150" t="str">
        <f>IF(ISNUMBER(A2936),INDEX('MetaTrader Import'!$H$13:$J$5893,TRUNC(((A2936-$A$39+1)-1)/3)+1,MOD((A2936-$A$39+1)-1,3)+1),"")</f>
        <v/>
      </c>
      <c r="C2936" s="43" t="str">
        <f t="shared" si="1363"/>
        <v/>
      </c>
      <c r="D2936" s="43" t="str">
        <f t="shared" ca="1" si="1353"/>
        <v/>
      </c>
      <c r="E2936" s="43" t="str">
        <f t="shared" si="1364"/>
        <v/>
      </c>
      <c r="F2936" s="43" t="str">
        <f t="shared" si="1365"/>
        <v/>
      </c>
      <c r="G2936" s="43" t="str">
        <f>IF(A2936&lt;&gt;"",IF(A2936&lt;Data!$G$11*0.25,$C$13/$G$32,IF(A2936&gt;Data!$G$11*0.25,$C$13,$C$13*10)),"")</f>
        <v/>
      </c>
      <c r="H2936" s="43" t="str">
        <f>IF(A2936&lt;&gt;"",IF(Data!$G$9="constant",$C$13,IF(Data!$G$9="squeeze",G2936,F2936)),"")</f>
        <v/>
      </c>
      <c r="I2936" s="38" t="str">
        <f ca="1">IF(ISNUMBER(A2936),NORMINV(RAND(),0,IF(AND(Data!$G$9="squeeze",A2936&lt;Data!$G$11*0.25),$H$32,1)*$C$30*$C$13)*($C$14*$C$12),"")</f>
        <v/>
      </c>
      <c r="J2936" s="42" t="str">
        <f ca="1">IFERROR(IF(Data!$C$6="Real",B2936,I2936+J2935+($C$14*$C$12)*(NORMINV(RAND(),$C$15,CHOOSE($G$13,$C$13,F2936,G2936)))),"")</f>
        <v/>
      </c>
      <c r="K2936" s="88" t="str">
        <f>IF(ISNUMBER(A2936), IF($G$16="fixed",$G$17,MIN(H2936*Data!$C$7*$C$16*0.5,$C$17*Data!$C$7))*$C$12,"")</f>
        <v/>
      </c>
      <c r="L2936" s="42" t="str">
        <f t="shared" ca="1" si="1380"/>
        <v/>
      </c>
      <c r="M2936" s="44" t="str">
        <f t="shared" ca="1" si="1381"/>
        <v/>
      </c>
      <c r="N2936" s="44" t="str">
        <f t="shared" ca="1" si="1382"/>
        <v/>
      </c>
      <c r="O2936" s="108" t="str">
        <f t="shared" si="1366"/>
        <v/>
      </c>
      <c r="P2936" s="102" t="str">
        <f t="shared" si="1367"/>
        <v/>
      </c>
      <c r="Q2936" s="102" t="str">
        <f t="shared" si="1368"/>
        <v/>
      </c>
      <c r="R2936" s="120" t="str">
        <f t="shared" si="1369"/>
        <v/>
      </c>
      <c r="S2936" s="54" t="str">
        <f t="shared" si="1370"/>
        <v/>
      </c>
      <c r="T2936" s="5" t="str">
        <f t="shared" si="1371"/>
        <v/>
      </c>
      <c r="U2936" s="152" t="str">
        <f t="shared" si="1354"/>
        <v/>
      </c>
      <c r="V2936" s="152" t="str">
        <f t="shared" si="1355"/>
        <v/>
      </c>
      <c r="W2936" s="153" t="str">
        <f t="shared" si="1356"/>
        <v/>
      </c>
      <c r="X2936" s="153" t="str">
        <f t="shared" si="1357"/>
        <v/>
      </c>
      <c r="Y2936" s="153" t="str">
        <f t="shared" si="1358"/>
        <v/>
      </c>
      <c r="Z2936" s="153" t="str">
        <f t="shared" si="1359"/>
        <v/>
      </c>
      <c r="AA2936" s="152" t="str">
        <f t="shared" si="1360"/>
        <v/>
      </c>
      <c r="AB2936" s="152" t="str">
        <f t="shared" si="1361"/>
        <v/>
      </c>
      <c r="AC2936" s="154" t="str">
        <f t="shared" si="1372"/>
        <v/>
      </c>
      <c r="AD2936" s="154" t="str">
        <f t="shared" si="1373"/>
        <v/>
      </c>
      <c r="AE2936" s="3" t="str">
        <f t="shared" si="1374"/>
        <v/>
      </c>
      <c r="AF2936" s="3" t="str">
        <f t="shared" si="1375"/>
        <v/>
      </c>
      <c r="AG2936" s="3" t="str">
        <f t="shared" si="1376"/>
        <v/>
      </c>
      <c r="AH2936" s="4" t="str">
        <f t="shared" si="1377"/>
        <v/>
      </c>
      <c r="AI2936" s="75" t="str">
        <f t="shared" si="1378"/>
        <v/>
      </c>
      <c r="AJ2936" s="75" t="str">
        <f t="shared" si="1379"/>
        <v/>
      </c>
    </row>
    <row r="2937" spans="1:36">
      <c r="A2937" s="41" t="str">
        <f t="shared" si="1362"/>
        <v/>
      </c>
      <c r="B2937" s="150" t="str">
        <f>IF(ISNUMBER(A2937),INDEX('MetaTrader Import'!$H$13:$J$5893,TRUNC(((A2937-$A$39+1)-1)/3)+1,MOD((A2937-$A$39+1)-1,3)+1),"")</f>
        <v/>
      </c>
      <c r="C2937" s="43" t="str">
        <f t="shared" si="1363"/>
        <v/>
      </c>
      <c r="D2937" s="43" t="str">
        <f t="shared" ca="1" si="1353"/>
        <v/>
      </c>
      <c r="E2937" s="43" t="str">
        <f t="shared" si="1364"/>
        <v/>
      </c>
      <c r="F2937" s="43" t="str">
        <f t="shared" si="1365"/>
        <v/>
      </c>
      <c r="G2937" s="43" t="str">
        <f>IF(A2937&lt;&gt;"",IF(A2937&lt;Data!$G$11*0.25,$C$13/$G$32,IF(A2937&gt;Data!$G$11*0.25,$C$13,$C$13*10)),"")</f>
        <v/>
      </c>
      <c r="H2937" s="43" t="str">
        <f>IF(A2937&lt;&gt;"",IF(Data!$G$9="constant",$C$13,IF(Data!$G$9="squeeze",G2937,F2937)),"")</f>
        <v/>
      </c>
      <c r="I2937" s="38" t="str">
        <f ca="1">IF(ISNUMBER(A2937),NORMINV(RAND(),0,IF(AND(Data!$G$9="squeeze",A2937&lt;Data!$G$11*0.25),$H$32,1)*$C$30*$C$13)*($C$14*$C$12),"")</f>
        <v/>
      </c>
      <c r="J2937" s="42" t="str">
        <f ca="1">IFERROR(IF(Data!$C$6="Real",B2937,I2937+J2936+($C$14*$C$12)*(NORMINV(RAND(),$C$15,CHOOSE($G$13,$C$13,F2937,G2937)))),"")</f>
        <v/>
      </c>
      <c r="K2937" s="88" t="str">
        <f>IF(ISNUMBER(A2937), IF($G$16="fixed",$G$17,MIN(H2937*Data!$C$7*$C$16*0.5,$C$17*Data!$C$7))*$C$12,"")</f>
        <v/>
      </c>
      <c r="L2937" s="42" t="str">
        <f t="shared" ca="1" si="1380"/>
        <v/>
      </c>
      <c r="M2937" s="44" t="str">
        <f t="shared" ca="1" si="1381"/>
        <v/>
      </c>
      <c r="N2937" s="44" t="str">
        <f t="shared" ca="1" si="1382"/>
        <v/>
      </c>
      <c r="O2937" s="108" t="str">
        <f t="shared" si="1366"/>
        <v/>
      </c>
      <c r="P2937" s="102" t="str">
        <f t="shared" si="1367"/>
        <v/>
      </c>
      <c r="Q2937" s="102" t="str">
        <f t="shared" si="1368"/>
        <v/>
      </c>
      <c r="R2937" s="120" t="str">
        <f t="shared" si="1369"/>
        <v/>
      </c>
      <c r="S2937" s="54" t="str">
        <f t="shared" si="1370"/>
        <v/>
      </c>
      <c r="T2937" s="5" t="str">
        <f t="shared" si="1371"/>
        <v/>
      </c>
      <c r="U2937" s="152" t="str">
        <f t="shared" si="1354"/>
        <v/>
      </c>
      <c r="V2937" s="152" t="str">
        <f t="shared" si="1355"/>
        <v/>
      </c>
      <c r="W2937" s="153" t="str">
        <f t="shared" si="1356"/>
        <v/>
      </c>
      <c r="X2937" s="153" t="str">
        <f t="shared" si="1357"/>
        <v/>
      </c>
      <c r="Y2937" s="153" t="str">
        <f t="shared" si="1358"/>
        <v/>
      </c>
      <c r="Z2937" s="153" t="str">
        <f t="shared" si="1359"/>
        <v/>
      </c>
      <c r="AA2937" s="152" t="str">
        <f t="shared" si="1360"/>
        <v/>
      </c>
      <c r="AB2937" s="152" t="str">
        <f t="shared" si="1361"/>
        <v/>
      </c>
      <c r="AC2937" s="154" t="str">
        <f t="shared" si="1372"/>
        <v/>
      </c>
      <c r="AD2937" s="154" t="str">
        <f t="shared" si="1373"/>
        <v/>
      </c>
      <c r="AE2937" s="3" t="str">
        <f t="shared" si="1374"/>
        <v/>
      </c>
      <c r="AF2937" s="3" t="str">
        <f t="shared" si="1375"/>
        <v/>
      </c>
      <c r="AG2937" s="3" t="str">
        <f t="shared" si="1376"/>
        <v/>
      </c>
      <c r="AH2937" s="4" t="str">
        <f t="shared" si="1377"/>
        <v/>
      </c>
      <c r="AI2937" s="75" t="str">
        <f t="shared" si="1378"/>
        <v/>
      </c>
      <c r="AJ2937" s="75" t="str">
        <f t="shared" si="1379"/>
        <v/>
      </c>
    </row>
    <row r="2938" spans="1:36">
      <c r="A2938" s="41" t="str">
        <f t="shared" si="1362"/>
        <v/>
      </c>
      <c r="B2938" s="150" t="str">
        <f>IF(ISNUMBER(A2938),INDEX('MetaTrader Import'!$H$13:$J$5893,TRUNC(((A2938-$A$39+1)-1)/3)+1,MOD((A2938-$A$39+1)-1,3)+1),"")</f>
        <v/>
      </c>
      <c r="C2938" s="43" t="str">
        <f t="shared" si="1363"/>
        <v/>
      </c>
      <c r="D2938" s="43" t="str">
        <f t="shared" ca="1" si="1353"/>
        <v/>
      </c>
      <c r="E2938" s="43" t="str">
        <f t="shared" si="1364"/>
        <v/>
      </c>
      <c r="F2938" s="43" t="str">
        <f t="shared" si="1365"/>
        <v/>
      </c>
      <c r="G2938" s="43" t="str">
        <f>IF(A2938&lt;&gt;"",IF(A2938&lt;Data!$G$11*0.25,$C$13/$G$32,IF(A2938&gt;Data!$G$11*0.25,$C$13,$C$13*10)),"")</f>
        <v/>
      </c>
      <c r="H2938" s="43" t="str">
        <f>IF(A2938&lt;&gt;"",IF(Data!$G$9="constant",$C$13,IF(Data!$G$9="squeeze",G2938,F2938)),"")</f>
        <v/>
      </c>
      <c r="I2938" s="38" t="str">
        <f ca="1">IF(ISNUMBER(A2938),NORMINV(RAND(),0,IF(AND(Data!$G$9="squeeze",A2938&lt;Data!$G$11*0.25),$H$32,1)*$C$30*$C$13)*($C$14*$C$12),"")</f>
        <v/>
      </c>
      <c r="J2938" s="42" t="str">
        <f ca="1">IFERROR(IF(Data!$C$6="Real",B2938,I2938+J2937+($C$14*$C$12)*(NORMINV(RAND(),$C$15,CHOOSE($G$13,$C$13,F2938,G2938)))),"")</f>
        <v/>
      </c>
      <c r="K2938" s="88" t="str">
        <f>IF(ISNUMBER(A2938), IF($G$16="fixed",$G$17,MIN(H2938*Data!$C$7*$C$16*0.5,$C$17*Data!$C$7))*$C$12,"")</f>
        <v/>
      </c>
      <c r="L2938" s="42" t="str">
        <f t="shared" ca="1" si="1380"/>
        <v/>
      </c>
      <c r="M2938" s="44" t="str">
        <f t="shared" ca="1" si="1381"/>
        <v/>
      </c>
      <c r="N2938" s="44" t="str">
        <f t="shared" ca="1" si="1382"/>
        <v/>
      </c>
      <c r="O2938" s="108" t="str">
        <f t="shared" si="1366"/>
        <v/>
      </c>
      <c r="P2938" s="102" t="str">
        <f t="shared" si="1367"/>
        <v/>
      </c>
      <c r="Q2938" s="102" t="str">
        <f t="shared" si="1368"/>
        <v/>
      </c>
      <c r="R2938" s="120" t="str">
        <f t="shared" si="1369"/>
        <v/>
      </c>
      <c r="S2938" s="54" t="str">
        <f t="shared" si="1370"/>
        <v/>
      </c>
      <c r="T2938" s="5" t="str">
        <f t="shared" si="1371"/>
        <v/>
      </c>
      <c r="U2938" s="152" t="str">
        <f t="shared" si="1354"/>
        <v/>
      </c>
      <c r="V2938" s="152" t="str">
        <f t="shared" si="1355"/>
        <v/>
      </c>
      <c r="W2938" s="153" t="str">
        <f t="shared" si="1356"/>
        <v/>
      </c>
      <c r="X2938" s="153" t="str">
        <f t="shared" si="1357"/>
        <v/>
      </c>
      <c r="Y2938" s="153" t="str">
        <f t="shared" si="1358"/>
        <v/>
      </c>
      <c r="Z2938" s="153" t="str">
        <f t="shared" si="1359"/>
        <v/>
      </c>
      <c r="AA2938" s="152" t="str">
        <f t="shared" si="1360"/>
        <v/>
      </c>
      <c r="AB2938" s="152" t="str">
        <f t="shared" si="1361"/>
        <v/>
      </c>
      <c r="AC2938" s="154" t="str">
        <f t="shared" si="1372"/>
        <v/>
      </c>
      <c r="AD2938" s="154" t="str">
        <f t="shared" si="1373"/>
        <v/>
      </c>
      <c r="AE2938" s="3" t="str">
        <f t="shared" si="1374"/>
        <v/>
      </c>
      <c r="AF2938" s="3" t="str">
        <f t="shared" si="1375"/>
        <v/>
      </c>
      <c r="AG2938" s="3" t="str">
        <f t="shared" si="1376"/>
        <v/>
      </c>
      <c r="AH2938" s="4" t="str">
        <f t="shared" si="1377"/>
        <v/>
      </c>
      <c r="AI2938" s="75" t="str">
        <f t="shared" si="1378"/>
        <v/>
      </c>
      <c r="AJ2938" s="75" t="str">
        <f t="shared" si="1379"/>
        <v/>
      </c>
    </row>
    <row r="2939" spans="1:36">
      <c r="A2939" s="41" t="str">
        <f t="shared" si="1362"/>
        <v/>
      </c>
      <c r="B2939" s="150" t="str">
        <f>IF(ISNUMBER(A2939),INDEX('MetaTrader Import'!$H$13:$J$5893,TRUNC(((A2939-$A$39+1)-1)/3)+1,MOD((A2939-$A$39+1)-1,3)+1),"")</f>
        <v/>
      </c>
      <c r="C2939" s="43" t="str">
        <f t="shared" si="1363"/>
        <v/>
      </c>
      <c r="D2939" s="43" t="str">
        <f t="shared" ca="1" si="1353"/>
        <v/>
      </c>
      <c r="E2939" s="43" t="str">
        <f t="shared" si="1364"/>
        <v/>
      </c>
      <c r="F2939" s="43" t="str">
        <f t="shared" si="1365"/>
        <v/>
      </c>
      <c r="G2939" s="43" t="str">
        <f>IF(A2939&lt;&gt;"",IF(A2939&lt;Data!$G$11*0.25,$C$13/$G$32,IF(A2939&gt;Data!$G$11*0.25,$C$13,$C$13*10)),"")</f>
        <v/>
      </c>
      <c r="H2939" s="43" t="str">
        <f>IF(A2939&lt;&gt;"",IF(Data!$G$9="constant",$C$13,IF(Data!$G$9="squeeze",G2939,F2939)),"")</f>
        <v/>
      </c>
      <c r="I2939" s="38" t="str">
        <f ca="1">IF(ISNUMBER(A2939),NORMINV(RAND(),0,IF(AND(Data!$G$9="squeeze",A2939&lt;Data!$G$11*0.25),$H$32,1)*$C$30*$C$13)*($C$14*$C$12),"")</f>
        <v/>
      </c>
      <c r="J2939" s="42" t="str">
        <f ca="1">IFERROR(IF(Data!$C$6="Real",B2939,I2939+J2938+($C$14*$C$12)*(NORMINV(RAND(),$C$15,CHOOSE($G$13,$C$13,F2939,G2939)))),"")</f>
        <v/>
      </c>
      <c r="K2939" s="88" t="str">
        <f>IF(ISNUMBER(A2939), IF($G$16="fixed",$G$17,MIN(H2939*Data!$C$7*$C$16*0.5,$C$17*Data!$C$7))*$C$12,"")</f>
        <v/>
      </c>
      <c r="L2939" s="42" t="str">
        <f t="shared" ca="1" si="1380"/>
        <v/>
      </c>
      <c r="M2939" s="44" t="str">
        <f t="shared" ca="1" si="1381"/>
        <v/>
      </c>
      <c r="N2939" s="44" t="str">
        <f t="shared" ca="1" si="1382"/>
        <v/>
      </c>
      <c r="O2939" s="108" t="str">
        <f t="shared" si="1366"/>
        <v/>
      </c>
      <c r="P2939" s="102" t="str">
        <f t="shared" si="1367"/>
        <v/>
      </c>
      <c r="Q2939" s="102" t="str">
        <f t="shared" si="1368"/>
        <v/>
      </c>
      <c r="R2939" s="120" t="str">
        <f t="shared" si="1369"/>
        <v/>
      </c>
      <c r="S2939" s="54" t="str">
        <f t="shared" si="1370"/>
        <v/>
      </c>
      <c r="T2939" s="5" t="str">
        <f t="shared" si="1371"/>
        <v/>
      </c>
      <c r="U2939" s="152" t="str">
        <f t="shared" si="1354"/>
        <v/>
      </c>
      <c r="V2939" s="152" t="str">
        <f t="shared" si="1355"/>
        <v/>
      </c>
      <c r="W2939" s="153" t="str">
        <f t="shared" si="1356"/>
        <v/>
      </c>
      <c r="X2939" s="153" t="str">
        <f t="shared" si="1357"/>
        <v/>
      </c>
      <c r="Y2939" s="153" t="str">
        <f t="shared" si="1358"/>
        <v/>
      </c>
      <c r="Z2939" s="153" t="str">
        <f t="shared" si="1359"/>
        <v/>
      </c>
      <c r="AA2939" s="152" t="str">
        <f t="shared" si="1360"/>
        <v/>
      </c>
      <c r="AB2939" s="152" t="str">
        <f t="shared" si="1361"/>
        <v/>
      </c>
      <c r="AC2939" s="154" t="str">
        <f t="shared" si="1372"/>
        <v/>
      </c>
      <c r="AD2939" s="154" t="str">
        <f t="shared" si="1373"/>
        <v/>
      </c>
      <c r="AE2939" s="3" t="str">
        <f t="shared" si="1374"/>
        <v/>
      </c>
      <c r="AF2939" s="3" t="str">
        <f t="shared" si="1375"/>
        <v/>
      </c>
      <c r="AG2939" s="3" t="str">
        <f t="shared" si="1376"/>
        <v/>
      </c>
      <c r="AH2939" s="4" t="str">
        <f t="shared" si="1377"/>
        <v/>
      </c>
      <c r="AI2939" s="75" t="str">
        <f t="shared" si="1378"/>
        <v/>
      </c>
      <c r="AJ2939" s="75" t="str">
        <f t="shared" si="1379"/>
        <v/>
      </c>
    </row>
    <row r="2940" spans="1:36">
      <c r="A2940" s="41" t="str">
        <f t="shared" si="1362"/>
        <v/>
      </c>
      <c r="B2940" s="150" t="str">
        <f>IF(ISNUMBER(A2940),INDEX('MetaTrader Import'!$H$13:$J$5893,TRUNC(((A2940-$A$39+1)-1)/3)+1,MOD((A2940-$A$39+1)-1,3)+1),"")</f>
        <v/>
      </c>
      <c r="C2940" s="43" t="str">
        <f t="shared" si="1363"/>
        <v/>
      </c>
      <c r="D2940" s="43" t="str">
        <f t="shared" ca="1" si="1353"/>
        <v/>
      </c>
      <c r="E2940" s="43" t="str">
        <f t="shared" si="1364"/>
        <v/>
      </c>
      <c r="F2940" s="43" t="str">
        <f t="shared" si="1365"/>
        <v/>
      </c>
      <c r="G2940" s="43" t="str">
        <f>IF(A2940&lt;&gt;"",IF(A2940&lt;Data!$G$11*0.25,$C$13/$G$32,IF(A2940&gt;Data!$G$11*0.25,$C$13,$C$13*10)),"")</f>
        <v/>
      </c>
      <c r="H2940" s="43" t="str">
        <f>IF(A2940&lt;&gt;"",IF(Data!$G$9="constant",$C$13,IF(Data!$G$9="squeeze",G2940,F2940)),"")</f>
        <v/>
      </c>
      <c r="I2940" s="38" t="str">
        <f ca="1">IF(ISNUMBER(A2940),NORMINV(RAND(),0,IF(AND(Data!$G$9="squeeze",A2940&lt;Data!$G$11*0.25),$H$32,1)*$C$30*$C$13)*($C$14*$C$12),"")</f>
        <v/>
      </c>
      <c r="J2940" s="42" t="str">
        <f ca="1">IFERROR(IF(Data!$C$6="Real",B2940,I2940+J2939+($C$14*$C$12)*(NORMINV(RAND(),$C$15,CHOOSE($G$13,$C$13,F2940,G2940)))),"")</f>
        <v/>
      </c>
      <c r="K2940" s="88" t="str">
        <f>IF(ISNUMBER(A2940), IF($G$16="fixed",$G$17,MIN(H2940*Data!$C$7*$C$16*0.5,$C$17*Data!$C$7))*$C$12,"")</f>
        <v/>
      </c>
      <c r="L2940" s="42" t="str">
        <f t="shared" ca="1" si="1380"/>
        <v/>
      </c>
      <c r="M2940" s="44" t="str">
        <f t="shared" ca="1" si="1381"/>
        <v/>
      </c>
      <c r="N2940" s="44" t="str">
        <f t="shared" ca="1" si="1382"/>
        <v/>
      </c>
      <c r="O2940" s="108" t="str">
        <f t="shared" si="1366"/>
        <v/>
      </c>
      <c r="P2940" s="102" t="str">
        <f t="shared" si="1367"/>
        <v/>
      </c>
      <c r="Q2940" s="102" t="str">
        <f t="shared" si="1368"/>
        <v/>
      </c>
      <c r="R2940" s="120" t="str">
        <f t="shared" si="1369"/>
        <v/>
      </c>
      <c r="S2940" s="54" t="str">
        <f t="shared" si="1370"/>
        <v/>
      </c>
      <c r="T2940" s="5" t="str">
        <f t="shared" si="1371"/>
        <v/>
      </c>
      <c r="U2940" s="152" t="str">
        <f t="shared" si="1354"/>
        <v/>
      </c>
      <c r="V2940" s="152" t="str">
        <f t="shared" si="1355"/>
        <v/>
      </c>
      <c r="W2940" s="153" t="str">
        <f t="shared" si="1356"/>
        <v/>
      </c>
      <c r="X2940" s="153" t="str">
        <f t="shared" si="1357"/>
        <v/>
      </c>
      <c r="Y2940" s="153" t="str">
        <f t="shared" si="1358"/>
        <v/>
      </c>
      <c r="Z2940" s="153" t="str">
        <f t="shared" si="1359"/>
        <v/>
      </c>
      <c r="AA2940" s="152" t="str">
        <f t="shared" si="1360"/>
        <v/>
      </c>
      <c r="AB2940" s="152" t="str">
        <f t="shared" si="1361"/>
        <v/>
      </c>
      <c r="AC2940" s="154" t="str">
        <f t="shared" si="1372"/>
        <v/>
      </c>
      <c r="AD2940" s="154" t="str">
        <f t="shared" si="1373"/>
        <v/>
      </c>
      <c r="AE2940" s="3" t="str">
        <f t="shared" si="1374"/>
        <v/>
      </c>
      <c r="AF2940" s="3" t="str">
        <f t="shared" si="1375"/>
        <v/>
      </c>
      <c r="AG2940" s="3" t="str">
        <f t="shared" si="1376"/>
        <v/>
      </c>
      <c r="AH2940" s="4" t="str">
        <f t="shared" si="1377"/>
        <v/>
      </c>
      <c r="AI2940" s="75" t="str">
        <f t="shared" si="1378"/>
        <v/>
      </c>
      <c r="AJ2940" s="75" t="str">
        <f t="shared" si="1379"/>
        <v/>
      </c>
    </row>
    <row r="2941" spans="1:36">
      <c r="A2941" s="41" t="str">
        <f t="shared" si="1362"/>
        <v/>
      </c>
      <c r="B2941" s="150" t="str">
        <f>IF(ISNUMBER(A2941),INDEX('MetaTrader Import'!$H$13:$J$5893,TRUNC(((A2941-$A$39+1)-1)/3)+1,MOD((A2941-$A$39+1)-1,3)+1),"")</f>
        <v/>
      </c>
      <c r="C2941" s="43" t="str">
        <f t="shared" si="1363"/>
        <v/>
      </c>
      <c r="D2941" s="43" t="str">
        <f t="shared" ca="1" si="1353"/>
        <v/>
      </c>
      <c r="E2941" s="43" t="str">
        <f t="shared" si="1364"/>
        <v/>
      </c>
      <c r="F2941" s="43" t="str">
        <f t="shared" si="1365"/>
        <v/>
      </c>
      <c r="G2941" s="43" t="str">
        <f>IF(A2941&lt;&gt;"",IF(A2941&lt;Data!$G$11*0.25,$C$13/$G$32,IF(A2941&gt;Data!$G$11*0.25,$C$13,$C$13*10)),"")</f>
        <v/>
      </c>
      <c r="H2941" s="43" t="str">
        <f>IF(A2941&lt;&gt;"",IF(Data!$G$9="constant",$C$13,IF(Data!$G$9="squeeze",G2941,F2941)),"")</f>
        <v/>
      </c>
      <c r="I2941" s="38" t="str">
        <f ca="1">IF(ISNUMBER(A2941),NORMINV(RAND(),0,IF(AND(Data!$G$9="squeeze",A2941&lt;Data!$G$11*0.25),$H$32,1)*$C$30*$C$13)*($C$14*$C$12),"")</f>
        <v/>
      </c>
      <c r="J2941" s="42" t="str">
        <f ca="1">IFERROR(IF(Data!$C$6="Real",B2941,I2941+J2940+($C$14*$C$12)*(NORMINV(RAND(),$C$15,CHOOSE($G$13,$C$13,F2941,G2941)))),"")</f>
        <v/>
      </c>
      <c r="K2941" s="88" t="str">
        <f>IF(ISNUMBER(A2941), IF($G$16="fixed",$G$17,MIN(H2941*Data!$C$7*$C$16*0.5,$C$17*Data!$C$7))*$C$12,"")</f>
        <v/>
      </c>
      <c r="L2941" s="42" t="str">
        <f t="shared" ca="1" si="1380"/>
        <v/>
      </c>
      <c r="M2941" s="44" t="str">
        <f t="shared" ca="1" si="1381"/>
        <v/>
      </c>
      <c r="N2941" s="44" t="str">
        <f t="shared" ca="1" si="1382"/>
        <v/>
      </c>
      <c r="O2941" s="108" t="str">
        <f t="shared" si="1366"/>
        <v/>
      </c>
      <c r="P2941" s="102" t="str">
        <f t="shared" si="1367"/>
        <v/>
      </c>
      <c r="Q2941" s="102" t="str">
        <f t="shared" si="1368"/>
        <v/>
      </c>
      <c r="R2941" s="120" t="str">
        <f t="shared" si="1369"/>
        <v/>
      </c>
      <c r="S2941" s="54" t="str">
        <f t="shared" si="1370"/>
        <v/>
      </c>
      <c r="T2941" s="5" t="str">
        <f t="shared" si="1371"/>
        <v/>
      </c>
      <c r="U2941" s="152" t="str">
        <f t="shared" si="1354"/>
        <v/>
      </c>
      <c r="V2941" s="152" t="str">
        <f t="shared" si="1355"/>
        <v/>
      </c>
      <c r="W2941" s="153" t="str">
        <f t="shared" si="1356"/>
        <v/>
      </c>
      <c r="X2941" s="153" t="str">
        <f t="shared" si="1357"/>
        <v/>
      </c>
      <c r="Y2941" s="153" t="str">
        <f t="shared" si="1358"/>
        <v/>
      </c>
      <c r="Z2941" s="153" t="str">
        <f t="shared" si="1359"/>
        <v/>
      </c>
      <c r="AA2941" s="152" t="str">
        <f t="shared" si="1360"/>
        <v/>
      </c>
      <c r="AB2941" s="152" t="str">
        <f t="shared" si="1361"/>
        <v/>
      </c>
      <c r="AC2941" s="154" t="str">
        <f t="shared" si="1372"/>
        <v/>
      </c>
      <c r="AD2941" s="154" t="str">
        <f t="shared" si="1373"/>
        <v/>
      </c>
      <c r="AE2941" s="3" t="str">
        <f t="shared" si="1374"/>
        <v/>
      </c>
      <c r="AF2941" s="3" t="str">
        <f t="shared" si="1375"/>
        <v/>
      </c>
      <c r="AG2941" s="3" t="str">
        <f t="shared" si="1376"/>
        <v/>
      </c>
      <c r="AH2941" s="4" t="str">
        <f t="shared" si="1377"/>
        <v/>
      </c>
      <c r="AI2941" s="75" t="str">
        <f t="shared" si="1378"/>
        <v/>
      </c>
      <c r="AJ2941" s="75" t="str">
        <f t="shared" si="1379"/>
        <v/>
      </c>
    </row>
    <row r="2942" spans="1:36">
      <c r="A2942" s="41" t="str">
        <f t="shared" si="1362"/>
        <v/>
      </c>
      <c r="B2942" s="150" t="str">
        <f>IF(ISNUMBER(A2942),INDEX('MetaTrader Import'!$H$13:$J$5893,TRUNC(((A2942-$A$39+1)-1)/3)+1,MOD((A2942-$A$39+1)-1,3)+1),"")</f>
        <v/>
      </c>
      <c r="C2942" s="43" t="str">
        <f t="shared" si="1363"/>
        <v/>
      </c>
      <c r="D2942" s="43" t="str">
        <f t="shared" ca="1" si="1353"/>
        <v/>
      </c>
      <c r="E2942" s="43" t="str">
        <f t="shared" si="1364"/>
        <v/>
      </c>
      <c r="F2942" s="43" t="str">
        <f t="shared" si="1365"/>
        <v/>
      </c>
      <c r="G2942" s="43" t="str">
        <f>IF(A2942&lt;&gt;"",IF(A2942&lt;Data!$G$11*0.25,$C$13/$G$32,IF(A2942&gt;Data!$G$11*0.25,$C$13,$C$13*10)),"")</f>
        <v/>
      </c>
      <c r="H2942" s="43" t="str">
        <f>IF(A2942&lt;&gt;"",IF(Data!$G$9="constant",$C$13,IF(Data!$G$9="squeeze",G2942,F2942)),"")</f>
        <v/>
      </c>
      <c r="I2942" s="38" t="str">
        <f ca="1">IF(ISNUMBER(A2942),NORMINV(RAND(),0,IF(AND(Data!$G$9="squeeze",A2942&lt;Data!$G$11*0.25),$H$32,1)*$C$30*$C$13)*($C$14*$C$12),"")</f>
        <v/>
      </c>
      <c r="J2942" s="42" t="str">
        <f ca="1">IFERROR(IF(Data!$C$6="Real",B2942,I2942+J2941+($C$14*$C$12)*(NORMINV(RAND(),$C$15,CHOOSE($G$13,$C$13,F2942,G2942)))),"")</f>
        <v/>
      </c>
      <c r="K2942" s="88" t="str">
        <f>IF(ISNUMBER(A2942), IF($G$16="fixed",$G$17,MIN(H2942*Data!$C$7*$C$16*0.5,$C$17*Data!$C$7))*$C$12,"")</f>
        <v/>
      </c>
      <c r="L2942" s="42" t="str">
        <f t="shared" ca="1" si="1380"/>
        <v/>
      </c>
      <c r="M2942" s="44" t="str">
        <f t="shared" ca="1" si="1381"/>
        <v/>
      </c>
      <c r="N2942" s="44" t="str">
        <f t="shared" ca="1" si="1382"/>
        <v/>
      </c>
      <c r="O2942" s="108" t="str">
        <f t="shared" si="1366"/>
        <v/>
      </c>
      <c r="P2942" s="102" t="str">
        <f t="shared" si="1367"/>
        <v/>
      </c>
      <c r="Q2942" s="102" t="str">
        <f t="shared" si="1368"/>
        <v/>
      </c>
      <c r="R2942" s="120" t="str">
        <f t="shared" si="1369"/>
        <v/>
      </c>
      <c r="S2942" s="54" t="str">
        <f t="shared" si="1370"/>
        <v/>
      </c>
      <c r="T2942" s="5" t="str">
        <f t="shared" si="1371"/>
        <v/>
      </c>
      <c r="U2942" s="152" t="str">
        <f t="shared" si="1354"/>
        <v/>
      </c>
      <c r="V2942" s="152" t="str">
        <f t="shared" si="1355"/>
        <v/>
      </c>
      <c r="W2942" s="153" t="str">
        <f t="shared" si="1356"/>
        <v/>
      </c>
      <c r="X2942" s="153" t="str">
        <f t="shared" si="1357"/>
        <v/>
      </c>
      <c r="Y2942" s="153" t="str">
        <f t="shared" si="1358"/>
        <v/>
      </c>
      <c r="Z2942" s="153" t="str">
        <f t="shared" si="1359"/>
        <v/>
      </c>
      <c r="AA2942" s="152" t="str">
        <f t="shared" si="1360"/>
        <v/>
      </c>
      <c r="AB2942" s="152" t="str">
        <f t="shared" si="1361"/>
        <v/>
      </c>
      <c r="AC2942" s="154" t="str">
        <f t="shared" si="1372"/>
        <v/>
      </c>
      <c r="AD2942" s="154" t="str">
        <f t="shared" si="1373"/>
        <v/>
      </c>
      <c r="AE2942" s="3" t="str">
        <f t="shared" si="1374"/>
        <v/>
      </c>
      <c r="AF2942" s="3" t="str">
        <f t="shared" si="1375"/>
        <v/>
      </c>
      <c r="AG2942" s="3" t="str">
        <f t="shared" si="1376"/>
        <v/>
      </c>
      <c r="AH2942" s="4" t="str">
        <f t="shared" si="1377"/>
        <v/>
      </c>
      <c r="AI2942" s="75" t="str">
        <f t="shared" si="1378"/>
        <v/>
      </c>
      <c r="AJ2942" s="75" t="str">
        <f t="shared" si="1379"/>
        <v/>
      </c>
    </row>
    <row r="2943" spans="1:36">
      <c r="A2943" s="41" t="str">
        <f t="shared" si="1362"/>
        <v/>
      </c>
      <c r="B2943" s="150" t="str">
        <f>IF(ISNUMBER(A2943),INDEX('MetaTrader Import'!$H$13:$J$5893,TRUNC(((A2943-$A$39+1)-1)/3)+1,MOD((A2943-$A$39+1)-1,3)+1),"")</f>
        <v/>
      </c>
      <c r="C2943" s="43" t="str">
        <f t="shared" si="1363"/>
        <v/>
      </c>
      <c r="D2943" s="43" t="str">
        <f t="shared" ca="1" si="1353"/>
        <v/>
      </c>
      <c r="E2943" s="43" t="str">
        <f t="shared" si="1364"/>
        <v/>
      </c>
      <c r="F2943" s="43" t="str">
        <f t="shared" si="1365"/>
        <v/>
      </c>
      <c r="G2943" s="43" t="str">
        <f>IF(A2943&lt;&gt;"",IF(A2943&lt;Data!$G$11*0.25,$C$13/$G$32,IF(A2943&gt;Data!$G$11*0.25,$C$13,$C$13*10)),"")</f>
        <v/>
      </c>
      <c r="H2943" s="43" t="str">
        <f>IF(A2943&lt;&gt;"",IF(Data!$G$9="constant",$C$13,IF(Data!$G$9="squeeze",G2943,F2943)),"")</f>
        <v/>
      </c>
      <c r="I2943" s="38" t="str">
        <f ca="1">IF(ISNUMBER(A2943),NORMINV(RAND(),0,IF(AND(Data!$G$9="squeeze",A2943&lt;Data!$G$11*0.25),$H$32,1)*$C$30*$C$13)*($C$14*$C$12),"")</f>
        <v/>
      </c>
      <c r="J2943" s="42" t="str">
        <f ca="1">IFERROR(IF(Data!$C$6="Real",B2943,I2943+J2942+($C$14*$C$12)*(NORMINV(RAND(),$C$15,CHOOSE($G$13,$C$13,F2943,G2943)))),"")</f>
        <v/>
      </c>
      <c r="K2943" s="88" t="str">
        <f>IF(ISNUMBER(A2943), IF($G$16="fixed",$G$17,MIN(H2943*Data!$C$7*$C$16*0.5,$C$17*Data!$C$7))*$C$12,"")</f>
        <v/>
      </c>
      <c r="L2943" s="42" t="str">
        <f t="shared" ca="1" si="1380"/>
        <v/>
      </c>
      <c r="M2943" s="44" t="str">
        <f t="shared" ca="1" si="1381"/>
        <v/>
      </c>
      <c r="N2943" s="44" t="str">
        <f t="shared" ca="1" si="1382"/>
        <v/>
      </c>
      <c r="O2943" s="108" t="str">
        <f t="shared" si="1366"/>
        <v/>
      </c>
      <c r="P2943" s="102" t="str">
        <f t="shared" si="1367"/>
        <v/>
      </c>
      <c r="Q2943" s="102" t="str">
        <f t="shared" si="1368"/>
        <v/>
      </c>
      <c r="R2943" s="120" t="str">
        <f t="shared" si="1369"/>
        <v/>
      </c>
      <c r="S2943" s="54" t="str">
        <f t="shared" si="1370"/>
        <v/>
      </c>
      <c r="T2943" s="5" t="str">
        <f t="shared" si="1371"/>
        <v/>
      </c>
      <c r="U2943" s="152" t="str">
        <f t="shared" si="1354"/>
        <v/>
      </c>
      <c r="V2943" s="152" t="str">
        <f t="shared" si="1355"/>
        <v/>
      </c>
      <c r="W2943" s="153" t="str">
        <f t="shared" si="1356"/>
        <v/>
      </c>
      <c r="X2943" s="153" t="str">
        <f t="shared" si="1357"/>
        <v/>
      </c>
      <c r="Y2943" s="153" t="str">
        <f t="shared" si="1358"/>
        <v/>
      </c>
      <c r="Z2943" s="153" t="str">
        <f t="shared" si="1359"/>
        <v/>
      </c>
      <c r="AA2943" s="152" t="str">
        <f t="shared" si="1360"/>
        <v/>
      </c>
      <c r="AB2943" s="152" t="str">
        <f t="shared" si="1361"/>
        <v/>
      </c>
      <c r="AC2943" s="154" t="str">
        <f t="shared" si="1372"/>
        <v/>
      </c>
      <c r="AD2943" s="154" t="str">
        <f t="shared" si="1373"/>
        <v/>
      </c>
      <c r="AE2943" s="3" t="str">
        <f t="shared" si="1374"/>
        <v/>
      </c>
      <c r="AF2943" s="3" t="str">
        <f t="shared" si="1375"/>
        <v/>
      </c>
      <c r="AG2943" s="3" t="str">
        <f t="shared" si="1376"/>
        <v/>
      </c>
      <c r="AH2943" s="4" t="str">
        <f t="shared" si="1377"/>
        <v/>
      </c>
      <c r="AI2943" s="75" t="str">
        <f t="shared" si="1378"/>
        <v/>
      </c>
      <c r="AJ2943" s="75" t="str">
        <f t="shared" si="1379"/>
        <v/>
      </c>
    </row>
    <row r="2944" spans="1:36">
      <c r="A2944" s="41" t="str">
        <f t="shared" si="1362"/>
        <v/>
      </c>
      <c r="B2944" s="150" t="str">
        <f>IF(ISNUMBER(A2944),INDEX('MetaTrader Import'!$H$13:$J$5893,TRUNC(((A2944-$A$39+1)-1)/3)+1,MOD((A2944-$A$39+1)-1,3)+1),"")</f>
        <v/>
      </c>
      <c r="C2944" s="43" t="str">
        <f t="shared" si="1363"/>
        <v/>
      </c>
      <c r="D2944" s="43" t="str">
        <f t="shared" ca="1" si="1353"/>
        <v/>
      </c>
      <c r="E2944" s="43" t="str">
        <f t="shared" si="1364"/>
        <v/>
      </c>
      <c r="F2944" s="43" t="str">
        <f t="shared" si="1365"/>
        <v/>
      </c>
      <c r="G2944" s="43" t="str">
        <f>IF(A2944&lt;&gt;"",IF(A2944&lt;Data!$G$11*0.25,$C$13/$G$32,IF(A2944&gt;Data!$G$11*0.25,$C$13,$C$13*10)),"")</f>
        <v/>
      </c>
      <c r="H2944" s="43" t="str">
        <f>IF(A2944&lt;&gt;"",IF(Data!$G$9="constant",$C$13,IF(Data!$G$9="squeeze",G2944,F2944)),"")</f>
        <v/>
      </c>
      <c r="I2944" s="38" t="str">
        <f ca="1">IF(ISNUMBER(A2944),NORMINV(RAND(),0,IF(AND(Data!$G$9="squeeze",A2944&lt;Data!$G$11*0.25),$H$32,1)*$C$30*$C$13)*($C$14*$C$12),"")</f>
        <v/>
      </c>
      <c r="J2944" s="42" t="str">
        <f ca="1">IFERROR(IF(Data!$C$6="Real",B2944,I2944+J2943+($C$14*$C$12)*(NORMINV(RAND(),$C$15,CHOOSE($G$13,$C$13,F2944,G2944)))),"")</f>
        <v/>
      </c>
      <c r="K2944" s="88" t="str">
        <f>IF(ISNUMBER(A2944), IF($G$16="fixed",$G$17,MIN(H2944*Data!$C$7*$C$16*0.5,$C$17*Data!$C$7))*$C$12,"")</f>
        <v/>
      </c>
      <c r="L2944" s="42" t="str">
        <f t="shared" ca="1" si="1380"/>
        <v/>
      </c>
      <c r="M2944" s="44" t="str">
        <f t="shared" ca="1" si="1381"/>
        <v/>
      </c>
      <c r="N2944" s="44" t="str">
        <f t="shared" ca="1" si="1382"/>
        <v/>
      </c>
      <c r="O2944" s="108" t="str">
        <f t="shared" si="1366"/>
        <v/>
      </c>
      <c r="P2944" s="102" t="str">
        <f t="shared" si="1367"/>
        <v/>
      </c>
      <c r="Q2944" s="102" t="str">
        <f t="shared" si="1368"/>
        <v/>
      </c>
      <c r="R2944" s="120" t="str">
        <f t="shared" si="1369"/>
        <v/>
      </c>
      <c r="S2944" s="54" t="str">
        <f t="shared" si="1370"/>
        <v/>
      </c>
      <c r="T2944" s="5" t="str">
        <f t="shared" si="1371"/>
        <v/>
      </c>
      <c r="U2944" s="152" t="str">
        <f t="shared" si="1354"/>
        <v/>
      </c>
      <c r="V2944" s="152" t="str">
        <f t="shared" si="1355"/>
        <v/>
      </c>
      <c r="W2944" s="153" t="str">
        <f t="shared" si="1356"/>
        <v/>
      </c>
      <c r="X2944" s="153" t="str">
        <f t="shared" si="1357"/>
        <v/>
      </c>
      <c r="Y2944" s="153" t="str">
        <f t="shared" si="1358"/>
        <v/>
      </c>
      <c r="Z2944" s="153" t="str">
        <f t="shared" si="1359"/>
        <v/>
      </c>
      <c r="AA2944" s="152" t="str">
        <f t="shared" si="1360"/>
        <v/>
      </c>
      <c r="AB2944" s="152" t="str">
        <f t="shared" si="1361"/>
        <v/>
      </c>
      <c r="AC2944" s="154" t="str">
        <f t="shared" si="1372"/>
        <v/>
      </c>
      <c r="AD2944" s="154" t="str">
        <f t="shared" si="1373"/>
        <v/>
      </c>
      <c r="AE2944" s="3" t="str">
        <f t="shared" si="1374"/>
        <v/>
      </c>
      <c r="AF2944" s="3" t="str">
        <f t="shared" si="1375"/>
        <v/>
      </c>
      <c r="AG2944" s="3" t="str">
        <f t="shared" si="1376"/>
        <v/>
      </c>
      <c r="AH2944" s="4" t="str">
        <f t="shared" si="1377"/>
        <v/>
      </c>
      <c r="AI2944" s="75" t="str">
        <f t="shared" si="1378"/>
        <v/>
      </c>
      <c r="AJ2944" s="75" t="str">
        <f t="shared" si="1379"/>
        <v/>
      </c>
    </row>
    <row r="2945" spans="1:36">
      <c r="A2945" s="41" t="str">
        <f t="shared" si="1362"/>
        <v/>
      </c>
      <c r="B2945" s="150" t="str">
        <f>IF(ISNUMBER(A2945),INDEX('MetaTrader Import'!$H$13:$J$5893,TRUNC(((A2945-$A$39+1)-1)/3)+1,MOD((A2945-$A$39+1)-1,3)+1),"")</f>
        <v/>
      </c>
      <c r="C2945" s="43" t="str">
        <f t="shared" si="1363"/>
        <v/>
      </c>
      <c r="D2945" s="43" t="str">
        <f t="shared" ca="1" si="1353"/>
        <v/>
      </c>
      <c r="E2945" s="43" t="str">
        <f t="shared" si="1364"/>
        <v/>
      </c>
      <c r="F2945" s="43" t="str">
        <f t="shared" si="1365"/>
        <v/>
      </c>
      <c r="G2945" s="43" t="str">
        <f>IF(A2945&lt;&gt;"",IF(A2945&lt;Data!$G$11*0.25,$C$13/$G$32,IF(A2945&gt;Data!$G$11*0.25,$C$13,$C$13*10)),"")</f>
        <v/>
      </c>
      <c r="H2945" s="43" t="str">
        <f>IF(A2945&lt;&gt;"",IF(Data!$G$9="constant",$C$13,IF(Data!$G$9="squeeze",G2945,F2945)),"")</f>
        <v/>
      </c>
      <c r="I2945" s="38" t="str">
        <f ca="1">IF(ISNUMBER(A2945),NORMINV(RAND(),0,IF(AND(Data!$G$9="squeeze",A2945&lt;Data!$G$11*0.25),$H$32,1)*$C$30*$C$13)*($C$14*$C$12),"")</f>
        <v/>
      </c>
      <c r="J2945" s="42" t="str">
        <f ca="1">IFERROR(IF(Data!$C$6="Real",B2945,I2945+J2944+($C$14*$C$12)*(NORMINV(RAND(),$C$15,CHOOSE($G$13,$C$13,F2945,G2945)))),"")</f>
        <v/>
      </c>
      <c r="K2945" s="88" t="str">
        <f>IF(ISNUMBER(A2945), IF($G$16="fixed",$G$17,MIN(H2945*Data!$C$7*$C$16*0.5,$C$17*Data!$C$7))*$C$12,"")</f>
        <v/>
      </c>
      <c r="L2945" s="42" t="str">
        <f t="shared" ca="1" si="1380"/>
        <v/>
      </c>
      <c r="M2945" s="44" t="str">
        <f t="shared" ca="1" si="1381"/>
        <v/>
      </c>
      <c r="N2945" s="44" t="str">
        <f t="shared" ca="1" si="1382"/>
        <v/>
      </c>
      <c r="O2945" s="108" t="str">
        <f t="shared" si="1366"/>
        <v/>
      </c>
      <c r="P2945" s="102" t="str">
        <f t="shared" si="1367"/>
        <v/>
      </c>
      <c r="Q2945" s="102" t="str">
        <f t="shared" si="1368"/>
        <v/>
      </c>
      <c r="R2945" s="120" t="str">
        <f t="shared" si="1369"/>
        <v/>
      </c>
      <c r="S2945" s="54" t="str">
        <f t="shared" si="1370"/>
        <v/>
      </c>
      <c r="T2945" s="5" t="str">
        <f t="shared" si="1371"/>
        <v/>
      </c>
      <c r="U2945" s="152" t="str">
        <f t="shared" si="1354"/>
        <v/>
      </c>
      <c r="V2945" s="152" t="str">
        <f t="shared" si="1355"/>
        <v/>
      </c>
      <c r="W2945" s="153" t="str">
        <f t="shared" si="1356"/>
        <v/>
      </c>
      <c r="X2945" s="153" t="str">
        <f t="shared" si="1357"/>
        <v/>
      </c>
      <c r="Y2945" s="153" t="str">
        <f t="shared" si="1358"/>
        <v/>
      </c>
      <c r="Z2945" s="153" t="str">
        <f t="shared" si="1359"/>
        <v/>
      </c>
      <c r="AA2945" s="152" t="str">
        <f t="shared" si="1360"/>
        <v/>
      </c>
      <c r="AB2945" s="152" t="str">
        <f t="shared" si="1361"/>
        <v/>
      </c>
      <c r="AC2945" s="154" t="str">
        <f t="shared" si="1372"/>
        <v/>
      </c>
      <c r="AD2945" s="154" t="str">
        <f t="shared" si="1373"/>
        <v/>
      </c>
      <c r="AE2945" s="3" t="str">
        <f t="shared" si="1374"/>
        <v/>
      </c>
      <c r="AF2945" s="3" t="str">
        <f t="shared" si="1375"/>
        <v/>
      </c>
      <c r="AG2945" s="3" t="str">
        <f t="shared" si="1376"/>
        <v/>
      </c>
      <c r="AH2945" s="4" t="str">
        <f t="shared" si="1377"/>
        <v/>
      </c>
      <c r="AI2945" s="75" t="str">
        <f t="shared" si="1378"/>
        <v/>
      </c>
      <c r="AJ2945" s="75" t="str">
        <f t="shared" si="1379"/>
        <v/>
      </c>
    </row>
    <row r="2946" spans="1:36">
      <c r="A2946" s="41" t="str">
        <f t="shared" si="1362"/>
        <v/>
      </c>
      <c r="B2946" s="150" t="str">
        <f>IF(ISNUMBER(A2946),INDEX('MetaTrader Import'!$H$13:$J$5893,TRUNC(((A2946-$A$39+1)-1)/3)+1,MOD((A2946-$A$39+1)-1,3)+1),"")</f>
        <v/>
      </c>
      <c r="C2946" s="43" t="str">
        <f t="shared" si="1363"/>
        <v/>
      </c>
      <c r="D2946" s="43" t="str">
        <f t="shared" ca="1" si="1353"/>
        <v/>
      </c>
      <c r="E2946" s="43" t="str">
        <f t="shared" si="1364"/>
        <v/>
      </c>
      <c r="F2946" s="43" t="str">
        <f t="shared" si="1365"/>
        <v/>
      </c>
      <c r="G2946" s="43" t="str">
        <f>IF(A2946&lt;&gt;"",IF(A2946&lt;Data!$G$11*0.25,$C$13/$G$32,IF(A2946&gt;Data!$G$11*0.25,$C$13,$C$13*10)),"")</f>
        <v/>
      </c>
      <c r="H2946" s="43" t="str">
        <f>IF(A2946&lt;&gt;"",IF(Data!$G$9="constant",$C$13,IF(Data!$G$9="squeeze",G2946,F2946)),"")</f>
        <v/>
      </c>
      <c r="I2946" s="38" t="str">
        <f ca="1">IF(ISNUMBER(A2946),NORMINV(RAND(),0,IF(AND(Data!$G$9="squeeze",A2946&lt;Data!$G$11*0.25),$H$32,1)*$C$30*$C$13)*($C$14*$C$12),"")</f>
        <v/>
      </c>
      <c r="J2946" s="42" t="str">
        <f ca="1">IFERROR(IF(Data!$C$6="Real",B2946,I2946+J2945+($C$14*$C$12)*(NORMINV(RAND(),$C$15,CHOOSE($G$13,$C$13,F2946,G2946)))),"")</f>
        <v/>
      </c>
      <c r="K2946" s="88" t="str">
        <f>IF(ISNUMBER(A2946), IF($G$16="fixed",$G$17,MIN(H2946*Data!$C$7*$C$16*0.5,$C$17*Data!$C$7))*$C$12,"")</f>
        <v/>
      </c>
      <c r="L2946" s="42" t="str">
        <f t="shared" ca="1" si="1380"/>
        <v/>
      </c>
      <c r="M2946" s="44" t="str">
        <f t="shared" ca="1" si="1381"/>
        <v/>
      </c>
      <c r="N2946" s="44" t="str">
        <f t="shared" ca="1" si="1382"/>
        <v/>
      </c>
      <c r="O2946" s="108" t="str">
        <f t="shared" si="1366"/>
        <v/>
      </c>
      <c r="P2946" s="102" t="str">
        <f t="shared" si="1367"/>
        <v/>
      </c>
      <c r="Q2946" s="102" t="str">
        <f t="shared" si="1368"/>
        <v/>
      </c>
      <c r="R2946" s="120" t="str">
        <f t="shared" si="1369"/>
        <v/>
      </c>
      <c r="S2946" s="54" t="str">
        <f t="shared" si="1370"/>
        <v/>
      </c>
      <c r="T2946" s="5" t="str">
        <f t="shared" si="1371"/>
        <v/>
      </c>
      <c r="U2946" s="152" t="str">
        <f t="shared" si="1354"/>
        <v/>
      </c>
      <c r="V2946" s="152" t="str">
        <f t="shared" si="1355"/>
        <v/>
      </c>
      <c r="W2946" s="153" t="str">
        <f t="shared" si="1356"/>
        <v/>
      </c>
      <c r="X2946" s="153" t="str">
        <f t="shared" si="1357"/>
        <v/>
      </c>
      <c r="Y2946" s="153" t="str">
        <f t="shared" si="1358"/>
        <v/>
      </c>
      <c r="Z2946" s="153" t="str">
        <f t="shared" si="1359"/>
        <v/>
      </c>
      <c r="AA2946" s="152" t="str">
        <f t="shared" si="1360"/>
        <v/>
      </c>
      <c r="AB2946" s="152" t="str">
        <f t="shared" si="1361"/>
        <v/>
      </c>
      <c r="AC2946" s="154" t="str">
        <f t="shared" si="1372"/>
        <v/>
      </c>
      <c r="AD2946" s="154" t="str">
        <f t="shared" si="1373"/>
        <v/>
      </c>
      <c r="AE2946" s="3" t="str">
        <f t="shared" si="1374"/>
        <v/>
      </c>
      <c r="AF2946" s="3" t="str">
        <f t="shared" si="1375"/>
        <v/>
      </c>
      <c r="AG2946" s="3" t="str">
        <f t="shared" si="1376"/>
        <v/>
      </c>
      <c r="AH2946" s="4" t="str">
        <f t="shared" si="1377"/>
        <v/>
      </c>
      <c r="AI2946" s="75" t="str">
        <f t="shared" si="1378"/>
        <v/>
      </c>
      <c r="AJ2946" s="75" t="str">
        <f t="shared" si="1379"/>
        <v/>
      </c>
    </row>
    <row r="2947" spans="1:36">
      <c r="A2947" s="41" t="str">
        <f t="shared" si="1362"/>
        <v/>
      </c>
      <c r="B2947" s="150" t="str">
        <f>IF(ISNUMBER(A2947),INDEX('MetaTrader Import'!$H$13:$J$5893,TRUNC(((A2947-$A$39+1)-1)/3)+1,MOD((A2947-$A$39+1)-1,3)+1),"")</f>
        <v/>
      </c>
      <c r="C2947" s="43" t="str">
        <f t="shared" si="1363"/>
        <v/>
      </c>
      <c r="D2947" s="43" t="str">
        <f t="shared" ref="D2947:D3010" ca="1" si="1383">IF(A2947&lt;&gt;"",NORMINV(RAND(),($C$23-C2947)*$C$28,$C$27)+NORMINV(RAND(),IF(RAND()&gt;$C$26,$C$25,0),$C$27),"")</f>
        <v/>
      </c>
      <c r="E2947" s="43" t="str">
        <f t="shared" si="1364"/>
        <v/>
      </c>
      <c r="F2947" s="43" t="str">
        <f t="shared" si="1365"/>
        <v/>
      </c>
      <c r="G2947" s="43" t="str">
        <f>IF(A2947&lt;&gt;"",IF(A2947&lt;Data!$G$11*0.25,$C$13/$G$32,IF(A2947&gt;Data!$G$11*0.25,$C$13,$C$13*10)),"")</f>
        <v/>
      </c>
      <c r="H2947" s="43" t="str">
        <f>IF(A2947&lt;&gt;"",IF(Data!$G$9="constant",$C$13,IF(Data!$G$9="squeeze",G2947,F2947)),"")</f>
        <v/>
      </c>
      <c r="I2947" s="38" t="str">
        <f ca="1">IF(ISNUMBER(A2947),NORMINV(RAND(),0,IF(AND(Data!$G$9="squeeze",A2947&lt;Data!$G$11*0.25),$H$32,1)*$C$30*$C$13)*($C$14*$C$12),"")</f>
        <v/>
      </c>
      <c r="J2947" s="42" t="str">
        <f ca="1">IFERROR(IF(Data!$C$6="Real",B2947,I2947+J2946+($C$14*$C$12)*(NORMINV(RAND(),$C$15,CHOOSE($G$13,$C$13,F2947,G2947)))),"")</f>
        <v/>
      </c>
      <c r="K2947" s="88" t="str">
        <f>IF(ISNUMBER(A2947), IF($G$16="fixed",$G$17,MIN(H2947*Data!$C$7*$C$16*0.5,$C$17*Data!$C$7))*$C$12,"")</f>
        <v/>
      </c>
      <c r="L2947" s="42" t="str">
        <f t="shared" ca="1" si="1380"/>
        <v/>
      </c>
      <c r="M2947" s="44" t="str">
        <f t="shared" ca="1" si="1381"/>
        <v/>
      </c>
      <c r="N2947" s="44" t="str">
        <f t="shared" ca="1" si="1382"/>
        <v/>
      </c>
      <c r="O2947" s="108" t="str">
        <f t="shared" si="1366"/>
        <v/>
      </c>
      <c r="P2947" s="102" t="str">
        <f t="shared" si="1367"/>
        <v/>
      </c>
      <c r="Q2947" s="102" t="str">
        <f t="shared" si="1368"/>
        <v/>
      </c>
      <c r="R2947" s="120" t="str">
        <f t="shared" si="1369"/>
        <v/>
      </c>
      <c r="S2947" s="54" t="str">
        <f t="shared" si="1370"/>
        <v/>
      </c>
      <c r="T2947" s="5" t="str">
        <f t="shared" si="1371"/>
        <v/>
      </c>
      <c r="U2947" s="152" t="str">
        <f t="shared" ref="U2947:U3010" si="1384">IF(NOT(ISNUMBER(T2947)),"",IF(S2947=1,T2947,IF(M2947&gt;U2946,M2947,IF(ISNUMBER(U2946),U2946,""))))</f>
        <v/>
      </c>
      <c r="V2947" s="152" t="str">
        <f t="shared" ref="V2947:V3010" si="1385">IF(NOT(ISNUMBER(T2947)),"",IF(S2947=1,T2947,IF(N2947&lt;V2946,N2947,IF(ISNUMBER(V2946),V2946,""))))</f>
        <v/>
      </c>
      <c r="W2947" s="153" t="str">
        <f t="shared" ref="W2947:W3010" si="1386">IF(NOT(ISNUMBER(T2947)),"",MIN($F$24,IF(TRUNC((U2947-T2947)/$E$24*$G$12)+0&gt;IF(ISNUMBER(W2946),W2946,0),TRUNC((U2947-T2947)/$E$24*$G$12)+0,IF(ISNUMBER(W2946),W2946,0))))</f>
        <v/>
      </c>
      <c r="X2947" s="153" t="str">
        <f t="shared" ref="X2947:X3010" si="1387">IF(NOT(ISNUMBER(T2947)),"",MIN($F$24,IF(-TRUNC((V2947-T2947)/$E$24*$G$12)+0&gt;IF(ISNUMBER(X2946),X2946,0),-TRUNC((V2947-T2947)/$E$24*$G$12)+0,IF(ISNUMBER(X2946),X2946,0))))</f>
        <v/>
      </c>
      <c r="Y2947" s="153" t="str">
        <f t="shared" ref="Y2947:Y3010" si="1388">IF(ISNUMBER(W2947),(IF(W2947=0,0,1))*IF(ABS($I$24)=2,POWER(2,W2947-1),W2947)*SIGN($I$24)*$K$24,"")</f>
        <v/>
      </c>
      <c r="Z2947" s="153" t="str">
        <f t="shared" ref="Z2947:Z3010" si="1389">IF(ISNUMBER(X2947),(IF(X2947=0,0,1))*IF(ABS($I$24)=2,POWER(2,X2947-1),X2947)*SIGN($I$24)*$K$24,"")</f>
        <v/>
      </c>
      <c r="AA2947" s="152" t="str">
        <f t="shared" ref="AA2947:AA3010" si="1390">IF(OR(NOT(ISNUMBER(T2947)),W2947&lt;1),"",IF(OR(NOT(ISNUMBER(W2946)),W2946=0),IF(SIGN(Y2947)=1,M2947,N2947),(Y2946*AA2946+(Y2947-Y2946)*IF(SIGN(Y2947)=1,M2947,N2947))/Y2947))</f>
        <v/>
      </c>
      <c r="AB2947" s="152" t="str">
        <f t="shared" ref="AB2947:AB3010" si="1391">IF(OR(NOT(ISNUMBER(T2947)),X2947&lt;1),"",IF(OR(NOT(ISNUMBER(X2946)),X2946=0),IF(SIGN(Z2947)=1,N2947,M2947),(Z2946*AB2946+(Z2947-Z2946)*IF(SIGN(Z2947)=1,N2947,M2947))/Z2947))</f>
        <v/>
      </c>
      <c r="AC2947" s="154" t="str">
        <f t="shared" si="1372"/>
        <v/>
      </c>
      <c r="AD2947" s="154" t="str">
        <f t="shared" si="1373"/>
        <v/>
      </c>
      <c r="AE2947" s="3" t="str">
        <f t="shared" si="1374"/>
        <v/>
      </c>
      <c r="AF2947" s="3" t="str">
        <f t="shared" si="1375"/>
        <v/>
      </c>
      <c r="AG2947" s="3" t="str">
        <f t="shared" si="1376"/>
        <v/>
      </c>
      <c r="AH2947" s="4" t="str">
        <f t="shared" si="1377"/>
        <v/>
      </c>
      <c r="AI2947" s="75" t="str">
        <f t="shared" si="1378"/>
        <v/>
      </c>
      <c r="AJ2947" s="75" t="str">
        <f t="shared" si="1379"/>
        <v/>
      </c>
    </row>
    <row r="2948" spans="1:36">
      <c r="A2948" s="41" t="str">
        <f t="shared" ref="A2948:A3011" si="1392">IFERROR(IF(A2947+1&gt;$C$19,"",A2947+1),"")</f>
        <v/>
      </c>
      <c r="B2948" s="150" t="str">
        <f>IF(ISNUMBER(A2948),INDEX('MetaTrader Import'!$H$13:$J$5893,TRUNC(((A2948-$A$39+1)-1)/3)+1,MOD((A2948-$A$39+1)-1,3)+1),"")</f>
        <v/>
      </c>
      <c r="C2948" s="43" t="str">
        <f t="shared" ref="C2948:C3011" si="1393">IF(A2948&lt;&gt;"",E2947,"")</f>
        <v/>
      </c>
      <c r="D2948" s="43" t="str">
        <f t="shared" ca="1" si="1383"/>
        <v/>
      </c>
      <c r="E2948" s="43" t="str">
        <f t="shared" ref="E2948:E3011" si="1394">IF(A2948&lt;&gt;"",C2948+D2948,"")</f>
        <v/>
      </c>
      <c r="F2948" s="43" t="str">
        <f t="shared" ref="F2948:F3011" si="1395">IF(A2948&lt;&gt;"",$C$13*ABS(E2948)/$C$23,"")</f>
        <v/>
      </c>
      <c r="G2948" s="43" t="str">
        <f>IF(A2948&lt;&gt;"",IF(A2948&lt;Data!$G$11*0.25,$C$13/$G$32,IF(A2948&gt;Data!$G$11*0.25,$C$13,$C$13*10)),"")</f>
        <v/>
      </c>
      <c r="H2948" s="43" t="str">
        <f>IF(A2948&lt;&gt;"",IF(Data!$G$9="constant",$C$13,IF(Data!$G$9="squeeze",G2948,F2948)),"")</f>
        <v/>
      </c>
      <c r="I2948" s="38" t="str">
        <f ca="1">IF(ISNUMBER(A2948),NORMINV(RAND(),0,IF(AND(Data!$G$9="squeeze",A2948&lt;Data!$G$11*0.25),$H$32,1)*$C$30*$C$13)*($C$14*$C$12),"")</f>
        <v/>
      </c>
      <c r="J2948" s="42" t="str">
        <f ca="1">IFERROR(IF(Data!$C$6="Real",B2948,I2948+J2947+($C$14*$C$12)*(NORMINV(RAND(),$C$15,CHOOSE($G$13,$C$13,F2948,G2948)))),"")</f>
        <v/>
      </c>
      <c r="K2948" s="88" t="str">
        <f>IF(ISNUMBER(A2948), IF($G$16="fixed",$G$17,MIN(H2948*Data!$C$7*$C$16*0.5,$C$17*Data!$C$7))*$C$12,"")</f>
        <v/>
      </c>
      <c r="L2948" s="42" t="str">
        <f t="shared" ca="1" si="1380"/>
        <v/>
      </c>
      <c r="M2948" s="44" t="str">
        <f t="shared" ca="1" si="1381"/>
        <v/>
      </c>
      <c r="N2948" s="44" t="str">
        <f t="shared" ca="1" si="1382"/>
        <v/>
      </c>
      <c r="O2948" s="108" t="str">
        <f t="shared" ref="O2948:O3011" si="1396">IF(ISNUMBER(A2948),$G$12*SLOPE(L2934:L2948,A2934:A2948),"")</f>
        <v/>
      </c>
      <c r="P2948" s="102" t="str">
        <f t="shared" ref="P2948:P3011" si="1397">IF(ISNUMBER(A2948),STDEV(L2934:L2948)*$G$12,"")</f>
        <v/>
      </c>
      <c r="Q2948" s="102" t="str">
        <f t="shared" ref="Q2948:Q3011" si="1398">IF(ISNUMBER(A2948),SLOPE(P2934:P2948,A2934:A2948),"")</f>
        <v/>
      </c>
      <c r="R2948" s="120" t="str">
        <f t="shared" ref="R2948:R3011" si="1399">IF(ISNUMBER(A2948),R2947+S2947,"")</f>
        <v/>
      </c>
      <c r="S2948" s="54" t="str">
        <f t="shared" ref="S2948:S3011" si="1400">IF(ISNUMBER(A2948),IF(AND(R2948&lt;$M$24,Q2948&lt;$F$28,ABS(O2948)&lt;$F$27,P2948&lt;$F$26,NOT(ISNUMBER(T2947))),1,0),"")</f>
        <v/>
      </c>
      <c r="T2948" s="5" t="str">
        <f t="shared" ref="T2948:T3011" si="1401">IF(ISNUMBER(A2948),IF(S2948=1,L2948,IF(AG2947="Y","",IF(ISNUMBER(T2947),T2947,""))),"")</f>
        <v/>
      </c>
      <c r="U2948" s="152" t="str">
        <f t="shared" si="1384"/>
        <v/>
      </c>
      <c r="V2948" s="152" t="str">
        <f t="shared" si="1385"/>
        <v/>
      </c>
      <c r="W2948" s="153" t="str">
        <f t="shared" si="1386"/>
        <v/>
      </c>
      <c r="X2948" s="153" t="str">
        <f t="shared" si="1387"/>
        <v/>
      </c>
      <c r="Y2948" s="153" t="str">
        <f t="shared" si="1388"/>
        <v/>
      </c>
      <c r="Z2948" s="153" t="str">
        <f t="shared" si="1389"/>
        <v/>
      </c>
      <c r="AA2948" s="152" t="str">
        <f t="shared" si="1390"/>
        <v/>
      </c>
      <c r="AB2948" s="152" t="str">
        <f t="shared" si="1391"/>
        <v/>
      </c>
      <c r="AC2948" s="154" t="str">
        <f t="shared" ref="AC2948:AC3011" si="1402">IFERROR(-SIGN(Y2948)*(AA2948-IF(SIGN(Y2948)=1,N2948,M2948))*$G$12*ABS(Y2948),"")</f>
        <v/>
      </c>
      <c r="AD2948" s="154" t="str">
        <f t="shared" ref="AD2948:AD3011" si="1403">IFERROR(SIGN(Z2948)*(AB2948-IF(SIGN(Z2948)=1,M2948,N2948))*$G$12*ABS(Z2948),"")</f>
        <v/>
      </c>
      <c r="AE2948" s="3" t="str">
        <f t="shared" ref="AE2948:AE3011" si="1404">IF(ISNUMBER(A2948),IFERROR((IF(ISNUMBER(AC2948),AC2948,0)+IF(ISNUMBER(AD2948),AD2948,0))/(ABS(Y2948)+ABS(Z2948)),0),"")</f>
        <v/>
      </c>
      <c r="AF2948" s="3" t="str">
        <f t="shared" ref="AF2948:AF3011" si="1405">IF(ISNUMBER(A2948),IF(ISNUMBER(AC2948),AC2948,0)+IF(ISNUMBER(AD2948),AD2948,0),"")</f>
        <v/>
      </c>
      <c r="AG2948" s="3" t="str">
        <f t="shared" ref="AG2948:AG3011" si="1406">IF(NOT(ISNUMBER(T2948)),"",IF(OR(AF2948&gt;$G$24,AF2948&lt;-$H$24,A2948+1&gt;$C$19),"Y","N"))</f>
        <v/>
      </c>
      <c r="AH2948" s="4" t="str">
        <f t="shared" ref="AH2948:AH3011" si="1407">IF(AG2948="y",AF2948*10*$C$11,"")</f>
        <v/>
      </c>
      <c r="AI2948" s="75" t="str">
        <f t="shared" ref="AI2948:AI3011" si="1408">IF(ISNUMBER(A2948),IF(ISNUMBER(AH2948),AJ2948,AF2948*10*$C$11+AJ2948),"")</f>
        <v/>
      </c>
      <c r="AJ2948" s="75" t="str">
        <f t="shared" ref="AJ2948:AJ3011" si="1409">IF(ISNUMBER(A2948),AJ2947+IF(ISNUMBER(AH2948),AH2948,0),"")</f>
        <v/>
      </c>
    </row>
    <row r="2949" spans="1:36">
      <c r="A2949" s="41" t="str">
        <f t="shared" si="1392"/>
        <v/>
      </c>
      <c r="B2949" s="150" t="str">
        <f>IF(ISNUMBER(A2949),INDEX('MetaTrader Import'!$H$13:$J$5893,TRUNC(((A2949-$A$39+1)-1)/3)+1,MOD((A2949-$A$39+1)-1,3)+1),"")</f>
        <v/>
      </c>
      <c r="C2949" s="43" t="str">
        <f t="shared" si="1393"/>
        <v/>
      </c>
      <c r="D2949" s="43" t="str">
        <f t="shared" ca="1" si="1383"/>
        <v/>
      </c>
      <c r="E2949" s="43" t="str">
        <f t="shared" si="1394"/>
        <v/>
      </c>
      <c r="F2949" s="43" t="str">
        <f t="shared" si="1395"/>
        <v/>
      </c>
      <c r="G2949" s="43" t="str">
        <f>IF(A2949&lt;&gt;"",IF(A2949&lt;Data!$G$11*0.25,$C$13/$G$32,IF(A2949&gt;Data!$G$11*0.25,$C$13,$C$13*10)),"")</f>
        <v/>
      </c>
      <c r="H2949" s="43" t="str">
        <f>IF(A2949&lt;&gt;"",IF(Data!$G$9="constant",$C$13,IF(Data!$G$9="squeeze",G2949,F2949)),"")</f>
        <v/>
      </c>
      <c r="I2949" s="38" t="str">
        <f ca="1">IF(ISNUMBER(A2949),NORMINV(RAND(),0,IF(AND(Data!$G$9="squeeze",A2949&lt;Data!$G$11*0.25),$H$32,1)*$C$30*$C$13)*($C$14*$C$12),"")</f>
        <v/>
      </c>
      <c r="J2949" s="42" t="str">
        <f ca="1">IFERROR(IF(Data!$C$6="Real",B2949,I2949+J2948+($C$14*$C$12)*(NORMINV(RAND(),$C$15,CHOOSE($G$13,$C$13,F2949,G2949)))),"")</f>
        <v/>
      </c>
      <c r="K2949" s="88" t="str">
        <f>IF(ISNUMBER(A2949), IF($G$16="fixed",$G$17,MIN(H2949*Data!$C$7*$C$16*0.5,$C$17*Data!$C$7))*$C$12,"")</f>
        <v/>
      </c>
      <c r="L2949" s="42" t="str">
        <f t="shared" ca="1" si="1380"/>
        <v/>
      </c>
      <c r="M2949" s="44" t="str">
        <f t="shared" ca="1" si="1381"/>
        <v/>
      </c>
      <c r="N2949" s="44" t="str">
        <f t="shared" ca="1" si="1382"/>
        <v/>
      </c>
      <c r="O2949" s="108" t="str">
        <f t="shared" si="1396"/>
        <v/>
      </c>
      <c r="P2949" s="102" t="str">
        <f t="shared" si="1397"/>
        <v/>
      </c>
      <c r="Q2949" s="102" t="str">
        <f t="shared" si="1398"/>
        <v/>
      </c>
      <c r="R2949" s="120" t="str">
        <f t="shared" si="1399"/>
        <v/>
      </c>
      <c r="S2949" s="54" t="str">
        <f t="shared" si="1400"/>
        <v/>
      </c>
      <c r="T2949" s="5" t="str">
        <f t="shared" si="1401"/>
        <v/>
      </c>
      <c r="U2949" s="152" t="str">
        <f t="shared" si="1384"/>
        <v/>
      </c>
      <c r="V2949" s="152" t="str">
        <f t="shared" si="1385"/>
        <v/>
      </c>
      <c r="W2949" s="153" t="str">
        <f t="shared" si="1386"/>
        <v/>
      </c>
      <c r="X2949" s="153" t="str">
        <f t="shared" si="1387"/>
        <v/>
      </c>
      <c r="Y2949" s="153" t="str">
        <f t="shared" si="1388"/>
        <v/>
      </c>
      <c r="Z2949" s="153" t="str">
        <f t="shared" si="1389"/>
        <v/>
      </c>
      <c r="AA2949" s="152" t="str">
        <f t="shared" si="1390"/>
        <v/>
      </c>
      <c r="AB2949" s="152" t="str">
        <f t="shared" si="1391"/>
        <v/>
      </c>
      <c r="AC2949" s="154" t="str">
        <f t="shared" si="1402"/>
        <v/>
      </c>
      <c r="AD2949" s="154" t="str">
        <f t="shared" si="1403"/>
        <v/>
      </c>
      <c r="AE2949" s="3" t="str">
        <f t="shared" si="1404"/>
        <v/>
      </c>
      <c r="AF2949" s="3" t="str">
        <f t="shared" si="1405"/>
        <v/>
      </c>
      <c r="AG2949" s="3" t="str">
        <f t="shared" si="1406"/>
        <v/>
      </c>
      <c r="AH2949" s="4" t="str">
        <f t="shared" si="1407"/>
        <v/>
      </c>
      <c r="AI2949" s="75" t="str">
        <f t="shared" si="1408"/>
        <v/>
      </c>
      <c r="AJ2949" s="75" t="str">
        <f t="shared" si="1409"/>
        <v/>
      </c>
    </row>
    <row r="2950" spans="1:36">
      <c r="A2950" s="41" t="str">
        <f t="shared" si="1392"/>
        <v/>
      </c>
      <c r="B2950" s="150" t="str">
        <f>IF(ISNUMBER(A2950),INDEX('MetaTrader Import'!$H$13:$J$5893,TRUNC(((A2950-$A$39+1)-1)/3)+1,MOD((A2950-$A$39+1)-1,3)+1),"")</f>
        <v/>
      </c>
      <c r="C2950" s="43" t="str">
        <f t="shared" si="1393"/>
        <v/>
      </c>
      <c r="D2950" s="43" t="str">
        <f t="shared" ca="1" si="1383"/>
        <v/>
      </c>
      <c r="E2950" s="43" t="str">
        <f t="shared" si="1394"/>
        <v/>
      </c>
      <c r="F2950" s="43" t="str">
        <f t="shared" si="1395"/>
        <v/>
      </c>
      <c r="G2950" s="43" t="str">
        <f>IF(A2950&lt;&gt;"",IF(A2950&lt;Data!$G$11*0.25,$C$13/$G$32,IF(A2950&gt;Data!$G$11*0.25,$C$13,$C$13*10)),"")</f>
        <v/>
      </c>
      <c r="H2950" s="43" t="str">
        <f>IF(A2950&lt;&gt;"",IF(Data!$G$9="constant",$C$13,IF(Data!$G$9="squeeze",G2950,F2950)),"")</f>
        <v/>
      </c>
      <c r="I2950" s="38" t="str">
        <f ca="1">IF(ISNUMBER(A2950),NORMINV(RAND(),0,IF(AND(Data!$G$9="squeeze",A2950&lt;Data!$G$11*0.25),$H$32,1)*$C$30*$C$13)*($C$14*$C$12),"")</f>
        <v/>
      </c>
      <c r="J2950" s="42" t="str">
        <f ca="1">IFERROR(IF(Data!$C$6="Real",B2950,I2950+J2949+($C$14*$C$12)*(NORMINV(RAND(),$C$15,CHOOSE($G$13,$C$13,F2950,G2950)))),"")</f>
        <v/>
      </c>
      <c r="K2950" s="88" t="str">
        <f>IF(ISNUMBER(A2950), IF($G$16="fixed",$G$17,MIN(H2950*Data!$C$7*$C$16*0.5,$C$17*Data!$C$7))*$C$12,"")</f>
        <v/>
      </c>
      <c r="L2950" s="42" t="str">
        <f t="shared" ref="L2950:L3013" ca="1" si="1410">IFERROR(J2950,"")</f>
        <v/>
      </c>
      <c r="M2950" s="44" t="str">
        <f t="shared" ref="M2950:M3013" ca="1" si="1411">IFERROR(L2950+K2950*0.5,"")</f>
        <v/>
      </c>
      <c r="N2950" s="44" t="str">
        <f t="shared" ref="N2950:N3013" ca="1" si="1412">IFERROR(L2950-K2950*0.5,"")</f>
        <v/>
      </c>
      <c r="O2950" s="108" t="str">
        <f t="shared" si="1396"/>
        <v/>
      </c>
      <c r="P2950" s="102" t="str">
        <f t="shared" si="1397"/>
        <v/>
      </c>
      <c r="Q2950" s="102" t="str">
        <f t="shared" si="1398"/>
        <v/>
      </c>
      <c r="R2950" s="120" t="str">
        <f t="shared" si="1399"/>
        <v/>
      </c>
      <c r="S2950" s="54" t="str">
        <f t="shared" si="1400"/>
        <v/>
      </c>
      <c r="T2950" s="5" t="str">
        <f t="shared" si="1401"/>
        <v/>
      </c>
      <c r="U2950" s="152" t="str">
        <f t="shared" si="1384"/>
        <v/>
      </c>
      <c r="V2950" s="152" t="str">
        <f t="shared" si="1385"/>
        <v/>
      </c>
      <c r="W2950" s="153" t="str">
        <f t="shared" si="1386"/>
        <v/>
      </c>
      <c r="X2950" s="153" t="str">
        <f t="shared" si="1387"/>
        <v/>
      </c>
      <c r="Y2950" s="153" t="str">
        <f t="shared" si="1388"/>
        <v/>
      </c>
      <c r="Z2950" s="153" t="str">
        <f t="shared" si="1389"/>
        <v/>
      </c>
      <c r="AA2950" s="152" t="str">
        <f t="shared" si="1390"/>
        <v/>
      </c>
      <c r="AB2950" s="152" t="str">
        <f t="shared" si="1391"/>
        <v/>
      </c>
      <c r="AC2950" s="154" t="str">
        <f t="shared" si="1402"/>
        <v/>
      </c>
      <c r="AD2950" s="154" t="str">
        <f t="shared" si="1403"/>
        <v/>
      </c>
      <c r="AE2950" s="3" t="str">
        <f t="shared" si="1404"/>
        <v/>
      </c>
      <c r="AF2950" s="3" t="str">
        <f t="shared" si="1405"/>
        <v/>
      </c>
      <c r="AG2950" s="3" t="str">
        <f t="shared" si="1406"/>
        <v/>
      </c>
      <c r="AH2950" s="4" t="str">
        <f t="shared" si="1407"/>
        <v/>
      </c>
      <c r="AI2950" s="75" t="str">
        <f t="shared" si="1408"/>
        <v/>
      </c>
      <c r="AJ2950" s="75" t="str">
        <f t="shared" si="1409"/>
        <v/>
      </c>
    </row>
    <row r="2951" spans="1:36">
      <c r="A2951" s="41" t="str">
        <f t="shared" si="1392"/>
        <v/>
      </c>
      <c r="B2951" s="150" t="str">
        <f>IF(ISNUMBER(A2951),INDEX('MetaTrader Import'!$H$13:$J$5893,TRUNC(((A2951-$A$39+1)-1)/3)+1,MOD((A2951-$A$39+1)-1,3)+1),"")</f>
        <v/>
      </c>
      <c r="C2951" s="43" t="str">
        <f t="shared" si="1393"/>
        <v/>
      </c>
      <c r="D2951" s="43" t="str">
        <f t="shared" ca="1" si="1383"/>
        <v/>
      </c>
      <c r="E2951" s="43" t="str">
        <f t="shared" si="1394"/>
        <v/>
      </c>
      <c r="F2951" s="43" t="str">
        <f t="shared" si="1395"/>
        <v/>
      </c>
      <c r="G2951" s="43" t="str">
        <f>IF(A2951&lt;&gt;"",IF(A2951&lt;Data!$G$11*0.25,$C$13/$G$32,IF(A2951&gt;Data!$G$11*0.25,$C$13,$C$13*10)),"")</f>
        <v/>
      </c>
      <c r="H2951" s="43" t="str">
        <f>IF(A2951&lt;&gt;"",IF(Data!$G$9="constant",$C$13,IF(Data!$G$9="squeeze",G2951,F2951)),"")</f>
        <v/>
      </c>
      <c r="I2951" s="38" t="str">
        <f ca="1">IF(ISNUMBER(A2951),NORMINV(RAND(),0,IF(AND(Data!$G$9="squeeze",A2951&lt;Data!$G$11*0.25),$H$32,1)*$C$30*$C$13)*($C$14*$C$12),"")</f>
        <v/>
      </c>
      <c r="J2951" s="42" t="str">
        <f ca="1">IFERROR(IF(Data!$C$6="Real",B2951,I2951+J2950+($C$14*$C$12)*(NORMINV(RAND(),$C$15,CHOOSE($G$13,$C$13,F2951,G2951)))),"")</f>
        <v/>
      </c>
      <c r="K2951" s="88" t="str">
        <f>IF(ISNUMBER(A2951), IF($G$16="fixed",$G$17,MIN(H2951*Data!$C$7*$C$16*0.5,$C$17*Data!$C$7))*$C$12,"")</f>
        <v/>
      </c>
      <c r="L2951" s="42" t="str">
        <f t="shared" ca="1" si="1410"/>
        <v/>
      </c>
      <c r="M2951" s="44" t="str">
        <f t="shared" ca="1" si="1411"/>
        <v/>
      </c>
      <c r="N2951" s="44" t="str">
        <f t="shared" ca="1" si="1412"/>
        <v/>
      </c>
      <c r="O2951" s="108" t="str">
        <f t="shared" si="1396"/>
        <v/>
      </c>
      <c r="P2951" s="102" t="str">
        <f t="shared" si="1397"/>
        <v/>
      </c>
      <c r="Q2951" s="102" t="str">
        <f t="shared" si="1398"/>
        <v/>
      </c>
      <c r="R2951" s="120" t="str">
        <f t="shared" si="1399"/>
        <v/>
      </c>
      <c r="S2951" s="54" t="str">
        <f t="shared" si="1400"/>
        <v/>
      </c>
      <c r="T2951" s="5" t="str">
        <f t="shared" si="1401"/>
        <v/>
      </c>
      <c r="U2951" s="152" t="str">
        <f t="shared" si="1384"/>
        <v/>
      </c>
      <c r="V2951" s="152" t="str">
        <f t="shared" si="1385"/>
        <v/>
      </c>
      <c r="W2951" s="153" t="str">
        <f t="shared" si="1386"/>
        <v/>
      </c>
      <c r="X2951" s="153" t="str">
        <f t="shared" si="1387"/>
        <v/>
      </c>
      <c r="Y2951" s="153" t="str">
        <f t="shared" si="1388"/>
        <v/>
      </c>
      <c r="Z2951" s="153" t="str">
        <f t="shared" si="1389"/>
        <v/>
      </c>
      <c r="AA2951" s="152" t="str">
        <f t="shared" si="1390"/>
        <v/>
      </c>
      <c r="AB2951" s="152" t="str">
        <f t="shared" si="1391"/>
        <v/>
      </c>
      <c r="AC2951" s="154" t="str">
        <f t="shared" si="1402"/>
        <v/>
      </c>
      <c r="AD2951" s="154" t="str">
        <f t="shared" si="1403"/>
        <v/>
      </c>
      <c r="AE2951" s="3" t="str">
        <f t="shared" si="1404"/>
        <v/>
      </c>
      <c r="AF2951" s="3" t="str">
        <f t="shared" si="1405"/>
        <v/>
      </c>
      <c r="AG2951" s="3" t="str">
        <f t="shared" si="1406"/>
        <v/>
      </c>
      <c r="AH2951" s="4" t="str">
        <f t="shared" si="1407"/>
        <v/>
      </c>
      <c r="AI2951" s="75" t="str">
        <f t="shared" si="1408"/>
        <v/>
      </c>
      <c r="AJ2951" s="75" t="str">
        <f t="shared" si="1409"/>
        <v/>
      </c>
    </row>
    <row r="2952" spans="1:36">
      <c r="A2952" s="41" t="str">
        <f t="shared" si="1392"/>
        <v/>
      </c>
      <c r="B2952" s="150" t="str">
        <f>IF(ISNUMBER(A2952),INDEX('MetaTrader Import'!$H$13:$J$5893,TRUNC(((A2952-$A$39+1)-1)/3)+1,MOD((A2952-$A$39+1)-1,3)+1),"")</f>
        <v/>
      </c>
      <c r="C2952" s="43" t="str">
        <f t="shared" si="1393"/>
        <v/>
      </c>
      <c r="D2952" s="43" t="str">
        <f t="shared" ca="1" si="1383"/>
        <v/>
      </c>
      <c r="E2952" s="43" t="str">
        <f t="shared" si="1394"/>
        <v/>
      </c>
      <c r="F2952" s="43" t="str">
        <f t="shared" si="1395"/>
        <v/>
      </c>
      <c r="G2952" s="43" t="str">
        <f>IF(A2952&lt;&gt;"",IF(A2952&lt;Data!$G$11*0.25,$C$13/$G$32,IF(A2952&gt;Data!$G$11*0.25,$C$13,$C$13*10)),"")</f>
        <v/>
      </c>
      <c r="H2952" s="43" t="str">
        <f>IF(A2952&lt;&gt;"",IF(Data!$G$9="constant",$C$13,IF(Data!$G$9="squeeze",G2952,F2952)),"")</f>
        <v/>
      </c>
      <c r="I2952" s="38" t="str">
        <f ca="1">IF(ISNUMBER(A2952),NORMINV(RAND(),0,IF(AND(Data!$G$9="squeeze",A2952&lt;Data!$G$11*0.25),$H$32,1)*$C$30*$C$13)*($C$14*$C$12),"")</f>
        <v/>
      </c>
      <c r="J2952" s="42" t="str">
        <f ca="1">IFERROR(IF(Data!$C$6="Real",B2952,I2952+J2951+($C$14*$C$12)*(NORMINV(RAND(),$C$15,CHOOSE($G$13,$C$13,F2952,G2952)))),"")</f>
        <v/>
      </c>
      <c r="K2952" s="88" t="str">
        <f>IF(ISNUMBER(A2952), IF($G$16="fixed",$G$17,MIN(H2952*Data!$C$7*$C$16*0.5,$C$17*Data!$C$7))*$C$12,"")</f>
        <v/>
      </c>
      <c r="L2952" s="42" t="str">
        <f t="shared" ca="1" si="1410"/>
        <v/>
      </c>
      <c r="M2952" s="44" t="str">
        <f t="shared" ca="1" si="1411"/>
        <v/>
      </c>
      <c r="N2952" s="44" t="str">
        <f t="shared" ca="1" si="1412"/>
        <v/>
      </c>
      <c r="O2952" s="108" t="str">
        <f t="shared" si="1396"/>
        <v/>
      </c>
      <c r="P2952" s="102" t="str">
        <f t="shared" si="1397"/>
        <v/>
      </c>
      <c r="Q2952" s="102" t="str">
        <f t="shared" si="1398"/>
        <v/>
      </c>
      <c r="R2952" s="120" t="str">
        <f t="shared" si="1399"/>
        <v/>
      </c>
      <c r="S2952" s="54" t="str">
        <f t="shared" si="1400"/>
        <v/>
      </c>
      <c r="T2952" s="5" t="str">
        <f t="shared" si="1401"/>
        <v/>
      </c>
      <c r="U2952" s="152" t="str">
        <f t="shared" si="1384"/>
        <v/>
      </c>
      <c r="V2952" s="152" t="str">
        <f t="shared" si="1385"/>
        <v/>
      </c>
      <c r="W2952" s="153" t="str">
        <f t="shared" si="1386"/>
        <v/>
      </c>
      <c r="X2952" s="153" t="str">
        <f t="shared" si="1387"/>
        <v/>
      </c>
      <c r="Y2952" s="153" t="str">
        <f t="shared" si="1388"/>
        <v/>
      </c>
      <c r="Z2952" s="153" t="str">
        <f t="shared" si="1389"/>
        <v/>
      </c>
      <c r="AA2952" s="152" t="str">
        <f t="shared" si="1390"/>
        <v/>
      </c>
      <c r="AB2952" s="152" t="str">
        <f t="shared" si="1391"/>
        <v/>
      </c>
      <c r="AC2952" s="154" t="str">
        <f t="shared" si="1402"/>
        <v/>
      </c>
      <c r="AD2952" s="154" t="str">
        <f t="shared" si="1403"/>
        <v/>
      </c>
      <c r="AE2952" s="3" t="str">
        <f t="shared" si="1404"/>
        <v/>
      </c>
      <c r="AF2952" s="3" t="str">
        <f t="shared" si="1405"/>
        <v/>
      </c>
      <c r="AG2952" s="3" t="str">
        <f t="shared" si="1406"/>
        <v/>
      </c>
      <c r="AH2952" s="4" t="str">
        <f t="shared" si="1407"/>
        <v/>
      </c>
      <c r="AI2952" s="75" t="str">
        <f t="shared" si="1408"/>
        <v/>
      </c>
      <c r="AJ2952" s="75" t="str">
        <f t="shared" si="1409"/>
        <v/>
      </c>
    </row>
    <row r="2953" spans="1:36">
      <c r="A2953" s="41" t="str">
        <f t="shared" si="1392"/>
        <v/>
      </c>
      <c r="B2953" s="150" t="str">
        <f>IF(ISNUMBER(A2953),INDEX('MetaTrader Import'!$H$13:$J$5893,TRUNC(((A2953-$A$39+1)-1)/3)+1,MOD((A2953-$A$39+1)-1,3)+1),"")</f>
        <v/>
      </c>
      <c r="C2953" s="43" t="str">
        <f t="shared" si="1393"/>
        <v/>
      </c>
      <c r="D2953" s="43" t="str">
        <f t="shared" ca="1" si="1383"/>
        <v/>
      </c>
      <c r="E2953" s="43" t="str">
        <f t="shared" si="1394"/>
        <v/>
      </c>
      <c r="F2953" s="43" t="str">
        <f t="shared" si="1395"/>
        <v/>
      </c>
      <c r="G2953" s="43" t="str">
        <f>IF(A2953&lt;&gt;"",IF(A2953&lt;Data!$G$11*0.25,$C$13/$G$32,IF(A2953&gt;Data!$G$11*0.25,$C$13,$C$13*10)),"")</f>
        <v/>
      </c>
      <c r="H2953" s="43" t="str">
        <f>IF(A2953&lt;&gt;"",IF(Data!$G$9="constant",$C$13,IF(Data!$G$9="squeeze",G2953,F2953)),"")</f>
        <v/>
      </c>
      <c r="I2953" s="38" t="str">
        <f ca="1">IF(ISNUMBER(A2953),NORMINV(RAND(),0,IF(AND(Data!$G$9="squeeze",A2953&lt;Data!$G$11*0.25),$H$32,1)*$C$30*$C$13)*($C$14*$C$12),"")</f>
        <v/>
      </c>
      <c r="J2953" s="42" t="str">
        <f ca="1">IFERROR(IF(Data!$C$6="Real",B2953,I2953+J2952+($C$14*$C$12)*(NORMINV(RAND(),$C$15,CHOOSE($G$13,$C$13,F2953,G2953)))),"")</f>
        <v/>
      </c>
      <c r="K2953" s="88" t="str">
        <f>IF(ISNUMBER(A2953), IF($G$16="fixed",$G$17,MIN(H2953*Data!$C$7*$C$16*0.5,$C$17*Data!$C$7))*$C$12,"")</f>
        <v/>
      </c>
      <c r="L2953" s="42" t="str">
        <f t="shared" ca="1" si="1410"/>
        <v/>
      </c>
      <c r="M2953" s="44" t="str">
        <f t="shared" ca="1" si="1411"/>
        <v/>
      </c>
      <c r="N2953" s="44" t="str">
        <f t="shared" ca="1" si="1412"/>
        <v/>
      </c>
      <c r="O2953" s="108" t="str">
        <f t="shared" si="1396"/>
        <v/>
      </c>
      <c r="P2953" s="102" t="str">
        <f t="shared" si="1397"/>
        <v/>
      </c>
      <c r="Q2953" s="102" t="str">
        <f t="shared" si="1398"/>
        <v/>
      </c>
      <c r="R2953" s="120" t="str">
        <f t="shared" si="1399"/>
        <v/>
      </c>
      <c r="S2953" s="54" t="str">
        <f t="shared" si="1400"/>
        <v/>
      </c>
      <c r="T2953" s="5" t="str">
        <f t="shared" si="1401"/>
        <v/>
      </c>
      <c r="U2953" s="152" t="str">
        <f t="shared" si="1384"/>
        <v/>
      </c>
      <c r="V2953" s="152" t="str">
        <f t="shared" si="1385"/>
        <v/>
      </c>
      <c r="W2953" s="153" t="str">
        <f t="shared" si="1386"/>
        <v/>
      </c>
      <c r="X2953" s="153" t="str">
        <f t="shared" si="1387"/>
        <v/>
      </c>
      <c r="Y2953" s="153" t="str">
        <f t="shared" si="1388"/>
        <v/>
      </c>
      <c r="Z2953" s="153" t="str">
        <f t="shared" si="1389"/>
        <v/>
      </c>
      <c r="AA2953" s="152" t="str">
        <f t="shared" si="1390"/>
        <v/>
      </c>
      <c r="AB2953" s="152" t="str">
        <f t="shared" si="1391"/>
        <v/>
      </c>
      <c r="AC2953" s="154" t="str">
        <f t="shared" si="1402"/>
        <v/>
      </c>
      <c r="AD2953" s="154" t="str">
        <f t="shared" si="1403"/>
        <v/>
      </c>
      <c r="AE2953" s="3" t="str">
        <f t="shared" si="1404"/>
        <v/>
      </c>
      <c r="AF2953" s="3" t="str">
        <f t="shared" si="1405"/>
        <v/>
      </c>
      <c r="AG2953" s="3" t="str">
        <f t="shared" si="1406"/>
        <v/>
      </c>
      <c r="AH2953" s="4" t="str">
        <f t="shared" si="1407"/>
        <v/>
      </c>
      <c r="AI2953" s="75" t="str">
        <f t="shared" si="1408"/>
        <v/>
      </c>
      <c r="AJ2953" s="75" t="str">
        <f t="shared" si="1409"/>
        <v/>
      </c>
    </row>
    <row r="2954" spans="1:36">
      <c r="A2954" s="41" t="str">
        <f t="shared" si="1392"/>
        <v/>
      </c>
      <c r="B2954" s="150" t="str">
        <f>IF(ISNUMBER(A2954),INDEX('MetaTrader Import'!$H$13:$J$5893,TRUNC(((A2954-$A$39+1)-1)/3)+1,MOD((A2954-$A$39+1)-1,3)+1),"")</f>
        <v/>
      </c>
      <c r="C2954" s="43" t="str">
        <f t="shared" si="1393"/>
        <v/>
      </c>
      <c r="D2954" s="43" t="str">
        <f t="shared" ca="1" si="1383"/>
        <v/>
      </c>
      <c r="E2954" s="43" t="str">
        <f t="shared" si="1394"/>
        <v/>
      </c>
      <c r="F2954" s="43" t="str">
        <f t="shared" si="1395"/>
        <v/>
      </c>
      <c r="G2954" s="43" t="str">
        <f>IF(A2954&lt;&gt;"",IF(A2954&lt;Data!$G$11*0.25,$C$13/$G$32,IF(A2954&gt;Data!$G$11*0.25,$C$13,$C$13*10)),"")</f>
        <v/>
      </c>
      <c r="H2954" s="43" t="str">
        <f>IF(A2954&lt;&gt;"",IF(Data!$G$9="constant",$C$13,IF(Data!$G$9="squeeze",G2954,F2954)),"")</f>
        <v/>
      </c>
      <c r="I2954" s="38" t="str">
        <f ca="1">IF(ISNUMBER(A2954),NORMINV(RAND(),0,IF(AND(Data!$G$9="squeeze",A2954&lt;Data!$G$11*0.25),$H$32,1)*$C$30*$C$13)*($C$14*$C$12),"")</f>
        <v/>
      </c>
      <c r="J2954" s="42" t="str">
        <f ca="1">IFERROR(IF(Data!$C$6="Real",B2954,I2954+J2953+($C$14*$C$12)*(NORMINV(RAND(),$C$15,CHOOSE($G$13,$C$13,F2954,G2954)))),"")</f>
        <v/>
      </c>
      <c r="K2954" s="88" t="str">
        <f>IF(ISNUMBER(A2954), IF($G$16="fixed",$G$17,MIN(H2954*Data!$C$7*$C$16*0.5,$C$17*Data!$C$7))*$C$12,"")</f>
        <v/>
      </c>
      <c r="L2954" s="42" t="str">
        <f t="shared" ca="1" si="1410"/>
        <v/>
      </c>
      <c r="M2954" s="44" t="str">
        <f t="shared" ca="1" si="1411"/>
        <v/>
      </c>
      <c r="N2954" s="44" t="str">
        <f t="shared" ca="1" si="1412"/>
        <v/>
      </c>
      <c r="O2954" s="108" t="str">
        <f t="shared" si="1396"/>
        <v/>
      </c>
      <c r="P2954" s="102" t="str">
        <f t="shared" si="1397"/>
        <v/>
      </c>
      <c r="Q2954" s="102" t="str">
        <f t="shared" si="1398"/>
        <v/>
      </c>
      <c r="R2954" s="120" t="str">
        <f t="shared" si="1399"/>
        <v/>
      </c>
      <c r="S2954" s="54" t="str">
        <f t="shared" si="1400"/>
        <v/>
      </c>
      <c r="T2954" s="5" t="str">
        <f t="shared" si="1401"/>
        <v/>
      </c>
      <c r="U2954" s="152" t="str">
        <f t="shared" si="1384"/>
        <v/>
      </c>
      <c r="V2954" s="152" t="str">
        <f t="shared" si="1385"/>
        <v/>
      </c>
      <c r="W2954" s="153" t="str">
        <f t="shared" si="1386"/>
        <v/>
      </c>
      <c r="X2954" s="153" t="str">
        <f t="shared" si="1387"/>
        <v/>
      </c>
      <c r="Y2954" s="153" t="str">
        <f t="shared" si="1388"/>
        <v/>
      </c>
      <c r="Z2954" s="153" t="str">
        <f t="shared" si="1389"/>
        <v/>
      </c>
      <c r="AA2954" s="152" t="str">
        <f t="shared" si="1390"/>
        <v/>
      </c>
      <c r="AB2954" s="152" t="str">
        <f t="shared" si="1391"/>
        <v/>
      </c>
      <c r="AC2954" s="154" t="str">
        <f t="shared" si="1402"/>
        <v/>
      </c>
      <c r="AD2954" s="154" t="str">
        <f t="shared" si="1403"/>
        <v/>
      </c>
      <c r="AE2954" s="3" t="str">
        <f t="shared" si="1404"/>
        <v/>
      </c>
      <c r="AF2954" s="3" t="str">
        <f t="shared" si="1405"/>
        <v/>
      </c>
      <c r="AG2954" s="3" t="str">
        <f t="shared" si="1406"/>
        <v/>
      </c>
      <c r="AH2954" s="4" t="str">
        <f t="shared" si="1407"/>
        <v/>
      </c>
      <c r="AI2954" s="75" t="str">
        <f t="shared" si="1408"/>
        <v/>
      </c>
      <c r="AJ2954" s="75" t="str">
        <f t="shared" si="1409"/>
        <v/>
      </c>
    </row>
    <row r="2955" spans="1:36">
      <c r="A2955" s="41" t="str">
        <f t="shared" si="1392"/>
        <v/>
      </c>
      <c r="B2955" s="150" t="str">
        <f>IF(ISNUMBER(A2955),INDEX('MetaTrader Import'!$H$13:$J$5893,TRUNC(((A2955-$A$39+1)-1)/3)+1,MOD((A2955-$A$39+1)-1,3)+1),"")</f>
        <v/>
      </c>
      <c r="C2955" s="43" t="str">
        <f t="shared" si="1393"/>
        <v/>
      </c>
      <c r="D2955" s="43" t="str">
        <f t="shared" ca="1" si="1383"/>
        <v/>
      </c>
      <c r="E2955" s="43" t="str">
        <f t="shared" si="1394"/>
        <v/>
      </c>
      <c r="F2955" s="43" t="str">
        <f t="shared" si="1395"/>
        <v/>
      </c>
      <c r="G2955" s="43" t="str">
        <f>IF(A2955&lt;&gt;"",IF(A2955&lt;Data!$G$11*0.25,$C$13/$G$32,IF(A2955&gt;Data!$G$11*0.25,$C$13,$C$13*10)),"")</f>
        <v/>
      </c>
      <c r="H2955" s="43" t="str">
        <f>IF(A2955&lt;&gt;"",IF(Data!$G$9="constant",$C$13,IF(Data!$G$9="squeeze",G2955,F2955)),"")</f>
        <v/>
      </c>
      <c r="I2955" s="38" t="str">
        <f ca="1">IF(ISNUMBER(A2955),NORMINV(RAND(),0,IF(AND(Data!$G$9="squeeze",A2955&lt;Data!$G$11*0.25),$H$32,1)*$C$30*$C$13)*($C$14*$C$12),"")</f>
        <v/>
      </c>
      <c r="J2955" s="42" t="str">
        <f ca="1">IFERROR(IF(Data!$C$6="Real",B2955,I2955+J2954+($C$14*$C$12)*(NORMINV(RAND(),$C$15,CHOOSE($G$13,$C$13,F2955,G2955)))),"")</f>
        <v/>
      </c>
      <c r="K2955" s="88" t="str">
        <f>IF(ISNUMBER(A2955), IF($G$16="fixed",$G$17,MIN(H2955*Data!$C$7*$C$16*0.5,$C$17*Data!$C$7))*$C$12,"")</f>
        <v/>
      </c>
      <c r="L2955" s="42" t="str">
        <f t="shared" ca="1" si="1410"/>
        <v/>
      </c>
      <c r="M2955" s="44" t="str">
        <f t="shared" ca="1" si="1411"/>
        <v/>
      </c>
      <c r="N2955" s="44" t="str">
        <f t="shared" ca="1" si="1412"/>
        <v/>
      </c>
      <c r="O2955" s="108" t="str">
        <f t="shared" si="1396"/>
        <v/>
      </c>
      <c r="P2955" s="102" t="str">
        <f t="shared" si="1397"/>
        <v/>
      </c>
      <c r="Q2955" s="102" t="str">
        <f t="shared" si="1398"/>
        <v/>
      </c>
      <c r="R2955" s="120" t="str">
        <f t="shared" si="1399"/>
        <v/>
      </c>
      <c r="S2955" s="54" t="str">
        <f t="shared" si="1400"/>
        <v/>
      </c>
      <c r="T2955" s="5" t="str">
        <f t="shared" si="1401"/>
        <v/>
      </c>
      <c r="U2955" s="152" t="str">
        <f t="shared" si="1384"/>
        <v/>
      </c>
      <c r="V2955" s="152" t="str">
        <f t="shared" si="1385"/>
        <v/>
      </c>
      <c r="W2955" s="153" t="str">
        <f t="shared" si="1386"/>
        <v/>
      </c>
      <c r="X2955" s="153" t="str">
        <f t="shared" si="1387"/>
        <v/>
      </c>
      <c r="Y2955" s="153" t="str">
        <f t="shared" si="1388"/>
        <v/>
      </c>
      <c r="Z2955" s="153" t="str">
        <f t="shared" si="1389"/>
        <v/>
      </c>
      <c r="AA2955" s="152" t="str">
        <f t="shared" si="1390"/>
        <v/>
      </c>
      <c r="AB2955" s="152" t="str">
        <f t="shared" si="1391"/>
        <v/>
      </c>
      <c r="AC2955" s="154" t="str">
        <f t="shared" si="1402"/>
        <v/>
      </c>
      <c r="AD2955" s="154" t="str">
        <f t="shared" si="1403"/>
        <v/>
      </c>
      <c r="AE2955" s="3" t="str">
        <f t="shared" si="1404"/>
        <v/>
      </c>
      <c r="AF2955" s="3" t="str">
        <f t="shared" si="1405"/>
        <v/>
      </c>
      <c r="AG2955" s="3" t="str">
        <f t="shared" si="1406"/>
        <v/>
      </c>
      <c r="AH2955" s="4" t="str">
        <f t="shared" si="1407"/>
        <v/>
      </c>
      <c r="AI2955" s="75" t="str">
        <f t="shared" si="1408"/>
        <v/>
      </c>
      <c r="AJ2955" s="75" t="str">
        <f t="shared" si="1409"/>
        <v/>
      </c>
    </row>
    <row r="2956" spans="1:36">
      <c r="A2956" s="41" t="str">
        <f t="shared" si="1392"/>
        <v/>
      </c>
      <c r="B2956" s="150" t="str">
        <f>IF(ISNUMBER(A2956),INDEX('MetaTrader Import'!$H$13:$J$5893,TRUNC(((A2956-$A$39+1)-1)/3)+1,MOD((A2956-$A$39+1)-1,3)+1),"")</f>
        <v/>
      </c>
      <c r="C2956" s="43" t="str">
        <f t="shared" si="1393"/>
        <v/>
      </c>
      <c r="D2956" s="43" t="str">
        <f t="shared" ca="1" si="1383"/>
        <v/>
      </c>
      <c r="E2956" s="43" t="str">
        <f t="shared" si="1394"/>
        <v/>
      </c>
      <c r="F2956" s="43" t="str">
        <f t="shared" si="1395"/>
        <v/>
      </c>
      <c r="G2956" s="43" t="str">
        <f>IF(A2956&lt;&gt;"",IF(A2956&lt;Data!$G$11*0.25,$C$13/$G$32,IF(A2956&gt;Data!$G$11*0.25,$C$13,$C$13*10)),"")</f>
        <v/>
      </c>
      <c r="H2956" s="43" t="str">
        <f>IF(A2956&lt;&gt;"",IF(Data!$G$9="constant",$C$13,IF(Data!$G$9="squeeze",G2956,F2956)),"")</f>
        <v/>
      </c>
      <c r="I2956" s="38" t="str">
        <f ca="1">IF(ISNUMBER(A2956),NORMINV(RAND(),0,IF(AND(Data!$G$9="squeeze",A2956&lt;Data!$G$11*0.25),$H$32,1)*$C$30*$C$13)*($C$14*$C$12),"")</f>
        <v/>
      </c>
      <c r="J2956" s="42" t="str">
        <f ca="1">IFERROR(IF(Data!$C$6="Real",B2956,I2956+J2955+($C$14*$C$12)*(NORMINV(RAND(),$C$15,CHOOSE($G$13,$C$13,F2956,G2956)))),"")</f>
        <v/>
      </c>
      <c r="K2956" s="88" t="str">
        <f>IF(ISNUMBER(A2956), IF($G$16="fixed",$G$17,MIN(H2956*Data!$C$7*$C$16*0.5,$C$17*Data!$C$7))*$C$12,"")</f>
        <v/>
      </c>
      <c r="L2956" s="42" t="str">
        <f t="shared" ca="1" si="1410"/>
        <v/>
      </c>
      <c r="M2956" s="44" t="str">
        <f t="shared" ca="1" si="1411"/>
        <v/>
      </c>
      <c r="N2956" s="44" t="str">
        <f t="shared" ca="1" si="1412"/>
        <v/>
      </c>
      <c r="O2956" s="108" t="str">
        <f t="shared" si="1396"/>
        <v/>
      </c>
      <c r="P2956" s="102" t="str">
        <f t="shared" si="1397"/>
        <v/>
      </c>
      <c r="Q2956" s="102" t="str">
        <f t="shared" si="1398"/>
        <v/>
      </c>
      <c r="R2956" s="120" t="str">
        <f t="shared" si="1399"/>
        <v/>
      </c>
      <c r="S2956" s="54" t="str">
        <f t="shared" si="1400"/>
        <v/>
      </c>
      <c r="T2956" s="5" t="str">
        <f t="shared" si="1401"/>
        <v/>
      </c>
      <c r="U2956" s="152" t="str">
        <f t="shared" si="1384"/>
        <v/>
      </c>
      <c r="V2956" s="152" t="str">
        <f t="shared" si="1385"/>
        <v/>
      </c>
      <c r="W2956" s="153" t="str">
        <f t="shared" si="1386"/>
        <v/>
      </c>
      <c r="X2956" s="153" t="str">
        <f t="shared" si="1387"/>
        <v/>
      </c>
      <c r="Y2956" s="153" t="str">
        <f t="shared" si="1388"/>
        <v/>
      </c>
      <c r="Z2956" s="153" t="str">
        <f t="shared" si="1389"/>
        <v/>
      </c>
      <c r="AA2956" s="152" t="str">
        <f t="shared" si="1390"/>
        <v/>
      </c>
      <c r="AB2956" s="152" t="str">
        <f t="shared" si="1391"/>
        <v/>
      </c>
      <c r="AC2956" s="154" t="str">
        <f t="shared" si="1402"/>
        <v/>
      </c>
      <c r="AD2956" s="154" t="str">
        <f t="shared" si="1403"/>
        <v/>
      </c>
      <c r="AE2956" s="3" t="str">
        <f t="shared" si="1404"/>
        <v/>
      </c>
      <c r="AF2956" s="3" t="str">
        <f t="shared" si="1405"/>
        <v/>
      </c>
      <c r="AG2956" s="3" t="str">
        <f t="shared" si="1406"/>
        <v/>
      </c>
      <c r="AH2956" s="4" t="str">
        <f t="shared" si="1407"/>
        <v/>
      </c>
      <c r="AI2956" s="75" t="str">
        <f t="shared" si="1408"/>
        <v/>
      </c>
      <c r="AJ2956" s="75" t="str">
        <f t="shared" si="1409"/>
        <v/>
      </c>
    </row>
    <row r="2957" spans="1:36">
      <c r="A2957" s="41" t="str">
        <f t="shared" si="1392"/>
        <v/>
      </c>
      <c r="B2957" s="150" t="str">
        <f>IF(ISNUMBER(A2957),INDEX('MetaTrader Import'!$H$13:$J$5893,TRUNC(((A2957-$A$39+1)-1)/3)+1,MOD((A2957-$A$39+1)-1,3)+1),"")</f>
        <v/>
      </c>
      <c r="C2957" s="43" t="str">
        <f t="shared" si="1393"/>
        <v/>
      </c>
      <c r="D2957" s="43" t="str">
        <f t="shared" ca="1" si="1383"/>
        <v/>
      </c>
      <c r="E2957" s="43" t="str">
        <f t="shared" si="1394"/>
        <v/>
      </c>
      <c r="F2957" s="43" t="str">
        <f t="shared" si="1395"/>
        <v/>
      </c>
      <c r="G2957" s="43" t="str">
        <f>IF(A2957&lt;&gt;"",IF(A2957&lt;Data!$G$11*0.25,$C$13/$G$32,IF(A2957&gt;Data!$G$11*0.25,$C$13,$C$13*10)),"")</f>
        <v/>
      </c>
      <c r="H2957" s="43" t="str">
        <f>IF(A2957&lt;&gt;"",IF(Data!$G$9="constant",$C$13,IF(Data!$G$9="squeeze",G2957,F2957)),"")</f>
        <v/>
      </c>
      <c r="I2957" s="38" t="str">
        <f ca="1">IF(ISNUMBER(A2957),NORMINV(RAND(),0,IF(AND(Data!$G$9="squeeze",A2957&lt;Data!$G$11*0.25),$H$32,1)*$C$30*$C$13)*($C$14*$C$12),"")</f>
        <v/>
      </c>
      <c r="J2957" s="42" t="str">
        <f ca="1">IFERROR(IF(Data!$C$6="Real",B2957,I2957+J2956+($C$14*$C$12)*(NORMINV(RAND(),$C$15,CHOOSE($G$13,$C$13,F2957,G2957)))),"")</f>
        <v/>
      </c>
      <c r="K2957" s="88" t="str">
        <f>IF(ISNUMBER(A2957), IF($G$16="fixed",$G$17,MIN(H2957*Data!$C$7*$C$16*0.5,$C$17*Data!$C$7))*$C$12,"")</f>
        <v/>
      </c>
      <c r="L2957" s="42" t="str">
        <f t="shared" ca="1" si="1410"/>
        <v/>
      </c>
      <c r="M2957" s="44" t="str">
        <f t="shared" ca="1" si="1411"/>
        <v/>
      </c>
      <c r="N2957" s="44" t="str">
        <f t="shared" ca="1" si="1412"/>
        <v/>
      </c>
      <c r="O2957" s="108" t="str">
        <f t="shared" si="1396"/>
        <v/>
      </c>
      <c r="P2957" s="102" t="str">
        <f t="shared" si="1397"/>
        <v/>
      </c>
      <c r="Q2957" s="102" t="str">
        <f t="shared" si="1398"/>
        <v/>
      </c>
      <c r="R2957" s="120" t="str">
        <f t="shared" si="1399"/>
        <v/>
      </c>
      <c r="S2957" s="54" t="str">
        <f t="shared" si="1400"/>
        <v/>
      </c>
      <c r="T2957" s="5" t="str">
        <f t="shared" si="1401"/>
        <v/>
      </c>
      <c r="U2957" s="152" t="str">
        <f t="shared" si="1384"/>
        <v/>
      </c>
      <c r="V2957" s="152" t="str">
        <f t="shared" si="1385"/>
        <v/>
      </c>
      <c r="W2957" s="153" t="str">
        <f t="shared" si="1386"/>
        <v/>
      </c>
      <c r="X2957" s="153" t="str">
        <f t="shared" si="1387"/>
        <v/>
      </c>
      <c r="Y2957" s="153" t="str">
        <f t="shared" si="1388"/>
        <v/>
      </c>
      <c r="Z2957" s="153" t="str">
        <f t="shared" si="1389"/>
        <v/>
      </c>
      <c r="AA2957" s="152" t="str">
        <f t="shared" si="1390"/>
        <v/>
      </c>
      <c r="AB2957" s="152" t="str">
        <f t="shared" si="1391"/>
        <v/>
      </c>
      <c r="AC2957" s="154" t="str">
        <f t="shared" si="1402"/>
        <v/>
      </c>
      <c r="AD2957" s="154" t="str">
        <f t="shared" si="1403"/>
        <v/>
      </c>
      <c r="AE2957" s="3" t="str">
        <f t="shared" si="1404"/>
        <v/>
      </c>
      <c r="AF2957" s="3" t="str">
        <f t="shared" si="1405"/>
        <v/>
      </c>
      <c r="AG2957" s="3" t="str">
        <f t="shared" si="1406"/>
        <v/>
      </c>
      <c r="AH2957" s="4" t="str">
        <f t="shared" si="1407"/>
        <v/>
      </c>
      <c r="AI2957" s="75" t="str">
        <f t="shared" si="1408"/>
        <v/>
      </c>
      <c r="AJ2957" s="75" t="str">
        <f t="shared" si="1409"/>
        <v/>
      </c>
    </row>
    <row r="2958" spans="1:36">
      <c r="A2958" s="41" t="str">
        <f t="shared" si="1392"/>
        <v/>
      </c>
      <c r="B2958" s="150" t="str">
        <f>IF(ISNUMBER(A2958),INDEX('MetaTrader Import'!$H$13:$J$5893,TRUNC(((A2958-$A$39+1)-1)/3)+1,MOD((A2958-$A$39+1)-1,3)+1),"")</f>
        <v/>
      </c>
      <c r="C2958" s="43" t="str">
        <f t="shared" si="1393"/>
        <v/>
      </c>
      <c r="D2958" s="43" t="str">
        <f t="shared" ca="1" si="1383"/>
        <v/>
      </c>
      <c r="E2958" s="43" t="str">
        <f t="shared" si="1394"/>
        <v/>
      </c>
      <c r="F2958" s="43" t="str">
        <f t="shared" si="1395"/>
        <v/>
      </c>
      <c r="G2958" s="43" t="str">
        <f>IF(A2958&lt;&gt;"",IF(A2958&lt;Data!$G$11*0.25,$C$13/$G$32,IF(A2958&gt;Data!$G$11*0.25,$C$13,$C$13*10)),"")</f>
        <v/>
      </c>
      <c r="H2958" s="43" t="str">
        <f>IF(A2958&lt;&gt;"",IF(Data!$G$9="constant",$C$13,IF(Data!$G$9="squeeze",G2958,F2958)),"")</f>
        <v/>
      </c>
      <c r="I2958" s="38" t="str">
        <f ca="1">IF(ISNUMBER(A2958),NORMINV(RAND(),0,IF(AND(Data!$G$9="squeeze",A2958&lt;Data!$G$11*0.25),$H$32,1)*$C$30*$C$13)*($C$14*$C$12),"")</f>
        <v/>
      </c>
      <c r="J2958" s="42" t="str">
        <f ca="1">IFERROR(IF(Data!$C$6="Real",B2958,I2958+J2957+($C$14*$C$12)*(NORMINV(RAND(),$C$15,CHOOSE($G$13,$C$13,F2958,G2958)))),"")</f>
        <v/>
      </c>
      <c r="K2958" s="88" t="str">
        <f>IF(ISNUMBER(A2958), IF($G$16="fixed",$G$17,MIN(H2958*Data!$C$7*$C$16*0.5,$C$17*Data!$C$7))*$C$12,"")</f>
        <v/>
      </c>
      <c r="L2958" s="42" t="str">
        <f t="shared" ca="1" si="1410"/>
        <v/>
      </c>
      <c r="M2958" s="44" t="str">
        <f t="shared" ca="1" si="1411"/>
        <v/>
      </c>
      <c r="N2958" s="44" t="str">
        <f t="shared" ca="1" si="1412"/>
        <v/>
      </c>
      <c r="O2958" s="108" t="str">
        <f t="shared" si="1396"/>
        <v/>
      </c>
      <c r="P2958" s="102" t="str">
        <f t="shared" si="1397"/>
        <v/>
      </c>
      <c r="Q2958" s="102" t="str">
        <f t="shared" si="1398"/>
        <v/>
      </c>
      <c r="R2958" s="120" t="str">
        <f t="shared" si="1399"/>
        <v/>
      </c>
      <c r="S2958" s="54" t="str">
        <f t="shared" si="1400"/>
        <v/>
      </c>
      <c r="T2958" s="5" t="str">
        <f t="shared" si="1401"/>
        <v/>
      </c>
      <c r="U2958" s="152" t="str">
        <f t="shared" si="1384"/>
        <v/>
      </c>
      <c r="V2958" s="152" t="str">
        <f t="shared" si="1385"/>
        <v/>
      </c>
      <c r="W2958" s="153" t="str">
        <f t="shared" si="1386"/>
        <v/>
      </c>
      <c r="X2958" s="153" t="str">
        <f t="shared" si="1387"/>
        <v/>
      </c>
      <c r="Y2958" s="153" t="str">
        <f t="shared" si="1388"/>
        <v/>
      </c>
      <c r="Z2958" s="153" t="str">
        <f t="shared" si="1389"/>
        <v/>
      </c>
      <c r="AA2958" s="152" t="str">
        <f t="shared" si="1390"/>
        <v/>
      </c>
      <c r="AB2958" s="152" t="str">
        <f t="shared" si="1391"/>
        <v/>
      </c>
      <c r="AC2958" s="154" t="str">
        <f t="shared" si="1402"/>
        <v/>
      </c>
      <c r="AD2958" s="154" t="str">
        <f t="shared" si="1403"/>
        <v/>
      </c>
      <c r="AE2958" s="3" t="str">
        <f t="shared" si="1404"/>
        <v/>
      </c>
      <c r="AF2958" s="3" t="str">
        <f t="shared" si="1405"/>
        <v/>
      </c>
      <c r="AG2958" s="3" t="str">
        <f t="shared" si="1406"/>
        <v/>
      </c>
      <c r="AH2958" s="4" t="str">
        <f t="shared" si="1407"/>
        <v/>
      </c>
      <c r="AI2958" s="75" t="str">
        <f t="shared" si="1408"/>
        <v/>
      </c>
      <c r="AJ2958" s="75" t="str">
        <f t="shared" si="1409"/>
        <v/>
      </c>
    </row>
    <row r="2959" spans="1:36">
      <c r="A2959" s="41" t="str">
        <f t="shared" si="1392"/>
        <v/>
      </c>
      <c r="B2959" s="150" t="str">
        <f>IF(ISNUMBER(A2959),INDEX('MetaTrader Import'!$H$13:$J$5893,TRUNC(((A2959-$A$39+1)-1)/3)+1,MOD((A2959-$A$39+1)-1,3)+1),"")</f>
        <v/>
      </c>
      <c r="C2959" s="43" t="str">
        <f t="shared" si="1393"/>
        <v/>
      </c>
      <c r="D2959" s="43" t="str">
        <f t="shared" ca="1" si="1383"/>
        <v/>
      </c>
      <c r="E2959" s="43" t="str">
        <f t="shared" si="1394"/>
        <v/>
      </c>
      <c r="F2959" s="43" t="str">
        <f t="shared" si="1395"/>
        <v/>
      </c>
      <c r="G2959" s="43" t="str">
        <f>IF(A2959&lt;&gt;"",IF(A2959&lt;Data!$G$11*0.25,$C$13/$G$32,IF(A2959&gt;Data!$G$11*0.25,$C$13,$C$13*10)),"")</f>
        <v/>
      </c>
      <c r="H2959" s="43" t="str">
        <f>IF(A2959&lt;&gt;"",IF(Data!$G$9="constant",$C$13,IF(Data!$G$9="squeeze",G2959,F2959)),"")</f>
        <v/>
      </c>
      <c r="I2959" s="38" t="str">
        <f ca="1">IF(ISNUMBER(A2959),NORMINV(RAND(),0,IF(AND(Data!$G$9="squeeze",A2959&lt;Data!$G$11*0.25),$H$32,1)*$C$30*$C$13)*($C$14*$C$12),"")</f>
        <v/>
      </c>
      <c r="J2959" s="42" t="str">
        <f ca="1">IFERROR(IF(Data!$C$6="Real",B2959,I2959+J2958+($C$14*$C$12)*(NORMINV(RAND(),$C$15,CHOOSE($G$13,$C$13,F2959,G2959)))),"")</f>
        <v/>
      </c>
      <c r="K2959" s="88" t="str">
        <f>IF(ISNUMBER(A2959), IF($G$16="fixed",$G$17,MIN(H2959*Data!$C$7*$C$16*0.5,$C$17*Data!$C$7))*$C$12,"")</f>
        <v/>
      </c>
      <c r="L2959" s="42" t="str">
        <f t="shared" ca="1" si="1410"/>
        <v/>
      </c>
      <c r="M2959" s="44" t="str">
        <f t="shared" ca="1" si="1411"/>
        <v/>
      </c>
      <c r="N2959" s="44" t="str">
        <f t="shared" ca="1" si="1412"/>
        <v/>
      </c>
      <c r="O2959" s="108" t="str">
        <f t="shared" si="1396"/>
        <v/>
      </c>
      <c r="P2959" s="102" t="str">
        <f t="shared" si="1397"/>
        <v/>
      </c>
      <c r="Q2959" s="102" t="str">
        <f t="shared" si="1398"/>
        <v/>
      </c>
      <c r="R2959" s="120" t="str">
        <f t="shared" si="1399"/>
        <v/>
      </c>
      <c r="S2959" s="54" t="str">
        <f t="shared" si="1400"/>
        <v/>
      </c>
      <c r="T2959" s="5" t="str">
        <f t="shared" si="1401"/>
        <v/>
      </c>
      <c r="U2959" s="152" t="str">
        <f t="shared" si="1384"/>
        <v/>
      </c>
      <c r="V2959" s="152" t="str">
        <f t="shared" si="1385"/>
        <v/>
      </c>
      <c r="W2959" s="153" t="str">
        <f t="shared" si="1386"/>
        <v/>
      </c>
      <c r="X2959" s="153" t="str">
        <f t="shared" si="1387"/>
        <v/>
      </c>
      <c r="Y2959" s="153" t="str">
        <f t="shared" si="1388"/>
        <v/>
      </c>
      <c r="Z2959" s="153" t="str">
        <f t="shared" si="1389"/>
        <v/>
      </c>
      <c r="AA2959" s="152" t="str">
        <f t="shared" si="1390"/>
        <v/>
      </c>
      <c r="AB2959" s="152" t="str">
        <f t="shared" si="1391"/>
        <v/>
      </c>
      <c r="AC2959" s="154" t="str">
        <f t="shared" si="1402"/>
        <v/>
      </c>
      <c r="AD2959" s="154" t="str">
        <f t="shared" si="1403"/>
        <v/>
      </c>
      <c r="AE2959" s="3" t="str">
        <f t="shared" si="1404"/>
        <v/>
      </c>
      <c r="AF2959" s="3" t="str">
        <f t="shared" si="1405"/>
        <v/>
      </c>
      <c r="AG2959" s="3" t="str">
        <f t="shared" si="1406"/>
        <v/>
      </c>
      <c r="AH2959" s="4" t="str">
        <f t="shared" si="1407"/>
        <v/>
      </c>
      <c r="AI2959" s="75" t="str">
        <f t="shared" si="1408"/>
        <v/>
      </c>
      <c r="AJ2959" s="75" t="str">
        <f t="shared" si="1409"/>
        <v/>
      </c>
    </row>
    <row r="2960" spans="1:36">
      <c r="A2960" s="41" t="str">
        <f t="shared" si="1392"/>
        <v/>
      </c>
      <c r="B2960" s="150" t="str">
        <f>IF(ISNUMBER(A2960),INDEX('MetaTrader Import'!$H$13:$J$5893,TRUNC(((A2960-$A$39+1)-1)/3)+1,MOD((A2960-$A$39+1)-1,3)+1),"")</f>
        <v/>
      </c>
      <c r="C2960" s="43" t="str">
        <f t="shared" si="1393"/>
        <v/>
      </c>
      <c r="D2960" s="43" t="str">
        <f t="shared" ca="1" si="1383"/>
        <v/>
      </c>
      <c r="E2960" s="43" t="str">
        <f t="shared" si="1394"/>
        <v/>
      </c>
      <c r="F2960" s="43" t="str">
        <f t="shared" si="1395"/>
        <v/>
      </c>
      <c r="G2960" s="43" t="str">
        <f>IF(A2960&lt;&gt;"",IF(A2960&lt;Data!$G$11*0.25,$C$13/$G$32,IF(A2960&gt;Data!$G$11*0.25,$C$13,$C$13*10)),"")</f>
        <v/>
      </c>
      <c r="H2960" s="43" t="str">
        <f>IF(A2960&lt;&gt;"",IF(Data!$G$9="constant",$C$13,IF(Data!$G$9="squeeze",G2960,F2960)),"")</f>
        <v/>
      </c>
      <c r="I2960" s="38" t="str">
        <f ca="1">IF(ISNUMBER(A2960),NORMINV(RAND(),0,IF(AND(Data!$G$9="squeeze",A2960&lt;Data!$G$11*0.25),$H$32,1)*$C$30*$C$13)*($C$14*$C$12),"")</f>
        <v/>
      </c>
      <c r="J2960" s="42" t="str">
        <f ca="1">IFERROR(IF(Data!$C$6="Real",B2960,I2960+J2959+($C$14*$C$12)*(NORMINV(RAND(),$C$15,CHOOSE($G$13,$C$13,F2960,G2960)))),"")</f>
        <v/>
      </c>
      <c r="K2960" s="88" t="str">
        <f>IF(ISNUMBER(A2960), IF($G$16="fixed",$G$17,MIN(H2960*Data!$C$7*$C$16*0.5,$C$17*Data!$C$7))*$C$12,"")</f>
        <v/>
      </c>
      <c r="L2960" s="42" t="str">
        <f t="shared" ca="1" si="1410"/>
        <v/>
      </c>
      <c r="M2960" s="44" t="str">
        <f t="shared" ca="1" si="1411"/>
        <v/>
      </c>
      <c r="N2960" s="44" t="str">
        <f t="shared" ca="1" si="1412"/>
        <v/>
      </c>
      <c r="O2960" s="108" t="str">
        <f t="shared" si="1396"/>
        <v/>
      </c>
      <c r="P2960" s="102" t="str">
        <f t="shared" si="1397"/>
        <v/>
      </c>
      <c r="Q2960" s="102" t="str">
        <f t="shared" si="1398"/>
        <v/>
      </c>
      <c r="R2960" s="120" t="str">
        <f t="shared" si="1399"/>
        <v/>
      </c>
      <c r="S2960" s="54" t="str">
        <f t="shared" si="1400"/>
        <v/>
      </c>
      <c r="T2960" s="5" t="str">
        <f t="shared" si="1401"/>
        <v/>
      </c>
      <c r="U2960" s="152" t="str">
        <f t="shared" si="1384"/>
        <v/>
      </c>
      <c r="V2960" s="152" t="str">
        <f t="shared" si="1385"/>
        <v/>
      </c>
      <c r="W2960" s="153" t="str">
        <f t="shared" si="1386"/>
        <v/>
      </c>
      <c r="X2960" s="153" t="str">
        <f t="shared" si="1387"/>
        <v/>
      </c>
      <c r="Y2960" s="153" t="str">
        <f t="shared" si="1388"/>
        <v/>
      </c>
      <c r="Z2960" s="153" t="str">
        <f t="shared" si="1389"/>
        <v/>
      </c>
      <c r="AA2960" s="152" t="str">
        <f t="shared" si="1390"/>
        <v/>
      </c>
      <c r="AB2960" s="152" t="str">
        <f t="shared" si="1391"/>
        <v/>
      </c>
      <c r="AC2960" s="154" t="str">
        <f t="shared" si="1402"/>
        <v/>
      </c>
      <c r="AD2960" s="154" t="str">
        <f t="shared" si="1403"/>
        <v/>
      </c>
      <c r="AE2960" s="3" t="str">
        <f t="shared" si="1404"/>
        <v/>
      </c>
      <c r="AF2960" s="3" t="str">
        <f t="shared" si="1405"/>
        <v/>
      </c>
      <c r="AG2960" s="3" t="str">
        <f t="shared" si="1406"/>
        <v/>
      </c>
      <c r="AH2960" s="4" t="str">
        <f t="shared" si="1407"/>
        <v/>
      </c>
      <c r="AI2960" s="75" t="str">
        <f t="shared" si="1408"/>
        <v/>
      </c>
      <c r="AJ2960" s="75" t="str">
        <f t="shared" si="1409"/>
        <v/>
      </c>
    </row>
    <row r="2961" spans="1:36">
      <c r="A2961" s="41" t="str">
        <f t="shared" si="1392"/>
        <v/>
      </c>
      <c r="B2961" s="150" t="str">
        <f>IF(ISNUMBER(A2961),INDEX('MetaTrader Import'!$H$13:$J$5893,TRUNC(((A2961-$A$39+1)-1)/3)+1,MOD((A2961-$A$39+1)-1,3)+1),"")</f>
        <v/>
      </c>
      <c r="C2961" s="43" t="str">
        <f t="shared" si="1393"/>
        <v/>
      </c>
      <c r="D2961" s="43" t="str">
        <f t="shared" ca="1" si="1383"/>
        <v/>
      </c>
      <c r="E2961" s="43" t="str">
        <f t="shared" si="1394"/>
        <v/>
      </c>
      <c r="F2961" s="43" t="str">
        <f t="shared" si="1395"/>
        <v/>
      </c>
      <c r="G2961" s="43" t="str">
        <f>IF(A2961&lt;&gt;"",IF(A2961&lt;Data!$G$11*0.25,$C$13/$G$32,IF(A2961&gt;Data!$G$11*0.25,$C$13,$C$13*10)),"")</f>
        <v/>
      </c>
      <c r="H2961" s="43" t="str">
        <f>IF(A2961&lt;&gt;"",IF(Data!$G$9="constant",$C$13,IF(Data!$G$9="squeeze",G2961,F2961)),"")</f>
        <v/>
      </c>
      <c r="I2961" s="38" t="str">
        <f ca="1">IF(ISNUMBER(A2961),NORMINV(RAND(),0,IF(AND(Data!$G$9="squeeze",A2961&lt;Data!$G$11*0.25),$H$32,1)*$C$30*$C$13)*($C$14*$C$12),"")</f>
        <v/>
      </c>
      <c r="J2961" s="42" t="str">
        <f ca="1">IFERROR(IF(Data!$C$6="Real",B2961,I2961+J2960+($C$14*$C$12)*(NORMINV(RAND(),$C$15,CHOOSE($G$13,$C$13,F2961,G2961)))),"")</f>
        <v/>
      </c>
      <c r="K2961" s="88" t="str">
        <f>IF(ISNUMBER(A2961), IF($G$16="fixed",$G$17,MIN(H2961*Data!$C$7*$C$16*0.5,$C$17*Data!$C$7))*$C$12,"")</f>
        <v/>
      </c>
      <c r="L2961" s="42" t="str">
        <f t="shared" ca="1" si="1410"/>
        <v/>
      </c>
      <c r="M2961" s="44" t="str">
        <f t="shared" ca="1" si="1411"/>
        <v/>
      </c>
      <c r="N2961" s="44" t="str">
        <f t="shared" ca="1" si="1412"/>
        <v/>
      </c>
      <c r="O2961" s="108" t="str">
        <f t="shared" si="1396"/>
        <v/>
      </c>
      <c r="P2961" s="102" t="str">
        <f t="shared" si="1397"/>
        <v/>
      </c>
      <c r="Q2961" s="102" t="str">
        <f t="shared" si="1398"/>
        <v/>
      </c>
      <c r="R2961" s="120" t="str">
        <f t="shared" si="1399"/>
        <v/>
      </c>
      <c r="S2961" s="54" t="str">
        <f t="shared" si="1400"/>
        <v/>
      </c>
      <c r="T2961" s="5" t="str">
        <f t="shared" si="1401"/>
        <v/>
      </c>
      <c r="U2961" s="152" t="str">
        <f t="shared" si="1384"/>
        <v/>
      </c>
      <c r="V2961" s="152" t="str">
        <f t="shared" si="1385"/>
        <v/>
      </c>
      <c r="W2961" s="153" t="str">
        <f t="shared" si="1386"/>
        <v/>
      </c>
      <c r="X2961" s="153" t="str">
        <f t="shared" si="1387"/>
        <v/>
      </c>
      <c r="Y2961" s="153" t="str">
        <f t="shared" si="1388"/>
        <v/>
      </c>
      <c r="Z2961" s="153" t="str">
        <f t="shared" si="1389"/>
        <v/>
      </c>
      <c r="AA2961" s="152" t="str">
        <f t="shared" si="1390"/>
        <v/>
      </c>
      <c r="AB2961" s="152" t="str">
        <f t="shared" si="1391"/>
        <v/>
      </c>
      <c r="AC2961" s="154" t="str">
        <f t="shared" si="1402"/>
        <v/>
      </c>
      <c r="AD2961" s="154" t="str">
        <f t="shared" si="1403"/>
        <v/>
      </c>
      <c r="AE2961" s="3" t="str">
        <f t="shared" si="1404"/>
        <v/>
      </c>
      <c r="AF2961" s="3" t="str">
        <f t="shared" si="1405"/>
        <v/>
      </c>
      <c r="AG2961" s="3" t="str">
        <f t="shared" si="1406"/>
        <v/>
      </c>
      <c r="AH2961" s="4" t="str">
        <f t="shared" si="1407"/>
        <v/>
      </c>
      <c r="AI2961" s="75" t="str">
        <f t="shared" si="1408"/>
        <v/>
      </c>
      <c r="AJ2961" s="75" t="str">
        <f t="shared" si="1409"/>
        <v/>
      </c>
    </row>
    <row r="2962" spans="1:36">
      <c r="A2962" s="41" t="str">
        <f t="shared" si="1392"/>
        <v/>
      </c>
      <c r="B2962" s="150" t="str">
        <f>IF(ISNUMBER(A2962),INDEX('MetaTrader Import'!$H$13:$J$5893,TRUNC(((A2962-$A$39+1)-1)/3)+1,MOD((A2962-$A$39+1)-1,3)+1),"")</f>
        <v/>
      </c>
      <c r="C2962" s="43" t="str">
        <f t="shared" si="1393"/>
        <v/>
      </c>
      <c r="D2962" s="43" t="str">
        <f t="shared" ca="1" si="1383"/>
        <v/>
      </c>
      <c r="E2962" s="43" t="str">
        <f t="shared" si="1394"/>
        <v/>
      </c>
      <c r="F2962" s="43" t="str">
        <f t="shared" si="1395"/>
        <v/>
      </c>
      <c r="G2962" s="43" t="str">
        <f>IF(A2962&lt;&gt;"",IF(A2962&lt;Data!$G$11*0.25,$C$13/$G$32,IF(A2962&gt;Data!$G$11*0.25,$C$13,$C$13*10)),"")</f>
        <v/>
      </c>
      <c r="H2962" s="43" t="str">
        <f>IF(A2962&lt;&gt;"",IF(Data!$G$9="constant",$C$13,IF(Data!$G$9="squeeze",G2962,F2962)),"")</f>
        <v/>
      </c>
      <c r="I2962" s="38" t="str">
        <f ca="1">IF(ISNUMBER(A2962),NORMINV(RAND(),0,IF(AND(Data!$G$9="squeeze",A2962&lt;Data!$G$11*0.25),$H$32,1)*$C$30*$C$13)*($C$14*$C$12),"")</f>
        <v/>
      </c>
      <c r="J2962" s="42" t="str">
        <f ca="1">IFERROR(IF(Data!$C$6="Real",B2962,I2962+J2961+($C$14*$C$12)*(NORMINV(RAND(),$C$15,CHOOSE($G$13,$C$13,F2962,G2962)))),"")</f>
        <v/>
      </c>
      <c r="K2962" s="88" t="str">
        <f>IF(ISNUMBER(A2962), IF($G$16="fixed",$G$17,MIN(H2962*Data!$C$7*$C$16*0.5,$C$17*Data!$C$7))*$C$12,"")</f>
        <v/>
      </c>
      <c r="L2962" s="42" t="str">
        <f t="shared" ca="1" si="1410"/>
        <v/>
      </c>
      <c r="M2962" s="44" t="str">
        <f t="shared" ca="1" si="1411"/>
        <v/>
      </c>
      <c r="N2962" s="44" t="str">
        <f t="shared" ca="1" si="1412"/>
        <v/>
      </c>
      <c r="O2962" s="108" t="str">
        <f t="shared" si="1396"/>
        <v/>
      </c>
      <c r="P2962" s="102" t="str">
        <f t="shared" si="1397"/>
        <v/>
      </c>
      <c r="Q2962" s="102" t="str">
        <f t="shared" si="1398"/>
        <v/>
      </c>
      <c r="R2962" s="120" t="str">
        <f t="shared" si="1399"/>
        <v/>
      </c>
      <c r="S2962" s="54" t="str">
        <f t="shared" si="1400"/>
        <v/>
      </c>
      <c r="T2962" s="5" t="str">
        <f t="shared" si="1401"/>
        <v/>
      </c>
      <c r="U2962" s="152" t="str">
        <f t="shared" si="1384"/>
        <v/>
      </c>
      <c r="V2962" s="152" t="str">
        <f t="shared" si="1385"/>
        <v/>
      </c>
      <c r="W2962" s="153" t="str">
        <f t="shared" si="1386"/>
        <v/>
      </c>
      <c r="X2962" s="153" t="str">
        <f t="shared" si="1387"/>
        <v/>
      </c>
      <c r="Y2962" s="153" t="str">
        <f t="shared" si="1388"/>
        <v/>
      </c>
      <c r="Z2962" s="153" t="str">
        <f t="shared" si="1389"/>
        <v/>
      </c>
      <c r="AA2962" s="152" t="str">
        <f t="shared" si="1390"/>
        <v/>
      </c>
      <c r="AB2962" s="152" t="str">
        <f t="shared" si="1391"/>
        <v/>
      </c>
      <c r="AC2962" s="154" t="str">
        <f t="shared" si="1402"/>
        <v/>
      </c>
      <c r="AD2962" s="154" t="str">
        <f t="shared" si="1403"/>
        <v/>
      </c>
      <c r="AE2962" s="3" t="str">
        <f t="shared" si="1404"/>
        <v/>
      </c>
      <c r="AF2962" s="3" t="str">
        <f t="shared" si="1405"/>
        <v/>
      </c>
      <c r="AG2962" s="3" t="str">
        <f t="shared" si="1406"/>
        <v/>
      </c>
      <c r="AH2962" s="4" t="str">
        <f t="shared" si="1407"/>
        <v/>
      </c>
      <c r="AI2962" s="75" t="str">
        <f t="shared" si="1408"/>
        <v/>
      </c>
      <c r="AJ2962" s="75" t="str">
        <f t="shared" si="1409"/>
        <v/>
      </c>
    </row>
    <row r="2963" spans="1:36">
      <c r="A2963" s="41" t="str">
        <f t="shared" si="1392"/>
        <v/>
      </c>
      <c r="B2963" s="150" t="str">
        <f>IF(ISNUMBER(A2963),INDEX('MetaTrader Import'!$H$13:$J$5893,TRUNC(((A2963-$A$39+1)-1)/3)+1,MOD((A2963-$A$39+1)-1,3)+1),"")</f>
        <v/>
      </c>
      <c r="C2963" s="43" t="str">
        <f t="shared" si="1393"/>
        <v/>
      </c>
      <c r="D2963" s="43" t="str">
        <f t="shared" ca="1" si="1383"/>
        <v/>
      </c>
      <c r="E2963" s="43" t="str">
        <f t="shared" si="1394"/>
        <v/>
      </c>
      <c r="F2963" s="43" t="str">
        <f t="shared" si="1395"/>
        <v/>
      </c>
      <c r="G2963" s="43" t="str">
        <f>IF(A2963&lt;&gt;"",IF(A2963&lt;Data!$G$11*0.25,$C$13/$G$32,IF(A2963&gt;Data!$G$11*0.25,$C$13,$C$13*10)),"")</f>
        <v/>
      </c>
      <c r="H2963" s="43" t="str">
        <f>IF(A2963&lt;&gt;"",IF(Data!$G$9="constant",$C$13,IF(Data!$G$9="squeeze",G2963,F2963)),"")</f>
        <v/>
      </c>
      <c r="I2963" s="38" t="str">
        <f ca="1">IF(ISNUMBER(A2963),NORMINV(RAND(),0,IF(AND(Data!$G$9="squeeze",A2963&lt;Data!$G$11*0.25),$H$32,1)*$C$30*$C$13)*($C$14*$C$12),"")</f>
        <v/>
      </c>
      <c r="J2963" s="42" t="str">
        <f ca="1">IFERROR(IF(Data!$C$6="Real",B2963,I2963+J2962+($C$14*$C$12)*(NORMINV(RAND(),$C$15,CHOOSE($G$13,$C$13,F2963,G2963)))),"")</f>
        <v/>
      </c>
      <c r="K2963" s="88" t="str">
        <f>IF(ISNUMBER(A2963), IF($G$16="fixed",$G$17,MIN(H2963*Data!$C$7*$C$16*0.5,$C$17*Data!$C$7))*$C$12,"")</f>
        <v/>
      </c>
      <c r="L2963" s="42" t="str">
        <f t="shared" ca="1" si="1410"/>
        <v/>
      </c>
      <c r="M2963" s="44" t="str">
        <f t="shared" ca="1" si="1411"/>
        <v/>
      </c>
      <c r="N2963" s="44" t="str">
        <f t="shared" ca="1" si="1412"/>
        <v/>
      </c>
      <c r="O2963" s="108" t="str">
        <f t="shared" si="1396"/>
        <v/>
      </c>
      <c r="P2963" s="102" t="str">
        <f t="shared" si="1397"/>
        <v/>
      </c>
      <c r="Q2963" s="102" t="str">
        <f t="shared" si="1398"/>
        <v/>
      </c>
      <c r="R2963" s="120" t="str">
        <f t="shared" si="1399"/>
        <v/>
      </c>
      <c r="S2963" s="54" t="str">
        <f t="shared" si="1400"/>
        <v/>
      </c>
      <c r="T2963" s="5" t="str">
        <f t="shared" si="1401"/>
        <v/>
      </c>
      <c r="U2963" s="152" t="str">
        <f t="shared" si="1384"/>
        <v/>
      </c>
      <c r="V2963" s="152" t="str">
        <f t="shared" si="1385"/>
        <v/>
      </c>
      <c r="W2963" s="153" t="str">
        <f t="shared" si="1386"/>
        <v/>
      </c>
      <c r="X2963" s="153" t="str">
        <f t="shared" si="1387"/>
        <v/>
      </c>
      <c r="Y2963" s="153" t="str">
        <f t="shared" si="1388"/>
        <v/>
      </c>
      <c r="Z2963" s="153" t="str">
        <f t="shared" si="1389"/>
        <v/>
      </c>
      <c r="AA2963" s="152" t="str">
        <f t="shared" si="1390"/>
        <v/>
      </c>
      <c r="AB2963" s="152" t="str">
        <f t="shared" si="1391"/>
        <v/>
      </c>
      <c r="AC2963" s="154" t="str">
        <f t="shared" si="1402"/>
        <v/>
      </c>
      <c r="AD2963" s="154" t="str">
        <f t="shared" si="1403"/>
        <v/>
      </c>
      <c r="AE2963" s="3" t="str">
        <f t="shared" si="1404"/>
        <v/>
      </c>
      <c r="AF2963" s="3" t="str">
        <f t="shared" si="1405"/>
        <v/>
      </c>
      <c r="AG2963" s="3" t="str">
        <f t="shared" si="1406"/>
        <v/>
      </c>
      <c r="AH2963" s="4" t="str">
        <f t="shared" si="1407"/>
        <v/>
      </c>
      <c r="AI2963" s="75" t="str">
        <f t="shared" si="1408"/>
        <v/>
      </c>
      <c r="AJ2963" s="75" t="str">
        <f t="shared" si="1409"/>
        <v/>
      </c>
    </row>
    <row r="2964" spans="1:36">
      <c r="A2964" s="41" t="str">
        <f t="shared" si="1392"/>
        <v/>
      </c>
      <c r="B2964" s="150" t="str">
        <f>IF(ISNUMBER(A2964),INDEX('MetaTrader Import'!$H$13:$J$5893,TRUNC(((A2964-$A$39+1)-1)/3)+1,MOD((A2964-$A$39+1)-1,3)+1),"")</f>
        <v/>
      </c>
      <c r="C2964" s="43" t="str">
        <f t="shared" si="1393"/>
        <v/>
      </c>
      <c r="D2964" s="43" t="str">
        <f t="shared" ca="1" si="1383"/>
        <v/>
      </c>
      <c r="E2964" s="43" t="str">
        <f t="shared" si="1394"/>
        <v/>
      </c>
      <c r="F2964" s="43" t="str">
        <f t="shared" si="1395"/>
        <v/>
      </c>
      <c r="G2964" s="43" t="str">
        <f>IF(A2964&lt;&gt;"",IF(A2964&lt;Data!$G$11*0.25,$C$13/$G$32,IF(A2964&gt;Data!$G$11*0.25,$C$13,$C$13*10)),"")</f>
        <v/>
      </c>
      <c r="H2964" s="43" t="str">
        <f>IF(A2964&lt;&gt;"",IF(Data!$G$9="constant",$C$13,IF(Data!$G$9="squeeze",G2964,F2964)),"")</f>
        <v/>
      </c>
      <c r="I2964" s="38" t="str">
        <f ca="1">IF(ISNUMBER(A2964),NORMINV(RAND(),0,IF(AND(Data!$G$9="squeeze",A2964&lt;Data!$G$11*0.25),$H$32,1)*$C$30*$C$13)*($C$14*$C$12),"")</f>
        <v/>
      </c>
      <c r="J2964" s="42" t="str">
        <f ca="1">IFERROR(IF(Data!$C$6="Real",B2964,I2964+J2963+($C$14*$C$12)*(NORMINV(RAND(),$C$15,CHOOSE($G$13,$C$13,F2964,G2964)))),"")</f>
        <v/>
      </c>
      <c r="K2964" s="88" t="str">
        <f>IF(ISNUMBER(A2964), IF($G$16="fixed",$G$17,MIN(H2964*Data!$C$7*$C$16*0.5,$C$17*Data!$C$7))*$C$12,"")</f>
        <v/>
      </c>
      <c r="L2964" s="42" t="str">
        <f t="shared" ca="1" si="1410"/>
        <v/>
      </c>
      <c r="M2964" s="44" t="str">
        <f t="shared" ca="1" si="1411"/>
        <v/>
      </c>
      <c r="N2964" s="44" t="str">
        <f t="shared" ca="1" si="1412"/>
        <v/>
      </c>
      <c r="O2964" s="108" t="str">
        <f t="shared" si="1396"/>
        <v/>
      </c>
      <c r="P2964" s="102" t="str">
        <f t="shared" si="1397"/>
        <v/>
      </c>
      <c r="Q2964" s="102" t="str">
        <f t="shared" si="1398"/>
        <v/>
      </c>
      <c r="R2964" s="120" t="str">
        <f t="shared" si="1399"/>
        <v/>
      </c>
      <c r="S2964" s="54" t="str">
        <f t="shared" si="1400"/>
        <v/>
      </c>
      <c r="T2964" s="5" t="str">
        <f t="shared" si="1401"/>
        <v/>
      </c>
      <c r="U2964" s="152" t="str">
        <f t="shared" si="1384"/>
        <v/>
      </c>
      <c r="V2964" s="152" t="str">
        <f t="shared" si="1385"/>
        <v/>
      </c>
      <c r="W2964" s="153" t="str">
        <f t="shared" si="1386"/>
        <v/>
      </c>
      <c r="X2964" s="153" t="str">
        <f t="shared" si="1387"/>
        <v/>
      </c>
      <c r="Y2964" s="153" t="str">
        <f t="shared" si="1388"/>
        <v/>
      </c>
      <c r="Z2964" s="153" t="str">
        <f t="shared" si="1389"/>
        <v/>
      </c>
      <c r="AA2964" s="152" t="str">
        <f t="shared" si="1390"/>
        <v/>
      </c>
      <c r="AB2964" s="152" t="str">
        <f t="shared" si="1391"/>
        <v/>
      </c>
      <c r="AC2964" s="154" t="str">
        <f t="shared" si="1402"/>
        <v/>
      </c>
      <c r="AD2964" s="154" t="str">
        <f t="shared" si="1403"/>
        <v/>
      </c>
      <c r="AE2964" s="3" t="str">
        <f t="shared" si="1404"/>
        <v/>
      </c>
      <c r="AF2964" s="3" t="str">
        <f t="shared" si="1405"/>
        <v/>
      </c>
      <c r="AG2964" s="3" t="str">
        <f t="shared" si="1406"/>
        <v/>
      </c>
      <c r="AH2964" s="4" t="str">
        <f t="shared" si="1407"/>
        <v/>
      </c>
      <c r="AI2964" s="75" t="str">
        <f t="shared" si="1408"/>
        <v/>
      </c>
      <c r="AJ2964" s="75" t="str">
        <f t="shared" si="1409"/>
        <v/>
      </c>
    </row>
    <row r="2965" spans="1:36">
      <c r="A2965" s="41" t="str">
        <f t="shared" si="1392"/>
        <v/>
      </c>
      <c r="B2965" s="150" t="str">
        <f>IF(ISNUMBER(A2965),INDEX('MetaTrader Import'!$H$13:$J$5893,TRUNC(((A2965-$A$39+1)-1)/3)+1,MOD((A2965-$A$39+1)-1,3)+1),"")</f>
        <v/>
      </c>
      <c r="C2965" s="43" t="str">
        <f t="shared" si="1393"/>
        <v/>
      </c>
      <c r="D2965" s="43" t="str">
        <f t="shared" ca="1" si="1383"/>
        <v/>
      </c>
      <c r="E2965" s="43" t="str">
        <f t="shared" si="1394"/>
        <v/>
      </c>
      <c r="F2965" s="43" t="str">
        <f t="shared" si="1395"/>
        <v/>
      </c>
      <c r="G2965" s="43" t="str">
        <f>IF(A2965&lt;&gt;"",IF(A2965&lt;Data!$G$11*0.25,$C$13/$G$32,IF(A2965&gt;Data!$G$11*0.25,$C$13,$C$13*10)),"")</f>
        <v/>
      </c>
      <c r="H2965" s="43" t="str">
        <f>IF(A2965&lt;&gt;"",IF(Data!$G$9="constant",$C$13,IF(Data!$G$9="squeeze",G2965,F2965)),"")</f>
        <v/>
      </c>
      <c r="I2965" s="38" t="str">
        <f ca="1">IF(ISNUMBER(A2965),NORMINV(RAND(),0,IF(AND(Data!$G$9="squeeze",A2965&lt;Data!$G$11*0.25),$H$32,1)*$C$30*$C$13)*($C$14*$C$12),"")</f>
        <v/>
      </c>
      <c r="J2965" s="42" t="str">
        <f ca="1">IFERROR(IF(Data!$C$6="Real",B2965,I2965+J2964+($C$14*$C$12)*(NORMINV(RAND(),$C$15,CHOOSE($G$13,$C$13,F2965,G2965)))),"")</f>
        <v/>
      </c>
      <c r="K2965" s="88" t="str">
        <f>IF(ISNUMBER(A2965), IF($G$16="fixed",$G$17,MIN(H2965*Data!$C$7*$C$16*0.5,$C$17*Data!$C$7))*$C$12,"")</f>
        <v/>
      </c>
      <c r="L2965" s="42" t="str">
        <f t="shared" ca="1" si="1410"/>
        <v/>
      </c>
      <c r="M2965" s="44" t="str">
        <f t="shared" ca="1" si="1411"/>
        <v/>
      </c>
      <c r="N2965" s="44" t="str">
        <f t="shared" ca="1" si="1412"/>
        <v/>
      </c>
      <c r="O2965" s="108" t="str">
        <f t="shared" si="1396"/>
        <v/>
      </c>
      <c r="P2965" s="102" t="str">
        <f t="shared" si="1397"/>
        <v/>
      </c>
      <c r="Q2965" s="102" t="str">
        <f t="shared" si="1398"/>
        <v/>
      </c>
      <c r="R2965" s="120" t="str">
        <f t="shared" si="1399"/>
        <v/>
      </c>
      <c r="S2965" s="54" t="str">
        <f t="shared" si="1400"/>
        <v/>
      </c>
      <c r="T2965" s="5" t="str">
        <f t="shared" si="1401"/>
        <v/>
      </c>
      <c r="U2965" s="152" t="str">
        <f t="shared" si="1384"/>
        <v/>
      </c>
      <c r="V2965" s="152" t="str">
        <f t="shared" si="1385"/>
        <v/>
      </c>
      <c r="W2965" s="153" t="str">
        <f t="shared" si="1386"/>
        <v/>
      </c>
      <c r="X2965" s="153" t="str">
        <f t="shared" si="1387"/>
        <v/>
      </c>
      <c r="Y2965" s="153" t="str">
        <f t="shared" si="1388"/>
        <v/>
      </c>
      <c r="Z2965" s="153" t="str">
        <f t="shared" si="1389"/>
        <v/>
      </c>
      <c r="AA2965" s="152" t="str">
        <f t="shared" si="1390"/>
        <v/>
      </c>
      <c r="AB2965" s="152" t="str">
        <f t="shared" si="1391"/>
        <v/>
      </c>
      <c r="AC2965" s="154" t="str">
        <f t="shared" si="1402"/>
        <v/>
      </c>
      <c r="AD2965" s="154" t="str">
        <f t="shared" si="1403"/>
        <v/>
      </c>
      <c r="AE2965" s="3" t="str">
        <f t="shared" si="1404"/>
        <v/>
      </c>
      <c r="AF2965" s="3" t="str">
        <f t="shared" si="1405"/>
        <v/>
      </c>
      <c r="AG2965" s="3" t="str">
        <f t="shared" si="1406"/>
        <v/>
      </c>
      <c r="AH2965" s="4" t="str">
        <f t="shared" si="1407"/>
        <v/>
      </c>
      <c r="AI2965" s="75" t="str">
        <f t="shared" si="1408"/>
        <v/>
      </c>
      <c r="AJ2965" s="75" t="str">
        <f t="shared" si="1409"/>
        <v/>
      </c>
    </row>
    <row r="2966" spans="1:36">
      <c r="A2966" s="41" t="str">
        <f t="shared" si="1392"/>
        <v/>
      </c>
      <c r="B2966" s="150" t="str">
        <f>IF(ISNUMBER(A2966),INDEX('MetaTrader Import'!$H$13:$J$5893,TRUNC(((A2966-$A$39+1)-1)/3)+1,MOD((A2966-$A$39+1)-1,3)+1),"")</f>
        <v/>
      </c>
      <c r="C2966" s="43" t="str">
        <f t="shared" si="1393"/>
        <v/>
      </c>
      <c r="D2966" s="43" t="str">
        <f t="shared" ca="1" si="1383"/>
        <v/>
      </c>
      <c r="E2966" s="43" t="str">
        <f t="shared" si="1394"/>
        <v/>
      </c>
      <c r="F2966" s="43" t="str">
        <f t="shared" si="1395"/>
        <v/>
      </c>
      <c r="G2966" s="43" t="str">
        <f>IF(A2966&lt;&gt;"",IF(A2966&lt;Data!$G$11*0.25,$C$13/$G$32,IF(A2966&gt;Data!$G$11*0.25,$C$13,$C$13*10)),"")</f>
        <v/>
      </c>
      <c r="H2966" s="43" t="str">
        <f>IF(A2966&lt;&gt;"",IF(Data!$G$9="constant",$C$13,IF(Data!$G$9="squeeze",G2966,F2966)),"")</f>
        <v/>
      </c>
      <c r="I2966" s="38" t="str">
        <f ca="1">IF(ISNUMBER(A2966),NORMINV(RAND(),0,IF(AND(Data!$G$9="squeeze",A2966&lt;Data!$G$11*0.25),$H$32,1)*$C$30*$C$13)*($C$14*$C$12),"")</f>
        <v/>
      </c>
      <c r="J2966" s="42" t="str">
        <f ca="1">IFERROR(IF(Data!$C$6="Real",B2966,I2966+J2965+($C$14*$C$12)*(NORMINV(RAND(),$C$15,CHOOSE($G$13,$C$13,F2966,G2966)))),"")</f>
        <v/>
      </c>
      <c r="K2966" s="88" t="str">
        <f>IF(ISNUMBER(A2966), IF($G$16="fixed",$G$17,MIN(H2966*Data!$C$7*$C$16*0.5,$C$17*Data!$C$7))*$C$12,"")</f>
        <v/>
      </c>
      <c r="L2966" s="42" t="str">
        <f t="shared" ca="1" si="1410"/>
        <v/>
      </c>
      <c r="M2966" s="44" t="str">
        <f t="shared" ca="1" si="1411"/>
        <v/>
      </c>
      <c r="N2966" s="44" t="str">
        <f t="shared" ca="1" si="1412"/>
        <v/>
      </c>
      <c r="O2966" s="108" t="str">
        <f t="shared" si="1396"/>
        <v/>
      </c>
      <c r="P2966" s="102" t="str">
        <f t="shared" si="1397"/>
        <v/>
      </c>
      <c r="Q2966" s="102" t="str">
        <f t="shared" si="1398"/>
        <v/>
      </c>
      <c r="R2966" s="120" t="str">
        <f t="shared" si="1399"/>
        <v/>
      </c>
      <c r="S2966" s="54" t="str">
        <f t="shared" si="1400"/>
        <v/>
      </c>
      <c r="T2966" s="5" t="str">
        <f t="shared" si="1401"/>
        <v/>
      </c>
      <c r="U2966" s="152" t="str">
        <f t="shared" si="1384"/>
        <v/>
      </c>
      <c r="V2966" s="152" t="str">
        <f t="shared" si="1385"/>
        <v/>
      </c>
      <c r="W2966" s="153" t="str">
        <f t="shared" si="1386"/>
        <v/>
      </c>
      <c r="X2966" s="153" t="str">
        <f t="shared" si="1387"/>
        <v/>
      </c>
      <c r="Y2966" s="153" t="str">
        <f t="shared" si="1388"/>
        <v/>
      </c>
      <c r="Z2966" s="153" t="str">
        <f t="shared" si="1389"/>
        <v/>
      </c>
      <c r="AA2966" s="152" t="str">
        <f t="shared" si="1390"/>
        <v/>
      </c>
      <c r="AB2966" s="152" t="str">
        <f t="shared" si="1391"/>
        <v/>
      </c>
      <c r="AC2966" s="154" t="str">
        <f t="shared" si="1402"/>
        <v/>
      </c>
      <c r="AD2966" s="154" t="str">
        <f t="shared" si="1403"/>
        <v/>
      </c>
      <c r="AE2966" s="3" t="str">
        <f t="shared" si="1404"/>
        <v/>
      </c>
      <c r="AF2966" s="3" t="str">
        <f t="shared" si="1405"/>
        <v/>
      </c>
      <c r="AG2966" s="3" t="str">
        <f t="shared" si="1406"/>
        <v/>
      </c>
      <c r="AH2966" s="4" t="str">
        <f t="shared" si="1407"/>
        <v/>
      </c>
      <c r="AI2966" s="75" t="str">
        <f t="shared" si="1408"/>
        <v/>
      </c>
      <c r="AJ2966" s="75" t="str">
        <f t="shared" si="1409"/>
        <v/>
      </c>
    </row>
    <row r="2967" spans="1:36">
      <c r="A2967" s="41" t="str">
        <f t="shared" si="1392"/>
        <v/>
      </c>
      <c r="B2967" s="150" t="str">
        <f>IF(ISNUMBER(A2967),INDEX('MetaTrader Import'!$H$13:$J$5893,TRUNC(((A2967-$A$39+1)-1)/3)+1,MOD((A2967-$A$39+1)-1,3)+1),"")</f>
        <v/>
      </c>
      <c r="C2967" s="43" t="str">
        <f t="shared" si="1393"/>
        <v/>
      </c>
      <c r="D2967" s="43" t="str">
        <f t="shared" ca="1" si="1383"/>
        <v/>
      </c>
      <c r="E2967" s="43" t="str">
        <f t="shared" si="1394"/>
        <v/>
      </c>
      <c r="F2967" s="43" t="str">
        <f t="shared" si="1395"/>
        <v/>
      </c>
      <c r="G2967" s="43" t="str">
        <f>IF(A2967&lt;&gt;"",IF(A2967&lt;Data!$G$11*0.25,$C$13/$G$32,IF(A2967&gt;Data!$G$11*0.25,$C$13,$C$13*10)),"")</f>
        <v/>
      </c>
      <c r="H2967" s="43" t="str">
        <f>IF(A2967&lt;&gt;"",IF(Data!$G$9="constant",$C$13,IF(Data!$G$9="squeeze",G2967,F2967)),"")</f>
        <v/>
      </c>
      <c r="I2967" s="38" t="str">
        <f ca="1">IF(ISNUMBER(A2967),NORMINV(RAND(),0,IF(AND(Data!$G$9="squeeze",A2967&lt;Data!$G$11*0.25),$H$32,1)*$C$30*$C$13)*($C$14*$C$12),"")</f>
        <v/>
      </c>
      <c r="J2967" s="42" t="str">
        <f ca="1">IFERROR(IF(Data!$C$6="Real",B2967,I2967+J2966+($C$14*$C$12)*(NORMINV(RAND(),$C$15,CHOOSE($G$13,$C$13,F2967,G2967)))),"")</f>
        <v/>
      </c>
      <c r="K2967" s="88" t="str">
        <f>IF(ISNUMBER(A2967), IF($G$16="fixed",$G$17,MIN(H2967*Data!$C$7*$C$16*0.5,$C$17*Data!$C$7))*$C$12,"")</f>
        <v/>
      </c>
      <c r="L2967" s="42" t="str">
        <f t="shared" ca="1" si="1410"/>
        <v/>
      </c>
      <c r="M2967" s="44" t="str">
        <f t="shared" ca="1" si="1411"/>
        <v/>
      </c>
      <c r="N2967" s="44" t="str">
        <f t="shared" ca="1" si="1412"/>
        <v/>
      </c>
      <c r="O2967" s="108" t="str">
        <f t="shared" si="1396"/>
        <v/>
      </c>
      <c r="P2967" s="102" t="str">
        <f t="shared" si="1397"/>
        <v/>
      </c>
      <c r="Q2967" s="102" t="str">
        <f t="shared" si="1398"/>
        <v/>
      </c>
      <c r="R2967" s="120" t="str">
        <f t="shared" si="1399"/>
        <v/>
      </c>
      <c r="S2967" s="54" t="str">
        <f t="shared" si="1400"/>
        <v/>
      </c>
      <c r="T2967" s="5" t="str">
        <f t="shared" si="1401"/>
        <v/>
      </c>
      <c r="U2967" s="152" t="str">
        <f t="shared" si="1384"/>
        <v/>
      </c>
      <c r="V2967" s="152" t="str">
        <f t="shared" si="1385"/>
        <v/>
      </c>
      <c r="W2967" s="153" t="str">
        <f t="shared" si="1386"/>
        <v/>
      </c>
      <c r="X2967" s="153" t="str">
        <f t="shared" si="1387"/>
        <v/>
      </c>
      <c r="Y2967" s="153" t="str">
        <f t="shared" si="1388"/>
        <v/>
      </c>
      <c r="Z2967" s="153" t="str">
        <f t="shared" si="1389"/>
        <v/>
      </c>
      <c r="AA2967" s="152" t="str">
        <f t="shared" si="1390"/>
        <v/>
      </c>
      <c r="AB2967" s="152" t="str">
        <f t="shared" si="1391"/>
        <v/>
      </c>
      <c r="AC2967" s="154" t="str">
        <f t="shared" si="1402"/>
        <v/>
      </c>
      <c r="AD2967" s="154" t="str">
        <f t="shared" si="1403"/>
        <v/>
      </c>
      <c r="AE2967" s="3" t="str">
        <f t="shared" si="1404"/>
        <v/>
      </c>
      <c r="AF2967" s="3" t="str">
        <f t="shared" si="1405"/>
        <v/>
      </c>
      <c r="AG2967" s="3" t="str">
        <f t="shared" si="1406"/>
        <v/>
      </c>
      <c r="AH2967" s="4" t="str">
        <f t="shared" si="1407"/>
        <v/>
      </c>
      <c r="AI2967" s="75" t="str">
        <f t="shared" si="1408"/>
        <v/>
      </c>
      <c r="AJ2967" s="75" t="str">
        <f t="shared" si="1409"/>
        <v/>
      </c>
    </row>
    <row r="2968" spans="1:36">
      <c r="A2968" s="41" t="str">
        <f t="shared" si="1392"/>
        <v/>
      </c>
      <c r="B2968" s="150" t="str">
        <f>IF(ISNUMBER(A2968),INDEX('MetaTrader Import'!$H$13:$J$5893,TRUNC(((A2968-$A$39+1)-1)/3)+1,MOD((A2968-$A$39+1)-1,3)+1),"")</f>
        <v/>
      </c>
      <c r="C2968" s="43" t="str">
        <f t="shared" si="1393"/>
        <v/>
      </c>
      <c r="D2968" s="43" t="str">
        <f t="shared" ca="1" si="1383"/>
        <v/>
      </c>
      <c r="E2968" s="43" t="str">
        <f t="shared" si="1394"/>
        <v/>
      </c>
      <c r="F2968" s="43" t="str">
        <f t="shared" si="1395"/>
        <v/>
      </c>
      <c r="G2968" s="43" t="str">
        <f>IF(A2968&lt;&gt;"",IF(A2968&lt;Data!$G$11*0.25,$C$13/$G$32,IF(A2968&gt;Data!$G$11*0.25,$C$13,$C$13*10)),"")</f>
        <v/>
      </c>
      <c r="H2968" s="43" t="str">
        <f>IF(A2968&lt;&gt;"",IF(Data!$G$9="constant",$C$13,IF(Data!$G$9="squeeze",G2968,F2968)),"")</f>
        <v/>
      </c>
      <c r="I2968" s="38" t="str">
        <f ca="1">IF(ISNUMBER(A2968),NORMINV(RAND(),0,IF(AND(Data!$G$9="squeeze",A2968&lt;Data!$G$11*0.25),$H$32,1)*$C$30*$C$13)*($C$14*$C$12),"")</f>
        <v/>
      </c>
      <c r="J2968" s="42" t="str">
        <f ca="1">IFERROR(IF(Data!$C$6="Real",B2968,I2968+J2967+($C$14*$C$12)*(NORMINV(RAND(),$C$15,CHOOSE($G$13,$C$13,F2968,G2968)))),"")</f>
        <v/>
      </c>
      <c r="K2968" s="88" t="str">
        <f>IF(ISNUMBER(A2968), IF($G$16="fixed",$G$17,MIN(H2968*Data!$C$7*$C$16*0.5,$C$17*Data!$C$7))*$C$12,"")</f>
        <v/>
      </c>
      <c r="L2968" s="42" t="str">
        <f t="shared" ca="1" si="1410"/>
        <v/>
      </c>
      <c r="M2968" s="44" t="str">
        <f t="shared" ca="1" si="1411"/>
        <v/>
      </c>
      <c r="N2968" s="44" t="str">
        <f t="shared" ca="1" si="1412"/>
        <v/>
      </c>
      <c r="O2968" s="108" t="str">
        <f t="shared" si="1396"/>
        <v/>
      </c>
      <c r="P2968" s="102" t="str">
        <f t="shared" si="1397"/>
        <v/>
      </c>
      <c r="Q2968" s="102" t="str">
        <f t="shared" si="1398"/>
        <v/>
      </c>
      <c r="R2968" s="120" t="str">
        <f t="shared" si="1399"/>
        <v/>
      </c>
      <c r="S2968" s="54" t="str">
        <f t="shared" si="1400"/>
        <v/>
      </c>
      <c r="T2968" s="5" t="str">
        <f t="shared" si="1401"/>
        <v/>
      </c>
      <c r="U2968" s="152" t="str">
        <f t="shared" si="1384"/>
        <v/>
      </c>
      <c r="V2968" s="152" t="str">
        <f t="shared" si="1385"/>
        <v/>
      </c>
      <c r="W2968" s="153" t="str">
        <f t="shared" si="1386"/>
        <v/>
      </c>
      <c r="X2968" s="153" t="str">
        <f t="shared" si="1387"/>
        <v/>
      </c>
      <c r="Y2968" s="153" t="str">
        <f t="shared" si="1388"/>
        <v/>
      </c>
      <c r="Z2968" s="153" t="str">
        <f t="shared" si="1389"/>
        <v/>
      </c>
      <c r="AA2968" s="152" t="str">
        <f t="shared" si="1390"/>
        <v/>
      </c>
      <c r="AB2968" s="152" t="str">
        <f t="shared" si="1391"/>
        <v/>
      </c>
      <c r="AC2968" s="154" t="str">
        <f t="shared" si="1402"/>
        <v/>
      </c>
      <c r="AD2968" s="154" t="str">
        <f t="shared" si="1403"/>
        <v/>
      </c>
      <c r="AE2968" s="3" t="str">
        <f t="shared" si="1404"/>
        <v/>
      </c>
      <c r="AF2968" s="3" t="str">
        <f t="shared" si="1405"/>
        <v/>
      </c>
      <c r="AG2968" s="3" t="str">
        <f t="shared" si="1406"/>
        <v/>
      </c>
      <c r="AH2968" s="4" t="str">
        <f t="shared" si="1407"/>
        <v/>
      </c>
      <c r="AI2968" s="75" t="str">
        <f t="shared" si="1408"/>
        <v/>
      </c>
      <c r="AJ2968" s="75" t="str">
        <f t="shared" si="1409"/>
        <v/>
      </c>
    </row>
    <row r="2969" spans="1:36">
      <c r="A2969" s="41" t="str">
        <f t="shared" si="1392"/>
        <v/>
      </c>
      <c r="B2969" s="150" t="str">
        <f>IF(ISNUMBER(A2969),INDEX('MetaTrader Import'!$H$13:$J$5893,TRUNC(((A2969-$A$39+1)-1)/3)+1,MOD((A2969-$A$39+1)-1,3)+1),"")</f>
        <v/>
      </c>
      <c r="C2969" s="43" t="str">
        <f t="shared" si="1393"/>
        <v/>
      </c>
      <c r="D2969" s="43" t="str">
        <f t="shared" ca="1" si="1383"/>
        <v/>
      </c>
      <c r="E2969" s="43" t="str">
        <f t="shared" si="1394"/>
        <v/>
      </c>
      <c r="F2969" s="43" t="str">
        <f t="shared" si="1395"/>
        <v/>
      </c>
      <c r="G2969" s="43" t="str">
        <f>IF(A2969&lt;&gt;"",IF(A2969&lt;Data!$G$11*0.25,$C$13/$G$32,IF(A2969&gt;Data!$G$11*0.25,$C$13,$C$13*10)),"")</f>
        <v/>
      </c>
      <c r="H2969" s="43" t="str">
        <f>IF(A2969&lt;&gt;"",IF(Data!$G$9="constant",$C$13,IF(Data!$G$9="squeeze",G2969,F2969)),"")</f>
        <v/>
      </c>
      <c r="I2969" s="38" t="str">
        <f ca="1">IF(ISNUMBER(A2969),NORMINV(RAND(),0,IF(AND(Data!$G$9="squeeze",A2969&lt;Data!$G$11*0.25),$H$32,1)*$C$30*$C$13)*($C$14*$C$12),"")</f>
        <v/>
      </c>
      <c r="J2969" s="42" t="str">
        <f ca="1">IFERROR(IF(Data!$C$6="Real",B2969,I2969+J2968+($C$14*$C$12)*(NORMINV(RAND(),$C$15,CHOOSE($G$13,$C$13,F2969,G2969)))),"")</f>
        <v/>
      </c>
      <c r="K2969" s="88" t="str">
        <f>IF(ISNUMBER(A2969), IF($G$16="fixed",$G$17,MIN(H2969*Data!$C$7*$C$16*0.5,$C$17*Data!$C$7))*$C$12,"")</f>
        <v/>
      </c>
      <c r="L2969" s="42" t="str">
        <f t="shared" ca="1" si="1410"/>
        <v/>
      </c>
      <c r="M2969" s="44" t="str">
        <f t="shared" ca="1" si="1411"/>
        <v/>
      </c>
      <c r="N2969" s="44" t="str">
        <f t="shared" ca="1" si="1412"/>
        <v/>
      </c>
      <c r="O2969" s="108" t="str">
        <f t="shared" si="1396"/>
        <v/>
      </c>
      <c r="P2969" s="102" t="str">
        <f t="shared" si="1397"/>
        <v/>
      </c>
      <c r="Q2969" s="102" t="str">
        <f t="shared" si="1398"/>
        <v/>
      </c>
      <c r="R2969" s="120" t="str">
        <f t="shared" si="1399"/>
        <v/>
      </c>
      <c r="S2969" s="54" t="str">
        <f t="shared" si="1400"/>
        <v/>
      </c>
      <c r="T2969" s="5" t="str">
        <f t="shared" si="1401"/>
        <v/>
      </c>
      <c r="U2969" s="152" t="str">
        <f t="shared" si="1384"/>
        <v/>
      </c>
      <c r="V2969" s="152" t="str">
        <f t="shared" si="1385"/>
        <v/>
      </c>
      <c r="W2969" s="153" t="str">
        <f t="shared" si="1386"/>
        <v/>
      </c>
      <c r="X2969" s="153" t="str">
        <f t="shared" si="1387"/>
        <v/>
      </c>
      <c r="Y2969" s="153" t="str">
        <f t="shared" si="1388"/>
        <v/>
      </c>
      <c r="Z2969" s="153" t="str">
        <f t="shared" si="1389"/>
        <v/>
      </c>
      <c r="AA2969" s="152" t="str">
        <f t="shared" si="1390"/>
        <v/>
      </c>
      <c r="AB2969" s="152" t="str">
        <f t="shared" si="1391"/>
        <v/>
      </c>
      <c r="AC2969" s="154" t="str">
        <f t="shared" si="1402"/>
        <v/>
      </c>
      <c r="AD2969" s="154" t="str">
        <f t="shared" si="1403"/>
        <v/>
      </c>
      <c r="AE2969" s="3" t="str">
        <f t="shared" si="1404"/>
        <v/>
      </c>
      <c r="AF2969" s="3" t="str">
        <f t="shared" si="1405"/>
        <v/>
      </c>
      <c r="AG2969" s="3" t="str">
        <f t="shared" si="1406"/>
        <v/>
      </c>
      <c r="AH2969" s="4" t="str">
        <f t="shared" si="1407"/>
        <v/>
      </c>
      <c r="AI2969" s="75" t="str">
        <f t="shared" si="1408"/>
        <v/>
      </c>
      <c r="AJ2969" s="75" t="str">
        <f t="shared" si="1409"/>
        <v/>
      </c>
    </row>
    <row r="2970" spans="1:36">
      <c r="A2970" s="41" t="str">
        <f t="shared" si="1392"/>
        <v/>
      </c>
      <c r="B2970" s="150" t="str">
        <f>IF(ISNUMBER(A2970),INDEX('MetaTrader Import'!$H$13:$J$5893,TRUNC(((A2970-$A$39+1)-1)/3)+1,MOD((A2970-$A$39+1)-1,3)+1),"")</f>
        <v/>
      </c>
      <c r="C2970" s="43" t="str">
        <f t="shared" si="1393"/>
        <v/>
      </c>
      <c r="D2970" s="43" t="str">
        <f t="shared" ca="1" si="1383"/>
        <v/>
      </c>
      <c r="E2970" s="43" t="str">
        <f t="shared" si="1394"/>
        <v/>
      </c>
      <c r="F2970" s="43" t="str">
        <f t="shared" si="1395"/>
        <v/>
      </c>
      <c r="G2970" s="43" t="str">
        <f>IF(A2970&lt;&gt;"",IF(A2970&lt;Data!$G$11*0.25,$C$13/$G$32,IF(A2970&gt;Data!$G$11*0.25,$C$13,$C$13*10)),"")</f>
        <v/>
      </c>
      <c r="H2970" s="43" t="str">
        <f>IF(A2970&lt;&gt;"",IF(Data!$G$9="constant",$C$13,IF(Data!$G$9="squeeze",G2970,F2970)),"")</f>
        <v/>
      </c>
      <c r="I2970" s="38" t="str">
        <f ca="1">IF(ISNUMBER(A2970),NORMINV(RAND(),0,IF(AND(Data!$G$9="squeeze",A2970&lt;Data!$G$11*0.25),$H$32,1)*$C$30*$C$13)*($C$14*$C$12),"")</f>
        <v/>
      </c>
      <c r="J2970" s="42" t="str">
        <f ca="1">IFERROR(IF(Data!$C$6="Real",B2970,I2970+J2969+($C$14*$C$12)*(NORMINV(RAND(),$C$15,CHOOSE($G$13,$C$13,F2970,G2970)))),"")</f>
        <v/>
      </c>
      <c r="K2970" s="88" t="str">
        <f>IF(ISNUMBER(A2970), IF($G$16="fixed",$G$17,MIN(H2970*Data!$C$7*$C$16*0.5,$C$17*Data!$C$7))*$C$12,"")</f>
        <v/>
      </c>
      <c r="L2970" s="42" t="str">
        <f t="shared" ca="1" si="1410"/>
        <v/>
      </c>
      <c r="M2970" s="44" t="str">
        <f t="shared" ca="1" si="1411"/>
        <v/>
      </c>
      <c r="N2970" s="44" t="str">
        <f t="shared" ca="1" si="1412"/>
        <v/>
      </c>
      <c r="O2970" s="108" t="str">
        <f t="shared" si="1396"/>
        <v/>
      </c>
      <c r="P2970" s="102" t="str">
        <f t="shared" si="1397"/>
        <v/>
      </c>
      <c r="Q2970" s="102" t="str">
        <f t="shared" si="1398"/>
        <v/>
      </c>
      <c r="R2970" s="120" t="str">
        <f t="shared" si="1399"/>
        <v/>
      </c>
      <c r="S2970" s="54" t="str">
        <f t="shared" si="1400"/>
        <v/>
      </c>
      <c r="T2970" s="5" t="str">
        <f t="shared" si="1401"/>
        <v/>
      </c>
      <c r="U2970" s="152" t="str">
        <f t="shared" si="1384"/>
        <v/>
      </c>
      <c r="V2970" s="152" t="str">
        <f t="shared" si="1385"/>
        <v/>
      </c>
      <c r="W2970" s="153" t="str">
        <f t="shared" si="1386"/>
        <v/>
      </c>
      <c r="X2970" s="153" t="str">
        <f t="shared" si="1387"/>
        <v/>
      </c>
      <c r="Y2970" s="153" t="str">
        <f t="shared" si="1388"/>
        <v/>
      </c>
      <c r="Z2970" s="153" t="str">
        <f t="shared" si="1389"/>
        <v/>
      </c>
      <c r="AA2970" s="152" t="str">
        <f t="shared" si="1390"/>
        <v/>
      </c>
      <c r="AB2970" s="152" t="str">
        <f t="shared" si="1391"/>
        <v/>
      </c>
      <c r="AC2970" s="154" t="str">
        <f t="shared" si="1402"/>
        <v/>
      </c>
      <c r="AD2970" s="154" t="str">
        <f t="shared" si="1403"/>
        <v/>
      </c>
      <c r="AE2970" s="3" t="str">
        <f t="shared" si="1404"/>
        <v/>
      </c>
      <c r="AF2970" s="3" t="str">
        <f t="shared" si="1405"/>
        <v/>
      </c>
      <c r="AG2970" s="3" t="str">
        <f t="shared" si="1406"/>
        <v/>
      </c>
      <c r="AH2970" s="4" t="str">
        <f t="shared" si="1407"/>
        <v/>
      </c>
      <c r="AI2970" s="75" t="str">
        <f t="shared" si="1408"/>
        <v/>
      </c>
      <c r="AJ2970" s="75" t="str">
        <f t="shared" si="1409"/>
        <v/>
      </c>
    </row>
    <row r="2971" spans="1:36">
      <c r="A2971" s="41" t="str">
        <f t="shared" si="1392"/>
        <v/>
      </c>
      <c r="B2971" s="150" t="str">
        <f>IF(ISNUMBER(A2971),INDEX('MetaTrader Import'!$H$13:$J$5893,TRUNC(((A2971-$A$39+1)-1)/3)+1,MOD((A2971-$A$39+1)-1,3)+1),"")</f>
        <v/>
      </c>
      <c r="C2971" s="43" t="str">
        <f t="shared" si="1393"/>
        <v/>
      </c>
      <c r="D2971" s="43" t="str">
        <f t="shared" ca="1" si="1383"/>
        <v/>
      </c>
      <c r="E2971" s="43" t="str">
        <f t="shared" si="1394"/>
        <v/>
      </c>
      <c r="F2971" s="43" t="str">
        <f t="shared" si="1395"/>
        <v/>
      </c>
      <c r="G2971" s="43" t="str">
        <f>IF(A2971&lt;&gt;"",IF(A2971&lt;Data!$G$11*0.25,$C$13/$G$32,IF(A2971&gt;Data!$G$11*0.25,$C$13,$C$13*10)),"")</f>
        <v/>
      </c>
      <c r="H2971" s="43" t="str">
        <f>IF(A2971&lt;&gt;"",IF(Data!$G$9="constant",$C$13,IF(Data!$G$9="squeeze",G2971,F2971)),"")</f>
        <v/>
      </c>
      <c r="I2971" s="38" t="str">
        <f ca="1">IF(ISNUMBER(A2971),NORMINV(RAND(),0,IF(AND(Data!$G$9="squeeze",A2971&lt;Data!$G$11*0.25),$H$32,1)*$C$30*$C$13)*($C$14*$C$12),"")</f>
        <v/>
      </c>
      <c r="J2971" s="42" t="str">
        <f ca="1">IFERROR(IF(Data!$C$6="Real",B2971,I2971+J2970+($C$14*$C$12)*(NORMINV(RAND(),$C$15,CHOOSE($G$13,$C$13,F2971,G2971)))),"")</f>
        <v/>
      </c>
      <c r="K2971" s="88" t="str">
        <f>IF(ISNUMBER(A2971), IF($G$16="fixed",$G$17,MIN(H2971*Data!$C$7*$C$16*0.5,$C$17*Data!$C$7))*$C$12,"")</f>
        <v/>
      </c>
      <c r="L2971" s="42" t="str">
        <f t="shared" ca="1" si="1410"/>
        <v/>
      </c>
      <c r="M2971" s="44" t="str">
        <f t="shared" ca="1" si="1411"/>
        <v/>
      </c>
      <c r="N2971" s="44" t="str">
        <f t="shared" ca="1" si="1412"/>
        <v/>
      </c>
      <c r="O2971" s="108" t="str">
        <f t="shared" si="1396"/>
        <v/>
      </c>
      <c r="P2971" s="102" t="str">
        <f t="shared" si="1397"/>
        <v/>
      </c>
      <c r="Q2971" s="102" t="str">
        <f t="shared" si="1398"/>
        <v/>
      </c>
      <c r="R2971" s="120" t="str">
        <f t="shared" si="1399"/>
        <v/>
      </c>
      <c r="S2971" s="54" t="str">
        <f t="shared" si="1400"/>
        <v/>
      </c>
      <c r="T2971" s="5" t="str">
        <f t="shared" si="1401"/>
        <v/>
      </c>
      <c r="U2971" s="152" t="str">
        <f t="shared" si="1384"/>
        <v/>
      </c>
      <c r="V2971" s="152" t="str">
        <f t="shared" si="1385"/>
        <v/>
      </c>
      <c r="W2971" s="153" t="str">
        <f t="shared" si="1386"/>
        <v/>
      </c>
      <c r="X2971" s="153" t="str">
        <f t="shared" si="1387"/>
        <v/>
      </c>
      <c r="Y2971" s="153" t="str">
        <f t="shared" si="1388"/>
        <v/>
      </c>
      <c r="Z2971" s="153" t="str">
        <f t="shared" si="1389"/>
        <v/>
      </c>
      <c r="AA2971" s="152" t="str">
        <f t="shared" si="1390"/>
        <v/>
      </c>
      <c r="AB2971" s="152" t="str">
        <f t="shared" si="1391"/>
        <v/>
      </c>
      <c r="AC2971" s="154" t="str">
        <f t="shared" si="1402"/>
        <v/>
      </c>
      <c r="AD2971" s="154" t="str">
        <f t="shared" si="1403"/>
        <v/>
      </c>
      <c r="AE2971" s="3" t="str">
        <f t="shared" si="1404"/>
        <v/>
      </c>
      <c r="AF2971" s="3" t="str">
        <f t="shared" si="1405"/>
        <v/>
      </c>
      <c r="AG2971" s="3" t="str">
        <f t="shared" si="1406"/>
        <v/>
      </c>
      <c r="AH2971" s="4" t="str">
        <f t="shared" si="1407"/>
        <v/>
      </c>
      <c r="AI2971" s="75" t="str">
        <f t="shared" si="1408"/>
        <v/>
      </c>
      <c r="AJ2971" s="75" t="str">
        <f t="shared" si="1409"/>
        <v/>
      </c>
    </row>
    <row r="2972" spans="1:36">
      <c r="A2972" s="41" t="str">
        <f t="shared" si="1392"/>
        <v/>
      </c>
      <c r="B2972" s="150" t="str">
        <f>IF(ISNUMBER(A2972),INDEX('MetaTrader Import'!$H$13:$J$5893,TRUNC(((A2972-$A$39+1)-1)/3)+1,MOD((A2972-$A$39+1)-1,3)+1),"")</f>
        <v/>
      </c>
      <c r="C2972" s="43" t="str">
        <f t="shared" si="1393"/>
        <v/>
      </c>
      <c r="D2972" s="43" t="str">
        <f t="shared" ca="1" si="1383"/>
        <v/>
      </c>
      <c r="E2972" s="43" t="str">
        <f t="shared" si="1394"/>
        <v/>
      </c>
      <c r="F2972" s="43" t="str">
        <f t="shared" si="1395"/>
        <v/>
      </c>
      <c r="G2972" s="43" t="str">
        <f>IF(A2972&lt;&gt;"",IF(A2972&lt;Data!$G$11*0.25,$C$13/$G$32,IF(A2972&gt;Data!$G$11*0.25,$C$13,$C$13*10)),"")</f>
        <v/>
      </c>
      <c r="H2972" s="43" t="str">
        <f>IF(A2972&lt;&gt;"",IF(Data!$G$9="constant",$C$13,IF(Data!$G$9="squeeze",G2972,F2972)),"")</f>
        <v/>
      </c>
      <c r="I2972" s="38" t="str">
        <f ca="1">IF(ISNUMBER(A2972),NORMINV(RAND(),0,IF(AND(Data!$G$9="squeeze",A2972&lt;Data!$G$11*0.25),$H$32,1)*$C$30*$C$13)*($C$14*$C$12),"")</f>
        <v/>
      </c>
      <c r="J2972" s="42" t="str">
        <f ca="1">IFERROR(IF(Data!$C$6="Real",B2972,I2972+J2971+($C$14*$C$12)*(NORMINV(RAND(),$C$15,CHOOSE($G$13,$C$13,F2972,G2972)))),"")</f>
        <v/>
      </c>
      <c r="K2972" s="88" t="str">
        <f>IF(ISNUMBER(A2972), IF($G$16="fixed",$G$17,MIN(H2972*Data!$C$7*$C$16*0.5,$C$17*Data!$C$7))*$C$12,"")</f>
        <v/>
      </c>
      <c r="L2972" s="42" t="str">
        <f t="shared" ca="1" si="1410"/>
        <v/>
      </c>
      <c r="M2972" s="44" t="str">
        <f t="shared" ca="1" si="1411"/>
        <v/>
      </c>
      <c r="N2972" s="44" t="str">
        <f t="shared" ca="1" si="1412"/>
        <v/>
      </c>
      <c r="O2972" s="108" t="str">
        <f t="shared" si="1396"/>
        <v/>
      </c>
      <c r="P2972" s="102" t="str">
        <f t="shared" si="1397"/>
        <v/>
      </c>
      <c r="Q2972" s="102" t="str">
        <f t="shared" si="1398"/>
        <v/>
      </c>
      <c r="R2972" s="120" t="str">
        <f t="shared" si="1399"/>
        <v/>
      </c>
      <c r="S2972" s="54" t="str">
        <f t="shared" si="1400"/>
        <v/>
      </c>
      <c r="T2972" s="5" t="str">
        <f t="shared" si="1401"/>
        <v/>
      </c>
      <c r="U2972" s="152" t="str">
        <f t="shared" si="1384"/>
        <v/>
      </c>
      <c r="V2972" s="152" t="str">
        <f t="shared" si="1385"/>
        <v/>
      </c>
      <c r="W2972" s="153" t="str">
        <f t="shared" si="1386"/>
        <v/>
      </c>
      <c r="X2972" s="153" t="str">
        <f t="shared" si="1387"/>
        <v/>
      </c>
      <c r="Y2972" s="153" t="str">
        <f t="shared" si="1388"/>
        <v/>
      </c>
      <c r="Z2972" s="153" t="str">
        <f t="shared" si="1389"/>
        <v/>
      </c>
      <c r="AA2972" s="152" t="str">
        <f t="shared" si="1390"/>
        <v/>
      </c>
      <c r="AB2972" s="152" t="str">
        <f t="shared" si="1391"/>
        <v/>
      </c>
      <c r="AC2972" s="154" t="str">
        <f t="shared" si="1402"/>
        <v/>
      </c>
      <c r="AD2972" s="154" t="str">
        <f t="shared" si="1403"/>
        <v/>
      </c>
      <c r="AE2972" s="3" t="str">
        <f t="shared" si="1404"/>
        <v/>
      </c>
      <c r="AF2972" s="3" t="str">
        <f t="shared" si="1405"/>
        <v/>
      </c>
      <c r="AG2972" s="3" t="str">
        <f t="shared" si="1406"/>
        <v/>
      </c>
      <c r="AH2972" s="4" t="str">
        <f t="shared" si="1407"/>
        <v/>
      </c>
      <c r="AI2972" s="75" t="str">
        <f t="shared" si="1408"/>
        <v/>
      </c>
      <c r="AJ2972" s="75" t="str">
        <f t="shared" si="1409"/>
        <v/>
      </c>
    </row>
    <row r="2973" spans="1:36">
      <c r="A2973" s="41" t="str">
        <f t="shared" si="1392"/>
        <v/>
      </c>
      <c r="B2973" s="150" t="str">
        <f>IF(ISNUMBER(A2973),INDEX('MetaTrader Import'!$H$13:$J$5893,TRUNC(((A2973-$A$39+1)-1)/3)+1,MOD((A2973-$A$39+1)-1,3)+1),"")</f>
        <v/>
      </c>
      <c r="C2973" s="43" t="str">
        <f t="shared" si="1393"/>
        <v/>
      </c>
      <c r="D2973" s="43" t="str">
        <f t="shared" ca="1" si="1383"/>
        <v/>
      </c>
      <c r="E2973" s="43" t="str">
        <f t="shared" si="1394"/>
        <v/>
      </c>
      <c r="F2973" s="43" t="str">
        <f t="shared" si="1395"/>
        <v/>
      </c>
      <c r="G2973" s="43" t="str">
        <f>IF(A2973&lt;&gt;"",IF(A2973&lt;Data!$G$11*0.25,$C$13/$G$32,IF(A2973&gt;Data!$G$11*0.25,$C$13,$C$13*10)),"")</f>
        <v/>
      </c>
      <c r="H2973" s="43" t="str">
        <f>IF(A2973&lt;&gt;"",IF(Data!$G$9="constant",$C$13,IF(Data!$G$9="squeeze",G2973,F2973)),"")</f>
        <v/>
      </c>
      <c r="I2973" s="38" t="str">
        <f ca="1">IF(ISNUMBER(A2973),NORMINV(RAND(),0,IF(AND(Data!$G$9="squeeze",A2973&lt;Data!$G$11*0.25),$H$32,1)*$C$30*$C$13)*($C$14*$C$12),"")</f>
        <v/>
      </c>
      <c r="J2973" s="42" t="str">
        <f ca="1">IFERROR(IF(Data!$C$6="Real",B2973,I2973+J2972+($C$14*$C$12)*(NORMINV(RAND(),$C$15,CHOOSE($G$13,$C$13,F2973,G2973)))),"")</f>
        <v/>
      </c>
      <c r="K2973" s="88" t="str">
        <f>IF(ISNUMBER(A2973), IF($G$16="fixed",$G$17,MIN(H2973*Data!$C$7*$C$16*0.5,$C$17*Data!$C$7))*$C$12,"")</f>
        <v/>
      </c>
      <c r="L2973" s="42" t="str">
        <f t="shared" ca="1" si="1410"/>
        <v/>
      </c>
      <c r="M2973" s="44" t="str">
        <f t="shared" ca="1" si="1411"/>
        <v/>
      </c>
      <c r="N2973" s="44" t="str">
        <f t="shared" ca="1" si="1412"/>
        <v/>
      </c>
      <c r="O2973" s="108" t="str">
        <f t="shared" si="1396"/>
        <v/>
      </c>
      <c r="P2973" s="102" t="str">
        <f t="shared" si="1397"/>
        <v/>
      </c>
      <c r="Q2973" s="102" t="str">
        <f t="shared" si="1398"/>
        <v/>
      </c>
      <c r="R2973" s="120" t="str">
        <f t="shared" si="1399"/>
        <v/>
      </c>
      <c r="S2973" s="54" t="str">
        <f t="shared" si="1400"/>
        <v/>
      </c>
      <c r="T2973" s="5" t="str">
        <f t="shared" si="1401"/>
        <v/>
      </c>
      <c r="U2973" s="152" t="str">
        <f t="shared" si="1384"/>
        <v/>
      </c>
      <c r="V2973" s="152" t="str">
        <f t="shared" si="1385"/>
        <v/>
      </c>
      <c r="W2973" s="153" t="str">
        <f t="shared" si="1386"/>
        <v/>
      </c>
      <c r="X2973" s="153" t="str">
        <f t="shared" si="1387"/>
        <v/>
      </c>
      <c r="Y2973" s="153" t="str">
        <f t="shared" si="1388"/>
        <v/>
      </c>
      <c r="Z2973" s="153" t="str">
        <f t="shared" si="1389"/>
        <v/>
      </c>
      <c r="AA2973" s="152" t="str">
        <f t="shared" si="1390"/>
        <v/>
      </c>
      <c r="AB2973" s="152" t="str">
        <f t="shared" si="1391"/>
        <v/>
      </c>
      <c r="AC2973" s="154" t="str">
        <f t="shared" si="1402"/>
        <v/>
      </c>
      <c r="AD2973" s="154" t="str">
        <f t="shared" si="1403"/>
        <v/>
      </c>
      <c r="AE2973" s="3" t="str">
        <f t="shared" si="1404"/>
        <v/>
      </c>
      <c r="AF2973" s="3" t="str">
        <f t="shared" si="1405"/>
        <v/>
      </c>
      <c r="AG2973" s="3" t="str">
        <f t="shared" si="1406"/>
        <v/>
      </c>
      <c r="AH2973" s="4" t="str">
        <f t="shared" si="1407"/>
        <v/>
      </c>
      <c r="AI2973" s="75" t="str">
        <f t="shared" si="1408"/>
        <v/>
      </c>
      <c r="AJ2973" s="75" t="str">
        <f t="shared" si="1409"/>
        <v/>
      </c>
    </row>
    <row r="2974" spans="1:36">
      <c r="A2974" s="41" t="str">
        <f t="shared" si="1392"/>
        <v/>
      </c>
      <c r="B2974" s="150" t="str">
        <f>IF(ISNUMBER(A2974),INDEX('MetaTrader Import'!$H$13:$J$5893,TRUNC(((A2974-$A$39+1)-1)/3)+1,MOD((A2974-$A$39+1)-1,3)+1),"")</f>
        <v/>
      </c>
      <c r="C2974" s="43" t="str">
        <f t="shared" si="1393"/>
        <v/>
      </c>
      <c r="D2974" s="43" t="str">
        <f t="shared" ca="1" si="1383"/>
        <v/>
      </c>
      <c r="E2974" s="43" t="str">
        <f t="shared" si="1394"/>
        <v/>
      </c>
      <c r="F2974" s="43" t="str">
        <f t="shared" si="1395"/>
        <v/>
      </c>
      <c r="G2974" s="43" t="str">
        <f>IF(A2974&lt;&gt;"",IF(A2974&lt;Data!$G$11*0.25,$C$13/$G$32,IF(A2974&gt;Data!$G$11*0.25,$C$13,$C$13*10)),"")</f>
        <v/>
      </c>
      <c r="H2974" s="43" t="str">
        <f>IF(A2974&lt;&gt;"",IF(Data!$G$9="constant",$C$13,IF(Data!$G$9="squeeze",G2974,F2974)),"")</f>
        <v/>
      </c>
      <c r="I2974" s="38" t="str">
        <f ca="1">IF(ISNUMBER(A2974),NORMINV(RAND(),0,IF(AND(Data!$G$9="squeeze",A2974&lt;Data!$G$11*0.25),$H$32,1)*$C$30*$C$13)*($C$14*$C$12),"")</f>
        <v/>
      </c>
      <c r="J2974" s="42" t="str">
        <f ca="1">IFERROR(IF(Data!$C$6="Real",B2974,I2974+J2973+($C$14*$C$12)*(NORMINV(RAND(),$C$15,CHOOSE($G$13,$C$13,F2974,G2974)))),"")</f>
        <v/>
      </c>
      <c r="K2974" s="88" t="str">
        <f>IF(ISNUMBER(A2974), IF($G$16="fixed",$G$17,MIN(H2974*Data!$C$7*$C$16*0.5,$C$17*Data!$C$7))*$C$12,"")</f>
        <v/>
      </c>
      <c r="L2974" s="42" t="str">
        <f t="shared" ca="1" si="1410"/>
        <v/>
      </c>
      <c r="M2974" s="44" t="str">
        <f t="shared" ca="1" si="1411"/>
        <v/>
      </c>
      <c r="N2974" s="44" t="str">
        <f t="shared" ca="1" si="1412"/>
        <v/>
      </c>
      <c r="O2974" s="108" t="str">
        <f t="shared" si="1396"/>
        <v/>
      </c>
      <c r="P2974" s="102" t="str">
        <f t="shared" si="1397"/>
        <v/>
      </c>
      <c r="Q2974" s="102" t="str">
        <f t="shared" si="1398"/>
        <v/>
      </c>
      <c r="R2974" s="120" t="str">
        <f t="shared" si="1399"/>
        <v/>
      </c>
      <c r="S2974" s="54" t="str">
        <f t="shared" si="1400"/>
        <v/>
      </c>
      <c r="T2974" s="5" t="str">
        <f t="shared" si="1401"/>
        <v/>
      </c>
      <c r="U2974" s="152" t="str">
        <f t="shared" si="1384"/>
        <v/>
      </c>
      <c r="V2974" s="152" t="str">
        <f t="shared" si="1385"/>
        <v/>
      </c>
      <c r="W2974" s="153" t="str">
        <f t="shared" si="1386"/>
        <v/>
      </c>
      <c r="X2974" s="153" t="str">
        <f t="shared" si="1387"/>
        <v/>
      </c>
      <c r="Y2974" s="153" t="str">
        <f t="shared" si="1388"/>
        <v/>
      </c>
      <c r="Z2974" s="153" t="str">
        <f t="shared" si="1389"/>
        <v/>
      </c>
      <c r="AA2974" s="152" t="str">
        <f t="shared" si="1390"/>
        <v/>
      </c>
      <c r="AB2974" s="152" t="str">
        <f t="shared" si="1391"/>
        <v/>
      </c>
      <c r="AC2974" s="154" t="str">
        <f t="shared" si="1402"/>
        <v/>
      </c>
      <c r="AD2974" s="154" t="str">
        <f t="shared" si="1403"/>
        <v/>
      </c>
      <c r="AE2974" s="3" t="str">
        <f t="shared" si="1404"/>
        <v/>
      </c>
      <c r="AF2974" s="3" t="str">
        <f t="shared" si="1405"/>
        <v/>
      </c>
      <c r="AG2974" s="3" t="str">
        <f t="shared" si="1406"/>
        <v/>
      </c>
      <c r="AH2974" s="4" t="str">
        <f t="shared" si="1407"/>
        <v/>
      </c>
      <c r="AI2974" s="75" t="str">
        <f t="shared" si="1408"/>
        <v/>
      </c>
      <c r="AJ2974" s="75" t="str">
        <f t="shared" si="1409"/>
        <v/>
      </c>
    </row>
    <row r="2975" spans="1:36">
      <c r="A2975" s="41" t="str">
        <f t="shared" si="1392"/>
        <v/>
      </c>
      <c r="B2975" s="150" t="str">
        <f>IF(ISNUMBER(A2975),INDEX('MetaTrader Import'!$H$13:$J$5893,TRUNC(((A2975-$A$39+1)-1)/3)+1,MOD((A2975-$A$39+1)-1,3)+1),"")</f>
        <v/>
      </c>
      <c r="C2975" s="43" t="str">
        <f t="shared" si="1393"/>
        <v/>
      </c>
      <c r="D2975" s="43" t="str">
        <f t="shared" ca="1" si="1383"/>
        <v/>
      </c>
      <c r="E2975" s="43" t="str">
        <f t="shared" si="1394"/>
        <v/>
      </c>
      <c r="F2975" s="43" t="str">
        <f t="shared" si="1395"/>
        <v/>
      </c>
      <c r="G2975" s="43" t="str">
        <f>IF(A2975&lt;&gt;"",IF(A2975&lt;Data!$G$11*0.25,$C$13/$G$32,IF(A2975&gt;Data!$G$11*0.25,$C$13,$C$13*10)),"")</f>
        <v/>
      </c>
      <c r="H2975" s="43" t="str">
        <f>IF(A2975&lt;&gt;"",IF(Data!$G$9="constant",$C$13,IF(Data!$G$9="squeeze",G2975,F2975)),"")</f>
        <v/>
      </c>
      <c r="I2975" s="38" t="str">
        <f ca="1">IF(ISNUMBER(A2975),NORMINV(RAND(),0,IF(AND(Data!$G$9="squeeze",A2975&lt;Data!$G$11*0.25),$H$32,1)*$C$30*$C$13)*($C$14*$C$12),"")</f>
        <v/>
      </c>
      <c r="J2975" s="42" t="str">
        <f ca="1">IFERROR(IF(Data!$C$6="Real",B2975,I2975+J2974+($C$14*$C$12)*(NORMINV(RAND(),$C$15,CHOOSE($G$13,$C$13,F2975,G2975)))),"")</f>
        <v/>
      </c>
      <c r="K2975" s="88" t="str">
        <f>IF(ISNUMBER(A2975), IF($G$16="fixed",$G$17,MIN(H2975*Data!$C$7*$C$16*0.5,$C$17*Data!$C$7))*$C$12,"")</f>
        <v/>
      </c>
      <c r="L2975" s="42" t="str">
        <f t="shared" ca="1" si="1410"/>
        <v/>
      </c>
      <c r="M2975" s="44" t="str">
        <f t="shared" ca="1" si="1411"/>
        <v/>
      </c>
      <c r="N2975" s="44" t="str">
        <f t="shared" ca="1" si="1412"/>
        <v/>
      </c>
      <c r="O2975" s="108" t="str">
        <f t="shared" si="1396"/>
        <v/>
      </c>
      <c r="P2975" s="102" t="str">
        <f t="shared" si="1397"/>
        <v/>
      </c>
      <c r="Q2975" s="102" t="str">
        <f t="shared" si="1398"/>
        <v/>
      </c>
      <c r="R2975" s="120" t="str">
        <f t="shared" si="1399"/>
        <v/>
      </c>
      <c r="S2975" s="54" t="str">
        <f t="shared" si="1400"/>
        <v/>
      </c>
      <c r="T2975" s="5" t="str">
        <f t="shared" si="1401"/>
        <v/>
      </c>
      <c r="U2975" s="152" t="str">
        <f t="shared" si="1384"/>
        <v/>
      </c>
      <c r="V2975" s="152" t="str">
        <f t="shared" si="1385"/>
        <v/>
      </c>
      <c r="W2975" s="153" t="str">
        <f t="shared" si="1386"/>
        <v/>
      </c>
      <c r="X2975" s="153" t="str">
        <f t="shared" si="1387"/>
        <v/>
      </c>
      <c r="Y2975" s="153" t="str">
        <f t="shared" si="1388"/>
        <v/>
      </c>
      <c r="Z2975" s="153" t="str">
        <f t="shared" si="1389"/>
        <v/>
      </c>
      <c r="AA2975" s="152" t="str">
        <f t="shared" si="1390"/>
        <v/>
      </c>
      <c r="AB2975" s="152" t="str">
        <f t="shared" si="1391"/>
        <v/>
      </c>
      <c r="AC2975" s="154" t="str">
        <f t="shared" si="1402"/>
        <v/>
      </c>
      <c r="AD2975" s="154" t="str">
        <f t="shared" si="1403"/>
        <v/>
      </c>
      <c r="AE2975" s="3" t="str">
        <f t="shared" si="1404"/>
        <v/>
      </c>
      <c r="AF2975" s="3" t="str">
        <f t="shared" si="1405"/>
        <v/>
      </c>
      <c r="AG2975" s="3" t="str">
        <f t="shared" si="1406"/>
        <v/>
      </c>
      <c r="AH2975" s="4" t="str">
        <f t="shared" si="1407"/>
        <v/>
      </c>
      <c r="AI2975" s="75" t="str">
        <f t="shared" si="1408"/>
        <v/>
      </c>
      <c r="AJ2975" s="75" t="str">
        <f t="shared" si="1409"/>
        <v/>
      </c>
    </row>
    <row r="2976" spans="1:36">
      <c r="A2976" s="41" t="str">
        <f t="shared" si="1392"/>
        <v/>
      </c>
      <c r="B2976" s="150" t="str">
        <f>IF(ISNUMBER(A2976),INDEX('MetaTrader Import'!$H$13:$J$5893,TRUNC(((A2976-$A$39+1)-1)/3)+1,MOD((A2976-$A$39+1)-1,3)+1),"")</f>
        <v/>
      </c>
      <c r="C2976" s="43" t="str">
        <f t="shared" si="1393"/>
        <v/>
      </c>
      <c r="D2976" s="43" t="str">
        <f t="shared" ca="1" si="1383"/>
        <v/>
      </c>
      <c r="E2976" s="43" t="str">
        <f t="shared" si="1394"/>
        <v/>
      </c>
      <c r="F2976" s="43" t="str">
        <f t="shared" si="1395"/>
        <v/>
      </c>
      <c r="G2976" s="43" t="str">
        <f>IF(A2976&lt;&gt;"",IF(A2976&lt;Data!$G$11*0.25,$C$13/$G$32,IF(A2976&gt;Data!$G$11*0.25,$C$13,$C$13*10)),"")</f>
        <v/>
      </c>
      <c r="H2976" s="43" t="str">
        <f>IF(A2976&lt;&gt;"",IF(Data!$G$9="constant",$C$13,IF(Data!$G$9="squeeze",G2976,F2976)),"")</f>
        <v/>
      </c>
      <c r="I2976" s="38" t="str">
        <f ca="1">IF(ISNUMBER(A2976),NORMINV(RAND(),0,IF(AND(Data!$G$9="squeeze",A2976&lt;Data!$G$11*0.25),$H$32,1)*$C$30*$C$13)*($C$14*$C$12),"")</f>
        <v/>
      </c>
      <c r="J2976" s="42" t="str">
        <f ca="1">IFERROR(IF(Data!$C$6="Real",B2976,I2976+J2975+($C$14*$C$12)*(NORMINV(RAND(),$C$15,CHOOSE($G$13,$C$13,F2976,G2976)))),"")</f>
        <v/>
      </c>
      <c r="K2976" s="88" t="str">
        <f>IF(ISNUMBER(A2976), IF($G$16="fixed",$G$17,MIN(H2976*Data!$C$7*$C$16*0.5,$C$17*Data!$C$7))*$C$12,"")</f>
        <v/>
      </c>
      <c r="L2976" s="42" t="str">
        <f t="shared" ca="1" si="1410"/>
        <v/>
      </c>
      <c r="M2976" s="44" t="str">
        <f t="shared" ca="1" si="1411"/>
        <v/>
      </c>
      <c r="N2976" s="44" t="str">
        <f t="shared" ca="1" si="1412"/>
        <v/>
      </c>
      <c r="O2976" s="108" t="str">
        <f t="shared" si="1396"/>
        <v/>
      </c>
      <c r="P2976" s="102" t="str">
        <f t="shared" si="1397"/>
        <v/>
      </c>
      <c r="Q2976" s="102" t="str">
        <f t="shared" si="1398"/>
        <v/>
      </c>
      <c r="R2976" s="120" t="str">
        <f t="shared" si="1399"/>
        <v/>
      </c>
      <c r="S2976" s="54" t="str">
        <f t="shared" si="1400"/>
        <v/>
      </c>
      <c r="T2976" s="5" t="str">
        <f t="shared" si="1401"/>
        <v/>
      </c>
      <c r="U2976" s="152" t="str">
        <f t="shared" si="1384"/>
        <v/>
      </c>
      <c r="V2976" s="152" t="str">
        <f t="shared" si="1385"/>
        <v/>
      </c>
      <c r="W2976" s="153" t="str">
        <f t="shared" si="1386"/>
        <v/>
      </c>
      <c r="X2976" s="153" t="str">
        <f t="shared" si="1387"/>
        <v/>
      </c>
      <c r="Y2976" s="153" t="str">
        <f t="shared" si="1388"/>
        <v/>
      </c>
      <c r="Z2976" s="153" t="str">
        <f t="shared" si="1389"/>
        <v/>
      </c>
      <c r="AA2976" s="152" t="str">
        <f t="shared" si="1390"/>
        <v/>
      </c>
      <c r="AB2976" s="152" t="str">
        <f t="shared" si="1391"/>
        <v/>
      </c>
      <c r="AC2976" s="154" t="str">
        <f t="shared" si="1402"/>
        <v/>
      </c>
      <c r="AD2976" s="154" t="str">
        <f t="shared" si="1403"/>
        <v/>
      </c>
      <c r="AE2976" s="3" t="str">
        <f t="shared" si="1404"/>
        <v/>
      </c>
      <c r="AF2976" s="3" t="str">
        <f t="shared" si="1405"/>
        <v/>
      </c>
      <c r="AG2976" s="3" t="str">
        <f t="shared" si="1406"/>
        <v/>
      </c>
      <c r="AH2976" s="4" t="str">
        <f t="shared" si="1407"/>
        <v/>
      </c>
      <c r="AI2976" s="75" t="str">
        <f t="shared" si="1408"/>
        <v/>
      </c>
      <c r="AJ2976" s="75" t="str">
        <f t="shared" si="1409"/>
        <v/>
      </c>
    </row>
    <row r="2977" spans="1:36">
      <c r="A2977" s="41" t="str">
        <f t="shared" si="1392"/>
        <v/>
      </c>
      <c r="B2977" s="150" t="str">
        <f>IF(ISNUMBER(A2977),INDEX('MetaTrader Import'!$H$13:$J$5893,TRUNC(((A2977-$A$39+1)-1)/3)+1,MOD((A2977-$A$39+1)-1,3)+1),"")</f>
        <v/>
      </c>
      <c r="C2977" s="43" t="str">
        <f t="shared" si="1393"/>
        <v/>
      </c>
      <c r="D2977" s="43" t="str">
        <f t="shared" ca="1" si="1383"/>
        <v/>
      </c>
      <c r="E2977" s="43" t="str">
        <f t="shared" si="1394"/>
        <v/>
      </c>
      <c r="F2977" s="43" t="str">
        <f t="shared" si="1395"/>
        <v/>
      </c>
      <c r="G2977" s="43" t="str">
        <f>IF(A2977&lt;&gt;"",IF(A2977&lt;Data!$G$11*0.25,$C$13/$G$32,IF(A2977&gt;Data!$G$11*0.25,$C$13,$C$13*10)),"")</f>
        <v/>
      </c>
      <c r="H2977" s="43" t="str">
        <f>IF(A2977&lt;&gt;"",IF(Data!$G$9="constant",$C$13,IF(Data!$G$9="squeeze",G2977,F2977)),"")</f>
        <v/>
      </c>
      <c r="I2977" s="38" t="str">
        <f ca="1">IF(ISNUMBER(A2977),NORMINV(RAND(),0,IF(AND(Data!$G$9="squeeze",A2977&lt;Data!$G$11*0.25),$H$32,1)*$C$30*$C$13)*($C$14*$C$12),"")</f>
        <v/>
      </c>
      <c r="J2977" s="42" t="str">
        <f ca="1">IFERROR(IF(Data!$C$6="Real",B2977,I2977+J2976+($C$14*$C$12)*(NORMINV(RAND(),$C$15,CHOOSE($G$13,$C$13,F2977,G2977)))),"")</f>
        <v/>
      </c>
      <c r="K2977" s="88" t="str">
        <f>IF(ISNUMBER(A2977), IF($G$16="fixed",$G$17,MIN(H2977*Data!$C$7*$C$16*0.5,$C$17*Data!$C$7))*$C$12,"")</f>
        <v/>
      </c>
      <c r="L2977" s="42" t="str">
        <f t="shared" ca="1" si="1410"/>
        <v/>
      </c>
      <c r="M2977" s="44" t="str">
        <f t="shared" ca="1" si="1411"/>
        <v/>
      </c>
      <c r="N2977" s="44" t="str">
        <f t="shared" ca="1" si="1412"/>
        <v/>
      </c>
      <c r="O2977" s="108" t="str">
        <f t="shared" si="1396"/>
        <v/>
      </c>
      <c r="P2977" s="102" t="str">
        <f t="shared" si="1397"/>
        <v/>
      </c>
      <c r="Q2977" s="102" t="str">
        <f t="shared" si="1398"/>
        <v/>
      </c>
      <c r="R2977" s="120" t="str">
        <f t="shared" si="1399"/>
        <v/>
      </c>
      <c r="S2977" s="54" t="str">
        <f t="shared" si="1400"/>
        <v/>
      </c>
      <c r="T2977" s="5" t="str">
        <f t="shared" si="1401"/>
        <v/>
      </c>
      <c r="U2977" s="152" t="str">
        <f t="shared" si="1384"/>
        <v/>
      </c>
      <c r="V2977" s="152" t="str">
        <f t="shared" si="1385"/>
        <v/>
      </c>
      <c r="W2977" s="153" t="str">
        <f t="shared" si="1386"/>
        <v/>
      </c>
      <c r="X2977" s="153" t="str">
        <f t="shared" si="1387"/>
        <v/>
      </c>
      <c r="Y2977" s="153" t="str">
        <f t="shared" si="1388"/>
        <v/>
      </c>
      <c r="Z2977" s="153" t="str">
        <f t="shared" si="1389"/>
        <v/>
      </c>
      <c r="AA2977" s="152" t="str">
        <f t="shared" si="1390"/>
        <v/>
      </c>
      <c r="AB2977" s="152" t="str">
        <f t="shared" si="1391"/>
        <v/>
      </c>
      <c r="AC2977" s="154" t="str">
        <f t="shared" si="1402"/>
        <v/>
      </c>
      <c r="AD2977" s="154" t="str">
        <f t="shared" si="1403"/>
        <v/>
      </c>
      <c r="AE2977" s="3" t="str">
        <f t="shared" si="1404"/>
        <v/>
      </c>
      <c r="AF2977" s="3" t="str">
        <f t="shared" si="1405"/>
        <v/>
      </c>
      <c r="AG2977" s="3" t="str">
        <f t="shared" si="1406"/>
        <v/>
      </c>
      <c r="AH2977" s="4" t="str">
        <f t="shared" si="1407"/>
        <v/>
      </c>
      <c r="AI2977" s="75" t="str">
        <f t="shared" si="1408"/>
        <v/>
      </c>
      <c r="AJ2977" s="75" t="str">
        <f t="shared" si="1409"/>
        <v/>
      </c>
    </row>
    <row r="2978" spans="1:36">
      <c r="A2978" s="41" t="str">
        <f t="shared" si="1392"/>
        <v/>
      </c>
      <c r="B2978" s="150" t="str">
        <f>IF(ISNUMBER(A2978),INDEX('MetaTrader Import'!$H$13:$J$5893,TRUNC(((A2978-$A$39+1)-1)/3)+1,MOD((A2978-$A$39+1)-1,3)+1),"")</f>
        <v/>
      </c>
      <c r="C2978" s="43" t="str">
        <f t="shared" si="1393"/>
        <v/>
      </c>
      <c r="D2978" s="43" t="str">
        <f t="shared" ca="1" si="1383"/>
        <v/>
      </c>
      <c r="E2978" s="43" t="str">
        <f t="shared" si="1394"/>
        <v/>
      </c>
      <c r="F2978" s="43" t="str">
        <f t="shared" si="1395"/>
        <v/>
      </c>
      <c r="G2978" s="43" t="str">
        <f>IF(A2978&lt;&gt;"",IF(A2978&lt;Data!$G$11*0.25,$C$13/$G$32,IF(A2978&gt;Data!$G$11*0.25,$C$13,$C$13*10)),"")</f>
        <v/>
      </c>
      <c r="H2978" s="43" t="str">
        <f>IF(A2978&lt;&gt;"",IF(Data!$G$9="constant",$C$13,IF(Data!$G$9="squeeze",G2978,F2978)),"")</f>
        <v/>
      </c>
      <c r="I2978" s="38" t="str">
        <f ca="1">IF(ISNUMBER(A2978),NORMINV(RAND(),0,IF(AND(Data!$G$9="squeeze",A2978&lt;Data!$G$11*0.25),$H$32,1)*$C$30*$C$13)*($C$14*$C$12),"")</f>
        <v/>
      </c>
      <c r="J2978" s="42" t="str">
        <f ca="1">IFERROR(IF(Data!$C$6="Real",B2978,I2978+J2977+($C$14*$C$12)*(NORMINV(RAND(),$C$15,CHOOSE($G$13,$C$13,F2978,G2978)))),"")</f>
        <v/>
      </c>
      <c r="K2978" s="88" t="str">
        <f>IF(ISNUMBER(A2978), IF($G$16="fixed",$G$17,MIN(H2978*Data!$C$7*$C$16*0.5,$C$17*Data!$C$7))*$C$12,"")</f>
        <v/>
      </c>
      <c r="L2978" s="42" t="str">
        <f t="shared" ca="1" si="1410"/>
        <v/>
      </c>
      <c r="M2978" s="44" t="str">
        <f t="shared" ca="1" si="1411"/>
        <v/>
      </c>
      <c r="N2978" s="44" t="str">
        <f t="shared" ca="1" si="1412"/>
        <v/>
      </c>
      <c r="O2978" s="108" t="str">
        <f t="shared" si="1396"/>
        <v/>
      </c>
      <c r="P2978" s="102" t="str">
        <f t="shared" si="1397"/>
        <v/>
      </c>
      <c r="Q2978" s="102" t="str">
        <f t="shared" si="1398"/>
        <v/>
      </c>
      <c r="R2978" s="120" t="str">
        <f t="shared" si="1399"/>
        <v/>
      </c>
      <c r="S2978" s="54" t="str">
        <f t="shared" si="1400"/>
        <v/>
      </c>
      <c r="T2978" s="5" t="str">
        <f t="shared" si="1401"/>
        <v/>
      </c>
      <c r="U2978" s="152" t="str">
        <f t="shared" si="1384"/>
        <v/>
      </c>
      <c r="V2978" s="152" t="str">
        <f t="shared" si="1385"/>
        <v/>
      </c>
      <c r="W2978" s="153" t="str">
        <f t="shared" si="1386"/>
        <v/>
      </c>
      <c r="X2978" s="153" t="str">
        <f t="shared" si="1387"/>
        <v/>
      </c>
      <c r="Y2978" s="153" t="str">
        <f t="shared" si="1388"/>
        <v/>
      </c>
      <c r="Z2978" s="153" t="str">
        <f t="shared" si="1389"/>
        <v/>
      </c>
      <c r="AA2978" s="152" t="str">
        <f t="shared" si="1390"/>
        <v/>
      </c>
      <c r="AB2978" s="152" t="str">
        <f t="shared" si="1391"/>
        <v/>
      </c>
      <c r="AC2978" s="154" t="str">
        <f t="shared" si="1402"/>
        <v/>
      </c>
      <c r="AD2978" s="154" t="str">
        <f t="shared" si="1403"/>
        <v/>
      </c>
      <c r="AE2978" s="3" t="str">
        <f t="shared" si="1404"/>
        <v/>
      </c>
      <c r="AF2978" s="3" t="str">
        <f t="shared" si="1405"/>
        <v/>
      </c>
      <c r="AG2978" s="3" t="str">
        <f t="shared" si="1406"/>
        <v/>
      </c>
      <c r="AH2978" s="4" t="str">
        <f t="shared" si="1407"/>
        <v/>
      </c>
      <c r="AI2978" s="75" t="str">
        <f t="shared" si="1408"/>
        <v/>
      </c>
      <c r="AJ2978" s="75" t="str">
        <f t="shared" si="1409"/>
        <v/>
      </c>
    </row>
    <row r="2979" spans="1:36">
      <c r="A2979" s="41" t="str">
        <f t="shared" si="1392"/>
        <v/>
      </c>
      <c r="B2979" s="150" t="str">
        <f>IF(ISNUMBER(A2979),INDEX('MetaTrader Import'!$H$13:$J$5893,TRUNC(((A2979-$A$39+1)-1)/3)+1,MOD((A2979-$A$39+1)-1,3)+1),"")</f>
        <v/>
      </c>
      <c r="C2979" s="43" t="str">
        <f t="shared" si="1393"/>
        <v/>
      </c>
      <c r="D2979" s="43" t="str">
        <f t="shared" ca="1" si="1383"/>
        <v/>
      </c>
      <c r="E2979" s="43" t="str">
        <f t="shared" si="1394"/>
        <v/>
      </c>
      <c r="F2979" s="43" t="str">
        <f t="shared" si="1395"/>
        <v/>
      </c>
      <c r="G2979" s="43" t="str">
        <f>IF(A2979&lt;&gt;"",IF(A2979&lt;Data!$G$11*0.25,$C$13/$G$32,IF(A2979&gt;Data!$G$11*0.25,$C$13,$C$13*10)),"")</f>
        <v/>
      </c>
      <c r="H2979" s="43" t="str">
        <f>IF(A2979&lt;&gt;"",IF(Data!$G$9="constant",$C$13,IF(Data!$G$9="squeeze",G2979,F2979)),"")</f>
        <v/>
      </c>
      <c r="I2979" s="38" t="str">
        <f ca="1">IF(ISNUMBER(A2979),NORMINV(RAND(),0,IF(AND(Data!$G$9="squeeze",A2979&lt;Data!$G$11*0.25),$H$32,1)*$C$30*$C$13)*($C$14*$C$12),"")</f>
        <v/>
      </c>
      <c r="J2979" s="42" t="str">
        <f ca="1">IFERROR(IF(Data!$C$6="Real",B2979,I2979+J2978+($C$14*$C$12)*(NORMINV(RAND(),$C$15,CHOOSE($G$13,$C$13,F2979,G2979)))),"")</f>
        <v/>
      </c>
      <c r="K2979" s="88" t="str">
        <f>IF(ISNUMBER(A2979), IF($G$16="fixed",$G$17,MIN(H2979*Data!$C$7*$C$16*0.5,$C$17*Data!$C$7))*$C$12,"")</f>
        <v/>
      </c>
      <c r="L2979" s="42" t="str">
        <f t="shared" ca="1" si="1410"/>
        <v/>
      </c>
      <c r="M2979" s="44" t="str">
        <f t="shared" ca="1" si="1411"/>
        <v/>
      </c>
      <c r="N2979" s="44" t="str">
        <f t="shared" ca="1" si="1412"/>
        <v/>
      </c>
      <c r="O2979" s="108" t="str">
        <f t="shared" si="1396"/>
        <v/>
      </c>
      <c r="P2979" s="102" t="str">
        <f t="shared" si="1397"/>
        <v/>
      </c>
      <c r="Q2979" s="102" t="str">
        <f t="shared" si="1398"/>
        <v/>
      </c>
      <c r="R2979" s="120" t="str">
        <f t="shared" si="1399"/>
        <v/>
      </c>
      <c r="S2979" s="54" t="str">
        <f t="shared" si="1400"/>
        <v/>
      </c>
      <c r="T2979" s="5" t="str">
        <f t="shared" si="1401"/>
        <v/>
      </c>
      <c r="U2979" s="152" t="str">
        <f t="shared" si="1384"/>
        <v/>
      </c>
      <c r="V2979" s="152" t="str">
        <f t="shared" si="1385"/>
        <v/>
      </c>
      <c r="W2979" s="153" t="str">
        <f t="shared" si="1386"/>
        <v/>
      </c>
      <c r="X2979" s="153" t="str">
        <f t="shared" si="1387"/>
        <v/>
      </c>
      <c r="Y2979" s="153" t="str">
        <f t="shared" si="1388"/>
        <v/>
      </c>
      <c r="Z2979" s="153" t="str">
        <f t="shared" si="1389"/>
        <v/>
      </c>
      <c r="AA2979" s="152" t="str">
        <f t="shared" si="1390"/>
        <v/>
      </c>
      <c r="AB2979" s="152" t="str">
        <f t="shared" si="1391"/>
        <v/>
      </c>
      <c r="AC2979" s="154" t="str">
        <f t="shared" si="1402"/>
        <v/>
      </c>
      <c r="AD2979" s="154" t="str">
        <f t="shared" si="1403"/>
        <v/>
      </c>
      <c r="AE2979" s="3" t="str">
        <f t="shared" si="1404"/>
        <v/>
      </c>
      <c r="AF2979" s="3" t="str">
        <f t="shared" si="1405"/>
        <v/>
      </c>
      <c r="AG2979" s="3" t="str">
        <f t="shared" si="1406"/>
        <v/>
      </c>
      <c r="AH2979" s="4" t="str">
        <f t="shared" si="1407"/>
        <v/>
      </c>
      <c r="AI2979" s="75" t="str">
        <f t="shared" si="1408"/>
        <v/>
      </c>
      <c r="AJ2979" s="75" t="str">
        <f t="shared" si="1409"/>
        <v/>
      </c>
    </row>
    <row r="2980" spans="1:36">
      <c r="A2980" s="41" t="str">
        <f t="shared" si="1392"/>
        <v/>
      </c>
      <c r="B2980" s="150" t="str">
        <f>IF(ISNUMBER(A2980),INDEX('MetaTrader Import'!$H$13:$J$5893,TRUNC(((A2980-$A$39+1)-1)/3)+1,MOD((A2980-$A$39+1)-1,3)+1),"")</f>
        <v/>
      </c>
      <c r="C2980" s="43" t="str">
        <f t="shared" si="1393"/>
        <v/>
      </c>
      <c r="D2980" s="43" t="str">
        <f t="shared" ca="1" si="1383"/>
        <v/>
      </c>
      <c r="E2980" s="43" t="str">
        <f t="shared" si="1394"/>
        <v/>
      </c>
      <c r="F2980" s="43" t="str">
        <f t="shared" si="1395"/>
        <v/>
      </c>
      <c r="G2980" s="43" t="str">
        <f>IF(A2980&lt;&gt;"",IF(A2980&lt;Data!$G$11*0.25,$C$13/$G$32,IF(A2980&gt;Data!$G$11*0.25,$C$13,$C$13*10)),"")</f>
        <v/>
      </c>
      <c r="H2980" s="43" t="str">
        <f>IF(A2980&lt;&gt;"",IF(Data!$G$9="constant",$C$13,IF(Data!$G$9="squeeze",G2980,F2980)),"")</f>
        <v/>
      </c>
      <c r="I2980" s="38" t="str">
        <f ca="1">IF(ISNUMBER(A2980),NORMINV(RAND(),0,IF(AND(Data!$G$9="squeeze",A2980&lt;Data!$G$11*0.25),$H$32,1)*$C$30*$C$13)*($C$14*$C$12),"")</f>
        <v/>
      </c>
      <c r="J2980" s="42" t="str">
        <f ca="1">IFERROR(IF(Data!$C$6="Real",B2980,I2980+J2979+($C$14*$C$12)*(NORMINV(RAND(),$C$15,CHOOSE($G$13,$C$13,F2980,G2980)))),"")</f>
        <v/>
      </c>
      <c r="K2980" s="88" t="str">
        <f>IF(ISNUMBER(A2980), IF($G$16="fixed",$G$17,MIN(H2980*Data!$C$7*$C$16*0.5,$C$17*Data!$C$7))*$C$12,"")</f>
        <v/>
      </c>
      <c r="L2980" s="42" t="str">
        <f t="shared" ca="1" si="1410"/>
        <v/>
      </c>
      <c r="M2980" s="44" t="str">
        <f t="shared" ca="1" si="1411"/>
        <v/>
      </c>
      <c r="N2980" s="44" t="str">
        <f t="shared" ca="1" si="1412"/>
        <v/>
      </c>
      <c r="O2980" s="108" t="str">
        <f t="shared" si="1396"/>
        <v/>
      </c>
      <c r="P2980" s="102" t="str">
        <f t="shared" si="1397"/>
        <v/>
      </c>
      <c r="Q2980" s="102" t="str">
        <f t="shared" si="1398"/>
        <v/>
      </c>
      <c r="R2980" s="120" t="str">
        <f t="shared" si="1399"/>
        <v/>
      </c>
      <c r="S2980" s="54" t="str">
        <f t="shared" si="1400"/>
        <v/>
      </c>
      <c r="T2980" s="5" t="str">
        <f t="shared" si="1401"/>
        <v/>
      </c>
      <c r="U2980" s="152" t="str">
        <f t="shared" si="1384"/>
        <v/>
      </c>
      <c r="V2980" s="152" t="str">
        <f t="shared" si="1385"/>
        <v/>
      </c>
      <c r="W2980" s="153" t="str">
        <f t="shared" si="1386"/>
        <v/>
      </c>
      <c r="X2980" s="153" t="str">
        <f t="shared" si="1387"/>
        <v/>
      </c>
      <c r="Y2980" s="153" t="str">
        <f t="shared" si="1388"/>
        <v/>
      </c>
      <c r="Z2980" s="153" t="str">
        <f t="shared" si="1389"/>
        <v/>
      </c>
      <c r="AA2980" s="152" t="str">
        <f t="shared" si="1390"/>
        <v/>
      </c>
      <c r="AB2980" s="152" t="str">
        <f t="shared" si="1391"/>
        <v/>
      </c>
      <c r="AC2980" s="154" t="str">
        <f t="shared" si="1402"/>
        <v/>
      </c>
      <c r="AD2980" s="154" t="str">
        <f t="shared" si="1403"/>
        <v/>
      </c>
      <c r="AE2980" s="3" t="str">
        <f t="shared" si="1404"/>
        <v/>
      </c>
      <c r="AF2980" s="3" t="str">
        <f t="shared" si="1405"/>
        <v/>
      </c>
      <c r="AG2980" s="3" t="str">
        <f t="shared" si="1406"/>
        <v/>
      </c>
      <c r="AH2980" s="4" t="str">
        <f t="shared" si="1407"/>
        <v/>
      </c>
      <c r="AI2980" s="75" t="str">
        <f t="shared" si="1408"/>
        <v/>
      </c>
      <c r="AJ2980" s="75" t="str">
        <f t="shared" si="1409"/>
        <v/>
      </c>
    </row>
    <row r="2981" spans="1:36">
      <c r="A2981" s="41" t="str">
        <f t="shared" si="1392"/>
        <v/>
      </c>
      <c r="B2981" s="150" t="str">
        <f>IF(ISNUMBER(A2981),INDEX('MetaTrader Import'!$H$13:$J$5893,TRUNC(((A2981-$A$39+1)-1)/3)+1,MOD((A2981-$A$39+1)-1,3)+1),"")</f>
        <v/>
      </c>
      <c r="C2981" s="43" t="str">
        <f t="shared" si="1393"/>
        <v/>
      </c>
      <c r="D2981" s="43" t="str">
        <f t="shared" ca="1" si="1383"/>
        <v/>
      </c>
      <c r="E2981" s="43" t="str">
        <f t="shared" si="1394"/>
        <v/>
      </c>
      <c r="F2981" s="43" t="str">
        <f t="shared" si="1395"/>
        <v/>
      </c>
      <c r="G2981" s="43" t="str">
        <f>IF(A2981&lt;&gt;"",IF(A2981&lt;Data!$G$11*0.25,$C$13/$G$32,IF(A2981&gt;Data!$G$11*0.25,$C$13,$C$13*10)),"")</f>
        <v/>
      </c>
      <c r="H2981" s="43" t="str">
        <f>IF(A2981&lt;&gt;"",IF(Data!$G$9="constant",$C$13,IF(Data!$G$9="squeeze",G2981,F2981)),"")</f>
        <v/>
      </c>
      <c r="I2981" s="38" t="str">
        <f ca="1">IF(ISNUMBER(A2981),NORMINV(RAND(),0,IF(AND(Data!$G$9="squeeze",A2981&lt;Data!$G$11*0.25),$H$32,1)*$C$30*$C$13)*($C$14*$C$12),"")</f>
        <v/>
      </c>
      <c r="J2981" s="42" t="str">
        <f ca="1">IFERROR(IF(Data!$C$6="Real",B2981,I2981+J2980+($C$14*$C$12)*(NORMINV(RAND(),$C$15,CHOOSE($G$13,$C$13,F2981,G2981)))),"")</f>
        <v/>
      </c>
      <c r="K2981" s="88" t="str">
        <f>IF(ISNUMBER(A2981), IF($G$16="fixed",$G$17,MIN(H2981*Data!$C$7*$C$16*0.5,$C$17*Data!$C$7))*$C$12,"")</f>
        <v/>
      </c>
      <c r="L2981" s="42" t="str">
        <f t="shared" ca="1" si="1410"/>
        <v/>
      </c>
      <c r="M2981" s="44" t="str">
        <f t="shared" ca="1" si="1411"/>
        <v/>
      </c>
      <c r="N2981" s="44" t="str">
        <f t="shared" ca="1" si="1412"/>
        <v/>
      </c>
      <c r="O2981" s="108" t="str">
        <f t="shared" si="1396"/>
        <v/>
      </c>
      <c r="P2981" s="102" t="str">
        <f t="shared" si="1397"/>
        <v/>
      </c>
      <c r="Q2981" s="102" t="str">
        <f t="shared" si="1398"/>
        <v/>
      </c>
      <c r="R2981" s="120" t="str">
        <f t="shared" si="1399"/>
        <v/>
      </c>
      <c r="S2981" s="54" t="str">
        <f t="shared" si="1400"/>
        <v/>
      </c>
      <c r="T2981" s="5" t="str">
        <f t="shared" si="1401"/>
        <v/>
      </c>
      <c r="U2981" s="152" t="str">
        <f t="shared" si="1384"/>
        <v/>
      </c>
      <c r="V2981" s="152" t="str">
        <f t="shared" si="1385"/>
        <v/>
      </c>
      <c r="W2981" s="153" t="str">
        <f t="shared" si="1386"/>
        <v/>
      </c>
      <c r="X2981" s="153" t="str">
        <f t="shared" si="1387"/>
        <v/>
      </c>
      <c r="Y2981" s="153" t="str">
        <f t="shared" si="1388"/>
        <v/>
      </c>
      <c r="Z2981" s="153" t="str">
        <f t="shared" si="1389"/>
        <v/>
      </c>
      <c r="AA2981" s="152" t="str">
        <f t="shared" si="1390"/>
        <v/>
      </c>
      <c r="AB2981" s="152" t="str">
        <f t="shared" si="1391"/>
        <v/>
      </c>
      <c r="AC2981" s="154" t="str">
        <f t="shared" si="1402"/>
        <v/>
      </c>
      <c r="AD2981" s="154" t="str">
        <f t="shared" si="1403"/>
        <v/>
      </c>
      <c r="AE2981" s="3" t="str">
        <f t="shared" si="1404"/>
        <v/>
      </c>
      <c r="AF2981" s="3" t="str">
        <f t="shared" si="1405"/>
        <v/>
      </c>
      <c r="AG2981" s="3" t="str">
        <f t="shared" si="1406"/>
        <v/>
      </c>
      <c r="AH2981" s="4" t="str">
        <f t="shared" si="1407"/>
        <v/>
      </c>
      <c r="AI2981" s="75" t="str">
        <f t="shared" si="1408"/>
        <v/>
      </c>
      <c r="AJ2981" s="75" t="str">
        <f t="shared" si="1409"/>
        <v/>
      </c>
    </row>
    <row r="2982" spans="1:36">
      <c r="A2982" s="41" t="str">
        <f t="shared" si="1392"/>
        <v/>
      </c>
      <c r="B2982" s="150" t="str">
        <f>IF(ISNUMBER(A2982),INDEX('MetaTrader Import'!$H$13:$J$5893,TRUNC(((A2982-$A$39+1)-1)/3)+1,MOD((A2982-$A$39+1)-1,3)+1),"")</f>
        <v/>
      </c>
      <c r="C2982" s="43" t="str">
        <f t="shared" si="1393"/>
        <v/>
      </c>
      <c r="D2982" s="43" t="str">
        <f t="shared" ca="1" si="1383"/>
        <v/>
      </c>
      <c r="E2982" s="43" t="str">
        <f t="shared" si="1394"/>
        <v/>
      </c>
      <c r="F2982" s="43" t="str">
        <f t="shared" si="1395"/>
        <v/>
      </c>
      <c r="G2982" s="43" t="str">
        <f>IF(A2982&lt;&gt;"",IF(A2982&lt;Data!$G$11*0.25,$C$13/$G$32,IF(A2982&gt;Data!$G$11*0.25,$C$13,$C$13*10)),"")</f>
        <v/>
      </c>
      <c r="H2982" s="43" t="str">
        <f>IF(A2982&lt;&gt;"",IF(Data!$G$9="constant",$C$13,IF(Data!$G$9="squeeze",G2982,F2982)),"")</f>
        <v/>
      </c>
      <c r="I2982" s="38" t="str">
        <f ca="1">IF(ISNUMBER(A2982),NORMINV(RAND(),0,IF(AND(Data!$G$9="squeeze",A2982&lt;Data!$G$11*0.25),$H$32,1)*$C$30*$C$13)*($C$14*$C$12),"")</f>
        <v/>
      </c>
      <c r="J2982" s="42" t="str">
        <f ca="1">IFERROR(IF(Data!$C$6="Real",B2982,I2982+J2981+($C$14*$C$12)*(NORMINV(RAND(),$C$15,CHOOSE($G$13,$C$13,F2982,G2982)))),"")</f>
        <v/>
      </c>
      <c r="K2982" s="88" t="str">
        <f>IF(ISNUMBER(A2982), IF($G$16="fixed",$G$17,MIN(H2982*Data!$C$7*$C$16*0.5,$C$17*Data!$C$7))*$C$12,"")</f>
        <v/>
      </c>
      <c r="L2982" s="42" t="str">
        <f t="shared" ca="1" si="1410"/>
        <v/>
      </c>
      <c r="M2982" s="44" t="str">
        <f t="shared" ca="1" si="1411"/>
        <v/>
      </c>
      <c r="N2982" s="44" t="str">
        <f t="shared" ca="1" si="1412"/>
        <v/>
      </c>
      <c r="O2982" s="108" t="str">
        <f t="shared" si="1396"/>
        <v/>
      </c>
      <c r="P2982" s="102" t="str">
        <f t="shared" si="1397"/>
        <v/>
      </c>
      <c r="Q2982" s="102" t="str">
        <f t="shared" si="1398"/>
        <v/>
      </c>
      <c r="R2982" s="120" t="str">
        <f t="shared" si="1399"/>
        <v/>
      </c>
      <c r="S2982" s="54" t="str">
        <f t="shared" si="1400"/>
        <v/>
      </c>
      <c r="T2982" s="5" t="str">
        <f t="shared" si="1401"/>
        <v/>
      </c>
      <c r="U2982" s="152" t="str">
        <f t="shared" si="1384"/>
        <v/>
      </c>
      <c r="V2982" s="152" t="str">
        <f t="shared" si="1385"/>
        <v/>
      </c>
      <c r="W2982" s="153" t="str">
        <f t="shared" si="1386"/>
        <v/>
      </c>
      <c r="X2982" s="153" t="str">
        <f t="shared" si="1387"/>
        <v/>
      </c>
      <c r="Y2982" s="153" t="str">
        <f t="shared" si="1388"/>
        <v/>
      </c>
      <c r="Z2982" s="153" t="str">
        <f t="shared" si="1389"/>
        <v/>
      </c>
      <c r="AA2982" s="152" t="str">
        <f t="shared" si="1390"/>
        <v/>
      </c>
      <c r="AB2982" s="152" t="str">
        <f t="shared" si="1391"/>
        <v/>
      </c>
      <c r="AC2982" s="154" t="str">
        <f t="shared" si="1402"/>
        <v/>
      </c>
      <c r="AD2982" s="154" t="str">
        <f t="shared" si="1403"/>
        <v/>
      </c>
      <c r="AE2982" s="3" t="str">
        <f t="shared" si="1404"/>
        <v/>
      </c>
      <c r="AF2982" s="3" t="str">
        <f t="shared" si="1405"/>
        <v/>
      </c>
      <c r="AG2982" s="3" t="str">
        <f t="shared" si="1406"/>
        <v/>
      </c>
      <c r="AH2982" s="4" t="str">
        <f t="shared" si="1407"/>
        <v/>
      </c>
      <c r="AI2982" s="75" t="str">
        <f t="shared" si="1408"/>
        <v/>
      </c>
      <c r="AJ2982" s="75" t="str">
        <f t="shared" si="1409"/>
        <v/>
      </c>
    </row>
    <row r="2983" spans="1:36">
      <c r="A2983" s="41" t="str">
        <f t="shared" si="1392"/>
        <v/>
      </c>
      <c r="B2983" s="150" t="str">
        <f>IF(ISNUMBER(A2983),INDEX('MetaTrader Import'!$H$13:$J$5893,TRUNC(((A2983-$A$39+1)-1)/3)+1,MOD((A2983-$A$39+1)-1,3)+1),"")</f>
        <v/>
      </c>
      <c r="C2983" s="43" t="str">
        <f t="shared" si="1393"/>
        <v/>
      </c>
      <c r="D2983" s="43" t="str">
        <f t="shared" ca="1" si="1383"/>
        <v/>
      </c>
      <c r="E2983" s="43" t="str">
        <f t="shared" si="1394"/>
        <v/>
      </c>
      <c r="F2983" s="43" t="str">
        <f t="shared" si="1395"/>
        <v/>
      </c>
      <c r="G2983" s="43" t="str">
        <f>IF(A2983&lt;&gt;"",IF(A2983&lt;Data!$G$11*0.25,$C$13/$G$32,IF(A2983&gt;Data!$G$11*0.25,$C$13,$C$13*10)),"")</f>
        <v/>
      </c>
      <c r="H2983" s="43" t="str">
        <f>IF(A2983&lt;&gt;"",IF(Data!$G$9="constant",$C$13,IF(Data!$G$9="squeeze",G2983,F2983)),"")</f>
        <v/>
      </c>
      <c r="I2983" s="38" t="str">
        <f ca="1">IF(ISNUMBER(A2983),NORMINV(RAND(),0,IF(AND(Data!$G$9="squeeze",A2983&lt;Data!$G$11*0.25),$H$32,1)*$C$30*$C$13)*($C$14*$C$12),"")</f>
        <v/>
      </c>
      <c r="J2983" s="42" t="str">
        <f ca="1">IFERROR(IF(Data!$C$6="Real",B2983,I2983+J2982+($C$14*$C$12)*(NORMINV(RAND(),$C$15,CHOOSE($G$13,$C$13,F2983,G2983)))),"")</f>
        <v/>
      </c>
      <c r="K2983" s="88" t="str">
        <f>IF(ISNUMBER(A2983), IF($G$16="fixed",$G$17,MIN(H2983*Data!$C$7*$C$16*0.5,$C$17*Data!$C$7))*$C$12,"")</f>
        <v/>
      </c>
      <c r="L2983" s="42" t="str">
        <f t="shared" ca="1" si="1410"/>
        <v/>
      </c>
      <c r="M2983" s="44" t="str">
        <f t="shared" ca="1" si="1411"/>
        <v/>
      </c>
      <c r="N2983" s="44" t="str">
        <f t="shared" ca="1" si="1412"/>
        <v/>
      </c>
      <c r="O2983" s="108" t="str">
        <f t="shared" si="1396"/>
        <v/>
      </c>
      <c r="P2983" s="102" t="str">
        <f t="shared" si="1397"/>
        <v/>
      </c>
      <c r="Q2983" s="102" t="str">
        <f t="shared" si="1398"/>
        <v/>
      </c>
      <c r="R2983" s="120" t="str">
        <f t="shared" si="1399"/>
        <v/>
      </c>
      <c r="S2983" s="54" t="str">
        <f t="shared" si="1400"/>
        <v/>
      </c>
      <c r="T2983" s="5" t="str">
        <f t="shared" si="1401"/>
        <v/>
      </c>
      <c r="U2983" s="152" t="str">
        <f t="shared" si="1384"/>
        <v/>
      </c>
      <c r="V2983" s="152" t="str">
        <f t="shared" si="1385"/>
        <v/>
      </c>
      <c r="W2983" s="153" t="str">
        <f t="shared" si="1386"/>
        <v/>
      </c>
      <c r="X2983" s="153" t="str">
        <f t="shared" si="1387"/>
        <v/>
      </c>
      <c r="Y2983" s="153" t="str">
        <f t="shared" si="1388"/>
        <v/>
      </c>
      <c r="Z2983" s="153" t="str">
        <f t="shared" si="1389"/>
        <v/>
      </c>
      <c r="AA2983" s="152" t="str">
        <f t="shared" si="1390"/>
        <v/>
      </c>
      <c r="AB2983" s="152" t="str">
        <f t="shared" si="1391"/>
        <v/>
      </c>
      <c r="AC2983" s="154" t="str">
        <f t="shared" si="1402"/>
        <v/>
      </c>
      <c r="AD2983" s="154" t="str">
        <f t="shared" si="1403"/>
        <v/>
      </c>
      <c r="AE2983" s="3" t="str">
        <f t="shared" si="1404"/>
        <v/>
      </c>
      <c r="AF2983" s="3" t="str">
        <f t="shared" si="1405"/>
        <v/>
      </c>
      <c r="AG2983" s="3" t="str">
        <f t="shared" si="1406"/>
        <v/>
      </c>
      <c r="AH2983" s="4" t="str">
        <f t="shared" si="1407"/>
        <v/>
      </c>
      <c r="AI2983" s="75" t="str">
        <f t="shared" si="1408"/>
        <v/>
      </c>
      <c r="AJ2983" s="75" t="str">
        <f t="shared" si="1409"/>
        <v/>
      </c>
    </row>
    <row r="2984" spans="1:36">
      <c r="A2984" s="41" t="str">
        <f t="shared" si="1392"/>
        <v/>
      </c>
      <c r="B2984" s="150" t="str">
        <f>IF(ISNUMBER(A2984),INDEX('MetaTrader Import'!$H$13:$J$5893,TRUNC(((A2984-$A$39+1)-1)/3)+1,MOD((A2984-$A$39+1)-1,3)+1),"")</f>
        <v/>
      </c>
      <c r="C2984" s="43" t="str">
        <f t="shared" si="1393"/>
        <v/>
      </c>
      <c r="D2984" s="43" t="str">
        <f t="shared" ca="1" si="1383"/>
        <v/>
      </c>
      <c r="E2984" s="43" t="str">
        <f t="shared" si="1394"/>
        <v/>
      </c>
      <c r="F2984" s="43" t="str">
        <f t="shared" si="1395"/>
        <v/>
      </c>
      <c r="G2984" s="43" t="str">
        <f>IF(A2984&lt;&gt;"",IF(A2984&lt;Data!$G$11*0.25,$C$13/$G$32,IF(A2984&gt;Data!$G$11*0.25,$C$13,$C$13*10)),"")</f>
        <v/>
      </c>
      <c r="H2984" s="43" t="str">
        <f>IF(A2984&lt;&gt;"",IF(Data!$G$9="constant",$C$13,IF(Data!$G$9="squeeze",G2984,F2984)),"")</f>
        <v/>
      </c>
      <c r="I2984" s="38" t="str">
        <f ca="1">IF(ISNUMBER(A2984),NORMINV(RAND(),0,IF(AND(Data!$G$9="squeeze",A2984&lt;Data!$G$11*0.25),$H$32,1)*$C$30*$C$13)*($C$14*$C$12),"")</f>
        <v/>
      </c>
      <c r="J2984" s="42" t="str">
        <f ca="1">IFERROR(IF(Data!$C$6="Real",B2984,I2984+J2983+($C$14*$C$12)*(NORMINV(RAND(),$C$15,CHOOSE($G$13,$C$13,F2984,G2984)))),"")</f>
        <v/>
      </c>
      <c r="K2984" s="88" t="str">
        <f>IF(ISNUMBER(A2984), IF($G$16="fixed",$G$17,MIN(H2984*Data!$C$7*$C$16*0.5,$C$17*Data!$C$7))*$C$12,"")</f>
        <v/>
      </c>
      <c r="L2984" s="42" t="str">
        <f t="shared" ca="1" si="1410"/>
        <v/>
      </c>
      <c r="M2984" s="44" t="str">
        <f t="shared" ca="1" si="1411"/>
        <v/>
      </c>
      <c r="N2984" s="44" t="str">
        <f t="shared" ca="1" si="1412"/>
        <v/>
      </c>
      <c r="O2984" s="108" t="str">
        <f t="shared" si="1396"/>
        <v/>
      </c>
      <c r="P2984" s="102" t="str">
        <f t="shared" si="1397"/>
        <v/>
      </c>
      <c r="Q2984" s="102" t="str">
        <f t="shared" si="1398"/>
        <v/>
      </c>
      <c r="R2984" s="120" t="str">
        <f t="shared" si="1399"/>
        <v/>
      </c>
      <c r="S2984" s="54" t="str">
        <f t="shared" si="1400"/>
        <v/>
      </c>
      <c r="T2984" s="5" t="str">
        <f t="shared" si="1401"/>
        <v/>
      </c>
      <c r="U2984" s="152" t="str">
        <f t="shared" si="1384"/>
        <v/>
      </c>
      <c r="V2984" s="152" t="str">
        <f t="shared" si="1385"/>
        <v/>
      </c>
      <c r="W2984" s="153" t="str">
        <f t="shared" si="1386"/>
        <v/>
      </c>
      <c r="X2984" s="153" t="str">
        <f t="shared" si="1387"/>
        <v/>
      </c>
      <c r="Y2984" s="153" t="str">
        <f t="shared" si="1388"/>
        <v/>
      </c>
      <c r="Z2984" s="153" t="str">
        <f t="shared" si="1389"/>
        <v/>
      </c>
      <c r="AA2984" s="152" t="str">
        <f t="shared" si="1390"/>
        <v/>
      </c>
      <c r="AB2984" s="152" t="str">
        <f t="shared" si="1391"/>
        <v/>
      </c>
      <c r="AC2984" s="154" t="str">
        <f t="shared" si="1402"/>
        <v/>
      </c>
      <c r="AD2984" s="154" t="str">
        <f t="shared" si="1403"/>
        <v/>
      </c>
      <c r="AE2984" s="3" t="str">
        <f t="shared" si="1404"/>
        <v/>
      </c>
      <c r="AF2984" s="3" t="str">
        <f t="shared" si="1405"/>
        <v/>
      </c>
      <c r="AG2984" s="3" t="str">
        <f t="shared" si="1406"/>
        <v/>
      </c>
      <c r="AH2984" s="4" t="str">
        <f t="shared" si="1407"/>
        <v/>
      </c>
      <c r="AI2984" s="75" t="str">
        <f t="shared" si="1408"/>
        <v/>
      </c>
      <c r="AJ2984" s="75" t="str">
        <f t="shared" si="1409"/>
        <v/>
      </c>
    </row>
    <row r="2985" spans="1:36">
      <c r="A2985" s="41" t="str">
        <f t="shared" si="1392"/>
        <v/>
      </c>
      <c r="B2985" s="150" t="str">
        <f>IF(ISNUMBER(A2985),INDEX('MetaTrader Import'!$H$13:$J$5893,TRUNC(((A2985-$A$39+1)-1)/3)+1,MOD((A2985-$A$39+1)-1,3)+1),"")</f>
        <v/>
      </c>
      <c r="C2985" s="43" t="str">
        <f t="shared" si="1393"/>
        <v/>
      </c>
      <c r="D2985" s="43" t="str">
        <f t="shared" ca="1" si="1383"/>
        <v/>
      </c>
      <c r="E2985" s="43" t="str">
        <f t="shared" si="1394"/>
        <v/>
      </c>
      <c r="F2985" s="43" t="str">
        <f t="shared" si="1395"/>
        <v/>
      </c>
      <c r="G2985" s="43" t="str">
        <f>IF(A2985&lt;&gt;"",IF(A2985&lt;Data!$G$11*0.25,$C$13/$G$32,IF(A2985&gt;Data!$G$11*0.25,$C$13,$C$13*10)),"")</f>
        <v/>
      </c>
      <c r="H2985" s="43" t="str">
        <f>IF(A2985&lt;&gt;"",IF(Data!$G$9="constant",$C$13,IF(Data!$G$9="squeeze",G2985,F2985)),"")</f>
        <v/>
      </c>
      <c r="I2985" s="38" t="str">
        <f ca="1">IF(ISNUMBER(A2985),NORMINV(RAND(),0,IF(AND(Data!$G$9="squeeze",A2985&lt;Data!$G$11*0.25),$H$32,1)*$C$30*$C$13)*($C$14*$C$12),"")</f>
        <v/>
      </c>
      <c r="J2985" s="42" t="str">
        <f ca="1">IFERROR(IF(Data!$C$6="Real",B2985,I2985+J2984+($C$14*$C$12)*(NORMINV(RAND(),$C$15,CHOOSE($G$13,$C$13,F2985,G2985)))),"")</f>
        <v/>
      </c>
      <c r="K2985" s="88" t="str">
        <f>IF(ISNUMBER(A2985), IF($G$16="fixed",$G$17,MIN(H2985*Data!$C$7*$C$16*0.5,$C$17*Data!$C$7))*$C$12,"")</f>
        <v/>
      </c>
      <c r="L2985" s="42" t="str">
        <f t="shared" ca="1" si="1410"/>
        <v/>
      </c>
      <c r="M2985" s="44" t="str">
        <f t="shared" ca="1" si="1411"/>
        <v/>
      </c>
      <c r="N2985" s="44" t="str">
        <f t="shared" ca="1" si="1412"/>
        <v/>
      </c>
      <c r="O2985" s="108" t="str">
        <f t="shared" si="1396"/>
        <v/>
      </c>
      <c r="P2985" s="102" t="str">
        <f t="shared" si="1397"/>
        <v/>
      </c>
      <c r="Q2985" s="102" t="str">
        <f t="shared" si="1398"/>
        <v/>
      </c>
      <c r="R2985" s="120" t="str">
        <f t="shared" si="1399"/>
        <v/>
      </c>
      <c r="S2985" s="54" t="str">
        <f t="shared" si="1400"/>
        <v/>
      </c>
      <c r="T2985" s="5" t="str">
        <f t="shared" si="1401"/>
        <v/>
      </c>
      <c r="U2985" s="152" t="str">
        <f t="shared" si="1384"/>
        <v/>
      </c>
      <c r="V2985" s="152" t="str">
        <f t="shared" si="1385"/>
        <v/>
      </c>
      <c r="W2985" s="153" t="str">
        <f t="shared" si="1386"/>
        <v/>
      </c>
      <c r="X2985" s="153" t="str">
        <f t="shared" si="1387"/>
        <v/>
      </c>
      <c r="Y2985" s="153" t="str">
        <f t="shared" si="1388"/>
        <v/>
      </c>
      <c r="Z2985" s="153" t="str">
        <f t="shared" si="1389"/>
        <v/>
      </c>
      <c r="AA2985" s="152" t="str">
        <f t="shared" si="1390"/>
        <v/>
      </c>
      <c r="AB2985" s="152" t="str">
        <f t="shared" si="1391"/>
        <v/>
      </c>
      <c r="AC2985" s="154" t="str">
        <f t="shared" si="1402"/>
        <v/>
      </c>
      <c r="AD2985" s="154" t="str">
        <f t="shared" si="1403"/>
        <v/>
      </c>
      <c r="AE2985" s="3" t="str">
        <f t="shared" si="1404"/>
        <v/>
      </c>
      <c r="AF2985" s="3" t="str">
        <f t="shared" si="1405"/>
        <v/>
      </c>
      <c r="AG2985" s="3" t="str">
        <f t="shared" si="1406"/>
        <v/>
      </c>
      <c r="AH2985" s="4" t="str">
        <f t="shared" si="1407"/>
        <v/>
      </c>
      <c r="AI2985" s="75" t="str">
        <f t="shared" si="1408"/>
        <v/>
      </c>
      <c r="AJ2985" s="75" t="str">
        <f t="shared" si="1409"/>
        <v/>
      </c>
    </row>
    <row r="2986" spans="1:36">
      <c r="A2986" s="41" t="str">
        <f t="shared" si="1392"/>
        <v/>
      </c>
      <c r="B2986" s="150" t="str">
        <f>IF(ISNUMBER(A2986),INDEX('MetaTrader Import'!$H$13:$J$5893,TRUNC(((A2986-$A$39+1)-1)/3)+1,MOD((A2986-$A$39+1)-1,3)+1),"")</f>
        <v/>
      </c>
      <c r="C2986" s="43" t="str">
        <f t="shared" si="1393"/>
        <v/>
      </c>
      <c r="D2986" s="43" t="str">
        <f t="shared" ca="1" si="1383"/>
        <v/>
      </c>
      <c r="E2986" s="43" t="str">
        <f t="shared" si="1394"/>
        <v/>
      </c>
      <c r="F2986" s="43" t="str">
        <f t="shared" si="1395"/>
        <v/>
      </c>
      <c r="G2986" s="43" t="str">
        <f>IF(A2986&lt;&gt;"",IF(A2986&lt;Data!$G$11*0.25,$C$13/$G$32,IF(A2986&gt;Data!$G$11*0.25,$C$13,$C$13*10)),"")</f>
        <v/>
      </c>
      <c r="H2986" s="43" t="str">
        <f>IF(A2986&lt;&gt;"",IF(Data!$G$9="constant",$C$13,IF(Data!$G$9="squeeze",G2986,F2986)),"")</f>
        <v/>
      </c>
      <c r="I2986" s="38" t="str">
        <f ca="1">IF(ISNUMBER(A2986),NORMINV(RAND(),0,IF(AND(Data!$G$9="squeeze",A2986&lt;Data!$G$11*0.25),$H$32,1)*$C$30*$C$13)*($C$14*$C$12),"")</f>
        <v/>
      </c>
      <c r="J2986" s="42" t="str">
        <f ca="1">IFERROR(IF(Data!$C$6="Real",B2986,I2986+J2985+($C$14*$C$12)*(NORMINV(RAND(),$C$15,CHOOSE($G$13,$C$13,F2986,G2986)))),"")</f>
        <v/>
      </c>
      <c r="K2986" s="88" t="str">
        <f>IF(ISNUMBER(A2986), IF($G$16="fixed",$G$17,MIN(H2986*Data!$C$7*$C$16*0.5,$C$17*Data!$C$7))*$C$12,"")</f>
        <v/>
      </c>
      <c r="L2986" s="42" t="str">
        <f t="shared" ca="1" si="1410"/>
        <v/>
      </c>
      <c r="M2986" s="44" t="str">
        <f t="shared" ca="1" si="1411"/>
        <v/>
      </c>
      <c r="N2986" s="44" t="str">
        <f t="shared" ca="1" si="1412"/>
        <v/>
      </c>
      <c r="O2986" s="108" t="str">
        <f t="shared" si="1396"/>
        <v/>
      </c>
      <c r="P2986" s="102" t="str">
        <f t="shared" si="1397"/>
        <v/>
      </c>
      <c r="Q2986" s="102" t="str">
        <f t="shared" si="1398"/>
        <v/>
      </c>
      <c r="R2986" s="120" t="str">
        <f t="shared" si="1399"/>
        <v/>
      </c>
      <c r="S2986" s="54" t="str">
        <f t="shared" si="1400"/>
        <v/>
      </c>
      <c r="T2986" s="5" t="str">
        <f t="shared" si="1401"/>
        <v/>
      </c>
      <c r="U2986" s="152" t="str">
        <f t="shared" si="1384"/>
        <v/>
      </c>
      <c r="V2986" s="152" t="str">
        <f t="shared" si="1385"/>
        <v/>
      </c>
      <c r="W2986" s="153" t="str">
        <f t="shared" si="1386"/>
        <v/>
      </c>
      <c r="X2986" s="153" t="str">
        <f t="shared" si="1387"/>
        <v/>
      </c>
      <c r="Y2986" s="153" t="str">
        <f t="shared" si="1388"/>
        <v/>
      </c>
      <c r="Z2986" s="153" t="str">
        <f t="shared" si="1389"/>
        <v/>
      </c>
      <c r="AA2986" s="152" t="str">
        <f t="shared" si="1390"/>
        <v/>
      </c>
      <c r="AB2986" s="152" t="str">
        <f t="shared" si="1391"/>
        <v/>
      </c>
      <c r="AC2986" s="154" t="str">
        <f t="shared" si="1402"/>
        <v/>
      </c>
      <c r="AD2986" s="154" t="str">
        <f t="shared" si="1403"/>
        <v/>
      </c>
      <c r="AE2986" s="3" t="str">
        <f t="shared" si="1404"/>
        <v/>
      </c>
      <c r="AF2986" s="3" t="str">
        <f t="shared" si="1405"/>
        <v/>
      </c>
      <c r="AG2986" s="3" t="str">
        <f t="shared" si="1406"/>
        <v/>
      </c>
      <c r="AH2986" s="4" t="str">
        <f t="shared" si="1407"/>
        <v/>
      </c>
      <c r="AI2986" s="75" t="str">
        <f t="shared" si="1408"/>
        <v/>
      </c>
      <c r="AJ2986" s="75" t="str">
        <f t="shared" si="1409"/>
        <v/>
      </c>
    </row>
    <row r="2987" spans="1:36">
      <c r="A2987" s="41" t="str">
        <f t="shared" si="1392"/>
        <v/>
      </c>
      <c r="B2987" s="150" t="str">
        <f>IF(ISNUMBER(A2987),INDEX('MetaTrader Import'!$H$13:$J$5893,TRUNC(((A2987-$A$39+1)-1)/3)+1,MOD((A2987-$A$39+1)-1,3)+1),"")</f>
        <v/>
      </c>
      <c r="C2987" s="43" t="str">
        <f t="shared" si="1393"/>
        <v/>
      </c>
      <c r="D2987" s="43" t="str">
        <f t="shared" ca="1" si="1383"/>
        <v/>
      </c>
      <c r="E2987" s="43" t="str">
        <f t="shared" si="1394"/>
        <v/>
      </c>
      <c r="F2987" s="43" t="str">
        <f t="shared" si="1395"/>
        <v/>
      </c>
      <c r="G2987" s="43" t="str">
        <f>IF(A2987&lt;&gt;"",IF(A2987&lt;Data!$G$11*0.25,$C$13/$G$32,IF(A2987&gt;Data!$G$11*0.25,$C$13,$C$13*10)),"")</f>
        <v/>
      </c>
      <c r="H2987" s="43" t="str">
        <f>IF(A2987&lt;&gt;"",IF(Data!$G$9="constant",$C$13,IF(Data!$G$9="squeeze",G2987,F2987)),"")</f>
        <v/>
      </c>
      <c r="I2987" s="38" t="str">
        <f ca="1">IF(ISNUMBER(A2987),NORMINV(RAND(),0,IF(AND(Data!$G$9="squeeze",A2987&lt;Data!$G$11*0.25),$H$32,1)*$C$30*$C$13)*($C$14*$C$12),"")</f>
        <v/>
      </c>
      <c r="J2987" s="42" t="str">
        <f ca="1">IFERROR(IF(Data!$C$6="Real",B2987,I2987+J2986+($C$14*$C$12)*(NORMINV(RAND(),$C$15,CHOOSE($G$13,$C$13,F2987,G2987)))),"")</f>
        <v/>
      </c>
      <c r="K2987" s="88" t="str">
        <f>IF(ISNUMBER(A2987), IF($G$16="fixed",$G$17,MIN(H2987*Data!$C$7*$C$16*0.5,$C$17*Data!$C$7))*$C$12,"")</f>
        <v/>
      </c>
      <c r="L2987" s="42" t="str">
        <f t="shared" ca="1" si="1410"/>
        <v/>
      </c>
      <c r="M2987" s="44" t="str">
        <f t="shared" ca="1" si="1411"/>
        <v/>
      </c>
      <c r="N2987" s="44" t="str">
        <f t="shared" ca="1" si="1412"/>
        <v/>
      </c>
      <c r="O2987" s="108" t="str">
        <f t="shared" si="1396"/>
        <v/>
      </c>
      <c r="P2987" s="102" t="str">
        <f t="shared" si="1397"/>
        <v/>
      </c>
      <c r="Q2987" s="102" t="str">
        <f t="shared" si="1398"/>
        <v/>
      </c>
      <c r="R2987" s="120" t="str">
        <f t="shared" si="1399"/>
        <v/>
      </c>
      <c r="S2987" s="54" t="str">
        <f t="shared" si="1400"/>
        <v/>
      </c>
      <c r="T2987" s="5" t="str">
        <f t="shared" si="1401"/>
        <v/>
      </c>
      <c r="U2987" s="152" t="str">
        <f t="shared" si="1384"/>
        <v/>
      </c>
      <c r="V2987" s="152" t="str">
        <f t="shared" si="1385"/>
        <v/>
      </c>
      <c r="W2987" s="153" t="str">
        <f t="shared" si="1386"/>
        <v/>
      </c>
      <c r="X2987" s="153" t="str">
        <f t="shared" si="1387"/>
        <v/>
      </c>
      <c r="Y2987" s="153" t="str">
        <f t="shared" si="1388"/>
        <v/>
      </c>
      <c r="Z2987" s="153" t="str">
        <f t="shared" si="1389"/>
        <v/>
      </c>
      <c r="AA2987" s="152" t="str">
        <f t="shared" si="1390"/>
        <v/>
      </c>
      <c r="AB2987" s="152" t="str">
        <f t="shared" si="1391"/>
        <v/>
      </c>
      <c r="AC2987" s="154" t="str">
        <f t="shared" si="1402"/>
        <v/>
      </c>
      <c r="AD2987" s="154" t="str">
        <f t="shared" si="1403"/>
        <v/>
      </c>
      <c r="AE2987" s="3" t="str">
        <f t="shared" si="1404"/>
        <v/>
      </c>
      <c r="AF2987" s="3" t="str">
        <f t="shared" si="1405"/>
        <v/>
      </c>
      <c r="AG2987" s="3" t="str">
        <f t="shared" si="1406"/>
        <v/>
      </c>
      <c r="AH2987" s="4" t="str">
        <f t="shared" si="1407"/>
        <v/>
      </c>
      <c r="AI2987" s="75" t="str">
        <f t="shared" si="1408"/>
        <v/>
      </c>
      <c r="AJ2987" s="75" t="str">
        <f t="shared" si="1409"/>
        <v/>
      </c>
    </row>
    <row r="2988" spans="1:36">
      <c r="A2988" s="41" t="str">
        <f t="shared" si="1392"/>
        <v/>
      </c>
      <c r="B2988" s="150" t="str">
        <f>IF(ISNUMBER(A2988),INDEX('MetaTrader Import'!$H$13:$J$5893,TRUNC(((A2988-$A$39+1)-1)/3)+1,MOD((A2988-$A$39+1)-1,3)+1),"")</f>
        <v/>
      </c>
      <c r="C2988" s="43" t="str">
        <f t="shared" si="1393"/>
        <v/>
      </c>
      <c r="D2988" s="43" t="str">
        <f t="shared" ca="1" si="1383"/>
        <v/>
      </c>
      <c r="E2988" s="43" t="str">
        <f t="shared" si="1394"/>
        <v/>
      </c>
      <c r="F2988" s="43" t="str">
        <f t="shared" si="1395"/>
        <v/>
      </c>
      <c r="G2988" s="43" t="str">
        <f>IF(A2988&lt;&gt;"",IF(A2988&lt;Data!$G$11*0.25,$C$13/$G$32,IF(A2988&gt;Data!$G$11*0.25,$C$13,$C$13*10)),"")</f>
        <v/>
      </c>
      <c r="H2988" s="43" t="str">
        <f>IF(A2988&lt;&gt;"",IF(Data!$G$9="constant",$C$13,IF(Data!$G$9="squeeze",G2988,F2988)),"")</f>
        <v/>
      </c>
      <c r="I2988" s="38" t="str">
        <f ca="1">IF(ISNUMBER(A2988),NORMINV(RAND(),0,IF(AND(Data!$G$9="squeeze",A2988&lt;Data!$G$11*0.25),$H$32,1)*$C$30*$C$13)*($C$14*$C$12),"")</f>
        <v/>
      </c>
      <c r="J2988" s="42" t="str">
        <f ca="1">IFERROR(IF(Data!$C$6="Real",B2988,I2988+J2987+($C$14*$C$12)*(NORMINV(RAND(),$C$15,CHOOSE($G$13,$C$13,F2988,G2988)))),"")</f>
        <v/>
      </c>
      <c r="K2988" s="88" t="str">
        <f>IF(ISNUMBER(A2988), IF($G$16="fixed",$G$17,MIN(H2988*Data!$C$7*$C$16*0.5,$C$17*Data!$C$7))*$C$12,"")</f>
        <v/>
      </c>
      <c r="L2988" s="42" t="str">
        <f t="shared" ca="1" si="1410"/>
        <v/>
      </c>
      <c r="M2988" s="44" t="str">
        <f t="shared" ca="1" si="1411"/>
        <v/>
      </c>
      <c r="N2988" s="44" t="str">
        <f t="shared" ca="1" si="1412"/>
        <v/>
      </c>
      <c r="O2988" s="108" t="str">
        <f t="shared" si="1396"/>
        <v/>
      </c>
      <c r="P2988" s="102" t="str">
        <f t="shared" si="1397"/>
        <v/>
      </c>
      <c r="Q2988" s="102" t="str">
        <f t="shared" si="1398"/>
        <v/>
      </c>
      <c r="R2988" s="120" t="str">
        <f t="shared" si="1399"/>
        <v/>
      </c>
      <c r="S2988" s="54" t="str">
        <f t="shared" si="1400"/>
        <v/>
      </c>
      <c r="T2988" s="5" t="str">
        <f t="shared" si="1401"/>
        <v/>
      </c>
      <c r="U2988" s="152" t="str">
        <f t="shared" si="1384"/>
        <v/>
      </c>
      <c r="V2988" s="152" t="str">
        <f t="shared" si="1385"/>
        <v/>
      </c>
      <c r="W2988" s="153" t="str">
        <f t="shared" si="1386"/>
        <v/>
      </c>
      <c r="X2988" s="153" t="str">
        <f t="shared" si="1387"/>
        <v/>
      </c>
      <c r="Y2988" s="153" t="str">
        <f t="shared" si="1388"/>
        <v/>
      </c>
      <c r="Z2988" s="153" t="str">
        <f t="shared" si="1389"/>
        <v/>
      </c>
      <c r="AA2988" s="152" t="str">
        <f t="shared" si="1390"/>
        <v/>
      </c>
      <c r="AB2988" s="152" t="str">
        <f t="shared" si="1391"/>
        <v/>
      </c>
      <c r="AC2988" s="154" t="str">
        <f t="shared" si="1402"/>
        <v/>
      </c>
      <c r="AD2988" s="154" t="str">
        <f t="shared" si="1403"/>
        <v/>
      </c>
      <c r="AE2988" s="3" t="str">
        <f t="shared" si="1404"/>
        <v/>
      </c>
      <c r="AF2988" s="3" t="str">
        <f t="shared" si="1405"/>
        <v/>
      </c>
      <c r="AG2988" s="3" t="str">
        <f t="shared" si="1406"/>
        <v/>
      </c>
      <c r="AH2988" s="4" t="str">
        <f t="shared" si="1407"/>
        <v/>
      </c>
      <c r="AI2988" s="75" t="str">
        <f t="shared" si="1408"/>
        <v/>
      </c>
      <c r="AJ2988" s="75" t="str">
        <f t="shared" si="1409"/>
        <v/>
      </c>
    </row>
    <row r="2989" spans="1:36">
      <c r="A2989" s="41" t="str">
        <f t="shared" si="1392"/>
        <v/>
      </c>
      <c r="B2989" s="150" t="str">
        <f>IF(ISNUMBER(A2989),INDEX('MetaTrader Import'!$H$13:$J$5893,TRUNC(((A2989-$A$39+1)-1)/3)+1,MOD((A2989-$A$39+1)-1,3)+1),"")</f>
        <v/>
      </c>
      <c r="C2989" s="43" t="str">
        <f t="shared" si="1393"/>
        <v/>
      </c>
      <c r="D2989" s="43" t="str">
        <f t="shared" ca="1" si="1383"/>
        <v/>
      </c>
      <c r="E2989" s="43" t="str">
        <f t="shared" si="1394"/>
        <v/>
      </c>
      <c r="F2989" s="43" t="str">
        <f t="shared" si="1395"/>
        <v/>
      </c>
      <c r="G2989" s="43" t="str">
        <f>IF(A2989&lt;&gt;"",IF(A2989&lt;Data!$G$11*0.25,$C$13/$G$32,IF(A2989&gt;Data!$G$11*0.25,$C$13,$C$13*10)),"")</f>
        <v/>
      </c>
      <c r="H2989" s="43" t="str">
        <f>IF(A2989&lt;&gt;"",IF(Data!$G$9="constant",$C$13,IF(Data!$G$9="squeeze",G2989,F2989)),"")</f>
        <v/>
      </c>
      <c r="I2989" s="38" t="str">
        <f ca="1">IF(ISNUMBER(A2989),NORMINV(RAND(),0,IF(AND(Data!$G$9="squeeze",A2989&lt;Data!$G$11*0.25),$H$32,1)*$C$30*$C$13)*($C$14*$C$12),"")</f>
        <v/>
      </c>
      <c r="J2989" s="42" t="str">
        <f ca="1">IFERROR(IF(Data!$C$6="Real",B2989,I2989+J2988+($C$14*$C$12)*(NORMINV(RAND(),$C$15,CHOOSE($G$13,$C$13,F2989,G2989)))),"")</f>
        <v/>
      </c>
      <c r="K2989" s="88" t="str">
        <f>IF(ISNUMBER(A2989), IF($G$16="fixed",$G$17,MIN(H2989*Data!$C$7*$C$16*0.5,$C$17*Data!$C$7))*$C$12,"")</f>
        <v/>
      </c>
      <c r="L2989" s="42" t="str">
        <f t="shared" ca="1" si="1410"/>
        <v/>
      </c>
      <c r="M2989" s="44" t="str">
        <f t="shared" ca="1" si="1411"/>
        <v/>
      </c>
      <c r="N2989" s="44" t="str">
        <f t="shared" ca="1" si="1412"/>
        <v/>
      </c>
      <c r="O2989" s="108" t="str">
        <f t="shared" si="1396"/>
        <v/>
      </c>
      <c r="P2989" s="102" t="str">
        <f t="shared" si="1397"/>
        <v/>
      </c>
      <c r="Q2989" s="102" t="str">
        <f t="shared" si="1398"/>
        <v/>
      </c>
      <c r="R2989" s="120" t="str">
        <f t="shared" si="1399"/>
        <v/>
      </c>
      <c r="S2989" s="54" t="str">
        <f t="shared" si="1400"/>
        <v/>
      </c>
      <c r="T2989" s="5" t="str">
        <f t="shared" si="1401"/>
        <v/>
      </c>
      <c r="U2989" s="152" t="str">
        <f t="shared" si="1384"/>
        <v/>
      </c>
      <c r="V2989" s="152" t="str">
        <f t="shared" si="1385"/>
        <v/>
      </c>
      <c r="W2989" s="153" t="str">
        <f t="shared" si="1386"/>
        <v/>
      </c>
      <c r="X2989" s="153" t="str">
        <f t="shared" si="1387"/>
        <v/>
      </c>
      <c r="Y2989" s="153" t="str">
        <f t="shared" si="1388"/>
        <v/>
      </c>
      <c r="Z2989" s="153" t="str">
        <f t="shared" si="1389"/>
        <v/>
      </c>
      <c r="AA2989" s="152" t="str">
        <f t="shared" si="1390"/>
        <v/>
      </c>
      <c r="AB2989" s="152" t="str">
        <f t="shared" si="1391"/>
        <v/>
      </c>
      <c r="AC2989" s="154" t="str">
        <f t="shared" si="1402"/>
        <v/>
      </c>
      <c r="AD2989" s="154" t="str">
        <f t="shared" si="1403"/>
        <v/>
      </c>
      <c r="AE2989" s="3" t="str">
        <f t="shared" si="1404"/>
        <v/>
      </c>
      <c r="AF2989" s="3" t="str">
        <f t="shared" si="1405"/>
        <v/>
      </c>
      <c r="AG2989" s="3" t="str">
        <f t="shared" si="1406"/>
        <v/>
      </c>
      <c r="AH2989" s="4" t="str">
        <f t="shared" si="1407"/>
        <v/>
      </c>
      <c r="AI2989" s="75" t="str">
        <f t="shared" si="1408"/>
        <v/>
      </c>
      <c r="AJ2989" s="75" t="str">
        <f t="shared" si="1409"/>
        <v/>
      </c>
    </row>
    <row r="2990" spans="1:36">
      <c r="A2990" s="41" t="str">
        <f t="shared" si="1392"/>
        <v/>
      </c>
      <c r="B2990" s="150" t="str">
        <f>IF(ISNUMBER(A2990),INDEX('MetaTrader Import'!$H$13:$J$5893,TRUNC(((A2990-$A$39+1)-1)/3)+1,MOD((A2990-$A$39+1)-1,3)+1),"")</f>
        <v/>
      </c>
      <c r="C2990" s="43" t="str">
        <f t="shared" si="1393"/>
        <v/>
      </c>
      <c r="D2990" s="43" t="str">
        <f t="shared" ca="1" si="1383"/>
        <v/>
      </c>
      <c r="E2990" s="43" t="str">
        <f t="shared" si="1394"/>
        <v/>
      </c>
      <c r="F2990" s="43" t="str">
        <f t="shared" si="1395"/>
        <v/>
      </c>
      <c r="G2990" s="43" t="str">
        <f>IF(A2990&lt;&gt;"",IF(A2990&lt;Data!$G$11*0.25,$C$13/$G$32,IF(A2990&gt;Data!$G$11*0.25,$C$13,$C$13*10)),"")</f>
        <v/>
      </c>
      <c r="H2990" s="43" t="str">
        <f>IF(A2990&lt;&gt;"",IF(Data!$G$9="constant",$C$13,IF(Data!$G$9="squeeze",G2990,F2990)),"")</f>
        <v/>
      </c>
      <c r="I2990" s="38" t="str">
        <f ca="1">IF(ISNUMBER(A2990),NORMINV(RAND(),0,IF(AND(Data!$G$9="squeeze",A2990&lt;Data!$G$11*0.25),$H$32,1)*$C$30*$C$13)*($C$14*$C$12),"")</f>
        <v/>
      </c>
      <c r="J2990" s="42" t="str">
        <f ca="1">IFERROR(IF(Data!$C$6="Real",B2990,I2990+J2989+($C$14*$C$12)*(NORMINV(RAND(),$C$15,CHOOSE($G$13,$C$13,F2990,G2990)))),"")</f>
        <v/>
      </c>
      <c r="K2990" s="88" t="str">
        <f>IF(ISNUMBER(A2990), IF($G$16="fixed",$G$17,MIN(H2990*Data!$C$7*$C$16*0.5,$C$17*Data!$C$7))*$C$12,"")</f>
        <v/>
      </c>
      <c r="L2990" s="42" t="str">
        <f t="shared" ca="1" si="1410"/>
        <v/>
      </c>
      <c r="M2990" s="44" t="str">
        <f t="shared" ca="1" si="1411"/>
        <v/>
      </c>
      <c r="N2990" s="44" t="str">
        <f t="shared" ca="1" si="1412"/>
        <v/>
      </c>
      <c r="O2990" s="108" t="str">
        <f t="shared" si="1396"/>
        <v/>
      </c>
      <c r="P2990" s="102" t="str">
        <f t="shared" si="1397"/>
        <v/>
      </c>
      <c r="Q2990" s="102" t="str">
        <f t="shared" si="1398"/>
        <v/>
      </c>
      <c r="R2990" s="120" t="str">
        <f t="shared" si="1399"/>
        <v/>
      </c>
      <c r="S2990" s="54" t="str">
        <f t="shared" si="1400"/>
        <v/>
      </c>
      <c r="T2990" s="5" t="str">
        <f t="shared" si="1401"/>
        <v/>
      </c>
      <c r="U2990" s="152" t="str">
        <f t="shared" si="1384"/>
        <v/>
      </c>
      <c r="V2990" s="152" t="str">
        <f t="shared" si="1385"/>
        <v/>
      </c>
      <c r="W2990" s="153" t="str">
        <f t="shared" si="1386"/>
        <v/>
      </c>
      <c r="X2990" s="153" t="str">
        <f t="shared" si="1387"/>
        <v/>
      </c>
      <c r="Y2990" s="153" t="str">
        <f t="shared" si="1388"/>
        <v/>
      </c>
      <c r="Z2990" s="153" t="str">
        <f t="shared" si="1389"/>
        <v/>
      </c>
      <c r="AA2990" s="152" t="str">
        <f t="shared" si="1390"/>
        <v/>
      </c>
      <c r="AB2990" s="152" t="str">
        <f t="shared" si="1391"/>
        <v/>
      </c>
      <c r="AC2990" s="154" t="str">
        <f t="shared" si="1402"/>
        <v/>
      </c>
      <c r="AD2990" s="154" t="str">
        <f t="shared" si="1403"/>
        <v/>
      </c>
      <c r="AE2990" s="3" t="str">
        <f t="shared" si="1404"/>
        <v/>
      </c>
      <c r="AF2990" s="3" t="str">
        <f t="shared" si="1405"/>
        <v/>
      </c>
      <c r="AG2990" s="3" t="str">
        <f t="shared" si="1406"/>
        <v/>
      </c>
      <c r="AH2990" s="4" t="str">
        <f t="shared" si="1407"/>
        <v/>
      </c>
      <c r="AI2990" s="75" t="str">
        <f t="shared" si="1408"/>
        <v/>
      </c>
      <c r="AJ2990" s="75" t="str">
        <f t="shared" si="1409"/>
        <v/>
      </c>
    </row>
    <row r="2991" spans="1:36">
      <c r="A2991" s="41" t="str">
        <f t="shared" si="1392"/>
        <v/>
      </c>
      <c r="B2991" s="150" t="str">
        <f>IF(ISNUMBER(A2991),INDEX('MetaTrader Import'!$H$13:$J$5893,TRUNC(((A2991-$A$39+1)-1)/3)+1,MOD((A2991-$A$39+1)-1,3)+1),"")</f>
        <v/>
      </c>
      <c r="C2991" s="43" t="str">
        <f t="shared" si="1393"/>
        <v/>
      </c>
      <c r="D2991" s="43" t="str">
        <f t="shared" ca="1" si="1383"/>
        <v/>
      </c>
      <c r="E2991" s="43" t="str">
        <f t="shared" si="1394"/>
        <v/>
      </c>
      <c r="F2991" s="43" t="str">
        <f t="shared" si="1395"/>
        <v/>
      </c>
      <c r="G2991" s="43" t="str">
        <f>IF(A2991&lt;&gt;"",IF(A2991&lt;Data!$G$11*0.25,$C$13/$G$32,IF(A2991&gt;Data!$G$11*0.25,$C$13,$C$13*10)),"")</f>
        <v/>
      </c>
      <c r="H2991" s="43" t="str">
        <f>IF(A2991&lt;&gt;"",IF(Data!$G$9="constant",$C$13,IF(Data!$G$9="squeeze",G2991,F2991)),"")</f>
        <v/>
      </c>
      <c r="I2991" s="38" t="str">
        <f ca="1">IF(ISNUMBER(A2991),NORMINV(RAND(),0,IF(AND(Data!$G$9="squeeze",A2991&lt;Data!$G$11*0.25),$H$32,1)*$C$30*$C$13)*($C$14*$C$12),"")</f>
        <v/>
      </c>
      <c r="J2991" s="42" t="str">
        <f ca="1">IFERROR(IF(Data!$C$6="Real",B2991,I2991+J2990+($C$14*$C$12)*(NORMINV(RAND(),$C$15,CHOOSE($G$13,$C$13,F2991,G2991)))),"")</f>
        <v/>
      </c>
      <c r="K2991" s="88" t="str">
        <f>IF(ISNUMBER(A2991), IF($G$16="fixed",$G$17,MIN(H2991*Data!$C$7*$C$16*0.5,$C$17*Data!$C$7))*$C$12,"")</f>
        <v/>
      </c>
      <c r="L2991" s="42" t="str">
        <f t="shared" ca="1" si="1410"/>
        <v/>
      </c>
      <c r="M2991" s="44" t="str">
        <f t="shared" ca="1" si="1411"/>
        <v/>
      </c>
      <c r="N2991" s="44" t="str">
        <f t="shared" ca="1" si="1412"/>
        <v/>
      </c>
      <c r="O2991" s="108" t="str">
        <f t="shared" si="1396"/>
        <v/>
      </c>
      <c r="P2991" s="102" t="str">
        <f t="shared" si="1397"/>
        <v/>
      </c>
      <c r="Q2991" s="102" t="str">
        <f t="shared" si="1398"/>
        <v/>
      </c>
      <c r="R2991" s="120" t="str">
        <f t="shared" si="1399"/>
        <v/>
      </c>
      <c r="S2991" s="54" t="str">
        <f t="shared" si="1400"/>
        <v/>
      </c>
      <c r="T2991" s="5" t="str">
        <f t="shared" si="1401"/>
        <v/>
      </c>
      <c r="U2991" s="152" t="str">
        <f t="shared" si="1384"/>
        <v/>
      </c>
      <c r="V2991" s="152" t="str">
        <f t="shared" si="1385"/>
        <v/>
      </c>
      <c r="W2991" s="153" t="str">
        <f t="shared" si="1386"/>
        <v/>
      </c>
      <c r="X2991" s="153" t="str">
        <f t="shared" si="1387"/>
        <v/>
      </c>
      <c r="Y2991" s="153" t="str">
        <f t="shared" si="1388"/>
        <v/>
      </c>
      <c r="Z2991" s="153" t="str">
        <f t="shared" si="1389"/>
        <v/>
      </c>
      <c r="AA2991" s="152" t="str">
        <f t="shared" si="1390"/>
        <v/>
      </c>
      <c r="AB2991" s="152" t="str">
        <f t="shared" si="1391"/>
        <v/>
      </c>
      <c r="AC2991" s="154" t="str">
        <f t="shared" si="1402"/>
        <v/>
      </c>
      <c r="AD2991" s="154" t="str">
        <f t="shared" si="1403"/>
        <v/>
      </c>
      <c r="AE2991" s="3" t="str">
        <f t="shared" si="1404"/>
        <v/>
      </c>
      <c r="AF2991" s="3" t="str">
        <f t="shared" si="1405"/>
        <v/>
      </c>
      <c r="AG2991" s="3" t="str">
        <f t="shared" si="1406"/>
        <v/>
      </c>
      <c r="AH2991" s="4" t="str">
        <f t="shared" si="1407"/>
        <v/>
      </c>
      <c r="AI2991" s="75" t="str">
        <f t="shared" si="1408"/>
        <v/>
      </c>
      <c r="AJ2991" s="75" t="str">
        <f t="shared" si="1409"/>
        <v/>
      </c>
    </row>
    <row r="2992" spans="1:36">
      <c r="A2992" s="41" t="str">
        <f t="shared" si="1392"/>
        <v/>
      </c>
      <c r="B2992" s="150" t="str">
        <f>IF(ISNUMBER(A2992),INDEX('MetaTrader Import'!$H$13:$J$5893,TRUNC(((A2992-$A$39+1)-1)/3)+1,MOD((A2992-$A$39+1)-1,3)+1),"")</f>
        <v/>
      </c>
      <c r="C2992" s="43" t="str">
        <f t="shared" si="1393"/>
        <v/>
      </c>
      <c r="D2992" s="43" t="str">
        <f t="shared" ca="1" si="1383"/>
        <v/>
      </c>
      <c r="E2992" s="43" t="str">
        <f t="shared" si="1394"/>
        <v/>
      </c>
      <c r="F2992" s="43" t="str">
        <f t="shared" si="1395"/>
        <v/>
      </c>
      <c r="G2992" s="43" t="str">
        <f>IF(A2992&lt;&gt;"",IF(A2992&lt;Data!$G$11*0.25,$C$13/$G$32,IF(A2992&gt;Data!$G$11*0.25,$C$13,$C$13*10)),"")</f>
        <v/>
      </c>
      <c r="H2992" s="43" t="str">
        <f>IF(A2992&lt;&gt;"",IF(Data!$G$9="constant",$C$13,IF(Data!$G$9="squeeze",G2992,F2992)),"")</f>
        <v/>
      </c>
      <c r="I2992" s="38" t="str">
        <f ca="1">IF(ISNUMBER(A2992),NORMINV(RAND(),0,IF(AND(Data!$G$9="squeeze",A2992&lt;Data!$G$11*0.25),$H$32,1)*$C$30*$C$13)*($C$14*$C$12),"")</f>
        <v/>
      </c>
      <c r="J2992" s="42" t="str">
        <f ca="1">IFERROR(IF(Data!$C$6="Real",B2992,I2992+J2991+($C$14*$C$12)*(NORMINV(RAND(),$C$15,CHOOSE($G$13,$C$13,F2992,G2992)))),"")</f>
        <v/>
      </c>
      <c r="K2992" s="88" t="str">
        <f>IF(ISNUMBER(A2992), IF($G$16="fixed",$G$17,MIN(H2992*Data!$C$7*$C$16*0.5,$C$17*Data!$C$7))*$C$12,"")</f>
        <v/>
      </c>
      <c r="L2992" s="42" t="str">
        <f t="shared" ca="1" si="1410"/>
        <v/>
      </c>
      <c r="M2992" s="44" t="str">
        <f t="shared" ca="1" si="1411"/>
        <v/>
      </c>
      <c r="N2992" s="44" t="str">
        <f t="shared" ca="1" si="1412"/>
        <v/>
      </c>
      <c r="O2992" s="108" t="str">
        <f t="shared" si="1396"/>
        <v/>
      </c>
      <c r="P2992" s="102" t="str">
        <f t="shared" si="1397"/>
        <v/>
      </c>
      <c r="Q2992" s="102" t="str">
        <f t="shared" si="1398"/>
        <v/>
      </c>
      <c r="R2992" s="120" t="str">
        <f t="shared" si="1399"/>
        <v/>
      </c>
      <c r="S2992" s="54" t="str">
        <f t="shared" si="1400"/>
        <v/>
      </c>
      <c r="T2992" s="5" t="str">
        <f t="shared" si="1401"/>
        <v/>
      </c>
      <c r="U2992" s="152" t="str">
        <f t="shared" si="1384"/>
        <v/>
      </c>
      <c r="V2992" s="152" t="str">
        <f t="shared" si="1385"/>
        <v/>
      </c>
      <c r="W2992" s="153" t="str">
        <f t="shared" si="1386"/>
        <v/>
      </c>
      <c r="X2992" s="153" t="str">
        <f t="shared" si="1387"/>
        <v/>
      </c>
      <c r="Y2992" s="153" t="str">
        <f t="shared" si="1388"/>
        <v/>
      </c>
      <c r="Z2992" s="153" t="str">
        <f t="shared" si="1389"/>
        <v/>
      </c>
      <c r="AA2992" s="152" t="str">
        <f t="shared" si="1390"/>
        <v/>
      </c>
      <c r="AB2992" s="152" t="str">
        <f t="shared" si="1391"/>
        <v/>
      </c>
      <c r="AC2992" s="154" t="str">
        <f t="shared" si="1402"/>
        <v/>
      </c>
      <c r="AD2992" s="154" t="str">
        <f t="shared" si="1403"/>
        <v/>
      </c>
      <c r="AE2992" s="3" t="str">
        <f t="shared" si="1404"/>
        <v/>
      </c>
      <c r="AF2992" s="3" t="str">
        <f t="shared" si="1405"/>
        <v/>
      </c>
      <c r="AG2992" s="3" t="str">
        <f t="shared" si="1406"/>
        <v/>
      </c>
      <c r="AH2992" s="4" t="str">
        <f t="shared" si="1407"/>
        <v/>
      </c>
      <c r="AI2992" s="75" t="str">
        <f t="shared" si="1408"/>
        <v/>
      </c>
      <c r="AJ2992" s="75" t="str">
        <f t="shared" si="1409"/>
        <v/>
      </c>
    </row>
    <row r="2993" spans="1:36">
      <c r="A2993" s="41" t="str">
        <f t="shared" si="1392"/>
        <v/>
      </c>
      <c r="B2993" s="150" t="str">
        <f>IF(ISNUMBER(A2993),INDEX('MetaTrader Import'!$H$13:$J$5893,TRUNC(((A2993-$A$39+1)-1)/3)+1,MOD((A2993-$A$39+1)-1,3)+1),"")</f>
        <v/>
      </c>
      <c r="C2993" s="43" t="str">
        <f t="shared" si="1393"/>
        <v/>
      </c>
      <c r="D2993" s="43" t="str">
        <f t="shared" ca="1" si="1383"/>
        <v/>
      </c>
      <c r="E2993" s="43" t="str">
        <f t="shared" si="1394"/>
        <v/>
      </c>
      <c r="F2993" s="43" t="str">
        <f t="shared" si="1395"/>
        <v/>
      </c>
      <c r="G2993" s="43" t="str">
        <f>IF(A2993&lt;&gt;"",IF(A2993&lt;Data!$G$11*0.25,$C$13/$G$32,IF(A2993&gt;Data!$G$11*0.25,$C$13,$C$13*10)),"")</f>
        <v/>
      </c>
      <c r="H2993" s="43" t="str">
        <f>IF(A2993&lt;&gt;"",IF(Data!$G$9="constant",$C$13,IF(Data!$G$9="squeeze",G2993,F2993)),"")</f>
        <v/>
      </c>
      <c r="I2993" s="38" t="str">
        <f ca="1">IF(ISNUMBER(A2993),NORMINV(RAND(),0,IF(AND(Data!$G$9="squeeze",A2993&lt;Data!$G$11*0.25),$H$32,1)*$C$30*$C$13)*($C$14*$C$12),"")</f>
        <v/>
      </c>
      <c r="J2993" s="42" t="str">
        <f ca="1">IFERROR(IF(Data!$C$6="Real",B2993,I2993+J2992+($C$14*$C$12)*(NORMINV(RAND(),$C$15,CHOOSE($G$13,$C$13,F2993,G2993)))),"")</f>
        <v/>
      </c>
      <c r="K2993" s="88" t="str">
        <f>IF(ISNUMBER(A2993), IF($G$16="fixed",$G$17,MIN(H2993*Data!$C$7*$C$16*0.5,$C$17*Data!$C$7))*$C$12,"")</f>
        <v/>
      </c>
      <c r="L2993" s="42" t="str">
        <f t="shared" ca="1" si="1410"/>
        <v/>
      </c>
      <c r="M2993" s="44" t="str">
        <f t="shared" ca="1" si="1411"/>
        <v/>
      </c>
      <c r="N2993" s="44" t="str">
        <f t="shared" ca="1" si="1412"/>
        <v/>
      </c>
      <c r="O2993" s="108" t="str">
        <f t="shared" si="1396"/>
        <v/>
      </c>
      <c r="P2993" s="102" t="str">
        <f t="shared" si="1397"/>
        <v/>
      </c>
      <c r="Q2993" s="102" t="str">
        <f t="shared" si="1398"/>
        <v/>
      </c>
      <c r="R2993" s="120" t="str">
        <f t="shared" si="1399"/>
        <v/>
      </c>
      <c r="S2993" s="54" t="str">
        <f t="shared" si="1400"/>
        <v/>
      </c>
      <c r="T2993" s="5" t="str">
        <f t="shared" si="1401"/>
        <v/>
      </c>
      <c r="U2993" s="152" t="str">
        <f t="shared" si="1384"/>
        <v/>
      </c>
      <c r="V2993" s="152" t="str">
        <f t="shared" si="1385"/>
        <v/>
      </c>
      <c r="W2993" s="153" t="str">
        <f t="shared" si="1386"/>
        <v/>
      </c>
      <c r="X2993" s="153" t="str">
        <f t="shared" si="1387"/>
        <v/>
      </c>
      <c r="Y2993" s="153" t="str">
        <f t="shared" si="1388"/>
        <v/>
      </c>
      <c r="Z2993" s="153" t="str">
        <f t="shared" si="1389"/>
        <v/>
      </c>
      <c r="AA2993" s="152" t="str">
        <f t="shared" si="1390"/>
        <v/>
      </c>
      <c r="AB2993" s="152" t="str">
        <f t="shared" si="1391"/>
        <v/>
      </c>
      <c r="AC2993" s="154" t="str">
        <f t="shared" si="1402"/>
        <v/>
      </c>
      <c r="AD2993" s="154" t="str">
        <f t="shared" si="1403"/>
        <v/>
      </c>
      <c r="AE2993" s="3" t="str">
        <f t="shared" si="1404"/>
        <v/>
      </c>
      <c r="AF2993" s="3" t="str">
        <f t="shared" si="1405"/>
        <v/>
      </c>
      <c r="AG2993" s="3" t="str">
        <f t="shared" si="1406"/>
        <v/>
      </c>
      <c r="AH2993" s="4" t="str">
        <f t="shared" si="1407"/>
        <v/>
      </c>
      <c r="AI2993" s="75" t="str">
        <f t="shared" si="1408"/>
        <v/>
      </c>
      <c r="AJ2993" s="75" t="str">
        <f t="shared" si="1409"/>
        <v/>
      </c>
    </row>
    <row r="2994" spans="1:36">
      <c r="A2994" s="41" t="str">
        <f t="shared" si="1392"/>
        <v/>
      </c>
      <c r="B2994" s="150" t="str">
        <f>IF(ISNUMBER(A2994),INDEX('MetaTrader Import'!$H$13:$J$5893,TRUNC(((A2994-$A$39+1)-1)/3)+1,MOD((A2994-$A$39+1)-1,3)+1),"")</f>
        <v/>
      </c>
      <c r="C2994" s="43" t="str">
        <f t="shared" si="1393"/>
        <v/>
      </c>
      <c r="D2994" s="43" t="str">
        <f t="shared" ca="1" si="1383"/>
        <v/>
      </c>
      <c r="E2994" s="43" t="str">
        <f t="shared" si="1394"/>
        <v/>
      </c>
      <c r="F2994" s="43" t="str">
        <f t="shared" si="1395"/>
        <v/>
      </c>
      <c r="G2994" s="43" t="str">
        <f>IF(A2994&lt;&gt;"",IF(A2994&lt;Data!$G$11*0.25,$C$13/$G$32,IF(A2994&gt;Data!$G$11*0.25,$C$13,$C$13*10)),"")</f>
        <v/>
      </c>
      <c r="H2994" s="43" t="str">
        <f>IF(A2994&lt;&gt;"",IF(Data!$G$9="constant",$C$13,IF(Data!$G$9="squeeze",G2994,F2994)),"")</f>
        <v/>
      </c>
      <c r="I2994" s="38" t="str">
        <f ca="1">IF(ISNUMBER(A2994),NORMINV(RAND(),0,IF(AND(Data!$G$9="squeeze",A2994&lt;Data!$G$11*0.25),$H$32,1)*$C$30*$C$13)*($C$14*$C$12),"")</f>
        <v/>
      </c>
      <c r="J2994" s="42" t="str">
        <f ca="1">IFERROR(IF(Data!$C$6="Real",B2994,I2994+J2993+($C$14*$C$12)*(NORMINV(RAND(),$C$15,CHOOSE($G$13,$C$13,F2994,G2994)))),"")</f>
        <v/>
      </c>
      <c r="K2994" s="88" t="str">
        <f>IF(ISNUMBER(A2994), IF($G$16="fixed",$G$17,MIN(H2994*Data!$C$7*$C$16*0.5,$C$17*Data!$C$7))*$C$12,"")</f>
        <v/>
      </c>
      <c r="L2994" s="42" t="str">
        <f t="shared" ca="1" si="1410"/>
        <v/>
      </c>
      <c r="M2994" s="44" t="str">
        <f t="shared" ca="1" si="1411"/>
        <v/>
      </c>
      <c r="N2994" s="44" t="str">
        <f t="shared" ca="1" si="1412"/>
        <v/>
      </c>
      <c r="O2994" s="108" t="str">
        <f t="shared" si="1396"/>
        <v/>
      </c>
      <c r="P2994" s="102" t="str">
        <f t="shared" si="1397"/>
        <v/>
      </c>
      <c r="Q2994" s="102" t="str">
        <f t="shared" si="1398"/>
        <v/>
      </c>
      <c r="R2994" s="120" t="str">
        <f t="shared" si="1399"/>
        <v/>
      </c>
      <c r="S2994" s="54" t="str">
        <f t="shared" si="1400"/>
        <v/>
      </c>
      <c r="T2994" s="5" t="str">
        <f t="shared" si="1401"/>
        <v/>
      </c>
      <c r="U2994" s="152" t="str">
        <f t="shared" si="1384"/>
        <v/>
      </c>
      <c r="V2994" s="152" t="str">
        <f t="shared" si="1385"/>
        <v/>
      </c>
      <c r="W2994" s="153" t="str">
        <f t="shared" si="1386"/>
        <v/>
      </c>
      <c r="X2994" s="153" t="str">
        <f t="shared" si="1387"/>
        <v/>
      </c>
      <c r="Y2994" s="153" t="str">
        <f t="shared" si="1388"/>
        <v/>
      </c>
      <c r="Z2994" s="153" t="str">
        <f t="shared" si="1389"/>
        <v/>
      </c>
      <c r="AA2994" s="152" t="str">
        <f t="shared" si="1390"/>
        <v/>
      </c>
      <c r="AB2994" s="152" t="str">
        <f t="shared" si="1391"/>
        <v/>
      </c>
      <c r="AC2994" s="154" t="str">
        <f t="shared" si="1402"/>
        <v/>
      </c>
      <c r="AD2994" s="154" t="str">
        <f t="shared" si="1403"/>
        <v/>
      </c>
      <c r="AE2994" s="3" t="str">
        <f t="shared" si="1404"/>
        <v/>
      </c>
      <c r="AF2994" s="3" t="str">
        <f t="shared" si="1405"/>
        <v/>
      </c>
      <c r="AG2994" s="3" t="str">
        <f t="shared" si="1406"/>
        <v/>
      </c>
      <c r="AH2994" s="4" t="str">
        <f t="shared" si="1407"/>
        <v/>
      </c>
      <c r="AI2994" s="75" t="str">
        <f t="shared" si="1408"/>
        <v/>
      </c>
      <c r="AJ2994" s="75" t="str">
        <f t="shared" si="1409"/>
        <v/>
      </c>
    </row>
    <row r="2995" spans="1:36">
      <c r="A2995" s="41" t="str">
        <f t="shared" si="1392"/>
        <v/>
      </c>
      <c r="B2995" s="150" t="str">
        <f>IF(ISNUMBER(A2995),INDEX('MetaTrader Import'!$H$13:$J$5893,TRUNC(((A2995-$A$39+1)-1)/3)+1,MOD((A2995-$A$39+1)-1,3)+1),"")</f>
        <v/>
      </c>
      <c r="C2995" s="43" t="str">
        <f t="shared" si="1393"/>
        <v/>
      </c>
      <c r="D2995" s="43" t="str">
        <f t="shared" ca="1" si="1383"/>
        <v/>
      </c>
      <c r="E2995" s="43" t="str">
        <f t="shared" si="1394"/>
        <v/>
      </c>
      <c r="F2995" s="43" t="str">
        <f t="shared" si="1395"/>
        <v/>
      </c>
      <c r="G2995" s="43" t="str">
        <f>IF(A2995&lt;&gt;"",IF(A2995&lt;Data!$G$11*0.25,$C$13/$G$32,IF(A2995&gt;Data!$G$11*0.25,$C$13,$C$13*10)),"")</f>
        <v/>
      </c>
      <c r="H2995" s="43" t="str">
        <f>IF(A2995&lt;&gt;"",IF(Data!$G$9="constant",$C$13,IF(Data!$G$9="squeeze",G2995,F2995)),"")</f>
        <v/>
      </c>
      <c r="I2995" s="38" t="str">
        <f ca="1">IF(ISNUMBER(A2995),NORMINV(RAND(),0,IF(AND(Data!$G$9="squeeze",A2995&lt;Data!$G$11*0.25),$H$32,1)*$C$30*$C$13)*($C$14*$C$12),"")</f>
        <v/>
      </c>
      <c r="J2995" s="42" t="str">
        <f ca="1">IFERROR(IF(Data!$C$6="Real",B2995,I2995+J2994+($C$14*$C$12)*(NORMINV(RAND(),$C$15,CHOOSE($G$13,$C$13,F2995,G2995)))),"")</f>
        <v/>
      </c>
      <c r="K2995" s="88" t="str">
        <f>IF(ISNUMBER(A2995), IF($G$16="fixed",$G$17,MIN(H2995*Data!$C$7*$C$16*0.5,$C$17*Data!$C$7))*$C$12,"")</f>
        <v/>
      </c>
      <c r="L2995" s="42" t="str">
        <f t="shared" ca="1" si="1410"/>
        <v/>
      </c>
      <c r="M2995" s="44" t="str">
        <f t="shared" ca="1" si="1411"/>
        <v/>
      </c>
      <c r="N2995" s="44" t="str">
        <f t="shared" ca="1" si="1412"/>
        <v/>
      </c>
      <c r="O2995" s="108" t="str">
        <f t="shared" si="1396"/>
        <v/>
      </c>
      <c r="P2995" s="102" t="str">
        <f t="shared" si="1397"/>
        <v/>
      </c>
      <c r="Q2995" s="102" t="str">
        <f t="shared" si="1398"/>
        <v/>
      </c>
      <c r="R2995" s="120" t="str">
        <f t="shared" si="1399"/>
        <v/>
      </c>
      <c r="S2995" s="54" t="str">
        <f t="shared" si="1400"/>
        <v/>
      </c>
      <c r="T2995" s="5" t="str">
        <f t="shared" si="1401"/>
        <v/>
      </c>
      <c r="U2995" s="152" t="str">
        <f t="shared" si="1384"/>
        <v/>
      </c>
      <c r="V2995" s="152" t="str">
        <f t="shared" si="1385"/>
        <v/>
      </c>
      <c r="W2995" s="153" t="str">
        <f t="shared" si="1386"/>
        <v/>
      </c>
      <c r="X2995" s="153" t="str">
        <f t="shared" si="1387"/>
        <v/>
      </c>
      <c r="Y2995" s="153" t="str">
        <f t="shared" si="1388"/>
        <v/>
      </c>
      <c r="Z2995" s="153" t="str">
        <f t="shared" si="1389"/>
        <v/>
      </c>
      <c r="AA2995" s="152" t="str">
        <f t="shared" si="1390"/>
        <v/>
      </c>
      <c r="AB2995" s="152" t="str">
        <f t="shared" si="1391"/>
        <v/>
      </c>
      <c r="AC2995" s="154" t="str">
        <f t="shared" si="1402"/>
        <v/>
      </c>
      <c r="AD2995" s="154" t="str">
        <f t="shared" si="1403"/>
        <v/>
      </c>
      <c r="AE2995" s="3" t="str">
        <f t="shared" si="1404"/>
        <v/>
      </c>
      <c r="AF2995" s="3" t="str">
        <f t="shared" si="1405"/>
        <v/>
      </c>
      <c r="AG2995" s="3" t="str">
        <f t="shared" si="1406"/>
        <v/>
      </c>
      <c r="AH2995" s="4" t="str">
        <f t="shared" si="1407"/>
        <v/>
      </c>
      <c r="AI2995" s="75" t="str">
        <f t="shared" si="1408"/>
        <v/>
      </c>
      <c r="AJ2995" s="75" t="str">
        <f t="shared" si="1409"/>
        <v/>
      </c>
    </row>
    <row r="2996" spans="1:36">
      <c r="A2996" s="41" t="str">
        <f t="shared" si="1392"/>
        <v/>
      </c>
      <c r="B2996" s="150" t="str">
        <f>IF(ISNUMBER(A2996),INDEX('MetaTrader Import'!$H$13:$J$5893,TRUNC(((A2996-$A$39+1)-1)/3)+1,MOD((A2996-$A$39+1)-1,3)+1),"")</f>
        <v/>
      </c>
      <c r="C2996" s="43" t="str">
        <f t="shared" si="1393"/>
        <v/>
      </c>
      <c r="D2996" s="43" t="str">
        <f t="shared" ca="1" si="1383"/>
        <v/>
      </c>
      <c r="E2996" s="43" t="str">
        <f t="shared" si="1394"/>
        <v/>
      </c>
      <c r="F2996" s="43" t="str">
        <f t="shared" si="1395"/>
        <v/>
      </c>
      <c r="G2996" s="43" t="str">
        <f>IF(A2996&lt;&gt;"",IF(A2996&lt;Data!$G$11*0.25,$C$13/$G$32,IF(A2996&gt;Data!$G$11*0.25,$C$13,$C$13*10)),"")</f>
        <v/>
      </c>
      <c r="H2996" s="43" t="str">
        <f>IF(A2996&lt;&gt;"",IF(Data!$G$9="constant",$C$13,IF(Data!$G$9="squeeze",G2996,F2996)),"")</f>
        <v/>
      </c>
      <c r="I2996" s="38" t="str">
        <f ca="1">IF(ISNUMBER(A2996),NORMINV(RAND(),0,IF(AND(Data!$G$9="squeeze",A2996&lt;Data!$G$11*0.25),$H$32,1)*$C$30*$C$13)*($C$14*$C$12),"")</f>
        <v/>
      </c>
      <c r="J2996" s="42" t="str">
        <f ca="1">IFERROR(IF(Data!$C$6="Real",B2996,I2996+J2995+($C$14*$C$12)*(NORMINV(RAND(),$C$15,CHOOSE($G$13,$C$13,F2996,G2996)))),"")</f>
        <v/>
      </c>
      <c r="K2996" s="88" t="str">
        <f>IF(ISNUMBER(A2996), IF($G$16="fixed",$G$17,MIN(H2996*Data!$C$7*$C$16*0.5,$C$17*Data!$C$7))*$C$12,"")</f>
        <v/>
      </c>
      <c r="L2996" s="42" t="str">
        <f t="shared" ca="1" si="1410"/>
        <v/>
      </c>
      <c r="M2996" s="44" t="str">
        <f t="shared" ca="1" si="1411"/>
        <v/>
      </c>
      <c r="N2996" s="44" t="str">
        <f t="shared" ca="1" si="1412"/>
        <v/>
      </c>
      <c r="O2996" s="108" t="str">
        <f t="shared" si="1396"/>
        <v/>
      </c>
      <c r="P2996" s="102" t="str">
        <f t="shared" si="1397"/>
        <v/>
      </c>
      <c r="Q2996" s="102" t="str">
        <f t="shared" si="1398"/>
        <v/>
      </c>
      <c r="R2996" s="120" t="str">
        <f t="shared" si="1399"/>
        <v/>
      </c>
      <c r="S2996" s="54" t="str">
        <f t="shared" si="1400"/>
        <v/>
      </c>
      <c r="T2996" s="5" t="str">
        <f t="shared" si="1401"/>
        <v/>
      </c>
      <c r="U2996" s="152" t="str">
        <f t="shared" si="1384"/>
        <v/>
      </c>
      <c r="V2996" s="152" t="str">
        <f t="shared" si="1385"/>
        <v/>
      </c>
      <c r="W2996" s="153" t="str">
        <f t="shared" si="1386"/>
        <v/>
      </c>
      <c r="X2996" s="153" t="str">
        <f t="shared" si="1387"/>
        <v/>
      </c>
      <c r="Y2996" s="153" t="str">
        <f t="shared" si="1388"/>
        <v/>
      </c>
      <c r="Z2996" s="153" t="str">
        <f t="shared" si="1389"/>
        <v/>
      </c>
      <c r="AA2996" s="152" t="str">
        <f t="shared" si="1390"/>
        <v/>
      </c>
      <c r="AB2996" s="152" t="str">
        <f t="shared" si="1391"/>
        <v/>
      </c>
      <c r="AC2996" s="154" t="str">
        <f t="shared" si="1402"/>
        <v/>
      </c>
      <c r="AD2996" s="154" t="str">
        <f t="shared" si="1403"/>
        <v/>
      </c>
      <c r="AE2996" s="3" t="str">
        <f t="shared" si="1404"/>
        <v/>
      </c>
      <c r="AF2996" s="3" t="str">
        <f t="shared" si="1405"/>
        <v/>
      </c>
      <c r="AG2996" s="3" t="str">
        <f t="shared" si="1406"/>
        <v/>
      </c>
      <c r="AH2996" s="4" t="str">
        <f t="shared" si="1407"/>
        <v/>
      </c>
      <c r="AI2996" s="75" t="str">
        <f t="shared" si="1408"/>
        <v/>
      </c>
      <c r="AJ2996" s="75" t="str">
        <f t="shared" si="1409"/>
        <v/>
      </c>
    </row>
    <row r="2997" spans="1:36">
      <c r="A2997" s="41" t="str">
        <f t="shared" si="1392"/>
        <v/>
      </c>
      <c r="B2997" s="150" t="str">
        <f>IF(ISNUMBER(A2997),INDEX('MetaTrader Import'!$H$13:$J$5893,TRUNC(((A2997-$A$39+1)-1)/3)+1,MOD((A2997-$A$39+1)-1,3)+1),"")</f>
        <v/>
      </c>
      <c r="C2997" s="43" t="str">
        <f t="shared" si="1393"/>
        <v/>
      </c>
      <c r="D2997" s="43" t="str">
        <f t="shared" ca="1" si="1383"/>
        <v/>
      </c>
      <c r="E2997" s="43" t="str">
        <f t="shared" si="1394"/>
        <v/>
      </c>
      <c r="F2997" s="43" t="str">
        <f t="shared" si="1395"/>
        <v/>
      </c>
      <c r="G2997" s="43" t="str">
        <f>IF(A2997&lt;&gt;"",IF(A2997&lt;Data!$G$11*0.25,$C$13/$G$32,IF(A2997&gt;Data!$G$11*0.25,$C$13,$C$13*10)),"")</f>
        <v/>
      </c>
      <c r="H2997" s="43" t="str">
        <f>IF(A2997&lt;&gt;"",IF(Data!$G$9="constant",$C$13,IF(Data!$G$9="squeeze",G2997,F2997)),"")</f>
        <v/>
      </c>
      <c r="I2997" s="38" t="str">
        <f ca="1">IF(ISNUMBER(A2997),NORMINV(RAND(),0,IF(AND(Data!$G$9="squeeze",A2997&lt;Data!$G$11*0.25),$H$32,1)*$C$30*$C$13)*($C$14*$C$12),"")</f>
        <v/>
      </c>
      <c r="J2997" s="42" t="str">
        <f ca="1">IFERROR(IF(Data!$C$6="Real",B2997,I2997+J2996+($C$14*$C$12)*(NORMINV(RAND(),$C$15,CHOOSE($G$13,$C$13,F2997,G2997)))),"")</f>
        <v/>
      </c>
      <c r="K2997" s="88" t="str">
        <f>IF(ISNUMBER(A2997), IF($G$16="fixed",$G$17,MIN(H2997*Data!$C$7*$C$16*0.5,$C$17*Data!$C$7))*$C$12,"")</f>
        <v/>
      </c>
      <c r="L2997" s="42" t="str">
        <f t="shared" ca="1" si="1410"/>
        <v/>
      </c>
      <c r="M2997" s="44" t="str">
        <f t="shared" ca="1" si="1411"/>
        <v/>
      </c>
      <c r="N2997" s="44" t="str">
        <f t="shared" ca="1" si="1412"/>
        <v/>
      </c>
      <c r="O2997" s="108" t="str">
        <f t="shared" si="1396"/>
        <v/>
      </c>
      <c r="P2997" s="102" t="str">
        <f t="shared" si="1397"/>
        <v/>
      </c>
      <c r="Q2997" s="102" t="str">
        <f t="shared" si="1398"/>
        <v/>
      </c>
      <c r="R2997" s="120" t="str">
        <f t="shared" si="1399"/>
        <v/>
      </c>
      <c r="S2997" s="54" t="str">
        <f t="shared" si="1400"/>
        <v/>
      </c>
      <c r="T2997" s="5" t="str">
        <f t="shared" si="1401"/>
        <v/>
      </c>
      <c r="U2997" s="152" t="str">
        <f t="shared" si="1384"/>
        <v/>
      </c>
      <c r="V2997" s="152" t="str">
        <f t="shared" si="1385"/>
        <v/>
      </c>
      <c r="W2997" s="153" t="str">
        <f t="shared" si="1386"/>
        <v/>
      </c>
      <c r="X2997" s="153" t="str">
        <f t="shared" si="1387"/>
        <v/>
      </c>
      <c r="Y2997" s="153" t="str">
        <f t="shared" si="1388"/>
        <v/>
      </c>
      <c r="Z2997" s="153" t="str">
        <f t="shared" si="1389"/>
        <v/>
      </c>
      <c r="AA2997" s="152" t="str">
        <f t="shared" si="1390"/>
        <v/>
      </c>
      <c r="AB2997" s="152" t="str">
        <f t="shared" si="1391"/>
        <v/>
      </c>
      <c r="AC2997" s="154" t="str">
        <f t="shared" si="1402"/>
        <v/>
      </c>
      <c r="AD2997" s="154" t="str">
        <f t="shared" si="1403"/>
        <v/>
      </c>
      <c r="AE2997" s="3" t="str">
        <f t="shared" si="1404"/>
        <v/>
      </c>
      <c r="AF2997" s="3" t="str">
        <f t="shared" si="1405"/>
        <v/>
      </c>
      <c r="AG2997" s="3" t="str">
        <f t="shared" si="1406"/>
        <v/>
      </c>
      <c r="AH2997" s="4" t="str">
        <f t="shared" si="1407"/>
        <v/>
      </c>
      <c r="AI2997" s="75" t="str">
        <f t="shared" si="1408"/>
        <v/>
      </c>
      <c r="AJ2997" s="75" t="str">
        <f t="shared" si="1409"/>
        <v/>
      </c>
    </row>
    <row r="2998" spans="1:36">
      <c r="A2998" s="41" t="str">
        <f t="shared" si="1392"/>
        <v/>
      </c>
      <c r="B2998" s="150" t="str">
        <f>IF(ISNUMBER(A2998),INDEX('MetaTrader Import'!$H$13:$J$5893,TRUNC(((A2998-$A$39+1)-1)/3)+1,MOD((A2998-$A$39+1)-1,3)+1),"")</f>
        <v/>
      </c>
      <c r="C2998" s="43" t="str">
        <f t="shared" si="1393"/>
        <v/>
      </c>
      <c r="D2998" s="43" t="str">
        <f t="shared" ca="1" si="1383"/>
        <v/>
      </c>
      <c r="E2998" s="43" t="str">
        <f t="shared" si="1394"/>
        <v/>
      </c>
      <c r="F2998" s="43" t="str">
        <f t="shared" si="1395"/>
        <v/>
      </c>
      <c r="G2998" s="43" t="str">
        <f>IF(A2998&lt;&gt;"",IF(A2998&lt;Data!$G$11*0.25,$C$13/$G$32,IF(A2998&gt;Data!$G$11*0.25,$C$13,$C$13*10)),"")</f>
        <v/>
      </c>
      <c r="H2998" s="43" t="str">
        <f>IF(A2998&lt;&gt;"",IF(Data!$G$9="constant",$C$13,IF(Data!$G$9="squeeze",G2998,F2998)),"")</f>
        <v/>
      </c>
      <c r="I2998" s="38" t="str">
        <f ca="1">IF(ISNUMBER(A2998),NORMINV(RAND(),0,IF(AND(Data!$G$9="squeeze",A2998&lt;Data!$G$11*0.25),$H$32,1)*$C$30*$C$13)*($C$14*$C$12),"")</f>
        <v/>
      </c>
      <c r="J2998" s="42" t="str">
        <f ca="1">IFERROR(IF(Data!$C$6="Real",B2998,I2998+J2997+($C$14*$C$12)*(NORMINV(RAND(),$C$15,CHOOSE($G$13,$C$13,F2998,G2998)))),"")</f>
        <v/>
      </c>
      <c r="K2998" s="88" t="str">
        <f>IF(ISNUMBER(A2998), IF($G$16="fixed",$G$17,MIN(H2998*Data!$C$7*$C$16*0.5,$C$17*Data!$C$7))*$C$12,"")</f>
        <v/>
      </c>
      <c r="L2998" s="42" t="str">
        <f t="shared" ca="1" si="1410"/>
        <v/>
      </c>
      <c r="M2998" s="44" t="str">
        <f t="shared" ca="1" si="1411"/>
        <v/>
      </c>
      <c r="N2998" s="44" t="str">
        <f t="shared" ca="1" si="1412"/>
        <v/>
      </c>
      <c r="O2998" s="108" t="str">
        <f t="shared" si="1396"/>
        <v/>
      </c>
      <c r="P2998" s="102" t="str">
        <f t="shared" si="1397"/>
        <v/>
      </c>
      <c r="Q2998" s="102" t="str">
        <f t="shared" si="1398"/>
        <v/>
      </c>
      <c r="R2998" s="120" t="str">
        <f t="shared" si="1399"/>
        <v/>
      </c>
      <c r="S2998" s="54" t="str">
        <f t="shared" si="1400"/>
        <v/>
      </c>
      <c r="T2998" s="5" t="str">
        <f t="shared" si="1401"/>
        <v/>
      </c>
      <c r="U2998" s="152" t="str">
        <f t="shared" si="1384"/>
        <v/>
      </c>
      <c r="V2998" s="152" t="str">
        <f t="shared" si="1385"/>
        <v/>
      </c>
      <c r="W2998" s="153" t="str">
        <f t="shared" si="1386"/>
        <v/>
      </c>
      <c r="X2998" s="153" t="str">
        <f t="shared" si="1387"/>
        <v/>
      </c>
      <c r="Y2998" s="153" t="str">
        <f t="shared" si="1388"/>
        <v/>
      </c>
      <c r="Z2998" s="153" t="str">
        <f t="shared" si="1389"/>
        <v/>
      </c>
      <c r="AA2998" s="152" t="str">
        <f t="shared" si="1390"/>
        <v/>
      </c>
      <c r="AB2998" s="152" t="str">
        <f t="shared" si="1391"/>
        <v/>
      </c>
      <c r="AC2998" s="154" t="str">
        <f t="shared" si="1402"/>
        <v/>
      </c>
      <c r="AD2998" s="154" t="str">
        <f t="shared" si="1403"/>
        <v/>
      </c>
      <c r="AE2998" s="3" t="str">
        <f t="shared" si="1404"/>
        <v/>
      </c>
      <c r="AF2998" s="3" t="str">
        <f t="shared" si="1405"/>
        <v/>
      </c>
      <c r="AG2998" s="3" t="str">
        <f t="shared" si="1406"/>
        <v/>
      </c>
      <c r="AH2998" s="4" t="str">
        <f t="shared" si="1407"/>
        <v/>
      </c>
      <c r="AI2998" s="75" t="str">
        <f t="shared" si="1408"/>
        <v/>
      </c>
      <c r="AJ2998" s="75" t="str">
        <f t="shared" si="1409"/>
        <v/>
      </c>
    </row>
    <row r="2999" spans="1:36">
      <c r="A2999" s="41" t="str">
        <f t="shared" si="1392"/>
        <v/>
      </c>
      <c r="B2999" s="150" t="str">
        <f>IF(ISNUMBER(A2999),INDEX('MetaTrader Import'!$H$13:$J$5893,TRUNC(((A2999-$A$39+1)-1)/3)+1,MOD((A2999-$A$39+1)-1,3)+1),"")</f>
        <v/>
      </c>
      <c r="C2999" s="43" t="str">
        <f t="shared" si="1393"/>
        <v/>
      </c>
      <c r="D2999" s="43" t="str">
        <f t="shared" ca="1" si="1383"/>
        <v/>
      </c>
      <c r="E2999" s="43" t="str">
        <f t="shared" si="1394"/>
        <v/>
      </c>
      <c r="F2999" s="43" t="str">
        <f t="shared" si="1395"/>
        <v/>
      </c>
      <c r="G2999" s="43" t="str">
        <f>IF(A2999&lt;&gt;"",IF(A2999&lt;Data!$G$11*0.25,$C$13/$G$32,IF(A2999&gt;Data!$G$11*0.25,$C$13,$C$13*10)),"")</f>
        <v/>
      </c>
      <c r="H2999" s="43" t="str">
        <f>IF(A2999&lt;&gt;"",IF(Data!$G$9="constant",$C$13,IF(Data!$G$9="squeeze",G2999,F2999)),"")</f>
        <v/>
      </c>
      <c r="I2999" s="38" t="str">
        <f ca="1">IF(ISNUMBER(A2999),NORMINV(RAND(),0,IF(AND(Data!$G$9="squeeze",A2999&lt;Data!$G$11*0.25),$H$32,1)*$C$30*$C$13)*($C$14*$C$12),"")</f>
        <v/>
      </c>
      <c r="J2999" s="42" t="str">
        <f ca="1">IFERROR(IF(Data!$C$6="Real",B2999,I2999+J2998+($C$14*$C$12)*(NORMINV(RAND(),$C$15,CHOOSE($G$13,$C$13,F2999,G2999)))),"")</f>
        <v/>
      </c>
      <c r="K2999" s="88" t="str">
        <f>IF(ISNUMBER(A2999), IF($G$16="fixed",$G$17,MIN(H2999*Data!$C$7*$C$16*0.5,$C$17*Data!$C$7))*$C$12,"")</f>
        <v/>
      </c>
      <c r="L2999" s="42" t="str">
        <f t="shared" ca="1" si="1410"/>
        <v/>
      </c>
      <c r="M2999" s="44" t="str">
        <f t="shared" ca="1" si="1411"/>
        <v/>
      </c>
      <c r="N2999" s="44" t="str">
        <f t="shared" ca="1" si="1412"/>
        <v/>
      </c>
      <c r="O2999" s="108" t="str">
        <f t="shared" si="1396"/>
        <v/>
      </c>
      <c r="P2999" s="102" t="str">
        <f t="shared" si="1397"/>
        <v/>
      </c>
      <c r="Q2999" s="102" t="str">
        <f t="shared" si="1398"/>
        <v/>
      </c>
      <c r="R2999" s="120" t="str">
        <f t="shared" si="1399"/>
        <v/>
      </c>
      <c r="S2999" s="54" t="str">
        <f t="shared" si="1400"/>
        <v/>
      </c>
      <c r="T2999" s="5" t="str">
        <f t="shared" si="1401"/>
        <v/>
      </c>
      <c r="U2999" s="152" t="str">
        <f t="shared" si="1384"/>
        <v/>
      </c>
      <c r="V2999" s="152" t="str">
        <f t="shared" si="1385"/>
        <v/>
      </c>
      <c r="W2999" s="153" t="str">
        <f t="shared" si="1386"/>
        <v/>
      </c>
      <c r="X2999" s="153" t="str">
        <f t="shared" si="1387"/>
        <v/>
      </c>
      <c r="Y2999" s="153" t="str">
        <f t="shared" si="1388"/>
        <v/>
      </c>
      <c r="Z2999" s="153" t="str">
        <f t="shared" si="1389"/>
        <v/>
      </c>
      <c r="AA2999" s="152" t="str">
        <f t="shared" si="1390"/>
        <v/>
      </c>
      <c r="AB2999" s="152" t="str">
        <f t="shared" si="1391"/>
        <v/>
      </c>
      <c r="AC2999" s="154" t="str">
        <f t="shared" si="1402"/>
        <v/>
      </c>
      <c r="AD2999" s="154" t="str">
        <f t="shared" si="1403"/>
        <v/>
      </c>
      <c r="AE2999" s="3" t="str">
        <f t="shared" si="1404"/>
        <v/>
      </c>
      <c r="AF2999" s="3" t="str">
        <f t="shared" si="1405"/>
        <v/>
      </c>
      <c r="AG2999" s="3" t="str">
        <f t="shared" si="1406"/>
        <v/>
      </c>
      <c r="AH2999" s="4" t="str">
        <f t="shared" si="1407"/>
        <v/>
      </c>
      <c r="AI2999" s="75" t="str">
        <f t="shared" si="1408"/>
        <v/>
      </c>
      <c r="AJ2999" s="75" t="str">
        <f t="shared" si="1409"/>
        <v/>
      </c>
    </row>
    <row r="3000" spans="1:36">
      <c r="A3000" s="41" t="str">
        <f t="shared" si="1392"/>
        <v/>
      </c>
      <c r="B3000" s="150" t="str">
        <f>IF(ISNUMBER(A3000),INDEX('MetaTrader Import'!$H$13:$J$5893,TRUNC(((A3000-$A$39+1)-1)/3)+1,MOD((A3000-$A$39+1)-1,3)+1),"")</f>
        <v/>
      </c>
      <c r="C3000" s="43" t="str">
        <f t="shared" si="1393"/>
        <v/>
      </c>
      <c r="D3000" s="43" t="str">
        <f t="shared" ca="1" si="1383"/>
        <v/>
      </c>
      <c r="E3000" s="43" t="str">
        <f t="shared" si="1394"/>
        <v/>
      </c>
      <c r="F3000" s="43" t="str">
        <f t="shared" si="1395"/>
        <v/>
      </c>
      <c r="G3000" s="43" t="str">
        <f>IF(A3000&lt;&gt;"",IF(A3000&lt;Data!$G$11*0.25,$C$13/$G$32,IF(A3000&gt;Data!$G$11*0.25,$C$13,$C$13*10)),"")</f>
        <v/>
      </c>
      <c r="H3000" s="43" t="str">
        <f>IF(A3000&lt;&gt;"",IF(Data!$G$9="constant",$C$13,IF(Data!$G$9="squeeze",G3000,F3000)),"")</f>
        <v/>
      </c>
      <c r="I3000" s="38" t="str">
        <f ca="1">IF(ISNUMBER(A3000),NORMINV(RAND(),0,IF(AND(Data!$G$9="squeeze",A3000&lt;Data!$G$11*0.25),$H$32,1)*$C$30*$C$13)*($C$14*$C$12),"")</f>
        <v/>
      </c>
      <c r="J3000" s="42" t="str">
        <f ca="1">IFERROR(IF(Data!$C$6="Real",B3000,I3000+J2999+($C$14*$C$12)*(NORMINV(RAND(),$C$15,CHOOSE($G$13,$C$13,F3000,G3000)))),"")</f>
        <v/>
      </c>
      <c r="K3000" s="88" t="str">
        <f>IF(ISNUMBER(A3000), IF($G$16="fixed",$G$17,MIN(H3000*Data!$C$7*$C$16*0.5,$C$17*Data!$C$7))*$C$12,"")</f>
        <v/>
      </c>
      <c r="L3000" s="42" t="str">
        <f t="shared" ca="1" si="1410"/>
        <v/>
      </c>
      <c r="M3000" s="44" t="str">
        <f t="shared" ca="1" si="1411"/>
        <v/>
      </c>
      <c r="N3000" s="44" t="str">
        <f t="shared" ca="1" si="1412"/>
        <v/>
      </c>
      <c r="O3000" s="108" t="str">
        <f t="shared" si="1396"/>
        <v/>
      </c>
      <c r="P3000" s="102" t="str">
        <f t="shared" si="1397"/>
        <v/>
      </c>
      <c r="Q3000" s="102" t="str">
        <f t="shared" si="1398"/>
        <v/>
      </c>
      <c r="R3000" s="120" t="str">
        <f t="shared" si="1399"/>
        <v/>
      </c>
      <c r="S3000" s="54" t="str">
        <f t="shared" si="1400"/>
        <v/>
      </c>
      <c r="T3000" s="5" t="str">
        <f t="shared" si="1401"/>
        <v/>
      </c>
      <c r="U3000" s="152" t="str">
        <f t="shared" si="1384"/>
        <v/>
      </c>
      <c r="V3000" s="152" t="str">
        <f t="shared" si="1385"/>
        <v/>
      </c>
      <c r="W3000" s="153" t="str">
        <f t="shared" si="1386"/>
        <v/>
      </c>
      <c r="X3000" s="153" t="str">
        <f t="shared" si="1387"/>
        <v/>
      </c>
      <c r="Y3000" s="153" t="str">
        <f t="shared" si="1388"/>
        <v/>
      </c>
      <c r="Z3000" s="153" t="str">
        <f t="shared" si="1389"/>
        <v/>
      </c>
      <c r="AA3000" s="152" t="str">
        <f t="shared" si="1390"/>
        <v/>
      </c>
      <c r="AB3000" s="152" t="str">
        <f t="shared" si="1391"/>
        <v/>
      </c>
      <c r="AC3000" s="154" t="str">
        <f t="shared" si="1402"/>
        <v/>
      </c>
      <c r="AD3000" s="154" t="str">
        <f t="shared" si="1403"/>
        <v/>
      </c>
      <c r="AE3000" s="3" t="str">
        <f t="shared" si="1404"/>
        <v/>
      </c>
      <c r="AF3000" s="3" t="str">
        <f t="shared" si="1405"/>
        <v/>
      </c>
      <c r="AG3000" s="3" t="str">
        <f t="shared" si="1406"/>
        <v/>
      </c>
      <c r="AH3000" s="4" t="str">
        <f t="shared" si="1407"/>
        <v/>
      </c>
      <c r="AI3000" s="75" t="str">
        <f t="shared" si="1408"/>
        <v/>
      </c>
      <c r="AJ3000" s="75" t="str">
        <f t="shared" si="1409"/>
        <v/>
      </c>
    </row>
    <row r="3001" spans="1:36">
      <c r="A3001" s="41" t="str">
        <f t="shared" si="1392"/>
        <v/>
      </c>
      <c r="B3001" s="150" t="str">
        <f>IF(ISNUMBER(A3001),INDEX('MetaTrader Import'!$H$13:$J$5893,TRUNC(((A3001-$A$39+1)-1)/3)+1,MOD((A3001-$A$39+1)-1,3)+1),"")</f>
        <v/>
      </c>
      <c r="C3001" s="43" t="str">
        <f t="shared" si="1393"/>
        <v/>
      </c>
      <c r="D3001" s="43" t="str">
        <f t="shared" ca="1" si="1383"/>
        <v/>
      </c>
      <c r="E3001" s="43" t="str">
        <f t="shared" si="1394"/>
        <v/>
      </c>
      <c r="F3001" s="43" t="str">
        <f t="shared" si="1395"/>
        <v/>
      </c>
      <c r="G3001" s="43" t="str">
        <f>IF(A3001&lt;&gt;"",IF(A3001&lt;Data!$G$11*0.25,$C$13/$G$32,IF(A3001&gt;Data!$G$11*0.25,$C$13,$C$13*10)),"")</f>
        <v/>
      </c>
      <c r="H3001" s="43" t="str">
        <f>IF(A3001&lt;&gt;"",IF(Data!$G$9="constant",$C$13,IF(Data!$G$9="squeeze",G3001,F3001)),"")</f>
        <v/>
      </c>
      <c r="I3001" s="38" t="str">
        <f ca="1">IF(ISNUMBER(A3001),NORMINV(RAND(),0,IF(AND(Data!$G$9="squeeze",A3001&lt;Data!$G$11*0.25),$H$32,1)*$C$30*$C$13)*($C$14*$C$12),"")</f>
        <v/>
      </c>
      <c r="J3001" s="42" t="str">
        <f ca="1">IFERROR(IF(Data!$C$6="Real",B3001,I3001+J3000+($C$14*$C$12)*(NORMINV(RAND(),$C$15,CHOOSE($G$13,$C$13,F3001,G3001)))),"")</f>
        <v/>
      </c>
      <c r="K3001" s="88" t="str">
        <f>IF(ISNUMBER(A3001), IF($G$16="fixed",$G$17,MIN(H3001*Data!$C$7*$C$16*0.5,$C$17*Data!$C$7))*$C$12,"")</f>
        <v/>
      </c>
      <c r="L3001" s="42" t="str">
        <f t="shared" ca="1" si="1410"/>
        <v/>
      </c>
      <c r="M3001" s="44" t="str">
        <f t="shared" ca="1" si="1411"/>
        <v/>
      </c>
      <c r="N3001" s="44" t="str">
        <f t="shared" ca="1" si="1412"/>
        <v/>
      </c>
      <c r="O3001" s="108" t="str">
        <f t="shared" si="1396"/>
        <v/>
      </c>
      <c r="P3001" s="102" t="str">
        <f t="shared" si="1397"/>
        <v/>
      </c>
      <c r="Q3001" s="102" t="str">
        <f t="shared" si="1398"/>
        <v/>
      </c>
      <c r="R3001" s="120" t="str">
        <f t="shared" si="1399"/>
        <v/>
      </c>
      <c r="S3001" s="54" t="str">
        <f t="shared" si="1400"/>
        <v/>
      </c>
      <c r="T3001" s="5" t="str">
        <f t="shared" si="1401"/>
        <v/>
      </c>
      <c r="U3001" s="152" t="str">
        <f t="shared" si="1384"/>
        <v/>
      </c>
      <c r="V3001" s="152" t="str">
        <f t="shared" si="1385"/>
        <v/>
      </c>
      <c r="W3001" s="153" t="str">
        <f t="shared" si="1386"/>
        <v/>
      </c>
      <c r="X3001" s="153" t="str">
        <f t="shared" si="1387"/>
        <v/>
      </c>
      <c r="Y3001" s="153" t="str">
        <f t="shared" si="1388"/>
        <v/>
      </c>
      <c r="Z3001" s="153" t="str">
        <f t="shared" si="1389"/>
        <v/>
      </c>
      <c r="AA3001" s="152" t="str">
        <f t="shared" si="1390"/>
        <v/>
      </c>
      <c r="AB3001" s="152" t="str">
        <f t="shared" si="1391"/>
        <v/>
      </c>
      <c r="AC3001" s="154" t="str">
        <f t="shared" si="1402"/>
        <v/>
      </c>
      <c r="AD3001" s="154" t="str">
        <f t="shared" si="1403"/>
        <v/>
      </c>
      <c r="AE3001" s="3" t="str">
        <f t="shared" si="1404"/>
        <v/>
      </c>
      <c r="AF3001" s="3" t="str">
        <f t="shared" si="1405"/>
        <v/>
      </c>
      <c r="AG3001" s="3" t="str">
        <f t="shared" si="1406"/>
        <v/>
      </c>
      <c r="AH3001" s="4" t="str">
        <f t="shared" si="1407"/>
        <v/>
      </c>
      <c r="AI3001" s="75" t="str">
        <f t="shared" si="1408"/>
        <v/>
      </c>
      <c r="AJ3001" s="75" t="str">
        <f t="shared" si="1409"/>
        <v/>
      </c>
    </row>
    <row r="3002" spans="1:36">
      <c r="A3002" s="41" t="str">
        <f t="shared" si="1392"/>
        <v/>
      </c>
      <c r="B3002" s="150" t="str">
        <f>IF(ISNUMBER(A3002),INDEX('MetaTrader Import'!$H$13:$J$5893,TRUNC(((A3002-$A$39+1)-1)/3)+1,MOD((A3002-$A$39+1)-1,3)+1),"")</f>
        <v/>
      </c>
      <c r="C3002" s="43" t="str">
        <f t="shared" si="1393"/>
        <v/>
      </c>
      <c r="D3002" s="43" t="str">
        <f t="shared" ca="1" si="1383"/>
        <v/>
      </c>
      <c r="E3002" s="43" t="str">
        <f t="shared" si="1394"/>
        <v/>
      </c>
      <c r="F3002" s="43" t="str">
        <f t="shared" si="1395"/>
        <v/>
      </c>
      <c r="G3002" s="43" t="str">
        <f>IF(A3002&lt;&gt;"",IF(A3002&lt;Data!$G$11*0.25,$C$13/$G$32,IF(A3002&gt;Data!$G$11*0.25,$C$13,$C$13*10)),"")</f>
        <v/>
      </c>
      <c r="H3002" s="43" t="str">
        <f>IF(A3002&lt;&gt;"",IF(Data!$G$9="constant",$C$13,IF(Data!$G$9="squeeze",G3002,F3002)),"")</f>
        <v/>
      </c>
      <c r="I3002" s="38" t="str">
        <f ca="1">IF(ISNUMBER(A3002),NORMINV(RAND(),0,IF(AND(Data!$G$9="squeeze",A3002&lt;Data!$G$11*0.25),$H$32,1)*$C$30*$C$13)*($C$14*$C$12),"")</f>
        <v/>
      </c>
      <c r="J3002" s="42" t="str">
        <f ca="1">IFERROR(IF(Data!$C$6="Real",B3002,I3002+J3001+($C$14*$C$12)*(NORMINV(RAND(),$C$15,CHOOSE($G$13,$C$13,F3002,G3002)))),"")</f>
        <v/>
      </c>
      <c r="K3002" s="88" t="str">
        <f>IF(ISNUMBER(A3002), IF($G$16="fixed",$G$17,MIN(H3002*Data!$C$7*$C$16*0.5,$C$17*Data!$C$7))*$C$12,"")</f>
        <v/>
      </c>
      <c r="L3002" s="42" t="str">
        <f t="shared" ca="1" si="1410"/>
        <v/>
      </c>
      <c r="M3002" s="44" t="str">
        <f t="shared" ca="1" si="1411"/>
        <v/>
      </c>
      <c r="N3002" s="44" t="str">
        <f t="shared" ca="1" si="1412"/>
        <v/>
      </c>
      <c r="O3002" s="108" t="str">
        <f t="shared" si="1396"/>
        <v/>
      </c>
      <c r="P3002" s="102" t="str">
        <f t="shared" si="1397"/>
        <v/>
      </c>
      <c r="Q3002" s="102" t="str">
        <f t="shared" si="1398"/>
        <v/>
      </c>
      <c r="R3002" s="120" t="str">
        <f t="shared" si="1399"/>
        <v/>
      </c>
      <c r="S3002" s="54" t="str">
        <f t="shared" si="1400"/>
        <v/>
      </c>
      <c r="T3002" s="5" t="str">
        <f t="shared" si="1401"/>
        <v/>
      </c>
      <c r="U3002" s="152" t="str">
        <f t="shared" si="1384"/>
        <v/>
      </c>
      <c r="V3002" s="152" t="str">
        <f t="shared" si="1385"/>
        <v/>
      </c>
      <c r="W3002" s="153" t="str">
        <f t="shared" si="1386"/>
        <v/>
      </c>
      <c r="X3002" s="153" t="str">
        <f t="shared" si="1387"/>
        <v/>
      </c>
      <c r="Y3002" s="153" t="str">
        <f t="shared" si="1388"/>
        <v/>
      </c>
      <c r="Z3002" s="153" t="str">
        <f t="shared" si="1389"/>
        <v/>
      </c>
      <c r="AA3002" s="152" t="str">
        <f t="shared" si="1390"/>
        <v/>
      </c>
      <c r="AB3002" s="152" t="str">
        <f t="shared" si="1391"/>
        <v/>
      </c>
      <c r="AC3002" s="154" t="str">
        <f t="shared" si="1402"/>
        <v/>
      </c>
      <c r="AD3002" s="154" t="str">
        <f t="shared" si="1403"/>
        <v/>
      </c>
      <c r="AE3002" s="3" t="str">
        <f t="shared" si="1404"/>
        <v/>
      </c>
      <c r="AF3002" s="3" t="str">
        <f t="shared" si="1405"/>
        <v/>
      </c>
      <c r="AG3002" s="3" t="str">
        <f t="shared" si="1406"/>
        <v/>
      </c>
      <c r="AH3002" s="4" t="str">
        <f t="shared" si="1407"/>
        <v/>
      </c>
      <c r="AI3002" s="75" t="str">
        <f t="shared" si="1408"/>
        <v/>
      </c>
      <c r="AJ3002" s="75" t="str">
        <f t="shared" si="1409"/>
        <v/>
      </c>
    </row>
    <row r="3003" spans="1:36">
      <c r="A3003" s="41" t="str">
        <f t="shared" si="1392"/>
        <v/>
      </c>
      <c r="B3003" s="150" t="str">
        <f>IF(ISNUMBER(A3003),INDEX('MetaTrader Import'!$H$13:$J$5893,TRUNC(((A3003-$A$39+1)-1)/3)+1,MOD((A3003-$A$39+1)-1,3)+1),"")</f>
        <v/>
      </c>
      <c r="C3003" s="43" t="str">
        <f t="shared" si="1393"/>
        <v/>
      </c>
      <c r="D3003" s="43" t="str">
        <f t="shared" ca="1" si="1383"/>
        <v/>
      </c>
      <c r="E3003" s="43" t="str">
        <f t="shared" si="1394"/>
        <v/>
      </c>
      <c r="F3003" s="43" t="str">
        <f t="shared" si="1395"/>
        <v/>
      </c>
      <c r="G3003" s="43" t="str">
        <f>IF(A3003&lt;&gt;"",IF(A3003&lt;Data!$G$11*0.25,$C$13/$G$32,IF(A3003&gt;Data!$G$11*0.25,$C$13,$C$13*10)),"")</f>
        <v/>
      </c>
      <c r="H3003" s="43" t="str">
        <f>IF(A3003&lt;&gt;"",IF(Data!$G$9="constant",$C$13,IF(Data!$G$9="squeeze",G3003,F3003)),"")</f>
        <v/>
      </c>
      <c r="I3003" s="38" t="str">
        <f ca="1">IF(ISNUMBER(A3003),NORMINV(RAND(),0,IF(AND(Data!$G$9="squeeze",A3003&lt;Data!$G$11*0.25),$H$32,1)*$C$30*$C$13)*($C$14*$C$12),"")</f>
        <v/>
      </c>
      <c r="J3003" s="42" t="str">
        <f ca="1">IFERROR(IF(Data!$C$6="Real",B3003,I3003+J3002+($C$14*$C$12)*(NORMINV(RAND(),$C$15,CHOOSE($G$13,$C$13,F3003,G3003)))),"")</f>
        <v/>
      </c>
      <c r="K3003" s="88" t="str">
        <f>IF(ISNUMBER(A3003), IF($G$16="fixed",$G$17,MIN(H3003*Data!$C$7*$C$16*0.5,$C$17*Data!$C$7))*$C$12,"")</f>
        <v/>
      </c>
      <c r="L3003" s="42" t="str">
        <f t="shared" ca="1" si="1410"/>
        <v/>
      </c>
      <c r="M3003" s="44" t="str">
        <f t="shared" ca="1" si="1411"/>
        <v/>
      </c>
      <c r="N3003" s="44" t="str">
        <f t="shared" ca="1" si="1412"/>
        <v/>
      </c>
      <c r="O3003" s="108" t="str">
        <f t="shared" si="1396"/>
        <v/>
      </c>
      <c r="P3003" s="102" t="str">
        <f t="shared" si="1397"/>
        <v/>
      </c>
      <c r="Q3003" s="102" t="str">
        <f t="shared" si="1398"/>
        <v/>
      </c>
      <c r="R3003" s="120" t="str">
        <f t="shared" si="1399"/>
        <v/>
      </c>
      <c r="S3003" s="54" t="str">
        <f t="shared" si="1400"/>
        <v/>
      </c>
      <c r="T3003" s="5" t="str">
        <f t="shared" si="1401"/>
        <v/>
      </c>
      <c r="U3003" s="152" t="str">
        <f t="shared" si="1384"/>
        <v/>
      </c>
      <c r="V3003" s="152" t="str">
        <f t="shared" si="1385"/>
        <v/>
      </c>
      <c r="W3003" s="153" t="str">
        <f t="shared" si="1386"/>
        <v/>
      </c>
      <c r="X3003" s="153" t="str">
        <f t="shared" si="1387"/>
        <v/>
      </c>
      <c r="Y3003" s="153" t="str">
        <f t="shared" si="1388"/>
        <v/>
      </c>
      <c r="Z3003" s="153" t="str">
        <f t="shared" si="1389"/>
        <v/>
      </c>
      <c r="AA3003" s="152" t="str">
        <f t="shared" si="1390"/>
        <v/>
      </c>
      <c r="AB3003" s="152" t="str">
        <f t="shared" si="1391"/>
        <v/>
      </c>
      <c r="AC3003" s="154" t="str">
        <f t="shared" si="1402"/>
        <v/>
      </c>
      <c r="AD3003" s="154" t="str">
        <f t="shared" si="1403"/>
        <v/>
      </c>
      <c r="AE3003" s="3" t="str">
        <f t="shared" si="1404"/>
        <v/>
      </c>
      <c r="AF3003" s="3" t="str">
        <f t="shared" si="1405"/>
        <v/>
      </c>
      <c r="AG3003" s="3" t="str">
        <f t="shared" si="1406"/>
        <v/>
      </c>
      <c r="AH3003" s="4" t="str">
        <f t="shared" si="1407"/>
        <v/>
      </c>
      <c r="AI3003" s="75" t="str">
        <f t="shared" si="1408"/>
        <v/>
      </c>
      <c r="AJ3003" s="75" t="str">
        <f t="shared" si="1409"/>
        <v/>
      </c>
    </row>
    <row r="3004" spans="1:36">
      <c r="A3004" s="41" t="str">
        <f t="shared" si="1392"/>
        <v/>
      </c>
      <c r="B3004" s="150" t="str">
        <f>IF(ISNUMBER(A3004),INDEX('MetaTrader Import'!$H$13:$J$5893,TRUNC(((A3004-$A$39+1)-1)/3)+1,MOD((A3004-$A$39+1)-1,3)+1),"")</f>
        <v/>
      </c>
      <c r="C3004" s="43" t="str">
        <f t="shared" si="1393"/>
        <v/>
      </c>
      <c r="D3004" s="43" t="str">
        <f t="shared" ca="1" si="1383"/>
        <v/>
      </c>
      <c r="E3004" s="43" t="str">
        <f t="shared" si="1394"/>
        <v/>
      </c>
      <c r="F3004" s="43" t="str">
        <f t="shared" si="1395"/>
        <v/>
      </c>
      <c r="G3004" s="43" t="str">
        <f>IF(A3004&lt;&gt;"",IF(A3004&lt;Data!$G$11*0.25,$C$13/$G$32,IF(A3004&gt;Data!$G$11*0.25,$C$13,$C$13*10)),"")</f>
        <v/>
      </c>
      <c r="H3004" s="43" t="str">
        <f>IF(A3004&lt;&gt;"",IF(Data!$G$9="constant",$C$13,IF(Data!$G$9="squeeze",G3004,F3004)),"")</f>
        <v/>
      </c>
      <c r="I3004" s="38" t="str">
        <f ca="1">IF(ISNUMBER(A3004),NORMINV(RAND(),0,IF(AND(Data!$G$9="squeeze",A3004&lt;Data!$G$11*0.25),$H$32,1)*$C$30*$C$13)*($C$14*$C$12),"")</f>
        <v/>
      </c>
      <c r="J3004" s="42" t="str">
        <f ca="1">IFERROR(IF(Data!$C$6="Real",B3004,I3004+J3003+($C$14*$C$12)*(NORMINV(RAND(),$C$15,CHOOSE($G$13,$C$13,F3004,G3004)))),"")</f>
        <v/>
      </c>
      <c r="K3004" s="88" t="str">
        <f>IF(ISNUMBER(A3004), IF($G$16="fixed",$G$17,MIN(H3004*Data!$C$7*$C$16*0.5,$C$17*Data!$C$7))*$C$12,"")</f>
        <v/>
      </c>
      <c r="L3004" s="42" t="str">
        <f t="shared" ca="1" si="1410"/>
        <v/>
      </c>
      <c r="M3004" s="44" t="str">
        <f t="shared" ca="1" si="1411"/>
        <v/>
      </c>
      <c r="N3004" s="44" t="str">
        <f t="shared" ca="1" si="1412"/>
        <v/>
      </c>
      <c r="O3004" s="108" t="str">
        <f t="shared" si="1396"/>
        <v/>
      </c>
      <c r="P3004" s="102" t="str">
        <f t="shared" si="1397"/>
        <v/>
      </c>
      <c r="Q3004" s="102" t="str">
        <f t="shared" si="1398"/>
        <v/>
      </c>
      <c r="R3004" s="120" t="str">
        <f t="shared" si="1399"/>
        <v/>
      </c>
      <c r="S3004" s="54" t="str">
        <f t="shared" si="1400"/>
        <v/>
      </c>
      <c r="T3004" s="5" t="str">
        <f t="shared" si="1401"/>
        <v/>
      </c>
      <c r="U3004" s="152" t="str">
        <f t="shared" si="1384"/>
        <v/>
      </c>
      <c r="V3004" s="152" t="str">
        <f t="shared" si="1385"/>
        <v/>
      </c>
      <c r="W3004" s="153" t="str">
        <f t="shared" si="1386"/>
        <v/>
      </c>
      <c r="X3004" s="153" t="str">
        <f t="shared" si="1387"/>
        <v/>
      </c>
      <c r="Y3004" s="153" t="str">
        <f t="shared" si="1388"/>
        <v/>
      </c>
      <c r="Z3004" s="153" t="str">
        <f t="shared" si="1389"/>
        <v/>
      </c>
      <c r="AA3004" s="152" t="str">
        <f t="shared" si="1390"/>
        <v/>
      </c>
      <c r="AB3004" s="152" t="str">
        <f t="shared" si="1391"/>
        <v/>
      </c>
      <c r="AC3004" s="154" t="str">
        <f t="shared" si="1402"/>
        <v/>
      </c>
      <c r="AD3004" s="154" t="str">
        <f t="shared" si="1403"/>
        <v/>
      </c>
      <c r="AE3004" s="3" t="str">
        <f t="shared" si="1404"/>
        <v/>
      </c>
      <c r="AF3004" s="3" t="str">
        <f t="shared" si="1405"/>
        <v/>
      </c>
      <c r="AG3004" s="3" t="str">
        <f t="shared" si="1406"/>
        <v/>
      </c>
      <c r="AH3004" s="4" t="str">
        <f t="shared" si="1407"/>
        <v/>
      </c>
      <c r="AI3004" s="75" t="str">
        <f t="shared" si="1408"/>
        <v/>
      </c>
      <c r="AJ3004" s="75" t="str">
        <f t="shared" si="1409"/>
        <v/>
      </c>
    </row>
    <row r="3005" spans="1:36">
      <c r="A3005" s="41" t="str">
        <f t="shared" si="1392"/>
        <v/>
      </c>
      <c r="B3005" s="150" t="str">
        <f>IF(ISNUMBER(A3005),INDEX('MetaTrader Import'!$H$13:$J$5893,TRUNC(((A3005-$A$39+1)-1)/3)+1,MOD((A3005-$A$39+1)-1,3)+1),"")</f>
        <v/>
      </c>
      <c r="C3005" s="43" t="str">
        <f t="shared" si="1393"/>
        <v/>
      </c>
      <c r="D3005" s="43" t="str">
        <f t="shared" ca="1" si="1383"/>
        <v/>
      </c>
      <c r="E3005" s="43" t="str">
        <f t="shared" si="1394"/>
        <v/>
      </c>
      <c r="F3005" s="43" t="str">
        <f t="shared" si="1395"/>
        <v/>
      </c>
      <c r="G3005" s="43" t="str">
        <f>IF(A3005&lt;&gt;"",IF(A3005&lt;Data!$G$11*0.25,$C$13/$G$32,IF(A3005&gt;Data!$G$11*0.25,$C$13,$C$13*10)),"")</f>
        <v/>
      </c>
      <c r="H3005" s="43" t="str">
        <f>IF(A3005&lt;&gt;"",IF(Data!$G$9="constant",$C$13,IF(Data!$G$9="squeeze",G3005,F3005)),"")</f>
        <v/>
      </c>
      <c r="I3005" s="38" t="str">
        <f ca="1">IF(ISNUMBER(A3005),NORMINV(RAND(),0,IF(AND(Data!$G$9="squeeze",A3005&lt;Data!$G$11*0.25),$H$32,1)*$C$30*$C$13)*($C$14*$C$12),"")</f>
        <v/>
      </c>
      <c r="J3005" s="42" t="str">
        <f ca="1">IFERROR(IF(Data!$C$6="Real",B3005,I3005+J3004+($C$14*$C$12)*(NORMINV(RAND(),$C$15,CHOOSE($G$13,$C$13,F3005,G3005)))),"")</f>
        <v/>
      </c>
      <c r="K3005" s="88" t="str">
        <f>IF(ISNUMBER(A3005), IF($G$16="fixed",$G$17,MIN(H3005*Data!$C$7*$C$16*0.5,$C$17*Data!$C$7))*$C$12,"")</f>
        <v/>
      </c>
      <c r="L3005" s="42" t="str">
        <f t="shared" ca="1" si="1410"/>
        <v/>
      </c>
      <c r="M3005" s="44" t="str">
        <f t="shared" ca="1" si="1411"/>
        <v/>
      </c>
      <c r="N3005" s="44" t="str">
        <f t="shared" ca="1" si="1412"/>
        <v/>
      </c>
      <c r="O3005" s="108" t="str">
        <f t="shared" si="1396"/>
        <v/>
      </c>
      <c r="P3005" s="102" t="str">
        <f t="shared" si="1397"/>
        <v/>
      </c>
      <c r="Q3005" s="102" t="str">
        <f t="shared" si="1398"/>
        <v/>
      </c>
      <c r="R3005" s="120" t="str">
        <f t="shared" si="1399"/>
        <v/>
      </c>
      <c r="S3005" s="54" t="str">
        <f t="shared" si="1400"/>
        <v/>
      </c>
      <c r="T3005" s="5" t="str">
        <f t="shared" si="1401"/>
        <v/>
      </c>
      <c r="U3005" s="152" t="str">
        <f t="shared" si="1384"/>
        <v/>
      </c>
      <c r="V3005" s="152" t="str">
        <f t="shared" si="1385"/>
        <v/>
      </c>
      <c r="W3005" s="153" t="str">
        <f t="shared" si="1386"/>
        <v/>
      </c>
      <c r="X3005" s="153" t="str">
        <f t="shared" si="1387"/>
        <v/>
      </c>
      <c r="Y3005" s="153" t="str">
        <f t="shared" si="1388"/>
        <v/>
      </c>
      <c r="Z3005" s="153" t="str">
        <f t="shared" si="1389"/>
        <v/>
      </c>
      <c r="AA3005" s="152" t="str">
        <f t="shared" si="1390"/>
        <v/>
      </c>
      <c r="AB3005" s="152" t="str">
        <f t="shared" si="1391"/>
        <v/>
      </c>
      <c r="AC3005" s="154" t="str">
        <f t="shared" si="1402"/>
        <v/>
      </c>
      <c r="AD3005" s="154" t="str">
        <f t="shared" si="1403"/>
        <v/>
      </c>
      <c r="AE3005" s="3" t="str">
        <f t="shared" si="1404"/>
        <v/>
      </c>
      <c r="AF3005" s="3" t="str">
        <f t="shared" si="1405"/>
        <v/>
      </c>
      <c r="AG3005" s="3" t="str">
        <f t="shared" si="1406"/>
        <v/>
      </c>
      <c r="AH3005" s="4" t="str">
        <f t="shared" si="1407"/>
        <v/>
      </c>
      <c r="AI3005" s="75" t="str">
        <f t="shared" si="1408"/>
        <v/>
      </c>
      <c r="AJ3005" s="75" t="str">
        <f t="shared" si="1409"/>
        <v/>
      </c>
    </row>
    <row r="3006" spans="1:36">
      <c r="A3006" s="41" t="str">
        <f t="shared" si="1392"/>
        <v/>
      </c>
      <c r="B3006" s="150" t="str">
        <f>IF(ISNUMBER(A3006),INDEX('MetaTrader Import'!$H$13:$J$5893,TRUNC(((A3006-$A$39+1)-1)/3)+1,MOD((A3006-$A$39+1)-1,3)+1),"")</f>
        <v/>
      </c>
      <c r="C3006" s="43" t="str">
        <f t="shared" si="1393"/>
        <v/>
      </c>
      <c r="D3006" s="43" t="str">
        <f t="shared" ca="1" si="1383"/>
        <v/>
      </c>
      <c r="E3006" s="43" t="str">
        <f t="shared" si="1394"/>
        <v/>
      </c>
      <c r="F3006" s="43" t="str">
        <f t="shared" si="1395"/>
        <v/>
      </c>
      <c r="G3006" s="43" t="str">
        <f>IF(A3006&lt;&gt;"",IF(A3006&lt;Data!$G$11*0.25,$C$13/$G$32,IF(A3006&gt;Data!$G$11*0.25,$C$13,$C$13*10)),"")</f>
        <v/>
      </c>
      <c r="H3006" s="43" t="str">
        <f>IF(A3006&lt;&gt;"",IF(Data!$G$9="constant",$C$13,IF(Data!$G$9="squeeze",G3006,F3006)),"")</f>
        <v/>
      </c>
      <c r="I3006" s="38" t="str">
        <f ca="1">IF(ISNUMBER(A3006),NORMINV(RAND(),0,IF(AND(Data!$G$9="squeeze",A3006&lt;Data!$G$11*0.25),$H$32,1)*$C$30*$C$13)*($C$14*$C$12),"")</f>
        <v/>
      </c>
      <c r="J3006" s="42" t="str">
        <f ca="1">IFERROR(IF(Data!$C$6="Real",B3006,I3006+J3005+($C$14*$C$12)*(NORMINV(RAND(),$C$15,CHOOSE($G$13,$C$13,F3006,G3006)))),"")</f>
        <v/>
      </c>
      <c r="K3006" s="88" t="str">
        <f>IF(ISNUMBER(A3006), IF($G$16="fixed",$G$17,MIN(H3006*Data!$C$7*$C$16*0.5,$C$17*Data!$C$7))*$C$12,"")</f>
        <v/>
      </c>
      <c r="L3006" s="42" t="str">
        <f t="shared" ca="1" si="1410"/>
        <v/>
      </c>
      <c r="M3006" s="44" t="str">
        <f t="shared" ca="1" si="1411"/>
        <v/>
      </c>
      <c r="N3006" s="44" t="str">
        <f t="shared" ca="1" si="1412"/>
        <v/>
      </c>
      <c r="O3006" s="108" t="str">
        <f t="shared" si="1396"/>
        <v/>
      </c>
      <c r="P3006" s="102" t="str">
        <f t="shared" si="1397"/>
        <v/>
      </c>
      <c r="Q3006" s="102" t="str">
        <f t="shared" si="1398"/>
        <v/>
      </c>
      <c r="R3006" s="120" t="str">
        <f t="shared" si="1399"/>
        <v/>
      </c>
      <c r="S3006" s="54" t="str">
        <f t="shared" si="1400"/>
        <v/>
      </c>
      <c r="T3006" s="5" t="str">
        <f t="shared" si="1401"/>
        <v/>
      </c>
      <c r="U3006" s="152" t="str">
        <f t="shared" si="1384"/>
        <v/>
      </c>
      <c r="V3006" s="152" t="str">
        <f t="shared" si="1385"/>
        <v/>
      </c>
      <c r="W3006" s="153" t="str">
        <f t="shared" si="1386"/>
        <v/>
      </c>
      <c r="X3006" s="153" t="str">
        <f t="shared" si="1387"/>
        <v/>
      </c>
      <c r="Y3006" s="153" t="str">
        <f t="shared" si="1388"/>
        <v/>
      </c>
      <c r="Z3006" s="153" t="str">
        <f t="shared" si="1389"/>
        <v/>
      </c>
      <c r="AA3006" s="152" t="str">
        <f t="shared" si="1390"/>
        <v/>
      </c>
      <c r="AB3006" s="152" t="str">
        <f t="shared" si="1391"/>
        <v/>
      </c>
      <c r="AC3006" s="154" t="str">
        <f t="shared" si="1402"/>
        <v/>
      </c>
      <c r="AD3006" s="154" t="str">
        <f t="shared" si="1403"/>
        <v/>
      </c>
      <c r="AE3006" s="3" t="str">
        <f t="shared" si="1404"/>
        <v/>
      </c>
      <c r="AF3006" s="3" t="str">
        <f t="shared" si="1405"/>
        <v/>
      </c>
      <c r="AG3006" s="3" t="str">
        <f t="shared" si="1406"/>
        <v/>
      </c>
      <c r="AH3006" s="4" t="str">
        <f t="shared" si="1407"/>
        <v/>
      </c>
      <c r="AI3006" s="75" t="str">
        <f t="shared" si="1408"/>
        <v/>
      </c>
      <c r="AJ3006" s="75" t="str">
        <f t="shared" si="1409"/>
        <v/>
      </c>
    </row>
    <row r="3007" spans="1:36">
      <c r="A3007" s="41" t="str">
        <f t="shared" si="1392"/>
        <v/>
      </c>
      <c r="B3007" s="150" t="str">
        <f>IF(ISNUMBER(A3007),INDEX('MetaTrader Import'!$H$13:$J$5893,TRUNC(((A3007-$A$39+1)-1)/3)+1,MOD((A3007-$A$39+1)-1,3)+1),"")</f>
        <v/>
      </c>
      <c r="C3007" s="43" t="str">
        <f t="shared" si="1393"/>
        <v/>
      </c>
      <c r="D3007" s="43" t="str">
        <f t="shared" ca="1" si="1383"/>
        <v/>
      </c>
      <c r="E3007" s="43" t="str">
        <f t="shared" si="1394"/>
        <v/>
      </c>
      <c r="F3007" s="43" t="str">
        <f t="shared" si="1395"/>
        <v/>
      </c>
      <c r="G3007" s="43" t="str">
        <f>IF(A3007&lt;&gt;"",IF(A3007&lt;Data!$G$11*0.25,$C$13/$G$32,IF(A3007&gt;Data!$G$11*0.25,$C$13,$C$13*10)),"")</f>
        <v/>
      </c>
      <c r="H3007" s="43" t="str">
        <f>IF(A3007&lt;&gt;"",IF(Data!$G$9="constant",$C$13,IF(Data!$G$9="squeeze",G3007,F3007)),"")</f>
        <v/>
      </c>
      <c r="I3007" s="38" t="str">
        <f ca="1">IF(ISNUMBER(A3007),NORMINV(RAND(),0,IF(AND(Data!$G$9="squeeze",A3007&lt;Data!$G$11*0.25),$H$32,1)*$C$30*$C$13)*($C$14*$C$12),"")</f>
        <v/>
      </c>
      <c r="J3007" s="42" t="str">
        <f ca="1">IFERROR(IF(Data!$C$6="Real",B3007,I3007+J3006+($C$14*$C$12)*(NORMINV(RAND(),$C$15,CHOOSE($G$13,$C$13,F3007,G3007)))),"")</f>
        <v/>
      </c>
      <c r="K3007" s="88" t="str">
        <f>IF(ISNUMBER(A3007), IF($G$16="fixed",$G$17,MIN(H3007*Data!$C$7*$C$16*0.5,$C$17*Data!$C$7))*$C$12,"")</f>
        <v/>
      </c>
      <c r="L3007" s="42" t="str">
        <f t="shared" ca="1" si="1410"/>
        <v/>
      </c>
      <c r="M3007" s="44" t="str">
        <f t="shared" ca="1" si="1411"/>
        <v/>
      </c>
      <c r="N3007" s="44" t="str">
        <f t="shared" ca="1" si="1412"/>
        <v/>
      </c>
      <c r="O3007" s="108" t="str">
        <f t="shared" si="1396"/>
        <v/>
      </c>
      <c r="P3007" s="102" t="str">
        <f t="shared" si="1397"/>
        <v/>
      </c>
      <c r="Q3007" s="102" t="str">
        <f t="shared" si="1398"/>
        <v/>
      </c>
      <c r="R3007" s="120" t="str">
        <f t="shared" si="1399"/>
        <v/>
      </c>
      <c r="S3007" s="54" t="str">
        <f t="shared" si="1400"/>
        <v/>
      </c>
      <c r="T3007" s="5" t="str">
        <f t="shared" si="1401"/>
        <v/>
      </c>
      <c r="U3007" s="152" t="str">
        <f t="shared" si="1384"/>
        <v/>
      </c>
      <c r="V3007" s="152" t="str">
        <f t="shared" si="1385"/>
        <v/>
      </c>
      <c r="W3007" s="153" t="str">
        <f t="shared" si="1386"/>
        <v/>
      </c>
      <c r="X3007" s="153" t="str">
        <f t="shared" si="1387"/>
        <v/>
      </c>
      <c r="Y3007" s="153" t="str">
        <f t="shared" si="1388"/>
        <v/>
      </c>
      <c r="Z3007" s="153" t="str">
        <f t="shared" si="1389"/>
        <v/>
      </c>
      <c r="AA3007" s="152" t="str">
        <f t="shared" si="1390"/>
        <v/>
      </c>
      <c r="AB3007" s="152" t="str">
        <f t="shared" si="1391"/>
        <v/>
      </c>
      <c r="AC3007" s="154" t="str">
        <f t="shared" si="1402"/>
        <v/>
      </c>
      <c r="AD3007" s="154" t="str">
        <f t="shared" si="1403"/>
        <v/>
      </c>
      <c r="AE3007" s="3" t="str">
        <f t="shared" si="1404"/>
        <v/>
      </c>
      <c r="AF3007" s="3" t="str">
        <f t="shared" si="1405"/>
        <v/>
      </c>
      <c r="AG3007" s="3" t="str">
        <f t="shared" si="1406"/>
        <v/>
      </c>
      <c r="AH3007" s="4" t="str">
        <f t="shared" si="1407"/>
        <v/>
      </c>
      <c r="AI3007" s="75" t="str">
        <f t="shared" si="1408"/>
        <v/>
      </c>
      <c r="AJ3007" s="75" t="str">
        <f t="shared" si="1409"/>
        <v/>
      </c>
    </row>
    <row r="3008" spans="1:36">
      <c r="A3008" s="41" t="str">
        <f t="shared" si="1392"/>
        <v/>
      </c>
      <c r="B3008" s="150" t="str">
        <f>IF(ISNUMBER(A3008),INDEX('MetaTrader Import'!$H$13:$J$5893,TRUNC(((A3008-$A$39+1)-1)/3)+1,MOD((A3008-$A$39+1)-1,3)+1),"")</f>
        <v/>
      </c>
      <c r="C3008" s="43" t="str">
        <f t="shared" si="1393"/>
        <v/>
      </c>
      <c r="D3008" s="43" t="str">
        <f t="shared" ca="1" si="1383"/>
        <v/>
      </c>
      <c r="E3008" s="43" t="str">
        <f t="shared" si="1394"/>
        <v/>
      </c>
      <c r="F3008" s="43" t="str">
        <f t="shared" si="1395"/>
        <v/>
      </c>
      <c r="G3008" s="43" t="str">
        <f>IF(A3008&lt;&gt;"",IF(A3008&lt;Data!$G$11*0.25,$C$13/$G$32,IF(A3008&gt;Data!$G$11*0.25,$C$13,$C$13*10)),"")</f>
        <v/>
      </c>
      <c r="H3008" s="43" t="str">
        <f>IF(A3008&lt;&gt;"",IF(Data!$G$9="constant",$C$13,IF(Data!$G$9="squeeze",G3008,F3008)),"")</f>
        <v/>
      </c>
      <c r="I3008" s="38" t="str">
        <f ca="1">IF(ISNUMBER(A3008),NORMINV(RAND(),0,IF(AND(Data!$G$9="squeeze",A3008&lt;Data!$G$11*0.25),$H$32,1)*$C$30*$C$13)*($C$14*$C$12),"")</f>
        <v/>
      </c>
      <c r="J3008" s="42" t="str">
        <f ca="1">IFERROR(IF(Data!$C$6="Real",B3008,I3008+J3007+($C$14*$C$12)*(NORMINV(RAND(),$C$15,CHOOSE($G$13,$C$13,F3008,G3008)))),"")</f>
        <v/>
      </c>
      <c r="K3008" s="88" t="str">
        <f>IF(ISNUMBER(A3008), IF($G$16="fixed",$G$17,MIN(H3008*Data!$C$7*$C$16*0.5,$C$17*Data!$C$7))*$C$12,"")</f>
        <v/>
      </c>
      <c r="L3008" s="42" t="str">
        <f t="shared" ca="1" si="1410"/>
        <v/>
      </c>
      <c r="M3008" s="44" t="str">
        <f t="shared" ca="1" si="1411"/>
        <v/>
      </c>
      <c r="N3008" s="44" t="str">
        <f t="shared" ca="1" si="1412"/>
        <v/>
      </c>
      <c r="O3008" s="108" t="str">
        <f t="shared" si="1396"/>
        <v/>
      </c>
      <c r="P3008" s="102" t="str">
        <f t="shared" si="1397"/>
        <v/>
      </c>
      <c r="Q3008" s="102" t="str">
        <f t="shared" si="1398"/>
        <v/>
      </c>
      <c r="R3008" s="120" t="str">
        <f t="shared" si="1399"/>
        <v/>
      </c>
      <c r="S3008" s="54" t="str">
        <f t="shared" si="1400"/>
        <v/>
      </c>
      <c r="T3008" s="5" t="str">
        <f t="shared" si="1401"/>
        <v/>
      </c>
      <c r="U3008" s="152" t="str">
        <f t="shared" si="1384"/>
        <v/>
      </c>
      <c r="V3008" s="152" t="str">
        <f t="shared" si="1385"/>
        <v/>
      </c>
      <c r="W3008" s="153" t="str">
        <f t="shared" si="1386"/>
        <v/>
      </c>
      <c r="X3008" s="153" t="str">
        <f t="shared" si="1387"/>
        <v/>
      </c>
      <c r="Y3008" s="153" t="str">
        <f t="shared" si="1388"/>
        <v/>
      </c>
      <c r="Z3008" s="153" t="str">
        <f t="shared" si="1389"/>
        <v/>
      </c>
      <c r="AA3008" s="152" t="str">
        <f t="shared" si="1390"/>
        <v/>
      </c>
      <c r="AB3008" s="152" t="str">
        <f t="shared" si="1391"/>
        <v/>
      </c>
      <c r="AC3008" s="154" t="str">
        <f t="shared" si="1402"/>
        <v/>
      </c>
      <c r="AD3008" s="154" t="str">
        <f t="shared" si="1403"/>
        <v/>
      </c>
      <c r="AE3008" s="3" t="str">
        <f t="shared" si="1404"/>
        <v/>
      </c>
      <c r="AF3008" s="3" t="str">
        <f t="shared" si="1405"/>
        <v/>
      </c>
      <c r="AG3008" s="3" t="str">
        <f t="shared" si="1406"/>
        <v/>
      </c>
      <c r="AH3008" s="4" t="str">
        <f t="shared" si="1407"/>
        <v/>
      </c>
      <c r="AI3008" s="75" t="str">
        <f t="shared" si="1408"/>
        <v/>
      </c>
      <c r="AJ3008" s="75" t="str">
        <f t="shared" si="1409"/>
        <v/>
      </c>
    </row>
    <row r="3009" spans="1:36">
      <c r="A3009" s="41" t="str">
        <f t="shared" si="1392"/>
        <v/>
      </c>
      <c r="B3009" s="150" t="str">
        <f>IF(ISNUMBER(A3009),INDEX('MetaTrader Import'!$H$13:$J$5893,TRUNC(((A3009-$A$39+1)-1)/3)+1,MOD((A3009-$A$39+1)-1,3)+1),"")</f>
        <v/>
      </c>
      <c r="C3009" s="43" t="str">
        <f t="shared" si="1393"/>
        <v/>
      </c>
      <c r="D3009" s="43" t="str">
        <f t="shared" ca="1" si="1383"/>
        <v/>
      </c>
      <c r="E3009" s="43" t="str">
        <f t="shared" si="1394"/>
        <v/>
      </c>
      <c r="F3009" s="43" t="str">
        <f t="shared" si="1395"/>
        <v/>
      </c>
      <c r="G3009" s="43" t="str">
        <f>IF(A3009&lt;&gt;"",IF(A3009&lt;Data!$G$11*0.25,$C$13/$G$32,IF(A3009&gt;Data!$G$11*0.25,$C$13,$C$13*10)),"")</f>
        <v/>
      </c>
      <c r="H3009" s="43" t="str">
        <f>IF(A3009&lt;&gt;"",IF(Data!$G$9="constant",$C$13,IF(Data!$G$9="squeeze",G3009,F3009)),"")</f>
        <v/>
      </c>
      <c r="I3009" s="38" t="str">
        <f ca="1">IF(ISNUMBER(A3009),NORMINV(RAND(),0,IF(AND(Data!$G$9="squeeze",A3009&lt;Data!$G$11*0.25),$H$32,1)*$C$30*$C$13)*($C$14*$C$12),"")</f>
        <v/>
      </c>
      <c r="J3009" s="42" t="str">
        <f ca="1">IFERROR(IF(Data!$C$6="Real",B3009,I3009+J3008+($C$14*$C$12)*(NORMINV(RAND(),$C$15,CHOOSE($G$13,$C$13,F3009,G3009)))),"")</f>
        <v/>
      </c>
      <c r="K3009" s="88" t="str">
        <f>IF(ISNUMBER(A3009), IF($G$16="fixed",$G$17,MIN(H3009*Data!$C$7*$C$16*0.5,$C$17*Data!$C$7))*$C$12,"")</f>
        <v/>
      </c>
      <c r="L3009" s="42" t="str">
        <f t="shared" ca="1" si="1410"/>
        <v/>
      </c>
      <c r="M3009" s="44" t="str">
        <f t="shared" ca="1" si="1411"/>
        <v/>
      </c>
      <c r="N3009" s="44" t="str">
        <f t="shared" ca="1" si="1412"/>
        <v/>
      </c>
      <c r="O3009" s="108" t="str">
        <f t="shared" si="1396"/>
        <v/>
      </c>
      <c r="P3009" s="102" t="str">
        <f t="shared" si="1397"/>
        <v/>
      </c>
      <c r="Q3009" s="102" t="str">
        <f t="shared" si="1398"/>
        <v/>
      </c>
      <c r="R3009" s="120" t="str">
        <f t="shared" si="1399"/>
        <v/>
      </c>
      <c r="S3009" s="54" t="str">
        <f t="shared" si="1400"/>
        <v/>
      </c>
      <c r="T3009" s="5" t="str">
        <f t="shared" si="1401"/>
        <v/>
      </c>
      <c r="U3009" s="152" t="str">
        <f t="shared" si="1384"/>
        <v/>
      </c>
      <c r="V3009" s="152" t="str">
        <f t="shared" si="1385"/>
        <v/>
      </c>
      <c r="W3009" s="153" t="str">
        <f t="shared" si="1386"/>
        <v/>
      </c>
      <c r="X3009" s="153" t="str">
        <f t="shared" si="1387"/>
        <v/>
      </c>
      <c r="Y3009" s="153" t="str">
        <f t="shared" si="1388"/>
        <v/>
      </c>
      <c r="Z3009" s="153" t="str">
        <f t="shared" si="1389"/>
        <v/>
      </c>
      <c r="AA3009" s="152" t="str">
        <f t="shared" si="1390"/>
        <v/>
      </c>
      <c r="AB3009" s="152" t="str">
        <f t="shared" si="1391"/>
        <v/>
      </c>
      <c r="AC3009" s="154" t="str">
        <f t="shared" si="1402"/>
        <v/>
      </c>
      <c r="AD3009" s="154" t="str">
        <f t="shared" si="1403"/>
        <v/>
      </c>
      <c r="AE3009" s="3" t="str">
        <f t="shared" si="1404"/>
        <v/>
      </c>
      <c r="AF3009" s="3" t="str">
        <f t="shared" si="1405"/>
        <v/>
      </c>
      <c r="AG3009" s="3" t="str">
        <f t="shared" si="1406"/>
        <v/>
      </c>
      <c r="AH3009" s="4" t="str">
        <f t="shared" si="1407"/>
        <v/>
      </c>
      <c r="AI3009" s="75" t="str">
        <f t="shared" si="1408"/>
        <v/>
      </c>
      <c r="AJ3009" s="75" t="str">
        <f t="shared" si="1409"/>
        <v/>
      </c>
    </row>
    <row r="3010" spans="1:36">
      <c r="A3010" s="41" t="str">
        <f t="shared" si="1392"/>
        <v/>
      </c>
      <c r="B3010" s="150" t="str">
        <f>IF(ISNUMBER(A3010),INDEX('MetaTrader Import'!$H$13:$J$5893,TRUNC(((A3010-$A$39+1)-1)/3)+1,MOD((A3010-$A$39+1)-1,3)+1),"")</f>
        <v/>
      </c>
      <c r="C3010" s="43" t="str">
        <f t="shared" si="1393"/>
        <v/>
      </c>
      <c r="D3010" s="43" t="str">
        <f t="shared" ca="1" si="1383"/>
        <v/>
      </c>
      <c r="E3010" s="43" t="str">
        <f t="shared" si="1394"/>
        <v/>
      </c>
      <c r="F3010" s="43" t="str">
        <f t="shared" si="1395"/>
        <v/>
      </c>
      <c r="G3010" s="43" t="str">
        <f>IF(A3010&lt;&gt;"",IF(A3010&lt;Data!$G$11*0.25,$C$13/$G$32,IF(A3010&gt;Data!$G$11*0.25,$C$13,$C$13*10)),"")</f>
        <v/>
      </c>
      <c r="H3010" s="43" t="str">
        <f>IF(A3010&lt;&gt;"",IF(Data!$G$9="constant",$C$13,IF(Data!$G$9="squeeze",G3010,F3010)),"")</f>
        <v/>
      </c>
      <c r="I3010" s="38" t="str">
        <f ca="1">IF(ISNUMBER(A3010),NORMINV(RAND(),0,IF(AND(Data!$G$9="squeeze",A3010&lt;Data!$G$11*0.25),$H$32,1)*$C$30*$C$13)*($C$14*$C$12),"")</f>
        <v/>
      </c>
      <c r="J3010" s="42" t="str">
        <f ca="1">IFERROR(IF(Data!$C$6="Real",B3010,I3010+J3009+($C$14*$C$12)*(NORMINV(RAND(),$C$15,CHOOSE($G$13,$C$13,F3010,G3010)))),"")</f>
        <v/>
      </c>
      <c r="K3010" s="88" t="str">
        <f>IF(ISNUMBER(A3010), IF($G$16="fixed",$G$17,MIN(H3010*Data!$C$7*$C$16*0.5,$C$17*Data!$C$7))*$C$12,"")</f>
        <v/>
      </c>
      <c r="L3010" s="42" t="str">
        <f t="shared" ca="1" si="1410"/>
        <v/>
      </c>
      <c r="M3010" s="44" t="str">
        <f t="shared" ca="1" si="1411"/>
        <v/>
      </c>
      <c r="N3010" s="44" t="str">
        <f t="shared" ca="1" si="1412"/>
        <v/>
      </c>
      <c r="O3010" s="108" t="str">
        <f t="shared" si="1396"/>
        <v/>
      </c>
      <c r="P3010" s="102" t="str">
        <f t="shared" si="1397"/>
        <v/>
      </c>
      <c r="Q3010" s="102" t="str">
        <f t="shared" si="1398"/>
        <v/>
      </c>
      <c r="R3010" s="120" t="str">
        <f t="shared" si="1399"/>
        <v/>
      </c>
      <c r="S3010" s="54" t="str">
        <f t="shared" si="1400"/>
        <v/>
      </c>
      <c r="T3010" s="5" t="str">
        <f t="shared" si="1401"/>
        <v/>
      </c>
      <c r="U3010" s="152" t="str">
        <f t="shared" si="1384"/>
        <v/>
      </c>
      <c r="V3010" s="152" t="str">
        <f t="shared" si="1385"/>
        <v/>
      </c>
      <c r="W3010" s="153" t="str">
        <f t="shared" si="1386"/>
        <v/>
      </c>
      <c r="X3010" s="153" t="str">
        <f t="shared" si="1387"/>
        <v/>
      </c>
      <c r="Y3010" s="153" t="str">
        <f t="shared" si="1388"/>
        <v/>
      </c>
      <c r="Z3010" s="153" t="str">
        <f t="shared" si="1389"/>
        <v/>
      </c>
      <c r="AA3010" s="152" t="str">
        <f t="shared" si="1390"/>
        <v/>
      </c>
      <c r="AB3010" s="152" t="str">
        <f t="shared" si="1391"/>
        <v/>
      </c>
      <c r="AC3010" s="154" t="str">
        <f t="shared" si="1402"/>
        <v/>
      </c>
      <c r="AD3010" s="154" t="str">
        <f t="shared" si="1403"/>
        <v/>
      </c>
      <c r="AE3010" s="3" t="str">
        <f t="shared" si="1404"/>
        <v/>
      </c>
      <c r="AF3010" s="3" t="str">
        <f t="shared" si="1405"/>
        <v/>
      </c>
      <c r="AG3010" s="3" t="str">
        <f t="shared" si="1406"/>
        <v/>
      </c>
      <c r="AH3010" s="4" t="str">
        <f t="shared" si="1407"/>
        <v/>
      </c>
      <c r="AI3010" s="75" t="str">
        <f t="shared" si="1408"/>
        <v/>
      </c>
      <c r="AJ3010" s="75" t="str">
        <f t="shared" si="1409"/>
        <v/>
      </c>
    </row>
    <row r="3011" spans="1:36">
      <c r="A3011" s="41" t="str">
        <f t="shared" si="1392"/>
        <v/>
      </c>
      <c r="B3011" s="150" t="str">
        <f>IF(ISNUMBER(A3011),INDEX('MetaTrader Import'!$H$13:$J$5893,TRUNC(((A3011-$A$39+1)-1)/3)+1,MOD((A3011-$A$39+1)-1,3)+1),"")</f>
        <v/>
      </c>
      <c r="C3011" s="43" t="str">
        <f t="shared" si="1393"/>
        <v/>
      </c>
      <c r="D3011" s="43" t="str">
        <f t="shared" ref="D3011:D3074" ca="1" si="1413">IF(A3011&lt;&gt;"",NORMINV(RAND(),($C$23-C3011)*$C$28,$C$27)+NORMINV(RAND(),IF(RAND()&gt;$C$26,$C$25,0),$C$27),"")</f>
        <v/>
      </c>
      <c r="E3011" s="43" t="str">
        <f t="shared" si="1394"/>
        <v/>
      </c>
      <c r="F3011" s="43" t="str">
        <f t="shared" si="1395"/>
        <v/>
      </c>
      <c r="G3011" s="43" t="str">
        <f>IF(A3011&lt;&gt;"",IF(A3011&lt;Data!$G$11*0.25,$C$13/$G$32,IF(A3011&gt;Data!$G$11*0.25,$C$13,$C$13*10)),"")</f>
        <v/>
      </c>
      <c r="H3011" s="43" t="str">
        <f>IF(A3011&lt;&gt;"",IF(Data!$G$9="constant",$C$13,IF(Data!$G$9="squeeze",G3011,F3011)),"")</f>
        <v/>
      </c>
      <c r="I3011" s="38" t="str">
        <f ca="1">IF(ISNUMBER(A3011),NORMINV(RAND(),0,IF(AND(Data!$G$9="squeeze",A3011&lt;Data!$G$11*0.25),$H$32,1)*$C$30*$C$13)*($C$14*$C$12),"")</f>
        <v/>
      </c>
      <c r="J3011" s="42" t="str">
        <f ca="1">IFERROR(IF(Data!$C$6="Real",B3011,I3011+J3010+($C$14*$C$12)*(NORMINV(RAND(),$C$15,CHOOSE($G$13,$C$13,F3011,G3011)))),"")</f>
        <v/>
      </c>
      <c r="K3011" s="88" t="str">
        <f>IF(ISNUMBER(A3011), IF($G$16="fixed",$G$17,MIN(H3011*Data!$C$7*$C$16*0.5,$C$17*Data!$C$7))*$C$12,"")</f>
        <v/>
      </c>
      <c r="L3011" s="42" t="str">
        <f t="shared" ca="1" si="1410"/>
        <v/>
      </c>
      <c r="M3011" s="44" t="str">
        <f t="shared" ca="1" si="1411"/>
        <v/>
      </c>
      <c r="N3011" s="44" t="str">
        <f t="shared" ca="1" si="1412"/>
        <v/>
      </c>
      <c r="O3011" s="108" t="str">
        <f t="shared" si="1396"/>
        <v/>
      </c>
      <c r="P3011" s="102" t="str">
        <f t="shared" si="1397"/>
        <v/>
      </c>
      <c r="Q3011" s="102" t="str">
        <f t="shared" si="1398"/>
        <v/>
      </c>
      <c r="R3011" s="120" t="str">
        <f t="shared" si="1399"/>
        <v/>
      </c>
      <c r="S3011" s="54" t="str">
        <f t="shared" si="1400"/>
        <v/>
      </c>
      <c r="T3011" s="5" t="str">
        <f t="shared" si="1401"/>
        <v/>
      </c>
      <c r="U3011" s="152" t="str">
        <f t="shared" ref="U3011:U3074" si="1414">IF(NOT(ISNUMBER(T3011)),"",IF(S3011=1,T3011,IF(M3011&gt;U3010,M3011,IF(ISNUMBER(U3010),U3010,""))))</f>
        <v/>
      </c>
      <c r="V3011" s="152" t="str">
        <f t="shared" ref="V3011:V3074" si="1415">IF(NOT(ISNUMBER(T3011)),"",IF(S3011=1,T3011,IF(N3011&lt;V3010,N3011,IF(ISNUMBER(V3010),V3010,""))))</f>
        <v/>
      </c>
      <c r="W3011" s="153" t="str">
        <f t="shared" ref="W3011:W3074" si="1416">IF(NOT(ISNUMBER(T3011)),"",MIN($F$24,IF(TRUNC((U3011-T3011)/$E$24*$G$12)+0&gt;IF(ISNUMBER(W3010),W3010,0),TRUNC((U3011-T3011)/$E$24*$G$12)+0,IF(ISNUMBER(W3010),W3010,0))))</f>
        <v/>
      </c>
      <c r="X3011" s="153" t="str">
        <f t="shared" ref="X3011:X3074" si="1417">IF(NOT(ISNUMBER(T3011)),"",MIN($F$24,IF(-TRUNC((V3011-T3011)/$E$24*$G$12)+0&gt;IF(ISNUMBER(X3010),X3010,0),-TRUNC((V3011-T3011)/$E$24*$G$12)+0,IF(ISNUMBER(X3010),X3010,0))))</f>
        <v/>
      </c>
      <c r="Y3011" s="153" t="str">
        <f t="shared" ref="Y3011:Y3074" si="1418">IF(ISNUMBER(W3011),(IF(W3011=0,0,1))*IF(ABS($I$24)=2,POWER(2,W3011-1),W3011)*SIGN($I$24)*$K$24,"")</f>
        <v/>
      </c>
      <c r="Z3011" s="153" t="str">
        <f t="shared" ref="Z3011:Z3074" si="1419">IF(ISNUMBER(X3011),(IF(X3011=0,0,1))*IF(ABS($I$24)=2,POWER(2,X3011-1),X3011)*SIGN($I$24)*$K$24,"")</f>
        <v/>
      </c>
      <c r="AA3011" s="152" t="str">
        <f t="shared" ref="AA3011:AA3074" si="1420">IF(OR(NOT(ISNUMBER(T3011)),W3011&lt;1),"",IF(OR(NOT(ISNUMBER(W3010)),W3010=0),IF(SIGN(Y3011)=1,M3011,N3011),(Y3010*AA3010+(Y3011-Y3010)*IF(SIGN(Y3011)=1,M3011,N3011))/Y3011))</f>
        <v/>
      </c>
      <c r="AB3011" s="152" t="str">
        <f t="shared" ref="AB3011:AB3074" si="1421">IF(OR(NOT(ISNUMBER(T3011)),X3011&lt;1),"",IF(OR(NOT(ISNUMBER(X3010)),X3010=0),IF(SIGN(Z3011)=1,N3011,M3011),(Z3010*AB3010+(Z3011-Z3010)*IF(SIGN(Z3011)=1,N3011,M3011))/Z3011))</f>
        <v/>
      </c>
      <c r="AC3011" s="154" t="str">
        <f t="shared" si="1402"/>
        <v/>
      </c>
      <c r="AD3011" s="154" t="str">
        <f t="shared" si="1403"/>
        <v/>
      </c>
      <c r="AE3011" s="3" t="str">
        <f t="shared" si="1404"/>
        <v/>
      </c>
      <c r="AF3011" s="3" t="str">
        <f t="shared" si="1405"/>
        <v/>
      </c>
      <c r="AG3011" s="3" t="str">
        <f t="shared" si="1406"/>
        <v/>
      </c>
      <c r="AH3011" s="4" t="str">
        <f t="shared" si="1407"/>
        <v/>
      </c>
      <c r="AI3011" s="75" t="str">
        <f t="shared" si="1408"/>
        <v/>
      </c>
      <c r="AJ3011" s="75" t="str">
        <f t="shared" si="1409"/>
        <v/>
      </c>
    </row>
    <row r="3012" spans="1:36">
      <c r="A3012" s="41" t="str">
        <f t="shared" ref="A3012:A3075" si="1422">IFERROR(IF(A3011+1&gt;$C$19,"",A3011+1),"")</f>
        <v/>
      </c>
      <c r="B3012" s="150" t="str">
        <f>IF(ISNUMBER(A3012),INDEX('MetaTrader Import'!$H$13:$J$5893,TRUNC(((A3012-$A$39+1)-1)/3)+1,MOD((A3012-$A$39+1)-1,3)+1),"")</f>
        <v/>
      </c>
      <c r="C3012" s="43" t="str">
        <f t="shared" ref="C3012:C3075" si="1423">IF(A3012&lt;&gt;"",E3011,"")</f>
        <v/>
      </c>
      <c r="D3012" s="43" t="str">
        <f t="shared" ca="1" si="1413"/>
        <v/>
      </c>
      <c r="E3012" s="43" t="str">
        <f t="shared" ref="E3012:E3075" si="1424">IF(A3012&lt;&gt;"",C3012+D3012,"")</f>
        <v/>
      </c>
      <c r="F3012" s="43" t="str">
        <f t="shared" ref="F3012:F3075" si="1425">IF(A3012&lt;&gt;"",$C$13*ABS(E3012)/$C$23,"")</f>
        <v/>
      </c>
      <c r="G3012" s="43" t="str">
        <f>IF(A3012&lt;&gt;"",IF(A3012&lt;Data!$G$11*0.25,$C$13/$G$32,IF(A3012&gt;Data!$G$11*0.25,$C$13,$C$13*10)),"")</f>
        <v/>
      </c>
      <c r="H3012" s="43" t="str">
        <f>IF(A3012&lt;&gt;"",IF(Data!$G$9="constant",$C$13,IF(Data!$G$9="squeeze",G3012,F3012)),"")</f>
        <v/>
      </c>
      <c r="I3012" s="38" t="str">
        <f ca="1">IF(ISNUMBER(A3012),NORMINV(RAND(),0,IF(AND(Data!$G$9="squeeze",A3012&lt;Data!$G$11*0.25),$H$32,1)*$C$30*$C$13)*($C$14*$C$12),"")</f>
        <v/>
      </c>
      <c r="J3012" s="42" t="str">
        <f ca="1">IFERROR(IF(Data!$C$6="Real",B3012,I3012+J3011+($C$14*$C$12)*(NORMINV(RAND(),$C$15,CHOOSE($G$13,$C$13,F3012,G3012)))),"")</f>
        <v/>
      </c>
      <c r="K3012" s="88" t="str">
        <f>IF(ISNUMBER(A3012), IF($G$16="fixed",$G$17,MIN(H3012*Data!$C$7*$C$16*0.5,$C$17*Data!$C$7))*$C$12,"")</f>
        <v/>
      </c>
      <c r="L3012" s="42" t="str">
        <f t="shared" ca="1" si="1410"/>
        <v/>
      </c>
      <c r="M3012" s="44" t="str">
        <f t="shared" ca="1" si="1411"/>
        <v/>
      </c>
      <c r="N3012" s="44" t="str">
        <f t="shared" ca="1" si="1412"/>
        <v/>
      </c>
      <c r="O3012" s="108" t="str">
        <f t="shared" ref="O3012:O3075" si="1426">IF(ISNUMBER(A3012),$G$12*SLOPE(L2998:L3012,A2998:A3012),"")</f>
        <v/>
      </c>
      <c r="P3012" s="102" t="str">
        <f t="shared" ref="P3012:P3075" si="1427">IF(ISNUMBER(A3012),STDEV(L2998:L3012)*$G$12,"")</f>
        <v/>
      </c>
      <c r="Q3012" s="102" t="str">
        <f t="shared" ref="Q3012:Q3075" si="1428">IF(ISNUMBER(A3012),SLOPE(P2998:P3012,A2998:A3012),"")</f>
        <v/>
      </c>
      <c r="R3012" s="120" t="str">
        <f t="shared" ref="R3012:R3075" si="1429">IF(ISNUMBER(A3012),R3011+S3011,"")</f>
        <v/>
      </c>
      <c r="S3012" s="54" t="str">
        <f t="shared" ref="S3012:S3075" si="1430">IF(ISNUMBER(A3012),IF(AND(R3012&lt;$M$24,Q3012&lt;$F$28,ABS(O3012)&lt;$F$27,P3012&lt;$F$26,NOT(ISNUMBER(T3011))),1,0),"")</f>
        <v/>
      </c>
      <c r="T3012" s="5" t="str">
        <f t="shared" ref="T3012:T3075" si="1431">IF(ISNUMBER(A3012),IF(S3012=1,L3012,IF(AG3011="Y","",IF(ISNUMBER(T3011),T3011,""))),"")</f>
        <v/>
      </c>
      <c r="U3012" s="152" t="str">
        <f t="shared" si="1414"/>
        <v/>
      </c>
      <c r="V3012" s="152" t="str">
        <f t="shared" si="1415"/>
        <v/>
      </c>
      <c r="W3012" s="153" t="str">
        <f t="shared" si="1416"/>
        <v/>
      </c>
      <c r="X3012" s="153" t="str">
        <f t="shared" si="1417"/>
        <v/>
      </c>
      <c r="Y3012" s="153" t="str">
        <f t="shared" si="1418"/>
        <v/>
      </c>
      <c r="Z3012" s="153" t="str">
        <f t="shared" si="1419"/>
        <v/>
      </c>
      <c r="AA3012" s="152" t="str">
        <f t="shared" si="1420"/>
        <v/>
      </c>
      <c r="AB3012" s="152" t="str">
        <f t="shared" si="1421"/>
        <v/>
      </c>
      <c r="AC3012" s="154" t="str">
        <f t="shared" ref="AC3012:AC3075" si="1432">IFERROR(-SIGN(Y3012)*(AA3012-IF(SIGN(Y3012)=1,N3012,M3012))*$G$12*ABS(Y3012),"")</f>
        <v/>
      </c>
      <c r="AD3012" s="154" t="str">
        <f t="shared" ref="AD3012:AD3075" si="1433">IFERROR(SIGN(Z3012)*(AB3012-IF(SIGN(Z3012)=1,M3012,N3012))*$G$12*ABS(Z3012),"")</f>
        <v/>
      </c>
      <c r="AE3012" s="3" t="str">
        <f t="shared" ref="AE3012:AE3075" si="1434">IF(ISNUMBER(A3012),IFERROR((IF(ISNUMBER(AC3012),AC3012,0)+IF(ISNUMBER(AD3012),AD3012,0))/(ABS(Y3012)+ABS(Z3012)),0),"")</f>
        <v/>
      </c>
      <c r="AF3012" s="3" t="str">
        <f t="shared" ref="AF3012:AF3075" si="1435">IF(ISNUMBER(A3012),IF(ISNUMBER(AC3012),AC3012,0)+IF(ISNUMBER(AD3012),AD3012,0),"")</f>
        <v/>
      </c>
      <c r="AG3012" s="3" t="str">
        <f t="shared" ref="AG3012:AG3075" si="1436">IF(NOT(ISNUMBER(T3012)),"",IF(OR(AF3012&gt;$G$24,AF3012&lt;-$H$24,A3012+1&gt;$C$19),"Y","N"))</f>
        <v/>
      </c>
      <c r="AH3012" s="4" t="str">
        <f t="shared" ref="AH3012:AH3075" si="1437">IF(AG3012="y",AF3012*10*$C$11,"")</f>
        <v/>
      </c>
      <c r="AI3012" s="75" t="str">
        <f t="shared" ref="AI3012:AI3075" si="1438">IF(ISNUMBER(A3012),IF(ISNUMBER(AH3012),AJ3012,AF3012*10*$C$11+AJ3012),"")</f>
        <v/>
      </c>
      <c r="AJ3012" s="75" t="str">
        <f t="shared" ref="AJ3012:AJ3075" si="1439">IF(ISNUMBER(A3012),AJ3011+IF(ISNUMBER(AH3012),AH3012,0),"")</f>
        <v/>
      </c>
    </row>
    <row r="3013" spans="1:36">
      <c r="A3013" s="41" t="str">
        <f t="shared" si="1422"/>
        <v/>
      </c>
      <c r="B3013" s="150" t="str">
        <f>IF(ISNUMBER(A3013),INDEX('MetaTrader Import'!$H$13:$J$5893,TRUNC(((A3013-$A$39+1)-1)/3)+1,MOD((A3013-$A$39+1)-1,3)+1),"")</f>
        <v/>
      </c>
      <c r="C3013" s="43" t="str">
        <f t="shared" si="1423"/>
        <v/>
      </c>
      <c r="D3013" s="43" t="str">
        <f t="shared" ca="1" si="1413"/>
        <v/>
      </c>
      <c r="E3013" s="43" t="str">
        <f t="shared" si="1424"/>
        <v/>
      </c>
      <c r="F3013" s="43" t="str">
        <f t="shared" si="1425"/>
        <v/>
      </c>
      <c r="G3013" s="43" t="str">
        <f>IF(A3013&lt;&gt;"",IF(A3013&lt;Data!$G$11*0.25,$C$13/$G$32,IF(A3013&gt;Data!$G$11*0.25,$C$13,$C$13*10)),"")</f>
        <v/>
      </c>
      <c r="H3013" s="43" t="str">
        <f>IF(A3013&lt;&gt;"",IF(Data!$G$9="constant",$C$13,IF(Data!$G$9="squeeze",G3013,F3013)),"")</f>
        <v/>
      </c>
      <c r="I3013" s="38" t="str">
        <f ca="1">IF(ISNUMBER(A3013),NORMINV(RAND(),0,IF(AND(Data!$G$9="squeeze",A3013&lt;Data!$G$11*0.25),$H$32,1)*$C$30*$C$13)*($C$14*$C$12),"")</f>
        <v/>
      </c>
      <c r="J3013" s="42" t="str">
        <f ca="1">IFERROR(IF(Data!$C$6="Real",B3013,I3013+J3012+($C$14*$C$12)*(NORMINV(RAND(),$C$15,CHOOSE($G$13,$C$13,F3013,G3013)))),"")</f>
        <v/>
      </c>
      <c r="K3013" s="88" t="str">
        <f>IF(ISNUMBER(A3013), IF($G$16="fixed",$G$17,MIN(H3013*Data!$C$7*$C$16*0.5,$C$17*Data!$C$7))*$C$12,"")</f>
        <v/>
      </c>
      <c r="L3013" s="42" t="str">
        <f t="shared" ca="1" si="1410"/>
        <v/>
      </c>
      <c r="M3013" s="44" t="str">
        <f t="shared" ca="1" si="1411"/>
        <v/>
      </c>
      <c r="N3013" s="44" t="str">
        <f t="shared" ca="1" si="1412"/>
        <v/>
      </c>
      <c r="O3013" s="108" t="str">
        <f t="shared" si="1426"/>
        <v/>
      </c>
      <c r="P3013" s="102" t="str">
        <f t="shared" si="1427"/>
        <v/>
      </c>
      <c r="Q3013" s="102" t="str">
        <f t="shared" si="1428"/>
        <v/>
      </c>
      <c r="R3013" s="120" t="str">
        <f t="shared" si="1429"/>
        <v/>
      </c>
      <c r="S3013" s="54" t="str">
        <f t="shared" si="1430"/>
        <v/>
      </c>
      <c r="T3013" s="5" t="str">
        <f t="shared" si="1431"/>
        <v/>
      </c>
      <c r="U3013" s="152" t="str">
        <f t="shared" si="1414"/>
        <v/>
      </c>
      <c r="V3013" s="152" t="str">
        <f t="shared" si="1415"/>
        <v/>
      </c>
      <c r="W3013" s="153" t="str">
        <f t="shared" si="1416"/>
        <v/>
      </c>
      <c r="X3013" s="153" t="str">
        <f t="shared" si="1417"/>
        <v/>
      </c>
      <c r="Y3013" s="153" t="str">
        <f t="shared" si="1418"/>
        <v/>
      </c>
      <c r="Z3013" s="153" t="str">
        <f t="shared" si="1419"/>
        <v/>
      </c>
      <c r="AA3013" s="152" t="str">
        <f t="shared" si="1420"/>
        <v/>
      </c>
      <c r="AB3013" s="152" t="str">
        <f t="shared" si="1421"/>
        <v/>
      </c>
      <c r="AC3013" s="154" t="str">
        <f t="shared" si="1432"/>
        <v/>
      </c>
      <c r="AD3013" s="154" t="str">
        <f t="shared" si="1433"/>
        <v/>
      </c>
      <c r="AE3013" s="3" t="str">
        <f t="shared" si="1434"/>
        <v/>
      </c>
      <c r="AF3013" s="3" t="str">
        <f t="shared" si="1435"/>
        <v/>
      </c>
      <c r="AG3013" s="3" t="str">
        <f t="shared" si="1436"/>
        <v/>
      </c>
      <c r="AH3013" s="4" t="str">
        <f t="shared" si="1437"/>
        <v/>
      </c>
      <c r="AI3013" s="75" t="str">
        <f t="shared" si="1438"/>
        <v/>
      </c>
      <c r="AJ3013" s="75" t="str">
        <f t="shared" si="1439"/>
        <v/>
      </c>
    </row>
    <row r="3014" spans="1:36">
      <c r="A3014" s="41" t="str">
        <f t="shared" si="1422"/>
        <v/>
      </c>
      <c r="B3014" s="150" t="str">
        <f>IF(ISNUMBER(A3014),INDEX('MetaTrader Import'!$H$13:$J$5893,TRUNC(((A3014-$A$39+1)-1)/3)+1,MOD((A3014-$A$39+1)-1,3)+1),"")</f>
        <v/>
      </c>
      <c r="C3014" s="43" t="str">
        <f t="shared" si="1423"/>
        <v/>
      </c>
      <c r="D3014" s="43" t="str">
        <f t="shared" ca="1" si="1413"/>
        <v/>
      </c>
      <c r="E3014" s="43" t="str">
        <f t="shared" si="1424"/>
        <v/>
      </c>
      <c r="F3014" s="43" t="str">
        <f t="shared" si="1425"/>
        <v/>
      </c>
      <c r="G3014" s="43" t="str">
        <f>IF(A3014&lt;&gt;"",IF(A3014&lt;Data!$G$11*0.25,$C$13/$G$32,IF(A3014&gt;Data!$G$11*0.25,$C$13,$C$13*10)),"")</f>
        <v/>
      </c>
      <c r="H3014" s="43" t="str">
        <f>IF(A3014&lt;&gt;"",IF(Data!$G$9="constant",$C$13,IF(Data!$G$9="squeeze",G3014,F3014)),"")</f>
        <v/>
      </c>
      <c r="I3014" s="38" t="str">
        <f ca="1">IF(ISNUMBER(A3014),NORMINV(RAND(),0,IF(AND(Data!$G$9="squeeze",A3014&lt;Data!$G$11*0.25),$H$32,1)*$C$30*$C$13)*($C$14*$C$12),"")</f>
        <v/>
      </c>
      <c r="J3014" s="42" t="str">
        <f ca="1">IFERROR(IF(Data!$C$6="Real",B3014,I3014+J3013+($C$14*$C$12)*(NORMINV(RAND(),$C$15,CHOOSE($G$13,$C$13,F3014,G3014)))),"")</f>
        <v/>
      </c>
      <c r="K3014" s="88" t="str">
        <f>IF(ISNUMBER(A3014), IF($G$16="fixed",$G$17,MIN(H3014*Data!$C$7*$C$16*0.5,$C$17*Data!$C$7))*$C$12,"")</f>
        <v/>
      </c>
      <c r="L3014" s="42" t="str">
        <f t="shared" ref="L3014:L3077" ca="1" si="1440">IFERROR(J3014,"")</f>
        <v/>
      </c>
      <c r="M3014" s="44" t="str">
        <f t="shared" ref="M3014:M3077" ca="1" si="1441">IFERROR(L3014+K3014*0.5,"")</f>
        <v/>
      </c>
      <c r="N3014" s="44" t="str">
        <f t="shared" ref="N3014:N3077" ca="1" si="1442">IFERROR(L3014-K3014*0.5,"")</f>
        <v/>
      </c>
      <c r="O3014" s="108" t="str">
        <f t="shared" si="1426"/>
        <v/>
      </c>
      <c r="P3014" s="102" t="str">
        <f t="shared" si="1427"/>
        <v/>
      </c>
      <c r="Q3014" s="102" t="str">
        <f t="shared" si="1428"/>
        <v/>
      </c>
      <c r="R3014" s="120" t="str">
        <f t="shared" si="1429"/>
        <v/>
      </c>
      <c r="S3014" s="54" t="str">
        <f t="shared" si="1430"/>
        <v/>
      </c>
      <c r="T3014" s="5" t="str">
        <f t="shared" si="1431"/>
        <v/>
      </c>
      <c r="U3014" s="152" t="str">
        <f t="shared" si="1414"/>
        <v/>
      </c>
      <c r="V3014" s="152" t="str">
        <f t="shared" si="1415"/>
        <v/>
      </c>
      <c r="W3014" s="153" t="str">
        <f t="shared" si="1416"/>
        <v/>
      </c>
      <c r="X3014" s="153" t="str">
        <f t="shared" si="1417"/>
        <v/>
      </c>
      <c r="Y3014" s="153" t="str">
        <f t="shared" si="1418"/>
        <v/>
      </c>
      <c r="Z3014" s="153" t="str">
        <f t="shared" si="1419"/>
        <v/>
      </c>
      <c r="AA3014" s="152" t="str">
        <f t="shared" si="1420"/>
        <v/>
      </c>
      <c r="AB3014" s="152" t="str">
        <f t="shared" si="1421"/>
        <v/>
      </c>
      <c r="AC3014" s="154" t="str">
        <f t="shared" si="1432"/>
        <v/>
      </c>
      <c r="AD3014" s="154" t="str">
        <f t="shared" si="1433"/>
        <v/>
      </c>
      <c r="AE3014" s="3" t="str">
        <f t="shared" si="1434"/>
        <v/>
      </c>
      <c r="AF3014" s="3" t="str">
        <f t="shared" si="1435"/>
        <v/>
      </c>
      <c r="AG3014" s="3" t="str">
        <f t="shared" si="1436"/>
        <v/>
      </c>
      <c r="AH3014" s="4" t="str">
        <f t="shared" si="1437"/>
        <v/>
      </c>
      <c r="AI3014" s="75" t="str">
        <f t="shared" si="1438"/>
        <v/>
      </c>
      <c r="AJ3014" s="75" t="str">
        <f t="shared" si="1439"/>
        <v/>
      </c>
    </row>
    <row r="3015" spans="1:36">
      <c r="A3015" s="41" t="str">
        <f t="shared" si="1422"/>
        <v/>
      </c>
      <c r="B3015" s="150" t="str">
        <f>IF(ISNUMBER(A3015),INDEX('MetaTrader Import'!$H$13:$J$5893,TRUNC(((A3015-$A$39+1)-1)/3)+1,MOD((A3015-$A$39+1)-1,3)+1),"")</f>
        <v/>
      </c>
      <c r="C3015" s="43" t="str">
        <f t="shared" si="1423"/>
        <v/>
      </c>
      <c r="D3015" s="43" t="str">
        <f t="shared" ca="1" si="1413"/>
        <v/>
      </c>
      <c r="E3015" s="43" t="str">
        <f t="shared" si="1424"/>
        <v/>
      </c>
      <c r="F3015" s="43" t="str">
        <f t="shared" si="1425"/>
        <v/>
      </c>
      <c r="G3015" s="43" t="str">
        <f>IF(A3015&lt;&gt;"",IF(A3015&lt;Data!$G$11*0.25,$C$13/$G$32,IF(A3015&gt;Data!$G$11*0.25,$C$13,$C$13*10)),"")</f>
        <v/>
      </c>
      <c r="H3015" s="43" t="str">
        <f>IF(A3015&lt;&gt;"",IF(Data!$G$9="constant",$C$13,IF(Data!$G$9="squeeze",G3015,F3015)),"")</f>
        <v/>
      </c>
      <c r="I3015" s="38" t="str">
        <f ca="1">IF(ISNUMBER(A3015),NORMINV(RAND(),0,IF(AND(Data!$G$9="squeeze",A3015&lt;Data!$G$11*0.25),$H$32,1)*$C$30*$C$13)*($C$14*$C$12),"")</f>
        <v/>
      </c>
      <c r="J3015" s="42" t="str">
        <f ca="1">IFERROR(IF(Data!$C$6="Real",B3015,I3015+J3014+($C$14*$C$12)*(NORMINV(RAND(),$C$15,CHOOSE($G$13,$C$13,F3015,G3015)))),"")</f>
        <v/>
      </c>
      <c r="K3015" s="88" t="str">
        <f>IF(ISNUMBER(A3015), IF($G$16="fixed",$G$17,MIN(H3015*Data!$C$7*$C$16*0.5,$C$17*Data!$C$7))*$C$12,"")</f>
        <v/>
      </c>
      <c r="L3015" s="42" t="str">
        <f t="shared" ca="1" si="1440"/>
        <v/>
      </c>
      <c r="M3015" s="44" t="str">
        <f t="shared" ca="1" si="1441"/>
        <v/>
      </c>
      <c r="N3015" s="44" t="str">
        <f t="shared" ca="1" si="1442"/>
        <v/>
      </c>
      <c r="O3015" s="108" t="str">
        <f t="shared" si="1426"/>
        <v/>
      </c>
      <c r="P3015" s="102" t="str">
        <f t="shared" si="1427"/>
        <v/>
      </c>
      <c r="Q3015" s="102" t="str">
        <f t="shared" si="1428"/>
        <v/>
      </c>
      <c r="R3015" s="120" t="str">
        <f t="shared" si="1429"/>
        <v/>
      </c>
      <c r="S3015" s="54" t="str">
        <f t="shared" si="1430"/>
        <v/>
      </c>
      <c r="T3015" s="5" t="str">
        <f t="shared" si="1431"/>
        <v/>
      </c>
      <c r="U3015" s="152" t="str">
        <f t="shared" si="1414"/>
        <v/>
      </c>
      <c r="V3015" s="152" t="str">
        <f t="shared" si="1415"/>
        <v/>
      </c>
      <c r="W3015" s="153" t="str">
        <f t="shared" si="1416"/>
        <v/>
      </c>
      <c r="X3015" s="153" t="str">
        <f t="shared" si="1417"/>
        <v/>
      </c>
      <c r="Y3015" s="153" t="str">
        <f t="shared" si="1418"/>
        <v/>
      </c>
      <c r="Z3015" s="153" t="str">
        <f t="shared" si="1419"/>
        <v/>
      </c>
      <c r="AA3015" s="152" t="str">
        <f t="shared" si="1420"/>
        <v/>
      </c>
      <c r="AB3015" s="152" t="str">
        <f t="shared" si="1421"/>
        <v/>
      </c>
      <c r="AC3015" s="154" t="str">
        <f t="shared" si="1432"/>
        <v/>
      </c>
      <c r="AD3015" s="154" t="str">
        <f t="shared" si="1433"/>
        <v/>
      </c>
      <c r="AE3015" s="3" t="str">
        <f t="shared" si="1434"/>
        <v/>
      </c>
      <c r="AF3015" s="3" t="str">
        <f t="shared" si="1435"/>
        <v/>
      </c>
      <c r="AG3015" s="3" t="str">
        <f t="shared" si="1436"/>
        <v/>
      </c>
      <c r="AH3015" s="4" t="str">
        <f t="shared" si="1437"/>
        <v/>
      </c>
      <c r="AI3015" s="75" t="str">
        <f t="shared" si="1438"/>
        <v/>
      </c>
      <c r="AJ3015" s="75" t="str">
        <f t="shared" si="1439"/>
        <v/>
      </c>
    </row>
    <row r="3016" spans="1:36">
      <c r="A3016" s="41" t="str">
        <f t="shared" si="1422"/>
        <v/>
      </c>
      <c r="B3016" s="150" t="str">
        <f>IF(ISNUMBER(A3016),INDEX('MetaTrader Import'!$H$13:$J$5893,TRUNC(((A3016-$A$39+1)-1)/3)+1,MOD((A3016-$A$39+1)-1,3)+1),"")</f>
        <v/>
      </c>
      <c r="C3016" s="43" t="str">
        <f t="shared" si="1423"/>
        <v/>
      </c>
      <c r="D3016" s="43" t="str">
        <f t="shared" ca="1" si="1413"/>
        <v/>
      </c>
      <c r="E3016" s="43" t="str">
        <f t="shared" si="1424"/>
        <v/>
      </c>
      <c r="F3016" s="43" t="str">
        <f t="shared" si="1425"/>
        <v/>
      </c>
      <c r="G3016" s="43" t="str">
        <f>IF(A3016&lt;&gt;"",IF(A3016&lt;Data!$G$11*0.25,$C$13/$G$32,IF(A3016&gt;Data!$G$11*0.25,$C$13,$C$13*10)),"")</f>
        <v/>
      </c>
      <c r="H3016" s="43" t="str">
        <f>IF(A3016&lt;&gt;"",IF(Data!$G$9="constant",$C$13,IF(Data!$G$9="squeeze",G3016,F3016)),"")</f>
        <v/>
      </c>
      <c r="I3016" s="38" t="str">
        <f ca="1">IF(ISNUMBER(A3016),NORMINV(RAND(),0,IF(AND(Data!$G$9="squeeze",A3016&lt;Data!$G$11*0.25),$H$32,1)*$C$30*$C$13)*($C$14*$C$12),"")</f>
        <v/>
      </c>
      <c r="J3016" s="42" t="str">
        <f ca="1">IFERROR(IF(Data!$C$6="Real",B3016,I3016+J3015+($C$14*$C$12)*(NORMINV(RAND(),$C$15,CHOOSE($G$13,$C$13,F3016,G3016)))),"")</f>
        <v/>
      </c>
      <c r="K3016" s="88" t="str">
        <f>IF(ISNUMBER(A3016), IF($G$16="fixed",$G$17,MIN(H3016*Data!$C$7*$C$16*0.5,$C$17*Data!$C$7))*$C$12,"")</f>
        <v/>
      </c>
      <c r="L3016" s="42" t="str">
        <f t="shared" ca="1" si="1440"/>
        <v/>
      </c>
      <c r="M3016" s="44" t="str">
        <f t="shared" ca="1" si="1441"/>
        <v/>
      </c>
      <c r="N3016" s="44" t="str">
        <f t="shared" ca="1" si="1442"/>
        <v/>
      </c>
      <c r="O3016" s="108" t="str">
        <f t="shared" si="1426"/>
        <v/>
      </c>
      <c r="P3016" s="102" t="str">
        <f t="shared" si="1427"/>
        <v/>
      </c>
      <c r="Q3016" s="102" t="str">
        <f t="shared" si="1428"/>
        <v/>
      </c>
      <c r="R3016" s="120" t="str">
        <f t="shared" si="1429"/>
        <v/>
      </c>
      <c r="S3016" s="54" t="str">
        <f t="shared" si="1430"/>
        <v/>
      </c>
      <c r="T3016" s="5" t="str">
        <f t="shared" si="1431"/>
        <v/>
      </c>
      <c r="U3016" s="152" t="str">
        <f t="shared" si="1414"/>
        <v/>
      </c>
      <c r="V3016" s="152" t="str">
        <f t="shared" si="1415"/>
        <v/>
      </c>
      <c r="W3016" s="153" t="str">
        <f t="shared" si="1416"/>
        <v/>
      </c>
      <c r="X3016" s="153" t="str">
        <f t="shared" si="1417"/>
        <v/>
      </c>
      <c r="Y3016" s="153" t="str">
        <f t="shared" si="1418"/>
        <v/>
      </c>
      <c r="Z3016" s="153" t="str">
        <f t="shared" si="1419"/>
        <v/>
      </c>
      <c r="AA3016" s="152" t="str">
        <f t="shared" si="1420"/>
        <v/>
      </c>
      <c r="AB3016" s="152" t="str">
        <f t="shared" si="1421"/>
        <v/>
      </c>
      <c r="AC3016" s="154" t="str">
        <f t="shared" si="1432"/>
        <v/>
      </c>
      <c r="AD3016" s="154" t="str">
        <f t="shared" si="1433"/>
        <v/>
      </c>
      <c r="AE3016" s="3" t="str">
        <f t="shared" si="1434"/>
        <v/>
      </c>
      <c r="AF3016" s="3" t="str">
        <f t="shared" si="1435"/>
        <v/>
      </c>
      <c r="AG3016" s="3" t="str">
        <f t="shared" si="1436"/>
        <v/>
      </c>
      <c r="AH3016" s="4" t="str">
        <f t="shared" si="1437"/>
        <v/>
      </c>
      <c r="AI3016" s="75" t="str">
        <f t="shared" si="1438"/>
        <v/>
      </c>
      <c r="AJ3016" s="75" t="str">
        <f t="shared" si="1439"/>
        <v/>
      </c>
    </row>
    <row r="3017" spans="1:36">
      <c r="A3017" s="41" t="str">
        <f t="shared" si="1422"/>
        <v/>
      </c>
      <c r="B3017" s="150" t="str">
        <f>IF(ISNUMBER(A3017),INDEX('MetaTrader Import'!$H$13:$J$5893,TRUNC(((A3017-$A$39+1)-1)/3)+1,MOD((A3017-$A$39+1)-1,3)+1),"")</f>
        <v/>
      </c>
      <c r="C3017" s="43" t="str">
        <f t="shared" si="1423"/>
        <v/>
      </c>
      <c r="D3017" s="43" t="str">
        <f t="shared" ca="1" si="1413"/>
        <v/>
      </c>
      <c r="E3017" s="43" t="str">
        <f t="shared" si="1424"/>
        <v/>
      </c>
      <c r="F3017" s="43" t="str">
        <f t="shared" si="1425"/>
        <v/>
      </c>
      <c r="G3017" s="43" t="str">
        <f>IF(A3017&lt;&gt;"",IF(A3017&lt;Data!$G$11*0.25,$C$13/$G$32,IF(A3017&gt;Data!$G$11*0.25,$C$13,$C$13*10)),"")</f>
        <v/>
      </c>
      <c r="H3017" s="43" t="str">
        <f>IF(A3017&lt;&gt;"",IF(Data!$G$9="constant",$C$13,IF(Data!$G$9="squeeze",G3017,F3017)),"")</f>
        <v/>
      </c>
      <c r="I3017" s="38" t="str">
        <f ca="1">IF(ISNUMBER(A3017),NORMINV(RAND(),0,IF(AND(Data!$G$9="squeeze",A3017&lt;Data!$G$11*0.25),$H$32,1)*$C$30*$C$13)*($C$14*$C$12),"")</f>
        <v/>
      </c>
      <c r="J3017" s="42" t="str">
        <f ca="1">IFERROR(IF(Data!$C$6="Real",B3017,I3017+J3016+($C$14*$C$12)*(NORMINV(RAND(),$C$15,CHOOSE($G$13,$C$13,F3017,G3017)))),"")</f>
        <v/>
      </c>
      <c r="K3017" s="88" t="str">
        <f>IF(ISNUMBER(A3017), IF($G$16="fixed",$G$17,MIN(H3017*Data!$C$7*$C$16*0.5,$C$17*Data!$C$7))*$C$12,"")</f>
        <v/>
      </c>
      <c r="L3017" s="42" t="str">
        <f t="shared" ca="1" si="1440"/>
        <v/>
      </c>
      <c r="M3017" s="44" t="str">
        <f t="shared" ca="1" si="1441"/>
        <v/>
      </c>
      <c r="N3017" s="44" t="str">
        <f t="shared" ca="1" si="1442"/>
        <v/>
      </c>
      <c r="O3017" s="108" t="str">
        <f t="shared" si="1426"/>
        <v/>
      </c>
      <c r="P3017" s="102" t="str">
        <f t="shared" si="1427"/>
        <v/>
      </c>
      <c r="Q3017" s="102" t="str">
        <f t="shared" si="1428"/>
        <v/>
      </c>
      <c r="R3017" s="120" t="str">
        <f t="shared" si="1429"/>
        <v/>
      </c>
      <c r="S3017" s="54" t="str">
        <f t="shared" si="1430"/>
        <v/>
      </c>
      <c r="T3017" s="5" t="str">
        <f t="shared" si="1431"/>
        <v/>
      </c>
      <c r="U3017" s="152" t="str">
        <f t="shared" si="1414"/>
        <v/>
      </c>
      <c r="V3017" s="152" t="str">
        <f t="shared" si="1415"/>
        <v/>
      </c>
      <c r="W3017" s="153" t="str">
        <f t="shared" si="1416"/>
        <v/>
      </c>
      <c r="X3017" s="153" t="str">
        <f t="shared" si="1417"/>
        <v/>
      </c>
      <c r="Y3017" s="153" t="str">
        <f t="shared" si="1418"/>
        <v/>
      </c>
      <c r="Z3017" s="153" t="str">
        <f t="shared" si="1419"/>
        <v/>
      </c>
      <c r="AA3017" s="152" t="str">
        <f t="shared" si="1420"/>
        <v/>
      </c>
      <c r="AB3017" s="152" t="str">
        <f t="shared" si="1421"/>
        <v/>
      </c>
      <c r="AC3017" s="154" t="str">
        <f t="shared" si="1432"/>
        <v/>
      </c>
      <c r="AD3017" s="154" t="str">
        <f t="shared" si="1433"/>
        <v/>
      </c>
      <c r="AE3017" s="3" t="str">
        <f t="shared" si="1434"/>
        <v/>
      </c>
      <c r="AF3017" s="3" t="str">
        <f t="shared" si="1435"/>
        <v/>
      </c>
      <c r="AG3017" s="3" t="str">
        <f t="shared" si="1436"/>
        <v/>
      </c>
      <c r="AH3017" s="4" t="str">
        <f t="shared" si="1437"/>
        <v/>
      </c>
      <c r="AI3017" s="75" t="str">
        <f t="shared" si="1438"/>
        <v/>
      </c>
      <c r="AJ3017" s="75" t="str">
        <f t="shared" si="1439"/>
        <v/>
      </c>
    </row>
    <row r="3018" spans="1:36">
      <c r="A3018" s="41" t="str">
        <f t="shared" si="1422"/>
        <v/>
      </c>
      <c r="B3018" s="150" t="str">
        <f>IF(ISNUMBER(A3018),INDEX('MetaTrader Import'!$H$13:$J$5893,TRUNC(((A3018-$A$39+1)-1)/3)+1,MOD((A3018-$A$39+1)-1,3)+1),"")</f>
        <v/>
      </c>
      <c r="C3018" s="43" t="str">
        <f t="shared" si="1423"/>
        <v/>
      </c>
      <c r="D3018" s="43" t="str">
        <f t="shared" ca="1" si="1413"/>
        <v/>
      </c>
      <c r="E3018" s="43" t="str">
        <f t="shared" si="1424"/>
        <v/>
      </c>
      <c r="F3018" s="43" t="str">
        <f t="shared" si="1425"/>
        <v/>
      </c>
      <c r="G3018" s="43" t="str">
        <f>IF(A3018&lt;&gt;"",IF(A3018&lt;Data!$G$11*0.25,$C$13/$G$32,IF(A3018&gt;Data!$G$11*0.25,$C$13,$C$13*10)),"")</f>
        <v/>
      </c>
      <c r="H3018" s="43" t="str">
        <f>IF(A3018&lt;&gt;"",IF(Data!$G$9="constant",$C$13,IF(Data!$G$9="squeeze",G3018,F3018)),"")</f>
        <v/>
      </c>
      <c r="I3018" s="38" t="str">
        <f ca="1">IF(ISNUMBER(A3018),NORMINV(RAND(),0,IF(AND(Data!$G$9="squeeze",A3018&lt;Data!$G$11*0.25),$H$32,1)*$C$30*$C$13)*($C$14*$C$12),"")</f>
        <v/>
      </c>
      <c r="J3018" s="42" t="str">
        <f ca="1">IFERROR(IF(Data!$C$6="Real",B3018,I3018+J3017+($C$14*$C$12)*(NORMINV(RAND(),$C$15,CHOOSE($G$13,$C$13,F3018,G3018)))),"")</f>
        <v/>
      </c>
      <c r="K3018" s="88" t="str">
        <f>IF(ISNUMBER(A3018), IF($G$16="fixed",$G$17,MIN(H3018*Data!$C$7*$C$16*0.5,$C$17*Data!$C$7))*$C$12,"")</f>
        <v/>
      </c>
      <c r="L3018" s="42" t="str">
        <f t="shared" ca="1" si="1440"/>
        <v/>
      </c>
      <c r="M3018" s="44" t="str">
        <f t="shared" ca="1" si="1441"/>
        <v/>
      </c>
      <c r="N3018" s="44" t="str">
        <f t="shared" ca="1" si="1442"/>
        <v/>
      </c>
      <c r="O3018" s="108" t="str">
        <f t="shared" si="1426"/>
        <v/>
      </c>
      <c r="P3018" s="102" t="str">
        <f t="shared" si="1427"/>
        <v/>
      </c>
      <c r="Q3018" s="102" t="str">
        <f t="shared" si="1428"/>
        <v/>
      </c>
      <c r="R3018" s="120" t="str">
        <f t="shared" si="1429"/>
        <v/>
      </c>
      <c r="S3018" s="54" t="str">
        <f t="shared" si="1430"/>
        <v/>
      </c>
      <c r="T3018" s="5" t="str">
        <f t="shared" si="1431"/>
        <v/>
      </c>
      <c r="U3018" s="152" t="str">
        <f t="shared" si="1414"/>
        <v/>
      </c>
      <c r="V3018" s="152" t="str">
        <f t="shared" si="1415"/>
        <v/>
      </c>
      <c r="W3018" s="153" t="str">
        <f t="shared" si="1416"/>
        <v/>
      </c>
      <c r="X3018" s="153" t="str">
        <f t="shared" si="1417"/>
        <v/>
      </c>
      <c r="Y3018" s="153" t="str">
        <f t="shared" si="1418"/>
        <v/>
      </c>
      <c r="Z3018" s="153" t="str">
        <f t="shared" si="1419"/>
        <v/>
      </c>
      <c r="AA3018" s="152" t="str">
        <f t="shared" si="1420"/>
        <v/>
      </c>
      <c r="AB3018" s="152" t="str">
        <f t="shared" si="1421"/>
        <v/>
      </c>
      <c r="AC3018" s="154" t="str">
        <f t="shared" si="1432"/>
        <v/>
      </c>
      <c r="AD3018" s="154" t="str">
        <f t="shared" si="1433"/>
        <v/>
      </c>
      <c r="AE3018" s="3" t="str">
        <f t="shared" si="1434"/>
        <v/>
      </c>
      <c r="AF3018" s="3" t="str">
        <f t="shared" si="1435"/>
        <v/>
      </c>
      <c r="AG3018" s="3" t="str">
        <f t="shared" si="1436"/>
        <v/>
      </c>
      <c r="AH3018" s="4" t="str">
        <f t="shared" si="1437"/>
        <v/>
      </c>
      <c r="AI3018" s="75" t="str">
        <f t="shared" si="1438"/>
        <v/>
      </c>
      <c r="AJ3018" s="75" t="str">
        <f t="shared" si="1439"/>
        <v/>
      </c>
    </row>
    <row r="3019" spans="1:36">
      <c r="A3019" s="41" t="str">
        <f t="shared" si="1422"/>
        <v/>
      </c>
      <c r="B3019" s="150" t="str">
        <f>IF(ISNUMBER(A3019),INDEX('MetaTrader Import'!$H$13:$J$5893,TRUNC(((A3019-$A$39+1)-1)/3)+1,MOD((A3019-$A$39+1)-1,3)+1),"")</f>
        <v/>
      </c>
      <c r="C3019" s="43" t="str">
        <f t="shared" si="1423"/>
        <v/>
      </c>
      <c r="D3019" s="43" t="str">
        <f t="shared" ca="1" si="1413"/>
        <v/>
      </c>
      <c r="E3019" s="43" t="str">
        <f t="shared" si="1424"/>
        <v/>
      </c>
      <c r="F3019" s="43" t="str">
        <f t="shared" si="1425"/>
        <v/>
      </c>
      <c r="G3019" s="43" t="str">
        <f>IF(A3019&lt;&gt;"",IF(A3019&lt;Data!$G$11*0.25,$C$13/$G$32,IF(A3019&gt;Data!$G$11*0.25,$C$13,$C$13*10)),"")</f>
        <v/>
      </c>
      <c r="H3019" s="43" t="str">
        <f>IF(A3019&lt;&gt;"",IF(Data!$G$9="constant",$C$13,IF(Data!$G$9="squeeze",G3019,F3019)),"")</f>
        <v/>
      </c>
      <c r="I3019" s="38" t="str">
        <f ca="1">IF(ISNUMBER(A3019),NORMINV(RAND(),0,IF(AND(Data!$G$9="squeeze",A3019&lt;Data!$G$11*0.25),$H$32,1)*$C$30*$C$13)*($C$14*$C$12),"")</f>
        <v/>
      </c>
      <c r="J3019" s="42" t="str">
        <f ca="1">IFERROR(IF(Data!$C$6="Real",B3019,I3019+J3018+($C$14*$C$12)*(NORMINV(RAND(),$C$15,CHOOSE($G$13,$C$13,F3019,G3019)))),"")</f>
        <v/>
      </c>
      <c r="K3019" s="88" t="str">
        <f>IF(ISNUMBER(A3019), IF($G$16="fixed",$G$17,MIN(H3019*Data!$C$7*$C$16*0.5,$C$17*Data!$C$7))*$C$12,"")</f>
        <v/>
      </c>
      <c r="L3019" s="42" t="str">
        <f t="shared" ca="1" si="1440"/>
        <v/>
      </c>
      <c r="M3019" s="44" t="str">
        <f t="shared" ca="1" si="1441"/>
        <v/>
      </c>
      <c r="N3019" s="44" t="str">
        <f t="shared" ca="1" si="1442"/>
        <v/>
      </c>
      <c r="O3019" s="108" t="str">
        <f t="shared" si="1426"/>
        <v/>
      </c>
      <c r="P3019" s="102" t="str">
        <f t="shared" si="1427"/>
        <v/>
      </c>
      <c r="Q3019" s="102" t="str">
        <f t="shared" si="1428"/>
        <v/>
      </c>
      <c r="R3019" s="120" t="str">
        <f t="shared" si="1429"/>
        <v/>
      </c>
      <c r="S3019" s="54" t="str">
        <f t="shared" si="1430"/>
        <v/>
      </c>
      <c r="T3019" s="5" t="str">
        <f t="shared" si="1431"/>
        <v/>
      </c>
      <c r="U3019" s="152" t="str">
        <f t="shared" si="1414"/>
        <v/>
      </c>
      <c r="V3019" s="152" t="str">
        <f t="shared" si="1415"/>
        <v/>
      </c>
      <c r="W3019" s="153" t="str">
        <f t="shared" si="1416"/>
        <v/>
      </c>
      <c r="X3019" s="153" t="str">
        <f t="shared" si="1417"/>
        <v/>
      </c>
      <c r="Y3019" s="153" t="str">
        <f t="shared" si="1418"/>
        <v/>
      </c>
      <c r="Z3019" s="153" t="str">
        <f t="shared" si="1419"/>
        <v/>
      </c>
      <c r="AA3019" s="152" t="str">
        <f t="shared" si="1420"/>
        <v/>
      </c>
      <c r="AB3019" s="152" t="str">
        <f t="shared" si="1421"/>
        <v/>
      </c>
      <c r="AC3019" s="154" t="str">
        <f t="shared" si="1432"/>
        <v/>
      </c>
      <c r="AD3019" s="154" t="str">
        <f t="shared" si="1433"/>
        <v/>
      </c>
      <c r="AE3019" s="3" t="str">
        <f t="shared" si="1434"/>
        <v/>
      </c>
      <c r="AF3019" s="3" t="str">
        <f t="shared" si="1435"/>
        <v/>
      </c>
      <c r="AG3019" s="3" t="str">
        <f t="shared" si="1436"/>
        <v/>
      </c>
      <c r="AH3019" s="4" t="str">
        <f t="shared" si="1437"/>
        <v/>
      </c>
      <c r="AI3019" s="75" t="str">
        <f t="shared" si="1438"/>
        <v/>
      </c>
      <c r="AJ3019" s="75" t="str">
        <f t="shared" si="1439"/>
        <v/>
      </c>
    </row>
    <row r="3020" spans="1:36">
      <c r="A3020" s="41" t="str">
        <f t="shared" si="1422"/>
        <v/>
      </c>
      <c r="B3020" s="150" t="str">
        <f>IF(ISNUMBER(A3020),INDEX('MetaTrader Import'!$H$13:$J$5893,TRUNC(((A3020-$A$39+1)-1)/3)+1,MOD((A3020-$A$39+1)-1,3)+1),"")</f>
        <v/>
      </c>
      <c r="C3020" s="43" t="str">
        <f t="shared" si="1423"/>
        <v/>
      </c>
      <c r="D3020" s="43" t="str">
        <f t="shared" ca="1" si="1413"/>
        <v/>
      </c>
      <c r="E3020" s="43" t="str">
        <f t="shared" si="1424"/>
        <v/>
      </c>
      <c r="F3020" s="43" t="str">
        <f t="shared" si="1425"/>
        <v/>
      </c>
      <c r="G3020" s="43" t="str">
        <f>IF(A3020&lt;&gt;"",IF(A3020&lt;Data!$G$11*0.25,$C$13/$G$32,IF(A3020&gt;Data!$G$11*0.25,$C$13,$C$13*10)),"")</f>
        <v/>
      </c>
      <c r="H3020" s="43" t="str">
        <f>IF(A3020&lt;&gt;"",IF(Data!$G$9="constant",$C$13,IF(Data!$G$9="squeeze",G3020,F3020)),"")</f>
        <v/>
      </c>
      <c r="I3020" s="38" t="str">
        <f ca="1">IF(ISNUMBER(A3020),NORMINV(RAND(),0,IF(AND(Data!$G$9="squeeze",A3020&lt;Data!$G$11*0.25),$H$32,1)*$C$30*$C$13)*($C$14*$C$12),"")</f>
        <v/>
      </c>
      <c r="J3020" s="42" t="str">
        <f ca="1">IFERROR(IF(Data!$C$6="Real",B3020,I3020+J3019+($C$14*$C$12)*(NORMINV(RAND(),$C$15,CHOOSE($G$13,$C$13,F3020,G3020)))),"")</f>
        <v/>
      </c>
      <c r="K3020" s="88" t="str">
        <f>IF(ISNUMBER(A3020), IF($G$16="fixed",$G$17,MIN(H3020*Data!$C$7*$C$16*0.5,$C$17*Data!$C$7))*$C$12,"")</f>
        <v/>
      </c>
      <c r="L3020" s="42" t="str">
        <f t="shared" ca="1" si="1440"/>
        <v/>
      </c>
      <c r="M3020" s="44" t="str">
        <f t="shared" ca="1" si="1441"/>
        <v/>
      </c>
      <c r="N3020" s="44" t="str">
        <f t="shared" ca="1" si="1442"/>
        <v/>
      </c>
      <c r="O3020" s="108" t="str">
        <f t="shared" si="1426"/>
        <v/>
      </c>
      <c r="P3020" s="102" t="str">
        <f t="shared" si="1427"/>
        <v/>
      </c>
      <c r="Q3020" s="102" t="str">
        <f t="shared" si="1428"/>
        <v/>
      </c>
      <c r="R3020" s="120" t="str">
        <f t="shared" si="1429"/>
        <v/>
      </c>
      <c r="S3020" s="54" t="str">
        <f t="shared" si="1430"/>
        <v/>
      </c>
      <c r="T3020" s="5" t="str">
        <f t="shared" si="1431"/>
        <v/>
      </c>
      <c r="U3020" s="152" t="str">
        <f t="shared" si="1414"/>
        <v/>
      </c>
      <c r="V3020" s="152" t="str">
        <f t="shared" si="1415"/>
        <v/>
      </c>
      <c r="W3020" s="153" t="str">
        <f t="shared" si="1416"/>
        <v/>
      </c>
      <c r="X3020" s="153" t="str">
        <f t="shared" si="1417"/>
        <v/>
      </c>
      <c r="Y3020" s="153" t="str">
        <f t="shared" si="1418"/>
        <v/>
      </c>
      <c r="Z3020" s="153" t="str">
        <f t="shared" si="1419"/>
        <v/>
      </c>
      <c r="AA3020" s="152" t="str">
        <f t="shared" si="1420"/>
        <v/>
      </c>
      <c r="AB3020" s="152" t="str">
        <f t="shared" si="1421"/>
        <v/>
      </c>
      <c r="AC3020" s="154" t="str">
        <f t="shared" si="1432"/>
        <v/>
      </c>
      <c r="AD3020" s="154" t="str">
        <f t="shared" si="1433"/>
        <v/>
      </c>
      <c r="AE3020" s="3" t="str">
        <f t="shared" si="1434"/>
        <v/>
      </c>
      <c r="AF3020" s="3" t="str">
        <f t="shared" si="1435"/>
        <v/>
      </c>
      <c r="AG3020" s="3" t="str">
        <f t="shared" si="1436"/>
        <v/>
      </c>
      <c r="AH3020" s="4" t="str">
        <f t="shared" si="1437"/>
        <v/>
      </c>
      <c r="AI3020" s="75" t="str">
        <f t="shared" si="1438"/>
        <v/>
      </c>
      <c r="AJ3020" s="75" t="str">
        <f t="shared" si="1439"/>
        <v/>
      </c>
    </row>
    <row r="3021" spans="1:36">
      <c r="A3021" s="41" t="str">
        <f t="shared" si="1422"/>
        <v/>
      </c>
      <c r="B3021" s="150" t="str">
        <f>IF(ISNUMBER(A3021),INDEX('MetaTrader Import'!$H$13:$J$5893,TRUNC(((A3021-$A$39+1)-1)/3)+1,MOD((A3021-$A$39+1)-1,3)+1),"")</f>
        <v/>
      </c>
      <c r="C3021" s="43" t="str">
        <f t="shared" si="1423"/>
        <v/>
      </c>
      <c r="D3021" s="43" t="str">
        <f t="shared" ca="1" si="1413"/>
        <v/>
      </c>
      <c r="E3021" s="43" t="str">
        <f t="shared" si="1424"/>
        <v/>
      </c>
      <c r="F3021" s="43" t="str">
        <f t="shared" si="1425"/>
        <v/>
      </c>
      <c r="G3021" s="43" t="str">
        <f>IF(A3021&lt;&gt;"",IF(A3021&lt;Data!$G$11*0.25,$C$13/$G$32,IF(A3021&gt;Data!$G$11*0.25,$C$13,$C$13*10)),"")</f>
        <v/>
      </c>
      <c r="H3021" s="43" t="str">
        <f>IF(A3021&lt;&gt;"",IF(Data!$G$9="constant",$C$13,IF(Data!$G$9="squeeze",G3021,F3021)),"")</f>
        <v/>
      </c>
      <c r="I3021" s="38" t="str">
        <f ca="1">IF(ISNUMBER(A3021),NORMINV(RAND(),0,IF(AND(Data!$G$9="squeeze",A3021&lt;Data!$G$11*0.25),$H$32,1)*$C$30*$C$13)*($C$14*$C$12),"")</f>
        <v/>
      </c>
      <c r="J3021" s="42" t="str">
        <f ca="1">IFERROR(IF(Data!$C$6="Real",B3021,I3021+J3020+($C$14*$C$12)*(NORMINV(RAND(),$C$15,CHOOSE($G$13,$C$13,F3021,G3021)))),"")</f>
        <v/>
      </c>
      <c r="K3021" s="88" t="str">
        <f>IF(ISNUMBER(A3021), IF($G$16="fixed",$G$17,MIN(H3021*Data!$C$7*$C$16*0.5,$C$17*Data!$C$7))*$C$12,"")</f>
        <v/>
      </c>
      <c r="L3021" s="42" t="str">
        <f t="shared" ca="1" si="1440"/>
        <v/>
      </c>
      <c r="M3021" s="44" t="str">
        <f t="shared" ca="1" si="1441"/>
        <v/>
      </c>
      <c r="N3021" s="44" t="str">
        <f t="shared" ca="1" si="1442"/>
        <v/>
      </c>
      <c r="O3021" s="108" t="str">
        <f t="shared" si="1426"/>
        <v/>
      </c>
      <c r="P3021" s="102" t="str">
        <f t="shared" si="1427"/>
        <v/>
      </c>
      <c r="Q3021" s="102" t="str">
        <f t="shared" si="1428"/>
        <v/>
      </c>
      <c r="R3021" s="120" t="str">
        <f t="shared" si="1429"/>
        <v/>
      </c>
      <c r="S3021" s="54" t="str">
        <f t="shared" si="1430"/>
        <v/>
      </c>
      <c r="T3021" s="5" t="str">
        <f t="shared" si="1431"/>
        <v/>
      </c>
      <c r="U3021" s="152" t="str">
        <f t="shared" si="1414"/>
        <v/>
      </c>
      <c r="V3021" s="152" t="str">
        <f t="shared" si="1415"/>
        <v/>
      </c>
      <c r="W3021" s="153" t="str">
        <f t="shared" si="1416"/>
        <v/>
      </c>
      <c r="X3021" s="153" t="str">
        <f t="shared" si="1417"/>
        <v/>
      </c>
      <c r="Y3021" s="153" t="str">
        <f t="shared" si="1418"/>
        <v/>
      </c>
      <c r="Z3021" s="153" t="str">
        <f t="shared" si="1419"/>
        <v/>
      </c>
      <c r="AA3021" s="152" t="str">
        <f t="shared" si="1420"/>
        <v/>
      </c>
      <c r="AB3021" s="152" t="str">
        <f t="shared" si="1421"/>
        <v/>
      </c>
      <c r="AC3021" s="154" t="str">
        <f t="shared" si="1432"/>
        <v/>
      </c>
      <c r="AD3021" s="154" t="str">
        <f t="shared" si="1433"/>
        <v/>
      </c>
      <c r="AE3021" s="3" t="str">
        <f t="shared" si="1434"/>
        <v/>
      </c>
      <c r="AF3021" s="3" t="str">
        <f t="shared" si="1435"/>
        <v/>
      </c>
      <c r="AG3021" s="3" t="str">
        <f t="shared" si="1436"/>
        <v/>
      </c>
      <c r="AH3021" s="4" t="str">
        <f t="shared" si="1437"/>
        <v/>
      </c>
      <c r="AI3021" s="75" t="str">
        <f t="shared" si="1438"/>
        <v/>
      </c>
      <c r="AJ3021" s="75" t="str">
        <f t="shared" si="1439"/>
        <v/>
      </c>
    </row>
    <row r="3022" spans="1:36">
      <c r="A3022" s="41" t="str">
        <f t="shared" si="1422"/>
        <v/>
      </c>
      <c r="B3022" s="150" t="str">
        <f>IF(ISNUMBER(A3022),INDEX('MetaTrader Import'!$H$13:$J$5893,TRUNC(((A3022-$A$39+1)-1)/3)+1,MOD((A3022-$A$39+1)-1,3)+1),"")</f>
        <v/>
      </c>
      <c r="C3022" s="43" t="str">
        <f t="shared" si="1423"/>
        <v/>
      </c>
      <c r="D3022" s="43" t="str">
        <f t="shared" ca="1" si="1413"/>
        <v/>
      </c>
      <c r="E3022" s="43" t="str">
        <f t="shared" si="1424"/>
        <v/>
      </c>
      <c r="F3022" s="43" t="str">
        <f t="shared" si="1425"/>
        <v/>
      </c>
      <c r="G3022" s="43" t="str">
        <f>IF(A3022&lt;&gt;"",IF(A3022&lt;Data!$G$11*0.25,$C$13/$G$32,IF(A3022&gt;Data!$G$11*0.25,$C$13,$C$13*10)),"")</f>
        <v/>
      </c>
      <c r="H3022" s="43" t="str">
        <f>IF(A3022&lt;&gt;"",IF(Data!$G$9="constant",$C$13,IF(Data!$G$9="squeeze",G3022,F3022)),"")</f>
        <v/>
      </c>
      <c r="I3022" s="38" t="str">
        <f ca="1">IF(ISNUMBER(A3022),NORMINV(RAND(),0,IF(AND(Data!$G$9="squeeze",A3022&lt;Data!$G$11*0.25),$H$32,1)*$C$30*$C$13)*($C$14*$C$12),"")</f>
        <v/>
      </c>
      <c r="J3022" s="42" t="str">
        <f ca="1">IFERROR(IF(Data!$C$6="Real",B3022,I3022+J3021+($C$14*$C$12)*(NORMINV(RAND(),$C$15,CHOOSE($G$13,$C$13,F3022,G3022)))),"")</f>
        <v/>
      </c>
      <c r="K3022" s="88" t="str">
        <f>IF(ISNUMBER(A3022), IF($G$16="fixed",$G$17,MIN(H3022*Data!$C$7*$C$16*0.5,$C$17*Data!$C$7))*$C$12,"")</f>
        <v/>
      </c>
      <c r="L3022" s="42" t="str">
        <f t="shared" ca="1" si="1440"/>
        <v/>
      </c>
      <c r="M3022" s="44" t="str">
        <f t="shared" ca="1" si="1441"/>
        <v/>
      </c>
      <c r="N3022" s="44" t="str">
        <f t="shared" ca="1" si="1442"/>
        <v/>
      </c>
      <c r="O3022" s="108" t="str">
        <f t="shared" si="1426"/>
        <v/>
      </c>
      <c r="P3022" s="102" t="str">
        <f t="shared" si="1427"/>
        <v/>
      </c>
      <c r="Q3022" s="102" t="str">
        <f t="shared" si="1428"/>
        <v/>
      </c>
      <c r="R3022" s="120" t="str">
        <f t="shared" si="1429"/>
        <v/>
      </c>
      <c r="S3022" s="54" t="str">
        <f t="shared" si="1430"/>
        <v/>
      </c>
      <c r="T3022" s="5" t="str">
        <f t="shared" si="1431"/>
        <v/>
      </c>
      <c r="U3022" s="152" t="str">
        <f t="shared" si="1414"/>
        <v/>
      </c>
      <c r="V3022" s="152" t="str">
        <f t="shared" si="1415"/>
        <v/>
      </c>
      <c r="W3022" s="153" t="str">
        <f t="shared" si="1416"/>
        <v/>
      </c>
      <c r="X3022" s="153" t="str">
        <f t="shared" si="1417"/>
        <v/>
      </c>
      <c r="Y3022" s="153" t="str">
        <f t="shared" si="1418"/>
        <v/>
      </c>
      <c r="Z3022" s="153" t="str">
        <f t="shared" si="1419"/>
        <v/>
      </c>
      <c r="AA3022" s="152" t="str">
        <f t="shared" si="1420"/>
        <v/>
      </c>
      <c r="AB3022" s="152" t="str">
        <f t="shared" si="1421"/>
        <v/>
      </c>
      <c r="AC3022" s="154" t="str">
        <f t="shared" si="1432"/>
        <v/>
      </c>
      <c r="AD3022" s="154" t="str">
        <f t="shared" si="1433"/>
        <v/>
      </c>
      <c r="AE3022" s="3" t="str">
        <f t="shared" si="1434"/>
        <v/>
      </c>
      <c r="AF3022" s="3" t="str">
        <f t="shared" si="1435"/>
        <v/>
      </c>
      <c r="AG3022" s="3" t="str">
        <f t="shared" si="1436"/>
        <v/>
      </c>
      <c r="AH3022" s="4" t="str">
        <f t="shared" si="1437"/>
        <v/>
      </c>
      <c r="AI3022" s="75" t="str">
        <f t="shared" si="1438"/>
        <v/>
      </c>
      <c r="AJ3022" s="75" t="str">
        <f t="shared" si="1439"/>
        <v/>
      </c>
    </row>
    <row r="3023" spans="1:36">
      <c r="A3023" s="41" t="str">
        <f t="shared" si="1422"/>
        <v/>
      </c>
      <c r="B3023" s="150" t="str">
        <f>IF(ISNUMBER(A3023),INDEX('MetaTrader Import'!$H$13:$J$5893,TRUNC(((A3023-$A$39+1)-1)/3)+1,MOD((A3023-$A$39+1)-1,3)+1),"")</f>
        <v/>
      </c>
      <c r="C3023" s="43" t="str">
        <f t="shared" si="1423"/>
        <v/>
      </c>
      <c r="D3023" s="43" t="str">
        <f t="shared" ca="1" si="1413"/>
        <v/>
      </c>
      <c r="E3023" s="43" t="str">
        <f t="shared" si="1424"/>
        <v/>
      </c>
      <c r="F3023" s="43" t="str">
        <f t="shared" si="1425"/>
        <v/>
      </c>
      <c r="G3023" s="43" t="str">
        <f>IF(A3023&lt;&gt;"",IF(A3023&lt;Data!$G$11*0.25,$C$13/$G$32,IF(A3023&gt;Data!$G$11*0.25,$C$13,$C$13*10)),"")</f>
        <v/>
      </c>
      <c r="H3023" s="43" t="str">
        <f>IF(A3023&lt;&gt;"",IF(Data!$G$9="constant",$C$13,IF(Data!$G$9="squeeze",G3023,F3023)),"")</f>
        <v/>
      </c>
      <c r="I3023" s="38" t="str">
        <f ca="1">IF(ISNUMBER(A3023),NORMINV(RAND(),0,IF(AND(Data!$G$9="squeeze",A3023&lt;Data!$G$11*0.25),$H$32,1)*$C$30*$C$13)*($C$14*$C$12),"")</f>
        <v/>
      </c>
      <c r="J3023" s="42" t="str">
        <f ca="1">IFERROR(IF(Data!$C$6="Real",B3023,I3023+J3022+($C$14*$C$12)*(NORMINV(RAND(),$C$15,CHOOSE($G$13,$C$13,F3023,G3023)))),"")</f>
        <v/>
      </c>
      <c r="K3023" s="88" t="str">
        <f>IF(ISNUMBER(A3023), IF($G$16="fixed",$G$17,MIN(H3023*Data!$C$7*$C$16*0.5,$C$17*Data!$C$7))*$C$12,"")</f>
        <v/>
      </c>
      <c r="L3023" s="42" t="str">
        <f t="shared" ca="1" si="1440"/>
        <v/>
      </c>
      <c r="M3023" s="44" t="str">
        <f t="shared" ca="1" si="1441"/>
        <v/>
      </c>
      <c r="N3023" s="44" t="str">
        <f t="shared" ca="1" si="1442"/>
        <v/>
      </c>
      <c r="O3023" s="108" t="str">
        <f t="shared" si="1426"/>
        <v/>
      </c>
      <c r="P3023" s="102" t="str">
        <f t="shared" si="1427"/>
        <v/>
      </c>
      <c r="Q3023" s="102" t="str">
        <f t="shared" si="1428"/>
        <v/>
      </c>
      <c r="R3023" s="120" t="str">
        <f t="shared" si="1429"/>
        <v/>
      </c>
      <c r="S3023" s="54" t="str">
        <f t="shared" si="1430"/>
        <v/>
      </c>
      <c r="T3023" s="5" t="str">
        <f t="shared" si="1431"/>
        <v/>
      </c>
      <c r="U3023" s="152" t="str">
        <f t="shared" si="1414"/>
        <v/>
      </c>
      <c r="V3023" s="152" t="str">
        <f t="shared" si="1415"/>
        <v/>
      </c>
      <c r="W3023" s="153" t="str">
        <f t="shared" si="1416"/>
        <v/>
      </c>
      <c r="X3023" s="153" t="str">
        <f t="shared" si="1417"/>
        <v/>
      </c>
      <c r="Y3023" s="153" t="str">
        <f t="shared" si="1418"/>
        <v/>
      </c>
      <c r="Z3023" s="153" t="str">
        <f t="shared" si="1419"/>
        <v/>
      </c>
      <c r="AA3023" s="152" t="str">
        <f t="shared" si="1420"/>
        <v/>
      </c>
      <c r="AB3023" s="152" t="str">
        <f t="shared" si="1421"/>
        <v/>
      </c>
      <c r="AC3023" s="154" t="str">
        <f t="shared" si="1432"/>
        <v/>
      </c>
      <c r="AD3023" s="154" t="str">
        <f t="shared" si="1433"/>
        <v/>
      </c>
      <c r="AE3023" s="3" t="str">
        <f t="shared" si="1434"/>
        <v/>
      </c>
      <c r="AF3023" s="3" t="str">
        <f t="shared" si="1435"/>
        <v/>
      </c>
      <c r="AG3023" s="3" t="str">
        <f t="shared" si="1436"/>
        <v/>
      </c>
      <c r="AH3023" s="4" t="str">
        <f t="shared" si="1437"/>
        <v/>
      </c>
      <c r="AI3023" s="75" t="str">
        <f t="shared" si="1438"/>
        <v/>
      </c>
      <c r="AJ3023" s="75" t="str">
        <f t="shared" si="1439"/>
        <v/>
      </c>
    </row>
    <row r="3024" spans="1:36">
      <c r="A3024" s="41" t="str">
        <f t="shared" si="1422"/>
        <v/>
      </c>
      <c r="B3024" s="150" t="str">
        <f>IF(ISNUMBER(A3024),INDEX('MetaTrader Import'!$H$13:$J$5893,TRUNC(((A3024-$A$39+1)-1)/3)+1,MOD((A3024-$A$39+1)-1,3)+1),"")</f>
        <v/>
      </c>
      <c r="C3024" s="43" t="str">
        <f t="shared" si="1423"/>
        <v/>
      </c>
      <c r="D3024" s="43" t="str">
        <f t="shared" ca="1" si="1413"/>
        <v/>
      </c>
      <c r="E3024" s="43" t="str">
        <f t="shared" si="1424"/>
        <v/>
      </c>
      <c r="F3024" s="43" t="str">
        <f t="shared" si="1425"/>
        <v/>
      </c>
      <c r="G3024" s="43" t="str">
        <f>IF(A3024&lt;&gt;"",IF(A3024&lt;Data!$G$11*0.25,$C$13/$G$32,IF(A3024&gt;Data!$G$11*0.25,$C$13,$C$13*10)),"")</f>
        <v/>
      </c>
      <c r="H3024" s="43" t="str">
        <f>IF(A3024&lt;&gt;"",IF(Data!$G$9="constant",$C$13,IF(Data!$G$9="squeeze",G3024,F3024)),"")</f>
        <v/>
      </c>
      <c r="I3024" s="38" t="str">
        <f ca="1">IF(ISNUMBER(A3024),NORMINV(RAND(),0,IF(AND(Data!$G$9="squeeze",A3024&lt;Data!$G$11*0.25),$H$32,1)*$C$30*$C$13)*($C$14*$C$12),"")</f>
        <v/>
      </c>
      <c r="J3024" s="42" t="str">
        <f ca="1">IFERROR(IF(Data!$C$6="Real",B3024,I3024+J3023+($C$14*$C$12)*(NORMINV(RAND(),$C$15,CHOOSE($G$13,$C$13,F3024,G3024)))),"")</f>
        <v/>
      </c>
      <c r="K3024" s="88" t="str">
        <f>IF(ISNUMBER(A3024), IF($G$16="fixed",$G$17,MIN(H3024*Data!$C$7*$C$16*0.5,$C$17*Data!$C$7))*$C$12,"")</f>
        <v/>
      </c>
      <c r="L3024" s="42" t="str">
        <f t="shared" ca="1" si="1440"/>
        <v/>
      </c>
      <c r="M3024" s="44" t="str">
        <f t="shared" ca="1" si="1441"/>
        <v/>
      </c>
      <c r="N3024" s="44" t="str">
        <f t="shared" ca="1" si="1442"/>
        <v/>
      </c>
      <c r="O3024" s="108" t="str">
        <f t="shared" si="1426"/>
        <v/>
      </c>
      <c r="P3024" s="102" t="str">
        <f t="shared" si="1427"/>
        <v/>
      </c>
      <c r="Q3024" s="102" t="str">
        <f t="shared" si="1428"/>
        <v/>
      </c>
      <c r="R3024" s="120" t="str">
        <f t="shared" si="1429"/>
        <v/>
      </c>
      <c r="S3024" s="54" t="str">
        <f t="shared" si="1430"/>
        <v/>
      </c>
      <c r="T3024" s="5" t="str">
        <f t="shared" si="1431"/>
        <v/>
      </c>
      <c r="U3024" s="152" t="str">
        <f t="shared" si="1414"/>
        <v/>
      </c>
      <c r="V3024" s="152" t="str">
        <f t="shared" si="1415"/>
        <v/>
      </c>
      <c r="W3024" s="153" t="str">
        <f t="shared" si="1416"/>
        <v/>
      </c>
      <c r="X3024" s="153" t="str">
        <f t="shared" si="1417"/>
        <v/>
      </c>
      <c r="Y3024" s="153" t="str">
        <f t="shared" si="1418"/>
        <v/>
      </c>
      <c r="Z3024" s="153" t="str">
        <f t="shared" si="1419"/>
        <v/>
      </c>
      <c r="AA3024" s="152" t="str">
        <f t="shared" si="1420"/>
        <v/>
      </c>
      <c r="AB3024" s="152" t="str">
        <f t="shared" si="1421"/>
        <v/>
      </c>
      <c r="AC3024" s="154" t="str">
        <f t="shared" si="1432"/>
        <v/>
      </c>
      <c r="AD3024" s="154" t="str">
        <f t="shared" si="1433"/>
        <v/>
      </c>
      <c r="AE3024" s="3" t="str">
        <f t="shared" si="1434"/>
        <v/>
      </c>
      <c r="AF3024" s="3" t="str">
        <f t="shared" si="1435"/>
        <v/>
      </c>
      <c r="AG3024" s="3" t="str">
        <f t="shared" si="1436"/>
        <v/>
      </c>
      <c r="AH3024" s="4" t="str">
        <f t="shared" si="1437"/>
        <v/>
      </c>
      <c r="AI3024" s="75" t="str">
        <f t="shared" si="1438"/>
        <v/>
      </c>
      <c r="AJ3024" s="75" t="str">
        <f t="shared" si="1439"/>
        <v/>
      </c>
    </row>
    <row r="3025" spans="1:36">
      <c r="A3025" s="41" t="str">
        <f t="shared" si="1422"/>
        <v/>
      </c>
      <c r="B3025" s="150" t="str">
        <f>IF(ISNUMBER(A3025),INDEX('MetaTrader Import'!$H$13:$J$5893,TRUNC(((A3025-$A$39+1)-1)/3)+1,MOD((A3025-$A$39+1)-1,3)+1),"")</f>
        <v/>
      </c>
      <c r="C3025" s="43" t="str">
        <f t="shared" si="1423"/>
        <v/>
      </c>
      <c r="D3025" s="43" t="str">
        <f t="shared" ca="1" si="1413"/>
        <v/>
      </c>
      <c r="E3025" s="43" t="str">
        <f t="shared" si="1424"/>
        <v/>
      </c>
      <c r="F3025" s="43" t="str">
        <f t="shared" si="1425"/>
        <v/>
      </c>
      <c r="G3025" s="43" t="str">
        <f>IF(A3025&lt;&gt;"",IF(A3025&lt;Data!$G$11*0.25,$C$13/$G$32,IF(A3025&gt;Data!$G$11*0.25,$C$13,$C$13*10)),"")</f>
        <v/>
      </c>
      <c r="H3025" s="43" t="str">
        <f>IF(A3025&lt;&gt;"",IF(Data!$G$9="constant",$C$13,IF(Data!$G$9="squeeze",G3025,F3025)),"")</f>
        <v/>
      </c>
      <c r="I3025" s="38" t="str">
        <f ca="1">IF(ISNUMBER(A3025),NORMINV(RAND(),0,IF(AND(Data!$G$9="squeeze",A3025&lt;Data!$G$11*0.25),$H$32,1)*$C$30*$C$13)*($C$14*$C$12),"")</f>
        <v/>
      </c>
      <c r="J3025" s="42" t="str">
        <f ca="1">IFERROR(IF(Data!$C$6="Real",B3025,I3025+J3024+($C$14*$C$12)*(NORMINV(RAND(),$C$15,CHOOSE($G$13,$C$13,F3025,G3025)))),"")</f>
        <v/>
      </c>
      <c r="K3025" s="88" t="str">
        <f>IF(ISNUMBER(A3025), IF($G$16="fixed",$G$17,MIN(H3025*Data!$C$7*$C$16*0.5,$C$17*Data!$C$7))*$C$12,"")</f>
        <v/>
      </c>
      <c r="L3025" s="42" t="str">
        <f t="shared" ca="1" si="1440"/>
        <v/>
      </c>
      <c r="M3025" s="44" t="str">
        <f t="shared" ca="1" si="1441"/>
        <v/>
      </c>
      <c r="N3025" s="44" t="str">
        <f t="shared" ca="1" si="1442"/>
        <v/>
      </c>
      <c r="O3025" s="108" t="str">
        <f t="shared" si="1426"/>
        <v/>
      </c>
      <c r="P3025" s="102" t="str">
        <f t="shared" si="1427"/>
        <v/>
      </c>
      <c r="Q3025" s="102" t="str">
        <f t="shared" si="1428"/>
        <v/>
      </c>
      <c r="R3025" s="120" t="str">
        <f t="shared" si="1429"/>
        <v/>
      </c>
      <c r="S3025" s="54" t="str">
        <f t="shared" si="1430"/>
        <v/>
      </c>
      <c r="T3025" s="5" t="str">
        <f t="shared" si="1431"/>
        <v/>
      </c>
      <c r="U3025" s="152" t="str">
        <f t="shared" si="1414"/>
        <v/>
      </c>
      <c r="V3025" s="152" t="str">
        <f t="shared" si="1415"/>
        <v/>
      </c>
      <c r="W3025" s="153" t="str">
        <f t="shared" si="1416"/>
        <v/>
      </c>
      <c r="X3025" s="153" t="str">
        <f t="shared" si="1417"/>
        <v/>
      </c>
      <c r="Y3025" s="153" t="str">
        <f t="shared" si="1418"/>
        <v/>
      </c>
      <c r="Z3025" s="153" t="str">
        <f t="shared" si="1419"/>
        <v/>
      </c>
      <c r="AA3025" s="152" t="str">
        <f t="shared" si="1420"/>
        <v/>
      </c>
      <c r="AB3025" s="152" t="str">
        <f t="shared" si="1421"/>
        <v/>
      </c>
      <c r="AC3025" s="154" t="str">
        <f t="shared" si="1432"/>
        <v/>
      </c>
      <c r="AD3025" s="154" t="str">
        <f t="shared" si="1433"/>
        <v/>
      </c>
      <c r="AE3025" s="3" t="str">
        <f t="shared" si="1434"/>
        <v/>
      </c>
      <c r="AF3025" s="3" t="str">
        <f t="shared" si="1435"/>
        <v/>
      </c>
      <c r="AG3025" s="3" t="str">
        <f t="shared" si="1436"/>
        <v/>
      </c>
      <c r="AH3025" s="4" t="str">
        <f t="shared" si="1437"/>
        <v/>
      </c>
      <c r="AI3025" s="75" t="str">
        <f t="shared" si="1438"/>
        <v/>
      </c>
      <c r="AJ3025" s="75" t="str">
        <f t="shared" si="1439"/>
        <v/>
      </c>
    </row>
    <row r="3026" spans="1:36">
      <c r="A3026" s="41" t="str">
        <f t="shared" si="1422"/>
        <v/>
      </c>
      <c r="B3026" s="150" t="str">
        <f>IF(ISNUMBER(A3026),INDEX('MetaTrader Import'!$H$13:$J$5893,TRUNC(((A3026-$A$39+1)-1)/3)+1,MOD((A3026-$A$39+1)-1,3)+1),"")</f>
        <v/>
      </c>
      <c r="C3026" s="43" t="str">
        <f t="shared" si="1423"/>
        <v/>
      </c>
      <c r="D3026" s="43" t="str">
        <f t="shared" ca="1" si="1413"/>
        <v/>
      </c>
      <c r="E3026" s="43" t="str">
        <f t="shared" si="1424"/>
        <v/>
      </c>
      <c r="F3026" s="43" t="str">
        <f t="shared" si="1425"/>
        <v/>
      </c>
      <c r="G3026" s="43" t="str">
        <f>IF(A3026&lt;&gt;"",IF(A3026&lt;Data!$G$11*0.25,$C$13/$G$32,IF(A3026&gt;Data!$G$11*0.25,$C$13,$C$13*10)),"")</f>
        <v/>
      </c>
      <c r="H3026" s="43" t="str">
        <f>IF(A3026&lt;&gt;"",IF(Data!$G$9="constant",$C$13,IF(Data!$G$9="squeeze",G3026,F3026)),"")</f>
        <v/>
      </c>
      <c r="I3026" s="38" t="str">
        <f ca="1">IF(ISNUMBER(A3026),NORMINV(RAND(),0,IF(AND(Data!$G$9="squeeze",A3026&lt;Data!$G$11*0.25),$H$32,1)*$C$30*$C$13)*($C$14*$C$12),"")</f>
        <v/>
      </c>
      <c r="J3026" s="42" t="str">
        <f ca="1">IFERROR(IF(Data!$C$6="Real",B3026,I3026+J3025+($C$14*$C$12)*(NORMINV(RAND(),$C$15,CHOOSE($G$13,$C$13,F3026,G3026)))),"")</f>
        <v/>
      </c>
      <c r="K3026" s="88" t="str">
        <f>IF(ISNUMBER(A3026), IF($G$16="fixed",$G$17,MIN(H3026*Data!$C$7*$C$16*0.5,$C$17*Data!$C$7))*$C$12,"")</f>
        <v/>
      </c>
      <c r="L3026" s="42" t="str">
        <f t="shared" ca="1" si="1440"/>
        <v/>
      </c>
      <c r="M3026" s="44" t="str">
        <f t="shared" ca="1" si="1441"/>
        <v/>
      </c>
      <c r="N3026" s="44" t="str">
        <f t="shared" ca="1" si="1442"/>
        <v/>
      </c>
      <c r="O3026" s="108" t="str">
        <f t="shared" si="1426"/>
        <v/>
      </c>
      <c r="P3026" s="102" t="str">
        <f t="shared" si="1427"/>
        <v/>
      </c>
      <c r="Q3026" s="102" t="str">
        <f t="shared" si="1428"/>
        <v/>
      </c>
      <c r="R3026" s="120" t="str">
        <f t="shared" si="1429"/>
        <v/>
      </c>
      <c r="S3026" s="54" t="str">
        <f t="shared" si="1430"/>
        <v/>
      </c>
      <c r="T3026" s="5" t="str">
        <f t="shared" si="1431"/>
        <v/>
      </c>
      <c r="U3026" s="152" t="str">
        <f t="shared" si="1414"/>
        <v/>
      </c>
      <c r="V3026" s="152" t="str">
        <f t="shared" si="1415"/>
        <v/>
      </c>
      <c r="W3026" s="153" t="str">
        <f t="shared" si="1416"/>
        <v/>
      </c>
      <c r="X3026" s="153" t="str">
        <f t="shared" si="1417"/>
        <v/>
      </c>
      <c r="Y3026" s="153" t="str">
        <f t="shared" si="1418"/>
        <v/>
      </c>
      <c r="Z3026" s="153" t="str">
        <f t="shared" si="1419"/>
        <v/>
      </c>
      <c r="AA3026" s="152" t="str">
        <f t="shared" si="1420"/>
        <v/>
      </c>
      <c r="AB3026" s="152" t="str">
        <f t="shared" si="1421"/>
        <v/>
      </c>
      <c r="AC3026" s="154" t="str">
        <f t="shared" si="1432"/>
        <v/>
      </c>
      <c r="AD3026" s="154" t="str">
        <f t="shared" si="1433"/>
        <v/>
      </c>
      <c r="AE3026" s="3" t="str">
        <f t="shared" si="1434"/>
        <v/>
      </c>
      <c r="AF3026" s="3" t="str">
        <f t="shared" si="1435"/>
        <v/>
      </c>
      <c r="AG3026" s="3" t="str">
        <f t="shared" si="1436"/>
        <v/>
      </c>
      <c r="AH3026" s="4" t="str">
        <f t="shared" si="1437"/>
        <v/>
      </c>
      <c r="AI3026" s="75" t="str">
        <f t="shared" si="1438"/>
        <v/>
      </c>
      <c r="AJ3026" s="75" t="str">
        <f t="shared" si="1439"/>
        <v/>
      </c>
    </row>
    <row r="3027" spans="1:36">
      <c r="A3027" s="41" t="str">
        <f t="shared" si="1422"/>
        <v/>
      </c>
      <c r="B3027" s="150" t="str">
        <f>IF(ISNUMBER(A3027),INDEX('MetaTrader Import'!$H$13:$J$5893,TRUNC(((A3027-$A$39+1)-1)/3)+1,MOD((A3027-$A$39+1)-1,3)+1),"")</f>
        <v/>
      </c>
      <c r="C3027" s="43" t="str">
        <f t="shared" si="1423"/>
        <v/>
      </c>
      <c r="D3027" s="43" t="str">
        <f t="shared" ca="1" si="1413"/>
        <v/>
      </c>
      <c r="E3027" s="43" t="str">
        <f t="shared" si="1424"/>
        <v/>
      </c>
      <c r="F3027" s="43" t="str">
        <f t="shared" si="1425"/>
        <v/>
      </c>
      <c r="G3027" s="43" t="str">
        <f>IF(A3027&lt;&gt;"",IF(A3027&lt;Data!$G$11*0.25,$C$13/$G$32,IF(A3027&gt;Data!$G$11*0.25,$C$13,$C$13*10)),"")</f>
        <v/>
      </c>
      <c r="H3027" s="43" t="str">
        <f>IF(A3027&lt;&gt;"",IF(Data!$G$9="constant",$C$13,IF(Data!$G$9="squeeze",G3027,F3027)),"")</f>
        <v/>
      </c>
      <c r="I3027" s="38" t="str">
        <f ca="1">IF(ISNUMBER(A3027),NORMINV(RAND(),0,IF(AND(Data!$G$9="squeeze",A3027&lt;Data!$G$11*0.25),$H$32,1)*$C$30*$C$13)*($C$14*$C$12),"")</f>
        <v/>
      </c>
      <c r="J3027" s="42" t="str">
        <f ca="1">IFERROR(IF(Data!$C$6="Real",B3027,I3027+J3026+($C$14*$C$12)*(NORMINV(RAND(),$C$15,CHOOSE($G$13,$C$13,F3027,G3027)))),"")</f>
        <v/>
      </c>
      <c r="K3027" s="88" t="str">
        <f>IF(ISNUMBER(A3027), IF($G$16="fixed",$G$17,MIN(H3027*Data!$C$7*$C$16*0.5,$C$17*Data!$C$7))*$C$12,"")</f>
        <v/>
      </c>
      <c r="L3027" s="42" t="str">
        <f t="shared" ca="1" si="1440"/>
        <v/>
      </c>
      <c r="M3027" s="44" t="str">
        <f t="shared" ca="1" si="1441"/>
        <v/>
      </c>
      <c r="N3027" s="44" t="str">
        <f t="shared" ca="1" si="1442"/>
        <v/>
      </c>
      <c r="O3027" s="108" t="str">
        <f t="shared" si="1426"/>
        <v/>
      </c>
      <c r="P3027" s="102" t="str">
        <f t="shared" si="1427"/>
        <v/>
      </c>
      <c r="Q3027" s="102" t="str">
        <f t="shared" si="1428"/>
        <v/>
      </c>
      <c r="R3027" s="120" t="str">
        <f t="shared" si="1429"/>
        <v/>
      </c>
      <c r="S3027" s="54" t="str">
        <f t="shared" si="1430"/>
        <v/>
      </c>
      <c r="T3027" s="5" t="str">
        <f t="shared" si="1431"/>
        <v/>
      </c>
      <c r="U3027" s="152" t="str">
        <f t="shared" si="1414"/>
        <v/>
      </c>
      <c r="V3027" s="152" t="str">
        <f t="shared" si="1415"/>
        <v/>
      </c>
      <c r="W3027" s="153" t="str">
        <f t="shared" si="1416"/>
        <v/>
      </c>
      <c r="X3027" s="153" t="str">
        <f t="shared" si="1417"/>
        <v/>
      </c>
      <c r="Y3027" s="153" t="str">
        <f t="shared" si="1418"/>
        <v/>
      </c>
      <c r="Z3027" s="153" t="str">
        <f t="shared" si="1419"/>
        <v/>
      </c>
      <c r="AA3027" s="152" t="str">
        <f t="shared" si="1420"/>
        <v/>
      </c>
      <c r="AB3027" s="152" t="str">
        <f t="shared" si="1421"/>
        <v/>
      </c>
      <c r="AC3027" s="154" t="str">
        <f t="shared" si="1432"/>
        <v/>
      </c>
      <c r="AD3027" s="154" t="str">
        <f t="shared" si="1433"/>
        <v/>
      </c>
      <c r="AE3027" s="3" t="str">
        <f t="shared" si="1434"/>
        <v/>
      </c>
      <c r="AF3027" s="3" t="str">
        <f t="shared" si="1435"/>
        <v/>
      </c>
      <c r="AG3027" s="3" t="str">
        <f t="shared" si="1436"/>
        <v/>
      </c>
      <c r="AH3027" s="4" t="str">
        <f t="shared" si="1437"/>
        <v/>
      </c>
      <c r="AI3027" s="75" t="str">
        <f t="shared" si="1438"/>
        <v/>
      </c>
      <c r="AJ3027" s="75" t="str">
        <f t="shared" si="1439"/>
        <v/>
      </c>
    </row>
    <row r="3028" spans="1:36">
      <c r="A3028" s="41" t="str">
        <f t="shared" si="1422"/>
        <v/>
      </c>
      <c r="B3028" s="150" t="str">
        <f>IF(ISNUMBER(A3028),INDEX('MetaTrader Import'!$H$13:$J$5893,TRUNC(((A3028-$A$39+1)-1)/3)+1,MOD((A3028-$A$39+1)-1,3)+1),"")</f>
        <v/>
      </c>
      <c r="C3028" s="43" t="str">
        <f t="shared" si="1423"/>
        <v/>
      </c>
      <c r="D3028" s="43" t="str">
        <f t="shared" ca="1" si="1413"/>
        <v/>
      </c>
      <c r="E3028" s="43" t="str">
        <f t="shared" si="1424"/>
        <v/>
      </c>
      <c r="F3028" s="43" t="str">
        <f t="shared" si="1425"/>
        <v/>
      </c>
      <c r="G3028" s="43" t="str">
        <f>IF(A3028&lt;&gt;"",IF(A3028&lt;Data!$G$11*0.25,$C$13/$G$32,IF(A3028&gt;Data!$G$11*0.25,$C$13,$C$13*10)),"")</f>
        <v/>
      </c>
      <c r="H3028" s="43" t="str">
        <f>IF(A3028&lt;&gt;"",IF(Data!$G$9="constant",$C$13,IF(Data!$G$9="squeeze",G3028,F3028)),"")</f>
        <v/>
      </c>
      <c r="I3028" s="38" t="str">
        <f ca="1">IF(ISNUMBER(A3028),NORMINV(RAND(),0,IF(AND(Data!$G$9="squeeze",A3028&lt;Data!$G$11*0.25),$H$32,1)*$C$30*$C$13)*($C$14*$C$12),"")</f>
        <v/>
      </c>
      <c r="J3028" s="42" t="str">
        <f ca="1">IFERROR(IF(Data!$C$6="Real",B3028,I3028+J3027+($C$14*$C$12)*(NORMINV(RAND(),$C$15,CHOOSE($G$13,$C$13,F3028,G3028)))),"")</f>
        <v/>
      </c>
      <c r="K3028" s="88" t="str">
        <f>IF(ISNUMBER(A3028), IF($G$16="fixed",$G$17,MIN(H3028*Data!$C$7*$C$16*0.5,$C$17*Data!$C$7))*$C$12,"")</f>
        <v/>
      </c>
      <c r="L3028" s="42" t="str">
        <f t="shared" ca="1" si="1440"/>
        <v/>
      </c>
      <c r="M3028" s="44" t="str">
        <f t="shared" ca="1" si="1441"/>
        <v/>
      </c>
      <c r="N3028" s="44" t="str">
        <f t="shared" ca="1" si="1442"/>
        <v/>
      </c>
      <c r="O3028" s="108" t="str">
        <f t="shared" si="1426"/>
        <v/>
      </c>
      <c r="P3028" s="102" t="str">
        <f t="shared" si="1427"/>
        <v/>
      </c>
      <c r="Q3028" s="102" t="str">
        <f t="shared" si="1428"/>
        <v/>
      </c>
      <c r="R3028" s="120" t="str">
        <f t="shared" si="1429"/>
        <v/>
      </c>
      <c r="S3028" s="54" t="str">
        <f t="shared" si="1430"/>
        <v/>
      </c>
      <c r="T3028" s="5" t="str">
        <f t="shared" si="1431"/>
        <v/>
      </c>
      <c r="U3028" s="152" t="str">
        <f t="shared" si="1414"/>
        <v/>
      </c>
      <c r="V3028" s="152" t="str">
        <f t="shared" si="1415"/>
        <v/>
      </c>
      <c r="W3028" s="153" t="str">
        <f t="shared" si="1416"/>
        <v/>
      </c>
      <c r="X3028" s="153" t="str">
        <f t="shared" si="1417"/>
        <v/>
      </c>
      <c r="Y3028" s="153" t="str">
        <f t="shared" si="1418"/>
        <v/>
      </c>
      <c r="Z3028" s="153" t="str">
        <f t="shared" si="1419"/>
        <v/>
      </c>
      <c r="AA3028" s="152" t="str">
        <f t="shared" si="1420"/>
        <v/>
      </c>
      <c r="AB3028" s="152" t="str">
        <f t="shared" si="1421"/>
        <v/>
      </c>
      <c r="AC3028" s="154" t="str">
        <f t="shared" si="1432"/>
        <v/>
      </c>
      <c r="AD3028" s="154" t="str">
        <f t="shared" si="1433"/>
        <v/>
      </c>
      <c r="AE3028" s="3" t="str">
        <f t="shared" si="1434"/>
        <v/>
      </c>
      <c r="AF3028" s="3" t="str">
        <f t="shared" si="1435"/>
        <v/>
      </c>
      <c r="AG3028" s="3" t="str">
        <f t="shared" si="1436"/>
        <v/>
      </c>
      <c r="AH3028" s="4" t="str">
        <f t="shared" si="1437"/>
        <v/>
      </c>
      <c r="AI3028" s="75" t="str">
        <f t="shared" si="1438"/>
        <v/>
      </c>
      <c r="AJ3028" s="75" t="str">
        <f t="shared" si="1439"/>
        <v/>
      </c>
    </row>
    <row r="3029" spans="1:36">
      <c r="A3029" s="41" t="str">
        <f t="shared" si="1422"/>
        <v/>
      </c>
      <c r="B3029" s="150" t="str">
        <f>IF(ISNUMBER(A3029),INDEX('MetaTrader Import'!$H$13:$J$5893,TRUNC(((A3029-$A$39+1)-1)/3)+1,MOD((A3029-$A$39+1)-1,3)+1),"")</f>
        <v/>
      </c>
      <c r="C3029" s="43" t="str">
        <f t="shared" si="1423"/>
        <v/>
      </c>
      <c r="D3029" s="43" t="str">
        <f t="shared" ca="1" si="1413"/>
        <v/>
      </c>
      <c r="E3029" s="43" t="str">
        <f t="shared" si="1424"/>
        <v/>
      </c>
      <c r="F3029" s="43" t="str">
        <f t="shared" si="1425"/>
        <v/>
      </c>
      <c r="G3029" s="43" t="str">
        <f>IF(A3029&lt;&gt;"",IF(A3029&lt;Data!$G$11*0.25,$C$13/$G$32,IF(A3029&gt;Data!$G$11*0.25,$C$13,$C$13*10)),"")</f>
        <v/>
      </c>
      <c r="H3029" s="43" t="str">
        <f>IF(A3029&lt;&gt;"",IF(Data!$G$9="constant",$C$13,IF(Data!$G$9="squeeze",G3029,F3029)),"")</f>
        <v/>
      </c>
      <c r="I3029" s="38" t="str">
        <f ca="1">IF(ISNUMBER(A3029),NORMINV(RAND(),0,IF(AND(Data!$G$9="squeeze",A3029&lt;Data!$G$11*0.25),$H$32,1)*$C$30*$C$13)*($C$14*$C$12),"")</f>
        <v/>
      </c>
      <c r="J3029" s="42" t="str">
        <f ca="1">IFERROR(IF(Data!$C$6="Real",B3029,I3029+J3028+($C$14*$C$12)*(NORMINV(RAND(),$C$15,CHOOSE($G$13,$C$13,F3029,G3029)))),"")</f>
        <v/>
      </c>
      <c r="K3029" s="88" t="str">
        <f>IF(ISNUMBER(A3029), IF($G$16="fixed",$G$17,MIN(H3029*Data!$C$7*$C$16*0.5,$C$17*Data!$C$7))*$C$12,"")</f>
        <v/>
      </c>
      <c r="L3029" s="42" t="str">
        <f t="shared" ca="1" si="1440"/>
        <v/>
      </c>
      <c r="M3029" s="44" t="str">
        <f t="shared" ca="1" si="1441"/>
        <v/>
      </c>
      <c r="N3029" s="44" t="str">
        <f t="shared" ca="1" si="1442"/>
        <v/>
      </c>
      <c r="O3029" s="108" t="str">
        <f t="shared" si="1426"/>
        <v/>
      </c>
      <c r="P3029" s="102" t="str">
        <f t="shared" si="1427"/>
        <v/>
      </c>
      <c r="Q3029" s="102" t="str">
        <f t="shared" si="1428"/>
        <v/>
      </c>
      <c r="R3029" s="120" t="str">
        <f t="shared" si="1429"/>
        <v/>
      </c>
      <c r="S3029" s="54" t="str">
        <f t="shared" si="1430"/>
        <v/>
      </c>
      <c r="T3029" s="5" t="str">
        <f t="shared" si="1431"/>
        <v/>
      </c>
      <c r="U3029" s="152" t="str">
        <f t="shared" si="1414"/>
        <v/>
      </c>
      <c r="V3029" s="152" t="str">
        <f t="shared" si="1415"/>
        <v/>
      </c>
      <c r="W3029" s="153" t="str">
        <f t="shared" si="1416"/>
        <v/>
      </c>
      <c r="X3029" s="153" t="str">
        <f t="shared" si="1417"/>
        <v/>
      </c>
      <c r="Y3029" s="153" t="str">
        <f t="shared" si="1418"/>
        <v/>
      </c>
      <c r="Z3029" s="153" t="str">
        <f t="shared" si="1419"/>
        <v/>
      </c>
      <c r="AA3029" s="152" t="str">
        <f t="shared" si="1420"/>
        <v/>
      </c>
      <c r="AB3029" s="152" t="str">
        <f t="shared" si="1421"/>
        <v/>
      </c>
      <c r="AC3029" s="154" t="str">
        <f t="shared" si="1432"/>
        <v/>
      </c>
      <c r="AD3029" s="154" t="str">
        <f t="shared" si="1433"/>
        <v/>
      </c>
      <c r="AE3029" s="3" t="str">
        <f t="shared" si="1434"/>
        <v/>
      </c>
      <c r="AF3029" s="3" t="str">
        <f t="shared" si="1435"/>
        <v/>
      </c>
      <c r="AG3029" s="3" t="str">
        <f t="shared" si="1436"/>
        <v/>
      </c>
      <c r="AH3029" s="4" t="str">
        <f t="shared" si="1437"/>
        <v/>
      </c>
      <c r="AI3029" s="75" t="str">
        <f t="shared" si="1438"/>
        <v/>
      </c>
      <c r="AJ3029" s="75" t="str">
        <f t="shared" si="1439"/>
        <v/>
      </c>
    </row>
    <row r="3030" spans="1:36">
      <c r="A3030" s="41" t="str">
        <f t="shared" si="1422"/>
        <v/>
      </c>
      <c r="B3030" s="150" t="str">
        <f>IF(ISNUMBER(A3030),INDEX('MetaTrader Import'!$H$13:$J$5893,TRUNC(((A3030-$A$39+1)-1)/3)+1,MOD((A3030-$A$39+1)-1,3)+1),"")</f>
        <v/>
      </c>
      <c r="C3030" s="43" t="str">
        <f t="shared" si="1423"/>
        <v/>
      </c>
      <c r="D3030" s="43" t="str">
        <f t="shared" ca="1" si="1413"/>
        <v/>
      </c>
      <c r="E3030" s="43" t="str">
        <f t="shared" si="1424"/>
        <v/>
      </c>
      <c r="F3030" s="43" t="str">
        <f t="shared" si="1425"/>
        <v/>
      </c>
      <c r="G3030" s="43" t="str">
        <f>IF(A3030&lt;&gt;"",IF(A3030&lt;Data!$G$11*0.25,$C$13/$G$32,IF(A3030&gt;Data!$G$11*0.25,$C$13,$C$13*10)),"")</f>
        <v/>
      </c>
      <c r="H3030" s="43" t="str">
        <f>IF(A3030&lt;&gt;"",IF(Data!$G$9="constant",$C$13,IF(Data!$G$9="squeeze",G3030,F3030)),"")</f>
        <v/>
      </c>
      <c r="I3030" s="38" t="str">
        <f ca="1">IF(ISNUMBER(A3030),NORMINV(RAND(),0,IF(AND(Data!$G$9="squeeze",A3030&lt;Data!$G$11*0.25),$H$32,1)*$C$30*$C$13)*($C$14*$C$12),"")</f>
        <v/>
      </c>
      <c r="J3030" s="42" t="str">
        <f ca="1">IFERROR(IF(Data!$C$6="Real",B3030,I3030+J3029+($C$14*$C$12)*(NORMINV(RAND(),$C$15,CHOOSE($G$13,$C$13,F3030,G3030)))),"")</f>
        <v/>
      </c>
      <c r="K3030" s="88" t="str">
        <f>IF(ISNUMBER(A3030), IF($G$16="fixed",$G$17,MIN(H3030*Data!$C$7*$C$16*0.5,$C$17*Data!$C$7))*$C$12,"")</f>
        <v/>
      </c>
      <c r="L3030" s="42" t="str">
        <f t="shared" ca="1" si="1440"/>
        <v/>
      </c>
      <c r="M3030" s="44" t="str">
        <f t="shared" ca="1" si="1441"/>
        <v/>
      </c>
      <c r="N3030" s="44" t="str">
        <f t="shared" ca="1" si="1442"/>
        <v/>
      </c>
      <c r="O3030" s="108" t="str">
        <f t="shared" si="1426"/>
        <v/>
      </c>
      <c r="P3030" s="102" t="str">
        <f t="shared" si="1427"/>
        <v/>
      </c>
      <c r="Q3030" s="102" t="str">
        <f t="shared" si="1428"/>
        <v/>
      </c>
      <c r="R3030" s="120" t="str">
        <f t="shared" si="1429"/>
        <v/>
      </c>
      <c r="S3030" s="54" t="str">
        <f t="shared" si="1430"/>
        <v/>
      </c>
      <c r="T3030" s="5" t="str">
        <f t="shared" si="1431"/>
        <v/>
      </c>
      <c r="U3030" s="152" t="str">
        <f t="shared" si="1414"/>
        <v/>
      </c>
      <c r="V3030" s="152" t="str">
        <f t="shared" si="1415"/>
        <v/>
      </c>
      <c r="W3030" s="153" t="str">
        <f t="shared" si="1416"/>
        <v/>
      </c>
      <c r="X3030" s="153" t="str">
        <f t="shared" si="1417"/>
        <v/>
      </c>
      <c r="Y3030" s="153" t="str">
        <f t="shared" si="1418"/>
        <v/>
      </c>
      <c r="Z3030" s="153" t="str">
        <f t="shared" si="1419"/>
        <v/>
      </c>
      <c r="AA3030" s="152" t="str">
        <f t="shared" si="1420"/>
        <v/>
      </c>
      <c r="AB3030" s="152" t="str">
        <f t="shared" si="1421"/>
        <v/>
      </c>
      <c r="AC3030" s="154" t="str">
        <f t="shared" si="1432"/>
        <v/>
      </c>
      <c r="AD3030" s="154" t="str">
        <f t="shared" si="1433"/>
        <v/>
      </c>
      <c r="AE3030" s="3" t="str">
        <f t="shared" si="1434"/>
        <v/>
      </c>
      <c r="AF3030" s="3" t="str">
        <f t="shared" si="1435"/>
        <v/>
      </c>
      <c r="AG3030" s="3" t="str">
        <f t="shared" si="1436"/>
        <v/>
      </c>
      <c r="AH3030" s="4" t="str">
        <f t="shared" si="1437"/>
        <v/>
      </c>
      <c r="AI3030" s="75" t="str">
        <f t="shared" si="1438"/>
        <v/>
      </c>
      <c r="AJ3030" s="75" t="str">
        <f t="shared" si="1439"/>
        <v/>
      </c>
    </row>
    <row r="3031" spans="1:36">
      <c r="A3031" s="41" t="str">
        <f t="shared" si="1422"/>
        <v/>
      </c>
      <c r="B3031" s="150" t="str">
        <f>IF(ISNUMBER(A3031),INDEX('MetaTrader Import'!$H$13:$J$5893,TRUNC(((A3031-$A$39+1)-1)/3)+1,MOD((A3031-$A$39+1)-1,3)+1),"")</f>
        <v/>
      </c>
      <c r="C3031" s="43" t="str">
        <f t="shared" si="1423"/>
        <v/>
      </c>
      <c r="D3031" s="43" t="str">
        <f t="shared" ca="1" si="1413"/>
        <v/>
      </c>
      <c r="E3031" s="43" t="str">
        <f t="shared" si="1424"/>
        <v/>
      </c>
      <c r="F3031" s="43" t="str">
        <f t="shared" si="1425"/>
        <v/>
      </c>
      <c r="G3031" s="43" t="str">
        <f>IF(A3031&lt;&gt;"",IF(A3031&lt;Data!$G$11*0.25,$C$13/$G$32,IF(A3031&gt;Data!$G$11*0.25,$C$13,$C$13*10)),"")</f>
        <v/>
      </c>
      <c r="H3031" s="43" t="str">
        <f>IF(A3031&lt;&gt;"",IF(Data!$G$9="constant",$C$13,IF(Data!$G$9="squeeze",G3031,F3031)),"")</f>
        <v/>
      </c>
      <c r="I3031" s="38" t="str">
        <f ca="1">IF(ISNUMBER(A3031),NORMINV(RAND(),0,IF(AND(Data!$G$9="squeeze",A3031&lt;Data!$G$11*0.25),$H$32,1)*$C$30*$C$13)*($C$14*$C$12),"")</f>
        <v/>
      </c>
      <c r="J3031" s="42" t="str">
        <f ca="1">IFERROR(IF(Data!$C$6="Real",B3031,I3031+J3030+($C$14*$C$12)*(NORMINV(RAND(),$C$15,CHOOSE($G$13,$C$13,F3031,G3031)))),"")</f>
        <v/>
      </c>
      <c r="K3031" s="88" t="str">
        <f>IF(ISNUMBER(A3031), IF($G$16="fixed",$G$17,MIN(H3031*Data!$C$7*$C$16*0.5,$C$17*Data!$C$7))*$C$12,"")</f>
        <v/>
      </c>
      <c r="L3031" s="42" t="str">
        <f t="shared" ca="1" si="1440"/>
        <v/>
      </c>
      <c r="M3031" s="44" t="str">
        <f t="shared" ca="1" si="1441"/>
        <v/>
      </c>
      <c r="N3031" s="44" t="str">
        <f t="shared" ca="1" si="1442"/>
        <v/>
      </c>
      <c r="O3031" s="108" t="str">
        <f t="shared" si="1426"/>
        <v/>
      </c>
      <c r="P3031" s="102" t="str">
        <f t="shared" si="1427"/>
        <v/>
      </c>
      <c r="Q3031" s="102" t="str">
        <f t="shared" si="1428"/>
        <v/>
      </c>
      <c r="R3031" s="120" t="str">
        <f t="shared" si="1429"/>
        <v/>
      </c>
      <c r="S3031" s="54" t="str">
        <f t="shared" si="1430"/>
        <v/>
      </c>
      <c r="T3031" s="5" t="str">
        <f t="shared" si="1431"/>
        <v/>
      </c>
      <c r="U3031" s="152" t="str">
        <f t="shared" si="1414"/>
        <v/>
      </c>
      <c r="V3031" s="152" t="str">
        <f t="shared" si="1415"/>
        <v/>
      </c>
      <c r="W3031" s="153" t="str">
        <f t="shared" si="1416"/>
        <v/>
      </c>
      <c r="X3031" s="153" t="str">
        <f t="shared" si="1417"/>
        <v/>
      </c>
      <c r="Y3031" s="153" t="str">
        <f t="shared" si="1418"/>
        <v/>
      </c>
      <c r="Z3031" s="153" t="str">
        <f t="shared" si="1419"/>
        <v/>
      </c>
      <c r="AA3031" s="152" t="str">
        <f t="shared" si="1420"/>
        <v/>
      </c>
      <c r="AB3031" s="152" t="str">
        <f t="shared" si="1421"/>
        <v/>
      </c>
      <c r="AC3031" s="154" t="str">
        <f t="shared" si="1432"/>
        <v/>
      </c>
      <c r="AD3031" s="154" t="str">
        <f t="shared" si="1433"/>
        <v/>
      </c>
      <c r="AE3031" s="3" t="str">
        <f t="shared" si="1434"/>
        <v/>
      </c>
      <c r="AF3031" s="3" t="str">
        <f t="shared" si="1435"/>
        <v/>
      </c>
      <c r="AG3031" s="3" t="str">
        <f t="shared" si="1436"/>
        <v/>
      </c>
      <c r="AH3031" s="4" t="str">
        <f t="shared" si="1437"/>
        <v/>
      </c>
      <c r="AI3031" s="75" t="str">
        <f t="shared" si="1438"/>
        <v/>
      </c>
      <c r="AJ3031" s="75" t="str">
        <f t="shared" si="1439"/>
        <v/>
      </c>
    </row>
    <row r="3032" spans="1:36">
      <c r="A3032" s="41" t="str">
        <f t="shared" si="1422"/>
        <v/>
      </c>
      <c r="B3032" s="150" t="str">
        <f>IF(ISNUMBER(A3032),INDEX('MetaTrader Import'!$H$13:$J$5893,TRUNC(((A3032-$A$39+1)-1)/3)+1,MOD((A3032-$A$39+1)-1,3)+1),"")</f>
        <v/>
      </c>
      <c r="C3032" s="43" t="str">
        <f t="shared" si="1423"/>
        <v/>
      </c>
      <c r="D3032" s="43" t="str">
        <f t="shared" ca="1" si="1413"/>
        <v/>
      </c>
      <c r="E3032" s="43" t="str">
        <f t="shared" si="1424"/>
        <v/>
      </c>
      <c r="F3032" s="43" t="str">
        <f t="shared" si="1425"/>
        <v/>
      </c>
      <c r="G3032" s="43" t="str">
        <f>IF(A3032&lt;&gt;"",IF(A3032&lt;Data!$G$11*0.25,$C$13/$G$32,IF(A3032&gt;Data!$G$11*0.25,$C$13,$C$13*10)),"")</f>
        <v/>
      </c>
      <c r="H3032" s="43" t="str">
        <f>IF(A3032&lt;&gt;"",IF(Data!$G$9="constant",$C$13,IF(Data!$G$9="squeeze",G3032,F3032)),"")</f>
        <v/>
      </c>
      <c r="I3032" s="38" t="str">
        <f ca="1">IF(ISNUMBER(A3032),NORMINV(RAND(),0,IF(AND(Data!$G$9="squeeze",A3032&lt;Data!$G$11*0.25),$H$32,1)*$C$30*$C$13)*($C$14*$C$12),"")</f>
        <v/>
      </c>
      <c r="J3032" s="42" t="str">
        <f ca="1">IFERROR(IF(Data!$C$6="Real",B3032,I3032+J3031+($C$14*$C$12)*(NORMINV(RAND(),$C$15,CHOOSE($G$13,$C$13,F3032,G3032)))),"")</f>
        <v/>
      </c>
      <c r="K3032" s="88" t="str">
        <f>IF(ISNUMBER(A3032), IF($G$16="fixed",$G$17,MIN(H3032*Data!$C$7*$C$16*0.5,$C$17*Data!$C$7))*$C$12,"")</f>
        <v/>
      </c>
      <c r="L3032" s="42" t="str">
        <f t="shared" ca="1" si="1440"/>
        <v/>
      </c>
      <c r="M3032" s="44" t="str">
        <f t="shared" ca="1" si="1441"/>
        <v/>
      </c>
      <c r="N3032" s="44" t="str">
        <f t="shared" ca="1" si="1442"/>
        <v/>
      </c>
      <c r="O3032" s="108" t="str">
        <f t="shared" si="1426"/>
        <v/>
      </c>
      <c r="P3032" s="102" t="str">
        <f t="shared" si="1427"/>
        <v/>
      </c>
      <c r="Q3032" s="102" t="str">
        <f t="shared" si="1428"/>
        <v/>
      </c>
      <c r="R3032" s="120" t="str">
        <f t="shared" si="1429"/>
        <v/>
      </c>
      <c r="S3032" s="54" t="str">
        <f t="shared" si="1430"/>
        <v/>
      </c>
      <c r="T3032" s="5" t="str">
        <f t="shared" si="1431"/>
        <v/>
      </c>
      <c r="U3032" s="152" t="str">
        <f t="shared" si="1414"/>
        <v/>
      </c>
      <c r="V3032" s="152" t="str">
        <f t="shared" si="1415"/>
        <v/>
      </c>
      <c r="W3032" s="153" t="str">
        <f t="shared" si="1416"/>
        <v/>
      </c>
      <c r="X3032" s="153" t="str">
        <f t="shared" si="1417"/>
        <v/>
      </c>
      <c r="Y3032" s="153" t="str">
        <f t="shared" si="1418"/>
        <v/>
      </c>
      <c r="Z3032" s="153" t="str">
        <f t="shared" si="1419"/>
        <v/>
      </c>
      <c r="AA3032" s="152" t="str">
        <f t="shared" si="1420"/>
        <v/>
      </c>
      <c r="AB3032" s="152" t="str">
        <f t="shared" si="1421"/>
        <v/>
      </c>
      <c r="AC3032" s="154" t="str">
        <f t="shared" si="1432"/>
        <v/>
      </c>
      <c r="AD3032" s="154" t="str">
        <f t="shared" si="1433"/>
        <v/>
      </c>
      <c r="AE3032" s="3" t="str">
        <f t="shared" si="1434"/>
        <v/>
      </c>
      <c r="AF3032" s="3" t="str">
        <f t="shared" si="1435"/>
        <v/>
      </c>
      <c r="AG3032" s="3" t="str">
        <f t="shared" si="1436"/>
        <v/>
      </c>
      <c r="AH3032" s="4" t="str">
        <f t="shared" si="1437"/>
        <v/>
      </c>
      <c r="AI3032" s="75" t="str">
        <f t="shared" si="1438"/>
        <v/>
      </c>
      <c r="AJ3032" s="75" t="str">
        <f t="shared" si="1439"/>
        <v/>
      </c>
    </row>
    <row r="3033" spans="1:36">
      <c r="A3033" s="41" t="str">
        <f t="shared" si="1422"/>
        <v/>
      </c>
      <c r="B3033" s="150" t="str">
        <f>IF(ISNUMBER(A3033),INDEX('MetaTrader Import'!$H$13:$J$5893,TRUNC(((A3033-$A$39+1)-1)/3)+1,MOD((A3033-$A$39+1)-1,3)+1),"")</f>
        <v/>
      </c>
      <c r="C3033" s="43" t="str">
        <f t="shared" si="1423"/>
        <v/>
      </c>
      <c r="D3033" s="43" t="str">
        <f t="shared" ca="1" si="1413"/>
        <v/>
      </c>
      <c r="E3033" s="43" t="str">
        <f t="shared" si="1424"/>
        <v/>
      </c>
      <c r="F3033" s="43" t="str">
        <f t="shared" si="1425"/>
        <v/>
      </c>
      <c r="G3033" s="43" t="str">
        <f>IF(A3033&lt;&gt;"",IF(A3033&lt;Data!$G$11*0.25,$C$13/$G$32,IF(A3033&gt;Data!$G$11*0.25,$C$13,$C$13*10)),"")</f>
        <v/>
      </c>
      <c r="H3033" s="43" t="str">
        <f>IF(A3033&lt;&gt;"",IF(Data!$G$9="constant",$C$13,IF(Data!$G$9="squeeze",G3033,F3033)),"")</f>
        <v/>
      </c>
      <c r="I3033" s="38" t="str">
        <f ca="1">IF(ISNUMBER(A3033),NORMINV(RAND(),0,IF(AND(Data!$G$9="squeeze",A3033&lt;Data!$G$11*0.25),$H$32,1)*$C$30*$C$13)*($C$14*$C$12),"")</f>
        <v/>
      </c>
      <c r="J3033" s="42" t="str">
        <f ca="1">IFERROR(IF(Data!$C$6="Real",B3033,I3033+J3032+($C$14*$C$12)*(NORMINV(RAND(),$C$15,CHOOSE($G$13,$C$13,F3033,G3033)))),"")</f>
        <v/>
      </c>
      <c r="K3033" s="88" t="str">
        <f>IF(ISNUMBER(A3033), IF($G$16="fixed",$G$17,MIN(H3033*Data!$C$7*$C$16*0.5,$C$17*Data!$C$7))*$C$12,"")</f>
        <v/>
      </c>
      <c r="L3033" s="42" t="str">
        <f t="shared" ca="1" si="1440"/>
        <v/>
      </c>
      <c r="M3033" s="44" t="str">
        <f t="shared" ca="1" si="1441"/>
        <v/>
      </c>
      <c r="N3033" s="44" t="str">
        <f t="shared" ca="1" si="1442"/>
        <v/>
      </c>
      <c r="O3033" s="108" t="str">
        <f t="shared" si="1426"/>
        <v/>
      </c>
      <c r="P3033" s="102" t="str">
        <f t="shared" si="1427"/>
        <v/>
      </c>
      <c r="Q3033" s="102" t="str">
        <f t="shared" si="1428"/>
        <v/>
      </c>
      <c r="R3033" s="120" t="str">
        <f t="shared" si="1429"/>
        <v/>
      </c>
      <c r="S3033" s="54" t="str">
        <f t="shared" si="1430"/>
        <v/>
      </c>
      <c r="T3033" s="5" t="str">
        <f t="shared" si="1431"/>
        <v/>
      </c>
      <c r="U3033" s="152" t="str">
        <f t="shared" si="1414"/>
        <v/>
      </c>
      <c r="V3033" s="152" t="str">
        <f t="shared" si="1415"/>
        <v/>
      </c>
      <c r="W3033" s="153" t="str">
        <f t="shared" si="1416"/>
        <v/>
      </c>
      <c r="X3033" s="153" t="str">
        <f t="shared" si="1417"/>
        <v/>
      </c>
      <c r="Y3033" s="153" t="str">
        <f t="shared" si="1418"/>
        <v/>
      </c>
      <c r="Z3033" s="153" t="str">
        <f t="shared" si="1419"/>
        <v/>
      </c>
      <c r="AA3033" s="152" t="str">
        <f t="shared" si="1420"/>
        <v/>
      </c>
      <c r="AB3033" s="152" t="str">
        <f t="shared" si="1421"/>
        <v/>
      </c>
      <c r="AC3033" s="154" t="str">
        <f t="shared" si="1432"/>
        <v/>
      </c>
      <c r="AD3033" s="154" t="str">
        <f t="shared" si="1433"/>
        <v/>
      </c>
      <c r="AE3033" s="3" t="str">
        <f t="shared" si="1434"/>
        <v/>
      </c>
      <c r="AF3033" s="3" t="str">
        <f t="shared" si="1435"/>
        <v/>
      </c>
      <c r="AG3033" s="3" t="str">
        <f t="shared" si="1436"/>
        <v/>
      </c>
      <c r="AH3033" s="4" t="str">
        <f t="shared" si="1437"/>
        <v/>
      </c>
      <c r="AI3033" s="75" t="str">
        <f t="shared" si="1438"/>
        <v/>
      </c>
      <c r="AJ3033" s="75" t="str">
        <f t="shared" si="1439"/>
        <v/>
      </c>
    </row>
    <row r="3034" spans="1:36">
      <c r="A3034" s="41" t="str">
        <f t="shared" si="1422"/>
        <v/>
      </c>
      <c r="B3034" s="150" t="str">
        <f>IF(ISNUMBER(A3034),INDEX('MetaTrader Import'!$H$13:$J$5893,TRUNC(((A3034-$A$39+1)-1)/3)+1,MOD((A3034-$A$39+1)-1,3)+1),"")</f>
        <v/>
      </c>
      <c r="C3034" s="43" t="str">
        <f t="shared" si="1423"/>
        <v/>
      </c>
      <c r="D3034" s="43" t="str">
        <f t="shared" ca="1" si="1413"/>
        <v/>
      </c>
      <c r="E3034" s="43" t="str">
        <f t="shared" si="1424"/>
        <v/>
      </c>
      <c r="F3034" s="43" t="str">
        <f t="shared" si="1425"/>
        <v/>
      </c>
      <c r="G3034" s="43" t="str">
        <f>IF(A3034&lt;&gt;"",IF(A3034&lt;Data!$G$11*0.25,$C$13/$G$32,IF(A3034&gt;Data!$G$11*0.25,$C$13,$C$13*10)),"")</f>
        <v/>
      </c>
      <c r="H3034" s="43" t="str">
        <f>IF(A3034&lt;&gt;"",IF(Data!$G$9="constant",$C$13,IF(Data!$G$9="squeeze",G3034,F3034)),"")</f>
        <v/>
      </c>
      <c r="I3034" s="38" t="str">
        <f ca="1">IF(ISNUMBER(A3034),NORMINV(RAND(),0,IF(AND(Data!$G$9="squeeze",A3034&lt;Data!$G$11*0.25),$H$32,1)*$C$30*$C$13)*($C$14*$C$12),"")</f>
        <v/>
      </c>
      <c r="J3034" s="42" t="str">
        <f ca="1">IFERROR(IF(Data!$C$6="Real",B3034,I3034+J3033+($C$14*$C$12)*(NORMINV(RAND(),$C$15,CHOOSE($G$13,$C$13,F3034,G3034)))),"")</f>
        <v/>
      </c>
      <c r="K3034" s="88" t="str">
        <f>IF(ISNUMBER(A3034), IF($G$16="fixed",$G$17,MIN(H3034*Data!$C$7*$C$16*0.5,$C$17*Data!$C$7))*$C$12,"")</f>
        <v/>
      </c>
      <c r="L3034" s="42" t="str">
        <f t="shared" ca="1" si="1440"/>
        <v/>
      </c>
      <c r="M3034" s="44" t="str">
        <f t="shared" ca="1" si="1441"/>
        <v/>
      </c>
      <c r="N3034" s="44" t="str">
        <f t="shared" ca="1" si="1442"/>
        <v/>
      </c>
      <c r="O3034" s="108" t="str">
        <f t="shared" si="1426"/>
        <v/>
      </c>
      <c r="P3034" s="102" t="str">
        <f t="shared" si="1427"/>
        <v/>
      </c>
      <c r="Q3034" s="102" t="str">
        <f t="shared" si="1428"/>
        <v/>
      </c>
      <c r="R3034" s="120" t="str">
        <f t="shared" si="1429"/>
        <v/>
      </c>
      <c r="S3034" s="54" t="str">
        <f t="shared" si="1430"/>
        <v/>
      </c>
      <c r="T3034" s="5" t="str">
        <f t="shared" si="1431"/>
        <v/>
      </c>
      <c r="U3034" s="152" t="str">
        <f t="shared" si="1414"/>
        <v/>
      </c>
      <c r="V3034" s="152" t="str">
        <f t="shared" si="1415"/>
        <v/>
      </c>
      <c r="W3034" s="153" t="str">
        <f t="shared" si="1416"/>
        <v/>
      </c>
      <c r="X3034" s="153" t="str">
        <f t="shared" si="1417"/>
        <v/>
      </c>
      <c r="Y3034" s="153" t="str">
        <f t="shared" si="1418"/>
        <v/>
      </c>
      <c r="Z3034" s="153" t="str">
        <f t="shared" si="1419"/>
        <v/>
      </c>
      <c r="AA3034" s="152" t="str">
        <f t="shared" si="1420"/>
        <v/>
      </c>
      <c r="AB3034" s="152" t="str">
        <f t="shared" si="1421"/>
        <v/>
      </c>
      <c r="AC3034" s="154" t="str">
        <f t="shared" si="1432"/>
        <v/>
      </c>
      <c r="AD3034" s="154" t="str">
        <f t="shared" si="1433"/>
        <v/>
      </c>
      <c r="AE3034" s="3" t="str">
        <f t="shared" si="1434"/>
        <v/>
      </c>
      <c r="AF3034" s="3" t="str">
        <f t="shared" si="1435"/>
        <v/>
      </c>
      <c r="AG3034" s="3" t="str">
        <f t="shared" si="1436"/>
        <v/>
      </c>
      <c r="AH3034" s="4" t="str">
        <f t="shared" si="1437"/>
        <v/>
      </c>
      <c r="AI3034" s="75" t="str">
        <f t="shared" si="1438"/>
        <v/>
      </c>
      <c r="AJ3034" s="75" t="str">
        <f t="shared" si="1439"/>
        <v/>
      </c>
    </row>
    <row r="3035" spans="1:36">
      <c r="A3035" s="41" t="str">
        <f t="shared" si="1422"/>
        <v/>
      </c>
      <c r="B3035" s="150" t="str">
        <f>IF(ISNUMBER(A3035),INDEX('MetaTrader Import'!$H$13:$J$5893,TRUNC(((A3035-$A$39+1)-1)/3)+1,MOD((A3035-$A$39+1)-1,3)+1),"")</f>
        <v/>
      </c>
      <c r="C3035" s="43" t="str">
        <f t="shared" si="1423"/>
        <v/>
      </c>
      <c r="D3035" s="43" t="str">
        <f t="shared" ca="1" si="1413"/>
        <v/>
      </c>
      <c r="E3035" s="43" t="str">
        <f t="shared" si="1424"/>
        <v/>
      </c>
      <c r="F3035" s="43" t="str">
        <f t="shared" si="1425"/>
        <v/>
      </c>
      <c r="G3035" s="43" t="str">
        <f>IF(A3035&lt;&gt;"",IF(A3035&lt;Data!$G$11*0.25,$C$13/$G$32,IF(A3035&gt;Data!$G$11*0.25,$C$13,$C$13*10)),"")</f>
        <v/>
      </c>
      <c r="H3035" s="43" t="str">
        <f>IF(A3035&lt;&gt;"",IF(Data!$G$9="constant",$C$13,IF(Data!$G$9="squeeze",G3035,F3035)),"")</f>
        <v/>
      </c>
      <c r="I3035" s="38" t="str">
        <f ca="1">IF(ISNUMBER(A3035),NORMINV(RAND(),0,IF(AND(Data!$G$9="squeeze",A3035&lt;Data!$G$11*0.25),$H$32,1)*$C$30*$C$13)*($C$14*$C$12),"")</f>
        <v/>
      </c>
      <c r="J3035" s="42" t="str">
        <f ca="1">IFERROR(IF(Data!$C$6="Real",B3035,I3035+J3034+($C$14*$C$12)*(NORMINV(RAND(),$C$15,CHOOSE($G$13,$C$13,F3035,G3035)))),"")</f>
        <v/>
      </c>
      <c r="K3035" s="88" t="str">
        <f>IF(ISNUMBER(A3035), IF($G$16="fixed",$G$17,MIN(H3035*Data!$C$7*$C$16*0.5,$C$17*Data!$C$7))*$C$12,"")</f>
        <v/>
      </c>
      <c r="L3035" s="42" t="str">
        <f t="shared" ca="1" si="1440"/>
        <v/>
      </c>
      <c r="M3035" s="44" t="str">
        <f t="shared" ca="1" si="1441"/>
        <v/>
      </c>
      <c r="N3035" s="44" t="str">
        <f t="shared" ca="1" si="1442"/>
        <v/>
      </c>
      <c r="O3035" s="108" t="str">
        <f t="shared" si="1426"/>
        <v/>
      </c>
      <c r="P3035" s="102" t="str">
        <f t="shared" si="1427"/>
        <v/>
      </c>
      <c r="Q3035" s="102" t="str">
        <f t="shared" si="1428"/>
        <v/>
      </c>
      <c r="R3035" s="120" t="str">
        <f t="shared" si="1429"/>
        <v/>
      </c>
      <c r="S3035" s="54" t="str">
        <f t="shared" si="1430"/>
        <v/>
      </c>
      <c r="T3035" s="5" t="str">
        <f t="shared" si="1431"/>
        <v/>
      </c>
      <c r="U3035" s="152" t="str">
        <f t="shared" si="1414"/>
        <v/>
      </c>
      <c r="V3035" s="152" t="str">
        <f t="shared" si="1415"/>
        <v/>
      </c>
      <c r="W3035" s="153" t="str">
        <f t="shared" si="1416"/>
        <v/>
      </c>
      <c r="X3035" s="153" t="str">
        <f t="shared" si="1417"/>
        <v/>
      </c>
      <c r="Y3035" s="153" t="str">
        <f t="shared" si="1418"/>
        <v/>
      </c>
      <c r="Z3035" s="153" t="str">
        <f t="shared" si="1419"/>
        <v/>
      </c>
      <c r="AA3035" s="152" t="str">
        <f t="shared" si="1420"/>
        <v/>
      </c>
      <c r="AB3035" s="152" t="str">
        <f t="shared" si="1421"/>
        <v/>
      </c>
      <c r="AC3035" s="154" t="str">
        <f t="shared" si="1432"/>
        <v/>
      </c>
      <c r="AD3035" s="154" t="str">
        <f t="shared" si="1433"/>
        <v/>
      </c>
      <c r="AE3035" s="3" t="str">
        <f t="shared" si="1434"/>
        <v/>
      </c>
      <c r="AF3035" s="3" t="str">
        <f t="shared" si="1435"/>
        <v/>
      </c>
      <c r="AG3035" s="3" t="str">
        <f t="shared" si="1436"/>
        <v/>
      </c>
      <c r="AH3035" s="4" t="str">
        <f t="shared" si="1437"/>
        <v/>
      </c>
      <c r="AI3035" s="75" t="str">
        <f t="shared" si="1438"/>
        <v/>
      </c>
      <c r="AJ3035" s="75" t="str">
        <f t="shared" si="1439"/>
        <v/>
      </c>
    </row>
    <row r="3036" spans="1:36">
      <c r="A3036" s="41" t="str">
        <f t="shared" si="1422"/>
        <v/>
      </c>
      <c r="B3036" s="150" t="str">
        <f>IF(ISNUMBER(A3036),INDEX('MetaTrader Import'!$H$13:$J$5893,TRUNC(((A3036-$A$39+1)-1)/3)+1,MOD((A3036-$A$39+1)-1,3)+1),"")</f>
        <v/>
      </c>
      <c r="C3036" s="43" t="str">
        <f t="shared" si="1423"/>
        <v/>
      </c>
      <c r="D3036" s="43" t="str">
        <f t="shared" ca="1" si="1413"/>
        <v/>
      </c>
      <c r="E3036" s="43" t="str">
        <f t="shared" si="1424"/>
        <v/>
      </c>
      <c r="F3036" s="43" t="str">
        <f t="shared" si="1425"/>
        <v/>
      </c>
      <c r="G3036" s="43" t="str">
        <f>IF(A3036&lt;&gt;"",IF(A3036&lt;Data!$G$11*0.25,$C$13/$G$32,IF(A3036&gt;Data!$G$11*0.25,$C$13,$C$13*10)),"")</f>
        <v/>
      </c>
      <c r="H3036" s="43" t="str">
        <f>IF(A3036&lt;&gt;"",IF(Data!$G$9="constant",$C$13,IF(Data!$G$9="squeeze",G3036,F3036)),"")</f>
        <v/>
      </c>
      <c r="I3036" s="38" t="str">
        <f ca="1">IF(ISNUMBER(A3036),NORMINV(RAND(),0,IF(AND(Data!$G$9="squeeze",A3036&lt;Data!$G$11*0.25),$H$32,1)*$C$30*$C$13)*($C$14*$C$12),"")</f>
        <v/>
      </c>
      <c r="J3036" s="42" t="str">
        <f ca="1">IFERROR(IF(Data!$C$6="Real",B3036,I3036+J3035+($C$14*$C$12)*(NORMINV(RAND(),$C$15,CHOOSE($G$13,$C$13,F3036,G3036)))),"")</f>
        <v/>
      </c>
      <c r="K3036" s="88" t="str">
        <f>IF(ISNUMBER(A3036), IF($G$16="fixed",$G$17,MIN(H3036*Data!$C$7*$C$16*0.5,$C$17*Data!$C$7))*$C$12,"")</f>
        <v/>
      </c>
      <c r="L3036" s="42" t="str">
        <f t="shared" ca="1" si="1440"/>
        <v/>
      </c>
      <c r="M3036" s="44" t="str">
        <f t="shared" ca="1" si="1441"/>
        <v/>
      </c>
      <c r="N3036" s="44" t="str">
        <f t="shared" ca="1" si="1442"/>
        <v/>
      </c>
      <c r="O3036" s="108" t="str">
        <f t="shared" si="1426"/>
        <v/>
      </c>
      <c r="P3036" s="102" t="str">
        <f t="shared" si="1427"/>
        <v/>
      </c>
      <c r="Q3036" s="102" t="str">
        <f t="shared" si="1428"/>
        <v/>
      </c>
      <c r="R3036" s="120" t="str">
        <f t="shared" si="1429"/>
        <v/>
      </c>
      <c r="S3036" s="54" t="str">
        <f t="shared" si="1430"/>
        <v/>
      </c>
      <c r="T3036" s="5" t="str">
        <f t="shared" si="1431"/>
        <v/>
      </c>
      <c r="U3036" s="152" t="str">
        <f t="shared" si="1414"/>
        <v/>
      </c>
      <c r="V3036" s="152" t="str">
        <f t="shared" si="1415"/>
        <v/>
      </c>
      <c r="W3036" s="153" t="str">
        <f t="shared" si="1416"/>
        <v/>
      </c>
      <c r="X3036" s="153" t="str">
        <f t="shared" si="1417"/>
        <v/>
      </c>
      <c r="Y3036" s="153" t="str">
        <f t="shared" si="1418"/>
        <v/>
      </c>
      <c r="Z3036" s="153" t="str">
        <f t="shared" si="1419"/>
        <v/>
      </c>
      <c r="AA3036" s="152" t="str">
        <f t="shared" si="1420"/>
        <v/>
      </c>
      <c r="AB3036" s="152" t="str">
        <f t="shared" si="1421"/>
        <v/>
      </c>
      <c r="AC3036" s="154" t="str">
        <f t="shared" si="1432"/>
        <v/>
      </c>
      <c r="AD3036" s="154" t="str">
        <f t="shared" si="1433"/>
        <v/>
      </c>
      <c r="AE3036" s="3" t="str">
        <f t="shared" si="1434"/>
        <v/>
      </c>
      <c r="AF3036" s="3" t="str">
        <f t="shared" si="1435"/>
        <v/>
      </c>
      <c r="AG3036" s="3" t="str">
        <f t="shared" si="1436"/>
        <v/>
      </c>
      <c r="AH3036" s="4" t="str">
        <f t="shared" si="1437"/>
        <v/>
      </c>
      <c r="AI3036" s="75" t="str">
        <f t="shared" si="1438"/>
        <v/>
      </c>
      <c r="AJ3036" s="75" t="str">
        <f t="shared" si="1439"/>
        <v/>
      </c>
    </row>
    <row r="3037" spans="1:36">
      <c r="A3037" s="41" t="str">
        <f t="shared" si="1422"/>
        <v/>
      </c>
      <c r="B3037" s="150" t="str">
        <f>IF(ISNUMBER(A3037),INDEX('MetaTrader Import'!$H$13:$J$5893,TRUNC(((A3037-$A$39+1)-1)/3)+1,MOD((A3037-$A$39+1)-1,3)+1),"")</f>
        <v/>
      </c>
      <c r="C3037" s="43" t="str">
        <f t="shared" si="1423"/>
        <v/>
      </c>
      <c r="D3037" s="43" t="str">
        <f t="shared" ca="1" si="1413"/>
        <v/>
      </c>
      <c r="E3037" s="43" t="str">
        <f t="shared" si="1424"/>
        <v/>
      </c>
      <c r="F3037" s="43" t="str">
        <f t="shared" si="1425"/>
        <v/>
      </c>
      <c r="G3037" s="43" t="str">
        <f>IF(A3037&lt;&gt;"",IF(A3037&lt;Data!$G$11*0.25,$C$13/$G$32,IF(A3037&gt;Data!$G$11*0.25,$C$13,$C$13*10)),"")</f>
        <v/>
      </c>
      <c r="H3037" s="43" t="str">
        <f>IF(A3037&lt;&gt;"",IF(Data!$G$9="constant",$C$13,IF(Data!$G$9="squeeze",G3037,F3037)),"")</f>
        <v/>
      </c>
      <c r="I3037" s="38" t="str">
        <f ca="1">IF(ISNUMBER(A3037),NORMINV(RAND(),0,IF(AND(Data!$G$9="squeeze",A3037&lt;Data!$G$11*0.25),$H$32,1)*$C$30*$C$13)*($C$14*$C$12),"")</f>
        <v/>
      </c>
      <c r="J3037" s="42" t="str">
        <f ca="1">IFERROR(IF(Data!$C$6="Real",B3037,I3037+J3036+($C$14*$C$12)*(NORMINV(RAND(),$C$15,CHOOSE($G$13,$C$13,F3037,G3037)))),"")</f>
        <v/>
      </c>
      <c r="K3037" s="88" t="str">
        <f>IF(ISNUMBER(A3037), IF($G$16="fixed",$G$17,MIN(H3037*Data!$C$7*$C$16*0.5,$C$17*Data!$C$7))*$C$12,"")</f>
        <v/>
      </c>
      <c r="L3037" s="42" t="str">
        <f t="shared" ca="1" si="1440"/>
        <v/>
      </c>
      <c r="M3037" s="44" t="str">
        <f t="shared" ca="1" si="1441"/>
        <v/>
      </c>
      <c r="N3037" s="44" t="str">
        <f t="shared" ca="1" si="1442"/>
        <v/>
      </c>
      <c r="O3037" s="108" t="str">
        <f t="shared" si="1426"/>
        <v/>
      </c>
      <c r="P3037" s="102" t="str">
        <f t="shared" si="1427"/>
        <v/>
      </c>
      <c r="Q3037" s="102" t="str">
        <f t="shared" si="1428"/>
        <v/>
      </c>
      <c r="R3037" s="120" t="str">
        <f t="shared" si="1429"/>
        <v/>
      </c>
      <c r="S3037" s="54" t="str">
        <f t="shared" si="1430"/>
        <v/>
      </c>
      <c r="T3037" s="5" t="str">
        <f t="shared" si="1431"/>
        <v/>
      </c>
      <c r="U3037" s="152" t="str">
        <f t="shared" si="1414"/>
        <v/>
      </c>
      <c r="V3037" s="152" t="str">
        <f t="shared" si="1415"/>
        <v/>
      </c>
      <c r="W3037" s="153" t="str">
        <f t="shared" si="1416"/>
        <v/>
      </c>
      <c r="X3037" s="153" t="str">
        <f t="shared" si="1417"/>
        <v/>
      </c>
      <c r="Y3037" s="153" t="str">
        <f t="shared" si="1418"/>
        <v/>
      </c>
      <c r="Z3037" s="153" t="str">
        <f t="shared" si="1419"/>
        <v/>
      </c>
      <c r="AA3037" s="152" t="str">
        <f t="shared" si="1420"/>
        <v/>
      </c>
      <c r="AB3037" s="152" t="str">
        <f t="shared" si="1421"/>
        <v/>
      </c>
      <c r="AC3037" s="154" t="str">
        <f t="shared" si="1432"/>
        <v/>
      </c>
      <c r="AD3037" s="154" t="str">
        <f t="shared" si="1433"/>
        <v/>
      </c>
      <c r="AE3037" s="3" t="str">
        <f t="shared" si="1434"/>
        <v/>
      </c>
      <c r="AF3037" s="3" t="str">
        <f t="shared" si="1435"/>
        <v/>
      </c>
      <c r="AG3037" s="3" t="str">
        <f t="shared" si="1436"/>
        <v/>
      </c>
      <c r="AH3037" s="4" t="str">
        <f t="shared" si="1437"/>
        <v/>
      </c>
      <c r="AI3037" s="75" t="str">
        <f t="shared" si="1438"/>
        <v/>
      </c>
      <c r="AJ3037" s="75" t="str">
        <f t="shared" si="1439"/>
        <v/>
      </c>
    </row>
    <row r="3038" spans="1:36">
      <c r="A3038" s="41" t="str">
        <f t="shared" si="1422"/>
        <v/>
      </c>
      <c r="B3038" s="150" t="str">
        <f>IF(ISNUMBER(A3038),INDEX('MetaTrader Import'!$H$13:$J$5893,TRUNC(((A3038-$A$39+1)-1)/3)+1,MOD((A3038-$A$39+1)-1,3)+1),"")</f>
        <v/>
      </c>
      <c r="C3038" s="43" t="str">
        <f t="shared" si="1423"/>
        <v/>
      </c>
      <c r="D3038" s="43" t="str">
        <f t="shared" ca="1" si="1413"/>
        <v/>
      </c>
      <c r="E3038" s="43" t="str">
        <f t="shared" si="1424"/>
        <v/>
      </c>
      <c r="F3038" s="43" t="str">
        <f t="shared" si="1425"/>
        <v/>
      </c>
      <c r="G3038" s="43" t="str">
        <f>IF(A3038&lt;&gt;"",IF(A3038&lt;Data!$G$11*0.25,$C$13/$G$32,IF(A3038&gt;Data!$G$11*0.25,$C$13,$C$13*10)),"")</f>
        <v/>
      </c>
      <c r="H3038" s="43" t="str">
        <f>IF(A3038&lt;&gt;"",IF(Data!$G$9="constant",$C$13,IF(Data!$G$9="squeeze",G3038,F3038)),"")</f>
        <v/>
      </c>
      <c r="I3038" s="38" t="str">
        <f ca="1">IF(ISNUMBER(A3038),NORMINV(RAND(),0,IF(AND(Data!$G$9="squeeze",A3038&lt;Data!$G$11*0.25),$H$32,1)*$C$30*$C$13)*($C$14*$C$12),"")</f>
        <v/>
      </c>
      <c r="J3038" s="42" t="str">
        <f ca="1">IFERROR(IF(Data!$C$6="Real",B3038,I3038+J3037+($C$14*$C$12)*(NORMINV(RAND(),$C$15,CHOOSE($G$13,$C$13,F3038,G3038)))),"")</f>
        <v/>
      </c>
      <c r="K3038" s="88" t="str">
        <f>IF(ISNUMBER(A3038), IF($G$16="fixed",$G$17,MIN(H3038*Data!$C$7*$C$16*0.5,$C$17*Data!$C$7))*$C$12,"")</f>
        <v/>
      </c>
      <c r="L3038" s="42" t="str">
        <f t="shared" ca="1" si="1440"/>
        <v/>
      </c>
      <c r="M3038" s="44" t="str">
        <f t="shared" ca="1" si="1441"/>
        <v/>
      </c>
      <c r="N3038" s="44" t="str">
        <f t="shared" ca="1" si="1442"/>
        <v/>
      </c>
      <c r="O3038" s="108" t="str">
        <f t="shared" si="1426"/>
        <v/>
      </c>
      <c r="P3038" s="102" t="str">
        <f t="shared" si="1427"/>
        <v/>
      </c>
      <c r="Q3038" s="102" t="str">
        <f t="shared" si="1428"/>
        <v/>
      </c>
      <c r="R3038" s="120" t="str">
        <f t="shared" si="1429"/>
        <v/>
      </c>
      <c r="S3038" s="54" t="str">
        <f t="shared" si="1430"/>
        <v/>
      </c>
      <c r="T3038" s="5" t="str">
        <f t="shared" si="1431"/>
        <v/>
      </c>
      <c r="U3038" s="152" t="str">
        <f t="shared" si="1414"/>
        <v/>
      </c>
      <c r="V3038" s="152" t="str">
        <f t="shared" si="1415"/>
        <v/>
      </c>
      <c r="W3038" s="153" t="str">
        <f t="shared" si="1416"/>
        <v/>
      </c>
      <c r="X3038" s="153" t="str">
        <f t="shared" si="1417"/>
        <v/>
      </c>
      <c r="Y3038" s="153" t="str">
        <f t="shared" si="1418"/>
        <v/>
      </c>
      <c r="Z3038" s="153" t="str">
        <f t="shared" si="1419"/>
        <v/>
      </c>
      <c r="AA3038" s="152" t="str">
        <f t="shared" si="1420"/>
        <v/>
      </c>
      <c r="AB3038" s="152" t="str">
        <f t="shared" si="1421"/>
        <v/>
      </c>
      <c r="AC3038" s="154" t="str">
        <f t="shared" si="1432"/>
        <v/>
      </c>
      <c r="AD3038" s="154" t="str">
        <f t="shared" si="1433"/>
        <v/>
      </c>
      <c r="AE3038" s="3" t="str">
        <f t="shared" si="1434"/>
        <v/>
      </c>
      <c r="AF3038" s="3" t="str">
        <f t="shared" si="1435"/>
        <v/>
      </c>
      <c r="AG3038" s="3" t="str">
        <f t="shared" si="1436"/>
        <v/>
      </c>
      <c r="AH3038" s="4" t="str">
        <f t="shared" si="1437"/>
        <v/>
      </c>
      <c r="AI3038" s="75" t="str">
        <f t="shared" si="1438"/>
        <v/>
      </c>
      <c r="AJ3038" s="75" t="str">
        <f t="shared" si="1439"/>
        <v/>
      </c>
    </row>
    <row r="3039" spans="1:36">
      <c r="A3039" s="41" t="str">
        <f t="shared" si="1422"/>
        <v/>
      </c>
      <c r="B3039" s="150" t="str">
        <f>IF(ISNUMBER(A3039),INDEX('MetaTrader Import'!$H$13:$J$5893,TRUNC(((A3039-$A$39+1)-1)/3)+1,MOD((A3039-$A$39+1)-1,3)+1),"")</f>
        <v/>
      </c>
      <c r="C3039" s="43" t="str">
        <f t="shared" si="1423"/>
        <v/>
      </c>
      <c r="D3039" s="43" t="str">
        <f t="shared" ca="1" si="1413"/>
        <v/>
      </c>
      <c r="E3039" s="43" t="str">
        <f t="shared" si="1424"/>
        <v/>
      </c>
      <c r="F3039" s="43" t="str">
        <f t="shared" si="1425"/>
        <v/>
      </c>
      <c r="G3039" s="43" t="str">
        <f>IF(A3039&lt;&gt;"",IF(A3039&lt;Data!$G$11*0.25,$C$13/$G$32,IF(A3039&gt;Data!$G$11*0.25,$C$13,$C$13*10)),"")</f>
        <v/>
      </c>
      <c r="H3039" s="43" t="str">
        <f>IF(A3039&lt;&gt;"",IF(Data!$G$9="constant",$C$13,IF(Data!$G$9="squeeze",G3039,F3039)),"")</f>
        <v/>
      </c>
      <c r="I3039" s="38" t="str">
        <f ca="1">IF(ISNUMBER(A3039),NORMINV(RAND(),0,IF(AND(Data!$G$9="squeeze",A3039&lt;Data!$G$11*0.25),$H$32,1)*$C$30*$C$13)*($C$14*$C$12),"")</f>
        <v/>
      </c>
      <c r="J3039" s="42" t="str">
        <f ca="1">IFERROR(IF(Data!$C$6="Real",B3039,I3039+J3038+($C$14*$C$12)*(NORMINV(RAND(),$C$15,CHOOSE($G$13,$C$13,F3039,G3039)))),"")</f>
        <v/>
      </c>
      <c r="K3039" s="88" t="str">
        <f>IF(ISNUMBER(A3039), IF($G$16="fixed",$G$17,MIN(H3039*Data!$C$7*$C$16*0.5,$C$17*Data!$C$7))*$C$12,"")</f>
        <v/>
      </c>
      <c r="L3039" s="42" t="str">
        <f t="shared" ca="1" si="1440"/>
        <v/>
      </c>
      <c r="M3039" s="44" t="str">
        <f t="shared" ca="1" si="1441"/>
        <v/>
      </c>
      <c r="N3039" s="44" t="str">
        <f t="shared" ca="1" si="1442"/>
        <v/>
      </c>
      <c r="O3039" s="108" t="str">
        <f t="shared" si="1426"/>
        <v/>
      </c>
      <c r="P3039" s="102" t="str">
        <f t="shared" si="1427"/>
        <v/>
      </c>
      <c r="Q3039" s="102" t="str">
        <f t="shared" si="1428"/>
        <v/>
      </c>
      <c r="R3039" s="120" t="str">
        <f t="shared" si="1429"/>
        <v/>
      </c>
      <c r="S3039" s="54" t="str">
        <f t="shared" si="1430"/>
        <v/>
      </c>
      <c r="T3039" s="5" t="str">
        <f t="shared" si="1431"/>
        <v/>
      </c>
      <c r="U3039" s="152" t="str">
        <f t="shared" si="1414"/>
        <v/>
      </c>
      <c r="V3039" s="152" t="str">
        <f t="shared" si="1415"/>
        <v/>
      </c>
      <c r="W3039" s="153" t="str">
        <f t="shared" si="1416"/>
        <v/>
      </c>
      <c r="X3039" s="153" t="str">
        <f t="shared" si="1417"/>
        <v/>
      </c>
      <c r="Y3039" s="153" t="str">
        <f t="shared" si="1418"/>
        <v/>
      </c>
      <c r="Z3039" s="153" t="str">
        <f t="shared" si="1419"/>
        <v/>
      </c>
      <c r="AA3039" s="152" t="str">
        <f t="shared" si="1420"/>
        <v/>
      </c>
      <c r="AB3039" s="152" t="str">
        <f t="shared" si="1421"/>
        <v/>
      </c>
      <c r="AC3039" s="154" t="str">
        <f t="shared" si="1432"/>
        <v/>
      </c>
      <c r="AD3039" s="154" t="str">
        <f t="shared" si="1433"/>
        <v/>
      </c>
      <c r="AE3039" s="3" t="str">
        <f t="shared" si="1434"/>
        <v/>
      </c>
      <c r="AF3039" s="3" t="str">
        <f t="shared" si="1435"/>
        <v/>
      </c>
      <c r="AG3039" s="3" t="str">
        <f t="shared" si="1436"/>
        <v/>
      </c>
      <c r="AH3039" s="4" t="str">
        <f t="shared" si="1437"/>
        <v/>
      </c>
      <c r="AI3039" s="75" t="str">
        <f t="shared" si="1438"/>
        <v/>
      </c>
      <c r="AJ3039" s="75" t="str">
        <f t="shared" si="1439"/>
        <v/>
      </c>
    </row>
    <row r="3040" spans="1:36">
      <c r="A3040" s="41" t="str">
        <f t="shared" si="1422"/>
        <v/>
      </c>
      <c r="B3040" s="150" t="str">
        <f>IF(ISNUMBER(A3040),INDEX('MetaTrader Import'!$H$13:$J$5893,TRUNC(((A3040-$A$39+1)-1)/3)+1,MOD((A3040-$A$39+1)-1,3)+1),"")</f>
        <v/>
      </c>
      <c r="C3040" s="43" t="str">
        <f t="shared" si="1423"/>
        <v/>
      </c>
      <c r="D3040" s="43" t="str">
        <f t="shared" ca="1" si="1413"/>
        <v/>
      </c>
      <c r="E3040" s="43" t="str">
        <f t="shared" si="1424"/>
        <v/>
      </c>
      <c r="F3040" s="43" t="str">
        <f t="shared" si="1425"/>
        <v/>
      </c>
      <c r="G3040" s="43" t="str">
        <f>IF(A3040&lt;&gt;"",IF(A3040&lt;Data!$G$11*0.25,$C$13/$G$32,IF(A3040&gt;Data!$G$11*0.25,$C$13,$C$13*10)),"")</f>
        <v/>
      </c>
      <c r="H3040" s="43" t="str">
        <f>IF(A3040&lt;&gt;"",IF(Data!$G$9="constant",$C$13,IF(Data!$G$9="squeeze",G3040,F3040)),"")</f>
        <v/>
      </c>
      <c r="I3040" s="38" t="str">
        <f ca="1">IF(ISNUMBER(A3040),NORMINV(RAND(),0,IF(AND(Data!$G$9="squeeze",A3040&lt;Data!$G$11*0.25),$H$32,1)*$C$30*$C$13)*($C$14*$C$12),"")</f>
        <v/>
      </c>
      <c r="J3040" s="42" t="str">
        <f ca="1">IFERROR(IF(Data!$C$6="Real",B3040,I3040+J3039+($C$14*$C$12)*(NORMINV(RAND(),$C$15,CHOOSE($G$13,$C$13,F3040,G3040)))),"")</f>
        <v/>
      </c>
      <c r="K3040" s="88" t="str">
        <f>IF(ISNUMBER(A3040), IF($G$16="fixed",$G$17,MIN(H3040*Data!$C$7*$C$16*0.5,$C$17*Data!$C$7))*$C$12,"")</f>
        <v/>
      </c>
      <c r="L3040" s="42" t="str">
        <f t="shared" ca="1" si="1440"/>
        <v/>
      </c>
      <c r="M3040" s="44" t="str">
        <f t="shared" ca="1" si="1441"/>
        <v/>
      </c>
      <c r="N3040" s="44" t="str">
        <f t="shared" ca="1" si="1442"/>
        <v/>
      </c>
      <c r="O3040" s="108" t="str">
        <f t="shared" si="1426"/>
        <v/>
      </c>
      <c r="P3040" s="102" t="str">
        <f t="shared" si="1427"/>
        <v/>
      </c>
      <c r="Q3040" s="102" t="str">
        <f t="shared" si="1428"/>
        <v/>
      </c>
      <c r="R3040" s="120" t="str">
        <f t="shared" si="1429"/>
        <v/>
      </c>
      <c r="S3040" s="54" t="str">
        <f t="shared" si="1430"/>
        <v/>
      </c>
      <c r="T3040" s="5" t="str">
        <f t="shared" si="1431"/>
        <v/>
      </c>
      <c r="U3040" s="152" t="str">
        <f t="shared" si="1414"/>
        <v/>
      </c>
      <c r="V3040" s="152" t="str">
        <f t="shared" si="1415"/>
        <v/>
      </c>
      <c r="W3040" s="153" t="str">
        <f t="shared" si="1416"/>
        <v/>
      </c>
      <c r="X3040" s="153" t="str">
        <f t="shared" si="1417"/>
        <v/>
      </c>
      <c r="Y3040" s="153" t="str">
        <f t="shared" si="1418"/>
        <v/>
      </c>
      <c r="Z3040" s="153" t="str">
        <f t="shared" si="1419"/>
        <v/>
      </c>
      <c r="AA3040" s="152" t="str">
        <f t="shared" si="1420"/>
        <v/>
      </c>
      <c r="AB3040" s="152" t="str">
        <f t="shared" si="1421"/>
        <v/>
      </c>
      <c r="AC3040" s="154" t="str">
        <f t="shared" si="1432"/>
        <v/>
      </c>
      <c r="AD3040" s="154" t="str">
        <f t="shared" si="1433"/>
        <v/>
      </c>
      <c r="AE3040" s="3" t="str">
        <f t="shared" si="1434"/>
        <v/>
      </c>
      <c r="AF3040" s="3" t="str">
        <f t="shared" si="1435"/>
        <v/>
      </c>
      <c r="AG3040" s="3" t="str">
        <f t="shared" si="1436"/>
        <v/>
      </c>
      <c r="AH3040" s="4" t="str">
        <f t="shared" si="1437"/>
        <v/>
      </c>
      <c r="AI3040" s="75" t="str">
        <f t="shared" si="1438"/>
        <v/>
      </c>
      <c r="AJ3040" s="75" t="str">
        <f t="shared" si="1439"/>
        <v/>
      </c>
    </row>
    <row r="3041" spans="1:36">
      <c r="A3041" s="41" t="str">
        <f t="shared" si="1422"/>
        <v/>
      </c>
      <c r="B3041" s="150" t="str">
        <f>IF(ISNUMBER(A3041),INDEX('MetaTrader Import'!$H$13:$J$5893,TRUNC(((A3041-$A$39+1)-1)/3)+1,MOD((A3041-$A$39+1)-1,3)+1),"")</f>
        <v/>
      </c>
      <c r="C3041" s="43" t="str">
        <f t="shared" si="1423"/>
        <v/>
      </c>
      <c r="D3041" s="43" t="str">
        <f t="shared" ca="1" si="1413"/>
        <v/>
      </c>
      <c r="E3041" s="43" t="str">
        <f t="shared" si="1424"/>
        <v/>
      </c>
      <c r="F3041" s="43" t="str">
        <f t="shared" si="1425"/>
        <v/>
      </c>
      <c r="G3041" s="43" t="str">
        <f>IF(A3041&lt;&gt;"",IF(A3041&lt;Data!$G$11*0.25,$C$13/$G$32,IF(A3041&gt;Data!$G$11*0.25,$C$13,$C$13*10)),"")</f>
        <v/>
      </c>
      <c r="H3041" s="43" t="str">
        <f>IF(A3041&lt;&gt;"",IF(Data!$G$9="constant",$C$13,IF(Data!$G$9="squeeze",G3041,F3041)),"")</f>
        <v/>
      </c>
      <c r="I3041" s="38" t="str">
        <f ca="1">IF(ISNUMBER(A3041),NORMINV(RAND(),0,IF(AND(Data!$G$9="squeeze",A3041&lt;Data!$G$11*0.25),$H$32,1)*$C$30*$C$13)*($C$14*$C$12),"")</f>
        <v/>
      </c>
      <c r="J3041" s="42" t="str">
        <f ca="1">IFERROR(IF(Data!$C$6="Real",B3041,I3041+J3040+($C$14*$C$12)*(NORMINV(RAND(),$C$15,CHOOSE($G$13,$C$13,F3041,G3041)))),"")</f>
        <v/>
      </c>
      <c r="K3041" s="88" t="str">
        <f>IF(ISNUMBER(A3041), IF($G$16="fixed",$G$17,MIN(H3041*Data!$C$7*$C$16*0.5,$C$17*Data!$C$7))*$C$12,"")</f>
        <v/>
      </c>
      <c r="L3041" s="42" t="str">
        <f t="shared" ca="1" si="1440"/>
        <v/>
      </c>
      <c r="M3041" s="44" t="str">
        <f t="shared" ca="1" si="1441"/>
        <v/>
      </c>
      <c r="N3041" s="44" t="str">
        <f t="shared" ca="1" si="1442"/>
        <v/>
      </c>
      <c r="O3041" s="108" t="str">
        <f t="shared" si="1426"/>
        <v/>
      </c>
      <c r="P3041" s="102" t="str">
        <f t="shared" si="1427"/>
        <v/>
      </c>
      <c r="Q3041" s="102" t="str">
        <f t="shared" si="1428"/>
        <v/>
      </c>
      <c r="R3041" s="120" t="str">
        <f t="shared" si="1429"/>
        <v/>
      </c>
      <c r="S3041" s="54" t="str">
        <f t="shared" si="1430"/>
        <v/>
      </c>
      <c r="T3041" s="5" t="str">
        <f t="shared" si="1431"/>
        <v/>
      </c>
      <c r="U3041" s="152" t="str">
        <f t="shared" si="1414"/>
        <v/>
      </c>
      <c r="V3041" s="152" t="str">
        <f t="shared" si="1415"/>
        <v/>
      </c>
      <c r="W3041" s="153" t="str">
        <f t="shared" si="1416"/>
        <v/>
      </c>
      <c r="X3041" s="153" t="str">
        <f t="shared" si="1417"/>
        <v/>
      </c>
      <c r="Y3041" s="153" t="str">
        <f t="shared" si="1418"/>
        <v/>
      </c>
      <c r="Z3041" s="153" t="str">
        <f t="shared" si="1419"/>
        <v/>
      </c>
      <c r="AA3041" s="152" t="str">
        <f t="shared" si="1420"/>
        <v/>
      </c>
      <c r="AB3041" s="152" t="str">
        <f t="shared" si="1421"/>
        <v/>
      </c>
      <c r="AC3041" s="154" t="str">
        <f t="shared" si="1432"/>
        <v/>
      </c>
      <c r="AD3041" s="154" t="str">
        <f t="shared" si="1433"/>
        <v/>
      </c>
      <c r="AE3041" s="3" t="str">
        <f t="shared" si="1434"/>
        <v/>
      </c>
      <c r="AF3041" s="3" t="str">
        <f t="shared" si="1435"/>
        <v/>
      </c>
      <c r="AG3041" s="3" t="str">
        <f t="shared" si="1436"/>
        <v/>
      </c>
      <c r="AH3041" s="4" t="str">
        <f t="shared" si="1437"/>
        <v/>
      </c>
      <c r="AI3041" s="75" t="str">
        <f t="shared" si="1438"/>
        <v/>
      </c>
      <c r="AJ3041" s="75" t="str">
        <f t="shared" si="1439"/>
        <v/>
      </c>
    </row>
    <row r="3042" spans="1:36">
      <c r="A3042" s="41" t="str">
        <f t="shared" si="1422"/>
        <v/>
      </c>
      <c r="B3042" s="150" t="str">
        <f>IF(ISNUMBER(A3042),INDEX('MetaTrader Import'!$H$13:$J$5893,TRUNC(((A3042-$A$39+1)-1)/3)+1,MOD((A3042-$A$39+1)-1,3)+1),"")</f>
        <v/>
      </c>
      <c r="C3042" s="43" t="str">
        <f t="shared" si="1423"/>
        <v/>
      </c>
      <c r="D3042" s="43" t="str">
        <f t="shared" ca="1" si="1413"/>
        <v/>
      </c>
      <c r="E3042" s="43" t="str">
        <f t="shared" si="1424"/>
        <v/>
      </c>
      <c r="F3042" s="43" t="str">
        <f t="shared" si="1425"/>
        <v/>
      </c>
      <c r="G3042" s="43" t="str">
        <f>IF(A3042&lt;&gt;"",IF(A3042&lt;Data!$G$11*0.25,$C$13/$G$32,IF(A3042&gt;Data!$G$11*0.25,$C$13,$C$13*10)),"")</f>
        <v/>
      </c>
      <c r="H3042" s="43" t="str">
        <f>IF(A3042&lt;&gt;"",IF(Data!$G$9="constant",$C$13,IF(Data!$G$9="squeeze",G3042,F3042)),"")</f>
        <v/>
      </c>
      <c r="I3042" s="38" t="str">
        <f ca="1">IF(ISNUMBER(A3042),NORMINV(RAND(),0,IF(AND(Data!$G$9="squeeze",A3042&lt;Data!$G$11*0.25),$H$32,1)*$C$30*$C$13)*($C$14*$C$12),"")</f>
        <v/>
      </c>
      <c r="J3042" s="42" t="str">
        <f ca="1">IFERROR(IF(Data!$C$6="Real",B3042,I3042+J3041+($C$14*$C$12)*(NORMINV(RAND(),$C$15,CHOOSE($G$13,$C$13,F3042,G3042)))),"")</f>
        <v/>
      </c>
      <c r="K3042" s="88" t="str">
        <f>IF(ISNUMBER(A3042), IF($G$16="fixed",$G$17,MIN(H3042*Data!$C$7*$C$16*0.5,$C$17*Data!$C$7))*$C$12,"")</f>
        <v/>
      </c>
      <c r="L3042" s="42" t="str">
        <f t="shared" ca="1" si="1440"/>
        <v/>
      </c>
      <c r="M3042" s="44" t="str">
        <f t="shared" ca="1" si="1441"/>
        <v/>
      </c>
      <c r="N3042" s="44" t="str">
        <f t="shared" ca="1" si="1442"/>
        <v/>
      </c>
      <c r="O3042" s="108" t="str">
        <f t="shared" si="1426"/>
        <v/>
      </c>
      <c r="P3042" s="102" t="str">
        <f t="shared" si="1427"/>
        <v/>
      </c>
      <c r="Q3042" s="102" t="str">
        <f t="shared" si="1428"/>
        <v/>
      </c>
      <c r="R3042" s="120" t="str">
        <f t="shared" si="1429"/>
        <v/>
      </c>
      <c r="S3042" s="54" t="str">
        <f t="shared" si="1430"/>
        <v/>
      </c>
      <c r="T3042" s="5" t="str">
        <f t="shared" si="1431"/>
        <v/>
      </c>
      <c r="U3042" s="152" t="str">
        <f t="shared" si="1414"/>
        <v/>
      </c>
      <c r="V3042" s="152" t="str">
        <f t="shared" si="1415"/>
        <v/>
      </c>
      <c r="W3042" s="153" t="str">
        <f t="shared" si="1416"/>
        <v/>
      </c>
      <c r="X3042" s="153" t="str">
        <f t="shared" si="1417"/>
        <v/>
      </c>
      <c r="Y3042" s="153" t="str">
        <f t="shared" si="1418"/>
        <v/>
      </c>
      <c r="Z3042" s="153" t="str">
        <f t="shared" si="1419"/>
        <v/>
      </c>
      <c r="AA3042" s="152" t="str">
        <f t="shared" si="1420"/>
        <v/>
      </c>
      <c r="AB3042" s="152" t="str">
        <f t="shared" si="1421"/>
        <v/>
      </c>
      <c r="AC3042" s="154" t="str">
        <f t="shared" si="1432"/>
        <v/>
      </c>
      <c r="AD3042" s="154" t="str">
        <f t="shared" si="1433"/>
        <v/>
      </c>
      <c r="AE3042" s="3" t="str">
        <f t="shared" si="1434"/>
        <v/>
      </c>
      <c r="AF3042" s="3" t="str">
        <f t="shared" si="1435"/>
        <v/>
      </c>
      <c r="AG3042" s="3" t="str">
        <f t="shared" si="1436"/>
        <v/>
      </c>
      <c r="AH3042" s="4" t="str">
        <f t="shared" si="1437"/>
        <v/>
      </c>
      <c r="AI3042" s="75" t="str">
        <f t="shared" si="1438"/>
        <v/>
      </c>
      <c r="AJ3042" s="75" t="str">
        <f t="shared" si="1439"/>
        <v/>
      </c>
    </row>
    <row r="3043" spans="1:36">
      <c r="A3043" s="41" t="str">
        <f t="shared" si="1422"/>
        <v/>
      </c>
      <c r="B3043" s="150" t="str">
        <f>IF(ISNUMBER(A3043),INDEX('MetaTrader Import'!$H$13:$J$5893,TRUNC(((A3043-$A$39+1)-1)/3)+1,MOD((A3043-$A$39+1)-1,3)+1),"")</f>
        <v/>
      </c>
      <c r="C3043" s="43" t="str">
        <f t="shared" si="1423"/>
        <v/>
      </c>
      <c r="D3043" s="43" t="str">
        <f t="shared" ca="1" si="1413"/>
        <v/>
      </c>
      <c r="E3043" s="43" t="str">
        <f t="shared" si="1424"/>
        <v/>
      </c>
      <c r="F3043" s="43" t="str">
        <f t="shared" si="1425"/>
        <v/>
      </c>
      <c r="G3043" s="43" t="str">
        <f>IF(A3043&lt;&gt;"",IF(A3043&lt;Data!$G$11*0.25,$C$13/$G$32,IF(A3043&gt;Data!$G$11*0.25,$C$13,$C$13*10)),"")</f>
        <v/>
      </c>
      <c r="H3043" s="43" t="str">
        <f>IF(A3043&lt;&gt;"",IF(Data!$G$9="constant",$C$13,IF(Data!$G$9="squeeze",G3043,F3043)),"")</f>
        <v/>
      </c>
      <c r="I3043" s="38" t="str">
        <f ca="1">IF(ISNUMBER(A3043),NORMINV(RAND(),0,IF(AND(Data!$G$9="squeeze",A3043&lt;Data!$G$11*0.25),$H$32,1)*$C$30*$C$13)*($C$14*$C$12),"")</f>
        <v/>
      </c>
      <c r="J3043" s="42" t="str">
        <f ca="1">IFERROR(IF(Data!$C$6="Real",B3043,I3043+J3042+($C$14*$C$12)*(NORMINV(RAND(),$C$15,CHOOSE($G$13,$C$13,F3043,G3043)))),"")</f>
        <v/>
      </c>
      <c r="K3043" s="88" t="str">
        <f>IF(ISNUMBER(A3043), IF($G$16="fixed",$G$17,MIN(H3043*Data!$C$7*$C$16*0.5,$C$17*Data!$C$7))*$C$12,"")</f>
        <v/>
      </c>
      <c r="L3043" s="42" t="str">
        <f t="shared" ca="1" si="1440"/>
        <v/>
      </c>
      <c r="M3043" s="44" t="str">
        <f t="shared" ca="1" si="1441"/>
        <v/>
      </c>
      <c r="N3043" s="44" t="str">
        <f t="shared" ca="1" si="1442"/>
        <v/>
      </c>
      <c r="O3043" s="108" t="str">
        <f t="shared" si="1426"/>
        <v/>
      </c>
      <c r="P3043" s="102" t="str">
        <f t="shared" si="1427"/>
        <v/>
      </c>
      <c r="Q3043" s="102" t="str">
        <f t="shared" si="1428"/>
        <v/>
      </c>
      <c r="R3043" s="120" t="str">
        <f t="shared" si="1429"/>
        <v/>
      </c>
      <c r="S3043" s="54" t="str">
        <f t="shared" si="1430"/>
        <v/>
      </c>
      <c r="T3043" s="5" t="str">
        <f t="shared" si="1431"/>
        <v/>
      </c>
      <c r="U3043" s="152" t="str">
        <f t="shared" si="1414"/>
        <v/>
      </c>
      <c r="V3043" s="152" t="str">
        <f t="shared" si="1415"/>
        <v/>
      </c>
      <c r="W3043" s="153" t="str">
        <f t="shared" si="1416"/>
        <v/>
      </c>
      <c r="X3043" s="153" t="str">
        <f t="shared" si="1417"/>
        <v/>
      </c>
      <c r="Y3043" s="153" t="str">
        <f t="shared" si="1418"/>
        <v/>
      </c>
      <c r="Z3043" s="153" t="str">
        <f t="shared" si="1419"/>
        <v/>
      </c>
      <c r="AA3043" s="152" t="str">
        <f t="shared" si="1420"/>
        <v/>
      </c>
      <c r="AB3043" s="152" t="str">
        <f t="shared" si="1421"/>
        <v/>
      </c>
      <c r="AC3043" s="154" t="str">
        <f t="shared" si="1432"/>
        <v/>
      </c>
      <c r="AD3043" s="154" t="str">
        <f t="shared" si="1433"/>
        <v/>
      </c>
      <c r="AE3043" s="3" t="str">
        <f t="shared" si="1434"/>
        <v/>
      </c>
      <c r="AF3043" s="3" t="str">
        <f t="shared" si="1435"/>
        <v/>
      </c>
      <c r="AG3043" s="3" t="str">
        <f t="shared" si="1436"/>
        <v/>
      </c>
      <c r="AH3043" s="4" t="str">
        <f t="shared" si="1437"/>
        <v/>
      </c>
      <c r="AI3043" s="75" t="str">
        <f t="shared" si="1438"/>
        <v/>
      </c>
      <c r="AJ3043" s="75" t="str">
        <f t="shared" si="1439"/>
        <v/>
      </c>
    </row>
    <row r="3044" spans="1:36">
      <c r="A3044" s="41" t="str">
        <f t="shared" si="1422"/>
        <v/>
      </c>
      <c r="B3044" s="150" t="str">
        <f>IF(ISNUMBER(A3044),INDEX('MetaTrader Import'!$H$13:$J$5893,TRUNC(((A3044-$A$39+1)-1)/3)+1,MOD((A3044-$A$39+1)-1,3)+1),"")</f>
        <v/>
      </c>
      <c r="C3044" s="43" t="str">
        <f t="shared" si="1423"/>
        <v/>
      </c>
      <c r="D3044" s="43" t="str">
        <f t="shared" ca="1" si="1413"/>
        <v/>
      </c>
      <c r="E3044" s="43" t="str">
        <f t="shared" si="1424"/>
        <v/>
      </c>
      <c r="F3044" s="43" t="str">
        <f t="shared" si="1425"/>
        <v/>
      </c>
      <c r="G3044" s="43" t="str">
        <f>IF(A3044&lt;&gt;"",IF(A3044&lt;Data!$G$11*0.25,$C$13/$G$32,IF(A3044&gt;Data!$G$11*0.25,$C$13,$C$13*10)),"")</f>
        <v/>
      </c>
      <c r="H3044" s="43" t="str">
        <f>IF(A3044&lt;&gt;"",IF(Data!$G$9="constant",$C$13,IF(Data!$G$9="squeeze",G3044,F3044)),"")</f>
        <v/>
      </c>
      <c r="I3044" s="38" t="str">
        <f ca="1">IF(ISNUMBER(A3044),NORMINV(RAND(),0,IF(AND(Data!$G$9="squeeze",A3044&lt;Data!$G$11*0.25),$H$32,1)*$C$30*$C$13)*($C$14*$C$12),"")</f>
        <v/>
      </c>
      <c r="J3044" s="42" t="str">
        <f ca="1">IFERROR(IF(Data!$C$6="Real",B3044,I3044+J3043+($C$14*$C$12)*(NORMINV(RAND(),$C$15,CHOOSE($G$13,$C$13,F3044,G3044)))),"")</f>
        <v/>
      </c>
      <c r="K3044" s="88" t="str">
        <f>IF(ISNUMBER(A3044), IF($G$16="fixed",$G$17,MIN(H3044*Data!$C$7*$C$16*0.5,$C$17*Data!$C$7))*$C$12,"")</f>
        <v/>
      </c>
      <c r="L3044" s="42" t="str">
        <f t="shared" ca="1" si="1440"/>
        <v/>
      </c>
      <c r="M3044" s="44" t="str">
        <f t="shared" ca="1" si="1441"/>
        <v/>
      </c>
      <c r="N3044" s="44" t="str">
        <f t="shared" ca="1" si="1442"/>
        <v/>
      </c>
      <c r="O3044" s="108" t="str">
        <f t="shared" si="1426"/>
        <v/>
      </c>
      <c r="P3044" s="102" t="str">
        <f t="shared" si="1427"/>
        <v/>
      </c>
      <c r="Q3044" s="102" t="str">
        <f t="shared" si="1428"/>
        <v/>
      </c>
      <c r="R3044" s="120" t="str">
        <f t="shared" si="1429"/>
        <v/>
      </c>
      <c r="S3044" s="54" t="str">
        <f t="shared" si="1430"/>
        <v/>
      </c>
      <c r="T3044" s="5" t="str">
        <f t="shared" si="1431"/>
        <v/>
      </c>
      <c r="U3044" s="152" t="str">
        <f t="shared" si="1414"/>
        <v/>
      </c>
      <c r="V3044" s="152" t="str">
        <f t="shared" si="1415"/>
        <v/>
      </c>
      <c r="W3044" s="153" t="str">
        <f t="shared" si="1416"/>
        <v/>
      </c>
      <c r="X3044" s="153" t="str">
        <f t="shared" si="1417"/>
        <v/>
      </c>
      <c r="Y3044" s="153" t="str">
        <f t="shared" si="1418"/>
        <v/>
      </c>
      <c r="Z3044" s="153" t="str">
        <f t="shared" si="1419"/>
        <v/>
      </c>
      <c r="AA3044" s="152" t="str">
        <f t="shared" si="1420"/>
        <v/>
      </c>
      <c r="AB3044" s="152" t="str">
        <f t="shared" si="1421"/>
        <v/>
      </c>
      <c r="AC3044" s="154" t="str">
        <f t="shared" si="1432"/>
        <v/>
      </c>
      <c r="AD3044" s="154" t="str">
        <f t="shared" si="1433"/>
        <v/>
      </c>
      <c r="AE3044" s="3" t="str">
        <f t="shared" si="1434"/>
        <v/>
      </c>
      <c r="AF3044" s="3" t="str">
        <f t="shared" si="1435"/>
        <v/>
      </c>
      <c r="AG3044" s="3" t="str">
        <f t="shared" si="1436"/>
        <v/>
      </c>
      <c r="AH3044" s="4" t="str">
        <f t="shared" si="1437"/>
        <v/>
      </c>
      <c r="AI3044" s="75" t="str">
        <f t="shared" si="1438"/>
        <v/>
      </c>
      <c r="AJ3044" s="75" t="str">
        <f t="shared" si="1439"/>
        <v/>
      </c>
    </row>
    <row r="3045" spans="1:36">
      <c r="A3045" s="41" t="str">
        <f t="shared" si="1422"/>
        <v/>
      </c>
      <c r="B3045" s="150" t="str">
        <f>IF(ISNUMBER(A3045),INDEX('MetaTrader Import'!$H$13:$J$5893,TRUNC(((A3045-$A$39+1)-1)/3)+1,MOD((A3045-$A$39+1)-1,3)+1),"")</f>
        <v/>
      </c>
      <c r="C3045" s="43" t="str">
        <f t="shared" si="1423"/>
        <v/>
      </c>
      <c r="D3045" s="43" t="str">
        <f t="shared" ca="1" si="1413"/>
        <v/>
      </c>
      <c r="E3045" s="43" t="str">
        <f t="shared" si="1424"/>
        <v/>
      </c>
      <c r="F3045" s="43" t="str">
        <f t="shared" si="1425"/>
        <v/>
      </c>
      <c r="G3045" s="43" t="str">
        <f>IF(A3045&lt;&gt;"",IF(A3045&lt;Data!$G$11*0.25,$C$13/$G$32,IF(A3045&gt;Data!$G$11*0.25,$C$13,$C$13*10)),"")</f>
        <v/>
      </c>
      <c r="H3045" s="43" t="str">
        <f>IF(A3045&lt;&gt;"",IF(Data!$G$9="constant",$C$13,IF(Data!$G$9="squeeze",G3045,F3045)),"")</f>
        <v/>
      </c>
      <c r="I3045" s="38" t="str">
        <f ca="1">IF(ISNUMBER(A3045),NORMINV(RAND(),0,IF(AND(Data!$G$9="squeeze",A3045&lt;Data!$G$11*0.25),$H$32,1)*$C$30*$C$13)*($C$14*$C$12),"")</f>
        <v/>
      </c>
      <c r="J3045" s="42" t="str">
        <f ca="1">IFERROR(IF(Data!$C$6="Real",B3045,I3045+J3044+($C$14*$C$12)*(NORMINV(RAND(),$C$15,CHOOSE($G$13,$C$13,F3045,G3045)))),"")</f>
        <v/>
      </c>
      <c r="K3045" s="88" t="str">
        <f>IF(ISNUMBER(A3045), IF($G$16="fixed",$G$17,MIN(H3045*Data!$C$7*$C$16*0.5,$C$17*Data!$C$7))*$C$12,"")</f>
        <v/>
      </c>
      <c r="L3045" s="42" t="str">
        <f t="shared" ca="1" si="1440"/>
        <v/>
      </c>
      <c r="M3045" s="44" t="str">
        <f t="shared" ca="1" si="1441"/>
        <v/>
      </c>
      <c r="N3045" s="44" t="str">
        <f t="shared" ca="1" si="1442"/>
        <v/>
      </c>
      <c r="O3045" s="108" t="str">
        <f t="shared" si="1426"/>
        <v/>
      </c>
      <c r="P3045" s="102" t="str">
        <f t="shared" si="1427"/>
        <v/>
      </c>
      <c r="Q3045" s="102" t="str">
        <f t="shared" si="1428"/>
        <v/>
      </c>
      <c r="R3045" s="120" t="str">
        <f t="shared" si="1429"/>
        <v/>
      </c>
      <c r="S3045" s="54" t="str">
        <f t="shared" si="1430"/>
        <v/>
      </c>
      <c r="T3045" s="5" t="str">
        <f t="shared" si="1431"/>
        <v/>
      </c>
      <c r="U3045" s="152" t="str">
        <f t="shared" si="1414"/>
        <v/>
      </c>
      <c r="V3045" s="152" t="str">
        <f t="shared" si="1415"/>
        <v/>
      </c>
      <c r="W3045" s="153" t="str">
        <f t="shared" si="1416"/>
        <v/>
      </c>
      <c r="X3045" s="153" t="str">
        <f t="shared" si="1417"/>
        <v/>
      </c>
      <c r="Y3045" s="153" t="str">
        <f t="shared" si="1418"/>
        <v/>
      </c>
      <c r="Z3045" s="153" t="str">
        <f t="shared" si="1419"/>
        <v/>
      </c>
      <c r="AA3045" s="152" t="str">
        <f t="shared" si="1420"/>
        <v/>
      </c>
      <c r="AB3045" s="152" t="str">
        <f t="shared" si="1421"/>
        <v/>
      </c>
      <c r="AC3045" s="154" t="str">
        <f t="shared" si="1432"/>
        <v/>
      </c>
      <c r="AD3045" s="154" t="str">
        <f t="shared" si="1433"/>
        <v/>
      </c>
      <c r="AE3045" s="3" t="str">
        <f t="shared" si="1434"/>
        <v/>
      </c>
      <c r="AF3045" s="3" t="str">
        <f t="shared" si="1435"/>
        <v/>
      </c>
      <c r="AG3045" s="3" t="str">
        <f t="shared" si="1436"/>
        <v/>
      </c>
      <c r="AH3045" s="4" t="str">
        <f t="shared" si="1437"/>
        <v/>
      </c>
      <c r="AI3045" s="75" t="str">
        <f t="shared" si="1438"/>
        <v/>
      </c>
      <c r="AJ3045" s="75" t="str">
        <f t="shared" si="1439"/>
        <v/>
      </c>
    </row>
    <row r="3046" spans="1:36">
      <c r="A3046" s="41" t="str">
        <f t="shared" si="1422"/>
        <v/>
      </c>
      <c r="B3046" s="150" t="str">
        <f>IF(ISNUMBER(A3046),INDEX('MetaTrader Import'!$H$13:$J$5893,TRUNC(((A3046-$A$39+1)-1)/3)+1,MOD((A3046-$A$39+1)-1,3)+1),"")</f>
        <v/>
      </c>
      <c r="C3046" s="43" t="str">
        <f t="shared" si="1423"/>
        <v/>
      </c>
      <c r="D3046" s="43" t="str">
        <f t="shared" ca="1" si="1413"/>
        <v/>
      </c>
      <c r="E3046" s="43" t="str">
        <f t="shared" si="1424"/>
        <v/>
      </c>
      <c r="F3046" s="43" t="str">
        <f t="shared" si="1425"/>
        <v/>
      </c>
      <c r="G3046" s="43" t="str">
        <f>IF(A3046&lt;&gt;"",IF(A3046&lt;Data!$G$11*0.25,$C$13/$G$32,IF(A3046&gt;Data!$G$11*0.25,$C$13,$C$13*10)),"")</f>
        <v/>
      </c>
      <c r="H3046" s="43" t="str">
        <f>IF(A3046&lt;&gt;"",IF(Data!$G$9="constant",$C$13,IF(Data!$G$9="squeeze",G3046,F3046)),"")</f>
        <v/>
      </c>
      <c r="I3046" s="38" t="str">
        <f ca="1">IF(ISNUMBER(A3046),NORMINV(RAND(),0,IF(AND(Data!$G$9="squeeze",A3046&lt;Data!$G$11*0.25),$H$32,1)*$C$30*$C$13)*($C$14*$C$12),"")</f>
        <v/>
      </c>
      <c r="J3046" s="42" t="str">
        <f ca="1">IFERROR(IF(Data!$C$6="Real",B3046,I3046+J3045+($C$14*$C$12)*(NORMINV(RAND(),$C$15,CHOOSE($G$13,$C$13,F3046,G3046)))),"")</f>
        <v/>
      </c>
      <c r="K3046" s="88" t="str">
        <f>IF(ISNUMBER(A3046), IF($G$16="fixed",$G$17,MIN(H3046*Data!$C$7*$C$16*0.5,$C$17*Data!$C$7))*$C$12,"")</f>
        <v/>
      </c>
      <c r="L3046" s="42" t="str">
        <f t="shared" ca="1" si="1440"/>
        <v/>
      </c>
      <c r="M3046" s="44" t="str">
        <f t="shared" ca="1" si="1441"/>
        <v/>
      </c>
      <c r="N3046" s="44" t="str">
        <f t="shared" ca="1" si="1442"/>
        <v/>
      </c>
      <c r="O3046" s="108" t="str">
        <f t="shared" si="1426"/>
        <v/>
      </c>
      <c r="P3046" s="102" t="str">
        <f t="shared" si="1427"/>
        <v/>
      </c>
      <c r="Q3046" s="102" t="str">
        <f t="shared" si="1428"/>
        <v/>
      </c>
      <c r="R3046" s="120" t="str">
        <f t="shared" si="1429"/>
        <v/>
      </c>
      <c r="S3046" s="54" t="str">
        <f t="shared" si="1430"/>
        <v/>
      </c>
      <c r="T3046" s="5" t="str">
        <f t="shared" si="1431"/>
        <v/>
      </c>
      <c r="U3046" s="152" t="str">
        <f t="shared" si="1414"/>
        <v/>
      </c>
      <c r="V3046" s="152" t="str">
        <f t="shared" si="1415"/>
        <v/>
      </c>
      <c r="W3046" s="153" t="str">
        <f t="shared" si="1416"/>
        <v/>
      </c>
      <c r="X3046" s="153" t="str">
        <f t="shared" si="1417"/>
        <v/>
      </c>
      <c r="Y3046" s="153" t="str">
        <f t="shared" si="1418"/>
        <v/>
      </c>
      <c r="Z3046" s="153" t="str">
        <f t="shared" si="1419"/>
        <v/>
      </c>
      <c r="AA3046" s="152" t="str">
        <f t="shared" si="1420"/>
        <v/>
      </c>
      <c r="AB3046" s="152" t="str">
        <f t="shared" si="1421"/>
        <v/>
      </c>
      <c r="AC3046" s="154" t="str">
        <f t="shared" si="1432"/>
        <v/>
      </c>
      <c r="AD3046" s="154" t="str">
        <f t="shared" si="1433"/>
        <v/>
      </c>
      <c r="AE3046" s="3" t="str">
        <f t="shared" si="1434"/>
        <v/>
      </c>
      <c r="AF3046" s="3" t="str">
        <f t="shared" si="1435"/>
        <v/>
      </c>
      <c r="AG3046" s="3" t="str">
        <f t="shared" si="1436"/>
        <v/>
      </c>
      <c r="AH3046" s="4" t="str">
        <f t="shared" si="1437"/>
        <v/>
      </c>
      <c r="AI3046" s="75" t="str">
        <f t="shared" si="1438"/>
        <v/>
      </c>
      <c r="AJ3046" s="75" t="str">
        <f t="shared" si="1439"/>
        <v/>
      </c>
    </row>
    <row r="3047" spans="1:36">
      <c r="A3047" s="41" t="str">
        <f t="shared" si="1422"/>
        <v/>
      </c>
      <c r="B3047" s="150" t="str">
        <f>IF(ISNUMBER(A3047),INDEX('MetaTrader Import'!$H$13:$J$5893,TRUNC(((A3047-$A$39+1)-1)/3)+1,MOD((A3047-$A$39+1)-1,3)+1),"")</f>
        <v/>
      </c>
      <c r="C3047" s="43" t="str">
        <f t="shared" si="1423"/>
        <v/>
      </c>
      <c r="D3047" s="43" t="str">
        <f t="shared" ca="1" si="1413"/>
        <v/>
      </c>
      <c r="E3047" s="43" t="str">
        <f t="shared" si="1424"/>
        <v/>
      </c>
      <c r="F3047" s="43" t="str">
        <f t="shared" si="1425"/>
        <v/>
      </c>
      <c r="G3047" s="43" t="str">
        <f>IF(A3047&lt;&gt;"",IF(A3047&lt;Data!$G$11*0.25,$C$13/$G$32,IF(A3047&gt;Data!$G$11*0.25,$C$13,$C$13*10)),"")</f>
        <v/>
      </c>
      <c r="H3047" s="43" t="str">
        <f>IF(A3047&lt;&gt;"",IF(Data!$G$9="constant",$C$13,IF(Data!$G$9="squeeze",G3047,F3047)),"")</f>
        <v/>
      </c>
      <c r="I3047" s="38" t="str">
        <f ca="1">IF(ISNUMBER(A3047),NORMINV(RAND(),0,IF(AND(Data!$G$9="squeeze",A3047&lt;Data!$G$11*0.25),$H$32,1)*$C$30*$C$13)*($C$14*$C$12),"")</f>
        <v/>
      </c>
      <c r="J3047" s="42" t="str">
        <f ca="1">IFERROR(IF(Data!$C$6="Real",B3047,I3047+J3046+($C$14*$C$12)*(NORMINV(RAND(),$C$15,CHOOSE($G$13,$C$13,F3047,G3047)))),"")</f>
        <v/>
      </c>
      <c r="K3047" s="88" t="str">
        <f>IF(ISNUMBER(A3047), IF($G$16="fixed",$G$17,MIN(H3047*Data!$C$7*$C$16*0.5,$C$17*Data!$C$7))*$C$12,"")</f>
        <v/>
      </c>
      <c r="L3047" s="42" t="str">
        <f t="shared" ca="1" si="1440"/>
        <v/>
      </c>
      <c r="M3047" s="44" t="str">
        <f t="shared" ca="1" si="1441"/>
        <v/>
      </c>
      <c r="N3047" s="44" t="str">
        <f t="shared" ca="1" si="1442"/>
        <v/>
      </c>
      <c r="O3047" s="108" t="str">
        <f t="shared" si="1426"/>
        <v/>
      </c>
      <c r="P3047" s="102" t="str">
        <f t="shared" si="1427"/>
        <v/>
      </c>
      <c r="Q3047" s="102" t="str">
        <f t="shared" si="1428"/>
        <v/>
      </c>
      <c r="R3047" s="120" t="str">
        <f t="shared" si="1429"/>
        <v/>
      </c>
      <c r="S3047" s="54" t="str">
        <f t="shared" si="1430"/>
        <v/>
      </c>
      <c r="T3047" s="5" t="str">
        <f t="shared" si="1431"/>
        <v/>
      </c>
      <c r="U3047" s="152" t="str">
        <f t="shared" si="1414"/>
        <v/>
      </c>
      <c r="V3047" s="152" t="str">
        <f t="shared" si="1415"/>
        <v/>
      </c>
      <c r="W3047" s="153" t="str">
        <f t="shared" si="1416"/>
        <v/>
      </c>
      <c r="X3047" s="153" t="str">
        <f t="shared" si="1417"/>
        <v/>
      </c>
      <c r="Y3047" s="153" t="str">
        <f t="shared" si="1418"/>
        <v/>
      </c>
      <c r="Z3047" s="153" t="str">
        <f t="shared" si="1419"/>
        <v/>
      </c>
      <c r="AA3047" s="152" t="str">
        <f t="shared" si="1420"/>
        <v/>
      </c>
      <c r="AB3047" s="152" t="str">
        <f t="shared" si="1421"/>
        <v/>
      </c>
      <c r="AC3047" s="154" t="str">
        <f t="shared" si="1432"/>
        <v/>
      </c>
      <c r="AD3047" s="154" t="str">
        <f t="shared" si="1433"/>
        <v/>
      </c>
      <c r="AE3047" s="3" t="str">
        <f t="shared" si="1434"/>
        <v/>
      </c>
      <c r="AF3047" s="3" t="str">
        <f t="shared" si="1435"/>
        <v/>
      </c>
      <c r="AG3047" s="3" t="str">
        <f t="shared" si="1436"/>
        <v/>
      </c>
      <c r="AH3047" s="4" t="str">
        <f t="shared" si="1437"/>
        <v/>
      </c>
      <c r="AI3047" s="75" t="str">
        <f t="shared" si="1438"/>
        <v/>
      </c>
      <c r="AJ3047" s="75" t="str">
        <f t="shared" si="1439"/>
        <v/>
      </c>
    </row>
    <row r="3048" spans="1:36">
      <c r="A3048" s="41" t="str">
        <f t="shared" si="1422"/>
        <v/>
      </c>
      <c r="B3048" s="150" t="str">
        <f>IF(ISNUMBER(A3048),INDEX('MetaTrader Import'!$H$13:$J$5893,TRUNC(((A3048-$A$39+1)-1)/3)+1,MOD((A3048-$A$39+1)-1,3)+1),"")</f>
        <v/>
      </c>
      <c r="C3048" s="43" t="str">
        <f t="shared" si="1423"/>
        <v/>
      </c>
      <c r="D3048" s="43" t="str">
        <f t="shared" ca="1" si="1413"/>
        <v/>
      </c>
      <c r="E3048" s="43" t="str">
        <f t="shared" si="1424"/>
        <v/>
      </c>
      <c r="F3048" s="43" t="str">
        <f t="shared" si="1425"/>
        <v/>
      </c>
      <c r="G3048" s="43" t="str">
        <f>IF(A3048&lt;&gt;"",IF(A3048&lt;Data!$G$11*0.25,$C$13/$G$32,IF(A3048&gt;Data!$G$11*0.25,$C$13,$C$13*10)),"")</f>
        <v/>
      </c>
      <c r="H3048" s="43" t="str">
        <f>IF(A3048&lt;&gt;"",IF(Data!$G$9="constant",$C$13,IF(Data!$G$9="squeeze",G3048,F3048)),"")</f>
        <v/>
      </c>
      <c r="I3048" s="38" t="str">
        <f ca="1">IF(ISNUMBER(A3048),NORMINV(RAND(),0,IF(AND(Data!$G$9="squeeze",A3048&lt;Data!$G$11*0.25),$H$32,1)*$C$30*$C$13)*($C$14*$C$12),"")</f>
        <v/>
      </c>
      <c r="J3048" s="42" t="str">
        <f ca="1">IFERROR(IF(Data!$C$6="Real",B3048,I3048+J3047+($C$14*$C$12)*(NORMINV(RAND(),$C$15,CHOOSE($G$13,$C$13,F3048,G3048)))),"")</f>
        <v/>
      </c>
      <c r="K3048" s="88" t="str">
        <f>IF(ISNUMBER(A3048), IF($G$16="fixed",$G$17,MIN(H3048*Data!$C$7*$C$16*0.5,$C$17*Data!$C$7))*$C$12,"")</f>
        <v/>
      </c>
      <c r="L3048" s="42" t="str">
        <f t="shared" ca="1" si="1440"/>
        <v/>
      </c>
      <c r="M3048" s="44" t="str">
        <f t="shared" ca="1" si="1441"/>
        <v/>
      </c>
      <c r="N3048" s="44" t="str">
        <f t="shared" ca="1" si="1442"/>
        <v/>
      </c>
      <c r="O3048" s="108" t="str">
        <f t="shared" si="1426"/>
        <v/>
      </c>
      <c r="P3048" s="102" t="str">
        <f t="shared" si="1427"/>
        <v/>
      </c>
      <c r="Q3048" s="102" t="str">
        <f t="shared" si="1428"/>
        <v/>
      </c>
      <c r="R3048" s="120" t="str">
        <f t="shared" si="1429"/>
        <v/>
      </c>
      <c r="S3048" s="54" t="str">
        <f t="shared" si="1430"/>
        <v/>
      </c>
      <c r="T3048" s="5" t="str">
        <f t="shared" si="1431"/>
        <v/>
      </c>
      <c r="U3048" s="152" t="str">
        <f t="shared" si="1414"/>
        <v/>
      </c>
      <c r="V3048" s="152" t="str">
        <f t="shared" si="1415"/>
        <v/>
      </c>
      <c r="W3048" s="153" t="str">
        <f t="shared" si="1416"/>
        <v/>
      </c>
      <c r="X3048" s="153" t="str">
        <f t="shared" si="1417"/>
        <v/>
      </c>
      <c r="Y3048" s="153" t="str">
        <f t="shared" si="1418"/>
        <v/>
      </c>
      <c r="Z3048" s="153" t="str">
        <f t="shared" si="1419"/>
        <v/>
      </c>
      <c r="AA3048" s="152" t="str">
        <f t="shared" si="1420"/>
        <v/>
      </c>
      <c r="AB3048" s="152" t="str">
        <f t="shared" si="1421"/>
        <v/>
      </c>
      <c r="AC3048" s="154" t="str">
        <f t="shared" si="1432"/>
        <v/>
      </c>
      <c r="AD3048" s="154" t="str">
        <f t="shared" si="1433"/>
        <v/>
      </c>
      <c r="AE3048" s="3" t="str">
        <f t="shared" si="1434"/>
        <v/>
      </c>
      <c r="AF3048" s="3" t="str">
        <f t="shared" si="1435"/>
        <v/>
      </c>
      <c r="AG3048" s="3" t="str">
        <f t="shared" si="1436"/>
        <v/>
      </c>
      <c r="AH3048" s="4" t="str">
        <f t="shared" si="1437"/>
        <v/>
      </c>
      <c r="AI3048" s="75" t="str">
        <f t="shared" si="1438"/>
        <v/>
      </c>
      <c r="AJ3048" s="75" t="str">
        <f t="shared" si="1439"/>
        <v/>
      </c>
    </row>
    <row r="3049" spans="1:36">
      <c r="A3049" s="41" t="str">
        <f t="shared" si="1422"/>
        <v/>
      </c>
      <c r="B3049" s="150" t="str">
        <f>IF(ISNUMBER(A3049),INDEX('MetaTrader Import'!$H$13:$J$5893,TRUNC(((A3049-$A$39+1)-1)/3)+1,MOD((A3049-$A$39+1)-1,3)+1),"")</f>
        <v/>
      </c>
      <c r="C3049" s="43" t="str">
        <f t="shared" si="1423"/>
        <v/>
      </c>
      <c r="D3049" s="43" t="str">
        <f t="shared" ca="1" si="1413"/>
        <v/>
      </c>
      <c r="E3049" s="43" t="str">
        <f t="shared" si="1424"/>
        <v/>
      </c>
      <c r="F3049" s="43" t="str">
        <f t="shared" si="1425"/>
        <v/>
      </c>
      <c r="G3049" s="43" t="str">
        <f>IF(A3049&lt;&gt;"",IF(A3049&lt;Data!$G$11*0.25,$C$13/$G$32,IF(A3049&gt;Data!$G$11*0.25,$C$13,$C$13*10)),"")</f>
        <v/>
      </c>
      <c r="H3049" s="43" t="str">
        <f>IF(A3049&lt;&gt;"",IF(Data!$G$9="constant",$C$13,IF(Data!$G$9="squeeze",G3049,F3049)),"")</f>
        <v/>
      </c>
      <c r="I3049" s="38" t="str">
        <f ca="1">IF(ISNUMBER(A3049),NORMINV(RAND(),0,IF(AND(Data!$G$9="squeeze",A3049&lt;Data!$G$11*0.25),$H$32,1)*$C$30*$C$13)*($C$14*$C$12),"")</f>
        <v/>
      </c>
      <c r="J3049" s="42" t="str">
        <f ca="1">IFERROR(IF(Data!$C$6="Real",B3049,I3049+J3048+($C$14*$C$12)*(NORMINV(RAND(),$C$15,CHOOSE($G$13,$C$13,F3049,G3049)))),"")</f>
        <v/>
      </c>
      <c r="K3049" s="88" t="str">
        <f>IF(ISNUMBER(A3049), IF($G$16="fixed",$G$17,MIN(H3049*Data!$C$7*$C$16*0.5,$C$17*Data!$C$7))*$C$12,"")</f>
        <v/>
      </c>
      <c r="L3049" s="42" t="str">
        <f t="shared" ca="1" si="1440"/>
        <v/>
      </c>
      <c r="M3049" s="44" t="str">
        <f t="shared" ca="1" si="1441"/>
        <v/>
      </c>
      <c r="N3049" s="44" t="str">
        <f t="shared" ca="1" si="1442"/>
        <v/>
      </c>
      <c r="O3049" s="108" t="str">
        <f t="shared" si="1426"/>
        <v/>
      </c>
      <c r="P3049" s="102" t="str">
        <f t="shared" si="1427"/>
        <v/>
      </c>
      <c r="Q3049" s="102" t="str">
        <f t="shared" si="1428"/>
        <v/>
      </c>
      <c r="R3049" s="120" t="str">
        <f t="shared" si="1429"/>
        <v/>
      </c>
      <c r="S3049" s="54" t="str">
        <f t="shared" si="1430"/>
        <v/>
      </c>
      <c r="T3049" s="5" t="str">
        <f t="shared" si="1431"/>
        <v/>
      </c>
      <c r="U3049" s="152" t="str">
        <f t="shared" si="1414"/>
        <v/>
      </c>
      <c r="V3049" s="152" t="str">
        <f t="shared" si="1415"/>
        <v/>
      </c>
      <c r="W3049" s="153" t="str">
        <f t="shared" si="1416"/>
        <v/>
      </c>
      <c r="X3049" s="153" t="str">
        <f t="shared" si="1417"/>
        <v/>
      </c>
      <c r="Y3049" s="153" t="str">
        <f t="shared" si="1418"/>
        <v/>
      </c>
      <c r="Z3049" s="153" t="str">
        <f t="shared" si="1419"/>
        <v/>
      </c>
      <c r="AA3049" s="152" t="str">
        <f t="shared" si="1420"/>
        <v/>
      </c>
      <c r="AB3049" s="152" t="str">
        <f t="shared" si="1421"/>
        <v/>
      </c>
      <c r="AC3049" s="154" t="str">
        <f t="shared" si="1432"/>
        <v/>
      </c>
      <c r="AD3049" s="154" t="str">
        <f t="shared" si="1433"/>
        <v/>
      </c>
      <c r="AE3049" s="3" t="str">
        <f t="shared" si="1434"/>
        <v/>
      </c>
      <c r="AF3049" s="3" t="str">
        <f t="shared" si="1435"/>
        <v/>
      </c>
      <c r="AG3049" s="3" t="str">
        <f t="shared" si="1436"/>
        <v/>
      </c>
      <c r="AH3049" s="4" t="str">
        <f t="shared" si="1437"/>
        <v/>
      </c>
      <c r="AI3049" s="75" t="str">
        <f t="shared" si="1438"/>
        <v/>
      </c>
      <c r="AJ3049" s="75" t="str">
        <f t="shared" si="1439"/>
        <v/>
      </c>
    </row>
    <row r="3050" spans="1:36">
      <c r="A3050" s="41" t="str">
        <f t="shared" si="1422"/>
        <v/>
      </c>
      <c r="B3050" s="150" t="str">
        <f>IF(ISNUMBER(A3050),INDEX('MetaTrader Import'!$H$13:$J$5893,TRUNC(((A3050-$A$39+1)-1)/3)+1,MOD((A3050-$A$39+1)-1,3)+1),"")</f>
        <v/>
      </c>
      <c r="C3050" s="43" t="str">
        <f t="shared" si="1423"/>
        <v/>
      </c>
      <c r="D3050" s="43" t="str">
        <f t="shared" ca="1" si="1413"/>
        <v/>
      </c>
      <c r="E3050" s="43" t="str">
        <f t="shared" si="1424"/>
        <v/>
      </c>
      <c r="F3050" s="43" t="str">
        <f t="shared" si="1425"/>
        <v/>
      </c>
      <c r="G3050" s="43" t="str">
        <f>IF(A3050&lt;&gt;"",IF(A3050&lt;Data!$G$11*0.25,$C$13/$G$32,IF(A3050&gt;Data!$G$11*0.25,$C$13,$C$13*10)),"")</f>
        <v/>
      </c>
      <c r="H3050" s="43" t="str">
        <f>IF(A3050&lt;&gt;"",IF(Data!$G$9="constant",$C$13,IF(Data!$G$9="squeeze",G3050,F3050)),"")</f>
        <v/>
      </c>
      <c r="I3050" s="38" t="str">
        <f ca="1">IF(ISNUMBER(A3050),NORMINV(RAND(),0,IF(AND(Data!$G$9="squeeze",A3050&lt;Data!$G$11*0.25),$H$32,1)*$C$30*$C$13)*($C$14*$C$12),"")</f>
        <v/>
      </c>
      <c r="J3050" s="42" t="str">
        <f ca="1">IFERROR(IF(Data!$C$6="Real",B3050,I3050+J3049+($C$14*$C$12)*(NORMINV(RAND(),$C$15,CHOOSE($G$13,$C$13,F3050,G3050)))),"")</f>
        <v/>
      </c>
      <c r="K3050" s="88" t="str">
        <f>IF(ISNUMBER(A3050), IF($G$16="fixed",$G$17,MIN(H3050*Data!$C$7*$C$16*0.5,$C$17*Data!$C$7))*$C$12,"")</f>
        <v/>
      </c>
      <c r="L3050" s="42" t="str">
        <f t="shared" ca="1" si="1440"/>
        <v/>
      </c>
      <c r="M3050" s="44" t="str">
        <f t="shared" ca="1" si="1441"/>
        <v/>
      </c>
      <c r="N3050" s="44" t="str">
        <f t="shared" ca="1" si="1442"/>
        <v/>
      </c>
      <c r="O3050" s="108" t="str">
        <f t="shared" si="1426"/>
        <v/>
      </c>
      <c r="P3050" s="102" t="str">
        <f t="shared" si="1427"/>
        <v/>
      </c>
      <c r="Q3050" s="102" t="str">
        <f t="shared" si="1428"/>
        <v/>
      </c>
      <c r="R3050" s="120" t="str">
        <f t="shared" si="1429"/>
        <v/>
      </c>
      <c r="S3050" s="54" t="str">
        <f t="shared" si="1430"/>
        <v/>
      </c>
      <c r="T3050" s="5" t="str">
        <f t="shared" si="1431"/>
        <v/>
      </c>
      <c r="U3050" s="152" t="str">
        <f t="shared" si="1414"/>
        <v/>
      </c>
      <c r="V3050" s="152" t="str">
        <f t="shared" si="1415"/>
        <v/>
      </c>
      <c r="W3050" s="153" t="str">
        <f t="shared" si="1416"/>
        <v/>
      </c>
      <c r="X3050" s="153" t="str">
        <f t="shared" si="1417"/>
        <v/>
      </c>
      <c r="Y3050" s="153" t="str">
        <f t="shared" si="1418"/>
        <v/>
      </c>
      <c r="Z3050" s="153" t="str">
        <f t="shared" si="1419"/>
        <v/>
      </c>
      <c r="AA3050" s="152" t="str">
        <f t="shared" si="1420"/>
        <v/>
      </c>
      <c r="AB3050" s="152" t="str">
        <f t="shared" si="1421"/>
        <v/>
      </c>
      <c r="AC3050" s="154" t="str">
        <f t="shared" si="1432"/>
        <v/>
      </c>
      <c r="AD3050" s="154" t="str">
        <f t="shared" si="1433"/>
        <v/>
      </c>
      <c r="AE3050" s="3" t="str">
        <f t="shared" si="1434"/>
        <v/>
      </c>
      <c r="AF3050" s="3" t="str">
        <f t="shared" si="1435"/>
        <v/>
      </c>
      <c r="AG3050" s="3" t="str">
        <f t="shared" si="1436"/>
        <v/>
      </c>
      <c r="AH3050" s="4" t="str">
        <f t="shared" si="1437"/>
        <v/>
      </c>
      <c r="AI3050" s="75" t="str">
        <f t="shared" si="1438"/>
        <v/>
      </c>
      <c r="AJ3050" s="75" t="str">
        <f t="shared" si="1439"/>
        <v/>
      </c>
    </row>
    <row r="3051" spans="1:36">
      <c r="A3051" s="41" t="str">
        <f t="shared" si="1422"/>
        <v/>
      </c>
      <c r="B3051" s="150" t="str">
        <f>IF(ISNUMBER(A3051),INDEX('MetaTrader Import'!$H$13:$J$5893,TRUNC(((A3051-$A$39+1)-1)/3)+1,MOD((A3051-$A$39+1)-1,3)+1),"")</f>
        <v/>
      </c>
      <c r="C3051" s="43" t="str">
        <f t="shared" si="1423"/>
        <v/>
      </c>
      <c r="D3051" s="43" t="str">
        <f t="shared" ca="1" si="1413"/>
        <v/>
      </c>
      <c r="E3051" s="43" t="str">
        <f t="shared" si="1424"/>
        <v/>
      </c>
      <c r="F3051" s="43" t="str">
        <f t="shared" si="1425"/>
        <v/>
      </c>
      <c r="G3051" s="43" t="str">
        <f>IF(A3051&lt;&gt;"",IF(A3051&lt;Data!$G$11*0.25,$C$13/$G$32,IF(A3051&gt;Data!$G$11*0.25,$C$13,$C$13*10)),"")</f>
        <v/>
      </c>
      <c r="H3051" s="43" t="str">
        <f>IF(A3051&lt;&gt;"",IF(Data!$G$9="constant",$C$13,IF(Data!$G$9="squeeze",G3051,F3051)),"")</f>
        <v/>
      </c>
      <c r="I3051" s="38" t="str">
        <f ca="1">IF(ISNUMBER(A3051),NORMINV(RAND(),0,IF(AND(Data!$G$9="squeeze",A3051&lt;Data!$G$11*0.25),$H$32,1)*$C$30*$C$13)*($C$14*$C$12),"")</f>
        <v/>
      </c>
      <c r="J3051" s="42" t="str">
        <f ca="1">IFERROR(IF(Data!$C$6="Real",B3051,I3051+J3050+($C$14*$C$12)*(NORMINV(RAND(),$C$15,CHOOSE($G$13,$C$13,F3051,G3051)))),"")</f>
        <v/>
      </c>
      <c r="K3051" s="88" t="str">
        <f>IF(ISNUMBER(A3051), IF($G$16="fixed",$G$17,MIN(H3051*Data!$C$7*$C$16*0.5,$C$17*Data!$C$7))*$C$12,"")</f>
        <v/>
      </c>
      <c r="L3051" s="42" t="str">
        <f t="shared" ca="1" si="1440"/>
        <v/>
      </c>
      <c r="M3051" s="44" t="str">
        <f t="shared" ca="1" si="1441"/>
        <v/>
      </c>
      <c r="N3051" s="44" t="str">
        <f t="shared" ca="1" si="1442"/>
        <v/>
      </c>
      <c r="O3051" s="108" t="str">
        <f t="shared" si="1426"/>
        <v/>
      </c>
      <c r="P3051" s="102" t="str">
        <f t="shared" si="1427"/>
        <v/>
      </c>
      <c r="Q3051" s="102" t="str">
        <f t="shared" si="1428"/>
        <v/>
      </c>
      <c r="R3051" s="120" t="str">
        <f t="shared" si="1429"/>
        <v/>
      </c>
      <c r="S3051" s="54" t="str">
        <f t="shared" si="1430"/>
        <v/>
      </c>
      <c r="T3051" s="5" t="str">
        <f t="shared" si="1431"/>
        <v/>
      </c>
      <c r="U3051" s="152" t="str">
        <f t="shared" si="1414"/>
        <v/>
      </c>
      <c r="V3051" s="152" t="str">
        <f t="shared" si="1415"/>
        <v/>
      </c>
      <c r="W3051" s="153" t="str">
        <f t="shared" si="1416"/>
        <v/>
      </c>
      <c r="X3051" s="153" t="str">
        <f t="shared" si="1417"/>
        <v/>
      </c>
      <c r="Y3051" s="153" t="str">
        <f t="shared" si="1418"/>
        <v/>
      </c>
      <c r="Z3051" s="153" t="str">
        <f t="shared" si="1419"/>
        <v/>
      </c>
      <c r="AA3051" s="152" t="str">
        <f t="shared" si="1420"/>
        <v/>
      </c>
      <c r="AB3051" s="152" t="str">
        <f t="shared" si="1421"/>
        <v/>
      </c>
      <c r="AC3051" s="154" t="str">
        <f t="shared" si="1432"/>
        <v/>
      </c>
      <c r="AD3051" s="154" t="str">
        <f t="shared" si="1433"/>
        <v/>
      </c>
      <c r="AE3051" s="3" t="str">
        <f t="shared" si="1434"/>
        <v/>
      </c>
      <c r="AF3051" s="3" t="str">
        <f t="shared" si="1435"/>
        <v/>
      </c>
      <c r="AG3051" s="3" t="str">
        <f t="shared" si="1436"/>
        <v/>
      </c>
      <c r="AH3051" s="4" t="str">
        <f t="shared" si="1437"/>
        <v/>
      </c>
      <c r="AI3051" s="75" t="str">
        <f t="shared" si="1438"/>
        <v/>
      </c>
      <c r="AJ3051" s="75" t="str">
        <f t="shared" si="1439"/>
        <v/>
      </c>
    </row>
    <row r="3052" spans="1:36">
      <c r="A3052" s="41" t="str">
        <f t="shared" si="1422"/>
        <v/>
      </c>
      <c r="B3052" s="150" t="str">
        <f>IF(ISNUMBER(A3052),INDEX('MetaTrader Import'!$H$13:$J$5893,TRUNC(((A3052-$A$39+1)-1)/3)+1,MOD((A3052-$A$39+1)-1,3)+1),"")</f>
        <v/>
      </c>
      <c r="C3052" s="43" t="str">
        <f t="shared" si="1423"/>
        <v/>
      </c>
      <c r="D3052" s="43" t="str">
        <f t="shared" ca="1" si="1413"/>
        <v/>
      </c>
      <c r="E3052" s="43" t="str">
        <f t="shared" si="1424"/>
        <v/>
      </c>
      <c r="F3052" s="43" t="str">
        <f t="shared" si="1425"/>
        <v/>
      </c>
      <c r="G3052" s="43" t="str">
        <f>IF(A3052&lt;&gt;"",IF(A3052&lt;Data!$G$11*0.25,$C$13/$G$32,IF(A3052&gt;Data!$G$11*0.25,$C$13,$C$13*10)),"")</f>
        <v/>
      </c>
      <c r="H3052" s="43" t="str">
        <f>IF(A3052&lt;&gt;"",IF(Data!$G$9="constant",$C$13,IF(Data!$G$9="squeeze",G3052,F3052)),"")</f>
        <v/>
      </c>
      <c r="I3052" s="38" t="str">
        <f ca="1">IF(ISNUMBER(A3052),NORMINV(RAND(),0,IF(AND(Data!$G$9="squeeze",A3052&lt;Data!$G$11*0.25),$H$32,1)*$C$30*$C$13)*($C$14*$C$12),"")</f>
        <v/>
      </c>
      <c r="J3052" s="42" t="str">
        <f ca="1">IFERROR(IF(Data!$C$6="Real",B3052,I3052+J3051+($C$14*$C$12)*(NORMINV(RAND(),$C$15,CHOOSE($G$13,$C$13,F3052,G3052)))),"")</f>
        <v/>
      </c>
      <c r="K3052" s="88" t="str">
        <f>IF(ISNUMBER(A3052), IF($G$16="fixed",$G$17,MIN(H3052*Data!$C$7*$C$16*0.5,$C$17*Data!$C$7))*$C$12,"")</f>
        <v/>
      </c>
      <c r="L3052" s="42" t="str">
        <f t="shared" ca="1" si="1440"/>
        <v/>
      </c>
      <c r="M3052" s="44" t="str">
        <f t="shared" ca="1" si="1441"/>
        <v/>
      </c>
      <c r="N3052" s="44" t="str">
        <f t="shared" ca="1" si="1442"/>
        <v/>
      </c>
      <c r="O3052" s="108" t="str">
        <f t="shared" si="1426"/>
        <v/>
      </c>
      <c r="P3052" s="102" t="str">
        <f t="shared" si="1427"/>
        <v/>
      </c>
      <c r="Q3052" s="102" t="str">
        <f t="shared" si="1428"/>
        <v/>
      </c>
      <c r="R3052" s="120" t="str">
        <f t="shared" si="1429"/>
        <v/>
      </c>
      <c r="S3052" s="54" t="str">
        <f t="shared" si="1430"/>
        <v/>
      </c>
      <c r="T3052" s="5" t="str">
        <f t="shared" si="1431"/>
        <v/>
      </c>
      <c r="U3052" s="152" t="str">
        <f t="shared" si="1414"/>
        <v/>
      </c>
      <c r="V3052" s="152" t="str">
        <f t="shared" si="1415"/>
        <v/>
      </c>
      <c r="W3052" s="153" t="str">
        <f t="shared" si="1416"/>
        <v/>
      </c>
      <c r="X3052" s="153" t="str">
        <f t="shared" si="1417"/>
        <v/>
      </c>
      <c r="Y3052" s="153" t="str">
        <f t="shared" si="1418"/>
        <v/>
      </c>
      <c r="Z3052" s="153" t="str">
        <f t="shared" si="1419"/>
        <v/>
      </c>
      <c r="AA3052" s="152" t="str">
        <f t="shared" si="1420"/>
        <v/>
      </c>
      <c r="AB3052" s="152" t="str">
        <f t="shared" si="1421"/>
        <v/>
      </c>
      <c r="AC3052" s="154" t="str">
        <f t="shared" si="1432"/>
        <v/>
      </c>
      <c r="AD3052" s="154" t="str">
        <f t="shared" si="1433"/>
        <v/>
      </c>
      <c r="AE3052" s="3" t="str">
        <f t="shared" si="1434"/>
        <v/>
      </c>
      <c r="AF3052" s="3" t="str">
        <f t="shared" si="1435"/>
        <v/>
      </c>
      <c r="AG3052" s="3" t="str">
        <f t="shared" si="1436"/>
        <v/>
      </c>
      <c r="AH3052" s="4" t="str">
        <f t="shared" si="1437"/>
        <v/>
      </c>
      <c r="AI3052" s="75" t="str">
        <f t="shared" si="1438"/>
        <v/>
      </c>
      <c r="AJ3052" s="75" t="str">
        <f t="shared" si="1439"/>
        <v/>
      </c>
    </row>
    <row r="3053" spans="1:36">
      <c r="A3053" s="41" t="str">
        <f t="shared" si="1422"/>
        <v/>
      </c>
      <c r="B3053" s="150" t="str">
        <f>IF(ISNUMBER(A3053),INDEX('MetaTrader Import'!$H$13:$J$5893,TRUNC(((A3053-$A$39+1)-1)/3)+1,MOD((A3053-$A$39+1)-1,3)+1),"")</f>
        <v/>
      </c>
      <c r="C3053" s="43" t="str">
        <f t="shared" si="1423"/>
        <v/>
      </c>
      <c r="D3053" s="43" t="str">
        <f t="shared" ca="1" si="1413"/>
        <v/>
      </c>
      <c r="E3053" s="43" t="str">
        <f t="shared" si="1424"/>
        <v/>
      </c>
      <c r="F3053" s="43" t="str">
        <f t="shared" si="1425"/>
        <v/>
      </c>
      <c r="G3053" s="43" t="str">
        <f>IF(A3053&lt;&gt;"",IF(A3053&lt;Data!$G$11*0.25,$C$13/$G$32,IF(A3053&gt;Data!$G$11*0.25,$C$13,$C$13*10)),"")</f>
        <v/>
      </c>
      <c r="H3053" s="43" t="str">
        <f>IF(A3053&lt;&gt;"",IF(Data!$G$9="constant",$C$13,IF(Data!$G$9="squeeze",G3053,F3053)),"")</f>
        <v/>
      </c>
      <c r="I3053" s="38" t="str">
        <f ca="1">IF(ISNUMBER(A3053),NORMINV(RAND(),0,IF(AND(Data!$G$9="squeeze",A3053&lt;Data!$G$11*0.25),$H$32,1)*$C$30*$C$13)*($C$14*$C$12),"")</f>
        <v/>
      </c>
      <c r="J3053" s="42" t="str">
        <f ca="1">IFERROR(IF(Data!$C$6="Real",B3053,I3053+J3052+($C$14*$C$12)*(NORMINV(RAND(),$C$15,CHOOSE($G$13,$C$13,F3053,G3053)))),"")</f>
        <v/>
      </c>
      <c r="K3053" s="88" t="str">
        <f>IF(ISNUMBER(A3053), IF($G$16="fixed",$G$17,MIN(H3053*Data!$C$7*$C$16*0.5,$C$17*Data!$C$7))*$C$12,"")</f>
        <v/>
      </c>
      <c r="L3053" s="42" t="str">
        <f t="shared" ca="1" si="1440"/>
        <v/>
      </c>
      <c r="M3053" s="44" t="str">
        <f t="shared" ca="1" si="1441"/>
        <v/>
      </c>
      <c r="N3053" s="44" t="str">
        <f t="shared" ca="1" si="1442"/>
        <v/>
      </c>
      <c r="O3053" s="108" t="str">
        <f t="shared" si="1426"/>
        <v/>
      </c>
      <c r="P3053" s="102" t="str">
        <f t="shared" si="1427"/>
        <v/>
      </c>
      <c r="Q3053" s="102" t="str">
        <f t="shared" si="1428"/>
        <v/>
      </c>
      <c r="R3053" s="120" t="str">
        <f t="shared" si="1429"/>
        <v/>
      </c>
      <c r="S3053" s="54" t="str">
        <f t="shared" si="1430"/>
        <v/>
      </c>
      <c r="T3053" s="5" t="str">
        <f t="shared" si="1431"/>
        <v/>
      </c>
      <c r="U3053" s="152" t="str">
        <f t="shared" si="1414"/>
        <v/>
      </c>
      <c r="V3053" s="152" t="str">
        <f t="shared" si="1415"/>
        <v/>
      </c>
      <c r="W3053" s="153" t="str">
        <f t="shared" si="1416"/>
        <v/>
      </c>
      <c r="X3053" s="153" t="str">
        <f t="shared" si="1417"/>
        <v/>
      </c>
      <c r="Y3053" s="153" t="str">
        <f t="shared" si="1418"/>
        <v/>
      </c>
      <c r="Z3053" s="153" t="str">
        <f t="shared" si="1419"/>
        <v/>
      </c>
      <c r="AA3053" s="152" t="str">
        <f t="shared" si="1420"/>
        <v/>
      </c>
      <c r="AB3053" s="152" t="str">
        <f t="shared" si="1421"/>
        <v/>
      </c>
      <c r="AC3053" s="154" t="str">
        <f t="shared" si="1432"/>
        <v/>
      </c>
      <c r="AD3053" s="154" t="str">
        <f t="shared" si="1433"/>
        <v/>
      </c>
      <c r="AE3053" s="3" t="str">
        <f t="shared" si="1434"/>
        <v/>
      </c>
      <c r="AF3053" s="3" t="str">
        <f t="shared" si="1435"/>
        <v/>
      </c>
      <c r="AG3053" s="3" t="str">
        <f t="shared" si="1436"/>
        <v/>
      </c>
      <c r="AH3053" s="4" t="str">
        <f t="shared" si="1437"/>
        <v/>
      </c>
      <c r="AI3053" s="75" t="str">
        <f t="shared" si="1438"/>
        <v/>
      </c>
      <c r="AJ3053" s="75" t="str">
        <f t="shared" si="1439"/>
        <v/>
      </c>
    </row>
    <row r="3054" spans="1:36">
      <c r="A3054" s="41" t="str">
        <f t="shared" si="1422"/>
        <v/>
      </c>
      <c r="B3054" s="150" t="str">
        <f>IF(ISNUMBER(A3054),INDEX('MetaTrader Import'!$H$13:$J$5893,TRUNC(((A3054-$A$39+1)-1)/3)+1,MOD((A3054-$A$39+1)-1,3)+1),"")</f>
        <v/>
      </c>
      <c r="C3054" s="43" t="str">
        <f t="shared" si="1423"/>
        <v/>
      </c>
      <c r="D3054" s="43" t="str">
        <f t="shared" ca="1" si="1413"/>
        <v/>
      </c>
      <c r="E3054" s="43" t="str">
        <f t="shared" si="1424"/>
        <v/>
      </c>
      <c r="F3054" s="43" t="str">
        <f t="shared" si="1425"/>
        <v/>
      </c>
      <c r="G3054" s="43" t="str">
        <f>IF(A3054&lt;&gt;"",IF(A3054&lt;Data!$G$11*0.25,$C$13/$G$32,IF(A3054&gt;Data!$G$11*0.25,$C$13,$C$13*10)),"")</f>
        <v/>
      </c>
      <c r="H3054" s="43" t="str">
        <f>IF(A3054&lt;&gt;"",IF(Data!$G$9="constant",$C$13,IF(Data!$G$9="squeeze",G3054,F3054)),"")</f>
        <v/>
      </c>
      <c r="I3054" s="38" t="str">
        <f ca="1">IF(ISNUMBER(A3054),NORMINV(RAND(),0,IF(AND(Data!$G$9="squeeze",A3054&lt;Data!$G$11*0.25),$H$32,1)*$C$30*$C$13)*($C$14*$C$12),"")</f>
        <v/>
      </c>
      <c r="J3054" s="42" t="str">
        <f ca="1">IFERROR(IF(Data!$C$6="Real",B3054,I3054+J3053+($C$14*$C$12)*(NORMINV(RAND(),$C$15,CHOOSE($G$13,$C$13,F3054,G3054)))),"")</f>
        <v/>
      </c>
      <c r="K3054" s="88" t="str">
        <f>IF(ISNUMBER(A3054), IF($G$16="fixed",$G$17,MIN(H3054*Data!$C$7*$C$16*0.5,$C$17*Data!$C$7))*$C$12,"")</f>
        <v/>
      </c>
      <c r="L3054" s="42" t="str">
        <f t="shared" ca="1" si="1440"/>
        <v/>
      </c>
      <c r="M3054" s="44" t="str">
        <f t="shared" ca="1" si="1441"/>
        <v/>
      </c>
      <c r="N3054" s="44" t="str">
        <f t="shared" ca="1" si="1442"/>
        <v/>
      </c>
      <c r="O3054" s="108" t="str">
        <f t="shared" si="1426"/>
        <v/>
      </c>
      <c r="P3054" s="102" t="str">
        <f t="shared" si="1427"/>
        <v/>
      </c>
      <c r="Q3054" s="102" t="str">
        <f t="shared" si="1428"/>
        <v/>
      </c>
      <c r="R3054" s="120" t="str">
        <f t="shared" si="1429"/>
        <v/>
      </c>
      <c r="S3054" s="54" t="str">
        <f t="shared" si="1430"/>
        <v/>
      </c>
      <c r="T3054" s="5" t="str">
        <f t="shared" si="1431"/>
        <v/>
      </c>
      <c r="U3054" s="152" t="str">
        <f t="shared" si="1414"/>
        <v/>
      </c>
      <c r="V3054" s="152" t="str">
        <f t="shared" si="1415"/>
        <v/>
      </c>
      <c r="W3054" s="153" t="str">
        <f t="shared" si="1416"/>
        <v/>
      </c>
      <c r="X3054" s="153" t="str">
        <f t="shared" si="1417"/>
        <v/>
      </c>
      <c r="Y3054" s="153" t="str">
        <f t="shared" si="1418"/>
        <v/>
      </c>
      <c r="Z3054" s="153" t="str">
        <f t="shared" si="1419"/>
        <v/>
      </c>
      <c r="AA3054" s="152" t="str">
        <f t="shared" si="1420"/>
        <v/>
      </c>
      <c r="AB3054" s="152" t="str">
        <f t="shared" si="1421"/>
        <v/>
      </c>
      <c r="AC3054" s="154" t="str">
        <f t="shared" si="1432"/>
        <v/>
      </c>
      <c r="AD3054" s="154" t="str">
        <f t="shared" si="1433"/>
        <v/>
      </c>
      <c r="AE3054" s="3" t="str">
        <f t="shared" si="1434"/>
        <v/>
      </c>
      <c r="AF3054" s="3" t="str">
        <f t="shared" si="1435"/>
        <v/>
      </c>
      <c r="AG3054" s="3" t="str">
        <f t="shared" si="1436"/>
        <v/>
      </c>
      <c r="AH3054" s="4" t="str">
        <f t="shared" si="1437"/>
        <v/>
      </c>
      <c r="AI3054" s="75" t="str">
        <f t="shared" si="1438"/>
        <v/>
      </c>
      <c r="AJ3054" s="75" t="str">
        <f t="shared" si="1439"/>
        <v/>
      </c>
    </row>
    <row r="3055" spans="1:36">
      <c r="A3055" s="41" t="str">
        <f t="shared" si="1422"/>
        <v/>
      </c>
      <c r="B3055" s="150" t="str">
        <f>IF(ISNUMBER(A3055),INDEX('MetaTrader Import'!$H$13:$J$5893,TRUNC(((A3055-$A$39+1)-1)/3)+1,MOD((A3055-$A$39+1)-1,3)+1),"")</f>
        <v/>
      </c>
      <c r="C3055" s="43" t="str">
        <f t="shared" si="1423"/>
        <v/>
      </c>
      <c r="D3055" s="43" t="str">
        <f t="shared" ca="1" si="1413"/>
        <v/>
      </c>
      <c r="E3055" s="43" t="str">
        <f t="shared" si="1424"/>
        <v/>
      </c>
      <c r="F3055" s="43" t="str">
        <f t="shared" si="1425"/>
        <v/>
      </c>
      <c r="G3055" s="43" t="str">
        <f>IF(A3055&lt;&gt;"",IF(A3055&lt;Data!$G$11*0.25,$C$13/$G$32,IF(A3055&gt;Data!$G$11*0.25,$C$13,$C$13*10)),"")</f>
        <v/>
      </c>
      <c r="H3055" s="43" t="str">
        <f>IF(A3055&lt;&gt;"",IF(Data!$G$9="constant",$C$13,IF(Data!$G$9="squeeze",G3055,F3055)),"")</f>
        <v/>
      </c>
      <c r="I3055" s="38" t="str">
        <f ca="1">IF(ISNUMBER(A3055),NORMINV(RAND(),0,IF(AND(Data!$G$9="squeeze",A3055&lt;Data!$G$11*0.25),$H$32,1)*$C$30*$C$13)*($C$14*$C$12),"")</f>
        <v/>
      </c>
      <c r="J3055" s="42" t="str">
        <f ca="1">IFERROR(IF(Data!$C$6="Real",B3055,I3055+J3054+($C$14*$C$12)*(NORMINV(RAND(),$C$15,CHOOSE($G$13,$C$13,F3055,G3055)))),"")</f>
        <v/>
      </c>
      <c r="K3055" s="88" t="str">
        <f>IF(ISNUMBER(A3055), IF($G$16="fixed",$G$17,MIN(H3055*Data!$C$7*$C$16*0.5,$C$17*Data!$C$7))*$C$12,"")</f>
        <v/>
      </c>
      <c r="L3055" s="42" t="str">
        <f t="shared" ca="1" si="1440"/>
        <v/>
      </c>
      <c r="M3055" s="44" t="str">
        <f t="shared" ca="1" si="1441"/>
        <v/>
      </c>
      <c r="N3055" s="44" t="str">
        <f t="shared" ca="1" si="1442"/>
        <v/>
      </c>
      <c r="O3055" s="108" t="str">
        <f t="shared" si="1426"/>
        <v/>
      </c>
      <c r="P3055" s="102" t="str">
        <f t="shared" si="1427"/>
        <v/>
      </c>
      <c r="Q3055" s="102" t="str">
        <f t="shared" si="1428"/>
        <v/>
      </c>
      <c r="R3055" s="120" t="str">
        <f t="shared" si="1429"/>
        <v/>
      </c>
      <c r="S3055" s="54" t="str">
        <f t="shared" si="1430"/>
        <v/>
      </c>
      <c r="T3055" s="5" t="str">
        <f t="shared" si="1431"/>
        <v/>
      </c>
      <c r="U3055" s="152" t="str">
        <f t="shared" si="1414"/>
        <v/>
      </c>
      <c r="V3055" s="152" t="str">
        <f t="shared" si="1415"/>
        <v/>
      </c>
      <c r="W3055" s="153" t="str">
        <f t="shared" si="1416"/>
        <v/>
      </c>
      <c r="X3055" s="153" t="str">
        <f t="shared" si="1417"/>
        <v/>
      </c>
      <c r="Y3055" s="153" t="str">
        <f t="shared" si="1418"/>
        <v/>
      </c>
      <c r="Z3055" s="153" t="str">
        <f t="shared" si="1419"/>
        <v/>
      </c>
      <c r="AA3055" s="152" t="str">
        <f t="shared" si="1420"/>
        <v/>
      </c>
      <c r="AB3055" s="152" t="str">
        <f t="shared" si="1421"/>
        <v/>
      </c>
      <c r="AC3055" s="154" t="str">
        <f t="shared" si="1432"/>
        <v/>
      </c>
      <c r="AD3055" s="154" t="str">
        <f t="shared" si="1433"/>
        <v/>
      </c>
      <c r="AE3055" s="3" t="str">
        <f t="shared" si="1434"/>
        <v/>
      </c>
      <c r="AF3055" s="3" t="str">
        <f t="shared" si="1435"/>
        <v/>
      </c>
      <c r="AG3055" s="3" t="str">
        <f t="shared" si="1436"/>
        <v/>
      </c>
      <c r="AH3055" s="4" t="str">
        <f t="shared" si="1437"/>
        <v/>
      </c>
      <c r="AI3055" s="75" t="str">
        <f t="shared" si="1438"/>
        <v/>
      </c>
      <c r="AJ3055" s="75" t="str">
        <f t="shared" si="1439"/>
        <v/>
      </c>
    </row>
    <row r="3056" spans="1:36">
      <c r="A3056" s="41" t="str">
        <f t="shared" si="1422"/>
        <v/>
      </c>
      <c r="B3056" s="150" t="str">
        <f>IF(ISNUMBER(A3056),INDEX('MetaTrader Import'!$H$13:$J$5893,TRUNC(((A3056-$A$39+1)-1)/3)+1,MOD((A3056-$A$39+1)-1,3)+1),"")</f>
        <v/>
      </c>
      <c r="C3056" s="43" t="str">
        <f t="shared" si="1423"/>
        <v/>
      </c>
      <c r="D3056" s="43" t="str">
        <f t="shared" ca="1" si="1413"/>
        <v/>
      </c>
      <c r="E3056" s="43" t="str">
        <f t="shared" si="1424"/>
        <v/>
      </c>
      <c r="F3056" s="43" t="str">
        <f t="shared" si="1425"/>
        <v/>
      </c>
      <c r="G3056" s="43" t="str">
        <f>IF(A3056&lt;&gt;"",IF(A3056&lt;Data!$G$11*0.25,$C$13/$G$32,IF(A3056&gt;Data!$G$11*0.25,$C$13,$C$13*10)),"")</f>
        <v/>
      </c>
      <c r="H3056" s="43" t="str">
        <f>IF(A3056&lt;&gt;"",IF(Data!$G$9="constant",$C$13,IF(Data!$G$9="squeeze",G3056,F3056)),"")</f>
        <v/>
      </c>
      <c r="I3056" s="38" t="str">
        <f ca="1">IF(ISNUMBER(A3056),NORMINV(RAND(),0,IF(AND(Data!$G$9="squeeze",A3056&lt;Data!$G$11*0.25),$H$32,1)*$C$30*$C$13)*($C$14*$C$12),"")</f>
        <v/>
      </c>
      <c r="J3056" s="42" t="str">
        <f ca="1">IFERROR(IF(Data!$C$6="Real",B3056,I3056+J3055+($C$14*$C$12)*(NORMINV(RAND(),$C$15,CHOOSE($G$13,$C$13,F3056,G3056)))),"")</f>
        <v/>
      </c>
      <c r="K3056" s="88" t="str">
        <f>IF(ISNUMBER(A3056), IF($G$16="fixed",$G$17,MIN(H3056*Data!$C$7*$C$16*0.5,$C$17*Data!$C$7))*$C$12,"")</f>
        <v/>
      </c>
      <c r="L3056" s="42" t="str">
        <f t="shared" ca="1" si="1440"/>
        <v/>
      </c>
      <c r="M3056" s="44" t="str">
        <f t="shared" ca="1" si="1441"/>
        <v/>
      </c>
      <c r="N3056" s="44" t="str">
        <f t="shared" ca="1" si="1442"/>
        <v/>
      </c>
      <c r="O3056" s="108" t="str">
        <f t="shared" si="1426"/>
        <v/>
      </c>
      <c r="P3056" s="102" t="str">
        <f t="shared" si="1427"/>
        <v/>
      </c>
      <c r="Q3056" s="102" t="str">
        <f t="shared" si="1428"/>
        <v/>
      </c>
      <c r="R3056" s="120" t="str">
        <f t="shared" si="1429"/>
        <v/>
      </c>
      <c r="S3056" s="54" t="str">
        <f t="shared" si="1430"/>
        <v/>
      </c>
      <c r="T3056" s="5" t="str">
        <f t="shared" si="1431"/>
        <v/>
      </c>
      <c r="U3056" s="152" t="str">
        <f t="shared" si="1414"/>
        <v/>
      </c>
      <c r="V3056" s="152" t="str">
        <f t="shared" si="1415"/>
        <v/>
      </c>
      <c r="W3056" s="153" t="str">
        <f t="shared" si="1416"/>
        <v/>
      </c>
      <c r="X3056" s="153" t="str">
        <f t="shared" si="1417"/>
        <v/>
      </c>
      <c r="Y3056" s="153" t="str">
        <f t="shared" si="1418"/>
        <v/>
      </c>
      <c r="Z3056" s="153" t="str">
        <f t="shared" si="1419"/>
        <v/>
      </c>
      <c r="AA3056" s="152" t="str">
        <f t="shared" si="1420"/>
        <v/>
      </c>
      <c r="AB3056" s="152" t="str">
        <f t="shared" si="1421"/>
        <v/>
      </c>
      <c r="AC3056" s="154" t="str">
        <f t="shared" si="1432"/>
        <v/>
      </c>
      <c r="AD3056" s="154" t="str">
        <f t="shared" si="1433"/>
        <v/>
      </c>
      <c r="AE3056" s="3" t="str">
        <f t="shared" si="1434"/>
        <v/>
      </c>
      <c r="AF3056" s="3" t="str">
        <f t="shared" si="1435"/>
        <v/>
      </c>
      <c r="AG3056" s="3" t="str">
        <f t="shared" si="1436"/>
        <v/>
      </c>
      <c r="AH3056" s="4" t="str">
        <f t="shared" si="1437"/>
        <v/>
      </c>
      <c r="AI3056" s="75" t="str">
        <f t="shared" si="1438"/>
        <v/>
      </c>
      <c r="AJ3056" s="75" t="str">
        <f t="shared" si="1439"/>
        <v/>
      </c>
    </row>
    <row r="3057" spans="1:36">
      <c r="A3057" s="41" t="str">
        <f t="shared" si="1422"/>
        <v/>
      </c>
      <c r="B3057" s="150" t="str">
        <f>IF(ISNUMBER(A3057),INDEX('MetaTrader Import'!$H$13:$J$5893,TRUNC(((A3057-$A$39+1)-1)/3)+1,MOD((A3057-$A$39+1)-1,3)+1),"")</f>
        <v/>
      </c>
      <c r="C3057" s="43" t="str">
        <f t="shared" si="1423"/>
        <v/>
      </c>
      <c r="D3057" s="43" t="str">
        <f t="shared" ca="1" si="1413"/>
        <v/>
      </c>
      <c r="E3057" s="43" t="str">
        <f t="shared" si="1424"/>
        <v/>
      </c>
      <c r="F3057" s="43" t="str">
        <f t="shared" si="1425"/>
        <v/>
      </c>
      <c r="G3057" s="43" t="str">
        <f>IF(A3057&lt;&gt;"",IF(A3057&lt;Data!$G$11*0.25,$C$13/$G$32,IF(A3057&gt;Data!$G$11*0.25,$C$13,$C$13*10)),"")</f>
        <v/>
      </c>
      <c r="H3057" s="43" t="str">
        <f>IF(A3057&lt;&gt;"",IF(Data!$G$9="constant",$C$13,IF(Data!$G$9="squeeze",G3057,F3057)),"")</f>
        <v/>
      </c>
      <c r="I3057" s="38" t="str">
        <f ca="1">IF(ISNUMBER(A3057),NORMINV(RAND(),0,IF(AND(Data!$G$9="squeeze",A3057&lt;Data!$G$11*0.25),$H$32,1)*$C$30*$C$13)*($C$14*$C$12),"")</f>
        <v/>
      </c>
      <c r="J3057" s="42" t="str">
        <f ca="1">IFERROR(IF(Data!$C$6="Real",B3057,I3057+J3056+($C$14*$C$12)*(NORMINV(RAND(),$C$15,CHOOSE($G$13,$C$13,F3057,G3057)))),"")</f>
        <v/>
      </c>
      <c r="K3057" s="88" t="str">
        <f>IF(ISNUMBER(A3057), IF($G$16="fixed",$G$17,MIN(H3057*Data!$C$7*$C$16*0.5,$C$17*Data!$C$7))*$C$12,"")</f>
        <v/>
      </c>
      <c r="L3057" s="42" t="str">
        <f t="shared" ca="1" si="1440"/>
        <v/>
      </c>
      <c r="M3057" s="44" t="str">
        <f t="shared" ca="1" si="1441"/>
        <v/>
      </c>
      <c r="N3057" s="44" t="str">
        <f t="shared" ca="1" si="1442"/>
        <v/>
      </c>
      <c r="O3057" s="108" t="str">
        <f t="shared" si="1426"/>
        <v/>
      </c>
      <c r="P3057" s="102" t="str">
        <f t="shared" si="1427"/>
        <v/>
      </c>
      <c r="Q3057" s="102" t="str">
        <f t="shared" si="1428"/>
        <v/>
      </c>
      <c r="R3057" s="120" t="str">
        <f t="shared" si="1429"/>
        <v/>
      </c>
      <c r="S3057" s="54" t="str">
        <f t="shared" si="1430"/>
        <v/>
      </c>
      <c r="T3057" s="5" t="str">
        <f t="shared" si="1431"/>
        <v/>
      </c>
      <c r="U3057" s="152" t="str">
        <f t="shared" si="1414"/>
        <v/>
      </c>
      <c r="V3057" s="152" t="str">
        <f t="shared" si="1415"/>
        <v/>
      </c>
      <c r="W3057" s="153" t="str">
        <f t="shared" si="1416"/>
        <v/>
      </c>
      <c r="X3057" s="153" t="str">
        <f t="shared" si="1417"/>
        <v/>
      </c>
      <c r="Y3057" s="153" t="str">
        <f t="shared" si="1418"/>
        <v/>
      </c>
      <c r="Z3057" s="153" t="str">
        <f t="shared" si="1419"/>
        <v/>
      </c>
      <c r="AA3057" s="152" t="str">
        <f t="shared" si="1420"/>
        <v/>
      </c>
      <c r="AB3057" s="152" t="str">
        <f t="shared" si="1421"/>
        <v/>
      </c>
      <c r="AC3057" s="154" t="str">
        <f t="shared" si="1432"/>
        <v/>
      </c>
      <c r="AD3057" s="154" t="str">
        <f t="shared" si="1433"/>
        <v/>
      </c>
      <c r="AE3057" s="3" t="str">
        <f t="shared" si="1434"/>
        <v/>
      </c>
      <c r="AF3057" s="3" t="str">
        <f t="shared" si="1435"/>
        <v/>
      </c>
      <c r="AG3057" s="3" t="str">
        <f t="shared" si="1436"/>
        <v/>
      </c>
      <c r="AH3057" s="4" t="str">
        <f t="shared" si="1437"/>
        <v/>
      </c>
      <c r="AI3057" s="75" t="str">
        <f t="shared" si="1438"/>
        <v/>
      </c>
      <c r="AJ3057" s="75" t="str">
        <f t="shared" si="1439"/>
        <v/>
      </c>
    </row>
    <row r="3058" spans="1:36">
      <c r="A3058" s="41" t="str">
        <f t="shared" si="1422"/>
        <v/>
      </c>
      <c r="B3058" s="150" t="str">
        <f>IF(ISNUMBER(A3058),INDEX('MetaTrader Import'!$H$13:$J$5893,TRUNC(((A3058-$A$39+1)-1)/3)+1,MOD((A3058-$A$39+1)-1,3)+1),"")</f>
        <v/>
      </c>
      <c r="C3058" s="43" t="str">
        <f t="shared" si="1423"/>
        <v/>
      </c>
      <c r="D3058" s="43" t="str">
        <f t="shared" ca="1" si="1413"/>
        <v/>
      </c>
      <c r="E3058" s="43" t="str">
        <f t="shared" si="1424"/>
        <v/>
      </c>
      <c r="F3058" s="43" t="str">
        <f t="shared" si="1425"/>
        <v/>
      </c>
      <c r="G3058" s="43" t="str">
        <f>IF(A3058&lt;&gt;"",IF(A3058&lt;Data!$G$11*0.25,$C$13/$G$32,IF(A3058&gt;Data!$G$11*0.25,$C$13,$C$13*10)),"")</f>
        <v/>
      </c>
      <c r="H3058" s="43" t="str">
        <f>IF(A3058&lt;&gt;"",IF(Data!$G$9="constant",$C$13,IF(Data!$G$9="squeeze",G3058,F3058)),"")</f>
        <v/>
      </c>
      <c r="I3058" s="38" t="str">
        <f ca="1">IF(ISNUMBER(A3058),NORMINV(RAND(),0,IF(AND(Data!$G$9="squeeze",A3058&lt;Data!$G$11*0.25),$H$32,1)*$C$30*$C$13)*($C$14*$C$12),"")</f>
        <v/>
      </c>
      <c r="J3058" s="42" t="str">
        <f ca="1">IFERROR(IF(Data!$C$6="Real",B3058,I3058+J3057+($C$14*$C$12)*(NORMINV(RAND(),$C$15,CHOOSE($G$13,$C$13,F3058,G3058)))),"")</f>
        <v/>
      </c>
      <c r="K3058" s="88" t="str">
        <f>IF(ISNUMBER(A3058), IF($G$16="fixed",$G$17,MIN(H3058*Data!$C$7*$C$16*0.5,$C$17*Data!$C$7))*$C$12,"")</f>
        <v/>
      </c>
      <c r="L3058" s="42" t="str">
        <f t="shared" ca="1" si="1440"/>
        <v/>
      </c>
      <c r="M3058" s="44" t="str">
        <f t="shared" ca="1" si="1441"/>
        <v/>
      </c>
      <c r="N3058" s="44" t="str">
        <f t="shared" ca="1" si="1442"/>
        <v/>
      </c>
      <c r="O3058" s="108" t="str">
        <f t="shared" si="1426"/>
        <v/>
      </c>
      <c r="P3058" s="102" t="str">
        <f t="shared" si="1427"/>
        <v/>
      </c>
      <c r="Q3058" s="102" t="str">
        <f t="shared" si="1428"/>
        <v/>
      </c>
      <c r="R3058" s="120" t="str">
        <f t="shared" si="1429"/>
        <v/>
      </c>
      <c r="S3058" s="54" t="str">
        <f t="shared" si="1430"/>
        <v/>
      </c>
      <c r="T3058" s="5" t="str">
        <f t="shared" si="1431"/>
        <v/>
      </c>
      <c r="U3058" s="152" t="str">
        <f t="shared" si="1414"/>
        <v/>
      </c>
      <c r="V3058" s="152" t="str">
        <f t="shared" si="1415"/>
        <v/>
      </c>
      <c r="W3058" s="153" t="str">
        <f t="shared" si="1416"/>
        <v/>
      </c>
      <c r="X3058" s="153" t="str">
        <f t="shared" si="1417"/>
        <v/>
      </c>
      <c r="Y3058" s="153" t="str">
        <f t="shared" si="1418"/>
        <v/>
      </c>
      <c r="Z3058" s="153" t="str">
        <f t="shared" si="1419"/>
        <v/>
      </c>
      <c r="AA3058" s="152" t="str">
        <f t="shared" si="1420"/>
        <v/>
      </c>
      <c r="AB3058" s="152" t="str">
        <f t="shared" si="1421"/>
        <v/>
      </c>
      <c r="AC3058" s="154" t="str">
        <f t="shared" si="1432"/>
        <v/>
      </c>
      <c r="AD3058" s="154" t="str">
        <f t="shared" si="1433"/>
        <v/>
      </c>
      <c r="AE3058" s="3" t="str">
        <f t="shared" si="1434"/>
        <v/>
      </c>
      <c r="AF3058" s="3" t="str">
        <f t="shared" si="1435"/>
        <v/>
      </c>
      <c r="AG3058" s="3" t="str">
        <f t="shared" si="1436"/>
        <v/>
      </c>
      <c r="AH3058" s="4" t="str">
        <f t="shared" si="1437"/>
        <v/>
      </c>
      <c r="AI3058" s="75" t="str">
        <f t="shared" si="1438"/>
        <v/>
      </c>
      <c r="AJ3058" s="75" t="str">
        <f t="shared" si="1439"/>
        <v/>
      </c>
    </row>
    <row r="3059" spans="1:36">
      <c r="A3059" s="41" t="str">
        <f t="shared" si="1422"/>
        <v/>
      </c>
      <c r="B3059" s="150" t="str">
        <f>IF(ISNUMBER(A3059),INDEX('MetaTrader Import'!$H$13:$J$5893,TRUNC(((A3059-$A$39+1)-1)/3)+1,MOD((A3059-$A$39+1)-1,3)+1),"")</f>
        <v/>
      </c>
      <c r="C3059" s="43" t="str">
        <f t="shared" si="1423"/>
        <v/>
      </c>
      <c r="D3059" s="43" t="str">
        <f t="shared" ca="1" si="1413"/>
        <v/>
      </c>
      <c r="E3059" s="43" t="str">
        <f t="shared" si="1424"/>
        <v/>
      </c>
      <c r="F3059" s="43" t="str">
        <f t="shared" si="1425"/>
        <v/>
      </c>
      <c r="G3059" s="43" t="str">
        <f>IF(A3059&lt;&gt;"",IF(A3059&lt;Data!$G$11*0.25,$C$13/$G$32,IF(A3059&gt;Data!$G$11*0.25,$C$13,$C$13*10)),"")</f>
        <v/>
      </c>
      <c r="H3059" s="43" t="str">
        <f>IF(A3059&lt;&gt;"",IF(Data!$G$9="constant",$C$13,IF(Data!$G$9="squeeze",G3059,F3059)),"")</f>
        <v/>
      </c>
      <c r="I3059" s="38" t="str">
        <f ca="1">IF(ISNUMBER(A3059),NORMINV(RAND(),0,IF(AND(Data!$G$9="squeeze",A3059&lt;Data!$G$11*0.25),$H$32,1)*$C$30*$C$13)*($C$14*$C$12),"")</f>
        <v/>
      </c>
      <c r="J3059" s="42" t="str">
        <f ca="1">IFERROR(IF(Data!$C$6="Real",B3059,I3059+J3058+($C$14*$C$12)*(NORMINV(RAND(),$C$15,CHOOSE($G$13,$C$13,F3059,G3059)))),"")</f>
        <v/>
      </c>
      <c r="K3059" s="88" t="str">
        <f>IF(ISNUMBER(A3059), IF($G$16="fixed",$G$17,MIN(H3059*Data!$C$7*$C$16*0.5,$C$17*Data!$C$7))*$C$12,"")</f>
        <v/>
      </c>
      <c r="L3059" s="42" t="str">
        <f t="shared" ca="1" si="1440"/>
        <v/>
      </c>
      <c r="M3059" s="44" t="str">
        <f t="shared" ca="1" si="1441"/>
        <v/>
      </c>
      <c r="N3059" s="44" t="str">
        <f t="shared" ca="1" si="1442"/>
        <v/>
      </c>
      <c r="O3059" s="108" t="str">
        <f t="shared" si="1426"/>
        <v/>
      </c>
      <c r="P3059" s="102" t="str">
        <f t="shared" si="1427"/>
        <v/>
      </c>
      <c r="Q3059" s="102" t="str">
        <f t="shared" si="1428"/>
        <v/>
      </c>
      <c r="R3059" s="120" t="str">
        <f t="shared" si="1429"/>
        <v/>
      </c>
      <c r="S3059" s="54" t="str">
        <f t="shared" si="1430"/>
        <v/>
      </c>
      <c r="T3059" s="5" t="str">
        <f t="shared" si="1431"/>
        <v/>
      </c>
      <c r="U3059" s="152" t="str">
        <f t="shared" si="1414"/>
        <v/>
      </c>
      <c r="V3059" s="152" t="str">
        <f t="shared" si="1415"/>
        <v/>
      </c>
      <c r="W3059" s="153" t="str">
        <f t="shared" si="1416"/>
        <v/>
      </c>
      <c r="X3059" s="153" t="str">
        <f t="shared" si="1417"/>
        <v/>
      </c>
      <c r="Y3059" s="153" t="str">
        <f t="shared" si="1418"/>
        <v/>
      </c>
      <c r="Z3059" s="153" t="str">
        <f t="shared" si="1419"/>
        <v/>
      </c>
      <c r="AA3059" s="152" t="str">
        <f t="shared" si="1420"/>
        <v/>
      </c>
      <c r="AB3059" s="152" t="str">
        <f t="shared" si="1421"/>
        <v/>
      </c>
      <c r="AC3059" s="154" t="str">
        <f t="shared" si="1432"/>
        <v/>
      </c>
      <c r="AD3059" s="154" t="str">
        <f t="shared" si="1433"/>
        <v/>
      </c>
      <c r="AE3059" s="3" t="str">
        <f t="shared" si="1434"/>
        <v/>
      </c>
      <c r="AF3059" s="3" t="str">
        <f t="shared" si="1435"/>
        <v/>
      </c>
      <c r="AG3059" s="3" t="str">
        <f t="shared" si="1436"/>
        <v/>
      </c>
      <c r="AH3059" s="4" t="str">
        <f t="shared" si="1437"/>
        <v/>
      </c>
      <c r="AI3059" s="75" t="str">
        <f t="shared" si="1438"/>
        <v/>
      </c>
      <c r="AJ3059" s="75" t="str">
        <f t="shared" si="1439"/>
        <v/>
      </c>
    </row>
    <row r="3060" spans="1:36">
      <c r="A3060" s="41" t="str">
        <f t="shared" si="1422"/>
        <v/>
      </c>
      <c r="B3060" s="150" t="str">
        <f>IF(ISNUMBER(A3060),INDEX('MetaTrader Import'!$H$13:$J$5893,TRUNC(((A3060-$A$39+1)-1)/3)+1,MOD((A3060-$A$39+1)-1,3)+1),"")</f>
        <v/>
      </c>
      <c r="C3060" s="43" t="str">
        <f t="shared" si="1423"/>
        <v/>
      </c>
      <c r="D3060" s="43" t="str">
        <f t="shared" ca="1" si="1413"/>
        <v/>
      </c>
      <c r="E3060" s="43" t="str">
        <f t="shared" si="1424"/>
        <v/>
      </c>
      <c r="F3060" s="43" t="str">
        <f t="shared" si="1425"/>
        <v/>
      </c>
      <c r="G3060" s="43" t="str">
        <f>IF(A3060&lt;&gt;"",IF(A3060&lt;Data!$G$11*0.25,$C$13/$G$32,IF(A3060&gt;Data!$G$11*0.25,$C$13,$C$13*10)),"")</f>
        <v/>
      </c>
      <c r="H3060" s="43" t="str">
        <f>IF(A3060&lt;&gt;"",IF(Data!$G$9="constant",$C$13,IF(Data!$G$9="squeeze",G3060,F3060)),"")</f>
        <v/>
      </c>
      <c r="I3060" s="38" t="str">
        <f ca="1">IF(ISNUMBER(A3060),NORMINV(RAND(),0,IF(AND(Data!$G$9="squeeze",A3060&lt;Data!$G$11*0.25),$H$32,1)*$C$30*$C$13)*($C$14*$C$12),"")</f>
        <v/>
      </c>
      <c r="J3060" s="42" t="str">
        <f ca="1">IFERROR(IF(Data!$C$6="Real",B3060,I3060+J3059+($C$14*$C$12)*(NORMINV(RAND(),$C$15,CHOOSE($G$13,$C$13,F3060,G3060)))),"")</f>
        <v/>
      </c>
      <c r="K3060" s="88" t="str">
        <f>IF(ISNUMBER(A3060), IF($G$16="fixed",$G$17,MIN(H3060*Data!$C$7*$C$16*0.5,$C$17*Data!$C$7))*$C$12,"")</f>
        <v/>
      </c>
      <c r="L3060" s="42" t="str">
        <f t="shared" ca="1" si="1440"/>
        <v/>
      </c>
      <c r="M3060" s="44" t="str">
        <f t="shared" ca="1" si="1441"/>
        <v/>
      </c>
      <c r="N3060" s="44" t="str">
        <f t="shared" ca="1" si="1442"/>
        <v/>
      </c>
      <c r="O3060" s="108" t="str">
        <f t="shared" si="1426"/>
        <v/>
      </c>
      <c r="P3060" s="102" t="str">
        <f t="shared" si="1427"/>
        <v/>
      </c>
      <c r="Q3060" s="102" t="str">
        <f t="shared" si="1428"/>
        <v/>
      </c>
      <c r="R3060" s="120" t="str">
        <f t="shared" si="1429"/>
        <v/>
      </c>
      <c r="S3060" s="54" t="str">
        <f t="shared" si="1430"/>
        <v/>
      </c>
      <c r="T3060" s="5" t="str">
        <f t="shared" si="1431"/>
        <v/>
      </c>
      <c r="U3060" s="152" t="str">
        <f t="shared" si="1414"/>
        <v/>
      </c>
      <c r="V3060" s="152" t="str">
        <f t="shared" si="1415"/>
        <v/>
      </c>
      <c r="W3060" s="153" t="str">
        <f t="shared" si="1416"/>
        <v/>
      </c>
      <c r="X3060" s="153" t="str">
        <f t="shared" si="1417"/>
        <v/>
      </c>
      <c r="Y3060" s="153" t="str">
        <f t="shared" si="1418"/>
        <v/>
      </c>
      <c r="Z3060" s="153" t="str">
        <f t="shared" si="1419"/>
        <v/>
      </c>
      <c r="AA3060" s="152" t="str">
        <f t="shared" si="1420"/>
        <v/>
      </c>
      <c r="AB3060" s="152" t="str">
        <f t="shared" si="1421"/>
        <v/>
      </c>
      <c r="AC3060" s="154" t="str">
        <f t="shared" si="1432"/>
        <v/>
      </c>
      <c r="AD3060" s="154" t="str">
        <f t="shared" si="1433"/>
        <v/>
      </c>
      <c r="AE3060" s="3" t="str">
        <f t="shared" si="1434"/>
        <v/>
      </c>
      <c r="AF3060" s="3" t="str">
        <f t="shared" si="1435"/>
        <v/>
      </c>
      <c r="AG3060" s="3" t="str">
        <f t="shared" si="1436"/>
        <v/>
      </c>
      <c r="AH3060" s="4" t="str">
        <f t="shared" si="1437"/>
        <v/>
      </c>
      <c r="AI3060" s="75" t="str">
        <f t="shared" si="1438"/>
        <v/>
      </c>
      <c r="AJ3060" s="75" t="str">
        <f t="shared" si="1439"/>
        <v/>
      </c>
    </row>
    <row r="3061" spans="1:36">
      <c r="A3061" s="41" t="str">
        <f t="shared" si="1422"/>
        <v/>
      </c>
      <c r="B3061" s="150" t="str">
        <f>IF(ISNUMBER(A3061),INDEX('MetaTrader Import'!$H$13:$J$5893,TRUNC(((A3061-$A$39+1)-1)/3)+1,MOD((A3061-$A$39+1)-1,3)+1),"")</f>
        <v/>
      </c>
      <c r="C3061" s="43" t="str">
        <f t="shared" si="1423"/>
        <v/>
      </c>
      <c r="D3061" s="43" t="str">
        <f t="shared" ca="1" si="1413"/>
        <v/>
      </c>
      <c r="E3061" s="43" t="str">
        <f t="shared" si="1424"/>
        <v/>
      </c>
      <c r="F3061" s="43" t="str">
        <f t="shared" si="1425"/>
        <v/>
      </c>
      <c r="G3061" s="43" t="str">
        <f>IF(A3061&lt;&gt;"",IF(A3061&lt;Data!$G$11*0.25,$C$13/$G$32,IF(A3061&gt;Data!$G$11*0.25,$C$13,$C$13*10)),"")</f>
        <v/>
      </c>
      <c r="H3061" s="43" t="str">
        <f>IF(A3061&lt;&gt;"",IF(Data!$G$9="constant",$C$13,IF(Data!$G$9="squeeze",G3061,F3061)),"")</f>
        <v/>
      </c>
      <c r="I3061" s="38" t="str">
        <f ca="1">IF(ISNUMBER(A3061),NORMINV(RAND(),0,IF(AND(Data!$G$9="squeeze",A3061&lt;Data!$G$11*0.25),$H$32,1)*$C$30*$C$13)*($C$14*$C$12),"")</f>
        <v/>
      </c>
      <c r="J3061" s="42" t="str">
        <f ca="1">IFERROR(IF(Data!$C$6="Real",B3061,I3061+J3060+($C$14*$C$12)*(NORMINV(RAND(),$C$15,CHOOSE($G$13,$C$13,F3061,G3061)))),"")</f>
        <v/>
      </c>
      <c r="K3061" s="88" t="str">
        <f>IF(ISNUMBER(A3061), IF($G$16="fixed",$G$17,MIN(H3061*Data!$C$7*$C$16*0.5,$C$17*Data!$C$7))*$C$12,"")</f>
        <v/>
      </c>
      <c r="L3061" s="42" t="str">
        <f t="shared" ca="1" si="1440"/>
        <v/>
      </c>
      <c r="M3061" s="44" t="str">
        <f t="shared" ca="1" si="1441"/>
        <v/>
      </c>
      <c r="N3061" s="44" t="str">
        <f t="shared" ca="1" si="1442"/>
        <v/>
      </c>
      <c r="O3061" s="108" t="str">
        <f t="shared" si="1426"/>
        <v/>
      </c>
      <c r="P3061" s="102" t="str">
        <f t="shared" si="1427"/>
        <v/>
      </c>
      <c r="Q3061" s="102" t="str">
        <f t="shared" si="1428"/>
        <v/>
      </c>
      <c r="R3061" s="120" t="str">
        <f t="shared" si="1429"/>
        <v/>
      </c>
      <c r="S3061" s="54" t="str">
        <f t="shared" si="1430"/>
        <v/>
      </c>
      <c r="T3061" s="5" t="str">
        <f t="shared" si="1431"/>
        <v/>
      </c>
      <c r="U3061" s="152" t="str">
        <f t="shared" si="1414"/>
        <v/>
      </c>
      <c r="V3061" s="152" t="str">
        <f t="shared" si="1415"/>
        <v/>
      </c>
      <c r="W3061" s="153" t="str">
        <f t="shared" si="1416"/>
        <v/>
      </c>
      <c r="X3061" s="153" t="str">
        <f t="shared" si="1417"/>
        <v/>
      </c>
      <c r="Y3061" s="153" t="str">
        <f t="shared" si="1418"/>
        <v/>
      </c>
      <c r="Z3061" s="153" t="str">
        <f t="shared" si="1419"/>
        <v/>
      </c>
      <c r="AA3061" s="152" t="str">
        <f t="shared" si="1420"/>
        <v/>
      </c>
      <c r="AB3061" s="152" t="str">
        <f t="shared" si="1421"/>
        <v/>
      </c>
      <c r="AC3061" s="154" t="str">
        <f t="shared" si="1432"/>
        <v/>
      </c>
      <c r="AD3061" s="154" t="str">
        <f t="shared" si="1433"/>
        <v/>
      </c>
      <c r="AE3061" s="3" t="str">
        <f t="shared" si="1434"/>
        <v/>
      </c>
      <c r="AF3061" s="3" t="str">
        <f t="shared" si="1435"/>
        <v/>
      </c>
      <c r="AG3061" s="3" t="str">
        <f t="shared" si="1436"/>
        <v/>
      </c>
      <c r="AH3061" s="4" t="str">
        <f t="shared" si="1437"/>
        <v/>
      </c>
      <c r="AI3061" s="75" t="str">
        <f t="shared" si="1438"/>
        <v/>
      </c>
      <c r="AJ3061" s="75" t="str">
        <f t="shared" si="1439"/>
        <v/>
      </c>
    </row>
    <row r="3062" spans="1:36">
      <c r="A3062" s="41" t="str">
        <f t="shared" si="1422"/>
        <v/>
      </c>
      <c r="B3062" s="150" t="str">
        <f>IF(ISNUMBER(A3062),INDEX('MetaTrader Import'!$H$13:$J$5893,TRUNC(((A3062-$A$39+1)-1)/3)+1,MOD((A3062-$A$39+1)-1,3)+1),"")</f>
        <v/>
      </c>
      <c r="C3062" s="43" t="str">
        <f t="shared" si="1423"/>
        <v/>
      </c>
      <c r="D3062" s="43" t="str">
        <f t="shared" ca="1" si="1413"/>
        <v/>
      </c>
      <c r="E3062" s="43" t="str">
        <f t="shared" si="1424"/>
        <v/>
      </c>
      <c r="F3062" s="43" t="str">
        <f t="shared" si="1425"/>
        <v/>
      </c>
      <c r="G3062" s="43" t="str">
        <f>IF(A3062&lt;&gt;"",IF(A3062&lt;Data!$G$11*0.25,$C$13/$G$32,IF(A3062&gt;Data!$G$11*0.25,$C$13,$C$13*10)),"")</f>
        <v/>
      </c>
      <c r="H3062" s="43" t="str">
        <f>IF(A3062&lt;&gt;"",IF(Data!$G$9="constant",$C$13,IF(Data!$G$9="squeeze",G3062,F3062)),"")</f>
        <v/>
      </c>
      <c r="I3062" s="38" t="str">
        <f ca="1">IF(ISNUMBER(A3062),NORMINV(RAND(),0,IF(AND(Data!$G$9="squeeze",A3062&lt;Data!$G$11*0.25),$H$32,1)*$C$30*$C$13)*($C$14*$C$12),"")</f>
        <v/>
      </c>
      <c r="J3062" s="42" t="str">
        <f ca="1">IFERROR(IF(Data!$C$6="Real",B3062,I3062+J3061+($C$14*$C$12)*(NORMINV(RAND(),$C$15,CHOOSE($G$13,$C$13,F3062,G3062)))),"")</f>
        <v/>
      </c>
      <c r="K3062" s="88" t="str">
        <f>IF(ISNUMBER(A3062), IF($G$16="fixed",$G$17,MIN(H3062*Data!$C$7*$C$16*0.5,$C$17*Data!$C$7))*$C$12,"")</f>
        <v/>
      </c>
      <c r="L3062" s="42" t="str">
        <f t="shared" ca="1" si="1440"/>
        <v/>
      </c>
      <c r="M3062" s="44" t="str">
        <f t="shared" ca="1" si="1441"/>
        <v/>
      </c>
      <c r="N3062" s="44" t="str">
        <f t="shared" ca="1" si="1442"/>
        <v/>
      </c>
      <c r="O3062" s="108" t="str">
        <f t="shared" si="1426"/>
        <v/>
      </c>
      <c r="P3062" s="102" t="str">
        <f t="shared" si="1427"/>
        <v/>
      </c>
      <c r="Q3062" s="102" t="str">
        <f t="shared" si="1428"/>
        <v/>
      </c>
      <c r="R3062" s="120" t="str">
        <f t="shared" si="1429"/>
        <v/>
      </c>
      <c r="S3062" s="54" t="str">
        <f t="shared" si="1430"/>
        <v/>
      </c>
      <c r="T3062" s="5" t="str">
        <f t="shared" si="1431"/>
        <v/>
      </c>
      <c r="U3062" s="152" t="str">
        <f t="shared" si="1414"/>
        <v/>
      </c>
      <c r="V3062" s="152" t="str">
        <f t="shared" si="1415"/>
        <v/>
      </c>
      <c r="W3062" s="153" t="str">
        <f t="shared" si="1416"/>
        <v/>
      </c>
      <c r="X3062" s="153" t="str">
        <f t="shared" si="1417"/>
        <v/>
      </c>
      <c r="Y3062" s="153" t="str">
        <f t="shared" si="1418"/>
        <v/>
      </c>
      <c r="Z3062" s="153" t="str">
        <f t="shared" si="1419"/>
        <v/>
      </c>
      <c r="AA3062" s="152" t="str">
        <f t="shared" si="1420"/>
        <v/>
      </c>
      <c r="AB3062" s="152" t="str">
        <f t="shared" si="1421"/>
        <v/>
      </c>
      <c r="AC3062" s="154" t="str">
        <f t="shared" si="1432"/>
        <v/>
      </c>
      <c r="AD3062" s="154" t="str">
        <f t="shared" si="1433"/>
        <v/>
      </c>
      <c r="AE3062" s="3" t="str">
        <f t="shared" si="1434"/>
        <v/>
      </c>
      <c r="AF3062" s="3" t="str">
        <f t="shared" si="1435"/>
        <v/>
      </c>
      <c r="AG3062" s="3" t="str">
        <f t="shared" si="1436"/>
        <v/>
      </c>
      <c r="AH3062" s="4" t="str">
        <f t="shared" si="1437"/>
        <v/>
      </c>
      <c r="AI3062" s="75" t="str">
        <f t="shared" si="1438"/>
        <v/>
      </c>
      <c r="AJ3062" s="75" t="str">
        <f t="shared" si="1439"/>
        <v/>
      </c>
    </row>
    <row r="3063" spans="1:36">
      <c r="A3063" s="41" t="str">
        <f t="shared" si="1422"/>
        <v/>
      </c>
      <c r="B3063" s="150" t="str">
        <f>IF(ISNUMBER(A3063),INDEX('MetaTrader Import'!$H$13:$J$5893,TRUNC(((A3063-$A$39+1)-1)/3)+1,MOD((A3063-$A$39+1)-1,3)+1),"")</f>
        <v/>
      </c>
      <c r="C3063" s="43" t="str">
        <f t="shared" si="1423"/>
        <v/>
      </c>
      <c r="D3063" s="43" t="str">
        <f t="shared" ca="1" si="1413"/>
        <v/>
      </c>
      <c r="E3063" s="43" t="str">
        <f t="shared" si="1424"/>
        <v/>
      </c>
      <c r="F3063" s="43" t="str">
        <f t="shared" si="1425"/>
        <v/>
      </c>
      <c r="G3063" s="43" t="str">
        <f>IF(A3063&lt;&gt;"",IF(A3063&lt;Data!$G$11*0.25,$C$13/$G$32,IF(A3063&gt;Data!$G$11*0.25,$C$13,$C$13*10)),"")</f>
        <v/>
      </c>
      <c r="H3063" s="43" t="str">
        <f>IF(A3063&lt;&gt;"",IF(Data!$G$9="constant",$C$13,IF(Data!$G$9="squeeze",G3063,F3063)),"")</f>
        <v/>
      </c>
      <c r="I3063" s="38" t="str">
        <f ca="1">IF(ISNUMBER(A3063),NORMINV(RAND(),0,IF(AND(Data!$G$9="squeeze",A3063&lt;Data!$G$11*0.25),$H$32,1)*$C$30*$C$13)*($C$14*$C$12),"")</f>
        <v/>
      </c>
      <c r="J3063" s="42" t="str">
        <f ca="1">IFERROR(IF(Data!$C$6="Real",B3063,I3063+J3062+($C$14*$C$12)*(NORMINV(RAND(),$C$15,CHOOSE($G$13,$C$13,F3063,G3063)))),"")</f>
        <v/>
      </c>
      <c r="K3063" s="88" t="str">
        <f>IF(ISNUMBER(A3063), IF($G$16="fixed",$G$17,MIN(H3063*Data!$C$7*$C$16*0.5,$C$17*Data!$C$7))*$C$12,"")</f>
        <v/>
      </c>
      <c r="L3063" s="42" t="str">
        <f t="shared" ca="1" si="1440"/>
        <v/>
      </c>
      <c r="M3063" s="44" t="str">
        <f t="shared" ca="1" si="1441"/>
        <v/>
      </c>
      <c r="N3063" s="44" t="str">
        <f t="shared" ca="1" si="1442"/>
        <v/>
      </c>
      <c r="O3063" s="108" t="str">
        <f t="shared" si="1426"/>
        <v/>
      </c>
      <c r="P3063" s="102" t="str">
        <f t="shared" si="1427"/>
        <v/>
      </c>
      <c r="Q3063" s="102" t="str">
        <f t="shared" si="1428"/>
        <v/>
      </c>
      <c r="R3063" s="120" t="str">
        <f t="shared" si="1429"/>
        <v/>
      </c>
      <c r="S3063" s="54" t="str">
        <f t="shared" si="1430"/>
        <v/>
      </c>
      <c r="T3063" s="5" t="str">
        <f t="shared" si="1431"/>
        <v/>
      </c>
      <c r="U3063" s="152" t="str">
        <f t="shared" si="1414"/>
        <v/>
      </c>
      <c r="V3063" s="152" t="str">
        <f t="shared" si="1415"/>
        <v/>
      </c>
      <c r="W3063" s="153" t="str">
        <f t="shared" si="1416"/>
        <v/>
      </c>
      <c r="X3063" s="153" t="str">
        <f t="shared" si="1417"/>
        <v/>
      </c>
      <c r="Y3063" s="153" t="str">
        <f t="shared" si="1418"/>
        <v/>
      </c>
      <c r="Z3063" s="153" t="str">
        <f t="shared" si="1419"/>
        <v/>
      </c>
      <c r="AA3063" s="152" t="str">
        <f t="shared" si="1420"/>
        <v/>
      </c>
      <c r="AB3063" s="152" t="str">
        <f t="shared" si="1421"/>
        <v/>
      </c>
      <c r="AC3063" s="154" t="str">
        <f t="shared" si="1432"/>
        <v/>
      </c>
      <c r="AD3063" s="154" t="str">
        <f t="shared" si="1433"/>
        <v/>
      </c>
      <c r="AE3063" s="3" t="str">
        <f t="shared" si="1434"/>
        <v/>
      </c>
      <c r="AF3063" s="3" t="str">
        <f t="shared" si="1435"/>
        <v/>
      </c>
      <c r="AG3063" s="3" t="str">
        <f t="shared" si="1436"/>
        <v/>
      </c>
      <c r="AH3063" s="4" t="str">
        <f t="shared" si="1437"/>
        <v/>
      </c>
      <c r="AI3063" s="75" t="str">
        <f t="shared" si="1438"/>
        <v/>
      </c>
      <c r="AJ3063" s="75" t="str">
        <f t="shared" si="1439"/>
        <v/>
      </c>
    </row>
    <row r="3064" spans="1:36">
      <c r="A3064" s="41" t="str">
        <f t="shared" si="1422"/>
        <v/>
      </c>
      <c r="B3064" s="150" t="str">
        <f>IF(ISNUMBER(A3064),INDEX('MetaTrader Import'!$H$13:$J$5893,TRUNC(((A3064-$A$39+1)-1)/3)+1,MOD((A3064-$A$39+1)-1,3)+1),"")</f>
        <v/>
      </c>
      <c r="C3064" s="43" t="str">
        <f t="shared" si="1423"/>
        <v/>
      </c>
      <c r="D3064" s="43" t="str">
        <f t="shared" ca="1" si="1413"/>
        <v/>
      </c>
      <c r="E3064" s="43" t="str">
        <f t="shared" si="1424"/>
        <v/>
      </c>
      <c r="F3064" s="43" t="str">
        <f t="shared" si="1425"/>
        <v/>
      </c>
      <c r="G3064" s="43" t="str">
        <f>IF(A3064&lt;&gt;"",IF(A3064&lt;Data!$G$11*0.25,$C$13/$G$32,IF(A3064&gt;Data!$G$11*0.25,$C$13,$C$13*10)),"")</f>
        <v/>
      </c>
      <c r="H3064" s="43" t="str">
        <f>IF(A3064&lt;&gt;"",IF(Data!$G$9="constant",$C$13,IF(Data!$G$9="squeeze",G3064,F3064)),"")</f>
        <v/>
      </c>
      <c r="I3064" s="38" t="str">
        <f ca="1">IF(ISNUMBER(A3064),NORMINV(RAND(),0,IF(AND(Data!$G$9="squeeze",A3064&lt;Data!$G$11*0.25),$H$32,1)*$C$30*$C$13)*($C$14*$C$12),"")</f>
        <v/>
      </c>
      <c r="J3064" s="42" t="str">
        <f ca="1">IFERROR(IF(Data!$C$6="Real",B3064,I3064+J3063+($C$14*$C$12)*(NORMINV(RAND(),$C$15,CHOOSE($G$13,$C$13,F3064,G3064)))),"")</f>
        <v/>
      </c>
      <c r="K3064" s="88" t="str">
        <f>IF(ISNUMBER(A3064), IF($G$16="fixed",$G$17,MIN(H3064*Data!$C$7*$C$16*0.5,$C$17*Data!$C$7))*$C$12,"")</f>
        <v/>
      </c>
      <c r="L3064" s="42" t="str">
        <f t="shared" ca="1" si="1440"/>
        <v/>
      </c>
      <c r="M3064" s="44" t="str">
        <f t="shared" ca="1" si="1441"/>
        <v/>
      </c>
      <c r="N3064" s="44" t="str">
        <f t="shared" ca="1" si="1442"/>
        <v/>
      </c>
      <c r="O3064" s="108" t="str">
        <f t="shared" si="1426"/>
        <v/>
      </c>
      <c r="P3064" s="102" t="str">
        <f t="shared" si="1427"/>
        <v/>
      </c>
      <c r="Q3064" s="102" t="str">
        <f t="shared" si="1428"/>
        <v/>
      </c>
      <c r="R3064" s="120" t="str">
        <f t="shared" si="1429"/>
        <v/>
      </c>
      <c r="S3064" s="54" t="str">
        <f t="shared" si="1430"/>
        <v/>
      </c>
      <c r="T3064" s="5" t="str">
        <f t="shared" si="1431"/>
        <v/>
      </c>
      <c r="U3064" s="152" t="str">
        <f t="shared" si="1414"/>
        <v/>
      </c>
      <c r="V3064" s="152" t="str">
        <f t="shared" si="1415"/>
        <v/>
      </c>
      <c r="W3064" s="153" t="str">
        <f t="shared" si="1416"/>
        <v/>
      </c>
      <c r="X3064" s="153" t="str">
        <f t="shared" si="1417"/>
        <v/>
      </c>
      <c r="Y3064" s="153" t="str">
        <f t="shared" si="1418"/>
        <v/>
      </c>
      <c r="Z3064" s="153" t="str">
        <f t="shared" si="1419"/>
        <v/>
      </c>
      <c r="AA3064" s="152" t="str">
        <f t="shared" si="1420"/>
        <v/>
      </c>
      <c r="AB3064" s="152" t="str">
        <f t="shared" si="1421"/>
        <v/>
      </c>
      <c r="AC3064" s="154" t="str">
        <f t="shared" si="1432"/>
        <v/>
      </c>
      <c r="AD3064" s="154" t="str">
        <f t="shared" si="1433"/>
        <v/>
      </c>
      <c r="AE3064" s="3" t="str">
        <f t="shared" si="1434"/>
        <v/>
      </c>
      <c r="AF3064" s="3" t="str">
        <f t="shared" si="1435"/>
        <v/>
      </c>
      <c r="AG3064" s="3" t="str">
        <f t="shared" si="1436"/>
        <v/>
      </c>
      <c r="AH3064" s="4" t="str">
        <f t="shared" si="1437"/>
        <v/>
      </c>
      <c r="AI3064" s="75" t="str">
        <f t="shared" si="1438"/>
        <v/>
      </c>
      <c r="AJ3064" s="75" t="str">
        <f t="shared" si="1439"/>
        <v/>
      </c>
    </row>
    <row r="3065" spans="1:36">
      <c r="A3065" s="41" t="str">
        <f t="shared" si="1422"/>
        <v/>
      </c>
      <c r="B3065" s="150" t="str">
        <f>IF(ISNUMBER(A3065),INDEX('MetaTrader Import'!$H$13:$J$5893,TRUNC(((A3065-$A$39+1)-1)/3)+1,MOD((A3065-$A$39+1)-1,3)+1),"")</f>
        <v/>
      </c>
      <c r="C3065" s="43" t="str">
        <f t="shared" si="1423"/>
        <v/>
      </c>
      <c r="D3065" s="43" t="str">
        <f t="shared" ca="1" si="1413"/>
        <v/>
      </c>
      <c r="E3065" s="43" t="str">
        <f t="shared" si="1424"/>
        <v/>
      </c>
      <c r="F3065" s="43" t="str">
        <f t="shared" si="1425"/>
        <v/>
      </c>
      <c r="G3065" s="43" t="str">
        <f>IF(A3065&lt;&gt;"",IF(A3065&lt;Data!$G$11*0.25,$C$13/$G$32,IF(A3065&gt;Data!$G$11*0.25,$C$13,$C$13*10)),"")</f>
        <v/>
      </c>
      <c r="H3065" s="43" t="str">
        <f>IF(A3065&lt;&gt;"",IF(Data!$G$9="constant",$C$13,IF(Data!$G$9="squeeze",G3065,F3065)),"")</f>
        <v/>
      </c>
      <c r="I3065" s="38" t="str">
        <f ca="1">IF(ISNUMBER(A3065),NORMINV(RAND(),0,IF(AND(Data!$G$9="squeeze",A3065&lt;Data!$G$11*0.25),$H$32,1)*$C$30*$C$13)*($C$14*$C$12),"")</f>
        <v/>
      </c>
      <c r="J3065" s="42" t="str">
        <f ca="1">IFERROR(IF(Data!$C$6="Real",B3065,I3065+J3064+($C$14*$C$12)*(NORMINV(RAND(),$C$15,CHOOSE($G$13,$C$13,F3065,G3065)))),"")</f>
        <v/>
      </c>
      <c r="K3065" s="88" t="str">
        <f>IF(ISNUMBER(A3065), IF($G$16="fixed",$G$17,MIN(H3065*Data!$C$7*$C$16*0.5,$C$17*Data!$C$7))*$C$12,"")</f>
        <v/>
      </c>
      <c r="L3065" s="42" t="str">
        <f t="shared" ca="1" si="1440"/>
        <v/>
      </c>
      <c r="M3065" s="44" t="str">
        <f t="shared" ca="1" si="1441"/>
        <v/>
      </c>
      <c r="N3065" s="44" t="str">
        <f t="shared" ca="1" si="1442"/>
        <v/>
      </c>
      <c r="O3065" s="108" t="str">
        <f t="shared" si="1426"/>
        <v/>
      </c>
      <c r="P3065" s="102" t="str">
        <f t="shared" si="1427"/>
        <v/>
      </c>
      <c r="Q3065" s="102" t="str">
        <f t="shared" si="1428"/>
        <v/>
      </c>
      <c r="R3065" s="120" t="str">
        <f t="shared" si="1429"/>
        <v/>
      </c>
      <c r="S3065" s="54" t="str">
        <f t="shared" si="1430"/>
        <v/>
      </c>
      <c r="T3065" s="5" t="str">
        <f t="shared" si="1431"/>
        <v/>
      </c>
      <c r="U3065" s="152" t="str">
        <f t="shared" si="1414"/>
        <v/>
      </c>
      <c r="V3065" s="152" t="str">
        <f t="shared" si="1415"/>
        <v/>
      </c>
      <c r="W3065" s="153" t="str">
        <f t="shared" si="1416"/>
        <v/>
      </c>
      <c r="X3065" s="153" t="str">
        <f t="shared" si="1417"/>
        <v/>
      </c>
      <c r="Y3065" s="153" t="str">
        <f t="shared" si="1418"/>
        <v/>
      </c>
      <c r="Z3065" s="153" t="str">
        <f t="shared" si="1419"/>
        <v/>
      </c>
      <c r="AA3065" s="152" t="str">
        <f t="shared" si="1420"/>
        <v/>
      </c>
      <c r="AB3065" s="152" t="str">
        <f t="shared" si="1421"/>
        <v/>
      </c>
      <c r="AC3065" s="154" t="str">
        <f t="shared" si="1432"/>
        <v/>
      </c>
      <c r="AD3065" s="154" t="str">
        <f t="shared" si="1433"/>
        <v/>
      </c>
      <c r="AE3065" s="3" t="str">
        <f t="shared" si="1434"/>
        <v/>
      </c>
      <c r="AF3065" s="3" t="str">
        <f t="shared" si="1435"/>
        <v/>
      </c>
      <c r="AG3065" s="3" t="str">
        <f t="shared" si="1436"/>
        <v/>
      </c>
      <c r="AH3065" s="4" t="str">
        <f t="shared" si="1437"/>
        <v/>
      </c>
      <c r="AI3065" s="75" t="str">
        <f t="shared" si="1438"/>
        <v/>
      </c>
      <c r="AJ3065" s="75" t="str">
        <f t="shared" si="1439"/>
        <v/>
      </c>
    </row>
    <row r="3066" spans="1:36">
      <c r="A3066" s="41" t="str">
        <f t="shared" si="1422"/>
        <v/>
      </c>
      <c r="B3066" s="150" t="str">
        <f>IF(ISNUMBER(A3066),INDEX('MetaTrader Import'!$H$13:$J$5893,TRUNC(((A3066-$A$39+1)-1)/3)+1,MOD((A3066-$A$39+1)-1,3)+1),"")</f>
        <v/>
      </c>
      <c r="C3066" s="43" t="str">
        <f t="shared" si="1423"/>
        <v/>
      </c>
      <c r="D3066" s="43" t="str">
        <f t="shared" ca="1" si="1413"/>
        <v/>
      </c>
      <c r="E3066" s="43" t="str">
        <f t="shared" si="1424"/>
        <v/>
      </c>
      <c r="F3066" s="43" t="str">
        <f t="shared" si="1425"/>
        <v/>
      </c>
      <c r="G3066" s="43" t="str">
        <f>IF(A3066&lt;&gt;"",IF(A3066&lt;Data!$G$11*0.25,$C$13/$G$32,IF(A3066&gt;Data!$G$11*0.25,$C$13,$C$13*10)),"")</f>
        <v/>
      </c>
      <c r="H3066" s="43" t="str">
        <f>IF(A3066&lt;&gt;"",IF(Data!$G$9="constant",$C$13,IF(Data!$G$9="squeeze",G3066,F3066)),"")</f>
        <v/>
      </c>
      <c r="I3066" s="38" t="str">
        <f ca="1">IF(ISNUMBER(A3066),NORMINV(RAND(),0,IF(AND(Data!$G$9="squeeze",A3066&lt;Data!$G$11*0.25),$H$32,1)*$C$30*$C$13)*($C$14*$C$12),"")</f>
        <v/>
      </c>
      <c r="J3066" s="42" t="str">
        <f ca="1">IFERROR(IF(Data!$C$6="Real",B3066,I3066+J3065+($C$14*$C$12)*(NORMINV(RAND(),$C$15,CHOOSE($G$13,$C$13,F3066,G3066)))),"")</f>
        <v/>
      </c>
      <c r="K3066" s="88" t="str">
        <f>IF(ISNUMBER(A3066), IF($G$16="fixed",$G$17,MIN(H3066*Data!$C$7*$C$16*0.5,$C$17*Data!$C$7))*$C$12,"")</f>
        <v/>
      </c>
      <c r="L3066" s="42" t="str">
        <f t="shared" ca="1" si="1440"/>
        <v/>
      </c>
      <c r="M3066" s="44" t="str">
        <f t="shared" ca="1" si="1441"/>
        <v/>
      </c>
      <c r="N3066" s="44" t="str">
        <f t="shared" ca="1" si="1442"/>
        <v/>
      </c>
      <c r="O3066" s="108" t="str">
        <f t="shared" si="1426"/>
        <v/>
      </c>
      <c r="P3066" s="102" t="str">
        <f t="shared" si="1427"/>
        <v/>
      </c>
      <c r="Q3066" s="102" t="str">
        <f t="shared" si="1428"/>
        <v/>
      </c>
      <c r="R3066" s="120" t="str">
        <f t="shared" si="1429"/>
        <v/>
      </c>
      <c r="S3066" s="54" t="str">
        <f t="shared" si="1430"/>
        <v/>
      </c>
      <c r="T3066" s="5" t="str">
        <f t="shared" si="1431"/>
        <v/>
      </c>
      <c r="U3066" s="152" t="str">
        <f t="shared" si="1414"/>
        <v/>
      </c>
      <c r="V3066" s="152" t="str">
        <f t="shared" si="1415"/>
        <v/>
      </c>
      <c r="W3066" s="153" t="str">
        <f t="shared" si="1416"/>
        <v/>
      </c>
      <c r="X3066" s="153" t="str">
        <f t="shared" si="1417"/>
        <v/>
      </c>
      <c r="Y3066" s="153" t="str">
        <f t="shared" si="1418"/>
        <v/>
      </c>
      <c r="Z3066" s="153" t="str">
        <f t="shared" si="1419"/>
        <v/>
      </c>
      <c r="AA3066" s="152" t="str">
        <f t="shared" si="1420"/>
        <v/>
      </c>
      <c r="AB3066" s="152" t="str">
        <f t="shared" si="1421"/>
        <v/>
      </c>
      <c r="AC3066" s="154" t="str">
        <f t="shared" si="1432"/>
        <v/>
      </c>
      <c r="AD3066" s="154" t="str">
        <f t="shared" si="1433"/>
        <v/>
      </c>
      <c r="AE3066" s="3" t="str">
        <f t="shared" si="1434"/>
        <v/>
      </c>
      <c r="AF3066" s="3" t="str">
        <f t="shared" si="1435"/>
        <v/>
      </c>
      <c r="AG3066" s="3" t="str">
        <f t="shared" si="1436"/>
        <v/>
      </c>
      <c r="AH3066" s="4" t="str">
        <f t="shared" si="1437"/>
        <v/>
      </c>
      <c r="AI3066" s="75" t="str">
        <f t="shared" si="1438"/>
        <v/>
      </c>
      <c r="AJ3066" s="75" t="str">
        <f t="shared" si="1439"/>
        <v/>
      </c>
    </row>
    <row r="3067" spans="1:36">
      <c r="A3067" s="41" t="str">
        <f t="shared" si="1422"/>
        <v/>
      </c>
      <c r="B3067" s="150" t="str">
        <f>IF(ISNUMBER(A3067),INDEX('MetaTrader Import'!$H$13:$J$5893,TRUNC(((A3067-$A$39+1)-1)/3)+1,MOD((A3067-$A$39+1)-1,3)+1),"")</f>
        <v/>
      </c>
      <c r="C3067" s="43" t="str">
        <f t="shared" si="1423"/>
        <v/>
      </c>
      <c r="D3067" s="43" t="str">
        <f t="shared" ca="1" si="1413"/>
        <v/>
      </c>
      <c r="E3067" s="43" t="str">
        <f t="shared" si="1424"/>
        <v/>
      </c>
      <c r="F3067" s="43" t="str">
        <f t="shared" si="1425"/>
        <v/>
      </c>
      <c r="G3067" s="43" t="str">
        <f>IF(A3067&lt;&gt;"",IF(A3067&lt;Data!$G$11*0.25,$C$13/$G$32,IF(A3067&gt;Data!$G$11*0.25,$C$13,$C$13*10)),"")</f>
        <v/>
      </c>
      <c r="H3067" s="43" t="str">
        <f>IF(A3067&lt;&gt;"",IF(Data!$G$9="constant",$C$13,IF(Data!$G$9="squeeze",G3067,F3067)),"")</f>
        <v/>
      </c>
      <c r="I3067" s="38" t="str">
        <f ca="1">IF(ISNUMBER(A3067),NORMINV(RAND(),0,IF(AND(Data!$G$9="squeeze",A3067&lt;Data!$G$11*0.25),$H$32,1)*$C$30*$C$13)*($C$14*$C$12),"")</f>
        <v/>
      </c>
      <c r="J3067" s="42" t="str">
        <f ca="1">IFERROR(IF(Data!$C$6="Real",B3067,I3067+J3066+($C$14*$C$12)*(NORMINV(RAND(),$C$15,CHOOSE($G$13,$C$13,F3067,G3067)))),"")</f>
        <v/>
      </c>
      <c r="K3067" s="88" t="str">
        <f>IF(ISNUMBER(A3067), IF($G$16="fixed",$G$17,MIN(H3067*Data!$C$7*$C$16*0.5,$C$17*Data!$C$7))*$C$12,"")</f>
        <v/>
      </c>
      <c r="L3067" s="42" t="str">
        <f t="shared" ca="1" si="1440"/>
        <v/>
      </c>
      <c r="M3067" s="44" t="str">
        <f t="shared" ca="1" si="1441"/>
        <v/>
      </c>
      <c r="N3067" s="44" t="str">
        <f t="shared" ca="1" si="1442"/>
        <v/>
      </c>
      <c r="O3067" s="108" t="str">
        <f t="shared" si="1426"/>
        <v/>
      </c>
      <c r="P3067" s="102" t="str">
        <f t="shared" si="1427"/>
        <v/>
      </c>
      <c r="Q3067" s="102" t="str">
        <f t="shared" si="1428"/>
        <v/>
      </c>
      <c r="R3067" s="120" t="str">
        <f t="shared" si="1429"/>
        <v/>
      </c>
      <c r="S3067" s="54" t="str">
        <f t="shared" si="1430"/>
        <v/>
      </c>
      <c r="T3067" s="5" t="str">
        <f t="shared" si="1431"/>
        <v/>
      </c>
      <c r="U3067" s="152" t="str">
        <f t="shared" si="1414"/>
        <v/>
      </c>
      <c r="V3067" s="152" t="str">
        <f t="shared" si="1415"/>
        <v/>
      </c>
      <c r="W3067" s="153" t="str">
        <f t="shared" si="1416"/>
        <v/>
      </c>
      <c r="X3067" s="153" t="str">
        <f t="shared" si="1417"/>
        <v/>
      </c>
      <c r="Y3067" s="153" t="str">
        <f t="shared" si="1418"/>
        <v/>
      </c>
      <c r="Z3067" s="153" t="str">
        <f t="shared" si="1419"/>
        <v/>
      </c>
      <c r="AA3067" s="152" t="str">
        <f t="shared" si="1420"/>
        <v/>
      </c>
      <c r="AB3067" s="152" t="str">
        <f t="shared" si="1421"/>
        <v/>
      </c>
      <c r="AC3067" s="154" t="str">
        <f t="shared" si="1432"/>
        <v/>
      </c>
      <c r="AD3067" s="154" t="str">
        <f t="shared" si="1433"/>
        <v/>
      </c>
      <c r="AE3067" s="3" t="str">
        <f t="shared" si="1434"/>
        <v/>
      </c>
      <c r="AF3067" s="3" t="str">
        <f t="shared" si="1435"/>
        <v/>
      </c>
      <c r="AG3067" s="3" t="str">
        <f t="shared" si="1436"/>
        <v/>
      </c>
      <c r="AH3067" s="4" t="str">
        <f t="shared" si="1437"/>
        <v/>
      </c>
      <c r="AI3067" s="75" t="str">
        <f t="shared" si="1438"/>
        <v/>
      </c>
      <c r="AJ3067" s="75" t="str">
        <f t="shared" si="1439"/>
        <v/>
      </c>
    </row>
    <row r="3068" spans="1:36">
      <c r="A3068" s="41" t="str">
        <f t="shared" si="1422"/>
        <v/>
      </c>
      <c r="B3068" s="150" t="str">
        <f>IF(ISNUMBER(A3068),INDEX('MetaTrader Import'!$H$13:$J$5893,TRUNC(((A3068-$A$39+1)-1)/3)+1,MOD((A3068-$A$39+1)-1,3)+1),"")</f>
        <v/>
      </c>
      <c r="C3068" s="43" t="str">
        <f t="shared" si="1423"/>
        <v/>
      </c>
      <c r="D3068" s="43" t="str">
        <f t="shared" ca="1" si="1413"/>
        <v/>
      </c>
      <c r="E3068" s="43" t="str">
        <f t="shared" si="1424"/>
        <v/>
      </c>
      <c r="F3068" s="43" t="str">
        <f t="shared" si="1425"/>
        <v/>
      </c>
      <c r="G3068" s="43" t="str">
        <f>IF(A3068&lt;&gt;"",IF(A3068&lt;Data!$G$11*0.25,$C$13/$G$32,IF(A3068&gt;Data!$G$11*0.25,$C$13,$C$13*10)),"")</f>
        <v/>
      </c>
      <c r="H3068" s="43" t="str">
        <f>IF(A3068&lt;&gt;"",IF(Data!$G$9="constant",$C$13,IF(Data!$G$9="squeeze",G3068,F3068)),"")</f>
        <v/>
      </c>
      <c r="I3068" s="38" t="str">
        <f ca="1">IF(ISNUMBER(A3068),NORMINV(RAND(),0,IF(AND(Data!$G$9="squeeze",A3068&lt;Data!$G$11*0.25),$H$32,1)*$C$30*$C$13)*($C$14*$C$12),"")</f>
        <v/>
      </c>
      <c r="J3068" s="42" t="str">
        <f ca="1">IFERROR(IF(Data!$C$6="Real",B3068,I3068+J3067+($C$14*$C$12)*(NORMINV(RAND(),$C$15,CHOOSE($G$13,$C$13,F3068,G3068)))),"")</f>
        <v/>
      </c>
      <c r="K3068" s="88" t="str">
        <f>IF(ISNUMBER(A3068), IF($G$16="fixed",$G$17,MIN(H3068*Data!$C$7*$C$16*0.5,$C$17*Data!$C$7))*$C$12,"")</f>
        <v/>
      </c>
      <c r="L3068" s="42" t="str">
        <f t="shared" ca="1" si="1440"/>
        <v/>
      </c>
      <c r="M3068" s="44" t="str">
        <f t="shared" ca="1" si="1441"/>
        <v/>
      </c>
      <c r="N3068" s="44" t="str">
        <f t="shared" ca="1" si="1442"/>
        <v/>
      </c>
      <c r="O3068" s="108" t="str">
        <f t="shared" si="1426"/>
        <v/>
      </c>
      <c r="P3068" s="102" t="str">
        <f t="shared" si="1427"/>
        <v/>
      </c>
      <c r="Q3068" s="102" t="str">
        <f t="shared" si="1428"/>
        <v/>
      </c>
      <c r="R3068" s="120" t="str">
        <f t="shared" si="1429"/>
        <v/>
      </c>
      <c r="S3068" s="54" t="str">
        <f t="shared" si="1430"/>
        <v/>
      </c>
      <c r="T3068" s="5" t="str">
        <f t="shared" si="1431"/>
        <v/>
      </c>
      <c r="U3068" s="152" t="str">
        <f t="shared" si="1414"/>
        <v/>
      </c>
      <c r="V3068" s="152" t="str">
        <f t="shared" si="1415"/>
        <v/>
      </c>
      <c r="W3068" s="153" t="str">
        <f t="shared" si="1416"/>
        <v/>
      </c>
      <c r="X3068" s="153" t="str">
        <f t="shared" si="1417"/>
        <v/>
      </c>
      <c r="Y3068" s="153" t="str">
        <f t="shared" si="1418"/>
        <v/>
      </c>
      <c r="Z3068" s="153" t="str">
        <f t="shared" si="1419"/>
        <v/>
      </c>
      <c r="AA3068" s="152" t="str">
        <f t="shared" si="1420"/>
        <v/>
      </c>
      <c r="AB3068" s="152" t="str">
        <f t="shared" si="1421"/>
        <v/>
      </c>
      <c r="AC3068" s="154" t="str">
        <f t="shared" si="1432"/>
        <v/>
      </c>
      <c r="AD3068" s="154" t="str">
        <f t="shared" si="1433"/>
        <v/>
      </c>
      <c r="AE3068" s="3" t="str">
        <f t="shared" si="1434"/>
        <v/>
      </c>
      <c r="AF3068" s="3" t="str">
        <f t="shared" si="1435"/>
        <v/>
      </c>
      <c r="AG3068" s="3" t="str">
        <f t="shared" si="1436"/>
        <v/>
      </c>
      <c r="AH3068" s="4" t="str">
        <f t="shared" si="1437"/>
        <v/>
      </c>
      <c r="AI3068" s="75" t="str">
        <f t="shared" si="1438"/>
        <v/>
      </c>
      <c r="AJ3068" s="75" t="str">
        <f t="shared" si="1439"/>
        <v/>
      </c>
    </row>
    <row r="3069" spans="1:36">
      <c r="A3069" s="41" t="str">
        <f t="shared" si="1422"/>
        <v/>
      </c>
      <c r="B3069" s="150" t="str">
        <f>IF(ISNUMBER(A3069),INDEX('MetaTrader Import'!$H$13:$J$5893,TRUNC(((A3069-$A$39+1)-1)/3)+1,MOD((A3069-$A$39+1)-1,3)+1),"")</f>
        <v/>
      </c>
      <c r="C3069" s="43" t="str">
        <f t="shared" si="1423"/>
        <v/>
      </c>
      <c r="D3069" s="43" t="str">
        <f t="shared" ca="1" si="1413"/>
        <v/>
      </c>
      <c r="E3069" s="43" t="str">
        <f t="shared" si="1424"/>
        <v/>
      </c>
      <c r="F3069" s="43" t="str">
        <f t="shared" si="1425"/>
        <v/>
      </c>
      <c r="G3069" s="43" t="str">
        <f>IF(A3069&lt;&gt;"",IF(A3069&lt;Data!$G$11*0.25,$C$13/$G$32,IF(A3069&gt;Data!$G$11*0.25,$C$13,$C$13*10)),"")</f>
        <v/>
      </c>
      <c r="H3069" s="43" t="str">
        <f>IF(A3069&lt;&gt;"",IF(Data!$G$9="constant",$C$13,IF(Data!$G$9="squeeze",G3069,F3069)),"")</f>
        <v/>
      </c>
      <c r="I3069" s="38" t="str">
        <f ca="1">IF(ISNUMBER(A3069),NORMINV(RAND(),0,IF(AND(Data!$G$9="squeeze",A3069&lt;Data!$G$11*0.25),$H$32,1)*$C$30*$C$13)*($C$14*$C$12),"")</f>
        <v/>
      </c>
      <c r="J3069" s="42" t="str">
        <f ca="1">IFERROR(IF(Data!$C$6="Real",B3069,I3069+J3068+($C$14*$C$12)*(NORMINV(RAND(),$C$15,CHOOSE($G$13,$C$13,F3069,G3069)))),"")</f>
        <v/>
      </c>
      <c r="K3069" s="88" t="str">
        <f>IF(ISNUMBER(A3069), IF($G$16="fixed",$G$17,MIN(H3069*Data!$C$7*$C$16*0.5,$C$17*Data!$C$7))*$C$12,"")</f>
        <v/>
      </c>
      <c r="L3069" s="42" t="str">
        <f t="shared" ca="1" si="1440"/>
        <v/>
      </c>
      <c r="M3069" s="44" t="str">
        <f t="shared" ca="1" si="1441"/>
        <v/>
      </c>
      <c r="N3069" s="44" t="str">
        <f t="shared" ca="1" si="1442"/>
        <v/>
      </c>
      <c r="O3069" s="108" t="str">
        <f t="shared" si="1426"/>
        <v/>
      </c>
      <c r="P3069" s="102" t="str">
        <f t="shared" si="1427"/>
        <v/>
      </c>
      <c r="Q3069" s="102" t="str">
        <f t="shared" si="1428"/>
        <v/>
      </c>
      <c r="R3069" s="120" t="str">
        <f t="shared" si="1429"/>
        <v/>
      </c>
      <c r="S3069" s="54" t="str">
        <f t="shared" si="1430"/>
        <v/>
      </c>
      <c r="T3069" s="5" t="str">
        <f t="shared" si="1431"/>
        <v/>
      </c>
      <c r="U3069" s="152" t="str">
        <f t="shared" si="1414"/>
        <v/>
      </c>
      <c r="V3069" s="152" t="str">
        <f t="shared" si="1415"/>
        <v/>
      </c>
      <c r="W3069" s="153" t="str">
        <f t="shared" si="1416"/>
        <v/>
      </c>
      <c r="X3069" s="153" t="str">
        <f t="shared" si="1417"/>
        <v/>
      </c>
      <c r="Y3069" s="153" t="str">
        <f t="shared" si="1418"/>
        <v/>
      </c>
      <c r="Z3069" s="153" t="str">
        <f t="shared" si="1419"/>
        <v/>
      </c>
      <c r="AA3069" s="152" t="str">
        <f t="shared" si="1420"/>
        <v/>
      </c>
      <c r="AB3069" s="152" t="str">
        <f t="shared" si="1421"/>
        <v/>
      </c>
      <c r="AC3069" s="154" t="str">
        <f t="shared" si="1432"/>
        <v/>
      </c>
      <c r="AD3069" s="154" t="str">
        <f t="shared" si="1433"/>
        <v/>
      </c>
      <c r="AE3069" s="3" t="str">
        <f t="shared" si="1434"/>
        <v/>
      </c>
      <c r="AF3069" s="3" t="str">
        <f t="shared" si="1435"/>
        <v/>
      </c>
      <c r="AG3069" s="3" t="str">
        <f t="shared" si="1436"/>
        <v/>
      </c>
      <c r="AH3069" s="4" t="str">
        <f t="shared" si="1437"/>
        <v/>
      </c>
      <c r="AI3069" s="75" t="str">
        <f t="shared" si="1438"/>
        <v/>
      </c>
      <c r="AJ3069" s="75" t="str">
        <f t="shared" si="1439"/>
        <v/>
      </c>
    </row>
    <row r="3070" spans="1:36">
      <c r="A3070" s="41" t="str">
        <f t="shared" si="1422"/>
        <v/>
      </c>
      <c r="B3070" s="150" t="str">
        <f>IF(ISNUMBER(A3070),INDEX('MetaTrader Import'!$H$13:$J$5893,TRUNC(((A3070-$A$39+1)-1)/3)+1,MOD((A3070-$A$39+1)-1,3)+1),"")</f>
        <v/>
      </c>
      <c r="C3070" s="43" t="str">
        <f t="shared" si="1423"/>
        <v/>
      </c>
      <c r="D3070" s="43" t="str">
        <f t="shared" ca="1" si="1413"/>
        <v/>
      </c>
      <c r="E3070" s="43" t="str">
        <f t="shared" si="1424"/>
        <v/>
      </c>
      <c r="F3070" s="43" t="str">
        <f t="shared" si="1425"/>
        <v/>
      </c>
      <c r="G3070" s="43" t="str">
        <f>IF(A3070&lt;&gt;"",IF(A3070&lt;Data!$G$11*0.25,$C$13/$G$32,IF(A3070&gt;Data!$G$11*0.25,$C$13,$C$13*10)),"")</f>
        <v/>
      </c>
      <c r="H3070" s="43" t="str">
        <f>IF(A3070&lt;&gt;"",IF(Data!$G$9="constant",$C$13,IF(Data!$G$9="squeeze",G3070,F3070)),"")</f>
        <v/>
      </c>
      <c r="I3070" s="38" t="str">
        <f ca="1">IF(ISNUMBER(A3070),NORMINV(RAND(),0,IF(AND(Data!$G$9="squeeze",A3070&lt;Data!$G$11*0.25),$H$32,1)*$C$30*$C$13)*($C$14*$C$12),"")</f>
        <v/>
      </c>
      <c r="J3070" s="42" t="str">
        <f ca="1">IFERROR(IF(Data!$C$6="Real",B3070,I3070+J3069+($C$14*$C$12)*(NORMINV(RAND(),$C$15,CHOOSE($G$13,$C$13,F3070,G3070)))),"")</f>
        <v/>
      </c>
      <c r="K3070" s="88" t="str">
        <f>IF(ISNUMBER(A3070), IF($G$16="fixed",$G$17,MIN(H3070*Data!$C$7*$C$16*0.5,$C$17*Data!$C$7))*$C$12,"")</f>
        <v/>
      </c>
      <c r="L3070" s="42" t="str">
        <f t="shared" ca="1" si="1440"/>
        <v/>
      </c>
      <c r="M3070" s="44" t="str">
        <f t="shared" ca="1" si="1441"/>
        <v/>
      </c>
      <c r="N3070" s="44" t="str">
        <f t="shared" ca="1" si="1442"/>
        <v/>
      </c>
      <c r="O3070" s="108" t="str">
        <f t="shared" si="1426"/>
        <v/>
      </c>
      <c r="P3070" s="102" t="str">
        <f t="shared" si="1427"/>
        <v/>
      </c>
      <c r="Q3070" s="102" t="str">
        <f t="shared" si="1428"/>
        <v/>
      </c>
      <c r="R3070" s="120" t="str">
        <f t="shared" si="1429"/>
        <v/>
      </c>
      <c r="S3070" s="54" t="str">
        <f t="shared" si="1430"/>
        <v/>
      </c>
      <c r="T3070" s="5" t="str">
        <f t="shared" si="1431"/>
        <v/>
      </c>
      <c r="U3070" s="152" t="str">
        <f t="shared" si="1414"/>
        <v/>
      </c>
      <c r="V3070" s="152" t="str">
        <f t="shared" si="1415"/>
        <v/>
      </c>
      <c r="W3070" s="153" t="str">
        <f t="shared" si="1416"/>
        <v/>
      </c>
      <c r="X3070" s="153" t="str">
        <f t="shared" si="1417"/>
        <v/>
      </c>
      <c r="Y3070" s="153" t="str">
        <f t="shared" si="1418"/>
        <v/>
      </c>
      <c r="Z3070" s="153" t="str">
        <f t="shared" si="1419"/>
        <v/>
      </c>
      <c r="AA3070" s="152" t="str">
        <f t="shared" si="1420"/>
        <v/>
      </c>
      <c r="AB3070" s="152" t="str">
        <f t="shared" si="1421"/>
        <v/>
      </c>
      <c r="AC3070" s="154" t="str">
        <f t="shared" si="1432"/>
        <v/>
      </c>
      <c r="AD3070" s="154" t="str">
        <f t="shared" si="1433"/>
        <v/>
      </c>
      <c r="AE3070" s="3" t="str">
        <f t="shared" si="1434"/>
        <v/>
      </c>
      <c r="AF3070" s="3" t="str">
        <f t="shared" si="1435"/>
        <v/>
      </c>
      <c r="AG3070" s="3" t="str">
        <f t="shared" si="1436"/>
        <v/>
      </c>
      <c r="AH3070" s="4" t="str">
        <f t="shared" si="1437"/>
        <v/>
      </c>
      <c r="AI3070" s="75" t="str">
        <f t="shared" si="1438"/>
        <v/>
      </c>
      <c r="AJ3070" s="75" t="str">
        <f t="shared" si="1439"/>
        <v/>
      </c>
    </row>
    <row r="3071" spans="1:36">
      <c r="A3071" s="41" t="str">
        <f t="shared" si="1422"/>
        <v/>
      </c>
      <c r="B3071" s="150" t="str">
        <f>IF(ISNUMBER(A3071),INDEX('MetaTrader Import'!$H$13:$J$5893,TRUNC(((A3071-$A$39+1)-1)/3)+1,MOD((A3071-$A$39+1)-1,3)+1),"")</f>
        <v/>
      </c>
      <c r="C3071" s="43" t="str">
        <f t="shared" si="1423"/>
        <v/>
      </c>
      <c r="D3071" s="43" t="str">
        <f t="shared" ca="1" si="1413"/>
        <v/>
      </c>
      <c r="E3071" s="43" t="str">
        <f t="shared" si="1424"/>
        <v/>
      </c>
      <c r="F3071" s="43" t="str">
        <f t="shared" si="1425"/>
        <v/>
      </c>
      <c r="G3071" s="43" t="str">
        <f>IF(A3071&lt;&gt;"",IF(A3071&lt;Data!$G$11*0.25,$C$13/$G$32,IF(A3071&gt;Data!$G$11*0.25,$C$13,$C$13*10)),"")</f>
        <v/>
      </c>
      <c r="H3071" s="43" t="str">
        <f>IF(A3071&lt;&gt;"",IF(Data!$G$9="constant",$C$13,IF(Data!$G$9="squeeze",G3071,F3071)),"")</f>
        <v/>
      </c>
      <c r="I3071" s="38" t="str">
        <f ca="1">IF(ISNUMBER(A3071),NORMINV(RAND(),0,IF(AND(Data!$G$9="squeeze",A3071&lt;Data!$G$11*0.25),$H$32,1)*$C$30*$C$13)*($C$14*$C$12),"")</f>
        <v/>
      </c>
      <c r="J3071" s="42" t="str">
        <f ca="1">IFERROR(IF(Data!$C$6="Real",B3071,I3071+J3070+($C$14*$C$12)*(NORMINV(RAND(),$C$15,CHOOSE($G$13,$C$13,F3071,G3071)))),"")</f>
        <v/>
      </c>
      <c r="K3071" s="88" t="str">
        <f>IF(ISNUMBER(A3071), IF($G$16="fixed",$G$17,MIN(H3071*Data!$C$7*$C$16*0.5,$C$17*Data!$C$7))*$C$12,"")</f>
        <v/>
      </c>
      <c r="L3071" s="42" t="str">
        <f t="shared" ca="1" si="1440"/>
        <v/>
      </c>
      <c r="M3071" s="44" t="str">
        <f t="shared" ca="1" si="1441"/>
        <v/>
      </c>
      <c r="N3071" s="44" t="str">
        <f t="shared" ca="1" si="1442"/>
        <v/>
      </c>
      <c r="O3071" s="108" t="str">
        <f t="shared" si="1426"/>
        <v/>
      </c>
      <c r="P3071" s="102" t="str">
        <f t="shared" si="1427"/>
        <v/>
      </c>
      <c r="Q3071" s="102" t="str">
        <f t="shared" si="1428"/>
        <v/>
      </c>
      <c r="R3071" s="120" t="str">
        <f t="shared" si="1429"/>
        <v/>
      </c>
      <c r="S3071" s="54" t="str">
        <f t="shared" si="1430"/>
        <v/>
      </c>
      <c r="T3071" s="5" t="str">
        <f t="shared" si="1431"/>
        <v/>
      </c>
      <c r="U3071" s="152" t="str">
        <f t="shared" si="1414"/>
        <v/>
      </c>
      <c r="V3071" s="152" t="str">
        <f t="shared" si="1415"/>
        <v/>
      </c>
      <c r="W3071" s="153" t="str">
        <f t="shared" si="1416"/>
        <v/>
      </c>
      <c r="X3071" s="153" t="str">
        <f t="shared" si="1417"/>
        <v/>
      </c>
      <c r="Y3071" s="153" t="str">
        <f t="shared" si="1418"/>
        <v/>
      </c>
      <c r="Z3071" s="153" t="str">
        <f t="shared" si="1419"/>
        <v/>
      </c>
      <c r="AA3071" s="152" t="str">
        <f t="shared" si="1420"/>
        <v/>
      </c>
      <c r="AB3071" s="152" t="str">
        <f t="shared" si="1421"/>
        <v/>
      </c>
      <c r="AC3071" s="154" t="str">
        <f t="shared" si="1432"/>
        <v/>
      </c>
      <c r="AD3071" s="154" t="str">
        <f t="shared" si="1433"/>
        <v/>
      </c>
      <c r="AE3071" s="3" t="str">
        <f t="shared" si="1434"/>
        <v/>
      </c>
      <c r="AF3071" s="3" t="str">
        <f t="shared" si="1435"/>
        <v/>
      </c>
      <c r="AG3071" s="3" t="str">
        <f t="shared" si="1436"/>
        <v/>
      </c>
      <c r="AH3071" s="4" t="str">
        <f t="shared" si="1437"/>
        <v/>
      </c>
      <c r="AI3071" s="75" t="str">
        <f t="shared" si="1438"/>
        <v/>
      </c>
      <c r="AJ3071" s="75" t="str">
        <f t="shared" si="1439"/>
        <v/>
      </c>
    </row>
    <row r="3072" spans="1:36">
      <c r="A3072" s="41" t="str">
        <f t="shared" si="1422"/>
        <v/>
      </c>
      <c r="B3072" s="150" t="str">
        <f>IF(ISNUMBER(A3072),INDEX('MetaTrader Import'!$H$13:$J$5893,TRUNC(((A3072-$A$39+1)-1)/3)+1,MOD((A3072-$A$39+1)-1,3)+1),"")</f>
        <v/>
      </c>
      <c r="C3072" s="43" t="str">
        <f t="shared" si="1423"/>
        <v/>
      </c>
      <c r="D3072" s="43" t="str">
        <f t="shared" ca="1" si="1413"/>
        <v/>
      </c>
      <c r="E3072" s="43" t="str">
        <f t="shared" si="1424"/>
        <v/>
      </c>
      <c r="F3072" s="43" t="str">
        <f t="shared" si="1425"/>
        <v/>
      </c>
      <c r="G3072" s="43" t="str">
        <f>IF(A3072&lt;&gt;"",IF(A3072&lt;Data!$G$11*0.25,$C$13/$G$32,IF(A3072&gt;Data!$G$11*0.25,$C$13,$C$13*10)),"")</f>
        <v/>
      </c>
      <c r="H3072" s="43" t="str">
        <f>IF(A3072&lt;&gt;"",IF(Data!$G$9="constant",$C$13,IF(Data!$G$9="squeeze",G3072,F3072)),"")</f>
        <v/>
      </c>
      <c r="I3072" s="38" t="str">
        <f ca="1">IF(ISNUMBER(A3072),NORMINV(RAND(),0,IF(AND(Data!$G$9="squeeze",A3072&lt;Data!$G$11*0.25),$H$32,1)*$C$30*$C$13)*($C$14*$C$12),"")</f>
        <v/>
      </c>
      <c r="J3072" s="42" t="str">
        <f ca="1">IFERROR(IF(Data!$C$6="Real",B3072,I3072+J3071+($C$14*$C$12)*(NORMINV(RAND(),$C$15,CHOOSE($G$13,$C$13,F3072,G3072)))),"")</f>
        <v/>
      </c>
      <c r="K3072" s="88" t="str">
        <f>IF(ISNUMBER(A3072), IF($G$16="fixed",$G$17,MIN(H3072*Data!$C$7*$C$16*0.5,$C$17*Data!$C$7))*$C$12,"")</f>
        <v/>
      </c>
      <c r="L3072" s="42" t="str">
        <f t="shared" ca="1" si="1440"/>
        <v/>
      </c>
      <c r="M3072" s="44" t="str">
        <f t="shared" ca="1" si="1441"/>
        <v/>
      </c>
      <c r="N3072" s="44" t="str">
        <f t="shared" ca="1" si="1442"/>
        <v/>
      </c>
      <c r="O3072" s="108" t="str">
        <f t="shared" si="1426"/>
        <v/>
      </c>
      <c r="P3072" s="102" t="str">
        <f t="shared" si="1427"/>
        <v/>
      </c>
      <c r="Q3072" s="102" t="str">
        <f t="shared" si="1428"/>
        <v/>
      </c>
      <c r="R3072" s="120" t="str">
        <f t="shared" si="1429"/>
        <v/>
      </c>
      <c r="S3072" s="54" t="str">
        <f t="shared" si="1430"/>
        <v/>
      </c>
      <c r="T3072" s="5" t="str">
        <f t="shared" si="1431"/>
        <v/>
      </c>
      <c r="U3072" s="152" t="str">
        <f t="shared" si="1414"/>
        <v/>
      </c>
      <c r="V3072" s="152" t="str">
        <f t="shared" si="1415"/>
        <v/>
      </c>
      <c r="W3072" s="153" t="str">
        <f t="shared" si="1416"/>
        <v/>
      </c>
      <c r="X3072" s="153" t="str">
        <f t="shared" si="1417"/>
        <v/>
      </c>
      <c r="Y3072" s="153" t="str">
        <f t="shared" si="1418"/>
        <v/>
      </c>
      <c r="Z3072" s="153" t="str">
        <f t="shared" si="1419"/>
        <v/>
      </c>
      <c r="AA3072" s="152" t="str">
        <f t="shared" si="1420"/>
        <v/>
      </c>
      <c r="AB3072" s="152" t="str">
        <f t="shared" si="1421"/>
        <v/>
      </c>
      <c r="AC3072" s="154" t="str">
        <f t="shared" si="1432"/>
        <v/>
      </c>
      <c r="AD3072" s="154" t="str">
        <f t="shared" si="1433"/>
        <v/>
      </c>
      <c r="AE3072" s="3" t="str">
        <f t="shared" si="1434"/>
        <v/>
      </c>
      <c r="AF3072" s="3" t="str">
        <f t="shared" si="1435"/>
        <v/>
      </c>
      <c r="AG3072" s="3" t="str">
        <f t="shared" si="1436"/>
        <v/>
      </c>
      <c r="AH3072" s="4" t="str">
        <f t="shared" si="1437"/>
        <v/>
      </c>
      <c r="AI3072" s="75" t="str">
        <f t="shared" si="1438"/>
        <v/>
      </c>
      <c r="AJ3072" s="75" t="str">
        <f t="shared" si="1439"/>
        <v/>
      </c>
    </row>
    <row r="3073" spans="1:36">
      <c r="A3073" s="41" t="str">
        <f t="shared" si="1422"/>
        <v/>
      </c>
      <c r="B3073" s="150" t="str">
        <f>IF(ISNUMBER(A3073),INDEX('MetaTrader Import'!$H$13:$J$5893,TRUNC(((A3073-$A$39+1)-1)/3)+1,MOD((A3073-$A$39+1)-1,3)+1),"")</f>
        <v/>
      </c>
      <c r="C3073" s="43" t="str">
        <f t="shared" si="1423"/>
        <v/>
      </c>
      <c r="D3073" s="43" t="str">
        <f t="shared" ca="1" si="1413"/>
        <v/>
      </c>
      <c r="E3073" s="43" t="str">
        <f t="shared" si="1424"/>
        <v/>
      </c>
      <c r="F3073" s="43" t="str">
        <f t="shared" si="1425"/>
        <v/>
      </c>
      <c r="G3073" s="43" t="str">
        <f>IF(A3073&lt;&gt;"",IF(A3073&lt;Data!$G$11*0.25,$C$13/$G$32,IF(A3073&gt;Data!$G$11*0.25,$C$13,$C$13*10)),"")</f>
        <v/>
      </c>
      <c r="H3073" s="43" t="str">
        <f>IF(A3073&lt;&gt;"",IF(Data!$G$9="constant",$C$13,IF(Data!$G$9="squeeze",G3073,F3073)),"")</f>
        <v/>
      </c>
      <c r="I3073" s="38" t="str">
        <f ca="1">IF(ISNUMBER(A3073),NORMINV(RAND(),0,IF(AND(Data!$G$9="squeeze",A3073&lt;Data!$G$11*0.25),$H$32,1)*$C$30*$C$13)*($C$14*$C$12),"")</f>
        <v/>
      </c>
      <c r="J3073" s="42" t="str">
        <f ca="1">IFERROR(IF(Data!$C$6="Real",B3073,I3073+J3072+($C$14*$C$12)*(NORMINV(RAND(),$C$15,CHOOSE($G$13,$C$13,F3073,G3073)))),"")</f>
        <v/>
      </c>
      <c r="K3073" s="88" t="str">
        <f>IF(ISNUMBER(A3073), IF($G$16="fixed",$G$17,MIN(H3073*Data!$C$7*$C$16*0.5,$C$17*Data!$C$7))*$C$12,"")</f>
        <v/>
      </c>
      <c r="L3073" s="42" t="str">
        <f t="shared" ca="1" si="1440"/>
        <v/>
      </c>
      <c r="M3073" s="44" t="str">
        <f t="shared" ca="1" si="1441"/>
        <v/>
      </c>
      <c r="N3073" s="44" t="str">
        <f t="shared" ca="1" si="1442"/>
        <v/>
      </c>
      <c r="O3073" s="108" t="str">
        <f t="shared" si="1426"/>
        <v/>
      </c>
      <c r="P3073" s="102" t="str">
        <f t="shared" si="1427"/>
        <v/>
      </c>
      <c r="Q3073" s="102" t="str">
        <f t="shared" si="1428"/>
        <v/>
      </c>
      <c r="R3073" s="120" t="str">
        <f t="shared" si="1429"/>
        <v/>
      </c>
      <c r="S3073" s="54" t="str">
        <f t="shared" si="1430"/>
        <v/>
      </c>
      <c r="T3073" s="5" t="str">
        <f t="shared" si="1431"/>
        <v/>
      </c>
      <c r="U3073" s="152" t="str">
        <f t="shared" si="1414"/>
        <v/>
      </c>
      <c r="V3073" s="152" t="str">
        <f t="shared" si="1415"/>
        <v/>
      </c>
      <c r="W3073" s="153" t="str">
        <f t="shared" si="1416"/>
        <v/>
      </c>
      <c r="X3073" s="153" t="str">
        <f t="shared" si="1417"/>
        <v/>
      </c>
      <c r="Y3073" s="153" t="str">
        <f t="shared" si="1418"/>
        <v/>
      </c>
      <c r="Z3073" s="153" t="str">
        <f t="shared" si="1419"/>
        <v/>
      </c>
      <c r="AA3073" s="152" t="str">
        <f t="shared" si="1420"/>
        <v/>
      </c>
      <c r="AB3073" s="152" t="str">
        <f t="shared" si="1421"/>
        <v/>
      </c>
      <c r="AC3073" s="154" t="str">
        <f t="shared" si="1432"/>
        <v/>
      </c>
      <c r="AD3073" s="154" t="str">
        <f t="shared" si="1433"/>
        <v/>
      </c>
      <c r="AE3073" s="3" t="str">
        <f t="shared" si="1434"/>
        <v/>
      </c>
      <c r="AF3073" s="3" t="str">
        <f t="shared" si="1435"/>
        <v/>
      </c>
      <c r="AG3073" s="3" t="str">
        <f t="shared" si="1436"/>
        <v/>
      </c>
      <c r="AH3073" s="4" t="str">
        <f t="shared" si="1437"/>
        <v/>
      </c>
      <c r="AI3073" s="75" t="str">
        <f t="shared" si="1438"/>
        <v/>
      </c>
      <c r="AJ3073" s="75" t="str">
        <f t="shared" si="1439"/>
        <v/>
      </c>
    </row>
    <row r="3074" spans="1:36">
      <c r="A3074" s="41" t="str">
        <f t="shared" si="1422"/>
        <v/>
      </c>
      <c r="B3074" s="150" t="str">
        <f>IF(ISNUMBER(A3074),INDEX('MetaTrader Import'!$H$13:$J$5893,TRUNC(((A3074-$A$39+1)-1)/3)+1,MOD((A3074-$A$39+1)-1,3)+1),"")</f>
        <v/>
      </c>
      <c r="C3074" s="43" t="str">
        <f t="shared" si="1423"/>
        <v/>
      </c>
      <c r="D3074" s="43" t="str">
        <f t="shared" ca="1" si="1413"/>
        <v/>
      </c>
      <c r="E3074" s="43" t="str">
        <f t="shared" si="1424"/>
        <v/>
      </c>
      <c r="F3074" s="43" t="str">
        <f t="shared" si="1425"/>
        <v/>
      </c>
      <c r="G3074" s="43" t="str">
        <f>IF(A3074&lt;&gt;"",IF(A3074&lt;Data!$G$11*0.25,$C$13/$G$32,IF(A3074&gt;Data!$G$11*0.25,$C$13,$C$13*10)),"")</f>
        <v/>
      </c>
      <c r="H3074" s="43" t="str">
        <f>IF(A3074&lt;&gt;"",IF(Data!$G$9="constant",$C$13,IF(Data!$G$9="squeeze",G3074,F3074)),"")</f>
        <v/>
      </c>
      <c r="I3074" s="38" t="str">
        <f ca="1">IF(ISNUMBER(A3074),NORMINV(RAND(),0,IF(AND(Data!$G$9="squeeze",A3074&lt;Data!$G$11*0.25),$H$32,1)*$C$30*$C$13)*($C$14*$C$12),"")</f>
        <v/>
      </c>
      <c r="J3074" s="42" t="str">
        <f ca="1">IFERROR(IF(Data!$C$6="Real",B3074,I3074+J3073+($C$14*$C$12)*(NORMINV(RAND(),$C$15,CHOOSE($G$13,$C$13,F3074,G3074)))),"")</f>
        <v/>
      </c>
      <c r="K3074" s="88" t="str">
        <f>IF(ISNUMBER(A3074), IF($G$16="fixed",$G$17,MIN(H3074*Data!$C$7*$C$16*0.5,$C$17*Data!$C$7))*$C$12,"")</f>
        <v/>
      </c>
      <c r="L3074" s="42" t="str">
        <f t="shared" ca="1" si="1440"/>
        <v/>
      </c>
      <c r="M3074" s="44" t="str">
        <f t="shared" ca="1" si="1441"/>
        <v/>
      </c>
      <c r="N3074" s="44" t="str">
        <f t="shared" ca="1" si="1442"/>
        <v/>
      </c>
      <c r="O3074" s="108" t="str">
        <f t="shared" si="1426"/>
        <v/>
      </c>
      <c r="P3074" s="102" t="str">
        <f t="shared" si="1427"/>
        <v/>
      </c>
      <c r="Q3074" s="102" t="str">
        <f t="shared" si="1428"/>
        <v/>
      </c>
      <c r="R3074" s="120" t="str">
        <f t="shared" si="1429"/>
        <v/>
      </c>
      <c r="S3074" s="54" t="str">
        <f t="shared" si="1430"/>
        <v/>
      </c>
      <c r="T3074" s="5" t="str">
        <f t="shared" si="1431"/>
        <v/>
      </c>
      <c r="U3074" s="152" t="str">
        <f t="shared" si="1414"/>
        <v/>
      </c>
      <c r="V3074" s="152" t="str">
        <f t="shared" si="1415"/>
        <v/>
      </c>
      <c r="W3074" s="153" t="str">
        <f t="shared" si="1416"/>
        <v/>
      </c>
      <c r="X3074" s="153" t="str">
        <f t="shared" si="1417"/>
        <v/>
      </c>
      <c r="Y3074" s="153" t="str">
        <f t="shared" si="1418"/>
        <v/>
      </c>
      <c r="Z3074" s="153" t="str">
        <f t="shared" si="1419"/>
        <v/>
      </c>
      <c r="AA3074" s="152" t="str">
        <f t="shared" si="1420"/>
        <v/>
      </c>
      <c r="AB3074" s="152" t="str">
        <f t="shared" si="1421"/>
        <v/>
      </c>
      <c r="AC3074" s="154" t="str">
        <f t="shared" si="1432"/>
        <v/>
      </c>
      <c r="AD3074" s="154" t="str">
        <f t="shared" si="1433"/>
        <v/>
      </c>
      <c r="AE3074" s="3" t="str">
        <f t="shared" si="1434"/>
        <v/>
      </c>
      <c r="AF3074" s="3" t="str">
        <f t="shared" si="1435"/>
        <v/>
      </c>
      <c r="AG3074" s="3" t="str">
        <f t="shared" si="1436"/>
        <v/>
      </c>
      <c r="AH3074" s="4" t="str">
        <f t="shared" si="1437"/>
        <v/>
      </c>
      <c r="AI3074" s="75" t="str">
        <f t="shared" si="1438"/>
        <v/>
      </c>
      <c r="AJ3074" s="75" t="str">
        <f t="shared" si="1439"/>
        <v/>
      </c>
    </row>
    <row r="3075" spans="1:36">
      <c r="A3075" s="41" t="str">
        <f t="shared" si="1422"/>
        <v/>
      </c>
      <c r="B3075" s="150" t="str">
        <f>IF(ISNUMBER(A3075),INDEX('MetaTrader Import'!$H$13:$J$5893,TRUNC(((A3075-$A$39+1)-1)/3)+1,MOD((A3075-$A$39+1)-1,3)+1),"")</f>
        <v/>
      </c>
      <c r="C3075" s="43" t="str">
        <f t="shared" si="1423"/>
        <v/>
      </c>
      <c r="D3075" s="43" t="str">
        <f t="shared" ref="D3075:D3138" ca="1" si="1443">IF(A3075&lt;&gt;"",NORMINV(RAND(),($C$23-C3075)*$C$28,$C$27)+NORMINV(RAND(),IF(RAND()&gt;$C$26,$C$25,0),$C$27),"")</f>
        <v/>
      </c>
      <c r="E3075" s="43" t="str">
        <f t="shared" si="1424"/>
        <v/>
      </c>
      <c r="F3075" s="43" t="str">
        <f t="shared" si="1425"/>
        <v/>
      </c>
      <c r="G3075" s="43" t="str">
        <f>IF(A3075&lt;&gt;"",IF(A3075&lt;Data!$G$11*0.25,$C$13/$G$32,IF(A3075&gt;Data!$G$11*0.25,$C$13,$C$13*10)),"")</f>
        <v/>
      </c>
      <c r="H3075" s="43" t="str">
        <f>IF(A3075&lt;&gt;"",IF(Data!$G$9="constant",$C$13,IF(Data!$G$9="squeeze",G3075,F3075)),"")</f>
        <v/>
      </c>
      <c r="I3075" s="38" t="str">
        <f ca="1">IF(ISNUMBER(A3075),NORMINV(RAND(),0,IF(AND(Data!$G$9="squeeze",A3075&lt;Data!$G$11*0.25),$H$32,1)*$C$30*$C$13)*($C$14*$C$12),"")</f>
        <v/>
      </c>
      <c r="J3075" s="42" t="str">
        <f ca="1">IFERROR(IF(Data!$C$6="Real",B3075,I3075+J3074+($C$14*$C$12)*(NORMINV(RAND(),$C$15,CHOOSE($G$13,$C$13,F3075,G3075)))),"")</f>
        <v/>
      </c>
      <c r="K3075" s="88" t="str">
        <f>IF(ISNUMBER(A3075), IF($G$16="fixed",$G$17,MIN(H3075*Data!$C$7*$C$16*0.5,$C$17*Data!$C$7))*$C$12,"")</f>
        <v/>
      </c>
      <c r="L3075" s="42" t="str">
        <f t="shared" ca="1" si="1440"/>
        <v/>
      </c>
      <c r="M3075" s="44" t="str">
        <f t="shared" ca="1" si="1441"/>
        <v/>
      </c>
      <c r="N3075" s="44" t="str">
        <f t="shared" ca="1" si="1442"/>
        <v/>
      </c>
      <c r="O3075" s="108" t="str">
        <f t="shared" si="1426"/>
        <v/>
      </c>
      <c r="P3075" s="102" t="str">
        <f t="shared" si="1427"/>
        <v/>
      </c>
      <c r="Q3075" s="102" t="str">
        <f t="shared" si="1428"/>
        <v/>
      </c>
      <c r="R3075" s="120" t="str">
        <f t="shared" si="1429"/>
        <v/>
      </c>
      <c r="S3075" s="54" t="str">
        <f t="shared" si="1430"/>
        <v/>
      </c>
      <c r="T3075" s="5" t="str">
        <f t="shared" si="1431"/>
        <v/>
      </c>
      <c r="U3075" s="152" t="str">
        <f t="shared" ref="U3075:U3138" si="1444">IF(NOT(ISNUMBER(T3075)),"",IF(S3075=1,T3075,IF(M3075&gt;U3074,M3075,IF(ISNUMBER(U3074),U3074,""))))</f>
        <v/>
      </c>
      <c r="V3075" s="152" t="str">
        <f t="shared" ref="V3075:V3138" si="1445">IF(NOT(ISNUMBER(T3075)),"",IF(S3075=1,T3075,IF(N3075&lt;V3074,N3075,IF(ISNUMBER(V3074),V3074,""))))</f>
        <v/>
      </c>
      <c r="W3075" s="153" t="str">
        <f t="shared" ref="W3075:W3138" si="1446">IF(NOT(ISNUMBER(T3075)),"",MIN($F$24,IF(TRUNC((U3075-T3075)/$E$24*$G$12)+0&gt;IF(ISNUMBER(W3074),W3074,0),TRUNC((U3075-T3075)/$E$24*$G$12)+0,IF(ISNUMBER(W3074),W3074,0))))</f>
        <v/>
      </c>
      <c r="X3075" s="153" t="str">
        <f t="shared" ref="X3075:X3138" si="1447">IF(NOT(ISNUMBER(T3075)),"",MIN($F$24,IF(-TRUNC((V3075-T3075)/$E$24*$G$12)+0&gt;IF(ISNUMBER(X3074),X3074,0),-TRUNC((V3075-T3075)/$E$24*$G$12)+0,IF(ISNUMBER(X3074),X3074,0))))</f>
        <v/>
      </c>
      <c r="Y3075" s="153" t="str">
        <f t="shared" ref="Y3075:Y3138" si="1448">IF(ISNUMBER(W3075),(IF(W3075=0,0,1))*IF(ABS($I$24)=2,POWER(2,W3075-1),W3075)*SIGN($I$24)*$K$24,"")</f>
        <v/>
      </c>
      <c r="Z3075" s="153" t="str">
        <f t="shared" ref="Z3075:Z3138" si="1449">IF(ISNUMBER(X3075),(IF(X3075=0,0,1))*IF(ABS($I$24)=2,POWER(2,X3075-1),X3075)*SIGN($I$24)*$K$24,"")</f>
        <v/>
      </c>
      <c r="AA3075" s="152" t="str">
        <f t="shared" ref="AA3075:AA3138" si="1450">IF(OR(NOT(ISNUMBER(T3075)),W3075&lt;1),"",IF(OR(NOT(ISNUMBER(W3074)),W3074=0),IF(SIGN(Y3075)=1,M3075,N3075),(Y3074*AA3074+(Y3075-Y3074)*IF(SIGN(Y3075)=1,M3075,N3075))/Y3075))</f>
        <v/>
      </c>
      <c r="AB3075" s="152" t="str">
        <f t="shared" ref="AB3075:AB3138" si="1451">IF(OR(NOT(ISNUMBER(T3075)),X3075&lt;1),"",IF(OR(NOT(ISNUMBER(X3074)),X3074=0),IF(SIGN(Z3075)=1,N3075,M3075),(Z3074*AB3074+(Z3075-Z3074)*IF(SIGN(Z3075)=1,N3075,M3075))/Z3075))</f>
        <v/>
      </c>
      <c r="AC3075" s="154" t="str">
        <f t="shared" si="1432"/>
        <v/>
      </c>
      <c r="AD3075" s="154" t="str">
        <f t="shared" si="1433"/>
        <v/>
      </c>
      <c r="AE3075" s="3" t="str">
        <f t="shared" si="1434"/>
        <v/>
      </c>
      <c r="AF3075" s="3" t="str">
        <f t="shared" si="1435"/>
        <v/>
      </c>
      <c r="AG3075" s="3" t="str">
        <f t="shared" si="1436"/>
        <v/>
      </c>
      <c r="AH3075" s="4" t="str">
        <f t="shared" si="1437"/>
        <v/>
      </c>
      <c r="AI3075" s="75" t="str">
        <f t="shared" si="1438"/>
        <v/>
      </c>
      <c r="AJ3075" s="75" t="str">
        <f t="shared" si="1439"/>
        <v/>
      </c>
    </row>
    <row r="3076" spans="1:36">
      <c r="A3076" s="41" t="str">
        <f t="shared" ref="A3076:A3139" si="1452">IFERROR(IF(A3075+1&gt;$C$19,"",A3075+1),"")</f>
        <v/>
      </c>
      <c r="B3076" s="150" t="str">
        <f>IF(ISNUMBER(A3076),INDEX('MetaTrader Import'!$H$13:$J$5893,TRUNC(((A3076-$A$39+1)-1)/3)+1,MOD((A3076-$A$39+1)-1,3)+1),"")</f>
        <v/>
      </c>
      <c r="C3076" s="43" t="str">
        <f t="shared" ref="C3076:C3139" si="1453">IF(A3076&lt;&gt;"",E3075,"")</f>
        <v/>
      </c>
      <c r="D3076" s="43" t="str">
        <f t="shared" ca="1" si="1443"/>
        <v/>
      </c>
      <c r="E3076" s="43" t="str">
        <f t="shared" ref="E3076:E3139" si="1454">IF(A3076&lt;&gt;"",C3076+D3076,"")</f>
        <v/>
      </c>
      <c r="F3076" s="43" t="str">
        <f t="shared" ref="F3076:F3139" si="1455">IF(A3076&lt;&gt;"",$C$13*ABS(E3076)/$C$23,"")</f>
        <v/>
      </c>
      <c r="G3076" s="43" t="str">
        <f>IF(A3076&lt;&gt;"",IF(A3076&lt;Data!$G$11*0.25,$C$13/$G$32,IF(A3076&gt;Data!$G$11*0.25,$C$13,$C$13*10)),"")</f>
        <v/>
      </c>
      <c r="H3076" s="43" t="str">
        <f>IF(A3076&lt;&gt;"",IF(Data!$G$9="constant",$C$13,IF(Data!$G$9="squeeze",G3076,F3076)),"")</f>
        <v/>
      </c>
      <c r="I3076" s="38" t="str">
        <f ca="1">IF(ISNUMBER(A3076),NORMINV(RAND(),0,IF(AND(Data!$G$9="squeeze",A3076&lt;Data!$G$11*0.25),$H$32,1)*$C$30*$C$13)*($C$14*$C$12),"")</f>
        <v/>
      </c>
      <c r="J3076" s="42" t="str">
        <f ca="1">IFERROR(IF(Data!$C$6="Real",B3076,I3076+J3075+($C$14*$C$12)*(NORMINV(RAND(),$C$15,CHOOSE($G$13,$C$13,F3076,G3076)))),"")</f>
        <v/>
      </c>
      <c r="K3076" s="88" t="str">
        <f>IF(ISNUMBER(A3076), IF($G$16="fixed",$G$17,MIN(H3076*Data!$C$7*$C$16*0.5,$C$17*Data!$C$7))*$C$12,"")</f>
        <v/>
      </c>
      <c r="L3076" s="42" t="str">
        <f t="shared" ca="1" si="1440"/>
        <v/>
      </c>
      <c r="M3076" s="44" t="str">
        <f t="shared" ca="1" si="1441"/>
        <v/>
      </c>
      <c r="N3076" s="44" t="str">
        <f t="shared" ca="1" si="1442"/>
        <v/>
      </c>
      <c r="O3076" s="108" t="str">
        <f t="shared" ref="O3076:O3139" si="1456">IF(ISNUMBER(A3076),$G$12*SLOPE(L3062:L3076,A3062:A3076),"")</f>
        <v/>
      </c>
      <c r="P3076" s="102" t="str">
        <f t="shared" ref="P3076:P3139" si="1457">IF(ISNUMBER(A3076),STDEV(L3062:L3076)*$G$12,"")</f>
        <v/>
      </c>
      <c r="Q3076" s="102" t="str">
        <f t="shared" ref="Q3076:Q3139" si="1458">IF(ISNUMBER(A3076),SLOPE(P3062:P3076,A3062:A3076),"")</f>
        <v/>
      </c>
      <c r="R3076" s="120" t="str">
        <f t="shared" ref="R3076:R3139" si="1459">IF(ISNUMBER(A3076),R3075+S3075,"")</f>
        <v/>
      </c>
      <c r="S3076" s="54" t="str">
        <f t="shared" ref="S3076:S3139" si="1460">IF(ISNUMBER(A3076),IF(AND(R3076&lt;$M$24,Q3076&lt;$F$28,ABS(O3076)&lt;$F$27,P3076&lt;$F$26,NOT(ISNUMBER(T3075))),1,0),"")</f>
        <v/>
      </c>
      <c r="T3076" s="5" t="str">
        <f t="shared" ref="T3076:T3139" si="1461">IF(ISNUMBER(A3076),IF(S3076=1,L3076,IF(AG3075="Y","",IF(ISNUMBER(T3075),T3075,""))),"")</f>
        <v/>
      </c>
      <c r="U3076" s="152" t="str">
        <f t="shared" si="1444"/>
        <v/>
      </c>
      <c r="V3076" s="152" t="str">
        <f t="shared" si="1445"/>
        <v/>
      </c>
      <c r="W3076" s="153" t="str">
        <f t="shared" si="1446"/>
        <v/>
      </c>
      <c r="X3076" s="153" t="str">
        <f t="shared" si="1447"/>
        <v/>
      </c>
      <c r="Y3076" s="153" t="str">
        <f t="shared" si="1448"/>
        <v/>
      </c>
      <c r="Z3076" s="153" t="str">
        <f t="shared" si="1449"/>
        <v/>
      </c>
      <c r="AA3076" s="152" t="str">
        <f t="shared" si="1450"/>
        <v/>
      </c>
      <c r="AB3076" s="152" t="str">
        <f t="shared" si="1451"/>
        <v/>
      </c>
      <c r="AC3076" s="154" t="str">
        <f t="shared" ref="AC3076:AC3139" si="1462">IFERROR(-SIGN(Y3076)*(AA3076-IF(SIGN(Y3076)=1,N3076,M3076))*$G$12*ABS(Y3076),"")</f>
        <v/>
      </c>
      <c r="AD3076" s="154" t="str">
        <f t="shared" ref="AD3076:AD3139" si="1463">IFERROR(SIGN(Z3076)*(AB3076-IF(SIGN(Z3076)=1,M3076,N3076))*$G$12*ABS(Z3076),"")</f>
        <v/>
      </c>
      <c r="AE3076" s="3" t="str">
        <f t="shared" ref="AE3076:AE3139" si="1464">IF(ISNUMBER(A3076),IFERROR((IF(ISNUMBER(AC3076),AC3076,0)+IF(ISNUMBER(AD3076),AD3076,0))/(ABS(Y3076)+ABS(Z3076)),0),"")</f>
        <v/>
      </c>
      <c r="AF3076" s="3" t="str">
        <f t="shared" ref="AF3076:AF3139" si="1465">IF(ISNUMBER(A3076),IF(ISNUMBER(AC3076),AC3076,0)+IF(ISNUMBER(AD3076),AD3076,0),"")</f>
        <v/>
      </c>
      <c r="AG3076" s="3" t="str">
        <f t="shared" ref="AG3076:AG3139" si="1466">IF(NOT(ISNUMBER(T3076)),"",IF(OR(AF3076&gt;$G$24,AF3076&lt;-$H$24,A3076+1&gt;$C$19),"Y","N"))</f>
        <v/>
      </c>
      <c r="AH3076" s="4" t="str">
        <f t="shared" ref="AH3076:AH3139" si="1467">IF(AG3076="y",AF3076*10*$C$11,"")</f>
        <v/>
      </c>
      <c r="AI3076" s="75" t="str">
        <f t="shared" ref="AI3076:AI3139" si="1468">IF(ISNUMBER(A3076),IF(ISNUMBER(AH3076),AJ3076,AF3076*10*$C$11+AJ3076),"")</f>
        <v/>
      </c>
      <c r="AJ3076" s="75" t="str">
        <f t="shared" ref="AJ3076:AJ3139" si="1469">IF(ISNUMBER(A3076),AJ3075+IF(ISNUMBER(AH3076),AH3076,0),"")</f>
        <v/>
      </c>
    </row>
    <row r="3077" spans="1:36">
      <c r="A3077" s="41" t="str">
        <f t="shared" si="1452"/>
        <v/>
      </c>
      <c r="B3077" s="150" t="str">
        <f>IF(ISNUMBER(A3077),INDEX('MetaTrader Import'!$H$13:$J$5893,TRUNC(((A3077-$A$39+1)-1)/3)+1,MOD((A3077-$A$39+1)-1,3)+1),"")</f>
        <v/>
      </c>
      <c r="C3077" s="43" t="str">
        <f t="shared" si="1453"/>
        <v/>
      </c>
      <c r="D3077" s="43" t="str">
        <f t="shared" ca="1" si="1443"/>
        <v/>
      </c>
      <c r="E3077" s="43" t="str">
        <f t="shared" si="1454"/>
        <v/>
      </c>
      <c r="F3077" s="43" t="str">
        <f t="shared" si="1455"/>
        <v/>
      </c>
      <c r="G3077" s="43" t="str">
        <f>IF(A3077&lt;&gt;"",IF(A3077&lt;Data!$G$11*0.25,$C$13/$G$32,IF(A3077&gt;Data!$G$11*0.25,$C$13,$C$13*10)),"")</f>
        <v/>
      </c>
      <c r="H3077" s="43" t="str">
        <f>IF(A3077&lt;&gt;"",IF(Data!$G$9="constant",$C$13,IF(Data!$G$9="squeeze",G3077,F3077)),"")</f>
        <v/>
      </c>
      <c r="I3077" s="38" t="str">
        <f ca="1">IF(ISNUMBER(A3077),NORMINV(RAND(),0,IF(AND(Data!$G$9="squeeze",A3077&lt;Data!$G$11*0.25),$H$32,1)*$C$30*$C$13)*($C$14*$C$12),"")</f>
        <v/>
      </c>
      <c r="J3077" s="42" t="str">
        <f ca="1">IFERROR(IF(Data!$C$6="Real",B3077,I3077+J3076+($C$14*$C$12)*(NORMINV(RAND(),$C$15,CHOOSE($G$13,$C$13,F3077,G3077)))),"")</f>
        <v/>
      </c>
      <c r="K3077" s="88" t="str">
        <f>IF(ISNUMBER(A3077), IF($G$16="fixed",$G$17,MIN(H3077*Data!$C$7*$C$16*0.5,$C$17*Data!$C$7))*$C$12,"")</f>
        <v/>
      </c>
      <c r="L3077" s="42" t="str">
        <f t="shared" ca="1" si="1440"/>
        <v/>
      </c>
      <c r="M3077" s="44" t="str">
        <f t="shared" ca="1" si="1441"/>
        <v/>
      </c>
      <c r="N3077" s="44" t="str">
        <f t="shared" ca="1" si="1442"/>
        <v/>
      </c>
      <c r="O3077" s="108" t="str">
        <f t="shared" si="1456"/>
        <v/>
      </c>
      <c r="P3077" s="102" t="str">
        <f t="shared" si="1457"/>
        <v/>
      </c>
      <c r="Q3077" s="102" t="str">
        <f t="shared" si="1458"/>
        <v/>
      </c>
      <c r="R3077" s="120" t="str">
        <f t="shared" si="1459"/>
        <v/>
      </c>
      <c r="S3077" s="54" t="str">
        <f t="shared" si="1460"/>
        <v/>
      </c>
      <c r="T3077" s="5" t="str">
        <f t="shared" si="1461"/>
        <v/>
      </c>
      <c r="U3077" s="152" t="str">
        <f t="shared" si="1444"/>
        <v/>
      </c>
      <c r="V3077" s="152" t="str">
        <f t="shared" si="1445"/>
        <v/>
      </c>
      <c r="W3077" s="153" t="str">
        <f t="shared" si="1446"/>
        <v/>
      </c>
      <c r="X3077" s="153" t="str">
        <f t="shared" si="1447"/>
        <v/>
      </c>
      <c r="Y3077" s="153" t="str">
        <f t="shared" si="1448"/>
        <v/>
      </c>
      <c r="Z3077" s="153" t="str">
        <f t="shared" si="1449"/>
        <v/>
      </c>
      <c r="AA3077" s="152" t="str">
        <f t="shared" si="1450"/>
        <v/>
      </c>
      <c r="AB3077" s="152" t="str">
        <f t="shared" si="1451"/>
        <v/>
      </c>
      <c r="AC3077" s="154" t="str">
        <f t="shared" si="1462"/>
        <v/>
      </c>
      <c r="AD3077" s="154" t="str">
        <f t="shared" si="1463"/>
        <v/>
      </c>
      <c r="AE3077" s="3" t="str">
        <f t="shared" si="1464"/>
        <v/>
      </c>
      <c r="AF3077" s="3" t="str">
        <f t="shared" si="1465"/>
        <v/>
      </c>
      <c r="AG3077" s="3" t="str">
        <f t="shared" si="1466"/>
        <v/>
      </c>
      <c r="AH3077" s="4" t="str">
        <f t="shared" si="1467"/>
        <v/>
      </c>
      <c r="AI3077" s="75" t="str">
        <f t="shared" si="1468"/>
        <v/>
      </c>
      <c r="AJ3077" s="75" t="str">
        <f t="shared" si="1469"/>
        <v/>
      </c>
    </row>
    <row r="3078" spans="1:36">
      <c r="A3078" s="41" t="str">
        <f t="shared" si="1452"/>
        <v/>
      </c>
      <c r="B3078" s="150" t="str">
        <f>IF(ISNUMBER(A3078),INDEX('MetaTrader Import'!$H$13:$J$5893,TRUNC(((A3078-$A$39+1)-1)/3)+1,MOD((A3078-$A$39+1)-1,3)+1),"")</f>
        <v/>
      </c>
      <c r="C3078" s="43" t="str">
        <f t="shared" si="1453"/>
        <v/>
      </c>
      <c r="D3078" s="43" t="str">
        <f t="shared" ca="1" si="1443"/>
        <v/>
      </c>
      <c r="E3078" s="43" t="str">
        <f t="shared" si="1454"/>
        <v/>
      </c>
      <c r="F3078" s="43" t="str">
        <f t="shared" si="1455"/>
        <v/>
      </c>
      <c r="G3078" s="43" t="str">
        <f>IF(A3078&lt;&gt;"",IF(A3078&lt;Data!$G$11*0.25,$C$13/$G$32,IF(A3078&gt;Data!$G$11*0.25,$C$13,$C$13*10)),"")</f>
        <v/>
      </c>
      <c r="H3078" s="43" t="str">
        <f>IF(A3078&lt;&gt;"",IF(Data!$G$9="constant",$C$13,IF(Data!$G$9="squeeze",G3078,F3078)),"")</f>
        <v/>
      </c>
      <c r="I3078" s="38" t="str">
        <f ca="1">IF(ISNUMBER(A3078),NORMINV(RAND(),0,IF(AND(Data!$G$9="squeeze",A3078&lt;Data!$G$11*0.25),$H$32,1)*$C$30*$C$13)*($C$14*$C$12),"")</f>
        <v/>
      </c>
      <c r="J3078" s="42" t="str">
        <f ca="1">IFERROR(IF(Data!$C$6="Real",B3078,I3078+J3077+($C$14*$C$12)*(NORMINV(RAND(),$C$15,CHOOSE($G$13,$C$13,F3078,G3078)))),"")</f>
        <v/>
      </c>
      <c r="K3078" s="88" t="str">
        <f>IF(ISNUMBER(A3078), IF($G$16="fixed",$G$17,MIN(H3078*Data!$C$7*$C$16*0.5,$C$17*Data!$C$7))*$C$12,"")</f>
        <v/>
      </c>
      <c r="L3078" s="42" t="str">
        <f t="shared" ref="L3078:L3141" ca="1" si="1470">IFERROR(J3078,"")</f>
        <v/>
      </c>
      <c r="M3078" s="44" t="str">
        <f t="shared" ref="M3078:M3141" ca="1" si="1471">IFERROR(L3078+K3078*0.5,"")</f>
        <v/>
      </c>
      <c r="N3078" s="44" t="str">
        <f t="shared" ref="N3078:N3141" ca="1" si="1472">IFERROR(L3078-K3078*0.5,"")</f>
        <v/>
      </c>
      <c r="O3078" s="108" t="str">
        <f t="shared" si="1456"/>
        <v/>
      </c>
      <c r="P3078" s="102" t="str">
        <f t="shared" si="1457"/>
        <v/>
      </c>
      <c r="Q3078" s="102" t="str">
        <f t="shared" si="1458"/>
        <v/>
      </c>
      <c r="R3078" s="120" t="str">
        <f t="shared" si="1459"/>
        <v/>
      </c>
      <c r="S3078" s="54" t="str">
        <f t="shared" si="1460"/>
        <v/>
      </c>
      <c r="T3078" s="5" t="str">
        <f t="shared" si="1461"/>
        <v/>
      </c>
      <c r="U3078" s="152" t="str">
        <f t="shared" si="1444"/>
        <v/>
      </c>
      <c r="V3078" s="152" t="str">
        <f t="shared" si="1445"/>
        <v/>
      </c>
      <c r="W3078" s="153" t="str">
        <f t="shared" si="1446"/>
        <v/>
      </c>
      <c r="X3078" s="153" t="str">
        <f t="shared" si="1447"/>
        <v/>
      </c>
      <c r="Y3078" s="153" t="str">
        <f t="shared" si="1448"/>
        <v/>
      </c>
      <c r="Z3078" s="153" t="str">
        <f t="shared" si="1449"/>
        <v/>
      </c>
      <c r="AA3078" s="152" t="str">
        <f t="shared" si="1450"/>
        <v/>
      </c>
      <c r="AB3078" s="152" t="str">
        <f t="shared" si="1451"/>
        <v/>
      </c>
      <c r="AC3078" s="154" t="str">
        <f t="shared" si="1462"/>
        <v/>
      </c>
      <c r="AD3078" s="154" t="str">
        <f t="shared" si="1463"/>
        <v/>
      </c>
      <c r="AE3078" s="3" t="str">
        <f t="shared" si="1464"/>
        <v/>
      </c>
      <c r="AF3078" s="3" t="str">
        <f t="shared" si="1465"/>
        <v/>
      </c>
      <c r="AG3078" s="3" t="str">
        <f t="shared" si="1466"/>
        <v/>
      </c>
      <c r="AH3078" s="4" t="str">
        <f t="shared" si="1467"/>
        <v/>
      </c>
      <c r="AI3078" s="75" t="str">
        <f t="shared" si="1468"/>
        <v/>
      </c>
      <c r="AJ3078" s="75" t="str">
        <f t="shared" si="1469"/>
        <v/>
      </c>
    </row>
    <row r="3079" spans="1:36">
      <c r="A3079" s="41" t="str">
        <f t="shared" si="1452"/>
        <v/>
      </c>
      <c r="B3079" s="150" t="str">
        <f>IF(ISNUMBER(A3079),INDEX('MetaTrader Import'!$H$13:$J$5893,TRUNC(((A3079-$A$39+1)-1)/3)+1,MOD((A3079-$A$39+1)-1,3)+1),"")</f>
        <v/>
      </c>
      <c r="C3079" s="43" t="str">
        <f t="shared" si="1453"/>
        <v/>
      </c>
      <c r="D3079" s="43" t="str">
        <f t="shared" ca="1" si="1443"/>
        <v/>
      </c>
      <c r="E3079" s="43" t="str">
        <f t="shared" si="1454"/>
        <v/>
      </c>
      <c r="F3079" s="43" t="str">
        <f t="shared" si="1455"/>
        <v/>
      </c>
      <c r="G3079" s="43" t="str">
        <f>IF(A3079&lt;&gt;"",IF(A3079&lt;Data!$G$11*0.25,$C$13/$G$32,IF(A3079&gt;Data!$G$11*0.25,$C$13,$C$13*10)),"")</f>
        <v/>
      </c>
      <c r="H3079" s="43" t="str">
        <f>IF(A3079&lt;&gt;"",IF(Data!$G$9="constant",$C$13,IF(Data!$G$9="squeeze",G3079,F3079)),"")</f>
        <v/>
      </c>
      <c r="I3079" s="38" t="str">
        <f ca="1">IF(ISNUMBER(A3079),NORMINV(RAND(),0,IF(AND(Data!$G$9="squeeze",A3079&lt;Data!$G$11*0.25),$H$32,1)*$C$30*$C$13)*($C$14*$C$12),"")</f>
        <v/>
      </c>
      <c r="J3079" s="42" t="str">
        <f ca="1">IFERROR(IF(Data!$C$6="Real",B3079,I3079+J3078+($C$14*$C$12)*(NORMINV(RAND(),$C$15,CHOOSE($G$13,$C$13,F3079,G3079)))),"")</f>
        <v/>
      </c>
      <c r="K3079" s="88" t="str">
        <f>IF(ISNUMBER(A3079), IF($G$16="fixed",$G$17,MIN(H3079*Data!$C$7*$C$16*0.5,$C$17*Data!$C$7))*$C$12,"")</f>
        <v/>
      </c>
      <c r="L3079" s="42" t="str">
        <f t="shared" ca="1" si="1470"/>
        <v/>
      </c>
      <c r="M3079" s="44" t="str">
        <f t="shared" ca="1" si="1471"/>
        <v/>
      </c>
      <c r="N3079" s="44" t="str">
        <f t="shared" ca="1" si="1472"/>
        <v/>
      </c>
      <c r="O3079" s="108" t="str">
        <f t="shared" si="1456"/>
        <v/>
      </c>
      <c r="P3079" s="102" t="str">
        <f t="shared" si="1457"/>
        <v/>
      </c>
      <c r="Q3079" s="102" t="str">
        <f t="shared" si="1458"/>
        <v/>
      </c>
      <c r="R3079" s="120" t="str">
        <f t="shared" si="1459"/>
        <v/>
      </c>
      <c r="S3079" s="54" t="str">
        <f t="shared" si="1460"/>
        <v/>
      </c>
      <c r="T3079" s="5" t="str">
        <f t="shared" si="1461"/>
        <v/>
      </c>
      <c r="U3079" s="152" t="str">
        <f t="shared" si="1444"/>
        <v/>
      </c>
      <c r="V3079" s="152" t="str">
        <f t="shared" si="1445"/>
        <v/>
      </c>
      <c r="W3079" s="153" t="str">
        <f t="shared" si="1446"/>
        <v/>
      </c>
      <c r="X3079" s="153" t="str">
        <f t="shared" si="1447"/>
        <v/>
      </c>
      <c r="Y3079" s="153" t="str">
        <f t="shared" si="1448"/>
        <v/>
      </c>
      <c r="Z3079" s="153" t="str">
        <f t="shared" si="1449"/>
        <v/>
      </c>
      <c r="AA3079" s="152" t="str">
        <f t="shared" si="1450"/>
        <v/>
      </c>
      <c r="AB3079" s="152" t="str">
        <f t="shared" si="1451"/>
        <v/>
      </c>
      <c r="AC3079" s="154" t="str">
        <f t="shared" si="1462"/>
        <v/>
      </c>
      <c r="AD3079" s="154" t="str">
        <f t="shared" si="1463"/>
        <v/>
      </c>
      <c r="AE3079" s="3" t="str">
        <f t="shared" si="1464"/>
        <v/>
      </c>
      <c r="AF3079" s="3" t="str">
        <f t="shared" si="1465"/>
        <v/>
      </c>
      <c r="AG3079" s="3" t="str">
        <f t="shared" si="1466"/>
        <v/>
      </c>
      <c r="AH3079" s="4" t="str">
        <f t="shared" si="1467"/>
        <v/>
      </c>
      <c r="AI3079" s="75" t="str">
        <f t="shared" si="1468"/>
        <v/>
      </c>
      <c r="AJ3079" s="75" t="str">
        <f t="shared" si="1469"/>
        <v/>
      </c>
    </row>
    <row r="3080" spans="1:36">
      <c r="A3080" s="41" t="str">
        <f t="shared" si="1452"/>
        <v/>
      </c>
      <c r="B3080" s="150" t="str">
        <f>IF(ISNUMBER(A3080),INDEX('MetaTrader Import'!$H$13:$J$5893,TRUNC(((A3080-$A$39+1)-1)/3)+1,MOD((A3080-$A$39+1)-1,3)+1),"")</f>
        <v/>
      </c>
      <c r="C3080" s="43" t="str">
        <f t="shared" si="1453"/>
        <v/>
      </c>
      <c r="D3080" s="43" t="str">
        <f t="shared" ca="1" si="1443"/>
        <v/>
      </c>
      <c r="E3080" s="43" t="str">
        <f t="shared" si="1454"/>
        <v/>
      </c>
      <c r="F3080" s="43" t="str">
        <f t="shared" si="1455"/>
        <v/>
      </c>
      <c r="G3080" s="43" t="str">
        <f>IF(A3080&lt;&gt;"",IF(A3080&lt;Data!$G$11*0.25,$C$13/$G$32,IF(A3080&gt;Data!$G$11*0.25,$C$13,$C$13*10)),"")</f>
        <v/>
      </c>
      <c r="H3080" s="43" t="str">
        <f>IF(A3080&lt;&gt;"",IF(Data!$G$9="constant",$C$13,IF(Data!$G$9="squeeze",G3080,F3080)),"")</f>
        <v/>
      </c>
      <c r="I3080" s="38" t="str">
        <f ca="1">IF(ISNUMBER(A3080),NORMINV(RAND(),0,IF(AND(Data!$G$9="squeeze",A3080&lt;Data!$G$11*0.25),$H$32,1)*$C$30*$C$13)*($C$14*$C$12),"")</f>
        <v/>
      </c>
      <c r="J3080" s="42" t="str">
        <f ca="1">IFERROR(IF(Data!$C$6="Real",B3080,I3080+J3079+($C$14*$C$12)*(NORMINV(RAND(),$C$15,CHOOSE($G$13,$C$13,F3080,G3080)))),"")</f>
        <v/>
      </c>
      <c r="K3080" s="88" t="str">
        <f>IF(ISNUMBER(A3080), IF($G$16="fixed",$G$17,MIN(H3080*Data!$C$7*$C$16*0.5,$C$17*Data!$C$7))*$C$12,"")</f>
        <v/>
      </c>
      <c r="L3080" s="42" t="str">
        <f t="shared" ca="1" si="1470"/>
        <v/>
      </c>
      <c r="M3080" s="44" t="str">
        <f t="shared" ca="1" si="1471"/>
        <v/>
      </c>
      <c r="N3080" s="44" t="str">
        <f t="shared" ca="1" si="1472"/>
        <v/>
      </c>
      <c r="O3080" s="108" t="str">
        <f t="shared" si="1456"/>
        <v/>
      </c>
      <c r="P3080" s="102" t="str">
        <f t="shared" si="1457"/>
        <v/>
      </c>
      <c r="Q3080" s="102" t="str">
        <f t="shared" si="1458"/>
        <v/>
      </c>
      <c r="R3080" s="120" t="str">
        <f t="shared" si="1459"/>
        <v/>
      </c>
      <c r="S3080" s="54" t="str">
        <f t="shared" si="1460"/>
        <v/>
      </c>
      <c r="T3080" s="5" t="str">
        <f t="shared" si="1461"/>
        <v/>
      </c>
      <c r="U3080" s="152" t="str">
        <f t="shared" si="1444"/>
        <v/>
      </c>
      <c r="V3080" s="152" t="str">
        <f t="shared" si="1445"/>
        <v/>
      </c>
      <c r="W3080" s="153" t="str">
        <f t="shared" si="1446"/>
        <v/>
      </c>
      <c r="X3080" s="153" t="str">
        <f t="shared" si="1447"/>
        <v/>
      </c>
      <c r="Y3080" s="153" t="str">
        <f t="shared" si="1448"/>
        <v/>
      </c>
      <c r="Z3080" s="153" t="str">
        <f t="shared" si="1449"/>
        <v/>
      </c>
      <c r="AA3080" s="152" t="str">
        <f t="shared" si="1450"/>
        <v/>
      </c>
      <c r="AB3080" s="152" t="str">
        <f t="shared" si="1451"/>
        <v/>
      </c>
      <c r="AC3080" s="154" t="str">
        <f t="shared" si="1462"/>
        <v/>
      </c>
      <c r="AD3080" s="154" t="str">
        <f t="shared" si="1463"/>
        <v/>
      </c>
      <c r="AE3080" s="3" t="str">
        <f t="shared" si="1464"/>
        <v/>
      </c>
      <c r="AF3080" s="3" t="str">
        <f t="shared" si="1465"/>
        <v/>
      </c>
      <c r="AG3080" s="3" t="str">
        <f t="shared" si="1466"/>
        <v/>
      </c>
      <c r="AH3080" s="4" t="str">
        <f t="shared" si="1467"/>
        <v/>
      </c>
      <c r="AI3080" s="75" t="str">
        <f t="shared" si="1468"/>
        <v/>
      </c>
      <c r="AJ3080" s="75" t="str">
        <f t="shared" si="1469"/>
        <v/>
      </c>
    </row>
    <row r="3081" spans="1:36">
      <c r="A3081" s="41" t="str">
        <f t="shared" si="1452"/>
        <v/>
      </c>
      <c r="B3081" s="150" t="str">
        <f>IF(ISNUMBER(A3081),INDEX('MetaTrader Import'!$H$13:$J$5893,TRUNC(((A3081-$A$39+1)-1)/3)+1,MOD((A3081-$A$39+1)-1,3)+1),"")</f>
        <v/>
      </c>
      <c r="C3081" s="43" t="str">
        <f t="shared" si="1453"/>
        <v/>
      </c>
      <c r="D3081" s="43" t="str">
        <f t="shared" ca="1" si="1443"/>
        <v/>
      </c>
      <c r="E3081" s="43" t="str">
        <f t="shared" si="1454"/>
        <v/>
      </c>
      <c r="F3081" s="43" t="str">
        <f t="shared" si="1455"/>
        <v/>
      </c>
      <c r="G3081" s="43" t="str">
        <f>IF(A3081&lt;&gt;"",IF(A3081&lt;Data!$G$11*0.25,$C$13/$G$32,IF(A3081&gt;Data!$G$11*0.25,$C$13,$C$13*10)),"")</f>
        <v/>
      </c>
      <c r="H3081" s="43" t="str">
        <f>IF(A3081&lt;&gt;"",IF(Data!$G$9="constant",$C$13,IF(Data!$G$9="squeeze",G3081,F3081)),"")</f>
        <v/>
      </c>
      <c r="I3081" s="38" t="str">
        <f ca="1">IF(ISNUMBER(A3081),NORMINV(RAND(),0,IF(AND(Data!$G$9="squeeze",A3081&lt;Data!$G$11*0.25),$H$32,1)*$C$30*$C$13)*($C$14*$C$12),"")</f>
        <v/>
      </c>
      <c r="J3081" s="42" t="str">
        <f ca="1">IFERROR(IF(Data!$C$6="Real",B3081,I3081+J3080+($C$14*$C$12)*(NORMINV(RAND(),$C$15,CHOOSE($G$13,$C$13,F3081,G3081)))),"")</f>
        <v/>
      </c>
      <c r="K3081" s="88" t="str">
        <f>IF(ISNUMBER(A3081), IF($G$16="fixed",$G$17,MIN(H3081*Data!$C$7*$C$16*0.5,$C$17*Data!$C$7))*$C$12,"")</f>
        <v/>
      </c>
      <c r="L3081" s="42" t="str">
        <f t="shared" ca="1" si="1470"/>
        <v/>
      </c>
      <c r="M3081" s="44" t="str">
        <f t="shared" ca="1" si="1471"/>
        <v/>
      </c>
      <c r="N3081" s="44" t="str">
        <f t="shared" ca="1" si="1472"/>
        <v/>
      </c>
      <c r="O3081" s="108" t="str">
        <f t="shared" si="1456"/>
        <v/>
      </c>
      <c r="P3081" s="102" t="str">
        <f t="shared" si="1457"/>
        <v/>
      </c>
      <c r="Q3081" s="102" t="str">
        <f t="shared" si="1458"/>
        <v/>
      </c>
      <c r="R3081" s="120" t="str">
        <f t="shared" si="1459"/>
        <v/>
      </c>
      <c r="S3081" s="54" t="str">
        <f t="shared" si="1460"/>
        <v/>
      </c>
      <c r="T3081" s="5" t="str">
        <f t="shared" si="1461"/>
        <v/>
      </c>
      <c r="U3081" s="152" t="str">
        <f t="shared" si="1444"/>
        <v/>
      </c>
      <c r="V3081" s="152" t="str">
        <f t="shared" si="1445"/>
        <v/>
      </c>
      <c r="W3081" s="153" t="str">
        <f t="shared" si="1446"/>
        <v/>
      </c>
      <c r="X3081" s="153" t="str">
        <f t="shared" si="1447"/>
        <v/>
      </c>
      <c r="Y3081" s="153" t="str">
        <f t="shared" si="1448"/>
        <v/>
      </c>
      <c r="Z3081" s="153" t="str">
        <f t="shared" si="1449"/>
        <v/>
      </c>
      <c r="AA3081" s="152" t="str">
        <f t="shared" si="1450"/>
        <v/>
      </c>
      <c r="AB3081" s="152" t="str">
        <f t="shared" si="1451"/>
        <v/>
      </c>
      <c r="AC3081" s="154" t="str">
        <f t="shared" si="1462"/>
        <v/>
      </c>
      <c r="AD3081" s="154" t="str">
        <f t="shared" si="1463"/>
        <v/>
      </c>
      <c r="AE3081" s="3" t="str">
        <f t="shared" si="1464"/>
        <v/>
      </c>
      <c r="AF3081" s="3" t="str">
        <f t="shared" si="1465"/>
        <v/>
      </c>
      <c r="AG3081" s="3" t="str">
        <f t="shared" si="1466"/>
        <v/>
      </c>
      <c r="AH3081" s="4" t="str">
        <f t="shared" si="1467"/>
        <v/>
      </c>
      <c r="AI3081" s="75" t="str">
        <f t="shared" si="1468"/>
        <v/>
      </c>
      <c r="AJ3081" s="75" t="str">
        <f t="shared" si="1469"/>
        <v/>
      </c>
    </row>
    <row r="3082" spans="1:36">
      <c r="A3082" s="41" t="str">
        <f t="shared" si="1452"/>
        <v/>
      </c>
      <c r="B3082" s="150" t="str">
        <f>IF(ISNUMBER(A3082),INDEX('MetaTrader Import'!$H$13:$J$5893,TRUNC(((A3082-$A$39+1)-1)/3)+1,MOD((A3082-$A$39+1)-1,3)+1),"")</f>
        <v/>
      </c>
      <c r="C3082" s="43" t="str">
        <f t="shared" si="1453"/>
        <v/>
      </c>
      <c r="D3082" s="43" t="str">
        <f t="shared" ca="1" si="1443"/>
        <v/>
      </c>
      <c r="E3082" s="43" t="str">
        <f t="shared" si="1454"/>
        <v/>
      </c>
      <c r="F3082" s="43" t="str">
        <f t="shared" si="1455"/>
        <v/>
      </c>
      <c r="G3082" s="43" t="str">
        <f>IF(A3082&lt;&gt;"",IF(A3082&lt;Data!$G$11*0.25,$C$13/$G$32,IF(A3082&gt;Data!$G$11*0.25,$C$13,$C$13*10)),"")</f>
        <v/>
      </c>
      <c r="H3082" s="43" t="str">
        <f>IF(A3082&lt;&gt;"",IF(Data!$G$9="constant",$C$13,IF(Data!$G$9="squeeze",G3082,F3082)),"")</f>
        <v/>
      </c>
      <c r="I3082" s="38" t="str">
        <f ca="1">IF(ISNUMBER(A3082),NORMINV(RAND(),0,IF(AND(Data!$G$9="squeeze",A3082&lt;Data!$G$11*0.25),$H$32,1)*$C$30*$C$13)*($C$14*$C$12),"")</f>
        <v/>
      </c>
      <c r="J3082" s="42" t="str">
        <f ca="1">IFERROR(IF(Data!$C$6="Real",B3082,I3082+J3081+($C$14*$C$12)*(NORMINV(RAND(),$C$15,CHOOSE($G$13,$C$13,F3082,G3082)))),"")</f>
        <v/>
      </c>
      <c r="K3082" s="88" t="str">
        <f>IF(ISNUMBER(A3082), IF($G$16="fixed",$G$17,MIN(H3082*Data!$C$7*$C$16*0.5,$C$17*Data!$C$7))*$C$12,"")</f>
        <v/>
      </c>
      <c r="L3082" s="42" t="str">
        <f t="shared" ca="1" si="1470"/>
        <v/>
      </c>
      <c r="M3082" s="44" t="str">
        <f t="shared" ca="1" si="1471"/>
        <v/>
      </c>
      <c r="N3082" s="44" t="str">
        <f t="shared" ca="1" si="1472"/>
        <v/>
      </c>
      <c r="O3082" s="108" t="str">
        <f t="shared" si="1456"/>
        <v/>
      </c>
      <c r="P3082" s="102" t="str">
        <f t="shared" si="1457"/>
        <v/>
      </c>
      <c r="Q3082" s="102" t="str">
        <f t="shared" si="1458"/>
        <v/>
      </c>
      <c r="R3082" s="120" t="str">
        <f t="shared" si="1459"/>
        <v/>
      </c>
      <c r="S3082" s="54" t="str">
        <f t="shared" si="1460"/>
        <v/>
      </c>
      <c r="T3082" s="5" t="str">
        <f t="shared" si="1461"/>
        <v/>
      </c>
      <c r="U3082" s="152" t="str">
        <f t="shared" si="1444"/>
        <v/>
      </c>
      <c r="V3082" s="152" t="str">
        <f t="shared" si="1445"/>
        <v/>
      </c>
      <c r="W3082" s="153" t="str">
        <f t="shared" si="1446"/>
        <v/>
      </c>
      <c r="X3082" s="153" t="str">
        <f t="shared" si="1447"/>
        <v/>
      </c>
      <c r="Y3082" s="153" t="str">
        <f t="shared" si="1448"/>
        <v/>
      </c>
      <c r="Z3082" s="153" t="str">
        <f t="shared" si="1449"/>
        <v/>
      </c>
      <c r="AA3082" s="152" t="str">
        <f t="shared" si="1450"/>
        <v/>
      </c>
      <c r="AB3082" s="152" t="str">
        <f t="shared" si="1451"/>
        <v/>
      </c>
      <c r="AC3082" s="154" t="str">
        <f t="shared" si="1462"/>
        <v/>
      </c>
      <c r="AD3082" s="154" t="str">
        <f t="shared" si="1463"/>
        <v/>
      </c>
      <c r="AE3082" s="3" t="str">
        <f t="shared" si="1464"/>
        <v/>
      </c>
      <c r="AF3082" s="3" t="str">
        <f t="shared" si="1465"/>
        <v/>
      </c>
      <c r="AG3082" s="3" t="str">
        <f t="shared" si="1466"/>
        <v/>
      </c>
      <c r="AH3082" s="4" t="str">
        <f t="shared" si="1467"/>
        <v/>
      </c>
      <c r="AI3082" s="75" t="str">
        <f t="shared" si="1468"/>
        <v/>
      </c>
      <c r="AJ3082" s="75" t="str">
        <f t="shared" si="1469"/>
        <v/>
      </c>
    </row>
    <row r="3083" spans="1:36">
      <c r="A3083" s="41" t="str">
        <f t="shared" si="1452"/>
        <v/>
      </c>
      <c r="B3083" s="150" t="str">
        <f>IF(ISNUMBER(A3083),INDEX('MetaTrader Import'!$H$13:$J$5893,TRUNC(((A3083-$A$39+1)-1)/3)+1,MOD((A3083-$A$39+1)-1,3)+1),"")</f>
        <v/>
      </c>
      <c r="C3083" s="43" t="str">
        <f t="shared" si="1453"/>
        <v/>
      </c>
      <c r="D3083" s="43" t="str">
        <f t="shared" ca="1" si="1443"/>
        <v/>
      </c>
      <c r="E3083" s="43" t="str">
        <f t="shared" si="1454"/>
        <v/>
      </c>
      <c r="F3083" s="43" t="str">
        <f t="shared" si="1455"/>
        <v/>
      </c>
      <c r="G3083" s="43" t="str">
        <f>IF(A3083&lt;&gt;"",IF(A3083&lt;Data!$G$11*0.25,$C$13/$G$32,IF(A3083&gt;Data!$G$11*0.25,$C$13,$C$13*10)),"")</f>
        <v/>
      </c>
      <c r="H3083" s="43" t="str">
        <f>IF(A3083&lt;&gt;"",IF(Data!$G$9="constant",$C$13,IF(Data!$G$9="squeeze",G3083,F3083)),"")</f>
        <v/>
      </c>
      <c r="I3083" s="38" t="str">
        <f ca="1">IF(ISNUMBER(A3083),NORMINV(RAND(),0,IF(AND(Data!$G$9="squeeze",A3083&lt;Data!$G$11*0.25),$H$32,1)*$C$30*$C$13)*($C$14*$C$12),"")</f>
        <v/>
      </c>
      <c r="J3083" s="42" t="str">
        <f ca="1">IFERROR(IF(Data!$C$6="Real",B3083,I3083+J3082+($C$14*$C$12)*(NORMINV(RAND(),$C$15,CHOOSE($G$13,$C$13,F3083,G3083)))),"")</f>
        <v/>
      </c>
      <c r="K3083" s="88" t="str">
        <f>IF(ISNUMBER(A3083), IF($G$16="fixed",$G$17,MIN(H3083*Data!$C$7*$C$16*0.5,$C$17*Data!$C$7))*$C$12,"")</f>
        <v/>
      </c>
      <c r="L3083" s="42" t="str">
        <f t="shared" ca="1" si="1470"/>
        <v/>
      </c>
      <c r="M3083" s="44" t="str">
        <f t="shared" ca="1" si="1471"/>
        <v/>
      </c>
      <c r="N3083" s="44" t="str">
        <f t="shared" ca="1" si="1472"/>
        <v/>
      </c>
      <c r="O3083" s="108" t="str">
        <f t="shared" si="1456"/>
        <v/>
      </c>
      <c r="P3083" s="102" t="str">
        <f t="shared" si="1457"/>
        <v/>
      </c>
      <c r="Q3083" s="102" t="str">
        <f t="shared" si="1458"/>
        <v/>
      </c>
      <c r="R3083" s="120" t="str">
        <f t="shared" si="1459"/>
        <v/>
      </c>
      <c r="S3083" s="54" t="str">
        <f t="shared" si="1460"/>
        <v/>
      </c>
      <c r="T3083" s="5" t="str">
        <f t="shared" si="1461"/>
        <v/>
      </c>
      <c r="U3083" s="152" t="str">
        <f t="shared" si="1444"/>
        <v/>
      </c>
      <c r="V3083" s="152" t="str">
        <f t="shared" si="1445"/>
        <v/>
      </c>
      <c r="W3083" s="153" t="str">
        <f t="shared" si="1446"/>
        <v/>
      </c>
      <c r="X3083" s="153" t="str">
        <f t="shared" si="1447"/>
        <v/>
      </c>
      <c r="Y3083" s="153" t="str">
        <f t="shared" si="1448"/>
        <v/>
      </c>
      <c r="Z3083" s="153" t="str">
        <f t="shared" si="1449"/>
        <v/>
      </c>
      <c r="AA3083" s="152" t="str">
        <f t="shared" si="1450"/>
        <v/>
      </c>
      <c r="AB3083" s="152" t="str">
        <f t="shared" si="1451"/>
        <v/>
      </c>
      <c r="AC3083" s="154" t="str">
        <f t="shared" si="1462"/>
        <v/>
      </c>
      <c r="AD3083" s="154" t="str">
        <f t="shared" si="1463"/>
        <v/>
      </c>
      <c r="AE3083" s="3" t="str">
        <f t="shared" si="1464"/>
        <v/>
      </c>
      <c r="AF3083" s="3" t="str">
        <f t="shared" si="1465"/>
        <v/>
      </c>
      <c r="AG3083" s="3" t="str">
        <f t="shared" si="1466"/>
        <v/>
      </c>
      <c r="AH3083" s="4" t="str">
        <f t="shared" si="1467"/>
        <v/>
      </c>
      <c r="AI3083" s="75" t="str">
        <f t="shared" si="1468"/>
        <v/>
      </c>
      <c r="AJ3083" s="75" t="str">
        <f t="shared" si="1469"/>
        <v/>
      </c>
    </row>
    <row r="3084" spans="1:36">
      <c r="A3084" s="41" t="str">
        <f t="shared" si="1452"/>
        <v/>
      </c>
      <c r="B3084" s="150" t="str">
        <f>IF(ISNUMBER(A3084),INDEX('MetaTrader Import'!$H$13:$J$5893,TRUNC(((A3084-$A$39+1)-1)/3)+1,MOD((A3084-$A$39+1)-1,3)+1),"")</f>
        <v/>
      </c>
      <c r="C3084" s="43" t="str">
        <f t="shared" si="1453"/>
        <v/>
      </c>
      <c r="D3084" s="43" t="str">
        <f t="shared" ca="1" si="1443"/>
        <v/>
      </c>
      <c r="E3084" s="43" t="str">
        <f t="shared" si="1454"/>
        <v/>
      </c>
      <c r="F3084" s="43" t="str">
        <f t="shared" si="1455"/>
        <v/>
      </c>
      <c r="G3084" s="43" t="str">
        <f>IF(A3084&lt;&gt;"",IF(A3084&lt;Data!$G$11*0.25,$C$13/$G$32,IF(A3084&gt;Data!$G$11*0.25,$C$13,$C$13*10)),"")</f>
        <v/>
      </c>
      <c r="H3084" s="43" t="str">
        <f>IF(A3084&lt;&gt;"",IF(Data!$G$9="constant",$C$13,IF(Data!$G$9="squeeze",G3084,F3084)),"")</f>
        <v/>
      </c>
      <c r="I3084" s="38" t="str">
        <f ca="1">IF(ISNUMBER(A3084),NORMINV(RAND(),0,IF(AND(Data!$G$9="squeeze",A3084&lt;Data!$G$11*0.25),$H$32,1)*$C$30*$C$13)*($C$14*$C$12),"")</f>
        <v/>
      </c>
      <c r="J3084" s="42" t="str">
        <f ca="1">IFERROR(IF(Data!$C$6="Real",B3084,I3084+J3083+($C$14*$C$12)*(NORMINV(RAND(),$C$15,CHOOSE($G$13,$C$13,F3084,G3084)))),"")</f>
        <v/>
      </c>
      <c r="K3084" s="88" t="str">
        <f>IF(ISNUMBER(A3084), IF($G$16="fixed",$G$17,MIN(H3084*Data!$C$7*$C$16*0.5,$C$17*Data!$C$7))*$C$12,"")</f>
        <v/>
      </c>
      <c r="L3084" s="42" t="str">
        <f t="shared" ca="1" si="1470"/>
        <v/>
      </c>
      <c r="M3084" s="44" t="str">
        <f t="shared" ca="1" si="1471"/>
        <v/>
      </c>
      <c r="N3084" s="44" t="str">
        <f t="shared" ca="1" si="1472"/>
        <v/>
      </c>
      <c r="O3084" s="108" t="str">
        <f t="shared" si="1456"/>
        <v/>
      </c>
      <c r="P3084" s="102" t="str">
        <f t="shared" si="1457"/>
        <v/>
      </c>
      <c r="Q3084" s="102" t="str">
        <f t="shared" si="1458"/>
        <v/>
      </c>
      <c r="R3084" s="120" t="str">
        <f t="shared" si="1459"/>
        <v/>
      </c>
      <c r="S3084" s="54" t="str">
        <f t="shared" si="1460"/>
        <v/>
      </c>
      <c r="T3084" s="5" t="str">
        <f t="shared" si="1461"/>
        <v/>
      </c>
      <c r="U3084" s="152" t="str">
        <f t="shared" si="1444"/>
        <v/>
      </c>
      <c r="V3084" s="152" t="str">
        <f t="shared" si="1445"/>
        <v/>
      </c>
      <c r="W3084" s="153" t="str">
        <f t="shared" si="1446"/>
        <v/>
      </c>
      <c r="X3084" s="153" t="str">
        <f t="shared" si="1447"/>
        <v/>
      </c>
      <c r="Y3084" s="153" t="str">
        <f t="shared" si="1448"/>
        <v/>
      </c>
      <c r="Z3084" s="153" t="str">
        <f t="shared" si="1449"/>
        <v/>
      </c>
      <c r="AA3084" s="152" t="str">
        <f t="shared" si="1450"/>
        <v/>
      </c>
      <c r="AB3084" s="152" t="str">
        <f t="shared" si="1451"/>
        <v/>
      </c>
      <c r="AC3084" s="154" t="str">
        <f t="shared" si="1462"/>
        <v/>
      </c>
      <c r="AD3084" s="154" t="str">
        <f t="shared" si="1463"/>
        <v/>
      </c>
      <c r="AE3084" s="3" t="str">
        <f t="shared" si="1464"/>
        <v/>
      </c>
      <c r="AF3084" s="3" t="str">
        <f t="shared" si="1465"/>
        <v/>
      </c>
      <c r="AG3084" s="3" t="str">
        <f t="shared" si="1466"/>
        <v/>
      </c>
      <c r="AH3084" s="4" t="str">
        <f t="shared" si="1467"/>
        <v/>
      </c>
      <c r="AI3084" s="75" t="str">
        <f t="shared" si="1468"/>
        <v/>
      </c>
      <c r="AJ3084" s="75" t="str">
        <f t="shared" si="1469"/>
        <v/>
      </c>
    </row>
    <row r="3085" spans="1:36">
      <c r="A3085" s="41" t="str">
        <f t="shared" si="1452"/>
        <v/>
      </c>
      <c r="B3085" s="150" t="str">
        <f>IF(ISNUMBER(A3085),INDEX('MetaTrader Import'!$H$13:$J$5893,TRUNC(((A3085-$A$39+1)-1)/3)+1,MOD((A3085-$A$39+1)-1,3)+1),"")</f>
        <v/>
      </c>
      <c r="C3085" s="43" t="str">
        <f t="shared" si="1453"/>
        <v/>
      </c>
      <c r="D3085" s="43" t="str">
        <f t="shared" ca="1" si="1443"/>
        <v/>
      </c>
      <c r="E3085" s="43" t="str">
        <f t="shared" si="1454"/>
        <v/>
      </c>
      <c r="F3085" s="43" t="str">
        <f t="shared" si="1455"/>
        <v/>
      </c>
      <c r="G3085" s="43" t="str">
        <f>IF(A3085&lt;&gt;"",IF(A3085&lt;Data!$G$11*0.25,$C$13/$G$32,IF(A3085&gt;Data!$G$11*0.25,$C$13,$C$13*10)),"")</f>
        <v/>
      </c>
      <c r="H3085" s="43" t="str">
        <f>IF(A3085&lt;&gt;"",IF(Data!$G$9="constant",$C$13,IF(Data!$G$9="squeeze",G3085,F3085)),"")</f>
        <v/>
      </c>
      <c r="I3085" s="38" t="str">
        <f ca="1">IF(ISNUMBER(A3085),NORMINV(RAND(),0,IF(AND(Data!$G$9="squeeze",A3085&lt;Data!$G$11*0.25),$H$32,1)*$C$30*$C$13)*($C$14*$C$12),"")</f>
        <v/>
      </c>
      <c r="J3085" s="42" t="str">
        <f ca="1">IFERROR(IF(Data!$C$6="Real",B3085,I3085+J3084+($C$14*$C$12)*(NORMINV(RAND(),$C$15,CHOOSE($G$13,$C$13,F3085,G3085)))),"")</f>
        <v/>
      </c>
      <c r="K3085" s="88" t="str">
        <f>IF(ISNUMBER(A3085), IF($G$16="fixed",$G$17,MIN(H3085*Data!$C$7*$C$16*0.5,$C$17*Data!$C$7))*$C$12,"")</f>
        <v/>
      </c>
      <c r="L3085" s="42" t="str">
        <f t="shared" ca="1" si="1470"/>
        <v/>
      </c>
      <c r="M3085" s="44" t="str">
        <f t="shared" ca="1" si="1471"/>
        <v/>
      </c>
      <c r="N3085" s="44" t="str">
        <f t="shared" ca="1" si="1472"/>
        <v/>
      </c>
      <c r="O3085" s="108" t="str">
        <f t="shared" si="1456"/>
        <v/>
      </c>
      <c r="P3085" s="102" t="str">
        <f t="shared" si="1457"/>
        <v/>
      </c>
      <c r="Q3085" s="102" t="str">
        <f t="shared" si="1458"/>
        <v/>
      </c>
      <c r="R3085" s="120" t="str">
        <f t="shared" si="1459"/>
        <v/>
      </c>
      <c r="S3085" s="54" t="str">
        <f t="shared" si="1460"/>
        <v/>
      </c>
      <c r="T3085" s="5" t="str">
        <f t="shared" si="1461"/>
        <v/>
      </c>
      <c r="U3085" s="152" t="str">
        <f t="shared" si="1444"/>
        <v/>
      </c>
      <c r="V3085" s="152" t="str">
        <f t="shared" si="1445"/>
        <v/>
      </c>
      <c r="W3085" s="153" t="str">
        <f t="shared" si="1446"/>
        <v/>
      </c>
      <c r="X3085" s="153" t="str">
        <f t="shared" si="1447"/>
        <v/>
      </c>
      <c r="Y3085" s="153" t="str">
        <f t="shared" si="1448"/>
        <v/>
      </c>
      <c r="Z3085" s="153" t="str">
        <f t="shared" si="1449"/>
        <v/>
      </c>
      <c r="AA3085" s="152" t="str">
        <f t="shared" si="1450"/>
        <v/>
      </c>
      <c r="AB3085" s="152" t="str">
        <f t="shared" si="1451"/>
        <v/>
      </c>
      <c r="AC3085" s="154" t="str">
        <f t="shared" si="1462"/>
        <v/>
      </c>
      <c r="AD3085" s="154" t="str">
        <f t="shared" si="1463"/>
        <v/>
      </c>
      <c r="AE3085" s="3" t="str">
        <f t="shared" si="1464"/>
        <v/>
      </c>
      <c r="AF3085" s="3" t="str">
        <f t="shared" si="1465"/>
        <v/>
      </c>
      <c r="AG3085" s="3" t="str">
        <f t="shared" si="1466"/>
        <v/>
      </c>
      <c r="AH3085" s="4" t="str">
        <f t="shared" si="1467"/>
        <v/>
      </c>
      <c r="AI3085" s="75" t="str">
        <f t="shared" si="1468"/>
        <v/>
      </c>
      <c r="AJ3085" s="75" t="str">
        <f t="shared" si="1469"/>
        <v/>
      </c>
    </row>
    <row r="3086" spans="1:36">
      <c r="A3086" s="41" t="str">
        <f t="shared" si="1452"/>
        <v/>
      </c>
      <c r="B3086" s="150" t="str">
        <f>IF(ISNUMBER(A3086),INDEX('MetaTrader Import'!$H$13:$J$5893,TRUNC(((A3086-$A$39+1)-1)/3)+1,MOD((A3086-$A$39+1)-1,3)+1),"")</f>
        <v/>
      </c>
      <c r="C3086" s="43" t="str">
        <f t="shared" si="1453"/>
        <v/>
      </c>
      <c r="D3086" s="43" t="str">
        <f t="shared" ca="1" si="1443"/>
        <v/>
      </c>
      <c r="E3086" s="43" t="str">
        <f t="shared" si="1454"/>
        <v/>
      </c>
      <c r="F3086" s="43" t="str">
        <f t="shared" si="1455"/>
        <v/>
      </c>
      <c r="G3086" s="43" t="str">
        <f>IF(A3086&lt;&gt;"",IF(A3086&lt;Data!$G$11*0.25,$C$13/$G$32,IF(A3086&gt;Data!$G$11*0.25,$C$13,$C$13*10)),"")</f>
        <v/>
      </c>
      <c r="H3086" s="43" t="str">
        <f>IF(A3086&lt;&gt;"",IF(Data!$G$9="constant",$C$13,IF(Data!$G$9="squeeze",G3086,F3086)),"")</f>
        <v/>
      </c>
      <c r="I3086" s="38" t="str">
        <f ca="1">IF(ISNUMBER(A3086),NORMINV(RAND(),0,IF(AND(Data!$G$9="squeeze",A3086&lt;Data!$G$11*0.25),$H$32,1)*$C$30*$C$13)*($C$14*$C$12),"")</f>
        <v/>
      </c>
      <c r="J3086" s="42" t="str">
        <f ca="1">IFERROR(IF(Data!$C$6="Real",B3086,I3086+J3085+($C$14*$C$12)*(NORMINV(RAND(),$C$15,CHOOSE($G$13,$C$13,F3086,G3086)))),"")</f>
        <v/>
      </c>
      <c r="K3086" s="88" t="str">
        <f>IF(ISNUMBER(A3086), IF($G$16="fixed",$G$17,MIN(H3086*Data!$C$7*$C$16*0.5,$C$17*Data!$C$7))*$C$12,"")</f>
        <v/>
      </c>
      <c r="L3086" s="42" t="str">
        <f t="shared" ca="1" si="1470"/>
        <v/>
      </c>
      <c r="M3086" s="44" t="str">
        <f t="shared" ca="1" si="1471"/>
        <v/>
      </c>
      <c r="N3086" s="44" t="str">
        <f t="shared" ca="1" si="1472"/>
        <v/>
      </c>
      <c r="O3086" s="108" t="str">
        <f t="shared" si="1456"/>
        <v/>
      </c>
      <c r="P3086" s="102" t="str">
        <f t="shared" si="1457"/>
        <v/>
      </c>
      <c r="Q3086" s="102" t="str">
        <f t="shared" si="1458"/>
        <v/>
      </c>
      <c r="R3086" s="120" t="str">
        <f t="shared" si="1459"/>
        <v/>
      </c>
      <c r="S3086" s="54" t="str">
        <f t="shared" si="1460"/>
        <v/>
      </c>
      <c r="T3086" s="5" t="str">
        <f t="shared" si="1461"/>
        <v/>
      </c>
      <c r="U3086" s="152" t="str">
        <f t="shared" si="1444"/>
        <v/>
      </c>
      <c r="V3086" s="152" t="str">
        <f t="shared" si="1445"/>
        <v/>
      </c>
      <c r="W3086" s="153" t="str">
        <f t="shared" si="1446"/>
        <v/>
      </c>
      <c r="X3086" s="153" t="str">
        <f t="shared" si="1447"/>
        <v/>
      </c>
      <c r="Y3086" s="153" t="str">
        <f t="shared" si="1448"/>
        <v/>
      </c>
      <c r="Z3086" s="153" t="str">
        <f t="shared" si="1449"/>
        <v/>
      </c>
      <c r="AA3086" s="152" t="str">
        <f t="shared" si="1450"/>
        <v/>
      </c>
      <c r="AB3086" s="152" t="str">
        <f t="shared" si="1451"/>
        <v/>
      </c>
      <c r="AC3086" s="154" t="str">
        <f t="shared" si="1462"/>
        <v/>
      </c>
      <c r="AD3086" s="154" t="str">
        <f t="shared" si="1463"/>
        <v/>
      </c>
      <c r="AE3086" s="3" t="str">
        <f t="shared" si="1464"/>
        <v/>
      </c>
      <c r="AF3086" s="3" t="str">
        <f t="shared" si="1465"/>
        <v/>
      </c>
      <c r="AG3086" s="3" t="str">
        <f t="shared" si="1466"/>
        <v/>
      </c>
      <c r="AH3086" s="4" t="str">
        <f t="shared" si="1467"/>
        <v/>
      </c>
      <c r="AI3086" s="75" t="str">
        <f t="shared" si="1468"/>
        <v/>
      </c>
      <c r="AJ3086" s="75" t="str">
        <f t="shared" si="1469"/>
        <v/>
      </c>
    </row>
    <row r="3087" spans="1:36">
      <c r="A3087" s="41" t="str">
        <f t="shared" si="1452"/>
        <v/>
      </c>
      <c r="B3087" s="150" t="str">
        <f>IF(ISNUMBER(A3087),INDEX('MetaTrader Import'!$H$13:$J$5893,TRUNC(((A3087-$A$39+1)-1)/3)+1,MOD((A3087-$A$39+1)-1,3)+1),"")</f>
        <v/>
      </c>
      <c r="C3087" s="43" t="str">
        <f t="shared" si="1453"/>
        <v/>
      </c>
      <c r="D3087" s="43" t="str">
        <f t="shared" ca="1" si="1443"/>
        <v/>
      </c>
      <c r="E3087" s="43" t="str">
        <f t="shared" si="1454"/>
        <v/>
      </c>
      <c r="F3087" s="43" t="str">
        <f t="shared" si="1455"/>
        <v/>
      </c>
      <c r="G3087" s="43" t="str">
        <f>IF(A3087&lt;&gt;"",IF(A3087&lt;Data!$G$11*0.25,$C$13/$G$32,IF(A3087&gt;Data!$G$11*0.25,$C$13,$C$13*10)),"")</f>
        <v/>
      </c>
      <c r="H3087" s="43" t="str">
        <f>IF(A3087&lt;&gt;"",IF(Data!$G$9="constant",$C$13,IF(Data!$G$9="squeeze",G3087,F3087)),"")</f>
        <v/>
      </c>
      <c r="I3087" s="38" t="str">
        <f ca="1">IF(ISNUMBER(A3087),NORMINV(RAND(),0,IF(AND(Data!$G$9="squeeze",A3087&lt;Data!$G$11*0.25),$H$32,1)*$C$30*$C$13)*($C$14*$C$12),"")</f>
        <v/>
      </c>
      <c r="J3087" s="42" t="str">
        <f ca="1">IFERROR(IF(Data!$C$6="Real",B3087,I3087+J3086+($C$14*$C$12)*(NORMINV(RAND(),$C$15,CHOOSE($G$13,$C$13,F3087,G3087)))),"")</f>
        <v/>
      </c>
      <c r="K3087" s="88" t="str">
        <f>IF(ISNUMBER(A3087), IF($G$16="fixed",$G$17,MIN(H3087*Data!$C$7*$C$16*0.5,$C$17*Data!$C$7))*$C$12,"")</f>
        <v/>
      </c>
      <c r="L3087" s="42" t="str">
        <f t="shared" ca="1" si="1470"/>
        <v/>
      </c>
      <c r="M3087" s="44" t="str">
        <f t="shared" ca="1" si="1471"/>
        <v/>
      </c>
      <c r="N3087" s="44" t="str">
        <f t="shared" ca="1" si="1472"/>
        <v/>
      </c>
      <c r="O3087" s="108" t="str">
        <f t="shared" si="1456"/>
        <v/>
      </c>
      <c r="P3087" s="102" t="str">
        <f t="shared" si="1457"/>
        <v/>
      </c>
      <c r="Q3087" s="102" t="str">
        <f t="shared" si="1458"/>
        <v/>
      </c>
      <c r="R3087" s="120" t="str">
        <f t="shared" si="1459"/>
        <v/>
      </c>
      <c r="S3087" s="54" t="str">
        <f t="shared" si="1460"/>
        <v/>
      </c>
      <c r="T3087" s="5" t="str">
        <f t="shared" si="1461"/>
        <v/>
      </c>
      <c r="U3087" s="152" t="str">
        <f t="shared" si="1444"/>
        <v/>
      </c>
      <c r="V3087" s="152" t="str">
        <f t="shared" si="1445"/>
        <v/>
      </c>
      <c r="W3087" s="153" t="str">
        <f t="shared" si="1446"/>
        <v/>
      </c>
      <c r="X3087" s="153" t="str">
        <f t="shared" si="1447"/>
        <v/>
      </c>
      <c r="Y3087" s="153" t="str">
        <f t="shared" si="1448"/>
        <v/>
      </c>
      <c r="Z3087" s="153" t="str">
        <f t="shared" si="1449"/>
        <v/>
      </c>
      <c r="AA3087" s="152" t="str">
        <f t="shared" si="1450"/>
        <v/>
      </c>
      <c r="AB3087" s="152" t="str">
        <f t="shared" si="1451"/>
        <v/>
      </c>
      <c r="AC3087" s="154" t="str">
        <f t="shared" si="1462"/>
        <v/>
      </c>
      <c r="AD3087" s="154" t="str">
        <f t="shared" si="1463"/>
        <v/>
      </c>
      <c r="AE3087" s="3" t="str">
        <f t="shared" si="1464"/>
        <v/>
      </c>
      <c r="AF3087" s="3" t="str">
        <f t="shared" si="1465"/>
        <v/>
      </c>
      <c r="AG3087" s="3" t="str">
        <f t="shared" si="1466"/>
        <v/>
      </c>
      <c r="AH3087" s="4" t="str">
        <f t="shared" si="1467"/>
        <v/>
      </c>
      <c r="AI3087" s="75" t="str">
        <f t="shared" si="1468"/>
        <v/>
      </c>
      <c r="AJ3087" s="75" t="str">
        <f t="shared" si="1469"/>
        <v/>
      </c>
    </row>
    <row r="3088" spans="1:36">
      <c r="A3088" s="41" t="str">
        <f t="shared" si="1452"/>
        <v/>
      </c>
      <c r="B3088" s="150" t="str">
        <f>IF(ISNUMBER(A3088),INDEX('MetaTrader Import'!$H$13:$J$5893,TRUNC(((A3088-$A$39+1)-1)/3)+1,MOD((A3088-$A$39+1)-1,3)+1),"")</f>
        <v/>
      </c>
      <c r="C3088" s="43" t="str">
        <f t="shared" si="1453"/>
        <v/>
      </c>
      <c r="D3088" s="43" t="str">
        <f t="shared" ca="1" si="1443"/>
        <v/>
      </c>
      <c r="E3088" s="43" t="str">
        <f t="shared" si="1454"/>
        <v/>
      </c>
      <c r="F3088" s="43" t="str">
        <f t="shared" si="1455"/>
        <v/>
      </c>
      <c r="G3088" s="43" t="str">
        <f>IF(A3088&lt;&gt;"",IF(A3088&lt;Data!$G$11*0.25,$C$13/$G$32,IF(A3088&gt;Data!$G$11*0.25,$C$13,$C$13*10)),"")</f>
        <v/>
      </c>
      <c r="H3088" s="43" t="str">
        <f>IF(A3088&lt;&gt;"",IF(Data!$G$9="constant",$C$13,IF(Data!$G$9="squeeze",G3088,F3088)),"")</f>
        <v/>
      </c>
      <c r="I3088" s="38" t="str">
        <f ca="1">IF(ISNUMBER(A3088),NORMINV(RAND(),0,IF(AND(Data!$G$9="squeeze",A3088&lt;Data!$G$11*0.25),$H$32,1)*$C$30*$C$13)*($C$14*$C$12),"")</f>
        <v/>
      </c>
      <c r="J3088" s="42" t="str">
        <f ca="1">IFERROR(IF(Data!$C$6="Real",B3088,I3088+J3087+($C$14*$C$12)*(NORMINV(RAND(),$C$15,CHOOSE($G$13,$C$13,F3088,G3088)))),"")</f>
        <v/>
      </c>
      <c r="K3088" s="88" t="str">
        <f>IF(ISNUMBER(A3088), IF($G$16="fixed",$G$17,MIN(H3088*Data!$C$7*$C$16*0.5,$C$17*Data!$C$7))*$C$12,"")</f>
        <v/>
      </c>
      <c r="L3088" s="42" t="str">
        <f t="shared" ca="1" si="1470"/>
        <v/>
      </c>
      <c r="M3088" s="44" t="str">
        <f t="shared" ca="1" si="1471"/>
        <v/>
      </c>
      <c r="N3088" s="44" t="str">
        <f t="shared" ca="1" si="1472"/>
        <v/>
      </c>
      <c r="O3088" s="108" t="str">
        <f t="shared" si="1456"/>
        <v/>
      </c>
      <c r="P3088" s="102" t="str">
        <f t="shared" si="1457"/>
        <v/>
      </c>
      <c r="Q3088" s="102" t="str">
        <f t="shared" si="1458"/>
        <v/>
      </c>
      <c r="R3088" s="120" t="str">
        <f t="shared" si="1459"/>
        <v/>
      </c>
      <c r="S3088" s="54" t="str">
        <f t="shared" si="1460"/>
        <v/>
      </c>
      <c r="T3088" s="5" t="str">
        <f t="shared" si="1461"/>
        <v/>
      </c>
      <c r="U3088" s="152" t="str">
        <f t="shared" si="1444"/>
        <v/>
      </c>
      <c r="V3088" s="152" t="str">
        <f t="shared" si="1445"/>
        <v/>
      </c>
      <c r="W3088" s="153" t="str">
        <f t="shared" si="1446"/>
        <v/>
      </c>
      <c r="X3088" s="153" t="str">
        <f t="shared" si="1447"/>
        <v/>
      </c>
      <c r="Y3088" s="153" t="str">
        <f t="shared" si="1448"/>
        <v/>
      </c>
      <c r="Z3088" s="153" t="str">
        <f t="shared" si="1449"/>
        <v/>
      </c>
      <c r="AA3088" s="152" t="str">
        <f t="shared" si="1450"/>
        <v/>
      </c>
      <c r="AB3088" s="152" t="str">
        <f t="shared" si="1451"/>
        <v/>
      </c>
      <c r="AC3088" s="154" t="str">
        <f t="shared" si="1462"/>
        <v/>
      </c>
      <c r="AD3088" s="154" t="str">
        <f t="shared" si="1463"/>
        <v/>
      </c>
      <c r="AE3088" s="3" t="str">
        <f t="shared" si="1464"/>
        <v/>
      </c>
      <c r="AF3088" s="3" t="str">
        <f t="shared" si="1465"/>
        <v/>
      </c>
      <c r="AG3088" s="3" t="str">
        <f t="shared" si="1466"/>
        <v/>
      </c>
      <c r="AH3088" s="4" t="str">
        <f t="shared" si="1467"/>
        <v/>
      </c>
      <c r="AI3088" s="75" t="str">
        <f t="shared" si="1468"/>
        <v/>
      </c>
      <c r="AJ3088" s="75" t="str">
        <f t="shared" si="1469"/>
        <v/>
      </c>
    </row>
    <row r="3089" spans="1:36">
      <c r="A3089" s="41" t="str">
        <f t="shared" si="1452"/>
        <v/>
      </c>
      <c r="B3089" s="150" t="str">
        <f>IF(ISNUMBER(A3089),INDEX('MetaTrader Import'!$H$13:$J$5893,TRUNC(((A3089-$A$39+1)-1)/3)+1,MOD((A3089-$A$39+1)-1,3)+1),"")</f>
        <v/>
      </c>
      <c r="C3089" s="43" t="str">
        <f t="shared" si="1453"/>
        <v/>
      </c>
      <c r="D3089" s="43" t="str">
        <f t="shared" ca="1" si="1443"/>
        <v/>
      </c>
      <c r="E3089" s="43" t="str">
        <f t="shared" si="1454"/>
        <v/>
      </c>
      <c r="F3089" s="43" t="str">
        <f t="shared" si="1455"/>
        <v/>
      </c>
      <c r="G3089" s="43" t="str">
        <f>IF(A3089&lt;&gt;"",IF(A3089&lt;Data!$G$11*0.25,$C$13/$G$32,IF(A3089&gt;Data!$G$11*0.25,$C$13,$C$13*10)),"")</f>
        <v/>
      </c>
      <c r="H3089" s="43" t="str">
        <f>IF(A3089&lt;&gt;"",IF(Data!$G$9="constant",$C$13,IF(Data!$G$9="squeeze",G3089,F3089)),"")</f>
        <v/>
      </c>
      <c r="I3089" s="38" t="str">
        <f ca="1">IF(ISNUMBER(A3089),NORMINV(RAND(),0,IF(AND(Data!$G$9="squeeze",A3089&lt;Data!$G$11*0.25),$H$32,1)*$C$30*$C$13)*($C$14*$C$12),"")</f>
        <v/>
      </c>
      <c r="J3089" s="42" t="str">
        <f ca="1">IFERROR(IF(Data!$C$6="Real",B3089,I3089+J3088+($C$14*$C$12)*(NORMINV(RAND(),$C$15,CHOOSE($G$13,$C$13,F3089,G3089)))),"")</f>
        <v/>
      </c>
      <c r="K3089" s="88" t="str">
        <f>IF(ISNUMBER(A3089), IF($G$16="fixed",$G$17,MIN(H3089*Data!$C$7*$C$16*0.5,$C$17*Data!$C$7))*$C$12,"")</f>
        <v/>
      </c>
      <c r="L3089" s="42" t="str">
        <f t="shared" ca="1" si="1470"/>
        <v/>
      </c>
      <c r="M3089" s="44" t="str">
        <f t="shared" ca="1" si="1471"/>
        <v/>
      </c>
      <c r="N3089" s="44" t="str">
        <f t="shared" ca="1" si="1472"/>
        <v/>
      </c>
      <c r="O3089" s="108" t="str">
        <f t="shared" si="1456"/>
        <v/>
      </c>
      <c r="P3089" s="102" t="str">
        <f t="shared" si="1457"/>
        <v/>
      </c>
      <c r="Q3089" s="102" t="str">
        <f t="shared" si="1458"/>
        <v/>
      </c>
      <c r="R3089" s="120" t="str">
        <f t="shared" si="1459"/>
        <v/>
      </c>
      <c r="S3089" s="54" t="str">
        <f t="shared" si="1460"/>
        <v/>
      </c>
      <c r="T3089" s="5" t="str">
        <f t="shared" si="1461"/>
        <v/>
      </c>
      <c r="U3089" s="152" t="str">
        <f t="shared" si="1444"/>
        <v/>
      </c>
      <c r="V3089" s="152" t="str">
        <f t="shared" si="1445"/>
        <v/>
      </c>
      <c r="W3089" s="153" t="str">
        <f t="shared" si="1446"/>
        <v/>
      </c>
      <c r="X3089" s="153" t="str">
        <f t="shared" si="1447"/>
        <v/>
      </c>
      <c r="Y3089" s="153" t="str">
        <f t="shared" si="1448"/>
        <v/>
      </c>
      <c r="Z3089" s="153" t="str">
        <f t="shared" si="1449"/>
        <v/>
      </c>
      <c r="AA3089" s="152" t="str">
        <f t="shared" si="1450"/>
        <v/>
      </c>
      <c r="AB3089" s="152" t="str">
        <f t="shared" si="1451"/>
        <v/>
      </c>
      <c r="AC3089" s="154" t="str">
        <f t="shared" si="1462"/>
        <v/>
      </c>
      <c r="AD3089" s="154" t="str">
        <f t="shared" si="1463"/>
        <v/>
      </c>
      <c r="AE3089" s="3" t="str">
        <f t="shared" si="1464"/>
        <v/>
      </c>
      <c r="AF3089" s="3" t="str">
        <f t="shared" si="1465"/>
        <v/>
      </c>
      <c r="AG3089" s="3" t="str">
        <f t="shared" si="1466"/>
        <v/>
      </c>
      <c r="AH3089" s="4" t="str">
        <f t="shared" si="1467"/>
        <v/>
      </c>
      <c r="AI3089" s="75" t="str">
        <f t="shared" si="1468"/>
        <v/>
      </c>
      <c r="AJ3089" s="75" t="str">
        <f t="shared" si="1469"/>
        <v/>
      </c>
    </row>
    <row r="3090" spans="1:36">
      <c r="A3090" s="41" t="str">
        <f t="shared" si="1452"/>
        <v/>
      </c>
      <c r="B3090" s="150" t="str">
        <f>IF(ISNUMBER(A3090),INDEX('MetaTrader Import'!$H$13:$J$5893,TRUNC(((A3090-$A$39+1)-1)/3)+1,MOD((A3090-$A$39+1)-1,3)+1),"")</f>
        <v/>
      </c>
      <c r="C3090" s="43" t="str">
        <f t="shared" si="1453"/>
        <v/>
      </c>
      <c r="D3090" s="43" t="str">
        <f t="shared" ca="1" si="1443"/>
        <v/>
      </c>
      <c r="E3090" s="43" t="str">
        <f t="shared" si="1454"/>
        <v/>
      </c>
      <c r="F3090" s="43" t="str">
        <f t="shared" si="1455"/>
        <v/>
      </c>
      <c r="G3090" s="43" t="str">
        <f>IF(A3090&lt;&gt;"",IF(A3090&lt;Data!$G$11*0.25,$C$13/$G$32,IF(A3090&gt;Data!$G$11*0.25,$C$13,$C$13*10)),"")</f>
        <v/>
      </c>
      <c r="H3090" s="43" t="str">
        <f>IF(A3090&lt;&gt;"",IF(Data!$G$9="constant",$C$13,IF(Data!$G$9="squeeze",G3090,F3090)),"")</f>
        <v/>
      </c>
      <c r="I3090" s="38" t="str">
        <f ca="1">IF(ISNUMBER(A3090),NORMINV(RAND(),0,IF(AND(Data!$G$9="squeeze",A3090&lt;Data!$G$11*0.25),$H$32,1)*$C$30*$C$13)*($C$14*$C$12),"")</f>
        <v/>
      </c>
      <c r="J3090" s="42" t="str">
        <f ca="1">IFERROR(IF(Data!$C$6="Real",B3090,I3090+J3089+($C$14*$C$12)*(NORMINV(RAND(),$C$15,CHOOSE($G$13,$C$13,F3090,G3090)))),"")</f>
        <v/>
      </c>
      <c r="K3090" s="88" t="str">
        <f>IF(ISNUMBER(A3090), IF($G$16="fixed",$G$17,MIN(H3090*Data!$C$7*$C$16*0.5,$C$17*Data!$C$7))*$C$12,"")</f>
        <v/>
      </c>
      <c r="L3090" s="42" t="str">
        <f t="shared" ca="1" si="1470"/>
        <v/>
      </c>
      <c r="M3090" s="44" t="str">
        <f t="shared" ca="1" si="1471"/>
        <v/>
      </c>
      <c r="N3090" s="44" t="str">
        <f t="shared" ca="1" si="1472"/>
        <v/>
      </c>
      <c r="O3090" s="108" t="str">
        <f t="shared" si="1456"/>
        <v/>
      </c>
      <c r="P3090" s="102" t="str">
        <f t="shared" si="1457"/>
        <v/>
      </c>
      <c r="Q3090" s="102" t="str">
        <f t="shared" si="1458"/>
        <v/>
      </c>
      <c r="R3090" s="120" t="str">
        <f t="shared" si="1459"/>
        <v/>
      </c>
      <c r="S3090" s="54" t="str">
        <f t="shared" si="1460"/>
        <v/>
      </c>
      <c r="T3090" s="5" t="str">
        <f t="shared" si="1461"/>
        <v/>
      </c>
      <c r="U3090" s="152" t="str">
        <f t="shared" si="1444"/>
        <v/>
      </c>
      <c r="V3090" s="152" t="str">
        <f t="shared" si="1445"/>
        <v/>
      </c>
      <c r="W3090" s="153" t="str">
        <f t="shared" si="1446"/>
        <v/>
      </c>
      <c r="X3090" s="153" t="str">
        <f t="shared" si="1447"/>
        <v/>
      </c>
      <c r="Y3090" s="153" t="str">
        <f t="shared" si="1448"/>
        <v/>
      </c>
      <c r="Z3090" s="153" t="str">
        <f t="shared" si="1449"/>
        <v/>
      </c>
      <c r="AA3090" s="152" t="str">
        <f t="shared" si="1450"/>
        <v/>
      </c>
      <c r="AB3090" s="152" t="str">
        <f t="shared" si="1451"/>
        <v/>
      </c>
      <c r="AC3090" s="154" t="str">
        <f t="shared" si="1462"/>
        <v/>
      </c>
      <c r="AD3090" s="154" t="str">
        <f t="shared" si="1463"/>
        <v/>
      </c>
      <c r="AE3090" s="3" t="str">
        <f t="shared" si="1464"/>
        <v/>
      </c>
      <c r="AF3090" s="3" t="str">
        <f t="shared" si="1465"/>
        <v/>
      </c>
      <c r="AG3090" s="3" t="str">
        <f t="shared" si="1466"/>
        <v/>
      </c>
      <c r="AH3090" s="4" t="str">
        <f t="shared" si="1467"/>
        <v/>
      </c>
      <c r="AI3090" s="75" t="str">
        <f t="shared" si="1468"/>
        <v/>
      </c>
      <c r="AJ3090" s="75" t="str">
        <f t="shared" si="1469"/>
        <v/>
      </c>
    </row>
    <row r="3091" spans="1:36">
      <c r="A3091" s="41" t="str">
        <f t="shared" si="1452"/>
        <v/>
      </c>
      <c r="B3091" s="150" t="str">
        <f>IF(ISNUMBER(A3091),INDEX('MetaTrader Import'!$H$13:$J$5893,TRUNC(((A3091-$A$39+1)-1)/3)+1,MOD((A3091-$A$39+1)-1,3)+1),"")</f>
        <v/>
      </c>
      <c r="C3091" s="43" t="str">
        <f t="shared" si="1453"/>
        <v/>
      </c>
      <c r="D3091" s="43" t="str">
        <f t="shared" ca="1" si="1443"/>
        <v/>
      </c>
      <c r="E3091" s="43" t="str">
        <f t="shared" si="1454"/>
        <v/>
      </c>
      <c r="F3091" s="43" t="str">
        <f t="shared" si="1455"/>
        <v/>
      </c>
      <c r="G3091" s="43" t="str">
        <f>IF(A3091&lt;&gt;"",IF(A3091&lt;Data!$G$11*0.25,$C$13/$G$32,IF(A3091&gt;Data!$G$11*0.25,$C$13,$C$13*10)),"")</f>
        <v/>
      </c>
      <c r="H3091" s="43" t="str">
        <f>IF(A3091&lt;&gt;"",IF(Data!$G$9="constant",$C$13,IF(Data!$G$9="squeeze",G3091,F3091)),"")</f>
        <v/>
      </c>
      <c r="I3091" s="38" t="str">
        <f ca="1">IF(ISNUMBER(A3091),NORMINV(RAND(),0,IF(AND(Data!$G$9="squeeze",A3091&lt;Data!$G$11*0.25),$H$32,1)*$C$30*$C$13)*($C$14*$C$12),"")</f>
        <v/>
      </c>
      <c r="J3091" s="42" t="str">
        <f ca="1">IFERROR(IF(Data!$C$6="Real",B3091,I3091+J3090+($C$14*$C$12)*(NORMINV(RAND(),$C$15,CHOOSE($G$13,$C$13,F3091,G3091)))),"")</f>
        <v/>
      </c>
      <c r="K3091" s="88" t="str">
        <f>IF(ISNUMBER(A3091), IF($G$16="fixed",$G$17,MIN(H3091*Data!$C$7*$C$16*0.5,$C$17*Data!$C$7))*$C$12,"")</f>
        <v/>
      </c>
      <c r="L3091" s="42" t="str">
        <f t="shared" ca="1" si="1470"/>
        <v/>
      </c>
      <c r="M3091" s="44" t="str">
        <f t="shared" ca="1" si="1471"/>
        <v/>
      </c>
      <c r="N3091" s="44" t="str">
        <f t="shared" ca="1" si="1472"/>
        <v/>
      </c>
      <c r="O3091" s="108" t="str">
        <f t="shared" si="1456"/>
        <v/>
      </c>
      <c r="P3091" s="102" t="str">
        <f t="shared" si="1457"/>
        <v/>
      </c>
      <c r="Q3091" s="102" t="str">
        <f t="shared" si="1458"/>
        <v/>
      </c>
      <c r="R3091" s="120" t="str">
        <f t="shared" si="1459"/>
        <v/>
      </c>
      <c r="S3091" s="54" t="str">
        <f t="shared" si="1460"/>
        <v/>
      </c>
      <c r="T3091" s="5" t="str">
        <f t="shared" si="1461"/>
        <v/>
      </c>
      <c r="U3091" s="152" t="str">
        <f t="shared" si="1444"/>
        <v/>
      </c>
      <c r="V3091" s="152" t="str">
        <f t="shared" si="1445"/>
        <v/>
      </c>
      <c r="W3091" s="153" t="str">
        <f t="shared" si="1446"/>
        <v/>
      </c>
      <c r="X3091" s="153" t="str">
        <f t="shared" si="1447"/>
        <v/>
      </c>
      <c r="Y3091" s="153" t="str">
        <f t="shared" si="1448"/>
        <v/>
      </c>
      <c r="Z3091" s="153" t="str">
        <f t="shared" si="1449"/>
        <v/>
      </c>
      <c r="AA3091" s="152" t="str">
        <f t="shared" si="1450"/>
        <v/>
      </c>
      <c r="AB3091" s="152" t="str">
        <f t="shared" si="1451"/>
        <v/>
      </c>
      <c r="AC3091" s="154" t="str">
        <f t="shared" si="1462"/>
        <v/>
      </c>
      <c r="AD3091" s="154" t="str">
        <f t="shared" si="1463"/>
        <v/>
      </c>
      <c r="AE3091" s="3" t="str">
        <f t="shared" si="1464"/>
        <v/>
      </c>
      <c r="AF3091" s="3" t="str">
        <f t="shared" si="1465"/>
        <v/>
      </c>
      <c r="AG3091" s="3" t="str">
        <f t="shared" si="1466"/>
        <v/>
      </c>
      <c r="AH3091" s="4" t="str">
        <f t="shared" si="1467"/>
        <v/>
      </c>
      <c r="AI3091" s="75" t="str">
        <f t="shared" si="1468"/>
        <v/>
      </c>
      <c r="AJ3091" s="75" t="str">
        <f t="shared" si="1469"/>
        <v/>
      </c>
    </row>
    <row r="3092" spans="1:36">
      <c r="A3092" s="41" t="str">
        <f t="shared" si="1452"/>
        <v/>
      </c>
      <c r="B3092" s="150" t="str">
        <f>IF(ISNUMBER(A3092),INDEX('MetaTrader Import'!$H$13:$J$5893,TRUNC(((A3092-$A$39+1)-1)/3)+1,MOD((A3092-$A$39+1)-1,3)+1),"")</f>
        <v/>
      </c>
      <c r="C3092" s="43" t="str">
        <f t="shared" si="1453"/>
        <v/>
      </c>
      <c r="D3092" s="43" t="str">
        <f t="shared" ca="1" si="1443"/>
        <v/>
      </c>
      <c r="E3092" s="43" t="str">
        <f t="shared" si="1454"/>
        <v/>
      </c>
      <c r="F3092" s="43" t="str">
        <f t="shared" si="1455"/>
        <v/>
      </c>
      <c r="G3092" s="43" t="str">
        <f>IF(A3092&lt;&gt;"",IF(A3092&lt;Data!$G$11*0.25,$C$13/$G$32,IF(A3092&gt;Data!$G$11*0.25,$C$13,$C$13*10)),"")</f>
        <v/>
      </c>
      <c r="H3092" s="43" t="str">
        <f>IF(A3092&lt;&gt;"",IF(Data!$G$9="constant",$C$13,IF(Data!$G$9="squeeze",G3092,F3092)),"")</f>
        <v/>
      </c>
      <c r="I3092" s="38" t="str">
        <f ca="1">IF(ISNUMBER(A3092),NORMINV(RAND(),0,IF(AND(Data!$G$9="squeeze",A3092&lt;Data!$G$11*0.25),$H$32,1)*$C$30*$C$13)*($C$14*$C$12),"")</f>
        <v/>
      </c>
      <c r="J3092" s="42" t="str">
        <f ca="1">IFERROR(IF(Data!$C$6="Real",B3092,I3092+J3091+($C$14*$C$12)*(NORMINV(RAND(),$C$15,CHOOSE($G$13,$C$13,F3092,G3092)))),"")</f>
        <v/>
      </c>
      <c r="K3092" s="88" t="str">
        <f>IF(ISNUMBER(A3092), IF($G$16="fixed",$G$17,MIN(H3092*Data!$C$7*$C$16*0.5,$C$17*Data!$C$7))*$C$12,"")</f>
        <v/>
      </c>
      <c r="L3092" s="42" t="str">
        <f t="shared" ca="1" si="1470"/>
        <v/>
      </c>
      <c r="M3092" s="44" t="str">
        <f t="shared" ca="1" si="1471"/>
        <v/>
      </c>
      <c r="N3092" s="44" t="str">
        <f t="shared" ca="1" si="1472"/>
        <v/>
      </c>
      <c r="O3092" s="108" t="str">
        <f t="shared" si="1456"/>
        <v/>
      </c>
      <c r="P3092" s="102" t="str">
        <f t="shared" si="1457"/>
        <v/>
      </c>
      <c r="Q3092" s="102" t="str">
        <f t="shared" si="1458"/>
        <v/>
      </c>
      <c r="R3092" s="120" t="str">
        <f t="shared" si="1459"/>
        <v/>
      </c>
      <c r="S3092" s="54" t="str">
        <f t="shared" si="1460"/>
        <v/>
      </c>
      <c r="T3092" s="5" t="str">
        <f t="shared" si="1461"/>
        <v/>
      </c>
      <c r="U3092" s="152" t="str">
        <f t="shared" si="1444"/>
        <v/>
      </c>
      <c r="V3092" s="152" t="str">
        <f t="shared" si="1445"/>
        <v/>
      </c>
      <c r="W3092" s="153" t="str">
        <f t="shared" si="1446"/>
        <v/>
      </c>
      <c r="X3092" s="153" t="str">
        <f t="shared" si="1447"/>
        <v/>
      </c>
      <c r="Y3092" s="153" t="str">
        <f t="shared" si="1448"/>
        <v/>
      </c>
      <c r="Z3092" s="153" t="str">
        <f t="shared" si="1449"/>
        <v/>
      </c>
      <c r="AA3092" s="152" t="str">
        <f t="shared" si="1450"/>
        <v/>
      </c>
      <c r="AB3092" s="152" t="str">
        <f t="shared" si="1451"/>
        <v/>
      </c>
      <c r="AC3092" s="154" t="str">
        <f t="shared" si="1462"/>
        <v/>
      </c>
      <c r="AD3092" s="154" t="str">
        <f t="shared" si="1463"/>
        <v/>
      </c>
      <c r="AE3092" s="3" t="str">
        <f t="shared" si="1464"/>
        <v/>
      </c>
      <c r="AF3092" s="3" t="str">
        <f t="shared" si="1465"/>
        <v/>
      </c>
      <c r="AG3092" s="3" t="str">
        <f t="shared" si="1466"/>
        <v/>
      </c>
      <c r="AH3092" s="4" t="str">
        <f t="shared" si="1467"/>
        <v/>
      </c>
      <c r="AI3092" s="75" t="str">
        <f t="shared" si="1468"/>
        <v/>
      </c>
      <c r="AJ3092" s="75" t="str">
        <f t="shared" si="1469"/>
        <v/>
      </c>
    </row>
    <row r="3093" spans="1:36">
      <c r="A3093" s="41" t="str">
        <f t="shared" si="1452"/>
        <v/>
      </c>
      <c r="B3093" s="150" t="str">
        <f>IF(ISNUMBER(A3093),INDEX('MetaTrader Import'!$H$13:$J$5893,TRUNC(((A3093-$A$39+1)-1)/3)+1,MOD((A3093-$A$39+1)-1,3)+1),"")</f>
        <v/>
      </c>
      <c r="C3093" s="43" t="str">
        <f t="shared" si="1453"/>
        <v/>
      </c>
      <c r="D3093" s="43" t="str">
        <f t="shared" ca="1" si="1443"/>
        <v/>
      </c>
      <c r="E3093" s="43" t="str">
        <f t="shared" si="1454"/>
        <v/>
      </c>
      <c r="F3093" s="43" t="str">
        <f t="shared" si="1455"/>
        <v/>
      </c>
      <c r="G3093" s="43" t="str">
        <f>IF(A3093&lt;&gt;"",IF(A3093&lt;Data!$G$11*0.25,$C$13/$G$32,IF(A3093&gt;Data!$G$11*0.25,$C$13,$C$13*10)),"")</f>
        <v/>
      </c>
      <c r="H3093" s="43" t="str">
        <f>IF(A3093&lt;&gt;"",IF(Data!$G$9="constant",$C$13,IF(Data!$G$9="squeeze",G3093,F3093)),"")</f>
        <v/>
      </c>
      <c r="I3093" s="38" t="str">
        <f ca="1">IF(ISNUMBER(A3093),NORMINV(RAND(),0,IF(AND(Data!$G$9="squeeze",A3093&lt;Data!$G$11*0.25),$H$32,1)*$C$30*$C$13)*($C$14*$C$12),"")</f>
        <v/>
      </c>
      <c r="J3093" s="42" t="str">
        <f ca="1">IFERROR(IF(Data!$C$6="Real",B3093,I3093+J3092+($C$14*$C$12)*(NORMINV(RAND(),$C$15,CHOOSE($G$13,$C$13,F3093,G3093)))),"")</f>
        <v/>
      </c>
      <c r="K3093" s="88" t="str">
        <f>IF(ISNUMBER(A3093), IF($G$16="fixed",$G$17,MIN(H3093*Data!$C$7*$C$16*0.5,$C$17*Data!$C$7))*$C$12,"")</f>
        <v/>
      </c>
      <c r="L3093" s="42" t="str">
        <f t="shared" ca="1" si="1470"/>
        <v/>
      </c>
      <c r="M3093" s="44" t="str">
        <f t="shared" ca="1" si="1471"/>
        <v/>
      </c>
      <c r="N3093" s="44" t="str">
        <f t="shared" ca="1" si="1472"/>
        <v/>
      </c>
      <c r="O3093" s="108" t="str">
        <f t="shared" si="1456"/>
        <v/>
      </c>
      <c r="P3093" s="102" t="str">
        <f t="shared" si="1457"/>
        <v/>
      </c>
      <c r="Q3093" s="102" t="str">
        <f t="shared" si="1458"/>
        <v/>
      </c>
      <c r="R3093" s="120" t="str">
        <f t="shared" si="1459"/>
        <v/>
      </c>
      <c r="S3093" s="54" t="str">
        <f t="shared" si="1460"/>
        <v/>
      </c>
      <c r="T3093" s="5" t="str">
        <f t="shared" si="1461"/>
        <v/>
      </c>
      <c r="U3093" s="152" t="str">
        <f t="shared" si="1444"/>
        <v/>
      </c>
      <c r="V3093" s="152" t="str">
        <f t="shared" si="1445"/>
        <v/>
      </c>
      <c r="W3093" s="153" t="str">
        <f t="shared" si="1446"/>
        <v/>
      </c>
      <c r="X3093" s="153" t="str">
        <f t="shared" si="1447"/>
        <v/>
      </c>
      <c r="Y3093" s="153" t="str">
        <f t="shared" si="1448"/>
        <v/>
      </c>
      <c r="Z3093" s="153" t="str">
        <f t="shared" si="1449"/>
        <v/>
      </c>
      <c r="AA3093" s="152" t="str">
        <f t="shared" si="1450"/>
        <v/>
      </c>
      <c r="AB3093" s="152" t="str">
        <f t="shared" si="1451"/>
        <v/>
      </c>
      <c r="AC3093" s="154" t="str">
        <f t="shared" si="1462"/>
        <v/>
      </c>
      <c r="AD3093" s="154" t="str">
        <f t="shared" si="1463"/>
        <v/>
      </c>
      <c r="AE3093" s="3" t="str">
        <f t="shared" si="1464"/>
        <v/>
      </c>
      <c r="AF3093" s="3" t="str">
        <f t="shared" si="1465"/>
        <v/>
      </c>
      <c r="AG3093" s="3" t="str">
        <f t="shared" si="1466"/>
        <v/>
      </c>
      <c r="AH3093" s="4" t="str">
        <f t="shared" si="1467"/>
        <v/>
      </c>
      <c r="AI3093" s="75" t="str">
        <f t="shared" si="1468"/>
        <v/>
      </c>
      <c r="AJ3093" s="75" t="str">
        <f t="shared" si="1469"/>
        <v/>
      </c>
    </row>
    <row r="3094" spans="1:36">
      <c r="A3094" s="41" t="str">
        <f t="shared" si="1452"/>
        <v/>
      </c>
      <c r="B3094" s="150" t="str">
        <f>IF(ISNUMBER(A3094),INDEX('MetaTrader Import'!$H$13:$J$5893,TRUNC(((A3094-$A$39+1)-1)/3)+1,MOD((A3094-$A$39+1)-1,3)+1),"")</f>
        <v/>
      </c>
      <c r="C3094" s="43" t="str">
        <f t="shared" si="1453"/>
        <v/>
      </c>
      <c r="D3094" s="43" t="str">
        <f t="shared" ca="1" si="1443"/>
        <v/>
      </c>
      <c r="E3094" s="43" t="str">
        <f t="shared" si="1454"/>
        <v/>
      </c>
      <c r="F3094" s="43" t="str">
        <f t="shared" si="1455"/>
        <v/>
      </c>
      <c r="G3094" s="43" t="str">
        <f>IF(A3094&lt;&gt;"",IF(A3094&lt;Data!$G$11*0.25,$C$13/$G$32,IF(A3094&gt;Data!$G$11*0.25,$C$13,$C$13*10)),"")</f>
        <v/>
      </c>
      <c r="H3094" s="43" t="str">
        <f>IF(A3094&lt;&gt;"",IF(Data!$G$9="constant",$C$13,IF(Data!$G$9="squeeze",G3094,F3094)),"")</f>
        <v/>
      </c>
      <c r="I3094" s="38" t="str">
        <f ca="1">IF(ISNUMBER(A3094),NORMINV(RAND(),0,IF(AND(Data!$G$9="squeeze",A3094&lt;Data!$G$11*0.25),$H$32,1)*$C$30*$C$13)*($C$14*$C$12),"")</f>
        <v/>
      </c>
      <c r="J3094" s="42" t="str">
        <f ca="1">IFERROR(IF(Data!$C$6="Real",B3094,I3094+J3093+($C$14*$C$12)*(NORMINV(RAND(),$C$15,CHOOSE($G$13,$C$13,F3094,G3094)))),"")</f>
        <v/>
      </c>
      <c r="K3094" s="88" t="str">
        <f>IF(ISNUMBER(A3094), IF($G$16="fixed",$G$17,MIN(H3094*Data!$C$7*$C$16*0.5,$C$17*Data!$C$7))*$C$12,"")</f>
        <v/>
      </c>
      <c r="L3094" s="42" t="str">
        <f t="shared" ca="1" si="1470"/>
        <v/>
      </c>
      <c r="M3094" s="44" t="str">
        <f t="shared" ca="1" si="1471"/>
        <v/>
      </c>
      <c r="N3094" s="44" t="str">
        <f t="shared" ca="1" si="1472"/>
        <v/>
      </c>
      <c r="O3094" s="108" t="str">
        <f t="shared" si="1456"/>
        <v/>
      </c>
      <c r="P3094" s="102" t="str">
        <f t="shared" si="1457"/>
        <v/>
      </c>
      <c r="Q3094" s="102" t="str">
        <f t="shared" si="1458"/>
        <v/>
      </c>
      <c r="R3094" s="120" t="str">
        <f t="shared" si="1459"/>
        <v/>
      </c>
      <c r="S3094" s="54" t="str">
        <f t="shared" si="1460"/>
        <v/>
      </c>
      <c r="T3094" s="5" t="str">
        <f t="shared" si="1461"/>
        <v/>
      </c>
      <c r="U3094" s="152" t="str">
        <f t="shared" si="1444"/>
        <v/>
      </c>
      <c r="V3094" s="152" t="str">
        <f t="shared" si="1445"/>
        <v/>
      </c>
      <c r="W3094" s="153" t="str">
        <f t="shared" si="1446"/>
        <v/>
      </c>
      <c r="X3094" s="153" t="str">
        <f t="shared" si="1447"/>
        <v/>
      </c>
      <c r="Y3094" s="153" t="str">
        <f t="shared" si="1448"/>
        <v/>
      </c>
      <c r="Z3094" s="153" t="str">
        <f t="shared" si="1449"/>
        <v/>
      </c>
      <c r="AA3094" s="152" t="str">
        <f t="shared" si="1450"/>
        <v/>
      </c>
      <c r="AB3094" s="152" t="str">
        <f t="shared" si="1451"/>
        <v/>
      </c>
      <c r="AC3094" s="154" t="str">
        <f t="shared" si="1462"/>
        <v/>
      </c>
      <c r="AD3094" s="154" t="str">
        <f t="shared" si="1463"/>
        <v/>
      </c>
      <c r="AE3094" s="3" t="str">
        <f t="shared" si="1464"/>
        <v/>
      </c>
      <c r="AF3094" s="3" t="str">
        <f t="shared" si="1465"/>
        <v/>
      </c>
      <c r="AG3094" s="3" t="str">
        <f t="shared" si="1466"/>
        <v/>
      </c>
      <c r="AH3094" s="4" t="str">
        <f t="shared" si="1467"/>
        <v/>
      </c>
      <c r="AI3094" s="75" t="str">
        <f t="shared" si="1468"/>
        <v/>
      </c>
      <c r="AJ3094" s="75" t="str">
        <f t="shared" si="1469"/>
        <v/>
      </c>
    </row>
    <row r="3095" spans="1:36">
      <c r="A3095" s="41" t="str">
        <f t="shared" si="1452"/>
        <v/>
      </c>
      <c r="B3095" s="150" t="str">
        <f>IF(ISNUMBER(A3095),INDEX('MetaTrader Import'!$H$13:$J$5893,TRUNC(((A3095-$A$39+1)-1)/3)+1,MOD((A3095-$A$39+1)-1,3)+1),"")</f>
        <v/>
      </c>
      <c r="C3095" s="43" t="str">
        <f t="shared" si="1453"/>
        <v/>
      </c>
      <c r="D3095" s="43" t="str">
        <f t="shared" ca="1" si="1443"/>
        <v/>
      </c>
      <c r="E3095" s="43" t="str">
        <f t="shared" si="1454"/>
        <v/>
      </c>
      <c r="F3095" s="43" t="str">
        <f t="shared" si="1455"/>
        <v/>
      </c>
      <c r="G3095" s="43" t="str">
        <f>IF(A3095&lt;&gt;"",IF(A3095&lt;Data!$G$11*0.25,$C$13/$G$32,IF(A3095&gt;Data!$G$11*0.25,$C$13,$C$13*10)),"")</f>
        <v/>
      </c>
      <c r="H3095" s="43" t="str">
        <f>IF(A3095&lt;&gt;"",IF(Data!$G$9="constant",$C$13,IF(Data!$G$9="squeeze",G3095,F3095)),"")</f>
        <v/>
      </c>
      <c r="I3095" s="38" t="str">
        <f ca="1">IF(ISNUMBER(A3095),NORMINV(RAND(),0,IF(AND(Data!$G$9="squeeze",A3095&lt;Data!$G$11*0.25),$H$32,1)*$C$30*$C$13)*($C$14*$C$12),"")</f>
        <v/>
      </c>
      <c r="J3095" s="42" t="str">
        <f ca="1">IFERROR(IF(Data!$C$6="Real",B3095,I3095+J3094+($C$14*$C$12)*(NORMINV(RAND(),$C$15,CHOOSE($G$13,$C$13,F3095,G3095)))),"")</f>
        <v/>
      </c>
      <c r="K3095" s="88" t="str">
        <f>IF(ISNUMBER(A3095), IF($G$16="fixed",$G$17,MIN(H3095*Data!$C$7*$C$16*0.5,$C$17*Data!$C$7))*$C$12,"")</f>
        <v/>
      </c>
      <c r="L3095" s="42" t="str">
        <f t="shared" ca="1" si="1470"/>
        <v/>
      </c>
      <c r="M3095" s="44" t="str">
        <f t="shared" ca="1" si="1471"/>
        <v/>
      </c>
      <c r="N3095" s="44" t="str">
        <f t="shared" ca="1" si="1472"/>
        <v/>
      </c>
      <c r="O3095" s="108" t="str">
        <f t="shared" si="1456"/>
        <v/>
      </c>
      <c r="P3095" s="102" t="str">
        <f t="shared" si="1457"/>
        <v/>
      </c>
      <c r="Q3095" s="102" t="str">
        <f t="shared" si="1458"/>
        <v/>
      </c>
      <c r="R3095" s="120" t="str">
        <f t="shared" si="1459"/>
        <v/>
      </c>
      <c r="S3095" s="54" t="str">
        <f t="shared" si="1460"/>
        <v/>
      </c>
      <c r="T3095" s="5" t="str">
        <f t="shared" si="1461"/>
        <v/>
      </c>
      <c r="U3095" s="152" t="str">
        <f t="shared" si="1444"/>
        <v/>
      </c>
      <c r="V3095" s="152" t="str">
        <f t="shared" si="1445"/>
        <v/>
      </c>
      <c r="W3095" s="153" t="str">
        <f t="shared" si="1446"/>
        <v/>
      </c>
      <c r="X3095" s="153" t="str">
        <f t="shared" si="1447"/>
        <v/>
      </c>
      <c r="Y3095" s="153" t="str">
        <f t="shared" si="1448"/>
        <v/>
      </c>
      <c r="Z3095" s="153" t="str">
        <f t="shared" si="1449"/>
        <v/>
      </c>
      <c r="AA3095" s="152" t="str">
        <f t="shared" si="1450"/>
        <v/>
      </c>
      <c r="AB3095" s="152" t="str">
        <f t="shared" si="1451"/>
        <v/>
      </c>
      <c r="AC3095" s="154" t="str">
        <f t="shared" si="1462"/>
        <v/>
      </c>
      <c r="AD3095" s="154" t="str">
        <f t="shared" si="1463"/>
        <v/>
      </c>
      <c r="AE3095" s="3" t="str">
        <f t="shared" si="1464"/>
        <v/>
      </c>
      <c r="AF3095" s="3" t="str">
        <f t="shared" si="1465"/>
        <v/>
      </c>
      <c r="AG3095" s="3" t="str">
        <f t="shared" si="1466"/>
        <v/>
      </c>
      <c r="AH3095" s="4" t="str">
        <f t="shared" si="1467"/>
        <v/>
      </c>
      <c r="AI3095" s="75" t="str">
        <f t="shared" si="1468"/>
        <v/>
      </c>
      <c r="AJ3095" s="75" t="str">
        <f t="shared" si="1469"/>
        <v/>
      </c>
    </row>
    <row r="3096" spans="1:36">
      <c r="A3096" s="41" t="str">
        <f t="shared" si="1452"/>
        <v/>
      </c>
      <c r="B3096" s="150" t="str">
        <f>IF(ISNUMBER(A3096),INDEX('MetaTrader Import'!$H$13:$J$5893,TRUNC(((A3096-$A$39+1)-1)/3)+1,MOD((A3096-$A$39+1)-1,3)+1),"")</f>
        <v/>
      </c>
      <c r="C3096" s="43" t="str">
        <f t="shared" si="1453"/>
        <v/>
      </c>
      <c r="D3096" s="43" t="str">
        <f t="shared" ca="1" si="1443"/>
        <v/>
      </c>
      <c r="E3096" s="43" t="str">
        <f t="shared" si="1454"/>
        <v/>
      </c>
      <c r="F3096" s="43" t="str">
        <f t="shared" si="1455"/>
        <v/>
      </c>
      <c r="G3096" s="43" t="str">
        <f>IF(A3096&lt;&gt;"",IF(A3096&lt;Data!$G$11*0.25,$C$13/$G$32,IF(A3096&gt;Data!$G$11*0.25,$C$13,$C$13*10)),"")</f>
        <v/>
      </c>
      <c r="H3096" s="43" t="str">
        <f>IF(A3096&lt;&gt;"",IF(Data!$G$9="constant",$C$13,IF(Data!$G$9="squeeze",G3096,F3096)),"")</f>
        <v/>
      </c>
      <c r="I3096" s="38" t="str">
        <f ca="1">IF(ISNUMBER(A3096),NORMINV(RAND(),0,IF(AND(Data!$G$9="squeeze",A3096&lt;Data!$G$11*0.25),$H$32,1)*$C$30*$C$13)*($C$14*$C$12),"")</f>
        <v/>
      </c>
      <c r="J3096" s="42" t="str">
        <f ca="1">IFERROR(IF(Data!$C$6="Real",B3096,I3096+J3095+($C$14*$C$12)*(NORMINV(RAND(),$C$15,CHOOSE($G$13,$C$13,F3096,G3096)))),"")</f>
        <v/>
      </c>
      <c r="K3096" s="88" t="str">
        <f>IF(ISNUMBER(A3096), IF($G$16="fixed",$G$17,MIN(H3096*Data!$C$7*$C$16*0.5,$C$17*Data!$C$7))*$C$12,"")</f>
        <v/>
      </c>
      <c r="L3096" s="42" t="str">
        <f t="shared" ca="1" si="1470"/>
        <v/>
      </c>
      <c r="M3096" s="44" t="str">
        <f t="shared" ca="1" si="1471"/>
        <v/>
      </c>
      <c r="N3096" s="44" t="str">
        <f t="shared" ca="1" si="1472"/>
        <v/>
      </c>
      <c r="O3096" s="108" t="str">
        <f t="shared" si="1456"/>
        <v/>
      </c>
      <c r="P3096" s="102" t="str">
        <f t="shared" si="1457"/>
        <v/>
      </c>
      <c r="Q3096" s="102" t="str">
        <f t="shared" si="1458"/>
        <v/>
      </c>
      <c r="R3096" s="120" t="str">
        <f t="shared" si="1459"/>
        <v/>
      </c>
      <c r="S3096" s="54" t="str">
        <f t="shared" si="1460"/>
        <v/>
      </c>
      <c r="T3096" s="5" t="str">
        <f t="shared" si="1461"/>
        <v/>
      </c>
      <c r="U3096" s="152" t="str">
        <f t="shared" si="1444"/>
        <v/>
      </c>
      <c r="V3096" s="152" t="str">
        <f t="shared" si="1445"/>
        <v/>
      </c>
      <c r="W3096" s="153" t="str">
        <f t="shared" si="1446"/>
        <v/>
      </c>
      <c r="X3096" s="153" t="str">
        <f t="shared" si="1447"/>
        <v/>
      </c>
      <c r="Y3096" s="153" t="str">
        <f t="shared" si="1448"/>
        <v/>
      </c>
      <c r="Z3096" s="153" t="str">
        <f t="shared" si="1449"/>
        <v/>
      </c>
      <c r="AA3096" s="152" t="str">
        <f t="shared" si="1450"/>
        <v/>
      </c>
      <c r="AB3096" s="152" t="str">
        <f t="shared" si="1451"/>
        <v/>
      </c>
      <c r="AC3096" s="154" t="str">
        <f t="shared" si="1462"/>
        <v/>
      </c>
      <c r="AD3096" s="154" t="str">
        <f t="shared" si="1463"/>
        <v/>
      </c>
      <c r="AE3096" s="3" t="str">
        <f t="shared" si="1464"/>
        <v/>
      </c>
      <c r="AF3096" s="3" t="str">
        <f t="shared" si="1465"/>
        <v/>
      </c>
      <c r="AG3096" s="3" t="str">
        <f t="shared" si="1466"/>
        <v/>
      </c>
      <c r="AH3096" s="4" t="str">
        <f t="shared" si="1467"/>
        <v/>
      </c>
      <c r="AI3096" s="75" t="str">
        <f t="shared" si="1468"/>
        <v/>
      </c>
      <c r="AJ3096" s="75" t="str">
        <f t="shared" si="1469"/>
        <v/>
      </c>
    </row>
    <row r="3097" spans="1:36">
      <c r="A3097" s="41" t="str">
        <f t="shared" si="1452"/>
        <v/>
      </c>
      <c r="B3097" s="150" t="str">
        <f>IF(ISNUMBER(A3097),INDEX('MetaTrader Import'!$H$13:$J$5893,TRUNC(((A3097-$A$39+1)-1)/3)+1,MOD((A3097-$A$39+1)-1,3)+1),"")</f>
        <v/>
      </c>
      <c r="C3097" s="43" t="str">
        <f t="shared" si="1453"/>
        <v/>
      </c>
      <c r="D3097" s="43" t="str">
        <f t="shared" ca="1" si="1443"/>
        <v/>
      </c>
      <c r="E3097" s="43" t="str">
        <f t="shared" si="1454"/>
        <v/>
      </c>
      <c r="F3097" s="43" t="str">
        <f t="shared" si="1455"/>
        <v/>
      </c>
      <c r="G3097" s="43" t="str">
        <f>IF(A3097&lt;&gt;"",IF(A3097&lt;Data!$G$11*0.25,$C$13/$G$32,IF(A3097&gt;Data!$G$11*0.25,$C$13,$C$13*10)),"")</f>
        <v/>
      </c>
      <c r="H3097" s="43" t="str">
        <f>IF(A3097&lt;&gt;"",IF(Data!$G$9="constant",$C$13,IF(Data!$G$9="squeeze",G3097,F3097)),"")</f>
        <v/>
      </c>
      <c r="I3097" s="38" t="str">
        <f ca="1">IF(ISNUMBER(A3097),NORMINV(RAND(),0,IF(AND(Data!$G$9="squeeze",A3097&lt;Data!$G$11*0.25),$H$32,1)*$C$30*$C$13)*($C$14*$C$12),"")</f>
        <v/>
      </c>
      <c r="J3097" s="42" t="str">
        <f ca="1">IFERROR(IF(Data!$C$6="Real",B3097,I3097+J3096+($C$14*$C$12)*(NORMINV(RAND(),$C$15,CHOOSE($G$13,$C$13,F3097,G3097)))),"")</f>
        <v/>
      </c>
      <c r="K3097" s="88" t="str">
        <f>IF(ISNUMBER(A3097), IF($G$16="fixed",$G$17,MIN(H3097*Data!$C$7*$C$16*0.5,$C$17*Data!$C$7))*$C$12,"")</f>
        <v/>
      </c>
      <c r="L3097" s="42" t="str">
        <f t="shared" ca="1" si="1470"/>
        <v/>
      </c>
      <c r="M3097" s="44" t="str">
        <f t="shared" ca="1" si="1471"/>
        <v/>
      </c>
      <c r="N3097" s="44" t="str">
        <f t="shared" ca="1" si="1472"/>
        <v/>
      </c>
      <c r="O3097" s="108" t="str">
        <f t="shared" si="1456"/>
        <v/>
      </c>
      <c r="P3097" s="102" t="str">
        <f t="shared" si="1457"/>
        <v/>
      </c>
      <c r="Q3097" s="102" t="str">
        <f t="shared" si="1458"/>
        <v/>
      </c>
      <c r="R3097" s="120" t="str">
        <f t="shared" si="1459"/>
        <v/>
      </c>
      <c r="S3097" s="54" t="str">
        <f t="shared" si="1460"/>
        <v/>
      </c>
      <c r="T3097" s="5" t="str">
        <f t="shared" si="1461"/>
        <v/>
      </c>
      <c r="U3097" s="152" t="str">
        <f t="shared" si="1444"/>
        <v/>
      </c>
      <c r="V3097" s="152" t="str">
        <f t="shared" si="1445"/>
        <v/>
      </c>
      <c r="W3097" s="153" t="str">
        <f t="shared" si="1446"/>
        <v/>
      </c>
      <c r="X3097" s="153" t="str">
        <f t="shared" si="1447"/>
        <v/>
      </c>
      <c r="Y3097" s="153" t="str">
        <f t="shared" si="1448"/>
        <v/>
      </c>
      <c r="Z3097" s="153" t="str">
        <f t="shared" si="1449"/>
        <v/>
      </c>
      <c r="AA3097" s="152" t="str">
        <f t="shared" si="1450"/>
        <v/>
      </c>
      <c r="AB3097" s="152" t="str">
        <f t="shared" si="1451"/>
        <v/>
      </c>
      <c r="AC3097" s="154" t="str">
        <f t="shared" si="1462"/>
        <v/>
      </c>
      <c r="AD3097" s="154" t="str">
        <f t="shared" si="1463"/>
        <v/>
      </c>
      <c r="AE3097" s="3" t="str">
        <f t="shared" si="1464"/>
        <v/>
      </c>
      <c r="AF3097" s="3" t="str">
        <f t="shared" si="1465"/>
        <v/>
      </c>
      <c r="AG3097" s="3" t="str">
        <f t="shared" si="1466"/>
        <v/>
      </c>
      <c r="AH3097" s="4" t="str">
        <f t="shared" si="1467"/>
        <v/>
      </c>
      <c r="AI3097" s="75" t="str">
        <f t="shared" si="1468"/>
        <v/>
      </c>
      <c r="AJ3097" s="75" t="str">
        <f t="shared" si="1469"/>
        <v/>
      </c>
    </row>
    <row r="3098" spans="1:36">
      <c r="A3098" s="41" t="str">
        <f t="shared" si="1452"/>
        <v/>
      </c>
      <c r="B3098" s="150" t="str">
        <f>IF(ISNUMBER(A3098),INDEX('MetaTrader Import'!$H$13:$J$5893,TRUNC(((A3098-$A$39+1)-1)/3)+1,MOD((A3098-$A$39+1)-1,3)+1),"")</f>
        <v/>
      </c>
      <c r="C3098" s="43" t="str">
        <f t="shared" si="1453"/>
        <v/>
      </c>
      <c r="D3098" s="43" t="str">
        <f t="shared" ca="1" si="1443"/>
        <v/>
      </c>
      <c r="E3098" s="43" t="str">
        <f t="shared" si="1454"/>
        <v/>
      </c>
      <c r="F3098" s="43" t="str">
        <f t="shared" si="1455"/>
        <v/>
      </c>
      <c r="G3098" s="43" t="str">
        <f>IF(A3098&lt;&gt;"",IF(A3098&lt;Data!$G$11*0.25,$C$13/$G$32,IF(A3098&gt;Data!$G$11*0.25,$C$13,$C$13*10)),"")</f>
        <v/>
      </c>
      <c r="H3098" s="43" t="str">
        <f>IF(A3098&lt;&gt;"",IF(Data!$G$9="constant",$C$13,IF(Data!$G$9="squeeze",G3098,F3098)),"")</f>
        <v/>
      </c>
      <c r="I3098" s="38" t="str">
        <f ca="1">IF(ISNUMBER(A3098),NORMINV(RAND(),0,IF(AND(Data!$G$9="squeeze",A3098&lt;Data!$G$11*0.25),$H$32,1)*$C$30*$C$13)*($C$14*$C$12),"")</f>
        <v/>
      </c>
      <c r="J3098" s="42" t="str">
        <f ca="1">IFERROR(IF(Data!$C$6="Real",B3098,I3098+J3097+($C$14*$C$12)*(NORMINV(RAND(),$C$15,CHOOSE($G$13,$C$13,F3098,G3098)))),"")</f>
        <v/>
      </c>
      <c r="K3098" s="88" t="str">
        <f>IF(ISNUMBER(A3098), IF($G$16="fixed",$G$17,MIN(H3098*Data!$C$7*$C$16*0.5,$C$17*Data!$C$7))*$C$12,"")</f>
        <v/>
      </c>
      <c r="L3098" s="42" t="str">
        <f t="shared" ca="1" si="1470"/>
        <v/>
      </c>
      <c r="M3098" s="44" t="str">
        <f t="shared" ca="1" si="1471"/>
        <v/>
      </c>
      <c r="N3098" s="44" t="str">
        <f t="shared" ca="1" si="1472"/>
        <v/>
      </c>
      <c r="O3098" s="108" t="str">
        <f t="shared" si="1456"/>
        <v/>
      </c>
      <c r="P3098" s="102" t="str">
        <f t="shared" si="1457"/>
        <v/>
      </c>
      <c r="Q3098" s="102" t="str">
        <f t="shared" si="1458"/>
        <v/>
      </c>
      <c r="R3098" s="120" t="str">
        <f t="shared" si="1459"/>
        <v/>
      </c>
      <c r="S3098" s="54" t="str">
        <f t="shared" si="1460"/>
        <v/>
      </c>
      <c r="T3098" s="5" t="str">
        <f t="shared" si="1461"/>
        <v/>
      </c>
      <c r="U3098" s="152" t="str">
        <f t="shared" si="1444"/>
        <v/>
      </c>
      <c r="V3098" s="152" t="str">
        <f t="shared" si="1445"/>
        <v/>
      </c>
      <c r="W3098" s="153" t="str">
        <f t="shared" si="1446"/>
        <v/>
      </c>
      <c r="X3098" s="153" t="str">
        <f t="shared" si="1447"/>
        <v/>
      </c>
      <c r="Y3098" s="153" t="str">
        <f t="shared" si="1448"/>
        <v/>
      </c>
      <c r="Z3098" s="153" t="str">
        <f t="shared" si="1449"/>
        <v/>
      </c>
      <c r="AA3098" s="152" t="str">
        <f t="shared" si="1450"/>
        <v/>
      </c>
      <c r="AB3098" s="152" t="str">
        <f t="shared" si="1451"/>
        <v/>
      </c>
      <c r="AC3098" s="154" t="str">
        <f t="shared" si="1462"/>
        <v/>
      </c>
      <c r="AD3098" s="154" t="str">
        <f t="shared" si="1463"/>
        <v/>
      </c>
      <c r="AE3098" s="3" t="str">
        <f t="shared" si="1464"/>
        <v/>
      </c>
      <c r="AF3098" s="3" t="str">
        <f t="shared" si="1465"/>
        <v/>
      </c>
      <c r="AG3098" s="3" t="str">
        <f t="shared" si="1466"/>
        <v/>
      </c>
      <c r="AH3098" s="4" t="str">
        <f t="shared" si="1467"/>
        <v/>
      </c>
      <c r="AI3098" s="75" t="str">
        <f t="shared" si="1468"/>
        <v/>
      </c>
      <c r="AJ3098" s="75" t="str">
        <f t="shared" si="1469"/>
        <v/>
      </c>
    </row>
    <row r="3099" spans="1:36">
      <c r="A3099" s="41" t="str">
        <f t="shared" si="1452"/>
        <v/>
      </c>
      <c r="B3099" s="150" t="str">
        <f>IF(ISNUMBER(A3099),INDEX('MetaTrader Import'!$H$13:$J$5893,TRUNC(((A3099-$A$39+1)-1)/3)+1,MOD((A3099-$A$39+1)-1,3)+1),"")</f>
        <v/>
      </c>
      <c r="C3099" s="43" t="str">
        <f t="shared" si="1453"/>
        <v/>
      </c>
      <c r="D3099" s="43" t="str">
        <f t="shared" ca="1" si="1443"/>
        <v/>
      </c>
      <c r="E3099" s="43" t="str">
        <f t="shared" si="1454"/>
        <v/>
      </c>
      <c r="F3099" s="43" t="str">
        <f t="shared" si="1455"/>
        <v/>
      </c>
      <c r="G3099" s="43" t="str">
        <f>IF(A3099&lt;&gt;"",IF(A3099&lt;Data!$G$11*0.25,$C$13/$G$32,IF(A3099&gt;Data!$G$11*0.25,$C$13,$C$13*10)),"")</f>
        <v/>
      </c>
      <c r="H3099" s="43" t="str">
        <f>IF(A3099&lt;&gt;"",IF(Data!$G$9="constant",$C$13,IF(Data!$G$9="squeeze",G3099,F3099)),"")</f>
        <v/>
      </c>
      <c r="I3099" s="38" t="str">
        <f ca="1">IF(ISNUMBER(A3099),NORMINV(RAND(),0,IF(AND(Data!$G$9="squeeze",A3099&lt;Data!$G$11*0.25),$H$32,1)*$C$30*$C$13)*($C$14*$C$12),"")</f>
        <v/>
      </c>
      <c r="J3099" s="42" t="str">
        <f ca="1">IFERROR(IF(Data!$C$6="Real",B3099,I3099+J3098+($C$14*$C$12)*(NORMINV(RAND(),$C$15,CHOOSE($G$13,$C$13,F3099,G3099)))),"")</f>
        <v/>
      </c>
      <c r="K3099" s="88" t="str">
        <f>IF(ISNUMBER(A3099), IF($G$16="fixed",$G$17,MIN(H3099*Data!$C$7*$C$16*0.5,$C$17*Data!$C$7))*$C$12,"")</f>
        <v/>
      </c>
      <c r="L3099" s="42" t="str">
        <f t="shared" ca="1" si="1470"/>
        <v/>
      </c>
      <c r="M3099" s="44" t="str">
        <f t="shared" ca="1" si="1471"/>
        <v/>
      </c>
      <c r="N3099" s="44" t="str">
        <f t="shared" ca="1" si="1472"/>
        <v/>
      </c>
      <c r="O3099" s="108" t="str">
        <f t="shared" si="1456"/>
        <v/>
      </c>
      <c r="P3099" s="102" t="str">
        <f t="shared" si="1457"/>
        <v/>
      </c>
      <c r="Q3099" s="102" t="str">
        <f t="shared" si="1458"/>
        <v/>
      </c>
      <c r="R3099" s="120" t="str">
        <f t="shared" si="1459"/>
        <v/>
      </c>
      <c r="S3099" s="54" t="str">
        <f t="shared" si="1460"/>
        <v/>
      </c>
      <c r="T3099" s="5" t="str">
        <f t="shared" si="1461"/>
        <v/>
      </c>
      <c r="U3099" s="152" t="str">
        <f t="shared" si="1444"/>
        <v/>
      </c>
      <c r="V3099" s="152" t="str">
        <f t="shared" si="1445"/>
        <v/>
      </c>
      <c r="W3099" s="153" t="str">
        <f t="shared" si="1446"/>
        <v/>
      </c>
      <c r="X3099" s="153" t="str">
        <f t="shared" si="1447"/>
        <v/>
      </c>
      <c r="Y3099" s="153" t="str">
        <f t="shared" si="1448"/>
        <v/>
      </c>
      <c r="Z3099" s="153" t="str">
        <f t="shared" si="1449"/>
        <v/>
      </c>
      <c r="AA3099" s="152" t="str">
        <f t="shared" si="1450"/>
        <v/>
      </c>
      <c r="AB3099" s="152" t="str">
        <f t="shared" si="1451"/>
        <v/>
      </c>
      <c r="AC3099" s="154" t="str">
        <f t="shared" si="1462"/>
        <v/>
      </c>
      <c r="AD3099" s="154" t="str">
        <f t="shared" si="1463"/>
        <v/>
      </c>
      <c r="AE3099" s="3" t="str">
        <f t="shared" si="1464"/>
        <v/>
      </c>
      <c r="AF3099" s="3" t="str">
        <f t="shared" si="1465"/>
        <v/>
      </c>
      <c r="AG3099" s="3" t="str">
        <f t="shared" si="1466"/>
        <v/>
      </c>
      <c r="AH3099" s="4" t="str">
        <f t="shared" si="1467"/>
        <v/>
      </c>
      <c r="AI3099" s="75" t="str">
        <f t="shared" si="1468"/>
        <v/>
      </c>
      <c r="AJ3099" s="75" t="str">
        <f t="shared" si="1469"/>
        <v/>
      </c>
    </row>
    <row r="3100" spans="1:36">
      <c r="A3100" s="41" t="str">
        <f t="shared" si="1452"/>
        <v/>
      </c>
      <c r="B3100" s="150" t="str">
        <f>IF(ISNUMBER(A3100),INDEX('MetaTrader Import'!$H$13:$J$5893,TRUNC(((A3100-$A$39+1)-1)/3)+1,MOD((A3100-$A$39+1)-1,3)+1),"")</f>
        <v/>
      </c>
      <c r="C3100" s="43" t="str">
        <f t="shared" si="1453"/>
        <v/>
      </c>
      <c r="D3100" s="43" t="str">
        <f t="shared" ca="1" si="1443"/>
        <v/>
      </c>
      <c r="E3100" s="43" t="str">
        <f t="shared" si="1454"/>
        <v/>
      </c>
      <c r="F3100" s="43" t="str">
        <f t="shared" si="1455"/>
        <v/>
      </c>
      <c r="G3100" s="43" t="str">
        <f>IF(A3100&lt;&gt;"",IF(A3100&lt;Data!$G$11*0.25,$C$13/$G$32,IF(A3100&gt;Data!$G$11*0.25,$C$13,$C$13*10)),"")</f>
        <v/>
      </c>
      <c r="H3100" s="43" t="str">
        <f>IF(A3100&lt;&gt;"",IF(Data!$G$9="constant",$C$13,IF(Data!$G$9="squeeze",G3100,F3100)),"")</f>
        <v/>
      </c>
      <c r="I3100" s="38" t="str">
        <f ca="1">IF(ISNUMBER(A3100),NORMINV(RAND(),0,IF(AND(Data!$G$9="squeeze",A3100&lt;Data!$G$11*0.25),$H$32,1)*$C$30*$C$13)*($C$14*$C$12),"")</f>
        <v/>
      </c>
      <c r="J3100" s="42" t="str">
        <f ca="1">IFERROR(IF(Data!$C$6="Real",B3100,I3100+J3099+($C$14*$C$12)*(NORMINV(RAND(),$C$15,CHOOSE($G$13,$C$13,F3100,G3100)))),"")</f>
        <v/>
      </c>
      <c r="K3100" s="88" t="str">
        <f>IF(ISNUMBER(A3100), IF($G$16="fixed",$G$17,MIN(H3100*Data!$C$7*$C$16*0.5,$C$17*Data!$C$7))*$C$12,"")</f>
        <v/>
      </c>
      <c r="L3100" s="42" t="str">
        <f t="shared" ca="1" si="1470"/>
        <v/>
      </c>
      <c r="M3100" s="44" t="str">
        <f t="shared" ca="1" si="1471"/>
        <v/>
      </c>
      <c r="N3100" s="44" t="str">
        <f t="shared" ca="1" si="1472"/>
        <v/>
      </c>
      <c r="O3100" s="108" t="str">
        <f t="shared" si="1456"/>
        <v/>
      </c>
      <c r="P3100" s="102" t="str">
        <f t="shared" si="1457"/>
        <v/>
      </c>
      <c r="Q3100" s="102" t="str">
        <f t="shared" si="1458"/>
        <v/>
      </c>
      <c r="R3100" s="120" t="str">
        <f t="shared" si="1459"/>
        <v/>
      </c>
      <c r="S3100" s="54" t="str">
        <f t="shared" si="1460"/>
        <v/>
      </c>
      <c r="T3100" s="5" t="str">
        <f t="shared" si="1461"/>
        <v/>
      </c>
      <c r="U3100" s="152" t="str">
        <f t="shared" si="1444"/>
        <v/>
      </c>
      <c r="V3100" s="152" t="str">
        <f t="shared" si="1445"/>
        <v/>
      </c>
      <c r="W3100" s="153" t="str">
        <f t="shared" si="1446"/>
        <v/>
      </c>
      <c r="X3100" s="153" t="str">
        <f t="shared" si="1447"/>
        <v/>
      </c>
      <c r="Y3100" s="153" t="str">
        <f t="shared" si="1448"/>
        <v/>
      </c>
      <c r="Z3100" s="153" t="str">
        <f t="shared" si="1449"/>
        <v/>
      </c>
      <c r="AA3100" s="152" t="str">
        <f t="shared" si="1450"/>
        <v/>
      </c>
      <c r="AB3100" s="152" t="str">
        <f t="shared" si="1451"/>
        <v/>
      </c>
      <c r="AC3100" s="154" t="str">
        <f t="shared" si="1462"/>
        <v/>
      </c>
      <c r="AD3100" s="154" t="str">
        <f t="shared" si="1463"/>
        <v/>
      </c>
      <c r="AE3100" s="3" t="str">
        <f t="shared" si="1464"/>
        <v/>
      </c>
      <c r="AF3100" s="3" t="str">
        <f t="shared" si="1465"/>
        <v/>
      </c>
      <c r="AG3100" s="3" t="str">
        <f t="shared" si="1466"/>
        <v/>
      </c>
      <c r="AH3100" s="4" t="str">
        <f t="shared" si="1467"/>
        <v/>
      </c>
      <c r="AI3100" s="75" t="str">
        <f t="shared" si="1468"/>
        <v/>
      </c>
      <c r="AJ3100" s="75" t="str">
        <f t="shared" si="1469"/>
        <v/>
      </c>
    </row>
    <row r="3101" spans="1:36">
      <c r="A3101" s="41" t="str">
        <f t="shared" si="1452"/>
        <v/>
      </c>
      <c r="B3101" s="150" t="str">
        <f>IF(ISNUMBER(A3101),INDEX('MetaTrader Import'!$H$13:$J$5893,TRUNC(((A3101-$A$39+1)-1)/3)+1,MOD((A3101-$A$39+1)-1,3)+1),"")</f>
        <v/>
      </c>
      <c r="C3101" s="43" t="str">
        <f t="shared" si="1453"/>
        <v/>
      </c>
      <c r="D3101" s="43" t="str">
        <f t="shared" ca="1" si="1443"/>
        <v/>
      </c>
      <c r="E3101" s="43" t="str">
        <f t="shared" si="1454"/>
        <v/>
      </c>
      <c r="F3101" s="43" t="str">
        <f t="shared" si="1455"/>
        <v/>
      </c>
      <c r="G3101" s="43" t="str">
        <f>IF(A3101&lt;&gt;"",IF(A3101&lt;Data!$G$11*0.25,$C$13/$G$32,IF(A3101&gt;Data!$G$11*0.25,$C$13,$C$13*10)),"")</f>
        <v/>
      </c>
      <c r="H3101" s="43" t="str">
        <f>IF(A3101&lt;&gt;"",IF(Data!$G$9="constant",$C$13,IF(Data!$G$9="squeeze",G3101,F3101)),"")</f>
        <v/>
      </c>
      <c r="I3101" s="38" t="str">
        <f ca="1">IF(ISNUMBER(A3101),NORMINV(RAND(),0,IF(AND(Data!$G$9="squeeze",A3101&lt;Data!$G$11*0.25),$H$32,1)*$C$30*$C$13)*($C$14*$C$12),"")</f>
        <v/>
      </c>
      <c r="J3101" s="42" t="str">
        <f ca="1">IFERROR(IF(Data!$C$6="Real",B3101,I3101+J3100+($C$14*$C$12)*(NORMINV(RAND(),$C$15,CHOOSE($G$13,$C$13,F3101,G3101)))),"")</f>
        <v/>
      </c>
      <c r="K3101" s="88" t="str">
        <f>IF(ISNUMBER(A3101), IF($G$16="fixed",$G$17,MIN(H3101*Data!$C$7*$C$16*0.5,$C$17*Data!$C$7))*$C$12,"")</f>
        <v/>
      </c>
      <c r="L3101" s="42" t="str">
        <f t="shared" ca="1" si="1470"/>
        <v/>
      </c>
      <c r="M3101" s="44" t="str">
        <f t="shared" ca="1" si="1471"/>
        <v/>
      </c>
      <c r="N3101" s="44" t="str">
        <f t="shared" ca="1" si="1472"/>
        <v/>
      </c>
      <c r="O3101" s="108" t="str">
        <f t="shared" si="1456"/>
        <v/>
      </c>
      <c r="P3101" s="102" t="str">
        <f t="shared" si="1457"/>
        <v/>
      </c>
      <c r="Q3101" s="102" t="str">
        <f t="shared" si="1458"/>
        <v/>
      </c>
      <c r="R3101" s="120" t="str">
        <f t="shared" si="1459"/>
        <v/>
      </c>
      <c r="S3101" s="54" t="str">
        <f t="shared" si="1460"/>
        <v/>
      </c>
      <c r="T3101" s="5" t="str">
        <f t="shared" si="1461"/>
        <v/>
      </c>
      <c r="U3101" s="152" t="str">
        <f t="shared" si="1444"/>
        <v/>
      </c>
      <c r="V3101" s="152" t="str">
        <f t="shared" si="1445"/>
        <v/>
      </c>
      <c r="W3101" s="153" t="str">
        <f t="shared" si="1446"/>
        <v/>
      </c>
      <c r="X3101" s="153" t="str">
        <f t="shared" si="1447"/>
        <v/>
      </c>
      <c r="Y3101" s="153" t="str">
        <f t="shared" si="1448"/>
        <v/>
      </c>
      <c r="Z3101" s="153" t="str">
        <f t="shared" si="1449"/>
        <v/>
      </c>
      <c r="AA3101" s="152" t="str">
        <f t="shared" si="1450"/>
        <v/>
      </c>
      <c r="AB3101" s="152" t="str">
        <f t="shared" si="1451"/>
        <v/>
      </c>
      <c r="AC3101" s="154" t="str">
        <f t="shared" si="1462"/>
        <v/>
      </c>
      <c r="AD3101" s="154" t="str">
        <f t="shared" si="1463"/>
        <v/>
      </c>
      <c r="AE3101" s="3" t="str">
        <f t="shared" si="1464"/>
        <v/>
      </c>
      <c r="AF3101" s="3" t="str">
        <f t="shared" si="1465"/>
        <v/>
      </c>
      <c r="AG3101" s="3" t="str">
        <f t="shared" si="1466"/>
        <v/>
      </c>
      <c r="AH3101" s="4" t="str">
        <f t="shared" si="1467"/>
        <v/>
      </c>
      <c r="AI3101" s="75" t="str">
        <f t="shared" si="1468"/>
        <v/>
      </c>
      <c r="AJ3101" s="75" t="str">
        <f t="shared" si="1469"/>
        <v/>
      </c>
    </row>
    <row r="3102" spans="1:36">
      <c r="A3102" s="41" t="str">
        <f t="shared" si="1452"/>
        <v/>
      </c>
      <c r="B3102" s="150" t="str">
        <f>IF(ISNUMBER(A3102),INDEX('MetaTrader Import'!$H$13:$J$5893,TRUNC(((A3102-$A$39+1)-1)/3)+1,MOD((A3102-$A$39+1)-1,3)+1),"")</f>
        <v/>
      </c>
      <c r="C3102" s="43" t="str">
        <f t="shared" si="1453"/>
        <v/>
      </c>
      <c r="D3102" s="43" t="str">
        <f t="shared" ca="1" si="1443"/>
        <v/>
      </c>
      <c r="E3102" s="43" t="str">
        <f t="shared" si="1454"/>
        <v/>
      </c>
      <c r="F3102" s="43" t="str">
        <f t="shared" si="1455"/>
        <v/>
      </c>
      <c r="G3102" s="43" t="str">
        <f>IF(A3102&lt;&gt;"",IF(A3102&lt;Data!$G$11*0.25,$C$13/$G$32,IF(A3102&gt;Data!$G$11*0.25,$C$13,$C$13*10)),"")</f>
        <v/>
      </c>
      <c r="H3102" s="43" t="str">
        <f>IF(A3102&lt;&gt;"",IF(Data!$G$9="constant",$C$13,IF(Data!$G$9="squeeze",G3102,F3102)),"")</f>
        <v/>
      </c>
      <c r="I3102" s="38" t="str">
        <f ca="1">IF(ISNUMBER(A3102),NORMINV(RAND(),0,IF(AND(Data!$G$9="squeeze",A3102&lt;Data!$G$11*0.25),$H$32,1)*$C$30*$C$13)*($C$14*$C$12),"")</f>
        <v/>
      </c>
      <c r="J3102" s="42" t="str">
        <f ca="1">IFERROR(IF(Data!$C$6="Real",B3102,I3102+J3101+($C$14*$C$12)*(NORMINV(RAND(),$C$15,CHOOSE($G$13,$C$13,F3102,G3102)))),"")</f>
        <v/>
      </c>
      <c r="K3102" s="88" t="str">
        <f>IF(ISNUMBER(A3102), IF($G$16="fixed",$G$17,MIN(H3102*Data!$C$7*$C$16*0.5,$C$17*Data!$C$7))*$C$12,"")</f>
        <v/>
      </c>
      <c r="L3102" s="42" t="str">
        <f t="shared" ca="1" si="1470"/>
        <v/>
      </c>
      <c r="M3102" s="44" t="str">
        <f t="shared" ca="1" si="1471"/>
        <v/>
      </c>
      <c r="N3102" s="44" t="str">
        <f t="shared" ca="1" si="1472"/>
        <v/>
      </c>
      <c r="O3102" s="108" t="str">
        <f t="shared" si="1456"/>
        <v/>
      </c>
      <c r="P3102" s="102" t="str">
        <f t="shared" si="1457"/>
        <v/>
      </c>
      <c r="Q3102" s="102" t="str">
        <f t="shared" si="1458"/>
        <v/>
      </c>
      <c r="R3102" s="120" t="str">
        <f t="shared" si="1459"/>
        <v/>
      </c>
      <c r="S3102" s="54" t="str">
        <f t="shared" si="1460"/>
        <v/>
      </c>
      <c r="T3102" s="5" t="str">
        <f t="shared" si="1461"/>
        <v/>
      </c>
      <c r="U3102" s="152" t="str">
        <f t="shared" si="1444"/>
        <v/>
      </c>
      <c r="V3102" s="152" t="str">
        <f t="shared" si="1445"/>
        <v/>
      </c>
      <c r="W3102" s="153" t="str">
        <f t="shared" si="1446"/>
        <v/>
      </c>
      <c r="X3102" s="153" t="str">
        <f t="shared" si="1447"/>
        <v/>
      </c>
      <c r="Y3102" s="153" t="str">
        <f t="shared" si="1448"/>
        <v/>
      </c>
      <c r="Z3102" s="153" t="str">
        <f t="shared" si="1449"/>
        <v/>
      </c>
      <c r="AA3102" s="152" t="str">
        <f t="shared" si="1450"/>
        <v/>
      </c>
      <c r="AB3102" s="152" t="str">
        <f t="shared" si="1451"/>
        <v/>
      </c>
      <c r="AC3102" s="154" t="str">
        <f t="shared" si="1462"/>
        <v/>
      </c>
      <c r="AD3102" s="154" t="str">
        <f t="shared" si="1463"/>
        <v/>
      </c>
      <c r="AE3102" s="3" t="str">
        <f t="shared" si="1464"/>
        <v/>
      </c>
      <c r="AF3102" s="3" t="str">
        <f t="shared" si="1465"/>
        <v/>
      </c>
      <c r="AG3102" s="3" t="str">
        <f t="shared" si="1466"/>
        <v/>
      </c>
      <c r="AH3102" s="4" t="str">
        <f t="shared" si="1467"/>
        <v/>
      </c>
      <c r="AI3102" s="75" t="str">
        <f t="shared" si="1468"/>
        <v/>
      </c>
      <c r="AJ3102" s="75" t="str">
        <f t="shared" si="1469"/>
        <v/>
      </c>
    </row>
    <row r="3103" spans="1:36">
      <c r="A3103" s="41" t="str">
        <f t="shared" si="1452"/>
        <v/>
      </c>
      <c r="B3103" s="150" t="str">
        <f>IF(ISNUMBER(A3103),INDEX('MetaTrader Import'!$H$13:$J$5893,TRUNC(((A3103-$A$39+1)-1)/3)+1,MOD((A3103-$A$39+1)-1,3)+1),"")</f>
        <v/>
      </c>
      <c r="C3103" s="43" t="str">
        <f t="shared" si="1453"/>
        <v/>
      </c>
      <c r="D3103" s="43" t="str">
        <f t="shared" ca="1" si="1443"/>
        <v/>
      </c>
      <c r="E3103" s="43" t="str">
        <f t="shared" si="1454"/>
        <v/>
      </c>
      <c r="F3103" s="43" t="str">
        <f t="shared" si="1455"/>
        <v/>
      </c>
      <c r="G3103" s="43" t="str">
        <f>IF(A3103&lt;&gt;"",IF(A3103&lt;Data!$G$11*0.25,$C$13/$G$32,IF(A3103&gt;Data!$G$11*0.25,$C$13,$C$13*10)),"")</f>
        <v/>
      </c>
      <c r="H3103" s="43" t="str">
        <f>IF(A3103&lt;&gt;"",IF(Data!$G$9="constant",$C$13,IF(Data!$G$9="squeeze",G3103,F3103)),"")</f>
        <v/>
      </c>
      <c r="I3103" s="38" t="str">
        <f ca="1">IF(ISNUMBER(A3103),NORMINV(RAND(),0,IF(AND(Data!$G$9="squeeze",A3103&lt;Data!$G$11*0.25),$H$32,1)*$C$30*$C$13)*($C$14*$C$12),"")</f>
        <v/>
      </c>
      <c r="J3103" s="42" t="str">
        <f ca="1">IFERROR(IF(Data!$C$6="Real",B3103,I3103+J3102+($C$14*$C$12)*(NORMINV(RAND(),$C$15,CHOOSE($G$13,$C$13,F3103,G3103)))),"")</f>
        <v/>
      </c>
      <c r="K3103" s="88" t="str">
        <f>IF(ISNUMBER(A3103), IF($G$16="fixed",$G$17,MIN(H3103*Data!$C$7*$C$16*0.5,$C$17*Data!$C$7))*$C$12,"")</f>
        <v/>
      </c>
      <c r="L3103" s="42" t="str">
        <f t="shared" ca="1" si="1470"/>
        <v/>
      </c>
      <c r="M3103" s="44" t="str">
        <f t="shared" ca="1" si="1471"/>
        <v/>
      </c>
      <c r="N3103" s="44" t="str">
        <f t="shared" ca="1" si="1472"/>
        <v/>
      </c>
      <c r="O3103" s="108" t="str">
        <f t="shared" si="1456"/>
        <v/>
      </c>
      <c r="P3103" s="102" t="str">
        <f t="shared" si="1457"/>
        <v/>
      </c>
      <c r="Q3103" s="102" t="str">
        <f t="shared" si="1458"/>
        <v/>
      </c>
      <c r="R3103" s="120" t="str">
        <f t="shared" si="1459"/>
        <v/>
      </c>
      <c r="S3103" s="54" t="str">
        <f t="shared" si="1460"/>
        <v/>
      </c>
      <c r="T3103" s="5" t="str">
        <f t="shared" si="1461"/>
        <v/>
      </c>
      <c r="U3103" s="152" t="str">
        <f t="shared" si="1444"/>
        <v/>
      </c>
      <c r="V3103" s="152" t="str">
        <f t="shared" si="1445"/>
        <v/>
      </c>
      <c r="W3103" s="153" t="str">
        <f t="shared" si="1446"/>
        <v/>
      </c>
      <c r="X3103" s="153" t="str">
        <f t="shared" si="1447"/>
        <v/>
      </c>
      <c r="Y3103" s="153" t="str">
        <f t="shared" si="1448"/>
        <v/>
      </c>
      <c r="Z3103" s="153" t="str">
        <f t="shared" si="1449"/>
        <v/>
      </c>
      <c r="AA3103" s="152" t="str">
        <f t="shared" si="1450"/>
        <v/>
      </c>
      <c r="AB3103" s="152" t="str">
        <f t="shared" si="1451"/>
        <v/>
      </c>
      <c r="AC3103" s="154" t="str">
        <f t="shared" si="1462"/>
        <v/>
      </c>
      <c r="AD3103" s="154" t="str">
        <f t="shared" si="1463"/>
        <v/>
      </c>
      <c r="AE3103" s="3" t="str">
        <f t="shared" si="1464"/>
        <v/>
      </c>
      <c r="AF3103" s="3" t="str">
        <f t="shared" si="1465"/>
        <v/>
      </c>
      <c r="AG3103" s="3" t="str">
        <f t="shared" si="1466"/>
        <v/>
      </c>
      <c r="AH3103" s="4" t="str">
        <f t="shared" si="1467"/>
        <v/>
      </c>
      <c r="AI3103" s="75" t="str">
        <f t="shared" si="1468"/>
        <v/>
      </c>
      <c r="AJ3103" s="75" t="str">
        <f t="shared" si="1469"/>
        <v/>
      </c>
    </row>
    <row r="3104" spans="1:36">
      <c r="A3104" s="41" t="str">
        <f t="shared" si="1452"/>
        <v/>
      </c>
      <c r="B3104" s="150" t="str">
        <f>IF(ISNUMBER(A3104),INDEX('MetaTrader Import'!$H$13:$J$5893,TRUNC(((A3104-$A$39+1)-1)/3)+1,MOD((A3104-$A$39+1)-1,3)+1),"")</f>
        <v/>
      </c>
      <c r="C3104" s="43" t="str">
        <f t="shared" si="1453"/>
        <v/>
      </c>
      <c r="D3104" s="43" t="str">
        <f t="shared" ca="1" si="1443"/>
        <v/>
      </c>
      <c r="E3104" s="43" t="str">
        <f t="shared" si="1454"/>
        <v/>
      </c>
      <c r="F3104" s="43" t="str">
        <f t="shared" si="1455"/>
        <v/>
      </c>
      <c r="G3104" s="43" t="str">
        <f>IF(A3104&lt;&gt;"",IF(A3104&lt;Data!$G$11*0.25,$C$13/$G$32,IF(A3104&gt;Data!$G$11*0.25,$C$13,$C$13*10)),"")</f>
        <v/>
      </c>
      <c r="H3104" s="43" t="str">
        <f>IF(A3104&lt;&gt;"",IF(Data!$G$9="constant",$C$13,IF(Data!$G$9="squeeze",G3104,F3104)),"")</f>
        <v/>
      </c>
      <c r="I3104" s="38" t="str">
        <f ca="1">IF(ISNUMBER(A3104),NORMINV(RAND(),0,IF(AND(Data!$G$9="squeeze",A3104&lt;Data!$G$11*0.25),$H$32,1)*$C$30*$C$13)*($C$14*$C$12),"")</f>
        <v/>
      </c>
      <c r="J3104" s="42" t="str">
        <f ca="1">IFERROR(IF(Data!$C$6="Real",B3104,I3104+J3103+($C$14*$C$12)*(NORMINV(RAND(),$C$15,CHOOSE($G$13,$C$13,F3104,G3104)))),"")</f>
        <v/>
      </c>
      <c r="K3104" s="88" t="str">
        <f>IF(ISNUMBER(A3104), IF($G$16="fixed",$G$17,MIN(H3104*Data!$C$7*$C$16*0.5,$C$17*Data!$C$7))*$C$12,"")</f>
        <v/>
      </c>
      <c r="L3104" s="42" t="str">
        <f t="shared" ca="1" si="1470"/>
        <v/>
      </c>
      <c r="M3104" s="44" t="str">
        <f t="shared" ca="1" si="1471"/>
        <v/>
      </c>
      <c r="N3104" s="44" t="str">
        <f t="shared" ca="1" si="1472"/>
        <v/>
      </c>
      <c r="O3104" s="108" t="str">
        <f t="shared" si="1456"/>
        <v/>
      </c>
      <c r="P3104" s="102" t="str">
        <f t="shared" si="1457"/>
        <v/>
      </c>
      <c r="Q3104" s="102" t="str">
        <f t="shared" si="1458"/>
        <v/>
      </c>
      <c r="R3104" s="120" t="str">
        <f t="shared" si="1459"/>
        <v/>
      </c>
      <c r="S3104" s="54" t="str">
        <f t="shared" si="1460"/>
        <v/>
      </c>
      <c r="T3104" s="5" t="str">
        <f t="shared" si="1461"/>
        <v/>
      </c>
      <c r="U3104" s="152" t="str">
        <f t="shared" si="1444"/>
        <v/>
      </c>
      <c r="V3104" s="152" t="str">
        <f t="shared" si="1445"/>
        <v/>
      </c>
      <c r="W3104" s="153" t="str">
        <f t="shared" si="1446"/>
        <v/>
      </c>
      <c r="X3104" s="153" t="str">
        <f t="shared" si="1447"/>
        <v/>
      </c>
      <c r="Y3104" s="153" t="str">
        <f t="shared" si="1448"/>
        <v/>
      </c>
      <c r="Z3104" s="153" t="str">
        <f t="shared" si="1449"/>
        <v/>
      </c>
      <c r="AA3104" s="152" t="str">
        <f t="shared" si="1450"/>
        <v/>
      </c>
      <c r="AB3104" s="152" t="str">
        <f t="shared" si="1451"/>
        <v/>
      </c>
      <c r="AC3104" s="154" t="str">
        <f t="shared" si="1462"/>
        <v/>
      </c>
      <c r="AD3104" s="154" t="str">
        <f t="shared" si="1463"/>
        <v/>
      </c>
      <c r="AE3104" s="3" t="str">
        <f t="shared" si="1464"/>
        <v/>
      </c>
      <c r="AF3104" s="3" t="str">
        <f t="shared" si="1465"/>
        <v/>
      </c>
      <c r="AG3104" s="3" t="str">
        <f t="shared" si="1466"/>
        <v/>
      </c>
      <c r="AH3104" s="4" t="str">
        <f t="shared" si="1467"/>
        <v/>
      </c>
      <c r="AI3104" s="75" t="str">
        <f t="shared" si="1468"/>
        <v/>
      </c>
      <c r="AJ3104" s="75" t="str">
        <f t="shared" si="1469"/>
        <v/>
      </c>
    </row>
    <row r="3105" spans="1:36">
      <c r="A3105" s="41" t="str">
        <f t="shared" si="1452"/>
        <v/>
      </c>
      <c r="B3105" s="150" t="str">
        <f>IF(ISNUMBER(A3105),INDEX('MetaTrader Import'!$H$13:$J$5893,TRUNC(((A3105-$A$39+1)-1)/3)+1,MOD((A3105-$A$39+1)-1,3)+1),"")</f>
        <v/>
      </c>
      <c r="C3105" s="43" t="str">
        <f t="shared" si="1453"/>
        <v/>
      </c>
      <c r="D3105" s="43" t="str">
        <f t="shared" ca="1" si="1443"/>
        <v/>
      </c>
      <c r="E3105" s="43" t="str">
        <f t="shared" si="1454"/>
        <v/>
      </c>
      <c r="F3105" s="43" t="str">
        <f t="shared" si="1455"/>
        <v/>
      </c>
      <c r="G3105" s="43" t="str">
        <f>IF(A3105&lt;&gt;"",IF(A3105&lt;Data!$G$11*0.25,$C$13/$G$32,IF(A3105&gt;Data!$G$11*0.25,$C$13,$C$13*10)),"")</f>
        <v/>
      </c>
      <c r="H3105" s="43" t="str">
        <f>IF(A3105&lt;&gt;"",IF(Data!$G$9="constant",$C$13,IF(Data!$G$9="squeeze",G3105,F3105)),"")</f>
        <v/>
      </c>
      <c r="I3105" s="38" t="str">
        <f ca="1">IF(ISNUMBER(A3105),NORMINV(RAND(),0,IF(AND(Data!$G$9="squeeze",A3105&lt;Data!$G$11*0.25),$H$32,1)*$C$30*$C$13)*($C$14*$C$12),"")</f>
        <v/>
      </c>
      <c r="J3105" s="42" t="str">
        <f ca="1">IFERROR(IF(Data!$C$6="Real",B3105,I3105+J3104+($C$14*$C$12)*(NORMINV(RAND(),$C$15,CHOOSE($G$13,$C$13,F3105,G3105)))),"")</f>
        <v/>
      </c>
      <c r="K3105" s="88" t="str">
        <f>IF(ISNUMBER(A3105), IF($G$16="fixed",$G$17,MIN(H3105*Data!$C$7*$C$16*0.5,$C$17*Data!$C$7))*$C$12,"")</f>
        <v/>
      </c>
      <c r="L3105" s="42" t="str">
        <f t="shared" ca="1" si="1470"/>
        <v/>
      </c>
      <c r="M3105" s="44" t="str">
        <f t="shared" ca="1" si="1471"/>
        <v/>
      </c>
      <c r="N3105" s="44" t="str">
        <f t="shared" ca="1" si="1472"/>
        <v/>
      </c>
      <c r="O3105" s="108" t="str">
        <f t="shared" si="1456"/>
        <v/>
      </c>
      <c r="P3105" s="102" t="str">
        <f t="shared" si="1457"/>
        <v/>
      </c>
      <c r="Q3105" s="102" t="str">
        <f t="shared" si="1458"/>
        <v/>
      </c>
      <c r="R3105" s="120" t="str">
        <f t="shared" si="1459"/>
        <v/>
      </c>
      <c r="S3105" s="54" t="str">
        <f t="shared" si="1460"/>
        <v/>
      </c>
      <c r="T3105" s="5" t="str">
        <f t="shared" si="1461"/>
        <v/>
      </c>
      <c r="U3105" s="152" t="str">
        <f t="shared" si="1444"/>
        <v/>
      </c>
      <c r="V3105" s="152" t="str">
        <f t="shared" si="1445"/>
        <v/>
      </c>
      <c r="W3105" s="153" t="str">
        <f t="shared" si="1446"/>
        <v/>
      </c>
      <c r="X3105" s="153" t="str">
        <f t="shared" si="1447"/>
        <v/>
      </c>
      <c r="Y3105" s="153" t="str">
        <f t="shared" si="1448"/>
        <v/>
      </c>
      <c r="Z3105" s="153" t="str">
        <f t="shared" si="1449"/>
        <v/>
      </c>
      <c r="AA3105" s="152" t="str">
        <f t="shared" si="1450"/>
        <v/>
      </c>
      <c r="AB3105" s="152" t="str">
        <f t="shared" si="1451"/>
        <v/>
      </c>
      <c r="AC3105" s="154" t="str">
        <f t="shared" si="1462"/>
        <v/>
      </c>
      <c r="AD3105" s="154" t="str">
        <f t="shared" si="1463"/>
        <v/>
      </c>
      <c r="AE3105" s="3" t="str">
        <f t="shared" si="1464"/>
        <v/>
      </c>
      <c r="AF3105" s="3" t="str">
        <f t="shared" si="1465"/>
        <v/>
      </c>
      <c r="AG3105" s="3" t="str">
        <f t="shared" si="1466"/>
        <v/>
      </c>
      <c r="AH3105" s="4" t="str">
        <f t="shared" si="1467"/>
        <v/>
      </c>
      <c r="AI3105" s="75" t="str">
        <f t="shared" si="1468"/>
        <v/>
      </c>
      <c r="AJ3105" s="75" t="str">
        <f t="shared" si="1469"/>
        <v/>
      </c>
    </row>
    <row r="3106" spans="1:36">
      <c r="A3106" s="41" t="str">
        <f t="shared" si="1452"/>
        <v/>
      </c>
      <c r="B3106" s="150" t="str">
        <f>IF(ISNUMBER(A3106),INDEX('MetaTrader Import'!$H$13:$J$5893,TRUNC(((A3106-$A$39+1)-1)/3)+1,MOD((A3106-$A$39+1)-1,3)+1),"")</f>
        <v/>
      </c>
      <c r="C3106" s="43" t="str">
        <f t="shared" si="1453"/>
        <v/>
      </c>
      <c r="D3106" s="43" t="str">
        <f t="shared" ca="1" si="1443"/>
        <v/>
      </c>
      <c r="E3106" s="43" t="str">
        <f t="shared" si="1454"/>
        <v/>
      </c>
      <c r="F3106" s="43" t="str">
        <f t="shared" si="1455"/>
        <v/>
      </c>
      <c r="G3106" s="43" t="str">
        <f>IF(A3106&lt;&gt;"",IF(A3106&lt;Data!$G$11*0.25,$C$13/$G$32,IF(A3106&gt;Data!$G$11*0.25,$C$13,$C$13*10)),"")</f>
        <v/>
      </c>
      <c r="H3106" s="43" t="str">
        <f>IF(A3106&lt;&gt;"",IF(Data!$G$9="constant",$C$13,IF(Data!$G$9="squeeze",G3106,F3106)),"")</f>
        <v/>
      </c>
      <c r="I3106" s="38" t="str">
        <f ca="1">IF(ISNUMBER(A3106),NORMINV(RAND(),0,IF(AND(Data!$G$9="squeeze",A3106&lt;Data!$G$11*0.25),$H$32,1)*$C$30*$C$13)*($C$14*$C$12),"")</f>
        <v/>
      </c>
      <c r="J3106" s="42" t="str">
        <f ca="1">IFERROR(IF(Data!$C$6="Real",B3106,I3106+J3105+($C$14*$C$12)*(NORMINV(RAND(),$C$15,CHOOSE($G$13,$C$13,F3106,G3106)))),"")</f>
        <v/>
      </c>
      <c r="K3106" s="88" t="str">
        <f>IF(ISNUMBER(A3106), IF($G$16="fixed",$G$17,MIN(H3106*Data!$C$7*$C$16*0.5,$C$17*Data!$C$7))*$C$12,"")</f>
        <v/>
      </c>
      <c r="L3106" s="42" t="str">
        <f t="shared" ca="1" si="1470"/>
        <v/>
      </c>
      <c r="M3106" s="44" t="str">
        <f t="shared" ca="1" si="1471"/>
        <v/>
      </c>
      <c r="N3106" s="44" t="str">
        <f t="shared" ca="1" si="1472"/>
        <v/>
      </c>
      <c r="O3106" s="108" t="str">
        <f t="shared" si="1456"/>
        <v/>
      </c>
      <c r="P3106" s="102" t="str">
        <f t="shared" si="1457"/>
        <v/>
      </c>
      <c r="Q3106" s="102" t="str">
        <f t="shared" si="1458"/>
        <v/>
      </c>
      <c r="R3106" s="120" t="str">
        <f t="shared" si="1459"/>
        <v/>
      </c>
      <c r="S3106" s="54" t="str">
        <f t="shared" si="1460"/>
        <v/>
      </c>
      <c r="T3106" s="5" t="str">
        <f t="shared" si="1461"/>
        <v/>
      </c>
      <c r="U3106" s="152" t="str">
        <f t="shared" si="1444"/>
        <v/>
      </c>
      <c r="V3106" s="152" t="str">
        <f t="shared" si="1445"/>
        <v/>
      </c>
      <c r="W3106" s="153" t="str">
        <f t="shared" si="1446"/>
        <v/>
      </c>
      <c r="X3106" s="153" t="str">
        <f t="shared" si="1447"/>
        <v/>
      </c>
      <c r="Y3106" s="153" t="str">
        <f t="shared" si="1448"/>
        <v/>
      </c>
      <c r="Z3106" s="153" t="str">
        <f t="shared" si="1449"/>
        <v/>
      </c>
      <c r="AA3106" s="152" t="str">
        <f t="shared" si="1450"/>
        <v/>
      </c>
      <c r="AB3106" s="152" t="str">
        <f t="shared" si="1451"/>
        <v/>
      </c>
      <c r="AC3106" s="154" t="str">
        <f t="shared" si="1462"/>
        <v/>
      </c>
      <c r="AD3106" s="154" t="str">
        <f t="shared" si="1463"/>
        <v/>
      </c>
      <c r="AE3106" s="3" t="str">
        <f t="shared" si="1464"/>
        <v/>
      </c>
      <c r="AF3106" s="3" t="str">
        <f t="shared" si="1465"/>
        <v/>
      </c>
      <c r="AG3106" s="3" t="str">
        <f t="shared" si="1466"/>
        <v/>
      </c>
      <c r="AH3106" s="4" t="str">
        <f t="shared" si="1467"/>
        <v/>
      </c>
      <c r="AI3106" s="75" t="str">
        <f t="shared" si="1468"/>
        <v/>
      </c>
      <c r="AJ3106" s="75" t="str">
        <f t="shared" si="1469"/>
        <v/>
      </c>
    </row>
    <row r="3107" spans="1:36">
      <c r="A3107" s="41" t="str">
        <f t="shared" si="1452"/>
        <v/>
      </c>
      <c r="B3107" s="150" t="str">
        <f>IF(ISNUMBER(A3107),INDEX('MetaTrader Import'!$H$13:$J$5893,TRUNC(((A3107-$A$39+1)-1)/3)+1,MOD((A3107-$A$39+1)-1,3)+1),"")</f>
        <v/>
      </c>
      <c r="C3107" s="43" t="str">
        <f t="shared" si="1453"/>
        <v/>
      </c>
      <c r="D3107" s="43" t="str">
        <f t="shared" ca="1" si="1443"/>
        <v/>
      </c>
      <c r="E3107" s="43" t="str">
        <f t="shared" si="1454"/>
        <v/>
      </c>
      <c r="F3107" s="43" t="str">
        <f t="shared" si="1455"/>
        <v/>
      </c>
      <c r="G3107" s="43" t="str">
        <f>IF(A3107&lt;&gt;"",IF(A3107&lt;Data!$G$11*0.25,$C$13/$G$32,IF(A3107&gt;Data!$G$11*0.25,$C$13,$C$13*10)),"")</f>
        <v/>
      </c>
      <c r="H3107" s="43" t="str">
        <f>IF(A3107&lt;&gt;"",IF(Data!$G$9="constant",$C$13,IF(Data!$G$9="squeeze",G3107,F3107)),"")</f>
        <v/>
      </c>
      <c r="I3107" s="38" t="str">
        <f ca="1">IF(ISNUMBER(A3107),NORMINV(RAND(),0,IF(AND(Data!$G$9="squeeze",A3107&lt;Data!$G$11*0.25),$H$32,1)*$C$30*$C$13)*($C$14*$C$12),"")</f>
        <v/>
      </c>
      <c r="J3107" s="42" t="str">
        <f ca="1">IFERROR(IF(Data!$C$6="Real",B3107,I3107+J3106+($C$14*$C$12)*(NORMINV(RAND(),$C$15,CHOOSE($G$13,$C$13,F3107,G3107)))),"")</f>
        <v/>
      </c>
      <c r="K3107" s="88" t="str">
        <f>IF(ISNUMBER(A3107), IF($G$16="fixed",$G$17,MIN(H3107*Data!$C$7*$C$16*0.5,$C$17*Data!$C$7))*$C$12,"")</f>
        <v/>
      </c>
      <c r="L3107" s="42" t="str">
        <f t="shared" ca="1" si="1470"/>
        <v/>
      </c>
      <c r="M3107" s="44" t="str">
        <f t="shared" ca="1" si="1471"/>
        <v/>
      </c>
      <c r="N3107" s="44" t="str">
        <f t="shared" ca="1" si="1472"/>
        <v/>
      </c>
      <c r="O3107" s="108" t="str">
        <f t="shared" si="1456"/>
        <v/>
      </c>
      <c r="P3107" s="102" t="str">
        <f t="shared" si="1457"/>
        <v/>
      </c>
      <c r="Q3107" s="102" t="str">
        <f t="shared" si="1458"/>
        <v/>
      </c>
      <c r="R3107" s="120" t="str">
        <f t="shared" si="1459"/>
        <v/>
      </c>
      <c r="S3107" s="54" t="str">
        <f t="shared" si="1460"/>
        <v/>
      </c>
      <c r="T3107" s="5" t="str">
        <f t="shared" si="1461"/>
        <v/>
      </c>
      <c r="U3107" s="152" t="str">
        <f t="shared" si="1444"/>
        <v/>
      </c>
      <c r="V3107" s="152" t="str">
        <f t="shared" si="1445"/>
        <v/>
      </c>
      <c r="W3107" s="153" t="str">
        <f t="shared" si="1446"/>
        <v/>
      </c>
      <c r="X3107" s="153" t="str">
        <f t="shared" si="1447"/>
        <v/>
      </c>
      <c r="Y3107" s="153" t="str">
        <f t="shared" si="1448"/>
        <v/>
      </c>
      <c r="Z3107" s="153" t="str">
        <f t="shared" si="1449"/>
        <v/>
      </c>
      <c r="AA3107" s="152" t="str">
        <f t="shared" si="1450"/>
        <v/>
      </c>
      <c r="AB3107" s="152" t="str">
        <f t="shared" si="1451"/>
        <v/>
      </c>
      <c r="AC3107" s="154" t="str">
        <f t="shared" si="1462"/>
        <v/>
      </c>
      <c r="AD3107" s="154" t="str">
        <f t="shared" si="1463"/>
        <v/>
      </c>
      <c r="AE3107" s="3" t="str">
        <f t="shared" si="1464"/>
        <v/>
      </c>
      <c r="AF3107" s="3" t="str">
        <f t="shared" si="1465"/>
        <v/>
      </c>
      <c r="AG3107" s="3" t="str">
        <f t="shared" si="1466"/>
        <v/>
      </c>
      <c r="AH3107" s="4" t="str">
        <f t="shared" si="1467"/>
        <v/>
      </c>
      <c r="AI3107" s="75" t="str">
        <f t="shared" si="1468"/>
        <v/>
      </c>
      <c r="AJ3107" s="75" t="str">
        <f t="shared" si="1469"/>
        <v/>
      </c>
    </row>
    <row r="3108" spans="1:36">
      <c r="A3108" s="41" t="str">
        <f t="shared" si="1452"/>
        <v/>
      </c>
      <c r="B3108" s="150" t="str">
        <f>IF(ISNUMBER(A3108),INDEX('MetaTrader Import'!$H$13:$J$5893,TRUNC(((A3108-$A$39+1)-1)/3)+1,MOD((A3108-$A$39+1)-1,3)+1),"")</f>
        <v/>
      </c>
      <c r="C3108" s="43" t="str">
        <f t="shared" si="1453"/>
        <v/>
      </c>
      <c r="D3108" s="43" t="str">
        <f t="shared" ca="1" si="1443"/>
        <v/>
      </c>
      <c r="E3108" s="43" t="str">
        <f t="shared" si="1454"/>
        <v/>
      </c>
      <c r="F3108" s="43" t="str">
        <f t="shared" si="1455"/>
        <v/>
      </c>
      <c r="G3108" s="43" t="str">
        <f>IF(A3108&lt;&gt;"",IF(A3108&lt;Data!$G$11*0.25,$C$13/$G$32,IF(A3108&gt;Data!$G$11*0.25,$C$13,$C$13*10)),"")</f>
        <v/>
      </c>
      <c r="H3108" s="43" t="str">
        <f>IF(A3108&lt;&gt;"",IF(Data!$G$9="constant",$C$13,IF(Data!$G$9="squeeze",G3108,F3108)),"")</f>
        <v/>
      </c>
      <c r="I3108" s="38" t="str">
        <f ca="1">IF(ISNUMBER(A3108),NORMINV(RAND(),0,IF(AND(Data!$G$9="squeeze",A3108&lt;Data!$G$11*0.25),$H$32,1)*$C$30*$C$13)*($C$14*$C$12),"")</f>
        <v/>
      </c>
      <c r="J3108" s="42" t="str">
        <f ca="1">IFERROR(IF(Data!$C$6="Real",B3108,I3108+J3107+($C$14*$C$12)*(NORMINV(RAND(),$C$15,CHOOSE($G$13,$C$13,F3108,G3108)))),"")</f>
        <v/>
      </c>
      <c r="K3108" s="88" t="str">
        <f>IF(ISNUMBER(A3108), IF($G$16="fixed",$G$17,MIN(H3108*Data!$C$7*$C$16*0.5,$C$17*Data!$C$7))*$C$12,"")</f>
        <v/>
      </c>
      <c r="L3108" s="42" t="str">
        <f t="shared" ca="1" si="1470"/>
        <v/>
      </c>
      <c r="M3108" s="44" t="str">
        <f t="shared" ca="1" si="1471"/>
        <v/>
      </c>
      <c r="N3108" s="44" t="str">
        <f t="shared" ca="1" si="1472"/>
        <v/>
      </c>
      <c r="O3108" s="108" t="str">
        <f t="shared" si="1456"/>
        <v/>
      </c>
      <c r="P3108" s="102" t="str">
        <f t="shared" si="1457"/>
        <v/>
      </c>
      <c r="Q3108" s="102" t="str">
        <f t="shared" si="1458"/>
        <v/>
      </c>
      <c r="R3108" s="120" t="str">
        <f t="shared" si="1459"/>
        <v/>
      </c>
      <c r="S3108" s="54" t="str">
        <f t="shared" si="1460"/>
        <v/>
      </c>
      <c r="T3108" s="5" t="str">
        <f t="shared" si="1461"/>
        <v/>
      </c>
      <c r="U3108" s="152" t="str">
        <f t="shared" si="1444"/>
        <v/>
      </c>
      <c r="V3108" s="152" t="str">
        <f t="shared" si="1445"/>
        <v/>
      </c>
      <c r="W3108" s="153" t="str">
        <f t="shared" si="1446"/>
        <v/>
      </c>
      <c r="X3108" s="153" t="str">
        <f t="shared" si="1447"/>
        <v/>
      </c>
      <c r="Y3108" s="153" t="str">
        <f t="shared" si="1448"/>
        <v/>
      </c>
      <c r="Z3108" s="153" t="str">
        <f t="shared" si="1449"/>
        <v/>
      </c>
      <c r="AA3108" s="152" t="str">
        <f t="shared" si="1450"/>
        <v/>
      </c>
      <c r="AB3108" s="152" t="str">
        <f t="shared" si="1451"/>
        <v/>
      </c>
      <c r="AC3108" s="154" t="str">
        <f t="shared" si="1462"/>
        <v/>
      </c>
      <c r="AD3108" s="154" t="str">
        <f t="shared" si="1463"/>
        <v/>
      </c>
      <c r="AE3108" s="3" t="str">
        <f t="shared" si="1464"/>
        <v/>
      </c>
      <c r="AF3108" s="3" t="str">
        <f t="shared" si="1465"/>
        <v/>
      </c>
      <c r="AG3108" s="3" t="str">
        <f t="shared" si="1466"/>
        <v/>
      </c>
      <c r="AH3108" s="4" t="str">
        <f t="shared" si="1467"/>
        <v/>
      </c>
      <c r="AI3108" s="75" t="str">
        <f t="shared" si="1468"/>
        <v/>
      </c>
      <c r="AJ3108" s="75" t="str">
        <f t="shared" si="1469"/>
        <v/>
      </c>
    </row>
    <row r="3109" spans="1:36">
      <c r="A3109" s="41" t="str">
        <f t="shared" si="1452"/>
        <v/>
      </c>
      <c r="B3109" s="150" t="str">
        <f>IF(ISNUMBER(A3109),INDEX('MetaTrader Import'!$H$13:$J$5893,TRUNC(((A3109-$A$39+1)-1)/3)+1,MOD((A3109-$A$39+1)-1,3)+1),"")</f>
        <v/>
      </c>
      <c r="C3109" s="43" t="str">
        <f t="shared" si="1453"/>
        <v/>
      </c>
      <c r="D3109" s="43" t="str">
        <f t="shared" ca="1" si="1443"/>
        <v/>
      </c>
      <c r="E3109" s="43" t="str">
        <f t="shared" si="1454"/>
        <v/>
      </c>
      <c r="F3109" s="43" t="str">
        <f t="shared" si="1455"/>
        <v/>
      </c>
      <c r="G3109" s="43" t="str">
        <f>IF(A3109&lt;&gt;"",IF(A3109&lt;Data!$G$11*0.25,$C$13/$G$32,IF(A3109&gt;Data!$G$11*0.25,$C$13,$C$13*10)),"")</f>
        <v/>
      </c>
      <c r="H3109" s="43" t="str">
        <f>IF(A3109&lt;&gt;"",IF(Data!$G$9="constant",$C$13,IF(Data!$G$9="squeeze",G3109,F3109)),"")</f>
        <v/>
      </c>
      <c r="I3109" s="38" t="str">
        <f ca="1">IF(ISNUMBER(A3109),NORMINV(RAND(),0,IF(AND(Data!$G$9="squeeze",A3109&lt;Data!$G$11*0.25),$H$32,1)*$C$30*$C$13)*($C$14*$C$12),"")</f>
        <v/>
      </c>
      <c r="J3109" s="42" t="str">
        <f ca="1">IFERROR(IF(Data!$C$6="Real",B3109,I3109+J3108+($C$14*$C$12)*(NORMINV(RAND(),$C$15,CHOOSE($G$13,$C$13,F3109,G3109)))),"")</f>
        <v/>
      </c>
      <c r="K3109" s="88" t="str">
        <f>IF(ISNUMBER(A3109), IF($G$16="fixed",$G$17,MIN(H3109*Data!$C$7*$C$16*0.5,$C$17*Data!$C$7))*$C$12,"")</f>
        <v/>
      </c>
      <c r="L3109" s="42" t="str">
        <f t="shared" ca="1" si="1470"/>
        <v/>
      </c>
      <c r="M3109" s="44" t="str">
        <f t="shared" ca="1" si="1471"/>
        <v/>
      </c>
      <c r="N3109" s="44" t="str">
        <f t="shared" ca="1" si="1472"/>
        <v/>
      </c>
      <c r="O3109" s="108" t="str">
        <f t="shared" si="1456"/>
        <v/>
      </c>
      <c r="P3109" s="102" t="str">
        <f t="shared" si="1457"/>
        <v/>
      </c>
      <c r="Q3109" s="102" t="str">
        <f t="shared" si="1458"/>
        <v/>
      </c>
      <c r="R3109" s="120" t="str">
        <f t="shared" si="1459"/>
        <v/>
      </c>
      <c r="S3109" s="54" t="str">
        <f t="shared" si="1460"/>
        <v/>
      </c>
      <c r="T3109" s="5" t="str">
        <f t="shared" si="1461"/>
        <v/>
      </c>
      <c r="U3109" s="152" t="str">
        <f t="shared" si="1444"/>
        <v/>
      </c>
      <c r="V3109" s="152" t="str">
        <f t="shared" si="1445"/>
        <v/>
      </c>
      <c r="W3109" s="153" t="str">
        <f t="shared" si="1446"/>
        <v/>
      </c>
      <c r="X3109" s="153" t="str">
        <f t="shared" si="1447"/>
        <v/>
      </c>
      <c r="Y3109" s="153" t="str">
        <f t="shared" si="1448"/>
        <v/>
      </c>
      <c r="Z3109" s="153" t="str">
        <f t="shared" si="1449"/>
        <v/>
      </c>
      <c r="AA3109" s="152" t="str">
        <f t="shared" si="1450"/>
        <v/>
      </c>
      <c r="AB3109" s="152" t="str">
        <f t="shared" si="1451"/>
        <v/>
      </c>
      <c r="AC3109" s="154" t="str">
        <f t="shared" si="1462"/>
        <v/>
      </c>
      <c r="AD3109" s="154" t="str">
        <f t="shared" si="1463"/>
        <v/>
      </c>
      <c r="AE3109" s="3" t="str">
        <f t="shared" si="1464"/>
        <v/>
      </c>
      <c r="AF3109" s="3" t="str">
        <f t="shared" si="1465"/>
        <v/>
      </c>
      <c r="AG3109" s="3" t="str">
        <f t="shared" si="1466"/>
        <v/>
      </c>
      <c r="AH3109" s="4" t="str">
        <f t="shared" si="1467"/>
        <v/>
      </c>
      <c r="AI3109" s="75" t="str">
        <f t="shared" si="1468"/>
        <v/>
      </c>
      <c r="AJ3109" s="75" t="str">
        <f t="shared" si="1469"/>
        <v/>
      </c>
    </row>
    <row r="3110" spans="1:36">
      <c r="A3110" s="41" t="str">
        <f t="shared" si="1452"/>
        <v/>
      </c>
      <c r="B3110" s="150" t="str">
        <f>IF(ISNUMBER(A3110),INDEX('MetaTrader Import'!$H$13:$J$5893,TRUNC(((A3110-$A$39+1)-1)/3)+1,MOD((A3110-$A$39+1)-1,3)+1),"")</f>
        <v/>
      </c>
      <c r="C3110" s="43" t="str">
        <f t="shared" si="1453"/>
        <v/>
      </c>
      <c r="D3110" s="43" t="str">
        <f t="shared" ca="1" si="1443"/>
        <v/>
      </c>
      <c r="E3110" s="43" t="str">
        <f t="shared" si="1454"/>
        <v/>
      </c>
      <c r="F3110" s="43" t="str">
        <f t="shared" si="1455"/>
        <v/>
      </c>
      <c r="G3110" s="43" t="str">
        <f>IF(A3110&lt;&gt;"",IF(A3110&lt;Data!$G$11*0.25,$C$13/$G$32,IF(A3110&gt;Data!$G$11*0.25,$C$13,$C$13*10)),"")</f>
        <v/>
      </c>
      <c r="H3110" s="43" t="str">
        <f>IF(A3110&lt;&gt;"",IF(Data!$G$9="constant",$C$13,IF(Data!$G$9="squeeze",G3110,F3110)),"")</f>
        <v/>
      </c>
      <c r="I3110" s="38" t="str">
        <f ca="1">IF(ISNUMBER(A3110),NORMINV(RAND(),0,IF(AND(Data!$G$9="squeeze",A3110&lt;Data!$G$11*0.25),$H$32,1)*$C$30*$C$13)*($C$14*$C$12),"")</f>
        <v/>
      </c>
      <c r="J3110" s="42" t="str">
        <f ca="1">IFERROR(IF(Data!$C$6="Real",B3110,I3110+J3109+($C$14*$C$12)*(NORMINV(RAND(),$C$15,CHOOSE($G$13,$C$13,F3110,G3110)))),"")</f>
        <v/>
      </c>
      <c r="K3110" s="88" t="str">
        <f>IF(ISNUMBER(A3110), IF($G$16="fixed",$G$17,MIN(H3110*Data!$C$7*$C$16*0.5,$C$17*Data!$C$7))*$C$12,"")</f>
        <v/>
      </c>
      <c r="L3110" s="42" t="str">
        <f t="shared" ca="1" si="1470"/>
        <v/>
      </c>
      <c r="M3110" s="44" t="str">
        <f t="shared" ca="1" si="1471"/>
        <v/>
      </c>
      <c r="N3110" s="44" t="str">
        <f t="shared" ca="1" si="1472"/>
        <v/>
      </c>
      <c r="O3110" s="108" t="str">
        <f t="shared" si="1456"/>
        <v/>
      </c>
      <c r="P3110" s="102" t="str">
        <f t="shared" si="1457"/>
        <v/>
      </c>
      <c r="Q3110" s="102" t="str">
        <f t="shared" si="1458"/>
        <v/>
      </c>
      <c r="R3110" s="120" t="str">
        <f t="shared" si="1459"/>
        <v/>
      </c>
      <c r="S3110" s="54" t="str">
        <f t="shared" si="1460"/>
        <v/>
      </c>
      <c r="T3110" s="5" t="str">
        <f t="shared" si="1461"/>
        <v/>
      </c>
      <c r="U3110" s="152" t="str">
        <f t="shared" si="1444"/>
        <v/>
      </c>
      <c r="V3110" s="152" t="str">
        <f t="shared" si="1445"/>
        <v/>
      </c>
      <c r="W3110" s="153" t="str">
        <f t="shared" si="1446"/>
        <v/>
      </c>
      <c r="X3110" s="153" t="str">
        <f t="shared" si="1447"/>
        <v/>
      </c>
      <c r="Y3110" s="153" t="str">
        <f t="shared" si="1448"/>
        <v/>
      </c>
      <c r="Z3110" s="153" t="str">
        <f t="shared" si="1449"/>
        <v/>
      </c>
      <c r="AA3110" s="152" t="str">
        <f t="shared" si="1450"/>
        <v/>
      </c>
      <c r="AB3110" s="152" t="str">
        <f t="shared" si="1451"/>
        <v/>
      </c>
      <c r="AC3110" s="154" t="str">
        <f t="shared" si="1462"/>
        <v/>
      </c>
      <c r="AD3110" s="154" t="str">
        <f t="shared" si="1463"/>
        <v/>
      </c>
      <c r="AE3110" s="3" t="str">
        <f t="shared" si="1464"/>
        <v/>
      </c>
      <c r="AF3110" s="3" t="str">
        <f t="shared" si="1465"/>
        <v/>
      </c>
      <c r="AG3110" s="3" t="str">
        <f t="shared" si="1466"/>
        <v/>
      </c>
      <c r="AH3110" s="4" t="str">
        <f t="shared" si="1467"/>
        <v/>
      </c>
      <c r="AI3110" s="75" t="str">
        <f t="shared" si="1468"/>
        <v/>
      </c>
      <c r="AJ3110" s="75" t="str">
        <f t="shared" si="1469"/>
        <v/>
      </c>
    </row>
    <row r="3111" spans="1:36">
      <c r="A3111" s="41" t="str">
        <f t="shared" si="1452"/>
        <v/>
      </c>
      <c r="B3111" s="150" t="str">
        <f>IF(ISNUMBER(A3111),INDEX('MetaTrader Import'!$H$13:$J$5893,TRUNC(((A3111-$A$39+1)-1)/3)+1,MOD((A3111-$A$39+1)-1,3)+1),"")</f>
        <v/>
      </c>
      <c r="C3111" s="43" t="str">
        <f t="shared" si="1453"/>
        <v/>
      </c>
      <c r="D3111" s="43" t="str">
        <f t="shared" ca="1" si="1443"/>
        <v/>
      </c>
      <c r="E3111" s="43" t="str">
        <f t="shared" si="1454"/>
        <v/>
      </c>
      <c r="F3111" s="43" t="str">
        <f t="shared" si="1455"/>
        <v/>
      </c>
      <c r="G3111" s="43" t="str">
        <f>IF(A3111&lt;&gt;"",IF(A3111&lt;Data!$G$11*0.25,$C$13/$G$32,IF(A3111&gt;Data!$G$11*0.25,$C$13,$C$13*10)),"")</f>
        <v/>
      </c>
      <c r="H3111" s="43" t="str">
        <f>IF(A3111&lt;&gt;"",IF(Data!$G$9="constant",$C$13,IF(Data!$G$9="squeeze",G3111,F3111)),"")</f>
        <v/>
      </c>
      <c r="I3111" s="38" t="str">
        <f ca="1">IF(ISNUMBER(A3111),NORMINV(RAND(),0,IF(AND(Data!$G$9="squeeze",A3111&lt;Data!$G$11*0.25),$H$32,1)*$C$30*$C$13)*($C$14*$C$12),"")</f>
        <v/>
      </c>
      <c r="J3111" s="42" t="str">
        <f ca="1">IFERROR(IF(Data!$C$6="Real",B3111,I3111+J3110+($C$14*$C$12)*(NORMINV(RAND(),$C$15,CHOOSE($G$13,$C$13,F3111,G3111)))),"")</f>
        <v/>
      </c>
      <c r="K3111" s="88" t="str">
        <f>IF(ISNUMBER(A3111), IF($G$16="fixed",$G$17,MIN(H3111*Data!$C$7*$C$16*0.5,$C$17*Data!$C$7))*$C$12,"")</f>
        <v/>
      </c>
      <c r="L3111" s="42" t="str">
        <f t="shared" ca="1" si="1470"/>
        <v/>
      </c>
      <c r="M3111" s="44" t="str">
        <f t="shared" ca="1" si="1471"/>
        <v/>
      </c>
      <c r="N3111" s="44" t="str">
        <f t="shared" ca="1" si="1472"/>
        <v/>
      </c>
      <c r="O3111" s="108" t="str">
        <f t="shared" si="1456"/>
        <v/>
      </c>
      <c r="P3111" s="102" t="str">
        <f t="shared" si="1457"/>
        <v/>
      </c>
      <c r="Q3111" s="102" t="str">
        <f t="shared" si="1458"/>
        <v/>
      </c>
      <c r="R3111" s="120" t="str">
        <f t="shared" si="1459"/>
        <v/>
      </c>
      <c r="S3111" s="54" t="str">
        <f t="shared" si="1460"/>
        <v/>
      </c>
      <c r="T3111" s="5" t="str">
        <f t="shared" si="1461"/>
        <v/>
      </c>
      <c r="U3111" s="152" t="str">
        <f t="shared" si="1444"/>
        <v/>
      </c>
      <c r="V3111" s="152" t="str">
        <f t="shared" si="1445"/>
        <v/>
      </c>
      <c r="W3111" s="153" t="str">
        <f t="shared" si="1446"/>
        <v/>
      </c>
      <c r="X3111" s="153" t="str">
        <f t="shared" si="1447"/>
        <v/>
      </c>
      <c r="Y3111" s="153" t="str">
        <f t="shared" si="1448"/>
        <v/>
      </c>
      <c r="Z3111" s="153" t="str">
        <f t="shared" si="1449"/>
        <v/>
      </c>
      <c r="AA3111" s="152" t="str">
        <f t="shared" si="1450"/>
        <v/>
      </c>
      <c r="AB3111" s="152" t="str">
        <f t="shared" si="1451"/>
        <v/>
      </c>
      <c r="AC3111" s="154" t="str">
        <f t="shared" si="1462"/>
        <v/>
      </c>
      <c r="AD3111" s="154" t="str">
        <f t="shared" si="1463"/>
        <v/>
      </c>
      <c r="AE3111" s="3" t="str">
        <f t="shared" si="1464"/>
        <v/>
      </c>
      <c r="AF3111" s="3" t="str">
        <f t="shared" si="1465"/>
        <v/>
      </c>
      <c r="AG3111" s="3" t="str">
        <f t="shared" si="1466"/>
        <v/>
      </c>
      <c r="AH3111" s="4" t="str">
        <f t="shared" si="1467"/>
        <v/>
      </c>
      <c r="AI3111" s="75" t="str">
        <f t="shared" si="1468"/>
        <v/>
      </c>
      <c r="AJ3111" s="75" t="str">
        <f t="shared" si="1469"/>
        <v/>
      </c>
    </row>
    <row r="3112" spans="1:36">
      <c r="A3112" s="41" t="str">
        <f t="shared" si="1452"/>
        <v/>
      </c>
      <c r="B3112" s="150" t="str">
        <f>IF(ISNUMBER(A3112),INDEX('MetaTrader Import'!$H$13:$J$5893,TRUNC(((A3112-$A$39+1)-1)/3)+1,MOD((A3112-$A$39+1)-1,3)+1),"")</f>
        <v/>
      </c>
      <c r="C3112" s="43" t="str">
        <f t="shared" si="1453"/>
        <v/>
      </c>
      <c r="D3112" s="43" t="str">
        <f t="shared" ca="1" si="1443"/>
        <v/>
      </c>
      <c r="E3112" s="43" t="str">
        <f t="shared" si="1454"/>
        <v/>
      </c>
      <c r="F3112" s="43" t="str">
        <f t="shared" si="1455"/>
        <v/>
      </c>
      <c r="G3112" s="43" t="str">
        <f>IF(A3112&lt;&gt;"",IF(A3112&lt;Data!$G$11*0.25,$C$13/$G$32,IF(A3112&gt;Data!$G$11*0.25,$C$13,$C$13*10)),"")</f>
        <v/>
      </c>
      <c r="H3112" s="43" t="str">
        <f>IF(A3112&lt;&gt;"",IF(Data!$G$9="constant",$C$13,IF(Data!$G$9="squeeze",G3112,F3112)),"")</f>
        <v/>
      </c>
      <c r="I3112" s="38" t="str">
        <f ca="1">IF(ISNUMBER(A3112),NORMINV(RAND(),0,IF(AND(Data!$G$9="squeeze",A3112&lt;Data!$G$11*0.25),$H$32,1)*$C$30*$C$13)*($C$14*$C$12),"")</f>
        <v/>
      </c>
      <c r="J3112" s="42" t="str">
        <f ca="1">IFERROR(IF(Data!$C$6="Real",B3112,I3112+J3111+($C$14*$C$12)*(NORMINV(RAND(),$C$15,CHOOSE($G$13,$C$13,F3112,G3112)))),"")</f>
        <v/>
      </c>
      <c r="K3112" s="88" t="str">
        <f>IF(ISNUMBER(A3112), IF($G$16="fixed",$G$17,MIN(H3112*Data!$C$7*$C$16*0.5,$C$17*Data!$C$7))*$C$12,"")</f>
        <v/>
      </c>
      <c r="L3112" s="42" t="str">
        <f t="shared" ca="1" si="1470"/>
        <v/>
      </c>
      <c r="M3112" s="44" t="str">
        <f t="shared" ca="1" si="1471"/>
        <v/>
      </c>
      <c r="N3112" s="44" t="str">
        <f t="shared" ca="1" si="1472"/>
        <v/>
      </c>
      <c r="O3112" s="108" t="str">
        <f t="shared" si="1456"/>
        <v/>
      </c>
      <c r="P3112" s="102" t="str">
        <f t="shared" si="1457"/>
        <v/>
      </c>
      <c r="Q3112" s="102" t="str">
        <f t="shared" si="1458"/>
        <v/>
      </c>
      <c r="R3112" s="120" t="str">
        <f t="shared" si="1459"/>
        <v/>
      </c>
      <c r="S3112" s="54" t="str">
        <f t="shared" si="1460"/>
        <v/>
      </c>
      <c r="T3112" s="5" t="str">
        <f t="shared" si="1461"/>
        <v/>
      </c>
      <c r="U3112" s="152" t="str">
        <f t="shared" si="1444"/>
        <v/>
      </c>
      <c r="V3112" s="152" t="str">
        <f t="shared" si="1445"/>
        <v/>
      </c>
      <c r="W3112" s="153" t="str">
        <f t="shared" si="1446"/>
        <v/>
      </c>
      <c r="X3112" s="153" t="str">
        <f t="shared" si="1447"/>
        <v/>
      </c>
      <c r="Y3112" s="153" t="str">
        <f t="shared" si="1448"/>
        <v/>
      </c>
      <c r="Z3112" s="153" t="str">
        <f t="shared" si="1449"/>
        <v/>
      </c>
      <c r="AA3112" s="152" t="str">
        <f t="shared" si="1450"/>
        <v/>
      </c>
      <c r="AB3112" s="152" t="str">
        <f t="shared" si="1451"/>
        <v/>
      </c>
      <c r="AC3112" s="154" t="str">
        <f t="shared" si="1462"/>
        <v/>
      </c>
      <c r="AD3112" s="154" t="str">
        <f t="shared" si="1463"/>
        <v/>
      </c>
      <c r="AE3112" s="3" t="str">
        <f t="shared" si="1464"/>
        <v/>
      </c>
      <c r="AF3112" s="3" t="str">
        <f t="shared" si="1465"/>
        <v/>
      </c>
      <c r="AG3112" s="3" t="str">
        <f t="shared" si="1466"/>
        <v/>
      </c>
      <c r="AH3112" s="4" t="str">
        <f t="shared" si="1467"/>
        <v/>
      </c>
      <c r="AI3112" s="75" t="str">
        <f t="shared" si="1468"/>
        <v/>
      </c>
      <c r="AJ3112" s="75" t="str">
        <f t="shared" si="1469"/>
        <v/>
      </c>
    </row>
    <row r="3113" spans="1:36">
      <c r="A3113" s="41" t="str">
        <f t="shared" si="1452"/>
        <v/>
      </c>
      <c r="B3113" s="150" t="str">
        <f>IF(ISNUMBER(A3113),INDEX('MetaTrader Import'!$H$13:$J$5893,TRUNC(((A3113-$A$39+1)-1)/3)+1,MOD((A3113-$A$39+1)-1,3)+1),"")</f>
        <v/>
      </c>
      <c r="C3113" s="43" t="str">
        <f t="shared" si="1453"/>
        <v/>
      </c>
      <c r="D3113" s="43" t="str">
        <f t="shared" ca="1" si="1443"/>
        <v/>
      </c>
      <c r="E3113" s="43" t="str">
        <f t="shared" si="1454"/>
        <v/>
      </c>
      <c r="F3113" s="43" t="str">
        <f t="shared" si="1455"/>
        <v/>
      </c>
      <c r="G3113" s="43" t="str">
        <f>IF(A3113&lt;&gt;"",IF(A3113&lt;Data!$G$11*0.25,$C$13/$G$32,IF(A3113&gt;Data!$G$11*0.25,$C$13,$C$13*10)),"")</f>
        <v/>
      </c>
      <c r="H3113" s="43" t="str">
        <f>IF(A3113&lt;&gt;"",IF(Data!$G$9="constant",$C$13,IF(Data!$G$9="squeeze",G3113,F3113)),"")</f>
        <v/>
      </c>
      <c r="I3113" s="38" t="str">
        <f ca="1">IF(ISNUMBER(A3113),NORMINV(RAND(),0,IF(AND(Data!$G$9="squeeze",A3113&lt;Data!$G$11*0.25),$H$32,1)*$C$30*$C$13)*($C$14*$C$12),"")</f>
        <v/>
      </c>
      <c r="J3113" s="42" t="str">
        <f ca="1">IFERROR(IF(Data!$C$6="Real",B3113,I3113+J3112+($C$14*$C$12)*(NORMINV(RAND(),$C$15,CHOOSE($G$13,$C$13,F3113,G3113)))),"")</f>
        <v/>
      </c>
      <c r="K3113" s="88" t="str">
        <f>IF(ISNUMBER(A3113), IF($G$16="fixed",$G$17,MIN(H3113*Data!$C$7*$C$16*0.5,$C$17*Data!$C$7))*$C$12,"")</f>
        <v/>
      </c>
      <c r="L3113" s="42" t="str">
        <f t="shared" ca="1" si="1470"/>
        <v/>
      </c>
      <c r="M3113" s="44" t="str">
        <f t="shared" ca="1" si="1471"/>
        <v/>
      </c>
      <c r="N3113" s="44" t="str">
        <f t="shared" ca="1" si="1472"/>
        <v/>
      </c>
      <c r="O3113" s="108" t="str">
        <f t="shared" si="1456"/>
        <v/>
      </c>
      <c r="P3113" s="102" t="str">
        <f t="shared" si="1457"/>
        <v/>
      </c>
      <c r="Q3113" s="102" t="str">
        <f t="shared" si="1458"/>
        <v/>
      </c>
      <c r="R3113" s="120" t="str">
        <f t="shared" si="1459"/>
        <v/>
      </c>
      <c r="S3113" s="54" t="str">
        <f t="shared" si="1460"/>
        <v/>
      </c>
      <c r="T3113" s="5" t="str">
        <f t="shared" si="1461"/>
        <v/>
      </c>
      <c r="U3113" s="152" t="str">
        <f t="shared" si="1444"/>
        <v/>
      </c>
      <c r="V3113" s="152" t="str">
        <f t="shared" si="1445"/>
        <v/>
      </c>
      <c r="W3113" s="153" t="str">
        <f t="shared" si="1446"/>
        <v/>
      </c>
      <c r="X3113" s="153" t="str">
        <f t="shared" si="1447"/>
        <v/>
      </c>
      <c r="Y3113" s="153" t="str">
        <f t="shared" si="1448"/>
        <v/>
      </c>
      <c r="Z3113" s="153" t="str">
        <f t="shared" si="1449"/>
        <v/>
      </c>
      <c r="AA3113" s="152" t="str">
        <f t="shared" si="1450"/>
        <v/>
      </c>
      <c r="AB3113" s="152" t="str">
        <f t="shared" si="1451"/>
        <v/>
      </c>
      <c r="AC3113" s="154" t="str">
        <f t="shared" si="1462"/>
        <v/>
      </c>
      <c r="AD3113" s="154" t="str">
        <f t="shared" si="1463"/>
        <v/>
      </c>
      <c r="AE3113" s="3" t="str">
        <f t="shared" si="1464"/>
        <v/>
      </c>
      <c r="AF3113" s="3" t="str">
        <f t="shared" si="1465"/>
        <v/>
      </c>
      <c r="AG3113" s="3" t="str">
        <f t="shared" si="1466"/>
        <v/>
      </c>
      <c r="AH3113" s="4" t="str">
        <f t="shared" si="1467"/>
        <v/>
      </c>
      <c r="AI3113" s="75" t="str">
        <f t="shared" si="1468"/>
        <v/>
      </c>
      <c r="AJ3113" s="75" t="str">
        <f t="shared" si="1469"/>
        <v/>
      </c>
    </row>
    <row r="3114" spans="1:36">
      <c r="A3114" s="41" t="str">
        <f t="shared" si="1452"/>
        <v/>
      </c>
      <c r="B3114" s="150" t="str">
        <f>IF(ISNUMBER(A3114),INDEX('MetaTrader Import'!$H$13:$J$5893,TRUNC(((A3114-$A$39+1)-1)/3)+1,MOD((A3114-$A$39+1)-1,3)+1),"")</f>
        <v/>
      </c>
      <c r="C3114" s="43" t="str">
        <f t="shared" si="1453"/>
        <v/>
      </c>
      <c r="D3114" s="43" t="str">
        <f t="shared" ca="1" si="1443"/>
        <v/>
      </c>
      <c r="E3114" s="43" t="str">
        <f t="shared" si="1454"/>
        <v/>
      </c>
      <c r="F3114" s="43" t="str">
        <f t="shared" si="1455"/>
        <v/>
      </c>
      <c r="G3114" s="43" t="str">
        <f>IF(A3114&lt;&gt;"",IF(A3114&lt;Data!$G$11*0.25,$C$13/$G$32,IF(A3114&gt;Data!$G$11*0.25,$C$13,$C$13*10)),"")</f>
        <v/>
      </c>
      <c r="H3114" s="43" t="str">
        <f>IF(A3114&lt;&gt;"",IF(Data!$G$9="constant",$C$13,IF(Data!$G$9="squeeze",G3114,F3114)),"")</f>
        <v/>
      </c>
      <c r="I3114" s="38" t="str">
        <f ca="1">IF(ISNUMBER(A3114),NORMINV(RAND(),0,IF(AND(Data!$G$9="squeeze",A3114&lt;Data!$G$11*0.25),$H$32,1)*$C$30*$C$13)*($C$14*$C$12),"")</f>
        <v/>
      </c>
      <c r="J3114" s="42" t="str">
        <f ca="1">IFERROR(IF(Data!$C$6="Real",B3114,I3114+J3113+($C$14*$C$12)*(NORMINV(RAND(),$C$15,CHOOSE($G$13,$C$13,F3114,G3114)))),"")</f>
        <v/>
      </c>
      <c r="K3114" s="88" t="str">
        <f>IF(ISNUMBER(A3114), IF($G$16="fixed",$G$17,MIN(H3114*Data!$C$7*$C$16*0.5,$C$17*Data!$C$7))*$C$12,"")</f>
        <v/>
      </c>
      <c r="L3114" s="42" t="str">
        <f t="shared" ca="1" si="1470"/>
        <v/>
      </c>
      <c r="M3114" s="44" t="str">
        <f t="shared" ca="1" si="1471"/>
        <v/>
      </c>
      <c r="N3114" s="44" t="str">
        <f t="shared" ca="1" si="1472"/>
        <v/>
      </c>
      <c r="O3114" s="108" t="str">
        <f t="shared" si="1456"/>
        <v/>
      </c>
      <c r="P3114" s="102" t="str">
        <f t="shared" si="1457"/>
        <v/>
      </c>
      <c r="Q3114" s="102" t="str">
        <f t="shared" si="1458"/>
        <v/>
      </c>
      <c r="R3114" s="120" t="str">
        <f t="shared" si="1459"/>
        <v/>
      </c>
      <c r="S3114" s="54" t="str">
        <f t="shared" si="1460"/>
        <v/>
      </c>
      <c r="T3114" s="5" t="str">
        <f t="shared" si="1461"/>
        <v/>
      </c>
      <c r="U3114" s="152" t="str">
        <f t="shared" si="1444"/>
        <v/>
      </c>
      <c r="V3114" s="152" t="str">
        <f t="shared" si="1445"/>
        <v/>
      </c>
      <c r="W3114" s="153" t="str">
        <f t="shared" si="1446"/>
        <v/>
      </c>
      <c r="X3114" s="153" t="str">
        <f t="shared" si="1447"/>
        <v/>
      </c>
      <c r="Y3114" s="153" t="str">
        <f t="shared" si="1448"/>
        <v/>
      </c>
      <c r="Z3114" s="153" t="str">
        <f t="shared" si="1449"/>
        <v/>
      </c>
      <c r="AA3114" s="152" t="str">
        <f t="shared" si="1450"/>
        <v/>
      </c>
      <c r="AB3114" s="152" t="str">
        <f t="shared" si="1451"/>
        <v/>
      </c>
      <c r="AC3114" s="154" t="str">
        <f t="shared" si="1462"/>
        <v/>
      </c>
      <c r="AD3114" s="154" t="str">
        <f t="shared" si="1463"/>
        <v/>
      </c>
      <c r="AE3114" s="3" t="str">
        <f t="shared" si="1464"/>
        <v/>
      </c>
      <c r="AF3114" s="3" t="str">
        <f t="shared" si="1465"/>
        <v/>
      </c>
      <c r="AG3114" s="3" t="str">
        <f t="shared" si="1466"/>
        <v/>
      </c>
      <c r="AH3114" s="4" t="str">
        <f t="shared" si="1467"/>
        <v/>
      </c>
      <c r="AI3114" s="75" t="str">
        <f t="shared" si="1468"/>
        <v/>
      </c>
      <c r="AJ3114" s="75" t="str">
        <f t="shared" si="1469"/>
        <v/>
      </c>
    </row>
    <row r="3115" spans="1:36">
      <c r="A3115" s="41" t="str">
        <f t="shared" si="1452"/>
        <v/>
      </c>
      <c r="B3115" s="150" t="str">
        <f>IF(ISNUMBER(A3115),INDEX('MetaTrader Import'!$H$13:$J$5893,TRUNC(((A3115-$A$39+1)-1)/3)+1,MOD((A3115-$A$39+1)-1,3)+1),"")</f>
        <v/>
      </c>
      <c r="C3115" s="43" t="str">
        <f t="shared" si="1453"/>
        <v/>
      </c>
      <c r="D3115" s="43" t="str">
        <f t="shared" ca="1" si="1443"/>
        <v/>
      </c>
      <c r="E3115" s="43" t="str">
        <f t="shared" si="1454"/>
        <v/>
      </c>
      <c r="F3115" s="43" t="str">
        <f t="shared" si="1455"/>
        <v/>
      </c>
      <c r="G3115" s="43" t="str">
        <f>IF(A3115&lt;&gt;"",IF(A3115&lt;Data!$G$11*0.25,$C$13/$G$32,IF(A3115&gt;Data!$G$11*0.25,$C$13,$C$13*10)),"")</f>
        <v/>
      </c>
      <c r="H3115" s="43" t="str">
        <f>IF(A3115&lt;&gt;"",IF(Data!$G$9="constant",$C$13,IF(Data!$G$9="squeeze",G3115,F3115)),"")</f>
        <v/>
      </c>
      <c r="I3115" s="38" t="str">
        <f ca="1">IF(ISNUMBER(A3115),NORMINV(RAND(),0,IF(AND(Data!$G$9="squeeze",A3115&lt;Data!$G$11*0.25),$H$32,1)*$C$30*$C$13)*($C$14*$C$12),"")</f>
        <v/>
      </c>
      <c r="J3115" s="42" t="str">
        <f ca="1">IFERROR(IF(Data!$C$6="Real",B3115,I3115+J3114+($C$14*$C$12)*(NORMINV(RAND(),$C$15,CHOOSE($G$13,$C$13,F3115,G3115)))),"")</f>
        <v/>
      </c>
      <c r="K3115" s="88" t="str">
        <f>IF(ISNUMBER(A3115), IF($G$16="fixed",$G$17,MIN(H3115*Data!$C$7*$C$16*0.5,$C$17*Data!$C$7))*$C$12,"")</f>
        <v/>
      </c>
      <c r="L3115" s="42" t="str">
        <f t="shared" ca="1" si="1470"/>
        <v/>
      </c>
      <c r="M3115" s="44" t="str">
        <f t="shared" ca="1" si="1471"/>
        <v/>
      </c>
      <c r="N3115" s="44" t="str">
        <f t="shared" ca="1" si="1472"/>
        <v/>
      </c>
      <c r="O3115" s="108" t="str">
        <f t="shared" si="1456"/>
        <v/>
      </c>
      <c r="P3115" s="102" t="str">
        <f t="shared" si="1457"/>
        <v/>
      </c>
      <c r="Q3115" s="102" t="str">
        <f t="shared" si="1458"/>
        <v/>
      </c>
      <c r="R3115" s="120" t="str">
        <f t="shared" si="1459"/>
        <v/>
      </c>
      <c r="S3115" s="54" t="str">
        <f t="shared" si="1460"/>
        <v/>
      </c>
      <c r="T3115" s="5" t="str">
        <f t="shared" si="1461"/>
        <v/>
      </c>
      <c r="U3115" s="152" t="str">
        <f t="shared" si="1444"/>
        <v/>
      </c>
      <c r="V3115" s="152" t="str">
        <f t="shared" si="1445"/>
        <v/>
      </c>
      <c r="W3115" s="153" t="str">
        <f t="shared" si="1446"/>
        <v/>
      </c>
      <c r="X3115" s="153" t="str">
        <f t="shared" si="1447"/>
        <v/>
      </c>
      <c r="Y3115" s="153" t="str">
        <f t="shared" si="1448"/>
        <v/>
      </c>
      <c r="Z3115" s="153" t="str">
        <f t="shared" si="1449"/>
        <v/>
      </c>
      <c r="AA3115" s="152" t="str">
        <f t="shared" si="1450"/>
        <v/>
      </c>
      <c r="AB3115" s="152" t="str">
        <f t="shared" si="1451"/>
        <v/>
      </c>
      <c r="AC3115" s="154" t="str">
        <f t="shared" si="1462"/>
        <v/>
      </c>
      <c r="AD3115" s="154" t="str">
        <f t="shared" si="1463"/>
        <v/>
      </c>
      <c r="AE3115" s="3" t="str">
        <f t="shared" si="1464"/>
        <v/>
      </c>
      <c r="AF3115" s="3" t="str">
        <f t="shared" si="1465"/>
        <v/>
      </c>
      <c r="AG3115" s="3" t="str">
        <f t="shared" si="1466"/>
        <v/>
      </c>
      <c r="AH3115" s="4" t="str">
        <f t="shared" si="1467"/>
        <v/>
      </c>
      <c r="AI3115" s="75" t="str">
        <f t="shared" si="1468"/>
        <v/>
      </c>
      <c r="AJ3115" s="75" t="str">
        <f t="shared" si="1469"/>
        <v/>
      </c>
    </row>
    <row r="3116" spans="1:36">
      <c r="A3116" s="41" t="str">
        <f t="shared" si="1452"/>
        <v/>
      </c>
      <c r="B3116" s="150" t="str">
        <f>IF(ISNUMBER(A3116),INDEX('MetaTrader Import'!$H$13:$J$5893,TRUNC(((A3116-$A$39+1)-1)/3)+1,MOD((A3116-$A$39+1)-1,3)+1),"")</f>
        <v/>
      </c>
      <c r="C3116" s="43" t="str">
        <f t="shared" si="1453"/>
        <v/>
      </c>
      <c r="D3116" s="43" t="str">
        <f t="shared" ca="1" si="1443"/>
        <v/>
      </c>
      <c r="E3116" s="43" t="str">
        <f t="shared" si="1454"/>
        <v/>
      </c>
      <c r="F3116" s="43" t="str">
        <f t="shared" si="1455"/>
        <v/>
      </c>
      <c r="G3116" s="43" t="str">
        <f>IF(A3116&lt;&gt;"",IF(A3116&lt;Data!$G$11*0.25,$C$13/$G$32,IF(A3116&gt;Data!$G$11*0.25,$C$13,$C$13*10)),"")</f>
        <v/>
      </c>
      <c r="H3116" s="43" t="str">
        <f>IF(A3116&lt;&gt;"",IF(Data!$G$9="constant",$C$13,IF(Data!$G$9="squeeze",G3116,F3116)),"")</f>
        <v/>
      </c>
      <c r="I3116" s="38" t="str">
        <f ca="1">IF(ISNUMBER(A3116),NORMINV(RAND(),0,IF(AND(Data!$G$9="squeeze",A3116&lt;Data!$G$11*0.25),$H$32,1)*$C$30*$C$13)*($C$14*$C$12),"")</f>
        <v/>
      </c>
      <c r="J3116" s="42" t="str">
        <f ca="1">IFERROR(IF(Data!$C$6="Real",B3116,I3116+J3115+($C$14*$C$12)*(NORMINV(RAND(),$C$15,CHOOSE($G$13,$C$13,F3116,G3116)))),"")</f>
        <v/>
      </c>
      <c r="K3116" s="88" t="str">
        <f>IF(ISNUMBER(A3116), IF($G$16="fixed",$G$17,MIN(H3116*Data!$C$7*$C$16*0.5,$C$17*Data!$C$7))*$C$12,"")</f>
        <v/>
      </c>
      <c r="L3116" s="42" t="str">
        <f t="shared" ca="1" si="1470"/>
        <v/>
      </c>
      <c r="M3116" s="44" t="str">
        <f t="shared" ca="1" si="1471"/>
        <v/>
      </c>
      <c r="N3116" s="44" t="str">
        <f t="shared" ca="1" si="1472"/>
        <v/>
      </c>
      <c r="O3116" s="108" t="str">
        <f t="shared" si="1456"/>
        <v/>
      </c>
      <c r="P3116" s="102" t="str">
        <f t="shared" si="1457"/>
        <v/>
      </c>
      <c r="Q3116" s="102" t="str">
        <f t="shared" si="1458"/>
        <v/>
      </c>
      <c r="R3116" s="120" t="str">
        <f t="shared" si="1459"/>
        <v/>
      </c>
      <c r="S3116" s="54" t="str">
        <f t="shared" si="1460"/>
        <v/>
      </c>
      <c r="T3116" s="5" t="str">
        <f t="shared" si="1461"/>
        <v/>
      </c>
      <c r="U3116" s="152" t="str">
        <f t="shared" si="1444"/>
        <v/>
      </c>
      <c r="V3116" s="152" t="str">
        <f t="shared" si="1445"/>
        <v/>
      </c>
      <c r="W3116" s="153" t="str">
        <f t="shared" si="1446"/>
        <v/>
      </c>
      <c r="X3116" s="153" t="str">
        <f t="shared" si="1447"/>
        <v/>
      </c>
      <c r="Y3116" s="153" t="str">
        <f t="shared" si="1448"/>
        <v/>
      </c>
      <c r="Z3116" s="153" t="str">
        <f t="shared" si="1449"/>
        <v/>
      </c>
      <c r="AA3116" s="152" t="str">
        <f t="shared" si="1450"/>
        <v/>
      </c>
      <c r="AB3116" s="152" t="str">
        <f t="shared" si="1451"/>
        <v/>
      </c>
      <c r="AC3116" s="154" t="str">
        <f t="shared" si="1462"/>
        <v/>
      </c>
      <c r="AD3116" s="154" t="str">
        <f t="shared" si="1463"/>
        <v/>
      </c>
      <c r="AE3116" s="3" t="str">
        <f t="shared" si="1464"/>
        <v/>
      </c>
      <c r="AF3116" s="3" t="str">
        <f t="shared" si="1465"/>
        <v/>
      </c>
      <c r="AG3116" s="3" t="str">
        <f t="shared" si="1466"/>
        <v/>
      </c>
      <c r="AH3116" s="4" t="str">
        <f t="shared" si="1467"/>
        <v/>
      </c>
      <c r="AI3116" s="75" t="str">
        <f t="shared" si="1468"/>
        <v/>
      </c>
      <c r="AJ3116" s="75" t="str">
        <f t="shared" si="1469"/>
        <v/>
      </c>
    </row>
    <row r="3117" spans="1:36">
      <c r="A3117" s="41" t="str">
        <f t="shared" si="1452"/>
        <v/>
      </c>
      <c r="B3117" s="150" t="str">
        <f>IF(ISNUMBER(A3117),INDEX('MetaTrader Import'!$H$13:$J$5893,TRUNC(((A3117-$A$39+1)-1)/3)+1,MOD((A3117-$A$39+1)-1,3)+1),"")</f>
        <v/>
      </c>
      <c r="C3117" s="43" t="str">
        <f t="shared" si="1453"/>
        <v/>
      </c>
      <c r="D3117" s="43" t="str">
        <f t="shared" ca="1" si="1443"/>
        <v/>
      </c>
      <c r="E3117" s="43" t="str">
        <f t="shared" si="1454"/>
        <v/>
      </c>
      <c r="F3117" s="43" t="str">
        <f t="shared" si="1455"/>
        <v/>
      </c>
      <c r="G3117" s="43" t="str">
        <f>IF(A3117&lt;&gt;"",IF(A3117&lt;Data!$G$11*0.25,$C$13/$G$32,IF(A3117&gt;Data!$G$11*0.25,$C$13,$C$13*10)),"")</f>
        <v/>
      </c>
      <c r="H3117" s="43" t="str">
        <f>IF(A3117&lt;&gt;"",IF(Data!$G$9="constant",$C$13,IF(Data!$G$9="squeeze",G3117,F3117)),"")</f>
        <v/>
      </c>
      <c r="I3117" s="38" t="str">
        <f ca="1">IF(ISNUMBER(A3117),NORMINV(RAND(),0,IF(AND(Data!$G$9="squeeze",A3117&lt;Data!$G$11*0.25),$H$32,1)*$C$30*$C$13)*($C$14*$C$12),"")</f>
        <v/>
      </c>
      <c r="J3117" s="42" t="str">
        <f ca="1">IFERROR(IF(Data!$C$6="Real",B3117,I3117+J3116+($C$14*$C$12)*(NORMINV(RAND(),$C$15,CHOOSE($G$13,$C$13,F3117,G3117)))),"")</f>
        <v/>
      </c>
      <c r="K3117" s="88" t="str">
        <f>IF(ISNUMBER(A3117), IF($G$16="fixed",$G$17,MIN(H3117*Data!$C$7*$C$16*0.5,$C$17*Data!$C$7))*$C$12,"")</f>
        <v/>
      </c>
      <c r="L3117" s="42" t="str">
        <f t="shared" ca="1" si="1470"/>
        <v/>
      </c>
      <c r="M3117" s="44" t="str">
        <f t="shared" ca="1" si="1471"/>
        <v/>
      </c>
      <c r="N3117" s="44" t="str">
        <f t="shared" ca="1" si="1472"/>
        <v/>
      </c>
      <c r="O3117" s="108" t="str">
        <f t="shared" si="1456"/>
        <v/>
      </c>
      <c r="P3117" s="102" t="str">
        <f t="shared" si="1457"/>
        <v/>
      </c>
      <c r="Q3117" s="102" t="str">
        <f t="shared" si="1458"/>
        <v/>
      </c>
      <c r="R3117" s="120" t="str">
        <f t="shared" si="1459"/>
        <v/>
      </c>
      <c r="S3117" s="54" t="str">
        <f t="shared" si="1460"/>
        <v/>
      </c>
      <c r="T3117" s="5" t="str">
        <f t="shared" si="1461"/>
        <v/>
      </c>
      <c r="U3117" s="152" t="str">
        <f t="shared" si="1444"/>
        <v/>
      </c>
      <c r="V3117" s="152" t="str">
        <f t="shared" si="1445"/>
        <v/>
      </c>
      <c r="W3117" s="153" t="str">
        <f t="shared" si="1446"/>
        <v/>
      </c>
      <c r="X3117" s="153" t="str">
        <f t="shared" si="1447"/>
        <v/>
      </c>
      <c r="Y3117" s="153" t="str">
        <f t="shared" si="1448"/>
        <v/>
      </c>
      <c r="Z3117" s="153" t="str">
        <f t="shared" si="1449"/>
        <v/>
      </c>
      <c r="AA3117" s="152" t="str">
        <f t="shared" si="1450"/>
        <v/>
      </c>
      <c r="AB3117" s="152" t="str">
        <f t="shared" si="1451"/>
        <v/>
      </c>
      <c r="AC3117" s="154" t="str">
        <f t="shared" si="1462"/>
        <v/>
      </c>
      <c r="AD3117" s="154" t="str">
        <f t="shared" si="1463"/>
        <v/>
      </c>
      <c r="AE3117" s="3" t="str">
        <f t="shared" si="1464"/>
        <v/>
      </c>
      <c r="AF3117" s="3" t="str">
        <f t="shared" si="1465"/>
        <v/>
      </c>
      <c r="AG3117" s="3" t="str">
        <f t="shared" si="1466"/>
        <v/>
      </c>
      <c r="AH3117" s="4" t="str">
        <f t="shared" si="1467"/>
        <v/>
      </c>
      <c r="AI3117" s="75" t="str">
        <f t="shared" si="1468"/>
        <v/>
      </c>
      <c r="AJ3117" s="75" t="str">
        <f t="shared" si="1469"/>
        <v/>
      </c>
    </row>
    <row r="3118" spans="1:36">
      <c r="A3118" s="41" t="str">
        <f t="shared" si="1452"/>
        <v/>
      </c>
      <c r="B3118" s="150" t="str">
        <f>IF(ISNUMBER(A3118),INDEX('MetaTrader Import'!$H$13:$J$5893,TRUNC(((A3118-$A$39+1)-1)/3)+1,MOD((A3118-$A$39+1)-1,3)+1),"")</f>
        <v/>
      </c>
      <c r="C3118" s="43" t="str">
        <f t="shared" si="1453"/>
        <v/>
      </c>
      <c r="D3118" s="43" t="str">
        <f t="shared" ca="1" si="1443"/>
        <v/>
      </c>
      <c r="E3118" s="43" t="str">
        <f t="shared" si="1454"/>
        <v/>
      </c>
      <c r="F3118" s="43" t="str">
        <f t="shared" si="1455"/>
        <v/>
      </c>
      <c r="G3118" s="43" t="str">
        <f>IF(A3118&lt;&gt;"",IF(A3118&lt;Data!$G$11*0.25,$C$13/$G$32,IF(A3118&gt;Data!$G$11*0.25,$C$13,$C$13*10)),"")</f>
        <v/>
      </c>
      <c r="H3118" s="43" t="str">
        <f>IF(A3118&lt;&gt;"",IF(Data!$G$9="constant",$C$13,IF(Data!$G$9="squeeze",G3118,F3118)),"")</f>
        <v/>
      </c>
      <c r="I3118" s="38" t="str">
        <f ca="1">IF(ISNUMBER(A3118),NORMINV(RAND(),0,IF(AND(Data!$G$9="squeeze",A3118&lt;Data!$G$11*0.25),$H$32,1)*$C$30*$C$13)*($C$14*$C$12),"")</f>
        <v/>
      </c>
      <c r="J3118" s="42" t="str">
        <f ca="1">IFERROR(IF(Data!$C$6="Real",B3118,I3118+J3117+($C$14*$C$12)*(NORMINV(RAND(),$C$15,CHOOSE($G$13,$C$13,F3118,G3118)))),"")</f>
        <v/>
      </c>
      <c r="K3118" s="88" t="str">
        <f>IF(ISNUMBER(A3118), IF($G$16="fixed",$G$17,MIN(H3118*Data!$C$7*$C$16*0.5,$C$17*Data!$C$7))*$C$12,"")</f>
        <v/>
      </c>
      <c r="L3118" s="42" t="str">
        <f t="shared" ca="1" si="1470"/>
        <v/>
      </c>
      <c r="M3118" s="44" t="str">
        <f t="shared" ca="1" si="1471"/>
        <v/>
      </c>
      <c r="N3118" s="44" t="str">
        <f t="shared" ca="1" si="1472"/>
        <v/>
      </c>
      <c r="O3118" s="108" t="str">
        <f t="shared" si="1456"/>
        <v/>
      </c>
      <c r="P3118" s="102" t="str">
        <f t="shared" si="1457"/>
        <v/>
      </c>
      <c r="Q3118" s="102" t="str">
        <f t="shared" si="1458"/>
        <v/>
      </c>
      <c r="R3118" s="120" t="str">
        <f t="shared" si="1459"/>
        <v/>
      </c>
      <c r="S3118" s="54" t="str">
        <f t="shared" si="1460"/>
        <v/>
      </c>
      <c r="T3118" s="5" t="str">
        <f t="shared" si="1461"/>
        <v/>
      </c>
      <c r="U3118" s="152" t="str">
        <f t="shared" si="1444"/>
        <v/>
      </c>
      <c r="V3118" s="152" t="str">
        <f t="shared" si="1445"/>
        <v/>
      </c>
      <c r="W3118" s="153" t="str">
        <f t="shared" si="1446"/>
        <v/>
      </c>
      <c r="X3118" s="153" t="str">
        <f t="shared" si="1447"/>
        <v/>
      </c>
      <c r="Y3118" s="153" t="str">
        <f t="shared" si="1448"/>
        <v/>
      </c>
      <c r="Z3118" s="153" t="str">
        <f t="shared" si="1449"/>
        <v/>
      </c>
      <c r="AA3118" s="152" t="str">
        <f t="shared" si="1450"/>
        <v/>
      </c>
      <c r="AB3118" s="152" t="str">
        <f t="shared" si="1451"/>
        <v/>
      </c>
      <c r="AC3118" s="154" t="str">
        <f t="shared" si="1462"/>
        <v/>
      </c>
      <c r="AD3118" s="154" t="str">
        <f t="shared" si="1463"/>
        <v/>
      </c>
      <c r="AE3118" s="3" t="str">
        <f t="shared" si="1464"/>
        <v/>
      </c>
      <c r="AF3118" s="3" t="str">
        <f t="shared" si="1465"/>
        <v/>
      </c>
      <c r="AG3118" s="3" t="str">
        <f t="shared" si="1466"/>
        <v/>
      </c>
      <c r="AH3118" s="4" t="str">
        <f t="shared" si="1467"/>
        <v/>
      </c>
      <c r="AI3118" s="75" t="str">
        <f t="shared" si="1468"/>
        <v/>
      </c>
      <c r="AJ3118" s="75" t="str">
        <f t="shared" si="1469"/>
        <v/>
      </c>
    </row>
    <row r="3119" spans="1:36">
      <c r="A3119" s="41" t="str">
        <f t="shared" si="1452"/>
        <v/>
      </c>
      <c r="B3119" s="150" t="str">
        <f>IF(ISNUMBER(A3119),INDEX('MetaTrader Import'!$H$13:$J$5893,TRUNC(((A3119-$A$39+1)-1)/3)+1,MOD((A3119-$A$39+1)-1,3)+1),"")</f>
        <v/>
      </c>
      <c r="C3119" s="43" t="str">
        <f t="shared" si="1453"/>
        <v/>
      </c>
      <c r="D3119" s="43" t="str">
        <f t="shared" ca="1" si="1443"/>
        <v/>
      </c>
      <c r="E3119" s="43" t="str">
        <f t="shared" si="1454"/>
        <v/>
      </c>
      <c r="F3119" s="43" t="str">
        <f t="shared" si="1455"/>
        <v/>
      </c>
      <c r="G3119" s="43" t="str">
        <f>IF(A3119&lt;&gt;"",IF(A3119&lt;Data!$G$11*0.25,$C$13/$G$32,IF(A3119&gt;Data!$G$11*0.25,$C$13,$C$13*10)),"")</f>
        <v/>
      </c>
      <c r="H3119" s="43" t="str">
        <f>IF(A3119&lt;&gt;"",IF(Data!$G$9="constant",$C$13,IF(Data!$G$9="squeeze",G3119,F3119)),"")</f>
        <v/>
      </c>
      <c r="I3119" s="38" t="str">
        <f ca="1">IF(ISNUMBER(A3119),NORMINV(RAND(),0,IF(AND(Data!$G$9="squeeze",A3119&lt;Data!$G$11*0.25),$H$32,1)*$C$30*$C$13)*($C$14*$C$12),"")</f>
        <v/>
      </c>
      <c r="J3119" s="42" t="str">
        <f ca="1">IFERROR(IF(Data!$C$6="Real",B3119,I3119+J3118+($C$14*$C$12)*(NORMINV(RAND(),$C$15,CHOOSE($G$13,$C$13,F3119,G3119)))),"")</f>
        <v/>
      </c>
      <c r="K3119" s="88" t="str">
        <f>IF(ISNUMBER(A3119), IF($G$16="fixed",$G$17,MIN(H3119*Data!$C$7*$C$16*0.5,$C$17*Data!$C$7))*$C$12,"")</f>
        <v/>
      </c>
      <c r="L3119" s="42" t="str">
        <f t="shared" ca="1" si="1470"/>
        <v/>
      </c>
      <c r="M3119" s="44" t="str">
        <f t="shared" ca="1" si="1471"/>
        <v/>
      </c>
      <c r="N3119" s="44" t="str">
        <f t="shared" ca="1" si="1472"/>
        <v/>
      </c>
      <c r="O3119" s="108" t="str">
        <f t="shared" si="1456"/>
        <v/>
      </c>
      <c r="P3119" s="102" t="str">
        <f t="shared" si="1457"/>
        <v/>
      </c>
      <c r="Q3119" s="102" t="str">
        <f t="shared" si="1458"/>
        <v/>
      </c>
      <c r="R3119" s="120" t="str">
        <f t="shared" si="1459"/>
        <v/>
      </c>
      <c r="S3119" s="54" t="str">
        <f t="shared" si="1460"/>
        <v/>
      </c>
      <c r="T3119" s="5" t="str">
        <f t="shared" si="1461"/>
        <v/>
      </c>
      <c r="U3119" s="152" t="str">
        <f t="shared" si="1444"/>
        <v/>
      </c>
      <c r="V3119" s="152" t="str">
        <f t="shared" si="1445"/>
        <v/>
      </c>
      <c r="W3119" s="153" t="str">
        <f t="shared" si="1446"/>
        <v/>
      </c>
      <c r="X3119" s="153" t="str">
        <f t="shared" si="1447"/>
        <v/>
      </c>
      <c r="Y3119" s="153" t="str">
        <f t="shared" si="1448"/>
        <v/>
      </c>
      <c r="Z3119" s="153" t="str">
        <f t="shared" si="1449"/>
        <v/>
      </c>
      <c r="AA3119" s="152" t="str">
        <f t="shared" si="1450"/>
        <v/>
      </c>
      <c r="AB3119" s="152" t="str">
        <f t="shared" si="1451"/>
        <v/>
      </c>
      <c r="AC3119" s="154" t="str">
        <f t="shared" si="1462"/>
        <v/>
      </c>
      <c r="AD3119" s="154" t="str">
        <f t="shared" si="1463"/>
        <v/>
      </c>
      <c r="AE3119" s="3" t="str">
        <f t="shared" si="1464"/>
        <v/>
      </c>
      <c r="AF3119" s="3" t="str">
        <f t="shared" si="1465"/>
        <v/>
      </c>
      <c r="AG3119" s="3" t="str">
        <f t="shared" si="1466"/>
        <v/>
      </c>
      <c r="AH3119" s="4" t="str">
        <f t="shared" si="1467"/>
        <v/>
      </c>
      <c r="AI3119" s="75" t="str">
        <f t="shared" si="1468"/>
        <v/>
      </c>
      <c r="AJ3119" s="75" t="str">
        <f t="shared" si="1469"/>
        <v/>
      </c>
    </row>
    <row r="3120" spans="1:36">
      <c r="A3120" s="41" t="str">
        <f t="shared" si="1452"/>
        <v/>
      </c>
      <c r="B3120" s="150" t="str">
        <f>IF(ISNUMBER(A3120),INDEX('MetaTrader Import'!$H$13:$J$5893,TRUNC(((A3120-$A$39+1)-1)/3)+1,MOD((A3120-$A$39+1)-1,3)+1),"")</f>
        <v/>
      </c>
      <c r="C3120" s="43" t="str">
        <f t="shared" si="1453"/>
        <v/>
      </c>
      <c r="D3120" s="43" t="str">
        <f t="shared" ca="1" si="1443"/>
        <v/>
      </c>
      <c r="E3120" s="43" t="str">
        <f t="shared" si="1454"/>
        <v/>
      </c>
      <c r="F3120" s="43" t="str">
        <f t="shared" si="1455"/>
        <v/>
      </c>
      <c r="G3120" s="43" t="str">
        <f>IF(A3120&lt;&gt;"",IF(A3120&lt;Data!$G$11*0.25,$C$13/$G$32,IF(A3120&gt;Data!$G$11*0.25,$C$13,$C$13*10)),"")</f>
        <v/>
      </c>
      <c r="H3120" s="43" t="str">
        <f>IF(A3120&lt;&gt;"",IF(Data!$G$9="constant",$C$13,IF(Data!$G$9="squeeze",G3120,F3120)),"")</f>
        <v/>
      </c>
      <c r="I3120" s="38" t="str">
        <f ca="1">IF(ISNUMBER(A3120),NORMINV(RAND(),0,IF(AND(Data!$G$9="squeeze",A3120&lt;Data!$G$11*0.25),$H$32,1)*$C$30*$C$13)*($C$14*$C$12),"")</f>
        <v/>
      </c>
      <c r="J3120" s="42" t="str">
        <f ca="1">IFERROR(IF(Data!$C$6="Real",B3120,I3120+J3119+($C$14*$C$12)*(NORMINV(RAND(),$C$15,CHOOSE($G$13,$C$13,F3120,G3120)))),"")</f>
        <v/>
      </c>
      <c r="K3120" s="88" t="str">
        <f>IF(ISNUMBER(A3120), IF($G$16="fixed",$G$17,MIN(H3120*Data!$C$7*$C$16*0.5,$C$17*Data!$C$7))*$C$12,"")</f>
        <v/>
      </c>
      <c r="L3120" s="42" t="str">
        <f t="shared" ca="1" si="1470"/>
        <v/>
      </c>
      <c r="M3120" s="44" t="str">
        <f t="shared" ca="1" si="1471"/>
        <v/>
      </c>
      <c r="N3120" s="44" t="str">
        <f t="shared" ca="1" si="1472"/>
        <v/>
      </c>
      <c r="O3120" s="108" t="str">
        <f t="shared" si="1456"/>
        <v/>
      </c>
      <c r="P3120" s="102" t="str">
        <f t="shared" si="1457"/>
        <v/>
      </c>
      <c r="Q3120" s="102" t="str">
        <f t="shared" si="1458"/>
        <v/>
      </c>
      <c r="R3120" s="120" t="str">
        <f t="shared" si="1459"/>
        <v/>
      </c>
      <c r="S3120" s="54" t="str">
        <f t="shared" si="1460"/>
        <v/>
      </c>
      <c r="T3120" s="5" t="str">
        <f t="shared" si="1461"/>
        <v/>
      </c>
      <c r="U3120" s="152" t="str">
        <f t="shared" si="1444"/>
        <v/>
      </c>
      <c r="V3120" s="152" t="str">
        <f t="shared" si="1445"/>
        <v/>
      </c>
      <c r="W3120" s="153" t="str">
        <f t="shared" si="1446"/>
        <v/>
      </c>
      <c r="X3120" s="153" t="str">
        <f t="shared" si="1447"/>
        <v/>
      </c>
      <c r="Y3120" s="153" t="str">
        <f t="shared" si="1448"/>
        <v/>
      </c>
      <c r="Z3120" s="153" t="str">
        <f t="shared" si="1449"/>
        <v/>
      </c>
      <c r="AA3120" s="152" t="str">
        <f t="shared" si="1450"/>
        <v/>
      </c>
      <c r="AB3120" s="152" t="str">
        <f t="shared" si="1451"/>
        <v/>
      </c>
      <c r="AC3120" s="154" t="str">
        <f t="shared" si="1462"/>
        <v/>
      </c>
      <c r="AD3120" s="154" t="str">
        <f t="shared" si="1463"/>
        <v/>
      </c>
      <c r="AE3120" s="3" t="str">
        <f t="shared" si="1464"/>
        <v/>
      </c>
      <c r="AF3120" s="3" t="str">
        <f t="shared" si="1465"/>
        <v/>
      </c>
      <c r="AG3120" s="3" t="str">
        <f t="shared" si="1466"/>
        <v/>
      </c>
      <c r="AH3120" s="4" t="str">
        <f t="shared" si="1467"/>
        <v/>
      </c>
      <c r="AI3120" s="75" t="str">
        <f t="shared" si="1468"/>
        <v/>
      </c>
      <c r="AJ3120" s="75" t="str">
        <f t="shared" si="1469"/>
        <v/>
      </c>
    </row>
    <row r="3121" spans="1:36">
      <c r="A3121" s="41" t="str">
        <f t="shared" si="1452"/>
        <v/>
      </c>
      <c r="B3121" s="150" t="str">
        <f>IF(ISNUMBER(A3121),INDEX('MetaTrader Import'!$H$13:$J$5893,TRUNC(((A3121-$A$39+1)-1)/3)+1,MOD((A3121-$A$39+1)-1,3)+1),"")</f>
        <v/>
      </c>
      <c r="C3121" s="43" t="str">
        <f t="shared" si="1453"/>
        <v/>
      </c>
      <c r="D3121" s="43" t="str">
        <f t="shared" ca="1" si="1443"/>
        <v/>
      </c>
      <c r="E3121" s="43" t="str">
        <f t="shared" si="1454"/>
        <v/>
      </c>
      <c r="F3121" s="43" t="str">
        <f t="shared" si="1455"/>
        <v/>
      </c>
      <c r="G3121" s="43" t="str">
        <f>IF(A3121&lt;&gt;"",IF(A3121&lt;Data!$G$11*0.25,$C$13/$G$32,IF(A3121&gt;Data!$G$11*0.25,$C$13,$C$13*10)),"")</f>
        <v/>
      </c>
      <c r="H3121" s="43" t="str">
        <f>IF(A3121&lt;&gt;"",IF(Data!$G$9="constant",$C$13,IF(Data!$G$9="squeeze",G3121,F3121)),"")</f>
        <v/>
      </c>
      <c r="I3121" s="38" t="str">
        <f ca="1">IF(ISNUMBER(A3121),NORMINV(RAND(),0,IF(AND(Data!$G$9="squeeze",A3121&lt;Data!$G$11*0.25),$H$32,1)*$C$30*$C$13)*($C$14*$C$12),"")</f>
        <v/>
      </c>
      <c r="J3121" s="42" t="str">
        <f ca="1">IFERROR(IF(Data!$C$6="Real",B3121,I3121+J3120+($C$14*$C$12)*(NORMINV(RAND(),$C$15,CHOOSE($G$13,$C$13,F3121,G3121)))),"")</f>
        <v/>
      </c>
      <c r="K3121" s="88" t="str">
        <f>IF(ISNUMBER(A3121), IF($G$16="fixed",$G$17,MIN(H3121*Data!$C$7*$C$16*0.5,$C$17*Data!$C$7))*$C$12,"")</f>
        <v/>
      </c>
      <c r="L3121" s="42" t="str">
        <f t="shared" ca="1" si="1470"/>
        <v/>
      </c>
      <c r="M3121" s="44" t="str">
        <f t="shared" ca="1" si="1471"/>
        <v/>
      </c>
      <c r="N3121" s="44" t="str">
        <f t="shared" ca="1" si="1472"/>
        <v/>
      </c>
      <c r="O3121" s="108" t="str">
        <f t="shared" si="1456"/>
        <v/>
      </c>
      <c r="P3121" s="102" t="str">
        <f t="shared" si="1457"/>
        <v/>
      </c>
      <c r="Q3121" s="102" t="str">
        <f t="shared" si="1458"/>
        <v/>
      </c>
      <c r="R3121" s="120" t="str">
        <f t="shared" si="1459"/>
        <v/>
      </c>
      <c r="S3121" s="54" t="str">
        <f t="shared" si="1460"/>
        <v/>
      </c>
      <c r="T3121" s="5" t="str">
        <f t="shared" si="1461"/>
        <v/>
      </c>
      <c r="U3121" s="152" t="str">
        <f t="shared" si="1444"/>
        <v/>
      </c>
      <c r="V3121" s="152" t="str">
        <f t="shared" si="1445"/>
        <v/>
      </c>
      <c r="W3121" s="153" t="str">
        <f t="shared" si="1446"/>
        <v/>
      </c>
      <c r="X3121" s="153" t="str">
        <f t="shared" si="1447"/>
        <v/>
      </c>
      <c r="Y3121" s="153" t="str">
        <f t="shared" si="1448"/>
        <v/>
      </c>
      <c r="Z3121" s="153" t="str">
        <f t="shared" si="1449"/>
        <v/>
      </c>
      <c r="AA3121" s="152" t="str">
        <f t="shared" si="1450"/>
        <v/>
      </c>
      <c r="AB3121" s="152" t="str">
        <f t="shared" si="1451"/>
        <v/>
      </c>
      <c r="AC3121" s="154" t="str">
        <f t="shared" si="1462"/>
        <v/>
      </c>
      <c r="AD3121" s="154" t="str">
        <f t="shared" si="1463"/>
        <v/>
      </c>
      <c r="AE3121" s="3" t="str">
        <f t="shared" si="1464"/>
        <v/>
      </c>
      <c r="AF3121" s="3" t="str">
        <f t="shared" si="1465"/>
        <v/>
      </c>
      <c r="AG3121" s="3" t="str">
        <f t="shared" si="1466"/>
        <v/>
      </c>
      <c r="AH3121" s="4" t="str">
        <f t="shared" si="1467"/>
        <v/>
      </c>
      <c r="AI3121" s="75" t="str">
        <f t="shared" si="1468"/>
        <v/>
      </c>
      <c r="AJ3121" s="75" t="str">
        <f t="shared" si="1469"/>
        <v/>
      </c>
    </row>
    <row r="3122" spans="1:36">
      <c r="A3122" s="41" t="str">
        <f t="shared" si="1452"/>
        <v/>
      </c>
      <c r="B3122" s="150" t="str">
        <f>IF(ISNUMBER(A3122),INDEX('MetaTrader Import'!$H$13:$J$5893,TRUNC(((A3122-$A$39+1)-1)/3)+1,MOD((A3122-$A$39+1)-1,3)+1),"")</f>
        <v/>
      </c>
      <c r="C3122" s="43" t="str">
        <f t="shared" si="1453"/>
        <v/>
      </c>
      <c r="D3122" s="43" t="str">
        <f t="shared" ca="1" si="1443"/>
        <v/>
      </c>
      <c r="E3122" s="43" t="str">
        <f t="shared" si="1454"/>
        <v/>
      </c>
      <c r="F3122" s="43" t="str">
        <f t="shared" si="1455"/>
        <v/>
      </c>
      <c r="G3122" s="43" t="str">
        <f>IF(A3122&lt;&gt;"",IF(A3122&lt;Data!$G$11*0.25,$C$13/$G$32,IF(A3122&gt;Data!$G$11*0.25,$C$13,$C$13*10)),"")</f>
        <v/>
      </c>
      <c r="H3122" s="43" t="str">
        <f>IF(A3122&lt;&gt;"",IF(Data!$G$9="constant",$C$13,IF(Data!$G$9="squeeze",G3122,F3122)),"")</f>
        <v/>
      </c>
      <c r="I3122" s="38" t="str">
        <f ca="1">IF(ISNUMBER(A3122),NORMINV(RAND(),0,IF(AND(Data!$G$9="squeeze",A3122&lt;Data!$G$11*0.25),$H$32,1)*$C$30*$C$13)*($C$14*$C$12),"")</f>
        <v/>
      </c>
      <c r="J3122" s="42" t="str">
        <f ca="1">IFERROR(IF(Data!$C$6="Real",B3122,I3122+J3121+($C$14*$C$12)*(NORMINV(RAND(),$C$15,CHOOSE($G$13,$C$13,F3122,G3122)))),"")</f>
        <v/>
      </c>
      <c r="K3122" s="88" t="str">
        <f>IF(ISNUMBER(A3122), IF($G$16="fixed",$G$17,MIN(H3122*Data!$C$7*$C$16*0.5,$C$17*Data!$C$7))*$C$12,"")</f>
        <v/>
      </c>
      <c r="L3122" s="42" t="str">
        <f t="shared" ca="1" si="1470"/>
        <v/>
      </c>
      <c r="M3122" s="44" t="str">
        <f t="shared" ca="1" si="1471"/>
        <v/>
      </c>
      <c r="N3122" s="44" t="str">
        <f t="shared" ca="1" si="1472"/>
        <v/>
      </c>
      <c r="O3122" s="108" t="str">
        <f t="shared" si="1456"/>
        <v/>
      </c>
      <c r="P3122" s="102" t="str">
        <f t="shared" si="1457"/>
        <v/>
      </c>
      <c r="Q3122" s="102" t="str">
        <f t="shared" si="1458"/>
        <v/>
      </c>
      <c r="R3122" s="120" t="str">
        <f t="shared" si="1459"/>
        <v/>
      </c>
      <c r="S3122" s="54" t="str">
        <f t="shared" si="1460"/>
        <v/>
      </c>
      <c r="T3122" s="5" t="str">
        <f t="shared" si="1461"/>
        <v/>
      </c>
      <c r="U3122" s="152" t="str">
        <f t="shared" si="1444"/>
        <v/>
      </c>
      <c r="V3122" s="152" t="str">
        <f t="shared" si="1445"/>
        <v/>
      </c>
      <c r="W3122" s="153" t="str">
        <f t="shared" si="1446"/>
        <v/>
      </c>
      <c r="X3122" s="153" t="str">
        <f t="shared" si="1447"/>
        <v/>
      </c>
      <c r="Y3122" s="153" t="str">
        <f t="shared" si="1448"/>
        <v/>
      </c>
      <c r="Z3122" s="153" t="str">
        <f t="shared" si="1449"/>
        <v/>
      </c>
      <c r="AA3122" s="152" t="str">
        <f t="shared" si="1450"/>
        <v/>
      </c>
      <c r="AB3122" s="152" t="str">
        <f t="shared" si="1451"/>
        <v/>
      </c>
      <c r="AC3122" s="154" t="str">
        <f t="shared" si="1462"/>
        <v/>
      </c>
      <c r="AD3122" s="154" t="str">
        <f t="shared" si="1463"/>
        <v/>
      </c>
      <c r="AE3122" s="3" t="str">
        <f t="shared" si="1464"/>
        <v/>
      </c>
      <c r="AF3122" s="3" t="str">
        <f t="shared" si="1465"/>
        <v/>
      </c>
      <c r="AG3122" s="3" t="str">
        <f t="shared" si="1466"/>
        <v/>
      </c>
      <c r="AH3122" s="4" t="str">
        <f t="shared" si="1467"/>
        <v/>
      </c>
      <c r="AI3122" s="75" t="str">
        <f t="shared" si="1468"/>
        <v/>
      </c>
      <c r="AJ3122" s="75" t="str">
        <f t="shared" si="1469"/>
        <v/>
      </c>
    </row>
    <row r="3123" spans="1:36">
      <c r="A3123" s="41" t="str">
        <f t="shared" si="1452"/>
        <v/>
      </c>
      <c r="B3123" s="150" t="str">
        <f>IF(ISNUMBER(A3123),INDEX('MetaTrader Import'!$H$13:$J$5893,TRUNC(((A3123-$A$39+1)-1)/3)+1,MOD((A3123-$A$39+1)-1,3)+1),"")</f>
        <v/>
      </c>
      <c r="C3123" s="43" t="str">
        <f t="shared" si="1453"/>
        <v/>
      </c>
      <c r="D3123" s="43" t="str">
        <f t="shared" ca="1" si="1443"/>
        <v/>
      </c>
      <c r="E3123" s="43" t="str">
        <f t="shared" si="1454"/>
        <v/>
      </c>
      <c r="F3123" s="43" t="str">
        <f t="shared" si="1455"/>
        <v/>
      </c>
      <c r="G3123" s="43" t="str">
        <f>IF(A3123&lt;&gt;"",IF(A3123&lt;Data!$G$11*0.25,$C$13/$G$32,IF(A3123&gt;Data!$G$11*0.25,$C$13,$C$13*10)),"")</f>
        <v/>
      </c>
      <c r="H3123" s="43" t="str">
        <f>IF(A3123&lt;&gt;"",IF(Data!$G$9="constant",$C$13,IF(Data!$G$9="squeeze",G3123,F3123)),"")</f>
        <v/>
      </c>
      <c r="I3123" s="38" t="str">
        <f ca="1">IF(ISNUMBER(A3123),NORMINV(RAND(),0,IF(AND(Data!$G$9="squeeze",A3123&lt;Data!$G$11*0.25),$H$32,1)*$C$30*$C$13)*($C$14*$C$12),"")</f>
        <v/>
      </c>
      <c r="J3123" s="42" t="str">
        <f ca="1">IFERROR(IF(Data!$C$6="Real",B3123,I3123+J3122+($C$14*$C$12)*(NORMINV(RAND(),$C$15,CHOOSE($G$13,$C$13,F3123,G3123)))),"")</f>
        <v/>
      </c>
      <c r="K3123" s="88" t="str">
        <f>IF(ISNUMBER(A3123), IF($G$16="fixed",$G$17,MIN(H3123*Data!$C$7*$C$16*0.5,$C$17*Data!$C$7))*$C$12,"")</f>
        <v/>
      </c>
      <c r="L3123" s="42" t="str">
        <f t="shared" ca="1" si="1470"/>
        <v/>
      </c>
      <c r="M3123" s="44" t="str">
        <f t="shared" ca="1" si="1471"/>
        <v/>
      </c>
      <c r="N3123" s="44" t="str">
        <f t="shared" ca="1" si="1472"/>
        <v/>
      </c>
      <c r="O3123" s="108" t="str">
        <f t="shared" si="1456"/>
        <v/>
      </c>
      <c r="P3123" s="102" t="str">
        <f t="shared" si="1457"/>
        <v/>
      </c>
      <c r="Q3123" s="102" t="str">
        <f t="shared" si="1458"/>
        <v/>
      </c>
      <c r="R3123" s="120" t="str">
        <f t="shared" si="1459"/>
        <v/>
      </c>
      <c r="S3123" s="54" t="str">
        <f t="shared" si="1460"/>
        <v/>
      </c>
      <c r="T3123" s="5" t="str">
        <f t="shared" si="1461"/>
        <v/>
      </c>
      <c r="U3123" s="152" t="str">
        <f t="shared" si="1444"/>
        <v/>
      </c>
      <c r="V3123" s="152" t="str">
        <f t="shared" si="1445"/>
        <v/>
      </c>
      <c r="W3123" s="153" t="str">
        <f t="shared" si="1446"/>
        <v/>
      </c>
      <c r="X3123" s="153" t="str">
        <f t="shared" si="1447"/>
        <v/>
      </c>
      <c r="Y3123" s="153" t="str">
        <f t="shared" si="1448"/>
        <v/>
      </c>
      <c r="Z3123" s="153" t="str">
        <f t="shared" si="1449"/>
        <v/>
      </c>
      <c r="AA3123" s="152" t="str">
        <f t="shared" si="1450"/>
        <v/>
      </c>
      <c r="AB3123" s="152" t="str">
        <f t="shared" si="1451"/>
        <v/>
      </c>
      <c r="AC3123" s="154" t="str">
        <f t="shared" si="1462"/>
        <v/>
      </c>
      <c r="AD3123" s="154" t="str">
        <f t="shared" si="1463"/>
        <v/>
      </c>
      <c r="AE3123" s="3" t="str">
        <f t="shared" si="1464"/>
        <v/>
      </c>
      <c r="AF3123" s="3" t="str">
        <f t="shared" si="1465"/>
        <v/>
      </c>
      <c r="AG3123" s="3" t="str">
        <f t="shared" si="1466"/>
        <v/>
      </c>
      <c r="AH3123" s="4" t="str">
        <f t="shared" si="1467"/>
        <v/>
      </c>
      <c r="AI3123" s="75" t="str">
        <f t="shared" si="1468"/>
        <v/>
      </c>
      <c r="AJ3123" s="75" t="str">
        <f t="shared" si="1469"/>
        <v/>
      </c>
    </row>
    <row r="3124" spans="1:36">
      <c r="A3124" s="41" t="str">
        <f t="shared" si="1452"/>
        <v/>
      </c>
      <c r="B3124" s="150" t="str">
        <f>IF(ISNUMBER(A3124),INDEX('MetaTrader Import'!$H$13:$J$5893,TRUNC(((A3124-$A$39+1)-1)/3)+1,MOD((A3124-$A$39+1)-1,3)+1),"")</f>
        <v/>
      </c>
      <c r="C3124" s="43" t="str">
        <f t="shared" si="1453"/>
        <v/>
      </c>
      <c r="D3124" s="43" t="str">
        <f t="shared" ca="1" si="1443"/>
        <v/>
      </c>
      <c r="E3124" s="43" t="str">
        <f t="shared" si="1454"/>
        <v/>
      </c>
      <c r="F3124" s="43" t="str">
        <f t="shared" si="1455"/>
        <v/>
      </c>
      <c r="G3124" s="43" t="str">
        <f>IF(A3124&lt;&gt;"",IF(A3124&lt;Data!$G$11*0.25,$C$13/$G$32,IF(A3124&gt;Data!$G$11*0.25,$C$13,$C$13*10)),"")</f>
        <v/>
      </c>
      <c r="H3124" s="43" t="str">
        <f>IF(A3124&lt;&gt;"",IF(Data!$G$9="constant",$C$13,IF(Data!$G$9="squeeze",G3124,F3124)),"")</f>
        <v/>
      </c>
      <c r="I3124" s="38" t="str">
        <f ca="1">IF(ISNUMBER(A3124),NORMINV(RAND(),0,IF(AND(Data!$G$9="squeeze",A3124&lt;Data!$G$11*0.25),$H$32,1)*$C$30*$C$13)*($C$14*$C$12),"")</f>
        <v/>
      </c>
      <c r="J3124" s="42" t="str">
        <f ca="1">IFERROR(IF(Data!$C$6="Real",B3124,I3124+J3123+($C$14*$C$12)*(NORMINV(RAND(),$C$15,CHOOSE($G$13,$C$13,F3124,G3124)))),"")</f>
        <v/>
      </c>
      <c r="K3124" s="88" t="str">
        <f>IF(ISNUMBER(A3124), IF($G$16="fixed",$G$17,MIN(H3124*Data!$C$7*$C$16*0.5,$C$17*Data!$C$7))*$C$12,"")</f>
        <v/>
      </c>
      <c r="L3124" s="42" t="str">
        <f t="shared" ca="1" si="1470"/>
        <v/>
      </c>
      <c r="M3124" s="44" t="str">
        <f t="shared" ca="1" si="1471"/>
        <v/>
      </c>
      <c r="N3124" s="44" t="str">
        <f t="shared" ca="1" si="1472"/>
        <v/>
      </c>
      <c r="O3124" s="108" t="str">
        <f t="shared" si="1456"/>
        <v/>
      </c>
      <c r="P3124" s="102" t="str">
        <f t="shared" si="1457"/>
        <v/>
      </c>
      <c r="Q3124" s="102" t="str">
        <f t="shared" si="1458"/>
        <v/>
      </c>
      <c r="R3124" s="120" t="str">
        <f t="shared" si="1459"/>
        <v/>
      </c>
      <c r="S3124" s="54" t="str">
        <f t="shared" si="1460"/>
        <v/>
      </c>
      <c r="T3124" s="5" t="str">
        <f t="shared" si="1461"/>
        <v/>
      </c>
      <c r="U3124" s="152" t="str">
        <f t="shared" si="1444"/>
        <v/>
      </c>
      <c r="V3124" s="152" t="str">
        <f t="shared" si="1445"/>
        <v/>
      </c>
      <c r="W3124" s="153" t="str">
        <f t="shared" si="1446"/>
        <v/>
      </c>
      <c r="X3124" s="153" t="str">
        <f t="shared" si="1447"/>
        <v/>
      </c>
      <c r="Y3124" s="153" t="str">
        <f t="shared" si="1448"/>
        <v/>
      </c>
      <c r="Z3124" s="153" t="str">
        <f t="shared" si="1449"/>
        <v/>
      </c>
      <c r="AA3124" s="152" t="str">
        <f t="shared" si="1450"/>
        <v/>
      </c>
      <c r="AB3124" s="152" t="str">
        <f t="shared" si="1451"/>
        <v/>
      </c>
      <c r="AC3124" s="154" t="str">
        <f t="shared" si="1462"/>
        <v/>
      </c>
      <c r="AD3124" s="154" t="str">
        <f t="shared" si="1463"/>
        <v/>
      </c>
      <c r="AE3124" s="3" t="str">
        <f t="shared" si="1464"/>
        <v/>
      </c>
      <c r="AF3124" s="3" t="str">
        <f t="shared" si="1465"/>
        <v/>
      </c>
      <c r="AG3124" s="3" t="str">
        <f t="shared" si="1466"/>
        <v/>
      </c>
      <c r="AH3124" s="4" t="str">
        <f t="shared" si="1467"/>
        <v/>
      </c>
      <c r="AI3124" s="75" t="str">
        <f t="shared" si="1468"/>
        <v/>
      </c>
      <c r="AJ3124" s="75" t="str">
        <f t="shared" si="1469"/>
        <v/>
      </c>
    </row>
    <row r="3125" spans="1:36">
      <c r="A3125" s="41" t="str">
        <f t="shared" si="1452"/>
        <v/>
      </c>
      <c r="B3125" s="150" t="str">
        <f>IF(ISNUMBER(A3125),INDEX('MetaTrader Import'!$H$13:$J$5893,TRUNC(((A3125-$A$39+1)-1)/3)+1,MOD((A3125-$A$39+1)-1,3)+1),"")</f>
        <v/>
      </c>
      <c r="C3125" s="43" t="str">
        <f t="shared" si="1453"/>
        <v/>
      </c>
      <c r="D3125" s="43" t="str">
        <f t="shared" ca="1" si="1443"/>
        <v/>
      </c>
      <c r="E3125" s="43" t="str">
        <f t="shared" si="1454"/>
        <v/>
      </c>
      <c r="F3125" s="43" t="str">
        <f t="shared" si="1455"/>
        <v/>
      </c>
      <c r="G3125" s="43" t="str">
        <f>IF(A3125&lt;&gt;"",IF(A3125&lt;Data!$G$11*0.25,$C$13/$G$32,IF(A3125&gt;Data!$G$11*0.25,$C$13,$C$13*10)),"")</f>
        <v/>
      </c>
      <c r="H3125" s="43" t="str">
        <f>IF(A3125&lt;&gt;"",IF(Data!$G$9="constant",$C$13,IF(Data!$G$9="squeeze",G3125,F3125)),"")</f>
        <v/>
      </c>
      <c r="I3125" s="38" t="str">
        <f ca="1">IF(ISNUMBER(A3125),NORMINV(RAND(),0,IF(AND(Data!$G$9="squeeze",A3125&lt;Data!$G$11*0.25),$H$32,1)*$C$30*$C$13)*($C$14*$C$12),"")</f>
        <v/>
      </c>
      <c r="J3125" s="42" t="str">
        <f ca="1">IFERROR(IF(Data!$C$6="Real",B3125,I3125+J3124+($C$14*$C$12)*(NORMINV(RAND(),$C$15,CHOOSE($G$13,$C$13,F3125,G3125)))),"")</f>
        <v/>
      </c>
      <c r="K3125" s="88" t="str">
        <f>IF(ISNUMBER(A3125), IF($G$16="fixed",$G$17,MIN(H3125*Data!$C$7*$C$16*0.5,$C$17*Data!$C$7))*$C$12,"")</f>
        <v/>
      </c>
      <c r="L3125" s="42" t="str">
        <f t="shared" ca="1" si="1470"/>
        <v/>
      </c>
      <c r="M3125" s="44" t="str">
        <f t="shared" ca="1" si="1471"/>
        <v/>
      </c>
      <c r="N3125" s="44" t="str">
        <f t="shared" ca="1" si="1472"/>
        <v/>
      </c>
      <c r="O3125" s="108" t="str">
        <f t="shared" si="1456"/>
        <v/>
      </c>
      <c r="P3125" s="102" t="str">
        <f t="shared" si="1457"/>
        <v/>
      </c>
      <c r="Q3125" s="102" t="str">
        <f t="shared" si="1458"/>
        <v/>
      </c>
      <c r="R3125" s="120" t="str">
        <f t="shared" si="1459"/>
        <v/>
      </c>
      <c r="S3125" s="54" t="str">
        <f t="shared" si="1460"/>
        <v/>
      </c>
      <c r="T3125" s="5" t="str">
        <f t="shared" si="1461"/>
        <v/>
      </c>
      <c r="U3125" s="152" t="str">
        <f t="shared" si="1444"/>
        <v/>
      </c>
      <c r="V3125" s="152" t="str">
        <f t="shared" si="1445"/>
        <v/>
      </c>
      <c r="W3125" s="153" t="str">
        <f t="shared" si="1446"/>
        <v/>
      </c>
      <c r="X3125" s="153" t="str">
        <f t="shared" si="1447"/>
        <v/>
      </c>
      <c r="Y3125" s="153" t="str">
        <f t="shared" si="1448"/>
        <v/>
      </c>
      <c r="Z3125" s="153" t="str">
        <f t="shared" si="1449"/>
        <v/>
      </c>
      <c r="AA3125" s="152" t="str">
        <f t="shared" si="1450"/>
        <v/>
      </c>
      <c r="AB3125" s="152" t="str">
        <f t="shared" si="1451"/>
        <v/>
      </c>
      <c r="AC3125" s="154" t="str">
        <f t="shared" si="1462"/>
        <v/>
      </c>
      <c r="AD3125" s="154" t="str">
        <f t="shared" si="1463"/>
        <v/>
      </c>
      <c r="AE3125" s="3" t="str">
        <f t="shared" si="1464"/>
        <v/>
      </c>
      <c r="AF3125" s="3" t="str">
        <f t="shared" si="1465"/>
        <v/>
      </c>
      <c r="AG3125" s="3" t="str">
        <f t="shared" si="1466"/>
        <v/>
      </c>
      <c r="AH3125" s="4" t="str">
        <f t="shared" si="1467"/>
        <v/>
      </c>
      <c r="AI3125" s="75" t="str">
        <f t="shared" si="1468"/>
        <v/>
      </c>
      <c r="AJ3125" s="75" t="str">
        <f t="shared" si="1469"/>
        <v/>
      </c>
    </row>
    <row r="3126" spans="1:36">
      <c r="A3126" s="41" t="str">
        <f t="shared" si="1452"/>
        <v/>
      </c>
      <c r="B3126" s="150" t="str">
        <f>IF(ISNUMBER(A3126),INDEX('MetaTrader Import'!$H$13:$J$5893,TRUNC(((A3126-$A$39+1)-1)/3)+1,MOD((A3126-$A$39+1)-1,3)+1),"")</f>
        <v/>
      </c>
      <c r="C3126" s="43" t="str">
        <f t="shared" si="1453"/>
        <v/>
      </c>
      <c r="D3126" s="43" t="str">
        <f t="shared" ca="1" si="1443"/>
        <v/>
      </c>
      <c r="E3126" s="43" t="str">
        <f t="shared" si="1454"/>
        <v/>
      </c>
      <c r="F3126" s="43" t="str">
        <f t="shared" si="1455"/>
        <v/>
      </c>
      <c r="G3126" s="43" t="str">
        <f>IF(A3126&lt;&gt;"",IF(A3126&lt;Data!$G$11*0.25,$C$13/$G$32,IF(A3126&gt;Data!$G$11*0.25,$C$13,$C$13*10)),"")</f>
        <v/>
      </c>
      <c r="H3126" s="43" t="str">
        <f>IF(A3126&lt;&gt;"",IF(Data!$G$9="constant",$C$13,IF(Data!$G$9="squeeze",G3126,F3126)),"")</f>
        <v/>
      </c>
      <c r="I3126" s="38" t="str">
        <f ca="1">IF(ISNUMBER(A3126),NORMINV(RAND(),0,IF(AND(Data!$G$9="squeeze",A3126&lt;Data!$G$11*0.25),$H$32,1)*$C$30*$C$13)*($C$14*$C$12),"")</f>
        <v/>
      </c>
      <c r="J3126" s="42" t="str">
        <f ca="1">IFERROR(IF(Data!$C$6="Real",B3126,I3126+J3125+($C$14*$C$12)*(NORMINV(RAND(),$C$15,CHOOSE($G$13,$C$13,F3126,G3126)))),"")</f>
        <v/>
      </c>
      <c r="K3126" s="88" t="str">
        <f>IF(ISNUMBER(A3126), IF($G$16="fixed",$G$17,MIN(H3126*Data!$C$7*$C$16*0.5,$C$17*Data!$C$7))*$C$12,"")</f>
        <v/>
      </c>
      <c r="L3126" s="42" t="str">
        <f t="shared" ca="1" si="1470"/>
        <v/>
      </c>
      <c r="M3126" s="44" t="str">
        <f t="shared" ca="1" si="1471"/>
        <v/>
      </c>
      <c r="N3126" s="44" t="str">
        <f t="shared" ca="1" si="1472"/>
        <v/>
      </c>
      <c r="O3126" s="108" t="str">
        <f t="shared" si="1456"/>
        <v/>
      </c>
      <c r="P3126" s="102" t="str">
        <f t="shared" si="1457"/>
        <v/>
      </c>
      <c r="Q3126" s="102" t="str">
        <f t="shared" si="1458"/>
        <v/>
      </c>
      <c r="R3126" s="120" t="str">
        <f t="shared" si="1459"/>
        <v/>
      </c>
      <c r="S3126" s="54" t="str">
        <f t="shared" si="1460"/>
        <v/>
      </c>
      <c r="T3126" s="5" t="str">
        <f t="shared" si="1461"/>
        <v/>
      </c>
      <c r="U3126" s="152" t="str">
        <f t="shared" si="1444"/>
        <v/>
      </c>
      <c r="V3126" s="152" t="str">
        <f t="shared" si="1445"/>
        <v/>
      </c>
      <c r="W3126" s="153" t="str">
        <f t="shared" si="1446"/>
        <v/>
      </c>
      <c r="X3126" s="153" t="str">
        <f t="shared" si="1447"/>
        <v/>
      </c>
      <c r="Y3126" s="153" t="str">
        <f t="shared" si="1448"/>
        <v/>
      </c>
      <c r="Z3126" s="153" t="str">
        <f t="shared" si="1449"/>
        <v/>
      </c>
      <c r="AA3126" s="152" t="str">
        <f t="shared" si="1450"/>
        <v/>
      </c>
      <c r="AB3126" s="152" t="str">
        <f t="shared" si="1451"/>
        <v/>
      </c>
      <c r="AC3126" s="154" t="str">
        <f t="shared" si="1462"/>
        <v/>
      </c>
      <c r="AD3126" s="154" t="str">
        <f t="shared" si="1463"/>
        <v/>
      </c>
      <c r="AE3126" s="3" t="str">
        <f t="shared" si="1464"/>
        <v/>
      </c>
      <c r="AF3126" s="3" t="str">
        <f t="shared" si="1465"/>
        <v/>
      </c>
      <c r="AG3126" s="3" t="str">
        <f t="shared" si="1466"/>
        <v/>
      </c>
      <c r="AH3126" s="4" t="str">
        <f t="shared" si="1467"/>
        <v/>
      </c>
      <c r="AI3126" s="75" t="str">
        <f t="shared" si="1468"/>
        <v/>
      </c>
      <c r="AJ3126" s="75" t="str">
        <f t="shared" si="1469"/>
        <v/>
      </c>
    </row>
    <row r="3127" spans="1:36">
      <c r="A3127" s="41" t="str">
        <f t="shared" si="1452"/>
        <v/>
      </c>
      <c r="B3127" s="150" t="str">
        <f>IF(ISNUMBER(A3127),INDEX('MetaTrader Import'!$H$13:$J$5893,TRUNC(((A3127-$A$39+1)-1)/3)+1,MOD((A3127-$A$39+1)-1,3)+1),"")</f>
        <v/>
      </c>
      <c r="C3127" s="43" t="str">
        <f t="shared" si="1453"/>
        <v/>
      </c>
      <c r="D3127" s="43" t="str">
        <f t="shared" ca="1" si="1443"/>
        <v/>
      </c>
      <c r="E3127" s="43" t="str">
        <f t="shared" si="1454"/>
        <v/>
      </c>
      <c r="F3127" s="43" t="str">
        <f t="shared" si="1455"/>
        <v/>
      </c>
      <c r="G3127" s="43" t="str">
        <f>IF(A3127&lt;&gt;"",IF(A3127&lt;Data!$G$11*0.25,$C$13/$G$32,IF(A3127&gt;Data!$G$11*0.25,$C$13,$C$13*10)),"")</f>
        <v/>
      </c>
      <c r="H3127" s="43" t="str">
        <f>IF(A3127&lt;&gt;"",IF(Data!$G$9="constant",$C$13,IF(Data!$G$9="squeeze",G3127,F3127)),"")</f>
        <v/>
      </c>
      <c r="I3127" s="38" t="str">
        <f ca="1">IF(ISNUMBER(A3127),NORMINV(RAND(),0,IF(AND(Data!$G$9="squeeze",A3127&lt;Data!$G$11*0.25),$H$32,1)*$C$30*$C$13)*($C$14*$C$12),"")</f>
        <v/>
      </c>
      <c r="J3127" s="42" t="str">
        <f ca="1">IFERROR(IF(Data!$C$6="Real",B3127,I3127+J3126+($C$14*$C$12)*(NORMINV(RAND(),$C$15,CHOOSE($G$13,$C$13,F3127,G3127)))),"")</f>
        <v/>
      </c>
      <c r="K3127" s="88" t="str">
        <f>IF(ISNUMBER(A3127), IF($G$16="fixed",$G$17,MIN(H3127*Data!$C$7*$C$16*0.5,$C$17*Data!$C$7))*$C$12,"")</f>
        <v/>
      </c>
      <c r="L3127" s="42" t="str">
        <f t="shared" ca="1" si="1470"/>
        <v/>
      </c>
      <c r="M3127" s="44" t="str">
        <f t="shared" ca="1" si="1471"/>
        <v/>
      </c>
      <c r="N3127" s="44" t="str">
        <f t="shared" ca="1" si="1472"/>
        <v/>
      </c>
      <c r="O3127" s="108" t="str">
        <f t="shared" si="1456"/>
        <v/>
      </c>
      <c r="P3127" s="102" t="str">
        <f t="shared" si="1457"/>
        <v/>
      </c>
      <c r="Q3127" s="102" t="str">
        <f t="shared" si="1458"/>
        <v/>
      </c>
      <c r="R3127" s="120" t="str">
        <f t="shared" si="1459"/>
        <v/>
      </c>
      <c r="S3127" s="54" t="str">
        <f t="shared" si="1460"/>
        <v/>
      </c>
      <c r="T3127" s="5" t="str">
        <f t="shared" si="1461"/>
        <v/>
      </c>
      <c r="U3127" s="152" t="str">
        <f t="shared" si="1444"/>
        <v/>
      </c>
      <c r="V3127" s="152" t="str">
        <f t="shared" si="1445"/>
        <v/>
      </c>
      <c r="W3127" s="153" t="str">
        <f t="shared" si="1446"/>
        <v/>
      </c>
      <c r="X3127" s="153" t="str">
        <f t="shared" si="1447"/>
        <v/>
      </c>
      <c r="Y3127" s="153" t="str">
        <f t="shared" si="1448"/>
        <v/>
      </c>
      <c r="Z3127" s="153" t="str">
        <f t="shared" si="1449"/>
        <v/>
      </c>
      <c r="AA3127" s="152" t="str">
        <f t="shared" si="1450"/>
        <v/>
      </c>
      <c r="AB3127" s="152" t="str">
        <f t="shared" si="1451"/>
        <v/>
      </c>
      <c r="AC3127" s="154" t="str">
        <f t="shared" si="1462"/>
        <v/>
      </c>
      <c r="AD3127" s="154" t="str">
        <f t="shared" si="1463"/>
        <v/>
      </c>
      <c r="AE3127" s="3" t="str">
        <f t="shared" si="1464"/>
        <v/>
      </c>
      <c r="AF3127" s="3" t="str">
        <f t="shared" si="1465"/>
        <v/>
      </c>
      <c r="AG3127" s="3" t="str">
        <f t="shared" si="1466"/>
        <v/>
      </c>
      <c r="AH3127" s="4" t="str">
        <f t="shared" si="1467"/>
        <v/>
      </c>
      <c r="AI3127" s="75" t="str">
        <f t="shared" si="1468"/>
        <v/>
      </c>
      <c r="AJ3127" s="75" t="str">
        <f t="shared" si="1469"/>
        <v/>
      </c>
    </row>
    <row r="3128" spans="1:36">
      <c r="A3128" s="41" t="str">
        <f t="shared" si="1452"/>
        <v/>
      </c>
      <c r="B3128" s="150" t="str">
        <f>IF(ISNUMBER(A3128),INDEX('MetaTrader Import'!$H$13:$J$5893,TRUNC(((A3128-$A$39+1)-1)/3)+1,MOD((A3128-$A$39+1)-1,3)+1),"")</f>
        <v/>
      </c>
      <c r="C3128" s="43" t="str">
        <f t="shared" si="1453"/>
        <v/>
      </c>
      <c r="D3128" s="43" t="str">
        <f t="shared" ca="1" si="1443"/>
        <v/>
      </c>
      <c r="E3128" s="43" t="str">
        <f t="shared" si="1454"/>
        <v/>
      </c>
      <c r="F3128" s="43" t="str">
        <f t="shared" si="1455"/>
        <v/>
      </c>
      <c r="G3128" s="43" t="str">
        <f>IF(A3128&lt;&gt;"",IF(A3128&lt;Data!$G$11*0.25,$C$13/$G$32,IF(A3128&gt;Data!$G$11*0.25,$C$13,$C$13*10)),"")</f>
        <v/>
      </c>
      <c r="H3128" s="43" t="str">
        <f>IF(A3128&lt;&gt;"",IF(Data!$G$9="constant",$C$13,IF(Data!$G$9="squeeze",G3128,F3128)),"")</f>
        <v/>
      </c>
      <c r="I3128" s="38" t="str">
        <f ca="1">IF(ISNUMBER(A3128),NORMINV(RAND(),0,IF(AND(Data!$G$9="squeeze",A3128&lt;Data!$G$11*0.25),$H$32,1)*$C$30*$C$13)*($C$14*$C$12),"")</f>
        <v/>
      </c>
      <c r="J3128" s="42" t="str">
        <f ca="1">IFERROR(IF(Data!$C$6="Real",B3128,I3128+J3127+($C$14*$C$12)*(NORMINV(RAND(),$C$15,CHOOSE($G$13,$C$13,F3128,G3128)))),"")</f>
        <v/>
      </c>
      <c r="K3128" s="88" t="str">
        <f>IF(ISNUMBER(A3128), IF($G$16="fixed",$G$17,MIN(H3128*Data!$C$7*$C$16*0.5,$C$17*Data!$C$7))*$C$12,"")</f>
        <v/>
      </c>
      <c r="L3128" s="42" t="str">
        <f t="shared" ca="1" si="1470"/>
        <v/>
      </c>
      <c r="M3128" s="44" t="str">
        <f t="shared" ca="1" si="1471"/>
        <v/>
      </c>
      <c r="N3128" s="44" t="str">
        <f t="shared" ca="1" si="1472"/>
        <v/>
      </c>
      <c r="O3128" s="108" t="str">
        <f t="shared" si="1456"/>
        <v/>
      </c>
      <c r="P3128" s="102" t="str">
        <f t="shared" si="1457"/>
        <v/>
      </c>
      <c r="Q3128" s="102" t="str">
        <f t="shared" si="1458"/>
        <v/>
      </c>
      <c r="R3128" s="120" t="str">
        <f t="shared" si="1459"/>
        <v/>
      </c>
      <c r="S3128" s="54" t="str">
        <f t="shared" si="1460"/>
        <v/>
      </c>
      <c r="T3128" s="5" t="str">
        <f t="shared" si="1461"/>
        <v/>
      </c>
      <c r="U3128" s="152" t="str">
        <f t="shared" si="1444"/>
        <v/>
      </c>
      <c r="V3128" s="152" t="str">
        <f t="shared" si="1445"/>
        <v/>
      </c>
      <c r="W3128" s="153" t="str">
        <f t="shared" si="1446"/>
        <v/>
      </c>
      <c r="X3128" s="153" t="str">
        <f t="shared" si="1447"/>
        <v/>
      </c>
      <c r="Y3128" s="153" t="str">
        <f t="shared" si="1448"/>
        <v/>
      </c>
      <c r="Z3128" s="153" t="str">
        <f t="shared" si="1449"/>
        <v/>
      </c>
      <c r="AA3128" s="152" t="str">
        <f t="shared" si="1450"/>
        <v/>
      </c>
      <c r="AB3128" s="152" t="str">
        <f t="shared" si="1451"/>
        <v/>
      </c>
      <c r="AC3128" s="154" t="str">
        <f t="shared" si="1462"/>
        <v/>
      </c>
      <c r="AD3128" s="154" t="str">
        <f t="shared" si="1463"/>
        <v/>
      </c>
      <c r="AE3128" s="3" t="str">
        <f t="shared" si="1464"/>
        <v/>
      </c>
      <c r="AF3128" s="3" t="str">
        <f t="shared" si="1465"/>
        <v/>
      </c>
      <c r="AG3128" s="3" t="str">
        <f t="shared" si="1466"/>
        <v/>
      </c>
      <c r="AH3128" s="4" t="str">
        <f t="shared" si="1467"/>
        <v/>
      </c>
      <c r="AI3128" s="75" t="str">
        <f t="shared" si="1468"/>
        <v/>
      </c>
      <c r="AJ3128" s="75" t="str">
        <f t="shared" si="1469"/>
        <v/>
      </c>
    </row>
    <row r="3129" spans="1:36">
      <c r="A3129" s="41" t="str">
        <f t="shared" si="1452"/>
        <v/>
      </c>
      <c r="B3129" s="150" t="str">
        <f>IF(ISNUMBER(A3129),INDEX('MetaTrader Import'!$H$13:$J$5893,TRUNC(((A3129-$A$39+1)-1)/3)+1,MOD((A3129-$A$39+1)-1,3)+1),"")</f>
        <v/>
      </c>
      <c r="C3129" s="43" t="str">
        <f t="shared" si="1453"/>
        <v/>
      </c>
      <c r="D3129" s="43" t="str">
        <f t="shared" ca="1" si="1443"/>
        <v/>
      </c>
      <c r="E3129" s="43" t="str">
        <f t="shared" si="1454"/>
        <v/>
      </c>
      <c r="F3129" s="43" t="str">
        <f t="shared" si="1455"/>
        <v/>
      </c>
      <c r="G3129" s="43" t="str">
        <f>IF(A3129&lt;&gt;"",IF(A3129&lt;Data!$G$11*0.25,$C$13/$G$32,IF(A3129&gt;Data!$G$11*0.25,$C$13,$C$13*10)),"")</f>
        <v/>
      </c>
      <c r="H3129" s="43" t="str">
        <f>IF(A3129&lt;&gt;"",IF(Data!$G$9="constant",$C$13,IF(Data!$G$9="squeeze",G3129,F3129)),"")</f>
        <v/>
      </c>
      <c r="I3129" s="38" t="str">
        <f ca="1">IF(ISNUMBER(A3129),NORMINV(RAND(),0,IF(AND(Data!$G$9="squeeze",A3129&lt;Data!$G$11*0.25),$H$32,1)*$C$30*$C$13)*($C$14*$C$12),"")</f>
        <v/>
      </c>
      <c r="J3129" s="42" t="str">
        <f ca="1">IFERROR(IF(Data!$C$6="Real",B3129,I3129+J3128+($C$14*$C$12)*(NORMINV(RAND(),$C$15,CHOOSE($G$13,$C$13,F3129,G3129)))),"")</f>
        <v/>
      </c>
      <c r="K3129" s="88" t="str">
        <f>IF(ISNUMBER(A3129), IF($G$16="fixed",$G$17,MIN(H3129*Data!$C$7*$C$16*0.5,$C$17*Data!$C$7))*$C$12,"")</f>
        <v/>
      </c>
      <c r="L3129" s="42" t="str">
        <f t="shared" ca="1" si="1470"/>
        <v/>
      </c>
      <c r="M3129" s="44" t="str">
        <f t="shared" ca="1" si="1471"/>
        <v/>
      </c>
      <c r="N3129" s="44" t="str">
        <f t="shared" ca="1" si="1472"/>
        <v/>
      </c>
      <c r="O3129" s="108" t="str">
        <f t="shared" si="1456"/>
        <v/>
      </c>
      <c r="P3129" s="102" t="str">
        <f t="shared" si="1457"/>
        <v/>
      </c>
      <c r="Q3129" s="102" t="str">
        <f t="shared" si="1458"/>
        <v/>
      </c>
      <c r="R3129" s="120" t="str">
        <f t="shared" si="1459"/>
        <v/>
      </c>
      <c r="S3129" s="54" t="str">
        <f t="shared" si="1460"/>
        <v/>
      </c>
      <c r="T3129" s="5" t="str">
        <f t="shared" si="1461"/>
        <v/>
      </c>
      <c r="U3129" s="152" t="str">
        <f t="shared" si="1444"/>
        <v/>
      </c>
      <c r="V3129" s="152" t="str">
        <f t="shared" si="1445"/>
        <v/>
      </c>
      <c r="W3129" s="153" t="str">
        <f t="shared" si="1446"/>
        <v/>
      </c>
      <c r="X3129" s="153" t="str">
        <f t="shared" si="1447"/>
        <v/>
      </c>
      <c r="Y3129" s="153" t="str">
        <f t="shared" si="1448"/>
        <v/>
      </c>
      <c r="Z3129" s="153" t="str">
        <f t="shared" si="1449"/>
        <v/>
      </c>
      <c r="AA3129" s="152" t="str">
        <f t="shared" si="1450"/>
        <v/>
      </c>
      <c r="AB3129" s="152" t="str">
        <f t="shared" si="1451"/>
        <v/>
      </c>
      <c r="AC3129" s="154" t="str">
        <f t="shared" si="1462"/>
        <v/>
      </c>
      <c r="AD3129" s="154" t="str">
        <f t="shared" si="1463"/>
        <v/>
      </c>
      <c r="AE3129" s="3" t="str">
        <f t="shared" si="1464"/>
        <v/>
      </c>
      <c r="AF3129" s="3" t="str">
        <f t="shared" si="1465"/>
        <v/>
      </c>
      <c r="AG3129" s="3" t="str">
        <f t="shared" si="1466"/>
        <v/>
      </c>
      <c r="AH3129" s="4" t="str">
        <f t="shared" si="1467"/>
        <v/>
      </c>
      <c r="AI3129" s="75" t="str">
        <f t="shared" si="1468"/>
        <v/>
      </c>
      <c r="AJ3129" s="75" t="str">
        <f t="shared" si="1469"/>
        <v/>
      </c>
    </row>
    <row r="3130" spans="1:36">
      <c r="A3130" s="41" t="str">
        <f t="shared" si="1452"/>
        <v/>
      </c>
      <c r="B3130" s="150" t="str">
        <f>IF(ISNUMBER(A3130),INDEX('MetaTrader Import'!$H$13:$J$5893,TRUNC(((A3130-$A$39+1)-1)/3)+1,MOD((A3130-$A$39+1)-1,3)+1),"")</f>
        <v/>
      </c>
      <c r="C3130" s="43" t="str">
        <f t="shared" si="1453"/>
        <v/>
      </c>
      <c r="D3130" s="43" t="str">
        <f t="shared" ca="1" si="1443"/>
        <v/>
      </c>
      <c r="E3130" s="43" t="str">
        <f t="shared" si="1454"/>
        <v/>
      </c>
      <c r="F3130" s="43" t="str">
        <f t="shared" si="1455"/>
        <v/>
      </c>
      <c r="G3130" s="43" t="str">
        <f>IF(A3130&lt;&gt;"",IF(A3130&lt;Data!$G$11*0.25,$C$13/$G$32,IF(A3130&gt;Data!$G$11*0.25,$C$13,$C$13*10)),"")</f>
        <v/>
      </c>
      <c r="H3130" s="43" t="str">
        <f>IF(A3130&lt;&gt;"",IF(Data!$G$9="constant",$C$13,IF(Data!$G$9="squeeze",G3130,F3130)),"")</f>
        <v/>
      </c>
      <c r="I3130" s="38" t="str">
        <f ca="1">IF(ISNUMBER(A3130),NORMINV(RAND(),0,IF(AND(Data!$G$9="squeeze",A3130&lt;Data!$G$11*0.25),$H$32,1)*$C$30*$C$13)*($C$14*$C$12),"")</f>
        <v/>
      </c>
      <c r="J3130" s="42" t="str">
        <f ca="1">IFERROR(IF(Data!$C$6="Real",B3130,I3130+J3129+($C$14*$C$12)*(NORMINV(RAND(),$C$15,CHOOSE($G$13,$C$13,F3130,G3130)))),"")</f>
        <v/>
      </c>
      <c r="K3130" s="88" t="str">
        <f>IF(ISNUMBER(A3130), IF($G$16="fixed",$G$17,MIN(H3130*Data!$C$7*$C$16*0.5,$C$17*Data!$C$7))*$C$12,"")</f>
        <v/>
      </c>
      <c r="L3130" s="42" t="str">
        <f t="shared" ca="1" si="1470"/>
        <v/>
      </c>
      <c r="M3130" s="44" t="str">
        <f t="shared" ca="1" si="1471"/>
        <v/>
      </c>
      <c r="N3130" s="44" t="str">
        <f t="shared" ca="1" si="1472"/>
        <v/>
      </c>
      <c r="O3130" s="108" t="str">
        <f t="shared" si="1456"/>
        <v/>
      </c>
      <c r="P3130" s="102" t="str">
        <f t="shared" si="1457"/>
        <v/>
      </c>
      <c r="Q3130" s="102" t="str">
        <f t="shared" si="1458"/>
        <v/>
      </c>
      <c r="R3130" s="120" t="str">
        <f t="shared" si="1459"/>
        <v/>
      </c>
      <c r="S3130" s="54" t="str">
        <f t="shared" si="1460"/>
        <v/>
      </c>
      <c r="T3130" s="5" t="str">
        <f t="shared" si="1461"/>
        <v/>
      </c>
      <c r="U3130" s="152" t="str">
        <f t="shared" si="1444"/>
        <v/>
      </c>
      <c r="V3130" s="152" t="str">
        <f t="shared" si="1445"/>
        <v/>
      </c>
      <c r="W3130" s="153" t="str">
        <f t="shared" si="1446"/>
        <v/>
      </c>
      <c r="X3130" s="153" t="str">
        <f t="shared" si="1447"/>
        <v/>
      </c>
      <c r="Y3130" s="153" t="str">
        <f t="shared" si="1448"/>
        <v/>
      </c>
      <c r="Z3130" s="153" t="str">
        <f t="shared" si="1449"/>
        <v/>
      </c>
      <c r="AA3130" s="152" t="str">
        <f t="shared" si="1450"/>
        <v/>
      </c>
      <c r="AB3130" s="152" t="str">
        <f t="shared" si="1451"/>
        <v/>
      </c>
      <c r="AC3130" s="154" t="str">
        <f t="shared" si="1462"/>
        <v/>
      </c>
      <c r="AD3130" s="154" t="str">
        <f t="shared" si="1463"/>
        <v/>
      </c>
      <c r="AE3130" s="3" t="str">
        <f t="shared" si="1464"/>
        <v/>
      </c>
      <c r="AF3130" s="3" t="str">
        <f t="shared" si="1465"/>
        <v/>
      </c>
      <c r="AG3130" s="3" t="str">
        <f t="shared" si="1466"/>
        <v/>
      </c>
      <c r="AH3130" s="4" t="str">
        <f t="shared" si="1467"/>
        <v/>
      </c>
      <c r="AI3130" s="75" t="str">
        <f t="shared" si="1468"/>
        <v/>
      </c>
      <c r="AJ3130" s="75" t="str">
        <f t="shared" si="1469"/>
        <v/>
      </c>
    </row>
    <row r="3131" spans="1:36">
      <c r="A3131" s="41" t="str">
        <f t="shared" si="1452"/>
        <v/>
      </c>
      <c r="B3131" s="150" t="str">
        <f>IF(ISNUMBER(A3131),INDEX('MetaTrader Import'!$H$13:$J$5893,TRUNC(((A3131-$A$39+1)-1)/3)+1,MOD((A3131-$A$39+1)-1,3)+1),"")</f>
        <v/>
      </c>
      <c r="C3131" s="43" t="str">
        <f t="shared" si="1453"/>
        <v/>
      </c>
      <c r="D3131" s="43" t="str">
        <f t="shared" ca="1" si="1443"/>
        <v/>
      </c>
      <c r="E3131" s="43" t="str">
        <f t="shared" si="1454"/>
        <v/>
      </c>
      <c r="F3131" s="43" t="str">
        <f t="shared" si="1455"/>
        <v/>
      </c>
      <c r="G3131" s="43" t="str">
        <f>IF(A3131&lt;&gt;"",IF(A3131&lt;Data!$G$11*0.25,$C$13/$G$32,IF(A3131&gt;Data!$G$11*0.25,$C$13,$C$13*10)),"")</f>
        <v/>
      </c>
      <c r="H3131" s="43" t="str">
        <f>IF(A3131&lt;&gt;"",IF(Data!$G$9="constant",$C$13,IF(Data!$G$9="squeeze",G3131,F3131)),"")</f>
        <v/>
      </c>
      <c r="I3131" s="38" t="str">
        <f ca="1">IF(ISNUMBER(A3131),NORMINV(RAND(),0,IF(AND(Data!$G$9="squeeze",A3131&lt;Data!$G$11*0.25),$H$32,1)*$C$30*$C$13)*($C$14*$C$12),"")</f>
        <v/>
      </c>
      <c r="J3131" s="42" t="str">
        <f ca="1">IFERROR(IF(Data!$C$6="Real",B3131,I3131+J3130+($C$14*$C$12)*(NORMINV(RAND(),$C$15,CHOOSE($G$13,$C$13,F3131,G3131)))),"")</f>
        <v/>
      </c>
      <c r="K3131" s="88" t="str">
        <f>IF(ISNUMBER(A3131), IF($G$16="fixed",$G$17,MIN(H3131*Data!$C$7*$C$16*0.5,$C$17*Data!$C$7))*$C$12,"")</f>
        <v/>
      </c>
      <c r="L3131" s="42" t="str">
        <f t="shared" ca="1" si="1470"/>
        <v/>
      </c>
      <c r="M3131" s="44" t="str">
        <f t="shared" ca="1" si="1471"/>
        <v/>
      </c>
      <c r="N3131" s="44" t="str">
        <f t="shared" ca="1" si="1472"/>
        <v/>
      </c>
      <c r="O3131" s="108" t="str">
        <f t="shared" si="1456"/>
        <v/>
      </c>
      <c r="P3131" s="102" t="str">
        <f t="shared" si="1457"/>
        <v/>
      </c>
      <c r="Q3131" s="102" t="str">
        <f t="shared" si="1458"/>
        <v/>
      </c>
      <c r="R3131" s="120" t="str">
        <f t="shared" si="1459"/>
        <v/>
      </c>
      <c r="S3131" s="54" t="str">
        <f t="shared" si="1460"/>
        <v/>
      </c>
      <c r="T3131" s="5" t="str">
        <f t="shared" si="1461"/>
        <v/>
      </c>
      <c r="U3131" s="152" t="str">
        <f t="shared" si="1444"/>
        <v/>
      </c>
      <c r="V3131" s="152" t="str">
        <f t="shared" si="1445"/>
        <v/>
      </c>
      <c r="W3131" s="153" t="str">
        <f t="shared" si="1446"/>
        <v/>
      </c>
      <c r="X3131" s="153" t="str">
        <f t="shared" si="1447"/>
        <v/>
      </c>
      <c r="Y3131" s="153" t="str">
        <f t="shared" si="1448"/>
        <v/>
      </c>
      <c r="Z3131" s="153" t="str">
        <f t="shared" si="1449"/>
        <v/>
      </c>
      <c r="AA3131" s="152" t="str">
        <f t="shared" si="1450"/>
        <v/>
      </c>
      <c r="AB3131" s="152" t="str">
        <f t="shared" si="1451"/>
        <v/>
      </c>
      <c r="AC3131" s="154" t="str">
        <f t="shared" si="1462"/>
        <v/>
      </c>
      <c r="AD3131" s="154" t="str">
        <f t="shared" si="1463"/>
        <v/>
      </c>
      <c r="AE3131" s="3" t="str">
        <f t="shared" si="1464"/>
        <v/>
      </c>
      <c r="AF3131" s="3" t="str">
        <f t="shared" si="1465"/>
        <v/>
      </c>
      <c r="AG3131" s="3" t="str">
        <f t="shared" si="1466"/>
        <v/>
      </c>
      <c r="AH3131" s="4" t="str">
        <f t="shared" si="1467"/>
        <v/>
      </c>
      <c r="AI3131" s="75" t="str">
        <f t="shared" si="1468"/>
        <v/>
      </c>
      <c r="AJ3131" s="75" t="str">
        <f t="shared" si="1469"/>
        <v/>
      </c>
    </row>
    <row r="3132" spans="1:36">
      <c r="A3132" s="41" t="str">
        <f t="shared" si="1452"/>
        <v/>
      </c>
      <c r="B3132" s="150" t="str">
        <f>IF(ISNUMBER(A3132),INDEX('MetaTrader Import'!$H$13:$J$5893,TRUNC(((A3132-$A$39+1)-1)/3)+1,MOD((A3132-$A$39+1)-1,3)+1),"")</f>
        <v/>
      </c>
      <c r="C3132" s="43" t="str">
        <f t="shared" si="1453"/>
        <v/>
      </c>
      <c r="D3132" s="43" t="str">
        <f t="shared" ca="1" si="1443"/>
        <v/>
      </c>
      <c r="E3132" s="43" t="str">
        <f t="shared" si="1454"/>
        <v/>
      </c>
      <c r="F3132" s="43" t="str">
        <f t="shared" si="1455"/>
        <v/>
      </c>
      <c r="G3132" s="43" t="str">
        <f>IF(A3132&lt;&gt;"",IF(A3132&lt;Data!$G$11*0.25,$C$13/$G$32,IF(A3132&gt;Data!$G$11*0.25,$C$13,$C$13*10)),"")</f>
        <v/>
      </c>
      <c r="H3132" s="43" t="str">
        <f>IF(A3132&lt;&gt;"",IF(Data!$G$9="constant",$C$13,IF(Data!$G$9="squeeze",G3132,F3132)),"")</f>
        <v/>
      </c>
      <c r="I3132" s="38" t="str">
        <f ca="1">IF(ISNUMBER(A3132),NORMINV(RAND(),0,IF(AND(Data!$G$9="squeeze",A3132&lt;Data!$G$11*0.25),$H$32,1)*$C$30*$C$13)*($C$14*$C$12),"")</f>
        <v/>
      </c>
      <c r="J3132" s="42" t="str">
        <f ca="1">IFERROR(IF(Data!$C$6="Real",B3132,I3132+J3131+($C$14*$C$12)*(NORMINV(RAND(),$C$15,CHOOSE($G$13,$C$13,F3132,G3132)))),"")</f>
        <v/>
      </c>
      <c r="K3132" s="88" t="str">
        <f>IF(ISNUMBER(A3132), IF($G$16="fixed",$G$17,MIN(H3132*Data!$C$7*$C$16*0.5,$C$17*Data!$C$7))*$C$12,"")</f>
        <v/>
      </c>
      <c r="L3132" s="42" t="str">
        <f t="shared" ca="1" si="1470"/>
        <v/>
      </c>
      <c r="M3132" s="44" t="str">
        <f t="shared" ca="1" si="1471"/>
        <v/>
      </c>
      <c r="N3132" s="44" t="str">
        <f t="shared" ca="1" si="1472"/>
        <v/>
      </c>
      <c r="O3132" s="108" t="str">
        <f t="shared" si="1456"/>
        <v/>
      </c>
      <c r="P3132" s="102" t="str">
        <f t="shared" si="1457"/>
        <v/>
      </c>
      <c r="Q3132" s="102" t="str">
        <f t="shared" si="1458"/>
        <v/>
      </c>
      <c r="R3132" s="120" t="str">
        <f t="shared" si="1459"/>
        <v/>
      </c>
      <c r="S3132" s="54" t="str">
        <f t="shared" si="1460"/>
        <v/>
      </c>
      <c r="T3132" s="5" t="str">
        <f t="shared" si="1461"/>
        <v/>
      </c>
      <c r="U3132" s="152" t="str">
        <f t="shared" si="1444"/>
        <v/>
      </c>
      <c r="V3132" s="152" t="str">
        <f t="shared" si="1445"/>
        <v/>
      </c>
      <c r="W3132" s="153" t="str">
        <f t="shared" si="1446"/>
        <v/>
      </c>
      <c r="X3132" s="153" t="str">
        <f t="shared" si="1447"/>
        <v/>
      </c>
      <c r="Y3132" s="153" t="str">
        <f t="shared" si="1448"/>
        <v/>
      </c>
      <c r="Z3132" s="153" t="str">
        <f t="shared" si="1449"/>
        <v/>
      </c>
      <c r="AA3132" s="152" t="str">
        <f t="shared" si="1450"/>
        <v/>
      </c>
      <c r="AB3132" s="152" t="str">
        <f t="shared" si="1451"/>
        <v/>
      </c>
      <c r="AC3132" s="154" t="str">
        <f t="shared" si="1462"/>
        <v/>
      </c>
      <c r="AD3132" s="154" t="str">
        <f t="shared" si="1463"/>
        <v/>
      </c>
      <c r="AE3132" s="3" t="str">
        <f t="shared" si="1464"/>
        <v/>
      </c>
      <c r="AF3132" s="3" t="str">
        <f t="shared" si="1465"/>
        <v/>
      </c>
      <c r="AG3132" s="3" t="str">
        <f t="shared" si="1466"/>
        <v/>
      </c>
      <c r="AH3132" s="4" t="str">
        <f t="shared" si="1467"/>
        <v/>
      </c>
      <c r="AI3132" s="75" t="str">
        <f t="shared" si="1468"/>
        <v/>
      </c>
      <c r="AJ3132" s="75" t="str">
        <f t="shared" si="1469"/>
        <v/>
      </c>
    </row>
    <row r="3133" spans="1:36">
      <c r="A3133" s="41" t="str">
        <f t="shared" si="1452"/>
        <v/>
      </c>
      <c r="B3133" s="150" t="str">
        <f>IF(ISNUMBER(A3133),INDEX('MetaTrader Import'!$H$13:$J$5893,TRUNC(((A3133-$A$39+1)-1)/3)+1,MOD((A3133-$A$39+1)-1,3)+1),"")</f>
        <v/>
      </c>
      <c r="C3133" s="43" t="str">
        <f t="shared" si="1453"/>
        <v/>
      </c>
      <c r="D3133" s="43" t="str">
        <f t="shared" ca="1" si="1443"/>
        <v/>
      </c>
      <c r="E3133" s="43" t="str">
        <f t="shared" si="1454"/>
        <v/>
      </c>
      <c r="F3133" s="43" t="str">
        <f t="shared" si="1455"/>
        <v/>
      </c>
      <c r="G3133" s="43" t="str">
        <f>IF(A3133&lt;&gt;"",IF(A3133&lt;Data!$G$11*0.25,$C$13/$G$32,IF(A3133&gt;Data!$G$11*0.25,$C$13,$C$13*10)),"")</f>
        <v/>
      </c>
      <c r="H3133" s="43" t="str">
        <f>IF(A3133&lt;&gt;"",IF(Data!$G$9="constant",$C$13,IF(Data!$G$9="squeeze",G3133,F3133)),"")</f>
        <v/>
      </c>
      <c r="I3133" s="38" t="str">
        <f ca="1">IF(ISNUMBER(A3133),NORMINV(RAND(),0,IF(AND(Data!$G$9="squeeze",A3133&lt;Data!$G$11*0.25),$H$32,1)*$C$30*$C$13)*($C$14*$C$12),"")</f>
        <v/>
      </c>
      <c r="J3133" s="42" t="str">
        <f ca="1">IFERROR(IF(Data!$C$6="Real",B3133,I3133+J3132+($C$14*$C$12)*(NORMINV(RAND(),$C$15,CHOOSE($G$13,$C$13,F3133,G3133)))),"")</f>
        <v/>
      </c>
      <c r="K3133" s="88" t="str">
        <f>IF(ISNUMBER(A3133), IF($G$16="fixed",$G$17,MIN(H3133*Data!$C$7*$C$16*0.5,$C$17*Data!$C$7))*$C$12,"")</f>
        <v/>
      </c>
      <c r="L3133" s="42" t="str">
        <f t="shared" ca="1" si="1470"/>
        <v/>
      </c>
      <c r="M3133" s="44" t="str">
        <f t="shared" ca="1" si="1471"/>
        <v/>
      </c>
      <c r="N3133" s="44" t="str">
        <f t="shared" ca="1" si="1472"/>
        <v/>
      </c>
      <c r="O3133" s="108" t="str">
        <f t="shared" si="1456"/>
        <v/>
      </c>
      <c r="P3133" s="102" t="str">
        <f t="shared" si="1457"/>
        <v/>
      </c>
      <c r="Q3133" s="102" t="str">
        <f t="shared" si="1458"/>
        <v/>
      </c>
      <c r="R3133" s="120" t="str">
        <f t="shared" si="1459"/>
        <v/>
      </c>
      <c r="S3133" s="54" t="str">
        <f t="shared" si="1460"/>
        <v/>
      </c>
      <c r="T3133" s="5" t="str">
        <f t="shared" si="1461"/>
        <v/>
      </c>
      <c r="U3133" s="152" t="str">
        <f t="shared" si="1444"/>
        <v/>
      </c>
      <c r="V3133" s="152" t="str">
        <f t="shared" si="1445"/>
        <v/>
      </c>
      <c r="W3133" s="153" t="str">
        <f t="shared" si="1446"/>
        <v/>
      </c>
      <c r="X3133" s="153" t="str">
        <f t="shared" si="1447"/>
        <v/>
      </c>
      <c r="Y3133" s="153" t="str">
        <f t="shared" si="1448"/>
        <v/>
      </c>
      <c r="Z3133" s="153" t="str">
        <f t="shared" si="1449"/>
        <v/>
      </c>
      <c r="AA3133" s="152" t="str">
        <f t="shared" si="1450"/>
        <v/>
      </c>
      <c r="AB3133" s="152" t="str">
        <f t="shared" si="1451"/>
        <v/>
      </c>
      <c r="AC3133" s="154" t="str">
        <f t="shared" si="1462"/>
        <v/>
      </c>
      <c r="AD3133" s="154" t="str">
        <f t="shared" si="1463"/>
        <v/>
      </c>
      <c r="AE3133" s="3" t="str">
        <f t="shared" si="1464"/>
        <v/>
      </c>
      <c r="AF3133" s="3" t="str">
        <f t="shared" si="1465"/>
        <v/>
      </c>
      <c r="AG3133" s="3" t="str">
        <f t="shared" si="1466"/>
        <v/>
      </c>
      <c r="AH3133" s="4" t="str">
        <f t="shared" si="1467"/>
        <v/>
      </c>
      <c r="AI3133" s="75" t="str">
        <f t="shared" si="1468"/>
        <v/>
      </c>
      <c r="AJ3133" s="75" t="str">
        <f t="shared" si="1469"/>
        <v/>
      </c>
    </row>
    <row r="3134" spans="1:36">
      <c r="A3134" s="41" t="str">
        <f t="shared" si="1452"/>
        <v/>
      </c>
      <c r="B3134" s="150" t="str">
        <f>IF(ISNUMBER(A3134),INDEX('MetaTrader Import'!$H$13:$J$5893,TRUNC(((A3134-$A$39+1)-1)/3)+1,MOD((A3134-$A$39+1)-1,3)+1),"")</f>
        <v/>
      </c>
      <c r="C3134" s="43" t="str">
        <f t="shared" si="1453"/>
        <v/>
      </c>
      <c r="D3134" s="43" t="str">
        <f t="shared" ca="1" si="1443"/>
        <v/>
      </c>
      <c r="E3134" s="43" t="str">
        <f t="shared" si="1454"/>
        <v/>
      </c>
      <c r="F3134" s="43" t="str">
        <f t="shared" si="1455"/>
        <v/>
      </c>
      <c r="G3134" s="43" t="str">
        <f>IF(A3134&lt;&gt;"",IF(A3134&lt;Data!$G$11*0.25,$C$13/$G$32,IF(A3134&gt;Data!$G$11*0.25,$C$13,$C$13*10)),"")</f>
        <v/>
      </c>
      <c r="H3134" s="43" t="str">
        <f>IF(A3134&lt;&gt;"",IF(Data!$G$9="constant",$C$13,IF(Data!$G$9="squeeze",G3134,F3134)),"")</f>
        <v/>
      </c>
      <c r="I3134" s="38" t="str">
        <f ca="1">IF(ISNUMBER(A3134),NORMINV(RAND(),0,IF(AND(Data!$G$9="squeeze",A3134&lt;Data!$G$11*0.25),$H$32,1)*$C$30*$C$13)*($C$14*$C$12),"")</f>
        <v/>
      </c>
      <c r="J3134" s="42" t="str">
        <f ca="1">IFERROR(IF(Data!$C$6="Real",B3134,I3134+J3133+($C$14*$C$12)*(NORMINV(RAND(),$C$15,CHOOSE($G$13,$C$13,F3134,G3134)))),"")</f>
        <v/>
      </c>
      <c r="K3134" s="88" t="str">
        <f>IF(ISNUMBER(A3134), IF($G$16="fixed",$G$17,MIN(H3134*Data!$C$7*$C$16*0.5,$C$17*Data!$C$7))*$C$12,"")</f>
        <v/>
      </c>
      <c r="L3134" s="42" t="str">
        <f t="shared" ca="1" si="1470"/>
        <v/>
      </c>
      <c r="M3134" s="44" t="str">
        <f t="shared" ca="1" si="1471"/>
        <v/>
      </c>
      <c r="N3134" s="44" t="str">
        <f t="shared" ca="1" si="1472"/>
        <v/>
      </c>
      <c r="O3134" s="108" t="str">
        <f t="shared" si="1456"/>
        <v/>
      </c>
      <c r="P3134" s="102" t="str">
        <f t="shared" si="1457"/>
        <v/>
      </c>
      <c r="Q3134" s="102" t="str">
        <f t="shared" si="1458"/>
        <v/>
      </c>
      <c r="R3134" s="120" t="str">
        <f t="shared" si="1459"/>
        <v/>
      </c>
      <c r="S3134" s="54" t="str">
        <f t="shared" si="1460"/>
        <v/>
      </c>
      <c r="T3134" s="5" t="str">
        <f t="shared" si="1461"/>
        <v/>
      </c>
      <c r="U3134" s="152" t="str">
        <f t="shared" si="1444"/>
        <v/>
      </c>
      <c r="V3134" s="152" t="str">
        <f t="shared" si="1445"/>
        <v/>
      </c>
      <c r="W3134" s="153" t="str">
        <f t="shared" si="1446"/>
        <v/>
      </c>
      <c r="X3134" s="153" t="str">
        <f t="shared" si="1447"/>
        <v/>
      </c>
      <c r="Y3134" s="153" t="str">
        <f t="shared" si="1448"/>
        <v/>
      </c>
      <c r="Z3134" s="153" t="str">
        <f t="shared" si="1449"/>
        <v/>
      </c>
      <c r="AA3134" s="152" t="str">
        <f t="shared" si="1450"/>
        <v/>
      </c>
      <c r="AB3134" s="152" t="str">
        <f t="shared" si="1451"/>
        <v/>
      </c>
      <c r="AC3134" s="154" t="str">
        <f t="shared" si="1462"/>
        <v/>
      </c>
      <c r="AD3134" s="154" t="str">
        <f t="shared" si="1463"/>
        <v/>
      </c>
      <c r="AE3134" s="3" t="str">
        <f t="shared" si="1464"/>
        <v/>
      </c>
      <c r="AF3134" s="3" t="str">
        <f t="shared" si="1465"/>
        <v/>
      </c>
      <c r="AG3134" s="3" t="str">
        <f t="shared" si="1466"/>
        <v/>
      </c>
      <c r="AH3134" s="4" t="str">
        <f t="shared" si="1467"/>
        <v/>
      </c>
      <c r="AI3134" s="75" t="str">
        <f t="shared" si="1468"/>
        <v/>
      </c>
      <c r="AJ3134" s="75" t="str">
        <f t="shared" si="1469"/>
        <v/>
      </c>
    </row>
    <row r="3135" spans="1:36">
      <c r="A3135" s="41" t="str">
        <f t="shared" si="1452"/>
        <v/>
      </c>
      <c r="B3135" s="150" t="str">
        <f>IF(ISNUMBER(A3135),INDEX('MetaTrader Import'!$H$13:$J$5893,TRUNC(((A3135-$A$39+1)-1)/3)+1,MOD((A3135-$A$39+1)-1,3)+1),"")</f>
        <v/>
      </c>
      <c r="C3135" s="43" t="str">
        <f t="shared" si="1453"/>
        <v/>
      </c>
      <c r="D3135" s="43" t="str">
        <f t="shared" ca="1" si="1443"/>
        <v/>
      </c>
      <c r="E3135" s="43" t="str">
        <f t="shared" si="1454"/>
        <v/>
      </c>
      <c r="F3135" s="43" t="str">
        <f t="shared" si="1455"/>
        <v/>
      </c>
      <c r="G3135" s="43" t="str">
        <f>IF(A3135&lt;&gt;"",IF(A3135&lt;Data!$G$11*0.25,$C$13/$G$32,IF(A3135&gt;Data!$G$11*0.25,$C$13,$C$13*10)),"")</f>
        <v/>
      </c>
      <c r="H3135" s="43" t="str">
        <f>IF(A3135&lt;&gt;"",IF(Data!$G$9="constant",$C$13,IF(Data!$G$9="squeeze",G3135,F3135)),"")</f>
        <v/>
      </c>
      <c r="I3135" s="38" t="str">
        <f ca="1">IF(ISNUMBER(A3135),NORMINV(RAND(),0,IF(AND(Data!$G$9="squeeze",A3135&lt;Data!$G$11*0.25),$H$32,1)*$C$30*$C$13)*($C$14*$C$12),"")</f>
        <v/>
      </c>
      <c r="J3135" s="42" t="str">
        <f ca="1">IFERROR(IF(Data!$C$6="Real",B3135,I3135+J3134+($C$14*$C$12)*(NORMINV(RAND(),$C$15,CHOOSE($G$13,$C$13,F3135,G3135)))),"")</f>
        <v/>
      </c>
      <c r="K3135" s="88" t="str">
        <f>IF(ISNUMBER(A3135), IF($G$16="fixed",$G$17,MIN(H3135*Data!$C$7*$C$16*0.5,$C$17*Data!$C$7))*$C$12,"")</f>
        <v/>
      </c>
      <c r="L3135" s="42" t="str">
        <f t="shared" ca="1" si="1470"/>
        <v/>
      </c>
      <c r="M3135" s="44" t="str">
        <f t="shared" ca="1" si="1471"/>
        <v/>
      </c>
      <c r="N3135" s="44" t="str">
        <f t="shared" ca="1" si="1472"/>
        <v/>
      </c>
      <c r="O3135" s="108" t="str">
        <f t="shared" si="1456"/>
        <v/>
      </c>
      <c r="P3135" s="102" t="str">
        <f t="shared" si="1457"/>
        <v/>
      </c>
      <c r="Q3135" s="102" t="str">
        <f t="shared" si="1458"/>
        <v/>
      </c>
      <c r="R3135" s="120" t="str">
        <f t="shared" si="1459"/>
        <v/>
      </c>
      <c r="S3135" s="54" t="str">
        <f t="shared" si="1460"/>
        <v/>
      </c>
      <c r="T3135" s="5" t="str">
        <f t="shared" si="1461"/>
        <v/>
      </c>
      <c r="U3135" s="152" t="str">
        <f t="shared" si="1444"/>
        <v/>
      </c>
      <c r="V3135" s="152" t="str">
        <f t="shared" si="1445"/>
        <v/>
      </c>
      <c r="W3135" s="153" t="str">
        <f t="shared" si="1446"/>
        <v/>
      </c>
      <c r="X3135" s="153" t="str">
        <f t="shared" si="1447"/>
        <v/>
      </c>
      <c r="Y3135" s="153" t="str">
        <f t="shared" si="1448"/>
        <v/>
      </c>
      <c r="Z3135" s="153" t="str">
        <f t="shared" si="1449"/>
        <v/>
      </c>
      <c r="AA3135" s="152" t="str">
        <f t="shared" si="1450"/>
        <v/>
      </c>
      <c r="AB3135" s="152" t="str">
        <f t="shared" si="1451"/>
        <v/>
      </c>
      <c r="AC3135" s="154" t="str">
        <f t="shared" si="1462"/>
        <v/>
      </c>
      <c r="AD3135" s="154" t="str">
        <f t="shared" si="1463"/>
        <v/>
      </c>
      <c r="AE3135" s="3" t="str">
        <f t="shared" si="1464"/>
        <v/>
      </c>
      <c r="AF3135" s="3" t="str">
        <f t="shared" si="1465"/>
        <v/>
      </c>
      <c r="AG3135" s="3" t="str">
        <f t="shared" si="1466"/>
        <v/>
      </c>
      <c r="AH3135" s="4" t="str">
        <f t="shared" si="1467"/>
        <v/>
      </c>
      <c r="AI3135" s="75" t="str">
        <f t="shared" si="1468"/>
        <v/>
      </c>
      <c r="AJ3135" s="75" t="str">
        <f t="shared" si="1469"/>
        <v/>
      </c>
    </row>
    <row r="3136" spans="1:36">
      <c r="A3136" s="41" t="str">
        <f t="shared" si="1452"/>
        <v/>
      </c>
      <c r="B3136" s="150" t="str">
        <f>IF(ISNUMBER(A3136),INDEX('MetaTrader Import'!$H$13:$J$5893,TRUNC(((A3136-$A$39+1)-1)/3)+1,MOD((A3136-$A$39+1)-1,3)+1),"")</f>
        <v/>
      </c>
      <c r="C3136" s="43" t="str">
        <f t="shared" si="1453"/>
        <v/>
      </c>
      <c r="D3136" s="43" t="str">
        <f t="shared" ca="1" si="1443"/>
        <v/>
      </c>
      <c r="E3136" s="43" t="str">
        <f t="shared" si="1454"/>
        <v/>
      </c>
      <c r="F3136" s="43" t="str">
        <f t="shared" si="1455"/>
        <v/>
      </c>
      <c r="G3136" s="43" t="str">
        <f>IF(A3136&lt;&gt;"",IF(A3136&lt;Data!$G$11*0.25,$C$13/$G$32,IF(A3136&gt;Data!$G$11*0.25,$C$13,$C$13*10)),"")</f>
        <v/>
      </c>
      <c r="H3136" s="43" t="str">
        <f>IF(A3136&lt;&gt;"",IF(Data!$G$9="constant",$C$13,IF(Data!$G$9="squeeze",G3136,F3136)),"")</f>
        <v/>
      </c>
      <c r="I3136" s="38" t="str">
        <f ca="1">IF(ISNUMBER(A3136),NORMINV(RAND(),0,IF(AND(Data!$G$9="squeeze",A3136&lt;Data!$G$11*0.25),$H$32,1)*$C$30*$C$13)*($C$14*$C$12),"")</f>
        <v/>
      </c>
      <c r="J3136" s="42" t="str">
        <f ca="1">IFERROR(IF(Data!$C$6="Real",B3136,I3136+J3135+($C$14*$C$12)*(NORMINV(RAND(),$C$15,CHOOSE($G$13,$C$13,F3136,G3136)))),"")</f>
        <v/>
      </c>
      <c r="K3136" s="88" t="str">
        <f>IF(ISNUMBER(A3136), IF($G$16="fixed",$G$17,MIN(H3136*Data!$C$7*$C$16*0.5,$C$17*Data!$C$7))*$C$12,"")</f>
        <v/>
      </c>
      <c r="L3136" s="42" t="str">
        <f t="shared" ca="1" si="1470"/>
        <v/>
      </c>
      <c r="M3136" s="44" t="str">
        <f t="shared" ca="1" si="1471"/>
        <v/>
      </c>
      <c r="N3136" s="44" t="str">
        <f t="shared" ca="1" si="1472"/>
        <v/>
      </c>
      <c r="O3136" s="108" t="str">
        <f t="shared" si="1456"/>
        <v/>
      </c>
      <c r="P3136" s="102" t="str">
        <f t="shared" si="1457"/>
        <v/>
      </c>
      <c r="Q3136" s="102" t="str">
        <f t="shared" si="1458"/>
        <v/>
      </c>
      <c r="R3136" s="120" t="str">
        <f t="shared" si="1459"/>
        <v/>
      </c>
      <c r="S3136" s="54" t="str">
        <f t="shared" si="1460"/>
        <v/>
      </c>
      <c r="T3136" s="5" t="str">
        <f t="shared" si="1461"/>
        <v/>
      </c>
      <c r="U3136" s="152" t="str">
        <f t="shared" si="1444"/>
        <v/>
      </c>
      <c r="V3136" s="152" t="str">
        <f t="shared" si="1445"/>
        <v/>
      </c>
      <c r="W3136" s="153" t="str">
        <f t="shared" si="1446"/>
        <v/>
      </c>
      <c r="X3136" s="153" t="str">
        <f t="shared" si="1447"/>
        <v/>
      </c>
      <c r="Y3136" s="153" t="str">
        <f t="shared" si="1448"/>
        <v/>
      </c>
      <c r="Z3136" s="153" t="str">
        <f t="shared" si="1449"/>
        <v/>
      </c>
      <c r="AA3136" s="152" t="str">
        <f t="shared" si="1450"/>
        <v/>
      </c>
      <c r="AB3136" s="152" t="str">
        <f t="shared" si="1451"/>
        <v/>
      </c>
      <c r="AC3136" s="154" t="str">
        <f t="shared" si="1462"/>
        <v/>
      </c>
      <c r="AD3136" s="154" t="str">
        <f t="shared" si="1463"/>
        <v/>
      </c>
      <c r="AE3136" s="3" t="str">
        <f t="shared" si="1464"/>
        <v/>
      </c>
      <c r="AF3136" s="3" t="str">
        <f t="shared" si="1465"/>
        <v/>
      </c>
      <c r="AG3136" s="3" t="str">
        <f t="shared" si="1466"/>
        <v/>
      </c>
      <c r="AH3136" s="4" t="str">
        <f t="shared" si="1467"/>
        <v/>
      </c>
      <c r="AI3136" s="75" t="str">
        <f t="shared" si="1468"/>
        <v/>
      </c>
      <c r="AJ3136" s="75" t="str">
        <f t="shared" si="1469"/>
        <v/>
      </c>
    </row>
    <row r="3137" spans="1:36">
      <c r="A3137" s="41" t="str">
        <f t="shared" si="1452"/>
        <v/>
      </c>
      <c r="B3137" s="150" t="str">
        <f>IF(ISNUMBER(A3137),INDEX('MetaTrader Import'!$H$13:$J$5893,TRUNC(((A3137-$A$39+1)-1)/3)+1,MOD((A3137-$A$39+1)-1,3)+1),"")</f>
        <v/>
      </c>
      <c r="C3137" s="43" t="str">
        <f t="shared" si="1453"/>
        <v/>
      </c>
      <c r="D3137" s="43" t="str">
        <f t="shared" ca="1" si="1443"/>
        <v/>
      </c>
      <c r="E3137" s="43" t="str">
        <f t="shared" si="1454"/>
        <v/>
      </c>
      <c r="F3137" s="43" t="str">
        <f t="shared" si="1455"/>
        <v/>
      </c>
      <c r="G3137" s="43" t="str">
        <f>IF(A3137&lt;&gt;"",IF(A3137&lt;Data!$G$11*0.25,$C$13/$G$32,IF(A3137&gt;Data!$G$11*0.25,$C$13,$C$13*10)),"")</f>
        <v/>
      </c>
      <c r="H3137" s="43" t="str">
        <f>IF(A3137&lt;&gt;"",IF(Data!$G$9="constant",$C$13,IF(Data!$G$9="squeeze",G3137,F3137)),"")</f>
        <v/>
      </c>
      <c r="I3137" s="38" t="str">
        <f ca="1">IF(ISNUMBER(A3137),NORMINV(RAND(),0,IF(AND(Data!$G$9="squeeze",A3137&lt;Data!$G$11*0.25),$H$32,1)*$C$30*$C$13)*($C$14*$C$12),"")</f>
        <v/>
      </c>
      <c r="J3137" s="42" t="str">
        <f ca="1">IFERROR(IF(Data!$C$6="Real",B3137,I3137+J3136+($C$14*$C$12)*(NORMINV(RAND(),$C$15,CHOOSE($G$13,$C$13,F3137,G3137)))),"")</f>
        <v/>
      </c>
      <c r="K3137" s="88" t="str">
        <f>IF(ISNUMBER(A3137), IF($G$16="fixed",$G$17,MIN(H3137*Data!$C$7*$C$16*0.5,$C$17*Data!$C$7))*$C$12,"")</f>
        <v/>
      </c>
      <c r="L3137" s="42" t="str">
        <f t="shared" ca="1" si="1470"/>
        <v/>
      </c>
      <c r="M3137" s="44" t="str">
        <f t="shared" ca="1" si="1471"/>
        <v/>
      </c>
      <c r="N3137" s="44" t="str">
        <f t="shared" ca="1" si="1472"/>
        <v/>
      </c>
      <c r="O3137" s="108" t="str">
        <f t="shared" si="1456"/>
        <v/>
      </c>
      <c r="P3137" s="102" t="str">
        <f t="shared" si="1457"/>
        <v/>
      </c>
      <c r="Q3137" s="102" t="str">
        <f t="shared" si="1458"/>
        <v/>
      </c>
      <c r="R3137" s="120" t="str">
        <f t="shared" si="1459"/>
        <v/>
      </c>
      <c r="S3137" s="54" t="str">
        <f t="shared" si="1460"/>
        <v/>
      </c>
      <c r="T3137" s="5" t="str">
        <f t="shared" si="1461"/>
        <v/>
      </c>
      <c r="U3137" s="152" t="str">
        <f t="shared" si="1444"/>
        <v/>
      </c>
      <c r="V3137" s="152" t="str">
        <f t="shared" si="1445"/>
        <v/>
      </c>
      <c r="W3137" s="153" t="str">
        <f t="shared" si="1446"/>
        <v/>
      </c>
      <c r="X3137" s="153" t="str">
        <f t="shared" si="1447"/>
        <v/>
      </c>
      <c r="Y3137" s="153" t="str">
        <f t="shared" si="1448"/>
        <v/>
      </c>
      <c r="Z3137" s="153" t="str">
        <f t="shared" si="1449"/>
        <v/>
      </c>
      <c r="AA3137" s="152" t="str">
        <f t="shared" si="1450"/>
        <v/>
      </c>
      <c r="AB3137" s="152" t="str">
        <f t="shared" si="1451"/>
        <v/>
      </c>
      <c r="AC3137" s="154" t="str">
        <f t="shared" si="1462"/>
        <v/>
      </c>
      <c r="AD3137" s="154" t="str">
        <f t="shared" si="1463"/>
        <v/>
      </c>
      <c r="AE3137" s="3" t="str">
        <f t="shared" si="1464"/>
        <v/>
      </c>
      <c r="AF3137" s="3" t="str">
        <f t="shared" si="1465"/>
        <v/>
      </c>
      <c r="AG3137" s="3" t="str">
        <f t="shared" si="1466"/>
        <v/>
      </c>
      <c r="AH3137" s="4" t="str">
        <f t="shared" si="1467"/>
        <v/>
      </c>
      <c r="AI3137" s="75" t="str">
        <f t="shared" si="1468"/>
        <v/>
      </c>
      <c r="AJ3137" s="75" t="str">
        <f t="shared" si="1469"/>
        <v/>
      </c>
    </row>
    <row r="3138" spans="1:36">
      <c r="A3138" s="41" t="str">
        <f t="shared" si="1452"/>
        <v/>
      </c>
      <c r="B3138" s="150" t="str">
        <f>IF(ISNUMBER(A3138),INDEX('MetaTrader Import'!$H$13:$J$5893,TRUNC(((A3138-$A$39+1)-1)/3)+1,MOD((A3138-$A$39+1)-1,3)+1),"")</f>
        <v/>
      </c>
      <c r="C3138" s="43" t="str">
        <f t="shared" si="1453"/>
        <v/>
      </c>
      <c r="D3138" s="43" t="str">
        <f t="shared" ca="1" si="1443"/>
        <v/>
      </c>
      <c r="E3138" s="43" t="str">
        <f t="shared" si="1454"/>
        <v/>
      </c>
      <c r="F3138" s="43" t="str">
        <f t="shared" si="1455"/>
        <v/>
      </c>
      <c r="G3138" s="43" t="str">
        <f>IF(A3138&lt;&gt;"",IF(A3138&lt;Data!$G$11*0.25,$C$13/$G$32,IF(A3138&gt;Data!$G$11*0.25,$C$13,$C$13*10)),"")</f>
        <v/>
      </c>
      <c r="H3138" s="43" t="str">
        <f>IF(A3138&lt;&gt;"",IF(Data!$G$9="constant",$C$13,IF(Data!$G$9="squeeze",G3138,F3138)),"")</f>
        <v/>
      </c>
      <c r="I3138" s="38" t="str">
        <f ca="1">IF(ISNUMBER(A3138),NORMINV(RAND(),0,IF(AND(Data!$G$9="squeeze",A3138&lt;Data!$G$11*0.25),$H$32,1)*$C$30*$C$13)*($C$14*$C$12),"")</f>
        <v/>
      </c>
      <c r="J3138" s="42" t="str">
        <f ca="1">IFERROR(IF(Data!$C$6="Real",B3138,I3138+J3137+($C$14*$C$12)*(NORMINV(RAND(),$C$15,CHOOSE($G$13,$C$13,F3138,G3138)))),"")</f>
        <v/>
      </c>
      <c r="K3138" s="88" t="str">
        <f>IF(ISNUMBER(A3138), IF($G$16="fixed",$G$17,MIN(H3138*Data!$C$7*$C$16*0.5,$C$17*Data!$C$7))*$C$12,"")</f>
        <v/>
      </c>
      <c r="L3138" s="42" t="str">
        <f t="shared" ca="1" si="1470"/>
        <v/>
      </c>
      <c r="M3138" s="44" t="str">
        <f t="shared" ca="1" si="1471"/>
        <v/>
      </c>
      <c r="N3138" s="44" t="str">
        <f t="shared" ca="1" si="1472"/>
        <v/>
      </c>
      <c r="O3138" s="108" t="str">
        <f t="shared" si="1456"/>
        <v/>
      </c>
      <c r="P3138" s="102" t="str">
        <f t="shared" si="1457"/>
        <v/>
      </c>
      <c r="Q3138" s="102" t="str">
        <f t="shared" si="1458"/>
        <v/>
      </c>
      <c r="R3138" s="120" t="str">
        <f t="shared" si="1459"/>
        <v/>
      </c>
      <c r="S3138" s="54" t="str">
        <f t="shared" si="1460"/>
        <v/>
      </c>
      <c r="T3138" s="5" t="str">
        <f t="shared" si="1461"/>
        <v/>
      </c>
      <c r="U3138" s="152" t="str">
        <f t="shared" si="1444"/>
        <v/>
      </c>
      <c r="V3138" s="152" t="str">
        <f t="shared" si="1445"/>
        <v/>
      </c>
      <c r="W3138" s="153" t="str">
        <f t="shared" si="1446"/>
        <v/>
      </c>
      <c r="X3138" s="153" t="str">
        <f t="shared" si="1447"/>
        <v/>
      </c>
      <c r="Y3138" s="153" t="str">
        <f t="shared" si="1448"/>
        <v/>
      </c>
      <c r="Z3138" s="153" t="str">
        <f t="shared" si="1449"/>
        <v/>
      </c>
      <c r="AA3138" s="152" t="str">
        <f t="shared" si="1450"/>
        <v/>
      </c>
      <c r="AB3138" s="152" t="str">
        <f t="shared" si="1451"/>
        <v/>
      </c>
      <c r="AC3138" s="154" t="str">
        <f t="shared" si="1462"/>
        <v/>
      </c>
      <c r="AD3138" s="154" t="str">
        <f t="shared" si="1463"/>
        <v/>
      </c>
      <c r="AE3138" s="3" t="str">
        <f t="shared" si="1464"/>
        <v/>
      </c>
      <c r="AF3138" s="3" t="str">
        <f t="shared" si="1465"/>
        <v/>
      </c>
      <c r="AG3138" s="3" t="str">
        <f t="shared" si="1466"/>
        <v/>
      </c>
      <c r="AH3138" s="4" t="str">
        <f t="shared" si="1467"/>
        <v/>
      </c>
      <c r="AI3138" s="75" t="str">
        <f t="shared" si="1468"/>
        <v/>
      </c>
      <c r="AJ3138" s="75" t="str">
        <f t="shared" si="1469"/>
        <v/>
      </c>
    </row>
    <row r="3139" spans="1:36">
      <c r="A3139" s="41" t="str">
        <f t="shared" si="1452"/>
        <v/>
      </c>
      <c r="B3139" s="150" t="str">
        <f>IF(ISNUMBER(A3139),INDEX('MetaTrader Import'!$H$13:$J$5893,TRUNC(((A3139-$A$39+1)-1)/3)+1,MOD((A3139-$A$39+1)-1,3)+1),"")</f>
        <v/>
      </c>
      <c r="C3139" s="43" t="str">
        <f t="shared" si="1453"/>
        <v/>
      </c>
      <c r="D3139" s="43" t="str">
        <f t="shared" ref="D3139:D3202" ca="1" si="1473">IF(A3139&lt;&gt;"",NORMINV(RAND(),($C$23-C3139)*$C$28,$C$27)+NORMINV(RAND(),IF(RAND()&gt;$C$26,$C$25,0),$C$27),"")</f>
        <v/>
      </c>
      <c r="E3139" s="43" t="str">
        <f t="shared" si="1454"/>
        <v/>
      </c>
      <c r="F3139" s="43" t="str">
        <f t="shared" si="1455"/>
        <v/>
      </c>
      <c r="G3139" s="43" t="str">
        <f>IF(A3139&lt;&gt;"",IF(A3139&lt;Data!$G$11*0.25,$C$13/$G$32,IF(A3139&gt;Data!$G$11*0.25,$C$13,$C$13*10)),"")</f>
        <v/>
      </c>
      <c r="H3139" s="43" t="str">
        <f>IF(A3139&lt;&gt;"",IF(Data!$G$9="constant",$C$13,IF(Data!$G$9="squeeze",G3139,F3139)),"")</f>
        <v/>
      </c>
      <c r="I3139" s="38" t="str">
        <f ca="1">IF(ISNUMBER(A3139),NORMINV(RAND(),0,IF(AND(Data!$G$9="squeeze",A3139&lt;Data!$G$11*0.25),$H$32,1)*$C$30*$C$13)*($C$14*$C$12),"")</f>
        <v/>
      </c>
      <c r="J3139" s="42" t="str">
        <f ca="1">IFERROR(IF(Data!$C$6="Real",B3139,I3139+J3138+($C$14*$C$12)*(NORMINV(RAND(),$C$15,CHOOSE($G$13,$C$13,F3139,G3139)))),"")</f>
        <v/>
      </c>
      <c r="K3139" s="88" t="str">
        <f>IF(ISNUMBER(A3139), IF($G$16="fixed",$G$17,MIN(H3139*Data!$C$7*$C$16*0.5,$C$17*Data!$C$7))*$C$12,"")</f>
        <v/>
      </c>
      <c r="L3139" s="42" t="str">
        <f t="shared" ca="1" si="1470"/>
        <v/>
      </c>
      <c r="M3139" s="44" t="str">
        <f t="shared" ca="1" si="1471"/>
        <v/>
      </c>
      <c r="N3139" s="44" t="str">
        <f t="shared" ca="1" si="1472"/>
        <v/>
      </c>
      <c r="O3139" s="108" t="str">
        <f t="shared" si="1456"/>
        <v/>
      </c>
      <c r="P3139" s="102" t="str">
        <f t="shared" si="1457"/>
        <v/>
      </c>
      <c r="Q3139" s="102" t="str">
        <f t="shared" si="1458"/>
        <v/>
      </c>
      <c r="R3139" s="120" t="str">
        <f t="shared" si="1459"/>
        <v/>
      </c>
      <c r="S3139" s="54" t="str">
        <f t="shared" si="1460"/>
        <v/>
      </c>
      <c r="T3139" s="5" t="str">
        <f t="shared" si="1461"/>
        <v/>
      </c>
      <c r="U3139" s="152" t="str">
        <f t="shared" ref="U3139:U3202" si="1474">IF(NOT(ISNUMBER(T3139)),"",IF(S3139=1,T3139,IF(M3139&gt;U3138,M3139,IF(ISNUMBER(U3138),U3138,""))))</f>
        <v/>
      </c>
      <c r="V3139" s="152" t="str">
        <f t="shared" ref="V3139:V3202" si="1475">IF(NOT(ISNUMBER(T3139)),"",IF(S3139=1,T3139,IF(N3139&lt;V3138,N3139,IF(ISNUMBER(V3138),V3138,""))))</f>
        <v/>
      </c>
      <c r="W3139" s="153" t="str">
        <f t="shared" ref="W3139:W3202" si="1476">IF(NOT(ISNUMBER(T3139)),"",MIN($F$24,IF(TRUNC((U3139-T3139)/$E$24*$G$12)+0&gt;IF(ISNUMBER(W3138),W3138,0),TRUNC((U3139-T3139)/$E$24*$G$12)+0,IF(ISNUMBER(W3138),W3138,0))))</f>
        <v/>
      </c>
      <c r="X3139" s="153" t="str">
        <f t="shared" ref="X3139:X3202" si="1477">IF(NOT(ISNUMBER(T3139)),"",MIN($F$24,IF(-TRUNC((V3139-T3139)/$E$24*$G$12)+0&gt;IF(ISNUMBER(X3138),X3138,0),-TRUNC((V3139-T3139)/$E$24*$G$12)+0,IF(ISNUMBER(X3138),X3138,0))))</f>
        <v/>
      </c>
      <c r="Y3139" s="153" t="str">
        <f t="shared" ref="Y3139:Y3202" si="1478">IF(ISNUMBER(W3139),(IF(W3139=0,0,1))*IF(ABS($I$24)=2,POWER(2,W3139-1),W3139)*SIGN($I$24)*$K$24,"")</f>
        <v/>
      </c>
      <c r="Z3139" s="153" t="str">
        <f t="shared" ref="Z3139:Z3202" si="1479">IF(ISNUMBER(X3139),(IF(X3139=0,0,1))*IF(ABS($I$24)=2,POWER(2,X3139-1),X3139)*SIGN($I$24)*$K$24,"")</f>
        <v/>
      </c>
      <c r="AA3139" s="152" t="str">
        <f t="shared" ref="AA3139:AA3202" si="1480">IF(OR(NOT(ISNUMBER(T3139)),W3139&lt;1),"",IF(OR(NOT(ISNUMBER(W3138)),W3138=0),IF(SIGN(Y3139)=1,M3139,N3139),(Y3138*AA3138+(Y3139-Y3138)*IF(SIGN(Y3139)=1,M3139,N3139))/Y3139))</f>
        <v/>
      </c>
      <c r="AB3139" s="152" t="str">
        <f t="shared" ref="AB3139:AB3202" si="1481">IF(OR(NOT(ISNUMBER(T3139)),X3139&lt;1),"",IF(OR(NOT(ISNUMBER(X3138)),X3138=0),IF(SIGN(Z3139)=1,N3139,M3139),(Z3138*AB3138+(Z3139-Z3138)*IF(SIGN(Z3139)=1,N3139,M3139))/Z3139))</f>
        <v/>
      </c>
      <c r="AC3139" s="154" t="str">
        <f t="shared" si="1462"/>
        <v/>
      </c>
      <c r="AD3139" s="154" t="str">
        <f t="shared" si="1463"/>
        <v/>
      </c>
      <c r="AE3139" s="3" t="str">
        <f t="shared" si="1464"/>
        <v/>
      </c>
      <c r="AF3139" s="3" t="str">
        <f t="shared" si="1465"/>
        <v/>
      </c>
      <c r="AG3139" s="3" t="str">
        <f t="shared" si="1466"/>
        <v/>
      </c>
      <c r="AH3139" s="4" t="str">
        <f t="shared" si="1467"/>
        <v/>
      </c>
      <c r="AI3139" s="75" t="str">
        <f t="shared" si="1468"/>
        <v/>
      </c>
      <c r="AJ3139" s="75" t="str">
        <f t="shared" si="1469"/>
        <v/>
      </c>
    </row>
    <row r="3140" spans="1:36">
      <c r="A3140" s="41" t="str">
        <f t="shared" ref="A3140:A3203" si="1482">IFERROR(IF(A3139+1&gt;$C$19,"",A3139+1),"")</f>
        <v/>
      </c>
      <c r="B3140" s="150" t="str">
        <f>IF(ISNUMBER(A3140),INDEX('MetaTrader Import'!$H$13:$J$5893,TRUNC(((A3140-$A$39+1)-1)/3)+1,MOD((A3140-$A$39+1)-1,3)+1),"")</f>
        <v/>
      </c>
      <c r="C3140" s="43" t="str">
        <f t="shared" ref="C3140:C3203" si="1483">IF(A3140&lt;&gt;"",E3139,"")</f>
        <v/>
      </c>
      <c r="D3140" s="43" t="str">
        <f t="shared" ca="1" si="1473"/>
        <v/>
      </c>
      <c r="E3140" s="43" t="str">
        <f t="shared" ref="E3140:E3203" si="1484">IF(A3140&lt;&gt;"",C3140+D3140,"")</f>
        <v/>
      </c>
      <c r="F3140" s="43" t="str">
        <f t="shared" ref="F3140:F3203" si="1485">IF(A3140&lt;&gt;"",$C$13*ABS(E3140)/$C$23,"")</f>
        <v/>
      </c>
      <c r="G3140" s="43" t="str">
        <f>IF(A3140&lt;&gt;"",IF(A3140&lt;Data!$G$11*0.25,$C$13/$G$32,IF(A3140&gt;Data!$G$11*0.25,$C$13,$C$13*10)),"")</f>
        <v/>
      </c>
      <c r="H3140" s="43" t="str">
        <f>IF(A3140&lt;&gt;"",IF(Data!$G$9="constant",$C$13,IF(Data!$G$9="squeeze",G3140,F3140)),"")</f>
        <v/>
      </c>
      <c r="I3140" s="38" t="str">
        <f ca="1">IF(ISNUMBER(A3140),NORMINV(RAND(),0,IF(AND(Data!$G$9="squeeze",A3140&lt;Data!$G$11*0.25),$H$32,1)*$C$30*$C$13)*($C$14*$C$12),"")</f>
        <v/>
      </c>
      <c r="J3140" s="42" t="str">
        <f ca="1">IFERROR(IF(Data!$C$6="Real",B3140,I3140+J3139+($C$14*$C$12)*(NORMINV(RAND(),$C$15,CHOOSE($G$13,$C$13,F3140,G3140)))),"")</f>
        <v/>
      </c>
      <c r="K3140" s="88" t="str">
        <f>IF(ISNUMBER(A3140), IF($G$16="fixed",$G$17,MIN(H3140*Data!$C$7*$C$16*0.5,$C$17*Data!$C$7))*$C$12,"")</f>
        <v/>
      </c>
      <c r="L3140" s="42" t="str">
        <f t="shared" ca="1" si="1470"/>
        <v/>
      </c>
      <c r="M3140" s="44" t="str">
        <f t="shared" ca="1" si="1471"/>
        <v/>
      </c>
      <c r="N3140" s="44" t="str">
        <f t="shared" ca="1" si="1472"/>
        <v/>
      </c>
      <c r="O3140" s="108" t="str">
        <f t="shared" ref="O3140:O3203" si="1486">IF(ISNUMBER(A3140),$G$12*SLOPE(L3126:L3140,A3126:A3140),"")</f>
        <v/>
      </c>
      <c r="P3140" s="102" t="str">
        <f t="shared" ref="P3140:P3203" si="1487">IF(ISNUMBER(A3140),STDEV(L3126:L3140)*$G$12,"")</f>
        <v/>
      </c>
      <c r="Q3140" s="102" t="str">
        <f t="shared" ref="Q3140:Q3203" si="1488">IF(ISNUMBER(A3140),SLOPE(P3126:P3140,A3126:A3140),"")</f>
        <v/>
      </c>
      <c r="R3140" s="120" t="str">
        <f t="shared" ref="R3140:R3203" si="1489">IF(ISNUMBER(A3140),R3139+S3139,"")</f>
        <v/>
      </c>
      <c r="S3140" s="54" t="str">
        <f t="shared" ref="S3140:S3203" si="1490">IF(ISNUMBER(A3140),IF(AND(R3140&lt;$M$24,Q3140&lt;$F$28,ABS(O3140)&lt;$F$27,P3140&lt;$F$26,NOT(ISNUMBER(T3139))),1,0),"")</f>
        <v/>
      </c>
      <c r="T3140" s="5" t="str">
        <f t="shared" ref="T3140:T3203" si="1491">IF(ISNUMBER(A3140),IF(S3140=1,L3140,IF(AG3139="Y","",IF(ISNUMBER(T3139),T3139,""))),"")</f>
        <v/>
      </c>
      <c r="U3140" s="152" t="str">
        <f t="shared" si="1474"/>
        <v/>
      </c>
      <c r="V3140" s="152" t="str">
        <f t="shared" si="1475"/>
        <v/>
      </c>
      <c r="W3140" s="153" t="str">
        <f t="shared" si="1476"/>
        <v/>
      </c>
      <c r="X3140" s="153" t="str">
        <f t="shared" si="1477"/>
        <v/>
      </c>
      <c r="Y3140" s="153" t="str">
        <f t="shared" si="1478"/>
        <v/>
      </c>
      <c r="Z3140" s="153" t="str">
        <f t="shared" si="1479"/>
        <v/>
      </c>
      <c r="AA3140" s="152" t="str">
        <f t="shared" si="1480"/>
        <v/>
      </c>
      <c r="AB3140" s="152" t="str">
        <f t="shared" si="1481"/>
        <v/>
      </c>
      <c r="AC3140" s="154" t="str">
        <f t="shared" ref="AC3140:AC3203" si="1492">IFERROR(-SIGN(Y3140)*(AA3140-IF(SIGN(Y3140)=1,N3140,M3140))*$G$12*ABS(Y3140),"")</f>
        <v/>
      </c>
      <c r="AD3140" s="154" t="str">
        <f t="shared" ref="AD3140:AD3203" si="1493">IFERROR(SIGN(Z3140)*(AB3140-IF(SIGN(Z3140)=1,M3140,N3140))*$G$12*ABS(Z3140),"")</f>
        <v/>
      </c>
      <c r="AE3140" s="3" t="str">
        <f t="shared" ref="AE3140:AE3203" si="1494">IF(ISNUMBER(A3140),IFERROR((IF(ISNUMBER(AC3140),AC3140,0)+IF(ISNUMBER(AD3140),AD3140,0))/(ABS(Y3140)+ABS(Z3140)),0),"")</f>
        <v/>
      </c>
      <c r="AF3140" s="3" t="str">
        <f t="shared" ref="AF3140:AF3203" si="1495">IF(ISNUMBER(A3140),IF(ISNUMBER(AC3140),AC3140,0)+IF(ISNUMBER(AD3140),AD3140,0),"")</f>
        <v/>
      </c>
      <c r="AG3140" s="3" t="str">
        <f t="shared" ref="AG3140:AG3203" si="1496">IF(NOT(ISNUMBER(T3140)),"",IF(OR(AF3140&gt;$G$24,AF3140&lt;-$H$24,A3140+1&gt;$C$19),"Y","N"))</f>
        <v/>
      </c>
      <c r="AH3140" s="4" t="str">
        <f t="shared" ref="AH3140:AH3203" si="1497">IF(AG3140="y",AF3140*10*$C$11,"")</f>
        <v/>
      </c>
      <c r="AI3140" s="75" t="str">
        <f t="shared" ref="AI3140:AI3203" si="1498">IF(ISNUMBER(A3140),IF(ISNUMBER(AH3140),AJ3140,AF3140*10*$C$11+AJ3140),"")</f>
        <v/>
      </c>
      <c r="AJ3140" s="75" t="str">
        <f t="shared" ref="AJ3140:AJ3203" si="1499">IF(ISNUMBER(A3140),AJ3139+IF(ISNUMBER(AH3140),AH3140,0),"")</f>
        <v/>
      </c>
    </row>
    <row r="3141" spans="1:36">
      <c r="A3141" s="41" t="str">
        <f t="shared" si="1482"/>
        <v/>
      </c>
      <c r="B3141" s="150" t="str">
        <f>IF(ISNUMBER(A3141),INDEX('MetaTrader Import'!$H$13:$J$5893,TRUNC(((A3141-$A$39+1)-1)/3)+1,MOD((A3141-$A$39+1)-1,3)+1),"")</f>
        <v/>
      </c>
      <c r="C3141" s="43" t="str">
        <f t="shared" si="1483"/>
        <v/>
      </c>
      <c r="D3141" s="43" t="str">
        <f t="shared" ca="1" si="1473"/>
        <v/>
      </c>
      <c r="E3141" s="43" t="str">
        <f t="shared" si="1484"/>
        <v/>
      </c>
      <c r="F3141" s="43" t="str">
        <f t="shared" si="1485"/>
        <v/>
      </c>
      <c r="G3141" s="43" t="str">
        <f>IF(A3141&lt;&gt;"",IF(A3141&lt;Data!$G$11*0.25,$C$13/$G$32,IF(A3141&gt;Data!$G$11*0.25,$C$13,$C$13*10)),"")</f>
        <v/>
      </c>
      <c r="H3141" s="43" t="str">
        <f>IF(A3141&lt;&gt;"",IF(Data!$G$9="constant",$C$13,IF(Data!$G$9="squeeze",G3141,F3141)),"")</f>
        <v/>
      </c>
      <c r="I3141" s="38" t="str">
        <f ca="1">IF(ISNUMBER(A3141),NORMINV(RAND(),0,IF(AND(Data!$G$9="squeeze",A3141&lt;Data!$G$11*0.25),$H$32,1)*$C$30*$C$13)*($C$14*$C$12),"")</f>
        <v/>
      </c>
      <c r="J3141" s="42" t="str">
        <f ca="1">IFERROR(IF(Data!$C$6="Real",B3141,I3141+J3140+($C$14*$C$12)*(NORMINV(RAND(),$C$15,CHOOSE($G$13,$C$13,F3141,G3141)))),"")</f>
        <v/>
      </c>
      <c r="K3141" s="88" t="str">
        <f>IF(ISNUMBER(A3141), IF($G$16="fixed",$G$17,MIN(H3141*Data!$C$7*$C$16*0.5,$C$17*Data!$C$7))*$C$12,"")</f>
        <v/>
      </c>
      <c r="L3141" s="42" t="str">
        <f t="shared" ca="1" si="1470"/>
        <v/>
      </c>
      <c r="M3141" s="44" t="str">
        <f t="shared" ca="1" si="1471"/>
        <v/>
      </c>
      <c r="N3141" s="44" t="str">
        <f t="shared" ca="1" si="1472"/>
        <v/>
      </c>
      <c r="O3141" s="108" t="str">
        <f t="shared" si="1486"/>
        <v/>
      </c>
      <c r="P3141" s="102" t="str">
        <f t="shared" si="1487"/>
        <v/>
      </c>
      <c r="Q3141" s="102" t="str">
        <f t="shared" si="1488"/>
        <v/>
      </c>
      <c r="R3141" s="120" t="str">
        <f t="shared" si="1489"/>
        <v/>
      </c>
      <c r="S3141" s="54" t="str">
        <f t="shared" si="1490"/>
        <v/>
      </c>
      <c r="T3141" s="5" t="str">
        <f t="shared" si="1491"/>
        <v/>
      </c>
      <c r="U3141" s="152" t="str">
        <f t="shared" si="1474"/>
        <v/>
      </c>
      <c r="V3141" s="152" t="str">
        <f t="shared" si="1475"/>
        <v/>
      </c>
      <c r="W3141" s="153" t="str">
        <f t="shared" si="1476"/>
        <v/>
      </c>
      <c r="X3141" s="153" t="str">
        <f t="shared" si="1477"/>
        <v/>
      </c>
      <c r="Y3141" s="153" t="str">
        <f t="shared" si="1478"/>
        <v/>
      </c>
      <c r="Z3141" s="153" t="str">
        <f t="shared" si="1479"/>
        <v/>
      </c>
      <c r="AA3141" s="152" t="str">
        <f t="shared" si="1480"/>
        <v/>
      </c>
      <c r="AB3141" s="152" t="str">
        <f t="shared" si="1481"/>
        <v/>
      </c>
      <c r="AC3141" s="154" t="str">
        <f t="shared" si="1492"/>
        <v/>
      </c>
      <c r="AD3141" s="154" t="str">
        <f t="shared" si="1493"/>
        <v/>
      </c>
      <c r="AE3141" s="3" t="str">
        <f t="shared" si="1494"/>
        <v/>
      </c>
      <c r="AF3141" s="3" t="str">
        <f t="shared" si="1495"/>
        <v/>
      </c>
      <c r="AG3141" s="3" t="str">
        <f t="shared" si="1496"/>
        <v/>
      </c>
      <c r="AH3141" s="4" t="str">
        <f t="shared" si="1497"/>
        <v/>
      </c>
      <c r="AI3141" s="75" t="str">
        <f t="shared" si="1498"/>
        <v/>
      </c>
      <c r="AJ3141" s="75" t="str">
        <f t="shared" si="1499"/>
        <v/>
      </c>
    </row>
    <row r="3142" spans="1:36">
      <c r="A3142" s="41" t="str">
        <f t="shared" si="1482"/>
        <v/>
      </c>
      <c r="B3142" s="150" t="str">
        <f>IF(ISNUMBER(A3142),INDEX('MetaTrader Import'!$H$13:$J$5893,TRUNC(((A3142-$A$39+1)-1)/3)+1,MOD((A3142-$A$39+1)-1,3)+1),"")</f>
        <v/>
      </c>
      <c r="C3142" s="43" t="str">
        <f t="shared" si="1483"/>
        <v/>
      </c>
      <c r="D3142" s="43" t="str">
        <f t="shared" ca="1" si="1473"/>
        <v/>
      </c>
      <c r="E3142" s="43" t="str">
        <f t="shared" si="1484"/>
        <v/>
      </c>
      <c r="F3142" s="43" t="str">
        <f t="shared" si="1485"/>
        <v/>
      </c>
      <c r="G3142" s="43" t="str">
        <f>IF(A3142&lt;&gt;"",IF(A3142&lt;Data!$G$11*0.25,$C$13/$G$32,IF(A3142&gt;Data!$G$11*0.25,$C$13,$C$13*10)),"")</f>
        <v/>
      </c>
      <c r="H3142" s="43" t="str">
        <f>IF(A3142&lt;&gt;"",IF(Data!$G$9="constant",$C$13,IF(Data!$G$9="squeeze",G3142,F3142)),"")</f>
        <v/>
      </c>
      <c r="I3142" s="38" t="str">
        <f ca="1">IF(ISNUMBER(A3142),NORMINV(RAND(),0,IF(AND(Data!$G$9="squeeze",A3142&lt;Data!$G$11*0.25),$H$32,1)*$C$30*$C$13)*($C$14*$C$12),"")</f>
        <v/>
      </c>
      <c r="J3142" s="42" t="str">
        <f ca="1">IFERROR(IF(Data!$C$6="Real",B3142,I3142+J3141+($C$14*$C$12)*(NORMINV(RAND(),$C$15,CHOOSE($G$13,$C$13,F3142,G3142)))),"")</f>
        <v/>
      </c>
      <c r="K3142" s="88" t="str">
        <f>IF(ISNUMBER(A3142), IF($G$16="fixed",$G$17,MIN(H3142*Data!$C$7*$C$16*0.5,$C$17*Data!$C$7))*$C$12,"")</f>
        <v/>
      </c>
      <c r="L3142" s="42" t="str">
        <f t="shared" ref="L3142:L3205" ca="1" si="1500">IFERROR(J3142,"")</f>
        <v/>
      </c>
      <c r="M3142" s="44" t="str">
        <f t="shared" ref="M3142:M3205" ca="1" si="1501">IFERROR(L3142+K3142*0.5,"")</f>
        <v/>
      </c>
      <c r="N3142" s="44" t="str">
        <f t="shared" ref="N3142:N3205" ca="1" si="1502">IFERROR(L3142-K3142*0.5,"")</f>
        <v/>
      </c>
      <c r="O3142" s="108" t="str">
        <f t="shared" si="1486"/>
        <v/>
      </c>
      <c r="P3142" s="102" t="str">
        <f t="shared" si="1487"/>
        <v/>
      </c>
      <c r="Q3142" s="102" t="str">
        <f t="shared" si="1488"/>
        <v/>
      </c>
      <c r="R3142" s="120" t="str">
        <f t="shared" si="1489"/>
        <v/>
      </c>
      <c r="S3142" s="54" t="str">
        <f t="shared" si="1490"/>
        <v/>
      </c>
      <c r="T3142" s="5" t="str">
        <f t="shared" si="1491"/>
        <v/>
      </c>
      <c r="U3142" s="152" t="str">
        <f t="shared" si="1474"/>
        <v/>
      </c>
      <c r="V3142" s="152" t="str">
        <f t="shared" si="1475"/>
        <v/>
      </c>
      <c r="W3142" s="153" t="str">
        <f t="shared" si="1476"/>
        <v/>
      </c>
      <c r="X3142" s="153" t="str">
        <f t="shared" si="1477"/>
        <v/>
      </c>
      <c r="Y3142" s="153" t="str">
        <f t="shared" si="1478"/>
        <v/>
      </c>
      <c r="Z3142" s="153" t="str">
        <f t="shared" si="1479"/>
        <v/>
      </c>
      <c r="AA3142" s="152" t="str">
        <f t="shared" si="1480"/>
        <v/>
      </c>
      <c r="AB3142" s="152" t="str">
        <f t="shared" si="1481"/>
        <v/>
      </c>
      <c r="AC3142" s="154" t="str">
        <f t="shared" si="1492"/>
        <v/>
      </c>
      <c r="AD3142" s="154" t="str">
        <f t="shared" si="1493"/>
        <v/>
      </c>
      <c r="AE3142" s="3" t="str">
        <f t="shared" si="1494"/>
        <v/>
      </c>
      <c r="AF3142" s="3" t="str">
        <f t="shared" si="1495"/>
        <v/>
      </c>
      <c r="AG3142" s="3" t="str">
        <f t="shared" si="1496"/>
        <v/>
      </c>
      <c r="AH3142" s="4" t="str">
        <f t="shared" si="1497"/>
        <v/>
      </c>
      <c r="AI3142" s="75" t="str">
        <f t="shared" si="1498"/>
        <v/>
      </c>
      <c r="AJ3142" s="75" t="str">
        <f t="shared" si="1499"/>
        <v/>
      </c>
    </row>
    <row r="3143" spans="1:36">
      <c r="A3143" s="41" t="str">
        <f t="shared" si="1482"/>
        <v/>
      </c>
      <c r="B3143" s="150" t="str">
        <f>IF(ISNUMBER(A3143),INDEX('MetaTrader Import'!$H$13:$J$5893,TRUNC(((A3143-$A$39+1)-1)/3)+1,MOD((A3143-$A$39+1)-1,3)+1),"")</f>
        <v/>
      </c>
      <c r="C3143" s="43" t="str">
        <f t="shared" si="1483"/>
        <v/>
      </c>
      <c r="D3143" s="43" t="str">
        <f t="shared" ca="1" si="1473"/>
        <v/>
      </c>
      <c r="E3143" s="43" t="str">
        <f t="shared" si="1484"/>
        <v/>
      </c>
      <c r="F3143" s="43" t="str">
        <f t="shared" si="1485"/>
        <v/>
      </c>
      <c r="G3143" s="43" t="str">
        <f>IF(A3143&lt;&gt;"",IF(A3143&lt;Data!$G$11*0.25,$C$13/$G$32,IF(A3143&gt;Data!$G$11*0.25,$C$13,$C$13*10)),"")</f>
        <v/>
      </c>
      <c r="H3143" s="43" t="str">
        <f>IF(A3143&lt;&gt;"",IF(Data!$G$9="constant",$C$13,IF(Data!$G$9="squeeze",G3143,F3143)),"")</f>
        <v/>
      </c>
      <c r="I3143" s="38" t="str">
        <f ca="1">IF(ISNUMBER(A3143),NORMINV(RAND(),0,IF(AND(Data!$G$9="squeeze",A3143&lt;Data!$G$11*0.25),$H$32,1)*$C$30*$C$13)*($C$14*$C$12),"")</f>
        <v/>
      </c>
      <c r="J3143" s="42" t="str">
        <f ca="1">IFERROR(IF(Data!$C$6="Real",B3143,I3143+J3142+($C$14*$C$12)*(NORMINV(RAND(),$C$15,CHOOSE($G$13,$C$13,F3143,G3143)))),"")</f>
        <v/>
      </c>
      <c r="K3143" s="88" t="str">
        <f>IF(ISNUMBER(A3143), IF($G$16="fixed",$G$17,MIN(H3143*Data!$C$7*$C$16*0.5,$C$17*Data!$C$7))*$C$12,"")</f>
        <v/>
      </c>
      <c r="L3143" s="42" t="str">
        <f t="shared" ca="1" si="1500"/>
        <v/>
      </c>
      <c r="M3143" s="44" t="str">
        <f t="shared" ca="1" si="1501"/>
        <v/>
      </c>
      <c r="N3143" s="44" t="str">
        <f t="shared" ca="1" si="1502"/>
        <v/>
      </c>
      <c r="O3143" s="108" t="str">
        <f t="shared" si="1486"/>
        <v/>
      </c>
      <c r="P3143" s="102" t="str">
        <f t="shared" si="1487"/>
        <v/>
      </c>
      <c r="Q3143" s="102" t="str">
        <f t="shared" si="1488"/>
        <v/>
      </c>
      <c r="R3143" s="120" t="str">
        <f t="shared" si="1489"/>
        <v/>
      </c>
      <c r="S3143" s="54" t="str">
        <f t="shared" si="1490"/>
        <v/>
      </c>
      <c r="T3143" s="5" t="str">
        <f t="shared" si="1491"/>
        <v/>
      </c>
      <c r="U3143" s="152" t="str">
        <f t="shared" si="1474"/>
        <v/>
      </c>
      <c r="V3143" s="152" t="str">
        <f t="shared" si="1475"/>
        <v/>
      </c>
      <c r="W3143" s="153" t="str">
        <f t="shared" si="1476"/>
        <v/>
      </c>
      <c r="X3143" s="153" t="str">
        <f t="shared" si="1477"/>
        <v/>
      </c>
      <c r="Y3143" s="153" t="str">
        <f t="shared" si="1478"/>
        <v/>
      </c>
      <c r="Z3143" s="153" t="str">
        <f t="shared" si="1479"/>
        <v/>
      </c>
      <c r="AA3143" s="152" t="str">
        <f t="shared" si="1480"/>
        <v/>
      </c>
      <c r="AB3143" s="152" t="str">
        <f t="shared" si="1481"/>
        <v/>
      </c>
      <c r="AC3143" s="154" t="str">
        <f t="shared" si="1492"/>
        <v/>
      </c>
      <c r="AD3143" s="154" t="str">
        <f t="shared" si="1493"/>
        <v/>
      </c>
      <c r="AE3143" s="3" t="str">
        <f t="shared" si="1494"/>
        <v/>
      </c>
      <c r="AF3143" s="3" t="str">
        <f t="shared" si="1495"/>
        <v/>
      </c>
      <c r="AG3143" s="3" t="str">
        <f t="shared" si="1496"/>
        <v/>
      </c>
      <c r="AH3143" s="4" t="str">
        <f t="shared" si="1497"/>
        <v/>
      </c>
      <c r="AI3143" s="75" t="str">
        <f t="shared" si="1498"/>
        <v/>
      </c>
      <c r="AJ3143" s="75" t="str">
        <f t="shared" si="1499"/>
        <v/>
      </c>
    </row>
    <row r="3144" spans="1:36">
      <c r="A3144" s="41" t="str">
        <f t="shared" si="1482"/>
        <v/>
      </c>
      <c r="B3144" s="150" t="str">
        <f>IF(ISNUMBER(A3144),INDEX('MetaTrader Import'!$H$13:$J$5893,TRUNC(((A3144-$A$39+1)-1)/3)+1,MOD((A3144-$A$39+1)-1,3)+1),"")</f>
        <v/>
      </c>
      <c r="C3144" s="43" t="str">
        <f t="shared" si="1483"/>
        <v/>
      </c>
      <c r="D3144" s="43" t="str">
        <f t="shared" ca="1" si="1473"/>
        <v/>
      </c>
      <c r="E3144" s="43" t="str">
        <f t="shared" si="1484"/>
        <v/>
      </c>
      <c r="F3144" s="43" t="str">
        <f t="shared" si="1485"/>
        <v/>
      </c>
      <c r="G3144" s="43" t="str">
        <f>IF(A3144&lt;&gt;"",IF(A3144&lt;Data!$G$11*0.25,$C$13/$G$32,IF(A3144&gt;Data!$G$11*0.25,$C$13,$C$13*10)),"")</f>
        <v/>
      </c>
      <c r="H3144" s="43" t="str">
        <f>IF(A3144&lt;&gt;"",IF(Data!$G$9="constant",$C$13,IF(Data!$G$9="squeeze",G3144,F3144)),"")</f>
        <v/>
      </c>
      <c r="I3144" s="38" t="str">
        <f ca="1">IF(ISNUMBER(A3144),NORMINV(RAND(),0,IF(AND(Data!$G$9="squeeze",A3144&lt;Data!$G$11*0.25),$H$32,1)*$C$30*$C$13)*($C$14*$C$12),"")</f>
        <v/>
      </c>
      <c r="J3144" s="42" t="str">
        <f ca="1">IFERROR(IF(Data!$C$6="Real",B3144,I3144+J3143+($C$14*$C$12)*(NORMINV(RAND(),$C$15,CHOOSE($G$13,$C$13,F3144,G3144)))),"")</f>
        <v/>
      </c>
      <c r="K3144" s="88" t="str">
        <f>IF(ISNUMBER(A3144), IF($G$16="fixed",$G$17,MIN(H3144*Data!$C$7*$C$16*0.5,$C$17*Data!$C$7))*$C$12,"")</f>
        <v/>
      </c>
      <c r="L3144" s="42" t="str">
        <f t="shared" ca="1" si="1500"/>
        <v/>
      </c>
      <c r="M3144" s="44" t="str">
        <f t="shared" ca="1" si="1501"/>
        <v/>
      </c>
      <c r="N3144" s="44" t="str">
        <f t="shared" ca="1" si="1502"/>
        <v/>
      </c>
      <c r="O3144" s="108" t="str">
        <f t="shared" si="1486"/>
        <v/>
      </c>
      <c r="P3144" s="102" t="str">
        <f t="shared" si="1487"/>
        <v/>
      </c>
      <c r="Q3144" s="102" t="str">
        <f t="shared" si="1488"/>
        <v/>
      </c>
      <c r="R3144" s="120" t="str">
        <f t="shared" si="1489"/>
        <v/>
      </c>
      <c r="S3144" s="54" t="str">
        <f t="shared" si="1490"/>
        <v/>
      </c>
      <c r="T3144" s="5" t="str">
        <f t="shared" si="1491"/>
        <v/>
      </c>
      <c r="U3144" s="152" t="str">
        <f t="shared" si="1474"/>
        <v/>
      </c>
      <c r="V3144" s="152" t="str">
        <f t="shared" si="1475"/>
        <v/>
      </c>
      <c r="W3144" s="153" t="str">
        <f t="shared" si="1476"/>
        <v/>
      </c>
      <c r="X3144" s="153" t="str">
        <f t="shared" si="1477"/>
        <v/>
      </c>
      <c r="Y3144" s="153" t="str">
        <f t="shared" si="1478"/>
        <v/>
      </c>
      <c r="Z3144" s="153" t="str">
        <f t="shared" si="1479"/>
        <v/>
      </c>
      <c r="AA3144" s="152" t="str">
        <f t="shared" si="1480"/>
        <v/>
      </c>
      <c r="AB3144" s="152" t="str">
        <f t="shared" si="1481"/>
        <v/>
      </c>
      <c r="AC3144" s="154" t="str">
        <f t="shared" si="1492"/>
        <v/>
      </c>
      <c r="AD3144" s="154" t="str">
        <f t="shared" si="1493"/>
        <v/>
      </c>
      <c r="AE3144" s="3" t="str">
        <f t="shared" si="1494"/>
        <v/>
      </c>
      <c r="AF3144" s="3" t="str">
        <f t="shared" si="1495"/>
        <v/>
      </c>
      <c r="AG3144" s="3" t="str">
        <f t="shared" si="1496"/>
        <v/>
      </c>
      <c r="AH3144" s="4" t="str">
        <f t="shared" si="1497"/>
        <v/>
      </c>
      <c r="AI3144" s="75" t="str">
        <f t="shared" si="1498"/>
        <v/>
      </c>
      <c r="AJ3144" s="75" t="str">
        <f t="shared" si="1499"/>
        <v/>
      </c>
    </row>
    <row r="3145" spans="1:36">
      <c r="A3145" s="41" t="str">
        <f t="shared" si="1482"/>
        <v/>
      </c>
      <c r="B3145" s="150" t="str">
        <f>IF(ISNUMBER(A3145),INDEX('MetaTrader Import'!$H$13:$J$5893,TRUNC(((A3145-$A$39+1)-1)/3)+1,MOD((A3145-$A$39+1)-1,3)+1),"")</f>
        <v/>
      </c>
      <c r="C3145" s="43" t="str">
        <f t="shared" si="1483"/>
        <v/>
      </c>
      <c r="D3145" s="43" t="str">
        <f t="shared" ca="1" si="1473"/>
        <v/>
      </c>
      <c r="E3145" s="43" t="str">
        <f t="shared" si="1484"/>
        <v/>
      </c>
      <c r="F3145" s="43" t="str">
        <f t="shared" si="1485"/>
        <v/>
      </c>
      <c r="G3145" s="43" t="str">
        <f>IF(A3145&lt;&gt;"",IF(A3145&lt;Data!$G$11*0.25,$C$13/$G$32,IF(A3145&gt;Data!$G$11*0.25,$C$13,$C$13*10)),"")</f>
        <v/>
      </c>
      <c r="H3145" s="43" t="str">
        <f>IF(A3145&lt;&gt;"",IF(Data!$G$9="constant",$C$13,IF(Data!$G$9="squeeze",G3145,F3145)),"")</f>
        <v/>
      </c>
      <c r="I3145" s="38" t="str">
        <f ca="1">IF(ISNUMBER(A3145),NORMINV(RAND(),0,IF(AND(Data!$G$9="squeeze",A3145&lt;Data!$G$11*0.25),$H$32,1)*$C$30*$C$13)*($C$14*$C$12),"")</f>
        <v/>
      </c>
      <c r="J3145" s="42" t="str">
        <f ca="1">IFERROR(IF(Data!$C$6="Real",B3145,I3145+J3144+($C$14*$C$12)*(NORMINV(RAND(),$C$15,CHOOSE($G$13,$C$13,F3145,G3145)))),"")</f>
        <v/>
      </c>
      <c r="K3145" s="88" t="str">
        <f>IF(ISNUMBER(A3145), IF($G$16="fixed",$G$17,MIN(H3145*Data!$C$7*$C$16*0.5,$C$17*Data!$C$7))*$C$12,"")</f>
        <v/>
      </c>
      <c r="L3145" s="42" t="str">
        <f t="shared" ca="1" si="1500"/>
        <v/>
      </c>
      <c r="M3145" s="44" t="str">
        <f t="shared" ca="1" si="1501"/>
        <v/>
      </c>
      <c r="N3145" s="44" t="str">
        <f t="shared" ca="1" si="1502"/>
        <v/>
      </c>
      <c r="O3145" s="108" t="str">
        <f t="shared" si="1486"/>
        <v/>
      </c>
      <c r="P3145" s="102" t="str">
        <f t="shared" si="1487"/>
        <v/>
      </c>
      <c r="Q3145" s="102" t="str">
        <f t="shared" si="1488"/>
        <v/>
      </c>
      <c r="R3145" s="120" t="str">
        <f t="shared" si="1489"/>
        <v/>
      </c>
      <c r="S3145" s="54" t="str">
        <f t="shared" si="1490"/>
        <v/>
      </c>
      <c r="T3145" s="5" t="str">
        <f t="shared" si="1491"/>
        <v/>
      </c>
      <c r="U3145" s="152" t="str">
        <f t="shared" si="1474"/>
        <v/>
      </c>
      <c r="V3145" s="152" t="str">
        <f t="shared" si="1475"/>
        <v/>
      </c>
      <c r="W3145" s="153" t="str">
        <f t="shared" si="1476"/>
        <v/>
      </c>
      <c r="X3145" s="153" t="str">
        <f t="shared" si="1477"/>
        <v/>
      </c>
      <c r="Y3145" s="153" t="str">
        <f t="shared" si="1478"/>
        <v/>
      </c>
      <c r="Z3145" s="153" t="str">
        <f t="shared" si="1479"/>
        <v/>
      </c>
      <c r="AA3145" s="152" t="str">
        <f t="shared" si="1480"/>
        <v/>
      </c>
      <c r="AB3145" s="152" t="str">
        <f t="shared" si="1481"/>
        <v/>
      </c>
      <c r="AC3145" s="154" t="str">
        <f t="shared" si="1492"/>
        <v/>
      </c>
      <c r="AD3145" s="154" t="str">
        <f t="shared" si="1493"/>
        <v/>
      </c>
      <c r="AE3145" s="3" t="str">
        <f t="shared" si="1494"/>
        <v/>
      </c>
      <c r="AF3145" s="3" t="str">
        <f t="shared" si="1495"/>
        <v/>
      </c>
      <c r="AG3145" s="3" t="str">
        <f t="shared" si="1496"/>
        <v/>
      </c>
      <c r="AH3145" s="4" t="str">
        <f t="shared" si="1497"/>
        <v/>
      </c>
      <c r="AI3145" s="75" t="str">
        <f t="shared" si="1498"/>
        <v/>
      </c>
      <c r="AJ3145" s="75" t="str">
        <f t="shared" si="1499"/>
        <v/>
      </c>
    </row>
    <row r="3146" spans="1:36">
      <c r="A3146" s="41" t="str">
        <f t="shared" si="1482"/>
        <v/>
      </c>
      <c r="B3146" s="150" t="str">
        <f>IF(ISNUMBER(A3146),INDEX('MetaTrader Import'!$H$13:$J$5893,TRUNC(((A3146-$A$39+1)-1)/3)+1,MOD((A3146-$A$39+1)-1,3)+1),"")</f>
        <v/>
      </c>
      <c r="C3146" s="43" t="str">
        <f t="shared" si="1483"/>
        <v/>
      </c>
      <c r="D3146" s="43" t="str">
        <f t="shared" ca="1" si="1473"/>
        <v/>
      </c>
      <c r="E3146" s="43" t="str">
        <f t="shared" si="1484"/>
        <v/>
      </c>
      <c r="F3146" s="43" t="str">
        <f t="shared" si="1485"/>
        <v/>
      </c>
      <c r="G3146" s="43" t="str">
        <f>IF(A3146&lt;&gt;"",IF(A3146&lt;Data!$G$11*0.25,$C$13/$G$32,IF(A3146&gt;Data!$G$11*0.25,$C$13,$C$13*10)),"")</f>
        <v/>
      </c>
      <c r="H3146" s="43" t="str">
        <f>IF(A3146&lt;&gt;"",IF(Data!$G$9="constant",$C$13,IF(Data!$G$9="squeeze",G3146,F3146)),"")</f>
        <v/>
      </c>
      <c r="I3146" s="38" t="str">
        <f ca="1">IF(ISNUMBER(A3146),NORMINV(RAND(),0,IF(AND(Data!$G$9="squeeze",A3146&lt;Data!$G$11*0.25),$H$32,1)*$C$30*$C$13)*($C$14*$C$12),"")</f>
        <v/>
      </c>
      <c r="J3146" s="42" t="str">
        <f ca="1">IFERROR(IF(Data!$C$6="Real",B3146,I3146+J3145+($C$14*$C$12)*(NORMINV(RAND(),$C$15,CHOOSE($G$13,$C$13,F3146,G3146)))),"")</f>
        <v/>
      </c>
      <c r="K3146" s="88" t="str">
        <f>IF(ISNUMBER(A3146), IF($G$16="fixed",$G$17,MIN(H3146*Data!$C$7*$C$16*0.5,$C$17*Data!$C$7))*$C$12,"")</f>
        <v/>
      </c>
      <c r="L3146" s="42" t="str">
        <f t="shared" ca="1" si="1500"/>
        <v/>
      </c>
      <c r="M3146" s="44" t="str">
        <f t="shared" ca="1" si="1501"/>
        <v/>
      </c>
      <c r="N3146" s="44" t="str">
        <f t="shared" ca="1" si="1502"/>
        <v/>
      </c>
      <c r="O3146" s="108" t="str">
        <f t="shared" si="1486"/>
        <v/>
      </c>
      <c r="P3146" s="102" t="str">
        <f t="shared" si="1487"/>
        <v/>
      </c>
      <c r="Q3146" s="102" t="str">
        <f t="shared" si="1488"/>
        <v/>
      </c>
      <c r="R3146" s="120" t="str">
        <f t="shared" si="1489"/>
        <v/>
      </c>
      <c r="S3146" s="54" t="str">
        <f t="shared" si="1490"/>
        <v/>
      </c>
      <c r="T3146" s="5" t="str">
        <f t="shared" si="1491"/>
        <v/>
      </c>
      <c r="U3146" s="152" t="str">
        <f t="shared" si="1474"/>
        <v/>
      </c>
      <c r="V3146" s="152" t="str">
        <f t="shared" si="1475"/>
        <v/>
      </c>
      <c r="W3146" s="153" t="str">
        <f t="shared" si="1476"/>
        <v/>
      </c>
      <c r="X3146" s="153" t="str">
        <f t="shared" si="1477"/>
        <v/>
      </c>
      <c r="Y3146" s="153" t="str">
        <f t="shared" si="1478"/>
        <v/>
      </c>
      <c r="Z3146" s="153" t="str">
        <f t="shared" si="1479"/>
        <v/>
      </c>
      <c r="AA3146" s="152" t="str">
        <f t="shared" si="1480"/>
        <v/>
      </c>
      <c r="AB3146" s="152" t="str">
        <f t="shared" si="1481"/>
        <v/>
      </c>
      <c r="AC3146" s="154" t="str">
        <f t="shared" si="1492"/>
        <v/>
      </c>
      <c r="AD3146" s="154" t="str">
        <f t="shared" si="1493"/>
        <v/>
      </c>
      <c r="AE3146" s="3" t="str">
        <f t="shared" si="1494"/>
        <v/>
      </c>
      <c r="AF3146" s="3" t="str">
        <f t="shared" si="1495"/>
        <v/>
      </c>
      <c r="AG3146" s="3" t="str">
        <f t="shared" si="1496"/>
        <v/>
      </c>
      <c r="AH3146" s="4" t="str">
        <f t="shared" si="1497"/>
        <v/>
      </c>
      <c r="AI3146" s="75" t="str">
        <f t="shared" si="1498"/>
        <v/>
      </c>
      <c r="AJ3146" s="75" t="str">
        <f t="shared" si="1499"/>
        <v/>
      </c>
    </row>
    <row r="3147" spans="1:36">
      <c r="A3147" s="41" t="str">
        <f t="shared" si="1482"/>
        <v/>
      </c>
      <c r="B3147" s="150" t="str">
        <f>IF(ISNUMBER(A3147),INDEX('MetaTrader Import'!$H$13:$J$5893,TRUNC(((A3147-$A$39+1)-1)/3)+1,MOD((A3147-$A$39+1)-1,3)+1),"")</f>
        <v/>
      </c>
      <c r="C3147" s="43" t="str">
        <f t="shared" si="1483"/>
        <v/>
      </c>
      <c r="D3147" s="43" t="str">
        <f t="shared" ca="1" si="1473"/>
        <v/>
      </c>
      <c r="E3147" s="43" t="str">
        <f t="shared" si="1484"/>
        <v/>
      </c>
      <c r="F3147" s="43" t="str">
        <f t="shared" si="1485"/>
        <v/>
      </c>
      <c r="G3147" s="43" t="str">
        <f>IF(A3147&lt;&gt;"",IF(A3147&lt;Data!$G$11*0.25,$C$13/$G$32,IF(A3147&gt;Data!$G$11*0.25,$C$13,$C$13*10)),"")</f>
        <v/>
      </c>
      <c r="H3147" s="43" t="str">
        <f>IF(A3147&lt;&gt;"",IF(Data!$G$9="constant",$C$13,IF(Data!$G$9="squeeze",G3147,F3147)),"")</f>
        <v/>
      </c>
      <c r="I3147" s="38" t="str">
        <f ca="1">IF(ISNUMBER(A3147),NORMINV(RAND(),0,IF(AND(Data!$G$9="squeeze",A3147&lt;Data!$G$11*0.25),$H$32,1)*$C$30*$C$13)*($C$14*$C$12),"")</f>
        <v/>
      </c>
      <c r="J3147" s="42" t="str">
        <f ca="1">IFERROR(IF(Data!$C$6="Real",B3147,I3147+J3146+($C$14*$C$12)*(NORMINV(RAND(),$C$15,CHOOSE($G$13,$C$13,F3147,G3147)))),"")</f>
        <v/>
      </c>
      <c r="K3147" s="88" t="str">
        <f>IF(ISNUMBER(A3147), IF($G$16="fixed",$G$17,MIN(H3147*Data!$C$7*$C$16*0.5,$C$17*Data!$C$7))*$C$12,"")</f>
        <v/>
      </c>
      <c r="L3147" s="42" t="str">
        <f t="shared" ca="1" si="1500"/>
        <v/>
      </c>
      <c r="M3147" s="44" t="str">
        <f t="shared" ca="1" si="1501"/>
        <v/>
      </c>
      <c r="N3147" s="44" t="str">
        <f t="shared" ca="1" si="1502"/>
        <v/>
      </c>
      <c r="O3147" s="108" t="str">
        <f t="shared" si="1486"/>
        <v/>
      </c>
      <c r="P3147" s="102" t="str">
        <f t="shared" si="1487"/>
        <v/>
      </c>
      <c r="Q3147" s="102" t="str">
        <f t="shared" si="1488"/>
        <v/>
      </c>
      <c r="R3147" s="120" t="str">
        <f t="shared" si="1489"/>
        <v/>
      </c>
      <c r="S3147" s="54" t="str">
        <f t="shared" si="1490"/>
        <v/>
      </c>
      <c r="T3147" s="5" t="str">
        <f t="shared" si="1491"/>
        <v/>
      </c>
      <c r="U3147" s="152" t="str">
        <f t="shared" si="1474"/>
        <v/>
      </c>
      <c r="V3147" s="152" t="str">
        <f t="shared" si="1475"/>
        <v/>
      </c>
      <c r="W3147" s="153" t="str">
        <f t="shared" si="1476"/>
        <v/>
      </c>
      <c r="X3147" s="153" t="str">
        <f t="shared" si="1477"/>
        <v/>
      </c>
      <c r="Y3147" s="153" t="str">
        <f t="shared" si="1478"/>
        <v/>
      </c>
      <c r="Z3147" s="153" t="str">
        <f t="shared" si="1479"/>
        <v/>
      </c>
      <c r="AA3147" s="152" t="str">
        <f t="shared" si="1480"/>
        <v/>
      </c>
      <c r="AB3147" s="152" t="str">
        <f t="shared" si="1481"/>
        <v/>
      </c>
      <c r="AC3147" s="154" t="str">
        <f t="shared" si="1492"/>
        <v/>
      </c>
      <c r="AD3147" s="154" t="str">
        <f t="shared" si="1493"/>
        <v/>
      </c>
      <c r="AE3147" s="3" t="str">
        <f t="shared" si="1494"/>
        <v/>
      </c>
      <c r="AF3147" s="3" t="str">
        <f t="shared" si="1495"/>
        <v/>
      </c>
      <c r="AG3147" s="3" t="str">
        <f t="shared" si="1496"/>
        <v/>
      </c>
      <c r="AH3147" s="4" t="str">
        <f t="shared" si="1497"/>
        <v/>
      </c>
      <c r="AI3147" s="75" t="str">
        <f t="shared" si="1498"/>
        <v/>
      </c>
      <c r="AJ3147" s="75" t="str">
        <f t="shared" si="1499"/>
        <v/>
      </c>
    </row>
    <row r="3148" spans="1:36">
      <c r="A3148" s="41" t="str">
        <f t="shared" si="1482"/>
        <v/>
      </c>
      <c r="B3148" s="150" t="str">
        <f>IF(ISNUMBER(A3148),INDEX('MetaTrader Import'!$H$13:$J$5893,TRUNC(((A3148-$A$39+1)-1)/3)+1,MOD((A3148-$A$39+1)-1,3)+1),"")</f>
        <v/>
      </c>
      <c r="C3148" s="43" t="str">
        <f t="shared" si="1483"/>
        <v/>
      </c>
      <c r="D3148" s="43" t="str">
        <f t="shared" ca="1" si="1473"/>
        <v/>
      </c>
      <c r="E3148" s="43" t="str">
        <f t="shared" si="1484"/>
        <v/>
      </c>
      <c r="F3148" s="43" t="str">
        <f t="shared" si="1485"/>
        <v/>
      </c>
      <c r="G3148" s="43" t="str">
        <f>IF(A3148&lt;&gt;"",IF(A3148&lt;Data!$G$11*0.25,$C$13/$G$32,IF(A3148&gt;Data!$G$11*0.25,$C$13,$C$13*10)),"")</f>
        <v/>
      </c>
      <c r="H3148" s="43" t="str">
        <f>IF(A3148&lt;&gt;"",IF(Data!$G$9="constant",$C$13,IF(Data!$G$9="squeeze",G3148,F3148)),"")</f>
        <v/>
      </c>
      <c r="I3148" s="38" t="str">
        <f ca="1">IF(ISNUMBER(A3148),NORMINV(RAND(),0,IF(AND(Data!$G$9="squeeze",A3148&lt;Data!$G$11*0.25),$H$32,1)*$C$30*$C$13)*($C$14*$C$12),"")</f>
        <v/>
      </c>
      <c r="J3148" s="42" t="str">
        <f ca="1">IFERROR(IF(Data!$C$6="Real",B3148,I3148+J3147+($C$14*$C$12)*(NORMINV(RAND(),$C$15,CHOOSE($G$13,$C$13,F3148,G3148)))),"")</f>
        <v/>
      </c>
      <c r="K3148" s="88" t="str">
        <f>IF(ISNUMBER(A3148), IF($G$16="fixed",$G$17,MIN(H3148*Data!$C$7*$C$16*0.5,$C$17*Data!$C$7))*$C$12,"")</f>
        <v/>
      </c>
      <c r="L3148" s="42" t="str">
        <f t="shared" ca="1" si="1500"/>
        <v/>
      </c>
      <c r="M3148" s="44" t="str">
        <f t="shared" ca="1" si="1501"/>
        <v/>
      </c>
      <c r="N3148" s="44" t="str">
        <f t="shared" ca="1" si="1502"/>
        <v/>
      </c>
      <c r="O3148" s="108" t="str">
        <f t="shared" si="1486"/>
        <v/>
      </c>
      <c r="P3148" s="102" t="str">
        <f t="shared" si="1487"/>
        <v/>
      </c>
      <c r="Q3148" s="102" t="str">
        <f t="shared" si="1488"/>
        <v/>
      </c>
      <c r="R3148" s="120" t="str">
        <f t="shared" si="1489"/>
        <v/>
      </c>
      <c r="S3148" s="54" t="str">
        <f t="shared" si="1490"/>
        <v/>
      </c>
      <c r="T3148" s="5" t="str">
        <f t="shared" si="1491"/>
        <v/>
      </c>
      <c r="U3148" s="152" t="str">
        <f t="shared" si="1474"/>
        <v/>
      </c>
      <c r="V3148" s="152" t="str">
        <f t="shared" si="1475"/>
        <v/>
      </c>
      <c r="W3148" s="153" t="str">
        <f t="shared" si="1476"/>
        <v/>
      </c>
      <c r="X3148" s="153" t="str">
        <f t="shared" si="1477"/>
        <v/>
      </c>
      <c r="Y3148" s="153" t="str">
        <f t="shared" si="1478"/>
        <v/>
      </c>
      <c r="Z3148" s="153" t="str">
        <f t="shared" si="1479"/>
        <v/>
      </c>
      <c r="AA3148" s="152" t="str">
        <f t="shared" si="1480"/>
        <v/>
      </c>
      <c r="AB3148" s="152" t="str">
        <f t="shared" si="1481"/>
        <v/>
      </c>
      <c r="AC3148" s="154" t="str">
        <f t="shared" si="1492"/>
        <v/>
      </c>
      <c r="AD3148" s="154" t="str">
        <f t="shared" si="1493"/>
        <v/>
      </c>
      <c r="AE3148" s="3" t="str">
        <f t="shared" si="1494"/>
        <v/>
      </c>
      <c r="AF3148" s="3" t="str">
        <f t="shared" si="1495"/>
        <v/>
      </c>
      <c r="AG3148" s="3" t="str">
        <f t="shared" si="1496"/>
        <v/>
      </c>
      <c r="AH3148" s="4" t="str">
        <f t="shared" si="1497"/>
        <v/>
      </c>
      <c r="AI3148" s="75" t="str">
        <f t="shared" si="1498"/>
        <v/>
      </c>
      <c r="AJ3148" s="75" t="str">
        <f t="shared" si="1499"/>
        <v/>
      </c>
    </row>
    <row r="3149" spans="1:36">
      <c r="A3149" s="41" t="str">
        <f t="shared" si="1482"/>
        <v/>
      </c>
      <c r="B3149" s="150" t="str">
        <f>IF(ISNUMBER(A3149),INDEX('MetaTrader Import'!$H$13:$J$5893,TRUNC(((A3149-$A$39+1)-1)/3)+1,MOD((A3149-$A$39+1)-1,3)+1),"")</f>
        <v/>
      </c>
      <c r="C3149" s="43" t="str">
        <f t="shared" si="1483"/>
        <v/>
      </c>
      <c r="D3149" s="43" t="str">
        <f t="shared" ca="1" si="1473"/>
        <v/>
      </c>
      <c r="E3149" s="43" t="str">
        <f t="shared" si="1484"/>
        <v/>
      </c>
      <c r="F3149" s="43" t="str">
        <f t="shared" si="1485"/>
        <v/>
      </c>
      <c r="G3149" s="43" t="str">
        <f>IF(A3149&lt;&gt;"",IF(A3149&lt;Data!$G$11*0.25,$C$13/$G$32,IF(A3149&gt;Data!$G$11*0.25,$C$13,$C$13*10)),"")</f>
        <v/>
      </c>
      <c r="H3149" s="43" t="str">
        <f>IF(A3149&lt;&gt;"",IF(Data!$G$9="constant",$C$13,IF(Data!$G$9="squeeze",G3149,F3149)),"")</f>
        <v/>
      </c>
      <c r="I3149" s="38" t="str">
        <f ca="1">IF(ISNUMBER(A3149),NORMINV(RAND(),0,IF(AND(Data!$G$9="squeeze",A3149&lt;Data!$G$11*0.25),$H$32,1)*$C$30*$C$13)*($C$14*$C$12),"")</f>
        <v/>
      </c>
      <c r="J3149" s="42" t="str">
        <f ca="1">IFERROR(IF(Data!$C$6="Real",B3149,I3149+J3148+($C$14*$C$12)*(NORMINV(RAND(),$C$15,CHOOSE($G$13,$C$13,F3149,G3149)))),"")</f>
        <v/>
      </c>
      <c r="K3149" s="88" t="str">
        <f>IF(ISNUMBER(A3149), IF($G$16="fixed",$G$17,MIN(H3149*Data!$C$7*$C$16*0.5,$C$17*Data!$C$7))*$C$12,"")</f>
        <v/>
      </c>
      <c r="L3149" s="42" t="str">
        <f t="shared" ca="1" si="1500"/>
        <v/>
      </c>
      <c r="M3149" s="44" t="str">
        <f t="shared" ca="1" si="1501"/>
        <v/>
      </c>
      <c r="N3149" s="44" t="str">
        <f t="shared" ca="1" si="1502"/>
        <v/>
      </c>
      <c r="O3149" s="108" t="str">
        <f t="shared" si="1486"/>
        <v/>
      </c>
      <c r="P3149" s="102" t="str">
        <f t="shared" si="1487"/>
        <v/>
      </c>
      <c r="Q3149" s="102" t="str">
        <f t="shared" si="1488"/>
        <v/>
      </c>
      <c r="R3149" s="120" t="str">
        <f t="shared" si="1489"/>
        <v/>
      </c>
      <c r="S3149" s="54" t="str">
        <f t="shared" si="1490"/>
        <v/>
      </c>
      <c r="T3149" s="5" t="str">
        <f t="shared" si="1491"/>
        <v/>
      </c>
      <c r="U3149" s="152" t="str">
        <f t="shared" si="1474"/>
        <v/>
      </c>
      <c r="V3149" s="152" t="str">
        <f t="shared" si="1475"/>
        <v/>
      </c>
      <c r="W3149" s="153" t="str">
        <f t="shared" si="1476"/>
        <v/>
      </c>
      <c r="X3149" s="153" t="str">
        <f t="shared" si="1477"/>
        <v/>
      </c>
      <c r="Y3149" s="153" t="str">
        <f t="shared" si="1478"/>
        <v/>
      </c>
      <c r="Z3149" s="153" t="str">
        <f t="shared" si="1479"/>
        <v/>
      </c>
      <c r="AA3149" s="152" t="str">
        <f t="shared" si="1480"/>
        <v/>
      </c>
      <c r="AB3149" s="152" t="str">
        <f t="shared" si="1481"/>
        <v/>
      </c>
      <c r="AC3149" s="154" t="str">
        <f t="shared" si="1492"/>
        <v/>
      </c>
      <c r="AD3149" s="154" t="str">
        <f t="shared" si="1493"/>
        <v/>
      </c>
      <c r="AE3149" s="3" t="str">
        <f t="shared" si="1494"/>
        <v/>
      </c>
      <c r="AF3149" s="3" t="str">
        <f t="shared" si="1495"/>
        <v/>
      </c>
      <c r="AG3149" s="3" t="str">
        <f t="shared" si="1496"/>
        <v/>
      </c>
      <c r="AH3149" s="4" t="str">
        <f t="shared" si="1497"/>
        <v/>
      </c>
      <c r="AI3149" s="75" t="str">
        <f t="shared" si="1498"/>
        <v/>
      </c>
      <c r="AJ3149" s="75" t="str">
        <f t="shared" si="1499"/>
        <v/>
      </c>
    </row>
    <row r="3150" spans="1:36">
      <c r="A3150" s="41" t="str">
        <f t="shared" si="1482"/>
        <v/>
      </c>
      <c r="B3150" s="150" t="str">
        <f>IF(ISNUMBER(A3150),INDEX('MetaTrader Import'!$H$13:$J$5893,TRUNC(((A3150-$A$39+1)-1)/3)+1,MOD((A3150-$A$39+1)-1,3)+1),"")</f>
        <v/>
      </c>
      <c r="C3150" s="43" t="str">
        <f t="shared" si="1483"/>
        <v/>
      </c>
      <c r="D3150" s="43" t="str">
        <f t="shared" ca="1" si="1473"/>
        <v/>
      </c>
      <c r="E3150" s="43" t="str">
        <f t="shared" si="1484"/>
        <v/>
      </c>
      <c r="F3150" s="43" t="str">
        <f t="shared" si="1485"/>
        <v/>
      </c>
      <c r="G3150" s="43" t="str">
        <f>IF(A3150&lt;&gt;"",IF(A3150&lt;Data!$G$11*0.25,$C$13/$G$32,IF(A3150&gt;Data!$G$11*0.25,$C$13,$C$13*10)),"")</f>
        <v/>
      </c>
      <c r="H3150" s="43" t="str">
        <f>IF(A3150&lt;&gt;"",IF(Data!$G$9="constant",$C$13,IF(Data!$G$9="squeeze",G3150,F3150)),"")</f>
        <v/>
      </c>
      <c r="I3150" s="38" t="str">
        <f ca="1">IF(ISNUMBER(A3150),NORMINV(RAND(),0,IF(AND(Data!$G$9="squeeze",A3150&lt;Data!$G$11*0.25),$H$32,1)*$C$30*$C$13)*($C$14*$C$12),"")</f>
        <v/>
      </c>
      <c r="J3150" s="42" t="str">
        <f ca="1">IFERROR(IF(Data!$C$6="Real",B3150,I3150+J3149+($C$14*$C$12)*(NORMINV(RAND(),$C$15,CHOOSE($G$13,$C$13,F3150,G3150)))),"")</f>
        <v/>
      </c>
      <c r="K3150" s="88" t="str">
        <f>IF(ISNUMBER(A3150), IF($G$16="fixed",$G$17,MIN(H3150*Data!$C$7*$C$16*0.5,$C$17*Data!$C$7))*$C$12,"")</f>
        <v/>
      </c>
      <c r="L3150" s="42" t="str">
        <f t="shared" ca="1" si="1500"/>
        <v/>
      </c>
      <c r="M3150" s="44" t="str">
        <f t="shared" ca="1" si="1501"/>
        <v/>
      </c>
      <c r="N3150" s="44" t="str">
        <f t="shared" ca="1" si="1502"/>
        <v/>
      </c>
      <c r="O3150" s="108" t="str">
        <f t="shared" si="1486"/>
        <v/>
      </c>
      <c r="P3150" s="102" t="str">
        <f t="shared" si="1487"/>
        <v/>
      </c>
      <c r="Q3150" s="102" t="str">
        <f t="shared" si="1488"/>
        <v/>
      </c>
      <c r="R3150" s="120" t="str">
        <f t="shared" si="1489"/>
        <v/>
      </c>
      <c r="S3150" s="54" t="str">
        <f t="shared" si="1490"/>
        <v/>
      </c>
      <c r="T3150" s="5" t="str">
        <f t="shared" si="1491"/>
        <v/>
      </c>
      <c r="U3150" s="152" t="str">
        <f t="shared" si="1474"/>
        <v/>
      </c>
      <c r="V3150" s="152" t="str">
        <f t="shared" si="1475"/>
        <v/>
      </c>
      <c r="W3150" s="153" t="str">
        <f t="shared" si="1476"/>
        <v/>
      </c>
      <c r="X3150" s="153" t="str">
        <f t="shared" si="1477"/>
        <v/>
      </c>
      <c r="Y3150" s="153" t="str">
        <f t="shared" si="1478"/>
        <v/>
      </c>
      <c r="Z3150" s="153" t="str">
        <f t="shared" si="1479"/>
        <v/>
      </c>
      <c r="AA3150" s="152" t="str">
        <f t="shared" si="1480"/>
        <v/>
      </c>
      <c r="AB3150" s="152" t="str">
        <f t="shared" si="1481"/>
        <v/>
      </c>
      <c r="AC3150" s="154" t="str">
        <f t="shared" si="1492"/>
        <v/>
      </c>
      <c r="AD3150" s="154" t="str">
        <f t="shared" si="1493"/>
        <v/>
      </c>
      <c r="AE3150" s="3" t="str">
        <f t="shared" si="1494"/>
        <v/>
      </c>
      <c r="AF3150" s="3" t="str">
        <f t="shared" si="1495"/>
        <v/>
      </c>
      <c r="AG3150" s="3" t="str">
        <f t="shared" si="1496"/>
        <v/>
      </c>
      <c r="AH3150" s="4" t="str">
        <f t="shared" si="1497"/>
        <v/>
      </c>
      <c r="AI3150" s="75" t="str">
        <f t="shared" si="1498"/>
        <v/>
      </c>
      <c r="AJ3150" s="75" t="str">
        <f t="shared" si="1499"/>
        <v/>
      </c>
    </row>
    <row r="3151" spans="1:36">
      <c r="A3151" s="41" t="str">
        <f t="shared" si="1482"/>
        <v/>
      </c>
      <c r="B3151" s="150" t="str">
        <f>IF(ISNUMBER(A3151),INDEX('MetaTrader Import'!$H$13:$J$5893,TRUNC(((A3151-$A$39+1)-1)/3)+1,MOD((A3151-$A$39+1)-1,3)+1),"")</f>
        <v/>
      </c>
      <c r="C3151" s="43" t="str">
        <f t="shared" si="1483"/>
        <v/>
      </c>
      <c r="D3151" s="43" t="str">
        <f t="shared" ca="1" si="1473"/>
        <v/>
      </c>
      <c r="E3151" s="43" t="str">
        <f t="shared" si="1484"/>
        <v/>
      </c>
      <c r="F3151" s="43" t="str">
        <f t="shared" si="1485"/>
        <v/>
      </c>
      <c r="G3151" s="43" t="str">
        <f>IF(A3151&lt;&gt;"",IF(A3151&lt;Data!$G$11*0.25,$C$13/$G$32,IF(A3151&gt;Data!$G$11*0.25,$C$13,$C$13*10)),"")</f>
        <v/>
      </c>
      <c r="H3151" s="43" t="str">
        <f>IF(A3151&lt;&gt;"",IF(Data!$G$9="constant",$C$13,IF(Data!$G$9="squeeze",G3151,F3151)),"")</f>
        <v/>
      </c>
      <c r="I3151" s="38" t="str">
        <f ca="1">IF(ISNUMBER(A3151),NORMINV(RAND(),0,IF(AND(Data!$G$9="squeeze",A3151&lt;Data!$G$11*0.25),$H$32,1)*$C$30*$C$13)*($C$14*$C$12),"")</f>
        <v/>
      </c>
      <c r="J3151" s="42" t="str">
        <f ca="1">IFERROR(IF(Data!$C$6="Real",B3151,I3151+J3150+($C$14*$C$12)*(NORMINV(RAND(),$C$15,CHOOSE($G$13,$C$13,F3151,G3151)))),"")</f>
        <v/>
      </c>
      <c r="K3151" s="88" t="str">
        <f>IF(ISNUMBER(A3151), IF($G$16="fixed",$G$17,MIN(H3151*Data!$C$7*$C$16*0.5,$C$17*Data!$C$7))*$C$12,"")</f>
        <v/>
      </c>
      <c r="L3151" s="42" t="str">
        <f t="shared" ca="1" si="1500"/>
        <v/>
      </c>
      <c r="M3151" s="44" t="str">
        <f t="shared" ca="1" si="1501"/>
        <v/>
      </c>
      <c r="N3151" s="44" t="str">
        <f t="shared" ca="1" si="1502"/>
        <v/>
      </c>
      <c r="O3151" s="108" t="str">
        <f t="shared" si="1486"/>
        <v/>
      </c>
      <c r="P3151" s="102" t="str">
        <f t="shared" si="1487"/>
        <v/>
      </c>
      <c r="Q3151" s="102" t="str">
        <f t="shared" si="1488"/>
        <v/>
      </c>
      <c r="R3151" s="120" t="str">
        <f t="shared" si="1489"/>
        <v/>
      </c>
      <c r="S3151" s="54" t="str">
        <f t="shared" si="1490"/>
        <v/>
      </c>
      <c r="T3151" s="5" t="str">
        <f t="shared" si="1491"/>
        <v/>
      </c>
      <c r="U3151" s="152" t="str">
        <f t="shared" si="1474"/>
        <v/>
      </c>
      <c r="V3151" s="152" t="str">
        <f t="shared" si="1475"/>
        <v/>
      </c>
      <c r="W3151" s="153" t="str">
        <f t="shared" si="1476"/>
        <v/>
      </c>
      <c r="X3151" s="153" t="str">
        <f t="shared" si="1477"/>
        <v/>
      </c>
      <c r="Y3151" s="153" t="str">
        <f t="shared" si="1478"/>
        <v/>
      </c>
      <c r="Z3151" s="153" t="str">
        <f t="shared" si="1479"/>
        <v/>
      </c>
      <c r="AA3151" s="152" t="str">
        <f t="shared" si="1480"/>
        <v/>
      </c>
      <c r="AB3151" s="152" t="str">
        <f t="shared" si="1481"/>
        <v/>
      </c>
      <c r="AC3151" s="154" t="str">
        <f t="shared" si="1492"/>
        <v/>
      </c>
      <c r="AD3151" s="154" t="str">
        <f t="shared" si="1493"/>
        <v/>
      </c>
      <c r="AE3151" s="3" t="str">
        <f t="shared" si="1494"/>
        <v/>
      </c>
      <c r="AF3151" s="3" t="str">
        <f t="shared" si="1495"/>
        <v/>
      </c>
      <c r="AG3151" s="3" t="str">
        <f t="shared" si="1496"/>
        <v/>
      </c>
      <c r="AH3151" s="4" t="str">
        <f t="shared" si="1497"/>
        <v/>
      </c>
      <c r="AI3151" s="75" t="str">
        <f t="shared" si="1498"/>
        <v/>
      </c>
      <c r="AJ3151" s="75" t="str">
        <f t="shared" si="1499"/>
        <v/>
      </c>
    </row>
    <row r="3152" spans="1:36">
      <c r="A3152" s="41" t="str">
        <f t="shared" si="1482"/>
        <v/>
      </c>
      <c r="B3152" s="150" t="str">
        <f>IF(ISNUMBER(A3152),INDEX('MetaTrader Import'!$H$13:$J$5893,TRUNC(((A3152-$A$39+1)-1)/3)+1,MOD((A3152-$A$39+1)-1,3)+1),"")</f>
        <v/>
      </c>
      <c r="C3152" s="43" t="str">
        <f t="shared" si="1483"/>
        <v/>
      </c>
      <c r="D3152" s="43" t="str">
        <f t="shared" ca="1" si="1473"/>
        <v/>
      </c>
      <c r="E3152" s="43" t="str">
        <f t="shared" si="1484"/>
        <v/>
      </c>
      <c r="F3152" s="43" t="str">
        <f t="shared" si="1485"/>
        <v/>
      </c>
      <c r="G3152" s="43" t="str">
        <f>IF(A3152&lt;&gt;"",IF(A3152&lt;Data!$G$11*0.25,$C$13/$G$32,IF(A3152&gt;Data!$G$11*0.25,$C$13,$C$13*10)),"")</f>
        <v/>
      </c>
      <c r="H3152" s="43" t="str">
        <f>IF(A3152&lt;&gt;"",IF(Data!$G$9="constant",$C$13,IF(Data!$G$9="squeeze",G3152,F3152)),"")</f>
        <v/>
      </c>
      <c r="I3152" s="38" t="str">
        <f ca="1">IF(ISNUMBER(A3152),NORMINV(RAND(),0,IF(AND(Data!$G$9="squeeze",A3152&lt;Data!$G$11*0.25),$H$32,1)*$C$30*$C$13)*($C$14*$C$12),"")</f>
        <v/>
      </c>
      <c r="J3152" s="42" t="str">
        <f ca="1">IFERROR(IF(Data!$C$6="Real",B3152,I3152+J3151+($C$14*$C$12)*(NORMINV(RAND(),$C$15,CHOOSE($G$13,$C$13,F3152,G3152)))),"")</f>
        <v/>
      </c>
      <c r="K3152" s="88" t="str">
        <f>IF(ISNUMBER(A3152), IF($G$16="fixed",$G$17,MIN(H3152*Data!$C$7*$C$16*0.5,$C$17*Data!$C$7))*$C$12,"")</f>
        <v/>
      </c>
      <c r="L3152" s="42" t="str">
        <f t="shared" ca="1" si="1500"/>
        <v/>
      </c>
      <c r="M3152" s="44" t="str">
        <f t="shared" ca="1" si="1501"/>
        <v/>
      </c>
      <c r="N3152" s="44" t="str">
        <f t="shared" ca="1" si="1502"/>
        <v/>
      </c>
      <c r="O3152" s="108" t="str">
        <f t="shared" si="1486"/>
        <v/>
      </c>
      <c r="P3152" s="102" t="str">
        <f t="shared" si="1487"/>
        <v/>
      </c>
      <c r="Q3152" s="102" t="str">
        <f t="shared" si="1488"/>
        <v/>
      </c>
      <c r="R3152" s="120" t="str">
        <f t="shared" si="1489"/>
        <v/>
      </c>
      <c r="S3152" s="54" t="str">
        <f t="shared" si="1490"/>
        <v/>
      </c>
      <c r="T3152" s="5" t="str">
        <f t="shared" si="1491"/>
        <v/>
      </c>
      <c r="U3152" s="152" t="str">
        <f t="shared" si="1474"/>
        <v/>
      </c>
      <c r="V3152" s="152" t="str">
        <f t="shared" si="1475"/>
        <v/>
      </c>
      <c r="W3152" s="153" t="str">
        <f t="shared" si="1476"/>
        <v/>
      </c>
      <c r="X3152" s="153" t="str">
        <f t="shared" si="1477"/>
        <v/>
      </c>
      <c r="Y3152" s="153" t="str">
        <f t="shared" si="1478"/>
        <v/>
      </c>
      <c r="Z3152" s="153" t="str">
        <f t="shared" si="1479"/>
        <v/>
      </c>
      <c r="AA3152" s="152" t="str">
        <f t="shared" si="1480"/>
        <v/>
      </c>
      <c r="AB3152" s="152" t="str">
        <f t="shared" si="1481"/>
        <v/>
      </c>
      <c r="AC3152" s="154" t="str">
        <f t="shared" si="1492"/>
        <v/>
      </c>
      <c r="AD3152" s="154" t="str">
        <f t="shared" si="1493"/>
        <v/>
      </c>
      <c r="AE3152" s="3" t="str">
        <f t="shared" si="1494"/>
        <v/>
      </c>
      <c r="AF3152" s="3" t="str">
        <f t="shared" si="1495"/>
        <v/>
      </c>
      <c r="AG3152" s="3" t="str">
        <f t="shared" si="1496"/>
        <v/>
      </c>
      <c r="AH3152" s="4" t="str">
        <f t="shared" si="1497"/>
        <v/>
      </c>
      <c r="AI3152" s="75" t="str">
        <f t="shared" si="1498"/>
        <v/>
      </c>
      <c r="AJ3152" s="75" t="str">
        <f t="shared" si="1499"/>
        <v/>
      </c>
    </row>
    <row r="3153" spans="1:36">
      <c r="A3153" s="41" t="str">
        <f t="shared" si="1482"/>
        <v/>
      </c>
      <c r="B3153" s="150" t="str">
        <f>IF(ISNUMBER(A3153),INDEX('MetaTrader Import'!$H$13:$J$5893,TRUNC(((A3153-$A$39+1)-1)/3)+1,MOD((A3153-$A$39+1)-1,3)+1),"")</f>
        <v/>
      </c>
      <c r="C3153" s="43" t="str">
        <f t="shared" si="1483"/>
        <v/>
      </c>
      <c r="D3153" s="43" t="str">
        <f t="shared" ca="1" si="1473"/>
        <v/>
      </c>
      <c r="E3153" s="43" t="str">
        <f t="shared" si="1484"/>
        <v/>
      </c>
      <c r="F3153" s="43" t="str">
        <f t="shared" si="1485"/>
        <v/>
      </c>
      <c r="G3153" s="43" t="str">
        <f>IF(A3153&lt;&gt;"",IF(A3153&lt;Data!$G$11*0.25,$C$13/$G$32,IF(A3153&gt;Data!$G$11*0.25,$C$13,$C$13*10)),"")</f>
        <v/>
      </c>
      <c r="H3153" s="43" t="str">
        <f>IF(A3153&lt;&gt;"",IF(Data!$G$9="constant",$C$13,IF(Data!$G$9="squeeze",G3153,F3153)),"")</f>
        <v/>
      </c>
      <c r="I3153" s="38" t="str">
        <f ca="1">IF(ISNUMBER(A3153),NORMINV(RAND(),0,IF(AND(Data!$G$9="squeeze",A3153&lt;Data!$G$11*0.25),$H$32,1)*$C$30*$C$13)*($C$14*$C$12),"")</f>
        <v/>
      </c>
      <c r="J3153" s="42" t="str">
        <f ca="1">IFERROR(IF(Data!$C$6="Real",B3153,I3153+J3152+($C$14*$C$12)*(NORMINV(RAND(),$C$15,CHOOSE($G$13,$C$13,F3153,G3153)))),"")</f>
        <v/>
      </c>
      <c r="K3153" s="88" t="str">
        <f>IF(ISNUMBER(A3153), IF($G$16="fixed",$G$17,MIN(H3153*Data!$C$7*$C$16*0.5,$C$17*Data!$C$7))*$C$12,"")</f>
        <v/>
      </c>
      <c r="L3153" s="42" t="str">
        <f t="shared" ca="1" si="1500"/>
        <v/>
      </c>
      <c r="M3153" s="44" t="str">
        <f t="shared" ca="1" si="1501"/>
        <v/>
      </c>
      <c r="N3153" s="44" t="str">
        <f t="shared" ca="1" si="1502"/>
        <v/>
      </c>
      <c r="O3153" s="108" t="str">
        <f t="shared" si="1486"/>
        <v/>
      </c>
      <c r="P3153" s="102" t="str">
        <f t="shared" si="1487"/>
        <v/>
      </c>
      <c r="Q3153" s="102" t="str">
        <f t="shared" si="1488"/>
        <v/>
      </c>
      <c r="R3153" s="120" t="str">
        <f t="shared" si="1489"/>
        <v/>
      </c>
      <c r="S3153" s="54" t="str">
        <f t="shared" si="1490"/>
        <v/>
      </c>
      <c r="T3153" s="5" t="str">
        <f t="shared" si="1491"/>
        <v/>
      </c>
      <c r="U3153" s="152" t="str">
        <f t="shared" si="1474"/>
        <v/>
      </c>
      <c r="V3153" s="152" t="str">
        <f t="shared" si="1475"/>
        <v/>
      </c>
      <c r="W3153" s="153" t="str">
        <f t="shared" si="1476"/>
        <v/>
      </c>
      <c r="X3153" s="153" t="str">
        <f t="shared" si="1477"/>
        <v/>
      </c>
      <c r="Y3153" s="153" t="str">
        <f t="shared" si="1478"/>
        <v/>
      </c>
      <c r="Z3153" s="153" t="str">
        <f t="shared" si="1479"/>
        <v/>
      </c>
      <c r="AA3153" s="152" t="str">
        <f t="shared" si="1480"/>
        <v/>
      </c>
      <c r="AB3153" s="152" t="str">
        <f t="shared" si="1481"/>
        <v/>
      </c>
      <c r="AC3153" s="154" t="str">
        <f t="shared" si="1492"/>
        <v/>
      </c>
      <c r="AD3153" s="154" t="str">
        <f t="shared" si="1493"/>
        <v/>
      </c>
      <c r="AE3153" s="3" t="str">
        <f t="shared" si="1494"/>
        <v/>
      </c>
      <c r="AF3153" s="3" t="str">
        <f t="shared" si="1495"/>
        <v/>
      </c>
      <c r="AG3153" s="3" t="str">
        <f t="shared" si="1496"/>
        <v/>
      </c>
      <c r="AH3153" s="4" t="str">
        <f t="shared" si="1497"/>
        <v/>
      </c>
      <c r="AI3153" s="75" t="str">
        <f t="shared" si="1498"/>
        <v/>
      </c>
      <c r="AJ3153" s="75" t="str">
        <f t="shared" si="1499"/>
        <v/>
      </c>
    </row>
    <row r="3154" spans="1:36">
      <c r="A3154" s="41" t="str">
        <f t="shared" si="1482"/>
        <v/>
      </c>
      <c r="B3154" s="150" t="str">
        <f>IF(ISNUMBER(A3154),INDEX('MetaTrader Import'!$H$13:$J$5893,TRUNC(((A3154-$A$39+1)-1)/3)+1,MOD((A3154-$A$39+1)-1,3)+1),"")</f>
        <v/>
      </c>
      <c r="C3154" s="43" t="str">
        <f t="shared" si="1483"/>
        <v/>
      </c>
      <c r="D3154" s="43" t="str">
        <f t="shared" ca="1" si="1473"/>
        <v/>
      </c>
      <c r="E3154" s="43" t="str">
        <f t="shared" si="1484"/>
        <v/>
      </c>
      <c r="F3154" s="43" t="str">
        <f t="shared" si="1485"/>
        <v/>
      </c>
      <c r="G3154" s="43" t="str">
        <f>IF(A3154&lt;&gt;"",IF(A3154&lt;Data!$G$11*0.25,$C$13/$G$32,IF(A3154&gt;Data!$G$11*0.25,$C$13,$C$13*10)),"")</f>
        <v/>
      </c>
      <c r="H3154" s="43" t="str">
        <f>IF(A3154&lt;&gt;"",IF(Data!$G$9="constant",$C$13,IF(Data!$G$9="squeeze",G3154,F3154)),"")</f>
        <v/>
      </c>
      <c r="I3154" s="38" t="str">
        <f ca="1">IF(ISNUMBER(A3154),NORMINV(RAND(),0,IF(AND(Data!$G$9="squeeze",A3154&lt;Data!$G$11*0.25),$H$32,1)*$C$30*$C$13)*($C$14*$C$12),"")</f>
        <v/>
      </c>
      <c r="J3154" s="42" t="str">
        <f ca="1">IFERROR(IF(Data!$C$6="Real",B3154,I3154+J3153+($C$14*$C$12)*(NORMINV(RAND(),$C$15,CHOOSE($G$13,$C$13,F3154,G3154)))),"")</f>
        <v/>
      </c>
      <c r="K3154" s="88" t="str">
        <f>IF(ISNUMBER(A3154), IF($G$16="fixed",$G$17,MIN(H3154*Data!$C$7*$C$16*0.5,$C$17*Data!$C$7))*$C$12,"")</f>
        <v/>
      </c>
      <c r="L3154" s="42" t="str">
        <f t="shared" ca="1" si="1500"/>
        <v/>
      </c>
      <c r="M3154" s="44" t="str">
        <f t="shared" ca="1" si="1501"/>
        <v/>
      </c>
      <c r="N3154" s="44" t="str">
        <f t="shared" ca="1" si="1502"/>
        <v/>
      </c>
      <c r="O3154" s="108" t="str">
        <f t="shared" si="1486"/>
        <v/>
      </c>
      <c r="P3154" s="102" t="str">
        <f t="shared" si="1487"/>
        <v/>
      </c>
      <c r="Q3154" s="102" t="str">
        <f t="shared" si="1488"/>
        <v/>
      </c>
      <c r="R3154" s="120" t="str">
        <f t="shared" si="1489"/>
        <v/>
      </c>
      <c r="S3154" s="54" t="str">
        <f t="shared" si="1490"/>
        <v/>
      </c>
      <c r="T3154" s="5" t="str">
        <f t="shared" si="1491"/>
        <v/>
      </c>
      <c r="U3154" s="152" t="str">
        <f t="shared" si="1474"/>
        <v/>
      </c>
      <c r="V3154" s="152" t="str">
        <f t="shared" si="1475"/>
        <v/>
      </c>
      <c r="W3154" s="153" t="str">
        <f t="shared" si="1476"/>
        <v/>
      </c>
      <c r="X3154" s="153" t="str">
        <f t="shared" si="1477"/>
        <v/>
      </c>
      <c r="Y3154" s="153" t="str">
        <f t="shared" si="1478"/>
        <v/>
      </c>
      <c r="Z3154" s="153" t="str">
        <f t="shared" si="1479"/>
        <v/>
      </c>
      <c r="AA3154" s="152" t="str">
        <f t="shared" si="1480"/>
        <v/>
      </c>
      <c r="AB3154" s="152" t="str">
        <f t="shared" si="1481"/>
        <v/>
      </c>
      <c r="AC3154" s="154" t="str">
        <f t="shared" si="1492"/>
        <v/>
      </c>
      <c r="AD3154" s="154" t="str">
        <f t="shared" si="1493"/>
        <v/>
      </c>
      <c r="AE3154" s="3" t="str">
        <f t="shared" si="1494"/>
        <v/>
      </c>
      <c r="AF3154" s="3" t="str">
        <f t="shared" si="1495"/>
        <v/>
      </c>
      <c r="AG3154" s="3" t="str">
        <f t="shared" si="1496"/>
        <v/>
      </c>
      <c r="AH3154" s="4" t="str">
        <f t="shared" si="1497"/>
        <v/>
      </c>
      <c r="AI3154" s="75" t="str">
        <f t="shared" si="1498"/>
        <v/>
      </c>
      <c r="AJ3154" s="75" t="str">
        <f t="shared" si="1499"/>
        <v/>
      </c>
    </row>
    <row r="3155" spans="1:36">
      <c r="A3155" s="41" t="str">
        <f t="shared" si="1482"/>
        <v/>
      </c>
      <c r="B3155" s="150" t="str">
        <f>IF(ISNUMBER(A3155),INDEX('MetaTrader Import'!$H$13:$J$5893,TRUNC(((A3155-$A$39+1)-1)/3)+1,MOD((A3155-$A$39+1)-1,3)+1),"")</f>
        <v/>
      </c>
      <c r="C3155" s="43" t="str">
        <f t="shared" si="1483"/>
        <v/>
      </c>
      <c r="D3155" s="43" t="str">
        <f t="shared" ca="1" si="1473"/>
        <v/>
      </c>
      <c r="E3155" s="43" t="str">
        <f t="shared" si="1484"/>
        <v/>
      </c>
      <c r="F3155" s="43" t="str">
        <f t="shared" si="1485"/>
        <v/>
      </c>
      <c r="G3155" s="43" t="str">
        <f>IF(A3155&lt;&gt;"",IF(A3155&lt;Data!$G$11*0.25,$C$13/$G$32,IF(A3155&gt;Data!$G$11*0.25,$C$13,$C$13*10)),"")</f>
        <v/>
      </c>
      <c r="H3155" s="43" t="str">
        <f>IF(A3155&lt;&gt;"",IF(Data!$G$9="constant",$C$13,IF(Data!$G$9="squeeze",G3155,F3155)),"")</f>
        <v/>
      </c>
      <c r="I3155" s="38" t="str">
        <f ca="1">IF(ISNUMBER(A3155),NORMINV(RAND(),0,IF(AND(Data!$G$9="squeeze",A3155&lt;Data!$G$11*0.25),$H$32,1)*$C$30*$C$13)*($C$14*$C$12),"")</f>
        <v/>
      </c>
      <c r="J3155" s="42" t="str">
        <f ca="1">IFERROR(IF(Data!$C$6="Real",B3155,I3155+J3154+($C$14*$C$12)*(NORMINV(RAND(),$C$15,CHOOSE($G$13,$C$13,F3155,G3155)))),"")</f>
        <v/>
      </c>
      <c r="K3155" s="88" t="str">
        <f>IF(ISNUMBER(A3155), IF($G$16="fixed",$G$17,MIN(H3155*Data!$C$7*$C$16*0.5,$C$17*Data!$C$7))*$C$12,"")</f>
        <v/>
      </c>
      <c r="L3155" s="42" t="str">
        <f t="shared" ca="1" si="1500"/>
        <v/>
      </c>
      <c r="M3155" s="44" t="str">
        <f t="shared" ca="1" si="1501"/>
        <v/>
      </c>
      <c r="N3155" s="44" t="str">
        <f t="shared" ca="1" si="1502"/>
        <v/>
      </c>
      <c r="O3155" s="108" t="str">
        <f t="shared" si="1486"/>
        <v/>
      </c>
      <c r="P3155" s="102" t="str">
        <f t="shared" si="1487"/>
        <v/>
      </c>
      <c r="Q3155" s="102" t="str">
        <f t="shared" si="1488"/>
        <v/>
      </c>
      <c r="R3155" s="120" t="str">
        <f t="shared" si="1489"/>
        <v/>
      </c>
      <c r="S3155" s="54" t="str">
        <f t="shared" si="1490"/>
        <v/>
      </c>
      <c r="T3155" s="5" t="str">
        <f t="shared" si="1491"/>
        <v/>
      </c>
      <c r="U3155" s="152" t="str">
        <f t="shared" si="1474"/>
        <v/>
      </c>
      <c r="V3155" s="152" t="str">
        <f t="shared" si="1475"/>
        <v/>
      </c>
      <c r="W3155" s="153" t="str">
        <f t="shared" si="1476"/>
        <v/>
      </c>
      <c r="X3155" s="153" t="str">
        <f t="shared" si="1477"/>
        <v/>
      </c>
      <c r="Y3155" s="153" t="str">
        <f t="shared" si="1478"/>
        <v/>
      </c>
      <c r="Z3155" s="153" t="str">
        <f t="shared" si="1479"/>
        <v/>
      </c>
      <c r="AA3155" s="152" t="str">
        <f t="shared" si="1480"/>
        <v/>
      </c>
      <c r="AB3155" s="152" t="str">
        <f t="shared" si="1481"/>
        <v/>
      </c>
      <c r="AC3155" s="154" t="str">
        <f t="shared" si="1492"/>
        <v/>
      </c>
      <c r="AD3155" s="154" t="str">
        <f t="shared" si="1493"/>
        <v/>
      </c>
      <c r="AE3155" s="3" t="str">
        <f t="shared" si="1494"/>
        <v/>
      </c>
      <c r="AF3155" s="3" t="str">
        <f t="shared" si="1495"/>
        <v/>
      </c>
      <c r="AG3155" s="3" t="str">
        <f t="shared" si="1496"/>
        <v/>
      </c>
      <c r="AH3155" s="4" t="str">
        <f t="shared" si="1497"/>
        <v/>
      </c>
      <c r="AI3155" s="75" t="str">
        <f t="shared" si="1498"/>
        <v/>
      </c>
      <c r="AJ3155" s="75" t="str">
        <f t="shared" si="1499"/>
        <v/>
      </c>
    </row>
    <row r="3156" spans="1:36">
      <c r="A3156" s="41" t="str">
        <f t="shared" si="1482"/>
        <v/>
      </c>
      <c r="B3156" s="150" t="str">
        <f>IF(ISNUMBER(A3156),INDEX('MetaTrader Import'!$H$13:$J$5893,TRUNC(((A3156-$A$39+1)-1)/3)+1,MOD((A3156-$A$39+1)-1,3)+1),"")</f>
        <v/>
      </c>
      <c r="C3156" s="43" t="str">
        <f t="shared" si="1483"/>
        <v/>
      </c>
      <c r="D3156" s="43" t="str">
        <f t="shared" ca="1" si="1473"/>
        <v/>
      </c>
      <c r="E3156" s="43" t="str">
        <f t="shared" si="1484"/>
        <v/>
      </c>
      <c r="F3156" s="43" t="str">
        <f t="shared" si="1485"/>
        <v/>
      </c>
      <c r="G3156" s="43" t="str">
        <f>IF(A3156&lt;&gt;"",IF(A3156&lt;Data!$G$11*0.25,$C$13/$G$32,IF(A3156&gt;Data!$G$11*0.25,$C$13,$C$13*10)),"")</f>
        <v/>
      </c>
      <c r="H3156" s="43" t="str">
        <f>IF(A3156&lt;&gt;"",IF(Data!$G$9="constant",$C$13,IF(Data!$G$9="squeeze",G3156,F3156)),"")</f>
        <v/>
      </c>
      <c r="I3156" s="38" t="str">
        <f ca="1">IF(ISNUMBER(A3156),NORMINV(RAND(),0,IF(AND(Data!$G$9="squeeze",A3156&lt;Data!$G$11*0.25),$H$32,1)*$C$30*$C$13)*($C$14*$C$12),"")</f>
        <v/>
      </c>
      <c r="J3156" s="42" t="str">
        <f ca="1">IFERROR(IF(Data!$C$6="Real",B3156,I3156+J3155+($C$14*$C$12)*(NORMINV(RAND(),$C$15,CHOOSE($G$13,$C$13,F3156,G3156)))),"")</f>
        <v/>
      </c>
      <c r="K3156" s="88" t="str">
        <f>IF(ISNUMBER(A3156), IF($G$16="fixed",$G$17,MIN(H3156*Data!$C$7*$C$16*0.5,$C$17*Data!$C$7))*$C$12,"")</f>
        <v/>
      </c>
      <c r="L3156" s="42" t="str">
        <f t="shared" ca="1" si="1500"/>
        <v/>
      </c>
      <c r="M3156" s="44" t="str">
        <f t="shared" ca="1" si="1501"/>
        <v/>
      </c>
      <c r="N3156" s="44" t="str">
        <f t="shared" ca="1" si="1502"/>
        <v/>
      </c>
      <c r="O3156" s="108" t="str">
        <f t="shared" si="1486"/>
        <v/>
      </c>
      <c r="P3156" s="102" t="str">
        <f t="shared" si="1487"/>
        <v/>
      </c>
      <c r="Q3156" s="102" t="str">
        <f t="shared" si="1488"/>
        <v/>
      </c>
      <c r="R3156" s="120" t="str">
        <f t="shared" si="1489"/>
        <v/>
      </c>
      <c r="S3156" s="54" t="str">
        <f t="shared" si="1490"/>
        <v/>
      </c>
      <c r="T3156" s="5" t="str">
        <f t="shared" si="1491"/>
        <v/>
      </c>
      <c r="U3156" s="152" t="str">
        <f t="shared" si="1474"/>
        <v/>
      </c>
      <c r="V3156" s="152" t="str">
        <f t="shared" si="1475"/>
        <v/>
      </c>
      <c r="W3156" s="153" t="str">
        <f t="shared" si="1476"/>
        <v/>
      </c>
      <c r="X3156" s="153" t="str">
        <f t="shared" si="1477"/>
        <v/>
      </c>
      <c r="Y3156" s="153" t="str">
        <f t="shared" si="1478"/>
        <v/>
      </c>
      <c r="Z3156" s="153" t="str">
        <f t="shared" si="1479"/>
        <v/>
      </c>
      <c r="AA3156" s="152" t="str">
        <f t="shared" si="1480"/>
        <v/>
      </c>
      <c r="AB3156" s="152" t="str">
        <f t="shared" si="1481"/>
        <v/>
      </c>
      <c r="AC3156" s="154" t="str">
        <f t="shared" si="1492"/>
        <v/>
      </c>
      <c r="AD3156" s="154" t="str">
        <f t="shared" si="1493"/>
        <v/>
      </c>
      <c r="AE3156" s="3" t="str">
        <f t="shared" si="1494"/>
        <v/>
      </c>
      <c r="AF3156" s="3" t="str">
        <f t="shared" si="1495"/>
        <v/>
      </c>
      <c r="AG3156" s="3" t="str">
        <f t="shared" si="1496"/>
        <v/>
      </c>
      <c r="AH3156" s="4" t="str">
        <f t="shared" si="1497"/>
        <v/>
      </c>
      <c r="AI3156" s="75" t="str">
        <f t="shared" si="1498"/>
        <v/>
      </c>
      <c r="AJ3156" s="75" t="str">
        <f t="shared" si="1499"/>
        <v/>
      </c>
    </row>
    <row r="3157" spans="1:36">
      <c r="A3157" s="41" t="str">
        <f t="shared" si="1482"/>
        <v/>
      </c>
      <c r="B3157" s="150" t="str">
        <f>IF(ISNUMBER(A3157),INDEX('MetaTrader Import'!$H$13:$J$5893,TRUNC(((A3157-$A$39+1)-1)/3)+1,MOD((A3157-$A$39+1)-1,3)+1),"")</f>
        <v/>
      </c>
      <c r="C3157" s="43" t="str">
        <f t="shared" si="1483"/>
        <v/>
      </c>
      <c r="D3157" s="43" t="str">
        <f t="shared" ca="1" si="1473"/>
        <v/>
      </c>
      <c r="E3157" s="43" t="str">
        <f t="shared" si="1484"/>
        <v/>
      </c>
      <c r="F3157" s="43" t="str">
        <f t="shared" si="1485"/>
        <v/>
      </c>
      <c r="G3157" s="43" t="str">
        <f>IF(A3157&lt;&gt;"",IF(A3157&lt;Data!$G$11*0.25,$C$13/$G$32,IF(A3157&gt;Data!$G$11*0.25,$C$13,$C$13*10)),"")</f>
        <v/>
      </c>
      <c r="H3157" s="43" t="str">
        <f>IF(A3157&lt;&gt;"",IF(Data!$G$9="constant",$C$13,IF(Data!$G$9="squeeze",G3157,F3157)),"")</f>
        <v/>
      </c>
      <c r="I3157" s="38" t="str">
        <f ca="1">IF(ISNUMBER(A3157),NORMINV(RAND(),0,IF(AND(Data!$G$9="squeeze",A3157&lt;Data!$G$11*0.25),$H$32,1)*$C$30*$C$13)*($C$14*$C$12),"")</f>
        <v/>
      </c>
      <c r="J3157" s="42" t="str">
        <f ca="1">IFERROR(IF(Data!$C$6="Real",B3157,I3157+J3156+($C$14*$C$12)*(NORMINV(RAND(),$C$15,CHOOSE($G$13,$C$13,F3157,G3157)))),"")</f>
        <v/>
      </c>
      <c r="K3157" s="88" t="str">
        <f>IF(ISNUMBER(A3157), IF($G$16="fixed",$G$17,MIN(H3157*Data!$C$7*$C$16*0.5,$C$17*Data!$C$7))*$C$12,"")</f>
        <v/>
      </c>
      <c r="L3157" s="42" t="str">
        <f t="shared" ca="1" si="1500"/>
        <v/>
      </c>
      <c r="M3157" s="44" t="str">
        <f t="shared" ca="1" si="1501"/>
        <v/>
      </c>
      <c r="N3157" s="44" t="str">
        <f t="shared" ca="1" si="1502"/>
        <v/>
      </c>
      <c r="O3157" s="108" t="str">
        <f t="shared" si="1486"/>
        <v/>
      </c>
      <c r="P3157" s="102" t="str">
        <f t="shared" si="1487"/>
        <v/>
      </c>
      <c r="Q3157" s="102" t="str">
        <f t="shared" si="1488"/>
        <v/>
      </c>
      <c r="R3157" s="120" t="str">
        <f t="shared" si="1489"/>
        <v/>
      </c>
      <c r="S3157" s="54" t="str">
        <f t="shared" si="1490"/>
        <v/>
      </c>
      <c r="T3157" s="5" t="str">
        <f t="shared" si="1491"/>
        <v/>
      </c>
      <c r="U3157" s="152" t="str">
        <f t="shared" si="1474"/>
        <v/>
      </c>
      <c r="V3157" s="152" t="str">
        <f t="shared" si="1475"/>
        <v/>
      </c>
      <c r="W3157" s="153" t="str">
        <f t="shared" si="1476"/>
        <v/>
      </c>
      <c r="X3157" s="153" t="str">
        <f t="shared" si="1477"/>
        <v/>
      </c>
      <c r="Y3157" s="153" t="str">
        <f t="shared" si="1478"/>
        <v/>
      </c>
      <c r="Z3157" s="153" t="str">
        <f t="shared" si="1479"/>
        <v/>
      </c>
      <c r="AA3157" s="152" t="str">
        <f t="shared" si="1480"/>
        <v/>
      </c>
      <c r="AB3157" s="152" t="str">
        <f t="shared" si="1481"/>
        <v/>
      </c>
      <c r="AC3157" s="154" t="str">
        <f t="shared" si="1492"/>
        <v/>
      </c>
      <c r="AD3157" s="154" t="str">
        <f t="shared" si="1493"/>
        <v/>
      </c>
      <c r="AE3157" s="3" t="str">
        <f t="shared" si="1494"/>
        <v/>
      </c>
      <c r="AF3157" s="3" t="str">
        <f t="shared" si="1495"/>
        <v/>
      </c>
      <c r="AG3157" s="3" t="str">
        <f t="shared" si="1496"/>
        <v/>
      </c>
      <c r="AH3157" s="4" t="str">
        <f t="shared" si="1497"/>
        <v/>
      </c>
      <c r="AI3157" s="75" t="str">
        <f t="shared" si="1498"/>
        <v/>
      </c>
      <c r="AJ3157" s="75" t="str">
        <f t="shared" si="1499"/>
        <v/>
      </c>
    </row>
    <row r="3158" spans="1:36">
      <c r="A3158" s="41" t="str">
        <f t="shared" si="1482"/>
        <v/>
      </c>
      <c r="B3158" s="150" t="str">
        <f>IF(ISNUMBER(A3158),INDEX('MetaTrader Import'!$H$13:$J$5893,TRUNC(((A3158-$A$39+1)-1)/3)+1,MOD((A3158-$A$39+1)-1,3)+1),"")</f>
        <v/>
      </c>
      <c r="C3158" s="43" t="str">
        <f t="shared" si="1483"/>
        <v/>
      </c>
      <c r="D3158" s="43" t="str">
        <f t="shared" ca="1" si="1473"/>
        <v/>
      </c>
      <c r="E3158" s="43" t="str">
        <f t="shared" si="1484"/>
        <v/>
      </c>
      <c r="F3158" s="43" t="str">
        <f t="shared" si="1485"/>
        <v/>
      </c>
      <c r="G3158" s="43" t="str">
        <f>IF(A3158&lt;&gt;"",IF(A3158&lt;Data!$G$11*0.25,$C$13/$G$32,IF(A3158&gt;Data!$G$11*0.25,$C$13,$C$13*10)),"")</f>
        <v/>
      </c>
      <c r="H3158" s="43" t="str">
        <f>IF(A3158&lt;&gt;"",IF(Data!$G$9="constant",$C$13,IF(Data!$G$9="squeeze",G3158,F3158)),"")</f>
        <v/>
      </c>
      <c r="I3158" s="38" t="str">
        <f ca="1">IF(ISNUMBER(A3158),NORMINV(RAND(),0,IF(AND(Data!$G$9="squeeze",A3158&lt;Data!$G$11*0.25),$H$32,1)*$C$30*$C$13)*($C$14*$C$12),"")</f>
        <v/>
      </c>
      <c r="J3158" s="42" t="str">
        <f ca="1">IFERROR(IF(Data!$C$6="Real",B3158,I3158+J3157+($C$14*$C$12)*(NORMINV(RAND(),$C$15,CHOOSE($G$13,$C$13,F3158,G3158)))),"")</f>
        <v/>
      </c>
      <c r="K3158" s="88" t="str">
        <f>IF(ISNUMBER(A3158), IF($G$16="fixed",$G$17,MIN(H3158*Data!$C$7*$C$16*0.5,$C$17*Data!$C$7))*$C$12,"")</f>
        <v/>
      </c>
      <c r="L3158" s="42" t="str">
        <f t="shared" ca="1" si="1500"/>
        <v/>
      </c>
      <c r="M3158" s="44" t="str">
        <f t="shared" ca="1" si="1501"/>
        <v/>
      </c>
      <c r="N3158" s="44" t="str">
        <f t="shared" ca="1" si="1502"/>
        <v/>
      </c>
      <c r="O3158" s="108" t="str">
        <f t="shared" si="1486"/>
        <v/>
      </c>
      <c r="P3158" s="102" t="str">
        <f t="shared" si="1487"/>
        <v/>
      </c>
      <c r="Q3158" s="102" t="str">
        <f t="shared" si="1488"/>
        <v/>
      </c>
      <c r="R3158" s="120" t="str">
        <f t="shared" si="1489"/>
        <v/>
      </c>
      <c r="S3158" s="54" t="str">
        <f t="shared" si="1490"/>
        <v/>
      </c>
      <c r="T3158" s="5" t="str">
        <f t="shared" si="1491"/>
        <v/>
      </c>
      <c r="U3158" s="152" t="str">
        <f t="shared" si="1474"/>
        <v/>
      </c>
      <c r="V3158" s="152" t="str">
        <f t="shared" si="1475"/>
        <v/>
      </c>
      <c r="W3158" s="153" t="str">
        <f t="shared" si="1476"/>
        <v/>
      </c>
      <c r="X3158" s="153" t="str">
        <f t="shared" si="1477"/>
        <v/>
      </c>
      <c r="Y3158" s="153" t="str">
        <f t="shared" si="1478"/>
        <v/>
      </c>
      <c r="Z3158" s="153" t="str">
        <f t="shared" si="1479"/>
        <v/>
      </c>
      <c r="AA3158" s="152" t="str">
        <f t="shared" si="1480"/>
        <v/>
      </c>
      <c r="AB3158" s="152" t="str">
        <f t="shared" si="1481"/>
        <v/>
      </c>
      <c r="AC3158" s="154" t="str">
        <f t="shared" si="1492"/>
        <v/>
      </c>
      <c r="AD3158" s="154" t="str">
        <f t="shared" si="1493"/>
        <v/>
      </c>
      <c r="AE3158" s="3" t="str">
        <f t="shared" si="1494"/>
        <v/>
      </c>
      <c r="AF3158" s="3" t="str">
        <f t="shared" si="1495"/>
        <v/>
      </c>
      <c r="AG3158" s="3" t="str">
        <f t="shared" si="1496"/>
        <v/>
      </c>
      <c r="AH3158" s="4" t="str">
        <f t="shared" si="1497"/>
        <v/>
      </c>
      <c r="AI3158" s="75" t="str">
        <f t="shared" si="1498"/>
        <v/>
      </c>
      <c r="AJ3158" s="75" t="str">
        <f t="shared" si="1499"/>
        <v/>
      </c>
    </row>
    <row r="3159" spans="1:36">
      <c r="A3159" s="41" t="str">
        <f t="shared" si="1482"/>
        <v/>
      </c>
      <c r="B3159" s="150" t="str">
        <f>IF(ISNUMBER(A3159),INDEX('MetaTrader Import'!$H$13:$J$5893,TRUNC(((A3159-$A$39+1)-1)/3)+1,MOD((A3159-$A$39+1)-1,3)+1),"")</f>
        <v/>
      </c>
      <c r="C3159" s="43" t="str">
        <f t="shared" si="1483"/>
        <v/>
      </c>
      <c r="D3159" s="43" t="str">
        <f t="shared" ca="1" si="1473"/>
        <v/>
      </c>
      <c r="E3159" s="43" t="str">
        <f t="shared" si="1484"/>
        <v/>
      </c>
      <c r="F3159" s="43" t="str">
        <f t="shared" si="1485"/>
        <v/>
      </c>
      <c r="G3159" s="43" t="str">
        <f>IF(A3159&lt;&gt;"",IF(A3159&lt;Data!$G$11*0.25,$C$13/$G$32,IF(A3159&gt;Data!$G$11*0.25,$C$13,$C$13*10)),"")</f>
        <v/>
      </c>
      <c r="H3159" s="43" t="str">
        <f>IF(A3159&lt;&gt;"",IF(Data!$G$9="constant",$C$13,IF(Data!$G$9="squeeze",G3159,F3159)),"")</f>
        <v/>
      </c>
      <c r="I3159" s="38" t="str">
        <f ca="1">IF(ISNUMBER(A3159),NORMINV(RAND(),0,IF(AND(Data!$G$9="squeeze",A3159&lt;Data!$G$11*0.25),$H$32,1)*$C$30*$C$13)*($C$14*$C$12),"")</f>
        <v/>
      </c>
      <c r="J3159" s="42" t="str">
        <f ca="1">IFERROR(IF(Data!$C$6="Real",B3159,I3159+J3158+($C$14*$C$12)*(NORMINV(RAND(),$C$15,CHOOSE($G$13,$C$13,F3159,G3159)))),"")</f>
        <v/>
      </c>
      <c r="K3159" s="88" t="str">
        <f>IF(ISNUMBER(A3159), IF($G$16="fixed",$G$17,MIN(H3159*Data!$C$7*$C$16*0.5,$C$17*Data!$C$7))*$C$12,"")</f>
        <v/>
      </c>
      <c r="L3159" s="42" t="str">
        <f t="shared" ca="1" si="1500"/>
        <v/>
      </c>
      <c r="M3159" s="44" t="str">
        <f t="shared" ca="1" si="1501"/>
        <v/>
      </c>
      <c r="N3159" s="44" t="str">
        <f t="shared" ca="1" si="1502"/>
        <v/>
      </c>
      <c r="O3159" s="108" t="str">
        <f t="shared" si="1486"/>
        <v/>
      </c>
      <c r="P3159" s="102" t="str">
        <f t="shared" si="1487"/>
        <v/>
      </c>
      <c r="Q3159" s="102" t="str">
        <f t="shared" si="1488"/>
        <v/>
      </c>
      <c r="R3159" s="120" t="str">
        <f t="shared" si="1489"/>
        <v/>
      </c>
      <c r="S3159" s="54" t="str">
        <f t="shared" si="1490"/>
        <v/>
      </c>
      <c r="T3159" s="5" t="str">
        <f t="shared" si="1491"/>
        <v/>
      </c>
      <c r="U3159" s="152" t="str">
        <f t="shared" si="1474"/>
        <v/>
      </c>
      <c r="V3159" s="152" t="str">
        <f t="shared" si="1475"/>
        <v/>
      </c>
      <c r="W3159" s="153" t="str">
        <f t="shared" si="1476"/>
        <v/>
      </c>
      <c r="X3159" s="153" t="str">
        <f t="shared" si="1477"/>
        <v/>
      </c>
      <c r="Y3159" s="153" t="str">
        <f t="shared" si="1478"/>
        <v/>
      </c>
      <c r="Z3159" s="153" t="str">
        <f t="shared" si="1479"/>
        <v/>
      </c>
      <c r="AA3159" s="152" t="str">
        <f t="shared" si="1480"/>
        <v/>
      </c>
      <c r="AB3159" s="152" t="str">
        <f t="shared" si="1481"/>
        <v/>
      </c>
      <c r="AC3159" s="154" t="str">
        <f t="shared" si="1492"/>
        <v/>
      </c>
      <c r="AD3159" s="154" t="str">
        <f t="shared" si="1493"/>
        <v/>
      </c>
      <c r="AE3159" s="3" t="str">
        <f t="shared" si="1494"/>
        <v/>
      </c>
      <c r="AF3159" s="3" t="str">
        <f t="shared" si="1495"/>
        <v/>
      </c>
      <c r="AG3159" s="3" t="str">
        <f t="shared" si="1496"/>
        <v/>
      </c>
      <c r="AH3159" s="4" t="str">
        <f t="shared" si="1497"/>
        <v/>
      </c>
      <c r="AI3159" s="75" t="str">
        <f t="shared" si="1498"/>
        <v/>
      </c>
      <c r="AJ3159" s="75" t="str">
        <f t="shared" si="1499"/>
        <v/>
      </c>
    </row>
    <row r="3160" spans="1:36">
      <c r="A3160" s="41" t="str">
        <f t="shared" si="1482"/>
        <v/>
      </c>
      <c r="B3160" s="150" t="str">
        <f>IF(ISNUMBER(A3160),INDEX('MetaTrader Import'!$H$13:$J$5893,TRUNC(((A3160-$A$39+1)-1)/3)+1,MOD((A3160-$A$39+1)-1,3)+1),"")</f>
        <v/>
      </c>
      <c r="C3160" s="43" t="str">
        <f t="shared" si="1483"/>
        <v/>
      </c>
      <c r="D3160" s="43" t="str">
        <f t="shared" ca="1" si="1473"/>
        <v/>
      </c>
      <c r="E3160" s="43" t="str">
        <f t="shared" si="1484"/>
        <v/>
      </c>
      <c r="F3160" s="43" t="str">
        <f t="shared" si="1485"/>
        <v/>
      </c>
      <c r="G3160" s="43" t="str">
        <f>IF(A3160&lt;&gt;"",IF(A3160&lt;Data!$G$11*0.25,$C$13/$G$32,IF(A3160&gt;Data!$G$11*0.25,$C$13,$C$13*10)),"")</f>
        <v/>
      </c>
      <c r="H3160" s="43" t="str">
        <f>IF(A3160&lt;&gt;"",IF(Data!$G$9="constant",$C$13,IF(Data!$G$9="squeeze",G3160,F3160)),"")</f>
        <v/>
      </c>
      <c r="I3160" s="38" t="str">
        <f ca="1">IF(ISNUMBER(A3160),NORMINV(RAND(),0,IF(AND(Data!$G$9="squeeze",A3160&lt;Data!$G$11*0.25),$H$32,1)*$C$30*$C$13)*($C$14*$C$12),"")</f>
        <v/>
      </c>
      <c r="J3160" s="42" t="str">
        <f ca="1">IFERROR(IF(Data!$C$6="Real",B3160,I3160+J3159+($C$14*$C$12)*(NORMINV(RAND(),$C$15,CHOOSE($G$13,$C$13,F3160,G3160)))),"")</f>
        <v/>
      </c>
      <c r="K3160" s="88" t="str">
        <f>IF(ISNUMBER(A3160), IF($G$16="fixed",$G$17,MIN(H3160*Data!$C$7*$C$16*0.5,$C$17*Data!$C$7))*$C$12,"")</f>
        <v/>
      </c>
      <c r="L3160" s="42" t="str">
        <f t="shared" ca="1" si="1500"/>
        <v/>
      </c>
      <c r="M3160" s="44" t="str">
        <f t="shared" ca="1" si="1501"/>
        <v/>
      </c>
      <c r="N3160" s="44" t="str">
        <f t="shared" ca="1" si="1502"/>
        <v/>
      </c>
      <c r="O3160" s="108" t="str">
        <f t="shared" si="1486"/>
        <v/>
      </c>
      <c r="P3160" s="102" t="str">
        <f t="shared" si="1487"/>
        <v/>
      </c>
      <c r="Q3160" s="102" t="str">
        <f t="shared" si="1488"/>
        <v/>
      </c>
      <c r="R3160" s="120" t="str">
        <f t="shared" si="1489"/>
        <v/>
      </c>
      <c r="S3160" s="54" t="str">
        <f t="shared" si="1490"/>
        <v/>
      </c>
      <c r="T3160" s="5" t="str">
        <f t="shared" si="1491"/>
        <v/>
      </c>
      <c r="U3160" s="152" t="str">
        <f t="shared" si="1474"/>
        <v/>
      </c>
      <c r="V3160" s="152" t="str">
        <f t="shared" si="1475"/>
        <v/>
      </c>
      <c r="W3160" s="153" t="str">
        <f t="shared" si="1476"/>
        <v/>
      </c>
      <c r="X3160" s="153" t="str">
        <f t="shared" si="1477"/>
        <v/>
      </c>
      <c r="Y3160" s="153" t="str">
        <f t="shared" si="1478"/>
        <v/>
      </c>
      <c r="Z3160" s="153" t="str">
        <f t="shared" si="1479"/>
        <v/>
      </c>
      <c r="AA3160" s="152" t="str">
        <f t="shared" si="1480"/>
        <v/>
      </c>
      <c r="AB3160" s="152" t="str">
        <f t="shared" si="1481"/>
        <v/>
      </c>
      <c r="AC3160" s="154" t="str">
        <f t="shared" si="1492"/>
        <v/>
      </c>
      <c r="AD3160" s="154" t="str">
        <f t="shared" si="1493"/>
        <v/>
      </c>
      <c r="AE3160" s="3" t="str">
        <f t="shared" si="1494"/>
        <v/>
      </c>
      <c r="AF3160" s="3" t="str">
        <f t="shared" si="1495"/>
        <v/>
      </c>
      <c r="AG3160" s="3" t="str">
        <f t="shared" si="1496"/>
        <v/>
      </c>
      <c r="AH3160" s="4" t="str">
        <f t="shared" si="1497"/>
        <v/>
      </c>
      <c r="AI3160" s="75" t="str">
        <f t="shared" si="1498"/>
        <v/>
      </c>
      <c r="AJ3160" s="75" t="str">
        <f t="shared" si="1499"/>
        <v/>
      </c>
    </row>
    <row r="3161" spans="1:36">
      <c r="A3161" s="41" t="str">
        <f t="shared" si="1482"/>
        <v/>
      </c>
      <c r="B3161" s="150" t="str">
        <f>IF(ISNUMBER(A3161),INDEX('MetaTrader Import'!$H$13:$J$5893,TRUNC(((A3161-$A$39+1)-1)/3)+1,MOD((A3161-$A$39+1)-1,3)+1),"")</f>
        <v/>
      </c>
      <c r="C3161" s="43" t="str">
        <f t="shared" si="1483"/>
        <v/>
      </c>
      <c r="D3161" s="43" t="str">
        <f t="shared" ca="1" si="1473"/>
        <v/>
      </c>
      <c r="E3161" s="43" t="str">
        <f t="shared" si="1484"/>
        <v/>
      </c>
      <c r="F3161" s="43" t="str">
        <f t="shared" si="1485"/>
        <v/>
      </c>
      <c r="G3161" s="43" t="str">
        <f>IF(A3161&lt;&gt;"",IF(A3161&lt;Data!$G$11*0.25,$C$13/$G$32,IF(A3161&gt;Data!$G$11*0.25,$C$13,$C$13*10)),"")</f>
        <v/>
      </c>
      <c r="H3161" s="43" t="str">
        <f>IF(A3161&lt;&gt;"",IF(Data!$G$9="constant",$C$13,IF(Data!$G$9="squeeze",G3161,F3161)),"")</f>
        <v/>
      </c>
      <c r="I3161" s="38" t="str">
        <f ca="1">IF(ISNUMBER(A3161),NORMINV(RAND(),0,IF(AND(Data!$G$9="squeeze",A3161&lt;Data!$G$11*0.25),$H$32,1)*$C$30*$C$13)*($C$14*$C$12),"")</f>
        <v/>
      </c>
      <c r="J3161" s="42" t="str">
        <f ca="1">IFERROR(IF(Data!$C$6="Real",B3161,I3161+J3160+($C$14*$C$12)*(NORMINV(RAND(),$C$15,CHOOSE($G$13,$C$13,F3161,G3161)))),"")</f>
        <v/>
      </c>
      <c r="K3161" s="88" t="str">
        <f>IF(ISNUMBER(A3161), IF($G$16="fixed",$G$17,MIN(H3161*Data!$C$7*$C$16*0.5,$C$17*Data!$C$7))*$C$12,"")</f>
        <v/>
      </c>
      <c r="L3161" s="42" t="str">
        <f t="shared" ca="1" si="1500"/>
        <v/>
      </c>
      <c r="M3161" s="44" t="str">
        <f t="shared" ca="1" si="1501"/>
        <v/>
      </c>
      <c r="N3161" s="44" t="str">
        <f t="shared" ca="1" si="1502"/>
        <v/>
      </c>
      <c r="O3161" s="108" t="str">
        <f t="shared" si="1486"/>
        <v/>
      </c>
      <c r="P3161" s="102" t="str">
        <f t="shared" si="1487"/>
        <v/>
      </c>
      <c r="Q3161" s="102" t="str">
        <f t="shared" si="1488"/>
        <v/>
      </c>
      <c r="R3161" s="120" t="str">
        <f t="shared" si="1489"/>
        <v/>
      </c>
      <c r="S3161" s="54" t="str">
        <f t="shared" si="1490"/>
        <v/>
      </c>
      <c r="T3161" s="5" t="str">
        <f t="shared" si="1491"/>
        <v/>
      </c>
      <c r="U3161" s="152" t="str">
        <f t="shared" si="1474"/>
        <v/>
      </c>
      <c r="V3161" s="152" t="str">
        <f t="shared" si="1475"/>
        <v/>
      </c>
      <c r="W3161" s="153" t="str">
        <f t="shared" si="1476"/>
        <v/>
      </c>
      <c r="X3161" s="153" t="str">
        <f t="shared" si="1477"/>
        <v/>
      </c>
      <c r="Y3161" s="153" t="str">
        <f t="shared" si="1478"/>
        <v/>
      </c>
      <c r="Z3161" s="153" t="str">
        <f t="shared" si="1479"/>
        <v/>
      </c>
      <c r="AA3161" s="152" t="str">
        <f t="shared" si="1480"/>
        <v/>
      </c>
      <c r="AB3161" s="152" t="str">
        <f t="shared" si="1481"/>
        <v/>
      </c>
      <c r="AC3161" s="154" t="str">
        <f t="shared" si="1492"/>
        <v/>
      </c>
      <c r="AD3161" s="154" t="str">
        <f t="shared" si="1493"/>
        <v/>
      </c>
      <c r="AE3161" s="3" t="str">
        <f t="shared" si="1494"/>
        <v/>
      </c>
      <c r="AF3161" s="3" t="str">
        <f t="shared" si="1495"/>
        <v/>
      </c>
      <c r="AG3161" s="3" t="str">
        <f t="shared" si="1496"/>
        <v/>
      </c>
      <c r="AH3161" s="4" t="str">
        <f t="shared" si="1497"/>
        <v/>
      </c>
      <c r="AI3161" s="75" t="str">
        <f t="shared" si="1498"/>
        <v/>
      </c>
      <c r="AJ3161" s="75" t="str">
        <f t="shared" si="1499"/>
        <v/>
      </c>
    </row>
    <row r="3162" spans="1:36">
      <c r="A3162" s="41" t="str">
        <f t="shared" si="1482"/>
        <v/>
      </c>
      <c r="B3162" s="150" t="str">
        <f>IF(ISNUMBER(A3162),INDEX('MetaTrader Import'!$H$13:$J$5893,TRUNC(((A3162-$A$39+1)-1)/3)+1,MOD((A3162-$A$39+1)-1,3)+1),"")</f>
        <v/>
      </c>
      <c r="C3162" s="43" t="str">
        <f t="shared" si="1483"/>
        <v/>
      </c>
      <c r="D3162" s="43" t="str">
        <f t="shared" ca="1" si="1473"/>
        <v/>
      </c>
      <c r="E3162" s="43" t="str">
        <f t="shared" si="1484"/>
        <v/>
      </c>
      <c r="F3162" s="43" t="str">
        <f t="shared" si="1485"/>
        <v/>
      </c>
      <c r="G3162" s="43" t="str">
        <f>IF(A3162&lt;&gt;"",IF(A3162&lt;Data!$G$11*0.25,$C$13/$G$32,IF(A3162&gt;Data!$G$11*0.25,$C$13,$C$13*10)),"")</f>
        <v/>
      </c>
      <c r="H3162" s="43" t="str">
        <f>IF(A3162&lt;&gt;"",IF(Data!$G$9="constant",$C$13,IF(Data!$G$9="squeeze",G3162,F3162)),"")</f>
        <v/>
      </c>
      <c r="I3162" s="38" t="str">
        <f ca="1">IF(ISNUMBER(A3162),NORMINV(RAND(),0,IF(AND(Data!$G$9="squeeze",A3162&lt;Data!$G$11*0.25),$H$32,1)*$C$30*$C$13)*($C$14*$C$12),"")</f>
        <v/>
      </c>
      <c r="J3162" s="42" t="str">
        <f ca="1">IFERROR(IF(Data!$C$6="Real",B3162,I3162+J3161+($C$14*$C$12)*(NORMINV(RAND(),$C$15,CHOOSE($G$13,$C$13,F3162,G3162)))),"")</f>
        <v/>
      </c>
      <c r="K3162" s="88" t="str">
        <f>IF(ISNUMBER(A3162), IF($G$16="fixed",$G$17,MIN(H3162*Data!$C$7*$C$16*0.5,$C$17*Data!$C$7))*$C$12,"")</f>
        <v/>
      </c>
      <c r="L3162" s="42" t="str">
        <f t="shared" ca="1" si="1500"/>
        <v/>
      </c>
      <c r="M3162" s="44" t="str">
        <f t="shared" ca="1" si="1501"/>
        <v/>
      </c>
      <c r="N3162" s="44" t="str">
        <f t="shared" ca="1" si="1502"/>
        <v/>
      </c>
      <c r="O3162" s="108" t="str">
        <f t="shared" si="1486"/>
        <v/>
      </c>
      <c r="P3162" s="102" t="str">
        <f t="shared" si="1487"/>
        <v/>
      </c>
      <c r="Q3162" s="102" t="str">
        <f t="shared" si="1488"/>
        <v/>
      </c>
      <c r="R3162" s="120" t="str">
        <f t="shared" si="1489"/>
        <v/>
      </c>
      <c r="S3162" s="54" t="str">
        <f t="shared" si="1490"/>
        <v/>
      </c>
      <c r="T3162" s="5" t="str">
        <f t="shared" si="1491"/>
        <v/>
      </c>
      <c r="U3162" s="152" t="str">
        <f t="shared" si="1474"/>
        <v/>
      </c>
      <c r="V3162" s="152" t="str">
        <f t="shared" si="1475"/>
        <v/>
      </c>
      <c r="W3162" s="153" t="str">
        <f t="shared" si="1476"/>
        <v/>
      </c>
      <c r="X3162" s="153" t="str">
        <f t="shared" si="1477"/>
        <v/>
      </c>
      <c r="Y3162" s="153" t="str">
        <f t="shared" si="1478"/>
        <v/>
      </c>
      <c r="Z3162" s="153" t="str">
        <f t="shared" si="1479"/>
        <v/>
      </c>
      <c r="AA3162" s="152" t="str">
        <f t="shared" si="1480"/>
        <v/>
      </c>
      <c r="AB3162" s="152" t="str">
        <f t="shared" si="1481"/>
        <v/>
      </c>
      <c r="AC3162" s="154" t="str">
        <f t="shared" si="1492"/>
        <v/>
      </c>
      <c r="AD3162" s="154" t="str">
        <f t="shared" si="1493"/>
        <v/>
      </c>
      <c r="AE3162" s="3" t="str">
        <f t="shared" si="1494"/>
        <v/>
      </c>
      <c r="AF3162" s="3" t="str">
        <f t="shared" si="1495"/>
        <v/>
      </c>
      <c r="AG3162" s="3" t="str">
        <f t="shared" si="1496"/>
        <v/>
      </c>
      <c r="AH3162" s="4" t="str">
        <f t="shared" si="1497"/>
        <v/>
      </c>
      <c r="AI3162" s="75" t="str">
        <f t="shared" si="1498"/>
        <v/>
      </c>
      <c r="AJ3162" s="75" t="str">
        <f t="shared" si="1499"/>
        <v/>
      </c>
    </row>
    <row r="3163" spans="1:36">
      <c r="A3163" s="41" t="str">
        <f t="shared" si="1482"/>
        <v/>
      </c>
      <c r="B3163" s="150" t="str">
        <f>IF(ISNUMBER(A3163),INDEX('MetaTrader Import'!$H$13:$J$5893,TRUNC(((A3163-$A$39+1)-1)/3)+1,MOD((A3163-$A$39+1)-1,3)+1),"")</f>
        <v/>
      </c>
      <c r="C3163" s="43" t="str">
        <f t="shared" si="1483"/>
        <v/>
      </c>
      <c r="D3163" s="43" t="str">
        <f t="shared" ca="1" si="1473"/>
        <v/>
      </c>
      <c r="E3163" s="43" t="str">
        <f t="shared" si="1484"/>
        <v/>
      </c>
      <c r="F3163" s="43" t="str">
        <f t="shared" si="1485"/>
        <v/>
      </c>
      <c r="G3163" s="43" t="str">
        <f>IF(A3163&lt;&gt;"",IF(A3163&lt;Data!$G$11*0.25,$C$13/$G$32,IF(A3163&gt;Data!$G$11*0.25,$C$13,$C$13*10)),"")</f>
        <v/>
      </c>
      <c r="H3163" s="43" t="str">
        <f>IF(A3163&lt;&gt;"",IF(Data!$G$9="constant",$C$13,IF(Data!$G$9="squeeze",G3163,F3163)),"")</f>
        <v/>
      </c>
      <c r="I3163" s="38" t="str">
        <f ca="1">IF(ISNUMBER(A3163),NORMINV(RAND(),0,IF(AND(Data!$G$9="squeeze",A3163&lt;Data!$G$11*0.25),$H$32,1)*$C$30*$C$13)*($C$14*$C$12),"")</f>
        <v/>
      </c>
      <c r="J3163" s="42" t="str">
        <f ca="1">IFERROR(IF(Data!$C$6="Real",B3163,I3163+J3162+($C$14*$C$12)*(NORMINV(RAND(),$C$15,CHOOSE($G$13,$C$13,F3163,G3163)))),"")</f>
        <v/>
      </c>
      <c r="K3163" s="88" t="str">
        <f>IF(ISNUMBER(A3163), IF($G$16="fixed",$G$17,MIN(H3163*Data!$C$7*$C$16*0.5,$C$17*Data!$C$7))*$C$12,"")</f>
        <v/>
      </c>
      <c r="L3163" s="42" t="str">
        <f t="shared" ca="1" si="1500"/>
        <v/>
      </c>
      <c r="M3163" s="44" t="str">
        <f t="shared" ca="1" si="1501"/>
        <v/>
      </c>
      <c r="N3163" s="44" t="str">
        <f t="shared" ca="1" si="1502"/>
        <v/>
      </c>
      <c r="O3163" s="108" t="str">
        <f t="shared" si="1486"/>
        <v/>
      </c>
      <c r="P3163" s="102" t="str">
        <f t="shared" si="1487"/>
        <v/>
      </c>
      <c r="Q3163" s="102" t="str">
        <f t="shared" si="1488"/>
        <v/>
      </c>
      <c r="R3163" s="120" t="str">
        <f t="shared" si="1489"/>
        <v/>
      </c>
      <c r="S3163" s="54" t="str">
        <f t="shared" si="1490"/>
        <v/>
      </c>
      <c r="T3163" s="5" t="str">
        <f t="shared" si="1491"/>
        <v/>
      </c>
      <c r="U3163" s="152" t="str">
        <f t="shared" si="1474"/>
        <v/>
      </c>
      <c r="V3163" s="152" t="str">
        <f t="shared" si="1475"/>
        <v/>
      </c>
      <c r="W3163" s="153" t="str">
        <f t="shared" si="1476"/>
        <v/>
      </c>
      <c r="X3163" s="153" t="str">
        <f t="shared" si="1477"/>
        <v/>
      </c>
      <c r="Y3163" s="153" t="str">
        <f t="shared" si="1478"/>
        <v/>
      </c>
      <c r="Z3163" s="153" t="str">
        <f t="shared" si="1479"/>
        <v/>
      </c>
      <c r="AA3163" s="152" t="str">
        <f t="shared" si="1480"/>
        <v/>
      </c>
      <c r="AB3163" s="152" t="str">
        <f t="shared" si="1481"/>
        <v/>
      </c>
      <c r="AC3163" s="154" t="str">
        <f t="shared" si="1492"/>
        <v/>
      </c>
      <c r="AD3163" s="154" t="str">
        <f t="shared" si="1493"/>
        <v/>
      </c>
      <c r="AE3163" s="3" t="str">
        <f t="shared" si="1494"/>
        <v/>
      </c>
      <c r="AF3163" s="3" t="str">
        <f t="shared" si="1495"/>
        <v/>
      </c>
      <c r="AG3163" s="3" t="str">
        <f t="shared" si="1496"/>
        <v/>
      </c>
      <c r="AH3163" s="4" t="str">
        <f t="shared" si="1497"/>
        <v/>
      </c>
      <c r="AI3163" s="75" t="str">
        <f t="shared" si="1498"/>
        <v/>
      </c>
      <c r="AJ3163" s="75" t="str">
        <f t="shared" si="1499"/>
        <v/>
      </c>
    </row>
    <row r="3164" spans="1:36">
      <c r="A3164" s="41" t="str">
        <f t="shared" si="1482"/>
        <v/>
      </c>
      <c r="B3164" s="150" t="str">
        <f>IF(ISNUMBER(A3164),INDEX('MetaTrader Import'!$H$13:$J$5893,TRUNC(((A3164-$A$39+1)-1)/3)+1,MOD((A3164-$A$39+1)-1,3)+1),"")</f>
        <v/>
      </c>
      <c r="C3164" s="43" t="str">
        <f t="shared" si="1483"/>
        <v/>
      </c>
      <c r="D3164" s="43" t="str">
        <f t="shared" ca="1" si="1473"/>
        <v/>
      </c>
      <c r="E3164" s="43" t="str">
        <f t="shared" si="1484"/>
        <v/>
      </c>
      <c r="F3164" s="43" t="str">
        <f t="shared" si="1485"/>
        <v/>
      </c>
      <c r="G3164" s="43" t="str">
        <f>IF(A3164&lt;&gt;"",IF(A3164&lt;Data!$G$11*0.25,$C$13/$G$32,IF(A3164&gt;Data!$G$11*0.25,$C$13,$C$13*10)),"")</f>
        <v/>
      </c>
      <c r="H3164" s="43" t="str">
        <f>IF(A3164&lt;&gt;"",IF(Data!$G$9="constant",$C$13,IF(Data!$G$9="squeeze",G3164,F3164)),"")</f>
        <v/>
      </c>
      <c r="I3164" s="38" t="str">
        <f ca="1">IF(ISNUMBER(A3164),NORMINV(RAND(),0,IF(AND(Data!$G$9="squeeze",A3164&lt;Data!$G$11*0.25),$H$32,1)*$C$30*$C$13)*($C$14*$C$12),"")</f>
        <v/>
      </c>
      <c r="J3164" s="42" t="str">
        <f ca="1">IFERROR(IF(Data!$C$6="Real",B3164,I3164+J3163+($C$14*$C$12)*(NORMINV(RAND(),$C$15,CHOOSE($G$13,$C$13,F3164,G3164)))),"")</f>
        <v/>
      </c>
      <c r="K3164" s="88" t="str">
        <f>IF(ISNUMBER(A3164), IF($G$16="fixed",$G$17,MIN(H3164*Data!$C$7*$C$16*0.5,$C$17*Data!$C$7))*$C$12,"")</f>
        <v/>
      </c>
      <c r="L3164" s="42" t="str">
        <f t="shared" ca="1" si="1500"/>
        <v/>
      </c>
      <c r="M3164" s="44" t="str">
        <f t="shared" ca="1" si="1501"/>
        <v/>
      </c>
      <c r="N3164" s="44" t="str">
        <f t="shared" ca="1" si="1502"/>
        <v/>
      </c>
      <c r="O3164" s="108" t="str">
        <f t="shared" si="1486"/>
        <v/>
      </c>
      <c r="P3164" s="102" t="str">
        <f t="shared" si="1487"/>
        <v/>
      </c>
      <c r="Q3164" s="102" t="str">
        <f t="shared" si="1488"/>
        <v/>
      </c>
      <c r="R3164" s="120" t="str">
        <f t="shared" si="1489"/>
        <v/>
      </c>
      <c r="S3164" s="54" t="str">
        <f t="shared" si="1490"/>
        <v/>
      </c>
      <c r="T3164" s="5" t="str">
        <f t="shared" si="1491"/>
        <v/>
      </c>
      <c r="U3164" s="152" t="str">
        <f t="shared" si="1474"/>
        <v/>
      </c>
      <c r="V3164" s="152" t="str">
        <f t="shared" si="1475"/>
        <v/>
      </c>
      <c r="W3164" s="153" t="str">
        <f t="shared" si="1476"/>
        <v/>
      </c>
      <c r="X3164" s="153" t="str">
        <f t="shared" si="1477"/>
        <v/>
      </c>
      <c r="Y3164" s="153" t="str">
        <f t="shared" si="1478"/>
        <v/>
      </c>
      <c r="Z3164" s="153" t="str">
        <f t="shared" si="1479"/>
        <v/>
      </c>
      <c r="AA3164" s="152" t="str">
        <f t="shared" si="1480"/>
        <v/>
      </c>
      <c r="AB3164" s="152" t="str">
        <f t="shared" si="1481"/>
        <v/>
      </c>
      <c r="AC3164" s="154" t="str">
        <f t="shared" si="1492"/>
        <v/>
      </c>
      <c r="AD3164" s="154" t="str">
        <f t="shared" si="1493"/>
        <v/>
      </c>
      <c r="AE3164" s="3" t="str">
        <f t="shared" si="1494"/>
        <v/>
      </c>
      <c r="AF3164" s="3" t="str">
        <f t="shared" si="1495"/>
        <v/>
      </c>
      <c r="AG3164" s="3" t="str">
        <f t="shared" si="1496"/>
        <v/>
      </c>
      <c r="AH3164" s="4" t="str">
        <f t="shared" si="1497"/>
        <v/>
      </c>
      <c r="AI3164" s="75" t="str">
        <f t="shared" si="1498"/>
        <v/>
      </c>
      <c r="AJ3164" s="75" t="str">
        <f t="shared" si="1499"/>
        <v/>
      </c>
    </row>
    <row r="3165" spans="1:36">
      <c r="A3165" s="41" t="str">
        <f t="shared" si="1482"/>
        <v/>
      </c>
      <c r="B3165" s="150" t="str">
        <f>IF(ISNUMBER(A3165),INDEX('MetaTrader Import'!$H$13:$J$5893,TRUNC(((A3165-$A$39+1)-1)/3)+1,MOD((A3165-$A$39+1)-1,3)+1),"")</f>
        <v/>
      </c>
      <c r="C3165" s="43" t="str">
        <f t="shared" si="1483"/>
        <v/>
      </c>
      <c r="D3165" s="43" t="str">
        <f t="shared" ca="1" si="1473"/>
        <v/>
      </c>
      <c r="E3165" s="43" t="str">
        <f t="shared" si="1484"/>
        <v/>
      </c>
      <c r="F3165" s="43" t="str">
        <f t="shared" si="1485"/>
        <v/>
      </c>
      <c r="G3165" s="43" t="str">
        <f>IF(A3165&lt;&gt;"",IF(A3165&lt;Data!$G$11*0.25,$C$13/$G$32,IF(A3165&gt;Data!$G$11*0.25,$C$13,$C$13*10)),"")</f>
        <v/>
      </c>
      <c r="H3165" s="43" t="str">
        <f>IF(A3165&lt;&gt;"",IF(Data!$G$9="constant",$C$13,IF(Data!$G$9="squeeze",G3165,F3165)),"")</f>
        <v/>
      </c>
      <c r="I3165" s="38" t="str">
        <f ca="1">IF(ISNUMBER(A3165),NORMINV(RAND(),0,IF(AND(Data!$G$9="squeeze",A3165&lt;Data!$G$11*0.25),$H$32,1)*$C$30*$C$13)*($C$14*$C$12),"")</f>
        <v/>
      </c>
      <c r="J3165" s="42" t="str">
        <f ca="1">IFERROR(IF(Data!$C$6="Real",B3165,I3165+J3164+($C$14*$C$12)*(NORMINV(RAND(),$C$15,CHOOSE($G$13,$C$13,F3165,G3165)))),"")</f>
        <v/>
      </c>
      <c r="K3165" s="88" t="str">
        <f>IF(ISNUMBER(A3165), IF($G$16="fixed",$G$17,MIN(H3165*Data!$C$7*$C$16*0.5,$C$17*Data!$C$7))*$C$12,"")</f>
        <v/>
      </c>
      <c r="L3165" s="42" t="str">
        <f t="shared" ca="1" si="1500"/>
        <v/>
      </c>
      <c r="M3165" s="44" t="str">
        <f t="shared" ca="1" si="1501"/>
        <v/>
      </c>
      <c r="N3165" s="44" t="str">
        <f t="shared" ca="1" si="1502"/>
        <v/>
      </c>
      <c r="O3165" s="108" t="str">
        <f t="shared" si="1486"/>
        <v/>
      </c>
      <c r="P3165" s="102" t="str">
        <f t="shared" si="1487"/>
        <v/>
      </c>
      <c r="Q3165" s="102" t="str">
        <f t="shared" si="1488"/>
        <v/>
      </c>
      <c r="R3165" s="120" t="str">
        <f t="shared" si="1489"/>
        <v/>
      </c>
      <c r="S3165" s="54" t="str">
        <f t="shared" si="1490"/>
        <v/>
      </c>
      <c r="T3165" s="5" t="str">
        <f t="shared" si="1491"/>
        <v/>
      </c>
      <c r="U3165" s="152" t="str">
        <f t="shared" si="1474"/>
        <v/>
      </c>
      <c r="V3165" s="152" t="str">
        <f t="shared" si="1475"/>
        <v/>
      </c>
      <c r="W3165" s="153" t="str">
        <f t="shared" si="1476"/>
        <v/>
      </c>
      <c r="X3165" s="153" t="str">
        <f t="shared" si="1477"/>
        <v/>
      </c>
      <c r="Y3165" s="153" t="str">
        <f t="shared" si="1478"/>
        <v/>
      </c>
      <c r="Z3165" s="153" t="str">
        <f t="shared" si="1479"/>
        <v/>
      </c>
      <c r="AA3165" s="152" t="str">
        <f t="shared" si="1480"/>
        <v/>
      </c>
      <c r="AB3165" s="152" t="str">
        <f t="shared" si="1481"/>
        <v/>
      </c>
      <c r="AC3165" s="154" t="str">
        <f t="shared" si="1492"/>
        <v/>
      </c>
      <c r="AD3165" s="154" t="str">
        <f t="shared" si="1493"/>
        <v/>
      </c>
      <c r="AE3165" s="3" t="str">
        <f t="shared" si="1494"/>
        <v/>
      </c>
      <c r="AF3165" s="3" t="str">
        <f t="shared" si="1495"/>
        <v/>
      </c>
      <c r="AG3165" s="3" t="str">
        <f t="shared" si="1496"/>
        <v/>
      </c>
      <c r="AH3165" s="4" t="str">
        <f t="shared" si="1497"/>
        <v/>
      </c>
      <c r="AI3165" s="75" t="str">
        <f t="shared" si="1498"/>
        <v/>
      </c>
      <c r="AJ3165" s="75" t="str">
        <f t="shared" si="1499"/>
        <v/>
      </c>
    </row>
    <row r="3166" spans="1:36">
      <c r="A3166" s="41" t="str">
        <f t="shared" si="1482"/>
        <v/>
      </c>
      <c r="B3166" s="150" t="str">
        <f>IF(ISNUMBER(A3166),INDEX('MetaTrader Import'!$H$13:$J$5893,TRUNC(((A3166-$A$39+1)-1)/3)+1,MOD((A3166-$A$39+1)-1,3)+1),"")</f>
        <v/>
      </c>
      <c r="C3166" s="43" t="str">
        <f t="shared" si="1483"/>
        <v/>
      </c>
      <c r="D3166" s="43" t="str">
        <f t="shared" ca="1" si="1473"/>
        <v/>
      </c>
      <c r="E3166" s="43" t="str">
        <f t="shared" si="1484"/>
        <v/>
      </c>
      <c r="F3166" s="43" t="str">
        <f t="shared" si="1485"/>
        <v/>
      </c>
      <c r="G3166" s="43" t="str">
        <f>IF(A3166&lt;&gt;"",IF(A3166&lt;Data!$G$11*0.25,$C$13/$G$32,IF(A3166&gt;Data!$G$11*0.25,$C$13,$C$13*10)),"")</f>
        <v/>
      </c>
      <c r="H3166" s="43" t="str">
        <f>IF(A3166&lt;&gt;"",IF(Data!$G$9="constant",$C$13,IF(Data!$G$9="squeeze",G3166,F3166)),"")</f>
        <v/>
      </c>
      <c r="I3166" s="38" t="str">
        <f ca="1">IF(ISNUMBER(A3166),NORMINV(RAND(),0,IF(AND(Data!$G$9="squeeze",A3166&lt;Data!$G$11*0.25),$H$32,1)*$C$30*$C$13)*($C$14*$C$12),"")</f>
        <v/>
      </c>
      <c r="J3166" s="42" t="str">
        <f ca="1">IFERROR(IF(Data!$C$6="Real",B3166,I3166+J3165+($C$14*$C$12)*(NORMINV(RAND(),$C$15,CHOOSE($G$13,$C$13,F3166,G3166)))),"")</f>
        <v/>
      </c>
      <c r="K3166" s="88" t="str">
        <f>IF(ISNUMBER(A3166), IF($G$16="fixed",$G$17,MIN(H3166*Data!$C$7*$C$16*0.5,$C$17*Data!$C$7))*$C$12,"")</f>
        <v/>
      </c>
      <c r="L3166" s="42" t="str">
        <f t="shared" ca="1" si="1500"/>
        <v/>
      </c>
      <c r="M3166" s="44" t="str">
        <f t="shared" ca="1" si="1501"/>
        <v/>
      </c>
      <c r="N3166" s="44" t="str">
        <f t="shared" ca="1" si="1502"/>
        <v/>
      </c>
      <c r="O3166" s="108" t="str">
        <f t="shared" si="1486"/>
        <v/>
      </c>
      <c r="P3166" s="102" t="str">
        <f t="shared" si="1487"/>
        <v/>
      </c>
      <c r="Q3166" s="102" t="str">
        <f t="shared" si="1488"/>
        <v/>
      </c>
      <c r="R3166" s="120" t="str">
        <f t="shared" si="1489"/>
        <v/>
      </c>
      <c r="S3166" s="54" t="str">
        <f t="shared" si="1490"/>
        <v/>
      </c>
      <c r="T3166" s="5" t="str">
        <f t="shared" si="1491"/>
        <v/>
      </c>
      <c r="U3166" s="152" t="str">
        <f t="shared" si="1474"/>
        <v/>
      </c>
      <c r="V3166" s="152" t="str">
        <f t="shared" si="1475"/>
        <v/>
      </c>
      <c r="W3166" s="153" t="str">
        <f t="shared" si="1476"/>
        <v/>
      </c>
      <c r="X3166" s="153" t="str">
        <f t="shared" si="1477"/>
        <v/>
      </c>
      <c r="Y3166" s="153" t="str">
        <f t="shared" si="1478"/>
        <v/>
      </c>
      <c r="Z3166" s="153" t="str">
        <f t="shared" si="1479"/>
        <v/>
      </c>
      <c r="AA3166" s="152" t="str">
        <f t="shared" si="1480"/>
        <v/>
      </c>
      <c r="AB3166" s="152" t="str">
        <f t="shared" si="1481"/>
        <v/>
      </c>
      <c r="AC3166" s="154" t="str">
        <f t="shared" si="1492"/>
        <v/>
      </c>
      <c r="AD3166" s="154" t="str">
        <f t="shared" si="1493"/>
        <v/>
      </c>
      <c r="AE3166" s="3" t="str">
        <f t="shared" si="1494"/>
        <v/>
      </c>
      <c r="AF3166" s="3" t="str">
        <f t="shared" si="1495"/>
        <v/>
      </c>
      <c r="AG3166" s="3" t="str">
        <f t="shared" si="1496"/>
        <v/>
      </c>
      <c r="AH3166" s="4" t="str">
        <f t="shared" si="1497"/>
        <v/>
      </c>
      <c r="AI3166" s="75" t="str">
        <f t="shared" si="1498"/>
        <v/>
      </c>
      <c r="AJ3166" s="75" t="str">
        <f t="shared" si="1499"/>
        <v/>
      </c>
    </row>
    <row r="3167" spans="1:36">
      <c r="A3167" s="41" t="str">
        <f t="shared" si="1482"/>
        <v/>
      </c>
      <c r="B3167" s="150" t="str">
        <f>IF(ISNUMBER(A3167),INDEX('MetaTrader Import'!$H$13:$J$5893,TRUNC(((A3167-$A$39+1)-1)/3)+1,MOD((A3167-$A$39+1)-1,3)+1),"")</f>
        <v/>
      </c>
      <c r="C3167" s="43" t="str">
        <f t="shared" si="1483"/>
        <v/>
      </c>
      <c r="D3167" s="43" t="str">
        <f t="shared" ca="1" si="1473"/>
        <v/>
      </c>
      <c r="E3167" s="43" t="str">
        <f t="shared" si="1484"/>
        <v/>
      </c>
      <c r="F3167" s="43" t="str">
        <f t="shared" si="1485"/>
        <v/>
      </c>
      <c r="G3167" s="43" t="str">
        <f>IF(A3167&lt;&gt;"",IF(A3167&lt;Data!$G$11*0.25,$C$13/$G$32,IF(A3167&gt;Data!$G$11*0.25,$C$13,$C$13*10)),"")</f>
        <v/>
      </c>
      <c r="H3167" s="43" t="str">
        <f>IF(A3167&lt;&gt;"",IF(Data!$G$9="constant",$C$13,IF(Data!$G$9="squeeze",G3167,F3167)),"")</f>
        <v/>
      </c>
      <c r="I3167" s="38" t="str">
        <f ca="1">IF(ISNUMBER(A3167),NORMINV(RAND(),0,IF(AND(Data!$G$9="squeeze",A3167&lt;Data!$G$11*0.25),$H$32,1)*$C$30*$C$13)*($C$14*$C$12),"")</f>
        <v/>
      </c>
      <c r="J3167" s="42" t="str">
        <f ca="1">IFERROR(IF(Data!$C$6="Real",B3167,I3167+J3166+($C$14*$C$12)*(NORMINV(RAND(),$C$15,CHOOSE($G$13,$C$13,F3167,G3167)))),"")</f>
        <v/>
      </c>
      <c r="K3167" s="88" t="str">
        <f>IF(ISNUMBER(A3167), IF($G$16="fixed",$G$17,MIN(H3167*Data!$C$7*$C$16*0.5,$C$17*Data!$C$7))*$C$12,"")</f>
        <v/>
      </c>
      <c r="L3167" s="42" t="str">
        <f t="shared" ca="1" si="1500"/>
        <v/>
      </c>
      <c r="M3167" s="44" t="str">
        <f t="shared" ca="1" si="1501"/>
        <v/>
      </c>
      <c r="N3167" s="44" t="str">
        <f t="shared" ca="1" si="1502"/>
        <v/>
      </c>
      <c r="O3167" s="108" t="str">
        <f t="shared" si="1486"/>
        <v/>
      </c>
      <c r="P3167" s="102" t="str">
        <f t="shared" si="1487"/>
        <v/>
      </c>
      <c r="Q3167" s="102" t="str">
        <f t="shared" si="1488"/>
        <v/>
      </c>
      <c r="R3167" s="120" t="str">
        <f t="shared" si="1489"/>
        <v/>
      </c>
      <c r="S3167" s="54" t="str">
        <f t="shared" si="1490"/>
        <v/>
      </c>
      <c r="T3167" s="5" t="str">
        <f t="shared" si="1491"/>
        <v/>
      </c>
      <c r="U3167" s="152" t="str">
        <f t="shared" si="1474"/>
        <v/>
      </c>
      <c r="V3167" s="152" t="str">
        <f t="shared" si="1475"/>
        <v/>
      </c>
      <c r="W3167" s="153" t="str">
        <f t="shared" si="1476"/>
        <v/>
      </c>
      <c r="X3167" s="153" t="str">
        <f t="shared" si="1477"/>
        <v/>
      </c>
      <c r="Y3167" s="153" t="str">
        <f t="shared" si="1478"/>
        <v/>
      </c>
      <c r="Z3167" s="153" t="str">
        <f t="shared" si="1479"/>
        <v/>
      </c>
      <c r="AA3167" s="152" t="str">
        <f t="shared" si="1480"/>
        <v/>
      </c>
      <c r="AB3167" s="152" t="str">
        <f t="shared" si="1481"/>
        <v/>
      </c>
      <c r="AC3167" s="154" t="str">
        <f t="shared" si="1492"/>
        <v/>
      </c>
      <c r="AD3167" s="154" t="str">
        <f t="shared" si="1493"/>
        <v/>
      </c>
      <c r="AE3167" s="3" t="str">
        <f t="shared" si="1494"/>
        <v/>
      </c>
      <c r="AF3167" s="3" t="str">
        <f t="shared" si="1495"/>
        <v/>
      </c>
      <c r="AG3167" s="3" t="str">
        <f t="shared" si="1496"/>
        <v/>
      </c>
      <c r="AH3167" s="4" t="str">
        <f t="shared" si="1497"/>
        <v/>
      </c>
      <c r="AI3167" s="75" t="str">
        <f t="shared" si="1498"/>
        <v/>
      </c>
      <c r="AJ3167" s="75" t="str">
        <f t="shared" si="1499"/>
        <v/>
      </c>
    </row>
    <row r="3168" spans="1:36">
      <c r="A3168" s="41" t="str">
        <f t="shared" si="1482"/>
        <v/>
      </c>
      <c r="B3168" s="150" t="str">
        <f>IF(ISNUMBER(A3168),INDEX('MetaTrader Import'!$H$13:$J$5893,TRUNC(((A3168-$A$39+1)-1)/3)+1,MOD((A3168-$A$39+1)-1,3)+1),"")</f>
        <v/>
      </c>
      <c r="C3168" s="43" t="str">
        <f t="shared" si="1483"/>
        <v/>
      </c>
      <c r="D3168" s="43" t="str">
        <f t="shared" ca="1" si="1473"/>
        <v/>
      </c>
      <c r="E3168" s="43" t="str">
        <f t="shared" si="1484"/>
        <v/>
      </c>
      <c r="F3168" s="43" t="str">
        <f t="shared" si="1485"/>
        <v/>
      </c>
      <c r="G3168" s="43" t="str">
        <f>IF(A3168&lt;&gt;"",IF(A3168&lt;Data!$G$11*0.25,$C$13/$G$32,IF(A3168&gt;Data!$G$11*0.25,$C$13,$C$13*10)),"")</f>
        <v/>
      </c>
      <c r="H3168" s="43" t="str">
        <f>IF(A3168&lt;&gt;"",IF(Data!$G$9="constant",$C$13,IF(Data!$G$9="squeeze",G3168,F3168)),"")</f>
        <v/>
      </c>
      <c r="I3168" s="38" t="str">
        <f ca="1">IF(ISNUMBER(A3168),NORMINV(RAND(),0,IF(AND(Data!$G$9="squeeze",A3168&lt;Data!$G$11*0.25),$H$32,1)*$C$30*$C$13)*($C$14*$C$12),"")</f>
        <v/>
      </c>
      <c r="J3168" s="42" t="str">
        <f ca="1">IFERROR(IF(Data!$C$6="Real",B3168,I3168+J3167+($C$14*$C$12)*(NORMINV(RAND(),$C$15,CHOOSE($G$13,$C$13,F3168,G3168)))),"")</f>
        <v/>
      </c>
      <c r="K3168" s="88" t="str">
        <f>IF(ISNUMBER(A3168), IF($G$16="fixed",$G$17,MIN(H3168*Data!$C$7*$C$16*0.5,$C$17*Data!$C$7))*$C$12,"")</f>
        <v/>
      </c>
      <c r="L3168" s="42" t="str">
        <f t="shared" ca="1" si="1500"/>
        <v/>
      </c>
      <c r="M3168" s="44" t="str">
        <f t="shared" ca="1" si="1501"/>
        <v/>
      </c>
      <c r="N3168" s="44" t="str">
        <f t="shared" ca="1" si="1502"/>
        <v/>
      </c>
      <c r="O3168" s="108" t="str">
        <f t="shared" si="1486"/>
        <v/>
      </c>
      <c r="P3168" s="102" t="str">
        <f t="shared" si="1487"/>
        <v/>
      </c>
      <c r="Q3168" s="102" t="str">
        <f t="shared" si="1488"/>
        <v/>
      </c>
      <c r="R3168" s="120" t="str">
        <f t="shared" si="1489"/>
        <v/>
      </c>
      <c r="S3168" s="54" t="str">
        <f t="shared" si="1490"/>
        <v/>
      </c>
      <c r="T3168" s="5" t="str">
        <f t="shared" si="1491"/>
        <v/>
      </c>
      <c r="U3168" s="152" t="str">
        <f t="shared" si="1474"/>
        <v/>
      </c>
      <c r="V3168" s="152" t="str">
        <f t="shared" si="1475"/>
        <v/>
      </c>
      <c r="W3168" s="153" t="str">
        <f t="shared" si="1476"/>
        <v/>
      </c>
      <c r="X3168" s="153" t="str">
        <f t="shared" si="1477"/>
        <v/>
      </c>
      <c r="Y3168" s="153" t="str">
        <f t="shared" si="1478"/>
        <v/>
      </c>
      <c r="Z3168" s="153" t="str">
        <f t="shared" si="1479"/>
        <v/>
      </c>
      <c r="AA3168" s="152" t="str">
        <f t="shared" si="1480"/>
        <v/>
      </c>
      <c r="AB3168" s="152" t="str">
        <f t="shared" si="1481"/>
        <v/>
      </c>
      <c r="AC3168" s="154" t="str">
        <f t="shared" si="1492"/>
        <v/>
      </c>
      <c r="AD3168" s="154" t="str">
        <f t="shared" si="1493"/>
        <v/>
      </c>
      <c r="AE3168" s="3" t="str">
        <f t="shared" si="1494"/>
        <v/>
      </c>
      <c r="AF3168" s="3" t="str">
        <f t="shared" si="1495"/>
        <v/>
      </c>
      <c r="AG3168" s="3" t="str">
        <f t="shared" si="1496"/>
        <v/>
      </c>
      <c r="AH3168" s="4" t="str">
        <f t="shared" si="1497"/>
        <v/>
      </c>
      <c r="AI3168" s="75" t="str">
        <f t="shared" si="1498"/>
        <v/>
      </c>
      <c r="AJ3168" s="75" t="str">
        <f t="shared" si="1499"/>
        <v/>
      </c>
    </row>
    <row r="3169" spans="1:36">
      <c r="A3169" s="41" t="str">
        <f t="shared" si="1482"/>
        <v/>
      </c>
      <c r="B3169" s="150" t="str">
        <f>IF(ISNUMBER(A3169),INDEX('MetaTrader Import'!$H$13:$J$5893,TRUNC(((A3169-$A$39+1)-1)/3)+1,MOD((A3169-$A$39+1)-1,3)+1),"")</f>
        <v/>
      </c>
      <c r="C3169" s="43" t="str">
        <f t="shared" si="1483"/>
        <v/>
      </c>
      <c r="D3169" s="43" t="str">
        <f t="shared" ca="1" si="1473"/>
        <v/>
      </c>
      <c r="E3169" s="43" t="str">
        <f t="shared" si="1484"/>
        <v/>
      </c>
      <c r="F3169" s="43" t="str">
        <f t="shared" si="1485"/>
        <v/>
      </c>
      <c r="G3169" s="43" t="str">
        <f>IF(A3169&lt;&gt;"",IF(A3169&lt;Data!$G$11*0.25,$C$13/$G$32,IF(A3169&gt;Data!$G$11*0.25,$C$13,$C$13*10)),"")</f>
        <v/>
      </c>
      <c r="H3169" s="43" t="str">
        <f>IF(A3169&lt;&gt;"",IF(Data!$G$9="constant",$C$13,IF(Data!$G$9="squeeze",G3169,F3169)),"")</f>
        <v/>
      </c>
      <c r="I3169" s="38" t="str">
        <f ca="1">IF(ISNUMBER(A3169),NORMINV(RAND(),0,IF(AND(Data!$G$9="squeeze",A3169&lt;Data!$G$11*0.25),$H$32,1)*$C$30*$C$13)*($C$14*$C$12),"")</f>
        <v/>
      </c>
      <c r="J3169" s="42" t="str">
        <f ca="1">IFERROR(IF(Data!$C$6="Real",B3169,I3169+J3168+($C$14*$C$12)*(NORMINV(RAND(),$C$15,CHOOSE($G$13,$C$13,F3169,G3169)))),"")</f>
        <v/>
      </c>
      <c r="K3169" s="88" t="str">
        <f>IF(ISNUMBER(A3169), IF($G$16="fixed",$G$17,MIN(H3169*Data!$C$7*$C$16*0.5,$C$17*Data!$C$7))*$C$12,"")</f>
        <v/>
      </c>
      <c r="L3169" s="42" t="str">
        <f t="shared" ca="1" si="1500"/>
        <v/>
      </c>
      <c r="M3169" s="44" t="str">
        <f t="shared" ca="1" si="1501"/>
        <v/>
      </c>
      <c r="N3169" s="44" t="str">
        <f t="shared" ca="1" si="1502"/>
        <v/>
      </c>
      <c r="O3169" s="108" t="str">
        <f t="shared" si="1486"/>
        <v/>
      </c>
      <c r="P3169" s="102" t="str">
        <f t="shared" si="1487"/>
        <v/>
      </c>
      <c r="Q3169" s="102" t="str">
        <f t="shared" si="1488"/>
        <v/>
      </c>
      <c r="R3169" s="120" t="str">
        <f t="shared" si="1489"/>
        <v/>
      </c>
      <c r="S3169" s="54" t="str">
        <f t="shared" si="1490"/>
        <v/>
      </c>
      <c r="T3169" s="5" t="str">
        <f t="shared" si="1491"/>
        <v/>
      </c>
      <c r="U3169" s="152" t="str">
        <f t="shared" si="1474"/>
        <v/>
      </c>
      <c r="V3169" s="152" t="str">
        <f t="shared" si="1475"/>
        <v/>
      </c>
      <c r="W3169" s="153" t="str">
        <f t="shared" si="1476"/>
        <v/>
      </c>
      <c r="X3169" s="153" t="str">
        <f t="shared" si="1477"/>
        <v/>
      </c>
      <c r="Y3169" s="153" t="str">
        <f t="shared" si="1478"/>
        <v/>
      </c>
      <c r="Z3169" s="153" t="str">
        <f t="shared" si="1479"/>
        <v/>
      </c>
      <c r="AA3169" s="152" t="str">
        <f t="shared" si="1480"/>
        <v/>
      </c>
      <c r="AB3169" s="152" t="str">
        <f t="shared" si="1481"/>
        <v/>
      </c>
      <c r="AC3169" s="154" t="str">
        <f t="shared" si="1492"/>
        <v/>
      </c>
      <c r="AD3169" s="154" t="str">
        <f t="shared" si="1493"/>
        <v/>
      </c>
      <c r="AE3169" s="3" t="str">
        <f t="shared" si="1494"/>
        <v/>
      </c>
      <c r="AF3169" s="3" t="str">
        <f t="shared" si="1495"/>
        <v/>
      </c>
      <c r="AG3169" s="3" t="str">
        <f t="shared" si="1496"/>
        <v/>
      </c>
      <c r="AH3169" s="4" t="str">
        <f t="shared" si="1497"/>
        <v/>
      </c>
      <c r="AI3169" s="75" t="str">
        <f t="shared" si="1498"/>
        <v/>
      </c>
      <c r="AJ3169" s="75" t="str">
        <f t="shared" si="1499"/>
        <v/>
      </c>
    </row>
    <row r="3170" spans="1:36">
      <c r="A3170" s="41" t="str">
        <f t="shared" si="1482"/>
        <v/>
      </c>
      <c r="B3170" s="150" t="str">
        <f>IF(ISNUMBER(A3170),INDEX('MetaTrader Import'!$H$13:$J$5893,TRUNC(((A3170-$A$39+1)-1)/3)+1,MOD((A3170-$A$39+1)-1,3)+1),"")</f>
        <v/>
      </c>
      <c r="C3170" s="43" t="str">
        <f t="shared" si="1483"/>
        <v/>
      </c>
      <c r="D3170" s="43" t="str">
        <f t="shared" ca="1" si="1473"/>
        <v/>
      </c>
      <c r="E3170" s="43" t="str">
        <f t="shared" si="1484"/>
        <v/>
      </c>
      <c r="F3170" s="43" t="str">
        <f t="shared" si="1485"/>
        <v/>
      </c>
      <c r="G3170" s="43" t="str">
        <f>IF(A3170&lt;&gt;"",IF(A3170&lt;Data!$G$11*0.25,$C$13/$G$32,IF(A3170&gt;Data!$G$11*0.25,$C$13,$C$13*10)),"")</f>
        <v/>
      </c>
      <c r="H3170" s="43" t="str">
        <f>IF(A3170&lt;&gt;"",IF(Data!$G$9="constant",$C$13,IF(Data!$G$9="squeeze",G3170,F3170)),"")</f>
        <v/>
      </c>
      <c r="I3170" s="38" t="str">
        <f ca="1">IF(ISNUMBER(A3170),NORMINV(RAND(),0,IF(AND(Data!$G$9="squeeze",A3170&lt;Data!$G$11*0.25),$H$32,1)*$C$30*$C$13)*($C$14*$C$12),"")</f>
        <v/>
      </c>
      <c r="J3170" s="42" t="str">
        <f ca="1">IFERROR(IF(Data!$C$6="Real",B3170,I3170+J3169+($C$14*$C$12)*(NORMINV(RAND(),$C$15,CHOOSE($G$13,$C$13,F3170,G3170)))),"")</f>
        <v/>
      </c>
      <c r="K3170" s="88" t="str">
        <f>IF(ISNUMBER(A3170), IF($G$16="fixed",$G$17,MIN(H3170*Data!$C$7*$C$16*0.5,$C$17*Data!$C$7))*$C$12,"")</f>
        <v/>
      </c>
      <c r="L3170" s="42" t="str">
        <f t="shared" ca="1" si="1500"/>
        <v/>
      </c>
      <c r="M3170" s="44" t="str">
        <f t="shared" ca="1" si="1501"/>
        <v/>
      </c>
      <c r="N3170" s="44" t="str">
        <f t="shared" ca="1" si="1502"/>
        <v/>
      </c>
      <c r="O3170" s="108" t="str">
        <f t="shared" si="1486"/>
        <v/>
      </c>
      <c r="P3170" s="102" t="str">
        <f t="shared" si="1487"/>
        <v/>
      </c>
      <c r="Q3170" s="102" t="str">
        <f t="shared" si="1488"/>
        <v/>
      </c>
      <c r="R3170" s="120" t="str">
        <f t="shared" si="1489"/>
        <v/>
      </c>
      <c r="S3170" s="54" t="str">
        <f t="shared" si="1490"/>
        <v/>
      </c>
      <c r="T3170" s="5" t="str">
        <f t="shared" si="1491"/>
        <v/>
      </c>
      <c r="U3170" s="152" t="str">
        <f t="shared" si="1474"/>
        <v/>
      </c>
      <c r="V3170" s="152" t="str">
        <f t="shared" si="1475"/>
        <v/>
      </c>
      <c r="W3170" s="153" t="str">
        <f t="shared" si="1476"/>
        <v/>
      </c>
      <c r="X3170" s="153" t="str">
        <f t="shared" si="1477"/>
        <v/>
      </c>
      <c r="Y3170" s="153" t="str">
        <f t="shared" si="1478"/>
        <v/>
      </c>
      <c r="Z3170" s="153" t="str">
        <f t="shared" si="1479"/>
        <v/>
      </c>
      <c r="AA3170" s="152" t="str">
        <f t="shared" si="1480"/>
        <v/>
      </c>
      <c r="AB3170" s="152" t="str">
        <f t="shared" si="1481"/>
        <v/>
      </c>
      <c r="AC3170" s="154" t="str">
        <f t="shared" si="1492"/>
        <v/>
      </c>
      <c r="AD3170" s="154" t="str">
        <f t="shared" si="1493"/>
        <v/>
      </c>
      <c r="AE3170" s="3" t="str">
        <f t="shared" si="1494"/>
        <v/>
      </c>
      <c r="AF3170" s="3" t="str">
        <f t="shared" si="1495"/>
        <v/>
      </c>
      <c r="AG3170" s="3" t="str">
        <f t="shared" si="1496"/>
        <v/>
      </c>
      <c r="AH3170" s="4" t="str">
        <f t="shared" si="1497"/>
        <v/>
      </c>
      <c r="AI3170" s="75" t="str">
        <f t="shared" si="1498"/>
        <v/>
      </c>
      <c r="AJ3170" s="75" t="str">
        <f t="shared" si="1499"/>
        <v/>
      </c>
    </row>
    <row r="3171" spans="1:36">
      <c r="A3171" s="41" t="str">
        <f t="shared" si="1482"/>
        <v/>
      </c>
      <c r="B3171" s="150" t="str">
        <f>IF(ISNUMBER(A3171),INDEX('MetaTrader Import'!$H$13:$J$5893,TRUNC(((A3171-$A$39+1)-1)/3)+1,MOD((A3171-$A$39+1)-1,3)+1),"")</f>
        <v/>
      </c>
      <c r="C3171" s="43" t="str">
        <f t="shared" si="1483"/>
        <v/>
      </c>
      <c r="D3171" s="43" t="str">
        <f t="shared" ca="1" si="1473"/>
        <v/>
      </c>
      <c r="E3171" s="43" t="str">
        <f t="shared" si="1484"/>
        <v/>
      </c>
      <c r="F3171" s="43" t="str">
        <f t="shared" si="1485"/>
        <v/>
      </c>
      <c r="G3171" s="43" t="str">
        <f>IF(A3171&lt;&gt;"",IF(A3171&lt;Data!$G$11*0.25,$C$13/$G$32,IF(A3171&gt;Data!$G$11*0.25,$C$13,$C$13*10)),"")</f>
        <v/>
      </c>
      <c r="H3171" s="43" t="str">
        <f>IF(A3171&lt;&gt;"",IF(Data!$G$9="constant",$C$13,IF(Data!$G$9="squeeze",G3171,F3171)),"")</f>
        <v/>
      </c>
      <c r="I3171" s="38" t="str">
        <f ca="1">IF(ISNUMBER(A3171),NORMINV(RAND(),0,IF(AND(Data!$G$9="squeeze",A3171&lt;Data!$G$11*0.25),$H$32,1)*$C$30*$C$13)*($C$14*$C$12),"")</f>
        <v/>
      </c>
      <c r="J3171" s="42" t="str">
        <f ca="1">IFERROR(IF(Data!$C$6="Real",B3171,I3171+J3170+($C$14*$C$12)*(NORMINV(RAND(),$C$15,CHOOSE($G$13,$C$13,F3171,G3171)))),"")</f>
        <v/>
      </c>
      <c r="K3171" s="88" t="str">
        <f>IF(ISNUMBER(A3171), IF($G$16="fixed",$G$17,MIN(H3171*Data!$C$7*$C$16*0.5,$C$17*Data!$C$7))*$C$12,"")</f>
        <v/>
      </c>
      <c r="L3171" s="42" t="str">
        <f t="shared" ca="1" si="1500"/>
        <v/>
      </c>
      <c r="M3171" s="44" t="str">
        <f t="shared" ca="1" si="1501"/>
        <v/>
      </c>
      <c r="N3171" s="44" t="str">
        <f t="shared" ca="1" si="1502"/>
        <v/>
      </c>
      <c r="O3171" s="108" t="str">
        <f t="shared" si="1486"/>
        <v/>
      </c>
      <c r="P3171" s="102" t="str">
        <f t="shared" si="1487"/>
        <v/>
      </c>
      <c r="Q3171" s="102" t="str">
        <f t="shared" si="1488"/>
        <v/>
      </c>
      <c r="R3171" s="120" t="str">
        <f t="shared" si="1489"/>
        <v/>
      </c>
      <c r="S3171" s="54" t="str">
        <f t="shared" si="1490"/>
        <v/>
      </c>
      <c r="T3171" s="5" t="str">
        <f t="shared" si="1491"/>
        <v/>
      </c>
      <c r="U3171" s="152" t="str">
        <f t="shared" si="1474"/>
        <v/>
      </c>
      <c r="V3171" s="152" t="str">
        <f t="shared" si="1475"/>
        <v/>
      </c>
      <c r="W3171" s="153" t="str">
        <f t="shared" si="1476"/>
        <v/>
      </c>
      <c r="X3171" s="153" t="str">
        <f t="shared" si="1477"/>
        <v/>
      </c>
      <c r="Y3171" s="153" t="str">
        <f t="shared" si="1478"/>
        <v/>
      </c>
      <c r="Z3171" s="153" t="str">
        <f t="shared" si="1479"/>
        <v/>
      </c>
      <c r="AA3171" s="152" t="str">
        <f t="shared" si="1480"/>
        <v/>
      </c>
      <c r="AB3171" s="152" t="str">
        <f t="shared" si="1481"/>
        <v/>
      </c>
      <c r="AC3171" s="154" t="str">
        <f t="shared" si="1492"/>
        <v/>
      </c>
      <c r="AD3171" s="154" t="str">
        <f t="shared" si="1493"/>
        <v/>
      </c>
      <c r="AE3171" s="3" t="str">
        <f t="shared" si="1494"/>
        <v/>
      </c>
      <c r="AF3171" s="3" t="str">
        <f t="shared" si="1495"/>
        <v/>
      </c>
      <c r="AG3171" s="3" t="str">
        <f t="shared" si="1496"/>
        <v/>
      </c>
      <c r="AH3171" s="4" t="str">
        <f t="shared" si="1497"/>
        <v/>
      </c>
      <c r="AI3171" s="75" t="str">
        <f t="shared" si="1498"/>
        <v/>
      </c>
      <c r="AJ3171" s="75" t="str">
        <f t="shared" si="1499"/>
        <v/>
      </c>
    </row>
    <row r="3172" spans="1:36">
      <c r="A3172" s="41" t="str">
        <f t="shared" si="1482"/>
        <v/>
      </c>
      <c r="B3172" s="150" t="str">
        <f>IF(ISNUMBER(A3172),INDEX('MetaTrader Import'!$H$13:$J$5893,TRUNC(((A3172-$A$39+1)-1)/3)+1,MOD((A3172-$A$39+1)-1,3)+1),"")</f>
        <v/>
      </c>
      <c r="C3172" s="43" t="str">
        <f t="shared" si="1483"/>
        <v/>
      </c>
      <c r="D3172" s="43" t="str">
        <f t="shared" ca="1" si="1473"/>
        <v/>
      </c>
      <c r="E3172" s="43" t="str">
        <f t="shared" si="1484"/>
        <v/>
      </c>
      <c r="F3172" s="43" t="str">
        <f t="shared" si="1485"/>
        <v/>
      </c>
      <c r="G3172" s="43" t="str">
        <f>IF(A3172&lt;&gt;"",IF(A3172&lt;Data!$G$11*0.25,$C$13/$G$32,IF(A3172&gt;Data!$G$11*0.25,$C$13,$C$13*10)),"")</f>
        <v/>
      </c>
      <c r="H3172" s="43" t="str">
        <f>IF(A3172&lt;&gt;"",IF(Data!$G$9="constant",$C$13,IF(Data!$G$9="squeeze",G3172,F3172)),"")</f>
        <v/>
      </c>
      <c r="I3172" s="38" t="str">
        <f ca="1">IF(ISNUMBER(A3172),NORMINV(RAND(),0,IF(AND(Data!$G$9="squeeze",A3172&lt;Data!$G$11*0.25),$H$32,1)*$C$30*$C$13)*($C$14*$C$12),"")</f>
        <v/>
      </c>
      <c r="J3172" s="42" t="str">
        <f ca="1">IFERROR(IF(Data!$C$6="Real",B3172,I3172+J3171+($C$14*$C$12)*(NORMINV(RAND(),$C$15,CHOOSE($G$13,$C$13,F3172,G3172)))),"")</f>
        <v/>
      </c>
      <c r="K3172" s="88" t="str">
        <f>IF(ISNUMBER(A3172), IF($G$16="fixed",$G$17,MIN(H3172*Data!$C$7*$C$16*0.5,$C$17*Data!$C$7))*$C$12,"")</f>
        <v/>
      </c>
      <c r="L3172" s="42" t="str">
        <f t="shared" ca="1" si="1500"/>
        <v/>
      </c>
      <c r="M3172" s="44" t="str">
        <f t="shared" ca="1" si="1501"/>
        <v/>
      </c>
      <c r="N3172" s="44" t="str">
        <f t="shared" ca="1" si="1502"/>
        <v/>
      </c>
      <c r="O3172" s="108" t="str">
        <f t="shared" si="1486"/>
        <v/>
      </c>
      <c r="P3172" s="102" t="str">
        <f t="shared" si="1487"/>
        <v/>
      </c>
      <c r="Q3172" s="102" t="str">
        <f t="shared" si="1488"/>
        <v/>
      </c>
      <c r="R3172" s="120" t="str">
        <f t="shared" si="1489"/>
        <v/>
      </c>
      <c r="S3172" s="54" t="str">
        <f t="shared" si="1490"/>
        <v/>
      </c>
      <c r="T3172" s="5" t="str">
        <f t="shared" si="1491"/>
        <v/>
      </c>
      <c r="U3172" s="152" t="str">
        <f t="shared" si="1474"/>
        <v/>
      </c>
      <c r="V3172" s="152" t="str">
        <f t="shared" si="1475"/>
        <v/>
      </c>
      <c r="W3172" s="153" t="str">
        <f t="shared" si="1476"/>
        <v/>
      </c>
      <c r="X3172" s="153" t="str">
        <f t="shared" si="1477"/>
        <v/>
      </c>
      <c r="Y3172" s="153" t="str">
        <f t="shared" si="1478"/>
        <v/>
      </c>
      <c r="Z3172" s="153" t="str">
        <f t="shared" si="1479"/>
        <v/>
      </c>
      <c r="AA3172" s="152" t="str">
        <f t="shared" si="1480"/>
        <v/>
      </c>
      <c r="AB3172" s="152" t="str">
        <f t="shared" si="1481"/>
        <v/>
      </c>
      <c r="AC3172" s="154" t="str">
        <f t="shared" si="1492"/>
        <v/>
      </c>
      <c r="AD3172" s="154" t="str">
        <f t="shared" si="1493"/>
        <v/>
      </c>
      <c r="AE3172" s="3" t="str">
        <f t="shared" si="1494"/>
        <v/>
      </c>
      <c r="AF3172" s="3" t="str">
        <f t="shared" si="1495"/>
        <v/>
      </c>
      <c r="AG3172" s="3" t="str">
        <f t="shared" si="1496"/>
        <v/>
      </c>
      <c r="AH3172" s="4" t="str">
        <f t="shared" si="1497"/>
        <v/>
      </c>
      <c r="AI3172" s="75" t="str">
        <f t="shared" si="1498"/>
        <v/>
      </c>
      <c r="AJ3172" s="75" t="str">
        <f t="shared" si="1499"/>
        <v/>
      </c>
    </row>
    <row r="3173" spans="1:36">
      <c r="A3173" s="41" t="str">
        <f t="shared" si="1482"/>
        <v/>
      </c>
      <c r="B3173" s="150" t="str">
        <f>IF(ISNUMBER(A3173),INDEX('MetaTrader Import'!$H$13:$J$5893,TRUNC(((A3173-$A$39+1)-1)/3)+1,MOD((A3173-$A$39+1)-1,3)+1),"")</f>
        <v/>
      </c>
      <c r="C3173" s="43" t="str">
        <f t="shared" si="1483"/>
        <v/>
      </c>
      <c r="D3173" s="43" t="str">
        <f t="shared" ca="1" si="1473"/>
        <v/>
      </c>
      <c r="E3173" s="43" t="str">
        <f t="shared" si="1484"/>
        <v/>
      </c>
      <c r="F3173" s="43" t="str">
        <f t="shared" si="1485"/>
        <v/>
      </c>
      <c r="G3173" s="43" t="str">
        <f>IF(A3173&lt;&gt;"",IF(A3173&lt;Data!$G$11*0.25,$C$13/$G$32,IF(A3173&gt;Data!$G$11*0.25,$C$13,$C$13*10)),"")</f>
        <v/>
      </c>
      <c r="H3173" s="43" t="str">
        <f>IF(A3173&lt;&gt;"",IF(Data!$G$9="constant",$C$13,IF(Data!$G$9="squeeze",G3173,F3173)),"")</f>
        <v/>
      </c>
      <c r="I3173" s="38" t="str">
        <f ca="1">IF(ISNUMBER(A3173),NORMINV(RAND(),0,IF(AND(Data!$G$9="squeeze",A3173&lt;Data!$G$11*0.25),$H$32,1)*$C$30*$C$13)*($C$14*$C$12),"")</f>
        <v/>
      </c>
      <c r="J3173" s="42" t="str">
        <f ca="1">IFERROR(IF(Data!$C$6="Real",B3173,I3173+J3172+($C$14*$C$12)*(NORMINV(RAND(),$C$15,CHOOSE($G$13,$C$13,F3173,G3173)))),"")</f>
        <v/>
      </c>
      <c r="K3173" s="88" t="str">
        <f>IF(ISNUMBER(A3173), IF($G$16="fixed",$G$17,MIN(H3173*Data!$C$7*$C$16*0.5,$C$17*Data!$C$7))*$C$12,"")</f>
        <v/>
      </c>
      <c r="L3173" s="42" t="str">
        <f t="shared" ca="1" si="1500"/>
        <v/>
      </c>
      <c r="M3173" s="44" t="str">
        <f t="shared" ca="1" si="1501"/>
        <v/>
      </c>
      <c r="N3173" s="44" t="str">
        <f t="shared" ca="1" si="1502"/>
        <v/>
      </c>
      <c r="O3173" s="108" t="str">
        <f t="shared" si="1486"/>
        <v/>
      </c>
      <c r="P3173" s="102" t="str">
        <f t="shared" si="1487"/>
        <v/>
      </c>
      <c r="Q3173" s="102" t="str">
        <f t="shared" si="1488"/>
        <v/>
      </c>
      <c r="R3173" s="120" t="str">
        <f t="shared" si="1489"/>
        <v/>
      </c>
      <c r="S3173" s="54" t="str">
        <f t="shared" si="1490"/>
        <v/>
      </c>
      <c r="T3173" s="5" t="str">
        <f t="shared" si="1491"/>
        <v/>
      </c>
      <c r="U3173" s="152" t="str">
        <f t="shared" si="1474"/>
        <v/>
      </c>
      <c r="V3173" s="152" t="str">
        <f t="shared" si="1475"/>
        <v/>
      </c>
      <c r="W3173" s="153" t="str">
        <f t="shared" si="1476"/>
        <v/>
      </c>
      <c r="X3173" s="153" t="str">
        <f t="shared" si="1477"/>
        <v/>
      </c>
      <c r="Y3173" s="153" t="str">
        <f t="shared" si="1478"/>
        <v/>
      </c>
      <c r="Z3173" s="153" t="str">
        <f t="shared" si="1479"/>
        <v/>
      </c>
      <c r="AA3173" s="152" t="str">
        <f t="shared" si="1480"/>
        <v/>
      </c>
      <c r="AB3173" s="152" t="str">
        <f t="shared" si="1481"/>
        <v/>
      </c>
      <c r="AC3173" s="154" t="str">
        <f t="shared" si="1492"/>
        <v/>
      </c>
      <c r="AD3173" s="154" t="str">
        <f t="shared" si="1493"/>
        <v/>
      </c>
      <c r="AE3173" s="3" t="str">
        <f t="shared" si="1494"/>
        <v/>
      </c>
      <c r="AF3173" s="3" t="str">
        <f t="shared" si="1495"/>
        <v/>
      </c>
      <c r="AG3173" s="3" t="str">
        <f t="shared" si="1496"/>
        <v/>
      </c>
      <c r="AH3173" s="4" t="str">
        <f t="shared" si="1497"/>
        <v/>
      </c>
      <c r="AI3173" s="75" t="str">
        <f t="shared" si="1498"/>
        <v/>
      </c>
      <c r="AJ3173" s="75" t="str">
        <f t="shared" si="1499"/>
        <v/>
      </c>
    </row>
    <row r="3174" spans="1:36">
      <c r="A3174" s="41" t="str">
        <f t="shared" si="1482"/>
        <v/>
      </c>
      <c r="B3174" s="150" t="str">
        <f>IF(ISNUMBER(A3174),INDEX('MetaTrader Import'!$H$13:$J$5893,TRUNC(((A3174-$A$39+1)-1)/3)+1,MOD((A3174-$A$39+1)-1,3)+1),"")</f>
        <v/>
      </c>
      <c r="C3174" s="43" t="str">
        <f t="shared" si="1483"/>
        <v/>
      </c>
      <c r="D3174" s="43" t="str">
        <f t="shared" ca="1" si="1473"/>
        <v/>
      </c>
      <c r="E3174" s="43" t="str">
        <f t="shared" si="1484"/>
        <v/>
      </c>
      <c r="F3174" s="43" t="str">
        <f t="shared" si="1485"/>
        <v/>
      </c>
      <c r="G3174" s="43" t="str">
        <f>IF(A3174&lt;&gt;"",IF(A3174&lt;Data!$G$11*0.25,$C$13/$G$32,IF(A3174&gt;Data!$G$11*0.25,$C$13,$C$13*10)),"")</f>
        <v/>
      </c>
      <c r="H3174" s="43" t="str">
        <f>IF(A3174&lt;&gt;"",IF(Data!$G$9="constant",$C$13,IF(Data!$G$9="squeeze",G3174,F3174)),"")</f>
        <v/>
      </c>
      <c r="I3174" s="38" t="str">
        <f ca="1">IF(ISNUMBER(A3174),NORMINV(RAND(),0,IF(AND(Data!$G$9="squeeze",A3174&lt;Data!$G$11*0.25),$H$32,1)*$C$30*$C$13)*($C$14*$C$12),"")</f>
        <v/>
      </c>
      <c r="J3174" s="42" t="str">
        <f ca="1">IFERROR(IF(Data!$C$6="Real",B3174,I3174+J3173+($C$14*$C$12)*(NORMINV(RAND(),$C$15,CHOOSE($G$13,$C$13,F3174,G3174)))),"")</f>
        <v/>
      </c>
      <c r="K3174" s="88" t="str">
        <f>IF(ISNUMBER(A3174), IF($G$16="fixed",$G$17,MIN(H3174*Data!$C$7*$C$16*0.5,$C$17*Data!$C$7))*$C$12,"")</f>
        <v/>
      </c>
      <c r="L3174" s="42" t="str">
        <f t="shared" ca="1" si="1500"/>
        <v/>
      </c>
      <c r="M3174" s="44" t="str">
        <f t="shared" ca="1" si="1501"/>
        <v/>
      </c>
      <c r="N3174" s="44" t="str">
        <f t="shared" ca="1" si="1502"/>
        <v/>
      </c>
      <c r="O3174" s="108" t="str">
        <f t="shared" si="1486"/>
        <v/>
      </c>
      <c r="P3174" s="102" t="str">
        <f t="shared" si="1487"/>
        <v/>
      </c>
      <c r="Q3174" s="102" t="str">
        <f t="shared" si="1488"/>
        <v/>
      </c>
      <c r="R3174" s="120" t="str">
        <f t="shared" si="1489"/>
        <v/>
      </c>
      <c r="S3174" s="54" t="str">
        <f t="shared" si="1490"/>
        <v/>
      </c>
      <c r="T3174" s="5" t="str">
        <f t="shared" si="1491"/>
        <v/>
      </c>
      <c r="U3174" s="152" t="str">
        <f t="shared" si="1474"/>
        <v/>
      </c>
      <c r="V3174" s="152" t="str">
        <f t="shared" si="1475"/>
        <v/>
      </c>
      <c r="W3174" s="153" t="str">
        <f t="shared" si="1476"/>
        <v/>
      </c>
      <c r="X3174" s="153" t="str">
        <f t="shared" si="1477"/>
        <v/>
      </c>
      <c r="Y3174" s="153" t="str">
        <f t="shared" si="1478"/>
        <v/>
      </c>
      <c r="Z3174" s="153" t="str">
        <f t="shared" si="1479"/>
        <v/>
      </c>
      <c r="AA3174" s="152" t="str">
        <f t="shared" si="1480"/>
        <v/>
      </c>
      <c r="AB3174" s="152" t="str">
        <f t="shared" si="1481"/>
        <v/>
      </c>
      <c r="AC3174" s="154" t="str">
        <f t="shared" si="1492"/>
        <v/>
      </c>
      <c r="AD3174" s="154" t="str">
        <f t="shared" si="1493"/>
        <v/>
      </c>
      <c r="AE3174" s="3" t="str">
        <f t="shared" si="1494"/>
        <v/>
      </c>
      <c r="AF3174" s="3" t="str">
        <f t="shared" si="1495"/>
        <v/>
      </c>
      <c r="AG3174" s="3" t="str">
        <f t="shared" si="1496"/>
        <v/>
      </c>
      <c r="AH3174" s="4" t="str">
        <f t="shared" si="1497"/>
        <v/>
      </c>
      <c r="AI3174" s="75" t="str">
        <f t="shared" si="1498"/>
        <v/>
      </c>
      <c r="AJ3174" s="75" t="str">
        <f t="shared" si="1499"/>
        <v/>
      </c>
    </row>
    <row r="3175" spans="1:36">
      <c r="A3175" s="41" t="str">
        <f t="shared" si="1482"/>
        <v/>
      </c>
      <c r="B3175" s="150" t="str">
        <f>IF(ISNUMBER(A3175),INDEX('MetaTrader Import'!$H$13:$J$5893,TRUNC(((A3175-$A$39+1)-1)/3)+1,MOD((A3175-$A$39+1)-1,3)+1),"")</f>
        <v/>
      </c>
      <c r="C3175" s="43" t="str">
        <f t="shared" si="1483"/>
        <v/>
      </c>
      <c r="D3175" s="43" t="str">
        <f t="shared" ca="1" si="1473"/>
        <v/>
      </c>
      <c r="E3175" s="43" t="str">
        <f t="shared" si="1484"/>
        <v/>
      </c>
      <c r="F3175" s="43" t="str">
        <f t="shared" si="1485"/>
        <v/>
      </c>
      <c r="G3175" s="43" t="str">
        <f>IF(A3175&lt;&gt;"",IF(A3175&lt;Data!$G$11*0.25,$C$13/$G$32,IF(A3175&gt;Data!$G$11*0.25,$C$13,$C$13*10)),"")</f>
        <v/>
      </c>
      <c r="H3175" s="43" t="str">
        <f>IF(A3175&lt;&gt;"",IF(Data!$G$9="constant",$C$13,IF(Data!$G$9="squeeze",G3175,F3175)),"")</f>
        <v/>
      </c>
      <c r="I3175" s="38" t="str">
        <f ca="1">IF(ISNUMBER(A3175),NORMINV(RAND(),0,IF(AND(Data!$G$9="squeeze",A3175&lt;Data!$G$11*0.25),$H$32,1)*$C$30*$C$13)*($C$14*$C$12),"")</f>
        <v/>
      </c>
      <c r="J3175" s="42" t="str">
        <f ca="1">IFERROR(IF(Data!$C$6="Real",B3175,I3175+J3174+($C$14*$C$12)*(NORMINV(RAND(),$C$15,CHOOSE($G$13,$C$13,F3175,G3175)))),"")</f>
        <v/>
      </c>
      <c r="K3175" s="88" t="str">
        <f>IF(ISNUMBER(A3175), IF($G$16="fixed",$G$17,MIN(H3175*Data!$C$7*$C$16*0.5,$C$17*Data!$C$7))*$C$12,"")</f>
        <v/>
      </c>
      <c r="L3175" s="42" t="str">
        <f t="shared" ca="1" si="1500"/>
        <v/>
      </c>
      <c r="M3175" s="44" t="str">
        <f t="shared" ca="1" si="1501"/>
        <v/>
      </c>
      <c r="N3175" s="44" t="str">
        <f t="shared" ca="1" si="1502"/>
        <v/>
      </c>
      <c r="O3175" s="108" t="str">
        <f t="shared" si="1486"/>
        <v/>
      </c>
      <c r="P3175" s="102" t="str">
        <f t="shared" si="1487"/>
        <v/>
      </c>
      <c r="Q3175" s="102" t="str">
        <f t="shared" si="1488"/>
        <v/>
      </c>
      <c r="R3175" s="120" t="str">
        <f t="shared" si="1489"/>
        <v/>
      </c>
      <c r="S3175" s="54" t="str">
        <f t="shared" si="1490"/>
        <v/>
      </c>
      <c r="T3175" s="5" t="str">
        <f t="shared" si="1491"/>
        <v/>
      </c>
      <c r="U3175" s="152" t="str">
        <f t="shared" si="1474"/>
        <v/>
      </c>
      <c r="V3175" s="152" t="str">
        <f t="shared" si="1475"/>
        <v/>
      </c>
      <c r="W3175" s="153" t="str">
        <f t="shared" si="1476"/>
        <v/>
      </c>
      <c r="X3175" s="153" t="str">
        <f t="shared" si="1477"/>
        <v/>
      </c>
      <c r="Y3175" s="153" t="str">
        <f t="shared" si="1478"/>
        <v/>
      </c>
      <c r="Z3175" s="153" t="str">
        <f t="shared" si="1479"/>
        <v/>
      </c>
      <c r="AA3175" s="152" t="str">
        <f t="shared" si="1480"/>
        <v/>
      </c>
      <c r="AB3175" s="152" t="str">
        <f t="shared" si="1481"/>
        <v/>
      </c>
      <c r="AC3175" s="154" t="str">
        <f t="shared" si="1492"/>
        <v/>
      </c>
      <c r="AD3175" s="154" t="str">
        <f t="shared" si="1493"/>
        <v/>
      </c>
      <c r="AE3175" s="3" t="str">
        <f t="shared" si="1494"/>
        <v/>
      </c>
      <c r="AF3175" s="3" t="str">
        <f t="shared" si="1495"/>
        <v/>
      </c>
      <c r="AG3175" s="3" t="str">
        <f t="shared" si="1496"/>
        <v/>
      </c>
      <c r="AH3175" s="4" t="str">
        <f t="shared" si="1497"/>
        <v/>
      </c>
      <c r="AI3175" s="75" t="str">
        <f t="shared" si="1498"/>
        <v/>
      </c>
      <c r="AJ3175" s="75" t="str">
        <f t="shared" si="1499"/>
        <v/>
      </c>
    </row>
    <row r="3176" spans="1:36">
      <c r="A3176" s="41" t="str">
        <f t="shared" si="1482"/>
        <v/>
      </c>
      <c r="B3176" s="150" t="str">
        <f>IF(ISNUMBER(A3176),INDEX('MetaTrader Import'!$H$13:$J$5893,TRUNC(((A3176-$A$39+1)-1)/3)+1,MOD((A3176-$A$39+1)-1,3)+1),"")</f>
        <v/>
      </c>
      <c r="C3176" s="43" t="str">
        <f t="shared" si="1483"/>
        <v/>
      </c>
      <c r="D3176" s="43" t="str">
        <f t="shared" ca="1" si="1473"/>
        <v/>
      </c>
      <c r="E3176" s="43" t="str">
        <f t="shared" si="1484"/>
        <v/>
      </c>
      <c r="F3176" s="43" t="str">
        <f t="shared" si="1485"/>
        <v/>
      </c>
      <c r="G3176" s="43" t="str">
        <f>IF(A3176&lt;&gt;"",IF(A3176&lt;Data!$G$11*0.25,$C$13/$G$32,IF(A3176&gt;Data!$G$11*0.25,$C$13,$C$13*10)),"")</f>
        <v/>
      </c>
      <c r="H3176" s="43" t="str">
        <f>IF(A3176&lt;&gt;"",IF(Data!$G$9="constant",$C$13,IF(Data!$G$9="squeeze",G3176,F3176)),"")</f>
        <v/>
      </c>
      <c r="I3176" s="38" t="str">
        <f ca="1">IF(ISNUMBER(A3176),NORMINV(RAND(),0,IF(AND(Data!$G$9="squeeze",A3176&lt;Data!$G$11*0.25),$H$32,1)*$C$30*$C$13)*($C$14*$C$12),"")</f>
        <v/>
      </c>
      <c r="J3176" s="42" t="str">
        <f ca="1">IFERROR(IF(Data!$C$6="Real",B3176,I3176+J3175+($C$14*$C$12)*(NORMINV(RAND(),$C$15,CHOOSE($G$13,$C$13,F3176,G3176)))),"")</f>
        <v/>
      </c>
      <c r="K3176" s="88" t="str">
        <f>IF(ISNUMBER(A3176), IF($G$16="fixed",$G$17,MIN(H3176*Data!$C$7*$C$16*0.5,$C$17*Data!$C$7))*$C$12,"")</f>
        <v/>
      </c>
      <c r="L3176" s="42" t="str">
        <f t="shared" ca="1" si="1500"/>
        <v/>
      </c>
      <c r="M3176" s="44" t="str">
        <f t="shared" ca="1" si="1501"/>
        <v/>
      </c>
      <c r="N3176" s="44" t="str">
        <f t="shared" ca="1" si="1502"/>
        <v/>
      </c>
      <c r="O3176" s="108" t="str">
        <f t="shared" si="1486"/>
        <v/>
      </c>
      <c r="P3176" s="102" t="str">
        <f t="shared" si="1487"/>
        <v/>
      </c>
      <c r="Q3176" s="102" t="str">
        <f t="shared" si="1488"/>
        <v/>
      </c>
      <c r="R3176" s="120" t="str">
        <f t="shared" si="1489"/>
        <v/>
      </c>
      <c r="S3176" s="54" t="str">
        <f t="shared" si="1490"/>
        <v/>
      </c>
      <c r="T3176" s="5" t="str">
        <f t="shared" si="1491"/>
        <v/>
      </c>
      <c r="U3176" s="152" t="str">
        <f t="shared" si="1474"/>
        <v/>
      </c>
      <c r="V3176" s="152" t="str">
        <f t="shared" si="1475"/>
        <v/>
      </c>
      <c r="W3176" s="153" t="str">
        <f t="shared" si="1476"/>
        <v/>
      </c>
      <c r="X3176" s="153" t="str">
        <f t="shared" si="1477"/>
        <v/>
      </c>
      <c r="Y3176" s="153" t="str">
        <f t="shared" si="1478"/>
        <v/>
      </c>
      <c r="Z3176" s="153" t="str">
        <f t="shared" si="1479"/>
        <v/>
      </c>
      <c r="AA3176" s="152" t="str">
        <f t="shared" si="1480"/>
        <v/>
      </c>
      <c r="AB3176" s="152" t="str">
        <f t="shared" si="1481"/>
        <v/>
      </c>
      <c r="AC3176" s="154" t="str">
        <f t="shared" si="1492"/>
        <v/>
      </c>
      <c r="AD3176" s="154" t="str">
        <f t="shared" si="1493"/>
        <v/>
      </c>
      <c r="AE3176" s="3" t="str">
        <f t="shared" si="1494"/>
        <v/>
      </c>
      <c r="AF3176" s="3" t="str">
        <f t="shared" si="1495"/>
        <v/>
      </c>
      <c r="AG3176" s="3" t="str">
        <f t="shared" si="1496"/>
        <v/>
      </c>
      <c r="AH3176" s="4" t="str">
        <f t="shared" si="1497"/>
        <v/>
      </c>
      <c r="AI3176" s="75" t="str">
        <f t="shared" si="1498"/>
        <v/>
      </c>
      <c r="AJ3176" s="75" t="str">
        <f t="shared" si="1499"/>
        <v/>
      </c>
    </row>
    <row r="3177" spans="1:36">
      <c r="A3177" s="41" t="str">
        <f t="shared" si="1482"/>
        <v/>
      </c>
      <c r="B3177" s="150" t="str">
        <f>IF(ISNUMBER(A3177),INDEX('MetaTrader Import'!$H$13:$J$5893,TRUNC(((A3177-$A$39+1)-1)/3)+1,MOD((A3177-$A$39+1)-1,3)+1),"")</f>
        <v/>
      </c>
      <c r="C3177" s="43" t="str">
        <f t="shared" si="1483"/>
        <v/>
      </c>
      <c r="D3177" s="43" t="str">
        <f t="shared" ca="1" si="1473"/>
        <v/>
      </c>
      <c r="E3177" s="43" t="str">
        <f t="shared" si="1484"/>
        <v/>
      </c>
      <c r="F3177" s="43" t="str">
        <f t="shared" si="1485"/>
        <v/>
      </c>
      <c r="G3177" s="43" t="str">
        <f>IF(A3177&lt;&gt;"",IF(A3177&lt;Data!$G$11*0.25,$C$13/$G$32,IF(A3177&gt;Data!$G$11*0.25,$C$13,$C$13*10)),"")</f>
        <v/>
      </c>
      <c r="H3177" s="43" t="str">
        <f>IF(A3177&lt;&gt;"",IF(Data!$G$9="constant",$C$13,IF(Data!$G$9="squeeze",G3177,F3177)),"")</f>
        <v/>
      </c>
      <c r="I3177" s="38" t="str">
        <f ca="1">IF(ISNUMBER(A3177),NORMINV(RAND(),0,IF(AND(Data!$G$9="squeeze",A3177&lt;Data!$G$11*0.25),$H$32,1)*$C$30*$C$13)*($C$14*$C$12),"")</f>
        <v/>
      </c>
      <c r="J3177" s="42" t="str">
        <f ca="1">IFERROR(IF(Data!$C$6="Real",B3177,I3177+J3176+($C$14*$C$12)*(NORMINV(RAND(),$C$15,CHOOSE($G$13,$C$13,F3177,G3177)))),"")</f>
        <v/>
      </c>
      <c r="K3177" s="88" t="str">
        <f>IF(ISNUMBER(A3177), IF($G$16="fixed",$G$17,MIN(H3177*Data!$C$7*$C$16*0.5,$C$17*Data!$C$7))*$C$12,"")</f>
        <v/>
      </c>
      <c r="L3177" s="42" t="str">
        <f t="shared" ca="1" si="1500"/>
        <v/>
      </c>
      <c r="M3177" s="44" t="str">
        <f t="shared" ca="1" si="1501"/>
        <v/>
      </c>
      <c r="N3177" s="44" t="str">
        <f t="shared" ca="1" si="1502"/>
        <v/>
      </c>
      <c r="O3177" s="108" t="str">
        <f t="shared" si="1486"/>
        <v/>
      </c>
      <c r="P3177" s="102" t="str">
        <f t="shared" si="1487"/>
        <v/>
      </c>
      <c r="Q3177" s="102" t="str">
        <f t="shared" si="1488"/>
        <v/>
      </c>
      <c r="R3177" s="120" t="str">
        <f t="shared" si="1489"/>
        <v/>
      </c>
      <c r="S3177" s="54" t="str">
        <f t="shared" si="1490"/>
        <v/>
      </c>
      <c r="T3177" s="5" t="str">
        <f t="shared" si="1491"/>
        <v/>
      </c>
      <c r="U3177" s="152" t="str">
        <f t="shared" si="1474"/>
        <v/>
      </c>
      <c r="V3177" s="152" t="str">
        <f t="shared" si="1475"/>
        <v/>
      </c>
      <c r="W3177" s="153" t="str">
        <f t="shared" si="1476"/>
        <v/>
      </c>
      <c r="X3177" s="153" t="str">
        <f t="shared" si="1477"/>
        <v/>
      </c>
      <c r="Y3177" s="153" t="str">
        <f t="shared" si="1478"/>
        <v/>
      </c>
      <c r="Z3177" s="153" t="str">
        <f t="shared" si="1479"/>
        <v/>
      </c>
      <c r="AA3177" s="152" t="str">
        <f t="shared" si="1480"/>
        <v/>
      </c>
      <c r="AB3177" s="152" t="str">
        <f t="shared" si="1481"/>
        <v/>
      </c>
      <c r="AC3177" s="154" t="str">
        <f t="shared" si="1492"/>
        <v/>
      </c>
      <c r="AD3177" s="154" t="str">
        <f t="shared" si="1493"/>
        <v/>
      </c>
      <c r="AE3177" s="3" t="str">
        <f t="shared" si="1494"/>
        <v/>
      </c>
      <c r="AF3177" s="3" t="str">
        <f t="shared" si="1495"/>
        <v/>
      </c>
      <c r="AG3177" s="3" t="str">
        <f t="shared" si="1496"/>
        <v/>
      </c>
      <c r="AH3177" s="4" t="str">
        <f t="shared" si="1497"/>
        <v/>
      </c>
      <c r="AI3177" s="75" t="str">
        <f t="shared" si="1498"/>
        <v/>
      </c>
      <c r="AJ3177" s="75" t="str">
        <f t="shared" si="1499"/>
        <v/>
      </c>
    </row>
    <row r="3178" spans="1:36">
      <c r="A3178" s="41" t="str">
        <f t="shared" si="1482"/>
        <v/>
      </c>
      <c r="B3178" s="150" t="str">
        <f>IF(ISNUMBER(A3178),INDEX('MetaTrader Import'!$H$13:$J$5893,TRUNC(((A3178-$A$39+1)-1)/3)+1,MOD((A3178-$A$39+1)-1,3)+1),"")</f>
        <v/>
      </c>
      <c r="C3178" s="43" t="str">
        <f t="shared" si="1483"/>
        <v/>
      </c>
      <c r="D3178" s="43" t="str">
        <f t="shared" ca="1" si="1473"/>
        <v/>
      </c>
      <c r="E3178" s="43" t="str">
        <f t="shared" si="1484"/>
        <v/>
      </c>
      <c r="F3178" s="43" t="str">
        <f t="shared" si="1485"/>
        <v/>
      </c>
      <c r="G3178" s="43" t="str">
        <f>IF(A3178&lt;&gt;"",IF(A3178&lt;Data!$G$11*0.25,$C$13/$G$32,IF(A3178&gt;Data!$G$11*0.25,$C$13,$C$13*10)),"")</f>
        <v/>
      </c>
      <c r="H3178" s="43" t="str">
        <f>IF(A3178&lt;&gt;"",IF(Data!$G$9="constant",$C$13,IF(Data!$G$9="squeeze",G3178,F3178)),"")</f>
        <v/>
      </c>
      <c r="I3178" s="38" t="str">
        <f ca="1">IF(ISNUMBER(A3178),NORMINV(RAND(),0,IF(AND(Data!$G$9="squeeze",A3178&lt;Data!$G$11*0.25),$H$32,1)*$C$30*$C$13)*($C$14*$C$12),"")</f>
        <v/>
      </c>
      <c r="J3178" s="42" t="str">
        <f ca="1">IFERROR(IF(Data!$C$6="Real",B3178,I3178+J3177+($C$14*$C$12)*(NORMINV(RAND(),$C$15,CHOOSE($G$13,$C$13,F3178,G3178)))),"")</f>
        <v/>
      </c>
      <c r="K3178" s="88" t="str">
        <f>IF(ISNUMBER(A3178), IF($G$16="fixed",$G$17,MIN(H3178*Data!$C$7*$C$16*0.5,$C$17*Data!$C$7))*$C$12,"")</f>
        <v/>
      </c>
      <c r="L3178" s="42" t="str">
        <f t="shared" ca="1" si="1500"/>
        <v/>
      </c>
      <c r="M3178" s="44" t="str">
        <f t="shared" ca="1" si="1501"/>
        <v/>
      </c>
      <c r="N3178" s="44" t="str">
        <f t="shared" ca="1" si="1502"/>
        <v/>
      </c>
      <c r="O3178" s="108" t="str">
        <f t="shared" si="1486"/>
        <v/>
      </c>
      <c r="P3178" s="102" t="str">
        <f t="shared" si="1487"/>
        <v/>
      </c>
      <c r="Q3178" s="102" t="str">
        <f t="shared" si="1488"/>
        <v/>
      </c>
      <c r="R3178" s="120" t="str">
        <f t="shared" si="1489"/>
        <v/>
      </c>
      <c r="S3178" s="54" t="str">
        <f t="shared" si="1490"/>
        <v/>
      </c>
      <c r="T3178" s="5" t="str">
        <f t="shared" si="1491"/>
        <v/>
      </c>
      <c r="U3178" s="152" t="str">
        <f t="shared" si="1474"/>
        <v/>
      </c>
      <c r="V3178" s="152" t="str">
        <f t="shared" si="1475"/>
        <v/>
      </c>
      <c r="W3178" s="153" t="str">
        <f t="shared" si="1476"/>
        <v/>
      </c>
      <c r="X3178" s="153" t="str">
        <f t="shared" si="1477"/>
        <v/>
      </c>
      <c r="Y3178" s="153" t="str">
        <f t="shared" si="1478"/>
        <v/>
      </c>
      <c r="Z3178" s="153" t="str">
        <f t="shared" si="1479"/>
        <v/>
      </c>
      <c r="AA3178" s="152" t="str">
        <f t="shared" si="1480"/>
        <v/>
      </c>
      <c r="AB3178" s="152" t="str">
        <f t="shared" si="1481"/>
        <v/>
      </c>
      <c r="AC3178" s="154" t="str">
        <f t="shared" si="1492"/>
        <v/>
      </c>
      <c r="AD3178" s="154" t="str">
        <f t="shared" si="1493"/>
        <v/>
      </c>
      <c r="AE3178" s="3" t="str">
        <f t="shared" si="1494"/>
        <v/>
      </c>
      <c r="AF3178" s="3" t="str">
        <f t="shared" si="1495"/>
        <v/>
      </c>
      <c r="AG3178" s="3" t="str">
        <f t="shared" si="1496"/>
        <v/>
      </c>
      <c r="AH3178" s="4" t="str">
        <f t="shared" si="1497"/>
        <v/>
      </c>
      <c r="AI3178" s="75" t="str">
        <f t="shared" si="1498"/>
        <v/>
      </c>
      <c r="AJ3178" s="75" t="str">
        <f t="shared" si="1499"/>
        <v/>
      </c>
    </row>
    <row r="3179" spans="1:36">
      <c r="A3179" s="41" t="str">
        <f t="shared" si="1482"/>
        <v/>
      </c>
      <c r="B3179" s="150" t="str">
        <f>IF(ISNUMBER(A3179),INDEX('MetaTrader Import'!$H$13:$J$5893,TRUNC(((A3179-$A$39+1)-1)/3)+1,MOD((A3179-$A$39+1)-1,3)+1),"")</f>
        <v/>
      </c>
      <c r="C3179" s="43" t="str">
        <f t="shared" si="1483"/>
        <v/>
      </c>
      <c r="D3179" s="43" t="str">
        <f t="shared" ca="1" si="1473"/>
        <v/>
      </c>
      <c r="E3179" s="43" t="str">
        <f t="shared" si="1484"/>
        <v/>
      </c>
      <c r="F3179" s="43" t="str">
        <f t="shared" si="1485"/>
        <v/>
      </c>
      <c r="G3179" s="43" t="str">
        <f>IF(A3179&lt;&gt;"",IF(A3179&lt;Data!$G$11*0.25,$C$13/$G$32,IF(A3179&gt;Data!$G$11*0.25,$C$13,$C$13*10)),"")</f>
        <v/>
      </c>
      <c r="H3179" s="43" t="str">
        <f>IF(A3179&lt;&gt;"",IF(Data!$G$9="constant",$C$13,IF(Data!$G$9="squeeze",G3179,F3179)),"")</f>
        <v/>
      </c>
      <c r="I3179" s="38" t="str">
        <f ca="1">IF(ISNUMBER(A3179),NORMINV(RAND(),0,IF(AND(Data!$G$9="squeeze",A3179&lt;Data!$G$11*0.25),$H$32,1)*$C$30*$C$13)*($C$14*$C$12),"")</f>
        <v/>
      </c>
      <c r="J3179" s="42" t="str">
        <f ca="1">IFERROR(IF(Data!$C$6="Real",B3179,I3179+J3178+($C$14*$C$12)*(NORMINV(RAND(),$C$15,CHOOSE($G$13,$C$13,F3179,G3179)))),"")</f>
        <v/>
      </c>
      <c r="K3179" s="88" t="str">
        <f>IF(ISNUMBER(A3179), IF($G$16="fixed",$G$17,MIN(H3179*Data!$C$7*$C$16*0.5,$C$17*Data!$C$7))*$C$12,"")</f>
        <v/>
      </c>
      <c r="L3179" s="42" t="str">
        <f t="shared" ca="1" si="1500"/>
        <v/>
      </c>
      <c r="M3179" s="44" t="str">
        <f t="shared" ca="1" si="1501"/>
        <v/>
      </c>
      <c r="N3179" s="44" t="str">
        <f t="shared" ca="1" si="1502"/>
        <v/>
      </c>
      <c r="O3179" s="108" t="str">
        <f t="shared" si="1486"/>
        <v/>
      </c>
      <c r="P3179" s="102" t="str">
        <f t="shared" si="1487"/>
        <v/>
      </c>
      <c r="Q3179" s="102" t="str">
        <f t="shared" si="1488"/>
        <v/>
      </c>
      <c r="R3179" s="120" t="str">
        <f t="shared" si="1489"/>
        <v/>
      </c>
      <c r="S3179" s="54" t="str">
        <f t="shared" si="1490"/>
        <v/>
      </c>
      <c r="T3179" s="5" t="str">
        <f t="shared" si="1491"/>
        <v/>
      </c>
      <c r="U3179" s="152" t="str">
        <f t="shared" si="1474"/>
        <v/>
      </c>
      <c r="V3179" s="152" t="str">
        <f t="shared" si="1475"/>
        <v/>
      </c>
      <c r="W3179" s="153" t="str">
        <f t="shared" si="1476"/>
        <v/>
      </c>
      <c r="X3179" s="153" t="str">
        <f t="shared" si="1477"/>
        <v/>
      </c>
      <c r="Y3179" s="153" t="str">
        <f t="shared" si="1478"/>
        <v/>
      </c>
      <c r="Z3179" s="153" t="str">
        <f t="shared" si="1479"/>
        <v/>
      </c>
      <c r="AA3179" s="152" t="str">
        <f t="shared" si="1480"/>
        <v/>
      </c>
      <c r="AB3179" s="152" t="str">
        <f t="shared" si="1481"/>
        <v/>
      </c>
      <c r="AC3179" s="154" t="str">
        <f t="shared" si="1492"/>
        <v/>
      </c>
      <c r="AD3179" s="154" t="str">
        <f t="shared" si="1493"/>
        <v/>
      </c>
      <c r="AE3179" s="3" t="str">
        <f t="shared" si="1494"/>
        <v/>
      </c>
      <c r="AF3179" s="3" t="str">
        <f t="shared" si="1495"/>
        <v/>
      </c>
      <c r="AG3179" s="3" t="str">
        <f t="shared" si="1496"/>
        <v/>
      </c>
      <c r="AH3179" s="4" t="str">
        <f t="shared" si="1497"/>
        <v/>
      </c>
      <c r="AI3179" s="75" t="str">
        <f t="shared" si="1498"/>
        <v/>
      </c>
      <c r="AJ3179" s="75" t="str">
        <f t="shared" si="1499"/>
        <v/>
      </c>
    </row>
    <row r="3180" spans="1:36">
      <c r="A3180" s="41" t="str">
        <f t="shared" si="1482"/>
        <v/>
      </c>
      <c r="B3180" s="150" t="str">
        <f>IF(ISNUMBER(A3180),INDEX('MetaTrader Import'!$H$13:$J$5893,TRUNC(((A3180-$A$39+1)-1)/3)+1,MOD((A3180-$A$39+1)-1,3)+1),"")</f>
        <v/>
      </c>
      <c r="C3180" s="43" t="str">
        <f t="shared" si="1483"/>
        <v/>
      </c>
      <c r="D3180" s="43" t="str">
        <f t="shared" ca="1" si="1473"/>
        <v/>
      </c>
      <c r="E3180" s="43" t="str">
        <f t="shared" si="1484"/>
        <v/>
      </c>
      <c r="F3180" s="43" t="str">
        <f t="shared" si="1485"/>
        <v/>
      </c>
      <c r="G3180" s="43" t="str">
        <f>IF(A3180&lt;&gt;"",IF(A3180&lt;Data!$G$11*0.25,$C$13/$G$32,IF(A3180&gt;Data!$G$11*0.25,$C$13,$C$13*10)),"")</f>
        <v/>
      </c>
      <c r="H3180" s="43" t="str">
        <f>IF(A3180&lt;&gt;"",IF(Data!$G$9="constant",$C$13,IF(Data!$G$9="squeeze",G3180,F3180)),"")</f>
        <v/>
      </c>
      <c r="I3180" s="38" t="str">
        <f ca="1">IF(ISNUMBER(A3180),NORMINV(RAND(),0,IF(AND(Data!$G$9="squeeze",A3180&lt;Data!$G$11*0.25),$H$32,1)*$C$30*$C$13)*($C$14*$C$12),"")</f>
        <v/>
      </c>
      <c r="J3180" s="42" t="str">
        <f ca="1">IFERROR(IF(Data!$C$6="Real",B3180,I3180+J3179+($C$14*$C$12)*(NORMINV(RAND(),$C$15,CHOOSE($G$13,$C$13,F3180,G3180)))),"")</f>
        <v/>
      </c>
      <c r="K3180" s="88" t="str">
        <f>IF(ISNUMBER(A3180), IF($G$16="fixed",$G$17,MIN(H3180*Data!$C$7*$C$16*0.5,$C$17*Data!$C$7))*$C$12,"")</f>
        <v/>
      </c>
      <c r="L3180" s="42" t="str">
        <f t="shared" ca="1" si="1500"/>
        <v/>
      </c>
      <c r="M3180" s="44" t="str">
        <f t="shared" ca="1" si="1501"/>
        <v/>
      </c>
      <c r="N3180" s="44" t="str">
        <f t="shared" ca="1" si="1502"/>
        <v/>
      </c>
      <c r="O3180" s="108" t="str">
        <f t="shared" si="1486"/>
        <v/>
      </c>
      <c r="P3180" s="102" t="str">
        <f t="shared" si="1487"/>
        <v/>
      </c>
      <c r="Q3180" s="102" t="str">
        <f t="shared" si="1488"/>
        <v/>
      </c>
      <c r="R3180" s="120" t="str">
        <f t="shared" si="1489"/>
        <v/>
      </c>
      <c r="S3180" s="54" t="str">
        <f t="shared" si="1490"/>
        <v/>
      </c>
      <c r="T3180" s="5" t="str">
        <f t="shared" si="1491"/>
        <v/>
      </c>
      <c r="U3180" s="152" t="str">
        <f t="shared" si="1474"/>
        <v/>
      </c>
      <c r="V3180" s="152" t="str">
        <f t="shared" si="1475"/>
        <v/>
      </c>
      <c r="W3180" s="153" t="str">
        <f t="shared" si="1476"/>
        <v/>
      </c>
      <c r="X3180" s="153" t="str">
        <f t="shared" si="1477"/>
        <v/>
      </c>
      <c r="Y3180" s="153" t="str">
        <f t="shared" si="1478"/>
        <v/>
      </c>
      <c r="Z3180" s="153" t="str">
        <f t="shared" si="1479"/>
        <v/>
      </c>
      <c r="AA3180" s="152" t="str">
        <f t="shared" si="1480"/>
        <v/>
      </c>
      <c r="AB3180" s="152" t="str">
        <f t="shared" si="1481"/>
        <v/>
      </c>
      <c r="AC3180" s="154" t="str">
        <f t="shared" si="1492"/>
        <v/>
      </c>
      <c r="AD3180" s="154" t="str">
        <f t="shared" si="1493"/>
        <v/>
      </c>
      <c r="AE3180" s="3" t="str">
        <f t="shared" si="1494"/>
        <v/>
      </c>
      <c r="AF3180" s="3" t="str">
        <f t="shared" si="1495"/>
        <v/>
      </c>
      <c r="AG3180" s="3" t="str">
        <f t="shared" si="1496"/>
        <v/>
      </c>
      <c r="AH3180" s="4" t="str">
        <f t="shared" si="1497"/>
        <v/>
      </c>
      <c r="AI3180" s="75" t="str">
        <f t="shared" si="1498"/>
        <v/>
      </c>
      <c r="AJ3180" s="75" t="str">
        <f t="shared" si="1499"/>
        <v/>
      </c>
    </row>
    <row r="3181" spans="1:36">
      <c r="A3181" s="41" t="str">
        <f t="shared" si="1482"/>
        <v/>
      </c>
      <c r="B3181" s="150" t="str">
        <f>IF(ISNUMBER(A3181),INDEX('MetaTrader Import'!$H$13:$J$5893,TRUNC(((A3181-$A$39+1)-1)/3)+1,MOD((A3181-$A$39+1)-1,3)+1),"")</f>
        <v/>
      </c>
      <c r="C3181" s="43" t="str">
        <f t="shared" si="1483"/>
        <v/>
      </c>
      <c r="D3181" s="43" t="str">
        <f t="shared" ca="1" si="1473"/>
        <v/>
      </c>
      <c r="E3181" s="43" t="str">
        <f t="shared" si="1484"/>
        <v/>
      </c>
      <c r="F3181" s="43" t="str">
        <f t="shared" si="1485"/>
        <v/>
      </c>
      <c r="G3181" s="43" t="str">
        <f>IF(A3181&lt;&gt;"",IF(A3181&lt;Data!$G$11*0.25,$C$13/$G$32,IF(A3181&gt;Data!$G$11*0.25,$C$13,$C$13*10)),"")</f>
        <v/>
      </c>
      <c r="H3181" s="43" t="str">
        <f>IF(A3181&lt;&gt;"",IF(Data!$G$9="constant",$C$13,IF(Data!$G$9="squeeze",G3181,F3181)),"")</f>
        <v/>
      </c>
      <c r="I3181" s="38" t="str">
        <f ca="1">IF(ISNUMBER(A3181),NORMINV(RAND(),0,IF(AND(Data!$G$9="squeeze",A3181&lt;Data!$G$11*0.25),$H$32,1)*$C$30*$C$13)*($C$14*$C$12),"")</f>
        <v/>
      </c>
      <c r="J3181" s="42" t="str">
        <f ca="1">IFERROR(IF(Data!$C$6="Real",B3181,I3181+J3180+($C$14*$C$12)*(NORMINV(RAND(),$C$15,CHOOSE($G$13,$C$13,F3181,G3181)))),"")</f>
        <v/>
      </c>
      <c r="K3181" s="88" t="str">
        <f>IF(ISNUMBER(A3181), IF($G$16="fixed",$G$17,MIN(H3181*Data!$C$7*$C$16*0.5,$C$17*Data!$C$7))*$C$12,"")</f>
        <v/>
      </c>
      <c r="L3181" s="42" t="str">
        <f t="shared" ca="1" si="1500"/>
        <v/>
      </c>
      <c r="M3181" s="44" t="str">
        <f t="shared" ca="1" si="1501"/>
        <v/>
      </c>
      <c r="N3181" s="44" t="str">
        <f t="shared" ca="1" si="1502"/>
        <v/>
      </c>
      <c r="O3181" s="108" t="str">
        <f t="shared" si="1486"/>
        <v/>
      </c>
      <c r="P3181" s="102" t="str">
        <f t="shared" si="1487"/>
        <v/>
      </c>
      <c r="Q3181" s="102" t="str">
        <f t="shared" si="1488"/>
        <v/>
      </c>
      <c r="R3181" s="120" t="str">
        <f t="shared" si="1489"/>
        <v/>
      </c>
      <c r="S3181" s="54" t="str">
        <f t="shared" si="1490"/>
        <v/>
      </c>
      <c r="T3181" s="5" t="str">
        <f t="shared" si="1491"/>
        <v/>
      </c>
      <c r="U3181" s="152" t="str">
        <f t="shared" si="1474"/>
        <v/>
      </c>
      <c r="V3181" s="152" t="str">
        <f t="shared" si="1475"/>
        <v/>
      </c>
      <c r="W3181" s="153" t="str">
        <f t="shared" si="1476"/>
        <v/>
      </c>
      <c r="X3181" s="153" t="str">
        <f t="shared" si="1477"/>
        <v/>
      </c>
      <c r="Y3181" s="153" t="str">
        <f t="shared" si="1478"/>
        <v/>
      </c>
      <c r="Z3181" s="153" t="str">
        <f t="shared" si="1479"/>
        <v/>
      </c>
      <c r="AA3181" s="152" t="str">
        <f t="shared" si="1480"/>
        <v/>
      </c>
      <c r="AB3181" s="152" t="str">
        <f t="shared" si="1481"/>
        <v/>
      </c>
      <c r="AC3181" s="154" t="str">
        <f t="shared" si="1492"/>
        <v/>
      </c>
      <c r="AD3181" s="154" t="str">
        <f t="shared" si="1493"/>
        <v/>
      </c>
      <c r="AE3181" s="3" t="str">
        <f t="shared" si="1494"/>
        <v/>
      </c>
      <c r="AF3181" s="3" t="str">
        <f t="shared" si="1495"/>
        <v/>
      </c>
      <c r="AG3181" s="3" t="str">
        <f t="shared" si="1496"/>
        <v/>
      </c>
      <c r="AH3181" s="4" t="str">
        <f t="shared" si="1497"/>
        <v/>
      </c>
      <c r="AI3181" s="75" t="str">
        <f t="shared" si="1498"/>
        <v/>
      </c>
      <c r="AJ3181" s="75" t="str">
        <f t="shared" si="1499"/>
        <v/>
      </c>
    </row>
    <row r="3182" spans="1:36">
      <c r="A3182" s="41" t="str">
        <f t="shared" si="1482"/>
        <v/>
      </c>
      <c r="B3182" s="150" t="str">
        <f>IF(ISNUMBER(A3182),INDEX('MetaTrader Import'!$H$13:$J$5893,TRUNC(((A3182-$A$39+1)-1)/3)+1,MOD((A3182-$A$39+1)-1,3)+1),"")</f>
        <v/>
      </c>
      <c r="C3182" s="43" t="str">
        <f t="shared" si="1483"/>
        <v/>
      </c>
      <c r="D3182" s="43" t="str">
        <f t="shared" ca="1" si="1473"/>
        <v/>
      </c>
      <c r="E3182" s="43" t="str">
        <f t="shared" si="1484"/>
        <v/>
      </c>
      <c r="F3182" s="43" t="str">
        <f t="shared" si="1485"/>
        <v/>
      </c>
      <c r="G3182" s="43" t="str">
        <f>IF(A3182&lt;&gt;"",IF(A3182&lt;Data!$G$11*0.25,$C$13/$G$32,IF(A3182&gt;Data!$G$11*0.25,$C$13,$C$13*10)),"")</f>
        <v/>
      </c>
      <c r="H3182" s="43" t="str">
        <f>IF(A3182&lt;&gt;"",IF(Data!$G$9="constant",$C$13,IF(Data!$G$9="squeeze",G3182,F3182)),"")</f>
        <v/>
      </c>
      <c r="I3182" s="38" t="str">
        <f ca="1">IF(ISNUMBER(A3182),NORMINV(RAND(),0,IF(AND(Data!$G$9="squeeze",A3182&lt;Data!$G$11*0.25),$H$32,1)*$C$30*$C$13)*($C$14*$C$12),"")</f>
        <v/>
      </c>
      <c r="J3182" s="42" t="str">
        <f ca="1">IFERROR(IF(Data!$C$6="Real",B3182,I3182+J3181+($C$14*$C$12)*(NORMINV(RAND(),$C$15,CHOOSE($G$13,$C$13,F3182,G3182)))),"")</f>
        <v/>
      </c>
      <c r="K3182" s="88" t="str">
        <f>IF(ISNUMBER(A3182), IF($G$16="fixed",$G$17,MIN(H3182*Data!$C$7*$C$16*0.5,$C$17*Data!$C$7))*$C$12,"")</f>
        <v/>
      </c>
      <c r="L3182" s="42" t="str">
        <f t="shared" ca="1" si="1500"/>
        <v/>
      </c>
      <c r="M3182" s="44" t="str">
        <f t="shared" ca="1" si="1501"/>
        <v/>
      </c>
      <c r="N3182" s="44" t="str">
        <f t="shared" ca="1" si="1502"/>
        <v/>
      </c>
      <c r="O3182" s="108" t="str">
        <f t="shared" si="1486"/>
        <v/>
      </c>
      <c r="P3182" s="102" t="str">
        <f t="shared" si="1487"/>
        <v/>
      </c>
      <c r="Q3182" s="102" t="str">
        <f t="shared" si="1488"/>
        <v/>
      </c>
      <c r="R3182" s="120" t="str">
        <f t="shared" si="1489"/>
        <v/>
      </c>
      <c r="S3182" s="54" t="str">
        <f t="shared" si="1490"/>
        <v/>
      </c>
      <c r="T3182" s="5" t="str">
        <f t="shared" si="1491"/>
        <v/>
      </c>
      <c r="U3182" s="152" t="str">
        <f t="shared" si="1474"/>
        <v/>
      </c>
      <c r="V3182" s="152" t="str">
        <f t="shared" si="1475"/>
        <v/>
      </c>
      <c r="W3182" s="153" t="str">
        <f t="shared" si="1476"/>
        <v/>
      </c>
      <c r="X3182" s="153" t="str">
        <f t="shared" si="1477"/>
        <v/>
      </c>
      <c r="Y3182" s="153" t="str">
        <f t="shared" si="1478"/>
        <v/>
      </c>
      <c r="Z3182" s="153" t="str">
        <f t="shared" si="1479"/>
        <v/>
      </c>
      <c r="AA3182" s="152" t="str">
        <f t="shared" si="1480"/>
        <v/>
      </c>
      <c r="AB3182" s="152" t="str">
        <f t="shared" si="1481"/>
        <v/>
      </c>
      <c r="AC3182" s="154" t="str">
        <f t="shared" si="1492"/>
        <v/>
      </c>
      <c r="AD3182" s="154" t="str">
        <f t="shared" si="1493"/>
        <v/>
      </c>
      <c r="AE3182" s="3" t="str">
        <f t="shared" si="1494"/>
        <v/>
      </c>
      <c r="AF3182" s="3" t="str">
        <f t="shared" si="1495"/>
        <v/>
      </c>
      <c r="AG3182" s="3" t="str">
        <f t="shared" si="1496"/>
        <v/>
      </c>
      <c r="AH3182" s="4" t="str">
        <f t="shared" si="1497"/>
        <v/>
      </c>
      <c r="AI3182" s="75" t="str">
        <f t="shared" si="1498"/>
        <v/>
      </c>
      <c r="AJ3182" s="75" t="str">
        <f t="shared" si="1499"/>
        <v/>
      </c>
    </row>
    <row r="3183" spans="1:36">
      <c r="A3183" s="41" t="str">
        <f t="shared" si="1482"/>
        <v/>
      </c>
      <c r="B3183" s="150" t="str">
        <f>IF(ISNUMBER(A3183),INDEX('MetaTrader Import'!$H$13:$J$5893,TRUNC(((A3183-$A$39+1)-1)/3)+1,MOD((A3183-$A$39+1)-1,3)+1),"")</f>
        <v/>
      </c>
      <c r="C3183" s="43" t="str">
        <f t="shared" si="1483"/>
        <v/>
      </c>
      <c r="D3183" s="43" t="str">
        <f t="shared" ca="1" si="1473"/>
        <v/>
      </c>
      <c r="E3183" s="43" t="str">
        <f t="shared" si="1484"/>
        <v/>
      </c>
      <c r="F3183" s="43" t="str">
        <f t="shared" si="1485"/>
        <v/>
      </c>
      <c r="G3183" s="43" t="str">
        <f>IF(A3183&lt;&gt;"",IF(A3183&lt;Data!$G$11*0.25,$C$13/$G$32,IF(A3183&gt;Data!$G$11*0.25,$C$13,$C$13*10)),"")</f>
        <v/>
      </c>
      <c r="H3183" s="43" t="str">
        <f>IF(A3183&lt;&gt;"",IF(Data!$G$9="constant",$C$13,IF(Data!$G$9="squeeze",G3183,F3183)),"")</f>
        <v/>
      </c>
      <c r="I3183" s="38" t="str">
        <f ca="1">IF(ISNUMBER(A3183),NORMINV(RAND(),0,IF(AND(Data!$G$9="squeeze",A3183&lt;Data!$G$11*0.25),$H$32,1)*$C$30*$C$13)*($C$14*$C$12),"")</f>
        <v/>
      </c>
      <c r="J3183" s="42" t="str">
        <f ca="1">IFERROR(IF(Data!$C$6="Real",B3183,I3183+J3182+($C$14*$C$12)*(NORMINV(RAND(),$C$15,CHOOSE($G$13,$C$13,F3183,G3183)))),"")</f>
        <v/>
      </c>
      <c r="K3183" s="88" t="str">
        <f>IF(ISNUMBER(A3183), IF($G$16="fixed",$G$17,MIN(H3183*Data!$C$7*$C$16*0.5,$C$17*Data!$C$7))*$C$12,"")</f>
        <v/>
      </c>
      <c r="L3183" s="42" t="str">
        <f t="shared" ca="1" si="1500"/>
        <v/>
      </c>
      <c r="M3183" s="44" t="str">
        <f t="shared" ca="1" si="1501"/>
        <v/>
      </c>
      <c r="N3183" s="44" t="str">
        <f t="shared" ca="1" si="1502"/>
        <v/>
      </c>
      <c r="O3183" s="108" t="str">
        <f t="shared" si="1486"/>
        <v/>
      </c>
      <c r="P3183" s="102" t="str">
        <f t="shared" si="1487"/>
        <v/>
      </c>
      <c r="Q3183" s="102" t="str">
        <f t="shared" si="1488"/>
        <v/>
      </c>
      <c r="R3183" s="120" t="str">
        <f t="shared" si="1489"/>
        <v/>
      </c>
      <c r="S3183" s="54" t="str">
        <f t="shared" si="1490"/>
        <v/>
      </c>
      <c r="T3183" s="5" t="str">
        <f t="shared" si="1491"/>
        <v/>
      </c>
      <c r="U3183" s="152" t="str">
        <f t="shared" si="1474"/>
        <v/>
      </c>
      <c r="V3183" s="152" t="str">
        <f t="shared" si="1475"/>
        <v/>
      </c>
      <c r="W3183" s="153" t="str">
        <f t="shared" si="1476"/>
        <v/>
      </c>
      <c r="X3183" s="153" t="str">
        <f t="shared" si="1477"/>
        <v/>
      </c>
      <c r="Y3183" s="153" t="str">
        <f t="shared" si="1478"/>
        <v/>
      </c>
      <c r="Z3183" s="153" t="str">
        <f t="shared" si="1479"/>
        <v/>
      </c>
      <c r="AA3183" s="152" t="str">
        <f t="shared" si="1480"/>
        <v/>
      </c>
      <c r="AB3183" s="152" t="str">
        <f t="shared" si="1481"/>
        <v/>
      </c>
      <c r="AC3183" s="154" t="str">
        <f t="shared" si="1492"/>
        <v/>
      </c>
      <c r="AD3183" s="154" t="str">
        <f t="shared" si="1493"/>
        <v/>
      </c>
      <c r="AE3183" s="3" t="str">
        <f t="shared" si="1494"/>
        <v/>
      </c>
      <c r="AF3183" s="3" t="str">
        <f t="shared" si="1495"/>
        <v/>
      </c>
      <c r="AG3183" s="3" t="str">
        <f t="shared" si="1496"/>
        <v/>
      </c>
      <c r="AH3183" s="4" t="str">
        <f t="shared" si="1497"/>
        <v/>
      </c>
      <c r="AI3183" s="75" t="str">
        <f t="shared" si="1498"/>
        <v/>
      </c>
      <c r="AJ3183" s="75" t="str">
        <f t="shared" si="1499"/>
        <v/>
      </c>
    </row>
    <row r="3184" spans="1:36">
      <c r="A3184" s="41" t="str">
        <f t="shared" si="1482"/>
        <v/>
      </c>
      <c r="B3184" s="150" t="str">
        <f>IF(ISNUMBER(A3184),INDEX('MetaTrader Import'!$H$13:$J$5893,TRUNC(((A3184-$A$39+1)-1)/3)+1,MOD((A3184-$A$39+1)-1,3)+1),"")</f>
        <v/>
      </c>
      <c r="C3184" s="43" t="str">
        <f t="shared" si="1483"/>
        <v/>
      </c>
      <c r="D3184" s="43" t="str">
        <f t="shared" ca="1" si="1473"/>
        <v/>
      </c>
      <c r="E3184" s="43" t="str">
        <f t="shared" si="1484"/>
        <v/>
      </c>
      <c r="F3184" s="43" t="str">
        <f t="shared" si="1485"/>
        <v/>
      </c>
      <c r="G3184" s="43" t="str">
        <f>IF(A3184&lt;&gt;"",IF(A3184&lt;Data!$G$11*0.25,$C$13/$G$32,IF(A3184&gt;Data!$G$11*0.25,$C$13,$C$13*10)),"")</f>
        <v/>
      </c>
      <c r="H3184" s="43" t="str">
        <f>IF(A3184&lt;&gt;"",IF(Data!$G$9="constant",$C$13,IF(Data!$G$9="squeeze",G3184,F3184)),"")</f>
        <v/>
      </c>
      <c r="I3184" s="38" t="str">
        <f ca="1">IF(ISNUMBER(A3184),NORMINV(RAND(),0,IF(AND(Data!$G$9="squeeze",A3184&lt;Data!$G$11*0.25),$H$32,1)*$C$30*$C$13)*($C$14*$C$12),"")</f>
        <v/>
      </c>
      <c r="J3184" s="42" t="str">
        <f ca="1">IFERROR(IF(Data!$C$6="Real",B3184,I3184+J3183+($C$14*$C$12)*(NORMINV(RAND(),$C$15,CHOOSE($G$13,$C$13,F3184,G3184)))),"")</f>
        <v/>
      </c>
      <c r="K3184" s="88" t="str">
        <f>IF(ISNUMBER(A3184), IF($G$16="fixed",$G$17,MIN(H3184*Data!$C$7*$C$16*0.5,$C$17*Data!$C$7))*$C$12,"")</f>
        <v/>
      </c>
      <c r="L3184" s="42" t="str">
        <f t="shared" ca="1" si="1500"/>
        <v/>
      </c>
      <c r="M3184" s="44" t="str">
        <f t="shared" ca="1" si="1501"/>
        <v/>
      </c>
      <c r="N3184" s="44" t="str">
        <f t="shared" ca="1" si="1502"/>
        <v/>
      </c>
      <c r="O3184" s="108" t="str">
        <f t="shared" si="1486"/>
        <v/>
      </c>
      <c r="P3184" s="102" t="str">
        <f t="shared" si="1487"/>
        <v/>
      </c>
      <c r="Q3184" s="102" t="str">
        <f t="shared" si="1488"/>
        <v/>
      </c>
      <c r="R3184" s="120" t="str">
        <f t="shared" si="1489"/>
        <v/>
      </c>
      <c r="S3184" s="54" t="str">
        <f t="shared" si="1490"/>
        <v/>
      </c>
      <c r="T3184" s="5" t="str">
        <f t="shared" si="1491"/>
        <v/>
      </c>
      <c r="U3184" s="152" t="str">
        <f t="shared" si="1474"/>
        <v/>
      </c>
      <c r="V3184" s="152" t="str">
        <f t="shared" si="1475"/>
        <v/>
      </c>
      <c r="W3184" s="153" t="str">
        <f t="shared" si="1476"/>
        <v/>
      </c>
      <c r="X3184" s="153" t="str">
        <f t="shared" si="1477"/>
        <v/>
      </c>
      <c r="Y3184" s="153" t="str">
        <f t="shared" si="1478"/>
        <v/>
      </c>
      <c r="Z3184" s="153" t="str">
        <f t="shared" si="1479"/>
        <v/>
      </c>
      <c r="AA3184" s="152" t="str">
        <f t="shared" si="1480"/>
        <v/>
      </c>
      <c r="AB3184" s="152" t="str">
        <f t="shared" si="1481"/>
        <v/>
      </c>
      <c r="AC3184" s="154" t="str">
        <f t="shared" si="1492"/>
        <v/>
      </c>
      <c r="AD3184" s="154" t="str">
        <f t="shared" si="1493"/>
        <v/>
      </c>
      <c r="AE3184" s="3" t="str">
        <f t="shared" si="1494"/>
        <v/>
      </c>
      <c r="AF3184" s="3" t="str">
        <f t="shared" si="1495"/>
        <v/>
      </c>
      <c r="AG3184" s="3" t="str">
        <f t="shared" si="1496"/>
        <v/>
      </c>
      <c r="AH3184" s="4" t="str">
        <f t="shared" si="1497"/>
        <v/>
      </c>
      <c r="AI3184" s="75" t="str">
        <f t="shared" si="1498"/>
        <v/>
      </c>
      <c r="AJ3184" s="75" t="str">
        <f t="shared" si="1499"/>
        <v/>
      </c>
    </row>
    <row r="3185" spans="1:36">
      <c r="A3185" s="41" t="str">
        <f t="shared" si="1482"/>
        <v/>
      </c>
      <c r="B3185" s="150" t="str">
        <f>IF(ISNUMBER(A3185),INDEX('MetaTrader Import'!$H$13:$J$5893,TRUNC(((A3185-$A$39+1)-1)/3)+1,MOD((A3185-$A$39+1)-1,3)+1),"")</f>
        <v/>
      </c>
      <c r="C3185" s="43" t="str">
        <f t="shared" si="1483"/>
        <v/>
      </c>
      <c r="D3185" s="43" t="str">
        <f t="shared" ca="1" si="1473"/>
        <v/>
      </c>
      <c r="E3185" s="43" t="str">
        <f t="shared" si="1484"/>
        <v/>
      </c>
      <c r="F3185" s="43" t="str">
        <f t="shared" si="1485"/>
        <v/>
      </c>
      <c r="G3185" s="43" t="str">
        <f>IF(A3185&lt;&gt;"",IF(A3185&lt;Data!$G$11*0.25,$C$13/$G$32,IF(A3185&gt;Data!$G$11*0.25,$C$13,$C$13*10)),"")</f>
        <v/>
      </c>
      <c r="H3185" s="43" t="str">
        <f>IF(A3185&lt;&gt;"",IF(Data!$G$9="constant",$C$13,IF(Data!$G$9="squeeze",G3185,F3185)),"")</f>
        <v/>
      </c>
      <c r="I3185" s="38" t="str">
        <f ca="1">IF(ISNUMBER(A3185),NORMINV(RAND(),0,IF(AND(Data!$G$9="squeeze",A3185&lt;Data!$G$11*0.25),$H$32,1)*$C$30*$C$13)*($C$14*$C$12),"")</f>
        <v/>
      </c>
      <c r="J3185" s="42" t="str">
        <f ca="1">IFERROR(IF(Data!$C$6="Real",B3185,I3185+J3184+($C$14*$C$12)*(NORMINV(RAND(),$C$15,CHOOSE($G$13,$C$13,F3185,G3185)))),"")</f>
        <v/>
      </c>
      <c r="K3185" s="88" t="str">
        <f>IF(ISNUMBER(A3185), IF($G$16="fixed",$G$17,MIN(H3185*Data!$C$7*$C$16*0.5,$C$17*Data!$C$7))*$C$12,"")</f>
        <v/>
      </c>
      <c r="L3185" s="42" t="str">
        <f t="shared" ca="1" si="1500"/>
        <v/>
      </c>
      <c r="M3185" s="44" t="str">
        <f t="shared" ca="1" si="1501"/>
        <v/>
      </c>
      <c r="N3185" s="44" t="str">
        <f t="shared" ca="1" si="1502"/>
        <v/>
      </c>
      <c r="O3185" s="108" t="str">
        <f t="shared" si="1486"/>
        <v/>
      </c>
      <c r="P3185" s="102" t="str">
        <f t="shared" si="1487"/>
        <v/>
      </c>
      <c r="Q3185" s="102" t="str">
        <f t="shared" si="1488"/>
        <v/>
      </c>
      <c r="R3185" s="120" t="str">
        <f t="shared" si="1489"/>
        <v/>
      </c>
      <c r="S3185" s="54" t="str">
        <f t="shared" si="1490"/>
        <v/>
      </c>
      <c r="T3185" s="5" t="str">
        <f t="shared" si="1491"/>
        <v/>
      </c>
      <c r="U3185" s="152" t="str">
        <f t="shared" si="1474"/>
        <v/>
      </c>
      <c r="V3185" s="152" t="str">
        <f t="shared" si="1475"/>
        <v/>
      </c>
      <c r="W3185" s="153" t="str">
        <f t="shared" si="1476"/>
        <v/>
      </c>
      <c r="X3185" s="153" t="str">
        <f t="shared" si="1477"/>
        <v/>
      </c>
      <c r="Y3185" s="153" t="str">
        <f t="shared" si="1478"/>
        <v/>
      </c>
      <c r="Z3185" s="153" t="str">
        <f t="shared" si="1479"/>
        <v/>
      </c>
      <c r="AA3185" s="152" t="str">
        <f t="shared" si="1480"/>
        <v/>
      </c>
      <c r="AB3185" s="152" t="str">
        <f t="shared" si="1481"/>
        <v/>
      </c>
      <c r="AC3185" s="154" t="str">
        <f t="shared" si="1492"/>
        <v/>
      </c>
      <c r="AD3185" s="154" t="str">
        <f t="shared" si="1493"/>
        <v/>
      </c>
      <c r="AE3185" s="3" t="str">
        <f t="shared" si="1494"/>
        <v/>
      </c>
      <c r="AF3185" s="3" t="str">
        <f t="shared" si="1495"/>
        <v/>
      </c>
      <c r="AG3185" s="3" t="str">
        <f t="shared" si="1496"/>
        <v/>
      </c>
      <c r="AH3185" s="4" t="str">
        <f t="shared" si="1497"/>
        <v/>
      </c>
      <c r="AI3185" s="75" t="str">
        <f t="shared" si="1498"/>
        <v/>
      </c>
      <c r="AJ3185" s="75" t="str">
        <f t="shared" si="1499"/>
        <v/>
      </c>
    </row>
    <row r="3186" spans="1:36">
      <c r="A3186" s="41" t="str">
        <f t="shared" si="1482"/>
        <v/>
      </c>
      <c r="B3186" s="150" t="str">
        <f>IF(ISNUMBER(A3186),INDEX('MetaTrader Import'!$H$13:$J$5893,TRUNC(((A3186-$A$39+1)-1)/3)+1,MOD((A3186-$A$39+1)-1,3)+1),"")</f>
        <v/>
      </c>
      <c r="C3186" s="43" t="str">
        <f t="shared" si="1483"/>
        <v/>
      </c>
      <c r="D3186" s="43" t="str">
        <f t="shared" ca="1" si="1473"/>
        <v/>
      </c>
      <c r="E3186" s="43" t="str">
        <f t="shared" si="1484"/>
        <v/>
      </c>
      <c r="F3186" s="43" t="str">
        <f t="shared" si="1485"/>
        <v/>
      </c>
      <c r="G3186" s="43" t="str">
        <f>IF(A3186&lt;&gt;"",IF(A3186&lt;Data!$G$11*0.25,$C$13/$G$32,IF(A3186&gt;Data!$G$11*0.25,$C$13,$C$13*10)),"")</f>
        <v/>
      </c>
      <c r="H3186" s="43" t="str">
        <f>IF(A3186&lt;&gt;"",IF(Data!$G$9="constant",$C$13,IF(Data!$G$9="squeeze",G3186,F3186)),"")</f>
        <v/>
      </c>
      <c r="I3186" s="38" t="str">
        <f ca="1">IF(ISNUMBER(A3186),NORMINV(RAND(),0,IF(AND(Data!$G$9="squeeze",A3186&lt;Data!$G$11*0.25),$H$32,1)*$C$30*$C$13)*($C$14*$C$12),"")</f>
        <v/>
      </c>
      <c r="J3186" s="42" t="str">
        <f ca="1">IFERROR(IF(Data!$C$6="Real",B3186,I3186+J3185+($C$14*$C$12)*(NORMINV(RAND(),$C$15,CHOOSE($G$13,$C$13,F3186,G3186)))),"")</f>
        <v/>
      </c>
      <c r="K3186" s="88" t="str">
        <f>IF(ISNUMBER(A3186), IF($G$16="fixed",$G$17,MIN(H3186*Data!$C$7*$C$16*0.5,$C$17*Data!$C$7))*$C$12,"")</f>
        <v/>
      </c>
      <c r="L3186" s="42" t="str">
        <f t="shared" ca="1" si="1500"/>
        <v/>
      </c>
      <c r="M3186" s="44" t="str">
        <f t="shared" ca="1" si="1501"/>
        <v/>
      </c>
      <c r="N3186" s="44" t="str">
        <f t="shared" ca="1" si="1502"/>
        <v/>
      </c>
      <c r="O3186" s="108" t="str">
        <f t="shared" si="1486"/>
        <v/>
      </c>
      <c r="P3186" s="102" t="str">
        <f t="shared" si="1487"/>
        <v/>
      </c>
      <c r="Q3186" s="102" t="str">
        <f t="shared" si="1488"/>
        <v/>
      </c>
      <c r="R3186" s="120" t="str">
        <f t="shared" si="1489"/>
        <v/>
      </c>
      <c r="S3186" s="54" t="str">
        <f t="shared" si="1490"/>
        <v/>
      </c>
      <c r="T3186" s="5" t="str">
        <f t="shared" si="1491"/>
        <v/>
      </c>
      <c r="U3186" s="152" t="str">
        <f t="shared" si="1474"/>
        <v/>
      </c>
      <c r="V3186" s="152" t="str">
        <f t="shared" si="1475"/>
        <v/>
      </c>
      <c r="W3186" s="153" t="str">
        <f t="shared" si="1476"/>
        <v/>
      </c>
      <c r="X3186" s="153" t="str">
        <f t="shared" si="1477"/>
        <v/>
      </c>
      <c r="Y3186" s="153" t="str">
        <f t="shared" si="1478"/>
        <v/>
      </c>
      <c r="Z3186" s="153" t="str">
        <f t="shared" si="1479"/>
        <v/>
      </c>
      <c r="AA3186" s="152" t="str">
        <f t="shared" si="1480"/>
        <v/>
      </c>
      <c r="AB3186" s="152" t="str">
        <f t="shared" si="1481"/>
        <v/>
      </c>
      <c r="AC3186" s="154" t="str">
        <f t="shared" si="1492"/>
        <v/>
      </c>
      <c r="AD3186" s="154" t="str">
        <f t="shared" si="1493"/>
        <v/>
      </c>
      <c r="AE3186" s="3" t="str">
        <f t="shared" si="1494"/>
        <v/>
      </c>
      <c r="AF3186" s="3" t="str">
        <f t="shared" si="1495"/>
        <v/>
      </c>
      <c r="AG3186" s="3" t="str">
        <f t="shared" si="1496"/>
        <v/>
      </c>
      <c r="AH3186" s="4" t="str">
        <f t="shared" si="1497"/>
        <v/>
      </c>
      <c r="AI3186" s="75" t="str">
        <f t="shared" si="1498"/>
        <v/>
      </c>
      <c r="AJ3186" s="75" t="str">
        <f t="shared" si="1499"/>
        <v/>
      </c>
    </row>
    <row r="3187" spans="1:36">
      <c r="A3187" s="41" t="str">
        <f t="shared" si="1482"/>
        <v/>
      </c>
      <c r="B3187" s="150" t="str">
        <f>IF(ISNUMBER(A3187),INDEX('MetaTrader Import'!$H$13:$J$5893,TRUNC(((A3187-$A$39+1)-1)/3)+1,MOD((A3187-$A$39+1)-1,3)+1),"")</f>
        <v/>
      </c>
      <c r="C3187" s="43" t="str">
        <f t="shared" si="1483"/>
        <v/>
      </c>
      <c r="D3187" s="43" t="str">
        <f t="shared" ca="1" si="1473"/>
        <v/>
      </c>
      <c r="E3187" s="43" t="str">
        <f t="shared" si="1484"/>
        <v/>
      </c>
      <c r="F3187" s="43" t="str">
        <f t="shared" si="1485"/>
        <v/>
      </c>
      <c r="G3187" s="43" t="str">
        <f>IF(A3187&lt;&gt;"",IF(A3187&lt;Data!$G$11*0.25,$C$13/$G$32,IF(A3187&gt;Data!$G$11*0.25,$C$13,$C$13*10)),"")</f>
        <v/>
      </c>
      <c r="H3187" s="43" t="str">
        <f>IF(A3187&lt;&gt;"",IF(Data!$G$9="constant",$C$13,IF(Data!$G$9="squeeze",G3187,F3187)),"")</f>
        <v/>
      </c>
      <c r="I3187" s="38" t="str">
        <f ca="1">IF(ISNUMBER(A3187),NORMINV(RAND(),0,IF(AND(Data!$G$9="squeeze",A3187&lt;Data!$G$11*0.25),$H$32,1)*$C$30*$C$13)*($C$14*$C$12),"")</f>
        <v/>
      </c>
      <c r="J3187" s="42" t="str">
        <f ca="1">IFERROR(IF(Data!$C$6="Real",B3187,I3187+J3186+($C$14*$C$12)*(NORMINV(RAND(),$C$15,CHOOSE($G$13,$C$13,F3187,G3187)))),"")</f>
        <v/>
      </c>
      <c r="K3187" s="88" t="str">
        <f>IF(ISNUMBER(A3187), IF($G$16="fixed",$G$17,MIN(H3187*Data!$C$7*$C$16*0.5,$C$17*Data!$C$7))*$C$12,"")</f>
        <v/>
      </c>
      <c r="L3187" s="42" t="str">
        <f t="shared" ca="1" si="1500"/>
        <v/>
      </c>
      <c r="M3187" s="44" t="str">
        <f t="shared" ca="1" si="1501"/>
        <v/>
      </c>
      <c r="N3187" s="44" t="str">
        <f t="shared" ca="1" si="1502"/>
        <v/>
      </c>
      <c r="O3187" s="108" t="str">
        <f t="shared" si="1486"/>
        <v/>
      </c>
      <c r="P3187" s="102" t="str">
        <f t="shared" si="1487"/>
        <v/>
      </c>
      <c r="Q3187" s="102" t="str">
        <f t="shared" si="1488"/>
        <v/>
      </c>
      <c r="R3187" s="120" t="str">
        <f t="shared" si="1489"/>
        <v/>
      </c>
      <c r="S3187" s="54" t="str">
        <f t="shared" si="1490"/>
        <v/>
      </c>
      <c r="T3187" s="5" t="str">
        <f t="shared" si="1491"/>
        <v/>
      </c>
      <c r="U3187" s="152" t="str">
        <f t="shared" si="1474"/>
        <v/>
      </c>
      <c r="V3187" s="152" t="str">
        <f t="shared" si="1475"/>
        <v/>
      </c>
      <c r="W3187" s="153" t="str">
        <f t="shared" si="1476"/>
        <v/>
      </c>
      <c r="X3187" s="153" t="str">
        <f t="shared" si="1477"/>
        <v/>
      </c>
      <c r="Y3187" s="153" t="str">
        <f t="shared" si="1478"/>
        <v/>
      </c>
      <c r="Z3187" s="153" t="str">
        <f t="shared" si="1479"/>
        <v/>
      </c>
      <c r="AA3187" s="152" t="str">
        <f t="shared" si="1480"/>
        <v/>
      </c>
      <c r="AB3187" s="152" t="str">
        <f t="shared" si="1481"/>
        <v/>
      </c>
      <c r="AC3187" s="154" t="str">
        <f t="shared" si="1492"/>
        <v/>
      </c>
      <c r="AD3187" s="154" t="str">
        <f t="shared" si="1493"/>
        <v/>
      </c>
      <c r="AE3187" s="3" t="str">
        <f t="shared" si="1494"/>
        <v/>
      </c>
      <c r="AF3187" s="3" t="str">
        <f t="shared" si="1495"/>
        <v/>
      </c>
      <c r="AG3187" s="3" t="str">
        <f t="shared" si="1496"/>
        <v/>
      </c>
      <c r="AH3187" s="4" t="str">
        <f t="shared" si="1497"/>
        <v/>
      </c>
      <c r="AI3187" s="75" t="str">
        <f t="shared" si="1498"/>
        <v/>
      </c>
      <c r="AJ3187" s="75" t="str">
        <f t="shared" si="1499"/>
        <v/>
      </c>
    </row>
    <row r="3188" spans="1:36">
      <c r="A3188" s="41" t="str">
        <f t="shared" si="1482"/>
        <v/>
      </c>
      <c r="B3188" s="150" t="str">
        <f>IF(ISNUMBER(A3188),INDEX('MetaTrader Import'!$H$13:$J$5893,TRUNC(((A3188-$A$39+1)-1)/3)+1,MOD((A3188-$A$39+1)-1,3)+1),"")</f>
        <v/>
      </c>
      <c r="C3188" s="43" t="str">
        <f t="shared" si="1483"/>
        <v/>
      </c>
      <c r="D3188" s="43" t="str">
        <f t="shared" ca="1" si="1473"/>
        <v/>
      </c>
      <c r="E3188" s="43" t="str">
        <f t="shared" si="1484"/>
        <v/>
      </c>
      <c r="F3188" s="43" t="str">
        <f t="shared" si="1485"/>
        <v/>
      </c>
      <c r="G3188" s="43" t="str">
        <f>IF(A3188&lt;&gt;"",IF(A3188&lt;Data!$G$11*0.25,$C$13/$G$32,IF(A3188&gt;Data!$G$11*0.25,$C$13,$C$13*10)),"")</f>
        <v/>
      </c>
      <c r="H3188" s="43" t="str">
        <f>IF(A3188&lt;&gt;"",IF(Data!$G$9="constant",$C$13,IF(Data!$G$9="squeeze",G3188,F3188)),"")</f>
        <v/>
      </c>
      <c r="I3188" s="38" t="str">
        <f ca="1">IF(ISNUMBER(A3188),NORMINV(RAND(),0,IF(AND(Data!$G$9="squeeze",A3188&lt;Data!$G$11*0.25),$H$32,1)*$C$30*$C$13)*($C$14*$C$12),"")</f>
        <v/>
      </c>
      <c r="J3188" s="42" t="str">
        <f ca="1">IFERROR(IF(Data!$C$6="Real",B3188,I3188+J3187+($C$14*$C$12)*(NORMINV(RAND(),$C$15,CHOOSE($G$13,$C$13,F3188,G3188)))),"")</f>
        <v/>
      </c>
      <c r="K3188" s="88" t="str">
        <f>IF(ISNUMBER(A3188), IF($G$16="fixed",$G$17,MIN(H3188*Data!$C$7*$C$16*0.5,$C$17*Data!$C$7))*$C$12,"")</f>
        <v/>
      </c>
      <c r="L3188" s="42" t="str">
        <f t="shared" ca="1" si="1500"/>
        <v/>
      </c>
      <c r="M3188" s="44" t="str">
        <f t="shared" ca="1" si="1501"/>
        <v/>
      </c>
      <c r="N3188" s="44" t="str">
        <f t="shared" ca="1" si="1502"/>
        <v/>
      </c>
      <c r="O3188" s="108" t="str">
        <f t="shared" si="1486"/>
        <v/>
      </c>
      <c r="P3188" s="102" t="str">
        <f t="shared" si="1487"/>
        <v/>
      </c>
      <c r="Q3188" s="102" t="str">
        <f t="shared" si="1488"/>
        <v/>
      </c>
      <c r="R3188" s="120" t="str">
        <f t="shared" si="1489"/>
        <v/>
      </c>
      <c r="S3188" s="54" t="str">
        <f t="shared" si="1490"/>
        <v/>
      </c>
      <c r="T3188" s="5" t="str">
        <f t="shared" si="1491"/>
        <v/>
      </c>
      <c r="U3188" s="152" t="str">
        <f t="shared" si="1474"/>
        <v/>
      </c>
      <c r="V3188" s="152" t="str">
        <f t="shared" si="1475"/>
        <v/>
      </c>
      <c r="W3188" s="153" t="str">
        <f t="shared" si="1476"/>
        <v/>
      </c>
      <c r="X3188" s="153" t="str">
        <f t="shared" si="1477"/>
        <v/>
      </c>
      <c r="Y3188" s="153" t="str">
        <f t="shared" si="1478"/>
        <v/>
      </c>
      <c r="Z3188" s="153" t="str">
        <f t="shared" si="1479"/>
        <v/>
      </c>
      <c r="AA3188" s="152" t="str">
        <f t="shared" si="1480"/>
        <v/>
      </c>
      <c r="AB3188" s="152" t="str">
        <f t="shared" si="1481"/>
        <v/>
      </c>
      <c r="AC3188" s="154" t="str">
        <f t="shared" si="1492"/>
        <v/>
      </c>
      <c r="AD3188" s="154" t="str">
        <f t="shared" si="1493"/>
        <v/>
      </c>
      <c r="AE3188" s="3" t="str">
        <f t="shared" si="1494"/>
        <v/>
      </c>
      <c r="AF3188" s="3" t="str">
        <f t="shared" si="1495"/>
        <v/>
      </c>
      <c r="AG3188" s="3" t="str">
        <f t="shared" si="1496"/>
        <v/>
      </c>
      <c r="AH3188" s="4" t="str">
        <f t="shared" si="1497"/>
        <v/>
      </c>
      <c r="AI3188" s="75" t="str">
        <f t="shared" si="1498"/>
        <v/>
      </c>
      <c r="AJ3188" s="75" t="str">
        <f t="shared" si="1499"/>
        <v/>
      </c>
    </row>
    <row r="3189" spans="1:36">
      <c r="A3189" s="41" t="str">
        <f t="shared" si="1482"/>
        <v/>
      </c>
      <c r="B3189" s="150" t="str">
        <f>IF(ISNUMBER(A3189),INDEX('MetaTrader Import'!$H$13:$J$5893,TRUNC(((A3189-$A$39+1)-1)/3)+1,MOD((A3189-$A$39+1)-1,3)+1),"")</f>
        <v/>
      </c>
      <c r="C3189" s="43" t="str">
        <f t="shared" si="1483"/>
        <v/>
      </c>
      <c r="D3189" s="43" t="str">
        <f t="shared" ca="1" si="1473"/>
        <v/>
      </c>
      <c r="E3189" s="43" t="str">
        <f t="shared" si="1484"/>
        <v/>
      </c>
      <c r="F3189" s="43" t="str">
        <f t="shared" si="1485"/>
        <v/>
      </c>
      <c r="G3189" s="43" t="str">
        <f>IF(A3189&lt;&gt;"",IF(A3189&lt;Data!$G$11*0.25,$C$13/$G$32,IF(A3189&gt;Data!$G$11*0.25,$C$13,$C$13*10)),"")</f>
        <v/>
      </c>
      <c r="H3189" s="43" t="str">
        <f>IF(A3189&lt;&gt;"",IF(Data!$G$9="constant",$C$13,IF(Data!$G$9="squeeze",G3189,F3189)),"")</f>
        <v/>
      </c>
      <c r="I3189" s="38" t="str">
        <f ca="1">IF(ISNUMBER(A3189),NORMINV(RAND(),0,IF(AND(Data!$G$9="squeeze",A3189&lt;Data!$G$11*0.25),$H$32,1)*$C$30*$C$13)*($C$14*$C$12),"")</f>
        <v/>
      </c>
      <c r="J3189" s="42" t="str">
        <f ca="1">IFERROR(IF(Data!$C$6="Real",B3189,I3189+J3188+($C$14*$C$12)*(NORMINV(RAND(),$C$15,CHOOSE($G$13,$C$13,F3189,G3189)))),"")</f>
        <v/>
      </c>
      <c r="K3189" s="88" t="str">
        <f>IF(ISNUMBER(A3189), IF($G$16="fixed",$G$17,MIN(H3189*Data!$C$7*$C$16*0.5,$C$17*Data!$C$7))*$C$12,"")</f>
        <v/>
      </c>
      <c r="L3189" s="42" t="str">
        <f t="shared" ca="1" si="1500"/>
        <v/>
      </c>
      <c r="M3189" s="44" t="str">
        <f t="shared" ca="1" si="1501"/>
        <v/>
      </c>
      <c r="N3189" s="44" t="str">
        <f t="shared" ca="1" si="1502"/>
        <v/>
      </c>
      <c r="O3189" s="108" t="str">
        <f t="shared" si="1486"/>
        <v/>
      </c>
      <c r="P3189" s="102" t="str">
        <f t="shared" si="1487"/>
        <v/>
      </c>
      <c r="Q3189" s="102" t="str">
        <f t="shared" si="1488"/>
        <v/>
      </c>
      <c r="R3189" s="120" t="str">
        <f t="shared" si="1489"/>
        <v/>
      </c>
      <c r="S3189" s="54" t="str">
        <f t="shared" si="1490"/>
        <v/>
      </c>
      <c r="T3189" s="5" t="str">
        <f t="shared" si="1491"/>
        <v/>
      </c>
      <c r="U3189" s="152" t="str">
        <f t="shared" si="1474"/>
        <v/>
      </c>
      <c r="V3189" s="152" t="str">
        <f t="shared" si="1475"/>
        <v/>
      </c>
      <c r="W3189" s="153" t="str">
        <f t="shared" si="1476"/>
        <v/>
      </c>
      <c r="X3189" s="153" t="str">
        <f t="shared" si="1477"/>
        <v/>
      </c>
      <c r="Y3189" s="153" t="str">
        <f t="shared" si="1478"/>
        <v/>
      </c>
      <c r="Z3189" s="153" t="str">
        <f t="shared" si="1479"/>
        <v/>
      </c>
      <c r="AA3189" s="152" t="str">
        <f t="shared" si="1480"/>
        <v/>
      </c>
      <c r="AB3189" s="152" t="str">
        <f t="shared" si="1481"/>
        <v/>
      </c>
      <c r="AC3189" s="154" t="str">
        <f t="shared" si="1492"/>
        <v/>
      </c>
      <c r="AD3189" s="154" t="str">
        <f t="shared" si="1493"/>
        <v/>
      </c>
      <c r="AE3189" s="3" t="str">
        <f t="shared" si="1494"/>
        <v/>
      </c>
      <c r="AF3189" s="3" t="str">
        <f t="shared" si="1495"/>
        <v/>
      </c>
      <c r="AG3189" s="3" t="str">
        <f t="shared" si="1496"/>
        <v/>
      </c>
      <c r="AH3189" s="4" t="str">
        <f t="shared" si="1497"/>
        <v/>
      </c>
      <c r="AI3189" s="75" t="str">
        <f t="shared" si="1498"/>
        <v/>
      </c>
      <c r="AJ3189" s="75" t="str">
        <f t="shared" si="1499"/>
        <v/>
      </c>
    </row>
    <row r="3190" spans="1:36">
      <c r="A3190" s="41" t="str">
        <f t="shared" si="1482"/>
        <v/>
      </c>
      <c r="B3190" s="150" t="str">
        <f>IF(ISNUMBER(A3190),INDEX('MetaTrader Import'!$H$13:$J$5893,TRUNC(((A3190-$A$39+1)-1)/3)+1,MOD((A3190-$A$39+1)-1,3)+1),"")</f>
        <v/>
      </c>
      <c r="C3190" s="43" t="str">
        <f t="shared" si="1483"/>
        <v/>
      </c>
      <c r="D3190" s="43" t="str">
        <f t="shared" ca="1" si="1473"/>
        <v/>
      </c>
      <c r="E3190" s="43" t="str">
        <f t="shared" si="1484"/>
        <v/>
      </c>
      <c r="F3190" s="43" t="str">
        <f t="shared" si="1485"/>
        <v/>
      </c>
      <c r="G3190" s="43" t="str">
        <f>IF(A3190&lt;&gt;"",IF(A3190&lt;Data!$G$11*0.25,$C$13/$G$32,IF(A3190&gt;Data!$G$11*0.25,$C$13,$C$13*10)),"")</f>
        <v/>
      </c>
      <c r="H3190" s="43" t="str">
        <f>IF(A3190&lt;&gt;"",IF(Data!$G$9="constant",$C$13,IF(Data!$G$9="squeeze",G3190,F3190)),"")</f>
        <v/>
      </c>
      <c r="I3190" s="38" t="str">
        <f ca="1">IF(ISNUMBER(A3190),NORMINV(RAND(),0,IF(AND(Data!$G$9="squeeze",A3190&lt;Data!$G$11*0.25),$H$32,1)*$C$30*$C$13)*($C$14*$C$12),"")</f>
        <v/>
      </c>
      <c r="J3190" s="42" t="str">
        <f ca="1">IFERROR(IF(Data!$C$6="Real",B3190,I3190+J3189+($C$14*$C$12)*(NORMINV(RAND(),$C$15,CHOOSE($G$13,$C$13,F3190,G3190)))),"")</f>
        <v/>
      </c>
      <c r="K3190" s="88" t="str">
        <f>IF(ISNUMBER(A3190), IF($G$16="fixed",$G$17,MIN(H3190*Data!$C$7*$C$16*0.5,$C$17*Data!$C$7))*$C$12,"")</f>
        <v/>
      </c>
      <c r="L3190" s="42" t="str">
        <f t="shared" ca="1" si="1500"/>
        <v/>
      </c>
      <c r="M3190" s="44" t="str">
        <f t="shared" ca="1" si="1501"/>
        <v/>
      </c>
      <c r="N3190" s="44" t="str">
        <f t="shared" ca="1" si="1502"/>
        <v/>
      </c>
      <c r="O3190" s="108" t="str">
        <f t="shared" si="1486"/>
        <v/>
      </c>
      <c r="P3190" s="102" t="str">
        <f t="shared" si="1487"/>
        <v/>
      </c>
      <c r="Q3190" s="102" t="str">
        <f t="shared" si="1488"/>
        <v/>
      </c>
      <c r="R3190" s="120" t="str">
        <f t="shared" si="1489"/>
        <v/>
      </c>
      <c r="S3190" s="54" t="str">
        <f t="shared" si="1490"/>
        <v/>
      </c>
      <c r="T3190" s="5" t="str">
        <f t="shared" si="1491"/>
        <v/>
      </c>
      <c r="U3190" s="152" t="str">
        <f t="shared" si="1474"/>
        <v/>
      </c>
      <c r="V3190" s="152" t="str">
        <f t="shared" si="1475"/>
        <v/>
      </c>
      <c r="W3190" s="153" t="str">
        <f t="shared" si="1476"/>
        <v/>
      </c>
      <c r="X3190" s="153" t="str">
        <f t="shared" si="1477"/>
        <v/>
      </c>
      <c r="Y3190" s="153" t="str">
        <f t="shared" si="1478"/>
        <v/>
      </c>
      <c r="Z3190" s="153" t="str">
        <f t="shared" si="1479"/>
        <v/>
      </c>
      <c r="AA3190" s="152" t="str">
        <f t="shared" si="1480"/>
        <v/>
      </c>
      <c r="AB3190" s="152" t="str">
        <f t="shared" si="1481"/>
        <v/>
      </c>
      <c r="AC3190" s="154" t="str">
        <f t="shared" si="1492"/>
        <v/>
      </c>
      <c r="AD3190" s="154" t="str">
        <f t="shared" si="1493"/>
        <v/>
      </c>
      <c r="AE3190" s="3" t="str">
        <f t="shared" si="1494"/>
        <v/>
      </c>
      <c r="AF3190" s="3" t="str">
        <f t="shared" si="1495"/>
        <v/>
      </c>
      <c r="AG3190" s="3" t="str">
        <f t="shared" si="1496"/>
        <v/>
      </c>
      <c r="AH3190" s="4" t="str">
        <f t="shared" si="1497"/>
        <v/>
      </c>
      <c r="AI3190" s="75" t="str">
        <f t="shared" si="1498"/>
        <v/>
      </c>
      <c r="AJ3190" s="75" t="str">
        <f t="shared" si="1499"/>
        <v/>
      </c>
    </row>
    <row r="3191" spans="1:36">
      <c r="A3191" s="41" t="str">
        <f t="shared" si="1482"/>
        <v/>
      </c>
      <c r="B3191" s="150" t="str">
        <f>IF(ISNUMBER(A3191),INDEX('MetaTrader Import'!$H$13:$J$5893,TRUNC(((A3191-$A$39+1)-1)/3)+1,MOD((A3191-$A$39+1)-1,3)+1),"")</f>
        <v/>
      </c>
      <c r="C3191" s="43" t="str">
        <f t="shared" si="1483"/>
        <v/>
      </c>
      <c r="D3191" s="43" t="str">
        <f t="shared" ca="1" si="1473"/>
        <v/>
      </c>
      <c r="E3191" s="43" t="str">
        <f t="shared" si="1484"/>
        <v/>
      </c>
      <c r="F3191" s="43" t="str">
        <f t="shared" si="1485"/>
        <v/>
      </c>
      <c r="G3191" s="43" t="str">
        <f>IF(A3191&lt;&gt;"",IF(A3191&lt;Data!$G$11*0.25,$C$13/$G$32,IF(A3191&gt;Data!$G$11*0.25,$C$13,$C$13*10)),"")</f>
        <v/>
      </c>
      <c r="H3191" s="43" t="str">
        <f>IF(A3191&lt;&gt;"",IF(Data!$G$9="constant",$C$13,IF(Data!$G$9="squeeze",G3191,F3191)),"")</f>
        <v/>
      </c>
      <c r="I3191" s="38" t="str">
        <f ca="1">IF(ISNUMBER(A3191),NORMINV(RAND(),0,IF(AND(Data!$G$9="squeeze",A3191&lt;Data!$G$11*0.25),$H$32,1)*$C$30*$C$13)*($C$14*$C$12),"")</f>
        <v/>
      </c>
      <c r="J3191" s="42" t="str">
        <f ca="1">IFERROR(IF(Data!$C$6="Real",B3191,I3191+J3190+($C$14*$C$12)*(NORMINV(RAND(),$C$15,CHOOSE($G$13,$C$13,F3191,G3191)))),"")</f>
        <v/>
      </c>
      <c r="K3191" s="88" t="str">
        <f>IF(ISNUMBER(A3191), IF($G$16="fixed",$G$17,MIN(H3191*Data!$C$7*$C$16*0.5,$C$17*Data!$C$7))*$C$12,"")</f>
        <v/>
      </c>
      <c r="L3191" s="42" t="str">
        <f t="shared" ca="1" si="1500"/>
        <v/>
      </c>
      <c r="M3191" s="44" t="str">
        <f t="shared" ca="1" si="1501"/>
        <v/>
      </c>
      <c r="N3191" s="44" t="str">
        <f t="shared" ca="1" si="1502"/>
        <v/>
      </c>
      <c r="O3191" s="108" t="str">
        <f t="shared" si="1486"/>
        <v/>
      </c>
      <c r="P3191" s="102" t="str">
        <f t="shared" si="1487"/>
        <v/>
      </c>
      <c r="Q3191" s="102" t="str">
        <f t="shared" si="1488"/>
        <v/>
      </c>
      <c r="R3191" s="120" t="str">
        <f t="shared" si="1489"/>
        <v/>
      </c>
      <c r="S3191" s="54" t="str">
        <f t="shared" si="1490"/>
        <v/>
      </c>
      <c r="T3191" s="5" t="str">
        <f t="shared" si="1491"/>
        <v/>
      </c>
      <c r="U3191" s="152" t="str">
        <f t="shared" si="1474"/>
        <v/>
      </c>
      <c r="V3191" s="152" t="str">
        <f t="shared" si="1475"/>
        <v/>
      </c>
      <c r="W3191" s="153" t="str">
        <f t="shared" si="1476"/>
        <v/>
      </c>
      <c r="X3191" s="153" t="str">
        <f t="shared" si="1477"/>
        <v/>
      </c>
      <c r="Y3191" s="153" t="str">
        <f t="shared" si="1478"/>
        <v/>
      </c>
      <c r="Z3191" s="153" t="str">
        <f t="shared" si="1479"/>
        <v/>
      </c>
      <c r="AA3191" s="152" t="str">
        <f t="shared" si="1480"/>
        <v/>
      </c>
      <c r="AB3191" s="152" t="str">
        <f t="shared" si="1481"/>
        <v/>
      </c>
      <c r="AC3191" s="154" t="str">
        <f t="shared" si="1492"/>
        <v/>
      </c>
      <c r="AD3191" s="154" t="str">
        <f t="shared" si="1493"/>
        <v/>
      </c>
      <c r="AE3191" s="3" t="str">
        <f t="shared" si="1494"/>
        <v/>
      </c>
      <c r="AF3191" s="3" t="str">
        <f t="shared" si="1495"/>
        <v/>
      </c>
      <c r="AG3191" s="3" t="str">
        <f t="shared" si="1496"/>
        <v/>
      </c>
      <c r="AH3191" s="4" t="str">
        <f t="shared" si="1497"/>
        <v/>
      </c>
      <c r="AI3191" s="75" t="str">
        <f t="shared" si="1498"/>
        <v/>
      </c>
      <c r="AJ3191" s="75" t="str">
        <f t="shared" si="1499"/>
        <v/>
      </c>
    </row>
    <row r="3192" spans="1:36">
      <c r="A3192" s="41" t="str">
        <f t="shared" si="1482"/>
        <v/>
      </c>
      <c r="B3192" s="150" t="str">
        <f>IF(ISNUMBER(A3192),INDEX('MetaTrader Import'!$H$13:$J$5893,TRUNC(((A3192-$A$39+1)-1)/3)+1,MOD((A3192-$A$39+1)-1,3)+1),"")</f>
        <v/>
      </c>
      <c r="C3192" s="43" t="str">
        <f t="shared" si="1483"/>
        <v/>
      </c>
      <c r="D3192" s="43" t="str">
        <f t="shared" ca="1" si="1473"/>
        <v/>
      </c>
      <c r="E3192" s="43" t="str">
        <f t="shared" si="1484"/>
        <v/>
      </c>
      <c r="F3192" s="43" t="str">
        <f t="shared" si="1485"/>
        <v/>
      </c>
      <c r="G3192" s="43" t="str">
        <f>IF(A3192&lt;&gt;"",IF(A3192&lt;Data!$G$11*0.25,$C$13/$G$32,IF(A3192&gt;Data!$G$11*0.25,$C$13,$C$13*10)),"")</f>
        <v/>
      </c>
      <c r="H3192" s="43" t="str">
        <f>IF(A3192&lt;&gt;"",IF(Data!$G$9="constant",$C$13,IF(Data!$G$9="squeeze",G3192,F3192)),"")</f>
        <v/>
      </c>
      <c r="I3192" s="38" t="str">
        <f ca="1">IF(ISNUMBER(A3192),NORMINV(RAND(),0,IF(AND(Data!$G$9="squeeze",A3192&lt;Data!$G$11*0.25),$H$32,1)*$C$30*$C$13)*($C$14*$C$12),"")</f>
        <v/>
      </c>
      <c r="J3192" s="42" t="str">
        <f ca="1">IFERROR(IF(Data!$C$6="Real",B3192,I3192+J3191+($C$14*$C$12)*(NORMINV(RAND(),$C$15,CHOOSE($G$13,$C$13,F3192,G3192)))),"")</f>
        <v/>
      </c>
      <c r="K3192" s="88" t="str">
        <f>IF(ISNUMBER(A3192), IF($G$16="fixed",$G$17,MIN(H3192*Data!$C$7*$C$16*0.5,$C$17*Data!$C$7))*$C$12,"")</f>
        <v/>
      </c>
      <c r="L3192" s="42" t="str">
        <f t="shared" ca="1" si="1500"/>
        <v/>
      </c>
      <c r="M3192" s="44" t="str">
        <f t="shared" ca="1" si="1501"/>
        <v/>
      </c>
      <c r="N3192" s="44" t="str">
        <f t="shared" ca="1" si="1502"/>
        <v/>
      </c>
      <c r="O3192" s="108" t="str">
        <f t="shared" si="1486"/>
        <v/>
      </c>
      <c r="P3192" s="102" t="str">
        <f t="shared" si="1487"/>
        <v/>
      </c>
      <c r="Q3192" s="102" t="str">
        <f t="shared" si="1488"/>
        <v/>
      </c>
      <c r="R3192" s="120" t="str">
        <f t="shared" si="1489"/>
        <v/>
      </c>
      <c r="S3192" s="54" t="str">
        <f t="shared" si="1490"/>
        <v/>
      </c>
      <c r="T3192" s="5" t="str">
        <f t="shared" si="1491"/>
        <v/>
      </c>
      <c r="U3192" s="152" t="str">
        <f t="shared" si="1474"/>
        <v/>
      </c>
      <c r="V3192" s="152" t="str">
        <f t="shared" si="1475"/>
        <v/>
      </c>
      <c r="W3192" s="153" t="str">
        <f t="shared" si="1476"/>
        <v/>
      </c>
      <c r="X3192" s="153" t="str">
        <f t="shared" si="1477"/>
        <v/>
      </c>
      <c r="Y3192" s="153" t="str">
        <f t="shared" si="1478"/>
        <v/>
      </c>
      <c r="Z3192" s="153" t="str">
        <f t="shared" si="1479"/>
        <v/>
      </c>
      <c r="AA3192" s="152" t="str">
        <f t="shared" si="1480"/>
        <v/>
      </c>
      <c r="AB3192" s="152" t="str">
        <f t="shared" si="1481"/>
        <v/>
      </c>
      <c r="AC3192" s="154" t="str">
        <f t="shared" si="1492"/>
        <v/>
      </c>
      <c r="AD3192" s="154" t="str">
        <f t="shared" si="1493"/>
        <v/>
      </c>
      <c r="AE3192" s="3" t="str">
        <f t="shared" si="1494"/>
        <v/>
      </c>
      <c r="AF3192" s="3" t="str">
        <f t="shared" si="1495"/>
        <v/>
      </c>
      <c r="AG3192" s="3" t="str">
        <f t="shared" si="1496"/>
        <v/>
      </c>
      <c r="AH3192" s="4" t="str">
        <f t="shared" si="1497"/>
        <v/>
      </c>
      <c r="AI3192" s="75" t="str">
        <f t="shared" si="1498"/>
        <v/>
      </c>
      <c r="AJ3192" s="75" t="str">
        <f t="shared" si="1499"/>
        <v/>
      </c>
    </row>
    <row r="3193" spans="1:36">
      <c r="A3193" s="41" t="str">
        <f t="shared" si="1482"/>
        <v/>
      </c>
      <c r="B3193" s="150" t="str">
        <f>IF(ISNUMBER(A3193),INDEX('MetaTrader Import'!$H$13:$J$5893,TRUNC(((A3193-$A$39+1)-1)/3)+1,MOD((A3193-$A$39+1)-1,3)+1),"")</f>
        <v/>
      </c>
      <c r="C3193" s="43" t="str">
        <f t="shared" si="1483"/>
        <v/>
      </c>
      <c r="D3193" s="43" t="str">
        <f t="shared" ca="1" si="1473"/>
        <v/>
      </c>
      <c r="E3193" s="43" t="str">
        <f t="shared" si="1484"/>
        <v/>
      </c>
      <c r="F3193" s="43" t="str">
        <f t="shared" si="1485"/>
        <v/>
      </c>
      <c r="G3193" s="43" t="str">
        <f>IF(A3193&lt;&gt;"",IF(A3193&lt;Data!$G$11*0.25,$C$13/$G$32,IF(A3193&gt;Data!$G$11*0.25,$C$13,$C$13*10)),"")</f>
        <v/>
      </c>
      <c r="H3193" s="43" t="str">
        <f>IF(A3193&lt;&gt;"",IF(Data!$G$9="constant",$C$13,IF(Data!$G$9="squeeze",G3193,F3193)),"")</f>
        <v/>
      </c>
      <c r="I3193" s="38" t="str">
        <f ca="1">IF(ISNUMBER(A3193),NORMINV(RAND(),0,IF(AND(Data!$G$9="squeeze",A3193&lt;Data!$G$11*0.25),$H$32,1)*$C$30*$C$13)*($C$14*$C$12),"")</f>
        <v/>
      </c>
      <c r="J3193" s="42" t="str">
        <f ca="1">IFERROR(IF(Data!$C$6="Real",B3193,I3193+J3192+($C$14*$C$12)*(NORMINV(RAND(),$C$15,CHOOSE($G$13,$C$13,F3193,G3193)))),"")</f>
        <v/>
      </c>
      <c r="K3193" s="88" t="str">
        <f>IF(ISNUMBER(A3193), IF($G$16="fixed",$G$17,MIN(H3193*Data!$C$7*$C$16*0.5,$C$17*Data!$C$7))*$C$12,"")</f>
        <v/>
      </c>
      <c r="L3193" s="42" t="str">
        <f t="shared" ca="1" si="1500"/>
        <v/>
      </c>
      <c r="M3193" s="44" t="str">
        <f t="shared" ca="1" si="1501"/>
        <v/>
      </c>
      <c r="N3193" s="44" t="str">
        <f t="shared" ca="1" si="1502"/>
        <v/>
      </c>
      <c r="O3193" s="108" t="str">
        <f t="shared" si="1486"/>
        <v/>
      </c>
      <c r="P3193" s="102" t="str">
        <f t="shared" si="1487"/>
        <v/>
      </c>
      <c r="Q3193" s="102" t="str">
        <f t="shared" si="1488"/>
        <v/>
      </c>
      <c r="R3193" s="120" t="str">
        <f t="shared" si="1489"/>
        <v/>
      </c>
      <c r="S3193" s="54" t="str">
        <f t="shared" si="1490"/>
        <v/>
      </c>
      <c r="T3193" s="5" t="str">
        <f t="shared" si="1491"/>
        <v/>
      </c>
      <c r="U3193" s="152" t="str">
        <f t="shared" si="1474"/>
        <v/>
      </c>
      <c r="V3193" s="152" t="str">
        <f t="shared" si="1475"/>
        <v/>
      </c>
      <c r="W3193" s="153" t="str">
        <f t="shared" si="1476"/>
        <v/>
      </c>
      <c r="X3193" s="153" t="str">
        <f t="shared" si="1477"/>
        <v/>
      </c>
      <c r="Y3193" s="153" t="str">
        <f t="shared" si="1478"/>
        <v/>
      </c>
      <c r="Z3193" s="153" t="str">
        <f t="shared" si="1479"/>
        <v/>
      </c>
      <c r="AA3193" s="152" t="str">
        <f t="shared" si="1480"/>
        <v/>
      </c>
      <c r="AB3193" s="152" t="str">
        <f t="shared" si="1481"/>
        <v/>
      </c>
      <c r="AC3193" s="154" t="str">
        <f t="shared" si="1492"/>
        <v/>
      </c>
      <c r="AD3193" s="154" t="str">
        <f t="shared" si="1493"/>
        <v/>
      </c>
      <c r="AE3193" s="3" t="str">
        <f t="shared" si="1494"/>
        <v/>
      </c>
      <c r="AF3193" s="3" t="str">
        <f t="shared" si="1495"/>
        <v/>
      </c>
      <c r="AG3193" s="3" t="str">
        <f t="shared" si="1496"/>
        <v/>
      </c>
      <c r="AH3193" s="4" t="str">
        <f t="shared" si="1497"/>
        <v/>
      </c>
      <c r="AI3193" s="75" t="str">
        <f t="shared" si="1498"/>
        <v/>
      </c>
      <c r="AJ3193" s="75" t="str">
        <f t="shared" si="1499"/>
        <v/>
      </c>
    </row>
    <row r="3194" spans="1:36">
      <c r="A3194" s="41" t="str">
        <f t="shared" si="1482"/>
        <v/>
      </c>
      <c r="B3194" s="150" t="str">
        <f>IF(ISNUMBER(A3194),INDEX('MetaTrader Import'!$H$13:$J$5893,TRUNC(((A3194-$A$39+1)-1)/3)+1,MOD((A3194-$A$39+1)-1,3)+1),"")</f>
        <v/>
      </c>
      <c r="C3194" s="43" t="str">
        <f t="shared" si="1483"/>
        <v/>
      </c>
      <c r="D3194" s="43" t="str">
        <f t="shared" ca="1" si="1473"/>
        <v/>
      </c>
      <c r="E3194" s="43" t="str">
        <f t="shared" si="1484"/>
        <v/>
      </c>
      <c r="F3194" s="43" t="str">
        <f t="shared" si="1485"/>
        <v/>
      </c>
      <c r="G3194" s="43" t="str">
        <f>IF(A3194&lt;&gt;"",IF(A3194&lt;Data!$G$11*0.25,$C$13/$G$32,IF(A3194&gt;Data!$G$11*0.25,$C$13,$C$13*10)),"")</f>
        <v/>
      </c>
      <c r="H3194" s="43" t="str">
        <f>IF(A3194&lt;&gt;"",IF(Data!$G$9="constant",$C$13,IF(Data!$G$9="squeeze",G3194,F3194)),"")</f>
        <v/>
      </c>
      <c r="I3194" s="38" t="str">
        <f ca="1">IF(ISNUMBER(A3194),NORMINV(RAND(),0,IF(AND(Data!$G$9="squeeze",A3194&lt;Data!$G$11*0.25),$H$32,1)*$C$30*$C$13)*($C$14*$C$12),"")</f>
        <v/>
      </c>
      <c r="J3194" s="42" t="str">
        <f ca="1">IFERROR(IF(Data!$C$6="Real",B3194,I3194+J3193+($C$14*$C$12)*(NORMINV(RAND(),$C$15,CHOOSE($G$13,$C$13,F3194,G3194)))),"")</f>
        <v/>
      </c>
      <c r="K3194" s="88" t="str">
        <f>IF(ISNUMBER(A3194), IF($G$16="fixed",$G$17,MIN(H3194*Data!$C$7*$C$16*0.5,$C$17*Data!$C$7))*$C$12,"")</f>
        <v/>
      </c>
      <c r="L3194" s="42" t="str">
        <f t="shared" ca="1" si="1500"/>
        <v/>
      </c>
      <c r="M3194" s="44" t="str">
        <f t="shared" ca="1" si="1501"/>
        <v/>
      </c>
      <c r="N3194" s="44" t="str">
        <f t="shared" ca="1" si="1502"/>
        <v/>
      </c>
      <c r="O3194" s="108" t="str">
        <f t="shared" si="1486"/>
        <v/>
      </c>
      <c r="P3194" s="102" t="str">
        <f t="shared" si="1487"/>
        <v/>
      </c>
      <c r="Q3194" s="102" t="str">
        <f t="shared" si="1488"/>
        <v/>
      </c>
      <c r="R3194" s="120" t="str">
        <f t="shared" si="1489"/>
        <v/>
      </c>
      <c r="S3194" s="54" t="str">
        <f t="shared" si="1490"/>
        <v/>
      </c>
      <c r="T3194" s="5" t="str">
        <f t="shared" si="1491"/>
        <v/>
      </c>
      <c r="U3194" s="152" t="str">
        <f t="shared" si="1474"/>
        <v/>
      </c>
      <c r="V3194" s="152" t="str">
        <f t="shared" si="1475"/>
        <v/>
      </c>
      <c r="W3194" s="153" t="str">
        <f t="shared" si="1476"/>
        <v/>
      </c>
      <c r="X3194" s="153" t="str">
        <f t="shared" si="1477"/>
        <v/>
      </c>
      <c r="Y3194" s="153" t="str">
        <f t="shared" si="1478"/>
        <v/>
      </c>
      <c r="Z3194" s="153" t="str">
        <f t="shared" si="1479"/>
        <v/>
      </c>
      <c r="AA3194" s="152" t="str">
        <f t="shared" si="1480"/>
        <v/>
      </c>
      <c r="AB3194" s="152" t="str">
        <f t="shared" si="1481"/>
        <v/>
      </c>
      <c r="AC3194" s="154" t="str">
        <f t="shared" si="1492"/>
        <v/>
      </c>
      <c r="AD3194" s="154" t="str">
        <f t="shared" si="1493"/>
        <v/>
      </c>
      <c r="AE3194" s="3" t="str">
        <f t="shared" si="1494"/>
        <v/>
      </c>
      <c r="AF3194" s="3" t="str">
        <f t="shared" si="1495"/>
        <v/>
      </c>
      <c r="AG3194" s="3" t="str">
        <f t="shared" si="1496"/>
        <v/>
      </c>
      <c r="AH3194" s="4" t="str">
        <f t="shared" si="1497"/>
        <v/>
      </c>
      <c r="AI3194" s="75" t="str">
        <f t="shared" si="1498"/>
        <v/>
      </c>
      <c r="AJ3194" s="75" t="str">
        <f t="shared" si="1499"/>
        <v/>
      </c>
    </row>
    <row r="3195" spans="1:36">
      <c r="A3195" s="41" t="str">
        <f t="shared" si="1482"/>
        <v/>
      </c>
      <c r="B3195" s="150" t="str">
        <f>IF(ISNUMBER(A3195),INDEX('MetaTrader Import'!$H$13:$J$5893,TRUNC(((A3195-$A$39+1)-1)/3)+1,MOD((A3195-$A$39+1)-1,3)+1),"")</f>
        <v/>
      </c>
      <c r="C3195" s="43" t="str">
        <f t="shared" si="1483"/>
        <v/>
      </c>
      <c r="D3195" s="43" t="str">
        <f t="shared" ca="1" si="1473"/>
        <v/>
      </c>
      <c r="E3195" s="43" t="str">
        <f t="shared" si="1484"/>
        <v/>
      </c>
      <c r="F3195" s="43" t="str">
        <f t="shared" si="1485"/>
        <v/>
      </c>
      <c r="G3195" s="43" t="str">
        <f>IF(A3195&lt;&gt;"",IF(A3195&lt;Data!$G$11*0.25,$C$13/$G$32,IF(A3195&gt;Data!$G$11*0.25,$C$13,$C$13*10)),"")</f>
        <v/>
      </c>
      <c r="H3195" s="43" t="str">
        <f>IF(A3195&lt;&gt;"",IF(Data!$G$9="constant",$C$13,IF(Data!$G$9="squeeze",G3195,F3195)),"")</f>
        <v/>
      </c>
      <c r="I3195" s="38" t="str">
        <f ca="1">IF(ISNUMBER(A3195),NORMINV(RAND(),0,IF(AND(Data!$G$9="squeeze",A3195&lt;Data!$G$11*0.25),$H$32,1)*$C$30*$C$13)*($C$14*$C$12),"")</f>
        <v/>
      </c>
      <c r="J3195" s="42" t="str">
        <f ca="1">IFERROR(IF(Data!$C$6="Real",B3195,I3195+J3194+($C$14*$C$12)*(NORMINV(RAND(),$C$15,CHOOSE($G$13,$C$13,F3195,G3195)))),"")</f>
        <v/>
      </c>
      <c r="K3195" s="88" t="str">
        <f>IF(ISNUMBER(A3195), IF($G$16="fixed",$G$17,MIN(H3195*Data!$C$7*$C$16*0.5,$C$17*Data!$C$7))*$C$12,"")</f>
        <v/>
      </c>
      <c r="L3195" s="42" t="str">
        <f t="shared" ca="1" si="1500"/>
        <v/>
      </c>
      <c r="M3195" s="44" t="str">
        <f t="shared" ca="1" si="1501"/>
        <v/>
      </c>
      <c r="N3195" s="44" t="str">
        <f t="shared" ca="1" si="1502"/>
        <v/>
      </c>
      <c r="O3195" s="108" t="str">
        <f t="shared" si="1486"/>
        <v/>
      </c>
      <c r="P3195" s="102" t="str">
        <f t="shared" si="1487"/>
        <v/>
      </c>
      <c r="Q3195" s="102" t="str">
        <f t="shared" si="1488"/>
        <v/>
      </c>
      <c r="R3195" s="120" t="str">
        <f t="shared" si="1489"/>
        <v/>
      </c>
      <c r="S3195" s="54" t="str">
        <f t="shared" si="1490"/>
        <v/>
      </c>
      <c r="T3195" s="5" t="str">
        <f t="shared" si="1491"/>
        <v/>
      </c>
      <c r="U3195" s="152" t="str">
        <f t="shared" si="1474"/>
        <v/>
      </c>
      <c r="V3195" s="152" t="str">
        <f t="shared" si="1475"/>
        <v/>
      </c>
      <c r="W3195" s="153" t="str">
        <f t="shared" si="1476"/>
        <v/>
      </c>
      <c r="X3195" s="153" t="str">
        <f t="shared" si="1477"/>
        <v/>
      </c>
      <c r="Y3195" s="153" t="str">
        <f t="shared" si="1478"/>
        <v/>
      </c>
      <c r="Z3195" s="153" t="str">
        <f t="shared" si="1479"/>
        <v/>
      </c>
      <c r="AA3195" s="152" t="str">
        <f t="shared" si="1480"/>
        <v/>
      </c>
      <c r="AB3195" s="152" t="str">
        <f t="shared" si="1481"/>
        <v/>
      </c>
      <c r="AC3195" s="154" t="str">
        <f t="shared" si="1492"/>
        <v/>
      </c>
      <c r="AD3195" s="154" t="str">
        <f t="shared" si="1493"/>
        <v/>
      </c>
      <c r="AE3195" s="3" t="str">
        <f t="shared" si="1494"/>
        <v/>
      </c>
      <c r="AF3195" s="3" t="str">
        <f t="shared" si="1495"/>
        <v/>
      </c>
      <c r="AG3195" s="3" t="str">
        <f t="shared" si="1496"/>
        <v/>
      </c>
      <c r="AH3195" s="4" t="str">
        <f t="shared" si="1497"/>
        <v/>
      </c>
      <c r="AI3195" s="75" t="str">
        <f t="shared" si="1498"/>
        <v/>
      </c>
      <c r="AJ3195" s="75" t="str">
        <f t="shared" si="1499"/>
        <v/>
      </c>
    </row>
    <row r="3196" spans="1:36">
      <c r="A3196" s="41" t="str">
        <f t="shared" si="1482"/>
        <v/>
      </c>
      <c r="B3196" s="150" t="str">
        <f>IF(ISNUMBER(A3196),INDEX('MetaTrader Import'!$H$13:$J$5893,TRUNC(((A3196-$A$39+1)-1)/3)+1,MOD((A3196-$A$39+1)-1,3)+1),"")</f>
        <v/>
      </c>
      <c r="C3196" s="43" t="str">
        <f t="shared" si="1483"/>
        <v/>
      </c>
      <c r="D3196" s="43" t="str">
        <f t="shared" ca="1" si="1473"/>
        <v/>
      </c>
      <c r="E3196" s="43" t="str">
        <f t="shared" si="1484"/>
        <v/>
      </c>
      <c r="F3196" s="43" t="str">
        <f t="shared" si="1485"/>
        <v/>
      </c>
      <c r="G3196" s="43" t="str">
        <f>IF(A3196&lt;&gt;"",IF(A3196&lt;Data!$G$11*0.25,$C$13/$G$32,IF(A3196&gt;Data!$G$11*0.25,$C$13,$C$13*10)),"")</f>
        <v/>
      </c>
      <c r="H3196" s="43" t="str">
        <f>IF(A3196&lt;&gt;"",IF(Data!$G$9="constant",$C$13,IF(Data!$G$9="squeeze",G3196,F3196)),"")</f>
        <v/>
      </c>
      <c r="I3196" s="38" t="str">
        <f ca="1">IF(ISNUMBER(A3196),NORMINV(RAND(),0,IF(AND(Data!$G$9="squeeze",A3196&lt;Data!$G$11*0.25),$H$32,1)*$C$30*$C$13)*($C$14*$C$12),"")</f>
        <v/>
      </c>
      <c r="J3196" s="42" t="str">
        <f ca="1">IFERROR(IF(Data!$C$6="Real",B3196,I3196+J3195+($C$14*$C$12)*(NORMINV(RAND(),$C$15,CHOOSE($G$13,$C$13,F3196,G3196)))),"")</f>
        <v/>
      </c>
      <c r="K3196" s="88" t="str">
        <f>IF(ISNUMBER(A3196), IF($G$16="fixed",$G$17,MIN(H3196*Data!$C$7*$C$16*0.5,$C$17*Data!$C$7))*$C$12,"")</f>
        <v/>
      </c>
      <c r="L3196" s="42" t="str">
        <f t="shared" ca="1" si="1500"/>
        <v/>
      </c>
      <c r="M3196" s="44" t="str">
        <f t="shared" ca="1" si="1501"/>
        <v/>
      </c>
      <c r="N3196" s="44" t="str">
        <f t="shared" ca="1" si="1502"/>
        <v/>
      </c>
      <c r="O3196" s="108" t="str">
        <f t="shared" si="1486"/>
        <v/>
      </c>
      <c r="P3196" s="102" t="str">
        <f t="shared" si="1487"/>
        <v/>
      </c>
      <c r="Q3196" s="102" t="str">
        <f t="shared" si="1488"/>
        <v/>
      </c>
      <c r="R3196" s="120" t="str">
        <f t="shared" si="1489"/>
        <v/>
      </c>
      <c r="S3196" s="54" t="str">
        <f t="shared" si="1490"/>
        <v/>
      </c>
      <c r="T3196" s="5" t="str">
        <f t="shared" si="1491"/>
        <v/>
      </c>
      <c r="U3196" s="152" t="str">
        <f t="shared" si="1474"/>
        <v/>
      </c>
      <c r="V3196" s="152" t="str">
        <f t="shared" si="1475"/>
        <v/>
      </c>
      <c r="W3196" s="153" t="str">
        <f t="shared" si="1476"/>
        <v/>
      </c>
      <c r="X3196" s="153" t="str">
        <f t="shared" si="1477"/>
        <v/>
      </c>
      <c r="Y3196" s="153" t="str">
        <f t="shared" si="1478"/>
        <v/>
      </c>
      <c r="Z3196" s="153" t="str">
        <f t="shared" si="1479"/>
        <v/>
      </c>
      <c r="AA3196" s="152" t="str">
        <f t="shared" si="1480"/>
        <v/>
      </c>
      <c r="AB3196" s="152" t="str">
        <f t="shared" si="1481"/>
        <v/>
      </c>
      <c r="AC3196" s="154" t="str">
        <f t="shared" si="1492"/>
        <v/>
      </c>
      <c r="AD3196" s="154" t="str">
        <f t="shared" si="1493"/>
        <v/>
      </c>
      <c r="AE3196" s="3" t="str">
        <f t="shared" si="1494"/>
        <v/>
      </c>
      <c r="AF3196" s="3" t="str">
        <f t="shared" si="1495"/>
        <v/>
      </c>
      <c r="AG3196" s="3" t="str">
        <f t="shared" si="1496"/>
        <v/>
      </c>
      <c r="AH3196" s="4" t="str">
        <f t="shared" si="1497"/>
        <v/>
      </c>
      <c r="AI3196" s="75" t="str">
        <f t="shared" si="1498"/>
        <v/>
      </c>
      <c r="AJ3196" s="75" t="str">
        <f t="shared" si="1499"/>
        <v/>
      </c>
    </row>
    <row r="3197" spans="1:36">
      <c r="A3197" s="41" t="str">
        <f t="shared" si="1482"/>
        <v/>
      </c>
      <c r="B3197" s="150" t="str">
        <f>IF(ISNUMBER(A3197),INDEX('MetaTrader Import'!$H$13:$J$5893,TRUNC(((A3197-$A$39+1)-1)/3)+1,MOD((A3197-$A$39+1)-1,3)+1),"")</f>
        <v/>
      </c>
      <c r="C3197" s="43" t="str">
        <f t="shared" si="1483"/>
        <v/>
      </c>
      <c r="D3197" s="43" t="str">
        <f t="shared" ca="1" si="1473"/>
        <v/>
      </c>
      <c r="E3197" s="43" t="str">
        <f t="shared" si="1484"/>
        <v/>
      </c>
      <c r="F3197" s="43" t="str">
        <f t="shared" si="1485"/>
        <v/>
      </c>
      <c r="G3197" s="43" t="str">
        <f>IF(A3197&lt;&gt;"",IF(A3197&lt;Data!$G$11*0.25,$C$13/$G$32,IF(A3197&gt;Data!$G$11*0.25,$C$13,$C$13*10)),"")</f>
        <v/>
      </c>
      <c r="H3197" s="43" t="str">
        <f>IF(A3197&lt;&gt;"",IF(Data!$G$9="constant",$C$13,IF(Data!$G$9="squeeze",G3197,F3197)),"")</f>
        <v/>
      </c>
      <c r="I3197" s="38" t="str">
        <f ca="1">IF(ISNUMBER(A3197),NORMINV(RAND(),0,IF(AND(Data!$G$9="squeeze",A3197&lt;Data!$G$11*0.25),$H$32,1)*$C$30*$C$13)*($C$14*$C$12),"")</f>
        <v/>
      </c>
      <c r="J3197" s="42" t="str">
        <f ca="1">IFERROR(IF(Data!$C$6="Real",B3197,I3197+J3196+($C$14*$C$12)*(NORMINV(RAND(),$C$15,CHOOSE($G$13,$C$13,F3197,G3197)))),"")</f>
        <v/>
      </c>
      <c r="K3197" s="88" t="str">
        <f>IF(ISNUMBER(A3197), IF($G$16="fixed",$G$17,MIN(H3197*Data!$C$7*$C$16*0.5,$C$17*Data!$C$7))*$C$12,"")</f>
        <v/>
      </c>
      <c r="L3197" s="42" t="str">
        <f t="shared" ca="1" si="1500"/>
        <v/>
      </c>
      <c r="M3197" s="44" t="str">
        <f t="shared" ca="1" si="1501"/>
        <v/>
      </c>
      <c r="N3197" s="44" t="str">
        <f t="shared" ca="1" si="1502"/>
        <v/>
      </c>
      <c r="O3197" s="108" t="str">
        <f t="shared" si="1486"/>
        <v/>
      </c>
      <c r="P3197" s="102" t="str">
        <f t="shared" si="1487"/>
        <v/>
      </c>
      <c r="Q3197" s="102" t="str">
        <f t="shared" si="1488"/>
        <v/>
      </c>
      <c r="R3197" s="120" t="str">
        <f t="shared" si="1489"/>
        <v/>
      </c>
      <c r="S3197" s="54" t="str">
        <f t="shared" si="1490"/>
        <v/>
      </c>
      <c r="T3197" s="5" t="str">
        <f t="shared" si="1491"/>
        <v/>
      </c>
      <c r="U3197" s="152" t="str">
        <f t="shared" si="1474"/>
        <v/>
      </c>
      <c r="V3197" s="152" t="str">
        <f t="shared" si="1475"/>
        <v/>
      </c>
      <c r="W3197" s="153" t="str">
        <f t="shared" si="1476"/>
        <v/>
      </c>
      <c r="X3197" s="153" t="str">
        <f t="shared" si="1477"/>
        <v/>
      </c>
      <c r="Y3197" s="153" t="str">
        <f t="shared" si="1478"/>
        <v/>
      </c>
      <c r="Z3197" s="153" t="str">
        <f t="shared" si="1479"/>
        <v/>
      </c>
      <c r="AA3197" s="152" t="str">
        <f t="shared" si="1480"/>
        <v/>
      </c>
      <c r="AB3197" s="152" t="str">
        <f t="shared" si="1481"/>
        <v/>
      </c>
      <c r="AC3197" s="154" t="str">
        <f t="shared" si="1492"/>
        <v/>
      </c>
      <c r="AD3197" s="154" t="str">
        <f t="shared" si="1493"/>
        <v/>
      </c>
      <c r="AE3197" s="3" t="str">
        <f t="shared" si="1494"/>
        <v/>
      </c>
      <c r="AF3197" s="3" t="str">
        <f t="shared" si="1495"/>
        <v/>
      </c>
      <c r="AG3197" s="3" t="str">
        <f t="shared" si="1496"/>
        <v/>
      </c>
      <c r="AH3197" s="4" t="str">
        <f t="shared" si="1497"/>
        <v/>
      </c>
      <c r="AI3197" s="75" t="str">
        <f t="shared" si="1498"/>
        <v/>
      </c>
      <c r="AJ3197" s="75" t="str">
        <f t="shared" si="1499"/>
        <v/>
      </c>
    </row>
    <row r="3198" spans="1:36">
      <c r="A3198" s="41" t="str">
        <f t="shared" si="1482"/>
        <v/>
      </c>
      <c r="B3198" s="150" t="str">
        <f>IF(ISNUMBER(A3198),INDEX('MetaTrader Import'!$H$13:$J$5893,TRUNC(((A3198-$A$39+1)-1)/3)+1,MOD((A3198-$A$39+1)-1,3)+1),"")</f>
        <v/>
      </c>
      <c r="C3198" s="43" t="str">
        <f t="shared" si="1483"/>
        <v/>
      </c>
      <c r="D3198" s="43" t="str">
        <f t="shared" ca="1" si="1473"/>
        <v/>
      </c>
      <c r="E3198" s="43" t="str">
        <f t="shared" si="1484"/>
        <v/>
      </c>
      <c r="F3198" s="43" t="str">
        <f t="shared" si="1485"/>
        <v/>
      </c>
      <c r="G3198" s="43" t="str">
        <f>IF(A3198&lt;&gt;"",IF(A3198&lt;Data!$G$11*0.25,$C$13/$G$32,IF(A3198&gt;Data!$G$11*0.25,$C$13,$C$13*10)),"")</f>
        <v/>
      </c>
      <c r="H3198" s="43" t="str">
        <f>IF(A3198&lt;&gt;"",IF(Data!$G$9="constant",$C$13,IF(Data!$G$9="squeeze",G3198,F3198)),"")</f>
        <v/>
      </c>
      <c r="I3198" s="38" t="str">
        <f ca="1">IF(ISNUMBER(A3198),NORMINV(RAND(),0,IF(AND(Data!$G$9="squeeze",A3198&lt;Data!$G$11*0.25),$H$32,1)*$C$30*$C$13)*($C$14*$C$12),"")</f>
        <v/>
      </c>
      <c r="J3198" s="42" t="str">
        <f ca="1">IFERROR(IF(Data!$C$6="Real",B3198,I3198+J3197+($C$14*$C$12)*(NORMINV(RAND(),$C$15,CHOOSE($G$13,$C$13,F3198,G3198)))),"")</f>
        <v/>
      </c>
      <c r="K3198" s="88" t="str">
        <f>IF(ISNUMBER(A3198), IF($G$16="fixed",$G$17,MIN(H3198*Data!$C$7*$C$16*0.5,$C$17*Data!$C$7))*$C$12,"")</f>
        <v/>
      </c>
      <c r="L3198" s="42" t="str">
        <f t="shared" ca="1" si="1500"/>
        <v/>
      </c>
      <c r="M3198" s="44" t="str">
        <f t="shared" ca="1" si="1501"/>
        <v/>
      </c>
      <c r="N3198" s="44" t="str">
        <f t="shared" ca="1" si="1502"/>
        <v/>
      </c>
      <c r="O3198" s="108" t="str">
        <f t="shared" si="1486"/>
        <v/>
      </c>
      <c r="P3198" s="102" t="str">
        <f t="shared" si="1487"/>
        <v/>
      </c>
      <c r="Q3198" s="102" t="str">
        <f t="shared" si="1488"/>
        <v/>
      </c>
      <c r="R3198" s="120" t="str">
        <f t="shared" si="1489"/>
        <v/>
      </c>
      <c r="S3198" s="54" t="str">
        <f t="shared" si="1490"/>
        <v/>
      </c>
      <c r="T3198" s="5" t="str">
        <f t="shared" si="1491"/>
        <v/>
      </c>
      <c r="U3198" s="152" t="str">
        <f t="shared" si="1474"/>
        <v/>
      </c>
      <c r="V3198" s="152" t="str">
        <f t="shared" si="1475"/>
        <v/>
      </c>
      <c r="W3198" s="153" t="str">
        <f t="shared" si="1476"/>
        <v/>
      </c>
      <c r="X3198" s="153" t="str">
        <f t="shared" si="1477"/>
        <v/>
      </c>
      <c r="Y3198" s="153" t="str">
        <f t="shared" si="1478"/>
        <v/>
      </c>
      <c r="Z3198" s="153" t="str">
        <f t="shared" si="1479"/>
        <v/>
      </c>
      <c r="AA3198" s="152" t="str">
        <f t="shared" si="1480"/>
        <v/>
      </c>
      <c r="AB3198" s="152" t="str">
        <f t="shared" si="1481"/>
        <v/>
      </c>
      <c r="AC3198" s="154" t="str">
        <f t="shared" si="1492"/>
        <v/>
      </c>
      <c r="AD3198" s="154" t="str">
        <f t="shared" si="1493"/>
        <v/>
      </c>
      <c r="AE3198" s="3" t="str">
        <f t="shared" si="1494"/>
        <v/>
      </c>
      <c r="AF3198" s="3" t="str">
        <f t="shared" si="1495"/>
        <v/>
      </c>
      <c r="AG3198" s="3" t="str">
        <f t="shared" si="1496"/>
        <v/>
      </c>
      <c r="AH3198" s="4" t="str">
        <f t="shared" si="1497"/>
        <v/>
      </c>
      <c r="AI3198" s="75" t="str">
        <f t="shared" si="1498"/>
        <v/>
      </c>
      <c r="AJ3198" s="75" t="str">
        <f t="shared" si="1499"/>
        <v/>
      </c>
    </row>
    <row r="3199" spans="1:36">
      <c r="A3199" s="41" t="str">
        <f t="shared" si="1482"/>
        <v/>
      </c>
      <c r="B3199" s="150" t="str">
        <f>IF(ISNUMBER(A3199),INDEX('MetaTrader Import'!$H$13:$J$5893,TRUNC(((A3199-$A$39+1)-1)/3)+1,MOD((A3199-$A$39+1)-1,3)+1),"")</f>
        <v/>
      </c>
      <c r="C3199" s="43" t="str">
        <f t="shared" si="1483"/>
        <v/>
      </c>
      <c r="D3199" s="43" t="str">
        <f t="shared" ca="1" si="1473"/>
        <v/>
      </c>
      <c r="E3199" s="43" t="str">
        <f t="shared" si="1484"/>
        <v/>
      </c>
      <c r="F3199" s="43" t="str">
        <f t="shared" si="1485"/>
        <v/>
      </c>
      <c r="G3199" s="43" t="str">
        <f>IF(A3199&lt;&gt;"",IF(A3199&lt;Data!$G$11*0.25,$C$13/$G$32,IF(A3199&gt;Data!$G$11*0.25,$C$13,$C$13*10)),"")</f>
        <v/>
      </c>
      <c r="H3199" s="43" t="str">
        <f>IF(A3199&lt;&gt;"",IF(Data!$G$9="constant",$C$13,IF(Data!$G$9="squeeze",G3199,F3199)),"")</f>
        <v/>
      </c>
      <c r="I3199" s="38" t="str">
        <f ca="1">IF(ISNUMBER(A3199),NORMINV(RAND(),0,IF(AND(Data!$G$9="squeeze",A3199&lt;Data!$G$11*0.25),$H$32,1)*$C$30*$C$13)*($C$14*$C$12),"")</f>
        <v/>
      </c>
      <c r="J3199" s="42" t="str">
        <f ca="1">IFERROR(IF(Data!$C$6="Real",B3199,I3199+J3198+($C$14*$C$12)*(NORMINV(RAND(),$C$15,CHOOSE($G$13,$C$13,F3199,G3199)))),"")</f>
        <v/>
      </c>
      <c r="K3199" s="88" t="str">
        <f>IF(ISNUMBER(A3199), IF($G$16="fixed",$G$17,MIN(H3199*Data!$C$7*$C$16*0.5,$C$17*Data!$C$7))*$C$12,"")</f>
        <v/>
      </c>
      <c r="L3199" s="42" t="str">
        <f t="shared" ca="1" si="1500"/>
        <v/>
      </c>
      <c r="M3199" s="44" t="str">
        <f t="shared" ca="1" si="1501"/>
        <v/>
      </c>
      <c r="N3199" s="44" t="str">
        <f t="shared" ca="1" si="1502"/>
        <v/>
      </c>
      <c r="O3199" s="108" t="str">
        <f t="shared" si="1486"/>
        <v/>
      </c>
      <c r="P3199" s="102" t="str">
        <f t="shared" si="1487"/>
        <v/>
      </c>
      <c r="Q3199" s="102" t="str">
        <f t="shared" si="1488"/>
        <v/>
      </c>
      <c r="R3199" s="120" t="str">
        <f t="shared" si="1489"/>
        <v/>
      </c>
      <c r="S3199" s="54" t="str">
        <f t="shared" si="1490"/>
        <v/>
      </c>
      <c r="T3199" s="5" t="str">
        <f t="shared" si="1491"/>
        <v/>
      </c>
      <c r="U3199" s="152" t="str">
        <f t="shared" si="1474"/>
        <v/>
      </c>
      <c r="V3199" s="152" t="str">
        <f t="shared" si="1475"/>
        <v/>
      </c>
      <c r="W3199" s="153" t="str">
        <f t="shared" si="1476"/>
        <v/>
      </c>
      <c r="X3199" s="153" t="str">
        <f t="shared" si="1477"/>
        <v/>
      </c>
      <c r="Y3199" s="153" t="str">
        <f t="shared" si="1478"/>
        <v/>
      </c>
      <c r="Z3199" s="153" t="str">
        <f t="shared" si="1479"/>
        <v/>
      </c>
      <c r="AA3199" s="152" t="str">
        <f t="shared" si="1480"/>
        <v/>
      </c>
      <c r="AB3199" s="152" t="str">
        <f t="shared" si="1481"/>
        <v/>
      </c>
      <c r="AC3199" s="154" t="str">
        <f t="shared" si="1492"/>
        <v/>
      </c>
      <c r="AD3199" s="154" t="str">
        <f t="shared" si="1493"/>
        <v/>
      </c>
      <c r="AE3199" s="3" t="str">
        <f t="shared" si="1494"/>
        <v/>
      </c>
      <c r="AF3199" s="3" t="str">
        <f t="shared" si="1495"/>
        <v/>
      </c>
      <c r="AG3199" s="3" t="str">
        <f t="shared" si="1496"/>
        <v/>
      </c>
      <c r="AH3199" s="4" t="str">
        <f t="shared" si="1497"/>
        <v/>
      </c>
      <c r="AI3199" s="75" t="str">
        <f t="shared" si="1498"/>
        <v/>
      </c>
      <c r="AJ3199" s="75" t="str">
        <f t="shared" si="1499"/>
        <v/>
      </c>
    </row>
    <row r="3200" spans="1:36">
      <c r="A3200" s="41" t="str">
        <f t="shared" si="1482"/>
        <v/>
      </c>
      <c r="B3200" s="150" t="str">
        <f>IF(ISNUMBER(A3200),INDEX('MetaTrader Import'!$H$13:$J$5893,TRUNC(((A3200-$A$39+1)-1)/3)+1,MOD((A3200-$A$39+1)-1,3)+1),"")</f>
        <v/>
      </c>
      <c r="C3200" s="43" t="str">
        <f t="shared" si="1483"/>
        <v/>
      </c>
      <c r="D3200" s="43" t="str">
        <f t="shared" ca="1" si="1473"/>
        <v/>
      </c>
      <c r="E3200" s="43" t="str">
        <f t="shared" si="1484"/>
        <v/>
      </c>
      <c r="F3200" s="43" t="str">
        <f t="shared" si="1485"/>
        <v/>
      </c>
      <c r="G3200" s="43" t="str">
        <f>IF(A3200&lt;&gt;"",IF(A3200&lt;Data!$G$11*0.25,$C$13/$G$32,IF(A3200&gt;Data!$G$11*0.25,$C$13,$C$13*10)),"")</f>
        <v/>
      </c>
      <c r="H3200" s="43" t="str">
        <f>IF(A3200&lt;&gt;"",IF(Data!$G$9="constant",$C$13,IF(Data!$G$9="squeeze",G3200,F3200)),"")</f>
        <v/>
      </c>
      <c r="I3200" s="38" t="str">
        <f ca="1">IF(ISNUMBER(A3200),NORMINV(RAND(),0,IF(AND(Data!$G$9="squeeze",A3200&lt;Data!$G$11*0.25),$H$32,1)*$C$30*$C$13)*($C$14*$C$12),"")</f>
        <v/>
      </c>
      <c r="J3200" s="42" t="str">
        <f ca="1">IFERROR(IF(Data!$C$6="Real",B3200,I3200+J3199+($C$14*$C$12)*(NORMINV(RAND(),$C$15,CHOOSE($G$13,$C$13,F3200,G3200)))),"")</f>
        <v/>
      </c>
      <c r="K3200" s="88" t="str">
        <f>IF(ISNUMBER(A3200), IF($G$16="fixed",$G$17,MIN(H3200*Data!$C$7*$C$16*0.5,$C$17*Data!$C$7))*$C$12,"")</f>
        <v/>
      </c>
      <c r="L3200" s="42" t="str">
        <f t="shared" ca="1" si="1500"/>
        <v/>
      </c>
      <c r="M3200" s="44" t="str">
        <f t="shared" ca="1" si="1501"/>
        <v/>
      </c>
      <c r="N3200" s="44" t="str">
        <f t="shared" ca="1" si="1502"/>
        <v/>
      </c>
      <c r="O3200" s="108" t="str">
        <f t="shared" si="1486"/>
        <v/>
      </c>
      <c r="P3200" s="102" t="str">
        <f t="shared" si="1487"/>
        <v/>
      </c>
      <c r="Q3200" s="102" t="str">
        <f t="shared" si="1488"/>
        <v/>
      </c>
      <c r="R3200" s="120" t="str">
        <f t="shared" si="1489"/>
        <v/>
      </c>
      <c r="S3200" s="54" t="str">
        <f t="shared" si="1490"/>
        <v/>
      </c>
      <c r="T3200" s="5" t="str">
        <f t="shared" si="1491"/>
        <v/>
      </c>
      <c r="U3200" s="152" t="str">
        <f t="shared" si="1474"/>
        <v/>
      </c>
      <c r="V3200" s="152" t="str">
        <f t="shared" si="1475"/>
        <v/>
      </c>
      <c r="W3200" s="153" t="str">
        <f t="shared" si="1476"/>
        <v/>
      </c>
      <c r="X3200" s="153" t="str">
        <f t="shared" si="1477"/>
        <v/>
      </c>
      <c r="Y3200" s="153" t="str">
        <f t="shared" si="1478"/>
        <v/>
      </c>
      <c r="Z3200" s="153" t="str">
        <f t="shared" si="1479"/>
        <v/>
      </c>
      <c r="AA3200" s="152" t="str">
        <f t="shared" si="1480"/>
        <v/>
      </c>
      <c r="AB3200" s="152" t="str">
        <f t="shared" si="1481"/>
        <v/>
      </c>
      <c r="AC3200" s="154" t="str">
        <f t="shared" si="1492"/>
        <v/>
      </c>
      <c r="AD3200" s="154" t="str">
        <f t="shared" si="1493"/>
        <v/>
      </c>
      <c r="AE3200" s="3" t="str">
        <f t="shared" si="1494"/>
        <v/>
      </c>
      <c r="AF3200" s="3" t="str">
        <f t="shared" si="1495"/>
        <v/>
      </c>
      <c r="AG3200" s="3" t="str">
        <f t="shared" si="1496"/>
        <v/>
      </c>
      <c r="AH3200" s="4" t="str">
        <f t="shared" si="1497"/>
        <v/>
      </c>
      <c r="AI3200" s="75" t="str">
        <f t="shared" si="1498"/>
        <v/>
      </c>
      <c r="AJ3200" s="75" t="str">
        <f t="shared" si="1499"/>
        <v/>
      </c>
    </row>
    <row r="3201" spans="1:36">
      <c r="A3201" s="41" t="str">
        <f t="shared" si="1482"/>
        <v/>
      </c>
      <c r="B3201" s="150" t="str">
        <f>IF(ISNUMBER(A3201),INDEX('MetaTrader Import'!$H$13:$J$5893,TRUNC(((A3201-$A$39+1)-1)/3)+1,MOD((A3201-$A$39+1)-1,3)+1),"")</f>
        <v/>
      </c>
      <c r="C3201" s="43" t="str">
        <f t="shared" si="1483"/>
        <v/>
      </c>
      <c r="D3201" s="43" t="str">
        <f t="shared" ca="1" si="1473"/>
        <v/>
      </c>
      <c r="E3201" s="43" t="str">
        <f t="shared" si="1484"/>
        <v/>
      </c>
      <c r="F3201" s="43" t="str">
        <f t="shared" si="1485"/>
        <v/>
      </c>
      <c r="G3201" s="43" t="str">
        <f>IF(A3201&lt;&gt;"",IF(A3201&lt;Data!$G$11*0.25,$C$13/$G$32,IF(A3201&gt;Data!$G$11*0.25,$C$13,$C$13*10)),"")</f>
        <v/>
      </c>
      <c r="H3201" s="43" t="str">
        <f>IF(A3201&lt;&gt;"",IF(Data!$G$9="constant",$C$13,IF(Data!$G$9="squeeze",G3201,F3201)),"")</f>
        <v/>
      </c>
      <c r="I3201" s="38" t="str">
        <f ca="1">IF(ISNUMBER(A3201),NORMINV(RAND(),0,IF(AND(Data!$G$9="squeeze",A3201&lt;Data!$G$11*0.25),$H$32,1)*$C$30*$C$13)*($C$14*$C$12),"")</f>
        <v/>
      </c>
      <c r="J3201" s="42" t="str">
        <f ca="1">IFERROR(IF(Data!$C$6="Real",B3201,I3201+J3200+($C$14*$C$12)*(NORMINV(RAND(),$C$15,CHOOSE($G$13,$C$13,F3201,G3201)))),"")</f>
        <v/>
      </c>
      <c r="K3201" s="88" t="str">
        <f>IF(ISNUMBER(A3201), IF($G$16="fixed",$G$17,MIN(H3201*Data!$C$7*$C$16*0.5,$C$17*Data!$C$7))*$C$12,"")</f>
        <v/>
      </c>
      <c r="L3201" s="42" t="str">
        <f t="shared" ca="1" si="1500"/>
        <v/>
      </c>
      <c r="M3201" s="44" t="str">
        <f t="shared" ca="1" si="1501"/>
        <v/>
      </c>
      <c r="N3201" s="44" t="str">
        <f t="shared" ca="1" si="1502"/>
        <v/>
      </c>
      <c r="O3201" s="108" t="str">
        <f t="shared" si="1486"/>
        <v/>
      </c>
      <c r="P3201" s="102" t="str">
        <f t="shared" si="1487"/>
        <v/>
      </c>
      <c r="Q3201" s="102" t="str">
        <f t="shared" si="1488"/>
        <v/>
      </c>
      <c r="R3201" s="120" t="str">
        <f t="shared" si="1489"/>
        <v/>
      </c>
      <c r="S3201" s="54" t="str">
        <f t="shared" si="1490"/>
        <v/>
      </c>
      <c r="T3201" s="5" t="str">
        <f t="shared" si="1491"/>
        <v/>
      </c>
      <c r="U3201" s="152" t="str">
        <f t="shared" si="1474"/>
        <v/>
      </c>
      <c r="V3201" s="152" t="str">
        <f t="shared" si="1475"/>
        <v/>
      </c>
      <c r="W3201" s="153" t="str">
        <f t="shared" si="1476"/>
        <v/>
      </c>
      <c r="X3201" s="153" t="str">
        <f t="shared" si="1477"/>
        <v/>
      </c>
      <c r="Y3201" s="153" t="str">
        <f t="shared" si="1478"/>
        <v/>
      </c>
      <c r="Z3201" s="153" t="str">
        <f t="shared" si="1479"/>
        <v/>
      </c>
      <c r="AA3201" s="152" t="str">
        <f t="shared" si="1480"/>
        <v/>
      </c>
      <c r="AB3201" s="152" t="str">
        <f t="shared" si="1481"/>
        <v/>
      </c>
      <c r="AC3201" s="154" t="str">
        <f t="shared" si="1492"/>
        <v/>
      </c>
      <c r="AD3201" s="154" t="str">
        <f t="shared" si="1493"/>
        <v/>
      </c>
      <c r="AE3201" s="3" t="str">
        <f t="shared" si="1494"/>
        <v/>
      </c>
      <c r="AF3201" s="3" t="str">
        <f t="shared" si="1495"/>
        <v/>
      </c>
      <c r="AG3201" s="3" t="str">
        <f t="shared" si="1496"/>
        <v/>
      </c>
      <c r="AH3201" s="4" t="str">
        <f t="shared" si="1497"/>
        <v/>
      </c>
      <c r="AI3201" s="75" t="str">
        <f t="shared" si="1498"/>
        <v/>
      </c>
      <c r="AJ3201" s="75" t="str">
        <f t="shared" si="1499"/>
        <v/>
      </c>
    </row>
    <row r="3202" spans="1:36">
      <c r="A3202" s="41" t="str">
        <f t="shared" si="1482"/>
        <v/>
      </c>
      <c r="B3202" s="150" t="str">
        <f>IF(ISNUMBER(A3202),INDEX('MetaTrader Import'!$H$13:$J$5893,TRUNC(((A3202-$A$39+1)-1)/3)+1,MOD((A3202-$A$39+1)-1,3)+1),"")</f>
        <v/>
      </c>
      <c r="C3202" s="43" t="str">
        <f t="shared" si="1483"/>
        <v/>
      </c>
      <c r="D3202" s="43" t="str">
        <f t="shared" ca="1" si="1473"/>
        <v/>
      </c>
      <c r="E3202" s="43" t="str">
        <f t="shared" si="1484"/>
        <v/>
      </c>
      <c r="F3202" s="43" t="str">
        <f t="shared" si="1485"/>
        <v/>
      </c>
      <c r="G3202" s="43" t="str">
        <f>IF(A3202&lt;&gt;"",IF(A3202&lt;Data!$G$11*0.25,$C$13/$G$32,IF(A3202&gt;Data!$G$11*0.25,$C$13,$C$13*10)),"")</f>
        <v/>
      </c>
      <c r="H3202" s="43" t="str">
        <f>IF(A3202&lt;&gt;"",IF(Data!$G$9="constant",$C$13,IF(Data!$G$9="squeeze",G3202,F3202)),"")</f>
        <v/>
      </c>
      <c r="I3202" s="38" t="str">
        <f ca="1">IF(ISNUMBER(A3202),NORMINV(RAND(),0,IF(AND(Data!$G$9="squeeze",A3202&lt;Data!$G$11*0.25),$H$32,1)*$C$30*$C$13)*($C$14*$C$12),"")</f>
        <v/>
      </c>
      <c r="J3202" s="42" t="str">
        <f ca="1">IFERROR(IF(Data!$C$6="Real",B3202,I3202+J3201+($C$14*$C$12)*(NORMINV(RAND(),$C$15,CHOOSE($G$13,$C$13,F3202,G3202)))),"")</f>
        <v/>
      </c>
      <c r="K3202" s="88" t="str">
        <f>IF(ISNUMBER(A3202), IF($G$16="fixed",$G$17,MIN(H3202*Data!$C$7*$C$16*0.5,$C$17*Data!$C$7))*$C$12,"")</f>
        <v/>
      </c>
      <c r="L3202" s="42" t="str">
        <f t="shared" ca="1" si="1500"/>
        <v/>
      </c>
      <c r="M3202" s="44" t="str">
        <f t="shared" ca="1" si="1501"/>
        <v/>
      </c>
      <c r="N3202" s="44" t="str">
        <f t="shared" ca="1" si="1502"/>
        <v/>
      </c>
      <c r="O3202" s="108" t="str">
        <f t="shared" si="1486"/>
        <v/>
      </c>
      <c r="P3202" s="102" t="str">
        <f t="shared" si="1487"/>
        <v/>
      </c>
      <c r="Q3202" s="102" t="str">
        <f t="shared" si="1488"/>
        <v/>
      </c>
      <c r="R3202" s="120" t="str">
        <f t="shared" si="1489"/>
        <v/>
      </c>
      <c r="S3202" s="54" t="str">
        <f t="shared" si="1490"/>
        <v/>
      </c>
      <c r="T3202" s="5" t="str">
        <f t="shared" si="1491"/>
        <v/>
      </c>
      <c r="U3202" s="152" t="str">
        <f t="shared" si="1474"/>
        <v/>
      </c>
      <c r="V3202" s="152" t="str">
        <f t="shared" si="1475"/>
        <v/>
      </c>
      <c r="W3202" s="153" t="str">
        <f t="shared" si="1476"/>
        <v/>
      </c>
      <c r="X3202" s="153" t="str">
        <f t="shared" si="1477"/>
        <v/>
      </c>
      <c r="Y3202" s="153" t="str">
        <f t="shared" si="1478"/>
        <v/>
      </c>
      <c r="Z3202" s="153" t="str">
        <f t="shared" si="1479"/>
        <v/>
      </c>
      <c r="AA3202" s="152" t="str">
        <f t="shared" si="1480"/>
        <v/>
      </c>
      <c r="AB3202" s="152" t="str">
        <f t="shared" si="1481"/>
        <v/>
      </c>
      <c r="AC3202" s="154" t="str">
        <f t="shared" si="1492"/>
        <v/>
      </c>
      <c r="AD3202" s="154" t="str">
        <f t="shared" si="1493"/>
        <v/>
      </c>
      <c r="AE3202" s="3" t="str">
        <f t="shared" si="1494"/>
        <v/>
      </c>
      <c r="AF3202" s="3" t="str">
        <f t="shared" si="1495"/>
        <v/>
      </c>
      <c r="AG3202" s="3" t="str">
        <f t="shared" si="1496"/>
        <v/>
      </c>
      <c r="AH3202" s="4" t="str">
        <f t="shared" si="1497"/>
        <v/>
      </c>
      <c r="AI3202" s="75" t="str">
        <f t="shared" si="1498"/>
        <v/>
      </c>
      <c r="AJ3202" s="75" t="str">
        <f t="shared" si="1499"/>
        <v/>
      </c>
    </row>
    <row r="3203" spans="1:36">
      <c r="A3203" s="41" t="str">
        <f t="shared" si="1482"/>
        <v/>
      </c>
      <c r="B3203" s="150" t="str">
        <f>IF(ISNUMBER(A3203),INDEX('MetaTrader Import'!$H$13:$J$5893,TRUNC(((A3203-$A$39+1)-1)/3)+1,MOD((A3203-$A$39+1)-1,3)+1),"")</f>
        <v/>
      </c>
      <c r="C3203" s="43" t="str">
        <f t="shared" si="1483"/>
        <v/>
      </c>
      <c r="D3203" s="43" t="str">
        <f t="shared" ref="D3203:D3266" ca="1" si="1503">IF(A3203&lt;&gt;"",NORMINV(RAND(),($C$23-C3203)*$C$28,$C$27)+NORMINV(RAND(),IF(RAND()&gt;$C$26,$C$25,0),$C$27),"")</f>
        <v/>
      </c>
      <c r="E3203" s="43" t="str">
        <f t="shared" si="1484"/>
        <v/>
      </c>
      <c r="F3203" s="43" t="str">
        <f t="shared" si="1485"/>
        <v/>
      </c>
      <c r="G3203" s="43" t="str">
        <f>IF(A3203&lt;&gt;"",IF(A3203&lt;Data!$G$11*0.25,$C$13/$G$32,IF(A3203&gt;Data!$G$11*0.25,$C$13,$C$13*10)),"")</f>
        <v/>
      </c>
      <c r="H3203" s="43" t="str">
        <f>IF(A3203&lt;&gt;"",IF(Data!$G$9="constant",$C$13,IF(Data!$G$9="squeeze",G3203,F3203)),"")</f>
        <v/>
      </c>
      <c r="I3203" s="38" t="str">
        <f ca="1">IF(ISNUMBER(A3203),NORMINV(RAND(),0,IF(AND(Data!$G$9="squeeze",A3203&lt;Data!$G$11*0.25),$H$32,1)*$C$30*$C$13)*($C$14*$C$12),"")</f>
        <v/>
      </c>
      <c r="J3203" s="42" t="str">
        <f ca="1">IFERROR(IF(Data!$C$6="Real",B3203,I3203+J3202+($C$14*$C$12)*(NORMINV(RAND(),$C$15,CHOOSE($G$13,$C$13,F3203,G3203)))),"")</f>
        <v/>
      </c>
      <c r="K3203" s="88" t="str">
        <f>IF(ISNUMBER(A3203), IF($G$16="fixed",$G$17,MIN(H3203*Data!$C$7*$C$16*0.5,$C$17*Data!$C$7))*$C$12,"")</f>
        <v/>
      </c>
      <c r="L3203" s="42" t="str">
        <f t="shared" ca="1" si="1500"/>
        <v/>
      </c>
      <c r="M3203" s="44" t="str">
        <f t="shared" ca="1" si="1501"/>
        <v/>
      </c>
      <c r="N3203" s="44" t="str">
        <f t="shared" ca="1" si="1502"/>
        <v/>
      </c>
      <c r="O3203" s="108" t="str">
        <f t="shared" si="1486"/>
        <v/>
      </c>
      <c r="P3203" s="102" t="str">
        <f t="shared" si="1487"/>
        <v/>
      </c>
      <c r="Q3203" s="102" t="str">
        <f t="shared" si="1488"/>
        <v/>
      </c>
      <c r="R3203" s="120" t="str">
        <f t="shared" si="1489"/>
        <v/>
      </c>
      <c r="S3203" s="54" t="str">
        <f t="shared" si="1490"/>
        <v/>
      </c>
      <c r="T3203" s="5" t="str">
        <f t="shared" si="1491"/>
        <v/>
      </c>
      <c r="U3203" s="152" t="str">
        <f t="shared" ref="U3203:U3266" si="1504">IF(NOT(ISNUMBER(T3203)),"",IF(S3203=1,T3203,IF(M3203&gt;U3202,M3203,IF(ISNUMBER(U3202),U3202,""))))</f>
        <v/>
      </c>
      <c r="V3203" s="152" t="str">
        <f t="shared" ref="V3203:V3266" si="1505">IF(NOT(ISNUMBER(T3203)),"",IF(S3203=1,T3203,IF(N3203&lt;V3202,N3203,IF(ISNUMBER(V3202),V3202,""))))</f>
        <v/>
      </c>
      <c r="W3203" s="153" t="str">
        <f t="shared" ref="W3203:W3266" si="1506">IF(NOT(ISNUMBER(T3203)),"",MIN($F$24,IF(TRUNC((U3203-T3203)/$E$24*$G$12)+0&gt;IF(ISNUMBER(W3202),W3202,0),TRUNC((U3203-T3203)/$E$24*$G$12)+0,IF(ISNUMBER(W3202),W3202,0))))</f>
        <v/>
      </c>
      <c r="X3203" s="153" t="str">
        <f t="shared" ref="X3203:X3266" si="1507">IF(NOT(ISNUMBER(T3203)),"",MIN($F$24,IF(-TRUNC((V3203-T3203)/$E$24*$G$12)+0&gt;IF(ISNUMBER(X3202),X3202,0),-TRUNC((V3203-T3203)/$E$24*$G$12)+0,IF(ISNUMBER(X3202),X3202,0))))</f>
        <v/>
      </c>
      <c r="Y3203" s="153" t="str">
        <f t="shared" ref="Y3203:Y3266" si="1508">IF(ISNUMBER(W3203),(IF(W3203=0,0,1))*IF(ABS($I$24)=2,POWER(2,W3203-1),W3203)*SIGN($I$24)*$K$24,"")</f>
        <v/>
      </c>
      <c r="Z3203" s="153" t="str">
        <f t="shared" ref="Z3203:Z3266" si="1509">IF(ISNUMBER(X3203),(IF(X3203=0,0,1))*IF(ABS($I$24)=2,POWER(2,X3203-1),X3203)*SIGN($I$24)*$K$24,"")</f>
        <v/>
      </c>
      <c r="AA3203" s="152" t="str">
        <f t="shared" ref="AA3203:AA3266" si="1510">IF(OR(NOT(ISNUMBER(T3203)),W3203&lt;1),"",IF(OR(NOT(ISNUMBER(W3202)),W3202=0),IF(SIGN(Y3203)=1,M3203,N3203),(Y3202*AA3202+(Y3203-Y3202)*IF(SIGN(Y3203)=1,M3203,N3203))/Y3203))</f>
        <v/>
      </c>
      <c r="AB3203" s="152" t="str">
        <f t="shared" ref="AB3203:AB3266" si="1511">IF(OR(NOT(ISNUMBER(T3203)),X3203&lt;1),"",IF(OR(NOT(ISNUMBER(X3202)),X3202=0),IF(SIGN(Z3203)=1,N3203,M3203),(Z3202*AB3202+(Z3203-Z3202)*IF(SIGN(Z3203)=1,N3203,M3203))/Z3203))</f>
        <v/>
      </c>
      <c r="AC3203" s="154" t="str">
        <f t="shared" si="1492"/>
        <v/>
      </c>
      <c r="AD3203" s="154" t="str">
        <f t="shared" si="1493"/>
        <v/>
      </c>
      <c r="AE3203" s="3" t="str">
        <f t="shared" si="1494"/>
        <v/>
      </c>
      <c r="AF3203" s="3" t="str">
        <f t="shared" si="1495"/>
        <v/>
      </c>
      <c r="AG3203" s="3" t="str">
        <f t="shared" si="1496"/>
        <v/>
      </c>
      <c r="AH3203" s="4" t="str">
        <f t="shared" si="1497"/>
        <v/>
      </c>
      <c r="AI3203" s="75" t="str">
        <f t="shared" si="1498"/>
        <v/>
      </c>
      <c r="AJ3203" s="75" t="str">
        <f t="shared" si="1499"/>
        <v/>
      </c>
    </row>
    <row r="3204" spans="1:36">
      <c r="A3204" s="41" t="str">
        <f t="shared" ref="A3204:A3267" si="1512">IFERROR(IF(A3203+1&gt;$C$19,"",A3203+1),"")</f>
        <v/>
      </c>
      <c r="B3204" s="150" t="str">
        <f>IF(ISNUMBER(A3204),INDEX('MetaTrader Import'!$H$13:$J$5893,TRUNC(((A3204-$A$39+1)-1)/3)+1,MOD((A3204-$A$39+1)-1,3)+1),"")</f>
        <v/>
      </c>
      <c r="C3204" s="43" t="str">
        <f t="shared" ref="C3204:C3267" si="1513">IF(A3204&lt;&gt;"",E3203,"")</f>
        <v/>
      </c>
      <c r="D3204" s="43" t="str">
        <f t="shared" ca="1" si="1503"/>
        <v/>
      </c>
      <c r="E3204" s="43" t="str">
        <f t="shared" ref="E3204:E3267" si="1514">IF(A3204&lt;&gt;"",C3204+D3204,"")</f>
        <v/>
      </c>
      <c r="F3204" s="43" t="str">
        <f t="shared" ref="F3204:F3267" si="1515">IF(A3204&lt;&gt;"",$C$13*ABS(E3204)/$C$23,"")</f>
        <v/>
      </c>
      <c r="G3204" s="43" t="str">
        <f>IF(A3204&lt;&gt;"",IF(A3204&lt;Data!$G$11*0.25,$C$13/$G$32,IF(A3204&gt;Data!$G$11*0.25,$C$13,$C$13*10)),"")</f>
        <v/>
      </c>
      <c r="H3204" s="43" t="str">
        <f>IF(A3204&lt;&gt;"",IF(Data!$G$9="constant",$C$13,IF(Data!$G$9="squeeze",G3204,F3204)),"")</f>
        <v/>
      </c>
      <c r="I3204" s="38" t="str">
        <f ca="1">IF(ISNUMBER(A3204),NORMINV(RAND(),0,IF(AND(Data!$G$9="squeeze",A3204&lt;Data!$G$11*0.25),$H$32,1)*$C$30*$C$13)*($C$14*$C$12),"")</f>
        <v/>
      </c>
      <c r="J3204" s="42" t="str">
        <f ca="1">IFERROR(IF(Data!$C$6="Real",B3204,I3204+J3203+($C$14*$C$12)*(NORMINV(RAND(),$C$15,CHOOSE($G$13,$C$13,F3204,G3204)))),"")</f>
        <v/>
      </c>
      <c r="K3204" s="88" t="str">
        <f>IF(ISNUMBER(A3204), IF($G$16="fixed",$G$17,MIN(H3204*Data!$C$7*$C$16*0.5,$C$17*Data!$C$7))*$C$12,"")</f>
        <v/>
      </c>
      <c r="L3204" s="42" t="str">
        <f t="shared" ca="1" si="1500"/>
        <v/>
      </c>
      <c r="M3204" s="44" t="str">
        <f t="shared" ca="1" si="1501"/>
        <v/>
      </c>
      <c r="N3204" s="44" t="str">
        <f t="shared" ca="1" si="1502"/>
        <v/>
      </c>
      <c r="O3204" s="108" t="str">
        <f t="shared" ref="O3204:O3267" si="1516">IF(ISNUMBER(A3204),$G$12*SLOPE(L3190:L3204,A3190:A3204),"")</f>
        <v/>
      </c>
      <c r="P3204" s="102" t="str">
        <f t="shared" ref="P3204:P3267" si="1517">IF(ISNUMBER(A3204),STDEV(L3190:L3204)*$G$12,"")</f>
        <v/>
      </c>
      <c r="Q3204" s="102" t="str">
        <f t="shared" ref="Q3204:Q3267" si="1518">IF(ISNUMBER(A3204),SLOPE(P3190:P3204,A3190:A3204),"")</f>
        <v/>
      </c>
      <c r="R3204" s="120" t="str">
        <f t="shared" ref="R3204:R3267" si="1519">IF(ISNUMBER(A3204),R3203+S3203,"")</f>
        <v/>
      </c>
      <c r="S3204" s="54" t="str">
        <f t="shared" ref="S3204:S3267" si="1520">IF(ISNUMBER(A3204),IF(AND(R3204&lt;$M$24,Q3204&lt;$F$28,ABS(O3204)&lt;$F$27,P3204&lt;$F$26,NOT(ISNUMBER(T3203))),1,0),"")</f>
        <v/>
      </c>
      <c r="T3204" s="5" t="str">
        <f t="shared" ref="T3204:T3267" si="1521">IF(ISNUMBER(A3204),IF(S3204=1,L3204,IF(AG3203="Y","",IF(ISNUMBER(T3203),T3203,""))),"")</f>
        <v/>
      </c>
      <c r="U3204" s="152" t="str">
        <f t="shared" si="1504"/>
        <v/>
      </c>
      <c r="V3204" s="152" t="str">
        <f t="shared" si="1505"/>
        <v/>
      </c>
      <c r="W3204" s="153" t="str">
        <f t="shared" si="1506"/>
        <v/>
      </c>
      <c r="X3204" s="153" t="str">
        <f t="shared" si="1507"/>
        <v/>
      </c>
      <c r="Y3204" s="153" t="str">
        <f t="shared" si="1508"/>
        <v/>
      </c>
      <c r="Z3204" s="153" t="str">
        <f t="shared" si="1509"/>
        <v/>
      </c>
      <c r="AA3204" s="152" t="str">
        <f t="shared" si="1510"/>
        <v/>
      </c>
      <c r="AB3204" s="152" t="str">
        <f t="shared" si="1511"/>
        <v/>
      </c>
      <c r="AC3204" s="154" t="str">
        <f t="shared" ref="AC3204:AC3267" si="1522">IFERROR(-SIGN(Y3204)*(AA3204-IF(SIGN(Y3204)=1,N3204,M3204))*$G$12*ABS(Y3204),"")</f>
        <v/>
      </c>
      <c r="AD3204" s="154" t="str">
        <f t="shared" ref="AD3204:AD3267" si="1523">IFERROR(SIGN(Z3204)*(AB3204-IF(SIGN(Z3204)=1,M3204,N3204))*$G$12*ABS(Z3204),"")</f>
        <v/>
      </c>
      <c r="AE3204" s="3" t="str">
        <f t="shared" ref="AE3204:AE3267" si="1524">IF(ISNUMBER(A3204),IFERROR((IF(ISNUMBER(AC3204),AC3204,0)+IF(ISNUMBER(AD3204),AD3204,0))/(ABS(Y3204)+ABS(Z3204)),0),"")</f>
        <v/>
      </c>
      <c r="AF3204" s="3" t="str">
        <f t="shared" ref="AF3204:AF3267" si="1525">IF(ISNUMBER(A3204),IF(ISNUMBER(AC3204),AC3204,0)+IF(ISNUMBER(AD3204),AD3204,0),"")</f>
        <v/>
      </c>
      <c r="AG3204" s="3" t="str">
        <f t="shared" ref="AG3204:AG3267" si="1526">IF(NOT(ISNUMBER(T3204)),"",IF(OR(AF3204&gt;$G$24,AF3204&lt;-$H$24,A3204+1&gt;$C$19),"Y","N"))</f>
        <v/>
      </c>
      <c r="AH3204" s="4" t="str">
        <f t="shared" ref="AH3204:AH3267" si="1527">IF(AG3204="y",AF3204*10*$C$11,"")</f>
        <v/>
      </c>
      <c r="AI3204" s="75" t="str">
        <f t="shared" ref="AI3204:AI3267" si="1528">IF(ISNUMBER(A3204),IF(ISNUMBER(AH3204),AJ3204,AF3204*10*$C$11+AJ3204),"")</f>
        <v/>
      </c>
      <c r="AJ3204" s="75" t="str">
        <f t="shared" ref="AJ3204:AJ3267" si="1529">IF(ISNUMBER(A3204),AJ3203+IF(ISNUMBER(AH3204),AH3204,0),"")</f>
        <v/>
      </c>
    </row>
    <row r="3205" spans="1:36">
      <c r="A3205" s="41" t="str">
        <f t="shared" si="1512"/>
        <v/>
      </c>
      <c r="B3205" s="150" t="str">
        <f>IF(ISNUMBER(A3205),INDEX('MetaTrader Import'!$H$13:$J$5893,TRUNC(((A3205-$A$39+1)-1)/3)+1,MOD((A3205-$A$39+1)-1,3)+1),"")</f>
        <v/>
      </c>
      <c r="C3205" s="43" t="str">
        <f t="shared" si="1513"/>
        <v/>
      </c>
      <c r="D3205" s="43" t="str">
        <f t="shared" ca="1" si="1503"/>
        <v/>
      </c>
      <c r="E3205" s="43" t="str">
        <f t="shared" si="1514"/>
        <v/>
      </c>
      <c r="F3205" s="43" t="str">
        <f t="shared" si="1515"/>
        <v/>
      </c>
      <c r="G3205" s="43" t="str">
        <f>IF(A3205&lt;&gt;"",IF(A3205&lt;Data!$G$11*0.25,$C$13/$G$32,IF(A3205&gt;Data!$G$11*0.25,$C$13,$C$13*10)),"")</f>
        <v/>
      </c>
      <c r="H3205" s="43" t="str">
        <f>IF(A3205&lt;&gt;"",IF(Data!$G$9="constant",$C$13,IF(Data!$G$9="squeeze",G3205,F3205)),"")</f>
        <v/>
      </c>
      <c r="I3205" s="38" t="str">
        <f ca="1">IF(ISNUMBER(A3205),NORMINV(RAND(),0,IF(AND(Data!$G$9="squeeze",A3205&lt;Data!$G$11*0.25),$H$32,1)*$C$30*$C$13)*($C$14*$C$12),"")</f>
        <v/>
      </c>
      <c r="J3205" s="42" t="str">
        <f ca="1">IFERROR(IF(Data!$C$6="Real",B3205,I3205+J3204+($C$14*$C$12)*(NORMINV(RAND(),$C$15,CHOOSE($G$13,$C$13,F3205,G3205)))),"")</f>
        <v/>
      </c>
      <c r="K3205" s="88" t="str">
        <f>IF(ISNUMBER(A3205), IF($G$16="fixed",$G$17,MIN(H3205*Data!$C$7*$C$16*0.5,$C$17*Data!$C$7))*$C$12,"")</f>
        <v/>
      </c>
      <c r="L3205" s="42" t="str">
        <f t="shared" ca="1" si="1500"/>
        <v/>
      </c>
      <c r="M3205" s="44" t="str">
        <f t="shared" ca="1" si="1501"/>
        <v/>
      </c>
      <c r="N3205" s="44" t="str">
        <f t="shared" ca="1" si="1502"/>
        <v/>
      </c>
      <c r="O3205" s="108" t="str">
        <f t="shared" si="1516"/>
        <v/>
      </c>
      <c r="P3205" s="102" t="str">
        <f t="shared" si="1517"/>
        <v/>
      </c>
      <c r="Q3205" s="102" t="str">
        <f t="shared" si="1518"/>
        <v/>
      </c>
      <c r="R3205" s="120" t="str">
        <f t="shared" si="1519"/>
        <v/>
      </c>
      <c r="S3205" s="54" t="str">
        <f t="shared" si="1520"/>
        <v/>
      </c>
      <c r="T3205" s="5" t="str">
        <f t="shared" si="1521"/>
        <v/>
      </c>
      <c r="U3205" s="152" t="str">
        <f t="shared" si="1504"/>
        <v/>
      </c>
      <c r="V3205" s="152" t="str">
        <f t="shared" si="1505"/>
        <v/>
      </c>
      <c r="W3205" s="153" t="str">
        <f t="shared" si="1506"/>
        <v/>
      </c>
      <c r="X3205" s="153" t="str">
        <f t="shared" si="1507"/>
        <v/>
      </c>
      <c r="Y3205" s="153" t="str">
        <f t="shared" si="1508"/>
        <v/>
      </c>
      <c r="Z3205" s="153" t="str">
        <f t="shared" si="1509"/>
        <v/>
      </c>
      <c r="AA3205" s="152" t="str">
        <f t="shared" si="1510"/>
        <v/>
      </c>
      <c r="AB3205" s="152" t="str">
        <f t="shared" si="1511"/>
        <v/>
      </c>
      <c r="AC3205" s="154" t="str">
        <f t="shared" si="1522"/>
        <v/>
      </c>
      <c r="AD3205" s="154" t="str">
        <f t="shared" si="1523"/>
        <v/>
      </c>
      <c r="AE3205" s="3" t="str">
        <f t="shared" si="1524"/>
        <v/>
      </c>
      <c r="AF3205" s="3" t="str">
        <f t="shared" si="1525"/>
        <v/>
      </c>
      <c r="AG3205" s="3" t="str">
        <f t="shared" si="1526"/>
        <v/>
      </c>
      <c r="AH3205" s="4" t="str">
        <f t="shared" si="1527"/>
        <v/>
      </c>
      <c r="AI3205" s="75" t="str">
        <f t="shared" si="1528"/>
        <v/>
      </c>
      <c r="AJ3205" s="75" t="str">
        <f t="shared" si="1529"/>
        <v/>
      </c>
    </row>
    <row r="3206" spans="1:36">
      <c r="A3206" s="41" t="str">
        <f t="shared" si="1512"/>
        <v/>
      </c>
      <c r="B3206" s="150" t="str">
        <f>IF(ISNUMBER(A3206),INDEX('MetaTrader Import'!$H$13:$J$5893,TRUNC(((A3206-$A$39+1)-1)/3)+1,MOD((A3206-$A$39+1)-1,3)+1),"")</f>
        <v/>
      </c>
      <c r="C3206" s="43" t="str">
        <f t="shared" si="1513"/>
        <v/>
      </c>
      <c r="D3206" s="43" t="str">
        <f t="shared" ca="1" si="1503"/>
        <v/>
      </c>
      <c r="E3206" s="43" t="str">
        <f t="shared" si="1514"/>
        <v/>
      </c>
      <c r="F3206" s="43" t="str">
        <f t="shared" si="1515"/>
        <v/>
      </c>
      <c r="G3206" s="43" t="str">
        <f>IF(A3206&lt;&gt;"",IF(A3206&lt;Data!$G$11*0.25,$C$13/$G$32,IF(A3206&gt;Data!$G$11*0.25,$C$13,$C$13*10)),"")</f>
        <v/>
      </c>
      <c r="H3206" s="43" t="str">
        <f>IF(A3206&lt;&gt;"",IF(Data!$G$9="constant",$C$13,IF(Data!$G$9="squeeze",G3206,F3206)),"")</f>
        <v/>
      </c>
      <c r="I3206" s="38" t="str">
        <f ca="1">IF(ISNUMBER(A3206),NORMINV(RAND(),0,IF(AND(Data!$G$9="squeeze",A3206&lt;Data!$G$11*0.25),$H$32,1)*$C$30*$C$13)*($C$14*$C$12),"")</f>
        <v/>
      </c>
      <c r="J3206" s="42" t="str">
        <f ca="1">IFERROR(IF(Data!$C$6="Real",B3206,I3206+J3205+($C$14*$C$12)*(NORMINV(RAND(),$C$15,CHOOSE($G$13,$C$13,F3206,G3206)))),"")</f>
        <v/>
      </c>
      <c r="K3206" s="88" t="str">
        <f>IF(ISNUMBER(A3206), IF($G$16="fixed",$G$17,MIN(H3206*Data!$C$7*$C$16*0.5,$C$17*Data!$C$7))*$C$12,"")</f>
        <v/>
      </c>
      <c r="L3206" s="42" t="str">
        <f t="shared" ref="L3206:L3269" ca="1" si="1530">IFERROR(J3206,"")</f>
        <v/>
      </c>
      <c r="M3206" s="44" t="str">
        <f t="shared" ref="M3206:M3269" ca="1" si="1531">IFERROR(L3206+K3206*0.5,"")</f>
        <v/>
      </c>
      <c r="N3206" s="44" t="str">
        <f t="shared" ref="N3206:N3269" ca="1" si="1532">IFERROR(L3206-K3206*0.5,"")</f>
        <v/>
      </c>
      <c r="O3206" s="108" t="str">
        <f t="shared" si="1516"/>
        <v/>
      </c>
      <c r="P3206" s="102" t="str">
        <f t="shared" si="1517"/>
        <v/>
      </c>
      <c r="Q3206" s="102" t="str">
        <f t="shared" si="1518"/>
        <v/>
      </c>
      <c r="R3206" s="120" t="str">
        <f t="shared" si="1519"/>
        <v/>
      </c>
      <c r="S3206" s="54" t="str">
        <f t="shared" si="1520"/>
        <v/>
      </c>
      <c r="T3206" s="5" t="str">
        <f t="shared" si="1521"/>
        <v/>
      </c>
      <c r="U3206" s="152" t="str">
        <f t="shared" si="1504"/>
        <v/>
      </c>
      <c r="V3206" s="152" t="str">
        <f t="shared" si="1505"/>
        <v/>
      </c>
      <c r="W3206" s="153" t="str">
        <f t="shared" si="1506"/>
        <v/>
      </c>
      <c r="X3206" s="153" t="str">
        <f t="shared" si="1507"/>
        <v/>
      </c>
      <c r="Y3206" s="153" t="str">
        <f t="shared" si="1508"/>
        <v/>
      </c>
      <c r="Z3206" s="153" t="str">
        <f t="shared" si="1509"/>
        <v/>
      </c>
      <c r="AA3206" s="152" t="str">
        <f t="shared" si="1510"/>
        <v/>
      </c>
      <c r="AB3206" s="152" t="str">
        <f t="shared" si="1511"/>
        <v/>
      </c>
      <c r="AC3206" s="154" t="str">
        <f t="shared" si="1522"/>
        <v/>
      </c>
      <c r="AD3206" s="154" t="str">
        <f t="shared" si="1523"/>
        <v/>
      </c>
      <c r="AE3206" s="3" t="str">
        <f t="shared" si="1524"/>
        <v/>
      </c>
      <c r="AF3206" s="3" t="str">
        <f t="shared" si="1525"/>
        <v/>
      </c>
      <c r="AG3206" s="3" t="str">
        <f t="shared" si="1526"/>
        <v/>
      </c>
      <c r="AH3206" s="4" t="str">
        <f t="shared" si="1527"/>
        <v/>
      </c>
      <c r="AI3206" s="75" t="str">
        <f t="shared" si="1528"/>
        <v/>
      </c>
      <c r="AJ3206" s="75" t="str">
        <f t="shared" si="1529"/>
        <v/>
      </c>
    </row>
    <row r="3207" spans="1:36">
      <c r="A3207" s="41" t="str">
        <f t="shared" si="1512"/>
        <v/>
      </c>
      <c r="B3207" s="150" t="str">
        <f>IF(ISNUMBER(A3207),INDEX('MetaTrader Import'!$H$13:$J$5893,TRUNC(((A3207-$A$39+1)-1)/3)+1,MOD((A3207-$A$39+1)-1,3)+1),"")</f>
        <v/>
      </c>
      <c r="C3207" s="43" t="str">
        <f t="shared" si="1513"/>
        <v/>
      </c>
      <c r="D3207" s="43" t="str">
        <f t="shared" ca="1" si="1503"/>
        <v/>
      </c>
      <c r="E3207" s="43" t="str">
        <f t="shared" si="1514"/>
        <v/>
      </c>
      <c r="F3207" s="43" t="str">
        <f t="shared" si="1515"/>
        <v/>
      </c>
      <c r="G3207" s="43" t="str">
        <f>IF(A3207&lt;&gt;"",IF(A3207&lt;Data!$G$11*0.25,$C$13/$G$32,IF(A3207&gt;Data!$G$11*0.25,$C$13,$C$13*10)),"")</f>
        <v/>
      </c>
      <c r="H3207" s="43" t="str">
        <f>IF(A3207&lt;&gt;"",IF(Data!$G$9="constant",$C$13,IF(Data!$G$9="squeeze",G3207,F3207)),"")</f>
        <v/>
      </c>
      <c r="I3207" s="38" t="str">
        <f ca="1">IF(ISNUMBER(A3207),NORMINV(RAND(),0,IF(AND(Data!$G$9="squeeze",A3207&lt;Data!$G$11*0.25),$H$32,1)*$C$30*$C$13)*($C$14*$C$12),"")</f>
        <v/>
      </c>
      <c r="J3207" s="42" t="str">
        <f ca="1">IFERROR(IF(Data!$C$6="Real",B3207,I3207+J3206+($C$14*$C$12)*(NORMINV(RAND(),$C$15,CHOOSE($G$13,$C$13,F3207,G3207)))),"")</f>
        <v/>
      </c>
      <c r="K3207" s="88" t="str">
        <f>IF(ISNUMBER(A3207), IF($G$16="fixed",$G$17,MIN(H3207*Data!$C$7*$C$16*0.5,$C$17*Data!$C$7))*$C$12,"")</f>
        <v/>
      </c>
      <c r="L3207" s="42" t="str">
        <f t="shared" ca="1" si="1530"/>
        <v/>
      </c>
      <c r="M3207" s="44" t="str">
        <f t="shared" ca="1" si="1531"/>
        <v/>
      </c>
      <c r="N3207" s="44" t="str">
        <f t="shared" ca="1" si="1532"/>
        <v/>
      </c>
      <c r="O3207" s="108" t="str">
        <f t="shared" si="1516"/>
        <v/>
      </c>
      <c r="P3207" s="102" t="str">
        <f t="shared" si="1517"/>
        <v/>
      </c>
      <c r="Q3207" s="102" t="str">
        <f t="shared" si="1518"/>
        <v/>
      </c>
      <c r="R3207" s="120" t="str">
        <f t="shared" si="1519"/>
        <v/>
      </c>
      <c r="S3207" s="54" t="str">
        <f t="shared" si="1520"/>
        <v/>
      </c>
      <c r="T3207" s="5" t="str">
        <f t="shared" si="1521"/>
        <v/>
      </c>
      <c r="U3207" s="152" t="str">
        <f t="shared" si="1504"/>
        <v/>
      </c>
      <c r="V3207" s="152" t="str">
        <f t="shared" si="1505"/>
        <v/>
      </c>
      <c r="W3207" s="153" t="str">
        <f t="shared" si="1506"/>
        <v/>
      </c>
      <c r="X3207" s="153" t="str">
        <f t="shared" si="1507"/>
        <v/>
      </c>
      <c r="Y3207" s="153" t="str">
        <f t="shared" si="1508"/>
        <v/>
      </c>
      <c r="Z3207" s="153" t="str">
        <f t="shared" si="1509"/>
        <v/>
      </c>
      <c r="AA3207" s="152" t="str">
        <f t="shared" si="1510"/>
        <v/>
      </c>
      <c r="AB3207" s="152" t="str">
        <f t="shared" si="1511"/>
        <v/>
      </c>
      <c r="AC3207" s="154" t="str">
        <f t="shared" si="1522"/>
        <v/>
      </c>
      <c r="AD3207" s="154" t="str">
        <f t="shared" si="1523"/>
        <v/>
      </c>
      <c r="AE3207" s="3" t="str">
        <f t="shared" si="1524"/>
        <v/>
      </c>
      <c r="AF3207" s="3" t="str">
        <f t="shared" si="1525"/>
        <v/>
      </c>
      <c r="AG3207" s="3" t="str">
        <f t="shared" si="1526"/>
        <v/>
      </c>
      <c r="AH3207" s="4" t="str">
        <f t="shared" si="1527"/>
        <v/>
      </c>
      <c r="AI3207" s="75" t="str">
        <f t="shared" si="1528"/>
        <v/>
      </c>
      <c r="AJ3207" s="75" t="str">
        <f t="shared" si="1529"/>
        <v/>
      </c>
    </row>
    <row r="3208" spans="1:36">
      <c r="A3208" s="41" t="str">
        <f t="shared" si="1512"/>
        <v/>
      </c>
      <c r="B3208" s="150" t="str">
        <f>IF(ISNUMBER(A3208),INDEX('MetaTrader Import'!$H$13:$J$5893,TRUNC(((A3208-$A$39+1)-1)/3)+1,MOD((A3208-$A$39+1)-1,3)+1),"")</f>
        <v/>
      </c>
      <c r="C3208" s="43" t="str">
        <f t="shared" si="1513"/>
        <v/>
      </c>
      <c r="D3208" s="43" t="str">
        <f t="shared" ca="1" si="1503"/>
        <v/>
      </c>
      <c r="E3208" s="43" t="str">
        <f t="shared" si="1514"/>
        <v/>
      </c>
      <c r="F3208" s="43" t="str">
        <f t="shared" si="1515"/>
        <v/>
      </c>
      <c r="G3208" s="43" t="str">
        <f>IF(A3208&lt;&gt;"",IF(A3208&lt;Data!$G$11*0.25,$C$13/$G$32,IF(A3208&gt;Data!$G$11*0.25,$C$13,$C$13*10)),"")</f>
        <v/>
      </c>
      <c r="H3208" s="43" t="str">
        <f>IF(A3208&lt;&gt;"",IF(Data!$G$9="constant",$C$13,IF(Data!$G$9="squeeze",G3208,F3208)),"")</f>
        <v/>
      </c>
      <c r="I3208" s="38" t="str">
        <f ca="1">IF(ISNUMBER(A3208),NORMINV(RAND(),0,IF(AND(Data!$G$9="squeeze",A3208&lt;Data!$G$11*0.25),$H$32,1)*$C$30*$C$13)*($C$14*$C$12),"")</f>
        <v/>
      </c>
      <c r="J3208" s="42" t="str">
        <f ca="1">IFERROR(IF(Data!$C$6="Real",B3208,I3208+J3207+($C$14*$C$12)*(NORMINV(RAND(),$C$15,CHOOSE($G$13,$C$13,F3208,G3208)))),"")</f>
        <v/>
      </c>
      <c r="K3208" s="88" t="str">
        <f>IF(ISNUMBER(A3208), IF($G$16="fixed",$G$17,MIN(H3208*Data!$C$7*$C$16*0.5,$C$17*Data!$C$7))*$C$12,"")</f>
        <v/>
      </c>
      <c r="L3208" s="42" t="str">
        <f t="shared" ca="1" si="1530"/>
        <v/>
      </c>
      <c r="M3208" s="44" t="str">
        <f t="shared" ca="1" si="1531"/>
        <v/>
      </c>
      <c r="N3208" s="44" t="str">
        <f t="shared" ca="1" si="1532"/>
        <v/>
      </c>
      <c r="O3208" s="108" t="str">
        <f t="shared" si="1516"/>
        <v/>
      </c>
      <c r="P3208" s="102" t="str">
        <f t="shared" si="1517"/>
        <v/>
      </c>
      <c r="Q3208" s="102" t="str">
        <f t="shared" si="1518"/>
        <v/>
      </c>
      <c r="R3208" s="120" t="str">
        <f t="shared" si="1519"/>
        <v/>
      </c>
      <c r="S3208" s="54" t="str">
        <f t="shared" si="1520"/>
        <v/>
      </c>
      <c r="T3208" s="5" t="str">
        <f t="shared" si="1521"/>
        <v/>
      </c>
      <c r="U3208" s="152" t="str">
        <f t="shared" si="1504"/>
        <v/>
      </c>
      <c r="V3208" s="152" t="str">
        <f t="shared" si="1505"/>
        <v/>
      </c>
      <c r="W3208" s="153" t="str">
        <f t="shared" si="1506"/>
        <v/>
      </c>
      <c r="X3208" s="153" t="str">
        <f t="shared" si="1507"/>
        <v/>
      </c>
      <c r="Y3208" s="153" t="str">
        <f t="shared" si="1508"/>
        <v/>
      </c>
      <c r="Z3208" s="153" t="str">
        <f t="shared" si="1509"/>
        <v/>
      </c>
      <c r="AA3208" s="152" t="str">
        <f t="shared" si="1510"/>
        <v/>
      </c>
      <c r="AB3208" s="152" t="str">
        <f t="shared" si="1511"/>
        <v/>
      </c>
      <c r="AC3208" s="154" t="str">
        <f t="shared" si="1522"/>
        <v/>
      </c>
      <c r="AD3208" s="154" t="str">
        <f t="shared" si="1523"/>
        <v/>
      </c>
      <c r="AE3208" s="3" t="str">
        <f t="shared" si="1524"/>
        <v/>
      </c>
      <c r="AF3208" s="3" t="str">
        <f t="shared" si="1525"/>
        <v/>
      </c>
      <c r="AG3208" s="3" t="str">
        <f t="shared" si="1526"/>
        <v/>
      </c>
      <c r="AH3208" s="4" t="str">
        <f t="shared" si="1527"/>
        <v/>
      </c>
      <c r="AI3208" s="75" t="str">
        <f t="shared" si="1528"/>
        <v/>
      </c>
      <c r="AJ3208" s="75" t="str">
        <f t="shared" si="1529"/>
        <v/>
      </c>
    </row>
    <row r="3209" spans="1:36">
      <c r="A3209" s="41" t="str">
        <f t="shared" si="1512"/>
        <v/>
      </c>
      <c r="B3209" s="150" t="str">
        <f>IF(ISNUMBER(A3209),INDEX('MetaTrader Import'!$H$13:$J$5893,TRUNC(((A3209-$A$39+1)-1)/3)+1,MOD((A3209-$A$39+1)-1,3)+1),"")</f>
        <v/>
      </c>
      <c r="C3209" s="43" t="str">
        <f t="shared" si="1513"/>
        <v/>
      </c>
      <c r="D3209" s="43" t="str">
        <f t="shared" ca="1" si="1503"/>
        <v/>
      </c>
      <c r="E3209" s="43" t="str">
        <f t="shared" si="1514"/>
        <v/>
      </c>
      <c r="F3209" s="43" t="str">
        <f t="shared" si="1515"/>
        <v/>
      </c>
      <c r="G3209" s="43" t="str">
        <f>IF(A3209&lt;&gt;"",IF(A3209&lt;Data!$G$11*0.25,$C$13/$G$32,IF(A3209&gt;Data!$G$11*0.25,$C$13,$C$13*10)),"")</f>
        <v/>
      </c>
      <c r="H3209" s="43" t="str">
        <f>IF(A3209&lt;&gt;"",IF(Data!$G$9="constant",$C$13,IF(Data!$G$9="squeeze",G3209,F3209)),"")</f>
        <v/>
      </c>
      <c r="I3209" s="38" t="str">
        <f ca="1">IF(ISNUMBER(A3209),NORMINV(RAND(),0,IF(AND(Data!$G$9="squeeze",A3209&lt;Data!$G$11*0.25),$H$32,1)*$C$30*$C$13)*($C$14*$C$12),"")</f>
        <v/>
      </c>
      <c r="J3209" s="42" t="str">
        <f ca="1">IFERROR(IF(Data!$C$6="Real",B3209,I3209+J3208+($C$14*$C$12)*(NORMINV(RAND(),$C$15,CHOOSE($G$13,$C$13,F3209,G3209)))),"")</f>
        <v/>
      </c>
      <c r="K3209" s="88" t="str">
        <f>IF(ISNUMBER(A3209), IF($G$16="fixed",$G$17,MIN(H3209*Data!$C$7*$C$16*0.5,$C$17*Data!$C$7))*$C$12,"")</f>
        <v/>
      </c>
      <c r="L3209" s="42" t="str">
        <f t="shared" ca="1" si="1530"/>
        <v/>
      </c>
      <c r="M3209" s="44" t="str">
        <f t="shared" ca="1" si="1531"/>
        <v/>
      </c>
      <c r="N3209" s="44" t="str">
        <f t="shared" ca="1" si="1532"/>
        <v/>
      </c>
      <c r="O3209" s="108" t="str">
        <f t="shared" si="1516"/>
        <v/>
      </c>
      <c r="P3209" s="102" t="str">
        <f t="shared" si="1517"/>
        <v/>
      </c>
      <c r="Q3209" s="102" t="str">
        <f t="shared" si="1518"/>
        <v/>
      </c>
      <c r="R3209" s="120" t="str">
        <f t="shared" si="1519"/>
        <v/>
      </c>
      <c r="S3209" s="54" t="str">
        <f t="shared" si="1520"/>
        <v/>
      </c>
      <c r="T3209" s="5" t="str">
        <f t="shared" si="1521"/>
        <v/>
      </c>
      <c r="U3209" s="152" t="str">
        <f t="shared" si="1504"/>
        <v/>
      </c>
      <c r="V3209" s="152" t="str">
        <f t="shared" si="1505"/>
        <v/>
      </c>
      <c r="W3209" s="153" t="str">
        <f t="shared" si="1506"/>
        <v/>
      </c>
      <c r="X3209" s="153" t="str">
        <f t="shared" si="1507"/>
        <v/>
      </c>
      <c r="Y3209" s="153" t="str">
        <f t="shared" si="1508"/>
        <v/>
      </c>
      <c r="Z3209" s="153" t="str">
        <f t="shared" si="1509"/>
        <v/>
      </c>
      <c r="AA3209" s="152" t="str">
        <f t="shared" si="1510"/>
        <v/>
      </c>
      <c r="AB3209" s="152" t="str">
        <f t="shared" si="1511"/>
        <v/>
      </c>
      <c r="AC3209" s="154" t="str">
        <f t="shared" si="1522"/>
        <v/>
      </c>
      <c r="AD3209" s="154" t="str">
        <f t="shared" si="1523"/>
        <v/>
      </c>
      <c r="AE3209" s="3" t="str">
        <f t="shared" si="1524"/>
        <v/>
      </c>
      <c r="AF3209" s="3" t="str">
        <f t="shared" si="1525"/>
        <v/>
      </c>
      <c r="AG3209" s="3" t="str">
        <f t="shared" si="1526"/>
        <v/>
      </c>
      <c r="AH3209" s="4" t="str">
        <f t="shared" si="1527"/>
        <v/>
      </c>
      <c r="AI3209" s="75" t="str">
        <f t="shared" si="1528"/>
        <v/>
      </c>
      <c r="AJ3209" s="75" t="str">
        <f t="shared" si="1529"/>
        <v/>
      </c>
    </row>
    <row r="3210" spans="1:36">
      <c r="A3210" s="41" t="str">
        <f t="shared" si="1512"/>
        <v/>
      </c>
      <c r="B3210" s="150" t="str">
        <f>IF(ISNUMBER(A3210),INDEX('MetaTrader Import'!$H$13:$J$5893,TRUNC(((A3210-$A$39+1)-1)/3)+1,MOD((A3210-$A$39+1)-1,3)+1),"")</f>
        <v/>
      </c>
      <c r="C3210" s="43" t="str">
        <f t="shared" si="1513"/>
        <v/>
      </c>
      <c r="D3210" s="43" t="str">
        <f t="shared" ca="1" si="1503"/>
        <v/>
      </c>
      <c r="E3210" s="43" t="str">
        <f t="shared" si="1514"/>
        <v/>
      </c>
      <c r="F3210" s="43" t="str">
        <f t="shared" si="1515"/>
        <v/>
      </c>
      <c r="G3210" s="43" t="str">
        <f>IF(A3210&lt;&gt;"",IF(A3210&lt;Data!$G$11*0.25,$C$13/$G$32,IF(A3210&gt;Data!$G$11*0.25,$C$13,$C$13*10)),"")</f>
        <v/>
      </c>
      <c r="H3210" s="43" t="str">
        <f>IF(A3210&lt;&gt;"",IF(Data!$G$9="constant",$C$13,IF(Data!$G$9="squeeze",G3210,F3210)),"")</f>
        <v/>
      </c>
      <c r="I3210" s="38" t="str">
        <f ca="1">IF(ISNUMBER(A3210),NORMINV(RAND(),0,IF(AND(Data!$G$9="squeeze",A3210&lt;Data!$G$11*0.25),$H$32,1)*$C$30*$C$13)*($C$14*$C$12),"")</f>
        <v/>
      </c>
      <c r="J3210" s="42" t="str">
        <f ca="1">IFERROR(IF(Data!$C$6="Real",B3210,I3210+J3209+($C$14*$C$12)*(NORMINV(RAND(),$C$15,CHOOSE($G$13,$C$13,F3210,G3210)))),"")</f>
        <v/>
      </c>
      <c r="K3210" s="88" t="str">
        <f>IF(ISNUMBER(A3210), IF($G$16="fixed",$G$17,MIN(H3210*Data!$C$7*$C$16*0.5,$C$17*Data!$C$7))*$C$12,"")</f>
        <v/>
      </c>
      <c r="L3210" s="42" t="str">
        <f t="shared" ca="1" si="1530"/>
        <v/>
      </c>
      <c r="M3210" s="44" t="str">
        <f t="shared" ca="1" si="1531"/>
        <v/>
      </c>
      <c r="N3210" s="44" t="str">
        <f t="shared" ca="1" si="1532"/>
        <v/>
      </c>
      <c r="O3210" s="108" t="str">
        <f t="shared" si="1516"/>
        <v/>
      </c>
      <c r="P3210" s="102" t="str">
        <f t="shared" si="1517"/>
        <v/>
      </c>
      <c r="Q3210" s="102" t="str">
        <f t="shared" si="1518"/>
        <v/>
      </c>
      <c r="R3210" s="120" t="str">
        <f t="shared" si="1519"/>
        <v/>
      </c>
      <c r="S3210" s="54" t="str">
        <f t="shared" si="1520"/>
        <v/>
      </c>
      <c r="T3210" s="5" t="str">
        <f t="shared" si="1521"/>
        <v/>
      </c>
      <c r="U3210" s="152" t="str">
        <f t="shared" si="1504"/>
        <v/>
      </c>
      <c r="V3210" s="152" t="str">
        <f t="shared" si="1505"/>
        <v/>
      </c>
      <c r="W3210" s="153" t="str">
        <f t="shared" si="1506"/>
        <v/>
      </c>
      <c r="X3210" s="153" t="str">
        <f t="shared" si="1507"/>
        <v/>
      </c>
      <c r="Y3210" s="153" t="str">
        <f t="shared" si="1508"/>
        <v/>
      </c>
      <c r="Z3210" s="153" t="str">
        <f t="shared" si="1509"/>
        <v/>
      </c>
      <c r="AA3210" s="152" t="str">
        <f t="shared" si="1510"/>
        <v/>
      </c>
      <c r="AB3210" s="152" t="str">
        <f t="shared" si="1511"/>
        <v/>
      </c>
      <c r="AC3210" s="154" t="str">
        <f t="shared" si="1522"/>
        <v/>
      </c>
      <c r="AD3210" s="154" t="str">
        <f t="shared" si="1523"/>
        <v/>
      </c>
      <c r="AE3210" s="3" t="str">
        <f t="shared" si="1524"/>
        <v/>
      </c>
      <c r="AF3210" s="3" t="str">
        <f t="shared" si="1525"/>
        <v/>
      </c>
      <c r="AG3210" s="3" t="str">
        <f t="shared" si="1526"/>
        <v/>
      </c>
      <c r="AH3210" s="4" t="str">
        <f t="shared" si="1527"/>
        <v/>
      </c>
      <c r="AI3210" s="75" t="str">
        <f t="shared" si="1528"/>
        <v/>
      </c>
      <c r="AJ3210" s="75" t="str">
        <f t="shared" si="1529"/>
        <v/>
      </c>
    </row>
    <row r="3211" spans="1:36">
      <c r="A3211" s="41" t="str">
        <f t="shared" si="1512"/>
        <v/>
      </c>
      <c r="B3211" s="150" t="str">
        <f>IF(ISNUMBER(A3211),INDEX('MetaTrader Import'!$H$13:$J$5893,TRUNC(((A3211-$A$39+1)-1)/3)+1,MOD((A3211-$A$39+1)-1,3)+1),"")</f>
        <v/>
      </c>
      <c r="C3211" s="43" t="str">
        <f t="shared" si="1513"/>
        <v/>
      </c>
      <c r="D3211" s="43" t="str">
        <f t="shared" ca="1" si="1503"/>
        <v/>
      </c>
      <c r="E3211" s="43" t="str">
        <f t="shared" si="1514"/>
        <v/>
      </c>
      <c r="F3211" s="43" t="str">
        <f t="shared" si="1515"/>
        <v/>
      </c>
      <c r="G3211" s="43" t="str">
        <f>IF(A3211&lt;&gt;"",IF(A3211&lt;Data!$G$11*0.25,$C$13/$G$32,IF(A3211&gt;Data!$G$11*0.25,$C$13,$C$13*10)),"")</f>
        <v/>
      </c>
      <c r="H3211" s="43" t="str">
        <f>IF(A3211&lt;&gt;"",IF(Data!$G$9="constant",$C$13,IF(Data!$G$9="squeeze",G3211,F3211)),"")</f>
        <v/>
      </c>
      <c r="I3211" s="38" t="str">
        <f ca="1">IF(ISNUMBER(A3211),NORMINV(RAND(),0,IF(AND(Data!$G$9="squeeze",A3211&lt;Data!$G$11*0.25),$H$32,1)*$C$30*$C$13)*($C$14*$C$12),"")</f>
        <v/>
      </c>
      <c r="J3211" s="42" t="str">
        <f ca="1">IFERROR(IF(Data!$C$6="Real",B3211,I3211+J3210+($C$14*$C$12)*(NORMINV(RAND(),$C$15,CHOOSE($G$13,$C$13,F3211,G3211)))),"")</f>
        <v/>
      </c>
      <c r="K3211" s="88" t="str">
        <f>IF(ISNUMBER(A3211), IF($G$16="fixed",$G$17,MIN(H3211*Data!$C$7*$C$16*0.5,$C$17*Data!$C$7))*$C$12,"")</f>
        <v/>
      </c>
      <c r="L3211" s="42" t="str">
        <f t="shared" ca="1" si="1530"/>
        <v/>
      </c>
      <c r="M3211" s="44" t="str">
        <f t="shared" ca="1" si="1531"/>
        <v/>
      </c>
      <c r="N3211" s="44" t="str">
        <f t="shared" ca="1" si="1532"/>
        <v/>
      </c>
      <c r="O3211" s="108" t="str">
        <f t="shared" si="1516"/>
        <v/>
      </c>
      <c r="P3211" s="102" t="str">
        <f t="shared" si="1517"/>
        <v/>
      </c>
      <c r="Q3211" s="102" t="str">
        <f t="shared" si="1518"/>
        <v/>
      </c>
      <c r="R3211" s="120" t="str">
        <f t="shared" si="1519"/>
        <v/>
      </c>
      <c r="S3211" s="54" t="str">
        <f t="shared" si="1520"/>
        <v/>
      </c>
      <c r="T3211" s="5" t="str">
        <f t="shared" si="1521"/>
        <v/>
      </c>
      <c r="U3211" s="152" t="str">
        <f t="shared" si="1504"/>
        <v/>
      </c>
      <c r="V3211" s="152" t="str">
        <f t="shared" si="1505"/>
        <v/>
      </c>
      <c r="W3211" s="153" t="str">
        <f t="shared" si="1506"/>
        <v/>
      </c>
      <c r="X3211" s="153" t="str">
        <f t="shared" si="1507"/>
        <v/>
      </c>
      <c r="Y3211" s="153" t="str">
        <f t="shared" si="1508"/>
        <v/>
      </c>
      <c r="Z3211" s="153" t="str">
        <f t="shared" si="1509"/>
        <v/>
      </c>
      <c r="AA3211" s="152" t="str">
        <f t="shared" si="1510"/>
        <v/>
      </c>
      <c r="AB3211" s="152" t="str">
        <f t="shared" si="1511"/>
        <v/>
      </c>
      <c r="AC3211" s="154" t="str">
        <f t="shared" si="1522"/>
        <v/>
      </c>
      <c r="AD3211" s="154" t="str">
        <f t="shared" si="1523"/>
        <v/>
      </c>
      <c r="AE3211" s="3" t="str">
        <f t="shared" si="1524"/>
        <v/>
      </c>
      <c r="AF3211" s="3" t="str">
        <f t="shared" si="1525"/>
        <v/>
      </c>
      <c r="AG3211" s="3" t="str">
        <f t="shared" si="1526"/>
        <v/>
      </c>
      <c r="AH3211" s="4" t="str">
        <f t="shared" si="1527"/>
        <v/>
      </c>
      <c r="AI3211" s="75" t="str">
        <f t="shared" si="1528"/>
        <v/>
      </c>
      <c r="AJ3211" s="75" t="str">
        <f t="shared" si="1529"/>
        <v/>
      </c>
    </row>
    <row r="3212" spans="1:36">
      <c r="A3212" s="41" t="str">
        <f t="shared" si="1512"/>
        <v/>
      </c>
      <c r="B3212" s="150" t="str">
        <f>IF(ISNUMBER(A3212),INDEX('MetaTrader Import'!$H$13:$J$5893,TRUNC(((A3212-$A$39+1)-1)/3)+1,MOD((A3212-$A$39+1)-1,3)+1),"")</f>
        <v/>
      </c>
      <c r="C3212" s="43" t="str">
        <f t="shared" si="1513"/>
        <v/>
      </c>
      <c r="D3212" s="43" t="str">
        <f t="shared" ca="1" si="1503"/>
        <v/>
      </c>
      <c r="E3212" s="43" t="str">
        <f t="shared" si="1514"/>
        <v/>
      </c>
      <c r="F3212" s="43" t="str">
        <f t="shared" si="1515"/>
        <v/>
      </c>
      <c r="G3212" s="43" t="str">
        <f>IF(A3212&lt;&gt;"",IF(A3212&lt;Data!$G$11*0.25,$C$13/$G$32,IF(A3212&gt;Data!$G$11*0.25,$C$13,$C$13*10)),"")</f>
        <v/>
      </c>
      <c r="H3212" s="43" t="str">
        <f>IF(A3212&lt;&gt;"",IF(Data!$G$9="constant",$C$13,IF(Data!$G$9="squeeze",G3212,F3212)),"")</f>
        <v/>
      </c>
      <c r="I3212" s="38" t="str">
        <f ca="1">IF(ISNUMBER(A3212),NORMINV(RAND(),0,IF(AND(Data!$G$9="squeeze",A3212&lt;Data!$G$11*0.25),$H$32,1)*$C$30*$C$13)*($C$14*$C$12),"")</f>
        <v/>
      </c>
      <c r="J3212" s="42" t="str">
        <f ca="1">IFERROR(IF(Data!$C$6="Real",B3212,I3212+J3211+($C$14*$C$12)*(NORMINV(RAND(),$C$15,CHOOSE($G$13,$C$13,F3212,G3212)))),"")</f>
        <v/>
      </c>
      <c r="K3212" s="88" t="str">
        <f>IF(ISNUMBER(A3212), IF($G$16="fixed",$G$17,MIN(H3212*Data!$C$7*$C$16*0.5,$C$17*Data!$C$7))*$C$12,"")</f>
        <v/>
      </c>
      <c r="L3212" s="42" t="str">
        <f t="shared" ca="1" si="1530"/>
        <v/>
      </c>
      <c r="M3212" s="44" t="str">
        <f t="shared" ca="1" si="1531"/>
        <v/>
      </c>
      <c r="N3212" s="44" t="str">
        <f t="shared" ca="1" si="1532"/>
        <v/>
      </c>
      <c r="O3212" s="108" t="str">
        <f t="shared" si="1516"/>
        <v/>
      </c>
      <c r="P3212" s="102" t="str">
        <f t="shared" si="1517"/>
        <v/>
      </c>
      <c r="Q3212" s="102" t="str">
        <f t="shared" si="1518"/>
        <v/>
      </c>
      <c r="R3212" s="120" t="str">
        <f t="shared" si="1519"/>
        <v/>
      </c>
      <c r="S3212" s="54" t="str">
        <f t="shared" si="1520"/>
        <v/>
      </c>
      <c r="T3212" s="5" t="str">
        <f t="shared" si="1521"/>
        <v/>
      </c>
      <c r="U3212" s="152" t="str">
        <f t="shared" si="1504"/>
        <v/>
      </c>
      <c r="V3212" s="152" t="str">
        <f t="shared" si="1505"/>
        <v/>
      </c>
      <c r="W3212" s="153" t="str">
        <f t="shared" si="1506"/>
        <v/>
      </c>
      <c r="X3212" s="153" t="str">
        <f t="shared" si="1507"/>
        <v/>
      </c>
      <c r="Y3212" s="153" t="str">
        <f t="shared" si="1508"/>
        <v/>
      </c>
      <c r="Z3212" s="153" t="str">
        <f t="shared" si="1509"/>
        <v/>
      </c>
      <c r="AA3212" s="152" t="str">
        <f t="shared" si="1510"/>
        <v/>
      </c>
      <c r="AB3212" s="152" t="str">
        <f t="shared" si="1511"/>
        <v/>
      </c>
      <c r="AC3212" s="154" t="str">
        <f t="shared" si="1522"/>
        <v/>
      </c>
      <c r="AD3212" s="154" t="str">
        <f t="shared" si="1523"/>
        <v/>
      </c>
      <c r="AE3212" s="3" t="str">
        <f t="shared" si="1524"/>
        <v/>
      </c>
      <c r="AF3212" s="3" t="str">
        <f t="shared" si="1525"/>
        <v/>
      </c>
      <c r="AG3212" s="3" t="str">
        <f t="shared" si="1526"/>
        <v/>
      </c>
      <c r="AH3212" s="4" t="str">
        <f t="shared" si="1527"/>
        <v/>
      </c>
      <c r="AI3212" s="75" t="str">
        <f t="shared" si="1528"/>
        <v/>
      </c>
      <c r="AJ3212" s="75" t="str">
        <f t="shared" si="1529"/>
        <v/>
      </c>
    </row>
    <row r="3213" spans="1:36">
      <c r="A3213" s="41" t="str">
        <f t="shared" si="1512"/>
        <v/>
      </c>
      <c r="B3213" s="150" t="str">
        <f>IF(ISNUMBER(A3213),INDEX('MetaTrader Import'!$H$13:$J$5893,TRUNC(((A3213-$A$39+1)-1)/3)+1,MOD((A3213-$A$39+1)-1,3)+1),"")</f>
        <v/>
      </c>
      <c r="C3213" s="43" t="str">
        <f t="shared" si="1513"/>
        <v/>
      </c>
      <c r="D3213" s="43" t="str">
        <f t="shared" ca="1" si="1503"/>
        <v/>
      </c>
      <c r="E3213" s="43" t="str">
        <f t="shared" si="1514"/>
        <v/>
      </c>
      <c r="F3213" s="43" t="str">
        <f t="shared" si="1515"/>
        <v/>
      </c>
      <c r="G3213" s="43" t="str">
        <f>IF(A3213&lt;&gt;"",IF(A3213&lt;Data!$G$11*0.25,$C$13/$G$32,IF(A3213&gt;Data!$G$11*0.25,$C$13,$C$13*10)),"")</f>
        <v/>
      </c>
      <c r="H3213" s="43" t="str">
        <f>IF(A3213&lt;&gt;"",IF(Data!$G$9="constant",$C$13,IF(Data!$G$9="squeeze",G3213,F3213)),"")</f>
        <v/>
      </c>
      <c r="I3213" s="38" t="str">
        <f ca="1">IF(ISNUMBER(A3213),NORMINV(RAND(),0,IF(AND(Data!$G$9="squeeze",A3213&lt;Data!$G$11*0.25),$H$32,1)*$C$30*$C$13)*($C$14*$C$12),"")</f>
        <v/>
      </c>
      <c r="J3213" s="42" t="str">
        <f ca="1">IFERROR(IF(Data!$C$6="Real",B3213,I3213+J3212+($C$14*$C$12)*(NORMINV(RAND(),$C$15,CHOOSE($G$13,$C$13,F3213,G3213)))),"")</f>
        <v/>
      </c>
      <c r="K3213" s="88" t="str">
        <f>IF(ISNUMBER(A3213), IF($G$16="fixed",$G$17,MIN(H3213*Data!$C$7*$C$16*0.5,$C$17*Data!$C$7))*$C$12,"")</f>
        <v/>
      </c>
      <c r="L3213" s="42" t="str">
        <f t="shared" ca="1" si="1530"/>
        <v/>
      </c>
      <c r="M3213" s="44" t="str">
        <f t="shared" ca="1" si="1531"/>
        <v/>
      </c>
      <c r="N3213" s="44" t="str">
        <f t="shared" ca="1" si="1532"/>
        <v/>
      </c>
      <c r="O3213" s="108" t="str">
        <f t="shared" si="1516"/>
        <v/>
      </c>
      <c r="P3213" s="102" t="str">
        <f t="shared" si="1517"/>
        <v/>
      </c>
      <c r="Q3213" s="102" t="str">
        <f t="shared" si="1518"/>
        <v/>
      </c>
      <c r="R3213" s="120" t="str">
        <f t="shared" si="1519"/>
        <v/>
      </c>
      <c r="S3213" s="54" t="str">
        <f t="shared" si="1520"/>
        <v/>
      </c>
      <c r="T3213" s="5" t="str">
        <f t="shared" si="1521"/>
        <v/>
      </c>
      <c r="U3213" s="152" t="str">
        <f t="shared" si="1504"/>
        <v/>
      </c>
      <c r="V3213" s="152" t="str">
        <f t="shared" si="1505"/>
        <v/>
      </c>
      <c r="W3213" s="153" t="str">
        <f t="shared" si="1506"/>
        <v/>
      </c>
      <c r="X3213" s="153" t="str">
        <f t="shared" si="1507"/>
        <v/>
      </c>
      <c r="Y3213" s="153" t="str">
        <f t="shared" si="1508"/>
        <v/>
      </c>
      <c r="Z3213" s="153" t="str">
        <f t="shared" si="1509"/>
        <v/>
      </c>
      <c r="AA3213" s="152" t="str">
        <f t="shared" si="1510"/>
        <v/>
      </c>
      <c r="AB3213" s="152" t="str">
        <f t="shared" si="1511"/>
        <v/>
      </c>
      <c r="AC3213" s="154" t="str">
        <f t="shared" si="1522"/>
        <v/>
      </c>
      <c r="AD3213" s="154" t="str">
        <f t="shared" si="1523"/>
        <v/>
      </c>
      <c r="AE3213" s="3" t="str">
        <f t="shared" si="1524"/>
        <v/>
      </c>
      <c r="AF3213" s="3" t="str">
        <f t="shared" si="1525"/>
        <v/>
      </c>
      <c r="AG3213" s="3" t="str">
        <f t="shared" si="1526"/>
        <v/>
      </c>
      <c r="AH3213" s="4" t="str">
        <f t="shared" si="1527"/>
        <v/>
      </c>
      <c r="AI3213" s="75" t="str">
        <f t="shared" si="1528"/>
        <v/>
      </c>
      <c r="AJ3213" s="75" t="str">
        <f t="shared" si="1529"/>
        <v/>
      </c>
    </row>
    <row r="3214" spans="1:36">
      <c r="A3214" s="41" t="str">
        <f t="shared" si="1512"/>
        <v/>
      </c>
      <c r="B3214" s="150" t="str">
        <f>IF(ISNUMBER(A3214),INDEX('MetaTrader Import'!$H$13:$J$5893,TRUNC(((A3214-$A$39+1)-1)/3)+1,MOD((A3214-$A$39+1)-1,3)+1),"")</f>
        <v/>
      </c>
      <c r="C3214" s="43" t="str">
        <f t="shared" si="1513"/>
        <v/>
      </c>
      <c r="D3214" s="43" t="str">
        <f t="shared" ca="1" si="1503"/>
        <v/>
      </c>
      <c r="E3214" s="43" t="str">
        <f t="shared" si="1514"/>
        <v/>
      </c>
      <c r="F3214" s="43" t="str">
        <f t="shared" si="1515"/>
        <v/>
      </c>
      <c r="G3214" s="43" t="str">
        <f>IF(A3214&lt;&gt;"",IF(A3214&lt;Data!$G$11*0.25,$C$13/$G$32,IF(A3214&gt;Data!$G$11*0.25,$C$13,$C$13*10)),"")</f>
        <v/>
      </c>
      <c r="H3214" s="43" t="str">
        <f>IF(A3214&lt;&gt;"",IF(Data!$G$9="constant",$C$13,IF(Data!$G$9="squeeze",G3214,F3214)),"")</f>
        <v/>
      </c>
      <c r="I3214" s="38" t="str">
        <f ca="1">IF(ISNUMBER(A3214),NORMINV(RAND(),0,IF(AND(Data!$G$9="squeeze",A3214&lt;Data!$G$11*0.25),$H$32,1)*$C$30*$C$13)*($C$14*$C$12),"")</f>
        <v/>
      </c>
      <c r="J3214" s="42" t="str">
        <f ca="1">IFERROR(IF(Data!$C$6="Real",B3214,I3214+J3213+($C$14*$C$12)*(NORMINV(RAND(),$C$15,CHOOSE($G$13,$C$13,F3214,G3214)))),"")</f>
        <v/>
      </c>
      <c r="K3214" s="88" t="str">
        <f>IF(ISNUMBER(A3214), IF($G$16="fixed",$G$17,MIN(H3214*Data!$C$7*$C$16*0.5,$C$17*Data!$C$7))*$C$12,"")</f>
        <v/>
      </c>
      <c r="L3214" s="42" t="str">
        <f t="shared" ca="1" si="1530"/>
        <v/>
      </c>
      <c r="M3214" s="44" t="str">
        <f t="shared" ca="1" si="1531"/>
        <v/>
      </c>
      <c r="N3214" s="44" t="str">
        <f t="shared" ca="1" si="1532"/>
        <v/>
      </c>
      <c r="O3214" s="108" t="str">
        <f t="shared" si="1516"/>
        <v/>
      </c>
      <c r="P3214" s="102" t="str">
        <f t="shared" si="1517"/>
        <v/>
      </c>
      <c r="Q3214" s="102" t="str">
        <f t="shared" si="1518"/>
        <v/>
      </c>
      <c r="R3214" s="120" t="str">
        <f t="shared" si="1519"/>
        <v/>
      </c>
      <c r="S3214" s="54" t="str">
        <f t="shared" si="1520"/>
        <v/>
      </c>
      <c r="T3214" s="5" t="str">
        <f t="shared" si="1521"/>
        <v/>
      </c>
      <c r="U3214" s="152" t="str">
        <f t="shared" si="1504"/>
        <v/>
      </c>
      <c r="V3214" s="152" t="str">
        <f t="shared" si="1505"/>
        <v/>
      </c>
      <c r="W3214" s="153" t="str">
        <f t="shared" si="1506"/>
        <v/>
      </c>
      <c r="X3214" s="153" t="str">
        <f t="shared" si="1507"/>
        <v/>
      </c>
      <c r="Y3214" s="153" t="str">
        <f t="shared" si="1508"/>
        <v/>
      </c>
      <c r="Z3214" s="153" t="str">
        <f t="shared" si="1509"/>
        <v/>
      </c>
      <c r="AA3214" s="152" t="str">
        <f t="shared" si="1510"/>
        <v/>
      </c>
      <c r="AB3214" s="152" t="str">
        <f t="shared" si="1511"/>
        <v/>
      </c>
      <c r="AC3214" s="154" t="str">
        <f t="shared" si="1522"/>
        <v/>
      </c>
      <c r="AD3214" s="154" t="str">
        <f t="shared" si="1523"/>
        <v/>
      </c>
      <c r="AE3214" s="3" t="str">
        <f t="shared" si="1524"/>
        <v/>
      </c>
      <c r="AF3214" s="3" t="str">
        <f t="shared" si="1525"/>
        <v/>
      </c>
      <c r="AG3214" s="3" t="str">
        <f t="shared" si="1526"/>
        <v/>
      </c>
      <c r="AH3214" s="4" t="str">
        <f t="shared" si="1527"/>
        <v/>
      </c>
      <c r="AI3214" s="75" t="str">
        <f t="shared" si="1528"/>
        <v/>
      </c>
      <c r="AJ3214" s="75" t="str">
        <f t="shared" si="1529"/>
        <v/>
      </c>
    </row>
    <row r="3215" spans="1:36">
      <c r="A3215" s="41" t="str">
        <f t="shared" si="1512"/>
        <v/>
      </c>
      <c r="B3215" s="150" t="str">
        <f>IF(ISNUMBER(A3215),INDEX('MetaTrader Import'!$H$13:$J$5893,TRUNC(((A3215-$A$39+1)-1)/3)+1,MOD((A3215-$A$39+1)-1,3)+1),"")</f>
        <v/>
      </c>
      <c r="C3215" s="43" t="str">
        <f t="shared" si="1513"/>
        <v/>
      </c>
      <c r="D3215" s="43" t="str">
        <f t="shared" ca="1" si="1503"/>
        <v/>
      </c>
      <c r="E3215" s="43" t="str">
        <f t="shared" si="1514"/>
        <v/>
      </c>
      <c r="F3215" s="43" t="str">
        <f t="shared" si="1515"/>
        <v/>
      </c>
      <c r="G3215" s="43" t="str">
        <f>IF(A3215&lt;&gt;"",IF(A3215&lt;Data!$G$11*0.25,$C$13/$G$32,IF(A3215&gt;Data!$G$11*0.25,$C$13,$C$13*10)),"")</f>
        <v/>
      </c>
      <c r="H3215" s="43" t="str">
        <f>IF(A3215&lt;&gt;"",IF(Data!$G$9="constant",$C$13,IF(Data!$G$9="squeeze",G3215,F3215)),"")</f>
        <v/>
      </c>
      <c r="I3215" s="38" t="str">
        <f ca="1">IF(ISNUMBER(A3215),NORMINV(RAND(),0,IF(AND(Data!$G$9="squeeze",A3215&lt;Data!$G$11*0.25),$H$32,1)*$C$30*$C$13)*($C$14*$C$12),"")</f>
        <v/>
      </c>
      <c r="J3215" s="42" t="str">
        <f ca="1">IFERROR(IF(Data!$C$6="Real",B3215,I3215+J3214+($C$14*$C$12)*(NORMINV(RAND(),$C$15,CHOOSE($G$13,$C$13,F3215,G3215)))),"")</f>
        <v/>
      </c>
      <c r="K3215" s="88" t="str">
        <f>IF(ISNUMBER(A3215), IF($G$16="fixed",$G$17,MIN(H3215*Data!$C$7*$C$16*0.5,$C$17*Data!$C$7))*$C$12,"")</f>
        <v/>
      </c>
      <c r="L3215" s="42" t="str">
        <f t="shared" ca="1" si="1530"/>
        <v/>
      </c>
      <c r="M3215" s="44" t="str">
        <f t="shared" ca="1" si="1531"/>
        <v/>
      </c>
      <c r="N3215" s="44" t="str">
        <f t="shared" ca="1" si="1532"/>
        <v/>
      </c>
      <c r="O3215" s="108" t="str">
        <f t="shared" si="1516"/>
        <v/>
      </c>
      <c r="P3215" s="102" t="str">
        <f t="shared" si="1517"/>
        <v/>
      </c>
      <c r="Q3215" s="102" t="str">
        <f t="shared" si="1518"/>
        <v/>
      </c>
      <c r="R3215" s="120" t="str">
        <f t="shared" si="1519"/>
        <v/>
      </c>
      <c r="S3215" s="54" t="str">
        <f t="shared" si="1520"/>
        <v/>
      </c>
      <c r="T3215" s="5" t="str">
        <f t="shared" si="1521"/>
        <v/>
      </c>
      <c r="U3215" s="152" t="str">
        <f t="shared" si="1504"/>
        <v/>
      </c>
      <c r="V3215" s="152" t="str">
        <f t="shared" si="1505"/>
        <v/>
      </c>
      <c r="W3215" s="153" t="str">
        <f t="shared" si="1506"/>
        <v/>
      </c>
      <c r="X3215" s="153" t="str">
        <f t="shared" si="1507"/>
        <v/>
      </c>
      <c r="Y3215" s="153" t="str">
        <f t="shared" si="1508"/>
        <v/>
      </c>
      <c r="Z3215" s="153" t="str">
        <f t="shared" si="1509"/>
        <v/>
      </c>
      <c r="AA3215" s="152" t="str">
        <f t="shared" si="1510"/>
        <v/>
      </c>
      <c r="AB3215" s="152" t="str">
        <f t="shared" si="1511"/>
        <v/>
      </c>
      <c r="AC3215" s="154" t="str">
        <f t="shared" si="1522"/>
        <v/>
      </c>
      <c r="AD3215" s="154" t="str">
        <f t="shared" si="1523"/>
        <v/>
      </c>
      <c r="AE3215" s="3" t="str">
        <f t="shared" si="1524"/>
        <v/>
      </c>
      <c r="AF3215" s="3" t="str">
        <f t="shared" si="1525"/>
        <v/>
      </c>
      <c r="AG3215" s="3" t="str">
        <f t="shared" si="1526"/>
        <v/>
      </c>
      <c r="AH3215" s="4" t="str">
        <f t="shared" si="1527"/>
        <v/>
      </c>
      <c r="AI3215" s="75" t="str">
        <f t="shared" si="1528"/>
        <v/>
      </c>
      <c r="AJ3215" s="75" t="str">
        <f t="shared" si="1529"/>
        <v/>
      </c>
    </row>
    <row r="3216" spans="1:36">
      <c r="A3216" s="41" t="str">
        <f t="shared" si="1512"/>
        <v/>
      </c>
      <c r="B3216" s="150" t="str">
        <f>IF(ISNUMBER(A3216),INDEX('MetaTrader Import'!$H$13:$J$5893,TRUNC(((A3216-$A$39+1)-1)/3)+1,MOD((A3216-$A$39+1)-1,3)+1),"")</f>
        <v/>
      </c>
      <c r="C3216" s="43" t="str">
        <f t="shared" si="1513"/>
        <v/>
      </c>
      <c r="D3216" s="43" t="str">
        <f t="shared" ca="1" si="1503"/>
        <v/>
      </c>
      <c r="E3216" s="43" t="str">
        <f t="shared" si="1514"/>
        <v/>
      </c>
      <c r="F3216" s="43" t="str">
        <f t="shared" si="1515"/>
        <v/>
      </c>
      <c r="G3216" s="43" t="str">
        <f>IF(A3216&lt;&gt;"",IF(A3216&lt;Data!$G$11*0.25,$C$13/$G$32,IF(A3216&gt;Data!$G$11*0.25,$C$13,$C$13*10)),"")</f>
        <v/>
      </c>
      <c r="H3216" s="43" t="str">
        <f>IF(A3216&lt;&gt;"",IF(Data!$G$9="constant",$C$13,IF(Data!$G$9="squeeze",G3216,F3216)),"")</f>
        <v/>
      </c>
      <c r="I3216" s="38" t="str">
        <f ca="1">IF(ISNUMBER(A3216),NORMINV(RAND(),0,IF(AND(Data!$G$9="squeeze",A3216&lt;Data!$G$11*0.25),$H$32,1)*$C$30*$C$13)*($C$14*$C$12),"")</f>
        <v/>
      </c>
      <c r="J3216" s="42" t="str">
        <f ca="1">IFERROR(IF(Data!$C$6="Real",B3216,I3216+J3215+($C$14*$C$12)*(NORMINV(RAND(),$C$15,CHOOSE($G$13,$C$13,F3216,G3216)))),"")</f>
        <v/>
      </c>
      <c r="K3216" s="88" t="str">
        <f>IF(ISNUMBER(A3216), IF($G$16="fixed",$G$17,MIN(H3216*Data!$C$7*$C$16*0.5,$C$17*Data!$C$7))*$C$12,"")</f>
        <v/>
      </c>
      <c r="L3216" s="42" t="str">
        <f t="shared" ca="1" si="1530"/>
        <v/>
      </c>
      <c r="M3216" s="44" t="str">
        <f t="shared" ca="1" si="1531"/>
        <v/>
      </c>
      <c r="N3216" s="44" t="str">
        <f t="shared" ca="1" si="1532"/>
        <v/>
      </c>
      <c r="O3216" s="108" t="str">
        <f t="shared" si="1516"/>
        <v/>
      </c>
      <c r="P3216" s="102" t="str">
        <f t="shared" si="1517"/>
        <v/>
      </c>
      <c r="Q3216" s="102" t="str">
        <f t="shared" si="1518"/>
        <v/>
      </c>
      <c r="R3216" s="120" t="str">
        <f t="shared" si="1519"/>
        <v/>
      </c>
      <c r="S3216" s="54" t="str">
        <f t="shared" si="1520"/>
        <v/>
      </c>
      <c r="T3216" s="5" t="str">
        <f t="shared" si="1521"/>
        <v/>
      </c>
      <c r="U3216" s="152" t="str">
        <f t="shared" si="1504"/>
        <v/>
      </c>
      <c r="V3216" s="152" t="str">
        <f t="shared" si="1505"/>
        <v/>
      </c>
      <c r="W3216" s="153" t="str">
        <f t="shared" si="1506"/>
        <v/>
      </c>
      <c r="X3216" s="153" t="str">
        <f t="shared" si="1507"/>
        <v/>
      </c>
      <c r="Y3216" s="153" t="str">
        <f t="shared" si="1508"/>
        <v/>
      </c>
      <c r="Z3216" s="153" t="str">
        <f t="shared" si="1509"/>
        <v/>
      </c>
      <c r="AA3216" s="152" t="str">
        <f t="shared" si="1510"/>
        <v/>
      </c>
      <c r="AB3216" s="152" t="str">
        <f t="shared" si="1511"/>
        <v/>
      </c>
      <c r="AC3216" s="154" t="str">
        <f t="shared" si="1522"/>
        <v/>
      </c>
      <c r="AD3216" s="154" t="str">
        <f t="shared" si="1523"/>
        <v/>
      </c>
      <c r="AE3216" s="3" t="str">
        <f t="shared" si="1524"/>
        <v/>
      </c>
      <c r="AF3216" s="3" t="str">
        <f t="shared" si="1525"/>
        <v/>
      </c>
      <c r="AG3216" s="3" t="str">
        <f t="shared" si="1526"/>
        <v/>
      </c>
      <c r="AH3216" s="4" t="str">
        <f t="shared" si="1527"/>
        <v/>
      </c>
      <c r="AI3216" s="75" t="str">
        <f t="shared" si="1528"/>
        <v/>
      </c>
      <c r="AJ3216" s="75" t="str">
        <f t="shared" si="1529"/>
        <v/>
      </c>
    </row>
    <row r="3217" spans="1:36">
      <c r="A3217" s="41" t="str">
        <f t="shared" si="1512"/>
        <v/>
      </c>
      <c r="B3217" s="150" t="str">
        <f>IF(ISNUMBER(A3217),INDEX('MetaTrader Import'!$H$13:$J$5893,TRUNC(((A3217-$A$39+1)-1)/3)+1,MOD((A3217-$A$39+1)-1,3)+1),"")</f>
        <v/>
      </c>
      <c r="C3217" s="43" t="str">
        <f t="shared" si="1513"/>
        <v/>
      </c>
      <c r="D3217" s="43" t="str">
        <f t="shared" ca="1" si="1503"/>
        <v/>
      </c>
      <c r="E3217" s="43" t="str">
        <f t="shared" si="1514"/>
        <v/>
      </c>
      <c r="F3217" s="43" t="str">
        <f t="shared" si="1515"/>
        <v/>
      </c>
      <c r="G3217" s="43" t="str">
        <f>IF(A3217&lt;&gt;"",IF(A3217&lt;Data!$G$11*0.25,$C$13/$G$32,IF(A3217&gt;Data!$G$11*0.25,$C$13,$C$13*10)),"")</f>
        <v/>
      </c>
      <c r="H3217" s="43" t="str">
        <f>IF(A3217&lt;&gt;"",IF(Data!$G$9="constant",$C$13,IF(Data!$G$9="squeeze",G3217,F3217)),"")</f>
        <v/>
      </c>
      <c r="I3217" s="38" t="str">
        <f ca="1">IF(ISNUMBER(A3217),NORMINV(RAND(),0,IF(AND(Data!$G$9="squeeze",A3217&lt;Data!$G$11*0.25),$H$32,1)*$C$30*$C$13)*($C$14*$C$12),"")</f>
        <v/>
      </c>
      <c r="J3217" s="42" t="str">
        <f ca="1">IFERROR(IF(Data!$C$6="Real",B3217,I3217+J3216+($C$14*$C$12)*(NORMINV(RAND(),$C$15,CHOOSE($G$13,$C$13,F3217,G3217)))),"")</f>
        <v/>
      </c>
      <c r="K3217" s="88" t="str">
        <f>IF(ISNUMBER(A3217), IF($G$16="fixed",$G$17,MIN(H3217*Data!$C$7*$C$16*0.5,$C$17*Data!$C$7))*$C$12,"")</f>
        <v/>
      </c>
      <c r="L3217" s="42" t="str">
        <f t="shared" ca="1" si="1530"/>
        <v/>
      </c>
      <c r="M3217" s="44" t="str">
        <f t="shared" ca="1" si="1531"/>
        <v/>
      </c>
      <c r="N3217" s="44" t="str">
        <f t="shared" ca="1" si="1532"/>
        <v/>
      </c>
      <c r="O3217" s="108" t="str">
        <f t="shared" si="1516"/>
        <v/>
      </c>
      <c r="P3217" s="102" t="str">
        <f t="shared" si="1517"/>
        <v/>
      </c>
      <c r="Q3217" s="102" t="str">
        <f t="shared" si="1518"/>
        <v/>
      </c>
      <c r="R3217" s="120" t="str">
        <f t="shared" si="1519"/>
        <v/>
      </c>
      <c r="S3217" s="54" t="str">
        <f t="shared" si="1520"/>
        <v/>
      </c>
      <c r="T3217" s="5" t="str">
        <f t="shared" si="1521"/>
        <v/>
      </c>
      <c r="U3217" s="152" t="str">
        <f t="shared" si="1504"/>
        <v/>
      </c>
      <c r="V3217" s="152" t="str">
        <f t="shared" si="1505"/>
        <v/>
      </c>
      <c r="W3217" s="153" t="str">
        <f t="shared" si="1506"/>
        <v/>
      </c>
      <c r="X3217" s="153" t="str">
        <f t="shared" si="1507"/>
        <v/>
      </c>
      <c r="Y3217" s="153" t="str">
        <f t="shared" si="1508"/>
        <v/>
      </c>
      <c r="Z3217" s="153" t="str">
        <f t="shared" si="1509"/>
        <v/>
      </c>
      <c r="AA3217" s="152" t="str">
        <f t="shared" si="1510"/>
        <v/>
      </c>
      <c r="AB3217" s="152" t="str">
        <f t="shared" si="1511"/>
        <v/>
      </c>
      <c r="AC3217" s="154" t="str">
        <f t="shared" si="1522"/>
        <v/>
      </c>
      <c r="AD3217" s="154" t="str">
        <f t="shared" si="1523"/>
        <v/>
      </c>
      <c r="AE3217" s="3" t="str">
        <f t="shared" si="1524"/>
        <v/>
      </c>
      <c r="AF3217" s="3" t="str">
        <f t="shared" si="1525"/>
        <v/>
      </c>
      <c r="AG3217" s="3" t="str">
        <f t="shared" si="1526"/>
        <v/>
      </c>
      <c r="AH3217" s="4" t="str">
        <f t="shared" si="1527"/>
        <v/>
      </c>
      <c r="AI3217" s="75" t="str">
        <f t="shared" si="1528"/>
        <v/>
      </c>
      <c r="AJ3217" s="75" t="str">
        <f t="shared" si="1529"/>
        <v/>
      </c>
    </row>
    <row r="3218" spans="1:36">
      <c r="A3218" s="41" t="str">
        <f t="shared" si="1512"/>
        <v/>
      </c>
      <c r="B3218" s="150" t="str">
        <f>IF(ISNUMBER(A3218),INDEX('MetaTrader Import'!$H$13:$J$5893,TRUNC(((A3218-$A$39+1)-1)/3)+1,MOD((A3218-$A$39+1)-1,3)+1),"")</f>
        <v/>
      </c>
      <c r="C3218" s="43" t="str">
        <f t="shared" si="1513"/>
        <v/>
      </c>
      <c r="D3218" s="43" t="str">
        <f t="shared" ca="1" si="1503"/>
        <v/>
      </c>
      <c r="E3218" s="43" t="str">
        <f t="shared" si="1514"/>
        <v/>
      </c>
      <c r="F3218" s="43" t="str">
        <f t="shared" si="1515"/>
        <v/>
      </c>
      <c r="G3218" s="43" t="str">
        <f>IF(A3218&lt;&gt;"",IF(A3218&lt;Data!$G$11*0.25,$C$13/$G$32,IF(A3218&gt;Data!$G$11*0.25,$C$13,$C$13*10)),"")</f>
        <v/>
      </c>
      <c r="H3218" s="43" t="str">
        <f>IF(A3218&lt;&gt;"",IF(Data!$G$9="constant",$C$13,IF(Data!$G$9="squeeze",G3218,F3218)),"")</f>
        <v/>
      </c>
      <c r="I3218" s="38" t="str">
        <f ca="1">IF(ISNUMBER(A3218),NORMINV(RAND(),0,IF(AND(Data!$G$9="squeeze",A3218&lt;Data!$G$11*0.25),$H$32,1)*$C$30*$C$13)*($C$14*$C$12),"")</f>
        <v/>
      </c>
      <c r="J3218" s="42" t="str">
        <f ca="1">IFERROR(IF(Data!$C$6="Real",B3218,I3218+J3217+($C$14*$C$12)*(NORMINV(RAND(),$C$15,CHOOSE($G$13,$C$13,F3218,G3218)))),"")</f>
        <v/>
      </c>
      <c r="K3218" s="88" t="str">
        <f>IF(ISNUMBER(A3218), IF($G$16="fixed",$G$17,MIN(H3218*Data!$C$7*$C$16*0.5,$C$17*Data!$C$7))*$C$12,"")</f>
        <v/>
      </c>
      <c r="L3218" s="42" t="str">
        <f t="shared" ca="1" si="1530"/>
        <v/>
      </c>
      <c r="M3218" s="44" t="str">
        <f t="shared" ca="1" si="1531"/>
        <v/>
      </c>
      <c r="N3218" s="44" t="str">
        <f t="shared" ca="1" si="1532"/>
        <v/>
      </c>
      <c r="O3218" s="108" t="str">
        <f t="shared" si="1516"/>
        <v/>
      </c>
      <c r="P3218" s="102" t="str">
        <f t="shared" si="1517"/>
        <v/>
      </c>
      <c r="Q3218" s="102" t="str">
        <f t="shared" si="1518"/>
        <v/>
      </c>
      <c r="R3218" s="120" t="str">
        <f t="shared" si="1519"/>
        <v/>
      </c>
      <c r="S3218" s="54" t="str">
        <f t="shared" si="1520"/>
        <v/>
      </c>
      <c r="T3218" s="5" t="str">
        <f t="shared" si="1521"/>
        <v/>
      </c>
      <c r="U3218" s="152" t="str">
        <f t="shared" si="1504"/>
        <v/>
      </c>
      <c r="V3218" s="152" t="str">
        <f t="shared" si="1505"/>
        <v/>
      </c>
      <c r="W3218" s="153" t="str">
        <f t="shared" si="1506"/>
        <v/>
      </c>
      <c r="X3218" s="153" t="str">
        <f t="shared" si="1507"/>
        <v/>
      </c>
      <c r="Y3218" s="153" t="str">
        <f t="shared" si="1508"/>
        <v/>
      </c>
      <c r="Z3218" s="153" t="str">
        <f t="shared" si="1509"/>
        <v/>
      </c>
      <c r="AA3218" s="152" t="str">
        <f t="shared" si="1510"/>
        <v/>
      </c>
      <c r="AB3218" s="152" t="str">
        <f t="shared" si="1511"/>
        <v/>
      </c>
      <c r="AC3218" s="154" t="str">
        <f t="shared" si="1522"/>
        <v/>
      </c>
      <c r="AD3218" s="154" t="str">
        <f t="shared" si="1523"/>
        <v/>
      </c>
      <c r="AE3218" s="3" t="str">
        <f t="shared" si="1524"/>
        <v/>
      </c>
      <c r="AF3218" s="3" t="str">
        <f t="shared" si="1525"/>
        <v/>
      </c>
      <c r="AG3218" s="3" t="str">
        <f t="shared" si="1526"/>
        <v/>
      </c>
      <c r="AH3218" s="4" t="str">
        <f t="shared" si="1527"/>
        <v/>
      </c>
      <c r="AI3218" s="75" t="str">
        <f t="shared" si="1528"/>
        <v/>
      </c>
      <c r="AJ3218" s="75" t="str">
        <f t="shared" si="1529"/>
        <v/>
      </c>
    </row>
    <row r="3219" spans="1:36">
      <c r="A3219" s="41" t="str">
        <f t="shared" si="1512"/>
        <v/>
      </c>
      <c r="B3219" s="150" t="str">
        <f>IF(ISNUMBER(A3219),INDEX('MetaTrader Import'!$H$13:$J$5893,TRUNC(((A3219-$A$39+1)-1)/3)+1,MOD((A3219-$A$39+1)-1,3)+1),"")</f>
        <v/>
      </c>
      <c r="C3219" s="43" t="str">
        <f t="shared" si="1513"/>
        <v/>
      </c>
      <c r="D3219" s="43" t="str">
        <f t="shared" ca="1" si="1503"/>
        <v/>
      </c>
      <c r="E3219" s="43" t="str">
        <f t="shared" si="1514"/>
        <v/>
      </c>
      <c r="F3219" s="43" t="str">
        <f t="shared" si="1515"/>
        <v/>
      </c>
      <c r="G3219" s="43" t="str">
        <f>IF(A3219&lt;&gt;"",IF(A3219&lt;Data!$G$11*0.25,$C$13/$G$32,IF(A3219&gt;Data!$G$11*0.25,$C$13,$C$13*10)),"")</f>
        <v/>
      </c>
      <c r="H3219" s="43" t="str">
        <f>IF(A3219&lt;&gt;"",IF(Data!$G$9="constant",$C$13,IF(Data!$G$9="squeeze",G3219,F3219)),"")</f>
        <v/>
      </c>
      <c r="I3219" s="38" t="str">
        <f ca="1">IF(ISNUMBER(A3219),NORMINV(RAND(),0,IF(AND(Data!$G$9="squeeze",A3219&lt;Data!$G$11*0.25),$H$32,1)*$C$30*$C$13)*($C$14*$C$12),"")</f>
        <v/>
      </c>
      <c r="J3219" s="42" t="str">
        <f ca="1">IFERROR(IF(Data!$C$6="Real",B3219,I3219+J3218+($C$14*$C$12)*(NORMINV(RAND(),$C$15,CHOOSE($G$13,$C$13,F3219,G3219)))),"")</f>
        <v/>
      </c>
      <c r="K3219" s="88" t="str">
        <f>IF(ISNUMBER(A3219), IF($G$16="fixed",$G$17,MIN(H3219*Data!$C$7*$C$16*0.5,$C$17*Data!$C$7))*$C$12,"")</f>
        <v/>
      </c>
      <c r="L3219" s="42" t="str">
        <f t="shared" ca="1" si="1530"/>
        <v/>
      </c>
      <c r="M3219" s="44" t="str">
        <f t="shared" ca="1" si="1531"/>
        <v/>
      </c>
      <c r="N3219" s="44" t="str">
        <f t="shared" ca="1" si="1532"/>
        <v/>
      </c>
      <c r="O3219" s="108" t="str">
        <f t="shared" si="1516"/>
        <v/>
      </c>
      <c r="P3219" s="102" t="str">
        <f t="shared" si="1517"/>
        <v/>
      </c>
      <c r="Q3219" s="102" t="str">
        <f t="shared" si="1518"/>
        <v/>
      </c>
      <c r="R3219" s="120" t="str">
        <f t="shared" si="1519"/>
        <v/>
      </c>
      <c r="S3219" s="54" t="str">
        <f t="shared" si="1520"/>
        <v/>
      </c>
      <c r="T3219" s="5" t="str">
        <f t="shared" si="1521"/>
        <v/>
      </c>
      <c r="U3219" s="152" t="str">
        <f t="shared" si="1504"/>
        <v/>
      </c>
      <c r="V3219" s="152" t="str">
        <f t="shared" si="1505"/>
        <v/>
      </c>
      <c r="W3219" s="153" t="str">
        <f t="shared" si="1506"/>
        <v/>
      </c>
      <c r="X3219" s="153" t="str">
        <f t="shared" si="1507"/>
        <v/>
      </c>
      <c r="Y3219" s="153" t="str">
        <f t="shared" si="1508"/>
        <v/>
      </c>
      <c r="Z3219" s="153" t="str">
        <f t="shared" si="1509"/>
        <v/>
      </c>
      <c r="AA3219" s="152" t="str">
        <f t="shared" si="1510"/>
        <v/>
      </c>
      <c r="AB3219" s="152" t="str">
        <f t="shared" si="1511"/>
        <v/>
      </c>
      <c r="AC3219" s="154" t="str">
        <f t="shared" si="1522"/>
        <v/>
      </c>
      <c r="AD3219" s="154" t="str">
        <f t="shared" si="1523"/>
        <v/>
      </c>
      <c r="AE3219" s="3" t="str">
        <f t="shared" si="1524"/>
        <v/>
      </c>
      <c r="AF3219" s="3" t="str">
        <f t="shared" si="1525"/>
        <v/>
      </c>
      <c r="AG3219" s="3" t="str">
        <f t="shared" si="1526"/>
        <v/>
      </c>
      <c r="AH3219" s="4" t="str">
        <f t="shared" si="1527"/>
        <v/>
      </c>
      <c r="AI3219" s="75" t="str">
        <f t="shared" si="1528"/>
        <v/>
      </c>
      <c r="AJ3219" s="75" t="str">
        <f t="shared" si="1529"/>
        <v/>
      </c>
    </row>
    <row r="3220" spans="1:36">
      <c r="A3220" s="41" t="str">
        <f t="shared" si="1512"/>
        <v/>
      </c>
      <c r="B3220" s="150" t="str">
        <f>IF(ISNUMBER(A3220),INDEX('MetaTrader Import'!$H$13:$J$5893,TRUNC(((A3220-$A$39+1)-1)/3)+1,MOD((A3220-$A$39+1)-1,3)+1),"")</f>
        <v/>
      </c>
      <c r="C3220" s="43" t="str">
        <f t="shared" si="1513"/>
        <v/>
      </c>
      <c r="D3220" s="43" t="str">
        <f t="shared" ca="1" si="1503"/>
        <v/>
      </c>
      <c r="E3220" s="43" t="str">
        <f t="shared" si="1514"/>
        <v/>
      </c>
      <c r="F3220" s="43" t="str">
        <f t="shared" si="1515"/>
        <v/>
      </c>
      <c r="G3220" s="43" t="str">
        <f>IF(A3220&lt;&gt;"",IF(A3220&lt;Data!$G$11*0.25,$C$13/$G$32,IF(A3220&gt;Data!$G$11*0.25,$C$13,$C$13*10)),"")</f>
        <v/>
      </c>
      <c r="H3220" s="43" t="str">
        <f>IF(A3220&lt;&gt;"",IF(Data!$G$9="constant",$C$13,IF(Data!$G$9="squeeze",G3220,F3220)),"")</f>
        <v/>
      </c>
      <c r="I3220" s="38" t="str">
        <f ca="1">IF(ISNUMBER(A3220),NORMINV(RAND(),0,IF(AND(Data!$G$9="squeeze",A3220&lt;Data!$G$11*0.25),$H$32,1)*$C$30*$C$13)*($C$14*$C$12),"")</f>
        <v/>
      </c>
      <c r="J3220" s="42" t="str">
        <f ca="1">IFERROR(IF(Data!$C$6="Real",B3220,I3220+J3219+($C$14*$C$12)*(NORMINV(RAND(),$C$15,CHOOSE($G$13,$C$13,F3220,G3220)))),"")</f>
        <v/>
      </c>
      <c r="K3220" s="88" t="str">
        <f>IF(ISNUMBER(A3220), IF($G$16="fixed",$G$17,MIN(H3220*Data!$C$7*$C$16*0.5,$C$17*Data!$C$7))*$C$12,"")</f>
        <v/>
      </c>
      <c r="L3220" s="42" t="str">
        <f t="shared" ca="1" si="1530"/>
        <v/>
      </c>
      <c r="M3220" s="44" t="str">
        <f t="shared" ca="1" si="1531"/>
        <v/>
      </c>
      <c r="N3220" s="44" t="str">
        <f t="shared" ca="1" si="1532"/>
        <v/>
      </c>
      <c r="O3220" s="108" t="str">
        <f t="shared" si="1516"/>
        <v/>
      </c>
      <c r="P3220" s="102" t="str">
        <f t="shared" si="1517"/>
        <v/>
      </c>
      <c r="Q3220" s="102" t="str">
        <f t="shared" si="1518"/>
        <v/>
      </c>
      <c r="R3220" s="120" t="str">
        <f t="shared" si="1519"/>
        <v/>
      </c>
      <c r="S3220" s="54" t="str">
        <f t="shared" si="1520"/>
        <v/>
      </c>
      <c r="T3220" s="5" t="str">
        <f t="shared" si="1521"/>
        <v/>
      </c>
      <c r="U3220" s="152" t="str">
        <f t="shared" si="1504"/>
        <v/>
      </c>
      <c r="V3220" s="152" t="str">
        <f t="shared" si="1505"/>
        <v/>
      </c>
      <c r="W3220" s="153" t="str">
        <f t="shared" si="1506"/>
        <v/>
      </c>
      <c r="X3220" s="153" t="str">
        <f t="shared" si="1507"/>
        <v/>
      </c>
      <c r="Y3220" s="153" t="str">
        <f t="shared" si="1508"/>
        <v/>
      </c>
      <c r="Z3220" s="153" t="str">
        <f t="shared" si="1509"/>
        <v/>
      </c>
      <c r="AA3220" s="152" t="str">
        <f t="shared" si="1510"/>
        <v/>
      </c>
      <c r="AB3220" s="152" t="str">
        <f t="shared" si="1511"/>
        <v/>
      </c>
      <c r="AC3220" s="154" t="str">
        <f t="shared" si="1522"/>
        <v/>
      </c>
      <c r="AD3220" s="154" t="str">
        <f t="shared" si="1523"/>
        <v/>
      </c>
      <c r="AE3220" s="3" t="str">
        <f t="shared" si="1524"/>
        <v/>
      </c>
      <c r="AF3220" s="3" t="str">
        <f t="shared" si="1525"/>
        <v/>
      </c>
      <c r="AG3220" s="3" t="str">
        <f t="shared" si="1526"/>
        <v/>
      </c>
      <c r="AH3220" s="4" t="str">
        <f t="shared" si="1527"/>
        <v/>
      </c>
      <c r="AI3220" s="75" t="str">
        <f t="shared" si="1528"/>
        <v/>
      </c>
      <c r="AJ3220" s="75" t="str">
        <f t="shared" si="1529"/>
        <v/>
      </c>
    </row>
    <row r="3221" spans="1:36">
      <c r="A3221" s="41" t="str">
        <f t="shared" si="1512"/>
        <v/>
      </c>
      <c r="B3221" s="150" t="str">
        <f>IF(ISNUMBER(A3221),INDEX('MetaTrader Import'!$H$13:$J$5893,TRUNC(((A3221-$A$39+1)-1)/3)+1,MOD((A3221-$A$39+1)-1,3)+1),"")</f>
        <v/>
      </c>
      <c r="C3221" s="43" t="str">
        <f t="shared" si="1513"/>
        <v/>
      </c>
      <c r="D3221" s="43" t="str">
        <f t="shared" ca="1" si="1503"/>
        <v/>
      </c>
      <c r="E3221" s="43" t="str">
        <f t="shared" si="1514"/>
        <v/>
      </c>
      <c r="F3221" s="43" t="str">
        <f t="shared" si="1515"/>
        <v/>
      </c>
      <c r="G3221" s="43" t="str">
        <f>IF(A3221&lt;&gt;"",IF(A3221&lt;Data!$G$11*0.25,$C$13/$G$32,IF(A3221&gt;Data!$G$11*0.25,$C$13,$C$13*10)),"")</f>
        <v/>
      </c>
      <c r="H3221" s="43" t="str">
        <f>IF(A3221&lt;&gt;"",IF(Data!$G$9="constant",$C$13,IF(Data!$G$9="squeeze",G3221,F3221)),"")</f>
        <v/>
      </c>
      <c r="I3221" s="38" t="str">
        <f ca="1">IF(ISNUMBER(A3221),NORMINV(RAND(),0,IF(AND(Data!$G$9="squeeze",A3221&lt;Data!$G$11*0.25),$H$32,1)*$C$30*$C$13)*($C$14*$C$12),"")</f>
        <v/>
      </c>
      <c r="J3221" s="42" t="str">
        <f ca="1">IFERROR(IF(Data!$C$6="Real",B3221,I3221+J3220+($C$14*$C$12)*(NORMINV(RAND(),$C$15,CHOOSE($G$13,$C$13,F3221,G3221)))),"")</f>
        <v/>
      </c>
      <c r="K3221" s="88" t="str">
        <f>IF(ISNUMBER(A3221), IF($G$16="fixed",$G$17,MIN(H3221*Data!$C$7*$C$16*0.5,$C$17*Data!$C$7))*$C$12,"")</f>
        <v/>
      </c>
      <c r="L3221" s="42" t="str">
        <f t="shared" ca="1" si="1530"/>
        <v/>
      </c>
      <c r="M3221" s="44" t="str">
        <f t="shared" ca="1" si="1531"/>
        <v/>
      </c>
      <c r="N3221" s="44" t="str">
        <f t="shared" ca="1" si="1532"/>
        <v/>
      </c>
      <c r="O3221" s="108" t="str">
        <f t="shared" si="1516"/>
        <v/>
      </c>
      <c r="P3221" s="102" t="str">
        <f t="shared" si="1517"/>
        <v/>
      </c>
      <c r="Q3221" s="102" t="str">
        <f t="shared" si="1518"/>
        <v/>
      </c>
      <c r="R3221" s="120" t="str">
        <f t="shared" si="1519"/>
        <v/>
      </c>
      <c r="S3221" s="54" t="str">
        <f t="shared" si="1520"/>
        <v/>
      </c>
      <c r="T3221" s="5" t="str">
        <f t="shared" si="1521"/>
        <v/>
      </c>
      <c r="U3221" s="152" t="str">
        <f t="shared" si="1504"/>
        <v/>
      </c>
      <c r="V3221" s="152" t="str">
        <f t="shared" si="1505"/>
        <v/>
      </c>
      <c r="W3221" s="153" t="str">
        <f t="shared" si="1506"/>
        <v/>
      </c>
      <c r="X3221" s="153" t="str">
        <f t="shared" si="1507"/>
        <v/>
      </c>
      <c r="Y3221" s="153" t="str">
        <f t="shared" si="1508"/>
        <v/>
      </c>
      <c r="Z3221" s="153" t="str">
        <f t="shared" si="1509"/>
        <v/>
      </c>
      <c r="AA3221" s="152" t="str">
        <f t="shared" si="1510"/>
        <v/>
      </c>
      <c r="AB3221" s="152" t="str">
        <f t="shared" si="1511"/>
        <v/>
      </c>
      <c r="AC3221" s="154" t="str">
        <f t="shared" si="1522"/>
        <v/>
      </c>
      <c r="AD3221" s="154" t="str">
        <f t="shared" si="1523"/>
        <v/>
      </c>
      <c r="AE3221" s="3" t="str">
        <f t="shared" si="1524"/>
        <v/>
      </c>
      <c r="AF3221" s="3" t="str">
        <f t="shared" si="1525"/>
        <v/>
      </c>
      <c r="AG3221" s="3" t="str">
        <f t="shared" si="1526"/>
        <v/>
      </c>
      <c r="AH3221" s="4" t="str">
        <f t="shared" si="1527"/>
        <v/>
      </c>
      <c r="AI3221" s="75" t="str">
        <f t="shared" si="1528"/>
        <v/>
      </c>
      <c r="AJ3221" s="75" t="str">
        <f t="shared" si="1529"/>
        <v/>
      </c>
    </row>
    <row r="3222" spans="1:36">
      <c r="A3222" s="41" t="str">
        <f t="shared" si="1512"/>
        <v/>
      </c>
      <c r="B3222" s="150" t="str">
        <f>IF(ISNUMBER(A3222),INDEX('MetaTrader Import'!$H$13:$J$5893,TRUNC(((A3222-$A$39+1)-1)/3)+1,MOD((A3222-$A$39+1)-1,3)+1),"")</f>
        <v/>
      </c>
      <c r="C3222" s="43" t="str">
        <f t="shared" si="1513"/>
        <v/>
      </c>
      <c r="D3222" s="43" t="str">
        <f t="shared" ca="1" si="1503"/>
        <v/>
      </c>
      <c r="E3222" s="43" t="str">
        <f t="shared" si="1514"/>
        <v/>
      </c>
      <c r="F3222" s="43" t="str">
        <f t="shared" si="1515"/>
        <v/>
      </c>
      <c r="G3222" s="43" t="str">
        <f>IF(A3222&lt;&gt;"",IF(A3222&lt;Data!$G$11*0.25,$C$13/$G$32,IF(A3222&gt;Data!$G$11*0.25,$C$13,$C$13*10)),"")</f>
        <v/>
      </c>
      <c r="H3222" s="43" t="str">
        <f>IF(A3222&lt;&gt;"",IF(Data!$G$9="constant",$C$13,IF(Data!$G$9="squeeze",G3222,F3222)),"")</f>
        <v/>
      </c>
      <c r="I3222" s="38" t="str">
        <f ca="1">IF(ISNUMBER(A3222),NORMINV(RAND(),0,IF(AND(Data!$G$9="squeeze",A3222&lt;Data!$G$11*0.25),$H$32,1)*$C$30*$C$13)*($C$14*$C$12),"")</f>
        <v/>
      </c>
      <c r="J3222" s="42" t="str">
        <f ca="1">IFERROR(IF(Data!$C$6="Real",B3222,I3222+J3221+($C$14*$C$12)*(NORMINV(RAND(),$C$15,CHOOSE($G$13,$C$13,F3222,G3222)))),"")</f>
        <v/>
      </c>
      <c r="K3222" s="88" t="str">
        <f>IF(ISNUMBER(A3222), IF($G$16="fixed",$G$17,MIN(H3222*Data!$C$7*$C$16*0.5,$C$17*Data!$C$7))*$C$12,"")</f>
        <v/>
      </c>
      <c r="L3222" s="42" t="str">
        <f t="shared" ca="1" si="1530"/>
        <v/>
      </c>
      <c r="M3222" s="44" t="str">
        <f t="shared" ca="1" si="1531"/>
        <v/>
      </c>
      <c r="N3222" s="44" t="str">
        <f t="shared" ca="1" si="1532"/>
        <v/>
      </c>
      <c r="O3222" s="108" t="str">
        <f t="shared" si="1516"/>
        <v/>
      </c>
      <c r="P3222" s="102" t="str">
        <f t="shared" si="1517"/>
        <v/>
      </c>
      <c r="Q3222" s="102" t="str">
        <f t="shared" si="1518"/>
        <v/>
      </c>
      <c r="R3222" s="120" t="str">
        <f t="shared" si="1519"/>
        <v/>
      </c>
      <c r="S3222" s="54" t="str">
        <f t="shared" si="1520"/>
        <v/>
      </c>
      <c r="T3222" s="5" t="str">
        <f t="shared" si="1521"/>
        <v/>
      </c>
      <c r="U3222" s="152" t="str">
        <f t="shared" si="1504"/>
        <v/>
      </c>
      <c r="V3222" s="152" t="str">
        <f t="shared" si="1505"/>
        <v/>
      </c>
      <c r="W3222" s="153" t="str">
        <f t="shared" si="1506"/>
        <v/>
      </c>
      <c r="X3222" s="153" t="str">
        <f t="shared" si="1507"/>
        <v/>
      </c>
      <c r="Y3222" s="153" t="str">
        <f t="shared" si="1508"/>
        <v/>
      </c>
      <c r="Z3222" s="153" t="str">
        <f t="shared" si="1509"/>
        <v/>
      </c>
      <c r="AA3222" s="152" t="str">
        <f t="shared" si="1510"/>
        <v/>
      </c>
      <c r="AB3222" s="152" t="str">
        <f t="shared" si="1511"/>
        <v/>
      </c>
      <c r="AC3222" s="154" t="str">
        <f t="shared" si="1522"/>
        <v/>
      </c>
      <c r="AD3222" s="154" t="str">
        <f t="shared" si="1523"/>
        <v/>
      </c>
      <c r="AE3222" s="3" t="str">
        <f t="shared" si="1524"/>
        <v/>
      </c>
      <c r="AF3222" s="3" t="str">
        <f t="shared" si="1525"/>
        <v/>
      </c>
      <c r="AG3222" s="3" t="str">
        <f t="shared" si="1526"/>
        <v/>
      </c>
      <c r="AH3222" s="4" t="str">
        <f t="shared" si="1527"/>
        <v/>
      </c>
      <c r="AI3222" s="75" t="str">
        <f t="shared" si="1528"/>
        <v/>
      </c>
      <c r="AJ3222" s="75" t="str">
        <f t="shared" si="1529"/>
        <v/>
      </c>
    </row>
    <row r="3223" spans="1:36">
      <c r="A3223" s="41" t="str">
        <f t="shared" si="1512"/>
        <v/>
      </c>
      <c r="B3223" s="150" t="str">
        <f>IF(ISNUMBER(A3223),INDEX('MetaTrader Import'!$H$13:$J$5893,TRUNC(((A3223-$A$39+1)-1)/3)+1,MOD((A3223-$A$39+1)-1,3)+1),"")</f>
        <v/>
      </c>
      <c r="C3223" s="43" t="str">
        <f t="shared" si="1513"/>
        <v/>
      </c>
      <c r="D3223" s="43" t="str">
        <f t="shared" ca="1" si="1503"/>
        <v/>
      </c>
      <c r="E3223" s="43" t="str">
        <f t="shared" si="1514"/>
        <v/>
      </c>
      <c r="F3223" s="43" t="str">
        <f t="shared" si="1515"/>
        <v/>
      </c>
      <c r="G3223" s="43" t="str">
        <f>IF(A3223&lt;&gt;"",IF(A3223&lt;Data!$G$11*0.25,$C$13/$G$32,IF(A3223&gt;Data!$G$11*0.25,$C$13,$C$13*10)),"")</f>
        <v/>
      </c>
      <c r="H3223" s="43" t="str">
        <f>IF(A3223&lt;&gt;"",IF(Data!$G$9="constant",$C$13,IF(Data!$G$9="squeeze",G3223,F3223)),"")</f>
        <v/>
      </c>
      <c r="I3223" s="38" t="str">
        <f ca="1">IF(ISNUMBER(A3223),NORMINV(RAND(),0,IF(AND(Data!$G$9="squeeze",A3223&lt;Data!$G$11*0.25),$H$32,1)*$C$30*$C$13)*($C$14*$C$12),"")</f>
        <v/>
      </c>
      <c r="J3223" s="42" t="str">
        <f ca="1">IFERROR(IF(Data!$C$6="Real",B3223,I3223+J3222+($C$14*$C$12)*(NORMINV(RAND(),$C$15,CHOOSE($G$13,$C$13,F3223,G3223)))),"")</f>
        <v/>
      </c>
      <c r="K3223" s="88" t="str">
        <f>IF(ISNUMBER(A3223), IF($G$16="fixed",$G$17,MIN(H3223*Data!$C$7*$C$16*0.5,$C$17*Data!$C$7))*$C$12,"")</f>
        <v/>
      </c>
      <c r="L3223" s="42" t="str">
        <f t="shared" ca="1" si="1530"/>
        <v/>
      </c>
      <c r="M3223" s="44" t="str">
        <f t="shared" ca="1" si="1531"/>
        <v/>
      </c>
      <c r="N3223" s="44" t="str">
        <f t="shared" ca="1" si="1532"/>
        <v/>
      </c>
      <c r="O3223" s="108" t="str">
        <f t="shared" si="1516"/>
        <v/>
      </c>
      <c r="P3223" s="102" t="str">
        <f t="shared" si="1517"/>
        <v/>
      </c>
      <c r="Q3223" s="102" t="str">
        <f t="shared" si="1518"/>
        <v/>
      </c>
      <c r="R3223" s="120" t="str">
        <f t="shared" si="1519"/>
        <v/>
      </c>
      <c r="S3223" s="54" t="str">
        <f t="shared" si="1520"/>
        <v/>
      </c>
      <c r="T3223" s="5" t="str">
        <f t="shared" si="1521"/>
        <v/>
      </c>
      <c r="U3223" s="152" t="str">
        <f t="shared" si="1504"/>
        <v/>
      </c>
      <c r="V3223" s="152" t="str">
        <f t="shared" si="1505"/>
        <v/>
      </c>
      <c r="W3223" s="153" t="str">
        <f t="shared" si="1506"/>
        <v/>
      </c>
      <c r="X3223" s="153" t="str">
        <f t="shared" si="1507"/>
        <v/>
      </c>
      <c r="Y3223" s="153" t="str">
        <f t="shared" si="1508"/>
        <v/>
      </c>
      <c r="Z3223" s="153" t="str">
        <f t="shared" si="1509"/>
        <v/>
      </c>
      <c r="AA3223" s="152" t="str">
        <f t="shared" si="1510"/>
        <v/>
      </c>
      <c r="AB3223" s="152" t="str">
        <f t="shared" si="1511"/>
        <v/>
      </c>
      <c r="AC3223" s="154" t="str">
        <f t="shared" si="1522"/>
        <v/>
      </c>
      <c r="AD3223" s="154" t="str">
        <f t="shared" si="1523"/>
        <v/>
      </c>
      <c r="AE3223" s="3" t="str">
        <f t="shared" si="1524"/>
        <v/>
      </c>
      <c r="AF3223" s="3" t="str">
        <f t="shared" si="1525"/>
        <v/>
      </c>
      <c r="AG3223" s="3" t="str">
        <f t="shared" si="1526"/>
        <v/>
      </c>
      <c r="AH3223" s="4" t="str">
        <f t="shared" si="1527"/>
        <v/>
      </c>
      <c r="AI3223" s="75" t="str">
        <f t="shared" si="1528"/>
        <v/>
      </c>
      <c r="AJ3223" s="75" t="str">
        <f t="shared" si="1529"/>
        <v/>
      </c>
    </row>
    <row r="3224" spans="1:36">
      <c r="A3224" s="41" t="str">
        <f t="shared" si="1512"/>
        <v/>
      </c>
      <c r="B3224" s="150" t="str">
        <f>IF(ISNUMBER(A3224),INDEX('MetaTrader Import'!$H$13:$J$5893,TRUNC(((A3224-$A$39+1)-1)/3)+1,MOD((A3224-$A$39+1)-1,3)+1),"")</f>
        <v/>
      </c>
      <c r="C3224" s="43" t="str">
        <f t="shared" si="1513"/>
        <v/>
      </c>
      <c r="D3224" s="43" t="str">
        <f t="shared" ca="1" si="1503"/>
        <v/>
      </c>
      <c r="E3224" s="43" t="str">
        <f t="shared" si="1514"/>
        <v/>
      </c>
      <c r="F3224" s="43" t="str">
        <f t="shared" si="1515"/>
        <v/>
      </c>
      <c r="G3224" s="43" t="str">
        <f>IF(A3224&lt;&gt;"",IF(A3224&lt;Data!$G$11*0.25,$C$13/$G$32,IF(A3224&gt;Data!$G$11*0.25,$C$13,$C$13*10)),"")</f>
        <v/>
      </c>
      <c r="H3224" s="43" t="str">
        <f>IF(A3224&lt;&gt;"",IF(Data!$G$9="constant",$C$13,IF(Data!$G$9="squeeze",G3224,F3224)),"")</f>
        <v/>
      </c>
      <c r="I3224" s="38" t="str">
        <f ca="1">IF(ISNUMBER(A3224),NORMINV(RAND(),0,IF(AND(Data!$G$9="squeeze",A3224&lt;Data!$G$11*0.25),$H$32,1)*$C$30*$C$13)*($C$14*$C$12),"")</f>
        <v/>
      </c>
      <c r="J3224" s="42" t="str">
        <f ca="1">IFERROR(IF(Data!$C$6="Real",B3224,I3224+J3223+($C$14*$C$12)*(NORMINV(RAND(),$C$15,CHOOSE($G$13,$C$13,F3224,G3224)))),"")</f>
        <v/>
      </c>
      <c r="K3224" s="88" t="str">
        <f>IF(ISNUMBER(A3224), IF($G$16="fixed",$G$17,MIN(H3224*Data!$C$7*$C$16*0.5,$C$17*Data!$C$7))*$C$12,"")</f>
        <v/>
      </c>
      <c r="L3224" s="42" t="str">
        <f t="shared" ca="1" si="1530"/>
        <v/>
      </c>
      <c r="M3224" s="44" t="str">
        <f t="shared" ca="1" si="1531"/>
        <v/>
      </c>
      <c r="N3224" s="44" t="str">
        <f t="shared" ca="1" si="1532"/>
        <v/>
      </c>
      <c r="O3224" s="108" t="str">
        <f t="shared" si="1516"/>
        <v/>
      </c>
      <c r="P3224" s="102" t="str">
        <f t="shared" si="1517"/>
        <v/>
      </c>
      <c r="Q3224" s="102" t="str">
        <f t="shared" si="1518"/>
        <v/>
      </c>
      <c r="R3224" s="120" t="str">
        <f t="shared" si="1519"/>
        <v/>
      </c>
      <c r="S3224" s="54" t="str">
        <f t="shared" si="1520"/>
        <v/>
      </c>
      <c r="T3224" s="5" t="str">
        <f t="shared" si="1521"/>
        <v/>
      </c>
      <c r="U3224" s="152" t="str">
        <f t="shared" si="1504"/>
        <v/>
      </c>
      <c r="V3224" s="152" t="str">
        <f t="shared" si="1505"/>
        <v/>
      </c>
      <c r="W3224" s="153" t="str">
        <f t="shared" si="1506"/>
        <v/>
      </c>
      <c r="X3224" s="153" t="str">
        <f t="shared" si="1507"/>
        <v/>
      </c>
      <c r="Y3224" s="153" t="str">
        <f t="shared" si="1508"/>
        <v/>
      </c>
      <c r="Z3224" s="153" t="str">
        <f t="shared" si="1509"/>
        <v/>
      </c>
      <c r="AA3224" s="152" t="str">
        <f t="shared" si="1510"/>
        <v/>
      </c>
      <c r="AB3224" s="152" t="str">
        <f t="shared" si="1511"/>
        <v/>
      </c>
      <c r="AC3224" s="154" t="str">
        <f t="shared" si="1522"/>
        <v/>
      </c>
      <c r="AD3224" s="154" t="str">
        <f t="shared" si="1523"/>
        <v/>
      </c>
      <c r="AE3224" s="3" t="str">
        <f t="shared" si="1524"/>
        <v/>
      </c>
      <c r="AF3224" s="3" t="str">
        <f t="shared" si="1525"/>
        <v/>
      </c>
      <c r="AG3224" s="3" t="str">
        <f t="shared" si="1526"/>
        <v/>
      </c>
      <c r="AH3224" s="4" t="str">
        <f t="shared" si="1527"/>
        <v/>
      </c>
      <c r="AI3224" s="75" t="str">
        <f t="shared" si="1528"/>
        <v/>
      </c>
      <c r="AJ3224" s="75" t="str">
        <f t="shared" si="1529"/>
        <v/>
      </c>
    </row>
    <row r="3225" spans="1:36">
      <c r="A3225" s="41" t="str">
        <f t="shared" si="1512"/>
        <v/>
      </c>
      <c r="B3225" s="150" t="str">
        <f>IF(ISNUMBER(A3225),INDEX('MetaTrader Import'!$H$13:$J$5893,TRUNC(((A3225-$A$39+1)-1)/3)+1,MOD((A3225-$A$39+1)-1,3)+1),"")</f>
        <v/>
      </c>
      <c r="C3225" s="43" t="str">
        <f t="shared" si="1513"/>
        <v/>
      </c>
      <c r="D3225" s="43" t="str">
        <f t="shared" ca="1" si="1503"/>
        <v/>
      </c>
      <c r="E3225" s="43" t="str">
        <f t="shared" si="1514"/>
        <v/>
      </c>
      <c r="F3225" s="43" t="str">
        <f t="shared" si="1515"/>
        <v/>
      </c>
      <c r="G3225" s="43" t="str">
        <f>IF(A3225&lt;&gt;"",IF(A3225&lt;Data!$G$11*0.25,$C$13/$G$32,IF(A3225&gt;Data!$G$11*0.25,$C$13,$C$13*10)),"")</f>
        <v/>
      </c>
      <c r="H3225" s="43" t="str">
        <f>IF(A3225&lt;&gt;"",IF(Data!$G$9="constant",$C$13,IF(Data!$G$9="squeeze",G3225,F3225)),"")</f>
        <v/>
      </c>
      <c r="I3225" s="38" t="str">
        <f ca="1">IF(ISNUMBER(A3225),NORMINV(RAND(),0,IF(AND(Data!$G$9="squeeze",A3225&lt;Data!$G$11*0.25),$H$32,1)*$C$30*$C$13)*($C$14*$C$12),"")</f>
        <v/>
      </c>
      <c r="J3225" s="42" t="str">
        <f ca="1">IFERROR(IF(Data!$C$6="Real",B3225,I3225+J3224+($C$14*$C$12)*(NORMINV(RAND(),$C$15,CHOOSE($G$13,$C$13,F3225,G3225)))),"")</f>
        <v/>
      </c>
      <c r="K3225" s="88" t="str">
        <f>IF(ISNUMBER(A3225), IF($G$16="fixed",$G$17,MIN(H3225*Data!$C$7*$C$16*0.5,$C$17*Data!$C$7))*$C$12,"")</f>
        <v/>
      </c>
      <c r="L3225" s="42" t="str">
        <f t="shared" ca="1" si="1530"/>
        <v/>
      </c>
      <c r="M3225" s="44" t="str">
        <f t="shared" ca="1" si="1531"/>
        <v/>
      </c>
      <c r="N3225" s="44" t="str">
        <f t="shared" ca="1" si="1532"/>
        <v/>
      </c>
      <c r="O3225" s="108" t="str">
        <f t="shared" si="1516"/>
        <v/>
      </c>
      <c r="P3225" s="102" t="str">
        <f t="shared" si="1517"/>
        <v/>
      </c>
      <c r="Q3225" s="102" t="str">
        <f t="shared" si="1518"/>
        <v/>
      </c>
      <c r="R3225" s="120" t="str">
        <f t="shared" si="1519"/>
        <v/>
      </c>
      <c r="S3225" s="54" t="str">
        <f t="shared" si="1520"/>
        <v/>
      </c>
      <c r="T3225" s="5" t="str">
        <f t="shared" si="1521"/>
        <v/>
      </c>
      <c r="U3225" s="152" t="str">
        <f t="shared" si="1504"/>
        <v/>
      </c>
      <c r="V3225" s="152" t="str">
        <f t="shared" si="1505"/>
        <v/>
      </c>
      <c r="W3225" s="153" t="str">
        <f t="shared" si="1506"/>
        <v/>
      </c>
      <c r="X3225" s="153" t="str">
        <f t="shared" si="1507"/>
        <v/>
      </c>
      <c r="Y3225" s="153" t="str">
        <f t="shared" si="1508"/>
        <v/>
      </c>
      <c r="Z3225" s="153" t="str">
        <f t="shared" si="1509"/>
        <v/>
      </c>
      <c r="AA3225" s="152" t="str">
        <f t="shared" si="1510"/>
        <v/>
      </c>
      <c r="AB3225" s="152" t="str">
        <f t="shared" si="1511"/>
        <v/>
      </c>
      <c r="AC3225" s="154" t="str">
        <f t="shared" si="1522"/>
        <v/>
      </c>
      <c r="AD3225" s="154" t="str">
        <f t="shared" si="1523"/>
        <v/>
      </c>
      <c r="AE3225" s="3" t="str">
        <f t="shared" si="1524"/>
        <v/>
      </c>
      <c r="AF3225" s="3" t="str">
        <f t="shared" si="1525"/>
        <v/>
      </c>
      <c r="AG3225" s="3" t="str">
        <f t="shared" si="1526"/>
        <v/>
      </c>
      <c r="AH3225" s="4" t="str">
        <f t="shared" si="1527"/>
        <v/>
      </c>
      <c r="AI3225" s="75" t="str">
        <f t="shared" si="1528"/>
        <v/>
      </c>
      <c r="AJ3225" s="75" t="str">
        <f t="shared" si="1529"/>
        <v/>
      </c>
    </row>
    <row r="3226" spans="1:36">
      <c r="A3226" s="41" t="str">
        <f t="shared" si="1512"/>
        <v/>
      </c>
      <c r="B3226" s="150" t="str">
        <f>IF(ISNUMBER(A3226),INDEX('MetaTrader Import'!$H$13:$J$5893,TRUNC(((A3226-$A$39+1)-1)/3)+1,MOD((A3226-$A$39+1)-1,3)+1),"")</f>
        <v/>
      </c>
      <c r="C3226" s="43" t="str">
        <f t="shared" si="1513"/>
        <v/>
      </c>
      <c r="D3226" s="43" t="str">
        <f t="shared" ca="1" si="1503"/>
        <v/>
      </c>
      <c r="E3226" s="43" t="str">
        <f t="shared" si="1514"/>
        <v/>
      </c>
      <c r="F3226" s="43" t="str">
        <f t="shared" si="1515"/>
        <v/>
      </c>
      <c r="G3226" s="43" t="str">
        <f>IF(A3226&lt;&gt;"",IF(A3226&lt;Data!$G$11*0.25,$C$13/$G$32,IF(A3226&gt;Data!$G$11*0.25,$C$13,$C$13*10)),"")</f>
        <v/>
      </c>
      <c r="H3226" s="43" t="str">
        <f>IF(A3226&lt;&gt;"",IF(Data!$G$9="constant",$C$13,IF(Data!$G$9="squeeze",G3226,F3226)),"")</f>
        <v/>
      </c>
      <c r="I3226" s="38" t="str">
        <f ca="1">IF(ISNUMBER(A3226),NORMINV(RAND(),0,IF(AND(Data!$G$9="squeeze",A3226&lt;Data!$G$11*0.25),$H$32,1)*$C$30*$C$13)*($C$14*$C$12),"")</f>
        <v/>
      </c>
      <c r="J3226" s="42" t="str">
        <f ca="1">IFERROR(IF(Data!$C$6="Real",B3226,I3226+J3225+($C$14*$C$12)*(NORMINV(RAND(),$C$15,CHOOSE($G$13,$C$13,F3226,G3226)))),"")</f>
        <v/>
      </c>
      <c r="K3226" s="88" t="str">
        <f>IF(ISNUMBER(A3226), IF($G$16="fixed",$G$17,MIN(H3226*Data!$C$7*$C$16*0.5,$C$17*Data!$C$7))*$C$12,"")</f>
        <v/>
      </c>
      <c r="L3226" s="42" t="str">
        <f t="shared" ca="1" si="1530"/>
        <v/>
      </c>
      <c r="M3226" s="44" t="str">
        <f t="shared" ca="1" si="1531"/>
        <v/>
      </c>
      <c r="N3226" s="44" t="str">
        <f t="shared" ca="1" si="1532"/>
        <v/>
      </c>
      <c r="O3226" s="108" t="str">
        <f t="shared" si="1516"/>
        <v/>
      </c>
      <c r="P3226" s="102" t="str">
        <f t="shared" si="1517"/>
        <v/>
      </c>
      <c r="Q3226" s="102" t="str">
        <f t="shared" si="1518"/>
        <v/>
      </c>
      <c r="R3226" s="120" t="str">
        <f t="shared" si="1519"/>
        <v/>
      </c>
      <c r="S3226" s="54" t="str">
        <f t="shared" si="1520"/>
        <v/>
      </c>
      <c r="T3226" s="5" t="str">
        <f t="shared" si="1521"/>
        <v/>
      </c>
      <c r="U3226" s="152" t="str">
        <f t="shared" si="1504"/>
        <v/>
      </c>
      <c r="V3226" s="152" t="str">
        <f t="shared" si="1505"/>
        <v/>
      </c>
      <c r="W3226" s="153" t="str">
        <f t="shared" si="1506"/>
        <v/>
      </c>
      <c r="X3226" s="153" t="str">
        <f t="shared" si="1507"/>
        <v/>
      </c>
      <c r="Y3226" s="153" t="str">
        <f t="shared" si="1508"/>
        <v/>
      </c>
      <c r="Z3226" s="153" t="str">
        <f t="shared" si="1509"/>
        <v/>
      </c>
      <c r="AA3226" s="152" t="str">
        <f t="shared" si="1510"/>
        <v/>
      </c>
      <c r="AB3226" s="152" t="str">
        <f t="shared" si="1511"/>
        <v/>
      </c>
      <c r="AC3226" s="154" t="str">
        <f t="shared" si="1522"/>
        <v/>
      </c>
      <c r="AD3226" s="154" t="str">
        <f t="shared" si="1523"/>
        <v/>
      </c>
      <c r="AE3226" s="3" t="str">
        <f t="shared" si="1524"/>
        <v/>
      </c>
      <c r="AF3226" s="3" t="str">
        <f t="shared" si="1525"/>
        <v/>
      </c>
      <c r="AG3226" s="3" t="str">
        <f t="shared" si="1526"/>
        <v/>
      </c>
      <c r="AH3226" s="4" t="str">
        <f t="shared" si="1527"/>
        <v/>
      </c>
      <c r="AI3226" s="75" t="str">
        <f t="shared" si="1528"/>
        <v/>
      </c>
      <c r="AJ3226" s="75" t="str">
        <f t="shared" si="1529"/>
        <v/>
      </c>
    </row>
    <row r="3227" spans="1:36">
      <c r="A3227" s="41" t="str">
        <f t="shared" si="1512"/>
        <v/>
      </c>
      <c r="B3227" s="150" t="str">
        <f>IF(ISNUMBER(A3227),INDEX('MetaTrader Import'!$H$13:$J$5893,TRUNC(((A3227-$A$39+1)-1)/3)+1,MOD((A3227-$A$39+1)-1,3)+1),"")</f>
        <v/>
      </c>
      <c r="C3227" s="43" t="str">
        <f t="shared" si="1513"/>
        <v/>
      </c>
      <c r="D3227" s="43" t="str">
        <f t="shared" ca="1" si="1503"/>
        <v/>
      </c>
      <c r="E3227" s="43" t="str">
        <f t="shared" si="1514"/>
        <v/>
      </c>
      <c r="F3227" s="43" t="str">
        <f t="shared" si="1515"/>
        <v/>
      </c>
      <c r="G3227" s="43" t="str">
        <f>IF(A3227&lt;&gt;"",IF(A3227&lt;Data!$G$11*0.25,$C$13/$G$32,IF(A3227&gt;Data!$G$11*0.25,$C$13,$C$13*10)),"")</f>
        <v/>
      </c>
      <c r="H3227" s="43" t="str">
        <f>IF(A3227&lt;&gt;"",IF(Data!$G$9="constant",$C$13,IF(Data!$G$9="squeeze",G3227,F3227)),"")</f>
        <v/>
      </c>
      <c r="I3227" s="38" t="str">
        <f ca="1">IF(ISNUMBER(A3227),NORMINV(RAND(),0,IF(AND(Data!$G$9="squeeze",A3227&lt;Data!$G$11*0.25),$H$32,1)*$C$30*$C$13)*($C$14*$C$12),"")</f>
        <v/>
      </c>
      <c r="J3227" s="42" t="str">
        <f ca="1">IFERROR(IF(Data!$C$6="Real",B3227,I3227+J3226+($C$14*$C$12)*(NORMINV(RAND(),$C$15,CHOOSE($G$13,$C$13,F3227,G3227)))),"")</f>
        <v/>
      </c>
      <c r="K3227" s="88" t="str">
        <f>IF(ISNUMBER(A3227), IF($G$16="fixed",$G$17,MIN(H3227*Data!$C$7*$C$16*0.5,$C$17*Data!$C$7))*$C$12,"")</f>
        <v/>
      </c>
      <c r="L3227" s="42" t="str">
        <f t="shared" ca="1" si="1530"/>
        <v/>
      </c>
      <c r="M3227" s="44" t="str">
        <f t="shared" ca="1" si="1531"/>
        <v/>
      </c>
      <c r="N3227" s="44" t="str">
        <f t="shared" ca="1" si="1532"/>
        <v/>
      </c>
      <c r="O3227" s="108" t="str">
        <f t="shared" si="1516"/>
        <v/>
      </c>
      <c r="P3227" s="102" t="str">
        <f t="shared" si="1517"/>
        <v/>
      </c>
      <c r="Q3227" s="102" t="str">
        <f t="shared" si="1518"/>
        <v/>
      </c>
      <c r="R3227" s="120" t="str">
        <f t="shared" si="1519"/>
        <v/>
      </c>
      <c r="S3227" s="54" t="str">
        <f t="shared" si="1520"/>
        <v/>
      </c>
      <c r="T3227" s="5" t="str">
        <f t="shared" si="1521"/>
        <v/>
      </c>
      <c r="U3227" s="152" t="str">
        <f t="shared" si="1504"/>
        <v/>
      </c>
      <c r="V3227" s="152" t="str">
        <f t="shared" si="1505"/>
        <v/>
      </c>
      <c r="W3227" s="153" t="str">
        <f t="shared" si="1506"/>
        <v/>
      </c>
      <c r="X3227" s="153" t="str">
        <f t="shared" si="1507"/>
        <v/>
      </c>
      <c r="Y3227" s="153" t="str">
        <f t="shared" si="1508"/>
        <v/>
      </c>
      <c r="Z3227" s="153" t="str">
        <f t="shared" si="1509"/>
        <v/>
      </c>
      <c r="AA3227" s="152" t="str">
        <f t="shared" si="1510"/>
        <v/>
      </c>
      <c r="AB3227" s="152" t="str">
        <f t="shared" si="1511"/>
        <v/>
      </c>
      <c r="AC3227" s="154" t="str">
        <f t="shared" si="1522"/>
        <v/>
      </c>
      <c r="AD3227" s="154" t="str">
        <f t="shared" si="1523"/>
        <v/>
      </c>
      <c r="AE3227" s="3" t="str">
        <f t="shared" si="1524"/>
        <v/>
      </c>
      <c r="AF3227" s="3" t="str">
        <f t="shared" si="1525"/>
        <v/>
      </c>
      <c r="AG3227" s="3" t="str">
        <f t="shared" si="1526"/>
        <v/>
      </c>
      <c r="AH3227" s="4" t="str">
        <f t="shared" si="1527"/>
        <v/>
      </c>
      <c r="AI3227" s="75" t="str">
        <f t="shared" si="1528"/>
        <v/>
      </c>
      <c r="AJ3227" s="75" t="str">
        <f t="shared" si="1529"/>
        <v/>
      </c>
    </row>
    <row r="3228" spans="1:36">
      <c r="A3228" s="41" t="str">
        <f t="shared" si="1512"/>
        <v/>
      </c>
      <c r="B3228" s="150" t="str">
        <f>IF(ISNUMBER(A3228),INDEX('MetaTrader Import'!$H$13:$J$5893,TRUNC(((A3228-$A$39+1)-1)/3)+1,MOD((A3228-$A$39+1)-1,3)+1),"")</f>
        <v/>
      </c>
      <c r="C3228" s="43" t="str">
        <f t="shared" si="1513"/>
        <v/>
      </c>
      <c r="D3228" s="43" t="str">
        <f t="shared" ca="1" si="1503"/>
        <v/>
      </c>
      <c r="E3228" s="43" t="str">
        <f t="shared" si="1514"/>
        <v/>
      </c>
      <c r="F3228" s="43" t="str">
        <f t="shared" si="1515"/>
        <v/>
      </c>
      <c r="G3228" s="43" t="str">
        <f>IF(A3228&lt;&gt;"",IF(A3228&lt;Data!$G$11*0.25,$C$13/$G$32,IF(A3228&gt;Data!$G$11*0.25,$C$13,$C$13*10)),"")</f>
        <v/>
      </c>
      <c r="H3228" s="43" t="str">
        <f>IF(A3228&lt;&gt;"",IF(Data!$G$9="constant",$C$13,IF(Data!$G$9="squeeze",G3228,F3228)),"")</f>
        <v/>
      </c>
      <c r="I3228" s="38" t="str">
        <f ca="1">IF(ISNUMBER(A3228),NORMINV(RAND(),0,IF(AND(Data!$G$9="squeeze",A3228&lt;Data!$G$11*0.25),$H$32,1)*$C$30*$C$13)*($C$14*$C$12),"")</f>
        <v/>
      </c>
      <c r="J3228" s="42" t="str">
        <f ca="1">IFERROR(IF(Data!$C$6="Real",B3228,I3228+J3227+($C$14*$C$12)*(NORMINV(RAND(),$C$15,CHOOSE($G$13,$C$13,F3228,G3228)))),"")</f>
        <v/>
      </c>
      <c r="K3228" s="88" t="str">
        <f>IF(ISNUMBER(A3228), IF($G$16="fixed",$G$17,MIN(H3228*Data!$C$7*$C$16*0.5,$C$17*Data!$C$7))*$C$12,"")</f>
        <v/>
      </c>
      <c r="L3228" s="42" t="str">
        <f t="shared" ca="1" si="1530"/>
        <v/>
      </c>
      <c r="M3228" s="44" t="str">
        <f t="shared" ca="1" si="1531"/>
        <v/>
      </c>
      <c r="N3228" s="44" t="str">
        <f t="shared" ca="1" si="1532"/>
        <v/>
      </c>
      <c r="O3228" s="108" t="str">
        <f t="shared" si="1516"/>
        <v/>
      </c>
      <c r="P3228" s="102" t="str">
        <f t="shared" si="1517"/>
        <v/>
      </c>
      <c r="Q3228" s="102" t="str">
        <f t="shared" si="1518"/>
        <v/>
      </c>
      <c r="R3228" s="120" t="str">
        <f t="shared" si="1519"/>
        <v/>
      </c>
      <c r="S3228" s="54" t="str">
        <f t="shared" si="1520"/>
        <v/>
      </c>
      <c r="T3228" s="5" t="str">
        <f t="shared" si="1521"/>
        <v/>
      </c>
      <c r="U3228" s="152" t="str">
        <f t="shared" si="1504"/>
        <v/>
      </c>
      <c r="V3228" s="152" t="str">
        <f t="shared" si="1505"/>
        <v/>
      </c>
      <c r="W3228" s="153" t="str">
        <f t="shared" si="1506"/>
        <v/>
      </c>
      <c r="X3228" s="153" t="str">
        <f t="shared" si="1507"/>
        <v/>
      </c>
      <c r="Y3228" s="153" t="str">
        <f t="shared" si="1508"/>
        <v/>
      </c>
      <c r="Z3228" s="153" t="str">
        <f t="shared" si="1509"/>
        <v/>
      </c>
      <c r="AA3228" s="152" t="str">
        <f t="shared" si="1510"/>
        <v/>
      </c>
      <c r="AB3228" s="152" t="str">
        <f t="shared" si="1511"/>
        <v/>
      </c>
      <c r="AC3228" s="154" t="str">
        <f t="shared" si="1522"/>
        <v/>
      </c>
      <c r="AD3228" s="154" t="str">
        <f t="shared" si="1523"/>
        <v/>
      </c>
      <c r="AE3228" s="3" t="str">
        <f t="shared" si="1524"/>
        <v/>
      </c>
      <c r="AF3228" s="3" t="str">
        <f t="shared" si="1525"/>
        <v/>
      </c>
      <c r="AG3228" s="3" t="str">
        <f t="shared" si="1526"/>
        <v/>
      </c>
      <c r="AH3228" s="4" t="str">
        <f t="shared" si="1527"/>
        <v/>
      </c>
      <c r="AI3228" s="75" t="str">
        <f t="shared" si="1528"/>
        <v/>
      </c>
      <c r="AJ3228" s="75" t="str">
        <f t="shared" si="1529"/>
        <v/>
      </c>
    </row>
    <row r="3229" spans="1:36">
      <c r="A3229" s="41" t="str">
        <f t="shared" si="1512"/>
        <v/>
      </c>
      <c r="B3229" s="150" t="str">
        <f>IF(ISNUMBER(A3229),INDEX('MetaTrader Import'!$H$13:$J$5893,TRUNC(((A3229-$A$39+1)-1)/3)+1,MOD((A3229-$A$39+1)-1,3)+1),"")</f>
        <v/>
      </c>
      <c r="C3229" s="43" t="str">
        <f t="shared" si="1513"/>
        <v/>
      </c>
      <c r="D3229" s="43" t="str">
        <f t="shared" ca="1" si="1503"/>
        <v/>
      </c>
      <c r="E3229" s="43" t="str">
        <f t="shared" si="1514"/>
        <v/>
      </c>
      <c r="F3229" s="43" t="str">
        <f t="shared" si="1515"/>
        <v/>
      </c>
      <c r="G3229" s="43" t="str">
        <f>IF(A3229&lt;&gt;"",IF(A3229&lt;Data!$G$11*0.25,$C$13/$G$32,IF(A3229&gt;Data!$G$11*0.25,$C$13,$C$13*10)),"")</f>
        <v/>
      </c>
      <c r="H3229" s="43" t="str">
        <f>IF(A3229&lt;&gt;"",IF(Data!$G$9="constant",$C$13,IF(Data!$G$9="squeeze",G3229,F3229)),"")</f>
        <v/>
      </c>
      <c r="I3229" s="38" t="str">
        <f ca="1">IF(ISNUMBER(A3229),NORMINV(RAND(),0,IF(AND(Data!$G$9="squeeze",A3229&lt;Data!$G$11*0.25),$H$32,1)*$C$30*$C$13)*($C$14*$C$12),"")</f>
        <v/>
      </c>
      <c r="J3229" s="42" t="str">
        <f ca="1">IFERROR(IF(Data!$C$6="Real",B3229,I3229+J3228+($C$14*$C$12)*(NORMINV(RAND(),$C$15,CHOOSE($G$13,$C$13,F3229,G3229)))),"")</f>
        <v/>
      </c>
      <c r="K3229" s="88" t="str">
        <f>IF(ISNUMBER(A3229), IF($G$16="fixed",$G$17,MIN(H3229*Data!$C$7*$C$16*0.5,$C$17*Data!$C$7))*$C$12,"")</f>
        <v/>
      </c>
      <c r="L3229" s="42" t="str">
        <f t="shared" ca="1" si="1530"/>
        <v/>
      </c>
      <c r="M3229" s="44" t="str">
        <f t="shared" ca="1" si="1531"/>
        <v/>
      </c>
      <c r="N3229" s="44" t="str">
        <f t="shared" ca="1" si="1532"/>
        <v/>
      </c>
      <c r="O3229" s="108" t="str">
        <f t="shared" si="1516"/>
        <v/>
      </c>
      <c r="P3229" s="102" t="str">
        <f t="shared" si="1517"/>
        <v/>
      </c>
      <c r="Q3229" s="102" t="str">
        <f t="shared" si="1518"/>
        <v/>
      </c>
      <c r="R3229" s="120" t="str">
        <f t="shared" si="1519"/>
        <v/>
      </c>
      <c r="S3229" s="54" t="str">
        <f t="shared" si="1520"/>
        <v/>
      </c>
      <c r="T3229" s="5" t="str">
        <f t="shared" si="1521"/>
        <v/>
      </c>
      <c r="U3229" s="152" t="str">
        <f t="shared" si="1504"/>
        <v/>
      </c>
      <c r="V3229" s="152" t="str">
        <f t="shared" si="1505"/>
        <v/>
      </c>
      <c r="W3229" s="153" t="str">
        <f t="shared" si="1506"/>
        <v/>
      </c>
      <c r="X3229" s="153" t="str">
        <f t="shared" si="1507"/>
        <v/>
      </c>
      <c r="Y3229" s="153" t="str">
        <f t="shared" si="1508"/>
        <v/>
      </c>
      <c r="Z3229" s="153" t="str">
        <f t="shared" si="1509"/>
        <v/>
      </c>
      <c r="AA3229" s="152" t="str">
        <f t="shared" si="1510"/>
        <v/>
      </c>
      <c r="AB3229" s="152" t="str">
        <f t="shared" si="1511"/>
        <v/>
      </c>
      <c r="AC3229" s="154" t="str">
        <f t="shared" si="1522"/>
        <v/>
      </c>
      <c r="AD3229" s="154" t="str">
        <f t="shared" si="1523"/>
        <v/>
      </c>
      <c r="AE3229" s="3" t="str">
        <f t="shared" si="1524"/>
        <v/>
      </c>
      <c r="AF3229" s="3" t="str">
        <f t="shared" si="1525"/>
        <v/>
      </c>
      <c r="AG3229" s="3" t="str">
        <f t="shared" si="1526"/>
        <v/>
      </c>
      <c r="AH3229" s="4" t="str">
        <f t="shared" si="1527"/>
        <v/>
      </c>
      <c r="AI3229" s="75" t="str">
        <f t="shared" si="1528"/>
        <v/>
      </c>
      <c r="AJ3229" s="75" t="str">
        <f t="shared" si="1529"/>
        <v/>
      </c>
    </row>
    <row r="3230" spans="1:36">
      <c r="A3230" s="41" t="str">
        <f t="shared" si="1512"/>
        <v/>
      </c>
      <c r="B3230" s="150" t="str">
        <f>IF(ISNUMBER(A3230),INDEX('MetaTrader Import'!$H$13:$J$5893,TRUNC(((A3230-$A$39+1)-1)/3)+1,MOD((A3230-$A$39+1)-1,3)+1),"")</f>
        <v/>
      </c>
      <c r="C3230" s="43" t="str">
        <f t="shared" si="1513"/>
        <v/>
      </c>
      <c r="D3230" s="43" t="str">
        <f t="shared" ca="1" si="1503"/>
        <v/>
      </c>
      <c r="E3230" s="43" t="str">
        <f t="shared" si="1514"/>
        <v/>
      </c>
      <c r="F3230" s="43" t="str">
        <f t="shared" si="1515"/>
        <v/>
      </c>
      <c r="G3230" s="43" t="str">
        <f>IF(A3230&lt;&gt;"",IF(A3230&lt;Data!$G$11*0.25,$C$13/$G$32,IF(A3230&gt;Data!$G$11*0.25,$C$13,$C$13*10)),"")</f>
        <v/>
      </c>
      <c r="H3230" s="43" t="str">
        <f>IF(A3230&lt;&gt;"",IF(Data!$G$9="constant",$C$13,IF(Data!$G$9="squeeze",G3230,F3230)),"")</f>
        <v/>
      </c>
      <c r="I3230" s="38" t="str">
        <f ca="1">IF(ISNUMBER(A3230),NORMINV(RAND(),0,IF(AND(Data!$G$9="squeeze",A3230&lt;Data!$G$11*0.25),$H$32,1)*$C$30*$C$13)*($C$14*$C$12),"")</f>
        <v/>
      </c>
      <c r="J3230" s="42" t="str">
        <f ca="1">IFERROR(IF(Data!$C$6="Real",B3230,I3230+J3229+($C$14*$C$12)*(NORMINV(RAND(),$C$15,CHOOSE($G$13,$C$13,F3230,G3230)))),"")</f>
        <v/>
      </c>
      <c r="K3230" s="88" t="str">
        <f>IF(ISNUMBER(A3230), IF($G$16="fixed",$G$17,MIN(H3230*Data!$C$7*$C$16*0.5,$C$17*Data!$C$7))*$C$12,"")</f>
        <v/>
      </c>
      <c r="L3230" s="42" t="str">
        <f t="shared" ca="1" si="1530"/>
        <v/>
      </c>
      <c r="M3230" s="44" t="str">
        <f t="shared" ca="1" si="1531"/>
        <v/>
      </c>
      <c r="N3230" s="44" t="str">
        <f t="shared" ca="1" si="1532"/>
        <v/>
      </c>
      <c r="O3230" s="108" t="str">
        <f t="shared" si="1516"/>
        <v/>
      </c>
      <c r="P3230" s="102" t="str">
        <f t="shared" si="1517"/>
        <v/>
      </c>
      <c r="Q3230" s="102" t="str">
        <f t="shared" si="1518"/>
        <v/>
      </c>
      <c r="R3230" s="120" t="str">
        <f t="shared" si="1519"/>
        <v/>
      </c>
      <c r="S3230" s="54" t="str">
        <f t="shared" si="1520"/>
        <v/>
      </c>
      <c r="T3230" s="5" t="str">
        <f t="shared" si="1521"/>
        <v/>
      </c>
      <c r="U3230" s="152" t="str">
        <f t="shared" si="1504"/>
        <v/>
      </c>
      <c r="V3230" s="152" t="str">
        <f t="shared" si="1505"/>
        <v/>
      </c>
      <c r="W3230" s="153" t="str">
        <f t="shared" si="1506"/>
        <v/>
      </c>
      <c r="X3230" s="153" t="str">
        <f t="shared" si="1507"/>
        <v/>
      </c>
      <c r="Y3230" s="153" t="str">
        <f t="shared" si="1508"/>
        <v/>
      </c>
      <c r="Z3230" s="153" t="str">
        <f t="shared" si="1509"/>
        <v/>
      </c>
      <c r="AA3230" s="152" t="str">
        <f t="shared" si="1510"/>
        <v/>
      </c>
      <c r="AB3230" s="152" t="str">
        <f t="shared" si="1511"/>
        <v/>
      </c>
      <c r="AC3230" s="154" t="str">
        <f t="shared" si="1522"/>
        <v/>
      </c>
      <c r="AD3230" s="154" t="str">
        <f t="shared" si="1523"/>
        <v/>
      </c>
      <c r="AE3230" s="3" t="str">
        <f t="shared" si="1524"/>
        <v/>
      </c>
      <c r="AF3230" s="3" t="str">
        <f t="shared" si="1525"/>
        <v/>
      </c>
      <c r="AG3230" s="3" t="str">
        <f t="shared" si="1526"/>
        <v/>
      </c>
      <c r="AH3230" s="4" t="str">
        <f t="shared" si="1527"/>
        <v/>
      </c>
      <c r="AI3230" s="75" t="str">
        <f t="shared" si="1528"/>
        <v/>
      </c>
      <c r="AJ3230" s="75" t="str">
        <f t="shared" si="1529"/>
        <v/>
      </c>
    </row>
    <row r="3231" spans="1:36">
      <c r="A3231" s="41" t="str">
        <f t="shared" si="1512"/>
        <v/>
      </c>
      <c r="B3231" s="150" t="str">
        <f>IF(ISNUMBER(A3231),INDEX('MetaTrader Import'!$H$13:$J$5893,TRUNC(((A3231-$A$39+1)-1)/3)+1,MOD((A3231-$A$39+1)-1,3)+1),"")</f>
        <v/>
      </c>
      <c r="C3231" s="43" t="str">
        <f t="shared" si="1513"/>
        <v/>
      </c>
      <c r="D3231" s="43" t="str">
        <f t="shared" ca="1" si="1503"/>
        <v/>
      </c>
      <c r="E3231" s="43" t="str">
        <f t="shared" si="1514"/>
        <v/>
      </c>
      <c r="F3231" s="43" t="str">
        <f t="shared" si="1515"/>
        <v/>
      </c>
      <c r="G3231" s="43" t="str">
        <f>IF(A3231&lt;&gt;"",IF(A3231&lt;Data!$G$11*0.25,$C$13/$G$32,IF(A3231&gt;Data!$G$11*0.25,$C$13,$C$13*10)),"")</f>
        <v/>
      </c>
      <c r="H3231" s="43" t="str">
        <f>IF(A3231&lt;&gt;"",IF(Data!$G$9="constant",$C$13,IF(Data!$G$9="squeeze",G3231,F3231)),"")</f>
        <v/>
      </c>
      <c r="I3231" s="38" t="str">
        <f ca="1">IF(ISNUMBER(A3231),NORMINV(RAND(),0,IF(AND(Data!$G$9="squeeze",A3231&lt;Data!$G$11*0.25),$H$32,1)*$C$30*$C$13)*($C$14*$C$12),"")</f>
        <v/>
      </c>
      <c r="J3231" s="42" t="str">
        <f ca="1">IFERROR(IF(Data!$C$6="Real",B3231,I3231+J3230+($C$14*$C$12)*(NORMINV(RAND(),$C$15,CHOOSE($G$13,$C$13,F3231,G3231)))),"")</f>
        <v/>
      </c>
      <c r="K3231" s="88" t="str">
        <f>IF(ISNUMBER(A3231), IF($G$16="fixed",$G$17,MIN(H3231*Data!$C$7*$C$16*0.5,$C$17*Data!$C$7))*$C$12,"")</f>
        <v/>
      </c>
      <c r="L3231" s="42" t="str">
        <f t="shared" ca="1" si="1530"/>
        <v/>
      </c>
      <c r="M3231" s="44" t="str">
        <f t="shared" ca="1" si="1531"/>
        <v/>
      </c>
      <c r="N3231" s="44" t="str">
        <f t="shared" ca="1" si="1532"/>
        <v/>
      </c>
      <c r="O3231" s="108" t="str">
        <f t="shared" si="1516"/>
        <v/>
      </c>
      <c r="P3231" s="102" t="str">
        <f t="shared" si="1517"/>
        <v/>
      </c>
      <c r="Q3231" s="102" t="str">
        <f t="shared" si="1518"/>
        <v/>
      </c>
      <c r="R3231" s="120" t="str">
        <f t="shared" si="1519"/>
        <v/>
      </c>
      <c r="S3231" s="54" t="str">
        <f t="shared" si="1520"/>
        <v/>
      </c>
      <c r="T3231" s="5" t="str">
        <f t="shared" si="1521"/>
        <v/>
      </c>
      <c r="U3231" s="152" t="str">
        <f t="shared" si="1504"/>
        <v/>
      </c>
      <c r="V3231" s="152" t="str">
        <f t="shared" si="1505"/>
        <v/>
      </c>
      <c r="W3231" s="153" t="str">
        <f t="shared" si="1506"/>
        <v/>
      </c>
      <c r="X3231" s="153" t="str">
        <f t="shared" si="1507"/>
        <v/>
      </c>
      <c r="Y3231" s="153" t="str">
        <f t="shared" si="1508"/>
        <v/>
      </c>
      <c r="Z3231" s="153" t="str">
        <f t="shared" si="1509"/>
        <v/>
      </c>
      <c r="AA3231" s="152" t="str">
        <f t="shared" si="1510"/>
        <v/>
      </c>
      <c r="AB3231" s="152" t="str">
        <f t="shared" si="1511"/>
        <v/>
      </c>
      <c r="AC3231" s="154" t="str">
        <f t="shared" si="1522"/>
        <v/>
      </c>
      <c r="AD3231" s="154" t="str">
        <f t="shared" si="1523"/>
        <v/>
      </c>
      <c r="AE3231" s="3" t="str">
        <f t="shared" si="1524"/>
        <v/>
      </c>
      <c r="AF3231" s="3" t="str">
        <f t="shared" si="1525"/>
        <v/>
      </c>
      <c r="AG3231" s="3" t="str">
        <f t="shared" si="1526"/>
        <v/>
      </c>
      <c r="AH3231" s="4" t="str">
        <f t="shared" si="1527"/>
        <v/>
      </c>
      <c r="AI3231" s="75" t="str">
        <f t="shared" si="1528"/>
        <v/>
      </c>
      <c r="AJ3231" s="75" t="str">
        <f t="shared" si="1529"/>
        <v/>
      </c>
    </row>
    <row r="3232" spans="1:36">
      <c r="A3232" s="41" t="str">
        <f t="shared" si="1512"/>
        <v/>
      </c>
      <c r="B3232" s="150" t="str">
        <f>IF(ISNUMBER(A3232),INDEX('MetaTrader Import'!$H$13:$J$5893,TRUNC(((A3232-$A$39+1)-1)/3)+1,MOD((A3232-$A$39+1)-1,3)+1),"")</f>
        <v/>
      </c>
      <c r="C3232" s="43" t="str">
        <f t="shared" si="1513"/>
        <v/>
      </c>
      <c r="D3232" s="43" t="str">
        <f t="shared" ca="1" si="1503"/>
        <v/>
      </c>
      <c r="E3232" s="43" t="str">
        <f t="shared" si="1514"/>
        <v/>
      </c>
      <c r="F3232" s="43" t="str">
        <f t="shared" si="1515"/>
        <v/>
      </c>
      <c r="G3232" s="43" t="str">
        <f>IF(A3232&lt;&gt;"",IF(A3232&lt;Data!$G$11*0.25,$C$13/$G$32,IF(A3232&gt;Data!$G$11*0.25,$C$13,$C$13*10)),"")</f>
        <v/>
      </c>
      <c r="H3232" s="43" t="str">
        <f>IF(A3232&lt;&gt;"",IF(Data!$G$9="constant",$C$13,IF(Data!$G$9="squeeze",G3232,F3232)),"")</f>
        <v/>
      </c>
      <c r="I3232" s="38" t="str">
        <f ca="1">IF(ISNUMBER(A3232),NORMINV(RAND(),0,IF(AND(Data!$G$9="squeeze",A3232&lt;Data!$G$11*0.25),$H$32,1)*$C$30*$C$13)*($C$14*$C$12),"")</f>
        <v/>
      </c>
      <c r="J3232" s="42" t="str">
        <f ca="1">IFERROR(IF(Data!$C$6="Real",B3232,I3232+J3231+($C$14*$C$12)*(NORMINV(RAND(),$C$15,CHOOSE($G$13,$C$13,F3232,G3232)))),"")</f>
        <v/>
      </c>
      <c r="K3232" s="88" t="str">
        <f>IF(ISNUMBER(A3232), IF($G$16="fixed",$G$17,MIN(H3232*Data!$C$7*$C$16*0.5,$C$17*Data!$C$7))*$C$12,"")</f>
        <v/>
      </c>
      <c r="L3232" s="42" t="str">
        <f t="shared" ca="1" si="1530"/>
        <v/>
      </c>
      <c r="M3232" s="44" t="str">
        <f t="shared" ca="1" si="1531"/>
        <v/>
      </c>
      <c r="N3232" s="44" t="str">
        <f t="shared" ca="1" si="1532"/>
        <v/>
      </c>
      <c r="O3232" s="108" t="str">
        <f t="shared" si="1516"/>
        <v/>
      </c>
      <c r="P3232" s="102" t="str">
        <f t="shared" si="1517"/>
        <v/>
      </c>
      <c r="Q3232" s="102" t="str">
        <f t="shared" si="1518"/>
        <v/>
      </c>
      <c r="R3232" s="120" t="str">
        <f t="shared" si="1519"/>
        <v/>
      </c>
      <c r="S3232" s="54" t="str">
        <f t="shared" si="1520"/>
        <v/>
      </c>
      <c r="T3232" s="5" t="str">
        <f t="shared" si="1521"/>
        <v/>
      </c>
      <c r="U3232" s="152" t="str">
        <f t="shared" si="1504"/>
        <v/>
      </c>
      <c r="V3232" s="152" t="str">
        <f t="shared" si="1505"/>
        <v/>
      </c>
      <c r="W3232" s="153" t="str">
        <f t="shared" si="1506"/>
        <v/>
      </c>
      <c r="X3232" s="153" t="str">
        <f t="shared" si="1507"/>
        <v/>
      </c>
      <c r="Y3232" s="153" t="str">
        <f t="shared" si="1508"/>
        <v/>
      </c>
      <c r="Z3232" s="153" t="str">
        <f t="shared" si="1509"/>
        <v/>
      </c>
      <c r="AA3232" s="152" t="str">
        <f t="shared" si="1510"/>
        <v/>
      </c>
      <c r="AB3232" s="152" t="str">
        <f t="shared" si="1511"/>
        <v/>
      </c>
      <c r="AC3232" s="154" t="str">
        <f t="shared" si="1522"/>
        <v/>
      </c>
      <c r="AD3232" s="154" t="str">
        <f t="shared" si="1523"/>
        <v/>
      </c>
      <c r="AE3232" s="3" t="str">
        <f t="shared" si="1524"/>
        <v/>
      </c>
      <c r="AF3232" s="3" t="str">
        <f t="shared" si="1525"/>
        <v/>
      </c>
      <c r="AG3232" s="3" t="str">
        <f t="shared" si="1526"/>
        <v/>
      </c>
      <c r="AH3232" s="4" t="str">
        <f t="shared" si="1527"/>
        <v/>
      </c>
      <c r="AI3232" s="75" t="str">
        <f t="shared" si="1528"/>
        <v/>
      </c>
      <c r="AJ3232" s="75" t="str">
        <f t="shared" si="1529"/>
        <v/>
      </c>
    </row>
    <row r="3233" spans="1:36">
      <c r="A3233" s="41" t="str">
        <f t="shared" si="1512"/>
        <v/>
      </c>
      <c r="B3233" s="150" t="str">
        <f>IF(ISNUMBER(A3233),INDEX('MetaTrader Import'!$H$13:$J$5893,TRUNC(((A3233-$A$39+1)-1)/3)+1,MOD((A3233-$A$39+1)-1,3)+1),"")</f>
        <v/>
      </c>
      <c r="C3233" s="43" t="str">
        <f t="shared" si="1513"/>
        <v/>
      </c>
      <c r="D3233" s="43" t="str">
        <f t="shared" ca="1" si="1503"/>
        <v/>
      </c>
      <c r="E3233" s="43" t="str">
        <f t="shared" si="1514"/>
        <v/>
      </c>
      <c r="F3233" s="43" t="str">
        <f t="shared" si="1515"/>
        <v/>
      </c>
      <c r="G3233" s="43" t="str">
        <f>IF(A3233&lt;&gt;"",IF(A3233&lt;Data!$G$11*0.25,$C$13/$G$32,IF(A3233&gt;Data!$G$11*0.25,$C$13,$C$13*10)),"")</f>
        <v/>
      </c>
      <c r="H3233" s="43" t="str">
        <f>IF(A3233&lt;&gt;"",IF(Data!$G$9="constant",$C$13,IF(Data!$G$9="squeeze",G3233,F3233)),"")</f>
        <v/>
      </c>
      <c r="I3233" s="38" t="str">
        <f ca="1">IF(ISNUMBER(A3233),NORMINV(RAND(),0,IF(AND(Data!$G$9="squeeze",A3233&lt;Data!$G$11*0.25),$H$32,1)*$C$30*$C$13)*($C$14*$C$12),"")</f>
        <v/>
      </c>
      <c r="J3233" s="42" t="str">
        <f ca="1">IFERROR(IF(Data!$C$6="Real",B3233,I3233+J3232+($C$14*$C$12)*(NORMINV(RAND(),$C$15,CHOOSE($G$13,$C$13,F3233,G3233)))),"")</f>
        <v/>
      </c>
      <c r="K3233" s="88" t="str">
        <f>IF(ISNUMBER(A3233), IF($G$16="fixed",$G$17,MIN(H3233*Data!$C$7*$C$16*0.5,$C$17*Data!$C$7))*$C$12,"")</f>
        <v/>
      </c>
      <c r="L3233" s="42" t="str">
        <f t="shared" ca="1" si="1530"/>
        <v/>
      </c>
      <c r="M3233" s="44" t="str">
        <f t="shared" ca="1" si="1531"/>
        <v/>
      </c>
      <c r="N3233" s="44" t="str">
        <f t="shared" ca="1" si="1532"/>
        <v/>
      </c>
      <c r="O3233" s="108" t="str">
        <f t="shared" si="1516"/>
        <v/>
      </c>
      <c r="P3233" s="102" t="str">
        <f t="shared" si="1517"/>
        <v/>
      </c>
      <c r="Q3233" s="102" t="str">
        <f t="shared" si="1518"/>
        <v/>
      </c>
      <c r="R3233" s="120" t="str">
        <f t="shared" si="1519"/>
        <v/>
      </c>
      <c r="S3233" s="54" t="str">
        <f t="shared" si="1520"/>
        <v/>
      </c>
      <c r="T3233" s="5" t="str">
        <f t="shared" si="1521"/>
        <v/>
      </c>
      <c r="U3233" s="152" t="str">
        <f t="shared" si="1504"/>
        <v/>
      </c>
      <c r="V3233" s="152" t="str">
        <f t="shared" si="1505"/>
        <v/>
      </c>
      <c r="W3233" s="153" t="str">
        <f t="shared" si="1506"/>
        <v/>
      </c>
      <c r="X3233" s="153" t="str">
        <f t="shared" si="1507"/>
        <v/>
      </c>
      <c r="Y3233" s="153" t="str">
        <f t="shared" si="1508"/>
        <v/>
      </c>
      <c r="Z3233" s="153" t="str">
        <f t="shared" si="1509"/>
        <v/>
      </c>
      <c r="AA3233" s="152" t="str">
        <f t="shared" si="1510"/>
        <v/>
      </c>
      <c r="AB3233" s="152" t="str">
        <f t="shared" si="1511"/>
        <v/>
      </c>
      <c r="AC3233" s="154" t="str">
        <f t="shared" si="1522"/>
        <v/>
      </c>
      <c r="AD3233" s="154" t="str">
        <f t="shared" si="1523"/>
        <v/>
      </c>
      <c r="AE3233" s="3" t="str">
        <f t="shared" si="1524"/>
        <v/>
      </c>
      <c r="AF3233" s="3" t="str">
        <f t="shared" si="1525"/>
        <v/>
      </c>
      <c r="AG3233" s="3" t="str">
        <f t="shared" si="1526"/>
        <v/>
      </c>
      <c r="AH3233" s="4" t="str">
        <f t="shared" si="1527"/>
        <v/>
      </c>
      <c r="AI3233" s="75" t="str">
        <f t="shared" si="1528"/>
        <v/>
      </c>
      <c r="AJ3233" s="75" t="str">
        <f t="shared" si="1529"/>
        <v/>
      </c>
    </row>
    <row r="3234" spans="1:36">
      <c r="A3234" s="41" t="str">
        <f t="shared" si="1512"/>
        <v/>
      </c>
      <c r="B3234" s="150" t="str">
        <f>IF(ISNUMBER(A3234),INDEX('MetaTrader Import'!$H$13:$J$5893,TRUNC(((A3234-$A$39+1)-1)/3)+1,MOD((A3234-$A$39+1)-1,3)+1),"")</f>
        <v/>
      </c>
      <c r="C3234" s="43" t="str">
        <f t="shared" si="1513"/>
        <v/>
      </c>
      <c r="D3234" s="43" t="str">
        <f t="shared" ca="1" si="1503"/>
        <v/>
      </c>
      <c r="E3234" s="43" t="str">
        <f t="shared" si="1514"/>
        <v/>
      </c>
      <c r="F3234" s="43" t="str">
        <f t="shared" si="1515"/>
        <v/>
      </c>
      <c r="G3234" s="43" t="str">
        <f>IF(A3234&lt;&gt;"",IF(A3234&lt;Data!$G$11*0.25,$C$13/$G$32,IF(A3234&gt;Data!$G$11*0.25,$C$13,$C$13*10)),"")</f>
        <v/>
      </c>
      <c r="H3234" s="43" t="str">
        <f>IF(A3234&lt;&gt;"",IF(Data!$G$9="constant",$C$13,IF(Data!$G$9="squeeze",G3234,F3234)),"")</f>
        <v/>
      </c>
      <c r="I3234" s="38" t="str">
        <f ca="1">IF(ISNUMBER(A3234),NORMINV(RAND(),0,IF(AND(Data!$G$9="squeeze",A3234&lt;Data!$G$11*0.25),$H$32,1)*$C$30*$C$13)*($C$14*$C$12),"")</f>
        <v/>
      </c>
      <c r="J3234" s="42" t="str">
        <f ca="1">IFERROR(IF(Data!$C$6="Real",B3234,I3234+J3233+($C$14*$C$12)*(NORMINV(RAND(),$C$15,CHOOSE($G$13,$C$13,F3234,G3234)))),"")</f>
        <v/>
      </c>
      <c r="K3234" s="88" t="str">
        <f>IF(ISNUMBER(A3234), IF($G$16="fixed",$G$17,MIN(H3234*Data!$C$7*$C$16*0.5,$C$17*Data!$C$7))*$C$12,"")</f>
        <v/>
      </c>
      <c r="L3234" s="42" t="str">
        <f t="shared" ca="1" si="1530"/>
        <v/>
      </c>
      <c r="M3234" s="44" t="str">
        <f t="shared" ca="1" si="1531"/>
        <v/>
      </c>
      <c r="N3234" s="44" t="str">
        <f t="shared" ca="1" si="1532"/>
        <v/>
      </c>
      <c r="O3234" s="108" t="str">
        <f t="shared" si="1516"/>
        <v/>
      </c>
      <c r="P3234" s="102" t="str">
        <f t="shared" si="1517"/>
        <v/>
      </c>
      <c r="Q3234" s="102" t="str">
        <f t="shared" si="1518"/>
        <v/>
      </c>
      <c r="R3234" s="120" t="str">
        <f t="shared" si="1519"/>
        <v/>
      </c>
      <c r="S3234" s="54" t="str">
        <f t="shared" si="1520"/>
        <v/>
      </c>
      <c r="T3234" s="5" t="str">
        <f t="shared" si="1521"/>
        <v/>
      </c>
      <c r="U3234" s="152" t="str">
        <f t="shared" si="1504"/>
        <v/>
      </c>
      <c r="V3234" s="152" t="str">
        <f t="shared" si="1505"/>
        <v/>
      </c>
      <c r="W3234" s="153" t="str">
        <f t="shared" si="1506"/>
        <v/>
      </c>
      <c r="X3234" s="153" t="str">
        <f t="shared" si="1507"/>
        <v/>
      </c>
      <c r="Y3234" s="153" t="str">
        <f t="shared" si="1508"/>
        <v/>
      </c>
      <c r="Z3234" s="153" t="str">
        <f t="shared" si="1509"/>
        <v/>
      </c>
      <c r="AA3234" s="152" t="str">
        <f t="shared" si="1510"/>
        <v/>
      </c>
      <c r="AB3234" s="152" t="str">
        <f t="shared" si="1511"/>
        <v/>
      </c>
      <c r="AC3234" s="154" t="str">
        <f t="shared" si="1522"/>
        <v/>
      </c>
      <c r="AD3234" s="154" t="str">
        <f t="shared" si="1523"/>
        <v/>
      </c>
      <c r="AE3234" s="3" t="str">
        <f t="shared" si="1524"/>
        <v/>
      </c>
      <c r="AF3234" s="3" t="str">
        <f t="shared" si="1525"/>
        <v/>
      </c>
      <c r="AG3234" s="3" t="str">
        <f t="shared" si="1526"/>
        <v/>
      </c>
      <c r="AH3234" s="4" t="str">
        <f t="shared" si="1527"/>
        <v/>
      </c>
      <c r="AI3234" s="75" t="str">
        <f t="shared" si="1528"/>
        <v/>
      </c>
      <c r="AJ3234" s="75" t="str">
        <f t="shared" si="1529"/>
        <v/>
      </c>
    </row>
    <row r="3235" spans="1:36">
      <c r="A3235" s="41" t="str">
        <f t="shared" si="1512"/>
        <v/>
      </c>
      <c r="B3235" s="150" t="str">
        <f>IF(ISNUMBER(A3235),INDEX('MetaTrader Import'!$H$13:$J$5893,TRUNC(((A3235-$A$39+1)-1)/3)+1,MOD((A3235-$A$39+1)-1,3)+1),"")</f>
        <v/>
      </c>
      <c r="C3235" s="43" t="str">
        <f t="shared" si="1513"/>
        <v/>
      </c>
      <c r="D3235" s="43" t="str">
        <f t="shared" ca="1" si="1503"/>
        <v/>
      </c>
      <c r="E3235" s="43" t="str">
        <f t="shared" si="1514"/>
        <v/>
      </c>
      <c r="F3235" s="43" t="str">
        <f t="shared" si="1515"/>
        <v/>
      </c>
      <c r="G3235" s="43" t="str">
        <f>IF(A3235&lt;&gt;"",IF(A3235&lt;Data!$G$11*0.25,$C$13/$G$32,IF(A3235&gt;Data!$G$11*0.25,$C$13,$C$13*10)),"")</f>
        <v/>
      </c>
      <c r="H3235" s="43" t="str">
        <f>IF(A3235&lt;&gt;"",IF(Data!$G$9="constant",$C$13,IF(Data!$G$9="squeeze",G3235,F3235)),"")</f>
        <v/>
      </c>
      <c r="I3235" s="38" t="str">
        <f ca="1">IF(ISNUMBER(A3235),NORMINV(RAND(),0,IF(AND(Data!$G$9="squeeze",A3235&lt;Data!$G$11*0.25),$H$32,1)*$C$30*$C$13)*($C$14*$C$12),"")</f>
        <v/>
      </c>
      <c r="J3235" s="42" t="str">
        <f ca="1">IFERROR(IF(Data!$C$6="Real",B3235,I3235+J3234+($C$14*$C$12)*(NORMINV(RAND(),$C$15,CHOOSE($G$13,$C$13,F3235,G3235)))),"")</f>
        <v/>
      </c>
      <c r="K3235" s="88" t="str">
        <f>IF(ISNUMBER(A3235), IF($G$16="fixed",$G$17,MIN(H3235*Data!$C$7*$C$16*0.5,$C$17*Data!$C$7))*$C$12,"")</f>
        <v/>
      </c>
      <c r="L3235" s="42" t="str">
        <f t="shared" ca="1" si="1530"/>
        <v/>
      </c>
      <c r="M3235" s="44" t="str">
        <f t="shared" ca="1" si="1531"/>
        <v/>
      </c>
      <c r="N3235" s="44" t="str">
        <f t="shared" ca="1" si="1532"/>
        <v/>
      </c>
      <c r="O3235" s="108" t="str">
        <f t="shared" si="1516"/>
        <v/>
      </c>
      <c r="P3235" s="102" t="str">
        <f t="shared" si="1517"/>
        <v/>
      </c>
      <c r="Q3235" s="102" t="str">
        <f t="shared" si="1518"/>
        <v/>
      </c>
      <c r="R3235" s="120" t="str">
        <f t="shared" si="1519"/>
        <v/>
      </c>
      <c r="S3235" s="54" t="str">
        <f t="shared" si="1520"/>
        <v/>
      </c>
      <c r="T3235" s="5" t="str">
        <f t="shared" si="1521"/>
        <v/>
      </c>
      <c r="U3235" s="152" t="str">
        <f t="shared" si="1504"/>
        <v/>
      </c>
      <c r="V3235" s="152" t="str">
        <f t="shared" si="1505"/>
        <v/>
      </c>
      <c r="W3235" s="153" t="str">
        <f t="shared" si="1506"/>
        <v/>
      </c>
      <c r="X3235" s="153" t="str">
        <f t="shared" si="1507"/>
        <v/>
      </c>
      <c r="Y3235" s="153" t="str">
        <f t="shared" si="1508"/>
        <v/>
      </c>
      <c r="Z3235" s="153" t="str">
        <f t="shared" si="1509"/>
        <v/>
      </c>
      <c r="AA3235" s="152" t="str">
        <f t="shared" si="1510"/>
        <v/>
      </c>
      <c r="AB3235" s="152" t="str">
        <f t="shared" si="1511"/>
        <v/>
      </c>
      <c r="AC3235" s="154" t="str">
        <f t="shared" si="1522"/>
        <v/>
      </c>
      <c r="AD3235" s="154" t="str">
        <f t="shared" si="1523"/>
        <v/>
      </c>
      <c r="AE3235" s="3" t="str">
        <f t="shared" si="1524"/>
        <v/>
      </c>
      <c r="AF3235" s="3" t="str">
        <f t="shared" si="1525"/>
        <v/>
      </c>
      <c r="AG3235" s="3" t="str">
        <f t="shared" si="1526"/>
        <v/>
      </c>
      <c r="AH3235" s="4" t="str">
        <f t="shared" si="1527"/>
        <v/>
      </c>
      <c r="AI3235" s="75" t="str">
        <f t="shared" si="1528"/>
        <v/>
      </c>
      <c r="AJ3235" s="75" t="str">
        <f t="shared" si="1529"/>
        <v/>
      </c>
    </row>
    <row r="3236" spans="1:36">
      <c r="A3236" s="41" t="str">
        <f t="shared" si="1512"/>
        <v/>
      </c>
      <c r="B3236" s="150" t="str">
        <f>IF(ISNUMBER(A3236),INDEX('MetaTrader Import'!$H$13:$J$5893,TRUNC(((A3236-$A$39+1)-1)/3)+1,MOD((A3236-$A$39+1)-1,3)+1),"")</f>
        <v/>
      </c>
      <c r="C3236" s="43" t="str">
        <f t="shared" si="1513"/>
        <v/>
      </c>
      <c r="D3236" s="43" t="str">
        <f t="shared" ca="1" si="1503"/>
        <v/>
      </c>
      <c r="E3236" s="43" t="str">
        <f t="shared" si="1514"/>
        <v/>
      </c>
      <c r="F3236" s="43" t="str">
        <f t="shared" si="1515"/>
        <v/>
      </c>
      <c r="G3236" s="43" t="str">
        <f>IF(A3236&lt;&gt;"",IF(A3236&lt;Data!$G$11*0.25,$C$13/$G$32,IF(A3236&gt;Data!$G$11*0.25,$C$13,$C$13*10)),"")</f>
        <v/>
      </c>
      <c r="H3236" s="43" t="str">
        <f>IF(A3236&lt;&gt;"",IF(Data!$G$9="constant",$C$13,IF(Data!$G$9="squeeze",G3236,F3236)),"")</f>
        <v/>
      </c>
      <c r="I3236" s="38" t="str">
        <f ca="1">IF(ISNUMBER(A3236),NORMINV(RAND(),0,IF(AND(Data!$G$9="squeeze",A3236&lt;Data!$G$11*0.25),$H$32,1)*$C$30*$C$13)*($C$14*$C$12),"")</f>
        <v/>
      </c>
      <c r="J3236" s="42" t="str">
        <f ca="1">IFERROR(IF(Data!$C$6="Real",B3236,I3236+J3235+($C$14*$C$12)*(NORMINV(RAND(),$C$15,CHOOSE($G$13,$C$13,F3236,G3236)))),"")</f>
        <v/>
      </c>
      <c r="K3236" s="88" t="str">
        <f>IF(ISNUMBER(A3236), IF($G$16="fixed",$G$17,MIN(H3236*Data!$C$7*$C$16*0.5,$C$17*Data!$C$7))*$C$12,"")</f>
        <v/>
      </c>
      <c r="L3236" s="42" t="str">
        <f t="shared" ca="1" si="1530"/>
        <v/>
      </c>
      <c r="M3236" s="44" t="str">
        <f t="shared" ca="1" si="1531"/>
        <v/>
      </c>
      <c r="N3236" s="44" t="str">
        <f t="shared" ca="1" si="1532"/>
        <v/>
      </c>
      <c r="O3236" s="108" t="str">
        <f t="shared" si="1516"/>
        <v/>
      </c>
      <c r="P3236" s="102" t="str">
        <f t="shared" si="1517"/>
        <v/>
      </c>
      <c r="Q3236" s="102" t="str">
        <f t="shared" si="1518"/>
        <v/>
      </c>
      <c r="R3236" s="120" t="str">
        <f t="shared" si="1519"/>
        <v/>
      </c>
      <c r="S3236" s="54" t="str">
        <f t="shared" si="1520"/>
        <v/>
      </c>
      <c r="T3236" s="5" t="str">
        <f t="shared" si="1521"/>
        <v/>
      </c>
      <c r="U3236" s="152" t="str">
        <f t="shared" si="1504"/>
        <v/>
      </c>
      <c r="V3236" s="152" t="str">
        <f t="shared" si="1505"/>
        <v/>
      </c>
      <c r="W3236" s="153" t="str">
        <f t="shared" si="1506"/>
        <v/>
      </c>
      <c r="X3236" s="153" t="str">
        <f t="shared" si="1507"/>
        <v/>
      </c>
      <c r="Y3236" s="153" t="str">
        <f t="shared" si="1508"/>
        <v/>
      </c>
      <c r="Z3236" s="153" t="str">
        <f t="shared" si="1509"/>
        <v/>
      </c>
      <c r="AA3236" s="152" t="str">
        <f t="shared" si="1510"/>
        <v/>
      </c>
      <c r="AB3236" s="152" t="str">
        <f t="shared" si="1511"/>
        <v/>
      </c>
      <c r="AC3236" s="154" t="str">
        <f t="shared" si="1522"/>
        <v/>
      </c>
      <c r="AD3236" s="154" t="str">
        <f t="shared" si="1523"/>
        <v/>
      </c>
      <c r="AE3236" s="3" t="str">
        <f t="shared" si="1524"/>
        <v/>
      </c>
      <c r="AF3236" s="3" t="str">
        <f t="shared" si="1525"/>
        <v/>
      </c>
      <c r="AG3236" s="3" t="str">
        <f t="shared" si="1526"/>
        <v/>
      </c>
      <c r="AH3236" s="4" t="str">
        <f t="shared" si="1527"/>
        <v/>
      </c>
      <c r="AI3236" s="75" t="str">
        <f t="shared" si="1528"/>
        <v/>
      </c>
      <c r="AJ3236" s="75" t="str">
        <f t="shared" si="1529"/>
        <v/>
      </c>
    </row>
    <row r="3237" spans="1:36">
      <c r="A3237" s="41" t="str">
        <f t="shared" si="1512"/>
        <v/>
      </c>
      <c r="B3237" s="150" t="str">
        <f>IF(ISNUMBER(A3237),INDEX('MetaTrader Import'!$H$13:$J$5893,TRUNC(((A3237-$A$39+1)-1)/3)+1,MOD((A3237-$A$39+1)-1,3)+1),"")</f>
        <v/>
      </c>
      <c r="C3237" s="43" t="str">
        <f t="shared" si="1513"/>
        <v/>
      </c>
      <c r="D3237" s="43" t="str">
        <f t="shared" ca="1" si="1503"/>
        <v/>
      </c>
      <c r="E3237" s="43" t="str">
        <f t="shared" si="1514"/>
        <v/>
      </c>
      <c r="F3237" s="43" t="str">
        <f t="shared" si="1515"/>
        <v/>
      </c>
      <c r="G3237" s="43" t="str">
        <f>IF(A3237&lt;&gt;"",IF(A3237&lt;Data!$G$11*0.25,$C$13/$G$32,IF(A3237&gt;Data!$G$11*0.25,$C$13,$C$13*10)),"")</f>
        <v/>
      </c>
      <c r="H3237" s="43" t="str">
        <f>IF(A3237&lt;&gt;"",IF(Data!$G$9="constant",$C$13,IF(Data!$G$9="squeeze",G3237,F3237)),"")</f>
        <v/>
      </c>
      <c r="I3237" s="38" t="str">
        <f ca="1">IF(ISNUMBER(A3237),NORMINV(RAND(),0,IF(AND(Data!$G$9="squeeze",A3237&lt;Data!$G$11*0.25),$H$32,1)*$C$30*$C$13)*($C$14*$C$12),"")</f>
        <v/>
      </c>
      <c r="J3237" s="42" t="str">
        <f ca="1">IFERROR(IF(Data!$C$6="Real",B3237,I3237+J3236+($C$14*$C$12)*(NORMINV(RAND(),$C$15,CHOOSE($G$13,$C$13,F3237,G3237)))),"")</f>
        <v/>
      </c>
      <c r="K3237" s="88" t="str">
        <f>IF(ISNUMBER(A3237), IF($G$16="fixed",$G$17,MIN(H3237*Data!$C$7*$C$16*0.5,$C$17*Data!$C$7))*$C$12,"")</f>
        <v/>
      </c>
      <c r="L3237" s="42" t="str">
        <f t="shared" ca="1" si="1530"/>
        <v/>
      </c>
      <c r="M3237" s="44" t="str">
        <f t="shared" ca="1" si="1531"/>
        <v/>
      </c>
      <c r="N3237" s="44" t="str">
        <f t="shared" ca="1" si="1532"/>
        <v/>
      </c>
      <c r="O3237" s="108" t="str">
        <f t="shared" si="1516"/>
        <v/>
      </c>
      <c r="P3237" s="102" t="str">
        <f t="shared" si="1517"/>
        <v/>
      </c>
      <c r="Q3237" s="102" t="str">
        <f t="shared" si="1518"/>
        <v/>
      </c>
      <c r="R3237" s="120" t="str">
        <f t="shared" si="1519"/>
        <v/>
      </c>
      <c r="S3237" s="54" t="str">
        <f t="shared" si="1520"/>
        <v/>
      </c>
      <c r="T3237" s="5" t="str">
        <f t="shared" si="1521"/>
        <v/>
      </c>
      <c r="U3237" s="152" t="str">
        <f t="shared" si="1504"/>
        <v/>
      </c>
      <c r="V3237" s="152" t="str">
        <f t="shared" si="1505"/>
        <v/>
      </c>
      <c r="W3237" s="153" t="str">
        <f t="shared" si="1506"/>
        <v/>
      </c>
      <c r="X3237" s="153" t="str">
        <f t="shared" si="1507"/>
        <v/>
      </c>
      <c r="Y3237" s="153" t="str">
        <f t="shared" si="1508"/>
        <v/>
      </c>
      <c r="Z3237" s="153" t="str">
        <f t="shared" si="1509"/>
        <v/>
      </c>
      <c r="AA3237" s="152" t="str">
        <f t="shared" si="1510"/>
        <v/>
      </c>
      <c r="AB3237" s="152" t="str">
        <f t="shared" si="1511"/>
        <v/>
      </c>
      <c r="AC3237" s="154" t="str">
        <f t="shared" si="1522"/>
        <v/>
      </c>
      <c r="AD3237" s="154" t="str">
        <f t="shared" si="1523"/>
        <v/>
      </c>
      <c r="AE3237" s="3" t="str">
        <f t="shared" si="1524"/>
        <v/>
      </c>
      <c r="AF3237" s="3" t="str">
        <f t="shared" si="1525"/>
        <v/>
      </c>
      <c r="AG3237" s="3" t="str">
        <f t="shared" si="1526"/>
        <v/>
      </c>
      <c r="AH3237" s="4" t="str">
        <f t="shared" si="1527"/>
        <v/>
      </c>
      <c r="AI3237" s="75" t="str">
        <f t="shared" si="1528"/>
        <v/>
      </c>
      <c r="AJ3237" s="75" t="str">
        <f t="shared" si="1529"/>
        <v/>
      </c>
    </row>
    <row r="3238" spans="1:36">
      <c r="A3238" s="41" t="str">
        <f t="shared" si="1512"/>
        <v/>
      </c>
      <c r="B3238" s="150" t="str">
        <f>IF(ISNUMBER(A3238),INDEX('MetaTrader Import'!$H$13:$J$5893,TRUNC(((A3238-$A$39+1)-1)/3)+1,MOD((A3238-$A$39+1)-1,3)+1),"")</f>
        <v/>
      </c>
      <c r="C3238" s="43" t="str">
        <f t="shared" si="1513"/>
        <v/>
      </c>
      <c r="D3238" s="43" t="str">
        <f t="shared" ca="1" si="1503"/>
        <v/>
      </c>
      <c r="E3238" s="43" t="str">
        <f t="shared" si="1514"/>
        <v/>
      </c>
      <c r="F3238" s="43" t="str">
        <f t="shared" si="1515"/>
        <v/>
      </c>
      <c r="G3238" s="43" t="str">
        <f>IF(A3238&lt;&gt;"",IF(A3238&lt;Data!$G$11*0.25,$C$13/$G$32,IF(A3238&gt;Data!$G$11*0.25,$C$13,$C$13*10)),"")</f>
        <v/>
      </c>
      <c r="H3238" s="43" t="str">
        <f>IF(A3238&lt;&gt;"",IF(Data!$G$9="constant",$C$13,IF(Data!$G$9="squeeze",G3238,F3238)),"")</f>
        <v/>
      </c>
      <c r="I3238" s="38" t="str">
        <f ca="1">IF(ISNUMBER(A3238),NORMINV(RAND(),0,IF(AND(Data!$G$9="squeeze",A3238&lt;Data!$G$11*0.25),$H$32,1)*$C$30*$C$13)*($C$14*$C$12),"")</f>
        <v/>
      </c>
      <c r="J3238" s="42" t="str">
        <f ca="1">IFERROR(IF(Data!$C$6="Real",B3238,I3238+J3237+($C$14*$C$12)*(NORMINV(RAND(),$C$15,CHOOSE($G$13,$C$13,F3238,G3238)))),"")</f>
        <v/>
      </c>
      <c r="K3238" s="88" t="str">
        <f>IF(ISNUMBER(A3238), IF($G$16="fixed",$G$17,MIN(H3238*Data!$C$7*$C$16*0.5,$C$17*Data!$C$7))*$C$12,"")</f>
        <v/>
      </c>
      <c r="L3238" s="42" t="str">
        <f t="shared" ca="1" si="1530"/>
        <v/>
      </c>
      <c r="M3238" s="44" t="str">
        <f t="shared" ca="1" si="1531"/>
        <v/>
      </c>
      <c r="N3238" s="44" t="str">
        <f t="shared" ca="1" si="1532"/>
        <v/>
      </c>
      <c r="O3238" s="108" t="str">
        <f t="shared" si="1516"/>
        <v/>
      </c>
      <c r="P3238" s="102" t="str">
        <f t="shared" si="1517"/>
        <v/>
      </c>
      <c r="Q3238" s="102" t="str">
        <f t="shared" si="1518"/>
        <v/>
      </c>
      <c r="R3238" s="120" t="str">
        <f t="shared" si="1519"/>
        <v/>
      </c>
      <c r="S3238" s="54" t="str">
        <f t="shared" si="1520"/>
        <v/>
      </c>
      <c r="T3238" s="5" t="str">
        <f t="shared" si="1521"/>
        <v/>
      </c>
      <c r="U3238" s="152" t="str">
        <f t="shared" si="1504"/>
        <v/>
      </c>
      <c r="V3238" s="152" t="str">
        <f t="shared" si="1505"/>
        <v/>
      </c>
      <c r="W3238" s="153" t="str">
        <f t="shared" si="1506"/>
        <v/>
      </c>
      <c r="X3238" s="153" t="str">
        <f t="shared" si="1507"/>
        <v/>
      </c>
      <c r="Y3238" s="153" t="str">
        <f t="shared" si="1508"/>
        <v/>
      </c>
      <c r="Z3238" s="153" t="str">
        <f t="shared" si="1509"/>
        <v/>
      </c>
      <c r="AA3238" s="152" t="str">
        <f t="shared" si="1510"/>
        <v/>
      </c>
      <c r="AB3238" s="152" t="str">
        <f t="shared" si="1511"/>
        <v/>
      </c>
      <c r="AC3238" s="154" t="str">
        <f t="shared" si="1522"/>
        <v/>
      </c>
      <c r="AD3238" s="154" t="str">
        <f t="shared" si="1523"/>
        <v/>
      </c>
      <c r="AE3238" s="3" t="str">
        <f t="shared" si="1524"/>
        <v/>
      </c>
      <c r="AF3238" s="3" t="str">
        <f t="shared" si="1525"/>
        <v/>
      </c>
      <c r="AG3238" s="3" t="str">
        <f t="shared" si="1526"/>
        <v/>
      </c>
      <c r="AH3238" s="4" t="str">
        <f t="shared" si="1527"/>
        <v/>
      </c>
      <c r="AI3238" s="75" t="str">
        <f t="shared" si="1528"/>
        <v/>
      </c>
      <c r="AJ3238" s="75" t="str">
        <f t="shared" si="1529"/>
        <v/>
      </c>
    </row>
    <row r="3239" spans="1:36">
      <c r="A3239" s="41" t="str">
        <f t="shared" si="1512"/>
        <v/>
      </c>
      <c r="B3239" s="150" t="str">
        <f>IF(ISNUMBER(A3239),INDEX('MetaTrader Import'!$H$13:$J$5893,TRUNC(((A3239-$A$39+1)-1)/3)+1,MOD((A3239-$A$39+1)-1,3)+1),"")</f>
        <v/>
      </c>
      <c r="C3239" s="43" t="str">
        <f t="shared" si="1513"/>
        <v/>
      </c>
      <c r="D3239" s="43" t="str">
        <f t="shared" ca="1" si="1503"/>
        <v/>
      </c>
      <c r="E3239" s="43" t="str">
        <f t="shared" si="1514"/>
        <v/>
      </c>
      <c r="F3239" s="43" t="str">
        <f t="shared" si="1515"/>
        <v/>
      </c>
      <c r="G3239" s="43" t="str">
        <f>IF(A3239&lt;&gt;"",IF(A3239&lt;Data!$G$11*0.25,$C$13/$G$32,IF(A3239&gt;Data!$G$11*0.25,$C$13,$C$13*10)),"")</f>
        <v/>
      </c>
      <c r="H3239" s="43" t="str">
        <f>IF(A3239&lt;&gt;"",IF(Data!$G$9="constant",$C$13,IF(Data!$G$9="squeeze",G3239,F3239)),"")</f>
        <v/>
      </c>
      <c r="I3239" s="38" t="str">
        <f ca="1">IF(ISNUMBER(A3239),NORMINV(RAND(),0,IF(AND(Data!$G$9="squeeze",A3239&lt;Data!$G$11*0.25),$H$32,1)*$C$30*$C$13)*($C$14*$C$12),"")</f>
        <v/>
      </c>
      <c r="J3239" s="42" t="str">
        <f ca="1">IFERROR(IF(Data!$C$6="Real",B3239,I3239+J3238+($C$14*$C$12)*(NORMINV(RAND(),$C$15,CHOOSE($G$13,$C$13,F3239,G3239)))),"")</f>
        <v/>
      </c>
      <c r="K3239" s="88" t="str">
        <f>IF(ISNUMBER(A3239), IF($G$16="fixed",$G$17,MIN(H3239*Data!$C$7*$C$16*0.5,$C$17*Data!$C$7))*$C$12,"")</f>
        <v/>
      </c>
      <c r="L3239" s="42" t="str">
        <f t="shared" ca="1" si="1530"/>
        <v/>
      </c>
      <c r="M3239" s="44" t="str">
        <f t="shared" ca="1" si="1531"/>
        <v/>
      </c>
      <c r="N3239" s="44" t="str">
        <f t="shared" ca="1" si="1532"/>
        <v/>
      </c>
      <c r="O3239" s="108" t="str">
        <f t="shared" si="1516"/>
        <v/>
      </c>
      <c r="P3239" s="102" t="str">
        <f t="shared" si="1517"/>
        <v/>
      </c>
      <c r="Q3239" s="102" t="str">
        <f t="shared" si="1518"/>
        <v/>
      </c>
      <c r="R3239" s="120" t="str">
        <f t="shared" si="1519"/>
        <v/>
      </c>
      <c r="S3239" s="54" t="str">
        <f t="shared" si="1520"/>
        <v/>
      </c>
      <c r="T3239" s="5" t="str">
        <f t="shared" si="1521"/>
        <v/>
      </c>
      <c r="U3239" s="152" t="str">
        <f t="shared" si="1504"/>
        <v/>
      </c>
      <c r="V3239" s="152" t="str">
        <f t="shared" si="1505"/>
        <v/>
      </c>
      <c r="W3239" s="153" t="str">
        <f t="shared" si="1506"/>
        <v/>
      </c>
      <c r="X3239" s="153" t="str">
        <f t="shared" si="1507"/>
        <v/>
      </c>
      <c r="Y3239" s="153" t="str">
        <f t="shared" si="1508"/>
        <v/>
      </c>
      <c r="Z3239" s="153" t="str">
        <f t="shared" si="1509"/>
        <v/>
      </c>
      <c r="AA3239" s="152" t="str">
        <f t="shared" si="1510"/>
        <v/>
      </c>
      <c r="AB3239" s="152" t="str">
        <f t="shared" si="1511"/>
        <v/>
      </c>
      <c r="AC3239" s="154" t="str">
        <f t="shared" si="1522"/>
        <v/>
      </c>
      <c r="AD3239" s="154" t="str">
        <f t="shared" si="1523"/>
        <v/>
      </c>
      <c r="AE3239" s="3" t="str">
        <f t="shared" si="1524"/>
        <v/>
      </c>
      <c r="AF3239" s="3" t="str">
        <f t="shared" si="1525"/>
        <v/>
      </c>
      <c r="AG3239" s="3" t="str">
        <f t="shared" si="1526"/>
        <v/>
      </c>
      <c r="AH3239" s="4" t="str">
        <f t="shared" si="1527"/>
        <v/>
      </c>
      <c r="AI3239" s="75" t="str">
        <f t="shared" si="1528"/>
        <v/>
      </c>
      <c r="AJ3239" s="75" t="str">
        <f t="shared" si="1529"/>
        <v/>
      </c>
    </row>
    <row r="3240" spans="1:36">
      <c r="A3240" s="41" t="str">
        <f t="shared" si="1512"/>
        <v/>
      </c>
      <c r="B3240" s="150" t="str">
        <f>IF(ISNUMBER(A3240),INDEX('MetaTrader Import'!$H$13:$J$5893,TRUNC(((A3240-$A$39+1)-1)/3)+1,MOD((A3240-$A$39+1)-1,3)+1),"")</f>
        <v/>
      </c>
      <c r="C3240" s="43" t="str">
        <f t="shared" si="1513"/>
        <v/>
      </c>
      <c r="D3240" s="43" t="str">
        <f t="shared" ca="1" si="1503"/>
        <v/>
      </c>
      <c r="E3240" s="43" t="str">
        <f t="shared" si="1514"/>
        <v/>
      </c>
      <c r="F3240" s="43" t="str">
        <f t="shared" si="1515"/>
        <v/>
      </c>
      <c r="G3240" s="43" t="str">
        <f>IF(A3240&lt;&gt;"",IF(A3240&lt;Data!$G$11*0.25,$C$13/$G$32,IF(A3240&gt;Data!$G$11*0.25,$C$13,$C$13*10)),"")</f>
        <v/>
      </c>
      <c r="H3240" s="43" t="str">
        <f>IF(A3240&lt;&gt;"",IF(Data!$G$9="constant",$C$13,IF(Data!$G$9="squeeze",G3240,F3240)),"")</f>
        <v/>
      </c>
      <c r="I3240" s="38" t="str">
        <f ca="1">IF(ISNUMBER(A3240),NORMINV(RAND(),0,IF(AND(Data!$G$9="squeeze",A3240&lt;Data!$G$11*0.25),$H$32,1)*$C$30*$C$13)*($C$14*$C$12),"")</f>
        <v/>
      </c>
      <c r="J3240" s="42" t="str">
        <f ca="1">IFERROR(IF(Data!$C$6="Real",B3240,I3240+J3239+($C$14*$C$12)*(NORMINV(RAND(),$C$15,CHOOSE($G$13,$C$13,F3240,G3240)))),"")</f>
        <v/>
      </c>
      <c r="K3240" s="88" t="str">
        <f>IF(ISNUMBER(A3240), IF($G$16="fixed",$G$17,MIN(H3240*Data!$C$7*$C$16*0.5,$C$17*Data!$C$7))*$C$12,"")</f>
        <v/>
      </c>
      <c r="L3240" s="42" t="str">
        <f t="shared" ca="1" si="1530"/>
        <v/>
      </c>
      <c r="M3240" s="44" t="str">
        <f t="shared" ca="1" si="1531"/>
        <v/>
      </c>
      <c r="N3240" s="44" t="str">
        <f t="shared" ca="1" si="1532"/>
        <v/>
      </c>
      <c r="O3240" s="108" t="str">
        <f t="shared" si="1516"/>
        <v/>
      </c>
      <c r="P3240" s="102" t="str">
        <f t="shared" si="1517"/>
        <v/>
      </c>
      <c r="Q3240" s="102" t="str">
        <f t="shared" si="1518"/>
        <v/>
      </c>
      <c r="R3240" s="120" t="str">
        <f t="shared" si="1519"/>
        <v/>
      </c>
      <c r="S3240" s="54" t="str">
        <f t="shared" si="1520"/>
        <v/>
      </c>
      <c r="T3240" s="5" t="str">
        <f t="shared" si="1521"/>
        <v/>
      </c>
      <c r="U3240" s="152" t="str">
        <f t="shared" si="1504"/>
        <v/>
      </c>
      <c r="V3240" s="152" t="str">
        <f t="shared" si="1505"/>
        <v/>
      </c>
      <c r="W3240" s="153" t="str">
        <f t="shared" si="1506"/>
        <v/>
      </c>
      <c r="X3240" s="153" t="str">
        <f t="shared" si="1507"/>
        <v/>
      </c>
      <c r="Y3240" s="153" t="str">
        <f t="shared" si="1508"/>
        <v/>
      </c>
      <c r="Z3240" s="153" t="str">
        <f t="shared" si="1509"/>
        <v/>
      </c>
      <c r="AA3240" s="152" t="str">
        <f t="shared" si="1510"/>
        <v/>
      </c>
      <c r="AB3240" s="152" t="str">
        <f t="shared" si="1511"/>
        <v/>
      </c>
      <c r="AC3240" s="154" t="str">
        <f t="shared" si="1522"/>
        <v/>
      </c>
      <c r="AD3240" s="154" t="str">
        <f t="shared" si="1523"/>
        <v/>
      </c>
      <c r="AE3240" s="3" t="str">
        <f t="shared" si="1524"/>
        <v/>
      </c>
      <c r="AF3240" s="3" t="str">
        <f t="shared" si="1525"/>
        <v/>
      </c>
      <c r="AG3240" s="3" t="str">
        <f t="shared" si="1526"/>
        <v/>
      </c>
      <c r="AH3240" s="4" t="str">
        <f t="shared" si="1527"/>
        <v/>
      </c>
      <c r="AI3240" s="75" t="str">
        <f t="shared" si="1528"/>
        <v/>
      </c>
      <c r="AJ3240" s="75" t="str">
        <f t="shared" si="1529"/>
        <v/>
      </c>
    </row>
    <row r="3241" spans="1:36">
      <c r="A3241" s="41" t="str">
        <f t="shared" si="1512"/>
        <v/>
      </c>
      <c r="B3241" s="150" t="str">
        <f>IF(ISNUMBER(A3241),INDEX('MetaTrader Import'!$H$13:$J$5893,TRUNC(((A3241-$A$39+1)-1)/3)+1,MOD((A3241-$A$39+1)-1,3)+1),"")</f>
        <v/>
      </c>
      <c r="C3241" s="43" t="str">
        <f t="shared" si="1513"/>
        <v/>
      </c>
      <c r="D3241" s="43" t="str">
        <f t="shared" ca="1" si="1503"/>
        <v/>
      </c>
      <c r="E3241" s="43" t="str">
        <f t="shared" si="1514"/>
        <v/>
      </c>
      <c r="F3241" s="43" t="str">
        <f t="shared" si="1515"/>
        <v/>
      </c>
      <c r="G3241" s="43" t="str">
        <f>IF(A3241&lt;&gt;"",IF(A3241&lt;Data!$G$11*0.25,$C$13/$G$32,IF(A3241&gt;Data!$G$11*0.25,$C$13,$C$13*10)),"")</f>
        <v/>
      </c>
      <c r="H3241" s="43" t="str">
        <f>IF(A3241&lt;&gt;"",IF(Data!$G$9="constant",$C$13,IF(Data!$G$9="squeeze",G3241,F3241)),"")</f>
        <v/>
      </c>
      <c r="I3241" s="38" t="str">
        <f ca="1">IF(ISNUMBER(A3241),NORMINV(RAND(),0,IF(AND(Data!$G$9="squeeze",A3241&lt;Data!$G$11*0.25),$H$32,1)*$C$30*$C$13)*($C$14*$C$12),"")</f>
        <v/>
      </c>
      <c r="J3241" s="42" t="str">
        <f ca="1">IFERROR(IF(Data!$C$6="Real",B3241,I3241+J3240+($C$14*$C$12)*(NORMINV(RAND(),$C$15,CHOOSE($G$13,$C$13,F3241,G3241)))),"")</f>
        <v/>
      </c>
      <c r="K3241" s="88" t="str">
        <f>IF(ISNUMBER(A3241), IF($G$16="fixed",$G$17,MIN(H3241*Data!$C$7*$C$16*0.5,$C$17*Data!$C$7))*$C$12,"")</f>
        <v/>
      </c>
      <c r="L3241" s="42" t="str">
        <f t="shared" ca="1" si="1530"/>
        <v/>
      </c>
      <c r="M3241" s="44" t="str">
        <f t="shared" ca="1" si="1531"/>
        <v/>
      </c>
      <c r="N3241" s="44" t="str">
        <f t="shared" ca="1" si="1532"/>
        <v/>
      </c>
      <c r="O3241" s="108" t="str">
        <f t="shared" si="1516"/>
        <v/>
      </c>
      <c r="P3241" s="102" t="str">
        <f t="shared" si="1517"/>
        <v/>
      </c>
      <c r="Q3241" s="102" t="str">
        <f t="shared" si="1518"/>
        <v/>
      </c>
      <c r="R3241" s="120" t="str">
        <f t="shared" si="1519"/>
        <v/>
      </c>
      <c r="S3241" s="54" t="str">
        <f t="shared" si="1520"/>
        <v/>
      </c>
      <c r="T3241" s="5" t="str">
        <f t="shared" si="1521"/>
        <v/>
      </c>
      <c r="U3241" s="152" t="str">
        <f t="shared" si="1504"/>
        <v/>
      </c>
      <c r="V3241" s="152" t="str">
        <f t="shared" si="1505"/>
        <v/>
      </c>
      <c r="W3241" s="153" t="str">
        <f t="shared" si="1506"/>
        <v/>
      </c>
      <c r="X3241" s="153" t="str">
        <f t="shared" si="1507"/>
        <v/>
      </c>
      <c r="Y3241" s="153" t="str">
        <f t="shared" si="1508"/>
        <v/>
      </c>
      <c r="Z3241" s="153" t="str">
        <f t="shared" si="1509"/>
        <v/>
      </c>
      <c r="AA3241" s="152" t="str">
        <f t="shared" si="1510"/>
        <v/>
      </c>
      <c r="AB3241" s="152" t="str">
        <f t="shared" si="1511"/>
        <v/>
      </c>
      <c r="AC3241" s="154" t="str">
        <f t="shared" si="1522"/>
        <v/>
      </c>
      <c r="AD3241" s="154" t="str">
        <f t="shared" si="1523"/>
        <v/>
      </c>
      <c r="AE3241" s="3" t="str">
        <f t="shared" si="1524"/>
        <v/>
      </c>
      <c r="AF3241" s="3" t="str">
        <f t="shared" si="1525"/>
        <v/>
      </c>
      <c r="AG3241" s="3" t="str">
        <f t="shared" si="1526"/>
        <v/>
      </c>
      <c r="AH3241" s="4" t="str">
        <f t="shared" si="1527"/>
        <v/>
      </c>
      <c r="AI3241" s="75" t="str">
        <f t="shared" si="1528"/>
        <v/>
      </c>
      <c r="AJ3241" s="75" t="str">
        <f t="shared" si="1529"/>
        <v/>
      </c>
    </row>
    <row r="3242" spans="1:36">
      <c r="A3242" s="41" t="str">
        <f t="shared" si="1512"/>
        <v/>
      </c>
      <c r="B3242" s="150" t="str">
        <f>IF(ISNUMBER(A3242),INDEX('MetaTrader Import'!$H$13:$J$5893,TRUNC(((A3242-$A$39+1)-1)/3)+1,MOD((A3242-$A$39+1)-1,3)+1),"")</f>
        <v/>
      </c>
      <c r="C3242" s="43" t="str">
        <f t="shared" si="1513"/>
        <v/>
      </c>
      <c r="D3242" s="43" t="str">
        <f t="shared" ca="1" si="1503"/>
        <v/>
      </c>
      <c r="E3242" s="43" t="str">
        <f t="shared" si="1514"/>
        <v/>
      </c>
      <c r="F3242" s="43" t="str">
        <f t="shared" si="1515"/>
        <v/>
      </c>
      <c r="G3242" s="43" t="str">
        <f>IF(A3242&lt;&gt;"",IF(A3242&lt;Data!$G$11*0.25,$C$13/$G$32,IF(A3242&gt;Data!$G$11*0.25,$C$13,$C$13*10)),"")</f>
        <v/>
      </c>
      <c r="H3242" s="43" t="str">
        <f>IF(A3242&lt;&gt;"",IF(Data!$G$9="constant",$C$13,IF(Data!$G$9="squeeze",G3242,F3242)),"")</f>
        <v/>
      </c>
      <c r="I3242" s="38" t="str">
        <f ca="1">IF(ISNUMBER(A3242),NORMINV(RAND(),0,IF(AND(Data!$G$9="squeeze",A3242&lt;Data!$G$11*0.25),$H$32,1)*$C$30*$C$13)*($C$14*$C$12),"")</f>
        <v/>
      </c>
      <c r="J3242" s="42" t="str">
        <f ca="1">IFERROR(IF(Data!$C$6="Real",B3242,I3242+J3241+($C$14*$C$12)*(NORMINV(RAND(),$C$15,CHOOSE($G$13,$C$13,F3242,G3242)))),"")</f>
        <v/>
      </c>
      <c r="K3242" s="88" t="str">
        <f>IF(ISNUMBER(A3242), IF($G$16="fixed",$G$17,MIN(H3242*Data!$C$7*$C$16*0.5,$C$17*Data!$C$7))*$C$12,"")</f>
        <v/>
      </c>
      <c r="L3242" s="42" t="str">
        <f t="shared" ca="1" si="1530"/>
        <v/>
      </c>
      <c r="M3242" s="44" t="str">
        <f t="shared" ca="1" si="1531"/>
        <v/>
      </c>
      <c r="N3242" s="44" t="str">
        <f t="shared" ca="1" si="1532"/>
        <v/>
      </c>
      <c r="O3242" s="108" t="str">
        <f t="shared" si="1516"/>
        <v/>
      </c>
      <c r="P3242" s="102" t="str">
        <f t="shared" si="1517"/>
        <v/>
      </c>
      <c r="Q3242" s="102" t="str">
        <f t="shared" si="1518"/>
        <v/>
      </c>
      <c r="R3242" s="120" t="str">
        <f t="shared" si="1519"/>
        <v/>
      </c>
      <c r="S3242" s="54" t="str">
        <f t="shared" si="1520"/>
        <v/>
      </c>
      <c r="T3242" s="5" t="str">
        <f t="shared" si="1521"/>
        <v/>
      </c>
      <c r="U3242" s="152" t="str">
        <f t="shared" si="1504"/>
        <v/>
      </c>
      <c r="V3242" s="152" t="str">
        <f t="shared" si="1505"/>
        <v/>
      </c>
      <c r="W3242" s="153" t="str">
        <f t="shared" si="1506"/>
        <v/>
      </c>
      <c r="X3242" s="153" t="str">
        <f t="shared" si="1507"/>
        <v/>
      </c>
      <c r="Y3242" s="153" t="str">
        <f t="shared" si="1508"/>
        <v/>
      </c>
      <c r="Z3242" s="153" t="str">
        <f t="shared" si="1509"/>
        <v/>
      </c>
      <c r="AA3242" s="152" t="str">
        <f t="shared" si="1510"/>
        <v/>
      </c>
      <c r="AB3242" s="152" t="str">
        <f t="shared" si="1511"/>
        <v/>
      </c>
      <c r="AC3242" s="154" t="str">
        <f t="shared" si="1522"/>
        <v/>
      </c>
      <c r="AD3242" s="154" t="str">
        <f t="shared" si="1523"/>
        <v/>
      </c>
      <c r="AE3242" s="3" t="str">
        <f t="shared" si="1524"/>
        <v/>
      </c>
      <c r="AF3242" s="3" t="str">
        <f t="shared" si="1525"/>
        <v/>
      </c>
      <c r="AG3242" s="3" t="str">
        <f t="shared" si="1526"/>
        <v/>
      </c>
      <c r="AH3242" s="4" t="str">
        <f t="shared" si="1527"/>
        <v/>
      </c>
      <c r="AI3242" s="75" t="str">
        <f t="shared" si="1528"/>
        <v/>
      </c>
      <c r="AJ3242" s="75" t="str">
        <f t="shared" si="1529"/>
        <v/>
      </c>
    </row>
    <row r="3243" spans="1:36">
      <c r="A3243" s="41" t="str">
        <f t="shared" si="1512"/>
        <v/>
      </c>
      <c r="B3243" s="150" t="str">
        <f>IF(ISNUMBER(A3243),INDEX('MetaTrader Import'!$H$13:$J$5893,TRUNC(((A3243-$A$39+1)-1)/3)+1,MOD((A3243-$A$39+1)-1,3)+1),"")</f>
        <v/>
      </c>
      <c r="C3243" s="43" t="str">
        <f t="shared" si="1513"/>
        <v/>
      </c>
      <c r="D3243" s="43" t="str">
        <f t="shared" ca="1" si="1503"/>
        <v/>
      </c>
      <c r="E3243" s="43" t="str">
        <f t="shared" si="1514"/>
        <v/>
      </c>
      <c r="F3243" s="43" t="str">
        <f t="shared" si="1515"/>
        <v/>
      </c>
      <c r="G3243" s="43" t="str">
        <f>IF(A3243&lt;&gt;"",IF(A3243&lt;Data!$G$11*0.25,$C$13/$G$32,IF(A3243&gt;Data!$G$11*0.25,$C$13,$C$13*10)),"")</f>
        <v/>
      </c>
      <c r="H3243" s="43" t="str">
        <f>IF(A3243&lt;&gt;"",IF(Data!$G$9="constant",$C$13,IF(Data!$G$9="squeeze",G3243,F3243)),"")</f>
        <v/>
      </c>
      <c r="I3243" s="38" t="str">
        <f ca="1">IF(ISNUMBER(A3243),NORMINV(RAND(),0,IF(AND(Data!$G$9="squeeze",A3243&lt;Data!$G$11*0.25),$H$32,1)*$C$30*$C$13)*($C$14*$C$12),"")</f>
        <v/>
      </c>
      <c r="J3243" s="42" t="str">
        <f ca="1">IFERROR(IF(Data!$C$6="Real",B3243,I3243+J3242+($C$14*$C$12)*(NORMINV(RAND(),$C$15,CHOOSE($G$13,$C$13,F3243,G3243)))),"")</f>
        <v/>
      </c>
      <c r="K3243" s="88" t="str">
        <f>IF(ISNUMBER(A3243), IF($G$16="fixed",$G$17,MIN(H3243*Data!$C$7*$C$16*0.5,$C$17*Data!$C$7))*$C$12,"")</f>
        <v/>
      </c>
      <c r="L3243" s="42" t="str">
        <f t="shared" ca="1" si="1530"/>
        <v/>
      </c>
      <c r="M3243" s="44" t="str">
        <f t="shared" ca="1" si="1531"/>
        <v/>
      </c>
      <c r="N3243" s="44" t="str">
        <f t="shared" ca="1" si="1532"/>
        <v/>
      </c>
      <c r="O3243" s="108" t="str">
        <f t="shared" si="1516"/>
        <v/>
      </c>
      <c r="P3243" s="102" t="str">
        <f t="shared" si="1517"/>
        <v/>
      </c>
      <c r="Q3243" s="102" t="str">
        <f t="shared" si="1518"/>
        <v/>
      </c>
      <c r="R3243" s="120" t="str">
        <f t="shared" si="1519"/>
        <v/>
      </c>
      <c r="S3243" s="54" t="str">
        <f t="shared" si="1520"/>
        <v/>
      </c>
      <c r="T3243" s="5" t="str">
        <f t="shared" si="1521"/>
        <v/>
      </c>
      <c r="U3243" s="152" t="str">
        <f t="shared" si="1504"/>
        <v/>
      </c>
      <c r="V3243" s="152" t="str">
        <f t="shared" si="1505"/>
        <v/>
      </c>
      <c r="W3243" s="153" t="str">
        <f t="shared" si="1506"/>
        <v/>
      </c>
      <c r="X3243" s="153" t="str">
        <f t="shared" si="1507"/>
        <v/>
      </c>
      <c r="Y3243" s="153" t="str">
        <f t="shared" si="1508"/>
        <v/>
      </c>
      <c r="Z3243" s="153" t="str">
        <f t="shared" si="1509"/>
        <v/>
      </c>
      <c r="AA3243" s="152" t="str">
        <f t="shared" si="1510"/>
        <v/>
      </c>
      <c r="AB3243" s="152" t="str">
        <f t="shared" si="1511"/>
        <v/>
      </c>
      <c r="AC3243" s="154" t="str">
        <f t="shared" si="1522"/>
        <v/>
      </c>
      <c r="AD3243" s="154" t="str">
        <f t="shared" si="1523"/>
        <v/>
      </c>
      <c r="AE3243" s="3" t="str">
        <f t="shared" si="1524"/>
        <v/>
      </c>
      <c r="AF3243" s="3" t="str">
        <f t="shared" si="1525"/>
        <v/>
      </c>
      <c r="AG3243" s="3" t="str">
        <f t="shared" si="1526"/>
        <v/>
      </c>
      <c r="AH3243" s="4" t="str">
        <f t="shared" si="1527"/>
        <v/>
      </c>
      <c r="AI3243" s="75" t="str">
        <f t="shared" si="1528"/>
        <v/>
      </c>
      <c r="AJ3243" s="75" t="str">
        <f t="shared" si="1529"/>
        <v/>
      </c>
    </row>
    <row r="3244" spans="1:36">
      <c r="A3244" s="41" t="str">
        <f t="shared" si="1512"/>
        <v/>
      </c>
      <c r="B3244" s="150" t="str">
        <f>IF(ISNUMBER(A3244),INDEX('MetaTrader Import'!$H$13:$J$5893,TRUNC(((A3244-$A$39+1)-1)/3)+1,MOD((A3244-$A$39+1)-1,3)+1),"")</f>
        <v/>
      </c>
      <c r="C3244" s="43" t="str">
        <f t="shared" si="1513"/>
        <v/>
      </c>
      <c r="D3244" s="43" t="str">
        <f t="shared" ca="1" si="1503"/>
        <v/>
      </c>
      <c r="E3244" s="43" t="str">
        <f t="shared" si="1514"/>
        <v/>
      </c>
      <c r="F3244" s="43" t="str">
        <f t="shared" si="1515"/>
        <v/>
      </c>
      <c r="G3244" s="43" t="str">
        <f>IF(A3244&lt;&gt;"",IF(A3244&lt;Data!$G$11*0.25,$C$13/$G$32,IF(A3244&gt;Data!$G$11*0.25,$C$13,$C$13*10)),"")</f>
        <v/>
      </c>
      <c r="H3244" s="43" t="str">
        <f>IF(A3244&lt;&gt;"",IF(Data!$G$9="constant",$C$13,IF(Data!$G$9="squeeze",G3244,F3244)),"")</f>
        <v/>
      </c>
      <c r="I3244" s="38" t="str">
        <f ca="1">IF(ISNUMBER(A3244),NORMINV(RAND(),0,IF(AND(Data!$G$9="squeeze",A3244&lt;Data!$G$11*0.25),$H$32,1)*$C$30*$C$13)*($C$14*$C$12),"")</f>
        <v/>
      </c>
      <c r="J3244" s="42" t="str">
        <f ca="1">IFERROR(IF(Data!$C$6="Real",B3244,I3244+J3243+($C$14*$C$12)*(NORMINV(RAND(),$C$15,CHOOSE($G$13,$C$13,F3244,G3244)))),"")</f>
        <v/>
      </c>
      <c r="K3244" s="88" t="str">
        <f>IF(ISNUMBER(A3244), IF($G$16="fixed",$G$17,MIN(H3244*Data!$C$7*$C$16*0.5,$C$17*Data!$C$7))*$C$12,"")</f>
        <v/>
      </c>
      <c r="L3244" s="42" t="str">
        <f t="shared" ca="1" si="1530"/>
        <v/>
      </c>
      <c r="M3244" s="44" t="str">
        <f t="shared" ca="1" si="1531"/>
        <v/>
      </c>
      <c r="N3244" s="44" t="str">
        <f t="shared" ca="1" si="1532"/>
        <v/>
      </c>
      <c r="O3244" s="108" t="str">
        <f t="shared" si="1516"/>
        <v/>
      </c>
      <c r="P3244" s="102" t="str">
        <f t="shared" si="1517"/>
        <v/>
      </c>
      <c r="Q3244" s="102" t="str">
        <f t="shared" si="1518"/>
        <v/>
      </c>
      <c r="R3244" s="120" t="str">
        <f t="shared" si="1519"/>
        <v/>
      </c>
      <c r="S3244" s="54" t="str">
        <f t="shared" si="1520"/>
        <v/>
      </c>
      <c r="T3244" s="5" t="str">
        <f t="shared" si="1521"/>
        <v/>
      </c>
      <c r="U3244" s="152" t="str">
        <f t="shared" si="1504"/>
        <v/>
      </c>
      <c r="V3244" s="152" t="str">
        <f t="shared" si="1505"/>
        <v/>
      </c>
      <c r="W3244" s="153" t="str">
        <f t="shared" si="1506"/>
        <v/>
      </c>
      <c r="X3244" s="153" t="str">
        <f t="shared" si="1507"/>
        <v/>
      </c>
      <c r="Y3244" s="153" t="str">
        <f t="shared" si="1508"/>
        <v/>
      </c>
      <c r="Z3244" s="153" t="str">
        <f t="shared" si="1509"/>
        <v/>
      </c>
      <c r="AA3244" s="152" t="str">
        <f t="shared" si="1510"/>
        <v/>
      </c>
      <c r="AB3244" s="152" t="str">
        <f t="shared" si="1511"/>
        <v/>
      </c>
      <c r="AC3244" s="154" t="str">
        <f t="shared" si="1522"/>
        <v/>
      </c>
      <c r="AD3244" s="154" t="str">
        <f t="shared" si="1523"/>
        <v/>
      </c>
      <c r="AE3244" s="3" t="str">
        <f t="shared" si="1524"/>
        <v/>
      </c>
      <c r="AF3244" s="3" t="str">
        <f t="shared" si="1525"/>
        <v/>
      </c>
      <c r="AG3244" s="3" t="str">
        <f t="shared" si="1526"/>
        <v/>
      </c>
      <c r="AH3244" s="4" t="str">
        <f t="shared" si="1527"/>
        <v/>
      </c>
      <c r="AI3244" s="75" t="str">
        <f t="shared" si="1528"/>
        <v/>
      </c>
      <c r="AJ3244" s="75" t="str">
        <f t="shared" si="1529"/>
        <v/>
      </c>
    </row>
    <row r="3245" spans="1:36">
      <c r="A3245" s="41" t="str">
        <f t="shared" si="1512"/>
        <v/>
      </c>
      <c r="B3245" s="150" t="str">
        <f>IF(ISNUMBER(A3245),INDEX('MetaTrader Import'!$H$13:$J$5893,TRUNC(((A3245-$A$39+1)-1)/3)+1,MOD((A3245-$A$39+1)-1,3)+1),"")</f>
        <v/>
      </c>
      <c r="C3245" s="43" t="str">
        <f t="shared" si="1513"/>
        <v/>
      </c>
      <c r="D3245" s="43" t="str">
        <f t="shared" ca="1" si="1503"/>
        <v/>
      </c>
      <c r="E3245" s="43" t="str">
        <f t="shared" si="1514"/>
        <v/>
      </c>
      <c r="F3245" s="43" t="str">
        <f t="shared" si="1515"/>
        <v/>
      </c>
      <c r="G3245" s="43" t="str">
        <f>IF(A3245&lt;&gt;"",IF(A3245&lt;Data!$G$11*0.25,$C$13/$G$32,IF(A3245&gt;Data!$G$11*0.25,$C$13,$C$13*10)),"")</f>
        <v/>
      </c>
      <c r="H3245" s="43" t="str">
        <f>IF(A3245&lt;&gt;"",IF(Data!$G$9="constant",$C$13,IF(Data!$G$9="squeeze",G3245,F3245)),"")</f>
        <v/>
      </c>
      <c r="I3245" s="38" t="str">
        <f ca="1">IF(ISNUMBER(A3245),NORMINV(RAND(),0,IF(AND(Data!$G$9="squeeze",A3245&lt;Data!$G$11*0.25),$H$32,1)*$C$30*$C$13)*($C$14*$C$12),"")</f>
        <v/>
      </c>
      <c r="J3245" s="42" t="str">
        <f ca="1">IFERROR(IF(Data!$C$6="Real",B3245,I3245+J3244+($C$14*$C$12)*(NORMINV(RAND(),$C$15,CHOOSE($G$13,$C$13,F3245,G3245)))),"")</f>
        <v/>
      </c>
      <c r="K3245" s="88" t="str">
        <f>IF(ISNUMBER(A3245), IF($G$16="fixed",$G$17,MIN(H3245*Data!$C$7*$C$16*0.5,$C$17*Data!$C$7))*$C$12,"")</f>
        <v/>
      </c>
      <c r="L3245" s="42" t="str">
        <f t="shared" ca="1" si="1530"/>
        <v/>
      </c>
      <c r="M3245" s="44" t="str">
        <f t="shared" ca="1" si="1531"/>
        <v/>
      </c>
      <c r="N3245" s="44" t="str">
        <f t="shared" ca="1" si="1532"/>
        <v/>
      </c>
      <c r="O3245" s="108" t="str">
        <f t="shared" si="1516"/>
        <v/>
      </c>
      <c r="P3245" s="102" t="str">
        <f t="shared" si="1517"/>
        <v/>
      </c>
      <c r="Q3245" s="102" t="str">
        <f t="shared" si="1518"/>
        <v/>
      </c>
      <c r="R3245" s="120" t="str">
        <f t="shared" si="1519"/>
        <v/>
      </c>
      <c r="S3245" s="54" t="str">
        <f t="shared" si="1520"/>
        <v/>
      </c>
      <c r="T3245" s="5" t="str">
        <f t="shared" si="1521"/>
        <v/>
      </c>
      <c r="U3245" s="152" t="str">
        <f t="shared" si="1504"/>
        <v/>
      </c>
      <c r="V3245" s="152" t="str">
        <f t="shared" si="1505"/>
        <v/>
      </c>
      <c r="W3245" s="153" t="str">
        <f t="shared" si="1506"/>
        <v/>
      </c>
      <c r="X3245" s="153" t="str">
        <f t="shared" si="1507"/>
        <v/>
      </c>
      <c r="Y3245" s="153" t="str">
        <f t="shared" si="1508"/>
        <v/>
      </c>
      <c r="Z3245" s="153" t="str">
        <f t="shared" si="1509"/>
        <v/>
      </c>
      <c r="AA3245" s="152" t="str">
        <f t="shared" si="1510"/>
        <v/>
      </c>
      <c r="AB3245" s="152" t="str">
        <f t="shared" si="1511"/>
        <v/>
      </c>
      <c r="AC3245" s="154" t="str">
        <f t="shared" si="1522"/>
        <v/>
      </c>
      <c r="AD3245" s="154" t="str">
        <f t="shared" si="1523"/>
        <v/>
      </c>
      <c r="AE3245" s="3" t="str">
        <f t="shared" si="1524"/>
        <v/>
      </c>
      <c r="AF3245" s="3" t="str">
        <f t="shared" si="1525"/>
        <v/>
      </c>
      <c r="AG3245" s="3" t="str">
        <f t="shared" si="1526"/>
        <v/>
      </c>
      <c r="AH3245" s="4" t="str">
        <f t="shared" si="1527"/>
        <v/>
      </c>
      <c r="AI3245" s="75" t="str">
        <f t="shared" si="1528"/>
        <v/>
      </c>
      <c r="AJ3245" s="75" t="str">
        <f t="shared" si="1529"/>
        <v/>
      </c>
    </row>
    <row r="3246" spans="1:36">
      <c r="A3246" s="41" t="str">
        <f t="shared" si="1512"/>
        <v/>
      </c>
      <c r="B3246" s="150" t="str">
        <f>IF(ISNUMBER(A3246),INDEX('MetaTrader Import'!$H$13:$J$5893,TRUNC(((A3246-$A$39+1)-1)/3)+1,MOD((A3246-$A$39+1)-1,3)+1),"")</f>
        <v/>
      </c>
      <c r="C3246" s="43" t="str">
        <f t="shared" si="1513"/>
        <v/>
      </c>
      <c r="D3246" s="43" t="str">
        <f t="shared" ca="1" si="1503"/>
        <v/>
      </c>
      <c r="E3246" s="43" t="str">
        <f t="shared" si="1514"/>
        <v/>
      </c>
      <c r="F3246" s="43" t="str">
        <f t="shared" si="1515"/>
        <v/>
      </c>
      <c r="G3246" s="43" t="str">
        <f>IF(A3246&lt;&gt;"",IF(A3246&lt;Data!$G$11*0.25,$C$13/$G$32,IF(A3246&gt;Data!$G$11*0.25,$C$13,$C$13*10)),"")</f>
        <v/>
      </c>
      <c r="H3246" s="43" t="str">
        <f>IF(A3246&lt;&gt;"",IF(Data!$G$9="constant",$C$13,IF(Data!$G$9="squeeze",G3246,F3246)),"")</f>
        <v/>
      </c>
      <c r="I3246" s="38" t="str">
        <f ca="1">IF(ISNUMBER(A3246),NORMINV(RAND(),0,IF(AND(Data!$G$9="squeeze",A3246&lt;Data!$G$11*0.25),$H$32,1)*$C$30*$C$13)*($C$14*$C$12),"")</f>
        <v/>
      </c>
      <c r="J3246" s="42" t="str">
        <f ca="1">IFERROR(IF(Data!$C$6="Real",B3246,I3246+J3245+($C$14*$C$12)*(NORMINV(RAND(),$C$15,CHOOSE($G$13,$C$13,F3246,G3246)))),"")</f>
        <v/>
      </c>
      <c r="K3246" s="88" t="str">
        <f>IF(ISNUMBER(A3246), IF($G$16="fixed",$G$17,MIN(H3246*Data!$C$7*$C$16*0.5,$C$17*Data!$C$7))*$C$12,"")</f>
        <v/>
      </c>
      <c r="L3246" s="42" t="str">
        <f t="shared" ca="1" si="1530"/>
        <v/>
      </c>
      <c r="M3246" s="44" t="str">
        <f t="shared" ca="1" si="1531"/>
        <v/>
      </c>
      <c r="N3246" s="44" t="str">
        <f t="shared" ca="1" si="1532"/>
        <v/>
      </c>
      <c r="O3246" s="108" t="str">
        <f t="shared" si="1516"/>
        <v/>
      </c>
      <c r="P3246" s="102" t="str">
        <f t="shared" si="1517"/>
        <v/>
      </c>
      <c r="Q3246" s="102" t="str">
        <f t="shared" si="1518"/>
        <v/>
      </c>
      <c r="R3246" s="120" t="str">
        <f t="shared" si="1519"/>
        <v/>
      </c>
      <c r="S3246" s="54" t="str">
        <f t="shared" si="1520"/>
        <v/>
      </c>
      <c r="T3246" s="5" t="str">
        <f t="shared" si="1521"/>
        <v/>
      </c>
      <c r="U3246" s="152" t="str">
        <f t="shared" si="1504"/>
        <v/>
      </c>
      <c r="V3246" s="152" t="str">
        <f t="shared" si="1505"/>
        <v/>
      </c>
      <c r="W3246" s="153" t="str">
        <f t="shared" si="1506"/>
        <v/>
      </c>
      <c r="X3246" s="153" t="str">
        <f t="shared" si="1507"/>
        <v/>
      </c>
      <c r="Y3246" s="153" t="str">
        <f t="shared" si="1508"/>
        <v/>
      </c>
      <c r="Z3246" s="153" t="str">
        <f t="shared" si="1509"/>
        <v/>
      </c>
      <c r="AA3246" s="152" t="str">
        <f t="shared" si="1510"/>
        <v/>
      </c>
      <c r="AB3246" s="152" t="str">
        <f t="shared" si="1511"/>
        <v/>
      </c>
      <c r="AC3246" s="154" t="str">
        <f t="shared" si="1522"/>
        <v/>
      </c>
      <c r="AD3246" s="154" t="str">
        <f t="shared" si="1523"/>
        <v/>
      </c>
      <c r="AE3246" s="3" t="str">
        <f t="shared" si="1524"/>
        <v/>
      </c>
      <c r="AF3246" s="3" t="str">
        <f t="shared" si="1525"/>
        <v/>
      </c>
      <c r="AG3246" s="3" t="str">
        <f t="shared" si="1526"/>
        <v/>
      </c>
      <c r="AH3246" s="4" t="str">
        <f t="shared" si="1527"/>
        <v/>
      </c>
      <c r="AI3246" s="75" t="str">
        <f t="shared" si="1528"/>
        <v/>
      </c>
      <c r="AJ3246" s="75" t="str">
        <f t="shared" si="1529"/>
        <v/>
      </c>
    </row>
    <row r="3247" spans="1:36">
      <c r="A3247" s="41" t="str">
        <f t="shared" si="1512"/>
        <v/>
      </c>
      <c r="B3247" s="150" t="str">
        <f>IF(ISNUMBER(A3247),INDEX('MetaTrader Import'!$H$13:$J$5893,TRUNC(((A3247-$A$39+1)-1)/3)+1,MOD((A3247-$A$39+1)-1,3)+1),"")</f>
        <v/>
      </c>
      <c r="C3247" s="43" t="str">
        <f t="shared" si="1513"/>
        <v/>
      </c>
      <c r="D3247" s="43" t="str">
        <f t="shared" ca="1" si="1503"/>
        <v/>
      </c>
      <c r="E3247" s="43" t="str">
        <f t="shared" si="1514"/>
        <v/>
      </c>
      <c r="F3247" s="43" t="str">
        <f t="shared" si="1515"/>
        <v/>
      </c>
      <c r="G3247" s="43" t="str">
        <f>IF(A3247&lt;&gt;"",IF(A3247&lt;Data!$G$11*0.25,$C$13/$G$32,IF(A3247&gt;Data!$G$11*0.25,$C$13,$C$13*10)),"")</f>
        <v/>
      </c>
      <c r="H3247" s="43" t="str">
        <f>IF(A3247&lt;&gt;"",IF(Data!$G$9="constant",$C$13,IF(Data!$G$9="squeeze",G3247,F3247)),"")</f>
        <v/>
      </c>
      <c r="I3247" s="38" t="str">
        <f ca="1">IF(ISNUMBER(A3247),NORMINV(RAND(),0,IF(AND(Data!$G$9="squeeze",A3247&lt;Data!$G$11*0.25),$H$32,1)*$C$30*$C$13)*($C$14*$C$12),"")</f>
        <v/>
      </c>
      <c r="J3247" s="42" t="str">
        <f ca="1">IFERROR(IF(Data!$C$6="Real",B3247,I3247+J3246+($C$14*$C$12)*(NORMINV(RAND(),$C$15,CHOOSE($G$13,$C$13,F3247,G3247)))),"")</f>
        <v/>
      </c>
      <c r="K3247" s="88" t="str">
        <f>IF(ISNUMBER(A3247), IF($G$16="fixed",$G$17,MIN(H3247*Data!$C$7*$C$16*0.5,$C$17*Data!$C$7))*$C$12,"")</f>
        <v/>
      </c>
      <c r="L3247" s="42" t="str">
        <f t="shared" ca="1" si="1530"/>
        <v/>
      </c>
      <c r="M3247" s="44" t="str">
        <f t="shared" ca="1" si="1531"/>
        <v/>
      </c>
      <c r="N3247" s="44" t="str">
        <f t="shared" ca="1" si="1532"/>
        <v/>
      </c>
      <c r="O3247" s="108" t="str">
        <f t="shared" si="1516"/>
        <v/>
      </c>
      <c r="P3247" s="102" t="str">
        <f t="shared" si="1517"/>
        <v/>
      </c>
      <c r="Q3247" s="102" t="str">
        <f t="shared" si="1518"/>
        <v/>
      </c>
      <c r="R3247" s="120" t="str">
        <f t="shared" si="1519"/>
        <v/>
      </c>
      <c r="S3247" s="54" t="str">
        <f t="shared" si="1520"/>
        <v/>
      </c>
      <c r="T3247" s="5" t="str">
        <f t="shared" si="1521"/>
        <v/>
      </c>
      <c r="U3247" s="152" t="str">
        <f t="shared" si="1504"/>
        <v/>
      </c>
      <c r="V3247" s="152" t="str">
        <f t="shared" si="1505"/>
        <v/>
      </c>
      <c r="W3247" s="153" t="str">
        <f t="shared" si="1506"/>
        <v/>
      </c>
      <c r="X3247" s="153" t="str">
        <f t="shared" si="1507"/>
        <v/>
      </c>
      <c r="Y3247" s="153" t="str">
        <f t="shared" si="1508"/>
        <v/>
      </c>
      <c r="Z3247" s="153" t="str">
        <f t="shared" si="1509"/>
        <v/>
      </c>
      <c r="AA3247" s="152" t="str">
        <f t="shared" si="1510"/>
        <v/>
      </c>
      <c r="AB3247" s="152" t="str">
        <f t="shared" si="1511"/>
        <v/>
      </c>
      <c r="AC3247" s="154" t="str">
        <f t="shared" si="1522"/>
        <v/>
      </c>
      <c r="AD3247" s="154" t="str">
        <f t="shared" si="1523"/>
        <v/>
      </c>
      <c r="AE3247" s="3" t="str">
        <f t="shared" si="1524"/>
        <v/>
      </c>
      <c r="AF3247" s="3" t="str">
        <f t="shared" si="1525"/>
        <v/>
      </c>
      <c r="AG3247" s="3" t="str">
        <f t="shared" si="1526"/>
        <v/>
      </c>
      <c r="AH3247" s="4" t="str">
        <f t="shared" si="1527"/>
        <v/>
      </c>
      <c r="AI3247" s="75" t="str">
        <f t="shared" si="1528"/>
        <v/>
      </c>
      <c r="AJ3247" s="75" t="str">
        <f t="shared" si="1529"/>
        <v/>
      </c>
    </row>
    <row r="3248" spans="1:36">
      <c r="A3248" s="41" t="str">
        <f t="shared" si="1512"/>
        <v/>
      </c>
      <c r="B3248" s="150" t="str">
        <f>IF(ISNUMBER(A3248),INDEX('MetaTrader Import'!$H$13:$J$5893,TRUNC(((A3248-$A$39+1)-1)/3)+1,MOD((A3248-$A$39+1)-1,3)+1),"")</f>
        <v/>
      </c>
      <c r="C3248" s="43" t="str">
        <f t="shared" si="1513"/>
        <v/>
      </c>
      <c r="D3248" s="43" t="str">
        <f t="shared" ca="1" si="1503"/>
        <v/>
      </c>
      <c r="E3248" s="43" t="str">
        <f t="shared" si="1514"/>
        <v/>
      </c>
      <c r="F3248" s="43" t="str">
        <f t="shared" si="1515"/>
        <v/>
      </c>
      <c r="G3248" s="43" t="str">
        <f>IF(A3248&lt;&gt;"",IF(A3248&lt;Data!$G$11*0.25,$C$13/$G$32,IF(A3248&gt;Data!$G$11*0.25,$C$13,$C$13*10)),"")</f>
        <v/>
      </c>
      <c r="H3248" s="43" t="str">
        <f>IF(A3248&lt;&gt;"",IF(Data!$G$9="constant",$C$13,IF(Data!$G$9="squeeze",G3248,F3248)),"")</f>
        <v/>
      </c>
      <c r="I3248" s="38" t="str">
        <f ca="1">IF(ISNUMBER(A3248),NORMINV(RAND(),0,IF(AND(Data!$G$9="squeeze",A3248&lt;Data!$G$11*0.25),$H$32,1)*$C$30*$C$13)*($C$14*$C$12),"")</f>
        <v/>
      </c>
      <c r="J3248" s="42" t="str">
        <f ca="1">IFERROR(IF(Data!$C$6="Real",B3248,I3248+J3247+($C$14*$C$12)*(NORMINV(RAND(),$C$15,CHOOSE($G$13,$C$13,F3248,G3248)))),"")</f>
        <v/>
      </c>
      <c r="K3248" s="88" t="str">
        <f>IF(ISNUMBER(A3248), IF($G$16="fixed",$G$17,MIN(H3248*Data!$C$7*$C$16*0.5,$C$17*Data!$C$7))*$C$12,"")</f>
        <v/>
      </c>
      <c r="L3248" s="42" t="str">
        <f t="shared" ca="1" si="1530"/>
        <v/>
      </c>
      <c r="M3248" s="44" t="str">
        <f t="shared" ca="1" si="1531"/>
        <v/>
      </c>
      <c r="N3248" s="44" t="str">
        <f t="shared" ca="1" si="1532"/>
        <v/>
      </c>
      <c r="O3248" s="108" t="str">
        <f t="shared" si="1516"/>
        <v/>
      </c>
      <c r="P3248" s="102" t="str">
        <f t="shared" si="1517"/>
        <v/>
      </c>
      <c r="Q3248" s="102" t="str">
        <f t="shared" si="1518"/>
        <v/>
      </c>
      <c r="R3248" s="120" t="str">
        <f t="shared" si="1519"/>
        <v/>
      </c>
      <c r="S3248" s="54" t="str">
        <f t="shared" si="1520"/>
        <v/>
      </c>
      <c r="T3248" s="5" t="str">
        <f t="shared" si="1521"/>
        <v/>
      </c>
      <c r="U3248" s="152" t="str">
        <f t="shared" si="1504"/>
        <v/>
      </c>
      <c r="V3248" s="152" t="str">
        <f t="shared" si="1505"/>
        <v/>
      </c>
      <c r="W3248" s="153" t="str">
        <f t="shared" si="1506"/>
        <v/>
      </c>
      <c r="X3248" s="153" t="str">
        <f t="shared" si="1507"/>
        <v/>
      </c>
      <c r="Y3248" s="153" t="str">
        <f t="shared" si="1508"/>
        <v/>
      </c>
      <c r="Z3248" s="153" t="str">
        <f t="shared" si="1509"/>
        <v/>
      </c>
      <c r="AA3248" s="152" t="str">
        <f t="shared" si="1510"/>
        <v/>
      </c>
      <c r="AB3248" s="152" t="str">
        <f t="shared" si="1511"/>
        <v/>
      </c>
      <c r="AC3248" s="154" t="str">
        <f t="shared" si="1522"/>
        <v/>
      </c>
      <c r="AD3248" s="154" t="str">
        <f t="shared" si="1523"/>
        <v/>
      </c>
      <c r="AE3248" s="3" t="str">
        <f t="shared" si="1524"/>
        <v/>
      </c>
      <c r="AF3248" s="3" t="str">
        <f t="shared" si="1525"/>
        <v/>
      </c>
      <c r="AG3248" s="3" t="str">
        <f t="shared" si="1526"/>
        <v/>
      </c>
      <c r="AH3248" s="4" t="str">
        <f t="shared" si="1527"/>
        <v/>
      </c>
      <c r="AI3248" s="75" t="str">
        <f t="shared" si="1528"/>
        <v/>
      </c>
      <c r="AJ3248" s="75" t="str">
        <f t="shared" si="1529"/>
        <v/>
      </c>
    </row>
    <row r="3249" spans="1:36">
      <c r="A3249" s="41" t="str">
        <f t="shared" si="1512"/>
        <v/>
      </c>
      <c r="B3249" s="150" t="str">
        <f>IF(ISNUMBER(A3249),INDEX('MetaTrader Import'!$H$13:$J$5893,TRUNC(((A3249-$A$39+1)-1)/3)+1,MOD((A3249-$A$39+1)-1,3)+1),"")</f>
        <v/>
      </c>
      <c r="C3249" s="43" t="str">
        <f t="shared" si="1513"/>
        <v/>
      </c>
      <c r="D3249" s="43" t="str">
        <f t="shared" ca="1" si="1503"/>
        <v/>
      </c>
      <c r="E3249" s="43" t="str">
        <f t="shared" si="1514"/>
        <v/>
      </c>
      <c r="F3249" s="43" t="str">
        <f t="shared" si="1515"/>
        <v/>
      </c>
      <c r="G3249" s="43" t="str">
        <f>IF(A3249&lt;&gt;"",IF(A3249&lt;Data!$G$11*0.25,$C$13/$G$32,IF(A3249&gt;Data!$G$11*0.25,$C$13,$C$13*10)),"")</f>
        <v/>
      </c>
      <c r="H3249" s="43" t="str">
        <f>IF(A3249&lt;&gt;"",IF(Data!$G$9="constant",$C$13,IF(Data!$G$9="squeeze",G3249,F3249)),"")</f>
        <v/>
      </c>
      <c r="I3249" s="38" t="str">
        <f ca="1">IF(ISNUMBER(A3249),NORMINV(RAND(),0,IF(AND(Data!$G$9="squeeze",A3249&lt;Data!$G$11*0.25),$H$32,1)*$C$30*$C$13)*($C$14*$C$12),"")</f>
        <v/>
      </c>
      <c r="J3249" s="42" t="str">
        <f ca="1">IFERROR(IF(Data!$C$6="Real",B3249,I3249+J3248+($C$14*$C$12)*(NORMINV(RAND(),$C$15,CHOOSE($G$13,$C$13,F3249,G3249)))),"")</f>
        <v/>
      </c>
      <c r="K3249" s="88" t="str">
        <f>IF(ISNUMBER(A3249), IF($G$16="fixed",$G$17,MIN(H3249*Data!$C$7*$C$16*0.5,$C$17*Data!$C$7))*$C$12,"")</f>
        <v/>
      </c>
      <c r="L3249" s="42" t="str">
        <f t="shared" ca="1" si="1530"/>
        <v/>
      </c>
      <c r="M3249" s="44" t="str">
        <f t="shared" ca="1" si="1531"/>
        <v/>
      </c>
      <c r="N3249" s="44" t="str">
        <f t="shared" ca="1" si="1532"/>
        <v/>
      </c>
      <c r="O3249" s="108" t="str">
        <f t="shared" si="1516"/>
        <v/>
      </c>
      <c r="P3249" s="102" t="str">
        <f t="shared" si="1517"/>
        <v/>
      </c>
      <c r="Q3249" s="102" t="str">
        <f t="shared" si="1518"/>
        <v/>
      </c>
      <c r="R3249" s="120" t="str">
        <f t="shared" si="1519"/>
        <v/>
      </c>
      <c r="S3249" s="54" t="str">
        <f t="shared" si="1520"/>
        <v/>
      </c>
      <c r="T3249" s="5" t="str">
        <f t="shared" si="1521"/>
        <v/>
      </c>
      <c r="U3249" s="152" t="str">
        <f t="shared" si="1504"/>
        <v/>
      </c>
      <c r="V3249" s="152" t="str">
        <f t="shared" si="1505"/>
        <v/>
      </c>
      <c r="W3249" s="153" t="str">
        <f t="shared" si="1506"/>
        <v/>
      </c>
      <c r="X3249" s="153" t="str">
        <f t="shared" si="1507"/>
        <v/>
      </c>
      <c r="Y3249" s="153" t="str">
        <f t="shared" si="1508"/>
        <v/>
      </c>
      <c r="Z3249" s="153" t="str">
        <f t="shared" si="1509"/>
        <v/>
      </c>
      <c r="AA3249" s="152" t="str">
        <f t="shared" si="1510"/>
        <v/>
      </c>
      <c r="AB3249" s="152" t="str">
        <f t="shared" si="1511"/>
        <v/>
      </c>
      <c r="AC3249" s="154" t="str">
        <f t="shared" si="1522"/>
        <v/>
      </c>
      <c r="AD3249" s="154" t="str">
        <f t="shared" si="1523"/>
        <v/>
      </c>
      <c r="AE3249" s="3" t="str">
        <f t="shared" si="1524"/>
        <v/>
      </c>
      <c r="AF3249" s="3" t="str">
        <f t="shared" si="1525"/>
        <v/>
      </c>
      <c r="AG3249" s="3" t="str">
        <f t="shared" si="1526"/>
        <v/>
      </c>
      <c r="AH3249" s="4" t="str">
        <f t="shared" si="1527"/>
        <v/>
      </c>
      <c r="AI3249" s="75" t="str">
        <f t="shared" si="1528"/>
        <v/>
      </c>
      <c r="AJ3249" s="75" t="str">
        <f t="shared" si="1529"/>
        <v/>
      </c>
    </row>
    <row r="3250" spans="1:36">
      <c r="A3250" s="41" t="str">
        <f t="shared" si="1512"/>
        <v/>
      </c>
      <c r="B3250" s="150" t="str">
        <f>IF(ISNUMBER(A3250),INDEX('MetaTrader Import'!$H$13:$J$5893,TRUNC(((A3250-$A$39+1)-1)/3)+1,MOD((A3250-$A$39+1)-1,3)+1),"")</f>
        <v/>
      </c>
      <c r="C3250" s="43" t="str">
        <f t="shared" si="1513"/>
        <v/>
      </c>
      <c r="D3250" s="43" t="str">
        <f t="shared" ca="1" si="1503"/>
        <v/>
      </c>
      <c r="E3250" s="43" t="str">
        <f t="shared" si="1514"/>
        <v/>
      </c>
      <c r="F3250" s="43" t="str">
        <f t="shared" si="1515"/>
        <v/>
      </c>
      <c r="G3250" s="43" t="str">
        <f>IF(A3250&lt;&gt;"",IF(A3250&lt;Data!$G$11*0.25,$C$13/$G$32,IF(A3250&gt;Data!$G$11*0.25,$C$13,$C$13*10)),"")</f>
        <v/>
      </c>
      <c r="H3250" s="43" t="str">
        <f>IF(A3250&lt;&gt;"",IF(Data!$G$9="constant",$C$13,IF(Data!$G$9="squeeze",G3250,F3250)),"")</f>
        <v/>
      </c>
      <c r="I3250" s="38" t="str">
        <f ca="1">IF(ISNUMBER(A3250),NORMINV(RAND(),0,IF(AND(Data!$G$9="squeeze",A3250&lt;Data!$G$11*0.25),$H$32,1)*$C$30*$C$13)*($C$14*$C$12),"")</f>
        <v/>
      </c>
      <c r="J3250" s="42" t="str">
        <f ca="1">IFERROR(IF(Data!$C$6="Real",B3250,I3250+J3249+($C$14*$C$12)*(NORMINV(RAND(),$C$15,CHOOSE($G$13,$C$13,F3250,G3250)))),"")</f>
        <v/>
      </c>
      <c r="K3250" s="88" t="str">
        <f>IF(ISNUMBER(A3250), IF($G$16="fixed",$G$17,MIN(H3250*Data!$C$7*$C$16*0.5,$C$17*Data!$C$7))*$C$12,"")</f>
        <v/>
      </c>
      <c r="L3250" s="42" t="str">
        <f t="shared" ca="1" si="1530"/>
        <v/>
      </c>
      <c r="M3250" s="44" t="str">
        <f t="shared" ca="1" si="1531"/>
        <v/>
      </c>
      <c r="N3250" s="44" t="str">
        <f t="shared" ca="1" si="1532"/>
        <v/>
      </c>
      <c r="O3250" s="108" t="str">
        <f t="shared" si="1516"/>
        <v/>
      </c>
      <c r="P3250" s="102" t="str">
        <f t="shared" si="1517"/>
        <v/>
      </c>
      <c r="Q3250" s="102" t="str">
        <f t="shared" si="1518"/>
        <v/>
      </c>
      <c r="R3250" s="120" t="str">
        <f t="shared" si="1519"/>
        <v/>
      </c>
      <c r="S3250" s="54" t="str">
        <f t="shared" si="1520"/>
        <v/>
      </c>
      <c r="T3250" s="5" t="str">
        <f t="shared" si="1521"/>
        <v/>
      </c>
      <c r="U3250" s="152" t="str">
        <f t="shared" si="1504"/>
        <v/>
      </c>
      <c r="V3250" s="152" t="str">
        <f t="shared" si="1505"/>
        <v/>
      </c>
      <c r="W3250" s="153" t="str">
        <f t="shared" si="1506"/>
        <v/>
      </c>
      <c r="X3250" s="153" t="str">
        <f t="shared" si="1507"/>
        <v/>
      </c>
      <c r="Y3250" s="153" t="str">
        <f t="shared" si="1508"/>
        <v/>
      </c>
      <c r="Z3250" s="153" t="str">
        <f t="shared" si="1509"/>
        <v/>
      </c>
      <c r="AA3250" s="152" t="str">
        <f t="shared" si="1510"/>
        <v/>
      </c>
      <c r="AB3250" s="152" t="str">
        <f t="shared" si="1511"/>
        <v/>
      </c>
      <c r="AC3250" s="154" t="str">
        <f t="shared" si="1522"/>
        <v/>
      </c>
      <c r="AD3250" s="154" t="str">
        <f t="shared" si="1523"/>
        <v/>
      </c>
      <c r="AE3250" s="3" t="str">
        <f t="shared" si="1524"/>
        <v/>
      </c>
      <c r="AF3250" s="3" t="str">
        <f t="shared" si="1525"/>
        <v/>
      </c>
      <c r="AG3250" s="3" t="str">
        <f t="shared" si="1526"/>
        <v/>
      </c>
      <c r="AH3250" s="4" t="str">
        <f t="shared" si="1527"/>
        <v/>
      </c>
      <c r="AI3250" s="75" t="str">
        <f t="shared" si="1528"/>
        <v/>
      </c>
      <c r="AJ3250" s="75" t="str">
        <f t="shared" si="1529"/>
        <v/>
      </c>
    </row>
    <row r="3251" spans="1:36">
      <c r="A3251" s="41" t="str">
        <f t="shared" si="1512"/>
        <v/>
      </c>
      <c r="B3251" s="150" t="str">
        <f>IF(ISNUMBER(A3251),INDEX('MetaTrader Import'!$H$13:$J$5893,TRUNC(((A3251-$A$39+1)-1)/3)+1,MOD((A3251-$A$39+1)-1,3)+1),"")</f>
        <v/>
      </c>
      <c r="C3251" s="43" t="str">
        <f t="shared" si="1513"/>
        <v/>
      </c>
      <c r="D3251" s="43" t="str">
        <f t="shared" ca="1" si="1503"/>
        <v/>
      </c>
      <c r="E3251" s="43" t="str">
        <f t="shared" si="1514"/>
        <v/>
      </c>
      <c r="F3251" s="43" t="str">
        <f t="shared" si="1515"/>
        <v/>
      </c>
      <c r="G3251" s="43" t="str">
        <f>IF(A3251&lt;&gt;"",IF(A3251&lt;Data!$G$11*0.25,$C$13/$G$32,IF(A3251&gt;Data!$G$11*0.25,$C$13,$C$13*10)),"")</f>
        <v/>
      </c>
      <c r="H3251" s="43" t="str">
        <f>IF(A3251&lt;&gt;"",IF(Data!$G$9="constant",$C$13,IF(Data!$G$9="squeeze",G3251,F3251)),"")</f>
        <v/>
      </c>
      <c r="I3251" s="38" t="str">
        <f ca="1">IF(ISNUMBER(A3251),NORMINV(RAND(),0,IF(AND(Data!$G$9="squeeze",A3251&lt;Data!$G$11*0.25),$H$32,1)*$C$30*$C$13)*($C$14*$C$12),"")</f>
        <v/>
      </c>
      <c r="J3251" s="42" t="str">
        <f ca="1">IFERROR(IF(Data!$C$6="Real",B3251,I3251+J3250+($C$14*$C$12)*(NORMINV(RAND(),$C$15,CHOOSE($G$13,$C$13,F3251,G3251)))),"")</f>
        <v/>
      </c>
      <c r="K3251" s="88" t="str">
        <f>IF(ISNUMBER(A3251), IF($G$16="fixed",$G$17,MIN(H3251*Data!$C$7*$C$16*0.5,$C$17*Data!$C$7))*$C$12,"")</f>
        <v/>
      </c>
      <c r="L3251" s="42" t="str">
        <f t="shared" ca="1" si="1530"/>
        <v/>
      </c>
      <c r="M3251" s="44" t="str">
        <f t="shared" ca="1" si="1531"/>
        <v/>
      </c>
      <c r="N3251" s="44" t="str">
        <f t="shared" ca="1" si="1532"/>
        <v/>
      </c>
      <c r="O3251" s="108" t="str">
        <f t="shared" si="1516"/>
        <v/>
      </c>
      <c r="P3251" s="102" t="str">
        <f t="shared" si="1517"/>
        <v/>
      </c>
      <c r="Q3251" s="102" t="str">
        <f t="shared" si="1518"/>
        <v/>
      </c>
      <c r="R3251" s="120" t="str">
        <f t="shared" si="1519"/>
        <v/>
      </c>
      <c r="S3251" s="54" t="str">
        <f t="shared" si="1520"/>
        <v/>
      </c>
      <c r="T3251" s="5" t="str">
        <f t="shared" si="1521"/>
        <v/>
      </c>
      <c r="U3251" s="152" t="str">
        <f t="shared" si="1504"/>
        <v/>
      </c>
      <c r="V3251" s="152" t="str">
        <f t="shared" si="1505"/>
        <v/>
      </c>
      <c r="W3251" s="153" t="str">
        <f t="shared" si="1506"/>
        <v/>
      </c>
      <c r="X3251" s="153" t="str">
        <f t="shared" si="1507"/>
        <v/>
      </c>
      <c r="Y3251" s="153" t="str">
        <f t="shared" si="1508"/>
        <v/>
      </c>
      <c r="Z3251" s="153" t="str">
        <f t="shared" si="1509"/>
        <v/>
      </c>
      <c r="AA3251" s="152" t="str">
        <f t="shared" si="1510"/>
        <v/>
      </c>
      <c r="AB3251" s="152" t="str">
        <f t="shared" si="1511"/>
        <v/>
      </c>
      <c r="AC3251" s="154" t="str">
        <f t="shared" si="1522"/>
        <v/>
      </c>
      <c r="AD3251" s="154" t="str">
        <f t="shared" si="1523"/>
        <v/>
      </c>
      <c r="AE3251" s="3" t="str">
        <f t="shared" si="1524"/>
        <v/>
      </c>
      <c r="AF3251" s="3" t="str">
        <f t="shared" si="1525"/>
        <v/>
      </c>
      <c r="AG3251" s="3" t="str">
        <f t="shared" si="1526"/>
        <v/>
      </c>
      <c r="AH3251" s="4" t="str">
        <f t="shared" si="1527"/>
        <v/>
      </c>
      <c r="AI3251" s="75" t="str">
        <f t="shared" si="1528"/>
        <v/>
      </c>
      <c r="AJ3251" s="75" t="str">
        <f t="shared" si="1529"/>
        <v/>
      </c>
    </row>
    <row r="3252" spans="1:36">
      <c r="A3252" s="41" t="str">
        <f t="shared" si="1512"/>
        <v/>
      </c>
      <c r="B3252" s="150" t="str">
        <f>IF(ISNUMBER(A3252),INDEX('MetaTrader Import'!$H$13:$J$5893,TRUNC(((A3252-$A$39+1)-1)/3)+1,MOD((A3252-$A$39+1)-1,3)+1),"")</f>
        <v/>
      </c>
      <c r="C3252" s="43" t="str">
        <f t="shared" si="1513"/>
        <v/>
      </c>
      <c r="D3252" s="43" t="str">
        <f t="shared" ca="1" si="1503"/>
        <v/>
      </c>
      <c r="E3252" s="43" t="str">
        <f t="shared" si="1514"/>
        <v/>
      </c>
      <c r="F3252" s="43" t="str">
        <f t="shared" si="1515"/>
        <v/>
      </c>
      <c r="G3252" s="43" t="str">
        <f>IF(A3252&lt;&gt;"",IF(A3252&lt;Data!$G$11*0.25,$C$13/$G$32,IF(A3252&gt;Data!$G$11*0.25,$C$13,$C$13*10)),"")</f>
        <v/>
      </c>
      <c r="H3252" s="43" t="str">
        <f>IF(A3252&lt;&gt;"",IF(Data!$G$9="constant",$C$13,IF(Data!$G$9="squeeze",G3252,F3252)),"")</f>
        <v/>
      </c>
      <c r="I3252" s="38" t="str">
        <f ca="1">IF(ISNUMBER(A3252),NORMINV(RAND(),0,IF(AND(Data!$G$9="squeeze",A3252&lt;Data!$G$11*0.25),$H$32,1)*$C$30*$C$13)*($C$14*$C$12),"")</f>
        <v/>
      </c>
      <c r="J3252" s="42" t="str">
        <f ca="1">IFERROR(IF(Data!$C$6="Real",B3252,I3252+J3251+($C$14*$C$12)*(NORMINV(RAND(),$C$15,CHOOSE($G$13,$C$13,F3252,G3252)))),"")</f>
        <v/>
      </c>
      <c r="K3252" s="88" t="str">
        <f>IF(ISNUMBER(A3252), IF($G$16="fixed",$G$17,MIN(H3252*Data!$C$7*$C$16*0.5,$C$17*Data!$C$7))*$C$12,"")</f>
        <v/>
      </c>
      <c r="L3252" s="42" t="str">
        <f t="shared" ca="1" si="1530"/>
        <v/>
      </c>
      <c r="M3252" s="44" t="str">
        <f t="shared" ca="1" si="1531"/>
        <v/>
      </c>
      <c r="N3252" s="44" t="str">
        <f t="shared" ca="1" si="1532"/>
        <v/>
      </c>
      <c r="O3252" s="108" t="str">
        <f t="shared" si="1516"/>
        <v/>
      </c>
      <c r="P3252" s="102" t="str">
        <f t="shared" si="1517"/>
        <v/>
      </c>
      <c r="Q3252" s="102" t="str">
        <f t="shared" si="1518"/>
        <v/>
      </c>
      <c r="R3252" s="120" t="str">
        <f t="shared" si="1519"/>
        <v/>
      </c>
      <c r="S3252" s="54" t="str">
        <f t="shared" si="1520"/>
        <v/>
      </c>
      <c r="T3252" s="5" t="str">
        <f t="shared" si="1521"/>
        <v/>
      </c>
      <c r="U3252" s="152" t="str">
        <f t="shared" si="1504"/>
        <v/>
      </c>
      <c r="V3252" s="152" t="str">
        <f t="shared" si="1505"/>
        <v/>
      </c>
      <c r="W3252" s="153" t="str">
        <f t="shared" si="1506"/>
        <v/>
      </c>
      <c r="X3252" s="153" t="str">
        <f t="shared" si="1507"/>
        <v/>
      </c>
      <c r="Y3252" s="153" t="str">
        <f t="shared" si="1508"/>
        <v/>
      </c>
      <c r="Z3252" s="153" t="str">
        <f t="shared" si="1509"/>
        <v/>
      </c>
      <c r="AA3252" s="152" t="str">
        <f t="shared" si="1510"/>
        <v/>
      </c>
      <c r="AB3252" s="152" t="str">
        <f t="shared" si="1511"/>
        <v/>
      </c>
      <c r="AC3252" s="154" t="str">
        <f t="shared" si="1522"/>
        <v/>
      </c>
      <c r="AD3252" s="154" t="str">
        <f t="shared" si="1523"/>
        <v/>
      </c>
      <c r="AE3252" s="3" t="str">
        <f t="shared" si="1524"/>
        <v/>
      </c>
      <c r="AF3252" s="3" t="str">
        <f t="shared" si="1525"/>
        <v/>
      </c>
      <c r="AG3252" s="3" t="str">
        <f t="shared" si="1526"/>
        <v/>
      </c>
      <c r="AH3252" s="4" t="str">
        <f t="shared" si="1527"/>
        <v/>
      </c>
      <c r="AI3252" s="75" t="str">
        <f t="shared" si="1528"/>
        <v/>
      </c>
      <c r="AJ3252" s="75" t="str">
        <f t="shared" si="1529"/>
        <v/>
      </c>
    </row>
    <row r="3253" spans="1:36">
      <c r="A3253" s="41" t="str">
        <f t="shared" si="1512"/>
        <v/>
      </c>
      <c r="B3253" s="150" t="str">
        <f>IF(ISNUMBER(A3253),INDEX('MetaTrader Import'!$H$13:$J$5893,TRUNC(((A3253-$A$39+1)-1)/3)+1,MOD((A3253-$A$39+1)-1,3)+1),"")</f>
        <v/>
      </c>
      <c r="C3253" s="43" t="str">
        <f t="shared" si="1513"/>
        <v/>
      </c>
      <c r="D3253" s="43" t="str">
        <f t="shared" ca="1" si="1503"/>
        <v/>
      </c>
      <c r="E3253" s="43" t="str">
        <f t="shared" si="1514"/>
        <v/>
      </c>
      <c r="F3253" s="43" t="str">
        <f t="shared" si="1515"/>
        <v/>
      </c>
      <c r="G3253" s="43" t="str">
        <f>IF(A3253&lt;&gt;"",IF(A3253&lt;Data!$G$11*0.25,$C$13/$G$32,IF(A3253&gt;Data!$G$11*0.25,$C$13,$C$13*10)),"")</f>
        <v/>
      </c>
      <c r="H3253" s="43" t="str">
        <f>IF(A3253&lt;&gt;"",IF(Data!$G$9="constant",$C$13,IF(Data!$G$9="squeeze",G3253,F3253)),"")</f>
        <v/>
      </c>
      <c r="I3253" s="38" t="str">
        <f ca="1">IF(ISNUMBER(A3253),NORMINV(RAND(),0,IF(AND(Data!$G$9="squeeze",A3253&lt;Data!$G$11*0.25),$H$32,1)*$C$30*$C$13)*($C$14*$C$12),"")</f>
        <v/>
      </c>
      <c r="J3253" s="42" t="str">
        <f ca="1">IFERROR(IF(Data!$C$6="Real",B3253,I3253+J3252+($C$14*$C$12)*(NORMINV(RAND(),$C$15,CHOOSE($G$13,$C$13,F3253,G3253)))),"")</f>
        <v/>
      </c>
      <c r="K3253" s="88" t="str">
        <f>IF(ISNUMBER(A3253), IF($G$16="fixed",$G$17,MIN(H3253*Data!$C$7*$C$16*0.5,$C$17*Data!$C$7))*$C$12,"")</f>
        <v/>
      </c>
      <c r="L3253" s="42" t="str">
        <f t="shared" ca="1" si="1530"/>
        <v/>
      </c>
      <c r="M3253" s="44" t="str">
        <f t="shared" ca="1" si="1531"/>
        <v/>
      </c>
      <c r="N3253" s="44" t="str">
        <f t="shared" ca="1" si="1532"/>
        <v/>
      </c>
      <c r="O3253" s="108" t="str">
        <f t="shared" si="1516"/>
        <v/>
      </c>
      <c r="P3253" s="102" t="str">
        <f t="shared" si="1517"/>
        <v/>
      </c>
      <c r="Q3253" s="102" t="str">
        <f t="shared" si="1518"/>
        <v/>
      </c>
      <c r="R3253" s="120" t="str">
        <f t="shared" si="1519"/>
        <v/>
      </c>
      <c r="S3253" s="54" t="str">
        <f t="shared" si="1520"/>
        <v/>
      </c>
      <c r="T3253" s="5" t="str">
        <f t="shared" si="1521"/>
        <v/>
      </c>
      <c r="U3253" s="152" t="str">
        <f t="shared" si="1504"/>
        <v/>
      </c>
      <c r="V3253" s="152" t="str">
        <f t="shared" si="1505"/>
        <v/>
      </c>
      <c r="W3253" s="153" t="str">
        <f t="shared" si="1506"/>
        <v/>
      </c>
      <c r="X3253" s="153" t="str">
        <f t="shared" si="1507"/>
        <v/>
      </c>
      <c r="Y3253" s="153" t="str">
        <f t="shared" si="1508"/>
        <v/>
      </c>
      <c r="Z3253" s="153" t="str">
        <f t="shared" si="1509"/>
        <v/>
      </c>
      <c r="AA3253" s="152" t="str">
        <f t="shared" si="1510"/>
        <v/>
      </c>
      <c r="AB3253" s="152" t="str">
        <f t="shared" si="1511"/>
        <v/>
      </c>
      <c r="AC3253" s="154" t="str">
        <f t="shared" si="1522"/>
        <v/>
      </c>
      <c r="AD3253" s="154" t="str">
        <f t="shared" si="1523"/>
        <v/>
      </c>
      <c r="AE3253" s="3" t="str">
        <f t="shared" si="1524"/>
        <v/>
      </c>
      <c r="AF3253" s="3" t="str">
        <f t="shared" si="1525"/>
        <v/>
      </c>
      <c r="AG3253" s="3" t="str">
        <f t="shared" si="1526"/>
        <v/>
      </c>
      <c r="AH3253" s="4" t="str">
        <f t="shared" si="1527"/>
        <v/>
      </c>
      <c r="AI3253" s="75" t="str">
        <f t="shared" si="1528"/>
        <v/>
      </c>
      <c r="AJ3253" s="75" t="str">
        <f t="shared" si="1529"/>
        <v/>
      </c>
    </row>
    <row r="3254" spans="1:36">
      <c r="A3254" s="41" t="str">
        <f t="shared" si="1512"/>
        <v/>
      </c>
      <c r="B3254" s="150" t="str">
        <f>IF(ISNUMBER(A3254),INDEX('MetaTrader Import'!$H$13:$J$5893,TRUNC(((A3254-$A$39+1)-1)/3)+1,MOD((A3254-$A$39+1)-1,3)+1),"")</f>
        <v/>
      </c>
      <c r="C3254" s="43" t="str">
        <f t="shared" si="1513"/>
        <v/>
      </c>
      <c r="D3254" s="43" t="str">
        <f t="shared" ca="1" si="1503"/>
        <v/>
      </c>
      <c r="E3254" s="43" t="str">
        <f t="shared" si="1514"/>
        <v/>
      </c>
      <c r="F3254" s="43" t="str">
        <f t="shared" si="1515"/>
        <v/>
      </c>
      <c r="G3254" s="43" t="str">
        <f>IF(A3254&lt;&gt;"",IF(A3254&lt;Data!$G$11*0.25,$C$13/$G$32,IF(A3254&gt;Data!$G$11*0.25,$C$13,$C$13*10)),"")</f>
        <v/>
      </c>
      <c r="H3254" s="43" t="str">
        <f>IF(A3254&lt;&gt;"",IF(Data!$G$9="constant",$C$13,IF(Data!$G$9="squeeze",G3254,F3254)),"")</f>
        <v/>
      </c>
      <c r="I3254" s="38" t="str">
        <f ca="1">IF(ISNUMBER(A3254),NORMINV(RAND(),0,IF(AND(Data!$G$9="squeeze",A3254&lt;Data!$G$11*0.25),$H$32,1)*$C$30*$C$13)*($C$14*$C$12),"")</f>
        <v/>
      </c>
      <c r="J3254" s="42" t="str">
        <f ca="1">IFERROR(IF(Data!$C$6="Real",B3254,I3254+J3253+($C$14*$C$12)*(NORMINV(RAND(),$C$15,CHOOSE($G$13,$C$13,F3254,G3254)))),"")</f>
        <v/>
      </c>
      <c r="K3254" s="88" t="str">
        <f>IF(ISNUMBER(A3254), IF($G$16="fixed",$G$17,MIN(H3254*Data!$C$7*$C$16*0.5,$C$17*Data!$C$7))*$C$12,"")</f>
        <v/>
      </c>
      <c r="L3254" s="42" t="str">
        <f t="shared" ca="1" si="1530"/>
        <v/>
      </c>
      <c r="M3254" s="44" t="str">
        <f t="shared" ca="1" si="1531"/>
        <v/>
      </c>
      <c r="N3254" s="44" t="str">
        <f t="shared" ca="1" si="1532"/>
        <v/>
      </c>
      <c r="O3254" s="108" t="str">
        <f t="shared" si="1516"/>
        <v/>
      </c>
      <c r="P3254" s="102" t="str">
        <f t="shared" si="1517"/>
        <v/>
      </c>
      <c r="Q3254" s="102" t="str">
        <f t="shared" si="1518"/>
        <v/>
      </c>
      <c r="R3254" s="120" t="str">
        <f t="shared" si="1519"/>
        <v/>
      </c>
      <c r="S3254" s="54" t="str">
        <f t="shared" si="1520"/>
        <v/>
      </c>
      <c r="T3254" s="5" t="str">
        <f t="shared" si="1521"/>
        <v/>
      </c>
      <c r="U3254" s="152" t="str">
        <f t="shared" si="1504"/>
        <v/>
      </c>
      <c r="V3254" s="152" t="str">
        <f t="shared" si="1505"/>
        <v/>
      </c>
      <c r="W3254" s="153" t="str">
        <f t="shared" si="1506"/>
        <v/>
      </c>
      <c r="X3254" s="153" t="str">
        <f t="shared" si="1507"/>
        <v/>
      </c>
      <c r="Y3254" s="153" t="str">
        <f t="shared" si="1508"/>
        <v/>
      </c>
      <c r="Z3254" s="153" t="str">
        <f t="shared" si="1509"/>
        <v/>
      </c>
      <c r="AA3254" s="152" t="str">
        <f t="shared" si="1510"/>
        <v/>
      </c>
      <c r="AB3254" s="152" t="str">
        <f t="shared" si="1511"/>
        <v/>
      </c>
      <c r="AC3254" s="154" t="str">
        <f t="shared" si="1522"/>
        <v/>
      </c>
      <c r="AD3254" s="154" t="str">
        <f t="shared" si="1523"/>
        <v/>
      </c>
      <c r="AE3254" s="3" t="str">
        <f t="shared" si="1524"/>
        <v/>
      </c>
      <c r="AF3254" s="3" t="str">
        <f t="shared" si="1525"/>
        <v/>
      </c>
      <c r="AG3254" s="3" t="str">
        <f t="shared" si="1526"/>
        <v/>
      </c>
      <c r="AH3254" s="4" t="str">
        <f t="shared" si="1527"/>
        <v/>
      </c>
      <c r="AI3254" s="75" t="str">
        <f t="shared" si="1528"/>
        <v/>
      </c>
      <c r="AJ3254" s="75" t="str">
        <f t="shared" si="1529"/>
        <v/>
      </c>
    </row>
    <row r="3255" spans="1:36">
      <c r="A3255" s="41" t="str">
        <f t="shared" si="1512"/>
        <v/>
      </c>
      <c r="B3255" s="150" t="str">
        <f>IF(ISNUMBER(A3255),INDEX('MetaTrader Import'!$H$13:$J$5893,TRUNC(((A3255-$A$39+1)-1)/3)+1,MOD((A3255-$A$39+1)-1,3)+1),"")</f>
        <v/>
      </c>
      <c r="C3255" s="43" t="str">
        <f t="shared" si="1513"/>
        <v/>
      </c>
      <c r="D3255" s="43" t="str">
        <f t="shared" ca="1" si="1503"/>
        <v/>
      </c>
      <c r="E3255" s="43" t="str">
        <f t="shared" si="1514"/>
        <v/>
      </c>
      <c r="F3255" s="43" t="str">
        <f t="shared" si="1515"/>
        <v/>
      </c>
      <c r="G3255" s="43" t="str">
        <f>IF(A3255&lt;&gt;"",IF(A3255&lt;Data!$G$11*0.25,$C$13/$G$32,IF(A3255&gt;Data!$G$11*0.25,$C$13,$C$13*10)),"")</f>
        <v/>
      </c>
      <c r="H3255" s="43" t="str">
        <f>IF(A3255&lt;&gt;"",IF(Data!$G$9="constant",$C$13,IF(Data!$G$9="squeeze",G3255,F3255)),"")</f>
        <v/>
      </c>
      <c r="I3255" s="38" t="str">
        <f ca="1">IF(ISNUMBER(A3255),NORMINV(RAND(),0,IF(AND(Data!$G$9="squeeze",A3255&lt;Data!$G$11*0.25),$H$32,1)*$C$30*$C$13)*($C$14*$C$12),"")</f>
        <v/>
      </c>
      <c r="J3255" s="42" t="str">
        <f ca="1">IFERROR(IF(Data!$C$6="Real",B3255,I3255+J3254+($C$14*$C$12)*(NORMINV(RAND(),$C$15,CHOOSE($G$13,$C$13,F3255,G3255)))),"")</f>
        <v/>
      </c>
      <c r="K3255" s="88" t="str">
        <f>IF(ISNUMBER(A3255), IF($G$16="fixed",$G$17,MIN(H3255*Data!$C$7*$C$16*0.5,$C$17*Data!$C$7))*$C$12,"")</f>
        <v/>
      </c>
      <c r="L3255" s="42" t="str">
        <f t="shared" ca="1" si="1530"/>
        <v/>
      </c>
      <c r="M3255" s="44" t="str">
        <f t="shared" ca="1" si="1531"/>
        <v/>
      </c>
      <c r="N3255" s="44" t="str">
        <f t="shared" ca="1" si="1532"/>
        <v/>
      </c>
      <c r="O3255" s="108" t="str">
        <f t="shared" si="1516"/>
        <v/>
      </c>
      <c r="P3255" s="102" t="str">
        <f t="shared" si="1517"/>
        <v/>
      </c>
      <c r="Q3255" s="102" t="str">
        <f t="shared" si="1518"/>
        <v/>
      </c>
      <c r="R3255" s="120" t="str">
        <f t="shared" si="1519"/>
        <v/>
      </c>
      <c r="S3255" s="54" t="str">
        <f t="shared" si="1520"/>
        <v/>
      </c>
      <c r="T3255" s="5" t="str">
        <f t="shared" si="1521"/>
        <v/>
      </c>
      <c r="U3255" s="152" t="str">
        <f t="shared" si="1504"/>
        <v/>
      </c>
      <c r="V3255" s="152" t="str">
        <f t="shared" si="1505"/>
        <v/>
      </c>
      <c r="W3255" s="153" t="str">
        <f t="shared" si="1506"/>
        <v/>
      </c>
      <c r="X3255" s="153" t="str">
        <f t="shared" si="1507"/>
        <v/>
      </c>
      <c r="Y3255" s="153" t="str">
        <f t="shared" si="1508"/>
        <v/>
      </c>
      <c r="Z3255" s="153" t="str">
        <f t="shared" si="1509"/>
        <v/>
      </c>
      <c r="AA3255" s="152" t="str">
        <f t="shared" si="1510"/>
        <v/>
      </c>
      <c r="AB3255" s="152" t="str">
        <f t="shared" si="1511"/>
        <v/>
      </c>
      <c r="AC3255" s="154" t="str">
        <f t="shared" si="1522"/>
        <v/>
      </c>
      <c r="AD3255" s="154" t="str">
        <f t="shared" si="1523"/>
        <v/>
      </c>
      <c r="AE3255" s="3" t="str">
        <f t="shared" si="1524"/>
        <v/>
      </c>
      <c r="AF3255" s="3" t="str">
        <f t="shared" si="1525"/>
        <v/>
      </c>
      <c r="AG3255" s="3" t="str">
        <f t="shared" si="1526"/>
        <v/>
      </c>
      <c r="AH3255" s="4" t="str">
        <f t="shared" si="1527"/>
        <v/>
      </c>
      <c r="AI3255" s="75" t="str">
        <f t="shared" si="1528"/>
        <v/>
      </c>
      <c r="AJ3255" s="75" t="str">
        <f t="shared" si="1529"/>
        <v/>
      </c>
    </row>
    <row r="3256" spans="1:36">
      <c r="A3256" s="41" t="str">
        <f t="shared" si="1512"/>
        <v/>
      </c>
      <c r="B3256" s="150" t="str">
        <f>IF(ISNUMBER(A3256),INDEX('MetaTrader Import'!$H$13:$J$5893,TRUNC(((A3256-$A$39+1)-1)/3)+1,MOD((A3256-$A$39+1)-1,3)+1),"")</f>
        <v/>
      </c>
      <c r="C3256" s="43" t="str">
        <f t="shared" si="1513"/>
        <v/>
      </c>
      <c r="D3256" s="43" t="str">
        <f t="shared" ca="1" si="1503"/>
        <v/>
      </c>
      <c r="E3256" s="43" t="str">
        <f t="shared" si="1514"/>
        <v/>
      </c>
      <c r="F3256" s="43" t="str">
        <f t="shared" si="1515"/>
        <v/>
      </c>
      <c r="G3256" s="43" t="str">
        <f>IF(A3256&lt;&gt;"",IF(A3256&lt;Data!$G$11*0.25,$C$13/$G$32,IF(A3256&gt;Data!$G$11*0.25,$C$13,$C$13*10)),"")</f>
        <v/>
      </c>
      <c r="H3256" s="43" t="str">
        <f>IF(A3256&lt;&gt;"",IF(Data!$G$9="constant",$C$13,IF(Data!$G$9="squeeze",G3256,F3256)),"")</f>
        <v/>
      </c>
      <c r="I3256" s="38" t="str">
        <f ca="1">IF(ISNUMBER(A3256),NORMINV(RAND(),0,IF(AND(Data!$G$9="squeeze",A3256&lt;Data!$G$11*0.25),$H$32,1)*$C$30*$C$13)*($C$14*$C$12),"")</f>
        <v/>
      </c>
      <c r="J3256" s="42" t="str">
        <f ca="1">IFERROR(IF(Data!$C$6="Real",B3256,I3256+J3255+($C$14*$C$12)*(NORMINV(RAND(),$C$15,CHOOSE($G$13,$C$13,F3256,G3256)))),"")</f>
        <v/>
      </c>
      <c r="K3256" s="88" t="str">
        <f>IF(ISNUMBER(A3256), IF($G$16="fixed",$G$17,MIN(H3256*Data!$C$7*$C$16*0.5,$C$17*Data!$C$7))*$C$12,"")</f>
        <v/>
      </c>
      <c r="L3256" s="42" t="str">
        <f t="shared" ca="1" si="1530"/>
        <v/>
      </c>
      <c r="M3256" s="44" t="str">
        <f t="shared" ca="1" si="1531"/>
        <v/>
      </c>
      <c r="N3256" s="44" t="str">
        <f t="shared" ca="1" si="1532"/>
        <v/>
      </c>
      <c r="O3256" s="108" t="str">
        <f t="shared" si="1516"/>
        <v/>
      </c>
      <c r="P3256" s="102" t="str">
        <f t="shared" si="1517"/>
        <v/>
      </c>
      <c r="Q3256" s="102" t="str">
        <f t="shared" si="1518"/>
        <v/>
      </c>
      <c r="R3256" s="120" t="str">
        <f t="shared" si="1519"/>
        <v/>
      </c>
      <c r="S3256" s="54" t="str">
        <f t="shared" si="1520"/>
        <v/>
      </c>
      <c r="T3256" s="5" t="str">
        <f t="shared" si="1521"/>
        <v/>
      </c>
      <c r="U3256" s="152" t="str">
        <f t="shared" si="1504"/>
        <v/>
      </c>
      <c r="V3256" s="152" t="str">
        <f t="shared" si="1505"/>
        <v/>
      </c>
      <c r="W3256" s="153" t="str">
        <f t="shared" si="1506"/>
        <v/>
      </c>
      <c r="X3256" s="153" t="str">
        <f t="shared" si="1507"/>
        <v/>
      </c>
      <c r="Y3256" s="153" t="str">
        <f t="shared" si="1508"/>
        <v/>
      </c>
      <c r="Z3256" s="153" t="str">
        <f t="shared" si="1509"/>
        <v/>
      </c>
      <c r="AA3256" s="152" t="str">
        <f t="shared" si="1510"/>
        <v/>
      </c>
      <c r="AB3256" s="152" t="str">
        <f t="shared" si="1511"/>
        <v/>
      </c>
      <c r="AC3256" s="154" t="str">
        <f t="shared" si="1522"/>
        <v/>
      </c>
      <c r="AD3256" s="154" t="str">
        <f t="shared" si="1523"/>
        <v/>
      </c>
      <c r="AE3256" s="3" t="str">
        <f t="shared" si="1524"/>
        <v/>
      </c>
      <c r="AF3256" s="3" t="str">
        <f t="shared" si="1525"/>
        <v/>
      </c>
      <c r="AG3256" s="3" t="str">
        <f t="shared" si="1526"/>
        <v/>
      </c>
      <c r="AH3256" s="4" t="str">
        <f t="shared" si="1527"/>
        <v/>
      </c>
      <c r="AI3256" s="75" t="str">
        <f t="shared" si="1528"/>
        <v/>
      </c>
      <c r="AJ3256" s="75" t="str">
        <f t="shared" si="1529"/>
        <v/>
      </c>
    </row>
    <row r="3257" spans="1:36">
      <c r="A3257" s="41" t="str">
        <f t="shared" si="1512"/>
        <v/>
      </c>
      <c r="B3257" s="150" t="str">
        <f>IF(ISNUMBER(A3257),INDEX('MetaTrader Import'!$H$13:$J$5893,TRUNC(((A3257-$A$39+1)-1)/3)+1,MOD((A3257-$A$39+1)-1,3)+1),"")</f>
        <v/>
      </c>
      <c r="C3257" s="43" t="str">
        <f t="shared" si="1513"/>
        <v/>
      </c>
      <c r="D3257" s="43" t="str">
        <f t="shared" ca="1" si="1503"/>
        <v/>
      </c>
      <c r="E3257" s="43" t="str">
        <f t="shared" si="1514"/>
        <v/>
      </c>
      <c r="F3257" s="43" t="str">
        <f t="shared" si="1515"/>
        <v/>
      </c>
      <c r="G3257" s="43" t="str">
        <f>IF(A3257&lt;&gt;"",IF(A3257&lt;Data!$G$11*0.25,$C$13/$G$32,IF(A3257&gt;Data!$G$11*0.25,$C$13,$C$13*10)),"")</f>
        <v/>
      </c>
      <c r="H3257" s="43" t="str">
        <f>IF(A3257&lt;&gt;"",IF(Data!$G$9="constant",$C$13,IF(Data!$G$9="squeeze",G3257,F3257)),"")</f>
        <v/>
      </c>
      <c r="I3257" s="38" t="str">
        <f ca="1">IF(ISNUMBER(A3257),NORMINV(RAND(),0,IF(AND(Data!$G$9="squeeze",A3257&lt;Data!$G$11*0.25),$H$32,1)*$C$30*$C$13)*($C$14*$C$12),"")</f>
        <v/>
      </c>
      <c r="J3257" s="42" t="str">
        <f ca="1">IFERROR(IF(Data!$C$6="Real",B3257,I3257+J3256+($C$14*$C$12)*(NORMINV(RAND(),$C$15,CHOOSE($G$13,$C$13,F3257,G3257)))),"")</f>
        <v/>
      </c>
      <c r="K3257" s="88" t="str">
        <f>IF(ISNUMBER(A3257), IF($G$16="fixed",$G$17,MIN(H3257*Data!$C$7*$C$16*0.5,$C$17*Data!$C$7))*$C$12,"")</f>
        <v/>
      </c>
      <c r="L3257" s="42" t="str">
        <f t="shared" ca="1" si="1530"/>
        <v/>
      </c>
      <c r="M3257" s="44" t="str">
        <f t="shared" ca="1" si="1531"/>
        <v/>
      </c>
      <c r="N3257" s="44" t="str">
        <f t="shared" ca="1" si="1532"/>
        <v/>
      </c>
      <c r="O3257" s="108" t="str">
        <f t="shared" si="1516"/>
        <v/>
      </c>
      <c r="P3257" s="102" t="str">
        <f t="shared" si="1517"/>
        <v/>
      </c>
      <c r="Q3257" s="102" t="str">
        <f t="shared" si="1518"/>
        <v/>
      </c>
      <c r="R3257" s="120" t="str">
        <f t="shared" si="1519"/>
        <v/>
      </c>
      <c r="S3257" s="54" t="str">
        <f t="shared" si="1520"/>
        <v/>
      </c>
      <c r="T3257" s="5" t="str">
        <f t="shared" si="1521"/>
        <v/>
      </c>
      <c r="U3257" s="152" t="str">
        <f t="shared" si="1504"/>
        <v/>
      </c>
      <c r="V3257" s="152" t="str">
        <f t="shared" si="1505"/>
        <v/>
      </c>
      <c r="W3257" s="153" t="str">
        <f t="shared" si="1506"/>
        <v/>
      </c>
      <c r="X3257" s="153" t="str">
        <f t="shared" si="1507"/>
        <v/>
      </c>
      <c r="Y3257" s="153" t="str">
        <f t="shared" si="1508"/>
        <v/>
      </c>
      <c r="Z3257" s="153" t="str">
        <f t="shared" si="1509"/>
        <v/>
      </c>
      <c r="AA3257" s="152" t="str">
        <f t="shared" si="1510"/>
        <v/>
      </c>
      <c r="AB3257" s="152" t="str">
        <f t="shared" si="1511"/>
        <v/>
      </c>
      <c r="AC3257" s="154" t="str">
        <f t="shared" si="1522"/>
        <v/>
      </c>
      <c r="AD3257" s="154" t="str">
        <f t="shared" si="1523"/>
        <v/>
      </c>
      <c r="AE3257" s="3" t="str">
        <f t="shared" si="1524"/>
        <v/>
      </c>
      <c r="AF3257" s="3" t="str">
        <f t="shared" si="1525"/>
        <v/>
      </c>
      <c r="AG3257" s="3" t="str">
        <f t="shared" si="1526"/>
        <v/>
      </c>
      <c r="AH3257" s="4" t="str">
        <f t="shared" si="1527"/>
        <v/>
      </c>
      <c r="AI3257" s="75" t="str">
        <f t="shared" si="1528"/>
        <v/>
      </c>
      <c r="AJ3257" s="75" t="str">
        <f t="shared" si="1529"/>
        <v/>
      </c>
    </row>
    <row r="3258" spans="1:36">
      <c r="A3258" s="41" t="str">
        <f t="shared" si="1512"/>
        <v/>
      </c>
      <c r="B3258" s="150" t="str">
        <f>IF(ISNUMBER(A3258),INDEX('MetaTrader Import'!$H$13:$J$5893,TRUNC(((A3258-$A$39+1)-1)/3)+1,MOD((A3258-$A$39+1)-1,3)+1),"")</f>
        <v/>
      </c>
      <c r="C3258" s="43" t="str">
        <f t="shared" si="1513"/>
        <v/>
      </c>
      <c r="D3258" s="43" t="str">
        <f t="shared" ca="1" si="1503"/>
        <v/>
      </c>
      <c r="E3258" s="43" t="str">
        <f t="shared" si="1514"/>
        <v/>
      </c>
      <c r="F3258" s="43" t="str">
        <f t="shared" si="1515"/>
        <v/>
      </c>
      <c r="G3258" s="43" t="str">
        <f>IF(A3258&lt;&gt;"",IF(A3258&lt;Data!$G$11*0.25,$C$13/$G$32,IF(A3258&gt;Data!$G$11*0.25,$C$13,$C$13*10)),"")</f>
        <v/>
      </c>
      <c r="H3258" s="43" t="str">
        <f>IF(A3258&lt;&gt;"",IF(Data!$G$9="constant",$C$13,IF(Data!$G$9="squeeze",G3258,F3258)),"")</f>
        <v/>
      </c>
      <c r="I3258" s="38" t="str">
        <f ca="1">IF(ISNUMBER(A3258),NORMINV(RAND(),0,IF(AND(Data!$G$9="squeeze",A3258&lt;Data!$G$11*0.25),$H$32,1)*$C$30*$C$13)*($C$14*$C$12),"")</f>
        <v/>
      </c>
      <c r="J3258" s="42" t="str">
        <f ca="1">IFERROR(IF(Data!$C$6="Real",B3258,I3258+J3257+($C$14*$C$12)*(NORMINV(RAND(),$C$15,CHOOSE($G$13,$C$13,F3258,G3258)))),"")</f>
        <v/>
      </c>
      <c r="K3258" s="88" t="str">
        <f>IF(ISNUMBER(A3258), IF($G$16="fixed",$G$17,MIN(H3258*Data!$C$7*$C$16*0.5,$C$17*Data!$C$7))*$C$12,"")</f>
        <v/>
      </c>
      <c r="L3258" s="42" t="str">
        <f t="shared" ca="1" si="1530"/>
        <v/>
      </c>
      <c r="M3258" s="44" t="str">
        <f t="shared" ca="1" si="1531"/>
        <v/>
      </c>
      <c r="N3258" s="44" t="str">
        <f t="shared" ca="1" si="1532"/>
        <v/>
      </c>
      <c r="O3258" s="108" t="str">
        <f t="shared" si="1516"/>
        <v/>
      </c>
      <c r="P3258" s="102" t="str">
        <f t="shared" si="1517"/>
        <v/>
      </c>
      <c r="Q3258" s="102" t="str">
        <f t="shared" si="1518"/>
        <v/>
      </c>
      <c r="R3258" s="120" t="str">
        <f t="shared" si="1519"/>
        <v/>
      </c>
      <c r="S3258" s="54" t="str">
        <f t="shared" si="1520"/>
        <v/>
      </c>
      <c r="T3258" s="5" t="str">
        <f t="shared" si="1521"/>
        <v/>
      </c>
      <c r="U3258" s="152" t="str">
        <f t="shared" si="1504"/>
        <v/>
      </c>
      <c r="V3258" s="152" t="str">
        <f t="shared" si="1505"/>
        <v/>
      </c>
      <c r="W3258" s="153" t="str">
        <f t="shared" si="1506"/>
        <v/>
      </c>
      <c r="X3258" s="153" t="str">
        <f t="shared" si="1507"/>
        <v/>
      </c>
      <c r="Y3258" s="153" t="str">
        <f t="shared" si="1508"/>
        <v/>
      </c>
      <c r="Z3258" s="153" t="str">
        <f t="shared" si="1509"/>
        <v/>
      </c>
      <c r="AA3258" s="152" t="str">
        <f t="shared" si="1510"/>
        <v/>
      </c>
      <c r="AB3258" s="152" t="str">
        <f t="shared" si="1511"/>
        <v/>
      </c>
      <c r="AC3258" s="154" t="str">
        <f t="shared" si="1522"/>
        <v/>
      </c>
      <c r="AD3258" s="154" t="str">
        <f t="shared" si="1523"/>
        <v/>
      </c>
      <c r="AE3258" s="3" t="str">
        <f t="shared" si="1524"/>
        <v/>
      </c>
      <c r="AF3258" s="3" t="str">
        <f t="shared" si="1525"/>
        <v/>
      </c>
      <c r="AG3258" s="3" t="str">
        <f t="shared" si="1526"/>
        <v/>
      </c>
      <c r="AH3258" s="4" t="str">
        <f t="shared" si="1527"/>
        <v/>
      </c>
      <c r="AI3258" s="75" t="str">
        <f t="shared" si="1528"/>
        <v/>
      </c>
      <c r="AJ3258" s="75" t="str">
        <f t="shared" si="1529"/>
        <v/>
      </c>
    </row>
    <row r="3259" spans="1:36">
      <c r="A3259" s="41" t="str">
        <f t="shared" si="1512"/>
        <v/>
      </c>
      <c r="B3259" s="150" t="str">
        <f>IF(ISNUMBER(A3259),INDEX('MetaTrader Import'!$H$13:$J$5893,TRUNC(((A3259-$A$39+1)-1)/3)+1,MOD((A3259-$A$39+1)-1,3)+1),"")</f>
        <v/>
      </c>
      <c r="C3259" s="43" t="str">
        <f t="shared" si="1513"/>
        <v/>
      </c>
      <c r="D3259" s="43" t="str">
        <f t="shared" ca="1" si="1503"/>
        <v/>
      </c>
      <c r="E3259" s="43" t="str">
        <f t="shared" si="1514"/>
        <v/>
      </c>
      <c r="F3259" s="43" t="str">
        <f t="shared" si="1515"/>
        <v/>
      </c>
      <c r="G3259" s="43" t="str">
        <f>IF(A3259&lt;&gt;"",IF(A3259&lt;Data!$G$11*0.25,$C$13/$G$32,IF(A3259&gt;Data!$G$11*0.25,$C$13,$C$13*10)),"")</f>
        <v/>
      </c>
      <c r="H3259" s="43" t="str">
        <f>IF(A3259&lt;&gt;"",IF(Data!$G$9="constant",$C$13,IF(Data!$G$9="squeeze",G3259,F3259)),"")</f>
        <v/>
      </c>
      <c r="I3259" s="38" t="str">
        <f ca="1">IF(ISNUMBER(A3259),NORMINV(RAND(),0,IF(AND(Data!$G$9="squeeze",A3259&lt;Data!$G$11*0.25),$H$32,1)*$C$30*$C$13)*($C$14*$C$12),"")</f>
        <v/>
      </c>
      <c r="J3259" s="42" t="str">
        <f ca="1">IFERROR(IF(Data!$C$6="Real",B3259,I3259+J3258+($C$14*$C$12)*(NORMINV(RAND(),$C$15,CHOOSE($G$13,$C$13,F3259,G3259)))),"")</f>
        <v/>
      </c>
      <c r="K3259" s="88" t="str">
        <f>IF(ISNUMBER(A3259), IF($G$16="fixed",$G$17,MIN(H3259*Data!$C$7*$C$16*0.5,$C$17*Data!$C$7))*$C$12,"")</f>
        <v/>
      </c>
      <c r="L3259" s="42" t="str">
        <f t="shared" ca="1" si="1530"/>
        <v/>
      </c>
      <c r="M3259" s="44" t="str">
        <f t="shared" ca="1" si="1531"/>
        <v/>
      </c>
      <c r="N3259" s="44" t="str">
        <f t="shared" ca="1" si="1532"/>
        <v/>
      </c>
      <c r="O3259" s="108" t="str">
        <f t="shared" si="1516"/>
        <v/>
      </c>
      <c r="P3259" s="102" t="str">
        <f t="shared" si="1517"/>
        <v/>
      </c>
      <c r="Q3259" s="102" t="str">
        <f t="shared" si="1518"/>
        <v/>
      </c>
      <c r="R3259" s="120" t="str">
        <f t="shared" si="1519"/>
        <v/>
      </c>
      <c r="S3259" s="54" t="str">
        <f t="shared" si="1520"/>
        <v/>
      </c>
      <c r="T3259" s="5" t="str">
        <f t="shared" si="1521"/>
        <v/>
      </c>
      <c r="U3259" s="152" t="str">
        <f t="shared" si="1504"/>
        <v/>
      </c>
      <c r="V3259" s="152" t="str">
        <f t="shared" si="1505"/>
        <v/>
      </c>
      <c r="W3259" s="153" t="str">
        <f t="shared" si="1506"/>
        <v/>
      </c>
      <c r="X3259" s="153" t="str">
        <f t="shared" si="1507"/>
        <v/>
      </c>
      <c r="Y3259" s="153" t="str">
        <f t="shared" si="1508"/>
        <v/>
      </c>
      <c r="Z3259" s="153" t="str">
        <f t="shared" si="1509"/>
        <v/>
      </c>
      <c r="AA3259" s="152" t="str">
        <f t="shared" si="1510"/>
        <v/>
      </c>
      <c r="AB3259" s="152" t="str">
        <f t="shared" si="1511"/>
        <v/>
      </c>
      <c r="AC3259" s="154" t="str">
        <f t="shared" si="1522"/>
        <v/>
      </c>
      <c r="AD3259" s="154" t="str">
        <f t="shared" si="1523"/>
        <v/>
      </c>
      <c r="AE3259" s="3" t="str">
        <f t="shared" si="1524"/>
        <v/>
      </c>
      <c r="AF3259" s="3" t="str">
        <f t="shared" si="1525"/>
        <v/>
      </c>
      <c r="AG3259" s="3" t="str">
        <f t="shared" si="1526"/>
        <v/>
      </c>
      <c r="AH3259" s="4" t="str">
        <f t="shared" si="1527"/>
        <v/>
      </c>
      <c r="AI3259" s="75" t="str">
        <f t="shared" si="1528"/>
        <v/>
      </c>
      <c r="AJ3259" s="75" t="str">
        <f t="shared" si="1529"/>
        <v/>
      </c>
    </row>
    <row r="3260" spans="1:36">
      <c r="A3260" s="41" t="str">
        <f t="shared" si="1512"/>
        <v/>
      </c>
      <c r="B3260" s="150" t="str">
        <f>IF(ISNUMBER(A3260),INDEX('MetaTrader Import'!$H$13:$J$5893,TRUNC(((A3260-$A$39+1)-1)/3)+1,MOD((A3260-$A$39+1)-1,3)+1),"")</f>
        <v/>
      </c>
      <c r="C3260" s="43" t="str">
        <f t="shared" si="1513"/>
        <v/>
      </c>
      <c r="D3260" s="43" t="str">
        <f t="shared" ca="1" si="1503"/>
        <v/>
      </c>
      <c r="E3260" s="43" t="str">
        <f t="shared" si="1514"/>
        <v/>
      </c>
      <c r="F3260" s="43" t="str">
        <f t="shared" si="1515"/>
        <v/>
      </c>
      <c r="G3260" s="43" t="str">
        <f>IF(A3260&lt;&gt;"",IF(A3260&lt;Data!$G$11*0.25,$C$13/$G$32,IF(A3260&gt;Data!$G$11*0.25,$C$13,$C$13*10)),"")</f>
        <v/>
      </c>
      <c r="H3260" s="43" t="str">
        <f>IF(A3260&lt;&gt;"",IF(Data!$G$9="constant",$C$13,IF(Data!$G$9="squeeze",G3260,F3260)),"")</f>
        <v/>
      </c>
      <c r="I3260" s="38" t="str">
        <f ca="1">IF(ISNUMBER(A3260),NORMINV(RAND(),0,IF(AND(Data!$G$9="squeeze",A3260&lt;Data!$G$11*0.25),$H$32,1)*$C$30*$C$13)*($C$14*$C$12),"")</f>
        <v/>
      </c>
      <c r="J3260" s="42" t="str">
        <f ca="1">IFERROR(IF(Data!$C$6="Real",B3260,I3260+J3259+($C$14*$C$12)*(NORMINV(RAND(),$C$15,CHOOSE($G$13,$C$13,F3260,G3260)))),"")</f>
        <v/>
      </c>
      <c r="K3260" s="88" t="str">
        <f>IF(ISNUMBER(A3260), IF($G$16="fixed",$G$17,MIN(H3260*Data!$C$7*$C$16*0.5,$C$17*Data!$C$7))*$C$12,"")</f>
        <v/>
      </c>
      <c r="L3260" s="42" t="str">
        <f t="shared" ca="1" si="1530"/>
        <v/>
      </c>
      <c r="M3260" s="44" t="str">
        <f t="shared" ca="1" si="1531"/>
        <v/>
      </c>
      <c r="N3260" s="44" t="str">
        <f t="shared" ca="1" si="1532"/>
        <v/>
      </c>
      <c r="O3260" s="108" t="str">
        <f t="shared" si="1516"/>
        <v/>
      </c>
      <c r="P3260" s="102" t="str">
        <f t="shared" si="1517"/>
        <v/>
      </c>
      <c r="Q3260" s="102" t="str">
        <f t="shared" si="1518"/>
        <v/>
      </c>
      <c r="R3260" s="120" t="str">
        <f t="shared" si="1519"/>
        <v/>
      </c>
      <c r="S3260" s="54" t="str">
        <f t="shared" si="1520"/>
        <v/>
      </c>
      <c r="T3260" s="5" t="str">
        <f t="shared" si="1521"/>
        <v/>
      </c>
      <c r="U3260" s="152" t="str">
        <f t="shared" si="1504"/>
        <v/>
      </c>
      <c r="V3260" s="152" t="str">
        <f t="shared" si="1505"/>
        <v/>
      </c>
      <c r="W3260" s="153" t="str">
        <f t="shared" si="1506"/>
        <v/>
      </c>
      <c r="X3260" s="153" t="str">
        <f t="shared" si="1507"/>
        <v/>
      </c>
      <c r="Y3260" s="153" t="str">
        <f t="shared" si="1508"/>
        <v/>
      </c>
      <c r="Z3260" s="153" t="str">
        <f t="shared" si="1509"/>
        <v/>
      </c>
      <c r="AA3260" s="152" t="str">
        <f t="shared" si="1510"/>
        <v/>
      </c>
      <c r="AB3260" s="152" t="str">
        <f t="shared" si="1511"/>
        <v/>
      </c>
      <c r="AC3260" s="154" t="str">
        <f t="shared" si="1522"/>
        <v/>
      </c>
      <c r="AD3260" s="154" t="str">
        <f t="shared" si="1523"/>
        <v/>
      </c>
      <c r="AE3260" s="3" t="str">
        <f t="shared" si="1524"/>
        <v/>
      </c>
      <c r="AF3260" s="3" t="str">
        <f t="shared" si="1525"/>
        <v/>
      </c>
      <c r="AG3260" s="3" t="str">
        <f t="shared" si="1526"/>
        <v/>
      </c>
      <c r="AH3260" s="4" t="str">
        <f t="shared" si="1527"/>
        <v/>
      </c>
      <c r="AI3260" s="75" t="str">
        <f t="shared" si="1528"/>
        <v/>
      </c>
      <c r="AJ3260" s="75" t="str">
        <f t="shared" si="1529"/>
        <v/>
      </c>
    </row>
    <row r="3261" spans="1:36">
      <c r="A3261" s="41" t="str">
        <f t="shared" si="1512"/>
        <v/>
      </c>
      <c r="B3261" s="150" t="str">
        <f>IF(ISNUMBER(A3261),INDEX('MetaTrader Import'!$H$13:$J$5893,TRUNC(((A3261-$A$39+1)-1)/3)+1,MOD((A3261-$A$39+1)-1,3)+1),"")</f>
        <v/>
      </c>
      <c r="C3261" s="43" t="str">
        <f t="shared" si="1513"/>
        <v/>
      </c>
      <c r="D3261" s="43" t="str">
        <f t="shared" ca="1" si="1503"/>
        <v/>
      </c>
      <c r="E3261" s="43" t="str">
        <f t="shared" si="1514"/>
        <v/>
      </c>
      <c r="F3261" s="43" t="str">
        <f t="shared" si="1515"/>
        <v/>
      </c>
      <c r="G3261" s="43" t="str">
        <f>IF(A3261&lt;&gt;"",IF(A3261&lt;Data!$G$11*0.25,$C$13/$G$32,IF(A3261&gt;Data!$G$11*0.25,$C$13,$C$13*10)),"")</f>
        <v/>
      </c>
      <c r="H3261" s="43" t="str">
        <f>IF(A3261&lt;&gt;"",IF(Data!$G$9="constant",$C$13,IF(Data!$G$9="squeeze",G3261,F3261)),"")</f>
        <v/>
      </c>
      <c r="I3261" s="38" t="str">
        <f ca="1">IF(ISNUMBER(A3261),NORMINV(RAND(),0,IF(AND(Data!$G$9="squeeze",A3261&lt;Data!$G$11*0.25),$H$32,1)*$C$30*$C$13)*($C$14*$C$12),"")</f>
        <v/>
      </c>
      <c r="J3261" s="42" t="str">
        <f ca="1">IFERROR(IF(Data!$C$6="Real",B3261,I3261+J3260+($C$14*$C$12)*(NORMINV(RAND(),$C$15,CHOOSE($G$13,$C$13,F3261,G3261)))),"")</f>
        <v/>
      </c>
      <c r="K3261" s="88" t="str">
        <f>IF(ISNUMBER(A3261), IF($G$16="fixed",$G$17,MIN(H3261*Data!$C$7*$C$16*0.5,$C$17*Data!$C$7))*$C$12,"")</f>
        <v/>
      </c>
      <c r="L3261" s="42" t="str">
        <f t="shared" ca="1" si="1530"/>
        <v/>
      </c>
      <c r="M3261" s="44" t="str">
        <f t="shared" ca="1" si="1531"/>
        <v/>
      </c>
      <c r="N3261" s="44" t="str">
        <f t="shared" ca="1" si="1532"/>
        <v/>
      </c>
      <c r="O3261" s="108" t="str">
        <f t="shared" si="1516"/>
        <v/>
      </c>
      <c r="P3261" s="102" t="str">
        <f t="shared" si="1517"/>
        <v/>
      </c>
      <c r="Q3261" s="102" t="str">
        <f t="shared" si="1518"/>
        <v/>
      </c>
      <c r="R3261" s="120" t="str">
        <f t="shared" si="1519"/>
        <v/>
      </c>
      <c r="S3261" s="54" t="str">
        <f t="shared" si="1520"/>
        <v/>
      </c>
      <c r="T3261" s="5" t="str">
        <f t="shared" si="1521"/>
        <v/>
      </c>
      <c r="U3261" s="152" t="str">
        <f t="shared" si="1504"/>
        <v/>
      </c>
      <c r="V3261" s="152" t="str">
        <f t="shared" si="1505"/>
        <v/>
      </c>
      <c r="W3261" s="153" t="str">
        <f t="shared" si="1506"/>
        <v/>
      </c>
      <c r="X3261" s="153" t="str">
        <f t="shared" si="1507"/>
        <v/>
      </c>
      <c r="Y3261" s="153" t="str">
        <f t="shared" si="1508"/>
        <v/>
      </c>
      <c r="Z3261" s="153" t="str">
        <f t="shared" si="1509"/>
        <v/>
      </c>
      <c r="AA3261" s="152" t="str">
        <f t="shared" si="1510"/>
        <v/>
      </c>
      <c r="AB3261" s="152" t="str">
        <f t="shared" si="1511"/>
        <v/>
      </c>
      <c r="AC3261" s="154" t="str">
        <f t="shared" si="1522"/>
        <v/>
      </c>
      <c r="AD3261" s="154" t="str">
        <f t="shared" si="1523"/>
        <v/>
      </c>
      <c r="AE3261" s="3" t="str">
        <f t="shared" si="1524"/>
        <v/>
      </c>
      <c r="AF3261" s="3" t="str">
        <f t="shared" si="1525"/>
        <v/>
      </c>
      <c r="AG3261" s="3" t="str">
        <f t="shared" si="1526"/>
        <v/>
      </c>
      <c r="AH3261" s="4" t="str">
        <f t="shared" si="1527"/>
        <v/>
      </c>
      <c r="AI3261" s="75" t="str">
        <f t="shared" si="1528"/>
        <v/>
      </c>
      <c r="AJ3261" s="75" t="str">
        <f t="shared" si="1529"/>
        <v/>
      </c>
    </row>
    <row r="3262" spans="1:36">
      <c r="A3262" s="41" t="str">
        <f t="shared" si="1512"/>
        <v/>
      </c>
      <c r="B3262" s="150" t="str">
        <f>IF(ISNUMBER(A3262),INDEX('MetaTrader Import'!$H$13:$J$5893,TRUNC(((A3262-$A$39+1)-1)/3)+1,MOD((A3262-$A$39+1)-1,3)+1),"")</f>
        <v/>
      </c>
      <c r="C3262" s="43" t="str">
        <f t="shared" si="1513"/>
        <v/>
      </c>
      <c r="D3262" s="43" t="str">
        <f t="shared" ca="1" si="1503"/>
        <v/>
      </c>
      <c r="E3262" s="43" t="str">
        <f t="shared" si="1514"/>
        <v/>
      </c>
      <c r="F3262" s="43" t="str">
        <f t="shared" si="1515"/>
        <v/>
      </c>
      <c r="G3262" s="43" t="str">
        <f>IF(A3262&lt;&gt;"",IF(A3262&lt;Data!$G$11*0.25,$C$13/$G$32,IF(A3262&gt;Data!$G$11*0.25,$C$13,$C$13*10)),"")</f>
        <v/>
      </c>
      <c r="H3262" s="43" t="str">
        <f>IF(A3262&lt;&gt;"",IF(Data!$G$9="constant",$C$13,IF(Data!$G$9="squeeze",G3262,F3262)),"")</f>
        <v/>
      </c>
      <c r="I3262" s="38" t="str">
        <f ca="1">IF(ISNUMBER(A3262),NORMINV(RAND(),0,IF(AND(Data!$G$9="squeeze",A3262&lt;Data!$G$11*0.25),$H$32,1)*$C$30*$C$13)*($C$14*$C$12),"")</f>
        <v/>
      </c>
      <c r="J3262" s="42" t="str">
        <f ca="1">IFERROR(IF(Data!$C$6="Real",B3262,I3262+J3261+($C$14*$C$12)*(NORMINV(RAND(),$C$15,CHOOSE($G$13,$C$13,F3262,G3262)))),"")</f>
        <v/>
      </c>
      <c r="K3262" s="88" t="str">
        <f>IF(ISNUMBER(A3262), IF($G$16="fixed",$G$17,MIN(H3262*Data!$C$7*$C$16*0.5,$C$17*Data!$C$7))*$C$12,"")</f>
        <v/>
      </c>
      <c r="L3262" s="42" t="str">
        <f t="shared" ca="1" si="1530"/>
        <v/>
      </c>
      <c r="M3262" s="44" t="str">
        <f t="shared" ca="1" si="1531"/>
        <v/>
      </c>
      <c r="N3262" s="44" t="str">
        <f t="shared" ca="1" si="1532"/>
        <v/>
      </c>
      <c r="O3262" s="108" t="str">
        <f t="shared" si="1516"/>
        <v/>
      </c>
      <c r="P3262" s="102" t="str">
        <f t="shared" si="1517"/>
        <v/>
      </c>
      <c r="Q3262" s="102" t="str">
        <f t="shared" si="1518"/>
        <v/>
      </c>
      <c r="R3262" s="120" t="str">
        <f t="shared" si="1519"/>
        <v/>
      </c>
      <c r="S3262" s="54" t="str">
        <f t="shared" si="1520"/>
        <v/>
      </c>
      <c r="T3262" s="5" t="str">
        <f t="shared" si="1521"/>
        <v/>
      </c>
      <c r="U3262" s="152" t="str">
        <f t="shared" si="1504"/>
        <v/>
      </c>
      <c r="V3262" s="152" t="str">
        <f t="shared" si="1505"/>
        <v/>
      </c>
      <c r="W3262" s="153" t="str">
        <f t="shared" si="1506"/>
        <v/>
      </c>
      <c r="X3262" s="153" t="str">
        <f t="shared" si="1507"/>
        <v/>
      </c>
      <c r="Y3262" s="153" t="str">
        <f t="shared" si="1508"/>
        <v/>
      </c>
      <c r="Z3262" s="153" t="str">
        <f t="shared" si="1509"/>
        <v/>
      </c>
      <c r="AA3262" s="152" t="str">
        <f t="shared" si="1510"/>
        <v/>
      </c>
      <c r="AB3262" s="152" t="str">
        <f t="shared" si="1511"/>
        <v/>
      </c>
      <c r="AC3262" s="154" t="str">
        <f t="shared" si="1522"/>
        <v/>
      </c>
      <c r="AD3262" s="154" t="str">
        <f t="shared" si="1523"/>
        <v/>
      </c>
      <c r="AE3262" s="3" t="str">
        <f t="shared" si="1524"/>
        <v/>
      </c>
      <c r="AF3262" s="3" t="str">
        <f t="shared" si="1525"/>
        <v/>
      </c>
      <c r="AG3262" s="3" t="str">
        <f t="shared" si="1526"/>
        <v/>
      </c>
      <c r="AH3262" s="4" t="str">
        <f t="shared" si="1527"/>
        <v/>
      </c>
      <c r="AI3262" s="75" t="str">
        <f t="shared" si="1528"/>
        <v/>
      </c>
      <c r="AJ3262" s="75" t="str">
        <f t="shared" si="1529"/>
        <v/>
      </c>
    </row>
    <row r="3263" spans="1:36">
      <c r="A3263" s="41" t="str">
        <f t="shared" si="1512"/>
        <v/>
      </c>
      <c r="B3263" s="150" t="str">
        <f>IF(ISNUMBER(A3263),INDEX('MetaTrader Import'!$H$13:$J$5893,TRUNC(((A3263-$A$39+1)-1)/3)+1,MOD((A3263-$A$39+1)-1,3)+1),"")</f>
        <v/>
      </c>
      <c r="C3263" s="43" t="str">
        <f t="shared" si="1513"/>
        <v/>
      </c>
      <c r="D3263" s="43" t="str">
        <f t="shared" ca="1" si="1503"/>
        <v/>
      </c>
      <c r="E3263" s="43" t="str">
        <f t="shared" si="1514"/>
        <v/>
      </c>
      <c r="F3263" s="43" t="str">
        <f t="shared" si="1515"/>
        <v/>
      </c>
      <c r="G3263" s="43" t="str">
        <f>IF(A3263&lt;&gt;"",IF(A3263&lt;Data!$G$11*0.25,$C$13/$G$32,IF(A3263&gt;Data!$G$11*0.25,$C$13,$C$13*10)),"")</f>
        <v/>
      </c>
      <c r="H3263" s="43" t="str">
        <f>IF(A3263&lt;&gt;"",IF(Data!$G$9="constant",$C$13,IF(Data!$G$9="squeeze",G3263,F3263)),"")</f>
        <v/>
      </c>
      <c r="I3263" s="38" t="str">
        <f ca="1">IF(ISNUMBER(A3263),NORMINV(RAND(),0,IF(AND(Data!$G$9="squeeze",A3263&lt;Data!$G$11*0.25),$H$32,1)*$C$30*$C$13)*($C$14*$C$12),"")</f>
        <v/>
      </c>
      <c r="J3263" s="42" t="str">
        <f ca="1">IFERROR(IF(Data!$C$6="Real",B3263,I3263+J3262+($C$14*$C$12)*(NORMINV(RAND(),$C$15,CHOOSE($G$13,$C$13,F3263,G3263)))),"")</f>
        <v/>
      </c>
      <c r="K3263" s="88" t="str">
        <f>IF(ISNUMBER(A3263), IF($G$16="fixed",$G$17,MIN(H3263*Data!$C$7*$C$16*0.5,$C$17*Data!$C$7))*$C$12,"")</f>
        <v/>
      </c>
      <c r="L3263" s="42" t="str">
        <f t="shared" ca="1" si="1530"/>
        <v/>
      </c>
      <c r="M3263" s="44" t="str">
        <f t="shared" ca="1" si="1531"/>
        <v/>
      </c>
      <c r="N3263" s="44" t="str">
        <f t="shared" ca="1" si="1532"/>
        <v/>
      </c>
      <c r="O3263" s="108" t="str">
        <f t="shared" si="1516"/>
        <v/>
      </c>
      <c r="P3263" s="102" t="str">
        <f t="shared" si="1517"/>
        <v/>
      </c>
      <c r="Q3263" s="102" t="str">
        <f t="shared" si="1518"/>
        <v/>
      </c>
      <c r="R3263" s="120" t="str">
        <f t="shared" si="1519"/>
        <v/>
      </c>
      <c r="S3263" s="54" t="str">
        <f t="shared" si="1520"/>
        <v/>
      </c>
      <c r="T3263" s="5" t="str">
        <f t="shared" si="1521"/>
        <v/>
      </c>
      <c r="U3263" s="152" t="str">
        <f t="shared" si="1504"/>
        <v/>
      </c>
      <c r="V3263" s="152" t="str">
        <f t="shared" si="1505"/>
        <v/>
      </c>
      <c r="W3263" s="153" t="str">
        <f t="shared" si="1506"/>
        <v/>
      </c>
      <c r="X3263" s="153" t="str">
        <f t="shared" si="1507"/>
        <v/>
      </c>
      <c r="Y3263" s="153" t="str">
        <f t="shared" si="1508"/>
        <v/>
      </c>
      <c r="Z3263" s="153" t="str">
        <f t="shared" si="1509"/>
        <v/>
      </c>
      <c r="AA3263" s="152" t="str">
        <f t="shared" si="1510"/>
        <v/>
      </c>
      <c r="AB3263" s="152" t="str">
        <f t="shared" si="1511"/>
        <v/>
      </c>
      <c r="AC3263" s="154" t="str">
        <f t="shared" si="1522"/>
        <v/>
      </c>
      <c r="AD3263" s="154" t="str">
        <f t="shared" si="1523"/>
        <v/>
      </c>
      <c r="AE3263" s="3" t="str">
        <f t="shared" si="1524"/>
        <v/>
      </c>
      <c r="AF3263" s="3" t="str">
        <f t="shared" si="1525"/>
        <v/>
      </c>
      <c r="AG3263" s="3" t="str">
        <f t="shared" si="1526"/>
        <v/>
      </c>
      <c r="AH3263" s="4" t="str">
        <f t="shared" si="1527"/>
        <v/>
      </c>
      <c r="AI3263" s="75" t="str">
        <f t="shared" si="1528"/>
        <v/>
      </c>
      <c r="AJ3263" s="75" t="str">
        <f t="shared" si="1529"/>
        <v/>
      </c>
    </row>
    <row r="3264" spans="1:36">
      <c r="A3264" s="41" t="str">
        <f t="shared" si="1512"/>
        <v/>
      </c>
      <c r="B3264" s="150" t="str">
        <f>IF(ISNUMBER(A3264),INDEX('MetaTrader Import'!$H$13:$J$5893,TRUNC(((A3264-$A$39+1)-1)/3)+1,MOD((A3264-$A$39+1)-1,3)+1),"")</f>
        <v/>
      </c>
      <c r="C3264" s="43" t="str">
        <f t="shared" si="1513"/>
        <v/>
      </c>
      <c r="D3264" s="43" t="str">
        <f t="shared" ca="1" si="1503"/>
        <v/>
      </c>
      <c r="E3264" s="43" t="str">
        <f t="shared" si="1514"/>
        <v/>
      </c>
      <c r="F3264" s="43" t="str">
        <f t="shared" si="1515"/>
        <v/>
      </c>
      <c r="G3264" s="43" t="str">
        <f>IF(A3264&lt;&gt;"",IF(A3264&lt;Data!$G$11*0.25,$C$13/$G$32,IF(A3264&gt;Data!$G$11*0.25,$C$13,$C$13*10)),"")</f>
        <v/>
      </c>
      <c r="H3264" s="43" t="str">
        <f>IF(A3264&lt;&gt;"",IF(Data!$G$9="constant",$C$13,IF(Data!$G$9="squeeze",G3264,F3264)),"")</f>
        <v/>
      </c>
      <c r="I3264" s="38" t="str">
        <f ca="1">IF(ISNUMBER(A3264),NORMINV(RAND(),0,IF(AND(Data!$G$9="squeeze",A3264&lt;Data!$G$11*0.25),$H$32,1)*$C$30*$C$13)*($C$14*$C$12),"")</f>
        <v/>
      </c>
      <c r="J3264" s="42" t="str">
        <f ca="1">IFERROR(IF(Data!$C$6="Real",B3264,I3264+J3263+($C$14*$C$12)*(NORMINV(RAND(),$C$15,CHOOSE($G$13,$C$13,F3264,G3264)))),"")</f>
        <v/>
      </c>
      <c r="K3264" s="88" t="str">
        <f>IF(ISNUMBER(A3264), IF($G$16="fixed",$G$17,MIN(H3264*Data!$C$7*$C$16*0.5,$C$17*Data!$C$7))*$C$12,"")</f>
        <v/>
      </c>
      <c r="L3264" s="42" t="str">
        <f t="shared" ca="1" si="1530"/>
        <v/>
      </c>
      <c r="M3264" s="44" t="str">
        <f t="shared" ca="1" si="1531"/>
        <v/>
      </c>
      <c r="N3264" s="44" t="str">
        <f t="shared" ca="1" si="1532"/>
        <v/>
      </c>
      <c r="O3264" s="108" t="str">
        <f t="shared" si="1516"/>
        <v/>
      </c>
      <c r="P3264" s="102" t="str">
        <f t="shared" si="1517"/>
        <v/>
      </c>
      <c r="Q3264" s="102" t="str">
        <f t="shared" si="1518"/>
        <v/>
      </c>
      <c r="R3264" s="120" t="str">
        <f t="shared" si="1519"/>
        <v/>
      </c>
      <c r="S3264" s="54" t="str">
        <f t="shared" si="1520"/>
        <v/>
      </c>
      <c r="T3264" s="5" t="str">
        <f t="shared" si="1521"/>
        <v/>
      </c>
      <c r="U3264" s="152" t="str">
        <f t="shared" si="1504"/>
        <v/>
      </c>
      <c r="V3264" s="152" t="str">
        <f t="shared" si="1505"/>
        <v/>
      </c>
      <c r="W3264" s="153" t="str">
        <f t="shared" si="1506"/>
        <v/>
      </c>
      <c r="X3264" s="153" t="str">
        <f t="shared" si="1507"/>
        <v/>
      </c>
      <c r="Y3264" s="153" t="str">
        <f t="shared" si="1508"/>
        <v/>
      </c>
      <c r="Z3264" s="153" t="str">
        <f t="shared" si="1509"/>
        <v/>
      </c>
      <c r="AA3264" s="152" t="str">
        <f t="shared" si="1510"/>
        <v/>
      </c>
      <c r="AB3264" s="152" t="str">
        <f t="shared" si="1511"/>
        <v/>
      </c>
      <c r="AC3264" s="154" t="str">
        <f t="shared" si="1522"/>
        <v/>
      </c>
      <c r="AD3264" s="154" t="str">
        <f t="shared" si="1523"/>
        <v/>
      </c>
      <c r="AE3264" s="3" t="str">
        <f t="shared" si="1524"/>
        <v/>
      </c>
      <c r="AF3264" s="3" t="str">
        <f t="shared" si="1525"/>
        <v/>
      </c>
      <c r="AG3264" s="3" t="str">
        <f t="shared" si="1526"/>
        <v/>
      </c>
      <c r="AH3264" s="4" t="str">
        <f t="shared" si="1527"/>
        <v/>
      </c>
      <c r="AI3264" s="75" t="str">
        <f t="shared" si="1528"/>
        <v/>
      </c>
      <c r="AJ3264" s="75" t="str">
        <f t="shared" si="1529"/>
        <v/>
      </c>
    </row>
    <row r="3265" spans="1:36">
      <c r="A3265" s="41" t="str">
        <f t="shared" si="1512"/>
        <v/>
      </c>
      <c r="B3265" s="150" t="str">
        <f>IF(ISNUMBER(A3265),INDEX('MetaTrader Import'!$H$13:$J$5893,TRUNC(((A3265-$A$39+1)-1)/3)+1,MOD((A3265-$A$39+1)-1,3)+1),"")</f>
        <v/>
      </c>
      <c r="C3265" s="43" t="str">
        <f t="shared" si="1513"/>
        <v/>
      </c>
      <c r="D3265" s="43" t="str">
        <f t="shared" ca="1" si="1503"/>
        <v/>
      </c>
      <c r="E3265" s="43" t="str">
        <f t="shared" si="1514"/>
        <v/>
      </c>
      <c r="F3265" s="43" t="str">
        <f t="shared" si="1515"/>
        <v/>
      </c>
      <c r="G3265" s="43" t="str">
        <f>IF(A3265&lt;&gt;"",IF(A3265&lt;Data!$G$11*0.25,$C$13/$G$32,IF(A3265&gt;Data!$G$11*0.25,$C$13,$C$13*10)),"")</f>
        <v/>
      </c>
      <c r="H3265" s="43" t="str">
        <f>IF(A3265&lt;&gt;"",IF(Data!$G$9="constant",$C$13,IF(Data!$G$9="squeeze",G3265,F3265)),"")</f>
        <v/>
      </c>
      <c r="I3265" s="38" t="str">
        <f ca="1">IF(ISNUMBER(A3265),NORMINV(RAND(),0,IF(AND(Data!$G$9="squeeze",A3265&lt;Data!$G$11*0.25),$H$32,1)*$C$30*$C$13)*($C$14*$C$12),"")</f>
        <v/>
      </c>
      <c r="J3265" s="42" t="str">
        <f ca="1">IFERROR(IF(Data!$C$6="Real",B3265,I3265+J3264+($C$14*$C$12)*(NORMINV(RAND(),$C$15,CHOOSE($G$13,$C$13,F3265,G3265)))),"")</f>
        <v/>
      </c>
      <c r="K3265" s="88" t="str">
        <f>IF(ISNUMBER(A3265), IF($G$16="fixed",$G$17,MIN(H3265*Data!$C$7*$C$16*0.5,$C$17*Data!$C$7))*$C$12,"")</f>
        <v/>
      </c>
      <c r="L3265" s="42" t="str">
        <f t="shared" ca="1" si="1530"/>
        <v/>
      </c>
      <c r="M3265" s="44" t="str">
        <f t="shared" ca="1" si="1531"/>
        <v/>
      </c>
      <c r="N3265" s="44" t="str">
        <f t="shared" ca="1" si="1532"/>
        <v/>
      </c>
      <c r="O3265" s="108" t="str">
        <f t="shared" si="1516"/>
        <v/>
      </c>
      <c r="P3265" s="102" t="str">
        <f t="shared" si="1517"/>
        <v/>
      </c>
      <c r="Q3265" s="102" t="str">
        <f t="shared" si="1518"/>
        <v/>
      </c>
      <c r="R3265" s="120" t="str">
        <f t="shared" si="1519"/>
        <v/>
      </c>
      <c r="S3265" s="54" t="str">
        <f t="shared" si="1520"/>
        <v/>
      </c>
      <c r="T3265" s="5" t="str">
        <f t="shared" si="1521"/>
        <v/>
      </c>
      <c r="U3265" s="152" t="str">
        <f t="shared" si="1504"/>
        <v/>
      </c>
      <c r="V3265" s="152" t="str">
        <f t="shared" si="1505"/>
        <v/>
      </c>
      <c r="W3265" s="153" t="str">
        <f t="shared" si="1506"/>
        <v/>
      </c>
      <c r="X3265" s="153" t="str">
        <f t="shared" si="1507"/>
        <v/>
      </c>
      <c r="Y3265" s="153" t="str">
        <f t="shared" si="1508"/>
        <v/>
      </c>
      <c r="Z3265" s="153" t="str">
        <f t="shared" si="1509"/>
        <v/>
      </c>
      <c r="AA3265" s="152" t="str">
        <f t="shared" si="1510"/>
        <v/>
      </c>
      <c r="AB3265" s="152" t="str">
        <f t="shared" si="1511"/>
        <v/>
      </c>
      <c r="AC3265" s="154" t="str">
        <f t="shared" si="1522"/>
        <v/>
      </c>
      <c r="AD3265" s="154" t="str">
        <f t="shared" si="1523"/>
        <v/>
      </c>
      <c r="AE3265" s="3" t="str">
        <f t="shared" si="1524"/>
        <v/>
      </c>
      <c r="AF3265" s="3" t="str">
        <f t="shared" si="1525"/>
        <v/>
      </c>
      <c r="AG3265" s="3" t="str">
        <f t="shared" si="1526"/>
        <v/>
      </c>
      <c r="AH3265" s="4" t="str">
        <f t="shared" si="1527"/>
        <v/>
      </c>
      <c r="AI3265" s="75" t="str">
        <f t="shared" si="1528"/>
        <v/>
      </c>
      <c r="AJ3265" s="75" t="str">
        <f t="shared" si="1529"/>
        <v/>
      </c>
    </row>
    <row r="3266" spans="1:36">
      <c r="A3266" s="41" t="str">
        <f t="shared" si="1512"/>
        <v/>
      </c>
      <c r="B3266" s="150" t="str">
        <f>IF(ISNUMBER(A3266),INDEX('MetaTrader Import'!$H$13:$J$5893,TRUNC(((A3266-$A$39+1)-1)/3)+1,MOD((A3266-$A$39+1)-1,3)+1),"")</f>
        <v/>
      </c>
      <c r="C3266" s="43" t="str">
        <f t="shared" si="1513"/>
        <v/>
      </c>
      <c r="D3266" s="43" t="str">
        <f t="shared" ca="1" si="1503"/>
        <v/>
      </c>
      <c r="E3266" s="43" t="str">
        <f t="shared" si="1514"/>
        <v/>
      </c>
      <c r="F3266" s="43" t="str">
        <f t="shared" si="1515"/>
        <v/>
      </c>
      <c r="G3266" s="43" t="str">
        <f>IF(A3266&lt;&gt;"",IF(A3266&lt;Data!$G$11*0.25,$C$13/$G$32,IF(A3266&gt;Data!$G$11*0.25,$C$13,$C$13*10)),"")</f>
        <v/>
      </c>
      <c r="H3266" s="43" t="str">
        <f>IF(A3266&lt;&gt;"",IF(Data!$G$9="constant",$C$13,IF(Data!$G$9="squeeze",G3266,F3266)),"")</f>
        <v/>
      </c>
      <c r="I3266" s="38" t="str">
        <f ca="1">IF(ISNUMBER(A3266),NORMINV(RAND(),0,IF(AND(Data!$G$9="squeeze",A3266&lt;Data!$G$11*0.25),$H$32,1)*$C$30*$C$13)*($C$14*$C$12),"")</f>
        <v/>
      </c>
      <c r="J3266" s="42" t="str">
        <f ca="1">IFERROR(IF(Data!$C$6="Real",B3266,I3266+J3265+($C$14*$C$12)*(NORMINV(RAND(),$C$15,CHOOSE($G$13,$C$13,F3266,G3266)))),"")</f>
        <v/>
      </c>
      <c r="K3266" s="88" t="str">
        <f>IF(ISNUMBER(A3266), IF($G$16="fixed",$G$17,MIN(H3266*Data!$C$7*$C$16*0.5,$C$17*Data!$C$7))*$C$12,"")</f>
        <v/>
      </c>
      <c r="L3266" s="42" t="str">
        <f t="shared" ca="1" si="1530"/>
        <v/>
      </c>
      <c r="M3266" s="44" t="str">
        <f t="shared" ca="1" si="1531"/>
        <v/>
      </c>
      <c r="N3266" s="44" t="str">
        <f t="shared" ca="1" si="1532"/>
        <v/>
      </c>
      <c r="O3266" s="108" t="str">
        <f t="shared" si="1516"/>
        <v/>
      </c>
      <c r="P3266" s="102" t="str">
        <f t="shared" si="1517"/>
        <v/>
      </c>
      <c r="Q3266" s="102" t="str">
        <f t="shared" si="1518"/>
        <v/>
      </c>
      <c r="R3266" s="120" t="str">
        <f t="shared" si="1519"/>
        <v/>
      </c>
      <c r="S3266" s="54" t="str">
        <f t="shared" si="1520"/>
        <v/>
      </c>
      <c r="T3266" s="5" t="str">
        <f t="shared" si="1521"/>
        <v/>
      </c>
      <c r="U3266" s="152" t="str">
        <f t="shared" si="1504"/>
        <v/>
      </c>
      <c r="V3266" s="152" t="str">
        <f t="shared" si="1505"/>
        <v/>
      </c>
      <c r="W3266" s="153" t="str">
        <f t="shared" si="1506"/>
        <v/>
      </c>
      <c r="X3266" s="153" t="str">
        <f t="shared" si="1507"/>
        <v/>
      </c>
      <c r="Y3266" s="153" t="str">
        <f t="shared" si="1508"/>
        <v/>
      </c>
      <c r="Z3266" s="153" t="str">
        <f t="shared" si="1509"/>
        <v/>
      </c>
      <c r="AA3266" s="152" t="str">
        <f t="shared" si="1510"/>
        <v/>
      </c>
      <c r="AB3266" s="152" t="str">
        <f t="shared" si="1511"/>
        <v/>
      </c>
      <c r="AC3266" s="154" t="str">
        <f t="shared" si="1522"/>
        <v/>
      </c>
      <c r="AD3266" s="154" t="str">
        <f t="shared" si="1523"/>
        <v/>
      </c>
      <c r="AE3266" s="3" t="str">
        <f t="shared" si="1524"/>
        <v/>
      </c>
      <c r="AF3266" s="3" t="str">
        <f t="shared" si="1525"/>
        <v/>
      </c>
      <c r="AG3266" s="3" t="str">
        <f t="shared" si="1526"/>
        <v/>
      </c>
      <c r="AH3266" s="4" t="str">
        <f t="shared" si="1527"/>
        <v/>
      </c>
      <c r="AI3266" s="75" t="str">
        <f t="shared" si="1528"/>
        <v/>
      </c>
      <c r="AJ3266" s="75" t="str">
        <f t="shared" si="1529"/>
        <v/>
      </c>
    </row>
    <row r="3267" spans="1:36">
      <c r="A3267" s="41" t="str">
        <f t="shared" si="1512"/>
        <v/>
      </c>
      <c r="B3267" s="150" t="str">
        <f>IF(ISNUMBER(A3267),INDEX('MetaTrader Import'!$H$13:$J$5893,TRUNC(((A3267-$A$39+1)-1)/3)+1,MOD((A3267-$A$39+1)-1,3)+1),"")</f>
        <v/>
      </c>
      <c r="C3267" s="43" t="str">
        <f t="shared" si="1513"/>
        <v/>
      </c>
      <c r="D3267" s="43" t="str">
        <f t="shared" ref="D3267:D3330" ca="1" si="1533">IF(A3267&lt;&gt;"",NORMINV(RAND(),($C$23-C3267)*$C$28,$C$27)+NORMINV(RAND(),IF(RAND()&gt;$C$26,$C$25,0),$C$27),"")</f>
        <v/>
      </c>
      <c r="E3267" s="43" t="str">
        <f t="shared" si="1514"/>
        <v/>
      </c>
      <c r="F3267" s="43" t="str">
        <f t="shared" si="1515"/>
        <v/>
      </c>
      <c r="G3267" s="43" t="str">
        <f>IF(A3267&lt;&gt;"",IF(A3267&lt;Data!$G$11*0.25,$C$13/$G$32,IF(A3267&gt;Data!$G$11*0.25,$C$13,$C$13*10)),"")</f>
        <v/>
      </c>
      <c r="H3267" s="43" t="str">
        <f>IF(A3267&lt;&gt;"",IF(Data!$G$9="constant",$C$13,IF(Data!$G$9="squeeze",G3267,F3267)),"")</f>
        <v/>
      </c>
      <c r="I3267" s="38" t="str">
        <f ca="1">IF(ISNUMBER(A3267),NORMINV(RAND(),0,IF(AND(Data!$G$9="squeeze",A3267&lt;Data!$G$11*0.25),$H$32,1)*$C$30*$C$13)*($C$14*$C$12),"")</f>
        <v/>
      </c>
      <c r="J3267" s="42" t="str">
        <f ca="1">IFERROR(IF(Data!$C$6="Real",B3267,I3267+J3266+($C$14*$C$12)*(NORMINV(RAND(),$C$15,CHOOSE($G$13,$C$13,F3267,G3267)))),"")</f>
        <v/>
      </c>
      <c r="K3267" s="88" t="str">
        <f>IF(ISNUMBER(A3267), IF($G$16="fixed",$G$17,MIN(H3267*Data!$C$7*$C$16*0.5,$C$17*Data!$C$7))*$C$12,"")</f>
        <v/>
      </c>
      <c r="L3267" s="42" t="str">
        <f t="shared" ca="1" si="1530"/>
        <v/>
      </c>
      <c r="M3267" s="44" t="str">
        <f t="shared" ca="1" si="1531"/>
        <v/>
      </c>
      <c r="N3267" s="44" t="str">
        <f t="shared" ca="1" si="1532"/>
        <v/>
      </c>
      <c r="O3267" s="108" t="str">
        <f t="shared" si="1516"/>
        <v/>
      </c>
      <c r="P3267" s="102" t="str">
        <f t="shared" si="1517"/>
        <v/>
      </c>
      <c r="Q3267" s="102" t="str">
        <f t="shared" si="1518"/>
        <v/>
      </c>
      <c r="R3267" s="120" t="str">
        <f t="shared" si="1519"/>
        <v/>
      </c>
      <c r="S3267" s="54" t="str">
        <f t="shared" si="1520"/>
        <v/>
      </c>
      <c r="T3267" s="5" t="str">
        <f t="shared" si="1521"/>
        <v/>
      </c>
      <c r="U3267" s="152" t="str">
        <f t="shared" ref="U3267:U3330" si="1534">IF(NOT(ISNUMBER(T3267)),"",IF(S3267=1,T3267,IF(M3267&gt;U3266,M3267,IF(ISNUMBER(U3266),U3266,""))))</f>
        <v/>
      </c>
      <c r="V3267" s="152" t="str">
        <f t="shared" ref="V3267:V3330" si="1535">IF(NOT(ISNUMBER(T3267)),"",IF(S3267=1,T3267,IF(N3267&lt;V3266,N3267,IF(ISNUMBER(V3266),V3266,""))))</f>
        <v/>
      </c>
      <c r="W3267" s="153" t="str">
        <f t="shared" ref="W3267:W3330" si="1536">IF(NOT(ISNUMBER(T3267)),"",MIN($F$24,IF(TRUNC((U3267-T3267)/$E$24*$G$12)+0&gt;IF(ISNUMBER(W3266),W3266,0),TRUNC((U3267-T3267)/$E$24*$G$12)+0,IF(ISNUMBER(W3266),W3266,0))))</f>
        <v/>
      </c>
      <c r="X3267" s="153" t="str">
        <f t="shared" ref="X3267:X3330" si="1537">IF(NOT(ISNUMBER(T3267)),"",MIN($F$24,IF(-TRUNC((V3267-T3267)/$E$24*$G$12)+0&gt;IF(ISNUMBER(X3266),X3266,0),-TRUNC((V3267-T3267)/$E$24*$G$12)+0,IF(ISNUMBER(X3266),X3266,0))))</f>
        <v/>
      </c>
      <c r="Y3267" s="153" t="str">
        <f t="shared" ref="Y3267:Y3330" si="1538">IF(ISNUMBER(W3267),(IF(W3267=0,0,1))*IF(ABS($I$24)=2,POWER(2,W3267-1),W3267)*SIGN($I$24)*$K$24,"")</f>
        <v/>
      </c>
      <c r="Z3267" s="153" t="str">
        <f t="shared" ref="Z3267:Z3330" si="1539">IF(ISNUMBER(X3267),(IF(X3267=0,0,1))*IF(ABS($I$24)=2,POWER(2,X3267-1),X3267)*SIGN($I$24)*$K$24,"")</f>
        <v/>
      </c>
      <c r="AA3267" s="152" t="str">
        <f t="shared" ref="AA3267:AA3330" si="1540">IF(OR(NOT(ISNUMBER(T3267)),W3267&lt;1),"",IF(OR(NOT(ISNUMBER(W3266)),W3266=0),IF(SIGN(Y3267)=1,M3267,N3267),(Y3266*AA3266+(Y3267-Y3266)*IF(SIGN(Y3267)=1,M3267,N3267))/Y3267))</f>
        <v/>
      </c>
      <c r="AB3267" s="152" t="str">
        <f t="shared" ref="AB3267:AB3330" si="1541">IF(OR(NOT(ISNUMBER(T3267)),X3267&lt;1),"",IF(OR(NOT(ISNUMBER(X3266)),X3266=0),IF(SIGN(Z3267)=1,N3267,M3267),(Z3266*AB3266+(Z3267-Z3266)*IF(SIGN(Z3267)=1,N3267,M3267))/Z3267))</f>
        <v/>
      </c>
      <c r="AC3267" s="154" t="str">
        <f t="shared" si="1522"/>
        <v/>
      </c>
      <c r="AD3267" s="154" t="str">
        <f t="shared" si="1523"/>
        <v/>
      </c>
      <c r="AE3267" s="3" t="str">
        <f t="shared" si="1524"/>
        <v/>
      </c>
      <c r="AF3267" s="3" t="str">
        <f t="shared" si="1525"/>
        <v/>
      </c>
      <c r="AG3267" s="3" t="str">
        <f t="shared" si="1526"/>
        <v/>
      </c>
      <c r="AH3267" s="4" t="str">
        <f t="shared" si="1527"/>
        <v/>
      </c>
      <c r="AI3267" s="75" t="str">
        <f t="shared" si="1528"/>
        <v/>
      </c>
      <c r="AJ3267" s="75" t="str">
        <f t="shared" si="1529"/>
        <v/>
      </c>
    </row>
    <row r="3268" spans="1:36">
      <c r="A3268" s="41" t="str">
        <f t="shared" ref="A3268:A3331" si="1542">IFERROR(IF(A3267+1&gt;$C$19,"",A3267+1),"")</f>
        <v/>
      </c>
      <c r="B3268" s="150" t="str">
        <f>IF(ISNUMBER(A3268),INDEX('MetaTrader Import'!$H$13:$J$5893,TRUNC(((A3268-$A$39+1)-1)/3)+1,MOD((A3268-$A$39+1)-1,3)+1),"")</f>
        <v/>
      </c>
      <c r="C3268" s="43" t="str">
        <f t="shared" ref="C3268:C3331" si="1543">IF(A3268&lt;&gt;"",E3267,"")</f>
        <v/>
      </c>
      <c r="D3268" s="43" t="str">
        <f t="shared" ca="1" si="1533"/>
        <v/>
      </c>
      <c r="E3268" s="43" t="str">
        <f t="shared" ref="E3268:E3331" si="1544">IF(A3268&lt;&gt;"",C3268+D3268,"")</f>
        <v/>
      </c>
      <c r="F3268" s="43" t="str">
        <f t="shared" ref="F3268:F3331" si="1545">IF(A3268&lt;&gt;"",$C$13*ABS(E3268)/$C$23,"")</f>
        <v/>
      </c>
      <c r="G3268" s="43" t="str">
        <f>IF(A3268&lt;&gt;"",IF(A3268&lt;Data!$G$11*0.25,$C$13/$G$32,IF(A3268&gt;Data!$G$11*0.25,$C$13,$C$13*10)),"")</f>
        <v/>
      </c>
      <c r="H3268" s="43" t="str">
        <f>IF(A3268&lt;&gt;"",IF(Data!$G$9="constant",$C$13,IF(Data!$G$9="squeeze",G3268,F3268)),"")</f>
        <v/>
      </c>
      <c r="I3268" s="38" t="str">
        <f ca="1">IF(ISNUMBER(A3268),NORMINV(RAND(),0,IF(AND(Data!$G$9="squeeze",A3268&lt;Data!$G$11*0.25),$H$32,1)*$C$30*$C$13)*($C$14*$C$12),"")</f>
        <v/>
      </c>
      <c r="J3268" s="42" t="str">
        <f ca="1">IFERROR(IF(Data!$C$6="Real",B3268,I3268+J3267+($C$14*$C$12)*(NORMINV(RAND(),$C$15,CHOOSE($G$13,$C$13,F3268,G3268)))),"")</f>
        <v/>
      </c>
      <c r="K3268" s="88" t="str">
        <f>IF(ISNUMBER(A3268), IF($G$16="fixed",$G$17,MIN(H3268*Data!$C$7*$C$16*0.5,$C$17*Data!$C$7))*$C$12,"")</f>
        <v/>
      </c>
      <c r="L3268" s="42" t="str">
        <f t="shared" ca="1" si="1530"/>
        <v/>
      </c>
      <c r="M3268" s="44" t="str">
        <f t="shared" ca="1" si="1531"/>
        <v/>
      </c>
      <c r="N3268" s="44" t="str">
        <f t="shared" ca="1" si="1532"/>
        <v/>
      </c>
      <c r="O3268" s="108" t="str">
        <f t="shared" ref="O3268:O3331" si="1546">IF(ISNUMBER(A3268),$G$12*SLOPE(L3254:L3268,A3254:A3268),"")</f>
        <v/>
      </c>
      <c r="P3268" s="102" t="str">
        <f t="shared" ref="P3268:P3331" si="1547">IF(ISNUMBER(A3268),STDEV(L3254:L3268)*$G$12,"")</f>
        <v/>
      </c>
      <c r="Q3268" s="102" t="str">
        <f t="shared" ref="Q3268:Q3331" si="1548">IF(ISNUMBER(A3268),SLOPE(P3254:P3268,A3254:A3268),"")</f>
        <v/>
      </c>
      <c r="R3268" s="120" t="str">
        <f t="shared" ref="R3268:R3331" si="1549">IF(ISNUMBER(A3268),R3267+S3267,"")</f>
        <v/>
      </c>
      <c r="S3268" s="54" t="str">
        <f t="shared" ref="S3268:S3331" si="1550">IF(ISNUMBER(A3268),IF(AND(R3268&lt;$M$24,Q3268&lt;$F$28,ABS(O3268)&lt;$F$27,P3268&lt;$F$26,NOT(ISNUMBER(T3267))),1,0),"")</f>
        <v/>
      </c>
      <c r="T3268" s="5" t="str">
        <f t="shared" ref="T3268:T3331" si="1551">IF(ISNUMBER(A3268),IF(S3268=1,L3268,IF(AG3267="Y","",IF(ISNUMBER(T3267),T3267,""))),"")</f>
        <v/>
      </c>
      <c r="U3268" s="152" t="str">
        <f t="shared" si="1534"/>
        <v/>
      </c>
      <c r="V3268" s="152" t="str">
        <f t="shared" si="1535"/>
        <v/>
      </c>
      <c r="W3268" s="153" t="str">
        <f t="shared" si="1536"/>
        <v/>
      </c>
      <c r="X3268" s="153" t="str">
        <f t="shared" si="1537"/>
        <v/>
      </c>
      <c r="Y3268" s="153" t="str">
        <f t="shared" si="1538"/>
        <v/>
      </c>
      <c r="Z3268" s="153" t="str">
        <f t="shared" si="1539"/>
        <v/>
      </c>
      <c r="AA3268" s="152" t="str">
        <f t="shared" si="1540"/>
        <v/>
      </c>
      <c r="AB3268" s="152" t="str">
        <f t="shared" si="1541"/>
        <v/>
      </c>
      <c r="AC3268" s="154" t="str">
        <f t="shared" ref="AC3268:AC3331" si="1552">IFERROR(-SIGN(Y3268)*(AA3268-IF(SIGN(Y3268)=1,N3268,M3268))*$G$12*ABS(Y3268),"")</f>
        <v/>
      </c>
      <c r="AD3268" s="154" t="str">
        <f t="shared" ref="AD3268:AD3331" si="1553">IFERROR(SIGN(Z3268)*(AB3268-IF(SIGN(Z3268)=1,M3268,N3268))*$G$12*ABS(Z3268),"")</f>
        <v/>
      </c>
      <c r="AE3268" s="3" t="str">
        <f t="shared" ref="AE3268:AE3331" si="1554">IF(ISNUMBER(A3268),IFERROR((IF(ISNUMBER(AC3268),AC3268,0)+IF(ISNUMBER(AD3268),AD3268,0))/(ABS(Y3268)+ABS(Z3268)),0),"")</f>
        <v/>
      </c>
      <c r="AF3268" s="3" t="str">
        <f t="shared" ref="AF3268:AF3331" si="1555">IF(ISNUMBER(A3268),IF(ISNUMBER(AC3268),AC3268,0)+IF(ISNUMBER(AD3268),AD3268,0),"")</f>
        <v/>
      </c>
      <c r="AG3268" s="3" t="str">
        <f t="shared" ref="AG3268:AG3331" si="1556">IF(NOT(ISNUMBER(T3268)),"",IF(OR(AF3268&gt;$G$24,AF3268&lt;-$H$24,A3268+1&gt;$C$19),"Y","N"))</f>
        <v/>
      </c>
      <c r="AH3268" s="4" t="str">
        <f t="shared" ref="AH3268:AH3331" si="1557">IF(AG3268="y",AF3268*10*$C$11,"")</f>
        <v/>
      </c>
      <c r="AI3268" s="75" t="str">
        <f t="shared" ref="AI3268:AI3331" si="1558">IF(ISNUMBER(A3268),IF(ISNUMBER(AH3268),AJ3268,AF3268*10*$C$11+AJ3268),"")</f>
        <v/>
      </c>
      <c r="AJ3268" s="75" t="str">
        <f t="shared" ref="AJ3268:AJ3331" si="1559">IF(ISNUMBER(A3268),AJ3267+IF(ISNUMBER(AH3268),AH3268,0),"")</f>
        <v/>
      </c>
    </row>
    <row r="3269" spans="1:36">
      <c r="A3269" s="41" t="str">
        <f t="shared" si="1542"/>
        <v/>
      </c>
      <c r="B3269" s="150" t="str">
        <f>IF(ISNUMBER(A3269),INDEX('MetaTrader Import'!$H$13:$J$5893,TRUNC(((A3269-$A$39+1)-1)/3)+1,MOD((A3269-$A$39+1)-1,3)+1),"")</f>
        <v/>
      </c>
      <c r="C3269" s="43" t="str">
        <f t="shared" si="1543"/>
        <v/>
      </c>
      <c r="D3269" s="43" t="str">
        <f t="shared" ca="1" si="1533"/>
        <v/>
      </c>
      <c r="E3269" s="43" t="str">
        <f t="shared" si="1544"/>
        <v/>
      </c>
      <c r="F3269" s="43" t="str">
        <f t="shared" si="1545"/>
        <v/>
      </c>
      <c r="G3269" s="43" t="str">
        <f>IF(A3269&lt;&gt;"",IF(A3269&lt;Data!$G$11*0.25,$C$13/$G$32,IF(A3269&gt;Data!$G$11*0.25,$C$13,$C$13*10)),"")</f>
        <v/>
      </c>
      <c r="H3269" s="43" t="str">
        <f>IF(A3269&lt;&gt;"",IF(Data!$G$9="constant",$C$13,IF(Data!$G$9="squeeze",G3269,F3269)),"")</f>
        <v/>
      </c>
      <c r="I3269" s="38" t="str">
        <f ca="1">IF(ISNUMBER(A3269),NORMINV(RAND(),0,IF(AND(Data!$G$9="squeeze",A3269&lt;Data!$G$11*0.25),$H$32,1)*$C$30*$C$13)*($C$14*$C$12),"")</f>
        <v/>
      </c>
      <c r="J3269" s="42" t="str">
        <f ca="1">IFERROR(IF(Data!$C$6="Real",B3269,I3269+J3268+($C$14*$C$12)*(NORMINV(RAND(),$C$15,CHOOSE($G$13,$C$13,F3269,G3269)))),"")</f>
        <v/>
      </c>
      <c r="K3269" s="88" t="str">
        <f>IF(ISNUMBER(A3269), IF($G$16="fixed",$G$17,MIN(H3269*Data!$C$7*$C$16*0.5,$C$17*Data!$C$7))*$C$12,"")</f>
        <v/>
      </c>
      <c r="L3269" s="42" t="str">
        <f t="shared" ca="1" si="1530"/>
        <v/>
      </c>
      <c r="M3269" s="44" t="str">
        <f t="shared" ca="1" si="1531"/>
        <v/>
      </c>
      <c r="N3269" s="44" t="str">
        <f t="shared" ca="1" si="1532"/>
        <v/>
      </c>
      <c r="O3269" s="108" t="str">
        <f t="shared" si="1546"/>
        <v/>
      </c>
      <c r="P3269" s="102" t="str">
        <f t="shared" si="1547"/>
        <v/>
      </c>
      <c r="Q3269" s="102" t="str">
        <f t="shared" si="1548"/>
        <v/>
      </c>
      <c r="R3269" s="120" t="str">
        <f t="shared" si="1549"/>
        <v/>
      </c>
      <c r="S3269" s="54" t="str">
        <f t="shared" si="1550"/>
        <v/>
      </c>
      <c r="T3269" s="5" t="str">
        <f t="shared" si="1551"/>
        <v/>
      </c>
      <c r="U3269" s="152" t="str">
        <f t="shared" si="1534"/>
        <v/>
      </c>
      <c r="V3269" s="152" t="str">
        <f t="shared" si="1535"/>
        <v/>
      </c>
      <c r="W3269" s="153" t="str">
        <f t="shared" si="1536"/>
        <v/>
      </c>
      <c r="X3269" s="153" t="str">
        <f t="shared" si="1537"/>
        <v/>
      </c>
      <c r="Y3269" s="153" t="str">
        <f t="shared" si="1538"/>
        <v/>
      </c>
      <c r="Z3269" s="153" t="str">
        <f t="shared" si="1539"/>
        <v/>
      </c>
      <c r="AA3269" s="152" t="str">
        <f t="shared" si="1540"/>
        <v/>
      </c>
      <c r="AB3269" s="152" t="str">
        <f t="shared" si="1541"/>
        <v/>
      </c>
      <c r="AC3269" s="154" t="str">
        <f t="shared" si="1552"/>
        <v/>
      </c>
      <c r="AD3269" s="154" t="str">
        <f t="shared" si="1553"/>
        <v/>
      </c>
      <c r="AE3269" s="3" t="str">
        <f t="shared" si="1554"/>
        <v/>
      </c>
      <c r="AF3269" s="3" t="str">
        <f t="shared" si="1555"/>
        <v/>
      </c>
      <c r="AG3269" s="3" t="str">
        <f t="shared" si="1556"/>
        <v/>
      </c>
      <c r="AH3269" s="4" t="str">
        <f t="shared" si="1557"/>
        <v/>
      </c>
      <c r="AI3269" s="75" t="str">
        <f t="shared" si="1558"/>
        <v/>
      </c>
      <c r="AJ3269" s="75" t="str">
        <f t="shared" si="1559"/>
        <v/>
      </c>
    </row>
    <row r="3270" spans="1:36">
      <c r="A3270" s="41" t="str">
        <f t="shared" si="1542"/>
        <v/>
      </c>
      <c r="B3270" s="150" t="str">
        <f>IF(ISNUMBER(A3270),INDEX('MetaTrader Import'!$H$13:$J$5893,TRUNC(((A3270-$A$39+1)-1)/3)+1,MOD((A3270-$A$39+1)-1,3)+1),"")</f>
        <v/>
      </c>
      <c r="C3270" s="43" t="str">
        <f t="shared" si="1543"/>
        <v/>
      </c>
      <c r="D3270" s="43" t="str">
        <f t="shared" ca="1" si="1533"/>
        <v/>
      </c>
      <c r="E3270" s="43" t="str">
        <f t="shared" si="1544"/>
        <v/>
      </c>
      <c r="F3270" s="43" t="str">
        <f t="shared" si="1545"/>
        <v/>
      </c>
      <c r="G3270" s="43" t="str">
        <f>IF(A3270&lt;&gt;"",IF(A3270&lt;Data!$G$11*0.25,$C$13/$G$32,IF(A3270&gt;Data!$G$11*0.25,$C$13,$C$13*10)),"")</f>
        <v/>
      </c>
      <c r="H3270" s="43" t="str">
        <f>IF(A3270&lt;&gt;"",IF(Data!$G$9="constant",$C$13,IF(Data!$G$9="squeeze",G3270,F3270)),"")</f>
        <v/>
      </c>
      <c r="I3270" s="38" t="str">
        <f ca="1">IF(ISNUMBER(A3270),NORMINV(RAND(),0,IF(AND(Data!$G$9="squeeze",A3270&lt;Data!$G$11*0.25),$H$32,1)*$C$30*$C$13)*($C$14*$C$12),"")</f>
        <v/>
      </c>
      <c r="J3270" s="42" t="str">
        <f ca="1">IFERROR(IF(Data!$C$6="Real",B3270,I3270+J3269+($C$14*$C$12)*(NORMINV(RAND(),$C$15,CHOOSE($G$13,$C$13,F3270,G3270)))),"")</f>
        <v/>
      </c>
      <c r="K3270" s="88" t="str">
        <f>IF(ISNUMBER(A3270), IF($G$16="fixed",$G$17,MIN(H3270*Data!$C$7*$C$16*0.5,$C$17*Data!$C$7))*$C$12,"")</f>
        <v/>
      </c>
      <c r="L3270" s="42" t="str">
        <f t="shared" ref="L3270:L3333" ca="1" si="1560">IFERROR(J3270,"")</f>
        <v/>
      </c>
      <c r="M3270" s="44" t="str">
        <f t="shared" ref="M3270:M3333" ca="1" si="1561">IFERROR(L3270+K3270*0.5,"")</f>
        <v/>
      </c>
      <c r="N3270" s="44" t="str">
        <f t="shared" ref="N3270:N3333" ca="1" si="1562">IFERROR(L3270-K3270*0.5,"")</f>
        <v/>
      </c>
      <c r="O3270" s="108" t="str">
        <f t="shared" si="1546"/>
        <v/>
      </c>
      <c r="P3270" s="102" t="str">
        <f t="shared" si="1547"/>
        <v/>
      </c>
      <c r="Q3270" s="102" t="str">
        <f t="shared" si="1548"/>
        <v/>
      </c>
      <c r="R3270" s="120" t="str">
        <f t="shared" si="1549"/>
        <v/>
      </c>
      <c r="S3270" s="54" t="str">
        <f t="shared" si="1550"/>
        <v/>
      </c>
      <c r="T3270" s="5" t="str">
        <f t="shared" si="1551"/>
        <v/>
      </c>
      <c r="U3270" s="152" t="str">
        <f t="shared" si="1534"/>
        <v/>
      </c>
      <c r="V3270" s="152" t="str">
        <f t="shared" si="1535"/>
        <v/>
      </c>
      <c r="W3270" s="153" t="str">
        <f t="shared" si="1536"/>
        <v/>
      </c>
      <c r="X3270" s="153" t="str">
        <f t="shared" si="1537"/>
        <v/>
      </c>
      <c r="Y3270" s="153" t="str">
        <f t="shared" si="1538"/>
        <v/>
      </c>
      <c r="Z3270" s="153" t="str">
        <f t="shared" si="1539"/>
        <v/>
      </c>
      <c r="AA3270" s="152" t="str">
        <f t="shared" si="1540"/>
        <v/>
      </c>
      <c r="AB3270" s="152" t="str">
        <f t="shared" si="1541"/>
        <v/>
      </c>
      <c r="AC3270" s="154" t="str">
        <f t="shared" si="1552"/>
        <v/>
      </c>
      <c r="AD3270" s="154" t="str">
        <f t="shared" si="1553"/>
        <v/>
      </c>
      <c r="AE3270" s="3" t="str">
        <f t="shared" si="1554"/>
        <v/>
      </c>
      <c r="AF3270" s="3" t="str">
        <f t="shared" si="1555"/>
        <v/>
      </c>
      <c r="AG3270" s="3" t="str">
        <f t="shared" si="1556"/>
        <v/>
      </c>
      <c r="AH3270" s="4" t="str">
        <f t="shared" si="1557"/>
        <v/>
      </c>
      <c r="AI3270" s="75" t="str">
        <f t="shared" si="1558"/>
        <v/>
      </c>
      <c r="AJ3270" s="75" t="str">
        <f t="shared" si="1559"/>
        <v/>
      </c>
    </row>
    <row r="3271" spans="1:36">
      <c r="A3271" s="41" t="str">
        <f t="shared" si="1542"/>
        <v/>
      </c>
      <c r="B3271" s="150" t="str">
        <f>IF(ISNUMBER(A3271),INDEX('MetaTrader Import'!$H$13:$J$5893,TRUNC(((A3271-$A$39+1)-1)/3)+1,MOD((A3271-$A$39+1)-1,3)+1),"")</f>
        <v/>
      </c>
      <c r="C3271" s="43" t="str">
        <f t="shared" si="1543"/>
        <v/>
      </c>
      <c r="D3271" s="43" t="str">
        <f t="shared" ca="1" si="1533"/>
        <v/>
      </c>
      <c r="E3271" s="43" t="str">
        <f t="shared" si="1544"/>
        <v/>
      </c>
      <c r="F3271" s="43" t="str">
        <f t="shared" si="1545"/>
        <v/>
      </c>
      <c r="G3271" s="43" t="str">
        <f>IF(A3271&lt;&gt;"",IF(A3271&lt;Data!$G$11*0.25,$C$13/$G$32,IF(A3271&gt;Data!$G$11*0.25,$C$13,$C$13*10)),"")</f>
        <v/>
      </c>
      <c r="H3271" s="43" t="str">
        <f>IF(A3271&lt;&gt;"",IF(Data!$G$9="constant",$C$13,IF(Data!$G$9="squeeze",G3271,F3271)),"")</f>
        <v/>
      </c>
      <c r="I3271" s="38" t="str">
        <f ca="1">IF(ISNUMBER(A3271),NORMINV(RAND(),0,IF(AND(Data!$G$9="squeeze",A3271&lt;Data!$G$11*0.25),$H$32,1)*$C$30*$C$13)*($C$14*$C$12),"")</f>
        <v/>
      </c>
      <c r="J3271" s="42" t="str">
        <f ca="1">IFERROR(IF(Data!$C$6="Real",B3271,I3271+J3270+($C$14*$C$12)*(NORMINV(RAND(),$C$15,CHOOSE($G$13,$C$13,F3271,G3271)))),"")</f>
        <v/>
      </c>
      <c r="K3271" s="88" t="str">
        <f>IF(ISNUMBER(A3271), IF($G$16="fixed",$G$17,MIN(H3271*Data!$C$7*$C$16*0.5,$C$17*Data!$C$7))*$C$12,"")</f>
        <v/>
      </c>
      <c r="L3271" s="42" t="str">
        <f t="shared" ca="1" si="1560"/>
        <v/>
      </c>
      <c r="M3271" s="44" t="str">
        <f t="shared" ca="1" si="1561"/>
        <v/>
      </c>
      <c r="N3271" s="44" t="str">
        <f t="shared" ca="1" si="1562"/>
        <v/>
      </c>
      <c r="O3271" s="108" t="str">
        <f t="shared" si="1546"/>
        <v/>
      </c>
      <c r="P3271" s="102" t="str">
        <f t="shared" si="1547"/>
        <v/>
      </c>
      <c r="Q3271" s="102" t="str">
        <f t="shared" si="1548"/>
        <v/>
      </c>
      <c r="R3271" s="120" t="str">
        <f t="shared" si="1549"/>
        <v/>
      </c>
      <c r="S3271" s="54" t="str">
        <f t="shared" si="1550"/>
        <v/>
      </c>
      <c r="T3271" s="5" t="str">
        <f t="shared" si="1551"/>
        <v/>
      </c>
      <c r="U3271" s="152" t="str">
        <f t="shared" si="1534"/>
        <v/>
      </c>
      <c r="V3271" s="152" t="str">
        <f t="shared" si="1535"/>
        <v/>
      </c>
      <c r="W3271" s="153" t="str">
        <f t="shared" si="1536"/>
        <v/>
      </c>
      <c r="X3271" s="153" t="str">
        <f t="shared" si="1537"/>
        <v/>
      </c>
      <c r="Y3271" s="153" t="str">
        <f t="shared" si="1538"/>
        <v/>
      </c>
      <c r="Z3271" s="153" t="str">
        <f t="shared" si="1539"/>
        <v/>
      </c>
      <c r="AA3271" s="152" t="str">
        <f t="shared" si="1540"/>
        <v/>
      </c>
      <c r="AB3271" s="152" t="str">
        <f t="shared" si="1541"/>
        <v/>
      </c>
      <c r="AC3271" s="154" t="str">
        <f t="shared" si="1552"/>
        <v/>
      </c>
      <c r="AD3271" s="154" t="str">
        <f t="shared" si="1553"/>
        <v/>
      </c>
      <c r="AE3271" s="3" t="str">
        <f t="shared" si="1554"/>
        <v/>
      </c>
      <c r="AF3271" s="3" t="str">
        <f t="shared" si="1555"/>
        <v/>
      </c>
      <c r="AG3271" s="3" t="str">
        <f t="shared" si="1556"/>
        <v/>
      </c>
      <c r="AH3271" s="4" t="str">
        <f t="shared" si="1557"/>
        <v/>
      </c>
      <c r="AI3271" s="75" t="str">
        <f t="shared" si="1558"/>
        <v/>
      </c>
      <c r="AJ3271" s="75" t="str">
        <f t="shared" si="1559"/>
        <v/>
      </c>
    </row>
    <row r="3272" spans="1:36">
      <c r="A3272" s="41" t="str">
        <f t="shared" si="1542"/>
        <v/>
      </c>
      <c r="B3272" s="150" t="str">
        <f>IF(ISNUMBER(A3272),INDEX('MetaTrader Import'!$H$13:$J$5893,TRUNC(((A3272-$A$39+1)-1)/3)+1,MOD((A3272-$A$39+1)-1,3)+1),"")</f>
        <v/>
      </c>
      <c r="C3272" s="43" t="str">
        <f t="shared" si="1543"/>
        <v/>
      </c>
      <c r="D3272" s="43" t="str">
        <f t="shared" ca="1" si="1533"/>
        <v/>
      </c>
      <c r="E3272" s="43" t="str">
        <f t="shared" si="1544"/>
        <v/>
      </c>
      <c r="F3272" s="43" t="str">
        <f t="shared" si="1545"/>
        <v/>
      </c>
      <c r="G3272" s="43" t="str">
        <f>IF(A3272&lt;&gt;"",IF(A3272&lt;Data!$G$11*0.25,$C$13/$G$32,IF(A3272&gt;Data!$G$11*0.25,$C$13,$C$13*10)),"")</f>
        <v/>
      </c>
      <c r="H3272" s="43" t="str">
        <f>IF(A3272&lt;&gt;"",IF(Data!$G$9="constant",$C$13,IF(Data!$G$9="squeeze",G3272,F3272)),"")</f>
        <v/>
      </c>
      <c r="I3272" s="38" t="str">
        <f ca="1">IF(ISNUMBER(A3272),NORMINV(RAND(),0,IF(AND(Data!$G$9="squeeze",A3272&lt;Data!$G$11*0.25),$H$32,1)*$C$30*$C$13)*($C$14*$C$12),"")</f>
        <v/>
      </c>
      <c r="J3272" s="42" t="str">
        <f ca="1">IFERROR(IF(Data!$C$6="Real",B3272,I3272+J3271+($C$14*$C$12)*(NORMINV(RAND(),$C$15,CHOOSE($G$13,$C$13,F3272,G3272)))),"")</f>
        <v/>
      </c>
      <c r="K3272" s="88" t="str">
        <f>IF(ISNUMBER(A3272), IF($G$16="fixed",$G$17,MIN(H3272*Data!$C$7*$C$16*0.5,$C$17*Data!$C$7))*$C$12,"")</f>
        <v/>
      </c>
      <c r="L3272" s="42" t="str">
        <f t="shared" ca="1" si="1560"/>
        <v/>
      </c>
      <c r="M3272" s="44" t="str">
        <f t="shared" ca="1" si="1561"/>
        <v/>
      </c>
      <c r="N3272" s="44" t="str">
        <f t="shared" ca="1" si="1562"/>
        <v/>
      </c>
      <c r="O3272" s="108" t="str">
        <f t="shared" si="1546"/>
        <v/>
      </c>
      <c r="P3272" s="102" t="str">
        <f t="shared" si="1547"/>
        <v/>
      </c>
      <c r="Q3272" s="102" t="str">
        <f t="shared" si="1548"/>
        <v/>
      </c>
      <c r="R3272" s="120" t="str">
        <f t="shared" si="1549"/>
        <v/>
      </c>
      <c r="S3272" s="54" t="str">
        <f t="shared" si="1550"/>
        <v/>
      </c>
      <c r="T3272" s="5" t="str">
        <f t="shared" si="1551"/>
        <v/>
      </c>
      <c r="U3272" s="152" t="str">
        <f t="shared" si="1534"/>
        <v/>
      </c>
      <c r="V3272" s="152" t="str">
        <f t="shared" si="1535"/>
        <v/>
      </c>
      <c r="W3272" s="153" t="str">
        <f t="shared" si="1536"/>
        <v/>
      </c>
      <c r="X3272" s="153" t="str">
        <f t="shared" si="1537"/>
        <v/>
      </c>
      <c r="Y3272" s="153" t="str">
        <f t="shared" si="1538"/>
        <v/>
      </c>
      <c r="Z3272" s="153" t="str">
        <f t="shared" si="1539"/>
        <v/>
      </c>
      <c r="AA3272" s="152" t="str">
        <f t="shared" si="1540"/>
        <v/>
      </c>
      <c r="AB3272" s="152" t="str">
        <f t="shared" si="1541"/>
        <v/>
      </c>
      <c r="AC3272" s="154" t="str">
        <f t="shared" si="1552"/>
        <v/>
      </c>
      <c r="AD3272" s="154" t="str">
        <f t="shared" si="1553"/>
        <v/>
      </c>
      <c r="AE3272" s="3" t="str">
        <f t="shared" si="1554"/>
        <v/>
      </c>
      <c r="AF3272" s="3" t="str">
        <f t="shared" si="1555"/>
        <v/>
      </c>
      <c r="AG3272" s="3" t="str">
        <f t="shared" si="1556"/>
        <v/>
      </c>
      <c r="AH3272" s="4" t="str">
        <f t="shared" si="1557"/>
        <v/>
      </c>
      <c r="AI3272" s="75" t="str">
        <f t="shared" si="1558"/>
        <v/>
      </c>
      <c r="AJ3272" s="75" t="str">
        <f t="shared" si="1559"/>
        <v/>
      </c>
    </row>
    <row r="3273" spans="1:36">
      <c r="A3273" s="41" t="str">
        <f t="shared" si="1542"/>
        <v/>
      </c>
      <c r="B3273" s="150" t="str">
        <f>IF(ISNUMBER(A3273),INDEX('MetaTrader Import'!$H$13:$J$5893,TRUNC(((A3273-$A$39+1)-1)/3)+1,MOD((A3273-$A$39+1)-1,3)+1),"")</f>
        <v/>
      </c>
      <c r="C3273" s="43" t="str">
        <f t="shared" si="1543"/>
        <v/>
      </c>
      <c r="D3273" s="43" t="str">
        <f t="shared" ca="1" si="1533"/>
        <v/>
      </c>
      <c r="E3273" s="43" t="str">
        <f t="shared" si="1544"/>
        <v/>
      </c>
      <c r="F3273" s="43" t="str">
        <f t="shared" si="1545"/>
        <v/>
      </c>
      <c r="G3273" s="43" t="str">
        <f>IF(A3273&lt;&gt;"",IF(A3273&lt;Data!$G$11*0.25,$C$13/$G$32,IF(A3273&gt;Data!$G$11*0.25,$C$13,$C$13*10)),"")</f>
        <v/>
      </c>
      <c r="H3273" s="43" t="str">
        <f>IF(A3273&lt;&gt;"",IF(Data!$G$9="constant",$C$13,IF(Data!$G$9="squeeze",G3273,F3273)),"")</f>
        <v/>
      </c>
      <c r="I3273" s="38" t="str">
        <f ca="1">IF(ISNUMBER(A3273),NORMINV(RAND(),0,IF(AND(Data!$G$9="squeeze",A3273&lt;Data!$G$11*0.25),$H$32,1)*$C$30*$C$13)*($C$14*$C$12),"")</f>
        <v/>
      </c>
      <c r="J3273" s="42" t="str">
        <f ca="1">IFERROR(IF(Data!$C$6="Real",B3273,I3273+J3272+($C$14*$C$12)*(NORMINV(RAND(),$C$15,CHOOSE($G$13,$C$13,F3273,G3273)))),"")</f>
        <v/>
      </c>
      <c r="K3273" s="88" t="str">
        <f>IF(ISNUMBER(A3273), IF($G$16="fixed",$G$17,MIN(H3273*Data!$C$7*$C$16*0.5,$C$17*Data!$C$7))*$C$12,"")</f>
        <v/>
      </c>
      <c r="L3273" s="42" t="str">
        <f t="shared" ca="1" si="1560"/>
        <v/>
      </c>
      <c r="M3273" s="44" t="str">
        <f t="shared" ca="1" si="1561"/>
        <v/>
      </c>
      <c r="N3273" s="44" t="str">
        <f t="shared" ca="1" si="1562"/>
        <v/>
      </c>
      <c r="O3273" s="108" t="str">
        <f t="shared" si="1546"/>
        <v/>
      </c>
      <c r="P3273" s="102" t="str">
        <f t="shared" si="1547"/>
        <v/>
      </c>
      <c r="Q3273" s="102" t="str">
        <f t="shared" si="1548"/>
        <v/>
      </c>
      <c r="R3273" s="120" t="str">
        <f t="shared" si="1549"/>
        <v/>
      </c>
      <c r="S3273" s="54" t="str">
        <f t="shared" si="1550"/>
        <v/>
      </c>
      <c r="T3273" s="5" t="str">
        <f t="shared" si="1551"/>
        <v/>
      </c>
      <c r="U3273" s="152" t="str">
        <f t="shared" si="1534"/>
        <v/>
      </c>
      <c r="V3273" s="152" t="str">
        <f t="shared" si="1535"/>
        <v/>
      </c>
      <c r="W3273" s="153" t="str">
        <f t="shared" si="1536"/>
        <v/>
      </c>
      <c r="X3273" s="153" t="str">
        <f t="shared" si="1537"/>
        <v/>
      </c>
      <c r="Y3273" s="153" t="str">
        <f t="shared" si="1538"/>
        <v/>
      </c>
      <c r="Z3273" s="153" t="str">
        <f t="shared" si="1539"/>
        <v/>
      </c>
      <c r="AA3273" s="152" t="str">
        <f t="shared" si="1540"/>
        <v/>
      </c>
      <c r="AB3273" s="152" t="str">
        <f t="shared" si="1541"/>
        <v/>
      </c>
      <c r="AC3273" s="154" t="str">
        <f t="shared" si="1552"/>
        <v/>
      </c>
      <c r="AD3273" s="154" t="str">
        <f t="shared" si="1553"/>
        <v/>
      </c>
      <c r="AE3273" s="3" t="str">
        <f t="shared" si="1554"/>
        <v/>
      </c>
      <c r="AF3273" s="3" t="str">
        <f t="shared" si="1555"/>
        <v/>
      </c>
      <c r="AG3273" s="3" t="str">
        <f t="shared" si="1556"/>
        <v/>
      </c>
      <c r="AH3273" s="4" t="str">
        <f t="shared" si="1557"/>
        <v/>
      </c>
      <c r="AI3273" s="75" t="str">
        <f t="shared" si="1558"/>
        <v/>
      </c>
      <c r="AJ3273" s="75" t="str">
        <f t="shared" si="1559"/>
        <v/>
      </c>
    </row>
    <row r="3274" spans="1:36">
      <c r="A3274" s="41" t="str">
        <f t="shared" si="1542"/>
        <v/>
      </c>
      <c r="B3274" s="150" t="str">
        <f>IF(ISNUMBER(A3274),INDEX('MetaTrader Import'!$H$13:$J$5893,TRUNC(((A3274-$A$39+1)-1)/3)+1,MOD((A3274-$A$39+1)-1,3)+1),"")</f>
        <v/>
      </c>
      <c r="C3274" s="43" t="str">
        <f t="shared" si="1543"/>
        <v/>
      </c>
      <c r="D3274" s="43" t="str">
        <f t="shared" ca="1" si="1533"/>
        <v/>
      </c>
      <c r="E3274" s="43" t="str">
        <f t="shared" si="1544"/>
        <v/>
      </c>
      <c r="F3274" s="43" t="str">
        <f t="shared" si="1545"/>
        <v/>
      </c>
      <c r="G3274" s="43" t="str">
        <f>IF(A3274&lt;&gt;"",IF(A3274&lt;Data!$G$11*0.25,$C$13/$G$32,IF(A3274&gt;Data!$G$11*0.25,$C$13,$C$13*10)),"")</f>
        <v/>
      </c>
      <c r="H3274" s="43" t="str">
        <f>IF(A3274&lt;&gt;"",IF(Data!$G$9="constant",$C$13,IF(Data!$G$9="squeeze",G3274,F3274)),"")</f>
        <v/>
      </c>
      <c r="I3274" s="38" t="str">
        <f ca="1">IF(ISNUMBER(A3274),NORMINV(RAND(),0,IF(AND(Data!$G$9="squeeze",A3274&lt;Data!$G$11*0.25),$H$32,1)*$C$30*$C$13)*($C$14*$C$12),"")</f>
        <v/>
      </c>
      <c r="J3274" s="42" t="str">
        <f ca="1">IFERROR(IF(Data!$C$6="Real",B3274,I3274+J3273+($C$14*$C$12)*(NORMINV(RAND(),$C$15,CHOOSE($G$13,$C$13,F3274,G3274)))),"")</f>
        <v/>
      </c>
      <c r="K3274" s="88" t="str">
        <f>IF(ISNUMBER(A3274), IF($G$16="fixed",$G$17,MIN(H3274*Data!$C$7*$C$16*0.5,$C$17*Data!$C$7))*$C$12,"")</f>
        <v/>
      </c>
      <c r="L3274" s="42" t="str">
        <f t="shared" ca="1" si="1560"/>
        <v/>
      </c>
      <c r="M3274" s="44" t="str">
        <f t="shared" ca="1" si="1561"/>
        <v/>
      </c>
      <c r="N3274" s="44" t="str">
        <f t="shared" ca="1" si="1562"/>
        <v/>
      </c>
      <c r="O3274" s="108" t="str">
        <f t="shared" si="1546"/>
        <v/>
      </c>
      <c r="P3274" s="102" t="str">
        <f t="shared" si="1547"/>
        <v/>
      </c>
      <c r="Q3274" s="102" t="str">
        <f t="shared" si="1548"/>
        <v/>
      </c>
      <c r="R3274" s="120" t="str">
        <f t="shared" si="1549"/>
        <v/>
      </c>
      <c r="S3274" s="54" t="str">
        <f t="shared" si="1550"/>
        <v/>
      </c>
      <c r="T3274" s="5" t="str">
        <f t="shared" si="1551"/>
        <v/>
      </c>
      <c r="U3274" s="152" t="str">
        <f t="shared" si="1534"/>
        <v/>
      </c>
      <c r="V3274" s="152" t="str">
        <f t="shared" si="1535"/>
        <v/>
      </c>
      <c r="W3274" s="153" t="str">
        <f t="shared" si="1536"/>
        <v/>
      </c>
      <c r="X3274" s="153" t="str">
        <f t="shared" si="1537"/>
        <v/>
      </c>
      <c r="Y3274" s="153" t="str">
        <f t="shared" si="1538"/>
        <v/>
      </c>
      <c r="Z3274" s="153" t="str">
        <f t="shared" si="1539"/>
        <v/>
      </c>
      <c r="AA3274" s="152" t="str">
        <f t="shared" si="1540"/>
        <v/>
      </c>
      <c r="AB3274" s="152" t="str">
        <f t="shared" si="1541"/>
        <v/>
      </c>
      <c r="AC3274" s="154" t="str">
        <f t="shared" si="1552"/>
        <v/>
      </c>
      <c r="AD3274" s="154" t="str">
        <f t="shared" si="1553"/>
        <v/>
      </c>
      <c r="AE3274" s="3" t="str">
        <f t="shared" si="1554"/>
        <v/>
      </c>
      <c r="AF3274" s="3" t="str">
        <f t="shared" si="1555"/>
        <v/>
      </c>
      <c r="AG3274" s="3" t="str">
        <f t="shared" si="1556"/>
        <v/>
      </c>
      <c r="AH3274" s="4" t="str">
        <f t="shared" si="1557"/>
        <v/>
      </c>
      <c r="AI3274" s="75" t="str">
        <f t="shared" si="1558"/>
        <v/>
      </c>
      <c r="AJ3274" s="75" t="str">
        <f t="shared" si="1559"/>
        <v/>
      </c>
    </row>
    <row r="3275" spans="1:36">
      <c r="A3275" s="41" t="str">
        <f t="shared" si="1542"/>
        <v/>
      </c>
      <c r="B3275" s="150" t="str">
        <f>IF(ISNUMBER(A3275),INDEX('MetaTrader Import'!$H$13:$J$5893,TRUNC(((A3275-$A$39+1)-1)/3)+1,MOD((A3275-$A$39+1)-1,3)+1),"")</f>
        <v/>
      </c>
      <c r="C3275" s="43" t="str">
        <f t="shared" si="1543"/>
        <v/>
      </c>
      <c r="D3275" s="43" t="str">
        <f t="shared" ca="1" si="1533"/>
        <v/>
      </c>
      <c r="E3275" s="43" t="str">
        <f t="shared" si="1544"/>
        <v/>
      </c>
      <c r="F3275" s="43" t="str">
        <f t="shared" si="1545"/>
        <v/>
      </c>
      <c r="G3275" s="43" t="str">
        <f>IF(A3275&lt;&gt;"",IF(A3275&lt;Data!$G$11*0.25,$C$13/$G$32,IF(A3275&gt;Data!$G$11*0.25,$C$13,$C$13*10)),"")</f>
        <v/>
      </c>
      <c r="H3275" s="43" t="str">
        <f>IF(A3275&lt;&gt;"",IF(Data!$G$9="constant",$C$13,IF(Data!$G$9="squeeze",G3275,F3275)),"")</f>
        <v/>
      </c>
      <c r="I3275" s="38" t="str">
        <f ca="1">IF(ISNUMBER(A3275),NORMINV(RAND(),0,IF(AND(Data!$G$9="squeeze",A3275&lt;Data!$G$11*0.25),$H$32,1)*$C$30*$C$13)*($C$14*$C$12),"")</f>
        <v/>
      </c>
      <c r="J3275" s="42" t="str">
        <f ca="1">IFERROR(IF(Data!$C$6="Real",B3275,I3275+J3274+($C$14*$C$12)*(NORMINV(RAND(),$C$15,CHOOSE($G$13,$C$13,F3275,G3275)))),"")</f>
        <v/>
      </c>
      <c r="K3275" s="88" t="str">
        <f>IF(ISNUMBER(A3275), IF($G$16="fixed",$G$17,MIN(H3275*Data!$C$7*$C$16*0.5,$C$17*Data!$C$7))*$C$12,"")</f>
        <v/>
      </c>
      <c r="L3275" s="42" t="str">
        <f t="shared" ca="1" si="1560"/>
        <v/>
      </c>
      <c r="M3275" s="44" t="str">
        <f t="shared" ca="1" si="1561"/>
        <v/>
      </c>
      <c r="N3275" s="44" t="str">
        <f t="shared" ca="1" si="1562"/>
        <v/>
      </c>
      <c r="O3275" s="108" t="str">
        <f t="shared" si="1546"/>
        <v/>
      </c>
      <c r="P3275" s="102" t="str">
        <f t="shared" si="1547"/>
        <v/>
      </c>
      <c r="Q3275" s="102" t="str">
        <f t="shared" si="1548"/>
        <v/>
      </c>
      <c r="R3275" s="120" t="str">
        <f t="shared" si="1549"/>
        <v/>
      </c>
      <c r="S3275" s="54" t="str">
        <f t="shared" si="1550"/>
        <v/>
      </c>
      <c r="T3275" s="5" t="str">
        <f t="shared" si="1551"/>
        <v/>
      </c>
      <c r="U3275" s="152" t="str">
        <f t="shared" si="1534"/>
        <v/>
      </c>
      <c r="V3275" s="152" t="str">
        <f t="shared" si="1535"/>
        <v/>
      </c>
      <c r="W3275" s="153" t="str">
        <f t="shared" si="1536"/>
        <v/>
      </c>
      <c r="X3275" s="153" t="str">
        <f t="shared" si="1537"/>
        <v/>
      </c>
      <c r="Y3275" s="153" t="str">
        <f t="shared" si="1538"/>
        <v/>
      </c>
      <c r="Z3275" s="153" t="str">
        <f t="shared" si="1539"/>
        <v/>
      </c>
      <c r="AA3275" s="152" t="str">
        <f t="shared" si="1540"/>
        <v/>
      </c>
      <c r="AB3275" s="152" t="str">
        <f t="shared" si="1541"/>
        <v/>
      </c>
      <c r="AC3275" s="154" t="str">
        <f t="shared" si="1552"/>
        <v/>
      </c>
      <c r="AD3275" s="154" t="str">
        <f t="shared" si="1553"/>
        <v/>
      </c>
      <c r="AE3275" s="3" t="str">
        <f t="shared" si="1554"/>
        <v/>
      </c>
      <c r="AF3275" s="3" t="str">
        <f t="shared" si="1555"/>
        <v/>
      </c>
      <c r="AG3275" s="3" t="str">
        <f t="shared" si="1556"/>
        <v/>
      </c>
      <c r="AH3275" s="4" t="str">
        <f t="shared" si="1557"/>
        <v/>
      </c>
      <c r="AI3275" s="75" t="str">
        <f t="shared" si="1558"/>
        <v/>
      </c>
      <c r="AJ3275" s="75" t="str">
        <f t="shared" si="1559"/>
        <v/>
      </c>
    </row>
    <row r="3276" spans="1:36">
      <c r="A3276" s="41" t="str">
        <f t="shared" si="1542"/>
        <v/>
      </c>
      <c r="B3276" s="150" t="str">
        <f>IF(ISNUMBER(A3276),INDEX('MetaTrader Import'!$H$13:$J$5893,TRUNC(((A3276-$A$39+1)-1)/3)+1,MOD((A3276-$A$39+1)-1,3)+1),"")</f>
        <v/>
      </c>
      <c r="C3276" s="43" t="str">
        <f t="shared" si="1543"/>
        <v/>
      </c>
      <c r="D3276" s="43" t="str">
        <f t="shared" ca="1" si="1533"/>
        <v/>
      </c>
      <c r="E3276" s="43" t="str">
        <f t="shared" si="1544"/>
        <v/>
      </c>
      <c r="F3276" s="43" t="str">
        <f t="shared" si="1545"/>
        <v/>
      </c>
      <c r="G3276" s="43" t="str">
        <f>IF(A3276&lt;&gt;"",IF(A3276&lt;Data!$G$11*0.25,$C$13/$G$32,IF(A3276&gt;Data!$G$11*0.25,$C$13,$C$13*10)),"")</f>
        <v/>
      </c>
      <c r="H3276" s="43" t="str">
        <f>IF(A3276&lt;&gt;"",IF(Data!$G$9="constant",$C$13,IF(Data!$G$9="squeeze",G3276,F3276)),"")</f>
        <v/>
      </c>
      <c r="I3276" s="38" t="str">
        <f ca="1">IF(ISNUMBER(A3276),NORMINV(RAND(),0,IF(AND(Data!$G$9="squeeze",A3276&lt;Data!$G$11*0.25),$H$32,1)*$C$30*$C$13)*($C$14*$C$12),"")</f>
        <v/>
      </c>
      <c r="J3276" s="42" t="str">
        <f ca="1">IFERROR(IF(Data!$C$6="Real",B3276,I3276+J3275+($C$14*$C$12)*(NORMINV(RAND(),$C$15,CHOOSE($G$13,$C$13,F3276,G3276)))),"")</f>
        <v/>
      </c>
      <c r="K3276" s="88" t="str">
        <f>IF(ISNUMBER(A3276), IF($G$16="fixed",$G$17,MIN(H3276*Data!$C$7*$C$16*0.5,$C$17*Data!$C$7))*$C$12,"")</f>
        <v/>
      </c>
      <c r="L3276" s="42" t="str">
        <f t="shared" ca="1" si="1560"/>
        <v/>
      </c>
      <c r="M3276" s="44" t="str">
        <f t="shared" ca="1" si="1561"/>
        <v/>
      </c>
      <c r="N3276" s="44" t="str">
        <f t="shared" ca="1" si="1562"/>
        <v/>
      </c>
      <c r="O3276" s="108" t="str">
        <f t="shared" si="1546"/>
        <v/>
      </c>
      <c r="P3276" s="102" t="str">
        <f t="shared" si="1547"/>
        <v/>
      </c>
      <c r="Q3276" s="102" t="str">
        <f t="shared" si="1548"/>
        <v/>
      </c>
      <c r="R3276" s="120" t="str">
        <f t="shared" si="1549"/>
        <v/>
      </c>
      <c r="S3276" s="54" t="str">
        <f t="shared" si="1550"/>
        <v/>
      </c>
      <c r="T3276" s="5" t="str">
        <f t="shared" si="1551"/>
        <v/>
      </c>
      <c r="U3276" s="152" t="str">
        <f t="shared" si="1534"/>
        <v/>
      </c>
      <c r="V3276" s="152" t="str">
        <f t="shared" si="1535"/>
        <v/>
      </c>
      <c r="W3276" s="153" t="str">
        <f t="shared" si="1536"/>
        <v/>
      </c>
      <c r="X3276" s="153" t="str">
        <f t="shared" si="1537"/>
        <v/>
      </c>
      <c r="Y3276" s="153" t="str">
        <f t="shared" si="1538"/>
        <v/>
      </c>
      <c r="Z3276" s="153" t="str">
        <f t="shared" si="1539"/>
        <v/>
      </c>
      <c r="AA3276" s="152" t="str">
        <f t="shared" si="1540"/>
        <v/>
      </c>
      <c r="AB3276" s="152" t="str">
        <f t="shared" si="1541"/>
        <v/>
      </c>
      <c r="AC3276" s="154" t="str">
        <f t="shared" si="1552"/>
        <v/>
      </c>
      <c r="AD3276" s="154" t="str">
        <f t="shared" si="1553"/>
        <v/>
      </c>
      <c r="AE3276" s="3" t="str">
        <f t="shared" si="1554"/>
        <v/>
      </c>
      <c r="AF3276" s="3" t="str">
        <f t="shared" si="1555"/>
        <v/>
      </c>
      <c r="AG3276" s="3" t="str">
        <f t="shared" si="1556"/>
        <v/>
      </c>
      <c r="AH3276" s="4" t="str">
        <f t="shared" si="1557"/>
        <v/>
      </c>
      <c r="AI3276" s="75" t="str">
        <f t="shared" si="1558"/>
        <v/>
      </c>
      <c r="AJ3276" s="75" t="str">
        <f t="shared" si="1559"/>
        <v/>
      </c>
    </row>
    <row r="3277" spans="1:36">
      <c r="A3277" s="41" t="str">
        <f t="shared" si="1542"/>
        <v/>
      </c>
      <c r="B3277" s="150" t="str">
        <f>IF(ISNUMBER(A3277),INDEX('MetaTrader Import'!$H$13:$J$5893,TRUNC(((A3277-$A$39+1)-1)/3)+1,MOD((A3277-$A$39+1)-1,3)+1),"")</f>
        <v/>
      </c>
      <c r="C3277" s="43" t="str">
        <f t="shared" si="1543"/>
        <v/>
      </c>
      <c r="D3277" s="43" t="str">
        <f t="shared" ca="1" si="1533"/>
        <v/>
      </c>
      <c r="E3277" s="43" t="str">
        <f t="shared" si="1544"/>
        <v/>
      </c>
      <c r="F3277" s="43" t="str">
        <f t="shared" si="1545"/>
        <v/>
      </c>
      <c r="G3277" s="43" t="str">
        <f>IF(A3277&lt;&gt;"",IF(A3277&lt;Data!$G$11*0.25,$C$13/$G$32,IF(A3277&gt;Data!$G$11*0.25,$C$13,$C$13*10)),"")</f>
        <v/>
      </c>
      <c r="H3277" s="43" t="str">
        <f>IF(A3277&lt;&gt;"",IF(Data!$G$9="constant",$C$13,IF(Data!$G$9="squeeze",G3277,F3277)),"")</f>
        <v/>
      </c>
      <c r="I3277" s="38" t="str">
        <f ca="1">IF(ISNUMBER(A3277),NORMINV(RAND(),0,IF(AND(Data!$G$9="squeeze",A3277&lt;Data!$G$11*0.25),$H$32,1)*$C$30*$C$13)*($C$14*$C$12),"")</f>
        <v/>
      </c>
      <c r="J3277" s="42" t="str">
        <f ca="1">IFERROR(IF(Data!$C$6="Real",B3277,I3277+J3276+($C$14*$C$12)*(NORMINV(RAND(),$C$15,CHOOSE($G$13,$C$13,F3277,G3277)))),"")</f>
        <v/>
      </c>
      <c r="K3277" s="88" t="str">
        <f>IF(ISNUMBER(A3277), IF($G$16="fixed",$G$17,MIN(H3277*Data!$C$7*$C$16*0.5,$C$17*Data!$C$7))*$C$12,"")</f>
        <v/>
      </c>
      <c r="L3277" s="42" t="str">
        <f t="shared" ca="1" si="1560"/>
        <v/>
      </c>
      <c r="M3277" s="44" t="str">
        <f t="shared" ca="1" si="1561"/>
        <v/>
      </c>
      <c r="N3277" s="44" t="str">
        <f t="shared" ca="1" si="1562"/>
        <v/>
      </c>
      <c r="O3277" s="108" t="str">
        <f t="shared" si="1546"/>
        <v/>
      </c>
      <c r="P3277" s="102" t="str">
        <f t="shared" si="1547"/>
        <v/>
      </c>
      <c r="Q3277" s="102" t="str">
        <f t="shared" si="1548"/>
        <v/>
      </c>
      <c r="R3277" s="120" t="str">
        <f t="shared" si="1549"/>
        <v/>
      </c>
      <c r="S3277" s="54" t="str">
        <f t="shared" si="1550"/>
        <v/>
      </c>
      <c r="T3277" s="5" t="str">
        <f t="shared" si="1551"/>
        <v/>
      </c>
      <c r="U3277" s="152" t="str">
        <f t="shared" si="1534"/>
        <v/>
      </c>
      <c r="V3277" s="152" t="str">
        <f t="shared" si="1535"/>
        <v/>
      </c>
      <c r="W3277" s="153" t="str">
        <f t="shared" si="1536"/>
        <v/>
      </c>
      <c r="X3277" s="153" t="str">
        <f t="shared" si="1537"/>
        <v/>
      </c>
      <c r="Y3277" s="153" t="str">
        <f t="shared" si="1538"/>
        <v/>
      </c>
      <c r="Z3277" s="153" t="str">
        <f t="shared" si="1539"/>
        <v/>
      </c>
      <c r="AA3277" s="152" t="str">
        <f t="shared" si="1540"/>
        <v/>
      </c>
      <c r="AB3277" s="152" t="str">
        <f t="shared" si="1541"/>
        <v/>
      </c>
      <c r="AC3277" s="154" t="str">
        <f t="shared" si="1552"/>
        <v/>
      </c>
      <c r="AD3277" s="154" t="str">
        <f t="shared" si="1553"/>
        <v/>
      </c>
      <c r="AE3277" s="3" t="str">
        <f t="shared" si="1554"/>
        <v/>
      </c>
      <c r="AF3277" s="3" t="str">
        <f t="shared" si="1555"/>
        <v/>
      </c>
      <c r="AG3277" s="3" t="str">
        <f t="shared" si="1556"/>
        <v/>
      </c>
      <c r="AH3277" s="4" t="str">
        <f t="shared" si="1557"/>
        <v/>
      </c>
      <c r="AI3277" s="75" t="str">
        <f t="shared" si="1558"/>
        <v/>
      </c>
      <c r="AJ3277" s="75" t="str">
        <f t="shared" si="1559"/>
        <v/>
      </c>
    </row>
    <row r="3278" spans="1:36">
      <c r="A3278" s="41" t="str">
        <f t="shared" si="1542"/>
        <v/>
      </c>
      <c r="B3278" s="150" t="str">
        <f>IF(ISNUMBER(A3278),INDEX('MetaTrader Import'!$H$13:$J$5893,TRUNC(((A3278-$A$39+1)-1)/3)+1,MOD((A3278-$A$39+1)-1,3)+1),"")</f>
        <v/>
      </c>
      <c r="C3278" s="43" t="str">
        <f t="shared" si="1543"/>
        <v/>
      </c>
      <c r="D3278" s="43" t="str">
        <f t="shared" ca="1" si="1533"/>
        <v/>
      </c>
      <c r="E3278" s="43" t="str">
        <f t="shared" si="1544"/>
        <v/>
      </c>
      <c r="F3278" s="43" t="str">
        <f t="shared" si="1545"/>
        <v/>
      </c>
      <c r="G3278" s="43" t="str">
        <f>IF(A3278&lt;&gt;"",IF(A3278&lt;Data!$G$11*0.25,$C$13/$G$32,IF(A3278&gt;Data!$G$11*0.25,$C$13,$C$13*10)),"")</f>
        <v/>
      </c>
      <c r="H3278" s="43" t="str">
        <f>IF(A3278&lt;&gt;"",IF(Data!$G$9="constant",$C$13,IF(Data!$G$9="squeeze",G3278,F3278)),"")</f>
        <v/>
      </c>
      <c r="I3278" s="38" t="str">
        <f ca="1">IF(ISNUMBER(A3278),NORMINV(RAND(),0,IF(AND(Data!$G$9="squeeze",A3278&lt;Data!$G$11*0.25),$H$32,1)*$C$30*$C$13)*($C$14*$C$12),"")</f>
        <v/>
      </c>
      <c r="J3278" s="42" t="str">
        <f ca="1">IFERROR(IF(Data!$C$6="Real",B3278,I3278+J3277+($C$14*$C$12)*(NORMINV(RAND(),$C$15,CHOOSE($G$13,$C$13,F3278,G3278)))),"")</f>
        <v/>
      </c>
      <c r="K3278" s="88" t="str">
        <f>IF(ISNUMBER(A3278), IF($G$16="fixed",$G$17,MIN(H3278*Data!$C$7*$C$16*0.5,$C$17*Data!$C$7))*$C$12,"")</f>
        <v/>
      </c>
      <c r="L3278" s="42" t="str">
        <f t="shared" ca="1" si="1560"/>
        <v/>
      </c>
      <c r="M3278" s="44" t="str">
        <f t="shared" ca="1" si="1561"/>
        <v/>
      </c>
      <c r="N3278" s="44" t="str">
        <f t="shared" ca="1" si="1562"/>
        <v/>
      </c>
      <c r="O3278" s="108" t="str">
        <f t="shared" si="1546"/>
        <v/>
      </c>
      <c r="P3278" s="102" t="str">
        <f t="shared" si="1547"/>
        <v/>
      </c>
      <c r="Q3278" s="102" t="str">
        <f t="shared" si="1548"/>
        <v/>
      </c>
      <c r="R3278" s="120" t="str">
        <f t="shared" si="1549"/>
        <v/>
      </c>
      <c r="S3278" s="54" t="str">
        <f t="shared" si="1550"/>
        <v/>
      </c>
      <c r="T3278" s="5" t="str">
        <f t="shared" si="1551"/>
        <v/>
      </c>
      <c r="U3278" s="152" t="str">
        <f t="shared" si="1534"/>
        <v/>
      </c>
      <c r="V3278" s="152" t="str">
        <f t="shared" si="1535"/>
        <v/>
      </c>
      <c r="W3278" s="153" t="str">
        <f t="shared" si="1536"/>
        <v/>
      </c>
      <c r="X3278" s="153" t="str">
        <f t="shared" si="1537"/>
        <v/>
      </c>
      <c r="Y3278" s="153" t="str">
        <f t="shared" si="1538"/>
        <v/>
      </c>
      <c r="Z3278" s="153" t="str">
        <f t="shared" si="1539"/>
        <v/>
      </c>
      <c r="AA3278" s="152" t="str">
        <f t="shared" si="1540"/>
        <v/>
      </c>
      <c r="AB3278" s="152" t="str">
        <f t="shared" si="1541"/>
        <v/>
      </c>
      <c r="AC3278" s="154" t="str">
        <f t="shared" si="1552"/>
        <v/>
      </c>
      <c r="AD3278" s="154" t="str">
        <f t="shared" si="1553"/>
        <v/>
      </c>
      <c r="AE3278" s="3" t="str">
        <f t="shared" si="1554"/>
        <v/>
      </c>
      <c r="AF3278" s="3" t="str">
        <f t="shared" si="1555"/>
        <v/>
      </c>
      <c r="AG3278" s="3" t="str">
        <f t="shared" si="1556"/>
        <v/>
      </c>
      <c r="AH3278" s="4" t="str">
        <f t="shared" si="1557"/>
        <v/>
      </c>
      <c r="AI3278" s="75" t="str">
        <f t="shared" si="1558"/>
        <v/>
      </c>
      <c r="AJ3278" s="75" t="str">
        <f t="shared" si="1559"/>
        <v/>
      </c>
    </row>
    <row r="3279" spans="1:36">
      <c r="A3279" s="41" t="str">
        <f t="shared" si="1542"/>
        <v/>
      </c>
      <c r="B3279" s="150" t="str">
        <f>IF(ISNUMBER(A3279),INDEX('MetaTrader Import'!$H$13:$J$5893,TRUNC(((A3279-$A$39+1)-1)/3)+1,MOD((A3279-$A$39+1)-1,3)+1),"")</f>
        <v/>
      </c>
      <c r="C3279" s="43" t="str">
        <f t="shared" si="1543"/>
        <v/>
      </c>
      <c r="D3279" s="43" t="str">
        <f t="shared" ca="1" si="1533"/>
        <v/>
      </c>
      <c r="E3279" s="43" t="str">
        <f t="shared" si="1544"/>
        <v/>
      </c>
      <c r="F3279" s="43" t="str">
        <f t="shared" si="1545"/>
        <v/>
      </c>
      <c r="G3279" s="43" t="str">
        <f>IF(A3279&lt;&gt;"",IF(A3279&lt;Data!$G$11*0.25,$C$13/$G$32,IF(A3279&gt;Data!$G$11*0.25,$C$13,$C$13*10)),"")</f>
        <v/>
      </c>
      <c r="H3279" s="43" t="str">
        <f>IF(A3279&lt;&gt;"",IF(Data!$G$9="constant",$C$13,IF(Data!$G$9="squeeze",G3279,F3279)),"")</f>
        <v/>
      </c>
      <c r="I3279" s="38" t="str">
        <f ca="1">IF(ISNUMBER(A3279),NORMINV(RAND(),0,IF(AND(Data!$G$9="squeeze",A3279&lt;Data!$G$11*0.25),$H$32,1)*$C$30*$C$13)*($C$14*$C$12),"")</f>
        <v/>
      </c>
      <c r="J3279" s="42" t="str">
        <f ca="1">IFERROR(IF(Data!$C$6="Real",B3279,I3279+J3278+($C$14*$C$12)*(NORMINV(RAND(),$C$15,CHOOSE($G$13,$C$13,F3279,G3279)))),"")</f>
        <v/>
      </c>
      <c r="K3279" s="88" t="str">
        <f>IF(ISNUMBER(A3279), IF($G$16="fixed",$G$17,MIN(H3279*Data!$C$7*$C$16*0.5,$C$17*Data!$C$7))*$C$12,"")</f>
        <v/>
      </c>
      <c r="L3279" s="42" t="str">
        <f t="shared" ca="1" si="1560"/>
        <v/>
      </c>
      <c r="M3279" s="44" t="str">
        <f t="shared" ca="1" si="1561"/>
        <v/>
      </c>
      <c r="N3279" s="44" t="str">
        <f t="shared" ca="1" si="1562"/>
        <v/>
      </c>
      <c r="O3279" s="108" t="str">
        <f t="shared" si="1546"/>
        <v/>
      </c>
      <c r="P3279" s="102" t="str">
        <f t="shared" si="1547"/>
        <v/>
      </c>
      <c r="Q3279" s="102" t="str">
        <f t="shared" si="1548"/>
        <v/>
      </c>
      <c r="R3279" s="120" t="str">
        <f t="shared" si="1549"/>
        <v/>
      </c>
      <c r="S3279" s="54" t="str">
        <f t="shared" si="1550"/>
        <v/>
      </c>
      <c r="T3279" s="5" t="str">
        <f t="shared" si="1551"/>
        <v/>
      </c>
      <c r="U3279" s="152" t="str">
        <f t="shared" si="1534"/>
        <v/>
      </c>
      <c r="V3279" s="152" t="str">
        <f t="shared" si="1535"/>
        <v/>
      </c>
      <c r="W3279" s="153" t="str">
        <f t="shared" si="1536"/>
        <v/>
      </c>
      <c r="X3279" s="153" t="str">
        <f t="shared" si="1537"/>
        <v/>
      </c>
      <c r="Y3279" s="153" t="str">
        <f t="shared" si="1538"/>
        <v/>
      </c>
      <c r="Z3279" s="153" t="str">
        <f t="shared" si="1539"/>
        <v/>
      </c>
      <c r="AA3279" s="152" t="str">
        <f t="shared" si="1540"/>
        <v/>
      </c>
      <c r="AB3279" s="152" t="str">
        <f t="shared" si="1541"/>
        <v/>
      </c>
      <c r="AC3279" s="154" t="str">
        <f t="shared" si="1552"/>
        <v/>
      </c>
      <c r="AD3279" s="154" t="str">
        <f t="shared" si="1553"/>
        <v/>
      </c>
      <c r="AE3279" s="3" t="str">
        <f t="shared" si="1554"/>
        <v/>
      </c>
      <c r="AF3279" s="3" t="str">
        <f t="shared" si="1555"/>
        <v/>
      </c>
      <c r="AG3279" s="3" t="str">
        <f t="shared" si="1556"/>
        <v/>
      </c>
      <c r="AH3279" s="4" t="str">
        <f t="shared" si="1557"/>
        <v/>
      </c>
      <c r="AI3279" s="75" t="str">
        <f t="shared" si="1558"/>
        <v/>
      </c>
      <c r="AJ3279" s="75" t="str">
        <f t="shared" si="1559"/>
        <v/>
      </c>
    </row>
    <row r="3280" spans="1:36">
      <c r="A3280" s="41" t="str">
        <f t="shared" si="1542"/>
        <v/>
      </c>
      <c r="B3280" s="150" t="str">
        <f>IF(ISNUMBER(A3280),INDEX('MetaTrader Import'!$H$13:$J$5893,TRUNC(((A3280-$A$39+1)-1)/3)+1,MOD((A3280-$A$39+1)-1,3)+1),"")</f>
        <v/>
      </c>
      <c r="C3280" s="43" t="str">
        <f t="shared" si="1543"/>
        <v/>
      </c>
      <c r="D3280" s="43" t="str">
        <f t="shared" ca="1" si="1533"/>
        <v/>
      </c>
      <c r="E3280" s="43" t="str">
        <f t="shared" si="1544"/>
        <v/>
      </c>
      <c r="F3280" s="43" t="str">
        <f t="shared" si="1545"/>
        <v/>
      </c>
      <c r="G3280" s="43" t="str">
        <f>IF(A3280&lt;&gt;"",IF(A3280&lt;Data!$G$11*0.25,$C$13/$G$32,IF(A3280&gt;Data!$G$11*0.25,$C$13,$C$13*10)),"")</f>
        <v/>
      </c>
      <c r="H3280" s="43" t="str">
        <f>IF(A3280&lt;&gt;"",IF(Data!$G$9="constant",$C$13,IF(Data!$G$9="squeeze",G3280,F3280)),"")</f>
        <v/>
      </c>
      <c r="I3280" s="38" t="str">
        <f ca="1">IF(ISNUMBER(A3280),NORMINV(RAND(),0,IF(AND(Data!$G$9="squeeze",A3280&lt;Data!$G$11*0.25),$H$32,1)*$C$30*$C$13)*($C$14*$C$12),"")</f>
        <v/>
      </c>
      <c r="J3280" s="42" t="str">
        <f ca="1">IFERROR(IF(Data!$C$6="Real",B3280,I3280+J3279+($C$14*$C$12)*(NORMINV(RAND(),$C$15,CHOOSE($G$13,$C$13,F3280,G3280)))),"")</f>
        <v/>
      </c>
      <c r="K3280" s="88" t="str">
        <f>IF(ISNUMBER(A3280), IF($G$16="fixed",$G$17,MIN(H3280*Data!$C$7*$C$16*0.5,$C$17*Data!$C$7))*$C$12,"")</f>
        <v/>
      </c>
      <c r="L3280" s="42" t="str">
        <f t="shared" ca="1" si="1560"/>
        <v/>
      </c>
      <c r="M3280" s="44" t="str">
        <f t="shared" ca="1" si="1561"/>
        <v/>
      </c>
      <c r="N3280" s="44" t="str">
        <f t="shared" ca="1" si="1562"/>
        <v/>
      </c>
      <c r="O3280" s="108" t="str">
        <f t="shared" si="1546"/>
        <v/>
      </c>
      <c r="P3280" s="102" t="str">
        <f t="shared" si="1547"/>
        <v/>
      </c>
      <c r="Q3280" s="102" t="str">
        <f t="shared" si="1548"/>
        <v/>
      </c>
      <c r="R3280" s="120" t="str">
        <f t="shared" si="1549"/>
        <v/>
      </c>
      <c r="S3280" s="54" t="str">
        <f t="shared" si="1550"/>
        <v/>
      </c>
      <c r="T3280" s="5" t="str">
        <f t="shared" si="1551"/>
        <v/>
      </c>
      <c r="U3280" s="152" t="str">
        <f t="shared" si="1534"/>
        <v/>
      </c>
      <c r="V3280" s="152" t="str">
        <f t="shared" si="1535"/>
        <v/>
      </c>
      <c r="W3280" s="153" t="str">
        <f t="shared" si="1536"/>
        <v/>
      </c>
      <c r="X3280" s="153" t="str">
        <f t="shared" si="1537"/>
        <v/>
      </c>
      <c r="Y3280" s="153" t="str">
        <f t="shared" si="1538"/>
        <v/>
      </c>
      <c r="Z3280" s="153" t="str">
        <f t="shared" si="1539"/>
        <v/>
      </c>
      <c r="AA3280" s="152" t="str">
        <f t="shared" si="1540"/>
        <v/>
      </c>
      <c r="AB3280" s="152" t="str">
        <f t="shared" si="1541"/>
        <v/>
      </c>
      <c r="AC3280" s="154" t="str">
        <f t="shared" si="1552"/>
        <v/>
      </c>
      <c r="AD3280" s="154" t="str">
        <f t="shared" si="1553"/>
        <v/>
      </c>
      <c r="AE3280" s="3" t="str">
        <f t="shared" si="1554"/>
        <v/>
      </c>
      <c r="AF3280" s="3" t="str">
        <f t="shared" si="1555"/>
        <v/>
      </c>
      <c r="AG3280" s="3" t="str">
        <f t="shared" si="1556"/>
        <v/>
      </c>
      <c r="AH3280" s="4" t="str">
        <f t="shared" si="1557"/>
        <v/>
      </c>
      <c r="AI3280" s="75" t="str">
        <f t="shared" si="1558"/>
        <v/>
      </c>
      <c r="AJ3280" s="75" t="str">
        <f t="shared" si="1559"/>
        <v/>
      </c>
    </row>
    <row r="3281" spans="1:36">
      <c r="A3281" s="41" t="str">
        <f t="shared" si="1542"/>
        <v/>
      </c>
      <c r="B3281" s="150" t="str">
        <f>IF(ISNUMBER(A3281),INDEX('MetaTrader Import'!$H$13:$J$5893,TRUNC(((A3281-$A$39+1)-1)/3)+1,MOD((A3281-$A$39+1)-1,3)+1),"")</f>
        <v/>
      </c>
      <c r="C3281" s="43" t="str">
        <f t="shared" si="1543"/>
        <v/>
      </c>
      <c r="D3281" s="43" t="str">
        <f t="shared" ca="1" si="1533"/>
        <v/>
      </c>
      <c r="E3281" s="43" t="str">
        <f t="shared" si="1544"/>
        <v/>
      </c>
      <c r="F3281" s="43" t="str">
        <f t="shared" si="1545"/>
        <v/>
      </c>
      <c r="G3281" s="43" t="str">
        <f>IF(A3281&lt;&gt;"",IF(A3281&lt;Data!$G$11*0.25,$C$13/$G$32,IF(A3281&gt;Data!$G$11*0.25,$C$13,$C$13*10)),"")</f>
        <v/>
      </c>
      <c r="H3281" s="43" t="str">
        <f>IF(A3281&lt;&gt;"",IF(Data!$G$9="constant",$C$13,IF(Data!$G$9="squeeze",G3281,F3281)),"")</f>
        <v/>
      </c>
      <c r="I3281" s="38" t="str">
        <f ca="1">IF(ISNUMBER(A3281),NORMINV(RAND(),0,IF(AND(Data!$G$9="squeeze",A3281&lt;Data!$G$11*0.25),$H$32,1)*$C$30*$C$13)*($C$14*$C$12),"")</f>
        <v/>
      </c>
      <c r="J3281" s="42" t="str">
        <f ca="1">IFERROR(IF(Data!$C$6="Real",B3281,I3281+J3280+($C$14*$C$12)*(NORMINV(RAND(),$C$15,CHOOSE($G$13,$C$13,F3281,G3281)))),"")</f>
        <v/>
      </c>
      <c r="K3281" s="88" t="str">
        <f>IF(ISNUMBER(A3281), IF($G$16="fixed",$G$17,MIN(H3281*Data!$C$7*$C$16*0.5,$C$17*Data!$C$7))*$C$12,"")</f>
        <v/>
      </c>
      <c r="L3281" s="42" t="str">
        <f t="shared" ca="1" si="1560"/>
        <v/>
      </c>
      <c r="M3281" s="44" t="str">
        <f t="shared" ca="1" si="1561"/>
        <v/>
      </c>
      <c r="N3281" s="44" t="str">
        <f t="shared" ca="1" si="1562"/>
        <v/>
      </c>
      <c r="O3281" s="108" t="str">
        <f t="shared" si="1546"/>
        <v/>
      </c>
      <c r="P3281" s="102" t="str">
        <f t="shared" si="1547"/>
        <v/>
      </c>
      <c r="Q3281" s="102" t="str">
        <f t="shared" si="1548"/>
        <v/>
      </c>
      <c r="R3281" s="120" t="str">
        <f t="shared" si="1549"/>
        <v/>
      </c>
      <c r="S3281" s="54" t="str">
        <f t="shared" si="1550"/>
        <v/>
      </c>
      <c r="T3281" s="5" t="str">
        <f t="shared" si="1551"/>
        <v/>
      </c>
      <c r="U3281" s="152" t="str">
        <f t="shared" si="1534"/>
        <v/>
      </c>
      <c r="V3281" s="152" t="str">
        <f t="shared" si="1535"/>
        <v/>
      </c>
      <c r="W3281" s="153" t="str">
        <f t="shared" si="1536"/>
        <v/>
      </c>
      <c r="X3281" s="153" t="str">
        <f t="shared" si="1537"/>
        <v/>
      </c>
      <c r="Y3281" s="153" t="str">
        <f t="shared" si="1538"/>
        <v/>
      </c>
      <c r="Z3281" s="153" t="str">
        <f t="shared" si="1539"/>
        <v/>
      </c>
      <c r="AA3281" s="152" t="str">
        <f t="shared" si="1540"/>
        <v/>
      </c>
      <c r="AB3281" s="152" t="str">
        <f t="shared" si="1541"/>
        <v/>
      </c>
      <c r="AC3281" s="154" t="str">
        <f t="shared" si="1552"/>
        <v/>
      </c>
      <c r="AD3281" s="154" t="str">
        <f t="shared" si="1553"/>
        <v/>
      </c>
      <c r="AE3281" s="3" t="str">
        <f t="shared" si="1554"/>
        <v/>
      </c>
      <c r="AF3281" s="3" t="str">
        <f t="shared" si="1555"/>
        <v/>
      </c>
      <c r="AG3281" s="3" t="str">
        <f t="shared" si="1556"/>
        <v/>
      </c>
      <c r="AH3281" s="4" t="str">
        <f t="shared" si="1557"/>
        <v/>
      </c>
      <c r="AI3281" s="75" t="str">
        <f t="shared" si="1558"/>
        <v/>
      </c>
      <c r="AJ3281" s="75" t="str">
        <f t="shared" si="1559"/>
        <v/>
      </c>
    </row>
    <row r="3282" spans="1:36">
      <c r="A3282" s="41" t="str">
        <f t="shared" si="1542"/>
        <v/>
      </c>
      <c r="B3282" s="150" t="str">
        <f>IF(ISNUMBER(A3282),INDEX('MetaTrader Import'!$H$13:$J$5893,TRUNC(((A3282-$A$39+1)-1)/3)+1,MOD((A3282-$A$39+1)-1,3)+1),"")</f>
        <v/>
      </c>
      <c r="C3282" s="43" t="str">
        <f t="shared" si="1543"/>
        <v/>
      </c>
      <c r="D3282" s="43" t="str">
        <f t="shared" ca="1" si="1533"/>
        <v/>
      </c>
      <c r="E3282" s="43" t="str">
        <f t="shared" si="1544"/>
        <v/>
      </c>
      <c r="F3282" s="43" t="str">
        <f t="shared" si="1545"/>
        <v/>
      </c>
      <c r="G3282" s="43" t="str">
        <f>IF(A3282&lt;&gt;"",IF(A3282&lt;Data!$G$11*0.25,$C$13/$G$32,IF(A3282&gt;Data!$G$11*0.25,$C$13,$C$13*10)),"")</f>
        <v/>
      </c>
      <c r="H3282" s="43" t="str">
        <f>IF(A3282&lt;&gt;"",IF(Data!$G$9="constant",$C$13,IF(Data!$G$9="squeeze",G3282,F3282)),"")</f>
        <v/>
      </c>
      <c r="I3282" s="38" t="str">
        <f ca="1">IF(ISNUMBER(A3282),NORMINV(RAND(),0,IF(AND(Data!$G$9="squeeze",A3282&lt;Data!$G$11*0.25),$H$32,1)*$C$30*$C$13)*($C$14*$C$12),"")</f>
        <v/>
      </c>
      <c r="J3282" s="42" t="str">
        <f ca="1">IFERROR(IF(Data!$C$6="Real",B3282,I3282+J3281+($C$14*$C$12)*(NORMINV(RAND(),$C$15,CHOOSE($G$13,$C$13,F3282,G3282)))),"")</f>
        <v/>
      </c>
      <c r="K3282" s="88" t="str">
        <f>IF(ISNUMBER(A3282), IF($G$16="fixed",$G$17,MIN(H3282*Data!$C$7*$C$16*0.5,$C$17*Data!$C$7))*$C$12,"")</f>
        <v/>
      </c>
      <c r="L3282" s="42" t="str">
        <f t="shared" ca="1" si="1560"/>
        <v/>
      </c>
      <c r="M3282" s="44" t="str">
        <f t="shared" ca="1" si="1561"/>
        <v/>
      </c>
      <c r="N3282" s="44" t="str">
        <f t="shared" ca="1" si="1562"/>
        <v/>
      </c>
      <c r="O3282" s="108" t="str">
        <f t="shared" si="1546"/>
        <v/>
      </c>
      <c r="P3282" s="102" t="str">
        <f t="shared" si="1547"/>
        <v/>
      </c>
      <c r="Q3282" s="102" t="str">
        <f t="shared" si="1548"/>
        <v/>
      </c>
      <c r="R3282" s="120" t="str">
        <f t="shared" si="1549"/>
        <v/>
      </c>
      <c r="S3282" s="54" t="str">
        <f t="shared" si="1550"/>
        <v/>
      </c>
      <c r="T3282" s="5" t="str">
        <f t="shared" si="1551"/>
        <v/>
      </c>
      <c r="U3282" s="152" t="str">
        <f t="shared" si="1534"/>
        <v/>
      </c>
      <c r="V3282" s="152" t="str">
        <f t="shared" si="1535"/>
        <v/>
      </c>
      <c r="W3282" s="153" t="str">
        <f t="shared" si="1536"/>
        <v/>
      </c>
      <c r="X3282" s="153" t="str">
        <f t="shared" si="1537"/>
        <v/>
      </c>
      <c r="Y3282" s="153" t="str">
        <f t="shared" si="1538"/>
        <v/>
      </c>
      <c r="Z3282" s="153" t="str">
        <f t="shared" si="1539"/>
        <v/>
      </c>
      <c r="AA3282" s="152" t="str">
        <f t="shared" si="1540"/>
        <v/>
      </c>
      <c r="AB3282" s="152" t="str">
        <f t="shared" si="1541"/>
        <v/>
      </c>
      <c r="AC3282" s="154" t="str">
        <f t="shared" si="1552"/>
        <v/>
      </c>
      <c r="AD3282" s="154" t="str">
        <f t="shared" si="1553"/>
        <v/>
      </c>
      <c r="AE3282" s="3" t="str">
        <f t="shared" si="1554"/>
        <v/>
      </c>
      <c r="AF3282" s="3" t="str">
        <f t="shared" si="1555"/>
        <v/>
      </c>
      <c r="AG3282" s="3" t="str">
        <f t="shared" si="1556"/>
        <v/>
      </c>
      <c r="AH3282" s="4" t="str">
        <f t="shared" si="1557"/>
        <v/>
      </c>
      <c r="AI3282" s="75" t="str">
        <f t="shared" si="1558"/>
        <v/>
      </c>
      <c r="AJ3282" s="75" t="str">
        <f t="shared" si="1559"/>
        <v/>
      </c>
    </row>
    <row r="3283" spans="1:36">
      <c r="A3283" s="41" t="str">
        <f t="shared" si="1542"/>
        <v/>
      </c>
      <c r="B3283" s="150" t="str">
        <f>IF(ISNUMBER(A3283),INDEX('MetaTrader Import'!$H$13:$J$5893,TRUNC(((A3283-$A$39+1)-1)/3)+1,MOD((A3283-$A$39+1)-1,3)+1),"")</f>
        <v/>
      </c>
      <c r="C3283" s="43" t="str">
        <f t="shared" si="1543"/>
        <v/>
      </c>
      <c r="D3283" s="43" t="str">
        <f t="shared" ca="1" si="1533"/>
        <v/>
      </c>
      <c r="E3283" s="43" t="str">
        <f t="shared" si="1544"/>
        <v/>
      </c>
      <c r="F3283" s="43" t="str">
        <f t="shared" si="1545"/>
        <v/>
      </c>
      <c r="G3283" s="43" t="str">
        <f>IF(A3283&lt;&gt;"",IF(A3283&lt;Data!$G$11*0.25,$C$13/$G$32,IF(A3283&gt;Data!$G$11*0.25,$C$13,$C$13*10)),"")</f>
        <v/>
      </c>
      <c r="H3283" s="43" t="str">
        <f>IF(A3283&lt;&gt;"",IF(Data!$G$9="constant",$C$13,IF(Data!$G$9="squeeze",G3283,F3283)),"")</f>
        <v/>
      </c>
      <c r="I3283" s="38" t="str">
        <f ca="1">IF(ISNUMBER(A3283),NORMINV(RAND(),0,IF(AND(Data!$G$9="squeeze",A3283&lt;Data!$G$11*0.25),$H$32,1)*$C$30*$C$13)*($C$14*$C$12),"")</f>
        <v/>
      </c>
      <c r="J3283" s="42" t="str">
        <f ca="1">IFERROR(IF(Data!$C$6="Real",B3283,I3283+J3282+($C$14*$C$12)*(NORMINV(RAND(),$C$15,CHOOSE($G$13,$C$13,F3283,G3283)))),"")</f>
        <v/>
      </c>
      <c r="K3283" s="88" t="str">
        <f>IF(ISNUMBER(A3283), IF($G$16="fixed",$G$17,MIN(H3283*Data!$C$7*$C$16*0.5,$C$17*Data!$C$7))*$C$12,"")</f>
        <v/>
      </c>
      <c r="L3283" s="42" t="str">
        <f t="shared" ca="1" si="1560"/>
        <v/>
      </c>
      <c r="M3283" s="44" t="str">
        <f t="shared" ca="1" si="1561"/>
        <v/>
      </c>
      <c r="N3283" s="44" t="str">
        <f t="shared" ca="1" si="1562"/>
        <v/>
      </c>
      <c r="O3283" s="108" t="str">
        <f t="shared" si="1546"/>
        <v/>
      </c>
      <c r="P3283" s="102" t="str">
        <f t="shared" si="1547"/>
        <v/>
      </c>
      <c r="Q3283" s="102" t="str">
        <f t="shared" si="1548"/>
        <v/>
      </c>
      <c r="R3283" s="120" t="str">
        <f t="shared" si="1549"/>
        <v/>
      </c>
      <c r="S3283" s="54" t="str">
        <f t="shared" si="1550"/>
        <v/>
      </c>
      <c r="T3283" s="5" t="str">
        <f t="shared" si="1551"/>
        <v/>
      </c>
      <c r="U3283" s="152" t="str">
        <f t="shared" si="1534"/>
        <v/>
      </c>
      <c r="V3283" s="152" t="str">
        <f t="shared" si="1535"/>
        <v/>
      </c>
      <c r="W3283" s="153" t="str">
        <f t="shared" si="1536"/>
        <v/>
      </c>
      <c r="X3283" s="153" t="str">
        <f t="shared" si="1537"/>
        <v/>
      </c>
      <c r="Y3283" s="153" t="str">
        <f t="shared" si="1538"/>
        <v/>
      </c>
      <c r="Z3283" s="153" t="str">
        <f t="shared" si="1539"/>
        <v/>
      </c>
      <c r="AA3283" s="152" t="str">
        <f t="shared" si="1540"/>
        <v/>
      </c>
      <c r="AB3283" s="152" t="str">
        <f t="shared" si="1541"/>
        <v/>
      </c>
      <c r="AC3283" s="154" t="str">
        <f t="shared" si="1552"/>
        <v/>
      </c>
      <c r="AD3283" s="154" t="str">
        <f t="shared" si="1553"/>
        <v/>
      </c>
      <c r="AE3283" s="3" t="str">
        <f t="shared" si="1554"/>
        <v/>
      </c>
      <c r="AF3283" s="3" t="str">
        <f t="shared" si="1555"/>
        <v/>
      </c>
      <c r="AG3283" s="3" t="str">
        <f t="shared" si="1556"/>
        <v/>
      </c>
      <c r="AH3283" s="4" t="str">
        <f t="shared" si="1557"/>
        <v/>
      </c>
      <c r="AI3283" s="75" t="str">
        <f t="shared" si="1558"/>
        <v/>
      </c>
      <c r="AJ3283" s="75" t="str">
        <f t="shared" si="1559"/>
        <v/>
      </c>
    </row>
    <row r="3284" spans="1:36">
      <c r="A3284" s="41" t="str">
        <f t="shared" si="1542"/>
        <v/>
      </c>
      <c r="B3284" s="150" t="str">
        <f>IF(ISNUMBER(A3284),INDEX('MetaTrader Import'!$H$13:$J$5893,TRUNC(((A3284-$A$39+1)-1)/3)+1,MOD((A3284-$A$39+1)-1,3)+1),"")</f>
        <v/>
      </c>
      <c r="C3284" s="43" t="str">
        <f t="shared" si="1543"/>
        <v/>
      </c>
      <c r="D3284" s="43" t="str">
        <f t="shared" ca="1" si="1533"/>
        <v/>
      </c>
      <c r="E3284" s="43" t="str">
        <f t="shared" si="1544"/>
        <v/>
      </c>
      <c r="F3284" s="43" t="str">
        <f t="shared" si="1545"/>
        <v/>
      </c>
      <c r="G3284" s="43" t="str">
        <f>IF(A3284&lt;&gt;"",IF(A3284&lt;Data!$G$11*0.25,$C$13/$G$32,IF(A3284&gt;Data!$G$11*0.25,$C$13,$C$13*10)),"")</f>
        <v/>
      </c>
      <c r="H3284" s="43" t="str">
        <f>IF(A3284&lt;&gt;"",IF(Data!$G$9="constant",$C$13,IF(Data!$G$9="squeeze",G3284,F3284)),"")</f>
        <v/>
      </c>
      <c r="I3284" s="38" t="str">
        <f ca="1">IF(ISNUMBER(A3284),NORMINV(RAND(),0,IF(AND(Data!$G$9="squeeze",A3284&lt;Data!$G$11*0.25),$H$32,1)*$C$30*$C$13)*($C$14*$C$12),"")</f>
        <v/>
      </c>
      <c r="J3284" s="42" t="str">
        <f ca="1">IFERROR(IF(Data!$C$6="Real",B3284,I3284+J3283+($C$14*$C$12)*(NORMINV(RAND(),$C$15,CHOOSE($G$13,$C$13,F3284,G3284)))),"")</f>
        <v/>
      </c>
      <c r="K3284" s="88" t="str">
        <f>IF(ISNUMBER(A3284), IF($G$16="fixed",$G$17,MIN(H3284*Data!$C$7*$C$16*0.5,$C$17*Data!$C$7))*$C$12,"")</f>
        <v/>
      </c>
      <c r="L3284" s="42" t="str">
        <f t="shared" ca="1" si="1560"/>
        <v/>
      </c>
      <c r="M3284" s="44" t="str">
        <f t="shared" ca="1" si="1561"/>
        <v/>
      </c>
      <c r="N3284" s="44" t="str">
        <f t="shared" ca="1" si="1562"/>
        <v/>
      </c>
      <c r="O3284" s="108" t="str">
        <f t="shared" si="1546"/>
        <v/>
      </c>
      <c r="P3284" s="102" t="str">
        <f t="shared" si="1547"/>
        <v/>
      </c>
      <c r="Q3284" s="102" t="str">
        <f t="shared" si="1548"/>
        <v/>
      </c>
      <c r="R3284" s="120" t="str">
        <f t="shared" si="1549"/>
        <v/>
      </c>
      <c r="S3284" s="54" t="str">
        <f t="shared" si="1550"/>
        <v/>
      </c>
      <c r="T3284" s="5" t="str">
        <f t="shared" si="1551"/>
        <v/>
      </c>
      <c r="U3284" s="152" t="str">
        <f t="shared" si="1534"/>
        <v/>
      </c>
      <c r="V3284" s="152" t="str">
        <f t="shared" si="1535"/>
        <v/>
      </c>
      <c r="W3284" s="153" t="str">
        <f t="shared" si="1536"/>
        <v/>
      </c>
      <c r="X3284" s="153" t="str">
        <f t="shared" si="1537"/>
        <v/>
      </c>
      <c r="Y3284" s="153" t="str">
        <f t="shared" si="1538"/>
        <v/>
      </c>
      <c r="Z3284" s="153" t="str">
        <f t="shared" si="1539"/>
        <v/>
      </c>
      <c r="AA3284" s="152" t="str">
        <f t="shared" si="1540"/>
        <v/>
      </c>
      <c r="AB3284" s="152" t="str">
        <f t="shared" si="1541"/>
        <v/>
      </c>
      <c r="AC3284" s="154" t="str">
        <f t="shared" si="1552"/>
        <v/>
      </c>
      <c r="AD3284" s="154" t="str">
        <f t="shared" si="1553"/>
        <v/>
      </c>
      <c r="AE3284" s="3" t="str">
        <f t="shared" si="1554"/>
        <v/>
      </c>
      <c r="AF3284" s="3" t="str">
        <f t="shared" si="1555"/>
        <v/>
      </c>
      <c r="AG3284" s="3" t="str">
        <f t="shared" si="1556"/>
        <v/>
      </c>
      <c r="AH3284" s="4" t="str">
        <f t="shared" si="1557"/>
        <v/>
      </c>
      <c r="AI3284" s="75" t="str">
        <f t="shared" si="1558"/>
        <v/>
      </c>
      <c r="AJ3284" s="75" t="str">
        <f t="shared" si="1559"/>
        <v/>
      </c>
    </row>
    <row r="3285" spans="1:36">
      <c r="A3285" s="41" t="str">
        <f t="shared" si="1542"/>
        <v/>
      </c>
      <c r="B3285" s="150" t="str">
        <f>IF(ISNUMBER(A3285),INDEX('MetaTrader Import'!$H$13:$J$5893,TRUNC(((A3285-$A$39+1)-1)/3)+1,MOD((A3285-$A$39+1)-1,3)+1),"")</f>
        <v/>
      </c>
      <c r="C3285" s="43" t="str">
        <f t="shared" si="1543"/>
        <v/>
      </c>
      <c r="D3285" s="43" t="str">
        <f t="shared" ca="1" si="1533"/>
        <v/>
      </c>
      <c r="E3285" s="43" t="str">
        <f t="shared" si="1544"/>
        <v/>
      </c>
      <c r="F3285" s="43" t="str">
        <f t="shared" si="1545"/>
        <v/>
      </c>
      <c r="G3285" s="43" t="str">
        <f>IF(A3285&lt;&gt;"",IF(A3285&lt;Data!$G$11*0.25,$C$13/$G$32,IF(A3285&gt;Data!$G$11*0.25,$C$13,$C$13*10)),"")</f>
        <v/>
      </c>
      <c r="H3285" s="43" t="str">
        <f>IF(A3285&lt;&gt;"",IF(Data!$G$9="constant",$C$13,IF(Data!$G$9="squeeze",G3285,F3285)),"")</f>
        <v/>
      </c>
      <c r="I3285" s="38" t="str">
        <f ca="1">IF(ISNUMBER(A3285),NORMINV(RAND(),0,IF(AND(Data!$G$9="squeeze",A3285&lt;Data!$G$11*0.25),$H$32,1)*$C$30*$C$13)*($C$14*$C$12),"")</f>
        <v/>
      </c>
      <c r="J3285" s="42" t="str">
        <f ca="1">IFERROR(IF(Data!$C$6="Real",B3285,I3285+J3284+($C$14*$C$12)*(NORMINV(RAND(),$C$15,CHOOSE($G$13,$C$13,F3285,G3285)))),"")</f>
        <v/>
      </c>
      <c r="K3285" s="88" t="str">
        <f>IF(ISNUMBER(A3285), IF($G$16="fixed",$G$17,MIN(H3285*Data!$C$7*$C$16*0.5,$C$17*Data!$C$7))*$C$12,"")</f>
        <v/>
      </c>
      <c r="L3285" s="42" t="str">
        <f t="shared" ca="1" si="1560"/>
        <v/>
      </c>
      <c r="M3285" s="44" t="str">
        <f t="shared" ca="1" si="1561"/>
        <v/>
      </c>
      <c r="N3285" s="44" t="str">
        <f t="shared" ca="1" si="1562"/>
        <v/>
      </c>
      <c r="O3285" s="108" t="str">
        <f t="shared" si="1546"/>
        <v/>
      </c>
      <c r="P3285" s="102" t="str">
        <f t="shared" si="1547"/>
        <v/>
      </c>
      <c r="Q3285" s="102" t="str">
        <f t="shared" si="1548"/>
        <v/>
      </c>
      <c r="R3285" s="120" t="str">
        <f t="shared" si="1549"/>
        <v/>
      </c>
      <c r="S3285" s="54" t="str">
        <f t="shared" si="1550"/>
        <v/>
      </c>
      <c r="T3285" s="5" t="str">
        <f t="shared" si="1551"/>
        <v/>
      </c>
      <c r="U3285" s="152" t="str">
        <f t="shared" si="1534"/>
        <v/>
      </c>
      <c r="V3285" s="152" t="str">
        <f t="shared" si="1535"/>
        <v/>
      </c>
      <c r="W3285" s="153" t="str">
        <f t="shared" si="1536"/>
        <v/>
      </c>
      <c r="X3285" s="153" t="str">
        <f t="shared" si="1537"/>
        <v/>
      </c>
      <c r="Y3285" s="153" t="str">
        <f t="shared" si="1538"/>
        <v/>
      </c>
      <c r="Z3285" s="153" t="str">
        <f t="shared" si="1539"/>
        <v/>
      </c>
      <c r="AA3285" s="152" t="str">
        <f t="shared" si="1540"/>
        <v/>
      </c>
      <c r="AB3285" s="152" t="str">
        <f t="shared" si="1541"/>
        <v/>
      </c>
      <c r="AC3285" s="154" t="str">
        <f t="shared" si="1552"/>
        <v/>
      </c>
      <c r="AD3285" s="154" t="str">
        <f t="shared" si="1553"/>
        <v/>
      </c>
      <c r="AE3285" s="3" t="str">
        <f t="shared" si="1554"/>
        <v/>
      </c>
      <c r="AF3285" s="3" t="str">
        <f t="shared" si="1555"/>
        <v/>
      </c>
      <c r="AG3285" s="3" t="str">
        <f t="shared" si="1556"/>
        <v/>
      </c>
      <c r="AH3285" s="4" t="str">
        <f t="shared" si="1557"/>
        <v/>
      </c>
      <c r="AI3285" s="75" t="str">
        <f t="shared" si="1558"/>
        <v/>
      </c>
      <c r="AJ3285" s="75" t="str">
        <f t="shared" si="1559"/>
        <v/>
      </c>
    </row>
    <row r="3286" spans="1:36">
      <c r="A3286" s="41" t="str">
        <f t="shared" si="1542"/>
        <v/>
      </c>
      <c r="B3286" s="150" t="str">
        <f>IF(ISNUMBER(A3286),INDEX('MetaTrader Import'!$H$13:$J$5893,TRUNC(((A3286-$A$39+1)-1)/3)+1,MOD((A3286-$A$39+1)-1,3)+1),"")</f>
        <v/>
      </c>
      <c r="C3286" s="43" t="str">
        <f t="shared" si="1543"/>
        <v/>
      </c>
      <c r="D3286" s="43" t="str">
        <f t="shared" ca="1" si="1533"/>
        <v/>
      </c>
      <c r="E3286" s="43" t="str">
        <f t="shared" si="1544"/>
        <v/>
      </c>
      <c r="F3286" s="43" t="str">
        <f t="shared" si="1545"/>
        <v/>
      </c>
      <c r="G3286" s="43" t="str">
        <f>IF(A3286&lt;&gt;"",IF(A3286&lt;Data!$G$11*0.25,$C$13/$G$32,IF(A3286&gt;Data!$G$11*0.25,$C$13,$C$13*10)),"")</f>
        <v/>
      </c>
      <c r="H3286" s="43" t="str">
        <f>IF(A3286&lt;&gt;"",IF(Data!$G$9="constant",$C$13,IF(Data!$G$9="squeeze",G3286,F3286)),"")</f>
        <v/>
      </c>
      <c r="I3286" s="38" t="str">
        <f ca="1">IF(ISNUMBER(A3286),NORMINV(RAND(),0,IF(AND(Data!$G$9="squeeze",A3286&lt;Data!$G$11*0.25),$H$32,1)*$C$30*$C$13)*($C$14*$C$12),"")</f>
        <v/>
      </c>
      <c r="J3286" s="42" t="str">
        <f ca="1">IFERROR(IF(Data!$C$6="Real",B3286,I3286+J3285+($C$14*$C$12)*(NORMINV(RAND(),$C$15,CHOOSE($G$13,$C$13,F3286,G3286)))),"")</f>
        <v/>
      </c>
      <c r="K3286" s="88" t="str">
        <f>IF(ISNUMBER(A3286), IF($G$16="fixed",$G$17,MIN(H3286*Data!$C$7*$C$16*0.5,$C$17*Data!$C$7))*$C$12,"")</f>
        <v/>
      </c>
      <c r="L3286" s="42" t="str">
        <f t="shared" ca="1" si="1560"/>
        <v/>
      </c>
      <c r="M3286" s="44" t="str">
        <f t="shared" ca="1" si="1561"/>
        <v/>
      </c>
      <c r="N3286" s="44" t="str">
        <f t="shared" ca="1" si="1562"/>
        <v/>
      </c>
      <c r="O3286" s="108" t="str">
        <f t="shared" si="1546"/>
        <v/>
      </c>
      <c r="P3286" s="102" t="str">
        <f t="shared" si="1547"/>
        <v/>
      </c>
      <c r="Q3286" s="102" t="str">
        <f t="shared" si="1548"/>
        <v/>
      </c>
      <c r="R3286" s="120" t="str">
        <f t="shared" si="1549"/>
        <v/>
      </c>
      <c r="S3286" s="54" t="str">
        <f t="shared" si="1550"/>
        <v/>
      </c>
      <c r="T3286" s="5" t="str">
        <f t="shared" si="1551"/>
        <v/>
      </c>
      <c r="U3286" s="152" t="str">
        <f t="shared" si="1534"/>
        <v/>
      </c>
      <c r="V3286" s="152" t="str">
        <f t="shared" si="1535"/>
        <v/>
      </c>
      <c r="W3286" s="153" t="str">
        <f t="shared" si="1536"/>
        <v/>
      </c>
      <c r="X3286" s="153" t="str">
        <f t="shared" si="1537"/>
        <v/>
      </c>
      <c r="Y3286" s="153" t="str">
        <f t="shared" si="1538"/>
        <v/>
      </c>
      <c r="Z3286" s="153" t="str">
        <f t="shared" si="1539"/>
        <v/>
      </c>
      <c r="AA3286" s="152" t="str">
        <f t="shared" si="1540"/>
        <v/>
      </c>
      <c r="AB3286" s="152" t="str">
        <f t="shared" si="1541"/>
        <v/>
      </c>
      <c r="AC3286" s="154" t="str">
        <f t="shared" si="1552"/>
        <v/>
      </c>
      <c r="AD3286" s="154" t="str">
        <f t="shared" si="1553"/>
        <v/>
      </c>
      <c r="AE3286" s="3" t="str">
        <f t="shared" si="1554"/>
        <v/>
      </c>
      <c r="AF3286" s="3" t="str">
        <f t="shared" si="1555"/>
        <v/>
      </c>
      <c r="AG3286" s="3" t="str">
        <f t="shared" si="1556"/>
        <v/>
      </c>
      <c r="AH3286" s="4" t="str">
        <f t="shared" si="1557"/>
        <v/>
      </c>
      <c r="AI3286" s="75" t="str">
        <f t="shared" si="1558"/>
        <v/>
      </c>
      <c r="AJ3286" s="75" t="str">
        <f t="shared" si="1559"/>
        <v/>
      </c>
    </row>
    <row r="3287" spans="1:36">
      <c r="A3287" s="41" t="str">
        <f t="shared" si="1542"/>
        <v/>
      </c>
      <c r="B3287" s="150" t="str">
        <f>IF(ISNUMBER(A3287),INDEX('MetaTrader Import'!$H$13:$J$5893,TRUNC(((A3287-$A$39+1)-1)/3)+1,MOD((A3287-$A$39+1)-1,3)+1),"")</f>
        <v/>
      </c>
      <c r="C3287" s="43" t="str">
        <f t="shared" si="1543"/>
        <v/>
      </c>
      <c r="D3287" s="43" t="str">
        <f t="shared" ca="1" si="1533"/>
        <v/>
      </c>
      <c r="E3287" s="43" t="str">
        <f t="shared" si="1544"/>
        <v/>
      </c>
      <c r="F3287" s="43" t="str">
        <f t="shared" si="1545"/>
        <v/>
      </c>
      <c r="G3287" s="43" t="str">
        <f>IF(A3287&lt;&gt;"",IF(A3287&lt;Data!$G$11*0.25,$C$13/$G$32,IF(A3287&gt;Data!$G$11*0.25,$C$13,$C$13*10)),"")</f>
        <v/>
      </c>
      <c r="H3287" s="43" t="str">
        <f>IF(A3287&lt;&gt;"",IF(Data!$G$9="constant",$C$13,IF(Data!$G$9="squeeze",G3287,F3287)),"")</f>
        <v/>
      </c>
      <c r="I3287" s="38" t="str">
        <f ca="1">IF(ISNUMBER(A3287),NORMINV(RAND(),0,IF(AND(Data!$G$9="squeeze",A3287&lt;Data!$G$11*0.25),$H$32,1)*$C$30*$C$13)*($C$14*$C$12),"")</f>
        <v/>
      </c>
      <c r="J3287" s="42" t="str">
        <f ca="1">IFERROR(IF(Data!$C$6="Real",B3287,I3287+J3286+($C$14*$C$12)*(NORMINV(RAND(),$C$15,CHOOSE($G$13,$C$13,F3287,G3287)))),"")</f>
        <v/>
      </c>
      <c r="K3287" s="88" t="str">
        <f>IF(ISNUMBER(A3287), IF($G$16="fixed",$G$17,MIN(H3287*Data!$C$7*$C$16*0.5,$C$17*Data!$C$7))*$C$12,"")</f>
        <v/>
      </c>
      <c r="L3287" s="42" t="str">
        <f t="shared" ca="1" si="1560"/>
        <v/>
      </c>
      <c r="M3287" s="44" t="str">
        <f t="shared" ca="1" si="1561"/>
        <v/>
      </c>
      <c r="N3287" s="44" t="str">
        <f t="shared" ca="1" si="1562"/>
        <v/>
      </c>
      <c r="O3287" s="108" t="str">
        <f t="shared" si="1546"/>
        <v/>
      </c>
      <c r="P3287" s="102" t="str">
        <f t="shared" si="1547"/>
        <v/>
      </c>
      <c r="Q3287" s="102" t="str">
        <f t="shared" si="1548"/>
        <v/>
      </c>
      <c r="R3287" s="120" t="str">
        <f t="shared" si="1549"/>
        <v/>
      </c>
      <c r="S3287" s="54" t="str">
        <f t="shared" si="1550"/>
        <v/>
      </c>
      <c r="T3287" s="5" t="str">
        <f t="shared" si="1551"/>
        <v/>
      </c>
      <c r="U3287" s="152" t="str">
        <f t="shared" si="1534"/>
        <v/>
      </c>
      <c r="V3287" s="152" t="str">
        <f t="shared" si="1535"/>
        <v/>
      </c>
      <c r="W3287" s="153" t="str">
        <f t="shared" si="1536"/>
        <v/>
      </c>
      <c r="X3287" s="153" t="str">
        <f t="shared" si="1537"/>
        <v/>
      </c>
      <c r="Y3287" s="153" t="str">
        <f t="shared" si="1538"/>
        <v/>
      </c>
      <c r="Z3287" s="153" t="str">
        <f t="shared" si="1539"/>
        <v/>
      </c>
      <c r="AA3287" s="152" t="str">
        <f t="shared" si="1540"/>
        <v/>
      </c>
      <c r="AB3287" s="152" t="str">
        <f t="shared" si="1541"/>
        <v/>
      </c>
      <c r="AC3287" s="154" t="str">
        <f t="shared" si="1552"/>
        <v/>
      </c>
      <c r="AD3287" s="154" t="str">
        <f t="shared" si="1553"/>
        <v/>
      </c>
      <c r="AE3287" s="3" t="str">
        <f t="shared" si="1554"/>
        <v/>
      </c>
      <c r="AF3287" s="3" t="str">
        <f t="shared" si="1555"/>
        <v/>
      </c>
      <c r="AG3287" s="3" t="str">
        <f t="shared" si="1556"/>
        <v/>
      </c>
      <c r="AH3287" s="4" t="str">
        <f t="shared" si="1557"/>
        <v/>
      </c>
      <c r="AI3287" s="75" t="str">
        <f t="shared" si="1558"/>
        <v/>
      </c>
      <c r="AJ3287" s="75" t="str">
        <f t="shared" si="1559"/>
        <v/>
      </c>
    </row>
    <row r="3288" spans="1:36">
      <c r="A3288" s="41" t="str">
        <f t="shared" si="1542"/>
        <v/>
      </c>
      <c r="B3288" s="150" t="str">
        <f>IF(ISNUMBER(A3288),INDEX('MetaTrader Import'!$H$13:$J$5893,TRUNC(((A3288-$A$39+1)-1)/3)+1,MOD((A3288-$A$39+1)-1,3)+1),"")</f>
        <v/>
      </c>
      <c r="C3288" s="43" t="str">
        <f t="shared" si="1543"/>
        <v/>
      </c>
      <c r="D3288" s="43" t="str">
        <f t="shared" ca="1" si="1533"/>
        <v/>
      </c>
      <c r="E3288" s="43" t="str">
        <f t="shared" si="1544"/>
        <v/>
      </c>
      <c r="F3288" s="43" t="str">
        <f t="shared" si="1545"/>
        <v/>
      </c>
      <c r="G3288" s="43" t="str">
        <f>IF(A3288&lt;&gt;"",IF(A3288&lt;Data!$G$11*0.25,$C$13/$G$32,IF(A3288&gt;Data!$G$11*0.25,$C$13,$C$13*10)),"")</f>
        <v/>
      </c>
      <c r="H3288" s="43" t="str">
        <f>IF(A3288&lt;&gt;"",IF(Data!$G$9="constant",$C$13,IF(Data!$G$9="squeeze",G3288,F3288)),"")</f>
        <v/>
      </c>
      <c r="I3288" s="38" t="str">
        <f ca="1">IF(ISNUMBER(A3288),NORMINV(RAND(),0,IF(AND(Data!$G$9="squeeze",A3288&lt;Data!$G$11*0.25),$H$32,1)*$C$30*$C$13)*($C$14*$C$12),"")</f>
        <v/>
      </c>
      <c r="J3288" s="42" t="str">
        <f ca="1">IFERROR(IF(Data!$C$6="Real",B3288,I3288+J3287+($C$14*$C$12)*(NORMINV(RAND(),$C$15,CHOOSE($G$13,$C$13,F3288,G3288)))),"")</f>
        <v/>
      </c>
      <c r="K3288" s="88" t="str">
        <f>IF(ISNUMBER(A3288), IF($G$16="fixed",$G$17,MIN(H3288*Data!$C$7*$C$16*0.5,$C$17*Data!$C$7))*$C$12,"")</f>
        <v/>
      </c>
      <c r="L3288" s="42" t="str">
        <f t="shared" ca="1" si="1560"/>
        <v/>
      </c>
      <c r="M3288" s="44" t="str">
        <f t="shared" ca="1" si="1561"/>
        <v/>
      </c>
      <c r="N3288" s="44" t="str">
        <f t="shared" ca="1" si="1562"/>
        <v/>
      </c>
      <c r="O3288" s="108" t="str">
        <f t="shared" si="1546"/>
        <v/>
      </c>
      <c r="P3288" s="102" t="str">
        <f t="shared" si="1547"/>
        <v/>
      </c>
      <c r="Q3288" s="102" t="str">
        <f t="shared" si="1548"/>
        <v/>
      </c>
      <c r="R3288" s="120" t="str">
        <f t="shared" si="1549"/>
        <v/>
      </c>
      <c r="S3288" s="54" t="str">
        <f t="shared" si="1550"/>
        <v/>
      </c>
      <c r="T3288" s="5" t="str">
        <f t="shared" si="1551"/>
        <v/>
      </c>
      <c r="U3288" s="152" t="str">
        <f t="shared" si="1534"/>
        <v/>
      </c>
      <c r="V3288" s="152" t="str">
        <f t="shared" si="1535"/>
        <v/>
      </c>
      <c r="W3288" s="153" t="str">
        <f t="shared" si="1536"/>
        <v/>
      </c>
      <c r="X3288" s="153" t="str">
        <f t="shared" si="1537"/>
        <v/>
      </c>
      <c r="Y3288" s="153" t="str">
        <f t="shared" si="1538"/>
        <v/>
      </c>
      <c r="Z3288" s="153" t="str">
        <f t="shared" si="1539"/>
        <v/>
      </c>
      <c r="AA3288" s="152" t="str">
        <f t="shared" si="1540"/>
        <v/>
      </c>
      <c r="AB3288" s="152" t="str">
        <f t="shared" si="1541"/>
        <v/>
      </c>
      <c r="AC3288" s="154" t="str">
        <f t="shared" si="1552"/>
        <v/>
      </c>
      <c r="AD3288" s="154" t="str">
        <f t="shared" si="1553"/>
        <v/>
      </c>
      <c r="AE3288" s="3" t="str">
        <f t="shared" si="1554"/>
        <v/>
      </c>
      <c r="AF3288" s="3" t="str">
        <f t="shared" si="1555"/>
        <v/>
      </c>
      <c r="AG3288" s="3" t="str">
        <f t="shared" si="1556"/>
        <v/>
      </c>
      <c r="AH3288" s="4" t="str">
        <f t="shared" si="1557"/>
        <v/>
      </c>
      <c r="AI3288" s="75" t="str">
        <f t="shared" si="1558"/>
        <v/>
      </c>
      <c r="AJ3288" s="75" t="str">
        <f t="shared" si="1559"/>
        <v/>
      </c>
    </row>
    <row r="3289" spans="1:36">
      <c r="A3289" s="41" t="str">
        <f t="shared" si="1542"/>
        <v/>
      </c>
      <c r="B3289" s="150" t="str">
        <f>IF(ISNUMBER(A3289),INDEX('MetaTrader Import'!$H$13:$J$5893,TRUNC(((A3289-$A$39+1)-1)/3)+1,MOD((A3289-$A$39+1)-1,3)+1),"")</f>
        <v/>
      </c>
      <c r="C3289" s="43" t="str">
        <f t="shared" si="1543"/>
        <v/>
      </c>
      <c r="D3289" s="43" t="str">
        <f t="shared" ca="1" si="1533"/>
        <v/>
      </c>
      <c r="E3289" s="43" t="str">
        <f t="shared" si="1544"/>
        <v/>
      </c>
      <c r="F3289" s="43" t="str">
        <f t="shared" si="1545"/>
        <v/>
      </c>
      <c r="G3289" s="43" t="str">
        <f>IF(A3289&lt;&gt;"",IF(A3289&lt;Data!$G$11*0.25,$C$13/$G$32,IF(A3289&gt;Data!$G$11*0.25,$C$13,$C$13*10)),"")</f>
        <v/>
      </c>
      <c r="H3289" s="43" t="str">
        <f>IF(A3289&lt;&gt;"",IF(Data!$G$9="constant",$C$13,IF(Data!$G$9="squeeze",G3289,F3289)),"")</f>
        <v/>
      </c>
      <c r="I3289" s="38" t="str">
        <f ca="1">IF(ISNUMBER(A3289),NORMINV(RAND(),0,IF(AND(Data!$G$9="squeeze",A3289&lt;Data!$G$11*0.25),$H$32,1)*$C$30*$C$13)*($C$14*$C$12),"")</f>
        <v/>
      </c>
      <c r="J3289" s="42" t="str">
        <f ca="1">IFERROR(IF(Data!$C$6="Real",B3289,I3289+J3288+($C$14*$C$12)*(NORMINV(RAND(),$C$15,CHOOSE($G$13,$C$13,F3289,G3289)))),"")</f>
        <v/>
      </c>
      <c r="K3289" s="88" t="str">
        <f>IF(ISNUMBER(A3289), IF($G$16="fixed",$G$17,MIN(H3289*Data!$C$7*$C$16*0.5,$C$17*Data!$C$7))*$C$12,"")</f>
        <v/>
      </c>
      <c r="L3289" s="42" t="str">
        <f t="shared" ca="1" si="1560"/>
        <v/>
      </c>
      <c r="M3289" s="44" t="str">
        <f t="shared" ca="1" si="1561"/>
        <v/>
      </c>
      <c r="N3289" s="44" t="str">
        <f t="shared" ca="1" si="1562"/>
        <v/>
      </c>
      <c r="O3289" s="108" t="str">
        <f t="shared" si="1546"/>
        <v/>
      </c>
      <c r="P3289" s="102" t="str">
        <f t="shared" si="1547"/>
        <v/>
      </c>
      <c r="Q3289" s="102" t="str">
        <f t="shared" si="1548"/>
        <v/>
      </c>
      <c r="R3289" s="120" t="str">
        <f t="shared" si="1549"/>
        <v/>
      </c>
      <c r="S3289" s="54" t="str">
        <f t="shared" si="1550"/>
        <v/>
      </c>
      <c r="T3289" s="5" t="str">
        <f t="shared" si="1551"/>
        <v/>
      </c>
      <c r="U3289" s="152" t="str">
        <f t="shared" si="1534"/>
        <v/>
      </c>
      <c r="V3289" s="152" t="str">
        <f t="shared" si="1535"/>
        <v/>
      </c>
      <c r="W3289" s="153" t="str">
        <f t="shared" si="1536"/>
        <v/>
      </c>
      <c r="X3289" s="153" t="str">
        <f t="shared" si="1537"/>
        <v/>
      </c>
      <c r="Y3289" s="153" t="str">
        <f t="shared" si="1538"/>
        <v/>
      </c>
      <c r="Z3289" s="153" t="str">
        <f t="shared" si="1539"/>
        <v/>
      </c>
      <c r="AA3289" s="152" t="str">
        <f t="shared" si="1540"/>
        <v/>
      </c>
      <c r="AB3289" s="152" t="str">
        <f t="shared" si="1541"/>
        <v/>
      </c>
      <c r="AC3289" s="154" t="str">
        <f t="shared" si="1552"/>
        <v/>
      </c>
      <c r="AD3289" s="154" t="str">
        <f t="shared" si="1553"/>
        <v/>
      </c>
      <c r="AE3289" s="3" t="str">
        <f t="shared" si="1554"/>
        <v/>
      </c>
      <c r="AF3289" s="3" t="str">
        <f t="shared" si="1555"/>
        <v/>
      </c>
      <c r="AG3289" s="3" t="str">
        <f t="shared" si="1556"/>
        <v/>
      </c>
      <c r="AH3289" s="4" t="str">
        <f t="shared" si="1557"/>
        <v/>
      </c>
      <c r="AI3289" s="75" t="str">
        <f t="shared" si="1558"/>
        <v/>
      </c>
      <c r="AJ3289" s="75" t="str">
        <f t="shared" si="1559"/>
        <v/>
      </c>
    </row>
    <row r="3290" spans="1:36">
      <c r="A3290" s="41" t="str">
        <f t="shared" si="1542"/>
        <v/>
      </c>
      <c r="B3290" s="150" t="str">
        <f>IF(ISNUMBER(A3290),INDEX('MetaTrader Import'!$H$13:$J$5893,TRUNC(((A3290-$A$39+1)-1)/3)+1,MOD((A3290-$A$39+1)-1,3)+1),"")</f>
        <v/>
      </c>
      <c r="C3290" s="43" t="str">
        <f t="shared" si="1543"/>
        <v/>
      </c>
      <c r="D3290" s="43" t="str">
        <f t="shared" ca="1" si="1533"/>
        <v/>
      </c>
      <c r="E3290" s="43" t="str">
        <f t="shared" si="1544"/>
        <v/>
      </c>
      <c r="F3290" s="43" t="str">
        <f t="shared" si="1545"/>
        <v/>
      </c>
      <c r="G3290" s="43" t="str">
        <f>IF(A3290&lt;&gt;"",IF(A3290&lt;Data!$G$11*0.25,$C$13/$G$32,IF(A3290&gt;Data!$G$11*0.25,$C$13,$C$13*10)),"")</f>
        <v/>
      </c>
      <c r="H3290" s="43" t="str">
        <f>IF(A3290&lt;&gt;"",IF(Data!$G$9="constant",$C$13,IF(Data!$G$9="squeeze",G3290,F3290)),"")</f>
        <v/>
      </c>
      <c r="I3290" s="38" t="str">
        <f ca="1">IF(ISNUMBER(A3290),NORMINV(RAND(),0,IF(AND(Data!$G$9="squeeze",A3290&lt;Data!$G$11*0.25),$H$32,1)*$C$30*$C$13)*($C$14*$C$12),"")</f>
        <v/>
      </c>
      <c r="J3290" s="42" t="str">
        <f ca="1">IFERROR(IF(Data!$C$6="Real",B3290,I3290+J3289+($C$14*$C$12)*(NORMINV(RAND(),$C$15,CHOOSE($G$13,$C$13,F3290,G3290)))),"")</f>
        <v/>
      </c>
      <c r="K3290" s="88" t="str">
        <f>IF(ISNUMBER(A3290), IF($G$16="fixed",$G$17,MIN(H3290*Data!$C$7*$C$16*0.5,$C$17*Data!$C$7))*$C$12,"")</f>
        <v/>
      </c>
      <c r="L3290" s="42" t="str">
        <f t="shared" ca="1" si="1560"/>
        <v/>
      </c>
      <c r="M3290" s="44" t="str">
        <f t="shared" ca="1" si="1561"/>
        <v/>
      </c>
      <c r="N3290" s="44" t="str">
        <f t="shared" ca="1" si="1562"/>
        <v/>
      </c>
      <c r="O3290" s="108" t="str">
        <f t="shared" si="1546"/>
        <v/>
      </c>
      <c r="P3290" s="102" t="str">
        <f t="shared" si="1547"/>
        <v/>
      </c>
      <c r="Q3290" s="102" t="str">
        <f t="shared" si="1548"/>
        <v/>
      </c>
      <c r="R3290" s="120" t="str">
        <f t="shared" si="1549"/>
        <v/>
      </c>
      <c r="S3290" s="54" t="str">
        <f t="shared" si="1550"/>
        <v/>
      </c>
      <c r="T3290" s="5" t="str">
        <f t="shared" si="1551"/>
        <v/>
      </c>
      <c r="U3290" s="152" t="str">
        <f t="shared" si="1534"/>
        <v/>
      </c>
      <c r="V3290" s="152" t="str">
        <f t="shared" si="1535"/>
        <v/>
      </c>
      <c r="W3290" s="153" t="str">
        <f t="shared" si="1536"/>
        <v/>
      </c>
      <c r="X3290" s="153" t="str">
        <f t="shared" si="1537"/>
        <v/>
      </c>
      <c r="Y3290" s="153" t="str">
        <f t="shared" si="1538"/>
        <v/>
      </c>
      <c r="Z3290" s="153" t="str">
        <f t="shared" si="1539"/>
        <v/>
      </c>
      <c r="AA3290" s="152" t="str">
        <f t="shared" si="1540"/>
        <v/>
      </c>
      <c r="AB3290" s="152" t="str">
        <f t="shared" si="1541"/>
        <v/>
      </c>
      <c r="AC3290" s="154" t="str">
        <f t="shared" si="1552"/>
        <v/>
      </c>
      <c r="AD3290" s="154" t="str">
        <f t="shared" si="1553"/>
        <v/>
      </c>
      <c r="AE3290" s="3" t="str">
        <f t="shared" si="1554"/>
        <v/>
      </c>
      <c r="AF3290" s="3" t="str">
        <f t="shared" si="1555"/>
        <v/>
      </c>
      <c r="AG3290" s="3" t="str">
        <f t="shared" si="1556"/>
        <v/>
      </c>
      <c r="AH3290" s="4" t="str">
        <f t="shared" si="1557"/>
        <v/>
      </c>
      <c r="AI3290" s="75" t="str">
        <f t="shared" si="1558"/>
        <v/>
      </c>
      <c r="AJ3290" s="75" t="str">
        <f t="shared" si="1559"/>
        <v/>
      </c>
    </row>
    <row r="3291" spans="1:36">
      <c r="A3291" s="41" t="str">
        <f t="shared" si="1542"/>
        <v/>
      </c>
      <c r="B3291" s="150" t="str">
        <f>IF(ISNUMBER(A3291),INDEX('MetaTrader Import'!$H$13:$J$5893,TRUNC(((A3291-$A$39+1)-1)/3)+1,MOD((A3291-$A$39+1)-1,3)+1),"")</f>
        <v/>
      </c>
      <c r="C3291" s="43" t="str">
        <f t="shared" si="1543"/>
        <v/>
      </c>
      <c r="D3291" s="43" t="str">
        <f t="shared" ca="1" si="1533"/>
        <v/>
      </c>
      <c r="E3291" s="43" t="str">
        <f t="shared" si="1544"/>
        <v/>
      </c>
      <c r="F3291" s="43" t="str">
        <f t="shared" si="1545"/>
        <v/>
      </c>
      <c r="G3291" s="43" t="str">
        <f>IF(A3291&lt;&gt;"",IF(A3291&lt;Data!$G$11*0.25,$C$13/$G$32,IF(A3291&gt;Data!$G$11*0.25,$C$13,$C$13*10)),"")</f>
        <v/>
      </c>
      <c r="H3291" s="43" t="str">
        <f>IF(A3291&lt;&gt;"",IF(Data!$G$9="constant",$C$13,IF(Data!$G$9="squeeze",G3291,F3291)),"")</f>
        <v/>
      </c>
      <c r="I3291" s="38" t="str">
        <f ca="1">IF(ISNUMBER(A3291),NORMINV(RAND(),0,IF(AND(Data!$G$9="squeeze",A3291&lt;Data!$G$11*0.25),$H$32,1)*$C$30*$C$13)*($C$14*$C$12),"")</f>
        <v/>
      </c>
      <c r="J3291" s="42" t="str">
        <f ca="1">IFERROR(IF(Data!$C$6="Real",B3291,I3291+J3290+($C$14*$C$12)*(NORMINV(RAND(),$C$15,CHOOSE($G$13,$C$13,F3291,G3291)))),"")</f>
        <v/>
      </c>
      <c r="K3291" s="88" t="str">
        <f>IF(ISNUMBER(A3291), IF($G$16="fixed",$G$17,MIN(H3291*Data!$C$7*$C$16*0.5,$C$17*Data!$C$7))*$C$12,"")</f>
        <v/>
      </c>
      <c r="L3291" s="42" t="str">
        <f t="shared" ca="1" si="1560"/>
        <v/>
      </c>
      <c r="M3291" s="44" t="str">
        <f t="shared" ca="1" si="1561"/>
        <v/>
      </c>
      <c r="N3291" s="44" t="str">
        <f t="shared" ca="1" si="1562"/>
        <v/>
      </c>
      <c r="O3291" s="108" t="str">
        <f t="shared" si="1546"/>
        <v/>
      </c>
      <c r="P3291" s="102" t="str">
        <f t="shared" si="1547"/>
        <v/>
      </c>
      <c r="Q3291" s="102" t="str">
        <f t="shared" si="1548"/>
        <v/>
      </c>
      <c r="R3291" s="120" t="str">
        <f t="shared" si="1549"/>
        <v/>
      </c>
      <c r="S3291" s="54" t="str">
        <f t="shared" si="1550"/>
        <v/>
      </c>
      <c r="T3291" s="5" t="str">
        <f t="shared" si="1551"/>
        <v/>
      </c>
      <c r="U3291" s="152" t="str">
        <f t="shared" si="1534"/>
        <v/>
      </c>
      <c r="V3291" s="152" t="str">
        <f t="shared" si="1535"/>
        <v/>
      </c>
      <c r="W3291" s="153" t="str">
        <f t="shared" si="1536"/>
        <v/>
      </c>
      <c r="X3291" s="153" t="str">
        <f t="shared" si="1537"/>
        <v/>
      </c>
      <c r="Y3291" s="153" t="str">
        <f t="shared" si="1538"/>
        <v/>
      </c>
      <c r="Z3291" s="153" t="str">
        <f t="shared" si="1539"/>
        <v/>
      </c>
      <c r="AA3291" s="152" t="str">
        <f t="shared" si="1540"/>
        <v/>
      </c>
      <c r="AB3291" s="152" t="str">
        <f t="shared" si="1541"/>
        <v/>
      </c>
      <c r="AC3291" s="154" t="str">
        <f t="shared" si="1552"/>
        <v/>
      </c>
      <c r="AD3291" s="154" t="str">
        <f t="shared" si="1553"/>
        <v/>
      </c>
      <c r="AE3291" s="3" t="str">
        <f t="shared" si="1554"/>
        <v/>
      </c>
      <c r="AF3291" s="3" t="str">
        <f t="shared" si="1555"/>
        <v/>
      </c>
      <c r="AG3291" s="3" t="str">
        <f t="shared" si="1556"/>
        <v/>
      </c>
      <c r="AH3291" s="4" t="str">
        <f t="shared" si="1557"/>
        <v/>
      </c>
      <c r="AI3291" s="75" t="str">
        <f t="shared" si="1558"/>
        <v/>
      </c>
      <c r="AJ3291" s="75" t="str">
        <f t="shared" si="1559"/>
        <v/>
      </c>
    </row>
    <row r="3292" spans="1:36">
      <c r="A3292" s="41" t="str">
        <f t="shared" si="1542"/>
        <v/>
      </c>
      <c r="B3292" s="150" t="str">
        <f>IF(ISNUMBER(A3292),INDEX('MetaTrader Import'!$H$13:$J$5893,TRUNC(((A3292-$A$39+1)-1)/3)+1,MOD((A3292-$A$39+1)-1,3)+1),"")</f>
        <v/>
      </c>
      <c r="C3292" s="43" t="str">
        <f t="shared" si="1543"/>
        <v/>
      </c>
      <c r="D3292" s="43" t="str">
        <f t="shared" ca="1" si="1533"/>
        <v/>
      </c>
      <c r="E3292" s="43" t="str">
        <f t="shared" si="1544"/>
        <v/>
      </c>
      <c r="F3292" s="43" t="str">
        <f t="shared" si="1545"/>
        <v/>
      </c>
      <c r="G3292" s="43" t="str">
        <f>IF(A3292&lt;&gt;"",IF(A3292&lt;Data!$G$11*0.25,$C$13/$G$32,IF(A3292&gt;Data!$G$11*0.25,$C$13,$C$13*10)),"")</f>
        <v/>
      </c>
      <c r="H3292" s="43" t="str">
        <f>IF(A3292&lt;&gt;"",IF(Data!$G$9="constant",$C$13,IF(Data!$G$9="squeeze",G3292,F3292)),"")</f>
        <v/>
      </c>
      <c r="I3292" s="38" t="str">
        <f ca="1">IF(ISNUMBER(A3292),NORMINV(RAND(),0,IF(AND(Data!$G$9="squeeze",A3292&lt;Data!$G$11*0.25),$H$32,1)*$C$30*$C$13)*($C$14*$C$12),"")</f>
        <v/>
      </c>
      <c r="J3292" s="42" t="str">
        <f ca="1">IFERROR(IF(Data!$C$6="Real",B3292,I3292+J3291+($C$14*$C$12)*(NORMINV(RAND(),$C$15,CHOOSE($G$13,$C$13,F3292,G3292)))),"")</f>
        <v/>
      </c>
      <c r="K3292" s="88" t="str">
        <f>IF(ISNUMBER(A3292), IF($G$16="fixed",$G$17,MIN(H3292*Data!$C$7*$C$16*0.5,$C$17*Data!$C$7))*$C$12,"")</f>
        <v/>
      </c>
      <c r="L3292" s="42" t="str">
        <f t="shared" ca="1" si="1560"/>
        <v/>
      </c>
      <c r="M3292" s="44" t="str">
        <f t="shared" ca="1" si="1561"/>
        <v/>
      </c>
      <c r="N3292" s="44" t="str">
        <f t="shared" ca="1" si="1562"/>
        <v/>
      </c>
      <c r="O3292" s="108" t="str">
        <f t="shared" si="1546"/>
        <v/>
      </c>
      <c r="P3292" s="102" t="str">
        <f t="shared" si="1547"/>
        <v/>
      </c>
      <c r="Q3292" s="102" t="str">
        <f t="shared" si="1548"/>
        <v/>
      </c>
      <c r="R3292" s="120" t="str">
        <f t="shared" si="1549"/>
        <v/>
      </c>
      <c r="S3292" s="54" t="str">
        <f t="shared" si="1550"/>
        <v/>
      </c>
      <c r="T3292" s="5" t="str">
        <f t="shared" si="1551"/>
        <v/>
      </c>
      <c r="U3292" s="152" t="str">
        <f t="shared" si="1534"/>
        <v/>
      </c>
      <c r="V3292" s="152" t="str">
        <f t="shared" si="1535"/>
        <v/>
      </c>
      <c r="W3292" s="153" t="str">
        <f t="shared" si="1536"/>
        <v/>
      </c>
      <c r="X3292" s="153" t="str">
        <f t="shared" si="1537"/>
        <v/>
      </c>
      <c r="Y3292" s="153" t="str">
        <f t="shared" si="1538"/>
        <v/>
      </c>
      <c r="Z3292" s="153" t="str">
        <f t="shared" si="1539"/>
        <v/>
      </c>
      <c r="AA3292" s="152" t="str">
        <f t="shared" si="1540"/>
        <v/>
      </c>
      <c r="AB3292" s="152" t="str">
        <f t="shared" si="1541"/>
        <v/>
      </c>
      <c r="AC3292" s="154" t="str">
        <f t="shared" si="1552"/>
        <v/>
      </c>
      <c r="AD3292" s="154" t="str">
        <f t="shared" si="1553"/>
        <v/>
      </c>
      <c r="AE3292" s="3" t="str">
        <f t="shared" si="1554"/>
        <v/>
      </c>
      <c r="AF3292" s="3" t="str">
        <f t="shared" si="1555"/>
        <v/>
      </c>
      <c r="AG3292" s="3" t="str">
        <f t="shared" si="1556"/>
        <v/>
      </c>
      <c r="AH3292" s="4" t="str">
        <f t="shared" si="1557"/>
        <v/>
      </c>
      <c r="AI3292" s="75" t="str">
        <f t="shared" si="1558"/>
        <v/>
      </c>
      <c r="AJ3292" s="75" t="str">
        <f t="shared" si="1559"/>
        <v/>
      </c>
    </row>
    <row r="3293" spans="1:36">
      <c r="A3293" s="41" t="str">
        <f t="shared" si="1542"/>
        <v/>
      </c>
      <c r="B3293" s="150" t="str">
        <f>IF(ISNUMBER(A3293),INDEX('MetaTrader Import'!$H$13:$J$5893,TRUNC(((A3293-$A$39+1)-1)/3)+1,MOD((A3293-$A$39+1)-1,3)+1),"")</f>
        <v/>
      </c>
      <c r="C3293" s="43" t="str">
        <f t="shared" si="1543"/>
        <v/>
      </c>
      <c r="D3293" s="43" t="str">
        <f t="shared" ca="1" si="1533"/>
        <v/>
      </c>
      <c r="E3293" s="43" t="str">
        <f t="shared" si="1544"/>
        <v/>
      </c>
      <c r="F3293" s="43" t="str">
        <f t="shared" si="1545"/>
        <v/>
      </c>
      <c r="G3293" s="43" t="str">
        <f>IF(A3293&lt;&gt;"",IF(A3293&lt;Data!$G$11*0.25,$C$13/$G$32,IF(A3293&gt;Data!$G$11*0.25,$C$13,$C$13*10)),"")</f>
        <v/>
      </c>
      <c r="H3293" s="43" t="str">
        <f>IF(A3293&lt;&gt;"",IF(Data!$G$9="constant",$C$13,IF(Data!$G$9="squeeze",G3293,F3293)),"")</f>
        <v/>
      </c>
      <c r="I3293" s="38" t="str">
        <f ca="1">IF(ISNUMBER(A3293),NORMINV(RAND(),0,IF(AND(Data!$G$9="squeeze",A3293&lt;Data!$G$11*0.25),$H$32,1)*$C$30*$C$13)*($C$14*$C$12),"")</f>
        <v/>
      </c>
      <c r="J3293" s="42" t="str">
        <f ca="1">IFERROR(IF(Data!$C$6="Real",B3293,I3293+J3292+($C$14*$C$12)*(NORMINV(RAND(),$C$15,CHOOSE($G$13,$C$13,F3293,G3293)))),"")</f>
        <v/>
      </c>
      <c r="K3293" s="88" t="str">
        <f>IF(ISNUMBER(A3293), IF($G$16="fixed",$G$17,MIN(H3293*Data!$C$7*$C$16*0.5,$C$17*Data!$C$7))*$C$12,"")</f>
        <v/>
      </c>
      <c r="L3293" s="42" t="str">
        <f t="shared" ca="1" si="1560"/>
        <v/>
      </c>
      <c r="M3293" s="44" t="str">
        <f t="shared" ca="1" si="1561"/>
        <v/>
      </c>
      <c r="N3293" s="44" t="str">
        <f t="shared" ca="1" si="1562"/>
        <v/>
      </c>
      <c r="O3293" s="108" t="str">
        <f t="shared" si="1546"/>
        <v/>
      </c>
      <c r="P3293" s="102" t="str">
        <f t="shared" si="1547"/>
        <v/>
      </c>
      <c r="Q3293" s="102" t="str">
        <f t="shared" si="1548"/>
        <v/>
      </c>
      <c r="R3293" s="120" t="str">
        <f t="shared" si="1549"/>
        <v/>
      </c>
      <c r="S3293" s="54" t="str">
        <f t="shared" si="1550"/>
        <v/>
      </c>
      <c r="T3293" s="5" t="str">
        <f t="shared" si="1551"/>
        <v/>
      </c>
      <c r="U3293" s="152" t="str">
        <f t="shared" si="1534"/>
        <v/>
      </c>
      <c r="V3293" s="152" t="str">
        <f t="shared" si="1535"/>
        <v/>
      </c>
      <c r="W3293" s="153" t="str">
        <f t="shared" si="1536"/>
        <v/>
      </c>
      <c r="X3293" s="153" t="str">
        <f t="shared" si="1537"/>
        <v/>
      </c>
      <c r="Y3293" s="153" t="str">
        <f t="shared" si="1538"/>
        <v/>
      </c>
      <c r="Z3293" s="153" t="str">
        <f t="shared" si="1539"/>
        <v/>
      </c>
      <c r="AA3293" s="152" t="str">
        <f t="shared" si="1540"/>
        <v/>
      </c>
      <c r="AB3293" s="152" t="str">
        <f t="shared" si="1541"/>
        <v/>
      </c>
      <c r="AC3293" s="154" t="str">
        <f t="shared" si="1552"/>
        <v/>
      </c>
      <c r="AD3293" s="154" t="str">
        <f t="shared" si="1553"/>
        <v/>
      </c>
      <c r="AE3293" s="3" t="str">
        <f t="shared" si="1554"/>
        <v/>
      </c>
      <c r="AF3293" s="3" t="str">
        <f t="shared" si="1555"/>
        <v/>
      </c>
      <c r="AG3293" s="3" t="str">
        <f t="shared" si="1556"/>
        <v/>
      </c>
      <c r="AH3293" s="4" t="str">
        <f t="shared" si="1557"/>
        <v/>
      </c>
      <c r="AI3293" s="75" t="str">
        <f t="shared" si="1558"/>
        <v/>
      </c>
      <c r="AJ3293" s="75" t="str">
        <f t="shared" si="1559"/>
        <v/>
      </c>
    </row>
    <row r="3294" spans="1:36">
      <c r="A3294" s="41" t="str">
        <f t="shared" si="1542"/>
        <v/>
      </c>
      <c r="B3294" s="150" t="str">
        <f>IF(ISNUMBER(A3294),INDEX('MetaTrader Import'!$H$13:$J$5893,TRUNC(((A3294-$A$39+1)-1)/3)+1,MOD((A3294-$A$39+1)-1,3)+1),"")</f>
        <v/>
      </c>
      <c r="C3294" s="43" t="str">
        <f t="shared" si="1543"/>
        <v/>
      </c>
      <c r="D3294" s="43" t="str">
        <f t="shared" ca="1" si="1533"/>
        <v/>
      </c>
      <c r="E3294" s="43" t="str">
        <f t="shared" si="1544"/>
        <v/>
      </c>
      <c r="F3294" s="43" t="str">
        <f t="shared" si="1545"/>
        <v/>
      </c>
      <c r="G3294" s="43" t="str">
        <f>IF(A3294&lt;&gt;"",IF(A3294&lt;Data!$G$11*0.25,$C$13/$G$32,IF(A3294&gt;Data!$G$11*0.25,$C$13,$C$13*10)),"")</f>
        <v/>
      </c>
      <c r="H3294" s="43" t="str">
        <f>IF(A3294&lt;&gt;"",IF(Data!$G$9="constant",$C$13,IF(Data!$G$9="squeeze",G3294,F3294)),"")</f>
        <v/>
      </c>
      <c r="I3294" s="38" t="str">
        <f ca="1">IF(ISNUMBER(A3294),NORMINV(RAND(),0,IF(AND(Data!$G$9="squeeze",A3294&lt;Data!$G$11*0.25),$H$32,1)*$C$30*$C$13)*($C$14*$C$12),"")</f>
        <v/>
      </c>
      <c r="J3294" s="42" t="str">
        <f ca="1">IFERROR(IF(Data!$C$6="Real",B3294,I3294+J3293+($C$14*$C$12)*(NORMINV(RAND(),$C$15,CHOOSE($G$13,$C$13,F3294,G3294)))),"")</f>
        <v/>
      </c>
      <c r="K3294" s="88" t="str">
        <f>IF(ISNUMBER(A3294), IF($G$16="fixed",$G$17,MIN(H3294*Data!$C$7*$C$16*0.5,$C$17*Data!$C$7))*$C$12,"")</f>
        <v/>
      </c>
      <c r="L3294" s="42" t="str">
        <f t="shared" ca="1" si="1560"/>
        <v/>
      </c>
      <c r="M3294" s="44" t="str">
        <f t="shared" ca="1" si="1561"/>
        <v/>
      </c>
      <c r="N3294" s="44" t="str">
        <f t="shared" ca="1" si="1562"/>
        <v/>
      </c>
      <c r="O3294" s="108" t="str">
        <f t="shared" si="1546"/>
        <v/>
      </c>
      <c r="P3294" s="102" t="str">
        <f t="shared" si="1547"/>
        <v/>
      </c>
      <c r="Q3294" s="102" t="str">
        <f t="shared" si="1548"/>
        <v/>
      </c>
      <c r="R3294" s="120" t="str">
        <f t="shared" si="1549"/>
        <v/>
      </c>
      <c r="S3294" s="54" t="str">
        <f t="shared" si="1550"/>
        <v/>
      </c>
      <c r="T3294" s="5" t="str">
        <f t="shared" si="1551"/>
        <v/>
      </c>
      <c r="U3294" s="152" t="str">
        <f t="shared" si="1534"/>
        <v/>
      </c>
      <c r="V3294" s="152" t="str">
        <f t="shared" si="1535"/>
        <v/>
      </c>
      <c r="W3294" s="153" t="str">
        <f t="shared" si="1536"/>
        <v/>
      </c>
      <c r="X3294" s="153" t="str">
        <f t="shared" si="1537"/>
        <v/>
      </c>
      <c r="Y3294" s="153" t="str">
        <f t="shared" si="1538"/>
        <v/>
      </c>
      <c r="Z3294" s="153" t="str">
        <f t="shared" si="1539"/>
        <v/>
      </c>
      <c r="AA3294" s="152" t="str">
        <f t="shared" si="1540"/>
        <v/>
      </c>
      <c r="AB3294" s="152" t="str">
        <f t="shared" si="1541"/>
        <v/>
      </c>
      <c r="AC3294" s="154" t="str">
        <f t="shared" si="1552"/>
        <v/>
      </c>
      <c r="AD3294" s="154" t="str">
        <f t="shared" si="1553"/>
        <v/>
      </c>
      <c r="AE3294" s="3" t="str">
        <f t="shared" si="1554"/>
        <v/>
      </c>
      <c r="AF3294" s="3" t="str">
        <f t="shared" si="1555"/>
        <v/>
      </c>
      <c r="AG3294" s="3" t="str">
        <f t="shared" si="1556"/>
        <v/>
      </c>
      <c r="AH3294" s="4" t="str">
        <f t="shared" si="1557"/>
        <v/>
      </c>
      <c r="AI3294" s="75" t="str">
        <f t="shared" si="1558"/>
        <v/>
      </c>
      <c r="AJ3294" s="75" t="str">
        <f t="shared" si="1559"/>
        <v/>
      </c>
    </row>
    <row r="3295" spans="1:36">
      <c r="A3295" s="41" t="str">
        <f t="shared" si="1542"/>
        <v/>
      </c>
      <c r="B3295" s="150" t="str">
        <f>IF(ISNUMBER(A3295),INDEX('MetaTrader Import'!$H$13:$J$5893,TRUNC(((A3295-$A$39+1)-1)/3)+1,MOD((A3295-$A$39+1)-1,3)+1),"")</f>
        <v/>
      </c>
      <c r="C3295" s="43" t="str">
        <f t="shared" si="1543"/>
        <v/>
      </c>
      <c r="D3295" s="43" t="str">
        <f t="shared" ca="1" si="1533"/>
        <v/>
      </c>
      <c r="E3295" s="43" t="str">
        <f t="shared" si="1544"/>
        <v/>
      </c>
      <c r="F3295" s="43" t="str">
        <f t="shared" si="1545"/>
        <v/>
      </c>
      <c r="G3295" s="43" t="str">
        <f>IF(A3295&lt;&gt;"",IF(A3295&lt;Data!$G$11*0.25,$C$13/$G$32,IF(A3295&gt;Data!$G$11*0.25,$C$13,$C$13*10)),"")</f>
        <v/>
      </c>
      <c r="H3295" s="43" t="str">
        <f>IF(A3295&lt;&gt;"",IF(Data!$G$9="constant",$C$13,IF(Data!$G$9="squeeze",G3295,F3295)),"")</f>
        <v/>
      </c>
      <c r="I3295" s="38" t="str">
        <f ca="1">IF(ISNUMBER(A3295),NORMINV(RAND(),0,IF(AND(Data!$G$9="squeeze",A3295&lt;Data!$G$11*0.25),$H$32,1)*$C$30*$C$13)*($C$14*$C$12),"")</f>
        <v/>
      </c>
      <c r="J3295" s="42" t="str">
        <f ca="1">IFERROR(IF(Data!$C$6="Real",B3295,I3295+J3294+($C$14*$C$12)*(NORMINV(RAND(),$C$15,CHOOSE($G$13,$C$13,F3295,G3295)))),"")</f>
        <v/>
      </c>
      <c r="K3295" s="88" t="str">
        <f>IF(ISNUMBER(A3295), IF($G$16="fixed",$G$17,MIN(H3295*Data!$C$7*$C$16*0.5,$C$17*Data!$C$7))*$C$12,"")</f>
        <v/>
      </c>
      <c r="L3295" s="42" t="str">
        <f t="shared" ca="1" si="1560"/>
        <v/>
      </c>
      <c r="M3295" s="44" t="str">
        <f t="shared" ca="1" si="1561"/>
        <v/>
      </c>
      <c r="N3295" s="44" t="str">
        <f t="shared" ca="1" si="1562"/>
        <v/>
      </c>
      <c r="O3295" s="108" t="str">
        <f t="shared" si="1546"/>
        <v/>
      </c>
      <c r="P3295" s="102" t="str">
        <f t="shared" si="1547"/>
        <v/>
      </c>
      <c r="Q3295" s="102" t="str">
        <f t="shared" si="1548"/>
        <v/>
      </c>
      <c r="R3295" s="120" t="str">
        <f t="shared" si="1549"/>
        <v/>
      </c>
      <c r="S3295" s="54" t="str">
        <f t="shared" si="1550"/>
        <v/>
      </c>
      <c r="T3295" s="5" t="str">
        <f t="shared" si="1551"/>
        <v/>
      </c>
      <c r="U3295" s="152" t="str">
        <f t="shared" si="1534"/>
        <v/>
      </c>
      <c r="V3295" s="152" t="str">
        <f t="shared" si="1535"/>
        <v/>
      </c>
      <c r="W3295" s="153" t="str">
        <f t="shared" si="1536"/>
        <v/>
      </c>
      <c r="X3295" s="153" t="str">
        <f t="shared" si="1537"/>
        <v/>
      </c>
      <c r="Y3295" s="153" t="str">
        <f t="shared" si="1538"/>
        <v/>
      </c>
      <c r="Z3295" s="153" t="str">
        <f t="shared" si="1539"/>
        <v/>
      </c>
      <c r="AA3295" s="152" t="str">
        <f t="shared" si="1540"/>
        <v/>
      </c>
      <c r="AB3295" s="152" t="str">
        <f t="shared" si="1541"/>
        <v/>
      </c>
      <c r="AC3295" s="154" t="str">
        <f t="shared" si="1552"/>
        <v/>
      </c>
      <c r="AD3295" s="154" t="str">
        <f t="shared" si="1553"/>
        <v/>
      </c>
      <c r="AE3295" s="3" t="str">
        <f t="shared" si="1554"/>
        <v/>
      </c>
      <c r="AF3295" s="3" t="str">
        <f t="shared" si="1555"/>
        <v/>
      </c>
      <c r="AG3295" s="3" t="str">
        <f t="shared" si="1556"/>
        <v/>
      </c>
      <c r="AH3295" s="4" t="str">
        <f t="shared" si="1557"/>
        <v/>
      </c>
      <c r="AI3295" s="75" t="str">
        <f t="shared" si="1558"/>
        <v/>
      </c>
      <c r="AJ3295" s="75" t="str">
        <f t="shared" si="1559"/>
        <v/>
      </c>
    </row>
    <row r="3296" spans="1:36">
      <c r="A3296" s="41" t="str">
        <f t="shared" si="1542"/>
        <v/>
      </c>
      <c r="B3296" s="150" t="str">
        <f>IF(ISNUMBER(A3296),INDEX('MetaTrader Import'!$H$13:$J$5893,TRUNC(((A3296-$A$39+1)-1)/3)+1,MOD((A3296-$A$39+1)-1,3)+1),"")</f>
        <v/>
      </c>
      <c r="C3296" s="43" t="str">
        <f t="shared" si="1543"/>
        <v/>
      </c>
      <c r="D3296" s="43" t="str">
        <f t="shared" ca="1" si="1533"/>
        <v/>
      </c>
      <c r="E3296" s="43" t="str">
        <f t="shared" si="1544"/>
        <v/>
      </c>
      <c r="F3296" s="43" t="str">
        <f t="shared" si="1545"/>
        <v/>
      </c>
      <c r="G3296" s="43" t="str">
        <f>IF(A3296&lt;&gt;"",IF(A3296&lt;Data!$G$11*0.25,$C$13/$G$32,IF(A3296&gt;Data!$G$11*0.25,$C$13,$C$13*10)),"")</f>
        <v/>
      </c>
      <c r="H3296" s="43" t="str">
        <f>IF(A3296&lt;&gt;"",IF(Data!$G$9="constant",$C$13,IF(Data!$G$9="squeeze",G3296,F3296)),"")</f>
        <v/>
      </c>
      <c r="I3296" s="38" t="str">
        <f ca="1">IF(ISNUMBER(A3296),NORMINV(RAND(),0,IF(AND(Data!$G$9="squeeze",A3296&lt;Data!$G$11*0.25),$H$32,1)*$C$30*$C$13)*($C$14*$C$12),"")</f>
        <v/>
      </c>
      <c r="J3296" s="42" t="str">
        <f ca="1">IFERROR(IF(Data!$C$6="Real",B3296,I3296+J3295+($C$14*$C$12)*(NORMINV(RAND(),$C$15,CHOOSE($G$13,$C$13,F3296,G3296)))),"")</f>
        <v/>
      </c>
      <c r="K3296" s="88" t="str">
        <f>IF(ISNUMBER(A3296), IF($G$16="fixed",$G$17,MIN(H3296*Data!$C$7*$C$16*0.5,$C$17*Data!$C$7))*$C$12,"")</f>
        <v/>
      </c>
      <c r="L3296" s="42" t="str">
        <f t="shared" ca="1" si="1560"/>
        <v/>
      </c>
      <c r="M3296" s="44" t="str">
        <f t="shared" ca="1" si="1561"/>
        <v/>
      </c>
      <c r="N3296" s="44" t="str">
        <f t="shared" ca="1" si="1562"/>
        <v/>
      </c>
      <c r="O3296" s="108" t="str">
        <f t="shared" si="1546"/>
        <v/>
      </c>
      <c r="P3296" s="102" t="str">
        <f t="shared" si="1547"/>
        <v/>
      </c>
      <c r="Q3296" s="102" t="str">
        <f t="shared" si="1548"/>
        <v/>
      </c>
      <c r="R3296" s="120" t="str">
        <f t="shared" si="1549"/>
        <v/>
      </c>
      <c r="S3296" s="54" t="str">
        <f t="shared" si="1550"/>
        <v/>
      </c>
      <c r="T3296" s="5" t="str">
        <f t="shared" si="1551"/>
        <v/>
      </c>
      <c r="U3296" s="152" t="str">
        <f t="shared" si="1534"/>
        <v/>
      </c>
      <c r="V3296" s="152" t="str">
        <f t="shared" si="1535"/>
        <v/>
      </c>
      <c r="W3296" s="153" t="str">
        <f t="shared" si="1536"/>
        <v/>
      </c>
      <c r="X3296" s="153" t="str">
        <f t="shared" si="1537"/>
        <v/>
      </c>
      <c r="Y3296" s="153" t="str">
        <f t="shared" si="1538"/>
        <v/>
      </c>
      <c r="Z3296" s="153" t="str">
        <f t="shared" si="1539"/>
        <v/>
      </c>
      <c r="AA3296" s="152" t="str">
        <f t="shared" si="1540"/>
        <v/>
      </c>
      <c r="AB3296" s="152" t="str">
        <f t="shared" si="1541"/>
        <v/>
      </c>
      <c r="AC3296" s="154" t="str">
        <f t="shared" si="1552"/>
        <v/>
      </c>
      <c r="AD3296" s="154" t="str">
        <f t="shared" si="1553"/>
        <v/>
      </c>
      <c r="AE3296" s="3" t="str">
        <f t="shared" si="1554"/>
        <v/>
      </c>
      <c r="AF3296" s="3" t="str">
        <f t="shared" si="1555"/>
        <v/>
      </c>
      <c r="AG3296" s="3" t="str">
        <f t="shared" si="1556"/>
        <v/>
      </c>
      <c r="AH3296" s="4" t="str">
        <f t="shared" si="1557"/>
        <v/>
      </c>
      <c r="AI3296" s="75" t="str">
        <f t="shared" si="1558"/>
        <v/>
      </c>
      <c r="AJ3296" s="75" t="str">
        <f t="shared" si="1559"/>
        <v/>
      </c>
    </row>
    <row r="3297" spans="1:36">
      <c r="A3297" s="41" t="str">
        <f t="shared" si="1542"/>
        <v/>
      </c>
      <c r="B3297" s="150" t="str">
        <f>IF(ISNUMBER(A3297),INDEX('MetaTrader Import'!$H$13:$J$5893,TRUNC(((A3297-$A$39+1)-1)/3)+1,MOD((A3297-$A$39+1)-1,3)+1),"")</f>
        <v/>
      </c>
      <c r="C3297" s="43" t="str">
        <f t="shared" si="1543"/>
        <v/>
      </c>
      <c r="D3297" s="43" t="str">
        <f t="shared" ca="1" si="1533"/>
        <v/>
      </c>
      <c r="E3297" s="43" t="str">
        <f t="shared" si="1544"/>
        <v/>
      </c>
      <c r="F3297" s="43" t="str">
        <f t="shared" si="1545"/>
        <v/>
      </c>
      <c r="G3297" s="43" t="str">
        <f>IF(A3297&lt;&gt;"",IF(A3297&lt;Data!$G$11*0.25,$C$13/$G$32,IF(A3297&gt;Data!$G$11*0.25,$C$13,$C$13*10)),"")</f>
        <v/>
      </c>
      <c r="H3297" s="43" t="str">
        <f>IF(A3297&lt;&gt;"",IF(Data!$G$9="constant",$C$13,IF(Data!$G$9="squeeze",G3297,F3297)),"")</f>
        <v/>
      </c>
      <c r="I3297" s="38" t="str">
        <f ca="1">IF(ISNUMBER(A3297),NORMINV(RAND(),0,IF(AND(Data!$G$9="squeeze",A3297&lt;Data!$G$11*0.25),$H$32,1)*$C$30*$C$13)*($C$14*$C$12),"")</f>
        <v/>
      </c>
      <c r="J3297" s="42" t="str">
        <f ca="1">IFERROR(IF(Data!$C$6="Real",B3297,I3297+J3296+($C$14*$C$12)*(NORMINV(RAND(),$C$15,CHOOSE($G$13,$C$13,F3297,G3297)))),"")</f>
        <v/>
      </c>
      <c r="K3297" s="88" t="str">
        <f>IF(ISNUMBER(A3297), IF($G$16="fixed",$G$17,MIN(H3297*Data!$C$7*$C$16*0.5,$C$17*Data!$C$7))*$C$12,"")</f>
        <v/>
      </c>
      <c r="L3297" s="42" t="str">
        <f t="shared" ca="1" si="1560"/>
        <v/>
      </c>
      <c r="M3297" s="44" t="str">
        <f t="shared" ca="1" si="1561"/>
        <v/>
      </c>
      <c r="N3297" s="44" t="str">
        <f t="shared" ca="1" si="1562"/>
        <v/>
      </c>
      <c r="O3297" s="108" t="str">
        <f t="shared" si="1546"/>
        <v/>
      </c>
      <c r="P3297" s="102" t="str">
        <f t="shared" si="1547"/>
        <v/>
      </c>
      <c r="Q3297" s="102" t="str">
        <f t="shared" si="1548"/>
        <v/>
      </c>
      <c r="R3297" s="120" t="str">
        <f t="shared" si="1549"/>
        <v/>
      </c>
      <c r="S3297" s="54" t="str">
        <f t="shared" si="1550"/>
        <v/>
      </c>
      <c r="T3297" s="5" t="str">
        <f t="shared" si="1551"/>
        <v/>
      </c>
      <c r="U3297" s="152" t="str">
        <f t="shared" si="1534"/>
        <v/>
      </c>
      <c r="V3297" s="152" t="str">
        <f t="shared" si="1535"/>
        <v/>
      </c>
      <c r="W3297" s="153" t="str">
        <f t="shared" si="1536"/>
        <v/>
      </c>
      <c r="X3297" s="153" t="str">
        <f t="shared" si="1537"/>
        <v/>
      </c>
      <c r="Y3297" s="153" t="str">
        <f t="shared" si="1538"/>
        <v/>
      </c>
      <c r="Z3297" s="153" t="str">
        <f t="shared" si="1539"/>
        <v/>
      </c>
      <c r="AA3297" s="152" t="str">
        <f t="shared" si="1540"/>
        <v/>
      </c>
      <c r="AB3297" s="152" t="str">
        <f t="shared" si="1541"/>
        <v/>
      </c>
      <c r="AC3297" s="154" t="str">
        <f t="shared" si="1552"/>
        <v/>
      </c>
      <c r="AD3297" s="154" t="str">
        <f t="shared" si="1553"/>
        <v/>
      </c>
      <c r="AE3297" s="3" t="str">
        <f t="shared" si="1554"/>
        <v/>
      </c>
      <c r="AF3297" s="3" t="str">
        <f t="shared" si="1555"/>
        <v/>
      </c>
      <c r="AG3297" s="3" t="str">
        <f t="shared" si="1556"/>
        <v/>
      </c>
      <c r="AH3297" s="4" t="str">
        <f t="shared" si="1557"/>
        <v/>
      </c>
      <c r="AI3297" s="75" t="str">
        <f t="shared" si="1558"/>
        <v/>
      </c>
      <c r="AJ3297" s="75" t="str">
        <f t="shared" si="1559"/>
        <v/>
      </c>
    </row>
    <row r="3298" spans="1:36">
      <c r="A3298" s="41" t="str">
        <f t="shared" si="1542"/>
        <v/>
      </c>
      <c r="B3298" s="150" t="str">
        <f>IF(ISNUMBER(A3298),INDEX('MetaTrader Import'!$H$13:$J$5893,TRUNC(((A3298-$A$39+1)-1)/3)+1,MOD((A3298-$A$39+1)-1,3)+1),"")</f>
        <v/>
      </c>
      <c r="C3298" s="43" t="str">
        <f t="shared" si="1543"/>
        <v/>
      </c>
      <c r="D3298" s="43" t="str">
        <f t="shared" ca="1" si="1533"/>
        <v/>
      </c>
      <c r="E3298" s="43" t="str">
        <f t="shared" si="1544"/>
        <v/>
      </c>
      <c r="F3298" s="43" t="str">
        <f t="shared" si="1545"/>
        <v/>
      </c>
      <c r="G3298" s="43" t="str">
        <f>IF(A3298&lt;&gt;"",IF(A3298&lt;Data!$G$11*0.25,$C$13/$G$32,IF(A3298&gt;Data!$G$11*0.25,$C$13,$C$13*10)),"")</f>
        <v/>
      </c>
      <c r="H3298" s="43" t="str">
        <f>IF(A3298&lt;&gt;"",IF(Data!$G$9="constant",$C$13,IF(Data!$G$9="squeeze",G3298,F3298)),"")</f>
        <v/>
      </c>
      <c r="I3298" s="38" t="str">
        <f ca="1">IF(ISNUMBER(A3298),NORMINV(RAND(),0,IF(AND(Data!$G$9="squeeze",A3298&lt;Data!$G$11*0.25),$H$32,1)*$C$30*$C$13)*($C$14*$C$12),"")</f>
        <v/>
      </c>
      <c r="J3298" s="42" t="str">
        <f ca="1">IFERROR(IF(Data!$C$6="Real",B3298,I3298+J3297+($C$14*$C$12)*(NORMINV(RAND(),$C$15,CHOOSE($G$13,$C$13,F3298,G3298)))),"")</f>
        <v/>
      </c>
      <c r="K3298" s="88" t="str">
        <f>IF(ISNUMBER(A3298), IF($G$16="fixed",$G$17,MIN(H3298*Data!$C$7*$C$16*0.5,$C$17*Data!$C$7))*$C$12,"")</f>
        <v/>
      </c>
      <c r="L3298" s="42" t="str">
        <f t="shared" ca="1" si="1560"/>
        <v/>
      </c>
      <c r="M3298" s="44" t="str">
        <f t="shared" ca="1" si="1561"/>
        <v/>
      </c>
      <c r="N3298" s="44" t="str">
        <f t="shared" ca="1" si="1562"/>
        <v/>
      </c>
      <c r="O3298" s="108" t="str">
        <f t="shared" si="1546"/>
        <v/>
      </c>
      <c r="P3298" s="102" t="str">
        <f t="shared" si="1547"/>
        <v/>
      </c>
      <c r="Q3298" s="102" t="str">
        <f t="shared" si="1548"/>
        <v/>
      </c>
      <c r="R3298" s="120" t="str">
        <f t="shared" si="1549"/>
        <v/>
      </c>
      <c r="S3298" s="54" t="str">
        <f t="shared" si="1550"/>
        <v/>
      </c>
      <c r="T3298" s="5" t="str">
        <f t="shared" si="1551"/>
        <v/>
      </c>
      <c r="U3298" s="152" t="str">
        <f t="shared" si="1534"/>
        <v/>
      </c>
      <c r="V3298" s="152" t="str">
        <f t="shared" si="1535"/>
        <v/>
      </c>
      <c r="W3298" s="153" t="str">
        <f t="shared" si="1536"/>
        <v/>
      </c>
      <c r="X3298" s="153" t="str">
        <f t="shared" si="1537"/>
        <v/>
      </c>
      <c r="Y3298" s="153" t="str">
        <f t="shared" si="1538"/>
        <v/>
      </c>
      <c r="Z3298" s="153" t="str">
        <f t="shared" si="1539"/>
        <v/>
      </c>
      <c r="AA3298" s="152" t="str">
        <f t="shared" si="1540"/>
        <v/>
      </c>
      <c r="AB3298" s="152" t="str">
        <f t="shared" si="1541"/>
        <v/>
      </c>
      <c r="AC3298" s="154" t="str">
        <f t="shared" si="1552"/>
        <v/>
      </c>
      <c r="AD3298" s="154" t="str">
        <f t="shared" si="1553"/>
        <v/>
      </c>
      <c r="AE3298" s="3" t="str">
        <f t="shared" si="1554"/>
        <v/>
      </c>
      <c r="AF3298" s="3" t="str">
        <f t="shared" si="1555"/>
        <v/>
      </c>
      <c r="AG3298" s="3" t="str">
        <f t="shared" si="1556"/>
        <v/>
      </c>
      <c r="AH3298" s="4" t="str">
        <f t="shared" si="1557"/>
        <v/>
      </c>
      <c r="AI3298" s="75" t="str">
        <f t="shared" si="1558"/>
        <v/>
      </c>
      <c r="AJ3298" s="75" t="str">
        <f t="shared" si="1559"/>
        <v/>
      </c>
    </row>
    <row r="3299" spans="1:36">
      <c r="A3299" s="41" t="str">
        <f t="shared" si="1542"/>
        <v/>
      </c>
      <c r="B3299" s="150" t="str">
        <f>IF(ISNUMBER(A3299),INDEX('MetaTrader Import'!$H$13:$J$5893,TRUNC(((A3299-$A$39+1)-1)/3)+1,MOD((A3299-$A$39+1)-1,3)+1),"")</f>
        <v/>
      </c>
      <c r="C3299" s="43" t="str">
        <f t="shared" si="1543"/>
        <v/>
      </c>
      <c r="D3299" s="43" t="str">
        <f t="shared" ca="1" si="1533"/>
        <v/>
      </c>
      <c r="E3299" s="43" t="str">
        <f t="shared" si="1544"/>
        <v/>
      </c>
      <c r="F3299" s="43" t="str">
        <f t="shared" si="1545"/>
        <v/>
      </c>
      <c r="G3299" s="43" t="str">
        <f>IF(A3299&lt;&gt;"",IF(A3299&lt;Data!$G$11*0.25,$C$13/$G$32,IF(A3299&gt;Data!$G$11*0.25,$C$13,$C$13*10)),"")</f>
        <v/>
      </c>
      <c r="H3299" s="43" t="str">
        <f>IF(A3299&lt;&gt;"",IF(Data!$G$9="constant",$C$13,IF(Data!$G$9="squeeze",G3299,F3299)),"")</f>
        <v/>
      </c>
      <c r="I3299" s="38" t="str">
        <f ca="1">IF(ISNUMBER(A3299),NORMINV(RAND(),0,IF(AND(Data!$G$9="squeeze",A3299&lt;Data!$G$11*0.25),$H$32,1)*$C$30*$C$13)*($C$14*$C$12),"")</f>
        <v/>
      </c>
      <c r="J3299" s="42" t="str">
        <f ca="1">IFERROR(IF(Data!$C$6="Real",B3299,I3299+J3298+($C$14*$C$12)*(NORMINV(RAND(),$C$15,CHOOSE($G$13,$C$13,F3299,G3299)))),"")</f>
        <v/>
      </c>
      <c r="K3299" s="88" t="str">
        <f>IF(ISNUMBER(A3299), IF($G$16="fixed",$G$17,MIN(H3299*Data!$C$7*$C$16*0.5,$C$17*Data!$C$7))*$C$12,"")</f>
        <v/>
      </c>
      <c r="L3299" s="42" t="str">
        <f t="shared" ca="1" si="1560"/>
        <v/>
      </c>
      <c r="M3299" s="44" t="str">
        <f t="shared" ca="1" si="1561"/>
        <v/>
      </c>
      <c r="N3299" s="44" t="str">
        <f t="shared" ca="1" si="1562"/>
        <v/>
      </c>
      <c r="O3299" s="108" t="str">
        <f t="shared" si="1546"/>
        <v/>
      </c>
      <c r="P3299" s="102" t="str">
        <f t="shared" si="1547"/>
        <v/>
      </c>
      <c r="Q3299" s="102" t="str">
        <f t="shared" si="1548"/>
        <v/>
      </c>
      <c r="R3299" s="120" t="str">
        <f t="shared" si="1549"/>
        <v/>
      </c>
      <c r="S3299" s="54" t="str">
        <f t="shared" si="1550"/>
        <v/>
      </c>
      <c r="T3299" s="5" t="str">
        <f t="shared" si="1551"/>
        <v/>
      </c>
      <c r="U3299" s="152" t="str">
        <f t="shared" si="1534"/>
        <v/>
      </c>
      <c r="V3299" s="152" t="str">
        <f t="shared" si="1535"/>
        <v/>
      </c>
      <c r="W3299" s="153" t="str">
        <f t="shared" si="1536"/>
        <v/>
      </c>
      <c r="X3299" s="153" t="str">
        <f t="shared" si="1537"/>
        <v/>
      </c>
      <c r="Y3299" s="153" t="str">
        <f t="shared" si="1538"/>
        <v/>
      </c>
      <c r="Z3299" s="153" t="str">
        <f t="shared" si="1539"/>
        <v/>
      </c>
      <c r="AA3299" s="152" t="str">
        <f t="shared" si="1540"/>
        <v/>
      </c>
      <c r="AB3299" s="152" t="str">
        <f t="shared" si="1541"/>
        <v/>
      </c>
      <c r="AC3299" s="154" t="str">
        <f t="shared" si="1552"/>
        <v/>
      </c>
      <c r="AD3299" s="154" t="str">
        <f t="shared" si="1553"/>
        <v/>
      </c>
      <c r="AE3299" s="3" t="str">
        <f t="shared" si="1554"/>
        <v/>
      </c>
      <c r="AF3299" s="3" t="str">
        <f t="shared" si="1555"/>
        <v/>
      </c>
      <c r="AG3299" s="3" t="str">
        <f t="shared" si="1556"/>
        <v/>
      </c>
      <c r="AH3299" s="4" t="str">
        <f t="shared" si="1557"/>
        <v/>
      </c>
      <c r="AI3299" s="75" t="str">
        <f t="shared" si="1558"/>
        <v/>
      </c>
      <c r="AJ3299" s="75" t="str">
        <f t="shared" si="1559"/>
        <v/>
      </c>
    </row>
    <row r="3300" spans="1:36">
      <c r="A3300" s="41" t="str">
        <f t="shared" si="1542"/>
        <v/>
      </c>
      <c r="B3300" s="150" t="str">
        <f>IF(ISNUMBER(A3300),INDEX('MetaTrader Import'!$H$13:$J$5893,TRUNC(((A3300-$A$39+1)-1)/3)+1,MOD((A3300-$A$39+1)-1,3)+1),"")</f>
        <v/>
      </c>
      <c r="C3300" s="43" t="str">
        <f t="shared" si="1543"/>
        <v/>
      </c>
      <c r="D3300" s="43" t="str">
        <f t="shared" ca="1" si="1533"/>
        <v/>
      </c>
      <c r="E3300" s="43" t="str">
        <f t="shared" si="1544"/>
        <v/>
      </c>
      <c r="F3300" s="43" t="str">
        <f t="shared" si="1545"/>
        <v/>
      </c>
      <c r="G3300" s="43" t="str">
        <f>IF(A3300&lt;&gt;"",IF(A3300&lt;Data!$G$11*0.25,$C$13/$G$32,IF(A3300&gt;Data!$G$11*0.25,$C$13,$C$13*10)),"")</f>
        <v/>
      </c>
      <c r="H3300" s="43" t="str">
        <f>IF(A3300&lt;&gt;"",IF(Data!$G$9="constant",$C$13,IF(Data!$G$9="squeeze",G3300,F3300)),"")</f>
        <v/>
      </c>
      <c r="I3300" s="38" t="str">
        <f ca="1">IF(ISNUMBER(A3300),NORMINV(RAND(),0,IF(AND(Data!$G$9="squeeze",A3300&lt;Data!$G$11*0.25),$H$32,1)*$C$30*$C$13)*($C$14*$C$12),"")</f>
        <v/>
      </c>
      <c r="J3300" s="42" t="str">
        <f ca="1">IFERROR(IF(Data!$C$6="Real",B3300,I3300+J3299+($C$14*$C$12)*(NORMINV(RAND(),$C$15,CHOOSE($G$13,$C$13,F3300,G3300)))),"")</f>
        <v/>
      </c>
      <c r="K3300" s="88" t="str">
        <f>IF(ISNUMBER(A3300), IF($G$16="fixed",$G$17,MIN(H3300*Data!$C$7*$C$16*0.5,$C$17*Data!$C$7))*$C$12,"")</f>
        <v/>
      </c>
      <c r="L3300" s="42" t="str">
        <f t="shared" ca="1" si="1560"/>
        <v/>
      </c>
      <c r="M3300" s="44" t="str">
        <f t="shared" ca="1" si="1561"/>
        <v/>
      </c>
      <c r="N3300" s="44" t="str">
        <f t="shared" ca="1" si="1562"/>
        <v/>
      </c>
      <c r="O3300" s="108" t="str">
        <f t="shared" si="1546"/>
        <v/>
      </c>
      <c r="P3300" s="102" t="str">
        <f t="shared" si="1547"/>
        <v/>
      </c>
      <c r="Q3300" s="102" t="str">
        <f t="shared" si="1548"/>
        <v/>
      </c>
      <c r="R3300" s="120" t="str">
        <f t="shared" si="1549"/>
        <v/>
      </c>
      <c r="S3300" s="54" t="str">
        <f t="shared" si="1550"/>
        <v/>
      </c>
      <c r="T3300" s="5" t="str">
        <f t="shared" si="1551"/>
        <v/>
      </c>
      <c r="U3300" s="152" t="str">
        <f t="shared" si="1534"/>
        <v/>
      </c>
      <c r="V3300" s="152" t="str">
        <f t="shared" si="1535"/>
        <v/>
      </c>
      <c r="W3300" s="153" t="str">
        <f t="shared" si="1536"/>
        <v/>
      </c>
      <c r="X3300" s="153" t="str">
        <f t="shared" si="1537"/>
        <v/>
      </c>
      <c r="Y3300" s="153" t="str">
        <f t="shared" si="1538"/>
        <v/>
      </c>
      <c r="Z3300" s="153" t="str">
        <f t="shared" si="1539"/>
        <v/>
      </c>
      <c r="AA3300" s="152" t="str">
        <f t="shared" si="1540"/>
        <v/>
      </c>
      <c r="AB3300" s="152" t="str">
        <f t="shared" si="1541"/>
        <v/>
      </c>
      <c r="AC3300" s="154" t="str">
        <f t="shared" si="1552"/>
        <v/>
      </c>
      <c r="AD3300" s="154" t="str">
        <f t="shared" si="1553"/>
        <v/>
      </c>
      <c r="AE3300" s="3" t="str">
        <f t="shared" si="1554"/>
        <v/>
      </c>
      <c r="AF3300" s="3" t="str">
        <f t="shared" si="1555"/>
        <v/>
      </c>
      <c r="AG3300" s="3" t="str">
        <f t="shared" si="1556"/>
        <v/>
      </c>
      <c r="AH3300" s="4" t="str">
        <f t="shared" si="1557"/>
        <v/>
      </c>
      <c r="AI3300" s="75" t="str">
        <f t="shared" si="1558"/>
        <v/>
      </c>
      <c r="AJ3300" s="75" t="str">
        <f t="shared" si="1559"/>
        <v/>
      </c>
    </row>
    <row r="3301" spans="1:36">
      <c r="A3301" s="41" t="str">
        <f t="shared" si="1542"/>
        <v/>
      </c>
      <c r="B3301" s="150" t="str">
        <f>IF(ISNUMBER(A3301),INDEX('MetaTrader Import'!$H$13:$J$5893,TRUNC(((A3301-$A$39+1)-1)/3)+1,MOD((A3301-$A$39+1)-1,3)+1),"")</f>
        <v/>
      </c>
      <c r="C3301" s="43" t="str">
        <f t="shared" si="1543"/>
        <v/>
      </c>
      <c r="D3301" s="43" t="str">
        <f t="shared" ca="1" si="1533"/>
        <v/>
      </c>
      <c r="E3301" s="43" t="str">
        <f t="shared" si="1544"/>
        <v/>
      </c>
      <c r="F3301" s="43" t="str">
        <f t="shared" si="1545"/>
        <v/>
      </c>
      <c r="G3301" s="43" t="str">
        <f>IF(A3301&lt;&gt;"",IF(A3301&lt;Data!$G$11*0.25,$C$13/$G$32,IF(A3301&gt;Data!$G$11*0.25,$C$13,$C$13*10)),"")</f>
        <v/>
      </c>
      <c r="H3301" s="43" t="str">
        <f>IF(A3301&lt;&gt;"",IF(Data!$G$9="constant",$C$13,IF(Data!$G$9="squeeze",G3301,F3301)),"")</f>
        <v/>
      </c>
      <c r="I3301" s="38" t="str">
        <f ca="1">IF(ISNUMBER(A3301),NORMINV(RAND(),0,IF(AND(Data!$G$9="squeeze",A3301&lt;Data!$G$11*0.25),$H$32,1)*$C$30*$C$13)*($C$14*$C$12),"")</f>
        <v/>
      </c>
      <c r="J3301" s="42" t="str">
        <f ca="1">IFERROR(IF(Data!$C$6="Real",B3301,I3301+J3300+($C$14*$C$12)*(NORMINV(RAND(),$C$15,CHOOSE($G$13,$C$13,F3301,G3301)))),"")</f>
        <v/>
      </c>
      <c r="K3301" s="88" t="str">
        <f>IF(ISNUMBER(A3301), IF($G$16="fixed",$G$17,MIN(H3301*Data!$C$7*$C$16*0.5,$C$17*Data!$C$7))*$C$12,"")</f>
        <v/>
      </c>
      <c r="L3301" s="42" t="str">
        <f t="shared" ca="1" si="1560"/>
        <v/>
      </c>
      <c r="M3301" s="44" t="str">
        <f t="shared" ca="1" si="1561"/>
        <v/>
      </c>
      <c r="N3301" s="44" t="str">
        <f t="shared" ca="1" si="1562"/>
        <v/>
      </c>
      <c r="O3301" s="108" t="str">
        <f t="shared" si="1546"/>
        <v/>
      </c>
      <c r="P3301" s="102" t="str">
        <f t="shared" si="1547"/>
        <v/>
      </c>
      <c r="Q3301" s="102" t="str">
        <f t="shared" si="1548"/>
        <v/>
      </c>
      <c r="R3301" s="120" t="str">
        <f t="shared" si="1549"/>
        <v/>
      </c>
      <c r="S3301" s="54" t="str">
        <f t="shared" si="1550"/>
        <v/>
      </c>
      <c r="T3301" s="5" t="str">
        <f t="shared" si="1551"/>
        <v/>
      </c>
      <c r="U3301" s="152" t="str">
        <f t="shared" si="1534"/>
        <v/>
      </c>
      <c r="V3301" s="152" t="str">
        <f t="shared" si="1535"/>
        <v/>
      </c>
      <c r="W3301" s="153" t="str">
        <f t="shared" si="1536"/>
        <v/>
      </c>
      <c r="X3301" s="153" t="str">
        <f t="shared" si="1537"/>
        <v/>
      </c>
      <c r="Y3301" s="153" t="str">
        <f t="shared" si="1538"/>
        <v/>
      </c>
      <c r="Z3301" s="153" t="str">
        <f t="shared" si="1539"/>
        <v/>
      </c>
      <c r="AA3301" s="152" t="str">
        <f t="shared" si="1540"/>
        <v/>
      </c>
      <c r="AB3301" s="152" t="str">
        <f t="shared" si="1541"/>
        <v/>
      </c>
      <c r="AC3301" s="154" t="str">
        <f t="shared" si="1552"/>
        <v/>
      </c>
      <c r="AD3301" s="154" t="str">
        <f t="shared" si="1553"/>
        <v/>
      </c>
      <c r="AE3301" s="3" t="str">
        <f t="shared" si="1554"/>
        <v/>
      </c>
      <c r="AF3301" s="3" t="str">
        <f t="shared" si="1555"/>
        <v/>
      </c>
      <c r="AG3301" s="3" t="str">
        <f t="shared" si="1556"/>
        <v/>
      </c>
      <c r="AH3301" s="4" t="str">
        <f t="shared" si="1557"/>
        <v/>
      </c>
      <c r="AI3301" s="75" t="str">
        <f t="shared" si="1558"/>
        <v/>
      </c>
      <c r="AJ3301" s="75" t="str">
        <f t="shared" si="1559"/>
        <v/>
      </c>
    </row>
    <row r="3302" spans="1:36">
      <c r="A3302" s="41" t="str">
        <f t="shared" si="1542"/>
        <v/>
      </c>
      <c r="B3302" s="150" t="str">
        <f>IF(ISNUMBER(A3302),INDEX('MetaTrader Import'!$H$13:$J$5893,TRUNC(((A3302-$A$39+1)-1)/3)+1,MOD((A3302-$A$39+1)-1,3)+1),"")</f>
        <v/>
      </c>
      <c r="C3302" s="43" t="str">
        <f t="shared" si="1543"/>
        <v/>
      </c>
      <c r="D3302" s="43" t="str">
        <f t="shared" ca="1" si="1533"/>
        <v/>
      </c>
      <c r="E3302" s="43" t="str">
        <f t="shared" si="1544"/>
        <v/>
      </c>
      <c r="F3302" s="43" t="str">
        <f t="shared" si="1545"/>
        <v/>
      </c>
      <c r="G3302" s="43" t="str">
        <f>IF(A3302&lt;&gt;"",IF(A3302&lt;Data!$G$11*0.25,$C$13/$G$32,IF(A3302&gt;Data!$G$11*0.25,$C$13,$C$13*10)),"")</f>
        <v/>
      </c>
      <c r="H3302" s="43" t="str">
        <f>IF(A3302&lt;&gt;"",IF(Data!$G$9="constant",$C$13,IF(Data!$G$9="squeeze",G3302,F3302)),"")</f>
        <v/>
      </c>
      <c r="I3302" s="38" t="str">
        <f ca="1">IF(ISNUMBER(A3302),NORMINV(RAND(),0,IF(AND(Data!$G$9="squeeze",A3302&lt;Data!$G$11*0.25),$H$32,1)*$C$30*$C$13)*($C$14*$C$12),"")</f>
        <v/>
      </c>
      <c r="J3302" s="42" t="str">
        <f ca="1">IFERROR(IF(Data!$C$6="Real",B3302,I3302+J3301+($C$14*$C$12)*(NORMINV(RAND(),$C$15,CHOOSE($G$13,$C$13,F3302,G3302)))),"")</f>
        <v/>
      </c>
      <c r="K3302" s="88" t="str">
        <f>IF(ISNUMBER(A3302), IF($G$16="fixed",$G$17,MIN(H3302*Data!$C$7*$C$16*0.5,$C$17*Data!$C$7))*$C$12,"")</f>
        <v/>
      </c>
      <c r="L3302" s="42" t="str">
        <f t="shared" ca="1" si="1560"/>
        <v/>
      </c>
      <c r="M3302" s="44" t="str">
        <f t="shared" ca="1" si="1561"/>
        <v/>
      </c>
      <c r="N3302" s="44" t="str">
        <f t="shared" ca="1" si="1562"/>
        <v/>
      </c>
      <c r="O3302" s="108" t="str">
        <f t="shared" si="1546"/>
        <v/>
      </c>
      <c r="P3302" s="102" t="str">
        <f t="shared" si="1547"/>
        <v/>
      </c>
      <c r="Q3302" s="102" t="str">
        <f t="shared" si="1548"/>
        <v/>
      </c>
      <c r="R3302" s="120" t="str">
        <f t="shared" si="1549"/>
        <v/>
      </c>
      <c r="S3302" s="54" t="str">
        <f t="shared" si="1550"/>
        <v/>
      </c>
      <c r="T3302" s="5" t="str">
        <f t="shared" si="1551"/>
        <v/>
      </c>
      <c r="U3302" s="152" t="str">
        <f t="shared" si="1534"/>
        <v/>
      </c>
      <c r="V3302" s="152" t="str">
        <f t="shared" si="1535"/>
        <v/>
      </c>
      <c r="W3302" s="153" t="str">
        <f t="shared" si="1536"/>
        <v/>
      </c>
      <c r="X3302" s="153" t="str">
        <f t="shared" si="1537"/>
        <v/>
      </c>
      <c r="Y3302" s="153" t="str">
        <f t="shared" si="1538"/>
        <v/>
      </c>
      <c r="Z3302" s="153" t="str">
        <f t="shared" si="1539"/>
        <v/>
      </c>
      <c r="AA3302" s="152" t="str">
        <f t="shared" si="1540"/>
        <v/>
      </c>
      <c r="AB3302" s="152" t="str">
        <f t="shared" si="1541"/>
        <v/>
      </c>
      <c r="AC3302" s="154" t="str">
        <f t="shared" si="1552"/>
        <v/>
      </c>
      <c r="AD3302" s="154" t="str">
        <f t="shared" si="1553"/>
        <v/>
      </c>
      <c r="AE3302" s="3" t="str">
        <f t="shared" si="1554"/>
        <v/>
      </c>
      <c r="AF3302" s="3" t="str">
        <f t="shared" si="1555"/>
        <v/>
      </c>
      <c r="AG3302" s="3" t="str">
        <f t="shared" si="1556"/>
        <v/>
      </c>
      <c r="AH3302" s="4" t="str">
        <f t="shared" si="1557"/>
        <v/>
      </c>
      <c r="AI3302" s="75" t="str">
        <f t="shared" si="1558"/>
        <v/>
      </c>
      <c r="AJ3302" s="75" t="str">
        <f t="shared" si="1559"/>
        <v/>
      </c>
    </row>
    <row r="3303" spans="1:36">
      <c r="A3303" s="41" t="str">
        <f t="shared" si="1542"/>
        <v/>
      </c>
      <c r="B3303" s="150" t="str">
        <f>IF(ISNUMBER(A3303),INDEX('MetaTrader Import'!$H$13:$J$5893,TRUNC(((A3303-$A$39+1)-1)/3)+1,MOD((A3303-$A$39+1)-1,3)+1),"")</f>
        <v/>
      </c>
      <c r="C3303" s="43" t="str">
        <f t="shared" si="1543"/>
        <v/>
      </c>
      <c r="D3303" s="43" t="str">
        <f t="shared" ca="1" si="1533"/>
        <v/>
      </c>
      <c r="E3303" s="43" t="str">
        <f t="shared" si="1544"/>
        <v/>
      </c>
      <c r="F3303" s="43" t="str">
        <f t="shared" si="1545"/>
        <v/>
      </c>
      <c r="G3303" s="43" t="str">
        <f>IF(A3303&lt;&gt;"",IF(A3303&lt;Data!$G$11*0.25,$C$13/$G$32,IF(A3303&gt;Data!$G$11*0.25,$C$13,$C$13*10)),"")</f>
        <v/>
      </c>
      <c r="H3303" s="43" t="str">
        <f>IF(A3303&lt;&gt;"",IF(Data!$G$9="constant",$C$13,IF(Data!$G$9="squeeze",G3303,F3303)),"")</f>
        <v/>
      </c>
      <c r="I3303" s="38" t="str">
        <f ca="1">IF(ISNUMBER(A3303),NORMINV(RAND(),0,IF(AND(Data!$G$9="squeeze",A3303&lt;Data!$G$11*0.25),$H$32,1)*$C$30*$C$13)*($C$14*$C$12),"")</f>
        <v/>
      </c>
      <c r="J3303" s="42" t="str">
        <f ca="1">IFERROR(IF(Data!$C$6="Real",B3303,I3303+J3302+($C$14*$C$12)*(NORMINV(RAND(),$C$15,CHOOSE($G$13,$C$13,F3303,G3303)))),"")</f>
        <v/>
      </c>
      <c r="K3303" s="88" t="str">
        <f>IF(ISNUMBER(A3303), IF($G$16="fixed",$G$17,MIN(H3303*Data!$C$7*$C$16*0.5,$C$17*Data!$C$7))*$C$12,"")</f>
        <v/>
      </c>
      <c r="L3303" s="42" t="str">
        <f t="shared" ca="1" si="1560"/>
        <v/>
      </c>
      <c r="M3303" s="44" t="str">
        <f t="shared" ca="1" si="1561"/>
        <v/>
      </c>
      <c r="N3303" s="44" t="str">
        <f t="shared" ca="1" si="1562"/>
        <v/>
      </c>
      <c r="O3303" s="108" t="str">
        <f t="shared" si="1546"/>
        <v/>
      </c>
      <c r="P3303" s="102" t="str">
        <f t="shared" si="1547"/>
        <v/>
      </c>
      <c r="Q3303" s="102" t="str">
        <f t="shared" si="1548"/>
        <v/>
      </c>
      <c r="R3303" s="120" t="str">
        <f t="shared" si="1549"/>
        <v/>
      </c>
      <c r="S3303" s="54" t="str">
        <f t="shared" si="1550"/>
        <v/>
      </c>
      <c r="T3303" s="5" t="str">
        <f t="shared" si="1551"/>
        <v/>
      </c>
      <c r="U3303" s="152" t="str">
        <f t="shared" si="1534"/>
        <v/>
      </c>
      <c r="V3303" s="152" t="str">
        <f t="shared" si="1535"/>
        <v/>
      </c>
      <c r="W3303" s="153" t="str">
        <f t="shared" si="1536"/>
        <v/>
      </c>
      <c r="X3303" s="153" t="str">
        <f t="shared" si="1537"/>
        <v/>
      </c>
      <c r="Y3303" s="153" t="str">
        <f t="shared" si="1538"/>
        <v/>
      </c>
      <c r="Z3303" s="153" t="str">
        <f t="shared" si="1539"/>
        <v/>
      </c>
      <c r="AA3303" s="152" t="str">
        <f t="shared" si="1540"/>
        <v/>
      </c>
      <c r="AB3303" s="152" t="str">
        <f t="shared" si="1541"/>
        <v/>
      </c>
      <c r="AC3303" s="154" t="str">
        <f t="shared" si="1552"/>
        <v/>
      </c>
      <c r="AD3303" s="154" t="str">
        <f t="shared" si="1553"/>
        <v/>
      </c>
      <c r="AE3303" s="3" t="str">
        <f t="shared" si="1554"/>
        <v/>
      </c>
      <c r="AF3303" s="3" t="str">
        <f t="shared" si="1555"/>
        <v/>
      </c>
      <c r="AG3303" s="3" t="str">
        <f t="shared" si="1556"/>
        <v/>
      </c>
      <c r="AH3303" s="4" t="str">
        <f t="shared" si="1557"/>
        <v/>
      </c>
      <c r="AI3303" s="75" t="str">
        <f t="shared" si="1558"/>
        <v/>
      </c>
      <c r="AJ3303" s="75" t="str">
        <f t="shared" si="1559"/>
        <v/>
      </c>
    </row>
    <row r="3304" spans="1:36">
      <c r="A3304" s="41" t="str">
        <f t="shared" si="1542"/>
        <v/>
      </c>
      <c r="B3304" s="150" t="str">
        <f>IF(ISNUMBER(A3304),INDEX('MetaTrader Import'!$H$13:$J$5893,TRUNC(((A3304-$A$39+1)-1)/3)+1,MOD((A3304-$A$39+1)-1,3)+1),"")</f>
        <v/>
      </c>
      <c r="C3304" s="43" t="str">
        <f t="shared" si="1543"/>
        <v/>
      </c>
      <c r="D3304" s="43" t="str">
        <f t="shared" ca="1" si="1533"/>
        <v/>
      </c>
      <c r="E3304" s="43" t="str">
        <f t="shared" si="1544"/>
        <v/>
      </c>
      <c r="F3304" s="43" t="str">
        <f t="shared" si="1545"/>
        <v/>
      </c>
      <c r="G3304" s="43" t="str">
        <f>IF(A3304&lt;&gt;"",IF(A3304&lt;Data!$G$11*0.25,$C$13/$G$32,IF(A3304&gt;Data!$G$11*0.25,$C$13,$C$13*10)),"")</f>
        <v/>
      </c>
      <c r="H3304" s="43" t="str">
        <f>IF(A3304&lt;&gt;"",IF(Data!$G$9="constant",$C$13,IF(Data!$G$9="squeeze",G3304,F3304)),"")</f>
        <v/>
      </c>
      <c r="I3304" s="38" t="str">
        <f ca="1">IF(ISNUMBER(A3304),NORMINV(RAND(),0,IF(AND(Data!$G$9="squeeze",A3304&lt;Data!$G$11*0.25),$H$32,1)*$C$30*$C$13)*($C$14*$C$12),"")</f>
        <v/>
      </c>
      <c r="J3304" s="42" t="str">
        <f ca="1">IFERROR(IF(Data!$C$6="Real",B3304,I3304+J3303+($C$14*$C$12)*(NORMINV(RAND(),$C$15,CHOOSE($G$13,$C$13,F3304,G3304)))),"")</f>
        <v/>
      </c>
      <c r="K3304" s="88" t="str">
        <f>IF(ISNUMBER(A3304), IF($G$16="fixed",$G$17,MIN(H3304*Data!$C$7*$C$16*0.5,$C$17*Data!$C$7))*$C$12,"")</f>
        <v/>
      </c>
      <c r="L3304" s="42" t="str">
        <f t="shared" ca="1" si="1560"/>
        <v/>
      </c>
      <c r="M3304" s="44" t="str">
        <f t="shared" ca="1" si="1561"/>
        <v/>
      </c>
      <c r="N3304" s="44" t="str">
        <f t="shared" ca="1" si="1562"/>
        <v/>
      </c>
      <c r="O3304" s="108" t="str">
        <f t="shared" si="1546"/>
        <v/>
      </c>
      <c r="P3304" s="102" t="str">
        <f t="shared" si="1547"/>
        <v/>
      </c>
      <c r="Q3304" s="102" t="str">
        <f t="shared" si="1548"/>
        <v/>
      </c>
      <c r="R3304" s="120" t="str">
        <f t="shared" si="1549"/>
        <v/>
      </c>
      <c r="S3304" s="54" t="str">
        <f t="shared" si="1550"/>
        <v/>
      </c>
      <c r="T3304" s="5" t="str">
        <f t="shared" si="1551"/>
        <v/>
      </c>
      <c r="U3304" s="152" t="str">
        <f t="shared" si="1534"/>
        <v/>
      </c>
      <c r="V3304" s="152" t="str">
        <f t="shared" si="1535"/>
        <v/>
      </c>
      <c r="W3304" s="153" t="str">
        <f t="shared" si="1536"/>
        <v/>
      </c>
      <c r="X3304" s="153" t="str">
        <f t="shared" si="1537"/>
        <v/>
      </c>
      <c r="Y3304" s="153" t="str">
        <f t="shared" si="1538"/>
        <v/>
      </c>
      <c r="Z3304" s="153" t="str">
        <f t="shared" si="1539"/>
        <v/>
      </c>
      <c r="AA3304" s="152" t="str">
        <f t="shared" si="1540"/>
        <v/>
      </c>
      <c r="AB3304" s="152" t="str">
        <f t="shared" si="1541"/>
        <v/>
      </c>
      <c r="AC3304" s="154" t="str">
        <f t="shared" si="1552"/>
        <v/>
      </c>
      <c r="AD3304" s="154" t="str">
        <f t="shared" si="1553"/>
        <v/>
      </c>
      <c r="AE3304" s="3" t="str">
        <f t="shared" si="1554"/>
        <v/>
      </c>
      <c r="AF3304" s="3" t="str">
        <f t="shared" si="1555"/>
        <v/>
      </c>
      <c r="AG3304" s="3" t="str">
        <f t="shared" si="1556"/>
        <v/>
      </c>
      <c r="AH3304" s="4" t="str">
        <f t="shared" si="1557"/>
        <v/>
      </c>
      <c r="AI3304" s="75" t="str">
        <f t="shared" si="1558"/>
        <v/>
      </c>
      <c r="AJ3304" s="75" t="str">
        <f t="shared" si="1559"/>
        <v/>
      </c>
    </row>
    <row r="3305" spans="1:36">
      <c r="A3305" s="41" t="str">
        <f t="shared" si="1542"/>
        <v/>
      </c>
      <c r="B3305" s="150" t="str">
        <f>IF(ISNUMBER(A3305),INDEX('MetaTrader Import'!$H$13:$J$5893,TRUNC(((A3305-$A$39+1)-1)/3)+1,MOD((A3305-$A$39+1)-1,3)+1),"")</f>
        <v/>
      </c>
      <c r="C3305" s="43" t="str">
        <f t="shared" si="1543"/>
        <v/>
      </c>
      <c r="D3305" s="43" t="str">
        <f t="shared" ca="1" si="1533"/>
        <v/>
      </c>
      <c r="E3305" s="43" t="str">
        <f t="shared" si="1544"/>
        <v/>
      </c>
      <c r="F3305" s="43" t="str">
        <f t="shared" si="1545"/>
        <v/>
      </c>
      <c r="G3305" s="43" t="str">
        <f>IF(A3305&lt;&gt;"",IF(A3305&lt;Data!$G$11*0.25,$C$13/$G$32,IF(A3305&gt;Data!$G$11*0.25,$C$13,$C$13*10)),"")</f>
        <v/>
      </c>
      <c r="H3305" s="43" t="str">
        <f>IF(A3305&lt;&gt;"",IF(Data!$G$9="constant",$C$13,IF(Data!$G$9="squeeze",G3305,F3305)),"")</f>
        <v/>
      </c>
      <c r="I3305" s="38" t="str">
        <f ca="1">IF(ISNUMBER(A3305),NORMINV(RAND(),0,IF(AND(Data!$G$9="squeeze",A3305&lt;Data!$G$11*0.25),$H$32,1)*$C$30*$C$13)*($C$14*$C$12),"")</f>
        <v/>
      </c>
      <c r="J3305" s="42" t="str">
        <f ca="1">IFERROR(IF(Data!$C$6="Real",B3305,I3305+J3304+($C$14*$C$12)*(NORMINV(RAND(),$C$15,CHOOSE($G$13,$C$13,F3305,G3305)))),"")</f>
        <v/>
      </c>
      <c r="K3305" s="88" t="str">
        <f>IF(ISNUMBER(A3305), IF($G$16="fixed",$G$17,MIN(H3305*Data!$C$7*$C$16*0.5,$C$17*Data!$C$7))*$C$12,"")</f>
        <v/>
      </c>
      <c r="L3305" s="42" t="str">
        <f t="shared" ca="1" si="1560"/>
        <v/>
      </c>
      <c r="M3305" s="44" t="str">
        <f t="shared" ca="1" si="1561"/>
        <v/>
      </c>
      <c r="N3305" s="44" t="str">
        <f t="shared" ca="1" si="1562"/>
        <v/>
      </c>
      <c r="O3305" s="108" t="str">
        <f t="shared" si="1546"/>
        <v/>
      </c>
      <c r="P3305" s="102" t="str">
        <f t="shared" si="1547"/>
        <v/>
      </c>
      <c r="Q3305" s="102" t="str">
        <f t="shared" si="1548"/>
        <v/>
      </c>
      <c r="R3305" s="120" t="str">
        <f t="shared" si="1549"/>
        <v/>
      </c>
      <c r="S3305" s="54" t="str">
        <f t="shared" si="1550"/>
        <v/>
      </c>
      <c r="T3305" s="5" t="str">
        <f t="shared" si="1551"/>
        <v/>
      </c>
      <c r="U3305" s="152" t="str">
        <f t="shared" si="1534"/>
        <v/>
      </c>
      <c r="V3305" s="152" t="str">
        <f t="shared" si="1535"/>
        <v/>
      </c>
      <c r="W3305" s="153" t="str">
        <f t="shared" si="1536"/>
        <v/>
      </c>
      <c r="X3305" s="153" t="str">
        <f t="shared" si="1537"/>
        <v/>
      </c>
      <c r="Y3305" s="153" t="str">
        <f t="shared" si="1538"/>
        <v/>
      </c>
      <c r="Z3305" s="153" t="str">
        <f t="shared" si="1539"/>
        <v/>
      </c>
      <c r="AA3305" s="152" t="str">
        <f t="shared" si="1540"/>
        <v/>
      </c>
      <c r="AB3305" s="152" t="str">
        <f t="shared" si="1541"/>
        <v/>
      </c>
      <c r="AC3305" s="154" t="str">
        <f t="shared" si="1552"/>
        <v/>
      </c>
      <c r="AD3305" s="154" t="str">
        <f t="shared" si="1553"/>
        <v/>
      </c>
      <c r="AE3305" s="3" t="str">
        <f t="shared" si="1554"/>
        <v/>
      </c>
      <c r="AF3305" s="3" t="str">
        <f t="shared" si="1555"/>
        <v/>
      </c>
      <c r="AG3305" s="3" t="str">
        <f t="shared" si="1556"/>
        <v/>
      </c>
      <c r="AH3305" s="4" t="str">
        <f t="shared" si="1557"/>
        <v/>
      </c>
      <c r="AI3305" s="75" t="str">
        <f t="shared" si="1558"/>
        <v/>
      </c>
      <c r="AJ3305" s="75" t="str">
        <f t="shared" si="1559"/>
        <v/>
      </c>
    </row>
    <row r="3306" spans="1:36">
      <c r="A3306" s="41" t="str">
        <f t="shared" si="1542"/>
        <v/>
      </c>
      <c r="B3306" s="150" t="str">
        <f>IF(ISNUMBER(A3306),INDEX('MetaTrader Import'!$H$13:$J$5893,TRUNC(((A3306-$A$39+1)-1)/3)+1,MOD((A3306-$A$39+1)-1,3)+1),"")</f>
        <v/>
      </c>
      <c r="C3306" s="43" t="str">
        <f t="shared" si="1543"/>
        <v/>
      </c>
      <c r="D3306" s="43" t="str">
        <f t="shared" ca="1" si="1533"/>
        <v/>
      </c>
      <c r="E3306" s="43" t="str">
        <f t="shared" si="1544"/>
        <v/>
      </c>
      <c r="F3306" s="43" t="str">
        <f t="shared" si="1545"/>
        <v/>
      </c>
      <c r="G3306" s="43" t="str">
        <f>IF(A3306&lt;&gt;"",IF(A3306&lt;Data!$G$11*0.25,$C$13/$G$32,IF(A3306&gt;Data!$G$11*0.25,$C$13,$C$13*10)),"")</f>
        <v/>
      </c>
      <c r="H3306" s="43" t="str">
        <f>IF(A3306&lt;&gt;"",IF(Data!$G$9="constant",$C$13,IF(Data!$G$9="squeeze",G3306,F3306)),"")</f>
        <v/>
      </c>
      <c r="I3306" s="38" t="str">
        <f ca="1">IF(ISNUMBER(A3306),NORMINV(RAND(),0,IF(AND(Data!$G$9="squeeze",A3306&lt;Data!$G$11*0.25),$H$32,1)*$C$30*$C$13)*($C$14*$C$12),"")</f>
        <v/>
      </c>
      <c r="J3306" s="42" t="str">
        <f ca="1">IFERROR(IF(Data!$C$6="Real",B3306,I3306+J3305+($C$14*$C$12)*(NORMINV(RAND(),$C$15,CHOOSE($G$13,$C$13,F3306,G3306)))),"")</f>
        <v/>
      </c>
      <c r="K3306" s="88" t="str">
        <f>IF(ISNUMBER(A3306), IF($G$16="fixed",$G$17,MIN(H3306*Data!$C$7*$C$16*0.5,$C$17*Data!$C$7))*$C$12,"")</f>
        <v/>
      </c>
      <c r="L3306" s="42" t="str">
        <f t="shared" ca="1" si="1560"/>
        <v/>
      </c>
      <c r="M3306" s="44" t="str">
        <f t="shared" ca="1" si="1561"/>
        <v/>
      </c>
      <c r="N3306" s="44" t="str">
        <f t="shared" ca="1" si="1562"/>
        <v/>
      </c>
      <c r="O3306" s="108" t="str">
        <f t="shared" si="1546"/>
        <v/>
      </c>
      <c r="P3306" s="102" t="str">
        <f t="shared" si="1547"/>
        <v/>
      </c>
      <c r="Q3306" s="102" t="str">
        <f t="shared" si="1548"/>
        <v/>
      </c>
      <c r="R3306" s="120" t="str">
        <f t="shared" si="1549"/>
        <v/>
      </c>
      <c r="S3306" s="54" t="str">
        <f t="shared" si="1550"/>
        <v/>
      </c>
      <c r="T3306" s="5" t="str">
        <f t="shared" si="1551"/>
        <v/>
      </c>
      <c r="U3306" s="152" t="str">
        <f t="shared" si="1534"/>
        <v/>
      </c>
      <c r="V3306" s="152" t="str">
        <f t="shared" si="1535"/>
        <v/>
      </c>
      <c r="W3306" s="153" t="str">
        <f t="shared" si="1536"/>
        <v/>
      </c>
      <c r="X3306" s="153" t="str">
        <f t="shared" si="1537"/>
        <v/>
      </c>
      <c r="Y3306" s="153" t="str">
        <f t="shared" si="1538"/>
        <v/>
      </c>
      <c r="Z3306" s="153" t="str">
        <f t="shared" si="1539"/>
        <v/>
      </c>
      <c r="AA3306" s="152" t="str">
        <f t="shared" si="1540"/>
        <v/>
      </c>
      <c r="AB3306" s="152" t="str">
        <f t="shared" si="1541"/>
        <v/>
      </c>
      <c r="AC3306" s="154" t="str">
        <f t="shared" si="1552"/>
        <v/>
      </c>
      <c r="AD3306" s="154" t="str">
        <f t="shared" si="1553"/>
        <v/>
      </c>
      <c r="AE3306" s="3" t="str">
        <f t="shared" si="1554"/>
        <v/>
      </c>
      <c r="AF3306" s="3" t="str">
        <f t="shared" si="1555"/>
        <v/>
      </c>
      <c r="AG3306" s="3" t="str">
        <f t="shared" si="1556"/>
        <v/>
      </c>
      <c r="AH3306" s="4" t="str">
        <f t="shared" si="1557"/>
        <v/>
      </c>
      <c r="AI3306" s="75" t="str">
        <f t="shared" si="1558"/>
        <v/>
      </c>
      <c r="AJ3306" s="75" t="str">
        <f t="shared" si="1559"/>
        <v/>
      </c>
    </row>
    <row r="3307" spans="1:36">
      <c r="A3307" s="41" t="str">
        <f t="shared" si="1542"/>
        <v/>
      </c>
      <c r="B3307" s="150" t="str">
        <f>IF(ISNUMBER(A3307),INDEX('MetaTrader Import'!$H$13:$J$5893,TRUNC(((A3307-$A$39+1)-1)/3)+1,MOD((A3307-$A$39+1)-1,3)+1),"")</f>
        <v/>
      </c>
      <c r="C3307" s="43" t="str">
        <f t="shared" si="1543"/>
        <v/>
      </c>
      <c r="D3307" s="43" t="str">
        <f t="shared" ca="1" si="1533"/>
        <v/>
      </c>
      <c r="E3307" s="43" t="str">
        <f t="shared" si="1544"/>
        <v/>
      </c>
      <c r="F3307" s="43" t="str">
        <f t="shared" si="1545"/>
        <v/>
      </c>
      <c r="G3307" s="43" t="str">
        <f>IF(A3307&lt;&gt;"",IF(A3307&lt;Data!$G$11*0.25,$C$13/$G$32,IF(A3307&gt;Data!$G$11*0.25,$C$13,$C$13*10)),"")</f>
        <v/>
      </c>
      <c r="H3307" s="43" t="str">
        <f>IF(A3307&lt;&gt;"",IF(Data!$G$9="constant",$C$13,IF(Data!$G$9="squeeze",G3307,F3307)),"")</f>
        <v/>
      </c>
      <c r="I3307" s="38" t="str">
        <f ca="1">IF(ISNUMBER(A3307),NORMINV(RAND(),0,IF(AND(Data!$G$9="squeeze",A3307&lt;Data!$G$11*0.25),$H$32,1)*$C$30*$C$13)*($C$14*$C$12),"")</f>
        <v/>
      </c>
      <c r="J3307" s="42" t="str">
        <f ca="1">IFERROR(IF(Data!$C$6="Real",B3307,I3307+J3306+($C$14*$C$12)*(NORMINV(RAND(),$C$15,CHOOSE($G$13,$C$13,F3307,G3307)))),"")</f>
        <v/>
      </c>
      <c r="K3307" s="88" t="str">
        <f>IF(ISNUMBER(A3307), IF($G$16="fixed",$G$17,MIN(H3307*Data!$C$7*$C$16*0.5,$C$17*Data!$C$7))*$C$12,"")</f>
        <v/>
      </c>
      <c r="L3307" s="42" t="str">
        <f t="shared" ca="1" si="1560"/>
        <v/>
      </c>
      <c r="M3307" s="44" t="str">
        <f t="shared" ca="1" si="1561"/>
        <v/>
      </c>
      <c r="N3307" s="44" t="str">
        <f t="shared" ca="1" si="1562"/>
        <v/>
      </c>
      <c r="O3307" s="108" t="str">
        <f t="shared" si="1546"/>
        <v/>
      </c>
      <c r="P3307" s="102" t="str">
        <f t="shared" si="1547"/>
        <v/>
      </c>
      <c r="Q3307" s="102" t="str">
        <f t="shared" si="1548"/>
        <v/>
      </c>
      <c r="R3307" s="120" t="str">
        <f t="shared" si="1549"/>
        <v/>
      </c>
      <c r="S3307" s="54" t="str">
        <f t="shared" si="1550"/>
        <v/>
      </c>
      <c r="T3307" s="5" t="str">
        <f t="shared" si="1551"/>
        <v/>
      </c>
      <c r="U3307" s="152" t="str">
        <f t="shared" si="1534"/>
        <v/>
      </c>
      <c r="V3307" s="152" t="str">
        <f t="shared" si="1535"/>
        <v/>
      </c>
      <c r="W3307" s="153" t="str">
        <f t="shared" si="1536"/>
        <v/>
      </c>
      <c r="X3307" s="153" t="str">
        <f t="shared" si="1537"/>
        <v/>
      </c>
      <c r="Y3307" s="153" t="str">
        <f t="shared" si="1538"/>
        <v/>
      </c>
      <c r="Z3307" s="153" t="str">
        <f t="shared" si="1539"/>
        <v/>
      </c>
      <c r="AA3307" s="152" t="str">
        <f t="shared" si="1540"/>
        <v/>
      </c>
      <c r="AB3307" s="152" t="str">
        <f t="shared" si="1541"/>
        <v/>
      </c>
      <c r="AC3307" s="154" t="str">
        <f t="shared" si="1552"/>
        <v/>
      </c>
      <c r="AD3307" s="154" t="str">
        <f t="shared" si="1553"/>
        <v/>
      </c>
      <c r="AE3307" s="3" t="str">
        <f t="shared" si="1554"/>
        <v/>
      </c>
      <c r="AF3307" s="3" t="str">
        <f t="shared" si="1555"/>
        <v/>
      </c>
      <c r="AG3307" s="3" t="str">
        <f t="shared" si="1556"/>
        <v/>
      </c>
      <c r="AH3307" s="4" t="str">
        <f t="shared" si="1557"/>
        <v/>
      </c>
      <c r="AI3307" s="75" t="str">
        <f t="shared" si="1558"/>
        <v/>
      </c>
      <c r="AJ3307" s="75" t="str">
        <f t="shared" si="1559"/>
        <v/>
      </c>
    </row>
    <row r="3308" spans="1:36">
      <c r="A3308" s="41" t="str">
        <f t="shared" si="1542"/>
        <v/>
      </c>
      <c r="B3308" s="150" t="str">
        <f>IF(ISNUMBER(A3308),INDEX('MetaTrader Import'!$H$13:$J$5893,TRUNC(((A3308-$A$39+1)-1)/3)+1,MOD((A3308-$A$39+1)-1,3)+1),"")</f>
        <v/>
      </c>
      <c r="C3308" s="43" t="str">
        <f t="shared" si="1543"/>
        <v/>
      </c>
      <c r="D3308" s="43" t="str">
        <f t="shared" ca="1" si="1533"/>
        <v/>
      </c>
      <c r="E3308" s="43" t="str">
        <f t="shared" si="1544"/>
        <v/>
      </c>
      <c r="F3308" s="43" t="str">
        <f t="shared" si="1545"/>
        <v/>
      </c>
      <c r="G3308" s="43" t="str">
        <f>IF(A3308&lt;&gt;"",IF(A3308&lt;Data!$G$11*0.25,$C$13/$G$32,IF(A3308&gt;Data!$G$11*0.25,$C$13,$C$13*10)),"")</f>
        <v/>
      </c>
      <c r="H3308" s="43" t="str">
        <f>IF(A3308&lt;&gt;"",IF(Data!$G$9="constant",$C$13,IF(Data!$G$9="squeeze",G3308,F3308)),"")</f>
        <v/>
      </c>
      <c r="I3308" s="38" t="str">
        <f ca="1">IF(ISNUMBER(A3308),NORMINV(RAND(),0,IF(AND(Data!$G$9="squeeze",A3308&lt;Data!$G$11*0.25),$H$32,1)*$C$30*$C$13)*($C$14*$C$12),"")</f>
        <v/>
      </c>
      <c r="J3308" s="42" t="str">
        <f ca="1">IFERROR(IF(Data!$C$6="Real",B3308,I3308+J3307+($C$14*$C$12)*(NORMINV(RAND(),$C$15,CHOOSE($G$13,$C$13,F3308,G3308)))),"")</f>
        <v/>
      </c>
      <c r="K3308" s="88" t="str">
        <f>IF(ISNUMBER(A3308), IF($G$16="fixed",$G$17,MIN(H3308*Data!$C$7*$C$16*0.5,$C$17*Data!$C$7))*$C$12,"")</f>
        <v/>
      </c>
      <c r="L3308" s="42" t="str">
        <f t="shared" ca="1" si="1560"/>
        <v/>
      </c>
      <c r="M3308" s="44" t="str">
        <f t="shared" ca="1" si="1561"/>
        <v/>
      </c>
      <c r="N3308" s="44" t="str">
        <f t="shared" ca="1" si="1562"/>
        <v/>
      </c>
      <c r="O3308" s="108" t="str">
        <f t="shared" si="1546"/>
        <v/>
      </c>
      <c r="P3308" s="102" t="str">
        <f t="shared" si="1547"/>
        <v/>
      </c>
      <c r="Q3308" s="102" t="str">
        <f t="shared" si="1548"/>
        <v/>
      </c>
      <c r="R3308" s="120" t="str">
        <f t="shared" si="1549"/>
        <v/>
      </c>
      <c r="S3308" s="54" t="str">
        <f t="shared" si="1550"/>
        <v/>
      </c>
      <c r="T3308" s="5" t="str">
        <f t="shared" si="1551"/>
        <v/>
      </c>
      <c r="U3308" s="152" t="str">
        <f t="shared" si="1534"/>
        <v/>
      </c>
      <c r="V3308" s="152" t="str">
        <f t="shared" si="1535"/>
        <v/>
      </c>
      <c r="W3308" s="153" t="str">
        <f t="shared" si="1536"/>
        <v/>
      </c>
      <c r="X3308" s="153" t="str">
        <f t="shared" si="1537"/>
        <v/>
      </c>
      <c r="Y3308" s="153" t="str">
        <f t="shared" si="1538"/>
        <v/>
      </c>
      <c r="Z3308" s="153" t="str">
        <f t="shared" si="1539"/>
        <v/>
      </c>
      <c r="AA3308" s="152" t="str">
        <f t="shared" si="1540"/>
        <v/>
      </c>
      <c r="AB3308" s="152" t="str">
        <f t="shared" si="1541"/>
        <v/>
      </c>
      <c r="AC3308" s="154" t="str">
        <f t="shared" si="1552"/>
        <v/>
      </c>
      <c r="AD3308" s="154" t="str">
        <f t="shared" si="1553"/>
        <v/>
      </c>
      <c r="AE3308" s="3" t="str">
        <f t="shared" si="1554"/>
        <v/>
      </c>
      <c r="AF3308" s="3" t="str">
        <f t="shared" si="1555"/>
        <v/>
      </c>
      <c r="AG3308" s="3" t="str">
        <f t="shared" si="1556"/>
        <v/>
      </c>
      <c r="AH3308" s="4" t="str">
        <f t="shared" si="1557"/>
        <v/>
      </c>
      <c r="AI3308" s="75" t="str">
        <f t="shared" si="1558"/>
        <v/>
      </c>
      <c r="AJ3308" s="75" t="str">
        <f t="shared" si="1559"/>
        <v/>
      </c>
    </row>
    <row r="3309" spans="1:36">
      <c r="A3309" s="41" t="str">
        <f t="shared" si="1542"/>
        <v/>
      </c>
      <c r="B3309" s="150" t="str">
        <f>IF(ISNUMBER(A3309),INDEX('MetaTrader Import'!$H$13:$J$5893,TRUNC(((A3309-$A$39+1)-1)/3)+1,MOD((A3309-$A$39+1)-1,3)+1),"")</f>
        <v/>
      </c>
      <c r="C3309" s="43" t="str">
        <f t="shared" si="1543"/>
        <v/>
      </c>
      <c r="D3309" s="43" t="str">
        <f t="shared" ca="1" si="1533"/>
        <v/>
      </c>
      <c r="E3309" s="43" t="str">
        <f t="shared" si="1544"/>
        <v/>
      </c>
      <c r="F3309" s="43" t="str">
        <f t="shared" si="1545"/>
        <v/>
      </c>
      <c r="G3309" s="43" t="str">
        <f>IF(A3309&lt;&gt;"",IF(A3309&lt;Data!$G$11*0.25,$C$13/$G$32,IF(A3309&gt;Data!$G$11*0.25,$C$13,$C$13*10)),"")</f>
        <v/>
      </c>
      <c r="H3309" s="43" t="str">
        <f>IF(A3309&lt;&gt;"",IF(Data!$G$9="constant",$C$13,IF(Data!$G$9="squeeze",G3309,F3309)),"")</f>
        <v/>
      </c>
      <c r="I3309" s="38" t="str">
        <f ca="1">IF(ISNUMBER(A3309),NORMINV(RAND(),0,IF(AND(Data!$G$9="squeeze",A3309&lt;Data!$G$11*0.25),$H$32,1)*$C$30*$C$13)*($C$14*$C$12),"")</f>
        <v/>
      </c>
      <c r="J3309" s="42" t="str">
        <f ca="1">IFERROR(IF(Data!$C$6="Real",B3309,I3309+J3308+($C$14*$C$12)*(NORMINV(RAND(),$C$15,CHOOSE($G$13,$C$13,F3309,G3309)))),"")</f>
        <v/>
      </c>
      <c r="K3309" s="88" t="str">
        <f>IF(ISNUMBER(A3309), IF($G$16="fixed",$G$17,MIN(H3309*Data!$C$7*$C$16*0.5,$C$17*Data!$C$7))*$C$12,"")</f>
        <v/>
      </c>
      <c r="L3309" s="42" t="str">
        <f t="shared" ca="1" si="1560"/>
        <v/>
      </c>
      <c r="M3309" s="44" t="str">
        <f t="shared" ca="1" si="1561"/>
        <v/>
      </c>
      <c r="N3309" s="44" t="str">
        <f t="shared" ca="1" si="1562"/>
        <v/>
      </c>
      <c r="O3309" s="108" t="str">
        <f t="shared" si="1546"/>
        <v/>
      </c>
      <c r="P3309" s="102" t="str">
        <f t="shared" si="1547"/>
        <v/>
      </c>
      <c r="Q3309" s="102" t="str">
        <f t="shared" si="1548"/>
        <v/>
      </c>
      <c r="R3309" s="120" t="str">
        <f t="shared" si="1549"/>
        <v/>
      </c>
      <c r="S3309" s="54" t="str">
        <f t="shared" si="1550"/>
        <v/>
      </c>
      <c r="T3309" s="5" t="str">
        <f t="shared" si="1551"/>
        <v/>
      </c>
      <c r="U3309" s="152" t="str">
        <f t="shared" si="1534"/>
        <v/>
      </c>
      <c r="V3309" s="152" t="str">
        <f t="shared" si="1535"/>
        <v/>
      </c>
      <c r="W3309" s="153" t="str">
        <f t="shared" si="1536"/>
        <v/>
      </c>
      <c r="X3309" s="153" t="str">
        <f t="shared" si="1537"/>
        <v/>
      </c>
      <c r="Y3309" s="153" t="str">
        <f t="shared" si="1538"/>
        <v/>
      </c>
      <c r="Z3309" s="153" t="str">
        <f t="shared" si="1539"/>
        <v/>
      </c>
      <c r="AA3309" s="152" t="str">
        <f t="shared" si="1540"/>
        <v/>
      </c>
      <c r="AB3309" s="152" t="str">
        <f t="shared" si="1541"/>
        <v/>
      </c>
      <c r="AC3309" s="154" t="str">
        <f t="shared" si="1552"/>
        <v/>
      </c>
      <c r="AD3309" s="154" t="str">
        <f t="shared" si="1553"/>
        <v/>
      </c>
      <c r="AE3309" s="3" t="str">
        <f t="shared" si="1554"/>
        <v/>
      </c>
      <c r="AF3309" s="3" t="str">
        <f t="shared" si="1555"/>
        <v/>
      </c>
      <c r="AG3309" s="3" t="str">
        <f t="shared" si="1556"/>
        <v/>
      </c>
      <c r="AH3309" s="4" t="str">
        <f t="shared" si="1557"/>
        <v/>
      </c>
      <c r="AI3309" s="75" t="str">
        <f t="shared" si="1558"/>
        <v/>
      </c>
      <c r="AJ3309" s="75" t="str">
        <f t="shared" si="1559"/>
        <v/>
      </c>
    </row>
    <row r="3310" spans="1:36">
      <c r="A3310" s="41" t="str">
        <f t="shared" si="1542"/>
        <v/>
      </c>
      <c r="B3310" s="150" t="str">
        <f>IF(ISNUMBER(A3310),INDEX('MetaTrader Import'!$H$13:$J$5893,TRUNC(((A3310-$A$39+1)-1)/3)+1,MOD((A3310-$A$39+1)-1,3)+1),"")</f>
        <v/>
      </c>
      <c r="C3310" s="43" t="str">
        <f t="shared" si="1543"/>
        <v/>
      </c>
      <c r="D3310" s="43" t="str">
        <f t="shared" ca="1" si="1533"/>
        <v/>
      </c>
      <c r="E3310" s="43" t="str">
        <f t="shared" si="1544"/>
        <v/>
      </c>
      <c r="F3310" s="43" t="str">
        <f t="shared" si="1545"/>
        <v/>
      </c>
      <c r="G3310" s="43" t="str">
        <f>IF(A3310&lt;&gt;"",IF(A3310&lt;Data!$G$11*0.25,$C$13/$G$32,IF(A3310&gt;Data!$G$11*0.25,$C$13,$C$13*10)),"")</f>
        <v/>
      </c>
      <c r="H3310" s="43" t="str">
        <f>IF(A3310&lt;&gt;"",IF(Data!$G$9="constant",$C$13,IF(Data!$G$9="squeeze",G3310,F3310)),"")</f>
        <v/>
      </c>
      <c r="I3310" s="38" t="str">
        <f ca="1">IF(ISNUMBER(A3310),NORMINV(RAND(),0,IF(AND(Data!$G$9="squeeze",A3310&lt;Data!$G$11*0.25),$H$32,1)*$C$30*$C$13)*($C$14*$C$12),"")</f>
        <v/>
      </c>
      <c r="J3310" s="42" t="str">
        <f ca="1">IFERROR(IF(Data!$C$6="Real",B3310,I3310+J3309+($C$14*$C$12)*(NORMINV(RAND(),$C$15,CHOOSE($G$13,$C$13,F3310,G3310)))),"")</f>
        <v/>
      </c>
      <c r="K3310" s="88" t="str">
        <f>IF(ISNUMBER(A3310), IF($G$16="fixed",$G$17,MIN(H3310*Data!$C$7*$C$16*0.5,$C$17*Data!$C$7))*$C$12,"")</f>
        <v/>
      </c>
      <c r="L3310" s="42" t="str">
        <f t="shared" ca="1" si="1560"/>
        <v/>
      </c>
      <c r="M3310" s="44" t="str">
        <f t="shared" ca="1" si="1561"/>
        <v/>
      </c>
      <c r="N3310" s="44" t="str">
        <f t="shared" ca="1" si="1562"/>
        <v/>
      </c>
      <c r="O3310" s="108" t="str">
        <f t="shared" si="1546"/>
        <v/>
      </c>
      <c r="P3310" s="102" t="str">
        <f t="shared" si="1547"/>
        <v/>
      </c>
      <c r="Q3310" s="102" t="str">
        <f t="shared" si="1548"/>
        <v/>
      </c>
      <c r="R3310" s="120" t="str">
        <f t="shared" si="1549"/>
        <v/>
      </c>
      <c r="S3310" s="54" t="str">
        <f t="shared" si="1550"/>
        <v/>
      </c>
      <c r="T3310" s="5" t="str">
        <f t="shared" si="1551"/>
        <v/>
      </c>
      <c r="U3310" s="152" t="str">
        <f t="shared" si="1534"/>
        <v/>
      </c>
      <c r="V3310" s="152" t="str">
        <f t="shared" si="1535"/>
        <v/>
      </c>
      <c r="W3310" s="153" t="str">
        <f t="shared" si="1536"/>
        <v/>
      </c>
      <c r="X3310" s="153" t="str">
        <f t="shared" si="1537"/>
        <v/>
      </c>
      <c r="Y3310" s="153" t="str">
        <f t="shared" si="1538"/>
        <v/>
      </c>
      <c r="Z3310" s="153" t="str">
        <f t="shared" si="1539"/>
        <v/>
      </c>
      <c r="AA3310" s="152" t="str">
        <f t="shared" si="1540"/>
        <v/>
      </c>
      <c r="AB3310" s="152" t="str">
        <f t="shared" si="1541"/>
        <v/>
      </c>
      <c r="AC3310" s="154" t="str">
        <f t="shared" si="1552"/>
        <v/>
      </c>
      <c r="AD3310" s="154" t="str">
        <f t="shared" si="1553"/>
        <v/>
      </c>
      <c r="AE3310" s="3" t="str">
        <f t="shared" si="1554"/>
        <v/>
      </c>
      <c r="AF3310" s="3" t="str">
        <f t="shared" si="1555"/>
        <v/>
      </c>
      <c r="AG3310" s="3" t="str">
        <f t="shared" si="1556"/>
        <v/>
      </c>
      <c r="AH3310" s="4" t="str">
        <f t="shared" si="1557"/>
        <v/>
      </c>
      <c r="AI3310" s="75" t="str">
        <f t="shared" si="1558"/>
        <v/>
      </c>
      <c r="AJ3310" s="75" t="str">
        <f t="shared" si="1559"/>
        <v/>
      </c>
    </row>
    <row r="3311" spans="1:36">
      <c r="A3311" s="41" t="str">
        <f t="shared" si="1542"/>
        <v/>
      </c>
      <c r="B3311" s="150" t="str">
        <f>IF(ISNUMBER(A3311),INDEX('MetaTrader Import'!$H$13:$J$5893,TRUNC(((A3311-$A$39+1)-1)/3)+1,MOD((A3311-$A$39+1)-1,3)+1),"")</f>
        <v/>
      </c>
      <c r="C3311" s="43" t="str">
        <f t="shared" si="1543"/>
        <v/>
      </c>
      <c r="D3311" s="43" t="str">
        <f t="shared" ca="1" si="1533"/>
        <v/>
      </c>
      <c r="E3311" s="43" t="str">
        <f t="shared" si="1544"/>
        <v/>
      </c>
      <c r="F3311" s="43" t="str">
        <f t="shared" si="1545"/>
        <v/>
      </c>
      <c r="G3311" s="43" t="str">
        <f>IF(A3311&lt;&gt;"",IF(A3311&lt;Data!$G$11*0.25,$C$13/$G$32,IF(A3311&gt;Data!$G$11*0.25,$C$13,$C$13*10)),"")</f>
        <v/>
      </c>
      <c r="H3311" s="43" t="str">
        <f>IF(A3311&lt;&gt;"",IF(Data!$G$9="constant",$C$13,IF(Data!$G$9="squeeze",G3311,F3311)),"")</f>
        <v/>
      </c>
      <c r="I3311" s="38" t="str">
        <f ca="1">IF(ISNUMBER(A3311),NORMINV(RAND(),0,IF(AND(Data!$G$9="squeeze",A3311&lt;Data!$G$11*0.25),$H$32,1)*$C$30*$C$13)*($C$14*$C$12),"")</f>
        <v/>
      </c>
      <c r="J3311" s="42" t="str">
        <f ca="1">IFERROR(IF(Data!$C$6="Real",B3311,I3311+J3310+($C$14*$C$12)*(NORMINV(RAND(),$C$15,CHOOSE($G$13,$C$13,F3311,G3311)))),"")</f>
        <v/>
      </c>
      <c r="K3311" s="88" t="str">
        <f>IF(ISNUMBER(A3311), IF($G$16="fixed",$G$17,MIN(H3311*Data!$C$7*$C$16*0.5,$C$17*Data!$C$7))*$C$12,"")</f>
        <v/>
      </c>
      <c r="L3311" s="42" t="str">
        <f t="shared" ca="1" si="1560"/>
        <v/>
      </c>
      <c r="M3311" s="44" t="str">
        <f t="shared" ca="1" si="1561"/>
        <v/>
      </c>
      <c r="N3311" s="44" t="str">
        <f t="shared" ca="1" si="1562"/>
        <v/>
      </c>
      <c r="O3311" s="108" t="str">
        <f t="shared" si="1546"/>
        <v/>
      </c>
      <c r="P3311" s="102" t="str">
        <f t="shared" si="1547"/>
        <v/>
      </c>
      <c r="Q3311" s="102" t="str">
        <f t="shared" si="1548"/>
        <v/>
      </c>
      <c r="R3311" s="120" t="str">
        <f t="shared" si="1549"/>
        <v/>
      </c>
      <c r="S3311" s="54" t="str">
        <f t="shared" si="1550"/>
        <v/>
      </c>
      <c r="T3311" s="5" t="str">
        <f t="shared" si="1551"/>
        <v/>
      </c>
      <c r="U3311" s="152" t="str">
        <f t="shared" si="1534"/>
        <v/>
      </c>
      <c r="V3311" s="152" t="str">
        <f t="shared" si="1535"/>
        <v/>
      </c>
      <c r="W3311" s="153" t="str">
        <f t="shared" si="1536"/>
        <v/>
      </c>
      <c r="X3311" s="153" t="str">
        <f t="shared" si="1537"/>
        <v/>
      </c>
      <c r="Y3311" s="153" t="str">
        <f t="shared" si="1538"/>
        <v/>
      </c>
      <c r="Z3311" s="153" t="str">
        <f t="shared" si="1539"/>
        <v/>
      </c>
      <c r="AA3311" s="152" t="str">
        <f t="shared" si="1540"/>
        <v/>
      </c>
      <c r="AB3311" s="152" t="str">
        <f t="shared" si="1541"/>
        <v/>
      </c>
      <c r="AC3311" s="154" t="str">
        <f t="shared" si="1552"/>
        <v/>
      </c>
      <c r="AD3311" s="154" t="str">
        <f t="shared" si="1553"/>
        <v/>
      </c>
      <c r="AE3311" s="3" t="str">
        <f t="shared" si="1554"/>
        <v/>
      </c>
      <c r="AF3311" s="3" t="str">
        <f t="shared" si="1555"/>
        <v/>
      </c>
      <c r="AG3311" s="3" t="str">
        <f t="shared" si="1556"/>
        <v/>
      </c>
      <c r="AH3311" s="4" t="str">
        <f t="shared" si="1557"/>
        <v/>
      </c>
      <c r="AI3311" s="75" t="str">
        <f t="shared" si="1558"/>
        <v/>
      </c>
      <c r="AJ3311" s="75" t="str">
        <f t="shared" si="1559"/>
        <v/>
      </c>
    </row>
    <row r="3312" spans="1:36">
      <c r="A3312" s="41" t="str">
        <f t="shared" si="1542"/>
        <v/>
      </c>
      <c r="B3312" s="150" t="str">
        <f>IF(ISNUMBER(A3312),INDEX('MetaTrader Import'!$H$13:$J$5893,TRUNC(((A3312-$A$39+1)-1)/3)+1,MOD((A3312-$A$39+1)-1,3)+1),"")</f>
        <v/>
      </c>
      <c r="C3312" s="43" t="str">
        <f t="shared" si="1543"/>
        <v/>
      </c>
      <c r="D3312" s="43" t="str">
        <f t="shared" ca="1" si="1533"/>
        <v/>
      </c>
      <c r="E3312" s="43" t="str">
        <f t="shared" si="1544"/>
        <v/>
      </c>
      <c r="F3312" s="43" t="str">
        <f t="shared" si="1545"/>
        <v/>
      </c>
      <c r="G3312" s="43" t="str">
        <f>IF(A3312&lt;&gt;"",IF(A3312&lt;Data!$G$11*0.25,$C$13/$G$32,IF(A3312&gt;Data!$G$11*0.25,$C$13,$C$13*10)),"")</f>
        <v/>
      </c>
      <c r="H3312" s="43" t="str">
        <f>IF(A3312&lt;&gt;"",IF(Data!$G$9="constant",$C$13,IF(Data!$G$9="squeeze",G3312,F3312)),"")</f>
        <v/>
      </c>
      <c r="I3312" s="38" t="str">
        <f ca="1">IF(ISNUMBER(A3312),NORMINV(RAND(),0,IF(AND(Data!$G$9="squeeze",A3312&lt;Data!$G$11*0.25),$H$32,1)*$C$30*$C$13)*($C$14*$C$12),"")</f>
        <v/>
      </c>
      <c r="J3312" s="42" t="str">
        <f ca="1">IFERROR(IF(Data!$C$6="Real",B3312,I3312+J3311+($C$14*$C$12)*(NORMINV(RAND(),$C$15,CHOOSE($G$13,$C$13,F3312,G3312)))),"")</f>
        <v/>
      </c>
      <c r="K3312" s="88" t="str">
        <f>IF(ISNUMBER(A3312), IF($G$16="fixed",$G$17,MIN(H3312*Data!$C$7*$C$16*0.5,$C$17*Data!$C$7))*$C$12,"")</f>
        <v/>
      </c>
      <c r="L3312" s="42" t="str">
        <f t="shared" ca="1" si="1560"/>
        <v/>
      </c>
      <c r="M3312" s="44" t="str">
        <f t="shared" ca="1" si="1561"/>
        <v/>
      </c>
      <c r="N3312" s="44" t="str">
        <f t="shared" ca="1" si="1562"/>
        <v/>
      </c>
      <c r="O3312" s="108" t="str">
        <f t="shared" si="1546"/>
        <v/>
      </c>
      <c r="P3312" s="102" t="str">
        <f t="shared" si="1547"/>
        <v/>
      </c>
      <c r="Q3312" s="102" t="str">
        <f t="shared" si="1548"/>
        <v/>
      </c>
      <c r="R3312" s="120" t="str">
        <f t="shared" si="1549"/>
        <v/>
      </c>
      <c r="S3312" s="54" t="str">
        <f t="shared" si="1550"/>
        <v/>
      </c>
      <c r="T3312" s="5" t="str">
        <f t="shared" si="1551"/>
        <v/>
      </c>
      <c r="U3312" s="152" t="str">
        <f t="shared" si="1534"/>
        <v/>
      </c>
      <c r="V3312" s="152" t="str">
        <f t="shared" si="1535"/>
        <v/>
      </c>
      <c r="W3312" s="153" t="str">
        <f t="shared" si="1536"/>
        <v/>
      </c>
      <c r="X3312" s="153" t="str">
        <f t="shared" si="1537"/>
        <v/>
      </c>
      <c r="Y3312" s="153" t="str">
        <f t="shared" si="1538"/>
        <v/>
      </c>
      <c r="Z3312" s="153" t="str">
        <f t="shared" si="1539"/>
        <v/>
      </c>
      <c r="AA3312" s="152" t="str">
        <f t="shared" si="1540"/>
        <v/>
      </c>
      <c r="AB3312" s="152" t="str">
        <f t="shared" si="1541"/>
        <v/>
      </c>
      <c r="AC3312" s="154" t="str">
        <f t="shared" si="1552"/>
        <v/>
      </c>
      <c r="AD3312" s="154" t="str">
        <f t="shared" si="1553"/>
        <v/>
      </c>
      <c r="AE3312" s="3" t="str">
        <f t="shared" si="1554"/>
        <v/>
      </c>
      <c r="AF3312" s="3" t="str">
        <f t="shared" si="1555"/>
        <v/>
      </c>
      <c r="AG3312" s="3" t="str">
        <f t="shared" si="1556"/>
        <v/>
      </c>
      <c r="AH3312" s="4" t="str">
        <f t="shared" si="1557"/>
        <v/>
      </c>
      <c r="AI3312" s="75" t="str">
        <f t="shared" si="1558"/>
        <v/>
      </c>
      <c r="AJ3312" s="75" t="str">
        <f t="shared" si="1559"/>
        <v/>
      </c>
    </row>
    <row r="3313" spans="1:36">
      <c r="A3313" s="41" t="str">
        <f t="shared" si="1542"/>
        <v/>
      </c>
      <c r="B3313" s="150" t="str">
        <f>IF(ISNUMBER(A3313),INDEX('MetaTrader Import'!$H$13:$J$5893,TRUNC(((A3313-$A$39+1)-1)/3)+1,MOD((A3313-$A$39+1)-1,3)+1),"")</f>
        <v/>
      </c>
      <c r="C3313" s="43" t="str">
        <f t="shared" si="1543"/>
        <v/>
      </c>
      <c r="D3313" s="43" t="str">
        <f t="shared" ca="1" si="1533"/>
        <v/>
      </c>
      <c r="E3313" s="43" t="str">
        <f t="shared" si="1544"/>
        <v/>
      </c>
      <c r="F3313" s="43" t="str">
        <f t="shared" si="1545"/>
        <v/>
      </c>
      <c r="G3313" s="43" t="str">
        <f>IF(A3313&lt;&gt;"",IF(A3313&lt;Data!$G$11*0.25,$C$13/$G$32,IF(A3313&gt;Data!$G$11*0.25,$C$13,$C$13*10)),"")</f>
        <v/>
      </c>
      <c r="H3313" s="43" t="str">
        <f>IF(A3313&lt;&gt;"",IF(Data!$G$9="constant",$C$13,IF(Data!$G$9="squeeze",G3313,F3313)),"")</f>
        <v/>
      </c>
      <c r="I3313" s="38" t="str">
        <f ca="1">IF(ISNUMBER(A3313),NORMINV(RAND(),0,IF(AND(Data!$G$9="squeeze",A3313&lt;Data!$G$11*0.25),$H$32,1)*$C$30*$C$13)*($C$14*$C$12),"")</f>
        <v/>
      </c>
      <c r="J3313" s="42" t="str">
        <f ca="1">IFERROR(IF(Data!$C$6="Real",B3313,I3313+J3312+($C$14*$C$12)*(NORMINV(RAND(),$C$15,CHOOSE($G$13,$C$13,F3313,G3313)))),"")</f>
        <v/>
      </c>
      <c r="K3313" s="88" t="str">
        <f>IF(ISNUMBER(A3313), IF($G$16="fixed",$G$17,MIN(H3313*Data!$C$7*$C$16*0.5,$C$17*Data!$C$7))*$C$12,"")</f>
        <v/>
      </c>
      <c r="L3313" s="42" t="str">
        <f t="shared" ca="1" si="1560"/>
        <v/>
      </c>
      <c r="M3313" s="44" t="str">
        <f t="shared" ca="1" si="1561"/>
        <v/>
      </c>
      <c r="N3313" s="44" t="str">
        <f t="shared" ca="1" si="1562"/>
        <v/>
      </c>
      <c r="O3313" s="108" t="str">
        <f t="shared" si="1546"/>
        <v/>
      </c>
      <c r="P3313" s="102" t="str">
        <f t="shared" si="1547"/>
        <v/>
      </c>
      <c r="Q3313" s="102" t="str">
        <f t="shared" si="1548"/>
        <v/>
      </c>
      <c r="R3313" s="120" t="str">
        <f t="shared" si="1549"/>
        <v/>
      </c>
      <c r="S3313" s="54" t="str">
        <f t="shared" si="1550"/>
        <v/>
      </c>
      <c r="T3313" s="5" t="str">
        <f t="shared" si="1551"/>
        <v/>
      </c>
      <c r="U3313" s="152" t="str">
        <f t="shared" si="1534"/>
        <v/>
      </c>
      <c r="V3313" s="152" t="str">
        <f t="shared" si="1535"/>
        <v/>
      </c>
      <c r="W3313" s="153" t="str">
        <f t="shared" si="1536"/>
        <v/>
      </c>
      <c r="X3313" s="153" t="str">
        <f t="shared" si="1537"/>
        <v/>
      </c>
      <c r="Y3313" s="153" t="str">
        <f t="shared" si="1538"/>
        <v/>
      </c>
      <c r="Z3313" s="153" t="str">
        <f t="shared" si="1539"/>
        <v/>
      </c>
      <c r="AA3313" s="152" t="str">
        <f t="shared" si="1540"/>
        <v/>
      </c>
      <c r="AB3313" s="152" t="str">
        <f t="shared" si="1541"/>
        <v/>
      </c>
      <c r="AC3313" s="154" t="str">
        <f t="shared" si="1552"/>
        <v/>
      </c>
      <c r="AD3313" s="154" t="str">
        <f t="shared" si="1553"/>
        <v/>
      </c>
      <c r="AE3313" s="3" t="str">
        <f t="shared" si="1554"/>
        <v/>
      </c>
      <c r="AF3313" s="3" t="str">
        <f t="shared" si="1555"/>
        <v/>
      </c>
      <c r="AG3313" s="3" t="str">
        <f t="shared" si="1556"/>
        <v/>
      </c>
      <c r="AH3313" s="4" t="str">
        <f t="shared" si="1557"/>
        <v/>
      </c>
      <c r="AI3313" s="75" t="str">
        <f t="shared" si="1558"/>
        <v/>
      </c>
      <c r="AJ3313" s="75" t="str">
        <f t="shared" si="1559"/>
        <v/>
      </c>
    </row>
    <row r="3314" spans="1:36">
      <c r="A3314" s="41" t="str">
        <f t="shared" si="1542"/>
        <v/>
      </c>
      <c r="B3314" s="150" t="str">
        <f>IF(ISNUMBER(A3314),INDEX('MetaTrader Import'!$H$13:$J$5893,TRUNC(((A3314-$A$39+1)-1)/3)+1,MOD((A3314-$A$39+1)-1,3)+1),"")</f>
        <v/>
      </c>
      <c r="C3314" s="43" t="str">
        <f t="shared" si="1543"/>
        <v/>
      </c>
      <c r="D3314" s="43" t="str">
        <f t="shared" ca="1" si="1533"/>
        <v/>
      </c>
      <c r="E3314" s="43" t="str">
        <f t="shared" si="1544"/>
        <v/>
      </c>
      <c r="F3314" s="43" t="str">
        <f t="shared" si="1545"/>
        <v/>
      </c>
      <c r="G3314" s="43" t="str">
        <f>IF(A3314&lt;&gt;"",IF(A3314&lt;Data!$G$11*0.25,$C$13/$G$32,IF(A3314&gt;Data!$G$11*0.25,$C$13,$C$13*10)),"")</f>
        <v/>
      </c>
      <c r="H3314" s="43" t="str">
        <f>IF(A3314&lt;&gt;"",IF(Data!$G$9="constant",$C$13,IF(Data!$G$9="squeeze",G3314,F3314)),"")</f>
        <v/>
      </c>
      <c r="I3314" s="38" t="str">
        <f ca="1">IF(ISNUMBER(A3314),NORMINV(RAND(),0,IF(AND(Data!$G$9="squeeze",A3314&lt;Data!$G$11*0.25),$H$32,1)*$C$30*$C$13)*($C$14*$C$12),"")</f>
        <v/>
      </c>
      <c r="J3314" s="42" t="str">
        <f ca="1">IFERROR(IF(Data!$C$6="Real",B3314,I3314+J3313+($C$14*$C$12)*(NORMINV(RAND(),$C$15,CHOOSE($G$13,$C$13,F3314,G3314)))),"")</f>
        <v/>
      </c>
      <c r="K3314" s="88" t="str">
        <f>IF(ISNUMBER(A3314), IF($G$16="fixed",$G$17,MIN(H3314*Data!$C$7*$C$16*0.5,$C$17*Data!$C$7))*$C$12,"")</f>
        <v/>
      </c>
      <c r="L3314" s="42" t="str">
        <f t="shared" ca="1" si="1560"/>
        <v/>
      </c>
      <c r="M3314" s="44" t="str">
        <f t="shared" ca="1" si="1561"/>
        <v/>
      </c>
      <c r="N3314" s="44" t="str">
        <f t="shared" ca="1" si="1562"/>
        <v/>
      </c>
      <c r="O3314" s="108" t="str">
        <f t="shared" si="1546"/>
        <v/>
      </c>
      <c r="P3314" s="102" t="str">
        <f t="shared" si="1547"/>
        <v/>
      </c>
      <c r="Q3314" s="102" t="str">
        <f t="shared" si="1548"/>
        <v/>
      </c>
      <c r="R3314" s="120" t="str">
        <f t="shared" si="1549"/>
        <v/>
      </c>
      <c r="S3314" s="54" t="str">
        <f t="shared" si="1550"/>
        <v/>
      </c>
      <c r="T3314" s="5" t="str">
        <f t="shared" si="1551"/>
        <v/>
      </c>
      <c r="U3314" s="152" t="str">
        <f t="shared" si="1534"/>
        <v/>
      </c>
      <c r="V3314" s="152" t="str">
        <f t="shared" si="1535"/>
        <v/>
      </c>
      <c r="W3314" s="153" t="str">
        <f t="shared" si="1536"/>
        <v/>
      </c>
      <c r="X3314" s="153" t="str">
        <f t="shared" si="1537"/>
        <v/>
      </c>
      <c r="Y3314" s="153" t="str">
        <f t="shared" si="1538"/>
        <v/>
      </c>
      <c r="Z3314" s="153" t="str">
        <f t="shared" si="1539"/>
        <v/>
      </c>
      <c r="AA3314" s="152" t="str">
        <f t="shared" si="1540"/>
        <v/>
      </c>
      <c r="AB3314" s="152" t="str">
        <f t="shared" si="1541"/>
        <v/>
      </c>
      <c r="AC3314" s="154" t="str">
        <f t="shared" si="1552"/>
        <v/>
      </c>
      <c r="AD3314" s="154" t="str">
        <f t="shared" si="1553"/>
        <v/>
      </c>
      <c r="AE3314" s="3" t="str">
        <f t="shared" si="1554"/>
        <v/>
      </c>
      <c r="AF3314" s="3" t="str">
        <f t="shared" si="1555"/>
        <v/>
      </c>
      <c r="AG3314" s="3" t="str">
        <f t="shared" si="1556"/>
        <v/>
      </c>
      <c r="AH3314" s="4" t="str">
        <f t="shared" si="1557"/>
        <v/>
      </c>
      <c r="AI3314" s="75" t="str">
        <f t="shared" si="1558"/>
        <v/>
      </c>
      <c r="AJ3314" s="75" t="str">
        <f t="shared" si="1559"/>
        <v/>
      </c>
    </row>
    <row r="3315" spans="1:36">
      <c r="A3315" s="41" t="str">
        <f t="shared" si="1542"/>
        <v/>
      </c>
      <c r="B3315" s="150" t="str">
        <f>IF(ISNUMBER(A3315),INDEX('MetaTrader Import'!$H$13:$J$5893,TRUNC(((A3315-$A$39+1)-1)/3)+1,MOD((A3315-$A$39+1)-1,3)+1),"")</f>
        <v/>
      </c>
      <c r="C3315" s="43" t="str">
        <f t="shared" si="1543"/>
        <v/>
      </c>
      <c r="D3315" s="43" t="str">
        <f t="shared" ca="1" si="1533"/>
        <v/>
      </c>
      <c r="E3315" s="43" t="str">
        <f t="shared" si="1544"/>
        <v/>
      </c>
      <c r="F3315" s="43" t="str">
        <f t="shared" si="1545"/>
        <v/>
      </c>
      <c r="G3315" s="43" t="str">
        <f>IF(A3315&lt;&gt;"",IF(A3315&lt;Data!$G$11*0.25,$C$13/$G$32,IF(A3315&gt;Data!$G$11*0.25,$C$13,$C$13*10)),"")</f>
        <v/>
      </c>
      <c r="H3315" s="43" t="str">
        <f>IF(A3315&lt;&gt;"",IF(Data!$G$9="constant",$C$13,IF(Data!$G$9="squeeze",G3315,F3315)),"")</f>
        <v/>
      </c>
      <c r="I3315" s="38" t="str">
        <f ca="1">IF(ISNUMBER(A3315),NORMINV(RAND(),0,IF(AND(Data!$G$9="squeeze",A3315&lt;Data!$G$11*0.25),$H$32,1)*$C$30*$C$13)*($C$14*$C$12),"")</f>
        <v/>
      </c>
      <c r="J3315" s="42" t="str">
        <f ca="1">IFERROR(IF(Data!$C$6="Real",B3315,I3315+J3314+($C$14*$C$12)*(NORMINV(RAND(),$C$15,CHOOSE($G$13,$C$13,F3315,G3315)))),"")</f>
        <v/>
      </c>
      <c r="K3315" s="88" t="str">
        <f>IF(ISNUMBER(A3315), IF($G$16="fixed",$G$17,MIN(H3315*Data!$C$7*$C$16*0.5,$C$17*Data!$C$7))*$C$12,"")</f>
        <v/>
      </c>
      <c r="L3315" s="42" t="str">
        <f t="shared" ca="1" si="1560"/>
        <v/>
      </c>
      <c r="M3315" s="44" t="str">
        <f t="shared" ca="1" si="1561"/>
        <v/>
      </c>
      <c r="N3315" s="44" t="str">
        <f t="shared" ca="1" si="1562"/>
        <v/>
      </c>
      <c r="O3315" s="108" t="str">
        <f t="shared" si="1546"/>
        <v/>
      </c>
      <c r="P3315" s="102" t="str">
        <f t="shared" si="1547"/>
        <v/>
      </c>
      <c r="Q3315" s="102" t="str">
        <f t="shared" si="1548"/>
        <v/>
      </c>
      <c r="R3315" s="120" t="str">
        <f t="shared" si="1549"/>
        <v/>
      </c>
      <c r="S3315" s="54" t="str">
        <f t="shared" si="1550"/>
        <v/>
      </c>
      <c r="T3315" s="5" t="str">
        <f t="shared" si="1551"/>
        <v/>
      </c>
      <c r="U3315" s="152" t="str">
        <f t="shared" si="1534"/>
        <v/>
      </c>
      <c r="V3315" s="152" t="str">
        <f t="shared" si="1535"/>
        <v/>
      </c>
      <c r="W3315" s="153" t="str">
        <f t="shared" si="1536"/>
        <v/>
      </c>
      <c r="X3315" s="153" t="str">
        <f t="shared" si="1537"/>
        <v/>
      </c>
      <c r="Y3315" s="153" t="str">
        <f t="shared" si="1538"/>
        <v/>
      </c>
      <c r="Z3315" s="153" t="str">
        <f t="shared" si="1539"/>
        <v/>
      </c>
      <c r="AA3315" s="152" t="str">
        <f t="shared" si="1540"/>
        <v/>
      </c>
      <c r="AB3315" s="152" t="str">
        <f t="shared" si="1541"/>
        <v/>
      </c>
      <c r="AC3315" s="154" t="str">
        <f t="shared" si="1552"/>
        <v/>
      </c>
      <c r="AD3315" s="154" t="str">
        <f t="shared" si="1553"/>
        <v/>
      </c>
      <c r="AE3315" s="3" t="str">
        <f t="shared" si="1554"/>
        <v/>
      </c>
      <c r="AF3315" s="3" t="str">
        <f t="shared" si="1555"/>
        <v/>
      </c>
      <c r="AG3315" s="3" t="str">
        <f t="shared" si="1556"/>
        <v/>
      </c>
      <c r="AH3315" s="4" t="str">
        <f t="shared" si="1557"/>
        <v/>
      </c>
      <c r="AI3315" s="75" t="str">
        <f t="shared" si="1558"/>
        <v/>
      </c>
      <c r="AJ3315" s="75" t="str">
        <f t="shared" si="1559"/>
        <v/>
      </c>
    </row>
    <row r="3316" spans="1:36">
      <c r="A3316" s="41" t="str">
        <f t="shared" si="1542"/>
        <v/>
      </c>
      <c r="B3316" s="150" t="str">
        <f>IF(ISNUMBER(A3316),INDEX('MetaTrader Import'!$H$13:$J$5893,TRUNC(((A3316-$A$39+1)-1)/3)+1,MOD((A3316-$A$39+1)-1,3)+1),"")</f>
        <v/>
      </c>
      <c r="C3316" s="43" t="str">
        <f t="shared" si="1543"/>
        <v/>
      </c>
      <c r="D3316" s="43" t="str">
        <f t="shared" ca="1" si="1533"/>
        <v/>
      </c>
      <c r="E3316" s="43" t="str">
        <f t="shared" si="1544"/>
        <v/>
      </c>
      <c r="F3316" s="43" t="str">
        <f t="shared" si="1545"/>
        <v/>
      </c>
      <c r="G3316" s="43" t="str">
        <f>IF(A3316&lt;&gt;"",IF(A3316&lt;Data!$G$11*0.25,$C$13/$G$32,IF(A3316&gt;Data!$G$11*0.25,$C$13,$C$13*10)),"")</f>
        <v/>
      </c>
      <c r="H3316" s="43" t="str">
        <f>IF(A3316&lt;&gt;"",IF(Data!$G$9="constant",$C$13,IF(Data!$G$9="squeeze",G3316,F3316)),"")</f>
        <v/>
      </c>
      <c r="I3316" s="38" t="str">
        <f ca="1">IF(ISNUMBER(A3316),NORMINV(RAND(),0,IF(AND(Data!$G$9="squeeze",A3316&lt;Data!$G$11*0.25),$H$32,1)*$C$30*$C$13)*($C$14*$C$12),"")</f>
        <v/>
      </c>
      <c r="J3316" s="42" t="str">
        <f ca="1">IFERROR(IF(Data!$C$6="Real",B3316,I3316+J3315+($C$14*$C$12)*(NORMINV(RAND(),$C$15,CHOOSE($G$13,$C$13,F3316,G3316)))),"")</f>
        <v/>
      </c>
      <c r="K3316" s="88" t="str">
        <f>IF(ISNUMBER(A3316), IF($G$16="fixed",$G$17,MIN(H3316*Data!$C$7*$C$16*0.5,$C$17*Data!$C$7))*$C$12,"")</f>
        <v/>
      </c>
      <c r="L3316" s="42" t="str">
        <f t="shared" ca="1" si="1560"/>
        <v/>
      </c>
      <c r="M3316" s="44" t="str">
        <f t="shared" ca="1" si="1561"/>
        <v/>
      </c>
      <c r="N3316" s="44" t="str">
        <f t="shared" ca="1" si="1562"/>
        <v/>
      </c>
      <c r="O3316" s="108" t="str">
        <f t="shared" si="1546"/>
        <v/>
      </c>
      <c r="P3316" s="102" t="str">
        <f t="shared" si="1547"/>
        <v/>
      </c>
      <c r="Q3316" s="102" t="str">
        <f t="shared" si="1548"/>
        <v/>
      </c>
      <c r="R3316" s="120" t="str">
        <f t="shared" si="1549"/>
        <v/>
      </c>
      <c r="S3316" s="54" t="str">
        <f t="shared" si="1550"/>
        <v/>
      </c>
      <c r="T3316" s="5" t="str">
        <f t="shared" si="1551"/>
        <v/>
      </c>
      <c r="U3316" s="152" t="str">
        <f t="shared" si="1534"/>
        <v/>
      </c>
      <c r="V3316" s="152" t="str">
        <f t="shared" si="1535"/>
        <v/>
      </c>
      <c r="W3316" s="153" t="str">
        <f t="shared" si="1536"/>
        <v/>
      </c>
      <c r="X3316" s="153" t="str">
        <f t="shared" si="1537"/>
        <v/>
      </c>
      <c r="Y3316" s="153" t="str">
        <f t="shared" si="1538"/>
        <v/>
      </c>
      <c r="Z3316" s="153" t="str">
        <f t="shared" si="1539"/>
        <v/>
      </c>
      <c r="AA3316" s="152" t="str">
        <f t="shared" si="1540"/>
        <v/>
      </c>
      <c r="AB3316" s="152" t="str">
        <f t="shared" si="1541"/>
        <v/>
      </c>
      <c r="AC3316" s="154" t="str">
        <f t="shared" si="1552"/>
        <v/>
      </c>
      <c r="AD3316" s="154" t="str">
        <f t="shared" si="1553"/>
        <v/>
      </c>
      <c r="AE3316" s="3" t="str">
        <f t="shared" si="1554"/>
        <v/>
      </c>
      <c r="AF3316" s="3" t="str">
        <f t="shared" si="1555"/>
        <v/>
      </c>
      <c r="AG3316" s="3" t="str">
        <f t="shared" si="1556"/>
        <v/>
      </c>
      <c r="AH3316" s="4" t="str">
        <f t="shared" si="1557"/>
        <v/>
      </c>
      <c r="AI3316" s="75" t="str">
        <f t="shared" si="1558"/>
        <v/>
      </c>
      <c r="AJ3316" s="75" t="str">
        <f t="shared" si="1559"/>
        <v/>
      </c>
    </row>
    <row r="3317" spans="1:36">
      <c r="A3317" s="41" t="str">
        <f t="shared" si="1542"/>
        <v/>
      </c>
      <c r="B3317" s="150" t="str">
        <f>IF(ISNUMBER(A3317),INDEX('MetaTrader Import'!$H$13:$J$5893,TRUNC(((A3317-$A$39+1)-1)/3)+1,MOD((A3317-$A$39+1)-1,3)+1),"")</f>
        <v/>
      </c>
      <c r="C3317" s="43" t="str">
        <f t="shared" si="1543"/>
        <v/>
      </c>
      <c r="D3317" s="43" t="str">
        <f t="shared" ca="1" si="1533"/>
        <v/>
      </c>
      <c r="E3317" s="43" t="str">
        <f t="shared" si="1544"/>
        <v/>
      </c>
      <c r="F3317" s="43" t="str">
        <f t="shared" si="1545"/>
        <v/>
      </c>
      <c r="G3317" s="43" t="str">
        <f>IF(A3317&lt;&gt;"",IF(A3317&lt;Data!$G$11*0.25,$C$13/$G$32,IF(A3317&gt;Data!$G$11*0.25,$C$13,$C$13*10)),"")</f>
        <v/>
      </c>
      <c r="H3317" s="43" t="str">
        <f>IF(A3317&lt;&gt;"",IF(Data!$G$9="constant",$C$13,IF(Data!$G$9="squeeze",G3317,F3317)),"")</f>
        <v/>
      </c>
      <c r="I3317" s="38" t="str">
        <f ca="1">IF(ISNUMBER(A3317),NORMINV(RAND(),0,IF(AND(Data!$G$9="squeeze",A3317&lt;Data!$G$11*0.25),$H$32,1)*$C$30*$C$13)*($C$14*$C$12),"")</f>
        <v/>
      </c>
      <c r="J3317" s="42" t="str">
        <f ca="1">IFERROR(IF(Data!$C$6="Real",B3317,I3317+J3316+($C$14*$C$12)*(NORMINV(RAND(),$C$15,CHOOSE($G$13,$C$13,F3317,G3317)))),"")</f>
        <v/>
      </c>
      <c r="K3317" s="88" t="str">
        <f>IF(ISNUMBER(A3317), IF($G$16="fixed",$G$17,MIN(H3317*Data!$C$7*$C$16*0.5,$C$17*Data!$C$7))*$C$12,"")</f>
        <v/>
      </c>
      <c r="L3317" s="42" t="str">
        <f t="shared" ca="1" si="1560"/>
        <v/>
      </c>
      <c r="M3317" s="44" t="str">
        <f t="shared" ca="1" si="1561"/>
        <v/>
      </c>
      <c r="N3317" s="44" t="str">
        <f t="shared" ca="1" si="1562"/>
        <v/>
      </c>
      <c r="O3317" s="108" t="str">
        <f t="shared" si="1546"/>
        <v/>
      </c>
      <c r="P3317" s="102" t="str">
        <f t="shared" si="1547"/>
        <v/>
      </c>
      <c r="Q3317" s="102" t="str">
        <f t="shared" si="1548"/>
        <v/>
      </c>
      <c r="R3317" s="120" t="str">
        <f t="shared" si="1549"/>
        <v/>
      </c>
      <c r="S3317" s="54" t="str">
        <f t="shared" si="1550"/>
        <v/>
      </c>
      <c r="T3317" s="5" t="str">
        <f t="shared" si="1551"/>
        <v/>
      </c>
      <c r="U3317" s="152" t="str">
        <f t="shared" si="1534"/>
        <v/>
      </c>
      <c r="V3317" s="152" t="str">
        <f t="shared" si="1535"/>
        <v/>
      </c>
      <c r="W3317" s="153" t="str">
        <f t="shared" si="1536"/>
        <v/>
      </c>
      <c r="X3317" s="153" t="str">
        <f t="shared" si="1537"/>
        <v/>
      </c>
      <c r="Y3317" s="153" t="str">
        <f t="shared" si="1538"/>
        <v/>
      </c>
      <c r="Z3317" s="153" t="str">
        <f t="shared" si="1539"/>
        <v/>
      </c>
      <c r="AA3317" s="152" t="str">
        <f t="shared" si="1540"/>
        <v/>
      </c>
      <c r="AB3317" s="152" t="str">
        <f t="shared" si="1541"/>
        <v/>
      </c>
      <c r="AC3317" s="154" t="str">
        <f t="shared" si="1552"/>
        <v/>
      </c>
      <c r="AD3317" s="154" t="str">
        <f t="shared" si="1553"/>
        <v/>
      </c>
      <c r="AE3317" s="3" t="str">
        <f t="shared" si="1554"/>
        <v/>
      </c>
      <c r="AF3317" s="3" t="str">
        <f t="shared" si="1555"/>
        <v/>
      </c>
      <c r="AG3317" s="3" t="str">
        <f t="shared" si="1556"/>
        <v/>
      </c>
      <c r="AH3317" s="4" t="str">
        <f t="shared" si="1557"/>
        <v/>
      </c>
      <c r="AI3317" s="75" t="str">
        <f t="shared" si="1558"/>
        <v/>
      </c>
      <c r="AJ3317" s="75" t="str">
        <f t="shared" si="1559"/>
        <v/>
      </c>
    </row>
    <row r="3318" spans="1:36">
      <c r="A3318" s="41" t="str">
        <f t="shared" si="1542"/>
        <v/>
      </c>
      <c r="B3318" s="150" t="str">
        <f>IF(ISNUMBER(A3318),INDEX('MetaTrader Import'!$H$13:$J$5893,TRUNC(((A3318-$A$39+1)-1)/3)+1,MOD((A3318-$A$39+1)-1,3)+1),"")</f>
        <v/>
      </c>
      <c r="C3318" s="43" t="str">
        <f t="shared" si="1543"/>
        <v/>
      </c>
      <c r="D3318" s="43" t="str">
        <f t="shared" ca="1" si="1533"/>
        <v/>
      </c>
      <c r="E3318" s="43" t="str">
        <f t="shared" si="1544"/>
        <v/>
      </c>
      <c r="F3318" s="43" t="str">
        <f t="shared" si="1545"/>
        <v/>
      </c>
      <c r="G3318" s="43" t="str">
        <f>IF(A3318&lt;&gt;"",IF(A3318&lt;Data!$G$11*0.25,$C$13/$G$32,IF(A3318&gt;Data!$G$11*0.25,$C$13,$C$13*10)),"")</f>
        <v/>
      </c>
      <c r="H3318" s="43" t="str">
        <f>IF(A3318&lt;&gt;"",IF(Data!$G$9="constant",$C$13,IF(Data!$G$9="squeeze",G3318,F3318)),"")</f>
        <v/>
      </c>
      <c r="I3318" s="38" t="str">
        <f ca="1">IF(ISNUMBER(A3318),NORMINV(RAND(),0,IF(AND(Data!$G$9="squeeze",A3318&lt;Data!$G$11*0.25),$H$32,1)*$C$30*$C$13)*($C$14*$C$12),"")</f>
        <v/>
      </c>
      <c r="J3318" s="42" t="str">
        <f ca="1">IFERROR(IF(Data!$C$6="Real",B3318,I3318+J3317+($C$14*$C$12)*(NORMINV(RAND(),$C$15,CHOOSE($G$13,$C$13,F3318,G3318)))),"")</f>
        <v/>
      </c>
      <c r="K3318" s="88" t="str">
        <f>IF(ISNUMBER(A3318), IF($G$16="fixed",$G$17,MIN(H3318*Data!$C$7*$C$16*0.5,$C$17*Data!$C$7))*$C$12,"")</f>
        <v/>
      </c>
      <c r="L3318" s="42" t="str">
        <f t="shared" ca="1" si="1560"/>
        <v/>
      </c>
      <c r="M3318" s="44" t="str">
        <f t="shared" ca="1" si="1561"/>
        <v/>
      </c>
      <c r="N3318" s="44" t="str">
        <f t="shared" ca="1" si="1562"/>
        <v/>
      </c>
      <c r="O3318" s="108" t="str">
        <f t="shared" si="1546"/>
        <v/>
      </c>
      <c r="P3318" s="102" t="str">
        <f t="shared" si="1547"/>
        <v/>
      </c>
      <c r="Q3318" s="102" t="str">
        <f t="shared" si="1548"/>
        <v/>
      </c>
      <c r="R3318" s="120" t="str">
        <f t="shared" si="1549"/>
        <v/>
      </c>
      <c r="S3318" s="54" t="str">
        <f t="shared" si="1550"/>
        <v/>
      </c>
      <c r="T3318" s="5" t="str">
        <f t="shared" si="1551"/>
        <v/>
      </c>
      <c r="U3318" s="152" t="str">
        <f t="shared" si="1534"/>
        <v/>
      </c>
      <c r="V3318" s="152" t="str">
        <f t="shared" si="1535"/>
        <v/>
      </c>
      <c r="W3318" s="153" t="str">
        <f t="shared" si="1536"/>
        <v/>
      </c>
      <c r="X3318" s="153" t="str">
        <f t="shared" si="1537"/>
        <v/>
      </c>
      <c r="Y3318" s="153" t="str">
        <f t="shared" si="1538"/>
        <v/>
      </c>
      <c r="Z3318" s="153" t="str">
        <f t="shared" si="1539"/>
        <v/>
      </c>
      <c r="AA3318" s="152" t="str">
        <f t="shared" si="1540"/>
        <v/>
      </c>
      <c r="AB3318" s="152" t="str">
        <f t="shared" si="1541"/>
        <v/>
      </c>
      <c r="AC3318" s="154" t="str">
        <f t="shared" si="1552"/>
        <v/>
      </c>
      <c r="AD3318" s="154" t="str">
        <f t="shared" si="1553"/>
        <v/>
      </c>
      <c r="AE3318" s="3" t="str">
        <f t="shared" si="1554"/>
        <v/>
      </c>
      <c r="AF3318" s="3" t="str">
        <f t="shared" si="1555"/>
        <v/>
      </c>
      <c r="AG3318" s="3" t="str">
        <f t="shared" si="1556"/>
        <v/>
      </c>
      <c r="AH3318" s="4" t="str">
        <f t="shared" si="1557"/>
        <v/>
      </c>
      <c r="AI3318" s="75" t="str">
        <f t="shared" si="1558"/>
        <v/>
      </c>
      <c r="AJ3318" s="75" t="str">
        <f t="shared" si="1559"/>
        <v/>
      </c>
    </row>
    <row r="3319" spans="1:36">
      <c r="A3319" s="41" t="str">
        <f t="shared" si="1542"/>
        <v/>
      </c>
      <c r="B3319" s="150" t="str">
        <f>IF(ISNUMBER(A3319),INDEX('MetaTrader Import'!$H$13:$J$5893,TRUNC(((A3319-$A$39+1)-1)/3)+1,MOD((A3319-$A$39+1)-1,3)+1),"")</f>
        <v/>
      </c>
      <c r="C3319" s="43" t="str">
        <f t="shared" si="1543"/>
        <v/>
      </c>
      <c r="D3319" s="43" t="str">
        <f t="shared" ca="1" si="1533"/>
        <v/>
      </c>
      <c r="E3319" s="43" t="str">
        <f t="shared" si="1544"/>
        <v/>
      </c>
      <c r="F3319" s="43" t="str">
        <f t="shared" si="1545"/>
        <v/>
      </c>
      <c r="G3319" s="43" t="str">
        <f>IF(A3319&lt;&gt;"",IF(A3319&lt;Data!$G$11*0.25,$C$13/$G$32,IF(A3319&gt;Data!$G$11*0.25,$C$13,$C$13*10)),"")</f>
        <v/>
      </c>
      <c r="H3319" s="43" t="str">
        <f>IF(A3319&lt;&gt;"",IF(Data!$G$9="constant",$C$13,IF(Data!$G$9="squeeze",G3319,F3319)),"")</f>
        <v/>
      </c>
      <c r="I3319" s="38" t="str">
        <f ca="1">IF(ISNUMBER(A3319),NORMINV(RAND(),0,IF(AND(Data!$G$9="squeeze",A3319&lt;Data!$G$11*0.25),$H$32,1)*$C$30*$C$13)*($C$14*$C$12),"")</f>
        <v/>
      </c>
      <c r="J3319" s="42" t="str">
        <f ca="1">IFERROR(IF(Data!$C$6="Real",B3319,I3319+J3318+($C$14*$C$12)*(NORMINV(RAND(),$C$15,CHOOSE($G$13,$C$13,F3319,G3319)))),"")</f>
        <v/>
      </c>
      <c r="K3319" s="88" t="str">
        <f>IF(ISNUMBER(A3319), IF($G$16="fixed",$G$17,MIN(H3319*Data!$C$7*$C$16*0.5,$C$17*Data!$C$7))*$C$12,"")</f>
        <v/>
      </c>
      <c r="L3319" s="42" t="str">
        <f t="shared" ca="1" si="1560"/>
        <v/>
      </c>
      <c r="M3319" s="44" t="str">
        <f t="shared" ca="1" si="1561"/>
        <v/>
      </c>
      <c r="N3319" s="44" t="str">
        <f t="shared" ca="1" si="1562"/>
        <v/>
      </c>
      <c r="O3319" s="108" t="str">
        <f t="shared" si="1546"/>
        <v/>
      </c>
      <c r="P3319" s="102" t="str">
        <f t="shared" si="1547"/>
        <v/>
      </c>
      <c r="Q3319" s="102" t="str">
        <f t="shared" si="1548"/>
        <v/>
      </c>
      <c r="R3319" s="120" t="str">
        <f t="shared" si="1549"/>
        <v/>
      </c>
      <c r="S3319" s="54" t="str">
        <f t="shared" si="1550"/>
        <v/>
      </c>
      <c r="T3319" s="5" t="str">
        <f t="shared" si="1551"/>
        <v/>
      </c>
      <c r="U3319" s="152" t="str">
        <f t="shared" si="1534"/>
        <v/>
      </c>
      <c r="V3319" s="152" t="str">
        <f t="shared" si="1535"/>
        <v/>
      </c>
      <c r="W3319" s="153" t="str">
        <f t="shared" si="1536"/>
        <v/>
      </c>
      <c r="X3319" s="153" t="str">
        <f t="shared" si="1537"/>
        <v/>
      </c>
      <c r="Y3319" s="153" t="str">
        <f t="shared" si="1538"/>
        <v/>
      </c>
      <c r="Z3319" s="153" t="str">
        <f t="shared" si="1539"/>
        <v/>
      </c>
      <c r="AA3319" s="152" t="str">
        <f t="shared" si="1540"/>
        <v/>
      </c>
      <c r="AB3319" s="152" t="str">
        <f t="shared" si="1541"/>
        <v/>
      </c>
      <c r="AC3319" s="154" t="str">
        <f t="shared" si="1552"/>
        <v/>
      </c>
      <c r="AD3319" s="154" t="str">
        <f t="shared" si="1553"/>
        <v/>
      </c>
      <c r="AE3319" s="3" t="str">
        <f t="shared" si="1554"/>
        <v/>
      </c>
      <c r="AF3319" s="3" t="str">
        <f t="shared" si="1555"/>
        <v/>
      </c>
      <c r="AG3319" s="3" t="str">
        <f t="shared" si="1556"/>
        <v/>
      </c>
      <c r="AH3319" s="4" t="str">
        <f t="shared" si="1557"/>
        <v/>
      </c>
      <c r="AI3319" s="75" t="str">
        <f t="shared" si="1558"/>
        <v/>
      </c>
      <c r="AJ3319" s="75" t="str">
        <f t="shared" si="1559"/>
        <v/>
      </c>
    </row>
    <row r="3320" spans="1:36">
      <c r="A3320" s="41" t="str">
        <f t="shared" si="1542"/>
        <v/>
      </c>
      <c r="B3320" s="150" t="str">
        <f>IF(ISNUMBER(A3320),INDEX('MetaTrader Import'!$H$13:$J$5893,TRUNC(((A3320-$A$39+1)-1)/3)+1,MOD((A3320-$A$39+1)-1,3)+1),"")</f>
        <v/>
      </c>
      <c r="C3320" s="43" t="str">
        <f t="shared" si="1543"/>
        <v/>
      </c>
      <c r="D3320" s="43" t="str">
        <f t="shared" ca="1" si="1533"/>
        <v/>
      </c>
      <c r="E3320" s="43" t="str">
        <f t="shared" si="1544"/>
        <v/>
      </c>
      <c r="F3320" s="43" t="str">
        <f t="shared" si="1545"/>
        <v/>
      </c>
      <c r="G3320" s="43" t="str">
        <f>IF(A3320&lt;&gt;"",IF(A3320&lt;Data!$G$11*0.25,$C$13/$G$32,IF(A3320&gt;Data!$G$11*0.25,$C$13,$C$13*10)),"")</f>
        <v/>
      </c>
      <c r="H3320" s="43" t="str">
        <f>IF(A3320&lt;&gt;"",IF(Data!$G$9="constant",$C$13,IF(Data!$G$9="squeeze",G3320,F3320)),"")</f>
        <v/>
      </c>
      <c r="I3320" s="38" t="str">
        <f ca="1">IF(ISNUMBER(A3320),NORMINV(RAND(),0,IF(AND(Data!$G$9="squeeze",A3320&lt;Data!$G$11*0.25),$H$32,1)*$C$30*$C$13)*($C$14*$C$12),"")</f>
        <v/>
      </c>
      <c r="J3320" s="42" t="str">
        <f ca="1">IFERROR(IF(Data!$C$6="Real",B3320,I3320+J3319+($C$14*$C$12)*(NORMINV(RAND(),$C$15,CHOOSE($G$13,$C$13,F3320,G3320)))),"")</f>
        <v/>
      </c>
      <c r="K3320" s="88" t="str">
        <f>IF(ISNUMBER(A3320), IF($G$16="fixed",$G$17,MIN(H3320*Data!$C$7*$C$16*0.5,$C$17*Data!$C$7))*$C$12,"")</f>
        <v/>
      </c>
      <c r="L3320" s="42" t="str">
        <f t="shared" ca="1" si="1560"/>
        <v/>
      </c>
      <c r="M3320" s="44" t="str">
        <f t="shared" ca="1" si="1561"/>
        <v/>
      </c>
      <c r="N3320" s="44" t="str">
        <f t="shared" ca="1" si="1562"/>
        <v/>
      </c>
      <c r="O3320" s="108" t="str">
        <f t="shared" si="1546"/>
        <v/>
      </c>
      <c r="P3320" s="102" t="str">
        <f t="shared" si="1547"/>
        <v/>
      </c>
      <c r="Q3320" s="102" t="str">
        <f t="shared" si="1548"/>
        <v/>
      </c>
      <c r="R3320" s="120" t="str">
        <f t="shared" si="1549"/>
        <v/>
      </c>
      <c r="S3320" s="54" t="str">
        <f t="shared" si="1550"/>
        <v/>
      </c>
      <c r="T3320" s="5" t="str">
        <f t="shared" si="1551"/>
        <v/>
      </c>
      <c r="U3320" s="152" t="str">
        <f t="shared" si="1534"/>
        <v/>
      </c>
      <c r="V3320" s="152" t="str">
        <f t="shared" si="1535"/>
        <v/>
      </c>
      <c r="W3320" s="153" t="str">
        <f t="shared" si="1536"/>
        <v/>
      </c>
      <c r="X3320" s="153" t="str">
        <f t="shared" si="1537"/>
        <v/>
      </c>
      <c r="Y3320" s="153" t="str">
        <f t="shared" si="1538"/>
        <v/>
      </c>
      <c r="Z3320" s="153" t="str">
        <f t="shared" si="1539"/>
        <v/>
      </c>
      <c r="AA3320" s="152" t="str">
        <f t="shared" si="1540"/>
        <v/>
      </c>
      <c r="AB3320" s="152" t="str">
        <f t="shared" si="1541"/>
        <v/>
      </c>
      <c r="AC3320" s="154" t="str">
        <f t="shared" si="1552"/>
        <v/>
      </c>
      <c r="AD3320" s="154" t="str">
        <f t="shared" si="1553"/>
        <v/>
      </c>
      <c r="AE3320" s="3" t="str">
        <f t="shared" si="1554"/>
        <v/>
      </c>
      <c r="AF3320" s="3" t="str">
        <f t="shared" si="1555"/>
        <v/>
      </c>
      <c r="AG3320" s="3" t="str">
        <f t="shared" si="1556"/>
        <v/>
      </c>
      <c r="AH3320" s="4" t="str">
        <f t="shared" si="1557"/>
        <v/>
      </c>
      <c r="AI3320" s="75" t="str">
        <f t="shared" si="1558"/>
        <v/>
      </c>
      <c r="AJ3320" s="75" t="str">
        <f t="shared" si="1559"/>
        <v/>
      </c>
    </row>
    <row r="3321" spans="1:36">
      <c r="A3321" s="41" t="str">
        <f t="shared" si="1542"/>
        <v/>
      </c>
      <c r="B3321" s="150" t="str">
        <f>IF(ISNUMBER(A3321),INDEX('MetaTrader Import'!$H$13:$J$5893,TRUNC(((A3321-$A$39+1)-1)/3)+1,MOD((A3321-$A$39+1)-1,3)+1),"")</f>
        <v/>
      </c>
      <c r="C3321" s="43" t="str">
        <f t="shared" si="1543"/>
        <v/>
      </c>
      <c r="D3321" s="43" t="str">
        <f t="shared" ca="1" si="1533"/>
        <v/>
      </c>
      <c r="E3321" s="43" t="str">
        <f t="shared" si="1544"/>
        <v/>
      </c>
      <c r="F3321" s="43" t="str">
        <f t="shared" si="1545"/>
        <v/>
      </c>
      <c r="G3321" s="43" t="str">
        <f>IF(A3321&lt;&gt;"",IF(A3321&lt;Data!$G$11*0.25,$C$13/$G$32,IF(A3321&gt;Data!$G$11*0.25,$C$13,$C$13*10)),"")</f>
        <v/>
      </c>
      <c r="H3321" s="43" t="str">
        <f>IF(A3321&lt;&gt;"",IF(Data!$G$9="constant",$C$13,IF(Data!$G$9="squeeze",G3321,F3321)),"")</f>
        <v/>
      </c>
      <c r="I3321" s="38" t="str">
        <f ca="1">IF(ISNUMBER(A3321),NORMINV(RAND(),0,IF(AND(Data!$G$9="squeeze",A3321&lt;Data!$G$11*0.25),$H$32,1)*$C$30*$C$13)*($C$14*$C$12),"")</f>
        <v/>
      </c>
      <c r="J3321" s="42" t="str">
        <f ca="1">IFERROR(IF(Data!$C$6="Real",B3321,I3321+J3320+($C$14*$C$12)*(NORMINV(RAND(),$C$15,CHOOSE($G$13,$C$13,F3321,G3321)))),"")</f>
        <v/>
      </c>
      <c r="K3321" s="88" t="str">
        <f>IF(ISNUMBER(A3321), IF($G$16="fixed",$G$17,MIN(H3321*Data!$C$7*$C$16*0.5,$C$17*Data!$C$7))*$C$12,"")</f>
        <v/>
      </c>
      <c r="L3321" s="42" t="str">
        <f t="shared" ca="1" si="1560"/>
        <v/>
      </c>
      <c r="M3321" s="44" t="str">
        <f t="shared" ca="1" si="1561"/>
        <v/>
      </c>
      <c r="N3321" s="44" t="str">
        <f t="shared" ca="1" si="1562"/>
        <v/>
      </c>
      <c r="O3321" s="108" t="str">
        <f t="shared" si="1546"/>
        <v/>
      </c>
      <c r="P3321" s="102" t="str">
        <f t="shared" si="1547"/>
        <v/>
      </c>
      <c r="Q3321" s="102" t="str">
        <f t="shared" si="1548"/>
        <v/>
      </c>
      <c r="R3321" s="120" t="str">
        <f t="shared" si="1549"/>
        <v/>
      </c>
      <c r="S3321" s="54" t="str">
        <f t="shared" si="1550"/>
        <v/>
      </c>
      <c r="T3321" s="5" t="str">
        <f t="shared" si="1551"/>
        <v/>
      </c>
      <c r="U3321" s="152" t="str">
        <f t="shared" si="1534"/>
        <v/>
      </c>
      <c r="V3321" s="152" t="str">
        <f t="shared" si="1535"/>
        <v/>
      </c>
      <c r="W3321" s="153" t="str">
        <f t="shared" si="1536"/>
        <v/>
      </c>
      <c r="X3321" s="153" t="str">
        <f t="shared" si="1537"/>
        <v/>
      </c>
      <c r="Y3321" s="153" t="str">
        <f t="shared" si="1538"/>
        <v/>
      </c>
      <c r="Z3321" s="153" t="str">
        <f t="shared" si="1539"/>
        <v/>
      </c>
      <c r="AA3321" s="152" t="str">
        <f t="shared" si="1540"/>
        <v/>
      </c>
      <c r="AB3321" s="152" t="str">
        <f t="shared" si="1541"/>
        <v/>
      </c>
      <c r="AC3321" s="154" t="str">
        <f t="shared" si="1552"/>
        <v/>
      </c>
      <c r="AD3321" s="154" t="str">
        <f t="shared" si="1553"/>
        <v/>
      </c>
      <c r="AE3321" s="3" t="str">
        <f t="shared" si="1554"/>
        <v/>
      </c>
      <c r="AF3321" s="3" t="str">
        <f t="shared" si="1555"/>
        <v/>
      </c>
      <c r="AG3321" s="3" t="str">
        <f t="shared" si="1556"/>
        <v/>
      </c>
      <c r="AH3321" s="4" t="str">
        <f t="shared" si="1557"/>
        <v/>
      </c>
      <c r="AI3321" s="75" t="str">
        <f t="shared" si="1558"/>
        <v/>
      </c>
      <c r="AJ3321" s="75" t="str">
        <f t="shared" si="1559"/>
        <v/>
      </c>
    </row>
    <row r="3322" spans="1:36">
      <c r="A3322" s="41" t="str">
        <f t="shared" si="1542"/>
        <v/>
      </c>
      <c r="B3322" s="150" t="str">
        <f>IF(ISNUMBER(A3322),INDEX('MetaTrader Import'!$H$13:$J$5893,TRUNC(((A3322-$A$39+1)-1)/3)+1,MOD((A3322-$A$39+1)-1,3)+1),"")</f>
        <v/>
      </c>
      <c r="C3322" s="43" t="str">
        <f t="shared" si="1543"/>
        <v/>
      </c>
      <c r="D3322" s="43" t="str">
        <f t="shared" ca="1" si="1533"/>
        <v/>
      </c>
      <c r="E3322" s="43" t="str">
        <f t="shared" si="1544"/>
        <v/>
      </c>
      <c r="F3322" s="43" t="str">
        <f t="shared" si="1545"/>
        <v/>
      </c>
      <c r="G3322" s="43" t="str">
        <f>IF(A3322&lt;&gt;"",IF(A3322&lt;Data!$G$11*0.25,$C$13/$G$32,IF(A3322&gt;Data!$G$11*0.25,$C$13,$C$13*10)),"")</f>
        <v/>
      </c>
      <c r="H3322" s="43" t="str">
        <f>IF(A3322&lt;&gt;"",IF(Data!$G$9="constant",$C$13,IF(Data!$G$9="squeeze",G3322,F3322)),"")</f>
        <v/>
      </c>
      <c r="I3322" s="38" t="str">
        <f ca="1">IF(ISNUMBER(A3322),NORMINV(RAND(),0,IF(AND(Data!$G$9="squeeze",A3322&lt;Data!$G$11*0.25),$H$32,1)*$C$30*$C$13)*($C$14*$C$12),"")</f>
        <v/>
      </c>
      <c r="J3322" s="42" t="str">
        <f ca="1">IFERROR(IF(Data!$C$6="Real",B3322,I3322+J3321+($C$14*$C$12)*(NORMINV(RAND(),$C$15,CHOOSE($G$13,$C$13,F3322,G3322)))),"")</f>
        <v/>
      </c>
      <c r="K3322" s="88" t="str">
        <f>IF(ISNUMBER(A3322), IF($G$16="fixed",$G$17,MIN(H3322*Data!$C$7*$C$16*0.5,$C$17*Data!$C$7))*$C$12,"")</f>
        <v/>
      </c>
      <c r="L3322" s="42" t="str">
        <f t="shared" ca="1" si="1560"/>
        <v/>
      </c>
      <c r="M3322" s="44" t="str">
        <f t="shared" ca="1" si="1561"/>
        <v/>
      </c>
      <c r="N3322" s="44" t="str">
        <f t="shared" ca="1" si="1562"/>
        <v/>
      </c>
      <c r="O3322" s="108" t="str">
        <f t="shared" si="1546"/>
        <v/>
      </c>
      <c r="P3322" s="102" t="str">
        <f t="shared" si="1547"/>
        <v/>
      </c>
      <c r="Q3322" s="102" t="str">
        <f t="shared" si="1548"/>
        <v/>
      </c>
      <c r="R3322" s="120" t="str">
        <f t="shared" si="1549"/>
        <v/>
      </c>
      <c r="S3322" s="54" t="str">
        <f t="shared" si="1550"/>
        <v/>
      </c>
      <c r="T3322" s="5" t="str">
        <f t="shared" si="1551"/>
        <v/>
      </c>
      <c r="U3322" s="152" t="str">
        <f t="shared" si="1534"/>
        <v/>
      </c>
      <c r="V3322" s="152" t="str">
        <f t="shared" si="1535"/>
        <v/>
      </c>
      <c r="W3322" s="153" t="str">
        <f t="shared" si="1536"/>
        <v/>
      </c>
      <c r="X3322" s="153" t="str">
        <f t="shared" si="1537"/>
        <v/>
      </c>
      <c r="Y3322" s="153" t="str">
        <f t="shared" si="1538"/>
        <v/>
      </c>
      <c r="Z3322" s="153" t="str">
        <f t="shared" si="1539"/>
        <v/>
      </c>
      <c r="AA3322" s="152" t="str">
        <f t="shared" si="1540"/>
        <v/>
      </c>
      <c r="AB3322" s="152" t="str">
        <f t="shared" si="1541"/>
        <v/>
      </c>
      <c r="AC3322" s="154" t="str">
        <f t="shared" si="1552"/>
        <v/>
      </c>
      <c r="AD3322" s="154" t="str">
        <f t="shared" si="1553"/>
        <v/>
      </c>
      <c r="AE3322" s="3" t="str">
        <f t="shared" si="1554"/>
        <v/>
      </c>
      <c r="AF3322" s="3" t="str">
        <f t="shared" si="1555"/>
        <v/>
      </c>
      <c r="AG3322" s="3" t="str">
        <f t="shared" si="1556"/>
        <v/>
      </c>
      <c r="AH3322" s="4" t="str">
        <f t="shared" si="1557"/>
        <v/>
      </c>
      <c r="AI3322" s="75" t="str">
        <f t="shared" si="1558"/>
        <v/>
      </c>
      <c r="AJ3322" s="75" t="str">
        <f t="shared" si="1559"/>
        <v/>
      </c>
    </row>
    <row r="3323" spans="1:36">
      <c r="A3323" s="41" t="str">
        <f t="shared" si="1542"/>
        <v/>
      </c>
      <c r="B3323" s="150" t="str">
        <f>IF(ISNUMBER(A3323),INDEX('MetaTrader Import'!$H$13:$J$5893,TRUNC(((A3323-$A$39+1)-1)/3)+1,MOD((A3323-$A$39+1)-1,3)+1),"")</f>
        <v/>
      </c>
      <c r="C3323" s="43" t="str">
        <f t="shared" si="1543"/>
        <v/>
      </c>
      <c r="D3323" s="43" t="str">
        <f t="shared" ca="1" si="1533"/>
        <v/>
      </c>
      <c r="E3323" s="43" t="str">
        <f t="shared" si="1544"/>
        <v/>
      </c>
      <c r="F3323" s="43" t="str">
        <f t="shared" si="1545"/>
        <v/>
      </c>
      <c r="G3323" s="43" t="str">
        <f>IF(A3323&lt;&gt;"",IF(A3323&lt;Data!$G$11*0.25,$C$13/$G$32,IF(A3323&gt;Data!$G$11*0.25,$C$13,$C$13*10)),"")</f>
        <v/>
      </c>
      <c r="H3323" s="43" t="str">
        <f>IF(A3323&lt;&gt;"",IF(Data!$G$9="constant",$C$13,IF(Data!$G$9="squeeze",G3323,F3323)),"")</f>
        <v/>
      </c>
      <c r="I3323" s="38" t="str">
        <f ca="1">IF(ISNUMBER(A3323),NORMINV(RAND(),0,IF(AND(Data!$G$9="squeeze",A3323&lt;Data!$G$11*0.25),$H$32,1)*$C$30*$C$13)*($C$14*$C$12),"")</f>
        <v/>
      </c>
      <c r="J3323" s="42" t="str">
        <f ca="1">IFERROR(IF(Data!$C$6="Real",B3323,I3323+J3322+($C$14*$C$12)*(NORMINV(RAND(),$C$15,CHOOSE($G$13,$C$13,F3323,G3323)))),"")</f>
        <v/>
      </c>
      <c r="K3323" s="88" t="str">
        <f>IF(ISNUMBER(A3323), IF($G$16="fixed",$G$17,MIN(H3323*Data!$C$7*$C$16*0.5,$C$17*Data!$C$7))*$C$12,"")</f>
        <v/>
      </c>
      <c r="L3323" s="42" t="str">
        <f t="shared" ca="1" si="1560"/>
        <v/>
      </c>
      <c r="M3323" s="44" t="str">
        <f t="shared" ca="1" si="1561"/>
        <v/>
      </c>
      <c r="N3323" s="44" t="str">
        <f t="shared" ca="1" si="1562"/>
        <v/>
      </c>
      <c r="O3323" s="108" t="str">
        <f t="shared" si="1546"/>
        <v/>
      </c>
      <c r="P3323" s="102" t="str">
        <f t="shared" si="1547"/>
        <v/>
      </c>
      <c r="Q3323" s="102" t="str">
        <f t="shared" si="1548"/>
        <v/>
      </c>
      <c r="R3323" s="120" t="str">
        <f t="shared" si="1549"/>
        <v/>
      </c>
      <c r="S3323" s="54" t="str">
        <f t="shared" si="1550"/>
        <v/>
      </c>
      <c r="T3323" s="5" t="str">
        <f t="shared" si="1551"/>
        <v/>
      </c>
      <c r="U3323" s="152" t="str">
        <f t="shared" si="1534"/>
        <v/>
      </c>
      <c r="V3323" s="152" t="str">
        <f t="shared" si="1535"/>
        <v/>
      </c>
      <c r="W3323" s="153" t="str">
        <f t="shared" si="1536"/>
        <v/>
      </c>
      <c r="X3323" s="153" t="str">
        <f t="shared" si="1537"/>
        <v/>
      </c>
      <c r="Y3323" s="153" t="str">
        <f t="shared" si="1538"/>
        <v/>
      </c>
      <c r="Z3323" s="153" t="str">
        <f t="shared" si="1539"/>
        <v/>
      </c>
      <c r="AA3323" s="152" t="str">
        <f t="shared" si="1540"/>
        <v/>
      </c>
      <c r="AB3323" s="152" t="str">
        <f t="shared" si="1541"/>
        <v/>
      </c>
      <c r="AC3323" s="154" t="str">
        <f t="shared" si="1552"/>
        <v/>
      </c>
      <c r="AD3323" s="154" t="str">
        <f t="shared" si="1553"/>
        <v/>
      </c>
      <c r="AE3323" s="3" t="str">
        <f t="shared" si="1554"/>
        <v/>
      </c>
      <c r="AF3323" s="3" t="str">
        <f t="shared" si="1555"/>
        <v/>
      </c>
      <c r="AG3323" s="3" t="str">
        <f t="shared" si="1556"/>
        <v/>
      </c>
      <c r="AH3323" s="4" t="str">
        <f t="shared" si="1557"/>
        <v/>
      </c>
      <c r="AI3323" s="75" t="str">
        <f t="shared" si="1558"/>
        <v/>
      </c>
      <c r="AJ3323" s="75" t="str">
        <f t="shared" si="1559"/>
        <v/>
      </c>
    </row>
    <row r="3324" spans="1:36">
      <c r="A3324" s="41" t="str">
        <f t="shared" si="1542"/>
        <v/>
      </c>
      <c r="B3324" s="150" t="str">
        <f>IF(ISNUMBER(A3324),INDEX('MetaTrader Import'!$H$13:$J$5893,TRUNC(((A3324-$A$39+1)-1)/3)+1,MOD((A3324-$A$39+1)-1,3)+1),"")</f>
        <v/>
      </c>
      <c r="C3324" s="43" t="str">
        <f t="shared" si="1543"/>
        <v/>
      </c>
      <c r="D3324" s="43" t="str">
        <f t="shared" ca="1" si="1533"/>
        <v/>
      </c>
      <c r="E3324" s="43" t="str">
        <f t="shared" si="1544"/>
        <v/>
      </c>
      <c r="F3324" s="43" t="str">
        <f t="shared" si="1545"/>
        <v/>
      </c>
      <c r="G3324" s="43" t="str">
        <f>IF(A3324&lt;&gt;"",IF(A3324&lt;Data!$G$11*0.25,$C$13/$G$32,IF(A3324&gt;Data!$G$11*0.25,$C$13,$C$13*10)),"")</f>
        <v/>
      </c>
      <c r="H3324" s="43" t="str">
        <f>IF(A3324&lt;&gt;"",IF(Data!$G$9="constant",$C$13,IF(Data!$G$9="squeeze",G3324,F3324)),"")</f>
        <v/>
      </c>
      <c r="I3324" s="38" t="str">
        <f ca="1">IF(ISNUMBER(A3324),NORMINV(RAND(),0,IF(AND(Data!$G$9="squeeze",A3324&lt;Data!$G$11*0.25),$H$32,1)*$C$30*$C$13)*($C$14*$C$12),"")</f>
        <v/>
      </c>
      <c r="J3324" s="42" t="str">
        <f ca="1">IFERROR(IF(Data!$C$6="Real",B3324,I3324+J3323+($C$14*$C$12)*(NORMINV(RAND(),$C$15,CHOOSE($G$13,$C$13,F3324,G3324)))),"")</f>
        <v/>
      </c>
      <c r="K3324" s="88" t="str">
        <f>IF(ISNUMBER(A3324), IF($G$16="fixed",$G$17,MIN(H3324*Data!$C$7*$C$16*0.5,$C$17*Data!$C$7))*$C$12,"")</f>
        <v/>
      </c>
      <c r="L3324" s="42" t="str">
        <f t="shared" ca="1" si="1560"/>
        <v/>
      </c>
      <c r="M3324" s="44" t="str">
        <f t="shared" ca="1" si="1561"/>
        <v/>
      </c>
      <c r="N3324" s="44" t="str">
        <f t="shared" ca="1" si="1562"/>
        <v/>
      </c>
      <c r="O3324" s="108" t="str">
        <f t="shared" si="1546"/>
        <v/>
      </c>
      <c r="P3324" s="102" t="str">
        <f t="shared" si="1547"/>
        <v/>
      </c>
      <c r="Q3324" s="102" t="str">
        <f t="shared" si="1548"/>
        <v/>
      </c>
      <c r="R3324" s="120" t="str">
        <f t="shared" si="1549"/>
        <v/>
      </c>
      <c r="S3324" s="54" t="str">
        <f t="shared" si="1550"/>
        <v/>
      </c>
      <c r="T3324" s="5" t="str">
        <f t="shared" si="1551"/>
        <v/>
      </c>
      <c r="U3324" s="152" t="str">
        <f t="shared" si="1534"/>
        <v/>
      </c>
      <c r="V3324" s="152" t="str">
        <f t="shared" si="1535"/>
        <v/>
      </c>
      <c r="W3324" s="153" t="str">
        <f t="shared" si="1536"/>
        <v/>
      </c>
      <c r="X3324" s="153" t="str">
        <f t="shared" si="1537"/>
        <v/>
      </c>
      <c r="Y3324" s="153" t="str">
        <f t="shared" si="1538"/>
        <v/>
      </c>
      <c r="Z3324" s="153" t="str">
        <f t="shared" si="1539"/>
        <v/>
      </c>
      <c r="AA3324" s="152" t="str">
        <f t="shared" si="1540"/>
        <v/>
      </c>
      <c r="AB3324" s="152" t="str">
        <f t="shared" si="1541"/>
        <v/>
      </c>
      <c r="AC3324" s="154" t="str">
        <f t="shared" si="1552"/>
        <v/>
      </c>
      <c r="AD3324" s="154" t="str">
        <f t="shared" si="1553"/>
        <v/>
      </c>
      <c r="AE3324" s="3" t="str">
        <f t="shared" si="1554"/>
        <v/>
      </c>
      <c r="AF3324" s="3" t="str">
        <f t="shared" si="1555"/>
        <v/>
      </c>
      <c r="AG3324" s="3" t="str">
        <f t="shared" si="1556"/>
        <v/>
      </c>
      <c r="AH3324" s="4" t="str">
        <f t="shared" si="1557"/>
        <v/>
      </c>
      <c r="AI3324" s="75" t="str">
        <f t="shared" si="1558"/>
        <v/>
      </c>
      <c r="AJ3324" s="75" t="str">
        <f t="shared" si="1559"/>
        <v/>
      </c>
    </row>
    <row r="3325" spans="1:36">
      <c r="A3325" s="41" t="str">
        <f t="shared" si="1542"/>
        <v/>
      </c>
      <c r="B3325" s="150" t="str">
        <f>IF(ISNUMBER(A3325),INDEX('MetaTrader Import'!$H$13:$J$5893,TRUNC(((A3325-$A$39+1)-1)/3)+1,MOD((A3325-$A$39+1)-1,3)+1),"")</f>
        <v/>
      </c>
      <c r="C3325" s="43" t="str">
        <f t="shared" si="1543"/>
        <v/>
      </c>
      <c r="D3325" s="43" t="str">
        <f t="shared" ca="1" si="1533"/>
        <v/>
      </c>
      <c r="E3325" s="43" t="str">
        <f t="shared" si="1544"/>
        <v/>
      </c>
      <c r="F3325" s="43" t="str">
        <f t="shared" si="1545"/>
        <v/>
      </c>
      <c r="G3325" s="43" t="str">
        <f>IF(A3325&lt;&gt;"",IF(A3325&lt;Data!$G$11*0.25,$C$13/$G$32,IF(A3325&gt;Data!$G$11*0.25,$C$13,$C$13*10)),"")</f>
        <v/>
      </c>
      <c r="H3325" s="43" t="str">
        <f>IF(A3325&lt;&gt;"",IF(Data!$G$9="constant",$C$13,IF(Data!$G$9="squeeze",G3325,F3325)),"")</f>
        <v/>
      </c>
      <c r="I3325" s="38" t="str">
        <f ca="1">IF(ISNUMBER(A3325),NORMINV(RAND(),0,IF(AND(Data!$G$9="squeeze",A3325&lt;Data!$G$11*0.25),$H$32,1)*$C$30*$C$13)*($C$14*$C$12),"")</f>
        <v/>
      </c>
      <c r="J3325" s="42" t="str">
        <f ca="1">IFERROR(IF(Data!$C$6="Real",B3325,I3325+J3324+($C$14*$C$12)*(NORMINV(RAND(),$C$15,CHOOSE($G$13,$C$13,F3325,G3325)))),"")</f>
        <v/>
      </c>
      <c r="K3325" s="88" t="str">
        <f>IF(ISNUMBER(A3325), IF($G$16="fixed",$G$17,MIN(H3325*Data!$C$7*$C$16*0.5,$C$17*Data!$C$7))*$C$12,"")</f>
        <v/>
      </c>
      <c r="L3325" s="42" t="str">
        <f t="shared" ca="1" si="1560"/>
        <v/>
      </c>
      <c r="M3325" s="44" t="str">
        <f t="shared" ca="1" si="1561"/>
        <v/>
      </c>
      <c r="N3325" s="44" t="str">
        <f t="shared" ca="1" si="1562"/>
        <v/>
      </c>
      <c r="O3325" s="108" t="str">
        <f t="shared" si="1546"/>
        <v/>
      </c>
      <c r="P3325" s="102" t="str">
        <f t="shared" si="1547"/>
        <v/>
      </c>
      <c r="Q3325" s="102" t="str">
        <f t="shared" si="1548"/>
        <v/>
      </c>
      <c r="R3325" s="120" t="str">
        <f t="shared" si="1549"/>
        <v/>
      </c>
      <c r="S3325" s="54" t="str">
        <f t="shared" si="1550"/>
        <v/>
      </c>
      <c r="T3325" s="5" t="str">
        <f t="shared" si="1551"/>
        <v/>
      </c>
      <c r="U3325" s="152" t="str">
        <f t="shared" si="1534"/>
        <v/>
      </c>
      <c r="V3325" s="152" t="str">
        <f t="shared" si="1535"/>
        <v/>
      </c>
      <c r="W3325" s="153" t="str">
        <f t="shared" si="1536"/>
        <v/>
      </c>
      <c r="X3325" s="153" t="str">
        <f t="shared" si="1537"/>
        <v/>
      </c>
      <c r="Y3325" s="153" t="str">
        <f t="shared" si="1538"/>
        <v/>
      </c>
      <c r="Z3325" s="153" t="str">
        <f t="shared" si="1539"/>
        <v/>
      </c>
      <c r="AA3325" s="152" t="str">
        <f t="shared" si="1540"/>
        <v/>
      </c>
      <c r="AB3325" s="152" t="str">
        <f t="shared" si="1541"/>
        <v/>
      </c>
      <c r="AC3325" s="154" t="str">
        <f t="shared" si="1552"/>
        <v/>
      </c>
      <c r="AD3325" s="154" t="str">
        <f t="shared" si="1553"/>
        <v/>
      </c>
      <c r="AE3325" s="3" t="str">
        <f t="shared" si="1554"/>
        <v/>
      </c>
      <c r="AF3325" s="3" t="str">
        <f t="shared" si="1555"/>
        <v/>
      </c>
      <c r="AG3325" s="3" t="str">
        <f t="shared" si="1556"/>
        <v/>
      </c>
      <c r="AH3325" s="4" t="str">
        <f t="shared" si="1557"/>
        <v/>
      </c>
      <c r="AI3325" s="75" t="str">
        <f t="shared" si="1558"/>
        <v/>
      </c>
      <c r="AJ3325" s="75" t="str">
        <f t="shared" si="1559"/>
        <v/>
      </c>
    </row>
    <row r="3326" spans="1:36">
      <c r="A3326" s="41" t="str">
        <f t="shared" si="1542"/>
        <v/>
      </c>
      <c r="B3326" s="150" t="str">
        <f>IF(ISNUMBER(A3326),INDEX('MetaTrader Import'!$H$13:$J$5893,TRUNC(((A3326-$A$39+1)-1)/3)+1,MOD((A3326-$A$39+1)-1,3)+1),"")</f>
        <v/>
      </c>
      <c r="C3326" s="43" t="str">
        <f t="shared" si="1543"/>
        <v/>
      </c>
      <c r="D3326" s="43" t="str">
        <f t="shared" ca="1" si="1533"/>
        <v/>
      </c>
      <c r="E3326" s="43" t="str">
        <f t="shared" si="1544"/>
        <v/>
      </c>
      <c r="F3326" s="43" t="str">
        <f t="shared" si="1545"/>
        <v/>
      </c>
      <c r="G3326" s="43" t="str">
        <f>IF(A3326&lt;&gt;"",IF(A3326&lt;Data!$G$11*0.25,$C$13/$G$32,IF(A3326&gt;Data!$G$11*0.25,$C$13,$C$13*10)),"")</f>
        <v/>
      </c>
      <c r="H3326" s="43" t="str">
        <f>IF(A3326&lt;&gt;"",IF(Data!$G$9="constant",$C$13,IF(Data!$G$9="squeeze",G3326,F3326)),"")</f>
        <v/>
      </c>
      <c r="I3326" s="38" t="str">
        <f ca="1">IF(ISNUMBER(A3326),NORMINV(RAND(),0,IF(AND(Data!$G$9="squeeze",A3326&lt;Data!$G$11*0.25),$H$32,1)*$C$30*$C$13)*($C$14*$C$12),"")</f>
        <v/>
      </c>
      <c r="J3326" s="42" t="str">
        <f ca="1">IFERROR(IF(Data!$C$6="Real",B3326,I3326+J3325+($C$14*$C$12)*(NORMINV(RAND(),$C$15,CHOOSE($G$13,$C$13,F3326,G3326)))),"")</f>
        <v/>
      </c>
      <c r="K3326" s="88" t="str">
        <f>IF(ISNUMBER(A3326), IF($G$16="fixed",$G$17,MIN(H3326*Data!$C$7*$C$16*0.5,$C$17*Data!$C$7))*$C$12,"")</f>
        <v/>
      </c>
      <c r="L3326" s="42" t="str">
        <f t="shared" ca="1" si="1560"/>
        <v/>
      </c>
      <c r="M3326" s="44" t="str">
        <f t="shared" ca="1" si="1561"/>
        <v/>
      </c>
      <c r="N3326" s="44" t="str">
        <f t="shared" ca="1" si="1562"/>
        <v/>
      </c>
      <c r="O3326" s="108" t="str">
        <f t="shared" si="1546"/>
        <v/>
      </c>
      <c r="P3326" s="102" t="str">
        <f t="shared" si="1547"/>
        <v/>
      </c>
      <c r="Q3326" s="102" t="str">
        <f t="shared" si="1548"/>
        <v/>
      </c>
      <c r="R3326" s="120" t="str">
        <f t="shared" si="1549"/>
        <v/>
      </c>
      <c r="S3326" s="54" t="str">
        <f t="shared" si="1550"/>
        <v/>
      </c>
      <c r="T3326" s="5" t="str">
        <f t="shared" si="1551"/>
        <v/>
      </c>
      <c r="U3326" s="152" t="str">
        <f t="shared" si="1534"/>
        <v/>
      </c>
      <c r="V3326" s="152" t="str">
        <f t="shared" si="1535"/>
        <v/>
      </c>
      <c r="W3326" s="153" t="str">
        <f t="shared" si="1536"/>
        <v/>
      </c>
      <c r="X3326" s="153" t="str">
        <f t="shared" si="1537"/>
        <v/>
      </c>
      <c r="Y3326" s="153" t="str">
        <f t="shared" si="1538"/>
        <v/>
      </c>
      <c r="Z3326" s="153" t="str">
        <f t="shared" si="1539"/>
        <v/>
      </c>
      <c r="AA3326" s="152" t="str">
        <f t="shared" si="1540"/>
        <v/>
      </c>
      <c r="AB3326" s="152" t="str">
        <f t="shared" si="1541"/>
        <v/>
      </c>
      <c r="AC3326" s="154" t="str">
        <f t="shared" si="1552"/>
        <v/>
      </c>
      <c r="AD3326" s="154" t="str">
        <f t="shared" si="1553"/>
        <v/>
      </c>
      <c r="AE3326" s="3" t="str">
        <f t="shared" si="1554"/>
        <v/>
      </c>
      <c r="AF3326" s="3" t="str">
        <f t="shared" si="1555"/>
        <v/>
      </c>
      <c r="AG3326" s="3" t="str">
        <f t="shared" si="1556"/>
        <v/>
      </c>
      <c r="AH3326" s="4" t="str">
        <f t="shared" si="1557"/>
        <v/>
      </c>
      <c r="AI3326" s="75" t="str">
        <f t="shared" si="1558"/>
        <v/>
      </c>
      <c r="AJ3326" s="75" t="str">
        <f t="shared" si="1559"/>
        <v/>
      </c>
    </row>
    <row r="3327" spans="1:36">
      <c r="A3327" s="41" t="str">
        <f t="shared" si="1542"/>
        <v/>
      </c>
      <c r="B3327" s="150" t="str">
        <f>IF(ISNUMBER(A3327),INDEX('MetaTrader Import'!$H$13:$J$5893,TRUNC(((A3327-$A$39+1)-1)/3)+1,MOD((A3327-$A$39+1)-1,3)+1),"")</f>
        <v/>
      </c>
      <c r="C3327" s="43" t="str">
        <f t="shared" si="1543"/>
        <v/>
      </c>
      <c r="D3327" s="43" t="str">
        <f t="shared" ca="1" si="1533"/>
        <v/>
      </c>
      <c r="E3327" s="43" t="str">
        <f t="shared" si="1544"/>
        <v/>
      </c>
      <c r="F3327" s="43" t="str">
        <f t="shared" si="1545"/>
        <v/>
      </c>
      <c r="G3327" s="43" t="str">
        <f>IF(A3327&lt;&gt;"",IF(A3327&lt;Data!$G$11*0.25,$C$13/$G$32,IF(A3327&gt;Data!$G$11*0.25,$C$13,$C$13*10)),"")</f>
        <v/>
      </c>
      <c r="H3327" s="43" t="str">
        <f>IF(A3327&lt;&gt;"",IF(Data!$G$9="constant",$C$13,IF(Data!$G$9="squeeze",G3327,F3327)),"")</f>
        <v/>
      </c>
      <c r="I3327" s="38" t="str">
        <f ca="1">IF(ISNUMBER(A3327),NORMINV(RAND(),0,IF(AND(Data!$G$9="squeeze",A3327&lt;Data!$G$11*0.25),$H$32,1)*$C$30*$C$13)*($C$14*$C$12),"")</f>
        <v/>
      </c>
      <c r="J3327" s="42" t="str">
        <f ca="1">IFERROR(IF(Data!$C$6="Real",B3327,I3327+J3326+($C$14*$C$12)*(NORMINV(RAND(),$C$15,CHOOSE($G$13,$C$13,F3327,G3327)))),"")</f>
        <v/>
      </c>
      <c r="K3327" s="88" t="str">
        <f>IF(ISNUMBER(A3327), IF($G$16="fixed",$G$17,MIN(H3327*Data!$C$7*$C$16*0.5,$C$17*Data!$C$7))*$C$12,"")</f>
        <v/>
      </c>
      <c r="L3327" s="42" t="str">
        <f t="shared" ca="1" si="1560"/>
        <v/>
      </c>
      <c r="M3327" s="44" t="str">
        <f t="shared" ca="1" si="1561"/>
        <v/>
      </c>
      <c r="N3327" s="44" t="str">
        <f t="shared" ca="1" si="1562"/>
        <v/>
      </c>
      <c r="O3327" s="108" t="str">
        <f t="shared" si="1546"/>
        <v/>
      </c>
      <c r="P3327" s="102" t="str">
        <f t="shared" si="1547"/>
        <v/>
      </c>
      <c r="Q3327" s="102" t="str">
        <f t="shared" si="1548"/>
        <v/>
      </c>
      <c r="R3327" s="120" t="str">
        <f t="shared" si="1549"/>
        <v/>
      </c>
      <c r="S3327" s="54" t="str">
        <f t="shared" si="1550"/>
        <v/>
      </c>
      <c r="T3327" s="5" t="str">
        <f t="shared" si="1551"/>
        <v/>
      </c>
      <c r="U3327" s="152" t="str">
        <f t="shared" si="1534"/>
        <v/>
      </c>
      <c r="V3327" s="152" t="str">
        <f t="shared" si="1535"/>
        <v/>
      </c>
      <c r="W3327" s="153" t="str">
        <f t="shared" si="1536"/>
        <v/>
      </c>
      <c r="X3327" s="153" t="str">
        <f t="shared" si="1537"/>
        <v/>
      </c>
      <c r="Y3327" s="153" t="str">
        <f t="shared" si="1538"/>
        <v/>
      </c>
      <c r="Z3327" s="153" t="str">
        <f t="shared" si="1539"/>
        <v/>
      </c>
      <c r="AA3327" s="152" t="str">
        <f t="shared" si="1540"/>
        <v/>
      </c>
      <c r="AB3327" s="152" t="str">
        <f t="shared" si="1541"/>
        <v/>
      </c>
      <c r="AC3327" s="154" t="str">
        <f t="shared" si="1552"/>
        <v/>
      </c>
      <c r="AD3327" s="154" t="str">
        <f t="shared" si="1553"/>
        <v/>
      </c>
      <c r="AE3327" s="3" t="str">
        <f t="shared" si="1554"/>
        <v/>
      </c>
      <c r="AF3327" s="3" t="str">
        <f t="shared" si="1555"/>
        <v/>
      </c>
      <c r="AG3327" s="3" t="str">
        <f t="shared" si="1556"/>
        <v/>
      </c>
      <c r="AH3327" s="4" t="str">
        <f t="shared" si="1557"/>
        <v/>
      </c>
      <c r="AI3327" s="75" t="str">
        <f t="shared" si="1558"/>
        <v/>
      </c>
      <c r="AJ3327" s="75" t="str">
        <f t="shared" si="1559"/>
        <v/>
      </c>
    </row>
    <row r="3328" spans="1:36">
      <c r="A3328" s="41" t="str">
        <f t="shared" si="1542"/>
        <v/>
      </c>
      <c r="B3328" s="150" t="str">
        <f>IF(ISNUMBER(A3328),INDEX('MetaTrader Import'!$H$13:$J$5893,TRUNC(((A3328-$A$39+1)-1)/3)+1,MOD((A3328-$A$39+1)-1,3)+1),"")</f>
        <v/>
      </c>
      <c r="C3328" s="43" t="str">
        <f t="shared" si="1543"/>
        <v/>
      </c>
      <c r="D3328" s="43" t="str">
        <f t="shared" ca="1" si="1533"/>
        <v/>
      </c>
      <c r="E3328" s="43" t="str">
        <f t="shared" si="1544"/>
        <v/>
      </c>
      <c r="F3328" s="43" t="str">
        <f t="shared" si="1545"/>
        <v/>
      </c>
      <c r="G3328" s="43" t="str">
        <f>IF(A3328&lt;&gt;"",IF(A3328&lt;Data!$G$11*0.25,$C$13/$G$32,IF(A3328&gt;Data!$G$11*0.25,$C$13,$C$13*10)),"")</f>
        <v/>
      </c>
      <c r="H3328" s="43" t="str">
        <f>IF(A3328&lt;&gt;"",IF(Data!$G$9="constant",$C$13,IF(Data!$G$9="squeeze",G3328,F3328)),"")</f>
        <v/>
      </c>
      <c r="I3328" s="38" t="str">
        <f ca="1">IF(ISNUMBER(A3328),NORMINV(RAND(),0,IF(AND(Data!$G$9="squeeze",A3328&lt;Data!$G$11*0.25),$H$32,1)*$C$30*$C$13)*($C$14*$C$12),"")</f>
        <v/>
      </c>
      <c r="J3328" s="42" t="str">
        <f ca="1">IFERROR(IF(Data!$C$6="Real",B3328,I3328+J3327+($C$14*$C$12)*(NORMINV(RAND(),$C$15,CHOOSE($G$13,$C$13,F3328,G3328)))),"")</f>
        <v/>
      </c>
      <c r="K3328" s="88" t="str">
        <f>IF(ISNUMBER(A3328), IF($G$16="fixed",$G$17,MIN(H3328*Data!$C$7*$C$16*0.5,$C$17*Data!$C$7))*$C$12,"")</f>
        <v/>
      </c>
      <c r="L3328" s="42" t="str">
        <f t="shared" ca="1" si="1560"/>
        <v/>
      </c>
      <c r="M3328" s="44" t="str">
        <f t="shared" ca="1" si="1561"/>
        <v/>
      </c>
      <c r="N3328" s="44" t="str">
        <f t="shared" ca="1" si="1562"/>
        <v/>
      </c>
      <c r="O3328" s="108" t="str">
        <f t="shared" si="1546"/>
        <v/>
      </c>
      <c r="P3328" s="102" t="str">
        <f t="shared" si="1547"/>
        <v/>
      </c>
      <c r="Q3328" s="102" t="str">
        <f t="shared" si="1548"/>
        <v/>
      </c>
      <c r="R3328" s="120" t="str">
        <f t="shared" si="1549"/>
        <v/>
      </c>
      <c r="S3328" s="54" t="str">
        <f t="shared" si="1550"/>
        <v/>
      </c>
      <c r="T3328" s="5" t="str">
        <f t="shared" si="1551"/>
        <v/>
      </c>
      <c r="U3328" s="152" t="str">
        <f t="shared" si="1534"/>
        <v/>
      </c>
      <c r="V3328" s="152" t="str">
        <f t="shared" si="1535"/>
        <v/>
      </c>
      <c r="W3328" s="153" t="str">
        <f t="shared" si="1536"/>
        <v/>
      </c>
      <c r="X3328" s="153" t="str">
        <f t="shared" si="1537"/>
        <v/>
      </c>
      <c r="Y3328" s="153" t="str">
        <f t="shared" si="1538"/>
        <v/>
      </c>
      <c r="Z3328" s="153" t="str">
        <f t="shared" si="1539"/>
        <v/>
      </c>
      <c r="AA3328" s="152" t="str">
        <f t="shared" si="1540"/>
        <v/>
      </c>
      <c r="AB3328" s="152" t="str">
        <f t="shared" si="1541"/>
        <v/>
      </c>
      <c r="AC3328" s="154" t="str">
        <f t="shared" si="1552"/>
        <v/>
      </c>
      <c r="AD3328" s="154" t="str">
        <f t="shared" si="1553"/>
        <v/>
      </c>
      <c r="AE3328" s="3" t="str">
        <f t="shared" si="1554"/>
        <v/>
      </c>
      <c r="AF3328" s="3" t="str">
        <f t="shared" si="1555"/>
        <v/>
      </c>
      <c r="AG3328" s="3" t="str">
        <f t="shared" si="1556"/>
        <v/>
      </c>
      <c r="AH3328" s="4" t="str">
        <f t="shared" si="1557"/>
        <v/>
      </c>
      <c r="AI3328" s="75" t="str">
        <f t="shared" si="1558"/>
        <v/>
      </c>
      <c r="AJ3328" s="75" t="str">
        <f t="shared" si="1559"/>
        <v/>
      </c>
    </row>
    <row r="3329" spans="1:36">
      <c r="A3329" s="41" t="str">
        <f t="shared" si="1542"/>
        <v/>
      </c>
      <c r="B3329" s="150" t="str">
        <f>IF(ISNUMBER(A3329),INDEX('MetaTrader Import'!$H$13:$J$5893,TRUNC(((A3329-$A$39+1)-1)/3)+1,MOD((A3329-$A$39+1)-1,3)+1),"")</f>
        <v/>
      </c>
      <c r="C3329" s="43" t="str">
        <f t="shared" si="1543"/>
        <v/>
      </c>
      <c r="D3329" s="43" t="str">
        <f t="shared" ca="1" si="1533"/>
        <v/>
      </c>
      <c r="E3329" s="43" t="str">
        <f t="shared" si="1544"/>
        <v/>
      </c>
      <c r="F3329" s="43" t="str">
        <f t="shared" si="1545"/>
        <v/>
      </c>
      <c r="G3329" s="43" t="str">
        <f>IF(A3329&lt;&gt;"",IF(A3329&lt;Data!$G$11*0.25,$C$13/$G$32,IF(A3329&gt;Data!$G$11*0.25,$C$13,$C$13*10)),"")</f>
        <v/>
      </c>
      <c r="H3329" s="43" t="str">
        <f>IF(A3329&lt;&gt;"",IF(Data!$G$9="constant",$C$13,IF(Data!$G$9="squeeze",G3329,F3329)),"")</f>
        <v/>
      </c>
      <c r="I3329" s="38" t="str">
        <f ca="1">IF(ISNUMBER(A3329),NORMINV(RAND(),0,IF(AND(Data!$G$9="squeeze",A3329&lt;Data!$G$11*0.25),$H$32,1)*$C$30*$C$13)*($C$14*$C$12),"")</f>
        <v/>
      </c>
      <c r="J3329" s="42" t="str">
        <f ca="1">IFERROR(IF(Data!$C$6="Real",B3329,I3329+J3328+($C$14*$C$12)*(NORMINV(RAND(),$C$15,CHOOSE($G$13,$C$13,F3329,G3329)))),"")</f>
        <v/>
      </c>
      <c r="K3329" s="88" t="str">
        <f>IF(ISNUMBER(A3329), IF($G$16="fixed",$G$17,MIN(H3329*Data!$C$7*$C$16*0.5,$C$17*Data!$C$7))*$C$12,"")</f>
        <v/>
      </c>
      <c r="L3329" s="42" t="str">
        <f t="shared" ca="1" si="1560"/>
        <v/>
      </c>
      <c r="M3329" s="44" t="str">
        <f t="shared" ca="1" si="1561"/>
        <v/>
      </c>
      <c r="N3329" s="44" t="str">
        <f t="shared" ca="1" si="1562"/>
        <v/>
      </c>
      <c r="O3329" s="108" t="str">
        <f t="shared" si="1546"/>
        <v/>
      </c>
      <c r="P3329" s="102" t="str">
        <f t="shared" si="1547"/>
        <v/>
      </c>
      <c r="Q3329" s="102" t="str">
        <f t="shared" si="1548"/>
        <v/>
      </c>
      <c r="R3329" s="120" t="str">
        <f t="shared" si="1549"/>
        <v/>
      </c>
      <c r="S3329" s="54" t="str">
        <f t="shared" si="1550"/>
        <v/>
      </c>
      <c r="T3329" s="5" t="str">
        <f t="shared" si="1551"/>
        <v/>
      </c>
      <c r="U3329" s="152" t="str">
        <f t="shared" si="1534"/>
        <v/>
      </c>
      <c r="V3329" s="152" t="str">
        <f t="shared" si="1535"/>
        <v/>
      </c>
      <c r="W3329" s="153" t="str">
        <f t="shared" si="1536"/>
        <v/>
      </c>
      <c r="X3329" s="153" t="str">
        <f t="shared" si="1537"/>
        <v/>
      </c>
      <c r="Y3329" s="153" t="str">
        <f t="shared" si="1538"/>
        <v/>
      </c>
      <c r="Z3329" s="153" t="str">
        <f t="shared" si="1539"/>
        <v/>
      </c>
      <c r="AA3329" s="152" t="str">
        <f t="shared" si="1540"/>
        <v/>
      </c>
      <c r="AB3329" s="152" t="str">
        <f t="shared" si="1541"/>
        <v/>
      </c>
      <c r="AC3329" s="154" t="str">
        <f t="shared" si="1552"/>
        <v/>
      </c>
      <c r="AD3329" s="154" t="str">
        <f t="shared" si="1553"/>
        <v/>
      </c>
      <c r="AE3329" s="3" t="str">
        <f t="shared" si="1554"/>
        <v/>
      </c>
      <c r="AF3329" s="3" t="str">
        <f t="shared" si="1555"/>
        <v/>
      </c>
      <c r="AG3329" s="3" t="str">
        <f t="shared" si="1556"/>
        <v/>
      </c>
      <c r="AH3329" s="4" t="str">
        <f t="shared" si="1557"/>
        <v/>
      </c>
      <c r="AI3329" s="75" t="str">
        <f t="shared" si="1558"/>
        <v/>
      </c>
      <c r="AJ3329" s="75" t="str">
        <f t="shared" si="1559"/>
        <v/>
      </c>
    </row>
    <row r="3330" spans="1:36">
      <c r="A3330" s="41" t="str">
        <f t="shared" si="1542"/>
        <v/>
      </c>
      <c r="B3330" s="150" t="str">
        <f>IF(ISNUMBER(A3330),INDEX('MetaTrader Import'!$H$13:$J$5893,TRUNC(((A3330-$A$39+1)-1)/3)+1,MOD((A3330-$A$39+1)-1,3)+1),"")</f>
        <v/>
      </c>
      <c r="C3330" s="43" t="str">
        <f t="shared" si="1543"/>
        <v/>
      </c>
      <c r="D3330" s="43" t="str">
        <f t="shared" ca="1" si="1533"/>
        <v/>
      </c>
      <c r="E3330" s="43" t="str">
        <f t="shared" si="1544"/>
        <v/>
      </c>
      <c r="F3330" s="43" t="str">
        <f t="shared" si="1545"/>
        <v/>
      </c>
      <c r="G3330" s="43" t="str">
        <f>IF(A3330&lt;&gt;"",IF(A3330&lt;Data!$G$11*0.25,$C$13/$G$32,IF(A3330&gt;Data!$G$11*0.25,$C$13,$C$13*10)),"")</f>
        <v/>
      </c>
      <c r="H3330" s="43" t="str">
        <f>IF(A3330&lt;&gt;"",IF(Data!$G$9="constant",$C$13,IF(Data!$G$9="squeeze",G3330,F3330)),"")</f>
        <v/>
      </c>
      <c r="I3330" s="38" t="str">
        <f ca="1">IF(ISNUMBER(A3330),NORMINV(RAND(),0,IF(AND(Data!$G$9="squeeze",A3330&lt;Data!$G$11*0.25),$H$32,1)*$C$30*$C$13)*($C$14*$C$12),"")</f>
        <v/>
      </c>
      <c r="J3330" s="42" t="str">
        <f ca="1">IFERROR(IF(Data!$C$6="Real",B3330,I3330+J3329+($C$14*$C$12)*(NORMINV(RAND(),$C$15,CHOOSE($G$13,$C$13,F3330,G3330)))),"")</f>
        <v/>
      </c>
      <c r="K3330" s="88" t="str">
        <f>IF(ISNUMBER(A3330), IF($G$16="fixed",$G$17,MIN(H3330*Data!$C$7*$C$16*0.5,$C$17*Data!$C$7))*$C$12,"")</f>
        <v/>
      </c>
      <c r="L3330" s="42" t="str">
        <f t="shared" ca="1" si="1560"/>
        <v/>
      </c>
      <c r="M3330" s="44" t="str">
        <f t="shared" ca="1" si="1561"/>
        <v/>
      </c>
      <c r="N3330" s="44" t="str">
        <f t="shared" ca="1" si="1562"/>
        <v/>
      </c>
      <c r="O3330" s="108" t="str">
        <f t="shared" si="1546"/>
        <v/>
      </c>
      <c r="P3330" s="102" t="str">
        <f t="shared" si="1547"/>
        <v/>
      </c>
      <c r="Q3330" s="102" t="str">
        <f t="shared" si="1548"/>
        <v/>
      </c>
      <c r="R3330" s="120" t="str">
        <f t="shared" si="1549"/>
        <v/>
      </c>
      <c r="S3330" s="54" t="str">
        <f t="shared" si="1550"/>
        <v/>
      </c>
      <c r="T3330" s="5" t="str">
        <f t="shared" si="1551"/>
        <v/>
      </c>
      <c r="U3330" s="152" t="str">
        <f t="shared" si="1534"/>
        <v/>
      </c>
      <c r="V3330" s="152" t="str">
        <f t="shared" si="1535"/>
        <v/>
      </c>
      <c r="W3330" s="153" t="str">
        <f t="shared" si="1536"/>
        <v/>
      </c>
      <c r="X3330" s="153" t="str">
        <f t="shared" si="1537"/>
        <v/>
      </c>
      <c r="Y3330" s="153" t="str">
        <f t="shared" si="1538"/>
        <v/>
      </c>
      <c r="Z3330" s="153" t="str">
        <f t="shared" si="1539"/>
        <v/>
      </c>
      <c r="AA3330" s="152" t="str">
        <f t="shared" si="1540"/>
        <v/>
      </c>
      <c r="AB3330" s="152" t="str">
        <f t="shared" si="1541"/>
        <v/>
      </c>
      <c r="AC3330" s="154" t="str">
        <f t="shared" si="1552"/>
        <v/>
      </c>
      <c r="AD3330" s="154" t="str">
        <f t="shared" si="1553"/>
        <v/>
      </c>
      <c r="AE3330" s="3" t="str">
        <f t="shared" si="1554"/>
        <v/>
      </c>
      <c r="AF3330" s="3" t="str">
        <f t="shared" si="1555"/>
        <v/>
      </c>
      <c r="AG3330" s="3" t="str">
        <f t="shared" si="1556"/>
        <v/>
      </c>
      <c r="AH3330" s="4" t="str">
        <f t="shared" si="1557"/>
        <v/>
      </c>
      <c r="AI3330" s="75" t="str">
        <f t="shared" si="1558"/>
        <v/>
      </c>
      <c r="AJ3330" s="75" t="str">
        <f t="shared" si="1559"/>
        <v/>
      </c>
    </row>
    <row r="3331" spans="1:36">
      <c r="A3331" s="41" t="str">
        <f t="shared" si="1542"/>
        <v/>
      </c>
      <c r="B3331" s="150" t="str">
        <f>IF(ISNUMBER(A3331),INDEX('MetaTrader Import'!$H$13:$J$5893,TRUNC(((A3331-$A$39+1)-1)/3)+1,MOD((A3331-$A$39+1)-1,3)+1),"")</f>
        <v/>
      </c>
      <c r="C3331" s="43" t="str">
        <f t="shared" si="1543"/>
        <v/>
      </c>
      <c r="D3331" s="43" t="str">
        <f t="shared" ref="D3331:D3394" ca="1" si="1563">IF(A3331&lt;&gt;"",NORMINV(RAND(),($C$23-C3331)*$C$28,$C$27)+NORMINV(RAND(),IF(RAND()&gt;$C$26,$C$25,0),$C$27),"")</f>
        <v/>
      </c>
      <c r="E3331" s="43" t="str">
        <f t="shared" si="1544"/>
        <v/>
      </c>
      <c r="F3331" s="43" t="str">
        <f t="shared" si="1545"/>
        <v/>
      </c>
      <c r="G3331" s="43" t="str">
        <f>IF(A3331&lt;&gt;"",IF(A3331&lt;Data!$G$11*0.25,$C$13/$G$32,IF(A3331&gt;Data!$G$11*0.25,$C$13,$C$13*10)),"")</f>
        <v/>
      </c>
      <c r="H3331" s="43" t="str">
        <f>IF(A3331&lt;&gt;"",IF(Data!$G$9="constant",$C$13,IF(Data!$G$9="squeeze",G3331,F3331)),"")</f>
        <v/>
      </c>
      <c r="I3331" s="38" t="str">
        <f ca="1">IF(ISNUMBER(A3331),NORMINV(RAND(),0,IF(AND(Data!$G$9="squeeze",A3331&lt;Data!$G$11*0.25),$H$32,1)*$C$30*$C$13)*($C$14*$C$12),"")</f>
        <v/>
      </c>
      <c r="J3331" s="42" t="str">
        <f ca="1">IFERROR(IF(Data!$C$6="Real",B3331,I3331+J3330+($C$14*$C$12)*(NORMINV(RAND(),$C$15,CHOOSE($G$13,$C$13,F3331,G3331)))),"")</f>
        <v/>
      </c>
      <c r="K3331" s="88" t="str">
        <f>IF(ISNUMBER(A3331), IF($G$16="fixed",$G$17,MIN(H3331*Data!$C$7*$C$16*0.5,$C$17*Data!$C$7))*$C$12,"")</f>
        <v/>
      </c>
      <c r="L3331" s="42" t="str">
        <f t="shared" ca="1" si="1560"/>
        <v/>
      </c>
      <c r="M3331" s="44" t="str">
        <f t="shared" ca="1" si="1561"/>
        <v/>
      </c>
      <c r="N3331" s="44" t="str">
        <f t="shared" ca="1" si="1562"/>
        <v/>
      </c>
      <c r="O3331" s="108" t="str">
        <f t="shared" si="1546"/>
        <v/>
      </c>
      <c r="P3331" s="102" t="str">
        <f t="shared" si="1547"/>
        <v/>
      </c>
      <c r="Q3331" s="102" t="str">
        <f t="shared" si="1548"/>
        <v/>
      </c>
      <c r="R3331" s="120" t="str">
        <f t="shared" si="1549"/>
        <v/>
      </c>
      <c r="S3331" s="54" t="str">
        <f t="shared" si="1550"/>
        <v/>
      </c>
      <c r="T3331" s="5" t="str">
        <f t="shared" si="1551"/>
        <v/>
      </c>
      <c r="U3331" s="152" t="str">
        <f t="shared" ref="U3331:U3394" si="1564">IF(NOT(ISNUMBER(T3331)),"",IF(S3331=1,T3331,IF(M3331&gt;U3330,M3331,IF(ISNUMBER(U3330),U3330,""))))</f>
        <v/>
      </c>
      <c r="V3331" s="152" t="str">
        <f t="shared" ref="V3331:V3394" si="1565">IF(NOT(ISNUMBER(T3331)),"",IF(S3331=1,T3331,IF(N3331&lt;V3330,N3331,IF(ISNUMBER(V3330),V3330,""))))</f>
        <v/>
      </c>
      <c r="W3331" s="153" t="str">
        <f t="shared" ref="W3331:W3394" si="1566">IF(NOT(ISNUMBER(T3331)),"",MIN($F$24,IF(TRUNC((U3331-T3331)/$E$24*$G$12)+0&gt;IF(ISNUMBER(W3330),W3330,0),TRUNC((U3331-T3331)/$E$24*$G$12)+0,IF(ISNUMBER(W3330),W3330,0))))</f>
        <v/>
      </c>
      <c r="X3331" s="153" t="str">
        <f t="shared" ref="X3331:X3394" si="1567">IF(NOT(ISNUMBER(T3331)),"",MIN($F$24,IF(-TRUNC((V3331-T3331)/$E$24*$G$12)+0&gt;IF(ISNUMBER(X3330),X3330,0),-TRUNC((V3331-T3331)/$E$24*$G$12)+0,IF(ISNUMBER(X3330),X3330,0))))</f>
        <v/>
      </c>
      <c r="Y3331" s="153" t="str">
        <f t="shared" ref="Y3331:Y3394" si="1568">IF(ISNUMBER(W3331),(IF(W3331=0,0,1))*IF(ABS($I$24)=2,POWER(2,W3331-1),W3331)*SIGN($I$24)*$K$24,"")</f>
        <v/>
      </c>
      <c r="Z3331" s="153" t="str">
        <f t="shared" ref="Z3331:Z3394" si="1569">IF(ISNUMBER(X3331),(IF(X3331=0,0,1))*IF(ABS($I$24)=2,POWER(2,X3331-1),X3331)*SIGN($I$24)*$K$24,"")</f>
        <v/>
      </c>
      <c r="AA3331" s="152" t="str">
        <f t="shared" ref="AA3331:AA3394" si="1570">IF(OR(NOT(ISNUMBER(T3331)),W3331&lt;1),"",IF(OR(NOT(ISNUMBER(W3330)),W3330=0),IF(SIGN(Y3331)=1,M3331,N3331),(Y3330*AA3330+(Y3331-Y3330)*IF(SIGN(Y3331)=1,M3331,N3331))/Y3331))</f>
        <v/>
      </c>
      <c r="AB3331" s="152" t="str">
        <f t="shared" ref="AB3331:AB3394" si="1571">IF(OR(NOT(ISNUMBER(T3331)),X3331&lt;1),"",IF(OR(NOT(ISNUMBER(X3330)),X3330=0),IF(SIGN(Z3331)=1,N3331,M3331),(Z3330*AB3330+(Z3331-Z3330)*IF(SIGN(Z3331)=1,N3331,M3331))/Z3331))</f>
        <v/>
      </c>
      <c r="AC3331" s="154" t="str">
        <f t="shared" si="1552"/>
        <v/>
      </c>
      <c r="AD3331" s="154" t="str">
        <f t="shared" si="1553"/>
        <v/>
      </c>
      <c r="AE3331" s="3" t="str">
        <f t="shared" si="1554"/>
        <v/>
      </c>
      <c r="AF3331" s="3" t="str">
        <f t="shared" si="1555"/>
        <v/>
      </c>
      <c r="AG3331" s="3" t="str">
        <f t="shared" si="1556"/>
        <v/>
      </c>
      <c r="AH3331" s="4" t="str">
        <f t="shared" si="1557"/>
        <v/>
      </c>
      <c r="AI3331" s="75" t="str">
        <f t="shared" si="1558"/>
        <v/>
      </c>
      <c r="AJ3331" s="75" t="str">
        <f t="shared" si="1559"/>
        <v/>
      </c>
    </row>
    <row r="3332" spans="1:36">
      <c r="A3332" s="41" t="str">
        <f t="shared" ref="A3332:A3395" si="1572">IFERROR(IF(A3331+1&gt;$C$19,"",A3331+1),"")</f>
        <v/>
      </c>
      <c r="B3332" s="150" t="str">
        <f>IF(ISNUMBER(A3332),INDEX('MetaTrader Import'!$H$13:$J$5893,TRUNC(((A3332-$A$39+1)-1)/3)+1,MOD((A3332-$A$39+1)-1,3)+1),"")</f>
        <v/>
      </c>
      <c r="C3332" s="43" t="str">
        <f t="shared" ref="C3332:C3395" si="1573">IF(A3332&lt;&gt;"",E3331,"")</f>
        <v/>
      </c>
      <c r="D3332" s="43" t="str">
        <f t="shared" ca="1" si="1563"/>
        <v/>
      </c>
      <c r="E3332" s="43" t="str">
        <f t="shared" ref="E3332:E3395" si="1574">IF(A3332&lt;&gt;"",C3332+D3332,"")</f>
        <v/>
      </c>
      <c r="F3332" s="43" t="str">
        <f t="shared" ref="F3332:F3395" si="1575">IF(A3332&lt;&gt;"",$C$13*ABS(E3332)/$C$23,"")</f>
        <v/>
      </c>
      <c r="G3332" s="43" t="str">
        <f>IF(A3332&lt;&gt;"",IF(A3332&lt;Data!$G$11*0.25,$C$13/$G$32,IF(A3332&gt;Data!$G$11*0.25,$C$13,$C$13*10)),"")</f>
        <v/>
      </c>
      <c r="H3332" s="43" t="str">
        <f>IF(A3332&lt;&gt;"",IF(Data!$G$9="constant",$C$13,IF(Data!$G$9="squeeze",G3332,F3332)),"")</f>
        <v/>
      </c>
      <c r="I3332" s="38" t="str">
        <f ca="1">IF(ISNUMBER(A3332),NORMINV(RAND(),0,IF(AND(Data!$G$9="squeeze",A3332&lt;Data!$G$11*0.25),$H$32,1)*$C$30*$C$13)*($C$14*$C$12),"")</f>
        <v/>
      </c>
      <c r="J3332" s="42" t="str">
        <f ca="1">IFERROR(IF(Data!$C$6="Real",B3332,I3332+J3331+($C$14*$C$12)*(NORMINV(RAND(),$C$15,CHOOSE($G$13,$C$13,F3332,G3332)))),"")</f>
        <v/>
      </c>
      <c r="K3332" s="88" t="str">
        <f>IF(ISNUMBER(A3332), IF($G$16="fixed",$G$17,MIN(H3332*Data!$C$7*$C$16*0.5,$C$17*Data!$C$7))*$C$12,"")</f>
        <v/>
      </c>
      <c r="L3332" s="42" t="str">
        <f t="shared" ca="1" si="1560"/>
        <v/>
      </c>
      <c r="M3332" s="44" t="str">
        <f t="shared" ca="1" si="1561"/>
        <v/>
      </c>
      <c r="N3332" s="44" t="str">
        <f t="shared" ca="1" si="1562"/>
        <v/>
      </c>
      <c r="O3332" s="108" t="str">
        <f t="shared" ref="O3332:O3395" si="1576">IF(ISNUMBER(A3332),$G$12*SLOPE(L3318:L3332,A3318:A3332),"")</f>
        <v/>
      </c>
      <c r="P3332" s="102" t="str">
        <f t="shared" ref="P3332:P3395" si="1577">IF(ISNUMBER(A3332),STDEV(L3318:L3332)*$G$12,"")</f>
        <v/>
      </c>
      <c r="Q3332" s="102" t="str">
        <f t="shared" ref="Q3332:Q3395" si="1578">IF(ISNUMBER(A3332),SLOPE(P3318:P3332,A3318:A3332),"")</f>
        <v/>
      </c>
      <c r="R3332" s="120" t="str">
        <f t="shared" ref="R3332:R3395" si="1579">IF(ISNUMBER(A3332),R3331+S3331,"")</f>
        <v/>
      </c>
      <c r="S3332" s="54" t="str">
        <f t="shared" ref="S3332:S3395" si="1580">IF(ISNUMBER(A3332),IF(AND(R3332&lt;$M$24,Q3332&lt;$F$28,ABS(O3332)&lt;$F$27,P3332&lt;$F$26,NOT(ISNUMBER(T3331))),1,0),"")</f>
        <v/>
      </c>
      <c r="T3332" s="5" t="str">
        <f t="shared" ref="T3332:T3395" si="1581">IF(ISNUMBER(A3332),IF(S3332=1,L3332,IF(AG3331="Y","",IF(ISNUMBER(T3331),T3331,""))),"")</f>
        <v/>
      </c>
      <c r="U3332" s="152" t="str">
        <f t="shared" si="1564"/>
        <v/>
      </c>
      <c r="V3332" s="152" t="str">
        <f t="shared" si="1565"/>
        <v/>
      </c>
      <c r="W3332" s="153" t="str">
        <f t="shared" si="1566"/>
        <v/>
      </c>
      <c r="X3332" s="153" t="str">
        <f t="shared" si="1567"/>
        <v/>
      </c>
      <c r="Y3332" s="153" t="str">
        <f t="shared" si="1568"/>
        <v/>
      </c>
      <c r="Z3332" s="153" t="str">
        <f t="shared" si="1569"/>
        <v/>
      </c>
      <c r="AA3332" s="152" t="str">
        <f t="shared" si="1570"/>
        <v/>
      </c>
      <c r="AB3332" s="152" t="str">
        <f t="shared" si="1571"/>
        <v/>
      </c>
      <c r="AC3332" s="154" t="str">
        <f t="shared" ref="AC3332:AC3395" si="1582">IFERROR(-SIGN(Y3332)*(AA3332-IF(SIGN(Y3332)=1,N3332,M3332))*$G$12*ABS(Y3332),"")</f>
        <v/>
      </c>
      <c r="AD3332" s="154" t="str">
        <f t="shared" ref="AD3332:AD3395" si="1583">IFERROR(SIGN(Z3332)*(AB3332-IF(SIGN(Z3332)=1,M3332,N3332))*$G$12*ABS(Z3332),"")</f>
        <v/>
      </c>
      <c r="AE3332" s="3" t="str">
        <f t="shared" ref="AE3332:AE3395" si="1584">IF(ISNUMBER(A3332),IFERROR((IF(ISNUMBER(AC3332),AC3332,0)+IF(ISNUMBER(AD3332),AD3332,0))/(ABS(Y3332)+ABS(Z3332)),0),"")</f>
        <v/>
      </c>
      <c r="AF3332" s="3" t="str">
        <f t="shared" ref="AF3332:AF3395" si="1585">IF(ISNUMBER(A3332),IF(ISNUMBER(AC3332),AC3332,0)+IF(ISNUMBER(AD3332),AD3332,0),"")</f>
        <v/>
      </c>
      <c r="AG3332" s="3" t="str">
        <f t="shared" ref="AG3332:AG3395" si="1586">IF(NOT(ISNUMBER(T3332)),"",IF(OR(AF3332&gt;$G$24,AF3332&lt;-$H$24,A3332+1&gt;$C$19),"Y","N"))</f>
        <v/>
      </c>
      <c r="AH3332" s="4" t="str">
        <f t="shared" ref="AH3332:AH3395" si="1587">IF(AG3332="y",AF3332*10*$C$11,"")</f>
        <v/>
      </c>
      <c r="AI3332" s="75" t="str">
        <f t="shared" ref="AI3332:AI3395" si="1588">IF(ISNUMBER(A3332),IF(ISNUMBER(AH3332),AJ3332,AF3332*10*$C$11+AJ3332),"")</f>
        <v/>
      </c>
      <c r="AJ3332" s="75" t="str">
        <f t="shared" ref="AJ3332:AJ3395" si="1589">IF(ISNUMBER(A3332),AJ3331+IF(ISNUMBER(AH3332),AH3332,0),"")</f>
        <v/>
      </c>
    </row>
    <row r="3333" spans="1:36">
      <c r="A3333" s="41" t="str">
        <f t="shared" si="1572"/>
        <v/>
      </c>
      <c r="B3333" s="150" t="str">
        <f>IF(ISNUMBER(A3333),INDEX('MetaTrader Import'!$H$13:$J$5893,TRUNC(((A3333-$A$39+1)-1)/3)+1,MOD((A3333-$A$39+1)-1,3)+1),"")</f>
        <v/>
      </c>
      <c r="C3333" s="43" t="str">
        <f t="shared" si="1573"/>
        <v/>
      </c>
      <c r="D3333" s="43" t="str">
        <f t="shared" ca="1" si="1563"/>
        <v/>
      </c>
      <c r="E3333" s="43" t="str">
        <f t="shared" si="1574"/>
        <v/>
      </c>
      <c r="F3333" s="43" t="str">
        <f t="shared" si="1575"/>
        <v/>
      </c>
      <c r="G3333" s="43" t="str">
        <f>IF(A3333&lt;&gt;"",IF(A3333&lt;Data!$G$11*0.25,$C$13/$G$32,IF(A3333&gt;Data!$G$11*0.25,$C$13,$C$13*10)),"")</f>
        <v/>
      </c>
      <c r="H3333" s="43" t="str">
        <f>IF(A3333&lt;&gt;"",IF(Data!$G$9="constant",$C$13,IF(Data!$G$9="squeeze",G3333,F3333)),"")</f>
        <v/>
      </c>
      <c r="I3333" s="38" t="str">
        <f ca="1">IF(ISNUMBER(A3333),NORMINV(RAND(),0,IF(AND(Data!$G$9="squeeze",A3333&lt;Data!$G$11*0.25),$H$32,1)*$C$30*$C$13)*($C$14*$C$12),"")</f>
        <v/>
      </c>
      <c r="J3333" s="42" t="str">
        <f ca="1">IFERROR(IF(Data!$C$6="Real",B3333,I3333+J3332+($C$14*$C$12)*(NORMINV(RAND(),$C$15,CHOOSE($G$13,$C$13,F3333,G3333)))),"")</f>
        <v/>
      </c>
      <c r="K3333" s="88" t="str">
        <f>IF(ISNUMBER(A3333), IF($G$16="fixed",$G$17,MIN(H3333*Data!$C$7*$C$16*0.5,$C$17*Data!$C$7))*$C$12,"")</f>
        <v/>
      </c>
      <c r="L3333" s="42" t="str">
        <f t="shared" ca="1" si="1560"/>
        <v/>
      </c>
      <c r="M3333" s="44" t="str">
        <f t="shared" ca="1" si="1561"/>
        <v/>
      </c>
      <c r="N3333" s="44" t="str">
        <f t="shared" ca="1" si="1562"/>
        <v/>
      </c>
      <c r="O3333" s="108" t="str">
        <f t="shared" si="1576"/>
        <v/>
      </c>
      <c r="P3333" s="102" t="str">
        <f t="shared" si="1577"/>
        <v/>
      </c>
      <c r="Q3333" s="102" t="str">
        <f t="shared" si="1578"/>
        <v/>
      </c>
      <c r="R3333" s="120" t="str">
        <f t="shared" si="1579"/>
        <v/>
      </c>
      <c r="S3333" s="54" t="str">
        <f t="shared" si="1580"/>
        <v/>
      </c>
      <c r="T3333" s="5" t="str">
        <f t="shared" si="1581"/>
        <v/>
      </c>
      <c r="U3333" s="152" t="str">
        <f t="shared" si="1564"/>
        <v/>
      </c>
      <c r="V3333" s="152" t="str">
        <f t="shared" si="1565"/>
        <v/>
      </c>
      <c r="W3333" s="153" t="str">
        <f t="shared" si="1566"/>
        <v/>
      </c>
      <c r="X3333" s="153" t="str">
        <f t="shared" si="1567"/>
        <v/>
      </c>
      <c r="Y3333" s="153" t="str">
        <f t="shared" si="1568"/>
        <v/>
      </c>
      <c r="Z3333" s="153" t="str">
        <f t="shared" si="1569"/>
        <v/>
      </c>
      <c r="AA3333" s="152" t="str">
        <f t="shared" si="1570"/>
        <v/>
      </c>
      <c r="AB3333" s="152" t="str">
        <f t="shared" si="1571"/>
        <v/>
      </c>
      <c r="AC3333" s="154" t="str">
        <f t="shared" si="1582"/>
        <v/>
      </c>
      <c r="AD3333" s="154" t="str">
        <f t="shared" si="1583"/>
        <v/>
      </c>
      <c r="AE3333" s="3" t="str">
        <f t="shared" si="1584"/>
        <v/>
      </c>
      <c r="AF3333" s="3" t="str">
        <f t="shared" si="1585"/>
        <v/>
      </c>
      <c r="AG3333" s="3" t="str">
        <f t="shared" si="1586"/>
        <v/>
      </c>
      <c r="AH3333" s="4" t="str">
        <f t="shared" si="1587"/>
        <v/>
      </c>
      <c r="AI3333" s="75" t="str">
        <f t="shared" si="1588"/>
        <v/>
      </c>
      <c r="AJ3333" s="75" t="str">
        <f t="shared" si="1589"/>
        <v/>
      </c>
    </row>
    <row r="3334" spans="1:36">
      <c r="A3334" s="41" t="str">
        <f t="shared" si="1572"/>
        <v/>
      </c>
      <c r="B3334" s="150" t="str">
        <f>IF(ISNUMBER(A3334),INDEX('MetaTrader Import'!$H$13:$J$5893,TRUNC(((A3334-$A$39+1)-1)/3)+1,MOD((A3334-$A$39+1)-1,3)+1),"")</f>
        <v/>
      </c>
      <c r="C3334" s="43" t="str">
        <f t="shared" si="1573"/>
        <v/>
      </c>
      <c r="D3334" s="43" t="str">
        <f t="shared" ca="1" si="1563"/>
        <v/>
      </c>
      <c r="E3334" s="43" t="str">
        <f t="shared" si="1574"/>
        <v/>
      </c>
      <c r="F3334" s="43" t="str">
        <f t="shared" si="1575"/>
        <v/>
      </c>
      <c r="G3334" s="43" t="str">
        <f>IF(A3334&lt;&gt;"",IF(A3334&lt;Data!$G$11*0.25,$C$13/$G$32,IF(A3334&gt;Data!$G$11*0.25,$C$13,$C$13*10)),"")</f>
        <v/>
      </c>
      <c r="H3334" s="43" t="str">
        <f>IF(A3334&lt;&gt;"",IF(Data!$G$9="constant",$C$13,IF(Data!$G$9="squeeze",G3334,F3334)),"")</f>
        <v/>
      </c>
      <c r="I3334" s="38" t="str">
        <f ca="1">IF(ISNUMBER(A3334),NORMINV(RAND(),0,IF(AND(Data!$G$9="squeeze",A3334&lt;Data!$G$11*0.25),$H$32,1)*$C$30*$C$13)*($C$14*$C$12),"")</f>
        <v/>
      </c>
      <c r="J3334" s="42" t="str">
        <f ca="1">IFERROR(IF(Data!$C$6="Real",B3334,I3334+J3333+($C$14*$C$12)*(NORMINV(RAND(),$C$15,CHOOSE($G$13,$C$13,F3334,G3334)))),"")</f>
        <v/>
      </c>
      <c r="K3334" s="88" t="str">
        <f>IF(ISNUMBER(A3334), IF($G$16="fixed",$G$17,MIN(H3334*Data!$C$7*$C$16*0.5,$C$17*Data!$C$7))*$C$12,"")</f>
        <v/>
      </c>
      <c r="L3334" s="42" t="str">
        <f t="shared" ref="L3334:L3397" ca="1" si="1590">IFERROR(J3334,"")</f>
        <v/>
      </c>
      <c r="M3334" s="44" t="str">
        <f t="shared" ref="M3334:M3397" ca="1" si="1591">IFERROR(L3334+K3334*0.5,"")</f>
        <v/>
      </c>
      <c r="N3334" s="44" t="str">
        <f t="shared" ref="N3334:N3397" ca="1" si="1592">IFERROR(L3334-K3334*0.5,"")</f>
        <v/>
      </c>
      <c r="O3334" s="108" t="str">
        <f t="shared" si="1576"/>
        <v/>
      </c>
      <c r="P3334" s="102" t="str">
        <f t="shared" si="1577"/>
        <v/>
      </c>
      <c r="Q3334" s="102" t="str">
        <f t="shared" si="1578"/>
        <v/>
      </c>
      <c r="R3334" s="120" t="str">
        <f t="shared" si="1579"/>
        <v/>
      </c>
      <c r="S3334" s="54" t="str">
        <f t="shared" si="1580"/>
        <v/>
      </c>
      <c r="T3334" s="5" t="str">
        <f t="shared" si="1581"/>
        <v/>
      </c>
      <c r="U3334" s="152" t="str">
        <f t="shared" si="1564"/>
        <v/>
      </c>
      <c r="V3334" s="152" t="str">
        <f t="shared" si="1565"/>
        <v/>
      </c>
      <c r="W3334" s="153" t="str">
        <f t="shared" si="1566"/>
        <v/>
      </c>
      <c r="X3334" s="153" t="str">
        <f t="shared" si="1567"/>
        <v/>
      </c>
      <c r="Y3334" s="153" t="str">
        <f t="shared" si="1568"/>
        <v/>
      </c>
      <c r="Z3334" s="153" t="str">
        <f t="shared" si="1569"/>
        <v/>
      </c>
      <c r="AA3334" s="152" t="str">
        <f t="shared" si="1570"/>
        <v/>
      </c>
      <c r="AB3334" s="152" t="str">
        <f t="shared" si="1571"/>
        <v/>
      </c>
      <c r="AC3334" s="154" t="str">
        <f t="shared" si="1582"/>
        <v/>
      </c>
      <c r="AD3334" s="154" t="str">
        <f t="shared" si="1583"/>
        <v/>
      </c>
      <c r="AE3334" s="3" t="str">
        <f t="shared" si="1584"/>
        <v/>
      </c>
      <c r="AF3334" s="3" t="str">
        <f t="shared" si="1585"/>
        <v/>
      </c>
      <c r="AG3334" s="3" t="str">
        <f t="shared" si="1586"/>
        <v/>
      </c>
      <c r="AH3334" s="4" t="str">
        <f t="shared" si="1587"/>
        <v/>
      </c>
      <c r="AI3334" s="75" t="str">
        <f t="shared" si="1588"/>
        <v/>
      </c>
      <c r="AJ3334" s="75" t="str">
        <f t="shared" si="1589"/>
        <v/>
      </c>
    </row>
    <row r="3335" spans="1:36">
      <c r="A3335" s="41" t="str">
        <f t="shared" si="1572"/>
        <v/>
      </c>
      <c r="B3335" s="150" t="str">
        <f>IF(ISNUMBER(A3335),INDEX('MetaTrader Import'!$H$13:$J$5893,TRUNC(((A3335-$A$39+1)-1)/3)+1,MOD((A3335-$A$39+1)-1,3)+1),"")</f>
        <v/>
      </c>
      <c r="C3335" s="43" t="str">
        <f t="shared" si="1573"/>
        <v/>
      </c>
      <c r="D3335" s="43" t="str">
        <f t="shared" ca="1" si="1563"/>
        <v/>
      </c>
      <c r="E3335" s="43" t="str">
        <f t="shared" si="1574"/>
        <v/>
      </c>
      <c r="F3335" s="43" t="str">
        <f t="shared" si="1575"/>
        <v/>
      </c>
      <c r="G3335" s="43" t="str">
        <f>IF(A3335&lt;&gt;"",IF(A3335&lt;Data!$G$11*0.25,$C$13/$G$32,IF(A3335&gt;Data!$G$11*0.25,$C$13,$C$13*10)),"")</f>
        <v/>
      </c>
      <c r="H3335" s="43" t="str">
        <f>IF(A3335&lt;&gt;"",IF(Data!$G$9="constant",$C$13,IF(Data!$G$9="squeeze",G3335,F3335)),"")</f>
        <v/>
      </c>
      <c r="I3335" s="38" t="str">
        <f ca="1">IF(ISNUMBER(A3335),NORMINV(RAND(),0,IF(AND(Data!$G$9="squeeze",A3335&lt;Data!$G$11*0.25),$H$32,1)*$C$30*$C$13)*($C$14*$C$12),"")</f>
        <v/>
      </c>
      <c r="J3335" s="42" t="str">
        <f ca="1">IFERROR(IF(Data!$C$6="Real",B3335,I3335+J3334+($C$14*$C$12)*(NORMINV(RAND(),$C$15,CHOOSE($G$13,$C$13,F3335,G3335)))),"")</f>
        <v/>
      </c>
      <c r="K3335" s="88" t="str">
        <f>IF(ISNUMBER(A3335), IF($G$16="fixed",$G$17,MIN(H3335*Data!$C$7*$C$16*0.5,$C$17*Data!$C$7))*$C$12,"")</f>
        <v/>
      </c>
      <c r="L3335" s="42" t="str">
        <f t="shared" ca="1" si="1590"/>
        <v/>
      </c>
      <c r="M3335" s="44" t="str">
        <f t="shared" ca="1" si="1591"/>
        <v/>
      </c>
      <c r="N3335" s="44" t="str">
        <f t="shared" ca="1" si="1592"/>
        <v/>
      </c>
      <c r="O3335" s="108" t="str">
        <f t="shared" si="1576"/>
        <v/>
      </c>
      <c r="P3335" s="102" t="str">
        <f t="shared" si="1577"/>
        <v/>
      </c>
      <c r="Q3335" s="102" t="str">
        <f t="shared" si="1578"/>
        <v/>
      </c>
      <c r="R3335" s="120" t="str">
        <f t="shared" si="1579"/>
        <v/>
      </c>
      <c r="S3335" s="54" t="str">
        <f t="shared" si="1580"/>
        <v/>
      </c>
      <c r="T3335" s="5" t="str">
        <f t="shared" si="1581"/>
        <v/>
      </c>
      <c r="U3335" s="152" t="str">
        <f t="shared" si="1564"/>
        <v/>
      </c>
      <c r="V3335" s="152" t="str">
        <f t="shared" si="1565"/>
        <v/>
      </c>
      <c r="W3335" s="153" t="str">
        <f t="shared" si="1566"/>
        <v/>
      </c>
      <c r="X3335" s="153" t="str">
        <f t="shared" si="1567"/>
        <v/>
      </c>
      <c r="Y3335" s="153" t="str">
        <f t="shared" si="1568"/>
        <v/>
      </c>
      <c r="Z3335" s="153" t="str">
        <f t="shared" si="1569"/>
        <v/>
      </c>
      <c r="AA3335" s="152" t="str">
        <f t="shared" si="1570"/>
        <v/>
      </c>
      <c r="AB3335" s="152" t="str">
        <f t="shared" si="1571"/>
        <v/>
      </c>
      <c r="AC3335" s="154" t="str">
        <f t="shared" si="1582"/>
        <v/>
      </c>
      <c r="AD3335" s="154" t="str">
        <f t="shared" si="1583"/>
        <v/>
      </c>
      <c r="AE3335" s="3" t="str">
        <f t="shared" si="1584"/>
        <v/>
      </c>
      <c r="AF3335" s="3" t="str">
        <f t="shared" si="1585"/>
        <v/>
      </c>
      <c r="AG3335" s="3" t="str">
        <f t="shared" si="1586"/>
        <v/>
      </c>
      <c r="AH3335" s="4" t="str">
        <f t="shared" si="1587"/>
        <v/>
      </c>
      <c r="AI3335" s="75" t="str">
        <f t="shared" si="1588"/>
        <v/>
      </c>
      <c r="AJ3335" s="75" t="str">
        <f t="shared" si="1589"/>
        <v/>
      </c>
    </row>
    <row r="3336" spans="1:36">
      <c r="A3336" s="41" t="str">
        <f t="shared" si="1572"/>
        <v/>
      </c>
      <c r="B3336" s="150" t="str">
        <f>IF(ISNUMBER(A3336),INDEX('MetaTrader Import'!$H$13:$J$5893,TRUNC(((A3336-$A$39+1)-1)/3)+1,MOD((A3336-$A$39+1)-1,3)+1),"")</f>
        <v/>
      </c>
      <c r="C3336" s="43" t="str">
        <f t="shared" si="1573"/>
        <v/>
      </c>
      <c r="D3336" s="43" t="str">
        <f t="shared" ca="1" si="1563"/>
        <v/>
      </c>
      <c r="E3336" s="43" t="str">
        <f t="shared" si="1574"/>
        <v/>
      </c>
      <c r="F3336" s="43" t="str">
        <f t="shared" si="1575"/>
        <v/>
      </c>
      <c r="G3336" s="43" t="str">
        <f>IF(A3336&lt;&gt;"",IF(A3336&lt;Data!$G$11*0.25,$C$13/$G$32,IF(A3336&gt;Data!$G$11*0.25,$C$13,$C$13*10)),"")</f>
        <v/>
      </c>
      <c r="H3336" s="43" t="str">
        <f>IF(A3336&lt;&gt;"",IF(Data!$G$9="constant",$C$13,IF(Data!$G$9="squeeze",G3336,F3336)),"")</f>
        <v/>
      </c>
      <c r="I3336" s="38" t="str">
        <f ca="1">IF(ISNUMBER(A3336),NORMINV(RAND(),0,IF(AND(Data!$G$9="squeeze",A3336&lt;Data!$G$11*0.25),$H$32,1)*$C$30*$C$13)*($C$14*$C$12),"")</f>
        <v/>
      </c>
      <c r="J3336" s="42" t="str">
        <f ca="1">IFERROR(IF(Data!$C$6="Real",B3336,I3336+J3335+($C$14*$C$12)*(NORMINV(RAND(),$C$15,CHOOSE($G$13,$C$13,F3336,G3336)))),"")</f>
        <v/>
      </c>
      <c r="K3336" s="88" t="str">
        <f>IF(ISNUMBER(A3336), IF($G$16="fixed",$G$17,MIN(H3336*Data!$C$7*$C$16*0.5,$C$17*Data!$C$7))*$C$12,"")</f>
        <v/>
      </c>
      <c r="L3336" s="42" t="str">
        <f t="shared" ca="1" si="1590"/>
        <v/>
      </c>
      <c r="M3336" s="44" t="str">
        <f t="shared" ca="1" si="1591"/>
        <v/>
      </c>
      <c r="N3336" s="44" t="str">
        <f t="shared" ca="1" si="1592"/>
        <v/>
      </c>
      <c r="O3336" s="108" t="str">
        <f t="shared" si="1576"/>
        <v/>
      </c>
      <c r="P3336" s="102" t="str">
        <f t="shared" si="1577"/>
        <v/>
      </c>
      <c r="Q3336" s="102" t="str">
        <f t="shared" si="1578"/>
        <v/>
      </c>
      <c r="R3336" s="120" t="str">
        <f t="shared" si="1579"/>
        <v/>
      </c>
      <c r="S3336" s="54" t="str">
        <f t="shared" si="1580"/>
        <v/>
      </c>
      <c r="T3336" s="5" t="str">
        <f t="shared" si="1581"/>
        <v/>
      </c>
      <c r="U3336" s="152" t="str">
        <f t="shared" si="1564"/>
        <v/>
      </c>
      <c r="V3336" s="152" t="str">
        <f t="shared" si="1565"/>
        <v/>
      </c>
      <c r="W3336" s="153" t="str">
        <f t="shared" si="1566"/>
        <v/>
      </c>
      <c r="X3336" s="153" t="str">
        <f t="shared" si="1567"/>
        <v/>
      </c>
      <c r="Y3336" s="153" t="str">
        <f t="shared" si="1568"/>
        <v/>
      </c>
      <c r="Z3336" s="153" t="str">
        <f t="shared" si="1569"/>
        <v/>
      </c>
      <c r="AA3336" s="152" t="str">
        <f t="shared" si="1570"/>
        <v/>
      </c>
      <c r="AB3336" s="152" t="str">
        <f t="shared" si="1571"/>
        <v/>
      </c>
      <c r="AC3336" s="154" t="str">
        <f t="shared" si="1582"/>
        <v/>
      </c>
      <c r="AD3336" s="154" t="str">
        <f t="shared" si="1583"/>
        <v/>
      </c>
      <c r="AE3336" s="3" t="str">
        <f t="shared" si="1584"/>
        <v/>
      </c>
      <c r="AF3336" s="3" t="str">
        <f t="shared" si="1585"/>
        <v/>
      </c>
      <c r="AG3336" s="3" t="str">
        <f t="shared" si="1586"/>
        <v/>
      </c>
      <c r="AH3336" s="4" t="str">
        <f t="shared" si="1587"/>
        <v/>
      </c>
      <c r="AI3336" s="75" t="str">
        <f t="shared" si="1588"/>
        <v/>
      </c>
      <c r="AJ3336" s="75" t="str">
        <f t="shared" si="1589"/>
        <v/>
      </c>
    </row>
    <row r="3337" spans="1:36">
      <c r="A3337" s="41" t="str">
        <f t="shared" si="1572"/>
        <v/>
      </c>
      <c r="B3337" s="150" t="str">
        <f>IF(ISNUMBER(A3337),INDEX('MetaTrader Import'!$H$13:$J$5893,TRUNC(((A3337-$A$39+1)-1)/3)+1,MOD((A3337-$A$39+1)-1,3)+1),"")</f>
        <v/>
      </c>
      <c r="C3337" s="43" t="str">
        <f t="shared" si="1573"/>
        <v/>
      </c>
      <c r="D3337" s="43" t="str">
        <f t="shared" ca="1" si="1563"/>
        <v/>
      </c>
      <c r="E3337" s="43" t="str">
        <f t="shared" si="1574"/>
        <v/>
      </c>
      <c r="F3337" s="43" t="str">
        <f t="shared" si="1575"/>
        <v/>
      </c>
      <c r="G3337" s="43" t="str">
        <f>IF(A3337&lt;&gt;"",IF(A3337&lt;Data!$G$11*0.25,$C$13/$G$32,IF(A3337&gt;Data!$G$11*0.25,$C$13,$C$13*10)),"")</f>
        <v/>
      </c>
      <c r="H3337" s="43" t="str">
        <f>IF(A3337&lt;&gt;"",IF(Data!$G$9="constant",$C$13,IF(Data!$G$9="squeeze",G3337,F3337)),"")</f>
        <v/>
      </c>
      <c r="I3337" s="38" t="str">
        <f ca="1">IF(ISNUMBER(A3337),NORMINV(RAND(),0,IF(AND(Data!$G$9="squeeze",A3337&lt;Data!$G$11*0.25),$H$32,1)*$C$30*$C$13)*($C$14*$C$12),"")</f>
        <v/>
      </c>
      <c r="J3337" s="42" t="str">
        <f ca="1">IFERROR(IF(Data!$C$6="Real",B3337,I3337+J3336+($C$14*$C$12)*(NORMINV(RAND(),$C$15,CHOOSE($G$13,$C$13,F3337,G3337)))),"")</f>
        <v/>
      </c>
      <c r="K3337" s="88" t="str">
        <f>IF(ISNUMBER(A3337), IF($G$16="fixed",$G$17,MIN(H3337*Data!$C$7*$C$16*0.5,$C$17*Data!$C$7))*$C$12,"")</f>
        <v/>
      </c>
      <c r="L3337" s="42" t="str">
        <f t="shared" ca="1" si="1590"/>
        <v/>
      </c>
      <c r="M3337" s="44" t="str">
        <f t="shared" ca="1" si="1591"/>
        <v/>
      </c>
      <c r="N3337" s="44" t="str">
        <f t="shared" ca="1" si="1592"/>
        <v/>
      </c>
      <c r="O3337" s="108" t="str">
        <f t="shared" si="1576"/>
        <v/>
      </c>
      <c r="P3337" s="102" t="str">
        <f t="shared" si="1577"/>
        <v/>
      </c>
      <c r="Q3337" s="102" t="str">
        <f t="shared" si="1578"/>
        <v/>
      </c>
      <c r="R3337" s="120" t="str">
        <f t="shared" si="1579"/>
        <v/>
      </c>
      <c r="S3337" s="54" t="str">
        <f t="shared" si="1580"/>
        <v/>
      </c>
      <c r="T3337" s="5" t="str">
        <f t="shared" si="1581"/>
        <v/>
      </c>
      <c r="U3337" s="152" t="str">
        <f t="shared" si="1564"/>
        <v/>
      </c>
      <c r="V3337" s="152" t="str">
        <f t="shared" si="1565"/>
        <v/>
      </c>
      <c r="W3337" s="153" t="str">
        <f t="shared" si="1566"/>
        <v/>
      </c>
      <c r="X3337" s="153" t="str">
        <f t="shared" si="1567"/>
        <v/>
      </c>
      <c r="Y3337" s="153" t="str">
        <f t="shared" si="1568"/>
        <v/>
      </c>
      <c r="Z3337" s="153" t="str">
        <f t="shared" si="1569"/>
        <v/>
      </c>
      <c r="AA3337" s="152" t="str">
        <f t="shared" si="1570"/>
        <v/>
      </c>
      <c r="AB3337" s="152" t="str">
        <f t="shared" si="1571"/>
        <v/>
      </c>
      <c r="AC3337" s="154" t="str">
        <f t="shared" si="1582"/>
        <v/>
      </c>
      <c r="AD3337" s="154" t="str">
        <f t="shared" si="1583"/>
        <v/>
      </c>
      <c r="AE3337" s="3" t="str">
        <f t="shared" si="1584"/>
        <v/>
      </c>
      <c r="AF3337" s="3" t="str">
        <f t="shared" si="1585"/>
        <v/>
      </c>
      <c r="AG3337" s="3" t="str">
        <f t="shared" si="1586"/>
        <v/>
      </c>
      <c r="AH3337" s="4" t="str">
        <f t="shared" si="1587"/>
        <v/>
      </c>
      <c r="AI3337" s="75" t="str">
        <f t="shared" si="1588"/>
        <v/>
      </c>
      <c r="AJ3337" s="75" t="str">
        <f t="shared" si="1589"/>
        <v/>
      </c>
    </row>
    <row r="3338" spans="1:36">
      <c r="A3338" s="41" t="str">
        <f t="shared" si="1572"/>
        <v/>
      </c>
      <c r="B3338" s="150" t="str">
        <f>IF(ISNUMBER(A3338),INDEX('MetaTrader Import'!$H$13:$J$5893,TRUNC(((A3338-$A$39+1)-1)/3)+1,MOD((A3338-$A$39+1)-1,3)+1),"")</f>
        <v/>
      </c>
      <c r="C3338" s="43" t="str">
        <f t="shared" si="1573"/>
        <v/>
      </c>
      <c r="D3338" s="43" t="str">
        <f t="shared" ca="1" si="1563"/>
        <v/>
      </c>
      <c r="E3338" s="43" t="str">
        <f t="shared" si="1574"/>
        <v/>
      </c>
      <c r="F3338" s="43" t="str">
        <f t="shared" si="1575"/>
        <v/>
      </c>
      <c r="G3338" s="43" t="str">
        <f>IF(A3338&lt;&gt;"",IF(A3338&lt;Data!$G$11*0.25,$C$13/$G$32,IF(A3338&gt;Data!$G$11*0.25,$C$13,$C$13*10)),"")</f>
        <v/>
      </c>
      <c r="H3338" s="43" t="str">
        <f>IF(A3338&lt;&gt;"",IF(Data!$G$9="constant",$C$13,IF(Data!$G$9="squeeze",G3338,F3338)),"")</f>
        <v/>
      </c>
      <c r="I3338" s="38" t="str">
        <f ca="1">IF(ISNUMBER(A3338),NORMINV(RAND(),0,IF(AND(Data!$G$9="squeeze",A3338&lt;Data!$G$11*0.25),$H$32,1)*$C$30*$C$13)*($C$14*$C$12),"")</f>
        <v/>
      </c>
      <c r="J3338" s="42" t="str">
        <f ca="1">IFERROR(IF(Data!$C$6="Real",B3338,I3338+J3337+($C$14*$C$12)*(NORMINV(RAND(),$C$15,CHOOSE($G$13,$C$13,F3338,G3338)))),"")</f>
        <v/>
      </c>
      <c r="K3338" s="88" t="str">
        <f>IF(ISNUMBER(A3338), IF($G$16="fixed",$G$17,MIN(H3338*Data!$C$7*$C$16*0.5,$C$17*Data!$C$7))*$C$12,"")</f>
        <v/>
      </c>
      <c r="L3338" s="42" t="str">
        <f t="shared" ca="1" si="1590"/>
        <v/>
      </c>
      <c r="M3338" s="44" t="str">
        <f t="shared" ca="1" si="1591"/>
        <v/>
      </c>
      <c r="N3338" s="44" t="str">
        <f t="shared" ca="1" si="1592"/>
        <v/>
      </c>
      <c r="O3338" s="108" t="str">
        <f t="shared" si="1576"/>
        <v/>
      </c>
      <c r="P3338" s="102" t="str">
        <f t="shared" si="1577"/>
        <v/>
      </c>
      <c r="Q3338" s="102" t="str">
        <f t="shared" si="1578"/>
        <v/>
      </c>
      <c r="R3338" s="120" t="str">
        <f t="shared" si="1579"/>
        <v/>
      </c>
      <c r="S3338" s="54" t="str">
        <f t="shared" si="1580"/>
        <v/>
      </c>
      <c r="T3338" s="5" t="str">
        <f t="shared" si="1581"/>
        <v/>
      </c>
      <c r="U3338" s="152" t="str">
        <f t="shared" si="1564"/>
        <v/>
      </c>
      <c r="V3338" s="152" t="str">
        <f t="shared" si="1565"/>
        <v/>
      </c>
      <c r="W3338" s="153" t="str">
        <f t="shared" si="1566"/>
        <v/>
      </c>
      <c r="X3338" s="153" t="str">
        <f t="shared" si="1567"/>
        <v/>
      </c>
      <c r="Y3338" s="153" t="str">
        <f t="shared" si="1568"/>
        <v/>
      </c>
      <c r="Z3338" s="153" t="str">
        <f t="shared" si="1569"/>
        <v/>
      </c>
      <c r="AA3338" s="152" t="str">
        <f t="shared" si="1570"/>
        <v/>
      </c>
      <c r="AB3338" s="152" t="str">
        <f t="shared" si="1571"/>
        <v/>
      </c>
      <c r="AC3338" s="154" t="str">
        <f t="shared" si="1582"/>
        <v/>
      </c>
      <c r="AD3338" s="154" t="str">
        <f t="shared" si="1583"/>
        <v/>
      </c>
      <c r="AE3338" s="3" t="str">
        <f t="shared" si="1584"/>
        <v/>
      </c>
      <c r="AF3338" s="3" t="str">
        <f t="shared" si="1585"/>
        <v/>
      </c>
      <c r="AG3338" s="3" t="str">
        <f t="shared" si="1586"/>
        <v/>
      </c>
      <c r="AH3338" s="4" t="str">
        <f t="shared" si="1587"/>
        <v/>
      </c>
      <c r="AI3338" s="75" t="str">
        <f t="shared" si="1588"/>
        <v/>
      </c>
      <c r="AJ3338" s="75" t="str">
        <f t="shared" si="1589"/>
        <v/>
      </c>
    </row>
    <row r="3339" spans="1:36">
      <c r="A3339" s="41" t="str">
        <f t="shared" si="1572"/>
        <v/>
      </c>
      <c r="B3339" s="150" t="str">
        <f>IF(ISNUMBER(A3339),INDEX('MetaTrader Import'!$H$13:$J$5893,TRUNC(((A3339-$A$39+1)-1)/3)+1,MOD((A3339-$A$39+1)-1,3)+1),"")</f>
        <v/>
      </c>
      <c r="C3339" s="43" t="str">
        <f t="shared" si="1573"/>
        <v/>
      </c>
      <c r="D3339" s="43" t="str">
        <f t="shared" ca="1" si="1563"/>
        <v/>
      </c>
      <c r="E3339" s="43" t="str">
        <f t="shared" si="1574"/>
        <v/>
      </c>
      <c r="F3339" s="43" t="str">
        <f t="shared" si="1575"/>
        <v/>
      </c>
      <c r="G3339" s="43" t="str">
        <f>IF(A3339&lt;&gt;"",IF(A3339&lt;Data!$G$11*0.25,$C$13/$G$32,IF(A3339&gt;Data!$G$11*0.25,$C$13,$C$13*10)),"")</f>
        <v/>
      </c>
      <c r="H3339" s="43" t="str">
        <f>IF(A3339&lt;&gt;"",IF(Data!$G$9="constant",$C$13,IF(Data!$G$9="squeeze",G3339,F3339)),"")</f>
        <v/>
      </c>
      <c r="I3339" s="38" t="str">
        <f ca="1">IF(ISNUMBER(A3339),NORMINV(RAND(),0,IF(AND(Data!$G$9="squeeze",A3339&lt;Data!$G$11*0.25),$H$32,1)*$C$30*$C$13)*($C$14*$C$12),"")</f>
        <v/>
      </c>
      <c r="J3339" s="42" t="str">
        <f ca="1">IFERROR(IF(Data!$C$6="Real",B3339,I3339+J3338+($C$14*$C$12)*(NORMINV(RAND(),$C$15,CHOOSE($G$13,$C$13,F3339,G3339)))),"")</f>
        <v/>
      </c>
      <c r="K3339" s="88" t="str">
        <f>IF(ISNUMBER(A3339), IF($G$16="fixed",$G$17,MIN(H3339*Data!$C$7*$C$16*0.5,$C$17*Data!$C$7))*$C$12,"")</f>
        <v/>
      </c>
      <c r="L3339" s="42" t="str">
        <f t="shared" ca="1" si="1590"/>
        <v/>
      </c>
      <c r="M3339" s="44" t="str">
        <f t="shared" ca="1" si="1591"/>
        <v/>
      </c>
      <c r="N3339" s="44" t="str">
        <f t="shared" ca="1" si="1592"/>
        <v/>
      </c>
      <c r="O3339" s="108" t="str">
        <f t="shared" si="1576"/>
        <v/>
      </c>
      <c r="P3339" s="102" t="str">
        <f t="shared" si="1577"/>
        <v/>
      </c>
      <c r="Q3339" s="102" t="str">
        <f t="shared" si="1578"/>
        <v/>
      </c>
      <c r="R3339" s="120" t="str">
        <f t="shared" si="1579"/>
        <v/>
      </c>
      <c r="S3339" s="54" t="str">
        <f t="shared" si="1580"/>
        <v/>
      </c>
      <c r="T3339" s="5" t="str">
        <f t="shared" si="1581"/>
        <v/>
      </c>
      <c r="U3339" s="152" t="str">
        <f t="shared" si="1564"/>
        <v/>
      </c>
      <c r="V3339" s="152" t="str">
        <f t="shared" si="1565"/>
        <v/>
      </c>
      <c r="W3339" s="153" t="str">
        <f t="shared" si="1566"/>
        <v/>
      </c>
      <c r="X3339" s="153" t="str">
        <f t="shared" si="1567"/>
        <v/>
      </c>
      <c r="Y3339" s="153" t="str">
        <f t="shared" si="1568"/>
        <v/>
      </c>
      <c r="Z3339" s="153" t="str">
        <f t="shared" si="1569"/>
        <v/>
      </c>
      <c r="AA3339" s="152" t="str">
        <f t="shared" si="1570"/>
        <v/>
      </c>
      <c r="AB3339" s="152" t="str">
        <f t="shared" si="1571"/>
        <v/>
      </c>
      <c r="AC3339" s="154" t="str">
        <f t="shared" si="1582"/>
        <v/>
      </c>
      <c r="AD3339" s="154" t="str">
        <f t="shared" si="1583"/>
        <v/>
      </c>
      <c r="AE3339" s="3" t="str">
        <f t="shared" si="1584"/>
        <v/>
      </c>
      <c r="AF3339" s="3" t="str">
        <f t="shared" si="1585"/>
        <v/>
      </c>
      <c r="AG3339" s="3" t="str">
        <f t="shared" si="1586"/>
        <v/>
      </c>
      <c r="AH3339" s="4" t="str">
        <f t="shared" si="1587"/>
        <v/>
      </c>
      <c r="AI3339" s="75" t="str">
        <f t="shared" si="1588"/>
        <v/>
      </c>
      <c r="AJ3339" s="75" t="str">
        <f t="shared" si="1589"/>
        <v/>
      </c>
    </row>
    <row r="3340" spans="1:36">
      <c r="A3340" s="41" t="str">
        <f t="shared" si="1572"/>
        <v/>
      </c>
      <c r="B3340" s="150" t="str">
        <f>IF(ISNUMBER(A3340),INDEX('MetaTrader Import'!$H$13:$J$5893,TRUNC(((A3340-$A$39+1)-1)/3)+1,MOD((A3340-$A$39+1)-1,3)+1),"")</f>
        <v/>
      </c>
      <c r="C3340" s="43" t="str">
        <f t="shared" si="1573"/>
        <v/>
      </c>
      <c r="D3340" s="43" t="str">
        <f t="shared" ca="1" si="1563"/>
        <v/>
      </c>
      <c r="E3340" s="43" t="str">
        <f t="shared" si="1574"/>
        <v/>
      </c>
      <c r="F3340" s="43" t="str">
        <f t="shared" si="1575"/>
        <v/>
      </c>
      <c r="G3340" s="43" t="str">
        <f>IF(A3340&lt;&gt;"",IF(A3340&lt;Data!$G$11*0.25,$C$13/$G$32,IF(A3340&gt;Data!$G$11*0.25,$C$13,$C$13*10)),"")</f>
        <v/>
      </c>
      <c r="H3340" s="43" t="str">
        <f>IF(A3340&lt;&gt;"",IF(Data!$G$9="constant",$C$13,IF(Data!$G$9="squeeze",G3340,F3340)),"")</f>
        <v/>
      </c>
      <c r="I3340" s="38" t="str">
        <f ca="1">IF(ISNUMBER(A3340),NORMINV(RAND(),0,IF(AND(Data!$G$9="squeeze",A3340&lt;Data!$G$11*0.25),$H$32,1)*$C$30*$C$13)*($C$14*$C$12),"")</f>
        <v/>
      </c>
      <c r="J3340" s="42" t="str">
        <f ca="1">IFERROR(IF(Data!$C$6="Real",B3340,I3340+J3339+($C$14*$C$12)*(NORMINV(RAND(),$C$15,CHOOSE($G$13,$C$13,F3340,G3340)))),"")</f>
        <v/>
      </c>
      <c r="K3340" s="88" t="str">
        <f>IF(ISNUMBER(A3340), IF($G$16="fixed",$G$17,MIN(H3340*Data!$C$7*$C$16*0.5,$C$17*Data!$C$7))*$C$12,"")</f>
        <v/>
      </c>
      <c r="L3340" s="42" t="str">
        <f t="shared" ca="1" si="1590"/>
        <v/>
      </c>
      <c r="M3340" s="44" t="str">
        <f t="shared" ca="1" si="1591"/>
        <v/>
      </c>
      <c r="N3340" s="44" t="str">
        <f t="shared" ca="1" si="1592"/>
        <v/>
      </c>
      <c r="O3340" s="108" t="str">
        <f t="shared" si="1576"/>
        <v/>
      </c>
      <c r="P3340" s="102" t="str">
        <f t="shared" si="1577"/>
        <v/>
      </c>
      <c r="Q3340" s="102" t="str">
        <f t="shared" si="1578"/>
        <v/>
      </c>
      <c r="R3340" s="120" t="str">
        <f t="shared" si="1579"/>
        <v/>
      </c>
      <c r="S3340" s="54" t="str">
        <f t="shared" si="1580"/>
        <v/>
      </c>
      <c r="T3340" s="5" t="str">
        <f t="shared" si="1581"/>
        <v/>
      </c>
      <c r="U3340" s="152" t="str">
        <f t="shared" si="1564"/>
        <v/>
      </c>
      <c r="V3340" s="152" t="str">
        <f t="shared" si="1565"/>
        <v/>
      </c>
      <c r="W3340" s="153" t="str">
        <f t="shared" si="1566"/>
        <v/>
      </c>
      <c r="X3340" s="153" t="str">
        <f t="shared" si="1567"/>
        <v/>
      </c>
      <c r="Y3340" s="153" t="str">
        <f t="shared" si="1568"/>
        <v/>
      </c>
      <c r="Z3340" s="153" t="str">
        <f t="shared" si="1569"/>
        <v/>
      </c>
      <c r="AA3340" s="152" t="str">
        <f t="shared" si="1570"/>
        <v/>
      </c>
      <c r="AB3340" s="152" t="str">
        <f t="shared" si="1571"/>
        <v/>
      </c>
      <c r="AC3340" s="154" t="str">
        <f t="shared" si="1582"/>
        <v/>
      </c>
      <c r="AD3340" s="154" t="str">
        <f t="shared" si="1583"/>
        <v/>
      </c>
      <c r="AE3340" s="3" t="str">
        <f t="shared" si="1584"/>
        <v/>
      </c>
      <c r="AF3340" s="3" t="str">
        <f t="shared" si="1585"/>
        <v/>
      </c>
      <c r="AG3340" s="3" t="str">
        <f t="shared" si="1586"/>
        <v/>
      </c>
      <c r="AH3340" s="4" t="str">
        <f t="shared" si="1587"/>
        <v/>
      </c>
      <c r="AI3340" s="75" t="str">
        <f t="shared" si="1588"/>
        <v/>
      </c>
      <c r="AJ3340" s="75" t="str">
        <f t="shared" si="1589"/>
        <v/>
      </c>
    </row>
    <row r="3341" spans="1:36">
      <c r="A3341" s="41" t="str">
        <f t="shared" si="1572"/>
        <v/>
      </c>
      <c r="B3341" s="150" t="str">
        <f>IF(ISNUMBER(A3341),INDEX('MetaTrader Import'!$H$13:$J$5893,TRUNC(((A3341-$A$39+1)-1)/3)+1,MOD((A3341-$A$39+1)-1,3)+1),"")</f>
        <v/>
      </c>
      <c r="C3341" s="43" t="str">
        <f t="shared" si="1573"/>
        <v/>
      </c>
      <c r="D3341" s="43" t="str">
        <f t="shared" ca="1" si="1563"/>
        <v/>
      </c>
      <c r="E3341" s="43" t="str">
        <f t="shared" si="1574"/>
        <v/>
      </c>
      <c r="F3341" s="43" t="str">
        <f t="shared" si="1575"/>
        <v/>
      </c>
      <c r="G3341" s="43" t="str">
        <f>IF(A3341&lt;&gt;"",IF(A3341&lt;Data!$G$11*0.25,$C$13/$G$32,IF(A3341&gt;Data!$G$11*0.25,$C$13,$C$13*10)),"")</f>
        <v/>
      </c>
      <c r="H3341" s="43" t="str">
        <f>IF(A3341&lt;&gt;"",IF(Data!$G$9="constant",$C$13,IF(Data!$G$9="squeeze",G3341,F3341)),"")</f>
        <v/>
      </c>
      <c r="I3341" s="38" t="str">
        <f ca="1">IF(ISNUMBER(A3341),NORMINV(RAND(),0,IF(AND(Data!$G$9="squeeze",A3341&lt;Data!$G$11*0.25),$H$32,1)*$C$30*$C$13)*($C$14*$C$12),"")</f>
        <v/>
      </c>
      <c r="J3341" s="42" t="str">
        <f ca="1">IFERROR(IF(Data!$C$6="Real",B3341,I3341+J3340+($C$14*$C$12)*(NORMINV(RAND(),$C$15,CHOOSE($G$13,$C$13,F3341,G3341)))),"")</f>
        <v/>
      </c>
      <c r="K3341" s="88" t="str">
        <f>IF(ISNUMBER(A3341), IF($G$16="fixed",$G$17,MIN(H3341*Data!$C$7*$C$16*0.5,$C$17*Data!$C$7))*$C$12,"")</f>
        <v/>
      </c>
      <c r="L3341" s="42" t="str">
        <f t="shared" ca="1" si="1590"/>
        <v/>
      </c>
      <c r="M3341" s="44" t="str">
        <f t="shared" ca="1" si="1591"/>
        <v/>
      </c>
      <c r="N3341" s="44" t="str">
        <f t="shared" ca="1" si="1592"/>
        <v/>
      </c>
      <c r="O3341" s="108" t="str">
        <f t="shared" si="1576"/>
        <v/>
      </c>
      <c r="P3341" s="102" t="str">
        <f t="shared" si="1577"/>
        <v/>
      </c>
      <c r="Q3341" s="102" t="str">
        <f t="shared" si="1578"/>
        <v/>
      </c>
      <c r="R3341" s="120" t="str">
        <f t="shared" si="1579"/>
        <v/>
      </c>
      <c r="S3341" s="54" t="str">
        <f t="shared" si="1580"/>
        <v/>
      </c>
      <c r="T3341" s="5" t="str">
        <f t="shared" si="1581"/>
        <v/>
      </c>
      <c r="U3341" s="152" t="str">
        <f t="shared" si="1564"/>
        <v/>
      </c>
      <c r="V3341" s="152" t="str">
        <f t="shared" si="1565"/>
        <v/>
      </c>
      <c r="W3341" s="153" t="str">
        <f t="shared" si="1566"/>
        <v/>
      </c>
      <c r="X3341" s="153" t="str">
        <f t="shared" si="1567"/>
        <v/>
      </c>
      <c r="Y3341" s="153" t="str">
        <f t="shared" si="1568"/>
        <v/>
      </c>
      <c r="Z3341" s="153" t="str">
        <f t="shared" si="1569"/>
        <v/>
      </c>
      <c r="AA3341" s="152" t="str">
        <f t="shared" si="1570"/>
        <v/>
      </c>
      <c r="AB3341" s="152" t="str">
        <f t="shared" si="1571"/>
        <v/>
      </c>
      <c r="AC3341" s="154" t="str">
        <f t="shared" si="1582"/>
        <v/>
      </c>
      <c r="AD3341" s="154" t="str">
        <f t="shared" si="1583"/>
        <v/>
      </c>
      <c r="AE3341" s="3" t="str">
        <f t="shared" si="1584"/>
        <v/>
      </c>
      <c r="AF3341" s="3" t="str">
        <f t="shared" si="1585"/>
        <v/>
      </c>
      <c r="AG3341" s="3" t="str">
        <f t="shared" si="1586"/>
        <v/>
      </c>
      <c r="AH3341" s="4" t="str">
        <f t="shared" si="1587"/>
        <v/>
      </c>
      <c r="AI3341" s="75" t="str">
        <f t="shared" si="1588"/>
        <v/>
      </c>
      <c r="AJ3341" s="75" t="str">
        <f t="shared" si="1589"/>
        <v/>
      </c>
    </row>
    <row r="3342" spans="1:36">
      <c r="A3342" s="41" t="str">
        <f t="shared" si="1572"/>
        <v/>
      </c>
      <c r="B3342" s="150" t="str">
        <f>IF(ISNUMBER(A3342),INDEX('MetaTrader Import'!$H$13:$J$5893,TRUNC(((A3342-$A$39+1)-1)/3)+1,MOD((A3342-$A$39+1)-1,3)+1),"")</f>
        <v/>
      </c>
      <c r="C3342" s="43" t="str">
        <f t="shared" si="1573"/>
        <v/>
      </c>
      <c r="D3342" s="43" t="str">
        <f t="shared" ca="1" si="1563"/>
        <v/>
      </c>
      <c r="E3342" s="43" t="str">
        <f t="shared" si="1574"/>
        <v/>
      </c>
      <c r="F3342" s="43" t="str">
        <f t="shared" si="1575"/>
        <v/>
      </c>
      <c r="G3342" s="43" t="str">
        <f>IF(A3342&lt;&gt;"",IF(A3342&lt;Data!$G$11*0.25,$C$13/$G$32,IF(A3342&gt;Data!$G$11*0.25,$C$13,$C$13*10)),"")</f>
        <v/>
      </c>
      <c r="H3342" s="43" t="str">
        <f>IF(A3342&lt;&gt;"",IF(Data!$G$9="constant",$C$13,IF(Data!$G$9="squeeze",G3342,F3342)),"")</f>
        <v/>
      </c>
      <c r="I3342" s="38" t="str">
        <f ca="1">IF(ISNUMBER(A3342),NORMINV(RAND(),0,IF(AND(Data!$G$9="squeeze",A3342&lt;Data!$G$11*0.25),$H$32,1)*$C$30*$C$13)*($C$14*$C$12),"")</f>
        <v/>
      </c>
      <c r="J3342" s="42" t="str">
        <f ca="1">IFERROR(IF(Data!$C$6="Real",B3342,I3342+J3341+($C$14*$C$12)*(NORMINV(RAND(),$C$15,CHOOSE($G$13,$C$13,F3342,G3342)))),"")</f>
        <v/>
      </c>
      <c r="K3342" s="88" t="str">
        <f>IF(ISNUMBER(A3342), IF($G$16="fixed",$G$17,MIN(H3342*Data!$C$7*$C$16*0.5,$C$17*Data!$C$7))*$C$12,"")</f>
        <v/>
      </c>
      <c r="L3342" s="42" t="str">
        <f t="shared" ca="1" si="1590"/>
        <v/>
      </c>
      <c r="M3342" s="44" t="str">
        <f t="shared" ca="1" si="1591"/>
        <v/>
      </c>
      <c r="N3342" s="44" t="str">
        <f t="shared" ca="1" si="1592"/>
        <v/>
      </c>
      <c r="O3342" s="108" t="str">
        <f t="shared" si="1576"/>
        <v/>
      </c>
      <c r="P3342" s="102" t="str">
        <f t="shared" si="1577"/>
        <v/>
      </c>
      <c r="Q3342" s="102" t="str">
        <f t="shared" si="1578"/>
        <v/>
      </c>
      <c r="R3342" s="120" t="str">
        <f t="shared" si="1579"/>
        <v/>
      </c>
      <c r="S3342" s="54" t="str">
        <f t="shared" si="1580"/>
        <v/>
      </c>
      <c r="T3342" s="5" t="str">
        <f t="shared" si="1581"/>
        <v/>
      </c>
      <c r="U3342" s="152" t="str">
        <f t="shared" si="1564"/>
        <v/>
      </c>
      <c r="V3342" s="152" t="str">
        <f t="shared" si="1565"/>
        <v/>
      </c>
      <c r="W3342" s="153" t="str">
        <f t="shared" si="1566"/>
        <v/>
      </c>
      <c r="X3342" s="153" t="str">
        <f t="shared" si="1567"/>
        <v/>
      </c>
      <c r="Y3342" s="153" t="str">
        <f t="shared" si="1568"/>
        <v/>
      </c>
      <c r="Z3342" s="153" t="str">
        <f t="shared" si="1569"/>
        <v/>
      </c>
      <c r="AA3342" s="152" t="str">
        <f t="shared" si="1570"/>
        <v/>
      </c>
      <c r="AB3342" s="152" t="str">
        <f t="shared" si="1571"/>
        <v/>
      </c>
      <c r="AC3342" s="154" t="str">
        <f t="shared" si="1582"/>
        <v/>
      </c>
      <c r="AD3342" s="154" t="str">
        <f t="shared" si="1583"/>
        <v/>
      </c>
      <c r="AE3342" s="3" t="str">
        <f t="shared" si="1584"/>
        <v/>
      </c>
      <c r="AF3342" s="3" t="str">
        <f t="shared" si="1585"/>
        <v/>
      </c>
      <c r="AG3342" s="3" t="str">
        <f t="shared" si="1586"/>
        <v/>
      </c>
      <c r="AH3342" s="4" t="str">
        <f t="shared" si="1587"/>
        <v/>
      </c>
      <c r="AI3342" s="75" t="str">
        <f t="shared" si="1588"/>
        <v/>
      </c>
      <c r="AJ3342" s="75" t="str">
        <f t="shared" si="1589"/>
        <v/>
      </c>
    </row>
    <row r="3343" spans="1:36">
      <c r="A3343" s="41" t="str">
        <f t="shared" si="1572"/>
        <v/>
      </c>
      <c r="B3343" s="150" t="str">
        <f>IF(ISNUMBER(A3343),INDEX('MetaTrader Import'!$H$13:$J$5893,TRUNC(((A3343-$A$39+1)-1)/3)+1,MOD((A3343-$A$39+1)-1,3)+1),"")</f>
        <v/>
      </c>
      <c r="C3343" s="43" t="str">
        <f t="shared" si="1573"/>
        <v/>
      </c>
      <c r="D3343" s="43" t="str">
        <f t="shared" ca="1" si="1563"/>
        <v/>
      </c>
      <c r="E3343" s="43" t="str">
        <f t="shared" si="1574"/>
        <v/>
      </c>
      <c r="F3343" s="43" t="str">
        <f t="shared" si="1575"/>
        <v/>
      </c>
      <c r="G3343" s="43" t="str">
        <f>IF(A3343&lt;&gt;"",IF(A3343&lt;Data!$G$11*0.25,$C$13/$G$32,IF(A3343&gt;Data!$G$11*0.25,$C$13,$C$13*10)),"")</f>
        <v/>
      </c>
      <c r="H3343" s="43" t="str">
        <f>IF(A3343&lt;&gt;"",IF(Data!$G$9="constant",$C$13,IF(Data!$G$9="squeeze",G3343,F3343)),"")</f>
        <v/>
      </c>
      <c r="I3343" s="38" t="str">
        <f ca="1">IF(ISNUMBER(A3343),NORMINV(RAND(),0,IF(AND(Data!$G$9="squeeze",A3343&lt;Data!$G$11*0.25),$H$32,1)*$C$30*$C$13)*($C$14*$C$12),"")</f>
        <v/>
      </c>
      <c r="J3343" s="42" t="str">
        <f ca="1">IFERROR(IF(Data!$C$6="Real",B3343,I3343+J3342+($C$14*$C$12)*(NORMINV(RAND(),$C$15,CHOOSE($G$13,$C$13,F3343,G3343)))),"")</f>
        <v/>
      </c>
      <c r="K3343" s="88" t="str">
        <f>IF(ISNUMBER(A3343), IF($G$16="fixed",$G$17,MIN(H3343*Data!$C$7*$C$16*0.5,$C$17*Data!$C$7))*$C$12,"")</f>
        <v/>
      </c>
      <c r="L3343" s="42" t="str">
        <f t="shared" ca="1" si="1590"/>
        <v/>
      </c>
      <c r="M3343" s="44" t="str">
        <f t="shared" ca="1" si="1591"/>
        <v/>
      </c>
      <c r="N3343" s="44" t="str">
        <f t="shared" ca="1" si="1592"/>
        <v/>
      </c>
      <c r="O3343" s="108" t="str">
        <f t="shared" si="1576"/>
        <v/>
      </c>
      <c r="P3343" s="102" t="str">
        <f t="shared" si="1577"/>
        <v/>
      </c>
      <c r="Q3343" s="102" t="str">
        <f t="shared" si="1578"/>
        <v/>
      </c>
      <c r="R3343" s="120" t="str">
        <f t="shared" si="1579"/>
        <v/>
      </c>
      <c r="S3343" s="54" t="str">
        <f t="shared" si="1580"/>
        <v/>
      </c>
      <c r="T3343" s="5" t="str">
        <f t="shared" si="1581"/>
        <v/>
      </c>
      <c r="U3343" s="152" t="str">
        <f t="shared" si="1564"/>
        <v/>
      </c>
      <c r="V3343" s="152" t="str">
        <f t="shared" si="1565"/>
        <v/>
      </c>
      <c r="W3343" s="153" t="str">
        <f t="shared" si="1566"/>
        <v/>
      </c>
      <c r="X3343" s="153" t="str">
        <f t="shared" si="1567"/>
        <v/>
      </c>
      <c r="Y3343" s="153" t="str">
        <f t="shared" si="1568"/>
        <v/>
      </c>
      <c r="Z3343" s="153" t="str">
        <f t="shared" si="1569"/>
        <v/>
      </c>
      <c r="AA3343" s="152" t="str">
        <f t="shared" si="1570"/>
        <v/>
      </c>
      <c r="AB3343" s="152" t="str">
        <f t="shared" si="1571"/>
        <v/>
      </c>
      <c r="AC3343" s="154" t="str">
        <f t="shared" si="1582"/>
        <v/>
      </c>
      <c r="AD3343" s="154" t="str">
        <f t="shared" si="1583"/>
        <v/>
      </c>
      <c r="AE3343" s="3" t="str">
        <f t="shared" si="1584"/>
        <v/>
      </c>
      <c r="AF3343" s="3" t="str">
        <f t="shared" si="1585"/>
        <v/>
      </c>
      <c r="AG3343" s="3" t="str">
        <f t="shared" si="1586"/>
        <v/>
      </c>
      <c r="AH3343" s="4" t="str">
        <f t="shared" si="1587"/>
        <v/>
      </c>
      <c r="AI3343" s="75" t="str">
        <f t="shared" si="1588"/>
        <v/>
      </c>
      <c r="AJ3343" s="75" t="str">
        <f t="shared" si="1589"/>
        <v/>
      </c>
    </row>
    <row r="3344" spans="1:36">
      <c r="A3344" s="41" t="str">
        <f t="shared" si="1572"/>
        <v/>
      </c>
      <c r="B3344" s="150" t="str">
        <f>IF(ISNUMBER(A3344),INDEX('MetaTrader Import'!$H$13:$J$5893,TRUNC(((A3344-$A$39+1)-1)/3)+1,MOD((A3344-$A$39+1)-1,3)+1),"")</f>
        <v/>
      </c>
      <c r="C3344" s="43" t="str">
        <f t="shared" si="1573"/>
        <v/>
      </c>
      <c r="D3344" s="43" t="str">
        <f t="shared" ca="1" si="1563"/>
        <v/>
      </c>
      <c r="E3344" s="43" t="str">
        <f t="shared" si="1574"/>
        <v/>
      </c>
      <c r="F3344" s="43" t="str">
        <f t="shared" si="1575"/>
        <v/>
      </c>
      <c r="G3344" s="43" t="str">
        <f>IF(A3344&lt;&gt;"",IF(A3344&lt;Data!$G$11*0.25,$C$13/$G$32,IF(A3344&gt;Data!$G$11*0.25,$C$13,$C$13*10)),"")</f>
        <v/>
      </c>
      <c r="H3344" s="43" t="str">
        <f>IF(A3344&lt;&gt;"",IF(Data!$G$9="constant",$C$13,IF(Data!$G$9="squeeze",G3344,F3344)),"")</f>
        <v/>
      </c>
      <c r="I3344" s="38" t="str">
        <f ca="1">IF(ISNUMBER(A3344),NORMINV(RAND(),0,IF(AND(Data!$G$9="squeeze",A3344&lt;Data!$G$11*0.25),$H$32,1)*$C$30*$C$13)*($C$14*$C$12),"")</f>
        <v/>
      </c>
      <c r="J3344" s="42" t="str">
        <f ca="1">IFERROR(IF(Data!$C$6="Real",B3344,I3344+J3343+($C$14*$C$12)*(NORMINV(RAND(),$C$15,CHOOSE($G$13,$C$13,F3344,G3344)))),"")</f>
        <v/>
      </c>
      <c r="K3344" s="88" t="str">
        <f>IF(ISNUMBER(A3344), IF($G$16="fixed",$G$17,MIN(H3344*Data!$C$7*$C$16*0.5,$C$17*Data!$C$7))*$C$12,"")</f>
        <v/>
      </c>
      <c r="L3344" s="42" t="str">
        <f t="shared" ca="1" si="1590"/>
        <v/>
      </c>
      <c r="M3344" s="44" t="str">
        <f t="shared" ca="1" si="1591"/>
        <v/>
      </c>
      <c r="N3344" s="44" t="str">
        <f t="shared" ca="1" si="1592"/>
        <v/>
      </c>
      <c r="O3344" s="108" t="str">
        <f t="shared" si="1576"/>
        <v/>
      </c>
      <c r="P3344" s="102" t="str">
        <f t="shared" si="1577"/>
        <v/>
      </c>
      <c r="Q3344" s="102" t="str">
        <f t="shared" si="1578"/>
        <v/>
      </c>
      <c r="R3344" s="120" t="str">
        <f t="shared" si="1579"/>
        <v/>
      </c>
      <c r="S3344" s="54" t="str">
        <f t="shared" si="1580"/>
        <v/>
      </c>
      <c r="T3344" s="5" t="str">
        <f t="shared" si="1581"/>
        <v/>
      </c>
      <c r="U3344" s="152" t="str">
        <f t="shared" si="1564"/>
        <v/>
      </c>
      <c r="V3344" s="152" t="str">
        <f t="shared" si="1565"/>
        <v/>
      </c>
      <c r="W3344" s="153" t="str">
        <f t="shared" si="1566"/>
        <v/>
      </c>
      <c r="X3344" s="153" t="str">
        <f t="shared" si="1567"/>
        <v/>
      </c>
      <c r="Y3344" s="153" t="str">
        <f t="shared" si="1568"/>
        <v/>
      </c>
      <c r="Z3344" s="153" t="str">
        <f t="shared" si="1569"/>
        <v/>
      </c>
      <c r="AA3344" s="152" t="str">
        <f t="shared" si="1570"/>
        <v/>
      </c>
      <c r="AB3344" s="152" t="str">
        <f t="shared" si="1571"/>
        <v/>
      </c>
      <c r="AC3344" s="154" t="str">
        <f t="shared" si="1582"/>
        <v/>
      </c>
      <c r="AD3344" s="154" t="str">
        <f t="shared" si="1583"/>
        <v/>
      </c>
      <c r="AE3344" s="3" t="str">
        <f t="shared" si="1584"/>
        <v/>
      </c>
      <c r="AF3344" s="3" t="str">
        <f t="shared" si="1585"/>
        <v/>
      </c>
      <c r="AG3344" s="3" t="str">
        <f t="shared" si="1586"/>
        <v/>
      </c>
      <c r="AH3344" s="4" t="str">
        <f t="shared" si="1587"/>
        <v/>
      </c>
      <c r="AI3344" s="75" t="str">
        <f t="shared" si="1588"/>
        <v/>
      </c>
      <c r="AJ3344" s="75" t="str">
        <f t="shared" si="1589"/>
        <v/>
      </c>
    </row>
    <row r="3345" spans="1:36">
      <c r="A3345" s="41" t="str">
        <f t="shared" si="1572"/>
        <v/>
      </c>
      <c r="B3345" s="150" t="str">
        <f>IF(ISNUMBER(A3345),INDEX('MetaTrader Import'!$H$13:$J$5893,TRUNC(((A3345-$A$39+1)-1)/3)+1,MOD((A3345-$A$39+1)-1,3)+1),"")</f>
        <v/>
      </c>
      <c r="C3345" s="43" t="str">
        <f t="shared" si="1573"/>
        <v/>
      </c>
      <c r="D3345" s="43" t="str">
        <f t="shared" ca="1" si="1563"/>
        <v/>
      </c>
      <c r="E3345" s="43" t="str">
        <f t="shared" si="1574"/>
        <v/>
      </c>
      <c r="F3345" s="43" t="str">
        <f t="shared" si="1575"/>
        <v/>
      </c>
      <c r="G3345" s="43" t="str">
        <f>IF(A3345&lt;&gt;"",IF(A3345&lt;Data!$G$11*0.25,$C$13/$G$32,IF(A3345&gt;Data!$G$11*0.25,$C$13,$C$13*10)),"")</f>
        <v/>
      </c>
      <c r="H3345" s="43" t="str">
        <f>IF(A3345&lt;&gt;"",IF(Data!$G$9="constant",$C$13,IF(Data!$G$9="squeeze",G3345,F3345)),"")</f>
        <v/>
      </c>
      <c r="I3345" s="38" t="str">
        <f ca="1">IF(ISNUMBER(A3345),NORMINV(RAND(),0,IF(AND(Data!$G$9="squeeze",A3345&lt;Data!$G$11*0.25),$H$32,1)*$C$30*$C$13)*($C$14*$C$12),"")</f>
        <v/>
      </c>
      <c r="J3345" s="42" t="str">
        <f ca="1">IFERROR(IF(Data!$C$6="Real",B3345,I3345+J3344+($C$14*$C$12)*(NORMINV(RAND(),$C$15,CHOOSE($G$13,$C$13,F3345,G3345)))),"")</f>
        <v/>
      </c>
      <c r="K3345" s="88" t="str">
        <f>IF(ISNUMBER(A3345), IF($G$16="fixed",$G$17,MIN(H3345*Data!$C$7*$C$16*0.5,$C$17*Data!$C$7))*$C$12,"")</f>
        <v/>
      </c>
      <c r="L3345" s="42" t="str">
        <f t="shared" ca="1" si="1590"/>
        <v/>
      </c>
      <c r="M3345" s="44" t="str">
        <f t="shared" ca="1" si="1591"/>
        <v/>
      </c>
      <c r="N3345" s="44" t="str">
        <f t="shared" ca="1" si="1592"/>
        <v/>
      </c>
      <c r="O3345" s="108" t="str">
        <f t="shared" si="1576"/>
        <v/>
      </c>
      <c r="P3345" s="102" t="str">
        <f t="shared" si="1577"/>
        <v/>
      </c>
      <c r="Q3345" s="102" t="str">
        <f t="shared" si="1578"/>
        <v/>
      </c>
      <c r="R3345" s="120" t="str">
        <f t="shared" si="1579"/>
        <v/>
      </c>
      <c r="S3345" s="54" t="str">
        <f t="shared" si="1580"/>
        <v/>
      </c>
      <c r="T3345" s="5" t="str">
        <f t="shared" si="1581"/>
        <v/>
      </c>
      <c r="U3345" s="152" t="str">
        <f t="shared" si="1564"/>
        <v/>
      </c>
      <c r="V3345" s="152" t="str">
        <f t="shared" si="1565"/>
        <v/>
      </c>
      <c r="W3345" s="153" t="str">
        <f t="shared" si="1566"/>
        <v/>
      </c>
      <c r="X3345" s="153" t="str">
        <f t="shared" si="1567"/>
        <v/>
      </c>
      <c r="Y3345" s="153" t="str">
        <f t="shared" si="1568"/>
        <v/>
      </c>
      <c r="Z3345" s="153" t="str">
        <f t="shared" si="1569"/>
        <v/>
      </c>
      <c r="AA3345" s="152" t="str">
        <f t="shared" si="1570"/>
        <v/>
      </c>
      <c r="AB3345" s="152" t="str">
        <f t="shared" si="1571"/>
        <v/>
      </c>
      <c r="AC3345" s="154" t="str">
        <f t="shared" si="1582"/>
        <v/>
      </c>
      <c r="AD3345" s="154" t="str">
        <f t="shared" si="1583"/>
        <v/>
      </c>
      <c r="AE3345" s="3" t="str">
        <f t="shared" si="1584"/>
        <v/>
      </c>
      <c r="AF3345" s="3" t="str">
        <f t="shared" si="1585"/>
        <v/>
      </c>
      <c r="AG3345" s="3" t="str">
        <f t="shared" si="1586"/>
        <v/>
      </c>
      <c r="AH3345" s="4" t="str">
        <f t="shared" si="1587"/>
        <v/>
      </c>
      <c r="AI3345" s="75" t="str">
        <f t="shared" si="1588"/>
        <v/>
      </c>
      <c r="AJ3345" s="75" t="str">
        <f t="shared" si="1589"/>
        <v/>
      </c>
    </row>
    <row r="3346" spans="1:36">
      <c r="A3346" s="41" t="str">
        <f t="shared" si="1572"/>
        <v/>
      </c>
      <c r="B3346" s="150" t="str">
        <f>IF(ISNUMBER(A3346),INDEX('MetaTrader Import'!$H$13:$J$5893,TRUNC(((A3346-$A$39+1)-1)/3)+1,MOD((A3346-$A$39+1)-1,3)+1),"")</f>
        <v/>
      </c>
      <c r="C3346" s="43" t="str">
        <f t="shared" si="1573"/>
        <v/>
      </c>
      <c r="D3346" s="43" t="str">
        <f t="shared" ca="1" si="1563"/>
        <v/>
      </c>
      <c r="E3346" s="43" t="str">
        <f t="shared" si="1574"/>
        <v/>
      </c>
      <c r="F3346" s="43" t="str">
        <f t="shared" si="1575"/>
        <v/>
      </c>
      <c r="G3346" s="43" t="str">
        <f>IF(A3346&lt;&gt;"",IF(A3346&lt;Data!$G$11*0.25,$C$13/$G$32,IF(A3346&gt;Data!$G$11*0.25,$C$13,$C$13*10)),"")</f>
        <v/>
      </c>
      <c r="H3346" s="43" t="str">
        <f>IF(A3346&lt;&gt;"",IF(Data!$G$9="constant",$C$13,IF(Data!$G$9="squeeze",G3346,F3346)),"")</f>
        <v/>
      </c>
      <c r="I3346" s="38" t="str">
        <f ca="1">IF(ISNUMBER(A3346),NORMINV(RAND(),0,IF(AND(Data!$G$9="squeeze",A3346&lt;Data!$G$11*0.25),$H$32,1)*$C$30*$C$13)*($C$14*$C$12),"")</f>
        <v/>
      </c>
      <c r="J3346" s="42" t="str">
        <f ca="1">IFERROR(IF(Data!$C$6="Real",B3346,I3346+J3345+($C$14*$C$12)*(NORMINV(RAND(),$C$15,CHOOSE($G$13,$C$13,F3346,G3346)))),"")</f>
        <v/>
      </c>
      <c r="K3346" s="88" t="str">
        <f>IF(ISNUMBER(A3346), IF($G$16="fixed",$G$17,MIN(H3346*Data!$C$7*$C$16*0.5,$C$17*Data!$C$7))*$C$12,"")</f>
        <v/>
      </c>
      <c r="L3346" s="42" t="str">
        <f t="shared" ca="1" si="1590"/>
        <v/>
      </c>
      <c r="M3346" s="44" t="str">
        <f t="shared" ca="1" si="1591"/>
        <v/>
      </c>
      <c r="N3346" s="44" t="str">
        <f t="shared" ca="1" si="1592"/>
        <v/>
      </c>
      <c r="O3346" s="108" t="str">
        <f t="shared" si="1576"/>
        <v/>
      </c>
      <c r="P3346" s="102" t="str">
        <f t="shared" si="1577"/>
        <v/>
      </c>
      <c r="Q3346" s="102" t="str">
        <f t="shared" si="1578"/>
        <v/>
      </c>
      <c r="R3346" s="120" t="str">
        <f t="shared" si="1579"/>
        <v/>
      </c>
      <c r="S3346" s="54" t="str">
        <f t="shared" si="1580"/>
        <v/>
      </c>
      <c r="T3346" s="5" t="str">
        <f t="shared" si="1581"/>
        <v/>
      </c>
      <c r="U3346" s="152" t="str">
        <f t="shared" si="1564"/>
        <v/>
      </c>
      <c r="V3346" s="152" t="str">
        <f t="shared" si="1565"/>
        <v/>
      </c>
      <c r="W3346" s="153" t="str">
        <f t="shared" si="1566"/>
        <v/>
      </c>
      <c r="X3346" s="153" t="str">
        <f t="shared" si="1567"/>
        <v/>
      </c>
      <c r="Y3346" s="153" t="str">
        <f t="shared" si="1568"/>
        <v/>
      </c>
      <c r="Z3346" s="153" t="str">
        <f t="shared" si="1569"/>
        <v/>
      </c>
      <c r="AA3346" s="152" t="str">
        <f t="shared" si="1570"/>
        <v/>
      </c>
      <c r="AB3346" s="152" t="str">
        <f t="shared" si="1571"/>
        <v/>
      </c>
      <c r="AC3346" s="154" t="str">
        <f t="shared" si="1582"/>
        <v/>
      </c>
      <c r="AD3346" s="154" t="str">
        <f t="shared" si="1583"/>
        <v/>
      </c>
      <c r="AE3346" s="3" t="str">
        <f t="shared" si="1584"/>
        <v/>
      </c>
      <c r="AF3346" s="3" t="str">
        <f t="shared" si="1585"/>
        <v/>
      </c>
      <c r="AG3346" s="3" t="str">
        <f t="shared" si="1586"/>
        <v/>
      </c>
      <c r="AH3346" s="4" t="str">
        <f t="shared" si="1587"/>
        <v/>
      </c>
      <c r="AI3346" s="75" t="str">
        <f t="shared" si="1588"/>
        <v/>
      </c>
      <c r="AJ3346" s="75" t="str">
        <f t="shared" si="1589"/>
        <v/>
      </c>
    </row>
    <row r="3347" spans="1:36">
      <c r="A3347" s="41" t="str">
        <f t="shared" si="1572"/>
        <v/>
      </c>
      <c r="B3347" s="150" t="str">
        <f>IF(ISNUMBER(A3347),INDEX('MetaTrader Import'!$H$13:$J$5893,TRUNC(((A3347-$A$39+1)-1)/3)+1,MOD((A3347-$A$39+1)-1,3)+1),"")</f>
        <v/>
      </c>
      <c r="C3347" s="43" t="str">
        <f t="shared" si="1573"/>
        <v/>
      </c>
      <c r="D3347" s="43" t="str">
        <f t="shared" ca="1" si="1563"/>
        <v/>
      </c>
      <c r="E3347" s="43" t="str">
        <f t="shared" si="1574"/>
        <v/>
      </c>
      <c r="F3347" s="43" t="str">
        <f t="shared" si="1575"/>
        <v/>
      </c>
      <c r="G3347" s="43" t="str">
        <f>IF(A3347&lt;&gt;"",IF(A3347&lt;Data!$G$11*0.25,$C$13/$G$32,IF(A3347&gt;Data!$G$11*0.25,$C$13,$C$13*10)),"")</f>
        <v/>
      </c>
      <c r="H3347" s="43" t="str">
        <f>IF(A3347&lt;&gt;"",IF(Data!$G$9="constant",$C$13,IF(Data!$G$9="squeeze",G3347,F3347)),"")</f>
        <v/>
      </c>
      <c r="I3347" s="38" t="str">
        <f ca="1">IF(ISNUMBER(A3347),NORMINV(RAND(),0,IF(AND(Data!$G$9="squeeze",A3347&lt;Data!$G$11*0.25),$H$32,1)*$C$30*$C$13)*($C$14*$C$12),"")</f>
        <v/>
      </c>
      <c r="J3347" s="42" t="str">
        <f ca="1">IFERROR(IF(Data!$C$6="Real",B3347,I3347+J3346+($C$14*$C$12)*(NORMINV(RAND(),$C$15,CHOOSE($G$13,$C$13,F3347,G3347)))),"")</f>
        <v/>
      </c>
      <c r="K3347" s="88" t="str">
        <f>IF(ISNUMBER(A3347), IF($G$16="fixed",$G$17,MIN(H3347*Data!$C$7*$C$16*0.5,$C$17*Data!$C$7))*$C$12,"")</f>
        <v/>
      </c>
      <c r="L3347" s="42" t="str">
        <f t="shared" ca="1" si="1590"/>
        <v/>
      </c>
      <c r="M3347" s="44" t="str">
        <f t="shared" ca="1" si="1591"/>
        <v/>
      </c>
      <c r="N3347" s="44" t="str">
        <f t="shared" ca="1" si="1592"/>
        <v/>
      </c>
      <c r="O3347" s="108" t="str">
        <f t="shared" si="1576"/>
        <v/>
      </c>
      <c r="P3347" s="102" t="str">
        <f t="shared" si="1577"/>
        <v/>
      </c>
      <c r="Q3347" s="102" t="str">
        <f t="shared" si="1578"/>
        <v/>
      </c>
      <c r="R3347" s="120" t="str">
        <f t="shared" si="1579"/>
        <v/>
      </c>
      <c r="S3347" s="54" t="str">
        <f t="shared" si="1580"/>
        <v/>
      </c>
      <c r="T3347" s="5" t="str">
        <f t="shared" si="1581"/>
        <v/>
      </c>
      <c r="U3347" s="152" t="str">
        <f t="shared" si="1564"/>
        <v/>
      </c>
      <c r="V3347" s="152" t="str">
        <f t="shared" si="1565"/>
        <v/>
      </c>
      <c r="W3347" s="153" t="str">
        <f t="shared" si="1566"/>
        <v/>
      </c>
      <c r="X3347" s="153" t="str">
        <f t="shared" si="1567"/>
        <v/>
      </c>
      <c r="Y3347" s="153" t="str">
        <f t="shared" si="1568"/>
        <v/>
      </c>
      <c r="Z3347" s="153" t="str">
        <f t="shared" si="1569"/>
        <v/>
      </c>
      <c r="AA3347" s="152" t="str">
        <f t="shared" si="1570"/>
        <v/>
      </c>
      <c r="AB3347" s="152" t="str">
        <f t="shared" si="1571"/>
        <v/>
      </c>
      <c r="AC3347" s="154" t="str">
        <f t="shared" si="1582"/>
        <v/>
      </c>
      <c r="AD3347" s="154" t="str">
        <f t="shared" si="1583"/>
        <v/>
      </c>
      <c r="AE3347" s="3" t="str">
        <f t="shared" si="1584"/>
        <v/>
      </c>
      <c r="AF3347" s="3" t="str">
        <f t="shared" si="1585"/>
        <v/>
      </c>
      <c r="AG3347" s="3" t="str">
        <f t="shared" si="1586"/>
        <v/>
      </c>
      <c r="AH3347" s="4" t="str">
        <f t="shared" si="1587"/>
        <v/>
      </c>
      <c r="AI3347" s="75" t="str">
        <f t="shared" si="1588"/>
        <v/>
      </c>
      <c r="AJ3347" s="75" t="str">
        <f t="shared" si="1589"/>
        <v/>
      </c>
    </row>
    <row r="3348" spans="1:36">
      <c r="A3348" s="41" t="str">
        <f t="shared" si="1572"/>
        <v/>
      </c>
      <c r="B3348" s="150" t="str">
        <f>IF(ISNUMBER(A3348),INDEX('MetaTrader Import'!$H$13:$J$5893,TRUNC(((A3348-$A$39+1)-1)/3)+1,MOD((A3348-$A$39+1)-1,3)+1),"")</f>
        <v/>
      </c>
      <c r="C3348" s="43" t="str">
        <f t="shared" si="1573"/>
        <v/>
      </c>
      <c r="D3348" s="43" t="str">
        <f t="shared" ca="1" si="1563"/>
        <v/>
      </c>
      <c r="E3348" s="43" t="str">
        <f t="shared" si="1574"/>
        <v/>
      </c>
      <c r="F3348" s="43" t="str">
        <f t="shared" si="1575"/>
        <v/>
      </c>
      <c r="G3348" s="43" t="str">
        <f>IF(A3348&lt;&gt;"",IF(A3348&lt;Data!$G$11*0.25,$C$13/$G$32,IF(A3348&gt;Data!$G$11*0.25,$C$13,$C$13*10)),"")</f>
        <v/>
      </c>
      <c r="H3348" s="43" t="str">
        <f>IF(A3348&lt;&gt;"",IF(Data!$G$9="constant",$C$13,IF(Data!$G$9="squeeze",G3348,F3348)),"")</f>
        <v/>
      </c>
      <c r="I3348" s="38" t="str">
        <f ca="1">IF(ISNUMBER(A3348),NORMINV(RAND(),0,IF(AND(Data!$G$9="squeeze",A3348&lt;Data!$G$11*0.25),$H$32,1)*$C$30*$C$13)*($C$14*$C$12),"")</f>
        <v/>
      </c>
      <c r="J3348" s="42" t="str">
        <f ca="1">IFERROR(IF(Data!$C$6="Real",B3348,I3348+J3347+($C$14*$C$12)*(NORMINV(RAND(),$C$15,CHOOSE($G$13,$C$13,F3348,G3348)))),"")</f>
        <v/>
      </c>
      <c r="K3348" s="88" t="str">
        <f>IF(ISNUMBER(A3348), IF($G$16="fixed",$G$17,MIN(H3348*Data!$C$7*$C$16*0.5,$C$17*Data!$C$7))*$C$12,"")</f>
        <v/>
      </c>
      <c r="L3348" s="42" t="str">
        <f t="shared" ca="1" si="1590"/>
        <v/>
      </c>
      <c r="M3348" s="44" t="str">
        <f t="shared" ca="1" si="1591"/>
        <v/>
      </c>
      <c r="N3348" s="44" t="str">
        <f t="shared" ca="1" si="1592"/>
        <v/>
      </c>
      <c r="O3348" s="108" t="str">
        <f t="shared" si="1576"/>
        <v/>
      </c>
      <c r="P3348" s="102" t="str">
        <f t="shared" si="1577"/>
        <v/>
      </c>
      <c r="Q3348" s="102" t="str">
        <f t="shared" si="1578"/>
        <v/>
      </c>
      <c r="R3348" s="120" t="str">
        <f t="shared" si="1579"/>
        <v/>
      </c>
      <c r="S3348" s="54" t="str">
        <f t="shared" si="1580"/>
        <v/>
      </c>
      <c r="T3348" s="5" t="str">
        <f t="shared" si="1581"/>
        <v/>
      </c>
      <c r="U3348" s="152" t="str">
        <f t="shared" si="1564"/>
        <v/>
      </c>
      <c r="V3348" s="152" t="str">
        <f t="shared" si="1565"/>
        <v/>
      </c>
      <c r="W3348" s="153" t="str">
        <f t="shared" si="1566"/>
        <v/>
      </c>
      <c r="X3348" s="153" t="str">
        <f t="shared" si="1567"/>
        <v/>
      </c>
      <c r="Y3348" s="153" t="str">
        <f t="shared" si="1568"/>
        <v/>
      </c>
      <c r="Z3348" s="153" t="str">
        <f t="shared" si="1569"/>
        <v/>
      </c>
      <c r="AA3348" s="152" t="str">
        <f t="shared" si="1570"/>
        <v/>
      </c>
      <c r="AB3348" s="152" t="str">
        <f t="shared" si="1571"/>
        <v/>
      </c>
      <c r="AC3348" s="154" t="str">
        <f t="shared" si="1582"/>
        <v/>
      </c>
      <c r="AD3348" s="154" t="str">
        <f t="shared" si="1583"/>
        <v/>
      </c>
      <c r="AE3348" s="3" t="str">
        <f t="shared" si="1584"/>
        <v/>
      </c>
      <c r="AF3348" s="3" t="str">
        <f t="shared" si="1585"/>
        <v/>
      </c>
      <c r="AG3348" s="3" t="str">
        <f t="shared" si="1586"/>
        <v/>
      </c>
      <c r="AH3348" s="4" t="str">
        <f t="shared" si="1587"/>
        <v/>
      </c>
      <c r="AI3348" s="75" t="str">
        <f t="shared" si="1588"/>
        <v/>
      </c>
      <c r="AJ3348" s="75" t="str">
        <f t="shared" si="1589"/>
        <v/>
      </c>
    </row>
    <row r="3349" spans="1:36">
      <c r="A3349" s="41" t="str">
        <f t="shared" si="1572"/>
        <v/>
      </c>
      <c r="B3349" s="150" t="str">
        <f>IF(ISNUMBER(A3349),INDEX('MetaTrader Import'!$H$13:$J$5893,TRUNC(((A3349-$A$39+1)-1)/3)+1,MOD((A3349-$A$39+1)-1,3)+1),"")</f>
        <v/>
      </c>
      <c r="C3349" s="43" t="str">
        <f t="shared" si="1573"/>
        <v/>
      </c>
      <c r="D3349" s="43" t="str">
        <f t="shared" ca="1" si="1563"/>
        <v/>
      </c>
      <c r="E3349" s="43" t="str">
        <f t="shared" si="1574"/>
        <v/>
      </c>
      <c r="F3349" s="43" t="str">
        <f t="shared" si="1575"/>
        <v/>
      </c>
      <c r="G3349" s="43" t="str">
        <f>IF(A3349&lt;&gt;"",IF(A3349&lt;Data!$G$11*0.25,$C$13/$G$32,IF(A3349&gt;Data!$G$11*0.25,$C$13,$C$13*10)),"")</f>
        <v/>
      </c>
      <c r="H3349" s="43" t="str">
        <f>IF(A3349&lt;&gt;"",IF(Data!$G$9="constant",$C$13,IF(Data!$G$9="squeeze",G3349,F3349)),"")</f>
        <v/>
      </c>
      <c r="I3349" s="38" t="str">
        <f ca="1">IF(ISNUMBER(A3349),NORMINV(RAND(),0,IF(AND(Data!$G$9="squeeze",A3349&lt;Data!$G$11*0.25),$H$32,1)*$C$30*$C$13)*($C$14*$C$12),"")</f>
        <v/>
      </c>
      <c r="J3349" s="42" t="str">
        <f ca="1">IFERROR(IF(Data!$C$6="Real",B3349,I3349+J3348+($C$14*$C$12)*(NORMINV(RAND(),$C$15,CHOOSE($G$13,$C$13,F3349,G3349)))),"")</f>
        <v/>
      </c>
      <c r="K3349" s="88" t="str">
        <f>IF(ISNUMBER(A3349), IF($G$16="fixed",$G$17,MIN(H3349*Data!$C$7*$C$16*0.5,$C$17*Data!$C$7))*$C$12,"")</f>
        <v/>
      </c>
      <c r="L3349" s="42" t="str">
        <f t="shared" ca="1" si="1590"/>
        <v/>
      </c>
      <c r="M3349" s="44" t="str">
        <f t="shared" ca="1" si="1591"/>
        <v/>
      </c>
      <c r="N3349" s="44" t="str">
        <f t="shared" ca="1" si="1592"/>
        <v/>
      </c>
      <c r="O3349" s="108" t="str">
        <f t="shared" si="1576"/>
        <v/>
      </c>
      <c r="P3349" s="102" t="str">
        <f t="shared" si="1577"/>
        <v/>
      </c>
      <c r="Q3349" s="102" t="str">
        <f t="shared" si="1578"/>
        <v/>
      </c>
      <c r="R3349" s="120" t="str">
        <f t="shared" si="1579"/>
        <v/>
      </c>
      <c r="S3349" s="54" t="str">
        <f t="shared" si="1580"/>
        <v/>
      </c>
      <c r="T3349" s="5" t="str">
        <f t="shared" si="1581"/>
        <v/>
      </c>
      <c r="U3349" s="152" t="str">
        <f t="shared" si="1564"/>
        <v/>
      </c>
      <c r="V3349" s="152" t="str">
        <f t="shared" si="1565"/>
        <v/>
      </c>
      <c r="W3349" s="153" t="str">
        <f t="shared" si="1566"/>
        <v/>
      </c>
      <c r="X3349" s="153" t="str">
        <f t="shared" si="1567"/>
        <v/>
      </c>
      <c r="Y3349" s="153" t="str">
        <f t="shared" si="1568"/>
        <v/>
      </c>
      <c r="Z3349" s="153" t="str">
        <f t="shared" si="1569"/>
        <v/>
      </c>
      <c r="AA3349" s="152" t="str">
        <f t="shared" si="1570"/>
        <v/>
      </c>
      <c r="AB3349" s="152" t="str">
        <f t="shared" si="1571"/>
        <v/>
      </c>
      <c r="AC3349" s="154" t="str">
        <f t="shared" si="1582"/>
        <v/>
      </c>
      <c r="AD3349" s="154" t="str">
        <f t="shared" si="1583"/>
        <v/>
      </c>
      <c r="AE3349" s="3" t="str">
        <f t="shared" si="1584"/>
        <v/>
      </c>
      <c r="AF3349" s="3" t="str">
        <f t="shared" si="1585"/>
        <v/>
      </c>
      <c r="AG3349" s="3" t="str">
        <f t="shared" si="1586"/>
        <v/>
      </c>
      <c r="AH3349" s="4" t="str">
        <f t="shared" si="1587"/>
        <v/>
      </c>
      <c r="AI3349" s="75" t="str">
        <f t="shared" si="1588"/>
        <v/>
      </c>
      <c r="AJ3349" s="75" t="str">
        <f t="shared" si="1589"/>
        <v/>
      </c>
    </row>
    <row r="3350" spans="1:36">
      <c r="A3350" s="41" t="str">
        <f t="shared" si="1572"/>
        <v/>
      </c>
      <c r="B3350" s="150" t="str">
        <f>IF(ISNUMBER(A3350),INDEX('MetaTrader Import'!$H$13:$J$5893,TRUNC(((A3350-$A$39+1)-1)/3)+1,MOD((A3350-$A$39+1)-1,3)+1),"")</f>
        <v/>
      </c>
      <c r="C3350" s="43" t="str">
        <f t="shared" si="1573"/>
        <v/>
      </c>
      <c r="D3350" s="43" t="str">
        <f t="shared" ca="1" si="1563"/>
        <v/>
      </c>
      <c r="E3350" s="43" t="str">
        <f t="shared" si="1574"/>
        <v/>
      </c>
      <c r="F3350" s="43" t="str">
        <f t="shared" si="1575"/>
        <v/>
      </c>
      <c r="G3350" s="43" t="str">
        <f>IF(A3350&lt;&gt;"",IF(A3350&lt;Data!$G$11*0.25,$C$13/$G$32,IF(A3350&gt;Data!$G$11*0.25,$C$13,$C$13*10)),"")</f>
        <v/>
      </c>
      <c r="H3350" s="43" t="str">
        <f>IF(A3350&lt;&gt;"",IF(Data!$G$9="constant",$C$13,IF(Data!$G$9="squeeze",G3350,F3350)),"")</f>
        <v/>
      </c>
      <c r="I3350" s="38" t="str">
        <f ca="1">IF(ISNUMBER(A3350),NORMINV(RAND(),0,IF(AND(Data!$G$9="squeeze",A3350&lt;Data!$G$11*0.25),$H$32,1)*$C$30*$C$13)*($C$14*$C$12),"")</f>
        <v/>
      </c>
      <c r="J3350" s="42" t="str">
        <f ca="1">IFERROR(IF(Data!$C$6="Real",B3350,I3350+J3349+($C$14*$C$12)*(NORMINV(RAND(),$C$15,CHOOSE($G$13,$C$13,F3350,G3350)))),"")</f>
        <v/>
      </c>
      <c r="K3350" s="88" t="str">
        <f>IF(ISNUMBER(A3350), IF($G$16="fixed",$G$17,MIN(H3350*Data!$C$7*$C$16*0.5,$C$17*Data!$C$7))*$C$12,"")</f>
        <v/>
      </c>
      <c r="L3350" s="42" t="str">
        <f t="shared" ca="1" si="1590"/>
        <v/>
      </c>
      <c r="M3350" s="44" t="str">
        <f t="shared" ca="1" si="1591"/>
        <v/>
      </c>
      <c r="N3350" s="44" t="str">
        <f t="shared" ca="1" si="1592"/>
        <v/>
      </c>
      <c r="O3350" s="108" t="str">
        <f t="shared" si="1576"/>
        <v/>
      </c>
      <c r="P3350" s="102" t="str">
        <f t="shared" si="1577"/>
        <v/>
      </c>
      <c r="Q3350" s="102" t="str">
        <f t="shared" si="1578"/>
        <v/>
      </c>
      <c r="R3350" s="120" t="str">
        <f t="shared" si="1579"/>
        <v/>
      </c>
      <c r="S3350" s="54" t="str">
        <f t="shared" si="1580"/>
        <v/>
      </c>
      <c r="T3350" s="5" t="str">
        <f t="shared" si="1581"/>
        <v/>
      </c>
      <c r="U3350" s="152" t="str">
        <f t="shared" si="1564"/>
        <v/>
      </c>
      <c r="V3350" s="152" t="str">
        <f t="shared" si="1565"/>
        <v/>
      </c>
      <c r="W3350" s="153" t="str">
        <f t="shared" si="1566"/>
        <v/>
      </c>
      <c r="X3350" s="153" t="str">
        <f t="shared" si="1567"/>
        <v/>
      </c>
      <c r="Y3350" s="153" t="str">
        <f t="shared" si="1568"/>
        <v/>
      </c>
      <c r="Z3350" s="153" t="str">
        <f t="shared" si="1569"/>
        <v/>
      </c>
      <c r="AA3350" s="152" t="str">
        <f t="shared" si="1570"/>
        <v/>
      </c>
      <c r="AB3350" s="152" t="str">
        <f t="shared" si="1571"/>
        <v/>
      </c>
      <c r="AC3350" s="154" t="str">
        <f t="shared" si="1582"/>
        <v/>
      </c>
      <c r="AD3350" s="154" t="str">
        <f t="shared" si="1583"/>
        <v/>
      </c>
      <c r="AE3350" s="3" t="str">
        <f t="shared" si="1584"/>
        <v/>
      </c>
      <c r="AF3350" s="3" t="str">
        <f t="shared" si="1585"/>
        <v/>
      </c>
      <c r="AG3350" s="3" t="str">
        <f t="shared" si="1586"/>
        <v/>
      </c>
      <c r="AH3350" s="4" t="str">
        <f t="shared" si="1587"/>
        <v/>
      </c>
      <c r="AI3350" s="75" t="str">
        <f t="shared" si="1588"/>
        <v/>
      </c>
      <c r="AJ3350" s="75" t="str">
        <f t="shared" si="1589"/>
        <v/>
      </c>
    </row>
    <row r="3351" spans="1:36">
      <c r="A3351" s="41" t="str">
        <f t="shared" si="1572"/>
        <v/>
      </c>
      <c r="B3351" s="150" t="str">
        <f>IF(ISNUMBER(A3351),INDEX('MetaTrader Import'!$H$13:$J$5893,TRUNC(((A3351-$A$39+1)-1)/3)+1,MOD((A3351-$A$39+1)-1,3)+1),"")</f>
        <v/>
      </c>
      <c r="C3351" s="43" t="str">
        <f t="shared" si="1573"/>
        <v/>
      </c>
      <c r="D3351" s="43" t="str">
        <f t="shared" ca="1" si="1563"/>
        <v/>
      </c>
      <c r="E3351" s="43" t="str">
        <f t="shared" si="1574"/>
        <v/>
      </c>
      <c r="F3351" s="43" t="str">
        <f t="shared" si="1575"/>
        <v/>
      </c>
      <c r="G3351" s="43" t="str">
        <f>IF(A3351&lt;&gt;"",IF(A3351&lt;Data!$G$11*0.25,$C$13/$G$32,IF(A3351&gt;Data!$G$11*0.25,$C$13,$C$13*10)),"")</f>
        <v/>
      </c>
      <c r="H3351" s="43" t="str">
        <f>IF(A3351&lt;&gt;"",IF(Data!$G$9="constant",$C$13,IF(Data!$G$9="squeeze",G3351,F3351)),"")</f>
        <v/>
      </c>
      <c r="I3351" s="38" t="str">
        <f ca="1">IF(ISNUMBER(A3351),NORMINV(RAND(),0,IF(AND(Data!$G$9="squeeze",A3351&lt;Data!$G$11*0.25),$H$32,1)*$C$30*$C$13)*($C$14*$C$12),"")</f>
        <v/>
      </c>
      <c r="J3351" s="42" t="str">
        <f ca="1">IFERROR(IF(Data!$C$6="Real",B3351,I3351+J3350+($C$14*$C$12)*(NORMINV(RAND(),$C$15,CHOOSE($G$13,$C$13,F3351,G3351)))),"")</f>
        <v/>
      </c>
      <c r="K3351" s="88" t="str">
        <f>IF(ISNUMBER(A3351), IF($G$16="fixed",$G$17,MIN(H3351*Data!$C$7*$C$16*0.5,$C$17*Data!$C$7))*$C$12,"")</f>
        <v/>
      </c>
      <c r="L3351" s="42" t="str">
        <f t="shared" ca="1" si="1590"/>
        <v/>
      </c>
      <c r="M3351" s="44" t="str">
        <f t="shared" ca="1" si="1591"/>
        <v/>
      </c>
      <c r="N3351" s="44" t="str">
        <f t="shared" ca="1" si="1592"/>
        <v/>
      </c>
      <c r="O3351" s="108" t="str">
        <f t="shared" si="1576"/>
        <v/>
      </c>
      <c r="P3351" s="102" t="str">
        <f t="shared" si="1577"/>
        <v/>
      </c>
      <c r="Q3351" s="102" t="str">
        <f t="shared" si="1578"/>
        <v/>
      </c>
      <c r="R3351" s="120" t="str">
        <f t="shared" si="1579"/>
        <v/>
      </c>
      <c r="S3351" s="54" t="str">
        <f t="shared" si="1580"/>
        <v/>
      </c>
      <c r="T3351" s="5" t="str">
        <f t="shared" si="1581"/>
        <v/>
      </c>
      <c r="U3351" s="152" t="str">
        <f t="shared" si="1564"/>
        <v/>
      </c>
      <c r="V3351" s="152" t="str">
        <f t="shared" si="1565"/>
        <v/>
      </c>
      <c r="W3351" s="153" t="str">
        <f t="shared" si="1566"/>
        <v/>
      </c>
      <c r="X3351" s="153" t="str">
        <f t="shared" si="1567"/>
        <v/>
      </c>
      <c r="Y3351" s="153" t="str">
        <f t="shared" si="1568"/>
        <v/>
      </c>
      <c r="Z3351" s="153" t="str">
        <f t="shared" si="1569"/>
        <v/>
      </c>
      <c r="AA3351" s="152" t="str">
        <f t="shared" si="1570"/>
        <v/>
      </c>
      <c r="AB3351" s="152" t="str">
        <f t="shared" si="1571"/>
        <v/>
      </c>
      <c r="AC3351" s="154" t="str">
        <f t="shared" si="1582"/>
        <v/>
      </c>
      <c r="AD3351" s="154" t="str">
        <f t="shared" si="1583"/>
        <v/>
      </c>
      <c r="AE3351" s="3" t="str">
        <f t="shared" si="1584"/>
        <v/>
      </c>
      <c r="AF3351" s="3" t="str">
        <f t="shared" si="1585"/>
        <v/>
      </c>
      <c r="AG3351" s="3" t="str">
        <f t="shared" si="1586"/>
        <v/>
      </c>
      <c r="AH3351" s="4" t="str">
        <f t="shared" si="1587"/>
        <v/>
      </c>
      <c r="AI3351" s="75" t="str">
        <f t="shared" si="1588"/>
        <v/>
      </c>
      <c r="AJ3351" s="75" t="str">
        <f t="shared" si="1589"/>
        <v/>
      </c>
    </row>
    <row r="3352" spans="1:36">
      <c r="A3352" s="41" t="str">
        <f t="shared" si="1572"/>
        <v/>
      </c>
      <c r="B3352" s="150" t="str">
        <f>IF(ISNUMBER(A3352),INDEX('MetaTrader Import'!$H$13:$J$5893,TRUNC(((A3352-$A$39+1)-1)/3)+1,MOD((A3352-$A$39+1)-1,3)+1),"")</f>
        <v/>
      </c>
      <c r="C3352" s="43" t="str">
        <f t="shared" si="1573"/>
        <v/>
      </c>
      <c r="D3352" s="43" t="str">
        <f t="shared" ca="1" si="1563"/>
        <v/>
      </c>
      <c r="E3352" s="43" t="str">
        <f t="shared" si="1574"/>
        <v/>
      </c>
      <c r="F3352" s="43" t="str">
        <f t="shared" si="1575"/>
        <v/>
      </c>
      <c r="G3352" s="43" t="str">
        <f>IF(A3352&lt;&gt;"",IF(A3352&lt;Data!$G$11*0.25,$C$13/$G$32,IF(A3352&gt;Data!$G$11*0.25,$C$13,$C$13*10)),"")</f>
        <v/>
      </c>
      <c r="H3352" s="43" t="str">
        <f>IF(A3352&lt;&gt;"",IF(Data!$G$9="constant",$C$13,IF(Data!$G$9="squeeze",G3352,F3352)),"")</f>
        <v/>
      </c>
      <c r="I3352" s="38" t="str">
        <f ca="1">IF(ISNUMBER(A3352),NORMINV(RAND(),0,IF(AND(Data!$G$9="squeeze",A3352&lt;Data!$G$11*0.25),$H$32,1)*$C$30*$C$13)*($C$14*$C$12),"")</f>
        <v/>
      </c>
      <c r="J3352" s="42" t="str">
        <f ca="1">IFERROR(IF(Data!$C$6="Real",B3352,I3352+J3351+($C$14*$C$12)*(NORMINV(RAND(),$C$15,CHOOSE($G$13,$C$13,F3352,G3352)))),"")</f>
        <v/>
      </c>
      <c r="K3352" s="88" t="str">
        <f>IF(ISNUMBER(A3352), IF($G$16="fixed",$G$17,MIN(H3352*Data!$C$7*$C$16*0.5,$C$17*Data!$C$7))*$C$12,"")</f>
        <v/>
      </c>
      <c r="L3352" s="42" t="str">
        <f t="shared" ca="1" si="1590"/>
        <v/>
      </c>
      <c r="M3352" s="44" t="str">
        <f t="shared" ca="1" si="1591"/>
        <v/>
      </c>
      <c r="N3352" s="44" t="str">
        <f t="shared" ca="1" si="1592"/>
        <v/>
      </c>
      <c r="O3352" s="108" t="str">
        <f t="shared" si="1576"/>
        <v/>
      </c>
      <c r="P3352" s="102" t="str">
        <f t="shared" si="1577"/>
        <v/>
      </c>
      <c r="Q3352" s="102" t="str">
        <f t="shared" si="1578"/>
        <v/>
      </c>
      <c r="R3352" s="120" t="str">
        <f t="shared" si="1579"/>
        <v/>
      </c>
      <c r="S3352" s="54" t="str">
        <f t="shared" si="1580"/>
        <v/>
      </c>
      <c r="T3352" s="5" t="str">
        <f t="shared" si="1581"/>
        <v/>
      </c>
      <c r="U3352" s="152" t="str">
        <f t="shared" si="1564"/>
        <v/>
      </c>
      <c r="V3352" s="152" t="str">
        <f t="shared" si="1565"/>
        <v/>
      </c>
      <c r="W3352" s="153" t="str">
        <f t="shared" si="1566"/>
        <v/>
      </c>
      <c r="X3352" s="153" t="str">
        <f t="shared" si="1567"/>
        <v/>
      </c>
      <c r="Y3352" s="153" t="str">
        <f t="shared" si="1568"/>
        <v/>
      </c>
      <c r="Z3352" s="153" t="str">
        <f t="shared" si="1569"/>
        <v/>
      </c>
      <c r="AA3352" s="152" t="str">
        <f t="shared" si="1570"/>
        <v/>
      </c>
      <c r="AB3352" s="152" t="str">
        <f t="shared" si="1571"/>
        <v/>
      </c>
      <c r="AC3352" s="154" t="str">
        <f t="shared" si="1582"/>
        <v/>
      </c>
      <c r="AD3352" s="154" t="str">
        <f t="shared" si="1583"/>
        <v/>
      </c>
      <c r="AE3352" s="3" t="str">
        <f t="shared" si="1584"/>
        <v/>
      </c>
      <c r="AF3352" s="3" t="str">
        <f t="shared" si="1585"/>
        <v/>
      </c>
      <c r="AG3352" s="3" t="str">
        <f t="shared" si="1586"/>
        <v/>
      </c>
      <c r="AH3352" s="4" t="str">
        <f t="shared" si="1587"/>
        <v/>
      </c>
      <c r="AI3352" s="75" t="str">
        <f t="shared" si="1588"/>
        <v/>
      </c>
      <c r="AJ3352" s="75" t="str">
        <f t="shared" si="1589"/>
        <v/>
      </c>
    </row>
    <row r="3353" spans="1:36">
      <c r="A3353" s="41" t="str">
        <f t="shared" si="1572"/>
        <v/>
      </c>
      <c r="B3353" s="150" t="str">
        <f>IF(ISNUMBER(A3353),INDEX('MetaTrader Import'!$H$13:$J$5893,TRUNC(((A3353-$A$39+1)-1)/3)+1,MOD((A3353-$A$39+1)-1,3)+1),"")</f>
        <v/>
      </c>
      <c r="C3353" s="43" t="str">
        <f t="shared" si="1573"/>
        <v/>
      </c>
      <c r="D3353" s="43" t="str">
        <f t="shared" ca="1" si="1563"/>
        <v/>
      </c>
      <c r="E3353" s="43" t="str">
        <f t="shared" si="1574"/>
        <v/>
      </c>
      <c r="F3353" s="43" t="str">
        <f t="shared" si="1575"/>
        <v/>
      </c>
      <c r="G3353" s="43" t="str">
        <f>IF(A3353&lt;&gt;"",IF(A3353&lt;Data!$G$11*0.25,$C$13/$G$32,IF(A3353&gt;Data!$G$11*0.25,$C$13,$C$13*10)),"")</f>
        <v/>
      </c>
      <c r="H3353" s="43" t="str">
        <f>IF(A3353&lt;&gt;"",IF(Data!$G$9="constant",$C$13,IF(Data!$G$9="squeeze",G3353,F3353)),"")</f>
        <v/>
      </c>
      <c r="I3353" s="38" t="str">
        <f ca="1">IF(ISNUMBER(A3353),NORMINV(RAND(),0,IF(AND(Data!$G$9="squeeze",A3353&lt;Data!$G$11*0.25),$H$32,1)*$C$30*$C$13)*($C$14*$C$12),"")</f>
        <v/>
      </c>
      <c r="J3353" s="42" t="str">
        <f ca="1">IFERROR(IF(Data!$C$6="Real",B3353,I3353+J3352+($C$14*$C$12)*(NORMINV(RAND(),$C$15,CHOOSE($G$13,$C$13,F3353,G3353)))),"")</f>
        <v/>
      </c>
      <c r="K3353" s="88" t="str">
        <f>IF(ISNUMBER(A3353), IF($G$16="fixed",$G$17,MIN(H3353*Data!$C$7*$C$16*0.5,$C$17*Data!$C$7))*$C$12,"")</f>
        <v/>
      </c>
      <c r="L3353" s="42" t="str">
        <f t="shared" ca="1" si="1590"/>
        <v/>
      </c>
      <c r="M3353" s="44" t="str">
        <f t="shared" ca="1" si="1591"/>
        <v/>
      </c>
      <c r="N3353" s="44" t="str">
        <f t="shared" ca="1" si="1592"/>
        <v/>
      </c>
      <c r="O3353" s="108" t="str">
        <f t="shared" si="1576"/>
        <v/>
      </c>
      <c r="P3353" s="102" t="str">
        <f t="shared" si="1577"/>
        <v/>
      </c>
      <c r="Q3353" s="102" t="str">
        <f t="shared" si="1578"/>
        <v/>
      </c>
      <c r="R3353" s="120" t="str">
        <f t="shared" si="1579"/>
        <v/>
      </c>
      <c r="S3353" s="54" t="str">
        <f t="shared" si="1580"/>
        <v/>
      </c>
      <c r="T3353" s="5" t="str">
        <f t="shared" si="1581"/>
        <v/>
      </c>
      <c r="U3353" s="152" t="str">
        <f t="shared" si="1564"/>
        <v/>
      </c>
      <c r="V3353" s="152" t="str">
        <f t="shared" si="1565"/>
        <v/>
      </c>
      <c r="W3353" s="153" t="str">
        <f t="shared" si="1566"/>
        <v/>
      </c>
      <c r="X3353" s="153" t="str">
        <f t="shared" si="1567"/>
        <v/>
      </c>
      <c r="Y3353" s="153" t="str">
        <f t="shared" si="1568"/>
        <v/>
      </c>
      <c r="Z3353" s="153" t="str">
        <f t="shared" si="1569"/>
        <v/>
      </c>
      <c r="AA3353" s="152" t="str">
        <f t="shared" si="1570"/>
        <v/>
      </c>
      <c r="AB3353" s="152" t="str">
        <f t="shared" si="1571"/>
        <v/>
      </c>
      <c r="AC3353" s="154" t="str">
        <f t="shared" si="1582"/>
        <v/>
      </c>
      <c r="AD3353" s="154" t="str">
        <f t="shared" si="1583"/>
        <v/>
      </c>
      <c r="AE3353" s="3" t="str">
        <f t="shared" si="1584"/>
        <v/>
      </c>
      <c r="AF3353" s="3" t="str">
        <f t="shared" si="1585"/>
        <v/>
      </c>
      <c r="AG3353" s="3" t="str">
        <f t="shared" si="1586"/>
        <v/>
      </c>
      <c r="AH3353" s="4" t="str">
        <f t="shared" si="1587"/>
        <v/>
      </c>
      <c r="AI3353" s="75" t="str">
        <f t="shared" si="1588"/>
        <v/>
      </c>
      <c r="AJ3353" s="75" t="str">
        <f t="shared" si="1589"/>
        <v/>
      </c>
    </row>
    <row r="3354" spans="1:36">
      <c r="A3354" s="41" t="str">
        <f t="shared" si="1572"/>
        <v/>
      </c>
      <c r="B3354" s="150" t="str">
        <f>IF(ISNUMBER(A3354),INDEX('MetaTrader Import'!$H$13:$J$5893,TRUNC(((A3354-$A$39+1)-1)/3)+1,MOD((A3354-$A$39+1)-1,3)+1),"")</f>
        <v/>
      </c>
      <c r="C3354" s="43" t="str">
        <f t="shared" si="1573"/>
        <v/>
      </c>
      <c r="D3354" s="43" t="str">
        <f t="shared" ca="1" si="1563"/>
        <v/>
      </c>
      <c r="E3354" s="43" t="str">
        <f t="shared" si="1574"/>
        <v/>
      </c>
      <c r="F3354" s="43" t="str">
        <f t="shared" si="1575"/>
        <v/>
      </c>
      <c r="G3354" s="43" t="str">
        <f>IF(A3354&lt;&gt;"",IF(A3354&lt;Data!$G$11*0.25,$C$13/$G$32,IF(A3354&gt;Data!$G$11*0.25,$C$13,$C$13*10)),"")</f>
        <v/>
      </c>
      <c r="H3354" s="43" t="str">
        <f>IF(A3354&lt;&gt;"",IF(Data!$G$9="constant",$C$13,IF(Data!$G$9="squeeze",G3354,F3354)),"")</f>
        <v/>
      </c>
      <c r="I3354" s="38" t="str">
        <f ca="1">IF(ISNUMBER(A3354),NORMINV(RAND(),0,IF(AND(Data!$G$9="squeeze",A3354&lt;Data!$G$11*0.25),$H$32,1)*$C$30*$C$13)*($C$14*$C$12),"")</f>
        <v/>
      </c>
      <c r="J3354" s="42" t="str">
        <f ca="1">IFERROR(IF(Data!$C$6="Real",B3354,I3354+J3353+($C$14*$C$12)*(NORMINV(RAND(),$C$15,CHOOSE($G$13,$C$13,F3354,G3354)))),"")</f>
        <v/>
      </c>
      <c r="K3354" s="88" t="str">
        <f>IF(ISNUMBER(A3354), IF($G$16="fixed",$G$17,MIN(H3354*Data!$C$7*$C$16*0.5,$C$17*Data!$C$7))*$C$12,"")</f>
        <v/>
      </c>
      <c r="L3354" s="42" t="str">
        <f t="shared" ca="1" si="1590"/>
        <v/>
      </c>
      <c r="M3354" s="44" t="str">
        <f t="shared" ca="1" si="1591"/>
        <v/>
      </c>
      <c r="N3354" s="44" t="str">
        <f t="shared" ca="1" si="1592"/>
        <v/>
      </c>
      <c r="O3354" s="108" t="str">
        <f t="shared" si="1576"/>
        <v/>
      </c>
      <c r="P3354" s="102" t="str">
        <f t="shared" si="1577"/>
        <v/>
      </c>
      <c r="Q3354" s="102" t="str">
        <f t="shared" si="1578"/>
        <v/>
      </c>
      <c r="R3354" s="120" t="str">
        <f t="shared" si="1579"/>
        <v/>
      </c>
      <c r="S3354" s="54" t="str">
        <f t="shared" si="1580"/>
        <v/>
      </c>
      <c r="T3354" s="5" t="str">
        <f t="shared" si="1581"/>
        <v/>
      </c>
      <c r="U3354" s="152" t="str">
        <f t="shared" si="1564"/>
        <v/>
      </c>
      <c r="V3354" s="152" t="str">
        <f t="shared" si="1565"/>
        <v/>
      </c>
      <c r="W3354" s="153" t="str">
        <f t="shared" si="1566"/>
        <v/>
      </c>
      <c r="X3354" s="153" t="str">
        <f t="shared" si="1567"/>
        <v/>
      </c>
      <c r="Y3354" s="153" t="str">
        <f t="shared" si="1568"/>
        <v/>
      </c>
      <c r="Z3354" s="153" t="str">
        <f t="shared" si="1569"/>
        <v/>
      </c>
      <c r="AA3354" s="152" t="str">
        <f t="shared" si="1570"/>
        <v/>
      </c>
      <c r="AB3354" s="152" t="str">
        <f t="shared" si="1571"/>
        <v/>
      </c>
      <c r="AC3354" s="154" t="str">
        <f t="shared" si="1582"/>
        <v/>
      </c>
      <c r="AD3354" s="154" t="str">
        <f t="shared" si="1583"/>
        <v/>
      </c>
      <c r="AE3354" s="3" t="str">
        <f t="shared" si="1584"/>
        <v/>
      </c>
      <c r="AF3354" s="3" t="str">
        <f t="shared" si="1585"/>
        <v/>
      </c>
      <c r="AG3354" s="3" t="str">
        <f t="shared" si="1586"/>
        <v/>
      </c>
      <c r="AH3354" s="4" t="str">
        <f t="shared" si="1587"/>
        <v/>
      </c>
      <c r="AI3354" s="75" t="str">
        <f t="shared" si="1588"/>
        <v/>
      </c>
      <c r="AJ3354" s="75" t="str">
        <f t="shared" si="1589"/>
        <v/>
      </c>
    </row>
    <row r="3355" spans="1:36">
      <c r="A3355" s="41" t="str">
        <f t="shared" si="1572"/>
        <v/>
      </c>
      <c r="B3355" s="150" t="str">
        <f>IF(ISNUMBER(A3355),INDEX('MetaTrader Import'!$H$13:$J$5893,TRUNC(((A3355-$A$39+1)-1)/3)+1,MOD((A3355-$A$39+1)-1,3)+1),"")</f>
        <v/>
      </c>
      <c r="C3355" s="43" t="str">
        <f t="shared" si="1573"/>
        <v/>
      </c>
      <c r="D3355" s="43" t="str">
        <f t="shared" ca="1" si="1563"/>
        <v/>
      </c>
      <c r="E3355" s="43" t="str">
        <f t="shared" si="1574"/>
        <v/>
      </c>
      <c r="F3355" s="43" t="str">
        <f t="shared" si="1575"/>
        <v/>
      </c>
      <c r="G3355" s="43" t="str">
        <f>IF(A3355&lt;&gt;"",IF(A3355&lt;Data!$G$11*0.25,$C$13/$G$32,IF(A3355&gt;Data!$G$11*0.25,$C$13,$C$13*10)),"")</f>
        <v/>
      </c>
      <c r="H3355" s="43" t="str">
        <f>IF(A3355&lt;&gt;"",IF(Data!$G$9="constant",$C$13,IF(Data!$G$9="squeeze",G3355,F3355)),"")</f>
        <v/>
      </c>
      <c r="I3355" s="38" t="str">
        <f ca="1">IF(ISNUMBER(A3355),NORMINV(RAND(),0,IF(AND(Data!$G$9="squeeze",A3355&lt;Data!$G$11*0.25),$H$32,1)*$C$30*$C$13)*($C$14*$C$12),"")</f>
        <v/>
      </c>
      <c r="J3355" s="42" t="str">
        <f ca="1">IFERROR(IF(Data!$C$6="Real",B3355,I3355+J3354+($C$14*$C$12)*(NORMINV(RAND(),$C$15,CHOOSE($G$13,$C$13,F3355,G3355)))),"")</f>
        <v/>
      </c>
      <c r="K3355" s="88" t="str">
        <f>IF(ISNUMBER(A3355), IF($G$16="fixed",$G$17,MIN(H3355*Data!$C$7*$C$16*0.5,$C$17*Data!$C$7))*$C$12,"")</f>
        <v/>
      </c>
      <c r="L3355" s="42" t="str">
        <f t="shared" ca="1" si="1590"/>
        <v/>
      </c>
      <c r="M3355" s="44" t="str">
        <f t="shared" ca="1" si="1591"/>
        <v/>
      </c>
      <c r="N3355" s="44" t="str">
        <f t="shared" ca="1" si="1592"/>
        <v/>
      </c>
      <c r="O3355" s="108" t="str">
        <f t="shared" si="1576"/>
        <v/>
      </c>
      <c r="P3355" s="102" t="str">
        <f t="shared" si="1577"/>
        <v/>
      </c>
      <c r="Q3355" s="102" t="str">
        <f t="shared" si="1578"/>
        <v/>
      </c>
      <c r="R3355" s="120" t="str">
        <f t="shared" si="1579"/>
        <v/>
      </c>
      <c r="S3355" s="54" t="str">
        <f t="shared" si="1580"/>
        <v/>
      </c>
      <c r="T3355" s="5" t="str">
        <f t="shared" si="1581"/>
        <v/>
      </c>
      <c r="U3355" s="152" t="str">
        <f t="shared" si="1564"/>
        <v/>
      </c>
      <c r="V3355" s="152" t="str">
        <f t="shared" si="1565"/>
        <v/>
      </c>
      <c r="W3355" s="153" t="str">
        <f t="shared" si="1566"/>
        <v/>
      </c>
      <c r="X3355" s="153" t="str">
        <f t="shared" si="1567"/>
        <v/>
      </c>
      <c r="Y3355" s="153" t="str">
        <f t="shared" si="1568"/>
        <v/>
      </c>
      <c r="Z3355" s="153" t="str">
        <f t="shared" si="1569"/>
        <v/>
      </c>
      <c r="AA3355" s="152" t="str">
        <f t="shared" si="1570"/>
        <v/>
      </c>
      <c r="AB3355" s="152" t="str">
        <f t="shared" si="1571"/>
        <v/>
      </c>
      <c r="AC3355" s="154" t="str">
        <f t="shared" si="1582"/>
        <v/>
      </c>
      <c r="AD3355" s="154" t="str">
        <f t="shared" si="1583"/>
        <v/>
      </c>
      <c r="AE3355" s="3" t="str">
        <f t="shared" si="1584"/>
        <v/>
      </c>
      <c r="AF3355" s="3" t="str">
        <f t="shared" si="1585"/>
        <v/>
      </c>
      <c r="AG3355" s="3" t="str">
        <f t="shared" si="1586"/>
        <v/>
      </c>
      <c r="AH3355" s="4" t="str">
        <f t="shared" si="1587"/>
        <v/>
      </c>
      <c r="AI3355" s="75" t="str">
        <f t="shared" si="1588"/>
        <v/>
      </c>
      <c r="AJ3355" s="75" t="str">
        <f t="shared" si="1589"/>
        <v/>
      </c>
    </row>
    <row r="3356" spans="1:36">
      <c r="A3356" s="41" t="str">
        <f t="shared" si="1572"/>
        <v/>
      </c>
      <c r="B3356" s="150" t="str">
        <f>IF(ISNUMBER(A3356),INDEX('MetaTrader Import'!$H$13:$J$5893,TRUNC(((A3356-$A$39+1)-1)/3)+1,MOD((A3356-$A$39+1)-1,3)+1),"")</f>
        <v/>
      </c>
      <c r="C3356" s="43" t="str">
        <f t="shared" si="1573"/>
        <v/>
      </c>
      <c r="D3356" s="43" t="str">
        <f t="shared" ca="1" si="1563"/>
        <v/>
      </c>
      <c r="E3356" s="43" t="str">
        <f t="shared" si="1574"/>
        <v/>
      </c>
      <c r="F3356" s="43" t="str">
        <f t="shared" si="1575"/>
        <v/>
      </c>
      <c r="G3356" s="43" t="str">
        <f>IF(A3356&lt;&gt;"",IF(A3356&lt;Data!$G$11*0.25,$C$13/$G$32,IF(A3356&gt;Data!$G$11*0.25,$C$13,$C$13*10)),"")</f>
        <v/>
      </c>
      <c r="H3356" s="43" t="str">
        <f>IF(A3356&lt;&gt;"",IF(Data!$G$9="constant",$C$13,IF(Data!$G$9="squeeze",G3356,F3356)),"")</f>
        <v/>
      </c>
      <c r="I3356" s="38" t="str">
        <f ca="1">IF(ISNUMBER(A3356),NORMINV(RAND(),0,IF(AND(Data!$G$9="squeeze",A3356&lt;Data!$G$11*0.25),$H$32,1)*$C$30*$C$13)*($C$14*$C$12),"")</f>
        <v/>
      </c>
      <c r="J3356" s="42" t="str">
        <f ca="1">IFERROR(IF(Data!$C$6="Real",B3356,I3356+J3355+($C$14*$C$12)*(NORMINV(RAND(),$C$15,CHOOSE($G$13,$C$13,F3356,G3356)))),"")</f>
        <v/>
      </c>
      <c r="K3356" s="88" t="str">
        <f>IF(ISNUMBER(A3356), IF($G$16="fixed",$G$17,MIN(H3356*Data!$C$7*$C$16*0.5,$C$17*Data!$C$7))*$C$12,"")</f>
        <v/>
      </c>
      <c r="L3356" s="42" t="str">
        <f t="shared" ca="1" si="1590"/>
        <v/>
      </c>
      <c r="M3356" s="44" t="str">
        <f t="shared" ca="1" si="1591"/>
        <v/>
      </c>
      <c r="N3356" s="44" t="str">
        <f t="shared" ca="1" si="1592"/>
        <v/>
      </c>
      <c r="O3356" s="108" t="str">
        <f t="shared" si="1576"/>
        <v/>
      </c>
      <c r="P3356" s="102" t="str">
        <f t="shared" si="1577"/>
        <v/>
      </c>
      <c r="Q3356" s="102" t="str">
        <f t="shared" si="1578"/>
        <v/>
      </c>
      <c r="R3356" s="120" t="str">
        <f t="shared" si="1579"/>
        <v/>
      </c>
      <c r="S3356" s="54" t="str">
        <f t="shared" si="1580"/>
        <v/>
      </c>
      <c r="T3356" s="5" t="str">
        <f t="shared" si="1581"/>
        <v/>
      </c>
      <c r="U3356" s="152" t="str">
        <f t="shared" si="1564"/>
        <v/>
      </c>
      <c r="V3356" s="152" t="str">
        <f t="shared" si="1565"/>
        <v/>
      </c>
      <c r="W3356" s="153" t="str">
        <f t="shared" si="1566"/>
        <v/>
      </c>
      <c r="X3356" s="153" t="str">
        <f t="shared" si="1567"/>
        <v/>
      </c>
      <c r="Y3356" s="153" t="str">
        <f t="shared" si="1568"/>
        <v/>
      </c>
      <c r="Z3356" s="153" t="str">
        <f t="shared" si="1569"/>
        <v/>
      </c>
      <c r="AA3356" s="152" t="str">
        <f t="shared" si="1570"/>
        <v/>
      </c>
      <c r="AB3356" s="152" t="str">
        <f t="shared" si="1571"/>
        <v/>
      </c>
      <c r="AC3356" s="154" t="str">
        <f t="shared" si="1582"/>
        <v/>
      </c>
      <c r="AD3356" s="154" t="str">
        <f t="shared" si="1583"/>
        <v/>
      </c>
      <c r="AE3356" s="3" t="str">
        <f t="shared" si="1584"/>
        <v/>
      </c>
      <c r="AF3356" s="3" t="str">
        <f t="shared" si="1585"/>
        <v/>
      </c>
      <c r="AG3356" s="3" t="str">
        <f t="shared" si="1586"/>
        <v/>
      </c>
      <c r="AH3356" s="4" t="str">
        <f t="shared" si="1587"/>
        <v/>
      </c>
      <c r="AI3356" s="75" t="str">
        <f t="shared" si="1588"/>
        <v/>
      </c>
      <c r="AJ3356" s="75" t="str">
        <f t="shared" si="1589"/>
        <v/>
      </c>
    </row>
    <row r="3357" spans="1:36">
      <c r="A3357" s="41" t="str">
        <f t="shared" si="1572"/>
        <v/>
      </c>
      <c r="B3357" s="150" t="str">
        <f>IF(ISNUMBER(A3357),INDEX('MetaTrader Import'!$H$13:$J$5893,TRUNC(((A3357-$A$39+1)-1)/3)+1,MOD((A3357-$A$39+1)-1,3)+1),"")</f>
        <v/>
      </c>
      <c r="C3357" s="43" t="str">
        <f t="shared" si="1573"/>
        <v/>
      </c>
      <c r="D3357" s="43" t="str">
        <f t="shared" ca="1" si="1563"/>
        <v/>
      </c>
      <c r="E3357" s="43" t="str">
        <f t="shared" si="1574"/>
        <v/>
      </c>
      <c r="F3357" s="43" t="str">
        <f t="shared" si="1575"/>
        <v/>
      </c>
      <c r="G3357" s="43" t="str">
        <f>IF(A3357&lt;&gt;"",IF(A3357&lt;Data!$G$11*0.25,$C$13/$G$32,IF(A3357&gt;Data!$G$11*0.25,$C$13,$C$13*10)),"")</f>
        <v/>
      </c>
      <c r="H3357" s="43" t="str">
        <f>IF(A3357&lt;&gt;"",IF(Data!$G$9="constant",$C$13,IF(Data!$G$9="squeeze",G3357,F3357)),"")</f>
        <v/>
      </c>
      <c r="I3357" s="38" t="str">
        <f ca="1">IF(ISNUMBER(A3357),NORMINV(RAND(),0,IF(AND(Data!$G$9="squeeze",A3357&lt;Data!$G$11*0.25),$H$32,1)*$C$30*$C$13)*($C$14*$C$12),"")</f>
        <v/>
      </c>
      <c r="J3357" s="42" t="str">
        <f ca="1">IFERROR(IF(Data!$C$6="Real",B3357,I3357+J3356+($C$14*$C$12)*(NORMINV(RAND(),$C$15,CHOOSE($G$13,$C$13,F3357,G3357)))),"")</f>
        <v/>
      </c>
      <c r="K3357" s="88" t="str">
        <f>IF(ISNUMBER(A3357), IF($G$16="fixed",$G$17,MIN(H3357*Data!$C$7*$C$16*0.5,$C$17*Data!$C$7))*$C$12,"")</f>
        <v/>
      </c>
      <c r="L3357" s="42" t="str">
        <f t="shared" ca="1" si="1590"/>
        <v/>
      </c>
      <c r="M3357" s="44" t="str">
        <f t="shared" ca="1" si="1591"/>
        <v/>
      </c>
      <c r="N3357" s="44" t="str">
        <f t="shared" ca="1" si="1592"/>
        <v/>
      </c>
      <c r="O3357" s="108" t="str">
        <f t="shared" si="1576"/>
        <v/>
      </c>
      <c r="P3357" s="102" t="str">
        <f t="shared" si="1577"/>
        <v/>
      </c>
      <c r="Q3357" s="102" t="str">
        <f t="shared" si="1578"/>
        <v/>
      </c>
      <c r="R3357" s="120" t="str">
        <f t="shared" si="1579"/>
        <v/>
      </c>
      <c r="S3357" s="54" t="str">
        <f t="shared" si="1580"/>
        <v/>
      </c>
      <c r="T3357" s="5" t="str">
        <f t="shared" si="1581"/>
        <v/>
      </c>
      <c r="U3357" s="152" t="str">
        <f t="shared" si="1564"/>
        <v/>
      </c>
      <c r="V3357" s="152" t="str">
        <f t="shared" si="1565"/>
        <v/>
      </c>
      <c r="W3357" s="153" t="str">
        <f t="shared" si="1566"/>
        <v/>
      </c>
      <c r="X3357" s="153" t="str">
        <f t="shared" si="1567"/>
        <v/>
      </c>
      <c r="Y3357" s="153" t="str">
        <f t="shared" si="1568"/>
        <v/>
      </c>
      <c r="Z3357" s="153" t="str">
        <f t="shared" si="1569"/>
        <v/>
      </c>
      <c r="AA3357" s="152" t="str">
        <f t="shared" si="1570"/>
        <v/>
      </c>
      <c r="AB3357" s="152" t="str">
        <f t="shared" si="1571"/>
        <v/>
      </c>
      <c r="AC3357" s="154" t="str">
        <f t="shared" si="1582"/>
        <v/>
      </c>
      <c r="AD3357" s="154" t="str">
        <f t="shared" si="1583"/>
        <v/>
      </c>
      <c r="AE3357" s="3" t="str">
        <f t="shared" si="1584"/>
        <v/>
      </c>
      <c r="AF3357" s="3" t="str">
        <f t="shared" si="1585"/>
        <v/>
      </c>
      <c r="AG3357" s="3" t="str">
        <f t="shared" si="1586"/>
        <v/>
      </c>
      <c r="AH3357" s="4" t="str">
        <f t="shared" si="1587"/>
        <v/>
      </c>
      <c r="AI3357" s="75" t="str">
        <f t="shared" si="1588"/>
        <v/>
      </c>
      <c r="AJ3357" s="75" t="str">
        <f t="shared" si="1589"/>
        <v/>
      </c>
    </row>
    <row r="3358" spans="1:36">
      <c r="A3358" s="41" t="str">
        <f t="shared" si="1572"/>
        <v/>
      </c>
      <c r="B3358" s="150" t="str">
        <f>IF(ISNUMBER(A3358),INDEX('MetaTrader Import'!$H$13:$J$5893,TRUNC(((A3358-$A$39+1)-1)/3)+1,MOD((A3358-$A$39+1)-1,3)+1),"")</f>
        <v/>
      </c>
      <c r="C3358" s="43" t="str">
        <f t="shared" si="1573"/>
        <v/>
      </c>
      <c r="D3358" s="43" t="str">
        <f t="shared" ca="1" si="1563"/>
        <v/>
      </c>
      <c r="E3358" s="43" t="str">
        <f t="shared" si="1574"/>
        <v/>
      </c>
      <c r="F3358" s="43" t="str">
        <f t="shared" si="1575"/>
        <v/>
      </c>
      <c r="G3358" s="43" t="str">
        <f>IF(A3358&lt;&gt;"",IF(A3358&lt;Data!$G$11*0.25,$C$13/$G$32,IF(A3358&gt;Data!$G$11*0.25,$C$13,$C$13*10)),"")</f>
        <v/>
      </c>
      <c r="H3358" s="43" t="str">
        <f>IF(A3358&lt;&gt;"",IF(Data!$G$9="constant",$C$13,IF(Data!$G$9="squeeze",G3358,F3358)),"")</f>
        <v/>
      </c>
      <c r="I3358" s="38" t="str">
        <f ca="1">IF(ISNUMBER(A3358),NORMINV(RAND(),0,IF(AND(Data!$G$9="squeeze",A3358&lt;Data!$G$11*0.25),$H$32,1)*$C$30*$C$13)*($C$14*$C$12),"")</f>
        <v/>
      </c>
      <c r="J3358" s="42" t="str">
        <f ca="1">IFERROR(IF(Data!$C$6="Real",B3358,I3358+J3357+($C$14*$C$12)*(NORMINV(RAND(),$C$15,CHOOSE($G$13,$C$13,F3358,G3358)))),"")</f>
        <v/>
      </c>
      <c r="K3358" s="88" t="str">
        <f>IF(ISNUMBER(A3358), IF($G$16="fixed",$G$17,MIN(H3358*Data!$C$7*$C$16*0.5,$C$17*Data!$C$7))*$C$12,"")</f>
        <v/>
      </c>
      <c r="L3358" s="42" t="str">
        <f t="shared" ca="1" si="1590"/>
        <v/>
      </c>
      <c r="M3358" s="44" t="str">
        <f t="shared" ca="1" si="1591"/>
        <v/>
      </c>
      <c r="N3358" s="44" t="str">
        <f t="shared" ca="1" si="1592"/>
        <v/>
      </c>
      <c r="O3358" s="108" t="str">
        <f t="shared" si="1576"/>
        <v/>
      </c>
      <c r="P3358" s="102" t="str">
        <f t="shared" si="1577"/>
        <v/>
      </c>
      <c r="Q3358" s="102" t="str">
        <f t="shared" si="1578"/>
        <v/>
      </c>
      <c r="R3358" s="120" t="str">
        <f t="shared" si="1579"/>
        <v/>
      </c>
      <c r="S3358" s="54" t="str">
        <f t="shared" si="1580"/>
        <v/>
      </c>
      <c r="T3358" s="5" t="str">
        <f t="shared" si="1581"/>
        <v/>
      </c>
      <c r="U3358" s="152" t="str">
        <f t="shared" si="1564"/>
        <v/>
      </c>
      <c r="V3358" s="152" t="str">
        <f t="shared" si="1565"/>
        <v/>
      </c>
      <c r="W3358" s="153" t="str">
        <f t="shared" si="1566"/>
        <v/>
      </c>
      <c r="X3358" s="153" t="str">
        <f t="shared" si="1567"/>
        <v/>
      </c>
      <c r="Y3358" s="153" t="str">
        <f t="shared" si="1568"/>
        <v/>
      </c>
      <c r="Z3358" s="153" t="str">
        <f t="shared" si="1569"/>
        <v/>
      </c>
      <c r="AA3358" s="152" t="str">
        <f t="shared" si="1570"/>
        <v/>
      </c>
      <c r="AB3358" s="152" t="str">
        <f t="shared" si="1571"/>
        <v/>
      </c>
      <c r="AC3358" s="154" t="str">
        <f t="shared" si="1582"/>
        <v/>
      </c>
      <c r="AD3358" s="154" t="str">
        <f t="shared" si="1583"/>
        <v/>
      </c>
      <c r="AE3358" s="3" t="str">
        <f t="shared" si="1584"/>
        <v/>
      </c>
      <c r="AF3358" s="3" t="str">
        <f t="shared" si="1585"/>
        <v/>
      </c>
      <c r="AG3358" s="3" t="str">
        <f t="shared" si="1586"/>
        <v/>
      </c>
      <c r="AH3358" s="4" t="str">
        <f t="shared" si="1587"/>
        <v/>
      </c>
      <c r="AI3358" s="75" t="str">
        <f t="shared" si="1588"/>
        <v/>
      </c>
      <c r="AJ3358" s="75" t="str">
        <f t="shared" si="1589"/>
        <v/>
      </c>
    </row>
    <row r="3359" spans="1:36">
      <c r="A3359" s="41" t="str">
        <f t="shared" si="1572"/>
        <v/>
      </c>
      <c r="B3359" s="150" t="str">
        <f>IF(ISNUMBER(A3359),INDEX('MetaTrader Import'!$H$13:$J$5893,TRUNC(((A3359-$A$39+1)-1)/3)+1,MOD((A3359-$A$39+1)-1,3)+1),"")</f>
        <v/>
      </c>
      <c r="C3359" s="43" t="str">
        <f t="shared" si="1573"/>
        <v/>
      </c>
      <c r="D3359" s="43" t="str">
        <f t="shared" ca="1" si="1563"/>
        <v/>
      </c>
      <c r="E3359" s="43" t="str">
        <f t="shared" si="1574"/>
        <v/>
      </c>
      <c r="F3359" s="43" t="str">
        <f t="shared" si="1575"/>
        <v/>
      </c>
      <c r="G3359" s="43" t="str">
        <f>IF(A3359&lt;&gt;"",IF(A3359&lt;Data!$G$11*0.25,$C$13/$G$32,IF(A3359&gt;Data!$G$11*0.25,$C$13,$C$13*10)),"")</f>
        <v/>
      </c>
      <c r="H3359" s="43" t="str">
        <f>IF(A3359&lt;&gt;"",IF(Data!$G$9="constant",$C$13,IF(Data!$G$9="squeeze",G3359,F3359)),"")</f>
        <v/>
      </c>
      <c r="I3359" s="38" t="str">
        <f ca="1">IF(ISNUMBER(A3359),NORMINV(RAND(),0,IF(AND(Data!$G$9="squeeze",A3359&lt;Data!$G$11*0.25),$H$32,1)*$C$30*$C$13)*($C$14*$C$12),"")</f>
        <v/>
      </c>
      <c r="J3359" s="42" t="str">
        <f ca="1">IFERROR(IF(Data!$C$6="Real",B3359,I3359+J3358+($C$14*$C$12)*(NORMINV(RAND(),$C$15,CHOOSE($G$13,$C$13,F3359,G3359)))),"")</f>
        <v/>
      </c>
      <c r="K3359" s="88" t="str">
        <f>IF(ISNUMBER(A3359), IF($G$16="fixed",$G$17,MIN(H3359*Data!$C$7*$C$16*0.5,$C$17*Data!$C$7))*$C$12,"")</f>
        <v/>
      </c>
      <c r="L3359" s="42" t="str">
        <f t="shared" ca="1" si="1590"/>
        <v/>
      </c>
      <c r="M3359" s="44" t="str">
        <f t="shared" ca="1" si="1591"/>
        <v/>
      </c>
      <c r="N3359" s="44" t="str">
        <f t="shared" ca="1" si="1592"/>
        <v/>
      </c>
      <c r="O3359" s="108" t="str">
        <f t="shared" si="1576"/>
        <v/>
      </c>
      <c r="P3359" s="102" t="str">
        <f t="shared" si="1577"/>
        <v/>
      </c>
      <c r="Q3359" s="102" t="str">
        <f t="shared" si="1578"/>
        <v/>
      </c>
      <c r="R3359" s="120" t="str">
        <f t="shared" si="1579"/>
        <v/>
      </c>
      <c r="S3359" s="54" t="str">
        <f t="shared" si="1580"/>
        <v/>
      </c>
      <c r="T3359" s="5" t="str">
        <f t="shared" si="1581"/>
        <v/>
      </c>
      <c r="U3359" s="152" t="str">
        <f t="shared" si="1564"/>
        <v/>
      </c>
      <c r="V3359" s="152" t="str">
        <f t="shared" si="1565"/>
        <v/>
      </c>
      <c r="W3359" s="153" t="str">
        <f t="shared" si="1566"/>
        <v/>
      </c>
      <c r="X3359" s="153" t="str">
        <f t="shared" si="1567"/>
        <v/>
      </c>
      <c r="Y3359" s="153" t="str">
        <f t="shared" si="1568"/>
        <v/>
      </c>
      <c r="Z3359" s="153" t="str">
        <f t="shared" si="1569"/>
        <v/>
      </c>
      <c r="AA3359" s="152" t="str">
        <f t="shared" si="1570"/>
        <v/>
      </c>
      <c r="AB3359" s="152" t="str">
        <f t="shared" si="1571"/>
        <v/>
      </c>
      <c r="AC3359" s="154" t="str">
        <f t="shared" si="1582"/>
        <v/>
      </c>
      <c r="AD3359" s="154" t="str">
        <f t="shared" si="1583"/>
        <v/>
      </c>
      <c r="AE3359" s="3" t="str">
        <f t="shared" si="1584"/>
        <v/>
      </c>
      <c r="AF3359" s="3" t="str">
        <f t="shared" si="1585"/>
        <v/>
      </c>
      <c r="AG3359" s="3" t="str">
        <f t="shared" si="1586"/>
        <v/>
      </c>
      <c r="AH3359" s="4" t="str">
        <f t="shared" si="1587"/>
        <v/>
      </c>
      <c r="AI3359" s="75" t="str">
        <f t="shared" si="1588"/>
        <v/>
      </c>
      <c r="AJ3359" s="75" t="str">
        <f t="shared" si="1589"/>
        <v/>
      </c>
    </row>
    <row r="3360" spans="1:36">
      <c r="A3360" s="41" t="str">
        <f t="shared" si="1572"/>
        <v/>
      </c>
      <c r="B3360" s="150" t="str">
        <f>IF(ISNUMBER(A3360),INDEX('MetaTrader Import'!$H$13:$J$5893,TRUNC(((A3360-$A$39+1)-1)/3)+1,MOD((A3360-$A$39+1)-1,3)+1),"")</f>
        <v/>
      </c>
      <c r="C3360" s="43" t="str">
        <f t="shared" si="1573"/>
        <v/>
      </c>
      <c r="D3360" s="43" t="str">
        <f t="shared" ca="1" si="1563"/>
        <v/>
      </c>
      <c r="E3360" s="43" t="str">
        <f t="shared" si="1574"/>
        <v/>
      </c>
      <c r="F3360" s="43" t="str">
        <f t="shared" si="1575"/>
        <v/>
      </c>
      <c r="G3360" s="43" t="str">
        <f>IF(A3360&lt;&gt;"",IF(A3360&lt;Data!$G$11*0.25,$C$13/$G$32,IF(A3360&gt;Data!$G$11*0.25,$C$13,$C$13*10)),"")</f>
        <v/>
      </c>
      <c r="H3360" s="43" t="str">
        <f>IF(A3360&lt;&gt;"",IF(Data!$G$9="constant",$C$13,IF(Data!$G$9="squeeze",G3360,F3360)),"")</f>
        <v/>
      </c>
      <c r="I3360" s="38" t="str">
        <f ca="1">IF(ISNUMBER(A3360),NORMINV(RAND(),0,IF(AND(Data!$G$9="squeeze",A3360&lt;Data!$G$11*0.25),$H$32,1)*$C$30*$C$13)*($C$14*$C$12),"")</f>
        <v/>
      </c>
      <c r="J3360" s="42" t="str">
        <f ca="1">IFERROR(IF(Data!$C$6="Real",B3360,I3360+J3359+($C$14*$C$12)*(NORMINV(RAND(),$C$15,CHOOSE($G$13,$C$13,F3360,G3360)))),"")</f>
        <v/>
      </c>
      <c r="K3360" s="88" t="str">
        <f>IF(ISNUMBER(A3360), IF($G$16="fixed",$G$17,MIN(H3360*Data!$C$7*$C$16*0.5,$C$17*Data!$C$7))*$C$12,"")</f>
        <v/>
      </c>
      <c r="L3360" s="42" t="str">
        <f t="shared" ca="1" si="1590"/>
        <v/>
      </c>
      <c r="M3360" s="44" t="str">
        <f t="shared" ca="1" si="1591"/>
        <v/>
      </c>
      <c r="N3360" s="44" t="str">
        <f t="shared" ca="1" si="1592"/>
        <v/>
      </c>
      <c r="O3360" s="108" t="str">
        <f t="shared" si="1576"/>
        <v/>
      </c>
      <c r="P3360" s="102" t="str">
        <f t="shared" si="1577"/>
        <v/>
      </c>
      <c r="Q3360" s="102" t="str">
        <f t="shared" si="1578"/>
        <v/>
      </c>
      <c r="R3360" s="120" t="str">
        <f t="shared" si="1579"/>
        <v/>
      </c>
      <c r="S3360" s="54" t="str">
        <f t="shared" si="1580"/>
        <v/>
      </c>
      <c r="T3360" s="5" t="str">
        <f t="shared" si="1581"/>
        <v/>
      </c>
      <c r="U3360" s="152" t="str">
        <f t="shared" si="1564"/>
        <v/>
      </c>
      <c r="V3360" s="152" t="str">
        <f t="shared" si="1565"/>
        <v/>
      </c>
      <c r="W3360" s="153" t="str">
        <f t="shared" si="1566"/>
        <v/>
      </c>
      <c r="X3360" s="153" t="str">
        <f t="shared" si="1567"/>
        <v/>
      </c>
      <c r="Y3360" s="153" t="str">
        <f t="shared" si="1568"/>
        <v/>
      </c>
      <c r="Z3360" s="153" t="str">
        <f t="shared" si="1569"/>
        <v/>
      </c>
      <c r="AA3360" s="152" t="str">
        <f t="shared" si="1570"/>
        <v/>
      </c>
      <c r="AB3360" s="152" t="str">
        <f t="shared" si="1571"/>
        <v/>
      </c>
      <c r="AC3360" s="154" t="str">
        <f t="shared" si="1582"/>
        <v/>
      </c>
      <c r="AD3360" s="154" t="str">
        <f t="shared" si="1583"/>
        <v/>
      </c>
      <c r="AE3360" s="3" t="str">
        <f t="shared" si="1584"/>
        <v/>
      </c>
      <c r="AF3360" s="3" t="str">
        <f t="shared" si="1585"/>
        <v/>
      </c>
      <c r="AG3360" s="3" t="str">
        <f t="shared" si="1586"/>
        <v/>
      </c>
      <c r="AH3360" s="4" t="str">
        <f t="shared" si="1587"/>
        <v/>
      </c>
      <c r="AI3360" s="75" t="str">
        <f t="shared" si="1588"/>
        <v/>
      </c>
      <c r="AJ3360" s="75" t="str">
        <f t="shared" si="1589"/>
        <v/>
      </c>
    </row>
    <row r="3361" spans="1:36">
      <c r="A3361" s="41" t="str">
        <f t="shared" si="1572"/>
        <v/>
      </c>
      <c r="B3361" s="150" t="str">
        <f>IF(ISNUMBER(A3361),INDEX('MetaTrader Import'!$H$13:$J$5893,TRUNC(((A3361-$A$39+1)-1)/3)+1,MOD((A3361-$A$39+1)-1,3)+1),"")</f>
        <v/>
      </c>
      <c r="C3361" s="43" t="str">
        <f t="shared" si="1573"/>
        <v/>
      </c>
      <c r="D3361" s="43" t="str">
        <f t="shared" ca="1" si="1563"/>
        <v/>
      </c>
      <c r="E3361" s="43" t="str">
        <f t="shared" si="1574"/>
        <v/>
      </c>
      <c r="F3361" s="43" t="str">
        <f t="shared" si="1575"/>
        <v/>
      </c>
      <c r="G3361" s="43" t="str">
        <f>IF(A3361&lt;&gt;"",IF(A3361&lt;Data!$G$11*0.25,$C$13/$G$32,IF(A3361&gt;Data!$G$11*0.25,$C$13,$C$13*10)),"")</f>
        <v/>
      </c>
      <c r="H3361" s="43" t="str">
        <f>IF(A3361&lt;&gt;"",IF(Data!$G$9="constant",$C$13,IF(Data!$G$9="squeeze",G3361,F3361)),"")</f>
        <v/>
      </c>
      <c r="I3361" s="38" t="str">
        <f ca="1">IF(ISNUMBER(A3361),NORMINV(RAND(),0,IF(AND(Data!$G$9="squeeze",A3361&lt;Data!$G$11*0.25),$H$32,1)*$C$30*$C$13)*($C$14*$C$12),"")</f>
        <v/>
      </c>
      <c r="J3361" s="42" t="str">
        <f ca="1">IFERROR(IF(Data!$C$6="Real",B3361,I3361+J3360+($C$14*$C$12)*(NORMINV(RAND(),$C$15,CHOOSE($G$13,$C$13,F3361,G3361)))),"")</f>
        <v/>
      </c>
      <c r="K3361" s="88" t="str">
        <f>IF(ISNUMBER(A3361), IF($G$16="fixed",$G$17,MIN(H3361*Data!$C$7*$C$16*0.5,$C$17*Data!$C$7))*$C$12,"")</f>
        <v/>
      </c>
      <c r="L3361" s="42" t="str">
        <f t="shared" ca="1" si="1590"/>
        <v/>
      </c>
      <c r="M3361" s="44" t="str">
        <f t="shared" ca="1" si="1591"/>
        <v/>
      </c>
      <c r="N3361" s="44" t="str">
        <f t="shared" ca="1" si="1592"/>
        <v/>
      </c>
      <c r="O3361" s="108" t="str">
        <f t="shared" si="1576"/>
        <v/>
      </c>
      <c r="P3361" s="102" t="str">
        <f t="shared" si="1577"/>
        <v/>
      </c>
      <c r="Q3361" s="102" t="str">
        <f t="shared" si="1578"/>
        <v/>
      </c>
      <c r="R3361" s="120" t="str">
        <f t="shared" si="1579"/>
        <v/>
      </c>
      <c r="S3361" s="54" t="str">
        <f t="shared" si="1580"/>
        <v/>
      </c>
      <c r="T3361" s="5" t="str">
        <f t="shared" si="1581"/>
        <v/>
      </c>
      <c r="U3361" s="152" t="str">
        <f t="shared" si="1564"/>
        <v/>
      </c>
      <c r="V3361" s="152" t="str">
        <f t="shared" si="1565"/>
        <v/>
      </c>
      <c r="W3361" s="153" t="str">
        <f t="shared" si="1566"/>
        <v/>
      </c>
      <c r="X3361" s="153" t="str">
        <f t="shared" si="1567"/>
        <v/>
      </c>
      <c r="Y3361" s="153" t="str">
        <f t="shared" si="1568"/>
        <v/>
      </c>
      <c r="Z3361" s="153" t="str">
        <f t="shared" si="1569"/>
        <v/>
      </c>
      <c r="AA3361" s="152" t="str">
        <f t="shared" si="1570"/>
        <v/>
      </c>
      <c r="AB3361" s="152" t="str">
        <f t="shared" si="1571"/>
        <v/>
      </c>
      <c r="AC3361" s="154" t="str">
        <f t="shared" si="1582"/>
        <v/>
      </c>
      <c r="AD3361" s="154" t="str">
        <f t="shared" si="1583"/>
        <v/>
      </c>
      <c r="AE3361" s="3" t="str">
        <f t="shared" si="1584"/>
        <v/>
      </c>
      <c r="AF3361" s="3" t="str">
        <f t="shared" si="1585"/>
        <v/>
      </c>
      <c r="AG3361" s="3" t="str">
        <f t="shared" si="1586"/>
        <v/>
      </c>
      <c r="AH3361" s="4" t="str">
        <f t="shared" si="1587"/>
        <v/>
      </c>
      <c r="AI3361" s="75" t="str">
        <f t="shared" si="1588"/>
        <v/>
      </c>
      <c r="AJ3361" s="75" t="str">
        <f t="shared" si="1589"/>
        <v/>
      </c>
    </row>
    <row r="3362" spans="1:36">
      <c r="A3362" s="41" t="str">
        <f t="shared" si="1572"/>
        <v/>
      </c>
      <c r="B3362" s="150" t="str">
        <f>IF(ISNUMBER(A3362),INDEX('MetaTrader Import'!$H$13:$J$5893,TRUNC(((A3362-$A$39+1)-1)/3)+1,MOD((A3362-$A$39+1)-1,3)+1),"")</f>
        <v/>
      </c>
      <c r="C3362" s="43" t="str">
        <f t="shared" si="1573"/>
        <v/>
      </c>
      <c r="D3362" s="43" t="str">
        <f t="shared" ca="1" si="1563"/>
        <v/>
      </c>
      <c r="E3362" s="43" t="str">
        <f t="shared" si="1574"/>
        <v/>
      </c>
      <c r="F3362" s="43" t="str">
        <f t="shared" si="1575"/>
        <v/>
      </c>
      <c r="G3362" s="43" t="str">
        <f>IF(A3362&lt;&gt;"",IF(A3362&lt;Data!$G$11*0.25,$C$13/$G$32,IF(A3362&gt;Data!$G$11*0.25,$C$13,$C$13*10)),"")</f>
        <v/>
      </c>
      <c r="H3362" s="43" t="str">
        <f>IF(A3362&lt;&gt;"",IF(Data!$G$9="constant",$C$13,IF(Data!$G$9="squeeze",G3362,F3362)),"")</f>
        <v/>
      </c>
      <c r="I3362" s="38" t="str">
        <f ca="1">IF(ISNUMBER(A3362),NORMINV(RAND(),0,IF(AND(Data!$G$9="squeeze",A3362&lt;Data!$G$11*0.25),$H$32,1)*$C$30*$C$13)*($C$14*$C$12),"")</f>
        <v/>
      </c>
      <c r="J3362" s="42" t="str">
        <f ca="1">IFERROR(IF(Data!$C$6="Real",B3362,I3362+J3361+($C$14*$C$12)*(NORMINV(RAND(),$C$15,CHOOSE($G$13,$C$13,F3362,G3362)))),"")</f>
        <v/>
      </c>
      <c r="K3362" s="88" t="str">
        <f>IF(ISNUMBER(A3362), IF($G$16="fixed",$G$17,MIN(H3362*Data!$C$7*$C$16*0.5,$C$17*Data!$C$7))*$C$12,"")</f>
        <v/>
      </c>
      <c r="L3362" s="42" t="str">
        <f t="shared" ca="1" si="1590"/>
        <v/>
      </c>
      <c r="M3362" s="44" t="str">
        <f t="shared" ca="1" si="1591"/>
        <v/>
      </c>
      <c r="N3362" s="44" t="str">
        <f t="shared" ca="1" si="1592"/>
        <v/>
      </c>
      <c r="O3362" s="108" t="str">
        <f t="shared" si="1576"/>
        <v/>
      </c>
      <c r="P3362" s="102" t="str">
        <f t="shared" si="1577"/>
        <v/>
      </c>
      <c r="Q3362" s="102" t="str">
        <f t="shared" si="1578"/>
        <v/>
      </c>
      <c r="R3362" s="120" t="str">
        <f t="shared" si="1579"/>
        <v/>
      </c>
      <c r="S3362" s="54" t="str">
        <f t="shared" si="1580"/>
        <v/>
      </c>
      <c r="T3362" s="5" t="str">
        <f t="shared" si="1581"/>
        <v/>
      </c>
      <c r="U3362" s="152" t="str">
        <f t="shared" si="1564"/>
        <v/>
      </c>
      <c r="V3362" s="152" t="str">
        <f t="shared" si="1565"/>
        <v/>
      </c>
      <c r="W3362" s="153" t="str">
        <f t="shared" si="1566"/>
        <v/>
      </c>
      <c r="X3362" s="153" t="str">
        <f t="shared" si="1567"/>
        <v/>
      </c>
      <c r="Y3362" s="153" t="str">
        <f t="shared" si="1568"/>
        <v/>
      </c>
      <c r="Z3362" s="153" t="str">
        <f t="shared" si="1569"/>
        <v/>
      </c>
      <c r="AA3362" s="152" t="str">
        <f t="shared" si="1570"/>
        <v/>
      </c>
      <c r="AB3362" s="152" t="str">
        <f t="shared" si="1571"/>
        <v/>
      </c>
      <c r="AC3362" s="154" t="str">
        <f t="shared" si="1582"/>
        <v/>
      </c>
      <c r="AD3362" s="154" t="str">
        <f t="shared" si="1583"/>
        <v/>
      </c>
      <c r="AE3362" s="3" t="str">
        <f t="shared" si="1584"/>
        <v/>
      </c>
      <c r="AF3362" s="3" t="str">
        <f t="shared" si="1585"/>
        <v/>
      </c>
      <c r="AG3362" s="3" t="str">
        <f t="shared" si="1586"/>
        <v/>
      </c>
      <c r="AH3362" s="4" t="str">
        <f t="shared" si="1587"/>
        <v/>
      </c>
      <c r="AI3362" s="75" t="str">
        <f t="shared" si="1588"/>
        <v/>
      </c>
      <c r="AJ3362" s="75" t="str">
        <f t="shared" si="1589"/>
        <v/>
      </c>
    </row>
    <row r="3363" spans="1:36">
      <c r="A3363" s="41" t="str">
        <f t="shared" si="1572"/>
        <v/>
      </c>
      <c r="B3363" s="150" t="str">
        <f>IF(ISNUMBER(A3363),INDEX('MetaTrader Import'!$H$13:$J$5893,TRUNC(((A3363-$A$39+1)-1)/3)+1,MOD((A3363-$A$39+1)-1,3)+1),"")</f>
        <v/>
      </c>
      <c r="C3363" s="43" t="str">
        <f t="shared" si="1573"/>
        <v/>
      </c>
      <c r="D3363" s="43" t="str">
        <f t="shared" ca="1" si="1563"/>
        <v/>
      </c>
      <c r="E3363" s="43" t="str">
        <f t="shared" si="1574"/>
        <v/>
      </c>
      <c r="F3363" s="43" t="str">
        <f t="shared" si="1575"/>
        <v/>
      </c>
      <c r="G3363" s="43" t="str">
        <f>IF(A3363&lt;&gt;"",IF(A3363&lt;Data!$G$11*0.25,$C$13/$G$32,IF(A3363&gt;Data!$G$11*0.25,$C$13,$C$13*10)),"")</f>
        <v/>
      </c>
      <c r="H3363" s="43" t="str">
        <f>IF(A3363&lt;&gt;"",IF(Data!$G$9="constant",$C$13,IF(Data!$G$9="squeeze",G3363,F3363)),"")</f>
        <v/>
      </c>
      <c r="I3363" s="38" t="str">
        <f ca="1">IF(ISNUMBER(A3363),NORMINV(RAND(),0,IF(AND(Data!$G$9="squeeze",A3363&lt;Data!$G$11*0.25),$H$32,1)*$C$30*$C$13)*($C$14*$C$12),"")</f>
        <v/>
      </c>
      <c r="J3363" s="42" t="str">
        <f ca="1">IFERROR(IF(Data!$C$6="Real",B3363,I3363+J3362+($C$14*$C$12)*(NORMINV(RAND(),$C$15,CHOOSE($G$13,$C$13,F3363,G3363)))),"")</f>
        <v/>
      </c>
      <c r="K3363" s="88" t="str">
        <f>IF(ISNUMBER(A3363), IF($G$16="fixed",$G$17,MIN(H3363*Data!$C$7*$C$16*0.5,$C$17*Data!$C$7))*$C$12,"")</f>
        <v/>
      </c>
      <c r="L3363" s="42" t="str">
        <f t="shared" ca="1" si="1590"/>
        <v/>
      </c>
      <c r="M3363" s="44" t="str">
        <f t="shared" ca="1" si="1591"/>
        <v/>
      </c>
      <c r="N3363" s="44" t="str">
        <f t="shared" ca="1" si="1592"/>
        <v/>
      </c>
      <c r="O3363" s="108" t="str">
        <f t="shared" si="1576"/>
        <v/>
      </c>
      <c r="P3363" s="102" t="str">
        <f t="shared" si="1577"/>
        <v/>
      </c>
      <c r="Q3363" s="102" t="str">
        <f t="shared" si="1578"/>
        <v/>
      </c>
      <c r="R3363" s="120" t="str">
        <f t="shared" si="1579"/>
        <v/>
      </c>
      <c r="S3363" s="54" t="str">
        <f t="shared" si="1580"/>
        <v/>
      </c>
      <c r="T3363" s="5" t="str">
        <f t="shared" si="1581"/>
        <v/>
      </c>
      <c r="U3363" s="152" t="str">
        <f t="shared" si="1564"/>
        <v/>
      </c>
      <c r="V3363" s="152" t="str">
        <f t="shared" si="1565"/>
        <v/>
      </c>
      <c r="W3363" s="153" t="str">
        <f t="shared" si="1566"/>
        <v/>
      </c>
      <c r="X3363" s="153" t="str">
        <f t="shared" si="1567"/>
        <v/>
      </c>
      <c r="Y3363" s="153" t="str">
        <f t="shared" si="1568"/>
        <v/>
      </c>
      <c r="Z3363" s="153" t="str">
        <f t="shared" si="1569"/>
        <v/>
      </c>
      <c r="AA3363" s="152" t="str">
        <f t="shared" si="1570"/>
        <v/>
      </c>
      <c r="AB3363" s="152" t="str">
        <f t="shared" si="1571"/>
        <v/>
      </c>
      <c r="AC3363" s="154" t="str">
        <f t="shared" si="1582"/>
        <v/>
      </c>
      <c r="AD3363" s="154" t="str">
        <f t="shared" si="1583"/>
        <v/>
      </c>
      <c r="AE3363" s="3" t="str">
        <f t="shared" si="1584"/>
        <v/>
      </c>
      <c r="AF3363" s="3" t="str">
        <f t="shared" si="1585"/>
        <v/>
      </c>
      <c r="AG3363" s="3" t="str">
        <f t="shared" si="1586"/>
        <v/>
      </c>
      <c r="AH3363" s="4" t="str">
        <f t="shared" si="1587"/>
        <v/>
      </c>
      <c r="AI3363" s="75" t="str">
        <f t="shared" si="1588"/>
        <v/>
      </c>
      <c r="AJ3363" s="75" t="str">
        <f t="shared" si="1589"/>
        <v/>
      </c>
    </row>
    <row r="3364" spans="1:36">
      <c r="A3364" s="41" t="str">
        <f t="shared" si="1572"/>
        <v/>
      </c>
      <c r="B3364" s="150" t="str">
        <f>IF(ISNUMBER(A3364),INDEX('MetaTrader Import'!$H$13:$J$5893,TRUNC(((A3364-$A$39+1)-1)/3)+1,MOD((A3364-$A$39+1)-1,3)+1),"")</f>
        <v/>
      </c>
      <c r="C3364" s="43" t="str">
        <f t="shared" si="1573"/>
        <v/>
      </c>
      <c r="D3364" s="43" t="str">
        <f t="shared" ca="1" si="1563"/>
        <v/>
      </c>
      <c r="E3364" s="43" t="str">
        <f t="shared" si="1574"/>
        <v/>
      </c>
      <c r="F3364" s="43" t="str">
        <f t="shared" si="1575"/>
        <v/>
      </c>
      <c r="G3364" s="43" t="str">
        <f>IF(A3364&lt;&gt;"",IF(A3364&lt;Data!$G$11*0.25,$C$13/$G$32,IF(A3364&gt;Data!$G$11*0.25,$C$13,$C$13*10)),"")</f>
        <v/>
      </c>
      <c r="H3364" s="43" t="str">
        <f>IF(A3364&lt;&gt;"",IF(Data!$G$9="constant",$C$13,IF(Data!$G$9="squeeze",G3364,F3364)),"")</f>
        <v/>
      </c>
      <c r="I3364" s="38" t="str">
        <f ca="1">IF(ISNUMBER(A3364),NORMINV(RAND(),0,IF(AND(Data!$G$9="squeeze",A3364&lt;Data!$G$11*0.25),$H$32,1)*$C$30*$C$13)*($C$14*$C$12),"")</f>
        <v/>
      </c>
      <c r="J3364" s="42" t="str">
        <f ca="1">IFERROR(IF(Data!$C$6="Real",B3364,I3364+J3363+($C$14*$C$12)*(NORMINV(RAND(),$C$15,CHOOSE($G$13,$C$13,F3364,G3364)))),"")</f>
        <v/>
      </c>
      <c r="K3364" s="88" t="str">
        <f>IF(ISNUMBER(A3364), IF($G$16="fixed",$G$17,MIN(H3364*Data!$C$7*$C$16*0.5,$C$17*Data!$C$7))*$C$12,"")</f>
        <v/>
      </c>
      <c r="L3364" s="42" t="str">
        <f t="shared" ca="1" si="1590"/>
        <v/>
      </c>
      <c r="M3364" s="44" t="str">
        <f t="shared" ca="1" si="1591"/>
        <v/>
      </c>
      <c r="N3364" s="44" t="str">
        <f t="shared" ca="1" si="1592"/>
        <v/>
      </c>
      <c r="O3364" s="108" t="str">
        <f t="shared" si="1576"/>
        <v/>
      </c>
      <c r="P3364" s="102" t="str">
        <f t="shared" si="1577"/>
        <v/>
      </c>
      <c r="Q3364" s="102" t="str">
        <f t="shared" si="1578"/>
        <v/>
      </c>
      <c r="R3364" s="120" t="str">
        <f t="shared" si="1579"/>
        <v/>
      </c>
      <c r="S3364" s="54" t="str">
        <f t="shared" si="1580"/>
        <v/>
      </c>
      <c r="T3364" s="5" t="str">
        <f t="shared" si="1581"/>
        <v/>
      </c>
      <c r="U3364" s="152" t="str">
        <f t="shared" si="1564"/>
        <v/>
      </c>
      <c r="V3364" s="152" t="str">
        <f t="shared" si="1565"/>
        <v/>
      </c>
      <c r="W3364" s="153" t="str">
        <f t="shared" si="1566"/>
        <v/>
      </c>
      <c r="X3364" s="153" t="str">
        <f t="shared" si="1567"/>
        <v/>
      </c>
      <c r="Y3364" s="153" t="str">
        <f t="shared" si="1568"/>
        <v/>
      </c>
      <c r="Z3364" s="153" t="str">
        <f t="shared" si="1569"/>
        <v/>
      </c>
      <c r="AA3364" s="152" t="str">
        <f t="shared" si="1570"/>
        <v/>
      </c>
      <c r="AB3364" s="152" t="str">
        <f t="shared" si="1571"/>
        <v/>
      </c>
      <c r="AC3364" s="154" t="str">
        <f t="shared" si="1582"/>
        <v/>
      </c>
      <c r="AD3364" s="154" t="str">
        <f t="shared" si="1583"/>
        <v/>
      </c>
      <c r="AE3364" s="3" t="str">
        <f t="shared" si="1584"/>
        <v/>
      </c>
      <c r="AF3364" s="3" t="str">
        <f t="shared" si="1585"/>
        <v/>
      </c>
      <c r="AG3364" s="3" t="str">
        <f t="shared" si="1586"/>
        <v/>
      </c>
      <c r="AH3364" s="4" t="str">
        <f t="shared" si="1587"/>
        <v/>
      </c>
      <c r="AI3364" s="75" t="str">
        <f t="shared" si="1588"/>
        <v/>
      </c>
      <c r="AJ3364" s="75" t="str">
        <f t="shared" si="1589"/>
        <v/>
      </c>
    </row>
    <row r="3365" spans="1:36">
      <c r="A3365" s="41" t="str">
        <f t="shared" si="1572"/>
        <v/>
      </c>
      <c r="B3365" s="150" t="str">
        <f>IF(ISNUMBER(A3365),INDEX('MetaTrader Import'!$H$13:$J$5893,TRUNC(((A3365-$A$39+1)-1)/3)+1,MOD((A3365-$A$39+1)-1,3)+1),"")</f>
        <v/>
      </c>
      <c r="C3365" s="43" t="str">
        <f t="shared" si="1573"/>
        <v/>
      </c>
      <c r="D3365" s="43" t="str">
        <f t="shared" ca="1" si="1563"/>
        <v/>
      </c>
      <c r="E3365" s="43" t="str">
        <f t="shared" si="1574"/>
        <v/>
      </c>
      <c r="F3365" s="43" t="str">
        <f t="shared" si="1575"/>
        <v/>
      </c>
      <c r="G3365" s="43" t="str">
        <f>IF(A3365&lt;&gt;"",IF(A3365&lt;Data!$G$11*0.25,$C$13/$G$32,IF(A3365&gt;Data!$G$11*0.25,$C$13,$C$13*10)),"")</f>
        <v/>
      </c>
      <c r="H3365" s="43" t="str">
        <f>IF(A3365&lt;&gt;"",IF(Data!$G$9="constant",$C$13,IF(Data!$G$9="squeeze",G3365,F3365)),"")</f>
        <v/>
      </c>
      <c r="I3365" s="38" t="str">
        <f ca="1">IF(ISNUMBER(A3365),NORMINV(RAND(),0,IF(AND(Data!$G$9="squeeze",A3365&lt;Data!$G$11*0.25),$H$32,1)*$C$30*$C$13)*($C$14*$C$12),"")</f>
        <v/>
      </c>
      <c r="J3365" s="42" t="str">
        <f ca="1">IFERROR(IF(Data!$C$6="Real",B3365,I3365+J3364+($C$14*$C$12)*(NORMINV(RAND(),$C$15,CHOOSE($G$13,$C$13,F3365,G3365)))),"")</f>
        <v/>
      </c>
      <c r="K3365" s="88" t="str">
        <f>IF(ISNUMBER(A3365), IF($G$16="fixed",$G$17,MIN(H3365*Data!$C$7*$C$16*0.5,$C$17*Data!$C$7))*$C$12,"")</f>
        <v/>
      </c>
      <c r="L3365" s="42" t="str">
        <f t="shared" ca="1" si="1590"/>
        <v/>
      </c>
      <c r="M3365" s="44" t="str">
        <f t="shared" ca="1" si="1591"/>
        <v/>
      </c>
      <c r="N3365" s="44" t="str">
        <f t="shared" ca="1" si="1592"/>
        <v/>
      </c>
      <c r="O3365" s="108" t="str">
        <f t="shared" si="1576"/>
        <v/>
      </c>
      <c r="P3365" s="102" t="str">
        <f t="shared" si="1577"/>
        <v/>
      </c>
      <c r="Q3365" s="102" t="str">
        <f t="shared" si="1578"/>
        <v/>
      </c>
      <c r="R3365" s="120" t="str">
        <f t="shared" si="1579"/>
        <v/>
      </c>
      <c r="S3365" s="54" t="str">
        <f t="shared" si="1580"/>
        <v/>
      </c>
      <c r="T3365" s="5" t="str">
        <f t="shared" si="1581"/>
        <v/>
      </c>
      <c r="U3365" s="152" t="str">
        <f t="shared" si="1564"/>
        <v/>
      </c>
      <c r="V3365" s="152" t="str">
        <f t="shared" si="1565"/>
        <v/>
      </c>
      <c r="W3365" s="153" t="str">
        <f t="shared" si="1566"/>
        <v/>
      </c>
      <c r="X3365" s="153" t="str">
        <f t="shared" si="1567"/>
        <v/>
      </c>
      <c r="Y3365" s="153" t="str">
        <f t="shared" si="1568"/>
        <v/>
      </c>
      <c r="Z3365" s="153" t="str">
        <f t="shared" si="1569"/>
        <v/>
      </c>
      <c r="AA3365" s="152" t="str">
        <f t="shared" si="1570"/>
        <v/>
      </c>
      <c r="AB3365" s="152" t="str">
        <f t="shared" si="1571"/>
        <v/>
      </c>
      <c r="AC3365" s="154" t="str">
        <f t="shared" si="1582"/>
        <v/>
      </c>
      <c r="AD3365" s="154" t="str">
        <f t="shared" si="1583"/>
        <v/>
      </c>
      <c r="AE3365" s="3" t="str">
        <f t="shared" si="1584"/>
        <v/>
      </c>
      <c r="AF3365" s="3" t="str">
        <f t="shared" si="1585"/>
        <v/>
      </c>
      <c r="AG3365" s="3" t="str">
        <f t="shared" si="1586"/>
        <v/>
      </c>
      <c r="AH3365" s="4" t="str">
        <f t="shared" si="1587"/>
        <v/>
      </c>
      <c r="AI3365" s="75" t="str">
        <f t="shared" si="1588"/>
        <v/>
      </c>
      <c r="AJ3365" s="75" t="str">
        <f t="shared" si="1589"/>
        <v/>
      </c>
    </row>
    <row r="3366" spans="1:36">
      <c r="A3366" s="41" t="str">
        <f t="shared" si="1572"/>
        <v/>
      </c>
      <c r="B3366" s="150" t="str">
        <f>IF(ISNUMBER(A3366),INDEX('MetaTrader Import'!$H$13:$J$5893,TRUNC(((A3366-$A$39+1)-1)/3)+1,MOD((A3366-$A$39+1)-1,3)+1),"")</f>
        <v/>
      </c>
      <c r="C3366" s="43" t="str">
        <f t="shared" si="1573"/>
        <v/>
      </c>
      <c r="D3366" s="43" t="str">
        <f t="shared" ca="1" si="1563"/>
        <v/>
      </c>
      <c r="E3366" s="43" t="str">
        <f t="shared" si="1574"/>
        <v/>
      </c>
      <c r="F3366" s="43" t="str">
        <f t="shared" si="1575"/>
        <v/>
      </c>
      <c r="G3366" s="43" t="str">
        <f>IF(A3366&lt;&gt;"",IF(A3366&lt;Data!$G$11*0.25,$C$13/$G$32,IF(A3366&gt;Data!$G$11*0.25,$C$13,$C$13*10)),"")</f>
        <v/>
      </c>
      <c r="H3366" s="43" t="str">
        <f>IF(A3366&lt;&gt;"",IF(Data!$G$9="constant",$C$13,IF(Data!$G$9="squeeze",G3366,F3366)),"")</f>
        <v/>
      </c>
      <c r="I3366" s="38" t="str">
        <f ca="1">IF(ISNUMBER(A3366),NORMINV(RAND(),0,IF(AND(Data!$G$9="squeeze",A3366&lt;Data!$G$11*0.25),$H$32,1)*$C$30*$C$13)*($C$14*$C$12),"")</f>
        <v/>
      </c>
      <c r="J3366" s="42" t="str">
        <f ca="1">IFERROR(IF(Data!$C$6="Real",B3366,I3366+J3365+($C$14*$C$12)*(NORMINV(RAND(),$C$15,CHOOSE($G$13,$C$13,F3366,G3366)))),"")</f>
        <v/>
      </c>
      <c r="K3366" s="88" t="str">
        <f>IF(ISNUMBER(A3366), IF($G$16="fixed",$G$17,MIN(H3366*Data!$C$7*$C$16*0.5,$C$17*Data!$C$7))*$C$12,"")</f>
        <v/>
      </c>
      <c r="L3366" s="42" t="str">
        <f t="shared" ca="1" si="1590"/>
        <v/>
      </c>
      <c r="M3366" s="44" t="str">
        <f t="shared" ca="1" si="1591"/>
        <v/>
      </c>
      <c r="N3366" s="44" t="str">
        <f t="shared" ca="1" si="1592"/>
        <v/>
      </c>
      <c r="O3366" s="108" t="str">
        <f t="shared" si="1576"/>
        <v/>
      </c>
      <c r="P3366" s="102" t="str">
        <f t="shared" si="1577"/>
        <v/>
      </c>
      <c r="Q3366" s="102" t="str">
        <f t="shared" si="1578"/>
        <v/>
      </c>
      <c r="R3366" s="120" t="str">
        <f t="shared" si="1579"/>
        <v/>
      </c>
      <c r="S3366" s="54" t="str">
        <f t="shared" si="1580"/>
        <v/>
      </c>
      <c r="T3366" s="5" t="str">
        <f t="shared" si="1581"/>
        <v/>
      </c>
      <c r="U3366" s="152" t="str">
        <f t="shared" si="1564"/>
        <v/>
      </c>
      <c r="V3366" s="152" t="str">
        <f t="shared" si="1565"/>
        <v/>
      </c>
      <c r="W3366" s="153" t="str">
        <f t="shared" si="1566"/>
        <v/>
      </c>
      <c r="X3366" s="153" t="str">
        <f t="shared" si="1567"/>
        <v/>
      </c>
      <c r="Y3366" s="153" t="str">
        <f t="shared" si="1568"/>
        <v/>
      </c>
      <c r="Z3366" s="153" t="str">
        <f t="shared" si="1569"/>
        <v/>
      </c>
      <c r="AA3366" s="152" t="str">
        <f t="shared" si="1570"/>
        <v/>
      </c>
      <c r="AB3366" s="152" t="str">
        <f t="shared" si="1571"/>
        <v/>
      </c>
      <c r="AC3366" s="154" t="str">
        <f t="shared" si="1582"/>
        <v/>
      </c>
      <c r="AD3366" s="154" t="str">
        <f t="shared" si="1583"/>
        <v/>
      </c>
      <c r="AE3366" s="3" t="str">
        <f t="shared" si="1584"/>
        <v/>
      </c>
      <c r="AF3366" s="3" t="str">
        <f t="shared" si="1585"/>
        <v/>
      </c>
      <c r="AG3366" s="3" t="str">
        <f t="shared" si="1586"/>
        <v/>
      </c>
      <c r="AH3366" s="4" t="str">
        <f t="shared" si="1587"/>
        <v/>
      </c>
      <c r="AI3366" s="75" t="str">
        <f t="shared" si="1588"/>
        <v/>
      </c>
      <c r="AJ3366" s="75" t="str">
        <f t="shared" si="1589"/>
        <v/>
      </c>
    </row>
    <row r="3367" spans="1:36">
      <c r="A3367" s="41" t="str">
        <f t="shared" si="1572"/>
        <v/>
      </c>
      <c r="B3367" s="150" t="str">
        <f>IF(ISNUMBER(A3367),INDEX('MetaTrader Import'!$H$13:$J$5893,TRUNC(((A3367-$A$39+1)-1)/3)+1,MOD((A3367-$A$39+1)-1,3)+1),"")</f>
        <v/>
      </c>
      <c r="C3367" s="43" t="str">
        <f t="shared" si="1573"/>
        <v/>
      </c>
      <c r="D3367" s="43" t="str">
        <f t="shared" ca="1" si="1563"/>
        <v/>
      </c>
      <c r="E3367" s="43" t="str">
        <f t="shared" si="1574"/>
        <v/>
      </c>
      <c r="F3367" s="43" t="str">
        <f t="shared" si="1575"/>
        <v/>
      </c>
      <c r="G3367" s="43" t="str">
        <f>IF(A3367&lt;&gt;"",IF(A3367&lt;Data!$G$11*0.25,$C$13/$G$32,IF(A3367&gt;Data!$G$11*0.25,$C$13,$C$13*10)),"")</f>
        <v/>
      </c>
      <c r="H3367" s="43" t="str">
        <f>IF(A3367&lt;&gt;"",IF(Data!$G$9="constant",$C$13,IF(Data!$G$9="squeeze",G3367,F3367)),"")</f>
        <v/>
      </c>
      <c r="I3367" s="38" t="str">
        <f ca="1">IF(ISNUMBER(A3367),NORMINV(RAND(),0,IF(AND(Data!$G$9="squeeze",A3367&lt;Data!$G$11*0.25),$H$32,1)*$C$30*$C$13)*($C$14*$C$12),"")</f>
        <v/>
      </c>
      <c r="J3367" s="42" t="str">
        <f ca="1">IFERROR(IF(Data!$C$6="Real",B3367,I3367+J3366+($C$14*$C$12)*(NORMINV(RAND(),$C$15,CHOOSE($G$13,$C$13,F3367,G3367)))),"")</f>
        <v/>
      </c>
      <c r="K3367" s="88" t="str">
        <f>IF(ISNUMBER(A3367), IF($G$16="fixed",$G$17,MIN(H3367*Data!$C$7*$C$16*0.5,$C$17*Data!$C$7))*$C$12,"")</f>
        <v/>
      </c>
      <c r="L3367" s="42" t="str">
        <f t="shared" ca="1" si="1590"/>
        <v/>
      </c>
      <c r="M3367" s="44" t="str">
        <f t="shared" ca="1" si="1591"/>
        <v/>
      </c>
      <c r="N3367" s="44" t="str">
        <f t="shared" ca="1" si="1592"/>
        <v/>
      </c>
      <c r="O3367" s="108" t="str">
        <f t="shared" si="1576"/>
        <v/>
      </c>
      <c r="P3367" s="102" t="str">
        <f t="shared" si="1577"/>
        <v/>
      </c>
      <c r="Q3367" s="102" t="str">
        <f t="shared" si="1578"/>
        <v/>
      </c>
      <c r="R3367" s="120" t="str">
        <f t="shared" si="1579"/>
        <v/>
      </c>
      <c r="S3367" s="54" t="str">
        <f t="shared" si="1580"/>
        <v/>
      </c>
      <c r="T3367" s="5" t="str">
        <f t="shared" si="1581"/>
        <v/>
      </c>
      <c r="U3367" s="152" t="str">
        <f t="shared" si="1564"/>
        <v/>
      </c>
      <c r="V3367" s="152" t="str">
        <f t="shared" si="1565"/>
        <v/>
      </c>
      <c r="W3367" s="153" t="str">
        <f t="shared" si="1566"/>
        <v/>
      </c>
      <c r="X3367" s="153" t="str">
        <f t="shared" si="1567"/>
        <v/>
      </c>
      <c r="Y3367" s="153" t="str">
        <f t="shared" si="1568"/>
        <v/>
      </c>
      <c r="Z3367" s="153" t="str">
        <f t="shared" si="1569"/>
        <v/>
      </c>
      <c r="AA3367" s="152" t="str">
        <f t="shared" si="1570"/>
        <v/>
      </c>
      <c r="AB3367" s="152" t="str">
        <f t="shared" si="1571"/>
        <v/>
      </c>
      <c r="AC3367" s="154" t="str">
        <f t="shared" si="1582"/>
        <v/>
      </c>
      <c r="AD3367" s="154" t="str">
        <f t="shared" si="1583"/>
        <v/>
      </c>
      <c r="AE3367" s="3" t="str">
        <f t="shared" si="1584"/>
        <v/>
      </c>
      <c r="AF3367" s="3" t="str">
        <f t="shared" si="1585"/>
        <v/>
      </c>
      <c r="AG3367" s="3" t="str">
        <f t="shared" si="1586"/>
        <v/>
      </c>
      <c r="AH3367" s="4" t="str">
        <f t="shared" si="1587"/>
        <v/>
      </c>
      <c r="AI3367" s="75" t="str">
        <f t="shared" si="1588"/>
        <v/>
      </c>
      <c r="AJ3367" s="75" t="str">
        <f t="shared" si="1589"/>
        <v/>
      </c>
    </row>
    <row r="3368" spans="1:36">
      <c r="A3368" s="41" t="str">
        <f t="shared" si="1572"/>
        <v/>
      </c>
      <c r="B3368" s="150" t="str">
        <f>IF(ISNUMBER(A3368),INDEX('MetaTrader Import'!$H$13:$J$5893,TRUNC(((A3368-$A$39+1)-1)/3)+1,MOD((A3368-$A$39+1)-1,3)+1),"")</f>
        <v/>
      </c>
      <c r="C3368" s="43" t="str">
        <f t="shared" si="1573"/>
        <v/>
      </c>
      <c r="D3368" s="43" t="str">
        <f t="shared" ca="1" si="1563"/>
        <v/>
      </c>
      <c r="E3368" s="43" t="str">
        <f t="shared" si="1574"/>
        <v/>
      </c>
      <c r="F3368" s="43" t="str">
        <f t="shared" si="1575"/>
        <v/>
      </c>
      <c r="G3368" s="43" t="str">
        <f>IF(A3368&lt;&gt;"",IF(A3368&lt;Data!$G$11*0.25,$C$13/$G$32,IF(A3368&gt;Data!$G$11*0.25,$C$13,$C$13*10)),"")</f>
        <v/>
      </c>
      <c r="H3368" s="43" t="str">
        <f>IF(A3368&lt;&gt;"",IF(Data!$G$9="constant",$C$13,IF(Data!$G$9="squeeze",G3368,F3368)),"")</f>
        <v/>
      </c>
      <c r="I3368" s="38" t="str">
        <f ca="1">IF(ISNUMBER(A3368),NORMINV(RAND(),0,IF(AND(Data!$G$9="squeeze",A3368&lt;Data!$G$11*0.25),$H$32,1)*$C$30*$C$13)*($C$14*$C$12),"")</f>
        <v/>
      </c>
      <c r="J3368" s="42" t="str">
        <f ca="1">IFERROR(IF(Data!$C$6="Real",B3368,I3368+J3367+($C$14*$C$12)*(NORMINV(RAND(),$C$15,CHOOSE($G$13,$C$13,F3368,G3368)))),"")</f>
        <v/>
      </c>
      <c r="K3368" s="88" t="str">
        <f>IF(ISNUMBER(A3368), IF($G$16="fixed",$G$17,MIN(H3368*Data!$C$7*$C$16*0.5,$C$17*Data!$C$7))*$C$12,"")</f>
        <v/>
      </c>
      <c r="L3368" s="42" t="str">
        <f t="shared" ca="1" si="1590"/>
        <v/>
      </c>
      <c r="M3368" s="44" t="str">
        <f t="shared" ca="1" si="1591"/>
        <v/>
      </c>
      <c r="N3368" s="44" t="str">
        <f t="shared" ca="1" si="1592"/>
        <v/>
      </c>
      <c r="O3368" s="108" t="str">
        <f t="shared" si="1576"/>
        <v/>
      </c>
      <c r="P3368" s="102" t="str">
        <f t="shared" si="1577"/>
        <v/>
      </c>
      <c r="Q3368" s="102" t="str">
        <f t="shared" si="1578"/>
        <v/>
      </c>
      <c r="R3368" s="120" t="str">
        <f t="shared" si="1579"/>
        <v/>
      </c>
      <c r="S3368" s="54" t="str">
        <f t="shared" si="1580"/>
        <v/>
      </c>
      <c r="T3368" s="5" t="str">
        <f t="shared" si="1581"/>
        <v/>
      </c>
      <c r="U3368" s="152" t="str">
        <f t="shared" si="1564"/>
        <v/>
      </c>
      <c r="V3368" s="152" t="str">
        <f t="shared" si="1565"/>
        <v/>
      </c>
      <c r="W3368" s="153" t="str">
        <f t="shared" si="1566"/>
        <v/>
      </c>
      <c r="X3368" s="153" t="str">
        <f t="shared" si="1567"/>
        <v/>
      </c>
      <c r="Y3368" s="153" t="str">
        <f t="shared" si="1568"/>
        <v/>
      </c>
      <c r="Z3368" s="153" t="str">
        <f t="shared" si="1569"/>
        <v/>
      </c>
      <c r="AA3368" s="152" t="str">
        <f t="shared" si="1570"/>
        <v/>
      </c>
      <c r="AB3368" s="152" t="str">
        <f t="shared" si="1571"/>
        <v/>
      </c>
      <c r="AC3368" s="154" t="str">
        <f t="shared" si="1582"/>
        <v/>
      </c>
      <c r="AD3368" s="154" t="str">
        <f t="shared" si="1583"/>
        <v/>
      </c>
      <c r="AE3368" s="3" t="str">
        <f t="shared" si="1584"/>
        <v/>
      </c>
      <c r="AF3368" s="3" t="str">
        <f t="shared" si="1585"/>
        <v/>
      </c>
      <c r="AG3368" s="3" t="str">
        <f t="shared" si="1586"/>
        <v/>
      </c>
      <c r="AH3368" s="4" t="str">
        <f t="shared" si="1587"/>
        <v/>
      </c>
      <c r="AI3368" s="75" t="str">
        <f t="shared" si="1588"/>
        <v/>
      </c>
      <c r="AJ3368" s="75" t="str">
        <f t="shared" si="1589"/>
        <v/>
      </c>
    </row>
    <row r="3369" spans="1:36">
      <c r="A3369" s="41" t="str">
        <f t="shared" si="1572"/>
        <v/>
      </c>
      <c r="B3369" s="150" t="str">
        <f>IF(ISNUMBER(A3369),INDEX('MetaTrader Import'!$H$13:$J$5893,TRUNC(((A3369-$A$39+1)-1)/3)+1,MOD((A3369-$A$39+1)-1,3)+1),"")</f>
        <v/>
      </c>
      <c r="C3369" s="43" t="str">
        <f t="shared" si="1573"/>
        <v/>
      </c>
      <c r="D3369" s="43" t="str">
        <f t="shared" ca="1" si="1563"/>
        <v/>
      </c>
      <c r="E3369" s="43" t="str">
        <f t="shared" si="1574"/>
        <v/>
      </c>
      <c r="F3369" s="43" t="str">
        <f t="shared" si="1575"/>
        <v/>
      </c>
      <c r="G3369" s="43" t="str">
        <f>IF(A3369&lt;&gt;"",IF(A3369&lt;Data!$G$11*0.25,$C$13/$G$32,IF(A3369&gt;Data!$G$11*0.25,$C$13,$C$13*10)),"")</f>
        <v/>
      </c>
      <c r="H3369" s="43" t="str">
        <f>IF(A3369&lt;&gt;"",IF(Data!$G$9="constant",$C$13,IF(Data!$G$9="squeeze",G3369,F3369)),"")</f>
        <v/>
      </c>
      <c r="I3369" s="38" t="str">
        <f ca="1">IF(ISNUMBER(A3369),NORMINV(RAND(),0,IF(AND(Data!$G$9="squeeze",A3369&lt;Data!$G$11*0.25),$H$32,1)*$C$30*$C$13)*($C$14*$C$12),"")</f>
        <v/>
      </c>
      <c r="J3369" s="42" t="str">
        <f ca="1">IFERROR(IF(Data!$C$6="Real",B3369,I3369+J3368+($C$14*$C$12)*(NORMINV(RAND(),$C$15,CHOOSE($G$13,$C$13,F3369,G3369)))),"")</f>
        <v/>
      </c>
      <c r="K3369" s="88" t="str">
        <f>IF(ISNUMBER(A3369), IF($G$16="fixed",$G$17,MIN(H3369*Data!$C$7*$C$16*0.5,$C$17*Data!$C$7))*$C$12,"")</f>
        <v/>
      </c>
      <c r="L3369" s="42" t="str">
        <f t="shared" ca="1" si="1590"/>
        <v/>
      </c>
      <c r="M3369" s="44" t="str">
        <f t="shared" ca="1" si="1591"/>
        <v/>
      </c>
      <c r="N3369" s="44" t="str">
        <f t="shared" ca="1" si="1592"/>
        <v/>
      </c>
      <c r="O3369" s="108" t="str">
        <f t="shared" si="1576"/>
        <v/>
      </c>
      <c r="P3369" s="102" t="str">
        <f t="shared" si="1577"/>
        <v/>
      </c>
      <c r="Q3369" s="102" t="str">
        <f t="shared" si="1578"/>
        <v/>
      </c>
      <c r="R3369" s="120" t="str">
        <f t="shared" si="1579"/>
        <v/>
      </c>
      <c r="S3369" s="54" t="str">
        <f t="shared" si="1580"/>
        <v/>
      </c>
      <c r="T3369" s="5" t="str">
        <f t="shared" si="1581"/>
        <v/>
      </c>
      <c r="U3369" s="152" t="str">
        <f t="shared" si="1564"/>
        <v/>
      </c>
      <c r="V3369" s="152" t="str">
        <f t="shared" si="1565"/>
        <v/>
      </c>
      <c r="W3369" s="153" t="str">
        <f t="shared" si="1566"/>
        <v/>
      </c>
      <c r="X3369" s="153" t="str">
        <f t="shared" si="1567"/>
        <v/>
      </c>
      <c r="Y3369" s="153" t="str">
        <f t="shared" si="1568"/>
        <v/>
      </c>
      <c r="Z3369" s="153" t="str">
        <f t="shared" si="1569"/>
        <v/>
      </c>
      <c r="AA3369" s="152" t="str">
        <f t="shared" si="1570"/>
        <v/>
      </c>
      <c r="AB3369" s="152" t="str">
        <f t="shared" si="1571"/>
        <v/>
      </c>
      <c r="AC3369" s="154" t="str">
        <f t="shared" si="1582"/>
        <v/>
      </c>
      <c r="AD3369" s="154" t="str">
        <f t="shared" si="1583"/>
        <v/>
      </c>
      <c r="AE3369" s="3" t="str">
        <f t="shared" si="1584"/>
        <v/>
      </c>
      <c r="AF3369" s="3" t="str">
        <f t="shared" si="1585"/>
        <v/>
      </c>
      <c r="AG3369" s="3" t="str">
        <f t="shared" si="1586"/>
        <v/>
      </c>
      <c r="AH3369" s="4" t="str">
        <f t="shared" si="1587"/>
        <v/>
      </c>
      <c r="AI3369" s="75" t="str">
        <f t="shared" si="1588"/>
        <v/>
      </c>
      <c r="AJ3369" s="75" t="str">
        <f t="shared" si="1589"/>
        <v/>
      </c>
    </row>
    <row r="3370" spans="1:36">
      <c r="A3370" s="41" t="str">
        <f t="shared" si="1572"/>
        <v/>
      </c>
      <c r="B3370" s="150" t="str">
        <f>IF(ISNUMBER(A3370),INDEX('MetaTrader Import'!$H$13:$J$5893,TRUNC(((A3370-$A$39+1)-1)/3)+1,MOD((A3370-$A$39+1)-1,3)+1),"")</f>
        <v/>
      </c>
      <c r="C3370" s="43" t="str">
        <f t="shared" si="1573"/>
        <v/>
      </c>
      <c r="D3370" s="43" t="str">
        <f t="shared" ca="1" si="1563"/>
        <v/>
      </c>
      <c r="E3370" s="43" t="str">
        <f t="shared" si="1574"/>
        <v/>
      </c>
      <c r="F3370" s="43" t="str">
        <f t="shared" si="1575"/>
        <v/>
      </c>
      <c r="G3370" s="43" t="str">
        <f>IF(A3370&lt;&gt;"",IF(A3370&lt;Data!$G$11*0.25,$C$13/$G$32,IF(A3370&gt;Data!$G$11*0.25,$C$13,$C$13*10)),"")</f>
        <v/>
      </c>
      <c r="H3370" s="43" t="str">
        <f>IF(A3370&lt;&gt;"",IF(Data!$G$9="constant",$C$13,IF(Data!$G$9="squeeze",G3370,F3370)),"")</f>
        <v/>
      </c>
      <c r="I3370" s="38" t="str">
        <f ca="1">IF(ISNUMBER(A3370),NORMINV(RAND(),0,IF(AND(Data!$G$9="squeeze",A3370&lt;Data!$G$11*0.25),$H$32,1)*$C$30*$C$13)*($C$14*$C$12),"")</f>
        <v/>
      </c>
      <c r="J3370" s="42" t="str">
        <f ca="1">IFERROR(IF(Data!$C$6="Real",B3370,I3370+J3369+($C$14*$C$12)*(NORMINV(RAND(),$C$15,CHOOSE($G$13,$C$13,F3370,G3370)))),"")</f>
        <v/>
      </c>
      <c r="K3370" s="88" t="str">
        <f>IF(ISNUMBER(A3370), IF($G$16="fixed",$G$17,MIN(H3370*Data!$C$7*$C$16*0.5,$C$17*Data!$C$7))*$C$12,"")</f>
        <v/>
      </c>
      <c r="L3370" s="42" t="str">
        <f t="shared" ca="1" si="1590"/>
        <v/>
      </c>
      <c r="M3370" s="44" t="str">
        <f t="shared" ca="1" si="1591"/>
        <v/>
      </c>
      <c r="N3370" s="44" t="str">
        <f t="shared" ca="1" si="1592"/>
        <v/>
      </c>
      <c r="O3370" s="108" t="str">
        <f t="shared" si="1576"/>
        <v/>
      </c>
      <c r="P3370" s="102" t="str">
        <f t="shared" si="1577"/>
        <v/>
      </c>
      <c r="Q3370" s="102" t="str">
        <f t="shared" si="1578"/>
        <v/>
      </c>
      <c r="R3370" s="120" t="str">
        <f t="shared" si="1579"/>
        <v/>
      </c>
      <c r="S3370" s="54" t="str">
        <f t="shared" si="1580"/>
        <v/>
      </c>
      <c r="T3370" s="5" t="str">
        <f t="shared" si="1581"/>
        <v/>
      </c>
      <c r="U3370" s="152" t="str">
        <f t="shared" si="1564"/>
        <v/>
      </c>
      <c r="V3370" s="152" t="str">
        <f t="shared" si="1565"/>
        <v/>
      </c>
      <c r="W3370" s="153" t="str">
        <f t="shared" si="1566"/>
        <v/>
      </c>
      <c r="X3370" s="153" t="str">
        <f t="shared" si="1567"/>
        <v/>
      </c>
      <c r="Y3370" s="153" t="str">
        <f t="shared" si="1568"/>
        <v/>
      </c>
      <c r="Z3370" s="153" t="str">
        <f t="shared" si="1569"/>
        <v/>
      </c>
      <c r="AA3370" s="152" t="str">
        <f t="shared" si="1570"/>
        <v/>
      </c>
      <c r="AB3370" s="152" t="str">
        <f t="shared" si="1571"/>
        <v/>
      </c>
      <c r="AC3370" s="154" t="str">
        <f t="shared" si="1582"/>
        <v/>
      </c>
      <c r="AD3370" s="154" t="str">
        <f t="shared" si="1583"/>
        <v/>
      </c>
      <c r="AE3370" s="3" t="str">
        <f t="shared" si="1584"/>
        <v/>
      </c>
      <c r="AF3370" s="3" t="str">
        <f t="shared" si="1585"/>
        <v/>
      </c>
      <c r="AG3370" s="3" t="str">
        <f t="shared" si="1586"/>
        <v/>
      </c>
      <c r="AH3370" s="4" t="str">
        <f t="shared" si="1587"/>
        <v/>
      </c>
      <c r="AI3370" s="75" t="str">
        <f t="shared" si="1588"/>
        <v/>
      </c>
      <c r="AJ3370" s="75" t="str">
        <f t="shared" si="1589"/>
        <v/>
      </c>
    </row>
    <row r="3371" spans="1:36">
      <c r="A3371" s="41" t="str">
        <f t="shared" si="1572"/>
        <v/>
      </c>
      <c r="B3371" s="150" t="str">
        <f>IF(ISNUMBER(A3371),INDEX('MetaTrader Import'!$H$13:$J$5893,TRUNC(((A3371-$A$39+1)-1)/3)+1,MOD((A3371-$A$39+1)-1,3)+1),"")</f>
        <v/>
      </c>
      <c r="C3371" s="43" t="str">
        <f t="shared" si="1573"/>
        <v/>
      </c>
      <c r="D3371" s="43" t="str">
        <f t="shared" ca="1" si="1563"/>
        <v/>
      </c>
      <c r="E3371" s="43" t="str">
        <f t="shared" si="1574"/>
        <v/>
      </c>
      <c r="F3371" s="43" t="str">
        <f t="shared" si="1575"/>
        <v/>
      </c>
      <c r="G3371" s="43" t="str">
        <f>IF(A3371&lt;&gt;"",IF(A3371&lt;Data!$G$11*0.25,$C$13/$G$32,IF(A3371&gt;Data!$G$11*0.25,$C$13,$C$13*10)),"")</f>
        <v/>
      </c>
      <c r="H3371" s="43" t="str">
        <f>IF(A3371&lt;&gt;"",IF(Data!$G$9="constant",$C$13,IF(Data!$G$9="squeeze",G3371,F3371)),"")</f>
        <v/>
      </c>
      <c r="I3371" s="38" t="str">
        <f ca="1">IF(ISNUMBER(A3371),NORMINV(RAND(),0,IF(AND(Data!$G$9="squeeze",A3371&lt;Data!$G$11*0.25),$H$32,1)*$C$30*$C$13)*($C$14*$C$12),"")</f>
        <v/>
      </c>
      <c r="J3371" s="42" t="str">
        <f ca="1">IFERROR(IF(Data!$C$6="Real",B3371,I3371+J3370+($C$14*$C$12)*(NORMINV(RAND(),$C$15,CHOOSE($G$13,$C$13,F3371,G3371)))),"")</f>
        <v/>
      </c>
      <c r="K3371" s="88" t="str">
        <f>IF(ISNUMBER(A3371), IF($G$16="fixed",$G$17,MIN(H3371*Data!$C$7*$C$16*0.5,$C$17*Data!$C$7))*$C$12,"")</f>
        <v/>
      </c>
      <c r="L3371" s="42" t="str">
        <f t="shared" ca="1" si="1590"/>
        <v/>
      </c>
      <c r="M3371" s="44" t="str">
        <f t="shared" ca="1" si="1591"/>
        <v/>
      </c>
      <c r="N3371" s="44" t="str">
        <f t="shared" ca="1" si="1592"/>
        <v/>
      </c>
      <c r="O3371" s="108" t="str">
        <f t="shared" si="1576"/>
        <v/>
      </c>
      <c r="P3371" s="102" t="str">
        <f t="shared" si="1577"/>
        <v/>
      </c>
      <c r="Q3371" s="102" t="str">
        <f t="shared" si="1578"/>
        <v/>
      </c>
      <c r="R3371" s="120" t="str">
        <f t="shared" si="1579"/>
        <v/>
      </c>
      <c r="S3371" s="54" t="str">
        <f t="shared" si="1580"/>
        <v/>
      </c>
      <c r="T3371" s="5" t="str">
        <f t="shared" si="1581"/>
        <v/>
      </c>
      <c r="U3371" s="152" t="str">
        <f t="shared" si="1564"/>
        <v/>
      </c>
      <c r="V3371" s="152" t="str">
        <f t="shared" si="1565"/>
        <v/>
      </c>
      <c r="W3371" s="153" t="str">
        <f t="shared" si="1566"/>
        <v/>
      </c>
      <c r="X3371" s="153" t="str">
        <f t="shared" si="1567"/>
        <v/>
      </c>
      <c r="Y3371" s="153" t="str">
        <f t="shared" si="1568"/>
        <v/>
      </c>
      <c r="Z3371" s="153" t="str">
        <f t="shared" si="1569"/>
        <v/>
      </c>
      <c r="AA3371" s="152" t="str">
        <f t="shared" si="1570"/>
        <v/>
      </c>
      <c r="AB3371" s="152" t="str">
        <f t="shared" si="1571"/>
        <v/>
      </c>
      <c r="AC3371" s="154" t="str">
        <f t="shared" si="1582"/>
        <v/>
      </c>
      <c r="AD3371" s="154" t="str">
        <f t="shared" si="1583"/>
        <v/>
      </c>
      <c r="AE3371" s="3" t="str">
        <f t="shared" si="1584"/>
        <v/>
      </c>
      <c r="AF3371" s="3" t="str">
        <f t="shared" si="1585"/>
        <v/>
      </c>
      <c r="AG3371" s="3" t="str">
        <f t="shared" si="1586"/>
        <v/>
      </c>
      <c r="AH3371" s="4" t="str">
        <f t="shared" si="1587"/>
        <v/>
      </c>
      <c r="AI3371" s="75" t="str">
        <f t="shared" si="1588"/>
        <v/>
      </c>
      <c r="AJ3371" s="75" t="str">
        <f t="shared" si="1589"/>
        <v/>
      </c>
    </row>
    <row r="3372" spans="1:36">
      <c r="A3372" s="41" t="str">
        <f t="shared" si="1572"/>
        <v/>
      </c>
      <c r="B3372" s="150" t="str">
        <f>IF(ISNUMBER(A3372),INDEX('MetaTrader Import'!$H$13:$J$5893,TRUNC(((A3372-$A$39+1)-1)/3)+1,MOD((A3372-$A$39+1)-1,3)+1),"")</f>
        <v/>
      </c>
      <c r="C3372" s="43" t="str">
        <f t="shared" si="1573"/>
        <v/>
      </c>
      <c r="D3372" s="43" t="str">
        <f t="shared" ca="1" si="1563"/>
        <v/>
      </c>
      <c r="E3372" s="43" t="str">
        <f t="shared" si="1574"/>
        <v/>
      </c>
      <c r="F3372" s="43" t="str">
        <f t="shared" si="1575"/>
        <v/>
      </c>
      <c r="G3372" s="43" t="str">
        <f>IF(A3372&lt;&gt;"",IF(A3372&lt;Data!$G$11*0.25,$C$13/$G$32,IF(A3372&gt;Data!$G$11*0.25,$C$13,$C$13*10)),"")</f>
        <v/>
      </c>
      <c r="H3372" s="43" t="str">
        <f>IF(A3372&lt;&gt;"",IF(Data!$G$9="constant",$C$13,IF(Data!$G$9="squeeze",G3372,F3372)),"")</f>
        <v/>
      </c>
      <c r="I3372" s="38" t="str">
        <f ca="1">IF(ISNUMBER(A3372),NORMINV(RAND(),0,IF(AND(Data!$G$9="squeeze",A3372&lt;Data!$G$11*0.25),$H$32,1)*$C$30*$C$13)*($C$14*$C$12),"")</f>
        <v/>
      </c>
      <c r="J3372" s="42" t="str">
        <f ca="1">IFERROR(IF(Data!$C$6="Real",B3372,I3372+J3371+($C$14*$C$12)*(NORMINV(RAND(),$C$15,CHOOSE($G$13,$C$13,F3372,G3372)))),"")</f>
        <v/>
      </c>
      <c r="K3372" s="88" t="str">
        <f>IF(ISNUMBER(A3372), IF($G$16="fixed",$G$17,MIN(H3372*Data!$C$7*$C$16*0.5,$C$17*Data!$C$7))*$C$12,"")</f>
        <v/>
      </c>
      <c r="L3372" s="42" t="str">
        <f t="shared" ca="1" si="1590"/>
        <v/>
      </c>
      <c r="M3372" s="44" t="str">
        <f t="shared" ca="1" si="1591"/>
        <v/>
      </c>
      <c r="N3372" s="44" t="str">
        <f t="shared" ca="1" si="1592"/>
        <v/>
      </c>
      <c r="O3372" s="108" t="str">
        <f t="shared" si="1576"/>
        <v/>
      </c>
      <c r="P3372" s="102" t="str">
        <f t="shared" si="1577"/>
        <v/>
      </c>
      <c r="Q3372" s="102" t="str">
        <f t="shared" si="1578"/>
        <v/>
      </c>
      <c r="R3372" s="120" t="str">
        <f t="shared" si="1579"/>
        <v/>
      </c>
      <c r="S3372" s="54" t="str">
        <f t="shared" si="1580"/>
        <v/>
      </c>
      <c r="T3372" s="5" t="str">
        <f t="shared" si="1581"/>
        <v/>
      </c>
      <c r="U3372" s="152" t="str">
        <f t="shared" si="1564"/>
        <v/>
      </c>
      <c r="V3372" s="152" t="str">
        <f t="shared" si="1565"/>
        <v/>
      </c>
      <c r="W3372" s="153" t="str">
        <f t="shared" si="1566"/>
        <v/>
      </c>
      <c r="X3372" s="153" t="str">
        <f t="shared" si="1567"/>
        <v/>
      </c>
      <c r="Y3372" s="153" t="str">
        <f t="shared" si="1568"/>
        <v/>
      </c>
      <c r="Z3372" s="153" t="str">
        <f t="shared" si="1569"/>
        <v/>
      </c>
      <c r="AA3372" s="152" t="str">
        <f t="shared" si="1570"/>
        <v/>
      </c>
      <c r="AB3372" s="152" t="str">
        <f t="shared" si="1571"/>
        <v/>
      </c>
      <c r="AC3372" s="154" t="str">
        <f t="shared" si="1582"/>
        <v/>
      </c>
      <c r="AD3372" s="154" t="str">
        <f t="shared" si="1583"/>
        <v/>
      </c>
      <c r="AE3372" s="3" t="str">
        <f t="shared" si="1584"/>
        <v/>
      </c>
      <c r="AF3372" s="3" t="str">
        <f t="shared" si="1585"/>
        <v/>
      </c>
      <c r="AG3372" s="3" t="str">
        <f t="shared" si="1586"/>
        <v/>
      </c>
      <c r="AH3372" s="4" t="str">
        <f t="shared" si="1587"/>
        <v/>
      </c>
      <c r="AI3372" s="75" t="str">
        <f t="shared" si="1588"/>
        <v/>
      </c>
      <c r="AJ3372" s="75" t="str">
        <f t="shared" si="1589"/>
        <v/>
      </c>
    </row>
    <row r="3373" spans="1:36">
      <c r="A3373" s="41" t="str">
        <f t="shared" si="1572"/>
        <v/>
      </c>
      <c r="B3373" s="150" t="str">
        <f>IF(ISNUMBER(A3373),INDEX('MetaTrader Import'!$H$13:$J$5893,TRUNC(((A3373-$A$39+1)-1)/3)+1,MOD((A3373-$A$39+1)-1,3)+1),"")</f>
        <v/>
      </c>
      <c r="C3373" s="43" t="str">
        <f t="shared" si="1573"/>
        <v/>
      </c>
      <c r="D3373" s="43" t="str">
        <f t="shared" ca="1" si="1563"/>
        <v/>
      </c>
      <c r="E3373" s="43" t="str">
        <f t="shared" si="1574"/>
        <v/>
      </c>
      <c r="F3373" s="43" t="str">
        <f t="shared" si="1575"/>
        <v/>
      </c>
      <c r="G3373" s="43" t="str">
        <f>IF(A3373&lt;&gt;"",IF(A3373&lt;Data!$G$11*0.25,$C$13/$G$32,IF(A3373&gt;Data!$G$11*0.25,$C$13,$C$13*10)),"")</f>
        <v/>
      </c>
      <c r="H3373" s="43" t="str">
        <f>IF(A3373&lt;&gt;"",IF(Data!$G$9="constant",$C$13,IF(Data!$G$9="squeeze",G3373,F3373)),"")</f>
        <v/>
      </c>
      <c r="I3373" s="38" t="str">
        <f ca="1">IF(ISNUMBER(A3373),NORMINV(RAND(),0,IF(AND(Data!$G$9="squeeze",A3373&lt;Data!$G$11*0.25),$H$32,1)*$C$30*$C$13)*($C$14*$C$12),"")</f>
        <v/>
      </c>
      <c r="J3373" s="42" t="str">
        <f ca="1">IFERROR(IF(Data!$C$6="Real",B3373,I3373+J3372+($C$14*$C$12)*(NORMINV(RAND(),$C$15,CHOOSE($G$13,$C$13,F3373,G3373)))),"")</f>
        <v/>
      </c>
      <c r="K3373" s="88" t="str">
        <f>IF(ISNUMBER(A3373), IF($G$16="fixed",$G$17,MIN(H3373*Data!$C$7*$C$16*0.5,$C$17*Data!$C$7))*$C$12,"")</f>
        <v/>
      </c>
      <c r="L3373" s="42" t="str">
        <f t="shared" ca="1" si="1590"/>
        <v/>
      </c>
      <c r="M3373" s="44" t="str">
        <f t="shared" ca="1" si="1591"/>
        <v/>
      </c>
      <c r="N3373" s="44" t="str">
        <f t="shared" ca="1" si="1592"/>
        <v/>
      </c>
      <c r="O3373" s="108" t="str">
        <f t="shared" si="1576"/>
        <v/>
      </c>
      <c r="P3373" s="102" t="str">
        <f t="shared" si="1577"/>
        <v/>
      </c>
      <c r="Q3373" s="102" t="str">
        <f t="shared" si="1578"/>
        <v/>
      </c>
      <c r="R3373" s="120" t="str">
        <f t="shared" si="1579"/>
        <v/>
      </c>
      <c r="S3373" s="54" t="str">
        <f t="shared" si="1580"/>
        <v/>
      </c>
      <c r="T3373" s="5" t="str">
        <f t="shared" si="1581"/>
        <v/>
      </c>
      <c r="U3373" s="152" t="str">
        <f t="shared" si="1564"/>
        <v/>
      </c>
      <c r="V3373" s="152" t="str">
        <f t="shared" si="1565"/>
        <v/>
      </c>
      <c r="W3373" s="153" t="str">
        <f t="shared" si="1566"/>
        <v/>
      </c>
      <c r="X3373" s="153" t="str">
        <f t="shared" si="1567"/>
        <v/>
      </c>
      <c r="Y3373" s="153" t="str">
        <f t="shared" si="1568"/>
        <v/>
      </c>
      <c r="Z3373" s="153" t="str">
        <f t="shared" si="1569"/>
        <v/>
      </c>
      <c r="AA3373" s="152" t="str">
        <f t="shared" si="1570"/>
        <v/>
      </c>
      <c r="AB3373" s="152" t="str">
        <f t="shared" si="1571"/>
        <v/>
      </c>
      <c r="AC3373" s="154" t="str">
        <f t="shared" si="1582"/>
        <v/>
      </c>
      <c r="AD3373" s="154" t="str">
        <f t="shared" si="1583"/>
        <v/>
      </c>
      <c r="AE3373" s="3" t="str">
        <f t="shared" si="1584"/>
        <v/>
      </c>
      <c r="AF3373" s="3" t="str">
        <f t="shared" si="1585"/>
        <v/>
      </c>
      <c r="AG3373" s="3" t="str">
        <f t="shared" si="1586"/>
        <v/>
      </c>
      <c r="AH3373" s="4" t="str">
        <f t="shared" si="1587"/>
        <v/>
      </c>
      <c r="AI3373" s="75" t="str">
        <f t="shared" si="1588"/>
        <v/>
      </c>
      <c r="AJ3373" s="75" t="str">
        <f t="shared" si="1589"/>
        <v/>
      </c>
    </row>
    <row r="3374" spans="1:36">
      <c r="A3374" s="41" t="str">
        <f t="shared" si="1572"/>
        <v/>
      </c>
      <c r="B3374" s="150" t="str">
        <f>IF(ISNUMBER(A3374),INDEX('MetaTrader Import'!$H$13:$J$5893,TRUNC(((A3374-$A$39+1)-1)/3)+1,MOD((A3374-$A$39+1)-1,3)+1),"")</f>
        <v/>
      </c>
      <c r="C3374" s="43" t="str">
        <f t="shared" si="1573"/>
        <v/>
      </c>
      <c r="D3374" s="43" t="str">
        <f t="shared" ca="1" si="1563"/>
        <v/>
      </c>
      <c r="E3374" s="43" t="str">
        <f t="shared" si="1574"/>
        <v/>
      </c>
      <c r="F3374" s="43" t="str">
        <f t="shared" si="1575"/>
        <v/>
      </c>
      <c r="G3374" s="43" t="str">
        <f>IF(A3374&lt;&gt;"",IF(A3374&lt;Data!$G$11*0.25,$C$13/$G$32,IF(A3374&gt;Data!$G$11*0.25,$C$13,$C$13*10)),"")</f>
        <v/>
      </c>
      <c r="H3374" s="43" t="str">
        <f>IF(A3374&lt;&gt;"",IF(Data!$G$9="constant",$C$13,IF(Data!$G$9="squeeze",G3374,F3374)),"")</f>
        <v/>
      </c>
      <c r="I3374" s="38" t="str">
        <f ca="1">IF(ISNUMBER(A3374),NORMINV(RAND(),0,IF(AND(Data!$G$9="squeeze",A3374&lt;Data!$G$11*0.25),$H$32,1)*$C$30*$C$13)*($C$14*$C$12),"")</f>
        <v/>
      </c>
      <c r="J3374" s="42" t="str">
        <f ca="1">IFERROR(IF(Data!$C$6="Real",B3374,I3374+J3373+($C$14*$C$12)*(NORMINV(RAND(),$C$15,CHOOSE($G$13,$C$13,F3374,G3374)))),"")</f>
        <v/>
      </c>
      <c r="K3374" s="88" t="str">
        <f>IF(ISNUMBER(A3374), IF($G$16="fixed",$G$17,MIN(H3374*Data!$C$7*$C$16*0.5,$C$17*Data!$C$7))*$C$12,"")</f>
        <v/>
      </c>
      <c r="L3374" s="42" t="str">
        <f t="shared" ca="1" si="1590"/>
        <v/>
      </c>
      <c r="M3374" s="44" t="str">
        <f t="shared" ca="1" si="1591"/>
        <v/>
      </c>
      <c r="N3374" s="44" t="str">
        <f t="shared" ca="1" si="1592"/>
        <v/>
      </c>
      <c r="O3374" s="108" t="str">
        <f t="shared" si="1576"/>
        <v/>
      </c>
      <c r="P3374" s="102" t="str">
        <f t="shared" si="1577"/>
        <v/>
      </c>
      <c r="Q3374" s="102" t="str">
        <f t="shared" si="1578"/>
        <v/>
      </c>
      <c r="R3374" s="120" t="str">
        <f t="shared" si="1579"/>
        <v/>
      </c>
      <c r="S3374" s="54" t="str">
        <f t="shared" si="1580"/>
        <v/>
      </c>
      <c r="T3374" s="5" t="str">
        <f t="shared" si="1581"/>
        <v/>
      </c>
      <c r="U3374" s="152" t="str">
        <f t="shared" si="1564"/>
        <v/>
      </c>
      <c r="V3374" s="152" t="str">
        <f t="shared" si="1565"/>
        <v/>
      </c>
      <c r="W3374" s="153" t="str">
        <f t="shared" si="1566"/>
        <v/>
      </c>
      <c r="X3374" s="153" t="str">
        <f t="shared" si="1567"/>
        <v/>
      </c>
      <c r="Y3374" s="153" t="str">
        <f t="shared" si="1568"/>
        <v/>
      </c>
      <c r="Z3374" s="153" t="str">
        <f t="shared" si="1569"/>
        <v/>
      </c>
      <c r="AA3374" s="152" t="str">
        <f t="shared" si="1570"/>
        <v/>
      </c>
      <c r="AB3374" s="152" t="str">
        <f t="shared" si="1571"/>
        <v/>
      </c>
      <c r="AC3374" s="154" t="str">
        <f t="shared" si="1582"/>
        <v/>
      </c>
      <c r="AD3374" s="154" t="str">
        <f t="shared" si="1583"/>
        <v/>
      </c>
      <c r="AE3374" s="3" t="str">
        <f t="shared" si="1584"/>
        <v/>
      </c>
      <c r="AF3374" s="3" t="str">
        <f t="shared" si="1585"/>
        <v/>
      </c>
      <c r="AG3374" s="3" t="str">
        <f t="shared" si="1586"/>
        <v/>
      </c>
      <c r="AH3374" s="4" t="str">
        <f t="shared" si="1587"/>
        <v/>
      </c>
      <c r="AI3374" s="75" t="str">
        <f t="shared" si="1588"/>
        <v/>
      </c>
      <c r="AJ3374" s="75" t="str">
        <f t="shared" si="1589"/>
        <v/>
      </c>
    </row>
    <row r="3375" spans="1:36">
      <c r="A3375" s="41" t="str">
        <f t="shared" si="1572"/>
        <v/>
      </c>
      <c r="B3375" s="150" t="str">
        <f>IF(ISNUMBER(A3375),INDEX('MetaTrader Import'!$H$13:$J$5893,TRUNC(((A3375-$A$39+1)-1)/3)+1,MOD((A3375-$A$39+1)-1,3)+1),"")</f>
        <v/>
      </c>
      <c r="C3375" s="43" t="str">
        <f t="shared" si="1573"/>
        <v/>
      </c>
      <c r="D3375" s="43" t="str">
        <f t="shared" ca="1" si="1563"/>
        <v/>
      </c>
      <c r="E3375" s="43" t="str">
        <f t="shared" si="1574"/>
        <v/>
      </c>
      <c r="F3375" s="43" t="str">
        <f t="shared" si="1575"/>
        <v/>
      </c>
      <c r="G3375" s="43" t="str">
        <f>IF(A3375&lt;&gt;"",IF(A3375&lt;Data!$G$11*0.25,$C$13/$G$32,IF(A3375&gt;Data!$G$11*0.25,$C$13,$C$13*10)),"")</f>
        <v/>
      </c>
      <c r="H3375" s="43" t="str">
        <f>IF(A3375&lt;&gt;"",IF(Data!$G$9="constant",$C$13,IF(Data!$G$9="squeeze",G3375,F3375)),"")</f>
        <v/>
      </c>
      <c r="I3375" s="38" t="str">
        <f ca="1">IF(ISNUMBER(A3375),NORMINV(RAND(),0,IF(AND(Data!$G$9="squeeze",A3375&lt;Data!$G$11*0.25),$H$32,1)*$C$30*$C$13)*($C$14*$C$12),"")</f>
        <v/>
      </c>
      <c r="J3375" s="42" t="str">
        <f ca="1">IFERROR(IF(Data!$C$6="Real",B3375,I3375+J3374+($C$14*$C$12)*(NORMINV(RAND(),$C$15,CHOOSE($G$13,$C$13,F3375,G3375)))),"")</f>
        <v/>
      </c>
      <c r="K3375" s="88" t="str">
        <f>IF(ISNUMBER(A3375), IF($G$16="fixed",$G$17,MIN(H3375*Data!$C$7*$C$16*0.5,$C$17*Data!$C$7))*$C$12,"")</f>
        <v/>
      </c>
      <c r="L3375" s="42" t="str">
        <f t="shared" ca="1" si="1590"/>
        <v/>
      </c>
      <c r="M3375" s="44" t="str">
        <f t="shared" ca="1" si="1591"/>
        <v/>
      </c>
      <c r="N3375" s="44" t="str">
        <f t="shared" ca="1" si="1592"/>
        <v/>
      </c>
      <c r="O3375" s="108" t="str">
        <f t="shared" si="1576"/>
        <v/>
      </c>
      <c r="P3375" s="102" t="str">
        <f t="shared" si="1577"/>
        <v/>
      </c>
      <c r="Q3375" s="102" t="str">
        <f t="shared" si="1578"/>
        <v/>
      </c>
      <c r="R3375" s="120" t="str">
        <f t="shared" si="1579"/>
        <v/>
      </c>
      <c r="S3375" s="54" t="str">
        <f t="shared" si="1580"/>
        <v/>
      </c>
      <c r="T3375" s="5" t="str">
        <f t="shared" si="1581"/>
        <v/>
      </c>
      <c r="U3375" s="152" t="str">
        <f t="shared" si="1564"/>
        <v/>
      </c>
      <c r="V3375" s="152" t="str">
        <f t="shared" si="1565"/>
        <v/>
      </c>
      <c r="W3375" s="153" t="str">
        <f t="shared" si="1566"/>
        <v/>
      </c>
      <c r="X3375" s="153" t="str">
        <f t="shared" si="1567"/>
        <v/>
      </c>
      <c r="Y3375" s="153" t="str">
        <f t="shared" si="1568"/>
        <v/>
      </c>
      <c r="Z3375" s="153" t="str">
        <f t="shared" si="1569"/>
        <v/>
      </c>
      <c r="AA3375" s="152" t="str">
        <f t="shared" si="1570"/>
        <v/>
      </c>
      <c r="AB3375" s="152" t="str">
        <f t="shared" si="1571"/>
        <v/>
      </c>
      <c r="AC3375" s="154" t="str">
        <f t="shared" si="1582"/>
        <v/>
      </c>
      <c r="AD3375" s="154" t="str">
        <f t="shared" si="1583"/>
        <v/>
      </c>
      <c r="AE3375" s="3" t="str">
        <f t="shared" si="1584"/>
        <v/>
      </c>
      <c r="AF3375" s="3" t="str">
        <f t="shared" si="1585"/>
        <v/>
      </c>
      <c r="AG3375" s="3" t="str">
        <f t="shared" si="1586"/>
        <v/>
      </c>
      <c r="AH3375" s="4" t="str">
        <f t="shared" si="1587"/>
        <v/>
      </c>
      <c r="AI3375" s="75" t="str">
        <f t="shared" si="1588"/>
        <v/>
      </c>
      <c r="AJ3375" s="75" t="str">
        <f t="shared" si="1589"/>
        <v/>
      </c>
    </row>
    <row r="3376" spans="1:36">
      <c r="A3376" s="41" t="str">
        <f t="shared" si="1572"/>
        <v/>
      </c>
      <c r="B3376" s="150" t="str">
        <f>IF(ISNUMBER(A3376),INDEX('MetaTrader Import'!$H$13:$J$5893,TRUNC(((A3376-$A$39+1)-1)/3)+1,MOD((A3376-$A$39+1)-1,3)+1),"")</f>
        <v/>
      </c>
      <c r="C3376" s="43" t="str">
        <f t="shared" si="1573"/>
        <v/>
      </c>
      <c r="D3376" s="43" t="str">
        <f t="shared" ca="1" si="1563"/>
        <v/>
      </c>
      <c r="E3376" s="43" t="str">
        <f t="shared" si="1574"/>
        <v/>
      </c>
      <c r="F3376" s="43" t="str">
        <f t="shared" si="1575"/>
        <v/>
      </c>
      <c r="G3376" s="43" t="str">
        <f>IF(A3376&lt;&gt;"",IF(A3376&lt;Data!$G$11*0.25,$C$13/$G$32,IF(A3376&gt;Data!$G$11*0.25,$C$13,$C$13*10)),"")</f>
        <v/>
      </c>
      <c r="H3376" s="43" t="str">
        <f>IF(A3376&lt;&gt;"",IF(Data!$G$9="constant",$C$13,IF(Data!$G$9="squeeze",G3376,F3376)),"")</f>
        <v/>
      </c>
      <c r="I3376" s="38" t="str">
        <f ca="1">IF(ISNUMBER(A3376),NORMINV(RAND(),0,IF(AND(Data!$G$9="squeeze",A3376&lt;Data!$G$11*0.25),$H$32,1)*$C$30*$C$13)*($C$14*$C$12),"")</f>
        <v/>
      </c>
      <c r="J3376" s="42" t="str">
        <f ca="1">IFERROR(IF(Data!$C$6="Real",B3376,I3376+J3375+($C$14*$C$12)*(NORMINV(RAND(),$C$15,CHOOSE($G$13,$C$13,F3376,G3376)))),"")</f>
        <v/>
      </c>
      <c r="K3376" s="88" t="str">
        <f>IF(ISNUMBER(A3376), IF($G$16="fixed",$G$17,MIN(H3376*Data!$C$7*$C$16*0.5,$C$17*Data!$C$7))*$C$12,"")</f>
        <v/>
      </c>
      <c r="L3376" s="42" t="str">
        <f t="shared" ca="1" si="1590"/>
        <v/>
      </c>
      <c r="M3376" s="44" t="str">
        <f t="shared" ca="1" si="1591"/>
        <v/>
      </c>
      <c r="N3376" s="44" t="str">
        <f t="shared" ca="1" si="1592"/>
        <v/>
      </c>
      <c r="O3376" s="108" t="str">
        <f t="shared" si="1576"/>
        <v/>
      </c>
      <c r="P3376" s="102" t="str">
        <f t="shared" si="1577"/>
        <v/>
      </c>
      <c r="Q3376" s="102" t="str">
        <f t="shared" si="1578"/>
        <v/>
      </c>
      <c r="R3376" s="120" t="str">
        <f t="shared" si="1579"/>
        <v/>
      </c>
      <c r="S3376" s="54" t="str">
        <f t="shared" si="1580"/>
        <v/>
      </c>
      <c r="T3376" s="5" t="str">
        <f t="shared" si="1581"/>
        <v/>
      </c>
      <c r="U3376" s="152" t="str">
        <f t="shared" si="1564"/>
        <v/>
      </c>
      <c r="V3376" s="152" t="str">
        <f t="shared" si="1565"/>
        <v/>
      </c>
      <c r="W3376" s="153" t="str">
        <f t="shared" si="1566"/>
        <v/>
      </c>
      <c r="X3376" s="153" t="str">
        <f t="shared" si="1567"/>
        <v/>
      </c>
      <c r="Y3376" s="153" t="str">
        <f t="shared" si="1568"/>
        <v/>
      </c>
      <c r="Z3376" s="153" t="str">
        <f t="shared" si="1569"/>
        <v/>
      </c>
      <c r="AA3376" s="152" t="str">
        <f t="shared" si="1570"/>
        <v/>
      </c>
      <c r="AB3376" s="152" t="str">
        <f t="shared" si="1571"/>
        <v/>
      </c>
      <c r="AC3376" s="154" t="str">
        <f t="shared" si="1582"/>
        <v/>
      </c>
      <c r="AD3376" s="154" t="str">
        <f t="shared" si="1583"/>
        <v/>
      </c>
      <c r="AE3376" s="3" t="str">
        <f t="shared" si="1584"/>
        <v/>
      </c>
      <c r="AF3376" s="3" t="str">
        <f t="shared" si="1585"/>
        <v/>
      </c>
      <c r="AG3376" s="3" t="str">
        <f t="shared" si="1586"/>
        <v/>
      </c>
      <c r="AH3376" s="4" t="str">
        <f t="shared" si="1587"/>
        <v/>
      </c>
      <c r="AI3376" s="75" t="str">
        <f t="shared" si="1588"/>
        <v/>
      </c>
      <c r="AJ3376" s="75" t="str">
        <f t="shared" si="1589"/>
        <v/>
      </c>
    </row>
    <row r="3377" spans="1:36">
      <c r="A3377" s="41" t="str">
        <f t="shared" si="1572"/>
        <v/>
      </c>
      <c r="B3377" s="150" t="str">
        <f>IF(ISNUMBER(A3377),INDEX('MetaTrader Import'!$H$13:$J$5893,TRUNC(((A3377-$A$39+1)-1)/3)+1,MOD((A3377-$A$39+1)-1,3)+1),"")</f>
        <v/>
      </c>
      <c r="C3377" s="43" t="str">
        <f t="shared" si="1573"/>
        <v/>
      </c>
      <c r="D3377" s="43" t="str">
        <f t="shared" ca="1" si="1563"/>
        <v/>
      </c>
      <c r="E3377" s="43" t="str">
        <f t="shared" si="1574"/>
        <v/>
      </c>
      <c r="F3377" s="43" t="str">
        <f t="shared" si="1575"/>
        <v/>
      </c>
      <c r="G3377" s="43" t="str">
        <f>IF(A3377&lt;&gt;"",IF(A3377&lt;Data!$G$11*0.25,$C$13/$G$32,IF(A3377&gt;Data!$G$11*0.25,$C$13,$C$13*10)),"")</f>
        <v/>
      </c>
      <c r="H3377" s="43" t="str">
        <f>IF(A3377&lt;&gt;"",IF(Data!$G$9="constant",$C$13,IF(Data!$G$9="squeeze",G3377,F3377)),"")</f>
        <v/>
      </c>
      <c r="I3377" s="38" t="str">
        <f ca="1">IF(ISNUMBER(A3377),NORMINV(RAND(),0,IF(AND(Data!$G$9="squeeze",A3377&lt;Data!$G$11*0.25),$H$32,1)*$C$30*$C$13)*($C$14*$C$12),"")</f>
        <v/>
      </c>
      <c r="J3377" s="42" t="str">
        <f ca="1">IFERROR(IF(Data!$C$6="Real",B3377,I3377+J3376+($C$14*$C$12)*(NORMINV(RAND(),$C$15,CHOOSE($G$13,$C$13,F3377,G3377)))),"")</f>
        <v/>
      </c>
      <c r="K3377" s="88" t="str">
        <f>IF(ISNUMBER(A3377), IF($G$16="fixed",$G$17,MIN(H3377*Data!$C$7*$C$16*0.5,$C$17*Data!$C$7))*$C$12,"")</f>
        <v/>
      </c>
      <c r="L3377" s="42" t="str">
        <f t="shared" ca="1" si="1590"/>
        <v/>
      </c>
      <c r="M3377" s="44" t="str">
        <f t="shared" ca="1" si="1591"/>
        <v/>
      </c>
      <c r="N3377" s="44" t="str">
        <f t="shared" ca="1" si="1592"/>
        <v/>
      </c>
      <c r="O3377" s="108" t="str">
        <f t="shared" si="1576"/>
        <v/>
      </c>
      <c r="P3377" s="102" t="str">
        <f t="shared" si="1577"/>
        <v/>
      </c>
      <c r="Q3377" s="102" t="str">
        <f t="shared" si="1578"/>
        <v/>
      </c>
      <c r="R3377" s="120" t="str">
        <f t="shared" si="1579"/>
        <v/>
      </c>
      <c r="S3377" s="54" t="str">
        <f t="shared" si="1580"/>
        <v/>
      </c>
      <c r="T3377" s="5" t="str">
        <f t="shared" si="1581"/>
        <v/>
      </c>
      <c r="U3377" s="152" t="str">
        <f t="shared" si="1564"/>
        <v/>
      </c>
      <c r="V3377" s="152" t="str">
        <f t="shared" si="1565"/>
        <v/>
      </c>
      <c r="W3377" s="153" t="str">
        <f t="shared" si="1566"/>
        <v/>
      </c>
      <c r="X3377" s="153" t="str">
        <f t="shared" si="1567"/>
        <v/>
      </c>
      <c r="Y3377" s="153" t="str">
        <f t="shared" si="1568"/>
        <v/>
      </c>
      <c r="Z3377" s="153" t="str">
        <f t="shared" si="1569"/>
        <v/>
      </c>
      <c r="AA3377" s="152" t="str">
        <f t="shared" si="1570"/>
        <v/>
      </c>
      <c r="AB3377" s="152" t="str">
        <f t="shared" si="1571"/>
        <v/>
      </c>
      <c r="AC3377" s="154" t="str">
        <f t="shared" si="1582"/>
        <v/>
      </c>
      <c r="AD3377" s="154" t="str">
        <f t="shared" si="1583"/>
        <v/>
      </c>
      <c r="AE3377" s="3" t="str">
        <f t="shared" si="1584"/>
        <v/>
      </c>
      <c r="AF3377" s="3" t="str">
        <f t="shared" si="1585"/>
        <v/>
      </c>
      <c r="AG3377" s="3" t="str">
        <f t="shared" si="1586"/>
        <v/>
      </c>
      <c r="AH3377" s="4" t="str">
        <f t="shared" si="1587"/>
        <v/>
      </c>
      <c r="AI3377" s="75" t="str">
        <f t="shared" si="1588"/>
        <v/>
      </c>
      <c r="AJ3377" s="75" t="str">
        <f t="shared" si="1589"/>
        <v/>
      </c>
    </row>
    <row r="3378" spans="1:36">
      <c r="A3378" s="41" t="str">
        <f t="shared" si="1572"/>
        <v/>
      </c>
      <c r="B3378" s="150" t="str">
        <f>IF(ISNUMBER(A3378),INDEX('MetaTrader Import'!$H$13:$J$5893,TRUNC(((A3378-$A$39+1)-1)/3)+1,MOD((A3378-$A$39+1)-1,3)+1),"")</f>
        <v/>
      </c>
      <c r="C3378" s="43" t="str">
        <f t="shared" si="1573"/>
        <v/>
      </c>
      <c r="D3378" s="43" t="str">
        <f t="shared" ca="1" si="1563"/>
        <v/>
      </c>
      <c r="E3378" s="43" t="str">
        <f t="shared" si="1574"/>
        <v/>
      </c>
      <c r="F3378" s="43" t="str">
        <f t="shared" si="1575"/>
        <v/>
      </c>
      <c r="G3378" s="43" t="str">
        <f>IF(A3378&lt;&gt;"",IF(A3378&lt;Data!$G$11*0.25,$C$13/$G$32,IF(A3378&gt;Data!$G$11*0.25,$C$13,$C$13*10)),"")</f>
        <v/>
      </c>
      <c r="H3378" s="43" t="str">
        <f>IF(A3378&lt;&gt;"",IF(Data!$G$9="constant",$C$13,IF(Data!$G$9="squeeze",G3378,F3378)),"")</f>
        <v/>
      </c>
      <c r="I3378" s="38" t="str">
        <f ca="1">IF(ISNUMBER(A3378),NORMINV(RAND(),0,IF(AND(Data!$G$9="squeeze",A3378&lt;Data!$G$11*0.25),$H$32,1)*$C$30*$C$13)*($C$14*$C$12),"")</f>
        <v/>
      </c>
      <c r="J3378" s="42" t="str">
        <f ca="1">IFERROR(IF(Data!$C$6="Real",B3378,I3378+J3377+($C$14*$C$12)*(NORMINV(RAND(),$C$15,CHOOSE($G$13,$C$13,F3378,G3378)))),"")</f>
        <v/>
      </c>
      <c r="K3378" s="88" t="str">
        <f>IF(ISNUMBER(A3378), IF($G$16="fixed",$G$17,MIN(H3378*Data!$C$7*$C$16*0.5,$C$17*Data!$C$7))*$C$12,"")</f>
        <v/>
      </c>
      <c r="L3378" s="42" t="str">
        <f t="shared" ca="1" si="1590"/>
        <v/>
      </c>
      <c r="M3378" s="44" t="str">
        <f t="shared" ca="1" si="1591"/>
        <v/>
      </c>
      <c r="N3378" s="44" t="str">
        <f t="shared" ca="1" si="1592"/>
        <v/>
      </c>
      <c r="O3378" s="108" t="str">
        <f t="shared" si="1576"/>
        <v/>
      </c>
      <c r="P3378" s="102" t="str">
        <f t="shared" si="1577"/>
        <v/>
      </c>
      <c r="Q3378" s="102" t="str">
        <f t="shared" si="1578"/>
        <v/>
      </c>
      <c r="R3378" s="120" t="str">
        <f t="shared" si="1579"/>
        <v/>
      </c>
      <c r="S3378" s="54" t="str">
        <f t="shared" si="1580"/>
        <v/>
      </c>
      <c r="T3378" s="5" t="str">
        <f t="shared" si="1581"/>
        <v/>
      </c>
      <c r="U3378" s="152" t="str">
        <f t="shared" si="1564"/>
        <v/>
      </c>
      <c r="V3378" s="152" t="str">
        <f t="shared" si="1565"/>
        <v/>
      </c>
      <c r="W3378" s="153" t="str">
        <f t="shared" si="1566"/>
        <v/>
      </c>
      <c r="X3378" s="153" t="str">
        <f t="shared" si="1567"/>
        <v/>
      </c>
      <c r="Y3378" s="153" t="str">
        <f t="shared" si="1568"/>
        <v/>
      </c>
      <c r="Z3378" s="153" t="str">
        <f t="shared" si="1569"/>
        <v/>
      </c>
      <c r="AA3378" s="152" t="str">
        <f t="shared" si="1570"/>
        <v/>
      </c>
      <c r="AB3378" s="152" t="str">
        <f t="shared" si="1571"/>
        <v/>
      </c>
      <c r="AC3378" s="154" t="str">
        <f t="shared" si="1582"/>
        <v/>
      </c>
      <c r="AD3378" s="154" t="str">
        <f t="shared" si="1583"/>
        <v/>
      </c>
      <c r="AE3378" s="3" t="str">
        <f t="shared" si="1584"/>
        <v/>
      </c>
      <c r="AF3378" s="3" t="str">
        <f t="shared" si="1585"/>
        <v/>
      </c>
      <c r="AG3378" s="3" t="str">
        <f t="shared" si="1586"/>
        <v/>
      </c>
      <c r="AH3378" s="4" t="str">
        <f t="shared" si="1587"/>
        <v/>
      </c>
      <c r="AI3378" s="75" t="str">
        <f t="shared" si="1588"/>
        <v/>
      </c>
      <c r="AJ3378" s="75" t="str">
        <f t="shared" si="1589"/>
        <v/>
      </c>
    </row>
    <row r="3379" spans="1:36">
      <c r="A3379" s="41" t="str">
        <f t="shared" si="1572"/>
        <v/>
      </c>
      <c r="B3379" s="150" t="str">
        <f>IF(ISNUMBER(A3379),INDEX('MetaTrader Import'!$H$13:$J$5893,TRUNC(((A3379-$A$39+1)-1)/3)+1,MOD((A3379-$A$39+1)-1,3)+1),"")</f>
        <v/>
      </c>
      <c r="C3379" s="43" t="str">
        <f t="shared" si="1573"/>
        <v/>
      </c>
      <c r="D3379" s="43" t="str">
        <f t="shared" ca="1" si="1563"/>
        <v/>
      </c>
      <c r="E3379" s="43" t="str">
        <f t="shared" si="1574"/>
        <v/>
      </c>
      <c r="F3379" s="43" t="str">
        <f t="shared" si="1575"/>
        <v/>
      </c>
      <c r="G3379" s="43" t="str">
        <f>IF(A3379&lt;&gt;"",IF(A3379&lt;Data!$G$11*0.25,$C$13/$G$32,IF(A3379&gt;Data!$G$11*0.25,$C$13,$C$13*10)),"")</f>
        <v/>
      </c>
      <c r="H3379" s="43" t="str">
        <f>IF(A3379&lt;&gt;"",IF(Data!$G$9="constant",$C$13,IF(Data!$G$9="squeeze",G3379,F3379)),"")</f>
        <v/>
      </c>
      <c r="I3379" s="38" t="str">
        <f ca="1">IF(ISNUMBER(A3379),NORMINV(RAND(),0,IF(AND(Data!$G$9="squeeze",A3379&lt;Data!$G$11*0.25),$H$32,1)*$C$30*$C$13)*($C$14*$C$12),"")</f>
        <v/>
      </c>
      <c r="J3379" s="42" t="str">
        <f ca="1">IFERROR(IF(Data!$C$6="Real",B3379,I3379+J3378+($C$14*$C$12)*(NORMINV(RAND(),$C$15,CHOOSE($G$13,$C$13,F3379,G3379)))),"")</f>
        <v/>
      </c>
      <c r="K3379" s="88" t="str">
        <f>IF(ISNUMBER(A3379), IF($G$16="fixed",$G$17,MIN(H3379*Data!$C$7*$C$16*0.5,$C$17*Data!$C$7))*$C$12,"")</f>
        <v/>
      </c>
      <c r="L3379" s="42" t="str">
        <f t="shared" ca="1" si="1590"/>
        <v/>
      </c>
      <c r="M3379" s="44" t="str">
        <f t="shared" ca="1" si="1591"/>
        <v/>
      </c>
      <c r="N3379" s="44" t="str">
        <f t="shared" ca="1" si="1592"/>
        <v/>
      </c>
      <c r="O3379" s="108" t="str">
        <f t="shared" si="1576"/>
        <v/>
      </c>
      <c r="P3379" s="102" t="str">
        <f t="shared" si="1577"/>
        <v/>
      </c>
      <c r="Q3379" s="102" t="str">
        <f t="shared" si="1578"/>
        <v/>
      </c>
      <c r="R3379" s="120" t="str">
        <f t="shared" si="1579"/>
        <v/>
      </c>
      <c r="S3379" s="54" t="str">
        <f t="shared" si="1580"/>
        <v/>
      </c>
      <c r="T3379" s="5" t="str">
        <f t="shared" si="1581"/>
        <v/>
      </c>
      <c r="U3379" s="152" t="str">
        <f t="shared" si="1564"/>
        <v/>
      </c>
      <c r="V3379" s="152" t="str">
        <f t="shared" si="1565"/>
        <v/>
      </c>
      <c r="W3379" s="153" t="str">
        <f t="shared" si="1566"/>
        <v/>
      </c>
      <c r="X3379" s="153" t="str">
        <f t="shared" si="1567"/>
        <v/>
      </c>
      <c r="Y3379" s="153" t="str">
        <f t="shared" si="1568"/>
        <v/>
      </c>
      <c r="Z3379" s="153" t="str">
        <f t="shared" si="1569"/>
        <v/>
      </c>
      <c r="AA3379" s="152" t="str">
        <f t="shared" si="1570"/>
        <v/>
      </c>
      <c r="AB3379" s="152" t="str">
        <f t="shared" si="1571"/>
        <v/>
      </c>
      <c r="AC3379" s="154" t="str">
        <f t="shared" si="1582"/>
        <v/>
      </c>
      <c r="AD3379" s="154" t="str">
        <f t="shared" si="1583"/>
        <v/>
      </c>
      <c r="AE3379" s="3" t="str">
        <f t="shared" si="1584"/>
        <v/>
      </c>
      <c r="AF3379" s="3" t="str">
        <f t="shared" si="1585"/>
        <v/>
      </c>
      <c r="AG3379" s="3" t="str">
        <f t="shared" si="1586"/>
        <v/>
      </c>
      <c r="AH3379" s="4" t="str">
        <f t="shared" si="1587"/>
        <v/>
      </c>
      <c r="AI3379" s="75" t="str">
        <f t="shared" si="1588"/>
        <v/>
      </c>
      <c r="AJ3379" s="75" t="str">
        <f t="shared" si="1589"/>
        <v/>
      </c>
    </row>
    <row r="3380" spans="1:36">
      <c r="A3380" s="41" t="str">
        <f t="shared" si="1572"/>
        <v/>
      </c>
      <c r="B3380" s="150" t="str">
        <f>IF(ISNUMBER(A3380),INDEX('MetaTrader Import'!$H$13:$J$5893,TRUNC(((A3380-$A$39+1)-1)/3)+1,MOD((A3380-$A$39+1)-1,3)+1),"")</f>
        <v/>
      </c>
      <c r="C3380" s="43" t="str">
        <f t="shared" si="1573"/>
        <v/>
      </c>
      <c r="D3380" s="43" t="str">
        <f t="shared" ca="1" si="1563"/>
        <v/>
      </c>
      <c r="E3380" s="43" t="str">
        <f t="shared" si="1574"/>
        <v/>
      </c>
      <c r="F3380" s="43" t="str">
        <f t="shared" si="1575"/>
        <v/>
      </c>
      <c r="G3380" s="43" t="str">
        <f>IF(A3380&lt;&gt;"",IF(A3380&lt;Data!$G$11*0.25,$C$13/$G$32,IF(A3380&gt;Data!$G$11*0.25,$C$13,$C$13*10)),"")</f>
        <v/>
      </c>
      <c r="H3380" s="43" t="str">
        <f>IF(A3380&lt;&gt;"",IF(Data!$G$9="constant",$C$13,IF(Data!$G$9="squeeze",G3380,F3380)),"")</f>
        <v/>
      </c>
      <c r="I3380" s="38" t="str">
        <f ca="1">IF(ISNUMBER(A3380),NORMINV(RAND(),0,IF(AND(Data!$G$9="squeeze",A3380&lt;Data!$G$11*0.25),$H$32,1)*$C$30*$C$13)*($C$14*$C$12),"")</f>
        <v/>
      </c>
      <c r="J3380" s="42" t="str">
        <f ca="1">IFERROR(IF(Data!$C$6="Real",B3380,I3380+J3379+($C$14*$C$12)*(NORMINV(RAND(),$C$15,CHOOSE($G$13,$C$13,F3380,G3380)))),"")</f>
        <v/>
      </c>
      <c r="K3380" s="88" t="str">
        <f>IF(ISNUMBER(A3380), IF($G$16="fixed",$G$17,MIN(H3380*Data!$C$7*$C$16*0.5,$C$17*Data!$C$7))*$C$12,"")</f>
        <v/>
      </c>
      <c r="L3380" s="42" t="str">
        <f t="shared" ca="1" si="1590"/>
        <v/>
      </c>
      <c r="M3380" s="44" t="str">
        <f t="shared" ca="1" si="1591"/>
        <v/>
      </c>
      <c r="N3380" s="44" t="str">
        <f t="shared" ca="1" si="1592"/>
        <v/>
      </c>
      <c r="O3380" s="108" t="str">
        <f t="shared" si="1576"/>
        <v/>
      </c>
      <c r="P3380" s="102" t="str">
        <f t="shared" si="1577"/>
        <v/>
      </c>
      <c r="Q3380" s="102" t="str">
        <f t="shared" si="1578"/>
        <v/>
      </c>
      <c r="R3380" s="120" t="str">
        <f t="shared" si="1579"/>
        <v/>
      </c>
      <c r="S3380" s="54" t="str">
        <f t="shared" si="1580"/>
        <v/>
      </c>
      <c r="T3380" s="5" t="str">
        <f t="shared" si="1581"/>
        <v/>
      </c>
      <c r="U3380" s="152" t="str">
        <f t="shared" si="1564"/>
        <v/>
      </c>
      <c r="V3380" s="152" t="str">
        <f t="shared" si="1565"/>
        <v/>
      </c>
      <c r="W3380" s="153" t="str">
        <f t="shared" si="1566"/>
        <v/>
      </c>
      <c r="X3380" s="153" t="str">
        <f t="shared" si="1567"/>
        <v/>
      </c>
      <c r="Y3380" s="153" t="str">
        <f t="shared" si="1568"/>
        <v/>
      </c>
      <c r="Z3380" s="153" t="str">
        <f t="shared" si="1569"/>
        <v/>
      </c>
      <c r="AA3380" s="152" t="str">
        <f t="shared" si="1570"/>
        <v/>
      </c>
      <c r="AB3380" s="152" t="str">
        <f t="shared" si="1571"/>
        <v/>
      </c>
      <c r="AC3380" s="154" t="str">
        <f t="shared" si="1582"/>
        <v/>
      </c>
      <c r="AD3380" s="154" t="str">
        <f t="shared" si="1583"/>
        <v/>
      </c>
      <c r="AE3380" s="3" t="str">
        <f t="shared" si="1584"/>
        <v/>
      </c>
      <c r="AF3380" s="3" t="str">
        <f t="shared" si="1585"/>
        <v/>
      </c>
      <c r="AG3380" s="3" t="str">
        <f t="shared" si="1586"/>
        <v/>
      </c>
      <c r="AH3380" s="4" t="str">
        <f t="shared" si="1587"/>
        <v/>
      </c>
      <c r="AI3380" s="75" t="str">
        <f t="shared" si="1588"/>
        <v/>
      </c>
      <c r="AJ3380" s="75" t="str">
        <f t="shared" si="1589"/>
        <v/>
      </c>
    </row>
    <row r="3381" spans="1:36">
      <c r="A3381" s="41" t="str">
        <f t="shared" si="1572"/>
        <v/>
      </c>
      <c r="B3381" s="150" t="str">
        <f>IF(ISNUMBER(A3381),INDEX('MetaTrader Import'!$H$13:$J$5893,TRUNC(((A3381-$A$39+1)-1)/3)+1,MOD((A3381-$A$39+1)-1,3)+1),"")</f>
        <v/>
      </c>
      <c r="C3381" s="43" t="str">
        <f t="shared" si="1573"/>
        <v/>
      </c>
      <c r="D3381" s="43" t="str">
        <f t="shared" ca="1" si="1563"/>
        <v/>
      </c>
      <c r="E3381" s="43" t="str">
        <f t="shared" si="1574"/>
        <v/>
      </c>
      <c r="F3381" s="43" t="str">
        <f t="shared" si="1575"/>
        <v/>
      </c>
      <c r="G3381" s="43" t="str">
        <f>IF(A3381&lt;&gt;"",IF(A3381&lt;Data!$G$11*0.25,$C$13/$G$32,IF(A3381&gt;Data!$G$11*0.25,$C$13,$C$13*10)),"")</f>
        <v/>
      </c>
      <c r="H3381" s="43" t="str">
        <f>IF(A3381&lt;&gt;"",IF(Data!$G$9="constant",$C$13,IF(Data!$G$9="squeeze",G3381,F3381)),"")</f>
        <v/>
      </c>
      <c r="I3381" s="38" t="str">
        <f ca="1">IF(ISNUMBER(A3381),NORMINV(RAND(),0,IF(AND(Data!$G$9="squeeze",A3381&lt;Data!$G$11*0.25),$H$32,1)*$C$30*$C$13)*($C$14*$C$12),"")</f>
        <v/>
      </c>
      <c r="J3381" s="42" t="str">
        <f ca="1">IFERROR(IF(Data!$C$6="Real",B3381,I3381+J3380+($C$14*$C$12)*(NORMINV(RAND(),$C$15,CHOOSE($G$13,$C$13,F3381,G3381)))),"")</f>
        <v/>
      </c>
      <c r="K3381" s="88" t="str">
        <f>IF(ISNUMBER(A3381), IF($G$16="fixed",$G$17,MIN(H3381*Data!$C$7*$C$16*0.5,$C$17*Data!$C$7))*$C$12,"")</f>
        <v/>
      </c>
      <c r="L3381" s="42" t="str">
        <f t="shared" ca="1" si="1590"/>
        <v/>
      </c>
      <c r="M3381" s="44" t="str">
        <f t="shared" ca="1" si="1591"/>
        <v/>
      </c>
      <c r="N3381" s="44" t="str">
        <f t="shared" ca="1" si="1592"/>
        <v/>
      </c>
      <c r="O3381" s="108" t="str">
        <f t="shared" si="1576"/>
        <v/>
      </c>
      <c r="P3381" s="102" t="str">
        <f t="shared" si="1577"/>
        <v/>
      </c>
      <c r="Q3381" s="102" t="str">
        <f t="shared" si="1578"/>
        <v/>
      </c>
      <c r="R3381" s="120" t="str">
        <f t="shared" si="1579"/>
        <v/>
      </c>
      <c r="S3381" s="54" t="str">
        <f t="shared" si="1580"/>
        <v/>
      </c>
      <c r="T3381" s="5" t="str">
        <f t="shared" si="1581"/>
        <v/>
      </c>
      <c r="U3381" s="152" t="str">
        <f t="shared" si="1564"/>
        <v/>
      </c>
      <c r="V3381" s="152" t="str">
        <f t="shared" si="1565"/>
        <v/>
      </c>
      <c r="W3381" s="153" t="str">
        <f t="shared" si="1566"/>
        <v/>
      </c>
      <c r="X3381" s="153" t="str">
        <f t="shared" si="1567"/>
        <v/>
      </c>
      <c r="Y3381" s="153" t="str">
        <f t="shared" si="1568"/>
        <v/>
      </c>
      <c r="Z3381" s="153" t="str">
        <f t="shared" si="1569"/>
        <v/>
      </c>
      <c r="AA3381" s="152" t="str">
        <f t="shared" si="1570"/>
        <v/>
      </c>
      <c r="AB3381" s="152" t="str">
        <f t="shared" si="1571"/>
        <v/>
      </c>
      <c r="AC3381" s="154" t="str">
        <f t="shared" si="1582"/>
        <v/>
      </c>
      <c r="AD3381" s="154" t="str">
        <f t="shared" si="1583"/>
        <v/>
      </c>
      <c r="AE3381" s="3" t="str">
        <f t="shared" si="1584"/>
        <v/>
      </c>
      <c r="AF3381" s="3" t="str">
        <f t="shared" si="1585"/>
        <v/>
      </c>
      <c r="AG3381" s="3" t="str">
        <f t="shared" si="1586"/>
        <v/>
      </c>
      <c r="AH3381" s="4" t="str">
        <f t="shared" si="1587"/>
        <v/>
      </c>
      <c r="AI3381" s="75" t="str">
        <f t="shared" si="1588"/>
        <v/>
      </c>
      <c r="AJ3381" s="75" t="str">
        <f t="shared" si="1589"/>
        <v/>
      </c>
    </row>
    <row r="3382" spans="1:36">
      <c r="A3382" s="41" t="str">
        <f t="shared" si="1572"/>
        <v/>
      </c>
      <c r="B3382" s="150" t="str">
        <f>IF(ISNUMBER(A3382),INDEX('MetaTrader Import'!$H$13:$J$5893,TRUNC(((A3382-$A$39+1)-1)/3)+1,MOD((A3382-$A$39+1)-1,3)+1),"")</f>
        <v/>
      </c>
      <c r="C3382" s="43" t="str">
        <f t="shared" si="1573"/>
        <v/>
      </c>
      <c r="D3382" s="43" t="str">
        <f t="shared" ca="1" si="1563"/>
        <v/>
      </c>
      <c r="E3382" s="43" t="str">
        <f t="shared" si="1574"/>
        <v/>
      </c>
      <c r="F3382" s="43" t="str">
        <f t="shared" si="1575"/>
        <v/>
      </c>
      <c r="G3382" s="43" t="str">
        <f>IF(A3382&lt;&gt;"",IF(A3382&lt;Data!$G$11*0.25,$C$13/$G$32,IF(A3382&gt;Data!$G$11*0.25,$C$13,$C$13*10)),"")</f>
        <v/>
      </c>
      <c r="H3382" s="43" t="str">
        <f>IF(A3382&lt;&gt;"",IF(Data!$G$9="constant",$C$13,IF(Data!$G$9="squeeze",G3382,F3382)),"")</f>
        <v/>
      </c>
      <c r="I3382" s="38" t="str">
        <f ca="1">IF(ISNUMBER(A3382),NORMINV(RAND(),0,IF(AND(Data!$G$9="squeeze",A3382&lt;Data!$G$11*0.25),$H$32,1)*$C$30*$C$13)*($C$14*$C$12),"")</f>
        <v/>
      </c>
      <c r="J3382" s="42" t="str">
        <f ca="1">IFERROR(IF(Data!$C$6="Real",B3382,I3382+J3381+($C$14*$C$12)*(NORMINV(RAND(),$C$15,CHOOSE($G$13,$C$13,F3382,G3382)))),"")</f>
        <v/>
      </c>
      <c r="K3382" s="88" t="str">
        <f>IF(ISNUMBER(A3382), IF($G$16="fixed",$G$17,MIN(H3382*Data!$C$7*$C$16*0.5,$C$17*Data!$C$7))*$C$12,"")</f>
        <v/>
      </c>
      <c r="L3382" s="42" t="str">
        <f t="shared" ca="1" si="1590"/>
        <v/>
      </c>
      <c r="M3382" s="44" t="str">
        <f t="shared" ca="1" si="1591"/>
        <v/>
      </c>
      <c r="N3382" s="44" t="str">
        <f t="shared" ca="1" si="1592"/>
        <v/>
      </c>
      <c r="O3382" s="108" t="str">
        <f t="shared" si="1576"/>
        <v/>
      </c>
      <c r="P3382" s="102" t="str">
        <f t="shared" si="1577"/>
        <v/>
      </c>
      <c r="Q3382" s="102" t="str">
        <f t="shared" si="1578"/>
        <v/>
      </c>
      <c r="R3382" s="120" t="str">
        <f t="shared" si="1579"/>
        <v/>
      </c>
      <c r="S3382" s="54" t="str">
        <f t="shared" si="1580"/>
        <v/>
      </c>
      <c r="T3382" s="5" t="str">
        <f t="shared" si="1581"/>
        <v/>
      </c>
      <c r="U3382" s="152" t="str">
        <f t="shared" si="1564"/>
        <v/>
      </c>
      <c r="V3382" s="152" t="str">
        <f t="shared" si="1565"/>
        <v/>
      </c>
      <c r="W3382" s="153" t="str">
        <f t="shared" si="1566"/>
        <v/>
      </c>
      <c r="X3382" s="153" t="str">
        <f t="shared" si="1567"/>
        <v/>
      </c>
      <c r="Y3382" s="153" t="str">
        <f t="shared" si="1568"/>
        <v/>
      </c>
      <c r="Z3382" s="153" t="str">
        <f t="shared" si="1569"/>
        <v/>
      </c>
      <c r="AA3382" s="152" t="str">
        <f t="shared" si="1570"/>
        <v/>
      </c>
      <c r="AB3382" s="152" t="str">
        <f t="shared" si="1571"/>
        <v/>
      </c>
      <c r="AC3382" s="154" t="str">
        <f t="shared" si="1582"/>
        <v/>
      </c>
      <c r="AD3382" s="154" t="str">
        <f t="shared" si="1583"/>
        <v/>
      </c>
      <c r="AE3382" s="3" t="str">
        <f t="shared" si="1584"/>
        <v/>
      </c>
      <c r="AF3382" s="3" t="str">
        <f t="shared" si="1585"/>
        <v/>
      </c>
      <c r="AG3382" s="3" t="str">
        <f t="shared" si="1586"/>
        <v/>
      </c>
      <c r="AH3382" s="4" t="str">
        <f t="shared" si="1587"/>
        <v/>
      </c>
      <c r="AI3382" s="75" t="str">
        <f t="shared" si="1588"/>
        <v/>
      </c>
      <c r="AJ3382" s="75" t="str">
        <f t="shared" si="1589"/>
        <v/>
      </c>
    </row>
    <row r="3383" spans="1:36">
      <c r="A3383" s="41" t="str">
        <f t="shared" si="1572"/>
        <v/>
      </c>
      <c r="B3383" s="150" t="str">
        <f>IF(ISNUMBER(A3383),INDEX('MetaTrader Import'!$H$13:$J$5893,TRUNC(((A3383-$A$39+1)-1)/3)+1,MOD((A3383-$A$39+1)-1,3)+1),"")</f>
        <v/>
      </c>
      <c r="C3383" s="43" t="str">
        <f t="shared" si="1573"/>
        <v/>
      </c>
      <c r="D3383" s="43" t="str">
        <f t="shared" ca="1" si="1563"/>
        <v/>
      </c>
      <c r="E3383" s="43" t="str">
        <f t="shared" si="1574"/>
        <v/>
      </c>
      <c r="F3383" s="43" t="str">
        <f t="shared" si="1575"/>
        <v/>
      </c>
      <c r="G3383" s="43" t="str">
        <f>IF(A3383&lt;&gt;"",IF(A3383&lt;Data!$G$11*0.25,$C$13/$G$32,IF(A3383&gt;Data!$G$11*0.25,$C$13,$C$13*10)),"")</f>
        <v/>
      </c>
      <c r="H3383" s="43" t="str">
        <f>IF(A3383&lt;&gt;"",IF(Data!$G$9="constant",$C$13,IF(Data!$G$9="squeeze",G3383,F3383)),"")</f>
        <v/>
      </c>
      <c r="I3383" s="38" t="str">
        <f ca="1">IF(ISNUMBER(A3383),NORMINV(RAND(),0,IF(AND(Data!$G$9="squeeze",A3383&lt;Data!$G$11*0.25),$H$32,1)*$C$30*$C$13)*($C$14*$C$12),"")</f>
        <v/>
      </c>
      <c r="J3383" s="42" t="str">
        <f ca="1">IFERROR(IF(Data!$C$6="Real",B3383,I3383+J3382+($C$14*$C$12)*(NORMINV(RAND(),$C$15,CHOOSE($G$13,$C$13,F3383,G3383)))),"")</f>
        <v/>
      </c>
      <c r="K3383" s="88" t="str">
        <f>IF(ISNUMBER(A3383), IF($G$16="fixed",$G$17,MIN(H3383*Data!$C$7*$C$16*0.5,$C$17*Data!$C$7))*$C$12,"")</f>
        <v/>
      </c>
      <c r="L3383" s="42" t="str">
        <f t="shared" ca="1" si="1590"/>
        <v/>
      </c>
      <c r="M3383" s="44" t="str">
        <f t="shared" ca="1" si="1591"/>
        <v/>
      </c>
      <c r="N3383" s="44" t="str">
        <f t="shared" ca="1" si="1592"/>
        <v/>
      </c>
      <c r="O3383" s="108" t="str">
        <f t="shared" si="1576"/>
        <v/>
      </c>
      <c r="P3383" s="102" t="str">
        <f t="shared" si="1577"/>
        <v/>
      </c>
      <c r="Q3383" s="102" t="str">
        <f t="shared" si="1578"/>
        <v/>
      </c>
      <c r="R3383" s="120" t="str">
        <f t="shared" si="1579"/>
        <v/>
      </c>
      <c r="S3383" s="54" t="str">
        <f t="shared" si="1580"/>
        <v/>
      </c>
      <c r="T3383" s="5" t="str">
        <f t="shared" si="1581"/>
        <v/>
      </c>
      <c r="U3383" s="152" t="str">
        <f t="shared" si="1564"/>
        <v/>
      </c>
      <c r="V3383" s="152" t="str">
        <f t="shared" si="1565"/>
        <v/>
      </c>
      <c r="W3383" s="153" t="str">
        <f t="shared" si="1566"/>
        <v/>
      </c>
      <c r="X3383" s="153" t="str">
        <f t="shared" si="1567"/>
        <v/>
      </c>
      <c r="Y3383" s="153" t="str">
        <f t="shared" si="1568"/>
        <v/>
      </c>
      <c r="Z3383" s="153" t="str">
        <f t="shared" si="1569"/>
        <v/>
      </c>
      <c r="AA3383" s="152" t="str">
        <f t="shared" si="1570"/>
        <v/>
      </c>
      <c r="AB3383" s="152" t="str">
        <f t="shared" si="1571"/>
        <v/>
      </c>
      <c r="AC3383" s="154" t="str">
        <f t="shared" si="1582"/>
        <v/>
      </c>
      <c r="AD3383" s="154" t="str">
        <f t="shared" si="1583"/>
        <v/>
      </c>
      <c r="AE3383" s="3" t="str">
        <f t="shared" si="1584"/>
        <v/>
      </c>
      <c r="AF3383" s="3" t="str">
        <f t="shared" si="1585"/>
        <v/>
      </c>
      <c r="AG3383" s="3" t="str">
        <f t="shared" si="1586"/>
        <v/>
      </c>
      <c r="AH3383" s="4" t="str">
        <f t="shared" si="1587"/>
        <v/>
      </c>
      <c r="AI3383" s="75" t="str">
        <f t="shared" si="1588"/>
        <v/>
      </c>
      <c r="AJ3383" s="75" t="str">
        <f t="shared" si="1589"/>
        <v/>
      </c>
    </row>
    <row r="3384" spans="1:36">
      <c r="A3384" s="41" t="str">
        <f t="shared" si="1572"/>
        <v/>
      </c>
      <c r="B3384" s="150" t="str">
        <f>IF(ISNUMBER(A3384),INDEX('MetaTrader Import'!$H$13:$J$5893,TRUNC(((A3384-$A$39+1)-1)/3)+1,MOD((A3384-$A$39+1)-1,3)+1),"")</f>
        <v/>
      </c>
      <c r="C3384" s="43" t="str">
        <f t="shared" si="1573"/>
        <v/>
      </c>
      <c r="D3384" s="43" t="str">
        <f t="shared" ca="1" si="1563"/>
        <v/>
      </c>
      <c r="E3384" s="43" t="str">
        <f t="shared" si="1574"/>
        <v/>
      </c>
      <c r="F3384" s="43" t="str">
        <f t="shared" si="1575"/>
        <v/>
      </c>
      <c r="G3384" s="43" t="str">
        <f>IF(A3384&lt;&gt;"",IF(A3384&lt;Data!$G$11*0.25,$C$13/$G$32,IF(A3384&gt;Data!$G$11*0.25,$C$13,$C$13*10)),"")</f>
        <v/>
      </c>
      <c r="H3384" s="43" t="str">
        <f>IF(A3384&lt;&gt;"",IF(Data!$G$9="constant",$C$13,IF(Data!$G$9="squeeze",G3384,F3384)),"")</f>
        <v/>
      </c>
      <c r="I3384" s="38" t="str">
        <f ca="1">IF(ISNUMBER(A3384),NORMINV(RAND(),0,IF(AND(Data!$G$9="squeeze",A3384&lt;Data!$G$11*0.25),$H$32,1)*$C$30*$C$13)*($C$14*$C$12),"")</f>
        <v/>
      </c>
      <c r="J3384" s="42" t="str">
        <f ca="1">IFERROR(IF(Data!$C$6="Real",B3384,I3384+J3383+($C$14*$C$12)*(NORMINV(RAND(),$C$15,CHOOSE($G$13,$C$13,F3384,G3384)))),"")</f>
        <v/>
      </c>
      <c r="K3384" s="88" t="str">
        <f>IF(ISNUMBER(A3384), IF($G$16="fixed",$G$17,MIN(H3384*Data!$C$7*$C$16*0.5,$C$17*Data!$C$7))*$C$12,"")</f>
        <v/>
      </c>
      <c r="L3384" s="42" t="str">
        <f t="shared" ca="1" si="1590"/>
        <v/>
      </c>
      <c r="M3384" s="44" t="str">
        <f t="shared" ca="1" si="1591"/>
        <v/>
      </c>
      <c r="N3384" s="44" t="str">
        <f t="shared" ca="1" si="1592"/>
        <v/>
      </c>
      <c r="O3384" s="108" t="str">
        <f t="shared" si="1576"/>
        <v/>
      </c>
      <c r="P3384" s="102" t="str">
        <f t="shared" si="1577"/>
        <v/>
      </c>
      <c r="Q3384" s="102" t="str">
        <f t="shared" si="1578"/>
        <v/>
      </c>
      <c r="R3384" s="120" t="str">
        <f t="shared" si="1579"/>
        <v/>
      </c>
      <c r="S3384" s="54" t="str">
        <f t="shared" si="1580"/>
        <v/>
      </c>
      <c r="T3384" s="5" t="str">
        <f t="shared" si="1581"/>
        <v/>
      </c>
      <c r="U3384" s="152" t="str">
        <f t="shared" si="1564"/>
        <v/>
      </c>
      <c r="V3384" s="152" t="str">
        <f t="shared" si="1565"/>
        <v/>
      </c>
      <c r="W3384" s="153" t="str">
        <f t="shared" si="1566"/>
        <v/>
      </c>
      <c r="X3384" s="153" t="str">
        <f t="shared" si="1567"/>
        <v/>
      </c>
      <c r="Y3384" s="153" t="str">
        <f t="shared" si="1568"/>
        <v/>
      </c>
      <c r="Z3384" s="153" t="str">
        <f t="shared" si="1569"/>
        <v/>
      </c>
      <c r="AA3384" s="152" t="str">
        <f t="shared" si="1570"/>
        <v/>
      </c>
      <c r="AB3384" s="152" t="str">
        <f t="shared" si="1571"/>
        <v/>
      </c>
      <c r="AC3384" s="154" t="str">
        <f t="shared" si="1582"/>
        <v/>
      </c>
      <c r="AD3384" s="154" t="str">
        <f t="shared" si="1583"/>
        <v/>
      </c>
      <c r="AE3384" s="3" t="str">
        <f t="shared" si="1584"/>
        <v/>
      </c>
      <c r="AF3384" s="3" t="str">
        <f t="shared" si="1585"/>
        <v/>
      </c>
      <c r="AG3384" s="3" t="str">
        <f t="shared" si="1586"/>
        <v/>
      </c>
      <c r="AH3384" s="4" t="str">
        <f t="shared" si="1587"/>
        <v/>
      </c>
      <c r="AI3384" s="75" t="str">
        <f t="shared" si="1588"/>
        <v/>
      </c>
      <c r="AJ3384" s="75" t="str">
        <f t="shared" si="1589"/>
        <v/>
      </c>
    </row>
    <row r="3385" spans="1:36">
      <c r="A3385" s="41" t="str">
        <f t="shared" si="1572"/>
        <v/>
      </c>
      <c r="B3385" s="150" t="str">
        <f>IF(ISNUMBER(A3385),INDEX('MetaTrader Import'!$H$13:$J$5893,TRUNC(((A3385-$A$39+1)-1)/3)+1,MOD((A3385-$A$39+1)-1,3)+1),"")</f>
        <v/>
      </c>
      <c r="C3385" s="43" t="str">
        <f t="shared" si="1573"/>
        <v/>
      </c>
      <c r="D3385" s="43" t="str">
        <f t="shared" ca="1" si="1563"/>
        <v/>
      </c>
      <c r="E3385" s="43" t="str">
        <f t="shared" si="1574"/>
        <v/>
      </c>
      <c r="F3385" s="43" t="str">
        <f t="shared" si="1575"/>
        <v/>
      </c>
      <c r="G3385" s="43" t="str">
        <f>IF(A3385&lt;&gt;"",IF(A3385&lt;Data!$G$11*0.25,$C$13/$G$32,IF(A3385&gt;Data!$G$11*0.25,$C$13,$C$13*10)),"")</f>
        <v/>
      </c>
      <c r="H3385" s="43" t="str">
        <f>IF(A3385&lt;&gt;"",IF(Data!$G$9="constant",$C$13,IF(Data!$G$9="squeeze",G3385,F3385)),"")</f>
        <v/>
      </c>
      <c r="I3385" s="38" t="str">
        <f ca="1">IF(ISNUMBER(A3385),NORMINV(RAND(),0,IF(AND(Data!$G$9="squeeze",A3385&lt;Data!$G$11*0.25),$H$32,1)*$C$30*$C$13)*($C$14*$C$12),"")</f>
        <v/>
      </c>
      <c r="J3385" s="42" t="str">
        <f ca="1">IFERROR(IF(Data!$C$6="Real",B3385,I3385+J3384+($C$14*$C$12)*(NORMINV(RAND(),$C$15,CHOOSE($G$13,$C$13,F3385,G3385)))),"")</f>
        <v/>
      </c>
      <c r="K3385" s="88" t="str">
        <f>IF(ISNUMBER(A3385), IF($G$16="fixed",$G$17,MIN(H3385*Data!$C$7*$C$16*0.5,$C$17*Data!$C$7))*$C$12,"")</f>
        <v/>
      </c>
      <c r="L3385" s="42" t="str">
        <f t="shared" ca="1" si="1590"/>
        <v/>
      </c>
      <c r="M3385" s="44" t="str">
        <f t="shared" ca="1" si="1591"/>
        <v/>
      </c>
      <c r="N3385" s="44" t="str">
        <f t="shared" ca="1" si="1592"/>
        <v/>
      </c>
      <c r="O3385" s="108" t="str">
        <f t="shared" si="1576"/>
        <v/>
      </c>
      <c r="P3385" s="102" t="str">
        <f t="shared" si="1577"/>
        <v/>
      </c>
      <c r="Q3385" s="102" t="str">
        <f t="shared" si="1578"/>
        <v/>
      </c>
      <c r="R3385" s="120" t="str">
        <f t="shared" si="1579"/>
        <v/>
      </c>
      <c r="S3385" s="54" t="str">
        <f t="shared" si="1580"/>
        <v/>
      </c>
      <c r="T3385" s="5" t="str">
        <f t="shared" si="1581"/>
        <v/>
      </c>
      <c r="U3385" s="152" t="str">
        <f t="shared" si="1564"/>
        <v/>
      </c>
      <c r="V3385" s="152" t="str">
        <f t="shared" si="1565"/>
        <v/>
      </c>
      <c r="W3385" s="153" t="str">
        <f t="shared" si="1566"/>
        <v/>
      </c>
      <c r="X3385" s="153" t="str">
        <f t="shared" si="1567"/>
        <v/>
      </c>
      <c r="Y3385" s="153" t="str">
        <f t="shared" si="1568"/>
        <v/>
      </c>
      <c r="Z3385" s="153" t="str">
        <f t="shared" si="1569"/>
        <v/>
      </c>
      <c r="AA3385" s="152" t="str">
        <f t="shared" si="1570"/>
        <v/>
      </c>
      <c r="AB3385" s="152" t="str">
        <f t="shared" si="1571"/>
        <v/>
      </c>
      <c r="AC3385" s="154" t="str">
        <f t="shared" si="1582"/>
        <v/>
      </c>
      <c r="AD3385" s="154" t="str">
        <f t="shared" si="1583"/>
        <v/>
      </c>
      <c r="AE3385" s="3" t="str">
        <f t="shared" si="1584"/>
        <v/>
      </c>
      <c r="AF3385" s="3" t="str">
        <f t="shared" si="1585"/>
        <v/>
      </c>
      <c r="AG3385" s="3" t="str">
        <f t="shared" si="1586"/>
        <v/>
      </c>
      <c r="AH3385" s="4" t="str">
        <f t="shared" si="1587"/>
        <v/>
      </c>
      <c r="AI3385" s="75" t="str">
        <f t="shared" si="1588"/>
        <v/>
      </c>
      <c r="AJ3385" s="75" t="str">
        <f t="shared" si="1589"/>
        <v/>
      </c>
    </row>
    <row r="3386" spans="1:36">
      <c r="A3386" s="41" t="str">
        <f t="shared" si="1572"/>
        <v/>
      </c>
      <c r="B3386" s="150" t="str">
        <f>IF(ISNUMBER(A3386),INDEX('MetaTrader Import'!$H$13:$J$5893,TRUNC(((A3386-$A$39+1)-1)/3)+1,MOD((A3386-$A$39+1)-1,3)+1),"")</f>
        <v/>
      </c>
      <c r="C3386" s="43" t="str">
        <f t="shared" si="1573"/>
        <v/>
      </c>
      <c r="D3386" s="43" t="str">
        <f t="shared" ca="1" si="1563"/>
        <v/>
      </c>
      <c r="E3386" s="43" t="str">
        <f t="shared" si="1574"/>
        <v/>
      </c>
      <c r="F3386" s="43" t="str">
        <f t="shared" si="1575"/>
        <v/>
      </c>
      <c r="G3386" s="43" t="str">
        <f>IF(A3386&lt;&gt;"",IF(A3386&lt;Data!$G$11*0.25,$C$13/$G$32,IF(A3386&gt;Data!$G$11*0.25,$C$13,$C$13*10)),"")</f>
        <v/>
      </c>
      <c r="H3386" s="43" t="str">
        <f>IF(A3386&lt;&gt;"",IF(Data!$G$9="constant",$C$13,IF(Data!$G$9="squeeze",G3386,F3386)),"")</f>
        <v/>
      </c>
      <c r="I3386" s="38" t="str">
        <f ca="1">IF(ISNUMBER(A3386),NORMINV(RAND(),0,IF(AND(Data!$G$9="squeeze",A3386&lt;Data!$G$11*0.25),$H$32,1)*$C$30*$C$13)*($C$14*$C$12),"")</f>
        <v/>
      </c>
      <c r="J3386" s="42" t="str">
        <f ca="1">IFERROR(IF(Data!$C$6="Real",B3386,I3386+J3385+($C$14*$C$12)*(NORMINV(RAND(),$C$15,CHOOSE($G$13,$C$13,F3386,G3386)))),"")</f>
        <v/>
      </c>
      <c r="K3386" s="88" t="str">
        <f>IF(ISNUMBER(A3386), IF($G$16="fixed",$G$17,MIN(H3386*Data!$C$7*$C$16*0.5,$C$17*Data!$C$7))*$C$12,"")</f>
        <v/>
      </c>
      <c r="L3386" s="42" t="str">
        <f t="shared" ca="1" si="1590"/>
        <v/>
      </c>
      <c r="M3386" s="44" t="str">
        <f t="shared" ca="1" si="1591"/>
        <v/>
      </c>
      <c r="N3386" s="44" t="str">
        <f t="shared" ca="1" si="1592"/>
        <v/>
      </c>
      <c r="O3386" s="108" t="str">
        <f t="shared" si="1576"/>
        <v/>
      </c>
      <c r="P3386" s="102" t="str">
        <f t="shared" si="1577"/>
        <v/>
      </c>
      <c r="Q3386" s="102" t="str">
        <f t="shared" si="1578"/>
        <v/>
      </c>
      <c r="R3386" s="120" t="str">
        <f t="shared" si="1579"/>
        <v/>
      </c>
      <c r="S3386" s="54" t="str">
        <f t="shared" si="1580"/>
        <v/>
      </c>
      <c r="T3386" s="5" t="str">
        <f t="shared" si="1581"/>
        <v/>
      </c>
      <c r="U3386" s="152" t="str">
        <f t="shared" si="1564"/>
        <v/>
      </c>
      <c r="V3386" s="152" t="str">
        <f t="shared" si="1565"/>
        <v/>
      </c>
      <c r="W3386" s="153" t="str">
        <f t="shared" si="1566"/>
        <v/>
      </c>
      <c r="X3386" s="153" t="str">
        <f t="shared" si="1567"/>
        <v/>
      </c>
      <c r="Y3386" s="153" t="str">
        <f t="shared" si="1568"/>
        <v/>
      </c>
      <c r="Z3386" s="153" t="str">
        <f t="shared" si="1569"/>
        <v/>
      </c>
      <c r="AA3386" s="152" t="str">
        <f t="shared" si="1570"/>
        <v/>
      </c>
      <c r="AB3386" s="152" t="str">
        <f t="shared" si="1571"/>
        <v/>
      </c>
      <c r="AC3386" s="154" t="str">
        <f t="shared" si="1582"/>
        <v/>
      </c>
      <c r="AD3386" s="154" t="str">
        <f t="shared" si="1583"/>
        <v/>
      </c>
      <c r="AE3386" s="3" t="str">
        <f t="shared" si="1584"/>
        <v/>
      </c>
      <c r="AF3386" s="3" t="str">
        <f t="shared" si="1585"/>
        <v/>
      </c>
      <c r="AG3386" s="3" t="str">
        <f t="shared" si="1586"/>
        <v/>
      </c>
      <c r="AH3386" s="4" t="str">
        <f t="shared" si="1587"/>
        <v/>
      </c>
      <c r="AI3386" s="75" t="str">
        <f t="shared" si="1588"/>
        <v/>
      </c>
      <c r="AJ3386" s="75" t="str">
        <f t="shared" si="1589"/>
        <v/>
      </c>
    </row>
    <row r="3387" spans="1:36">
      <c r="A3387" s="41" t="str">
        <f t="shared" si="1572"/>
        <v/>
      </c>
      <c r="B3387" s="150" t="str">
        <f>IF(ISNUMBER(A3387),INDEX('MetaTrader Import'!$H$13:$J$5893,TRUNC(((A3387-$A$39+1)-1)/3)+1,MOD((A3387-$A$39+1)-1,3)+1),"")</f>
        <v/>
      </c>
      <c r="C3387" s="43" t="str">
        <f t="shared" si="1573"/>
        <v/>
      </c>
      <c r="D3387" s="43" t="str">
        <f t="shared" ca="1" si="1563"/>
        <v/>
      </c>
      <c r="E3387" s="43" t="str">
        <f t="shared" si="1574"/>
        <v/>
      </c>
      <c r="F3387" s="43" t="str">
        <f t="shared" si="1575"/>
        <v/>
      </c>
      <c r="G3387" s="43" t="str">
        <f>IF(A3387&lt;&gt;"",IF(A3387&lt;Data!$G$11*0.25,$C$13/$G$32,IF(A3387&gt;Data!$G$11*0.25,$C$13,$C$13*10)),"")</f>
        <v/>
      </c>
      <c r="H3387" s="43" t="str">
        <f>IF(A3387&lt;&gt;"",IF(Data!$G$9="constant",$C$13,IF(Data!$G$9="squeeze",G3387,F3387)),"")</f>
        <v/>
      </c>
      <c r="I3387" s="38" t="str">
        <f ca="1">IF(ISNUMBER(A3387),NORMINV(RAND(),0,IF(AND(Data!$G$9="squeeze",A3387&lt;Data!$G$11*0.25),$H$32,1)*$C$30*$C$13)*($C$14*$C$12),"")</f>
        <v/>
      </c>
      <c r="J3387" s="42" t="str">
        <f ca="1">IFERROR(IF(Data!$C$6="Real",B3387,I3387+J3386+($C$14*$C$12)*(NORMINV(RAND(),$C$15,CHOOSE($G$13,$C$13,F3387,G3387)))),"")</f>
        <v/>
      </c>
      <c r="K3387" s="88" t="str">
        <f>IF(ISNUMBER(A3387), IF($G$16="fixed",$G$17,MIN(H3387*Data!$C$7*$C$16*0.5,$C$17*Data!$C$7))*$C$12,"")</f>
        <v/>
      </c>
      <c r="L3387" s="42" t="str">
        <f t="shared" ca="1" si="1590"/>
        <v/>
      </c>
      <c r="M3387" s="44" t="str">
        <f t="shared" ca="1" si="1591"/>
        <v/>
      </c>
      <c r="N3387" s="44" t="str">
        <f t="shared" ca="1" si="1592"/>
        <v/>
      </c>
      <c r="O3387" s="108" t="str">
        <f t="shared" si="1576"/>
        <v/>
      </c>
      <c r="P3387" s="102" t="str">
        <f t="shared" si="1577"/>
        <v/>
      </c>
      <c r="Q3387" s="102" t="str">
        <f t="shared" si="1578"/>
        <v/>
      </c>
      <c r="R3387" s="120" t="str">
        <f t="shared" si="1579"/>
        <v/>
      </c>
      <c r="S3387" s="54" t="str">
        <f t="shared" si="1580"/>
        <v/>
      </c>
      <c r="T3387" s="5" t="str">
        <f t="shared" si="1581"/>
        <v/>
      </c>
      <c r="U3387" s="152" t="str">
        <f t="shared" si="1564"/>
        <v/>
      </c>
      <c r="V3387" s="152" t="str">
        <f t="shared" si="1565"/>
        <v/>
      </c>
      <c r="W3387" s="153" t="str">
        <f t="shared" si="1566"/>
        <v/>
      </c>
      <c r="X3387" s="153" t="str">
        <f t="shared" si="1567"/>
        <v/>
      </c>
      <c r="Y3387" s="153" t="str">
        <f t="shared" si="1568"/>
        <v/>
      </c>
      <c r="Z3387" s="153" t="str">
        <f t="shared" si="1569"/>
        <v/>
      </c>
      <c r="AA3387" s="152" t="str">
        <f t="shared" si="1570"/>
        <v/>
      </c>
      <c r="AB3387" s="152" t="str">
        <f t="shared" si="1571"/>
        <v/>
      </c>
      <c r="AC3387" s="154" t="str">
        <f t="shared" si="1582"/>
        <v/>
      </c>
      <c r="AD3387" s="154" t="str">
        <f t="shared" si="1583"/>
        <v/>
      </c>
      <c r="AE3387" s="3" t="str">
        <f t="shared" si="1584"/>
        <v/>
      </c>
      <c r="AF3387" s="3" t="str">
        <f t="shared" si="1585"/>
        <v/>
      </c>
      <c r="AG3387" s="3" t="str">
        <f t="shared" si="1586"/>
        <v/>
      </c>
      <c r="AH3387" s="4" t="str">
        <f t="shared" si="1587"/>
        <v/>
      </c>
      <c r="AI3387" s="75" t="str">
        <f t="shared" si="1588"/>
        <v/>
      </c>
      <c r="AJ3387" s="75" t="str">
        <f t="shared" si="1589"/>
        <v/>
      </c>
    </row>
    <row r="3388" spans="1:36">
      <c r="A3388" s="41" t="str">
        <f t="shared" si="1572"/>
        <v/>
      </c>
      <c r="B3388" s="150" t="str">
        <f>IF(ISNUMBER(A3388),INDEX('MetaTrader Import'!$H$13:$J$5893,TRUNC(((A3388-$A$39+1)-1)/3)+1,MOD((A3388-$A$39+1)-1,3)+1),"")</f>
        <v/>
      </c>
      <c r="C3388" s="43" t="str">
        <f t="shared" si="1573"/>
        <v/>
      </c>
      <c r="D3388" s="43" t="str">
        <f t="shared" ca="1" si="1563"/>
        <v/>
      </c>
      <c r="E3388" s="43" t="str">
        <f t="shared" si="1574"/>
        <v/>
      </c>
      <c r="F3388" s="43" t="str">
        <f t="shared" si="1575"/>
        <v/>
      </c>
      <c r="G3388" s="43" t="str">
        <f>IF(A3388&lt;&gt;"",IF(A3388&lt;Data!$G$11*0.25,$C$13/$G$32,IF(A3388&gt;Data!$G$11*0.25,$C$13,$C$13*10)),"")</f>
        <v/>
      </c>
      <c r="H3388" s="43" t="str">
        <f>IF(A3388&lt;&gt;"",IF(Data!$G$9="constant",$C$13,IF(Data!$G$9="squeeze",G3388,F3388)),"")</f>
        <v/>
      </c>
      <c r="I3388" s="38" t="str">
        <f ca="1">IF(ISNUMBER(A3388),NORMINV(RAND(),0,IF(AND(Data!$G$9="squeeze",A3388&lt;Data!$G$11*0.25),$H$32,1)*$C$30*$C$13)*($C$14*$C$12),"")</f>
        <v/>
      </c>
      <c r="J3388" s="42" t="str">
        <f ca="1">IFERROR(IF(Data!$C$6="Real",B3388,I3388+J3387+($C$14*$C$12)*(NORMINV(RAND(),$C$15,CHOOSE($G$13,$C$13,F3388,G3388)))),"")</f>
        <v/>
      </c>
      <c r="K3388" s="88" t="str">
        <f>IF(ISNUMBER(A3388), IF($G$16="fixed",$G$17,MIN(H3388*Data!$C$7*$C$16*0.5,$C$17*Data!$C$7))*$C$12,"")</f>
        <v/>
      </c>
      <c r="L3388" s="42" t="str">
        <f t="shared" ca="1" si="1590"/>
        <v/>
      </c>
      <c r="M3388" s="44" t="str">
        <f t="shared" ca="1" si="1591"/>
        <v/>
      </c>
      <c r="N3388" s="44" t="str">
        <f t="shared" ca="1" si="1592"/>
        <v/>
      </c>
      <c r="O3388" s="108" t="str">
        <f t="shared" si="1576"/>
        <v/>
      </c>
      <c r="P3388" s="102" t="str">
        <f t="shared" si="1577"/>
        <v/>
      </c>
      <c r="Q3388" s="102" t="str">
        <f t="shared" si="1578"/>
        <v/>
      </c>
      <c r="R3388" s="120" t="str">
        <f t="shared" si="1579"/>
        <v/>
      </c>
      <c r="S3388" s="54" t="str">
        <f t="shared" si="1580"/>
        <v/>
      </c>
      <c r="T3388" s="5" t="str">
        <f t="shared" si="1581"/>
        <v/>
      </c>
      <c r="U3388" s="152" t="str">
        <f t="shared" si="1564"/>
        <v/>
      </c>
      <c r="V3388" s="152" t="str">
        <f t="shared" si="1565"/>
        <v/>
      </c>
      <c r="W3388" s="153" t="str">
        <f t="shared" si="1566"/>
        <v/>
      </c>
      <c r="X3388" s="153" t="str">
        <f t="shared" si="1567"/>
        <v/>
      </c>
      <c r="Y3388" s="153" t="str">
        <f t="shared" si="1568"/>
        <v/>
      </c>
      <c r="Z3388" s="153" t="str">
        <f t="shared" si="1569"/>
        <v/>
      </c>
      <c r="AA3388" s="152" t="str">
        <f t="shared" si="1570"/>
        <v/>
      </c>
      <c r="AB3388" s="152" t="str">
        <f t="shared" si="1571"/>
        <v/>
      </c>
      <c r="AC3388" s="154" t="str">
        <f t="shared" si="1582"/>
        <v/>
      </c>
      <c r="AD3388" s="154" t="str">
        <f t="shared" si="1583"/>
        <v/>
      </c>
      <c r="AE3388" s="3" t="str">
        <f t="shared" si="1584"/>
        <v/>
      </c>
      <c r="AF3388" s="3" t="str">
        <f t="shared" si="1585"/>
        <v/>
      </c>
      <c r="AG3388" s="3" t="str">
        <f t="shared" si="1586"/>
        <v/>
      </c>
      <c r="AH3388" s="4" t="str">
        <f t="shared" si="1587"/>
        <v/>
      </c>
      <c r="AI3388" s="75" t="str">
        <f t="shared" si="1588"/>
        <v/>
      </c>
      <c r="AJ3388" s="75" t="str">
        <f t="shared" si="1589"/>
        <v/>
      </c>
    </row>
    <row r="3389" spans="1:36">
      <c r="A3389" s="41" t="str">
        <f t="shared" si="1572"/>
        <v/>
      </c>
      <c r="B3389" s="150" t="str">
        <f>IF(ISNUMBER(A3389),INDEX('MetaTrader Import'!$H$13:$J$5893,TRUNC(((A3389-$A$39+1)-1)/3)+1,MOD((A3389-$A$39+1)-1,3)+1),"")</f>
        <v/>
      </c>
      <c r="C3389" s="43" t="str">
        <f t="shared" si="1573"/>
        <v/>
      </c>
      <c r="D3389" s="43" t="str">
        <f t="shared" ca="1" si="1563"/>
        <v/>
      </c>
      <c r="E3389" s="43" t="str">
        <f t="shared" si="1574"/>
        <v/>
      </c>
      <c r="F3389" s="43" t="str">
        <f t="shared" si="1575"/>
        <v/>
      </c>
      <c r="G3389" s="43" t="str">
        <f>IF(A3389&lt;&gt;"",IF(A3389&lt;Data!$G$11*0.25,$C$13/$G$32,IF(A3389&gt;Data!$G$11*0.25,$C$13,$C$13*10)),"")</f>
        <v/>
      </c>
      <c r="H3389" s="43" t="str">
        <f>IF(A3389&lt;&gt;"",IF(Data!$G$9="constant",$C$13,IF(Data!$G$9="squeeze",G3389,F3389)),"")</f>
        <v/>
      </c>
      <c r="I3389" s="38" t="str">
        <f ca="1">IF(ISNUMBER(A3389),NORMINV(RAND(),0,IF(AND(Data!$G$9="squeeze",A3389&lt;Data!$G$11*0.25),$H$32,1)*$C$30*$C$13)*($C$14*$C$12),"")</f>
        <v/>
      </c>
      <c r="J3389" s="42" t="str">
        <f ca="1">IFERROR(IF(Data!$C$6="Real",B3389,I3389+J3388+($C$14*$C$12)*(NORMINV(RAND(),$C$15,CHOOSE($G$13,$C$13,F3389,G3389)))),"")</f>
        <v/>
      </c>
      <c r="K3389" s="88" t="str">
        <f>IF(ISNUMBER(A3389), IF($G$16="fixed",$G$17,MIN(H3389*Data!$C$7*$C$16*0.5,$C$17*Data!$C$7))*$C$12,"")</f>
        <v/>
      </c>
      <c r="L3389" s="42" t="str">
        <f t="shared" ca="1" si="1590"/>
        <v/>
      </c>
      <c r="M3389" s="44" t="str">
        <f t="shared" ca="1" si="1591"/>
        <v/>
      </c>
      <c r="N3389" s="44" t="str">
        <f t="shared" ca="1" si="1592"/>
        <v/>
      </c>
      <c r="O3389" s="108" t="str">
        <f t="shared" si="1576"/>
        <v/>
      </c>
      <c r="P3389" s="102" t="str">
        <f t="shared" si="1577"/>
        <v/>
      </c>
      <c r="Q3389" s="102" t="str">
        <f t="shared" si="1578"/>
        <v/>
      </c>
      <c r="R3389" s="120" t="str">
        <f t="shared" si="1579"/>
        <v/>
      </c>
      <c r="S3389" s="54" t="str">
        <f t="shared" si="1580"/>
        <v/>
      </c>
      <c r="T3389" s="5" t="str">
        <f t="shared" si="1581"/>
        <v/>
      </c>
      <c r="U3389" s="152" t="str">
        <f t="shared" si="1564"/>
        <v/>
      </c>
      <c r="V3389" s="152" t="str">
        <f t="shared" si="1565"/>
        <v/>
      </c>
      <c r="W3389" s="153" t="str">
        <f t="shared" si="1566"/>
        <v/>
      </c>
      <c r="X3389" s="153" t="str">
        <f t="shared" si="1567"/>
        <v/>
      </c>
      <c r="Y3389" s="153" t="str">
        <f t="shared" si="1568"/>
        <v/>
      </c>
      <c r="Z3389" s="153" t="str">
        <f t="shared" si="1569"/>
        <v/>
      </c>
      <c r="AA3389" s="152" t="str">
        <f t="shared" si="1570"/>
        <v/>
      </c>
      <c r="AB3389" s="152" t="str">
        <f t="shared" si="1571"/>
        <v/>
      </c>
      <c r="AC3389" s="154" t="str">
        <f t="shared" si="1582"/>
        <v/>
      </c>
      <c r="AD3389" s="154" t="str">
        <f t="shared" si="1583"/>
        <v/>
      </c>
      <c r="AE3389" s="3" t="str">
        <f t="shared" si="1584"/>
        <v/>
      </c>
      <c r="AF3389" s="3" t="str">
        <f t="shared" si="1585"/>
        <v/>
      </c>
      <c r="AG3389" s="3" t="str">
        <f t="shared" si="1586"/>
        <v/>
      </c>
      <c r="AH3389" s="4" t="str">
        <f t="shared" si="1587"/>
        <v/>
      </c>
      <c r="AI3389" s="75" t="str">
        <f t="shared" si="1588"/>
        <v/>
      </c>
      <c r="AJ3389" s="75" t="str">
        <f t="shared" si="1589"/>
        <v/>
      </c>
    </row>
    <row r="3390" spans="1:36">
      <c r="A3390" s="41" t="str">
        <f t="shared" si="1572"/>
        <v/>
      </c>
      <c r="B3390" s="150" t="str">
        <f>IF(ISNUMBER(A3390),INDEX('MetaTrader Import'!$H$13:$J$5893,TRUNC(((A3390-$A$39+1)-1)/3)+1,MOD((A3390-$A$39+1)-1,3)+1),"")</f>
        <v/>
      </c>
      <c r="C3390" s="43" t="str">
        <f t="shared" si="1573"/>
        <v/>
      </c>
      <c r="D3390" s="43" t="str">
        <f t="shared" ca="1" si="1563"/>
        <v/>
      </c>
      <c r="E3390" s="43" t="str">
        <f t="shared" si="1574"/>
        <v/>
      </c>
      <c r="F3390" s="43" t="str">
        <f t="shared" si="1575"/>
        <v/>
      </c>
      <c r="G3390" s="43" t="str">
        <f>IF(A3390&lt;&gt;"",IF(A3390&lt;Data!$G$11*0.25,$C$13/$G$32,IF(A3390&gt;Data!$G$11*0.25,$C$13,$C$13*10)),"")</f>
        <v/>
      </c>
      <c r="H3390" s="43" t="str">
        <f>IF(A3390&lt;&gt;"",IF(Data!$G$9="constant",$C$13,IF(Data!$G$9="squeeze",G3390,F3390)),"")</f>
        <v/>
      </c>
      <c r="I3390" s="38" t="str">
        <f ca="1">IF(ISNUMBER(A3390),NORMINV(RAND(),0,IF(AND(Data!$G$9="squeeze",A3390&lt;Data!$G$11*0.25),$H$32,1)*$C$30*$C$13)*($C$14*$C$12),"")</f>
        <v/>
      </c>
      <c r="J3390" s="42" t="str">
        <f ca="1">IFERROR(IF(Data!$C$6="Real",B3390,I3390+J3389+($C$14*$C$12)*(NORMINV(RAND(),$C$15,CHOOSE($G$13,$C$13,F3390,G3390)))),"")</f>
        <v/>
      </c>
      <c r="K3390" s="88" t="str">
        <f>IF(ISNUMBER(A3390), IF($G$16="fixed",$G$17,MIN(H3390*Data!$C$7*$C$16*0.5,$C$17*Data!$C$7))*$C$12,"")</f>
        <v/>
      </c>
      <c r="L3390" s="42" t="str">
        <f t="shared" ca="1" si="1590"/>
        <v/>
      </c>
      <c r="M3390" s="44" t="str">
        <f t="shared" ca="1" si="1591"/>
        <v/>
      </c>
      <c r="N3390" s="44" t="str">
        <f t="shared" ca="1" si="1592"/>
        <v/>
      </c>
      <c r="O3390" s="108" t="str">
        <f t="shared" si="1576"/>
        <v/>
      </c>
      <c r="P3390" s="102" t="str">
        <f t="shared" si="1577"/>
        <v/>
      </c>
      <c r="Q3390" s="102" t="str">
        <f t="shared" si="1578"/>
        <v/>
      </c>
      <c r="R3390" s="120" t="str">
        <f t="shared" si="1579"/>
        <v/>
      </c>
      <c r="S3390" s="54" t="str">
        <f t="shared" si="1580"/>
        <v/>
      </c>
      <c r="T3390" s="5" t="str">
        <f t="shared" si="1581"/>
        <v/>
      </c>
      <c r="U3390" s="152" t="str">
        <f t="shared" si="1564"/>
        <v/>
      </c>
      <c r="V3390" s="152" t="str">
        <f t="shared" si="1565"/>
        <v/>
      </c>
      <c r="W3390" s="153" t="str">
        <f t="shared" si="1566"/>
        <v/>
      </c>
      <c r="X3390" s="153" t="str">
        <f t="shared" si="1567"/>
        <v/>
      </c>
      <c r="Y3390" s="153" t="str">
        <f t="shared" si="1568"/>
        <v/>
      </c>
      <c r="Z3390" s="153" t="str">
        <f t="shared" si="1569"/>
        <v/>
      </c>
      <c r="AA3390" s="152" t="str">
        <f t="shared" si="1570"/>
        <v/>
      </c>
      <c r="AB3390" s="152" t="str">
        <f t="shared" si="1571"/>
        <v/>
      </c>
      <c r="AC3390" s="154" t="str">
        <f t="shared" si="1582"/>
        <v/>
      </c>
      <c r="AD3390" s="154" t="str">
        <f t="shared" si="1583"/>
        <v/>
      </c>
      <c r="AE3390" s="3" t="str">
        <f t="shared" si="1584"/>
        <v/>
      </c>
      <c r="AF3390" s="3" t="str">
        <f t="shared" si="1585"/>
        <v/>
      </c>
      <c r="AG3390" s="3" t="str">
        <f t="shared" si="1586"/>
        <v/>
      </c>
      <c r="AH3390" s="4" t="str">
        <f t="shared" si="1587"/>
        <v/>
      </c>
      <c r="AI3390" s="75" t="str">
        <f t="shared" si="1588"/>
        <v/>
      </c>
      <c r="AJ3390" s="75" t="str">
        <f t="shared" si="1589"/>
        <v/>
      </c>
    </row>
    <row r="3391" spans="1:36">
      <c r="A3391" s="41" t="str">
        <f t="shared" si="1572"/>
        <v/>
      </c>
      <c r="B3391" s="150" t="str">
        <f>IF(ISNUMBER(A3391),INDEX('MetaTrader Import'!$H$13:$J$5893,TRUNC(((A3391-$A$39+1)-1)/3)+1,MOD((A3391-$A$39+1)-1,3)+1),"")</f>
        <v/>
      </c>
      <c r="C3391" s="43" t="str">
        <f t="shared" si="1573"/>
        <v/>
      </c>
      <c r="D3391" s="43" t="str">
        <f t="shared" ca="1" si="1563"/>
        <v/>
      </c>
      <c r="E3391" s="43" t="str">
        <f t="shared" si="1574"/>
        <v/>
      </c>
      <c r="F3391" s="43" t="str">
        <f t="shared" si="1575"/>
        <v/>
      </c>
      <c r="G3391" s="43" t="str">
        <f>IF(A3391&lt;&gt;"",IF(A3391&lt;Data!$G$11*0.25,$C$13/$G$32,IF(A3391&gt;Data!$G$11*0.25,$C$13,$C$13*10)),"")</f>
        <v/>
      </c>
      <c r="H3391" s="43" t="str">
        <f>IF(A3391&lt;&gt;"",IF(Data!$G$9="constant",$C$13,IF(Data!$G$9="squeeze",G3391,F3391)),"")</f>
        <v/>
      </c>
      <c r="I3391" s="38" t="str">
        <f ca="1">IF(ISNUMBER(A3391),NORMINV(RAND(),0,IF(AND(Data!$G$9="squeeze",A3391&lt;Data!$G$11*0.25),$H$32,1)*$C$30*$C$13)*($C$14*$C$12),"")</f>
        <v/>
      </c>
      <c r="J3391" s="42" t="str">
        <f ca="1">IFERROR(IF(Data!$C$6="Real",B3391,I3391+J3390+($C$14*$C$12)*(NORMINV(RAND(),$C$15,CHOOSE($G$13,$C$13,F3391,G3391)))),"")</f>
        <v/>
      </c>
      <c r="K3391" s="88" t="str">
        <f>IF(ISNUMBER(A3391), IF($G$16="fixed",$G$17,MIN(H3391*Data!$C$7*$C$16*0.5,$C$17*Data!$C$7))*$C$12,"")</f>
        <v/>
      </c>
      <c r="L3391" s="42" t="str">
        <f t="shared" ca="1" si="1590"/>
        <v/>
      </c>
      <c r="M3391" s="44" t="str">
        <f t="shared" ca="1" si="1591"/>
        <v/>
      </c>
      <c r="N3391" s="44" t="str">
        <f t="shared" ca="1" si="1592"/>
        <v/>
      </c>
      <c r="O3391" s="108" t="str">
        <f t="shared" si="1576"/>
        <v/>
      </c>
      <c r="P3391" s="102" t="str">
        <f t="shared" si="1577"/>
        <v/>
      </c>
      <c r="Q3391" s="102" t="str">
        <f t="shared" si="1578"/>
        <v/>
      </c>
      <c r="R3391" s="120" t="str">
        <f t="shared" si="1579"/>
        <v/>
      </c>
      <c r="S3391" s="54" t="str">
        <f t="shared" si="1580"/>
        <v/>
      </c>
      <c r="T3391" s="5" t="str">
        <f t="shared" si="1581"/>
        <v/>
      </c>
      <c r="U3391" s="152" t="str">
        <f t="shared" si="1564"/>
        <v/>
      </c>
      <c r="V3391" s="152" t="str">
        <f t="shared" si="1565"/>
        <v/>
      </c>
      <c r="W3391" s="153" t="str">
        <f t="shared" si="1566"/>
        <v/>
      </c>
      <c r="X3391" s="153" t="str">
        <f t="shared" si="1567"/>
        <v/>
      </c>
      <c r="Y3391" s="153" t="str">
        <f t="shared" si="1568"/>
        <v/>
      </c>
      <c r="Z3391" s="153" t="str">
        <f t="shared" si="1569"/>
        <v/>
      </c>
      <c r="AA3391" s="152" t="str">
        <f t="shared" si="1570"/>
        <v/>
      </c>
      <c r="AB3391" s="152" t="str">
        <f t="shared" si="1571"/>
        <v/>
      </c>
      <c r="AC3391" s="154" t="str">
        <f t="shared" si="1582"/>
        <v/>
      </c>
      <c r="AD3391" s="154" t="str">
        <f t="shared" si="1583"/>
        <v/>
      </c>
      <c r="AE3391" s="3" t="str">
        <f t="shared" si="1584"/>
        <v/>
      </c>
      <c r="AF3391" s="3" t="str">
        <f t="shared" si="1585"/>
        <v/>
      </c>
      <c r="AG3391" s="3" t="str">
        <f t="shared" si="1586"/>
        <v/>
      </c>
      <c r="AH3391" s="4" t="str">
        <f t="shared" si="1587"/>
        <v/>
      </c>
      <c r="AI3391" s="75" t="str">
        <f t="shared" si="1588"/>
        <v/>
      </c>
      <c r="AJ3391" s="75" t="str">
        <f t="shared" si="1589"/>
        <v/>
      </c>
    </row>
    <row r="3392" spans="1:36">
      <c r="A3392" s="41" t="str">
        <f t="shared" si="1572"/>
        <v/>
      </c>
      <c r="B3392" s="150" t="str">
        <f>IF(ISNUMBER(A3392),INDEX('MetaTrader Import'!$H$13:$J$5893,TRUNC(((A3392-$A$39+1)-1)/3)+1,MOD((A3392-$A$39+1)-1,3)+1),"")</f>
        <v/>
      </c>
      <c r="C3392" s="43" t="str">
        <f t="shared" si="1573"/>
        <v/>
      </c>
      <c r="D3392" s="43" t="str">
        <f t="shared" ca="1" si="1563"/>
        <v/>
      </c>
      <c r="E3392" s="43" t="str">
        <f t="shared" si="1574"/>
        <v/>
      </c>
      <c r="F3392" s="43" t="str">
        <f t="shared" si="1575"/>
        <v/>
      </c>
      <c r="G3392" s="43" t="str">
        <f>IF(A3392&lt;&gt;"",IF(A3392&lt;Data!$G$11*0.25,$C$13/$G$32,IF(A3392&gt;Data!$G$11*0.25,$C$13,$C$13*10)),"")</f>
        <v/>
      </c>
      <c r="H3392" s="43" t="str">
        <f>IF(A3392&lt;&gt;"",IF(Data!$G$9="constant",$C$13,IF(Data!$G$9="squeeze",G3392,F3392)),"")</f>
        <v/>
      </c>
      <c r="I3392" s="38" t="str">
        <f ca="1">IF(ISNUMBER(A3392),NORMINV(RAND(),0,IF(AND(Data!$G$9="squeeze",A3392&lt;Data!$G$11*0.25),$H$32,1)*$C$30*$C$13)*($C$14*$C$12),"")</f>
        <v/>
      </c>
      <c r="J3392" s="42" t="str">
        <f ca="1">IFERROR(IF(Data!$C$6="Real",B3392,I3392+J3391+($C$14*$C$12)*(NORMINV(RAND(),$C$15,CHOOSE($G$13,$C$13,F3392,G3392)))),"")</f>
        <v/>
      </c>
      <c r="K3392" s="88" t="str">
        <f>IF(ISNUMBER(A3392), IF($G$16="fixed",$G$17,MIN(H3392*Data!$C$7*$C$16*0.5,$C$17*Data!$C$7))*$C$12,"")</f>
        <v/>
      </c>
      <c r="L3392" s="42" t="str">
        <f t="shared" ca="1" si="1590"/>
        <v/>
      </c>
      <c r="M3392" s="44" t="str">
        <f t="shared" ca="1" si="1591"/>
        <v/>
      </c>
      <c r="N3392" s="44" t="str">
        <f t="shared" ca="1" si="1592"/>
        <v/>
      </c>
      <c r="O3392" s="108" t="str">
        <f t="shared" si="1576"/>
        <v/>
      </c>
      <c r="P3392" s="102" t="str">
        <f t="shared" si="1577"/>
        <v/>
      </c>
      <c r="Q3392" s="102" t="str">
        <f t="shared" si="1578"/>
        <v/>
      </c>
      <c r="R3392" s="120" t="str">
        <f t="shared" si="1579"/>
        <v/>
      </c>
      <c r="S3392" s="54" t="str">
        <f t="shared" si="1580"/>
        <v/>
      </c>
      <c r="T3392" s="5" t="str">
        <f t="shared" si="1581"/>
        <v/>
      </c>
      <c r="U3392" s="152" t="str">
        <f t="shared" si="1564"/>
        <v/>
      </c>
      <c r="V3392" s="152" t="str">
        <f t="shared" si="1565"/>
        <v/>
      </c>
      <c r="W3392" s="153" t="str">
        <f t="shared" si="1566"/>
        <v/>
      </c>
      <c r="X3392" s="153" t="str">
        <f t="shared" si="1567"/>
        <v/>
      </c>
      <c r="Y3392" s="153" t="str">
        <f t="shared" si="1568"/>
        <v/>
      </c>
      <c r="Z3392" s="153" t="str">
        <f t="shared" si="1569"/>
        <v/>
      </c>
      <c r="AA3392" s="152" t="str">
        <f t="shared" si="1570"/>
        <v/>
      </c>
      <c r="AB3392" s="152" t="str">
        <f t="shared" si="1571"/>
        <v/>
      </c>
      <c r="AC3392" s="154" t="str">
        <f t="shared" si="1582"/>
        <v/>
      </c>
      <c r="AD3392" s="154" t="str">
        <f t="shared" si="1583"/>
        <v/>
      </c>
      <c r="AE3392" s="3" t="str">
        <f t="shared" si="1584"/>
        <v/>
      </c>
      <c r="AF3392" s="3" t="str">
        <f t="shared" si="1585"/>
        <v/>
      </c>
      <c r="AG3392" s="3" t="str">
        <f t="shared" si="1586"/>
        <v/>
      </c>
      <c r="AH3392" s="4" t="str">
        <f t="shared" si="1587"/>
        <v/>
      </c>
      <c r="AI3392" s="75" t="str">
        <f t="shared" si="1588"/>
        <v/>
      </c>
      <c r="AJ3392" s="75" t="str">
        <f t="shared" si="1589"/>
        <v/>
      </c>
    </row>
    <row r="3393" spans="1:36">
      <c r="A3393" s="41" t="str">
        <f t="shared" si="1572"/>
        <v/>
      </c>
      <c r="B3393" s="150" t="str">
        <f>IF(ISNUMBER(A3393),INDEX('MetaTrader Import'!$H$13:$J$5893,TRUNC(((A3393-$A$39+1)-1)/3)+1,MOD((A3393-$A$39+1)-1,3)+1),"")</f>
        <v/>
      </c>
      <c r="C3393" s="43" t="str">
        <f t="shared" si="1573"/>
        <v/>
      </c>
      <c r="D3393" s="43" t="str">
        <f t="shared" ca="1" si="1563"/>
        <v/>
      </c>
      <c r="E3393" s="43" t="str">
        <f t="shared" si="1574"/>
        <v/>
      </c>
      <c r="F3393" s="43" t="str">
        <f t="shared" si="1575"/>
        <v/>
      </c>
      <c r="G3393" s="43" t="str">
        <f>IF(A3393&lt;&gt;"",IF(A3393&lt;Data!$G$11*0.25,$C$13/$G$32,IF(A3393&gt;Data!$G$11*0.25,$C$13,$C$13*10)),"")</f>
        <v/>
      </c>
      <c r="H3393" s="43" t="str">
        <f>IF(A3393&lt;&gt;"",IF(Data!$G$9="constant",$C$13,IF(Data!$G$9="squeeze",G3393,F3393)),"")</f>
        <v/>
      </c>
      <c r="I3393" s="38" t="str">
        <f ca="1">IF(ISNUMBER(A3393),NORMINV(RAND(),0,IF(AND(Data!$G$9="squeeze",A3393&lt;Data!$G$11*0.25),$H$32,1)*$C$30*$C$13)*($C$14*$C$12),"")</f>
        <v/>
      </c>
      <c r="J3393" s="42" t="str">
        <f ca="1">IFERROR(IF(Data!$C$6="Real",B3393,I3393+J3392+($C$14*$C$12)*(NORMINV(RAND(),$C$15,CHOOSE($G$13,$C$13,F3393,G3393)))),"")</f>
        <v/>
      </c>
      <c r="K3393" s="88" t="str">
        <f>IF(ISNUMBER(A3393), IF($G$16="fixed",$G$17,MIN(H3393*Data!$C$7*$C$16*0.5,$C$17*Data!$C$7))*$C$12,"")</f>
        <v/>
      </c>
      <c r="L3393" s="42" t="str">
        <f t="shared" ca="1" si="1590"/>
        <v/>
      </c>
      <c r="M3393" s="44" t="str">
        <f t="shared" ca="1" si="1591"/>
        <v/>
      </c>
      <c r="N3393" s="44" t="str">
        <f t="shared" ca="1" si="1592"/>
        <v/>
      </c>
      <c r="O3393" s="108" t="str">
        <f t="shared" si="1576"/>
        <v/>
      </c>
      <c r="P3393" s="102" t="str">
        <f t="shared" si="1577"/>
        <v/>
      </c>
      <c r="Q3393" s="102" t="str">
        <f t="shared" si="1578"/>
        <v/>
      </c>
      <c r="R3393" s="120" t="str">
        <f t="shared" si="1579"/>
        <v/>
      </c>
      <c r="S3393" s="54" t="str">
        <f t="shared" si="1580"/>
        <v/>
      </c>
      <c r="T3393" s="5" t="str">
        <f t="shared" si="1581"/>
        <v/>
      </c>
      <c r="U3393" s="152" t="str">
        <f t="shared" si="1564"/>
        <v/>
      </c>
      <c r="V3393" s="152" t="str">
        <f t="shared" si="1565"/>
        <v/>
      </c>
      <c r="W3393" s="153" t="str">
        <f t="shared" si="1566"/>
        <v/>
      </c>
      <c r="X3393" s="153" t="str">
        <f t="shared" si="1567"/>
        <v/>
      </c>
      <c r="Y3393" s="153" t="str">
        <f t="shared" si="1568"/>
        <v/>
      </c>
      <c r="Z3393" s="153" t="str">
        <f t="shared" si="1569"/>
        <v/>
      </c>
      <c r="AA3393" s="152" t="str">
        <f t="shared" si="1570"/>
        <v/>
      </c>
      <c r="AB3393" s="152" t="str">
        <f t="shared" si="1571"/>
        <v/>
      </c>
      <c r="AC3393" s="154" t="str">
        <f t="shared" si="1582"/>
        <v/>
      </c>
      <c r="AD3393" s="154" t="str">
        <f t="shared" si="1583"/>
        <v/>
      </c>
      <c r="AE3393" s="3" t="str">
        <f t="shared" si="1584"/>
        <v/>
      </c>
      <c r="AF3393" s="3" t="str">
        <f t="shared" si="1585"/>
        <v/>
      </c>
      <c r="AG3393" s="3" t="str">
        <f t="shared" si="1586"/>
        <v/>
      </c>
      <c r="AH3393" s="4" t="str">
        <f t="shared" si="1587"/>
        <v/>
      </c>
      <c r="AI3393" s="75" t="str">
        <f t="shared" si="1588"/>
        <v/>
      </c>
      <c r="AJ3393" s="75" t="str">
        <f t="shared" si="1589"/>
        <v/>
      </c>
    </row>
    <row r="3394" spans="1:36">
      <c r="A3394" s="41" t="str">
        <f t="shared" si="1572"/>
        <v/>
      </c>
      <c r="B3394" s="150" t="str">
        <f>IF(ISNUMBER(A3394),INDEX('MetaTrader Import'!$H$13:$J$5893,TRUNC(((A3394-$A$39+1)-1)/3)+1,MOD((A3394-$A$39+1)-1,3)+1),"")</f>
        <v/>
      </c>
      <c r="C3394" s="43" t="str">
        <f t="shared" si="1573"/>
        <v/>
      </c>
      <c r="D3394" s="43" t="str">
        <f t="shared" ca="1" si="1563"/>
        <v/>
      </c>
      <c r="E3394" s="43" t="str">
        <f t="shared" si="1574"/>
        <v/>
      </c>
      <c r="F3394" s="43" t="str">
        <f t="shared" si="1575"/>
        <v/>
      </c>
      <c r="G3394" s="43" t="str">
        <f>IF(A3394&lt;&gt;"",IF(A3394&lt;Data!$G$11*0.25,$C$13/$G$32,IF(A3394&gt;Data!$G$11*0.25,$C$13,$C$13*10)),"")</f>
        <v/>
      </c>
      <c r="H3394" s="43" t="str">
        <f>IF(A3394&lt;&gt;"",IF(Data!$G$9="constant",$C$13,IF(Data!$G$9="squeeze",G3394,F3394)),"")</f>
        <v/>
      </c>
      <c r="I3394" s="38" t="str">
        <f ca="1">IF(ISNUMBER(A3394),NORMINV(RAND(),0,IF(AND(Data!$G$9="squeeze",A3394&lt;Data!$G$11*0.25),$H$32,1)*$C$30*$C$13)*($C$14*$C$12),"")</f>
        <v/>
      </c>
      <c r="J3394" s="42" t="str">
        <f ca="1">IFERROR(IF(Data!$C$6="Real",B3394,I3394+J3393+($C$14*$C$12)*(NORMINV(RAND(),$C$15,CHOOSE($G$13,$C$13,F3394,G3394)))),"")</f>
        <v/>
      </c>
      <c r="K3394" s="88" t="str">
        <f>IF(ISNUMBER(A3394), IF($G$16="fixed",$G$17,MIN(H3394*Data!$C$7*$C$16*0.5,$C$17*Data!$C$7))*$C$12,"")</f>
        <v/>
      </c>
      <c r="L3394" s="42" t="str">
        <f t="shared" ca="1" si="1590"/>
        <v/>
      </c>
      <c r="M3394" s="44" t="str">
        <f t="shared" ca="1" si="1591"/>
        <v/>
      </c>
      <c r="N3394" s="44" t="str">
        <f t="shared" ca="1" si="1592"/>
        <v/>
      </c>
      <c r="O3394" s="108" t="str">
        <f t="shared" si="1576"/>
        <v/>
      </c>
      <c r="P3394" s="102" t="str">
        <f t="shared" si="1577"/>
        <v/>
      </c>
      <c r="Q3394" s="102" t="str">
        <f t="shared" si="1578"/>
        <v/>
      </c>
      <c r="R3394" s="120" t="str">
        <f t="shared" si="1579"/>
        <v/>
      </c>
      <c r="S3394" s="54" t="str">
        <f t="shared" si="1580"/>
        <v/>
      </c>
      <c r="T3394" s="5" t="str">
        <f t="shared" si="1581"/>
        <v/>
      </c>
      <c r="U3394" s="152" t="str">
        <f t="shared" si="1564"/>
        <v/>
      </c>
      <c r="V3394" s="152" t="str">
        <f t="shared" si="1565"/>
        <v/>
      </c>
      <c r="W3394" s="153" t="str">
        <f t="shared" si="1566"/>
        <v/>
      </c>
      <c r="X3394" s="153" t="str">
        <f t="shared" si="1567"/>
        <v/>
      </c>
      <c r="Y3394" s="153" t="str">
        <f t="shared" si="1568"/>
        <v/>
      </c>
      <c r="Z3394" s="153" t="str">
        <f t="shared" si="1569"/>
        <v/>
      </c>
      <c r="AA3394" s="152" t="str">
        <f t="shared" si="1570"/>
        <v/>
      </c>
      <c r="AB3394" s="152" t="str">
        <f t="shared" si="1571"/>
        <v/>
      </c>
      <c r="AC3394" s="154" t="str">
        <f t="shared" si="1582"/>
        <v/>
      </c>
      <c r="AD3394" s="154" t="str">
        <f t="shared" si="1583"/>
        <v/>
      </c>
      <c r="AE3394" s="3" t="str">
        <f t="shared" si="1584"/>
        <v/>
      </c>
      <c r="AF3394" s="3" t="str">
        <f t="shared" si="1585"/>
        <v/>
      </c>
      <c r="AG3394" s="3" t="str">
        <f t="shared" si="1586"/>
        <v/>
      </c>
      <c r="AH3394" s="4" t="str">
        <f t="shared" si="1587"/>
        <v/>
      </c>
      <c r="AI3394" s="75" t="str">
        <f t="shared" si="1588"/>
        <v/>
      </c>
      <c r="AJ3394" s="75" t="str">
        <f t="shared" si="1589"/>
        <v/>
      </c>
    </row>
    <row r="3395" spans="1:36">
      <c r="A3395" s="41" t="str">
        <f t="shared" si="1572"/>
        <v/>
      </c>
      <c r="B3395" s="150" t="str">
        <f>IF(ISNUMBER(A3395),INDEX('MetaTrader Import'!$H$13:$J$5893,TRUNC(((A3395-$A$39+1)-1)/3)+1,MOD((A3395-$A$39+1)-1,3)+1),"")</f>
        <v/>
      </c>
      <c r="C3395" s="43" t="str">
        <f t="shared" si="1573"/>
        <v/>
      </c>
      <c r="D3395" s="43" t="str">
        <f t="shared" ref="D3395:D3458" ca="1" si="1593">IF(A3395&lt;&gt;"",NORMINV(RAND(),($C$23-C3395)*$C$28,$C$27)+NORMINV(RAND(),IF(RAND()&gt;$C$26,$C$25,0),$C$27),"")</f>
        <v/>
      </c>
      <c r="E3395" s="43" t="str">
        <f t="shared" si="1574"/>
        <v/>
      </c>
      <c r="F3395" s="43" t="str">
        <f t="shared" si="1575"/>
        <v/>
      </c>
      <c r="G3395" s="43" t="str">
        <f>IF(A3395&lt;&gt;"",IF(A3395&lt;Data!$G$11*0.25,$C$13/$G$32,IF(A3395&gt;Data!$G$11*0.25,$C$13,$C$13*10)),"")</f>
        <v/>
      </c>
      <c r="H3395" s="43" t="str">
        <f>IF(A3395&lt;&gt;"",IF(Data!$G$9="constant",$C$13,IF(Data!$G$9="squeeze",G3395,F3395)),"")</f>
        <v/>
      </c>
      <c r="I3395" s="38" t="str">
        <f ca="1">IF(ISNUMBER(A3395),NORMINV(RAND(),0,IF(AND(Data!$G$9="squeeze",A3395&lt;Data!$G$11*0.25),$H$32,1)*$C$30*$C$13)*($C$14*$C$12),"")</f>
        <v/>
      </c>
      <c r="J3395" s="42" t="str">
        <f ca="1">IFERROR(IF(Data!$C$6="Real",B3395,I3395+J3394+($C$14*$C$12)*(NORMINV(RAND(),$C$15,CHOOSE($G$13,$C$13,F3395,G3395)))),"")</f>
        <v/>
      </c>
      <c r="K3395" s="88" t="str">
        <f>IF(ISNUMBER(A3395), IF($G$16="fixed",$G$17,MIN(H3395*Data!$C$7*$C$16*0.5,$C$17*Data!$C$7))*$C$12,"")</f>
        <v/>
      </c>
      <c r="L3395" s="42" t="str">
        <f t="shared" ca="1" si="1590"/>
        <v/>
      </c>
      <c r="M3395" s="44" t="str">
        <f t="shared" ca="1" si="1591"/>
        <v/>
      </c>
      <c r="N3395" s="44" t="str">
        <f t="shared" ca="1" si="1592"/>
        <v/>
      </c>
      <c r="O3395" s="108" t="str">
        <f t="shared" si="1576"/>
        <v/>
      </c>
      <c r="P3395" s="102" t="str">
        <f t="shared" si="1577"/>
        <v/>
      </c>
      <c r="Q3395" s="102" t="str">
        <f t="shared" si="1578"/>
        <v/>
      </c>
      <c r="R3395" s="120" t="str">
        <f t="shared" si="1579"/>
        <v/>
      </c>
      <c r="S3395" s="54" t="str">
        <f t="shared" si="1580"/>
        <v/>
      </c>
      <c r="T3395" s="5" t="str">
        <f t="shared" si="1581"/>
        <v/>
      </c>
      <c r="U3395" s="152" t="str">
        <f t="shared" ref="U3395:U3458" si="1594">IF(NOT(ISNUMBER(T3395)),"",IF(S3395=1,T3395,IF(M3395&gt;U3394,M3395,IF(ISNUMBER(U3394),U3394,""))))</f>
        <v/>
      </c>
      <c r="V3395" s="152" t="str">
        <f t="shared" ref="V3395:V3458" si="1595">IF(NOT(ISNUMBER(T3395)),"",IF(S3395=1,T3395,IF(N3395&lt;V3394,N3395,IF(ISNUMBER(V3394),V3394,""))))</f>
        <v/>
      </c>
      <c r="W3395" s="153" t="str">
        <f t="shared" ref="W3395:W3458" si="1596">IF(NOT(ISNUMBER(T3395)),"",MIN($F$24,IF(TRUNC((U3395-T3395)/$E$24*$G$12)+0&gt;IF(ISNUMBER(W3394),W3394,0),TRUNC((U3395-T3395)/$E$24*$G$12)+0,IF(ISNUMBER(W3394),W3394,0))))</f>
        <v/>
      </c>
      <c r="X3395" s="153" t="str">
        <f t="shared" ref="X3395:X3458" si="1597">IF(NOT(ISNUMBER(T3395)),"",MIN($F$24,IF(-TRUNC((V3395-T3395)/$E$24*$G$12)+0&gt;IF(ISNUMBER(X3394),X3394,0),-TRUNC((V3395-T3395)/$E$24*$G$12)+0,IF(ISNUMBER(X3394),X3394,0))))</f>
        <v/>
      </c>
      <c r="Y3395" s="153" t="str">
        <f t="shared" ref="Y3395:Y3458" si="1598">IF(ISNUMBER(W3395),(IF(W3395=0,0,1))*IF(ABS($I$24)=2,POWER(2,W3395-1),W3395)*SIGN($I$24)*$K$24,"")</f>
        <v/>
      </c>
      <c r="Z3395" s="153" t="str">
        <f t="shared" ref="Z3395:Z3458" si="1599">IF(ISNUMBER(X3395),(IF(X3395=0,0,1))*IF(ABS($I$24)=2,POWER(2,X3395-1),X3395)*SIGN($I$24)*$K$24,"")</f>
        <v/>
      </c>
      <c r="AA3395" s="152" t="str">
        <f t="shared" ref="AA3395:AA3458" si="1600">IF(OR(NOT(ISNUMBER(T3395)),W3395&lt;1),"",IF(OR(NOT(ISNUMBER(W3394)),W3394=0),IF(SIGN(Y3395)=1,M3395,N3395),(Y3394*AA3394+(Y3395-Y3394)*IF(SIGN(Y3395)=1,M3395,N3395))/Y3395))</f>
        <v/>
      </c>
      <c r="AB3395" s="152" t="str">
        <f t="shared" ref="AB3395:AB3458" si="1601">IF(OR(NOT(ISNUMBER(T3395)),X3395&lt;1),"",IF(OR(NOT(ISNUMBER(X3394)),X3394=0),IF(SIGN(Z3395)=1,N3395,M3395),(Z3394*AB3394+(Z3395-Z3394)*IF(SIGN(Z3395)=1,N3395,M3395))/Z3395))</f>
        <v/>
      </c>
      <c r="AC3395" s="154" t="str">
        <f t="shared" si="1582"/>
        <v/>
      </c>
      <c r="AD3395" s="154" t="str">
        <f t="shared" si="1583"/>
        <v/>
      </c>
      <c r="AE3395" s="3" t="str">
        <f t="shared" si="1584"/>
        <v/>
      </c>
      <c r="AF3395" s="3" t="str">
        <f t="shared" si="1585"/>
        <v/>
      </c>
      <c r="AG3395" s="3" t="str">
        <f t="shared" si="1586"/>
        <v/>
      </c>
      <c r="AH3395" s="4" t="str">
        <f t="shared" si="1587"/>
        <v/>
      </c>
      <c r="AI3395" s="75" t="str">
        <f t="shared" si="1588"/>
        <v/>
      </c>
      <c r="AJ3395" s="75" t="str">
        <f t="shared" si="1589"/>
        <v/>
      </c>
    </row>
    <row r="3396" spans="1:36">
      <c r="A3396" s="41" t="str">
        <f t="shared" ref="A3396:A3459" si="1602">IFERROR(IF(A3395+1&gt;$C$19,"",A3395+1),"")</f>
        <v/>
      </c>
      <c r="B3396" s="150" t="str">
        <f>IF(ISNUMBER(A3396),INDEX('MetaTrader Import'!$H$13:$J$5893,TRUNC(((A3396-$A$39+1)-1)/3)+1,MOD((A3396-$A$39+1)-1,3)+1),"")</f>
        <v/>
      </c>
      <c r="C3396" s="43" t="str">
        <f t="shared" ref="C3396:C3459" si="1603">IF(A3396&lt;&gt;"",E3395,"")</f>
        <v/>
      </c>
      <c r="D3396" s="43" t="str">
        <f t="shared" ca="1" si="1593"/>
        <v/>
      </c>
      <c r="E3396" s="43" t="str">
        <f t="shared" ref="E3396:E3459" si="1604">IF(A3396&lt;&gt;"",C3396+D3396,"")</f>
        <v/>
      </c>
      <c r="F3396" s="43" t="str">
        <f t="shared" ref="F3396:F3459" si="1605">IF(A3396&lt;&gt;"",$C$13*ABS(E3396)/$C$23,"")</f>
        <v/>
      </c>
      <c r="G3396" s="43" t="str">
        <f>IF(A3396&lt;&gt;"",IF(A3396&lt;Data!$G$11*0.25,$C$13/$G$32,IF(A3396&gt;Data!$G$11*0.25,$C$13,$C$13*10)),"")</f>
        <v/>
      </c>
      <c r="H3396" s="43" t="str">
        <f>IF(A3396&lt;&gt;"",IF(Data!$G$9="constant",$C$13,IF(Data!$G$9="squeeze",G3396,F3396)),"")</f>
        <v/>
      </c>
      <c r="I3396" s="38" t="str">
        <f ca="1">IF(ISNUMBER(A3396),NORMINV(RAND(),0,IF(AND(Data!$G$9="squeeze",A3396&lt;Data!$G$11*0.25),$H$32,1)*$C$30*$C$13)*($C$14*$C$12),"")</f>
        <v/>
      </c>
      <c r="J3396" s="42" t="str">
        <f ca="1">IFERROR(IF(Data!$C$6="Real",B3396,I3396+J3395+($C$14*$C$12)*(NORMINV(RAND(),$C$15,CHOOSE($G$13,$C$13,F3396,G3396)))),"")</f>
        <v/>
      </c>
      <c r="K3396" s="88" t="str">
        <f>IF(ISNUMBER(A3396), IF($G$16="fixed",$G$17,MIN(H3396*Data!$C$7*$C$16*0.5,$C$17*Data!$C$7))*$C$12,"")</f>
        <v/>
      </c>
      <c r="L3396" s="42" t="str">
        <f t="shared" ca="1" si="1590"/>
        <v/>
      </c>
      <c r="M3396" s="44" t="str">
        <f t="shared" ca="1" si="1591"/>
        <v/>
      </c>
      <c r="N3396" s="44" t="str">
        <f t="shared" ca="1" si="1592"/>
        <v/>
      </c>
      <c r="O3396" s="108" t="str">
        <f t="shared" ref="O3396:O3459" si="1606">IF(ISNUMBER(A3396),$G$12*SLOPE(L3382:L3396,A3382:A3396),"")</f>
        <v/>
      </c>
      <c r="P3396" s="102" t="str">
        <f t="shared" ref="P3396:P3459" si="1607">IF(ISNUMBER(A3396),STDEV(L3382:L3396)*$G$12,"")</f>
        <v/>
      </c>
      <c r="Q3396" s="102" t="str">
        <f t="shared" ref="Q3396:Q3459" si="1608">IF(ISNUMBER(A3396),SLOPE(P3382:P3396,A3382:A3396),"")</f>
        <v/>
      </c>
      <c r="R3396" s="120" t="str">
        <f t="shared" ref="R3396:R3459" si="1609">IF(ISNUMBER(A3396),R3395+S3395,"")</f>
        <v/>
      </c>
      <c r="S3396" s="54" t="str">
        <f t="shared" ref="S3396:S3459" si="1610">IF(ISNUMBER(A3396),IF(AND(R3396&lt;$M$24,Q3396&lt;$F$28,ABS(O3396)&lt;$F$27,P3396&lt;$F$26,NOT(ISNUMBER(T3395))),1,0),"")</f>
        <v/>
      </c>
      <c r="T3396" s="5" t="str">
        <f t="shared" ref="T3396:T3459" si="1611">IF(ISNUMBER(A3396),IF(S3396=1,L3396,IF(AG3395="Y","",IF(ISNUMBER(T3395),T3395,""))),"")</f>
        <v/>
      </c>
      <c r="U3396" s="152" t="str">
        <f t="shared" si="1594"/>
        <v/>
      </c>
      <c r="V3396" s="152" t="str">
        <f t="shared" si="1595"/>
        <v/>
      </c>
      <c r="W3396" s="153" t="str">
        <f t="shared" si="1596"/>
        <v/>
      </c>
      <c r="X3396" s="153" t="str">
        <f t="shared" si="1597"/>
        <v/>
      </c>
      <c r="Y3396" s="153" t="str">
        <f t="shared" si="1598"/>
        <v/>
      </c>
      <c r="Z3396" s="153" t="str">
        <f t="shared" si="1599"/>
        <v/>
      </c>
      <c r="AA3396" s="152" t="str">
        <f t="shared" si="1600"/>
        <v/>
      </c>
      <c r="AB3396" s="152" t="str">
        <f t="shared" si="1601"/>
        <v/>
      </c>
      <c r="AC3396" s="154" t="str">
        <f t="shared" ref="AC3396:AC3459" si="1612">IFERROR(-SIGN(Y3396)*(AA3396-IF(SIGN(Y3396)=1,N3396,M3396))*$G$12*ABS(Y3396),"")</f>
        <v/>
      </c>
      <c r="AD3396" s="154" t="str">
        <f t="shared" ref="AD3396:AD3459" si="1613">IFERROR(SIGN(Z3396)*(AB3396-IF(SIGN(Z3396)=1,M3396,N3396))*$G$12*ABS(Z3396),"")</f>
        <v/>
      </c>
      <c r="AE3396" s="3" t="str">
        <f t="shared" ref="AE3396:AE3459" si="1614">IF(ISNUMBER(A3396),IFERROR((IF(ISNUMBER(AC3396),AC3396,0)+IF(ISNUMBER(AD3396),AD3396,0))/(ABS(Y3396)+ABS(Z3396)),0),"")</f>
        <v/>
      </c>
      <c r="AF3396" s="3" t="str">
        <f t="shared" ref="AF3396:AF3459" si="1615">IF(ISNUMBER(A3396),IF(ISNUMBER(AC3396),AC3396,0)+IF(ISNUMBER(AD3396),AD3396,0),"")</f>
        <v/>
      </c>
      <c r="AG3396" s="3" t="str">
        <f t="shared" ref="AG3396:AG3459" si="1616">IF(NOT(ISNUMBER(T3396)),"",IF(OR(AF3396&gt;$G$24,AF3396&lt;-$H$24,A3396+1&gt;$C$19),"Y","N"))</f>
        <v/>
      </c>
      <c r="AH3396" s="4" t="str">
        <f t="shared" ref="AH3396:AH3459" si="1617">IF(AG3396="y",AF3396*10*$C$11,"")</f>
        <v/>
      </c>
      <c r="AI3396" s="75" t="str">
        <f t="shared" ref="AI3396:AI3459" si="1618">IF(ISNUMBER(A3396),IF(ISNUMBER(AH3396),AJ3396,AF3396*10*$C$11+AJ3396),"")</f>
        <v/>
      </c>
      <c r="AJ3396" s="75" t="str">
        <f t="shared" ref="AJ3396:AJ3459" si="1619">IF(ISNUMBER(A3396),AJ3395+IF(ISNUMBER(AH3396),AH3396,0),"")</f>
        <v/>
      </c>
    </row>
    <row r="3397" spans="1:36">
      <c r="A3397" s="41" t="str">
        <f t="shared" si="1602"/>
        <v/>
      </c>
      <c r="B3397" s="150" t="str">
        <f>IF(ISNUMBER(A3397),INDEX('MetaTrader Import'!$H$13:$J$5893,TRUNC(((A3397-$A$39+1)-1)/3)+1,MOD((A3397-$A$39+1)-1,3)+1),"")</f>
        <v/>
      </c>
      <c r="C3397" s="43" t="str">
        <f t="shared" si="1603"/>
        <v/>
      </c>
      <c r="D3397" s="43" t="str">
        <f t="shared" ca="1" si="1593"/>
        <v/>
      </c>
      <c r="E3397" s="43" t="str">
        <f t="shared" si="1604"/>
        <v/>
      </c>
      <c r="F3397" s="43" t="str">
        <f t="shared" si="1605"/>
        <v/>
      </c>
      <c r="G3397" s="43" t="str">
        <f>IF(A3397&lt;&gt;"",IF(A3397&lt;Data!$G$11*0.25,$C$13/$G$32,IF(A3397&gt;Data!$G$11*0.25,$C$13,$C$13*10)),"")</f>
        <v/>
      </c>
      <c r="H3397" s="43" t="str">
        <f>IF(A3397&lt;&gt;"",IF(Data!$G$9="constant",$C$13,IF(Data!$G$9="squeeze",G3397,F3397)),"")</f>
        <v/>
      </c>
      <c r="I3397" s="38" t="str">
        <f ca="1">IF(ISNUMBER(A3397),NORMINV(RAND(),0,IF(AND(Data!$G$9="squeeze",A3397&lt;Data!$G$11*0.25),$H$32,1)*$C$30*$C$13)*($C$14*$C$12),"")</f>
        <v/>
      </c>
      <c r="J3397" s="42" t="str">
        <f ca="1">IFERROR(IF(Data!$C$6="Real",B3397,I3397+J3396+($C$14*$C$12)*(NORMINV(RAND(),$C$15,CHOOSE($G$13,$C$13,F3397,G3397)))),"")</f>
        <v/>
      </c>
      <c r="K3397" s="88" t="str">
        <f>IF(ISNUMBER(A3397), IF($G$16="fixed",$G$17,MIN(H3397*Data!$C$7*$C$16*0.5,$C$17*Data!$C$7))*$C$12,"")</f>
        <v/>
      </c>
      <c r="L3397" s="42" t="str">
        <f t="shared" ca="1" si="1590"/>
        <v/>
      </c>
      <c r="M3397" s="44" t="str">
        <f t="shared" ca="1" si="1591"/>
        <v/>
      </c>
      <c r="N3397" s="44" t="str">
        <f t="shared" ca="1" si="1592"/>
        <v/>
      </c>
      <c r="O3397" s="108" t="str">
        <f t="shared" si="1606"/>
        <v/>
      </c>
      <c r="P3397" s="102" t="str">
        <f t="shared" si="1607"/>
        <v/>
      </c>
      <c r="Q3397" s="102" t="str">
        <f t="shared" si="1608"/>
        <v/>
      </c>
      <c r="R3397" s="120" t="str">
        <f t="shared" si="1609"/>
        <v/>
      </c>
      <c r="S3397" s="54" t="str">
        <f t="shared" si="1610"/>
        <v/>
      </c>
      <c r="T3397" s="5" t="str">
        <f t="shared" si="1611"/>
        <v/>
      </c>
      <c r="U3397" s="152" t="str">
        <f t="shared" si="1594"/>
        <v/>
      </c>
      <c r="V3397" s="152" t="str">
        <f t="shared" si="1595"/>
        <v/>
      </c>
      <c r="W3397" s="153" t="str">
        <f t="shared" si="1596"/>
        <v/>
      </c>
      <c r="X3397" s="153" t="str">
        <f t="shared" si="1597"/>
        <v/>
      </c>
      <c r="Y3397" s="153" t="str">
        <f t="shared" si="1598"/>
        <v/>
      </c>
      <c r="Z3397" s="153" t="str">
        <f t="shared" si="1599"/>
        <v/>
      </c>
      <c r="AA3397" s="152" t="str">
        <f t="shared" si="1600"/>
        <v/>
      </c>
      <c r="AB3397" s="152" t="str">
        <f t="shared" si="1601"/>
        <v/>
      </c>
      <c r="AC3397" s="154" t="str">
        <f t="shared" si="1612"/>
        <v/>
      </c>
      <c r="AD3397" s="154" t="str">
        <f t="shared" si="1613"/>
        <v/>
      </c>
      <c r="AE3397" s="3" t="str">
        <f t="shared" si="1614"/>
        <v/>
      </c>
      <c r="AF3397" s="3" t="str">
        <f t="shared" si="1615"/>
        <v/>
      </c>
      <c r="AG3397" s="3" t="str">
        <f t="shared" si="1616"/>
        <v/>
      </c>
      <c r="AH3397" s="4" t="str">
        <f t="shared" si="1617"/>
        <v/>
      </c>
      <c r="AI3397" s="75" t="str">
        <f t="shared" si="1618"/>
        <v/>
      </c>
      <c r="AJ3397" s="75" t="str">
        <f t="shared" si="1619"/>
        <v/>
      </c>
    </row>
    <row r="3398" spans="1:36">
      <c r="A3398" s="41" t="str">
        <f t="shared" si="1602"/>
        <v/>
      </c>
      <c r="B3398" s="150" t="str">
        <f>IF(ISNUMBER(A3398),INDEX('MetaTrader Import'!$H$13:$J$5893,TRUNC(((A3398-$A$39+1)-1)/3)+1,MOD((A3398-$A$39+1)-1,3)+1),"")</f>
        <v/>
      </c>
      <c r="C3398" s="43" t="str">
        <f t="shared" si="1603"/>
        <v/>
      </c>
      <c r="D3398" s="43" t="str">
        <f t="shared" ca="1" si="1593"/>
        <v/>
      </c>
      <c r="E3398" s="43" t="str">
        <f t="shared" si="1604"/>
        <v/>
      </c>
      <c r="F3398" s="43" t="str">
        <f t="shared" si="1605"/>
        <v/>
      </c>
      <c r="G3398" s="43" t="str">
        <f>IF(A3398&lt;&gt;"",IF(A3398&lt;Data!$G$11*0.25,$C$13/$G$32,IF(A3398&gt;Data!$G$11*0.25,$C$13,$C$13*10)),"")</f>
        <v/>
      </c>
      <c r="H3398" s="43" t="str">
        <f>IF(A3398&lt;&gt;"",IF(Data!$G$9="constant",$C$13,IF(Data!$G$9="squeeze",G3398,F3398)),"")</f>
        <v/>
      </c>
      <c r="I3398" s="38" t="str">
        <f ca="1">IF(ISNUMBER(A3398),NORMINV(RAND(),0,IF(AND(Data!$G$9="squeeze",A3398&lt;Data!$G$11*0.25),$H$32,1)*$C$30*$C$13)*($C$14*$C$12),"")</f>
        <v/>
      </c>
      <c r="J3398" s="42" t="str">
        <f ca="1">IFERROR(IF(Data!$C$6="Real",B3398,I3398+J3397+($C$14*$C$12)*(NORMINV(RAND(),$C$15,CHOOSE($G$13,$C$13,F3398,G3398)))),"")</f>
        <v/>
      </c>
      <c r="K3398" s="88" t="str">
        <f>IF(ISNUMBER(A3398), IF($G$16="fixed",$G$17,MIN(H3398*Data!$C$7*$C$16*0.5,$C$17*Data!$C$7))*$C$12,"")</f>
        <v/>
      </c>
      <c r="L3398" s="42" t="str">
        <f t="shared" ref="L3398:L3461" ca="1" si="1620">IFERROR(J3398,"")</f>
        <v/>
      </c>
      <c r="M3398" s="44" t="str">
        <f t="shared" ref="M3398:M3461" ca="1" si="1621">IFERROR(L3398+K3398*0.5,"")</f>
        <v/>
      </c>
      <c r="N3398" s="44" t="str">
        <f t="shared" ref="N3398:N3461" ca="1" si="1622">IFERROR(L3398-K3398*0.5,"")</f>
        <v/>
      </c>
      <c r="O3398" s="108" t="str">
        <f t="shared" si="1606"/>
        <v/>
      </c>
      <c r="P3398" s="102" t="str">
        <f t="shared" si="1607"/>
        <v/>
      </c>
      <c r="Q3398" s="102" t="str">
        <f t="shared" si="1608"/>
        <v/>
      </c>
      <c r="R3398" s="120" t="str">
        <f t="shared" si="1609"/>
        <v/>
      </c>
      <c r="S3398" s="54" t="str">
        <f t="shared" si="1610"/>
        <v/>
      </c>
      <c r="T3398" s="5" t="str">
        <f t="shared" si="1611"/>
        <v/>
      </c>
      <c r="U3398" s="152" t="str">
        <f t="shared" si="1594"/>
        <v/>
      </c>
      <c r="V3398" s="152" t="str">
        <f t="shared" si="1595"/>
        <v/>
      </c>
      <c r="W3398" s="153" t="str">
        <f t="shared" si="1596"/>
        <v/>
      </c>
      <c r="X3398" s="153" t="str">
        <f t="shared" si="1597"/>
        <v/>
      </c>
      <c r="Y3398" s="153" t="str">
        <f t="shared" si="1598"/>
        <v/>
      </c>
      <c r="Z3398" s="153" t="str">
        <f t="shared" si="1599"/>
        <v/>
      </c>
      <c r="AA3398" s="152" t="str">
        <f t="shared" si="1600"/>
        <v/>
      </c>
      <c r="AB3398" s="152" t="str">
        <f t="shared" si="1601"/>
        <v/>
      </c>
      <c r="AC3398" s="154" t="str">
        <f t="shared" si="1612"/>
        <v/>
      </c>
      <c r="AD3398" s="154" t="str">
        <f t="shared" si="1613"/>
        <v/>
      </c>
      <c r="AE3398" s="3" t="str">
        <f t="shared" si="1614"/>
        <v/>
      </c>
      <c r="AF3398" s="3" t="str">
        <f t="shared" si="1615"/>
        <v/>
      </c>
      <c r="AG3398" s="3" t="str">
        <f t="shared" si="1616"/>
        <v/>
      </c>
      <c r="AH3398" s="4" t="str">
        <f t="shared" si="1617"/>
        <v/>
      </c>
      <c r="AI3398" s="75" t="str">
        <f t="shared" si="1618"/>
        <v/>
      </c>
      <c r="AJ3398" s="75" t="str">
        <f t="shared" si="1619"/>
        <v/>
      </c>
    </row>
    <row r="3399" spans="1:36">
      <c r="A3399" s="41" t="str">
        <f t="shared" si="1602"/>
        <v/>
      </c>
      <c r="B3399" s="150" t="str">
        <f>IF(ISNUMBER(A3399),INDEX('MetaTrader Import'!$H$13:$J$5893,TRUNC(((A3399-$A$39+1)-1)/3)+1,MOD((A3399-$A$39+1)-1,3)+1),"")</f>
        <v/>
      </c>
      <c r="C3399" s="43" t="str">
        <f t="shared" si="1603"/>
        <v/>
      </c>
      <c r="D3399" s="43" t="str">
        <f t="shared" ca="1" si="1593"/>
        <v/>
      </c>
      <c r="E3399" s="43" t="str">
        <f t="shared" si="1604"/>
        <v/>
      </c>
      <c r="F3399" s="43" t="str">
        <f t="shared" si="1605"/>
        <v/>
      </c>
      <c r="G3399" s="43" t="str">
        <f>IF(A3399&lt;&gt;"",IF(A3399&lt;Data!$G$11*0.25,$C$13/$G$32,IF(A3399&gt;Data!$G$11*0.25,$C$13,$C$13*10)),"")</f>
        <v/>
      </c>
      <c r="H3399" s="43" t="str">
        <f>IF(A3399&lt;&gt;"",IF(Data!$G$9="constant",$C$13,IF(Data!$G$9="squeeze",G3399,F3399)),"")</f>
        <v/>
      </c>
      <c r="I3399" s="38" t="str">
        <f ca="1">IF(ISNUMBER(A3399),NORMINV(RAND(),0,IF(AND(Data!$G$9="squeeze",A3399&lt;Data!$G$11*0.25),$H$32,1)*$C$30*$C$13)*($C$14*$C$12),"")</f>
        <v/>
      </c>
      <c r="J3399" s="42" t="str">
        <f ca="1">IFERROR(IF(Data!$C$6="Real",B3399,I3399+J3398+($C$14*$C$12)*(NORMINV(RAND(),$C$15,CHOOSE($G$13,$C$13,F3399,G3399)))),"")</f>
        <v/>
      </c>
      <c r="K3399" s="88" t="str">
        <f>IF(ISNUMBER(A3399), IF($G$16="fixed",$G$17,MIN(H3399*Data!$C$7*$C$16*0.5,$C$17*Data!$C$7))*$C$12,"")</f>
        <v/>
      </c>
      <c r="L3399" s="42" t="str">
        <f t="shared" ca="1" si="1620"/>
        <v/>
      </c>
      <c r="M3399" s="44" t="str">
        <f t="shared" ca="1" si="1621"/>
        <v/>
      </c>
      <c r="N3399" s="44" t="str">
        <f t="shared" ca="1" si="1622"/>
        <v/>
      </c>
      <c r="O3399" s="108" t="str">
        <f t="shared" si="1606"/>
        <v/>
      </c>
      <c r="P3399" s="102" t="str">
        <f t="shared" si="1607"/>
        <v/>
      </c>
      <c r="Q3399" s="102" t="str">
        <f t="shared" si="1608"/>
        <v/>
      </c>
      <c r="R3399" s="120" t="str">
        <f t="shared" si="1609"/>
        <v/>
      </c>
      <c r="S3399" s="54" t="str">
        <f t="shared" si="1610"/>
        <v/>
      </c>
      <c r="T3399" s="5" t="str">
        <f t="shared" si="1611"/>
        <v/>
      </c>
      <c r="U3399" s="152" t="str">
        <f t="shared" si="1594"/>
        <v/>
      </c>
      <c r="V3399" s="152" t="str">
        <f t="shared" si="1595"/>
        <v/>
      </c>
      <c r="W3399" s="153" t="str">
        <f t="shared" si="1596"/>
        <v/>
      </c>
      <c r="X3399" s="153" t="str">
        <f t="shared" si="1597"/>
        <v/>
      </c>
      <c r="Y3399" s="153" t="str">
        <f t="shared" si="1598"/>
        <v/>
      </c>
      <c r="Z3399" s="153" t="str">
        <f t="shared" si="1599"/>
        <v/>
      </c>
      <c r="AA3399" s="152" t="str">
        <f t="shared" si="1600"/>
        <v/>
      </c>
      <c r="AB3399" s="152" t="str">
        <f t="shared" si="1601"/>
        <v/>
      </c>
      <c r="AC3399" s="154" t="str">
        <f t="shared" si="1612"/>
        <v/>
      </c>
      <c r="AD3399" s="154" t="str">
        <f t="shared" si="1613"/>
        <v/>
      </c>
      <c r="AE3399" s="3" t="str">
        <f t="shared" si="1614"/>
        <v/>
      </c>
      <c r="AF3399" s="3" t="str">
        <f t="shared" si="1615"/>
        <v/>
      </c>
      <c r="AG3399" s="3" t="str">
        <f t="shared" si="1616"/>
        <v/>
      </c>
      <c r="AH3399" s="4" t="str">
        <f t="shared" si="1617"/>
        <v/>
      </c>
      <c r="AI3399" s="75" t="str">
        <f t="shared" si="1618"/>
        <v/>
      </c>
      <c r="AJ3399" s="75" t="str">
        <f t="shared" si="1619"/>
        <v/>
      </c>
    </row>
    <row r="3400" spans="1:36">
      <c r="A3400" s="41" t="str">
        <f t="shared" si="1602"/>
        <v/>
      </c>
      <c r="B3400" s="150" t="str">
        <f>IF(ISNUMBER(A3400),INDEX('MetaTrader Import'!$H$13:$J$5893,TRUNC(((A3400-$A$39+1)-1)/3)+1,MOD((A3400-$A$39+1)-1,3)+1),"")</f>
        <v/>
      </c>
      <c r="C3400" s="43" t="str">
        <f t="shared" si="1603"/>
        <v/>
      </c>
      <c r="D3400" s="43" t="str">
        <f t="shared" ca="1" si="1593"/>
        <v/>
      </c>
      <c r="E3400" s="43" t="str">
        <f t="shared" si="1604"/>
        <v/>
      </c>
      <c r="F3400" s="43" t="str">
        <f t="shared" si="1605"/>
        <v/>
      </c>
      <c r="G3400" s="43" t="str">
        <f>IF(A3400&lt;&gt;"",IF(A3400&lt;Data!$G$11*0.25,$C$13/$G$32,IF(A3400&gt;Data!$G$11*0.25,$C$13,$C$13*10)),"")</f>
        <v/>
      </c>
      <c r="H3400" s="43" t="str">
        <f>IF(A3400&lt;&gt;"",IF(Data!$G$9="constant",$C$13,IF(Data!$G$9="squeeze",G3400,F3400)),"")</f>
        <v/>
      </c>
      <c r="I3400" s="38" t="str">
        <f ca="1">IF(ISNUMBER(A3400),NORMINV(RAND(),0,IF(AND(Data!$G$9="squeeze",A3400&lt;Data!$G$11*0.25),$H$32,1)*$C$30*$C$13)*($C$14*$C$12),"")</f>
        <v/>
      </c>
      <c r="J3400" s="42" t="str">
        <f ca="1">IFERROR(IF(Data!$C$6="Real",B3400,I3400+J3399+($C$14*$C$12)*(NORMINV(RAND(),$C$15,CHOOSE($G$13,$C$13,F3400,G3400)))),"")</f>
        <v/>
      </c>
      <c r="K3400" s="88" t="str">
        <f>IF(ISNUMBER(A3400), IF($G$16="fixed",$G$17,MIN(H3400*Data!$C$7*$C$16*0.5,$C$17*Data!$C$7))*$C$12,"")</f>
        <v/>
      </c>
      <c r="L3400" s="42" t="str">
        <f t="shared" ca="1" si="1620"/>
        <v/>
      </c>
      <c r="M3400" s="44" t="str">
        <f t="shared" ca="1" si="1621"/>
        <v/>
      </c>
      <c r="N3400" s="44" t="str">
        <f t="shared" ca="1" si="1622"/>
        <v/>
      </c>
      <c r="O3400" s="108" t="str">
        <f t="shared" si="1606"/>
        <v/>
      </c>
      <c r="P3400" s="102" t="str">
        <f t="shared" si="1607"/>
        <v/>
      </c>
      <c r="Q3400" s="102" t="str">
        <f t="shared" si="1608"/>
        <v/>
      </c>
      <c r="R3400" s="120" t="str">
        <f t="shared" si="1609"/>
        <v/>
      </c>
      <c r="S3400" s="54" t="str">
        <f t="shared" si="1610"/>
        <v/>
      </c>
      <c r="T3400" s="5" t="str">
        <f t="shared" si="1611"/>
        <v/>
      </c>
      <c r="U3400" s="152" t="str">
        <f t="shared" si="1594"/>
        <v/>
      </c>
      <c r="V3400" s="152" t="str">
        <f t="shared" si="1595"/>
        <v/>
      </c>
      <c r="W3400" s="153" t="str">
        <f t="shared" si="1596"/>
        <v/>
      </c>
      <c r="X3400" s="153" t="str">
        <f t="shared" si="1597"/>
        <v/>
      </c>
      <c r="Y3400" s="153" t="str">
        <f t="shared" si="1598"/>
        <v/>
      </c>
      <c r="Z3400" s="153" t="str">
        <f t="shared" si="1599"/>
        <v/>
      </c>
      <c r="AA3400" s="152" t="str">
        <f t="shared" si="1600"/>
        <v/>
      </c>
      <c r="AB3400" s="152" t="str">
        <f t="shared" si="1601"/>
        <v/>
      </c>
      <c r="AC3400" s="154" t="str">
        <f t="shared" si="1612"/>
        <v/>
      </c>
      <c r="AD3400" s="154" t="str">
        <f t="shared" si="1613"/>
        <v/>
      </c>
      <c r="AE3400" s="3" t="str">
        <f t="shared" si="1614"/>
        <v/>
      </c>
      <c r="AF3400" s="3" t="str">
        <f t="shared" si="1615"/>
        <v/>
      </c>
      <c r="AG3400" s="3" t="str">
        <f t="shared" si="1616"/>
        <v/>
      </c>
      <c r="AH3400" s="4" t="str">
        <f t="shared" si="1617"/>
        <v/>
      </c>
      <c r="AI3400" s="75" t="str">
        <f t="shared" si="1618"/>
        <v/>
      </c>
      <c r="AJ3400" s="75" t="str">
        <f t="shared" si="1619"/>
        <v/>
      </c>
    </row>
    <row r="3401" spans="1:36">
      <c r="A3401" s="41" t="str">
        <f t="shared" si="1602"/>
        <v/>
      </c>
      <c r="B3401" s="150" t="str">
        <f>IF(ISNUMBER(A3401),INDEX('MetaTrader Import'!$H$13:$J$5893,TRUNC(((A3401-$A$39+1)-1)/3)+1,MOD((A3401-$A$39+1)-1,3)+1),"")</f>
        <v/>
      </c>
      <c r="C3401" s="43" t="str">
        <f t="shared" si="1603"/>
        <v/>
      </c>
      <c r="D3401" s="43" t="str">
        <f t="shared" ca="1" si="1593"/>
        <v/>
      </c>
      <c r="E3401" s="43" t="str">
        <f t="shared" si="1604"/>
        <v/>
      </c>
      <c r="F3401" s="43" t="str">
        <f t="shared" si="1605"/>
        <v/>
      </c>
      <c r="G3401" s="43" t="str">
        <f>IF(A3401&lt;&gt;"",IF(A3401&lt;Data!$G$11*0.25,$C$13/$G$32,IF(A3401&gt;Data!$G$11*0.25,$C$13,$C$13*10)),"")</f>
        <v/>
      </c>
      <c r="H3401" s="43" t="str">
        <f>IF(A3401&lt;&gt;"",IF(Data!$G$9="constant",$C$13,IF(Data!$G$9="squeeze",G3401,F3401)),"")</f>
        <v/>
      </c>
      <c r="I3401" s="38" t="str">
        <f ca="1">IF(ISNUMBER(A3401),NORMINV(RAND(),0,IF(AND(Data!$G$9="squeeze",A3401&lt;Data!$G$11*0.25),$H$32,1)*$C$30*$C$13)*($C$14*$C$12),"")</f>
        <v/>
      </c>
      <c r="J3401" s="42" t="str">
        <f ca="1">IFERROR(IF(Data!$C$6="Real",B3401,I3401+J3400+($C$14*$C$12)*(NORMINV(RAND(),$C$15,CHOOSE($G$13,$C$13,F3401,G3401)))),"")</f>
        <v/>
      </c>
      <c r="K3401" s="88" t="str">
        <f>IF(ISNUMBER(A3401), IF($G$16="fixed",$G$17,MIN(H3401*Data!$C$7*$C$16*0.5,$C$17*Data!$C$7))*$C$12,"")</f>
        <v/>
      </c>
      <c r="L3401" s="42" t="str">
        <f t="shared" ca="1" si="1620"/>
        <v/>
      </c>
      <c r="M3401" s="44" t="str">
        <f t="shared" ca="1" si="1621"/>
        <v/>
      </c>
      <c r="N3401" s="44" t="str">
        <f t="shared" ca="1" si="1622"/>
        <v/>
      </c>
      <c r="O3401" s="108" t="str">
        <f t="shared" si="1606"/>
        <v/>
      </c>
      <c r="P3401" s="102" t="str">
        <f t="shared" si="1607"/>
        <v/>
      </c>
      <c r="Q3401" s="102" t="str">
        <f t="shared" si="1608"/>
        <v/>
      </c>
      <c r="R3401" s="120" t="str">
        <f t="shared" si="1609"/>
        <v/>
      </c>
      <c r="S3401" s="54" t="str">
        <f t="shared" si="1610"/>
        <v/>
      </c>
      <c r="T3401" s="5" t="str">
        <f t="shared" si="1611"/>
        <v/>
      </c>
      <c r="U3401" s="152" t="str">
        <f t="shared" si="1594"/>
        <v/>
      </c>
      <c r="V3401" s="152" t="str">
        <f t="shared" si="1595"/>
        <v/>
      </c>
      <c r="W3401" s="153" t="str">
        <f t="shared" si="1596"/>
        <v/>
      </c>
      <c r="X3401" s="153" t="str">
        <f t="shared" si="1597"/>
        <v/>
      </c>
      <c r="Y3401" s="153" t="str">
        <f t="shared" si="1598"/>
        <v/>
      </c>
      <c r="Z3401" s="153" t="str">
        <f t="shared" si="1599"/>
        <v/>
      </c>
      <c r="AA3401" s="152" t="str">
        <f t="shared" si="1600"/>
        <v/>
      </c>
      <c r="AB3401" s="152" t="str">
        <f t="shared" si="1601"/>
        <v/>
      </c>
      <c r="AC3401" s="154" t="str">
        <f t="shared" si="1612"/>
        <v/>
      </c>
      <c r="AD3401" s="154" t="str">
        <f t="shared" si="1613"/>
        <v/>
      </c>
      <c r="AE3401" s="3" t="str">
        <f t="shared" si="1614"/>
        <v/>
      </c>
      <c r="AF3401" s="3" t="str">
        <f t="shared" si="1615"/>
        <v/>
      </c>
      <c r="AG3401" s="3" t="str">
        <f t="shared" si="1616"/>
        <v/>
      </c>
      <c r="AH3401" s="4" t="str">
        <f t="shared" si="1617"/>
        <v/>
      </c>
      <c r="AI3401" s="75" t="str">
        <f t="shared" si="1618"/>
        <v/>
      </c>
      <c r="AJ3401" s="75" t="str">
        <f t="shared" si="1619"/>
        <v/>
      </c>
    </row>
    <row r="3402" spans="1:36">
      <c r="A3402" s="41" t="str">
        <f t="shared" si="1602"/>
        <v/>
      </c>
      <c r="B3402" s="150" t="str">
        <f>IF(ISNUMBER(A3402),INDEX('MetaTrader Import'!$H$13:$J$5893,TRUNC(((A3402-$A$39+1)-1)/3)+1,MOD((A3402-$A$39+1)-1,3)+1),"")</f>
        <v/>
      </c>
      <c r="C3402" s="43" t="str">
        <f t="shared" si="1603"/>
        <v/>
      </c>
      <c r="D3402" s="43" t="str">
        <f t="shared" ca="1" si="1593"/>
        <v/>
      </c>
      <c r="E3402" s="43" t="str">
        <f t="shared" si="1604"/>
        <v/>
      </c>
      <c r="F3402" s="43" t="str">
        <f t="shared" si="1605"/>
        <v/>
      </c>
      <c r="G3402" s="43" t="str">
        <f>IF(A3402&lt;&gt;"",IF(A3402&lt;Data!$G$11*0.25,$C$13/$G$32,IF(A3402&gt;Data!$G$11*0.25,$C$13,$C$13*10)),"")</f>
        <v/>
      </c>
      <c r="H3402" s="43" t="str">
        <f>IF(A3402&lt;&gt;"",IF(Data!$G$9="constant",$C$13,IF(Data!$G$9="squeeze",G3402,F3402)),"")</f>
        <v/>
      </c>
      <c r="I3402" s="38" t="str">
        <f ca="1">IF(ISNUMBER(A3402),NORMINV(RAND(),0,IF(AND(Data!$G$9="squeeze",A3402&lt;Data!$G$11*0.25),$H$32,1)*$C$30*$C$13)*($C$14*$C$12),"")</f>
        <v/>
      </c>
      <c r="J3402" s="42" t="str">
        <f ca="1">IFERROR(IF(Data!$C$6="Real",B3402,I3402+J3401+($C$14*$C$12)*(NORMINV(RAND(),$C$15,CHOOSE($G$13,$C$13,F3402,G3402)))),"")</f>
        <v/>
      </c>
      <c r="K3402" s="88" t="str">
        <f>IF(ISNUMBER(A3402), IF($G$16="fixed",$G$17,MIN(H3402*Data!$C$7*$C$16*0.5,$C$17*Data!$C$7))*$C$12,"")</f>
        <v/>
      </c>
      <c r="L3402" s="42" t="str">
        <f t="shared" ca="1" si="1620"/>
        <v/>
      </c>
      <c r="M3402" s="44" t="str">
        <f t="shared" ca="1" si="1621"/>
        <v/>
      </c>
      <c r="N3402" s="44" t="str">
        <f t="shared" ca="1" si="1622"/>
        <v/>
      </c>
      <c r="O3402" s="108" t="str">
        <f t="shared" si="1606"/>
        <v/>
      </c>
      <c r="P3402" s="102" t="str">
        <f t="shared" si="1607"/>
        <v/>
      </c>
      <c r="Q3402" s="102" t="str">
        <f t="shared" si="1608"/>
        <v/>
      </c>
      <c r="R3402" s="120" t="str">
        <f t="shared" si="1609"/>
        <v/>
      </c>
      <c r="S3402" s="54" t="str">
        <f t="shared" si="1610"/>
        <v/>
      </c>
      <c r="T3402" s="5" t="str">
        <f t="shared" si="1611"/>
        <v/>
      </c>
      <c r="U3402" s="152" t="str">
        <f t="shared" si="1594"/>
        <v/>
      </c>
      <c r="V3402" s="152" t="str">
        <f t="shared" si="1595"/>
        <v/>
      </c>
      <c r="W3402" s="153" t="str">
        <f t="shared" si="1596"/>
        <v/>
      </c>
      <c r="X3402" s="153" t="str">
        <f t="shared" si="1597"/>
        <v/>
      </c>
      <c r="Y3402" s="153" t="str">
        <f t="shared" si="1598"/>
        <v/>
      </c>
      <c r="Z3402" s="153" t="str">
        <f t="shared" si="1599"/>
        <v/>
      </c>
      <c r="AA3402" s="152" t="str">
        <f t="shared" si="1600"/>
        <v/>
      </c>
      <c r="AB3402" s="152" t="str">
        <f t="shared" si="1601"/>
        <v/>
      </c>
      <c r="AC3402" s="154" t="str">
        <f t="shared" si="1612"/>
        <v/>
      </c>
      <c r="AD3402" s="154" t="str">
        <f t="shared" si="1613"/>
        <v/>
      </c>
      <c r="AE3402" s="3" t="str">
        <f t="shared" si="1614"/>
        <v/>
      </c>
      <c r="AF3402" s="3" t="str">
        <f t="shared" si="1615"/>
        <v/>
      </c>
      <c r="AG3402" s="3" t="str">
        <f t="shared" si="1616"/>
        <v/>
      </c>
      <c r="AH3402" s="4" t="str">
        <f t="shared" si="1617"/>
        <v/>
      </c>
      <c r="AI3402" s="75" t="str">
        <f t="shared" si="1618"/>
        <v/>
      </c>
      <c r="AJ3402" s="75" t="str">
        <f t="shared" si="1619"/>
        <v/>
      </c>
    </row>
    <row r="3403" spans="1:36">
      <c r="A3403" s="41" t="str">
        <f t="shared" si="1602"/>
        <v/>
      </c>
      <c r="B3403" s="150" t="str">
        <f>IF(ISNUMBER(A3403),INDEX('MetaTrader Import'!$H$13:$J$5893,TRUNC(((A3403-$A$39+1)-1)/3)+1,MOD((A3403-$A$39+1)-1,3)+1),"")</f>
        <v/>
      </c>
      <c r="C3403" s="43" t="str">
        <f t="shared" si="1603"/>
        <v/>
      </c>
      <c r="D3403" s="43" t="str">
        <f t="shared" ca="1" si="1593"/>
        <v/>
      </c>
      <c r="E3403" s="43" t="str">
        <f t="shared" si="1604"/>
        <v/>
      </c>
      <c r="F3403" s="43" t="str">
        <f t="shared" si="1605"/>
        <v/>
      </c>
      <c r="G3403" s="43" t="str">
        <f>IF(A3403&lt;&gt;"",IF(A3403&lt;Data!$G$11*0.25,$C$13/$G$32,IF(A3403&gt;Data!$G$11*0.25,$C$13,$C$13*10)),"")</f>
        <v/>
      </c>
      <c r="H3403" s="43" t="str">
        <f>IF(A3403&lt;&gt;"",IF(Data!$G$9="constant",$C$13,IF(Data!$G$9="squeeze",G3403,F3403)),"")</f>
        <v/>
      </c>
      <c r="I3403" s="38" t="str">
        <f ca="1">IF(ISNUMBER(A3403),NORMINV(RAND(),0,IF(AND(Data!$G$9="squeeze",A3403&lt;Data!$G$11*0.25),$H$32,1)*$C$30*$C$13)*($C$14*$C$12),"")</f>
        <v/>
      </c>
      <c r="J3403" s="42" t="str">
        <f ca="1">IFERROR(IF(Data!$C$6="Real",B3403,I3403+J3402+($C$14*$C$12)*(NORMINV(RAND(),$C$15,CHOOSE($G$13,$C$13,F3403,G3403)))),"")</f>
        <v/>
      </c>
      <c r="K3403" s="88" t="str">
        <f>IF(ISNUMBER(A3403), IF($G$16="fixed",$G$17,MIN(H3403*Data!$C$7*$C$16*0.5,$C$17*Data!$C$7))*$C$12,"")</f>
        <v/>
      </c>
      <c r="L3403" s="42" t="str">
        <f t="shared" ca="1" si="1620"/>
        <v/>
      </c>
      <c r="M3403" s="44" t="str">
        <f t="shared" ca="1" si="1621"/>
        <v/>
      </c>
      <c r="N3403" s="44" t="str">
        <f t="shared" ca="1" si="1622"/>
        <v/>
      </c>
      <c r="O3403" s="108" t="str">
        <f t="shared" si="1606"/>
        <v/>
      </c>
      <c r="P3403" s="102" t="str">
        <f t="shared" si="1607"/>
        <v/>
      </c>
      <c r="Q3403" s="102" t="str">
        <f t="shared" si="1608"/>
        <v/>
      </c>
      <c r="R3403" s="120" t="str">
        <f t="shared" si="1609"/>
        <v/>
      </c>
      <c r="S3403" s="54" t="str">
        <f t="shared" si="1610"/>
        <v/>
      </c>
      <c r="T3403" s="5" t="str">
        <f t="shared" si="1611"/>
        <v/>
      </c>
      <c r="U3403" s="152" t="str">
        <f t="shared" si="1594"/>
        <v/>
      </c>
      <c r="V3403" s="152" t="str">
        <f t="shared" si="1595"/>
        <v/>
      </c>
      <c r="W3403" s="153" t="str">
        <f t="shared" si="1596"/>
        <v/>
      </c>
      <c r="X3403" s="153" t="str">
        <f t="shared" si="1597"/>
        <v/>
      </c>
      <c r="Y3403" s="153" t="str">
        <f t="shared" si="1598"/>
        <v/>
      </c>
      <c r="Z3403" s="153" t="str">
        <f t="shared" si="1599"/>
        <v/>
      </c>
      <c r="AA3403" s="152" t="str">
        <f t="shared" si="1600"/>
        <v/>
      </c>
      <c r="AB3403" s="152" t="str">
        <f t="shared" si="1601"/>
        <v/>
      </c>
      <c r="AC3403" s="154" t="str">
        <f t="shared" si="1612"/>
        <v/>
      </c>
      <c r="AD3403" s="154" t="str">
        <f t="shared" si="1613"/>
        <v/>
      </c>
      <c r="AE3403" s="3" t="str">
        <f t="shared" si="1614"/>
        <v/>
      </c>
      <c r="AF3403" s="3" t="str">
        <f t="shared" si="1615"/>
        <v/>
      </c>
      <c r="AG3403" s="3" t="str">
        <f t="shared" si="1616"/>
        <v/>
      </c>
      <c r="AH3403" s="4" t="str">
        <f t="shared" si="1617"/>
        <v/>
      </c>
      <c r="AI3403" s="75" t="str">
        <f t="shared" si="1618"/>
        <v/>
      </c>
      <c r="AJ3403" s="75" t="str">
        <f t="shared" si="1619"/>
        <v/>
      </c>
    </row>
    <row r="3404" spans="1:36">
      <c r="A3404" s="41" t="str">
        <f t="shared" si="1602"/>
        <v/>
      </c>
      <c r="B3404" s="150" t="str">
        <f>IF(ISNUMBER(A3404),INDEX('MetaTrader Import'!$H$13:$J$5893,TRUNC(((A3404-$A$39+1)-1)/3)+1,MOD((A3404-$A$39+1)-1,3)+1),"")</f>
        <v/>
      </c>
      <c r="C3404" s="43" t="str">
        <f t="shared" si="1603"/>
        <v/>
      </c>
      <c r="D3404" s="43" t="str">
        <f t="shared" ca="1" si="1593"/>
        <v/>
      </c>
      <c r="E3404" s="43" t="str">
        <f t="shared" si="1604"/>
        <v/>
      </c>
      <c r="F3404" s="43" t="str">
        <f t="shared" si="1605"/>
        <v/>
      </c>
      <c r="G3404" s="43" t="str">
        <f>IF(A3404&lt;&gt;"",IF(A3404&lt;Data!$G$11*0.25,$C$13/$G$32,IF(A3404&gt;Data!$G$11*0.25,$C$13,$C$13*10)),"")</f>
        <v/>
      </c>
      <c r="H3404" s="43" t="str">
        <f>IF(A3404&lt;&gt;"",IF(Data!$G$9="constant",$C$13,IF(Data!$G$9="squeeze",G3404,F3404)),"")</f>
        <v/>
      </c>
      <c r="I3404" s="38" t="str">
        <f ca="1">IF(ISNUMBER(A3404),NORMINV(RAND(),0,IF(AND(Data!$G$9="squeeze",A3404&lt;Data!$G$11*0.25),$H$32,1)*$C$30*$C$13)*($C$14*$C$12),"")</f>
        <v/>
      </c>
      <c r="J3404" s="42" t="str">
        <f ca="1">IFERROR(IF(Data!$C$6="Real",B3404,I3404+J3403+($C$14*$C$12)*(NORMINV(RAND(),$C$15,CHOOSE($G$13,$C$13,F3404,G3404)))),"")</f>
        <v/>
      </c>
      <c r="K3404" s="88" t="str">
        <f>IF(ISNUMBER(A3404), IF($G$16="fixed",$G$17,MIN(H3404*Data!$C$7*$C$16*0.5,$C$17*Data!$C$7))*$C$12,"")</f>
        <v/>
      </c>
      <c r="L3404" s="42" t="str">
        <f t="shared" ca="1" si="1620"/>
        <v/>
      </c>
      <c r="M3404" s="44" t="str">
        <f t="shared" ca="1" si="1621"/>
        <v/>
      </c>
      <c r="N3404" s="44" t="str">
        <f t="shared" ca="1" si="1622"/>
        <v/>
      </c>
      <c r="O3404" s="108" t="str">
        <f t="shared" si="1606"/>
        <v/>
      </c>
      <c r="P3404" s="102" t="str">
        <f t="shared" si="1607"/>
        <v/>
      </c>
      <c r="Q3404" s="102" t="str">
        <f t="shared" si="1608"/>
        <v/>
      </c>
      <c r="R3404" s="120" t="str">
        <f t="shared" si="1609"/>
        <v/>
      </c>
      <c r="S3404" s="54" t="str">
        <f t="shared" si="1610"/>
        <v/>
      </c>
      <c r="T3404" s="5" t="str">
        <f t="shared" si="1611"/>
        <v/>
      </c>
      <c r="U3404" s="152" t="str">
        <f t="shared" si="1594"/>
        <v/>
      </c>
      <c r="V3404" s="152" t="str">
        <f t="shared" si="1595"/>
        <v/>
      </c>
      <c r="W3404" s="153" t="str">
        <f t="shared" si="1596"/>
        <v/>
      </c>
      <c r="X3404" s="153" t="str">
        <f t="shared" si="1597"/>
        <v/>
      </c>
      <c r="Y3404" s="153" t="str">
        <f t="shared" si="1598"/>
        <v/>
      </c>
      <c r="Z3404" s="153" t="str">
        <f t="shared" si="1599"/>
        <v/>
      </c>
      <c r="AA3404" s="152" t="str">
        <f t="shared" si="1600"/>
        <v/>
      </c>
      <c r="AB3404" s="152" t="str">
        <f t="shared" si="1601"/>
        <v/>
      </c>
      <c r="AC3404" s="154" t="str">
        <f t="shared" si="1612"/>
        <v/>
      </c>
      <c r="AD3404" s="154" t="str">
        <f t="shared" si="1613"/>
        <v/>
      </c>
      <c r="AE3404" s="3" t="str">
        <f t="shared" si="1614"/>
        <v/>
      </c>
      <c r="AF3404" s="3" t="str">
        <f t="shared" si="1615"/>
        <v/>
      </c>
      <c r="AG3404" s="3" t="str">
        <f t="shared" si="1616"/>
        <v/>
      </c>
      <c r="AH3404" s="4" t="str">
        <f t="shared" si="1617"/>
        <v/>
      </c>
      <c r="AI3404" s="75" t="str">
        <f t="shared" si="1618"/>
        <v/>
      </c>
      <c r="AJ3404" s="75" t="str">
        <f t="shared" si="1619"/>
        <v/>
      </c>
    </row>
    <row r="3405" spans="1:36">
      <c r="A3405" s="41" t="str">
        <f t="shared" si="1602"/>
        <v/>
      </c>
      <c r="B3405" s="150" t="str">
        <f>IF(ISNUMBER(A3405),INDEX('MetaTrader Import'!$H$13:$J$5893,TRUNC(((A3405-$A$39+1)-1)/3)+1,MOD((A3405-$A$39+1)-1,3)+1),"")</f>
        <v/>
      </c>
      <c r="C3405" s="43" t="str">
        <f t="shared" si="1603"/>
        <v/>
      </c>
      <c r="D3405" s="43" t="str">
        <f t="shared" ca="1" si="1593"/>
        <v/>
      </c>
      <c r="E3405" s="43" t="str">
        <f t="shared" si="1604"/>
        <v/>
      </c>
      <c r="F3405" s="43" t="str">
        <f t="shared" si="1605"/>
        <v/>
      </c>
      <c r="G3405" s="43" t="str">
        <f>IF(A3405&lt;&gt;"",IF(A3405&lt;Data!$G$11*0.25,$C$13/$G$32,IF(A3405&gt;Data!$G$11*0.25,$C$13,$C$13*10)),"")</f>
        <v/>
      </c>
      <c r="H3405" s="43" t="str">
        <f>IF(A3405&lt;&gt;"",IF(Data!$G$9="constant",$C$13,IF(Data!$G$9="squeeze",G3405,F3405)),"")</f>
        <v/>
      </c>
      <c r="I3405" s="38" t="str">
        <f ca="1">IF(ISNUMBER(A3405),NORMINV(RAND(),0,IF(AND(Data!$G$9="squeeze",A3405&lt;Data!$G$11*0.25),$H$32,1)*$C$30*$C$13)*($C$14*$C$12),"")</f>
        <v/>
      </c>
      <c r="J3405" s="42" t="str">
        <f ca="1">IFERROR(IF(Data!$C$6="Real",B3405,I3405+J3404+($C$14*$C$12)*(NORMINV(RAND(),$C$15,CHOOSE($G$13,$C$13,F3405,G3405)))),"")</f>
        <v/>
      </c>
      <c r="K3405" s="88" t="str">
        <f>IF(ISNUMBER(A3405), IF($G$16="fixed",$G$17,MIN(H3405*Data!$C$7*$C$16*0.5,$C$17*Data!$C$7))*$C$12,"")</f>
        <v/>
      </c>
      <c r="L3405" s="42" t="str">
        <f t="shared" ca="1" si="1620"/>
        <v/>
      </c>
      <c r="M3405" s="44" t="str">
        <f t="shared" ca="1" si="1621"/>
        <v/>
      </c>
      <c r="N3405" s="44" t="str">
        <f t="shared" ca="1" si="1622"/>
        <v/>
      </c>
      <c r="O3405" s="108" t="str">
        <f t="shared" si="1606"/>
        <v/>
      </c>
      <c r="P3405" s="102" t="str">
        <f t="shared" si="1607"/>
        <v/>
      </c>
      <c r="Q3405" s="102" t="str">
        <f t="shared" si="1608"/>
        <v/>
      </c>
      <c r="R3405" s="120" t="str">
        <f t="shared" si="1609"/>
        <v/>
      </c>
      <c r="S3405" s="54" t="str">
        <f t="shared" si="1610"/>
        <v/>
      </c>
      <c r="T3405" s="5" t="str">
        <f t="shared" si="1611"/>
        <v/>
      </c>
      <c r="U3405" s="152" t="str">
        <f t="shared" si="1594"/>
        <v/>
      </c>
      <c r="V3405" s="152" t="str">
        <f t="shared" si="1595"/>
        <v/>
      </c>
      <c r="W3405" s="153" t="str">
        <f t="shared" si="1596"/>
        <v/>
      </c>
      <c r="X3405" s="153" t="str">
        <f t="shared" si="1597"/>
        <v/>
      </c>
      <c r="Y3405" s="153" t="str">
        <f t="shared" si="1598"/>
        <v/>
      </c>
      <c r="Z3405" s="153" t="str">
        <f t="shared" si="1599"/>
        <v/>
      </c>
      <c r="AA3405" s="152" t="str">
        <f t="shared" si="1600"/>
        <v/>
      </c>
      <c r="AB3405" s="152" t="str">
        <f t="shared" si="1601"/>
        <v/>
      </c>
      <c r="AC3405" s="154" t="str">
        <f t="shared" si="1612"/>
        <v/>
      </c>
      <c r="AD3405" s="154" t="str">
        <f t="shared" si="1613"/>
        <v/>
      </c>
      <c r="AE3405" s="3" t="str">
        <f t="shared" si="1614"/>
        <v/>
      </c>
      <c r="AF3405" s="3" t="str">
        <f t="shared" si="1615"/>
        <v/>
      </c>
      <c r="AG3405" s="3" t="str">
        <f t="shared" si="1616"/>
        <v/>
      </c>
      <c r="AH3405" s="4" t="str">
        <f t="shared" si="1617"/>
        <v/>
      </c>
      <c r="AI3405" s="75" t="str">
        <f t="shared" si="1618"/>
        <v/>
      </c>
      <c r="AJ3405" s="75" t="str">
        <f t="shared" si="1619"/>
        <v/>
      </c>
    </row>
    <row r="3406" spans="1:36">
      <c r="A3406" s="41" t="str">
        <f t="shared" si="1602"/>
        <v/>
      </c>
      <c r="B3406" s="150" t="str">
        <f>IF(ISNUMBER(A3406),INDEX('MetaTrader Import'!$H$13:$J$5893,TRUNC(((A3406-$A$39+1)-1)/3)+1,MOD((A3406-$A$39+1)-1,3)+1),"")</f>
        <v/>
      </c>
      <c r="C3406" s="43" t="str">
        <f t="shared" si="1603"/>
        <v/>
      </c>
      <c r="D3406" s="43" t="str">
        <f t="shared" ca="1" si="1593"/>
        <v/>
      </c>
      <c r="E3406" s="43" t="str">
        <f t="shared" si="1604"/>
        <v/>
      </c>
      <c r="F3406" s="43" t="str">
        <f t="shared" si="1605"/>
        <v/>
      </c>
      <c r="G3406" s="43" t="str">
        <f>IF(A3406&lt;&gt;"",IF(A3406&lt;Data!$G$11*0.25,$C$13/$G$32,IF(A3406&gt;Data!$G$11*0.25,$C$13,$C$13*10)),"")</f>
        <v/>
      </c>
      <c r="H3406" s="43" t="str">
        <f>IF(A3406&lt;&gt;"",IF(Data!$G$9="constant",$C$13,IF(Data!$G$9="squeeze",G3406,F3406)),"")</f>
        <v/>
      </c>
      <c r="I3406" s="38" t="str">
        <f ca="1">IF(ISNUMBER(A3406),NORMINV(RAND(),0,IF(AND(Data!$G$9="squeeze",A3406&lt;Data!$G$11*0.25),$H$32,1)*$C$30*$C$13)*($C$14*$C$12),"")</f>
        <v/>
      </c>
      <c r="J3406" s="42" t="str">
        <f ca="1">IFERROR(IF(Data!$C$6="Real",B3406,I3406+J3405+($C$14*$C$12)*(NORMINV(RAND(),$C$15,CHOOSE($G$13,$C$13,F3406,G3406)))),"")</f>
        <v/>
      </c>
      <c r="K3406" s="88" t="str">
        <f>IF(ISNUMBER(A3406), IF($G$16="fixed",$G$17,MIN(H3406*Data!$C$7*$C$16*0.5,$C$17*Data!$C$7))*$C$12,"")</f>
        <v/>
      </c>
      <c r="L3406" s="42" t="str">
        <f t="shared" ca="1" si="1620"/>
        <v/>
      </c>
      <c r="M3406" s="44" t="str">
        <f t="shared" ca="1" si="1621"/>
        <v/>
      </c>
      <c r="N3406" s="44" t="str">
        <f t="shared" ca="1" si="1622"/>
        <v/>
      </c>
      <c r="O3406" s="108" t="str">
        <f t="shared" si="1606"/>
        <v/>
      </c>
      <c r="P3406" s="102" t="str">
        <f t="shared" si="1607"/>
        <v/>
      </c>
      <c r="Q3406" s="102" t="str">
        <f t="shared" si="1608"/>
        <v/>
      </c>
      <c r="R3406" s="120" t="str">
        <f t="shared" si="1609"/>
        <v/>
      </c>
      <c r="S3406" s="54" t="str">
        <f t="shared" si="1610"/>
        <v/>
      </c>
      <c r="T3406" s="5" t="str">
        <f t="shared" si="1611"/>
        <v/>
      </c>
      <c r="U3406" s="152" t="str">
        <f t="shared" si="1594"/>
        <v/>
      </c>
      <c r="V3406" s="152" t="str">
        <f t="shared" si="1595"/>
        <v/>
      </c>
      <c r="W3406" s="153" t="str">
        <f t="shared" si="1596"/>
        <v/>
      </c>
      <c r="X3406" s="153" t="str">
        <f t="shared" si="1597"/>
        <v/>
      </c>
      <c r="Y3406" s="153" t="str">
        <f t="shared" si="1598"/>
        <v/>
      </c>
      <c r="Z3406" s="153" t="str">
        <f t="shared" si="1599"/>
        <v/>
      </c>
      <c r="AA3406" s="152" t="str">
        <f t="shared" si="1600"/>
        <v/>
      </c>
      <c r="AB3406" s="152" t="str">
        <f t="shared" si="1601"/>
        <v/>
      </c>
      <c r="AC3406" s="154" t="str">
        <f t="shared" si="1612"/>
        <v/>
      </c>
      <c r="AD3406" s="154" t="str">
        <f t="shared" si="1613"/>
        <v/>
      </c>
      <c r="AE3406" s="3" t="str">
        <f t="shared" si="1614"/>
        <v/>
      </c>
      <c r="AF3406" s="3" t="str">
        <f t="shared" si="1615"/>
        <v/>
      </c>
      <c r="AG3406" s="3" t="str">
        <f t="shared" si="1616"/>
        <v/>
      </c>
      <c r="AH3406" s="4" t="str">
        <f t="shared" si="1617"/>
        <v/>
      </c>
      <c r="AI3406" s="75" t="str">
        <f t="shared" si="1618"/>
        <v/>
      </c>
      <c r="AJ3406" s="75" t="str">
        <f t="shared" si="1619"/>
        <v/>
      </c>
    </row>
    <row r="3407" spans="1:36">
      <c r="A3407" s="41" t="str">
        <f t="shared" si="1602"/>
        <v/>
      </c>
      <c r="B3407" s="150" t="str">
        <f>IF(ISNUMBER(A3407),INDEX('MetaTrader Import'!$H$13:$J$5893,TRUNC(((A3407-$A$39+1)-1)/3)+1,MOD((A3407-$A$39+1)-1,3)+1),"")</f>
        <v/>
      </c>
      <c r="C3407" s="43" t="str">
        <f t="shared" si="1603"/>
        <v/>
      </c>
      <c r="D3407" s="43" t="str">
        <f t="shared" ca="1" si="1593"/>
        <v/>
      </c>
      <c r="E3407" s="43" t="str">
        <f t="shared" si="1604"/>
        <v/>
      </c>
      <c r="F3407" s="43" t="str">
        <f t="shared" si="1605"/>
        <v/>
      </c>
      <c r="G3407" s="43" t="str">
        <f>IF(A3407&lt;&gt;"",IF(A3407&lt;Data!$G$11*0.25,$C$13/$G$32,IF(A3407&gt;Data!$G$11*0.25,$C$13,$C$13*10)),"")</f>
        <v/>
      </c>
      <c r="H3407" s="43" t="str">
        <f>IF(A3407&lt;&gt;"",IF(Data!$G$9="constant",$C$13,IF(Data!$G$9="squeeze",G3407,F3407)),"")</f>
        <v/>
      </c>
      <c r="I3407" s="38" t="str">
        <f ca="1">IF(ISNUMBER(A3407),NORMINV(RAND(),0,IF(AND(Data!$G$9="squeeze",A3407&lt;Data!$G$11*0.25),$H$32,1)*$C$30*$C$13)*($C$14*$C$12),"")</f>
        <v/>
      </c>
      <c r="J3407" s="42" t="str">
        <f ca="1">IFERROR(IF(Data!$C$6="Real",B3407,I3407+J3406+($C$14*$C$12)*(NORMINV(RAND(),$C$15,CHOOSE($G$13,$C$13,F3407,G3407)))),"")</f>
        <v/>
      </c>
      <c r="K3407" s="88" t="str">
        <f>IF(ISNUMBER(A3407), IF($G$16="fixed",$G$17,MIN(H3407*Data!$C$7*$C$16*0.5,$C$17*Data!$C$7))*$C$12,"")</f>
        <v/>
      </c>
      <c r="L3407" s="42" t="str">
        <f t="shared" ca="1" si="1620"/>
        <v/>
      </c>
      <c r="M3407" s="44" t="str">
        <f t="shared" ca="1" si="1621"/>
        <v/>
      </c>
      <c r="N3407" s="44" t="str">
        <f t="shared" ca="1" si="1622"/>
        <v/>
      </c>
      <c r="O3407" s="108" t="str">
        <f t="shared" si="1606"/>
        <v/>
      </c>
      <c r="P3407" s="102" t="str">
        <f t="shared" si="1607"/>
        <v/>
      </c>
      <c r="Q3407" s="102" t="str">
        <f t="shared" si="1608"/>
        <v/>
      </c>
      <c r="R3407" s="120" t="str">
        <f t="shared" si="1609"/>
        <v/>
      </c>
      <c r="S3407" s="54" t="str">
        <f t="shared" si="1610"/>
        <v/>
      </c>
      <c r="T3407" s="5" t="str">
        <f t="shared" si="1611"/>
        <v/>
      </c>
      <c r="U3407" s="152" t="str">
        <f t="shared" si="1594"/>
        <v/>
      </c>
      <c r="V3407" s="152" t="str">
        <f t="shared" si="1595"/>
        <v/>
      </c>
      <c r="W3407" s="153" t="str">
        <f t="shared" si="1596"/>
        <v/>
      </c>
      <c r="X3407" s="153" t="str">
        <f t="shared" si="1597"/>
        <v/>
      </c>
      <c r="Y3407" s="153" t="str">
        <f t="shared" si="1598"/>
        <v/>
      </c>
      <c r="Z3407" s="153" t="str">
        <f t="shared" si="1599"/>
        <v/>
      </c>
      <c r="AA3407" s="152" t="str">
        <f t="shared" si="1600"/>
        <v/>
      </c>
      <c r="AB3407" s="152" t="str">
        <f t="shared" si="1601"/>
        <v/>
      </c>
      <c r="AC3407" s="154" t="str">
        <f t="shared" si="1612"/>
        <v/>
      </c>
      <c r="AD3407" s="154" t="str">
        <f t="shared" si="1613"/>
        <v/>
      </c>
      <c r="AE3407" s="3" t="str">
        <f t="shared" si="1614"/>
        <v/>
      </c>
      <c r="AF3407" s="3" t="str">
        <f t="shared" si="1615"/>
        <v/>
      </c>
      <c r="AG3407" s="3" t="str">
        <f t="shared" si="1616"/>
        <v/>
      </c>
      <c r="AH3407" s="4" t="str">
        <f t="shared" si="1617"/>
        <v/>
      </c>
      <c r="AI3407" s="75" t="str">
        <f t="shared" si="1618"/>
        <v/>
      </c>
      <c r="AJ3407" s="75" t="str">
        <f t="shared" si="1619"/>
        <v/>
      </c>
    </row>
    <row r="3408" spans="1:36">
      <c r="A3408" s="41" t="str">
        <f t="shared" si="1602"/>
        <v/>
      </c>
      <c r="B3408" s="150" t="str">
        <f>IF(ISNUMBER(A3408),INDEX('MetaTrader Import'!$H$13:$J$5893,TRUNC(((A3408-$A$39+1)-1)/3)+1,MOD((A3408-$A$39+1)-1,3)+1),"")</f>
        <v/>
      </c>
      <c r="C3408" s="43" t="str">
        <f t="shared" si="1603"/>
        <v/>
      </c>
      <c r="D3408" s="43" t="str">
        <f t="shared" ca="1" si="1593"/>
        <v/>
      </c>
      <c r="E3408" s="43" t="str">
        <f t="shared" si="1604"/>
        <v/>
      </c>
      <c r="F3408" s="43" t="str">
        <f t="shared" si="1605"/>
        <v/>
      </c>
      <c r="G3408" s="43" t="str">
        <f>IF(A3408&lt;&gt;"",IF(A3408&lt;Data!$G$11*0.25,$C$13/$G$32,IF(A3408&gt;Data!$G$11*0.25,$C$13,$C$13*10)),"")</f>
        <v/>
      </c>
      <c r="H3408" s="43" t="str">
        <f>IF(A3408&lt;&gt;"",IF(Data!$G$9="constant",$C$13,IF(Data!$G$9="squeeze",G3408,F3408)),"")</f>
        <v/>
      </c>
      <c r="I3408" s="38" t="str">
        <f ca="1">IF(ISNUMBER(A3408),NORMINV(RAND(),0,IF(AND(Data!$G$9="squeeze",A3408&lt;Data!$G$11*0.25),$H$32,1)*$C$30*$C$13)*($C$14*$C$12),"")</f>
        <v/>
      </c>
      <c r="J3408" s="42" t="str">
        <f ca="1">IFERROR(IF(Data!$C$6="Real",B3408,I3408+J3407+($C$14*$C$12)*(NORMINV(RAND(),$C$15,CHOOSE($G$13,$C$13,F3408,G3408)))),"")</f>
        <v/>
      </c>
      <c r="K3408" s="88" t="str">
        <f>IF(ISNUMBER(A3408), IF($G$16="fixed",$G$17,MIN(H3408*Data!$C$7*$C$16*0.5,$C$17*Data!$C$7))*$C$12,"")</f>
        <v/>
      </c>
      <c r="L3408" s="42" t="str">
        <f t="shared" ca="1" si="1620"/>
        <v/>
      </c>
      <c r="M3408" s="44" t="str">
        <f t="shared" ca="1" si="1621"/>
        <v/>
      </c>
      <c r="N3408" s="44" t="str">
        <f t="shared" ca="1" si="1622"/>
        <v/>
      </c>
      <c r="O3408" s="108" t="str">
        <f t="shared" si="1606"/>
        <v/>
      </c>
      <c r="P3408" s="102" t="str">
        <f t="shared" si="1607"/>
        <v/>
      </c>
      <c r="Q3408" s="102" t="str">
        <f t="shared" si="1608"/>
        <v/>
      </c>
      <c r="R3408" s="120" t="str">
        <f t="shared" si="1609"/>
        <v/>
      </c>
      <c r="S3408" s="54" t="str">
        <f t="shared" si="1610"/>
        <v/>
      </c>
      <c r="T3408" s="5" t="str">
        <f t="shared" si="1611"/>
        <v/>
      </c>
      <c r="U3408" s="152" t="str">
        <f t="shared" si="1594"/>
        <v/>
      </c>
      <c r="V3408" s="152" t="str">
        <f t="shared" si="1595"/>
        <v/>
      </c>
      <c r="W3408" s="153" t="str">
        <f t="shared" si="1596"/>
        <v/>
      </c>
      <c r="X3408" s="153" t="str">
        <f t="shared" si="1597"/>
        <v/>
      </c>
      <c r="Y3408" s="153" t="str">
        <f t="shared" si="1598"/>
        <v/>
      </c>
      <c r="Z3408" s="153" t="str">
        <f t="shared" si="1599"/>
        <v/>
      </c>
      <c r="AA3408" s="152" t="str">
        <f t="shared" si="1600"/>
        <v/>
      </c>
      <c r="AB3408" s="152" t="str">
        <f t="shared" si="1601"/>
        <v/>
      </c>
      <c r="AC3408" s="154" t="str">
        <f t="shared" si="1612"/>
        <v/>
      </c>
      <c r="AD3408" s="154" t="str">
        <f t="shared" si="1613"/>
        <v/>
      </c>
      <c r="AE3408" s="3" t="str">
        <f t="shared" si="1614"/>
        <v/>
      </c>
      <c r="AF3408" s="3" t="str">
        <f t="shared" si="1615"/>
        <v/>
      </c>
      <c r="AG3408" s="3" t="str">
        <f t="shared" si="1616"/>
        <v/>
      </c>
      <c r="AH3408" s="4" t="str">
        <f t="shared" si="1617"/>
        <v/>
      </c>
      <c r="AI3408" s="75" t="str">
        <f t="shared" si="1618"/>
        <v/>
      </c>
      <c r="AJ3408" s="75" t="str">
        <f t="shared" si="1619"/>
        <v/>
      </c>
    </row>
    <row r="3409" spans="1:36">
      <c r="A3409" s="41" t="str">
        <f t="shared" si="1602"/>
        <v/>
      </c>
      <c r="B3409" s="150" t="str">
        <f>IF(ISNUMBER(A3409),INDEX('MetaTrader Import'!$H$13:$J$5893,TRUNC(((A3409-$A$39+1)-1)/3)+1,MOD((A3409-$A$39+1)-1,3)+1),"")</f>
        <v/>
      </c>
      <c r="C3409" s="43" t="str">
        <f t="shared" si="1603"/>
        <v/>
      </c>
      <c r="D3409" s="43" t="str">
        <f t="shared" ca="1" si="1593"/>
        <v/>
      </c>
      <c r="E3409" s="43" t="str">
        <f t="shared" si="1604"/>
        <v/>
      </c>
      <c r="F3409" s="43" t="str">
        <f t="shared" si="1605"/>
        <v/>
      </c>
      <c r="G3409" s="43" t="str">
        <f>IF(A3409&lt;&gt;"",IF(A3409&lt;Data!$G$11*0.25,$C$13/$G$32,IF(A3409&gt;Data!$G$11*0.25,$C$13,$C$13*10)),"")</f>
        <v/>
      </c>
      <c r="H3409" s="43" t="str">
        <f>IF(A3409&lt;&gt;"",IF(Data!$G$9="constant",$C$13,IF(Data!$G$9="squeeze",G3409,F3409)),"")</f>
        <v/>
      </c>
      <c r="I3409" s="38" t="str">
        <f ca="1">IF(ISNUMBER(A3409),NORMINV(RAND(),0,IF(AND(Data!$G$9="squeeze",A3409&lt;Data!$G$11*0.25),$H$32,1)*$C$30*$C$13)*($C$14*$C$12),"")</f>
        <v/>
      </c>
      <c r="J3409" s="42" t="str">
        <f ca="1">IFERROR(IF(Data!$C$6="Real",B3409,I3409+J3408+($C$14*$C$12)*(NORMINV(RAND(),$C$15,CHOOSE($G$13,$C$13,F3409,G3409)))),"")</f>
        <v/>
      </c>
      <c r="K3409" s="88" t="str">
        <f>IF(ISNUMBER(A3409), IF($G$16="fixed",$G$17,MIN(H3409*Data!$C$7*$C$16*0.5,$C$17*Data!$C$7))*$C$12,"")</f>
        <v/>
      </c>
      <c r="L3409" s="42" t="str">
        <f t="shared" ca="1" si="1620"/>
        <v/>
      </c>
      <c r="M3409" s="44" t="str">
        <f t="shared" ca="1" si="1621"/>
        <v/>
      </c>
      <c r="N3409" s="44" t="str">
        <f t="shared" ca="1" si="1622"/>
        <v/>
      </c>
      <c r="O3409" s="108" t="str">
        <f t="shared" si="1606"/>
        <v/>
      </c>
      <c r="P3409" s="102" t="str">
        <f t="shared" si="1607"/>
        <v/>
      </c>
      <c r="Q3409" s="102" t="str">
        <f t="shared" si="1608"/>
        <v/>
      </c>
      <c r="R3409" s="120" t="str">
        <f t="shared" si="1609"/>
        <v/>
      </c>
      <c r="S3409" s="54" t="str">
        <f t="shared" si="1610"/>
        <v/>
      </c>
      <c r="T3409" s="5" t="str">
        <f t="shared" si="1611"/>
        <v/>
      </c>
      <c r="U3409" s="152" t="str">
        <f t="shared" si="1594"/>
        <v/>
      </c>
      <c r="V3409" s="152" t="str">
        <f t="shared" si="1595"/>
        <v/>
      </c>
      <c r="W3409" s="153" t="str">
        <f t="shared" si="1596"/>
        <v/>
      </c>
      <c r="X3409" s="153" t="str">
        <f t="shared" si="1597"/>
        <v/>
      </c>
      <c r="Y3409" s="153" t="str">
        <f t="shared" si="1598"/>
        <v/>
      </c>
      <c r="Z3409" s="153" t="str">
        <f t="shared" si="1599"/>
        <v/>
      </c>
      <c r="AA3409" s="152" t="str">
        <f t="shared" si="1600"/>
        <v/>
      </c>
      <c r="AB3409" s="152" t="str">
        <f t="shared" si="1601"/>
        <v/>
      </c>
      <c r="AC3409" s="154" t="str">
        <f t="shared" si="1612"/>
        <v/>
      </c>
      <c r="AD3409" s="154" t="str">
        <f t="shared" si="1613"/>
        <v/>
      </c>
      <c r="AE3409" s="3" t="str">
        <f t="shared" si="1614"/>
        <v/>
      </c>
      <c r="AF3409" s="3" t="str">
        <f t="shared" si="1615"/>
        <v/>
      </c>
      <c r="AG3409" s="3" t="str">
        <f t="shared" si="1616"/>
        <v/>
      </c>
      <c r="AH3409" s="4" t="str">
        <f t="shared" si="1617"/>
        <v/>
      </c>
      <c r="AI3409" s="75" t="str">
        <f t="shared" si="1618"/>
        <v/>
      </c>
      <c r="AJ3409" s="75" t="str">
        <f t="shared" si="1619"/>
        <v/>
      </c>
    </row>
    <row r="3410" spans="1:36">
      <c r="A3410" s="41" t="str">
        <f t="shared" si="1602"/>
        <v/>
      </c>
      <c r="B3410" s="150" t="str">
        <f>IF(ISNUMBER(A3410),INDEX('MetaTrader Import'!$H$13:$J$5893,TRUNC(((A3410-$A$39+1)-1)/3)+1,MOD((A3410-$A$39+1)-1,3)+1),"")</f>
        <v/>
      </c>
      <c r="C3410" s="43" t="str">
        <f t="shared" si="1603"/>
        <v/>
      </c>
      <c r="D3410" s="43" t="str">
        <f t="shared" ca="1" si="1593"/>
        <v/>
      </c>
      <c r="E3410" s="43" t="str">
        <f t="shared" si="1604"/>
        <v/>
      </c>
      <c r="F3410" s="43" t="str">
        <f t="shared" si="1605"/>
        <v/>
      </c>
      <c r="G3410" s="43" t="str">
        <f>IF(A3410&lt;&gt;"",IF(A3410&lt;Data!$G$11*0.25,$C$13/$G$32,IF(A3410&gt;Data!$G$11*0.25,$C$13,$C$13*10)),"")</f>
        <v/>
      </c>
      <c r="H3410" s="43" t="str">
        <f>IF(A3410&lt;&gt;"",IF(Data!$G$9="constant",$C$13,IF(Data!$G$9="squeeze",G3410,F3410)),"")</f>
        <v/>
      </c>
      <c r="I3410" s="38" t="str">
        <f ca="1">IF(ISNUMBER(A3410),NORMINV(RAND(),0,IF(AND(Data!$G$9="squeeze",A3410&lt;Data!$G$11*0.25),$H$32,1)*$C$30*$C$13)*($C$14*$C$12),"")</f>
        <v/>
      </c>
      <c r="J3410" s="42" t="str">
        <f ca="1">IFERROR(IF(Data!$C$6="Real",B3410,I3410+J3409+($C$14*$C$12)*(NORMINV(RAND(),$C$15,CHOOSE($G$13,$C$13,F3410,G3410)))),"")</f>
        <v/>
      </c>
      <c r="K3410" s="88" t="str">
        <f>IF(ISNUMBER(A3410), IF($G$16="fixed",$G$17,MIN(H3410*Data!$C$7*$C$16*0.5,$C$17*Data!$C$7))*$C$12,"")</f>
        <v/>
      </c>
      <c r="L3410" s="42" t="str">
        <f t="shared" ca="1" si="1620"/>
        <v/>
      </c>
      <c r="M3410" s="44" t="str">
        <f t="shared" ca="1" si="1621"/>
        <v/>
      </c>
      <c r="N3410" s="44" t="str">
        <f t="shared" ca="1" si="1622"/>
        <v/>
      </c>
      <c r="O3410" s="108" t="str">
        <f t="shared" si="1606"/>
        <v/>
      </c>
      <c r="P3410" s="102" t="str">
        <f t="shared" si="1607"/>
        <v/>
      </c>
      <c r="Q3410" s="102" t="str">
        <f t="shared" si="1608"/>
        <v/>
      </c>
      <c r="R3410" s="120" t="str">
        <f t="shared" si="1609"/>
        <v/>
      </c>
      <c r="S3410" s="54" t="str">
        <f t="shared" si="1610"/>
        <v/>
      </c>
      <c r="T3410" s="5" t="str">
        <f t="shared" si="1611"/>
        <v/>
      </c>
      <c r="U3410" s="152" t="str">
        <f t="shared" si="1594"/>
        <v/>
      </c>
      <c r="V3410" s="152" t="str">
        <f t="shared" si="1595"/>
        <v/>
      </c>
      <c r="W3410" s="153" t="str">
        <f t="shared" si="1596"/>
        <v/>
      </c>
      <c r="X3410" s="153" t="str">
        <f t="shared" si="1597"/>
        <v/>
      </c>
      <c r="Y3410" s="153" t="str">
        <f t="shared" si="1598"/>
        <v/>
      </c>
      <c r="Z3410" s="153" t="str">
        <f t="shared" si="1599"/>
        <v/>
      </c>
      <c r="AA3410" s="152" t="str">
        <f t="shared" si="1600"/>
        <v/>
      </c>
      <c r="AB3410" s="152" t="str">
        <f t="shared" si="1601"/>
        <v/>
      </c>
      <c r="AC3410" s="154" t="str">
        <f t="shared" si="1612"/>
        <v/>
      </c>
      <c r="AD3410" s="154" t="str">
        <f t="shared" si="1613"/>
        <v/>
      </c>
      <c r="AE3410" s="3" t="str">
        <f t="shared" si="1614"/>
        <v/>
      </c>
      <c r="AF3410" s="3" t="str">
        <f t="shared" si="1615"/>
        <v/>
      </c>
      <c r="AG3410" s="3" t="str">
        <f t="shared" si="1616"/>
        <v/>
      </c>
      <c r="AH3410" s="4" t="str">
        <f t="shared" si="1617"/>
        <v/>
      </c>
      <c r="AI3410" s="75" t="str">
        <f t="shared" si="1618"/>
        <v/>
      </c>
      <c r="AJ3410" s="75" t="str">
        <f t="shared" si="1619"/>
        <v/>
      </c>
    </row>
    <row r="3411" spans="1:36">
      <c r="A3411" s="41" t="str">
        <f t="shared" si="1602"/>
        <v/>
      </c>
      <c r="B3411" s="150" t="str">
        <f>IF(ISNUMBER(A3411),INDEX('MetaTrader Import'!$H$13:$J$5893,TRUNC(((A3411-$A$39+1)-1)/3)+1,MOD((A3411-$A$39+1)-1,3)+1),"")</f>
        <v/>
      </c>
      <c r="C3411" s="43" t="str">
        <f t="shared" si="1603"/>
        <v/>
      </c>
      <c r="D3411" s="43" t="str">
        <f t="shared" ca="1" si="1593"/>
        <v/>
      </c>
      <c r="E3411" s="43" t="str">
        <f t="shared" si="1604"/>
        <v/>
      </c>
      <c r="F3411" s="43" t="str">
        <f t="shared" si="1605"/>
        <v/>
      </c>
      <c r="G3411" s="43" t="str">
        <f>IF(A3411&lt;&gt;"",IF(A3411&lt;Data!$G$11*0.25,$C$13/$G$32,IF(A3411&gt;Data!$G$11*0.25,$C$13,$C$13*10)),"")</f>
        <v/>
      </c>
      <c r="H3411" s="43" t="str">
        <f>IF(A3411&lt;&gt;"",IF(Data!$G$9="constant",$C$13,IF(Data!$G$9="squeeze",G3411,F3411)),"")</f>
        <v/>
      </c>
      <c r="I3411" s="38" t="str">
        <f ca="1">IF(ISNUMBER(A3411),NORMINV(RAND(),0,IF(AND(Data!$G$9="squeeze",A3411&lt;Data!$G$11*0.25),$H$32,1)*$C$30*$C$13)*($C$14*$C$12),"")</f>
        <v/>
      </c>
      <c r="J3411" s="42" t="str">
        <f ca="1">IFERROR(IF(Data!$C$6="Real",B3411,I3411+J3410+($C$14*$C$12)*(NORMINV(RAND(),$C$15,CHOOSE($G$13,$C$13,F3411,G3411)))),"")</f>
        <v/>
      </c>
      <c r="K3411" s="88" t="str">
        <f>IF(ISNUMBER(A3411), IF($G$16="fixed",$G$17,MIN(H3411*Data!$C$7*$C$16*0.5,$C$17*Data!$C$7))*$C$12,"")</f>
        <v/>
      </c>
      <c r="L3411" s="42" t="str">
        <f t="shared" ca="1" si="1620"/>
        <v/>
      </c>
      <c r="M3411" s="44" t="str">
        <f t="shared" ca="1" si="1621"/>
        <v/>
      </c>
      <c r="N3411" s="44" t="str">
        <f t="shared" ca="1" si="1622"/>
        <v/>
      </c>
      <c r="O3411" s="108" t="str">
        <f t="shared" si="1606"/>
        <v/>
      </c>
      <c r="P3411" s="102" t="str">
        <f t="shared" si="1607"/>
        <v/>
      </c>
      <c r="Q3411" s="102" t="str">
        <f t="shared" si="1608"/>
        <v/>
      </c>
      <c r="R3411" s="120" t="str">
        <f t="shared" si="1609"/>
        <v/>
      </c>
      <c r="S3411" s="54" t="str">
        <f t="shared" si="1610"/>
        <v/>
      </c>
      <c r="T3411" s="5" t="str">
        <f t="shared" si="1611"/>
        <v/>
      </c>
      <c r="U3411" s="152" t="str">
        <f t="shared" si="1594"/>
        <v/>
      </c>
      <c r="V3411" s="152" t="str">
        <f t="shared" si="1595"/>
        <v/>
      </c>
      <c r="W3411" s="153" t="str">
        <f t="shared" si="1596"/>
        <v/>
      </c>
      <c r="X3411" s="153" t="str">
        <f t="shared" si="1597"/>
        <v/>
      </c>
      <c r="Y3411" s="153" t="str">
        <f t="shared" si="1598"/>
        <v/>
      </c>
      <c r="Z3411" s="153" t="str">
        <f t="shared" si="1599"/>
        <v/>
      </c>
      <c r="AA3411" s="152" t="str">
        <f t="shared" si="1600"/>
        <v/>
      </c>
      <c r="AB3411" s="152" t="str">
        <f t="shared" si="1601"/>
        <v/>
      </c>
      <c r="AC3411" s="154" t="str">
        <f t="shared" si="1612"/>
        <v/>
      </c>
      <c r="AD3411" s="154" t="str">
        <f t="shared" si="1613"/>
        <v/>
      </c>
      <c r="AE3411" s="3" t="str">
        <f t="shared" si="1614"/>
        <v/>
      </c>
      <c r="AF3411" s="3" t="str">
        <f t="shared" si="1615"/>
        <v/>
      </c>
      <c r="AG3411" s="3" t="str">
        <f t="shared" si="1616"/>
        <v/>
      </c>
      <c r="AH3411" s="4" t="str">
        <f t="shared" si="1617"/>
        <v/>
      </c>
      <c r="AI3411" s="75" t="str">
        <f t="shared" si="1618"/>
        <v/>
      </c>
      <c r="AJ3411" s="75" t="str">
        <f t="shared" si="1619"/>
        <v/>
      </c>
    </row>
    <row r="3412" spans="1:36">
      <c r="A3412" s="41" t="str">
        <f t="shared" si="1602"/>
        <v/>
      </c>
      <c r="B3412" s="150" t="str">
        <f>IF(ISNUMBER(A3412),INDEX('MetaTrader Import'!$H$13:$J$5893,TRUNC(((A3412-$A$39+1)-1)/3)+1,MOD((A3412-$A$39+1)-1,3)+1),"")</f>
        <v/>
      </c>
      <c r="C3412" s="43" t="str">
        <f t="shared" si="1603"/>
        <v/>
      </c>
      <c r="D3412" s="43" t="str">
        <f t="shared" ca="1" si="1593"/>
        <v/>
      </c>
      <c r="E3412" s="43" t="str">
        <f t="shared" si="1604"/>
        <v/>
      </c>
      <c r="F3412" s="43" t="str">
        <f t="shared" si="1605"/>
        <v/>
      </c>
      <c r="G3412" s="43" t="str">
        <f>IF(A3412&lt;&gt;"",IF(A3412&lt;Data!$G$11*0.25,$C$13/$G$32,IF(A3412&gt;Data!$G$11*0.25,$C$13,$C$13*10)),"")</f>
        <v/>
      </c>
      <c r="H3412" s="43" t="str">
        <f>IF(A3412&lt;&gt;"",IF(Data!$G$9="constant",$C$13,IF(Data!$G$9="squeeze",G3412,F3412)),"")</f>
        <v/>
      </c>
      <c r="I3412" s="38" t="str">
        <f ca="1">IF(ISNUMBER(A3412),NORMINV(RAND(),0,IF(AND(Data!$G$9="squeeze",A3412&lt;Data!$G$11*0.25),$H$32,1)*$C$30*$C$13)*($C$14*$C$12),"")</f>
        <v/>
      </c>
      <c r="J3412" s="42" t="str">
        <f ca="1">IFERROR(IF(Data!$C$6="Real",B3412,I3412+J3411+($C$14*$C$12)*(NORMINV(RAND(),$C$15,CHOOSE($G$13,$C$13,F3412,G3412)))),"")</f>
        <v/>
      </c>
      <c r="K3412" s="88" t="str">
        <f>IF(ISNUMBER(A3412), IF($G$16="fixed",$G$17,MIN(H3412*Data!$C$7*$C$16*0.5,$C$17*Data!$C$7))*$C$12,"")</f>
        <v/>
      </c>
      <c r="L3412" s="42" t="str">
        <f t="shared" ca="1" si="1620"/>
        <v/>
      </c>
      <c r="M3412" s="44" t="str">
        <f t="shared" ca="1" si="1621"/>
        <v/>
      </c>
      <c r="N3412" s="44" t="str">
        <f t="shared" ca="1" si="1622"/>
        <v/>
      </c>
      <c r="O3412" s="108" t="str">
        <f t="shared" si="1606"/>
        <v/>
      </c>
      <c r="P3412" s="102" t="str">
        <f t="shared" si="1607"/>
        <v/>
      </c>
      <c r="Q3412" s="102" t="str">
        <f t="shared" si="1608"/>
        <v/>
      </c>
      <c r="R3412" s="120" t="str">
        <f t="shared" si="1609"/>
        <v/>
      </c>
      <c r="S3412" s="54" t="str">
        <f t="shared" si="1610"/>
        <v/>
      </c>
      <c r="T3412" s="5" t="str">
        <f t="shared" si="1611"/>
        <v/>
      </c>
      <c r="U3412" s="152" t="str">
        <f t="shared" si="1594"/>
        <v/>
      </c>
      <c r="V3412" s="152" t="str">
        <f t="shared" si="1595"/>
        <v/>
      </c>
      <c r="W3412" s="153" t="str">
        <f t="shared" si="1596"/>
        <v/>
      </c>
      <c r="X3412" s="153" t="str">
        <f t="shared" si="1597"/>
        <v/>
      </c>
      <c r="Y3412" s="153" t="str">
        <f t="shared" si="1598"/>
        <v/>
      </c>
      <c r="Z3412" s="153" t="str">
        <f t="shared" si="1599"/>
        <v/>
      </c>
      <c r="AA3412" s="152" t="str">
        <f t="shared" si="1600"/>
        <v/>
      </c>
      <c r="AB3412" s="152" t="str">
        <f t="shared" si="1601"/>
        <v/>
      </c>
      <c r="AC3412" s="154" t="str">
        <f t="shared" si="1612"/>
        <v/>
      </c>
      <c r="AD3412" s="154" t="str">
        <f t="shared" si="1613"/>
        <v/>
      </c>
      <c r="AE3412" s="3" t="str">
        <f t="shared" si="1614"/>
        <v/>
      </c>
      <c r="AF3412" s="3" t="str">
        <f t="shared" si="1615"/>
        <v/>
      </c>
      <c r="AG3412" s="3" t="str">
        <f t="shared" si="1616"/>
        <v/>
      </c>
      <c r="AH3412" s="4" t="str">
        <f t="shared" si="1617"/>
        <v/>
      </c>
      <c r="AI3412" s="75" t="str">
        <f t="shared" si="1618"/>
        <v/>
      </c>
      <c r="AJ3412" s="75" t="str">
        <f t="shared" si="1619"/>
        <v/>
      </c>
    </row>
    <row r="3413" spans="1:36">
      <c r="A3413" s="41" t="str">
        <f t="shared" si="1602"/>
        <v/>
      </c>
      <c r="B3413" s="150" t="str">
        <f>IF(ISNUMBER(A3413),INDEX('MetaTrader Import'!$H$13:$J$5893,TRUNC(((A3413-$A$39+1)-1)/3)+1,MOD((A3413-$A$39+1)-1,3)+1),"")</f>
        <v/>
      </c>
      <c r="C3413" s="43" t="str">
        <f t="shared" si="1603"/>
        <v/>
      </c>
      <c r="D3413" s="43" t="str">
        <f t="shared" ca="1" si="1593"/>
        <v/>
      </c>
      <c r="E3413" s="43" t="str">
        <f t="shared" si="1604"/>
        <v/>
      </c>
      <c r="F3413" s="43" t="str">
        <f t="shared" si="1605"/>
        <v/>
      </c>
      <c r="G3413" s="43" t="str">
        <f>IF(A3413&lt;&gt;"",IF(A3413&lt;Data!$G$11*0.25,$C$13/$G$32,IF(A3413&gt;Data!$G$11*0.25,$C$13,$C$13*10)),"")</f>
        <v/>
      </c>
      <c r="H3413" s="43" t="str">
        <f>IF(A3413&lt;&gt;"",IF(Data!$G$9="constant",$C$13,IF(Data!$G$9="squeeze",G3413,F3413)),"")</f>
        <v/>
      </c>
      <c r="I3413" s="38" t="str">
        <f ca="1">IF(ISNUMBER(A3413),NORMINV(RAND(),0,IF(AND(Data!$G$9="squeeze",A3413&lt;Data!$G$11*0.25),$H$32,1)*$C$30*$C$13)*($C$14*$C$12),"")</f>
        <v/>
      </c>
      <c r="J3413" s="42" t="str">
        <f ca="1">IFERROR(IF(Data!$C$6="Real",B3413,I3413+J3412+($C$14*$C$12)*(NORMINV(RAND(),$C$15,CHOOSE($G$13,$C$13,F3413,G3413)))),"")</f>
        <v/>
      </c>
      <c r="K3413" s="88" t="str">
        <f>IF(ISNUMBER(A3413), IF($G$16="fixed",$G$17,MIN(H3413*Data!$C$7*$C$16*0.5,$C$17*Data!$C$7))*$C$12,"")</f>
        <v/>
      </c>
      <c r="L3413" s="42" t="str">
        <f t="shared" ca="1" si="1620"/>
        <v/>
      </c>
      <c r="M3413" s="44" t="str">
        <f t="shared" ca="1" si="1621"/>
        <v/>
      </c>
      <c r="N3413" s="44" t="str">
        <f t="shared" ca="1" si="1622"/>
        <v/>
      </c>
      <c r="O3413" s="108" t="str">
        <f t="shared" si="1606"/>
        <v/>
      </c>
      <c r="P3413" s="102" t="str">
        <f t="shared" si="1607"/>
        <v/>
      </c>
      <c r="Q3413" s="102" t="str">
        <f t="shared" si="1608"/>
        <v/>
      </c>
      <c r="R3413" s="120" t="str">
        <f t="shared" si="1609"/>
        <v/>
      </c>
      <c r="S3413" s="54" t="str">
        <f t="shared" si="1610"/>
        <v/>
      </c>
      <c r="T3413" s="5" t="str">
        <f t="shared" si="1611"/>
        <v/>
      </c>
      <c r="U3413" s="152" t="str">
        <f t="shared" si="1594"/>
        <v/>
      </c>
      <c r="V3413" s="152" t="str">
        <f t="shared" si="1595"/>
        <v/>
      </c>
      <c r="W3413" s="153" t="str">
        <f t="shared" si="1596"/>
        <v/>
      </c>
      <c r="X3413" s="153" t="str">
        <f t="shared" si="1597"/>
        <v/>
      </c>
      <c r="Y3413" s="153" t="str">
        <f t="shared" si="1598"/>
        <v/>
      </c>
      <c r="Z3413" s="153" t="str">
        <f t="shared" si="1599"/>
        <v/>
      </c>
      <c r="AA3413" s="152" t="str">
        <f t="shared" si="1600"/>
        <v/>
      </c>
      <c r="AB3413" s="152" t="str">
        <f t="shared" si="1601"/>
        <v/>
      </c>
      <c r="AC3413" s="154" t="str">
        <f t="shared" si="1612"/>
        <v/>
      </c>
      <c r="AD3413" s="154" t="str">
        <f t="shared" si="1613"/>
        <v/>
      </c>
      <c r="AE3413" s="3" t="str">
        <f t="shared" si="1614"/>
        <v/>
      </c>
      <c r="AF3413" s="3" t="str">
        <f t="shared" si="1615"/>
        <v/>
      </c>
      <c r="AG3413" s="3" t="str">
        <f t="shared" si="1616"/>
        <v/>
      </c>
      <c r="AH3413" s="4" t="str">
        <f t="shared" si="1617"/>
        <v/>
      </c>
      <c r="AI3413" s="75" t="str">
        <f t="shared" si="1618"/>
        <v/>
      </c>
      <c r="AJ3413" s="75" t="str">
        <f t="shared" si="1619"/>
        <v/>
      </c>
    </row>
    <row r="3414" spans="1:36">
      <c r="A3414" s="41" t="str">
        <f t="shared" si="1602"/>
        <v/>
      </c>
      <c r="B3414" s="150" t="str">
        <f>IF(ISNUMBER(A3414),INDEX('MetaTrader Import'!$H$13:$J$5893,TRUNC(((A3414-$A$39+1)-1)/3)+1,MOD((A3414-$A$39+1)-1,3)+1),"")</f>
        <v/>
      </c>
      <c r="C3414" s="43" t="str">
        <f t="shared" si="1603"/>
        <v/>
      </c>
      <c r="D3414" s="43" t="str">
        <f t="shared" ca="1" si="1593"/>
        <v/>
      </c>
      <c r="E3414" s="43" t="str">
        <f t="shared" si="1604"/>
        <v/>
      </c>
      <c r="F3414" s="43" t="str">
        <f t="shared" si="1605"/>
        <v/>
      </c>
      <c r="G3414" s="43" t="str">
        <f>IF(A3414&lt;&gt;"",IF(A3414&lt;Data!$G$11*0.25,$C$13/$G$32,IF(A3414&gt;Data!$G$11*0.25,$C$13,$C$13*10)),"")</f>
        <v/>
      </c>
      <c r="H3414" s="43" t="str">
        <f>IF(A3414&lt;&gt;"",IF(Data!$G$9="constant",$C$13,IF(Data!$G$9="squeeze",G3414,F3414)),"")</f>
        <v/>
      </c>
      <c r="I3414" s="38" t="str">
        <f ca="1">IF(ISNUMBER(A3414),NORMINV(RAND(),0,IF(AND(Data!$G$9="squeeze",A3414&lt;Data!$G$11*0.25),$H$32,1)*$C$30*$C$13)*($C$14*$C$12),"")</f>
        <v/>
      </c>
      <c r="J3414" s="42" t="str">
        <f ca="1">IFERROR(IF(Data!$C$6="Real",B3414,I3414+J3413+($C$14*$C$12)*(NORMINV(RAND(),$C$15,CHOOSE($G$13,$C$13,F3414,G3414)))),"")</f>
        <v/>
      </c>
      <c r="K3414" s="88" t="str">
        <f>IF(ISNUMBER(A3414), IF($G$16="fixed",$G$17,MIN(H3414*Data!$C$7*$C$16*0.5,$C$17*Data!$C$7))*$C$12,"")</f>
        <v/>
      </c>
      <c r="L3414" s="42" t="str">
        <f t="shared" ca="1" si="1620"/>
        <v/>
      </c>
      <c r="M3414" s="44" t="str">
        <f t="shared" ca="1" si="1621"/>
        <v/>
      </c>
      <c r="N3414" s="44" t="str">
        <f t="shared" ca="1" si="1622"/>
        <v/>
      </c>
      <c r="O3414" s="108" t="str">
        <f t="shared" si="1606"/>
        <v/>
      </c>
      <c r="P3414" s="102" t="str">
        <f t="shared" si="1607"/>
        <v/>
      </c>
      <c r="Q3414" s="102" t="str">
        <f t="shared" si="1608"/>
        <v/>
      </c>
      <c r="R3414" s="120" t="str">
        <f t="shared" si="1609"/>
        <v/>
      </c>
      <c r="S3414" s="54" t="str">
        <f t="shared" si="1610"/>
        <v/>
      </c>
      <c r="T3414" s="5" t="str">
        <f t="shared" si="1611"/>
        <v/>
      </c>
      <c r="U3414" s="152" t="str">
        <f t="shared" si="1594"/>
        <v/>
      </c>
      <c r="V3414" s="152" t="str">
        <f t="shared" si="1595"/>
        <v/>
      </c>
      <c r="W3414" s="153" t="str">
        <f t="shared" si="1596"/>
        <v/>
      </c>
      <c r="X3414" s="153" t="str">
        <f t="shared" si="1597"/>
        <v/>
      </c>
      <c r="Y3414" s="153" t="str">
        <f t="shared" si="1598"/>
        <v/>
      </c>
      <c r="Z3414" s="153" t="str">
        <f t="shared" si="1599"/>
        <v/>
      </c>
      <c r="AA3414" s="152" t="str">
        <f t="shared" si="1600"/>
        <v/>
      </c>
      <c r="AB3414" s="152" t="str">
        <f t="shared" si="1601"/>
        <v/>
      </c>
      <c r="AC3414" s="154" t="str">
        <f t="shared" si="1612"/>
        <v/>
      </c>
      <c r="AD3414" s="154" t="str">
        <f t="shared" si="1613"/>
        <v/>
      </c>
      <c r="AE3414" s="3" t="str">
        <f t="shared" si="1614"/>
        <v/>
      </c>
      <c r="AF3414" s="3" t="str">
        <f t="shared" si="1615"/>
        <v/>
      </c>
      <c r="AG3414" s="3" t="str">
        <f t="shared" si="1616"/>
        <v/>
      </c>
      <c r="AH3414" s="4" t="str">
        <f t="shared" si="1617"/>
        <v/>
      </c>
      <c r="AI3414" s="75" t="str">
        <f t="shared" si="1618"/>
        <v/>
      </c>
      <c r="AJ3414" s="75" t="str">
        <f t="shared" si="1619"/>
        <v/>
      </c>
    </row>
    <row r="3415" spans="1:36">
      <c r="A3415" s="41" t="str">
        <f t="shared" si="1602"/>
        <v/>
      </c>
      <c r="B3415" s="150" t="str">
        <f>IF(ISNUMBER(A3415),INDEX('MetaTrader Import'!$H$13:$J$5893,TRUNC(((A3415-$A$39+1)-1)/3)+1,MOD((A3415-$A$39+1)-1,3)+1),"")</f>
        <v/>
      </c>
      <c r="C3415" s="43" t="str">
        <f t="shared" si="1603"/>
        <v/>
      </c>
      <c r="D3415" s="43" t="str">
        <f t="shared" ca="1" si="1593"/>
        <v/>
      </c>
      <c r="E3415" s="43" t="str">
        <f t="shared" si="1604"/>
        <v/>
      </c>
      <c r="F3415" s="43" t="str">
        <f t="shared" si="1605"/>
        <v/>
      </c>
      <c r="G3415" s="43" t="str">
        <f>IF(A3415&lt;&gt;"",IF(A3415&lt;Data!$G$11*0.25,$C$13/$G$32,IF(A3415&gt;Data!$G$11*0.25,$C$13,$C$13*10)),"")</f>
        <v/>
      </c>
      <c r="H3415" s="43" t="str">
        <f>IF(A3415&lt;&gt;"",IF(Data!$G$9="constant",$C$13,IF(Data!$G$9="squeeze",G3415,F3415)),"")</f>
        <v/>
      </c>
      <c r="I3415" s="38" t="str">
        <f ca="1">IF(ISNUMBER(A3415),NORMINV(RAND(),0,IF(AND(Data!$G$9="squeeze",A3415&lt;Data!$G$11*0.25),$H$32,1)*$C$30*$C$13)*($C$14*$C$12),"")</f>
        <v/>
      </c>
      <c r="J3415" s="42" t="str">
        <f ca="1">IFERROR(IF(Data!$C$6="Real",B3415,I3415+J3414+($C$14*$C$12)*(NORMINV(RAND(),$C$15,CHOOSE($G$13,$C$13,F3415,G3415)))),"")</f>
        <v/>
      </c>
      <c r="K3415" s="88" t="str">
        <f>IF(ISNUMBER(A3415), IF($G$16="fixed",$G$17,MIN(H3415*Data!$C$7*$C$16*0.5,$C$17*Data!$C$7))*$C$12,"")</f>
        <v/>
      </c>
      <c r="L3415" s="42" t="str">
        <f t="shared" ca="1" si="1620"/>
        <v/>
      </c>
      <c r="M3415" s="44" t="str">
        <f t="shared" ca="1" si="1621"/>
        <v/>
      </c>
      <c r="N3415" s="44" t="str">
        <f t="shared" ca="1" si="1622"/>
        <v/>
      </c>
      <c r="O3415" s="108" t="str">
        <f t="shared" si="1606"/>
        <v/>
      </c>
      <c r="P3415" s="102" t="str">
        <f t="shared" si="1607"/>
        <v/>
      </c>
      <c r="Q3415" s="102" t="str">
        <f t="shared" si="1608"/>
        <v/>
      </c>
      <c r="R3415" s="120" t="str">
        <f t="shared" si="1609"/>
        <v/>
      </c>
      <c r="S3415" s="54" t="str">
        <f t="shared" si="1610"/>
        <v/>
      </c>
      <c r="T3415" s="5" t="str">
        <f t="shared" si="1611"/>
        <v/>
      </c>
      <c r="U3415" s="152" t="str">
        <f t="shared" si="1594"/>
        <v/>
      </c>
      <c r="V3415" s="152" t="str">
        <f t="shared" si="1595"/>
        <v/>
      </c>
      <c r="W3415" s="153" t="str">
        <f t="shared" si="1596"/>
        <v/>
      </c>
      <c r="X3415" s="153" t="str">
        <f t="shared" si="1597"/>
        <v/>
      </c>
      <c r="Y3415" s="153" t="str">
        <f t="shared" si="1598"/>
        <v/>
      </c>
      <c r="Z3415" s="153" t="str">
        <f t="shared" si="1599"/>
        <v/>
      </c>
      <c r="AA3415" s="152" t="str">
        <f t="shared" si="1600"/>
        <v/>
      </c>
      <c r="AB3415" s="152" t="str">
        <f t="shared" si="1601"/>
        <v/>
      </c>
      <c r="AC3415" s="154" t="str">
        <f t="shared" si="1612"/>
        <v/>
      </c>
      <c r="AD3415" s="154" t="str">
        <f t="shared" si="1613"/>
        <v/>
      </c>
      <c r="AE3415" s="3" t="str">
        <f t="shared" si="1614"/>
        <v/>
      </c>
      <c r="AF3415" s="3" t="str">
        <f t="shared" si="1615"/>
        <v/>
      </c>
      <c r="AG3415" s="3" t="str">
        <f t="shared" si="1616"/>
        <v/>
      </c>
      <c r="AH3415" s="4" t="str">
        <f t="shared" si="1617"/>
        <v/>
      </c>
      <c r="AI3415" s="75" t="str">
        <f t="shared" si="1618"/>
        <v/>
      </c>
      <c r="AJ3415" s="75" t="str">
        <f t="shared" si="1619"/>
        <v/>
      </c>
    </row>
    <row r="3416" spans="1:36">
      <c r="A3416" s="41" t="str">
        <f t="shared" si="1602"/>
        <v/>
      </c>
      <c r="B3416" s="150" t="str">
        <f>IF(ISNUMBER(A3416),INDEX('MetaTrader Import'!$H$13:$J$5893,TRUNC(((A3416-$A$39+1)-1)/3)+1,MOD((A3416-$A$39+1)-1,3)+1),"")</f>
        <v/>
      </c>
      <c r="C3416" s="43" t="str">
        <f t="shared" si="1603"/>
        <v/>
      </c>
      <c r="D3416" s="43" t="str">
        <f t="shared" ca="1" si="1593"/>
        <v/>
      </c>
      <c r="E3416" s="43" t="str">
        <f t="shared" si="1604"/>
        <v/>
      </c>
      <c r="F3416" s="43" t="str">
        <f t="shared" si="1605"/>
        <v/>
      </c>
      <c r="G3416" s="43" t="str">
        <f>IF(A3416&lt;&gt;"",IF(A3416&lt;Data!$G$11*0.25,$C$13/$G$32,IF(A3416&gt;Data!$G$11*0.25,$C$13,$C$13*10)),"")</f>
        <v/>
      </c>
      <c r="H3416" s="43" t="str">
        <f>IF(A3416&lt;&gt;"",IF(Data!$G$9="constant",$C$13,IF(Data!$G$9="squeeze",G3416,F3416)),"")</f>
        <v/>
      </c>
      <c r="I3416" s="38" t="str">
        <f ca="1">IF(ISNUMBER(A3416),NORMINV(RAND(),0,IF(AND(Data!$G$9="squeeze",A3416&lt;Data!$G$11*0.25),$H$32,1)*$C$30*$C$13)*($C$14*$C$12),"")</f>
        <v/>
      </c>
      <c r="J3416" s="42" t="str">
        <f ca="1">IFERROR(IF(Data!$C$6="Real",B3416,I3416+J3415+($C$14*$C$12)*(NORMINV(RAND(),$C$15,CHOOSE($G$13,$C$13,F3416,G3416)))),"")</f>
        <v/>
      </c>
      <c r="K3416" s="88" t="str">
        <f>IF(ISNUMBER(A3416), IF($G$16="fixed",$G$17,MIN(H3416*Data!$C$7*$C$16*0.5,$C$17*Data!$C$7))*$C$12,"")</f>
        <v/>
      </c>
      <c r="L3416" s="42" t="str">
        <f t="shared" ca="1" si="1620"/>
        <v/>
      </c>
      <c r="M3416" s="44" t="str">
        <f t="shared" ca="1" si="1621"/>
        <v/>
      </c>
      <c r="N3416" s="44" t="str">
        <f t="shared" ca="1" si="1622"/>
        <v/>
      </c>
      <c r="O3416" s="108" t="str">
        <f t="shared" si="1606"/>
        <v/>
      </c>
      <c r="P3416" s="102" t="str">
        <f t="shared" si="1607"/>
        <v/>
      </c>
      <c r="Q3416" s="102" t="str">
        <f t="shared" si="1608"/>
        <v/>
      </c>
      <c r="R3416" s="120" t="str">
        <f t="shared" si="1609"/>
        <v/>
      </c>
      <c r="S3416" s="54" t="str">
        <f t="shared" si="1610"/>
        <v/>
      </c>
      <c r="T3416" s="5" t="str">
        <f t="shared" si="1611"/>
        <v/>
      </c>
      <c r="U3416" s="152" t="str">
        <f t="shared" si="1594"/>
        <v/>
      </c>
      <c r="V3416" s="152" t="str">
        <f t="shared" si="1595"/>
        <v/>
      </c>
      <c r="W3416" s="153" t="str">
        <f t="shared" si="1596"/>
        <v/>
      </c>
      <c r="X3416" s="153" t="str">
        <f t="shared" si="1597"/>
        <v/>
      </c>
      <c r="Y3416" s="153" t="str">
        <f t="shared" si="1598"/>
        <v/>
      </c>
      <c r="Z3416" s="153" t="str">
        <f t="shared" si="1599"/>
        <v/>
      </c>
      <c r="AA3416" s="152" t="str">
        <f t="shared" si="1600"/>
        <v/>
      </c>
      <c r="AB3416" s="152" t="str">
        <f t="shared" si="1601"/>
        <v/>
      </c>
      <c r="AC3416" s="154" t="str">
        <f t="shared" si="1612"/>
        <v/>
      </c>
      <c r="AD3416" s="154" t="str">
        <f t="shared" si="1613"/>
        <v/>
      </c>
      <c r="AE3416" s="3" t="str">
        <f t="shared" si="1614"/>
        <v/>
      </c>
      <c r="AF3416" s="3" t="str">
        <f t="shared" si="1615"/>
        <v/>
      </c>
      <c r="AG3416" s="3" t="str">
        <f t="shared" si="1616"/>
        <v/>
      </c>
      <c r="AH3416" s="4" t="str">
        <f t="shared" si="1617"/>
        <v/>
      </c>
      <c r="AI3416" s="75" t="str">
        <f t="shared" si="1618"/>
        <v/>
      </c>
      <c r="AJ3416" s="75" t="str">
        <f t="shared" si="1619"/>
        <v/>
      </c>
    </row>
    <row r="3417" spans="1:36">
      <c r="A3417" s="41" t="str">
        <f t="shared" si="1602"/>
        <v/>
      </c>
      <c r="B3417" s="150" t="str">
        <f>IF(ISNUMBER(A3417),INDEX('MetaTrader Import'!$H$13:$J$5893,TRUNC(((A3417-$A$39+1)-1)/3)+1,MOD((A3417-$A$39+1)-1,3)+1),"")</f>
        <v/>
      </c>
      <c r="C3417" s="43" t="str">
        <f t="shared" si="1603"/>
        <v/>
      </c>
      <c r="D3417" s="43" t="str">
        <f t="shared" ca="1" si="1593"/>
        <v/>
      </c>
      <c r="E3417" s="43" t="str">
        <f t="shared" si="1604"/>
        <v/>
      </c>
      <c r="F3417" s="43" t="str">
        <f t="shared" si="1605"/>
        <v/>
      </c>
      <c r="G3417" s="43" t="str">
        <f>IF(A3417&lt;&gt;"",IF(A3417&lt;Data!$G$11*0.25,$C$13/$G$32,IF(A3417&gt;Data!$G$11*0.25,$C$13,$C$13*10)),"")</f>
        <v/>
      </c>
      <c r="H3417" s="43" t="str">
        <f>IF(A3417&lt;&gt;"",IF(Data!$G$9="constant",$C$13,IF(Data!$G$9="squeeze",G3417,F3417)),"")</f>
        <v/>
      </c>
      <c r="I3417" s="38" t="str">
        <f ca="1">IF(ISNUMBER(A3417),NORMINV(RAND(),0,IF(AND(Data!$G$9="squeeze",A3417&lt;Data!$G$11*0.25),$H$32,1)*$C$30*$C$13)*($C$14*$C$12),"")</f>
        <v/>
      </c>
      <c r="J3417" s="42" t="str">
        <f ca="1">IFERROR(IF(Data!$C$6="Real",B3417,I3417+J3416+($C$14*$C$12)*(NORMINV(RAND(),$C$15,CHOOSE($G$13,$C$13,F3417,G3417)))),"")</f>
        <v/>
      </c>
      <c r="K3417" s="88" t="str">
        <f>IF(ISNUMBER(A3417), IF($G$16="fixed",$G$17,MIN(H3417*Data!$C$7*$C$16*0.5,$C$17*Data!$C$7))*$C$12,"")</f>
        <v/>
      </c>
      <c r="L3417" s="42" t="str">
        <f t="shared" ca="1" si="1620"/>
        <v/>
      </c>
      <c r="M3417" s="44" t="str">
        <f t="shared" ca="1" si="1621"/>
        <v/>
      </c>
      <c r="N3417" s="44" t="str">
        <f t="shared" ca="1" si="1622"/>
        <v/>
      </c>
      <c r="O3417" s="108" t="str">
        <f t="shared" si="1606"/>
        <v/>
      </c>
      <c r="P3417" s="102" t="str">
        <f t="shared" si="1607"/>
        <v/>
      </c>
      <c r="Q3417" s="102" t="str">
        <f t="shared" si="1608"/>
        <v/>
      </c>
      <c r="R3417" s="120" t="str">
        <f t="shared" si="1609"/>
        <v/>
      </c>
      <c r="S3417" s="54" t="str">
        <f t="shared" si="1610"/>
        <v/>
      </c>
      <c r="T3417" s="5" t="str">
        <f t="shared" si="1611"/>
        <v/>
      </c>
      <c r="U3417" s="152" t="str">
        <f t="shared" si="1594"/>
        <v/>
      </c>
      <c r="V3417" s="152" t="str">
        <f t="shared" si="1595"/>
        <v/>
      </c>
      <c r="W3417" s="153" t="str">
        <f t="shared" si="1596"/>
        <v/>
      </c>
      <c r="X3417" s="153" t="str">
        <f t="shared" si="1597"/>
        <v/>
      </c>
      <c r="Y3417" s="153" t="str">
        <f t="shared" si="1598"/>
        <v/>
      </c>
      <c r="Z3417" s="153" t="str">
        <f t="shared" si="1599"/>
        <v/>
      </c>
      <c r="AA3417" s="152" t="str">
        <f t="shared" si="1600"/>
        <v/>
      </c>
      <c r="AB3417" s="152" t="str">
        <f t="shared" si="1601"/>
        <v/>
      </c>
      <c r="AC3417" s="154" t="str">
        <f t="shared" si="1612"/>
        <v/>
      </c>
      <c r="AD3417" s="154" t="str">
        <f t="shared" si="1613"/>
        <v/>
      </c>
      <c r="AE3417" s="3" t="str">
        <f t="shared" si="1614"/>
        <v/>
      </c>
      <c r="AF3417" s="3" t="str">
        <f t="shared" si="1615"/>
        <v/>
      </c>
      <c r="AG3417" s="3" t="str">
        <f t="shared" si="1616"/>
        <v/>
      </c>
      <c r="AH3417" s="4" t="str">
        <f t="shared" si="1617"/>
        <v/>
      </c>
      <c r="AI3417" s="75" t="str">
        <f t="shared" si="1618"/>
        <v/>
      </c>
      <c r="AJ3417" s="75" t="str">
        <f t="shared" si="1619"/>
        <v/>
      </c>
    </row>
    <row r="3418" spans="1:36">
      <c r="A3418" s="41" t="str">
        <f t="shared" si="1602"/>
        <v/>
      </c>
      <c r="B3418" s="150" t="str">
        <f>IF(ISNUMBER(A3418),INDEX('MetaTrader Import'!$H$13:$J$5893,TRUNC(((A3418-$A$39+1)-1)/3)+1,MOD((A3418-$A$39+1)-1,3)+1),"")</f>
        <v/>
      </c>
      <c r="C3418" s="43" t="str">
        <f t="shared" si="1603"/>
        <v/>
      </c>
      <c r="D3418" s="43" t="str">
        <f t="shared" ca="1" si="1593"/>
        <v/>
      </c>
      <c r="E3418" s="43" t="str">
        <f t="shared" si="1604"/>
        <v/>
      </c>
      <c r="F3418" s="43" t="str">
        <f t="shared" si="1605"/>
        <v/>
      </c>
      <c r="G3418" s="43" t="str">
        <f>IF(A3418&lt;&gt;"",IF(A3418&lt;Data!$G$11*0.25,$C$13/$G$32,IF(A3418&gt;Data!$G$11*0.25,$C$13,$C$13*10)),"")</f>
        <v/>
      </c>
      <c r="H3418" s="43" t="str">
        <f>IF(A3418&lt;&gt;"",IF(Data!$G$9="constant",$C$13,IF(Data!$G$9="squeeze",G3418,F3418)),"")</f>
        <v/>
      </c>
      <c r="I3418" s="38" t="str">
        <f ca="1">IF(ISNUMBER(A3418),NORMINV(RAND(),0,IF(AND(Data!$G$9="squeeze",A3418&lt;Data!$G$11*0.25),$H$32,1)*$C$30*$C$13)*($C$14*$C$12),"")</f>
        <v/>
      </c>
      <c r="J3418" s="42" t="str">
        <f ca="1">IFERROR(IF(Data!$C$6="Real",B3418,I3418+J3417+($C$14*$C$12)*(NORMINV(RAND(),$C$15,CHOOSE($G$13,$C$13,F3418,G3418)))),"")</f>
        <v/>
      </c>
      <c r="K3418" s="88" t="str">
        <f>IF(ISNUMBER(A3418), IF($G$16="fixed",$G$17,MIN(H3418*Data!$C$7*$C$16*0.5,$C$17*Data!$C$7))*$C$12,"")</f>
        <v/>
      </c>
      <c r="L3418" s="42" t="str">
        <f t="shared" ca="1" si="1620"/>
        <v/>
      </c>
      <c r="M3418" s="44" t="str">
        <f t="shared" ca="1" si="1621"/>
        <v/>
      </c>
      <c r="N3418" s="44" t="str">
        <f t="shared" ca="1" si="1622"/>
        <v/>
      </c>
      <c r="O3418" s="108" t="str">
        <f t="shared" si="1606"/>
        <v/>
      </c>
      <c r="P3418" s="102" t="str">
        <f t="shared" si="1607"/>
        <v/>
      </c>
      <c r="Q3418" s="102" t="str">
        <f t="shared" si="1608"/>
        <v/>
      </c>
      <c r="R3418" s="120" t="str">
        <f t="shared" si="1609"/>
        <v/>
      </c>
      <c r="S3418" s="54" t="str">
        <f t="shared" si="1610"/>
        <v/>
      </c>
      <c r="T3418" s="5" t="str">
        <f t="shared" si="1611"/>
        <v/>
      </c>
      <c r="U3418" s="152" t="str">
        <f t="shared" si="1594"/>
        <v/>
      </c>
      <c r="V3418" s="152" t="str">
        <f t="shared" si="1595"/>
        <v/>
      </c>
      <c r="W3418" s="153" t="str">
        <f t="shared" si="1596"/>
        <v/>
      </c>
      <c r="X3418" s="153" t="str">
        <f t="shared" si="1597"/>
        <v/>
      </c>
      <c r="Y3418" s="153" t="str">
        <f t="shared" si="1598"/>
        <v/>
      </c>
      <c r="Z3418" s="153" t="str">
        <f t="shared" si="1599"/>
        <v/>
      </c>
      <c r="AA3418" s="152" t="str">
        <f t="shared" si="1600"/>
        <v/>
      </c>
      <c r="AB3418" s="152" t="str">
        <f t="shared" si="1601"/>
        <v/>
      </c>
      <c r="AC3418" s="154" t="str">
        <f t="shared" si="1612"/>
        <v/>
      </c>
      <c r="AD3418" s="154" t="str">
        <f t="shared" si="1613"/>
        <v/>
      </c>
      <c r="AE3418" s="3" t="str">
        <f t="shared" si="1614"/>
        <v/>
      </c>
      <c r="AF3418" s="3" t="str">
        <f t="shared" si="1615"/>
        <v/>
      </c>
      <c r="AG3418" s="3" t="str">
        <f t="shared" si="1616"/>
        <v/>
      </c>
      <c r="AH3418" s="4" t="str">
        <f t="shared" si="1617"/>
        <v/>
      </c>
      <c r="AI3418" s="75" t="str">
        <f t="shared" si="1618"/>
        <v/>
      </c>
      <c r="AJ3418" s="75" t="str">
        <f t="shared" si="1619"/>
        <v/>
      </c>
    </row>
    <row r="3419" spans="1:36">
      <c r="A3419" s="41" t="str">
        <f t="shared" si="1602"/>
        <v/>
      </c>
      <c r="B3419" s="150" t="str">
        <f>IF(ISNUMBER(A3419),INDEX('MetaTrader Import'!$H$13:$J$5893,TRUNC(((A3419-$A$39+1)-1)/3)+1,MOD((A3419-$A$39+1)-1,3)+1),"")</f>
        <v/>
      </c>
      <c r="C3419" s="43" t="str">
        <f t="shared" si="1603"/>
        <v/>
      </c>
      <c r="D3419" s="43" t="str">
        <f t="shared" ca="1" si="1593"/>
        <v/>
      </c>
      <c r="E3419" s="43" t="str">
        <f t="shared" si="1604"/>
        <v/>
      </c>
      <c r="F3419" s="43" t="str">
        <f t="shared" si="1605"/>
        <v/>
      </c>
      <c r="G3419" s="43" t="str">
        <f>IF(A3419&lt;&gt;"",IF(A3419&lt;Data!$G$11*0.25,$C$13/$G$32,IF(A3419&gt;Data!$G$11*0.25,$C$13,$C$13*10)),"")</f>
        <v/>
      </c>
      <c r="H3419" s="43" t="str">
        <f>IF(A3419&lt;&gt;"",IF(Data!$G$9="constant",$C$13,IF(Data!$G$9="squeeze",G3419,F3419)),"")</f>
        <v/>
      </c>
      <c r="I3419" s="38" t="str">
        <f ca="1">IF(ISNUMBER(A3419),NORMINV(RAND(),0,IF(AND(Data!$G$9="squeeze",A3419&lt;Data!$G$11*0.25),$H$32,1)*$C$30*$C$13)*($C$14*$C$12),"")</f>
        <v/>
      </c>
      <c r="J3419" s="42" t="str">
        <f ca="1">IFERROR(IF(Data!$C$6="Real",B3419,I3419+J3418+($C$14*$C$12)*(NORMINV(RAND(),$C$15,CHOOSE($G$13,$C$13,F3419,G3419)))),"")</f>
        <v/>
      </c>
      <c r="K3419" s="88" t="str">
        <f>IF(ISNUMBER(A3419), IF($G$16="fixed",$G$17,MIN(H3419*Data!$C$7*$C$16*0.5,$C$17*Data!$C$7))*$C$12,"")</f>
        <v/>
      </c>
      <c r="L3419" s="42" t="str">
        <f t="shared" ca="1" si="1620"/>
        <v/>
      </c>
      <c r="M3419" s="44" t="str">
        <f t="shared" ca="1" si="1621"/>
        <v/>
      </c>
      <c r="N3419" s="44" t="str">
        <f t="shared" ca="1" si="1622"/>
        <v/>
      </c>
      <c r="O3419" s="108" t="str">
        <f t="shared" si="1606"/>
        <v/>
      </c>
      <c r="P3419" s="102" t="str">
        <f t="shared" si="1607"/>
        <v/>
      </c>
      <c r="Q3419" s="102" t="str">
        <f t="shared" si="1608"/>
        <v/>
      </c>
      <c r="R3419" s="120" t="str">
        <f t="shared" si="1609"/>
        <v/>
      </c>
      <c r="S3419" s="54" t="str">
        <f t="shared" si="1610"/>
        <v/>
      </c>
      <c r="T3419" s="5" t="str">
        <f t="shared" si="1611"/>
        <v/>
      </c>
      <c r="U3419" s="152" t="str">
        <f t="shared" si="1594"/>
        <v/>
      </c>
      <c r="V3419" s="152" t="str">
        <f t="shared" si="1595"/>
        <v/>
      </c>
      <c r="W3419" s="153" t="str">
        <f t="shared" si="1596"/>
        <v/>
      </c>
      <c r="X3419" s="153" t="str">
        <f t="shared" si="1597"/>
        <v/>
      </c>
      <c r="Y3419" s="153" t="str">
        <f t="shared" si="1598"/>
        <v/>
      </c>
      <c r="Z3419" s="153" t="str">
        <f t="shared" si="1599"/>
        <v/>
      </c>
      <c r="AA3419" s="152" t="str">
        <f t="shared" si="1600"/>
        <v/>
      </c>
      <c r="AB3419" s="152" t="str">
        <f t="shared" si="1601"/>
        <v/>
      </c>
      <c r="AC3419" s="154" t="str">
        <f t="shared" si="1612"/>
        <v/>
      </c>
      <c r="AD3419" s="154" t="str">
        <f t="shared" si="1613"/>
        <v/>
      </c>
      <c r="AE3419" s="3" t="str">
        <f t="shared" si="1614"/>
        <v/>
      </c>
      <c r="AF3419" s="3" t="str">
        <f t="shared" si="1615"/>
        <v/>
      </c>
      <c r="AG3419" s="3" t="str">
        <f t="shared" si="1616"/>
        <v/>
      </c>
      <c r="AH3419" s="4" t="str">
        <f t="shared" si="1617"/>
        <v/>
      </c>
      <c r="AI3419" s="75" t="str">
        <f t="shared" si="1618"/>
        <v/>
      </c>
      <c r="AJ3419" s="75" t="str">
        <f t="shared" si="1619"/>
        <v/>
      </c>
    </row>
    <row r="3420" spans="1:36">
      <c r="A3420" s="41" t="str">
        <f t="shared" si="1602"/>
        <v/>
      </c>
      <c r="B3420" s="150" t="str">
        <f>IF(ISNUMBER(A3420),INDEX('MetaTrader Import'!$H$13:$J$5893,TRUNC(((A3420-$A$39+1)-1)/3)+1,MOD((A3420-$A$39+1)-1,3)+1),"")</f>
        <v/>
      </c>
      <c r="C3420" s="43" t="str">
        <f t="shared" si="1603"/>
        <v/>
      </c>
      <c r="D3420" s="43" t="str">
        <f t="shared" ca="1" si="1593"/>
        <v/>
      </c>
      <c r="E3420" s="43" t="str">
        <f t="shared" si="1604"/>
        <v/>
      </c>
      <c r="F3420" s="43" t="str">
        <f t="shared" si="1605"/>
        <v/>
      </c>
      <c r="G3420" s="43" t="str">
        <f>IF(A3420&lt;&gt;"",IF(A3420&lt;Data!$G$11*0.25,$C$13/$G$32,IF(A3420&gt;Data!$G$11*0.25,$C$13,$C$13*10)),"")</f>
        <v/>
      </c>
      <c r="H3420" s="43" t="str">
        <f>IF(A3420&lt;&gt;"",IF(Data!$G$9="constant",$C$13,IF(Data!$G$9="squeeze",G3420,F3420)),"")</f>
        <v/>
      </c>
      <c r="I3420" s="38" t="str">
        <f ca="1">IF(ISNUMBER(A3420),NORMINV(RAND(),0,IF(AND(Data!$G$9="squeeze",A3420&lt;Data!$G$11*0.25),$H$32,1)*$C$30*$C$13)*($C$14*$C$12),"")</f>
        <v/>
      </c>
      <c r="J3420" s="42" t="str">
        <f ca="1">IFERROR(IF(Data!$C$6="Real",B3420,I3420+J3419+($C$14*$C$12)*(NORMINV(RAND(),$C$15,CHOOSE($G$13,$C$13,F3420,G3420)))),"")</f>
        <v/>
      </c>
      <c r="K3420" s="88" t="str">
        <f>IF(ISNUMBER(A3420), IF($G$16="fixed",$G$17,MIN(H3420*Data!$C$7*$C$16*0.5,$C$17*Data!$C$7))*$C$12,"")</f>
        <v/>
      </c>
      <c r="L3420" s="42" t="str">
        <f t="shared" ca="1" si="1620"/>
        <v/>
      </c>
      <c r="M3420" s="44" t="str">
        <f t="shared" ca="1" si="1621"/>
        <v/>
      </c>
      <c r="N3420" s="44" t="str">
        <f t="shared" ca="1" si="1622"/>
        <v/>
      </c>
      <c r="O3420" s="108" t="str">
        <f t="shared" si="1606"/>
        <v/>
      </c>
      <c r="P3420" s="102" t="str">
        <f t="shared" si="1607"/>
        <v/>
      </c>
      <c r="Q3420" s="102" t="str">
        <f t="shared" si="1608"/>
        <v/>
      </c>
      <c r="R3420" s="120" t="str">
        <f t="shared" si="1609"/>
        <v/>
      </c>
      <c r="S3420" s="54" t="str">
        <f t="shared" si="1610"/>
        <v/>
      </c>
      <c r="T3420" s="5" t="str">
        <f t="shared" si="1611"/>
        <v/>
      </c>
      <c r="U3420" s="152" t="str">
        <f t="shared" si="1594"/>
        <v/>
      </c>
      <c r="V3420" s="152" t="str">
        <f t="shared" si="1595"/>
        <v/>
      </c>
      <c r="W3420" s="153" t="str">
        <f t="shared" si="1596"/>
        <v/>
      </c>
      <c r="X3420" s="153" t="str">
        <f t="shared" si="1597"/>
        <v/>
      </c>
      <c r="Y3420" s="153" t="str">
        <f t="shared" si="1598"/>
        <v/>
      </c>
      <c r="Z3420" s="153" t="str">
        <f t="shared" si="1599"/>
        <v/>
      </c>
      <c r="AA3420" s="152" t="str">
        <f t="shared" si="1600"/>
        <v/>
      </c>
      <c r="AB3420" s="152" t="str">
        <f t="shared" si="1601"/>
        <v/>
      </c>
      <c r="AC3420" s="154" t="str">
        <f t="shared" si="1612"/>
        <v/>
      </c>
      <c r="AD3420" s="154" t="str">
        <f t="shared" si="1613"/>
        <v/>
      </c>
      <c r="AE3420" s="3" t="str">
        <f t="shared" si="1614"/>
        <v/>
      </c>
      <c r="AF3420" s="3" t="str">
        <f t="shared" si="1615"/>
        <v/>
      </c>
      <c r="AG3420" s="3" t="str">
        <f t="shared" si="1616"/>
        <v/>
      </c>
      <c r="AH3420" s="4" t="str">
        <f t="shared" si="1617"/>
        <v/>
      </c>
      <c r="AI3420" s="75" t="str">
        <f t="shared" si="1618"/>
        <v/>
      </c>
      <c r="AJ3420" s="75" t="str">
        <f t="shared" si="1619"/>
        <v/>
      </c>
    </row>
    <row r="3421" spans="1:36">
      <c r="A3421" s="41" t="str">
        <f t="shared" si="1602"/>
        <v/>
      </c>
      <c r="B3421" s="150" t="str">
        <f>IF(ISNUMBER(A3421),INDEX('MetaTrader Import'!$H$13:$J$5893,TRUNC(((A3421-$A$39+1)-1)/3)+1,MOD((A3421-$A$39+1)-1,3)+1),"")</f>
        <v/>
      </c>
      <c r="C3421" s="43" t="str">
        <f t="shared" si="1603"/>
        <v/>
      </c>
      <c r="D3421" s="43" t="str">
        <f t="shared" ca="1" si="1593"/>
        <v/>
      </c>
      <c r="E3421" s="43" t="str">
        <f t="shared" si="1604"/>
        <v/>
      </c>
      <c r="F3421" s="43" t="str">
        <f t="shared" si="1605"/>
        <v/>
      </c>
      <c r="G3421" s="43" t="str">
        <f>IF(A3421&lt;&gt;"",IF(A3421&lt;Data!$G$11*0.25,$C$13/$G$32,IF(A3421&gt;Data!$G$11*0.25,$C$13,$C$13*10)),"")</f>
        <v/>
      </c>
      <c r="H3421" s="43" t="str">
        <f>IF(A3421&lt;&gt;"",IF(Data!$G$9="constant",$C$13,IF(Data!$G$9="squeeze",G3421,F3421)),"")</f>
        <v/>
      </c>
      <c r="I3421" s="38" t="str">
        <f ca="1">IF(ISNUMBER(A3421),NORMINV(RAND(),0,IF(AND(Data!$G$9="squeeze",A3421&lt;Data!$G$11*0.25),$H$32,1)*$C$30*$C$13)*($C$14*$C$12),"")</f>
        <v/>
      </c>
      <c r="J3421" s="42" t="str">
        <f ca="1">IFERROR(IF(Data!$C$6="Real",B3421,I3421+J3420+($C$14*$C$12)*(NORMINV(RAND(),$C$15,CHOOSE($G$13,$C$13,F3421,G3421)))),"")</f>
        <v/>
      </c>
      <c r="K3421" s="88" t="str">
        <f>IF(ISNUMBER(A3421), IF($G$16="fixed",$G$17,MIN(H3421*Data!$C$7*$C$16*0.5,$C$17*Data!$C$7))*$C$12,"")</f>
        <v/>
      </c>
      <c r="L3421" s="42" t="str">
        <f t="shared" ca="1" si="1620"/>
        <v/>
      </c>
      <c r="M3421" s="44" t="str">
        <f t="shared" ca="1" si="1621"/>
        <v/>
      </c>
      <c r="N3421" s="44" t="str">
        <f t="shared" ca="1" si="1622"/>
        <v/>
      </c>
      <c r="O3421" s="108" t="str">
        <f t="shared" si="1606"/>
        <v/>
      </c>
      <c r="P3421" s="102" t="str">
        <f t="shared" si="1607"/>
        <v/>
      </c>
      <c r="Q3421" s="102" t="str">
        <f t="shared" si="1608"/>
        <v/>
      </c>
      <c r="R3421" s="120" t="str">
        <f t="shared" si="1609"/>
        <v/>
      </c>
      <c r="S3421" s="54" t="str">
        <f t="shared" si="1610"/>
        <v/>
      </c>
      <c r="T3421" s="5" t="str">
        <f t="shared" si="1611"/>
        <v/>
      </c>
      <c r="U3421" s="152" t="str">
        <f t="shared" si="1594"/>
        <v/>
      </c>
      <c r="V3421" s="152" t="str">
        <f t="shared" si="1595"/>
        <v/>
      </c>
      <c r="W3421" s="153" t="str">
        <f t="shared" si="1596"/>
        <v/>
      </c>
      <c r="X3421" s="153" t="str">
        <f t="shared" si="1597"/>
        <v/>
      </c>
      <c r="Y3421" s="153" t="str">
        <f t="shared" si="1598"/>
        <v/>
      </c>
      <c r="Z3421" s="153" t="str">
        <f t="shared" si="1599"/>
        <v/>
      </c>
      <c r="AA3421" s="152" t="str">
        <f t="shared" si="1600"/>
        <v/>
      </c>
      <c r="AB3421" s="152" t="str">
        <f t="shared" si="1601"/>
        <v/>
      </c>
      <c r="AC3421" s="154" t="str">
        <f t="shared" si="1612"/>
        <v/>
      </c>
      <c r="AD3421" s="154" t="str">
        <f t="shared" si="1613"/>
        <v/>
      </c>
      <c r="AE3421" s="3" t="str">
        <f t="shared" si="1614"/>
        <v/>
      </c>
      <c r="AF3421" s="3" t="str">
        <f t="shared" si="1615"/>
        <v/>
      </c>
      <c r="AG3421" s="3" t="str">
        <f t="shared" si="1616"/>
        <v/>
      </c>
      <c r="AH3421" s="4" t="str">
        <f t="shared" si="1617"/>
        <v/>
      </c>
      <c r="AI3421" s="75" t="str">
        <f t="shared" si="1618"/>
        <v/>
      </c>
      <c r="AJ3421" s="75" t="str">
        <f t="shared" si="1619"/>
        <v/>
      </c>
    </row>
    <row r="3422" spans="1:36">
      <c r="A3422" s="41" t="str">
        <f t="shared" si="1602"/>
        <v/>
      </c>
      <c r="B3422" s="150" t="str">
        <f>IF(ISNUMBER(A3422),INDEX('MetaTrader Import'!$H$13:$J$5893,TRUNC(((A3422-$A$39+1)-1)/3)+1,MOD((A3422-$A$39+1)-1,3)+1),"")</f>
        <v/>
      </c>
      <c r="C3422" s="43" t="str">
        <f t="shared" si="1603"/>
        <v/>
      </c>
      <c r="D3422" s="43" t="str">
        <f t="shared" ca="1" si="1593"/>
        <v/>
      </c>
      <c r="E3422" s="43" t="str">
        <f t="shared" si="1604"/>
        <v/>
      </c>
      <c r="F3422" s="43" t="str">
        <f t="shared" si="1605"/>
        <v/>
      </c>
      <c r="G3422" s="43" t="str">
        <f>IF(A3422&lt;&gt;"",IF(A3422&lt;Data!$G$11*0.25,$C$13/$G$32,IF(A3422&gt;Data!$G$11*0.25,$C$13,$C$13*10)),"")</f>
        <v/>
      </c>
      <c r="H3422" s="43" t="str">
        <f>IF(A3422&lt;&gt;"",IF(Data!$G$9="constant",$C$13,IF(Data!$G$9="squeeze",G3422,F3422)),"")</f>
        <v/>
      </c>
      <c r="I3422" s="38" t="str">
        <f ca="1">IF(ISNUMBER(A3422),NORMINV(RAND(),0,IF(AND(Data!$G$9="squeeze",A3422&lt;Data!$G$11*0.25),$H$32,1)*$C$30*$C$13)*($C$14*$C$12),"")</f>
        <v/>
      </c>
      <c r="J3422" s="42" t="str">
        <f ca="1">IFERROR(IF(Data!$C$6="Real",B3422,I3422+J3421+($C$14*$C$12)*(NORMINV(RAND(),$C$15,CHOOSE($G$13,$C$13,F3422,G3422)))),"")</f>
        <v/>
      </c>
      <c r="K3422" s="88" t="str">
        <f>IF(ISNUMBER(A3422), IF($G$16="fixed",$G$17,MIN(H3422*Data!$C$7*$C$16*0.5,$C$17*Data!$C$7))*$C$12,"")</f>
        <v/>
      </c>
      <c r="L3422" s="42" t="str">
        <f t="shared" ca="1" si="1620"/>
        <v/>
      </c>
      <c r="M3422" s="44" t="str">
        <f t="shared" ca="1" si="1621"/>
        <v/>
      </c>
      <c r="N3422" s="44" t="str">
        <f t="shared" ca="1" si="1622"/>
        <v/>
      </c>
      <c r="O3422" s="108" t="str">
        <f t="shared" si="1606"/>
        <v/>
      </c>
      <c r="P3422" s="102" t="str">
        <f t="shared" si="1607"/>
        <v/>
      </c>
      <c r="Q3422" s="102" t="str">
        <f t="shared" si="1608"/>
        <v/>
      </c>
      <c r="R3422" s="120" t="str">
        <f t="shared" si="1609"/>
        <v/>
      </c>
      <c r="S3422" s="54" t="str">
        <f t="shared" si="1610"/>
        <v/>
      </c>
      <c r="T3422" s="5" t="str">
        <f t="shared" si="1611"/>
        <v/>
      </c>
      <c r="U3422" s="152" t="str">
        <f t="shared" si="1594"/>
        <v/>
      </c>
      <c r="V3422" s="152" t="str">
        <f t="shared" si="1595"/>
        <v/>
      </c>
      <c r="W3422" s="153" t="str">
        <f t="shared" si="1596"/>
        <v/>
      </c>
      <c r="X3422" s="153" t="str">
        <f t="shared" si="1597"/>
        <v/>
      </c>
      <c r="Y3422" s="153" t="str">
        <f t="shared" si="1598"/>
        <v/>
      </c>
      <c r="Z3422" s="153" t="str">
        <f t="shared" si="1599"/>
        <v/>
      </c>
      <c r="AA3422" s="152" t="str">
        <f t="shared" si="1600"/>
        <v/>
      </c>
      <c r="AB3422" s="152" t="str">
        <f t="shared" si="1601"/>
        <v/>
      </c>
      <c r="AC3422" s="154" t="str">
        <f t="shared" si="1612"/>
        <v/>
      </c>
      <c r="AD3422" s="154" t="str">
        <f t="shared" si="1613"/>
        <v/>
      </c>
      <c r="AE3422" s="3" t="str">
        <f t="shared" si="1614"/>
        <v/>
      </c>
      <c r="AF3422" s="3" t="str">
        <f t="shared" si="1615"/>
        <v/>
      </c>
      <c r="AG3422" s="3" t="str">
        <f t="shared" si="1616"/>
        <v/>
      </c>
      <c r="AH3422" s="4" t="str">
        <f t="shared" si="1617"/>
        <v/>
      </c>
      <c r="AI3422" s="75" t="str">
        <f t="shared" si="1618"/>
        <v/>
      </c>
      <c r="AJ3422" s="75" t="str">
        <f t="shared" si="1619"/>
        <v/>
      </c>
    </row>
    <row r="3423" spans="1:36">
      <c r="A3423" s="41" t="str">
        <f t="shared" si="1602"/>
        <v/>
      </c>
      <c r="B3423" s="150" t="str">
        <f>IF(ISNUMBER(A3423),INDEX('MetaTrader Import'!$H$13:$J$5893,TRUNC(((A3423-$A$39+1)-1)/3)+1,MOD((A3423-$A$39+1)-1,3)+1),"")</f>
        <v/>
      </c>
      <c r="C3423" s="43" t="str">
        <f t="shared" si="1603"/>
        <v/>
      </c>
      <c r="D3423" s="43" t="str">
        <f t="shared" ca="1" si="1593"/>
        <v/>
      </c>
      <c r="E3423" s="43" t="str">
        <f t="shared" si="1604"/>
        <v/>
      </c>
      <c r="F3423" s="43" t="str">
        <f t="shared" si="1605"/>
        <v/>
      </c>
      <c r="G3423" s="43" t="str">
        <f>IF(A3423&lt;&gt;"",IF(A3423&lt;Data!$G$11*0.25,$C$13/$G$32,IF(A3423&gt;Data!$G$11*0.25,$C$13,$C$13*10)),"")</f>
        <v/>
      </c>
      <c r="H3423" s="43" t="str">
        <f>IF(A3423&lt;&gt;"",IF(Data!$G$9="constant",$C$13,IF(Data!$G$9="squeeze",G3423,F3423)),"")</f>
        <v/>
      </c>
      <c r="I3423" s="38" t="str">
        <f ca="1">IF(ISNUMBER(A3423),NORMINV(RAND(),0,IF(AND(Data!$G$9="squeeze",A3423&lt;Data!$G$11*0.25),$H$32,1)*$C$30*$C$13)*($C$14*$C$12),"")</f>
        <v/>
      </c>
      <c r="J3423" s="42" t="str">
        <f ca="1">IFERROR(IF(Data!$C$6="Real",B3423,I3423+J3422+($C$14*$C$12)*(NORMINV(RAND(),$C$15,CHOOSE($G$13,$C$13,F3423,G3423)))),"")</f>
        <v/>
      </c>
      <c r="K3423" s="88" t="str">
        <f>IF(ISNUMBER(A3423), IF($G$16="fixed",$G$17,MIN(H3423*Data!$C$7*$C$16*0.5,$C$17*Data!$C$7))*$C$12,"")</f>
        <v/>
      </c>
      <c r="L3423" s="42" t="str">
        <f t="shared" ca="1" si="1620"/>
        <v/>
      </c>
      <c r="M3423" s="44" t="str">
        <f t="shared" ca="1" si="1621"/>
        <v/>
      </c>
      <c r="N3423" s="44" t="str">
        <f t="shared" ca="1" si="1622"/>
        <v/>
      </c>
      <c r="O3423" s="108" t="str">
        <f t="shared" si="1606"/>
        <v/>
      </c>
      <c r="P3423" s="102" t="str">
        <f t="shared" si="1607"/>
        <v/>
      </c>
      <c r="Q3423" s="102" t="str">
        <f t="shared" si="1608"/>
        <v/>
      </c>
      <c r="R3423" s="120" t="str">
        <f t="shared" si="1609"/>
        <v/>
      </c>
      <c r="S3423" s="54" t="str">
        <f t="shared" si="1610"/>
        <v/>
      </c>
      <c r="T3423" s="5" t="str">
        <f t="shared" si="1611"/>
        <v/>
      </c>
      <c r="U3423" s="152" t="str">
        <f t="shared" si="1594"/>
        <v/>
      </c>
      <c r="V3423" s="152" t="str">
        <f t="shared" si="1595"/>
        <v/>
      </c>
      <c r="W3423" s="153" t="str">
        <f t="shared" si="1596"/>
        <v/>
      </c>
      <c r="X3423" s="153" t="str">
        <f t="shared" si="1597"/>
        <v/>
      </c>
      <c r="Y3423" s="153" t="str">
        <f t="shared" si="1598"/>
        <v/>
      </c>
      <c r="Z3423" s="153" t="str">
        <f t="shared" si="1599"/>
        <v/>
      </c>
      <c r="AA3423" s="152" t="str">
        <f t="shared" si="1600"/>
        <v/>
      </c>
      <c r="AB3423" s="152" t="str">
        <f t="shared" si="1601"/>
        <v/>
      </c>
      <c r="AC3423" s="154" t="str">
        <f t="shared" si="1612"/>
        <v/>
      </c>
      <c r="AD3423" s="154" t="str">
        <f t="shared" si="1613"/>
        <v/>
      </c>
      <c r="AE3423" s="3" t="str">
        <f t="shared" si="1614"/>
        <v/>
      </c>
      <c r="AF3423" s="3" t="str">
        <f t="shared" si="1615"/>
        <v/>
      </c>
      <c r="AG3423" s="3" t="str">
        <f t="shared" si="1616"/>
        <v/>
      </c>
      <c r="AH3423" s="4" t="str">
        <f t="shared" si="1617"/>
        <v/>
      </c>
      <c r="AI3423" s="75" t="str">
        <f t="shared" si="1618"/>
        <v/>
      </c>
      <c r="AJ3423" s="75" t="str">
        <f t="shared" si="1619"/>
        <v/>
      </c>
    </row>
    <row r="3424" spans="1:36">
      <c r="A3424" s="41" t="str">
        <f t="shared" si="1602"/>
        <v/>
      </c>
      <c r="B3424" s="150" t="str">
        <f>IF(ISNUMBER(A3424),INDEX('MetaTrader Import'!$H$13:$J$5893,TRUNC(((A3424-$A$39+1)-1)/3)+1,MOD((A3424-$A$39+1)-1,3)+1),"")</f>
        <v/>
      </c>
      <c r="C3424" s="43" t="str">
        <f t="shared" si="1603"/>
        <v/>
      </c>
      <c r="D3424" s="43" t="str">
        <f t="shared" ca="1" si="1593"/>
        <v/>
      </c>
      <c r="E3424" s="43" t="str">
        <f t="shared" si="1604"/>
        <v/>
      </c>
      <c r="F3424" s="43" t="str">
        <f t="shared" si="1605"/>
        <v/>
      </c>
      <c r="G3424" s="43" t="str">
        <f>IF(A3424&lt;&gt;"",IF(A3424&lt;Data!$G$11*0.25,$C$13/$G$32,IF(A3424&gt;Data!$G$11*0.25,$C$13,$C$13*10)),"")</f>
        <v/>
      </c>
      <c r="H3424" s="43" t="str">
        <f>IF(A3424&lt;&gt;"",IF(Data!$G$9="constant",$C$13,IF(Data!$G$9="squeeze",G3424,F3424)),"")</f>
        <v/>
      </c>
      <c r="I3424" s="38" t="str">
        <f ca="1">IF(ISNUMBER(A3424),NORMINV(RAND(),0,IF(AND(Data!$G$9="squeeze",A3424&lt;Data!$G$11*0.25),$H$32,1)*$C$30*$C$13)*($C$14*$C$12),"")</f>
        <v/>
      </c>
      <c r="J3424" s="42" t="str">
        <f ca="1">IFERROR(IF(Data!$C$6="Real",B3424,I3424+J3423+($C$14*$C$12)*(NORMINV(RAND(),$C$15,CHOOSE($G$13,$C$13,F3424,G3424)))),"")</f>
        <v/>
      </c>
      <c r="K3424" s="88" t="str">
        <f>IF(ISNUMBER(A3424), IF($G$16="fixed",$G$17,MIN(H3424*Data!$C$7*$C$16*0.5,$C$17*Data!$C$7))*$C$12,"")</f>
        <v/>
      </c>
      <c r="L3424" s="42" t="str">
        <f t="shared" ca="1" si="1620"/>
        <v/>
      </c>
      <c r="M3424" s="44" t="str">
        <f t="shared" ca="1" si="1621"/>
        <v/>
      </c>
      <c r="N3424" s="44" t="str">
        <f t="shared" ca="1" si="1622"/>
        <v/>
      </c>
      <c r="O3424" s="108" t="str">
        <f t="shared" si="1606"/>
        <v/>
      </c>
      <c r="P3424" s="102" t="str">
        <f t="shared" si="1607"/>
        <v/>
      </c>
      <c r="Q3424" s="102" t="str">
        <f t="shared" si="1608"/>
        <v/>
      </c>
      <c r="R3424" s="120" t="str">
        <f t="shared" si="1609"/>
        <v/>
      </c>
      <c r="S3424" s="54" t="str">
        <f t="shared" si="1610"/>
        <v/>
      </c>
      <c r="T3424" s="5" t="str">
        <f t="shared" si="1611"/>
        <v/>
      </c>
      <c r="U3424" s="152" t="str">
        <f t="shared" si="1594"/>
        <v/>
      </c>
      <c r="V3424" s="152" t="str">
        <f t="shared" si="1595"/>
        <v/>
      </c>
      <c r="W3424" s="153" t="str">
        <f t="shared" si="1596"/>
        <v/>
      </c>
      <c r="X3424" s="153" t="str">
        <f t="shared" si="1597"/>
        <v/>
      </c>
      <c r="Y3424" s="153" t="str">
        <f t="shared" si="1598"/>
        <v/>
      </c>
      <c r="Z3424" s="153" t="str">
        <f t="shared" si="1599"/>
        <v/>
      </c>
      <c r="AA3424" s="152" t="str">
        <f t="shared" si="1600"/>
        <v/>
      </c>
      <c r="AB3424" s="152" t="str">
        <f t="shared" si="1601"/>
        <v/>
      </c>
      <c r="AC3424" s="154" t="str">
        <f t="shared" si="1612"/>
        <v/>
      </c>
      <c r="AD3424" s="154" t="str">
        <f t="shared" si="1613"/>
        <v/>
      </c>
      <c r="AE3424" s="3" t="str">
        <f t="shared" si="1614"/>
        <v/>
      </c>
      <c r="AF3424" s="3" t="str">
        <f t="shared" si="1615"/>
        <v/>
      </c>
      <c r="AG3424" s="3" t="str">
        <f t="shared" si="1616"/>
        <v/>
      </c>
      <c r="AH3424" s="4" t="str">
        <f t="shared" si="1617"/>
        <v/>
      </c>
      <c r="AI3424" s="75" t="str">
        <f t="shared" si="1618"/>
        <v/>
      </c>
      <c r="AJ3424" s="75" t="str">
        <f t="shared" si="1619"/>
        <v/>
      </c>
    </row>
    <row r="3425" spans="1:36">
      <c r="A3425" s="41" t="str">
        <f t="shared" si="1602"/>
        <v/>
      </c>
      <c r="B3425" s="150" t="str">
        <f>IF(ISNUMBER(A3425),INDEX('MetaTrader Import'!$H$13:$J$5893,TRUNC(((A3425-$A$39+1)-1)/3)+1,MOD((A3425-$A$39+1)-1,3)+1),"")</f>
        <v/>
      </c>
      <c r="C3425" s="43" t="str">
        <f t="shared" si="1603"/>
        <v/>
      </c>
      <c r="D3425" s="43" t="str">
        <f t="shared" ca="1" si="1593"/>
        <v/>
      </c>
      <c r="E3425" s="43" t="str">
        <f t="shared" si="1604"/>
        <v/>
      </c>
      <c r="F3425" s="43" t="str">
        <f t="shared" si="1605"/>
        <v/>
      </c>
      <c r="G3425" s="43" t="str">
        <f>IF(A3425&lt;&gt;"",IF(A3425&lt;Data!$G$11*0.25,$C$13/$G$32,IF(A3425&gt;Data!$G$11*0.25,$C$13,$C$13*10)),"")</f>
        <v/>
      </c>
      <c r="H3425" s="43" t="str">
        <f>IF(A3425&lt;&gt;"",IF(Data!$G$9="constant",$C$13,IF(Data!$G$9="squeeze",G3425,F3425)),"")</f>
        <v/>
      </c>
      <c r="I3425" s="38" t="str">
        <f ca="1">IF(ISNUMBER(A3425),NORMINV(RAND(),0,IF(AND(Data!$G$9="squeeze",A3425&lt;Data!$G$11*0.25),$H$32,1)*$C$30*$C$13)*($C$14*$C$12),"")</f>
        <v/>
      </c>
      <c r="J3425" s="42" t="str">
        <f ca="1">IFERROR(IF(Data!$C$6="Real",B3425,I3425+J3424+($C$14*$C$12)*(NORMINV(RAND(),$C$15,CHOOSE($G$13,$C$13,F3425,G3425)))),"")</f>
        <v/>
      </c>
      <c r="K3425" s="88" t="str">
        <f>IF(ISNUMBER(A3425), IF($G$16="fixed",$G$17,MIN(H3425*Data!$C$7*$C$16*0.5,$C$17*Data!$C$7))*$C$12,"")</f>
        <v/>
      </c>
      <c r="L3425" s="42" t="str">
        <f t="shared" ca="1" si="1620"/>
        <v/>
      </c>
      <c r="M3425" s="44" t="str">
        <f t="shared" ca="1" si="1621"/>
        <v/>
      </c>
      <c r="N3425" s="44" t="str">
        <f t="shared" ca="1" si="1622"/>
        <v/>
      </c>
      <c r="O3425" s="108" t="str">
        <f t="shared" si="1606"/>
        <v/>
      </c>
      <c r="P3425" s="102" t="str">
        <f t="shared" si="1607"/>
        <v/>
      </c>
      <c r="Q3425" s="102" t="str">
        <f t="shared" si="1608"/>
        <v/>
      </c>
      <c r="R3425" s="120" t="str">
        <f t="shared" si="1609"/>
        <v/>
      </c>
      <c r="S3425" s="54" t="str">
        <f t="shared" si="1610"/>
        <v/>
      </c>
      <c r="T3425" s="5" t="str">
        <f t="shared" si="1611"/>
        <v/>
      </c>
      <c r="U3425" s="152" t="str">
        <f t="shared" si="1594"/>
        <v/>
      </c>
      <c r="V3425" s="152" t="str">
        <f t="shared" si="1595"/>
        <v/>
      </c>
      <c r="W3425" s="153" t="str">
        <f t="shared" si="1596"/>
        <v/>
      </c>
      <c r="X3425" s="153" t="str">
        <f t="shared" si="1597"/>
        <v/>
      </c>
      <c r="Y3425" s="153" t="str">
        <f t="shared" si="1598"/>
        <v/>
      </c>
      <c r="Z3425" s="153" t="str">
        <f t="shared" si="1599"/>
        <v/>
      </c>
      <c r="AA3425" s="152" t="str">
        <f t="shared" si="1600"/>
        <v/>
      </c>
      <c r="AB3425" s="152" t="str">
        <f t="shared" si="1601"/>
        <v/>
      </c>
      <c r="AC3425" s="154" t="str">
        <f t="shared" si="1612"/>
        <v/>
      </c>
      <c r="AD3425" s="154" t="str">
        <f t="shared" si="1613"/>
        <v/>
      </c>
      <c r="AE3425" s="3" t="str">
        <f t="shared" si="1614"/>
        <v/>
      </c>
      <c r="AF3425" s="3" t="str">
        <f t="shared" si="1615"/>
        <v/>
      </c>
      <c r="AG3425" s="3" t="str">
        <f t="shared" si="1616"/>
        <v/>
      </c>
      <c r="AH3425" s="4" t="str">
        <f t="shared" si="1617"/>
        <v/>
      </c>
      <c r="AI3425" s="75" t="str">
        <f t="shared" si="1618"/>
        <v/>
      </c>
      <c r="AJ3425" s="75" t="str">
        <f t="shared" si="1619"/>
        <v/>
      </c>
    </row>
    <row r="3426" spans="1:36">
      <c r="A3426" s="41" t="str">
        <f t="shared" si="1602"/>
        <v/>
      </c>
      <c r="B3426" s="150" t="str">
        <f>IF(ISNUMBER(A3426),INDEX('MetaTrader Import'!$H$13:$J$5893,TRUNC(((A3426-$A$39+1)-1)/3)+1,MOD((A3426-$A$39+1)-1,3)+1),"")</f>
        <v/>
      </c>
      <c r="C3426" s="43" t="str">
        <f t="shared" si="1603"/>
        <v/>
      </c>
      <c r="D3426" s="43" t="str">
        <f t="shared" ca="1" si="1593"/>
        <v/>
      </c>
      <c r="E3426" s="43" t="str">
        <f t="shared" si="1604"/>
        <v/>
      </c>
      <c r="F3426" s="43" t="str">
        <f t="shared" si="1605"/>
        <v/>
      </c>
      <c r="G3426" s="43" t="str">
        <f>IF(A3426&lt;&gt;"",IF(A3426&lt;Data!$G$11*0.25,$C$13/$G$32,IF(A3426&gt;Data!$G$11*0.25,$C$13,$C$13*10)),"")</f>
        <v/>
      </c>
      <c r="H3426" s="43" t="str">
        <f>IF(A3426&lt;&gt;"",IF(Data!$G$9="constant",$C$13,IF(Data!$G$9="squeeze",G3426,F3426)),"")</f>
        <v/>
      </c>
      <c r="I3426" s="38" t="str">
        <f ca="1">IF(ISNUMBER(A3426),NORMINV(RAND(),0,IF(AND(Data!$G$9="squeeze",A3426&lt;Data!$G$11*0.25),$H$32,1)*$C$30*$C$13)*($C$14*$C$12),"")</f>
        <v/>
      </c>
      <c r="J3426" s="42" t="str">
        <f ca="1">IFERROR(IF(Data!$C$6="Real",B3426,I3426+J3425+($C$14*$C$12)*(NORMINV(RAND(),$C$15,CHOOSE($G$13,$C$13,F3426,G3426)))),"")</f>
        <v/>
      </c>
      <c r="K3426" s="88" t="str">
        <f>IF(ISNUMBER(A3426), IF($G$16="fixed",$G$17,MIN(H3426*Data!$C$7*$C$16*0.5,$C$17*Data!$C$7))*$C$12,"")</f>
        <v/>
      </c>
      <c r="L3426" s="42" t="str">
        <f t="shared" ca="1" si="1620"/>
        <v/>
      </c>
      <c r="M3426" s="44" t="str">
        <f t="shared" ca="1" si="1621"/>
        <v/>
      </c>
      <c r="N3426" s="44" t="str">
        <f t="shared" ca="1" si="1622"/>
        <v/>
      </c>
      <c r="O3426" s="108" t="str">
        <f t="shared" si="1606"/>
        <v/>
      </c>
      <c r="P3426" s="102" t="str">
        <f t="shared" si="1607"/>
        <v/>
      </c>
      <c r="Q3426" s="102" t="str">
        <f t="shared" si="1608"/>
        <v/>
      </c>
      <c r="R3426" s="120" t="str">
        <f t="shared" si="1609"/>
        <v/>
      </c>
      <c r="S3426" s="54" t="str">
        <f t="shared" si="1610"/>
        <v/>
      </c>
      <c r="T3426" s="5" t="str">
        <f t="shared" si="1611"/>
        <v/>
      </c>
      <c r="U3426" s="152" t="str">
        <f t="shared" si="1594"/>
        <v/>
      </c>
      <c r="V3426" s="152" t="str">
        <f t="shared" si="1595"/>
        <v/>
      </c>
      <c r="W3426" s="153" t="str">
        <f t="shared" si="1596"/>
        <v/>
      </c>
      <c r="X3426" s="153" t="str">
        <f t="shared" si="1597"/>
        <v/>
      </c>
      <c r="Y3426" s="153" t="str">
        <f t="shared" si="1598"/>
        <v/>
      </c>
      <c r="Z3426" s="153" t="str">
        <f t="shared" si="1599"/>
        <v/>
      </c>
      <c r="AA3426" s="152" t="str">
        <f t="shared" si="1600"/>
        <v/>
      </c>
      <c r="AB3426" s="152" t="str">
        <f t="shared" si="1601"/>
        <v/>
      </c>
      <c r="AC3426" s="154" t="str">
        <f t="shared" si="1612"/>
        <v/>
      </c>
      <c r="AD3426" s="154" t="str">
        <f t="shared" si="1613"/>
        <v/>
      </c>
      <c r="AE3426" s="3" t="str">
        <f t="shared" si="1614"/>
        <v/>
      </c>
      <c r="AF3426" s="3" t="str">
        <f t="shared" si="1615"/>
        <v/>
      </c>
      <c r="AG3426" s="3" t="str">
        <f t="shared" si="1616"/>
        <v/>
      </c>
      <c r="AH3426" s="4" t="str">
        <f t="shared" si="1617"/>
        <v/>
      </c>
      <c r="AI3426" s="75" t="str">
        <f t="shared" si="1618"/>
        <v/>
      </c>
      <c r="AJ3426" s="75" t="str">
        <f t="shared" si="1619"/>
        <v/>
      </c>
    </row>
    <row r="3427" spans="1:36">
      <c r="A3427" s="41" t="str">
        <f t="shared" si="1602"/>
        <v/>
      </c>
      <c r="B3427" s="150" t="str">
        <f>IF(ISNUMBER(A3427),INDEX('MetaTrader Import'!$H$13:$J$5893,TRUNC(((A3427-$A$39+1)-1)/3)+1,MOD((A3427-$A$39+1)-1,3)+1),"")</f>
        <v/>
      </c>
      <c r="C3427" s="43" t="str">
        <f t="shared" si="1603"/>
        <v/>
      </c>
      <c r="D3427" s="43" t="str">
        <f t="shared" ca="1" si="1593"/>
        <v/>
      </c>
      <c r="E3427" s="43" t="str">
        <f t="shared" si="1604"/>
        <v/>
      </c>
      <c r="F3427" s="43" t="str">
        <f t="shared" si="1605"/>
        <v/>
      </c>
      <c r="G3427" s="43" t="str">
        <f>IF(A3427&lt;&gt;"",IF(A3427&lt;Data!$G$11*0.25,$C$13/$G$32,IF(A3427&gt;Data!$G$11*0.25,$C$13,$C$13*10)),"")</f>
        <v/>
      </c>
      <c r="H3427" s="43" t="str">
        <f>IF(A3427&lt;&gt;"",IF(Data!$G$9="constant",$C$13,IF(Data!$G$9="squeeze",G3427,F3427)),"")</f>
        <v/>
      </c>
      <c r="I3427" s="38" t="str">
        <f ca="1">IF(ISNUMBER(A3427),NORMINV(RAND(),0,IF(AND(Data!$G$9="squeeze",A3427&lt;Data!$G$11*0.25),$H$32,1)*$C$30*$C$13)*($C$14*$C$12),"")</f>
        <v/>
      </c>
      <c r="J3427" s="42" t="str">
        <f ca="1">IFERROR(IF(Data!$C$6="Real",B3427,I3427+J3426+($C$14*$C$12)*(NORMINV(RAND(),$C$15,CHOOSE($G$13,$C$13,F3427,G3427)))),"")</f>
        <v/>
      </c>
      <c r="K3427" s="88" t="str">
        <f>IF(ISNUMBER(A3427), IF($G$16="fixed",$G$17,MIN(H3427*Data!$C$7*$C$16*0.5,$C$17*Data!$C$7))*$C$12,"")</f>
        <v/>
      </c>
      <c r="L3427" s="42" t="str">
        <f t="shared" ca="1" si="1620"/>
        <v/>
      </c>
      <c r="M3427" s="44" t="str">
        <f t="shared" ca="1" si="1621"/>
        <v/>
      </c>
      <c r="N3427" s="44" t="str">
        <f t="shared" ca="1" si="1622"/>
        <v/>
      </c>
      <c r="O3427" s="108" t="str">
        <f t="shared" si="1606"/>
        <v/>
      </c>
      <c r="P3427" s="102" t="str">
        <f t="shared" si="1607"/>
        <v/>
      </c>
      <c r="Q3427" s="102" t="str">
        <f t="shared" si="1608"/>
        <v/>
      </c>
      <c r="R3427" s="120" t="str">
        <f t="shared" si="1609"/>
        <v/>
      </c>
      <c r="S3427" s="54" t="str">
        <f t="shared" si="1610"/>
        <v/>
      </c>
      <c r="T3427" s="5" t="str">
        <f t="shared" si="1611"/>
        <v/>
      </c>
      <c r="U3427" s="152" t="str">
        <f t="shared" si="1594"/>
        <v/>
      </c>
      <c r="V3427" s="152" t="str">
        <f t="shared" si="1595"/>
        <v/>
      </c>
      <c r="W3427" s="153" t="str">
        <f t="shared" si="1596"/>
        <v/>
      </c>
      <c r="X3427" s="153" t="str">
        <f t="shared" si="1597"/>
        <v/>
      </c>
      <c r="Y3427" s="153" t="str">
        <f t="shared" si="1598"/>
        <v/>
      </c>
      <c r="Z3427" s="153" t="str">
        <f t="shared" si="1599"/>
        <v/>
      </c>
      <c r="AA3427" s="152" t="str">
        <f t="shared" si="1600"/>
        <v/>
      </c>
      <c r="AB3427" s="152" t="str">
        <f t="shared" si="1601"/>
        <v/>
      </c>
      <c r="AC3427" s="154" t="str">
        <f t="shared" si="1612"/>
        <v/>
      </c>
      <c r="AD3427" s="154" t="str">
        <f t="shared" si="1613"/>
        <v/>
      </c>
      <c r="AE3427" s="3" t="str">
        <f t="shared" si="1614"/>
        <v/>
      </c>
      <c r="AF3427" s="3" t="str">
        <f t="shared" si="1615"/>
        <v/>
      </c>
      <c r="AG3427" s="3" t="str">
        <f t="shared" si="1616"/>
        <v/>
      </c>
      <c r="AH3427" s="4" t="str">
        <f t="shared" si="1617"/>
        <v/>
      </c>
      <c r="AI3427" s="75" t="str">
        <f t="shared" si="1618"/>
        <v/>
      </c>
      <c r="AJ3427" s="75" t="str">
        <f t="shared" si="1619"/>
        <v/>
      </c>
    </row>
    <row r="3428" spans="1:36">
      <c r="A3428" s="41" t="str">
        <f t="shared" si="1602"/>
        <v/>
      </c>
      <c r="B3428" s="150" t="str">
        <f>IF(ISNUMBER(A3428),INDEX('MetaTrader Import'!$H$13:$J$5893,TRUNC(((A3428-$A$39+1)-1)/3)+1,MOD((A3428-$A$39+1)-1,3)+1),"")</f>
        <v/>
      </c>
      <c r="C3428" s="43" t="str">
        <f t="shared" si="1603"/>
        <v/>
      </c>
      <c r="D3428" s="43" t="str">
        <f t="shared" ca="1" si="1593"/>
        <v/>
      </c>
      <c r="E3428" s="43" t="str">
        <f t="shared" si="1604"/>
        <v/>
      </c>
      <c r="F3428" s="43" t="str">
        <f t="shared" si="1605"/>
        <v/>
      </c>
      <c r="G3428" s="43" t="str">
        <f>IF(A3428&lt;&gt;"",IF(A3428&lt;Data!$G$11*0.25,$C$13/$G$32,IF(A3428&gt;Data!$G$11*0.25,$C$13,$C$13*10)),"")</f>
        <v/>
      </c>
      <c r="H3428" s="43" t="str">
        <f>IF(A3428&lt;&gt;"",IF(Data!$G$9="constant",$C$13,IF(Data!$G$9="squeeze",G3428,F3428)),"")</f>
        <v/>
      </c>
      <c r="I3428" s="38" t="str">
        <f ca="1">IF(ISNUMBER(A3428),NORMINV(RAND(),0,IF(AND(Data!$G$9="squeeze",A3428&lt;Data!$G$11*0.25),$H$32,1)*$C$30*$C$13)*($C$14*$C$12),"")</f>
        <v/>
      </c>
      <c r="J3428" s="42" t="str">
        <f ca="1">IFERROR(IF(Data!$C$6="Real",B3428,I3428+J3427+($C$14*$C$12)*(NORMINV(RAND(),$C$15,CHOOSE($G$13,$C$13,F3428,G3428)))),"")</f>
        <v/>
      </c>
      <c r="K3428" s="88" t="str">
        <f>IF(ISNUMBER(A3428), IF($G$16="fixed",$G$17,MIN(H3428*Data!$C$7*$C$16*0.5,$C$17*Data!$C$7))*$C$12,"")</f>
        <v/>
      </c>
      <c r="L3428" s="42" t="str">
        <f t="shared" ca="1" si="1620"/>
        <v/>
      </c>
      <c r="M3428" s="44" t="str">
        <f t="shared" ca="1" si="1621"/>
        <v/>
      </c>
      <c r="N3428" s="44" t="str">
        <f t="shared" ca="1" si="1622"/>
        <v/>
      </c>
      <c r="O3428" s="108" t="str">
        <f t="shared" si="1606"/>
        <v/>
      </c>
      <c r="P3428" s="102" t="str">
        <f t="shared" si="1607"/>
        <v/>
      </c>
      <c r="Q3428" s="102" t="str">
        <f t="shared" si="1608"/>
        <v/>
      </c>
      <c r="R3428" s="120" t="str">
        <f t="shared" si="1609"/>
        <v/>
      </c>
      <c r="S3428" s="54" t="str">
        <f t="shared" si="1610"/>
        <v/>
      </c>
      <c r="T3428" s="5" t="str">
        <f t="shared" si="1611"/>
        <v/>
      </c>
      <c r="U3428" s="152" t="str">
        <f t="shared" si="1594"/>
        <v/>
      </c>
      <c r="V3428" s="152" t="str">
        <f t="shared" si="1595"/>
        <v/>
      </c>
      <c r="W3428" s="153" t="str">
        <f t="shared" si="1596"/>
        <v/>
      </c>
      <c r="X3428" s="153" t="str">
        <f t="shared" si="1597"/>
        <v/>
      </c>
      <c r="Y3428" s="153" t="str">
        <f t="shared" si="1598"/>
        <v/>
      </c>
      <c r="Z3428" s="153" t="str">
        <f t="shared" si="1599"/>
        <v/>
      </c>
      <c r="AA3428" s="152" t="str">
        <f t="shared" si="1600"/>
        <v/>
      </c>
      <c r="AB3428" s="152" t="str">
        <f t="shared" si="1601"/>
        <v/>
      </c>
      <c r="AC3428" s="154" t="str">
        <f t="shared" si="1612"/>
        <v/>
      </c>
      <c r="AD3428" s="154" t="str">
        <f t="shared" si="1613"/>
        <v/>
      </c>
      <c r="AE3428" s="3" t="str">
        <f t="shared" si="1614"/>
        <v/>
      </c>
      <c r="AF3428" s="3" t="str">
        <f t="shared" si="1615"/>
        <v/>
      </c>
      <c r="AG3428" s="3" t="str">
        <f t="shared" si="1616"/>
        <v/>
      </c>
      <c r="AH3428" s="4" t="str">
        <f t="shared" si="1617"/>
        <v/>
      </c>
      <c r="AI3428" s="75" t="str">
        <f t="shared" si="1618"/>
        <v/>
      </c>
      <c r="AJ3428" s="75" t="str">
        <f t="shared" si="1619"/>
        <v/>
      </c>
    </row>
    <row r="3429" spans="1:36">
      <c r="A3429" s="41" t="str">
        <f t="shared" si="1602"/>
        <v/>
      </c>
      <c r="B3429" s="150" t="str">
        <f>IF(ISNUMBER(A3429),INDEX('MetaTrader Import'!$H$13:$J$5893,TRUNC(((A3429-$A$39+1)-1)/3)+1,MOD((A3429-$A$39+1)-1,3)+1),"")</f>
        <v/>
      </c>
      <c r="C3429" s="43" t="str">
        <f t="shared" si="1603"/>
        <v/>
      </c>
      <c r="D3429" s="43" t="str">
        <f t="shared" ca="1" si="1593"/>
        <v/>
      </c>
      <c r="E3429" s="43" t="str">
        <f t="shared" si="1604"/>
        <v/>
      </c>
      <c r="F3429" s="43" t="str">
        <f t="shared" si="1605"/>
        <v/>
      </c>
      <c r="G3429" s="43" t="str">
        <f>IF(A3429&lt;&gt;"",IF(A3429&lt;Data!$G$11*0.25,$C$13/$G$32,IF(A3429&gt;Data!$G$11*0.25,$C$13,$C$13*10)),"")</f>
        <v/>
      </c>
      <c r="H3429" s="43" t="str">
        <f>IF(A3429&lt;&gt;"",IF(Data!$G$9="constant",$C$13,IF(Data!$G$9="squeeze",G3429,F3429)),"")</f>
        <v/>
      </c>
      <c r="I3429" s="38" t="str">
        <f ca="1">IF(ISNUMBER(A3429),NORMINV(RAND(),0,IF(AND(Data!$G$9="squeeze",A3429&lt;Data!$G$11*0.25),$H$32,1)*$C$30*$C$13)*($C$14*$C$12),"")</f>
        <v/>
      </c>
      <c r="J3429" s="42" t="str">
        <f ca="1">IFERROR(IF(Data!$C$6="Real",B3429,I3429+J3428+($C$14*$C$12)*(NORMINV(RAND(),$C$15,CHOOSE($G$13,$C$13,F3429,G3429)))),"")</f>
        <v/>
      </c>
      <c r="K3429" s="88" t="str">
        <f>IF(ISNUMBER(A3429), IF($G$16="fixed",$G$17,MIN(H3429*Data!$C$7*$C$16*0.5,$C$17*Data!$C$7))*$C$12,"")</f>
        <v/>
      </c>
      <c r="L3429" s="42" t="str">
        <f t="shared" ca="1" si="1620"/>
        <v/>
      </c>
      <c r="M3429" s="44" t="str">
        <f t="shared" ca="1" si="1621"/>
        <v/>
      </c>
      <c r="N3429" s="44" t="str">
        <f t="shared" ca="1" si="1622"/>
        <v/>
      </c>
      <c r="O3429" s="108" t="str">
        <f t="shared" si="1606"/>
        <v/>
      </c>
      <c r="P3429" s="102" t="str">
        <f t="shared" si="1607"/>
        <v/>
      </c>
      <c r="Q3429" s="102" t="str">
        <f t="shared" si="1608"/>
        <v/>
      </c>
      <c r="R3429" s="120" t="str">
        <f t="shared" si="1609"/>
        <v/>
      </c>
      <c r="S3429" s="54" t="str">
        <f t="shared" si="1610"/>
        <v/>
      </c>
      <c r="T3429" s="5" t="str">
        <f t="shared" si="1611"/>
        <v/>
      </c>
      <c r="U3429" s="152" t="str">
        <f t="shared" si="1594"/>
        <v/>
      </c>
      <c r="V3429" s="152" t="str">
        <f t="shared" si="1595"/>
        <v/>
      </c>
      <c r="W3429" s="153" t="str">
        <f t="shared" si="1596"/>
        <v/>
      </c>
      <c r="X3429" s="153" t="str">
        <f t="shared" si="1597"/>
        <v/>
      </c>
      <c r="Y3429" s="153" t="str">
        <f t="shared" si="1598"/>
        <v/>
      </c>
      <c r="Z3429" s="153" t="str">
        <f t="shared" si="1599"/>
        <v/>
      </c>
      <c r="AA3429" s="152" t="str">
        <f t="shared" si="1600"/>
        <v/>
      </c>
      <c r="AB3429" s="152" t="str">
        <f t="shared" si="1601"/>
        <v/>
      </c>
      <c r="AC3429" s="154" t="str">
        <f t="shared" si="1612"/>
        <v/>
      </c>
      <c r="AD3429" s="154" t="str">
        <f t="shared" si="1613"/>
        <v/>
      </c>
      <c r="AE3429" s="3" t="str">
        <f t="shared" si="1614"/>
        <v/>
      </c>
      <c r="AF3429" s="3" t="str">
        <f t="shared" si="1615"/>
        <v/>
      </c>
      <c r="AG3429" s="3" t="str">
        <f t="shared" si="1616"/>
        <v/>
      </c>
      <c r="AH3429" s="4" t="str">
        <f t="shared" si="1617"/>
        <v/>
      </c>
      <c r="AI3429" s="75" t="str">
        <f t="shared" si="1618"/>
        <v/>
      </c>
      <c r="AJ3429" s="75" t="str">
        <f t="shared" si="1619"/>
        <v/>
      </c>
    </row>
    <row r="3430" spans="1:36">
      <c r="A3430" s="41" t="str">
        <f t="shared" si="1602"/>
        <v/>
      </c>
      <c r="B3430" s="150" t="str">
        <f>IF(ISNUMBER(A3430),INDEX('MetaTrader Import'!$H$13:$J$5893,TRUNC(((A3430-$A$39+1)-1)/3)+1,MOD((A3430-$A$39+1)-1,3)+1),"")</f>
        <v/>
      </c>
      <c r="C3430" s="43" t="str">
        <f t="shared" si="1603"/>
        <v/>
      </c>
      <c r="D3430" s="43" t="str">
        <f t="shared" ca="1" si="1593"/>
        <v/>
      </c>
      <c r="E3430" s="43" t="str">
        <f t="shared" si="1604"/>
        <v/>
      </c>
      <c r="F3430" s="43" t="str">
        <f t="shared" si="1605"/>
        <v/>
      </c>
      <c r="G3430" s="43" t="str">
        <f>IF(A3430&lt;&gt;"",IF(A3430&lt;Data!$G$11*0.25,$C$13/$G$32,IF(A3430&gt;Data!$G$11*0.25,$C$13,$C$13*10)),"")</f>
        <v/>
      </c>
      <c r="H3430" s="43" t="str">
        <f>IF(A3430&lt;&gt;"",IF(Data!$G$9="constant",$C$13,IF(Data!$G$9="squeeze",G3430,F3430)),"")</f>
        <v/>
      </c>
      <c r="I3430" s="38" t="str">
        <f ca="1">IF(ISNUMBER(A3430),NORMINV(RAND(),0,IF(AND(Data!$G$9="squeeze",A3430&lt;Data!$G$11*0.25),$H$32,1)*$C$30*$C$13)*($C$14*$C$12),"")</f>
        <v/>
      </c>
      <c r="J3430" s="42" t="str">
        <f ca="1">IFERROR(IF(Data!$C$6="Real",B3430,I3430+J3429+($C$14*$C$12)*(NORMINV(RAND(),$C$15,CHOOSE($G$13,$C$13,F3430,G3430)))),"")</f>
        <v/>
      </c>
      <c r="K3430" s="88" t="str">
        <f>IF(ISNUMBER(A3430), IF($G$16="fixed",$G$17,MIN(H3430*Data!$C$7*$C$16*0.5,$C$17*Data!$C$7))*$C$12,"")</f>
        <v/>
      </c>
      <c r="L3430" s="42" t="str">
        <f t="shared" ca="1" si="1620"/>
        <v/>
      </c>
      <c r="M3430" s="44" t="str">
        <f t="shared" ca="1" si="1621"/>
        <v/>
      </c>
      <c r="N3430" s="44" t="str">
        <f t="shared" ca="1" si="1622"/>
        <v/>
      </c>
      <c r="O3430" s="108" t="str">
        <f t="shared" si="1606"/>
        <v/>
      </c>
      <c r="P3430" s="102" t="str">
        <f t="shared" si="1607"/>
        <v/>
      </c>
      <c r="Q3430" s="102" t="str">
        <f t="shared" si="1608"/>
        <v/>
      </c>
      <c r="R3430" s="120" t="str">
        <f t="shared" si="1609"/>
        <v/>
      </c>
      <c r="S3430" s="54" t="str">
        <f t="shared" si="1610"/>
        <v/>
      </c>
      <c r="T3430" s="5" t="str">
        <f t="shared" si="1611"/>
        <v/>
      </c>
      <c r="U3430" s="152" t="str">
        <f t="shared" si="1594"/>
        <v/>
      </c>
      <c r="V3430" s="152" t="str">
        <f t="shared" si="1595"/>
        <v/>
      </c>
      <c r="W3430" s="153" t="str">
        <f t="shared" si="1596"/>
        <v/>
      </c>
      <c r="X3430" s="153" t="str">
        <f t="shared" si="1597"/>
        <v/>
      </c>
      <c r="Y3430" s="153" t="str">
        <f t="shared" si="1598"/>
        <v/>
      </c>
      <c r="Z3430" s="153" t="str">
        <f t="shared" si="1599"/>
        <v/>
      </c>
      <c r="AA3430" s="152" t="str">
        <f t="shared" si="1600"/>
        <v/>
      </c>
      <c r="AB3430" s="152" t="str">
        <f t="shared" si="1601"/>
        <v/>
      </c>
      <c r="AC3430" s="154" t="str">
        <f t="shared" si="1612"/>
        <v/>
      </c>
      <c r="AD3430" s="154" t="str">
        <f t="shared" si="1613"/>
        <v/>
      </c>
      <c r="AE3430" s="3" t="str">
        <f t="shared" si="1614"/>
        <v/>
      </c>
      <c r="AF3430" s="3" t="str">
        <f t="shared" si="1615"/>
        <v/>
      </c>
      <c r="AG3430" s="3" t="str">
        <f t="shared" si="1616"/>
        <v/>
      </c>
      <c r="AH3430" s="4" t="str">
        <f t="shared" si="1617"/>
        <v/>
      </c>
      <c r="AI3430" s="75" t="str">
        <f t="shared" si="1618"/>
        <v/>
      </c>
      <c r="AJ3430" s="75" t="str">
        <f t="shared" si="1619"/>
        <v/>
      </c>
    </row>
    <row r="3431" spans="1:36">
      <c r="A3431" s="41" t="str">
        <f t="shared" si="1602"/>
        <v/>
      </c>
      <c r="B3431" s="150" t="str">
        <f>IF(ISNUMBER(A3431),INDEX('MetaTrader Import'!$H$13:$J$5893,TRUNC(((A3431-$A$39+1)-1)/3)+1,MOD((A3431-$A$39+1)-1,3)+1),"")</f>
        <v/>
      </c>
      <c r="C3431" s="43" t="str">
        <f t="shared" si="1603"/>
        <v/>
      </c>
      <c r="D3431" s="43" t="str">
        <f t="shared" ca="1" si="1593"/>
        <v/>
      </c>
      <c r="E3431" s="43" t="str">
        <f t="shared" si="1604"/>
        <v/>
      </c>
      <c r="F3431" s="43" t="str">
        <f t="shared" si="1605"/>
        <v/>
      </c>
      <c r="G3431" s="43" t="str">
        <f>IF(A3431&lt;&gt;"",IF(A3431&lt;Data!$G$11*0.25,$C$13/$G$32,IF(A3431&gt;Data!$G$11*0.25,$C$13,$C$13*10)),"")</f>
        <v/>
      </c>
      <c r="H3431" s="43" t="str">
        <f>IF(A3431&lt;&gt;"",IF(Data!$G$9="constant",$C$13,IF(Data!$G$9="squeeze",G3431,F3431)),"")</f>
        <v/>
      </c>
      <c r="I3431" s="38" t="str">
        <f ca="1">IF(ISNUMBER(A3431),NORMINV(RAND(),0,IF(AND(Data!$G$9="squeeze",A3431&lt;Data!$G$11*0.25),$H$32,1)*$C$30*$C$13)*($C$14*$C$12),"")</f>
        <v/>
      </c>
      <c r="J3431" s="42" t="str">
        <f ca="1">IFERROR(IF(Data!$C$6="Real",B3431,I3431+J3430+($C$14*$C$12)*(NORMINV(RAND(),$C$15,CHOOSE($G$13,$C$13,F3431,G3431)))),"")</f>
        <v/>
      </c>
      <c r="K3431" s="88" t="str">
        <f>IF(ISNUMBER(A3431), IF($G$16="fixed",$G$17,MIN(H3431*Data!$C$7*$C$16*0.5,$C$17*Data!$C$7))*$C$12,"")</f>
        <v/>
      </c>
      <c r="L3431" s="42" t="str">
        <f t="shared" ca="1" si="1620"/>
        <v/>
      </c>
      <c r="M3431" s="44" t="str">
        <f t="shared" ca="1" si="1621"/>
        <v/>
      </c>
      <c r="N3431" s="44" t="str">
        <f t="shared" ca="1" si="1622"/>
        <v/>
      </c>
      <c r="O3431" s="108" t="str">
        <f t="shared" si="1606"/>
        <v/>
      </c>
      <c r="P3431" s="102" t="str">
        <f t="shared" si="1607"/>
        <v/>
      </c>
      <c r="Q3431" s="102" t="str">
        <f t="shared" si="1608"/>
        <v/>
      </c>
      <c r="R3431" s="120" t="str">
        <f t="shared" si="1609"/>
        <v/>
      </c>
      <c r="S3431" s="54" t="str">
        <f t="shared" si="1610"/>
        <v/>
      </c>
      <c r="T3431" s="5" t="str">
        <f t="shared" si="1611"/>
        <v/>
      </c>
      <c r="U3431" s="152" t="str">
        <f t="shared" si="1594"/>
        <v/>
      </c>
      <c r="V3431" s="152" t="str">
        <f t="shared" si="1595"/>
        <v/>
      </c>
      <c r="W3431" s="153" t="str">
        <f t="shared" si="1596"/>
        <v/>
      </c>
      <c r="X3431" s="153" t="str">
        <f t="shared" si="1597"/>
        <v/>
      </c>
      <c r="Y3431" s="153" t="str">
        <f t="shared" si="1598"/>
        <v/>
      </c>
      <c r="Z3431" s="153" t="str">
        <f t="shared" si="1599"/>
        <v/>
      </c>
      <c r="AA3431" s="152" t="str">
        <f t="shared" si="1600"/>
        <v/>
      </c>
      <c r="AB3431" s="152" t="str">
        <f t="shared" si="1601"/>
        <v/>
      </c>
      <c r="AC3431" s="154" t="str">
        <f t="shared" si="1612"/>
        <v/>
      </c>
      <c r="AD3431" s="154" t="str">
        <f t="shared" si="1613"/>
        <v/>
      </c>
      <c r="AE3431" s="3" t="str">
        <f t="shared" si="1614"/>
        <v/>
      </c>
      <c r="AF3431" s="3" t="str">
        <f t="shared" si="1615"/>
        <v/>
      </c>
      <c r="AG3431" s="3" t="str">
        <f t="shared" si="1616"/>
        <v/>
      </c>
      <c r="AH3431" s="4" t="str">
        <f t="shared" si="1617"/>
        <v/>
      </c>
      <c r="AI3431" s="75" t="str">
        <f t="shared" si="1618"/>
        <v/>
      </c>
      <c r="AJ3431" s="75" t="str">
        <f t="shared" si="1619"/>
        <v/>
      </c>
    </row>
    <row r="3432" spans="1:36">
      <c r="A3432" s="41" t="str">
        <f t="shared" si="1602"/>
        <v/>
      </c>
      <c r="B3432" s="150" t="str">
        <f>IF(ISNUMBER(A3432),INDEX('MetaTrader Import'!$H$13:$J$5893,TRUNC(((A3432-$A$39+1)-1)/3)+1,MOD((A3432-$A$39+1)-1,3)+1),"")</f>
        <v/>
      </c>
      <c r="C3432" s="43" t="str">
        <f t="shared" si="1603"/>
        <v/>
      </c>
      <c r="D3432" s="43" t="str">
        <f t="shared" ca="1" si="1593"/>
        <v/>
      </c>
      <c r="E3432" s="43" t="str">
        <f t="shared" si="1604"/>
        <v/>
      </c>
      <c r="F3432" s="43" t="str">
        <f t="shared" si="1605"/>
        <v/>
      </c>
      <c r="G3432" s="43" t="str">
        <f>IF(A3432&lt;&gt;"",IF(A3432&lt;Data!$G$11*0.25,$C$13/$G$32,IF(A3432&gt;Data!$G$11*0.25,$C$13,$C$13*10)),"")</f>
        <v/>
      </c>
      <c r="H3432" s="43" t="str">
        <f>IF(A3432&lt;&gt;"",IF(Data!$G$9="constant",$C$13,IF(Data!$G$9="squeeze",G3432,F3432)),"")</f>
        <v/>
      </c>
      <c r="I3432" s="38" t="str">
        <f ca="1">IF(ISNUMBER(A3432),NORMINV(RAND(),0,IF(AND(Data!$G$9="squeeze",A3432&lt;Data!$G$11*0.25),$H$32,1)*$C$30*$C$13)*($C$14*$C$12),"")</f>
        <v/>
      </c>
      <c r="J3432" s="42" t="str">
        <f ca="1">IFERROR(IF(Data!$C$6="Real",B3432,I3432+J3431+($C$14*$C$12)*(NORMINV(RAND(),$C$15,CHOOSE($G$13,$C$13,F3432,G3432)))),"")</f>
        <v/>
      </c>
      <c r="K3432" s="88" t="str">
        <f>IF(ISNUMBER(A3432), IF($G$16="fixed",$G$17,MIN(H3432*Data!$C$7*$C$16*0.5,$C$17*Data!$C$7))*$C$12,"")</f>
        <v/>
      </c>
      <c r="L3432" s="42" t="str">
        <f t="shared" ca="1" si="1620"/>
        <v/>
      </c>
      <c r="M3432" s="44" t="str">
        <f t="shared" ca="1" si="1621"/>
        <v/>
      </c>
      <c r="N3432" s="44" t="str">
        <f t="shared" ca="1" si="1622"/>
        <v/>
      </c>
      <c r="O3432" s="108" t="str">
        <f t="shared" si="1606"/>
        <v/>
      </c>
      <c r="P3432" s="102" t="str">
        <f t="shared" si="1607"/>
        <v/>
      </c>
      <c r="Q3432" s="102" t="str">
        <f t="shared" si="1608"/>
        <v/>
      </c>
      <c r="R3432" s="120" t="str">
        <f t="shared" si="1609"/>
        <v/>
      </c>
      <c r="S3432" s="54" t="str">
        <f t="shared" si="1610"/>
        <v/>
      </c>
      <c r="T3432" s="5" t="str">
        <f t="shared" si="1611"/>
        <v/>
      </c>
      <c r="U3432" s="152" t="str">
        <f t="shared" si="1594"/>
        <v/>
      </c>
      <c r="V3432" s="152" t="str">
        <f t="shared" si="1595"/>
        <v/>
      </c>
      <c r="W3432" s="153" t="str">
        <f t="shared" si="1596"/>
        <v/>
      </c>
      <c r="X3432" s="153" t="str">
        <f t="shared" si="1597"/>
        <v/>
      </c>
      <c r="Y3432" s="153" t="str">
        <f t="shared" si="1598"/>
        <v/>
      </c>
      <c r="Z3432" s="153" t="str">
        <f t="shared" si="1599"/>
        <v/>
      </c>
      <c r="AA3432" s="152" t="str">
        <f t="shared" si="1600"/>
        <v/>
      </c>
      <c r="AB3432" s="152" t="str">
        <f t="shared" si="1601"/>
        <v/>
      </c>
      <c r="AC3432" s="154" t="str">
        <f t="shared" si="1612"/>
        <v/>
      </c>
      <c r="AD3432" s="154" t="str">
        <f t="shared" si="1613"/>
        <v/>
      </c>
      <c r="AE3432" s="3" t="str">
        <f t="shared" si="1614"/>
        <v/>
      </c>
      <c r="AF3432" s="3" t="str">
        <f t="shared" si="1615"/>
        <v/>
      </c>
      <c r="AG3432" s="3" t="str">
        <f t="shared" si="1616"/>
        <v/>
      </c>
      <c r="AH3432" s="4" t="str">
        <f t="shared" si="1617"/>
        <v/>
      </c>
      <c r="AI3432" s="75" t="str">
        <f t="shared" si="1618"/>
        <v/>
      </c>
      <c r="AJ3432" s="75" t="str">
        <f t="shared" si="1619"/>
        <v/>
      </c>
    </row>
    <row r="3433" spans="1:36">
      <c r="A3433" s="41" t="str">
        <f t="shared" si="1602"/>
        <v/>
      </c>
      <c r="B3433" s="150" t="str">
        <f>IF(ISNUMBER(A3433),INDEX('MetaTrader Import'!$H$13:$J$5893,TRUNC(((A3433-$A$39+1)-1)/3)+1,MOD((A3433-$A$39+1)-1,3)+1),"")</f>
        <v/>
      </c>
      <c r="C3433" s="43" t="str">
        <f t="shared" si="1603"/>
        <v/>
      </c>
      <c r="D3433" s="43" t="str">
        <f t="shared" ca="1" si="1593"/>
        <v/>
      </c>
      <c r="E3433" s="43" t="str">
        <f t="shared" si="1604"/>
        <v/>
      </c>
      <c r="F3433" s="43" t="str">
        <f t="shared" si="1605"/>
        <v/>
      </c>
      <c r="G3433" s="43" t="str">
        <f>IF(A3433&lt;&gt;"",IF(A3433&lt;Data!$G$11*0.25,$C$13/$G$32,IF(A3433&gt;Data!$G$11*0.25,$C$13,$C$13*10)),"")</f>
        <v/>
      </c>
      <c r="H3433" s="43" t="str">
        <f>IF(A3433&lt;&gt;"",IF(Data!$G$9="constant",$C$13,IF(Data!$G$9="squeeze",G3433,F3433)),"")</f>
        <v/>
      </c>
      <c r="I3433" s="38" t="str">
        <f ca="1">IF(ISNUMBER(A3433),NORMINV(RAND(),0,IF(AND(Data!$G$9="squeeze",A3433&lt;Data!$G$11*0.25),$H$32,1)*$C$30*$C$13)*($C$14*$C$12),"")</f>
        <v/>
      </c>
      <c r="J3433" s="42" t="str">
        <f ca="1">IFERROR(IF(Data!$C$6="Real",B3433,I3433+J3432+($C$14*$C$12)*(NORMINV(RAND(),$C$15,CHOOSE($G$13,$C$13,F3433,G3433)))),"")</f>
        <v/>
      </c>
      <c r="K3433" s="88" t="str">
        <f>IF(ISNUMBER(A3433), IF($G$16="fixed",$G$17,MIN(H3433*Data!$C$7*$C$16*0.5,$C$17*Data!$C$7))*$C$12,"")</f>
        <v/>
      </c>
      <c r="L3433" s="42" t="str">
        <f t="shared" ca="1" si="1620"/>
        <v/>
      </c>
      <c r="M3433" s="44" t="str">
        <f t="shared" ca="1" si="1621"/>
        <v/>
      </c>
      <c r="N3433" s="44" t="str">
        <f t="shared" ca="1" si="1622"/>
        <v/>
      </c>
      <c r="O3433" s="108" t="str">
        <f t="shared" si="1606"/>
        <v/>
      </c>
      <c r="P3433" s="102" t="str">
        <f t="shared" si="1607"/>
        <v/>
      </c>
      <c r="Q3433" s="102" t="str">
        <f t="shared" si="1608"/>
        <v/>
      </c>
      <c r="R3433" s="120" t="str">
        <f t="shared" si="1609"/>
        <v/>
      </c>
      <c r="S3433" s="54" t="str">
        <f t="shared" si="1610"/>
        <v/>
      </c>
      <c r="T3433" s="5" t="str">
        <f t="shared" si="1611"/>
        <v/>
      </c>
      <c r="U3433" s="152" t="str">
        <f t="shared" si="1594"/>
        <v/>
      </c>
      <c r="V3433" s="152" t="str">
        <f t="shared" si="1595"/>
        <v/>
      </c>
      <c r="W3433" s="153" t="str">
        <f t="shared" si="1596"/>
        <v/>
      </c>
      <c r="X3433" s="153" t="str">
        <f t="shared" si="1597"/>
        <v/>
      </c>
      <c r="Y3433" s="153" t="str">
        <f t="shared" si="1598"/>
        <v/>
      </c>
      <c r="Z3433" s="153" t="str">
        <f t="shared" si="1599"/>
        <v/>
      </c>
      <c r="AA3433" s="152" t="str">
        <f t="shared" si="1600"/>
        <v/>
      </c>
      <c r="AB3433" s="152" t="str">
        <f t="shared" si="1601"/>
        <v/>
      </c>
      <c r="AC3433" s="154" t="str">
        <f t="shared" si="1612"/>
        <v/>
      </c>
      <c r="AD3433" s="154" t="str">
        <f t="shared" si="1613"/>
        <v/>
      </c>
      <c r="AE3433" s="3" t="str">
        <f t="shared" si="1614"/>
        <v/>
      </c>
      <c r="AF3433" s="3" t="str">
        <f t="shared" si="1615"/>
        <v/>
      </c>
      <c r="AG3433" s="3" t="str">
        <f t="shared" si="1616"/>
        <v/>
      </c>
      <c r="AH3433" s="4" t="str">
        <f t="shared" si="1617"/>
        <v/>
      </c>
      <c r="AI3433" s="75" t="str">
        <f t="shared" si="1618"/>
        <v/>
      </c>
      <c r="AJ3433" s="75" t="str">
        <f t="shared" si="1619"/>
        <v/>
      </c>
    </row>
    <row r="3434" spans="1:36">
      <c r="A3434" s="41" t="str">
        <f t="shared" si="1602"/>
        <v/>
      </c>
      <c r="B3434" s="150" t="str">
        <f>IF(ISNUMBER(A3434),INDEX('MetaTrader Import'!$H$13:$J$5893,TRUNC(((A3434-$A$39+1)-1)/3)+1,MOD((A3434-$A$39+1)-1,3)+1),"")</f>
        <v/>
      </c>
      <c r="C3434" s="43" t="str">
        <f t="shared" si="1603"/>
        <v/>
      </c>
      <c r="D3434" s="43" t="str">
        <f t="shared" ca="1" si="1593"/>
        <v/>
      </c>
      <c r="E3434" s="43" t="str">
        <f t="shared" si="1604"/>
        <v/>
      </c>
      <c r="F3434" s="43" t="str">
        <f t="shared" si="1605"/>
        <v/>
      </c>
      <c r="G3434" s="43" t="str">
        <f>IF(A3434&lt;&gt;"",IF(A3434&lt;Data!$G$11*0.25,$C$13/$G$32,IF(A3434&gt;Data!$G$11*0.25,$C$13,$C$13*10)),"")</f>
        <v/>
      </c>
      <c r="H3434" s="43" t="str">
        <f>IF(A3434&lt;&gt;"",IF(Data!$G$9="constant",$C$13,IF(Data!$G$9="squeeze",G3434,F3434)),"")</f>
        <v/>
      </c>
      <c r="I3434" s="38" t="str">
        <f ca="1">IF(ISNUMBER(A3434),NORMINV(RAND(),0,IF(AND(Data!$G$9="squeeze",A3434&lt;Data!$G$11*0.25),$H$32,1)*$C$30*$C$13)*($C$14*$C$12),"")</f>
        <v/>
      </c>
      <c r="J3434" s="42" t="str">
        <f ca="1">IFERROR(IF(Data!$C$6="Real",B3434,I3434+J3433+($C$14*$C$12)*(NORMINV(RAND(),$C$15,CHOOSE($G$13,$C$13,F3434,G3434)))),"")</f>
        <v/>
      </c>
      <c r="K3434" s="88" t="str">
        <f>IF(ISNUMBER(A3434), IF($G$16="fixed",$G$17,MIN(H3434*Data!$C$7*$C$16*0.5,$C$17*Data!$C$7))*$C$12,"")</f>
        <v/>
      </c>
      <c r="L3434" s="42" t="str">
        <f t="shared" ca="1" si="1620"/>
        <v/>
      </c>
      <c r="M3434" s="44" t="str">
        <f t="shared" ca="1" si="1621"/>
        <v/>
      </c>
      <c r="N3434" s="44" t="str">
        <f t="shared" ca="1" si="1622"/>
        <v/>
      </c>
      <c r="O3434" s="108" t="str">
        <f t="shared" si="1606"/>
        <v/>
      </c>
      <c r="P3434" s="102" t="str">
        <f t="shared" si="1607"/>
        <v/>
      </c>
      <c r="Q3434" s="102" t="str">
        <f t="shared" si="1608"/>
        <v/>
      </c>
      <c r="R3434" s="120" t="str">
        <f t="shared" si="1609"/>
        <v/>
      </c>
      <c r="S3434" s="54" t="str">
        <f t="shared" si="1610"/>
        <v/>
      </c>
      <c r="T3434" s="5" t="str">
        <f t="shared" si="1611"/>
        <v/>
      </c>
      <c r="U3434" s="152" t="str">
        <f t="shared" si="1594"/>
        <v/>
      </c>
      <c r="V3434" s="152" t="str">
        <f t="shared" si="1595"/>
        <v/>
      </c>
      <c r="W3434" s="153" t="str">
        <f t="shared" si="1596"/>
        <v/>
      </c>
      <c r="X3434" s="153" t="str">
        <f t="shared" si="1597"/>
        <v/>
      </c>
      <c r="Y3434" s="153" t="str">
        <f t="shared" si="1598"/>
        <v/>
      </c>
      <c r="Z3434" s="153" t="str">
        <f t="shared" si="1599"/>
        <v/>
      </c>
      <c r="AA3434" s="152" t="str">
        <f t="shared" si="1600"/>
        <v/>
      </c>
      <c r="AB3434" s="152" t="str">
        <f t="shared" si="1601"/>
        <v/>
      </c>
      <c r="AC3434" s="154" t="str">
        <f t="shared" si="1612"/>
        <v/>
      </c>
      <c r="AD3434" s="154" t="str">
        <f t="shared" si="1613"/>
        <v/>
      </c>
      <c r="AE3434" s="3" t="str">
        <f t="shared" si="1614"/>
        <v/>
      </c>
      <c r="AF3434" s="3" t="str">
        <f t="shared" si="1615"/>
        <v/>
      </c>
      <c r="AG3434" s="3" t="str">
        <f t="shared" si="1616"/>
        <v/>
      </c>
      <c r="AH3434" s="4" t="str">
        <f t="shared" si="1617"/>
        <v/>
      </c>
      <c r="AI3434" s="75" t="str">
        <f t="shared" si="1618"/>
        <v/>
      </c>
      <c r="AJ3434" s="75" t="str">
        <f t="shared" si="1619"/>
        <v/>
      </c>
    </row>
    <row r="3435" spans="1:36">
      <c r="A3435" s="41" t="str">
        <f t="shared" si="1602"/>
        <v/>
      </c>
      <c r="B3435" s="150" t="str">
        <f>IF(ISNUMBER(A3435),INDEX('MetaTrader Import'!$H$13:$J$5893,TRUNC(((A3435-$A$39+1)-1)/3)+1,MOD((A3435-$A$39+1)-1,3)+1),"")</f>
        <v/>
      </c>
      <c r="C3435" s="43" t="str">
        <f t="shared" si="1603"/>
        <v/>
      </c>
      <c r="D3435" s="43" t="str">
        <f t="shared" ca="1" si="1593"/>
        <v/>
      </c>
      <c r="E3435" s="43" t="str">
        <f t="shared" si="1604"/>
        <v/>
      </c>
      <c r="F3435" s="43" t="str">
        <f t="shared" si="1605"/>
        <v/>
      </c>
      <c r="G3435" s="43" t="str">
        <f>IF(A3435&lt;&gt;"",IF(A3435&lt;Data!$G$11*0.25,$C$13/$G$32,IF(A3435&gt;Data!$G$11*0.25,$C$13,$C$13*10)),"")</f>
        <v/>
      </c>
      <c r="H3435" s="43" t="str">
        <f>IF(A3435&lt;&gt;"",IF(Data!$G$9="constant",$C$13,IF(Data!$G$9="squeeze",G3435,F3435)),"")</f>
        <v/>
      </c>
      <c r="I3435" s="38" t="str">
        <f ca="1">IF(ISNUMBER(A3435),NORMINV(RAND(),0,IF(AND(Data!$G$9="squeeze",A3435&lt;Data!$G$11*0.25),$H$32,1)*$C$30*$C$13)*($C$14*$C$12),"")</f>
        <v/>
      </c>
      <c r="J3435" s="42" t="str">
        <f ca="1">IFERROR(IF(Data!$C$6="Real",B3435,I3435+J3434+($C$14*$C$12)*(NORMINV(RAND(),$C$15,CHOOSE($G$13,$C$13,F3435,G3435)))),"")</f>
        <v/>
      </c>
      <c r="K3435" s="88" t="str">
        <f>IF(ISNUMBER(A3435), IF($G$16="fixed",$G$17,MIN(H3435*Data!$C$7*$C$16*0.5,$C$17*Data!$C$7))*$C$12,"")</f>
        <v/>
      </c>
      <c r="L3435" s="42" t="str">
        <f t="shared" ca="1" si="1620"/>
        <v/>
      </c>
      <c r="M3435" s="44" t="str">
        <f t="shared" ca="1" si="1621"/>
        <v/>
      </c>
      <c r="N3435" s="44" t="str">
        <f t="shared" ca="1" si="1622"/>
        <v/>
      </c>
      <c r="O3435" s="108" t="str">
        <f t="shared" si="1606"/>
        <v/>
      </c>
      <c r="P3435" s="102" t="str">
        <f t="shared" si="1607"/>
        <v/>
      </c>
      <c r="Q3435" s="102" t="str">
        <f t="shared" si="1608"/>
        <v/>
      </c>
      <c r="R3435" s="120" t="str">
        <f t="shared" si="1609"/>
        <v/>
      </c>
      <c r="S3435" s="54" t="str">
        <f t="shared" si="1610"/>
        <v/>
      </c>
      <c r="T3435" s="5" t="str">
        <f t="shared" si="1611"/>
        <v/>
      </c>
      <c r="U3435" s="152" t="str">
        <f t="shared" si="1594"/>
        <v/>
      </c>
      <c r="V3435" s="152" t="str">
        <f t="shared" si="1595"/>
        <v/>
      </c>
      <c r="W3435" s="153" t="str">
        <f t="shared" si="1596"/>
        <v/>
      </c>
      <c r="X3435" s="153" t="str">
        <f t="shared" si="1597"/>
        <v/>
      </c>
      <c r="Y3435" s="153" t="str">
        <f t="shared" si="1598"/>
        <v/>
      </c>
      <c r="Z3435" s="153" t="str">
        <f t="shared" si="1599"/>
        <v/>
      </c>
      <c r="AA3435" s="152" t="str">
        <f t="shared" si="1600"/>
        <v/>
      </c>
      <c r="AB3435" s="152" t="str">
        <f t="shared" si="1601"/>
        <v/>
      </c>
      <c r="AC3435" s="154" t="str">
        <f t="shared" si="1612"/>
        <v/>
      </c>
      <c r="AD3435" s="154" t="str">
        <f t="shared" si="1613"/>
        <v/>
      </c>
      <c r="AE3435" s="3" t="str">
        <f t="shared" si="1614"/>
        <v/>
      </c>
      <c r="AF3435" s="3" t="str">
        <f t="shared" si="1615"/>
        <v/>
      </c>
      <c r="AG3435" s="3" t="str">
        <f t="shared" si="1616"/>
        <v/>
      </c>
      <c r="AH3435" s="4" t="str">
        <f t="shared" si="1617"/>
        <v/>
      </c>
      <c r="AI3435" s="75" t="str">
        <f t="shared" si="1618"/>
        <v/>
      </c>
      <c r="AJ3435" s="75" t="str">
        <f t="shared" si="1619"/>
        <v/>
      </c>
    </row>
    <row r="3436" spans="1:36">
      <c r="A3436" s="41" t="str">
        <f t="shared" si="1602"/>
        <v/>
      </c>
      <c r="B3436" s="150" t="str">
        <f>IF(ISNUMBER(A3436),INDEX('MetaTrader Import'!$H$13:$J$5893,TRUNC(((A3436-$A$39+1)-1)/3)+1,MOD((A3436-$A$39+1)-1,3)+1),"")</f>
        <v/>
      </c>
      <c r="C3436" s="43" t="str">
        <f t="shared" si="1603"/>
        <v/>
      </c>
      <c r="D3436" s="43" t="str">
        <f t="shared" ca="1" si="1593"/>
        <v/>
      </c>
      <c r="E3436" s="43" t="str">
        <f t="shared" si="1604"/>
        <v/>
      </c>
      <c r="F3436" s="43" t="str">
        <f t="shared" si="1605"/>
        <v/>
      </c>
      <c r="G3436" s="43" t="str">
        <f>IF(A3436&lt;&gt;"",IF(A3436&lt;Data!$G$11*0.25,$C$13/$G$32,IF(A3436&gt;Data!$G$11*0.25,$C$13,$C$13*10)),"")</f>
        <v/>
      </c>
      <c r="H3436" s="43" t="str">
        <f>IF(A3436&lt;&gt;"",IF(Data!$G$9="constant",$C$13,IF(Data!$G$9="squeeze",G3436,F3436)),"")</f>
        <v/>
      </c>
      <c r="I3436" s="38" t="str">
        <f ca="1">IF(ISNUMBER(A3436),NORMINV(RAND(),0,IF(AND(Data!$G$9="squeeze",A3436&lt;Data!$G$11*0.25),$H$32,1)*$C$30*$C$13)*($C$14*$C$12),"")</f>
        <v/>
      </c>
      <c r="J3436" s="42" t="str">
        <f ca="1">IFERROR(IF(Data!$C$6="Real",B3436,I3436+J3435+($C$14*$C$12)*(NORMINV(RAND(),$C$15,CHOOSE($G$13,$C$13,F3436,G3436)))),"")</f>
        <v/>
      </c>
      <c r="K3436" s="88" t="str">
        <f>IF(ISNUMBER(A3436), IF($G$16="fixed",$G$17,MIN(H3436*Data!$C$7*$C$16*0.5,$C$17*Data!$C$7))*$C$12,"")</f>
        <v/>
      </c>
      <c r="L3436" s="42" t="str">
        <f t="shared" ca="1" si="1620"/>
        <v/>
      </c>
      <c r="M3436" s="44" t="str">
        <f t="shared" ca="1" si="1621"/>
        <v/>
      </c>
      <c r="N3436" s="44" t="str">
        <f t="shared" ca="1" si="1622"/>
        <v/>
      </c>
      <c r="O3436" s="108" t="str">
        <f t="shared" si="1606"/>
        <v/>
      </c>
      <c r="P3436" s="102" t="str">
        <f t="shared" si="1607"/>
        <v/>
      </c>
      <c r="Q3436" s="102" t="str">
        <f t="shared" si="1608"/>
        <v/>
      </c>
      <c r="R3436" s="120" t="str">
        <f t="shared" si="1609"/>
        <v/>
      </c>
      <c r="S3436" s="54" t="str">
        <f t="shared" si="1610"/>
        <v/>
      </c>
      <c r="T3436" s="5" t="str">
        <f t="shared" si="1611"/>
        <v/>
      </c>
      <c r="U3436" s="152" t="str">
        <f t="shared" si="1594"/>
        <v/>
      </c>
      <c r="V3436" s="152" t="str">
        <f t="shared" si="1595"/>
        <v/>
      </c>
      <c r="W3436" s="153" t="str">
        <f t="shared" si="1596"/>
        <v/>
      </c>
      <c r="X3436" s="153" t="str">
        <f t="shared" si="1597"/>
        <v/>
      </c>
      <c r="Y3436" s="153" t="str">
        <f t="shared" si="1598"/>
        <v/>
      </c>
      <c r="Z3436" s="153" t="str">
        <f t="shared" si="1599"/>
        <v/>
      </c>
      <c r="AA3436" s="152" t="str">
        <f t="shared" si="1600"/>
        <v/>
      </c>
      <c r="AB3436" s="152" t="str">
        <f t="shared" si="1601"/>
        <v/>
      </c>
      <c r="AC3436" s="154" t="str">
        <f t="shared" si="1612"/>
        <v/>
      </c>
      <c r="AD3436" s="154" t="str">
        <f t="shared" si="1613"/>
        <v/>
      </c>
      <c r="AE3436" s="3" t="str">
        <f t="shared" si="1614"/>
        <v/>
      </c>
      <c r="AF3436" s="3" t="str">
        <f t="shared" si="1615"/>
        <v/>
      </c>
      <c r="AG3436" s="3" t="str">
        <f t="shared" si="1616"/>
        <v/>
      </c>
      <c r="AH3436" s="4" t="str">
        <f t="shared" si="1617"/>
        <v/>
      </c>
      <c r="AI3436" s="75" t="str">
        <f t="shared" si="1618"/>
        <v/>
      </c>
      <c r="AJ3436" s="75" t="str">
        <f t="shared" si="1619"/>
        <v/>
      </c>
    </row>
    <row r="3437" spans="1:36">
      <c r="A3437" s="41" t="str">
        <f t="shared" si="1602"/>
        <v/>
      </c>
      <c r="B3437" s="150" t="str">
        <f>IF(ISNUMBER(A3437),INDEX('MetaTrader Import'!$H$13:$J$5893,TRUNC(((A3437-$A$39+1)-1)/3)+1,MOD((A3437-$A$39+1)-1,3)+1),"")</f>
        <v/>
      </c>
      <c r="C3437" s="43" t="str">
        <f t="shared" si="1603"/>
        <v/>
      </c>
      <c r="D3437" s="43" t="str">
        <f t="shared" ca="1" si="1593"/>
        <v/>
      </c>
      <c r="E3437" s="43" t="str">
        <f t="shared" si="1604"/>
        <v/>
      </c>
      <c r="F3437" s="43" t="str">
        <f t="shared" si="1605"/>
        <v/>
      </c>
      <c r="G3437" s="43" t="str">
        <f>IF(A3437&lt;&gt;"",IF(A3437&lt;Data!$G$11*0.25,$C$13/$G$32,IF(A3437&gt;Data!$G$11*0.25,$C$13,$C$13*10)),"")</f>
        <v/>
      </c>
      <c r="H3437" s="43" t="str">
        <f>IF(A3437&lt;&gt;"",IF(Data!$G$9="constant",$C$13,IF(Data!$G$9="squeeze",G3437,F3437)),"")</f>
        <v/>
      </c>
      <c r="I3437" s="38" t="str">
        <f ca="1">IF(ISNUMBER(A3437),NORMINV(RAND(),0,IF(AND(Data!$G$9="squeeze",A3437&lt;Data!$G$11*0.25),$H$32,1)*$C$30*$C$13)*($C$14*$C$12),"")</f>
        <v/>
      </c>
      <c r="J3437" s="42" t="str">
        <f ca="1">IFERROR(IF(Data!$C$6="Real",B3437,I3437+J3436+($C$14*$C$12)*(NORMINV(RAND(),$C$15,CHOOSE($G$13,$C$13,F3437,G3437)))),"")</f>
        <v/>
      </c>
      <c r="K3437" s="88" t="str">
        <f>IF(ISNUMBER(A3437), IF($G$16="fixed",$G$17,MIN(H3437*Data!$C$7*$C$16*0.5,$C$17*Data!$C$7))*$C$12,"")</f>
        <v/>
      </c>
      <c r="L3437" s="42" t="str">
        <f t="shared" ca="1" si="1620"/>
        <v/>
      </c>
      <c r="M3437" s="44" t="str">
        <f t="shared" ca="1" si="1621"/>
        <v/>
      </c>
      <c r="N3437" s="44" t="str">
        <f t="shared" ca="1" si="1622"/>
        <v/>
      </c>
      <c r="O3437" s="108" t="str">
        <f t="shared" si="1606"/>
        <v/>
      </c>
      <c r="P3437" s="102" t="str">
        <f t="shared" si="1607"/>
        <v/>
      </c>
      <c r="Q3437" s="102" t="str">
        <f t="shared" si="1608"/>
        <v/>
      </c>
      <c r="R3437" s="120" t="str">
        <f t="shared" si="1609"/>
        <v/>
      </c>
      <c r="S3437" s="54" t="str">
        <f t="shared" si="1610"/>
        <v/>
      </c>
      <c r="T3437" s="5" t="str">
        <f t="shared" si="1611"/>
        <v/>
      </c>
      <c r="U3437" s="152" t="str">
        <f t="shared" si="1594"/>
        <v/>
      </c>
      <c r="V3437" s="152" t="str">
        <f t="shared" si="1595"/>
        <v/>
      </c>
      <c r="W3437" s="153" t="str">
        <f t="shared" si="1596"/>
        <v/>
      </c>
      <c r="X3437" s="153" t="str">
        <f t="shared" si="1597"/>
        <v/>
      </c>
      <c r="Y3437" s="153" t="str">
        <f t="shared" si="1598"/>
        <v/>
      </c>
      <c r="Z3437" s="153" t="str">
        <f t="shared" si="1599"/>
        <v/>
      </c>
      <c r="AA3437" s="152" t="str">
        <f t="shared" si="1600"/>
        <v/>
      </c>
      <c r="AB3437" s="152" t="str">
        <f t="shared" si="1601"/>
        <v/>
      </c>
      <c r="AC3437" s="154" t="str">
        <f t="shared" si="1612"/>
        <v/>
      </c>
      <c r="AD3437" s="154" t="str">
        <f t="shared" si="1613"/>
        <v/>
      </c>
      <c r="AE3437" s="3" t="str">
        <f t="shared" si="1614"/>
        <v/>
      </c>
      <c r="AF3437" s="3" t="str">
        <f t="shared" si="1615"/>
        <v/>
      </c>
      <c r="AG3437" s="3" t="str">
        <f t="shared" si="1616"/>
        <v/>
      </c>
      <c r="AH3437" s="4" t="str">
        <f t="shared" si="1617"/>
        <v/>
      </c>
      <c r="AI3437" s="75" t="str">
        <f t="shared" si="1618"/>
        <v/>
      </c>
      <c r="AJ3437" s="75" t="str">
        <f t="shared" si="1619"/>
        <v/>
      </c>
    </row>
    <row r="3438" spans="1:36">
      <c r="A3438" s="41" t="str">
        <f t="shared" si="1602"/>
        <v/>
      </c>
      <c r="B3438" s="150" t="str">
        <f>IF(ISNUMBER(A3438),INDEX('MetaTrader Import'!$H$13:$J$5893,TRUNC(((A3438-$A$39+1)-1)/3)+1,MOD((A3438-$A$39+1)-1,3)+1),"")</f>
        <v/>
      </c>
      <c r="C3438" s="43" t="str">
        <f t="shared" si="1603"/>
        <v/>
      </c>
      <c r="D3438" s="43" t="str">
        <f t="shared" ca="1" si="1593"/>
        <v/>
      </c>
      <c r="E3438" s="43" t="str">
        <f t="shared" si="1604"/>
        <v/>
      </c>
      <c r="F3438" s="43" t="str">
        <f t="shared" si="1605"/>
        <v/>
      </c>
      <c r="G3438" s="43" t="str">
        <f>IF(A3438&lt;&gt;"",IF(A3438&lt;Data!$G$11*0.25,$C$13/$G$32,IF(A3438&gt;Data!$G$11*0.25,$C$13,$C$13*10)),"")</f>
        <v/>
      </c>
      <c r="H3438" s="43" t="str">
        <f>IF(A3438&lt;&gt;"",IF(Data!$G$9="constant",$C$13,IF(Data!$G$9="squeeze",G3438,F3438)),"")</f>
        <v/>
      </c>
      <c r="I3438" s="38" t="str">
        <f ca="1">IF(ISNUMBER(A3438),NORMINV(RAND(),0,IF(AND(Data!$G$9="squeeze",A3438&lt;Data!$G$11*0.25),$H$32,1)*$C$30*$C$13)*($C$14*$C$12),"")</f>
        <v/>
      </c>
      <c r="J3438" s="42" t="str">
        <f ca="1">IFERROR(IF(Data!$C$6="Real",B3438,I3438+J3437+($C$14*$C$12)*(NORMINV(RAND(),$C$15,CHOOSE($G$13,$C$13,F3438,G3438)))),"")</f>
        <v/>
      </c>
      <c r="K3438" s="88" t="str">
        <f>IF(ISNUMBER(A3438), IF($G$16="fixed",$G$17,MIN(H3438*Data!$C$7*$C$16*0.5,$C$17*Data!$C$7))*$C$12,"")</f>
        <v/>
      </c>
      <c r="L3438" s="42" t="str">
        <f t="shared" ca="1" si="1620"/>
        <v/>
      </c>
      <c r="M3438" s="44" t="str">
        <f t="shared" ca="1" si="1621"/>
        <v/>
      </c>
      <c r="N3438" s="44" t="str">
        <f t="shared" ca="1" si="1622"/>
        <v/>
      </c>
      <c r="O3438" s="108" t="str">
        <f t="shared" si="1606"/>
        <v/>
      </c>
      <c r="P3438" s="102" t="str">
        <f t="shared" si="1607"/>
        <v/>
      </c>
      <c r="Q3438" s="102" t="str">
        <f t="shared" si="1608"/>
        <v/>
      </c>
      <c r="R3438" s="120" t="str">
        <f t="shared" si="1609"/>
        <v/>
      </c>
      <c r="S3438" s="54" t="str">
        <f t="shared" si="1610"/>
        <v/>
      </c>
      <c r="T3438" s="5" t="str">
        <f t="shared" si="1611"/>
        <v/>
      </c>
      <c r="U3438" s="152" t="str">
        <f t="shared" si="1594"/>
        <v/>
      </c>
      <c r="V3438" s="152" t="str">
        <f t="shared" si="1595"/>
        <v/>
      </c>
      <c r="W3438" s="153" t="str">
        <f t="shared" si="1596"/>
        <v/>
      </c>
      <c r="X3438" s="153" t="str">
        <f t="shared" si="1597"/>
        <v/>
      </c>
      <c r="Y3438" s="153" t="str">
        <f t="shared" si="1598"/>
        <v/>
      </c>
      <c r="Z3438" s="153" t="str">
        <f t="shared" si="1599"/>
        <v/>
      </c>
      <c r="AA3438" s="152" t="str">
        <f t="shared" si="1600"/>
        <v/>
      </c>
      <c r="AB3438" s="152" t="str">
        <f t="shared" si="1601"/>
        <v/>
      </c>
      <c r="AC3438" s="154" t="str">
        <f t="shared" si="1612"/>
        <v/>
      </c>
      <c r="AD3438" s="154" t="str">
        <f t="shared" si="1613"/>
        <v/>
      </c>
      <c r="AE3438" s="3" t="str">
        <f t="shared" si="1614"/>
        <v/>
      </c>
      <c r="AF3438" s="3" t="str">
        <f t="shared" si="1615"/>
        <v/>
      </c>
      <c r="AG3438" s="3" t="str">
        <f t="shared" si="1616"/>
        <v/>
      </c>
      <c r="AH3438" s="4" t="str">
        <f t="shared" si="1617"/>
        <v/>
      </c>
      <c r="AI3438" s="75" t="str">
        <f t="shared" si="1618"/>
        <v/>
      </c>
      <c r="AJ3438" s="75" t="str">
        <f t="shared" si="1619"/>
        <v/>
      </c>
    </row>
    <row r="3439" spans="1:36">
      <c r="A3439" s="41" t="str">
        <f t="shared" si="1602"/>
        <v/>
      </c>
      <c r="B3439" s="150" t="str">
        <f>IF(ISNUMBER(A3439),INDEX('MetaTrader Import'!$H$13:$J$5893,TRUNC(((A3439-$A$39+1)-1)/3)+1,MOD((A3439-$A$39+1)-1,3)+1),"")</f>
        <v/>
      </c>
      <c r="C3439" s="43" t="str">
        <f t="shared" si="1603"/>
        <v/>
      </c>
      <c r="D3439" s="43" t="str">
        <f t="shared" ca="1" si="1593"/>
        <v/>
      </c>
      <c r="E3439" s="43" t="str">
        <f t="shared" si="1604"/>
        <v/>
      </c>
      <c r="F3439" s="43" t="str">
        <f t="shared" si="1605"/>
        <v/>
      </c>
      <c r="G3439" s="43" t="str">
        <f>IF(A3439&lt;&gt;"",IF(A3439&lt;Data!$G$11*0.25,$C$13/$G$32,IF(A3439&gt;Data!$G$11*0.25,$C$13,$C$13*10)),"")</f>
        <v/>
      </c>
      <c r="H3439" s="43" t="str">
        <f>IF(A3439&lt;&gt;"",IF(Data!$G$9="constant",$C$13,IF(Data!$G$9="squeeze",G3439,F3439)),"")</f>
        <v/>
      </c>
      <c r="I3439" s="38" t="str">
        <f ca="1">IF(ISNUMBER(A3439),NORMINV(RAND(),0,IF(AND(Data!$G$9="squeeze",A3439&lt;Data!$G$11*0.25),$H$32,1)*$C$30*$C$13)*($C$14*$C$12),"")</f>
        <v/>
      </c>
      <c r="J3439" s="42" t="str">
        <f ca="1">IFERROR(IF(Data!$C$6="Real",B3439,I3439+J3438+($C$14*$C$12)*(NORMINV(RAND(),$C$15,CHOOSE($G$13,$C$13,F3439,G3439)))),"")</f>
        <v/>
      </c>
      <c r="K3439" s="88" t="str">
        <f>IF(ISNUMBER(A3439), IF($G$16="fixed",$G$17,MIN(H3439*Data!$C$7*$C$16*0.5,$C$17*Data!$C$7))*$C$12,"")</f>
        <v/>
      </c>
      <c r="L3439" s="42" t="str">
        <f t="shared" ca="1" si="1620"/>
        <v/>
      </c>
      <c r="M3439" s="44" t="str">
        <f t="shared" ca="1" si="1621"/>
        <v/>
      </c>
      <c r="N3439" s="44" t="str">
        <f t="shared" ca="1" si="1622"/>
        <v/>
      </c>
      <c r="O3439" s="108" t="str">
        <f t="shared" si="1606"/>
        <v/>
      </c>
      <c r="P3439" s="102" t="str">
        <f t="shared" si="1607"/>
        <v/>
      </c>
      <c r="Q3439" s="102" t="str">
        <f t="shared" si="1608"/>
        <v/>
      </c>
      <c r="R3439" s="120" t="str">
        <f t="shared" si="1609"/>
        <v/>
      </c>
      <c r="S3439" s="54" t="str">
        <f t="shared" si="1610"/>
        <v/>
      </c>
      <c r="T3439" s="5" t="str">
        <f t="shared" si="1611"/>
        <v/>
      </c>
      <c r="U3439" s="152" t="str">
        <f t="shared" si="1594"/>
        <v/>
      </c>
      <c r="V3439" s="152" t="str">
        <f t="shared" si="1595"/>
        <v/>
      </c>
      <c r="W3439" s="153" t="str">
        <f t="shared" si="1596"/>
        <v/>
      </c>
      <c r="X3439" s="153" t="str">
        <f t="shared" si="1597"/>
        <v/>
      </c>
      <c r="Y3439" s="153" t="str">
        <f t="shared" si="1598"/>
        <v/>
      </c>
      <c r="Z3439" s="153" t="str">
        <f t="shared" si="1599"/>
        <v/>
      </c>
      <c r="AA3439" s="152" t="str">
        <f t="shared" si="1600"/>
        <v/>
      </c>
      <c r="AB3439" s="152" t="str">
        <f t="shared" si="1601"/>
        <v/>
      </c>
      <c r="AC3439" s="154" t="str">
        <f t="shared" si="1612"/>
        <v/>
      </c>
      <c r="AD3439" s="154" t="str">
        <f t="shared" si="1613"/>
        <v/>
      </c>
      <c r="AE3439" s="3" t="str">
        <f t="shared" si="1614"/>
        <v/>
      </c>
      <c r="AF3439" s="3" t="str">
        <f t="shared" si="1615"/>
        <v/>
      </c>
      <c r="AG3439" s="3" t="str">
        <f t="shared" si="1616"/>
        <v/>
      </c>
      <c r="AH3439" s="4" t="str">
        <f t="shared" si="1617"/>
        <v/>
      </c>
      <c r="AI3439" s="75" t="str">
        <f t="shared" si="1618"/>
        <v/>
      </c>
      <c r="AJ3439" s="75" t="str">
        <f t="shared" si="1619"/>
        <v/>
      </c>
    </row>
    <row r="3440" spans="1:36">
      <c r="A3440" s="41" t="str">
        <f t="shared" si="1602"/>
        <v/>
      </c>
      <c r="B3440" s="150" t="str">
        <f>IF(ISNUMBER(A3440),INDEX('MetaTrader Import'!$H$13:$J$5893,TRUNC(((A3440-$A$39+1)-1)/3)+1,MOD((A3440-$A$39+1)-1,3)+1),"")</f>
        <v/>
      </c>
      <c r="C3440" s="43" t="str">
        <f t="shared" si="1603"/>
        <v/>
      </c>
      <c r="D3440" s="43" t="str">
        <f t="shared" ca="1" si="1593"/>
        <v/>
      </c>
      <c r="E3440" s="43" t="str">
        <f t="shared" si="1604"/>
        <v/>
      </c>
      <c r="F3440" s="43" t="str">
        <f t="shared" si="1605"/>
        <v/>
      </c>
      <c r="G3440" s="43" t="str">
        <f>IF(A3440&lt;&gt;"",IF(A3440&lt;Data!$G$11*0.25,$C$13/$G$32,IF(A3440&gt;Data!$G$11*0.25,$C$13,$C$13*10)),"")</f>
        <v/>
      </c>
      <c r="H3440" s="43" t="str">
        <f>IF(A3440&lt;&gt;"",IF(Data!$G$9="constant",$C$13,IF(Data!$G$9="squeeze",G3440,F3440)),"")</f>
        <v/>
      </c>
      <c r="I3440" s="38" t="str">
        <f ca="1">IF(ISNUMBER(A3440),NORMINV(RAND(),0,IF(AND(Data!$G$9="squeeze",A3440&lt;Data!$G$11*0.25),$H$32,1)*$C$30*$C$13)*($C$14*$C$12),"")</f>
        <v/>
      </c>
      <c r="J3440" s="42" t="str">
        <f ca="1">IFERROR(IF(Data!$C$6="Real",B3440,I3440+J3439+($C$14*$C$12)*(NORMINV(RAND(),$C$15,CHOOSE($G$13,$C$13,F3440,G3440)))),"")</f>
        <v/>
      </c>
      <c r="K3440" s="88" t="str">
        <f>IF(ISNUMBER(A3440), IF($G$16="fixed",$G$17,MIN(H3440*Data!$C$7*$C$16*0.5,$C$17*Data!$C$7))*$C$12,"")</f>
        <v/>
      </c>
      <c r="L3440" s="42" t="str">
        <f t="shared" ca="1" si="1620"/>
        <v/>
      </c>
      <c r="M3440" s="44" t="str">
        <f t="shared" ca="1" si="1621"/>
        <v/>
      </c>
      <c r="N3440" s="44" t="str">
        <f t="shared" ca="1" si="1622"/>
        <v/>
      </c>
      <c r="O3440" s="108" t="str">
        <f t="shared" si="1606"/>
        <v/>
      </c>
      <c r="P3440" s="102" t="str">
        <f t="shared" si="1607"/>
        <v/>
      </c>
      <c r="Q3440" s="102" t="str">
        <f t="shared" si="1608"/>
        <v/>
      </c>
      <c r="R3440" s="120" t="str">
        <f t="shared" si="1609"/>
        <v/>
      </c>
      <c r="S3440" s="54" t="str">
        <f t="shared" si="1610"/>
        <v/>
      </c>
      <c r="T3440" s="5" t="str">
        <f t="shared" si="1611"/>
        <v/>
      </c>
      <c r="U3440" s="152" t="str">
        <f t="shared" si="1594"/>
        <v/>
      </c>
      <c r="V3440" s="152" t="str">
        <f t="shared" si="1595"/>
        <v/>
      </c>
      <c r="W3440" s="153" t="str">
        <f t="shared" si="1596"/>
        <v/>
      </c>
      <c r="X3440" s="153" t="str">
        <f t="shared" si="1597"/>
        <v/>
      </c>
      <c r="Y3440" s="153" t="str">
        <f t="shared" si="1598"/>
        <v/>
      </c>
      <c r="Z3440" s="153" t="str">
        <f t="shared" si="1599"/>
        <v/>
      </c>
      <c r="AA3440" s="152" t="str">
        <f t="shared" si="1600"/>
        <v/>
      </c>
      <c r="AB3440" s="152" t="str">
        <f t="shared" si="1601"/>
        <v/>
      </c>
      <c r="AC3440" s="154" t="str">
        <f t="shared" si="1612"/>
        <v/>
      </c>
      <c r="AD3440" s="154" t="str">
        <f t="shared" si="1613"/>
        <v/>
      </c>
      <c r="AE3440" s="3" t="str">
        <f t="shared" si="1614"/>
        <v/>
      </c>
      <c r="AF3440" s="3" t="str">
        <f t="shared" si="1615"/>
        <v/>
      </c>
      <c r="AG3440" s="3" t="str">
        <f t="shared" si="1616"/>
        <v/>
      </c>
      <c r="AH3440" s="4" t="str">
        <f t="shared" si="1617"/>
        <v/>
      </c>
      <c r="AI3440" s="75" t="str">
        <f t="shared" si="1618"/>
        <v/>
      </c>
      <c r="AJ3440" s="75" t="str">
        <f t="shared" si="1619"/>
        <v/>
      </c>
    </row>
    <row r="3441" spans="1:36">
      <c r="A3441" s="41" t="str">
        <f t="shared" si="1602"/>
        <v/>
      </c>
      <c r="B3441" s="150" t="str">
        <f>IF(ISNUMBER(A3441),INDEX('MetaTrader Import'!$H$13:$J$5893,TRUNC(((A3441-$A$39+1)-1)/3)+1,MOD((A3441-$A$39+1)-1,3)+1),"")</f>
        <v/>
      </c>
      <c r="C3441" s="43" t="str">
        <f t="shared" si="1603"/>
        <v/>
      </c>
      <c r="D3441" s="43" t="str">
        <f t="shared" ca="1" si="1593"/>
        <v/>
      </c>
      <c r="E3441" s="43" t="str">
        <f t="shared" si="1604"/>
        <v/>
      </c>
      <c r="F3441" s="43" t="str">
        <f t="shared" si="1605"/>
        <v/>
      </c>
      <c r="G3441" s="43" t="str">
        <f>IF(A3441&lt;&gt;"",IF(A3441&lt;Data!$G$11*0.25,$C$13/$G$32,IF(A3441&gt;Data!$G$11*0.25,$C$13,$C$13*10)),"")</f>
        <v/>
      </c>
      <c r="H3441" s="43" t="str">
        <f>IF(A3441&lt;&gt;"",IF(Data!$G$9="constant",$C$13,IF(Data!$G$9="squeeze",G3441,F3441)),"")</f>
        <v/>
      </c>
      <c r="I3441" s="38" t="str">
        <f ca="1">IF(ISNUMBER(A3441),NORMINV(RAND(),0,IF(AND(Data!$G$9="squeeze",A3441&lt;Data!$G$11*0.25),$H$32,1)*$C$30*$C$13)*($C$14*$C$12),"")</f>
        <v/>
      </c>
      <c r="J3441" s="42" t="str">
        <f ca="1">IFERROR(IF(Data!$C$6="Real",B3441,I3441+J3440+($C$14*$C$12)*(NORMINV(RAND(),$C$15,CHOOSE($G$13,$C$13,F3441,G3441)))),"")</f>
        <v/>
      </c>
      <c r="K3441" s="88" t="str">
        <f>IF(ISNUMBER(A3441), IF($G$16="fixed",$G$17,MIN(H3441*Data!$C$7*$C$16*0.5,$C$17*Data!$C$7))*$C$12,"")</f>
        <v/>
      </c>
      <c r="L3441" s="42" t="str">
        <f t="shared" ca="1" si="1620"/>
        <v/>
      </c>
      <c r="M3441" s="44" t="str">
        <f t="shared" ca="1" si="1621"/>
        <v/>
      </c>
      <c r="N3441" s="44" t="str">
        <f t="shared" ca="1" si="1622"/>
        <v/>
      </c>
      <c r="O3441" s="108" t="str">
        <f t="shared" si="1606"/>
        <v/>
      </c>
      <c r="P3441" s="102" t="str">
        <f t="shared" si="1607"/>
        <v/>
      </c>
      <c r="Q3441" s="102" t="str">
        <f t="shared" si="1608"/>
        <v/>
      </c>
      <c r="R3441" s="120" t="str">
        <f t="shared" si="1609"/>
        <v/>
      </c>
      <c r="S3441" s="54" t="str">
        <f t="shared" si="1610"/>
        <v/>
      </c>
      <c r="T3441" s="5" t="str">
        <f t="shared" si="1611"/>
        <v/>
      </c>
      <c r="U3441" s="152" t="str">
        <f t="shared" si="1594"/>
        <v/>
      </c>
      <c r="V3441" s="152" t="str">
        <f t="shared" si="1595"/>
        <v/>
      </c>
      <c r="W3441" s="153" t="str">
        <f t="shared" si="1596"/>
        <v/>
      </c>
      <c r="X3441" s="153" t="str">
        <f t="shared" si="1597"/>
        <v/>
      </c>
      <c r="Y3441" s="153" t="str">
        <f t="shared" si="1598"/>
        <v/>
      </c>
      <c r="Z3441" s="153" t="str">
        <f t="shared" si="1599"/>
        <v/>
      </c>
      <c r="AA3441" s="152" t="str">
        <f t="shared" si="1600"/>
        <v/>
      </c>
      <c r="AB3441" s="152" t="str">
        <f t="shared" si="1601"/>
        <v/>
      </c>
      <c r="AC3441" s="154" t="str">
        <f t="shared" si="1612"/>
        <v/>
      </c>
      <c r="AD3441" s="154" t="str">
        <f t="shared" si="1613"/>
        <v/>
      </c>
      <c r="AE3441" s="3" t="str">
        <f t="shared" si="1614"/>
        <v/>
      </c>
      <c r="AF3441" s="3" t="str">
        <f t="shared" si="1615"/>
        <v/>
      </c>
      <c r="AG3441" s="3" t="str">
        <f t="shared" si="1616"/>
        <v/>
      </c>
      <c r="AH3441" s="4" t="str">
        <f t="shared" si="1617"/>
        <v/>
      </c>
      <c r="AI3441" s="75" t="str">
        <f t="shared" si="1618"/>
        <v/>
      </c>
      <c r="AJ3441" s="75" t="str">
        <f t="shared" si="1619"/>
        <v/>
      </c>
    </row>
    <row r="3442" spans="1:36">
      <c r="A3442" s="41" t="str">
        <f t="shared" si="1602"/>
        <v/>
      </c>
      <c r="B3442" s="150" t="str">
        <f>IF(ISNUMBER(A3442),INDEX('MetaTrader Import'!$H$13:$J$5893,TRUNC(((A3442-$A$39+1)-1)/3)+1,MOD((A3442-$A$39+1)-1,3)+1),"")</f>
        <v/>
      </c>
      <c r="C3442" s="43" t="str">
        <f t="shared" si="1603"/>
        <v/>
      </c>
      <c r="D3442" s="43" t="str">
        <f t="shared" ca="1" si="1593"/>
        <v/>
      </c>
      <c r="E3442" s="43" t="str">
        <f t="shared" si="1604"/>
        <v/>
      </c>
      <c r="F3442" s="43" t="str">
        <f t="shared" si="1605"/>
        <v/>
      </c>
      <c r="G3442" s="43" t="str">
        <f>IF(A3442&lt;&gt;"",IF(A3442&lt;Data!$G$11*0.25,$C$13/$G$32,IF(A3442&gt;Data!$G$11*0.25,$C$13,$C$13*10)),"")</f>
        <v/>
      </c>
      <c r="H3442" s="43" t="str">
        <f>IF(A3442&lt;&gt;"",IF(Data!$G$9="constant",$C$13,IF(Data!$G$9="squeeze",G3442,F3442)),"")</f>
        <v/>
      </c>
      <c r="I3442" s="38" t="str">
        <f ca="1">IF(ISNUMBER(A3442),NORMINV(RAND(),0,IF(AND(Data!$G$9="squeeze",A3442&lt;Data!$G$11*0.25),$H$32,1)*$C$30*$C$13)*($C$14*$C$12),"")</f>
        <v/>
      </c>
      <c r="J3442" s="42" t="str">
        <f ca="1">IFERROR(IF(Data!$C$6="Real",B3442,I3442+J3441+($C$14*$C$12)*(NORMINV(RAND(),$C$15,CHOOSE($G$13,$C$13,F3442,G3442)))),"")</f>
        <v/>
      </c>
      <c r="K3442" s="88" t="str">
        <f>IF(ISNUMBER(A3442), IF($G$16="fixed",$G$17,MIN(H3442*Data!$C$7*$C$16*0.5,$C$17*Data!$C$7))*$C$12,"")</f>
        <v/>
      </c>
      <c r="L3442" s="42" t="str">
        <f t="shared" ca="1" si="1620"/>
        <v/>
      </c>
      <c r="M3442" s="44" t="str">
        <f t="shared" ca="1" si="1621"/>
        <v/>
      </c>
      <c r="N3442" s="44" t="str">
        <f t="shared" ca="1" si="1622"/>
        <v/>
      </c>
      <c r="O3442" s="108" t="str">
        <f t="shared" si="1606"/>
        <v/>
      </c>
      <c r="P3442" s="102" t="str">
        <f t="shared" si="1607"/>
        <v/>
      </c>
      <c r="Q3442" s="102" t="str">
        <f t="shared" si="1608"/>
        <v/>
      </c>
      <c r="R3442" s="120" t="str">
        <f t="shared" si="1609"/>
        <v/>
      </c>
      <c r="S3442" s="54" t="str">
        <f t="shared" si="1610"/>
        <v/>
      </c>
      <c r="T3442" s="5" t="str">
        <f t="shared" si="1611"/>
        <v/>
      </c>
      <c r="U3442" s="152" t="str">
        <f t="shared" si="1594"/>
        <v/>
      </c>
      <c r="V3442" s="152" t="str">
        <f t="shared" si="1595"/>
        <v/>
      </c>
      <c r="W3442" s="153" t="str">
        <f t="shared" si="1596"/>
        <v/>
      </c>
      <c r="X3442" s="153" t="str">
        <f t="shared" si="1597"/>
        <v/>
      </c>
      <c r="Y3442" s="153" t="str">
        <f t="shared" si="1598"/>
        <v/>
      </c>
      <c r="Z3442" s="153" t="str">
        <f t="shared" si="1599"/>
        <v/>
      </c>
      <c r="AA3442" s="152" t="str">
        <f t="shared" si="1600"/>
        <v/>
      </c>
      <c r="AB3442" s="152" t="str">
        <f t="shared" si="1601"/>
        <v/>
      </c>
      <c r="AC3442" s="154" t="str">
        <f t="shared" si="1612"/>
        <v/>
      </c>
      <c r="AD3442" s="154" t="str">
        <f t="shared" si="1613"/>
        <v/>
      </c>
      <c r="AE3442" s="3" t="str">
        <f t="shared" si="1614"/>
        <v/>
      </c>
      <c r="AF3442" s="3" t="str">
        <f t="shared" si="1615"/>
        <v/>
      </c>
      <c r="AG3442" s="3" t="str">
        <f t="shared" si="1616"/>
        <v/>
      </c>
      <c r="AH3442" s="4" t="str">
        <f t="shared" si="1617"/>
        <v/>
      </c>
      <c r="AI3442" s="75" t="str">
        <f t="shared" si="1618"/>
        <v/>
      </c>
      <c r="AJ3442" s="75" t="str">
        <f t="shared" si="1619"/>
        <v/>
      </c>
    </row>
    <row r="3443" spans="1:36">
      <c r="A3443" s="41" t="str">
        <f t="shared" si="1602"/>
        <v/>
      </c>
      <c r="B3443" s="150" t="str">
        <f>IF(ISNUMBER(A3443),INDEX('MetaTrader Import'!$H$13:$J$5893,TRUNC(((A3443-$A$39+1)-1)/3)+1,MOD((A3443-$A$39+1)-1,3)+1),"")</f>
        <v/>
      </c>
      <c r="C3443" s="43" t="str">
        <f t="shared" si="1603"/>
        <v/>
      </c>
      <c r="D3443" s="43" t="str">
        <f t="shared" ca="1" si="1593"/>
        <v/>
      </c>
      <c r="E3443" s="43" t="str">
        <f t="shared" si="1604"/>
        <v/>
      </c>
      <c r="F3443" s="43" t="str">
        <f t="shared" si="1605"/>
        <v/>
      </c>
      <c r="G3443" s="43" t="str">
        <f>IF(A3443&lt;&gt;"",IF(A3443&lt;Data!$G$11*0.25,$C$13/$G$32,IF(A3443&gt;Data!$G$11*0.25,$C$13,$C$13*10)),"")</f>
        <v/>
      </c>
      <c r="H3443" s="43" t="str">
        <f>IF(A3443&lt;&gt;"",IF(Data!$G$9="constant",$C$13,IF(Data!$G$9="squeeze",G3443,F3443)),"")</f>
        <v/>
      </c>
      <c r="I3443" s="38" t="str">
        <f ca="1">IF(ISNUMBER(A3443),NORMINV(RAND(),0,IF(AND(Data!$G$9="squeeze",A3443&lt;Data!$G$11*0.25),$H$32,1)*$C$30*$C$13)*($C$14*$C$12),"")</f>
        <v/>
      </c>
      <c r="J3443" s="42" t="str">
        <f ca="1">IFERROR(IF(Data!$C$6="Real",B3443,I3443+J3442+($C$14*$C$12)*(NORMINV(RAND(),$C$15,CHOOSE($G$13,$C$13,F3443,G3443)))),"")</f>
        <v/>
      </c>
      <c r="K3443" s="88" t="str">
        <f>IF(ISNUMBER(A3443), IF($G$16="fixed",$G$17,MIN(H3443*Data!$C$7*$C$16*0.5,$C$17*Data!$C$7))*$C$12,"")</f>
        <v/>
      </c>
      <c r="L3443" s="42" t="str">
        <f t="shared" ca="1" si="1620"/>
        <v/>
      </c>
      <c r="M3443" s="44" t="str">
        <f t="shared" ca="1" si="1621"/>
        <v/>
      </c>
      <c r="N3443" s="44" t="str">
        <f t="shared" ca="1" si="1622"/>
        <v/>
      </c>
      <c r="O3443" s="108" t="str">
        <f t="shared" si="1606"/>
        <v/>
      </c>
      <c r="P3443" s="102" t="str">
        <f t="shared" si="1607"/>
        <v/>
      </c>
      <c r="Q3443" s="102" t="str">
        <f t="shared" si="1608"/>
        <v/>
      </c>
      <c r="R3443" s="120" t="str">
        <f t="shared" si="1609"/>
        <v/>
      </c>
      <c r="S3443" s="54" t="str">
        <f t="shared" si="1610"/>
        <v/>
      </c>
      <c r="T3443" s="5" t="str">
        <f t="shared" si="1611"/>
        <v/>
      </c>
      <c r="U3443" s="152" t="str">
        <f t="shared" si="1594"/>
        <v/>
      </c>
      <c r="V3443" s="152" t="str">
        <f t="shared" si="1595"/>
        <v/>
      </c>
      <c r="W3443" s="153" t="str">
        <f t="shared" si="1596"/>
        <v/>
      </c>
      <c r="X3443" s="153" t="str">
        <f t="shared" si="1597"/>
        <v/>
      </c>
      <c r="Y3443" s="153" t="str">
        <f t="shared" si="1598"/>
        <v/>
      </c>
      <c r="Z3443" s="153" t="str">
        <f t="shared" si="1599"/>
        <v/>
      </c>
      <c r="AA3443" s="152" t="str">
        <f t="shared" si="1600"/>
        <v/>
      </c>
      <c r="AB3443" s="152" t="str">
        <f t="shared" si="1601"/>
        <v/>
      </c>
      <c r="AC3443" s="154" t="str">
        <f t="shared" si="1612"/>
        <v/>
      </c>
      <c r="AD3443" s="154" t="str">
        <f t="shared" si="1613"/>
        <v/>
      </c>
      <c r="AE3443" s="3" t="str">
        <f t="shared" si="1614"/>
        <v/>
      </c>
      <c r="AF3443" s="3" t="str">
        <f t="shared" si="1615"/>
        <v/>
      </c>
      <c r="AG3443" s="3" t="str">
        <f t="shared" si="1616"/>
        <v/>
      </c>
      <c r="AH3443" s="4" t="str">
        <f t="shared" si="1617"/>
        <v/>
      </c>
      <c r="AI3443" s="75" t="str">
        <f t="shared" si="1618"/>
        <v/>
      </c>
      <c r="AJ3443" s="75" t="str">
        <f t="shared" si="1619"/>
        <v/>
      </c>
    </row>
    <row r="3444" spans="1:36">
      <c r="A3444" s="41" t="str">
        <f t="shared" si="1602"/>
        <v/>
      </c>
      <c r="B3444" s="150" t="str">
        <f>IF(ISNUMBER(A3444),INDEX('MetaTrader Import'!$H$13:$J$5893,TRUNC(((A3444-$A$39+1)-1)/3)+1,MOD((A3444-$A$39+1)-1,3)+1),"")</f>
        <v/>
      </c>
      <c r="C3444" s="43" t="str">
        <f t="shared" si="1603"/>
        <v/>
      </c>
      <c r="D3444" s="43" t="str">
        <f t="shared" ca="1" si="1593"/>
        <v/>
      </c>
      <c r="E3444" s="43" t="str">
        <f t="shared" si="1604"/>
        <v/>
      </c>
      <c r="F3444" s="43" t="str">
        <f t="shared" si="1605"/>
        <v/>
      </c>
      <c r="G3444" s="43" t="str">
        <f>IF(A3444&lt;&gt;"",IF(A3444&lt;Data!$G$11*0.25,$C$13/$G$32,IF(A3444&gt;Data!$G$11*0.25,$C$13,$C$13*10)),"")</f>
        <v/>
      </c>
      <c r="H3444" s="43" t="str">
        <f>IF(A3444&lt;&gt;"",IF(Data!$G$9="constant",$C$13,IF(Data!$G$9="squeeze",G3444,F3444)),"")</f>
        <v/>
      </c>
      <c r="I3444" s="38" t="str">
        <f ca="1">IF(ISNUMBER(A3444),NORMINV(RAND(),0,IF(AND(Data!$G$9="squeeze",A3444&lt;Data!$G$11*0.25),$H$32,1)*$C$30*$C$13)*($C$14*$C$12),"")</f>
        <v/>
      </c>
      <c r="J3444" s="42" t="str">
        <f ca="1">IFERROR(IF(Data!$C$6="Real",B3444,I3444+J3443+($C$14*$C$12)*(NORMINV(RAND(),$C$15,CHOOSE($G$13,$C$13,F3444,G3444)))),"")</f>
        <v/>
      </c>
      <c r="K3444" s="88" t="str">
        <f>IF(ISNUMBER(A3444), IF($G$16="fixed",$G$17,MIN(H3444*Data!$C$7*$C$16*0.5,$C$17*Data!$C$7))*$C$12,"")</f>
        <v/>
      </c>
      <c r="L3444" s="42" t="str">
        <f t="shared" ca="1" si="1620"/>
        <v/>
      </c>
      <c r="M3444" s="44" t="str">
        <f t="shared" ca="1" si="1621"/>
        <v/>
      </c>
      <c r="N3444" s="44" t="str">
        <f t="shared" ca="1" si="1622"/>
        <v/>
      </c>
      <c r="O3444" s="108" t="str">
        <f t="shared" si="1606"/>
        <v/>
      </c>
      <c r="P3444" s="102" t="str">
        <f t="shared" si="1607"/>
        <v/>
      </c>
      <c r="Q3444" s="102" t="str">
        <f t="shared" si="1608"/>
        <v/>
      </c>
      <c r="R3444" s="120" t="str">
        <f t="shared" si="1609"/>
        <v/>
      </c>
      <c r="S3444" s="54" t="str">
        <f t="shared" si="1610"/>
        <v/>
      </c>
      <c r="T3444" s="5" t="str">
        <f t="shared" si="1611"/>
        <v/>
      </c>
      <c r="U3444" s="152" t="str">
        <f t="shared" si="1594"/>
        <v/>
      </c>
      <c r="V3444" s="152" t="str">
        <f t="shared" si="1595"/>
        <v/>
      </c>
      <c r="W3444" s="153" t="str">
        <f t="shared" si="1596"/>
        <v/>
      </c>
      <c r="X3444" s="153" t="str">
        <f t="shared" si="1597"/>
        <v/>
      </c>
      <c r="Y3444" s="153" t="str">
        <f t="shared" si="1598"/>
        <v/>
      </c>
      <c r="Z3444" s="153" t="str">
        <f t="shared" si="1599"/>
        <v/>
      </c>
      <c r="AA3444" s="152" t="str">
        <f t="shared" si="1600"/>
        <v/>
      </c>
      <c r="AB3444" s="152" t="str">
        <f t="shared" si="1601"/>
        <v/>
      </c>
      <c r="AC3444" s="154" t="str">
        <f t="shared" si="1612"/>
        <v/>
      </c>
      <c r="AD3444" s="154" t="str">
        <f t="shared" si="1613"/>
        <v/>
      </c>
      <c r="AE3444" s="3" t="str">
        <f t="shared" si="1614"/>
        <v/>
      </c>
      <c r="AF3444" s="3" t="str">
        <f t="shared" si="1615"/>
        <v/>
      </c>
      <c r="AG3444" s="3" t="str">
        <f t="shared" si="1616"/>
        <v/>
      </c>
      <c r="AH3444" s="4" t="str">
        <f t="shared" si="1617"/>
        <v/>
      </c>
      <c r="AI3444" s="75" t="str">
        <f t="shared" si="1618"/>
        <v/>
      </c>
      <c r="AJ3444" s="75" t="str">
        <f t="shared" si="1619"/>
        <v/>
      </c>
    </row>
    <row r="3445" spans="1:36">
      <c r="A3445" s="41" t="str">
        <f t="shared" si="1602"/>
        <v/>
      </c>
      <c r="B3445" s="150" t="str">
        <f>IF(ISNUMBER(A3445),INDEX('MetaTrader Import'!$H$13:$J$5893,TRUNC(((A3445-$A$39+1)-1)/3)+1,MOD((A3445-$A$39+1)-1,3)+1),"")</f>
        <v/>
      </c>
      <c r="C3445" s="43" t="str">
        <f t="shared" si="1603"/>
        <v/>
      </c>
      <c r="D3445" s="43" t="str">
        <f t="shared" ca="1" si="1593"/>
        <v/>
      </c>
      <c r="E3445" s="43" t="str">
        <f t="shared" si="1604"/>
        <v/>
      </c>
      <c r="F3445" s="43" t="str">
        <f t="shared" si="1605"/>
        <v/>
      </c>
      <c r="G3445" s="43" t="str">
        <f>IF(A3445&lt;&gt;"",IF(A3445&lt;Data!$G$11*0.25,$C$13/$G$32,IF(A3445&gt;Data!$G$11*0.25,$C$13,$C$13*10)),"")</f>
        <v/>
      </c>
      <c r="H3445" s="43" t="str">
        <f>IF(A3445&lt;&gt;"",IF(Data!$G$9="constant",$C$13,IF(Data!$G$9="squeeze",G3445,F3445)),"")</f>
        <v/>
      </c>
      <c r="I3445" s="38" t="str">
        <f ca="1">IF(ISNUMBER(A3445),NORMINV(RAND(),0,IF(AND(Data!$G$9="squeeze",A3445&lt;Data!$G$11*0.25),$H$32,1)*$C$30*$C$13)*($C$14*$C$12),"")</f>
        <v/>
      </c>
      <c r="J3445" s="42" t="str">
        <f ca="1">IFERROR(IF(Data!$C$6="Real",B3445,I3445+J3444+($C$14*$C$12)*(NORMINV(RAND(),$C$15,CHOOSE($G$13,$C$13,F3445,G3445)))),"")</f>
        <v/>
      </c>
      <c r="K3445" s="88" t="str">
        <f>IF(ISNUMBER(A3445), IF($G$16="fixed",$G$17,MIN(H3445*Data!$C$7*$C$16*0.5,$C$17*Data!$C$7))*$C$12,"")</f>
        <v/>
      </c>
      <c r="L3445" s="42" t="str">
        <f t="shared" ca="1" si="1620"/>
        <v/>
      </c>
      <c r="M3445" s="44" t="str">
        <f t="shared" ca="1" si="1621"/>
        <v/>
      </c>
      <c r="N3445" s="44" t="str">
        <f t="shared" ca="1" si="1622"/>
        <v/>
      </c>
      <c r="O3445" s="108" t="str">
        <f t="shared" si="1606"/>
        <v/>
      </c>
      <c r="P3445" s="102" t="str">
        <f t="shared" si="1607"/>
        <v/>
      </c>
      <c r="Q3445" s="102" t="str">
        <f t="shared" si="1608"/>
        <v/>
      </c>
      <c r="R3445" s="120" t="str">
        <f t="shared" si="1609"/>
        <v/>
      </c>
      <c r="S3445" s="54" t="str">
        <f t="shared" si="1610"/>
        <v/>
      </c>
      <c r="T3445" s="5" t="str">
        <f t="shared" si="1611"/>
        <v/>
      </c>
      <c r="U3445" s="152" t="str">
        <f t="shared" si="1594"/>
        <v/>
      </c>
      <c r="V3445" s="152" t="str">
        <f t="shared" si="1595"/>
        <v/>
      </c>
      <c r="W3445" s="153" t="str">
        <f t="shared" si="1596"/>
        <v/>
      </c>
      <c r="X3445" s="153" t="str">
        <f t="shared" si="1597"/>
        <v/>
      </c>
      <c r="Y3445" s="153" t="str">
        <f t="shared" si="1598"/>
        <v/>
      </c>
      <c r="Z3445" s="153" t="str">
        <f t="shared" si="1599"/>
        <v/>
      </c>
      <c r="AA3445" s="152" t="str">
        <f t="shared" si="1600"/>
        <v/>
      </c>
      <c r="AB3445" s="152" t="str">
        <f t="shared" si="1601"/>
        <v/>
      </c>
      <c r="AC3445" s="154" t="str">
        <f t="shared" si="1612"/>
        <v/>
      </c>
      <c r="AD3445" s="154" t="str">
        <f t="shared" si="1613"/>
        <v/>
      </c>
      <c r="AE3445" s="3" t="str">
        <f t="shared" si="1614"/>
        <v/>
      </c>
      <c r="AF3445" s="3" t="str">
        <f t="shared" si="1615"/>
        <v/>
      </c>
      <c r="AG3445" s="3" t="str">
        <f t="shared" si="1616"/>
        <v/>
      </c>
      <c r="AH3445" s="4" t="str">
        <f t="shared" si="1617"/>
        <v/>
      </c>
      <c r="AI3445" s="75" t="str">
        <f t="shared" si="1618"/>
        <v/>
      </c>
      <c r="AJ3445" s="75" t="str">
        <f t="shared" si="1619"/>
        <v/>
      </c>
    </row>
    <row r="3446" spans="1:36">
      <c r="A3446" s="41" t="str">
        <f t="shared" si="1602"/>
        <v/>
      </c>
      <c r="B3446" s="150" t="str">
        <f>IF(ISNUMBER(A3446),INDEX('MetaTrader Import'!$H$13:$J$5893,TRUNC(((A3446-$A$39+1)-1)/3)+1,MOD((A3446-$A$39+1)-1,3)+1),"")</f>
        <v/>
      </c>
      <c r="C3446" s="43" t="str">
        <f t="shared" si="1603"/>
        <v/>
      </c>
      <c r="D3446" s="43" t="str">
        <f t="shared" ca="1" si="1593"/>
        <v/>
      </c>
      <c r="E3446" s="43" t="str">
        <f t="shared" si="1604"/>
        <v/>
      </c>
      <c r="F3446" s="43" t="str">
        <f t="shared" si="1605"/>
        <v/>
      </c>
      <c r="G3446" s="43" t="str">
        <f>IF(A3446&lt;&gt;"",IF(A3446&lt;Data!$G$11*0.25,$C$13/$G$32,IF(A3446&gt;Data!$G$11*0.25,$C$13,$C$13*10)),"")</f>
        <v/>
      </c>
      <c r="H3446" s="43" t="str">
        <f>IF(A3446&lt;&gt;"",IF(Data!$G$9="constant",$C$13,IF(Data!$G$9="squeeze",G3446,F3446)),"")</f>
        <v/>
      </c>
      <c r="I3446" s="38" t="str">
        <f ca="1">IF(ISNUMBER(A3446),NORMINV(RAND(),0,IF(AND(Data!$G$9="squeeze",A3446&lt;Data!$G$11*0.25),$H$32,1)*$C$30*$C$13)*($C$14*$C$12),"")</f>
        <v/>
      </c>
      <c r="J3446" s="42" t="str">
        <f ca="1">IFERROR(IF(Data!$C$6="Real",B3446,I3446+J3445+($C$14*$C$12)*(NORMINV(RAND(),$C$15,CHOOSE($G$13,$C$13,F3446,G3446)))),"")</f>
        <v/>
      </c>
      <c r="K3446" s="88" t="str">
        <f>IF(ISNUMBER(A3446), IF($G$16="fixed",$G$17,MIN(H3446*Data!$C$7*$C$16*0.5,$C$17*Data!$C$7))*$C$12,"")</f>
        <v/>
      </c>
      <c r="L3446" s="42" t="str">
        <f t="shared" ca="1" si="1620"/>
        <v/>
      </c>
      <c r="M3446" s="44" t="str">
        <f t="shared" ca="1" si="1621"/>
        <v/>
      </c>
      <c r="N3446" s="44" t="str">
        <f t="shared" ca="1" si="1622"/>
        <v/>
      </c>
      <c r="O3446" s="108" t="str">
        <f t="shared" si="1606"/>
        <v/>
      </c>
      <c r="P3446" s="102" t="str">
        <f t="shared" si="1607"/>
        <v/>
      </c>
      <c r="Q3446" s="102" t="str">
        <f t="shared" si="1608"/>
        <v/>
      </c>
      <c r="R3446" s="120" t="str">
        <f t="shared" si="1609"/>
        <v/>
      </c>
      <c r="S3446" s="54" t="str">
        <f t="shared" si="1610"/>
        <v/>
      </c>
      <c r="T3446" s="5" t="str">
        <f t="shared" si="1611"/>
        <v/>
      </c>
      <c r="U3446" s="152" t="str">
        <f t="shared" si="1594"/>
        <v/>
      </c>
      <c r="V3446" s="152" t="str">
        <f t="shared" si="1595"/>
        <v/>
      </c>
      <c r="W3446" s="153" t="str">
        <f t="shared" si="1596"/>
        <v/>
      </c>
      <c r="X3446" s="153" t="str">
        <f t="shared" si="1597"/>
        <v/>
      </c>
      <c r="Y3446" s="153" t="str">
        <f t="shared" si="1598"/>
        <v/>
      </c>
      <c r="Z3446" s="153" t="str">
        <f t="shared" si="1599"/>
        <v/>
      </c>
      <c r="AA3446" s="152" t="str">
        <f t="shared" si="1600"/>
        <v/>
      </c>
      <c r="AB3446" s="152" t="str">
        <f t="shared" si="1601"/>
        <v/>
      </c>
      <c r="AC3446" s="154" t="str">
        <f t="shared" si="1612"/>
        <v/>
      </c>
      <c r="AD3446" s="154" t="str">
        <f t="shared" si="1613"/>
        <v/>
      </c>
      <c r="AE3446" s="3" t="str">
        <f t="shared" si="1614"/>
        <v/>
      </c>
      <c r="AF3446" s="3" t="str">
        <f t="shared" si="1615"/>
        <v/>
      </c>
      <c r="AG3446" s="3" t="str">
        <f t="shared" si="1616"/>
        <v/>
      </c>
      <c r="AH3446" s="4" t="str">
        <f t="shared" si="1617"/>
        <v/>
      </c>
      <c r="AI3446" s="75" t="str">
        <f t="shared" si="1618"/>
        <v/>
      </c>
      <c r="AJ3446" s="75" t="str">
        <f t="shared" si="1619"/>
        <v/>
      </c>
    </row>
    <row r="3447" spans="1:36">
      <c r="A3447" s="41" t="str">
        <f t="shared" si="1602"/>
        <v/>
      </c>
      <c r="B3447" s="150" t="str">
        <f>IF(ISNUMBER(A3447),INDEX('MetaTrader Import'!$H$13:$J$5893,TRUNC(((A3447-$A$39+1)-1)/3)+1,MOD((A3447-$A$39+1)-1,3)+1),"")</f>
        <v/>
      </c>
      <c r="C3447" s="43" t="str">
        <f t="shared" si="1603"/>
        <v/>
      </c>
      <c r="D3447" s="43" t="str">
        <f t="shared" ca="1" si="1593"/>
        <v/>
      </c>
      <c r="E3447" s="43" t="str">
        <f t="shared" si="1604"/>
        <v/>
      </c>
      <c r="F3447" s="43" t="str">
        <f t="shared" si="1605"/>
        <v/>
      </c>
      <c r="G3447" s="43" t="str">
        <f>IF(A3447&lt;&gt;"",IF(A3447&lt;Data!$G$11*0.25,$C$13/$G$32,IF(A3447&gt;Data!$G$11*0.25,$C$13,$C$13*10)),"")</f>
        <v/>
      </c>
      <c r="H3447" s="43" t="str">
        <f>IF(A3447&lt;&gt;"",IF(Data!$G$9="constant",$C$13,IF(Data!$G$9="squeeze",G3447,F3447)),"")</f>
        <v/>
      </c>
      <c r="I3447" s="38" t="str">
        <f ca="1">IF(ISNUMBER(A3447),NORMINV(RAND(),0,IF(AND(Data!$G$9="squeeze",A3447&lt;Data!$G$11*0.25),$H$32,1)*$C$30*$C$13)*($C$14*$C$12),"")</f>
        <v/>
      </c>
      <c r="J3447" s="42" t="str">
        <f ca="1">IFERROR(IF(Data!$C$6="Real",B3447,I3447+J3446+($C$14*$C$12)*(NORMINV(RAND(),$C$15,CHOOSE($G$13,$C$13,F3447,G3447)))),"")</f>
        <v/>
      </c>
      <c r="K3447" s="88" t="str">
        <f>IF(ISNUMBER(A3447), IF($G$16="fixed",$G$17,MIN(H3447*Data!$C$7*$C$16*0.5,$C$17*Data!$C$7))*$C$12,"")</f>
        <v/>
      </c>
      <c r="L3447" s="42" t="str">
        <f t="shared" ca="1" si="1620"/>
        <v/>
      </c>
      <c r="M3447" s="44" t="str">
        <f t="shared" ca="1" si="1621"/>
        <v/>
      </c>
      <c r="N3447" s="44" t="str">
        <f t="shared" ca="1" si="1622"/>
        <v/>
      </c>
      <c r="O3447" s="108" t="str">
        <f t="shared" si="1606"/>
        <v/>
      </c>
      <c r="P3447" s="102" t="str">
        <f t="shared" si="1607"/>
        <v/>
      </c>
      <c r="Q3447" s="102" t="str">
        <f t="shared" si="1608"/>
        <v/>
      </c>
      <c r="R3447" s="120" t="str">
        <f t="shared" si="1609"/>
        <v/>
      </c>
      <c r="S3447" s="54" t="str">
        <f t="shared" si="1610"/>
        <v/>
      </c>
      <c r="T3447" s="5" t="str">
        <f t="shared" si="1611"/>
        <v/>
      </c>
      <c r="U3447" s="152" t="str">
        <f t="shared" si="1594"/>
        <v/>
      </c>
      <c r="V3447" s="152" t="str">
        <f t="shared" si="1595"/>
        <v/>
      </c>
      <c r="W3447" s="153" t="str">
        <f t="shared" si="1596"/>
        <v/>
      </c>
      <c r="X3447" s="153" t="str">
        <f t="shared" si="1597"/>
        <v/>
      </c>
      <c r="Y3447" s="153" t="str">
        <f t="shared" si="1598"/>
        <v/>
      </c>
      <c r="Z3447" s="153" t="str">
        <f t="shared" si="1599"/>
        <v/>
      </c>
      <c r="AA3447" s="152" t="str">
        <f t="shared" si="1600"/>
        <v/>
      </c>
      <c r="AB3447" s="152" t="str">
        <f t="shared" si="1601"/>
        <v/>
      </c>
      <c r="AC3447" s="154" t="str">
        <f t="shared" si="1612"/>
        <v/>
      </c>
      <c r="AD3447" s="154" t="str">
        <f t="shared" si="1613"/>
        <v/>
      </c>
      <c r="AE3447" s="3" t="str">
        <f t="shared" si="1614"/>
        <v/>
      </c>
      <c r="AF3447" s="3" t="str">
        <f t="shared" si="1615"/>
        <v/>
      </c>
      <c r="AG3447" s="3" t="str">
        <f t="shared" si="1616"/>
        <v/>
      </c>
      <c r="AH3447" s="4" t="str">
        <f t="shared" si="1617"/>
        <v/>
      </c>
      <c r="AI3447" s="75" t="str">
        <f t="shared" si="1618"/>
        <v/>
      </c>
      <c r="AJ3447" s="75" t="str">
        <f t="shared" si="1619"/>
        <v/>
      </c>
    </row>
    <row r="3448" spans="1:36">
      <c r="A3448" s="41" t="str">
        <f t="shared" si="1602"/>
        <v/>
      </c>
      <c r="B3448" s="150" t="str">
        <f>IF(ISNUMBER(A3448),INDEX('MetaTrader Import'!$H$13:$J$5893,TRUNC(((A3448-$A$39+1)-1)/3)+1,MOD((A3448-$A$39+1)-1,3)+1),"")</f>
        <v/>
      </c>
      <c r="C3448" s="43" t="str">
        <f t="shared" si="1603"/>
        <v/>
      </c>
      <c r="D3448" s="43" t="str">
        <f t="shared" ca="1" si="1593"/>
        <v/>
      </c>
      <c r="E3448" s="43" t="str">
        <f t="shared" si="1604"/>
        <v/>
      </c>
      <c r="F3448" s="43" t="str">
        <f t="shared" si="1605"/>
        <v/>
      </c>
      <c r="G3448" s="43" t="str">
        <f>IF(A3448&lt;&gt;"",IF(A3448&lt;Data!$G$11*0.25,$C$13/$G$32,IF(A3448&gt;Data!$G$11*0.25,$C$13,$C$13*10)),"")</f>
        <v/>
      </c>
      <c r="H3448" s="43" t="str">
        <f>IF(A3448&lt;&gt;"",IF(Data!$G$9="constant",$C$13,IF(Data!$G$9="squeeze",G3448,F3448)),"")</f>
        <v/>
      </c>
      <c r="I3448" s="38" t="str">
        <f ca="1">IF(ISNUMBER(A3448),NORMINV(RAND(),0,IF(AND(Data!$G$9="squeeze",A3448&lt;Data!$G$11*0.25),$H$32,1)*$C$30*$C$13)*($C$14*$C$12),"")</f>
        <v/>
      </c>
      <c r="J3448" s="42" t="str">
        <f ca="1">IFERROR(IF(Data!$C$6="Real",B3448,I3448+J3447+($C$14*$C$12)*(NORMINV(RAND(),$C$15,CHOOSE($G$13,$C$13,F3448,G3448)))),"")</f>
        <v/>
      </c>
      <c r="K3448" s="88" t="str">
        <f>IF(ISNUMBER(A3448), IF($G$16="fixed",$G$17,MIN(H3448*Data!$C$7*$C$16*0.5,$C$17*Data!$C$7))*$C$12,"")</f>
        <v/>
      </c>
      <c r="L3448" s="42" t="str">
        <f t="shared" ca="1" si="1620"/>
        <v/>
      </c>
      <c r="M3448" s="44" t="str">
        <f t="shared" ca="1" si="1621"/>
        <v/>
      </c>
      <c r="N3448" s="44" t="str">
        <f t="shared" ca="1" si="1622"/>
        <v/>
      </c>
      <c r="O3448" s="108" t="str">
        <f t="shared" si="1606"/>
        <v/>
      </c>
      <c r="P3448" s="102" t="str">
        <f t="shared" si="1607"/>
        <v/>
      </c>
      <c r="Q3448" s="102" t="str">
        <f t="shared" si="1608"/>
        <v/>
      </c>
      <c r="R3448" s="120" t="str">
        <f t="shared" si="1609"/>
        <v/>
      </c>
      <c r="S3448" s="54" t="str">
        <f t="shared" si="1610"/>
        <v/>
      </c>
      <c r="T3448" s="5" t="str">
        <f t="shared" si="1611"/>
        <v/>
      </c>
      <c r="U3448" s="152" t="str">
        <f t="shared" si="1594"/>
        <v/>
      </c>
      <c r="V3448" s="152" t="str">
        <f t="shared" si="1595"/>
        <v/>
      </c>
      <c r="W3448" s="153" t="str">
        <f t="shared" si="1596"/>
        <v/>
      </c>
      <c r="X3448" s="153" t="str">
        <f t="shared" si="1597"/>
        <v/>
      </c>
      <c r="Y3448" s="153" t="str">
        <f t="shared" si="1598"/>
        <v/>
      </c>
      <c r="Z3448" s="153" t="str">
        <f t="shared" si="1599"/>
        <v/>
      </c>
      <c r="AA3448" s="152" t="str">
        <f t="shared" si="1600"/>
        <v/>
      </c>
      <c r="AB3448" s="152" t="str">
        <f t="shared" si="1601"/>
        <v/>
      </c>
      <c r="AC3448" s="154" t="str">
        <f t="shared" si="1612"/>
        <v/>
      </c>
      <c r="AD3448" s="154" t="str">
        <f t="shared" si="1613"/>
        <v/>
      </c>
      <c r="AE3448" s="3" t="str">
        <f t="shared" si="1614"/>
        <v/>
      </c>
      <c r="AF3448" s="3" t="str">
        <f t="shared" si="1615"/>
        <v/>
      </c>
      <c r="AG3448" s="3" t="str">
        <f t="shared" si="1616"/>
        <v/>
      </c>
      <c r="AH3448" s="4" t="str">
        <f t="shared" si="1617"/>
        <v/>
      </c>
      <c r="AI3448" s="75" t="str">
        <f t="shared" si="1618"/>
        <v/>
      </c>
      <c r="AJ3448" s="75" t="str">
        <f t="shared" si="1619"/>
        <v/>
      </c>
    </row>
    <row r="3449" spans="1:36">
      <c r="A3449" s="41" t="str">
        <f t="shared" si="1602"/>
        <v/>
      </c>
      <c r="B3449" s="150" t="str">
        <f>IF(ISNUMBER(A3449),INDEX('MetaTrader Import'!$H$13:$J$5893,TRUNC(((A3449-$A$39+1)-1)/3)+1,MOD((A3449-$A$39+1)-1,3)+1),"")</f>
        <v/>
      </c>
      <c r="C3449" s="43" t="str">
        <f t="shared" si="1603"/>
        <v/>
      </c>
      <c r="D3449" s="43" t="str">
        <f t="shared" ca="1" si="1593"/>
        <v/>
      </c>
      <c r="E3449" s="43" t="str">
        <f t="shared" si="1604"/>
        <v/>
      </c>
      <c r="F3449" s="43" t="str">
        <f t="shared" si="1605"/>
        <v/>
      </c>
      <c r="G3449" s="43" t="str">
        <f>IF(A3449&lt;&gt;"",IF(A3449&lt;Data!$G$11*0.25,$C$13/$G$32,IF(A3449&gt;Data!$G$11*0.25,$C$13,$C$13*10)),"")</f>
        <v/>
      </c>
      <c r="H3449" s="43" t="str">
        <f>IF(A3449&lt;&gt;"",IF(Data!$G$9="constant",$C$13,IF(Data!$G$9="squeeze",G3449,F3449)),"")</f>
        <v/>
      </c>
      <c r="I3449" s="38" t="str">
        <f ca="1">IF(ISNUMBER(A3449),NORMINV(RAND(),0,IF(AND(Data!$G$9="squeeze",A3449&lt;Data!$G$11*0.25),$H$32,1)*$C$30*$C$13)*($C$14*$C$12),"")</f>
        <v/>
      </c>
      <c r="J3449" s="42" t="str">
        <f ca="1">IFERROR(IF(Data!$C$6="Real",B3449,I3449+J3448+($C$14*$C$12)*(NORMINV(RAND(),$C$15,CHOOSE($G$13,$C$13,F3449,G3449)))),"")</f>
        <v/>
      </c>
      <c r="K3449" s="88" t="str">
        <f>IF(ISNUMBER(A3449), IF($G$16="fixed",$G$17,MIN(H3449*Data!$C$7*$C$16*0.5,$C$17*Data!$C$7))*$C$12,"")</f>
        <v/>
      </c>
      <c r="L3449" s="42" t="str">
        <f t="shared" ca="1" si="1620"/>
        <v/>
      </c>
      <c r="M3449" s="44" t="str">
        <f t="shared" ca="1" si="1621"/>
        <v/>
      </c>
      <c r="N3449" s="44" t="str">
        <f t="shared" ca="1" si="1622"/>
        <v/>
      </c>
      <c r="O3449" s="108" t="str">
        <f t="shared" si="1606"/>
        <v/>
      </c>
      <c r="P3449" s="102" t="str">
        <f t="shared" si="1607"/>
        <v/>
      </c>
      <c r="Q3449" s="102" t="str">
        <f t="shared" si="1608"/>
        <v/>
      </c>
      <c r="R3449" s="120" t="str">
        <f t="shared" si="1609"/>
        <v/>
      </c>
      <c r="S3449" s="54" t="str">
        <f t="shared" si="1610"/>
        <v/>
      </c>
      <c r="T3449" s="5" t="str">
        <f t="shared" si="1611"/>
        <v/>
      </c>
      <c r="U3449" s="152" t="str">
        <f t="shared" si="1594"/>
        <v/>
      </c>
      <c r="V3449" s="152" t="str">
        <f t="shared" si="1595"/>
        <v/>
      </c>
      <c r="W3449" s="153" t="str">
        <f t="shared" si="1596"/>
        <v/>
      </c>
      <c r="X3449" s="153" t="str">
        <f t="shared" si="1597"/>
        <v/>
      </c>
      <c r="Y3449" s="153" t="str">
        <f t="shared" si="1598"/>
        <v/>
      </c>
      <c r="Z3449" s="153" t="str">
        <f t="shared" si="1599"/>
        <v/>
      </c>
      <c r="AA3449" s="152" t="str">
        <f t="shared" si="1600"/>
        <v/>
      </c>
      <c r="AB3449" s="152" t="str">
        <f t="shared" si="1601"/>
        <v/>
      </c>
      <c r="AC3449" s="154" t="str">
        <f t="shared" si="1612"/>
        <v/>
      </c>
      <c r="AD3449" s="154" t="str">
        <f t="shared" si="1613"/>
        <v/>
      </c>
      <c r="AE3449" s="3" t="str">
        <f t="shared" si="1614"/>
        <v/>
      </c>
      <c r="AF3449" s="3" t="str">
        <f t="shared" si="1615"/>
        <v/>
      </c>
      <c r="AG3449" s="3" t="str">
        <f t="shared" si="1616"/>
        <v/>
      </c>
      <c r="AH3449" s="4" t="str">
        <f t="shared" si="1617"/>
        <v/>
      </c>
      <c r="AI3449" s="75" t="str">
        <f t="shared" si="1618"/>
        <v/>
      </c>
      <c r="AJ3449" s="75" t="str">
        <f t="shared" si="1619"/>
        <v/>
      </c>
    </row>
    <row r="3450" spans="1:36">
      <c r="A3450" s="41" t="str">
        <f t="shared" si="1602"/>
        <v/>
      </c>
      <c r="B3450" s="150" t="str">
        <f>IF(ISNUMBER(A3450),INDEX('MetaTrader Import'!$H$13:$J$5893,TRUNC(((A3450-$A$39+1)-1)/3)+1,MOD((A3450-$A$39+1)-1,3)+1),"")</f>
        <v/>
      </c>
      <c r="C3450" s="43" t="str">
        <f t="shared" si="1603"/>
        <v/>
      </c>
      <c r="D3450" s="43" t="str">
        <f t="shared" ca="1" si="1593"/>
        <v/>
      </c>
      <c r="E3450" s="43" t="str">
        <f t="shared" si="1604"/>
        <v/>
      </c>
      <c r="F3450" s="43" t="str">
        <f t="shared" si="1605"/>
        <v/>
      </c>
      <c r="G3450" s="43" t="str">
        <f>IF(A3450&lt;&gt;"",IF(A3450&lt;Data!$G$11*0.25,$C$13/$G$32,IF(A3450&gt;Data!$G$11*0.25,$C$13,$C$13*10)),"")</f>
        <v/>
      </c>
      <c r="H3450" s="43" t="str">
        <f>IF(A3450&lt;&gt;"",IF(Data!$G$9="constant",$C$13,IF(Data!$G$9="squeeze",G3450,F3450)),"")</f>
        <v/>
      </c>
      <c r="I3450" s="38" t="str">
        <f ca="1">IF(ISNUMBER(A3450),NORMINV(RAND(),0,IF(AND(Data!$G$9="squeeze",A3450&lt;Data!$G$11*0.25),$H$32,1)*$C$30*$C$13)*($C$14*$C$12),"")</f>
        <v/>
      </c>
      <c r="J3450" s="42" t="str">
        <f ca="1">IFERROR(IF(Data!$C$6="Real",B3450,I3450+J3449+($C$14*$C$12)*(NORMINV(RAND(),$C$15,CHOOSE($G$13,$C$13,F3450,G3450)))),"")</f>
        <v/>
      </c>
      <c r="K3450" s="88" t="str">
        <f>IF(ISNUMBER(A3450), IF($G$16="fixed",$G$17,MIN(H3450*Data!$C$7*$C$16*0.5,$C$17*Data!$C$7))*$C$12,"")</f>
        <v/>
      </c>
      <c r="L3450" s="42" t="str">
        <f t="shared" ca="1" si="1620"/>
        <v/>
      </c>
      <c r="M3450" s="44" t="str">
        <f t="shared" ca="1" si="1621"/>
        <v/>
      </c>
      <c r="N3450" s="44" t="str">
        <f t="shared" ca="1" si="1622"/>
        <v/>
      </c>
      <c r="O3450" s="108" t="str">
        <f t="shared" si="1606"/>
        <v/>
      </c>
      <c r="P3450" s="102" t="str">
        <f t="shared" si="1607"/>
        <v/>
      </c>
      <c r="Q3450" s="102" t="str">
        <f t="shared" si="1608"/>
        <v/>
      </c>
      <c r="R3450" s="120" t="str">
        <f t="shared" si="1609"/>
        <v/>
      </c>
      <c r="S3450" s="54" t="str">
        <f t="shared" si="1610"/>
        <v/>
      </c>
      <c r="T3450" s="5" t="str">
        <f t="shared" si="1611"/>
        <v/>
      </c>
      <c r="U3450" s="152" t="str">
        <f t="shared" si="1594"/>
        <v/>
      </c>
      <c r="V3450" s="152" t="str">
        <f t="shared" si="1595"/>
        <v/>
      </c>
      <c r="W3450" s="153" t="str">
        <f t="shared" si="1596"/>
        <v/>
      </c>
      <c r="X3450" s="153" t="str">
        <f t="shared" si="1597"/>
        <v/>
      </c>
      <c r="Y3450" s="153" t="str">
        <f t="shared" si="1598"/>
        <v/>
      </c>
      <c r="Z3450" s="153" t="str">
        <f t="shared" si="1599"/>
        <v/>
      </c>
      <c r="AA3450" s="152" t="str">
        <f t="shared" si="1600"/>
        <v/>
      </c>
      <c r="AB3450" s="152" t="str">
        <f t="shared" si="1601"/>
        <v/>
      </c>
      <c r="AC3450" s="154" t="str">
        <f t="shared" si="1612"/>
        <v/>
      </c>
      <c r="AD3450" s="154" t="str">
        <f t="shared" si="1613"/>
        <v/>
      </c>
      <c r="AE3450" s="3" t="str">
        <f t="shared" si="1614"/>
        <v/>
      </c>
      <c r="AF3450" s="3" t="str">
        <f t="shared" si="1615"/>
        <v/>
      </c>
      <c r="AG3450" s="3" t="str">
        <f t="shared" si="1616"/>
        <v/>
      </c>
      <c r="AH3450" s="4" t="str">
        <f t="shared" si="1617"/>
        <v/>
      </c>
      <c r="AI3450" s="75" t="str">
        <f t="shared" si="1618"/>
        <v/>
      </c>
      <c r="AJ3450" s="75" t="str">
        <f t="shared" si="1619"/>
        <v/>
      </c>
    </row>
    <row r="3451" spans="1:36">
      <c r="A3451" s="41" t="str">
        <f t="shared" si="1602"/>
        <v/>
      </c>
      <c r="B3451" s="150" t="str">
        <f>IF(ISNUMBER(A3451),INDEX('MetaTrader Import'!$H$13:$J$5893,TRUNC(((A3451-$A$39+1)-1)/3)+1,MOD((A3451-$A$39+1)-1,3)+1),"")</f>
        <v/>
      </c>
      <c r="C3451" s="43" t="str">
        <f t="shared" si="1603"/>
        <v/>
      </c>
      <c r="D3451" s="43" t="str">
        <f t="shared" ca="1" si="1593"/>
        <v/>
      </c>
      <c r="E3451" s="43" t="str">
        <f t="shared" si="1604"/>
        <v/>
      </c>
      <c r="F3451" s="43" t="str">
        <f t="shared" si="1605"/>
        <v/>
      </c>
      <c r="G3451" s="43" t="str">
        <f>IF(A3451&lt;&gt;"",IF(A3451&lt;Data!$G$11*0.25,$C$13/$G$32,IF(A3451&gt;Data!$G$11*0.25,$C$13,$C$13*10)),"")</f>
        <v/>
      </c>
      <c r="H3451" s="43" t="str">
        <f>IF(A3451&lt;&gt;"",IF(Data!$G$9="constant",$C$13,IF(Data!$G$9="squeeze",G3451,F3451)),"")</f>
        <v/>
      </c>
      <c r="I3451" s="38" t="str">
        <f ca="1">IF(ISNUMBER(A3451),NORMINV(RAND(),0,IF(AND(Data!$G$9="squeeze",A3451&lt;Data!$G$11*0.25),$H$32,1)*$C$30*$C$13)*($C$14*$C$12),"")</f>
        <v/>
      </c>
      <c r="J3451" s="42" t="str">
        <f ca="1">IFERROR(IF(Data!$C$6="Real",B3451,I3451+J3450+($C$14*$C$12)*(NORMINV(RAND(),$C$15,CHOOSE($G$13,$C$13,F3451,G3451)))),"")</f>
        <v/>
      </c>
      <c r="K3451" s="88" t="str">
        <f>IF(ISNUMBER(A3451), IF($G$16="fixed",$G$17,MIN(H3451*Data!$C$7*$C$16*0.5,$C$17*Data!$C$7))*$C$12,"")</f>
        <v/>
      </c>
      <c r="L3451" s="42" t="str">
        <f t="shared" ca="1" si="1620"/>
        <v/>
      </c>
      <c r="M3451" s="44" t="str">
        <f t="shared" ca="1" si="1621"/>
        <v/>
      </c>
      <c r="N3451" s="44" t="str">
        <f t="shared" ca="1" si="1622"/>
        <v/>
      </c>
      <c r="O3451" s="108" t="str">
        <f t="shared" si="1606"/>
        <v/>
      </c>
      <c r="P3451" s="102" t="str">
        <f t="shared" si="1607"/>
        <v/>
      </c>
      <c r="Q3451" s="102" t="str">
        <f t="shared" si="1608"/>
        <v/>
      </c>
      <c r="R3451" s="120" t="str">
        <f t="shared" si="1609"/>
        <v/>
      </c>
      <c r="S3451" s="54" t="str">
        <f t="shared" si="1610"/>
        <v/>
      </c>
      <c r="T3451" s="5" t="str">
        <f t="shared" si="1611"/>
        <v/>
      </c>
      <c r="U3451" s="152" t="str">
        <f t="shared" si="1594"/>
        <v/>
      </c>
      <c r="V3451" s="152" t="str">
        <f t="shared" si="1595"/>
        <v/>
      </c>
      <c r="W3451" s="153" t="str">
        <f t="shared" si="1596"/>
        <v/>
      </c>
      <c r="X3451" s="153" t="str">
        <f t="shared" si="1597"/>
        <v/>
      </c>
      <c r="Y3451" s="153" t="str">
        <f t="shared" si="1598"/>
        <v/>
      </c>
      <c r="Z3451" s="153" t="str">
        <f t="shared" si="1599"/>
        <v/>
      </c>
      <c r="AA3451" s="152" t="str">
        <f t="shared" si="1600"/>
        <v/>
      </c>
      <c r="AB3451" s="152" t="str">
        <f t="shared" si="1601"/>
        <v/>
      </c>
      <c r="AC3451" s="154" t="str">
        <f t="shared" si="1612"/>
        <v/>
      </c>
      <c r="AD3451" s="154" t="str">
        <f t="shared" si="1613"/>
        <v/>
      </c>
      <c r="AE3451" s="3" t="str">
        <f t="shared" si="1614"/>
        <v/>
      </c>
      <c r="AF3451" s="3" t="str">
        <f t="shared" si="1615"/>
        <v/>
      </c>
      <c r="AG3451" s="3" t="str">
        <f t="shared" si="1616"/>
        <v/>
      </c>
      <c r="AH3451" s="4" t="str">
        <f t="shared" si="1617"/>
        <v/>
      </c>
      <c r="AI3451" s="75" t="str">
        <f t="shared" si="1618"/>
        <v/>
      </c>
      <c r="AJ3451" s="75" t="str">
        <f t="shared" si="1619"/>
        <v/>
      </c>
    </row>
    <row r="3452" spans="1:36">
      <c r="A3452" s="41" t="str">
        <f t="shared" si="1602"/>
        <v/>
      </c>
      <c r="B3452" s="150" t="str">
        <f>IF(ISNUMBER(A3452),INDEX('MetaTrader Import'!$H$13:$J$5893,TRUNC(((A3452-$A$39+1)-1)/3)+1,MOD((A3452-$A$39+1)-1,3)+1),"")</f>
        <v/>
      </c>
      <c r="C3452" s="43" t="str">
        <f t="shared" si="1603"/>
        <v/>
      </c>
      <c r="D3452" s="43" t="str">
        <f t="shared" ca="1" si="1593"/>
        <v/>
      </c>
      <c r="E3452" s="43" t="str">
        <f t="shared" si="1604"/>
        <v/>
      </c>
      <c r="F3452" s="43" t="str">
        <f t="shared" si="1605"/>
        <v/>
      </c>
      <c r="G3452" s="43" t="str">
        <f>IF(A3452&lt;&gt;"",IF(A3452&lt;Data!$G$11*0.25,$C$13/$G$32,IF(A3452&gt;Data!$G$11*0.25,$C$13,$C$13*10)),"")</f>
        <v/>
      </c>
      <c r="H3452" s="43" t="str">
        <f>IF(A3452&lt;&gt;"",IF(Data!$G$9="constant",$C$13,IF(Data!$G$9="squeeze",G3452,F3452)),"")</f>
        <v/>
      </c>
      <c r="I3452" s="38" t="str">
        <f ca="1">IF(ISNUMBER(A3452),NORMINV(RAND(),0,IF(AND(Data!$G$9="squeeze",A3452&lt;Data!$G$11*0.25),$H$32,1)*$C$30*$C$13)*($C$14*$C$12),"")</f>
        <v/>
      </c>
      <c r="J3452" s="42" t="str">
        <f ca="1">IFERROR(IF(Data!$C$6="Real",B3452,I3452+J3451+($C$14*$C$12)*(NORMINV(RAND(),$C$15,CHOOSE($G$13,$C$13,F3452,G3452)))),"")</f>
        <v/>
      </c>
      <c r="K3452" s="88" t="str">
        <f>IF(ISNUMBER(A3452), IF($G$16="fixed",$G$17,MIN(H3452*Data!$C$7*$C$16*0.5,$C$17*Data!$C$7))*$C$12,"")</f>
        <v/>
      </c>
      <c r="L3452" s="42" t="str">
        <f t="shared" ca="1" si="1620"/>
        <v/>
      </c>
      <c r="M3452" s="44" t="str">
        <f t="shared" ca="1" si="1621"/>
        <v/>
      </c>
      <c r="N3452" s="44" t="str">
        <f t="shared" ca="1" si="1622"/>
        <v/>
      </c>
      <c r="O3452" s="108" t="str">
        <f t="shared" si="1606"/>
        <v/>
      </c>
      <c r="P3452" s="102" t="str">
        <f t="shared" si="1607"/>
        <v/>
      </c>
      <c r="Q3452" s="102" t="str">
        <f t="shared" si="1608"/>
        <v/>
      </c>
      <c r="R3452" s="120" t="str">
        <f t="shared" si="1609"/>
        <v/>
      </c>
      <c r="S3452" s="54" t="str">
        <f t="shared" si="1610"/>
        <v/>
      </c>
      <c r="T3452" s="5" t="str">
        <f t="shared" si="1611"/>
        <v/>
      </c>
      <c r="U3452" s="152" t="str">
        <f t="shared" si="1594"/>
        <v/>
      </c>
      <c r="V3452" s="152" t="str">
        <f t="shared" si="1595"/>
        <v/>
      </c>
      <c r="W3452" s="153" t="str">
        <f t="shared" si="1596"/>
        <v/>
      </c>
      <c r="X3452" s="153" t="str">
        <f t="shared" si="1597"/>
        <v/>
      </c>
      <c r="Y3452" s="153" t="str">
        <f t="shared" si="1598"/>
        <v/>
      </c>
      <c r="Z3452" s="153" t="str">
        <f t="shared" si="1599"/>
        <v/>
      </c>
      <c r="AA3452" s="152" t="str">
        <f t="shared" si="1600"/>
        <v/>
      </c>
      <c r="AB3452" s="152" t="str">
        <f t="shared" si="1601"/>
        <v/>
      </c>
      <c r="AC3452" s="154" t="str">
        <f t="shared" si="1612"/>
        <v/>
      </c>
      <c r="AD3452" s="154" t="str">
        <f t="shared" si="1613"/>
        <v/>
      </c>
      <c r="AE3452" s="3" t="str">
        <f t="shared" si="1614"/>
        <v/>
      </c>
      <c r="AF3452" s="3" t="str">
        <f t="shared" si="1615"/>
        <v/>
      </c>
      <c r="AG3452" s="3" t="str">
        <f t="shared" si="1616"/>
        <v/>
      </c>
      <c r="AH3452" s="4" t="str">
        <f t="shared" si="1617"/>
        <v/>
      </c>
      <c r="AI3452" s="75" t="str">
        <f t="shared" si="1618"/>
        <v/>
      </c>
      <c r="AJ3452" s="75" t="str">
        <f t="shared" si="1619"/>
        <v/>
      </c>
    </row>
    <row r="3453" spans="1:36">
      <c r="A3453" s="41" t="str">
        <f t="shared" si="1602"/>
        <v/>
      </c>
      <c r="B3453" s="150" t="str">
        <f>IF(ISNUMBER(A3453),INDEX('MetaTrader Import'!$H$13:$J$5893,TRUNC(((A3453-$A$39+1)-1)/3)+1,MOD((A3453-$A$39+1)-1,3)+1),"")</f>
        <v/>
      </c>
      <c r="C3453" s="43" t="str">
        <f t="shared" si="1603"/>
        <v/>
      </c>
      <c r="D3453" s="43" t="str">
        <f t="shared" ca="1" si="1593"/>
        <v/>
      </c>
      <c r="E3453" s="43" t="str">
        <f t="shared" si="1604"/>
        <v/>
      </c>
      <c r="F3453" s="43" t="str">
        <f t="shared" si="1605"/>
        <v/>
      </c>
      <c r="G3453" s="43" t="str">
        <f>IF(A3453&lt;&gt;"",IF(A3453&lt;Data!$G$11*0.25,$C$13/$G$32,IF(A3453&gt;Data!$G$11*0.25,$C$13,$C$13*10)),"")</f>
        <v/>
      </c>
      <c r="H3453" s="43" t="str">
        <f>IF(A3453&lt;&gt;"",IF(Data!$G$9="constant",$C$13,IF(Data!$G$9="squeeze",G3453,F3453)),"")</f>
        <v/>
      </c>
      <c r="I3453" s="38" t="str">
        <f ca="1">IF(ISNUMBER(A3453),NORMINV(RAND(),0,IF(AND(Data!$G$9="squeeze",A3453&lt;Data!$G$11*0.25),$H$32,1)*$C$30*$C$13)*($C$14*$C$12),"")</f>
        <v/>
      </c>
      <c r="J3453" s="42" t="str">
        <f ca="1">IFERROR(IF(Data!$C$6="Real",B3453,I3453+J3452+($C$14*$C$12)*(NORMINV(RAND(),$C$15,CHOOSE($G$13,$C$13,F3453,G3453)))),"")</f>
        <v/>
      </c>
      <c r="K3453" s="88" t="str">
        <f>IF(ISNUMBER(A3453), IF($G$16="fixed",$G$17,MIN(H3453*Data!$C$7*$C$16*0.5,$C$17*Data!$C$7))*$C$12,"")</f>
        <v/>
      </c>
      <c r="L3453" s="42" t="str">
        <f t="shared" ca="1" si="1620"/>
        <v/>
      </c>
      <c r="M3453" s="44" t="str">
        <f t="shared" ca="1" si="1621"/>
        <v/>
      </c>
      <c r="N3453" s="44" t="str">
        <f t="shared" ca="1" si="1622"/>
        <v/>
      </c>
      <c r="O3453" s="108" t="str">
        <f t="shared" si="1606"/>
        <v/>
      </c>
      <c r="P3453" s="102" t="str">
        <f t="shared" si="1607"/>
        <v/>
      </c>
      <c r="Q3453" s="102" t="str">
        <f t="shared" si="1608"/>
        <v/>
      </c>
      <c r="R3453" s="120" t="str">
        <f t="shared" si="1609"/>
        <v/>
      </c>
      <c r="S3453" s="54" t="str">
        <f t="shared" si="1610"/>
        <v/>
      </c>
      <c r="T3453" s="5" t="str">
        <f t="shared" si="1611"/>
        <v/>
      </c>
      <c r="U3453" s="152" t="str">
        <f t="shared" si="1594"/>
        <v/>
      </c>
      <c r="V3453" s="152" t="str">
        <f t="shared" si="1595"/>
        <v/>
      </c>
      <c r="W3453" s="153" t="str">
        <f t="shared" si="1596"/>
        <v/>
      </c>
      <c r="X3453" s="153" t="str">
        <f t="shared" si="1597"/>
        <v/>
      </c>
      <c r="Y3453" s="153" t="str">
        <f t="shared" si="1598"/>
        <v/>
      </c>
      <c r="Z3453" s="153" t="str">
        <f t="shared" si="1599"/>
        <v/>
      </c>
      <c r="AA3453" s="152" t="str">
        <f t="shared" si="1600"/>
        <v/>
      </c>
      <c r="AB3453" s="152" t="str">
        <f t="shared" si="1601"/>
        <v/>
      </c>
      <c r="AC3453" s="154" t="str">
        <f t="shared" si="1612"/>
        <v/>
      </c>
      <c r="AD3453" s="154" t="str">
        <f t="shared" si="1613"/>
        <v/>
      </c>
      <c r="AE3453" s="3" t="str">
        <f t="shared" si="1614"/>
        <v/>
      </c>
      <c r="AF3453" s="3" t="str">
        <f t="shared" si="1615"/>
        <v/>
      </c>
      <c r="AG3453" s="3" t="str">
        <f t="shared" si="1616"/>
        <v/>
      </c>
      <c r="AH3453" s="4" t="str">
        <f t="shared" si="1617"/>
        <v/>
      </c>
      <c r="AI3453" s="75" t="str">
        <f t="shared" si="1618"/>
        <v/>
      </c>
      <c r="AJ3453" s="75" t="str">
        <f t="shared" si="1619"/>
        <v/>
      </c>
    </row>
    <row r="3454" spans="1:36">
      <c r="A3454" s="41" t="str">
        <f t="shared" si="1602"/>
        <v/>
      </c>
      <c r="B3454" s="150" t="str">
        <f>IF(ISNUMBER(A3454),INDEX('MetaTrader Import'!$H$13:$J$5893,TRUNC(((A3454-$A$39+1)-1)/3)+1,MOD((A3454-$A$39+1)-1,3)+1),"")</f>
        <v/>
      </c>
      <c r="C3454" s="43" t="str">
        <f t="shared" si="1603"/>
        <v/>
      </c>
      <c r="D3454" s="43" t="str">
        <f t="shared" ca="1" si="1593"/>
        <v/>
      </c>
      <c r="E3454" s="43" t="str">
        <f t="shared" si="1604"/>
        <v/>
      </c>
      <c r="F3454" s="43" t="str">
        <f t="shared" si="1605"/>
        <v/>
      </c>
      <c r="G3454" s="43" t="str">
        <f>IF(A3454&lt;&gt;"",IF(A3454&lt;Data!$G$11*0.25,$C$13/$G$32,IF(A3454&gt;Data!$G$11*0.25,$C$13,$C$13*10)),"")</f>
        <v/>
      </c>
      <c r="H3454" s="43" t="str">
        <f>IF(A3454&lt;&gt;"",IF(Data!$G$9="constant",$C$13,IF(Data!$G$9="squeeze",G3454,F3454)),"")</f>
        <v/>
      </c>
      <c r="I3454" s="38" t="str">
        <f ca="1">IF(ISNUMBER(A3454),NORMINV(RAND(),0,IF(AND(Data!$G$9="squeeze",A3454&lt;Data!$G$11*0.25),$H$32,1)*$C$30*$C$13)*($C$14*$C$12),"")</f>
        <v/>
      </c>
      <c r="J3454" s="42" t="str">
        <f ca="1">IFERROR(IF(Data!$C$6="Real",B3454,I3454+J3453+($C$14*$C$12)*(NORMINV(RAND(),$C$15,CHOOSE($G$13,$C$13,F3454,G3454)))),"")</f>
        <v/>
      </c>
      <c r="K3454" s="88" t="str">
        <f>IF(ISNUMBER(A3454), IF($G$16="fixed",$G$17,MIN(H3454*Data!$C$7*$C$16*0.5,$C$17*Data!$C$7))*$C$12,"")</f>
        <v/>
      </c>
      <c r="L3454" s="42" t="str">
        <f t="shared" ca="1" si="1620"/>
        <v/>
      </c>
      <c r="M3454" s="44" t="str">
        <f t="shared" ca="1" si="1621"/>
        <v/>
      </c>
      <c r="N3454" s="44" t="str">
        <f t="shared" ca="1" si="1622"/>
        <v/>
      </c>
      <c r="O3454" s="108" t="str">
        <f t="shared" si="1606"/>
        <v/>
      </c>
      <c r="P3454" s="102" t="str">
        <f t="shared" si="1607"/>
        <v/>
      </c>
      <c r="Q3454" s="102" t="str">
        <f t="shared" si="1608"/>
        <v/>
      </c>
      <c r="R3454" s="120" t="str">
        <f t="shared" si="1609"/>
        <v/>
      </c>
      <c r="S3454" s="54" t="str">
        <f t="shared" si="1610"/>
        <v/>
      </c>
      <c r="T3454" s="5" t="str">
        <f t="shared" si="1611"/>
        <v/>
      </c>
      <c r="U3454" s="152" t="str">
        <f t="shared" si="1594"/>
        <v/>
      </c>
      <c r="V3454" s="152" t="str">
        <f t="shared" si="1595"/>
        <v/>
      </c>
      <c r="W3454" s="153" t="str">
        <f t="shared" si="1596"/>
        <v/>
      </c>
      <c r="X3454" s="153" t="str">
        <f t="shared" si="1597"/>
        <v/>
      </c>
      <c r="Y3454" s="153" t="str">
        <f t="shared" si="1598"/>
        <v/>
      </c>
      <c r="Z3454" s="153" t="str">
        <f t="shared" si="1599"/>
        <v/>
      </c>
      <c r="AA3454" s="152" t="str">
        <f t="shared" si="1600"/>
        <v/>
      </c>
      <c r="AB3454" s="152" t="str">
        <f t="shared" si="1601"/>
        <v/>
      </c>
      <c r="AC3454" s="154" t="str">
        <f t="shared" si="1612"/>
        <v/>
      </c>
      <c r="AD3454" s="154" t="str">
        <f t="shared" si="1613"/>
        <v/>
      </c>
      <c r="AE3454" s="3" t="str">
        <f t="shared" si="1614"/>
        <v/>
      </c>
      <c r="AF3454" s="3" t="str">
        <f t="shared" si="1615"/>
        <v/>
      </c>
      <c r="AG3454" s="3" t="str">
        <f t="shared" si="1616"/>
        <v/>
      </c>
      <c r="AH3454" s="4" t="str">
        <f t="shared" si="1617"/>
        <v/>
      </c>
      <c r="AI3454" s="75" t="str">
        <f t="shared" si="1618"/>
        <v/>
      </c>
      <c r="AJ3454" s="75" t="str">
        <f t="shared" si="1619"/>
        <v/>
      </c>
    </row>
    <row r="3455" spans="1:36">
      <c r="A3455" s="41" t="str">
        <f t="shared" si="1602"/>
        <v/>
      </c>
      <c r="B3455" s="150" t="str">
        <f>IF(ISNUMBER(A3455),INDEX('MetaTrader Import'!$H$13:$J$5893,TRUNC(((A3455-$A$39+1)-1)/3)+1,MOD((A3455-$A$39+1)-1,3)+1),"")</f>
        <v/>
      </c>
      <c r="C3455" s="43" t="str">
        <f t="shared" si="1603"/>
        <v/>
      </c>
      <c r="D3455" s="43" t="str">
        <f t="shared" ca="1" si="1593"/>
        <v/>
      </c>
      <c r="E3455" s="43" t="str">
        <f t="shared" si="1604"/>
        <v/>
      </c>
      <c r="F3455" s="43" t="str">
        <f t="shared" si="1605"/>
        <v/>
      </c>
      <c r="G3455" s="43" t="str">
        <f>IF(A3455&lt;&gt;"",IF(A3455&lt;Data!$G$11*0.25,$C$13/$G$32,IF(A3455&gt;Data!$G$11*0.25,$C$13,$C$13*10)),"")</f>
        <v/>
      </c>
      <c r="H3455" s="43" t="str">
        <f>IF(A3455&lt;&gt;"",IF(Data!$G$9="constant",$C$13,IF(Data!$G$9="squeeze",G3455,F3455)),"")</f>
        <v/>
      </c>
      <c r="I3455" s="38" t="str">
        <f ca="1">IF(ISNUMBER(A3455),NORMINV(RAND(),0,IF(AND(Data!$G$9="squeeze",A3455&lt;Data!$G$11*0.25),$H$32,1)*$C$30*$C$13)*($C$14*$C$12),"")</f>
        <v/>
      </c>
      <c r="J3455" s="42" t="str">
        <f ca="1">IFERROR(IF(Data!$C$6="Real",B3455,I3455+J3454+($C$14*$C$12)*(NORMINV(RAND(),$C$15,CHOOSE($G$13,$C$13,F3455,G3455)))),"")</f>
        <v/>
      </c>
      <c r="K3455" s="88" t="str">
        <f>IF(ISNUMBER(A3455), IF($G$16="fixed",$G$17,MIN(H3455*Data!$C$7*$C$16*0.5,$C$17*Data!$C$7))*$C$12,"")</f>
        <v/>
      </c>
      <c r="L3455" s="42" t="str">
        <f t="shared" ca="1" si="1620"/>
        <v/>
      </c>
      <c r="M3455" s="44" t="str">
        <f t="shared" ca="1" si="1621"/>
        <v/>
      </c>
      <c r="N3455" s="44" t="str">
        <f t="shared" ca="1" si="1622"/>
        <v/>
      </c>
      <c r="O3455" s="108" t="str">
        <f t="shared" si="1606"/>
        <v/>
      </c>
      <c r="P3455" s="102" t="str">
        <f t="shared" si="1607"/>
        <v/>
      </c>
      <c r="Q3455" s="102" t="str">
        <f t="shared" si="1608"/>
        <v/>
      </c>
      <c r="R3455" s="120" t="str">
        <f t="shared" si="1609"/>
        <v/>
      </c>
      <c r="S3455" s="54" t="str">
        <f t="shared" si="1610"/>
        <v/>
      </c>
      <c r="T3455" s="5" t="str">
        <f t="shared" si="1611"/>
        <v/>
      </c>
      <c r="U3455" s="152" t="str">
        <f t="shared" si="1594"/>
        <v/>
      </c>
      <c r="V3455" s="152" t="str">
        <f t="shared" si="1595"/>
        <v/>
      </c>
      <c r="W3455" s="153" t="str">
        <f t="shared" si="1596"/>
        <v/>
      </c>
      <c r="X3455" s="153" t="str">
        <f t="shared" si="1597"/>
        <v/>
      </c>
      <c r="Y3455" s="153" t="str">
        <f t="shared" si="1598"/>
        <v/>
      </c>
      <c r="Z3455" s="153" t="str">
        <f t="shared" si="1599"/>
        <v/>
      </c>
      <c r="AA3455" s="152" t="str">
        <f t="shared" si="1600"/>
        <v/>
      </c>
      <c r="AB3455" s="152" t="str">
        <f t="shared" si="1601"/>
        <v/>
      </c>
      <c r="AC3455" s="154" t="str">
        <f t="shared" si="1612"/>
        <v/>
      </c>
      <c r="AD3455" s="154" t="str">
        <f t="shared" si="1613"/>
        <v/>
      </c>
      <c r="AE3455" s="3" t="str">
        <f t="shared" si="1614"/>
        <v/>
      </c>
      <c r="AF3455" s="3" t="str">
        <f t="shared" si="1615"/>
        <v/>
      </c>
      <c r="AG3455" s="3" t="str">
        <f t="shared" si="1616"/>
        <v/>
      </c>
      <c r="AH3455" s="4" t="str">
        <f t="shared" si="1617"/>
        <v/>
      </c>
      <c r="AI3455" s="75" t="str">
        <f t="shared" si="1618"/>
        <v/>
      </c>
      <c r="AJ3455" s="75" t="str">
        <f t="shared" si="1619"/>
        <v/>
      </c>
    </row>
    <row r="3456" spans="1:36">
      <c r="A3456" s="41" t="str">
        <f t="shared" si="1602"/>
        <v/>
      </c>
      <c r="B3456" s="150" t="str">
        <f>IF(ISNUMBER(A3456),INDEX('MetaTrader Import'!$H$13:$J$5893,TRUNC(((A3456-$A$39+1)-1)/3)+1,MOD((A3456-$A$39+1)-1,3)+1),"")</f>
        <v/>
      </c>
      <c r="C3456" s="43" t="str">
        <f t="shared" si="1603"/>
        <v/>
      </c>
      <c r="D3456" s="43" t="str">
        <f t="shared" ca="1" si="1593"/>
        <v/>
      </c>
      <c r="E3456" s="43" t="str">
        <f t="shared" si="1604"/>
        <v/>
      </c>
      <c r="F3456" s="43" t="str">
        <f t="shared" si="1605"/>
        <v/>
      </c>
      <c r="G3456" s="43" t="str">
        <f>IF(A3456&lt;&gt;"",IF(A3456&lt;Data!$G$11*0.25,$C$13/$G$32,IF(A3456&gt;Data!$G$11*0.25,$C$13,$C$13*10)),"")</f>
        <v/>
      </c>
      <c r="H3456" s="43" t="str">
        <f>IF(A3456&lt;&gt;"",IF(Data!$G$9="constant",$C$13,IF(Data!$G$9="squeeze",G3456,F3456)),"")</f>
        <v/>
      </c>
      <c r="I3456" s="38" t="str">
        <f ca="1">IF(ISNUMBER(A3456),NORMINV(RAND(),0,IF(AND(Data!$G$9="squeeze",A3456&lt;Data!$G$11*0.25),$H$32,1)*$C$30*$C$13)*($C$14*$C$12),"")</f>
        <v/>
      </c>
      <c r="J3456" s="42" t="str">
        <f ca="1">IFERROR(IF(Data!$C$6="Real",B3456,I3456+J3455+($C$14*$C$12)*(NORMINV(RAND(),$C$15,CHOOSE($G$13,$C$13,F3456,G3456)))),"")</f>
        <v/>
      </c>
      <c r="K3456" s="88" t="str">
        <f>IF(ISNUMBER(A3456), IF($G$16="fixed",$G$17,MIN(H3456*Data!$C$7*$C$16*0.5,$C$17*Data!$C$7))*$C$12,"")</f>
        <v/>
      </c>
      <c r="L3456" s="42" t="str">
        <f t="shared" ca="1" si="1620"/>
        <v/>
      </c>
      <c r="M3456" s="44" t="str">
        <f t="shared" ca="1" si="1621"/>
        <v/>
      </c>
      <c r="N3456" s="44" t="str">
        <f t="shared" ca="1" si="1622"/>
        <v/>
      </c>
      <c r="O3456" s="108" t="str">
        <f t="shared" si="1606"/>
        <v/>
      </c>
      <c r="P3456" s="102" t="str">
        <f t="shared" si="1607"/>
        <v/>
      </c>
      <c r="Q3456" s="102" t="str">
        <f t="shared" si="1608"/>
        <v/>
      </c>
      <c r="R3456" s="120" t="str">
        <f t="shared" si="1609"/>
        <v/>
      </c>
      <c r="S3456" s="54" t="str">
        <f t="shared" si="1610"/>
        <v/>
      </c>
      <c r="T3456" s="5" t="str">
        <f t="shared" si="1611"/>
        <v/>
      </c>
      <c r="U3456" s="152" t="str">
        <f t="shared" si="1594"/>
        <v/>
      </c>
      <c r="V3456" s="152" t="str">
        <f t="shared" si="1595"/>
        <v/>
      </c>
      <c r="W3456" s="153" t="str">
        <f t="shared" si="1596"/>
        <v/>
      </c>
      <c r="X3456" s="153" t="str">
        <f t="shared" si="1597"/>
        <v/>
      </c>
      <c r="Y3456" s="153" t="str">
        <f t="shared" si="1598"/>
        <v/>
      </c>
      <c r="Z3456" s="153" t="str">
        <f t="shared" si="1599"/>
        <v/>
      </c>
      <c r="AA3456" s="152" t="str">
        <f t="shared" si="1600"/>
        <v/>
      </c>
      <c r="AB3456" s="152" t="str">
        <f t="shared" si="1601"/>
        <v/>
      </c>
      <c r="AC3456" s="154" t="str">
        <f t="shared" si="1612"/>
        <v/>
      </c>
      <c r="AD3456" s="154" t="str">
        <f t="shared" si="1613"/>
        <v/>
      </c>
      <c r="AE3456" s="3" t="str">
        <f t="shared" si="1614"/>
        <v/>
      </c>
      <c r="AF3456" s="3" t="str">
        <f t="shared" si="1615"/>
        <v/>
      </c>
      <c r="AG3456" s="3" t="str">
        <f t="shared" si="1616"/>
        <v/>
      </c>
      <c r="AH3456" s="4" t="str">
        <f t="shared" si="1617"/>
        <v/>
      </c>
      <c r="AI3456" s="75" t="str">
        <f t="shared" si="1618"/>
        <v/>
      </c>
      <c r="AJ3456" s="75" t="str">
        <f t="shared" si="1619"/>
        <v/>
      </c>
    </row>
    <row r="3457" spans="1:36">
      <c r="A3457" s="41" t="str">
        <f t="shared" si="1602"/>
        <v/>
      </c>
      <c r="B3457" s="150" t="str">
        <f>IF(ISNUMBER(A3457),INDEX('MetaTrader Import'!$H$13:$J$5893,TRUNC(((A3457-$A$39+1)-1)/3)+1,MOD((A3457-$A$39+1)-1,3)+1),"")</f>
        <v/>
      </c>
      <c r="C3457" s="43" t="str">
        <f t="shared" si="1603"/>
        <v/>
      </c>
      <c r="D3457" s="43" t="str">
        <f t="shared" ca="1" si="1593"/>
        <v/>
      </c>
      <c r="E3457" s="43" t="str">
        <f t="shared" si="1604"/>
        <v/>
      </c>
      <c r="F3457" s="43" t="str">
        <f t="shared" si="1605"/>
        <v/>
      </c>
      <c r="G3457" s="43" t="str">
        <f>IF(A3457&lt;&gt;"",IF(A3457&lt;Data!$G$11*0.25,$C$13/$G$32,IF(A3457&gt;Data!$G$11*0.25,$C$13,$C$13*10)),"")</f>
        <v/>
      </c>
      <c r="H3457" s="43" t="str">
        <f>IF(A3457&lt;&gt;"",IF(Data!$G$9="constant",$C$13,IF(Data!$G$9="squeeze",G3457,F3457)),"")</f>
        <v/>
      </c>
      <c r="I3457" s="38" t="str">
        <f ca="1">IF(ISNUMBER(A3457),NORMINV(RAND(),0,IF(AND(Data!$G$9="squeeze",A3457&lt;Data!$G$11*0.25),$H$32,1)*$C$30*$C$13)*($C$14*$C$12),"")</f>
        <v/>
      </c>
      <c r="J3457" s="42" t="str">
        <f ca="1">IFERROR(IF(Data!$C$6="Real",B3457,I3457+J3456+($C$14*$C$12)*(NORMINV(RAND(),$C$15,CHOOSE($G$13,$C$13,F3457,G3457)))),"")</f>
        <v/>
      </c>
      <c r="K3457" s="88" t="str">
        <f>IF(ISNUMBER(A3457), IF($G$16="fixed",$G$17,MIN(H3457*Data!$C$7*$C$16*0.5,$C$17*Data!$C$7))*$C$12,"")</f>
        <v/>
      </c>
      <c r="L3457" s="42" t="str">
        <f t="shared" ca="1" si="1620"/>
        <v/>
      </c>
      <c r="M3457" s="44" t="str">
        <f t="shared" ca="1" si="1621"/>
        <v/>
      </c>
      <c r="N3457" s="44" t="str">
        <f t="shared" ca="1" si="1622"/>
        <v/>
      </c>
      <c r="O3457" s="108" t="str">
        <f t="shared" si="1606"/>
        <v/>
      </c>
      <c r="P3457" s="102" t="str">
        <f t="shared" si="1607"/>
        <v/>
      </c>
      <c r="Q3457" s="102" t="str">
        <f t="shared" si="1608"/>
        <v/>
      </c>
      <c r="R3457" s="120" t="str">
        <f t="shared" si="1609"/>
        <v/>
      </c>
      <c r="S3457" s="54" t="str">
        <f t="shared" si="1610"/>
        <v/>
      </c>
      <c r="T3457" s="5" t="str">
        <f t="shared" si="1611"/>
        <v/>
      </c>
      <c r="U3457" s="152" t="str">
        <f t="shared" si="1594"/>
        <v/>
      </c>
      <c r="V3457" s="152" t="str">
        <f t="shared" si="1595"/>
        <v/>
      </c>
      <c r="W3457" s="153" t="str">
        <f t="shared" si="1596"/>
        <v/>
      </c>
      <c r="X3457" s="153" t="str">
        <f t="shared" si="1597"/>
        <v/>
      </c>
      <c r="Y3457" s="153" t="str">
        <f t="shared" si="1598"/>
        <v/>
      </c>
      <c r="Z3457" s="153" t="str">
        <f t="shared" si="1599"/>
        <v/>
      </c>
      <c r="AA3457" s="152" t="str">
        <f t="shared" si="1600"/>
        <v/>
      </c>
      <c r="AB3457" s="152" t="str">
        <f t="shared" si="1601"/>
        <v/>
      </c>
      <c r="AC3457" s="154" t="str">
        <f t="shared" si="1612"/>
        <v/>
      </c>
      <c r="AD3457" s="154" t="str">
        <f t="shared" si="1613"/>
        <v/>
      </c>
      <c r="AE3457" s="3" t="str">
        <f t="shared" si="1614"/>
        <v/>
      </c>
      <c r="AF3457" s="3" t="str">
        <f t="shared" si="1615"/>
        <v/>
      </c>
      <c r="AG3457" s="3" t="str">
        <f t="shared" si="1616"/>
        <v/>
      </c>
      <c r="AH3457" s="4" t="str">
        <f t="shared" si="1617"/>
        <v/>
      </c>
      <c r="AI3457" s="75" t="str">
        <f t="shared" si="1618"/>
        <v/>
      </c>
      <c r="AJ3457" s="75" t="str">
        <f t="shared" si="1619"/>
        <v/>
      </c>
    </row>
    <row r="3458" spans="1:36">
      <c r="A3458" s="41" t="str">
        <f t="shared" si="1602"/>
        <v/>
      </c>
      <c r="B3458" s="150" t="str">
        <f>IF(ISNUMBER(A3458),INDEX('MetaTrader Import'!$H$13:$J$5893,TRUNC(((A3458-$A$39+1)-1)/3)+1,MOD((A3458-$A$39+1)-1,3)+1),"")</f>
        <v/>
      </c>
      <c r="C3458" s="43" t="str">
        <f t="shared" si="1603"/>
        <v/>
      </c>
      <c r="D3458" s="43" t="str">
        <f t="shared" ca="1" si="1593"/>
        <v/>
      </c>
      <c r="E3458" s="43" t="str">
        <f t="shared" si="1604"/>
        <v/>
      </c>
      <c r="F3458" s="43" t="str">
        <f t="shared" si="1605"/>
        <v/>
      </c>
      <c r="G3458" s="43" t="str">
        <f>IF(A3458&lt;&gt;"",IF(A3458&lt;Data!$G$11*0.25,$C$13/$G$32,IF(A3458&gt;Data!$G$11*0.25,$C$13,$C$13*10)),"")</f>
        <v/>
      </c>
      <c r="H3458" s="43" t="str">
        <f>IF(A3458&lt;&gt;"",IF(Data!$G$9="constant",$C$13,IF(Data!$G$9="squeeze",G3458,F3458)),"")</f>
        <v/>
      </c>
      <c r="I3458" s="38" t="str">
        <f ca="1">IF(ISNUMBER(A3458),NORMINV(RAND(),0,IF(AND(Data!$G$9="squeeze",A3458&lt;Data!$G$11*0.25),$H$32,1)*$C$30*$C$13)*($C$14*$C$12),"")</f>
        <v/>
      </c>
      <c r="J3458" s="42" t="str">
        <f ca="1">IFERROR(IF(Data!$C$6="Real",B3458,I3458+J3457+($C$14*$C$12)*(NORMINV(RAND(),$C$15,CHOOSE($G$13,$C$13,F3458,G3458)))),"")</f>
        <v/>
      </c>
      <c r="K3458" s="88" t="str">
        <f>IF(ISNUMBER(A3458), IF($G$16="fixed",$G$17,MIN(H3458*Data!$C$7*$C$16*0.5,$C$17*Data!$C$7))*$C$12,"")</f>
        <v/>
      </c>
      <c r="L3458" s="42" t="str">
        <f t="shared" ca="1" si="1620"/>
        <v/>
      </c>
      <c r="M3458" s="44" t="str">
        <f t="shared" ca="1" si="1621"/>
        <v/>
      </c>
      <c r="N3458" s="44" t="str">
        <f t="shared" ca="1" si="1622"/>
        <v/>
      </c>
      <c r="O3458" s="108" t="str">
        <f t="shared" si="1606"/>
        <v/>
      </c>
      <c r="P3458" s="102" t="str">
        <f t="shared" si="1607"/>
        <v/>
      </c>
      <c r="Q3458" s="102" t="str">
        <f t="shared" si="1608"/>
        <v/>
      </c>
      <c r="R3458" s="120" t="str">
        <f t="shared" si="1609"/>
        <v/>
      </c>
      <c r="S3458" s="54" t="str">
        <f t="shared" si="1610"/>
        <v/>
      </c>
      <c r="T3458" s="5" t="str">
        <f t="shared" si="1611"/>
        <v/>
      </c>
      <c r="U3458" s="152" t="str">
        <f t="shared" si="1594"/>
        <v/>
      </c>
      <c r="V3458" s="152" t="str">
        <f t="shared" si="1595"/>
        <v/>
      </c>
      <c r="W3458" s="153" t="str">
        <f t="shared" si="1596"/>
        <v/>
      </c>
      <c r="X3458" s="153" t="str">
        <f t="shared" si="1597"/>
        <v/>
      </c>
      <c r="Y3458" s="153" t="str">
        <f t="shared" si="1598"/>
        <v/>
      </c>
      <c r="Z3458" s="153" t="str">
        <f t="shared" si="1599"/>
        <v/>
      </c>
      <c r="AA3458" s="152" t="str">
        <f t="shared" si="1600"/>
        <v/>
      </c>
      <c r="AB3458" s="152" t="str">
        <f t="shared" si="1601"/>
        <v/>
      </c>
      <c r="AC3458" s="154" t="str">
        <f t="shared" si="1612"/>
        <v/>
      </c>
      <c r="AD3458" s="154" t="str">
        <f t="shared" si="1613"/>
        <v/>
      </c>
      <c r="AE3458" s="3" t="str">
        <f t="shared" si="1614"/>
        <v/>
      </c>
      <c r="AF3458" s="3" t="str">
        <f t="shared" si="1615"/>
        <v/>
      </c>
      <c r="AG3458" s="3" t="str">
        <f t="shared" si="1616"/>
        <v/>
      </c>
      <c r="AH3458" s="4" t="str">
        <f t="shared" si="1617"/>
        <v/>
      </c>
      <c r="AI3458" s="75" t="str">
        <f t="shared" si="1618"/>
        <v/>
      </c>
      <c r="AJ3458" s="75" t="str">
        <f t="shared" si="1619"/>
        <v/>
      </c>
    </row>
    <row r="3459" spans="1:36">
      <c r="A3459" s="41" t="str">
        <f t="shared" si="1602"/>
        <v/>
      </c>
      <c r="B3459" s="150" t="str">
        <f>IF(ISNUMBER(A3459),INDEX('MetaTrader Import'!$H$13:$J$5893,TRUNC(((A3459-$A$39+1)-1)/3)+1,MOD((A3459-$A$39+1)-1,3)+1),"")</f>
        <v/>
      </c>
      <c r="C3459" s="43" t="str">
        <f t="shared" si="1603"/>
        <v/>
      </c>
      <c r="D3459" s="43" t="str">
        <f t="shared" ref="D3459:D3522" ca="1" si="1623">IF(A3459&lt;&gt;"",NORMINV(RAND(),($C$23-C3459)*$C$28,$C$27)+NORMINV(RAND(),IF(RAND()&gt;$C$26,$C$25,0),$C$27),"")</f>
        <v/>
      </c>
      <c r="E3459" s="43" t="str">
        <f t="shared" si="1604"/>
        <v/>
      </c>
      <c r="F3459" s="43" t="str">
        <f t="shared" si="1605"/>
        <v/>
      </c>
      <c r="G3459" s="43" t="str">
        <f>IF(A3459&lt;&gt;"",IF(A3459&lt;Data!$G$11*0.25,$C$13/$G$32,IF(A3459&gt;Data!$G$11*0.25,$C$13,$C$13*10)),"")</f>
        <v/>
      </c>
      <c r="H3459" s="43" t="str">
        <f>IF(A3459&lt;&gt;"",IF(Data!$G$9="constant",$C$13,IF(Data!$G$9="squeeze",G3459,F3459)),"")</f>
        <v/>
      </c>
      <c r="I3459" s="38" t="str">
        <f ca="1">IF(ISNUMBER(A3459),NORMINV(RAND(),0,IF(AND(Data!$G$9="squeeze",A3459&lt;Data!$G$11*0.25),$H$32,1)*$C$30*$C$13)*($C$14*$C$12),"")</f>
        <v/>
      </c>
      <c r="J3459" s="42" t="str">
        <f ca="1">IFERROR(IF(Data!$C$6="Real",B3459,I3459+J3458+($C$14*$C$12)*(NORMINV(RAND(),$C$15,CHOOSE($G$13,$C$13,F3459,G3459)))),"")</f>
        <v/>
      </c>
      <c r="K3459" s="88" t="str">
        <f>IF(ISNUMBER(A3459), IF($G$16="fixed",$G$17,MIN(H3459*Data!$C$7*$C$16*0.5,$C$17*Data!$C$7))*$C$12,"")</f>
        <v/>
      </c>
      <c r="L3459" s="42" t="str">
        <f t="shared" ca="1" si="1620"/>
        <v/>
      </c>
      <c r="M3459" s="44" t="str">
        <f t="shared" ca="1" si="1621"/>
        <v/>
      </c>
      <c r="N3459" s="44" t="str">
        <f t="shared" ca="1" si="1622"/>
        <v/>
      </c>
      <c r="O3459" s="108" t="str">
        <f t="shared" si="1606"/>
        <v/>
      </c>
      <c r="P3459" s="102" t="str">
        <f t="shared" si="1607"/>
        <v/>
      </c>
      <c r="Q3459" s="102" t="str">
        <f t="shared" si="1608"/>
        <v/>
      </c>
      <c r="R3459" s="120" t="str">
        <f t="shared" si="1609"/>
        <v/>
      </c>
      <c r="S3459" s="54" t="str">
        <f t="shared" si="1610"/>
        <v/>
      </c>
      <c r="T3459" s="5" t="str">
        <f t="shared" si="1611"/>
        <v/>
      </c>
      <c r="U3459" s="152" t="str">
        <f t="shared" ref="U3459:U3522" si="1624">IF(NOT(ISNUMBER(T3459)),"",IF(S3459=1,T3459,IF(M3459&gt;U3458,M3459,IF(ISNUMBER(U3458),U3458,""))))</f>
        <v/>
      </c>
      <c r="V3459" s="152" t="str">
        <f t="shared" ref="V3459:V3522" si="1625">IF(NOT(ISNUMBER(T3459)),"",IF(S3459=1,T3459,IF(N3459&lt;V3458,N3459,IF(ISNUMBER(V3458),V3458,""))))</f>
        <v/>
      </c>
      <c r="W3459" s="153" t="str">
        <f t="shared" ref="W3459:W3522" si="1626">IF(NOT(ISNUMBER(T3459)),"",MIN($F$24,IF(TRUNC((U3459-T3459)/$E$24*$G$12)+0&gt;IF(ISNUMBER(W3458),W3458,0),TRUNC((U3459-T3459)/$E$24*$G$12)+0,IF(ISNUMBER(W3458),W3458,0))))</f>
        <v/>
      </c>
      <c r="X3459" s="153" t="str">
        <f t="shared" ref="X3459:X3522" si="1627">IF(NOT(ISNUMBER(T3459)),"",MIN($F$24,IF(-TRUNC((V3459-T3459)/$E$24*$G$12)+0&gt;IF(ISNUMBER(X3458),X3458,0),-TRUNC((V3459-T3459)/$E$24*$G$12)+0,IF(ISNUMBER(X3458),X3458,0))))</f>
        <v/>
      </c>
      <c r="Y3459" s="153" t="str">
        <f t="shared" ref="Y3459:Y3522" si="1628">IF(ISNUMBER(W3459),(IF(W3459=0,0,1))*IF(ABS($I$24)=2,POWER(2,W3459-1),W3459)*SIGN($I$24)*$K$24,"")</f>
        <v/>
      </c>
      <c r="Z3459" s="153" t="str">
        <f t="shared" ref="Z3459:Z3522" si="1629">IF(ISNUMBER(X3459),(IF(X3459=0,0,1))*IF(ABS($I$24)=2,POWER(2,X3459-1),X3459)*SIGN($I$24)*$K$24,"")</f>
        <v/>
      </c>
      <c r="AA3459" s="152" t="str">
        <f t="shared" ref="AA3459:AA3522" si="1630">IF(OR(NOT(ISNUMBER(T3459)),W3459&lt;1),"",IF(OR(NOT(ISNUMBER(W3458)),W3458=0),IF(SIGN(Y3459)=1,M3459,N3459),(Y3458*AA3458+(Y3459-Y3458)*IF(SIGN(Y3459)=1,M3459,N3459))/Y3459))</f>
        <v/>
      </c>
      <c r="AB3459" s="152" t="str">
        <f t="shared" ref="AB3459:AB3522" si="1631">IF(OR(NOT(ISNUMBER(T3459)),X3459&lt;1),"",IF(OR(NOT(ISNUMBER(X3458)),X3458=0),IF(SIGN(Z3459)=1,N3459,M3459),(Z3458*AB3458+(Z3459-Z3458)*IF(SIGN(Z3459)=1,N3459,M3459))/Z3459))</f>
        <v/>
      </c>
      <c r="AC3459" s="154" t="str">
        <f t="shared" si="1612"/>
        <v/>
      </c>
      <c r="AD3459" s="154" t="str">
        <f t="shared" si="1613"/>
        <v/>
      </c>
      <c r="AE3459" s="3" t="str">
        <f t="shared" si="1614"/>
        <v/>
      </c>
      <c r="AF3459" s="3" t="str">
        <f t="shared" si="1615"/>
        <v/>
      </c>
      <c r="AG3459" s="3" t="str">
        <f t="shared" si="1616"/>
        <v/>
      </c>
      <c r="AH3459" s="4" t="str">
        <f t="shared" si="1617"/>
        <v/>
      </c>
      <c r="AI3459" s="75" t="str">
        <f t="shared" si="1618"/>
        <v/>
      </c>
      <c r="AJ3459" s="75" t="str">
        <f t="shared" si="1619"/>
        <v/>
      </c>
    </row>
    <row r="3460" spans="1:36">
      <c r="A3460" s="41" t="str">
        <f t="shared" ref="A3460:A3523" si="1632">IFERROR(IF(A3459+1&gt;$C$19,"",A3459+1),"")</f>
        <v/>
      </c>
      <c r="B3460" s="150" t="str">
        <f>IF(ISNUMBER(A3460),INDEX('MetaTrader Import'!$H$13:$J$5893,TRUNC(((A3460-$A$39+1)-1)/3)+1,MOD((A3460-$A$39+1)-1,3)+1),"")</f>
        <v/>
      </c>
      <c r="C3460" s="43" t="str">
        <f t="shared" ref="C3460:C3523" si="1633">IF(A3460&lt;&gt;"",E3459,"")</f>
        <v/>
      </c>
      <c r="D3460" s="43" t="str">
        <f t="shared" ca="1" si="1623"/>
        <v/>
      </c>
      <c r="E3460" s="43" t="str">
        <f t="shared" ref="E3460:E3523" si="1634">IF(A3460&lt;&gt;"",C3460+D3460,"")</f>
        <v/>
      </c>
      <c r="F3460" s="43" t="str">
        <f t="shared" ref="F3460:F3523" si="1635">IF(A3460&lt;&gt;"",$C$13*ABS(E3460)/$C$23,"")</f>
        <v/>
      </c>
      <c r="G3460" s="43" t="str">
        <f>IF(A3460&lt;&gt;"",IF(A3460&lt;Data!$G$11*0.25,$C$13/$G$32,IF(A3460&gt;Data!$G$11*0.25,$C$13,$C$13*10)),"")</f>
        <v/>
      </c>
      <c r="H3460" s="43" t="str">
        <f>IF(A3460&lt;&gt;"",IF(Data!$G$9="constant",$C$13,IF(Data!$G$9="squeeze",G3460,F3460)),"")</f>
        <v/>
      </c>
      <c r="I3460" s="38" t="str">
        <f ca="1">IF(ISNUMBER(A3460),NORMINV(RAND(),0,IF(AND(Data!$G$9="squeeze",A3460&lt;Data!$G$11*0.25),$H$32,1)*$C$30*$C$13)*($C$14*$C$12),"")</f>
        <v/>
      </c>
      <c r="J3460" s="42" t="str">
        <f ca="1">IFERROR(IF(Data!$C$6="Real",B3460,I3460+J3459+($C$14*$C$12)*(NORMINV(RAND(),$C$15,CHOOSE($G$13,$C$13,F3460,G3460)))),"")</f>
        <v/>
      </c>
      <c r="K3460" s="88" t="str">
        <f>IF(ISNUMBER(A3460), IF($G$16="fixed",$G$17,MIN(H3460*Data!$C$7*$C$16*0.5,$C$17*Data!$C$7))*$C$12,"")</f>
        <v/>
      </c>
      <c r="L3460" s="42" t="str">
        <f t="shared" ca="1" si="1620"/>
        <v/>
      </c>
      <c r="M3460" s="44" t="str">
        <f t="shared" ca="1" si="1621"/>
        <v/>
      </c>
      <c r="N3460" s="44" t="str">
        <f t="shared" ca="1" si="1622"/>
        <v/>
      </c>
      <c r="O3460" s="108" t="str">
        <f t="shared" ref="O3460:O3523" si="1636">IF(ISNUMBER(A3460),$G$12*SLOPE(L3446:L3460,A3446:A3460),"")</f>
        <v/>
      </c>
      <c r="P3460" s="102" t="str">
        <f t="shared" ref="P3460:P3523" si="1637">IF(ISNUMBER(A3460),STDEV(L3446:L3460)*$G$12,"")</f>
        <v/>
      </c>
      <c r="Q3460" s="102" t="str">
        <f t="shared" ref="Q3460:Q3523" si="1638">IF(ISNUMBER(A3460),SLOPE(P3446:P3460,A3446:A3460),"")</f>
        <v/>
      </c>
      <c r="R3460" s="120" t="str">
        <f t="shared" ref="R3460:R3523" si="1639">IF(ISNUMBER(A3460),R3459+S3459,"")</f>
        <v/>
      </c>
      <c r="S3460" s="54" t="str">
        <f t="shared" ref="S3460:S3523" si="1640">IF(ISNUMBER(A3460),IF(AND(R3460&lt;$M$24,Q3460&lt;$F$28,ABS(O3460)&lt;$F$27,P3460&lt;$F$26,NOT(ISNUMBER(T3459))),1,0),"")</f>
        <v/>
      </c>
      <c r="T3460" s="5" t="str">
        <f t="shared" ref="T3460:T3523" si="1641">IF(ISNUMBER(A3460),IF(S3460=1,L3460,IF(AG3459="Y","",IF(ISNUMBER(T3459),T3459,""))),"")</f>
        <v/>
      </c>
      <c r="U3460" s="152" t="str">
        <f t="shared" si="1624"/>
        <v/>
      </c>
      <c r="V3460" s="152" t="str">
        <f t="shared" si="1625"/>
        <v/>
      </c>
      <c r="W3460" s="153" t="str">
        <f t="shared" si="1626"/>
        <v/>
      </c>
      <c r="X3460" s="153" t="str">
        <f t="shared" si="1627"/>
        <v/>
      </c>
      <c r="Y3460" s="153" t="str">
        <f t="shared" si="1628"/>
        <v/>
      </c>
      <c r="Z3460" s="153" t="str">
        <f t="shared" si="1629"/>
        <v/>
      </c>
      <c r="AA3460" s="152" t="str">
        <f t="shared" si="1630"/>
        <v/>
      </c>
      <c r="AB3460" s="152" t="str">
        <f t="shared" si="1631"/>
        <v/>
      </c>
      <c r="AC3460" s="154" t="str">
        <f t="shared" ref="AC3460:AC3523" si="1642">IFERROR(-SIGN(Y3460)*(AA3460-IF(SIGN(Y3460)=1,N3460,M3460))*$G$12*ABS(Y3460),"")</f>
        <v/>
      </c>
      <c r="AD3460" s="154" t="str">
        <f t="shared" ref="AD3460:AD3523" si="1643">IFERROR(SIGN(Z3460)*(AB3460-IF(SIGN(Z3460)=1,M3460,N3460))*$G$12*ABS(Z3460),"")</f>
        <v/>
      </c>
      <c r="AE3460" s="3" t="str">
        <f t="shared" ref="AE3460:AE3523" si="1644">IF(ISNUMBER(A3460),IFERROR((IF(ISNUMBER(AC3460),AC3460,0)+IF(ISNUMBER(AD3460),AD3460,0))/(ABS(Y3460)+ABS(Z3460)),0),"")</f>
        <v/>
      </c>
      <c r="AF3460" s="3" t="str">
        <f t="shared" ref="AF3460:AF3523" si="1645">IF(ISNUMBER(A3460),IF(ISNUMBER(AC3460),AC3460,0)+IF(ISNUMBER(AD3460),AD3460,0),"")</f>
        <v/>
      </c>
      <c r="AG3460" s="3" t="str">
        <f t="shared" ref="AG3460:AG3523" si="1646">IF(NOT(ISNUMBER(T3460)),"",IF(OR(AF3460&gt;$G$24,AF3460&lt;-$H$24,A3460+1&gt;$C$19),"Y","N"))</f>
        <v/>
      </c>
      <c r="AH3460" s="4" t="str">
        <f t="shared" ref="AH3460:AH3523" si="1647">IF(AG3460="y",AF3460*10*$C$11,"")</f>
        <v/>
      </c>
      <c r="AI3460" s="75" t="str">
        <f t="shared" ref="AI3460:AI3523" si="1648">IF(ISNUMBER(A3460),IF(ISNUMBER(AH3460),AJ3460,AF3460*10*$C$11+AJ3460),"")</f>
        <v/>
      </c>
      <c r="AJ3460" s="75" t="str">
        <f t="shared" ref="AJ3460:AJ3523" si="1649">IF(ISNUMBER(A3460),AJ3459+IF(ISNUMBER(AH3460),AH3460,0),"")</f>
        <v/>
      </c>
    </row>
    <row r="3461" spans="1:36">
      <c r="A3461" s="41" t="str">
        <f t="shared" si="1632"/>
        <v/>
      </c>
      <c r="B3461" s="150" t="str">
        <f>IF(ISNUMBER(A3461),INDEX('MetaTrader Import'!$H$13:$J$5893,TRUNC(((A3461-$A$39+1)-1)/3)+1,MOD((A3461-$A$39+1)-1,3)+1),"")</f>
        <v/>
      </c>
      <c r="C3461" s="43" t="str">
        <f t="shared" si="1633"/>
        <v/>
      </c>
      <c r="D3461" s="43" t="str">
        <f t="shared" ca="1" si="1623"/>
        <v/>
      </c>
      <c r="E3461" s="43" t="str">
        <f t="shared" si="1634"/>
        <v/>
      </c>
      <c r="F3461" s="43" t="str">
        <f t="shared" si="1635"/>
        <v/>
      </c>
      <c r="G3461" s="43" t="str">
        <f>IF(A3461&lt;&gt;"",IF(A3461&lt;Data!$G$11*0.25,$C$13/$G$32,IF(A3461&gt;Data!$G$11*0.25,$C$13,$C$13*10)),"")</f>
        <v/>
      </c>
      <c r="H3461" s="43" t="str">
        <f>IF(A3461&lt;&gt;"",IF(Data!$G$9="constant",$C$13,IF(Data!$G$9="squeeze",G3461,F3461)),"")</f>
        <v/>
      </c>
      <c r="I3461" s="38" t="str">
        <f ca="1">IF(ISNUMBER(A3461),NORMINV(RAND(),0,IF(AND(Data!$G$9="squeeze",A3461&lt;Data!$G$11*0.25),$H$32,1)*$C$30*$C$13)*($C$14*$C$12),"")</f>
        <v/>
      </c>
      <c r="J3461" s="42" t="str">
        <f ca="1">IFERROR(IF(Data!$C$6="Real",B3461,I3461+J3460+($C$14*$C$12)*(NORMINV(RAND(),$C$15,CHOOSE($G$13,$C$13,F3461,G3461)))),"")</f>
        <v/>
      </c>
      <c r="K3461" s="88" t="str">
        <f>IF(ISNUMBER(A3461), IF($G$16="fixed",$G$17,MIN(H3461*Data!$C$7*$C$16*0.5,$C$17*Data!$C$7))*$C$12,"")</f>
        <v/>
      </c>
      <c r="L3461" s="42" t="str">
        <f t="shared" ca="1" si="1620"/>
        <v/>
      </c>
      <c r="M3461" s="44" t="str">
        <f t="shared" ca="1" si="1621"/>
        <v/>
      </c>
      <c r="N3461" s="44" t="str">
        <f t="shared" ca="1" si="1622"/>
        <v/>
      </c>
      <c r="O3461" s="108" t="str">
        <f t="shared" si="1636"/>
        <v/>
      </c>
      <c r="P3461" s="102" t="str">
        <f t="shared" si="1637"/>
        <v/>
      </c>
      <c r="Q3461" s="102" t="str">
        <f t="shared" si="1638"/>
        <v/>
      </c>
      <c r="R3461" s="120" t="str">
        <f t="shared" si="1639"/>
        <v/>
      </c>
      <c r="S3461" s="54" t="str">
        <f t="shared" si="1640"/>
        <v/>
      </c>
      <c r="T3461" s="5" t="str">
        <f t="shared" si="1641"/>
        <v/>
      </c>
      <c r="U3461" s="152" t="str">
        <f t="shared" si="1624"/>
        <v/>
      </c>
      <c r="V3461" s="152" t="str">
        <f t="shared" si="1625"/>
        <v/>
      </c>
      <c r="W3461" s="153" t="str">
        <f t="shared" si="1626"/>
        <v/>
      </c>
      <c r="X3461" s="153" t="str">
        <f t="shared" si="1627"/>
        <v/>
      </c>
      <c r="Y3461" s="153" t="str">
        <f t="shared" si="1628"/>
        <v/>
      </c>
      <c r="Z3461" s="153" t="str">
        <f t="shared" si="1629"/>
        <v/>
      </c>
      <c r="AA3461" s="152" t="str">
        <f t="shared" si="1630"/>
        <v/>
      </c>
      <c r="AB3461" s="152" t="str">
        <f t="shared" si="1631"/>
        <v/>
      </c>
      <c r="AC3461" s="154" t="str">
        <f t="shared" si="1642"/>
        <v/>
      </c>
      <c r="AD3461" s="154" t="str">
        <f t="shared" si="1643"/>
        <v/>
      </c>
      <c r="AE3461" s="3" t="str">
        <f t="shared" si="1644"/>
        <v/>
      </c>
      <c r="AF3461" s="3" t="str">
        <f t="shared" si="1645"/>
        <v/>
      </c>
      <c r="AG3461" s="3" t="str">
        <f t="shared" si="1646"/>
        <v/>
      </c>
      <c r="AH3461" s="4" t="str">
        <f t="shared" si="1647"/>
        <v/>
      </c>
      <c r="AI3461" s="75" t="str">
        <f t="shared" si="1648"/>
        <v/>
      </c>
      <c r="AJ3461" s="75" t="str">
        <f t="shared" si="1649"/>
        <v/>
      </c>
    </row>
    <row r="3462" spans="1:36">
      <c r="A3462" s="41" t="str">
        <f t="shared" si="1632"/>
        <v/>
      </c>
      <c r="B3462" s="150" t="str">
        <f>IF(ISNUMBER(A3462),INDEX('MetaTrader Import'!$H$13:$J$5893,TRUNC(((A3462-$A$39+1)-1)/3)+1,MOD((A3462-$A$39+1)-1,3)+1),"")</f>
        <v/>
      </c>
      <c r="C3462" s="43" t="str">
        <f t="shared" si="1633"/>
        <v/>
      </c>
      <c r="D3462" s="43" t="str">
        <f t="shared" ca="1" si="1623"/>
        <v/>
      </c>
      <c r="E3462" s="43" t="str">
        <f t="shared" si="1634"/>
        <v/>
      </c>
      <c r="F3462" s="43" t="str">
        <f t="shared" si="1635"/>
        <v/>
      </c>
      <c r="G3462" s="43" t="str">
        <f>IF(A3462&lt;&gt;"",IF(A3462&lt;Data!$G$11*0.25,$C$13/$G$32,IF(A3462&gt;Data!$G$11*0.25,$C$13,$C$13*10)),"")</f>
        <v/>
      </c>
      <c r="H3462" s="43" t="str">
        <f>IF(A3462&lt;&gt;"",IF(Data!$G$9="constant",$C$13,IF(Data!$G$9="squeeze",G3462,F3462)),"")</f>
        <v/>
      </c>
      <c r="I3462" s="38" t="str">
        <f ca="1">IF(ISNUMBER(A3462),NORMINV(RAND(),0,IF(AND(Data!$G$9="squeeze",A3462&lt;Data!$G$11*0.25),$H$32,1)*$C$30*$C$13)*($C$14*$C$12),"")</f>
        <v/>
      </c>
      <c r="J3462" s="42" t="str">
        <f ca="1">IFERROR(IF(Data!$C$6="Real",B3462,I3462+J3461+($C$14*$C$12)*(NORMINV(RAND(),$C$15,CHOOSE($G$13,$C$13,F3462,G3462)))),"")</f>
        <v/>
      </c>
      <c r="K3462" s="88" t="str">
        <f>IF(ISNUMBER(A3462), IF($G$16="fixed",$G$17,MIN(H3462*Data!$C$7*$C$16*0.5,$C$17*Data!$C$7))*$C$12,"")</f>
        <v/>
      </c>
      <c r="L3462" s="42" t="str">
        <f t="shared" ref="L3462:L3525" ca="1" si="1650">IFERROR(J3462,"")</f>
        <v/>
      </c>
      <c r="M3462" s="44" t="str">
        <f t="shared" ref="M3462:M3525" ca="1" si="1651">IFERROR(L3462+K3462*0.5,"")</f>
        <v/>
      </c>
      <c r="N3462" s="44" t="str">
        <f t="shared" ref="N3462:N3525" ca="1" si="1652">IFERROR(L3462-K3462*0.5,"")</f>
        <v/>
      </c>
      <c r="O3462" s="108" t="str">
        <f t="shared" si="1636"/>
        <v/>
      </c>
      <c r="P3462" s="102" t="str">
        <f t="shared" si="1637"/>
        <v/>
      </c>
      <c r="Q3462" s="102" t="str">
        <f t="shared" si="1638"/>
        <v/>
      </c>
      <c r="R3462" s="120" t="str">
        <f t="shared" si="1639"/>
        <v/>
      </c>
      <c r="S3462" s="54" t="str">
        <f t="shared" si="1640"/>
        <v/>
      </c>
      <c r="T3462" s="5" t="str">
        <f t="shared" si="1641"/>
        <v/>
      </c>
      <c r="U3462" s="152" t="str">
        <f t="shared" si="1624"/>
        <v/>
      </c>
      <c r="V3462" s="152" t="str">
        <f t="shared" si="1625"/>
        <v/>
      </c>
      <c r="W3462" s="153" t="str">
        <f t="shared" si="1626"/>
        <v/>
      </c>
      <c r="X3462" s="153" t="str">
        <f t="shared" si="1627"/>
        <v/>
      </c>
      <c r="Y3462" s="153" t="str">
        <f t="shared" si="1628"/>
        <v/>
      </c>
      <c r="Z3462" s="153" t="str">
        <f t="shared" si="1629"/>
        <v/>
      </c>
      <c r="AA3462" s="152" t="str">
        <f t="shared" si="1630"/>
        <v/>
      </c>
      <c r="AB3462" s="152" t="str">
        <f t="shared" si="1631"/>
        <v/>
      </c>
      <c r="AC3462" s="154" t="str">
        <f t="shared" si="1642"/>
        <v/>
      </c>
      <c r="AD3462" s="154" t="str">
        <f t="shared" si="1643"/>
        <v/>
      </c>
      <c r="AE3462" s="3" t="str">
        <f t="shared" si="1644"/>
        <v/>
      </c>
      <c r="AF3462" s="3" t="str">
        <f t="shared" si="1645"/>
        <v/>
      </c>
      <c r="AG3462" s="3" t="str">
        <f t="shared" si="1646"/>
        <v/>
      </c>
      <c r="AH3462" s="4" t="str">
        <f t="shared" si="1647"/>
        <v/>
      </c>
      <c r="AI3462" s="75" t="str">
        <f t="shared" si="1648"/>
        <v/>
      </c>
      <c r="AJ3462" s="75" t="str">
        <f t="shared" si="1649"/>
        <v/>
      </c>
    </row>
    <row r="3463" spans="1:36">
      <c r="A3463" s="41" t="str">
        <f t="shared" si="1632"/>
        <v/>
      </c>
      <c r="B3463" s="150" t="str">
        <f>IF(ISNUMBER(A3463),INDEX('MetaTrader Import'!$H$13:$J$5893,TRUNC(((A3463-$A$39+1)-1)/3)+1,MOD((A3463-$A$39+1)-1,3)+1),"")</f>
        <v/>
      </c>
      <c r="C3463" s="43" t="str">
        <f t="shared" si="1633"/>
        <v/>
      </c>
      <c r="D3463" s="43" t="str">
        <f t="shared" ca="1" si="1623"/>
        <v/>
      </c>
      <c r="E3463" s="43" t="str">
        <f t="shared" si="1634"/>
        <v/>
      </c>
      <c r="F3463" s="43" t="str">
        <f t="shared" si="1635"/>
        <v/>
      </c>
      <c r="G3463" s="43" t="str">
        <f>IF(A3463&lt;&gt;"",IF(A3463&lt;Data!$G$11*0.25,$C$13/$G$32,IF(A3463&gt;Data!$G$11*0.25,$C$13,$C$13*10)),"")</f>
        <v/>
      </c>
      <c r="H3463" s="43" t="str">
        <f>IF(A3463&lt;&gt;"",IF(Data!$G$9="constant",$C$13,IF(Data!$G$9="squeeze",G3463,F3463)),"")</f>
        <v/>
      </c>
      <c r="I3463" s="38" t="str">
        <f ca="1">IF(ISNUMBER(A3463),NORMINV(RAND(),0,IF(AND(Data!$G$9="squeeze",A3463&lt;Data!$G$11*0.25),$H$32,1)*$C$30*$C$13)*($C$14*$C$12),"")</f>
        <v/>
      </c>
      <c r="J3463" s="42" t="str">
        <f ca="1">IFERROR(IF(Data!$C$6="Real",B3463,I3463+J3462+($C$14*$C$12)*(NORMINV(RAND(),$C$15,CHOOSE($G$13,$C$13,F3463,G3463)))),"")</f>
        <v/>
      </c>
      <c r="K3463" s="88" t="str">
        <f>IF(ISNUMBER(A3463), IF($G$16="fixed",$G$17,MIN(H3463*Data!$C$7*$C$16*0.5,$C$17*Data!$C$7))*$C$12,"")</f>
        <v/>
      </c>
      <c r="L3463" s="42" t="str">
        <f t="shared" ca="1" si="1650"/>
        <v/>
      </c>
      <c r="M3463" s="44" t="str">
        <f t="shared" ca="1" si="1651"/>
        <v/>
      </c>
      <c r="N3463" s="44" t="str">
        <f t="shared" ca="1" si="1652"/>
        <v/>
      </c>
      <c r="O3463" s="108" t="str">
        <f t="shared" si="1636"/>
        <v/>
      </c>
      <c r="P3463" s="102" t="str">
        <f t="shared" si="1637"/>
        <v/>
      </c>
      <c r="Q3463" s="102" t="str">
        <f t="shared" si="1638"/>
        <v/>
      </c>
      <c r="R3463" s="120" t="str">
        <f t="shared" si="1639"/>
        <v/>
      </c>
      <c r="S3463" s="54" t="str">
        <f t="shared" si="1640"/>
        <v/>
      </c>
      <c r="T3463" s="5" t="str">
        <f t="shared" si="1641"/>
        <v/>
      </c>
      <c r="U3463" s="152" t="str">
        <f t="shared" si="1624"/>
        <v/>
      </c>
      <c r="V3463" s="152" t="str">
        <f t="shared" si="1625"/>
        <v/>
      </c>
      <c r="W3463" s="153" t="str">
        <f t="shared" si="1626"/>
        <v/>
      </c>
      <c r="X3463" s="153" t="str">
        <f t="shared" si="1627"/>
        <v/>
      </c>
      <c r="Y3463" s="153" t="str">
        <f t="shared" si="1628"/>
        <v/>
      </c>
      <c r="Z3463" s="153" t="str">
        <f t="shared" si="1629"/>
        <v/>
      </c>
      <c r="AA3463" s="152" t="str">
        <f t="shared" si="1630"/>
        <v/>
      </c>
      <c r="AB3463" s="152" t="str">
        <f t="shared" si="1631"/>
        <v/>
      </c>
      <c r="AC3463" s="154" t="str">
        <f t="shared" si="1642"/>
        <v/>
      </c>
      <c r="AD3463" s="154" t="str">
        <f t="shared" si="1643"/>
        <v/>
      </c>
      <c r="AE3463" s="3" t="str">
        <f t="shared" si="1644"/>
        <v/>
      </c>
      <c r="AF3463" s="3" t="str">
        <f t="shared" si="1645"/>
        <v/>
      </c>
      <c r="AG3463" s="3" t="str">
        <f t="shared" si="1646"/>
        <v/>
      </c>
      <c r="AH3463" s="4" t="str">
        <f t="shared" si="1647"/>
        <v/>
      </c>
      <c r="AI3463" s="75" t="str">
        <f t="shared" si="1648"/>
        <v/>
      </c>
      <c r="AJ3463" s="75" t="str">
        <f t="shared" si="1649"/>
        <v/>
      </c>
    </row>
    <row r="3464" spans="1:36">
      <c r="A3464" s="41" t="str">
        <f t="shared" si="1632"/>
        <v/>
      </c>
      <c r="B3464" s="150" t="str">
        <f>IF(ISNUMBER(A3464),INDEX('MetaTrader Import'!$H$13:$J$5893,TRUNC(((A3464-$A$39+1)-1)/3)+1,MOD((A3464-$A$39+1)-1,3)+1),"")</f>
        <v/>
      </c>
      <c r="C3464" s="43" t="str">
        <f t="shared" si="1633"/>
        <v/>
      </c>
      <c r="D3464" s="43" t="str">
        <f t="shared" ca="1" si="1623"/>
        <v/>
      </c>
      <c r="E3464" s="43" t="str">
        <f t="shared" si="1634"/>
        <v/>
      </c>
      <c r="F3464" s="43" t="str">
        <f t="shared" si="1635"/>
        <v/>
      </c>
      <c r="G3464" s="43" t="str">
        <f>IF(A3464&lt;&gt;"",IF(A3464&lt;Data!$G$11*0.25,$C$13/$G$32,IF(A3464&gt;Data!$G$11*0.25,$C$13,$C$13*10)),"")</f>
        <v/>
      </c>
      <c r="H3464" s="43" t="str">
        <f>IF(A3464&lt;&gt;"",IF(Data!$G$9="constant",$C$13,IF(Data!$G$9="squeeze",G3464,F3464)),"")</f>
        <v/>
      </c>
      <c r="I3464" s="38" t="str">
        <f ca="1">IF(ISNUMBER(A3464),NORMINV(RAND(),0,IF(AND(Data!$G$9="squeeze",A3464&lt;Data!$G$11*0.25),$H$32,1)*$C$30*$C$13)*($C$14*$C$12),"")</f>
        <v/>
      </c>
      <c r="J3464" s="42" t="str">
        <f ca="1">IFERROR(IF(Data!$C$6="Real",B3464,I3464+J3463+($C$14*$C$12)*(NORMINV(RAND(),$C$15,CHOOSE($G$13,$C$13,F3464,G3464)))),"")</f>
        <v/>
      </c>
      <c r="K3464" s="88" t="str">
        <f>IF(ISNUMBER(A3464), IF($G$16="fixed",$G$17,MIN(H3464*Data!$C$7*$C$16*0.5,$C$17*Data!$C$7))*$C$12,"")</f>
        <v/>
      </c>
      <c r="L3464" s="42" t="str">
        <f t="shared" ca="1" si="1650"/>
        <v/>
      </c>
      <c r="M3464" s="44" t="str">
        <f t="shared" ca="1" si="1651"/>
        <v/>
      </c>
      <c r="N3464" s="44" t="str">
        <f t="shared" ca="1" si="1652"/>
        <v/>
      </c>
      <c r="O3464" s="108" t="str">
        <f t="shared" si="1636"/>
        <v/>
      </c>
      <c r="P3464" s="102" t="str">
        <f t="shared" si="1637"/>
        <v/>
      </c>
      <c r="Q3464" s="102" t="str">
        <f t="shared" si="1638"/>
        <v/>
      </c>
      <c r="R3464" s="120" t="str">
        <f t="shared" si="1639"/>
        <v/>
      </c>
      <c r="S3464" s="54" t="str">
        <f t="shared" si="1640"/>
        <v/>
      </c>
      <c r="T3464" s="5" t="str">
        <f t="shared" si="1641"/>
        <v/>
      </c>
      <c r="U3464" s="152" t="str">
        <f t="shared" si="1624"/>
        <v/>
      </c>
      <c r="V3464" s="152" t="str">
        <f t="shared" si="1625"/>
        <v/>
      </c>
      <c r="W3464" s="153" t="str">
        <f t="shared" si="1626"/>
        <v/>
      </c>
      <c r="X3464" s="153" t="str">
        <f t="shared" si="1627"/>
        <v/>
      </c>
      <c r="Y3464" s="153" t="str">
        <f t="shared" si="1628"/>
        <v/>
      </c>
      <c r="Z3464" s="153" t="str">
        <f t="shared" si="1629"/>
        <v/>
      </c>
      <c r="AA3464" s="152" t="str">
        <f t="shared" si="1630"/>
        <v/>
      </c>
      <c r="AB3464" s="152" t="str">
        <f t="shared" si="1631"/>
        <v/>
      </c>
      <c r="AC3464" s="154" t="str">
        <f t="shared" si="1642"/>
        <v/>
      </c>
      <c r="AD3464" s="154" t="str">
        <f t="shared" si="1643"/>
        <v/>
      </c>
      <c r="AE3464" s="3" t="str">
        <f t="shared" si="1644"/>
        <v/>
      </c>
      <c r="AF3464" s="3" t="str">
        <f t="shared" si="1645"/>
        <v/>
      </c>
      <c r="AG3464" s="3" t="str">
        <f t="shared" si="1646"/>
        <v/>
      </c>
      <c r="AH3464" s="4" t="str">
        <f t="shared" si="1647"/>
        <v/>
      </c>
      <c r="AI3464" s="75" t="str">
        <f t="shared" si="1648"/>
        <v/>
      </c>
      <c r="AJ3464" s="75" t="str">
        <f t="shared" si="1649"/>
        <v/>
      </c>
    </row>
    <row r="3465" spans="1:36">
      <c r="A3465" s="41" t="str">
        <f t="shared" si="1632"/>
        <v/>
      </c>
      <c r="B3465" s="150" t="str">
        <f>IF(ISNUMBER(A3465),INDEX('MetaTrader Import'!$H$13:$J$5893,TRUNC(((A3465-$A$39+1)-1)/3)+1,MOD((A3465-$A$39+1)-1,3)+1),"")</f>
        <v/>
      </c>
      <c r="C3465" s="43" t="str">
        <f t="shared" si="1633"/>
        <v/>
      </c>
      <c r="D3465" s="43" t="str">
        <f t="shared" ca="1" si="1623"/>
        <v/>
      </c>
      <c r="E3465" s="43" t="str">
        <f t="shared" si="1634"/>
        <v/>
      </c>
      <c r="F3465" s="43" t="str">
        <f t="shared" si="1635"/>
        <v/>
      </c>
      <c r="G3465" s="43" t="str">
        <f>IF(A3465&lt;&gt;"",IF(A3465&lt;Data!$G$11*0.25,$C$13/$G$32,IF(A3465&gt;Data!$G$11*0.25,$C$13,$C$13*10)),"")</f>
        <v/>
      </c>
      <c r="H3465" s="43" t="str">
        <f>IF(A3465&lt;&gt;"",IF(Data!$G$9="constant",$C$13,IF(Data!$G$9="squeeze",G3465,F3465)),"")</f>
        <v/>
      </c>
      <c r="I3465" s="38" t="str">
        <f ca="1">IF(ISNUMBER(A3465),NORMINV(RAND(),0,IF(AND(Data!$G$9="squeeze",A3465&lt;Data!$G$11*0.25),$H$32,1)*$C$30*$C$13)*($C$14*$C$12),"")</f>
        <v/>
      </c>
      <c r="J3465" s="42" t="str">
        <f ca="1">IFERROR(IF(Data!$C$6="Real",B3465,I3465+J3464+($C$14*$C$12)*(NORMINV(RAND(),$C$15,CHOOSE($G$13,$C$13,F3465,G3465)))),"")</f>
        <v/>
      </c>
      <c r="K3465" s="88" t="str">
        <f>IF(ISNUMBER(A3465), IF($G$16="fixed",$G$17,MIN(H3465*Data!$C$7*$C$16*0.5,$C$17*Data!$C$7))*$C$12,"")</f>
        <v/>
      </c>
      <c r="L3465" s="42" t="str">
        <f t="shared" ca="1" si="1650"/>
        <v/>
      </c>
      <c r="M3465" s="44" t="str">
        <f t="shared" ca="1" si="1651"/>
        <v/>
      </c>
      <c r="N3465" s="44" t="str">
        <f t="shared" ca="1" si="1652"/>
        <v/>
      </c>
      <c r="O3465" s="108" t="str">
        <f t="shared" si="1636"/>
        <v/>
      </c>
      <c r="P3465" s="102" t="str">
        <f t="shared" si="1637"/>
        <v/>
      </c>
      <c r="Q3465" s="102" t="str">
        <f t="shared" si="1638"/>
        <v/>
      </c>
      <c r="R3465" s="120" t="str">
        <f t="shared" si="1639"/>
        <v/>
      </c>
      <c r="S3465" s="54" t="str">
        <f t="shared" si="1640"/>
        <v/>
      </c>
      <c r="T3465" s="5" t="str">
        <f t="shared" si="1641"/>
        <v/>
      </c>
      <c r="U3465" s="152" t="str">
        <f t="shared" si="1624"/>
        <v/>
      </c>
      <c r="V3465" s="152" t="str">
        <f t="shared" si="1625"/>
        <v/>
      </c>
      <c r="W3465" s="153" t="str">
        <f t="shared" si="1626"/>
        <v/>
      </c>
      <c r="X3465" s="153" t="str">
        <f t="shared" si="1627"/>
        <v/>
      </c>
      <c r="Y3465" s="153" t="str">
        <f t="shared" si="1628"/>
        <v/>
      </c>
      <c r="Z3465" s="153" t="str">
        <f t="shared" si="1629"/>
        <v/>
      </c>
      <c r="AA3465" s="152" t="str">
        <f t="shared" si="1630"/>
        <v/>
      </c>
      <c r="AB3465" s="152" t="str">
        <f t="shared" si="1631"/>
        <v/>
      </c>
      <c r="AC3465" s="154" t="str">
        <f t="shared" si="1642"/>
        <v/>
      </c>
      <c r="AD3465" s="154" t="str">
        <f t="shared" si="1643"/>
        <v/>
      </c>
      <c r="AE3465" s="3" t="str">
        <f t="shared" si="1644"/>
        <v/>
      </c>
      <c r="AF3465" s="3" t="str">
        <f t="shared" si="1645"/>
        <v/>
      </c>
      <c r="AG3465" s="3" t="str">
        <f t="shared" si="1646"/>
        <v/>
      </c>
      <c r="AH3465" s="4" t="str">
        <f t="shared" si="1647"/>
        <v/>
      </c>
      <c r="AI3465" s="75" t="str">
        <f t="shared" si="1648"/>
        <v/>
      </c>
      <c r="AJ3465" s="75" t="str">
        <f t="shared" si="1649"/>
        <v/>
      </c>
    </row>
    <row r="3466" spans="1:36">
      <c r="A3466" s="41" t="str">
        <f t="shared" si="1632"/>
        <v/>
      </c>
      <c r="B3466" s="150" t="str">
        <f>IF(ISNUMBER(A3466),INDEX('MetaTrader Import'!$H$13:$J$5893,TRUNC(((A3466-$A$39+1)-1)/3)+1,MOD((A3466-$A$39+1)-1,3)+1),"")</f>
        <v/>
      </c>
      <c r="C3466" s="43" t="str">
        <f t="shared" si="1633"/>
        <v/>
      </c>
      <c r="D3466" s="43" t="str">
        <f t="shared" ca="1" si="1623"/>
        <v/>
      </c>
      <c r="E3466" s="43" t="str">
        <f t="shared" si="1634"/>
        <v/>
      </c>
      <c r="F3466" s="43" t="str">
        <f t="shared" si="1635"/>
        <v/>
      </c>
      <c r="G3466" s="43" t="str">
        <f>IF(A3466&lt;&gt;"",IF(A3466&lt;Data!$G$11*0.25,$C$13/$G$32,IF(A3466&gt;Data!$G$11*0.25,$C$13,$C$13*10)),"")</f>
        <v/>
      </c>
      <c r="H3466" s="43" t="str">
        <f>IF(A3466&lt;&gt;"",IF(Data!$G$9="constant",$C$13,IF(Data!$G$9="squeeze",G3466,F3466)),"")</f>
        <v/>
      </c>
      <c r="I3466" s="38" t="str">
        <f ca="1">IF(ISNUMBER(A3466),NORMINV(RAND(),0,IF(AND(Data!$G$9="squeeze",A3466&lt;Data!$G$11*0.25),$H$32,1)*$C$30*$C$13)*($C$14*$C$12),"")</f>
        <v/>
      </c>
      <c r="J3466" s="42" t="str">
        <f ca="1">IFERROR(IF(Data!$C$6="Real",B3466,I3466+J3465+($C$14*$C$12)*(NORMINV(RAND(),$C$15,CHOOSE($G$13,$C$13,F3466,G3466)))),"")</f>
        <v/>
      </c>
      <c r="K3466" s="88" t="str">
        <f>IF(ISNUMBER(A3466), IF($G$16="fixed",$G$17,MIN(H3466*Data!$C$7*$C$16*0.5,$C$17*Data!$C$7))*$C$12,"")</f>
        <v/>
      </c>
      <c r="L3466" s="42" t="str">
        <f t="shared" ca="1" si="1650"/>
        <v/>
      </c>
      <c r="M3466" s="44" t="str">
        <f t="shared" ca="1" si="1651"/>
        <v/>
      </c>
      <c r="N3466" s="44" t="str">
        <f t="shared" ca="1" si="1652"/>
        <v/>
      </c>
      <c r="O3466" s="108" t="str">
        <f t="shared" si="1636"/>
        <v/>
      </c>
      <c r="P3466" s="102" t="str">
        <f t="shared" si="1637"/>
        <v/>
      </c>
      <c r="Q3466" s="102" t="str">
        <f t="shared" si="1638"/>
        <v/>
      </c>
      <c r="R3466" s="120" t="str">
        <f t="shared" si="1639"/>
        <v/>
      </c>
      <c r="S3466" s="54" t="str">
        <f t="shared" si="1640"/>
        <v/>
      </c>
      <c r="T3466" s="5" t="str">
        <f t="shared" si="1641"/>
        <v/>
      </c>
      <c r="U3466" s="152" t="str">
        <f t="shared" si="1624"/>
        <v/>
      </c>
      <c r="V3466" s="152" t="str">
        <f t="shared" si="1625"/>
        <v/>
      </c>
      <c r="W3466" s="153" t="str">
        <f t="shared" si="1626"/>
        <v/>
      </c>
      <c r="X3466" s="153" t="str">
        <f t="shared" si="1627"/>
        <v/>
      </c>
      <c r="Y3466" s="153" t="str">
        <f t="shared" si="1628"/>
        <v/>
      </c>
      <c r="Z3466" s="153" t="str">
        <f t="shared" si="1629"/>
        <v/>
      </c>
      <c r="AA3466" s="152" t="str">
        <f t="shared" si="1630"/>
        <v/>
      </c>
      <c r="AB3466" s="152" t="str">
        <f t="shared" si="1631"/>
        <v/>
      </c>
      <c r="AC3466" s="154" t="str">
        <f t="shared" si="1642"/>
        <v/>
      </c>
      <c r="AD3466" s="154" t="str">
        <f t="shared" si="1643"/>
        <v/>
      </c>
      <c r="AE3466" s="3" t="str">
        <f t="shared" si="1644"/>
        <v/>
      </c>
      <c r="AF3466" s="3" t="str">
        <f t="shared" si="1645"/>
        <v/>
      </c>
      <c r="AG3466" s="3" t="str">
        <f t="shared" si="1646"/>
        <v/>
      </c>
      <c r="AH3466" s="4" t="str">
        <f t="shared" si="1647"/>
        <v/>
      </c>
      <c r="AI3466" s="75" t="str">
        <f t="shared" si="1648"/>
        <v/>
      </c>
      <c r="AJ3466" s="75" t="str">
        <f t="shared" si="1649"/>
        <v/>
      </c>
    </row>
    <row r="3467" spans="1:36">
      <c r="A3467" s="41" t="str">
        <f t="shared" si="1632"/>
        <v/>
      </c>
      <c r="B3467" s="150" t="str">
        <f>IF(ISNUMBER(A3467),INDEX('MetaTrader Import'!$H$13:$J$5893,TRUNC(((A3467-$A$39+1)-1)/3)+1,MOD((A3467-$A$39+1)-1,3)+1),"")</f>
        <v/>
      </c>
      <c r="C3467" s="43" t="str">
        <f t="shared" si="1633"/>
        <v/>
      </c>
      <c r="D3467" s="43" t="str">
        <f t="shared" ca="1" si="1623"/>
        <v/>
      </c>
      <c r="E3467" s="43" t="str">
        <f t="shared" si="1634"/>
        <v/>
      </c>
      <c r="F3467" s="43" t="str">
        <f t="shared" si="1635"/>
        <v/>
      </c>
      <c r="G3467" s="43" t="str">
        <f>IF(A3467&lt;&gt;"",IF(A3467&lt;Data!$G$11*0.25,$C$13/$G$32,IF(A3467&gt;Data!$G$11*0.25,$C$13,$C$13*10)),"")</f>
        <v/>
      </c>
      <c r="H3467" s="43" t="str">
        <f>IF(A3467&lt;&gt;"",IF(Data!$G$9="constant",$C$13,IF(Data!$G$9="squeeze",G3467,F3467)),"")</f>
        <v/>
      </c>
      <c r="I3467" s="38" t="str">
        <f ca="1">IF(ISNUMBER(A3467),NORMINV(RAND(),0,IF(AND(Data!$G$9="squeeze",A3467&lt;Data!$G$11*0.25),$H$32,1)*$C$30*$C$13)*($C$14*$C$12),"")</f>
        <v/>
      </c>
      <c r="J3467" s="42" t="str">
        <f ca="1">IFERROR(IF(Data!$C$6="Real",B3467,I3467+J3466+($C$14*$C$12)*(NORMINV(RAND(),$C$15,CHOOSE($G$13,$C$13,F3467,G3467)))),"")</f>
        <v/>
      </c>
      <c r="K3467" s="88" t="str">
        <f>IF(ISNUMBER(A3467), IF($G$16="fixed",$G$17,MIN(H3467*Data!$C$7*$C$16*0.5,$C$17*Data!$C$7))*$C$12,"")</f>
        <v/>
      </c>
      <c r="L3467" s="42" t="str">
        <f t="shared" ca="1" si="1650"/>
        <v/>
      </c>
      <c r="M3467" s="44" t="str">
        <f t="shared" ca="1" si="1651"/>
        <v/>
      </c>
      <c r="N3467" s="44" t="str">
        <f t="shared" ca="1" si="1652"/>
        <v/>
      </c>
      <c r="O3467" s="108" t="str">
        <f t="shared" si="1636"/>
        <v/>
      </c>
      <c r="P3467" s="102" t="str">
        <f t="shared" si="1637"/>
        <v/>
      </c>
      <c r="Q3467" s="102" t="str">
        <f t="shared" si="1638"/>
        <v/>
      </c>
      <c r="R3467" s="120" t="str">
        <f t="shared" si="1639"/>
        <v/>
      </c>
      <c r="S3467" s="54" t="str">
        <f t="shared" si="1640"/>
        <v/>
      </c>
      <c r="T3467" s="5" t="str">
        <f t="shared" si="1641"/>
        <v/>
      </c>
      <c r="U3467" s="152" t="str">
        <f t="shared" si="1624"/>
        <v/>
      </c>
      <c r="V3467" s="152" t="str">
        <f t="shared" si="1625"/>
        <v/>
      </c>
      <c r="W3467" s="153" t="str">
        <f t="shared" si="1626"/>
        <v/>
      </c>
      <c r="X3467" s="153" t="str">
        <f t="shared" si="1627"/>
        <v/>
      </c>
      <c r="Y3467" s="153" t="str">
        <f t="shared" si="1628"/>
        <v/>
      </c>
      <c r="Z3467" s="153" t="str">
        <f t="shared" si="1629"/>
        <v/>
      </c>
      <c r="AA3467" s="152" t="str">
        <f t="shared" si="1630"/>
        <v/>
      </c>
      <c r="AB3467" s="152" t="str">
        <f t="shared" si="1631"/>
        <v/>
      </c>
      <c r="AC3467" s="154" t="str">
        <f t="shared" si="1642"/>
        <v/>
      </c>
      <c r="AD3467" s="154" t="str">
        <f t="shared" si="1643"/>
        <v/>
      </c>
      <c r="AE3467" s="3" t="str">
        <f t="shared" si="1644"/>
        <v/>
      </c>
      <c r="AF3467" s="3" t="str">
        <f t="shared" si="1645"/>
        <v/>
      </c>
      <c r="AG3467" s="3" t="str">
        <f t="shared" si="1646"/>
        <v/>
      </c>
      <c r="AH3467" s="4" t="str">
        <f t="shared" si="1647"/>
        <v/>
      </c>
      <c r="AI3467" s="75" t="str">
        <f t="shared" si="1648"/>
        <v/>
      </c>
      <c r="AJ3467" s="75" t="str">
        <f t="shared" si="1649"/>
        <v/>
      </c>
    </row>
    <row r="3468" spans="1:36">
      <c r="A3468" s="41" t="str">
        <f t="shared" si="1632"/>
        <v/>
      </c>
      <c r="B3468" s="150" t="str">
        <f>IF(ISNUMBER(A3468),INDEX('MetaTrader Import'!$H$13:$J$5893,TRUNC(((A3468-$A$39+1)-1)/3)+1,MOD((A3468-$A$39+1)-1,3)+1),"")</f>
        <v/>
      </c>
      <c r="C3468" s="43" t="str">
        <f t="shared" si="1633"/>
        <v/>
      </c>
      <c r="D3468" s="43" t="str">
        <f t="shared" ca="1" si="1623"/>
        <v/>
      </c>
      <c r="E3468" s="43" t="str">
        <f t="shared" si="1634"/>
        <v/>
      </c>
      <c r="F3468" s="43" t="str">
        <f t="shared" si="1635"/>
        <v/>
      </c>
      <c r="G3468" s="43" t="str">
        <f>IF(A3468&lt;&gt;"",IF(A3468&lt;Data!$G$11*0.25,$C$13/$G$32,IF(A3468&gt;Data!$G$11*0.25,$C$13,$C$13*10)),"")</f>
        <v/>
      </c>
      <c r="H3468" s="43" t="str">
        <f>IF(A3468&lt;&gt;"",IF(Data!$G$9="constant",$C$13,IF(Data!$G$9="squeeze",G3468,F3468)),"")</f>
        <v/>
      </c>
      <c r="I3468" s="38" t="str">
        <f ca="1">IF(ISNUMBER(A3468),NORMINV(RAND(),0,IF(AND(Data!$G$9="squeeze",A3468&lt;Data!$G$11*0.25),$H$32,1)*$C$30*$C$13)*($C$14*$C$12),"")</f>
        <v/>
      </c>
      <c r="J3468" s="42" t="str">
        <f ca="1">IFERROR(IF(Data!$C$6="Real",B3468,I3468+J3467+($C$14*$C$12)*(NORMINV(RAND(),$C$15,CHOOSE($G$13,$C$13,F3468,G3468)))),"")</f>
        <v/>
      </c>
      <c r="K3468" s="88" t="str">
        <f>IF(ISNUMBER(A3468), IF($G$16="fixed",$G$17,MIN(H3468*Data!$C$7*$C$16*0.5,$C$17*Data!$C$7))*$C$12,"")</f>
        <v/>
      </c>
      <c r="L3468" s="42" t="str">
        <f t="shared" ca="1" si="1650"/>
        <v/>
      </c>
      <c r="M3468" s="44" t="str">
        <f t="shared" ca="1" si="1651"/>
        <v/>
      </c>
      <c r="N3468" s="44" t="str">
        <f t="shared" ca="1" si="1652"/>
        <v/>
      </c>
      <c r="O3468" s="108" t="str">
        <f t="shared" si="1636"/>
        <v/>
      </c>
      <c r="P3468" s="102" t="str">
        <f t="shared" si="1637"/>
        <v/>
      </c>
      <c r="Q3468" s="102" t="str">
        <f t="shared" si="1638"/>
        <v/>
      </c>
      <c r="R3468" s="120" t="str">
        <f t="shared" si="1639"/>
        <v/>
      </c>
      <c r="S3468" s="54" t="str">
        <f t="shared" si="1640"/>
        <v/>
      </c>
      <c r="T3468" s="5" t="str">
        <f t="shared" si="1641"/>
        <v/>
      </c>
      <c r="U3468" s="152" t="str">
        <f t="shared" si="1624"/>
        <v/>
      </c>
      <c r="V3468" s="152" t="str">
        <f t="shared" si="1625"/>
        <v/>
      </c>
      <c r="W3468" s="153" t="str">
        <f t="shared" si="1626"/>
        <v/>
      </c>
      <c r="X3468" s="153" t="str">
        <f t="shared" si="1627"/>
        <v/>
      </c>
      <c r="Y3468" s="153" t="str">
        <f t="shared" si="1628"/>
        <v/>
      </c>
      <c r="Z3468" s="153" t="str">
        <f t="shared" si="1629"/>
        <v/>
      </c>
      <c r="AA3468" s="152" t="str">
        <f t="shared" si="1630"/>
        <v/>
      </c>
      <c r="AB3468" s="152" t="str">
        <f t="shared" si="1631"/>
        <v/>
      </c>
      <c r="AC3468" s="154" t="str">
        <f t="shared" si="1642"/>
        <v/>
      </c>
      <c r="AD3468" s="154" t="str">
        <f t="shared" si="1643"/>
        <v/>
      </c>
      <c r="AE3468" s="3" t="str">
        <f t="shared" si="1644"/>
        <v/>
      </c>
      <c r="AF3468" s="3" t="str">
        <f t="shared" si="1645"/>
        <v/>
      </c>
      <c r="AG3468" s="3" t="str">
        <f t="shared" si="1646"/>
        <v/>
      </c>
      <c r="AH3468" s="4" t="str">
        <f t="shared" si="1647"/>
        <v/>
      </c>
      <c r="AI3468" s="75" t="str">
        <f t="shared" si="1648"/>
        <v/>
      </c>
      <c r="AJ3468" s="75" t="str">
        <f t="shared" si="1649"/>
        <v/>
      </c>
    </row>
    <row r="3469" spans="1:36">
      <c r="A3469" s="41" t="str">
        <f t="shared" si="1632"/>
        <v/>
      </c>
      <c r="B3469" s="150" t="str">
        <f>IF(ISNUMBER(A3469),INDEX('MetaTrader Import'!$H$13:$J$5893,TRUNC(((A3469-$A$39+1)-1)/3)+1,MOD((A3469-$A$39+1)-1,3)+1),"")</f>
        <v/>
      </c>
      <c r="C3469" s="43" t="str">
        <f t="shared" si="1633"/>
        <v/>
      </c>
      <c r="D3469" s="43" t="str">
        <f t="shared" ca="1" si="1623"/>
        <v/>
      </c>
      <c r="E3469" s="43" t="str">
        <f t="shared" si="1634"/>
        <v/>
      </c>
      <c r="F3469" s="43" t="str">
        <f t="shared" si="1635"/>
        <v/>
      </c>
      <c r="G3469" s="43" t="str">
        <f>IF(A3469&lt;&gt;"",IF(A3469&lt;Data!$G$11*0.25,$C$13/$G$32,IF(A3469&gt;Data!$G$11*0.25,$C$13,$C$13*10)),"")</f>
        <v/>
      </c>
      <c r="H3469" s="43" t="str">
        <f>IF(A3469&lt;&gt;"",IF(Data!$G$9="constant",$C$13,IF(Data!$G$9="squeeze",G3469,F3469)),"")</f>
        <v/>
      </c>
      <c r="I3469" s="38" t="str">
        <f ca="1">IF(ISNUMBER(A3469),NORMINV(RAND(),0,IF(AND(Data!$G$9="squeeze",A3469&lt;Data!$G$11*0.25),$H$32,1)*$C$30*$C$13)*($C$14*$C$12),"")</f>
        <v/>
      </c>
      <c r="J3469" s="42" t="str">
        <f ca="1">IFERROR(IF(Data!$C$6="Real",B3469,I3469+J3468+($C$14*$C$12)*(NORMINV(RAND(),$C$15,CHOOSE($G$13,$C$13,F3469,G3469)))),"")</f>
        <v/>
      </c>
      <c r="K3469" s="88" t="str">
        <f>IF(ISNUMBER(A3469), IF($G$16="fixed",$G$17,MIN(H3469*Data!$C$7*$C$16*0.5,$C$17*Data!$C$7))*$C$12,"")</f>
        <v/>
      </c>
      <c r="L3469" s="42" t="str">
        <f t="shared" ca="1" si="1650"/>
        <v/>
      </c>
      <c r="M3469" s="44" t="str">
        <f t="shared" ca="1" si="1651"/>
        <v/>
      </c>
      <c r="N3469" s="44" t="str">
        <f t="shared" ca="1" si="1652"/>
        <v/>
      </c>
      <c r="O3469" s="108" t="str">
        <f t="shared" si="1636"/>
        <v/>
      </c>
      <c r="P3469" s="102" t="str">
        <f t="shared" si="1637"/>
        <v/>
      </c>
      <c r="Q3469" s="102" t="str">
        <f t="shared" si="1638"/>
        <v/>
      </c>
      <c r="R3469" s="120" t="str">
        <f t="shared" si="1639"/>
        <v/>
      </c>
      <c r="S3469" s="54" t="str">
        <f t="shared" si="1640"/>
        <v/>
      </c>
      <c r="T3469" s="5" t="str">
        <f t="shared" si="1641"/>
        <v/>
      </c>
      <c r="U3469" s="152" t="str">
        <f t="shared" si="1624"/>
        <v/>
      </c>
      <c r="V3469" s="152" t="str">
        <f t="shared" si="1625"/>
        <v/>
      </c>
      <c r="W3469" s="153" t="str">
        <f t="shared" si="1626"/>
        <v/>
      </c>
      <c r="X3469" s="153" t="str">
        <f t="shared" si="1627"/>
        <v/>
      </c>
      <c r="Y3469" s="153" t="str">
        <f t="shared" si="1628"/>
        <v/>
      </c>
      <c r="Z3469" s="153" t="str">
        <f t="shared" si="1629"/>
        <v/>
      </c>
      <c r="AA3469" s="152" t="str">
        <f t="shared" si="1630"/>
        <v/>
      </c>
      <c r="AB3469" s="152" t="str">
        <f t="shared" si="1631"/>
        <v/>
      </c>
      <c r="AC3469" s="154" t="str">
        <f t="shared" si="1642"/>
        <v/>
      </c>
      <c r="AD3469" s="154" t="str">
        <f t="shared" si="1643"/>
        <v/>
      </c>
      <c r="AE3469" s="3" t="str">
        <f t="shared" si="1644"/>
        <v/>
      </c>
      <c r="AF3469" s="3" t="str">
        <f t="shared" si="1645"/>
        <v/>
      </c>
      <c r="AG3469" s="3" t="str">
        <f t="shared" si="1646"/>
        <v/>
      </c>
      <c r="AH3469" s="4" t="str">
        <f t="shared" si="1647"/>
        <v/>
      </c>
      <c r="AI3469" s="75" t="str">
        <f t="shared" si="1648"/>
        <v/>
      </c>
      <c r="AJ3469" s="75" t="str">
        <f t="shared" si="1649"/>
        <v/>
      </c>
    </row>
    <row r="3470" spans="1:36">
      <c r="A3470" s="41" t="str">
        <f t="shared" si="1632"/>
        <v/>
      </c>
      <c r="B3470" s="150" t="str">
        <f>IF(ISNUMBER(A3470),INDEX('MetaTrader Import'!$H$13:$J$5893,TRUNC(((A3470-$A$39+1)-1)/3)+1,MOD((A3470-$A$39+1)-1,3)+1),"")</f>
        <v/>
      </c>
      <c r="C3470" s="43" t="str">
        <f t="shared" si="1633"/>
        <v/>
      </c>
      <c r="D3470" s="43" t="str">
        <f t="shared" ca="1" si="1623"/>
        <v/>
      </c>
      <c r="E3470" s="43" t="str">
        <f t="shared" si="1634"/>
        <v/>
      </c>
      <c r="F3470" s="43" t="str">
        <f t="shared" si="1635"/>
        <v/>
      </c>
      <c r="G3470" s="43" t="str">
        <f>IF(A3470&lt;&gt;"",IF(A3470&lt;Data!$G$11*0.25,$C$13/$G$32,IF(A3470&gt;Data!$G$11*0.25,$C$13,$C$13*10)),"")</f>
        <v/>
      </c>
      <c r="H3470" s="43" t="str">
        <f>IF(A3470&lt;&gt;"",IF(Data!$G$9="constant",$C$13,IF(Data!$G$9="squeeze",G3470,F3470)),"")</f>
        <v/>
      </c>
      <c r="I3470" s="38" t="str">
        <f ca="1">IF(ISNUMBER(A3470),NORMINV(RAND(),0,IF(AND(Data!$G$9="squeeze",A3470&lt;Data!$G$11*0.25),$H$32,1)*$C$30*$C$13)*($C$14*$C$12),"")</f>
        <v/>
      </c>
      <c r="J3470" s="42" t="str">
        <f ca="1">IFERROR(IF(Data!$C$6="Real",B3470,I3470+J3469+($C$14*$C$12)*(NORMINV(RAND(),$C$15,CHOOSE($G$13,$C$13,F3470,G3470)))),"")</f>
        <v/>
      </c>
      <c r="K3470" s="88" t="str">
        <f>IF(ISNUMBER(A3470), IF($G$16="fixed",$G$17,MIN(H3470*Data!$C$7*$C$16*0.5,$C$17*Data!$C$7))*$C$12,"")</f>
        <v/>
      </c>
      <c r="L3470" s="42" t="str">
        <f t="shared" ca="1" si="1650"/>
        <v/>
      </c>
      <c r="M3470" s="44" t="str">
        <f t="shared" ca="1" si="1651"/>
        <v/>
      </c>
      <c r="N3470" s="44" t="str">
        <f t="shared" ca="1" si="1652"/>
        <v/>
      </c>
      <c r="O3470" s="108" t="str">
        <f t="shared" si="1636"/>
        <v/>
      </c>
      <c r="P3470" s="102" t="str">
        <f t="shared" si="1637"/>
        <v/>
      </c>
      <c r="Q3470" s="102" t="str">
        <f t="shared" si="1638"/>
        <v/>
      </c>
      <c r="R3470" s="120" t="str">
        <f t="shared" si="1639"/>
        <v/>
      </c>
      <c r="S3470" s="54" t="str">
        <f t="shared" si="1640"/>
        <v/>
      </c>
      <c r="T3470" s="5" t="str">
        <f t="shared" si="1641"/>
        <v/>
      </c>
      <c r="U3470" s="152" t="str">
        <f t="shared" si="1624"/>
        <v/>
      </c>
      <c r="V3470" s="152" t="str">
        <f t="shared" si="1625"/>
        <v/>
      </c>
      <c r="W3470" s="153" t="str">
        <f t="shared" si="1626"/>
        <v/>
      </c>
      <c r="X3470" s="153" t="str">
        <f t="shared" si="1627"/>
        <v/>
      </c>
      <c r="Y3470" s="153" t="str">
        <f t="shared" si="1628"/>
        <v/>
      </c>
      <c r="Z3470" s="153" t="str">
        <f t="shared" si="1629"/>
        <v/>
      </c>
      <c r="AA3470" s="152" t="str">
        <f t="shared" si="1630"/>
        <v/>
      </c>
      <c r="AB3470" s="152" t="str">
        <f t="shared" si="1631"/>
        <v/>
      </c>
      <c r="AC3470" s="154" t="str">
        <f t="shared" si="1642"/>
        <v/>
      </c>
      <c r="AD3470" s="154" t="str">
        <f t="shared" si="1643"/>
        <v/>
      </c>
      <c r="AE3470" s="3" t="str">
        <f t="shared" si="1644"/>
        <v/>
      </c>
      <c r="AF3470" s="3" t="str">
        <f t="shared" si="1645"/>
        <v/>
      </c>
      <c r="AG3470" s="3" t="str">
        <f t="shared" si="1646"/>
        <v/>
      </c>
      <c r="AH3470" s="4" t="str">
        <f t="shared" si="1647"/>
        <v/>
      </c>
      <c r="AI3470" s="75" t="str">
        <f t="shared" si="1648"/>
        <v/>
      </c>
      <c r="AJ3470" s="75" t="str">
        <f t="shared" si="1649"/>
        <v/>
      </c>
    </row>
    <row r="3471" spans="1:36">
      <c r="A3471" s="41" t="str">
        <f t="shared" si="1632"/>
        <v/>
      </c>
      <c r="B3471" s="150" t="str">
        <f>IF(ISNUMBER(A3471),INDEX('MetaTrader Import'!$H$13:$J$5893,TRUNC(((A3471-$A$39+1)-1)/3)+1,MOD((A3471-$A$39+1)-1,3)+1),"")</f>
        <v/>
      </c>
      <c r="C3471" s="43" t="str">
        <f t="shared" si="1633"/>
        <v/>
      </c>
      <c r="D3471" s="43" t="str">
        <f t="shared" ca="1" si="1623"/>
        <v/>
      </c>
      <c r="E3471" s="43" t="str">
        <f t="shared" si="1634"/>
        <v/>
      </c>
      <c r="F3471" s="43" t="str">
        <f t="shared" si="1635"/>
        <v/>
      </c>
      <c r="G3471" s="43" t="str">
        <f>IF(A3471&lt;&gt;"",IF(A3471&lt;Data!$G$11*0.25,$C$13/$G$32,IF(A3471&gt;Data!$G$11*0.25,$C$13,$C$13*10)),"")</f>
        <v/>
      </c>
      <c r="H3471" s="43" t="str">
        <f>IF(A3471&lt;&gt;"",IF(Data!$G$9="constant",$C$13,IF(Data!$G$9="squeeze",G3471,F3471)),"")</f>
        <v/>
      </c>
      <c r="I3471" s="38" t="str">
        <f ca="1">IF(ISNUMBER(A3471),NORMINV(RAND(),0,IF(AND(Data!$G$9="squeeze",A3471&lt;Data!$G$11*0.25),$H$32,1)*$C$30*$C$13)*($C$14*$C$12),"")</f>
        <v/>
      </c>
      <c r="J3471" s="42" t="str">
        <f ca="1">IFERROR(IF(Data!$C$6="Real",B3471,I3471+J3470+($C$14*$C$12)*(NORMINV(RAND(),$C$15,CHOOSE($G$13,$C$13,F3471,G3471)))),"")</f>
        <v/>
      </c>
      <c r="K3471" s="88" t="str">
        <f>IF(ISNUMBER(A3471), IF($G$16="fixed",$G$17,MIN(H3471*Data!$C$7*$C$16*0.5,$C$17*Data!$C$7))*$C$12,"")</f>
        <v/>
      </c>
      <c r="L3471" s="42" t="str">
        <f t="shared" ca="1" si="1650"/>
        <v/>
      </c>
      <c r="M3471" s="44" t="str">
        <f t="shared" ca="1" si="1651"/>
        <v/>
      </c>
      <c r="N3471" s="44" t="str">
        <f t="shared" ca="1" si="1652"/>
        <v/>
      </c>
      <c r="O3471" s="108" t="str">
        <f t="shared" si="1636"/>
        <v/>
      </c>
      <c r="P3471" s="102" t="str">
        <f t="shared" si="1637"/>
        <v/>
      </c>
      <c r="Q3471" s="102" t="str">
        <f t="shared" si="1638"/>
        <v/>
      </c>
      <c r="R3471" s="120" t="str">
        <f t="shared" si="1639"/>
        <v/>
      </c>
      <c r="S3471" s="54" t="str">
        <f t="shared" si="1640"/>
        <v/>
      </c>
      <c r="T3471" s="5" t="str">
        <f t="shared" si="1641"/>
        <v/>
      </c>
      <c r="U3471" s="152" t="str">
        <f t="shared" si="1624"/>
        <v/>
      </c>
      <c r="V3471" s="152" t="str">
        <f t="shared" si="1625"/>
        <v/>
      </c>
      <c r="W3471" s="153" t="str">
        <f t="shared" si="1626"/>
        <v/>
      </c>
      <c r="X3471" s="153" t="str">
        <f t="shared" si="1627"/>
        <v/>
      </c>
      <c r="Y3471" s="153" t="str">
        <f t="shared" si="1628"/>
        <v/>
      </c>
      <c r="Z3471" s="153" t="str">
        <f t="shared" si="1629"/>
        <v/>
      </c>
      <c r="AA3471" s="152" t="str">
        <f t="shared" si="1630"/>
        <v/>
      </c>
      <c r="AB3471" s="152" t="str">
        <f t="shared" si="1631"/>
        <v/>
      </c>
      <c r="AC3471" s="154" t="str">
        <f t="shared" si="1642"/>
        <v/>
      </c>
      <c r="AD3471" s="154" t="str">
        <f t="shared" si="1643"/>
        <v/>
      </c>
      <c r="AE3471" s="3" t="str">
        <f t="shared" si="1644"/>
        <v/>
      </c>
      <c r="AF3471" s="3" t="str">
        <f t="shared" si="1645"/>
        <v/>
      </c>
      <c r="AG3471" s="3" t="str">
        <f t="shared" si="1646"/>
        <v/>
      </c>
      <c r="AH3471" s="4" t="str">
        <f t="shared" si="1647"/>
        <v/>
      </c>
      <c r="AI3471" s="75" t="str">
        <f t="shared" si="1648"/>
        <v/>
      </c>
      <c r="AJ3471" s="75" t="str">
        <f t="shared" si="1649"/>
        <v/>
      </c>
    </row>
    <row r="3472" spans="1:36">
      <c r="A3472" s="41" t="str">
        <f t="shared" si="1632"/>
        <v/>
      </c>
      <c r="B3472" s="150" t="str">
        <f>IF(ISNUMBER(A3472),INDEX('MetaTrader Import'!$H$13:$J$5893,TRUNC(((A3472-$A$39+1)-1)/3)+1,MOD((A3472-$A$39+1)-1,3)+1),"")</f>
        <v/>
      </c>
      <c r="C3472" s="43" t="str">
        <f t="shared" si="1633"/>
        <v/>
      </c>
      <c r="D3472" s="43" t="str">
        <f t="shared" ca="1" si="1623"/>
        <v/>
      </c>
      <c r="E3472" s="43" t="str">
        <f t="shared" si="1634"/>
        <v/>
      </c>
      <c r="F3472" s="43" t="str">
        <f t="shared" si="1635"/>
        <v/>
      </c>
      <c r="G3472" s="43" t="str">
        <f>IF(A3472&lt;&gt;"",IF(A3472&lt;Data!$G$11*0.25,$C$13/$G$32,IF(A3472&gt;Data!$G$11*0.25,$C$13,$C$13*10)),"")</f>
        <v/>
      </c>
      <c r="H3472" s="43" t="str">
        <f>IF(A3472&lt;&gt;"",IF(Data!$G$9="constant",$C$13,IF(Data!$G$9="squeeze",G3472,F3472)),"")</f>
        <v/>
      </c>
      <c r="I3472" s="38" t="str">
        <f ca="1">IF(ISNUMBER(A3472),NORMINV(RAND(),0,IF(AND(Data!$G$9="squeeze",A3472&lt;Data!$G$11*0.25),$H$32,1)*$C$30*$C$13)*($C$14*$C$12),"")</f>
        <v/>
      </c>
      <c r="J3472" s="42" t="str">
        <f ca="1">IFERROR(IF(Data!$C$6="Real",B3472,I3472+J3471+($C$14*$C$12)*(NORMINV(RAND(),$C$15,CHOOSE($G$13,$C$13,F3472,G3472)))),"")</f>
        <v/>
      </c>
      <c r="K3472" s="88" t="str">
        <f>IF(ISNUMBER(A3472), IF($G$16="fixed",$G$17,MIN(H3472*Data!$C$7*$C$16*0.5,$C$17*Data!$C$7))*$C$12,"")</f>
        <v/>
      </c>
      <c r="L3472" s="42" t="str">
        <f t="shared" ca="1" si="1650"/>
        <v/>
      </c>
      <c r="M3472" s="44" t="str">
        <f t="shared" ca="1" si="1651"/>
        <v/>
      </c>
      <c r="N3472" s="44" t="str">
        <f t="shared" ca="1" si="1652"/>
        <v/>
      </c>
      <c r="O3472" s="108" t="str">
        <f t="shared" si="1636"/>
        <v/>
      </c>
      <c r="P3472" s="102" t="str">
        <f t="shared" si="1637"/>
        <v/>
      </c>
      <c r="Q3472" s="102" t="str">
        <f t="shared" si="1638"/>
        <v/>
      </c>
      <c r="R3472" s="120" t="str">
        <f t="shared" si="1639"/>
        <v/>
      </c>
      <c r="S3472" s="54" t="str">
        <f t="shared" si="1640"/>
        <v/>
      </c>
      <c r="T3472" s="5" t="str">
        <f t="shared" si="1641"/>
        <v/>
      </c>
      <c r="U3472" s="152" t="str">
        <f t="shared" si="1624"/>
        <v/>
      </c>
      <c r="V3472" s="152" t="str">
        <f t="shared" si="1625"/>
        <v/>
      </c>
      <c r="W3472" s="153" t="str">
        <f t="shared" si="1626"/>
        <v/>
      </c>
      <c r="X3472" s="153" t="str">
        <f t="shared" si="1627"/>
        <v/>
      </c>
      <c r="Y3472" s="153" t="str">
        <f t="shared" si="1628"/>
        <v/>
      </c>
      <c r="Z3472" s="153" t="str">
        <f t="shared" si="1629"/>
        <v/>
      </c>
      <c r="AA3472" s="152" t="str">
        <f t="shared" si="1630"/>
        <v/>
      </c>
      <c r="AB3472" s="152" t="str">
        <f t="shared" si="1631"/>
        <v/>
      </c>
      <c r="AC3472" s="154" t="str">
        <f t="shared" si="1642"/>
        <v/>
      </c>
      <c r="AD3472" s="154" t="str">
        <f t="shared" si="1643"/>
        <v/>
      </c>
      <c r="AE3472" s="3" t="str">
        <f t="shared" si="1644"/>
        <v/>
      </c>
      <c r="AF3472" s="3" t="str">
        <f t="shared" si="1645"/>
        <v/>
      </c>
      <c r="AG3472" s="3" t="str">
        <f t="shared" si="1646"/>
        <v/>
      </c>
      <c r="AH3472" s="4" t="str">
        <f t="shared" si="1647"/>
        <v/>
      </c>
      <c r="AI3472" s="75" t="str">
        <f t="shared" si="1648"/>
        <v/>
      </c>
      <c r="AJ3472" s="75" t="str">
        <f t="shared" si="1649"/>
        <v/>
      </c>
    </row>
    <row r="3473" spans="1:36">
      <c r="A3473" s="41" t="str">
        <f t="shared" si="1632"/>
        <v/>
      </c>
      <c r="B3473" s="150" t="str">
        <f>IF(ISNUMBER(A3473),INDEX('MetaTrader Import'!$H$13:$J$5893,TRUNC(((A3473-$A$39+1)-1)/3)+1,MOD((A3473-$A$39+1)-1,3)+1),"")</f>
        <v/>
      </c>
      <c r="C3473" s="43" t="str">
        <f t="shared" si="1633"/>
        <v/>
      </c>
      <c r="D3473" s="43" t="str">
        <f t="shared" ca="1" si="1623"/>
        <v/>
      </c>
      <c r="E3473" s="43" t="str">
        <f t="shared" si="1634"/>
        <v/>
      </c>
      <c r="F3473" s="43" t="str">
        <f t="shared" si="1635"/>
        <v/>
      </c>
      <c r="G3473" s="43" t="str">
        <f>IF(A3473&lt;&gt;"",IF(A3473&lt;Data!$G$11*0.25,$C$13/$G$32,IF(A3473&gt;Data!$G$11*0.25,$C$13,$C$13*10)),"")</f>
        <v/>
      </c>
      <c r="H3473" s="43" t="str">
        <f>IF(A3473&lt;&gt;"",IF(Data!$G$9="constant",$C$13,IF(Data!$G$9="squeeze",G3473,F3473)),"")</f>
        <v/>
      </c>
      <c r="I3473" s="38" t="str">
        <f ca="1">IF(ISNUMBER(A3473),NORMINV(RAND(),0,IF(AND(Data!$G$9="squeeze",A3473&lt;Data!$G$11*0.25),$H$32,1)*$C$30*$C$13)*($C$14*$C$12),"")</f>
        <v/>
      </c>
      <c r="J3473" s="42" t="str">
        <f ca="1">IFERROR(IF(Data!$C$6="Real",B3473,I3473+J3472+($C$14*$C$12)*(NORMINV(RAND(),$C$15,CHOOSE($G$13,$C$13,F3473,G3473)))),"")</f>
        <v/>
      </c>
      <c r="K3473" s="88" t="str">
        <f>IF(ISNUMBER(A3473), IF($G$16="fixed",$G$17,MIN(H3473*Data!$C$7*$C$16*0.5,$C$17*Data!$C$7))*$C$12,"")</f>
        <v/>
      </c>
      <c r="L3473" s="42" t="str">
        <f t="shared" ca="1" si="1650"/>
        <v/>
      </c>
      <c r="M3473" s="44" t="str">
        <f t="shared" ca="1" si="1651"/>
        <v/>
      </c>
      <c r="N3473" s="44" t="str">
        <f t="shared" ca="1" si="1652"/>
        <v/>
      </c>
      <c r="O3473" s="108" t="str">
        <f t="shared" si="1636"/>
        <v/>
      </c>
      <c r="P3473" s="102" t="str">
        <f t="shared" si="1637"/>
        <v/>
      </c>
      <c r="Q3473" s="102" t="str">
        <f t="shared" si="1638"/>
        <v/>
      </c>
      <c r="R3473" s="120" t="str">
        <f t="shared" si="1639"/>
        <v/>
      </c>
      <c r="S3473" s="54" t="str">
        <f t="shared" si="1640"/>
        <v/>
      </c>
      <c r="T3473" s="5" t="str">
        <f t="shared" si="1641"/>
        <v/>
      </c>
      <c r="U3473" s="152" t="str">
        <f t="shared" si="1624"/>
        <v/>
      </c>
      <c r="V3473" s="152" t="str">
        <f t="shared" si="1625"/>
        <v/>
      </c>
      <c r="W3473" s="153" t="str">
        <f t="shared" si="1626"/>
        <v/>
      </c>
      <c r="X3473" s="153" t="str">
        <f t="shared" si="1627"/>
        <v/>
      </c>
      <c r="Y3473" s="153" t="str">
        <f t="shared" si="1628"/>
        <v/>
      </c>
      <c r="Z3473" s="153" t="str">
        <f t="shared" si="1629"/>
        <v/>
      </c>
      <c r="AA3473" s="152" t="str">
        <f t="shared" si="1630"/>
        <v/>
      </c>
      <c r="AB3473" s="152" t="str">
        <f t="shared" si="1631"/>
        <v/>
      </c>
      <c r="AC3473" s="154" t="str">
        <f t="shared" si="1642"/>
        <v/>
      </c>
      <c r="AD3473" s="154" t="str">
        <f t="shared" si="1643"/>
        <v/>
      </c>
      <c r="AE3473" s="3" t="str">
        <f t="shared" si="1644"/>
        <v/>
      </c>
      <c r="AF3473" s="3" t="str">
        <f t="shared" si="1645"/>
        <v/>
      </c>
      <c r="AG3473" s="3" t="str">
        <f t="shared" si="1646"/>
        <v/>
      </c>
      <c r="AH3473" s="4" t="str">
        <f t="shared" si="1647"/>
        <v/>
      </c>
      <c r="AI3473" s="75" t="str">
        <f t="shared" si="1648"/>
        <v/>
      </c>
      <c r="AJ3473" s="75" t="str">
        <f t="shared" si="1649"/>
        <v/>
      </c>
    </row>
    <row r="3474" spans="1:36">
      <c r="A3474" s="41" t="str">
        <f t="shared" si="1632"/>
        <v/>
      </c>
      <c r="B3474" s="150" t="str">
        <f>IF(ISNUMBER(A3474),INDEX('MetaTrader Import'!$H$13:$J$5893,TRUNC(((A3474-$A$39+1)-1)/3)+1,MOD((A3474-$A$39+1)-1,3)+1),"")</f>
        <v/>
      </c>
      <c r="C3474" s="43" t="str">
        <f t="shared" si="1633"/>
        <v/>
      </c>
      <c r="D3474" s="43" t="str">
        <f t="shared" ca="1" si="1623"/>
        <v/>
      </c>
      <c r="E3474" s="43" t="str">
        <f t="shared" si="1634"/>
        <v/>
      </c>
      <c r="F3474" s="43" t="str">
        <f t="shared" si="1635"/>
        <v/>
      </c>
      <c r="G3474" s="43" t="str">
        <f>IF(A3474&lt;&gt;"",IF(A3474&lt;Data!$G$11*0.25,$C$13/$G$32,IF(A3474&gt;Data!$G$11*0.25,$C$13,$C$13*10)),"")</f>
        <v/>
      </c>
      <c r="H3474" s="43" t="str">
        <f>IF(A3474&lt;&gt;"",IF(Data!$G$9="constant",$C$13,IF(Data!$G$9="squeeze",G3474,F3474)),"")</f>
        <v/>
      </c>
      <c r="I3474" s="38" t="str">
        <f ca="1">IF(ISNUMBER(A3474),NORMINV(RAND(),0,IF(AND(Data!$G$9="squeeze",A3474&lt;Data!$G$11*0.25),$H$32,1)*$C$30*$C$13)*($C$14*$C$12),"")</f>
        <v/>
      </c>
      <c r="J3474" s="42" t="str">
        <f ca="1">IFERROR(IF(Data!$C$6="Real",B3474,I3474+J3473+($C$14*$C$12)*(NORMINV(RAND(),$C$15,CHOOSE($G$13,$C$13,F3474,G3474)))),"")</f>
        <v/>
      </c>
      <c r="K3474" s="88" t="str">
        <f>IF(ISNUMBER(A3474), IF($G$16="fixed",$G$17,MIN(H3474*Data!$C$7*$C$16*0.5,$C$17*Data!$C$7))*$C$12,"")</f>
        <v/>
      </c>
      <c r="L3474" s="42" t="str">
        <f t="shared" ca="1" si="1650"/>
        <v/>
      </c>
      <c r="M3474" s="44" t="str">
        <f t="shared" ca="1" si="1651"/>
        <v/>
      </c>
      <c r="N3474" s="44" t="str">
        <f t="shared" ca="1" si="1652"/>
        <v/>
      </c>
      <c r="O3474" s="108" t="str">
        <f t="shared" si="1636"/>
        <v/>
      </c>
      <c r="P3474" s="102" t="str">
        <f t="shared" si="1637"/>
        <v/>
      </c>
      <c r="Q3474" s="102" t="str">
        <f t="shared" si="1638"/>
        <v/>
      </c>
      <c r="R3474" s="120" t="str">
        <f t="shared" si="1639"/>
        <v/>
      </c>
      <c r="S3474" s="54" t="str">
        <f t="shared" si="1640"/>
        <v/>
      </c>
      <c r="T3474" s="5" t="str">
        <f t="shared" si="1641"/>
        <v/>
      </c>
      <c r="U3474" s="152" t="str">
        <f t="shared" si="1624"/>
        <v/>
      </c>
      <c r="V3474" s="152" t="str">
        <f t="shared" si="1625"/>
        <v/>
      </c>
      <c r="W3474" s="153" t="str">
        <f t="shared" si="1626"/>
        <v/>
      </c>
      <c r="X3474" s="153" t="str">
        <f t="shared" si="1627"/>
        <v/>
      </c>
      <c r="Y3474" s="153" t="str">
        <f t="shared" si="1628"/>
        <v/>
      </c>
      <c r="Z3474" s="153" t="str">
        <f t="shared" si="1629"/>
        <v/>
      </c>
      <c r="AA3474" s="152" t="str">
        <f t="shared" si="1630"/>
        <v/>
      </c>
      <c r="AB3474" s="152" t="str">
        <f t="shared" si="1631"/>
        <v/>
      </c>
      <c r="AC3474" s="154" t="str">
        <f t="shared" si="1642"/>
        <v/>
      </c>
      <c r="AD3474" s="154" t="str">
        <f t="shared" si="1643"/>
        <v/>
      </c>
      <c r="AE3474" s="3" t="str">
        <f t="shared" si="1644"/>
        <v/>
      </c>
      <c r="AF3474" s="3" t="str">
        <f t="shared" si="1645"/>
        <v/>
      </c>
      <c r="AG3474" s="3" t="str">
        <f t="shared" si="1646"/>
        <v/>
      </c>
      <c r="AH3474" s="4" t="str">
        <f t="shared" si="1647"/>
        <v/>
      </c>
      <c r="AI3474" s="75" t="str">
        <f t="shared" si="1648"/>
        <v/>
      </c>
      <c r="AJ3474" s="75" t="str">
        <f t="shared" si="1649"/>
        <v/>
      </c>
    </row>
    <row r="3475" spans="1:36">
      <c r="A3475" s="41" t="str">
        <f t="shared" si="1632"/>
        <v/>
      </c>
      <c r="B3475" s="150" t="str">
        <f>IF(ISNUMBER(A3475),INDEX('MetaTrader Import'!$H$13:$J$5893,TRUNC(((A3475-$A$39+1)-1)/3)+1,MOD((A3475-$A$39+1)-1,3)+1),"")</f>
        <v/>
      </c>
      <c r="C3475" s="43" t="str">
        <f t="shared" si="1633"/>
        <v/>
      </c>
      <c r="D3475" s="43" t="str">
        <f t="shared" ca="1" si="1623"/>
        <v/>
      </c>
      <c r="E3475" s="43" t="str">
        <f t="shared" si="1634"/>
        <v/>
      </c>
      <c r="F3475" s="43" t="str">
        <f t="shared" si="1635"/>
        <v/>
      </c>
      <c r="G3475" s="43" t="str">
        <f>IF(A3475&lt;&gt;"",IF(A3475&lt;Data!$G$11*0.25,$C$13/$G$32,IF(A3475&gt;Data!$G$11*0.25,$C$13,$C$13*10)),"")</f>
        <v/>
      </c>
      <c r="H3475" s="43" t="str">
        <f>IF(A3475&lt;&gt;"",IF(Data!$G$9="constant",$C$13,IF(Data!$G$9="squeeze",G3475,F3475)),"")</f>
        <v/>
      </c>
      <c r="I3475" s="38" t="str">
        <f ca="1">IF(ISNUMBER(A3475),NORMINV(RAND(),0,IF(AND(Data!$G$9="squeeze",A3475&lt;Data!$G$11*0.25),$H$32,1)*$C$30*$C$13)*($C$14*$C$12),"")</f>
        <v/>
      </c>
      <c r="J3475" s="42" t="str">
        <f ca="1">IFERROR(IF(Data!$C$6="Real",B3475,I3475+J3474+($C$14*$C$12)*(NORMINV(RAND(),$C$15,CHOOSE($G$13,$C$13,F3475,G3475)))),"")</f>
        <v/>
      </c>
      <c r="K3475" s="88" t="str">
        <f>IF(ISNUMBER(A3475), IF($G$16="fixed",$G$17,MIN(H3475*Data!$C$7*$C$16*0.5,$C$17*Data!$C$7))*$C$12,"")</f>
        <v/>
      </c>
      <c r="L3475" s="42" t="str">
        <f t="shared" ca="1" si="1650"/>
        <v/>
      </c>
      <c r="M3475" s="44" t="str">
        <f t="shared" ca="1" si="1651"/>
        <v/>
      </c>
      <c r="N3475" s="44" t="str">
        <f t="shared" ca="1" si="1652"/>
        <v/>
      </c>
      <c r="O3475" s="108" t="str">
        <f t="shared" si="1636"/>
        <v/>
      </c>
      <c r="P3475" s="102" t="str">
        <f t="shared" si="1637"/>
        <v/>
      </c>
      <c r="Q3475" s="102" t="str">
        <f t="shared" si="1638"/>
        <v/>
      </c>
      <c r="R3475" s="120" t="str">
        <f t="shared" si="1639"/>
        <v/>
      </c>
      <c r="S3475" s="54" t="str">
        <f t="shared" si="1640"/>
        <v/>
      </c>
      <c r="T3475" s="5" t="str">
        <f t="shared" si="1641"/>
        <v/>
      </c>
      <c r="U3475" s="152" t="str">
        <f t="shared" si="1624"/>
        <v/>
      </c>
      <c r="V3475" s="152" t="str">
        <f t="shared" si="1625"/>
        <v/>
      </c>
      <c r="W3475" s="153" t="str">
        <f t="shared" si="1626"/>
        <v/>
      </c>
      <c r="X3475" s="153" t="str">
        <f t="shared" si="1627"/>
        <v/>
      </c>
      <c r="Y3475" s="153" t="str">
        <f t="shared" si="1628"/>
        <v/>
      </c>
      <c r="Z3475" s="153" t="str">
        <f t="shared" si="1629"/>
        <v/>
      </c>
      <c r="AA3475" s="152" t="str">
        <f t="shared" si="1630"/>
        <v/>
      </c>
      <c r="AB3475" s="152" t="str">
        <f t="shared" si="1631"/>
        <v/>
      </c>
      <c r="AC3475" s="154" t="str">
        <f t="shared" si="1642"/>
        <v/>
      </c>
      <c r="AD3475" s="154" t="str">
        <f t="shared" si="1643"/>
        <v/>
      </c>
      <c r="AE3475" s="3" t="str">
        <f t="shared" si="1644"/>
        <v/>
      </c>
      <c r="AF3475" s="3" t="str">
        <f t="shared" si="1645"/>
        <v/>
      </c>
      <c r="AG3475" s="3" t="str">
        <f t="shared" si="1646"/>
        <v/>
      </c>
      <c r="AH3475" s="4" t="str">
        <f t="shared" si="1647"/>
        <v/>
      </c>
      <c r="AI3475" s="75" t="str">
        <f t="shared" si="1648"/>
        <v/>
      </c>
      <c r="AJ3475" s="75" t="str">
        <f t="shared" si="1649"/>
        <v/>
      </c>
    </row>
    <row r="3476" spans="1:36">
      <c r="A3476" s="41" t="str">
        <f t="shared" si="1632"/>
        <v/>
      </c>
      <c r="B3476" s="150" t="str">
        <f>IF(ISNUMBER(A3476),INDEX('MetaTrader Import'!$H$13:$J$5893,TRUNC(((A3476-$A$39+1)-1)/3)+1,MOD((A3476-$A$39+1)-1,3)+1),"")</f>
        <v/>
      </c>
      <c r="C3476" s="43" t="str">
        <f t="shared" si="1633"/>
        <v/>
      </c>
      <c r="D3476" s="43" t="str">
        <f t="shared" ca="1" si="1623"/>
        <v/>
      </c>
      <c r="E3476" s="43" t="str">
        <f t="shared" si="1634"/>
        <v/>
      </c>
      <c r="F3476" s="43" t="str">
        <f t="shared" si="1635"/>
        <v/>
      </c>
      <c r="G3476" s="43" t="str">
        <f>IF(A3476&lt;&gt;"",IF(A3476&lt;Data!$G$11*0.25,$C$13/$G$32,IF(A3476&gt;Data!$G$11*0.25,$C$13,$C$13*10)),"")</f>
        <v/>
      </c>
      <c r="H3476" s="43" t="str">
        <f>IF(A3476&lt;&gt;"",IF(Data!$G$9="constant",$C$13,IF(Data!$G$9="squeeze",G3476,F3476)),"")</f>
        <v/>
      </c>
      <c r="I3476" s="38" t="str">
        <f ca="1">IF(ISNUMBER(A3476),NORMINV(RAND(),0,IF(AND(Data!$G$9="squeeze",A3476&lt;Data!$G$11*0.25),$H$32,1)*$C$30*$C$13)*($C$14*$C$12),"")</f>
        <v/>
      </c>
      <c r="J3476" s="42" t="str">
        <f ca="1">IFERROR(IF(Data!$C$6="Real",B3476,I3476+J3475+($C$14*$C$12)*(NORMINV(RAND(),$C$15,CHOOSE($G$13,$C$13,F3476,G3476)))),"")</f>
        <v/>
      </c>
      <c r="K3476" s="88" t="str">
        <f>IF(ISNUMBER(A3476), IF($G$16="fixed",$G$17,MIN(H3476*Data!$C$7*$C$16*0.5,$C$17*Data!$C$7))*$C$12,"")</f>
        <v/>
      </c>
      <c r="L3476" s="42" t="str">
        <f t="shared" ca="1" si="1650"/>
        <v/>
      </c>
      <c r="M3476" s="44" t="str">
        <f t="shared" ca="1" si="1651"/>
        <v/>
      </c>
      <c r="N3476" s="44" t="str">
        <f t="shared" ca="1" si="1652"/>
        <v/>
      </c>
      <c r="O3476" s="108" t="str">
        <f t="shared" si="1636"/>
        <v/>
      </c>
      <c r="P3476" s="102" t="str">
        <f t="shared" si="1637"/>
        <v/>
      </c>
      <c r="Q3476" s="102" t="str">
        <f t="shared" si="1638"/>
        <v/>
      </c>
      <c r="R3476" s="120" t="str">
        <f t="shared" si="1639"/>
        <v/>
      </c>
      <c r="S3476" s="54" t="str">
        <f t="shared" si="1640"/>
        <v/>
      </c>
      <c r="T3476" s="5" t="str">
        <f t="shared" si="1641"/>
        <v/>
      </c>
      <c r="U3476" s="152" t="str">
        <f t="shared" si="1624"/>
        <v/>
      </c>
      <c r="V3476" s="152" t="str">
        <f t="shared" si="1625"/>
        <v/>
      </c>
      <c r="W3476" s="153" t="str">
        <f t="shared" si="1626"/>
        <v/>
      </c>
      <c r="X3476" s="153" t="str">
        <f t="shared" si="1627"/>
        <v/>
      </c>
      <c r="Y3476" s="153" t="str">
        <f t="shared" si="1628"/>
        <v/>
      </c>
      <c r="Z3476" s="153" t="str">
        <f t="shared" si="1629"/>
        <v/>
      </c>
      <c r="AA3476" s="152" t="str">
        <f t="shared" si="1630"/>
        <v/>
      </c>
      <c r="AB3476" s="152" t="str">
        <f t="shared" si="1631"/>
        <v/>
      </c>
      <c r="AC3476" s="154" t="str">
        <f t="shared" si="1642"/>
        <v/>
      </c>
      <c r="AD3476" s="154" t="str">
        <f t="shared" si="1643"/>
        <v/>
      </c>
      <c r="AE3476" s="3" t="str">
        <f t="shared" si="1644"/>
        <v/>
      </c>
      <c r="AF3476" s="3" t="str">
        <f t="shared" si="1645"/>
        <v/>
      </c>
      <c r="AG3476" s="3" t="str">
        <f t="shared" si="1646"/>
        <v/>
      </c>
      <c r="AH3476" s="4" t="str">
        <f t="shared" si="1647"/>
        <v/>
      </c>
      <c r="AI3476" s="75" t="str">
        <f t="shared" si="1648"/>
        <v/>
      </c>
      <c r="AJ3476" s="75" t="str">
        <f t="shared" si="1649"/>
        <v/>
      </c>
    </row>
    <row r="3477" spans="1:36">
      <c r="A3477" s="41" t="str">
        <f t="shared" si="1632"/>
        <v/>
      </c>
      <c r="B3477" s="150" t="str">
        <f>IF(ISNUMBER(A3477),INDEX('MetaTrader Import'!$H$13:$J$5893,TRUNC(((A3477-$A$39+1)-1)/3)+1,MOD((A3477-$A$39+1)-1,3)+1),"")</f>
        <v/>
      </c>
      <c r="C3477" s="43" t="str">
        <f t="shared" si="1633"/>
        <v/>
      </c>
      <c r="D3477" s="43" t="str">
        <f t="shared" ca="1" si="1623"/>
        <v/>
      </c>
      <c r="E3477" s="43" t="str">
        <f t="shared" si="1634"/>
        <v/>
      </c>
      <c r="F3477" s="43" t="str">
        <f t="shared" si="1635"/>
        <v/>
      </c>
      <c r="G3477" s="43" t="str">
        <f>IF(A3477&lt;&gt;"",IF(A3477&lt;Data!$G$11*0.25,$C$13/$G$32,IF(A3477&gt;Data!$G$11*0.25,$C$13,$C$13*10)),"")</f>
        <v/>
      </c>
      <c r="H3477" s="43" t="str">
        <f>IF(A3477&lt;&gt;"",IF(Data!$G$9="constant",$C$13,IF(Data!$G$9="squeeze",G3477,F3477)),"")</f>
        <v/>
      </c>
      <c r="I3477" s="38" t="str">
        <f ca="1">IF(ISNUMBER(A3477),NORMINV(RAND(),0,IF(AND(Data!$G$9="squeeze",A3477&lt;Data!$G$11*0.25),$H$32,1)*$C$30*$C$13)*($C$14*$C$12),"")</f>
        <v/>
      </c>
      <c r="J3477" s="42" t="str">
        <f ca="1">IFERROR(IF(Data!$C$6="Real",B3477,I3477+J3476+($C$14*$C$12)*(NORMINV(RAND(),$C$15,CHOOSE($G$13,$C$13,F3477,G3477)))),"")</f>
        <v/>
      </c>
      <c r="K3477" s="88" t="str">
        <f>IF(ISNUMBER(A3477), IF($G$16="fixed",$G$17,MIN(H3477*Data!$C$7*$C$16*0.5,$C$17*Data!$C$7))*$C$12,"")</f>
        <v/>
      </c>
      <c r="L3477" s="42" t="str">
        <f t="shared" ca="1" si="1650"/>
        <v/>
      </c>
      <c r="M3477" s="44" t="str">
        <f t="shared" ca="1" si="1651"/>
        <v/>
      </c>
      <c r="N3477" s="44" t="str">
        <f t="shared" ca="1" si="1652"/>
        <v/>
      </c>
      <c r="O3477" s="108" t="str">
        <f t="shared" si="1636"/>
        <v/>
      </c>
      <c r="P3477" s="102" t="str">
        <f t="shared" si="1637"/>
        <v/>
      </c>
      <c r="Q3477" s="102" t="str">
        <f t="shared" si="1638"/>
        <v/>
      </c>
      <c r="R3477" s="120" t="str">
        <f t="shared" si="1639"/>
        <v/>
      </c>
      <c r="S3477" s="54" t="str">
        <f t="shared" si="1640"/>
        <v/>
      </c>
      <c r="T3477" s="5" t="str">
        <f t="shared" si="1641"/>
        <v/>
      </c>
      <c r="U3477" s="152" t="str">
        <f t="shared" si="1624"/>
        <v/>
      </c>
      <c r="V3477" s="152" t="str">
        <f t="shared" si="1625"/>
        <v/>
      </c>
      <c r="W3477" s="153" t="str">
        <f t="shared" si="1626"/>
        <v/>
      </c>
      <c r="X3477" s="153" t="str">
        <f t="shared" si="1627"/>
        <v/>
      </c>
      <c r="Y3477" s="153" t="str">
        <f t="shared" si="1628"/>
        <v/>
      </c>
      <c r="Z3477" s="153" t="str">
        <f t="shared" si="1629"/>
        <v/>
      </c>
      <c r="AA3477" s="152" t="str">
        <f t="shared" si="1630"/>
        <v/>
      </c>
      <c r="AB3477" s="152" t="str">
        <f t="shared" si="1631"/>
        <v/>
      </c>
      <c r="AC3477" s="154" t="str">
        <f t="shared" si="1642"/>
        <v/>
      </c>
      <c r="AD3477" s="154" t="str">
        <f t="shared" si="1643"/>
        <v/>
      </c>
      <c r="AE3477" s="3" t="str">
        <f t="shared" si="1644"/>
        <v/>
      </c>
      <c r="AF3477" s="3" t="str">
        <f t="shared" si="1645"/>
        <v/>
      </c>
      <c r="AG3477" s="3" t="str">
        <f t="shared" si="1646"/>
        <v/>
      </c>
      <c r="AH3477" s="4" t="str">
        <f t="shared" si="1647"/>
        <v/>
      </c>
      <c r="AI3477" s="75" t="str">
        <f t="shared" si="1648"/>
        <v/>
      </c>
      <c r="AJ3477" s="75" t="str">
        <f t="shared" si="1649"/>
        <v/>
      </c>
    </row>
    <row r="3478" spans="1:36">
      <c r="A3478" s="41" t="str">
        <f t="shared" si="1632"/>
        <v/>
      </c>
      <c r="B3478" s="150" t="str">
        <f>IF(ISNUMBER(A3478),INDEX('MetaTrader Import'!$H$13:$J$5893,TRUNC(((A3478-$A$39+1)-1)/3)+1,MOD((A3478-$A$39+1)-1,3)+1),"")</f>
        <v/>
      </c>
      <c r="C3478" s="43" t="str">
        <f t="shared" si="1633"/>
        <v/>
      </c>
      <c r="D3478" s="43" t="str">
        <f t="shared" ca="1" si="1623"/>
        <v/>
      </c>
      <c r="E3478" s="43" t="str">
        <f t="shared" si="1634"/>
        <v/>
      </c>
      <c r="F3478" s="43" t="str">
        <f t="shared" si="1635"/>
        <v/>
      </c>
      <c r="G3478" s="43" t="str">
        <f>IF(A3478&lt;&gt;"",IF(A3478&lt;Data!$G$11*0.25,$C$13/$G$32,IF(A3478&gt;Data!$G$11*0.25,$C$13,$C$13*10)),"")</f>
        <v/>
      </c>
      <c r="H3478" s="43" t="str">
        <f>IF(A3478&lt;&gt;"",IF(Data!$G$9="constant",$C$13,IF(Data!$G$9="squeeze",G3478,F3478)),"")</f>
        <v/>
      </c>
      <c r="I3478" s="38" t="str">
        <f ca="1">IF(ISNUMBER(A3478),NORMINV(RAND(),0,IF(AND(Data!$G$9="squeeze",A3478&lt;Data!$G$11*0.25),$H$32,1)*$C$30*$C$13)*($C$14*$C$12),"")</f>
        <v/>
      </c>
      <c r="J3478" s="42" t="str">
        <f ca="1">IFERROR(IF(Data!$C$6="Real",B3478,I3478+J3477+($C$14*$C$12)*(NORMINV(RAND(),$C$15,CHOOSE($G$13,$C$13,F3478,G3478)))),"")</f>
        <v/>
      </c>
      <c r="K3478" s="88" t="str">
        <f>IF(ISNUMBER(A3478), IF($G$16="fixed",$G$17,MIN(H3478*Data!$C$7*$C$16*0.5,$C$17*Data!$C$7))*$C$12,"")</f>
        <v/>
      </c>
      <c r="L3478" s="42" t="str">
        <f t="shared" ca="1" si="1650"/>
        <v/>
      </c>
      <c r="M3478" s="44" t="str">
        <f t="shared" ca="1" si="1651"/>
        <v/>
      </c>
      <c r="N3478" s="44" t="str">
        <f t="shared" ca="1" si="1652"/>
        <v/>
      </c>
      <c r="O3478" s="108" t="str">
        <f t="shared" si="1636"/>
        <v/>
      </c>
      <c r="P3478" s="102" t="str">
        <f t="shared" si="1637"/>
        <v/>
      </c>
      <c r="Q3478" s="102" t="str">
        <f t="shared" si="1638"/>
        <v/>
      </c>
      <c r="R3478" s="120" t="str">
        <f t="shared" si="1639"/>
        <v/>
      </c>
      <c r="S3478" s="54" t="str">
        <f t="shared" si="1640"/>
        <v/>
      </c>
      <c r="T3478" s="5" t="str">
        <f t="shared" si="1641"/>
        <v/>
      </c>
      <c r="U3478" s="152" t="str">
        <f t="shared" si="1624"/>
        <v/>
      </c>
      <c r="V3478" s="152" t="str">
        <f t="shared" si="1625"/>
        <v/>
      </c>
      <c r="W3478" s="153" t="str">
        <f t="shared" si="1626"/>
        <v/>
      </c>
      <c r="X3478" s="153" t="str">
        <f t="shared" si="1627"/>
        <v/>
      </c>
      <c r="Y3478" s="153" t="str">
        <f t="shared" si="1628"/>
        <v/>
      </c>
      <c r="Z3478" s="153" t="str">
        <f t="shared" si="1629"/>
        <v/>
      </c>
      <c r="AA3478" s="152" t="str">
        <f t="shared" si="1630"/>
        <v/>
      </c>
      <c r="AB3478" s="152" t="str">
        <f t="shared" si="1631"/>
        <v/>
      </c>
      <c r="AC3478" s="154" t="str">
        <f t="shared" si="1642"/>
        <v/>
      </c>
      <c r="AD3478" s="154" t="str">
        <f t="shared" si="1643"/>
        <v/>
      </c>
      <c r="AE3478" s="3" t="str">
        <f t="shared" si="1644"/>
        <v/>
      </c>
      <c r="AF3478" s="3" t="str">
        <f t="shared" si="1645"/>
        <v/>
      </c>
      <c r="AG3478" s="3" t="str">
        <f t="shared" si="1646"/>
        <v/>
      </c>
      <c r="AH3478" s="4" t="str">
        <f t="shared" si="1647"/>
        <v/>
      </c>
      <c r="AI3478" s="75" t="str">
        <f t="shared" si="1648"/>
        <v/>
      </c>
      <c r="AJ3478" s="75" t="str">
        <f t="shared" si="1649"/>
        <v/>
      </c>
    </row>
    <row r="3479" spans="1:36">
      <c r="A3479" s="41" t="str">
        <f t="shared" si="1632"/>
        <v/>
      </c>
      <c r="B3479" s="150" t="str">
        <f>IF(ISNUMBER(A3479),INDEX('MetaTrader Import'!$H$13:$J$5893,TRUNC(((A3479-$A$39+1)-1)/3)+1,MOD((A3479-$A$39+1)-1,3)+1),"")</f>
        <v/>
      </c>
      <c r="C3479" s="43" t="str">
        <f t="shared" si="1633"/>
        <v/>
      </c>
      <c r="D3479" s="43" t="str">
        <f t="shared" ca="1" si="1623"/>
        <v/>
      </c>
      <c r="E3479" s="43" t="str">
        <f t="shared" si="1634"/>
        <v/>
      </c>
      <c r="F3479" s="43" t="str">
        <f t="shared" si="1635"/>
        <v/>
      </c>
      <c r="G3479" s="43" t="str">
        <f>IF(A3479&lt;&gt;"",IF(A3479&lt;Data!$G$11*0.25,$C$13/$G$32,IF(A3479&gt;Data!$G$11*0.25,$C$13,$C$13*10)),"")</f>
        <v/>
      </c>
      <c r="H3479" s="43" t="str">
        <f>IF(A3479&lt;&gt;"",IF(Data!$G$9="constant",$C$13,IF(Data!$G$9="squeeze",G3479,F3479)),"")</f>
        <v/>
      </c>
      <c r="I3479" s="38" t="str">
        <f ca="1">IF(ISNUMBER(A3479),NORMINV(RAND(),0,IF(AND(Data!$G$9="squeeze",A3479&lt;Data!$G$11*0.25),$H$32,1)*$C$30*$C$13)*($C$14*$C$12),"")</f>
        <v/>
      </c>
      <c r="J3479" s="42" t="str">
        <f ca="1">IFERROR(IF(Data!$C$6="Real",B3479,I3479+J3478+($C$14*$C$12)*(NORMINV(RAND(),$C$15,CHOOSE($G$13,$C$13,F3479,G3479)))),"")</f>
        <v/>
      </c>
      <c r="K3479" s="88" t="str">
        <f>IF(ISNUMBER(A3479), IF($G$16="fixed",$G$17,MIN(H3479*Data!$C$7*$C$16*0.5,$C$17*Data!$C$7))*$C$12,"")</f>
        <v/>
      </c>
      <c r="L3479" s="42" t="str">
        <f t="shared" ca="1" si="1650"/>
        <v/>
      </c>
      <c r="M3479" s="44" t="str">
        <f t="shared" ca="1" si="1651"/>
        <v/>
      </c>
      <c r="N3479" s="44" t="str">
        <f t="shared" ca="1" si="1652"/>
        <v/>
      </c>
      <c r="O3479" s="108" t="str">
        <f t="shared" si="1636"/>
        <v/>
      </c>
      <c r="P3479" s="102" t="str">
        <f t="shared" si="1637"/>
        <v/>
      </c>
      <c r="Q3479" s="102" t="str">
        <f t="shared" si="1638"/>
        <v/>
      </c>
      <c r="R3479" s="120" t="str">
        <f t="shared" si="1639"/>
        <v/>
      </c>
      <c r="S3479" s="54" t="str">
        <f t="shared" si="1640"/>
        <v/>
      </c>
      <c r="T3479" s="5" t="str">
        <f t="shared" si="1641"/>
        <v/>
      </c>
      <c r="U3479" s="152" t="str">
        <f t="shared" si="1624"/>
        <v/>
      </c>
      <c r="V3479" s="152" t="str">
        <f t="shared" si="1625"/>
        <v/>
      </c>
      <c r="W3479" s="153" t="str">
        <f t="shared" si="1626"/>
        <v/>
      </c>
      <c r="X3479" s="153" t="str">
        <f t="shared" si="1627"/>
        <v/>
      </c>
      <c r="Y3479" s="153" t="str">
        <f t="shared" si="1628"/>
        <v/>
      </c>
      <c r="Z3479" s="153" t="str">
        <f t="shared" si="1629"/>
        <v/>
      </c>
      <c r="AA3479" s="152" t="str">
        <f t="shared" si="1630"/>
        <v/>
      </c>
      <c r="AB3479" s="152" t="str">
        <f t="shared" si="1631"/>
        <v/>
      </c>
      <c r="AC3479" s="154" t="str">
        <f t="shared" si="1642"/>
        <v/>
      </c>
      <c r="AD3479" s="154" t="str">
        <f t="shared" si="1643"/>
        <v/>
      </c>
      <c r="AE3479" s="3" t="str">
        <f t="shared" si="1644"/>
        <v/>
      </c>
      <c r="AF3479" s="3" t="str">
        <f t="shared" si="1645"/>
        <v/>
      </c>
      <c r="AG3479" s="3" t="str">
        <f t="shared" si="1646"/>
        <v/>
      </c>
      <c r="AH3479" s="4" t="str">
        <f t="shared" si="1647"/>
        <v/>
      </c>
      <c r="AI3479" s="75" t="str">
        <f t="shared" si="1648"/>
        <v/>
      </c>
      <c r="AJ3479" s="75" t="str">
        <f t="shared" si="1649"/>
        <v/>
      </c>
    </row>
    <row r="3480" spans="1:36">
      <c r="A3480" s="41" t="str">
        <f t="shared" si="1632"/>
        <v/>
      </c>
      <c r="B3480" s="150" t="str">
        <f>IF(ISNUMBER(A3480),INDEX('MetaTrader Import'!$H$13:$J$5893,TRUNC(((A3480-$A$39+1)-1)/3)+1,MOD((A3480-$A$39+1)-1,3)+1),"")</f>
        <v/>
      </c>
      <c r="C3480" s="43" t="str">
        <f t="shared" si="1633"/>
        <v/>
      </c>
      <c r="D3480" s="43" t="str">
        <f t="shared" ca="1" si="1623"/>
        <v/>
      </c>
      <c r="E3480" s="43" t="str">
        <f t="shared" si="1634"/>
        <v/>
      </c>
      <c r="F3480" s="43" t="str">
        <f t="shared" si="1635"/>
        <v/>
      </c>
      <c r="G3480" s="43" t="str">
        <f>IF(A3480&lt;&gt;"",IF(A3480&lt;Data!$G$11*0.25,$C$13/$G$32,IF(A3480&gt;Data!$G$11*0.25,$C$13,$C$13*10)),"")</f>
        <v/>
      </c>
      <c r="H3480" s="43" t="str">
        <f>IF(A3480&lt;&gt;"",IF(Data!$G$9="constant",$C$13,IF(Data!$G$9="squeeze",G3480,F3480)),"")</f>
        <v/>
      </c>
      <c r="I3480" s="38" t="str">
        <f ca="1">IF(ISNUMBER(A3480),NORMINV(RAND(),0,IF(AND(Data!$G$9="squeeze",A3480&lt;Data!$G$11*0.25),$H$32,1)*$C$30*$C$13)*($C$14*$C$12),"")</f>
        <v/>
      </c>
      <c r="J3480" s="42" t="str">
        <f ca="1">IFERROR(IF(Data!$C$6="Real",B3480,I3480+J3479+($C$14*$C$12)*(NORMINV(RAND(),$C$15,CHOOSE($G$13,$C$13,F3480,G3480)))),"")</f>
        <v/>
      </c>
      <c r="K3480" s="88" t="str">
        <f>IF(ISNUMBER(A3480), IF($G$16="fixed",$G$17,MIN(H3480*Data!$C$7*$C$16*0.5,$C$17*Data!$C$7))*$C$12,"")</f>
        <v/>
      </c>
      <c r="L3480" s="42" t="str">
        <f t="shared" ca="1" si="1650"/>
        <v/>
      </c>
      <c r="M3480" s="44" t="str">
        <f t="shared" ca="1" si="1651"/>
        <v/>
      </c>
      <c r="N3480" s="44" t="str">
        <f t="shared" ca="1" si="1652"/>
        <v/>
      </c>
      <c r="O3480" s="108" t="str">
        <f t="shared" si="1636"/>
        <v/>
      </c>
      <c r="P3480" s="102" t="str">
        <f t="shared" si="1637"/>
        <v/>
      </c>
      <c r="Q3480" s="102" t="str">
        <f t="shared" si="1638"/>
        <v/>
      </c>
      <c r="R3480" s="120" t="str">
        <f t="shared" si="1639"/>
        <v/>
      </c>
      <c r="S3480" s="54" t="str">
        <f t="shared" si="1640"/>
        <v/>
      </c>
      <c r="T3480" s="5" t="str">
        <f t="shared" si="1641"/>
        <v/>
      </c>
      <c r="U3480" s="152" t="str">
        <f t="shared" si="1624"/>
        <v/>
      </c>
      <c r="V3480" s="152" t="str">
        <f t="shared" si="1625"/>
        <v/>
      </c>
      <c r="W3480" s="153" t="str">
        <f t="shared" si="1626"/>
        <v/>
      </c>
      <c r="X3480" s="153" t="str">
        <f t="shared" si="1627"/>
        <v/>
      </c>
      <c r="Y3480" s="153" t="str">
        <f t="shared" si="1628"/>
        <v/>
      </c>
      <c r="Z3480" s="153" t="str">
        <f t="shared" si="1629"/>
        <v/>
      </c>
      <c r="AA3480" s="152" t="str">
        <f t="shared" si="1630"/>
        <v/>
      </c>
      <c r="AB3480" s="152" t="str">
        <f t="shared" si="1631"/>
        <v/>
      </c>
      <c r="AC3480" s="154" t="str">
        <f t="shared" si="1642"/>
        <v/>
      </c>
      <c r="AD3480" s="154" t="str">
        <f t="shared" si="1643"/>
        <v/>
      </c>
      <c r="AE3480" s="3" t="str">
        <f t="shared" si="1644"/>
        <v/>
      </c>
      <c r="AF3480" s="3" t="str">
        <f t="shared" si="1645"/>
        <v/>
      </c>
      <c r="AG3480" s="3" t="str">
        <f t="shared" si="1646"/>
        <v/>
      </c>
      <c r="AH3480" s="4" t="str">
        <f t="shared" si="1647"/>
        <v/>
      </c>
      <c r="AI3480" s="75" t="str">
        <f t="shared" si="1648"/>
        <v/>
      </c>
      <c r="AJ3480" s="75" t="str">
        <f t="shared" si="1649"/>
        <v/>
      </c>
    </row>
    <row r="3481" spans="1:36">
      <c r="A3481" s="41" t="str">
        <f t="shared" si="1632"/>
        <v/>
      </c>
      <c r="B3481" s="150" t="str">
        <f>IF(ISNUMBER(A3481),INDEX('MetaTrader Import'!$H$13:$J$5893,TRUNC(((A3481-$A$39+1)-1)/3)+1,MOD((A3481-$A$39+1)-1,3)+1),"")</f>
        <v/>
      </c>
      <c r="C3481" s="43" t="str">
        <f t="shared" si="1633"/>
        <v/>
      </c>
      <c r="D3481" s="43" t="str">
        <f t="shared" ca="1" si="1623"/>
        <v/>
      </c>
      <c r="E3481" s="43" t="str">
        <f t="shared" si="1634"/>
        <v/>
      </c>
      <c r="F3481" s="43" t="str">
        <f t="shared" si="1635"/>
        <v/>
      </c>
      <c r="G3481" s="43" t="str">
        <f>IF(A3481&lt;&gt;"",IF(A3481&lt;Data!$G$11*0.25,$C$13/$G$32,IF(A3481&gt;Data!$G$11*0.25,$C$13,$C$13*10)),"")</f>
        <v/>
      </c>
      <c r="H3481" s="43" t="str">
        <f>IF(A3481&lt;&gt;"",IF(Data!$G$9="constant",$C$13,IF(Data!$G$9="squeeze",G3481,F3481)),"")</f>
        <v/>
      </c>
      <c r="I3481" s="38" t="str">
        <f ca="1">IF(ISNUMBER(A3481),NORMINV(RAND(),0,IF(AND(Data!$G$9="squeeze",A3481&lt;Data!$G$11*0.25),$H$32,1)*$C$30*$C$13)*($C$14*$C$12),"")</f>
        <v/>
      </c>
      <c r="J3481" s="42" t="str">
        <f ca="1">IFERROR(IF(Data!$C$6="Real",B3481,I3481+J3480+($C$14*$C$12)*(NORMINV(RAND(),$C$15,CHOOSE($G$13,$C$13,F3481,G3481)))),"")</f>
        <v/>
      </c>
      <c r="K3481" s="88" t="str">
        <f>IF(ISNUMBER(A3481), IF($G$16="fixed",$G$17,MIN(H3481*Data!$C$7*$C$16*0.5,$C$17*Data!$C$7))*$C$12,"")</f>
        <v/>
      </c>
      <c r="L3481" s="42" t="str">
        <f t="shared" ca="1" si="1650"/>
        <v/>
      </c>
      <c r="M3481" s="44" t="str">
        <f t="shared" ca="1" si="1651"/>
        <v/>
      </c>
      <c r="N3481" s="44" t="str">
        <f t="shared" ca="1" si="1652"/>
        <v/>
      </c>
      <c r="O3481" s="108" t="str">
        <f t="shared" si="1636"/>
        <v/>
      </c>
      <c r="P3481" s="102" t="str">
        <f t="shared" si="1637"/>
        <v/>
      </c>
      <c r="Q3481" s="102" t="str">
        <f t="shared" si="1638"/>
        <v/>
      </c>
      <c r="R3481" s="120" t="str">
        <f t="shared" si="1639"/>
        <v/>
      </c>
      <c r="S3481" s="54" t="str">
        <f t="shared" si="1640"/>
        <v/>
      </c>
      <c r="T3481" s="5" t="str">
        <f t="shared" si="1641"/>
        <v/>
      </c>
      <c r="U3481" s="152" t="str">
        <f t="shared" si="1624"/>
        <v/>
      </c>
      <c r="V3481" s="152" t="str">
        <f t="shared" si="1625"/>
        <v/>
      </c>
      <c r="W3481" s="153" t="str">
        <f t="shared" si="1626"/>
        <v/>
      </c>
      <c r="X3481" s="153" t="str">
        <f t="shared" si="1627"/>
        <v/>
      </c>
      <c r="Y3481" s="153" t="str">
        <f t="shared" si="1628"/>
        <v/>
      </c>
      <c r="Z3481" s="153" t="str">
        <f t="shared" si="1629"/>
        <v/>
      </c>
      <c r="AA3481" s="152" t="str">
        <f t="shared" si="1630"/>
        <v/>
      </c>
      <c r="AB3481" s="152" t="str">
        <f t="shared" si="1631"/>
        <v/>
      </c>
      <c r="AC3481" s="154" t="str">
        <f t="shared" si="1642"/>
        <v/>
      </c>
      <c r="AD3481" s="154" t="str">
        <f t="shared" si="1643"/>
        <v/>
      </c>
      <c r="AE3481" s="3" t="str">
        <f t="shared" si="1644"/>
        <v/>
      </c>
      <c r="AF3481" s="3" t="str">
        <f t="shared" si="1645"/>
        <v/>
      </c>
      <c r="AG3481" s="3" t="str">
        <f t="shared" si="1646"/>
        <v/>
      </c>
      <c r="AH3481" s="4" t="str">
        <f t="shared" si="1647"/>
        <v/>
      </c>
      <c r="AI3481" s="75" t="str">
        <f t="shared" si="1648"/>
        <v/>
      </c>
      <c r="AJ3481" s="75" t="str">
        <f t="shared" si="1649"/>
        <v/>
      </c>
    </row>
    <row r="3482" spans="1:36">
      <c r="A3482" s="41" t="str">
        <f t="shared" si="1632"/>
        <v/>
      </c>
      <c r="B3482" s="150" t="str">
        <f>IF(ISNUMBER(A3482),INDEX('MetaTrader Import'!$H$13:$J$5893,TRUNC(((A3482-$A$39+1)-1)/3)+1,MOD((A3482-$A$39+1)-1,3)+1),"")</f>
        <v/>
      </c>
      <c r="C3482" s="43" t="str">
        <f t="shared" si="1633"/>
        <v/>
      </c>
      <c r="D3482" s="43" t="str">
        <f t="shared" ca="1" si="1623"/>
        <v/>
      </c>
      <c r="E3482" s="43" t="str">
        <f t="shared" si="1634"/>
        <v/>
      </c>
      <c r="F3482" s="43" t="str">
        <f t="shared" si="1635"/>
        <v/>
      </c>
      <c r="G3482" s="43" t="str">
        <f>IF(A3482&lt;&gt;"",IF(A3482&lt;Data!$G$11*0.25,$C$13/$G$32,IF(A3482&gt;Data!$G$11*0.25,$C$13,$C$13*10)),"")</f>
        <v/>
      </c>
      <c r="H3482" s="43" t="str">
        <f>IF(A3482&lt;&gt;"",IF(Data!$G$9="constant",$C$13,IF(Data!$G$9="squeeze",G3482,F3482)),"")</f>
        <v/>
      </c>
      <c r="I3482" s="38" t="str">
        <f ca="1">IF(ISNUMBER(A3482),NORMINV(RAND(),0,IF(AND(Data!$G$9="squeeze",A3482&lt;Data!$G$11*0.25),$H$32,1)*$C$30*$C$13)*($C$14*$C$12),"")</f>
        <v/>
      </c>
      <c r="J3482" s="42" t="str">
        <f ca="1">IFERROR(IF(Data!$C$6="Real",B3482,I3482+J3481+($C$14*$C$12)*(NORMINV(RAND(),$C$15,CHOOSE($G$13,$C$13,F3482,G3482)))),"")</f>
        <v/>
      </c>
      <c r="K3482" s="88" t="str">
        <f>IF(ISNUMBER(A3482), IF($G$16="fixed",$G$17,MIN(H3482*Data!$C$7*$C$16*0.5,$C$17*Data!$C$7))*$C$12,"")</f>
        <v/>
      </c>
      <c r="L3482" s="42" t="str">
        <f t="shared" ca="1" si="1650"/>
        <v/>
      </c>
      <c r="M3482" s="44" t="str">
        <f t="shared" ca="1" si="1651"/>
        <v/>
      </c>
      <c r="N3482" s="44" t="str">
        <f t="shared" ca="1" si="1652"/>
        <v/>
      </c>
      <c r="O3482" s="108" t="str">
        <f t="shared" si="1636"/>
        <v/>
      </c>
      <c r="P3482" s="102" t="str">
        <f t="shared" si="1637"/>
        <v/>
      </c>
      <c r="Q3482" s="102" t="str">
        <f t="shared" si="1638"/>
        <v/>
      </c>
      <c r="R3482" s="120" t="str">
        <f t="shared" si="1639"/>
        <v/>
      </c>
      <c r="S3482" s="54" t="str">
        <f t="shared" si="1640"/>
        <v/>
      </c>
      <c r="T3482" s="5" t="str">
        <f t="shared" si="1641"/>
        <v/>
      </c>
      <c r="U3482" s="152" t="str">
        <f t="shared" si="1624"/>
        <v/>
      </c>
      <c r="V3482" s="152" t="str">
        <f t="shared" si="1625"/>
        <v/>
      </c>
      <c r="W3482" s="153" t="str">
        <f t="shared" si="1626"/>
        <v/>
      </c>
      <c r="X3482" s="153" t="str">
        <f t="shared" si="1627"/>
        <v/>
      </c>
      <c r="Y3482" s="153" t="str">
        <f t="shared" si="1628"/>
        <v/>
      </c>
      <c r="Z3482" s="153" t="str">
        <f t="shared" si="1629"/>
        <v/>
      </c>
      <c r="AA3482" s="152" t="str">
        <f t="shared" si="1630"/>
        <v/>
      </c>
      <c r="AB3482" s="152" t="str">
        <f t="shared" si="1631"/>
        <v/>
      </c>
      <c r="AC3482" s="154" t="str">
        <f t="shared" si="1642"/>
        <v/>
      </c>
      <c r="AD3482" s="154" t="str">
        <f t="shared" si="1643"/>
        <v/>
      </c>
      <c r="AE3482" s="3" t="str">
        <f t="shared" si="1644"/>
        <v/>
      </c>
      <c r="AF3482" s="3" t="str">
        <f t="shared" si="1645"/>
        <v/>
      </c>
      <c r="AG3482" s="3" t="str">
        <f t="shared" si="1646"/>
        <v/>
      </c>
      <c r="AH3482" s="4" t="str">
        <f t="shared" si="1647"/>
        <v/>
      </c>
      <c r="AI3482" s="75" t="str">
        <f t="shared" si="1648"/>
        <v/>
      </c>
      <c r="AJ3482" s="75" t="str">
        <f t="shared" si="1649"/>
        <v/>
      </c>
    </row>
    <row r="3483" spans="1:36">
      <c r="A3483" s="41" t="str">
        <f t="shared" si="1632"/>
        <v/>
      </c>
      <c r="B3483" s="150" t="str">
        <f>IF(ISNUMBER(A3483),INDEX('MetaTrader Import'!$H$13:$J$5893,TRUNC(((A3483-$A$39+1)-1)/3)+1,MOD((A3483-$A$39+1)-1,3)+1),"")</f>
        <v/>
      </c>
      <c r="C3483" s="43" t="str">
        <f t="shared" si="1633"/>
        <v/>
      </c>
      <c r="D3483" s="43" t="str">
        <f t="shared" ca="1" si="1623"/>
        <v/>
      </c>
      <c r="E3483" s="43" t="str">
        <f t="shared" si="1634"/>
        <v/>
      </c>
      <c r="F3483" s="43" t="str">
        <f t="shared" si="1635"/>
        <v/>
      </c>
      <c r="G3483" s="43" t="str">
        <f>IF(A3483&lt;&gt;"",IF(A3483&lt;Data!$G$11*0.25,$C$13/$G$32,IF(A3483&gt;Data!$G$11*0.25,$C$13,$C$13*10)),"")</f>
        <v/>
      </c>
      <c r="H3483" s="43" t="str">
        <f>IF(A3483&lt;&gt;"",IF(Data!$G$9="constant",$C$13,IF(Data!$G$9="squeeze",G3483,F3483)),"")</f>
        <v/>
      </c>
      <c r="I3483" s="38" t="str">
        <f ca="1">IF(ISNUMBER(A3483),NORMINV(RAND(),0,IF(AND(Data!$G$9="squeeze",A3483&lt;Data!$G$11*0.25),$H$32,1)*$C$30*$C$13)*($C$14*$C$12),"")</f>
        <v/>
      </c>
      <c r="J3483" s="42" t="str">
        <f ca="1">IFERROR(IF(Data!$C$6="Real",B3483,I3483+J3482+($C$14*$C$12)*(NORMINV(RAND(),$C$15,CHOOSE($G$13,$C$13,F3483,G3483)))),"")</f>
        <v/>
      </c>
      <c r="K3483" s="88" t="str">
        <f>IF(ISNUMBER(A3483), IF($G$16="fixed",$G$17,MIN(H3483*Data!$C$7*$C$16*0.5,$C$17*Data!$C$7))*$C$12,"")</f>
        <v/>
      </c>
      <c r="L3483" s="42" t="str">
        <f t="shared" ca="1" si="1650"/>
        <v/>
      </c>
      <c r="M3483" s="44" t="str">
        <f t="shared" ca="1" si="1651"/>
        <v/>
      </c>
      <c r="N3483" s="44" t="str">
        <f t="shared" ca="1" si="1652"/>
        <v/>
      </c>
      <c r="O3483" s="108" t="str">
        <f t="shared" si="1636"/>
        <v/>
      </c>
      <c r="P3483" s="102" t="str">
        <f t="shared" si="1637"/>
        <v/>
      </c>
      <c r="Q3483" s="102" t="str">
        <f t="shared" si="1638"/>
        <v/>
      </c>
      <c r="R3483" s="120" t="str">
        <f t="shared" si="1639"/>
        <v/>
      </c>
      <c r="S3483" s="54" t="str">
        <f t="shared" si="1640"/>
        <v/>
      </c>
      <c r="T3483" s="5" t="str">
        <f t="shared" si="1641"/>
        <v/>
      </c>
      <c r="U3483" s="152" t="str">
        <f t="shared" si="1624"/>
        <v/>
      </c>
      <c r="V3483" s="152" t="str">
        <f t="shared" si="1625"/>
        <v/>
      </c>
      <c r="W3483" s="153" t="str">
        <f t="shared" si="1626"/>
        <v/>
      </c>
      <c r="X3483" s="153" t="str">
        <f t="shared" si="1627"/>
        <v/>
      </c>
      <c r="Y3483" s="153" t="str">
        <f t="shared" si="1628"/>
        <v/>
      </c>
      <c r="Z3483" s="153" t="str">
        <f t="shared" si="1629"/>
        <v/>
      </c>
      <c r="AA3483" s="152" t="str">
        <f t="shared" si="1630"/>
        <v/>
      </c>
      <c r="AB3483" s="152" t="str">
        <f t="shared" si="1631"/>
        <v/>
      </c>
      <c r="AC3483" s="154" t="str">
        <f t="shared" si="1642"/>
        <v/>
      </c>
      <c r="AD3483" s="154" t="str">
        <f t="shared" si="1643"/>
        <v/>
      </c>
      <c r="AE3483" s="3" t="str">
        <f t="shared" si="1644"/>
        <v/>
      </c>
      <c r="AF3483" s="3" t="str">
        <f t="shared" si="1645"/>
        <v/>
      </c>
      <c r="AG3483" s="3" t="str">
        <f t="shared" si="1646"/>
        <v/>
      </c>
      <c r="AH3483" s="4" t="str">
        <f t="shared" si="1647"/>
        <v/>
      </c>
      <c r="AI3483" s="75" t="str">
        <f t="shared" si="1648"/>
        <v/>
      </c>
      <c r="AJ3483" s="75" t="str">
        <f t="shared" si="1649"/>
        <v/>
      </c>
    </row>
    <row r="3484" spans="1:36">
      <c r="A3484" s="41" t="str">
        <f t="shared" si="1632"/>
        <v/>
      </c>
      <c r="B3484" s="150" t="str">
        <f>IF(ISNUMBER(A3484),INDEX('MetaTrader Import'!$H$13:$J$5893,TRUNC(((A3484-$A$39+1)-1)/3)+1,MOD((A3484-$A$39+1)-1,3)+1),"")</f>
        <v/>
      </c>
      <c r="C3484" s="43" t="str">
        <f t="shared" si="1633"/>
        <v/>
      </c>
      <c r="D3484" s="43" t="str">
        <f t="shared" ca="1" si="1623"/>
        <v/>
      </c>
      <c r="E3484" s="43" t="str">
        <f t="shared" si="1634"/>
        <v/>
      </c>
      <c r="F3484" s="43" t="str">
        <f t="shared" si="1635"/>
        <v/>
      </c>
      <c r="G3484" s="43" t="str">
        <f>IF(A3484&lt;&gt;"",IF(A3484&lt;Data!$G$11*0.25,$C$13/$G$32,IF(A3484&gt;Data!$G$11*0.25,$C$13,$C$13*10)),"")</f>
        <v/>
      </c>
      <c r="H3484" s="43" t="str">
        <f>IF(A3484&lt;&gt;"",IF(Data!$G$9="constant",$C$13,IF(Data!$G$9="squeeze",G3484,F3484)),"")</f>
        <v/>
      </c>
      <c r="I3484" s="38" t="str">
        <f ca="1">IF(ISNUMBER(A3484),NORMINV(RAND(),0,IF(AND(Data!$G$9="squeeze",A3484&lt;Data!$G$11*0.25),$H$32,1)*$C$30*$C$13)*($C$14*$C$12),"")</f>
        <v/>
      </c>
      <c r="J3484" s="42" t="str">
        <f ca="1">IFERROR(IF(Data!$C$6="Real",B3484,I3484+J3483+($C$14*$C$12)*(NORMINV(RAND(),$C$15,CHOOSE($G$13,$C$13,F3484,G3484)))),"")</f>
        <v/>
      </c>
      <c r="K3484" s="88" t="str">
        <f>IF(ISNUMBER(A3484), IF($G$16="fixed",$G$17,MIN(H3484*Data!$C$7*$C$16*0.5,$C$17*Data!$C$7))*$C$12,"")</f>
        <v/>
      </c>
      <c r="L3484" s="42" t="str">
        <f t="shared" ca="1" si="1650"/>
        <v/>
      </c>
      <c r="M3484" s="44" t="str">
        <f t="shared" ca="1" si="1651"/>
        <v/>
      </c>
      <c r="N3484" s="44" t="str">
        <f t="shared" ca="1" si="1652"/>
        <v/>
      </c>
      <c r="O3484" s="108" t="str">
        <f t="shared" si="1636"/>
        <v/>
      </c>
      <c r="P3484" s="102" t="str">
        <f t="shared" si="1637"/>
        <v/>
      </c>
      <c r="Q3484" s="102" t="str">
        <f t="shared" si="1638"/>
        <v/>
      </c>
      <c r="R3484" s="120" t="str">
        <f t="shared" si="1639"/>
        <v/>
      </c>
      <c r="S3484" s="54" t="str">
        <f t="shared" si="1640"/>
        <v/>
      </c>
      <c r="T3484" s="5" t="str">
        <f t="shared" si="1641"/>
        <v/>
      </c>
      <c r="U3484" s="152" t="str">
        <f t="shared" si="1624"/>
        <v/>
      </c>
      <c r="V3484" s="152" t="str">
        <f t="shared" si="1625"/>
        <v/>
      </c>
      <c r="W3484" s="153" t="str">
        <f t="shared" si="1626"/>
        <v/>
      </c>
      <c r="X3484" s="153" t="str">
        <f t="shared" si="1627"/>
        <v/>
      </c>
      <c r="Y3484" s="153" t="str">
        <f t="shared" si="1628"/>
        <v/>
      </c>
      <c r="Z3484" s="153" t="str">
        <f t="shared" si="1629"/>
        <v/>
      </c>
      <c r="AA3484" s="152" t="str">
        <f t="shared" si="1630"/>
        <v/>
      </c>
      <c r="AB3484" s="152" t="str">
        <f t="shared" si="1631"/>
        <v/>
      </c>
      <c r="AC3484" s="154" t="str">
        <f t="shared" si="1642"/>
        <v/>
      </c>
      <c r="AD3484" s="154" t="str">
        <f t="shared" si="1643"/>
        <v/>
      </c>
      <c r="AE3484" s="3" t="str">
        <f t="shared" si="1644"/>
        <v/>
      </c>
      <c r="AF3484" s="3" t="str">
        <f t="shared" si="1645"/>
        <v/>
      </c>
      <c r="AG3484" s="3" t="str">
        <f t="shared" si="1646"/>
        <v/>
      </c>
      <c r="AH3484" s="4" t="str">
        <f t="shared" si="1647"/>
        <v/>
      </c>
      <c r="AI3484" s="75" t="str">
        <f t="shared" si="1648"/>
        <v/>
      </c>
      <c r="AJ3484" s="75" t="str">
        <f t="shared" si="1649"/>
        <v/>
      </c>
    </row>
    <row r="3485" spans="1:36">
      <c r="A3485" s="41" t="str">
        <f t="shared" si="1632"/>
        <v/>
      </c>
      <c r="B3485" s="150" t="str">
        <f>IF(ISNUMBER(A3485),INDEX('MetaTrader Import'!$H$13:$J$5893,TRUNC(((A3485-$A$39+1)-1)/3)+1,MOD((A3485-$A$39+1)-1,3)+1),"")</f>
        <v/>
      </c>
      <c r="C3485" s="43" t="str">
        <f t="shared" si="1633"/>
        <v/>
      </c>
      <c r="D3485" s="43" t="str">
        <f t="shared" ca="1" si="1623"/>
        <v/>
      </c>
      <c r="E3485" s="43" t="str">
        <f t="shared" si="1634"/>
        <v/>
      </c>
      <c r="F3485" s="43" t="str">
        <f t="shared" si="1635"/>
        <v/>
      </c>
      <c r="G3485" s="43" t="str">
        <f>IF(A3485&lt;&gt;"",IF(A3485&lt;Data!$G$11*0.25,$C$13/$G$32,IF(A3485&gt;Data!$G$11*0.25,$C$13,$C$13*10)),"")</f>
        <v/>
      </c>
      <c r="H3485" s="43" t="str">
        <f>IF(A3485&lt;&gt;"",IF(Data!$G$9="constant",$C$13,IF(Data!$G$9="squeeze",G3485,F3485)),"")</f>
        <v/>
      </c>
      <c r="I3485" s="38" t="str">
        <f ca="1">IF(ISNUMBER(A3485),NORMINV(RAND(),0,IF(AND(Data!$G$9="squeeze",A3485&lt;Data!$G$11*0.25),$H$32,1)*$C$30*$C$13)*($C$14*$C$12),"")</f>
        <v/>
      </c>
      <c r="J3485" s="42" t="str">
        <f ca="1">IFERROR(IF(Data!$C$6="Real",B3485,I3485+J3484+($C$14*$C$12)*(NORMINV(RAND(),$C$15,CHOOSE($G$13,$C$13,F3485,G3485)))),"")</f>
        <v/>
      </c>
      <c r="K3485" s="88" t="str">
        <f>IF(ISNUMBER(A3485), IF($G$16="fixed",$G$17,MIN(H3485*Data!$C$7*$C$16*0.5,$C$17*Data!$C$7))*$C$12,"")</f>
        <v/>
      </c>
      <c r="L3485" s="42" t="str">
        <f t="shared" ca="1" si="1650"/>
        <v/>
      </c>
      <c r="M3485" s="44" t="str">
        <f t="shared" ca="1" si="1651"/>
        <v/>
      </c>
      <c r="N3485" s="44" t="str">
        <f t="shared" ca="1" si="1652"/>
        <v/>
      </c>
      <c r="O3485" s="108" t="str">
        <f t="shared" si="1636"/>
        <v/>
      </c>
      <c r="P3485" s="102" t="str">
        <f t="shared" si="1637"/>
        <v/>
      </c>
      <c r="Q3485" s="102" t="str">
        <f t="shared" si="1638"/>
        <v/>
      </c>
      <c r="R3485" s="120" t="str">
        <f t="shared" si="1639"/>
        <v/>
      </c>
      <c r="S3485" s="54" t="str">
        <f t="shared" si="1640"/>
        <v/>
      </c>
      <c r="T3485" s="5" t="str">
        <f t="shared" si="1641"/>
        <v/>
      </c>
      <c r="U3485" s="152" t="str">
        <f t="shared" si="1624"/>
        <v/>
      </c>
      <c r="V3485" s="152" t="str">
        <f t="shared" si="1625"/>
        <v/>
      </c>
      <c r="W3485" s="153" t="str">
        <f t="shared" si="1626"/>
        <v/>
      </c>
      <c r="X3485" s="153" t="str">
        <f t="shared" si="1627"/>
        <v/>
      </c>
      <c r="Y3485" s="153" t="str">
        <f t="shared" si="1628"/>
        <v/>
      </c>
      <c r="Z3485" s="153" t="str">
        <f t="shared" si="1629"/>
        <v/>
      </c>
      <c r="AA3485" s="152" t="str">
        <f t="shared" si="1630"/>
        <v/>
      </c>
      <c r="AB3485" s="152" t="str">
        <f t="shared" si="1631"/>
        <v/>
      </c>
      <c r="AC3485" s="154" t="str">
        <f t="shared" si="1642"/>
        <v/>
      </c>
      <c r="AD3485" s="154" t="str">
        <f t="shared" si="1643"/>
        <v/>
      </c>
      <c r="AE3485" s="3" t="str">
        <f t="shared" si="1644"/>
        <v/>
      </c>
      <c r="AF3485" s="3" t="str">
        <f t="shared" si="1645"/>
        <v/>
      </c>
      <c r="AG3485" s="3" t="str">
        <f t="shared" si="1646"/>
        <v/>
      </c>
      <c r="AH3485" s="4" t="str">
        <f t="shared" si="1647"/>
        <v/>
      </c>
      <c r="AI3485" s="75" t="str">
        <f t="shared" si="1648"/>
        <v/>
      </c>
      <c r="AJ3485" s="75" t="str">
        <f t="shared" si="1649"/>
        <v/>
      </c>
    </row>
    <row r="3486" spans="1:36">
      <c r="A3486" s="41" t="str">
        <f t="shared" si="1632"/>
        <v/>
      </c>
      <c r="B3486" s="150" t="str">
        <f>IF(ISNUMBER(A3486),INDEX('MetaTrader Import'!$H$13:$J$5893,TRUNC(((A3486-$A$39+1)-1)/3)+1,MOD((A3486-$A$39+1)-1,3)+1),"")</f>
        <v/>
      </c>
      <c r="C3486" s="43" t="str">
        <f t="shared" si="1633"/>
        <v/>
      </c>
      <c r="D3486" s="43" t="str">
        <f t="shared" ca="1" si="1623"/>
        <v/>
      </c>
      <c r="E3486" s="43" t="str">
        <f t="shared" si="1634"/>
        <v/>
      </c>
      <c r="F3486" s="43" t="str">
        <f t="shared" si="1635"/>
        <v/>
      </c>
      <c r="G3486" s="43" t="str">
        <f>IF(A3486&lt;&gt;"",IF(A3486&lt;Data!$G$11*0.25,$C$13/$G$32,IF(A3486&gt;Data!$G$11*0.25,$C$13,$C$13*10)),"")</f>
        <v/>
      </c>
      <c r="H3486" s="43" t="str">
        <f>IF(A3486&lt;&gt;"",IF(Data!$G$9="constant",$C$13,IF(Data!$G$9="squeeze",G3486,F3486)),"")</f>
        <v/>
      </c>
      <c r="I3486" s="38" t="str">
        <f ca="1">IF(ISNUMBER(A3486),NORMINV(RAND(),0,IF(AND(Data!$G$9="squeeze",A3486&lt;Data!$G$11*0.25),$H$32,1)*$C$30*$C$13)*($C$14*$C$12),"")</f>
        <v/>
      </c>
      <c r="J3486" s="42" t="str">
        <f ca="1">IFERROR(IF(Data!$C$6="Real",B3486,I3486+J3485+($C$14*$C$12)*(NORMINV(RAND(),$C$15,CHOOSE($G$13,$C$13,F3486,G3486)))),"")</f>
        <v/>
      </c>
      <c r="K3486" s="88" t="str">
        <f>IF(ISNUMBER(A3486), IF($G$16="fixed",$G$17,MIN(H3486*Data!$C$7*$C$16*0.5,$C$17*Data!$C$7))*$C$12,"")</f>
        <v/>
      </c>
      <c r="L3486" s="42" t="str">
        <f t="shared" ca="1" si="1650"/>
        <v/>
      </c>
      <c r="M3486" s="44" t="str">
        <f t="shared" ca="1" si="1651"/>
        <v/>
      </c>
      <c r="N3486" s="44" t="str">
        <f t="shared" ca="1" si="1652"/>
        <v/>
      </c>
      <c r="O3486" s="108" t="str">
        <f t="shared" si="1636"/>
        <v/>
      </c>
      <c r="P3486" s="102" t="str">
        <f t="shared" si="1637"/>
        <v/>
      </c>
      <c r="Q3486" s="102" t="str">
        <f t="shared" si="1638"/>
        <v/>
      </c>
      <c r="R3486" s="120" t="str">
        <f t="shared" si="1639"/>
        <v/>
      </c>
      <c r="S3486" s="54" t="str">
        <f t="shared" si="1640"/>
        <v/>
      </c>
      <c r="T3486" s="5" t="str">
        <f t="shared" si="1641"/>
        <v/>
      </c>
      <c r="U3486" s="152" t="str">
        <f t="shared" si="1624"/>
        <v/>
      </c>
      <c r="V3486" s="152" t="str">
        <f t="shared" si="1625"/>
        <v/>
      </c>
      <c r="W3486" s="153" t="str">
        <f t="shared" si="1626"/>
        <v/>
      </c>
      <c r="X3486" s="153" t="str">
        <f t="shared" si="1627"/>
        <v/>
      </c>
      <c r="Y3486" s="153" t="str">
        <f t="shared" si="1628"/>
        <v/>
      </c>
      <c r="Z3486" s="153" t="str">
        <f t="shared" si="1629"/>
        <v/>
      </c>
      <c r="AA3486" s="152" t="str">
        <f t="shared" si="1630"/>
        <v/>
      </c>
      <c r="AB3486" s="152" t="str">
        <f t="shared" si="1631"/>
        <v/>
      </c>
      <c r="AC3486" s="154" t="str">
        <f t="shared" si="1642"/>
        <v/>
      </c>
      <c r="AD3486" s="154" t="str">
        <f t="shared" si="1643"/>
        <v/>
      </c>
      <c r="AE3486" s="3" t="str">
        <f t="shared" si="1644"/>
        <v/>
      </c>
      <c r="AF3486" s="3" t="str">
        <f t="shared" si="1645"/>
        <v/>
      </c>
      <c r="AG3486" s="3" t="str">
        <f t="shared" si="1646"/>
        <v/>
      </c>
      <c r="AH3486" s="4" t="str">
        <f t="shared" si="1647"/>
        <v/>
      </c>
      <c r="AI3486" s="75" t="str">
        <f t="shared" si="1648"/>
        <v/>
      </c>
      <c r="AJ3486" s="75" t="str">
        <f t="shared" si="1649"/>
        <v/>
      </c>
    </row>
    <row r="3487" spans="1:36">
      <c r="A3487" s="41" t="str">
        <f t="shared" si="1632"/>
        <v/>
      </c>
      <c r="B3487" s="150" t="str">
        <f>IF(ISNUMBER(A3487),INDEX('MetaTrader Import'!$H$13:$J$5893,TRUNC(((A3487-$A$39+1)-1)/3)+1,MOD((A3487-$A$39+1)-1,3)+1),"")</f>
        <v/>
      </c>
      <c r="C3487" s="43" t="str">
        <f t="shared" si="1633"/>
        <v/>
      </c>
      <c r="D3487" s="43" t="str">
        <f t="shared" ca="1" si="1623"/>
        <v/>
      </c>
      <c r="E3487" s="43" t="str">
        <f t="shared" si="1634"/>
        <v/>
      </c>
      <c r="F3487" s="43" t="str">
        <f t="shared" si="1635"/>
        <v/>
      </c>
      <c r="G3487" s="43" t="str">
        <f>IF(A3487&lt;&gt;"",IF(A3487&lt;Data!$G$11*0.25,$C$13/$G$32,IF(A3487&gt;Data!$G$11*0.25,$C$13,$C$13*10)),"")</f>
        <v/>
      </c>
      <c r="H3487" s="43" t="str">
        <f>IF(A3487&lt;&gt;"",IF(Data!$G$9="constant",$C$13,IF(Data!$G$9="squeeze",G3487,F3487)),"")</f>
        <v/>
      </c>
      <c r="I3487" s="38" t="str">
        <f ca="1">IF(ISNUMBER(A3487),NORMINV(RAND(),0,IF(AND(Data!$G$9="squeeze",A3487&lt;Data!$G$11*0.25),$H$32,1)*$C$30*$C$13)*($C$14*$C$12),"")</f>
        <v/>
      </c>
      <c r="J3487" s="42" t="str">
        <f ca="1">IFERROR(IF(Data!$C$6="Real",B3487,I3487+J3486+($C$14*$C$12)*(NORMINV(RAND(),$C$15,CHOOSE($G$13,$C$13,F3487,G3487)))),"")</f>
        <v/>
      </c>
      <c r="K3487" s="88" t="str">
        <f>IF(ISNUMBER(A3487), IF($G$16="fixed",$G$17,MIN(H3487*Data!$C$7*$C$16*0.5,$C$17*Data!$C$7))*$C$12,"")</f>
        <v/>
      </c>
      <c r="L3487" s="42" t="str">
        <f t="shared" ca="1" si="1650"/>
        <v/>
      </c>
      <c r="M3487" s="44" t="str">
        <f t="shared" ca="1" si="1651"/>
        <v/>
      </c>
      <c r="N3487" s="44" t="str">
        <f t="shared" ca="1" si="1652"/>
        <v/>
      </c>
      <c r="O3487" s="108" t="str">
        <f t="shared" si="1636"/>
        <v/>
      </c>
      <c r="P3487" s="102" t="str">
        <f t="shared" si="1637"/>
        <v/>
      </c>
      <c r="Q3487" s="102" t="str">
        <f t="shared" si="1638"/>
        <v/>
      </c>
      <c r="R3487" s="120" t="str">
        <f t="shared" si="1639"/>
        <v/>
      </c>
      <c r="S3487" s="54" t="str">
        <f t="shared" si="1640"/>
        <v/>
      </c>
      <c r="T3487" s="5" t="str">
        <f t="shared" si="1641"/>
        <v/>
      </c>
      <c r="U3487" s="152" t="str">
        <f t="shared" si="1624"/>
        <v/>
      </c>
      <c r="V3487" s="152" t="str">
        <f t="shared" si="1625"/>
        <v/>
      </c>
      <c r="W3487" s="153" t="str">
        <f t="shared" si="1626"/>
        <v/>
      </c>
      <c r="X3487" s="153" t="str">
        <f t="shared" si="1627"/>
        <v/>
      </c>
      <c r="Y3487" s="153" t="str">
        <f t="shared" si="1628"/>
        <v/>
      </c>
      <c r="Z3487" s="153" t="str">
        <f t="shared" si="1629"/>
        <v/>
      </c>
      <c r="AA3487" s="152" t="str">
        <f t="shared" si="1630"/>
        <v/>
      </c>
      <c r="AB3487" s="152" t="str">
        <f t="shared" si="1631"/>
        <v/>
      </c>
      <c r="AC3487" s="154" t="str">
        <f t="shared" si="1642"/>
        <v/>
      </c>
      <c r="AD3487" s="154" t="str">
        <f t="shared" si="1643"/>
        <v/>
      </c>
      <c r="AE3487" s="3" t="str">
        <f t="shared" si="1644"/>
        <v/>
      </c>
      <c r="AF3487" s="3" t="str">
        <f t="shared" si="1645"/>
        <v/>
      </c>
      <c r="AG3487" s="3" t="str">
        <f t="shared" si="1646"/>
        <v/>
      </c>
      <c r="AH3487" s="4" t="str">
        <f t="shared" si="1647"/>
        <v/>
      </c>
      <c r="AI3487" s="75" t="str">
        <f t="shared" si="1648"/>
        <v/>
      </c>
      <c r="AJ3487" s="75" t="str">
        <f t="shared" si="1649"/>
        <v/>
      </c>
    </row>
    <row r="3488" spans="1:36">
      <c r="A3488" s="41" t="str">
        <f t="shared" si="1632"/>
        <v/>
      </c>
      <c r="B3488" s="150" t="str">
        <f>IF(ISNUMBER(A3488),INDEX('MetaTrader Import'!$H$13:$J$5893,TRUNC(((A3488-$A$39+1)-1)/3)+1,MOD((A3488-$A$39+1)-1,3)+1),"")</f>
        <v/>
      </c>
      <c r="C3488" s="43" t="str">
        <f t="shared" si="1633"/>
        <v/>
      </c>
      <c r="D3488" s="43" t="str">
        <f t="shared" ca="1" si="1623"/>
        <v/>
      </c>
      <c r="E3488" s="43" t="str">
        <f t="shared" si="1634"/>
        <v/>
      </c>
      <c r="F3488" s="43" t="str">
        <f t="shared" si="1635"/>
        <v/>
      </c>
      <c r="G3488" s="43" t="str">
        <f>IF(A3488&lt;&gt;"",IF(A3488&lt;Data!$G$11*0.25,$C$13/$G$32,IF(A3488&gt;Data!$G$11*0.25,$C$13,$C$13*10)),"")</f>
        <v/>
      </c>
      <c r="H3488" s="43" t="str">
        <f>IF(A3488&lt;&gt;"",IF(Data!$G$9="constant",$C$13,IF(Data!$G$9="squeeze",G3488,F3488)),"")</f>
        <v/>
      </c>
      <c r="I3488" s="38" t="str">
        <f ca="1">IF(ISNUMBER(A3488),NORMINV(RAND(),0,IF(AND(Data!$G$9="squeeze",A3488&lt;Data!$G$11*0.25),$H$32,1)*$C$30*$C$13)*($C$14*$C$12),"")</f>
        <v/>
      </c>
      <c r="J3488" s="42" t="str">
        <f ca="1">IFERROR(IF(Data!$C$6="Real",B3488,I3488+J3487+($C$14*$C$12)*(NORMINV(RAND(),$C$15,CHOOSE($G$13,$C$13,F3488,G3488)))),"")</f>
        <v/>
      </c>
      <c r="K3488" s="88" t="str">
        <f>IF(ISNUMBER(A3488), IF($G$16="fixed",$G$17,MIN(H3488*Data!$C$7*$C$16*0.5,$C$17*Data!$C$7))*$C$12,"")</f>
        <v/>
      </c>
      <c r="L3488" s="42" t="str">
        <f t="shared" ca="1" si="1650"/>
        <v/>
      </c>
      <c r="M3488" s="44" t="str">
        <f t="shared" ca="1" si="1651"/>
        <v/>
      </c>
      <c r="N3488" s="44" t="str">
        <f t="shared" ca="1" si="1652"/>
        <v/>
      </c>
      <c r="O3488" s="108" t="str">
        <f t="shared" si="1636"/>
        <v/>
      </c>
      <c r="P3488" s="102" t="str">
        <f t="shared" si="1637"/>
        <v/>
      </c>
      <c r="Q3488" s="102" t="str">
        <f t="shared" si="1638"/>
        <v/>
      </c>
      <c r="R3488" s="120" t="str">
        <f t="shared" si="1639"/>
        <v/>
      </c>
      <c r="S3488" s="54" t="str">
        <f t="shared" si="1640"/>
        <v/>
      </c>
      <c r="T3488" s="5" t="str">
        <f t="shared" si="1641"/>
        <v/>
      </c>
      <c r="U3488" s="152" t="str">
        <f t="shared" si="1624"/>
        <v/>
      </c>
      <c r="V3488" s="152" t="str">
        <f t="shared" si="1625"/>
        <v/>
      </c>
      <c r="W3488" s="153" t="str">
        <f t="shared" si="1626"/>
        <v/>
      </c>
      <c r="X3488" s="153" t="str">
        <f t="shared" si="1627"/>
        <v/>
      </c>
      <c r="Y3488" s="153" t="str">
        <f t="shared" si="1628"/>
        <v/>
      </c>
      <c r="Z3488" s="153" t="str">
        <f t="shared" si="1629"/>
        <v/>
      </c>
      <c r="AA3488" s="152" t="str">
        <f t="shared" si="1630"/>
        <v/>
      </c>
      <c r="AB3488" s="152" t="str">
        <f t="shared" si="1631"/>
        <v/>
      </c>
      <c r="AC3488" s="154" t="str">
        <f t="shared" si="1642"/>
        <v/>
      </c>
      <c r="AD3488" s="154" t="str">
        <f t="shared" si="1643"/>
        <v/>
      </c>
      <c r="AE3488" s="3" t="str">
        <f t="shared" si="1644"/>
        <v/>
      </c>
      <c r="AF3488" s="3" t="str">
        <f t="shared" si="1645"/>
        <v/>
      </c>
      <c r="AG3488" s="3" t="str">
        <f t="shared" si="1646"/>
        <v/>
      </c>
      <c r="AH3488" s="4" t="str">
        <f t="shared" si="1647"/>
        <v/>
      </c>
      <c r="AI3488" s="75" t="str">
        <f t="shared" si="1648"/>
        <v/>
      </c>
      <c r="AJ3488" s="75" t="str">
        <f t="shared" si="1649"/>
        <v/>
      </c>
    </row>
    <row r="3489" spans="1:36">
      <c r="A3489" s="41" t="str">
        <f t="shared" si="1632"/>
        <v/>
      </c>
      <c r="B3489" s="150" t="str">
        <f>IF(ISNUMBER(A3489),INDEX('MetaTrader Import'!$H$13:$J$5893,TRUNC(((A3489-$A$39+1)-1)/3)+1,MOD((A3489-$A$39+1)-1,3)+1),"")</f>
        <v/>
      </c>
      <c r="C3489" s="43" t="str">
        <f t="shared" si="1633"/>
        <v/>
      </c>
      <c r="D3489" s="43" t="str">
        <f t="shared" ca="1" si="1623"/>
        <v/>
      </c>
      <c r="E3489" s="43" t="str">
        <f t="shared" si="1634"/>
        <v/>
      </c>
      <c r="F3489" s="43" t="str">
        <f t="shared" si="1635"/>
        <v/>
      </c>
      <c r="G3489" s="43" t="str">
        <f>IF(A3489&lt;&gt;"",IF(A3489&lt;Data!$G$11*0.25,$C$13/$G$32,IF(A3489&gt;Data!$G$11*0.25,$C$13,$C$13*10)),"")</f>
        <v/>
      </c>
      <c r="H3489" s="43" t="str">
        <f>IF(A3489&lt;&gt;"",IF(Data!$G$9="constant",$C$13,IF(Data!$G$9="squeeze",G3489,F3489)),"")</f>
        <v/>
      </c>
      <c r="I3489" s="38" t="str">
        <f ca="1">IF(ISNUMBER(A3489),NORMINV(RAND(),0,IF(AND(Data!$G$9="squeeze",A3489&lt;Data!$G$11*0.25),$H$32,1)*$C$30*$C$13)*($C$14*$C$12),"")</f>
        <v/>
      </c>
      <c r="J3489" s="42" t="str">
        <f ca="1">IFERROR(IF(Data!$C$6="Real",B3489,I3489+J3488+($C$14*$C$12)*(NORMINV(RAND(),$C$15,CHOOSE($G$13,$C$13,F3489,G3489)))),"")</f>
        <v/>
      </c>
      <c r="K3489" s="88" t="str">
        <f>IF(ISNUMBER(A3489), IF($G$16="fixed",$G$17,MIN(H3489*Data!$C$7*$C$16*0.5,$C$17*Data!$C$7))*$C$12,"")</f>
        <v/>
      </c>
      <c r="L3489" s="42" t="str">
        <f t="shared" ca="1" si="1650"/>
        <v/>
      </c>
      <c r="M3489" s="44" t="str">
        <f t="shared" ca="1" si="1651"/>
        <v/>
      </c>
      <c r="N3489" s="44" t="str">
        <f t="shared" ca="1" si="1652"/>
        <v/>
      </c>
      <c r="O3489" s="108" t="str">
        <f t="shared" si="1636"/>
        <v/>
      </c>
      <c r="P3489" s="102" t="str">
        <f t="shared" si="1637"/>
        <v/>
      </c>
      <c r="Q3489" s="102" t="str">
        <f t="shared" si="1638"/>
        <v/>
      </c>
      <c r="R3489" s="120" t="str">
        <f t="shared" si="1639"/>
        <v/>
      </c>
      <c r="S3489" s="54" t="str">
        <f t="shared" si="1640"/>
        <v/>
      </c>
      <c r="T3489" s="5" t="str">
        <f t="shared" si="1641"/>
        <v/>
      </c>
      <c r="U3489" s="152" t="str">
        <f t="shared" si="1624"/>
        <v/>
      </c>
      <c r="V3489" s="152" t="str">
        <f t="shared" si="1625"/>
        <v/>
      </c>
      <c r="W3489" s="153" t="str">
        <f t="shared" si="1626"/>
        <v/>
      </c>
      <c r="X3489" s="153" t="str">
        <f t="shared" si="1627"/>
        <v/>
      </c>
      <c r="Y3489" s="153" t="str">
        <f t="shared" si="1628"/>
        <v/>
      </c>
      <c r="Z3489" s="153" t="str">
        <f t="shared" si="1629"/>
        <v/>
      </c>
      <c r="AA3489" s="152" t="str">
        <f t="shared" si="1630"/>
        <v/>
      </c>
      <c r="AB3489" s="152" t="str">
        <f t="shared" si="1631"/>
        <v/>
      </c>
      <c r="AC3489" s="154" t="str">
        <f t="shared" si="1642"/>
        <v/>
      </c>
      <c r="AD3489" s="154" t="str">
        <f t="shared" si="1643"/>
        <v/>
      </c>
      <c r="AE3489" s="3" t="str">
        <f t="shared" si="1644"/>
        <v/>
      </c>
      <c r="AF3489" s="3" t="str">
        <f t="shared" si="1645"/>
        <v/>
      </c>
      <c r="AG3489" s="3" t="str">
        <f t="shared" si="1646"/>
        <v/>
      </c>
      <c r="AH3489" s="4" t="str">
        <f t="shared" si="1647"/>
        <v/>
      </c>
      <c r="AI3489" s="75" t="str">
        <f t="shared" si="1648"/>
        <v/>
      </c>
      <c r="AJ3489" s="75" t="str">
        <f t="shared" si="1649"/>
        <v/>
      </c>
    </row>
    <row r="3490" spans="1:36">
      <c r="A3490" s="41" t="str">
        <f t="shared" si="1632"/>
        <v/>
      </c>
      <c r="B3490" s="150" t="str">
        <f>IF(ISNUMBER(A3490),INDEX('MetaTrader Import'!$H$13:$J$5893,TRUNC(((A3490-$A$39+1)-1)/3)+1,MOD((A3490-$A$39+1)-1,3)+1),"")</f>
        <v/>
      </c>
      <c r="C3490" s="43" t="str">
        <f t="shared" si="1633"/>
        <v/>
      </c>
      <c r="D3490" s="43" t="str">
        <f t="shared" ca="1" si="1623"/>
        <v/>
      </c>
      <c r="E3490" s="43" t="str">
        <f t="shared" si="1634"/>
        <v/>
      </c>
      <c r="F3490" s="43" t="str">
        <f t="shared" si="1635"/>
        <v/>
      </c>
      <c r="G3490" s="43" t="str">
        <f>IF(A3490&lt;&gt;"",IF(A3490&lt;Data!$G$11*0.25,$C$13/$G$32,IF(A3490&gt;Data!$G$11*0.25,$C$13,$C$13*10)),"")</f>
        <v/>
      </c>
      <c r="H3490" s="43" t="str">
        <f>IF(A3490&lt;&gt;"",IF(Data!$G$9="constant",$C$13,IF(Data!$G$9="squeeze",G3490,F3490)),"")</f>
        <v/>
      </c>
      <c r="I3490" s="38" t="str">
        <f ca="1">IF(ISNUMBER(A3490),NORMINV(RAND(),0,IF(AND(Data!$G$9="squeeze",A3490&lt;Data!$G$11*0.25),$H$32,1)*$C$30*$C$13)*($C$14*$C$12),"")</f>
        <v/>
      </c>
      <c r="J3490" s="42" t="str">
        <f ca="1">IFERROR(IF(Data!$C$6="Real",B3490,I3490+J3489+($C$14*$C$12)*(NORMINV(RAND(),$C$15,CHOOSE($G$13,$C$13,F3490,G3490)))),"")</f>
        <v/>
      </c>
      <c r="K3490" s="88" t="str">
        <f>IF(ISNUMBER(A3490), IF($G$16="fixed",$G$17,MIN(H3490*Data!$C$7*$C$16*0.5,$C$17*Data!$C$7))*$C$12,"")</f>
        <v/>
      </c>
      <c r="L3490" s="42" t="str">
        <f t="shared" ca="1" si="1650"/>
        <v/>
      </c>
      <c r="M3490" s="44" t="str">
        <f t="shared" ca="1" si="1651"/>
        <v/>
      </c>
      <c r="N3490" s="44" t="str">
        <f t="shared" ca="1" si="1652"/>
        <v/>
      </c>
      <c r="O3490" s="108" t="str">
        <f t="shared" si="1636"/>
        <v/>
      </c>
      <c r="P3490" s="102" t="str">
        <f t="shared" si="1637"/>
        <v/>
      </c>
      <c r="Q3490" s="102" t="str">
        <f t="shared" si="1638"/>
        <v/>
      </c>
      <c r="R3490" s="120" t="str">
        <f t="shared" si="1639"/>
        <v/>
      </c>
      <c r="S3490" s="54" t="str">
        <f t="shared" si="1640"/>
        <v/>
      </c>
      <c r="T3490" s="5" t="str">
        <f t="shared" si="1641"/>
        <v/>
      </c>
      <c r="U3490" s="152" t="str">
        <f t="shared" si="1624"/>
        <v/>
      </c>
      <c r="V3490" s="152" t="str">
        <f t="shared" si="1625"/>
        <v/>
      </c>
      <c r="W3490" s="153" t="str">
        <f t="shared" si="1626"/>
        <v/>
      </c>
      <c r="X3490" s="153" t="str">
        <f t="shared" si="1627"/>
        <v/>
      </c>
      <c r="Y3490" s="153" t="str">
        <f t="shared" si="1628"/>
        <v/>
      </c>
      <c r="Z3490" s="153" t="str">
        <f t="shared" si="1629"/>
        <v/>
      </c>
      <c r="AA3490" s="152" t="str">
        <f t="shared" si="1630"/>
        <v/>
      </c>
      <c r="AB3490" s="152" t="str">
        <f t="shared" si="1631"/>
        <v/>
      </c>
      <c r="AC3490" s="154" t="str">
        <f t="shared" si="1642"/>
        <v/>
      </c>
      <c r="AD3490" s="154" t="str">
        <f t="shared" si="1643"/>
        <v/>
      </c>
      <c r="AE3490" s="3" t="str">
        <f t="shared" si="1644"/>
        <v/>
      </c>
      <c r="AF3490" s="3" t="str">
        <f t="shared" si="1645"/>
        <v/>
      </c>
      <c r="AG3490" s="3" t="str">
        <f t="shared" si="1646"/>
        <v/>
      </c>
      <c r="AH3490" s="4" t="str">
        <f t="shared" si="1647"/>
        <v/>
      </c>
      <c r="AI3490" s="75" t="str">
        <f t="shared" si="1648"/>
        <v/>
      </c>
      <c r="AJ3490" s="75" t="str">
        <f t="shared" si="1649"/>
        <v/>
      </c>
    </row>
    <row r="3491" spans="1:36">
      <c r="A3491" s="41" t="str">
        <f t="shared" si="1632"/>
        <v/>
      </c>
      <c r="B3491" s="150" t="str">
        <f>IF(ISNUMBER(A3491),INDEX('MetaTrader Import'!$H$13:$J$5893,TRUNC(((A3491-$A$39+1)-1)/3)+1,MOD((A3491-$A$39+1)-1,3)+1),"")</f>
        <v/>
      </c>
      <c r="C3491" s="43" t="str">
        <f t="shared" si="1633"/>
        <v/>
      </c>
      <c r="D3491" s="43" t="str">
        <f t="shared" ca="1" si="1623"/>
        <v/>
      </c>
      <c r="E3491" s="43" t="str">
        <f t="shared" si="1634"/>
        <v/>
      </c>
      <c r="F3491" s="43" t="str">
        <f t="shared" si="1635"/>
        <v/>
      </c>
      <c r="G3491" s="43" t="str">
        <f>IF(A3491&lt;&gt;"",IF(A3491&lt;Data!$G$11*0.25,$C$13/$G$32,IF(A3491&gt;Data!$G$11*0.25,$C$13,$C$13*10)),"")</f>
        <v/>
      </c>
      <c r="H3491" s="43" t="str">
        <f>IF(A3491&lt;&gt;"",IF(Data!$G$9="constant",$C$13,IF(Data!$G$9="squeeze",G3491,F3491)),"")</f>
        <v/>
      </c>
      <c r="I3491" s="38" t="str">
        <f ca="1">IF(ISNUMBER(A3491),NORMINV(RAND(),0,IF(AND(Data!$G$9="squeeze",A3491&lt;Data!$G$11*0.25),$H$32,1)*$C$30*$C$13)*($C$14*$C$12),"")</f>
        <v/>
      </c>
      <c r="J3491" s="42" t="str">
        <f ca="1">IFERROR(IF(Data!$C$6="Real",B3491,I3491+J3490+($C$14*$C$12)*(NORMINV(RAND(),$C$15,CHOOSE($G$13,$C$13,F3491,G3491)))),"")</f>
        <v/>
      </c>
      <c r="K3491" s="88" t="str">
        <f>IF(ISNUMBER(A3491), IF($G$16="fixed",$G$17,MIN(H3491*Data!$C$7*$C$16*0.5,$C$17*Data!$C$7))*$C$12,"")</f>
        <v/>
      </c>
      <c r="L3491" s="42" t="str">
        <f t="shared" ca="1" si="1650"/>
        <v/>
      </c>
      <c r="M3491" s="44" t="str">
        <f t="shared" ca="1" si="1651"/>
        <v/>
      </c>
      <c r="N3491" s="44" t="str">
        <f t="shared" ca="1" si="1652"/>
        <v/>
      </c>
      <c r="O3491" s="108" t="str">
        <f t="shared" si="1636"/>
        <v/>
      </c>
      <c r="P3491" s="102" t="str">
        <f t="shared" si="1637"/>
        <v/>
      </c>
      <c r="Q3491" s="102" t="str">
        <f t="shared" si="1638"/>
        <v/>
      </c>
      <c r="R3491" s="120" t="str">
        <f t="shared" si="1639"/>
        <v/>
      </c>
      <c r="S3491" s="54" t="str">
        <f t="shared" si="1640"/>
        <v/>
      </c>
      <c r="T3491" s="5" t="str">
        <f t="shared" si="1641"/>
        <v/>
      </c>
      <c r="U3491" s="152" t="str">
        <f t="shared" si="1624"/>
        <v/>
      </c>
      <c r="V3491" s="152" t="str">
        <f t="shared" si="1625"/>
        <v/>
      </c>
      <c r="W3491" s="153" t="str">
        <f t="shared" si="1626"/>
        <v/>
      </c>
      <c r="X3491" s="153" t="str">
        <f t="shared" si="1627"/>
        <v/>
      </c>
      <c r="Y3491" s="153" t="str">
        <f t="shared" si="1628"/>
        <v/>
      </c>
      <c r="Z3491" s="153" t="str">
        <f t="shared" si="1629"/>
        <v/>
      </c>
      <c r="AA3491" s="152" t="str">
        <f t="shared" si="1630"/>
        <v/>
      </c>
      <c r="AB3491" s="152" t="str">
        <f t="shared" si="1631"/>
        <v/>
      </c>
      <c r="AC3491" s="154" t="str">
        <f t="shared" si="1642"/>
        <v/>
      </c>
      <c r="AD3491" s="154" t="str">
        <f t="shared" si="1643"/>
        <v/>
      </c>
      <c r="AE3491" s="3" t="str">
        <f t="shared" si="1644"/>
        <v/>
      </c>
      <c r="AF3491" s="3" t="str">
        <f t="shared" si="1645"/>
        <v/>
      </c>
      <c r="AG3491" s="3" t="str">
        <f t="shared" si="1646"/>
        <v/>
      </c>
      <c r="AH3491" s="4" t="str">
        <f t="shared" si="1647"/>
        <v/>
      </c>
      <c r="AI3491" s="75" t="str">
        <f t="shared" si="1648"/>
        <v/>
      </c>
      <c r="AJ3491" s="75" t="str">
        <f t="shared" si="1649"/>
        <v/>
      </c>
    </row>
    <row r="3492" spans="1:36">
      <c r="A3492" s="41" t="str">
        <f t="shared" si="1632"/>
        <v/>
      </c>
      <c r="B3492" s="150" t="str">
        <f>IF(ISNUMBER(A3492),INDEX('MetaTrader Import'!$H$13:$J$5893,TRUNC(((A3492-$A$39+1)-1)/3)+1,MOD((A3492-$A$39+1)-1,3)+1),"")</f>
        <v/>
      </c>
      <c r="C3492" s="43" t="str">
        <f t="shared" si="1633"/>
        <v/>
      </c>
      <c r="D3492" s="43" t="str">
        <f t="shared" ca="1" si="1623"/>
        <v/>
      </c>
      <c r="E3492" s="43" t="str">
        <f t="shared" si="1634"/>
        <v/>
      </c>
      <c r="F3492" s="43" t="str">
        <f t="shared" si="1635"/>
        <v/>
      </c>
      <c r="G3492" s="43" t="str">
        <f>IF(A3492&lt;&gt;"",IF(A3492&lt;Data!$G$11*0.25,$C$13/$G$32,IF(A3492&gt;Data!$G$11*0.25,$C$13,$C$13*10)),"")</f>
        <v/>
      </c>
      <c r="H3492" s="43" t="str">
        <f>IF(A3492&lt;&gt;"",IF(Data!$G$9="constant",$C$13,IF(Data!$G$9="squeeze",G3492,F3492)),"")</f>
        <v/>
      </c>
      <c r="I3492" s="38" t="str">
        <f ca="1">IF(ISNUMBER(A3492),NORMINV(RAND(),0,IF(AND(Data!$G$9="squeeze",A3492&lt;Data!$G$11*0.25),$H$32,1)*$C$30*$C$13)*($C$14*$C$12),"")</f>
        <v/>
      </c>
      <c r="J3492" s="42" t="str">
        <f ca="1">IFERROR(IF(Data!$C$6="Real",B3492,I3492+J3491+($C$14*$C$12)*(NORMINV(RAND(),$C$15,CHOOSE($G$13,$C$13,F3492,G3492)))),"")</f>
        <v/>
      </c>
      <c r="K3492" s="88" t="str">
        <f>IF(ISNUMBER(A3492), IF($G$16="fixed",$G$17,MIN(H3492*Data!$C$7*$C$16*0.5,$C$17*Data!$C$7))*$C$12,"")</f>
        <v/>
      </c>
      <c r="L3492" s="42" t="str">
        <f t="shared" ca="1" si="1650"/>
        <v/>
      </c>
      <c r="M3492" s="44" t="str">
        <f t="shared" ca="1" si="1651"/>
        <v/>
      </c>
      <c r="N3492" s="44" t="str">
        <f t="shared" ca="1" si="1652"/>
        <v/>
      </c>
      <c r="O3492" s="108" t="str">
        <f t="shared" si="1636"/>
        <v/>
      </c>
      <c r="P3492" s="102" t="str">
        <f t="shared" si="1637"/>
        <v/>
      </c>
      <c r="Q3492" s="102" t="str">
        <f t="shared" si="1638"/>
        <v/>
      </c>
      <c r="R3492" s="120" t="str">
        <f t="shared" si="1639"/>
        <v/>
      </c>
      <c r="S3492" s="54" t="str">
        <f t="shared" si="1640"/>
        <v/>
      </c>
      <c r="T3492" s="5" t="str">
        <f t="shared" si="1641"/>
        <v/>
      </c>
      <c r="U3492" s="152" t="str">
        <f t="shared" si="1624"/>
        <v/>
      </c>
      <c r="V3492" s="152" t="str">
        <f t="shared" si="1625"/>
        <v/>
      </c>
      <c r="W3492" s="153" t="str">
        <f t="shared" si="1626"/>
        <v/>
      </c>
      <c r="X3492" s="153" t="str">
        <f t="shared" si="1627"/>
        <v/>
      </c>
      <c r="Y3492" s="153" t="str">
        <f t="shared" si="1628"/>
        <v/>
      </c>
      <c r="Z3492" s="153" t="str">
        <f t="shared" si="1629"/>
        <v/>
      </c>
      <c r="AA3492" s="152" t="str">
        <f t="shared" si="1630"/>
        <v/>
      </c>
      <c r="AB3492" s="152" t="str">
        <f t="shared" si="1631"/>
        <v/>
      </c>
      <c r="AC3492" s="154" t="str">
        <f t="shared" si="1642"/>
        <v/>
      </c>
      <c r="AD3492" s="154" t="str">
        <f t="shared" si="1643"/>
        <v/>
      </c>
      <c r="AE3492" s="3" t="str">
        <f t="shared" si="1644"/>
        <v/>
      </c>
      <c r="AF3492" s="3" t="str">
        <f t="shared" si="1645"/>
        <v/>
      </c>
      <c r="AG3492" s="3" t="str">
        <f t="shared" si="1646"/>
        <v/>
      </c>
      <c r="AH3492" s="4" t="str">
        <f t="shared" si="1647"/>
        <v/>
      </c>
      <c r="AI3492" s="75" t="str">
        <f t="shared" si="1648"/>
        <v/>
      </c>
      <c r="AJ3492" s="75" t="str">
        <f t="shared" si="1649"/>
        <v/>
      </c>
    </row>
    <row r="3493" spans="1:36">
      <c r="A3493" s="41" t="str">
        <f t="shared" si="1632"/>
        <v/>
      </c>
      <c r="B3493" s="150" t="str">
        <f>IF(ISNUMBER(A3493),INDEX('MetaTrader Import'!$H$13:$J$5893,TRUNC(((A3493-$A$39+1)-1)/3)+1,MOD((A3493-$A$39+1)-1,3)+1),"")</f>
        <v/>
      </c>
      <c r="C3493" s="43" t="str">
        <f t="shared" si="1633"/>
        <v/>
      </c>
      <c r="D3493" s="43" t="str">
        <f t="shared" ca="1" si="1623"/>
        <v/>
      </c>
      <c r="E3493" s="43" t="str">
        <f t="shared" si="1634"/>
        <v/>
      </c>
      <c r="F3493" s="43" t="str">
        <f t="shared" si="1635"/>
        <v/>
      </c>
      <c r="G3493" s="43" t="str">
        <f>IF(A3493&lt;&gt;"",IF(A3493&lt;Data!$G$11*0.25,$C$13/$G$32,IF(A3493&gt;Data!$G$11*0.25,$C$13,$C$13*10)),"")</f>
        <v/>
      </c>
      <c r="H3493" s="43" t="str">
        <f>IF(A3493&lt;&gt;"",IF(Data!$G$9="constant",$C$13,IF(Data!$G$9="squeeze",G3493,F3493)),"")</f>
        <v/>
      </c>
      <c r="I3493" s="38" t="str">
        <f ca="1">IF(ISNUMBER(A3493),NORMINV(RAND(),0,IF(AND(Data!$G$9="squeeze",A3493&lt;Data!$G$11*0.25),$H$32,1)*$C$30*$C$13)*($C$14*$C$12),"")</f>
        <v/>
      </c>
      <c r="J3493" s="42" t="str">
        <f ca="1">IFERROR(IF(Data!$C$6="Real",B3493,I3493+J3492+($C$14*$C$12)*(NORMINV(RAND(),$C$15,CHOOSE($G$13,$C$13,F3493,G3493)))),"")</f>
        <v/>
      </c>
      <c r="K3493" s="88" t="str">
        <f>IF(ISNUMBER(A3493), IF($G$16="fixed",$G$17,MIN(H3493*Data!$C$7*$C$16*0.5,$C$17*Data!$C$7))*$C$12,"")</f>
        <v/>
      </c>
      <c r="L3493" s="42" t="str">
        <f t="shared" ca="1" si="1650"/>
        <v/>
      </c>
      <c r="M3493" s="44" t="str">
        <f t="shared" ca="1" si="1651"/>
        <v/>
      </c>
      <c r="N3493" s="44" t="str">
        <f t="shared" ca="1" si="1652"/>
        <v/>
      </c>
      <c r="O3493" s="108" t="str">
        <f t="shared" si="1636"/>
        <v/>
      </c>
      <c r="P3493" s="102" t="str">
        <f t="shared" si="1637"/>
        <v/>
      </c>
      <c r="Q3493" s="102" t="str">
        <f t="shared" si="1638"/>
        <v/>
      </c>
      <c r="R3493" s="120" t="str">
        <f t="shared" si="1639"/>
        <v/>
      </c>
      <c r="S3493" s="54" t="str">
        <f t="shared" si="1640"/>
        <v/>
      </c>
      <c r="T3493" s="5" t="str">
        <f t="shared" si="1641"/>
        <v/>
      </c>
      <c r="U3493" s="152" t="str">
        <f t="shared" si="1624"/>
        <v/>
      </c>
      <c r="V3493" s="152" t="str">
        <f t="shared" si="1625"/>
        <v/>
      </c>
      <c r="W3493" s="153" t="str">
        <f t="shared" si="1626"/>
        <v/>
      </c>
      <c r="X3493" s="153" t="str">
        <f t="shared" si="1627"/>
        <v/>
      </c>
      <c r="Y3493" s="153" t="str">
        <f t="shared" si="1628"/>
        <v/>
      </c>
      <c r="Z3493" s="153" t="str">
        <f t="shared" si="1629"/>
        <v/>
      </c>
      <c r="AA3493" s="152" t="str">
        <f t="shared" si="1630"/>
        <v/>
      </c>
      <c r="AB3493" s="152" t="str">
        <f t="shared" si="1631"/>
        <v/>
      </c>
      <c r="AC3493" s="154" t="str">
        <f t="shared" si="1642"/>
        <v/>
      </c>
      <c r="AD3493" s="154" t="str">
        <f t="shared" si="1643"/>
        <v/>
      </c>
      <c r="AE3493" s="3" t="str">
        <f t="shared" si="1644"/>
        <v/>
      </c>
      <c r="AF3493" s="3" t="str">
        <f t="shared" si="1645"/>
        <v/>
      </c>
      <c r="AG3493" s="3" t="str">
        <f t="shared" si="1646"/>
        <v/>
      </c>
      <c r="AH3493" s="4" t="str">
        <f t="shared" si="1647"/>
        <v/>
      </c>
      <c r="AI3493" s="75" t="str">
        <f t="shared" si="1648"/>
        <v/>
      </c>
      <c r="AJ3493" s="75" t="str">
        <f t="shared" si="1649"/>
        <v/>
      </c>
    </row>
    <row r="3494" spans="1:36">
      <c r="A3494" s="41" t="str">
        <f t="shared" si="1632"/>
        <v/>
      </c>
      <c r="B3494" s="150" t="str">
        <f>IF(ISNUMBER(A3494),INDEX('MetaTrader Import'!$H$13:$J$5893,TRUNC(((A3494-$A$39+1)-1)/3)+1,MOD((A3494-$A$39+1)-1,3)+1),"")</f>
        <v/>
      </c>
      <c r="C3494" s="43" t="str">
        <f t="shared" si="1633"/>
        <v/>
      </c>
      <c r="D3494" s="43" t="str">
        <f t="shared" ca="1" si="1623"/>
        <v/>
      </c>
      <c r="E3494" s="43" t="str">
        <f t="shared" si="1634"/>
        <v/>
      </c>
      <c r="F3494" s="43" t="str">
        <f t="shared" si="1635"/>
        <v/>
      </c>
      <c r="G3494" s="43" t="str">
        <f>IF(A3494&lt;&gt;"",IF(A3494&lt;Data!$G$11*0.25,$C$13/$G$32,IF(A3494&gt;Data!$G$11*0.25,$C$13,$C$13*10)),"")</f>
        <v/>
      </c>
      <c r="H3494" s="43" t="str">
        <f>IF(A3494&lt;&gt;"",IF(Data!$G$9="constant",$C$13,IF(Data!$G$9="squeeze",G3494,F3494)),"")</f>
        <v/>
      </c>
      <c r="I3494" s="38" t="str">
        <f ca="1">IF(ISNUMBER(A3494),NORMINV(RAND(),0,IF(AND(Data!$G$9="squeeze",A3494&lt;Data!$G$11*0.25),$H$32,1)*$C$30*$C$13)*($C$14*$C$12),"")</f>
        <v/>
      </c>
      <c r="J3494" s="42" t="str">
        <f ca="1">IFERROR(IF(Data!$C$6="Real",B3494,I3494+J3493+($C$14*$C$12)*(NORMINV(RAND(),$C$15,CHOOSE($G$13,$C$13,F3494,G3494)))),"")</f>
        <v/>
      </c>
      <c r="K3494" s="88" t="str">
        <f>IF(ISNUMBER(A3494), IF($G$16="fixed",$G$17,MIN(H3494*Data!$C$7*$C$16*0.5,$C$17*Data!$C$7))*$C$12,"")</f>
        <v/>
      </c>
      <c r="L3494" s="42" t="str">
        <f t="shared" ca="1" si="1650"/>
        <v/>
      </c>
      <c r="M3494" s="44" t="str">
        <f t="shared" ca="1" si="1651"/>
        <v/>
      </c>
      <c r="N3494" s="44" t="str">
        <f t="shared" ca="1" si="1652"/>
        <v/>
      </c>
      <c r="O3494" s="108" t="str">
        <f t="shared" si="1636"/>
        <v/>
      </c>
      <c r="P3494" s="102" t="str">
        <f t="shared" si="1637"/>
        <v/>
      </c>
      <c r="Q3494" s="102" t="str">
        <f t="shared" si="1638"/>
        <v/>
      </c>
      <c r="R3494" s="120" t="str">
        <f t="shared" si="1639"/>
        <v/>
      </c>
      <c r="S3494" s="54" t="str">
        <f t="shared" si="1640"/>
        <v/>
      </c>
      <c r="T3494" s="5" t="str">
        <f t="shared" si="1641"/>
        <v/>
      </c>
      <c r="U3494" s="152" t="str">
        <f t="shared" si="1624"/>
        <v/>
      </c>
      <c r="V3494" s="152" t="str">
        <f t="shared" si="1625"/>
        <v/>
      </c>
      <c r="W3494" s="153" t="str">
        <f t="shared" si="1626"/>
        <v/>
      </c>
      <c r="X3494" s="153" t="str">
        <f t="shared" si="1627"/>
        <v/>
      </c>
      <c r="Y3494" s="153" t="str">
        <f t="shared" si="1628"/>
        <v/>
      </c>
      <c r="Z3494" s="153" t="str">
        <f t="shared" si="1629"/>
        <v/>
      </c>
      <c r="AA3494" s="152" t="str">
        <f t="shared" si="1630"/>
        <v/>
      </c>
      <c r="AB3494" s="152" t="str">
        <f t="shared" si="1631"/>
        <v/>
      </c>
      <c r="AC3494" s="154" t="str">
        <f t="shared" si="1642"/>
        <v/>
      </c>
      <c r="AD3494" s="154" t="str">
        <f t="shared" si="1643"/>
        <v/>
      </c>
      <c r="AE3494" s="3" t="str">
        <f t="shared" si="1644"/>
        <v/>
      </c>
      <c r="AF3494" s="3" t="str">
        <f t="shared" si="1645"/>
        <v/>
      </c>
      <c r="AG3494" s="3" t="str">
        <f t="shared" si="1646"/>
        <v/>
      </c>
      <c r="AH3494" s="4" t="str">
        <f t="shared" si="1647"/>
        <v/>
      </c>
      <c r="AI3494" s="75" t="str">
        <f t="shared" si="1648"/>
        <v/>
      </c>
      <c r="AJ3494" s="75" t="str">
        <f t="shared" si="1649"/>
        <v/>
      </c>
    </row>
    <row r="3495" spans="1:36">
      <c r="A3495" s="41" t="str">
        <f t="shared" si="1632"/>
        <v/>
      </c>
      <c r="B3495" s="150" t="str">
        <f>IF(ISNUMBER(A3495),INDEX('MetaTrader Import'!$H$13:$J$5893,TRUNC(((A3495-$A$39+1)-1)/3)+1,MOD((A3495-$A$39+1)-1,3)+1),"")</f>
        <v/>
      </c>
      <c r="C3495" s="43" t="str">
        <f t="shared" si="1633"/>
        <v/>
      </c>
      <c r="D3495" s="43" t="str">
        <f t="shared" ca="1" si="1623"/>
        <v/>
      </c>
      <c r="E3495" s="43" t="str">
        <f t="shared" si="1634"/>
        <v/>
      </c>
      <c r="F3495" s="43" t="str">
        <f t="shared" si="1635"/>
        <v/>
      </c>
      <c r="G3495" s="43" t="str">
        <f>IF(A3495&lt;&gt;"",IF(A3495&lt;Data!$G$11*0.25,$C$13/$G$32,IF(A3495&gt;Data!$G$11*0.25,$C$13,$C$13*10)),"")</f>
        <v/>
      </c>
      <c r="H3495" s="43" t="str">
        <f>IF(A3495&lt;&gt;"",IF(Data!$G$9="constant",$C$13,IF(Data!$G$9="squeeze",G3495,F3495)),"")</f>
        <v/>
      </c>
      <c r="I3495" s="38" t="str">
        <f ca="1">IF(ISNUMBER(A3495),NORMINV(RAND(),0,IF(AND(Data!$G$9="squeeze",A3495&lt;Data!$G$11*0.25),$H$32,1)*$C$30*$C$13)*($C$14*$C$12),"")</f>
        <v/>
      </c>
      <c r="J3495" s="42" t="str">
        <f ca="1">IFERROR(IF(Data!$C$6="Real",B3495,I3495+J3494+($C$14*$C$12)*(NORMINV(RAND(),$C$15,CHOOSE($G$13,$C$13,F3495,G3495)))),"")</f>
        <v/>
      </c>
      <c r="K3495" s="88" t="str">
        <f>IF(ISNUMBER(A3495), IF($G$16="fixed",$G$17,MIN(H3495*Data!$C$7*$C$16*0.5,$C$17*Data!$C$7))*$C$12,"")</f>
        <v/>
      </c>
      <c r="L3495" s="42" t="str">
        <f t="shared" ca="1" si="1650"/>
        <v/>
      </c>
      <c r="M3495" s="44" t="str">
        <f t="shared" ca="1" si="1651"/>
        <v/>
      </c>
      <c r="N3495" s="44" t="str">
        <f t="shared" ca="1" si="1652"/>
        <v/>
      </c>
      <c r="O3495" s="108" t="str">
        <f t="shared" si="1636"/>
        <v/>
      </c>
      <c r="P3495" s="102" t="str">
        <f t="shared" si="1637"/>
        <v/>
      </c>
      <c r="Q3495" s="102" t="str">
        <f t="shared" si="1638"/>
        <v/>
      </c>
      <c r="R3495" s="120" t="str">
        <f t="shared" si="1639"/>
        <v/>
      </c>
      <c r="S3495" s="54" t="str">
        <f t="shared" si="1640"/>
        <v/>
      </c>
      <c r="T3495" s="5" t="str">
        <f t="shared" si="1641"/>
        <v/>
      </c>
      <c r="U3495" s="152" t="str">
        <f t="shared" si="1624"/>
        <v/>
      </c>
      <c r="V3495" s="152" t="str">
        <f t="shared" si="1625"/>
        <v/>
      </c>
      <c r="W3495" s="153" t="str">
        <f t="shared" si="1626"/>
        <v/>
      </c>
      <c r="X3495" s="153" t="str">
        <f t="shared" si="1627"/>
        <v/>
      </c>
      <c r="Y3495" s="153" t="str">
        <f t="shared" si="1628"/>
        <v/>
      </c>
      <c r="Z3495" s="153" t="str">
        <f t="shared" si="1629"/>
        <v/>
      </c>
      <c r="AA3495" s="152" t="str">
        <f t="shared" si="1630"/>
        <v/>
      </c>
      <c r="AB3495" s="152" t="str">
        <f t="shared" si="1631"/>
        <v/>
      </c>
      <c r="AC3495" s="154" t="str">
        <f t="shared" si="1642"/>
        <v/>
      </c>
      <c r="AD3495" s="154" t="str">
        <f t="shared" si="1643"/>
        <v/>
      </c>
      <c r="AE3495" s="3" t="str">
        <f t="shared" si="1644"/>
        <v/>
      </c>
      <c r="AF3495" s="3" t="str">
        <f t="shared" si="1645"/>
        <v/>
      </c>
      <c r="AG3495" s="3" t="str">
        <f t="shared" si="1646"/>
        <v/>
      </c>
      <c r="AH3495" s="4" t="str">
        <f t="shared" si="1647"/>
        <v/>
      </c>
      <c r="AI3495" s="75" t="str">
        <f t="shared" si="1648"/>
        <v/>
      </c>
      <c r="AJ3495" s="75" t="str">
        <f t="shared" si="1649"/>
        <v/>
      </c>
    </row>
    <row r="3496" spans="1:36">
      <c r="A3496" s="41" t="str">
        <f t="shared" si="1632"/>
        <v/>
      </c>
      <c r="B3496" s="150" t="str">
        <f>IF(ISNUMBER(A3496),INDEX('MetaTrader Import'!$H$13:$J$5893,TRUNC(((A3496-$A$39+1)-1)/3)+1,MOD((A3496-$A$39+1)-1,3)+1),"")</f>
        <v/>
      </c>
      <c r="C3496" s="43" t="str">
        <f t="shared" si="1633"/>
        <v/>
      </c>
      <c r="D3496" s="43" t="str">
        <f t="shared" ca="1" si="1623"/>
        <v/>
      </c>
      <c r="E3496" s="43" t="str">
        <f t="shared" si="1634"/>
        <v/>
      </c>
      <c r="F3496" s="43" t="str">
        <f t="shared" si="1635"/>
        <v/>
      </c>
      <c r="G3496" s="43" t="str">
        <f>IF(A3496&lt;&gt;"",IF(A3496&lt;Data!$G$11*0.25,$C$13/$G$32,IF(A3496&gt;Data!$G$11*0.25,$C$13,$C$13*10)),"")</f>
        <v/>
      </c>
      <c r="H3496" s="43" t="str">
        <f>IF(A3496&lt;&gt;"",IF(Data!$G$9="constant",$C$13,IF(Data!$G$9="squeeze",G3496,F3496)),"")</f>
        <v/>
      </c>
      <c r="I3496" s="38" t="str">
        <f ca="1">IF(ISNUMBER(A3496),NORMINV(RAND(),0,IF(AND(Data!$G$9="squeeze",A3496&lt;Data!$G$11*0.25),$H$32,1)*$C$30*$C$13)*($C$14*$C$12),"")</f>
        <v/>
      </c>
      <c r="J3496" s="42" t="str">
        <f ca="1">IFERROR(IF(Data!$C$6="Real",B3496,I3496+J3495+($C$14*$C$12)*(NORMINV(RAND(),$C$15,CHOOSE($G$13,$C$13,F3496,G3496)))),"")</f>
        <v/>
      </c>
      <c r="K3496" s="88" t="str">
        <f>IF(ISNUMBER(A3496), IF($G$16="fixed",$G$17,MIN(H3496*Data!$C$7*$C$16*0.5,$C$17*Data!$C$7))*$C$12,"")</f>
        <v/>
      </c>
      <c r="L3496" s="42" t="str">
        <f t="shared" ca="1" si="1650"/>
        <v/>
      </c>
      <c r="M3496" s="44" t="str">
        <f t="shared" ca="1" si="1651"/>
        <v/>
      </c>
      <c r="N3496" s="44" t="str">
        <f t="shared" ca="1" si="1652"/>
        <v/>
      </c>
      <c r="O3496" s="108" t="str">
        <f t="shared" si="1636"/>
        <v/>
      </c>
      <c r="P3496" s="102" t="str">
        <f t="shared" si="1637"/>
        <v/>
      </c>
      <c r="Q3496" s="102" t="str">
        <f t="shared" si="1638"/>
        <v/>
      </c>
      <c r="R3496" s="120" t="str">
        <f t="shared" si="1639"/>
        <v/>
      </c>
      <c r="S3496" s="54" t="str">
        <f t="shared" si="1640"/>
        <v/>
      </c>
      <c r="T3496" s="5" t="str">
        <f t="shared" si="1641"/>
        <v/>
      </c>
      <c r="U3496" s="152" t="str">
        <f t="shared" si="1624"/>
        <v/>
      </c>
      <c r="V3496" s="152" t="str">
        <f t="shared" si="1625"/>
        <v/>
      </c>
      <c r="W3496" s="153" t="str">
        <f t="shared" si="1626"/>
        <v/>
      </c>
      <c r="X3496" s="153" t="str">
        <f t="shared" si="1627"/>
        <v/>
      </c>
      <c r="Y3496" s="153" t="str">
        <f t="shared" si="1628"/>
        <v/>
      </c>
      <c r="Z3496" s="153" t="str">
        <f t="shared" si="1629"/>
        <v/>
      </c>
      <c r="AA3496" s="152" t="str">
        <f t="shared" si="1630"/>
        <v/>
      </c>
      <c r="AB3496" s="152" t="str">
        <f t="shared" si="1631"/>
        <v/>
      </c>
      <c r="AC3496" s="154" t="str">
        <f t="shared" si="1642"/>
        <v/>
      </c>
      <c r="AD3496" s="154" t="str">
        <f t="shared" si="1643"/>
        <v/>
      </c>
      <c r="AE3496" s="3" t="str">
        <f t="shared" si="1644"/>
        <v/>
      </c>
      <c r="AF3496" s="3" t="str">
        <f t="shared" si="1645"/>
        <v/>
      </c>
      <c r="AG3496" s="3" t="str">
        <f t="shared" si="1646"/>
        <v/>
      </c>
      <c r="AH3496" s="4" t="str">
        <f t="shared" si="1647"/>
        <v/>
      </c>
      <c r="AI3496" s="75" t="str">
        <f t="shared" si="1648"/>
        <v/>
      </c>
      <c r="AJ3496" s="75" t="str">
        <f t="shared" si="1649"/>
        <v/>
      </c>
    </row>
    <row r="3497" spans="1:36">
      <c r="A3497" s="41" t="str">
        <f t="shared" si="1632"/>
        <v/>
      </c>
      <c r="B3497" s="150" t="str">
        <f>IF(ISNUMBER(A3497),INDEX('MetaTrader Import'!$H$13:$J$5893,TRUNC(((A3497-$A$39+1)-1)/3)+1,MOD((A3497-$A$39+1)-1,3)+1),"")</f>
        <v/>
      </c>
      <c r="C3497" s="43" t="str">
        <f t="shared" si="1633"/>
        <v/>
      </c>
      <c r="D3497" s="43" t="str">
        <f t="shared" ca="1" si="1623"/>
        <v/>
      </c>
      <c r="E3497" s="43" t="str">
        <f t="shared" si="1634"/>
        <v/>
      </c>
      <c r="F3497" s="43" t="str">
        <f t="shared" si="1635"/>
        <v/>
      </c>
      <c r="G3497" s="43" t="str">
        <f>IF(A3497&lt;&gt;"",IF(A3497&lt;Data!$G$11*0.25,$C$13/$G$32,IF(A3497&gt;Data!$G$11*0.25,$C$13,$C$13*10)),"")</f>
        <v/>
      </c>
      <c r="H3497" s="43" t="str">
        <f>IF(A3497&lt;&gt;"",IF(Data!$G$9="constant",$C$13,IF(Data!$G$9="squeeze",G3497,F3497)),"")</f>
        <v/>
      </c>
      <c r="I3497" s="38" t="str">
        <f ca="1">IF(ISNUMBER(A3497),NORMINV(RAND(),0,IF(AND(Data!$G$9="squeeze",A3497&lt;Data!$G$11*0.25),$H$32,1)*$C$30*$C$13)*($C$14*$C$12),"")</f>
        <v/>
      </c>
      <c r="J3497" s="42" t="str">
        <f ca="1">IFERROR(IF(Data!$C$6="Real",B3497,I3497+J3496+($C$14*$C$12)*(NORMINV(RAND(),$C$15,CHOOSE($G$13,$C$13,F3497,G3497)))),"")</f>
        <v/>
      </c>
      <c r="K3497" s="88" t="str">
        <f>IF(ISNUMBER(A3497), IF($G$16="fixed",$G$17,MIN(H3497*Data!$C$7*$C$16*0.5,$C$17*Data!$C$7))*$C$12,"")</f>
        <v/>
      </c>
      <c r="L3497" s="42" t="str">
        <f t="shared" ca="1" si="1650"/>
        <v/>
      </c>
      <c r="M3497" s="44" t="str">
        <f t="shared" ca="1" si="1651"/>
        <v/>
      </c>
      <c r="N3497" s="44" t="str">
        <f t="shared" ca="1" si="1652"/>
        <v/>
      </c>
      <c r="O3497" s="108" t="str">
        <f t="shared" si="1636"/>
        <v/>
      </c>
      <c r="P3497" s="102" t="str">
        <f t="shared" si="1637"/>
        <v/>
      </c>
      <c r="Q3497" s="102" t="str">
        <f t="shared" si="1638"/>
        <v/>
      </c>
      <c r="R3497" s="120" t="str">
        <f t="shared" si="1639"/>
        <v/>
      </c>
      <c r="S3497" s="54" t="str">
        <f t="shared" si="1640"/>
        <v/>
      </c>
      <c r="T3497" s="5" t="str">
        <f t="shared" si="1641"/>
        <v/>
      </c>
      <c r="U3497" s="152" t="str">
        <f t="shared" si="1624"/>
        <v/>
      </c>
      <c r="V3497" s="152" t="str">
        <f t="shared" si="1625"/>
        <v/>
      </c>
      <c r="W3497" s="153" t="str">
        <f t="shared" si="1626"/>
        <v/>
      </c>
      <c r="X3497" s="153" t="str">
        <f t="shared" si="1627"/>
        <v/>
      </c>
      <c r="Y3497" s="153" t="str">
        <f t="shared" si="1628"/>
        <v/>
      </c>
      <c r="Z3497" s="153" t="str">
        <f t="shared" si="1629"/>
        <v/>
      </c>
      <c r="AA3497" s="152" t="str">
        <f t="shared" si="1630"/>
        <v/>
      </c>
      <c r="AB3497" s="152" t="str">
        <f t="shared" si="1631"/>
        <v/>
      </c>
      <c r="AC3497" s="154" t="str">
        <f t="shared" si="1642"/>
        <v/>
      </c>
      <c r="AD3497" s="154" t="str">
        <f t="shared" si="1643"/>
        <v/>
      </c>
      <c r="AE3497" s="3" t="str">
        <f t="shared" si="1644"/>
        <v/>
      </c>
      <c r="AF3497" s="3" t="str">
        <f t="shared" si="1645"/>
        <v/>
      </c>
      <c r="AG3497" s="3" t="str">
        <f t="shared" si="1646"/>
        <v/>
      </c>
      <c r="AH3497" s="4" t="str">
        <f t="shared" si="1647"/>
        <v/>
      </c>
      <c r="AI3497" s="75" t="str">
        <f t="shared" si="1648"/>
        <v/>
      </c>
      <c r="AJ3497" s="75" t="str">
        <f t="shared" si="1649"/>
        <v/>
      </c>
    </row>
    <row r="3498" spans="1:36">
      <c r="A3498" s="41" t="str">
        <f t="shared" si="1632"/>
        <v/>
      </c>
      <c r="B3498" s="150" t="str">
        <f>IF(ISNUMBER(A3498),INDEX('MetaTrader Import'!$H$13:$J$5893,TRUNC(((A3498-$A$39+1)-1)/3)+1,MOD((A3498-$A$39+1)-1,3)+1),"")</f>
        <v/>
      </c>
      <c r="C3498" s="43" t="str">
        <f t="shared" si="1633"/>
        <v/>
      </c>
      <c r="D3498" s="43" t="str">
        <f t="shared" ca="1" si="1623"/>
        <v/>
      </c>
      <c r="E3498" s="43" t="str">
        <f t="shared" si="1634"/>
        <v/>
      </c>
      <c r="F3498" s="43" t="str">
        <f t="shared" si="1635"/>
        <v/>
      </c>
      <c r="G3498" s="43" t="str">
        <f>IF(A3498&lt;&gt;"",IF(A3498&lt;Data!$G$11*0.25,$C$13/$G$32,IF(A3498&gt;Data!$G$11*0.25,$C$13,$C$13*10)),"")</f>
        <v/>
      </c>
      <c r="H3498" s="43" t="str">
        <f>IF(A3498&lt;&gt;"",IF(Data!$G$9="constant",$C$13,IF(Data!$G$9="squeeze",G3498,F3498)),"")</f>
        <v/>
      </c>
      <c r="I3498" s="38" t="str">
        <f ca="1">IF(ISNUMBER(A3498),NORMINV(RAND(),0,IF(AND(Data!$G$9="squeeze",A3498&lt;Data!$G$11*0.25),$H$32,1)*$C$30*$C$13)*($C$14*$C$12),"")</f>
        <v/>
      </c>
      <c r="J3498" s="42" t="str">
        <f ca="1">IFERROR(IF(Data!$C$6="Real",B3498,I3498+J3497+($C$14*$C$12)*(NORMINV(RAND(),$C$15,CHOOSE($G$13,$C$13,F3498,G3498)))),"")</f>
        <v/>
      </c>
      <c r="K3498" s="88" t="str">
        <f>IF(ISNUMBER(A3498), IF($G$16="fixed",$G$17,MIN(H3498*Data!$C$7*$C$16*0.5,$C$17*Data!$C$7))*$C$12,"")</f>
        <v/>
      </c>
      <c r="L3498" s="42" t="str">
        <f t="shared" ca="1" si="1650"/>
        <v/>
      </c>
      <c r="M3498" s="44" t="str">
        <f t="shared" ca="1" si="1651"/>
        <v/>
      </c>
      <c r="N3498" s="44" t="str">
        <f t="shared" ca="1" si="1652"/>
        <v/>
      </c>
      <c r="O3498" s="108" t="str">
        <f t="shared" si="1636"/>
        <v/>
      </c>
      <c r="P3498" s="102" t="str">
        <f t="shared" si="1637"/>
        <v/>
      </c>
      <c r="Q3498" s="102" t="str">
        <f t="shared" si="1638"/>
        <v/>
      </c>
      <c r="R3498" s="120" t="str">
        <f t="shared" si="1639"/>
        <v/>
      </c>
      <c r="S3498" s="54" t="str">
        <f t="shared" si="1640"/>
        <v/>
      </c>
      <c r="T3498" s="5" t="str">
        <f t="shared" si="1641"/>
        <v/>
      </c>
      <c r="U3498" s="152" t="str">
        <f t="shared" si="1624"/>
        <v/>
      </c>
      <c r="V3498" s="152" t="str">
        <f t="shared" si="1625"/>
        <v/>
      </c>
      <c r="W3498" s="153" t="str">
        <f t="shared" si="1626"/>
        <v/>
      </c>
      <c r="X3498" s="153" t="str">
        <f t="shared" si="1627"/>
        <v/>
      </c>
      <c r="Y3498" s="153" t="str">
        <f t="shared" si="1628"/>
        <v/>
      </c>
      <c r="Z3498" s="153" t="str">
        <f t="shared" si="1629"/>
        <v/>
      </c>
      <c r="AA3498" s="152" t="str">
        <f t="shared" si="1630"/>
        <v/>
      </c>
      <c r="AB3498" s="152" t="str">
        <f t="shared" si="1631"/>
        <v/>
      </c>
      <c r="AC3498" s="154" t="str">
        <f t="shared" si="1642"/>
        <v/>
      </c>
      <c r="AD3498" s="154" t="str">
        <f t="shared" si="1643"/>
        <v/>
      </c>
      <c r="AE3498" s="3" t="str">
        <f t="shared" si="1644"/>
        <v/>
      </c>
      <c r="AF3498" s="3" t="str">
        <f t="shared" si="1645"/>
        <v/>
      </c>
      <c r="AG3498" s="3" t="str">
        <f t="shared" si="1646"/>
        <v/>
      </c>
      <c r="AH3498" s="4" t="str">
        <f t="shared" si="1647"/>
        <v/>
      </c>
      <c r="AI3498" s="75" t="str">
        <f t="shared" si="1648"/>
        <v/>
      </c>
      <c r="AJ3498" s="75" t="str">
        <f t="shared" si="1649"/>
        <v/>
      </c>
    </row>
    <row r="3499" spans="1:36">
      <c r="A3499" s="41" t="str">
        <f t="shared" si="1632"/>
        <v/>
      </c>
      <c r="B3499" s="150" t="str">
        <f>IF(ISNUMBER(A3499),INDEX('MetaTrader Import'!$H$13:$J$5893,TRUNC(((A3499-$A$39+1)-1)/3)+1,MOD((A3499-$A$39+1)-1,3)+1),"")</f>
        <v/>
      </c>
      <c r="C3499" s="43" t="str">
        <f t="shared" si="1633"/>
        <v/>
      </c>
      <c r="D3499" s="43" t="str">
        <f t="shared" ca="1" si="1623"/>
        <v/>
      </c>
      <c r="E3499" s="43" t="str">
        <f t="shared" si="1634"/>
        <v/>
      </c>
      <c r="F3499" s="43" t="str">
        <f t="shared" si="1635"/>
        <v/>
      </c>
      <c r="G3499" s="43" t="str">
        <f>IF(A3499&lt;&gt;"",IF(A3499&lt;Data!$G$11*0.25,$C$13/$G$32,IF(A3499&gt;Data!$G$11*0.25,$C$13,$C$13*10)),"")</f>
        <v/>
      </c>
      <c r="H3499" s="43" t="str">
        <f>IF(A3499&lt;&gt;"",IF(Data!$G$9="constant",$C$13,IF(Data!$G$9="squeeze",G3499,F3499)),"")</f>
        <v/>
      </c>
      <c r="I3499" s="38" t="str">
        <f ca="1">IF(ISNUMBER(A3499),NORMINV(RAND(),0,IF(AND(Data!$G$9="squeeze",A3499&lt;Data!$G$11*0.25),$H$32,1)*$C$30*$C$13)*($C$14*$C$12),"")</f>
        <v/>
      </c>
      <c r="J3499" s="42" t="str">
        <f ca="1">IFERROR(IF(Data!$C$6="Real",B3499,I3499+J3498+($C$14*$C$12)*(NORMINV(RAND(),$C$15,CHOOSE($G$13,$C$13,F3499,G3499)))),"")</f>
        <v/>
      </c>
      <c r="K3499" s="88" t="str">
        <f>IF(ISNUMBER(A3499), IF($G$16="fixed",$G$17,MIN(H3499*Data!$C$7*$C$16*0.5,$C$17*Data!$C$7))*$C$12,"")</f>
        <v/>
      </c>
      <c r="L3499" s="42" t="str">
        <f t="shared" ca="1" si="1650"/>
        <v/>
      </c>
      <c r="M3499" s="44" t="str">
        <f t="shared" ca="1" si="1651"/>
        <v/>
      </c>
      <c r="N3499" s="44" t="str">
        <f t="shared" ca="1" si="1652"/>
        <v/>
      </c>
      <c r="O3499" s="108" t="str">
        <f t="shared" si="1636"/>
        <v/>
      </c>
      <c r="P3499" s="102" t="str">
        <f t="shared" si="1637"/>
        <v/>
      </c>
      <c r="Q3499" s="102" t="str">
        <f t="shared" si="1638"/>
        <v/>
      </c>
      <c r="R3499" s="120" t="str">
        <f t="shared" si="1639"/>
        <v/>
      </c>
      <c r="S3499" s="54" t="str">
        <f t="shared" si="1640"/>
        <v/>
      </c>
      <c r="T3499" s="5" t="str">
        <f t="shared" si="1641"/>
        <v/>
      </c>
      <c r="U3499" s="152" t="str">
        <f t="shared" si="1624"/>
        <v/>
      </c>
      <c r="V3499" s="152" t="str">
        <f t="shared" si="1625"/>
        <v/>
      </c>
      <c r="W3499" s="153" t="str">
        <f t="shared" si="1626"/>
        <v/>
      </c>
      <c r="X3499" s="153" t="str">
        <f t="shared" si="1627"/>
        <v/>
      </c>
      <c r="Y3499" s="153" t="str">
        <f t="shared" si="1628"/>
        <v/>
      </c>
      <c r="Z3499" s="153" t="str">
        <f t="shared" si="1629"/>
        <v/>
      </c>
      <c r="AA3499" s="152" t="str">
        <f t="shared" si="1630"/>
        <v/>
      </c>
      <c r="AB3499" s="152" t="str">
        <f t="shared" si="1631"/>
        <v/>
      </c>
      <c r="AC3499" s="154" t="str">
        <f t="shared" si="1642"/>
        <v/>
      </c>
      <c r="AD3499" s="154" t="str">
        <f t="shared" si="1643"/>
        <v/>
      </c>
      <c r="AE3499" s="3" t="str">
        <f t="shared" si="1644"/>
        <v/>
      </c>
      <c r="AF3499" s="3" t="str">
        <f t="shared" si="1645"/>
        <v/>
      </c>
      <c r="AG3499" s="3" t="str">
        <f t="shared" si="1646"/>
        <v/>
      </c>
      <c r="AH3499" s="4" t="str">
        <f t="shared" si="1647"/>
        <v/>
      </c>
      <c r="AI3499" s="75" t="str">
        <f t="shared" si="1648"/>
        <v/>
      </c>
      <c r="AJ3499" s="75" t="str">
        <f t="shared" si="1649"/>
        <v/>
      </c>
    </row>
    <row r="3500" spans="1:36">
      <c r="A3500" s="41" t="str">
        <f t="shared" si="1632"/>
        <v/>
      </c>
      <c r="B3500" s="150" t="str">
        <f>IF(ISNUMBER(A3500),INDEX('MetaTrader Import'!$H$13:$J$5893,TRUNC(((A3500-$A$39+1)-1)/3)+1,MOD((A3500-$A$39+1)-1,3)+1),"")</f>
        <v/>
      </c>
      <c r="C3500" s="43" t="str">
        <f t="shared" si="1633"/>
        <v/>
      </c>
      <c r="D3500" s="43" t="str">
        <f t="shared" ca="1" si="1623"/>
        <v/>
      </c>
      <c r="E3500" s="43" t="str">
        <f t="shared" si="1634"/>
        <v/>
      </c>
      <c r="F3500" s="43" t="str">
        <f t="shared" si="1635"/>
        <v/>
      </c>
      <c r="G3500" s="43" t="str">
        <f>IF(A3500&lt;&gt;"",IF(A3500&lt;Data!$G$11*0.25,$C$13/$G$32,IF(A3500&gt;Data!$G$11*0.25,$C$13,$C$13*10)),"")</f>
        <v/>
      </c>
      <c r="H3500" s="43" t="str">
        <f>IF(A3500&lt;&gt;"",IF(Data!$G$9="constant",$C$13,IF(Data!$G$9="squeeze",G3500,F3500)),"")</f>
        <v/>
      </c>
      <c r="I3500" s="38" t="str">
        <f ca="1">IF(ISNUMBER(A3500),NORMINV(RAND(),0,IF(AND(Data!$G$9="squeeze",A3500&lt;Data!$G$11*0.25),$H$32,1)*$C$30*$C$13)*($C$14*$C$12),"")</f>
        <v/>
      </c>
      <c r="J3500" s="42" t="str">
        <f ca="1">IFERROR(IF(Data!$C$6="Real",B3500,I3500+J3499+($C$14*$C$12)*(NORMINV(RAND(),$C$15,CHOOSE($G$13,$C$13,F3500,G3500)))),"")</f>
        <v/>
      </c>
      <c r="K3500" s="88" t="str">
        <f>IF(ISNUMBER(A3500), IF($G$16="fixed",$G$17,MIN(H3500*Data!$C$7*$C$16*0.5,$C$17*Data!$C$7))*$C$12,"")</f>
        <v/>
      </c>
      <c r="L3500" s="42" t="str">
        <f t="shared" ca="1" si="1650"/>
        <v/>
      </c>
      <c r="M3500" s="44" t="str">
        <f t="shared" ca="1" si="1651"/>
        <v/>
      </c>
      <c r="N3500" s="44" t="str">
        <f t="shared" ca="1" si="1652"/>
        <v/>
      </c>
      <c r="O3500" s="108" t="str">
        <f t="shared" si="1636"/>
        <v/>
      </c>
      <c r="P3500" s="102" t="str">
        <f t="shared" si="1637"/>
        <v/>
      </c>
      <c r="Q3500" s="102" t="str">
        <f t="shared" si="1638"/>
        <v/>
      </c>
      <c r="R3500" s="120" t="str">
        <f t="shared" si="1639"/>
        <v/>
      </c>
      <c r="S3500" s="54" t="str">
        <f t="shared" si="1640"/>
        <v/>
      </c>
      <c r="T3500" s="5" t="str">
        <f t="shared" si="1641"/>
        <v/>
      </c>
      <c r="U3500" s="152" t="str">
        <f t="shared" si="1624"/>
        <v/>
      </c>
      <c r="V3500" s="152" t="str">
        <f t="shared" si="1625"/>
        <v/>
      </c>
      <c r="W3500" s="153" t="str">
        <f t="shared" si="1626"/>
        <v/>
      </c>
      <c r="X3500" s="153" t="str">
        <f t="shared" si="1627"/>
        <v/>
      </c>
      <c r="Y3500" s="153" t="str">
        <f t="shared" si="1628"/>
        <v/>
      </c>
      <c r="Z3500" s="153" t="str">
        <f t="shared" si="1629"/>
        <v/>
      </c>
      <c r="AA3500" s="152" t="str">
        <f t="shared" si="1630"/>
        <v/>
      </c>
      <c r="AB3500" s="152" t="str">
        <f t="shared" si="1631"/>
        <v/>
      </c>
      <c r="AC3500" s="154" t="str">
        <f t="shared" si="1642"/>
        <v/>
      </c>
      <c r="AD3500" s="154" t="str">
        <f t="shared" si="1643"/>
        <v/>
      </c>
      <c r="AE3500" s="3" t="str">
        <f t="shared" si="1644"/>
        <v/>
      </c>
      <c r="AF3500" s="3" t="str">
        <f t="shared" si="1645"/>
        <v/>
      </c>
      <c r="AG3500" s="3" t="str">
        <f t="shared" si="1646"/>
        <v/>
      </c>
      <c r="AH3500" s="4" t="str">
        <f t="shared" si="1647"/>
        <v/>
      </c>
      <c r="AI3500" s="75" t="str">
        <f t="shared" si="1648"/>
        <v/>
      </c>
      <c r="AJ3500" s="75" t="str">
        <f t="shared" si="1649"/>
        <v/>
      </c>
    </row>
    <row r="3501" spans="1:36">
      <c r="A3501" s="41" t="str">
        <f t="shared" si="1632"/>
        <v/>
      </c>
      <c r="B3501" s="150" t="str">
        <f>IF(ISNUMBER(A3501),INDEX('MetaTrader Import'!$H$13:$J$5893,TRUNC(((A3501-$A$39+1)-1)/3)+1,MOD((A3501-$A$39+1)-1,3)+1),"")</f>
        <v/>
      </c>
      <c r="C3501" s="43" t="str">
        <f t="shared" si="1633"/>
        <v/>
      </c>
      <c r="D3501" s="43" t="str">
        <f t="shared" ca="1" si="1623"/>
        <v/>
      </c>
      <c r="E3501" s="43" t="str">
        <f t="shared" si="1634"/>
        <v/>
      </c>
      <c r="F3501" s="43" t="str">
        <f t="shared" si="1635"/>
        <v/>
      </c>
      <c r="G3501" s="43" t="str">
        <f>IF(A3501&lt;&gt;"",IF(A3501&lt;Data!$G$11*0.25,$C$13/$G$32,IF(A3501&gt;Data!$G$11*0.25,$C$13,$C$13*10)),"")</f>
        <v/>
      </c>
      <c r="H3501" s="43" t="str">
        <f>IF(A3501&lt;&gt;"",IF(Data!$G$9="constant",$C$13,IF(Data!$G$9="squeeze",G3501,F3501)),"")</f>
        <v/>
      </c>
      <c r="I3501" s="38" t="str">
        <f ca="1">IF(ISNUMBER(A3501),NORMINV(RAND(),0,IF(AND(Data!$G$9="squeeze",A3501&lt;Data!$G$11*0.25),$H$32,1)*$C$30*$C$13)*($C$14*$C$12),"")</f>
        <v/>
      </c>
      <c r="J3501" s="42" t="str">
        <f ca="1">IFERROR(IF(Data!$C$6="Real",B3501,I3501+J3500+($C$14*$C$12)*(NORMINV(RAND(),$C$15,CHOOSE($G$13,$C$13,F3501,G3501)))),"")</f>
        <v/>
      </c>
      <c r="K3501" s="88" t="str">
        <f>IF(ISNUMBER(A3501), IF($G$16="fixed",$G$17,MIN(H3501*Data!$C$7*$C$16*0.5,$C$17*Data!$C$7))*$C$12,"")</f>
        <v/>
      </c>
      <c r="L3501" s="42" t="str">
        <f t="shared" ca="1" si="1650"/>
        <v/>
      </c>
      <c r="M3501" s="44" t="str">
        <f t="shared" ca="1" si="1651"/>
        <v/>
      </c>
      <c r="N3501" s="44" t="str">
        <f t="shared" ca="1" si="1652"/>
        <v/>
      </c>
      <c r="O3501" s="108" t="str">
        <f t="shared" si="1636"/>
        <v/>
      </c>
      <c r="P3501" s="102" t="str">
        <f t="shared" si="1637"/>
        <v/>
      </c>
      <c r="Q3501" s="102" t="str">
        <f t="shared" si="1638"/>
        <v/>
      </c>
      <c r="R3501" s="120" t="str">
        <f t="shared" si="1639"/>
        <v/>
      </c>
      <c r="S3501" s="54" t="str">
        <f t="shared" si="1640"/>
        <v/>
      </c>
      <c r="T3501" s="5" t="str">
        <f t="shared" si="1641"/>
        <v/>
      </c>
      <c r="U3501" s="152" t="str">
        <f t="shared" si="1624"/>
        <v/>
      </c>
      <c r="V3501" s="152" t="str">
        <f t="shared" si="1625"/>
        <v/>
      </c>
      <c r="W3501" s="153" t="str">
        <f t="shared" si="1626"/>
        <v/>
      </c>
      <c r="X3501" s="153" t="str">
        <f t="shared" si="1627"/>
        <v/>
      </c>
      <c r="Y3501" s="153" t="str">
        <f t="shared" si="1628"/>
        <v/>
      </c>
      <c r="Z3501" s="153" t="str">
        <f t="shared" si="1629"/>
        <v/>
      </c>
      <c r="AA3501" s="152" t="str">
        <f t="shared" si="1630"/>
        <v/>
      </c>
      <c r="AB3501" s="152" t="str">
        <f t="shared" si="1631"/>
        <v/>
      </c>
      <c r="AC3501" s="154" t="str">
        <f t="shared" si="1642"/>
        <v/>
      </c>
      <c r="AD3501" s="154" t="str">
        <f t="shared" si="1643"/>
        <v/>
      </c>
      <c r="AE3501" s="3" t="str">
        <f t="shared" si="1644"/>
        <v/>
      </c>
      <c r="AF3501" s="3" t="str">
        <f t="shared" si="1645"/>
        <v/>
      </c>
      <c r="AG3501" s="3" t="str">
        <f t="shared" si="1646"/>
        <v/>
      </c>
      <c r="AH3501" s="4" t="str">
        <f t="shared" si="1647"/>
        <v/>
      </c>
      <c r="AI3501" s="75" t="str">
        <f t="shared" si="1648"/>
        <v/>
      </c>
      <c r="AJ3501" s="75" t="str">
        <f t="shared" si="1649"/>
        <v/>
      </c>
    </row>
    <row r="3502" spans="1:36">
      <c r="A3502" s="41" t="str">
        <f t="shared" si="1632"/>
        <v/>
      </c>
      <c r="B3502" s="150" t="str">
        <f>IF(ISNUMBER(A3502),INDEX('MetaTrader Import'!$H$13:$J$5893,TRUNC(((A3502-$A$39+1)-1)/3)+1,MOD((A3502-$A$39+1)-1,3)+1),"")</f>
        <v/>
      </c>
      <c r="C3502" s="43" t="str">
        <f t="shared" si="1633"/>
        <v/>
      </c>
      <c r="D3502" s="43" t="str">
        <f t="shared" ca="1" si="1623"/>
        <v/>
      </c>
      <c r="E3502" s="43" t="str">
        <f t="shared" si="1634"/>
        <v/>
      </c>
      <c r="F3502" s="43" t="str">
        <f t="shared" si="1635"/>
        <v/>
      </c>
      <c r="G3502" s="43" t="str">
        <f>IF(A3502&lt;&gt;"",IF(A3502&lt;Data!$G$11*0.25,$C$13/$G$32,IF(A3502&gt;Data!$G$11*0.25,$C$13,$C$13*10)),"")</f>
        <v/>
      </c>
      <c r="H3502" s="43" t="str">
        <f>IF(A3502&lt;&gt;"",IF(Data!$G$9="constant",$C$13,IF(Data!$G$9="squeeze",G3502,F3502)),"")</f>
        <v/>
      </c>
      <c r="I3502" s="38" t="str">
        <f ca="1">IF(ISNUMBER(A3502),NORMINV(RAND(),0,IF(AND(Data!$G$9="squeeze",A3502&lt;Data!$G$11*0.25),$H$32,1)*$C$30*$C$13)*($C$14*$C$12),"")</f>
        <v/>
      </c>
      <c r="J3502" s="42" t="str">
        <f ca="1">IFERROR(IF(Data!$C$6="Real",B3502,I3502+J3501+($C$14*$C$12)*(NORMINV(RAND(),$C$15,CHOOSE($G$13,$C$13,F3502,G3502)))),"")</f>
        <v/>
      </c>
      <c r="K3502" s="88" t="str">
        <f>IF(ISNUMBER(A3502), IF($G$16="fixed",$G$17,MIN(H3502*Data!$C$7*$C$16*0.5,$C$17*Data!$C$7))*$C$12,"")</f>
        <v/>
      </c>
      <c r="L3502" s="42" t="str">
        <f t="shared" ca="1" si="1650"/>
        <v/>
      </c>
      <c r="M3502" s="44" t="str">
        <f t="shared" ca="1" si="1651"/>
        <v/>
      </c>
      <c r="N3502" s="44" t="str">
        <f t="shared" ca="1" si="1652"/>
        <v/>
      </c>
      <c r="O3502" s="108" t="str">
        <f t="shared" si="1636"/>
        <v/>
      </c>
      <c r="P3502" s="102" t="str">
        <f t="shared" si="1637"/>
        <v/>
      </c>
      <c r="Q3502" s="102" t="str">
        <f t="shared" si="1638"/>
        <v/>
      </c>
      <c r="R3502" s="120" t="str">
        <f t="shared" si="1639"/>
        <v/>
      </c>
      <c r="S3502" s="54" t="str">
        <f t="shared" si="1640"/>
        <v/>
      </c>
      <c r="T3502" s="5" t="str">
        <f t="shared" si="1641"/>
        <v/>
      </c>
      <c r="U3502" s="152" t="str">
        <f t="shared" si="1624"/>
        <v/>
      </c>
      <c r="V3502" s="152" t="str">
        <f t="shared" si="1625"/>
        <v/>
      </c>
      <c r="W3502" s="153" t="str">
        <f t="shared" si="1626"/>
        <v/>
      </c>
      <c r="X3502" s="153" t="str">
        <f t="shared" si="1627"/>
        <v/>
      </c>
      <c r="Y3502" s="153" t="str">
        <f t="shared" si="1628"/>
        <v/>
      </c>
      <c r="Z3502" s="153" t="str">
        <f t="shared" si="1629"/>
        <v/>
      </c>
      <c r="AA3502" s="152" t="str">
        <f t="shared" si="1630"/>
        <v/>
      </c>
      <c r="AB3502" s="152" t="str">
        <f t="shared" si="1631"/>
        <v/>
      </c>
      <c r="AC3502" s="154" t="str">
        <f t="shared" si="1642"/>
        <v/>
      </c>
      <c r="AD3502" s="154" t="str">
        <f t="shared" si="1643"/>
        <v/>
      </c>
      <c r="AE3502" s="3" t="str">
        <f t="shared" si="1644"/>
        <v/>
      </c>
      <c r="AF3502" s="3" t="str">
        <f t="shared" si="1645"/>
        <v/>
      </c>
      <c r="AG3502" s="3" t="str">
        <f t="shared" si="1646"/>
        <v/>
      </c>
      <c r="AH3502" s="4" t="str">
        <f t="shared" si="1647"/>
        <v/>
      </c>
      <c r="AI3502" s="75" t="str">
        <f t="shared" si="1648"/>
        <v/>
      </c>
      <c r="AJ3502" s="75" t="str">
        <f t="shared" si="1649"/>
        <v/>
      </c>
    </row>
    <row r="3503" spans="1:36">
      <c r="A3503" s="41" t="str">
        <f t="shared" si="1632"/>
        <v/>
      </c>
      <c r="B3503" s="150" t="str">
        <f>IF(ISNUMBER(A3503),INDEX('MetaTrader Import'!$H$13:$J$5893,TRUNC(((A3503-$A$39+1)-1)/3)+1,MOD((A3503-$A$39+1)-1,3)+1),"")</f>
        <v/>
      </c>
      <c r="C3503" s="43" t="str">
        <f t="shared" si="1633"/>
        <v/>
      </c>
      <c r="D3503" s="43" t="str">
        <f t="shared" ca="1" si="1623"/>
        <v/>
      </c>
      <c r="E3503" s="43" t="str">
        <f t="shared" si="1634"/>
        <v/>
      </c>
      <c r="F3503" s="43" t="str">
        <f t="shared" si="1635"/>
        <v/>
      </c>
      <c r="G3503" s="43" t="str">
        <f>IF(A3503&lt;&gt;"",IF(A3503&lt;Data!$G$11*0.25,$C$13/$G$32,IF(A3503&gt;Data!$G$11*0.25,$C$13,$C$13*10)),"")</f>
        <v/>
      </c>
      <c r="H3503" s="43" t="str">
        <f>IF(A3503&lt;&gt;"",IF(Data!$G$9="constant",$C$13,IF(Data!$G$9="squeeze",G3503,F3503)),"")</f>
        <v/>
      </c>
      <c r="I3503" s="38" t="str">
        <f ca="1">IF(ISNUMBER(A3503),NORMINV(RAND(),0,IF(AND(Data!$G$9="squeeze",A3503&lt;Data!$G$11*0.25),$H$32,1)*$C$30*$C$13)*($C$14*$C$12),"")</f>
        <v/>
      </c>
      <c r="J3503" s="42" t="str">
        <f ca="1">IFERROR(IF(Data!$C$6="Real",B3503,I3503+J3502+($C$14*$C$12)*(NORMINV(RAND(),$C$15,CHOOSE($G$13,$C$13,F3503,G3503)))),"")</f>
        <v/>
      </c>
      <c r="K3503" s="88" t="str">
        <f>IF(ISNUMBER(A3503), IF($G$16="fixed",$G$17,MIN(H3503*Data!$C$7*$C$16*0.5,$C$17*Data!$C$7))*$C$12,"")</f>
        <v/>
      </c>
      <c r="L3503" s="42" t="str">
        <f t="shared" ca="1" si="1650"/>
        <v/>
      </c>
      <c r="M3503" s="44" t="str">
        <f t="shared" ca="1" si="1651"/>
        <v/>
      </c>
      <c r="N3503" s="44" t="str">
        <f t="shared" ca="1" si="1652"/>
        <v/>
      </c>
      <c r="O3503" s="108" t="str">
        <f t="shared" si="1636"/>
        <v/>
      </c>
      <c r="P3503" s="102" t="str">
        <f t="shared" si="1637"/>
        <v/>
      </c>
      <c r="Q3503" s="102" t="str">
        <f t="shared" si="1638"/>
        <v/>
      </c>
      <c r="R3503" s="120" t="str">
        <f t="shared" si="1639"/>
        <v/>
      </c>
      <c r="S3503" s="54" t="str">
        <f t="shared" si="1640"/>
        <v/>
      </c>
      <c r="T3503" s="5" t="str">
        <f t="shared" si="1641"/>
        <v/>
      </c>
      <c r="U3503" s="152" t="str">
        <f t="shared" si="1624"/>
        <v/>
      </c>
      <c r="V3503" s="152" t="str">
        <f t="shared" si="1625"/>
        <v/>
      </c>
      <c r="W3503" s="153" t="str">
        <f t="shared" si="1626"/>
        <v/>
      </c>
      <c r="X3503" s="153" t="str">
        <f t="shared" si="1627"/>
        <v/>
      </c>
      <c r="Y3503" s="153" t="str">
        <f t="shared" si="1628"/>
        <v/>
      </c>
      <c r="Z3503" s="153" t="str">
        <f t="shared" si="1629"/>
        <v/>
      </c>
      <c r="AA3503" s="152" t="str">
        <f t="shared" si="1630"/>
        <v/>
      </c>
      <c r="AB3503" s="152" t="str">
        <f t="shared" si="1631"/>
        <v/>
      </c>
      <c r="AC3503" s="154" t="str">
        <f t="shared" si="1642"/>
        <v/>
      </c>
      <c r="AD3503" s="154" t="str">
        <f t="shared" si="1643"/>
        <v/>
      </c>
      <c r="AE3503" s="3" t="str">
        <f t="shared" si="1644"/>
        <v/>
      </c>
      <c r="AF3503" s="3" t="str">
        <f t="shared" si="1645"/>
        <v/>
      </c>
      <c r="AG3503" s="3" t="str">
        <f t="shared" si="1646"/>
        <v/>
      </c>
      <c r="AH3503" s="4" t="str">
        <f t="shared" si="1647"/>
        <v/>
      </c>
      <c r="AI3503" s="75" t="str">
        <f t="shared" si="1648"/>
        <v/>
      </c>
      <c r="AJ3503" s="75" t="str">
        <f t="shared" si="1649"/>
        <v/>
      </c>
    </row>
    <row r="3504" spans="1:36">
      <c r="A3504" s="41" t="str">
        <f t="shared" si="1632"/>
        <v/>
      </c>
      <c r="B3504" s="150" t="str">
        <f>IF(ISNUMBER(A3504),INDEX('MetaTrader Import'!$H$13:$J$5893,TRUNC(((A3504-$A$39+1)-1)/3)+1,MOD((A3504-$A$39+1)-1,3)+1),"")</f>
        <v/>
      </c>
      <c r="C3504" s="43" t="str">
        <f t="shared" si="1633"/>
        <v/>
      </c>
      <c r="D3504" s="43" t="str">
        <f t="shared" ca="1" si="1623"/>
        <v/>
      </c>
      <c r="E3504" s="43" t="str">
        <f t="shared" si="1634"/>
        <v/>
      </c>
      <c r="F3504" s="43" t="str">
        <f t="shared" si="1635"/>
        <v/>
      </c>
      <c r="G3504" s="43" t="str">
        <f>IF(A3504&lt;&gt;"",IF(A3504&lt;Data!$G$11*0.25,$C$13/$G$32,IF(A3504&gt;Data!$G$11*0.25,$C$13,$C$13*10)),"")</f>
        <v/>
      </c>
      <c r="H3504" s="43" t="str">
        <f>IF(A3504&lt;&gt;"",IF(Data!$G$9="constant",$C$13,IF(Data!$G$9="squeeze",G3504,F3504)),"")</f>
        <v/>
      </c>
      <c r="I3504" s="38" t="str">
        <f ca="1">IF(ISNUMBER(A3504),NORMINV(RAND(),0,IF(AND(Data!$G$9="squeeze",A3504&lt;Data!$G$11*0.25),$H$32,1)*$C$30*$C$13)*($C$14*$C$12),"")</f>
        <v/>
      </c>
      <c r="J3504" s="42" t="str">
        <f ca="1">IFERROR(IF(Data!$C$6="Real",B3504,I3504+J3503+($C$14*$C$12)*(NORMINV(RAND(),$C$15,CHOOSE($G$13,$C$13,F3504,G3504)))),"")</f>
        <v/>
      </c>
      <c r="K3504" s="88" t="str">
        <f>IF(ISNUMBER(A3504), IF($G$16="fixed",$G$17,MIN(H3504*Data!$C$7*$C$16*0.5,$C$17*Data!$C$7))*$C$12,"")</f>
        <v/>
      </c>
      <c r="L3504" s="42" t="str">
        <f t="shared" ca="1" si="1650"/>
        <v/>
      </c>
      <c r="M3504" s="44" t="str">
        <f t="shared" ca="1" si="1651"/>
        <v/>
      </c>
      <c r="N3504" s="44" t="str">
        <f t="shared" ca="1" si="1652"/>
        <v/>
      </c>
      <c r="O3504" s="108" t="str">
        <f t="shared" si="1636"/>
        <v/>
      </c>
      <c r="P3504" s="102" t="str">
        <f t="shared" si="1637"/>
        <v/>
      </c>
      <c r="Q3504" s="102" t="str">
        <f t="shared" si="1638"/>
        <v/>
      </c>
      <c r="R3504" s="120" t="str">
        <f t="shared" si="1639"/>
        <v/>
      </c>
      <c r="S3504" s="54" t="str">
        <f t="shared" si="1640"/>
        <v/>
      </c>
      <c r="T3504" s="5" t="str">
        <f t="shared" si="1641"/>
        <v/>
      </c>
      <c r="U3504" s="152" t="str">
        <f t="shared" si="1624"/>
        <v/>
      </c>
      <c r="V3504" s="152" t="str">
        <f t="shared" si="1625"/>
        <v/>
      </c>
      <c r="W3504" s="153" t="str">
        <f t="shared" si="1626"/>
        <v/>
      </c>
      <c r="X3504" s="153" t="str">
        <f t="shared" si="1627"/>
        <v/>
      </c>
      <c r="Y3504" s="153" t="str">
        <f t="shared" si="1628"/>
        <v/>
      </c>
      <c r="Z3504" s="153" t="str">
        <f t="shared" si="1629"/>
        <v/>
      </c>
      <c r="AA3504" s="152" t="str">
        <f t="shared" si="1630"/>
        <v/>
      </c>
      <c r="AB3504" s="152" t="str">
        <f t="shared" si="1631"/>
        <v/>
      </c>
      <c r="AC3504" s="154" t="str">
        <f t="shared" si="1642"/>
        <v/>
      </c>
      <c r="AD3504" s="154" t="str">
        <f t="shared" si="1643"/>
        <v/>
      </c>
      <c r="AE3504" s="3" t="str">
        <f t="shared" si="1644"/>
        <v/>
      </c>
      <c r="AF3504" s="3" t="str">
        <f t="shared" si="1645"/>
        <v/>
      </c>
      <c r="AG3504" s="3" t="str">
        <f t="shared" si="1646"/>
        <v/>
      </c>
      <c r="AH3504" s="4" t="str">
        <f t="shared" si="1647"/>
        <v/>
      </c>
      <c r="AI3504" s="75" t="str">
        <f t="shared" si="1648"/>
        <v/>
      </c>
      <c r="AJ3504" s="75" t="str">
        <f t="shared" si="1649"/>
        <v/>
      </c>
    </row>
    <row r="3505" spans="1:36">
      <c r="A3505" s="41" t="str">
        <f t="shared" si="1632"/>
        <v/>
      </c>
      <c r="B3505" s="150" t="str">
        <f>IF(ISNUMBER(A3505),INDEX('MetaTrader Import'!$H$13:$J$5893,TRUNC(((A3505-$A$39+1)-1)/3)+1,MOD((A3505-$A$39+1)-1,3)+1),"")</f>
        <v/>
      </c>
      <c r="C3505" s="43" t="str">
        <f t="shared" si="1633"/>
        <v/>
      </c>
      <c r="D3505" s="43" t="str">
        <f t="shared" ca="1" si="1623"/>
        <v/>
      </c>
      <c r="E3505" s="43" t="str">
        <f t="shared" si="1634"/>
        <v/>
      </c>
      <c r="F3505" s="43" t="str">
        <f t="shared" si="1635"/>
        <v/>
      </c>
      <c r="G3505" s="43" t="str">
        <f>IF(A3505&lt;&gt;"",IF(A3505&lt;Data!$G$11*0.25,$C$13/$G$32,IF(A3505&gt;Data!$G$11*0.25,$C$13,$C$13*10)),"")</f>
        <v/>
      </c>
      <c r="H3505" s="43" t="str">
        <f>IF(A3505&lt;&gt;"",IF(Data!$G$9="constant",$C$13,IF(Data!$G$9="squeeze",G3505,F3505)),"")</f>
        <v/>
      </c>
      <c r="I3505" s="38" t="str">
        <f ca="1">IF(ISNUMBER(A3505),NORMINV(RAND(),0,IF(AND(Data!$G$9="squeeze",A3505&lt;Data!$G$11*0.25),$H$32,1)*$C$30*$C$13)*($C$14*$C$12),"")</f>
        <v/>
      </c>
      <c r="J3505" s="42" t="str">
        <f ca="1">IFERROR(IF(Data!$C$6="Real",B3505,I3505+J3504+($C$14*$C$12)*(NORMINV(RAND(),$C$15,CHOOSE($G$13,$C$13,F3505,G3505)))),"")</f>
        <v/>
      </c>
      <c r="K3505" s="88" t="str">
        <f>IF(ISNUMBER(A3505), IF($G$16="fixed",$G$17,MIN(H3505*Data!$C$7*$C$16*0.5,$C$17*Data!$C$7))*$C$12,"")</f>
        <v/>
      </c>
      <c r="L3505" s="42" t="str">
        <f t="shared" ca="1" si="1650"/>
        <v/>
      </c>
      <c r="M3505" s="44" t="str">
        <f t="shared" ca="1" si="1651"/>
        <v/>
      </c>
      <c r="N3505" s="44" t="str">
        <f t="shared" ca="1" si="1652"/>
        <v/>
      </c>
      <c r="O3505" s="108" t="str">
        <f t="shared" si="1636"/>
        <v/>
      </c>
      <c r="P3505" s="102" t="str">
        <f t="shared" si="1637"/>
        <v/>
      </c>
      <c r="Q3505" s="102" t="str">
        <f t="shared" si="1638"/>
        <v/>
      </c>
      <c r="R3505" s="120" t="str">
        <f t="shared" si="1639"/>
        <v/>
      </c>
      <c r="S3505" s="54" t="str">
        <f t="shared" si="1640"/>
        <v/>
      </c>
      <c r="T3505" s="5" t="str">
        <f t="shared" si="1641"/>
        <v/>
      </c>
      <c r="U3505" s="152" t="str">
        <f t="shared" si="1624"/>
        <v/>
      </c>
      <c r="V3505" s="152" t="str">
        <f t="shared" si="1625"/>
        <v/>
      </c>
      <c r="W3505" s="153" t="str">
        <f t="shared" si="1626"/>
        <v/>
      </c>
      <c r="X3505" s="153" t="str">
        <f t="shared" si="1627"/>
        <v/>
      </c>
      <c r="Y3505" s="153" t="str">
        <f t="shared" si="1628"/>
        <v/>
      </c>
      <c r="Z3505" s="153" t="str">
        <f t="shared" si="1629"/>
        <v/>
      </c>
      <c r="AA3505" s="152" t="str">
        <f t="shared" si="1630"/>
        <v/>
      </c>
      <c r="AB3505" s="152" t="str">
        <f t="shared" si="1631"/>
        <v/>
      </c>
      <c r="AC3505" s="154" t="str">
        <f t="shared" si="1642"/>
        <v/>
      </c>
      <c r="AD3505" s="154" t="str">
        <f t="shared" si="1643"/>
        <v/>
      </c>
      <c r="AE3505" s="3" t="str">
        <f t="shared" si="1644"/>
        <v/>
      </c>
      <c r="AF3505" s="3" t="str">
        <f t="shared" si="1645"/>
        <v/>
      </c>
      <c r="AG3505" s="3" t="str">
        <f t="shared" si="1646"/>
        <v/>
      </c>
      <c r="AH3505" s="4" t="str">
        <f t="shared" si="1647"/>
        <v/>
      </c>
      <c r="AI3505" s="75" t="str">
        <f t="shared" si="1648"/>
        <v/>
      </c>
      <c r="AJ3505" s="75" t="str">
        <f t="shared" si="1649"/>
        <v/>
      </c>
    </row>
    <row r="3506" spans="1:36">
      <c r="A3506" s="41" t="str">
        <f t="shared" si="1632"/>
        <v/>
      </c>
      <c r="B3506" s="150" t="str">
        <f>IF(ISNUMBER(A3506),INDEX('MetaTrader Import'!$H$13:$J$5893,TRUNC(((A3506-$A$39+1)-1)/3)+1,MOD((A3506-$A$39+1)-1,3)+1),"")</f>
        <v/>
      </c>
      <c r="C3506" s="43" t="str">
        <f t="shared" si="1633"/>
        <v/>
      </c>
      <c r="D3506" s="43" t="str">
        <f t="shared" ca="1" si="1623"/>
        <v/>
      </c>
      <c r="E3506" s="43" t="str">
        <f t="shared" si="1634"/>
        <v/>
      </c>
      <c r="F3506" s="43" t="str">
        <f t="shared" si="1635"/>
        <v/>
      </c>
      <c r="G3506" s="43" t="str">
        <f>IF(A3506&lt;&gt;"",IF(A3506&lt;Data!$G$11*0.25,$C$13/$G$32,IF(A3506&gt;Data!$G$11*0.25,$C$13,$C$13*10)),"")</f>
        <v/>
      </c>
      <c r="H3506" s="43" t="str">
        <f>IF(A3506&lt;&gt;"",IF(Data!$G$9="constant",$C$13,IF(Data!$G$9="squeeze",G3506,F3506)),"")</f>
        <v/>
      </c>
      <c r="I3506" s="38" t="str">
        <f ca="1">IF(ISNUMBER(A3506),NORMINV(RAND(),0,IF(AND(Data!$G$9="squeeze",A3506&lt;Data!$G$11*0.25),$H$32,1)*$C$30*$C$13)*($C$14*$C$12),"")</f>
        <v/>
      </c>
      <c r="J3506" s="42" t="str">
        <f ca="1">IFERROR(IF(Data!$C$6="Real",B3506,I3506+J3505+($C$14*$C$12)*(NORMINV(RAND(),$C$15,CHOOSE($G$13,$C$13,F3506,G3506)))),"")</f>
        <v/>
      </c>
      <c r="K3506" s="88" t="str">
        <f>IF(ISNUMBER(A3506), IF($G$16="fixed",$G$17,MIN(H3506*Data!$C$7*$C$16*0.5,$C$17*Data!$C$7))*$C$12,"")</f>
        <v/>
      </c>
      <c r="L3506" s="42" t="str">
        <f t="shared" ca="1" si="1650"/>
        <v/>
      </c>
      <c r="M3506" s="44" t="str">
        <f t="shared" ca="1" si="1651"/>
        <v/>
      </c>
      <c r="N3506" s="44" t="str">
        <f t="shared" ca="1" si="1652"/>
        <v/>
      </c>
      <c r="O3506" s="108" t="str">
        <f t="shared" si="1636"/>
        <v/>
      </c>
      <c r="P3506" s="102" t="str">
        <f t="shared" si="1637"/>
        <v/>
      </c>
      <c r="Q3506" s="102" t="str">
        <f t="shared" si="1638"/>
        <v/>
      </c>
      <c r="R3506" s="120" t="str">
        <f t="shared" si="1639"/>
        <v/>
      </c>
      <c r="S3506" s="54" t="str">
        <f t="shared" si="1640"/>
        <v/>
      </c>
      <c r="T3506" s="5" t="str">
        <f t="shared" si="1641"/>
        <v/>
      </c>
      <c r="U3506" s="152" t="str">
        <f t="shared" si="1624"/>
        <v/>
      </c>
      <c r="V3506" s="152" t="str">
        <f t="shared" si="1625"/>
        <v/>
      </c>
      <c r="W3506" s="153" t="str">
        <f t="shared" si="1626"/>
        <v/>
      </c>
      <c r="X3506" s="153" t="str">
        <f t="shared" si="1627"/>
        <v/>
      </c>
      <c r="Y3506" s="153" t="str">
        <f t="shared" si="1628"/>
        <v/>
      </c>
      <c r="Z3506" s="153" t="str">
        <f t="shared" si="1629"/>
        <v/>
      </c>
      <c r="AA3506" s="152" t="str">
        <f t="shared" si="1630"/>
        <v/>
      </c>
      <c r="AB3506" s="152" t="str">
        <f t="shared" si="1631"/>
        <v/>
      </c>
      <c r="AC3506" s="154" t="str">
        <f t="shared" si="1642"/>
        <v/>
      </c>
      <c r="AD3506" s="154" t="str">
        <f t="shared" si="1643"/>
        <v/>
      </c>
      <c r="AE3506" s="3" t="str">
        <f t="shared" si="1644"/>
        <v/>
      </c>
      <c r="AF3506" s="3" t="str">
        <f t="shared" si="1645"/>
        <v/>
      </c>
      <c r="AG3506" s="3" t="str">
        <f t="shared" si="1646"/>
        <v/>
      </c>
      <c r="AH3506" s="4" t="str">
        <f t="shared" si="1647"/>
        <v/>
      </c>
      <c r="AI3506" s="75" t="str">
        <f t="shared" si="1648"/>
        <v/>
      </c>
      <c r="AJ3506" s="75" t="str">
        <f t="shared" si="1649"/>
        <v/>
      </c>
    </row>
    <row r="3507" spans="1:36">
      <c r="A3507" s="41" t="str">
        <f t="shared" si="1632"/>
        <v/>
      </c>
      <c r="B3507" s="150" t="str">
        <f>IF(ISNUMBER(A3507),INDEX('MetaTrader Import'!$H$13:$J$5893,TRUNC(((A3507-$A$39+1)-1)/3)+1,MOD((A3507-$A$39+1)-1,3)+1),"")</f>
        <v/>
      </c>
      <c r="C3507" s="43" t="str">
        <f t="shared" si="1633"/>
        <v/>
      </c>
      <c r="D3507" s="43" t="str">
        <f t="shared" ca="1" si="1623"/>
        <v/>
      </c>
      <c r="E3507" s="43" t="str">
        <f t="shared" si="1634"/>
        <v/>
      </c>
      <c r="F3507" s="43" t="str">
        <f t="shared" si="1635"/>
        <v/>
      </c>
      <c r="G3507" s="43" t="str">
        <f>IF(A3507&lt;&gt;"",IF(A3507&lt;Data!$G$11*0.25,$C$13/$G$32,IF(A3507&gt;Data!$G$11*0.25,$C$13,$C$13*10)),"")</f>
        <v/>
      </c>
      <c r="H3507" s="43" t="str">
        <f>IF(A3507&lt;&gt;"",IF(Data!$G$9="constant",$C$13,IF(Data!$G$9="squeeze",G3507,F3507)),"")</f>
        <v/>
      </c>
      <c r="I3507" s="38" t="str">
        <f ca="1">IF(ISNUMBER(A3507),NORMINV(RAND(),0,IF(AND(Data!$G$9="squeeze",A3507&lt;Data!$G$11*0.25),$H$32,1)*$C$30*$C$13)*($C$14*$C$12),"")</f>
        <v/>
      </c>
      <c r="J3507" s="42" t="str">
        <f ca="1">IFERROR(IF(Data!$C$6="Real",B3507,I3507+J3506+($C$14*$C$12)*(NORMINV(RAND(),$C$15,CHOOSE($G$13,$C$13,F3507,G3507)))),"")</f>
        <v/>
      </c>
      <c r="K3507" s="88" t="str">
        <f>IF(ISNUMBER(A3507), IF($G$16="fixed",$G$17,MIN(H3507*Data!$C$7*$C$16*0.5,$C$17*Data!$C$7))*$C$12,"")</f>
        <v/>
      </c>
      <c r="L3507" s="42" t="str">
        <f t="shared" ca="1" si="1650"/>
        <v/>
      </c>
      <c r="M3507" s="44" t="str">
        <f t="shared" ca="1" si="1651"/>
        <v/>
      </c>
      <c r="N3507" s="44" t="str">
        <f t="shared" ca="1" si="1652"/>
        <v/>
      </c>
      <c r="O3507" s="108" t="str">
        <f t="shared" si="1636"/>
        <v/>
      </c>
      <c r="P3507" s="102" t="str">
        <f t="shared" si="1637"/>
        <v/>
      </c>
      <c r="Q3507" s="102" t="str">
        <f t="shared" si="1638"/>
        <v/>
      </c>
      <c r="R3507" s="120" t="str">
        <f t="shared" si="1639"/>
        <v/>
      </c>
      <c r="S3507" s="54" t="str">
        <f t="shared" si="1640"/>
        <v/>
      </c>
      <c r="T3507" s="5" t="str">
        <f t="shared" si="1641"/>
        <v/>
      </c>
      <c r="U3507" s="152" t="str">
        <f t="shared" si="1624"/>
        <v/>
      </c>
      <c r="V3507" s="152" t="str">
        <f t="shared" si="1625"/>
        <v/>
      </c>
      <c r="W3507" s="153" t="str">
        <f t="shared" si="1626"/>
        <v/>
      </c>
      <c r="X3507" s="153" t="str">
        <f t="shared" si="1627"/>
        <v/>
      </c>
      <c r="Y3507" s="153" t="str">
        <f t="shared" si="1628"/>
        <v/>
      </c>
      <c r="Z3507" s="153" t="str">
        <f t="shared" si="1629"/>
        <v/>
      </c>
      <c r="AA3507" s="152" t="str">
        <f t="shared" si="1630"/>
        <v/>
      </c>
      <c r="AB3507" s="152" t="str">
        <f t="shared" si="1631"/>
        <v/>
      </c>
      <c r="AC3507" s="154" t="str">
        <f t="shared" si="1642"/>
        <v/>
      </c>
      <c r="AD3507" s="154" t="str">
        <f t="shared" si="1643"/>
        <v/>
      </c>
      <c r="AE3507" s="3" t="str">
        <f t="shared" si="1644"/>
        <v/>
      </c>
      <c r="AF3507" s="3" t="str">
        <f t="shared" si="1645"/>
        <v/>
      </c>
      <c r="AG3507" s="3" t="str">
        <f t="shared" si="1646"/>
        <v/>
      </c>
      <c r="AH3507" s="4" t="str">
        <f t="shared" si="1647"/>
        <v/>
      </c>
      <c r="AI3507" s="75" t="str">
        <f t="shared" si="1648"/>
        <v/>
      </c>
      <c r="AJ3507" s="75" t="str">
        <f t="shared" si="1649"/>
        <v/>
      </c>
    </row>
    <row r="3508" spans="1:36">
      <c r="A3508" s="41" t="str">
        <f t="shared" si="1632"/>
        <v/>
      </c>
      <c r="B3508" s="150" t="str">
        <f>IF(ISNUMBER(A3508),INDEX('MetaTrader Import'!$H$13:$J$5893,TRUNC(((A3508-$A$39+1)-1)/3)+1,MOD((A3508-$A$39+1)-1,3)+1),"")</f>
        <v/>
      </c>
      <c r="C3508" s="43" t="str">
        <f t="shared" si="1633"/>
        <v/>
      </c>
      <c r="D3508" s="43" t="str">
        <f t="shared" ca="1" si="1623"/>
        <v/>
      </c>
      <c r="E3508" s="43" t="str">
        <f t="shared" si="1634"/>
        <v/>
      </c>
      <c r="F3508" s="43" t="str">
        <f t="shared" si="1635"/>
        <v/>
      </c>
      <c r="G3508" s="43" t="str">
        <f>IF(A3508&lt;&gt;"",IF(A3508&lt;Data!$G$11*0.25,$C$13/$G$32,IF(A3508&gt;Data!$G$11*0.25,$C$13,$C$13*10)),"")</f>
        <v/>
      </c>
      <c r="H3508" s="43" t="str">
        <f>IF(A3508&lt;&gt;"",IF(Data!$G$9="constant",$C$13,IF(Data!$G$9="squeeze",G3508,F3508)),"")</f>
        <v/>
      </c>
      <c r="I3508" s="38" t="str">
        <f ca="1">IF(ISNUMBER(A3508),NORMINV(RAND(),0,IF(AND(Data!$G$9="squeeze",A3508&lt;Data!$G$11*0.25),$H$32,1)*$C$30*$C$13)*($C$14*$C$12),"")</f>
        <v/>
      </c>
      <c r="J3508" s="42" t="str">
        <f ca="1">IFERROR(IF(Data!$C$6="Real",B3508,I3508+J3507+($C$14*$C$12)*(NORMINV(RAND(),$C$15,CHOOSE($G$13,$C$13,F3508,G3508)))),"")</f>
        <v/>
      </c>
      <c r="K3508" s="88" t="str">
        <f>IF(ISNUMBER(A3508), IF($G$16="fixed",$G$17,MIN(H3508*Data!$C$7*$C$16*0.5,$C$17*Data!$C$7))*$C$12,"")</f>
        <v/>
      </c>
      <c r="L3508" s="42" t="str">
        <f t="shared" ca="1" si="1650"/>
        <v/>
      </c>
      <c r="M3508" s="44" t="str">
        <f t="shared" ca="1" si="1651"/>
        <v/>
      </c>
      <c r="N3508" s="44" t="str">
        <f t="shared" ca="1" si="1652"/>
        <v/>
      </c>
      <c r="O3508" s="108" t="str">
        <f t="shared" si="1636"/>
        <v/>
      </c>
      <c r="P3508" s="102" t="str">
        <f t="shared" si="1637"/>
        <v/>
      </c>
      <c r="Q3508" s="102" t="str">
        <f t="shared" si="1638"/>
        <v/>
      </c>
      <c r="R3508" s="120" t="str">
        <f t="shared" si="1639"/>
        <v/>
      </c>
      <c r="S3508" s="54" t="str">
        <f t="shared" si="1640"/>
        <v/>
      </c>
      <c r="T3508" s="5" t="str">
        <f t="shared" si="1641"/>
        <v/>
      </c>
      <c r="U3508" s="152" t="str">
        <f t="shared" si="1624"/>
        <v/>
      </c>
      <c r="V3508" s="152" t="str">
        <f t="shared" si="1625"/>
        <v/>
      </c>
      <c r="W3508" s="153" t="str">
        <f t="shared" si="1626"/>
        <v/>
      </c>
      <c r="X3508" s="153" t="str">
        <f t="shared" si="1627"/>
        <v/>
      </c>
      <c r="Y3508" s="153" t="str">
        <f t="shared" si="1628"/>
        <v/>
      </c>
      <c r="Z3508" s="153" t="str">
        <f t="shared" si="1629"/>
        <v/>
      </c>
      <c r="AA3508" s="152" t="str">
        <f t="shared" si="1630"/>
        <v/>
      </c>
      <c r="AB3508" s="152" t="str">
        <f t="shared" si="1631"/>
        <v/>
      </c>
      <c r="AC3508" s="154" t="str">
        <f t="shared" si="1642"/>
        <v/>
      </c>
      <c r="AD3508" s="154" t="str">
        <f t="shared" si="1643"/>
        <v/>
      </c>
      <c r="AE3508" s="3" t="str">
        <f t="shared" si="1644"/>
        <v/>
      </c>
      <c r="AF3508" s="3" t="str">
        <f t="shared" si="1645"/>
        <v/>
      </c>
      <c r="AG3508" s="3" t="str">
        <f t="shared" si="1646"/>
        <v/>
      </c>
      <c r="AH3508" s="4" t="str">
        <f t="shared" si="1647"/>
        <v/>
      </c>
      <c r="AI3508" s="75" t="str">
        <f t="shared" si="1648"/>
        <v/>
      </c>
      <c r="AJ3508" s="75" t="str">
        <f t="shared" si="1649"/>
        <v/>
      </c>
    </row>
    <row r="3509" spans="1:36">
      <c r="A3509" s="41" t="str">
        <f t="shared" si="1632"/>
        <v/>
      </c>
      <c r="B3509" s="150" t="str">
        <f>IF(ISNUMBER(A3509),INDEX('MetaTrader Import'!$H$13:$J$5893,TRUNC(((A3509-$A$39+1)-1)/3)+1,MOD((A3509-$A$39+1)-1,3)+1),"")</f>
        <v/>
      </c>
      <c r="C3509" s="43" t="str">
        <f t="shared" si="1633"/>
        <v/>
      </c>
      <c r="D3509" s="43" t="str">
        <f t="shared" ca="1" si="1623"/>
        <v/>
      </c>
      <c r="E3509" s="43" t="str">
        <f t="shared" si="1634"/>
        <v/>
      </c>
      <c r="F3509" s="43" t="str">
        <f t="shared" si="1635"/>
        <v/>
      </c>
      <c r="G3509" s="43" t="str">
        <f>IF(A3509&lt;&gt;"",IF(A3509&lt;Data!$G$11*0.25,$C$13/$G$32,IF(A3509&gt;Data!$G$11*0.25,$C$13,$C$13*10)),"")</f>
        <v/>
      </c>
      <c r="H3509" s="43" t="str">
        <f>IF(A3509&lt;&gt;"",IF(Data!$G$9="constant",$C$13,IF(Data!$G$9="squeeze",G3509,F3509)),"")</f>
        <v/>
      </c>
      <c r="I3509" s="38" t="str">
        <f ca="1">IF(ISNUMBER(A3509),NORMINV(RAND(),0,IF(AND(Data!$G$9="squeeze",A3509&lt;Data!$G$11*0.25),$H$32,1)*$C$30*$C$13)*($C$14*$C$12),"")</f>
        <v/>
      </c>
      <c r="J3509" s="42" t="str">
        <f ca="1">IFERROR(IF(Data!$C$6="Real",B3509,I3509+J3508+($C$14*$C$12)*(NORMINV(RAND(),$C$15,CHOOSE($G$13,$C$13,F3509,G3509)))),"")</f>
        <v/>
      </c>
      <c r="K3509" s="88" t="str">
        <f>IF(ISNUMBER(A3509), IF($G$16="fixed",$G$17,MIN(H3509*Data!$C$7*$C$16*0.5,$C$17*Data!$C$7))*$C$12,"")</f>
        <v/>
      </c>
      <c r="L3509" s="42" t="str">
        <f t="shared" ca="1" si="1650"/>
        <v/>
      </c>
      <c r="M3509" s="44" t="str">
        <f t="shared" ca="1" si="1651"/>
        <v/>
      </c>
      <c r="N3509" s="44" t="str">
        <f t="shared" ca="1" si="1652"/>
        <v/>
      </c>
      <c r="O3509" s="108" t="str">
        <f t="shared" si="1636"/>
        <v/>
      </c>
      <c r="P3509" s="102" t="str">
        <f t="shared" si="1637"/>
        <v/>
      </c>
      <c r="Q3509" s="102" t="str">
        <f t="shared" si="1638"/>
        <v/>
      </c>
      <c r="R3509" s="120" t="str">
        <f t="shared" si="1639"/>
        <v/>
      </c>
      <c r="S3509" s="54" t="str">
        <f t="shared" si="1640"/>
        <v/>
      </c>
      <c r="T3509" s="5" t="str">
        <f t="shared" si="1641"/>
        <v/>
      </c>
      <c r="U3509" s="152" t="str">
        <f t="shared" si="1624"/>
        <v/>
      </c>
      <c r="V3509" s="152" t="str">
        <f t="shared" si="1625"/>
        <v/>
      </c>
      <c r="W3509" s="153" t="str">
        <f t="shared" si="1626"/>
        <v/>
      </c>
      <c r="X3509" s="153" t="str">
        <f t="shared" si="1627"/>
        <v/>
      </c>
      <c r="Y3509" s="153" t="str">
        <f t="shared" si="1628"/>
        <v/>
      </c>
      <c r="Z3509" s="153" t="str">
        <f t="shared" si="1629"/>
        <v/>
      </c>
      <c r="AA3509" s="152" t="str">
        <f t="shared" si="1630"/>
        <v/>
      </c>
      <c r="AB3509" s="152" t="str">
        <f t="shared" si="1631"/>
        <v/>
      </c>
      <c r="AC3509" s="154" t="str">
        <f t="shared" si="1642"/>
        <v/>
      </c>
      <c r="AD3509" s="154" t="str">
        <f t="shared" si="1643"/>
        <v/>
      </c>
      <c r="AE3509" s="3" t="str">
        <f t="shared" si="1644"/>
        <v/>
      </c>
      <c r="AF3509" s="3" t="str">
        <f t="shared" si="1645"/>
        <v/>
      </c>
      <c r="AG3509" s="3" t="str">
        <f t="shared" si="1646"/>
        <v/>
      </c>
      <c r="AH3509" s="4" t="str">
        <f t="shared" si="1647"/>
        <v/>
      </c>
      <c r="AI3509" s="75" t="str">
        <f t="shared" si="1648"/>
        <v/>
      </c>
      <c r="AJ3509" s="75" t="str">
        <f t="shared" si="1649"/>
        <v/>
      </c>
    </row>
    <row r="3510" spans="1:36">
      <c r="A3510" s="41" t="str">
        <f t="shared" si="1632"/>
        <v/>
      </c>
      <c r="B3510" s="150" t="str">
        <f>IF(ISNUMBER(A3510),INDEX('MetaTrader Import'!$H$13:$J$5893,TRUNC(((A3510-$A$39+1)-1)/3)+1,MOD((A3510-$A$39+1)-1,3)+1),"")</f>
        <v/>
      </c>
      <c r="C3510" s="43" t="str">
        <f t="shared" si="1633"/>
        <v/>
      </c>
      <c r="D3510" s="43" t="str">
        <f t="shared" ca="1" si="1623"/>
        <v/>
      </c>
      <c r="E3510" s="43" t="str">
        <f t="shared" si="1634"/>
        <v/>
      </c>
      <c r="F3510" s="43" t="str">
        <f t="shared" si="1635"/>
        <v/>
      </c>
      <c r="G3510" s="43" t="str">
        <f>IF(A3510&lt;&gt;"",IF(A3510&lt;Data!$G$11*0.25,$C$13/$G$32,IF(A3510&gt;Data!$G$11*0.25,$C$13,$C$13*10)),"")</f>
        <v/>
      </c>
      <c r="H3510" s="43" t="str">
        <f>IF(A3510&lt;&gt;"",IF(Data!$G$9="constant",$C$13,IF(Data!$G$9="squeeze",G3510,F3510)),"")</f>
        <v/>
      </c>
      <c r="I3510" s="38" t="str">
        <f ca="1">IF(ISNUMBER(A3510),NORMINV(RAND(),0,IF(AND(Data!$G$9="squeeze",A3510&lt;Data!$G$11*0.25),$H$32,1)*$C$30*$C$13)*($C$14*$C$12),"")</f>
        <v/>
      </c>
      <c r="J3510" s="42" t="str">
        <f ca="1">IFERROR(IF(Data!$C$6="Real",B3510,I3510+J3509+($C$14*$C$12)*(NORMINV(RAND(),$C$15,CHOOSE($G$13,$C$13,F3510,G3510)))),"")</f>
        <v/>
      </c>
      <c r="K3510" s="88" t="str">
        <f>IF(ISNUMBER(A3510), IF($G$16="fixed",$G$17,MIN(H3510*Data!$C$7*$C$16*0.5,$C$17*Data!$C$7))*$C$12,"")</f>
        <v/>
      </c>
      <c r="L3510" s="42" t="str">
        <f t="shared" ca="1" si="1650"/>
        <v/>
      </c>
      <c r="M3510" s="44" t="str">
        <f t="shared" ca="1" si="1651"/>
        <v/>
      </c>
      <c r="N3510" s="44" t="str">
        <f t="shared" ca="1" si="1652"/>
        <v/>
      </c>
      <c r="O3510" s="108" t="str">
        <f t="shared" si="1636"/>
        <v/>
      </c>
      <c r="P3510" s="102" t="str">
        <f t="shared" si="1637"/>
        <v/>
      </c>
      <c r="Q3510" s="102" t="str">
        <f t="shared" si="1638"/>
        <v/>
      </c>
      <c r="R3510" s="120" t="str">
        <f t="shared" si="1639"/>
        <v/>
      </c>
      <c r="S3510" s="54" t="str">
        <f t="shared" si="1640"/>
        <v/>
      </c>
      <c r="T3510" s="5" t="str">
        <f t="shared" si="1641"/>
        <v/>
      </c>
      <c r="U3510" s="152" t="str">
        <f t="shared" si="1624"/>
        <v/>
      </c>
      <c r="V3510" s="152" t="str">
        <f t="shared" si="1625"/>
        <v/>
      </c>
      <c r="W3510" s="153" t="str">
        <f t="shared" si="1626"/>
        <v/>
      </c>
      <c r="X3510" s="153" t="str">
        <f t="shared" si="1627"/>
        <v/>
      </c>
      <c r="Y3510" s="153" t="str">
        <f t="shared" si="1628"/>
        <v/>
      </c>
      <c r="Z3510" s="153" t="str">
        <f t="shared" si="1629"/>
        <v/>
      </c>
      <c r="AA3510" s="152" t="str">
        <f t="shared" si="1630"/>
        <v/>
      </c>
      <c r="AB3510" s="152" t="str">
        <f t="shared" si="1631"/>
        <v/>
      </c>
      <c r="AC3510" s="154" t="str">
        <f t="shared" si="1642"/>
        <v/>
      </c>
      <c r="AD3510" s="154" t="str">
        <f t="shared" si="1643"/>
        <v/>
      </c>
      <c r="AE3510" s="3" t="str">
        <f t="shared" si="1644"/>
        <v/>
      </c>
      <c r="AF3510" s="3" t="str">
        <f t="shared" si="1645"/>
        <v/>
      </c>
      <c r="AG3510" s="3" t="str">
        <f t="shared" si="1646"/>
        <v/>
      </c>
      <c r="AH3510" s="4" t="str">
        <f t="shared" si="1647"/>
        <v/>
      </c>
      <c r="AI3510" s="75" t="str">
        <f t="shared" si="1648"/>
        <v/>
      </c>
      <c r="AJ3510" s="75" t="str">
        <f t="shared" si="1649"/>
        <v/>
      </c>
    </row>
    <row r="3511" spans="1:36">
      <c r="A3511" s="41" t="str">
        <f t="shared" si="1632"/>
        <v/>
      </c>
      <c r="B3511" s="150" t="str">
        <f>IF(ISNUMBER(A3511),INDEX('MetaTrader Import'!$H$13:$J$5893,TRUNC(((A3511-$A$39+1)-1)/3)+1,MOD((A3511-$A$39+1)-1,3)+1),"")</f>
        <v/>
      </c>
      <c r="C3511" s="43" t="str">
        <f t="shared" si="1633"/>
        <v/>
      </c>
      <c r="D3511" s="43" t="str">
        <f t="shared" ca="1" si="1623"/>
        <v/>
      </c>
      <c r="E3511" s="43" t="str">
        <f t="shared" si="1634"/>
        <v/>
      </c>
      <c r="F3511" s="43" t="str">
        <f t="shared" si="1635"/>
        <v/>
      </c>
      <c r="G3511" s="43" t="str">
        <f>IF(A3511&lt;&gt;"",IF(A3511&lt;Data!$G$11*0.25,$C$13/$G$32,IF(A3511&gt;Data!$G$11*0.25,$C$13,$C$13*10)),"")</f>
        <v/>
      </c>
      <c r="H3511" s="43" t="str">
        <f>IF(A3511&lt;&gt;"",IF(Data!$G$9="constant",$C$13,IF(Data!$G$9="squeeze",G3511,F3511)),"")</f>
        <v/>
      </c>
      <c r="I3511" s="38" t="str">
        <f ca="1">IF(ISNUMBER(A3511),NORMINV(RAND(),0,IF(AND(Data!$G$9="squeeze",A3511&lt;Data!$G$11*0.25),$H$32,1)*$C$30*$C$13)*($C$14*$C$12),"")</f>
        <v/>
      </c>
      <c r="J3511" s="42" t="str">
        <f ca="1">IFERROR(IF(Data!$C$6="Real",B3511,I3511+J3510+($C$14*$C$12)*(NORMINV(RAND(),$C$15,CHOOSE($G$13,$C$13,F3511,G3511)))),"")</f>
        <v/>
      </c>
      <c r="K3511" s="88" t="str">
        <f>IF(ISNUMBER(A3511), IF($G$16="fixed",$G$17,MIN(H3511*Data!$C$7*$C$16*0.5,$C$17*Data!$C$7))*$C$12,"")</f>
        <v/>
      </c>
      <c r="L3511" s="42" t="str">
        <f t="shared" ca="1" si="1650"/>
        <v/>
      </c>
      <c r="M3511" s="44" t="str">
        <f t="shared" ca="1" si="1651"/>
        <v/>
      </c>
      <c r="N3511" s="44" t="str">
        <f t="shared" ca="1" si="1652"/>
        <v/>
      </c>
      <c r="O3511" s="108" t="str">
        <f t="shared" si="1636"/>
        <v/>
      </c>
      <c r="P3511" s="102" t="str">
        <f t="shared" si="1637"/>
        <v/>
      </c>
      <c r="Q3511" s="102" t="str">
        <f t="shared" si="1638"/>
        <v/>
      </c>
      <c r="R3511" s="120" t="str">
        <f t="shared" si="1639"/>
        <v/>
      </c>
      <c r="S3511" s="54" t="str">
        <f t="shared" si="1640"/>
        <v/>
      </c>
      <c r="T3511" s="5" t="str">
        <f t="shared" si="1641"/>
        <v/>
      </c>
      <c r="U3511" s="152" t="str">
        <f t="shared" si="1624"/>
        <v/>
      </c>
      <c r="V3511" s="152" t="str">
        <f t="shared" si="1625"/>
        <v/>
      </c>
      <c r="W3511" s="153" t="str">
        <f t="shared" si="1626"/>
        <v/>
      </c>
      <c r="X3511" s="153" t="str">
        <f t="shared" si="1627"/>
        <v/>
      </c>
      <c r="Y3511" s="153" t="str">
        <f t="shared" si="1628"/>
        <v/>
      </c>
      <c r="Z3511" s="153" t="str">
        <f t="shared" si="1629"/>
        <v/>
      </c>
      <c r="AA3511" s="152" t="str">
        <f t="shared" si="1630"/>
        <v/>
      </c>
      <c r="AB3511" s="152" t="str">
        <f t="shared" si="1631"/>
        <v/>
      </c>
      <c r="AC3511" s="154" t="str">
        <f t="shared" si="1642"/>
        <v/>
      </c>
      <c r="AD3511" s="154" t="str">
        <f t="shared" si="1643"/>
        <v/>
      </c>
      <c r="AE3511" s="3" t="str">
        <f t="shared" si="1644"/>
        <v/>
      </c>
      <c r="AF3511" s="3" t="str">
        <f t="shared" si="1645"/>
        <v/>
      </c>
      <c r="AG3511" s="3" t="str">
        <f t="shared" si="1646"/>
        <v/>
      </c>
      <c r="AH3511" s="4" t="str">
        <f t="shared" si="1647"/>
        <v/>
      </c>
      <c r="AI3511" s="75" t="str">
        <f t="shared" si="1648"/>
        <v/>
      </c>
      <c r="AJ3511" s="75" t="str">
        <f t="shared" si="1649"/>
        <v/>
      </c>
    </row>
    <row r="3512" spans="1:36">
      <c r="A3512" s="41" t="str">
        <f t="shared" si="1632"/>
        <v/>
      </c>
      <c r="B3512" s="150" t="str">
        <f>IF(ISNUMBER(A3512),INDEX('MetaTrader Import'!$H$13:$J$5893,TRUNC(((A3512-$A$39+1)-1)/3)+1,MOD((A3512-$A$39+1)-1,3)+1),"")</f>
        <v/>
      </c>
      <c r="C3512" s="43" t="str">
        <f t="shared" si="1633"/>
        <v/>
      </c>
      <c r="D3512" s="43" t="str">
        <f t="shared" ca="1" si="1623"/>
        <v/>
      </c>
      <c r="E3512" s="43" t="str">
        <f t="shared" si="1634"/>
        <v/>
      </c>
      <c r="F3512" s="43" t="str">
        <f t="shared" si="1635"/>
        <v/>
      </c>
      <c r="G3512" s="43" t="str">
        <f>IF(A3512&lt;&gt;"",IF(A3512&lt;Data!$G$11*0.25,$C$13/$G$32,IF(A3512&gt;Data!$G$11*0.25,$C$13,$C$13*10)),"")</f>
        <v/>
      </c>
      <c r="H3512" s="43" t="str">
        <f>IF(A3512&lt;&gt;"",IF(Data!$G$9="constant",$C$13,IF(Data!$G$9="squeeze",G3512,F3512)),"")</f>
        <v/>
      </c>
      <c r="I3512" s="38" t="str">
        <f ca="1">IF(ISNUMBER(A3512),NORMINV(RAND(),0,IF(AND(Data!$G$9="squeeze",A3512&lt;Data!$G$11*0.25),$H$32,1)*$C$30*$C$13)*($C$14*$C$12),"")</f>
        <v/>
      </c>
      <c r="J3512" s="42" t="str">
        <f ca="1">IFERROR(IF(Data!$C$6="Real",B3512,I3512+J3511+($C$14*$C$12)*(NORMINV(RAND(),$C$15,CHOOSE($G$13,$C$13,F3512,G3512)))),"")</f>
        <v/>
      </c>
      <c r="K3512" s="88" t="str">
        <f>IF(ISNUMBER(A3512), IF($G$16="fixed",$G$17,MIN(H3512*Data!$C$7*$C$16*0.5,$C$17*Data!$C$7))*$C$12,"")</f>
        <v/>
      </c>
      <c r="L3512" s="42" t="str">
        <f t="shared" ca="1" si="1650"/>
        <v/>
      </c>
      <c r="M3512" s="44" t="str">
        <f t="shared" ca="1" si="1651"/>
        <v/>
      </c>
      <c r="N3512" s="44" t="str">
        <f t="shared" ca="1" si="1652"/>
        <v/>
      </c>
      <c r="O3512" s="108" t="str">
        <f t="shared" si="1636"/>
        <v/>
      </c>
      <c r="P3512" s="102" t="str">
        <f t="shared" si="1637"/>
        <v/>
      </c>
      <c r="Q3512" s="102" t="str">
        <f t="shared" si="1638"/>
        <v/>
      </c>
      <c r="R3512" s="120" t="str">
        <f t="shared" si="1639"/>
        <v/>
      </c>
      <c r="S3512" s="54" t="str">
        <f t="shared" si="1640"/>
        <v/>
      </c>
      <c r="T3512" s="5" t="str">
        <f t="shared" si="1641"/>
        <v/>
      </c>
      <c r="U3512" s="152" t="str">
        <f t="shared" si="1624"/>
        <v/>
      </c>
      <c r="V3512" s="152" t="str">
        <f t="shared" si="1625"/>
        <v/>
      </c>
      <c r="W3512" s="153" t="str">
        <f t="shared" si="1626"/>
        <v/>
      </c>
      <c r="X3512" s="153" t="str">
        <f t="shared" si="1627"/>
        <v/>
      </c>
      <c r="Y3512" s="153" t="str">
        <f t="shared" si="1628"/>
        <v/>
      </c>
      <c r="Z3512" s="153" t="str">
        <f t="shared" si="1629"/>
        <v/>
      </c>
      <c r="AA3512" s="152" t="str">
        <f t="shared" si="1630"/>
        <v/>
      </c>
      <c r="AB3512" s="152" t="str">
        <f t="shared" si="1631"/>
        <v/>
      </c>
      <c r="AC3512" s="154" t="str">
        <f t="shared" si="1642"/>
        <v/>
      </c>
      <c r="AD3512" s="154" t="str">
        <f t="shared" si="1643"/>
        <v/>
      </c>
      <c r="AE3512" s="3" t="str">
        <f t="shared" si="1644"/>
        <v/>
      </c>
      <c r="AF3512" s="3" t="str">
        <f t="shared" si="1645"/>
        <v/>
      </c>
      <c r="AG3512" s="3" t="str">
        <f t="shared" si="1646"/>
        <v/>
      </c>
      <c r="AH3512" s="4" t="str">
        <f t="shared" si="1647"/>
        <v/>
      </c>
      <c r="AI3512" s="75" t="str">
        <f t="shared" si="1648"/>
        <v/>
      </c>
      <c r="AJ3512" s="75" t="str">
        <f t="shared" si="1649"/>
        <v/>
      </c>
    </row>
    <row r="3513" spans="1:36">
      <c r="A3513" s="41" t="str">
        <f t="shared" si="1632"/>
        <v/>
      </c>
      <c r="B3513" s="150" t="str">
        <f>IF(ISNUMBER(A3513),INDEX('MetaTrader Import'!$H$13:$J$5893,TRUNC(((A3513-$A$39+1)-1)/3)+1,MOD((A3513-$A$39+1)-1,3)+1),"")</f>
        <v/>
      </c>
      <c r="C3513" s="43" t="str">
        <f t="shared" si="1633"/>
        <v/>
      </c>
      <c r="D3513" s="43" t="str">
        <f t="shared" ca="1" si="1623"/>
        <v/>
      </c>
      <c r="E3513" s="43" t="str">
        <f t="shared" si="1634"/>
        <v/>
      </c>
      <c r="F3513" s="43" t="str">
        <f t="shared" si="1635"/>
        <v/>
      </c>
      <c r="G3513" s="43" t="str">
        <f>IF(A3513&lt;&gt;"",IF(A3513&lt;Data!$G$11*0.25,$C$13/$G$32,IF(A3513&gt;Data!$G$11*0.25,$C$13,$C$13*10)),"")</f>
        <v/>
      </c>
      <c r="H3513" s="43" t="str">
        <f>IF(A3513&lt;&gt;"",IF(Data!$G$9="constant",$C$13,IF(Data!$G$9="squeeze",G3513,F3513)),"")</f>
        <v/>
      </c>
      <c r="I3513" s="38" t="str">
        <f ca="1">IF(ISNUMBER(A3513),NORMINV(RAND(),0,IF(AND(Data!$G$9="squeeze",A3513&lt;Data!$G$11*0.25),$H$32,1)*$C$30*$C$13)*($C$14*$C$12),"")</f>
        <v/>
      </c>
      <c r="J3513" s="42" t="str">
        <f ca="1">IFERROR(IF(Data!$C$6="Real",B3513,I3513+J3512+($C$14*$C$12)*(NORMINV(RAND(),$C$15,CHOOSE($G$13,$C$13,F3513,G3513)))),"")</f>
        <v/>
      </c>
      <c r="K3513" s="88" t="str">
        <f>IF(ISNUMBER(A3513), IF($G$16="fixed",$G$17,MIN(H3513*Data!$C$7*$C$16*0.5,$C$17*Data!$C$7))*$C$12,"")</f>
        <v/>
      </c>
      <c r="L3513" s="42" t="str">
        <f t="shared" ca="1" si="1650"/>
        <v/>
      </c>
      <c r="M3513" s="44" t="str">
        <f t="shared" ca="1" si="1651"/>
        <v/>
      </c>
      <c r="N3513" s="44" t="str">
        <f t="shared" ca="1" si="1652"/>
        <v/>
      </c>
      <c r="O3513" s="108" t="str">
        <f t="shared" si="1636"/>
        <v/>
      </c>
      <c r="P3513" s="102" t="str">
        <f t="shared" si="1637"/>
        <v/>
      </c>
      <c r="Q3513" s="102" t="str">
        <f t="shared" si="1638"/>
        <v/>
      </c>
      <c r="R3513" s="120" t="str">
        <f t="shared" si="1639"/>
        <v/>
      </c>
      <c r="S3513" s="54" t="str">
        <f t="shared" si="1640"/>
        <v/>
      </c>
      <c r="T3513" s="5" t="str">
        <f t="shared" si="1641"/>
        <v/>
      </c>
      <c r="U3513" s="152" t="str">
        <f t="shared" si="1624"/>
        <v/>
      </c>
      <c r="V3513" s="152" t="str">
        <f t="shared" si="1625"/>
        <v/>
      </c>
      <c r="W3513" s="153" t="str">
        <f t="shared" si="1626"/>
        <v/>
      </c>
      <c r="X3513" s="153" t="str">
        <f t="shared" si="1627"/>
        <v/>
      </c>
      <c r="Y3513" s="153" t="str">
        <f t="shared" si="1628"/>
        <v/>
      </c>
      <c r="Z3513" s="153" t="str">
        <f t="shared" si="1629"/>
        <v/>
      </c>
      <c r="AA3513" s="152" t="str">
        <f t="shared" si="1630"/>
        <v/>
      </c>
      <c r="AB3513" s="152" t="str">
        <f t="shared" si="1631"/>
        <v/>
      </c>
      <c r="AC3513" s="154" t="str">
        <f t="shared" si="1642"/>
        <v/>
      </c>
      <c r="AD3513" s="154" t="str">
        <f t="shared" si="1643"/>
        <v/>
      </c>
      <c r="AE3513" s="3" t="str">
        <f t="shared" si="1644"/>
        <v/>
      </c>
      <c r="AF3513" s="3" t="str">
        <f t="shared" si="1645"/>
        <v/>
      </c>
      <c r="AG3513" s="3" t="str">
        <f t="shared" si="1646"/>
        <v/>
      </c>
      <c r="AH3513" s="4" t="str">
        <f t="shared" si="1647"/>
        <v/>
      </c>
      <c r="AI3513" s="75" t="str">
        <f t="shared" si="1648"/>
        <v/>
      </c>
      <c r="AJ3513" s="75" t="str">
        <f t="shared" si="1649"/>
        <v/>
      </c>
    </row>
    <row r="3514" spans="1:36">
      <c r="A3514" s="41" t="str">
        <f t="shared" si="1632"/>
        <v/>
      </c>
      <c r="B3514" s="150" t="str">
        <f>IF(ISNUMBER(A3514),INDEX('MetaTrader Import'!$H$13:$J$5893,TRUNC(((A3514-$A$39+1)-1)/3)+1,MOD((A3514-$A$39+1)-1,3)+1),"")</f>
        <v/>
      </c>
      <c r="C3514" s="43" t="str">
        <f t="shared" si="1633"/>
        <v/>
      </c>
      <c r="D3514" s="43" t="str">
        <f t="shared" ca="1" si="1623"/>
        <v/>
      </c>
      <c r="E3514" s="43" t="str">
        <f t="shared" si="1634"/>
        <v/>
      </c>
      <c r="F3514" s="43" t="str">
        <f t="shared" si="1635"/>
        <v/>
      </c>
      <c r="G3514" s="43" t="str">
        <f>IF(A3514&lt;&gt;"",IF(A3514&lt;Data!$G$11*0.25,$C$13/$G$32,IF(A3514&gt;Data!$G$11*0.25,$C$13,$C$13*10)),"")</f>
        <v/>
      </c>
      <c r="H3514" s="43" t="str">
        <f>IF(A3514&lt;&gt;"",IF(Data!$G$9="constant",$C$13,IF(Data!$G$9="squeeze",G3514,F3514)),"")</f>
        <v/>
      </c>
      <c r="I3514" s="38" t="str">
        <f ca="1">IF(ISNUMBER(A3514),NORMINV(RAND(),0,IF(AND(Data!$G$9="squeeze",A3514&lt;Data!$G$11*0.25),$H$32,1)*$C$30*$C$13)*($C$14*$C$12),"")</f>
        <v/>
      </c>
      <c r="J3514" s="42" t="str">
        <f ca="1">IFERROR(IF(Data!$C$6="Real",B3514,I3514+J3513+($C$14*$C$12)*(NORMINV(RAND(),$C$15,CHOOSE($G$13,$C$13,F3514,G3514)))),"")</f>
        <v/>
      </c>
      <c r="K3514" s="88" t="str">
        <f>IF(ISNUMBER(A3514), IF($G$16="fixed",$G$17,MIN(H3514*Data!$C$7*$C$16*0.5,$C$17*Data!$C$7))*$C$12,"")</f>
        <v/>
      </c>
      <c r="L3514" s="42" t="str">
        <f t="shared" ca="1" si="1650"/>
        <v/>
      </c>
      <c r="M3514" s="44" t="str">
        <f t="shared" ca="1" si="1651"/>
        <v/>
      </c>
      <c r="N3514" s="44" t="str">
        <f t="shared" ca="1" si="1652"/>
        <v/>
      </c>
      <c r="O3514" s="108" t="str">
        <f t="shared" si="1636"/>
        <v/>
      </c>
      <c r="P3514" s="102" t="str">
        <f t="shared" si="1637"/>
        <v/>
      </c>
      <c r="Q3514" s="102" t="str">
        <f t="shared" si="1638"/>
        <v/>
      </c>
      <c r="R3514" s="120" t="str">
        <f t="shared" si="1639"/>
        <v/>
      </c>
      <c r="S3514" s="54" t="str">
        <f t="shared" si="1640"/>
        <v/>
      </c>
      <c r="T3514" s="5" t="str">
        <f t="shared" si="1641"/>
        <v/>
      </c>
      <c r="U3514" s="152" t="str">
        <f t="shared" si="1624"/>
        <v/>
      </c>
      <c r="V3514" s="152" t="str">
        <f t="shared" si="1625"/>
        <v/>
      </c>
      <c r="W3514" s="153" t="str">
        <f t="shared" si="1626"/>
        <v/>
      </c>
      <c r="X3514" s="153" t="str">
        <f t="shared" si="1627"/>
        <v/>
      </c>
      <c r="Y3514" s="153" t="str">
        <f t="shared" si="1628"/>
        <v/>
      </c>
      <c r="Z3514" s="153" t="str">
        <f t="shared" si="1629"/>
        <v/>
      </c>
      <c r="AA3514" s="152" t="str">
        <f t="shared" si="1630"/>
        <v/>
      </c>
      <c r="AB3514" s="152" t="str">
        <f t="shared" si="1631"/>
        <v/>
      </c>
      <c r="AC3514" s="154" t="str">
        <f t="shared" si="1642"/>
        <v/>
      </c>
      <c r="AD3514" s="154" t="str">
        <f t="shared" si="1643"/>
        <v/>
      </c>
      <c r="AE3514" s="3" t="str">
        <f t="shared" si="1644"/>
        <v/>
      </c>
      <c r="AF3514" s="3" t="str">
        <f t="shared" si="1645"/>
        <v/>
      </c>
      <c r="AG3514" s="3" t="str">
        <f t="shared" si="1646"/>
        <v/>
      </c>
      <c r="AH3514" s="4" t="str">
        <f t="shared" si="1647"/>
        <v/>
      </c>
      <c r="AI3514" s="75" t="str">
        <f t="shared" si="1648"/>
        <v/>
      </c>
      <c r="AJ3514" s="75" t="str">
        <f t="shared" si="1649"/>
        <v/>
      </c>
    </row>
    <row r="3515" spans="1:36">
      <c r="A3515" s="41" t="str">
        <f t="shared" si="1632"/>
        <v/>
      </c>
      <c r="B3515" s="150" t="str">
        <f>IF(ISNUMBER(A3515),INDEX('MetaTrader Import'!$H$13:$J$5893,TRUNC(((A3515-$A$39+1)-1)/3)+1,MOD((A3515-$A$39+1)-1,3)+1),"")</f>
        <v/>
      </c>
      <c r="C3515" s="43" t="str">
        <f t="shared" si="1633"/>
        <v/>
      </c>
      <c r="D3515" s="43" t="str">
        <f t="shared" ca="1" si="1623"/>
        <v/>
      </c>
      <c r="E3515" s="43" t="str">
        <f t="shared" si="1634"/>
        <v/>
      </c>
      <c r="F3515" s="43" t="str">
        <f t="shared" si="1635"/>
        <v/>
      </c>
      <c r="G3515" s="43" t="str">
        <f>IF(A3515&lt;&gt;"",IF(A3515&lt;Data!$G$11*0.25,$C$13/$G$32,IF(A3515&gt;Data!$G$11*0.25,$C$13,$C$13*10)),"")</f>
        <v/>
      </c>
      <c r="H3515" s="43" t="str">
        <f>IF(A3515&lt;&gt;"",IF(Data!$G$9="constant",$C$13,IF(Data!$G$9="squeeze",G3515,F3515)),"")</f>
        <v/>
      </c>
      <c r="I3515" s="38" t="str">
        <f ca="1">IF(ISNUMBER(A3515),NORMINV(RAND(),0,IF(AND(Data!$G$9="squeeze",A3515&lt;Data!$G$11*0.25),$H$32,1)*$C$30*$C$13)*($C$14*$C$12),"")</f>
        <v/>
      </c>
      <c r="J3515" s="42" t="str">
        <f ca="1">IFERROR(IF(Data!$C$6="Real",B3515,I3515+J3514+($C$14*$C$12)*(NORMINV(RAND(),$C$15,CHOOSE($G$13,$C$13,F3515,G3515)))),"")</f>
        <v/>
      </c>
      <c r="K3515" s="88" t="str">
        <f>IF(ISNUMBER(A3515), IF($G$16="fixed",$G$17,MIN(H3515*Data!$C$7*$C$16*0.5,$C$17*Data!$C$7))*$C$12,"")</f>
        <v/>
      </c>
      <c r="L3515" s="42" t="str">
        <f t="shared" ca="1" si="1650"/>
        <v/>
      </c>
      <c r="M3515" s="44" t="str">
        <f t="shared" ca="1" si="1651"/>
        <v/>
      </c>
      <c r="N3515" s="44" t="str">
        <f t="shared" ca="1" si="1652"/>
        <v/>
      </c>
      <c r="O3515" s="108" t="str">
        <f t="shared" si="1636"/>
        <v/>
      </c>
      <c r="P3515" s="102" t="str">
        <f t="shared" si="1637"/>
        <v/>
      </c>
      <c r="Q3515" s="102" t="str">
        <f t="shared" si="1638"/>
        <v/>
      </c>
      <c r="R3515" s="120" t="str">
        <f t="shared" si="1639"/>
        <v/>
      </c>
      <c r="S3515" s="54" t="str">
        <f t="shared" si="1640"/>
        <v/>
      </c>
      <c r="T3515" s="5" t="str">
        <f t="shared" si="1641"/>
        <v/>
      </c>
      <c r="U3515" s="152" t="str">
        <f t="shared" si="1624"/>
        <v/>
      </c>
      <c r="V3515" s="152" t="str">
        <f t="shared" si="1625"/>
        <v/>
      </c>
      <c r="W3515" s="153" t="str">
        <f t="shared" si="1626"/>
        <v/>
      </c>
      <c r="X3515" s="153" t="str">
        <f t="shared" si="1627"/>
        <v/>
      </c>
      <c r="Y3515" s="153" t="str">
        <f t="shared" si="1628"/>
        <v/>
      </c>
      <c r="Z3515" s="153" t="str">
        <f t="shared" si="1629"/>
        <v/>
      </c>
      <c r="AA3515" s="152" t="str">
        <f t="shared" si="1630"/>
        <v/>
      </c>
      <c r="AB3515" s="152" t="str">
        <f t="shared" si="1631"/>
        <v/>
      </c>
      <c r="AC3515" s="154" t="str">
        <f t="shared" si="1642"/>
        <v/>
      </c>
      <c r="AD3515" s="154" t="str">
        <f t="shared" si="1643"/>
        <v/>
      </c>
      <c r="AE3515" s="3" t="str">
        <f t="shared" si="1644"/>
        <v/>
      </c>
      <c r="AF3515" s="3" t="str">
        <f t="shared" si="1645"/>
        <v/>
      </c>
      <c r="AG3515" s="3" t="str">
        <f t="shared" si="1646"/>
        <v/>
      </c>
      <c r="AH3515" s="4" t="str">
        <f t="shared" si="1647"/>
        <v/>
      </c>
      <c r="AI3515" s="75" t="str">
        <f t="shared" si="1648"/>
        <v/>
      </c>
      <c r="AJ3515" s="75" t="str">
        <f t="shared" si="1649"/>
        <v/>
      </c>
    </row>
    <row r="3516" spans="1:36">
      <c r="A3516" s="41" t="str">
        <f t="shared" si="1632"/>
        <v/>
      </c>
      <c r="B3516" s="150" t="str">
        <f>IF(ISNUMBER(A3516),INDEX('MetaTrader Import'!$H$13:$J$5893,TRUNC(((A3516-$A$39+1)-1)/3)+1,MOD((A3516-$A$39+1)-1,3)+1),"")</f>
        <v/>
      </c>
      <c r="C3516" s="43" t="str">
        <f t="shared" si="1633"/>
        <v/>
      </c>
      <c r="D3516" s="43" t="str">
        <f t="shared" ca="1" si="1623"/>
        <v/>
      </c>
      <c r="E3516" s="43" t="str">
        <f t="shared" si="1634"/>
        <v/>
      </c>
      <c r="F3516" s="43" t="str">
        <f t="shared" si="1635"/>
        <v/>
      </c>
      <c r="G3516" s="43" t="str">
        <f>IF(A3516&lt;&gt;"",IF(A3516&lt;Data!$G$11*0.25,$C$13/$G$32,IF(A3516&gt;Data!$G$11*0.25,$C$13,$C$13*10)),"")</f>
        <v/>
      </c>
      <c r="H3516" s="43" t="str">
        <f>IF(A3516&lt;&gt;"",IF(Data!$G$9="constant",$C$13,IF(Data!$G$9="squeeze",G3516,F3516)),"")</f>
        <v/>
      </c>
      <c r="I3516" s="38" t="str">
        <f ca="1">IF(ISNUMBER(A3516),NORMINV(RAND(),0,IF(AND(Data!$G$9="squeeze",A3516&lt;Data!$G$11*0.25),$H$32,1)*$C$30*$C$13)*($C$14*$C$12),"")</f>
        <v/>
      </c>
      <c r="J3516" s="42" t="str">
        <f ca="1">IFERROR(IF(Data!$C$6="Real",B3516,I3516+J3515+($C$14*$C$12)*(NORMINV(RAND(),$C$15,CHOOSE($G$13,$C$13,F3516,G3516)))),"")</f>
        <v/>
      </c>
      <c r="K3516" s="88" t="str">
        <f>IF(ISNUMBER(A3516), IF($G$16="fixed",$G$17,MIN(H3516*Data!$C$7*$C$16*0.5,$C$17*Data!$C$7))*$C$12,"")</f>
        <v/>
      </c>
      <c r="L3516" s="42" t="str">
        <f t="shared" ca="1" si="1650"/>
        <v/>
      </c>
      <c r="M3516" s="44" t="str">
        <f t="shared" ca="1" si="1651"/>
        <v/>
      </c>
      <c r="N3516" s="44" t="str">
        <f t="shared" ca="1" si="1652"/>
        <v/>
      </c>
      <c r="O3516" s="108" t="str">
        <f t="shared" si="1636"/>
        <v/>
      </c>
      <c r="P3516" s="102" t="str">
        <f t="shared" si="1637"/>
        <v/>
      </c>
      <c r="Q3516" s="102" t="str">
        <f t="shared" si="1638"/>
        <v/>
      </c>
      <c r="R3516" s="120" t="str">
        <f t="shared" si="1639"/>
        <v/>
      </c>
      <c r="S3516" s="54" t="str">
        <f t="shared" si="1640"/>
        <v/>
      </c>
      <c r="T3516" s="5" t="str">
        <f t="shared" si="1641"/>
        <v/>
      </c>
      <c r="U3516" s="152" t="str">
        <f t="shared" si="1624"/>
        <v/>
      </c>
      <c r="V3516" s="152" t="str">
        <f t="shared" si="1625"/>
        <v/>
      </c>
      <c r="W3516" s="153" t="str">
        <f t="shared" si="1626"/>
        <v/>
      </c>
      <c r="X3516" s="153" t="str">
        <f t="shared" si="1627"/>
        <v/>
      </c>
      <c r="Y3516" s="153" t="str">
        <f t="shared" si="1628"/>
        <v/>
      </c>
      <c r="Z3516" s="153" t="str">
        <f t="shared" si="1629"/>
        <v/>
      </c>
      <c r="AA3516" s="152" t="str">
        <f t="shared" si="1630"/>
        <v/>
      </c>
      <c r="AB3516" s="152" t="str">
        <f t="shared" si="1631"/>
        <v/>
      </c>
      <c r="AC3516" s="154" t="str">
        <f t="shared" si="1642"/>
        <v/>
      </c>
      <c r="AD3516" s="154" t="str">
        <f t="shared" si="1643"/>
        <v/>
      </c>
      <c r="AE3516" s="3" t="str">
        <f t="shared" si="1644"/>
        <v/>
      </c>
      <c r="AF3516" s="3" t="str">
        <f t="shared" si="1645"/>
        <v/>
      </c>
      <c r="AG3516" s="3" t="str">
        <f t="shared" si="1646"/>
        <v/>
      </c>
      <c r="AH3516" s="4" t="str">
        <f t="shared" si="1647"/>
        <v/>
      </c>
      <c r="AI3516" s="75" t="str">
        <f t="shared" si="1648"/>
        <v/>
      </c>
      <c r="AJ3516" s="75" t="str">
        <f t="shared" si="1649"/>
        <v/>
      </c>
    </row>
    <row r="3517" spans="1:36">
      <c r="A3517" s="41" t="str">
        <f t="shared" si="1632"/>
        <v/>
      </c>
      <c r="B3517" s="150" t="str">
        <f>IF(ISNUMBER(A3517),INDEX('MetaTrader Import'!$H$13:$J$5893,TRUNC(((A3517-$A$39+1)-1)/3)+1,MOD((A3517-$A$39+1)-1,3)+1),"")</f>
        <v/>
      </c>
      <c r="C3517" s="43" t="str">
        <f t="shared" si="1633"/>
        <v/>
      </c>
      <c r="D3517" s="43" t="str">
        <f t="shared" ca="1" si="1623"/>
        <v/>
      </c>
      <c r="E3517" s="43" t="str">
        <f t="shared" si="1634"/>
        <v/>
      </c>
      <c r="F3517" s="43" t="str">
        <f t="shared" si="1635"/>
        <v/>
      </c>
      <c r="G3517" s="43" t="str">
        <f>IF(A3517&lt;&gt;"",IF(A3517&lt;Data!$G$11*0.25,$C$13/$G$32,IF(A3517&gt;Data!$G$11*0.25,$C$13,$C$13*10)),"")</f>
        <v/>
      </c>
      <c r="H3517" s="43" t="str">
        <f>IF(A3517&lt;&gt;"",IF(Data!$G$9="constant",$C$13,IF(Data!$G$9="squeeze",G3517,F3517)),"")</f>
        <v/>
      </c>
      <c r="I3517" s="38" t="str">
        <f ca="1">IF(ISNUMBER(A3517),NORMINV(RAND(),0,IF(AND(Data!$G$9="squeeze",A3517&lt;Data!$G$11*0.25),$H$32,1)*$C$30*$C$13)*($C$14*$C$12),"")</f>
        <v/>
      </c>
      <c r="J3517" s="42" t="str">
        <f ca="1">IFERROR(IF(Data!$C$6="Real",B3517,I3517+J3516+($C$14*$C$12)*(NORMINV(RAND(),$C$15,CHOOSE($G$13,$C$13,F3517,G3517)))),"")</f>
        <v/>
      </c>
      <c r="K3517" s="88" t="str">
        <f>IF(ISNUMBER(A3517), IF($G$16="fixed",$G$17,MIN(H3517*Data!$C$7*$C$16*0.5,$C$17*Data!$C$7))*$C$12,"")</f>
        <v/>
      </c>
      <c r="L3517" s="42" t="str">
        <f t="shared" ca="1" si="1650"/>
        <v/>
      </c>
      <c r="M3517" s="44" t="str">
        <f t="shared" ca="1" si="1651"/>
        <v/>
      </c>
      <c r="N3517" s="44" t="str">
        <f t="shared" ca="1" si="1652"/>
        <v/>
      </c>
      <c r="O3517" s="108" t="str">
        <f t="shared" si="1636"/>
        <v/>
      </c>
      <c r="P3517" s="102" t="str">
        <f t="shared" si="1637"/>
        <v/>
      </c>
      <c r="Q3517" s="102" t="str">
        <f t="shared" si="1638"/>
        <v/>
      </c>
      <c r="R3517" s="120" t="str">
        <f t="shared" si="1639"/>
        <v/>
      </c>
      <c r="S3517" s="54" t="str">
        <f t="shared" si="1640"/>
        <v/>
      </c>
      <c r="T3517" s="5" t="str">
        <f t="shared" si="1641"/>
        <v/>
      </c>
      <c r="U3517" s="152" t="str">
        <f t="shared" si="1624"/>
        <v/>
      </c>
      <c r="V3517" s="152" t="str">
        <f t="shared" si="1625"/>
        <v/>
      </c>
      <c r="W3517" s="153" t="str">
        <f t="shared" si="1626"/>
        <v/>
      </c>
      <c r="X3517" s="153" t="str">
        <f t="shared" si="1627"/>
        <v/>
      </c>
      <c r="Y3517" s="153" t="str">
        <f t="shared" si="1628"/>
        <v/>
      </c>
      <c r="Z3517" s="153" t="str">
        <f t="shared" si="1629"/>
        <v/>
      </c>
      <c r="AA3517" s="152" t="str">
        <f t="shared" si="1630"/>
        <v/>
      </c>
      <c r="AB3517" s="152" t="str">
        <f t="shared" si="1631"/>
        <v/>
      </c>
      <c r="AC3517" s="154" t="str">
        <f t="shared" si="1642"/>
        <v/>
      </c>
      <c r="AD3517" s="154" t="str">
        <f t="shared" si="1643"/>
        <v/>
      </c>
      <c r="AE3517" s="3" t="str">
        <f t="shared" si="1644"/>
        <v/>
      </c>
      <c r="AF3517" s="3" t="str">
        <f t="shared" si="1645"/>
        <v/>
      </c>
      <c r="AG3517" s="3" t="str">
        <f t="shared" si="1646"/>
        <v/>
      </c>
      <c r="AH3517" s="4" t="str">
        <f t="shared" si="1647"/>
        <v/>
      </c>
      <c r="AI3517" s="75" t="str">
        <f t="shared" si="1648"/>
        <v/>
      </c>
      <c r="AJ3517" s="75" t="str">
        <f t="shared" si="1649"/>
        <v/>
      </c>
    </row>
    <row r="3518" spans="1:36">
      <c r="A3518" s="41" t="str">
        <f t="shared" si="1632"/>
        <v/>
      </c>
      <c r="B3518" s="150" t="str">
        <f>IF(ISNUMBER(A3518),INDEX('MetaTrader Import'!$H$13:$J$5893,TRUNC(((A3518-$A$39+1)-1)/3)+1,MOD((A3518-$A$39+1)-1,3)+1),"")</f>
        <v/>
      </c>
      <c r="C3518" s="43" t="str">
        <f t="shared" si="1633"/>
        <v/>
      </c>
      <c r="D3518" s="43" t="str">
        <f t="shared" ca="1" si="1623"/>
        <v/>
      </c>
      <c r="E3518" s="43" t="str">
        <f t="shared" si="1634"/>
        <v/>
      </c>
      <c r="F3518" s="43" t="str">
        <f t="shared" si="1635"/>
        <v/>
      </c>
      <c r="G3518" s="43" t="str">
        <f>IF(A3518&lt;&gt;"",IF(A3518&lt;Data!$G$11*0.25,$C$13/$G$32,IF(A3518&gt;Data!$G$11*0.25,$C$13,$C$13*10)),"")</f>
        <v/>
      </c>
      <c r="H3518" s="43" t="str">
        <f>IF(A3518&lt;&gt;"",IF(Data!$G$9="constant",$C$13,IF(Data!$G$9="squeeze",G3518,F3518)),"")</f>
        <v/>
      </c>
      <c r="I3518" s="38" t="str">
        <f ca="1">IF(ISNUMBER(A3518),NORMINV(RAND(),0,IF(AND(Data!$G$9="squeeze",A3518&lt;Data!$G$11*0.25),$H$32,1)*$C$30*$C$13)*($C$14*$C$12),"")</f>
        <v/>
      </c>
      <c r="J3518" s="42" t="str">
        <f ca="1">IFERROR(IF(Data!$C$6="Real",B3518,I3518+J3517+($C$14*$C$12)*(NORMINV(RAND(),$C$15,CHOOSE($G$13,$C$13,F3518,G3518)))),"")</f>
        <v/>
      </c>
      <c r="K3518" s="88" t="str">
        <f>IF(ISNUMBER(A3518), IF($G$16="fixed",$G$17,MIN(H3518*Data!$C$7*$C$16*0.5,$C$17*Data!$C$7))*$C$12,"")</f>
        <v/>
      </c>
      <c r="L3518" s="42" t="str">
        <f t="shared" ca="1" si="1650"/>
        <v/>
      </c>
      <c r="M3518" s="44" t="str">
        <f t="shared" ca="1" si="1651"/>
        <v/>
      </c>
      <c r="N3518" s="44" t="str">
        <f t="shared" ca="1" si="1652"/>
        <v/>
      </c>
      <c r="O3518" s="108" t="str">
        <f t="shared" si="1636"/>
        <v/>
      </c>
      <c r="P3518" s="102" t="str">
        <f t="shared" si="1637"/>
        <v/>
      </c>
      <c r="Q3518" s="102" t="str">
        <f t="shared" si="1638"/>
        <v/>
      </c>
      <c r="R3518" s="120" t="str">
        <f t="shared" si="1639"/>
        <v/>
      </c>
      <c r="S3518" s="54" t="str">
        <f t="shared" si="1640"/>
        <v/>
      </c>
      <c r="T3518" s="5" t="str">
        <f t="shared" si="1641"/>
        <v/>
      </c>
      <c r="U3518" s="152" t="str">
        <f t="shared" si="1624"/>
        <v/>
      </c>
      <c r="V3518" s="152" t="str">
        <f t="shared" si="1625"/>
        <v/>
      </c>
      <c r="W3518" s="153" t="str">
        <f t="shared" si="1626"/>
        <v/>
      </c>
      <c r="X3518" s="153" t="str">
        <f t="shared" si="1627"/>
        <v/>
      </c>
      <c r="Y3518" s="153" t="str">
        <f t="shared" si="1628"/>
        <v/>
      </c>
      <c r="Z3518" s="153" t="str">
        <f t="shared" si="1629"/>
        <v/>
      </c>
      <c r="AA3518" s="152" t="str">
        <f t="shared" si="1630"/>
        <v/>
      </c>
      <c r="AB3518" s="152" t="str">
        <f t="shared" si="1631"/>
        <v/>
      </c>
      <c r="AC3518" s="154" t="str">
        <f t="shared" si="1642"/>
        <v/>
      </c>
      <c r="AD3518" s="154" t="str">
        <f t="shared" si="1643"/>
        <v/>
      </c>
      <c r="AE3518" s="3" t="str">
        <f t="shared" si="1644"/>
        <v/>
      </c>
      <c r="AF3518" s="3" t="str">
        <f t="shared" si="1645"/>
        <v/>
      </c>
      <c r="AG3518" s="3" t="str">
        <f t="shared" si="1646"/>
        <v/>
      </c>
      <c r="AH3518" s="4" t="str">
        <f t="shared" si="1647"/>
        <v/>
      </c>
      <c r="AI3518" s="75" t="str">
        <f t="shared" si="1648"/>
        <v/>
      </c>
      <c r="AJ3518" s="75" t="str">
        <f t="shared" si="1649"/>
        <v/>
      </c>
    </row>
    <row r="3519" spans="1:36">
      <c r="A3519" s="41" t="str">
        <f t="shared" si="1632"/>
        <v/>
      </c>
      <c r="B3519" s="150" t="str">
        <f>IF(ISNUMBER(A3519),INDEX('MetaTrader Import'!$H$13:$J$5893,TRUNC(((A3519-$A$39+1)-1)/3)+1,MOD((A3519-$A$39+1)-1,3)+1),"")</f>
        <v/>
      </c>
      <c r="C3519" s="43" t="str">
        <f t="shared" si="1633"/>
        <v/>
      </c>
      <c r="D3519" s="43" t="str">
        <f t="shared" ca="1" si="1623"/>
        <v/>
      </c>
      <c r="E3519" s="43" t="str">
        <f t="shared" si="1634"/>
        <v/>
      </c>
      <c r="F3519" s="43" t="str">
        <f t="shared" si="1635"/>
        <v/>
      </c>
      <c r="G3519" s="43" t="str">
        <f>IF(A3519&lt;&gt;"",IF(A3519&lt;Data!$G$11*0.25,$C$13/$G$32,IF(A3519&gt;Data!$G$11*0.25,$C$13,$C$13*10)),"")</f>
        <v/>
      </c>
      <c r="H3519" s="43" t="str">
        <f>IF(A3519&lt;&gt;"",IF(Data!$G$9="constant",$C$13,IF(Data!$G$9="squeeze",G3519,F3519)),"")</f>
        <v/>
      </c>
      <c r="I3519" s="38" t="str">
        <f ca="1">IF(ISNUMBER(A3519),NORMINV(RAND(),0,IF(AND(Data!$G$9="squeeze",A3519&lt;Data!$G$11*0.25),$H$32,1)*$C$30*$C$13)*($C$14*$C$12),"")</f>
        <v/>
      </c>
      <c r="J3519" s="42" t="str">
        <f ca="1">IFERROR(IF(Data!$C$6="Real",B3519,I3519+J3518+($C$14*$C$12)*(NORMINV(RAND(),$C$15,CHOOSE($G$13,$C$13,F3519,G3519)))),"")</f>
        <v/>
      </c>
      <c r="K3519" s="88" t="str">
        <f>IF(ISNUMBER(A3519), IF($G$16="fixed",$G$17,MIN(H3519*Data!$C$7*$C$16*0.5,$C$17*Data!$C$7))*$C$12,"")</f>
        <v/>
      </c>
      <c r="L3519" s="42" t="str">
        <f t="shared" ca="1" si="1650"/>
        <v/>
      </c>
      <c r="M3519" s="44" t="str">
        <f t="shared" ca="1" si="1651"/>
        <v/>
      </c>
      <c r="N3519" s="44" t="str">
        <f t="shared" ca="1" si="1652"/>
        <v/>
      </c>
      <c r="O3519" s="108" t="str">
        <f t="shared" si="1636"/>
        <v/>
      </c>
      <c r="P3519" s="102" t="str">
        <f t="shared" si="1637"/>
        <v/>
      </c>
      <c r="Q3519" s="102" t="str">
        <f t="shared" si="1638"/>
        <v/>
      </c>
      <c r="R3519" s="120" t="str">
        <f t="shared" si="1639"/>
        <v/>
      </c>
      <c r="S3519" s="54" t="str">
        <f t="shared" si="1640"/>
        <v/>
      </c>
      <c r="T3519" s="5" t="str">
        <f t="shared" si="1641"/>
        <v/>
      </c>
      <c r="U3519" s="152" t="str">
        <f t="shared" si="1624"/>
        <v/>
      </c>
      <c r="V3519" s="152" t="str">
        <f t="shared" si="1625"/>
        <v/>
      </c>
      <c r="W3519" s="153" t="str">
        <f t="shared" si="1626"/>
        <v/>
      </c>
      <c r="X3519" s="153" t="str">
        <f t="shared" si="1627"/>
        <v/>
      </c>
      <c r="Y3519" s="153" t="str">
        <f t="shared" si="1628"/>
        <v/>
      </c>
      <c r="Z3519" s="153" t="str">
        <f t="shared" si="1629"/>
        <v/>
      </c>
      <c r="AA3519" s="152" t="str">
        <f t="shared" si="1630"/>
        <v/>
      </c>
      <c r="AB3519" s="152" t="str">
        <f t="shared" si="1631"/>
        <v/>
      </c>
      <c r="AC3519" s="154" t="str">
        <f t="shared" si="1642"/>
        <v/>
      </c>
      <c r="AD3519" s="154" t="str">
        <f t="shared" si="1643"/>
        <v/>
      </c>
      <c r="AE3519" s="3" t="str">
        <f t="shared" si="1644"/>
        <v/>
      </c>
      <c r="AF3519" s="3" t="str">
        <f t="shared" si="1645"/>
        <v/>
      </c>
      <c r="AG3519" s="3" t="str">
        <f t="shared" si="1646"/>
        <v/>
      </c>
      <c r="AH3519" s="4" t="str">
        <f t="shared" si="1647"/>
        <v/>
      </c>
      <c r="AI3519" s="75" t="str">
        <f t="shared" si="1648"/>
        <v/>
      </c>
      <c r="AJ3519" s="75" t="str">
        <f t="shared" si="1649"/>
        <v/>
      </c>
    </row>
    <row r="3520" spans="1:36">
      <c r="A3520" s="41" t="str">
        <f t="shared" si="1632"/>
        <v/>
      </c>
      <c r="B3520" s="150" t="str">
        <f>IF(ISNUMBER(A3520),INDEX('MetaTrader Import'!$H$13:$J$5893,TRUNC(((A3520-$A$39+1)-1)/3)+1,MOD((A3520-$A$39+1)-1,3)+1),"")</f>
        <v/>
      </c>
      <c r="C3520" s="43" t="str">
        <f t="shared" si="1633"/>
        <v/>
      </c>
      <c r="D3520" s="43" t="str">
        <f t="shared" ca="1" si="1623"/>
        <v/>
      </c>
      <c r="E3520" s="43" t="str">
        <f t="shared" si="1634"/>
        <v/>
      </c>
      <c r="F3520" s="43" t="str">
        <f t="shared" si="1635"/>
        <v/>
      </c>
      <c r="G3520" s="43" t="str">
        <f>IF(A3520&lt;&gt;"",IF(A3520&lt;Data!$G$11*0.25,$C$13/$G$32,IF(A3520&gt;Data!$G$11*0.25,$C$13,$C$13*10)),"")</f>
        <v/>
      </c>
      <c r="H3520" s="43" t="str">
        <f>IF(A3520&lt;&gt;"",IF(Data!$G$9="constant",$C$13,IF(Data!$G$9="squeeze",G3520,F3520)),"")</f>
        <v/>
      </c>
      <c r="I3520" s="38" t="str">
        <f ca="1">IF(ISNUMBER(A3520),NORMINV(RAND(),0,IF(AND(Data!$G$9="squeeze",A3520&lt;Data!$G$11*0.25),$H$32,1)*$C$30*$C$13)*($C$14*$C$12),"")</f>
        <v/>
      </c>
      <c r="J3520" s="42" t="str">
        <f ca="1">IFERROR(IF(Data!$C$6="Real",B3520,I3520+J3519+($C$14*$C$12)*(NORMINV(RAND(),$C$15,CHOOSE($G$13,$C$13,F3520,G3520)))),"")</f>
        <v/>
      </c>
      <c r="K3520" s="88" t="str">
        <f>IF(ISNUMBER(A3520), IF($G$16="fixed",$G$17,MIN(H3520*Data!$C$7*$C$16*0.5,$C$17*Data!$C$7))*$C$12,"")</f>
        <v/>
      </c>
      <c r="L3520" s="42" t="str">
        <f t="shared" ca="1" si="1650"/>
        <v/>
      </c>
      <c r="M3520" s="44" t="str">
        <f t="shared" ca="1" si="1651"/>
        <v/>
      </c>
      <c r="N3520" s="44" t="str">
        <f t="shared" ca="1" si="1652"/>
        <v/>
      </c>
      <c r="O3520" s="108" t="str">
        <f t="shared" si="1636"/>
        <v/>
      </c>
      <c r="P3520" s="102" t="str">
        <f t="shared" si="1637"/>
        <v/>
      </c>
      <c r="Q3520" s="102" t="str">
        <f t="shared" si="1638"/>
        <v/>
      </c>
      <c r="R3520" s="120" t="str">
        <f t="shared" si="1639"/>
        <v/>
      </c>
      <c r="S3520" s="54" t="str">
        <f t="shared" si="1640"/>
        <v/>
      </c>
      <c r="T3520" s="5" t="str">
        <f t="shared" si="1641"/>
        <v/>
      </c>
      <c r="U3520" s="152" t="str">
        <f t="shared" si="1624"/>
        <v/>
      </c>
      <c r="V3520" s="152" t="str">
        <f t="shared" si="1625"/>
        <v/>
      </c>
      <c r="W3520" s="153" t="str">
        <f t="shared" si="1626"/>
        <v/>
      </c>
      <c r="X3520" s="153" t="str">
        <f t="shared" si="1627"/>
        <v/>
      </c>
      <c r="Y3520" s="153" t="str">
        <f t="shared" si="1628"/>
        <v/>
      </c>
      <c r="Z3520" s="153" t="str">
        <f t="shared" si="1629"/>
        <v/>
      </c>
      <c r="AA3520" s="152" t="str">
        <f t="shared" si="1630"/>
        <v/>
      </c>
      <c r="AB3520" s="152" t="str">
        <f t="shared" si="1631"/>
        <v/>
      </c>
      <c r="AC3520" s="154" t="str">
        <f t="shared" si="1642"/>
        <v/>
      </c>
      <c r="AD3520" s="154" t="str">
        <f t="shared" si="1643"/>
        <v/>
      </c>
      <c r="AE3520" s="3" t="str">
        <f t="shared" si="1644"/>
        <v/>
      </c>
      <c r="AF3520" s="3" t="str">
        <f t="shared" si="1645"/>
        <v/>
      </c>
      <c r="AG3520" s="3" t="str">
        <f t="shared" si="1646"/>
        <v/>
      </c>
      <c r="AH3520" s="4" t="str">
        <f t="shared" si="1647"/>
        <v/>
      </c>
      <c r="AI3520" s="75" t="str">
        <f t="shared" si="1648"/>
        <v/>
      </c>
      <c r="AJ3520" s="75" t="str">
        <f t="shared" si="1649"/>
        <v/>
      </c>
    </row>
    <row r="3521" spans="1:36">
      <c r="A3521" s="41" t="str">
        <f t="shared" si="1632"/>
        <v/>
      </c>
      <c r="B3521" s="150" t="str">
        <f>IF(ISNUMBER(A3521),INDEX('MetaTrader Import'!$H$13:$J$5893,TRUNC(((A3521-$A$39+1)-1)/3)+1,MOD((A3521-$A$39+1)-1,3)+1),"")</f>
        <v/>
      </c>
      <c r="C3521" s="43" t="str">
        <f t="shared" si="1633"/>
        <v/>
      </c>
      <c r="D3521" s="43" t="str">
        <f t="shared" ca="1" si="1623"/>
        <v/>
      </c>
      <c r="E3521" s="43" t="str">
        <f t="shared" si="1634"/>
        <v/>
      </c>
      <c r="F3521" s="43" t="str">
        <f t="shared" si="1635"/>
        <v/>
      </c>
      <c r="G3521" s="43" t="str">
        <f>IF(A3521&lt;&gt;"",IF(A3521&lt;Data!$G$11*0.25,$C$13/$G$32,IF(A3521&gt;Data!$G$11*0.25,$C$13,$C$13*10)),"")</f>
        <v/>
      </c>
      <c r="H3521" s="43" t="str">
        <f>IF(A3521&lt;&gt;"",IF(Data!$G$9="constant",$C$13,IF(Data!$G$9="squeeze",G3521,F3521)),"")</f>
        <v/>
      </c>
      <c r="I3521" s="38" t="str">
        <f ca="1">IF(ISNUMBER(A3521),NORMINV(RAND(),0,IF(AND(Data!$G$9="squeeze",A3521&lt;Data!$G$11*0.25),$H$32,1)*$C$30*$C$13)*($C$14*$C$12),"")</f>
        <v/>
      </c>
      <c r="J3521" s="42" t="str">
        <f ca="1">IFERROR(IF(Data!$C$6="Real",B3521,I3521+J3520+($C$14*$C$12)*(NORMINV(RAND(),$C$15,CHOOSE($G$13,$C$13,F3521,G3521)))),"")</f>
        <v/>
      </c>
      <c r="K3521" s="88" t="str">
        <f>IF(ISNUMBER(A3521), IF($G$16="fixed",$G$17,MIN(H3521*Data!$C$7*$C$16*0.5,$C$17*Data!$C$7))*$C$12,"")</f>
        <v/>
      </c>
      <c r="L3521" s="42" t="str">
        <f t="shared" ca="1" si="1650"/>
        <v/>
      </c>
      <c r="M3521" s="44" t="str">
        <f t="shared" ca="1" si="1651"/>
        <v/>
      </c>
      <c r="N3521" s="44" t="str">
        <f t="shared" ca="1" si="1652"/>
        <v/>
      </c>
      <c r="O3521" s="108" t="str">
        <f t="shared" si="1636"/>
        <v/>
      </c>
      <c r="P3521" s="102" t="str">
        <f t="shared" si="1637"/>
        <v/>
      </c>
      <c r="Q3521" s="102" t="str">
        <f t="shared" si="1638"/>
        <v/>
      </c>
      <c r="R3521" s="120" t="str">
        <f t="shared" si="1639"/>
        <v/>
      </c>
      <c r="S3521" s="54" t="str">
        <f t="shared" si="1640"/>
        <v/>
      </c>
      <c r="T3521" s="5" t="str">
        <f t="shared" si="1641"/>
        <v/>
      </c>
      <c r="U3521" s="152" t="str">
        <f t="shared" si="1624"/>
        <v/>
      </c>
      <c r="V3521" s="152" t="str">
        <f t="shared" si="1625"/>
        <v/>
      </c>
      <c r="W3521" s="153" t="str">
        <f t="shared" si="1626"/>
        <v/>
      </c>
      <c r="X3521" s="153" t="str">
        <f t="shared" si="1627"/>
        <v/>
      </c>
      <c r="Y3521" s="153" t="str">
        <f t="shared" si="1628"/>
        <v/>
      </c>
      <c r="Z3521" s="153" t="str">
        <f t="shared" si="1629"/>
        <v/>
      </c>
      <c r="AA3521" s="152" t="str">
        <f t="shared" si="1630"/>
        <v/>
      </c>
      <c r="AB3521" s="152" t="str">
        <f t="shared" si="1631"/>
        <v/>
      </c>
      <c r="AC3521" s="154" t="str">
        <f t="shared" si="1642"/>
        <v/>
      </c>
      <c r="AD3521" s="154" t="str">
        <f t="shared" si="1643"/>
        <v/>
      </c>
      <c r="AE3521" s="3" t="str">
        <f t="shared" si="1644"/>
        <v/>
      </c>
      <c r="AF3521" s="3" t="str">
        <f t="shared" si="1645"/>
        <v/>
      </c>
      <c r="AG3521" s="3" t="str">
        <f t="shared" si="1646"/>
        <v/>
      </c>
      <c r="AH3521" s="4" t="str">
        <f t="shared" si="1647"/>
        <v/>
      </c>
      <c r="AI3521" s="75" t="str">
        <f t="shared" si="1648"/>
        <v/>
      </c>
      <c r="AJ3521" s="75" t="str">
        <f t="shared" si="1649"/>
        <v/>
      </c>
    </row>
    <row r="3522" spans="1:36">
      <c r="A3522" s="41" t="str">
        <f t="shared" si="1632"/>
        <v/>
      </c>
      <c r="B3522" s="150" t="str">
        <f>IF(ISNUMBER(A3522),INDEX('MetaTrader Import'!$H$13:$J$5893,TRUNC(((A3522-$A$39+1)-1)/3)+1,MOD((A3522-$A$39+1)-1,3)+1),"")</f>
        <v/>
      </c>
      <c r="C3522" s="43" t="str">
        <f t="shared" si="1633"/>
        <v/>
      </c>
      <c r="D3522" s="43" t="str">
        <f t="shared" ca="1" si="1623"/>
        <v/>
      </c>
      <c r="E3522" s="43" t="str">
        <f t="shared" si="1634"/>
        <v/>
      </c>
      <c r="F3522" s="43" t="str">
        <f t="shared" si="1635"/>
        <v/>
      </c>
      <c r="G3522" s="43" t="str">
        <f>IF(A3522&lt;&gt;"",IF(A3522&lt;Data!$G$11*0.25,$C$13/$G$32,IF(A3522&gt;Data!$G$11*0.25,$C$13,$C$13*10)),"")</f>
        <v/>
      </c>
      <c r="H3522" s="43" t="str">
        <f>IF(A3522&lt;&gt;"",IF(Data!$G$9="constant",$C$13,IF(Data!$G$9="squeeze",G3522,F3522)),"")</f>
        <v/>
      </c>
      <c r="I3522" s="38" t="str">
        <f ca="1">IF(ISNUMBER(A3522),NORMINV(RAND(),0,IF(AND(Data!$G$9="squeeze",A3522&lt;Data!$G$11*0.25),$H$32,1)*$C$30*$C$13)*($C$14*$C$12),"")</f>
        <v/>
      </c>
      <c r="J3522" s="42" t="str">
        <f ca="1">IFERROR(IF(Data!$C$6="Real",B3522,I3522+J3521+($C$14*$C$12)*(NORMINV(RAND(),$C$15,CHOOSE($G$13,$C$13,F3522,G3522)))),"")</f>
        <v/>
      </c>
      <c r="K3522" s="88" t="str">
        <f>IF(ISNUMBER(A3522), IF($G$16="fixed",$G$17,MIN(H3522*Data!$C$7*$C$16*0.5,$C$17*Data!$C$7))*$C$12,"")</f>
        <v/>
      </c>
      <c r="L3522" s="42" t="str">
        <f t="shared" ca="1" si="1650"/>
        <v/>
      </c>
      <c r="M3522" s="44" t="str">
        <f t="shared" ca="1" si="1651"/>
        <v/>
      </c>
      <c r="N3522" s="44" t="str">
        <f t="shared" ca="1" si="1652"/>
        <v/>
      </c>
      <c r="O3522" s="108" t="str">
        <f t="shared" si="1636"/>
        <v/>
      </c>
      <c r="P3522" s="102" t="str">
        <f t="shared" si="1637"/>
        <v/>
      </c>
      <c r="Q3522" s="102" t="str">
        <f t="shared" si="1638"/>
        <v/>
      </c>
      <c r="R3522" s="120" t="str">
        <f t="shared" si="1639"/>
        <v/>
      </c>
      <c r="S3522" s="54" t="str">
        <f t="shared" si="1640"/>
        <v/>
      </c>
      <c r="T3522" s="5" t="str">
        <f t="shared" si="1641"/>
        <v/>
      </c>
      <c r="U3522" s="152" t="str">
        <f t="shared" si="1624"/>
        <v/>
      </c>
      <c r="V3522" s="152" t="str">
        <f t="shared" si="1625"/>
        <v/>
      </c>
      <c r="W3522" s="153" t="str">
        <f t="shared" si="1626"/>
        <v/>
      </c>
      <c r="X3522" s="153" t="str">
        <f t="shared" si="1627"/>
        <v/>
      </c>
      <c r="Y3522" s="153" t="str">
        <f t="shared" si="1628"/>
        <v/>
      </c>
      <c r="Z3522" s="153" t="str">
        <f t="shared" si="1629"/>
        <v/>
      </c>
      <c r="AA3522" s="152" t="str">
        <f t="shared" si="1630"/>
        <v/>
      </c>
      <c r="AB3522" s="152" t="str">
        <f t="shared" si="1631"/>
        <v/>
      </c>
      <c r="AC3522" s="154" t="str">
        <f t="shared" si="1642"/>
        <v/>
      </c>
      <c r="AD3522" s="154" t="str">
        <f t="shared" si="1643"/>
        <v/>
      </c>
      <c r="AE3522" s="3" t="str">
        <f t="shared" si="1644"/>
        <v/>
      </c>
      <c r="AF3522" s="3" t="str">
        <f t="shared" si="1645"/>
        <v/>
      </c>
      <c r="AG3522" s="3" t="str">
        <f t="shared" si="1646"/>
        <v/>
      </c>
      <c r="AH3522" s="4" t="str">
        <f t="shared" si="1647"/>
        <v/>
      </c>
      <c r="AI3522" s="75" t="str">
        <f t="shared" si="1648"/>
        <v/>
      </c>
      <c r="AJ3522" s="75" t="str">
        <f t="shared" si="1649"/>
        <v/>
      </c>
    </row>
    <row r="3523" spans="1:36">
      <c r="A3523" s="41" t="str">
        <f t="shared" si="1632"/>
        <v/>
      </c>
      <c r="B3523" s="150" t="str">
        <f>IF(ISNUMBER(A3523),INDEX('MetaTrader Import'!$H$13:$J$5893,TRUNC(((A3523-$A$39+1)-1)/3)+1,MOD((A3523-$A$39+1)-1,3)+1),"")</f>
        <v/>
      </c>
      <c r="C3523" s="43" t="str">
        <f t="shared" si="1633"/>
        <v/>
      </c>
      <c r="D3523" s="43" t="str">
        <f t="shared" ref="D3523:D3586" ca="1" si="1653">IF(A3523&lt;&gt;"",NORMINV(RAND(),($C$23-C3523)*$C$28,$C$27)+NORMINV(RAND(),IF(RAND()&gt;$C$26,$C$25,0),$C$27),"")</f>
        <v/>
      </c>
      <c r="E3523" s="43" t="str">
        <f t="shared" si="1634"/>
        <v/>
      </c>
      <c r="F3523" s="43" t="str">
        <f t="shared" si="1635"/>
        <v/>
      </c>
      <c r="G3523" s="43" t="str">
        <f>IF(A3523&lt;&gt;"",IF(A3523&lt;Data!$G$11*0.25,$C$13/$G$32,IF(A3523&gt;Data!$G$11*0.25,$C$13,$C$13*10)),"")</f>
        <v/>
      </c>
      <c r="H3523" s="43" t="str">
        <f>IF(A3523&lt;&gt;"",IF(Data!$G$9="constant",$C$13,IF(Data!$G$9="squeeze",G3523,F3523)),"")</f>
        <v/>
      </c>
      <c r="I3523" s="38" t="str">
        <f ca="1">IF(ISNUMBER(A3523),NORMINV(RAND(),0,IF(AND(Data!$G$9="squeeze",A3523&lt;Data!$G$11*0.25),$H$32,1)*$C$30*$C$13)*($C$14*$C$12),"")</f>
        <v/>
      </c>
      <c r="J3523" s="42" t="str">
        <f ca="1">IFERROR(IF(Data!$C$6="Real",B3523,I3523+J3522+($C$14*$C$12)*(NORMINV(RAND(),$C$15,CHOOSE($G$13,$C$13,F3523,G3523)))),"")</f>
        <v/>
      </c>
      <c r="K3523" s="88" t="str">
        <f>IF(ISNUMBER(A3523), IF($G$16="fixed",$G$17,MIN(H3523*Data!$C$7*$C$16*0.5,$C$17*Data!$C$7))*$C$12,"")</f>
        <v/>
      </c>
      <c r="L3523" s="42" t="str">
        <f t="shared" ca="1" si="1650"/>
        <v/>
      </c>
      <c r="M3523" s="44" t="str">
        <f t="shared" ca="1" si="1651"/>
        <v/>
      </c>
      <c r="N3523" s="44" t="str">
        <f t="shared" ca="1" si="1652"/>
        <v/>
      </c>
      <c r="O3523" s="108" t="str">
        <f t="shared" si="1636"/>
        <v/>
      </c>
      <c r="P3523" s="102" t="str">
        <f t="shared" si="1637"/>
        <v/>
      </c>
      <c r="Q3523" s="102" t="str">
        <f t="shared" si="1638"/>
        <v/>
      </c>
      <c r="R3523" s="120" t="str">
        <f t="shared" si="1639"/>
        <v/>
      </c>
      <c r="S3523" s="54" t="str">
        <f t="shared" si="1640"/>
        <v/>
      </c>
      <c r="T3523" s="5" t="str">
        <f t="shared" si="1641"/>
        <v/>
      </c>
      <c r="U3523" s="152" t="str">
        <f t="shared" ref="U3523:U3586" si="1654">IF(NOT(ISNUMBER(T3523)),"",IF(S3523=1,T3523,IF(M3523&gt;U3522,M3523,IF(ISNUMBER(U3522),U3522,""))))</f>
        <v/>
      </c>
      <c r="V3523" s="152" t="str">
        <f t="shared" ref="V3523:V3586" si="1655">IF(NOT(ISNUMBER(T3523)),"",IF(S3523=1,T3523,IF(N3523&lt;V3522,N3523,IF(ISNUMBER(V3522),V3522,""))))</f>
        <v/>
      </c>
      <c r="W3523" s="153" t="str">
        <f t="shared" ref="W3523:W3586" si="1656">IF(NOT(ISNUMBER(T3523)),"",MIN($F$24,IF(TRUNC((U3523-T3523)/$E$24*$G$12)+0&gt;IF(ISNUMBER(W3522),W3522,0),TRUNC((U3523-T3523)/$E$24*$G$12)+0,IF(ISNUMBER(W3522),W3522,0))))</f>
        <v/>
      </c>
      <c r="X3523" s="153" t="str">
        <f t="shared" ref="X3523:X3586" si="1657">IF(NOT(ISNUMBER(T3523)),"",MIN($F$24,IF(-TRUNC((V3523-T3523)/$E$24*$G$12)+0&gt;IF(ISNUMBER(X3522),X3522,0),-TRUNC((V3523-T3523)/$E$24*$G$12)+0,IF(ISNUMBER(X3522),X3522,0))))</f>
        <v/>
      </c>
      <c r="Y3523" s="153" t="str">
        <f t="shared" ref="Y3523:Y3586" si="1658">IF(ISNUMBER(W3523),(IF(W3523=0,0,1))*IF(ABS($I$24)=2,POWER(2,W3523-1),W3523)*SIGN($I$24)*$K$24,"")</f>
        <v/>
      </c>
      <c r="Z3523" s="153" t="str">
        <f t="shared" ref="Z3523:Z3586" si="1659">IF(ISNUMBER(X3523),(IF(X3523=0,0,1))*IF(ABS($I$24)=2,POWER(2,X3523-1),X3523)*SIGN($I$24)*$K$24,"")</f>
        <v/>
      </c>
      <c r="AA3523" s="152" t="str">
        <f t="shared" ref="AA3523:AA3586" si="1660">IF(OR(NOT(ISNUMBER(T3523)),W3523&lt;1),"",IF(OR(NOT(ISNUMBER(W3522)),W3522=0),IF(SIGN(Y3523)=1,M3523,N3523),(Y3522*AA3522+(Y3523-Y3522)*IF(SIGN(Y3523)=1,M3523,N3523))/Y3523))</f>
        <v/>
      </c>
      <c r="AB3523" s="152" t="str">
        <f t="shared" ref="AB3523:AB3586" si="1661">IF(OR(NOT(ISNUMBER(T3523)),X3523&lt;1),"",IF(OR(NOT(ISNUMBER(X3522)),X3522=0),IF(SIGN(Z3523)=1,N3523,M3523),(Z3522*AB3522+(Z3523-Z3522)*IF(SIGN(Z3523)=1,N3523,M3523))/Z3523))</f>
        <v/>
      </c>
      <c r="AC3523" s="154" t="str">
        <f t="shared" si="1642"/>
        <v/>
      </c>
      <c r="AD3523" s="154" t="str">
        <f t="shared" si="1643"/>
        <v/>
      </c>
      <c r="AE3523" s="3" t="str">
        <f t="shared" si="1644"/>
        <v/>
      </c>
      <c r="AF3523" s="3" t="str">
        <f t="shared" si="1645"/>
        <v/>
      </c>
      <c r="AG3523" s="3" t="str">
        <f t="shared" si="1646"/>
        <v/>
      </c>
      <c r="AH3523" s="4" t="str">
        <f t="shared" si="1647"/>
        <v/>
      </c>
      <c r="AI3523" s="75" t="str">
        <f t="shared" si="1648"/>
        <v/>
      </c>
      <c r="AJ3523" s="75" t="str">
        <f t="shared" si="1649"/>
        <v/>
      </c>
    </row>
    <row r="3524" spans="1:36">
      <c r="A3524" s="41" t="str">
        <f t="shared" ref="A3524:A3587" si="1662">IFERROR(IF(A3523+1&gt;$C$19,"",A3523+1),"")</f>
        <v/>
      </c>
      <c r="B3524" s="150" t="str">
        <f>IF(ISNUMBER(A3524),INDEX('MetaTrader Import'!$H$13:$J$5893,TRUNC(((A3524-$A$39+1)-1)/3)+1,MOD((A3524-$A$39+1)-1,3)+1),"")</f>
        <v/>
      </c>
      <c r="C3524" s="43" t="str">
        <f t="shared" ref="C3524:C3587" si="1663">IF(A3524&lt;&gt;"",E3523,"")</f>
        <v/>
      </c>
      <c r="D3524" s="43" t="str">
        <f t="shared" ca="1" si="1653"/>
        <v/>
      </c>
      <c r="E3524" s="43" t="str">
        <f t="shared" ref="E3524:E3587" si="1664">IF(A3524&lt;&gt;"",C3524+D3524,"")</f>
        <v/>
      </c>
      <c r="F3524" s="43" t="str">
        <f t="shared" ref="F3524:F3587" si="1665">IF(A3524&lt;&gt;"",$C$13*ABS(E3524)/$C$23,"")</f>
        <v/>
      </c>
      <c r="G3524" s="43" t="str">
        <f>IF(A3524&lt;&gt;"",IF(A3524&lt;Data!$G$11*0.25,$C$13/$G$32,IF(A3524&gt;Data!$G$11*0.25,$C$13,$C$13*10)),"")</f>
        <v/>
      </c>
      <c r="H3524" s="43" t="str">
        <f>IF(A3524&lt;&gt;"",IF(Data!$G$9="constant",$C$13,IF(Data!$G$9="squeeze",G3524,F3524)),"")</f>
        <v/>
      </c>
      <c r="I3524" s="38" t="str">
        <f ca="1">IF(ISNUMBER(A3524),NORMINV(RAND(),0,IF(AND(Data!$G$9="squeeze",A3524&lt;Data!$G$11*0.25),$H$32,1)*$C$30*$C$13)*($C$14*$C$12),"")</f>
        <v/>
      </c>
      <c r="J3524" s="42" t="str">
        <f ca="1">IFERROR(IF(Data!$C$6="Real",B3524,I3524+J3523+($C$14*$C$12)*(NORMINV(RAND(),$C$15,CHOOSE($G$13,$C$13,F3524,G3524)))),"")</f>
        <v/>
      </c>
      <c r="K3524" s="88" t="str">
        <f>IF(ISNUMBER(A3524), IF($G$16="fixed",$G$17,MIN(H3524*Data!$C$7*$C$16*0.5,$C$17*Data!$C$7))*$C$12,"")</f>
        <v/>
      </c>
      <c r="L3524" s="42" t="str">
        <f t="shared" ca="1" si="1650"/>
        <v/>
      </c>
      <c r="M3524" s="44" t="str">
        <f t="shared" ca="1" si="1651"/>
        <v/>
      </c>
      <c r="N3524" s="44" t="str">
        <f t="shared" ca="1" si="1652"/>
        <v/>
      </c>
      <c r="O3524" s="108" t="str">
        <f t="shared" ref="O3524:O3587" si="1666">IF(ISNUMBER(A3524),$G$12*SLOPE(L3510:L3524,A3510:A3524),"")</f>
        <v/>
      </c>
      <c r="P3524" s="102" t="str">
        <f t="shared" ref="P3524:P3587" si="1667">IF(ISNUMBER(A3524),STDEV(L3510:L3524)*$G$12,"")</f>
        <v/>
      </c>
      <c r="Q3524" s="102" t="str">
        <f t="shared" ref="Q3524:Q3587" si="1668">IF(ISNUMBER(A3524),SLOPE(P3510:P3524,A3510:A3524),"")</f>
        <v/>
      </c>
      <c r="R3524" s="120" t="str">
        <f t="shared" ref="R3524:R3587" si="1669">IF(ISNUMBER(A3524),R3523+S3523,"")</f>
        <v/>
      </c>
      <c r="S3524" s="54" t="str">
        <f t="shared" ref="S3524:S3587" si="1670">IF(ISNUMBER(A3524),IF(AND(R3524&lt;$M$24,Q3524&lt;$F$28,ABS(O3524)&lt;$F$27,P3524&lt;$F$26,NOT(ISNUMBER(T3523))),1,0),"")</f>
        <v/>
      </c>
      <c r="T3524" s="5" t="str">
        <f t="shared" ref="T3524:T3587" si="1671">IF(ISNUMBER(A3524),IF(S3524=1,L3524,IF(AG3523="Y","",IF(ISNUMBER(T3523),T3523,""))),"")</f>
        <v/>
      </c>
      <c r="U3524" s="152" t="str">
        <f t="shared" si="1654"/>
        <v/>
      </c>
      <c r="V3524" s="152" t="str">
        <f t="shared" si="1655"/>
        <v/>
      </c>
      <c r="W3524" s="153" t="str">
        <f t="shared" si="1656"/>
        <v/>
      </c>
      <c r="X3524" s="153" t="str">
        <f t="shared" si="1657"/>
        <v/>
      </c>
      <c r="Y3524" s="153" t="str">
        <f t="shared" si="1658"/>
        <v/>
      </c>
      <c r="Z3524" s="153" t="str">
        <f t="shared" si="1659"/>
        <v/>
      </c>
      <c r="AA3524" s="152" t="str">
        <f t="shared" si="1660"/>
        <v/>
      </c>
      <c r="AB3524" s="152" t="str">
        <f t="shared" si="1661"/>
        <v/>
      </c>
      <c r="AC3524" s="154" t="str">
        <f t="shared" ref="AC3524:AC3587" si="1672">IFERROR(-SIGN(Y3524)*(AA3524-IF(SIGN(Y3524)=1,N3524,M3524))*$G$12*ABS(Y3524),"")</f>
        <v/>
      </c>
      <c r="AD3524" s="154" t="str">
        <f t="shared" ref="AD3524:AD3587" si="1673">IFERROR(SIGN(Z3524)*(AB3524-IF(SIGN(Z3524)=1,M3524,N3524))*$G$12*ABS(Z3524),"")</f>
        <v/>
      </c>
      <c r="AE3524" s="3" t="str">
        <f t="shared" ref="AE3524:AE3587" si="1674">IF(ISNUMBER(A3524),IFERROR((IF(ISNUMBER(AC3524),AC3524,0)+IF(ISNUMBER(AD3524),AD3524,0))/(ABS(Y3524)+ABS(Z3524)),0),"")</f>
        <v/>
      </c>
      <c r="AF3524" s="3" t="str">
        <f t="shared" ref="AF3524:AF3587" si="1675">IF(ISNUMBER(A3524),IF(ISNUMBER(AC3524),AC3524,0)+IF(ISNUMBER(AD3524),AD3524,0),"")</f>
        <v/>
      </c>
      <c r="AG3524" s="3" t="str">
        <f t="shared" ref="AG3524:AG3587" si="1676">IF(NOT(ISNUMBER(T3524)),"",IF(OR(AF3524&gt;$G$24,AF3524&lt;-$H$24,A3524+1&gt;$C$19),"Y","N"))</f>
        <v/>
      </c>
      <c r="AH3524" s="4" t="str">
        <f t="shared" ref="AH3524:AH3587" si="1677">IF(AG3524="y",AF3524*10*$C$11,"")</f>
        <v/>
      </c>
      <c r="AI3524" s="75" t="str">
        <f t="shared" ref="AI3524:AI3587" si="1678">IF(ISNUMBER(A3524),IF(ISNUMBER(AH3524),AJ3524,AF3524*10*$C$11+AJ3524),"")</f>
        <v/>
      </c>
      <c r="AJ3524" s="75" t="str">
        <f t="shared" ref="AJ3524:AJ3587" si="1679">IF(ISNUMBER(A3524),AJ3523+IF(ISNUMBER(AH3524),AH3524,0),"")</f>
        <v/>
      </c>
    </row>
    <row r="3525" spans="1:36">
      <c r="A3525" s="41" t="str">
        <f t="shared" si="1662"/>
        <v/>
      </c>
      <c r="B3525" s="150" t="str">
        <f>IF(ISNUMBER(A3525),INDEX('MetaTrader Import'!$H$13:$J$5893,TRUNC(((A3525-$A$39+1)-1)/3)+1,MOD((A3525-$A$39+1)-1,3)+1),"")</f>
        <v/>
      </c>
      <c r="C3525" s="43" t="str">
        <f t="shared" si="1663"/>
        <v/>
      </c>
      <c r="D3525" s="43" t="str">
        <f t="shared" ca="1" si="1653"/>
        <v/>
      </c>
      <c r="E3525" s="43" t="str">
        <f t="shared" si="1664"/>
        <v/>
      </c>
      <c r="F3525" s="43" t="str">
        <f t="shared" si="1665"/>
        <v/>
      </c>
      <c r="G3525" s="43" t="str">
        <f>IF(A3525&lt;&gt;"",IF(A3525&lt;Data!$G$11*0.25,$C$13/$G$32,IF(A3525&gt;Data!$G$11*0.25,$C$13,$C$13*10)),"")</f>
        <v/>
      </c>
      <c r="H3525" s="43" t="str">
        <f>IF(A3525&lt;&gt;"",IF(Data!$G$9="constant",$C$13,IF(Data!$G$9="squeeze",G3525,F3525)),"")</f>
        <v/>
      </c>
      <c r="I3525" s="38" t="str">
        <f ca="1">IF(ISNUMBER(A3525),NORMINV(RAND(),0,IF(AND(Data!$G$9="squeeze",A3525&lt;Data!$G$11*0.25),$H$32,1)*$C$30*$C$13)*($C$14*$C$12),"")</f>
        <v/>
      </c>
      <c r="J3525" s="42" t="str">
        <f ca="1">IFERROR(IF(Data!$C$6="Real",B3525,I3525+J3524+($C$14*$C$12)*(NORMINV(RAND(),$C$15,CHOOSE($G$13,$C$13,F3525,G3525)))),"")</f>
        <v/>
      </c>
      <c r="K3525" s="88" t="str">
        <f>IF(ISNUMBER(A3525), IF($G$16="fixed",$G$17,MIN(H3525*Data!$C$7*$C$16*0.5,$C$17*Data!$C$7))*$C$12,"")</f>
        <v/>
      </c>
      <c r="L3525" s="42" t="str">
        <f t="shared" ca="1" si="1650"/>
        <v/>
      </c>
      <c r="M3525" s="44" t="str">
        <f t="shared" ca="1" si="1651"/>
        <v/>
      </c>
      <c r="N3525" s="44" t="str">
        <f t="shared" ca="1" si="1652"/>
        <v/>
      </c>
      <c r="O3525" s="108" t="str">
        <f t="shared" si="1666"/>
        <v/>
      </c>
      <c r="P3525" s="102" t="str">
        <f t="shared" si="1667"/>
        <v/>
      </c>
      <c r="Q3525" s="102" t="str">
        <f t="shared" si="1668"/>
        <v/>
      </c>
      <c r="R3525" s="120" t="str">
        <f t="shared" si="1669"/>
        <v/>
      </c>
      <c r="S3525" s="54" t="str">
        <f t="shared" si="1670"/>
        <v/>
      </c>
      <c r="T3525" s="5" t="str">
        <f t="shared" si="1671"/>
        <v/>
      </c>
      <c r="U3525" s="152" t="str">
        <f t="shared" si="1654"/>
        <v/>
      </c>
      <c r="V3525" s="152" t="str">
        <f t="shared" si="1655"/>
        <v/>
      </c>
      <c r="W3525" s="153" t="str">
        <f t="shared" si="1656"/>
        <v/>
      </c>
      <c r="X3525" s="153" t="str">
        <f t="shared" si="1657"/>
        <v/>
      </c>
      <c r="Y3525" s="153" t="str">
        <f t="shared" si="1658"/>
        <v/>
      </c>
      <c r="Z3525" s="153" t="str">
        <f t="shared" si="1659"/>
        <v/>
      </c>
      <c r="AA3525" s="152" t="str">
        <f t="shared" si="1660"/>
        <v/>
      </c>
      <c r="AB3525" s="152" t="str">
        <f t="shared" si="1661"/>
        <v/>
      </c>
      <c r="AC3525" s="154" t="str">
        <f t="shared" si="1672"/>
        <v/>
      </c>
      <c r="AD3525" s="154" t="str">
        <f t="shared" si="1673"/>
        <v/>
      </c>
      <c r="AE3525" s="3" t="str">
        <f t="shared" si="1674"/>
        <v/>
      </c>
      <c r="AF3525" s="3" t="str">
        <f t="shared" si="1675"/>
        <v/>
      </c>
      <c r="AG3525" s="3" t="str">
        <f t="shared" si="1676"/>
        <v/>
      </c>
      <c r="AH3525" s="4" t="str">
        <f t="shared" si="1677"/>
        <v/>
      </c>
      <c r="AI3525" s="75" t="str">
        <f t="shared" si="1678"/>
        <v/>
      </c>
      <c r="AJ3525" s="75" t="str">
        <f t="shared" si="1679"/>
        <v/>
      </c>
    </row>
    <row r="3526" spans="1:36">
      <c r="A3526" s="41" t="str">
        <f t="shared" si="1662"/>
        <v/>
      </c>
      <c r="B3526" s="150" t="str">
        <f>IF(ISNUMBER(A3526),INDEX('MetaTrader Import'!$H$13:$J$5893,TRUNC(((A3526-$A$39+1)-1)/3)+1,MOD((A3526-$A$39+1)-1,3)+1),"")</f>
        <v/>
      </c>
      <c r="C3526" s="43" t="str">
        <f t="shared" si="1663"/>
        <v/>
      </c>
      <c r="D3526" s="43" t="str">
        <f t="shared" ca="1" si="1653"/>
        <v/>
      </c>
      <c r="E3526" s="43" t="str">
        <f t="shared" si="1664"/>
        <v/>
      </c>
      <c r="F3526" s="43" t="str">
        <f t="shared" si="1665"/>
        <v/>
      </c>
      <c r="G3526" s="43" t="str">
        <f>IF(A3526&lt;&gt;"",IF(A3526&lt;Data!$G$11*0.25,$C$13/$G$32,IF(A3526&gt;Data!$G$11*0.25,$C$13,$C$13*10)),"")</f>
        <v/>
      </c>
      <c r="H3526" s="43" t="str">
        <f>IF(A3526&lt;&gt;"",IF(Data!$G$9="constant",$C$13,IF(Data!$G$9="squeeze",G3526,F3526)),"")</f>
        <v/>
      </c>
      <c r="I3526" s="38" t="str">
        <f ca="1">IF(ISNUMBER(A3526),NORMINV(RAND(),0,IF(AND(Data!$G$9="squeeze",A3526&lt;Data!$G$11*0.25),$H$32,1)*$C$30*$C$13)*($C$14*$C$12),"")</f>
        <v/>
      </c>
      <c r="J3526" s="42" t="str">
        <f ca="1">IFERROR(IF(Data!$C$6="Real",B3526,I3526+J3525+($C$14*$C$12)*(NORMINV(RAND(),$C$15,CHOOSE($G$13,$C$13,F3526,G3526)))),"")</f>
        <v/>
      </c>
      <c r="K3526" s="88" t="str">
        <f>IF(ISNUMBER(A3526), IF($G$16="fixed",$G$17,MIN(H3526*Data!$C$7*$C$16*0.5,$C$17*Data!$C$7))*$C$12,"")</f>
        <v/>
      </c>
      <c r="L3526" s="42" t="str">
        <f t="shared" ref="L3526:L3589" ca="1" si="1680">IFERROR(J3526,"")</f>
        <v/>
      </c>
      <c r="M3526" s="44" t="str">
        <f t="shared" ref="M3526:M3589" ca="1" si="1681">IFERROR(L3526+K3526*0.5,"")</f>
        <v/>
      </c>
      <c r="N3526" s="44" t="str">
        <f t="shared" ref="N3526:N3589" ca="1" si="1682">IFERROR(L3526-K3526*0.5,"")</f>
        <v/>
      </c>
      <c r="O3526" s="108" t="str">
        <f t="shared" si="1666"/>
        <v/>
      </c>
      <c r="P3526" s="102" t="str">
        <f t="shared" si="1667"/>
        <v/>
      </c>
      <c r="Q3526" s="102" t="str">
        <f t="shared" si="1668"/>
        <v/>
      </c>
      <c r="R3526" s="120" t="str">
        <f t="shared" si="1669"/>
        <v/>
      </c>
      <c r="S3526" s="54" t="str">
        <f t="shared" si="1670"/>
        <v/>
      </c>
      <c r="T3526" s="5" t="str">
        <f t="shared" si="1671"/>
        <v/>
      </c>
      <c r="U3526" s="152" t="str">
        <f t="shared" si="1654"/>
        <v/>
      </c>
      <c r="V3526" s="152" t="str">
        <f t="shared" si="1655"/>
        <v/>
      </c>
      <c r="W3526" s="153" t="str">
        <f t="shared" si="1656"/>
        <v/>
      </c>
      <c r="X3526" s="153" t="str">
        <f t="shared" si="1657"/>
        <v/>
      </c>
      <c r="Y3526" s="153" t="str">
        <f t="shared" si="1658"/>
        <v/>
      </c>
      <c r="Z3526" s="153" t="str">
        <f t="shared" si="1659"/>
        <v/>
      </c>
      <c r="AA3526" s="152" t="str">
        <f t="shared" si="1660"/>
        <v/>
      </c>
      <c r="AB3526" s="152" t="str">
        <f t="shared" si="1661"/>
        <v/>
      </c>
      <c r="AC3526" s="154" t="str">
        <f t="shared" si="1672"/>
        <v/>
      </c>
      <c r="AD3526" s="154" t="str">
        <f t="shared" si="1673"/>
        <v/>
      </c>
      <c r="AE3526" s="3" t="str">
        <f t="shared" si="1674"/>
        <v/>
      </c>
      <c r="AF3526" s="3" t="str">
        <f t="shared" si="1675"/>
        <v/>
      </c>
      <c r="AG3526" s="3" t="str">
        <f t="shared" si="1676"/>
        <v/>
      </c>
      <c r="AH3526" s="4" t="str">
        <f t="shared" si="1677"/>
        <v/>
      </c>
      <c r="AI3526" s="75" t="str">
        <f t="shared" si="1678"/>
        <v/>
      </c>
      <c r="AJ3526" s="75" t="str">
        <f t="shared" si="1679"/>
        <v/>
      </c>
    </row>
    <row r="3527" spans="1:36">
      <c r="A3527" s="41" t="str">
        <f t="shared" si="1662"/>
        <v/>
      </c>
      <c r="B3527" s="150" t="str">
        <f>IF(ISNUMBER(A3527),INDEX('MetaTrader Import'!$H$13:$J$5893,TRUNC(((A3527-$A$39+1)-1)/3)+1,MOD((A3527-$A$39+1)-1,3)+1),"")</f>
        <v/>
      </c>
      <c r="C3527" s="43" t="str">
        <f t="shared" si="1663"/>
        <v/>
      </c>
      <c r="D3527" s="43" t="str">
        <f t="shared" ca="1" si="1653"/>
        <v/>
      </c>
      <c r="E3527" s="43" t="str">
        <f t="shared" si="1664"/>
        <v/>
      </c>
      <c r="F3527" s="43" t="str">
        <f t="shared" si="1665"/>
        <v/>
      </c>
      <c r="G3527" s="43" t="str">
        <f>IF(A3527&lt;&gt;"",IF(A3527&lt;Data!$G$11*0.25,$C$13/$G$32,IF(A3527&gt;Data!$G$11*0.25,$C$13,$C$13*10)),"")</f>
        <v/>
      </c>
      <c r="H3527" s="43" t="str">
        <f>IF(A3527&lt;&gt;"",IF(Data!$G$9="constant",$C$13,IF(Data!$G$9="squeeze",G3527,F3527)),"")</f>
        <v/>
      </c>
      <c r="I3527" s="38" t="str">
        <f ca="1">IF(ISNUMBER(A3527),NORMINV(RAND(),0,IF(AND(Data!$G$9="squeeze",A3527&lt;Data!$G$11*0.25),$H$32,1)*$C$30*$C$13)*($C$14*$C$12),"")</f>
        <v/>
      </c>
      <c r="J3527" s="42" t="str">
        <f ca="1">IFERROR(IF(Data!$C$6="Real",B3527,I3527+J3526+($C$14*$C$12)*(NORMINV(RAND(),$C$15,CHOOSE($G$13,$C$13,F3527,G3527)))),"")</f>
        <v/>
      </c>
      <c r="K3527" s="88" t="str">
        <f>IF(ISNUMBER(A3527), IF($G$16="fixed",$G$17,MIN(H3527*Data!$C$7*$C$16*0.5,$C$17*Data!$C$7))*$C$12,"")</f>
        <v/>
      </c>
      <c r="L3527" s="42" t="str">
        <f t="shared" ca="1" si="1680"/>
        <v/>
      </c>
      <c r="M3527" s="44" t="str">
        <f t="shared" ca="1" si="1681"/>
        <v/>
      </c>
      <c r="N3527" s="44" t="str">
        <f t="shared" ca="1" si="1682"/>
        <v/>
      </c>
      <c r="O3527" s="108" t="str">
        <f t="shared" si="1666"/>
        <v/>
      </c>
      <c r="P3527" s="102" t="str">
        <f t="shared" si="1667"/>
        <v/>
      </c>
      <c r="Q3527" s="102" t="str">
        <f t="shared" si="1668"/>
        <v/>
      </c>
      <c r="R3527" s="120" t="str">
        <f t="shared" si="1669"/>
        <v/>
      </c>
      <c r="S3527" s="54" t="str">
        <f t="shared" si="1670"/>
        <v/>
      </c>
      <c r="T3527" s="5" t="str">
        <f t="shared" si="1671"/>
        <v/>
      </c>
      <c r="U3527" s="152" t="str">
        <f t="shared" si="1654"/>
        <v/>
      </c>
      <c r="V3527" s="152" t="str">
        <f t="shared" si="1655"/>
        <v/>
      </c>
      <c r="W3527" s="153" t="str">
        <f t="shared" si="1656"/>
        <v/>
      </c>
      <c r="X3527" s="153" t="str">
        <f t="shared" si="1657"/>
        <v/>
      </c>
      <c r="Y3527" s="153" t="str">
        <f t="shared" si="1658"/>
        <v/>
      </c>
      <c r="Z3527" s="153" t="str">
        <f t="shared" si="1659"/>
        <v/>
      </c>
      <c r="AA3527" s="152" t="str">
        <f t="shared" si="1660"/>
        <v/>
      </c>
      <c r="AB3527" s="152" t="str">
        <f t="shared" si="1661"/>
        <v/>
      </c>
      <c r="AC3527" s="154" t="str">
        <f t="shared" si="1672"/>
        <v/>
      </c>
      <c r="AD3527" s="154" t="str">
        <f t="shared" si="1673"/>
        <v/>
      </c>
      <c r="AE3527" s="3" t="str">
        <f t="shared" si="1674"/>
        <v/>
      </c>
      <c r="AF3527" s="3" t="str">
        <f t="shared" si="1675"/>
        <v/>
      </c>
      <c r="AG3527" s="3" t="str">
        <f t="shared" si="1676"/>
        <v/>
      </c>
      <c r="AH3527" s="4" t="str">
        <f t="shared" si="1677"/>
        <v/>
      </c>
      <c r="AI3527" s="75" t="str">
        <f t="shared" si="1678"/>
        <v/>
      </c>
      <c r="AJ3527" s="75" t="str">
        <f t="shared" si="1679"/>
        <v/>
      </c>
    </row>
    <row r="3528" spans="1:36">
      <c r="A3528" s="41" t="str">
        <f t="shared" si="1662"/>
        <v/>
      </c>
      <c r="B3528" s="150" t="str">
        <f>IF(ISNUMBER(A3528),INDEX('MetaTrader Import'!$H$13:$J$5893,TRUNC(((A3528-$A$39+1)-1)/3)+1,MOD((A3528-$A$39+1)-1,3)+1),"")</f>
        <v/>
      </c>
      <c r="C3528" s="43" t="str">
        <f t="shared" si="1663"/>
        <v/>
      </c>
      <c r="D3528" s="43" t="str">
        <f t="shared" ca="1" si="1653"/>
        <v/>
      </c>
      <c r="E3528" s="43" t="str">
        <f t="shared" si="1664"/>
        <v/>
      </c>
      <c r="F3528" s="43" t="str">
        <f t="shared" si="1665"/>
        <v/>
      </c>
      <c r="G3528" s="43" t="str">
        <f>IF(A3528&lt;&gt;"",IF(A3528&lt;Data!$G$11*0.25,$C$13/$G$32,IF(A3528&gt;Data!$G$11*0.25,$C$13,$C$13*10)),"")</f>
        <v/>
      </c>
      <c r="H3528" s="43" t="str">
        <f>IF(A3528&lt;&gt;"",IF(Data!$G$9="constant",$C$13,IF(Data!$G$9="squeeze",G3528,F3528)),"")</f>
        <v/>
      </c>
      <c r="I3528" s="38" t="str">
        <f ca="1">IF(ISNUMBER(A3528),NORMINV(RAND(),0,IF(AND(Data!$G$9="squeeze",A3528&lt;Data!$G$11*0.25),$H$32,1)*$C$30*$C$13)*($C$14*$C$12),"")</f>
        <v/>
      </c>
      <c r="J3528" s="42" t="str">
        <f ca="1">IFERROR(IF(Data!$C$6="Real",B3528,I3528+J3527+($C$14*$C$12)*(NORMINV(RAND(),$C$15,CHOOSE($G$13,$C$13,F3528,G3528)))),"")</f>
        <v/>
      </c>
      <c r="K3528" s="88" t="str">
        <f>IF(ISNUMBER(A3528), IF($G$16="fixed",$G$17,MIN(H3528*Data!$C$7*$C$16*0.5,$C$17*Data!$C$7))*$C$12,"")</f>
        <v/>
      </c>
      <c r="L3528" s="42" t="str">
        <f t="shared" ca="1" si="1680"/>
        <v/>
      </c>
      <c r="M3528" s="44" t="str">
        <f t="shared" ca="1" si="1681"/>
        <v/>
      </c>
      <c r="N3528" s="44" t="str">
        <f t="shared" ca="1" si="1682"/>
        <v/>
      </c>
      <c r="O3528" s="108" t="str">
        <f t="shared" si="1666"/>
        <v/>
      </c>
      <c r="P3528" s="102" t="str">
        <f t="shared" si="1667"/>
        <v/>
      </c>
      <c r="Q3528" s="102" t="str">
        <f t="shared" si="1668"/>
        <v/>
      </c>
      <c r="R3528" s="120" t="str">
        <f t="shared" si="1669"/>
        <v/>
      </c>
      <c r="S3528" s="54" t="str">
        <f t="shared" si="1670"/>
        <v/>
      </c>
      <c r="T3528" s="5" t="str">
        <f t="shared" si="1671"/>
        <v/>
      </c>
      <c r="U3528" s="152" t="str">
        <f t="shared" si="1654"/>
        <v/>
      </c>
      <c r="V3528" s="152" t="str">
        <f t="shared" si="1655"/>
        <v/>
      </c>
      <c r="W3528" s="153" t="str">
        <f t="shared" si="1656"/>
        <v/>
      </c>
      <c r="X3528" s="153" t="str">
        <f t="shared" si="1657"/>
        <v/>
      </c>
      <c r="Y3528" s="153" t="str">
        <f t="shared" si="1658"/>
        <v/>
      </c>
      <c r="Z3528" s="153" t="str">
        <f t="shared" si="1659"/>
        <v/>
      </c>
      <c r="AA3528" s="152" t="str">
        <f t="shared" si="1660"/>
        <v/>
      </c>
      <c r="AB3528" s="152" t="str">
        <f t="shared" si="1661"/>
        <v/>
      </c>
      <c r="AC3528" s="154" t="str">
        <f t="shared" si="1672"/>
        <v/>
      </c>
      <c r="AD3528" s="154" t="str">
        <f t="shared" si="1673"/>
        <v/>
      </c>
      <c r="AE3528" s="3" t="str">
        <f t="shared" si="1674"/>
        <v/>
      </c>
      <c r="AF3528" s="3" t="str">
        <f t="shared" si="1675"/>
        <v/>
      </c>
      <c r="AG3528" s="3" t="str">
        <f t="shared" si="1676"/>
        <v/>
      </c>
      <c r="AH3528" s="4" t="str">
        <f t="shared" si="1677"/>
        <v/>
      </c>
      <c r="AI3528" s="75" t="str">
        <f t="shared" si="1678"/>
        <v/>
      </c>
      <c r="AJ3528" s="75" t="str">
        <f t="shared" si="1679"/>
        <v/>
      </c>
    </row>
    <row r="3529" spans="1:36">
      <c r="A3529" s="41" t="str">
        <f t="shared" si="1662"/>
        <v/>
      </c>
      <c r="B3529" s="150" t="str">
        <f>IF(ISNUMBER(A3529),INDEX('MetaTrader Import'!$H$13:$J$5893,TRUNC(((A3529-$A$39+1)-1)/3)+1,MOD((A3529-$A$39+1)-1,3)+1),"")</f>
        <v/>
      </c>
      <c r="C3529" s="43" t="str">
        <f t="shared" si="1663"/>
        <v/>
      </c>
      <c r="D3529" s="43" t="str">
        <f t="shared" ca="1" si="1653"/>
        <v/>
      </c>
      <c r="E3529" s="43" t="str">
        <f t="shared" si="1664"/>
        <v/>
      </c>
      <c r="F3529" s="43" t="str">
        <f t="shared" si="1665"/>
        <v/>
      </c>
      <c r="G3529" s="43" t="str">
        <f>IF(A3529&lt;&gt;"",IF(A3529&lt;Data!$G$11*0.25,$C$13/$G$32,IF(A3529&gt;Data!$G$11*0.25,$C$13,$C$13*10)),"")</f>
        <v/>
      </c>
      <c r="H3529" s="43" t="str">
        <f>IF(A3529&lt;&gt;"",IF(Data!$G$9="constant",$C$13,IF(Data!$G$9="squeeze",G3529,F3529)),"")</f>
        <v/>
      </c>
      <c r="I3529" s="38" t="str">
        <f ca="1">IF(ISNUMBER(A3529),NORMINV(RAND(),0,IF(AND(Data!$G$9="squeeze",A3529&lt;Data!$G$11*0.25),$H$32,1)*$C$30*$C$13)*($C$14*$C$12),"")</f>
        <v/>
      </c>
      <c r="J3529" s="42" t="str">
        <f ca="1">IFERROR(IF(Data!$C$6="Real",B3529,I3529+J3528+($C$14*$C$12)*(NORMINV(RAND(),$C$15,CHOOSE($G$13,$C$13,F3529,G3529)))),"")</f>
        <v/>
      </c>
      <c r="K3529" s="88" t="str">
        <f>IF(ISNUMBER(A3529), IF($G$16="fixed",$G$17,MIN(H3529*Data!$C$7*$C$16*0.5,$C$17*Data!$C$7))*$C$12,"")</f>
        <v/>
      </c>
      <c r="L3529" s="42" t="str">
        <f t="shared" ca="1" si="1680"/>
        <v/>
      </c>
      <c r="M3529" s="44" t="str">
        <f t="shared" ca="1" si="1681"/>
        <v/>
      </c>
      <c r="N3529" s="44" t="str">
        <f t="shared" ca="1" si="1682"/>
        <v/>
      </c>
      <c r="O3529" s="108" t="str">
        <f t="shared" si="1666"/>
        <v/>
      </c>
      <c r="P3529" s="102" t="str">
        <f t="shared" si="1667"/>
        <v/>
      </c>
      <c r="Q3529" s="102" t="str">
        <f t="shared" si="1668"/>
        <v/>
      </c>
      <c r="R3529" s="120" t="str">
        <f t="shared" si="1669"/>
        <v/>
      </c>
      <c r="S3529" s="54" t="str">
        <f t="shared" si="1670"/>
        <v/>
      </c>
      <c r="T3529" s="5" t="str">
        <f t="shared" si="1671"/>
        <v/>
      </c>
      <c r="U3529" s="152" t="str">
        <f t="shared" si="1654"/>
        <v/>
      </c>
      <c r="V3529" s="152" t="str">
        <f t="shared" si="1655"/>
        <v/>
      </c>
      <c r="W3529" s="153" t="str">
        <f t="shared" si="1656"/>
        <v/>
      </c>
      <c r="X3529" s="153" t="str">
        <f t="shared" si="1657"/>
        <v/>
      </c>
      <c r="Y3529" s="153" t="str">
        <f t="shared" si="1658"/>
        <v/>
      </c>
      <c r="Z3529" s="153" t="str">
        <f t="shared" si="1659"/>
        <v/>
      </c>
      <c r="AA3529" s="152" t="str">
        <f t="shared" si="1660"/>
        <v/>
      </c>
      <c r="AB3529" s="152" t="str">
        <f t="shared" si="1661"/>
        <v/>
      </c>
      <c r="AC3529" s="154" t="str">
        <f t="shared" si="1672"/>
        <v/>
      </c>
      <c r="AD3529" s="154" t="str">
        <f t="shared" si="1673"/>
        <v/>
      </c>
      <c r="AE3529" s="3" t="str">
        <f t="shared" si="1674"/>
        <v/>
      </c>
      <c r="AF3529" s="3" t="str">
        <f t="shared" si="1675"/>
        <v/>
      </c>
      <c r="AG3529" s="3" t="str">
        <f t="shared" si="1676"/>
        <v/>
      </c>
      <c r="AH3529" s="4" t="str">
        <f t="shared" si="1677"/>
        <v/>
      </c>
      <c r="AI3529" s="75" t="str">
        <f t="shared" si="1678"/>
        <v/>
      </c>
      <c r="AJ3529" s="75" t="str">
        <f t="shared" si="1679"/>
        <v/>
      </c>
    </row>
    <row r="3530" spans="1:36">
      <c r="A3530" s="41" t="str">
        <f t="shared" si="1662"/>
        <v/>
      </c>
      <c r="B3530" s="150" t="str">
        <f>IF(ISNUMBER(A3530),INDEX('MetaTrader Import'!$H$13:$J$5893,TRUNC(((A3530-$A$39+1)-1)/3)+1,MOD((A3530-$A$39+1)-1,3)+1),"")</f>
        <v/>
      </c>
      <c r="C3530" s="43" t="str">
        <f t="shared" si="1663"/>
        <v/>
      </c>
      <c r="D3530" s="43" t="str">
        <f t="shared" ca="1" si="1653"/>
        <v/>
      </c>
      <c r="E3530" s="43" t="str">
        <f t="shared" si="1664"/>
        <v/>
      </c>
      <c r="F3530" s="43" t="str">
        <f t="shared" si="1665"/>
        <v/>
      </c>
      <c r="G3530" s="43" t="str">
        <f>IF(A3530&lt;&gt;"",IF(A3530&lt;Data!$G$11*0.25,$C$13/$G$32,IF(A3530&gt;Data!$G$11*0.25,$C$13,$C$13*10)),"")</f>
        <v/>
      </c>
      <c r="H3530" s="43" t="str">
        <f>IF(A3530&lt;&gt;"",IF(Data!$G$9="constant",$C$13,IF(Data!$G$9="squeeze",G3530,F3530)),"")</f>
        <v/>
      </c>
      <c r="I3530" s="38" t="str">
        <f ca="1">IF(ISNUMBER(A3530),NORMINV(RAND(),0,IF(AND(Data!$G$9="squeeze",A3530&lt;Data!$G$11*0.25),$H$32,1)*$C$30*$C$13)*($C$14*$C$12),"")</f>
        <v/>
      </c>
      <c r="J3530" s="42" t="str">
        <f ca="1">IFERROR(IF(Data!$C$6="Real",B3530,I3530+J3529+($C$14*$C$12)*(NORMINV(RAND(),$C$15,CHOOSE($G$13,$C$13,F3530,G3530)))),"")</f>
        <v/>
      </c>
      <c r="K3530" s="88" t="str">
        <f>IF(ISNUMBER(A3530), IF($G$16="fixed",$G$17,MIN(H3530*Data!$C$7*$C$16*0.5,$C$17*Data!$C$7))*$C$12,"")</f>
        <v/>
      </c>
      <c r="L3530" s="42" t="str">
        <f t="shared" ca="1" si="1680"/>
        <v/>
      </c>
      <c r="M3530" s="44" t="str">
        <f t="shared" ca="1" si="1681"/>
        <v/>
      </c>
      <c r="N3530" s="44" t="str">
        <f t="shared" ca="1" si="1682"/>
        <v/>
      </c>
      <c r="O3530" s="108" t="str">
        <f t="shared" si="1666"/>
        <v/>
      </c>
      <c r="P3530" s="102" t="str">
        <f t="shared" si="1667"/>
        <v/>
      </c>
      <c r="Q3530" s="102" t="str">
        <f t="shared" si="1668"/>
        <v/>
      </c>
      <c r="R3530" s="120" t="str">
        <f t="shared" si="1669"/>
        <v/>
      </c>
      <c r="S3530" s="54" t="str">
        <f t="shared" si="1670"/>
        <v/>
      </c>
      <c r="T3530" s="5" t="str">
        <f t="shared" si="1671"/>
        <v/>
      </c>
      <c r="U3530" s="152" t="str">
        <f t="shared" si="1654"/>
        <v/>
      </c>
      <c r="V3530" s="152" t="str">
        <f t="shared" si="1655"/>
        <v/>
      </c>
      <c r="W3530" s="153" t="str">
        <f t="shared" si="1656"/>
        <v/>
      </c>
      <c r="X3530" s="153" t="str">
        <f t="shared" si="1657"/>
        <v/>
      </c>
      <c r="Y3530" s="153" t="str">
        <f t="shared" si="1658"/>
        <v/>
      </c>
      <c r="Z3530" s="153" t="str">
        <f t="shared" si="1659"/>
        <v/>
      </c>
      <c r="AA3530" s="152" t="str">
        <f t="shared" si="1660"/>
        <v/>
      </c>
      <c r="AB3530" s="152" t="str">
        <f t="shared" si="1661"/>
        <v/>
      </c>
      <c r="AC3530" s="154" t="str">
        <f t="shared" si="1672"/>
        <v/>
      </c>
      <c r="AD3530" s="154" t="str">
        <f t="shared" si="1673"/>
        <v/>
      </c>
      <c r="AE3530" s="3" t="str">
        <f t="shared" si="1674"/>
        <v/>
      </c>
      <c r="AF3530" s="3" t="str">
        <f t="shared" si="1675"/>
        <v/>
      </c>
      <c r="AG3530" s="3" t="str">
        <f t="shared" si="1676"/>
        <v/>
      </c>
      <c r="AH3530" s="4" t="str">
        <f t="shared" si="1677"/>
        <v/>
      </c>
      <c r="AI3530" s="75" t="str">
        <f t="shared" si="1678"/>
        <v/>
      </c>
      <c r="AJ3530" s="75" t="str">
        <f t="shared" si="1679"/>
        <v/>
      </c>
    </row>
    <row r="3531" spans="1:36">
      <c r="A3531" s="41" t="str">
        <f t="shared" si="1662"/>
        <v/>
      </c>
      <c r="B3531" s="150" t="str">
        <f>IF(ISNUMBER(A3531),INDEX('MetaTrader Import'!$H$13:$J$5893,TRUNC(((A3531-$A$39+1)-1)/3)+1,MOD((A3531-$A$39+1)-1,3)+1),"")</f>
        <v/>
      </c>
      <c r="C3531" s="43" t="str">
        <f t="shared" si="1663"/>
        <v/>
      </c>
      <c r="D3531" s="43" t="str">
        <f t="shared" ca="1" si="1653"/>
        <v/>
      </c>
      <c r="E3531" s="43" t="str">
        <f t="shared" si="1664"/>
        <v/>
      </c>
      <c r="F3531" s="43" t="str">
        <f t="shared" si="1665"/>
        <v/>
      </c>
      <c r="G3531" s="43" t="str">
        <f>IF(A3531&lt;&gt;"",IF(A3531&lt;Data!$G$11*0.25,$C$13/$G$32,IF(A3531&gt;Data!$G$11*0.25,$C$13,$C$13*10)),"")</f>
        <v/>
      </c>
      <c r="H3531" s="43" t="str">
        <f>IF(A3531&lt;&gt;"",IF(Data!$G$9="constant",$C$13,IF(Data!$G$9="squeeze",G3531,F3531)),"")</f>
        <v/>
      </c>
      <c r="I3531" s="38" t="str">
        <f ca="1">IF(ISNUMBER(A3531),NORMINV(RAND(),0,IF(AND(Data!$G$9="squeeze",A3531&lt;Data!$G$11*0.25),$H$32,1)*$C$30*$C$13)*($C$14*$C$12),"")</f>
        <v/>
      </c>
      <c r="J3531" s="42" t="str">
        <f ca="1">IFERROR(IF(Data!$C$6="Real",B3531,I3531+J3530+($C$14*$C$12)*(NORMINV(RAND(),$C$15,CHOOSE($G$13,$C$13,F3531,G3531)))),"")</f>
        <v/>
      </c>
      <c r="K3531" s="88" t="str">
        <f>IF(ISNUMBER(A3531), IF($G$16="fixed",$G$17,MIN(H3531*Data!$C$7*$C$16*0.5,$C$17*Data!$C$7))*$C$12,"")</f>
        <v/>
      </c>
      <c r="L3531" s="42" t="str">
        <f t="shared" ca="1" si="1680"/>
        <v/>
      </c>
      <c r="M3531" s="44" t="str">
        <f t="shared" ca="1" si="1681"/>
        <v/>
      </c>
      <c r="N3531" s="44" t="str">
        <f t="shared" ca="1" si="1682"/>
        <v/>
      </c>
      <c r="O3531" s="108" t="str">
        <f t="shared" si="1666"/>
        <v/>
      </c>
      <c r="P3531" s="102" t="str">
        <f t="shared" si="1667"/>
        <v/>
      </c>
      <c r="Q3531" s="102" t="str">
        <f t="shared" si="1668"/>
        <v/>
      </c>
      <c r="R3531" s="120" t="str">
        <f t="shared" si="1669"/>
        <v/>
      </c>
      <c r="S3531" s="54" t="str">
        <f t="shared" si="1670"/>
        <v/>
      </c>
      <c r="T3531" s="5" t="str">
        <f t="shared" si="1671"/>
        <v/>
      </c>
      <c r="U3531" s="152" t="str">
        <f t="shared" si="1654"/>
        <v/>
      </c>
      <c r="V3531" s="152" t="str">
        <f t="shared" si="1655"/>
        <v/>
      </c>
      <c r="W3531" s="153" t="str">
        <f t="shared" si="1656"/>
        <v/>
      </c>
      <c r="X3531" s="153" t="str">
        <f t="shared" si="1657"/>
        <v/>
      </c>
      <c r="Y3531" s="153" t="str">
        <f t="shared" si="1658"/>
        <v/>
      </c>
      <c r="Z3531" s="153" t="str">
        <f t="shared" si="1659"/>
        <v/>
      </c>
      <c r="AA3531" s="152" t="str">
        <f t="shared" si="1660"/>
        <v/>
      </c>
      <c r="AB3531" s="152" t="str">
        <f t="shared" si="1661"/>
        <v/>
      </c>
      <c r="AC3531" s="154" t="str">
        <f t="shared" si="1672"/>
        <v/>
      </c>
      <c r="AD3531" s="154" t="str">
        <f t="shared" si="1673"/>
        <v/>
      </c>
      <c r="AE3531" s="3" t="str">
        <f t="shared" si="1674"/>
        <v/>
      </c>
      <c r="AF3531" s="3" t="str">
        <f t="shared" si="1675"/>
        <v/>
      </c>
      <c r="AG3531" s="3" t="str">
        <f t="shared" si="1676"/>
        <v/>
      </c>
      <c r="AH3531" s="4" t="str">
        <f t="shared" si="1677"/>
        <v/>
      </c>
      <c r="AI3531" s="75" t="str">
        <f t="shared" si="1678"/>
        <v/>
      </c>
      <c r="AJ3531" s="75" t="str">
        <f t="shared" si="1679"/>
        <v/>
      </c>
    </row>
    <row r="3532" spans="1:36">
      <c r="A3532" s="41" t="str">
        <f t="shared" si="1662"/>
        <v/>
      </c>
      <c r="B3532" s="150" t="str">
        <f>IF(ISNUMBER(A3532),INDEX('MetaTrader Import'!$H$13:$J$5893,TRUNC(((A3532-$A$39+1)-1)/3)+1,MOD((A3532-$A$39+1)-1,3)+1),"")</f>
        <v/>
      </c>
      <c r="C3532" s="43" t="str">
        <f t="shared" si="1663"/>
        <v/>
      </c>
      <c r="D3532" s="43" t="str">
        <f t="shared" ca="1" si="1653"/>
        <v/>
      </c>
      <c r="E3532" s="43" t="str">
        <f t="shared" si="1664"/>
        <v/>
      </c>
      <c r="F3532" s="43" t="str">
        <f t="shared" si="1665"/>
        <v/>
      </c>
      <c r="G3532" s="43" t="str">
        <f>IF(A3532&lt;&gt;"",IF(A3532&lt;Data!$G$11*0.25,$C$13/$G$32,IF(A3532&gt;Data!$G$11*0.25,$C$13,$C$13*10)),"")</f>
        <v/>
      </c>
      <c r="H3532" s="43" t="str">
        <f>IF(A3532&lt;&gt;"",IF(Data!$G$9="constant",$C$13,IF(Data!$G$9="squeeze",G3532,F3532)),"")</f>
        <v/>
      </c>
      <c r="I3532" s="38" t="str">
        <f ca="1">IF(ISNUMBER(A3532),NORMINV(RAND(),0,IF(AND(Data!$G$9="squeeze",A3532&lt;Data!$G$11*0.25),$H$32,1)*$C$30*$C$13)*($C$14*$C$12),"")</f>
        <v/>
      </c>
      <c r="J3532" s="42" t="str">
        <f ca="1">IFERROR(IF(Data!$C$6="Real",B3532,I3532+J3531+($C$14*$C$12)*(NORMINV(RAND(),$C$15,CHOOSE($G$13,$C$13,F3532,G3532)))),"")</f>
        <v/>
      </c>
      <c r="K3532" s="88" t="str">
        <f>IF(ISNUMBER(A3532), IF($G$16="fixed",$G$17,MIN(H3532*Data!$C$7*$C$16*0.5,$C$17*Data!$C$7))*$C$12,"")</f>
        <v/>
      </c>
      <c r="L3532" s="42" t="str">
        <f t="shared" ca="1" si="1680"/>
        <v/>
      </c>
      <c r="M3532" s="44" t="str">
        <f t="shared" ca="1" si="1681"/>
        <v/>
      </c>
      <c r="N3532" s="44" t="str">
        <f t="shared" ca="1" si="1682"/>
        <v/>
      </c>
      <c r="O3532" s="108" t="str">
        <f t="shared" si="1666"/>
        <v/>
      </c>
      <c r="P3532" s="102" t="str">
        <f t="shared" si="1667"/>
        <v/>
      </c>
      <c r="Q3532" s="102" t="str">
        <f t="shared" si="1668"/>
        <v/>
      </c>
      <c r="R3532" s="120" t="str">
        <f t="shared" si="1669"/>
        <v/>
      </c>
      <c r="S3532" s="54" t="str">
        <f t="shared" si="1670"/>
        <v/>
      </c>
      <c r="T3532" s="5" t="str">
        <f t="shared" si="1671"/>
        <v/>
      </c>
      <c r="U3532" s="152" t="str">
        <f t="shared" si="1654"/>
        <v/>
      </c>
      <c r="V3532" s="152" t="str">
        <f t="shared" si="1655"/>
        <v/>
      </c>
      <c r="W3532" s="153" t="str">
        <f t="shared" si="1656"/>
        <v/>
      </c>
      <c r="X3532" s="153" t="str">
        <f t="shared" si="1657"/>
        <v/>
      </c>
      <c r="Y3532" s="153" t="str">
        <f t="shared" si="1658"/>
        <v/>
      </c>
      <c r="Z3532" s="153" t="str">
        <f t="shared" si="1659"/>
        <v/>
      </c>
      <c r="AA3532" s="152" t="str">
        <f t="shared" si="1660"/>
        <v/>
      </c>
      <c r="AB3532" s="152" t="str">
        <f t="shared" si="1661"/>
        <v/>
      </c>
      <c r="AC3532" s="154" t="str">
        <f t="shared" si="1672"/>
        <v/>
      </c>
      <c r="AD3532" s="154" t="str">
        <f t="shared" si="1673"/>
        <v/>
      </c>
      <c r="AE3532" s="3" t="str">
        <f t="shared" si="1674"/>
        <v/>
      </c>
      <c r="AF3532" s="3" t="str">
        <f t="shared" si="1675"/>
        <v/>
      </c>
      <c r="AG3532" s="3" t="str">
        <f t="shared" si="1676"/>
        <v/>
      </c>
      <c r="AH3532" s="4" t="str">
        <f t="shared" si="1677"/>
        <v/>
      </c>
      <c r="AI3532" s="75" t="str">
        <f t="shared" si="1678"/>
        <v/>
      </c>
      <c r="AJ3532" s="75" t="str">
        <f t="shared" si="1679"/>
        <v/>
      </c>
    </row>
    <row r="3533" spans="1:36">
      <c r="A3533" s="41" t="str">
        <f t="shared" si="1662"/>
        <v/>
      </c>
      <c r="B3533" s="150" t="str">
        <f>IF(ISNUMBER(A3533),INDEX('MetaTrader Import'!$H$13:$J$5893,TRUNC(((A3533-$A$39+1)-1)/3)+1,MOD((A3533-$A$39+1)-1,3)+1),"")</f>
        <v/>
      </c>
      <c r="C3533" s="43" t="str">
        <f t="shared" si="1663"/>
        <v/>
      </c>
      <c r="D3533" s="43" t="str">
        <f t="shared" ca="1" si="1653"/>
        <v/>
      </c>
      <c r="E3533" s="43" t="str">
        <f t="shared" si="1664"/>
        <v/>
      </c>
      <c r="F3533" s="43" t="str">
        <f t="shared" si="1665"/>
        <v/>
      </c>
      <c r="G3533" s="43" t="str">
        <f>IF(A3533&lt;&gt;"",IF(A3533&lt;Data!$G$11*0.25,$C$13/$G$32,IF(A3533&gt;Data!$G$11*0.25,$C$13,$C$13*10)),"")</f>
        <v/>
      </c>
      <c r="H3533" s="43" t="str">
        <f>IF(A3533&lt;&gt;"",IF(Data!$G$9="constant",$C$13,IF(Data!$G$9="squeeze",G3533,F3533)),"")</f>
        <v/>
      </c>
      <c r="I3533" s="38" t="str">
        <f ca="1">IF(ISNUMBER(A3533),NORMINV(RAND(),0,IF(AND(Data!$G$9="squeeze",A3533&lt;Data!$G$11*0.25),$H$32,1)*$C$30*$C$13)*($C$14*$C$12),"")</f>
        <v/>
      </c>
      <c r="J3533" s="42" t="str">
        <f ca="1">IFERROR(IF(Data!$C$6="Real",B3533,I3533+J3532+($C$14*$C$12)*(NORMINV(RAND(),$C$15,CHOOSE($G$13,$C$13,F3533,G3533)))),"")</f>
        <v/>
      </c>
      <c r="K3533" s="88" t="str">
        <f>IF(ISNUMBER(A3533), IF($G$16="fixed",$G$17,MIN(H3533*Data!$C$7*$C$16*0.5,$C$17*Data!$C$7))*$C$12,"")</f>
        <v/>
      </c>
      <c r="L3533" s="42" t="str">
        <f t="shared" ca="1" si="1680"/>
        <v/>
      </c>
      <c r="M3533" s="44" t="str">
        <f t="shared" ca="1" si="1681"/>
        <v/>
      </c>
      <c r="N3533" s="44" t="str">
        <f t="shared" ca="1" si="1682"/>
        <v/>
      </c>
      <c r="O3533" s="108" t="str">
        <f t="shared" si="1666"/>
        <v/>
      </c>
      <c r="P3533" s="102" t="str">
        <f t="shared" si="1667"/>
        <v/>
      </c>
      <c r="Q3533" s="102" t="str">
        <f t="shared" si="1668"/>
        <v/>
      </c>
      <c r="R3533" s="120" t="str">
        <f t="shared" si="1669"/>
        <v/>
      </c>
      <c r="S3533" s="54" t="str">
        <f t="shared" si="1670"/>
        <v/>
      </c>
      <c r="T3533" s="5" t="str">
        <f t="shared" si="1671"/>
        <v/>
      </c>
      <c r="U3533" s="152" t="str">
        <f t="shared" si="1654"/>
        <v/>
      </c>
      <c r="V3533" s="152" t="str">
        <f t="shared" si="1655"/>
        <v/>
      </c>
      <c r="W3533" s="153" t="str">
        <f t="shared" si="1656"/>
        <v/>
      </c>
      <c r="X3533" s="153" t="str">
        <f t="shared" si="1657"/>
        <v/>
      </c>
      <c r="Y3533" s="153" t="str">
        <f t="shared" si="1658"/>
        <v/>
      </c>
      <c r="Z3533" s="153" t="str">
        <f t="shared" si="1659"/>
        <v/>
      </c>
      <c r="AA3533" s="152" t="str">
        <f t="shared" si="1660"/>
        <v/>
      </c>
      <c r="AB3533" s="152" t="str">
        <f t="shared" si="1661"/>
        <v/>
      </c>
      <c r="AC3533" s="154" t="str">
        <f t="shared" si="1672"/>
        <v/>
      </c>
      <c r="AD3533" s="154" t="str">
        <f t="shared" si="1673"/>
        <v/>
      </c>
      <c r="AE3533" s="3" t="str">
        <f t="shared" si="1674"/>
        <v/>
      </c>
      <c r="AF3533" s="3" t="str">
        <f t="shared" si="1675"/>
        <v/>
      </c>
      <c r="AG3533" s="3" t="str">
        <f t="shared" si="1676"/>
        <v/>
      </c>
      <c r="AH3533" s="4" t="str">
        <f t="shared" si="1677"/>
        <v/>
      </c>
      <c r="AI3533" s="75" t="str">
        <f t="shared" si="1678"/>
        <v/>
      </c>
      <c r="AJ3533" s="75" t="str">
        <f t="shared" si="1679"/>
        <v/>
      </c>
    </row>
    <row r="3534" spans="1:36">
      <c r="A3534" s="41" t="str">
        <f t="shared" si="1662"/>
        <v/>
      </c>
      <c r="B3534" s="150" t="str">
        <f>IF(ISNUMBER(A3534),INDEX('MetaTrader Import'!$H$13:$J$5893,TRUNC(((A3534-$A$39+1)-1)/3)+1,MOD((A3534-$A$39+1)-1,3)+1),"")</f>
        <v/>
      </c>
      <c r="C3534" s="43" t="str">
        <f t="shared" si="1663"/>
        <v/>
      </c>
      <c r="D3534" s="43" t="str">
        <f t="shared" ca="1" si="1653"/>
        <v/>
      </c>
      <c r="E3534" s="43" t="str">
        <f t="shared" si="1664"/>
        <v/>
      </c>
      <c r="F3534" s="43" t="str">
        <f t="shared" si="1665"/>
        <v/>
      </c>
      <c r="G3534" s="43" t="str">
        <f>IF(A3534&lt;&gt;"",IF(A3534&lt;Data!$G$11*0.25,$C$13/$G$32,IF(A3534&gt;Data!$G$11*0.25,$C$13,$C$13*10)),"")</f>
        <v/>
      </c>
      <c r="H3534" s="43" t="str">
        <f>IF(A3534&lt;&gt;"",IF(Data!$G$9="constant",$C$13,IF(Data!$G$9="squeeze",G3534,F3534)),"")</f>
        <v/>
      </c>
      <c r="I3534" s="38" t="str">
        <f ca="1">IF(ISNUMBER(A3534),NORMINV(RAND(),0,IF(AND(Data!$G$9="squeeze",A3534&lt;Data!$G$11*0.25),$H$32,1)*$C$30*$C$13)*($C$14*$C$12),"")</f>
        <v/>
      </c>
      <c r="J3534" s="42" t="str">
        <f ca="1">IFERROR(IF(Data!$C$6="Real",B3534,I3534+J3533+($C$14*$C$12)*(NORMINV(RAND(),$C$15,CHOOSE($G$13,$C$13,F3534,G3534)))),"")</f>
        <v/>
      </c>
      <c r="K3534" s="88" t="str">
        <f>IF(ISNUMBER(A3534), IF($G$16="fixed",$G$17,MIN(H3534*Data!$C$7*$C$16*0.5,$C$17*Data!$C$7))*$C$12,"")</f>
        <v/>
      </c>
      <c r="L3534" s="42" t="str">
        <f t="shared" ca="1" si="1680"/>
        <v/>
      </c>
      <c r="M3534" s="44" t="str">
        <f t="shared" ca="1" si="1681"/>
        <v/>
      </c>
      <c r="N3534" s="44" t="str">
        <f t="shared" ca="1" si="1682"/>
        <v/>
      </c>
      <c r="O3534" s="108" t="str">
        <f t="shared" si="1666"/>
        <v/>
      </c>
      <c r="P3534" s="102" t="str">
        <f t="shared" si="1667"/>
        <v/>
      </c>
      <c r="Q3534" s="102" t="str">
        <f t="shared" si="1668"/>
        <v/>
      </c>
      <c r="R3534" s="120" t="str">
        <f t="shared" si="1669"/>
        <v/>
      </c>
      <c r="S3534" s="54" t="str">
        <f t="shared" si="1670"/>
        <v/>
      </c>
      <c r="T3534" s="5" t="str">
        <f t="shared" si="1671"/>
        <v/>
      </c>
      <c r="U3534" s="152" t="str">
        <f t="shared" si="1654"/>
        <v/>
      </c>
      <c r="V3534" s="152" t="str">
        <f t="shared" si="1655"/>
        <v/>
      </c>
      <c r="W3534" s="153" t="str">
        <f t="shared" si="1656"/>
        <v/>
      </c>
      <c r="X3534" s="153" t="str">
        <f t="shared" si="1657"/>
        <v/>
      </c>
      <c r="Y3534" s="153" t="str">
        <f t="shared" si="1658"/>
        <v/>
      </c>
      <c r="Z3534" s="153" t="str">
        <f t="shared" si="1659"/>
        <v/>
      </c>
      <c r="AA3534" s="152" t="str">
        <f t="shared" si="1660"/>
        <v/>
      </c>
      <c r="AB3534" s="152" t="str">
        <f t="shared" si="1661"/>
        <v/>
      </c>
      <c r="AC3534" s="154" t="str">
        <f t="shared" si="1672"/>
        <v/>
      </c>
      <c r="AD3534" s="154" t="str">
        <f t="shared" si="1673"/>
        <v/>
      </c>
      <c r="AE3534" s="3" t="str">
        <f t="shared" si="1674"/>
        <v/>
      </c>
      <c r="AF3534" s="3" t="str">
        <f t="shared" si="1675"/>
        <v/>
      </c>
      <c r="AG3534" s="3" t="str">
        <f t="shared" si="1676"/>
        <v/>
      </c>
      <c r="AH3534" s="4" t="str">
        <f t="shared" si="1677"/>
        <v/>
      </c>
      <c r="AI3534" s="75" t="str">
        <f t="shared" si="1678"/>
        <v/>
      </c>
      <c r="AJ3534" s="75" t="str">
        <f t="shared" si="1679"/>
        <v/>
      </c>
    </row>
    <row r="3535" spans="1:36">
      <c r="A3535" s="41" t="str">
        <f t="shared" si="1662"/>
        <v/>
      </c>
      <c r="B3535" s="150" t="str">
        <f>IF(ISNUMBER(A3535),INDEX('MetaTrader Import'!$H$13:$J$5893,TRUNC(((A3535-$A$39+1)-1)/3)+1,MOD((A3535-$A$39+1)-1,3)+1),"")</f>
        <v/>
      </c>
      <c r="C3535" s="43" t="str">
        <f t="shared" si="1663"/>
        <v/>
      </c>
      <c r="D3535" s="43" t="str">
        <f t="shared" ca="1" si="1653"/>
        <v/>
      </c>
      <c r="E3535" s="43" t="str">
        <f t="shared" si="1664"/>
        <v/>
      </c>
      <c r="F3535" s="43" t="str">
        <f t="shared" si="1665"/>
        <v/>
      </c>
      <c r="G3535" s="43" t="str">
        <f>IF(A3535&lt;&gt;"",IF(A3535&lt;Data!$G$11*0.25,$C$13/$G$32,IF(A3535&gt;Data!$G$11*0.25,$C$13,$C$13*10)),"")</f>
        <v/>
      </c>
      <c r="H3535" s="43" t="str">
        <f>IF(A3535&lt;&gt;"",IF(Data!$G$9="constant",$C$13,IF(Data!$G$9="squeeze",G3535,F3535)),"")</f>
        <v/>
      </c>
      <c r="I3535" s="38" t="str">
        <f ca="1">IF(ISNUMBER(A3535),NORMINV(RAND(),0,IF(AND(Data!$G$9="squeeze",A3535&lt;Data!$G$11*0.25),$H$32,1)*$C$30*$C$13)*($C$14*$C$12),"")</f>
        <v/>
      </c>
      <c r="J3535" s="42" t="str">
        <f ca="1">IFERROR(IF(Data!$C$6="Real",B3535,I3535+J3534+($C$14*$C$12)*(NORMINV(RAND(),$C$15,CHOOSE($G$13,$C$13,F3535,G3535)))),"")</f>
        <v/>
      </c>
      <c r="K3535" s="88" t="str">
        <f>IF(ISNUMBER(A3535), IF($G$16="fixed",$G$17,MIN(H3535*Data!$C$7*$C$16*0.5,$C$17*Data!$C$7))*$C$12,"")</f>
        <v/>
      </c>
      <c r="L3535" s="42" t="str">
        <f t="shared" ca="1" si="1680"/>
        <v/>
      </c>
      <c r="M3535" s="44" t="str">
        <f t="shared" ca="1" si="1681"/>
        <v/>
      </c>
      <c r="N3535" s="44" t="str">
        <f t="shared" ca="1" si="1682"/>
        <v/>
      </c>
      <c r="O3535" s="108" t="str">
        <f t="shared" si="1666"/>
        <v/>
      </c>
      <c r="P3535" s="102" t="str">
        <f t="shared" si="1667"/>
        <v/>
      </c>
      <c r="Q3535" s="102" t="str">
        <f t="shared" si="1668"/>
        <v/>
      </c>
      <c r="R3535" s="120" t="str">
        <f t="shared" si="1669"/>
        <v/>
      </c>
      <c r="S3535" s="54" t="str">
        <f t="shared" si="1670"/>
        <v/>
      </c>
      <c r="T3535" s="5" t="str">
        <f t="shared" si="1671"/>
        <v/>
      </c>
      <c r="U3535" s="152" t="str">
        <f t="shared" si="1654"/>
        <v/>
      </c>
      <c r="V3535" s="152" t="str">
        <f t="shared" si="1655"/>
        <v/>
      </c>
      <c r="W3535" s="153" t="str">
        <f t="shared" si="1656"/>
        <v/>
      </c>
      <c r="X3535" s="153" t="str">
        <f t="shared" si="1657"/>
        <v/>
      </c>
      <c r="Y3535" s="153" t="str">
        <f t="shared" si="1658"/>
        <v/>
      </c>
      <c r="Z3535" s="153" t="str">
        <f t="shared" si="1659"/>
        <v/>
      </c>
      <c r="AA3535" s="152" t="str">
        <f t="shared" si="1660"/>
        <v/>
      </c>
      <c r="AB3535" s="152" t="str">
        <f t="shared" si="1661"/>
        <v/>
      </c>
      <c r="AC3535" s="154" t="str">
        <f t="shared" si="1672"/>
        <v/>
      </c>
      <c r="AD3535" s="154" t="str">
        <f t="shared" si="1673"/>
        <v/>
      </c>
      <c r="AE3535" s="3" t="str">
        <f t="shared" si="1674"/>
        <v/>
      </c>
      <c r="AF3535" s="3" t="str">
        <f t="shared" si="1675"/>
        <v/>
      </c>
      <c r="AG3535" s="3" t="str">
        <f t="shared" si="1676"/>
        <v/>
      </c>
      <c r="AH3535" s="4" t="str">
        <f t="shared" si="1677"/>
        <v/>
      </c>
      <c r="AI3535" s="75" t="str">
        <f t="shared" si="1678"/>
        <v/>
      </c>
      <c r="AJ3535" s="75" t="str">
        <f t="shared" si="1679"/>
        <v/>
      </c>
    </row>
    <row r="3536" spans="1:36">
      <c r="A3536" s="41" t="str">
        <f t="shared" si="1662"/>
        <v/>
      </c>
      <c r="B3536" s="150" t="str">
        <f>IF(ISNUMBER(A3536),INDEX('MetaTrader Import'!$H$13:$J$5893,TRUNC(((A3536-$A$39+1)-1)/3)+1,MOD((A3536-$A$39+1)-1,3)+1),"")</f>
        <v/>
      </c>
      <c r="C3536" s="43" t="str">
        <f t="shared" si="1663"/>
        <v/>
      </c>
      <c r="D3536" s="43" t="str">
        <f t="shared" ca="1" si="1653"/>
        <v/>
      </c>
      <c r="E3536" s="43" t="str">
        <f t="shared" si="1664"/>
        <v/>
      </c>
      <c r="F3536" s="43" t="str">
        <f t="shared" si="1665"/>
        <v/>
      </c>
      <c r="G3536" s="43" t="str">
        <f>IF(A3536&lt;&gt;"",IF(A3536&lt;Data!$G$11*0.25,$C$13/$G$32,IF(A3536&gt;Data!$G$11*0.25,$C$13,$C$13*10)),"")</f>
        <v/>
      </c>
      <c r="H3536" s="43" t="str">
        <f>IF(A3536&lt;&gt;"",IF(Data!$G$9="constant",$C$13,IF(Data!$G$9="squeeze",G3536,F3536)),"")</f>
        <v/>
      </c>
      <c r="I3536" s="38" t="str">
        <f ca="1">IF(ISNUMBER(A3536),NORMINV(RAND(),0,IF(AND(Data!$G$9="squeeze",A3536&lt;Data!$G$11*0.25),$H$32,1)*$C$30*$C$13)*($C$14*$C$12),"")</f>
        <v/>
      </c>
      <c r="J3536" s="42" t="str">
        <f ca="1">IFERROR(IF(Data!$C$6="Real",B3536,I3536+J3535+($C$14*$C$12)*(NORMINV(RAND(),$C$15,CHOOSE($G$13,$C$13,F3536,G3536)))),"")</f>
        <v/>
      </c>
      <c r="K3536" s="88" t="str">
        <f>IF(ISNUMBER(A3536), IF($G$16="fixed",$G$17,MIN(H3536*Data!$C$7*$C$16*0.5,$C$17*Data!$C$7))*$C$12,"")</f>
        <v/>
      </c>
      <c r="L3536" s="42" t="str">
        <f t="shared" ca="1" si="1680"/>
        <v/>
      </c>
      <c r="M3536" s="44" t="str">
        <f t="shared" ca="1" si="1681"/>
        <v/>
      </c>
      <c r="N3536" s="44" t="str">
        <f t="shared" ca="1" si="1682"/>
        <v/>
      </c>
      <c r="O3536" s="108" t="str">
        <f t="shared" si="1666"/>
        <v/>
      </c>
      <c r="P3536" s="102" t="str">
        <f t="shared" si="1667"/>
        <v/>
      </c>
      <c r="Q3536" s="102" t="str">
        <f t="shared" si="1668"/>
        <v/>
      </c>
      <c r="R3536" s="120" t="str">
        <f t="shared" si="1669"/>
        <v/>
      </c>
      <c r="S3536" s="54" t="str">
        <f t="shared" si="1670"/>
        <v/>
      </c>
      <c r="T3536" s="5" t="str">
        <f t="shared" si="1671"/>
        <v/>
      </c>
      <c r="U3536" s="152" t="str">
        <f t="shared" si="1654"/>
        <v/>
      </c>
      <c r="V3536" s="152" t="str">
        <f t="shared" si="1655"/>
        <v/>
      </c>
      <c r="W3536" s="153" t="str">
        <f t="shared" si="1656"/>
        <v/>
      </c>
      <c r="X3536" s="153" t="str">
        <f t="shared" si="1657"/>
        <v/>
      </c>
      <c r="Y3536" s="153" t="str">
        <f t="shared" si="1658"/>
        <v/>
      </c>
      <c r="Z3536" s="153" t="str">
        <f t="shared" si="1659"/>
        <v/>
      </c>
      <c r="AA3536" s="152" t="str">
        <f t="shared" si="1660"/>
        <v/>
      </c>
      <c r="AB3536" s="152" t="str">
        <f t="shared" si="1661"/>
        <v/>
      </c>
      <c r="AC3536" s="154" t="str">
        <f t="shared" si="1672"/>
        <v/>
      </c>
      <c r="AD3536" s="154" t="str">
        <f t="shared" si="1673"/>
        <v/>
      </c>
      <c r="AE3536" s="3" t="str">
        <f t="shared" si="1674"/>
        <v/>
      </c>
      <c r="AF3536" s="3" t="str">
        <f t="shared" si="1675"/>
        <v/>
      </c>
      <c r="AG3536" s="3" t="str">
        <f t="shared" si="1676"/>
        <v/>
      </c>
      <c r="AH3536" s="4" t="str">
        <f t="shared" si="1677"/>
        <v/>
      </c>
      <c r="AI3536" s="75" t="str">
        <f t="shared" si="1678"/>
        <v/>
      </c>
      <c r="AJ3536" s="75" t="str">
        <f t="shared" si="1679"/>
        <v/>
      </c>
    </row>
    <row r="3537" spans="1:36">
      <c r="A3537" s="41" t="str">
        <f t="shared" si="1662"/>
        <v/>
      </c>
      <c r="B3537" s="150" t="str">
        <f>IF(ISNUMBER(A3537),INDEX('MetaTrader Import'!$H$13:$J$5893,TRUNC(((A3537-$A$39+1)-1)/3)+1,MOD((A3537-$A$39+1)-1,3)+1),"")</f>
        <v/>
      </c>
      <c r="C3537" s="43" t="str">
        <f t="shared" si="1663"/>
        <v/>
      </c>
      <c r="D3537" s="43" t="str">
        <f t="shared" ca="1" si="1653"/>
        <v/>
      </c>
      <c r="E3537" s="43" t="str">
        <f t="shared" si="1664"/>
        <v/>
      </c>
      <c r="F3537" s="43" t="str">
        <f t="shared" si="1665"/>
        <v/>
      </c>
      <c r="G3537" s="43" t="str">
        <f>IF(A3537&lt;&gt;"",IF(A3537&lt;Data!$G$11*0.25,$C$13/$G$32,IF(A3537&gt;Data!$G$11*0.25,$C$13,$C$13*10)),"")</f>
        <v/>
      </c>
      <c r="H3537" s="43" t="str">
        <f>IF(A3537&lt;&gt;"",IF(Data!$G$9="constant",$C$13,IF(Data!$G$9="squeeze",G3537,F3537)),"")</f>
        <v/>
      </c>
      <c r="I3537" s="38" t="str">
        <f ca="1">IF(ISNUMBER(A3537),NORMINV(RAND(),0,IF(AND(Data!$G$9="squeeze",A3537&lt;Data!$G$11*0.25),$H$32,1)*$C$30*$C$13)*($C$14*$C$12),"")</f>
        <v/>
      </c>
      <c r="J3537" s="42" t="str">
        <f ca="1">IFERROR(IF(Data!$C$6="Real",B3537,I3537+J3536+($C$14*$C$12)*(NORMINV(RAND(),$C$15,CHOOSE($G$13,$C$13,F3537,G3537)))),"")</f>
        <v/>
      </c>
      <c r="K3537" s="88" t="str">
        <f>IF(ISNUMBER(A3537), IF($G$16="fixed",$G$17,MIN(H3537*Data!$C$7*$C$16*0.5,$C$17*Data!$C$7))*$C$12,"")</f>
        <v/>
      </c>
      <c r="L3537" s="42" t="str">
        <f t="shared" ca="1" si="1680"/>
        <v/>
      </c>
      <c r="M3537" s="44" t="str">
        <f t="shared" ca="1" si="1681"/>
        <v/>
      </c>
      <c r="N3537" s="44" t="str">
        <f t="shared" ca="1" si="1682"/>
        <v/>
      </c>
      <c r="O3537" s="108" t="str">
        <f t="shared" si="1666"/>
        <v/>
      </c>
      <c r="P3537" s="102" t="str">
        <f t="shared" si="1667"/>
        <v/>
      </c>
      <c r="Q3537" s="102" t="str">
        <f t="shared" si="1668"/>
        <v/>
      </c>
      <c r="R3537" s="120" t="str">
        <f t="shared" si="1669"/>
        <v/>
      </c>
      <c r="S3537" s="54" t="str">
        <f t="shared" si="1670"/>
        <v/>
      </c>
      <c r="T3537" s="5" t="str">
        <f t="shared" si="1671"/>
        <v/>
      </c>
      <c r="U3537" s="152" t="str">
        <f t="shared" si="1654"/>
        <v/>
      </c>
      <c r="V3537" s="152" t="str">
        <f t="shared" si="1655"/>
        <v/>
      </c>
      <c r="W3537" s="153" t="str">
        <f t="shared" si="1656"/>
        <v/>
      </c>
      <c r="X3537" s="153" t="str">
        <f t="shared" si="1657"/>
        <v/>
      </c>
      <c r="Y3537" s="153" t="str">
        <f t="shared" si="1658"/>
        <v/>
      </c>
      <c r="Z3537" s="153" t="str">
        <f t="shared" si="1659"/>
        <v/>
      </c>
      <c r="AA3537" s="152" t="str">
        <f t="shared" si="1660"/>
        <v/>
      </c>
      <c r="AB3537" s="152" t="str">
        <f t="shared" si="1661"/>
        <v/>
      </c>
      <c r="AC3537" s="154" t="str">
        <f t="shared" si="1672"/>
        <v/>
      </c>
      <c r="AD3537" s="154" t="str">
        <f t="shared" si="1673"/>
        <v/>
      </c>
      <c r="AE3537" s="3" t="str">
        <f t="shared" si="1674"/>
        <v/>
      </c>
      <c r="AF3537" s="3" t="str">
        <f t="shared" si="1675"/>
        <v/>
      </c>
      <c r="AG3537" s="3" t="str">
        <f t="shared" si="1676"/>
        <v/>
      </c>
      <c r="AH3537" s="4" t="str">
        <f t="shared" si="1677"/>
        <v/>
      </c>
      <c r="AI3537" s="75" t="str">
        <f t="shared" si="1678"/>
        <v/>
      </c>
      <c r="AJ3537" s="75" t="str">
        <f t="shared" si="1679"/>
        <v/>
      </c>
    </row>
    <row r="3538" spans="1:36">
      <c r="A3538" s="41" t="str">
        <f t="shared" si="1662"/>
        <v/>
      </c>
      <c r="B3538" s="150" t="str">
        <f>IF(ISNUMBER(A3538),INDEX('MetaTrader Import'!$H$13:$J$5893,TRUNC(((A3538-$A$39+1)-1)/3)+1,MOD((A3538-$A$39+1)-1,3)+1),"")</f>
        <v/>
      </c>
      <c r="C3538" s="43" t="str">
        <f t="shared" si="1663"/>
        <v/>
      </c>
      <c r="D3538" s="43" t="str">
        <f t="shared" ca="1" si="1653"/>
        <v/>
      </c>
      <c r="E3538" s="43" t="str">
        <f t="shared" si="1664"/>
        <v/>
      </c>
      <c r="F3538" s="43" t="str">
        <f t="shared" si="1665"/>
        <v/>
      </c>
      <c r="G3538" s="43" t="str">
        <f>IF(A3538&lt;&gt;"",IF(A3538&lt;Data!$G$11*0.25,$C$13/$G$32,IF(A3538&gt;Data!$G$11*0.25,$C$13,$C$13*10)),"")</f>
        <v/>
      </c>
      <c r="H3538" s="43" t="str">
        <f>IF(A3538&lt;&gt;"",IF(Data!$G$9="constant",$C$13,IF(Data!$G$9="squeeze",G3538,F3538)),"")</f>
        <v/>
      </c>
      <c r="I3538" s="38" t="str">
        <f ca="1">IF(ISNUMBER(A3538),NORMINV(RAND(),0,IF(AND(Data!$G$9="squeeze",A3538&lt;Data!$G$11*0.25),$H$32,1)*$C$30*$C$13)*($C$14*$C$12),"")</f>
        <v/>
      </c>
      <c r="J3538" s="42" t="str">
        <f ca="1">IFERROR(IF(Data!$C$6="Real",B3538,I3538+J3537+($C$14*$C$12)*(NORMINV(RAND(),$C$15,CHOOSE($G$13,$C$13,F3538,G3538)))),"")</f>
        <v/>
      </c>
      <c r="K3538" s="88" t="str">
        <f>IF(ISNUMBER(A3538), IF($G$16="fixed",$G$17,MIN(H3538*Data!$C$7*$C$16*0.5,$C$17*Data!$C$7))*$C$12,"")</f>
        <v/>
      </c>
      <c r="L3538" s="42" t="str">
        <f t="shared" ca="1" si="1680"/>
        <v/>
      </c>
      <c r="M3538" s="44" t="str">
        <f t="shared" ca="1" si="1681"/>
        <v/>
      </c>
      <c r="N3538" s="44" t="str">
        <f t="shared" ca="1" si="1682"/>
        <v/>
      </c>
      <c r="O3538" s="108" t="str">
        <f t="shared" si="1666"/>
        <v/>
      </c>
      <c r="P3538" s="102" t="str">
        <f t="shared" si="1667"/>
        <v/>
      </c>
      <c r="Q3538" s="102" t="str">
        <f t="shared" si="1668"/>
        <v/>
      </c>
      <c r="R3538" s="120" t="str">
        <f t="shared" si="1669"/>
        <v/>
      </c>
      <c r="S3538" s="54" t="str">
        <f t="shared" si="1670"/>
        <v/>
      </c>
      <c r="T3538" s="5" t="str">
        <f t="shared" si="1671"/>
        <v/>
      </c>
      <c r="U3538" s="152" t="str">
        <f t="shared" si="1654"/>
        <v/>
      </c>
      <c r="V3538" s="152" t="str">
        <f t="shared" si="1655"/>
        <v/>
      </c>
      <c r="W3538" s="153" t="str">
        <f t="shared" si="1656"/>
        <v/>
      </c>
      <c r="X3538" s="153" t="str">
        <f t="shared" si="1657"/>
        <v/>
      </c>
      <c r="Y3538" s="153" t="str">
        <f t="shared" si="1658"/>
        <v/>
      </c>
      <c r="Z3538" s="153" t="str">
        <f t="shared" si="1659"/>
        <v/>
      </c>
      <c r="AA3538" s="152" t="str">
        <f t="shared" si="1660"/>
        <v/>
      </c>
      <c r="AB3538" s="152" t="str">
        <f t="shared" si="1661"/>
        <v/>
      </c>
      <c r="AC3538" s="154" t="str">
        <f t="shared" si="1672"/>
        <v/>
      </c>
      <c r="AD3538" s="154" t="str">
        <f t="shared" si="1673"/>
        <v/>
      </c>
      <c r="AE3538" s="3" t="str">
        <f t="shared" si="1674"/>
        <v/>
      </c>
      <c r="AF3538" s="3" t="str">
        <f t="shared" si="1675"/>
        <v/>
      </c>
      <c r="AG3538" s="3" t="str">
        <f t="shared" si="1676"/>
        <v/>
      </c>
      <c r="AH3538" s="4" t="str">
        <f t="shared" si="1677"/>
        <v/>
      </c>
      <c r="AI3538" s="75" t="str">
        <f t="shared" si="1678"/>
        <v/>
      </c>
      <c r="AJ3538" s="75" t="str">
        <f t="shared" si="1679"/>
        <v/>
      </c>
    </row>
    <row r="3539" spans="1:36">
      <c r="A3539" s="41" t="str">
        <f t="shared" si="1662"/>
        <v/>
      </c>
      <c r="B3539" s="150" t="str">
        <f>IF(ISNUMBER(A3539),INDEX('MetaTrader Import'!$H$13:$J$5893,TRUNC(((A3539-$A$39+1)-1)/3)+1,MOD((A3539-$A$39+1)-1,3)+1),"")</f>
        <v/>
      </c>
      <c r="C3539" s="43" t="str">
        <f t="shared" si="1663"/>
        <v/>
      </c>
      <c r="D3539" s="43" t="str">
        <f t="shared" ca="1" si="1653"/>
        <v/>
      </c>
      <c r="E3539" s="43" t="str">
        <f t="shared" si="1664"/>
        <v/>
      </c>
      <c r="F3539" s="43" t="str">
        <f t="shared" si="1665"/>
        <v/>
      </c>
      <c r="G3539" s="43" t="str">
        <f>IF(A3539&lt;&gt;"",IF(A3539&lt;Data!$G$11*0.25,$C$13/$G$32,IF(A3539&gt;Data!$G$11*0.25,$C$13,$C$13*10)),"")</f>
        <v/>
      </c>
      <c r="H3539" s="43" t="str">
        <f>IF(A3539&lt;&gt;"",IF(Data!$G$9="constant",$C$13,IF(Data!$G$9="squeeze",G3539,F3539)),"")</f>
        <v/>
      </c>
      <c r="I3539" s="38" t="str">
        <f ca="1">IF(ISNUMBER(A3539),NORMINV(RAND(),0,IF(AND(Data!$G$9="squeeze",A3539&lt;Data!$G$11*0.25),$H$32,1)*$C$30*$C$13)*($C$14*$C$12),"")</f>
        <v/>
      </c>
      <c r="J3539" s="42" t="str">
        <f ca="1">IFERROR(IF(Data!$C$6="Real",B3539,I3539+J3538+($C$14*$C$12)*(NORMINV(RAND(),$C$15,CHOOSE($G$13,$C$13,F3539,G3539)))),"")</f>
        <v/>
      </c>
      <c r="K3539" s="88" t="str">
        <f>IF(ISNUMBER(A3539), IF($G$16="fixed",$G$17,MIN(H3539*Data!$C$7*$C$16*0.5,$C$17*Data!$C$7))*$C$12,"")</f>
        <v/>
      </c>
      <c r="L3539" s="42" t="str">
        <f t="shared" ca="1" si="1680"/>
        <v/>
      </c>
      <c r="M3539" s="44" t="str">
        <f t="shared" ca="1" si="1681"/>
        <v/>
      </c>
      <c r="N3539" s="44" t="str">
        <f t="shared" ca="1" si="1682"/>
        <v/>
      </c>
      <c r="O3539" s="108" t="str">
        <f t="shared" si="1666"/>
        <v/>
      </c>
      <c r="P3539" s="102" t="str">
        <f t="shared" si="1667"/>
        <v/>
      </c>
      <c r="Q3539" s="102" t="str">
        <f t="shared" si="1668"/>
        <v/>
      </c>
      <c r="R3539" s="120" t="str">
        <f t="shared" si="1669"/>
        <v/>
      </c>
      <c r="S3539" s="54" t="str">
        <f t="shared" si="1670"/>
        <v/>
      </c>
      <c r="T3539" s="5" t="str">
        <f t="shared" si="1671"/>
        <v/>
      </c>
      <c r="U3539" s="152" t="str">
        <f t="shared" si="1654"/>
        <v/>
      </c>
      <c r="V3539" s="152" t="str">
        <f t="shared" si="1655"/>
        <v/>
      </c>
      <c r="W3539" s="153" t="str">
        <f t="shared" si="1656"/>
        <v/>
      </c>
      <c r="X3539" s="153" t="str">
        <f t="shared" si="1657"/>
        <v/>
      </c>
      <c r="Y3539" s="153" t="str">
        <f t="shared" si="1658"/>
        <v/>
      </c>
      <c r="Z3539" s="153" t="str">
        <f t="shared" si="1659"/>
        <v/>
      </c>
      <c r="AA3539" s="152" t="str">
        <f t="shared" si="1660"/>
        <v/>
      </c>
      <c r="AB3539" s="152" t="str">
        <f t="shared" si="1661"/>
        <v/>
      </c>
      <c r="AC3539" s="154" t="str">
        <f t="shared" si="1672"/>
        <v/>
      </c>
      <c r="AD3539" s="154" t="str">
        <f t="shared" si="1673"/>
        <v/>
      </c>
      <c r="AE3539" s="3" t="str">
        <f t="shared" si="1674"/>
        <v/>
      </c>
      <c r="AF3539" s="3" t="str">
        <f t="shared" si="1675"/>
        <v/>
      </c>
      <c r="AG3539" s="3" t="str">
        <f t="shared" si="1676"/>
        <v/>
      </c>
      <c r="AH3539" s="4" t="str">
        <f t="shared" si="1677"/>
        <v/>
      </c>
      <c r="AI3539" s="75" t="str">
        <f t="shared" si="1678"/>
        <v/>
      </c>
      <c r="AJ3539" s="75" t="str">
        <f t="shared" si="1679"/>
        <v/>
      </c>
    </row>
    <row r="3540" spans="1:36">
      <c r="A3540" s="41" t="str">
        <f t="shared" si="1662"/>
        <v/>
      </c>
      <c r="B3540" s="150" t="str">
        <f>IF(ISNUMBER(A3540),INDEX('MetaTrader Import'!$H$13:$J$5893,TRUNC(((A3540-$A$39+1)-1)/3)+1,MOD((A3540-$A$39+1)-1,3)+1),"")</f>
        <v/>
      </c>
      <c r="C3540" s="43" t="str">
        <f t="shared" si="1663"/>
        <v/>
      </c>
      <c r="D3540" s="43" t="str">
        <f t="shared" ca="1" si="1653"/>
        <v/>
      </c>
      <c r="E3540" s="43" t="str">
        <f t="shared" si="1664"/>
        <v/>
      </c>
      <c r="F3540" s="43" t="str">
        <f t="shared" si="1665"/>
        <v/>
      </c>
      <c r="G3540" s="43" t="str">
        <f>IF(A3540&lt;&gt;"",IF(A3540&lt;Data!$G$11*0.25,$C$13/$G$32,IF(A3540&gt;Data!$G$11*0.25,$C$13,$C$13*10)),"")</f>
        <v/>
      </c>
      <c r="H3540" s="43" t="str">
        <f>IF(A3540&lt;&gt;"",IF(Data!$G$9="constant",$C$13,IF(Data!$G$9="squeeze",G3540,F3540)),"")</f>
        <v/>
      </c>
      <c r="I3540" s="38" t="str">
        <f ca="1">IF(ISNUMBER(A3540),NORMINV(RAND(),0,IF(AND(Data!$G$9="squeeze",A3540&lt;Data!$G$11*0.25),$H$32,1)*$C$30*$C$13)*($C$14*$C$12),"")</f>
        <v/>
      </c>
      <c r="J3540" s="42" t="str">
        <f ca="1">IFERROR(IF(Data!$C$6="Real",B3540,I3540+J3539+($C$14*$C$12)*(NORMINV(RAND(),$C$15,CHOOSE($G$13,$C$13,F3540,G3540)))),"")</f>
        <v/>
      </c>
      <c r="K3540" s="88" t="str">
        <f>IF(ISNUMBER(A3540), IF($G$16="fixed",$G$17,MIN(H3540*Data!$C$7*$C$16*0.5,$C$17*Data!$C$7))*$C$12,"")</f>
        <v/>
      </c>
      <c r="L3540" s="42" t="str">
        <f t="shared" ca="1" si="1680"/>
        <v/>
      </c>
      <c r="M3540" s="44" t="str">
        <f t="shared" ca="1" si="1681"/>
        <v/>
      </c>
      <c r="N3540" s="44" t="str">
        <f t="shared" ca="1" si="1682"/>
        <v/>
      </c>
      <c r="O3540" s="108" t="str">
        <f t="shared" si="1666"/>
        <v/>
      </c>
      <c r="P3540" s="102" t="str">
        <f t="shared" si="1667"/>
        <v/>
      </c>
      <c r="Q3540" s="102" t="str">
        <f t="shared" si="1668"/>
        <v/>
      </c>
      <c r="R3540" s="120" t="str">
        <f t="shared" si="1669"/>
        <v/>
      </c>
      <c r="S3540" s="54" t="str">
        <f t="shared" si="1670"/>
        <v/>
      </c>
      <c r="T3540" s="5" t="str">
        <f t="shared" si="1671"/>
        <v/>
      </c>
      <c r="U3540" s="152" t="str">
        <f t="shared" si="1654"/>
        <v/>
      </c>
      <c r="V3540" s="152" t="str">
        <f t="shared" si="1655"/>
        <v/>
      </c>
      <c r="W3540" s="153" t="str">
        <f t="shared" si="1656"/>
        <v/>
      </c>
      <c r="X3540" s="153" t="str">
        <f t="shared" si="1657"/>
        <v/>
      </c>
      <c r="Y3540" s="153" t="str">
        <f t="shared" si="1658"/>
        <v/>
      </c>
      <c r="Z3540" s="153" t="str">
        <f t="shared" si="1659"/>
        <v/>
      </c>
      <c r="AA3540" s="152" t="str">
        <f t="shared" si="1660"/>
        <v/>
      </c>
      <c r="AB3540" s="152" t="str">
        <f t="shared" si="1661"/>
        <v/>
      </c>
      <c r="AC3540" s="154" t="str">
        <f t="shared" si="1672"/>
        <v/>
      </c>
      <c r="AD3540" s="154" t="str">
        <f t="shared" si="1673"/>
        <v/>
      </c>
      <c r="AE3540" s="3" t="str">
        <f t="shared" si="1674"/>
        <v/>
      </c>
      <c r="AF3540" s="3" t="str">
        <f t="shared" si="1675"/>
        <v/>
      </c>
      <c r="AG3540" s="3" t="str">
        <f t="shared" si="1676"/>
        <v/>
      </c>
      <c r="AH3540" s="4" t="str">
        <f t="shared" si="1677"/>
        <v/>
      </c>
      <c r="AI3540" s="75" t="str">
        <f t="shared" si="1678"/>
        <v/>
      </c>
      <c r="AJ3540" s="75" t="str">
        <f t="shared" si="1679"/>
        <v/>
      </c>
    </row>
    <row r="3541" spans="1:36">
      <c r="A3541" s="41" t="str">
        <f t="shared" si="1662"/>
        <v/>
      </c>
      <c r="B3541" s="150" t="str">
        <f>IF(ISNUMBER(A3541),INDEX('MetaTrader Import'!$H$13:$J$5893,TRUNC(((A3541-$A$39+1)-1)/3)+1,MOD((A3541-$A$39+1)-1,3)+1),"")</f>
        <v/>
      </c>
      <c r="C3541" s="43" t="str">
        <f t="shared" si="1663"/>
        <v/>
      </c>
      <c r="D3541" s="43" t="str">
        <f t="shared" ca="1" si="1653"/>
        <v/>
      </c>
      <c r="E3541" s="43" t="str">
        <f t="shared" si="1664"/>
        <v/>
      </c>
      <c r="F3541" s="43" t="str">
        <f t="shared" si="1665"/>
        <v/>
      </c>
      <c r="G3541" s="43" t="str">
        <f>IF(A3541&lt;&gt;"",IF(A3541&lt;Data!$G$11*0.25,$C$13/$G$32,IF(A3541&gt;Data!$G$11*0.25,$C$13,$C$13*10)),"")</f>
        <v/>
      </c>
      <c r="H3541" s="43" t="str">
        <f>IF(A3541&lt;&gt;"",IF(Data!$G$9="constant",$C$13,IF(Data!$G$9="squeeze",G3541,F3541)),"")</f>
        <v/>
      </c>
      <c r="I3541" s="38" t="str">
        <f ca="1">IF(ISNUMBER(A3541),NORMINV(RAND(),0,IF(AND(Data!$G$9="squeeze",A3541&lt;Data!$G$11*0.25),$H$32,1)*$C$30*$C$13)*($C$14*$C$12),"")</f>
        <v/>
      </c>
      <c r="J3541" s="42" t="str">
        <f ca="1">IFERROR(IF(Data!$C$6="Real",B3541,I3541+J3540+($C$14*$C$12)*(NORMINV(RAND(),$C$15,CHOOSE($G$13,$C$13,F3541,G3541)))),"")</f>
        <v/>
      </c>
      <c r="K3541" s="88" t="str">
        <f>IF(ISNUMBER(A3541), IF($G$16="fixed",$G$17,MIN(H3541*Data!$C$7*$C$16*0.5,$C$17*Data!$C$7))*$C$12,"")</f>
        <v/>
      </c>
      <c r="L3541" s="42" t="str">
        <f t="shared" ca="1" si="1680"/>
        <v/>
      </c>
      <c r="M3541" s="44" t="str">
        <f t="shared" ca="1" si="1681"/>
        <v/>
      </c>
      <c r="N3541" s="44" t="str">
        <f t="shared" ca="1" si="1682"/>
        <v/>
      </c>
      <c r="O3541" s="108" t="str">
        <f t="shared" si="1666"/>
        <v/>
      </c>
      <c r="P3541" s="102" t="str">
        <f t="shared" si="1667"/>
        <v/>
      </c>
      <c r="Q3541" s="102" t="str">
        <f t="shared" si="1668"/>
        <v/>
      </c>
      <c r="R3541" s="120" t="str">
        <f t="shared" si="1669"/>
        <v/>
      </c>
      <c r="S3541" s="54" t="str">
        <f t="shared" si="1670"/>
        <v/>
      </c>
      <c r="T3541" s="5" t="str">
        <f t="shared" si="1671"/>
        <v/>
      </c>
      <c r="U3541" s="152" t="str">
        <f t="shared" si="1654"/>
        <v/>
      </c>
      <c r="V3541" s="152" t="str">
        <f t="shared" si="1655"/>
        <v/>
      </c>
      <c r="W3541" s="153" t="str">
        <f t="shared" si="1656"/>
        <v/>
      </c>
      <c r="X3541" s="153" t="str">
        <f t="shared" si="1657"/>
        <v/>
      </c>
      <c r="Y3541" s="153" t="str">
        <f t="shared" si="1658"/>
        <v/>
      </c>
      <c r="Z3541" s="153" t="str">
        <f t="shared" si="1659"/>
        <v/>
      </c>
      <c r="AA3541" s="152" t="str">
        <f t="shared" si="1660"/>
        <v/>
      </c>
      <c r="AB3541" s="152" t="str">
        <f t="shared" si="1661"/>
        <v/>
      </c>
      <c r="AC3541" s="154" t="str">
        <f t="shared" si="1672"/>
        <v/>
      </c>
      <c r="AD3541" s="154" t="str">
        <f t="shared" si="1673"/>
        <v/>
      </c>
      <c r="AE3541" s="3" t="str">
        <f t="shared" si="1674"/>
        <v/>
      </c>
      <c r="AF3541" s="3" t="str">
        <f t="shared" si="1675"/>
        <v/>
      </c>
      <c r="AG3541" s="3" t="str">
        <f t="shared" si="1676"/>
        <v/>
      </c>
      <c r="AH3541" s="4" t="str">
        <f t="shared" si="1677"/>
        <v/>
      </c>
      <c r="AI3541" s="75" t="str">
        <f t="shared" si="1678"/>
        <v/>
      </c>
      <c r="AJ3541" s="75" t="str">
        <f t="shared" si="1679"/>
        <v/>
      </c>
    </row>
    <row r="3542" spans="1:36">
      <c r="A3542" s="41" t="str">
        <f t="shared" si="1662"/>
        <v/>
      </c>
      <c r="B3542" s="150" t="str">
        <f>IF(ISNUMBER(A3542),INDEX('MetaTrader Import'!$H$13:$J$5893,TRUNC(((A3542-$A$39+1)-1)/3)+1,MOD((A3542-$A$39+1)-1,3)+1),"")</f>
        <v/>
      </c>
      <c r="C3542" s="43" t="str">
        <f t="shared" si="1663"/>
        <v/>
      </c>
      <c r="D3542" s="43" t="str">
        <f t="shared" ca="1" si="1653"/>
        <v/>
      </c>
      <c r="E3542" s="43" t="str">
        <f t="shared" si="1664"/>
        <v/>
      </c>
      <c r="F3542" s="43" t="str">
        <f t="shared" si="1665"/>
        <v/>
      </c>
      <c r="G3542" s="43" t="str">
        <f>IF(A3542&lt;&gt;"",IF(A3542&lt;Data!$G$11*0.25,$C$13/$G$32,IF(A3542&gt;Data!$G$11*0.25,$C$13,$C$13*10)),"")</f>
        <v/>
      </c>
      <c r="H3542" s="43" t="str">
        <f>IF(A3542&lt;&gt;"",IF(Data!$G$9="constant",$C$13,IF(Data!$G$9="squeeze",G3542,F3542)),"")</f>
        <v/>
      </c>
      <c r="I3542" s="38" t="str">
        <f ca="1">IF(ISNUMBER(A3542),NORMINV(RAND(),0,IF(AND(Data!$G$9="squeeze",A3542&lt;Data!$G$11*0.25),$H$32,1)*$C$30*$C$13)*($C$14*$C$12),"")</f>
        <v/>
      </c>
      <c r="J3542" s="42" t="str">
        <f ca="1">IFERROR(IF(Data!$C$6="Real",B3542,I3542+J3541+($C$14*$C$12)*(NORMINV(RAND(),$C$15,CHOOSE($G$13,$C$13,F3542,G3542)))),"")</f>
        <v/>
      </c>
      <c r="K3542" s="88" t="str">
        <f>IF(ISNUMBER(A3542), IF($G$16="fixed",$G$17,MIN(H3542*Data!$C$7*$C$16*0.5,$C$17*Data!$C$7))*$C$12,"")</f>
        <v/>
      </c>
      <c r="L3542" s="42" t="str">
        <f t="shared" ca="1" si="1680"/>
        <v/>
      </c>
      <c r="M3542" s="44" t="str">
        <f t="shared" ca="1" si="1681"/>
        <v/>
      </c>
      <c r="N3542" s="44" t="str">
        <f t="shared" ca="1" si="1682"/>
        <v/>
      </c>
      <c r="O3542" s="108" t="str">
        <f t="shared" si="1666"/>
        <v/>
      </c>
      <c r="P3542" s="102" t="str">
        <f t="shared" si="1667"/>
        <v/>
      </c>
      <c r="Q3542" s="102" t="str">
        <f t="shared" si="1668"/>
        <v/>
      </c>
      <c r="R3542" s="120" t="str">
        <f t="shared" si="1669"/>
        <v/>
      </c>
      <c r="S3542" s="54" t="str">
        <f t="shared" si="1670"/>
        <v/>
      </c>
      <c r="T3542" s="5" t="str">
        <f t="shared" si="1671"/>
        <v/>
      </c>
      <c r="U3542" s="152" t="str">
        <f t="shared" si="1654"/>
        <v/>
      </c>
      <c r="V3542" s="152" t="str">
        <f t="shared" si="1655"/>
        <v/>
      </c>
      <c r="W3542" s="153" t="str">
        <f t="shared" si="1656"/>
        <v/>
      </c>
      <c r="X3542" s="153" t="str">
        <f t="shared" si="1657"/>
        <v/>
      </c>
      <c r="Y3542" s="153" t="str">
        <f t="shared" si="1658"/>
        <v/>
      </c>
      <c r="Z3542" s="153" t="str">
        <f t="shared" si="1659"/>
        <v/>
      </c>
      <c r="AA3542" s="152" t="str">
        <f t="shared" si="1660"/>
        <v/>
      </c>
      <c r="AB3542" s="152" t="str">
        <f t="shared" si="1661"/>
        <v/>
      </c>
      <c r="AC3542" s="154" t="str">
        <f t="shared" si="1672"/>
        <v/>
      </c>
      <c r="AD3542" s="154" t="str">
        <f t="shared" si="1673"/>
        <v/>
      </c>
      <c r="AE3542" s="3" t="str">
        <f t="shared" si="1674"/>
        <v/>
      </c>
      <c r="AF3542" s="3" t="str">
        <f t="shared" si="1675"/>
        <v/>
      </c>
      <c r="AG3542" s="3" t="str">
        <f t="shared" si="1676"/>
        <v/>
      </c>
      <c r="AH3542" s="4" t="str">
        <f t="shared" si="1677"/>
        <v/>
      </c>
      <c r="AI3542" s="75" t="str">
        <f t="shared" si="1678"/>
        <v/>
      </c>
      <c r="AJ3542" s="75" t="str">
        <f t="shared" si="1679"/>
        <v/>
      </c>
    </row>
    <row r="3543" spans="1:36">
      <c r="A3543" s="41" t="str">
        <f t="shared" si="1662"/>
        <v/>
      </c>
      <c r="B3543" s="150" t="str">
        <f>IF(ISNUMBER(A3543),INDEX('MetaTrader Import'!$H$13:$J$5893,TRUNC(((A3543-$A$39+1)-1)/3)+1,MOD((A3543-$A$39+1)-1,3)+1),"")</f>
        <v/>
      </c>
      <c r="C3543" s="43" t="str">
        <f t="shared" si="1663"/>
        <v/>
      </c>
      <c r="D3543" s="43" t="str">
        <f t="shared" ca="1" si="1653"/>
        <v/>
      </c>
      <c r="E3543" s="43" t="str">
        <f t="shared" si="1664"/>
        <v/>
      </c>
      <c r="F3543" s="43" t="str">
        <f t="shared" si="1665"/>
        <v/>
      </c>
      <c r="G3543" s="43" t="str">
        <f>IF(A3543&lt;&gt;"",IF(A3543&lt;Data!$G$11*0.25,$C$13/$G$32,IF(A3543&gt;Data!$G$11*0.25,$C$13,$C$13*10)),"")</f>
        <v/>
      </c>
      <c r="H3543" s="43" t="str">
        <f>IF(A3543&lt;&gt;"",IF(Data!$G$9="constant",$C$13,IF(Data!$G$9="squeeze",G3543,F3543)),"")</f>
        <v/>
      </c>
      <c r="I3543" s="38" t="str">
        <f ca="1">IF(ISNUMBER(A3543),NORMINV(RAND(),0,IF(AND(Data!$G$9="squeeze",A3543&lt;Data!$G$11*0.25),$H$32,1)*$C$30*$C$13)*($C$14*$C$12),"")</f>
        <v/>
      </c>
      <c r="J3543" s="42" t="str">
        <f ca="1">IFERROR(IF(Data!$C$6="Real",B3543,I3543+J3542+($C$14*$C$12)*(NORMINV(RAND(),$C$15,CHOOSE($G$13,$C$13,F3543,G3543)))),"")</f>
        <v/>
      </c>
      <c r="K3543" s="88" t="str">
        <f>IF(ISNUMBER(A3543), IF($G$16="fixed",$G$17,MIN(H3543*Data!$C$7*$C$16*0.5,$C$17*Data!$C$7))*$C$12,"")</f>
        <v/>
      </c>
      <c r="L3543" s="42" t="str">
        <f t="shared" ca="1" si="1680"/>
        <v/>
      </c>
      <c r="M3543" s="44" t="str">
        <f t="shared" ca="1" si="1681"/>
        <v/>
      </c>
      <c r="N3543" s="44" t="str">
        <f t="shared" ca="1" si="1682"/>
        <v/>
      </c>
      <c r="O3543" s="108" t="str">
        <f t="shared" si="1666"/>
        <v/>
      </c>
      <c r="P3543" s="102" t="str">
        <f t="shared" si="1667"/>
        <v/>
      </c>
      <c r="Q3543" s="102" t="str">
        <f t="shared" si="1668"/>
        <v/>
      </c>
      <c r="R3543" s="120" t="str">
        <f t="shared" si="1669"/>
        <v/>
      </c>
      <c r="S3543" s="54" t="str">
        <f t="shared" si="1670"/>
        <v/>
      </c>
      <c r="T3543" s="5" t="str">
        <f t="shared" si="1671"/>
        <v/>
      </c>
      <c r="U3543" s="152" t="str">
        <f t="shared" si="1654"/>
        <v/>
      </c>
      <c r="V3543" s="152" t="str">
        <f t="shared" si="1655"/>
        <v/>
      </c>
      <c r="W3543" s="153" t="str">
        <f t="shared" si="1656"/>
        <v/>
      </c>
      <c r="X3543" s="153" t="str">
        <f t="shared" si="1657"/>
        <v/>
      </c>
      <c r="Y3543" s="153" t="str">
        <f t="shared" si="1658"/>
        <v/>
      </c>
      <c r="Z3543" s="153" t="str">
        <f t="shared" si="1659"/>
        <v/>
      </c>
      <c r="AA3543" s="152" t="str">
        <f t="shared" si="1660"/>
        <v/>
      </c>
      <c r="AB3543" s="152" t="str">
        <f t="shared" si="1661"/>
        <v/>
      </c>
      <c r="AC3543" s="154" t="str">
        <f t="shared" si="1672"/>
        <v/>
      </c>
      <c r="AD3543" s="154" t="str">
        <f t="shared" si="1673"/>
        <v/>
      </c>
      <c r="AE3543" s="3" t="str">
        <f t="shared" si="1674"/>
        <v/>
      </c>
      <c r="AF3543" s="3" t="str">
        <f t="shared" si="1675"/>
        <v/>
      </c>
      <c r="AG3543" s="3" t="str">
        <f t="shared" si="1676"/>
        <v/>
      </c>
      <c r="AH3543" s="4" t="str">
        <f t="shared" si="1677"/>
        <v/>
      </c>
      <c r="AI3543" s="75" t="str">
        <f t="shared" si="1678"/>
        <v/>
      </c>
      <c r="AJ3543" s="75" t="str">
        <f t="shared" si="1679"/>
        <v/>
      </c>
    </row>
    <row r="3544" spans="1:36">
      <c r="A3544" s="41" t="str">
        <f t="shared" si="1662"/>
        <v/>
      </c>
      <c r="B3544" s="150" t="str">
        <f>IF(ISNUMBER(A3544),INDEX('MetaTrader Import'!$H$13:$J$5893,TRUNC(((A3544-$A$39+1)-1)/3)+1,MOD((A3544-$A$39+1)-1,3)+1),"")</f>
        <v/>
      </c>
      <c r="C3544" s="43" t="str">
        <f t="shared" si="1663"/>
        <v/>
      </c>
      <c r="D3544" s="43" t="str">
        <f t="shared" ca="1" si="1653"/>
        <v/>
      </c>
      <c r="E3544" s="43" t="str">
        <f t="shared" si="1664"/>
        <v/>
      </c>
      <c r="F3544" s="43" t="str">
        <f t="shared" si="1665"/>
        <v/>
      </c>
      <c r="G3544" s="43" t="str">
        <f>IF(A3544&lt;&gt;"",IF(A3544&lt;Data!$G$11*0.25,$C$13/$G$32,IF(A3544&gt;Data!$G$11*0.25,$C$13,$C$13*10)),"")</f>
        <v/>
      </c>
      <c r="H3544" s="43" t="str">
        <f>IF(A3544&lt;&gt;"",IF(Data!$G$9="constant",$C$13,IF(Data!$G$9="squeeze",G3544,F3544)),"")</f>
        <v/>
      </c>
      <c r="I3544" s="38" t="str">
        <f ca="1">IF(ISNUMBER(A3544),NORMINV(RAND(),0,IF(AND(Data!$G$9="squeeze",A3544&lt;Data!$G$11*0.25),$H$32,1)*$C$30*$C$13)*($C$14*$C$12),"")</f>
        <v/>
      </c>
      <c r="J3544" s="42" t="str">
        <f ca="1">IFERROR(IF(Data!$C$6="Real",B3544,I3544+J3543+($C$14*$C$12)*(NORMINV(RAND(),$C$15,CHOOSE($G$13,$C$13,F3544,G3544)))),"")</f>
        <v/>
      </c>
      <c r="K3544" s="88" t="str">
        <f>IF(ISNUMBER(A3544), IF($G$16="fixed",$G$17,MIN(H3544*Data!$C$7*$C$16*0.5,$C$17*Data!$C$7))*$C$12,"")</f>
        <v/>
      </c>
      <c r="L3544" s="42" t="str">
        <f t="shared" ca="1" si="1680"/>
        <v/>
      </c>
      <c r="M3544" s="44" t="str">
        <f t="shared" ca="1" si="1681"/>
        <v/>
      </c>
      <c r="N3544" s="44" t="str">
        <f t="shared" ca="1" si="1682"/>
        <v/>
      </c>
      <c r="O3544" s="108" t="str">
        <f t="shared" si="1666"/>
        <v/>
      </c>
      <c r="P3544" s="102" t="str">
        <f t="shared" si="1667"/>
        <v/>
      </c>
      <c r="Q3544" s="102" t="str">
        <f t="shared" si="1668"/>
        <v/>
      </c>
      <c r="R3544" s="120" t="str">
        <f t="shared" si="1669"/>
        <v/>
      </c>
      <c r="S3544" s="54" t="str">
        <f t="shared" si="1670"/>
        <v/>
      </c>
      <c r="T3544" s="5" t="str">
        <f t="shared" si="1671"/>
        <v/>
      </c>
      <c r="U3544" s="152" t="str">
        <f t="shared" si="1654"/>
        <v/>
      </c>
      <c r="V3544" s="152" t="str">
        <f t="shared" si="1655"/>
        <v/>
      </c>
      <c r="W3544" s="153" t="str">
        <f t="shared" si="1656"/>
        <v/>
      </c>
      <c r="X3544" s="153" t="str">
        <f t="shared" si="1657"/>
        <v/>
      </c>
      <c r="Y3544" s="153" t="str">
        <f t="shared" si="1658"/>
        <v/>
      </c>
      <c r="Z3544" s="153" t="str">
        <f t="shared" si="1659"/>
        <v/>
      </c>
      <c r="AA3544" s="152" t="str">
        <f t="shared" si="1660"/>
        <v/>
      </c>
      <c r="AB3544" s="152" t="str">
        <f t="shared" si="1661"/>
        <v/>
      </c>
      <c r="AC3544" s="154" t="str">
        <f t="shared" si="1672"/>
        <v/>
      </c>
      <c r="AD3544" s="154" t="str">
        <f t="shared" si="1673"/>
        <v/>
      </c>
      <c r="AE3544" s="3" t="str">
        <f t="shared" si="1674"/>
        <v/>
      </c>
      <c r="AF3544" s="3" t="str">
        <f t="shared" si="1675"/>
        <v/>
      </c>
      <c r="AG3544" s="3" t="str">
        <f t="shared" si="1676"/>
        <v/>
      </c>
      <c r="AH3544" s="4" t="str">
        <f t="shared" si="1677"/>
        <v/>
      </c>
      <c r="AI3544" s="75" t="str">
        <f t="shared" si="1678"/>
        <v/>
      </c>
      <c r="AJ3544" s="75" t="str">
        <f t="shared" si="1679"/>
        <v/>
      </c>
    </row>
    <row r="3545" spans="1:36">
      <c r="A3545" s="41" t="str">
        <f t="shared" si="1662"/>
        <v/>
      </c>
      <c r="B3545" s="150" t="str">
        <f>IF(ISNUMBER(A3545),INDEX('MetaTrader Import'!$H$13:$J$5893,TRUNC(((A3545-$A$39+1)-1)/3)+1,MOD((A3545-$A$39+1)-1,3)+1),"")</f>
        <v/>
      </c>
      <c r="C3545" s="43" t="str">
        <f t="shared" si="1663"/>
        <v/>
      </c>
      <c r="D3545" s="43" t="str">
        <f t="shared" ca="1" si="1653"/>
        <v/>
      </c>
      <c r="E3545" s="43" t="str">
        <f t="shared" si="1664"/>
        <v/>
      </c>
      <c r="F3545" s="43" t="str">
        <f t="shared" si="1665"/>
        <v/>
      </c>
      <c r="G3545" s="43" t="str">
        <f>IF(A3545&lt;&gt;"",IF(A3545&lt;Data!$G$11*0.25,$C$13/$G$32,IF(A3545&gt;Data!$G$11*0.25,$C$13,$C$13*10)),"")</f>
        <v/>
      </c>
      <c r="H3545" s="43" t="str">
        <f>IF(A3545&lt;&gt;"",IF(Data!$G$9="constant",$C$13,IF(Data!$G$9="squeeze",G3545,F3545)),"")</f>
        <v/>
      </c>
      <c r="I3545" s="38" t="str">
        <f ca="1">IF(ISNUMBER(A3545),NORMINV(RAND(),0,IF(AND(Data!$G$9="squeeze",A3545&lt;Data!$G$11*0.25),$H$32,1)*$C$30*$C$13)*($C$14*$C$12),"")</f>
        <v/>
      </c>
      <c r="J3545" s="42" t="str">
        <f ca="1">IFERROR(IF(Data!$C$6="Real",B3545,I3545+J3544+($C$14*$C$12)*(NORMINV(RAND(),$C$15,CHOOSE($G$13,$C$13,F3545,G3545)))),"")</f>
        <v/>
      </c>
      <c r="K3545" s="88" t="str">
        <f>IF(ISNUMBER(A3545), IF($G$16="fixed",$G$17,MIN(H3545*Data!$C$7*$C$16*0.5,$C$17*Data!$C$7))*$C$12,"")</f>
        <v/>
      </c>
      <c r="L3545" s="42" t="str">
        <f t="shared" ca="1" si="1680"/>
        <v/>
      </c>
      <c r="M3545" s="44" t="str">
        <f t="shared" ca="1" si="1681"/>
        <v/>
      </c>
      <c r="N3545" s="44" t="str">
        <f t="shared" ca="1" si="1682"/>
        <v/>
      </c>
      <c r="O3545" s="108" t="str">
        <f t="shared" si="1666"/>
        <v/>
      </c>
      <c r="P3545" s="102" t="str">
        <f t="shared" si="1667"/>
        <v/>
      </c>
      <c r="Q3545" s="102" t="str">
        <f t="shared" si="1668"/>
        <v/>
      </c>
      <c r="R3545" s="120" t="str">
        <f t="shared" si="1669"/>
        <v/>
      </c>
      <c r="S3545" s="54" t="str">
        <f t="shared" si="1670"/>
        <v/>
      </c>
      <c r="T3545" s="5" t="str">
        <f t="shared" si="1671"/>
        <v/>
      </c>
      <c r="U3545" s="152" t="str">
        <f t="shared" si="1654"/>
        <v/>
      </c>
      <c r="V3545" s="152" t="str">
        <f t="shared" si="1655"/>
        <v/>
      </c>
      <c r="W3545" s="153" t="str">
        <f t="shared" si="1656"/>
        <v/>
      </c>
      <c r="X3545" s="153" t="str">
        <f t="shared" si="1657"/>
        <v/>
      </c>
      <c r="Y3545" s="153" t="str">
        <f t="shared" si="1658"/>
        <v/>
      </c>
      <c r="Z3545" s="153" t="str">
        <f t="shared" si="1659"/>
        <v/>
      </c>
      <c r="AA3545" s="152" t="str">
        <f t="shared" si="1660"/>
        <v/>
      </c>
      <c r="AB3545" s="152" t="str">
        <f t="shared" si="1661"/>
        <v/>
      </c>
      <c r="AC3545" s="154" t="str">
        <f t="shared" si="1672"/>
        <v/>
      </c>
      <c r="AD3545" s="154" t="str">
        <f t="shared" si="1673"/>
        <v/>
      </c>
      <c r="AE3545" s="3" t="str">
        <f t="shared" si="1674"/>
        <v/>
      </c>
      <c r="AF3545" s="3" t="str">
        <f t="shared" si="1675"/>
        <v/>
      </c>
      <c r="AG3545" s="3" t="str">
        <f t="shared" si="1676"/>
        <v/>
      </c>
      <c r="AH3545" s="4" t="str">
        <f t="shared" si="1677"/>
        <v/>
      </c>
      <c r="AI3545" s="75" t="str">
        <f t="shared" si="1678"/>
        <v/>
      </c>
      <c r="AJ3545" s="75" t="str">
        <f t="shared" si="1679"/>
        <v/>
      </c>
    </row>
    <row r="3546" spans="1:36">
      <c r="A3546" s="41" t="str">
        <f t="shared" si="1662"/>
        <v/>
      </c>
      <c r="B3546" s="150" t="str">
        <f>IF(ISNUMBER(A3546),INDEX('MetaTrader Import'!$H$13:$J$5893,TRUNC(((A3546-$A$39+1)-1)/3)+1,MOD((A3546-$A$39+1)-1,3)+1),"")</f>
        <v/>
      </c>
      <c r="C3546" s="43" t="str">
        <f t="shared" si="1663"/>
        <v/>
      </c>
      <c r="D3546" s="43" t="str">
        <f t="shared" ca="1" si="1653"/>
        <v/>
      </c>
      <c r="E3546" s="43" t="str">
        <f t="shared" si="1664"/>
        <v/>
      </c>
      <c r="F3546" s="43" t="str">
        <f t="shared" si="1665"/>
        <v/>
      </c>
      <c r="G3546" s="43" t="str">
        <f>IF(A3546&lt;&gt;"",IF(A3546&lt;Data!$G$11*0.25,$C$13/$G$32,IF(A3546&gt;Data!$G$11*0.25,$C$13,$C$13*10)),"")</f>
        <v/>
      </c>
      <c r="H3546" s="43" t="str">
        <f>IF(A3546&lt;&gt;"",IF(Data!$G$9="constant",$C$13,IF(Data!$G$9="squeeze",G3546,F3546)),"")</f>
        <v/>
      </c>
      <c r="I3546" s="38" t="str">
        <f ca="1">IF(ISNUMBER(A3546),NORMINV(RAND(),0,IF(AND(Data!$G$9="squeeze",A3546&lt;Data!$G$11*0.25),$H$32,1)*$C$30*$C$13)*($C$14*$C$12),"")</f>
        <v/>
      </c>
      <c r="J3546" s="42" t="str">
        <f ca="1">IFERROR(IF(Data!$C$6="Real",B3546,I3546+J3545+($C$14*$C$12)*(NORMINV(RAND(),$C$15,CHOOSE($G$13,$C$13,F3546,G3546)))),"")</f>
        <v/>
      </c>
      <c r="K3546" s="88" t="str">
        <f>IF(ISNUMBER(A3546), IF($G$16="fixed",$G$17,MIN(H3546*Data!$C$7*$C$16*0.5,$C$17*Data!$C$7))*$C$12,"")</f>
        <v/>
      </c>
      <c r="L3546" s="42" t="str">
        <f t="shared" ca="1" si="1680"/>
        <v/>
      </c>
      <c r="M3546" s="44" t="str">
        <f t="shared" ca="1" si="1681"/>
        <v/>
      </c>
      <c r="N3546" s="44" t="str">
        <f t="shared" ca="1" si="1682"/>
        <v/>
      </c>
      <c r="O3546" s="108" t="str">
        <f t="shared" si="1666"/>
        <v/>
      </c>
      <c r="P3546" s="102" t="str">
        <f t="shared" si="1667"/>
        <v/>
      </c>
      <c r="Q3546" s="102" t="str">
        <f t="shared" si="1668"/>
        <v/>
      </c>
      <c r="R3546" s="120" t="str">
        <f t="shared" si="1669"/>
        <v/>
      </c>
      <c r="S3546" s="54" t="str">
        <f t="shared" si="1670"/>
        <v/>
      </c>
      <c r="T3546" s="5" t="str">
        <f t="shared" si="1671"/>
        <v/>
      </c>
      <c r="U3546" s="152" t="str">
        <f t="shared" si="1654"/>
        <v/>
      </c>
      <c r="V3546" s="152" t="str">
        <f t="shared" si="1655"/>
        <v/>
      </c>
      <c r="W3546" s="153" t="str">
        <f t="shared" si="1656"/>
        <v/>
      </c>
      <c r="X3546" s="153" t="str">
        <f t="shared" si="1657"/>
        <v/>
      </c>
      <c r="Y3546" s="153" t="str">
        <f t="shared" si="1658"/>
        <v/>
      </c>
      <c r="Z3546" s="153" t="str">
        <f t="shared" si="1659"/>
        <v/>
      </c>
      <c r="AA3546" s="152" t="str">
        <f t="shared" si="1660"/>
        <v/>
      </c>
      <c r="AB3546" s="152" t="str">
        <f t="shared" si="1661"/>
        <v/>
      </c>
      <c r="AC3546" s="154" t="str">
        <f t="shared" si="1672"/>
        <v/>
      </c>
      <c r="AD3546" s="154" t="str">
        <f t="shared" si="1673"/>
        <v/>
      </c>
      <c r="AE3546" s="3" t="str">
        <f t="shared" si="1674"/>
        <v/>
      </c>
      <c r="AF3546" s="3" t="str">
        <f t="shared" si="1675"/>
        <v/>
      </c>
      <c r="AG3546" s="3" t="str">
        <f t="shared" si="1676"/>
        <v/>
      </c>
      <c r="AH3546" s="4" t="str">
        <f t="shared" si="1677"/>
        <v/>
      </c>
      <c r="AI3546" s="75" t="str">
        <f t="shared" si="1678"/>
        <v/>
      </c>
      <c r="AJ3546" s="75" t="str">
        <f t="shared" si="1679"/>
        <v/>
      </c>
    </row>
    <row r="3547" spans="1:36">
      <c r="A3547" s="41" t="str">
        <f t="shared" si="1662"/>
        <v/>
      </c>
      <c r="B3547" s="150" t="str">
        <f>IF(ISNUMBER(A3547),INDEX('MetaTrader Import'!$H$13:$J$5893,TRUNC(((A3547-$A$39+1)-1)/3)+1,MOD((A3547-$A$39+1)-1,3)+1),"")</f>
        <v/>
      </c>
      <c r="C3547" s="43" t="str">
        <f t="shared" si="1663"/>
        <v/>
      </c>
      <c r="D3547" s="43" t="str">
        <f t="shared" ca="1" si="1653"/>
        <v/>
      </c>
      <c r="E3547" s="43" t="str">
        <f t="shared" si="1664"/>
        <v/>
      </c>
      <c r="F3547" s="43" t="str">
        <f t="shared" si="1665"/>
        <v/>
      </c>
      <c r="G3547" s="43" t="str">
        <f>IF(A3547&lt;&gt;"",IF(A3547&lt;Data!$G$11*0.25,$C$13/$G$32,IF(A3547&gt;Data!$G$11*0.25,$C$13,$C$13*10)),"")</f>
        <v/>
      </c>
      <c r="H3547" s="43" t="str">
        <f>IF(A3547&lt;&gt;"",IF(Data!$G$9="constant",$C$13,IF(Data!$G$9="squeeze",G3547,F3547)),"")</f>
        <v/>
      </c>
      <c r="I3547" s="38" t="str">
        <f ca="1">IF(ISNUMBER(A3547),NORMINV(RAND(),0,IF(AND(Data!$G$9="squeeze",A3547&lt;Data!$G$11*0.25),$H$32,1)*$C$30*$C$13)*($C$14*$C$12),"")</f>
        <v/>
      </c>
      <c r="J3547" s="42" t="str">
        <f ca="1">IFERROR(IF(Data!$C$6="Real",B3547,I3547+J3546+($C$14*$C$12)*(NORMINV(RAND(),$C$15,CHOOSE($G$13,$C$13,F3547,G3547)))),"")</f>
        <v/>
      </c>
      <c r="K3547" s="88" t="str">
        <f>IF(ISNUMBER(A3547), IF($G$16="fixed",$G$17,MIN(H3547*Data!$C$7*$C$16*0.5,$C$17*Data!$C$7))*$C$12,"")</f>
        <v/>
      </c>
      <c r="L3547" s="42" t="str">
        <f t="shared" ca="1" si="1680"/>
        <v/>
      </c>
      <c r="M3547" s="44" t="str">
        <f t="shared" ca="1" si="1681"/>
        <v/>
      </c>
      <c r="N3547" s="44" t="str">
        <f t="shared" ca="1" si="1682"/>
        <v/>
      </c>
      <c r="O3547" s="108" t="str">
        <f t="shared" si="1666"/>
        <v/>
      </c>
      <c r="P3547" s="102" t="str">
        <f t="shared" si="1667"/>
        <v/>
      </c>
      <c r="Q3547" s="102" t="str">
        <f t="shared" si="1668"/>
        <v/>
      </c>
      <c r="R3547" s="120" t="str">
        <f t="shared" si="1669"/>
        <v/>
      </c>
      <c r="S3547" s="54" t="str">
        <f t="shared" si="1670"/>
        <v/>
      </c>
      <c r="T3547" s="5" t="str">
        <f t="shared" si="1671"/>
        <v/>
      </c>
      <c r="U3547" s="152" t="str">
        <f t="shared" si="1654"/>
        <v/>
      </c>
      <c r="V3547" s="152" t="str">
        <f t="shared" si="1655"/>
        <v/>
      </c>
      <c r="W3547" s="153" t="str">
        <f t="shared" si="1656"/>
        <v/>
      </c>
      <c r="X3547" s="153" t="str">
        <f t="shared" si="1657"/>
        <v/>
      </c>
      <c r="Y3547" s="153" t="str">
        <f t="shared" si="1658"/>
        <v/>
      </c>
      <c r="Z3547" s="153" t="str">
        <f t="shared" si="1659"/>
        <v/>
      </c>
      <c r="AA3547" s="152" t="str">
        <f t="shared" si="1660"/>
        <v/>
      </c>
      <c r="AB3547" s="152" t="str">
        <f t="shared" si="1661"/>
        <v/>
      </c>
      <c r="AC3547" s="154" t="str">
        <f t="shared" si="1672"/>
        <v/>
      </c>
      <c r="AD3547" s="154" t="str">
        <f t="shared" si="1673"/>
        <v/>
      </c>
      <c r="AE3547" s="3" t="str">
        <f t="shared" si="1674"/>
        <v/>
      </c>
      <c r="AF3547" s="3" t="str">
        <f t="shared" si="1675"/>
        <v/>
      </c>
      <c r="AG3547" s="3" t="str">
        <f t="shared" si="1676"/>
        <v/>
      </c>
      <c r="AH3547" s="4" t="str">
        <f t="shared" si="1677"/>
        <v/>
      </c>
      <c r="AI3547" s="75" t="str">
        <f t="shared" si="1678"/>
        <v/>
      </c>
      <c r="AJ3547" s="75" t="str">
        <f t="shared" si="1679"/>
        <v/>
      </c>
    </row>
    <row r="3548" spans="1:36">
      <c r="A3548" s="41" t="str">
        <f t="shared" si="1662"/>
        <v/>
      </c>
      <c r="B3548" s="150" t="str">
        <f>IF(ISNUMBER(A3548),INDEX('MetaTrader Import'!$H$13:$J$5893,TRUNC(((A3548-$A$39+1)-1)/3)+1,MOD((A3548-$A$39+1)-1,3)+1),"")</f>
        <v/>
      </c>
      <c r="C3548" s="43" t="str">
        <f t="shared" si="1663"/>
        <v/>
      </c>
      <c r="D3548" s="43" t="str">
        <f t="shared" ca="1" si="1653"/>
        <v/>
      </c>
      <c r="E3548" s="43" t="str">
        <f t="shared" si="1664"/>
        <v/>
      </c>
      <c r="F3548" s="43" t="str">
        <f t="shared" si="1665"/>
        <v/>
      </c>
      <c r="G3548" s="43" t="str">
        <f>IF(A3548&lt;&gt;"",IF(A3548&lt;Data!$G$11*0.25,$C$13/$G$32,IF(A3548&gt;Data!$G$11*0.25,$C$13,$C$13*10)),"")</f>
        <v/>
      </c>
      <c r="H3548" s="43" t="str">
        <f>IF(A3548&lt;&gt;"",IF(Data!$G$9="constant",$C$13,IF(Data!$G$9="squeeze",G3548,F3548)),"")</f>
        <v/>
      </c>
      <c r="I3548" s="38" t="str">
        <f ca="1">IF(ISNUMBER(A3548),NORMINV(RAND(),0,IF(AND(Data!$G$9="squeeze",A3548&lt;Data!$G$11*0.25),$H$32,1)*$C$30*$C$13)*($C$14*$C$12),"")</f>
        <v/>
      </c>
      <c r="J3548" s="42" t="str">
        <f ca="1">IFERROR(IF(Data!$C$6="Real",B3548,I3548+J3547+($C$14*$C$12)*(NORMINV(RAND(),$C$15,CHOOSE($G$13,$C$13,F3548,G3548)))),"")</f>
        <v/>
      </c>
      <c r="K3548" s="88" t="str">
        <f>IF(ISNUMBER(A3548), IF($G$16="fixed",$G$17,MIN(H3548*Data!$C$7*$C$16*0.5,$C$17*Data!$C$7))*$C$12,"")</f>
        <v/>
      </c>
      <c r="L3548" s="42" t="str">
        <f t="shared" ca="1" si="1680"/>
        <v/>
      </c>
      <c r="M3548" s="44" t="str">
        <f t="shared" ca="1" si="1681"/>
        <v/>
      </c>
      <c r="N3548" s="44" t="str">
        <f t="shared" ca="1" si="1682"/>
        <v/>
      </c>
      <c r="O3548" s="108" t="str">
        <f t="shared" si="1666"/>
        <v/>
      </c>
      <c r="P3548" s="102" t="str">
        <f t="shared" si="1667"/>
        <v/>
      </c>
      <c r="Q3548" s="102" t="str">
        <f t="shared" si="1668"/>
        <v/>
      </c>
      <c r="R3548" s="120" t="str">
        <f t="shared" si="1669"/>
        <v/>
      </c>
      <c r="S3548" s="54" t="str">
        <f t="shared" si="1670"/>
        <v/>
      </c>
      <c r="T3548" s="5" t="str">
        <f t="shared" si="1671"/>
        <v/>
      </c>
      <c r="U3548" s="152" t="str">
        <f t="shared" si="1654"/>
        <v/>
      </c>
      <c r="V3548" s="152" t="str">
        <f t="shared" si="1655"/>
        <v/>
      </c>
      <c r="W3548" s="153" t="str">
        <f t="shared" si="1656"/>
        <v/>
      </c>
      <c r="X3548" s="153" t="str">
        <f t="shared" si="1657"/>
        <v/>
      </c>
      <c r="Y3548" s="153" t="str">
        <f t="shared" si="1658"/>
        <v/>
      </c>
      <c r="Z3548" s="153" t="str">
        <f t="shared" si="1659"/>
        <v/>
      </c>
      <c r="AA3548" s="152" t="str">
        <f t="shared" si="1660"/>
        <v/>
      </c>
      <c r="AB3548" s="152" t="str">
        <f t="shared" si="1661"/>
        <v/>
      </c>
      <c r="AC3548" s="154" t="str">
        <f t="shared" si="1672"/>
        <v/>
      </c>
      <c r="AD3548" s="154" t="str">
        <f t="shared" si="1673"/>
        <v/>
      </c>
      <c r="AE3548" s="3" t="str">
        <f t="shared" si="1674"/>
        <v/>
      </c>
      <c r="AF3548" s="3" t="str">
        <f t="shared" si="1675"/>
        <v/>
      </c>
      <c r="AG3548" s="3" t="str">
        <f t="shared" si="1676"/>
        <v/>
      </c>
      <c r="AH3548" s="4" t="str">
        <f t="shared" si="1677"/>
        <v/>
      </c>
      <c r="AI3548" s="75" t="str">
        <f t="shared" si="1678"/>
        <v/>
      </c>
      <c r="AJ3548" s="75" t="str">
        <f t="shared" si="1679"/>
        <v/>
      </c>
    </row>
    <row r="3549" spans="1:36">
      <c r="A3549" s="41" t="str">
        <f t="shared" si="1662"/>
        <v/>
      </c>
      <c r="B3549" s="150" t="str">
        <f>IF(ISNUMBER(A3549),INDEX('MetaTrader Import'!$H$13:$J$5893,TRUNC(((A3549-$A$39+1)-1)/3)+1,MOD((A3549-$A$39+1)-1,3)+1),"")</f>
        <v/>
      </c>
      <c r="C3549" s="43" t="str">
        <f t="shared" si="1663"/>
        <v/>
      </c>
      <c r="D3549" s="43" t="str">
        <f t="shared" ca="1" si="1653"/>
        <v/>
      </c>
      <c r="E3549" s="43" t="str">
        <f t="shared" si="1664"/>
        <v/>
      </c>
      <c r="F3549" s="43" t="str">
        <f t="shared" si="1665"/>
        <v/>
      </c>
      <c r="G3549" s="43" t="str">
        <f>IF(A3549&lt;&gt;"",IF(A3549&lt;Data!$G$11*0.25,$C$13/$G$32,IF(A3549&gt;Data!$G$11*0.25,$C$13,$C$13*10)),"")</f>
        <v/>
      </c>
      <c r="H3549" s="43" t="str">
        <f>IF(A3549&lt;&gt;"",IF(Data!$G$9="constant",$C$13,IF(Data!$G$9="squeeze",G3549,F3549)),"")</f>
        <v/>
      </c>
      <c r="I3549" s="38" t="str">
        <f ca="1">IF(ISNUMBER(A3549),NORMINV(RAND(),0,IF(AND(Data!$G$9="squeeze",A3549&lt;Data!$G$11*0.25),$H$32,1)*$C$30*$C$13)*($C$14*$C$12),"")</f>
        <v/>
      </c>
      <c r="J3549" s="42" t="str">
        <f ca="1">IFERROR(IF(Data!$C$6="Real",B3549,I3549+J3548+($C$14*$C$12)*(NORMINV(RAND(),$C$15,CHOOSE($G$13,$C$13,F3549,G3549)))),"")</f>
        <v/>
      </c>
      <c r="K3549" s="88" t="str">
        <f>IF(ISNUMBER(A3549), IF($G$16="fixed",$G$17,MIN(H3549*Data!$C$7*$C$16*0.5,$C$17*Data!$C$7))*$C$12,"")</f>
        <v/>
      </c>
      <c r="L3549" s="42" t="str">
        <f t="shared" ca="1" si="1680"/>
        <v/>
      </c>
      <c r="M3549" s="44" t="str">
        <f t="shared" ca="1" si="1681"/>
        <v/>
      </c>
      <c r="N3549" s="44" t="str">
        <f t="shared" ca="1" si="1682"/>
        <v/>
      </c>
      <c r="O3549" s="108" t="str">
        <f t="shared" si="1666"/>
        <v/>
      </c>
      <c r="P3549" s="102" t="str">
        <f t="shared" si="1667"/>
        <v/>
      </c>
      <c r="Q3549" s="102" t="str">
        <f t="shared" si="1668"/>
        <v/>
      </c>
      <c r="R3549" s="120" t="str">
        <f t="shared" si="1669"/>
        <v/>
      </c>
      <c r="S3549" s="54" t="str">
        <f t="shared" si="1670"/>
        <v/>
      </c>
      <c r="T3549" s="5" t="str">
        <f t="shared" si="1671"/>
        <v/>
      </c>
      <c r="U3549" s="152" t="str">
        <f t="shared" si="1654"/>
        <v/>
      </c>
      <c r="V3549" s="152" t="str">
        <f t="shared" si="1655"/>
        <v/>
      </c>
      <c r="W3549" s="153" t="str">
        <f t="shared" si="1656"/>
        <v/>
      </c>
      <c r="X3549" s="153" t="str">
        <f t="shared" si="1657"/>
        <v/>
      </c>
      <c r="Y3549" s="153" t="str">
        <f t="shared" si="1658"/>
        <v/>
      </c>
      <c r="Z3549" s="153" t="str">
        <f t="shared" si="1659"/>
        <v/>
      </c>
      <c r="AA3549" s="152" t="str">
        <f t="shared" si="1660"/>
        <v/>
      </c>
      <c r="AB3549" s="152" t="str">
        <f t="shared" si="1661"/>
        <v/>
      </c>
      <c r="AC3549" s="154" t="str">
        <f t="shared" si="1672"/>
        <v/>
      </c>
      <c r="AD3549" s="154" t="str">
        <f t="shared" si="1673"/>
        <v/>
      </c>
      <c r="AE3549" s="3" t="str">
        <f t="shared" si="1674"/>
        <v/>
      </c>
      <c r="AF3549" s="3" t="str">
        <f t="shared" si="1675"/>
        <v/>
      </c>
      <c r="AG3549" s="3" t="str">
        <f t="shared" si="1676"/>
        <v/>
      </c>
      <c r="AH3549" s="4" t="str">
        <f t="shared" si="1677"/>
        <v/>
      </c>
      <c r="AI3549" s="75" t="str">
        <f t="shared" si="1678"/>
        <v/>
      </c>
      <c r="AJ3549" s="75" t="str">
        <f t="shared" si="1679"/>
        <v/>
      </c>
    </row>
    <row r="3550" spans="1:36">
      <c r="A3550" s="41" t="str">
        <f t="shared" si="1662"/>
        <v/>
      </c>
      <c r="B3550" s="150" t="str">
        <f>IF(ISNUMBER(A3550),INDEX('MetaTrader Import'!$H$13:$J$5893,TRUNC(((A3550-$A$39+1)-1)/3)+1,MOD((A3550-$A$39+1)-1,3)+1),"")</f>
        <v/>
      </c>
      <c r="C3550" s="43" t="str">
        <f t="shared" si="1663"/>
        <v/>
      </c>
      <c r="D3550" s="43" t="str">
        <f t="shared" ca="1" si="1653"/>
        <v/>
      </c>
      <c r="E3550" s="43" t="str">
        <f t="shared" si="1664"/>
        <v/>
      </c>
      <c r="F3550" s="43" t="str">
        <f t="shared" si="1665"/>
        <v/>
      </c>
      <c r="G3550" s="43" t="str">
        <f>IF(A3550&lt;&gt;"",IF(A3550&lt;Data!$G$11*0.25,$C$13/$G$32,IF(A3550&gt;Data!$G$11*0.25,$C$13,$C$13*10)),"")</f>
        <v/>
      </c>
      <c r="H3550" s="43" t="str">
        <f>IF(A3550&lt;&gt;"",IF(Data!$G$9="constant",$C$13,IF(Data!$G$9="squeeze",G3550,F3550)),"")</f>
        <v/>
      </c>
      <c r="I3550" s="38" t="str">
        <f ca="1">IF(ISNUMBER(A3550),NORMINV(RAND(),0,IF(AND(Data!$G$9="squeeze",A3550&lt;Data!$G$11*0.25),$H$32,1)*$C$30*$C$13)*($C$14*$C$12),"")</f>
        <v/>
      </c>
      <c r="J3550" s="42" t="str">
        <f ca="1">IFERROR(IF(Data!$C$6="Real",B3550,I3550+J3549+($C$14*$C$12)*(NORMINV(RAND(),$C$15,CHOOSE($G$13,$C$13,F3550,G3550)))),"")</f>
        <v/>
      </c>
      <c r="K3550" s="88" t="str">
        <f>IF(ISNUMBER(A3550), IF($G$16="fixed",$G$17,MIN(H3550*Data!$C$7*$C$16*0.5,$C$17*Data!$C$7))*$C$12,"")</f>
        <v/>
      </c>
      <c r="L3550" s="42" t="str">
        <f t="shared" ca="1" si="1680"/>
        <v/>
      </c>
      <c r="M3550" s="44" t="str">
        <f t="shared" ca="1" si="1681"/>
        <v/>
      </c>
      <c r="N3550" s="44" t="str">
        <f t="shared" ca="1" si="1682"/>
        <v/>
      </c>
      <c r="O3550" s="108" t="str">
        <f t="shared" si="1666"/>
        <v/>
      </c>
      <c r="P3550" s="102" t="str">
        <f t="shared" si="1667"/>
        <v/>
      </c>
      <c r="Q3550" s="102" t="str">
        <f t="shared" si="1668"/>
        <v/>
      </c>
      <c r="R3550" s="120" t="str">
        <f t="shared" si="1669"/>
        <v/>
      </c>
      <c r="S3550" s="54" t="str">
        <f t="shared" si="1670"/>
        <v/>
      </c>
      <c r="T3550" s="5" t="str">
        <f t="shared" si="1671"/>
        <v/>
      </c>
      <c r="U3550" s="152" t="str">
        <f t="shared" si="1654"/>
        <v/>
      </c>
      <c r="V3550" s="152" t="str">
        <f t="shared" si="1655"/>
        <v/>
      </c>
      <c r="W3550" s="153" t="str">
        <f t="shared" si="1656"/>
        <v/>
      </c>
      <c r="X3550" s="153" t="str">
        <f t="shared" si="1657"/>
        <v/>
      </c>
      <c r="Y3550" s="153" t="str">
        <f t="shared" si="1658"/>
        <v/>
      </c>
      <c r="Z3550" s="153" t="str">
        <f t="shared" si="1659"/>
        <v/>
      </c>
      <c r="AA3550" s="152" t="str">
        <f t="shared" si="1660"/>
        <v/>
      </c>
      <c r="AB3550" s="152" t="str">
        <f t="shared" si="1661"/>
        <v/>
      </c>
      <c r="AC3550" s="154" t="str">
        <f t="shared" si="1672"/>
        <v/>
      </c>
      <c r="AD3550" s="154" t="str">
        <f t="shared" si="1673"/>
        <v/>
      </c>
      <c r="AE3550" s="3" t="str">
        <f t="shared" si="1674"/>
        <v/>
      </c>
      <c r="AF3550" s="3" t="str">
        <f t="shared" si="1675"/>
        <v/>
      </c>
      <c r="AG3550" s="3" t="str">
        <f t="shared" si="1676"/>
        <v/>
      </c>
      <c r="AH3550" s="4" t="str">
        <f t="shared" si="1677"/>
        <v/>
      </c>
      <c r="AI3550" s="75" t="str">
        <f t="shared" si="1678"/>
        <v/>
      </c>
      <c r="AJ3550" s="75" t="str">
        <f t="shared" si="1679"/>
        <v/>
      </c>
    </row>
    <row r="3551" spans="1:36">
      <c r="A3551" s="41" t="str">
        <f t="shared" si="1662"/>
        <v/>
      </c>
      <c r="B3551" s="150" t="str">
        <f>IF(ISNUMBER(A3551),INDEX('MetaTrader Import'!$H$13:$J$5893,TRUNC(((A3551-$A$39+1)-1)/3)+1,MOD((A3551-$A$39+1)-1,3)+1),"")</f>
        <v/>
      </c>
      <c r="C3551" s="43" t="str">
        <f t="shared" si="1663"/>
        <v/>
      </c>
      <c r="D3551" s="43" t="str">
        <f t="shared" ca="1" si="1653"/>
        <v/>
      </c>
      <c r="E3551" s="43" t="str">
        <f t="shared" si="1664"/>
        <v/>
      </c>
      <c r="F3551" s="43" t="str">
        <f t="shared" si="1665"/>
        <v/>
      </c>
      <c r="G3551" s="43" t="str">
        <f>IF(A3551&lt;&gt;"",IF(A3551&lt;Data!$G$11*0.25,$C$13/$G$32,IF(A3551&gt;Data!$G$11*0.25,$C$13,$C$13*10)),"")</f>
        <v/>
      </c>
      <c r="H3551" s="43" t="str">
        <f>IF(A3551&lt;&gt;"",IF(Data!$G$9="constant",$C$13,IF(Data!$G$9="squeeze",G3551,F3551)),"")</f>
        <v/>
      </c>
      <c r="I3551" s="38" t="str">
        <f ca="1">IF(ISNUMBER(A3551),NORMINV(RAND(),0,IF(AND(Data!$G$9="squeeze",A3551&lt;Data!$G$11*0.25),$H$32,1)*$C$30*$C$13)*($C$14*$C$12),"")</f>
        <v/>
      </c>
      <c r="J3551" s="42" t="str">
        <f ca="1">IFERROR(IF(Data!$C$6="Real",B3551,I3551+J3550+($C$14*$C$12)*(NORMINV(RAND(),$C$15,CHOOSE($G$13,$C$13,F3551,G3551)))),"")</f>
        <v/>
      </c>
      <c r="K3551" s="88" t="str">
        <f>IF(ISNUMBER(A3551), IF($G$16="fixed",$G$17,MIN(H3551*Data!$C$7*$C$16*0.5,$C$17*Data!$C$7))*$C$12,"")</f>
        <v/>
      </c>
      <c r="L3551" s="42" t="str">
        <f t="shared" ca="1" si="1680"/>
        <v/>
      </c>
      <c r="M3551" s="44" t="str">
        <f t="shared" ca="1" si="1681"/>
        <v/>
      </c>
      <c r="N3551" s="44" t="str">
        <f t="shared" ca="1" si="1682"/>
        <v/>
      </c>
      <c r="O3551" s="108" t="str">
        <f t="shared" si="1666"/>
        <v/>
      </c>
      <c r="P3551" s="102" t="str">
        <f t="shared" si="1667"/>
        <v/>
      </c>
      <c r="Q3551" s="102" t="str">
        <f t="shared" si="1668"/>
        <v/>
      </c>
      <c r="R3551" s="120" t="str">
        <f t="shared" si="1669"/>
        <v/>
      </c>
      <c r="S3551" s="54" t="str">
        <f t="shared" si="1670"/>
        <v/>
      </c>
      <c r="T3551" s="5" t="str">
        <f t="shared" si="1671"/>
        <v/>
      </c>
      <c r="U3551" s="152" t="str">
        <f t="shared" si="1654"/>
        <v/>
      </c>
      <c r="V3551" s="152" t="str">
        <f t="shared" si="1655"/>
        <v/>
      </c>
      <c r="W3551" s="153" t="str">
        <f t="shared" si="1656"/>
        <v/>
      </c>
      <c r="X3551" s="153" t="str">
        <f t="shared" si="1657"/>
        <v/>
      </c>
      <c r="Y3551" s="153" t="str">
        <f t="shared" si="1658"/>
        <v/>
      </c>
      <c r="Z3551" s="153" t="str">
        <f t="shared" si="1659"/>
        <v/>
      </c>
      <c r="AA3551" s="152" t="str">
        <f t="shared" si="1660"/>
        <v/>
      </c>
      <c r="AB3551" s="152" t="str">
        <f t="shared" si="1661"/>
        <v/>
      </c>
      <c r="AC3551" s="154" t="str">
        <f t="shared" si="1672"/>
        <v/>
      </c>
      <c r="AD3551" s="154" t="str">
        <f t="shared" si="1673"/>
        <v/>
      </c>
      <c r="AE3551" s="3" t="str">
        <f t="shared" si="1674"/>
        <v/>
      </c>
      <c r="AF3551" s="3" t="str">
        <f t="shared" si="1675"/>
        <v/>
      </c>
      <c r="AG3551" s="3" t="str">
        <f t="shared" si="1676"/>
        <v/>
      </c>
      <c r="AH3551" s="4" t="str">
        <f t="shared" si="1677"/>
        <v/>
      </c>
      <c r="AI3551" s="75" t="str">
        <f t="shared" si="1678"/>
        <v/>
      </c>
      <c r="AJ3551" s="75" t="str">
        <f t="shared" si="1679"/>
        <v/>
      </c>
    </row>
    <row r="3552" spans="1:36">
      <c r="A3552" s="41" t="str">
        <f t="shared" si="1662"/>
        <v/>
      </c>
      <c r="B3552" s="150" t="str">
        <f>IF(ISNUMBER(A3552),INDEX('MetaTrader Import'!$H$13:$J$5893,TRUNC(((A3552-$A$39+1)-1)/3)+1,MOD((A3552-$A$39+1)-1,3)+1),"")</f>
        <v/>
      </c>
      <c r="C3552" s="43" t="str">
        <f t="shared" si="1663"/>
        <v/>
      </c>
      <c r="D3552" s="43" t="str">
        <f t="shared" ca="1" si="1653"/>
        <v/>
      </c>
      <c r="E3552" s="43" t="str">
        <f t="shared" si="1664"/>
        <v/>
      </c>
      <c r="F3552" s="43" t="str">
        <f t="shared" si="1665"/>
        <v/>
      </c>
      <c r="G3552" s="43" t="str">
        <f>IF(A3552&lt;&gt;"",IF(A3552&lt;Data!$G$11*0.25,$C$13/$G$32,IF(A3552&gt;Data!$G$11*0.25,$C$13,$C$13*10)),"")</f>
        <v/>
      </c>
      <c r="H3552" s="43" t="str">
        <f>IF(A3552&lt;&gt;"",IF(Data!$G$9="constant",$C$13,IF(Data!$G$9="squeeze",G3552,F3552)),"")</f>
        <v/>
      </c>
      <c r="I3552" s="38" t="str">
        <f ca="1">IF(ISNUMBER(A3552),NORMINV(RAND(),0,IF(AND(Data!$G$9="squeeze",A3552&lt;Data!$G$11*0.25),$H$32,1)*$C$30*$C$13)*($C$14*$C$12),"")</f>
        <v/>
      </c>
      <c r="J3552" s="42" t="str">
        <f ca="1">IFERROR(IF(Data!$C$6="Real",B3552,I3552+J3551+($C$14*$C$12)*(NORMINV(RAND(),$C$15,CHOOSE($G$13,$C$13,F3552,G3552)))),"")</f>
        <v/>
      </c>
      <c r="K3552" s="88" t="str">
        <f>IF(ISNUMBER(A3552), IF($G$16="fixed",$G$17,MIN(H3552*Data!$C$7*$C$16*0.5,$C$17*Data!$C$7))*$C$12,"")</f>
        <v/>
      </c>
      <c r="L3552" s="42" t="str">
        <f t="shared" ca="1" si="1680"/>
        <v/>
      </c>
      <c r="M3552" s="44" t="str">
        <f t="shared" ca="1" si="1681"/>
        <v/>
      </c>
      <c r="N3552" s="44" t="str">
        <f t="shared" ca="1" si="1682"/>
        <v/>
      </c>
      <c r="O3552" s="108" t="str">
        <f t="shared" si="1666"/>
        <v/>
      </c>
      <c r="P3552" s="102" t="str">
        <f t="shared" si="1667"/>
        <v/>
      </c>
      <c r="Q3552" s="102" t="str">
        <f t="shared" si="1668"/>
        <v/>
      </c>
      <c r="R3552" s="120" t="str">
        <f t="shared" si="1669"/>
        <v/>
      </c>
      <c r="S3552" s="54" t="str">
        <f t="shared" si="1670"/>
        <v/>
      </c>
      <c r="T3552" s="5" t="str">
        <f t="shared" si="1671"/>
        <v/>
      </c>
      <c r="U3552" s="152" t="str">
        <f t="shared" si="1654"/>
        <v/>
      </c>
      <c r="V3552" s="152" t="str">
        <f t="shared" si="1655"/>
        <v/>
      </c>
      <c r="W3552" s="153" t="str">
        <f t="shared" si="1656"/>
        <v/>
      </c>
      <c r="X3552" s="153" t="str">
        <f t="shared" si="1657"/>
        <v/>
      </c>
      <c r="Y3552" s="153" t="str">
        <f t="shared" si="1658"/>
        <v/>
      </c>
      <c r="Z3552" s="153" t="str">
        <f t="shared" si="1659"/>
        <v/>
      </c>
      <c r="AA3552" s="152" t="str">
        <f t="shared" si="1660"/>
        <v/>
      </c>
      <c r="AB3552" s="152" t="str">
        <f t="shared" si="1661"/>
        <v/>
      </c>
      <c r="AC3552" s="154" t="str">
        <f t="shared" si="1672"/>
        <v/>
      </c>
      <c r="AD3552" s="154" t="str">
        <f t="shared" si="1673"/>
        <v/>
      </c>
      <c r="AE3552" s="3" t="str">
        <f t="shared" si="1674"/>
        <v/>
      </c>
      <c r="AF3552" s="3" t="str">
        <f t="shared" si="1675"/>
        <v/>
      </c>
      <c r="AG3552" s="3" t="str">
        <f t="shared" si="1676"/>
        <v/>
      </c>
      <c r="AH3552" s="4" t="str">
        <f t="shared" si="1677"/>
        <v/>
      </c>
      <c r="AI3552" s="75" t="str">
        <f t="shared" si="1678"/>
        <v/>
      </c>
      <c r="AJ3552" s="75" t="str">
        <f t="shared" si="1679"/>
        <v/>
      </c>
    </row>
    <row r="3553" spans="1:36">
      <c r="A3553" s="41" t="str">
        <f t="shared" si="1662"/>
        <v/>
      </c>
      <c r="B3553" s="150" t="str">
        <f>IF(ISNUMBER(A3553),INDEX('MetaTrader Import'!$H$13:$J$5893,TRUNC(((A3553-$A$39+1)-1)/3)+1,MOD((A3553-$A$39+1)-1,3)+1),"")</f>
        <v/>
      </c>
      <c r="C3553" s="43" t="str">
        <f t="shared" si="1663"/>
        <v/>
      </c>
      <c r="D3553" s="43" t="str">
        <f t="shared" ca="1" si="1653"/>
        <v/>
      </c>
      <c r="E3553" s="43" t="str">
        <f t="shared" si="1664"/>
        <v/>
      </c>
      <c r="F3553" s="43" t="str">
        <f t="shared" si="1665"/>
        <v/>
      </c>
      <c r="G3553" s="43" t="str">
        <f>IF(A3553&lt;&gt;"",IF(A3553&lt;Data!$G$11*0.25,$C$13/$G$32,IF(A3553&gt;Data!$G$11*0.25,$C$13,$C$13*10)),"")</f>
        <v/>
      </c>
      <c r="H3553" s="43" t="str">
        <f>IF(A3553&lt;&gt;"",IF(Data!$G$9="constant",$C$13,IF(Data!$G$9="squeeze",G3553,F3553)),"")</f>
        <v/>
      </c>
      <c r="I3553" s="38" t="str">
        <f ca="1">IF(ISNUMBER(A3553),NORMINV(RAND(),0,IF(AND(Data!$G$9="squeeze",A3553&lt;Data!$G$11*0.25),$H$32,1)*$C$30*$C$13)*($C$14*$C$12),"")</f>
        <v/>
      </c>
      <c r="J3553" s="42" t="str">
        <f ca="1">IFERROR(IF(Data!$C$6="Real",B3553,I3553+J3552+($C$14*$C$12)*(NORMINV(RAND(),$C$15,CHOOSE($G$13,$C$13,F3553,G3553)))),"")</f>
        <v/>
      </c>
      <c r="K3553" s="88" t="str">
        <f>IF(ISNUMBER(A3553), IF($G$16="fixed",$G$17,MIN(H3553*Data!$C$7*$C$16*0.5,$C$17*Data!$C$7))*$C$12,"")</f>
        <v/>
      </c>
      <c r="L3553" s="42" t="str">
        <f t="shared" ca="1" si="1680"/>
        <v/>
      </c>
      <c r="M3553" s="44" t="str">
        <f t="shared" ca="1" si="1681"/>
        <v/>
      </c>
      <c r="N3553" s="44" t="str">
        <f t="shared" ca="1" si="1682"/>
        <v/>
      </c>
      <c r="O3553" s="108" t="str">
        <f t="shared" si="1666"/>
        <v/>
      </c>
      <c r="P3553" s="102" t="str">
        <f t="shared" si="1667"/>
        <v/>
      </c>
      <c r="Q3553" s="102" t="str">
        <f t="shared" si="1668"/>
        <v/>
      </c>
      <c r="R3553" s="120" t="str">
        <f t="shared" si="1669"/>
        <v/>
      </c>
      <c r="S3553" s="54" t="str">
        <f t="shared" si="1670"/>
        <v/>
      </c>
      <c r="T3553" s="5" t="str">
        <f t="shared" si="1671"/>
        <v/>
      </c>
      <c r="U3553" s="152" t="str">
        <f t="shared" si="1654"/>
        <v/>
      </c>
      <c r="V3553" s="152" t="str">
        <f t="shared" si="1655"/>
        <v/>
      </c>
      <c r="W3553" s="153" t="str">
        <f t="shared" si="1656"/>
        <v/>
      </c>
      <c r="X3553" s="153" t="str">
        <f t="shared" si="1657"/>
        <v/>
      </c>
      <c r="Y3553" s="153" t="str">
        <f t="shared" si="1658"/>
        <v/>
      </c>
      <c r="Z3553" s="153" t="str">
        <f t="shared" si="1659"/>
        <v/>
      </c>
      <c r="AA3553" s="152" t="str">
        <f t="shared" si="1660"/>
        <v/>
      </c>
      <c r="AB3553" s="152" t="str">
        <f t="shared" si="1661"/>
        <v/>
      </c>
      <c r="AC3553" s="154" t="str">
        <f t="shared" si="1672"/>
        <v/>
      </c>
      <c r="AD3553" s="154" t="str">
        <f t="shared" si="1673"/>
        <v/>
      </c>
      <c r="AE3553" s="3" t="str">
        <f t="shared" si="1674"/>
        <v/>
      </c>
      <c r="AF3553" s="3" t="str">
        <f t="shared" si="1675"/>
        <v/>
      </c>
      <c r="AG3553" s="3" t="str">
        <f t="shared" si="1676"/>
        <v/>
      </c>
      <c r="AH3553" s="4" t="str">
        <f t="shared" si="1677"/>
        <v/>
      </c>
      <c r="AI3553" s="75" t="str">
        <f t="shared" si="1678"/>
        <v/>
      </c>
      <c r="AJ3553" s="75" t="str">
        <f t="shared" si="1679"/>
        <v/>
      </c>
    </row>
    <row r="3554" spans="1:36">
      <c r="A3554" s="41" t="str">
        <f t="shared" si="1662"/>
        <v/>
      </c>
      <c r="B3554" s="150" t="str">
        <f>IF(ISNUMBER(A3554),INDEX('MetaTrader Import'!$H$13:$J$5893,TRUNC(((A3554-$A$39+1)-1)/3)+1,MOD((A3554-$A$39+1)-1,3)+1),"")</f>
        <v/>
      </c>
      <c r="C3554" s="43" t="str">
        <f t="shared" si="1663"/>
        <v/>
      </c>
      <c r="D3554" s="43" t="str">
        <f t="shared" ca="1" si="1653"/>
        <v/>
      </c>
      <c r="E3554" s="43" t="str">
        <f t="shared" si="1664"/>
        <v/>
      </c>
      <c r="F3554" s="43" t="str">
        <f t="shared" si="1665"/>
        <v/>
      </c>
      <c r="G3554" s="43" t="str">
        <f>IF(A3554&lt;&gt;"",IF(A3554&lt;Data!$G$11*0.25,$C$13/$G$32,IF(A3554&gt;Data!$G$11*0.25,$C$13,$C$13*10)),"")</f>
        <v/>
      </c>
      <c r="H3554" s="43" t="str">
        <f>IF(A3554&lt;&gt;"",IF(Data!$G$9="constant",$C$13,IF(Data!$G$9="squeeze",G3554,F3554)),"")</f>
        <v/>
      </c>
      <c r="I3554" s="38" t="str">
        <f ca="1">IF(ISNUMBER(A3554),NORMINV(RAND(),0,IF(AND(Data!$G$9="squeeze",A3554&lt;Data!$G$11*0.25),$H$32,1)*$C$30*$C$13)*($C$14*$C$12),"")</f>
        <v/>
      </c>
      <c r="J3554" s="42" t="str">
        <f ca="1">IFERROR(IF(Data!$C$6="Real",B3554,I3554+J3553+($C$14*$C$12)*(NORMINV(RAND(),$C$15,CHOOSE($G$13,$C$13,F3554,G3554)))),"")</f>
        <v/>
      </c>
      <c r="K3554" s="88" t="str">
        <f>IF(ISNUMBER(A3554), IF($G$16="fixed",$G$17,MIN(H3554*Data!$C$7*$C$16*0.5,$C$17*Data!$C$7))*$C$12,"")</f>
        <v/>
      </c>
      <c r="L3554" s="42" t="str">
        <f t="shared" ca="1" si="1680"/>
        <v/>
      </c>
      <c r="M3554" s="44" t="str">
        <f t="shared" ca="1" si="1681"/>
        <v/>
      </c>
      <c r="N3554" s="44" t="str">
        <f t="shared" ca="1" si="1682"/>
        <v/>
      </c>
      <c r="O3554" s="108" t="str">
        <f t="shared" si="1666"/>
        <v/>
      </c>
      <c r="P3554" s="102" t="str">
        <f t="shared" si="1667"/>
        <v/>
      </c>
      <c r="Q3554" s="102" t="str">
        <f t="shared" si="1668"/>
        <v/>
      </c>
      <c r="R3554" s="120" t="str">
        <f t="shared" si="1669"/>
        <v/>
      </c>
      <c r="S3554" s="54" t="str">
        <f t="shared" si="1670"/>
        <v/>
      </c>
      <c r="T3554" s="5" t="str">
        <f t="shared" si="1671"/>
        <v/>
      </c>
      <c r="U3554" s="152" t="str">
        <f t="shared" si="1654"/>
        <v/>
      </c>
      <c r="V3554" s="152" t="str">
        <f t="shared" si="1655"/>
        <v/>
      </c>
      <c r="W3554" s="153" t="str">
        <f t="shared" si="1656"/>
        <v/>
      </c>
      <c r="X3554" s="153" t="str">
        <f t="shared" si="1657"/>
        <v/>
      </c>
      <c r="Y3554" s="153" t="str">
        <f t="shared" si="1658"/>
        <v/>
      </c>
      <c r="Z3554" s="153" t="str">
        <f t="shared" si="1659"/>
        <v/>
      </c>
      <c r="AA3554" s="152" t="str">
        <f t="shared" si="1660"/>
        <v/>
      </c>
      <c r="AB3554" s="152" t="str">
        <f t="shared" si="1661"/>
        <v/>
      </c>
      <c r="AC3554" s="154" t="str">
        <f t="shared" si="1672"/>
        <v/>
      </c>
      <c r="AD3554" s="154" t="str">
        <f t="shared" si="1673"/>
        <v/>
      </c>
      <c r="AE3554" s="3" t="str">
        <f t="shared" si="1674"/>
        <v/>
      </c>
      <c r="AF3554" s="3" t="str">
        <f t="shared" si="1675"/>
        <v/>
      </c>
      <c r="AG3554" s="3" t="str">
        <f t="shared" si="1676"/>
        <v/>
      </c>
      <c r="AH3554" s="4" t="str">
        <f t="shared" si="1677"/>
        <v/>
      </c>
      <c r="AI3554" s="75" t="str">
        <f t="shared" si="1678"/>
        <v/>
      </c>
      <c r="AJ3554" s="75" t="str">
        <f t="shared" si="1679"/>
        <v/>
      </c>
    </row>
    <row r="3555" spans="1:36">
      <c r="A3555" s="41" t="str">
        <f t="shared" si="1662"/>
        <v/>
      </c>
      <c r="B3555" s="150" t="str">
        <f>IF(ISNUMBER(A3555),INDEX('MetaTrader Import'!$H$13:$J$5893,TRUNC(((A3555-$A$39+1)-1)/3)+1,MOD((A3555-$A$39+1)-1,3)+1),"")</f>
        <v/>
      </c>
      <c r="C3555" s="43" t="str">
        <f t="shared" si="1663"/>
        <v/>
      </c>
      <c r="D3555" s="43" t="str">
        <f t="shared" ca="1" si="1653"/>
        <v/>
      </c>
      <c r="E3555" s="43" t="str">
        <f t="shared" si="1664"/>
        <v/>
      </c>
      <c r="F3555" s="43" t="str">
        <f t="shared" si="1665"/>
        <v/>
      </c>
      <c r="G3555" s="43" t="str">
        <f>IF(A3555&lt;&gt;"",IF(A3555&lt;Data!$G$11*0.25,$C$13/$G$32,IF(A3555&gt;Data!$G$11*0.25,$C$13,$C$13*10)),"")</f>
        <v/>
      </c>
      <c r="H3555" s="43" t="str">
        <f>IF(A3555&lt;&gt;"",IF(Data!$G$9="constant",$C$13,IF(Data!$G$9="squeeze",G3555,F3555)),"")</f>
        <v/>
      </c>
      <c r="I3555" s="38" t="str">
        <f ca="1">IF(ISNUMBER(A3555),NORMINV(RAND(),0,IF(AND(Data!$G$9="squeeze",A3555&lt;Data!$G$11*0.25),$H$32,1)*$C$30*$C$13)*($C$14*$C$12),"")</f>
        <v/>
      </c>
      <c r="J3555" s="42" t="str">
        <f ca="1">IFERROR(IF(Data!$C$6="Real",B3555,I3555+J3554+($C$14*$C$12)*(NORMINV(RAND(),$C$15,CHOOSE($G$13,$C$13,F3555,G3555)))),"")</f>
        <v/>
      </c>
      <c r="K3555" s="88" t="str">
        <f>IF(ISNUMBER(A3555), IF($G$16="fixed",$G$17,MIN(H3555*Data!$C$7*$C$16*0.5,$C$17*Data!$C$7))*$C$12,"")</f>
        <v/>
      </c>
      <c r="L3555" s="42" t="str">
        <f t="shared" ca="1" si="1680"/>
        <v/>
      </c>
      <c r="M3555" s="44" t="str">
        <f t="shared" ca="1" si="1681"/>
        <v/>
      </c>
      <c r="N3555" s="44" t="str">
        <f t="shared" ca="1" si="1682"/>
        <v/>
      </c>
      <c r="O3555" s="108" t="str">
        <f t="shared" si="1666"/>
        <v/>
      </c>
      <c r="P3555" s="102" t="str">
        <f t="shared" si="1667"/>
        <v/>
      </c>
      <c r="Q3555" s="102" t="str">
        <f t="shared" si="1668"/>
        <v/>
      </c>
      <c r="R3555" s="120" t="str">
        <f t="shared" si="1669"/>
        <v/>
      </c>
      <c r="S3555" s="54" t="str">
        <f t="shared" si="1670"/>
        <v/>
      </c>
      <c r="T3555" s="5" t="str">
        <f t="shared" si="1671"/>
        <v/>
      </c>
      <c r="U3555" s="152" t="str">
        <f t="shared" si="1654"/>
        <v/>
      </c>
      <c r="V3555" s="152" t="str">
        <f t="shared" si="1655"/>
        <v/>
      </c>
      <c r="W3555" s="153" t="str">
        <f t="shared" si="1656"/>
        <v/>
      </c>
      <c r="X3555" s="153" t="str">
        <f t="shared" si="1657"/>
        <v/>
      </c>
      <c r="Y3555" s="153" t="str">
        <f t="shared" si="1658"/>
        <v/>
      </c>
      <c r="Z3555" s="153" t="str">
        <f t="shared" si="1659"/>
        <v/>
      </c>
      <c r="AA3555" s="152" t="str">
        <f t="shared" si="1660"/>
        <v/>
      </c>
      <c r="AB3555" s="152" t="str">
        <f t="shared" si="1661"/>
        <v/>
      </c>
      <c r="AC3555" s="154" t="str">
        <f t="shared" si="1672"/>
        <v/>
      </c>
      <c r="AD3555" s="154" t="str">
        <f t="shared" si="1673"/>
        <v/>
      </c>
      <c r="AE3555" s="3" t="str">
        <f t="shared" si="1674"/>
        <v/>
      </c>
      <c r="AF3555" s="3" t="str">
        <f t="shared" si="1675"/>
        <v/>
      </c>
      <c r="AG3555" s="3" t="str">
        <f t="shared" si="1676"/>
        <v/>
      </c>
      <c r="AH3555" s="4" t="str">
        <f t="shared" si="1677"/>
        <v/>
      </c>
      <c r="AI3555" s="75" t="str">
        <f t="shared" si="1678"/>
        <v/>
      </c>
      <c r="AJ3555" s="75" t="str">
        <f t="shared" si="1679"/>
        <v/>
      </c>
    </row>
    <row r="3556" spans="1:36">
      <c r="A3556" s="41" t="str">
        <f t="shared" si="1662"/>
        <v/>
      </c>
      <c r="B3556" s="150" t="str">
        <f>IF(ISNUMBER(A3556),INDEX('MetaTrader Import'!$H$13:$J$5893,TRUNC(((A3556-$A$39+1)-1)/3)+1,MOD((A3556-$A$39+1)-1,3)+1),"")</f>
        <v/>
      </c>
      <c r="C3556" s="43" t="str">
        <f t="shared" si="1663"/>
        <v/>
      </c>
      <c r="D3556" s="43" t="str">
        <f t="shared" ca="1" si="1653"/>
        <v/>
      </c>
      <c r="E3556" s="43" t="str">
        <f t="shared" si="1664"/>
        <v/>
      </c>
      <c r="F3556" s="43" t="str">
        <f t="shared" si="1665"/>
        <v/>
      </c>
      <c r="G3556" s="43" t="str">
        <f>IF(A3556&lt;&gt;"",IF(A3556&lt;Data!$G$11*0.25,$C$13/$G$32,IF(A3556&gt;Data!$G$11*0.25,$C$13,$C$13*10)),"")</f>
        <v/>
      </c>
      <c r="H3556" s="43" t="str">
        <f>IF(A3556&lt;&gt;"",IF(Data!$G$9="constant",$C$13,IF(Data!$G$9="squeeze",G3556,F3556)),"")</f>
        <v/>
      </c>
      <c r="I3556" s="38" t="str">
        <f ca="1">IF(ISNUMBER(A3556),NORMINV(RAND(),0,IF(AND(Data!$G$9="squeeze",A3556&lt;Data!$G$11*0.25),$H$32,1)*$C$30*$C$13)*($C$14*$C$12),"")</f>
        <v/>
      </c>
      <c r="J3556" s="42" t="str">
        <f ca="1">IFERROR(IF(Data!$C$6="Real",B3556,I3556+J3555+($C$14*$C$12)*(NORMINV(RAND(),$C$15,CHOOSE($G$13,$C$13,F3556,G3556)))),"")</f>
        <v/>
      </c>
      <c r="K3556" s="88" t="str">
        <f>IF(ISNUMBER(A3556), IF($G$16="fixed",$G$17,MIN(H3556*Data!$C$7*$C$16*0.5,$C$17*Data!$C$7))*$C$12,"")</f>
        <v/>
      </c>
      <c r="L3556" s="42" t="str">
        <f t="shared" ca="1" si="1680"/>
        <v/>
      </c>
      <c r="M3556" s="44" t="str">
        <f t="shared" ca="1" si="1681"/>
        <v/>
      </c>
      <c r="N3556" s="44" t="str">
        <f t="shared" ca="1" si="1682"/>
        <v/>
      </c>
      <c r="O3556" s="108" t="str">
        <f t="shared" si="1666"/>
        <v/>
      </c>
      <c r="P3556" s="102" t="str">
        <f t="shared" si="1667"/>
        <v/>
      </c>
      <c r="Q3556" s="102" t="str">
        <f t="shared" si="1668"/>
        <v/>
      </c>
      <c r="R3556" s="120" t="str">
        <f t="shared" si="1669"/>
        <v/>
      </c>
      <c r="S3556" s="54" t="str">
        <f t="shared" si="1670"/>
        <v/>
      </c>
      <c r="T3556" s="5" t="str">
        <f t="shared" si="1671"/>
        <v/>
      </c>
      <c r="U3556" s="152" t="str">
        <f t="shared" si="1654"/>
        <v/>
      </c>
      <c r="V3556" s="152" t="str">
        <f t="shared" si="1655"/>
        <v/>
      </c>
      <c r="W3556" s="153" t="str">
        <f t="shared" si="1656"/>
        <v/>
      </c>
      <c r="X3556" s="153" t="str">
        <f t="shared" si="1657"/>
        <v/>
      </c>
      <c r="Y3556" s="153" t="str">
        <f t="shared" si="1658"/>
        <v/>
      </c>
      <c r="Z3556" s="153" t="str">
        <f t="shared" si="1659"/>
        <v/>
      </c>
      <c r="AA3556" s="152" t="str">
        <f t="shared" si="1660"/>
        <v/>
      </c>
      <c r="AB3556" s="152" t="str">
        <f t="shared" si="1661"/>
        <v/>
      </c>
      <c r="AC3556" s="154" t="str">
        <f t="shared" si="1672"/>
        <v/>
      </c>
      <c r="AD3556" s="154" t="str">
        <f t="shared" si="1673"/>
        <v/>
      </c>
      <c r="AE3556" s="3" t="str">
        <f t="shared" si="1674"/>
        <v/>
      </c>
      <c r="AF3556" s="3" t="str">
        <f t="shared" si="1675"/>
        <v/>
      </c>
      <c r="AG3556" s="3" t="str">
        <f t="shared" si="1676"/>
        <v/>
      </c>
      <c r="AH3556" s="4" t="str">
        <f t="shared" si="1677"/>
        <v/>
      </c>
      <c r="AI3556" s="75" t="str">
        <f t="shared" si="1678"/>
        <v/>
      </c>
      <c r="AJ3556" s="75" t="str">
        <f t="shared" si="1679"/>
        <v/>
      </c>
    </row>
    <row r="3557" spans="1:36">
      <c r="A3557" s="41" t="str">
        <f t="shared" si="1662"/>
        <v/>
      </c>
      <c r="B3557" s="150" t="str">
        <f>IF(ISNUMBER(A3557),INDEX('MetaTrader Import'!$H$13:$J$5893,TRUNC(((A3557-$A$39+1)-1)/3)+1,MOD((A3557-$A$39+1)-1,3)+1),"")</f>
        <v/>
      </c>
      <c r="C3557" s="43" t="str">
        <f t="shared" si="1663"/>
        <v/>
      </c>
      <c r="D3557" s="43" t="str">
        <f t="shared" ca="1" si="1653"/>
        <v/>
      </c>
      <c r="E3557" s="43" t="str">
        <f t="shared" si="1664"/>
        <v/>
      </c>
      <c r="F3557" s="43" t="str">
        <f t="shared" si="1665"/>
        <v/>
      </c>
      <c r="G3557" s="43" t="str">
        <f>IF(A3557&lt;&gt;"",IF(A3557&lt;Data!$G$11*0.25,$C$13/$G$32,IF(A3557&gt;Data!$G$11*0.25,$C$13,$C$13*10)),"")</f>
        <v/>
      </c>
      <c r="H3557" s="43" t="str">
        <f>IF(A3557&lt;&gt;"",IF(Data!$G$9="constant",$C$13,IF(Data!$G$9="squeeze",G3557,F3557)),"")</f>
        <v/>
      </c>
      <c r="I3557" s="38" t="str">
        <f ca="1">IF(ISNUMBER(A3557),NORMINV(RAND(),0,IF(AND(Data!$G$9="squeeze",A3557&lt;Data!$G$11*0.25),$H$32,1)*$C$30*$C$13)*($C$14*$C$12),"")</f>
        <v/>
      </c>
      <c r="J3557" s="42" t="str">
        <f ca="1">IFERROR(IF(Data!$C$6="Real",B3557,I3557+J3556+($C$14*$C$12)*(NORMINV(RAND(),$C$15,CHOOSE($G$13,$C$13,F3557,G3557)))),"")</f>
        <v/>
      </c>
      <c r="K3557" s="88" t="str">
        <f>IF(ISNUMBER(A3557), IF($G$16="fixed",$G$17,MIN(H3557*Data!$C$7*$C$16*0.5,$C$17*Data!$C$7))*$C$12,"")</f>
        <v/>
      </c>
      <c r="L3557" s="42" t="str">
        <f t="shared" ca="1" si="1680"/>
        <v/>
      </c>
      <c r="M3557" s="44" t="str">
        <f t="shared" ca="1" si="1681"/>
        <v/>
      </c>
      <c r="N3557" s="44" t="str">
        <f t="shared" ca="1" si="1682"/>
        <v/>
      </c>
      <c r="O3557" s="108" t="str">
        <f t="shared" si="1666"/>
        <v/>
      </c>
      <c r="P3557" s="102" t="str">
        <f t="shared" si="1667"/>
        <v/>
      </c>
      <c r="Q3557" s="102" t="str">
        <f t="shared" si="1668"/>
        <v/>
      </c>
      <c r="R3557" s="120" t="str">
        <f t="shared" si="1669"/>
        <v/>
      </c>
      <c r="S3557" s="54" t="str">
        <f t="shared" si="1670"/>
        <v/>
      </c>
      <c r="T3557" s="5" t="str">
        <f t="shared" si="1671"/>
        <v/>
      </c>
      <c r="U3557" s="152" t="str">
        <f t="shared" si="1654"/>
        <v/>
      </c>
      <c r="V3557" s="152" t="str">
        <f t="shared" si="1655"/>
        <v/>
      </c>
      <c r="W3557" s="153" t="str">
        <f t="shared" si="1656"/>
        <v/>
      </c>
      <c r="X3557" s="153" t="str">
        <f t="shared" si="1657"/>
        <v/>
      </c>
      <c r="Y3557" s="153" t="str">
        <f t="shared" si="1658"/>
        <v/>
      </c>
      <c r="Z3557" s="153" t="str">
        <f t="shared" si="1659"/>
        <v/>
      </c>
      <c r="AA3557" s="152" t="str">
        <f t="shared" si="1660"/>
        <v/>
      </c>
      <c r="AB3557" s="152" t="str">
        <f t="shared" si="1661"/>
        <v/>
      </c>
      <c r="AC3557" s="154" t="str">
        <f t="shared" si="1672"/>
        <v/>
      </c>
      <c r="AD3557" s="154" t="str">
        <f t="shared" si="1673"/>
        <v/>
      </c>
      <c r="AE3557" s="3" t="str">
        <f t="shared" si="1674"/>
        <v/>
      </c>
      <c r="AF3557" s="3" t="str">
        <f t="shared" si="1675"/>
        <v/>
      </c>
      <c r="AG3557" s="3" t="str">
        <f t="shared" si="1676"/>
        <v/>
      </c>
      <c r="AH3557" s="4" t="str">
        <f t="shared" si="1677"/>
        <v/>
      </c>
      <c r="AI3557" s="75" t="str">
        <f t="shared" si="1678"/>
        <v/>
      </c>
      <c r="AJ3557" s="75" t="str">
        <f t="shared" si="1679"/>
        <v/>
      </c>
    </row>
    <row r="3558" spans="1:36">
      <c r="A3558" s="41" t="str">
        <f t="shared" si="1662"/>
        <v/>
      </c>
      <c r="B3558" s="150" t="str">
        <f>IF(ISNUMBER(A3558),INDEX('MetaTrader Import'!$H$13:$J$5893,TRUNC(((A3558-$A$39+1)-1)/3)+1,MOD((A3558-$A$39+1)-1,3)+1),"")</f>
        <v/>
      </c>
      <c r="C3558" s="43" t="str">
        <f t="shared" si="1663"/>
        <v/>
      </c>
      <c r="D3558" s="43" t="str">
        <f t="shared" ca="1" si="1653"/>
        <v/>
      </c>
      <c r="E3558" s="43" t="str">
        <f t="shared" si="1664"/>
        <v/>
      </c>
      <c r="F3558" s="43" t="str">
        <f t="shared" si="1665"/>
        <v/>
      </c>
      <c r="G3558" s="43" t="str">
        <f>IF(A3558&lt;&gt;"",IF(A3558&lt;Data!$G$11*0.25,$C$13/$G$32,IF(A3558&gt;Data!$G$11*0.25,$C$13,$C$13*10)),"")</f>
        <v/>
      </c>
      <c r="H3558" s="43" t="str">
        <f>IF(A3558&lt;&gt;"",IF(Data!$G$9="constant",$C$13,IF(Data!$G$9="squeeze",G3558,F3558)),"")</f>
        <v/>
      </c>
      <c r="I3558" s="38" t="str">
        <f ca="1">IF(ISNUMBER(A3558),NORMINV(RAND(),0,IF(AND(Data!$G$9="squeeze",A3558&lt;Data!$G$11*0.25),$H$32,1)*$C$30*$C$13)*($C$14*$C$12),"")</f>
        <v/>
      </c>
      <c r="J3558" s="42" t="str">
        <f ca="1">IFERROR(IF(Data!$C$6="Real",B3558,I3558+J3557+($C$14*$C$12)*(NORMINV(RAND(),$C$15,CHOOSE($G$13,$C$13,F3558,G3558)))),"")</f>
        <v/>
      </c>
      <c r="K3558" s="88" t="str">
        <f>IF(ISNUMBER(A3558), IF($G$16="fixed",$G$17,MIN(H3558*Data!$C$7*$C$16*0.5,$C$17*Data!$C$7))*$C$12,"")</f>
        <v/>
      </c>
      <c r="L3558" s="42" t="str">
        <f t="shared" ca="1" si="1680"/>
        <v/>
      </c>
      <c r="M3558" s="44" t="str">
        <f t="shared" ca="1" si="1681"/>
        <v/>
      </c>
      <c r="N3558" s="44" t="str">
        <f t="shared" ca="1" si="1682"/>
        <v/>
      </c>
      <c r="O3558" s="108" t="str">
        <f t="shared" si="1666"/>
        <v/>
      </c>
      <c r="P3558" s="102" t="str">
        <f t="shared" si="1667"/>
        <v/>
      </c>
      <c r="Q3558" s="102" t="str">
        <f t="shared" si="1668"/>
        <v/>
      </c>
      <c r="R3558" s="120" t="str">
        <f t="shared" si="1669"/>
        <v/>
      </c>
      <c r="S3558" s="54" t="str">
        <f t="shared" si="1670"/>
        <v/>
      </c>
      <c r="T3558" s="5" t="str">
        <f t="shared" si="1671"/>
        <v/>
      </c>
      <c r="U3558" s="152" t="str">
        <f t="shared" si="1654"/>
        <v/>
      </c>
      <c r="V3558" s="152" t="str">
        <f t="shared" si="1655"/>
        <v/>
      </c>
      <c r="W3558" s="153" t="str">
        <f t="shared" si="1656"/>
        <v/>
      </c>
      <c r="X3558" s="153" t="str">
        <f t="shared" si="1657"/>
        <v/>
      </c>
      <c r="Y3558" s="153" t="str">
        <f t="shared" si="1658"/>
        <v/>
      </c>
      <c r="Z3558" s="153" t="str">
        <f t="shared" si="1659"/>
        <v/>
      </c>
      <c r="AA3558" s="152" t="str">
        <f t="shared" si="1660"/>
        <v/>
      </c>
      <c r="AB3558" s="152" t="str">
        <f t="shared" si="1661"/>
        <v/>
      </c>
      <c r="AC3558" s="154" t="str">
        <f t="shared" si="1672"/>
        <v/>
      </c>
      <c r="AD3558" s="154" t="str">
        <f t="shared" si="1673"/>
        <v/>
      </c>
      <c r="AE3558" s="3" t="str">
        <f t="shared" si="1674"/>
        <v/>
      </c>
      <c r="AF3558" s="3" t="str">
        <f t="shared" si="1675"/>
        <v/>
      </c>
      <c r="AG3558" s="3" t="str">
        <f t="shared" si="1676"/>
        <v/>
      </c>
      <c r="AH3558" s="4" t="str">
        <f t="shared" si="1677"/>
        <v/>
      </c>
      <c r="AI3558" s="75" t="str">
        <f t="shared" si="1678"/>
        <v/>
      </c>
      <c r="AJ3558" s="75" t="str">
        <f t="shared" si="1679"/>
        <v/>
      </c>
    </row>
    <row r="3559" spans="1:36">
      <c r="A3559" s="41" t="str">
        <f t="shared" si="1662"/>
        <v/>
      </c>
      <c r="B3559" s="150" t="str">
        <f>IF(ISNUMBER(A3559),INDEX('MetaTrader Import'!$H$13:$J$5893,TRUNC(((A3559-$A$39+1)-1)/3)+1,MOD((A3559-$A$39+1)-1,3)+1),"")</f>
        <v/>
      </c>
      <c r="C3559" s="43" t="str">
        <f t="shared" si="1663"/>
        <v/>
      </c>
      <c r="D3559" s="43" t="str">
        <f t="shared" ca="1" si="1653"/>
        <v/>
      </c>
      <c r="E3559" s="43" t="str">
        <f t="shared" si="1664"/>
        <v/>
      </c>
      <c r="F3559" s="43" t="str">
        <f t="shared" si="1665"/>
        <v/>
      </c>
      <c r="G3559" s="43" t="str">
        <f>IF(A3559&lt;&gt;"",IF(A3559&lt;Data!$G$11*0.25,$C$13/$G$32,IF(A3559&gt;Data!$G$11*0.25,$C$13,$C$13*10)),"")</f>
        <v/>
      </c>
      <c r="H3559" s="43" t="str">
        <f>IF(A3559&lt;&gt;"",IF(Data!$G$9="constant",$C$13,IF(Data!$G$9="squeeze",G3559,F3559)),"")</f>
        <v/>
      </c>
      <c r="I3559" s="38" t="str">
        <f ca="1">IF(ISNUMBER(A3559),NORMINV(RAND(),0,IF(AND(Data!$G$9="squeeze",A3559&lt;Data!$G$11*0.25),$H$32,1)*$C$30*$C$13)*($C$14*$C$12),"")</f>
        <v/>
      </c>
      <c r="J3559" s="42" t="str">
        <f ca="1">IFERROR(IF(Data!$C$6="Real",B3559,I3559+J3558+($C$14*$C$12)*(NORMINV(RAND(),$C$15,CHOOSE($G$13,$C$13,F3559,G3559)))),"")</f>
        <v/>
      </c>
      <c r="K3559" s="88" t="str">
        <f>IF(ISNUMBER(A3559), IF($G$16="fixed",$G$17,MIN(H3559*Data!$C$7*$C$16*0.5,$C$17*Data!$C$7))*$C$12,"")</f>
        <v/>
      </c>
      <c r="L3559" s="42" t="str">
        <f t="shared" ca="1" si="1680"/>
        <v/>
      </c>
      <c r="M3559" s="44" t="str">
        <f t="shared" ca="1" si="1681"/>
        <v/>
      </c>
      <c r="N3559" s="44" t="str">
        <f t="shared" ca="1" si="1682"/>
        <v/>
      </c>
      <c r="O3559" s="108" t="str">
        <f t="shared" si="1666"/>
        <v/>
      </c>
      <c r="P3559" s="102" t="str">
        <f t="shared" si="1667"/>
        <v/>
      </c>
      <c r="Q3559" s="102" t="str">
        <f t="shared" si="1668"/>
        <v/>
      </c>
      <c r="R3559" s="120" t="str">
        <f t="shared" si="1669"/>
        <v/>
      </c>
      <c r="S3559" s="54" t="str">
        <f t="shared" si="1670"/>
        <v/>
      </c>
      <c r="T3559" s="5" t="str">
        <f t="shared" si="1671"/>
        <v/>
      </c>
      <c r="U3559" s="152" t="str">
        <f t="shared" si="1654"/>
        <v/>
      </c>
      <c r="V3559" s="152" t="str">
        <f t="shared" si="1655"/>
        <v/>
      </c>
      <c r="W3559" s="153" t="str">
        <f t="shared" si="1656"/>
        <v/>
      </c>
      <c r="X3559" s="153" t="str">
        <f t="shared" si="1657"/>
        <v/>
      </c>
      <c r="Y3559" s="153" t="str">
        <f t="shared" si="1658"/>
        <v/>
      </c>
      <c r="Z3559" s="153" t="str">
        <f t="shared" si="1659"/>
        <v/>
      </c>
      <c r="AA3559" s="152" t="str">
        <f t="shared" si="1660"/>
        <v/>
      </c>
      <c r="AB3559" s="152" t="str">
        <f t="shared" si="1661"/>
        <v/>
      </c>
      <c r="AC3559" s="154" t="str">
        <f t="shared" si="1672"/>
        <v/>
      </c>
      <c r="AD3559" s="154" t="str">
        <f t="shared" si="1673"/>
        <v/>
      </c>
      <c r="AE3559" s="3" t="str">
        <f t="shared" si="1674"/>
        <v/>
      </c>
      <c r="AF3559" s="3" t="str">
        <f t="shared" si="1675"/>
        <v/>
      </c>
      <c r="AG3559" s="3" t="str">
        <f t="shared" si="1676"/>
        <v/>
      </c>
      <c r="AH3559" s="4" t="str">
        <f t="shared" si="1677"/>
        <v/>
      </c>
      <c r="AI3559" s="75" t="str">
        <f t="shared" si="1678"/>
        <v/>
      </c>
      <c r="AJ3559" s="75" t="str">
        <f t="shared" si="1679"/>
        <v/>
      </c>
    </row>
    <row r="3560" spans="1:36">
      <c r="A3560" s="41" t="str">
        <f t="shared" si="1662"/>
        <v/>
      </c>
      <c r="B3560" s="150" t="str">
        <f>IF(ISNUMBER(A3560),INDEX('MetaTrader Import'!$H$13:$J$5893,TRUNC(((A3560-$A$39+1)-1)/3)+1,MOD((A3560-$A$39+1)-1,3)+1),"")</f>
        <v/>
      </c>
      <c r="C3560" s="43" t="str">
        <f t="shared" si="1663"/>
        <v/>
      </c>
      <c r="D3560" s="43" t="str">
        <f t="shared" ca="1" si="1653"/>
        <v/>
      </c>
      <c r="E3560" s="43" t="str">
        <f t="shared" si="1664"/>
        <v/>
      </c>
      <c r="F3560" s="43" t="str">
        <f t="shared" si="1665"/>
        <v/>
      </c>
      <c r="G3560" s="43" t="str">
        <f>IF(A3560&lt;&gt;"",IF(A3560&lt;Data!$G$11*0.25,$C$13/$G$32,IF(A3560&gt;Data!$G$11*0.25,$C$13,$C$13*10)),"")</f>
        <v/>
      </c>
      <c r="H3560" s="43" t="str">
        <f>IF(A3560&lt;&gt;"",IF(Data!$G$9="constant",$C$13,IF(Data!$G$9="squeeze",G3560,F3560)),"")</f>
        <v/>
      </c>
      <c r="I3560" s="38" t="str">
        <f ca="1">IF(ISNUMBER(A3560),NORMINV(RAND(),0,IF(AND(Data!$G$9="squeeze",A3560&lt;Data!$G$11*0.25),$H$32,1)*$C$30*$C$13)*($C$14*$C$12),"")</f>
        <v/>
      </c>
      <c r="J3560" s="42" t="str">
        <f ca="1">IFERROR(IF(Data!$C$6="Real",B3560,I3560+J3559+($C$14*$C$12)*(NORMINV(RAND(),$C$15,CHOOSE($G$13,$C$13,F3560,G3560)))),"")</f>
        <v/>
      </c>
      <c r="K3560" s="88" t="str">
        <f>IF(ISNUMBER(A3560), IF($G$16="fixed",$G$17,MIN(H3560*Data!$C$7*$C$16*0.5,$C$17*Data!$C$7))*$C$12,"")</f>
        <v/>
      </c>
      <c r="L3560" s="42" t="str">
        <f t="shared" ca="1" si="1680"/>
        <v/>
      </c>
      <c r="M3560" s="44" t="str">
        <f t="shared" ca="1" si="1681"/>
        <v/>
      </c>
      <c r="N3560" s="44" t="str">
        <f t="shared" ca="1" si="1682"/>
        <v/>
      </c>
      <c r="O3560" s="108" t="str">
        <f t="shared" si="1666"/>
        <v/>
      </c>
      <c r="P3560" s="102" t="str">
        <f t="shared" si="1667"/>
        <v/>
      </c>
      <c r="Q3560" s="102" t="str">
        <f t="shared" si="1668"/>
        <v/>
      </c>
      <c r="R3560" s="120" t="str">
        <f t="shared" si="1669"/>
        <v/>
      </c>
      <c r="S3560" s="54" t="str">
        <f t="shared" si="1670"/>
        <v/>
      </c>
      <c r="T3560" s="5" t="str">
        <f t="shared" si="1671"/>
        <v/>
      </c>
      <c r="U3560" s="152" t="str">
        <f t="shared" si="1654"/>
        <v/>
      </c>
      <c r="V3560" s="152" t="str">
        <f t="shared" si="1655"/>
        <v/>
      </c>
      <c r="W3560" s="153" t="str">
        <f t="shared" si="1656"/>
        <v/>
      </c>
      <c r="X3560" s="153" t="str">
        <f t="shared" si="1657"/>
        <v/>
      </c>
      <c r="Y3560" s="153" t="str">
        <f t="shared" si="1658"/>
        <v/>
      </c>
      <c r="Z3560" s="153" t="str">
        <f t="shared" si="1659"/>
        <v/>
      </c>
      <c r="AA3560" s="152" t="str">
        <f t="shared" si="1660"/>
        <v/>
      </c>
      <c r="AB3560" s="152" t="str">
        <f t="shared" si="1661"/>
        <v/>
      </c>
      <c r="AC3560" s="154" t="str">
        <f t="shared" si="1672"/>
        <v/>
      </c>
      <c r="AD3560" s="154" t="str">
        <f t="shared" si="1673"/>
        <v/>
      </c>
      <c r="AE3560" s="3" t="str">
        <f t="shared" si="1674"/>
        <v/>
      </c>
      <c r="AF3560" s="3" t="str">
        <f t="shared" si="1675"/>
        <v/>
      </c>
      <c r="AG3560" s="3" t="str">
        <f t="shared" si="1676"/>
        <v/>
      </c>
      <c r="AH3560" s="4" t="str">
        <f t="shared" si="1677"/>
        <v/>
      </c>
      <c r="AI3560" s="75" t="str">
        <f t="shared" si="1678"/>
        <v/>
      </c>
      <c r="AJ3560" s="75" t="str">
        <f t="shared" si="1679"/>
        <v/>
      </c>
    </row>
    <row r="3561" spans="1:36">
      <c r="A3561" s="41" t="str">
        <f t="shared" si="1662"/>
        <v/>
      </c>
      <c r="B3561" s="150" t="str">
        <f>IF(ISNUMBER(A3561),INDEX('MetaTrader Import'!$H$13:$J$5893,TRUNC(((A3561-$A$39+1)-1)/3)+1,MOD((A3561-$A$39+1)-1,3)+1),"")</f>
        <v/>
      </c>
      <c r="C3561" s="43" t="str">
        <f t="shared" si="1663"/>
        <v/>
      </c>
      <c r="D3561" s="43" t="str">
        <f t="shared" ca="1" si="1653"/>
        <v/>
      </c>
      <c r="E3561" s="43" t="str">
        <f t="shared" si="1664"/>
        <v/>
      </c>
      <c r="F3561" s="43" t="str">
        <f t="shared" si="1665"/>
        <v/>
      </c>
      <c r="G3561" s="43" t="str">
        <f>IF(A3561&lt;&gt;"",IF(A3561&lt;Data!$G$11*0.25,$C$13/$G$32,IF(A3561&gt;Data!$G$11*0.25,$C$13,$C$13*10)),"")</f>
        <v/>
      </c>
      <c r="H3561" s="43" t="str">
        <f>IF(A3561&lt;&gt;"",IF(Data!$G$9="constant",$C$13,IF(Data!$G$9="squeeze",G3561,F3561)),"")</f>
        <v/>
      </c>
      <c r="I3561" s="38" t="str">
        <f ca="1">IF(ISNUMBER(A3561),NORMINV(RAND(),0,IF(AND(Data!$G$9="squeeze",A3561&lt;Data!$G$11*0.25),$H$32,1)*$C$30*$C$13)*($C$14*$C$12),"")</f>
        <v/>
      </c>
      <c r="J3561" s="42" t="str">
        <f ca="1">IFERROR(IF(Data!$C$6="Real",B3561,I3561+J3560+($C$14*$C$12)*(NORMINV(RAND(),$C$15,CHOOSE($G$13,$C$13,F3561,G3561)))),"")</f>
        <v/>
      </c>
      <c r="K3561" s="88" t="str">
        <f>IF(ISNUMBER(A3561), IF($G$16="fixed",$G$17,MIN(H3561*Data!$C$7*$C$16*0.5,$C$17*Data!$C$7))*$C$12,"")</f>
        <v/>
      </c>
      <c r="L3561" s="42" t="str">
        <f t="shared" ca="1" si="1680"/>
        <v/>
      </c>
      <c r="M3561" s="44" t="str">
        <f t="shared" ca="1" si="1681"/>
        <v/>
      </c>
      <c r="N3561" s="44" t="str">
        <f t="shared" ca="1" si="1682"/>
        <v/>
      </c>
      <c r="O3561" s="108" t="str">
        <f t="shared" si="1666"/>
        <v/>
      </c>
      <c r="P3561" s="102" t="str">
        <f t="shared" si="1667"/>
        <v/>
      </c>
      <c r="Q3561" s="102" t="str">
        <f t="shared" si="1668"/>
        <v/>
      </c>
      <c r="R3561" s="120" t="str">
        <f t="shared" si="1669"/>
        <v/>
      </c>
      <c r="S3561" s="54" t="str">
        <f t="shared" si="1670"/>
        <v/>
      </c>
      <c r="T3561" s="5" t="str">
        <f t="shared" si="1671"/>
        <v/>
      </c>
      <c r="U3561" s="152" t="str">
        <f t="shared" si="1654"/>
        <v/>
      </c>
      <c r="V3561" s="152" t="str">
        <f t="shared" si="1655"/>
        <v/>
      </c>
      <c r="W3561" s="153" t="str">
        <f t="shared" si="1656"/>
        <v/>
      </c>
      <c r="X3561" s="153" t="str">
        <f t="shared" si="1657"/>
        <v/>
      </c>
      <c r="Y3561" s="153" t="str">
        <f t="shared" si="1658"/>
        <v/>
      </c>
      <c r="Z3561" s="153" t="str">
        <f t="shared" si="1659"/>
        <v/>
      </c>
      <c r="AA3561" s="152" t="str">
        <f t="shared" si="1660"/>
        <v/>
      </c>
      <c r="AB3561" s="152" t="str">
        <f t="shared" si="1661"/>
        <v/>
      </c>
      <c r="AC3561" s="154" t="str">
        <f t="shared" si="1672"/>
        <v/>
      </c>
      <c r="AD3561" s="154" t="str">
        <f t="shared" si="1673"/>
        <v/>
      </c>
      <c r="AE3561" s="3" t="str">
        <f t="shared" si="1674"/>
        <v/>
      </c>
      <c r="AF3561" s="3" t="str">
        <f t="shared" si="1675"/>
        <v/>
      </c>
      <c r="AG3561" s="3" t="str">
        <f t="shared" si="1676"/>
        <v/>
      </c>
      <c r="AH3561" s="4" t="str">
        <f t="shared" si="1677"/>
        <v/>
      </c>
      <c r="AI3561" s="75" t="str">
        <f t="shared" si="1678"/>
        <v/>
      </c>
      <c r="AJ3561" s="75" t="str">
        <f t="shared" si="1679"/>
        <v/>
      </c>
    </row>
    <row r="3562" spans="1:36">
      <c r="A3562" s="41" t="str">
        <f t="shared" si="1662"/>
        <v/>
      </c>
      <c r="B3562" s="150" t="str">
        <f>IF(ISNUMBER(A3562),INDEX('MetaTrader Import'!$H$13:$J$5893,TRUNC(((A3562-$A$39+1)-1)/3)+1,MOD((A3562-$A$39+1)-1,3)+1),"")</f>
        <v/>
      </c>
      <c r="C3562" s="43" t="str">
        <f t="shared" si="1663"/>
        <v/>
      </c>
      <c r="D3562" s="43" t="str">
        <f t="shared" ca="1" si="1653"/>
        <v/>
      </c>
      <c r="E3562" s="43" t="str">
        <f t="shared" si="1664"/>
        <v/>
      </c>
      <c r="F3562" s="43" t="str">
        <f t="shared" si="1665"/>
        <v/>
      </c>
      <c r="G3562" s="43" t="str">
        <f>IF(A3562&lt;&gt;"",IF(A3562&lt;Data!$G$11*0.25,$C$13/$G$32,IF(A3562&gt;Data!$G$11*0.25,$C$13,$C$13*10)),"")</f>
        <v/>
      </c>
      <c r="H3562" s="43" t="str">
        <f>IF(A3562&lt;&gt;"",IF(Data!$G$9="constant",$C$13,IF(Data!$G$9="squeeze",G3562,F3562)),"")</f>
        <v/>
      </c>
      <c r="I3562" s="38" t="str">
        <f ca="1">IF(ISNUMBER(A3562),NORMINV(RAND(),0,IF(AND(Data!$G$9="squeeze",A3562&lt;Data!$G$11*0.25),$H$32,1)*$C$30*$C$13)*($C$14*$C$12),"")</f>
        <v/>
      </c>
      <c r="J3562" s="42" t="str">
        <f ca="1">IFERROR(IF(Data!$C$6="Real",B3562,I3562+J3561+($C$14*$C$12)*(NORMINV(RAND(),$C$15,CHOOSE($G$13,$C$13,F3562,G3562)))),"")</f>
        <v/>
      </c>
      <c r="K3562" s="88" t="str">
        <f>IF(ISNUMBER(A3562), IF($G$16="fixed",$G$17,MIN(H3562*Data!$C$7*$C$16*0.5,$C$17*Data!$C$7))*$C$12,"")</f>
        <v/>
      </c>
      <c r="L3562" s="42" t="str">
        <f t="shared" ca="1" si="1680"/>
        <v/>
      </c>
      <c r="M3562" s="44" t="str">
        <f t="shared" ca="1" si="1681"/>
        <v/>
      </c>
      <c r="N3562" s="44" t="str">
        <f t="shared" ca="1" si="1682"/>
        <v/>
      </c>
      <c r="O3562" s="108" t="str">
        <f t="shared" si="1666"/>
        <v/>
      </c>
      <c r="P3562" s="102" t="str">
        <f t="shared" si="1667"/>
        <v/>
      </c>
      <c r="Q3562" s="102" t="str">
        <f t="shared" si="1668"/>
        <v/>
      </c>
      <c r="R3562" s="120" t="str">
        <f t="shared" si="1669"/>
        <v/>
      </c>
      <c r="S3562" s="54" t="str">
        <f t="shared" si="1670"/>
        <v/>
      </c>
      <c r="T3562" s="5" t="str">
        <f t="shared" si="1671"/>
        <v/>
      </c>
      <c r="U3562" s="152" t="str">
        <f t="shared" si="1654"/>
        <v/>
      </c>
      <c r="V3562" s="152" t="str">
        <f t="shared" si="1655"/>
        <v/>
      </c>
      <c r="W3562" s="153" t="str">
        <f t="shared" si="1656"/>
        <v/>
      </c>
      <c r="X3562" s="153" t="str">
        <f t="shared" si="1657"/>
        <v/>
      </c>
      <c r="Y3562" s="153" t="str">
        <f t="shared" si="1658"/>
        <v/>
      </c>
      <c r="Z3562" s="153" t="str">
        <f t="shared" si="1659"/>
        <v/>
      </c>
      <c r="AA3562" s="152" t="str">
        <f t="shared" si="1660"/>
        <v/>
      </c>
      <c r="AB3562" s="152" t="str">
        <f t="shared" si="1661"/>
        <v/>
      </c>
      <c r="AC3562" s="154" t="str">
        <f t="shared" si="1672"/>
        <v/>
      </c>
      <c r="AD3562" s="154" t="str">
        <f t="shared" si="1673"/>
        <v/>
      </c>
      <c r="AE3562" s="3" t="str">
        <f t="shared" si="1674"/>
        <v/>
      </c>
      <c r="AF3562" s="3" t="str">
        <f t="shared" si="1675"/>
        <v/>
      </c>
      <c r="AG3562" s="3" t="str">
        <f t="shared" si="1676"/>
        <v/>
      </c>
      <c r="AH3562" s="4" t="str">
        <f t="shared" si="1677"/>
        <v/>
      </c>
      <c r="AI3562" s="75" t="str">
        <f t="shared" si="1678"/>
        <v/>
      </c>
      <c r="AJ3562" s="75" t="str">
        <f t="shared" si="1679"/>
        <v/>
      </c>
    </row>
    <row r="3563" spans="1:36">
      <c r="A3563" s="41" t="str">
        <f t="shared" si="1662"/>
        <v/>
      </c>
      <c r="B3563" s="150" t="str">
        <f>IF(ISNUMBER(A3563),INDEX('MetaTrader Import'!$H$13:$J$5893,TRUNC(((A3563-$A$39+1)-1)/3)+1,MOD((A3563-$A$39+1)-1,3)+1),"")</f>
        <v/>
      </c>
      <c r="C3563" s="43" t="str">
        <f t="shared" si="1663"/>
        <v/>
      </c>
      <c r="D3563" s="43" t="str">
        <f t="shared" ca="1" si="1653"/>
        <v/>
      </c>
      <c r="E3563" s="43" t="str">
        <f t="shared" si="1664"/>
        <v/>
      </c>
      <c r="F3563" s="43" t="str">
        <f t="shared" si="1665"/>
        <v/>
      </c>
      <c r="G3563" s="43" t="str">
        <f>IF(A3563&lt;&gt;"",IF(A3563&lt;Data!$G$11*0.25,$C$13/$G$32,IF(A3563&gt;Data!$G$11*0.25,$C$13,$C$13*10)),"")</f>
        <v/>
      </c>
      <c r="H3563" s="43" t="str">
        <f>IF(A3563&lt;&gt;"",IF(Data!$G$9="constant",$C$13,IF(Data!$G$9="squeeze",G3563,F3563)),"")</f>
        <v/>
      </c>
      <c r="I3563" s="38" t="str">
        <f ca="1">IF(ISNUMBER(A3563),NORMINV(RAND(),0,IF(AND(Data!$G$9="squeeze",A3563&lt;Data!$G$11*0.25),$H$32,1)*$C$30*$C$13)*($C$14*$C$12),"")</f>
        <v/>
      </c>
      <c r="J3563" s="42" t="str">
        <f ca="1">IFERROR(IF(Data!$C$6="Real",B3563,I3563+J3562+($C$14*$C$12)*(NORMINV(RAND(),$C$15,CHOOSE($G$13,$C$13,F3563,G3563)))),"")</f>
        <v/>
      </c>
      <c r="K3563" s="88" t="str">
        <f>IF(ISNUMBER(A3563), IF($G$16="fixed",$G$17,MIN(H3563*Data!$C$7*$C$16*0.5,$C$17*Data!$C$7))*$C$12,"")</f>
        <v/>
      </c>
      <c r="L3563" s="42" t="str">
        <f t="shared" ca="1" si="1680"/>
        <v/>
      </c>
      <c r="M3563" s="44" t="str">
        <f t="shared" ca="1" si="1681"/>
        <v/>
      </c>
      <c r="N3563" s="44" t="str">
        <f t="shared" ca="1" si="1682"/>
        <v/>
      </c>
      <c r="O3563" s="108" t="str">
        <f t="shared" si="1666"/>
        <v/>
      </c>
      <c r="P3563" s="102" t="str">
        <f t="shared" si="1667"/>
        <v/>
      </c>
      <c r="Q3563" s="102" t="str">
        <f t="shared" si="1668"/>
        <v/>
      </c>
      <c r="R3563" s="120" t="str">
        <f t="shared" si="1669"/>
        <v/>
      </c>
      <c r="S3563" s="54" t="str">
        <f t="shared" si="1670"/>
        <v/>
      </c>
      <c r="T3563" s="5" t="str">
        <f t="shared" si="1671"/>
        <v/>
      </c>
      <c r="U3563" s="152" t="str">
        <f t="shared" si="1654"/>
        <v/>
      </c>
      <c r="V3563" s="152" t="str">
        <f t="shared" si="1655"/>
        <v/>
      </c>
      <c r="W3563" s="153" t="str">
        <f t="shared" si="1656"/>
        <v/>
      </c>
      <c r="X3563" s="153" t="str">
        <f t="shared" si="1657"/>
        <v/>
      </c>
      <c r="Y3563" s="153" t="str">
        <f t="shared" si="1658"/>
        <v/>
      </c>
      <c r="Z3563" s="153" t="str">
        <f t="shared" si="1659"/>
        <v/>
      </c>
      <c r="AA3563" s="152" t="str">
        <f t="shared" si="1660"/>
        <v/>
      </c>
      <c r="AB3563" s="152" t="str">
        <f t="shared" si="1661"/>
        <v/>
      </c>
      <c r="AC3563" s="154" t="str">
        <f t="shared" si="1672"/>
        <v/>
      </c>
      <c r="AD3563" s="154" t="str">
        <f t="shared" si="1673"/>
        <v/>
      </c>
      <c r="AE3563" s="3" t="str">
        <f t="shared" si="1674"/>
        <v/>
      </c>
      <c r="AF3563" s="3" t="str">
        <f t="shared" si="1675"/>
        <v/>
      </c>
      <c r="AG3563" s="3" t="str">
        <f t="shared" si="1676"/>
        <v/>
      </c>
      <c r="AH3563" s="4" t="str">
        <f t="shared" si="1677"/>
        <v/>
      </c>
      <c r="AI3563" s="75" t="str">
        <f t="shared" si="1678"/>
        <v/>
      </c>
      <c r="AJ3563" s="75" t="str">
        <f t="shared" si="1679"/>
        <v/>
      </c>
    </row>
    <row r="3564" spans="1:36">
      <c r="A3564" s="41" t="str">
        <f t="shared" si="1662"/>
        <v/>
      </c>
      <c r="B3564" s="150" t="str">
        <f>IF(ISNUMBER(A3564),INDEX('MetaTrader Import'!$H$13:$J$5893,TRUNC(((A3564-$A$39+1)-1)/3)+1,MOD((A3564-$A$39+1)-1,3)+1),"")</f>
        <v/>
      </c>
      <c r="C3564" s="43" t="str">
        <f t="shared" si="1663"/>
        <v/>
      </c>
      <c r="D3564" s="43" t="str">
        <f t="shared" ca="1" si="1653"/>
        <v/>
      </c>
      <c r="E3564" s="43" t="str">
        <f t="shared" si="1664"/>
        <v/>
      </c>
      <c r="F3564" s="43" t="str">
        <f t="shared" si="1665"/>
        <v/>
      </c>
      <c r="G3564" s="43" t="str">
        <f>IF(A3564&lt;&gt;"",IF(A3564&lt;Data!$G$11*0.25,$C$13/$G$32,IF(A3564&gt;Data!$G$11*0.25,$C$13,$C$13*10)),"")</f>
        <v/>
      </c>
      <c r="H3564" s="43" t="str">
        <f>IF(A3564&lt;&gt;"",IF(Data!$G$9="constant",$C$13,IF(Data!$G$9="squeeze",G3564,F3564)),"")</f>
        <v/>
      </c>
      <c r="I3564" s="38" t="str">
        <f ca="1">IF(ISNUMBER(A3564),NORMINV(RAND(),0,IF(AND(Data!$G$9="squeeze",A3564&lt;Data!$G$11*0.25),$H$32,1)*$C$30*$C$13)*($C$14*$C$12),"")</f>
        <v/>
      </c>
      <c r="J3564" s="42" t="str">
        <f ca="1">IFERROR(IF(Data!$C$6="Real",B3564,I3564+J3563+($C$14*$C$12)*(NORMINV(RAND(),$C$15,CHOOSE($G$13,$C$13,F3564,G3564)))),"")</f>
        <v/>
      </c>
      <c r="K3564" s="88" t="str">
        <f>IF(ISNUMBER(A3564), IF($G$16="fixed",$G$17,MIN(H3564*Data!$C$7*$C$16*0.5,$C$17*Data!$C$7))*$C$12,"")</f>
        <v/>
      </c>
      <c r="L3564" s="42" t="str">
        <f t="shared" ca="1" si="1680"/>
        <v/>
      </c>
      <c r="M3564" s="44" t="str">
        <f t="shared" ca="1" si="1681"/>
        <v/>
      </c>
      <c r="N3564" s="44" t="str">
        <f t="shared" ca="1" si="1682"/>
        <v/>
      </c>
      <c r="O3564" s="108" t="str">
        <f t="shared" si="1666"/>
        <v/>
      </c>
      <c r="P3564" s="102" t="str">
        <f t="shared" si="1667"/>
        <v/>
      </c>
      <c r="Q3564" s="102" t="str">
        <f t="shared" si="1668"/>
        <v/>
      </c>
      <c r="R3564" s="120" t="str">
        <f t="shared" si="1669"/>
        <v/>
      </c>
      <c r="S3564" s="54" t="str">
        <f t="shared" si="1670"/>
        <v/>
      </c>
      <c r="T3564" s="5" t="str">
        <f t="shared" si="1671"/>
        <v/>
      </c>
      <c r="U3564" s="152" t="str">
        <f t="shared" si="1654"/>
        <v/>
      </c>
      <c r="V3564" s="152" t="str">
        <f t="shared" si="1655"/>
        <v/>
      </c>
      <c r="W3564" s="153" t="str">
        <f t="shared" si="1656"/>
        <v/>
      </c>
      <c r="X3564" s="153" t="str">
        <f t="shared" si="1657"/>
        <v/>
      </c>
      <c r="Y3564" s="153" t="str">
        <f t="shared" si="1658"/>
        <v/>
      </c>
      <c r="Z3564" s="153" t="str">
        <f t="shared" si="1659"/>
        <v/>
      </c>
      <c r="AA3564" s="152" t="str">
        <f t="shared" si="1660"/>
        <v/>
      </c>
      <c r="AB3564" s="152" t="str">
        <f t="shared" si="1661"/>
        <v/>
      </c>
      <c r="AC3564" s="154" t="str">
        <f t="shared" si="1672"/>
        <v/>
      </c>
      <c r="AD3564" s="154" t="str">
        <f t="shared" si="1673"/>
        <v/>
      </c>
      <c r="AE3564" s="3" t="str">
        <f t="shared" si="1674"/>
        <v/>
      </c>
      <c r="AF3564" s="3" t="str">
        <f t="shared" si="1675"/>
        <v/>
      </c>
      <c r="AG3564" s="3" t="str">
        <f t="shared" si="1676"/>
        <v/>
      </c>
      <c r="AH3564" s="4" t="str">
        <f t="shared" si="1677"/>
        <v/>
      </c>
      <c r="AI3564" s="75" t="str">
        <f t="shared" si="1678"/>
        <v/>
      </c>
      <c r="AJ3564" s="75" t="str">
        <f t="shared" si="1679"/>
        <v/>
      </c>
    </row>
    <row r="3565" spans="1:36">
      <c r="A3565" s="41" t="str">
        <f t="shared" si="1662"/>
        <v/>
      </c>
      <c r="B3565" s="150" t="str">
        <f>IF(ISNUMBER(A3565),INDEX('MetaTrader Import'!$H$13:$J$5893,TRUNC(((A3565-$A$39+1)-1)/3)+1,MOD((A3565-$A$39+1)-1,3)+1),"")</f>
        <v/>
      </c>
      <c r="C3565" s="43" t="str">
        <f t="shared" si="1663"/>
        <v/>
      </c>
      <c r="D3565" s="43" t="str">
        <f t="shared" ca="1" si="1653"/>
        <v/>
      </c>
      <c r="E3565" s="43" t="str">
        <f t="shared" si="1664"/>
        <v/>
      </c>
      <c r="F3565" s="43" t="str">
        <f t="shared" si="1665"/>
        <v/>
      </c>
      <c r="G3565" s="43" t="str">
        <f>IF(A3565&lt;&gt;"",IF(A3565&lt;Data!$G$11*0.25,$C$13/$G$32,IF(A3565&gt;Data!$G$11*0.25,$C$13,$C$13*10)),"")</f>
        <v/>
      </c>
      <c r="H3565" s="43" t="str">
        <f>IF(A3565&lt;&gt;"",IF(Data!$G$9="constant",$C$13,IF(Data!$G$9="squeeze",G3565,F3565)),"")</f>
        <v/>
      </c>
      <c r="I3565" s="38" t="str">
        <f ca="1">IF(ISNUMBER(A3565),NORMINV(RAND(),0,IF(AND(Data!$G$9="squeeze",A3565&lt;Data!$G$11*0.25),$H$32,1)*$C$30*$C$13)*($C$14*$C$12),"")</f>
        <v/>
      </c>
      <c r="J3565" s="42" t="str">
        <f ca="1">IFERROR(IF(Data!$C$6="Real",B3565,I3565+J3564+($C$14*$C$12)*(NORMINV(RAND(),$C$15,CHOOSE($G$13,$C$13,F3565,G3565)))),"")</f>
        <v/>
      </c>
      <c r="K3565" s="88" t="str">
        <f>IF(ISNUMBER(A3565), IF($G$16="fixed",$G$17,MIN(H3565*Data!$C$7*$C$16*0.5,$C$17*Data!$C$7))*$C$12,"")</f>
        <v/>
      </c>
      <c r="L3565" s="42" t="str">
        <f t="shared" ca="1" si="1680"/>
        <v/>
      </c>
      <c r="M3565" s="44" t="str">
        <f t="shared" ca="1" si="1681"/>
        <v/>
      </c>
      <c r="N3565" s="44" t="str">
        <f t="shared" ca="1" si="1682"/>
        <v/>
      </c>
      <c r="O3565" s="108" t="str">
        <f t="shared" si="1666"/>
        <v/>
      </c>
      <c r="P3565" s="102" t="str">
        <f t="shared" si="1667"/>
        <v/>
      </c>
      <c r="Q3565" s="102" t="str">
        <f t="shared" si="1668"/>
        <v/>
      </c>
      <c r="R3565" s="120" t="str">
        <f t="shared" si="1669"/>
        <v/>
      </c>
      <c r="S3565" s="54" t="str">
        <f t="shared" si="1670"/>
        <v/>
      </c>
      <c r="T3565" s="5" t="str">
        <f t="shared" si="1671"/>
        <v/>
      </c>
      <c r="U3565" s="152" t="str">
        <f t="shared" si="1654"/>
        <v/>
      </c>
      <c r="V3565" s="152" t="str">
        <f t="shared" si="1655"/>
        <v/>
      </c>
      <c r="W3565" s="153" t="str">
        <f t="shared" si="1656"/>
        <v/>
      </c>
      <c r="X3565" s="153" t="str">
        <f t="shared" si="1657"/>
        <v/>
      </c>
      <c r="Y3565" s="153" t="str">
        <f t="shared" si="1658"/>
        <v/>
      </c>
      <c r="Z3565" s="153" t="str">
        <f t="shared" si="1659"/>
        <v/>
      </c>
      <c r="AA3565" s="152" t="str">
        <f t="shared" si="1660"/>
        <v/>
      </c>
      <c r="AB3565" s="152" t="str">
        <f t="shared" si="1661"/>
        <v/>
      </c>
      <c r="AC3565" s="154" t="str">
        <f t="shared" si="1672"/>
        <v/>
      </c>
      <c r="AD3565" s="154" t="str">
        <f t="shared" si="1673"/>
        <v/>
      </c>
      <c r="AE3565" s="3" t="str">
        <f t="shared" si="1674"/>
        <v/>
      </c>
      <c r="AF3565" s="3" t="str">
        <f t="shared" si="1675"/>
        <v/>
      </c>
      <c r="AG3565" s="3" t="str">
        <f t="shared" si="1676"/>
        <v/>
      </c>
      <c r="AH3565" s="4" t="str">
        <f t="shared" si="1677"/>
        <v/>
      </c>
      <c r="AI3565" s="75" t="str">
        <f t="shared" si="1678"/>
        <v/>
      </c>
      <c r="AJ3565" s="75" t="str">
        <f t="shared" si="1679"/>
        <v/>
      </c>
    </row>
    <row r="3566" spans="1:36">
      <c r="A3566" s="41" t="str">
        <f t="shared" si="1662"/>
        <v/>
      </c>
      <c r="B3566" s="150" t="str">
        <f>IF(ISNUMBER(A3566),INDEX('MetaTrader Import'!$H$13:$J$5893,TRUNC(((A3566-$A$39+1)-1)/3)+1,MOD((A3566-$A$39+1)-1,3)+1),"")</f>
        <v/>
      </c>
      <c r="C3566" s="43" t="str">
        <f t="shared" si="1663"/>
        <v/>
      </c>
      <c r="D3566" s="43" t="str">
        <f t="shared" ca="1" si="1653"/>
        <v/>
      </c>
      <c r="E3566" s="43" t="str">
        <f t="shared" si="1664"/>
        <v/>
      </c>
      <c r="F3566" s="43" t="str">
        <f t="shared" si="1665"/>
        <v/>
      </c>
      <c r="G3566" s="43" t="str">
        <f>IF(A3566&lt;&gt;"",IF(A3566&lt;Data!$G$11*0.25,$C$13/$G$32,IF(A3566&gt;Data!$G$11*0.25,$C$13,$C$13*10)),"")</f>
        <v/>
      </c>
      <c r="H3566" s="43" t="str">
        <f>IF(A3566&lt;&gt;"",IF(Data!$G$9="constant",$C$13,IF(Data!$G$9="squeeze",G3566,F3566)),"")</f>
        <v/>
      </c>
      <c r="I3566" s="38" t="str">
        <f ca="1">IF(ISNUMBER(A3566),NORMINV(RAND(),0,IF(AND(Data!$G$9="squeeze",A3566&lt;Data!$G$11*0.25),$H$32,1)*$C$30*$C$13)*($C$14*$C$12),"")</f>
        <v/>
      </c>
      <c r="J3566" s="42" t="str">
        <f ca="1">IFERROR(IF(Data!$C$6="Real",B3566,I3566+J3565+($C$14*$C$12)*(NORMINV(RAND(),$C$15,CHOOSE($G$13,$C$13,F3566,G3566)))),"")</f>
        <v/>
      </c>
      <c r="K3566" s="88" t="str">
        <f>IF(ISNUMBER(A3566), IF($G$16="fixed",$G$17,MIN(H3566*Data!$C$7*$C$16*0.5,$C$17*Data!$C$7))*$C$12,"")</f>
        <v/>
      </c>
      <c r="L3566" s="42" t="str">
        <f t="shared" ca="1" si="1680"/>
        <v/>
      </c>
      <c r="M3566" s="44" t="str">
        <f t="shared" ca="1" si="1681"/>
        <v/>
      </c>
      <c r="N3566" s="44" t="str">
        <f t="shared" ca="1" si="1682"/>
        <v/>
      </c>
      <c r="O3566" s="108" t="str">
        <f t="shared" si="1666"/>
        <v/>
      </c>
      <c r="P3566" s="102" t="str">
        <f t="shared" si="1667"/>
        <v/>
      </c>
      <c r="Q3566" s="102" t="str">
        <f t="shared" si="1668"/>
        <v/>
      </c>
      <c r="R3566" s="120" t="str">
        <f t="shared" si="1669"/>
        <v/>
      </c>
      <c r="S3566" s="54" t="str">
        <f t="shared" si="1670"/>
        <v/>
      </c>
      <c r="T3566" s="5" t="str">
        <f t="shared" si="1671"/>
        <v/>
      </c>
      <c r="U3566" s="152" t="str">
        <f t="shared" si="1654"/>
        <v/>
      </c>
      <c r="V3566" s="152" t="str">
        <f t="shared" si="1655"/>
        <v/>
      </c>
      <c r="W3566" s="153" t="str">
        <f t="shared" si="1656"/>
        <v/>
      </c>
      <c r="X3566" s="153" t="str">
        <f t="shared" si="1657"/>
        <v/>
      </c>
      <c r="Y3566" s="153" t="str">
        <f t="shared" si="1658"/>
        <v/>
      </c>
      <c r="Z3566" s="153" t="str">
        <f t="shared" si="1659"/>
        <v/>
      </c>
      <c r="AA3566" s="152" t="str">
        <f t="shared" si="1660"/>
        <v/>
      </c>
      <c r="AB3566" s="152" t="str">
        <f t="shared" si="1661"/>
        <v/>
      </c>
      <c r="AC3566" s="154" t="str">
        <f t="shared" si="1672"/>
        <v/>
      </c>
      <c r="AD3566" s="154" t="str">
        <f t="shared" si="1673"/>
        <v/>
      </c>
      <c r="AE3566" s="3" t="str">
        <f t="shared" si="1674"/>
        <v/>
      </c>
      <c r="AF3566" s="3" t="str">
        <f t="shared" si="1675"/>
        <v/>
      </c>
      <c r="AG3566" s="3" t="str">
        <f t="shared" si="1676"/>
        <v/>
      </c>
      <c r="AH3566" s="4" t="str">
        <f t="shared" si="1677"/>
        <v/>
      </c>
      <c r="AI3566" s="75" t="str">
        <f t="shared" si="1678"/>
        <v/>
      </c>
      <c r="AJ3566" s="75" t="str">
        <f t="shared" si="1679"/>
        <v/>
      </c>
    </row>
    <row r="3567" spans="1:36">
      <c r="A3567" s="41" t="str">
        <f t="shared" si="1662"/>
        <v/>
      </c>
      <c r="B3567" s="150" t="str">
        <f>IF(ISNUMBER(A3567),INDEX('MetaTrader Import'!$H$13:$J$5893,TRUNC(((A3567-$A$39+1)-1)/3)+1,MOD((A3567-$A$39+1)-1,3)+1),"")</f>
        <v/>
      </c>
      <c r="C3567" s="43" t="str">
        <f t="shared" si="1663"/>
        <v/>
      </c>
      <c r="D3567" s="43" t="str">
        <f t="shared" ca="1" si="1653"/>
        <v/>
      </c>
      <c r="E3567" s="43" t="str">
        <f t="shared" si="1664"/>
        <v/>
      </c>
      <c r="F3567" s="43" t="str">
        <f t="shared" si="1665"/>
        <v/>
      </c>
      <c r="G3567" s="43" t="str">
        <f>IF(A3567&lt;&gt;"",IF(A3567&lt;Data!$G$11*0.25,$C$13/$G$32,IF(A3567&gt;Data!$G$11*0.25,$C$13,$C$13*10)),"")</f>
        <v/>
      </c>
      <c r="H3567" s="43" t="str">
        <f>IF(A3567&lt;&gt;"",IF(Data!$G$9="constant",$C$13,IF(Data!$G$9="squeeze",G3567,F3567)),"")</f>
        <v/>
      </c>
      <c r="I3567" s="38" t="str">
        <f ca="1">IF(ISNUMBER(A3567),NORMINV(RAND(),0,IF(AND(Data!$G$9="squeeze",A3567&lt;Data!$G$11*0.25),$H$32,1)*$C$30*$C$13)*($C$14*$C$12),"")</f>
        <v/>
      </c>
      <c r="J3567" s="42" t="str">
        <f ca="1">IFERROR(IF(Data!$C$6="Real",B3567,I3567+J3566+($C$14*$C$12)*(NORMINV(RAND(),$C$15,CHOOSE($G$13,$C$13,F3567,G3567)))),"")</f>
        <v/>
      </c>
      <c r="K3567" s="88" t="str">
        <f>IF(ISNUMBER(A3567), IF($G$16="fixed",$G$17,MIN(H3567*Data!$C$7*$C$16*0.5,$C$17*Data!$C$7))*$C$12,"")</f>
        <v/>
      </c>
      <c r="L3567" s="42" t="str">
        <f t="shared" ca="1" si="1680"/>
        <v/>
      </c>
      <c r="M3567" s="44" t="str">
        <f t="shared" ca="1" si="1681"/>
        <v/>
      </c>
      <c r="N3567" s="44" t="str">
        <f t="shared" ca="1" si="1682"/>
        <v/>
      </c>
      <c r="O3567" s="108" t="str">
        <f t="shared" si="1666"/>
        <v/>
      </c>
      <c r="P3567" s="102" t="str">
        <f t="shared" si="1667"/>
        <v/>
      </c>
      <c r="Q3567" s="102" t="str">
        <f t="shared" si="1668"/>
        <v/>
      </c>
      <c r="R3567" s="120" t="str">
        <f t="shared" si="1669"/>
        <v/>
      </c>
      <c r="S3567" s="54" t="str">
        <f t="shared" si="1670"/>
        <v/>
      </c>
      <c r="T3567" s="5" t="str">
        <f t="shared" si="1671"/>
        <v/>
      </c>
      <c r="U3567" s="152" t="str">
        <f t="shared" si="1654"/>
        <v/>
      </c>
      <c r="V3567" s="152" t="str">
        <f t="shared" si="1655"/>
        <v/>
      </c>
      <c r="W3567" s="153" t="str">
        <f t="shared" si="1656"/>
        <v/>
      </c>
      <c r="X3567" s="153" t="str">
        <f t="shared" si="1657"/>
        <v/>
      </c>
      <c r="Y3567" s="153" t="str">
        <f t="shared" si="1658"/>
        <v/>
      </c>
      <c r="Z3567" s="153" t="str">
        <f t="shared" si="1659"/>
        <v/>
      </c>
      <c r="AA3567" s="152" t="str">
        <f t="shared" si="1660"/>
        <v/>
      </c>
      <c r="AB3567" s="152" t="str">
        <f t="shared" si="1661"/>
        <v/>
      </c>
      <c r="AC3567" s="154" t="str">
        <f t="shared" si="1672"/>
        <v/>
      </c>
      <c r="AD3567" s="154" t="str">
        <f t="shared" si="1673"/>
        <v/>
      </c>
      <c r="AE3567" s="3" t="str">
        <f t="shared" si="1674"/>
        <v/>
      </c>
      <c r="AF3567" s="3" t="str">
        <f t="shared" si="1675"/>
        <v/>
      </c>
      <c r="AG3567" s="3" t="str">
        <f t="shared" si="1676"/>
        <v/>
      </c>
      <c r="AH3567" s="4" t="str">
        <f t="shared" si="1677"/>
        <v/>
      </c>
      <c r="AI3567" s="75" t="str">
        <f t="shared" si="1678"/>
        <v/>
      </c>
      <c r="AJ3567" s="75" t="str">
        <f t="shared" si="1679"/>
        <v/>
      </c>
    </row>
    <row r="3568" spans="1:36">
      <c r="A3568" s="41" t="str">
        <f t="shared" si="1662"/>
        <v/>
      </c>
      <c r="B3568" s="150" t="str">
        <f>IF(ISNUMBER(A3568),INDEX('MetaTrader Import'!$H$13:$J$5893,TRUNC(((A3568-$A$39+1)-1)/3)+1,MOD((A3568-$A$39+1)-1,3)+1),"")</f>
        <v/>
      </c>
      <c r="C3568" s="43" t="str">
        <f t="shared" si="1663"/>
        <v/>
      </c>
      <c r="D3568" s="43" t="str">
        <f t="shared" ca="1" si="1653"/>
        <v/>
      </c>
      <c r="E3568" s="43" t="str">
        <f t="shared" si="1664"/>
        <v/>
      </c>
      <c r="F3568" s="43" t="str">
        <f t="shared" si="1665"/>
        <v/>
      </c>
      <c r="G3568" s="43" t="str">
        <f>IF(A3568&lt;&gt;"",IF(A3568&lt;Data!$G$11*0.25,$C$13/$G$32,IF(A3568&gt;Data!$G$11*0.25,$C$13,$C$13*10)),"")</f>
        <v/>
      </c>
      <c r="H3568" s="43" t="str">
        <f>IF(A3568&lt;&gt;"",IF(Data!$G$9="constant",$C$13,IF(Data!$G$9="squeeze",G3568,F3568)),"")</f>
        <v/>
      </c>
      <c r="I3568" s="38" t="str">
        <f ca="1">IF(ISNUMBER(A3568),NORMINV(RAND(),0,IF(AND(Data!$G$9="squeeze",A3568&lt;Data!$G$11*0.25),$H$32,1)*$C$30*$C$13)*($C$14*$C$12),"")</f>
        <v/>
      </c>
      <c r="J3568" s="42" t="str">
        <f ca="1">IFERROR(IF(Data!$C$6="Real",B3568,I3568+J3567+($C$14*$C$12)*(NORMINV(RAND(),$C$15,CHOOSE($G$13,$C$13,F3568,G3568)))),"")</f>
        <v/>
      </c>
      <c r="K3568" s="88" t="str">
        <f>IF(ISNUMBER(A3568), IF($G$16="fixed",$G$17,MIN(H3568*Data!$C$7*$C$16*0.5,$C$17*Data!$C$7))*$C$12,"")</f>
        <v/>
      </c>
      <c r="L3568" s="42" t="str">
        <f t="shared" ca="1" si="1680"/>
        <v/>
      </c>
      <c r="M3568" s="44" t="str">
        <f t="shared" ca="1" si="1681"/>
        <v/>
      </c>
      <c r="N3568" s="44" t="str">
        <f t="shared" ca="1" si="1682"/>
        <v/>
      </c>
      <c r="O3568" s="108" t="str">
        <f t="shared" si="1666"/>
        <v/>
      </c>
      <c r="P3568" s="102" t="str">
        <f t="shared" si="1667"/>
        <v/>
      </c>
      <c r="Q3568" s="102" t="str">
        <f t="shared" si="1668"/>
        <v/>
      </c>
      <c r="R3568" s="120" t="str">
        <f t="shared" si="1669"/>
        <v/>
      </c>
      <c r="S3568" s="54" t="str">
        <f t="shared" si="1670"/>
        <v/>
      </c>
      <c r="T3568" s="5" t="str">
        <f t="shared" si="1671"/>
        <v/>
      </c>
      <c r="U3568" s="152" t="str">
        <f t="shared" si="1654"/>
        <v/>
      </c>
      <c r="V3568" s="152" t="str">
        <f t="shared" si="1655"/>
        <v/>
      </c>
      <c r="W3568" s="153" t="str">
        <f t="shared" si="1656"/>
        <v/>
      </c>
      <c r="X3568" s="153" t="str">
        <f t="shared" si="1657"/>
        <v/>
      </c>
      <c r="Y3568" s="153" t="str">
        <f t="shared" si="1658"/>
        <v/>
      </c>
      <c r="Z3568" s="153" t="str">
        <f t="shared" si="1659"/>
        <v/>
      </c>
      <c r="AA3568" s="152" t="str">
        <f t="shared" si="1660"/>
        <v/>
      </c>
      <c r="AB3568" s="152" t="str">
        <f t="shared" si="1661"/>
        <v/>
      </c>
      <c r="AC3568" s="154" t="str">
        <f t="shared" si="1672"/>
        <v/>
      </c>
      <c r="AD3568" s="154" t="str">
        <f t="shared" si="1673"/>
        <v/>
      </c>
      <c r="AE3568" s="3" t="str">
        <f t="shared" si="1674"/>
        <v/>
      </c>
      <c r="AF3568" s="3" t="str">
        <f t="shared" si="1675"/>
        <v/>
      </c>
      <c r="AG3568" s="3" t="str">
        <f t="shared" si="1676"/>
        <v/>
      </c>
      <c r="AH3568" s="4" t="str">
        <f t="shared" si="1677"/>
        <v/>
      </c>
      <c r="AI3568" s="75" t="str">
        <f t="shared" si="1678"/>
        <v/>
      </c>
      <c r="AJ3568" s="75" t="str">
        <f t="shared" si="1679"/>
        <v/>
      </c>
    </row>
    <row r="3569" spans="1:36">
      <c r="A3569" s="41" t="str">
        <f t="shared" si="1662"/>
        <v/>
      </c>
      <c r="B3569" s="150" t="str">
        <f>IF(ISNUMBER(A3569),INDEX('MetaTrader Import'!$H$13:$J$5893,TRUNC(((A3569-$A$39+1)-1)/3)+1,MOD((A3569-$A$39+1)-1,3)+1),"")</f>
        <v/>
      </c>
      <c r="C3569" s="43" t="str">
        <f t="shared" si="1663"/>
        <v/>
      </c>
      <c r="D3569" s="43" t="str">
        <f t="shared" ca="1" si="1653"/>
        <v/>
      </c>
      <c r="E3569" s="43" t="str">
        <f t="shared" si="1664"/>
        <v/>
      </c>
      <c r="F3569" s="43" t="str">
        <f t="shared" si="1665"/>
        <v/>
      </c>
      <c r="G3569" s="43" t="str">
        <f>IF(A3569&lt;&gt;"",IF(A3569&lt;Data!$G$11*0.25,$C$13/$G$32,IF(A3569&gt;Data!$G$11*0.25,$C$13,$C$13*10)),"")</f>
        <v/>
      </c>
      <c r="H3569" s="43" t="str">
        <f>IF(A3569&lt;&gt;"",IF(Data!$G$9="constant",$C$13,IF(Data!$G$9="squeeze",G3569,F3569)),"")</f>
        <v/>
      </c>
      <c r="I3569" s="38" t="str">
        <f ca="1">IF(ISNUMBER(A3569),NORMINV(RAND(),0,IF(AND(Data!$G$9="squeeze",A3569&lt;Data!$G$11*0.25),$H$32,1)*$C$30*$C$13)*($C$14*$C$12),"")</f>
        <v/>
      </c>
      <c r="J3569" s="42" t="str">
        <f ca="1">IFERROR(IF(Data!$C$6="Real",B3569,I3569+J3568+($C$14*$C$12)*(NORMINV(RAND(),$C$15,CHOOSE($G$13,$C$13,F3569,G3569)))),"")</f>
        <v/>
      </c>
      <c r="K3569" s="88" t="str">
        <f>IF(ISNUMBER(A3569), IF($G$16="fixed",$G$17,MIN(H3569*Data!$C$7*$C$16*0.5,$C$17*Data!$C$7))*$C$12,"")</f>
        <v/>
      </c>
      <c r="L3569" s="42" t="str">
        <f t="shared" ca="1" si="1680"/>
        <v/>
      </c>
      <c r="M3569" s="44" t="str">
        <f t="shared" ca="1" si="1681"/>
        <v/>
      </c>
      <c r="N3569" s="44" t="str">
        <f t="shared" ca="1" si="1682"/>
        <v/>
      </c>
      <c r="O3569" s="108" t="str">
        <f t="shared" si="1666"/>
        <v/>
      </c>
      <c r="P3569" s="102" t="str">
        <f t="shared" si="1667"/>
        <v/>
      </c>
      <c r="Q3569" s="102" t="str">
        <f t="shared" si="1668"/>
        <v/>
      </c>
      <c r="R3569" s="120" t="str">
        <f t="shared" si="1669"/>
        <v/>
      </c>
      <c r="S3569" s="54" t="str">
        <f t="shared" si="1670"/>
        <v/>
      </c>
      <c r="T3569" s="5" t="str">
        <f t="shared" si="1671"/>
        <v/>
      </c>
      <c r="U3569" s="152" t="str">
        <f t="shared" si="1654"/>
        <v/>
      </c>
      <c r="V3569" s="152" t="str">
        <f t="shared" si="1655"/>
        <v/>
      </c>
      <c r="W3569" s="153" t="str">
        <f t="shared" si="1656"/>
        <v/>
      </c>
      <c r="X3569" s="153" t="str">
        <f t="shared" si="1657"/>
        <v/>
      </c>
      <c r="Y3569" s="153" t="str">
        <f t="shared" si="1658"/>
        <v/>
      </c>
      <c r="Z3569" s="153" t="str">
        <f t="shared" si="1659"/>
        <v/>
      </c>
      <c r="AA3569" s="152" t="str">
        <f t="shared" si="1660"/>
        <v/>
      </c>
      <c r="AB3569" s="152" t="str">
        <f t="shared" si="1661"/>
        <v/>
      </c>
      <c r="AC3569" s="154" t="str">
        <f t="shared" si="1672"/>
        <v/>
      </c>
      <c r="AD3569" s="154" t="str">
        <f t="shared" si="1673"/>
        <v/>
      </c>
      <c r="AE3569" s="3" t="str">
        <f t="shared" si="1674"/>
        <v/>
      </c>
      <c r="AF3569" s="3" t="str">
        <f t="shared" si="1675"/>
        <v/>
      </c>
      <c r="AG3569" s="3" t="str">
        <f t="shared" si="1676"/>
        <v/>
      </c>
      <c r="AH3569" s="4" t="str">
        <f t="shared" si="1677"/>
        <v/>
      </c>
      <c r="AI3569" s="75" t="str">
        <f t="shared" si="1678"/>
        <v/>
      </c>
      <c r="AJ3569" s="75" t="str">
        <f t="shared" si="1679"/>
        <v/>
      </c>
    </row>
    <row r="3570" spans="1:36">
      <c r="A3570" s="41" t="str">
        <f t="shared" si="1662"/>
        <v/>
      </c>
      <c r="B3570" s="150" t="str">
        <f>IF(ISNUMBER(A3570),INDEX('MetaTrader Import'!$H$13:$J$5893,TRUNC(((A3570-$A$39+1)-1)/3)+1,MOD((A3570-$A$39+1)-1,3)+1),"")</f>
        <v/>
      </c>
      <c r="C3570" s="43" t="str">
        <f t="shared" si="1663"/>
        <v/>
      </c>
      <c r="D3570" s="43" t="str">
        <f t="shared" ca="1" si="1653"/>
        <v/>
      </c>
      <c r="E3570" s="43" t="str">
        <f t="shared" si="1664"/>
        <v/>
      </c>
      <c r="F3570" s="43" t="str">
        <f t="shared" si="1665"/>
        <v/>
      </c>
      <c r="G3570" s="43" t="str">
        <f>IF(A3570&lt;&gt;"",IF(A3570&lt;Data!$G$11*0.25,$C$13/$G$32,IF(A3570&gt;Data!$G$11*0.25,$C$13,$C$13*10)),"")</f>
        <v/>
      </c>
      <c r="H3570" s="43" t="str">
        <f>IF(A3570&lt;&gt;"",IF(Data!$G$9="constant",$C$13,IF(Data!$G$9="squeeze",G3570,F3570)),"")</f>
        <v/>
      </c>
      <c r="I3570" s="38" t="str">
        <f ca="1">IF(ISNUMBER(A3570),NORMINV(RAND(),0,IF(AND(Data!$G$9="squeeze",A3570&lt;Data!$G$11*0.25),$H$32,1)*$C$30*$C$13)*($C$14*$C$12),"")</f>
        <v/>
      </c>
      <c r="J3570" s="42" t="str">
        <f ca="1">IFERROR(IF(Data!$C$6="Real",B3570,I3570+J3569+($C$14*$C$12)*(NORMINV(RAND(),$C$15,CHOOSE($G$13,$C$13,F3570,G3570)))),"")</f>
        <v/>
      </c>
      <c r="K3570" s="88" t="str">
        <f>IF(ISNUMBER(A3570), IF($G$16="fixed",$G$17,MIN(H3570*Data!$C$7*$C$16*0.5,$C$17*Data!$C$7))*$C$12,"")</f>
        <v/>
      </c>
      <c r="L3570" s="42" t="str">
        <f t="shared" ca="1" si="1680"/>
        <v/>
      </c>
      <c r="M3570" s="44" t="str">
        <f t="shared" ca="1" si="1681"/>
        <v/>
      </c>
      <c r="N3570" s="44" t="str">
        <f t="shared" ca="1" si="1682"/>
        <v/>
      </c>
      <c r="O3570" s="108" t="str">
        <f t="shared" si="1666"/>
        <v/>
      </c>
      <c r="P3570" s="102" t="str">
        <f t="shared" si="1667"/>
        <v/>
      </c>
      <c r="Q3570" s="102" t="str">
        <f t="shared" si="1668"/>
        <v/>
      </c>
      <c r="R3570" s="120" t="str">
        <f t="shared" si="1669"/>
        <v/>
      </c>
      <c r="S3570" s="54" t="str">
        <f t="shared" si="1670"/>
        <v/>
      </c>
      <c r="T3570" s="5" t="str">
        <f t="shared" si="1671"/>
        <v/>
      </c>
      <c r="U3570" s="152" t="str">
        <f t="shared" si="1654"/>
        <v/>
      </c>
      <c r="V3570" s="152" t="str">
        <f t="shared" si="1655"/>
        <v/>
      </c>
      <c r="W3570" s="153" t="str">
        <f t="shared" si="1656"/>
        <v/>
      </c>
      <c r="X3570" s="153" t="str">
        <f t="shared" si="1657"/>
        <v/>
      </c>
      <c r="Y3570" s="153" t="str">
        <f t="shared" si="1658"/>
        <v/>
      </c>
      <c r="Z3570" s="153" t="str">
        <f t="shared" si="1659"/>
        <v/>
      </c>
      <c r="AA3570" s="152" t="str">
        <f t="shared" si="1660"/>
        <v/>
      </c>
      <c r="AB3570" s="152" t="str">
        <f t="shared" si="1661"/>
        <v/>
      </c>
      <c r="AC3570" s="154" t="str">
        <f t="shared" si="1672"/>
        <v/>
      </c>
      <c r="AD3570" s="154" t="str">
        <f t="shared" si="1673"/>
        <v/>
      </c>
      <c r="AE3570" s="3" t="str">
        <f t="shared" si="1674"/>
        <v/>
      </c>
      <c r="AF3570" s="3" t="str">
        <f t="shared" si="1675"/>
        <v/>
      </c>
      <c r="AG3570" s="3" t="str">
        <f t="shared" si="1676"/>
        <v/>
      </c>
      <c r="AH3570" s="4" t="str">
        <f t="shared" si="1677"/>
        <v/>
      </c>
      <c r="AI3570" s="75" t="str">
        <f t="shared" si="1678"/>
        <v/>
      </c>
      <c r="AJ3570" s="75" t="str">
        <f t="shared" si="1679"/>
        <v/>
      </c>
    </row>
    <row r="3571" spans="1:36">
      <c r="A3571" s="41" t="str">
        <f t="shared" si="1662"/>
        <v/>
      </c>
      <c r="B3571" s="150" t="str">
        <f>IF(ISNUMBER(A3571),INDEX('MetaTrader Import'!$H$13:$J$5893,TRUNC(((A3571-$A$39+1)-1)/3)+1,MOD((A3571-$A$39+1)-1,3)+1),"")</f>
        <v/>
      </c>
      <c r="C3571" s="43" t="str">
        <f t="shared" si="1663"/>
        <v/>
      </c>
      <c r="D3571" s="43" t="str">
        <f t="shared" ca="1" si="1653"/>
        <v/>
      </c>
      <c r="E3571" s="43" t="str">
        <f t="shared" si="1664"/>
        <v/>
      </c>
      <c r="F3571" s="43" t="str">
        <f t="shared" si="1665"/>
        <v/>
      </c>
      <c r="G3571" s="43" t="str">
        <f>IF(A3571&lt;&gt;"",IF(A3571&lt;Data!$G$11*0.25,$C$13/$G$32,IF(A3571&gt;Data!$G$11*0.25,$C$13,$C$13*10)),"")</f>
        <v/>
      </c>
      <c r="H3571" s="43" t="str">
        <f>IF(A3571&lt;&gt;"",IF(Data!$G$9="constant",$C$13,IF(Data!$G$9="squeeze",G3571,F3571)),"")</f>
        <v/>
      </c>
      <c r="I3571" s="38" t="str">
        <f ca="1">IF(ISNUMBER(A3571),NORMINV(RAND(),0,IF(AND(Data!$G$9="squeeze",A3571&lt;Data!$G$11*0.25),$H$32,1)*$C$30*$C$13)*($C$14*$C$12),"")</f>
        <v/>
      </c>
      <c r="J3571" s="42" t="str">
        <f ca="1">IFERROR(IF(Data!$C$6="Real",B3571,I3571+J3570+($C$14*$C$12)*(NORMINV(RAND(),$C$15,CHOOSE($G$13,$C$13,F3571,G3571)))),"")</f>
        <v/>
      </c>
      <c r="K3571" s="88" t="str">
        <f>IF(ISNUMBER(A3571), IF($G$16="fixed",$G$17,MIN(H3571*Data!$C$7*$C$16*0.5,$C$17*Data!$C$7))*$C$12,"")</f>
        <v/>
      </c>
      <c r="L3571" s="42" t="str">
        <f t="shared" ca="1" si="1680"/>
        <v/>
      </c>
      <c r="M3571" s="44" t="str">
        <f t="shared" ca="1" si="1681"/>
        <v/>
      </c>
      <c r="N3571" s="44" t="str">
        <f t="shared" ca="1" si="1682"/>
        <v/>
      </c>
      <c r="O3571" s="108" t="str">
        <f t="shared" si="1666"/>
        <v/>
      </c>
      <c r="P3571" s="102" t="str">
        <f t="shared" si="1667"/>
        <v/>
      </c>
      <c r="Q3571" s="102" t="str">
        <f t="shared" si="1668"/>
        <v/>
      </c>
      <c r="R3571" s="120" t="str">
        <f t="shared" si="1669"/>
        <v/>
      </c>
      <c r="S3571" s="54" t="str">
        <f t="shared" si="1670"/>
        <v/>
      </c>
      <c r="T3571" s="5" t="str">
        <f t="shared" si="1671"/>
        <v/>
      </c>
      <c r="U3571" s="152" t="str">
        <f t="shared" si="1654"/>
        <v/>
      </c>
      <c r="V3571" s="152" t="str">
        <f t="shared" si="1655"/>
        <v/>
      </c>
      <c r="W3571" s="153" t="str">
        <f t="shared" si="1656"/>
        <v/>
      </c>
      <c r="X3571" s="153" t="str">
        <f t="shared" si="1657"/>
        <v/>
      </c>
      <c r="Y3571" s="153" t="str">
        <f t="shared" si="1658"/>
        <v/>
      </c>
      <c r="Z3571" s="153" t="str">
        <f t="shared" si="1659"/>
        <v/>
      </c>
      <c r="AA3571" s="152" t="str">
        <f t="shared" si="1660"/>
        <v/>
      </c>
      <c r="AB3571" s="152" t="str">
        <f t="shared" si="1661"/>
        <v/>
      </c>
      <c r="AC3571" s="154" t="str">
        <f t="shared" si="1672"/>
        <v/>
      </c>
      <c r="AD3571" s="154" t="str">
        <f t="shared" si="1673"/>
        <v/>
      </c>
      <c r="AE3571" s="3" t="str">
        <f t="shared" si="1674"/>
        <v/>
      </c>
      <c r="AF3571" s="3" t="str">
        <f t="shared" si="1675"/>
        <v/>
      </c>
      <c r="AG3571" s="3" t="str">
        <f t="shared" si="1676"/>
        <v/>
      </c>
      <c r="AH3571" s="4" t="str">
        <f t="shared" si="1677"/>
        <v/>
      </c>
      <c r="AI3571" s="75" t="str">
        <f t="shared" si="1678"/>
        <v/>
      </c>
      <c r="AJ3571" s="75" t="str">
        <f t="shared" si="1679"/>
        <v/>
      </c>
    </row>
    <row r="3572" spans="1:36">
      <c r="A3572" s="41" t="str">
        <f t="shared" si="1662"/>
        <v/>
      </c>
      <c r="B3572" s="150" t="str">
        <f>IF(ISNUMBER(A3572),INDEX('MetaTrader Import'!$H$13:$J$5893,TRUNC(((A3572-$A$39+1)-1)/3)+1,MOD((A3572-$A$39+1)-1,3)+1),"")</f>
        <v/>
      </c>
      <c r="C3572" s="43" t="str">
        <f t="shared" si="1663"/>
        <v/>
      </c>
      <c r="D3572" s="43" t="str">
        <f t="shared" ca="1" si="1653"/>
        <v/>
      </c>
      <c r="E3572" s="43" t="str">
        <f t="shared" si="1664"/>
        <v/>
      </c>
      <c r="F3572" s="43" t="str">
        <f t="shared" si="1665"/>
        <v/>
      </c>
      <c r="G3572" s="43" t="str">
        <f>IF(A3572&lt;&gt;"",IF(A3572&lt;Data!$G$11*0.25,$C$13/$G$32,IF(A3572&gt;Data!$G$11*0.25,$C$13,$C$13*10)),"")</f>
        <v/>
      </c>
      <c r="H3572" s="43" t="str">
        <f>IF(A3572&lt;&gt;"",IF(Data!$G$9="constant",$C$13,IF(Data!$G$9="squeeze",G3572,F3572)),"")</f>
        <v/>
      </c>
      <c r="I3572" s="38" t="str">
        <f ca="1">IF(ISNUMBER(A3572),NORMINV(RAND(),0,IF(AND(Data!$G$9="squeeze",A3572&lt;Data!$G$11*0.25),$H$32,1)*$C$30*$C$13)*($C$14*$C$12),"")</f>
        <v/>
      </c>
      <c r="J3572" s="42" t="str">
        <f ca="1">IFERROR(IF(Data!$C$6="Real",B3572,I3572+J3571+($C$14*$C$12)*(NORMINV(RAND(),$C$15,CHOOSE($G$13,$C$13,F3572,G3572)))),"")</f>
        <v/>
      </c>
      <c r="K3572" s="88" t="str">
        <f>IF(ISNUMBER(A3572), IF($G$16="fixed",$G$17,MIN(H3572*Data!$C$7*$C$16*0.5,$C$17*Data!$C$7))*$C$12,"")</f>
        <v/>
      </c>
      <c r="L3572" s="42" t="str">
        <f t="shared" ca="1" si="1680"/>
        <v/>
      </c>
      <c r="M3572" s="44" t="str">
        <f t="shared" ca="1" si="1681"/>
        <v/>
      </c>
      <c r="N3572" s="44" t="str">
        <f t="shared" ca="1" si="1682"/>
        <v/>
      </c>
      <c r="O3572" s="108" t="str">
        <f t="shared" si="1666"/>
        <v/>
      </c>
      <c r="P3572" s="102" t="str">
        <f t="shared" si="1667"/>
        <v/>
      </c>
      <c r="Q3572" s="102" t="str">
        <f t="shared" si="1668"/>
        <v/>
      </c>
      <c r="R3572" s="120" t="str">
        <f t="shared" si="1669"/>
        <v/>
      </c>
      <c r="S3572" s="54" t="str">
        <f t="shared" si="1670"/>
        <v/>
      </c>
      <c r="T3572" s="5" t="str">
        <f t="shared" si="1671"/>
        <v/>
      </c>
      <c r="U3572" s="152" t="str">
        <f t="shared" si="1654"/>
        <v/>
      </c>
      <c r="V3572" s="152" t="str">
        <f t="shared" si="1655"/>
        <v/>
      </c>
      <c r="W3572" s="153" t="str">
        <f t="shared" si="1656"/>
        <v/>
      </c>
      <c r="X3572" s="153" t="str">
        <f t="shared" si="1657"/>
        <v/>
      </c>
      <c r="Y3572" s="153" t="str">
        <f t="shared" si="1658"/>
        <v/>
      </c>
      <c r="Z3572" s="153" t="str">
        <f t="shared" si="1659"/>
        <v/>
      </c>
      <c r="AA3572" s="152" t="str">
        <f t="shared" si="1660"/>
        <v/>
      </c>
      <c r="AB3572" s="152" t="str">
        <f t="shared" si="1661"/>
        <v/>
      </c>
      <c r="AC3572" s="154" t="str">
        <f t="shared" si="1672"/>
        <v/>
      </c>
      <c r="AD3572" s="154" t="str">
        <f t="shared" si="1673"/>
        <v/>
      </c>
      <c r="AE3572" s="3" t="str">
        <f t="shared" si="1674"/>
        <v/>
      </c>
      <c r="AF3572" s="3" t="str">
        <f t="shared" si="1675"/>
        <v/>
      </c>
      <c r="AG3572" s="3" t="str">
        <f t="shared" si="1676"/>
        <v/>
      </c>
      <c r="AH3572" s="4" t="str">
        <f t="shared" si="1677"/>
        <v/>
      </c>
      <c r="AI3572" s="75" t="str">
        <f t="shared" si="1678"/>
        <v/>
      </c>
      <c r="AJ3572" s="75" t="str">
        <f t="shared" si="1679"/>
        <v/>
      </c>
    </row>
    <row r="3573" spans="1:36">
      <c r="A3573" s="41" t="str">
        <f t="shared" si="1662"/>
        <v/>
      </c>
      <c r="B3573" s="150" t="str">
        <f>IF(ISNUMBER(A3573),INDEX('MetaTrader Import'!$H$13:$J$5893,TRUNC(((A3573-$A$39+1)-1)/3)+1,MOD((A3573-$A$39+1)-1,3)+1),"")</f>
        <v/>
      </c>
      <c r="C3573" s="43" t="str">
        <f t="shared" si="1663"/>
        <v/>
      </c>
      <c r="D3573" s="43" t="str">
        <f t="shared" ca="1" si="1653"/>
        <v/>
      </c>
      <c r="E3573" s="43" t="str">
        <f t="shared" si="1664"/>
        <v/>
      </c>
      <c r="F3573" s="43" t="str">
        <f t="shared" si="1665"/>
        <v/>
      </c>
      <c r="G3573" s="43" t="str">
        <f>IF(A3573&lt;&gt;"",IF(A3573&lt;Data!$G$11*0.25,$C$13/$G$32,IF(A3573&gt;Data!$G$11*0.25,$C$13,$C$13*10)),"")</f>
        <v/>
      </c>
      <c r="H3573" s="43" t="str">
        <f>IF(A3573&lt;&gt;"",IF(Data!$G$9="constant",$C$13,IF(Data!$G$9="squeeze",G3573,F3573)),"")</f>
        <v/>
      </c>
      <c r="I3573" s="38" t="str">
        <f ca="1">IF(ISNUMBER(A3573),NORMINV(RAND(),0,IF(AND(Data!$G$9="squeeze",A3573&lt;Data!$G$11*0.25),$H$32,1)*$C$30*$C$13)*($C$14*$C$12),"")</f>
        <v/>
      </c>
      <c r="J3573" s="42" t="str">
        <f ca="1">IFERROR(IF(Data!$C$6="Real",B3573,I3573+J3572+($C$14*$C$12)*(NORMINV(RAND(),$C$15,CHOOSE($G$13,$C$13,F3573,G3573)))),"")</f>
        <v/>
      </c>
      <c r="K3573" s="88" t="str">
        <f>IF(ISNUMBER(A3573), IF($G$16="fixed",$G$17,MIN(H3573*Data!$C$7*$C$16*0.5,$C$17*Data!$C$7))*$C$12,"")</f>
        <v/>
      </c>
      <c r="L3573" s="42" t="str">
        <f t="shared" ca="1" si="1680"/>
        <v/>
      </c>
      <c r="M3573" s="44" t="str">
        <f t="shared" ca="1" si="1681"/>
        <v/>
      </c>
      <c r="N3573" s="44" t="str">
        <f t="shared" ca="1" si="1682"/>
        <v/>
      </c>
      <c r="O3573" s="108" t="str">
        <f t="shared" si="1666"/>
        <v/>
      </c>
      <c r="P3573" s="102" t="str">
        <f t="shared" si="1667"/>
        <v/>
      </c>
      <c r="Q3573" s="102" t="str">
        <f t="shared" si="1668"/>
        <v/>
      </c>
      <c r="R3573" s="120" t="str">
        <f t="shared" si="1669"/>
        <v/>
      </c>
      <c r="S3573" s="54" t="str">
        <f t="shared" si="1670"/>
        <v/>
      </c>
      <c r="T3573" s="5" t="str">
        <f t="shared" si="1671"/>
        <v/>
      </c>
      <c r="U3573" s="152" t="str">
        <f t="shared" si="1654"/>
        <v/>
      </c>
      <c r="V3573" s="152" t="str">
        <f t="shared" si="1655"/>
        <v/>
      </c>
      <c r="W3573" s="153" t="str">
        <f t="shared" si="1656"/>
        <v/>
      </c>
      <c r="X3573" s="153" t="str">
        <f t="shared" si="1657"/>
        <v/>
      </c>
      <c r="Y3573" s="153" t="str">
        <f t="shared" si="1658"/>
        <v/>
      </c>
      <c r="Z3573" s="153" t="str">
        <f t="shared" si="1659"/>
        <v/>
      </c>
      <c r="AA3573" s="152" t="str">
        <f t="shared" si="1660"/>
        <v/>
      </c>
      <c r="AB3573" s="152" t="str">
        <f t="shared" si="1661"/>
        <v/>
      </c>
      <c r="AC3573" s="154" t="str">
        <f t="shared" si="1672"/>
        <v/>
      </c>
      <c r="AD3573" s="154" t="str">
        <f t="shared" si="1673"/>
        <v/>
      </c>
      <c r="AE3573" s="3" t="str">
        <f t="shared" si="1674"/>
        <v/>
      </c>
      <c r="AF3573" s="3" t="str">
        <f t="shared" si="1675"/>
        <v/>
      </c>
      <c r="AG3573" s="3" t="str">
        <f t="shared" si="1676"/>
        <v/>
      </c>
      <c r="AH3573" s="4" t="str">
        <f t="shared" si="1677"/>
        <v/>
      </c>
      <c r="AI3573" s="75" t="str">
        <f t="shared" si="1678"/>
        <v/>
      </c>
      <c r="AJ3573" s="75" t="str">
        <f t="shared" si="1679"/>
        <v/>
      </c>
    </row>
    <row r="3574" spans="1:36">
      <c r="A3574" s="41" t="str">
        <f t="shared" si="1662"/>
        <v/>
      </c>
      <c r="B3574" s="150" t="str">
        <f>IF(ISNUMBER(A3574),INDEX('MetaTrader Import'!$H$13:$J$5893,TRUNC(((A3574-$A$39+1)-1)/3)+1,MOD((A3574-$A$39+1)-1,3)+1),"")</f>
        <v/>
      </c>
      <c r="C3574" s="43" t="str">
        <f t="shared" si="1663"/>
        <v/>
      </c>
      <c r="D3574" s="43" t="str">
        <f t="shared" ca="1" si="1653"/>
        <v/>
      </c>
      <c r="E3574" s="43" t="str">
        <f t="shared" si="1664"/>
        <v/>
      </c>
      <c r="F3574" s="43" t="str">
        <f t="shared" si="1665"/>
        <v/>
      </c>
      <c r="G3574" s="43" t="str">
        <f>IF(A3574&lt;&gt;"",IF(A3574&lt;Data!$G$11*0.25,$C$13/$G$32,IF(A3574&gt;Data!$G$11*0.25,$C$13,$C$13*10)),"")</f>
        <v/>
      </c>
      <c r="H3574" s="43" t="str">
        <f>IF(A3574&lt;&gt;"",IF(Data!$G$9="constant",$C$13,IF(Data!$G$9="squeeze",G3574,F3574)),"")</f>
        <v/>
      </c>
      <c r="I3574" s="38" t="str">
        <f ca="1">IF(ISNUMBER(A3574),NORMINV(RAND(),0,IF(AND(Data!$G$9="squeeze",A3574&lt;Data!$G$11*0.25),$H$32,1)*$C$30*$C$13)*($C$14*$C$12),"")</f>
        <v/>
      </c>
      <c r="J3574" s="42" t="str">
        <f ca="1">IFERROR(IF(Data!$C$6="Real",B3574,I3574+J3573+($C$14*$C$12)*(NORMINV(RAND(),$C$15,CHOOSE($G$13,$C$13,F3574,G3574)))),"")</f>
        <v/>
      </c>
      <c r="K3574" s="88" t="str">
        <f>IF(ISNUMBER(A3574), IF($G$16="fixed",$G$17,MIN(H3574*Data!$C$7*$C$16*0.5,$C$17*Data!$C$7))*$C$12,"")</f>
        <v/>
      </c>
      <c r="L3574" s="42" t="str">
        <f t="shared" ca="1" si="1680"/>
        <v/>
      </c>
      <c r="M3574" s="44" t="str">
        <f t="shared" ca="1" si="1681"/>
        <v/>
      </c>
      <c r="N3574" s="44" t="str">
        <f t="shared" ca="1" si="1682"/>
        <v/>
      </c>
      <c r="O3574" s="108" t="str">
        <f t="shared" si="1666"/>
        <v/>
      </c>
      <c r="P3574" s="102" t="str">
        <f t="shared" si="1667"/>
        <v/>
      </c>
      <c r="Q3574" s="102" t="str">
        <f t="shared" si="1668"/>
        <v/>
      </c>
      <c r="R3574" s="120" t="str">
        <f t="shared" si="1669"/>
        <v/>
      </c>
      <c r="S3574" s="54" t="str">
        <f t="shared" si="1670"/>
        <v/>
      </c>
      <c r="T3574" s="5" t="str">
        <f t="shared" si="1671"/>
        <v/>
      </c>
      <c r="U3574" s="152" t="str">
        <f t="shared" si="1654"/>
        <v/>
      </c>
      <c r="V3574" s="152" t="str">
        <f t="shared" si="1655"/>
        <v/>
      </c>
      <c r="W3574" s="153" t="str">
        <f t="shared" si="1656"/>
        <v/>
      </c>
      <c r="X3574" s="153" t="str">
        <f t="shared" si="1657"/>
        <v/>
      </c>
      <c r="Y3574" s="153" t="str">
        <f t="shared" si="1658"/>
        <v/>
      </c>
      <c r="Z3574" s="153" t="str">
        <f t="shared" si="1659"/>
        <v/>
      </c>
      <c r="AA3574" s="152" t="str">
        <f t="shared" si="1660"/>
        <v/>
      </c>
      <c r="AB3574" s="152" t="str">
        <f t="shared" si="1661"/>
        <v/>
      </c>
      <c r="AC3574" s="154" t="str">
        <f t="shared" si="1672"/>
        <v/>
      </c>
      <c r="AD3574" s="154" t="str">
        <f t="shared" si="1673"/>
        <v/>
      </c>
      <c r="AE3574" s="3" t="str">
        <f t="shared" si="1674"/>
        <v/>
      </c>
      <c r="AF3574" s="3" t="str">
        <f t="shared" si="1675"/>
        <v/>
      </c>
      <c r="AG3574" s="3" t="str">
        <f t="shared" si="1676"/>
        <v/>
      </c>
      <c r="AH3574" s="4" t="str">
        <f t="shared" si="1677"/>
        <v/>
      </c>
      <c r="AI3574" s="75" t="str">
        <f t="shared" si="1678"/>
        <v/>
      </c>
      <c r="AJ3574" s="75" t="str">
        <f t="shared" si="1679"/>
        <v/>
      </c>
    </row>
    <row r="3575" spans="1:36">
      <c r="A3575" s="41" t="str">
        <f t="shared" si="1662"/>
        <v/>
      </c>
      <c r="B3575" s="150" t="str">
        <f>IF(ISNUMBER(A3575),INDEX('MetaTrader Import'!$H$13:$J$5893,TRUNC(((A3575-$A$39+1)-1)/3)+1,MOD((A3575-$A$39+1)-1,3)+1),"")</f>
        <v/>
      </c>
      <c r="C3575" s="43" t="str">
        <f t="shared" si="1663"/>
        <v/>
      </c>
      <c r="D3575" s="43" t="str">
        <f t="shared" ca="1" si="1653"/>
        <v/>
      </c>
      <c r="E3575" s="43" t="str">
        <f t="shared" si="1664"/>
        <v/>
      </c>
      <c r="F3575" s="43" t="str">
        <f t="shared" si="1665"/>
        <v/>
      </c>
      <c r="G3575" s="43" t="str">
        <f>IF(A3575&lt;&gt;"",IF(A3575&lt;Data!$G$11*0.25,$C$13/$G$32,IF(A3575&gt;Data!$G$11*0.25,$C$13,$C$13*10)),"")</f>
        <v/>
      </c>
      <c r="H3575" s="43" t="str">
        <f>IF(A3575&lt;&gt;"",IF(Data!$G$9="constant",$C$13,IF(Data!$G$9="squeeze",G3575,F3575)),"")</f>
        <v/>
      </c>
      <c r="I3575" s="38" t="str">
        <f ca="1">IF(ISNUMBER(A3575),NORMINV(RAND(),0,IF(AND(Data!$G$9="squeeze",A3575&lt;Data!$G$11*0.25),$H$32,1)*$C$30*$C$13)*($C$14*$C$12),"")</f>
        <v/>
      </c>
      <c r="J3575" s="42" t="str">
        <f ca="1">IFERROR(IF(Data!$C$6="Real",B3575,I3575+J3574+($C$14*$C$12)*(NORMINV(RAND(),$C$15,CHOOSE($G$13,$C$13,F3575,G3575)))),"")</f>
        <v/>
      </c>
      <c r="K3575" s="88" t="str">
        <f>IF(ISNUMBER(A3575), IF($G$16="fixed",$G$17,MIN(H3575*Data!$C$7*$C$16*0.5,$C$17*Data!$C$7))*$C$12,"")</f>
        <v/>
      </c>
      <c r="L3575" s="42" t="str">
        <f t="shared" ca="1" si="1680"/>
        <v/>
      </c>
      <c r="M3575" s="44" t="str">
        <f t="shared" ca="1" si="1681"/>
        <v/>
      </c>
      <c r="N3575" s="44" t="str">
        <f t="shared" ca="1" si="1682"/>
        <v/>
      </c>
      <c r="O3575" s="108" t="str">
        <f t="shared" si="1666"/>
        <v/>
      </c>
      <c r="P3575" s="102" t="str">
        <f t="shared" si="1667"/>
        <v/>
      </c>
      <c r="Q3575" s="102" t="str">
        <f t="shared" si="1668"/>
        <v/>
      </c>
      <c r="R3575" s="120" t="str">
        <f t="shared" si="1669"/>
        <v/>
      </c>
      <c r="S3575" s="54" t="str">
        <f t="shared" si="1670"/>
        <v/>
      </c>
      <c r="T3575" s="5" t="str">
        <f t="shared" si="1671"/>
        <v/>
      </c>
      <c r="U3575" s="152" t="str">
        <f t="shared" si="1654"/>
        <v/>
      </c>
      <c r="V3575" s="152" t="str">
        <f t="shared" si="1655"/>
        <v/>
      </c>
      <c r="W3575" s="153" t="str">
        <f t="shared" si="1656"/>
        <v/>
      </c>
      <c r="X3575" s="153" t="str">
        <f t="shared" si="1657"/>
        <v/>
      </c>
      <c r="Y3575" s="153" t="str">
        <f t="shared" si="1658"/>
        <v/>
      </c>
      <c r="Z3575" s="153" t="str">
        <f t="shared" si="1659"/>
        <v/>
      </c>
      <c r="AA3575" s="152" t="str">
        <f t="shared" si="1660"/>
        <v/>
      </c>
      <c r="AB3575" s="152" t="str">
        <f t="shared" si="1661"/>
        <v/>
      </c>
      <c r="AC3575" s="154" t="str">
        <f t="shared" si="1672"/>
        <v/>
      </c>
      <c r="AD3575" s="154" t="str">
        <f t="shared" si="1673"/>
        <v/>
      </c>
      <c r="AE3575" s="3" t="str">
        <f t="shared" si="1674"/>
        <v/>
      </c>
      <c r="AF3575" s="3" t="str">
        <f t="shared" si="1675"/>
        <v/>
      </c>
      <c r="AG3575" s="3" t="str">
        <f t="shared" si="1676"/>
        <v/>
      </c>
      <c r="AH3575" s="4" t="str">
        <f t="shared" si="1677"/>
        <v/>
      </c>
      <c r="AI3575" s="75" t="str">
        <f t="shared" si="1678"/>
        <v/>
      </c>
      <c r="AJ3575" s="75" t="str">
        <f t="shared" si="1679"/>
        <v/>
      </c>
    </row>
    <row r="3576" spans="1:36">
      <c r="A3576" s="41" t="str">
        <f t="shared" si="1662"/>
        <v/>
      </c>
      <c r="B3576" s="150" t="str">
        <f>IF(ISNUMBER(A3576),INDEX('MetaTrader Import'!$H$13:$J$5893,TRUNC(((A3576-$A$39+1)-1)/3)+1,MOD((A3576-$A$39+1)-1,3)+1),"")</f>
        <v/>
      </c>
      <c r="C3576" s="43" t="str">
        <f t="shared" si="1663"/>
        <v/>
      </c>
      <c r="D3576" s="43" t="str">
        <f t="shared" ca="1" si="1653"/>
        <v/>
      </c>
      <c r="E3576" s="43" t="str">
        <f t="shared" si="1664"/>
        <v/>
      </c>
      <c r="F3576" s="43" t="str">
        <f t="shared" si="1665"/>
        <v/>
      </c>
      <c r="G3576" s="43" t="str">
        <f>IF(A3576&lt;&gt;"",IF(A3576&lt;Data!$G$11*0.25,$C$13/$G$32,IF(A3576&gt;Data!$G$11*0.25,$C$13,$C$13*10)),"")</f>
        <v/>
      </c>
      <c r="H3576" s="43" t="str">
        <f>IF(A3576&lt;&gt;"",IF(Data!$G$9="constant",$C$13,IF(Data!$G$9="squeeze",G3576,F3576)),"")</f>
        <v/>
      </c>
      <c r="I3576" s="38" t="str">
        <f ca="1">IF(ISNUMBER(A3576),NORMINV(RAND(),0,IF(AND(Data!$G$9="squeeze",A3576&lt;Data!$G$11*0.25),$H$32,1)*$C$30*$C$13)*($C$14*$C$12),"")</f>
        <v/>
      </c>
      <c r="J3576" s="42" t="str">
        <f ca="1">IFERROR(IF(Data!$C$6="Real",B3576,I3576+J3575+($C$14*$C$12)*(NORMINV(RAND(),$C$15,CHOOSE($G$13,$C$13,F3576,G3576)))),"")</f>
        <v/>
      </c>
      <c r="K3576" s="88" t="str">
        <f>IF(ISNUMBER(A3576), IF($G$16="fixed",$G$17,MIN(H3576*Data!$C$7*$C$16*0.5,$C$17*Data!$C$7))*$C$12,"")</f>
        <v/>
      </c>
      <c r="L3576" s="42" t="str">
        <f t="shared" ca="1" si="1680"/>
        <v/>
      </c>
      <c r="M3576" s="44" t="str">
        <f t="shared" ca="1" si="1681"/>
        <v/>
      </c>
      <c r="N3576" s="44" t="str">
        <f t="shared" ca="1" si="1682"/>
        <v/>
      </c>
      <c r="O3576" s="108" t="str">
        <f t="shared" si="1666"/>
        <v/>
      </c>
      <c r="P3576" s="102" t="str">
        <f t="shared" si="1667"/>
        <v/>
      </c>
      <c r="Q3576" s="102" t="str">
        <f t="shared" si="1668"/>
        <v/>
      </c>
      <c r="R3576" s="120" t="str">
        <f t="shared" si="1669"/>
        <v/>
      </c>
      <c r="S3576" s="54" t="str">
        <f t="shared" si="1670"/>
        <v/>
      </c>
      <c r="T3576" s="5" t="str">
        <f t="shared" si="1671"/>
        <v/>
      </c>
      <c r="U3576" s="152" t="str">
        <f t="shared" si="1654"/>
        <v/>
      </c>
      <c r="V3576" s="152" t="str">
        <f t="shared" si="1655"/>
        <v/>
      </c>
      <c r="W3576" s="153" t="str">
        <f t="shared" si="1656"/>
        <v/>
      </c>
      <c r="X3576" s="153" t="str">
        <f t="shared" si="1657"/>
        <v/>
      </c>
      <c r="Y3576" s="153" t="str">
        <f t="shared" si="1658"/>
        <v/>
      </c>
      <c r="Z3576" s="153" t="str">
        <f t="shared" si="1659"/>
        <v/>
      </c>
      <c r="AA3576" s="152" t="str">
        <f t="shared" si="1660"/>
        <v/>
      </c>
      <c r="AB3576" s="152" t="str">
        <f t="shared" si="1661"/>
        <v/>
      </c>
      <c r="AC3576" s="154" t="str">
        <f t="shared" si="1672"/>
        <v/>
      </c>
      <c r="AD3576" s="154" t="str">
        <f t="shared" si="1673"/>
        <v/>
      </c>
      <c r="AE3576" s="3" t="str">
        <f t="shared" si="1674"/>
        <v/>
      </c>
      <c r="AF3576" s="3" t="str">
        <f t="shared" si="1675"/>
        <v/>
      </c>
      <c r="AG3576" s="3" t="str">
        <f t="shared" si="1676"/>
        <v/>
      </c>
      <c r="AH3576" s="4" t="str">
        <f t="shared" si="1677"/>
        <v/>
      </c>
      <c r="AI3576" s="75" t="str">
        <f t="shared" si="1678"/>
        <v/>
      </c>
      <c r="AJ3576" s="75" t="str">
        <f t="shared" si="1679"/>
        <v/>
      </c>
    </row>
    <row r="3577" spans="1:36">
      <c r="A3577" s="41" t="str">
        <f t="shared" si="1662"/>
        <v/>
      </c>
      <c r="B3577" s="150" t="str">
        <f>IF(ISNUMBER(A3577),INDEX('MetaTrader Import'!$H$13:$J$5893,TRUNC(((A3577-$A$39+1)-1)/3)+1,MOD((A3577-$A$39+1)-1,3)+1),"")</f>
        <v/>
      </c>
      <c r="C3577" s="43" t="str">
        <f t="shared" si="1663"/>
        <v/>
      </c>
      <c r="D3577" s="43" t="str">
        <f t="shared" ca="1" si="1653"/>
        <v/>
      </c>
      <c r="E3577" s="43" t="str">
        <f t="shared" si="1664"/>
        <v/>
      </c>
      <c r="F3577" s="43" t="str">
        <f t="shared" si="1665"/>
        <v/>
      </c>
      <c r="G3577" s="43" t="str">
        <f>IF(A3577&lt;&gt;"",IF(A3577&lt;Data!$G$11*0.25,$C$13/$G$32,IF(A3577&gt;Data!$G$11*0.25,$C$13,$C$13*10)),"")</f>
        <v/>
      </c>
      <c r="H3577" s="43" t="str">
        <f>IF(A3577&lt;&gt;"",IF(Data!$G$9="constant",$C$13,IF(Data!$G$9="squeeze",G3577,F3577)),"")</f>
        <v/>
      </c>
      <c r="I3577" s="38" t="str">
        <f ca="1">IF(ISNUMBER(A3577),NORMINV(RAND(),0,IF(AND(Data!$G$9="squeeze",A3577&lt;Data!$G$11*0.25),$H$32,1)*$C$30*$C$13)*($C$14*$C$12),"")</f>
        <v/>
      </c>
      <c r="J3577" s="42" t="str">
        <f ca="1">IFERROR(IF(Data!$C$6="Real",B3577,I3577+J3576+($C$14*$C$12)*(NORMINV(RAND(),$C$15,CHOOSE($G$13,$C$13,F3577,G3577)))),"")</f>
        <v/>
      </c>
      <c r="K3577" s="88" t="str">
        <f>IF(ISNUMBER(A3577), IF($G$16="fixed",$G$17,MIN(H3577*Data!$C$7*$C$16*0.5,$C$17*Data!$C$7))*$C$12,"")</f>
        <v/>
      </c>
      <c r="L3577" s="42" t="str">
        <f t="shared" ca="1" si="1680"/>
        <v/>
      </c>
      <c r="M3577" s="44" t="str">
        <f t="shared" ca="1" si="1681"/>
        <v/>
      </c>
      <c r="N3577" s="44" t="str">
        <f t="shared" ca="1" si="1682"/>
        <v/>
      </c>
      <c r="O3577" s="108" t="str">
        <f t="shared" si="1666"/>
        <v/>
      </c>
      <c r="P3577" s="102" t="str">
        <f t="shared" si="1667"/>
        <v/>
      </c>
      <c r="Q3577" s="102" t="str">
        <f t="shared" si="1668"/>
        <v/>
      </c>
      <c r="R3577" s="120" t="str">
        <f t="shared" si="1669"/>
        <v/>
      </c>
      <c r="S3577" s="54" t="str">
        <f t="shared" si="1670"/>
        <v/>
      </c>
      <c r="T3577" s="5" t="str">
        <f t="shared" si="1671"/>
        <v/>
      </c>
      <c r="U3577" s="152" t="str">
        <f t="shared" si="1654"/>
        <v/>
      </c>
      <c r="V3577" s="152" t="str">
        <f t="shared" si="1655"/>
        <v/>
      </c>
      <c r="W3577" s="153" t="str">
        <f t="shared" si="1656"/>
        <v/>
      </c>
      <c r="X3577" s="153" t="str">
        <f t="shared" si="1657"/>
        <v/>
      </c>
      <c r="Y3577" s="153" t="str">
        <f t="shared" si="1658"/>
        <v/>
      </c>
      <c r="Z3577" s="153" t="str">
        <f t="shared" si="1659"/>
        <v/>
      </c>
      <c r="AA3577" s="152" t="str">
        <f t="shared" si="1660"/>
        <v/>
      </c>
      <c r="AB3577" s="152" t="str">
        <f t="shared" si="1661"/>
        <v/>
      </c>
      <c r="AC3577" s="154" t="str">
        <f t="shared" si="1672"/>
        <v/>
      </c>
      <c r="AD3577" s="154" t="str">
        <f t="shared" si="1673"/>
        <v/>
      </c>
      <c r="AE3577" s="3" t="str">
        <f t="shared" si="1674"/>
        <v/>
      </c>
      <c r="AF3577" s="3" t="str">
        <f t="shared" si="1675"/>
        <v/>
      </c>
      <c r="AG3577" s="3" t="str">
        <f t="shared" si="1676"/>
        <v/>
      </c>
      <c r="AH3577" s="4" t="str">
        <f t="shared" si="1677"/>
        <v/>
      </c>
      <c r="AI3577" s="75" t="str">
        <f t="shared" si="1678"/>
        <v/>
      </c>
      <c r="AJ3577" s="75" t="str">
        <f t="shared" si="1679"/>
        <v/>
      </c>
    </row>
    <row r="3578" spans="1:36">
      <c r="A3578" s="41" t="str">
        <f t="shared" si="1662"/>
        <v/>
      </c>
      <c r="B3578" s="150" t="str">
        <f>IF(ISNUMBER(A3578),INDEX('MetaTrader Import'!$H$13:$J$5893,TRUNC(((A3578-$A$39+1)-1)/3)+1,MOD((A3578-$A$39+1)-1,3)+1),"")</f>
        <v/>
      </c>
      <c r="C3578" s="43" t="str">
        <f t="shared" si="1663"/>
        <v/>
      </c>
      <c r="D3578" s="43" t="str">
        <f t="shared" ca="1" si="1653"/>
        <v/>
      </c>
      <c r="E3578" s="43" t="str">
        <f t="shared" si="1664"/>
        <v/>
      </c>
      <c r="F3578" s="43" t="str">
        <f t="shared" si="1665"/>
        <v/>
      </c>
      <c r="G3578" s="43" t="str">
        <f>IF(A3578&lt;&gt;"",IF(A3578&lt;Data!$G$11*0.25,$C$13/$G$32,IF(A3578&gt;Data!$G$11*0.25,$C$13,$C$13*10)),"")</f>
        <v/>
      </c>
      <c r="H3578" s="43" t="str">
        <f>IF(A3578&lt;&gt;"",IF(Data!$G$9="constant",$C$13,IF(Data!$G$9="squeeze",G3578,F3578)),"")</f>
        <v/>
      </c>
      <c r="I3578" s="38" t="str">
        <f ca="1">IF(ISNUMBER(A3578),NORMINV(RAND(),0,IF(AND(Data!$G$9="squeeze",A3578&lt;Data!$G$11*0.25),$H$32,1)*$C$30*$C$13)*($C$14*$C$12),"")</f>
        <v/>
      </c>
      <c r="J3578" s="42" t="str">
        <f ca="1">IFERROR(IF(Data!$C$6="Real",B3578,I3578+J3577+($C$14*$C$12)*(NORMINV(RAND(),$C$15,CHOOSE($G$13,$C$13,F3578,G3578)))),"")</f>
        <v/>
      </c>
      <c r="K3578" s="88" t="str">
        <f>IF(ISNUMBER(A3578), IF($G$16="fixed",$G$17,MIN(H3578*Data!$C$7*$C$16*0.5,$C$17*Data!$C$7))*$C$12,"")</f>
        <v/>
      </c>
      <c r="L3578" s="42" t="str">
        <f t="shared" ca="1" si="1680"/>
        <v/>
      </c>
      <c r="M3578" s="44" t="str">
        <f t="shared" ca="1" si="1681"/>
        <v/>
      </c>
      <c r="N3578" s="44" t="str">
        <f t="shared" ca="1" si="1682"/>
        <v/>
      </c>
      <c r="O3578" s="108" t="str">
        <f t="shared" si="1666"/>
        <v/>
      </c>
      <c r="P3578" s="102" t="str">
        <f t="shared" si="1667"/>
        <v/>
      </c>
      <c r="Q3578" s="102" t="str">
        <f t="shared" si="1668"/>
        <v/>
      </c>
      <c r="R3578" s="120" t="str">
        <f t="shared" si="1669"/>
        <v/>
      </c>
      <c r="S3578" s="54" t="str">
        <f t="shared" si="1670"/>
        <v/>
      </c>
      <c r="T3578" s="5" t="str">
        <f t="shared" si="1671"/>
        <v/>
      </c>
      <c r="U3578" s="152" t="str">
        <f t="shared" si="1654"/>
        <v/>
      </c>
      <c r="V3578" s="152" t="str">
        <f t="shared" si="1655"/>
        <v/>
      </c>
      <c r="W3578" s="153" t="str">
        <f t="shared" si="1656"/>
        <v/>
      </c>
      <c r="X3578" s="153" t="str">
        <f t="shared" si="1657"/>
        <v/>
      </c>
      <c r="Y3578" s="153" t="str">
        <f t="shared" si="1658"/>
        <v/>
      </c>
      <c r="Z3578" s="153" t="str">
        <f t="shared" si="1659"/>
        <v/>
      </c>
      <c r="AA3578" s="152" t="str">
        <f t="shared" si="1660"/>
        <v/>
      </c>
      <c r="AB3578" s="152" t="str">
        <f t="shared" si="1661"/>
        <v/>
      </c>
      <c r="AC3578" s="154" t="str">
        <f t="shared" si="1672"/>
        <v/>
      </c>
      <c r="AD3578" s="154" t="str">
        <f t="shared" si="1673"/>
        <v/>
      </c>
      <c r="AE3578" s="3" t="str">
        <f t="shared" si="1674"/>
        <v/>
      </c>
      <c r="AF3578" s="3" t="str">
        <f t="shared" si="1675"/>
        <v/>
      </c>
      <c r="AG3578" s="3" t="str">
        <f t="shared" si="1676"/>
        <v/>
      </c>
      <c r="AH3578" s="4" t="str">
        <f t="shared" si="1677"/>
        <v/>
      </c>
      <c r="AI3578" s="75" t="str">
        <f t="shared" si="1678"/>
        <v/>
      </c>
      <c r="AJ3578" s="75" t="str">
        <f t="shared" si="1679"/>
        <v/>
      </c>
    </row>
    <row r="3579" spans="1:36">
      <c r="A3579" s="41" t="str">
        <f t="shared" si="1662"/>
        <v/>
      </c>
      <c r="B3579" s="150" t="str">
        <f>IF(ISNUMBER(A3579),INDEX('MetaTrader Import'!$H$13:$J$5893,TRUNC(((A3579-$A$39+1)-1)/3)+1,MOD((A3579-$A$39+1)-1,3)+1),"")</f>
        <v/>
      </c>
      <c r="C3579" s="43" t="str">
        <f t="shared" si="1663"/>
        <v/>
      </c>
      <c r="D3579" s="43" t="str">
        <f t="shared" ca="1" si="1653"/>
        <v/>
      </c>
      <c r="E3579" s="43" t="str">
        <f t="shared" si="1664"/>
        <v/>
      </c>
      <c r="F3579" s="43" t="str">
        <f t="shared" si="1665"/>
        <v/>
      </c>
      <c r="G3579" s="43" t="str">
        <f>IF(A3579&lt;&gt;"",IF(A3579&lt;Data!$G$11*0.25,$C$13/$G$32,IF(A3579&gt;Data!$G$11*0.25,$C$13,$C$13*10)),"")</f>
        <v/>
      </c>
      <c r="H3579" s="43" t="str">
        <f>IF(A3579&lt;&gt;"",IF(Data!$G$9="constant",$C$13,IF(Data!$G$9="squeeze",G3579,F3579)),"")</f>
        <v/>
      </c>
      <c r="I3579" s="38" t="str">
        <f ca="1">IF(ISNUMBER(A3579),NORMINV(RAND(),0,IF(AND(Data!$G$9="squeeze",A3579&lt;Data!$G$11*0.25),$H$32,1)*$C$30*$C$13)*($C$14*$C$12),"")</f>
        <v/>
      </c>
      <c r="J3579" s="42" t="str">
        <f ca="1">IFERROR(IF(Data!$C$6="Real",B3579,I3579+J3578+($C$14*$C$12)*(NORMINV(RAND(),$C$15,CHOOSE($G$13,$C$13,F3579,G3579)))),"")</f>
        <v/>
      </c>
      <c r="K3579" s="88" t="str">
        <f>IF(ISNUMBER(A3579), IF($G$16="fixed",$G$17,MIN(H3579*Data!$C$7*$C$16*0.5,$C$17*Data!$C$7))*$C$12,"")</f>
        <v/>
      </c>
      <c r="L3579" s="42" t="str">
        <f t="shared" ca="1" si="1680"/>
        <v/>
      </c>
      <c r="M3579" s="44" t="str">
        <f t="shared" ca="1" si="1681"/>
        <v/>
      </c>
      <c r="N3579" s="44" t="str">
        <f t="shared" ca="1" si="1682"/>
        <v/>
      </c>
      <c r="O3579" s="108" t="str">
        <f t="shared" si="1666"/>
        <v/>
      </c>
      <c r="P3579" s="102" t="str">
        <f t="shared" si="1667"/>
        <v/>
      </c>
      <c r="Q3579" s="102" t="str">
        <f t="shared" si="1668"/>
        <v/>
      </c>
      <c r="R3579" s="120" t="str">
        <f t="shared" si="1669"/>
        <v/>
      </c>
      <c r="S3579" s="54" t="str">
        <f t="shared" si="1670"/>
        <v/>
      </c>
      <c r="T3579" s="5" t="str">
        <f t="shared" si="1671"/>
        <v/>
      </c>
      <c r="U3579" s="152" t="str">
        <f t="shared" si="1654"/>
        <v/>
      </c>
      <c r="V3579" s="152" t="str">
        <f t="shared" si="1655"/>
        <v/>
      </c>
      <c r="W3579" s="153" t="str">
        <f t="shared" si="1656"/>
        <v/>
      </c>
      <c r="X3579" s="153" t="str">
        <f t="shared" si="1657"/>
        <v/>
      </c>
      <c r="Y3579" s="153" t="str">
        <f t="shared" si="1658"/>
        <v/>
      </c>
      <c r="Z3579" s="153" t="str">
        <f t="shared" si="1659"/>
        <v/>
      </c>
      <c r="AA3579" s="152" t="str">
        <f t="shared" si="1660"/>
        <v/>
      </c>
      <c r="AB3579" s="152" t="str">
        <f t="shared" si="1661"/>
        <v/>
      </c>
      <c r="AC3579" s="154" t="str">
        <f t="shared" si="1672"/>
        <v/>
      </c>
      <c r="AD3579" s="154" t="str">
        <f t="shared" si="1673"/>
        <v/>
      </c>
      <c r="AE3579" s="3" t="str">
        <f t="shared" si="1674"/>
        <v/>
      </c>
      <c r="AF3579" s="3" t="str">
        <f t="shared" si="1675"/>
        <v/>
      </c>
      <c r="AG3579" s="3" t="str">
        <f t="shared" si="1676"/>
        <v/>
      </c>
      <c r="AH3579" s="4" t="str">
        <f t="shared" si="1677"/>
        <v/>
      </c>
      <c r="AI3579" s="75" t="str">
        <f t="shared" si="1678"/>
        <v/>
      </c>
      <c r="AJ3579" s="75" t="str">
        <f t="shared" si="1679"/>
        <v/>
      </c>
    </row>
    <row r="3580" spans="1:36">
      <c r="A3580" s="41" t="str">
        <f t="shared" si="1662"/>
        <v/>
      </c>
      <c r="B3580" s="150" t="str">
        <f>IF(ISNUMBER(A3580),INDEX('MetaTrader Import'!$H$13:$J$5893,TRUNC(((A3580-$A$39+1)-1)/3)+1,MOD((A3580-$A$39+1)-1,3)+1),"")</f>
        <v/>
      </c>
      <c r="C3580" s="43" t="str">
        <f t="shared" si="1663"/>
        <v/>
      </c>
      <c r="D3580" s="43" t="str">
        <f t="shared" ca="1" si="1653"/>
        <v/>
      </c>
      <c r="E3580" s="43" t="str">
        <f t="shared" si="1664"/>
        <v/>
      </c>
      <c r="F3580" s="43" t="str">
        <f t="shared" si="1665"/>
        <v/>
      </c>
      <c r="G3580" s="43" t="str">
        <f>IF(A3580&lt;&gt;"",IF(A3580&lt;Data!$G$11*0.25,$C$13/$G$32,IF(A3580&gt;Data!$G$11*0.25,$C$13,$C$13*10)),"")</f>
        <v/>
      </c>
      <c r="H3580" s="43" t="str">
        <f>IF(A3580&lt;&gt;"",IF(Data!$G$9="constant",$C$13,IF(Data!$G$9="squeeze",G3580,F3580)),"")</f>
        <v/>
      </c>
      <c r="I3580" s="38" t="str">
        <f ca="1">IF(ISNUMBER(A3580),NORMINV(RAND(),0,IF(AND(Data!$G$9="squeeze",A3580&lt;Data!$G$11*0.25),$H$32,1)*$C$30*$C$13)*($C$14*$C$12),"")</f>
        <v/>
      </c>
      <c r="J3580" s="42" t="str">
        <f ca="1">IFERROR(IF(Data!$C$6="Real",B3580,I3580+J3579+($C$14*$C$12)*(NORMINV(RAND(),$C$15,CHOOSE($G$13,$C$13,F3580,G3580)))),"")</f>
        <v/>
      </c>
      <c r="K3580" s="88" t="str">
        <f>IF(ISNUMBER(A3580), IF($G$16="fixed",$G$17,MIN(H3580*Data!$C$7*$C$16*0.5,$C$17*Data!$C$7))*$C$12,"")</f>
        <v/>
      </c>
      <c r="L3580" s="42" t="str">
        <f t="shared" ca="1" si="1680"/>
        <v/>
      </c>
      <c r="M3580" s="44" t="str">
        <f t="shared" ca="1" si="1681"/>
        <v/>
      </c>
      <c r="N3580" s="44" t="str">
        <f t="shared" ca="1" si="1682"/>
        <v/>
      </c>
      <c r="O3580" s="108" t="str">
        <f t="shared" si="1666"/>
        <v/>
      </c>
      <c r="P3580" s="102" t="str">
        <f t="shared" si="1667"/>
        <v/>
      </c>
      <c r="Q3580" s="102" t="str">
        <f t="shared" si="1668"/>
        <v/>
      </c>
      <c r="R3580" s="120" t="str">
        <f t="shared" si="1669"/>
        <v/>
      </c>
      <c r="S3580" s="54" t="str">
        <f t="shared" si="1670"/>
        <v/>
      </c>
      <c r="T3580" s="5" t="str">
        <f t="shared" si="1671"/>
        <v/>
      </c>
      <c r="U3580" s="152" t="str">
        <f t="shared" si="1654"/>
        <v/>
      </c>
      <c r="V3580" s="152" t="str">
        <f t="shared" si="1655"/>
        <v/>
      </c>
      <c r="W3580" s="153" t="str">
        <f t="shared" si="1656"/>
        <v/>
      </c>
      <c r="X3580" s="153" t="str">
        <f t="shared" si="1657"/>
        <v/>
      </c>
      <c r="Y3580" s="153" t="str">
        <f t="shared" si="1658"/>
        <v/>
      </c>
      <c r="Z3580" s="153" t="str">
        <f t="shared" si="1659"/>
        <v/>
      </c>
      <c r="AA3580" s="152" t="str">
        <f t="shared" si="1660"/>
        <v/>
      </c>
      <c r="AB3580" s="152" t="str">
        <f t="shared" si="1661"/>
        <v/>
      </c>
      <c r="AC3580" s="154" t="str">
        <f t="shared" si="1672"/>
        <v/>
      </c>
      <c r="AD3580" s="154" t="str">
        <f t="shared" si="1673"/>
        <v/>
      </c>
      <c r="AE3580" s="3" t="str">
        <f t="shared" si="1674"/>
        <v/>
      </c>
      <c r="AF3580" s="3" t="str">
        <f t="shared" si="1675"/>
        <v/>
      </c>
      <c r="AG3580" s="3" t="str">
        <f t="shared" si="1676"/>
        <v/>
      </c>
      <c r="AH3580" s="4" t="str">
        <f t="shared" si="1677"/>
        <v/>
      </c>
      <c r="AI3580" s="75" t="str">
        <f t="shared" si="1678"/>
        <v/>
      </c>
      <c r="AJ3580" s="75" t="str">
        <f t="shared" si="1679"/>
        <v/>
      </c>
    </row>
    <row r="3581" spans="1:36">
      <c r="A3581" s="41" t="str">
        <f t="shared" si="1662"/>
        <v/>
      </c>
      <c r="B3581" s="150" t="str">
        <f>IF(ISNUMBER(A3581),INDEX('MetaTrader Import'!$H$13:$J$5893,TRUNC(((A3581-$A$39+1)-1)/3)+1,MOD((A3581-$A$39+1)-1,3)+1),"")</f>
        <v/>
      </c>
      <c r="C3581" s="43" t="str">
        <f t="shared" si="1663"/>
        <v/>
      </c>
      <c r="D3581" s="43" t="str">
        <f t="shared" ca="1" si="1653"/>
        <v/>
      </c>
      <c r="E3581" s="43" t="str">
        <f t="shared" si="1664"/>
        <v/>
      </c>
      <c r="F3581" s="43" t="str">
        <f t="shared" si="1665"/>
        <v/>
      </c>
      <c r="G3581" s="43" t="str">
        <f>IF(A3581&lt;&gt;"",IF(A3581&lt;Data!$G$11*0.25,$C$13/$G$32,IF(A3581&gt;Data!$G$11*0.25,$C$13,$C$13*10)),"")</f>
        <v/>
      </c>
      <c r="H3581" s="43" t="str">
        <f>IF(A3581&lt;&gt;"",IF(Data!$G$9="constant",$C$13,IF(Data!$G$9="squeeze",G3581,F3581)),"")</f>
        <v/>
      </c>
      <c r="I3581" s="38" t="str">
        <f ca="1">IF(ISNUMBER(A3581),NORMINV(RAND(),0,IF(AND(Data!$G$9="squeeze",A3581&lt;Data!$G$11*0.25),$H$32,1)*$C$30*$C$13)*($C$14*$C$12),"")</f>
        <v/>
      </c>
      <c r="J3581" s="42" t="str">
        <f ca="1">IFERROR(IF(Data!$C$6="Real",B3581,I3581+J3580+($C$14*$C$12)*(NORMINV(RAND(),$C$15,CHOOSE($G$13,$C$13,F3581,G3581)))),"")</f>
        <v/>
      </c>
      <c r="K3581" s="88" t="str">
        <f>IF(ISNUMBER(A3581), IF($G$16="fixed",$G$17,MIN(H3581*Data!$C$7*$C$16*0.5,$C$17*Data!$C$7))*$C$12,"")</f>
        <v/>
      </c>
      <c r="L3581" s="42" t="str">
        <f t="shared" ca="1" si="1680"/>
        <v/>
      </c>
      <c r="M3581" s="44" t="str">
        <f t="shared" ca="1" si="1681"/>
        <v/>
      </c>
      <c r="N3581" s="44" t="str">
        <f t="shared" ca="1" si="1682"/>
        <v/>
      </c>
      <c r="O3581" s="108" t="str">
        <f t="shared" si="1666"/>
        <v/>
      </c>
      <c r="P3581" s="102" t="str">
        <f t="shared" si="1667"/>
        <v/>
      </c>
      <c r="Q3581" s="102" t="str">
        <f t="shared" si="1668"/>
        <v/>
      </c>
      <c r="R3581" s="120" t="str">
        <f t="shared" si="1669"/>
        <v/>
      </c>
      <c r="S3581" s="54" t="str">
        <f t="shared" si="1670"/>
        <v/>
      </c>
      <c r="T3581" s="5" t="str">
        <f t="shared" si="1671"/>
        <v/>
      </c>
      <c r="U3581" s="152" t="str">
        <f t="shared" si="1654"/>
        <v/>
      </c>
      <c r="V3581" s="152" t="str">
        <f t="shared" si="1655"/>
        <v/>
      </c>
      <c r="W3581" s="153" t="str">
        <f t="shared" si="1656"/>
        <v/>
      </c>
      <c r="X3581" s="153" t="str">
        <f t="shared" si="1657"/>
        <v/>
      </c>
      <c r="Y3581" s="153" t="str">
        <f t="shared" si="1658"/>
        <v/>
      </c>
      <c r="Z3581" s="153" t="str">
        <f t="shared" si="1659"/>
        <v/>
      </c>
      <c r="AA3581" s="152" t="str">
        <f t="shared" si="1660"/>
        <v/>
      </c>
      <c r="AB3581" s="152" t="str">
        <f t="shared" si="1661"/>
        <v/>
      </c>
      <c r="AC3581" s="154" t="str">
        <f t="shared" si="1672"/>
        <v/>
      </c>
      <c r="AD3581" s="154" t="str">
        <f t="shared" si="1673"/>
        <v/>
      </c>
      <c r="AE3581" s="3" t="str">
        <f t="shared" si="1674"/>
        <v/>
      </c>
      <c r="AF3581" s="3" t="str">
        <f t="shared" si="1675"/>
        <v/>
      </c>
      <c r="AG3581" s="3" t="str">
        <f t="shared" si="1676"/>
        <v/>
      </c>
      <c r="AH3581" s="4" t="str">
        <f t="shared" si="1677"/>
        <v/>
      </c>
      <c r="AI3581" s="75" t="str">
        <f t="shared" si="1678"/>
        <v/>
      </c>
      <c r="AJ3581" s="75" t="str">
        <f t="shared" si="1679"/>
        <v/>
      </c>
    </row>
    <row r="3582" spans="1:36">
      <c r="A3582" s="41" t="str">
        <f t="shared" si="1662"/>
        <v/>
      </c>
      <c r="B3582" s="150" t="str">
        <f>IF(ISNUMBER(A3582),INDEX('MetaTrader Import'!$H$13:$J$5893,TRUNC(((A3582-$A$39+1)-1)/3)+1,MOD((A3582-$A$39+1)-1,3)+1),"")</f>
        <v/>
      </c>
      <c r="C3582" s="43" t="str">
        <f t="shared" si="1663"/>
        <v/>
      </c>
      <c r="D3582" s="43" t="str">
        <f t="shared" ca="1" si="1653"/>
        <v/>
      </c>
      <c r="E3582" s="43" t="str">
        <f t="shared" si="1664"/>
        <v/>
      </c>
      <c r="F3582" s="43" t="str">
        <f t="shared" si="1665"/>
        <v/>
      </c>
      <c r="G3582" s="43" t="str">
        <f>IF(A3582&lt;&gt;"",IF(A3582&lt;Data!$G$11*0.25,$C$13/$G$32,IF(A3582&gt;Data!$G$11*0.25,$C$13,$C$13*10)),"")</f>
        <v/>
      </c>
      <c r="H3582" s="43" t="str">
        <f>IF(A3582&lt;&gt;"",IF(Data!$G$9="constant",$C$13,IF(Data!$G$9="squeeze",G3582,F3582)),"")</f>
        <v/>
      </c>
      <c r="I3582" s="38" t="str">
        <f ca="1">IF(ISNUMBER(A3582),NORMINV(RAND(),0,IF(AND(Data!$G$9="squeeze",A3582&lt;Data!$G$11*0.25),$H$32,1)*$C$30*$C$13)*($C$14*$C$12),"")</f>
        <v/>
      </c>
      <c r="J3582" s="42" t="str">
        <f ca="1">IFERROR(IF(Data!$C$6="Real",B3582,I3582+J3581+($C$14*$C$12)*(NORMINV(RAND(),$C$15,CHOOSE($G$13,$C$13,F3582,G3582)))),"")</f>
        <v/>
      </c>
      <c r="K3582" s="88" t="str">
        <f>IF(ISNUMBER(A3582), IF($G$16="fixed",$G$17,MIN(H3582*Data!$C$7*$C$16*0.5,$C$17*Data!$C$7))*$C$12,"")</f>
        <v/>
      </c>
      <c r="L3582" s="42" t="str">
        <f t="shared" ca="1" si="1680"/>
        <v/>
      </c>
      <c r="M3582" s="44" t="str">
        <f t="shared" ca="1" si="1681"/>
        <v/>
      </c>
      <c r="N3582" s="44" t="str">
        <f t="shared" ca="1" si="1682"/>
        <v/>
      </c>
      <c r="O3582" s="108" t="str">
        <f t="shared" si="1666"/>
        <v/>
      </c>
      <c r="P3582" s="102" t="str">
        <f t="shared" si="1667"/>
        <v/>
      </c>
      <c r="Q3582" s="102" t="str">
        <f t="shared" si="1668"/>
        <v/>
      </c>
      <c r="R3582" s="120" t="str">
        <f t="shared" si="1669"/>
        <v/>
      </c>
      <c r="S3582" s="54" t="str">
        <f t="shared" si="1670"/>
        <v/>
      </c>
      <c r="T3582" s="5" t="str">
        <f t="shared" si="1671"/>
        <v/>
      </c>
      <c r="U3582" s="152" t="str">
        <f t="shared" si="1654"/>
        <v/>
      </c>
      <c r="V3582" s="152" t="str">
        <f t="shared" si="1655"/>
        <v/>
      </c>
      <c r="W3582" s="153" t="str">
        <f t="shared" si="1656"/>
        <v/>
      </c>
      <c r="X3582" s="153" t="str">
        <f t="shared" si="1657"/>
        <v/>
      </c>
      <c r="Y3582" s="153" t="str">
        <f t="shared" si="1658"/>
        <v/>
      </c>
      <c r="Z3582" s="153" t="str">
        <f t="shared" si="1659"/>
        <v/>
      </c>
      <c r="AA3582" s="152" t="str">
        <f t="shared" si="1660"/>
        <v/>
      </c>
      <c r="AB3582" s="152" t="str">
        <f t="shared" si="1661"/>
        <v/>
      </c>
      <c r="AC3582" s="154" t="str">
        <f t="shared" si="1672"/>
        <v/>
      </c>
      <c r="AD3582" s="154" t="str">
        <f t="shared" si="1673"/>
        <v/>
      </c>
      <c r="AE3582" s="3" t="str">
        <f t="shared" si="1674"/>
        <v/>
      </c>
      <c r="AF3582" s="3" t="str">
        <f t="shared" si="1675"/>
        <v/>
      </c>
      <c r="AG3582" s="3" t="str">
        <f t="shared" si="1676"/>
        <v/>
      </c>
      <c r="AH3582" s="4" t="str">
        <f t="shared" si="1677"/>
        <v/>
      </c>
      <c r="AI3582" s="75" t="str">
        <f t="shared" si="1678"/>
        <v/>
      </c>
      <c r="AJ3582" s="75" t="str">
        <f t="shared" si="1679"/>
        <v/>
      </c>
    </row>
    <row r="3583" spans="1:36">
      <c r="A3583" s="41" t="str">
        <f t="shared" si="1662"/>
        <v/>
      </c>
      <c r="B3583" s="150" t="str">
        <f>IF(ISNUMBER(A3583),INDEX('MetaTrader Import'!$H$13:$J$5893,TRUNC(((A3583-$A$39+1)-1)/3)+1,MOD((A3583-$A$39+1)-1,3)+1),"")</f>
        <v/>
      </c>
      <c r="C3583" s="43" t="str">
        <f t="shared" si="1663"/>
        <v/>
      </c>
      <c r="D3583" s="43" t="str">
        <f t="shared" ca="1" si="1653"/>
        <v/>
      </c>
      <c r="E3583" s="43" t="str">
        <f t="shared" si="1664"/>
        <v/>
      </c>
      <c r="F3583" s="43" t="str">
        <f t="shared" si="1665"/>
        <v/>
      </c>
      <c r="G3583" s="43" t="str">
        <f>IF(A3583&lt;&gt;"",IF(A3583&lt;Data!$G$11*0.25,$C$13/$G$32,IF(A3583&gt;Data!$G$11*0.25,$C$13,$C$13*10)),"")</f>
        <v/>
      </c>
      <c r="H3583" s="43" t="str">
        <f>IF(A3583&lt;&gt;"",IF(Data!$G$9="constant",$C$13,IF(Data!$G$9="squeeze",G3583,F3583)),"")</f>
        <v/>
      </c>
      <c r="I3583" s="38" t="str">
        <f ca="1">IF(ISNUMBER(A3583),NORMINV(RAND(),0,IF(AND(Data!$G$9="squeeze",A3583&lt;Data!$G$11*0.25),$H$32,1)*$C$30*$C$13)*($C$14*$C$12),"")</f>
        <v/>
      </c>
      <c r="J3583" s="42" t="str">
        <f ca="1">IFERROR(IF(Data!$C$6="Real",B3583,I3583+J3582+($C$14*$C$12)*(NORMINV(RAND(),$C$15,CHOOSE($G$13,$C$13,F3583,G3583)))),"")</f>
        <v/>
      </c>
      <c r="K3583" s="88" t="str">
        <f>IF(ISNUMBER(A3583), IF($G$16="fixed",$G$17,MIN(H3583*Data!$C$7*$C$16*0.5,$C$17*Data!$C$7))*$C$12,"")</f>
        <v/>
      </c>
      <c r="L3583" s="42" t="str">
        <f t="shared" ca="1" si="1680"/>
        <v/>
      </c>
      <c r="M3583" s="44" t="str">
        <f t="shared" ca="1" si="1681"/>
        <v/>
      </c>
      <c r="N3583" s="44" t="str">
        <f t="shared" ca="1" si="1682"/>
        <v/>
      </c>
      <c r="O3583" s="108" t="str">
        <f t="shared" si="1666"/>
        <v/>
      </c>
      <c r="P3583" s="102" t="str">
        <f t="shared" si="1667"/>
        <v/>
      </c>
      <c r="Q3583" s="102" t="str">
        <f t="shared" si="1668"/>
        <v/>
      </c>
      <c r="R3583" s="120" t="str">
        <f t="shared" si="1669"/>
        <v/>
      </c>
      <c r="S3583" s="54" t="str">
        <f t="shared" si="1670"/>
        <v/>
      </c>
      <c r="T3583" s="5" t="str">
        <f t="shared" si="1671"/>
        <v/>
      </c>
      <c r="U3583" s="152" t="str">
        <f t="shared" si="1654"/>
        <v/>
      </c>
      <c r="V3583" s="152" t="str">
        <f t="shared" si="1655"/>
        <v/>
      </c>
      <c r="W3583" s="153" t="str">
        <f t="shared" si="1656"/>
        <v/>
      </c>
      <c r="X3583" s="153" t="str">
        <f t="shared" si="1657"/>
        <v/>
      </c>
      <c r="Y3583" s="153" t="str">
        <f t="shared" si="1658"/>
        <v/>
      </c>
      <c r="Z3583" s="153" t="str">
        <f t="shared" si="1659"/>
        <v/>
      </c>
      <c r="AA3583" s="152" t="str">
        <f t="shared" si="1660"/>
        <v/>
      </c>
      <c r="AB3583" s="152" t="str">
        <f t="shared" si="1661"/>
        <v/>
      </c>
      <c r="AC3583" s="154" t="str">
        <f t="shared" si="1672"/>
        <v/>
      </c>
      <c r="AD3583" s="154" t="str">
        <f t="shared" si="1673"/>
        <v/>
      </c>
      <c r="AE3583" s="3" t="str">
        <f t="shared" si="1674"/>
        <v/>
      </c>
      <c r="AF3583" s="3" t="str">
        <f t="shared" si="1675"/>
        <v/>
      </c>
      <c r="AG3583" s="3" t="str">
        <f t="shared" si="1676"/>
        <v/>
      </c>
      <c r="AH3583" s="4" t="str">
        <f t="shared" si="1677"/>
        <v/>
      </c>
      <c r="AI3583" s="75" t="str">
        <f t="shared" si="1678"/>
        <v/>
      </c>
      <c r="AJ3583" s="75" t="str">
        <f t="shared" si="1679"/>
        <v/>
      </c>
    </row>
    <row r="3584" spans="1:36">
      <c r="A3584" s="41" t="str">
        <f t="shared" si="1662"/>
        <v/>
      </c>
      <c r="B3584" s="150" t="str">
        <f>IF(ISNUMBER(A3584),INDEX('MetaTrader Import'!$H$13:$J$5893,TRUNC(((A3584-$A$39+1)-1)/3)+1,MOD((A3584-$A$39+1)-1,3)+1),"")</f>
        <v/>
      </c>
      <c r="C3584" s="43" t="str">
        <f t="shared" si="1663"/>
        <v/>
      </c>
      <c r="D3584" s="43" t="str">
        <f t="shared" ca="1" si="1653"/>
        <v/>
      </c>
      <c r="E3584" s="43" t="str">
        <f t="shared" si="1664"/>
        <v/>
      </c>
      <c r="F3584" s="43" t="str">
        <f t="shared" si="1665"/>
        <v/>
      </c>
      <c r="G3584" s="43" t="str">
        <f>IF(A3584&lt;&gt;"",IF(A3584&lt;Data!$G$11*0.25,$C$13/$G$32,IF(A3584&gt;Data!$G$11*0.25,$C$13,$C$13*10)),"")</f>
        <v/>
      </c>
      <c r="H3584" s="43" t="str">
        <f>IF(A3584&lt;&gt;"",IF(Data!$G$9="constant",$C$13,IF(Data!$G$9="squeeze",G3584,F3584)),"")</f>
        <v/>
      </c>
      <c r="I3584" s="38" t="str">
        <f ca="1">IF(ISNUMBER(A3584),NORMINV(RAND(),0,IF(AND(Data!$G$9="squeeze",A3584&lt;Data!$G$11*0.25),$H$32,1)*$C$30*$C$13)*($C$14*$C$12),"")</f>
        <v/>
      </c>
      <c r="J3584" s="42" t="str">
        <f ca="1">IFERROR(IF(Data!$C$6="Real",B3584,I3584+J3583+($C$14*$C$12)*(NORMINV(RAND(),$C$15,CHOOSE($G$13,$C$13,F3584,G3584)))),"")</f>
        <v/>
      </c>
      <c r="K3584" s="88" t="str">
        <f>IF(ISNUMBER(A3584), IF($G$16="fixed",$G$17,MIN(H3584*Data!$C$7*$C$16*0.5,$C$17*Data!$C$7))*$C$12,"")</f>
        <v/>
      </c>
      <c r="L3584" s="42" t="str">
        <f t="shared" ca="1" si="1680"/>
        <v/>
      </c>
      <c r="M3584" s="44" t="str">
        <f t="shared" ca="1" si="1681"/>
        <v/>
      </c>
      <c r="N3584" s="44" t="str">
        <f t="shared" ca="1" si="1682"/>
        <v/>
      </c>
      <c r="O3584" s="108" t="str">
        <f t="shared" si="1666"/>
        <v/>
      </c>
      <c r="P3584" s="102" t="str">
        <f t="shared" si="1667"/>
        <v/>
      </c>
      <c r="Q3584" s="102" t="str">
        <f t="shared" si="1668"/>
        <v/>
      </c>
      <c r="R3584" s="120" t="str">
        <f t="shared" si="1669"/>
        <v/>
      </c>
      <c r="S3584" s="54" t="str">
        <f t="shared" si="1670"/>
        <v/>
      </c>
      <c r="T3584" s="5" t="str">
        <f t="shared" si="1671"/>
        <v/>
      </c>
      <c r="U3584" s="152" t="str">
        <f t="shared" si="1654"/>
        <v/>
      </c>
      <c r="V3584" s="152" t="str">
        <f t="shared" si="1655"/>
        <v/>
      </c>
      <c r="W3584" s="153" t="str">
        <f t="shared" si="1656"/>
        <v/>
      </c>
      <c r="X3584" s="153" t="str">
        <f t="shared" si="1657"/>
        <v/>
      </c>
      <c r="Y3584" s="153" t="str">
        <f t="shared" si="1658"/>
        <v/>
      </c>
      <c r="Z3584" s="153" t="str">
        <f t="shared" si="1659"/>
        <v/>
      </c>
      <c r="AA3584" s="152" t="str">
        <f t="shared" si="1660"/>
        <v/>
      </c>
      <c r="AB3584" s="152" t="str">
        <f t="shared" si="1661"/>
        <v/>
      </c>
      <c r="AC3584" s="154" t="str">
        <f t="shared" si="1672"/>
        <v/>
      </c>
      <c r="AD3584" s="154" t="str">
        <f t="shared" si="1673"/>
        <v/>
      </c>
      <c r="AE3584" s="3" t="str">
        <f t="shared" si="1674"/>
        <v/>
      </c>
      <c r="AF3584" s="3" t="str">
        <f t="shared" si="1675"/>
        <v/>
      </c>
      <c r="AG3584" s="3" t="str">
        <f t="shared" si="1676"/>
        <v/>
      </c>
      <c r="AH3584" s="4" t="str">
        <f t="shared" si="1677"/>
        <v/>
      </c>
      <c r="AI3584" s="75" t="str">
        <f t="shared" si="1678"/>
        <v/>
      </c>
      <c r="AJ3584" s="75" t="str">
        <f t="shared" si="1679"/>
        <v/>
      </c>
    </row>
    <row r="3585" spans="1:36">
      <c r="A3585" s="41" t="str">
        <f t="shared" si="1662"/>
        <v/>
      </c>
      <c r="B3585" s="150" t="str">
        <f>IF(ISNUMBER(A3585),INDEX('MetaTrader Import'!$H$13:$J$5893,TRUNC(((A3585-$A$39+1)-1)/3)+1,MOD((A3585-$A$39+1)-1,3)+1),"")</f>
        <v/>
      </c>
      <c r="C3585" s="43" t="str">
        <f t="shared" si="1663"/>
        <v/>
      </c>
      <c r="D3585" s="43" t="str">
        <f t="shared" ca="1" si="1653"/>
        <v/>
      </c>
      <c r="E3585" s="43" t="str">
        <f t="shared" si="1664"/>
        <v/>
      </c>
      <c r="F3585" s="43" t="str">
        <f t="shared" si="1665"/>
        <v/>
      </c>
      <c r="G3585" s="43" t="str">
        <f>IF(A3585&lt;&gt;"",IF(A3585&lt;Data!$G$11*0.25,$C$13/$G$32,IF(A3585&gt;Data!$G$11*0.25,$C$13,$C$13*10)),"")</f>
        <v/>
      </c>
      <c r="H3585" s="43" t="str">
        <f>IF(A3585&lt;&gt;"",IF(Data!$G$9="constant",$C$13,IF(Data!$G$9="squeeze",G3585,F3585)),"")</f>
        <v/>
      </c>
      <c r="I3585" s="38" t="str">
        <f ca="1">IF(ISNUMBER(A3585),NORMINV(RAND(),0,IF(AND(Data!$G$9="squeeze",A3585&lt;Data!$G$11*0.25),$H$32,1)*$C$30*$C$13)*($C$14*$C$12),"")</f>
        <v/>
      </c>
      <c r="J3585" s="42" t="str">
        <f ca="1">IFERROR(IF(Data!$C$6="Real",B3585,I3585+J3584+($C$14*$C$12)*(NORMINV(RAND(),$C$15,CHOOSE($G$13,$C$13,F3585,G3585)))),"")</f>
        <v/>
      </c>
      <c r="K3585" s="88" t="str">
        <f>IF(ISNUMBER(A3585), IF($G$16="fixed",$G$17,MIN(H3585*Data!$C$7*$C$16*0.5,$C$17*Data!$C$7))*$C$12,"")</f>
        <v/>
      </c>
      <c r="L3585" s="42" t="str">
        <f t="shared" ca="1" si="1680"/>
        <v/>
      </c>
      <c r="M3585" s="44" t="str">
        <f t="shared" ca="1" si="1681"/>
        <v/>
      </c>
      <c r="N3585" s="44" t="str">
        <f t="shared" ca="1" si="1682"/>
        <v/>
      </c>
      <c r="O3585" s="108" t="str">
        <f t="shared" si="1666"/>
        <v/>
      </c>
      <c r="P3585" s="102" t="str">
        <f t="shared" si="1667"/>
        <v/>
      </c>
      <c r="Q3585" s="102" t="str">
        <f t="shared" si="1668"/>
        <v/>
      </c>
      <c r="R3585" s="120" t="str">
        <f t="shared" si="1669"/>
        <v/>
      </c>
      <c r="S3585" s="54" t="str">
        <f t="shared" si="1670"/>
        <v/>
      </c>
      <c r="T3585" s="5" t="str">
        <f t="shared" si="1671"/>
        <v/>
      </c>
      <c r="U3585" s="152" t="str">
        <f t="shared" si="1654"/>
        <v/>
      </c>
      <c r="V3585" s="152" t="str">
        <f t="shared" si="1655"/>
        <v/>
      </c>
      <c r="W3585" s="153" t="str">
        <f t="shared" si="1656"/>
        <v/>
      </c>
      <c r="X3585" s="153" t="str">
        <f t="shared" si="1657"/>
        <v/>
      </c>
      <c r="Y3585" s="153" t="str">
        <f t="shared" si="1658"/>
        <v/>
      </c>
      <c r="Z3585" s="153" t="str">
        <f t="shared" si="1659"/>
        <v/>
      </c>
      <c r="AA3585" s="152" t="str">
        <f t="shared" si="1660"/>
        <v/>
      </c>
      <c r="AB3585" s="152" t="str">
        <f t="shared" si="1661"/>
        <v/>
      </c>
      <c r="AC3585" s="154" t="str">
        <f t="shared" si="1672"/>
        <v/>
      </c>
      <c r="AD3585" s="154" t="str">
        <f t="shared" si="1673"/>
        <v/>
      </c>
      <c r="AE3585" s="3" t="str">
        <f t="shared" si="1674"/>
        <v/>
      </c>
      <c r="AF3585" s="3" t="str">
        <f t="shared" si="1675"/>
        <v/>
      </c>
      <c r="AG3585" s="3" t="str">
        <f t="shared" si="1676"/>
        <v/>
      </c>
      <c r="AH3585" s="4" t="str">
        <f t="shared" si="1677"/>
        <v/>
      </c>
      <c r="AI3585" s="75" t="str">
        <f t="shared" si="1678"/>
        <v/>
      </c>
      <c r="AJ3585" s="75" t="str">
        <f t="shared" si="1679"/>
        <v/>
      </c>
    </row>
    <row r="3586" spans="1:36">
      <c r="A3586" s="41" t="str">
        <f t="shared" si="1662"/>
        <v/>
      </c>
      <c r="B3586" s="150" t="str">
        <f>IF(ISNUMBER(A3586),INDEX('MetaTrader Import'!$H$13:$J$5893,TRUNC(((A3586-$A$39+1)-1)/3)+1,MOD((A3586-$A$39+1)-1,3)+1),"")</f>
        <v/>
      </c>
      <c r="C3586" s="43" t="str">
        <f t="shared" si="1663"/>
        <v/>
      </c>
      <c r="D3586" s="43" t="str">
        <f t="shared" ca="1" si="1653"/>
        <v/>
      </c>
      <c r="E3586" s="43" t="str">
        <f t="shared" si="1664"/>
        <v/>
      </c>
      <c r="F3586" s="43" t="str">
        <f t="shared" si="1665"/>
        <v/>
      </c>
      <c r="G3586" s="43" t="str">
        <f>IF(A3586&lt;&gt;"",IF(A3586&lt;Data!$G$11*0.25,$C$13/$G$32,IF(A3586&gt;Data!$G$11*0.25,$C$13,$C$13*10)),"")</f>
        <v/>
      </c>
      <c r="H3586" s="43" t="str">
        <f>IF(A3586&lt;&gt;"",IF(Data!$G$9="constant",$C$13,IF(Data!$G$9="squeeze",G3586,F3586)),"")</f>
        <v/>
      </c>
      <c r="I3586" s="38" t="str">
        <f ca="1">IF(ISNUMBER(A3586),NORMINV(RAND(),0,IF(AND(Data!$G$9="squeeze",A3586&lt;Data!$G$11*0.25),$H$32,1)*$C$30*$C$13)*($C$14*$C$12),"")</f>
        <v/>
      </c>
      <c r="J3586" s="42" t="str">
        <f ca="1">IFERROR(IF(Data!$C$6="Real",B3586,I3586+J3585+($C$14*$C$12)*(NORMINV(RAND(),$C$15,CHOOSE($G$13,$C$13,F3586,G3586)))),"")</f>
        <v/>
      </c>
      <c r="K3586" s="88" t="str">
        <f>IF(ISNUMBER(A3586), IF($G$16="fixed",$G$17,MIN(H3586*Data!$C$7*$C$16*0.5,$C$17*Data!$C$7))*$C$12,"")</f>
        <v/>
      </c>
      <c r="L3586" s="42" t="str">
        <f t="shared" ca="1" si="1680"/>
        <v/>
      </c>
      <c r="M3586" s="44" t="str">
        <f t="shared" ca="1" si="1681"/>
        <v/>
      </c>
      <c r="N3586" s="44" t="str">
        <f t="shared" ca="1" si="1682"/>
        <v/>
      </c>
      <c r="O3586" s="108" t="str">
        <f t="shared" si="1666"/>
        <v/>
      </c>
      <c r="P3586" s="102" t="str">
        <f t="shared" si="1667"/>
        <v/>
      </c>
      <c r="Q3586" s="102" t="str">
        <f t="shared" si="1668"/>
        <v/>
      </c>
      <c r="R3586" s="120" t="str">
        <f t="shared" si="1669"/>
        <v/>
      </c>
      <c r="S3586" s="54" t="str">
        <f t="shared" si="1670"/>
        <v/>
      </c>
      <c r="T3586" s="5" t="str">
        <f t="shared" si="1671"/>
        <v/>
      </c>
      <c r="U3586" s="152" t="str">
        <f t="shared" si="1654"/>
        <v/>
      </c>
      <c r="V3586" s="152" t="str">
        <f t="shared" si="1655"/>
        <v/>
      </c>
      <c r="W3586" s="153" t="str">
        <f t="shared" si="1656"/>
        <v/>
      </c>
      <c r="X3586" s="153" t="str">
        <f t="shared" si="1657"/>
        <v/>
      </c>
      <c r="Y3586" s="153" t="str">
        <f t="shared" si="1658"/>
        <v/>
      </c>
      <c r="Z3586" s="153" t="str">
        <f t="shared" si="1659"/>
        <v/>
      </c>
      <c r="AA3586" s="152" t="str">
        <f t="shared" si="1660"/>
        <v/>
      </c>
      <c r="AB3586" s="152" t="str">
        <f t="shared" si="1661"/>
        <v/>
      </c>
      <c r="AC3586" s="154" t="str">
        <f t="shared" si="1672"/>
        <v/>
      </c>
      <c r="AD3586" s="154" t="str">
        <f t="shared" si="1673"/>
        <v/>
      </c>
      <c r="AE3586" s="3" t="str">
        <f t="shared" si="1674"/>
        <v/>
      </c>
      <c r="AF3586" s="3" t="str">
        <f t="shared" si="1675"/>
        <v/>
      </c>
      <c r="AG3586" s="3" t="str">
        <f t="shared" si="1676"/>
        <v/>
      </c>
      <c r="AH3586" s="4" t="str">
        <f t="shared" si="1677"/>
        <v/>
      </c>
      <c r="AI3586" s="75" t="str">
        <f t="shared" si="1678"/>
        <v/>
      </c>
      <c r="AJ3586" s="75" t="str">
        <f t="shared" si="1679"/>
        <v/>
      </c>
    </row>
    <row r="3587" spans="1:36">
      <c r="A3587" s="41" t="str">
        <f t="shared" si="1662"/>
        <v/>
      </c>
      <c r="B3587" s="150" t="str">
        <f>IF(ISNUMBER(A3587),INDEX('MetaTrader Import'!$H$13:$J$5893,TRUNC(((A3587-$A$39+1)-1)/3)+1,MOD((A3587-$A$39+1)-1,3)+1),"")</f>
        <v/>
      </c>
      <c r="C3587" s="43" t="str">
        <f t="shared" si="1663"/>
        <v/>
      </c>
      <c r="D3587" s="43" t="str">
        <f t="shared" ref="D3587:D3650" ca="1" si="1683">IF(A3587&lt;&gt;"",NORMINV(RAND(),($C$23-C3587)*$C$28,$C$27)+NORMINV(RAND(),IF(RAND()&gt;$C$26,$C$25,0),$C$27),"")</f>
        <v/>
      </c>
      <c r="E3587" s="43" t="str">
        <f t="shared" si="1664"/>
        <v/>
      </c>
      <c r="F3587" s="43" t="str">
        <f t="shared" si="1665"/>
        <v/>
      </c>
      <c r="G3587" s="43" t="str">
        <f>IF(A3587&lt;&gt;"",IF(A3587&lt;Data!$G$11*0.25,$C$13/$G$32,IF(A3587&gt;Data!$G$11*0.25,$C$13,$C$13*10)),"")</f>
        <v/>
      </c>
      <c r="H3587" s="43" t="str">
        <f>IF(A3587&lt;&gt;"",IF(Data!$G$9="constant",$C$13,IF(Data!$G$9="squeeze",G3587,F3587)),"")</f>
        <v/>
      </c>
      <c r="I3587" s="38" t="str">
        <f ca="1">IF(ISNUMBER(A3587),NORMINV(RAND(),0,IF(AND(Data!$G$9="squeeze",A3587&lt;Data!$G$11*0.25),$H$32,1)*$C$30*$C$13)*($C$14*$C$12),"")</f>
        <v/>
      </c>
      <c r="J3587" s="42" t="str">
        <f ca="1">IFERROR(IF(Data!$C$6="Real",B3587,I3587+J3586+($C$14*$C$12)*(NORMINV(RAND(),$C$15,CHOOSE($G$13,$C$13,F3587,G3587)))),"")</f>
        <v/>
      </c>
      <c r="K3587" s="88" t="str">
        <f>IF(ISNUMBER(A3587), IF($G$16="fixed",$G$17,MIN(H3587*Data!$C$7*$C$16*0.5,$C$17*Data!$C$7))*$C$12,"")</f>
        <v/>
      </c>
      <c r="L3587" s="42" t="str">
        <f t="shared" ca="1" si="1680"/>
        <v/>
      </c>
      <c r="M3587" s="44" t="str">
        <f t="shared" ca="1" si="1681"/>
        <v/>
      </c>
      <c r="N3587" s="44" t="str">
        <f t="shared" ca="1" si="1682"/>
        <v/>
      </c>
      <c r="O3587" s="108" t="str">
        <f t="shared" si="1666"/>
        <v/>
      </c>
      <c r="P3587" s="102" t="str">
        <f t="shared" si="1667"/>
        <v/>
      </c>
      <c r="Q3587" s="102" t="str">
        <f t="shared" si="1668"/>
        <v/>
      </c>
      <c r="R3587" s="120" t="str">
        <f t="shared" si="1669"/>
        <v/>
      </c>
      <c r="S3587" s="54" t="str">
        <f t="shared" si="1670"/>
        <v/>
      </c>
      <c r="T3587" s="5" t="str">
        <f t="shared" si="1671"/>
        <v/>
      </c>
      <c r="U3587" s="152" t="str">
        <f t="shared" ref="U3587:U3650" si="1684">IF(NOT(ISNUMBER(T3587)),"",IF(S3587=1,T3587,IF(M3587&gt;U3586,M3587,IF(ISNUMBER(U3586),U3586,""))))</f>
        <v/>
      </c>
      <c r="V3587" s="152" t="str">
        <f t="shared" ref="V3587:V3650" si="1685">IF(NOT(ISNUMBER(T3587)),"",IF(S3587=1,T3587,IF(N3587&lt;V3586,N3587,IF(ISNUMBER(V3586),V3586,""))))</f>
        <v/>
      </c>
      <c r="W3587" s="153" t="str">
        <f t="shared" ref="W3587:W3650" si="1686">IF(NOT(ISNUMBER(T3587)),"",MIN($F$24,IF(TRUNC((U3587-T3587)/$E$24*$G$12)+0&gt;IF(ISNUMBER(W3586),W3586,0),TRUNC((U3587-T3587)/$E$24*$G$12)+0,IF(ISNUMBER(W3586),W3586,0))))</f>
        <v/>
      </c>
      <c r="X3587" s="153" t="str">
        <f t="shared" ref="X3587:X3650" si="1687">IF(NOT(ISNUMBER(T3587)),"",MIN($F$24,IF(-TRUNC((V3587-T3587)/$E$24*$G$12)+0&gt;IF(ISNUMBER(X3586),X3586,0),-TRUNC((V3587-T3587)/$E$24*$G$12)+0,IF(ISNUMBER(X3586),X3586,0))))</f>
        <v/>
      </c>
      <c r="Y3587" s="153" t="str">
        <f t="shared" ref="Y3587:Y3650" si="1688">IF(ISNUMBER(W3587),(IF(W3587=0,0,1))*IF(ABS($I$24)=2,POWER(2,W3587-1),W3587)*SIGN($I$24)*$K$24,"")</f>
        <v/>
      </c>
      <c r="Z3587" s="153" t="str">
        <f t="shared" ref="Z3587:Z3650" si="1689">IF(ISNUMBER(X3587),(IF(X3587=0,0,1))*IF(ABS($I$24)=2,POWER(2,X3587-1),X3587)*SIGN($I$24)*$K$24,"")</f>
        <v/>
      </c>
      <c r="AA3587" s="152" t="str">
        <f t="shared" ref="AA3587:AA3650" si="1690">IF(OR(NOT(ISNUMBER(T3587)),W3587&lt;1),"",IF(OR(NOT(ISNUMBER(W3586)),W3586=0),IF(SIGN(Y3587)=1,M3587,N3587),(Y3586*AA3586+(Y3587-Y3586)*IF(SIGN(Y3587)=1,M3587,N3587))/Y3587))</f>
        <v/>
      </c>
      <c r="AB3587" s="152" t="str">
        <f t="shared" ref="AB3587:AB3650" si="1691">IF(OR(NOT(ISNUMBER(T3587)),X3587&lt;1),"",IF(OR(NOT(ISNUMBER(X3586)),X3586=0),IF(SIGN(Z3587)=1,N3587,M3587),(Z3586*AB3586+(Z3587-Z3586)*IF(SIGN(Z3587)=1,N3587,M3587))/Z3587))</f>
        <v/>
      </c>
      <c r="AC3587" s="154" t="str">
        <f t="shared" si="1672"/>
        <v/>
      </c>
      <c r="AD3587" s="154" t="str">
        <f t="shared" si="1673"/>
        <v/>
      </c>
      <c r="AE3587" s="3" t="str">
        <f t="shared" si="1674"/>
        <v/>
      </c>
      <c r="AF3587" s="3" t="str">
        <f t="shared" si="1675"/>
        <v/>
      </c>
      <c r="AG3587" s="3" t="str">
        <f t="shared" si="1676"/>
        <v/>
      </c>
      <c r="AH3587" s="4" t="str">
        <f t="shared" si="1677"/>
        <v/>
      </c>
      <c r="AI3587" s="75" t="str">
        <f t="shared" si="1678"/>
        <v/>
      </c>
      <c r="AJ3587" s="75" t="str">
        <f t="shared" si="1679"/>
        <v/>
      </c>
    </row>
    <row r="3588" spans="1:36">
      <c r="A3588" s="41" t="str">
        <f t="shared" ref="A3588:A3651" si="1692">IFERROR(IF(A3587+1&gt;$C$19,"",A3587+1),"")</f>
        <v/>
      </c>
      <c r="B3588" s="150" t="str">
        <f>IF(ISNUMBER(A3588),INDEX('MetaTrader Import'!$H$13:$J$5893,TRUNC(((A3588-$A$39+1)-1)/3)+1,MOD((A3588-$A$39+1)-1,3)+1),"")</f>
        <v/>
      </c>
      <c r="C3588" s="43" t="str">
        <f t="shared" ref="C3588:C3651" si="1693">IF(A3588&lt;&gt;"",E3587,"")</f>
        <v/>
      </c>
      <c r="D3588" s="43" t="str">
        <f t="shared" ca="1" si="1683"/>
        <v/>
      </c>
      <c r="E3588" s="43" t="str">
        <f t="shared" ref="E3588:E3651" si="1694">IF(A3588&lt;&gt;"",C3588+D3588,"")</f>
        <v/>
      </c>
      <c r="F3588" s="43" t="str">
        <f t="shared" ref="F3588:F3651" si="1695">IF(A3588&lt;&gt;"",$C$13*ABS(E3588)/$C$23,"")</f>
        <v/>
      </c>
      <c r="G3588" s="43" t="str">
        <f>IF(A3588&lt;&gt;"",IF(A3588&lt;Data!$G$11*0.25,$C$13/$G$32,IF(A3588&gt;Data!$G$11*0.25,$C$13,$C$13*10)),"")</f>
        <v/>
      </c>
      <c r="H3588" s="43" t="str">
        <f>IF(A3588&lt;&gt;"",IF(Data!$G$9="constant",$C$13,IF(Data!$G$9="squeeze",G3588,F3588)),"")</f>
        <v/>
      </c>
      <c r="I3588" s="38" t="str">
        <f ca="1">IF(ISNUMBER(A3588),NORMINV(RAND(),0,IF(AND(Data!$G$9="squeeze",A3588&lt;Data!$G$11*0.25),$H$32,1)*$C$30*$C$13)*($C$14*$C$12),"")</f>
        <v/>
      </c>
      <c r="J3588" s="42" t="str">
        <f ca="1">IFERROR(IF(Data!$C$6="Real",B3588,I3588+J3587+($C$14*$C$12)*(NORMINV(RAND(),$C$15,CHOOSE($G$13,$C$13,F3588,G3588)))),"")</f>
        <v/>
      </c>
      <c r="K3588" s="88" t="str">
        <f>IF(ISNUMBER(A3588), IF($G$16="fixed",$G$17,MIN(H3588*Data!$C$7*$C$16*0.5,$C$17*Data!$C$7))*$C$12,"")</f>
        <v/>
      </c>
      <c r="L3588" s="42" t="str">
        <f t="shared" ca="1" si="1680"/>
        <v/>
      </c>
      <c r="M3588" s="44" t="str">
        <f t="shared" ca="1" si="1681"/>
        <v/>
      </c>
      <c r="N3588" s="44" t="str">
        <f t="shared" ca="1" si="1682"/>
        <v/>
      </c>
      <c r="O3588" s="108" t="str">
        <f t="shared" ref="O3588:O3651" si="1696">IF(ISNUMBER(A3588),$G$12*SLOPE(L3574:L3588,A3574:A3588),"")</f>
        <v/>
      </c>
      <c r="P3588" s="102" t="str">
        <f t="shared" ref="P3588:P3651" si="1697">IF(ISNUMBER(A3588),STDEV(L3574:L3588)*$G$12,"")</f>
        <v/>
      </c>
      <c r="Q3588" s="102" t="str">
        <f t="shared" ref="Q3588:Q3651" si="1698">IF(ISNUMBER(A3588),SLOPE(P3574:P3588,A3574:A3588),"")</f>
        <v/>
      </c>
      <c r="R3588" s="120" t="str">
        <f t="shared" ref="R3588:R3651" si="1699">IF(ISNUMBER(A3588),R3587+S3587,"")</f>
        <v/>
      </c>
      <c r="S3588" s="54" t="str">
        <f t="shared" ref="S3588:S3651" si="1700">IF(ISNUMBER(A3588),IF(AND(R3588&lt;$M$24,Q3588&lt;$F$28,ABS(O3588)&lt;$F$27,P3588&lt;$F$26,NOT(ISNUMBER(T3587))),1,0),"")</f>
        <v/>
      </c>
      <c r="T3588" s="5" t="str">
        <f t="shared" ref="T3588:T3651" si="1701">IF(ISNUMBER(A3588),IF(S3588=1,L3588,IF(AG3587="Y","",IF(ISNUMBER(T3587),T3587,""))),"")</f>
        <v/>
      </c>
      <c r="U3588" s="152" t="str">
        <f t="shared" si="1684"/>
        <v/>
      </c>
      <c r="V3588" s="152" t="str">
        <f t="shared" si="1685"/>
        <v/>
      </c>
      <c r="W3588" s="153" t="str">
        <f t="shared" si="1686"/>
        <v/>
      </c>
      <c r="X3588" s="153" t="str">
        <f t="shared" si="1687"/>
        <v/>
      </c>
      <c r="Y3588" s="153" t="str">
        <f t="shared" si="1688"/>
        <v/>
      </c>
      <c r="Z3588" s="153" t="str">
        <f t="shared" si="1689"/>
        <v/>
      </c>
      <c r="AA3588" s="152" t="str">
        <f t="shared" si="1690"/>
        <v/>
      </c>
      <c r="AB3588" s="152" t="str">
        <f t="shared" si="1691"/>
        <v/>
      </c>
      <c r="AC3588" s="154" t="str">
        <f t="shared" ref="AC3588:AC3651" si="1702">IFERROR(-SIGN(Y3588)*(AA3588-IF(SIGN(Y3588)=1,N3588,M3588))*$G$12*ABS(Y3588),"")</f>
        <v/>
      </c>
      <c r="AD3588" s="154" t="str">
        <f t="shared" ref="AD3588:AD3651" si="1703">IFERROR(SIGN(Z3588)*(AB3588-IF(SIGN(Z3588)=1,M3588,N3588))*$G$12*ABS(Z3588),"")</f>
        <v/>
      </c>
      <c r="AE3588" s="3" t="str">
        <f t="shared" ref="AE3588:AE3651" si="1704">IF(ISNUMBER(A3588),IFERROR((IF(ISNUMBER(AC3588),AC3588,0)+IF(ISNUMBER(AD3588),AD3588,0))/(ABS(Y3588)+ABS(Z3588)),0),"")</f>
        <v/>
      </c>
      <c r="AF3588" s="3" t="str">
        <f t="shared" ref="AF3588:AF3651" si="1705">IF(ISNUMBER(A3588),IF(ISNUMBER(AC3588),AC3588,0)+IF(ISNUMBER(AD3588),AD3588,0),"")</f>
        <v/>
      </c>
      <c r="AG3588" s="3" t="str">
        <f t="shared" ref="AG3588:AG3651" si="1706">IF(NOT(ISNUMBER(T3588)),"",IF(OR(AF3588&gt;$G$24,AF3588&lt;-$H$24,A3588+1&gt;$C$19),"Y","N"))</f>
        <v/>
      </c>
      <c r="AH3588" s="4" t="str">
        <f t="shared" ref="AH3588:AH3651" si="1707">IF(AG3588="y",AF3588*10*$C$11,"")</f>
        <v/>
      </c>
      <c r="AI3588" s="75" t="str">
        <f t="shared" ref="AI3588:AI3651" si="1708">IF(ISNUMBER(A3588),IF(ISNUMBER(AH3588),AJ3588,AF3588*10*$C$11+AJ3588),"")</f>
        <v/>
      </c>
      <c r="AJ3588" s="75" t="str">
        <f t="shared" ref="AJ3588:AJ3651" si="1709">IF(ISNUMBER(A3588),AJ3587+IF(ISNUMBER(AH3588),AH3588,0),"")</f>
        <v/>
      </c>
    </row>
    <row r="3589" spans="1:36">
      <c r="A3589" s="41" t="str">
        <f t="shared" si="1692"/>
        <v/>
      </c>
      <c r="B3589" s="150" t="str">
        <f>IF(ISNUMBER(A3589),INDEX('MetaTrader Import'!$H$13:$J$5893,TRUNC(((A3589-$A$39+1)-1)/3)+1,MOD((A3589-$A$39+1)-1,3)+1),"")</f>
        <v/>
      </c>
      <c r="C3589" s="43" t="str">
        <f t="shared" si="1693"/>
        <v/>
      </c>
      <c r="D3589" s="43" t="str">
        <f t="shared" ca="1" si="1683"/>
        <v/>
      </c>
      <c r="E3589" s="43" t="str">
        <f t="shared" si="1694"/>
        <v/>
      </c>
      <c r="F3589" s="43" t="str">
        <f t="shared" si="1695"/>
        <v/>
      </c>
      <c r="G3589" s="43" t="str">
        <f>IF(A3589&lt;&gt;"",IF(A3589&lt;Data!$G$11*0.25,$C$13/$G$32,IF(A3589&gt;Data!$G$11*0.25,$C$13,$C$13*10)),"")</f>
        <v/>
      </c>
      <c r="H3589" s="43" t="str">
        <f>IF(A3589&lt;&gt;"",IF(Data!$G$9="constant",$C$13,IF(Data!$G$9="squeeze",G3589,F3589)),"")</f>
        <v/>
      </c>
      <c r="I3589" s="38" t="str">
        <f ca="1">IF(ISNUMBER(A3589),NORMINV(RAND(),0,IF(AND(Data!$G$9="squeeze",A3589&lt;Data!$G$11*0.25),$H$32,1)*$C$30*$C$13)*($C$14*$C$12),"")</f>
        <v/>
      </c>
      <c r="J3589" s="42" t="str">
        <f ca="1">IFERROR(IF(Data!$C$6="Real",B3589,I3589+J3588+($C$14*$C$12)*(NORMINV(RAND(),$C$15,CHOOSE($G$13,$C$13,F3589,G3589)))),"")</f>
        <v/>
      </c>
      <c r="K3589" s="88" t="str">
        <f>IF(ISNUMBER(A3589), IF($G$16="fixed",$G$17,MIN(H3589*Data!$C$7*$C$16*0.5,$C$17*Data!$C$7))*$C$12,"")</f>
        <v/>
      </c>
      <c r="L3589" s="42" t="str">
        <f t="shared" ca="1" si="1680"/>
        <v/>
      </c>
      <c r="M3589" s="44" t="str">
        <f t="shared" ca="1" si="1681"/>
        <v/>
      </c>
      <c r="N3589" s="44" t="str">
        <f t="shared" ca="1" si="1682"/>
        <v/>
      </c>
      <c r="O3589" s="108" t="str">
        <f t="shared" si="1696"/>
        <v/>
      </c>
      <c r="P3589" s="102" t="str">
        <f t="shared" si="1697"/>
        <v/>
      </c>
      <c r="Q3589" s="102" t="str">
        <f t="shared" si="1698"/>
        <v/>
      </c>
      <c r="R3589" s="120" t="str">
        <f t="shared" si="1699"/>
        <v/>
      </c>
      <c r="S3589" s="54" t="str">
        <f t="shared" si="1700"/>
        <v/>
      </c>
      <c r="T3589" s="5" t="str">
        <f t="shared" si="1701"/>
        <v/>
      </c>
      <c r="U3589" s="152" t="str">
        <f t="shared" si="1684"/>
        <v/>
      </c>
      <c r="V3589" s="152" t="str">
        <f t="shared" si="1685"/>
        <v/>
      </c>
      <c r="W3589" s="153" t="str">
        <f t="shared" si="1686"/>
        <v/>
      </c>
      <c r="X3589" s="153" t="str">
        <f t="shared" si="1687"/>
        <v/>
      </c>
      <c r="Y3589" s="153" t="str">
        <f t="shared" si="1688"/>
        <v/>
      </c>
      <c r="Z3589" s="153" t="str">
        <f t="shared" si="1689"/>
        <v/>
      </c>
      <c r="AA3589" s="152" t="str">
        <f t="shared" si="1690"/>
        <v/>
      </c>
      <c r="AB3589" s="152" t="str">
        <f t="shared" si="1691"/>
        <v/>
      </c>
      <c r="AC3589" s="154" t="str">
        <f t="shared" si="1702"/>
        <v/>
      </c>
      <c r="AD3589" s="154" t="str">
        <f t="shared" si="1703"/>
        <v/>
      </c>
      <c r="AE3589" s="3" t="str">
        <f t="shared" si="1704"/>
        <v/>
      </c>
      <c r="AF3589" s="3" t="str">
        <f t="shared" si="1705"/>
        <v/>
      </c>
      <c r="AG3589" s="3" t="str">
        <f t="shared" si="1706"/>
        <v/>
      </c>
      <c r="AH3589" s="4" t="str">
        <f t="shared" si="1707"/>
        <v/>
      </c>
      <c r="AI3589" s="75" t="str">
        <f t="shared" si="1708"/>
        <v/>
      </c>
      <c r="AJ3589" s="75" t="str">
        <f t="shared" si="1709"/>
        <v/>
      </c>
    </row>
    <row r="3590" spans="1:36">
      <c r="A3590" s="41" t="str">
        <f t="shared" si="1692"/>
        <v/>
      </c>
      <c r="B3590" s="150" t="str">
        <f>IF(ISNUMBER(A3590),INDEX('MetaTrader Import'!$H$13:$J$5893,TRUNC(((A3590-$A$39+1)-1)/3)+1,MOD((A3590-$A$39+1)-1,3)+1),"")</f>
        <v/>
      </c>
      <c r="C3590" s="43" t="str">
        <f t="shared" si="1693"/>
        <v/>
      </c>
      <c r="D3590" s="43" t="str">
        <f t="shared" ca="1" si="1683"/>
        <v/>
      </c>
      <c r="E3590" s="43" t="str">
        <f t="shared" si="1694"/>
        <v/>
      </c>
      <c r="F3590" s="43" t="str">
        <f t="shared" si="1695"/>
        <v/>
      </c>
      <c r="G3590" s="43" t="str">
        <f>IF(A3590&lt;&gt;"",IF(A3590&lt;Data!$G$11*0.25,$C$13/$G$32,IF(A3590&gt;Data!$G$11*0.25,$C$13,$C$13*10)),"")</f>
        <v/>
      </c>
      <c r="H3590" s="43" t="str">
        <f>IF(A3590&lt;&gt;"",IF(Data!$G$9="constant",$C$13,IF(Data!$G$9="squeeze",G3590,F3590)),"")</f>
        <v/>
      </c>
      <c r="I3590" s="38" t="str">
        <f ca="1">IF(ISNUMBER(A3590),NORMINV(RAND(),0,IF(AND(Data!$G$9="squeeze",A3590&lt;Data!$G$11*0.25),$H$32,1)*$C$30*$C$13)*($C$14*$C$12),"")</f>
        <v/>
      </c>
      <c r="J3590" s="42" t="str">
        <f ca="1">IFERROR(IF(Data!$C$6="Real",B3590,I3590+J3589+($C$14*$C$12)*(NORMINV(RAND(),$C$15,CHOOSE($G$13,$C$13,F3590,G3590)))),"")</f>
        <v/>
      </c>
      <c r="K3590" s="88" t="str">
        <f>IF(ISNUMBER(A3590), IF($G$16="fixed",$G$17,MIN(H3590*Data!$C$7*$C$16*0.5,$C$17*Data!$C$7))*$C$12,"")</f>
        <v/>
      </c>
      <c r="L3590" s="42" t="str">
        <f t="shared" ref="L3590:L3653" ca="1" si="1710">IFERROR(J3590,"")</f>
        <v/>
      </c>
      <c r="M3590" s="44" t="str">
        <f t="shared" ref="M3590:M3653" ca="1" si="1711">IFERROR(L3590+K3590*0.5,"")</f>
        <v/>
      </c>
      <c r="N3590" s="44" t="str">
        <f t="shared" ref="N3590:N3653" ca="1" si="1712">IFERROR(L3590-K3590*0.5,"")</f>
        <v/>
      </c>
      <c r="O3590" s="108" t="str">
        <f t="shared" si="1696"/>
        <v/>
      </c>
      <c r="P3590" s="102" t="str">
        <f t="shared" si="1697"/>
        <v/>
      </c>
      <c r="Q3590" s="102" t="str">
        <f t="shared" si="1698"/>
        <v/>
      </c>
      <c r="R3590" s="120" t="str">
        <f t="shared" si="1699"/>
        <v/>
      </c>
      <c r="S3590" s="54" t="str">
        <f t="shared" si="1700"/>
        <v/>
      </c>
      <c r="T3590" s="5" t="str">
        <f t="shared" si="1701"/>
        <v/>
      </c>
      <c r="U3590" s="152" t="str">
        <f t="shared" si="1684"/>
        <v/>
      </c>
      <c r="V3590" s="152" t="str">
        <f t="shared" si="1685"/>
        <v/>
      </c>
      <c r="W3590" s="153" t="str">
        <f t="shared" si="1686"/>
        <v/>
      </c>
      <c r="X3590" s="153" t="str">
        <f t="shared" si="1687"/>
        <v/>
      </c>
      <c r="Y3590" s="153" t="str">
        <f t="shared" si="1688"/>
        <v/>
      </c>
      <c r="Z3590" s="153" t="str">
        <f t="shared" si="1689"/>
        <v/>
      </c>
      <c r="AA3590" s="152" t="str">
        <f t="shared" si="1690"/>
        <v/>
      </c>
      <c r="AB3590" s="152" t="str">
        <f t="shared" si="1691"/>
        <v/>
      </c>
      <c r="AC3590" s="154" t="str">
        <f t="shared" si="1702"/>
        <v/>
      </c>
      <c r="AD3590" s="154" t="str">
        <f t="shared" si="1703"/>
        <v/>
      </c>
      <c r="AE3590" s="3" t="str">
        <f t="shared" si="1704"/>
        <v/>
      </c>
      <c r="AF3590" s="3" t="str">
        <f t="shared" si="1705"/>
        <v/>
      </c>
      <c r="AG3590" s="3" t="str">
        <f t="shared" si="1706"/>
        <v/>
      </c>
      <c r="AH3590" s="4" t="str">
        <f t="shared" si="1707"/>
        <v/>
      </c>
      <c r="AI3590" s="75" t="str">
        <f t="shared" si="1708"/>
        <v/>
      </c>
      <c r="AJ3590" s="75" t="str">
        <f t="shared" si="1709"/>
        <v/>
      </c>
    </row>
    <row r="3591" spans="1:36">
      <c r="A3591" s="41" t="str">
        <f t="shared" si="1692"/>
        <v/>
      </c>
      <c r="B3591" s="150" t="str">
        <f>IF(ISNUMBER(A3591),INDEX('MetaTrader Import'!$H$13:$J$5893,TRUNC(((A3591-$A$39+1)-1)/3)+1,MOD((A3591-$A$39+1)-1,3)+1),"")</f>
        <v/>
      </c>
      <c r="C3591" s="43" t="str">
        <f t="shared" si="1693"/>
        <v/>
      </c>
      <c r="D3591" s="43" t="str">
        <f t="shared" ca="1" si="1683"/>
        <v/>
      </c>
      <c r="E3591" s="43" t="str">
        <f t="shared" si="1694"/>
        <v/>
      </c>
      <c r="F3591" s="43" t="str">
        <f t="shared" si="1695"/>
        <v/>
      </c>
      <c r="G3591" s="43" t="str">
        <f>IF(A3591&lt;&gt;"",IF(A3591&lt;Data!$G$11*0.25,$C$13/$G$32,IF(A3591&gt;Data!$G$11*0.25,$C$13,$C$13*10)),"")</f>
        <v/>
      </c>
      <c r="H3591" s="43" t="str">
        <f>IF(A3591&lt;&gt;"",IF(Data!$G$9="constant",$C$13,IF(Data!$G$9="squeeze",G3591,F3591)),"")</f>
        <v/>
      </c>
      <c r="I3591" s="38" t="str">
        <f ca="1">IF(ISNUMBER(A3591),NORMINV(RAND(),0,IF(AND(Data!$G$9="squeeze",A3591&lt;Data!$G$11*0.25),$H$32,1)*$C$30*$C$13)*($C$14*$C$12),"")</f>
        <v/>
      </c>
      <c r="J3591" s="42" t="str">
        <f ca="1">IFERROR(IF(Data!$C$6="Real",B3591,I3591+J3590+($C$14*$C$12)*(NORMINV(RAND(),$C$15,CHOOSE($G$13,$C$13,F3591,G3591)))),"")</f>
        <v/>
      </c>
      <c r="K3591" s="88" t="str">
        <f>IF(ISNUMBER(A3591), IF($G$16="fixed",$G$17,MIN(H3591*Data!$C$7*$C$16*0.5,$C$17*Data!$C$7))*$C$12,"")</f>
        <v/>
      </c>
      <c r="L3591" s="42" t="str">
        <f t="shared" ca="1" si="1710"/>
        <v/>
      </c>
      <c r="M3591" s="44" t="str">
        <f t="shared" ca="1" si="1711"/>
        <v/>
      </c>
      <c r="N3591" s="44" t="str">
        <f t="shared" ca="1" si="1712"/>
        <v/>
      </c>
      <c r="O3591" s="108" t="str">
        <f t="shared" si="1696"/>
        <v/>
      </c>
      <c r="P3591" s="102" t="str">
        <f t="shared" si="1697"/>
        <v/>
      </c>
      <c r="Q3591" s="102" t="str">
        <f t="shared" si="1698"/>
        <v/>
      </c>
      <c r="R3591" s="120" t="str">
        <f t="shared" si="1699"/>
        <v/>
      </c>
      <c r="S3591" s="54" t="str">
        <f t="shared" si="1700"/>
        <v/>
      </c>
      <c r="T3591" s="5" t="str">
        <f t="shared" si="1701"/>
        <v/>
      </c>
      <c r="U3591" s="152" t="str">
        <f t="shared" si="1684"/>
        <v/>
      </c>
      <c r="V3591" s="152" t="str">
        <f t="shared" si="1685"/>
        <v/>
      </c>
      <c r="W3591" s="153" t="str">
        <f t="shared" si="1686"/>
        <v/>
      </c>
      <c r="X3591" s="153" t="str">
        <f t="shared" si="1687"/>
        <v/>
      </c>
      <c r="Y3591" s="153" t="str">
        <f t="shared" si="1688"/>
        <v/>
      </c>
      <c r="Z3591" s="153" t="str">
        <f t="shared" si="1689"/>
        <v/>
      </c>
      <c r="AA3591" s="152" t="str">
        <f t="shared" si="1690"/>
        <v/>
      </c>
      <c r="AB3591" s="152" t="str">
        <f t="shared" si="1691"/>
        <v/>
      </c>
      <c r="AC3591" s="154" t="str">
        <f t="shared" si="1702"/>
        <v/>
      </c>
      <c r="AD3591" s="154" t="str">
        <f t="shared" si="1703"/>
        <v/>
      </c>
      <c r="AE3591" s="3" t="str">
        <f t="shared" si="1704"/>
        <v/>
      </c>
      <c r="AF3591" s="3" t="str">
        <f t="shared" si="1705"/>
        <v/>
      </c>
      <c r="AG3591" s="3" t="str">
        <f t="shared" si="1706"/>
        <v/>
      </c>
      <c r="AH3591" s="4" t="str">
        <f t="shared" si="1707"/>
        <v/>
      </c>
      <c r="AI3591" s="75" t="str">
        <f t="shared" si="1708"/>
        <v/>
      </c>
      <c r="AJ3591" s="75" t="str">
        <f t="shared" si="1709"/>
        <v/>
      </c>
    </row>
    <row r="3592" spans="1:36">
      <c r="A3592" s="41" t="str">
        <f t="shared" si="1692"/>
        <v/>
      </c>
      <c r="B3592" s="150" t="str">
        <f>IF(ISNUMBER(A3592),INDEX('MetaTrader Import'!$H$13:$J$5893,TRUNC(((A3592-$A$39+1)-1)/3)+1,MOD((A3592-$A$39+1)-1,3)+1),"")</f>
        <v/>
      </c>
      <c r="C3592" s="43" t="str">
        <f t="shared" si="1693"/>
        <v/>
      </c>
      <c r="D3592" s="43" t="str">
        <f t="shared" ca="1" si="1683"/>
        <v/>
      </c>
      <c r="E3592" s="43" t="str">
        <f t="shared" si="1694"/>
        <v/>
      </c>
      <c r="F3592" s="43" t="str">
        <f t="shared" si="1695"/>
        <v/>
      </c>
      <c r="G3592" s="43" t="str">
        <f>IF(A3592&lt;&gt;"",IF(A3592&lt;Data!$G$11*0.25,$C$13/$G$32,IF(A3592&gt;Data!$G$11*0.25,$C$13,$C$13*10)),"")</f>
        <v/>
      </c>
      <c r="H3592" s="43" t="str">
        <f>IF(A3592&lt;&gt;"",IF(Data!$G$9="constant",$C$13,IF(Data!$G$9="squeeze",G3592,F3592)),"")</f>
        <v/>
      </c>
      <c r="I3592" s="38" t="str">
        <f ca="1">IF(ISNUMBER(A3592),NORMINV(RAND(),0,IF(AND(Data!$G$9="squeeze",A3592&lt;Data!$G$11*0.25),$H$32,1)*$C$30*$C$13)*($C$14*$C$12),"")</f>
        <v/>
      </c>
      <c r="J3592" s="42" t="str">
        <f ca="1">IFERROR(IF(Data!$C$6="Real",B3592,I3592+J3591+($C$14*$C$12)*(NORMINV(RAND(),$C$15,CHOOSE($G$13,$C$13,F3592,G3592)))),"")</f>
        <v/>
      </c>
      <c r="K3592" s="88" t="str">
        <f>IF(ISNUMBER(A3592), IF($G$16="fixed",$G$17,MIN(H3592*Data!$C$7*$C$16*0.5,$C$17*Data!$C$7))*$C$12,"")</f>
        <v/>
      </c>
      <c r="L3592" s="42" t="str">
        <f t="shared" ca="1" si="1710"/>
        <v/>
      </c>
      <c r="M3592" s="44" t="str">
        <f t="shared" ca="1" si="1711"/>
        <v/>
      </c>
      <c r="N3592" s="44" t="str">
        <f t="shared" ca="1" si="1712"/>
        <v/>
      </c>
      <c r="O3592" s="108" t="str">
        <f t="shared" si="1696"/>
        <v/>
      </c>
      <c r="P3592" s="102" t="str">
        <f t="shared" si="1697"/>
        <v/>
      </c>
      <c r="Q3592" s="102" t="str">
        <f t="shared" si="1698"/>
        <v/>
      </c>
      <c r="R3592" s="120" t="str">
        <f t="shared" si="1699"/>
        <v/>
      </c>
      <c r="S3592" s="54" t="str">
        <f t="shared" si="1700"/>
        <v/>
      </c>
      <c r="T3592" s="5" t="str">
        <f t="shared" si="1701"/>
        <v/>
      </c>
      <c r="U3592" s="152" t="str">
        <f t="shared" si="1684"/>
        <v/>
      </c>
      <c r="V3592" s="152" t="str">
        <f t="shared" si="1685"/>
        <v/>
      </c>
      <c r="W3592" s="153" t="str">
        <f t="shared" si="1686"/>
        <v/>
      </c>
      <c r="X3592" s="153" t="str">
        <f t="shared" si="1687"/>
        <v/>
      </c>
      <c r="Y3592" s="153" t="str">
        <f t="shared" si="1688"/>
        <v/>
      </c>
      <c r="Z3592" s="153" t="str">
        <f t="shared" si="1689"/>
        <v/>
      </c>
      <c r="AA3592" s="152" t="str">
        <f t="shared" si="1690"/>
        <v/>
      </c>
      <c r="AB3592" s="152" t="str">
        <f t="shared" si="1691"/>
        <v/>
      </c>
      <c r="AC3592" s="154" t="str">
        <f t="shared" si="1702"/>
        <v/>
      </c>
      <c r="AD3592" s="154" t="str">
        <f t="shared" si="1703"/>
        <v/>
      </c>
      <c r="AE3592" s="3" t="str">
        <f t="shared" si="1704"/>
        <v/>
      </c>
      <c r="AF3592" s="3" t="str">
        <f t="shared" si="1705"/>
        <v/>
      </c>
      <c r="AG3592" s="3" t="str">
        <f t="shared" si="1706"/>
        <v/>
      </c>
      <c r="AH3592" s="4" t="str">
        <f t="shared" si="1707"/>
        <v/>
      </c>
      <c r="AI3592" s="75" t="str">
        <f t="shared" si="1708"/>
        <v/>
      </c>
      <c r="AJ3592" s="75" t="str">
        <f t="shared" si="1709"/>
        <v/>
      </c>
    </row>
    <row r="3593" spans="1:36">
      <c r="A3593" s="41" t="str">
        <f t="shared" si="1692"/>
        <v/>
      </c>
      <c r="B3593" s="150" t="str">
        <f>IF(ISNUMBER(A3593),INDEX('MetaTrader Import'!$H$13:$J$5893,TRUNC(((A3593-$A$39+1)-1)/3)+1,MOD((A3593-$A$39+1)-1,3)+1),"")</f>
        <v/>
      </c>
      <c r="C3593" s="43" t="str">
        <f t="shared" si="1693"/>
        <v/>
      </c>
      <c r="D3593" s="43" t="str">
        <f t="shared" ca="1" si="1683"/>
        <v/>
      </c>
      <c r="E3593" s="43" t="str">
        <f t="shared" si="1694"/>
        <v/>
      </c>
      <c r="F3593" s="43" t="str">
        <f t="shared" si="1695"/>
        <v/>
      </c>
      <c r="G3593" s="43" t="str">
        <f>IF(A3593&lt;&gt;"",IF(A3593&lt;Data!$G$11*0.25,$C$13/$G$32,IF(A3593&gt;Data!$G$11*0.25,$C$13,$C$13*10)),"")</f>
        <v/>
      </c>
      <c r="H3593" s="43" t="str">
        <f>IF(A3593&lt;&gt;"",IF(Data!$G$9="constant",$C$13,IF(Data!$G$9="squeeze",G3593,F3593)),"")</f>
        <v/>
      </c>
      <c r="I3593" s="38" t="str">
        <f ca="1">IF(ISNUMBER(A3593),NORMINV(RAND(),0,IF(AND(Data!$G$9="squeeze",A3593&lt;Data!$G$11*0.25),$H$32,1)*$C$30*$C$13)*($C$14*$C$12),"")</f>
        <v/>
      </c>
      <c r="J3593" s="42" t="str">
        <f ca="1">IFERROR(IF(Data!$C$6="Real",B3593,I3593+J3592+($C$14*$C$12)*(NORMINV(RAND(),$C$15,CHOOSE($G$13,$C$13,F3593,G3593)))),"")</f>
        <v/>
      </c>
      <c r="K3593" s="88" t="str">
        <f>IF(ISNUMBER(A3593), IF($G$16="fixed",$G$17,MIN(H3593*Data!$C$7*$C$16*0.5,$C$17*Data!$C$7))*$C$12,"")</f>
        <v/>
      </c>
      <c r="L3593" s="42" t="str">
        <f t="shared" ca="1" si="1710"/>
        <v/>
      </c>
      <c r="M3593" s="44" t="str">
        <f t="shared" ca="1" si="1711"/>
        <v/>
      </c>
      <c r="N3593" s="44" t="str">
        <f t="shared" ca="1" si="1712"/>
        <v/>
      </c>
      <c r="O3593" s="108" t="str">
        <f t="shared" si="1696"/>
        <v/>
      </c>
      <c r="P3593" s="102" t="str">
        <f t="shared" si="1697"/>
        <v/>
      </c>
      <c r="Q3593" s="102" t="str">
        <f t="shared" si="1698"/>
        <v/>
      </c>
      <c r="R3593" s="120" t="str">
        <f t="shared" si="1699"/>
        <v/>
      </c>
      <c r="S3593" s="54" t="str">
        <f t="shared" si="1700"/>
        <v/>
      </c>
      <c r="T3593" s="5" t="str">
        <f t="shared" si="1701"/>
        <v/>
      </c>
      <c r="U3593" s="152" t="str">
        <f t="shared" si="1684"/>
        <v/>
      </c>
      <c r="V3593" s="152" t="str">
        <f t="shared" si="1685"/>
        <v/>
      </c>
      <c r="W3593" s="153" t="str">
        <f t="shared" si="1686"/>
        <v/>
      </c>
      <c r="X3593" s="153" t="str">
        <f t="shared" si="1687"/>
        <v/>
      </c>
      <c r="Y3593" s="153" t="str">
        <f t="shared" si="1688"/>
        <v/>
      </c>
      <c r="Z3593" s="153" t="str">
        <f t="shared" si="1689"/>
        <v/>
      </c>
      <c r="AA3593" s="152" t="str">
        <f t="shared" si="1690"/>
        <v/>
      </c>
      <c r="AB3593" s="152" t="str">
        <f t="shared" si="1691"/>
        <v/>
      </c>
      <c r="AC3593" s="154" t="str">
        <f t="shared" si="1702"/>
        <v/>
      </c>
      <c r="AD3593" s="154" t="str">
        <f t="shared" si="1703"/>
        <v/>
      </c>
      <c r="AE3593" s="3" t="str">
        <f t="shared" si="1704"/>
        <v/>
      </c>
      <c r="AF3593" s="3" t="str">
        <f t="shared" si="1705"/>
        <v/>
      </c>
      <c r="AG3593" s="3" t="str">
        <f t="shared" si="1706"/>
        <v/>
      </c>
      <c r="AH3593" s="4" t="str">
        <f t="shared" si="1707"/>
        <v/>
      </c>
      <c r="AI3593" s="75" t="str">
        <f t="shared" si="1708"/>
        <v/>
      </c>
      <c r="AJ3593" s="75" t="str">
        <f t="shared" si="1709"/>
        <v/>
      </c>
    </row>
    <row r="3594" spans="1:36">
      <c r="A3594" s="41" t="str">
        <f t="shared" si="1692"/>
        <v/>
      </c>
      <c r="B3594" s="150" t="str">
        <f>IF(ISNUMBER(A3594),INDEX('MetaTrader Import'!$H$13:$J$5893,TRUNC(((A3594-$A$39+1)-1)/3)+1,MOD((A3594-$A$39+1)-1,3)+1),"")</f>
        <v/>
      </c>
      <c r="C3594" s="43" t="str">
        <f t="shared" si="1693"/>
        <v/>
      </c>
      <c r="D3594" s="43" t="str">
        <f t="shared" ca="1" si="1683"/>
        <v/>
      </c>
      <c r="E3594" s="43" t="str">
        <f t="shared" si="1694"/>
        <v/>
      </c>
      <c r="F3594" s="43" t="str">
        <f t="shared" si="1695"/>
        <v/>
      </c>
      <c r="G3594" s="43" t="str">
        <f>IF(A3594&lt;&gt;"",IF(A3594&lt;Data!$G$11*0.25,$C$13/$G$32,IF(A3594&gt;Data!$G$11*0.25,$C$13,$C$13*10)),"")</f>
        <v/>
      </c>
      <c r="H3594" s="43" t="str">
        <f>IF(A3594&lt;&gt;"",IF(Data!$G$9="constant",$C$13,IF(Data!$G$9="squeeze",G3594,F3594)),"")</f>
        <v/>
      </c>
      <c r="I3594" s="38" t="str">
        <f ca="1">IF(ISNUMBER(A3594),NORMINV(RAND(),0,IF(AND(Data!$G$9="squeeze",A3594&lt;Data!$G$11*0.25),$H$32,1)*$C$30*$C$13)*($C$14*$C$12),"")</f>
        <v/>
      </c>
      <c r="J3594" s="42" t="str">
        <f ca="1">IFERROR(IF(Data!$C$6="Real",B3594,I3594+J3593+($C$14*$C$12)*(NORMINV(RAND(),$C$15,CHOOSE($G$13,$C$13,F3594,G3594)))),"")</f>
        <v/>
      </c>
      <c r="K3594" s="88" t="str">
        <f>IF(ISNUMBER(A3594), IF($G$16="fixed",$G$17,MIN(H3594*Data!$C$7*$C$16*0.5,$C$17*Data!$C$7))*$C$12,"")</f>
        <v/>
      </c>
      <c r="L3594" s="42" t="str">
        <f t="shared" ca="1" si="1710"/>
        <v/>
      </c>
      <c r="M3594" s="44" t="str">
        <f t="shared" ca="1" si="1711"/>
        <v/>
      </c>
      <c r="N3594" s="44" t="str">
        <f t="shared" ca="1" si="1712"/>
        <v/>
      </c>
      <c r="O3594" s="108" t="str">
        <f t="shared" si="1696"/>
        <v/>
      </c>
      <c r="P3594" s="102" t="str">
        <f t="shared" si="1697"/>
        <v/>
      </c>
      <c r="Q3594" s="102" t="str">
        <f t="shared" si="1698"/>
        <v/>
      </c>
      <c r="R3594" s="120" t="str">
        <f t="shared" si="1699"/>
        <v/>
      </c>
      <c r="S3594" s="54" t="str">
        <f t="shared" si="1700"/>
        <v/>
      </c>
      <c r="T3594" s="5" t="str">
        <f t="shared" si="1701"/>
        <v/>
      </c>
      <c r="U3594" s="152" t="str">
        <f t="shared" si="1684"/>
        <v/>
      </c>
      <c r="V3594" s="152" t="str">
        <f t="shared" si="1685"/>
        <v/>
      </c>
      <c r="W3594" s="153" t="str">
        <f t="shared" si="1686"/>
        <v/>
      </c>
      <c r="X3594" s="153" t="str">
        <f t="shared" si="1687"/>
        <v/>
      </c>
      <c r="Y3594" s="153" t="str">
        <f t="shared" si="1688"/>
        <v/>
      </c>
      <c r="Z3594" s="153" t="str">
        <f t="shared" si="1689"/>
        <v/>
      </c>
      <c r="AA3594" s="152" t="str">
        <f t="shared" si="1690"/>
        <v/>
      </c>
      <c r="AB3594" s="152" t="str">
        <f t="shared" si="1691"/>
        <v/>
      </c>
      <c r="AC3594" s="154" t="str">
        <f t="shared" si="1702"/>
        <v/>
      </c>
      <c r="AD3594" s="154" t="str">
        <f t="shared" si="1703"/>
        <v/>
      </c>
      <c r="AE3594" s="3" t="str">
        <f t="shared" si="1704"/>
        <v/>
      </c>
      <c r="AF3594" s="3" t="str">
        <f t="shared" si="1705"/>
        <v/>
      </c>
      <c r="AG3594" s="3" t="str">
        <f t="shared" si="1706"/>
        <v/>
      </c>
      <c r="AH3594" s="4" t="str">
        <f t="shared" si="1707"/>
        <v/>
      </c>
      <c r="AI3594" s="75" t="str">
        <f t="shared" si="1708"/>
        <v/>
      </c>
      <c r="AJ3594" s="75" t="str">
        <f t="shared" si="1709"/>
        <v/>
      </c>
    </row>
    <row r="3595" spans="1:36">
      <c r="A3595" s="41" t="str">
        <f t="shared" si="1692"/>
        <v/>
      </c>
      <c r="B3595" s="150" t="str">
        <f>IF(ISNUMBER(A3595),INDEX('MetaTrader Import'!$H$13:$J$5893,TRUNC(((A3595-$A$39+1)-1)/3)+1,MOD((A3595-$A$39+1)-1,3)+1),"")</f>
        <v/>
      </c>
      <c r="C3595" s="43" t="str">
        <f t="shared" si="1693"/>
        <v/>
      </c>
      <c r="D3595" s="43" t="str">
        <f t="shared" ca="1" si="1683"/>
        <v/>
      </c>
      <c r="E3595" s="43" t="str">
        <f t="shared" si="1694"/>
        <v/>
      </c>
      <c r="F3595" s="43" t="str">
        <f t="shared" si="1695"/>
        <v/>
      </c>
      <c r="G3595" s="43" t="str">
        <f>IF(A3595&lt;&gt;"",IF(A3595&lt;Data!$G$11*0.25,$C$13/$G$32,IF(A3595&gt;Data!$G$11*0.25,$C$13,$C$13*10)),"")</f>
        <v/>
      </c>
      <c r="H3595" s="43" t="str">
        <f>IF(A3595&lt;&gt;"",IF(Data!$G$9="constant",$C$13,IF(Data!$G$9="squeeze",G3595,F3595)),"")</f>
        <v/>
      </c>
      <c r="I3595" s="38" t="str">
        <f ca="1">IF(ISNUMBER(A3595),NORMINV(RAND(),0,IF(AND(Data!$G$9="squeeze",A3595&lt;Data!$G$11*0.25),$H$32,1)*$C$30*$C$13)*($C$14*$C$12),"")</f>
        <v/>
      </c>
      <c r="J3595" s="42" t="str">
        <f ca="1">IFERROR(IF(Data!$C$6="Real",B3595,I3595+J3594+($C$14*$C$12)*(NORMINV(RAND(),$C$15,CHOOSE($G$13,$C$13,F3595,G3595)))),"")</f>
        <v/>
      </c>
      <c r="K3595" s="88" t="str">
        <f>IF(ISNUMBER(A3595), IF($G$16="fixed",$G$17,MIN(H3595*Data!$C$7*$C$16*0.5,$C$17*Data!$C$7))*$C$12,"")</f>
        <v/>
      </c>
      <c r="L3595" s="42" t="str">
        <f t="shared" ca="1" si="1710"/>
        <v/>
      </c>
      <c r="M3595" s="44" t="str">
        <f t="shared" ca="1" si="1711"/>
        <v/>
      </c>
      <c r="N3595" s="44" t="str">
        <f t="shared" ca="1" si="1712"/>
        <v/>
      </c>
      <c r="O3595" s="108" t="str">
        <f t="shared" si="1696"/>
        <v/>
      </c>
      <c r="P3595" s="102" t="str">
        <f t="shared" si="1697"/>
        <v/>
      </c>
      <c r="Q3595" s="102" t="str">
        <f t="shared" si="1698"/>
        <v/>
      </c>
      <c r="R3595" s="120" t="str">
        <f t="shared" si="1699"/>
        <v/>
      </c>
      <c r="S3595" s="54" t="str">
        <f t="shared" si="1700"/>
        <v/>
      </c>
      <c r="T3595" s="5" t="str">
        <f t="shared" si="1701"/>
        <v/>
      </c>
      <c r="U3595" s="152" t="str">
        <f t="shared" si="1684"/>
        <v/>
      </c>
      <c r="V3595" s="152" t="str">
        <f t="shared" si="1685"/>
        <v/>
      </c>
      <c r="W3595" s="153" t="str">
        <f t="shared" si="1686"/>
        <v/>
      </c>
      <c r="X3595" s="153" t="str">
        <f t="shared" si="1687"/>
        <v/>
      </c>
      <c r="Y3595" s="153" t="str">
        <f t="shared" si="1688"/>
        <v/>
      </c>
      <c r="Z3595" s="153" t="str">
        <f t="shared" si="1689"/>
        <v/>
      </c>
      <c r="AA3595" s="152" t="str">
        <f t="shared" si="1690"/>
        <v/>
      </c>
      <c r="AB3595" s="152" t="str">
        <f t="shared" si="1691"/>
        <v/>
      </c>
      <c r="AC3595" s="154" t="str">
        <f t="shared" si="1702"/>
        <v/>
      </c>
      <c r="AD3595" s="154" t="str">
        <f t="shared" si="1703"/>
        <v/>
      </c>
      <c r="AE3595" s="3" t="str">
        <f t="shared" si="1704"/>
        <v/>
      </c>
      <c r="AF3595" s="3" t="str">
        <f t="shared" si="1705"/>
        <v/>
      </c>
      <c r="AG3595" s="3" t="str">
        <f t="shared" si="1706"/>
        <v/>
      </c>
      <c r="AH3595" s="4" t="str">
        <f t="shared" si="1707"/>
        <v/>
      </c>
      <c r="AI3595" s="75" t="str">
        <f t="shared" si="1708"/>
        <v/>
      </c>
      <c r="AJ3595" s="75" t="str">
        <f t="shared" si="1709"/>
        <v/>
      </c>
    </row>
    <row r="3596" spans="1:36">
      <c r="A3596" s="41" t="str">
        <f t="shared" si="1692"/>
        <v/>
      </c>
      <c r="B3596" s="150" t="str">
        <f>IF(ISNUMBER(A3596),INDEX('MetaTrader Import'!$H$13:$J$5893,TRUNC(((A3596-$A$39+1)-1)/3)+1,MOD((A3596-$A$39+1)-1,3)+1),"")</f>
        <v/>
      </c>
      <c r="C3596" s="43" t="str">
        <f t="shared" si="1693"/>
        <v/>
      </c>
      <c r="D3596" s="43" t="str">
        <f t="shared" ca="1" si="1683"/>
        <v/>
      </c>
      <c r="E3596" s="43" t="str">
        <f t="shared" si="1694"/>
        <v/>
      </c>
      <c r="F3596" s="43" t="str">
        <f t="shared" si="1695"/>
        <v/>
      </c>
      <c r="G3596" s="43" t="str">
        <f>IF(A3596&lt;&gt;"",IF(A3596&lt;Data!$G$11*0.25,$C$13/$G$32,IF(A3596&gt;Data!$G$11*0.25,$C$13,$C$13*10)),"")</f>
        <v/>
      </c>
      <c r="H3596" s="43" t="str">
        <f>IF(A3596&lt;&gt;"",IF(Data!$G$9="constant",$C$13,IF(Data!$G$9="squeeze",G3596,F3596)),"")</f>
        <v/>
      </c>
      <c r="I3596" s="38" t="str">
        <f ca="1">IF(ISNUMBER(A3596),NORMINV(RAND(),0,IF(AND(Data!$G$9="squeeze",A3596&lt;Data!$G$11*0.25),$H$32,1)*$C$30*$C$13)*($C$14*$C$12),"")</f>
        <v/>
      </c>
      <c r="J3596" s="42" t="str">
        <f ca="1">IFERROR(IF(Data!$C$6="Real",B3596,I3596+J3595+($C$14*$C$12)*(NORMINV(RAND(),$C$15,CHOOSE($G$13,$C$13,F3596,G3596)))),"")</f>
        <v/>
      </c>
      <c r="K3596" s="88" t="str">
        <f>IF(ISNUMBER(A3596), IF($G$16="fixed",$G$17,MIN(H3596*Data!$C$7*$C$16*0.5,$C$17*Data!$C$7))*$C$12,"")</f>
        <v/>
      </c>
      <c r="L3596" s="42" t="str">
        <f t="shared" ca="1" si="1710"/>
        <v/>
      </c>
      <c r="M3596" s="44" t="str">
        <f t="shared" ca="1" si="1711"/>
        <v/>
      </c>
      <c r="N3596" s="44" t="str">
        <f t="shared" ca="1" si="1712"/>
        <v/>
      </c>
      <c r="O3596" s="108" t="str">
        <f t="shared" si="1696"/>
        <v/>
      </c>
      <c r="P3596" s="102" t="str">
        <f t="shared" si="1697"/>
        <v/>
      </c>
      <c r="Q3596" s="102" t="str">
        <f t="shared" si="1698"/>
        <v/>
      </c>
      <c r="R3596" s="120" t="str">
        <f t="shared" si="1699"/>
        <v/>
      </c>
      <c r="S3596" s="54" t="str">
        <f t="shared" si="1700"/>
        <v/>
      </c>
      <c r="T3596" s="5" t="str">
        <f t="shared" si="1701"/>
        <v/>
      </c>
      <c r="U3596" s="152" t="str">
        <f t="shared" si="1684"/>
        <v/>
      </c>
      <c r="V3596" s="152" t="str">
        <f t="shared" si="1685"/>
        <v/>
      </c>
      <c r="W3596" s="153" t="str">
        <f t="shared" si="1686"/>
        <v/>
      </c>
      <c r="X3596" s="153" t="str">
        <f t="shared" si="1687"/>
        <v/>
      </c>
      <c r="Y3596" s="153" t="str">
        <f t="shared" si="1688"/>
        <v/>
      </c>
      <c r="Z3596" s="153" t="str">
        <f t="shared" si="1689"/>
        <v/>
      </c>
      <c r="AA3596" s="152" t="str">
        <f t="shared" si="1690"/>
        <v/>
      </c>
      <c r="AB3596" s="152" t="str">
        <f t="shared" si="1691"/>
        <v/>
      </c>
      <c r="AC3596" s="154" t="str">
        <f t="shared" si="1702"/>
        <v/>
      </c>
      <c r="AD3596" s="154" t="str">
        <f t="shared" si="1703"/>
        <v/>
      </c>
      <c r="AE3596" s="3" t="str">
        <f t="shared" si="1704"/>
        <v/>
      </c>
      <c r="AF3596" s="3" t="str">
        <f t="shared" si="1705"/>
        <v/>
      </c>
      <c r="AG3596" s="3" t="str">
        <f t="shared" si="1706"/>
        <v/>
      </c>
      <c r="AH3596" s="4" t="str">
        <f t="shared" si="1707"/>
        <v/>
      </c>
      <c r="AI3596" s="75" t="str">
        <f t="shared" si="1708"/>
        <v/>
      </c>
      <c r="AJ3596" s="75" t="str">
        <f t="shared" si="1709"/>
        <v/>
      </c>
    </row>
    <row r="3597" spans="1:36">
      <c r="A3597" s="41" t="str">
        <f t="shared" si="1692"/>
        <v/>
      </c>
      <c r="B3597" s="150" t="str">
        <f>IF(ISNUMBER(A3597),INDEX('MetaTrader Import'!$H$13:$J$5893,TRUNC(((A3597-$A$39+1)-1)/3)+1,MOD((A3597-$A$39+1)-1,3)+1),"")</f>
        <v/>
      </c>
      <c r="C3597" s="43" t="str">
        <f t="shared" si="1693"/>
        <v/>
      </c>
      <c r="D3597" s="43" t="str">
        <f t="shared" ca="1" si="1683"/>
        <v/>
      </c>
      <c r="E3597" s="43" t="str">
        <f t="shared" si="1694"/>
        <v/>
      </c>
      <c r="F3597" s="43" t="str">
        <f t="shared" si="1695"/>
        <v/>
      </c>
      <c r="G3597" s="43" t="str">
        <f>IF(A3597&lt;&gt;"",IF(A3597&lt;Data!$G$11*0.25,$C$13/$G$32,IF(A3597&gt;Data!$G$11*0.25,$C$13,$C$13*10)),"")</f>
        <v/>
      </c>
      <c r="H3597" s="43" t="str">
        <f>IF(A3597&lt;&gt;"",IF(Data!$G$9="constant",$C$13,IF(Data!$G$9="squeeze",G3597,F3597)),"")</f>
        <v/>
      </c>
      <c r="I3597" s="38" t="str">
        <f ca="1">IF(ISNUMBER(A3597),NORMINV(RAND(),0,IF(AND(Data!$G$9="squeeze",A3597&lt;Data!$G$11*0.25),$H$32,1)*$C$30*$C$13)*($C$14*$C$12),"")</f>
        <v/>
      </c>
      <c r="J3597" s="42" t="str">
        <f ca="1">IFERROR(IF(Data!$C$6="Real",B3597,I3597+J3596+($C$14*$C$12)*(NORMINV(RAND(),$C$15,CHOOSE($G$13,$C$13,F3597,G3597)))),"")</f>
        <v/>
      </c>
      <c r="K3597" s="88" t="str">
        <f>IF(ISNUMBER(A3597), IF($G$16="fixed",$G$17,MIN(H3597*Data!$C$7*$C$16*0.5,$C$17*Data!$C$7))*$C$12,"")</f>
        <v/>
      </c>
      <c r="L3597" s="42" t="str">
        <f t="shared" ca="1" si="1710"/>
        <v/>
      </c>
      <c r="M3597" s="44" t="str">
        <f t="shared" ca="1" si="1711"/>
        <v/>
      </c>
      <c r="N3597" s="44" t="str">
        <f t="shared" ca="1" si="1712"/>
        <v/>
      </c>
      <c r="O3597" s="108" t="str">
        <f t="shared" si="1696"/>
        <v/>
      </c>
      <c r="P3597" s="102" t="str">
        <f t="shared" si="1697"/>
        <v/>
      </c>
      <c r="Q3597" s="102" t="str">
        <f t="shared" si="1698"/>
        <v/>
      </c>
      <c r="R3597" s="120" t="str">
        <f t="shared" si="1699"/>
        <v/>
      </c>
      <c r="S3597" s="54" t="str">
        <f t="shared" si="1700"/>
        <v/>
      </c>
      <c r="T3597" s="5" t="str">
        <f t="shared" si="1701"/>
        <v/>
      </c>
      <c r="U3597" s="152" t="str">
        <f t="shared" si="1684"/>
        <v/>
      </c>
      <c r="V3597" s="152" t="str">
        <f t="shared" si="1685"/>
        <v/>
      </c>
      <c r="W3597" s="153" t="str">
        <f t="shared" si="1686"/>
        <v/>
      </c>
      <c r="X3597" s="153" t="str">
        <f t="shared" si="1687"/>
        <v/>
      </c>
      <c r="Y3597" s="153" t="str">
        <f t="shared" si="1688"/>
        <v/>
      </c>
      <c r="Z3597" s="153" t="str">
        <f t="shared" si="1689"/>
        <v/>
      </c>
      <c r="AA3597" s="152" t="str">
        <f t="shared" si="1690"/>
        <v/>
      </c>
      <c r="AB3597" s="152" t="str">
        <f t="shared" si="1691"/>
        <v/>
      </c>
      <c r="AC3597" s="154" t="str">
        <f t="shared" si="1702"/>
        <v/>
      </c>
      <c r="AD3597" s="154" t="str">
        <f t="shared" si="1703"/>
        <v/>
      </c>
      <c r="AE3597" s="3" t="str">
        <f t="shared" si="1704"/>
        <v/>
      </c>
      <c r="AF3597" s="3" t="str">
        <f t="shared" si="1705"/>
        <v/>
      </c>
      <c r="AG3597" s="3" t="str">
        <f t="shared" si="1706"/>
        <v/>
      </c>
      <c r="AH3597" s="4" t="str">
        <f t="shared" si="1707"/>
        <v/>
      </c>
      <c r="AI3597" s="75" t="str">
        <f t="shared" si="1708"/>
        <v/>
      </c>
      <c r="AJ3597" s="75" t="str">
        <f t="shared" si="1709"/>
        <v/>
      </c>
    </row>
    <row r="3598" spans="1:36">
      <c r="A3598" s="41" t="str">
        <f t="shared" si="1692"/>
        <v/>
      </c>
      <c r="B3598" s="150" t="str">
        <f>IF(ISNUMBER(A3598),INDEX('MetaTrader Import'!$H$13:$J$5893,TRUNC(((A3598-$A$39+1)-1)/3)+1,MOD((A3598-$A$39+1)-1,3)+1),"")</f>
        <v/>
      </c>
      <c r="C3598" s="43" t="str">
        <f t="shared" si="1693"/>
        <v/>
      </c>
      <c r="D3598" s="43" t="str">
        <f t="shared" ca="1" si="1683"/>
        <v/>
      </c>
      <c r="E3598" s="43" t="str">
        <f t="shared" si="1694"/>
        <v/>
      </c>
      <c r="F3598" s="43" t="str">
        <f t="shared" si="1695"/>
        <v/>
      </c>
      <c r="G3598" s="43" t="str">
        <f>IF(A3598&lt;&gt;"",IF(A3598&lt;Data!$G$11*0.25,$C$13/$G$32,IF(A3598&gt;Data!$G$11*0.25,$C$13,$C$13*10)),"")</f>
        <v/>
      </c>
      <c r="H3598" s="43" t="str">
        <f>IF(A3598&lt;&gt;"",IF(Data!$G$9="constant",$C$13,IF(Data!$G$9="squeeze",G3598,F3598)),"")</f>
        <v/>
      </c>
      <c r="I3598" s="38" t="str">
        <f ca="1">IF(ISNUMBER(A3598),NORMINV(RAND(),0,IF(AND(Data!$G$9="squeeze",A3598&lt;Data!$G$11*0.25),$H$32,1)*$C$30*$C$13)*($C$14*$C$12),"")</f>
        <v/>
      </c>
      <c r="J3598" s="42" t="str">
        <f ca="1">IFERROR(IF(Data!$C$6="Real",B3598,I3598+J3597+($C$14*$C$12)*(NORMINV(RAND(),$C$15,CHOOSE($G$13,$C$13,F3598,G3598)))),"")</f>
        <v/>
      </c>
      <c r="K3598" s="88" t="str">
        <f>IF(ISNUMBER(A3598), IF($G$16="fixed",$G$17,MIN(H3598*Data!$C$7*$C$16*0.5,$C$17*Data!$C$7))*$C$12,"")</f>
        <v/>
      </c>
      <c r="L3598" s="42" t="str">
        <f t="shared" ca="1" si="1710"/>
        <v/>
      </c>
      <c r="M3598" s="44" t="str">
        <f t="shared" ca="1" si="1711"/>
        <v/>
      </c>
      <c r="N3598" s="44" t="str">
        <f t="shared" ca="1" si="1712"/>
        <v/>
      </c>
      <c r="O3598" s="108" t="str">
        <f t="shared" si="1696"/>
        <v/>
      </c>
      <c r="P3598" s="102" t="str">
        <f t="shared" si="1697"/>
        <v/>
      </c>
      <c r="Q3598" s="102" t="str">
        <f t="shared" si="1698"/>
        <v/>
      </c>
      <c r="R3598" s="120" t="str">
        <f t="shared" si="1699"/>
        <v/>
      </c>
      <c r="S3598" s="54" t="str">
        <f t="shared" si="1700"/>
        <v/>
      </c>
      <c r="T3598" s="5" t="str">
        <f t="shared" si="1701"/>
        <v/>
      </c>
      <c r="U3598" s="152" t="str">
        <f t="shared" si="1684"/>
        <v/>
      </c>
      <c r="V3598" s="152" t="str">
        <f t="shared" si="1685"/>
        <v/>
      </c>
      <c r="W3598" s="153" t="str">
        <f t="shared" si="1686"/>
        <v/>
      </c>
      <c r="X3598" s="153" t="str">
        <f t="shared" si="1687"/>
        <v/>
      </c>
      <c r="Y3598" s="153" t="str">
        <f t="shared" si="1688"/>
        <v/>
      </c>
      <c r="Z3598" s="153" t="str">
        <f t="shared" si="1689"/>
        <v/>
      </c>
      <c r="AA3598" s="152" t="str">
        <f t="shared" si="1690"/>
        <v/>
      </c>
      <c r="AB3598" s="152" t="str">
        <f t="shared" si="1691"/>
        <v/>
      </c>
      <c r="AC3598" s="154" t="str">
        <f t="shared" si="1702"/>
        <v/>
      </c>
      <c r="AD3598" s="154" t="str">
        <f t="shared" si="1703"/>
        <v/>
      </c>
      <c r="AE3598" s="3" t="str">
        <f t="shared" si="1704"/>
        <v/>
      </c>
      <c r="AF3598" s="3" t="str">
        <f t="shared" si="1705"/>
        <v/>
      </c>
      <c r="AG3598" s="3" t="str">
        <f t="shared" si="1706"/>
        <v/>
      </c>
      <c r="AH3598" s="4" t="str">
        <f t="shared" si="1707"/>
        <v/>
      </c>
      <c r="AI3598" s="75" t="str">
        <f t="shared" si="1708"/>
        <v/>
      </c>
      <c r="AJ3598" s="75" t="str">
        <f t="shared" si="1709"/>
        <v/>
      </c>
    </row>
    <row r="3599" spans="1:36">
      <c r="A3599" s="41" t="str">
        <f t="shared" si="1692"/>
        <v/>
      </c>
      <c r="B3599" s="150" t="str">
        <f>IF(ISNUMBER(A3599),INDEX('MetaTrader Import'!$H$13:$J$5893,TRUNC(((A3599-$A$39+1)-1)/3)+1,MOD((A3599-$A$39+1)-1,3)+1),"")</f>
        <v/>
      </c>
      <c r="C3599" s="43" t="str">
        <f t="shared" si="1693"/>
        <v/>
      </c>
      <c r="D3599" s="43" t="str">
        <f t="shared" ca="1" si="1683"/>
        <v/>
      </c>
      <c r="E3599" s="43" t="str">
        <f t="shared" si="1694"/>
        <v/>
      </c>
      <c r="F3599" s="43" t="str">
        <f t="shared" si="1695"/>
        <v/>
      </c>
      <c r="G3599" s="43" t="str">
        <f>IF(A3599&lt;&gt;"",IF(A3599&lt;Data!$G$11*0.25,$C$13/$G$32,IF(A3599&gt;Data!$G$11*0.25,$C$13,$C$13*10)),"")</f>
        <v/>
      </c>
      <c r="H3599" s="43" t="str">
        <f>IF(A3599&lt;&gt;"",IF(Data!$G$9="constant",$C$13,IF(Data!$G$9="squeeze",G3599,F3599)),"")</f>
        <v/>
      </c>
      <c r="I3599" s="38" t="str">
        <f ca="1">IF(ISNUMBER(A3599),NORMINV(RAND(),0,IF(AND(Data!$G$9="squeeze",A3599&lt;Data!$G$11*0.25),$H$32,1)*$C$30*$C$13)*($C$14*$C$12),"")</f>
        <v/>
      </c>
      <c r="J3599" s="42" t="str">
        <f ca="1">IFERROR(IF(Data!$C$6="Real",B3599,I3599+J3598+($C$14*$C$12)*(NORMINV(RAND(),$C$15,CHOOSE($G$13,$C$13,F3599,G3599)))),"")</f>
        <v/>
      </c>
      <c r="K3599" s="88" t="str">
        <f>IF(ISNUMBER(A3599), IF($G$16="fixed",$G$17,MIN(H3599*Data!$C$7*$C$16*0.5,$C$17*Data!$C$7))*$C$12,"")</f>
        <v/>
      </c>
      <c r="L3599" s="42" t="str">
        <f t="shared" ca="1" si="1710"/>
        <v/>
      </c>
      <c r="M3599" s="44" t="str">
        <f t="shared" ca="1" si="1711"/>
        <v/>
      </c>
      <c r="N3599" s="44" t="str">
        <f t="shared" ca="1" si="1712"/>
        <v/>
      </c>
      <c r="O3599" s="108" t="str">
        <f t="shared" si="1696"/>
        <v/>
      </c>
      <c r="P3599" s="102" t="str">
        <f t="shared" si="1697"/>
        <v/>
      </c>
      <c r="Q3599" s="102" t="str">
        <f t="shared" si="1698"/>
        <v/>
      </c>
      <c r="R3599" s="120" t="str">
        <f t="shared" si="1699"/>
        <v/>
      </c>
      <c r="S3599" s="54" t="str">
        <f t="shared" si="1700"/>
        <v/>
      </c>
      <c r="T3599" s="5" t="str">
        <f t="shared" si="1701"/>
        <v/>
      </c>
      <c r="U3599" s="152" t="str">
        <f t="shared" si="1684"/>
        <v/>
      </c>
      <c r="V3599" s="152" t="str">
        <f t="shared" si="1685"/>
        <v/>
      </c>
      <c r="W3599" s="153" t="str">
        <f t="shared" si="1686"/>
        <v/>
      </c>
      <c r="X3599" s="153" t="str">
        <f t="shared" si="1687"/>
        <v/>
      </c>
      <c r="Y3599" s="153" t="str">
        <f t="shared" si="1688"/>
        <v/>
      </c>
      <c r="Z3599" s="153" t="str">
        <f t="shared" si="1689"/>
        <v/>
      </c>
      <c r="AA3599" s="152" t="str">
        <f t="shared" si="1690"/>
        <v/>
      </c>
      <c r="AB3599" s="152" t="str">
        <f t="shared" si="1691"/>
        <v/>
      </c>
      <c r="AC3599" s="154" t="str">
        <f t="shared" si="1702"/>
        <v/>
      </c>
      <c r="AD3599" s="154" t="str">
        <f t="shared" si="1703"/>
        <v/>
      </c>
      <c r="AE3599" s="3" t="str">
        <f t="shared" si="1704"/>
        <v/>
      </c>
      <c r="AF3599" s="3" t="str">
        <f t="shared" si="1705"/>
        <v/>
      </c>
      <c r="AG3599" s="3" t="str">
        <f t="shared" si="1706"/>
        <v/>
      </c>
      <c r="AH3599" s="4" t="str">
        <f t="shared" si="1707"/>
        <v/>
      </c>
      <c r="AI3599" s="75" t="str">
        <f t="shared" si="1708"/>
        <v/>
      </c>
      <c r="AJ3599" s="75" t="str">
        <f t="shared" si="1709"/>
        <v/>
      </c>
    </row>
    <row r="3600" spans="1:36">
      <c r="A3600" s="41" t="str">
        <f t="shared" si="1692"/>
        <v/>
      </c>
      <c r="B3600" s="150" t="str">
        <f>IF(ISNUMBER(A3600),INDEX('MetaTrader Import'!$H$13:$J$5893,TRUNC(((A3600-$A$39+1)-1)/3)+1,MOD((A3600-$A$39+1)-1,3)+1),"")</f>
        <v/>
      </c>
      <c r="C3600" s="43" t="str">
        <f t="shared" si="1693"/>
        <v/>
      </c>
      <c r="D3600" s="43" t="str">
        <f t="shared" ca="1" si="1683"/>
        <v/>
      </c>
      <c r="E3600" s="43" t="str">
        <f t="shared" si="1694"/>
        <v/>
      </c>
      <c r="F3600" s="43" t="str">
        <f t="shared" si="1695"/>
        <v/>
      </c>
      <c r="G3600" s="43" t="str">
        <f>IF(A3600&lt;&gt;"",IF(A3600&lt;Data!$G$11*0.25,$C$13/$G$32,IF(A3600&gt;Data!$G$11*0.25,$C$13,$C$13*10)),"")</f>
        <v/>
      </c>
      <c r="H3600" s="43" t="str">
        <f>IF(A3600&lt;&gt;"",IF(Data!$G$9="constant",$C$13,IF(Data!$G$9="squeeze",G3600,F3600)),"")</f>
        <v/>
      </c>
      <c r="I3600" s="38" t="str">
        <f ca="1">IF(ISNUMBER(A3600),NORMINV(RAND(),0,IF(AND(Data!$G$9="squeeze",A3600&lt;Data!$G$11*0.25),$H$32,1)*$C$30*$C$13)*($C$14*$C$12),"")</f>
        <v/>
      </c>
      <c r="J3600" s="42" t="str">
        <f ca="1">IFERROR(IF(Data!$C$6="Real",B3600,I3600+J3599+($C$14*$C$12)*(NORMINV(RAND(),$C$15,CHOOSE($G$13,$C$13,F3600,G3600)))),"")</f>
        <v/>
      </c>
      <c r="K3600" s="88" t="str">
        <f>IF(ISNUMBER(A3600), IF($G$16="fixed",$G$17,MIN(H3600*Data!$C$7*$C$16*0.5,$C$17*Data!$C$7))*$C$12,"")</f>
        <v/>
      </c>
      <c r="L3600" s="42" t="str">
        <f t="shared" ca="1" si="1710"/>
        <v/>
      </c>
      <c r="M3600" s="44" t="str">
        <f t="shared" ca="1" si="1711"/>
        <v/>
      </c>
      <c r="N3600" s="44" t="str">
        <f t="shared" ca="1" si="1712"/>
        <v/>
      </c>
      <c r="O3600" s="108" t="str">
        <f t="shared" si="1696"/>
        <v/>
      </c>
      <c r="P3600" s="102" t="str">
        <f t="shared" si="1697"/>
        <v/>
      </c>
      <c r="Q3600" s="102" t="str">
        <f t="shared" si="1698"/>
        <v/>
      </c>
      <c r="R3600" s="120" t="str">
        <f t="shared" si="1699"/>
        <v/>
      </c>
      <c r="S3600" s="54" t="str">
        <f t="shared" si="1700"/>
        <v/>
      </c>
      <c r="T3600" s="5" t="str">
        <f t="shared" si="1701"/>
        <v/>
      </c>
      <c r="U3600" s="152" t="str">
        <f t="shared" si="1684"/>
        <v/>
      </c>
      <c r="V3600" s="152" t="str">
        <f t="shared" si="1685"/>
        <v/>
      </c>
      <c r="W3600" s="153" t="str">
        <f t="shared" si="1686"/>
        <v/>
      </c>
      <c r="X3600" s="153" t="str">
        <f t="shared" si="1687"/>
        <v/>
      </c>
      <c r="Y3600" s="153" t="str">
        <f t="shared" si="1688"/>
        <v/>
      </c>
      <c r="Z3600" s="153" t="str">
        <f t="shared" si="1689"/>
        <v/>
      </c>
      <c r="AA3600" s="152" t="str">
        <f t="shared" si="1690"/>
        <v/>
      </c>
      <c r="AB3600" s="152" t="str">
        <f t="shared" si="1691"/>
        <v/>
      </c>
      <c r="AC3600" s="154" t="str">
        <f t="shared" si="1702"/>
        <v/>
      </c>
      <c r="AD3600" s="154" t="str">
        <f t="shared" si="1703"/>
        <v/>
      </c>
      <c r="AE3600" s="3" t="str">
        <f t="shared" si="1704"/>
        <v/>
      </c>
      <c r="AF3600" s="3" t="str">
        <f t="shared" si="1705"/>
        <v/>
      </c>
      <c r="AG3600" s="3" t="str">
        <f t="shared" si="1706"/>
        <v/>
      </c>
      <c r="AH3600" s="4" t="str">
        <f t="shared" si="1707"/>
        <v/>
      </c>
      <c r="AI3600" s="75" t="str">
        <f t="shared" si="1708"/>
        <v/>
      </c>
      <c r="AJ3600" s="75" t="str">
        <f t="shared" si="1709"/>
        <v/>
      </c>
    </row>
    <row r="3601" spans="1:36">
      <c r="A3601" s="41" t="str">
        <f t="shared" si="1692"/>
        <v/>
      </c>
      <c r="B3601" s="150" t="str">
        <f>IF(ISNUMBER(A3601),INDEX('MetaTrader Import'!$H$13:$J$5893,TRUNC(((A3601-$A$39+1)-1)/3)+1,MOD((A3601-$A$39+1)-1,3)+1),"")</f>
        <v/>
      </c>
      <c r="C3601" s="43" t="str">
        <f t="shared" si="1693"/>
        <v/>
      </c>
      <c r="D3601" s="43" t="str">
        <f t="shared" ca="1" si="1683"/>
        <v/>
      </c>
      <c r="E3601" s="43" t="str">
        <f t="shared" si="1694"/>
        <v/>
      </c>
      <c r="F3601" s="43" t="str">
        <f t="shared" si="1695"/>
        <v/>
      </c>
      <c r="G3601" s="43" t="str">
        <f>IF(A3601&lt;&gt;"",IF(A3601&lt;Data!$G$11*0.25,$C$13/$G$32,IF(A3601&gt;Data!$G$11*0.25,$C$13,$C$13*10)),"")</f>
        <v/>
      </c>
      <c r="H3601" s="43" t="str">
        <f>IF(A3601&lt;&gt;"",IF(Data!$G$9="constant",$C$13,IF(Data!$G$9="squeeze",G3601,F3601)),"")</f>
        <v/>
      </c>
      <c r="I3601" s="38" t="str">
        <f ca="1">IF(ISNUMBER(A3601),NORMINV(RAND(),0,IF(AND(Data!$G$9="squeeze",A3601&lt;Data!$G$11*0.25),$H$32,1)*$C$30*$C$13)*($C$14*$C$12),"")</f>
        <v/>
      </c>
      <c r="J3601" s="42" t="str">
        <f ca="1">IFERROR(IF(Data!$C$6="Real",B3601,I3601+J3600+($C$14*$C$12)*(NORMINV(RAND(),$C$15,CHOOSE($G$13,$C$13,F3601,G3601)))),"")</f>
        <v/>
      </c>
      <c r="K3601" s="88" t="str">
        <f>IF(ISNUMBER(A3601), IF($G$16="fixed",$G$17,MIN(H3601*Data!$C$7*$C$16*0.5,$C$17*Data!$C$7))*$C$12,"")</f>
        <v/>
      </c>
      <c r="L3601" s="42" t="str">
        <f t="shared" ca="1" si="1710"/>
        <v/>
      </c>
      <c r="M3601" s="44" t="str">
        <f t="shared" ca="1" si="1711"/>
        <v/>
      </c>
      <c r="N3601" s="44" t="str">
        <f t="shared" ca="1" si="1712"/>
        <v/>
      </c>
      <c r="O3601" s="108" t="str">
        <f t="shared" si="1696"/>
        <v/>
      </c>
      <c r="P3601" s="102" t="str">
        <f t="shared" si="1697"/>
        <v/>
      </c>
      <c r="Q3601" s="102" t="str">
        <f t="shared" si="1698"/>
        <v/>
      </c>
      <c r="R3601" s="120" t="str">
        <f t="shared" si="1699"/>
        <v/>
      </c>
      <c r="S3601" s="54" t="str">
        <f t="shared" si="1700"/>
        <v/>
      </c>
      <c r="T3601" s="5" t="str">
        <f t="shared" si="1701"/>
        <v/>
      </c>
      <c r="U3601" s="152" t="str">
        <f t="shared" si="1684"/>
        <v/>
      </c>
      <c r="V3601" s="152" t="str">
        <f t="shared" si="1685"/>
        <v/>
      </c>
      <c r="W3601" s="153" t="str">
        <f t="shared" si="1686"/>
        <v/>
      </c>
      <c r="X3601" s="153" t="str">
        <f t="shared" si="1687"/>
        <v/>
      </c>
      <c r="Y3601" s="153" t="str">
        <f t="shared" si="1688"/>
        <v/>
      </c>
      <c r="Z3601" s="153" t="str">
        <f t="shared" si="1689"/>
        <v/>
      </c>
      <c r="AA3601" s="152" t="str">
        <f t="shared" si="1690"/>
        <v/>
      </c>
      <c r="AB3601" s="152" t="str">
        <f t="shared" si="1691"/>
        <v/>
      </c>
      <c r="AC3601" s="154" t="str">
        <f t="shared" si="1702"/>
        <v/>
      </c>
      <c r="AD3601" s="154" t="str">
        <f t="shared" si="1703"/>
        <v/>
      </c>
      <c r="AE3601" s="3" t="str">
        <f t="shared" si="1704"/>
        <v/>
      </c>
      <c r="AF3601" s="3" t="str">
        <f t="shared" si="1705"/>
        <v/>
      </c>
      <c r="AG3601" s="3" t="str">
        <f t="shared" si="1706"/>
        <v/>
      </c>
      <c r="AH3601" s="4" t="str">
        <f t="shared" si="1707"/>
        <v/>
      </c>
      <c r="AI3601" s="75" t="str">
        <f t="shared" si="1708"/>
        <v/>
      </c>
      <c r="AJ3601" s="75" t="str">
        <f t="shared" si="1709"/>
        <v/>
      </c>
    </row>
    <row r="3602" spans="1:36">
      <c r="A3602" s="41" t="str">
        <f t="shared" si="1692"/>
        <v/>
      </c>
      <c r="B3602" s="150" t="str">
        <f>IF(ISNUMBER(A3602),INDEX('MetaTrader Import'!$H$13:$J$5893,TRUNC(((A3602-$A$39+1)-1)/3)+1,MOD((A3602-$A$39+1)-1,3)+1),"")</f>
        <v/>
      </c>
      <c r="C3602" s="43" t="str">
        <f t="shared" si="1693"/>
        <v/>
      </c>
      <c r="D3602" s="43" t="str">
        <f t="shared" ca="1" si="1683"/>
        <v/>
      </c>
      <c r="E3602" s="43" t="str">
        <f t="shared" si="1694"/>
        <v/>
      </c>
      <c r="F3602" s="43" t="str">
        <f t="shared" si="1695"/>
        <v/>
      </c>
      <c r="G3602" s="43" t="str">
        <f>IF(A3602&lt;&gt;"",IF(A3602&lt;Data!$G$11*0.25,$C$13/$G$32,IF(A3602&gt;Data!$G$11*0.25,$C$13,$C$13*10)),"")</f>
        <v/>
      </c>
      <c r="H3602" s="43" t="str">
        <f>IF(A3602&lt;&gt;"",IF(Data!$G$9="constant",$C$13,IF(Data!$G$9="squeeze",G3602,F3602)),"")</f>
        <v/>
      </c>
      <c r="I3602" s="38" t="str">
        <f ca="1">IF(ISNUMBER(A3602),NORMINV(RAND(),0,IF(AND(Data!$G$9="squeeze",A3602&lt;Data!$G$11*0.25),$H$32,1)*$C$30*$C$13)*($C$14*$C$12),"")</f>
        <v/>
      </c>
      <c r="J3602" s="42" t="str">
        <f ca="1">IFERROR(IF(Data!$C$6="Real",B3602,I3602+J3601+($C$14*$C$12)*(NORMINV(RAND(),$C$15,CHOOSE($G$13,$C$13,F3602,G3602)))),"")</f>
        <v/>
      </c>
      <c r="K3602" s="88" t="str">
        <f>IF(ISNUMBER(A3602), IF($G$16="fixed",$G$17,MIN(H3602*Data!$C$7*$C$16*0.5,$C$17*Data!$C$7))*$C$12,"")</f>
        <v/>
      </c>
      <c r="L3602" s="42" t="str">
        <f t="shared" ca="1" si="1710"/>
        <v/>
      </c>
      <c r="M3602" s="44" t="str">
        <f t="shared" ca="1" si="1711"/>
        <v/>
      </c>
      <c r="N3602" s="44" t="str">
        <f t="shared" ca="1" si="1712"/>
        <v/>
      </c>
      <c r="O3602" s="108" t="str">
        <f t="shared" si="1696"/>
        <v/>
      </c>
      <c r="P3602" s="102" t="str">
        <f t="shared" si="1697"/>
        <v/>
      </c>
      <c r="Q3602" s="102" t="str">
        <f t="shared" si="1698"/>
        <v/>
      </c>
      <c r="R3602" s="120" t="str">
        <f t="shared" si="1699"/>
        <v/>
      </c>
      <c r="S3602" s="54" t="str">
        <f t="shared" si="1700"/>
        <v/>
      </c>
      <c r="T3602" s="5" t="str">
        <f t="shared" si="1701"/>
        <v/>
      </c>
      <c r="U3602" s="152" t="str">
        <f t="shared" si="1684"/>
        <v/>
      </c>
      <c r="V3602" s="152" t="str">
        <f t="shared" si="1685"/>
        <v/>
      </c>
      <c r="W3602" s="153" t="str">
        <f t="shared" si="1686"/>
        <v/>
      </c>
      <c r="X3602" s="153" t="str">
        <f t="shared" si="1687"/>
        <v/>
      </c>
      <c r="Y3602" s="153" t="str">
        <f t="shared" si="1688"/>
        <v/>
      </c>
      <c r="Z3602" s="153" t="str">
        <f t="shared" si="1689"/>
        <v/>
      </c>
      <c r="AA3602" s="152" t="str">
        <f t="shared" si="1690"/>
        <v/>
      </c>
      <c r="AB3602" s="152" t="str">
        <f t="shared" si="1691"/>
        <v/>
      </c>
      <c r="AC3602" s="154" t="str">
        <f t="shared" si="1702"/>
        <v/>
      </c>
      <c r="AD3602" s="154" t="str">
        <f t="shared" si="1703"/>
        <v/>
      </c>
      <c r="AE3602" s="3" t="str">
        <f t="shared" si="1704"/>
        <v/>
      </c>
      <c r="AF3602" s="3" t="str">
        <f t="shared" si="1705"/>
        <v/>
      </c>
      <c r="AG3602" s="3" t="str">
        <f t="shared" si="1706"/>
        <v/>
      </c>
      <c r="AH3602" s="4" t="str">
        <f t="shared" si="1707"/>
        <v/>
      </c>
      <c r="AI3602" s="75" t="str">
        <f t="shared" si="1708"/>
        <v/>
      </c>
      <c r="AJ3602" s="75" t="str">
        <f t="shared" si="1709"/>
        <v/>
      </c>
    </row>
    <row r="3603" spans="1:36">
      <c r="A3603" s="41" t="str">
        <f t="shared" si="1692"/>
        <v/>
      </c>
      <c r="B3603" s="150" t="str">
        <f>IF(ISNUMBER(A3603),INDEX('MetaTrader Import'!$H$13:$J$5893,TRUNC(((A3603-$A$39+1)-1)/3)+1,MOD((A3603-$A$39+1)-1,3)+1),"")</f>
        <v/>
      </c>
      <c r="C3603" s="43" t="str">
        <f t="shared" si="1693"/>
        <v/>
      </c>
      <c r="D3603" s="43" t="str">
        <f t="shared" ca="1" si="1683"/>
        <v/>
      </c>
      <c r="E3603" s="43" t="str">
        <f t="shared" si="1694"/>
        <v/>
      </c>
      <c r="F3603" s="43" t="str">
        <f t="shared" si="1695"/>
        <v/>
      </c>
      <c r="G3603" s="43" t="str">
        <f>IF(A3603&lt;&gt;"",IF(A3603&lt;Data!$G$11*0.25,$C$13/$G$32,IF(A3603&gt;Data!$G$11*0.25,$C$13,$C$13*10)),"")</f>
        <v/>
      </c>
      <c r="H3603" s="43" t="str">
        <f>IF(A3603&lt;&gt;"",IF(Data!$G$9="constant",$C$13,IF(Data!$G$9="squeeze",G3603,F3603)),"")</f>
        <v/>
      </c>
      <c r="I3603" s="38" t="str">
        <f ca="1">IF(ISNUMBER(A3603),NORMINV(RAND(),0,IF(AND(Data!$G$9="squeeze",A3603&lt;Data!$G$11*0.25),$H$32,1)*$C$30*$C$13)*($C$14*$C$12),"")</f>
        <v/>
      </c>
      <c r="J3603" s="42" t="str">
        <f ca="1">IFERROR(IF(Data!$C$6="Real",B3603,I3603+J3602+($C$14*$C$12)*(NORMINV(RAND(),$C$15,CHOOSE($G$13,$C$13,F3603,G3603)))),"")</f>
        <v/>
      </c>
      <c r="K3603" s="88" t="str">
        <f>IF(ISNUMBER(A3603), IF($G$16="fixed",$G$17,MIN(H3603*Data!$C$7*$C$16*0.5,$C$17*Data!$C$7))*$C$12,"")</f>
        <v/>
      </c>
      <c r="L3603" s="42" t="str">
        <f t="shared" ca="1" si="1710"/>
        <v/>
      </c>
      <c r="M3603" s="44" t="str">
        <f t="shared" ca="1" si="1711"/>
        <v/>
      </c>
      <c r="N3603" s="44" t="str">
        <f t="shared" ca="1" si="1712"/>
        <v/>
      </c>
      <c r="O3603" s="108" t="str">
        <f t="shared" si="1696"/>
        <v/>
      </c>
      <c r="P3603" s="102" t="str">
        <f t="shared" si="1697"/>
        <v/>
      </c>
      <c r="Q3603" s="102" t="str">
        <f t="shared" si="1698"/>
        <v/>
      </c>
      <c r="R3603" s="120" t="str">
        <f t="shared" si="1699"/>
        <v/>
      </c>
      <c r="S3603" s="54" t="str">
        <f t="shared" si="1700"/>
        <v/>
      </c>
      <c r="T3603" s="5" t="str">
        <f t="shared" si="1701"/>
        <v/>
      </c>
      <c r="U3603" s="152" t="str">
        <f t="shared" si="1684"/>
        <v/>
      </c>
      <c r="V3603" s="152" t="str">
        <f t="shared" si="1685"/>
        <v/>
      </c>
      <c r="W3603" s="153" t="str">
        <f t="shared" si="1686"/>
        <v/>
      </c>
      <c r="X3603" s="153" t="str">
        <f t="shared" si="1687"/>
        <v/>
      </c>
      <c r="Y3603" s="153" t="str">
        <f t="shared" si="1688"/>
        <v/>
      </c>
      <c r="Z3603" s="153" t="str">
        <f t="shared" si="1689"/>
        <v/>
      </c>
      <c r="AA3603" s="152" t="str">
        <f t="shared" si="1690"/>
        <v/>
      </c>
      <c r="AB3603" s="152" t="str">
        <f t="shared" si="1691"/>
        <v/>
      </c>
      <c r="AC3603" s="154" t="str">
        <f t="shared" si="1702"/>
        <v/>
      </c>
      <c r="AD3603" s="154" t="str">
        <f t="shared" si="1703"/>
        <v/>
      </c>
      <c r="AE3603" s="3" t="str">
        <f t="shared" si="1704"/>
        <v/>
      </c>
      <c r="AF3603" s="3" t="str">
        <f t="shared" si="1705"/>
        <v/>
      </c>
      <c r="AG3603" s="3" t="str">
        <f t="shared" si="1706"/>
        <v/>
      </c>
      <c r="AH3603" s="4" t="str">
        <f t="shared" si="1707"/>
        <v/>
      </c>
      <c r="AI3603" s="75" t="str">
        <f t="shared" si="1708"/>
        <v/>
      </c>
      <c r="AJ3603" s="75" t="str">
        <f t="shared" si="1709"/>
        <v/>
      </c>
    </row>
    <row r="3604" spans="1:36">
      <c r="A3604" s="41" t="str">
        <f t="shared" si="1692"/>
        <v/>
      </c>
      <c r="B3604" s="150" t="str">
        <f>IF(ISNUMBER(A3604),INDEX('MetaTrader Import'!$H$13:$J$5893,TRUNC(((A3604-$A$39+1)-1)/3)+1,MOD((A3604-$A$39+1)-1,3)+1),"")</f>
        <v/>
      </c>
      <c r="C3604" s="43" t="str">
        <f t="shared" si="1693"/>
        <v/>
      </c>
      <c r="D3604" s="43" t="str">
        <f t="shared" ca="1" si="1683"/>
        <v/>
      </c>
      <c r="E3604" s="43" t="str">
        <f t="shared" si="1694"/>
        <v/>
      </c>
      <c r="F3604" s="43" t="str">
        <f t="shared" si="1695"/>
        <v/>
      </c>
      <c r="G3604" s="43" t="str">
        <f>IF(A3604&lt;&gt;"",IF(A3604&lt;Data!$G$11*0.25,$C$13/$G$32,IF(A3604&gt;Data!$G$11*0.25,$C$13,$C$13*10)),"")</f>
        <v/>
      </c>
      <c r="H3604" s="43" t="str">
        <f>IF(A3604&lt;&gt;"",IF(Data!$G$9="constant",$C$13,IF(Data!$G$9="squeeze",G3604,F3604)),"")</f>
        <v/>
      </c>
      <c r="I3604" s="38" t="str">
        <f ca="1">IF(ISNUMBER(A3604),NORMINV(RAND(),0,IF(AND(Data!$G$9="squeeze",A3604&lt;Data!$G$11*0.25),$H$32,1)*$C$30*$C$13)*($C$14*$C$12),"")</f>
        <v/>
      </c>
      <c r="J3604" s="42" t="str">
        <f ca="1">IFERROR(IF(Data!$C$6="Real",B3604,I3604+J3603+($C$14*$C$12)*(NORMINV(RAND(),$C$15,CHOOSE($G$13,$C$13,F3604,G3604)))),"")</f>
        <v/>
      </c>
      <c r="K3604" s="88" t="str">
        <f>IF(ISNUMBER(A3604), IF($G$16="fixed",$G$17,MIN(H3604*Data!$C$7*$C$16*0.5,$C$17*Data!$C$7))*$C$12,"")</f>
        <v/>
      </c>
      <c r="L3604" s="42" t="str">
        <f t="shared" ca="1" si="1710"/>
        <v/>
      </c>
      <c r="M3604" s="44" t="str">
        <f t="shared" ca="1" si="1711"/>
        <v/>
      </c>
      <c r="N3604" s="44" t="str">
        <f t="shared" ca="1" si="1712"/>
        <v/>
      </c>
      <c r="O3604" s="108" t="str">
        <f t="shared" si="1696"/>
        <v/>
      </c>
      <c r="P3604" s="102" t="str">
        <f t="shared" si="1697"/>
        <v/>
      </c>
      <c r="Q3604" s="102" t="str">
        <f t="shared" si="1698"/>
        <v/>
      </c>
      <c r="R3604" s="120" t="str">
        <f t="shared" si="1699"/>
        <v/>
      </c>
      <c r="S3604" s="54" t="str">
        <f t="shared" si="1700"/>
        <v/>
      </c>
      <c r="T3604" s="5" t="str">
        <f t="shared" si="1701"/>
        <v/>
      </c>
      <c r="U3604" s="152" t="str">
        <f t="shared" si="1684"/>
        <v/>
      </c>
      <c r="V3604" s="152" t="str">
        <f t="shared" si="1685"/>
        <v/>
      </c>
      <c r="W3604" s="153" t="str">
        <f t="shared" si="1686"/>
        <v/>
      </c>
      <c r="X3604" s="153" t="str">
        <f t="shared" si="1687"/>
        <v/>
      </c>
      <c r="Y3604" s="153" t="str">
        <f t="shared" si="1688"/>
        <v/>
      </c>
      <c r="Z3604" s="153" t="str">
        <f t="shared" si="1689"/>
        <v/>
      </c>
      <c r="AA3604" s="152" t="str">
        <f t="shared" si="1690"/>
        <v/>
      </c>
      <c r="AB3604" s="152" t="str">
        <f t="shared" si="1691"/>
        <v/>
      </c>
      <c r="AC3604" s="154" t="str">
        <f t="shared" si="1702"/>
        <v/>
      </c>
      <c r="AD3604" s="154" t="str">
        <f t="shared" si="1703"/>
        <v/>
      </c>
      <c r="AE3604" s="3" t="str">
        <f t="shared" si="1704"/>
        <v/>
      </c>
      <c r="AF3604" s="3" t="str">
        <f t="shared" si="1705"/>
        <v/>
      </c>
      <c r="AG3604" s="3" t="str">
        <f t="shared" si="1706"/>
        <v/>
      </c>
      <c r="AH3604" s="4" t="str">
        <f t="shared" si="1707"/>
        <v/>
      </c>
      <c r="AI3604" s="75" t="str">
        <f t="shared" si="1708"/>
        <v/>
      </c>
      <c r="AJ3604" s="75" t="str">
        <f t="shared" si="1709"/>
        <v/>
      </c>
    </row>
    <row r="3605" spans="1:36">
      <c r="A3605" s="41" t="str">
        <f t="shared" si="1692"/>
        <v/>
      </c>
      <c r="B3605" s="150" t="str">
        <f>IF(ISNUMBER(A3605),INDEX('MetaTrader Import'!$H$13:$J$5893,TRUNC(((A3605-$A$39+1)-1)/3)+1,MOD((A3605-$A$39+1)-1,3)+1),"")</f>
        <v/>
      </c>
      <c r="C3605" s="43" t="str">
        <f t="shared" si="1693"/>
        <v/>
      </c>
      <c r="D3605" s="43" t="str">
        <f t="shared" ca="1" si="1683"/>
        <v/>
      </c>
      <c r="E3605" s="43" t="str">
        <f t="shared" si="1694"/>
        <v/>
      </c>
      <c r="F3605" s="43" t="str">
        <f t="shared" si="1695"/>
        <v/>
      </c>
      <c r="G3605" s="43" t="str">
        <f>IF(A3605&lt;&gt;"",IF(A3605&lt;Data!$G$11*0.25,$C$13/$G$32,IF(A3605&gt;Data!$G$11*0.25,$C$13,$C$13*10)),"")</f>
        <v/>
      </c>
      <c r="H3605" s="43" t="str">
        <f>IF(A3605&lt;&gt;"",IF(Data!$G$9="constant",$C$13,IF(Data!$G$9="squeeze",G3605,F3605)),"")</f>
        <v/>
      </c>
      <c r="I3605" s="38" t="str">
        <f ca="1">IF(ISNUMBER(A3605),NORMINV(RAND(),0,IF(AND(Data!$G$9="squeeze",A3605&lt;Data!$G$11*0.25),$H$32,1)*$C$30*$C$13)*($C$14*$C$12),"")</f>
        <v/>
      </c>
      <c r="J3605" s="42" t="str">
        <f ca="1">IFERROR(IF(Data!$C$6="Real",B3605,I3605+J3604+($C$14*$C$12)*(NORMINV(RAND(),$C$15,CHOOSE($G$13,$C$13,F3605,G3605)))),"")</f>
        <v/>
      </c>
      <c r="K3605" s="88" t="str">
        <f>IF(ISNUMBER(A3605), IF($G$16="fixed",$G$17,MIN(H3605*Data!$C$7*$C$16*0.5,$C$17*Data!$C$7))*$C$12,"")</f>
        <v/>
      </c>
      <c r="L3605" s="42" t="str">
        <f t="shared" ca="1" si="1710"/>
        <v/>
      </c>
      <c r="M3605" s="44" t="str">
        <f t="shared" ca="1" si="1711"/>
        <v/>
      </c>
      <c r="N3605" s="44" t="str">
        <f t="shared" ca="1" si="1712"/>
        <v/>
      </c>
      <c r="O3605" s="108" t="str">
        <f t="shared" si="1696"/>
        <v/>
      </c>
      <c r="P3605" s="102" t="str">
        <f t="shared" si="1697"/>
        <v/>
      </c>
      <c r="Q3605" s="102" t="str">
        <f t="shared" si="1698"/>
        <v/>
      </c>
      <c r="R3605" s="120" t="str">
        <f t="shared" si="1699"/>
        <v/>
      </c>
      <c r="S3605" s="54" t="str">
        <f t="shared" si="1700"/>
        <v/>
      </c>
      <c r="T3605" s="5" t="str">
        <f t="shared" si="1701"/>
        <v/>
      </c>
      <c r="U3605" s="152" t="str">
        <f t="shared" si="1684"/>
        <v/>
      </c>
      <c r="V3605" s="152" t="str">
        <f t="shared" si="1685"/>
        <v/>
      </c>
      <c r="W3605" s="153" t="str">
        <f t="shared" si="1686"/>
        <v/>
      </c>
      <c r="X3605" s="153" t="str">
        <f t="shared" si="1687"/>
        <v/>
      </c>
      <c r="Y3605" s="153" t="str">
        <f t="shared" si="1688"/>
        <v/>
      </c>
      <c r="Z3605" s="153" t="str">
        <f t="shared" si="1689"/>
        <v/>
      </c>
      <c r="AA3605" s="152" t="str">
        <f t="shared" si="1690"/>
        <v/>
      </c>
      <c r="AB3605" s="152" t="str">
        <f t="shared" si="1691"/>
        <v/>
      </c>
      <c r="AC3605" s="154" t="str">
        <f t="shared" si="1702"/>
        <v/>
      </c>
      <c r="AD3605" s="154" t="str">
        <f t="shared" si="1703"/>
        <v/>
      </c>
      <c r="AE3605" s="3" t="str">
        <f t="shared" si="1704"/>
        <v/>
      </c>
      <c r="AF3605" s="3" t="str">
        <f t="shared" si="1705"/>
        <v/>
      </c>
      <c r="AG3605" s="3" t="str">
        <f t="shared" si="1706"/>
        <v/>
      </c>
      <c r="AH3605" s="4" t="str">
        <f t="shared" si="1707"/>
        <v/>
      </c>
      <c r="AI3605" s="75" t="str">
        <f t="shared" si="1708"/>
        <v/>
      </c>
      <c r="AJ3605" s="75" t="str">
        <f t="shared" si="1709"/>
        <v/>
      </c>
    </row>
    <row r="3606" spans="1:36">
      <c r="A3606" s="41" t="str">
        <f t="shared" si="1692"/>
        <v/>
      </c>
      <c r="B3606" s="150" t="str">
        <f>IF(ISNUMBER(A3606),INDEX('MetaTrader Import'!$H$13:$J$5893,TRUNC(((A3606-$A$39+1)-1)/3)+1,MOD((A3606-$A$39+1)-1,3)+1),"")</f>
        <v/>
      </c>
      <c r="C3606" s="43" t="str">
        <f t="shared" si="1693"/>
        <v/>
      </c>
      <c r="D3606" s="43" t="str">
        <f t="shared" ca="1" si="1683"/>
        <v/>
      </c>
      <c r="E3606" s="43" t="str">
        <f t="shared" si="1694"/>
        <v/>
      </c>
      <c r="F3606" s="43" t="str">
        <f t="shared" si="1695"/>
        <v/>
      </c>
      <c r="G3606" s="43" t="str">
        <f>IF(A3606&lt;&gt;"",IF(A3606&lt;Data!$G$11*0.25,$C$13/$G$32,IF(A3606&gt;Data!$G$11*0.25,$C$13,$C$13*10)),"")</f>
        <v/>
      </c>
      <c r="H3606" s="43" t="str">
        <f>IF(A3606&lt;&gt;"",IF(Data!$G$9="constant",$C$13,IF(Data!$G$9="squeeze",G3606,F3606)),"")</f>
        <v/>
      </c>
      <c r="I3606" s="38" t="str">
        <f ca="1">IF(ISNUMBER(A3606),NORMINV(RAND(),0,IF(AND(Data!$G$9="squeeze",A3606&lt;Data!$G$11*0.25),$H$32,1)*$C$30*$C$13)*($C$14*$C$12),"")</f>
        <v/>
      </c>
      <c r="J3606" s="42" t="str">
        <f ca="1">IFERROR(IF(Data!$C$6="Real",B3606,I3606+J3605+($C$14*$C$12)*(NORMINV(RAND(),$C$15,CHOOSE($G$13,$C$13,F3606,G3606)))),"")</f>
        <v/>
      </c>
      <c r="K3606" s="88" t="str">
        <f>IF(ISNUMBER(A3606), IF($G$16="fixed",$G$17,MIN(H3606*Data!$C$7*$C$16*0.5,$C$17*Data!$C$7))*$C$12,"")</f>
        <v/>
      </c>
      <c r="L3606" s="42" t="str">
        <f t="shared" ca="1" si="1710"/>
        <v/>
      </c>
      <c r="M3606" s="44" t="str">
        <f t="shared" ca="1" si="1711"/>
        <v/>
      </c>
      <c r="N3606" s="44" t="str">
        <f t="shared" ca="1" si="1712"/>
        <v/>
      </c>
      <c r="O3606" s="108" t="str">
        <f t="shared" si="1696"/>
        <v/>
      </c>
      <c r="P3606" s="102" t="str">
        <f t="shared" si="1697"/>
        <v/>
      </c>
      <c r="Q3606" s="102" t="str">
        <f t="shared" si="1698"/>
        <v/>
      </c>
      <c r="R3606" s="120" t="str">
        <f t="shared" si="1699"/>
        <v/>
      </c>
      <c r="S3606" s="54" t="str">
        <f t="shared" si="1700"/>
        <v/>
      </c>
      <c r="T3606" s="5" t="str">
        <f t="shared" si="1701"/>
        <v/>
      </c>
      <c r="U3606" s="152" t="str">
        <f t="shared" si="1684"/>
        <v/>
      </c>
      <c r="V3606" s="152" t="str">
        <f t="shared" si="1685"/>
        <v/>
      </c>
      <c r="W3606" s="153" t="str">
        <f t="shared" si="1686"/>
        <v/>
      </c>
      <c r="X3606" s="153" t="str">
        <f t="shared" si="1687"/>
        <v/>
      </c>
      <c r="Y3606" s="153" t="str">
        <f t="shared" si="1688"/>
        <v/>
      </c>
      <c r="Z3606" s="153" t="str">
        <f t="shared" si="1689"/>
        <v/>
      </c>
      <c r="AA3606" s="152" t="str">
        <f t="shared" si="1690"/>
        <v/>
      </c>
      <c r="AB3606" s="152" t="str">
        <f t="shared" si="1691"/>
        <v/>
      </c>
      <c r="AC3606" s="154" t="str">
        <f t="shared" si="1702"/>
        <v/>
      </c>
      <c r="AD3606" s="154" t="str">
        <f t="shared" si="1703"/>
        <v/>
      </c>
      <c r="AE3606" s="3" t="str">
        <f t="shared" si="1704"/>
        <v/>
      </c>
      <c r="AF3606" s="3" t="str">
        <f t="shared" si="1705"/>
        <v/>
      </c>
      <c r="AG3606" s="3" t="str">
        <f t="shared" si="1706"/>
        <v/>
      </c>
      <c r="AH3606" s="4" t="str">
        <f t="shared" si="1707"/>
        <v/>
      </c>
      <c r="AI3606" s="75" t="str">
        <f t="shared" si="1708"/>
        <v/>
      </c>
      <c r="AJ3606" s="75" t="str">
        <f t="shared" si="1709"/>
        <v/>
      </c>
    </row>
    <row r="3607" spans="1:36">
      <c r="A3607" s="41" t="str">
        <f t="shared" si="1692"/>
        <v/>
      </c>
      <c r="B3607" s="150" t="str">
        <f>IF(ISNUMBER(A3607),INDEX('MetaTrader Import'!$H$13:$J$5893,TRUNC(((A3607-$A$39+1)-1)/3)+1,MOD((A3607-$A$39+1)-1,3)+1),"")</f>
        <v/>
      </c>
      <c r="C3607" s="43" t="str">
        <f t="shared" si="1693"/>
        <v/>
      </c>
      <c r="D3607" s="43" t="str">
        <f t="shared" ca="1" si="1683"/>
        <v/>
      </c>
      <c r="E3607" s="43" t="str">
        <f t="shared" si="1694"/>
        <v/>
      </c>
      <c r="F3607" s="43" t="str">
        <f t="shared" si="1695"/>
        <v/>
      </c>
      <c r="G3607" s="43" t="str">
        <f>IF(A3607&lt;&gt;"",IF(A3607&lt;Data!$G$11*0.25,$C$13/$G$32,IF(A3607&gt;Data!$G$11*0.25,$C$13,$C$13*10)),"")</f>
        <v/>
      </c>
      <c r="H3607" s="43" t="str">
        <f>IF(A3607&lt;&gt;"",IF(Data!$G$9="constant",$C$13,IF(Data!$G$9="squeeze",G3607,F3607)),"")</f>
        <v/>
      </c>
      <c r="I3607" s="38" t="str">
        <f ca="1">IF(ISNUMBER(A3607),NORMINV(RAND(),0,IF(AND(Data!$G$9="squeeze",A3607&lt;Data!$G$11*0.25),$H$32,1)*$C$30*$C$13)*($C$14*$C$12),"")</f>
        <v/>
      </c>
      <c r="J3607" s="42" t="str">
        <f ca="1">IFERROR(IF(Data!$C$6="Real",B3607,I3607+J3606+($C$14*$C$12)*(NORMINV(RAND(),$C$15,CHOOSE($G$13,$C$13,F3607,G3607)))),"")</f>
        <v/>
      </c>
      <c r="K3607" s="88" t="str">
        <f>IF(ISNUMBER(A3607), IF($G$16="fixed",$G$17,MIN(H3607*Data!$C$7*$C$16*0.5,$C$17*Data!$C$7))*$C$12,"")</f>
        <v/>
      </c>
      <c r="L3607" s="42" t="str">
        <f t="shared" ca="1" si="1710"/>
        <v/>
      </c>
      <c r="M3607" s="44" t="str">
        <f t="shared" ca="1" si="1711"/>
        <v/>
      </c>
      <c r="N3607" s="44" t="str">
        <f t="shared" ca="1" si="1712"/>
        <v/>
      </c>
      <c r="O3607" s="108" t="str">
        <f t="shared" si="1696"/>
        <v/>
      </c>
      <c r="P3607" s="102" t="str">
        <f t="shared" si="1697"/>
        <v/>
      </c>
      <c r="Q3607" s="102" t="str">
        <f t="shared" si="1698"/>
        <v/>
      </c>
      <c r="R3607" s="120" t="str">
        <f t="shared" si="1699"/>
        <v/>
      </c>
      <c r="S3607" s="54" t="str">
        <f t="shared" si="1700"/>
        <v/>
      </c>
      <c r="T3607" s="5" t="str">
        <f t="shared" si="1701"/>
        <v/>
      </c>
      <c r="U3607" s="152" t="str">
        <f t="shared" si="1684"/>
        <v/>
      </c>
      <c r="V3607" s="152" t="str">
        <f t="shared" si="1685"/>
        <v/>
      </c>
      <c r="W3607" s="153" t="str">
        <f t="shared" si="1686"/>
        <v/>
      </c>
      <c r="X3607" s="153" t="str">
        <f t="shared" si="1687"/>
        <v/>
      </c>
      <c r="Y3607" s="153" t="str">
        <f t="shared" si="1688"/>
        <v/>
      </c>
      <c r="Z3607" s="153" t="str">
        <f t="shared" si="1689"/>
        <v/>
      </c>
      <c r="AA3607" s="152" t="str">
        <f t="shared" si="1690"/>
        <v/>
      </c>
      <c r="AB3607" s="152" t="str">
        <f t="shared" si="1691"/>
        <v/>
      </c>
      <c r="AC3607" s="154" t="str">
        <f t="shared" si="1702"/>
        <v/>
      </c>
      <c r="AD3607" s="154" t="str">
        <f t="shared" si="1703"/>
        <v/>
      </c>
      <c r="AE3607" s="3" t="str">
        <f t="shared" si="1704"/>
        <v/>
      </c>
      <c r="AF3607" s="3" t="str">
        <f t="shared" si="1705"/>
        <v/>
      </c>
      <c r="AG3607" s="3" t="str">
        <f t="shared" si="1706"/>
        <v/>
      </c>
      <c r="AH3607" s="4" t="str">
        <f t="shared" si="1707"/>
        <v/>
      </c>
      <c r="AI3607" s="75" t="str">
        <f t="shared" si="1708"/>
        <v/>
      </c>
      <c r="AJ3607" s="75" t="str">
        <f t="shared" si="1709"/>
        <v/>
      </c>
    </row>
    <row r="3608" spans="1:36">
      <c r="A3608" s="41" t="str">
        <f t="shared" si="1692"/>
        <v/>
      </c>
      <c r="B3608" s="150" t="str">
        <f>IF(ISNUMBER(A3608),INDEX('MetaTrader Import'!$H$13:$J$5893,TRUNC(((A3608-$A$39+1)-1)/3)+1,MOD((A3608-$A$39+1)-1,3)+1),"")</f>
        <v/>
      </c>
      <c r="C3608" s="43" t="str">
        <f t="shared" si="1693"/>
        <v/>
      </c>
      <c r="D3608" s="43" t="str">
        <f t="shared" ca="1" si="1683"/>
        <v/>
      </c>
      <c r="E3608" s="43" t="str">
        <f t="shared" si="1694"/>
        <v/>
      </c>
      <c r="F3608" s="43" t="str">
        <f t="shared" si="1695"/>
        <v/>
      </c>
      <c r="G3608" s="43" t="str">
        <f>IF(A3608&lt;&gt;"",IF(A3608&lt;Data!$G$11*0.25,$C$13/$G$32,IF(A3608&gt;Data!$G$11*0.25,$C$13,$C$13*10)),"")</f>
        <v/>
      </c>
      <c r="H3608" s="43" t="str">
        <f>IF(A3608&lt;&gt;"",IF(Data!$G$9="constant",$C$13,IF(Data!$G$9="squeeze",G3608,F3608)),"")</f>
        <v/>
      </c>
      <c r="I3608" s="38" t="str">
        <f ca="1">IF(ISNUMBER(A3608),NORMINV(RAND(),0,IF(AND(Data!$G$9="squeeze",A3608&lt;Data!$G$11*0.25),$H$32,1)*$C$30*$C$13)*($C$14*$C$12),"")</f>
        <v/>
      </c>
      <c r="J3608" s="42" t="str">
        <f ca="1">IFERROR(IF(Data!$C$6="Real",B3608,I3608+J3607+($C$14*$C$12)*(NORMINV(RAND(),$C$15,CHOOSE($G$13,$C$13,F3608,G3608)))),"")</f>
        <v/>
      </c>
      <c r="K3608" s="88" t="str">
        <f>IF(ISNUMBER(A3608), IF($G$16="fixed",$G$17,MIN(H3608*Data!$C$7*$C$16*0.5,$C$17*Data!$C$7))*$C$12,"")</f>
        <v/>
      </c>
      <c r="L3608" s="42" t="str">
        <f t="shared" ca="1" si="1710"/>
        <v/>
      </c>
      <c r="M3608" s="44" t="str">
        <f t="shared" ca="1" si="1711"/>
        <v/>
      </c>
      <c r="N3608" s="44" t="str">
        <f t="shared" ca="1" si="1712"/>
        <v/>
      </c>
      <c r="O3608" s="108" t="str">
        <f t="shared" si="1696"/>
        <v/>
      </c>
      <c r="P3608" s="102" t="str">
        <f t="shared" si="1697"/>
        <v/>
      </c>
      <c r="Q3608" s="102" t="str">
        <f t="shared" si="1698"/>
        <v/>
      </c>
      <c r="R3608" s="120" t="str">
        <f t="shared" si="1699"/>
        <v/>
      </c>
      <c r="S3608" s="54" t="str">
        <f t="shared" si="1700"/>
        <v/>
      </c>
      <c r="T3608" s="5" t="str">
        <f t="shared" si="1701"/>
        <v/>
      </c>
      <c r="U3608" s="152" t="str">
        <f t="shared" si="1684"/>
        <v/>
      </c>
      <c r="V3608" s="152" t="str">
        <f t="shared" si="1685"/>
        <v/>
      </c>
      <c r="W3608" s="153" t="str">
        <f t="shared" si="1686"/>
        <v/>
      </c>
      <c r="X3608" s="153" t="str">
        <f t="shared" si="1687"/>
        <v/>
      </c>
      <c r="Y3608" s="153" t="str">
        <f t="shared" si="1688"/>
        <v/>
      </c>
      <c r="Z3608" s="153" t="str">
        <f t="shared" si="1689"/>
        <v/>
      </c>
      <c r="AA3608" s="152" t="str">
        <f t="shared" si="1690"/>
        <v/>
      </c>
      <c r="AB3608" s="152" t="str">
        <f t="shared" si="1691"/>
        <v/>
      </c>
      <c r="AC3608" s="154" t="str">
        <f t="shared" si="1702"/>
        <v/>
      </c>
      <c r="AD3608" s="154" t="str">
        <f t="shared" si="1703"/>
        <v/>
      </c>
      <c r="AE3608" s="3" t="str">
        <f t="shared" si="1704"/>
        <v/>
      </c>
      <c r="AF3608" s="3" t="str">
        <f t="shared" si="1705"/>
        <v/>
      </c>
      <c r="AG3608" s="3" t="str">
        <f t="shared" si="1706"/>
        <v/>
      </c>
      <c r="AH3608" s="4" t="str">
        <f t="shared" si="1707"/>
        <v/>
      </c>
      <c r="AI3608" s="75" t="str">
        <f t="shared" si="1708"/>
        <v/>
      </c>
      <c r="AJ3608" s="75" t="str">
        <f t="shared" si="1709"/>
        <v/>
      </c>
    </row>
    <row r="3609" spans="1:36">
      <c r="A3609" s="41" t="str">
        <f t="shared" si="1692"/>
        <v/>
      </c>
      <c r="B3609" s="150" t="str">
        <f>IF(ISNUMBER(A3609),INDEX('MetaTrader Import'!$H$13:$J$5893,TRUNC(((A3609-$A$39+1)-1)/3)+1,MOD((A3609-$A$39+1)-1,3)+1),"")</f>
        <v/>
      </c>
      <c r="C3609" s="43" t="str">
        <f t="shared" si="1693"/>
        <v/>
      </c>
      <c r="D3609" s="43" t="str">
        <f t="shared" ca="1" si="1683"/>
        <v/>
      </c>
      <c r="E3609" s="43" t="str">
        <f t="shared" si="1694"/>
        <v/>
      </c>
      <c r="F3609" s="43" t="str">
        <f t="shared" si="1695"/>
        <v/>
      </c>
      <c r="G3609" s="43" t="str">
        <f>IF(A3609&lt;&gt;"",IF(A3609&lt;Data!$G$11*0.25,$C$13/$G$32,IF(A3609&gt;Data!$G$11*0.25,$C$13,$C$13*10)),"")</f>
        <v/>
      </c>
      <c r="H3609" s="43" t="str">
        <f>IF(A3609&lt;&gt;"",IF(Data!$G$9="constant",$C$13,IF(Data!$G$9="squeeze",G3609,F3609)),"")</f>
        <v/>
      </c>
      <c r="I3609" s="38" t="str">
        <f ca="1">IF(ISNUMBER(A3609),NORMINV(RAND(),0,IF(AND(Data!$G$9="squeeze",A3609&lt;Data!$G$11*0.25),$H$32,1)*$C$30*$C$13)*($C$14*$C$12),"")</f>
        <v/>
      </c>
      <c r="J3609" s="42" t="str">
        <f ca="1">IFERROR(IF(Data!$C$6="Real",B3609,I3609+J3608+($C$14*$C$12)*(NORMINV(RAND(),$C$15,CHOOSE($G$13,$C$13,F3609,G3609)))),"")</f>
        <v/>
      </c>
      <c r="K3609" s="88" t="str">
        <f>IF(ISNUMBER(A3609), IF($G$16="fixed",$G$17,MIN(H3609*Data!$C$7*$C$16*0.5,$C$17*Data!$C$7))*$C$12,"")</f>
        <v/>
      </c>
      <c r="L3609" s="42" t="str">
        <f t="shared" ca="1" si="1710"/>
        <v/>
      </c>
      <c r="M3609" s="44" t="str">
        <f t="shared" ca="1" si="1711"/>
        <v/>
      </c>
      <c r="N3609" s="44" t="str">
        <f t="shared" ca="1" si="1712"/>
        <v/>
      </c>
      <c r="O3609" s="108" t="str">
        <f t="shared" si="1696"/>
        <v/>
      </c>
      <c r="P3609" s="102" t="str">
        <f t="shared" si="1697"/>
        <v/>
      </c>
      <c r="Q3609" s="102" t="str">
        <f t="shared" si="1698"/>
        <v/>
      </c>
      <c r="R3609" s="120" t="str">
        <f t="shared" si="1699"/>
        <v/>
      </c>
      <c r="S3609" s="54" t="str">
        <f t="shared" si="1700"/>
        <v/>
      </c>
      <c r="T3609" s="5" t="str">
        <f t="shared" si="1701"/>
        <v/>
      </c>
      <c r="U3609" s="152" t="str">
        <f t="shared" si="1684"/>
        <v/>
      </c>
      <c r="V3609" s="152" t="str">
        <f t="shared" si="1685"/>
        <v/>
      </c>
      <c r="W3609" s="153" t="str">
        <f t="shared" si="1686"/>
        <v/>
      </c>
      <c r="X3609" s="153" t="str">
        <f t="shared" si="1687"/>
        <v/>
      </c>
      <c r="Y3609" s="153" t="str">
        <f t="shared" si="1688"/>
        <v/>
      </c>
      <c r="Z3609" s="153" t="str">
        <f t="shared" si="1689"/>
        <v/>
      </c>
      <c r="AA3609" s="152" t="str">
        <f t="shared" si="1690"/>
        <v/>
      </c>
      <c r="AB3609" s="152" t="str">
        <f t="shared" si="1691"/>
        <v/>
      </c>
      <c r="AC3609" s="154" t="str">
        <f t="shared" si="1702"/>
        <v/>
      </c>
      <c r="AD3609" s="154" t="str">
        <f t="shared" si="1703"/>
        <v/>
      </c>
      <c r="AE3609" s="3" t="str">
        <f t="shared" si="1704"/>
        <v/>
      </c>
      <c r="AF3609" s="3" t="str">
        <f t="shared" si="1705"/>
        <v/>
      </c>
      <c r="AG3609" s="3" t="str">
        <f t="shared" si="1706"/>
        <v/>
      </c>
      <c r="AH3609" s="4" t="str">
        <f t="shared" si="1707"/>
        <v/>
      </c>
      <c r="AI3609" s="75" t="str">
        <f t="shared" si="1708"/>
        <v/>
      </c>
      <c r="AJ3609" s="75" t="str">
        <f t="shared" si="1709"/>
        <v/>
      </c>
    </row>
    <row r="3610" spans="1:36">
      <c r="A3610" s="41" t="str">
        <f t="shared" si="1692"/>
        <v/>
      </c>
      <c r="B3610" s="150" t="str">
        <f>IF(ISNUMBER(A3610),INDEX('MetaTrader Import'!$H$13:$J$5893,TRUNC(((A3610-$A$39+1)-1)/3)+1,MOD((A3610-$A$39+1)-1,3)+1),"")</f>
        <v/>
      </c>
      <c r="C3610" s="43" t="str">
        <f t="shared" si="1693"/>
        <v/>
      </c>
      <c r="D3610" s="43" t="str">
        <f t="shared" ca="1" si="1683"/>
        <v/>
      </c>
      <c r="E3610" s="43" t="str">
        <f t="shared" si="1694"/>
        <v/>
      </c>
      <c r="F3610" s="43" t="str">
        <f t="shared" si="1695"/>
        <v/>
      </c>
      <c r="G3610" s="43" t="str">
        <f>IF(A3610&lt;&gt;"",IF(A3610&lt;Data!$G$11*0.25,$C$13/$G$32,IF(A3610&gt;Data!$G$11*0.25,$C$13,$C$13*10)),"")</f>
        <v/>
      </c>
      <c r="H3610" s="43" t="str">
        <f>IF(A3610&lt;&gt;"",IF(Data!$G$9="constant",$C$13,IF(Data!$G$9="squeeze",G3610,F3610)),"")</f>
        <v/>
      </c>
      <c r="I3610" s="38" t="str">
        <f ca="1">IF(ISNUMBER(A3610),NORMINV(RAND(),0,IF(AND(Data!$G$9="squeeze",A3610&lt;Data!$G$11*0.25),$H$32,1)*$C$30*$C$13)*($C$14*$C$12),"")</f>
        <v/>
      </c>
      <c r="J3610" s="42" t="str">
        <f ca="1">IFERROR(IF(Data!$C$6="Real",B3610,I3610+J3609+($C$14*$C$12)*(NORMINV(RAND(),$C$15,CHOOSE($G$13,$C$13,F3610,G3610)))),"")</f>
        <v/>
      </c>
      <c r="K3610" s="88" t="str">
        <f>IF(ISNUMBER(A3610), IF($G$16="fixed",$G$17,MIN(H3610*Data!$C$7*$C$16*0.5,$C$17*Data!$C$7))*$C$12,"")</f>
        <v/>
      </c>
      <c r="L3610" s="42" t="str">
        <f t="shared" ca="1" si="1710"/>
        <v/>
      </c>
      <c r="M3610" s="44" t="str">
        <f t="shared" ca="1" si="1711"/>
        <v/>
      </c>
      <c r="N3610" s="44" t="str">
        <f t="shared" ca="1" si="1712"/>
        <v/>
      </c>
      <c r="O3610" s="108" t="str">
        <f t="shared" si="1696"/>
        <v/>
      </c>
      <c r="P3610" s="102" t="str">
        <f t="shared" si="1697"/>
        <v/>
      </c>
      <c r="Q3610" s="102" t="str">
        <f t="shared" si="1698"/>
        <v/>
      </c>
      <c r="R3610" s="120" t="str">
        <f t="shared" si="1699"/>
        <v/>
      </c>
      <c r="S3610" s="54" t="str">
        <f t="shared" si="1700"/>
        <v/>
      </c>
      <c r="T3610" s="5" t="str">
        <f t="shared" si="1701"/>
        <v/>
      </c>
      <c r="U3610" s="152" t="str">
        <f t="shared" si="1684"/>
        <v/>
      </c>
      <c r="V3610" s="152" t="str">
        <f t="shared" si="1685"/>
        <v/>
      </c>
      <c r="W3610" s="153" t="str">
        <f t="shared" si="1686"/>
        <v/>
      </c>
      <c r="X3610" s="153" t="str">
        <f t="shared" si="1687"/>
        <v/>
      </c>
      <c r="Y3610" s="153" t="str">
        <f t="shared" si="1688"/>
        <v/>
      </c>
      <c r="Z3610" s="153" t="str">
        <f t="shared" si="1689"/>
        <v/>
      </c>
      <c r="AA3610" s="152" t="str">
        <f t="shared" si="1690"/>
        <v/>
      </c>
      <c r="AB3610" s="152" t="str">
        <f t="shared" si="1691"/>
        <v/>
      </c>
      <c r="AC3610" s="154" t="str">
        <f t="shared" si="1702"/>
        <v/>
      </c>
      <c r="AD3610" s="154" t="str">
        <f t="shared" si="1703"/>
        <v/>
      </c>
      <c r="AE3610" s="3" t="str">
        <f t="shared" si="1704"/>
        <v/>
      </c>
      <c r="AF3610" s="3" t="str">
        <f t="shared" si="1705"/>
        <v/>
      </c>
      <c r="AG3610" s="3" t="str">
        <f t="shared" si="1706"/>
        <v/>
      </c>
      <c r="AH3610" s="4" t="str">
        <f t="shared" si="1707"/>
        <v/>
      </c>
      <c r="AI3610" s="75" t="str">
        <f t="shared" si="1708"/>
        <v/>
      </c>
      <c r="AJ3610" s="75" t="str">
        <f t="shared" si="1709"/>
        <v/>
      </c>
    </row>
    <row r="3611" spans="1:36">
      <c r="A3611" s="41" t="str">
        <f t="shared" si="1692"/>
        <v/>
      </c>
      <c r="B3611" s="150" t="str">
        <f>IF(ISNUMBER(A3611),INDEX('MetaTrader Import'!$H$13:$J$5893,TRUNC(((A3611-$A$39+1)-1)/3)+1,MOD((A3611-$A$39+1)-1,3)+1),"")</f>
        <v/>
      </c>
      <c r="C3611" s="43" t="str">
        <f t="shared" si="1693"/>
        <v/>
      </c>
      <c r="D3611" s="43" t="str">
        <f t="shared" ca="1" si="1683"/>
        <v/>
      </c>
      <c r="E3611" s="43" t="str">
        <f t="shared" si="1694"/>
        <v/>
      </c>
      <c r="F3611" s="43" t="str">
        <f t="shared" si="1695"/>
        <v/>
      </c>
      <c r="G3611" s="43" t="str">
        <f>IF(A3611&lt;&gt;"",IF(A3611&lt;Data!$G$11*0.25,$C$13/$G$32,IF(A3611&gt;Data!$G$11*0.25,$C$13,$C$13*10)),"")</f>
        <v/>
      </c>
      <c r="H3611" s="43" t="str">
        <f>IF(A3611&lt;&gt;"",IF(Data!$G$9="constant",$C$13,IF(Data!$G$9="squeeze",G3611,F3611)),"")</f>
        <v/>
      </c>
      <c r="I3611" s="38" t="str">
        <f ca="1">IF(ISNUMBER(A3611),NORMINV(RAND(),0,IF(AND(Data!$G$9="squeeze",A3611&lt;Data!$G$11*0.25),$H$32,1)*$C$30*$C$13)*($C$14*$C$12),"")</f>
        <v/>
      </c>
      <c r="J3611" s="42" t="str">
        <f ca="1">IFERROR(IF(Data!$C$6="Real",B3611,I3611+J3610+($C$14*$C$12)*(NORMINV(RAND(),$C$15,CHOOSE($G$13,$C$13,F3611,G3611)))),"")</f>
        <v/>
      </c>
      <c r="K3611" s="88" t="str">
        <f>IF(ISNUMBER(A3611), IF($G$16="fixed",$G$17,MIN(H3611*Data!$C$7*$C$16*0.5,$C$17*Data!$C$7))*$C$12,"")</f>
        <v/>
      </c>
      <c r="L3611" s="42" t="str">
        <f t="shared" ca="1" si="1710"/>
        <v/>
      </c>
      <c r="M3611" s="44" t="str">
        <f t="shared" ca="1" si="1711"/>
        <v/>
      </c>
      <c r="N3611" s="44" t="str">
        <f t="shared" ca="1" si="1712"/>
        <v/>
      </c>
      <c r="O3611" s="108" t="str">
        <f t="shared" si="1696"/>
        <v/>
      </c>
      <c r="P3611" s="102" t="str">
        <f t="shared" si="1697"/>
        <v/>
      </c>
      <c r="Q3611" s="102" t="str">
        <f t="shared" si="1698"/>
        <v/>
      </c>
      <c r="R3611" s="120" t="str">
        <f t="shared" si="1699"/>
        <v/>
      </c>
      <c r="S3611" s="54" t="str">
        <f t="shared" si="1700"/>
        <v/>
      </c>
      <c r="T3611" s="5" t="str">
        <f t="shared" si="1701"/>
        <v/>
      </c>
      <c r="U3611" s="152" t="str">
        <f t="shared" si="1684"/>
        <v/>
      </c>
      <c r="V3611" s="152" t="str">
        <f t="shared" si="1685"/>
        <v/>
      </c>
      <c r="W3611" s="153" t="str">
        <f t="shared" si="1686"/>
        <v/>
      </c>
      <c r="X3611" s="153" t="str">
        <f t="shared" si="1687"/>
        <v/>
      </c>
      <c r="Y3611" s="153" t="str">
        <f t="shared" si="1688"/>
        <v/>
      </c>
      <c r="Z3611" s="153" t="str">
        <f t="shared" si="1689"/>
        <v/>
      </c>
      <c r="AA3611" s="152" t="str">
        <f t="shared" si="1690"/>
        <v/>
      </c>
      <c r="AB3611" s="152" t="str">
        <f t="shared" si="1691"/>
        <v/>
      </c>
      <c r="AC3611" s="154" t="str">
        <f t="shared" si="1702"/>
        <v/>
      </c>
      <c r="AD3611" s="154" t="str">
        <f t="shared" si="1703"/>
        <v/>
      </c>
      <c r="AE3611" s="3" t="str">
        <f t="shared" si="1704"/>
        <v/>
      </c>
      <c r="AF3611" s="3" t="str">
        <f t="shared" si="1705"/>
        <v/>
      </c>
      <c r="AG3611" s="3" t="str">
        <f t="shared" si="1706"/>
        <v/>
      </c>
      <c r="AH3611" s="4" t="str">
        <f t="shared" si="1707"/>
        <v/>
      </c>
      <c r="AI3611" s="75" t="str">
        <f t="shared" si="1708"/>
        <v/>
      </c>
      <c r="AJ3611" s="75" t="str">
        <f t="shared" si="1709"/>
        <v/>
      </c>
    </row>
    <row r="3612" spans="1:36">
      <c r="A3612" s="41" t="str">
        <f t="shared" si="1692"/>
        <v/>
      </c>
      <c r="B3612" s="150" t="str">
        <f>IF(ISNUMBER(A3612),INDEX('MetaTrader Import'!$H$13:$J$5893,TRUNC(((A3612-$A$39+1)-1)/3)+1,MOD((A3612-$A$39+1)-1,3)+1),"")</f>
        <v/>
      </c>
      <c r="C3612" s="43" t="str">
        <f t="shared" si="1693"/>
        <v/>
      </c>
      <c r="D3612" s="43" t="str">
        <f t="shared" ca="1" si="1683"/>
        <v/>
      </c>
      <c r="E3612" s="43" t="str">
        <f t="shared" si="1694"/>
        <v/>
      </c>
      <c r="F3612" s="43" t="str">
        <f t="shared" si="1695"/>
        <v/>
      </c>
      <c r="G3612" s="43" t="str">
        <f>IF(A3612&lt;&gt;"",IF(A3612&lt;Data!$G$11*0.25,$C$13/$G$32,IF(A3612&gt;Data!$G$11*0.25,$C$13,$C$13*10)),"")</f>
        <v/>
      </c>
      <c r="H3612" s="43" t="str">
        <f>IF(A3612&lt;&gt;"",IF(Data!$G$9="constant",$C$13,IF(Data!$G$9="squeeze",G3612,F3612)),"")</f>
        <v/>
      </c>
      <c r="I3612" s="38" t="str">
        <f ca="1">IF(ISNUMBER(A3612),NORMINV(RAND(),0,IF(AND(Data!$G$9="squeeze",A3612&lt;Data!$G$11*0.25),$H$32,1)*$C$30*$C$13)*($C$14*$C$12),"")</f>
        <v/>
      </c>
      <c r="J3612" s="42" t="str">
        <f ca="1">IFERROR(IF(Data!$C$6="Real",B3612,I3612+J3611+($C$14*$C$12)*(NORMINV(RAND(),$C$15,CHOOSE($G$13,$C$13,F3612,G3612)))),"")</f>
        <v/>
      </c>
      <c r="K3612" s="88" t="str">
        <f>IF(ISNUMBER(A3612), IF($G$16="fixed",$G$17,MIN(H3612*Data!$C$7*$C$16*0.5,$C$17*Data!$C$7))*$C$12,"")</f>
        <v/>
      </c>
      <c r="L3612" s="42" t="str">
        <f t="shared" ca="1" si="1710"/>
        <v/>
      </c>
      <c r="M3612" s="44" t="str">
        <f t="shared" ca="1" si="1711"/>
        <v/>
      </c>
      <c r="N3612" s="44" t="str">
        <f t="shared" ca="1" si="1712"/>
        <v/>
      </c>
      <c r="O3612" s="108" t="str">
        <f t="shared" si="1696"/>
        <v/>
      </c>
      <c r="P3612" s="102" t="str">
        <f t="shared" si="1697"/>
        <v/>
      </c>
      <c r="Q3612" s="102" t="str">
        <f t="shared" si="1698"/>
        <v/>
      </c>
      <c r="R3612" s="120" t="str">
        <f t="shared" si="1699"/>
        <v/>
      </c>
      <c r="S3612" s="54" t="str">
        <f t="shared" si="1700"/>
        <v/>
      </c>
      <c r="T3612" s="5" t="str">
        <f t="shared" si="1701"/>
        <v/>
      </c>
      <c r="U3612" s="152" t="str">
        <f t="shared" si="1684"/>
        <v/>
      </c>
      <c r="V3612" s="152" t="str">
        <f t="shared" si="1685"/>
        <v/>
      </c>
      <c r="W3612" s="153" t="str">
        <f t="shared" si="1686"/>
        <v/>
      </c>
      <c r="X3612" s="153" t="str">
        <f t="shared" si="1687"/>
        <v/>
      </c>
      <c r="Y3612" s="153" t="str">
        <f t="shared" si="1688"/>
        <v/>
      </c>
      <c r="Z3612" s="153" t="str">
        <f t="shared" si="1689"/>
        <v/>
      </c>
      <c r="AA3612" s="152" t="str">
        <f t="shared" si="1690"/>
        <v/>
      </c>
      <c r="AB3612" s="152" t="str">
        <f t="shared" si="1691"/>
        <v/>
      </c>
      <c r="AC3612" s="154" t="str">
        <f t="shared" si="1702"/>
        <v/>
      </c>
      <c r="AD3612" s="154" t="str">
        <f t="shared" si="1703"/>
        <v/>
      </c>
      <c r="AE3612" s="3" t="str">
        <f t="shared" si="1704"/>
        <v/>
      </c>
      <c r="AF3612" s="3" t="str">
        <f t="shared" si="1705"/>
        <v/>
      </c>
      <c r="AG3612" s="3" t="str">
        <f t="shared" si="1706"/>
        <v/>
      </c>
      <c r="AH3612" s="4" t="str">
        <f t="shared" si="1707"/>
        <v/>
      </c>
      <c r="AI3612" s="75" t="str">
        <f t="shared" si="1708"/>
        <v/>
      </c>
      <c r="AJ3612" s="75" t="str">
        <f t="shared" si="1709"/>
        <v/>
      </c>
    </row>
    <row r="3613" spans="1:36">
      <c r="A3613" s="41" t="str">
        <f t="shared" si="1692"/>
        <v/>
      </c>
      <c r="B3613" s="150" t="str">
        <f>IF(ISNUMBER(A3613),INDEX('MetaTrader Import'!$H$13:$J$5893,TRUNC(((A3613-$A$39+1)-1)/3)+1,MOD((A3613-$A$39+1)-1,3)+1),"")</f>
        <v/>
      </c>
      <c r="C3613" s="43" t="str">
        <f t="shared" si="1693"/>
        <v/>
      </c>
      <c r="D3613" s="43" t="str">
        <f t="shared" ca="1" si="1683"/>
        <v/>
      </c>
      <c r="E3613" s="43" t="str">
        <f t="shared" si="1694"/>
        <v/>
      </c>
      <c r="F3613" s="43" t="str">
        <f t="shared" si="1695"/>
        <v/>
      </c>
      <c r="G3613" s="43" t="str">
        <f>IF(A3613&lt;&gt;"",IF(A3613&lt;Data!$G$11*0.25,$C$13/$G$32,IF(A3613&gt;Data!$G$11*0.25,$C$13,$C$13*10)),"")</f>
        <v/>
      </c>
      <c r="H3613" s="43" t="str">
        <f>IF(A3613&lt;&gt;"",IF(Data!$G$9="constant",$C$13,IF(Data!$G$9="squeeze",G3613,F3613)),"")</f>
        <v/>
      </c>
      <c r="I3613" s="38" t="str">
        <f ca="1">IF(ISNUMBER(A3613),NORMINV(RAND(),0,IF(AND(Data!$G$9="squeeze",A3613&lt;Data!$G$11*0.25),$H$32,1)*$C$30*$C$13)*($C$14*$C$12),"")</f>
        <v/>
      </c>
      <c r="J3613" s="42" t="str">
        <f ca="1">IFERROR(IF(Data!$C$6="Real",B3613,I3613+J3612+($C$14*$C$12)*(NORMINV(RAND(),$C$15,CHOOSE($G$13,$C$13,F3613,G3613)))),"")</f>
        <v/>
      </c>
      <c r="K3613" s="88" t="str">
        <f>IF(ISNUMBER(A3613), IF($G$16="fixed",$G$17,MIN(H3613*Data!$C$7*$C$16*0.5,$C$17*Data!$C$7))*$C$12,"")</f>
        <v/>
      </c>
      <c r="L3613" s="42" t="str">
        <f t="shared" ca="1" si="1710"/>
        <v/>
      </c>
      <c r="M3613" s="44" t="str">
        <f t="shared" ca="1" si="1711"/>
        <v/>
      </c>
      <c r="N3613" s="44" t="str">
        <f t="shared" ca="1" si="1712"/>
        <v/>
      </c>
      <c r="O3613" s="108" t="str">
        <f t="shared" si="1696"/>
        <v/>
      </c>
      <c r="P3613" s="102" t="str">
        <f t="shared" si="1697"/>
        <v/>
      </c>
      <c r="Q3613" s="102" t="str">
        <f t="shared" si="1698"/>
        <v/>
      </c>
      <c r="R3613" s="120" t="str">
        <f t="shared" si="1699"/>
        <v/>
      </c>
      <c r="S3613" s="54" t="str">
        <f t="shared" si="1700"/>
        <v/>
      </c>
      <c r="T3613" s="5" t="str">
        <f t="shared" si="1701"/>
        <v/>
      </c>
      <c r="U3613" s="152" t="str">
        <f t="shared" si="1684"/>
        <v/>
      </c>
      <c r="V3613" s="152" t="str">
        <f t="shared" si="1685"/>
        <v/>
      </c>
      <c r="W3613" s="153" t="str">
        <f t="shared" si="1686"/>
        <v/>
      </c>
      <c r="X3613" s="153" t="str">
        <f t="shared" si="1687"/>
        <v/>
      </c>
      <c r="Y3613" s="153" t="str">
        <f t="shared" si="1688"/>
        <v/>
      </c>
      <c r="Z3613" s="153" t="str">
        <f t="shared" si="1689"/>
        <v/>
      </c>
      <c r="AA3613" s="152" t="str">
        <f t="shared" si="1690"/>
        <v/>
      </c>
      <c r="AB3613" s="152" t="str">
        <f t="shared" si="1691"/>
        <v/>
      </c>
      <c r="AC3613" s="154" t="str">
        <f t="shared" si="1702"/>
        <v/>
      </c>
      <c r="AD3613" s="154" t="str">
        <f t="shared" si="1703"/>
        <v/>
      </c>
      <c r="AE3613" s="3" t="str">
        <f t="shared" si="1704"/>
        <v/>
      </c>
      <c r="AF3613" s="3" t="str">
        <f t="shared" si="1705"/>
        <v/>
      </c>
      <c r="AG3613" s="3" t="str">
        <f t="shared" si="1706"/>
        <v/>
      </c>
      <c r="AH3613" s="4" t="str">
        <f t="shared" si="1707"/>
        <v/>
      </c>
      <c r="AI3613" s="75" t="str">
        <f t="shared" si="1708"/>
        <v/>
      </c>
      <c r="AJ3613" s="75" t="str">
        <f t="shared" si="1709"/>
        <v/>
      </c>
    </row>
    <row r="3614" spans="1:36">
      <c r="A3614" s="41" t="str">
        <f t="shared" si="1692"/>
        <v/>
      </c>
      <c r="B3614" s="150" t="str">
        <f>IF(ISNUMBER(A3614),INDEX('MetaTrader Import'!$H$13:$J$5893,TRUNC(((A3614-$A$39+1)-1)/3)+1,MOD((A3614-$A$39+1)-1,3)+1),"")</f>
        <v/>
      </c>
      <c r="C3614" s="43" t="str">
        <f t="shared" si="1693"/>
        <v/>
      </c>
      <c r="D3614" s="43" t="str">
        <f t="shared" ca="1" si="1683"/>
        <v/>
      </c>
      <c r="E3614" s="43" t="str">
        <f t="shared" si="1694"/>
        <v/>
      </c>
      <c r="F3614" s="43" t="str">
        <f t="shared" si="1695"/>
        <v/>
      </c>
      <c r="G3614" s="43" t="str">
        <f>IF(A3614&lt;&gt;"",IF(A3614&lt;Data!$G$11*0.25,$C$13/$G$32,IF(A3614&gt;Data!$G$11*0.25,$C$13,$C$13*10)),"")</f>
        <v/>
      </c>
      <c r="H3614" s="43" t="str">
        <f>IF(A3614&lt;&gt;"",IF(Data!$G$9="constant",$C$13,IF(Data!$G$9="squeeze",G3614,F3614)),"")</f>
        <v/>
      </c>
      <c r="I3614" s="38" t="str">
        <f ca="1">IF(ISNUMBER(A3614),NORMINV(RAND(),0,IF(AND(Data!$G$9="squeeze",A3614&lt;Data!$G$11*0.25),$H$32,1)*$C$30*$C$13)*($C$14*$C$12),"")</f>
        <v/>
      </c>
      <c r="J3614" s="42" t="str">
        <f ca="1">IFERROR(IF(Data!$C$6="Real",B3614,I3614+J3613+($C$14*$C$12)*(NORMINV(RAND(),$C$15,CHOOSE($G$13,$C$13,F3614,G3614)))),"")</f>
        <v/>
      </c>
      <c r="K3614" s="88" t="str">
        <f>IF(ISNUMBER(A3614), IF($G$16="fixed",$G$17,MIN(H3614*Data!$C$7*$C$16*0.5,$C$17*Data!$C$7))*$C$12,"")</f>
        <v/>
      </c>
      <c r="L3614" s="42" t="str">
        <f t="shared" ca="1" si="1710"/>
        <v/>
      </c>
      <c r="M3614" s="44" t="str">
        <f t="shared" ca="1" si="1711"/>
        <v/>
      </c>
      <c r="N3614" s="44" t="str">
        <f t="shared" ca="1" si="1712"/>
        <v/>
      </c>
      <c r="O3614" s="108" t="str">
        <f t="shared" si="1696"/>
        <v/>
      </c>
      <c r="P3614" s="102" t="str">
        <f t="shared" si="1697"/>
        <v/>
      </c>
      <c r="Q3614" s="102" t="str">
        <f t="shared" si="1698"/>
        <v/>
      </c>
      <c r="R3614" s="120" t="str">
        <f t="shared" si="1699"/>
        <v/>
      </c>
      <c r="S3614" s="54" t="str">
        <f t="shared" si="1700"/>
        <v/>
      </c>
      <c r="T3614" s="5" t="str">
        <f t="shared" si="1701"/>
        <v/>
      </c>
      <c r="U3614" s="152" t="str">
        <f t="shared" si="1684"/>
        <v/>
      </c>
      <c r="V3614" s="152" t="str">
        <f t="shared" si="1685"/>
        <v/>
      </c>
      <c r="W3614" s="153" t="str">
        <f t="shared" si="1686"/>
        <v/>
      </c>
      <c r="X3614" s="153" t="str">
        <f t="shared" si="1687"/>
        <v/>
      </c>
      <c r="Y3614" s="153" t="str">
        <f t="shared" si="1688"/>
        <v/>
      </c>
      <c r="Z3614" s="153" t="str">
        <f t="shared" si="1689"/>
        <v/>
      </c>
      <c r="AA3614" s="152" t="str">
        <f t="shared" si="1690"/>
        <v/>
      </c>
      <c r="AB3614" s="152" t="str">
        <f t="shared" si="1691"/>
        <v/>
      </c>
      <c r="AC3614" s="154" t="str">
        <f t="shared" si="1702"/>
        <v/>
      </c>
      <c r="AD3614" s="154" t="str">
        <f t="shared" si="1703"/>
        <v/>
      </c>
      <c r="AE3614" s="3" t="str">
        <f t="shared" si="1704"/>
        <v/>
      </c>
      <c r="AF3614" s="3" t="str">
        <f t="shared" si="1705"/>
        <v/>
      </c>
      <c r="AG3614" s="3" t="str">
        <f t="shared" si="1706"/>
        <v/>
      </c>
      <c r="AH3614" s="4" t="str">
        <f t="shared" si="1707"/>
        <v/>
      </c>
      <c r="AI3614" s="75" t="str">
        <f t="shared" si="1708"/>
        <v/>
      </c>
      <c r="AJ3614" s="75" t="str">
        <f t="shared" si="1709"/>
        <v/>
      </c>
    </row>
    <row r="3615" spans="1:36">
      <c r="A3615" s="41" t="str">
        <f t="shared" si="1692"/>
        <v/>
      </c>
      <c r="B3615" s="150" t="str">
        <f>IF(ISNUMBER(A3615),INDEX('MetaTrader Import'!$H$13:$J$5893,TRUNC(((A3615-$A$39+1)-1)/3)+1,MOD((A3615-$A$39+1)-1,3)+1),"")</f>
        <v/>
      </c>
      <c r="C3615" s="43" t="str">
        <f t="shared" si="1693"/>
        <v/>
      </c>
      <c r="D3615" s="43" t="str">
        <f t="shared" ca="1" si="1683"/>
        <v/>
      </c>
      <c r="E3615" s="43" t="str">
        <f t="shared" si="1694"/>
        <v/>
      </c>
      <c r="F3615" s="43" t="str">
        <f t="shared" si="1695"/>
        <v/>
      </c>
      <c r="G3615" s="43" t="str">
        <f>IF(A3615&lt;&gt;"",IF(A3615&lt;Data!$G$11*0.25,$C$13/$G$32,IF(A3615&gt;Data!$G$11*0.25,$C$13,$C$13*10)),"")</f>
        <v/>
      </c>
      <c r="H3615" s="43" t="str">
        <f>IF(A3615&lt;&gt;"",IF(Data!$G$9="constant",$C$13,IF(Data!$G$9="squeeze",G3615,F3615)),"")</f>
        <v/>
      </c>
      <c r="I3615" s="38" t="str">
        <f ca="1">IF(ISNUMBER(A3615),NORMINV(RAND(),0,IF(AND(Data!$G$9="squeeze",A3615&lt;Data!$G$11*0.25),$H$32,1)*$C$30*$C$13)*($C$14*$C$12),"")</f>
        <v/>
      </c>
      <c r="J3615" s="42" t="str">
        <f ca="1">IFERROR(IF(Data!$C$6="Real",B3615,I3615+J3614+($C$14*$C$12)*(NORMINV(RAND(),$C$15,CHOOSE($G$13,$C$13,F3615,G3615)))),"")</f>
        <v/>
      </c>
      <c r="K3615" s="88" t="str">
        <f>IF(ISNUMBER(A3615), IF($G$16="fixed",$G$17,MIN(H3615*Data!$C$7*$C$16*0.5,$C$17*Data!$C$7))*$C$12,"")</f>
        <v/>
      </c>
      <c r="L3615" s="42" t="str">
        <f t="shared" ca="1" si="1710"/>
        <v/>
      </c>
      <c r="M3615" s="44" t="str">
        <f t="shared" ca="1" si="1711"/>
        <v/>
      </c>
      <c r="N3615" s="44" t="str">
        <f t="shared" ca="1" si="1712"/>
        <v/>
      </c>
      <c r="O3615" s="108" t="str">
        <f t="shared" si="1696"/>
        <v/>
      </c>
      <c r="P3615" s="102" t="str">
        <f t="shared" si="1697"/>
        <v/>
      </c>
      <c r="Q3615" s="102" t="str">
        <f t="shared" si="1698"/>
        <v/>
      </c>
      <c r="R3615" s="120" t="str">
        <f t="shared" si="1699"/>
        <v/>
      </c>
      <c r="S3615" s="54" t="str">
        <f t="shared" si="1700"/>
        <v/>
      </c>
      <c r="T3615" s="5" t="str">
        <f t="shared" si="1701"/>
        <v/>
      </c>
      <c r="U3615" s="152" t="str">
        <f t="shared" si="1684"/>
        <v/>
      </c>
      <c r="V3615" s="152" t="str">
        <f t="shared" si="1685"/>
        <v/>
      </c>
      <c r="W3615" s="153" t="str">
        <f t="shared" si="1686"/>
        <v/>
      </c>
      <c r="X3615" s="153" t="str">
        <f t="shared" si="1687"/>
        <v/>
      </c>
      <c r="Y3615" s="153" t="str">
        <f t="shared" si="1688"/>
        <v/>
      </c>
      <c r="Z3615" s="153" t="str">
        <f t="shared" si="1689"/>
        <v/>
      </c>
      <c r="AA3615" s="152" t="str">
        <f t="shared" si="1690"/>
        <v/>
      </c>
      <c r="AB3615" s="152" t="str">
        <f t="shared" si="1691"/>
        <v/>
      </c>
      <c r="AC3615" s="154" t="str">
        <f t="shared" si="1702"/>
        <v/>
      </c>
      <c r="AD3615" s="154" t="str">
        <f t="shared" si="1703"/>
        <v/>
      </c>
      <c r="AE3615" s="3" t="str">
        <f t="shared" si="1704"/>
        <v/>
      </c>
      <c r="AF3615" s="3" t="str">
        <f t="shared" si="1705"/>
        <v/>
      </c>
      <c r="AG3615" s="3" t="str">
        <f t="shared" si="1706"/>
        <v/>
      </c>
      <c r="AH3615" s="4" t="str">
        <f t="shared" si="1707"/>
        <v/>
      </c>
      <c r="AI3615" s="75" t="str">
        <f t="shared" si="1708"/>
        <v/>
      </c>
      <c r="AJ3615" s="75" t="str">
        <f t="shared" si="1709"/>
        <v/>
      </c>
    </row>
    <row r="3616" spans="1:36">
      <c r="A3616" s="41" t="str">
        <f t="shared" si="1692"/>
        <v/>
      </c>
      <c r="B3616" s="150" t="str">
        <f>IF(ISNUMBER(A3616),INDEX('MetaTrader Import'!$H$13:$J$5893,TRUNC(((A3616-$A$39+1)-1)/3)+1,MOD((A3616-$A$39+1)-1,3)+1),"")</f>
        <v/>
      </c>
      <c r="C3616" s="43" t="str">
        <f t="shared" si="1693"/>
        <v/>
      </c>
      <c r="D3616" s="43" t="str">
        <f t="shared" ca="1" si="1683"/>
        <v/>
      </c>
      <c r="E3616" s="43" t="str">
        <f t="shared" si="1694"/>
        <v/>
      </c>
      <c r="F3616" s="43" t="str">
        <f t="shared" si="1695"/>
        <v/>
      </c>
      <c r="G3616" s="43" t="str">
        <f>IF(A3616&lt;&gt;"",IF(A3616&lt;Data!$G$11*0.25,$C$13/$G$32,IF(A3616&gt;Data!$G$11*0.25,$C$13,$C$13*10)),"")</f>
        <v/>
      </c>
      <c r="H3616" s="43" t="str">
        <f>IF(A3616&lt;&gt;"",IF(Data!$G$9="constant",$C$13,IF(Data!$G$9="squeeze",G3616,F3616)),"")</f>
        <v/>
      </c>
      <c r="I3616" s="38" t="str">
        <f ca="1">IF(ISNUMBER(A3616),NORMINV(RAND(),0,IF(AND(Data!$G$9="squeeze",A3616&lt;Data!$G$11*0.25),$H$32,1)*$C$30*$C$13)*($C$14*$C$12),"")</f>
        <v/>
      </c>
      <c r="J3616" s="42" t="str">
        <f ca="1">IFERROR(IF(Data!$C$6="Real",B3616,I3616+J3615+($C$14*$C$12)*(NORMINV(RAND(),$C$15,CHOOSE($G$13,$C$13,F3616,G3616)))),"")</f>
        <v/>
      </c>
      <c r="K3616" s="88" t="str">
        <f>IF(ISNUMBER(A3616), IF($G$16="fixed",$G$17,MIN(H3616*Data!$C$7*$C$16*0.5,$C$17*Data!$C$7))*$C$12,"")</f>
        <v/>
      </c>
      <c r="L3616" s="42" t="str">
        <f t="shared" ca="1" si="1710"/>
        <v/>
      </c>
      <c r="M3616" s="44" t="str">
        <f t="shared" ca="1" si="1711"/>
        <v/>
      </c>
      <c r="N3616" s="44" t="str">
        <f t="shared" ca="1" si="1712"/>
        <v/>
      </c>
      <c r="O3616" s="108" t="str">
        <f t="shared" si="1696"/>
        <v/>
      </c>
      <c r="P3616" s="102" t="str">
        <f t="shared" si="1697"/>
        <v/>
      </c>
      <c r="Q3616" s="102" t="str">
        <f t="shared" si="1698"/>
        <v/>
      </c>
      <c r="R3616" s="120" t="str">
        <f t="shared" si="1699"/>
        <v/>
      </c>
      <c r="S3616" s="54" t="str">
        <f t="shared" si="1700"/>
        <v/>
      </c>
      <c r="T3616" s="5" t="str">
        <f t="shared" si="1701"/>
        <v/>
      </c>
      <c r="U3616" s="152" t="str">
        <f t="shared" si="1684"/>
        <v/>
      </c>
      <c r="V3616" s="152" t="str">
        <f t="shared" si="1685"/>
        <v/>
      </c>
      <c r="W3616" s="153" t="str">
        <f t="shared" si="1686"/>
        <v/>
      </c>
      <c r="X3616" s="153" t="str">
        <f t="shared" si="1687"/>
        <v/>
      </c>
      <c r="Y3616" s="153" t="str">
        <f t="shared" si="1688"/>
        <v/>
      </c>
      <c r="Z3616" s="153" t="str">
        <f t="shared" si="1689"/>
        <v/>
      </c>
      <c r="AA3616" s="152" t="str">
        <f t="shared" si="1690"/>
        <v/>
      </c>
      <c r="AB3616" s="152" t="str">
        <f t="shared" si="1691"/>
        <v/>
      </c>
      <c r="AC3616" s="154" t="str">
        <f t="shared" si="1702"/>
        <v/>
      </c>
      <c r="AD3616" s="154" t="str">
        <f t="shared" si="1703"/>
        <v/>
      </c>
      <c r="AE3616" s="3" t="str">
        <f t="shared" si="1704"/>
        <v/>
      </c>
      <c r="AF3616" s="3" t="str">
        <f t="shared" si="1705"/>
        <v/>
      </c>
      <c r="AG3616" s="3" t="str">
        <f t="shared" si="1706"/>
        <v/>
      </c>
      <c r="AH3616" s="4" t="str">
        <f t="shared" si="1707"/>
        <v/>
      </c>
      <c r="AI3616" s="75" t="str">
        <f t="shared" si="1708"/>
        <v/>
      </c>
      <c r="AJ3616" s="75" t="str">
        <f t="shared" si="1709"/>
        <v/>
      </c>
    </row>
    <row r="3617" spans="1:36">
      <c r="A3617" s="41" t="str">
        <f t="shared" si="1692"/>
        <v/>
      </c>
      <c r="B3617" s="150" t="str">
        <f>IF(ISNUMBER(A3617),INDEX('MetaTrader Import'!$H$13:$J$5893,TRUNC(((A3617-$A$39+1)-1)/3)+1,MOD((A3617-$A$39+1)-1,3)+1),"")</f>
        <v/>
      </c>
      <c r="C3617" s="43" t="str">
        <f t="shared" si="1693"/>
        <v/>
      </c>
      <c r="D3617" s="43" t="str">
        <f t="shared" ca="1" si="1683"/>
        <v/>
      </c>
      <c r="E3617" s="43" t="str">
        <f t="shared" si="1694"/>
        <v/>
      </c>
      <c r="F3617" s="43" t="str">
        <f t="shared" si="1695"/>
        <v/>
      </c>
      <c r="G3617" s="43" t="str">
        <f>IF(A3617&lt;&gt;"",IF(A3617&lt;Data!$G$11*0.25,$C$13/$G$32,IF(A3617&gt;Data!$G$11*0.25,$C$13,$C$13*10)),"")</f>
        <v/>
      </c>
      <c r="H3617" s="43" t="str">
        <f>IF(A3617&lt;&gt;"",IF(Data!$G$9="constant",$C$13,IF(Data!$G$9="squeeze",G3617,F3617)),"")</f>
        <v/>
      </c>
      <c r="I3617" s="38" t="str">
        <f ca="1">IF(ISNUMBER(A3617),NORMINV(RAND(),0,IF(AND(Data!$G$9="squeeze",A3617&lt;Data!$G$11*0.25),$H$32,1)*$C$30*$C$13)*($C$14*$C$12),"")</f>
        <v/>
      </c>
      <c r="J3617" s="42" t="str">
        <f ca="1">IFERROR(IF(Data!$C$6="Real",B3617,I3617+J3616+($C$14*$C$12)*(NORMINV(RAND(),$C$15,CHOOSE($G$13,$C$13,F3617,G3617)))),"")</f>
        <v/>
      </c>
      <c r="K3617" s="88" t="str">
        <f>IF(ISNUMBER(A3617), IF($G$16="fixed",$G$17,MIN(H3617*Data!$C$7*$C$16*0.5,$C$17*Data!$C$7))*$C$12,"")</f>
        <v/>
      </c>
      <c r="L3617" s="42" t="str">
        <f t="shared" ca="1" si="1710"/>
        <v/>
      </c>
      <c r="M3617" s="44" t="str">
        <f t="shared" ca="1" si="1711"/>
        <v/>
      </c>
      <c r="N3617" s="44" t="str">
        <f t="shared" ca="1" si="1712"/>
        <v/>
      </c>
      <c r="O3617" s="108" t="str">
        <f t="shared" si="1696"/>
        <v/>
      </c>
      <c r="P3617" s="102" t="str">
        <f t="shared" si="1697"/>
        <v/>
      </c>
      <c r="Q3617" s="102" t="str">
        <f t="shared" si="1698"/>
        <v/>
      </c>
      <c r="R3617" s="120" t="str">
        <f t="shared" si="1699"/>
        <v/>
      </c>
      <c r="S3617" s="54" t="str">
        <f t="shared" si="1700"/>
        <v/>
      </c>
      <c r="T3617" s="5" t="str">
        <f t="shared" si="1701"/>
        <v/>
      </c>
      <c r="U3617" s="152" t="str">
        <f t="shared" si="1684"/>
        <v/>
      </c>
      <c r="V3617" s="152" t="str">
        <f t="shared" si="1685"/>
        <v/>
      </c>
      <c r="W3617" s="153" t="str">
        <f t="shared" si="1686"/>
        <v/>
      </c>
      <c r="X3617" s="153" t="str">
        <f t="shared" si="1687"/>
        <v/>
      </c>
      <c r="Y3617" s="153" t="str">
        <f t="shared" si="1688"/>
        <v/>
      </c>
      <c r="Z3617" s="153" t="str">
        <f t="shared" si="1689"/>
        <v/>
      </c>
      <c r="AA3617" s="152" t="str">
        <f t="shared" si="1690"/>
        <v/>
      </c>
      <c r="AB3617" s="152" t="str">
        <f t="shared" si="1691"/>
        <v/>
      </c>
      <c r="AC3617" s="154" t="str">
        <f t="shared" si="1702"/>
        <v/>
      </c>
      <c r="AD3617" s="154" t="str">
        <f t="shared" si="1703"/>
        <v/>
      </c>
      <c r="AE3617" s="3" t="str">
        <f t="shared" si="1704"/>
        <v/>
      </c>
      <c r="AF3617" s="3" t="str">
        <f t="shared" si="1705"/>
        <v/>
      </c>
      <c r="AG3617" s="3" t="str">
        <f t="shared" si="1706"/>
        <v/>
      </c>
      <c r="AH3617" s="4" t="str">
        <f t="shared" si="1707"/>
        <v/>
      </c>
      <c r="AI3617" s="75" t="str">
        <f t="shared" si="1708"/>
        <v/>
      </c>
      <c r="AJ3617" s="75" t="str">
        <f t="shared" si="1709"/>
        <v/>
      </c>
    </row>
    <row r="3618" spans="1:36">
      <c r="A3618" s="41" t="str">
        <f t="shared" si="1692"/>
        <v/>
      </c>
      <c r="B3618" s="150" t="str">
        <f>IF(ISNUMBER(A3618),INDEX('MetaTrader Import'!$H$13:$J$5893,TRUNC(((A3618-$A$39+1)-1)/3)+1,MOD((A3618-$A$39+1)-1,3)+1),"")</f>
        <v/>
      </c>
      <c r="C3618" s="43" t="str">
        <f t="shared" si="1693"/>
        <v/>
      </c>
      <c r="D3618" s="43" t="str">
        <f t="shared" ca="1" si="1683"/>
        <v/>
      </c>
      <c r="E3618" s="43" t="str">
        <f t="shared" si="1694"/>
        <v/>
      </c>
      <c r="F3618" s="43" t="str">
        <f t="shared" si="1695"/>
        <v/>
      </c>
      <c r="G3618" s="43" t="str">
        <f>IF(A3618&lt;&gt;"",IF(A3618&lt;Data!$G$11*0.25,$C$13/$G$32,IF(A3618&gt;Data!$G$11*0.25,$C$13,$C$13*10)),"")</f>
        <v/>
      </c>
      <c r="H3618" s="43" t="str">
        <f>IF(A3618&lt;&gt;"",IF(Data!$G$9="constant",$C$13,IF(Data!$G$9="squeeze",G3618,F3618)),"")</f>
        <v/>
      </c>
      <c r="I3618" s="38" t="str">
        <f ca="1">IF(ISNUMBER(A3618),NORMINV(RAND(),0,IF(AND(Data!$G$9="squeeze",A3618&lt;Data!$G$11*0.25),$H$32,1)*$C$30*$C$13)*($C$14*$C$12),"")</f>
        <v/>
      </c>
      <c r="J3618" s="42" t="str">
        <f ca="1">IFERROR(IF(Data!$C$6="Real",B3618,I3618+J3617+($C$14*$C$12)*(NORMINV(RAND(),$C$15,CHOOSE($G$13,$C$13,F3618,G3618)))),"")</f>
        <v/>
      </c>
      <c r="K3618" s="88" t="str">
        <f>IF(ISNUMBER(A3618), IF($G$16="fixed",$G$17,MIN(H3618*Data!$C$7*$C$16*0.5,$C$17*Data!$C$7))*$C$12,"")</f>
        <v/>
      </c>
      <c r="L3618" s="42" t="str">
        <f t="shared" ca="1" si="1710"/>
        <v/>
      </c>
      <c r="M3618" s="44" t="str">
        <f t="shared" ca="1" si="1711"/>
        <v/>
      </c>
      <c r="N3618" s="44" t="str">
        <f t="shared" ca="1" si="1712"/>
        <v/>
      </c>
      <c r="O3618" s="108" t="str">
        <f t="shared" si="1696"/>
        <v/>
      </c>
      <c r="P3618" s="102" t="str">
        <f t="shared" si="1697"/>
        <v/>
      </c>
      <c r="Q3618" s="102" t="str">
        <f t="shared" si="1698"/>
        <v/>
      </c>
      <c r="R3618" s="120" t="str">
        <f t="shared" si="1699"/>
        <v/>
      </c>
      <c r="S3618" s="54" t="str">
        <f t="shared" si="1700"/>
        <v/>
      </c>
      <c r="T3618" s="5" t="str">
        <f t="shared" si="1701"/>
        <v/>
      </c>
      <c r="U3618" s="152" t="str">
        <f t="shared" si="1684"/>
        <v/>
      </c>
      <c r="V3618" s="152" t="str">
        <f t="shared" si="1685"/>
        <v/>
      </c>
      <c r="W3618" s="153" t="str">
        <f t="shared" si="1686"/>
        <v/>
      </c>
      <c r="X3618" s="153" t="str">
        <f t="shared" si="1687"/>
        <v/>
      </c>
      <c r="Y3618" s="153" t="str">
        <f t="shared" si="1688"/>
        <v/>
      </c>
      <c r="Z3618" s="153" t="str">
        <f t="shared" si="1689"/>
        <v/>
      </c>
      <c r="AA3618" s="152" t="str">
        <f t="shared" si="1690"/>
        <v/>
      </c>
      <c r="AB3618" s="152" t="str">
        <f t="shared" si="1691"/>
        <v/>
      </c>
      <c r="AC3618" s="154" t="str">
        <f t="shared" si="1702"/>
        <v/>
      </c>
      <c r="AD3618" s="154" t="str">
        <f t="shared" si="1703"/>
        <v/>
      </c>
      <c r="AE3618" s="3" t="str">
        <f t="shared" si="1704"/>
        <v/>
      </c>
      <c r="AF3618" s="3" t="str">
        <f t="shared" si="1705"/>
        <v/>
      </c>
      <c r="AG3618" s="3" t="str">
        <f t="shared" si="1706"/>
        <v/>
      </c>
      <c r="AH3618" s="4" t="str">
        <f t="shared" si="1707"/>
        <v/>
      </c>
      <c r="AI3618" s="75" t="str">
        <f t="shared" si="1708"/>
        <v/>
      </c>
      <c r="AJ3618" s="75" t="str">
        <f t="shared" si="1709"/>
        <v/>
      </c>
    </row>
    <row r="3619" spans="1:36">
      <c r="A3619" s="41" t="str">
        <f t="shared" si="1692"/>
        <v/>
      </c>
      <c r="B3619" s="150" t="str">
        <f>IF(ISNUMBER(A3619),INDEX('MetaTrader Import'!$H$13:$J$5893,TRUNC(((A3619-$A$39+1)-1)/3)+1,MOD((A3619-$A$39+1)-1,3)+1),"")</f>
        <v/>
      </c>
      <c r="C3619" s="43" t="str">
        <f t="shared" si="1693"/>
        <v/>
      </c>
      <c r="D3619" s="43" t="str">
        <f t="shared" ca="1" si="1683"/>
        <v/>
      </c>
      <c r="E3619" s="43" t="str">
        <f t="shared" si="1694"/>
        <v/>
      </c>
      <c r="F3619" s="43" t="str">
        <f t="shared" si="1695"/>
        <v/>
      </c>
      <c r="G3619" s="43" t="str">
        <f>IF(A3619&lt;&gt;"",IF(A3619&lt;Data!$G$11*0.25,$C$13/$G$32,IF(A3619&gt;Data!$G$11*0.25,$C$13,$C$13*10)),"")</f>
        <v/>
      </c>
      <c r="H3619" s="43" t="str">
        <f>IF(A3619&lt;&gt;"",IF(Data!$G$9="constant",$C$13,IF(Data!$G$9="squeeze",G3619,F3619)),"")</f>
        <v/>
      </c>
      <c r="I3619" s="38" t="str">
        <f ca="1">IF(ISNUMBER(A3619),NORMINV(RAND(),0,IF(AND(Data!$G$9="squeeze",A3619&lt;Data!$G$11*0.25),$H$32,1)*$C$30*$C$13)*($C$14*$C$12),"")</f>
        <v/>
      </c>
      <c r="J3619" s="42" t="str">
        <f ca="1">IFERROR(IF(Data!$C$6="Real",B3619,I3619+J3618+($C$14*$C$12)*(NORMINV(RAND(),$C$15,CHOOSE($G$13,$C$13,F3619,G3619)))),"")</f>
        <v/>
      </c>
      <c r="K3619" s="88" t="str">
        <f>IF(ISNUMBER(A3619), IF($G$16="fixed",$G$17,MIN(H3619*Data!$C$7*$C$16*0.5,$C$17*Data!$C$7))*$C$12,"")</f>
        <v/>
      </c>
      <c r="L3619" s="42" t="str">
        <f t="shared" ca="1" si="1710"/>
        <v/>
      </c>
      <c r="M3619" s="44" t="str">
        <f t="shared" ca="1" si="1711"/>
        <v/>
      </c>
      <c r="N3619" s="44" t="str">
        <f t="shared" ca="1" si="1712"/>
        <v/>
      </c>
      <c r="O3619" s="108" t="str">
        <f t="shared" si="1696"/>
        <v/>
      </c>
      <c r="P3619" s="102" t="str">
        <f t="shared" si="1697"/>
        <v/>
      </c>
      <c r="Q3619" s="102" t="str">
        <f t="shared" si="1698"/>
        <v/>
      </c>
      <c r="R3619" s="120" t="str">
        <f t="shared" si="1699"/>
        <v/>
      </c>
      <c r="S3619" s="54" t="str">
        <f t="shared" si="1700"/>
        <v/>
      </c>
      <c r="T3619" s="5" t="str">
        <f t="shared" si="1701"/>
        <v/>
      </c>
      <c r="U3619" s="152" t="str">
        <f t="shared" si="1684"/>
        <v/>
      </c>
      <c r="V3619" s="152" t="str">
        <f t="shared" si="1685"/>
        <v/>
      </c>
      <c r="W3619" s="153" t="str">
        <f t="shared" si="1686"/>
        <v/>
      </c>
      <c r="X3619" s="153" t="str">
        <f t="shared" si="1687"/>
        <v/>
      </c>
      <c r="Y3619" s="153" t="str">
        <f t="shared" si="1688"/>
        <v/>
      </c>
      <c r="Z3619" s="153" t="str">
        <f t="shared" si="1689"/>
        <v/>
      </c>
      <c r="AA3619" s="152" t="str">
        <f t="shared" si="1690"/>
        <v/>
      </c>
      <c r="AB3619" s="152" t="str">
        <f t="shared" si="1691"/>
        <v/>
      </c>
      <c r="AC3619" s="154" t="str">
        <f t="shared" si="1702"/>
        <v/>
      </c>
      <c r="AD3619" s="154" t="str">
        <f t="shared" si="1703"/>
        <v/>
      </c>
      <c r="AE3619" s="3" t="str">
        <f t="shared" si="1704"/>
        <v/>
      </c>
      <c r="AF3619" s="3" t="str">
        <f t="shared" si="1705"/>
        <v/>
      </c>
      <c r="AG3619" s="3" t="str">
        <f t="shared" si="1706"/>
        <v/>
      </c>
      <c r="AH3619" s="4" t="str">
        <f t="shared" si="1707"/>
        <v/>
      </c>
      <c r="AI3619" s="75" t="str">
        <f t="shared" si="1708"/>
        <v/>
      </c>
      <c r="AJ3619" s="75" t="str">
        <f t="shared" si="1709"/>
        <v/>
      </c>
    </row>
    <row r="3620" spans="1:36">
      <c r="A3620" s="41" t="str">
        <f t="shared" si="1692"/>
        <v/>
      </c>
      <c r="B3620" s="150" t="str">
        <f>IF(ISNUMBER(A3620),INDEX('MetaTrader Import'!$H$13:$J$5893,TRUNC(((A3620-$A$39+1)-1)/3)+1,MOD((A3620-$A$39+1)-1,3)+1),"")</f>
        <v/>
      </c>
      <c r="C3620" s="43" t="str">
        <f t="shared" si="1693"/>
        <v/>
      </c>
      <c r="D3620" s="43" t="str">
        <f t="shared" ca="1" si="1683"/>
        <v/>
      </c>
      <c r="E3620" s="43" t="str">
        <f t="shared" si="1694"/>
        <v/>
      </c>
      <c r="F3620" s="43" t="str">
        <f t="shared" si="1695"/>
        <v/>
      </c>
      <c r="G3620" s="43" t="str">
        <f>IF(A3620&lt;&gt;"",IF(A3620&lt;Data!$G$11*0.25,$C$13/$G$32,IF(A3620&gt;Data!$G$11*0.25,$C$13,$C$13*10)),"")</f>
        <v/>
      </c>
      <c r="H3620" s="43" t="str">
        <f>IF(A3620&lt;&gt;"",IF(Data!$G$9="constant",$C$13,IF(Data!$G$9="squeeze",G3620,F3620)),"")</f>
        <v/>
      </c>
      <c r="I3620" s="38" t="str">
        <f ca="1">IF(ISNUMBER(A3620),NORMINV(RAND(),0,IF(AND(Data!$G$9="squeeze",A3620&lt;Data!$G$11*0.25),$H$32,1)*$C$30*$C$13)*($C$14*$C$12),"")</f>
        <v/>
      </c>
      <c r="J3620" s="42" t="str">
        <f ca="1">IFERROR(IF(Data!$C$6="Real",B3620,I3620+J3619+($C$14*$C$12)*(NORMINV(RAND(),$C$15,CHOOSE($G$13,$C$13,F3620,G3620)))),"")</f>
        <v/>
      </c>
      <c r="K3620" s="88" t="str">
        <f>IF(ISNUMBER(A3620), IF($G$16="fixed",$G$17,MIN(H3620*Data!$C$7*$C$16*0.5,$C$17*Data!$C$7))*$C$12,"")</f>
        <v/>
      </c>
      <c r="L3620" s="42" t="str">
        <f t="shared" ca="1" si="1710"/>
        <v/>
      </c>
      <c r="M3620" s="44" t="str">
        <f t="shared" ca="1" si="1711"/>
        <v/>
      </c>
      <c r="N3620" s="44" t="str">
        <f t="shared" ca="1" si="1712"/>
        <v/>
      </c>
      <c r="O3620" s="108" t="str">
        <f t="shared" si="1696"/>
        <v/>
      </c>
      <c r="P3620" s="102" t="str">
        <f t="shared" si="1697"/>
        <v/>
      </c>
      <c r="Q3620" s="102" t="str">
        <f t="shared" si="1698"/>
        <v/>
      </c>
      <c r="R3620" s="120" t="str">
        <f t="shared" si="1699"/>
        <v/>
      </c>
      <c r="S3620" s="54" t="str">
        <f t="shared" si="1700"/>
        <v/>
      </c>
      <c r="T3620" s="5" t="str">
        <f t="shared" si="1701"/>
        <v/>
      </c>
      <c r="U3620" s="152" t="str">
        <f t="shared" si="1684"/>
        <v/>
      </c>
      <c r="V3620" s="152" t="str">
        <f t="shared" si="1685"/>
        <v/>
      </c>
      <c r="W3620" s="153" t="str">
        <f t="shared" si="1686"/>
        <v/>
      </c>
      <c r="X3620" s="153" t="str">
        <f t="shared" si="1687"/>
        <v/>
      </c>
      <c r="Y3620" s="153" t="str">
        <f t="shared" si="1688"/>
        <v/>
      </c>
      <c r="Z3620" s="153" t="str">
        <f t="shared" si="1689"/>
        <v/>
      </c>
      <c r="AA3620" s="152" t="str">
        <f t="shared" si="1690"/>
        <v/>
      </c>
      <c r="AB3620" s="152" t="str">
        <f t="shared" si="1691"/>
        <v/>
      </c>
      <c r="AC3620" s="154" t="str">
        <f t="shared" si="1702"/>
        <v/>
      </c>
      <c r="AD3620" s="154" t="str">
        <f t="shared" si="1703"/>
        <v/>
      </c>
      <c r="AE3620" s="3" t="str">
        <f t="shared" si="1704"/>
        <v/>
      </c>
      <c r="AF3620" s="3" t="str">
        <f t="shared" si="1705"/>
        <v/>
      </c>
      <c r="AG3620" s="3" t="str">
        <f t="shared" si="1706"/>
        <v/>
      </c>
      <c r="AH3620" s="4" t="str">
        <f t="shared" si="1707"/>
        <v/>
      </c>
      <c r="AI3620" s="75" t="str">
        <f t="shared" si="1708"/>
        <v/>
      </c>
      <c r="AJ3620" s="75" t="str">
        <f t="shared" si="1709"/>
        <v/>
      </c>
    </row>
    <row r="3621" spans="1:36">
      <c r="A3621" s="41" t="str">
        <f t="shared" si="1692"/>
        <v/>
      </c>
      <c r="B3621" s="150" t="str">
        <f>IF(ISNUMBER(A3621),INDEX('MetaTrader Import'!$H$13:$J$5893,TRUNC(((A3621-$A$39+1)-1)/3)+1,MOD((A3621-$A$39+1)-1,3)+1),"")</f>
        <v/>
      </c>
      <c r="C3621" s="43" t="str">
        <f t="shared" si="1693"/>
        <v/>
      </c>
      <c r="D3621" s="43" t="str">
        <f t="shared" ca="1" si="1683"/>
        <v/>
      </c>
      <c r="E3621" s="43" t="str">
        <f t="shared" si="1694"/>
        <v/>
      </c>
      <c r="F3621" s="43" t="str">
        <f t="shared" si="1695"/>
        <v/>
      </c>
      <c r="G3621" s="43" t="str">
        <f>IF(A3621&lt;&gt;"",IF(A3621&lt;Data!$G$11*0.25,$C$13/$G$32,IF(A3621&gt;Data!$G$11*0.25,$C$13,$C$13*10)),"")</f>
        <v/>
      </c>
      <c r="H3621" s="43" t="str">
        <f>IF(A3621&lt;&gt;"",IF(Data!$G$9="constant",$C$13,IF(Data!$G$9="squeeze",G3621,F3621)),"")</f>
        <v/>
      </c>
      <c r="I3621" s="38" t="str">
        <f ca="1">IF(ISNUMBER(A3621),NORMINV(RAND(),0,IF(AND(Data!$G$9="squeeze",A3621&lt;Data!$G$11*0.25),$H$32,1)*$C$30*$C$13)*($C$14*$C$12),"")</f>
        <v/>
      </c>
      <c r="J3621" s="42" t="str">
        <f ca="1">IFERROR(IF(Data!$C$6="Real",B3621,I3621+J3620+($C$14*$C$12)*(NORMINV(RAND(),$C$15,CHOOSE($G$13,$C$13,F3621,G3621)))),"")</f>
        <v/>
      </c>
      <c r="K3621" s="88" t="str">
        <f>IF(ISNUMBER(A3621), IF($G$16="fixed",$G$17,MIN(H3621*Data!$C$7*$C$16*0.5,$C$17*Data!$C$7))*$C$12,"")</f>
        <v/>
      </c>
      <c r="L3621" s="42" t="str">
        <f t="shared" ca="1" si="1710"/>
        <v/>
      </c>
      <c r="M3621" s="44" t="str">
        <f t="shared" ca="1" si="1711"/>
        <v/>
      </c>
      <c r="N3621" s="44" t="str">
        <f t="shared" ca="1" si="1712"/>
        <v/>
      </c>
      <c r="O3621" s="108" t="str">
        <f t="shared" si="1696"/>
        <v/>
      </c>
      <c r="P3621" s="102" t="str">
        <f t="shared" si="1697"/>
        <v/>
      </c>
      <c r="Q3621" s="102" t="str">
        <f t="shared" si="1698"/>
        <v/>
      </c>
      <c r="R3621" s="120" t="str">
        <f t="shared" si="1699"/>
        <v/>
      </c>
      <c r="S3621" s="54" t="str">
        <f t="shared" si="1700"/>
        <v/>
      </c>
      <c r="T3621" s="5" t="str">
        <f t="shared" si="1701"/>
        <v/>
      </c>
      <c r="U3621" s="152" t="str">
        <f t="shared" si="1684"/>
        <v/>
      </c>
      <c r="V3621" s="152" t="str">
        <f t="shared" si="1685"/>
        <v/>
      </c>
      <c r="W3621" s="153" t="str">
        <f t="shared" si="1686"/>
        <v/>
      </c>
      <c r="X3621" s="153" t="str">
        <f t="shared" si="1687"/>
        <v/>
      </c>
      <c r="Y3621" s="153" t="str">
        <f t="shared" si="1688"/>
        <v/>
      </c>
      <c r="Z3621" s="153" t="str">
        <f t="shared" si="1689"/>
        <v/>
      </c>
      <c r="AA3621" s="152" t="str">
        <f t="shared" si="1690"/>
        <v/>
      </c>
      <c r="AB3621" s="152" t="str">
        <f t="shared" si="1691"/>
        <v/>
      </c>
      <c r="AC3621" s="154" t="str">
        <f t="shared" si="1702"/>
        <v/>
      </c>
      <c r="AD3621" s="154" t="str">
        <f t="shared" si="1703"/>
        <v/>
      </c>
      <c r="AE3621" s="3" t="str">
        <f t="shared" si="1704"/>
        <v/>
      </c>
      <c r="AF3621" s="3" t="str">
        <f t="shared" si="1705"/>
        <v/>
      </c>
      <c r="AG3621" s="3" t="str">
        <f t="shared" si="1706"/>
        <v/>
      </c>
      <c r="AH3621" s="4" t="str">
        <f t="shared" si="1707"/>
        <v/>
      </c>
      <c r="AI3621" s="75" t="str">
        <f t="shared" si="1708"/>
        <v/>
      </c>
      <c r="AJ3621" s="75" t="str">
        <f t="shared" si="1709"/>
        <v/>
      </c>
    </row>
    <row r="3622" spans="1:36">
      <c r="A3622" s="41" t="str">
        <f t="shared" si="1692"/>
        <v/>
      </c>
      <c r="B3622" s="150" t="str">
        <f>IF(ISNUMBER(A3622),INDEX('MetaTrader Import'!$H$13:$J$5893,TRUNC(((A3622-$A$39+1)-1)/3)+1,MOD((A3622-$A$39+1)-1,3)+1),"")</f>
        <v/>
      </c>
      <c r="C3622" s="43" t="str">
        <f t="shared" si="1693"/>
        <v/>
      </c>
      <c r="D3622" s="43" t="str">
        <f t="shared" ca="1" si="1683"/>
        <v/>
      </c>
      <c r="E3622" s="43" t="str">
        <f t="shared" si="1694"/>
        <v/>
      </c>
      <c r="F3622" s="43" t="str">
        <f t="shared" si="1695"/>
        <v/>
      </c>
      <c r="G3622" s="43" t="str">
        <f>IF(A3622&lt;&gt;"",IF(A3622&lt;Data!$G$11*0.25,$C$13/$G$32,IF(A3622&gt;Data!$G$11*0.25,$C$13,$C$13*10)),"")</f>
        <v/>
      </c>
      <c r="H3622" s="43" t="str">
        <f>IF(A3622&lt;&gt;"",IF(Data!$G$9="constant",$C$13,IF(Data!$G$9="squeeze",G3622,F3622)),"")</f>
        <v/>
      </c>
      <c r="I3622" s="38" t="str">
        <f ca="1">IF(ISNUMBER(A3622),NORMINV(RAND(),0,IF(AND(Data!$G$9="squeeze",A3622&lt;Data!$G$11*0.25),$H$32,1)*$C$30*$C$13)*($C$14*$C$12),"")</f>
        <v/>
      </c>
      <c r="J3622" s="42" t="str">
        <f ca="1">IFERROR(IF(Data!$C$6="Real",B3622,I3622+J3621+($C$14*$C$12)*(NORMINV(RAND(),$C$15,CHOOSE($G$13,$C$13,F3622,G3622)))),"")</f>
        <v/>
      </c>
      <c r="K3622" s="88" t="str">
        <f>IF(ISNUMBER(A3622), IF($G$16="fixed",$G$17,MIN(H3622*Data!$C$7*$C$16*0.5,$C$17*Data!$C$7))*$C$12,"")</f>
        <v/>
      </c>
      <c r="L3622" s="42" t="str">
        <f t="shared" ca="1" si="1710"/>
        <v/>
      </c>
      <c r="M3622" s="44" t="str">
        <f t="shared" ca="1" si="1711"/>
        <v/>
      </c>
      <c r="N3622" s="44" t="str">
        <f t="shared" ca="1" si="1712"/>
        <v/>
      </c>
      <c r="O3622" s="108" t="str">
        <f t="shared" si="1696"/>
        <v/>
      </c>
      <c r="P3622" s="102" t="str">
        <f t="shared" si="1697"/>
        <v/>
      </c>
      <c r="Q3622" s="102" t="str">
        <f t="shared" si="1698"/>
        <v/>
      </c>
      <c r="R3622" s="120" t="str">
        <f t="shared" si="1699"/>
        <v/>
      </c>
      <c r="S3622" s="54" t="str">
        <f t="shared" si="1700"/>
        <v/>
      </c>
      <c r="T3622" s="5" t="str">
        <f t="shared" si="1701"/>
        <v/>
      </c>
      <c r="U3622" s="152" t="str">
        <f t="shared" si="1684"/>
        <v/>
      </c>
      <c r="V3622" s="152" t="str">
        <f t="shared" si="1685"/>
        <v/>
      </c>
      <c r="W3622" s="153" t="str">
        <f t="shared" si="1686"/>
        <v/>
      </c>
      <c r="X3622" s="153" t="str">
        <f t="shared" si="1687"/>
        <v/>
      </c>
      <c r="Y3622" s="153" t="str">
        <f t="shared" si="1688"/>
        <v/>
      </c>
      <c r="Z3622" s="153" t="str">
        <f t="shared" si="1689"/>
        <v/>
      </c>
      <c r="AA3622" s="152" t="str">
        <f t="shared" si="1690"/>
        <v/>
      </c>
      <c r="AB3622" s="152" t="str">
        <f t="shared" si="1691"/>
        <v/>
      </c>
      <c r="AC3622" s="154" t="str">
        <f t="shared" si="1702"/>
        <v/>
      </c>
      <c r="AD3622" s="154" t="str">
        <f t="shared" si="1703"/>
        <v/>
      </c>
      <c r="AE3622" s="3" t="str">
        <f t="shared" si="1704"/>
        <v/>
      </c>
      <c r="AF3622" s="3" t="str">
        <f t="shared" si="1705"/>
        <v/>
      </c>
      <c r="AG3622" s="3" t="str">
        <f t="shared" si="1706"/>
        <v/>
      </c>
      <c r="AH3622" s="4" t="str">
        <f t="shared" si="1707"/>
        <v/>
      </c>
      <c r="AI3622" s="75" t="str">
        <f t="shared" si="1708"/>
        <v/>
      </c>
      <c r="AJ3622" s="75" t="str">
        <f t="shared" si="1709"/>
        <v/>
      </c>
    </row>
    <row r="3623" spans="1:36">
      <c r="A3623" s="41" t="str">
        <f t="shared" si="1692"/>
        <v/>
      </c>
      <c r="B3623" s="150" t="str">
        <f>IF(ISNUMBER(A3623),INDEX('MetaTrader Import'!$H$13:$J$5893,TRUNC(((A3623-$A$39+1)-1)/3)+1,MOD((A3623-$A$39+1)-1,3)+1),"")</f>
        <v/>
      </c>
      <c r="C3623" s="43" t="str">
        <f t="shared" si="1693"/>
        <v/>
      </c>
      <c r="D3623" s="43" t="str">
        <f t="shared" ca="1" si="1683"/>
        <v/>
      </c>
      <c r="E3623" s="43" t="str">
        <f t="shared" si="1694"/>
        <v/>
      </c>
      <c r="F3623" s="43" t="str">
        <f t="shared" si="1695"/>
        <v/>
      </c>
      <c r="G3623" s="43" t="str">
        <f>IF(A3623&lt;&gt;"",IF(A3623&lt;Data!$G$11*0.25,$C$13/$G$32,IF(A3623&gt;Data!$G$11*0.25,$C$13,$C$13*10)),"")</f>
        <v/>
      </c>
      <c r="H3623" s="43" t="str">
        <f>IF(A3623&lt;&gt;"",IF(Data!$G$9="constant",$C$13,IF(Data!$G$9="squeeze",G3623,F3623)),"")</f>
        <v/>
      </c>
      <c r="I3623" s="38" t="str">
        <f ca="1">IF(ISNUMBER(A3623),NORMINV(RAND(),0,IF(AND(Data!$G$9="squeeze",A3623&lt;Data!$G$11*0.25),$H$32,1)*$C$30*$C$13)*($C$14*$C$12),"")</f>
        <v/>
      </c>
      <c r="J3623" s="42" t="str">
        <f ca="1">IFERROR(IF(Data!$C$6="Real",B3623,I3623+J3622+($C$14*$C$12)*(NORMINV(RAND(),$C$15,CHOOSE($G$13,$C$13,F3623,G3623)))),"")</f>
        <v/>
      </c>
      <c r="K3623" s="88" t="str">
        <f>IF(ISNUMBER(A3623), IF($G$16="fixed",$G$17,MIN(H3623*Data!$C$7*$C$16*0.5,$C$17*Data!$C$7))*$C$12,"")</f>
        <v/>
      </c>
      <c r="L3623" s="42" t="str">
        <f t="shared" ca="1" si="1710"/>
        <v/>
      </c>
      <c r="M3623" s="44" t="str">
        <f t="shared" ca="1" si="1711"/>
        <v/>
      </c>
      <c r="N3623" s="44" t="str">
        <f t="shared" ca="1" si="1712"/>
        <v/>
      </c>
      <c r="O3623" s="108" t="str">
        <f t="shared" si="1696"/>
        <v/>
      </c>
      <c r="P3623" s="102" t="str">
        <f t="shared" si="1697"/>
        <v/>
      </c>
      <c r="Q3623" s="102" t="str">
        <f t="shared" si="1698"/>
        <v/>
      </c>
      <c r="R3623" s="120" t="str">
        <f t="shared" si="1699"/>
        <v/>
      </c>
      <c r="S3623" s="54" t="str">
        <f t="shared" si="1700"/>
        <v/>
      </c>
      <c r="T3623" s="5" t="str">
        <f t="shared" si="1701"/>
        <v/>
      </c>
      <c r="U3623" s="152" t="str">
        <f t="shared" si="1684"/>
        <v/>
      </c>
      <c r="V3623" s="152" t="str">
        <f t="shared" si="1685"/>
        <v/>
      </c>
      <c r="W3623" s="153" t="str">
        <f t="shared" si="1686"/>
        <v/>
      </c>
      <c r="X3623" s="153" t="str">
        <f t="shared" si="1687"/>
        <v/>
      </c>
      <c r="Y3623" s="153" t="str">
        <f t="shared" si="1688"/>
        <v/>
      </c>
      <c r="Z3623" s="153" t="str">
        <f t="shared" si="1689"/>
        <v/>
      </c>
      <c r="AA3623" s="152" t="str">
        <f t="shared" si="1690"/>
        <v/>
      </c>
      <c r="AB3623" s="152" t="str">
        <f t="shared" si="1691"/>
        <v/>
      </c>
      <c r="AC3623" s="154" t="str">
        <f t="shared" si="1702"/>
        <v/>
      </c>
      <c r="AD3623" s="154" t="str">
        <f t="shared" si="1703"/>
        <v/>
      </c>
      <c r="AE3623" s="3" t="str">
        <f t="shared" si="1704"/>
        <v/>
      </c>
      <c r="AF3623" s="3" t="str">
        <f t="shared" si="1705"/>
        <v/>
      </c>
      <c r="AG3623" s="3" t="str">
        <f t="shared" si="1706"/>
        <v/>
      </c>
      <c r="AH3623" s="4" t="str">
        <f t="shared" si="1707"/>
        <v/>
      </c>
      <c r="AI3623" s="75" t="str">
        <f t="shared" si="1708"/>
        <v/>
      </c>
      <c r="AJ3623" s="75" t="str">
        <f t="shared" si="1709"/>
        <v/>
      </c>
    </row>
    <row r="3624" spans="1:36">
      <c r="A3624" s="41" t="str">
        <f t="shared" si="1692"/>
        <v/>
      </c>
      <c r="B3624" s="150" t="str">
        <f>IF(ISNUMBER(A3624),INDEX('MetaTrader Import'!$H$13:$J$5893,TRUNC(((A3624-$A$39+1)-1)/3)+1,MOD((A3624-$A$39+1)-1,3)+1),"")</f>
        <v/>
      </c>
      <c r="C3624" s="43" t="str">
        <f t="shared" si="1693"/>
        <v/>
      </c>
      <c r="D3624" s="43" t="str">
        <f t="shared" ca="1" si="1683"/>
        <v/>
      </c>
      <c r="E3624" s="43" t="str">
        <f t="shared" si="1694"/>
        <v/>
      </c>
      <c r="F3624" s="43" t="str">
        <f t="shared" si="1695"/>
        <v/>
      </c>
      <c r="G3624" s="43" t="str">
        <f>IF(A3624&lt;&gt;"",IF(A3624&lt;Data!$G$11*0.25,$C$13/$G$32,IF(A3624&gt;Data!$G$11*0.25,$C$13,$C$13*10)),"")</f>
        <v/>
      </c>
      <c r="H3624" s="43" t="str">
        <f>IF(A3624&lt;&gt;"",IF(Data!$G$9="constant",$C$13,IF(Data!$G$9="squeeze",G3624,F3624)),"")</f>
        <v/>
      </c>
      <c r="I3624" s="38" t="str">
        <f ca="1">IF(ISNUMBER(A3624),NORMINV(RAND(),0,IF(AND(Data!$G$9="squeeze",A3624&lt;Data!$G$11*0.25),$H$32,1)*$C$30*$C$13)*($C$14*$C$12),"")</f>
        <v/>
      </c>
      <c r="J3624" s="42" t="str">
        <f ca="1">IFERROR(IF(Data!$C$6="Real",B3624,I3624+J3623+($C$14*$C$12)*(NORMINV(RAND(),$C$15,CHOOSE($G$13,$C$13,F3624,G3624)))),"")</f>
        <v/>
      </c>
      <c r="K3624" s="88" t="str">
        <f>IF(ISNUMBER(A3624), IF($G$16="fixed",$G$17,MIN(H3624*Data!$C$7*$C$16*0.5,$C$17*Data!$C$7))*$C$12,"")</f>
        <v/>
      </c>
      <c r="L3624" s="42" t="str">
        <f t="shared" ca="1" si="1710"/>
        <v/>
      </c>
      <c r="M3624" s="44" t="str">
        <f t="shared" ca="1" si="1711"/>
        <v/>
      </c>
      <c r="N3624" s="44" t="str">
        <f t="shared" ca="1" si="1712"/>
        <v/>
      </c>
      <c r="O3624" s="108" t="str">
        <f t="shared" si="1696"/>
        <v/>
      </c>
      <c r="P3624" s="102" t="str">
        <f t="shared" si="1697"/>
        <v/>
      </c>
      <c r="Q3624" s="102" t="str">
        <f t="shared" si="1698"/>
        <v/>
      </c>
      <c r="R3624" s="120" t="str">
        <f t="shared" si="1699"/>
        <v/>
      </c>
      <c r="S3624" s="54" t="str">
        <f t="shared" si="1700"/>
        <v/>
      </c>
      <c r="T3624" s="5" t="str">
        <f t="shared" si="1701"/>
        <v/>
      </c>
      <c r="U3624" s="152" t="str">
        <f t="shared" si="1684"/>
        <v/>
      </c>
      <c r="V3624" s="152" t="str">
        <f t="shared" si="1685"/>
        <v/>
      </c>
      <c r="W3624" s="153" t="str">
        <f t="shared" si="1686"/>
        <v/>
      </c>
      <c r="X3624" s="153" t="str">
        <f t="shared" si="1687"/>
        <v/>
      </c>
      <c r="Y3624" s="153" t="str">
        <f t="shared" si="1688"/>
        <v/>
      </c>
      <c r="Z3624" s="153" t="str">
        <f t="shared" si="1689"/>
        <v/>
      </c>
      <c r="AA3624" s="152" t="str">
        <f t="shared" si="1690"/>
        <v/>
      </c>
      <c r="AB3624" s="152" t="str">
        <f t="shared" si="1691"/>
        <v/>
      </c>
      <c r="AC3624" s="154" t="str">
        <f t="shared" si="1702"/>
        <v/>
      </c>
      <c r="AD3624" s="154" t="str">
        <f t="shared" si="1703"/>
        <v/>
      </c>
      <c r="AE3624" s="3" t="str">
        <f t="shared" si="1704"/>
        <v/>
      </c>
      <c r="AF3624" s="3" t="str">
        <f t="shared" si="1705"/>
        <v/>
      </c>
      <c r="AG3624" s="3" t="str">
        <f t="shared" si="1706"/>
        <v/>
      </c>
      <c r="AH3624" s="4" t="str">
        <f t="shared" si="1707"/>
        <v/>
      </c>
      <c r="AI3624" s="75" t="str">
        <f t="shared" si="1708"/>
        <v/>
      </c>
      <c r="AJ3624" s="75" t="str">
        <f t="shared" si="1709"/>
        <v/>
      </c>
    </row>
    <row r="3625" spans="1:36">
      <c r="A3625" s="41" t="str">
        <f t="shared" si="1692"/>
        <v/>
      </c>
      <c r="B3625" s="150" t="str">
        <f>IF(ISNUMBER(A3625),INDEX('MetaTrader Import'!$H$13:$J$5893,TRUNC(((A3625-$A$39+1)-1)/3)+1,MOD((A3625-$A$39+1)-1,3)+1),"")</f>
        <v/>
      </c>
      <c r="C3625" s="43" t="str">
        <f t="shared" si="1693"/>
        <v/>
      </c>
      <c r="D3625" s="43" t="str">
        <f t="shared" ca="1" si="1683"/>
        <v/>
      </c>
      <c r="E3625" s="43" t="str">
        <f t="shared" si="1694"/>
        <v/>
      </c>
      <c r="F3625" s="43" t="str">
        <f t="shared" si="1695"/>
        <v/>
      </c>
      <c r="G3625" s="43" t="str">
        <f>IF(A3625&lt;&gt;"",IF(A3625&lt;Data!$G$11*0.25,$C$13/$G$32,IF(A3625&gt;Data!$G$11*0.25,$C$13,$C$13*10)),"")</f>
        <v/>
      </c>
      <c r="H3625" s="43" t="str">
        <f>IF(A3625&lt;&gt;"",IF(Data!$G$9="constant",$C$13,IF(Data!$G$9="squeeze",G3625,F3625)),"")</f>
        <v/>
      </c>
      <c r="I3625" s="38" t="str">
        <f ca="1">IF(ISNUMBER(A3625),NORMINV(RAND(),0,IF(AND(Data!$G$9="squeeze",A3625&lt;Data!$G$11*0.25),$H$32,1)*$C$30*$C$13)*($C$14*$C$12),"")</f>
        <v/>
      </c>
      <c r="J3625" s="42" t="str">
        <f ca="1">IFERROR(IF(Data!$C$6="Real",B3625,I3625+J3624+($C$14*$C$12)*(NORMINV(RAND(),$C$15,CHOOSE($G$13,$C$13,F3625,G3625)))),"")</f>
        <v/>
      </c>
      <c r="K3625" s="88" t="str">
        <f>IF(ISNUMBER(A3625), IF($G$16="fixed",$G$17,MIN(H3625*Data!$C$7*$C$16*0.5,$C$17*Data!$C$7))*$C$12,"")</f>
        <v/>
      </c>
      <c r="L3625" s="42" t="str">
        <f t="shared" ca="1" si="1710"/>
        <v/>
      </c>
      <c r="M3625" s="44" t="str">
        <f t="shared" ca="1" si="1711"/>
        <v/>
      </c>
      <c r="N3625" s="44" t="str">
        <f t="shared" ca="1" si="1712"/>
        <v/>
      </c>
      <c r="O3625" s="108" t="str">
        <f t="shared" si="1696"/>
        <v/>
      </c>
      <c r="P3625" s="102" t="str">
        <f t="shared" si="1697"/>
        <v/>
      </c>
      <c r="Q3625" s="102" t="str">
        <f t="shared" si="1698"/>
        <v/>
      </c>
      <c r="R3625" s="120" t="str">
        <f t="shared" si="1699"/>
        <v/>
      </c>
      <c r="S3625" s="54" t="str">
        <f t="shared" si="1700"/>
        <v/>
      </c>
      <c r="T3625" s="5" t="str">
        <f t="shared" si="1701"/>
        <v/>
      </c>
      <c r="U3625" s="152" t="str">
        <f t="shared" si="1684"/>
        <v/>
      </c>
      <c r="V3625" s="152" t="str">
        <f t="shared" si="1685"/>
        <v/>
      </c>
      <c r="W3625" s="153" t="str">
        <f t="shared" si="1686"/>
        <v/>
      </c>
      <c r="X3625" s="153" t="str">
        <f t="shared" si="1687"/>
        <v/>
      </c>
      <c r="Y3625" s="153" t="str">
        <f t="shared" si="1688"/>
        <v/>
      </c>
      <c r="Z3625" s="153" t="str">
        <f t="shared" si="1689"/>
        <v/>
      </c>
      <c r="AA3625" s="152" t="str">
        <f t="shared" si="1690"/>
        <v/>
      </c>
      <c r="AB3625" s="152" t="str">
        <f t="shared" si="1691"/>
        <v/>
      </c>
      <c r="AC3625" s="154" t="str">
        <f t="shared" si="1702"/>
        <v/>
      </c>
      <c r="AD3625" s="154" t="str">
        <f t="shared" si="1703"/>
        <v/>
      </c>
      <c r="AE3625" s="3" t="str">
        <f t="shared" si="1704"/>
        <v/>
      </c>
      <c r="AF3625" s="3" t="str">
        <f t="shared" si="1705"/>
        <v/>
      </c>
      <c r="AG3625" s="3" t="str">
        <f t="shared" si="1706"/>
        <v/>
      </c>
      <c r="AH3625" s="4" t="str">
        <f t="shared" si="1707"/>
        <v/>
      </c>
      <c r="AI3625" s="75" t="str">
        <f t="shared" si="1708"/>
        <v/>
      </c>
      <c r="AJ3625" s="75" t="str">
        <f t="shared" si="1709"/>
        <v/>
      </c>
    </row>
    <row r="3626" spans="1:36">
      <c r="A3626" s="41" t="str">
        <f t="shared" si="1692"/>
        <v/>
      </c>
      <c r="B3626" s="150" t="str">
        <f>IF(ISNUMBER(A3626),INDEX('MetaTrader Import'!$H$13:$J$5893,TRUNC(((A3626-$A$39+1)-1)/3)+1,MOD((A3626-$A$39+1)-1,3)+1),"")</f>
        <v/>
      </c>
      <c r="C3626" s="43" t="str">
        <f t="shared" si="1693"/>
        <v/>
      </c>
      <c r="D3626" s="43" t="str">
        <f t="shared" ca="1" si="1683"/>
        <v/>
      </c>
      <c r="E3626" s="43" t="str">
        <f t="shared" si="1694"/>
        <v/>
      </c>
      <c r="F3626" s="43" t="str">
        <f t="shared" si="1695"/>
        <v/>
      </c>
      <c r="G3626" s="43" t="str">
        <f>IF(A3626&lt;&gt;"",IF(A3626&lt;Data!$G$11*0.25,$C$13/$G$32,IF(A3626&gt;Data!$G$11*0.25,$C$13,$C$13*10)),"")</f>
        <v/>
      </c>
      <c r="H3626" s="43" t="str">
        <f>IF(A3626&lt;&gt;"",IF(Data!$G$9="constant",$C$13,IF(Data!$G$9="squeeze",G3626,F3626)),"")</f>
        <v/>
      </c>
      <c r="I3626" s="38" t="str">
        <f ca="1">IF(ISNUMBER(A3626),NORMINV(RAND(),0,IF(AND(Data!$G$9="squeeze",A3626&lt;Data!$G$11*0.25),$H$32,1)*$C$30*$C$13)*($C$14*$C$12),"")</f>
        <v/>
      </c>
      <c r="J3626" s="42" t="str">
        <f ca="1">IFERROR(IF(Data!$C$6="Real",B3626,I3626+J3625+($C$14*$C$12)*(NORMINV(RAND(),$C$15,CHOOSE($G$13,$C$13,F3626,G3626)))),"")</f>
        <v/>
      </c>
      <c r="K3626" s="88" t="str">
        <f>IF(ISNUMBER(A3626), IF($G$16="fixed",$G$17,MIN(H3626*Data!$C$7*$C$16*0.5,$C$17*Data!$C$7))*$C$12,"")</f>
        <v/>
      </c>
      <c r="L3626" s="42" t="str">
        <f t="shared" ca="1" si="1710"/>
        <v/>
      </c>
      <c r="M3626" s="44" t="str">
        <f t="shared" ca="1" si="1711"/>
        <v/>
      </c>
      <c r="N3626" s="44" t="str">
        <f t="shared" ca="1" si="1712"/>
        <v/>
      </c>
      <c r="O3626" s="108" t="str">
        <f t="shared" si="1696"/>
        <v/>
      </c>
      <c r="P3626" s="102" t="str">
        <f t="shared" si="1697"/>
        <v/>
      </c>
      <c r="Q3626" s="102" t="str">
        <f t="shared" si="1698"/>
        <v/>
      </c>
      <c r="R3626" s="120" t="str">
        <f t="shared" si="1699"/>
        <v/>
      </c>
      <c r="S3626" s="54" t="str">
        <f t="shared" si="1700"/>
        <v/>
      </c>
      <c r="T3626" s="5" t="str">
        <f t="shared" si="1701"/>
        <v/>
      </c>
      <c r="U3626" s="152" t="str">
        <f t="shared" si="1684"/>
        <v/>
      </c>
      <c r="V3626" s="152" t="str">
        <f t="shared" si="1685"/>
        <v/>
      </c>
      <c r="W3626" s="153" t="str">
        <f t="shared" si="1686"/>
        <v/>
      </c>
      <c r="X3626" s="153" t="str">
        <f t="shared" si="1687"/>
        <v/>
      </c>
      <c r="Y3626" s="153" t="str">
        <f t="shared" si="1688"/>
        <v/>
      </c>
      <c r="Z3626" s="153" t="str">
        <f t="shared" si="1689"/>
        <v/>
      </c>
      <c r="AA3626" s="152" t="str">
        <f t="shared" si="1690"/>
        <v/>
      </c>
      <c r="AB3626" s="152" t="str">
        <f t="shared" si="1691"/>
        <v/>
      </c>
      <c r="AC3626" s="154" t="str">
        <f t="shared" si="1702"/>
        <v/>
      </c>
      <c r="AD3626" s="154" t="str">
        <f t="shared" si="1703"/>
        <v/>
      </c>
      <c r="AE3626" s="3" t="str">
        <f t="shared" si="1704"/>
        <v/>
      </c>
      <c r="AF3626" s="3" t="str">
        <f t="shared" si="1705"/>
        <v/>
      </c>
      <c r="AG3626" s="3" t="str">
        <f t="shared" si="1706"/>
        <v/>
      </c>
      <c r="AH3626" s="4" t="str">
        <f t="shared" si="1707"/>
        <v/>
      </c>
      <c r="AI3626" s="75" t="str">
        <f t="shared" si="1708"/>
        <v/>
      </c>
      <c r="AJ3626" s="75" t="str">
        <f t="shared" si="1709"/>
        <v/>
      </c>
    </row>
    <row r="3627" spans="1:36">
      <c r="A3627" s="41" t="str">
        <f t="shared" si="1692"/>
        <v/>
      </c>
      <c r="B3627" s="150" t="str">
        <f>IF(ISNUMBER(A3627),INDEX('MetaTrader Import'!$H$13:$J$5893,TRUNC(((A3627-$A$39+1)-1)/3)+1,MOD((A3627-$A$39+1)-1,3)+1),"")</f>
        <v/>
      </c>
      <c r="C3627" s="43" t="str">
        <f t="shared" si="1693"/>
        <v/>
      </c>
      <c r="D3627" s="43" t="str">
        <f t="shared" ca="1" si="1683"/>
        <v/>
      </c>
      <c r="E3627" s="43" t="str">
        <f t="shared" si="1694"/>
        <v/>
      </c>
      <c r="F3627" s="43" t="str">
        <f t="shared" si="1695"/>
        <v/>
      </c>
      <c r="G3627" s="43" t="str">
        <f>IF(A3627&lt;&gt;"",IF(A3627&lt;Data!$G$11*0.25,$C$13/$G$32,IF(A3627&gt;Data!$G$11*0.25,$C$13,$C$13*10)),"")</f>
        <v/>
      </c>
      <c r="H3627" s="43" t="str">
        <f>IF(A3627&lt;&gt;"",IF(Data!$G$9="constant",$C$13,IF(Data!$G$9="squeeze",G3627,F3627)),"")</f>
        <v/>
      </c>
      <c r="I3627" s="38" t="str">
        <f ca="1">IF(ISNUMBER(A3627),NORMINV(RAND(),0,IF(AND(Data!$G$9="squeeze",A3627&lt;Data!$G$11*0.25),$H$32,1)*$C$30*$C$13)*($C$14*$C$12),"")</f>
        <v/>
      </c>
      <c r="J3627" s="42" t="str">
        <f ca="1">IFERROR(IF(Data!$C$6="Real",B3627,I3627+J3626+($C$14*$C$12)*(NORMINV(RAND(),$C$15,CHOOSE($G$13,$C$13,F3627,G3627)))),"")</f>
        <v/>
      </c>
      <c r="K3627" s="88" t="str">
        <f>IF(ISNUMBER(A3627), IF($G$16="fixed",$G$17,MIN(H3627*Data!$C$7*$C$16*0.5,$C$17*Data!$C$7))*$C$12,"")</f>
        <v/>
      </c>
      <c r="L3627" s="42" t="str">
        <f t="shared" ca="1" si="1710"/>
        <v/>
      </c>
      <c r="M3627" s="44" t="str">
        <f t="shared" ca="1" si="1711"/>
        <v/>
      </c>
      <c r="N3627" s="44" t="str">
        <f t="shared" ca="1" si="1712"/>
        <v/>
      </c>
      <c r="O3627" s="108" t="str">
        <f t="shared" si="1696"/>
        <v/>
      </c>
      <c r="P3627" s="102" t="str">
        <f t="shared" si="1697"/>
        <v/>
      </c>
      <c r="Q3627" s="102" t="str">
        <f t="shared" si="1698"/>
        <v/>
      </c>
      <c r="R3627" s="120" t="str">
        <f t="shared" si="1699"/>
        <v/>
      </c>
      <c r="S3627" s="54" t="str">
        <f t="shared" si="1700"/>
        <v/>
      </c>
      <c r="T3627" s="5" t="str">
        <f t="shared" si="1701"/>
        <v/>
      </c>
      <c r="U3627" s="152" t="str">
        <f t="shared" si="1684"/>
        <v/>
      </c>
      <c r="V3627" s="152" t="str">
        <f t="shared" si="1685"/>
        <v/>
      </c>
      <c r="W3627" s="153" t="str">
        <f t="shared" si="1686"/>
        <v/>
      </c>
      <c r="X3627" s="153" t="str">
        <f t="shared" si="1687"/>
        <v/>
      </c>
      <c r="Y3627" s="153" t="str">
        <f t="shared" si="1688"/>
        <v/>
      </c>
      <c r="Z3627" s="153" t="str">
        <f t="shared" si="1689"/>
        <v/>
      </c>
      <c r="AA3627" s="152" t="str">
        <f t="shared" si="1690"/>
        <v/>
      </c>
      <c r="AB3627" s="152" t="str">
        <f t="shared" si="1691"/>
        <v/>
      </c>
      <c r="AC3627" s="154" t="str">
        <f t="shared" si="1702"/>
        <v/>
      </c>
      <c r="AD3627" s="154" t="str">
        <f t="shared" si="1703"/>
        <v/>
      </c>
      <c r="AE3627" s="3" t="str">
        <f t="shared" si="1704"/>
        <v/>
      </c>
      <c r="AF3627" s="3" t="str">
        <f t="shared" si="1705"/>
        <v/>
      </c>
      <c r="AG3627" s="3" t="str">
        <f t="shared" si="1706"/>
        <v/>
      </c>
      <c r="AH3627" s="4" t="str">
        <f t="shared" si="1707"/>
        <v/>
      </c>
      <c r="AI3627" s="75" t="str">
        <f t="shared" si="1708"/>
        <v/>
      </c>
      <c r="AJ3627" s="75" t="str">
        <f t="shared" si="1709"/>
        <v/>
      </c>
    </row>
    <row r="3628" spans="1:36">
      <c r="A3628" s="41" t="str">
        <f t="shared" si="1692"/>
        <v/>
      </c>
      <c r="B3628" s="150" t="str">
        <f>IF(ISNUMBER(A3628),INDEX('MetaTrader Import'!$H$13:$J$5893,TRUNC(((A3628-$A$39+1)-1)/3)+1,MOD((A3628-$A$39+1)-1,3)+1),"")</f>
        <v/>
      </c>
      <c r="C3628" s="43" t="str">
        <f t="shared" si="1693"/>
        <v/>
      </c>
      <c r="D3628" s="43" t="str">
        <f t="shared" ca="1" si="1683"/>
        <v/>
      </c>
      <c r="E3628" s="43" t="str">
        <f t="shared" si="1694"/>
        <v/>
      </c>
      <c r="F3628" s="43" t="str">
        <f t="shared" si="1695"/>
        <v/>
      </c>
      <c r="G3628" s="43" t="str">
        <f>IF(A3628&lt;&gt;"",IF(A3628&lt;Data!$G$11*0.25,$C$13/$G$32,IF(A3628&gt;Data!$G$11*0.25,$C$13,$C$13*10)),"")</f>
        <v/>
      </c>
      <c r="H3628" s="43" t="str">
        <f>IF(A3628&lt;&gt;"",IF(Data!$G$9="constant",$C$13,IF(Data!$G$9="squeeze",G3628,F3628)),"")</f>
        <v/>
      </c>
      <c r="I3628" s="38" t="str">
        <f ca="1">IF(ISNUMBER(A3628),NORMINV(RAND(),0,IF(AND(Data!$G$9="squeeze",A3628&lt;Data!$G$11*0.25),$H$32,1)*$C$30*$C$13)*($C$14*$C$12),"")</f>
        <v/>
      </c>
      <c r="J3628" s="42" t="str">
        <f ca="1">IFERROR(IF(Data!$C$6="Real",B3628,I3628+J3627+($C$14*$C$12)*(NORMINV(RAND(),$C$15,CHOOSE($G$13,$C$13,F3628,G3628)))),"")</f>
        <v/>
      </c>
      <c r="K3628" s="88" t="str">
        <f>IF(ISNUMBER(A3628), IF($G$16="fixed",$G$17,MIN(H3628*Data!$C$7*$C$16*0.5,$C$17*Data!$C$7))*$C$12,"")</f>
        <v/>
      </c>
      <c r="L3628" s="42" t="str">
        <f t="shared" ca="1" si="1710"/>
        <v/>
      </c>
      <c r="M3628" s="44" t="str">
        <f t="shared" ca="1" si="1711"/>
        <v/>
      </c>
      <c r="N3628" s="44" t="str">
        <f t="shared" ca="1" si="1712"/>
        <v/>
      </c>
      <c r="O3628" s="108" t="str">
        <f t="shared" si="1696"/>
        <v/>
      </c>
      <c r="P3628" s="102" t="str">
        <f t="shared" si="1697"/>
        <v/>
      </c>
      <c r="Q3628" s="102" t="str">
        <f t="shared" si="1698"/>
        <v/>
      </c>
      <c r="R3628" s="120" t="str">
        <f t="shared" si="1699"/>
        <v/>
      </c>
      <c r="S3628" s="54" t="str">
        <f t="shared" si="1700"/>
        <v/>
      </c>
      <c r="T3628" s="5" t="str">
        <f t="shared" si="1701"/>
        <v/>
      </c>
      <c r="U3628" s="152" t="str">
        <f t="shared" si="1684"/>
        <v/>
      </c>
      <c r="V3628" s="152" t="str">
        <f t="shared" si="1685"/>
        <v/>
      </c>
      <c r="W3628" s="153" t="str">
        <f t="shared" si="1686"/>
        <v/>
      </c>
      <c r="X3628" s="153" t="str">
        <f t="shared" si="1687"/>
        <v/>
      </c>
      <c r="Y3628" s="153" t="str">
        <f t="shared" si="1688"/>
        <v/>
      </c>
      <c r="Z3628" s="153" t="str">
        <f t="shared" si="1689"/>
        <v/>
      </c>
      <c r="AA3628" s="152" t="str">
        <f t="shared" si="1690"/>
        <v/>
      </c>
      <c r="AB3628" s="152" t="str">
        <f t="shared" si="1691"/>
        <v/>
      </c>
      <c r="AC3628" s="154" t="str">
        <f t="shared" si="1702"/>
        <v/>
      </c>
      <c r="AD3628" s="154" t="str">
        <f t="shared" si="1703"/>
        <v/>
      </c>
      <c r="AE3628" s="3" t="str">
        <f t="shared" si="1704"/>
        <v/>
      </c>
      <c r="AF3628" s="3" t="str">
        <f t="shared" si="1705"/>
        <v/>
      </c>
      <c r="AG3628" s="3" t="str">
        <f t="shared" si="1706"/>
        <v/>
      </c>
      <c r="AH3628" s="4" t="str">
        <f t="shared" si="1707"/>
        <v/>
      </c>
      <c r="AI3628" s="75" t="str">
        <f t="shared" si="1708"/>
        <v/>
      </c>
      <c r="AJ3628" s="75" t="str">
        <f t="shared" si="1709"/>
        <v/>
      </c>
    </row>
    <row r="3629" spans="1:36">
      <c r="A3629" s="41" t="str">
        <f t="shared" si="1692"/>
        <v/>
      </c>
      <c r="B3629" s="150" t="str">
        <f>IF(ISNUMBER(A3629),INDEX('MetaTrader Import'!$H$13:$J$5893,TRUNC(((A3629-$A$39+1)-1)/3)+1,MOD((A3629-$A$39+1)-1,3)+1),"")</f>
        <v/>
      </c>
      <c r="C3629" s="43" t="str">
        <f t="shared" si="1693"/>
        <v/>
      </c>
      <c r="D3629" s="43" t="str">
        <f t="shared" ca="1" si="1683"/>
        <v/>
      </c>
      <c r="E3629" s="43" t="str">
        <f t="shared" si="1694"/>
        <v/>
      </c>
      <c r="F3629" s="43" t="str">
        <f t="shared" si="1695"/>
        <v/>
      </c>
      <c r="G3629" s="43" t="str">
        <f>IF(A3629&lt;&gt;"",IF(A3629&lt;Data!$G$11*0.25,$C$13/$G$32,IF(A3629&gt;Data!$G$11*0.25,$C$13,$C$13*10)),"")</f>
        <v/>
      </c>
      <c r="H3629" s="43" t="str">
        <f>IF(A3629&lt;&gt;"",IF(Data!$G$9="constant",$C$13,IF(Data!$G$9="squeeze",G3629,F3629)),"")</f>
        <v/>
      </c>
      <c r="I3629" s="38" t="str">
        <f ca="1">IF(ISNUMBER(A3629),NORMINV(RAND(),0,IF(AND(Data!$G$9="squeeze",A3629&lt;Data!$G$11*0.25),$H$32,1)*$C$30*$C$13)*($C$14*$C$12),"")</f>
        <v/>
      </c>
      <c r="J3629" s="42" t="str">
        <f ca="1">IFERROR(IF(Data!$C$6="Real",B3629,I3629+J3628+($C$14*$C$12)*(NORMINV(RAND(),$C$15,CHOOSE($G$13,$C$13,F3629,G3629)))),"")</f>
        <v/>
      </c>
      <c r="K3629" s="88" t="str">
        <f>IF(ISNUMBER(A3629), IF($G$16="fixed",$G$17,MIN(H3629*Data!$C$7*$C$16*0.5,$C$17*Data!$C$7))*$C$12,"")</f>
        <v/>
      </c>
      <c r="L3629" s="42" t="str">
        <f t="shared" ca="1" si="1710"/>
        <v/>
      </c>
      <c r="M3629" s="44" t="str">
        <f t="shared" ca="1" si="1711"/>
        <v/>
      </c>
      <c r="N3629" s="44" t="str">
        <f t="shared" ca="1" si="1712"/>
        <v/>
      </c>
      <c r="O3629" s="108" t="str">
        <f t="shared" si="1696"/>
        <v/>
      </c>
      <c r="P3629" s="102" t="str">
        <f t="shared" si="1697"/>
        <v/>
      </c>
      <c r="Q3629" s="102" t="str">
        <f t="shared" si="1698"/>
        <v/>
      </c>
      <c r="R3629" s="120" t="str">
        <f t="shared" si="1699"/>
        <v/>
      </c>
      <c r="S3629" s="54" t="str">
        <f t="shared" si="1700"/>
        <v/>
      </c>
      <c r="T3629" s="5" t="str">
        <f t="shared" si="1701"/>
        <v/>
      </c>
      <c r="U3629" s="152" t="str">
        <f t="shared" si="1684"/>
        <v/>
      </c>
      <c r="V3629" s="152" t="str">
        <f t="shared" si="1685"/>
        <v/>
      </c>
      <c r="W3629" s="153" t="str">
        <f t="shared" si="1686"/>
        <v/>
      </c>
      <c r="X3629" s="153" t="str">
        <f t="shared" si="1687"/>
        <v/>
      </c>
      <c r="Y3629" s="153" t="str">
        <f t="shared" si="1688"/>
        <v/>
      </c>
      <c r="Z3629" s="153" t="str">
        <f t="shared" si="1689"/>
        <v/>
      </c>
      <c r="AA3629" s="152" t="str">
        <f t="shared" si="1690"/>
        <v/>
      </c>
      <c r="AB3629" s="152" t="str">
        <f t="shared" si="1691"/>
        <v/>
      </c>
      <c r="AC3629" s="154" t="str">
        <f t="shared" si="1702"/>
        <v/>
      </c>
      <c r="AD3629" s="154" t="str">
        <f t="shared" si="1703"/>
        <v/>
      </c>
      <c r="AE3629" s="3" t="str">
        <f t="shared" si="1704"/>
        <v/>
      </c>
      <c r="AF3629" s="3" t="str">
        <f t="shared" si="1705"/>
        <v/>
      </c>
      <c r="AG3629" s="3" t="str">
        <f t="shared" si="1706"/>
        <v/>
      </c>
      <c r="AH3629" s="4" t="str">
        <f t="shared" si="1707"/>
        <v/>
      </c>
      <c r="AI3629" s="75" t="str">
        <f t="shared" si="1708"/>
        <v/>
      </c>
      <c r="AJ3629" s="75" t="str">
        <f t="shared" si="1709"/>
        <v/>
      </c>
    </row>
    <row r="3630" spans="1:36">
      <c r="A3630" s="41" t="str">
        <f t="shared" si="1692"/>
        <v/>
      </c>
      <c r="B3630" s="150" t="str">
        <f>IF(ISNUMBER(A3630),INDEX('MetaTrader Import'!$H$13:$J$5893,TRUNC(((A3630-$A$39+1)-1)/3)+1,MOD((A3630-$A$39+1)-1,3)+1),"")</f>
        <v/>
      </c>
      <c r="C3630" s="43" t="str">
        <f t="shared" si="1693"/>
        <v/>
      </c>
      <c r="D3630" s="43" t="str">
        <f t="shared" ca="1" si="1683"/>
        <v/>
      </c>
      <c r="E3630" s="43" t="str">
        <f t="shared" si="1694"/>
        <v/>
      </c>
      <c r="F3630" s="43" t="str">
        <f t="shared" si="1695"/>
        <v/>
      </c>
      <c r="G3630" s="43" t="str">
        <f>IF(A3630&lt;&gt;"",IF(A3630&lt;Data!$G$11*0.25,$C$13/$G$32,IF(A3630&gt;Data!$G$11*0.25,$C$13,$C$13*10)),"")</f>
        <v/>
      </c>
      <c r="H3630" s="43" t="str">
        <f>IF(A3630&lt;&gt;"",IF(Data!$G$9="constant",$C$13,IF(Data!$G$9="squeeze",G3630,F3630)),"")</f>
        <v/>
      </c>
      <c r="I3630" s="38" t="str">
        <f ca="1">IF(ISNUMBER(A3630),NORMINV(RAND(),0,IF(AND(Data!$G$9="squeeze",A3630&lt;Data!$G$11*0.25),$H$32,1)*$C$30*$C$13)*($C$14*$C$12),"")</f>
        <v/>
      </c>
      <c r="J3630" s="42" t="str">
        <f ca="1">IFERROR(IF(Data!$C$6="Real",B3630,I3630+J3629+($C$14*$C$12)*(NORMINV(RAND(),$C$15,CHOOSE($G$13,$C$13,F3630,G3630)))),"")</f>
        <v/>
      </c>
      <c r="K3630" s="88" t="str">
        <f>IF(ISNUMBER(A3630), IF($G$16="fixed",$G$17,MIN(H3630*Data!$C$7*$C$16*0.5,$C$17*Data!$C$7))*$C$12,"")</f>
        <v/>
      </c>
      <c r="L3630" s="42" t="str">
        <f t="shared" ca="1" si="1710"/>
        <v/>
      </c>
      <c r="M3630" s="44" t="str">
        <f t="shared" ca="1" si="1711"/>
        <v/>
      </c>
      <c r="N3630" s="44" t="str">
        <f t="shared" ca="1" si="1712"/>
        <v/>
      </c>
      <c r="O3630" s="108" t="str">
        <f t="shared" si="1696"/>
        <v/>
      </c>
      <c r="P3630" s="102" t="str">
        <f t="shared" si="1697"/>
        <v/>
      </c>
      <c r="Q3630" s="102" t="str">
        <f t="shared" si="1698"/>
        <v/>
      </c>
      <c r="R3630" s="120" t="str">
        <f t="shared" si="1699"/>
        <v/>
      </c>
      <c r="S3630" s="54" t="str">
        <f t="shared" si="1700"/>
        <v/>
      </c>
      <c r="T3630" s="5" t="str">
        <f t="shared" si="1701"/>
        <v/>
      </c>
      <c r="U3630" s="152" t="str">
        <f t="shared" si="1684"/>
        <v/>
      </c>
      <c r="V3630" s="152" t="str">
        <f t="shared" si="1685"/>
        <v/>
      </c>
      <c r="W3630" s="153" t="str">
        <f t="shared" si="1686"/>
        <v/>
      </c>
      <c r="X3630" s="153" t="str">
        <f t="shared" si="1687"/>
        <v/>
      </c>
      <c r="Y3630" s="153" t="str">
        <f t="shared" si="1688"/>
        <v/>
      </c>
      <c r="Z3630" s="153" t="str">
        <f t="shared" si="1689"/>
        <v/>
      </c>
      <c r="AA3630" s="152" t="str">
        <f t="shared" si="1690"/>
        <v/>
      </c>
      <c r="AB3630" s="152" t="str">
        <f t="shared" si="1691"/>
        <v/>
      </c>
      <c r="AC3630" s="154" t="str">
        <f t="shared" si="1702"/>
        <v/>
      </c>
      <c r="AD3630" s="154" t="str">
        <f t="shared" si="1703"/>
        <v/>
      </c>
      <c r="AE3630" s="3" t="str">
        <f t="shared" si="1704"/>
        <v/>
      </c>
      <c r="AF3630" s="3" t="str">
        <f t="shared" si="1705"/>
        <v/>
      </c>
      <c r="AG3630" s="3" t="str">
        <f t="shared" si="1706"/>
        <v/>
      </c>
      <c r="AH3630" s="4" t="str">
        <f t="shared" si="1707"/>
        <v/>
      </c>
      <c r="AI3630" s="75" t="str">
        <f t="shared" si="1708"/>
        <v/>
      </c>
      <c r="AJ3630" s="75" t="str">
        <f t="shared" si="1709"/>
        <v/>
      </c>
    </row>
    <row r="3631" spans="1:36">
      <c r="A3631" s="41" t="str">
        <f t="shared" si="1692"/>
        <v/>
      </c>
      <c r="B3631" s="150" t="str">
        <f>IF(ISNUMBER(A3631),INDEX('MetaTrader Import'!$H$13:$J$5893,TRUNC(((A3631-$A$39+1)-1)/3)+1,MOD((A3631-$A$39+1)-1,3)+1),"")</f>
        <v/>
      </c>
      <c r="C3631" s="43" t="str">
        <f t="shared" si="1693"/>
        <v/>
      </c>
      <c r="D3631" s="43" t="str">
        <f t="shared" ca="1" si="1683"/>
        <v/>
      </c>
      <c r="E3631" s="43" t="str">
        <f t="shared" si="1694"/>
        <v/>
      </c>
      <c r="F3631" s="43" t="str">
        <f t="shared" si="1695"/>
        <v/>
      </c>
      <c r="G3631" s="43" t="str">
        <f>IF(A3631&lt;&gt;"",IF(A3631&lt;Data!$G$11*0.25,$C$13/$G$32,IF(A3631&gt;Data!$G$11*0.25,$C$13,$C$13*10)),"")</f>
        <v/>
      </c>
      <c r="H3631" s="43" t="str">
        <f>IF(A3631&lt;&gt;"",IF(Data!$G$9="constant",$C$13,IF(Data!$G$9="squeeze",G3631,F3631)),"")</f>
        <v/>
      </c>
      <c r="I3631" s="38" t="str">
        <f ca="1">IF(ISNUMBER(A3631),NORMINV(RAND(),0,IF(AND(Data!$G$9="squeeze",A3631&lt;Data!$G$11*0.25),$H$32,1)*$C$30*$C$13)*($C$14*$C$12),"")</f>
        <v/>
      </c>
      <c r="J3631" s="42" t="str">
        <f ca="1">IFERROR(IF(Data!$C$6="Real",B3631,I3631+J3630+($C$14*$C$12)*(NORMINV(RAND(),$C$15,CHOOSE($G$13,$C$13,F3631,G3631)))),"")</f>
        <v/>
      </c>
      <c r="K3631" s="88" t="str">
        <f>IF(ISNUMBER(A3631), IF($G$16="fixed",$G$17,MIN(H3631*Data!$C$7*$C$16*0.5,$C$17*Data!$C$7))*$C$12,"")</f>
        <v/>
      </c>
      <c r="L3631" s="42" t="str">
        <f t="shared" ca="1" si="1710"/>
        <v/>
      </c>
      <c r="M3631" s="44" t="str">
        <f t="shared" ca="1" si="1711"/>
        <v/>
      </c>
      <c r="N3631" s="44" t="str">
        <f t="shared" ca="1" si="1712"/>
        <v/>
      </c>
      <c r="O3631" s="108" t="str">
        <f t="shared" si="1696"/>
        <v/>
      </c>
      <c r="P3631" s="102" t="str">
        <f t="shared" si="1697"/>
        <v/>
      </c>
      <c r="Q3631" s="102" t="str">
        <f t="shared" si="1698"/>
        <v/>
      </c>
      <c r="R3631" s="120" t="str">
        <f t="shared" si="1699"/>
        <v/>
      </c>
      <c r="S3631" s="54" t="str">
        <f t="shared" si="1700"/>
        <v/>
      </c>
      <c r="T3631" s="5" t="str">
        <f t="shared" si="1701"/>
        <v/>
      </c>
      <c r="U3631" s="152" t="str">
        <f t="shared" si="1684"/>
        <v/>
      </c>
      <c r="V3631" s="152" t="str">
        <f t="shared" si="1685"/>
        <v/>
      </c>
      <c r="W3631" s="153" t="str">
        <f t="shared" si="1686"/>
        <v/>
      </c>
      <c r="X3631" s="153" t="str">
        <f t="shared" si="1687"/>
        <v/>
      </c>
      <c r="Y3631" s="153" t="str">
        <f t="shared" si="1688"/>
        <v/>
      </c>
      <c r="Z3631" s="153" t="str">
        <f t="shared" si="1689"/>
        <v/>
      </c>
      <c r="AA3631" s="152" t="str">
        <f t="shared" si="1690"/>
        <v/>
      </c>
      <c r="AB3631" s="152" t="str">
        <f t="shared" si="1691"/>
        <v/>
      </c>
      <c r="AC3631" s="154" t="str">
        <f t="shared" si="1702"/>
        <v/>
      </c>
      <c r="AD3631" s="154" t="str">
        <f t="shared" si="1703"/>
        <v/>
      </c>
      <c r="AE3631" s="3" t="str">
        <f t="shared" si="1704"/>
        <v/>
      </c>
      <c r="AF3631" s="3" t="str">
        <f t="shared" si="1705"/>
        <v/>
      </c>
      <c r="AG3631" s="3" t="str">
        <f t="shared" si="1706"/>
        <v/>
      </c>
      <c r="AH3631" s="4" t="str">
        <f t="shared" si="1707"/>
        <v/>
      </c>
      <c r="AI3631" s="75" t="str">
        <f t="shared" si="1708"/>
        <v/>
      </c>
      <c r="AJ3631" s="75" t="str">
        <f t="shared" si="1709"/>
        <v/>
      </c>
    </row>
    <row r="3632" spans="1:36">
      <c r="A3632" s="41" t="str">
        <f t="shared" si="1692"/>
        <v/>
      </c>
      <c r="B3632" s="150" t="str">
        <f>IF(ISNUMBER(A3632),INDEX('MetaTrader Import'!$H$13:$J$5893,TRUNC(((A3632-$A$39+1)-1)/3)+1,MOD((A3632-$A$39+1)-1,3)+1),"")</f>
        <v/>
      </c>
      <c r="C3632" s="43" t="str">
        <f t="shared" si="1693"/>
        <v/>
      </c>
      <c r="D3632" s="43" t="str">
        <f t="shared" ca="1" si="1683"/>
        <v/>
      </c>
      <c r="E3632" s="43" t="str">
        <f t="shared" si="1694"/>
        <v/>
      </c>
      <c r="F3632" s="43" t="str">
        <f t="shared" si="1695"/>
        <v/>
      </c>
      <c r="G3632" s="43" t="str">
        <f>IF(A3632&lt;&gt;"",IF(A3632&lt;Data!$G$11*0.25,$C$13/$G$32,IF(A3632&gt;Data!$G$11*0.25,$C$13,$C$13*10)),"")</f>
        <v/>
      </c>
      <c r="H3632" s="43" t="str">
        <f>IF(A3632&lt;&gt;"",IF(Data!$G$9="constant",$C$13,IF(Data!$G$9="squeeze",G3632,F3632)),"")</f>
        <v/>
      </c>
      <c r="I3632" s="38" t="str">
        <f ca="1">IF(ISNUMBER(A3632),NORMINV(RAND(),0,IF(AND(Data!$G$9="squeeze",A3632&lt;Data!$G$11*0.25),$H$32,1)*$C$30*$C$13)*($C$14*$C$12),"")</f>
        <v/>
      </c>
      <c r="J3632" s="42" t="str">
        <f ca="1">IFERROR(IF(Data!$C$6="Real",B3632,I3632+J3631+($C$14*$C$12)*(NORMINV(RAND(),$C$15,CHOOSE($G$13,$C$13,F3632,G3632)))),"")</f>
        <v/>
      </c>
      <c r="K3632" s="88" t="str">
        <f>IF(ISNUMBER(A3632), IF($G$16="fixed",$G$17,MIN(H3632*Data!$C$7*$C$16*0.5,$C$17*Data!$C$7))*$C$12,"")</f>
        <v/>
      </c>
      <c r="L3632" s="42" t="str">
        <f t="shared" ca="1" si="1710"/>
        <v/>
      </c>
      <c r="M3632" s="44" t="str">
        <f t="shared" ca="1" si="1711"/>
        <v/>
      </c>
      <c r="N3632" s="44" t="str">
        <f t="shared" ca="1" si="1712"/>
        <v/>
      </c>
      <c r="O3632" s="108" t="str">
        <f t="shared" si="1696"/>
        <v/>
      </c>
      <c r="P3632" s="102" t="str">
        <f t="shared" si="1697"/>
        <v/>
      </c>
      <c r="Q3632" s="102" t="str">
        <f t="shared" si="1698"/>
        <v/>
      </c>
      <c r="R3632" s="120" t="str">
        <f t="shared" si="1699"/>
        <v/>
      </c>
      <c r="S3632" s="54" t="str">
        <f t="shared" si="1700"/>
        <v/>
      </c>
      <c r="T3632" s="5" t="str">
        <f t="shared" si="1701"/>
        <v/>
      </c>
      <c r="U3632" s="152" t="str">
        <f t="shared" si="1684"/>
        <v/>
      </c>
      <c r="V3632" s="152" t="str">
        <f t="shared" si="1685"/>
        <v/>
      </c>
      <c r="W3632" s="153" t="str">
        <f t="shared" si="1686"/>
        <v/>
      </c>
      <c r="X3632" s="153" t="str">
        <f t="shared" si="1687"/>
        <v/>
      </c>
      <c r="Y3632" s="153" t="str">
        <f t="shared" si="1688"/>
        <v/>
      </c>
      <c r="Z3632" s="153" t="str">
        <f t="shared" si="1689"/>
        <v/>
      </c>
      <c r="AA3632" s="152" t="str">
        <f t="shared" si="1690"/>
        <v/>
      </c>
      <c r="AB3632" s="152" t="str">
        <f t="shared" si="1691"/>
        <v/>
      </c>
      <c r="AC3632" s="154" t="str">
        <f t="shared" si="1702"/>
        <v/>
      </c>
      <c r="AD3632" s="154" t="str">
        <f t="shared" si="1703"/>
        <v/>
      </c>
      <c r="AE3632" s="3" t="str">
        <f t="shared" si="1704"/>
        <v/>
      </c>
      <c r="AF3632" s="3" t="str">
        <f t="shared" si="1705"/>
        <v/>
      </c>
      <c r="AG3632" s="3" t="str">
        <f t="shared" si="1706"/>
        <v/>
      </c>
      <c r="AH3632" s="4" t="str">
        <f t="shared" si="1707"/>
        <v/>
      </c>
      <c r="AI3632" s="75" t="str">
        <f t="shared" si="1708"/>
        <v/>
      </c>
      <c r="AJ3632" s="75" t="str">
        <f t="shared" si="1709"/>
        <v/>
      </c>
    </row>
    <row r="3633" spans="1:36">
      <c r="A3633" s="41" t="str">
        <f t="shared" si="1692"/>
        <v/>
      </c>
      <c r="B3633" s="150" t="str">
        <f>IF(ISNUMBER(A3633),INDEX('MetaTrader Import'!$H$13:$J$5893,TRUNC(((A3633-$A$39+1)-1)/3)+1,MOD((A3633-$A$39+1)-1,3)+1),"")</f>
        <v/>
      </c>
      <c r="C3633" s="43" t="str">
        <f t="shared" si="1693"/>
        <v/>
      </c>
      <c r="D3633" s="43" t="str">
        <f t="shared" ca="1" si="1683"/>
        <v/>
      </c>
      <c r="E3633" s="43" t="str">
        <f t="shared" si="1694"/>
        <v/>
      </c>
      <c r="F3633" s="43" t="str">
        <f t="shared" si="1695"/>
        <v/>
      </c>
      <c r="G3633" s="43" t="str">
        <f>IF(A3633&lt;&gt;"",IF(A3633&lt;Data!$G$11*0.25,$C$13/$G$32,IF(A3633&gt;Data!$G$11*0.25,$C$13,$C$13*10)),"")</f>
        <v/>
      </c>
      <c r="H3633" s="43" t="str">
        <f>IF(A3633&lt;&gt;"",IF(Data!$G$9="constant",$C$13,IF(Data!$G$9="squeeze",G3633,F3633)),"")</f>
        <v/>
      </c>
      <c r="I3633" s="38" t="str">
        <f ca="1">IF(ISNUMBER(A3633),NORMINV(RAND(),0,IF(AND(Data!$G$9="squeeze",A3633&lt;Data!$G$11*0.25),$H$32,1)*$C$30*$C$13)*($C$14*$C$12),"")</f>
        <v/>
      </c>
      <c r="J3633" s="42" t="str">
        <f ca="1">IFERROR(IF(Data!$C$6="Real",B3633,I3633+J3632+($C$14*$C$12)*(NORMINV(RAND(),$C$15,CHOOSE($G$13,$C$13,F3633,G3633)))),"")</f>
        <v/>
      </c>
      <c r="K3633" s="88" t="str">
        <f>IF(ISNUMBER(A3633), IF($G$16="fixed",$G$17,MIN(H3633*Data!$C$7*$C$16*0.5,$C$17*Data!$C$7))*$C$12,"")</f>
        <v/>
      </c>
      <c r="L3633" s="42" t="str">
        <f t="shared" ca="1" si="1710"/>
        <v/>
      </c>
      <c r="M3633" s="44" t="str">
        <f t="shared" ca="1" si="1711"/>
        <v/>
      </c>
      <c r="N3633" s="44" t="str">
        <f t="shared" ca="1" si="1712"/>
        <v/>
      </c>
      <c r="O3633" s="108" t="str">
        <f t="shared" si="1696"/>
        <v/>
      </c>
      <c r="P3633" s="102" t="str">
        <f t="shared" si="1697"/>
        <v/>
      </c>
      <c r="Q3633" s="102" t="str">
        <f t="shared" si="1698"/>
        <v/>
      </c>
      <c r="R3633" s="120" t="str">
        <f t="shared" si="1699"/>
        <v/>
      </c>
      <c r="S3633" s="54" t="str">
        <f t="shared" si="1700"/>
        <v/>
      </c>
      <c r="T3633" s="5" t="str">
        <f t="shared" si="1701"/>
        <v/>
      </c>
      <c r="U3633" s="152" t="str">
        <f t="shared" si="1684"/>
        <v/>
      </c>
      <c r="V3633" s="152" t="str">
        <f t="shared" si="1685"/>
        <v/>
      </c>
      <c r="W3633" s="153" t="str">
        <f t="shared" si="1686"/>
        <v/>
      </c>
      <c r="X3633" s="153" t="str">
        <f t="shared" si="1687"/>
        <v/>
      </c>
      <c r="Y3633" s="153" t="str">
        <f t="shared" si="1688"/>
        <v/>
      </c>
      <c r="Z3633" s="153" t="str">
        <f t="shared" si="1689"/>
        <v/>
      </c>
      <c r="AA3633" s="152" t="str">
        <f t="shared" si="1690"/>
        <v/>
      </c>
      <c r="AB3633" s="152" t="str">
        <f t="shared" si="1691"/>
        <v/>
      </c>
      <c r="AC3633" s="154" t="str">
        <f t="shared" si="1702"/>
        <v/>
      </c>
      <c r="AD3633" s="154" t="str">
        <f t="shared" si="1703"/>
        <v/>
      </c>
      <c r="AE3633" s="3" t="str">
        <f t="shared" si="1704"/>
        <v/>
      </c>
      <c r="AF3633" s="3" t="str">
        <f t="shared" si="1705"/>
        <v/>
      </c>
      <c r="AG3633" s="3" t="str">
        <f t="shared" si="1706"/>
        <v/>
      </c>
      <c r="AH3633" s="4" t="str">
        <f t="shared" si="1707"/>
        <v/>
      </c>
      <c r="AI3633" s="75" t="str">
        <f t="shared" si="1708"/>
        <v/>
      </c>
      <c r="AJ3633" s="75" t="str">
        <f t="shared" si="1709"/>
        <v/>
      </c>
    </row>
    <row r="3634" spans="1:36">
      <c r="A3634" s="41" t="str">
        <f t="shared" si="1692"/>
        <v/>
      </c>
      <c r="B3634" s="150" t="str">
        <f>IF(ISNUMBER(A3634),INDEX('MetaTrader Import'!$H$13:$J$5893,TRUNC(((A3634-$A$39+1)-1)/3)+1,MOD((A3634-$A$39+1)-1,3)+1),"")</f>
        <v/>
      </c>
      <c r="C3634" s="43" t="str">
        <f t="shared" si="1693"/>
        <v/>
      </c>
      <c r="D3634" s="43" t="str">
        <f t="shared" ca="1" si="1683"/>
        <v/>
      </c>
      <c r="E3634" s="43" t="str">
        <f t="shared" si="1694"/>
        <v/>
      </c>
      <c r="F3634" s="43" t="str">
        <f t="shared" si="1695"/>
        <v/>
      </c>
      <c r="G3634" s="43" t="str">
        <f>IF(A3634&lt;&gt;"",IF(A3634&lt;Data!$G$11*0.25,$C$13/$G$32,IF(A3634&gt;Data!$G$11*0.25,$C$13,$C$13*10)),"")</f>
        <v/>
      </c>
      <c r="H3634" s="43" t="str">
        <f>IF(A3634&lt;&gt;"",IF(Data!$G$9="constant",$C$13,IF(Data!$G$9="squeeze",G3634,F3634)),"")</f>
        <v/>
      </c>
      <c r="I3634" s="38" t="str">
        <f ca="1">IF(ISNUMBER(A3634),NORMINV(RAND(),0,IF(AND(Data!$G$9="squeeze",A3634&lt;Data!$G$11*0.25),$H$32,1)*$C$30*$C$13)*($C$14*$C$12),"")</f>
        <v/>
      </c>
      <c r="J3634" s="42" t="str">
        <f ca="1">IFERROR(IF(Data!$C$6="Real",B3634,I3634+J3633+($C$14*$C$12)*(NORMINV(RAND(),$C$15,CHOOSE($G$13,$C$13,F3634,G3634)))),"")</f>
        <v/>
      </c>
      <c r="K3634" s="88" t="str">
        <f>IF(ISNUMBER(A3634), IF($G$16="fixed",$G$17,MIN(H3634*Data!$C$7*$C$16*0.5,$C$17*Data!$C$7))*$C$12,"")</f>
        <v/>
      </c>
      <c r="L3634" s="42" t="str">
        <f t="shared" ca="1" si="1710"/>
        <v/>
      </c>
      <c r="M3634" s="44" t="str">
        <f t="shared" ca="1" si="1711"/>
        <v/>
      </c>
      <c r="N3634" s="44" t="str">
        <f t="shared" ca="1" si="1712"/>
        <v/>
      </c>
      <c r="O3634" s="108" t="str">
        <f t="shared" si="1696"/>
        <v/>
      </c>
      <c r="P3634" s="102" t="str">
        <f t="shared" si="1697"/>
        <v/>
      </c>
      <c r="Q3634" s="102" t="str">
        <f t="shared" si="1698"/>
        <v/>
      </c>
      <c r="R3634" s="120" t="str">
        <f t="shared" si="1699"/>
        <v/>
      </c>
      <c r="S3634" s="54" t="str">
        <f t="shared" si="1700"/>
        <v/>
      </c>
      <c r="T3634" s="5" t="str">
        <f t="shared" si="1701"/>
        <v/>
      </c>
      <c r="U3634" s="152" t="str">
        <f t="shared" si="1684"/>
        <v/>
      </c>
      <c r="V3634" s="152" t="str">
        <f t="shared" si="1685"/>
        <v/>
      </c>
      <c r="W3634" s="153" t="str">
        <f t="shared" si="1686"/>
        <v/>
      </c>
      <c r="X3634" s="153" t="str">
        <f t="shared" si="1687"/>
        <v/>
      </c>
      <c r="Y3634" s="153" t="str">
        <f t="shared" si="1688"/>
        <v/>
      </c>
      <c r="Z3634" s="153" t="str">
        <f t="shared" si="1689"/>
        <v/>
      </c>
      <c r="AA3634" s="152" t="str">
        <f t="shared" si="1690"/>
        <v/>
      </c>
      <c r="AB3634" s="152" t="str">
        <f t="shared" si="1691"/>
        <v/>
      </c>
      <c r="AC3634" s="154" t="str">
        <f t="shared" si="1702"/>
        <v/>
      </c>
      <c r="AD3634" s="154" t="str">
        <f t="shared" si="1703"/>
        <v/>
      </c>
      <c r="AE3634" s="3" t="str">
        <f t="shared" si="1704"/>
        <v/>
      </c>
      <c r="AF3634" s="3" t="str">
        <f t="shared" si="1705"/>
        <v/>
      </c>
      <c r="AG3634" s="3" t="str">
        <f t="shared" si="1706"/>
        <v/>
      </c>
      <c r="AH3634" s="4" t="str">
        <f t="shared" si="1707"/>
        <v/>
      </c>
      <c r="AI3634" s="75" t="str">
        <f t="shared" si="1708"/>
        <v/>
      </c>
      <c r="AJ3634" s="75" t="str">
        <f t="shared" si="1709"/>
        <v/>
      </c>
    </row>
    <row r="3635" spans="1:36">
      <c r="A3635" s="41" t="str">
        <f t="shared" si="1692"/>
        <v/>
      </c>
      <c r="B3635" s="150" t="str">
        <f>IF(ISNUMBER(A3635),INDEX('MetaTrader Import'!$H$13:$J$5893,TRUNC(((A3635-$A$39+1)-1)/3)+1,MOD((A3635-$A$39+1)-1,3)+1),"")</f>
        <v/>
      </c>
      <c r="C3635" s="43" t="str">
        <f t="shared" si="1693"/>
        <v/>
      </c>
      <c r="D3635" s="43" t="str">
        <f t="shared" ca="1" si="1683"/>
        <v/>
      </c>
      <c r="E3635" s="43" t="str">
        <f t="shared" si="1694"/>
        <v/>
      </c>
      <c r="F3635" s="43" t="str">
        <f t="shared" si="1695"/>
        <v/>
      </c>
      <c r="G3635" s="43" t="str">
        <f>IF(A3635&lt;&gt;"",IF(A3635&lt;Data!$G$11*0.25,$C$13/$G$32,IF(A3635&gt;Data!$G$11*0.25,$C$13,$C$13*10)),"")</f>
        <v/>
      </c>
      <c r="H3635" s="43" t="str">
        <f>IF(A3635&lt;&gt;"",IF(Data!$G$9="constant",$C$13,IF(Data!$G$9="squeeze",G3635,F3635)),"")</f>
        <v/>
      </c>
      <c r="I3635" s="38" t="str">
        <f ca="1">IF(ISNUMBER(A3635),NORMINV(RAND(),0,IF(AND(Data!$G$9="squeeze",A3635&lt;Data!$G$11*0.25),$H$32,1)*$C$30*$C$13)*($C$14*$C$12),"")</f>
        <v/>
      </c>
      <c r="J3635" s="42" t="str">
        <f ca="1">IFERROR(IF(Data!$C$6="Real",B3635,I3635+J3634+($C$14*$C$12)*(NORMINV(RAND(),$C$15,CHOOSE($G$13,$C$13,F3635,G3635)))),"")</f>
        <v/>
      </c>
      <c r="K3635" s="88" t="str">
        <f>IF(ISNUMBER(A3635), IF($G$16="fixed",$G$17,MIN(H3635*Data!$C$7*$C$16*0.5,$C$17*Data!$C$7))*$C$12,"")</f>
        <v/>
      </c>
      <c r="L3635" s="42" t="str">
        <f t="shared" ca="1" si="1710"/>
        <v/>
      </c>
      <c r="M3635" s="44" t="str">
        <f t="shared" ca="1" si="1711"/>
        <v/>
      </c>
      <c r="N3635" s="44" t="str">
        <f t="shared" ca="1" si="1712"/>
        <v/>
      </c>
      <c r="O3635" s="108" t="str">
        <f t="shared" si="1696"/>
        <v/>
      </c>
      <c r="P3635" s="102" t="str">
        <f t="shared" si="1697"/>
        <v/>
      </c>
      <c r="Q3635" s="102" t="str">
        <f t="shared" si="1698"/>
        <v/>
      </c>
      <c r="R3635" s="120" t="str">
        <f t="shared" si="1699"/>
        <v/>
      </c>
      <c r="S3635" s="54" t="str">
        <f t="shared" si="1700"/>
        <v/>
      </c>
      <c r="T3635" s="5" t="str">
        <f t="shared" si="1701"/>
        <v/>
      </c>
      <c r="U3635" s="152" t="str">
        <f t="shared" si="1684"/>
        <v/>
      </c>
      <c r="V3635" s="152" t="str">
        <f t="shared" si="1685"/>
        <v/>
      </c>
      <c r="W3635" s="153" t="str">
        <f t="shared" si="1686"/>
        <v/>
      </c>
      <c r="X3635" s="153" t="str">
        <f t="shared" si="1687"/>
        <v/>
      </c>
      <c r="Y3635" s="153" t="str">
        <f t="shared" si="1688"/>
        <v/>
      </c>
      <c r="Z3635" s="153" t="str">
        <f t="shared" si="1689"/>
        <v/>
      </c>
      <c r="AA3635" s="152" t="str">
        <f t="shared" si="1690"/>
        <v/>
      </c>
      <c r="AB3635" s="152" t="str">
        <f t="shared" si="1691"/>
        <v/>
      </c>
      <c r="AC3635" s="154" t="str">
        <f t="shared" si="1702"/>
        <v/>
      </c>
      <c r="AD3635" s="154" t="str">
        <f t="shared" si="1703"/>
        <v/>
      </c>
      <c r="AE3635" s="3" t="str">
        <f t="shared" si="1704"/>
        <v/>
      </c>
      <c r="AF3635" s="3" t="str">
        <f t="shared" si="1705"/>
        <v/>
      </c>
      <c r="AG3635" s="3" t="str">
        <f t="shared" si="1706"/>
        <v/>
      </c>
      <c r="AH3635" s="4" t="str">
        <f t="shared" si="1707"/>
        <v/>
      </c>
      <c r="AI3635" s="75" t="str">
        <f t="shared" si="1708"/>
        <v/>
      </c>
      <c r="AJ3635" s="75" t="str">
        <f t="shared" si="1709"/>
        <v/>
      </c>
    </row>
    <row r="3636" spans="1:36">
      <c r="A3636" s="41" t="str">
        <f t="shared" si="1692"/>
        <v/>
      </c>
      <c r="B3636" s="150" t="str">
        <f>IF(ISNUMBER(A3636),INDEX('MetaTrader Import'!$H$13:$J$5893,TRUNC(((A3636-$A$39+1)-1)/3)+1,MOD((A3636-$A$39+1)-1,3)+1),"")</f>
        <v/>
      </c>
      <c r="C3636" s="43" t="str">
        <f t="shared" si="1693"/>
        <v/>
      </c>
      <c r="D3636" s="43" t="str">
        <f t="shared" ca="1" si="1683"/>
        <v/>
      </c>
      <c r="E3636" s="43" t="str">
        <f t="shared" si="1694"/>
        <v/>
      </c>
      <c r="F3636" s="43" t="str">
        <f t="shared" si="1695"/>
        <v/>
      </c>
      <c r="G3636" s="43" t="str">
        <f>IF(A3636&lt;&gt;"",IF(A3636&lt;Data!$G$11*0.25,$C$13/$G$32,IF(A3636&gt;Data!$G$11*0.25,$C$13,$C$13*10)),"")</f>
        <v/>
      </c>
      <c r="H3636" s="43" t="str">
        <f>IF(A3636&lt;&gt;"",IF(Data!$G$9="constant",$C$13,IF(Data!$G$9="squeeze",G3636,F3636)),"")</f>
        <v/>
      </c>
      <c r="I3636" s="38" t="str">
        <f ca="1">IF(ISNUMBER(A3636),NORMINV(RAND(),0,IF(AND(Data!$G$9="squeeze",A3636&lt;Data!$G$11*0.25),$H$32,1)*$C$30*$C$13)*($C$14*$C$12),"")</f>
        <v/>
      </c>
      <c r="J3636" s="42" t="str">
        <f ca="1">IFERROR(IF(Data!$C$6="Real",B3636,I3636+J3635+($C$14*$C$12)*(NORMINV(RAND(),$C$15,CHOOSE($G$13,$C$13,F3636,G3636)))),"")</f>
        <v/>
      </c>
      <c r="K3636" s="88" t="str">
        <f>IF(ISNUMBER(A3636), IF($G$16="fixed",$G$17,MIN(H3636*Data!$C$7*$C$16*0.5,$C$17*Data!$C$7))*$C$12,"")</f>
        <v/>
      </c>
      <c r="L3636" s="42" t="str">
        <f t="shared" ca="1" si="1710"/>
        <v/>
      </c>
      <c r="M3636" s="44" t="str">
        <f t="shared" ca="1" si="1711"/>
        <v/>
      </c>
      <c r="N3636" s="44" t="str">
        <f t="shared" ca="1" si="1712"/>
        <v/>
      </c>
      <c r="O3636" s="108" t="str">
        <f t="shared" si="1696"/>
        <v/>
      </c>
      <c r="P3636" s="102" t="str">
        <f t="shared" si="1697"/>
        <v/>
      </c>
      <c r="Q3636" s="102" t="str">
        <f t="shared" si="1698"/>
        <v/>
      </c>
      <c r="R3636" s="120" t="str">
        <f t="shared" si="1699"/>
        <v/>
      </c>
      <c r="S3636" s="54" t="str">
        <f t="shared" si="1700"/>
        <v/>
      </c>
      <c r="T3636" s="5" t="str">
        <f t="shared" si="1701"/>
        <v/>
      </c>
      <c r="U3636" s="152" t="str">
        <f t="shared" si="1684"/>
        <v/>
      </c>
      <c r="V3636" s="152" t="str">
        <f t="shared" si="1685"/>
        <v/>
      </c>
      <c r="W3636" s="153" t="str">
        <f t="shared" si="1686"/>
        <v/>
      </c>
      <c r="X3636" s="153" t="str">
        <f t="shared" si="1687"/>
        <v/>
      </c>
      <c r="Y3636" s="153" t="str">
        <f t="shared" si="1688"/>
        <v/>
      </c>
      <c r="Z3636" s="153" t="str">
        <f t="shared" si="1689"/>
        <v/>
      </c>
      <c r="AA3636" s="152" t="str">
        <f t="shared" si="1690"/>
        <v/>
      </c>
      <c r="AB3636" s="152" t="str">
        <f t="shared" si="1691"/>
        <v/>
      </c>
      <c r="AC3636" s="154" t="str">
        <f t="shared" si="1702"/>
        <v/>
      </c>
      <c r="AD3636" s="154" t="str">
        <f t="shared" si="1703"/>
        <v/>
      </c>
      <c r="AE3636" s="3" t="str">
        <f t="shared" si="1704"/>
        <v/>
      </c>
      <c r="AF3636" s="3" t="str">
        <f t="shared" si="1705"/>
        <v/>
      </c>
      <c r="AG3636" s="3" t="str">
        <f t="shared" si="1706"/>
        <v/>
      </c>
      <c r="AH3636" s="4" t="str">
        <f t="shared" si="1707"/>
        <v/>
      </c>
      <c r="AI3636" s="75" t="str">
        <f t="shared" si="1708"/>
        <v/>
      </c>
      <c r="AJ3636" s="75" t="str">
        <f t="shared" si="1709"/>
        <v/>
      </c>
    </row>
    <row r="3637" spans="1:36">
      <c r="A3637" s="41" t="str">
        <f t="shared" si="1692"/>
        <v/>
      </c>
      <c r="B3637" s="150" t="str">
        <f>IF(ISNUMBER(A3637),INDEX('MetaTrader Import'!$H$13:$J$5893,TRUNC(((A3637-$A$39+1)-1)/3)+1,MOD((A3637-$A$39+1)-1,3)+1),"")</f>
        <v/>
      </c>
      <c r="C3637" s="43" t="str">
        <f t="shared" si="1693"/>
        <v/>
      </c>
      <c r="D3637" s="43" t="str">
        <f t="shared" ca="1" si="1683"/>
        <v/>
      </c>
      <c r="E3637" s="43" t="str">
        <f t="shared" si="1694"/>
        <v/>
      </c>
      <c r="F3637" s="43" t="str">
        <f t="shared" si="1695"/>
        <v/>
      </c>
      <c r="G3637" s="43" t="str">
        <f>IF(A3637&lt;&gt;"",IF(A3637&lt;Data!$G$11*0.25,$C$13/$G$32,IF(A3637&gt;Data!$G$11*0.25,$C$13,$C$13*10)),"")</f>
        <v/>
      </c>
      <c r="H3637" s="43" t="str">
        <f>IF(A3637&lt;&gt;"",IF(Data!$G$9="constant",$C$13,IF(Data!$G$9="squeeze",G3637,F3637)),"")</f>
        <v/>
      </c>
      <c r="I3637" s="38" t="str">
        <f ca="1">IF(ISNUMBER(A3637),NORMINV(RAND(),0,IF(AND(Data!$G$9="squeeze",A3637&lt;Data!$G$11*0.25),$H$32,1)*$C$30*$C$13)*($C$14*$C$12),"")</f>
        <v/>
      </c>
      <c r="J3637" s="42" t="str">
        <f ca="1">IFERROR(IF(Data!$C$6="Real",B3637,I3637+J3636+($C$14*$C$12)*(NORMINV(RAND(),$C$15,CHOOSE($G$13,$C$13,F3637,G3637)))),"")</f>
        <v/>
      </c>
      <c r="K3637" s="88" t="str">
        <f>IF(ISNUMBER(A3637), IF($G$16="fixed",$G$17,MIN(H3637*Data!$C$7*$C$16*0.5,$C$17*Data!$C$7))*$C$12,"")</f>
        <v/>
      </c>
      <c r="L3637" s="42" t="str">
        <f t="shared" ca="1" si="1710"/>
        <v/>
      </c>
      <c r="M3637" s="44" t="str">
        <f t="shared" ca="1" si="1711"/>
        <v/>
      </c>
      <c r="N3637" s="44" t="str">
        <f t="shared" ca="1" si="1712"/>
        <v/>
      </c>
      <c r="O3637" s="108" t="str">
        <f t="shared" si="1696"/>
        <v/>
      </c>
      <c r="P3637" s="102" t="str">
        <f t="shared" si="1697"/>
        <v/>
      </c>
      <c r="Q3637" s="102" t="str">
        <f t="shared" si="1698"/>
        <v/>
      </c>
      <c r="R3637" s="120" t="str">
        <f t="shared" si="1699"/>
        <v/>
      </c>
      <c r="S3637" s="54" t="str">
        <f t="shared" si="1700"/>
        <v/>
      </c>
      <c r="T3637" s="5" t="str">
        <f t="shared" si="1701"/>
        <v/>
      </c>
      <c r="U3637" s="152" t="str">
        <f t="shared" si="1684"/>
        <v/>
      </c>
      <c r="V3637" s="152" t="str">
        <f t="shared" si="1685"/>
        <v/>
      </c>
      <c r="W3637" s="153" t="str">
        <f t="shared" si="1686"/>
        <v/>
      </c>
      <c r="X3637" s="153" t="str">
        <f t="shared" si="1687"/>
        <v/>
      </c>
      <c r="Y3637" s="153" t="str">
        <f t="shared" si="1688"/>
        <v/>
      </c>
      <c r="Z3637" s="153" t="str">
        <f t="shared" si="1689"/>
        <v/>
      </c>
      <c r="AA3637" s="152" t="str">
        <f t="shared" si="1690"/>
        <v/>
      </c>
      <c r="AB3637" s="152" t="str">
        <f t="shared" si="1691"/>
        <v/>
      </c>
      <c r="AC3637" s="154" t="str">
        <f t="shared" si="1702"/>
        <v/>
      </c>
      <c r="AD3637" s="154" t="str">
        <f t="shared" si="1703"/>
        <v/>
      </c>
      <c r="AE3637" s="3" t="str">
        <f t="shared" si="1704"/>
        <v/>
      </c>
      <c r="AF3637" s="3" t="str">
        <f t="shared" si="1705"/>
        <v/>
      </c>
      <c r="AG3637" s="3" t="str">
        <f t="shared" si="1706"/>
        <v/>
      </c>
      <c r="AH3637" s="4" t="str">
        <f t="shared" si="1707"/>
        <v/>
      </c>
      <c r="AI3637" s="75" t="str">
        <f t="shared" si="1708"/>
        <v/>
      </c>
      <c r="AJ3637" s="75" t="str">
        <f t="shared" si="1709"/>
        <v/>
      </c>
    </row>
    <row r="3638" spans="1:36">
      <c r="A3638" s="41" t="str">
        <f t="shared" si="1692"/>
        <v/>
      </c>
      <c r="B3638" s="150" t="str">
        <f>IF(ISNUMBER(A3638),INDEX('MetaTrader Import'!$H$13:$J$5893,TRUNC(((A3638-$A$39+1)-1)/3)+1,MOD((A3638-$A$39+1)-1,3)+1),"")</f>
        <v/>
      </c>
      <c r="C3638" s="43" t="str">
        <f t="shared" si="1693"/>
        <v/>
      </c>
      <c r="D3638" s="43" t="str">
        <f t="shared" ca="1" si="1683"/>
        <v/>
      </c>
      <c r="E3638" s="43" t="str">
        <f t="shared" si="1694"/>
        <v/>
      </c>
      <c r="F3638" s="43" t="str">
        <f t="shared" si="1695"/>
        <v/>
      </c>
      <c r="G3638" s="43" t="str">
        <f>IF(A3638&lt;&gt;"",IF(A3638&lt;Data!$G$11*0.25,$C$13/$G$32,IF(A3638&gt;Data!$G$11*0.25,$C$13,$C$13*10)),"")</f>
        <v/>
      </c>
      <c r="H3638" s="43" t="str">
        <f>IF(A3638&lt;&gt;"",IF(Data!$G$9="constant",$C$13,IF(Data!$G$9="squeeze",G3638,F3638)),"")</f>
        <v/>
      </c>
      <c r="I3638" s="38" t="str">
        <f ca="1">IF(ISNUMBER(A3638),NORMINV(RAND(),0,IF(AND(Data!$G$9="squeeze",A3638&lt;Data!$G$11*0.25),$H$32,1)*$C$30*$C$13)*($C$14*$C$12),"")</f>
        <v/>
      </c>
      <c r="J3638" s="42" t="str">
        <f ca="1">IFERROR(IF(Data!$C$6="Real",B3638,I3638+J3637+($C$14*$C$12)*(NORMINV(RAND(),$C$15,CHOOSE($G$13,$C$13,F3638,G3638)))),"")</f>
        <v/>
      </c>
      <c r="K3638" s="88" t="str">
        <f>IF(ISNUMBER(A3638), IF($G$16="fixed",$G$17,MIN(H3638*Data!$C$7*$C$16*0.5,$C$17*Data!$C$7))*$C$12,"")</f>
        <v/>
      </c>
      <c r="L3638" s="42" t="str">
        <f t="shared" ca="1" si="1710"/>
        <v/>
      </c>
      <c r="M3638" s="44" t="str">
        <f t="shared" ca="1" si="1711"/>
        <v/>
      </c>
      <c r="N3638" s="44" t="str">
        <f t="shared" ca="1" si="1712"/>
        <v/>
      </c>
      <c r="O3638" s="108" t="str">
        <f t="shared" si="1696"/>
        <v/>
      </c>
      <c r="P3638" s="102" t="str">
        <f t="shared" si="1697"/>
        <v/>
      </c>
      <c r="Q3638" s="102" t="str">
        <f t="shared" si="1698"/>
        <v/>
      </c>
      <c r="R3638" s="120" t="str">
        <f t="shared" si="1699"/>
        <v/>
      </c>
      <c r="S3638" s="54" t="str">
        <f t="shared" si="1700"/>
        <v/>
      </c>
      <c r="T3638" s="5" t="str">
        <f t="shared" si="1701"/>
        <v/>
      </c>
      <c r="U3638" s="152" t="str">
        <f t="shared" si="1684"/>
        <v/>
      </c>
      <c r="V3638" s="152" t="str">
        <f t="shared" si="1685"/>
        <v/>
      </c>
      <c r="W3638" s="153" t="str">
        <f t="shared" si="1686"/>
        <v/>
      </c>
      <c r="X3638" s="153" t="str">
        <f t="shared" si="1687"/>
        <v/>
      </c>
      <c r="Y3638" s="153" t="str">
        <f t="shared" si="1688"/>
        <v/>
      </c>
      <c r="Z3638" s="153" t="str">
        <f t="shared" si="1689"/>
        <v/>
      </c>
      <c r="AA3638" s="152" t="str">
        <f t="shared" si="1690"/>
        <v/>
      </c>
      <c r="AB3638" s="152" t="str">
        <f t="shared" si="1691"/>
        <v/>
      </c>
      <c r="AC3638" s="154" t="str">
        <f t="shared" si="1702"/>
        <v/>
      </c>
      <c r="AD3638" s="154" t="str">
        <f t="shared" si="1703"/>
        <v/>
      </c>
      <c r="AE3638" s="3" t="str">
        <f t="shared" si="1704"/>
        <v/>
      </c>
      <c r="AF3638" s="3" t="str">
        <f t="shared" si="1705"/>
        <v/>
      </c>
      <c r="AG3638" s="3" t="str">
        <f t="shared" si="1706"/>
        <v/>
      </c>
      <c r="AH3638" s="4" t="str">
        <f t="shared" si="1707"/>
        <v/>
      </c>
      <c r="AI3638" s="75" t="str">
        <f t="shared" si="1708"/>
        <v/>
      </c>
      <c r="AJ3638" s="75" t="str">
        <f t="shared" si="1709"/>
        <v/>
      </c>
    </row>
    <row r="3639" spans="1:36">
      <c r="A3639" s="41" t="str">
        <f t="shared" si="1692"/>
        <v/>
      </c>
      <c r="B3639" s="150" t="str">
        <f>IF(ISNUMBER(A3639),INDEX('MetaTrader Import'!$H$13:$J$5893,TRUNC(((A3639-$A$39+1)-1)/3)+1,MOD((A3639-$A$39+1)-1,3)+1),"")</f>
        <v/>
      </c>
      <c r="C3639" s="43" t="str">
        <f t="shared" si="1693"/>
        <v/>
      </c>
      <c r="D3639" s="43" t="str">
        <f t="shared" ca="1" si="1683"/>
        <v/>
      </c>
      <c r="E3639" s="43" t="str">
        <f t="shared" si="1694"/>
        <v/>
      </c>
      <c r="F3639" s="43" t="str">
        <f t="shared" si="1695"/>
        <v/>
      </c>
      <c r="G3639" s="43" t="str">
        <f>IF(A3639&lt;&gt;"",IF(A3639&lt;Data!$G$11*0.25,$C$13/$G$32,IF(A3639&gt;Data!$G$11*0.25,$C$13,$C$13*10)),"")</f>
        <v/>
      </c>
      <c r="H3639" s="43" t="str">
        <f>IF(A3639&lt;&gt;"",IF(Data!$G$9="constant",$C$13,IF(Data!$G$9="squeeze",G3639,F3639)),"")</f>
        <v/>
      </c>
      <c r="I3639" s="38" t="str">
        <f ca="1">IF(ISNUMBER(A3639),NORMINV(RAND(),0,IF(AND(Data!$G$9="squeeze",A3639&lt;Data!$G$11*0.25),$H$32,1)*$C$30*$C$13)*($C$14*$C$12),"")</f>
        <v/>
      </c>
      <c r="J3639" s="42" t="str">
        <f ca="1">IFERROR(IF(Data!$C$6="Real",B3639,I3639+J3638+($C$14*$C$12)*(NORMINV(RAND(),$C$15,CHOOSE($G$13,$C$13,F3639,G3639)))),"")</f>
        <v/>
      </c>
      <c r="K3639" s="88" t="str">
        <f>IF(ISNUMBER(A3639), IF($G$16="fixed",$G$17,MIN(H3639*Data!$C$7*$C$16*0.5,$C$17*Data!$C$7))*$C$12,"")</f>
        <v/>
      </c>
      <c r="L3639" s="42" t="str">
        <f t="shared" ca="1" si="1710"/>
        <v/>
      </c>
      <c r="M3639" s="44" t="str">
        <f t="shared" ca="1" si="1711"/>
        <v/>
      </c>
      <c r="N3639" s="44" t="str">
        <f t="shared" ca="1" si="1712"/>
        <v/>
      </c>
      <c r="O3639" s="108" t="str">
        <f t="shared" si="1696"/>
        <v/>
      </c>
      <c r="P3639" s="102" t="str">
        <f t="shared" si="1697"/>
        <v/>
      </c>
      <c r="Q3639" s="102" t="str">
        <f t="shared" si="1698"/>
        <v/>
      </c>
      <c r="R3639" s="120" t="str">
        <f t="shared" si="1699"/>
        <v/>
      </c>
      <c r="S3639" s="54" t="str">
        <f t="shared" si="1700"/>
        <v/>
      </c>
      <c r="T3639" s="5" t="str">
        <f t="shared" si="1701"/>
        <v/>
      </c>
      <c r="U3639" s="152" t="str">
        <f t="shared" si="1684"/>
        <v/>
      </c>
      <c r="V3639" s="152" t="str">
        <f t="shared" si="1685"/>
        <v/>
      </c>
      <c r="W3639" s="153" t="str">
        <f t="shared" si="1686"/>
        <v/>
      </c>
      <c r="X3639" s="153" t="str">
        <f t="shared" si="1687"/>
        <v/>
      </c>
      <c r="Y3639" s="153" t="str">
        <f t="shared" si="1688"/>
        <v/>
      </c>
      <c r="Z3639" s="153" t="str">
        <f t="shared" si="1689"/>
        <v/>
      </c>
      <c r="AA3639" s="152" t="str">
        <f t="shared" si="1690"/>
        <v/>
      </c>
      <c r="AB3639" s="152" t="str">
        <f t="shared" si="1691"/>
        <v/>
      </c>
      <c r="AC3639" s="154" t="str">
        <f t="shared" si="1702"/>
        <v/>
      </c>
      <c r="AD3639" s="154" t="str">
        <f t="shared" si="1703"/>
        <v/>
      </c>
      <c r="AE3639" s="3" t="str">
        <f t="shared" si="1704"/>
        <v/>
      </c>
      <c r="AF3639" s="3" t="str">
        <f t="shared" si="1705"/>
        <v/>
      </c>
      <c r="AG3639" s="3" t="str">
        <f t="shared" si="1706"/>
        <v/>
      </c>
      <c r="AH3639" s="4" t="str">
        <f t="shared" si="1707"/>
        <v/>
      </c>
      <c r="AI3639" s="75" t="str">
        <f t="shared" si="1708"/>
        <v/>
      </c>
      <c r="AJ3639" s="75" t="str">
        <f t="shared" si="1709"/>
        <v/>
      </c>
    </row>
    <row r="3640" spans="1:36">
      <c r="A3640" s="41" t="str">
        <f t="shared" si="1692"/>
        <v/>
      </c>
      <c r="B3640" s="150" t="str">
        <f>IF(ISNUMBER(A3640),INDEX('MetaTrader Import'!$H$13:$J$5893,TRUNC(((A3640-$A$39+1)-1)/3)+1,MOD((A3640-$A$39+1)-1,3)+1),"")</f>
        <v/>
      </c>
      <c r="C3640" s="43" t="str">
        <f t="shared" si="1693"/>
        <v/>
      </c>
      <c r="D3640" s="43" t="str">
        <f t="shared" ca="1" si="1683"/>
        <v/>
      </c>
      <c r="E3640" s="43" t="str">
        <f t="shared" si="1694"/>
        <v/>
      </c>
      <c r="F3640" s="43" t="str">
        <f t="shared" si="1695"/>
        <v/>
      </c>
      <c r="G3640" s="43" t="str">
        <f>IF(A3640&lt;&gt;"",IF(A3640&lt;Data!$G$11*0.25,$C$13/$G$32,IF(A3640&gt;Data!$G$11*0.25,$C$13,$C$13*10)),"")</f>
        <v/>
      </c>
      <c r="H3640" s="43" t="str">
        <f>IF(A3640&lt;&gt;"",IF(Data!$G$9="constant",$C$13,IF(Data!$G$9="squeeze",G3640,F3640)),"")</f>
        <v/>
      </c>
      <c r="I3640" s="38" t="str">
        <f ca="1">IF(ISNUMBER(A3640),NORMINV(RAND(),0,IF(AND(Data!$G$9="squeeze",A3640&lt;Data!$G$11*0.25),$H$32,1)*$C$30*$C$13)*($C$14*$C$12),"")</f>
        <v/>
      </c>
      <c r="J3640" s="42" t="str">
        <f ca="1">IFERROR(IF(Data!$C$6="Real",B3640,I3640+J3639+($C$14*$C$12)*(NORMINV(RAND(),$C$15,CHOOSE($G$13,$C$13,F3640,G3640)))),"")</f>
        <v/>
      </c>
      <c r="K3640" s="88" t="str">
        <f>IF(ISNUMBER(A3640), IF($G$16="fixed",$G$17,MIN(H3640*Data!$C$7*$C$16*0.5,$C$17*Data!$C$7))*$C$12,"")</f>
        <v/>
      </c>
      <c r="L3640" s="42" t="str">
        <f t="shared" ca="1" si="1710"/>
        <v/>
      </c>
      <c r="M3640" s="44" t="str">
        <f t="shared" ca="1" si="1711"/>
        <v/>
      </c>
      <c r="N3640" s="44" t="str">
        <f t="shared" ca="1" si="1712"/>
        <v/>
      </c>
      <c r="O3640" s="108" t="str">
        <f t="shared" si="1696"/>
        <v/>
      </c>
      <c r="P3640" s="102" t="str">
        <f t="shared" si="1697"/>
        <v/>
      </c>
      <c r="Q3640" s="102" t="str">
        <f t="shared" si="1698"/>
        <v/>
      </c>
      <c r="R3640" s="120" t="str">
        <f t="shared" si="1699"/>
        <v/>
      </c>
      <c r="S3640" s="54" t="str">
        <f t="shared" si="1700"/>
        <v/>
      </c>
      <c r="T3640" s="5" t="str">
        <f t="shared" si="1701"/>
        <v/>
      </c>
      <c r="U3640" s="152" t="str">
        <f t="shared" si="1684"/>
        <v/>
      </c>
      <c r="V3640" s="152" t="str">
        <f t="shared" si="1685"/>
        <v/>
      </c>
      <c r="W3640" s="153" t="str">
        <f t="shared" si="1686"/>
        <v/>
      </c>
      <c r="X3640" s="153" t="str">
        <f t="shared" si="1687"/>
        <v/>
      </c>
      <c r="Y3640" s="153" t="str">
        <f t="shared" si="1688"/>
        <v/>
      </c>
      <c r="Z3640" s="153" t="str">
        <f t="shared" si="1689"/>
        <v/>
      </c>
      <c r="AA3640" s="152" t="str">
        <f t="shared" si="1690"/>
        <v/>
      </c>
      <c r="AB3640" s="152" t="str">
        <f t="shared" si="1691"/>
        <v/>
      </c>
      <c r="AC3640" s="154" t="str">
        <f t="shared" si="1702"/>
        <v/>
      </c>
      <c r="AD3640" s="154" t="str">
        <f t="shared" si="1703"/>
        <v/>
      </c>
      <c r="AE3640" s="3" t="str">
        <f t="shared" si="1704"/>
        <v/>
      </c>
      <c r="AF3640" s="3" t="str">
        <f t="shared" si="1705"/>
        <v/>
      </c>
      <c r="AG3640" s="3" t="str">
        <f t="shared" si="1706"/>
        <v/>
      </c>
      <c r="AH3640" s="4" t="str">
        <f t="shared" si="1707"/>
        <v/>
      </c>
      <c r="AI3640" s="75" t="str">
        <f t="shared" si="1708"/>
        <v/>
      </c>
      <c r="AJ3640" s="75" t="str">
        <f t="shared" si="1709"/>
        <v/>
      </c>
    </row>
    <row r="3641" spans="1:36">
      <c r="A3641" s="41" t="str">
        <f t="shared" si="1692"/>
        <v/>
      </c>
      <c r="B3641" s="150" t="str">
        <f>IF(ISNUMBER(A3641),INDEX('MetaTrader Import'!$H$13:$J$5893,TRUNC(((A3641-$A$39+1)-1)/3)+1,MOD((A3641-$A$39+1)-1,3)+1),"")</f>
        <v/>
      </c>
      <c r="C3641" s="43" t="str">
        <f t="shared" si="1693"/>
        <v/>
      </c>
      <c r="D3641" s="43" t="str">
        <f t="shared" ca="1" si="1683"/>
        <v/>
      </c>
      <c r="E3641" s="43" t="str">
        <f t="shared" si="1694"/>
        <v/>
      </c>
      <c r="F3641" s="43" t="str">
        <f t="shared" si="1695"/>
        <v/>
      </c>
      <c r="G3641" s="43" t="str">
        <f>IF(A3641&lt;&gt;"",IF(A3641&lt;Data!$G$11*0.25,$C$13/$G$32,IF(A3641&gt;Data!$G$11*0.25,$C$13,$C$13*10)),"")</f>
        <v/>
      </c>
      <c r="H3641" s="43" t="str">
        <f>IF(A3641&lt;&gt;"",IF(Data!$G$9="constant",$C$13,IF(Data!$G$9="squeeze",G3641,F3641)),"")</f>
        <v/>
      </c>
      <c r="I3641" s="38" t="str">
        <f ca="1">IF(ISNUMBER(A3641),NORMINV(RAND(),0,IF(AND(Data!$G$9="squeeze",A3641&lt;Data!$G$11*0.25),$H$32,1)*$C$30*$C$13)*($C$14*$C$12),"")</f>
        <v/>
      </c>
      <c r="J3641" s="42" t="str">
        <f ca="1">IFERROR(IF(Data!$C$6="Real",B3641,I3641+J3640+($C$14*$C$12)*(NORMINV(RAND(),$C$15,CHOOSE($G$13,$C$13,F3641,G3641)))),"")</f>
        <v/>
      </c>
      <c r="K3641" s="88" t="str">
        <f>IF(ISNUMBER(A3641), IF($G$16="fixed",$G$17,MIN(H3641*Data!$C$7*$C$16*0.5,$C$17*Data!$C$7))*$C$12,"")</f>
        <v/>
      </c>
      <c r="L3641" s="42" t="str">
        <f t="shared" ca="1" si="1710"/>
        <v/>
      </c>
      <c r="M3641" s="44" t="str">
        <f t="shared" ca="1" si="1711"/>
        <v/>
      </c>
      <c r="N3641" s="44" t="str">
        <f t="shared" ca="1" si="1712"/>
        <v/>
      </c>
      <c r="O3641" s="108" t="str">
        <f t="shared" si="1696"/>
        <v/>
      </c>
      <c r="P3641" s="102" t="str">
        <f t="shared" si="1697"/>
        <v/>
      </c>
      <c r="Q3641" s="102" t="str">
        <f t="shared" si="1698"/>
        <v/>
      </c>
      <c r="R3641" s="120" t="str">
        <f t="shared" si="1699"/>
        <v/>
      </c>
      <c r="S3641" s="54" t="str">
        <f t="shared" si="1700"/>
        <v/>
      </c>
      <c r="T3641" s="5" t="str">
        <f t="shared" si="1701"/>
        <v/>
      </c>
      <c r="U3641" s="152" t="str">
        <f t="shared" si="1684"/>
        <v/>
      </c>
      <c r="V3641" s="152" t="str">
        <f t="shared" si="1685"/>
        <v/>
      </c>
      <c r="W3641" s="153" t="str">
        <f t="shared" si="1686"/>
        <v/>
      </c>
      <c r="X3641" s="153" t="str">
        <f t="shared" si="1687"/>
        <v/>
      </c>
      <c r="Y3641" s="153" t="str">
        <f t="shared" si="1688"/>
        <v/>
      </c>
      <c r="Z3641" s="153" t="str">
        <f t="shared" si="1689"/>
        <v/>
      </c>
      <c r="AA3641" s="152" t="str">
        <f t="shared" si="1690"/>
        <v/>
      </c>
      <c r="AB3641" s="152" t="str">
        <f t="shared" si="1691"/>
        <v/>
      </c>
      <c r="AC3641" s="154" t="str">
        <f t="shared" si="1702"/>
        <v/>
      </c>
      <c r="AD3641" s="154" t="str">
        <f t="shared" si="1703"/>
        <v/>
      </c>
      <c r="AE3641" s="3" t="str">
        <f t="shared" si="1704"/>
        <v/>
      </c>
      <c r="AF3641" s="3" t="str">
        <f t="shared" si="1705"/>
        <v/>
      </c>
      <c r="AG3641" s="3" t="str">
        <f t="shared" si="1706"/>
        <v/>
      </c>
      <c r="AH3641" s="4" t="str">
        <f t="shared" si="1707"/>
        <v/>
      </c>
      <c r="AI3641" s="75" t="str">
        <f t="shared" si="1708"/>
        <v/>
      </c>
      <c r="AJ3641" s="75" t="str">
        <f t="shared" si="1709"/>
        <v/>
      </c>
    </row>
    <row r="3642" spans="1:36">
      <c r="A3642" s="41" t="str">
        <f t="shared" si="1692"/>
        <v/>
      </c>
      <c r="B3642" s="150" t="str">
        <f>IF(ISNUMBER(A3642),INDEX('MetaTrader Import'!$H$13:$J$5893,TRUNC(((A3642-$A$39+1)-1)/3)+1,MOD((A3642-$A$39+1)-1,3)+1),"")</f>
        <v/>
      </c>
      <c r="C3642" s="43" t="str">
        <f t="shared" si="1693"/>
        <v/>
      </c>
      <c r="D3642" s="43" t="str">
        <f t="shared" ca="1" si="1683"/>
        <v/>
      </c>
      <c r="E3642" s="43" t="str">
        <f t="shared" si="1694"/>
        <v/>
      </c>
      <c r="F3642" s="43" t="str">
        <f t="shared" si="1695"/>
        <v/>
      </c>
      <c r="G3642" s="43" t="str">
        <f>IF(A3642&lt;&gt;"",IF(A3642&lt;Data!$G$11*0.25,$C$13/$G$32,IF(A3642&gt;Data!$G$11*0.25,$C$13,$C$13*10)),"")</f>
        <v/>
      </c>
      <c r="H3642" s="43" t="str">
        <f>IF(A3642&lt;&gt;"",IF(Data!$G$9="constant",$C$13,IF(Data!$G$9="squeeze",G3642,F3642)),"")</f>
        <v/>
      </c>
      <c r="I3642" s="38" t="str">
        <f ca="1">IF(ISNUMBER(A3642),NORMINV(RAND(),0,IF(AND(Data!$G$9="squeeze",A3642&lt;Data!$G$11*0.25),$H$32,1)*$C$30*$C$13)*($C$14*$C$12),"")</f>
        <v/>
      </c>
      <c r="J3642" s="42" t="str">
        <f ca="1">IFERROR(IF(Data!$C$6="Real",B3642,I3642+J3641+($C$14*$C$12)*(NORMINV(RAND(),$C$15,CHOOSE($G$13,$C$13,F3642,G3642)))),"")</f>
        <v/>
      </c>
      <c r="K3642" s="88" t="str">
        <f>IF(ISNUMBER(A3642), IF($G$16="fixed",$G$17,MIN(H3642*Data!$C$7*$C$16*0.5,$C$17*Data!$C$7))*$C$12,"")</f>
        <v/>
      </c>
      <c r="L3642" s="42" t="str">
        <f t="shared" ca="1" si="1710"/>
        <v/>
      </c>
      <c r="M3642" s="44" t="str">
        <f t="shared" ca="1" si="1711"/>
        <v/>
      </c>
      <c r="N3642" s="44" t="str">
        <f t="shared" ca="1" si="1712"/>
        <v/>
      </c>
      <c r="O3642" s="108" t="str">
        <f t="shared" si="1696"/>
        <v/>
      </c>
      <c r="P3642" s="102" t="str">
        <f t="shared" si="1697"/>
        <v/>
      </c>
      <c r="Q3642" s="102" t="str">
        <f t="shared" si="1698"/>
        <v/>
      </c>
      <c r="R3642" s="120" t="str">
        <f t="shared" si="1699"/>
        <v/>
      </c>
      <c r="S3642" s="54" t="str">
        <f t="shared" si="1700"/>
        <v/>
      </c>
      <c r="T3642" s="5" t="str">
        <f t="shared" si="1701"/>
        <v/>
      </c>
      <c r="U3642" s="152" t="str">
        <f t="shared" si="1684"/>
        <v/>
      </c>
      <c r="V3642" s="152" t="str">
        <f t="shared" si="1685"/>
        <v/>
      </c>
      <c r="W3642" s="153" t="str">
        <f t="shared" si="1686"/>
        <v/>
      </c>
      <c r="X3642" s="153" t="str">
        <f t="shared" si="1687"/>
        <v/>
      </c>
      <c r="Y3642" s="153" t="str">
        <f t="shared" si="1688"/>
        <v/>
      </c>
      <c r="Z3642" s="153" t="str">
        <f t="shared" si="1689"/>
        <v/>
      </c>
      <c r="AA3642" s="152" t="str">
        <f t="shared" si="1690"/>
        <v/>
      </c>
      <c r="AB3642" s="152" t="str">
        <f t="shared" si="1691"/>
        <v/>
      </c>
      <c r="AC3642" s="154" t="str">
        <f t="shared" si="1702"/>
        <v/>
      </c>
      <c r="AD3642" s="154" t="str">
        <f t="shared" si="1703"/>
        <v/>
      </c>
      <c r="AE3642" s="3" t="str">
        <f t="shared" si="1704"/>
        <v/>
      </c>
      <c r="AF3642" s="3" t="str">
        <f t="shared" si="1705"/>
        <v/>
      </c>
      <c r="AG3642" s="3" t="str">
        <f t="shared" si="1706"/>
        <v/>
      </c>
      <c r="AH3642" s="4" t="str">
        <f t="shared" si="1707"/>
        <v/>
      </c>
      <c r="AI3642" s="75" t="str">
        <f t="shared" si="1708"/>
        <v/>
      </c>
      <c r="AJ3642" s="75" t="str">
        <f t="shared" si="1709"/>
        <v/>
      </c>
    </row>
    <row r="3643" spans="1:36">
      <c r="A3643" s="41" t="str">
        <f t="shared" si="1692"/>
        <v/>
      </c>
      <c r="B3643" s="150" t="str">
        <f>IF(ISNUMBER(A3643),INDEX('MetaTrader Import'!$H$13:$J$5893,TRUNC(((A3643-$A$39+1)-1)/3)+1,MOD((A3643-$A$39+1)-1,3)+1),"")</f>
        <v/>
      </c>
      <c r="C3643" s="43" t="str">
        <f t="shared" si="1693"/>
        <v/>
      </c>
      <c r="D3643" s="43" t="str">
        <f t="shared" ca="1" si="1683"/>
        <v/>
      </c>
      <c r="E3643" s="43" t="str">
        <f t="shared" si="1694"/>
        <v/>
      </c>
      <c r="F3643" s="43" t="str">
        <f t="shared" si="1695"/>
        <v/>
      </c>
      <c r="G3643" s="43" t="str">
        <f>IF(A3643&lt;&gt;"",IF(A3643&lt;Data!$G$11*0.25,$C$13/$G$32,IF(A3643&gt;Data!$G$11*0.25,$C$13,$C$13*10)),"")</f>
        <v/>
      </c>
      <c r="H3643" s="43" t="str">
        <f>IF(A3643&lt;&gt;"",IF(Data!$G$9="constant",$C$13,IF(Data!$G$9="squeeze",G3643,F3643)),"")</f>
        <v/>
      </c>
      <c r="I3643" s="38" t="str">
        <f ca="1">IF(ISNUMBER(A3643),NORMINV(RAND(),0,IF(AND(Data!$G$9="squeeze",A3643&lt;Data!$G$11*0.25),$H$32,1)*$C$30*$C$13)*($C$14*$C$12),"")</f>
        <v/>
      </c>
      <c r="J3643" s="42" t="str">
        <f ca="1">IFERROR(IF(Data!$C$6="Real",B3643,I3643+J3642+($C$14*$C$12)*(NORMINV(RAND(),$C$15,CHOOSE($G$13,$C$13,F3643,G3643)))),"")</f>
        <v/>
      </c>
      <c r="K3643" s="88" t="str">
        <f>IF(ISNUMBER(A3643), IF($G$16="fixed",$G$17,MIN(H3643*Data!$C$7*$C$16*0.5,$C$17*Data!$C$7))*$C$12,"")</f>
        <v/>
      </c>
      <c r="L3643" s="42" t="str">
        <f t="shared" ca="1" si="1710"/>
        <v/>
      </c>
      <c r="M3643" s="44" t="str">
        <f t="shared" ca="1" si="1711"/>
        <v/>
      </c>
      <c r="N3643" s="44" t="str">
        <f t="shared" ca="1" si="1712"/>
        <v/>
      </c>
      <c r="O3643" s="108" t="str">
        <f t="shared" si="1696"/>
        <v/>
      </c>
      <c r="P3643" s="102" t="str">
        <f t="shared" si="1697"/>
        <v/>
      </c>
      <c r="Q3643" s="102" t="str">
        <f t="shared" si="1698"/>
        <v/>
      </c>
      <c r="R3643" s="120" t="str">
        <f t="shared" si="1699"/>
        <v/>
      </c>
      <c r="S3643" s="54" t="str">
        <f t="shared" si="1700"/>
        <v/>
      </c>
      <c r="T3643" s="5" t="str">
        <f t="shared" si="1701"/>
        <v/>
      </c>
      <c r="U3643" s="152" t="str">
        <f t="shared" si="1684"/>
        <v/>
      </c>
      <c r="V3643" s="152" t="str">
        <f t="shared" si="1685"/>
        <v/>
      </c>
      <c r="W3643" s="153" t="str">
        <f t="shared" si="1686"/>
        <v/>
      </c>
      <c r="X3643" s="153" t="str">
        <f t="shared" si="1687"/>
        <v/>
      </c>
      <c r="Y3643" s="153" t="str">
        <f t="shared" si="1688"/>
        <v/>
      </c>
      <c r="Z3643" s="153" t="str">
        <f t="shared" si="1689"/>
        <v/>
      </c>
      <c r="AA3643" s="152" t="str">
        <f t="shared" si="1690"/>
        <v/>
      </c>
      <c r="AB3643" s="152" t="str">
        <f t="shared" si="1691"/>
        <v/>
      </c>
      <c r="AC3643" s="154" t="str">
        <f t="shared" si="1702"/>
        <v/>
      </c>
      <c r="AD3643" s="154" t="str">
        <f t="shared" si="1703"/>
        <v/>
      </c>
      <c r="AE3643" s="3" t="str">
        <f t="shared" si="1704"/>
        <v/>
      </c>
      <c r="AF3643" s="3" t="str">
        <f t="shared" si="1705"/>
        <v/>
      </c>
      <c r="AG3643" s="3" t="str">
        <f t="shared" si="1706"/>
        <v/>
      </c>
      <c r="AH3643" s="4" t="str">
        <f t="shared" si="1707"/>
        <v/>
      </c>
      <c r="AI3643" s="75" t="str">
        <f t="shared" si="1708"/>
        <v/>
      </c>
      <c r="AJ3643" s="75" t="str">
        <f t="shared" si="1709"/>
        <v/>
      </c>
    </row>
    <row r="3644" spans="1:36">
      <c r="A3644" s="41" t="str">
        <f t="shared" si="1692"/>
        <v/>
      </c>
      <c r="B3644" s="150" t="str">
        <f>IF(ISNUMBER(A3644),INDEX('MetaTrader Import'!$H$13:$J$5893,TRUNC(((A3644-$A$39+1)-1)/3)+1,MOD((A3644-$A$39+1)-1,3)+1),"")</f>
        <v/>
      </c>
      <c r="C3644" s="43" t="str">
        <f t="shared" si="1693"/>
        <v/>
      </c>
      <c r="D3644" s="43" t="str">
        <f t="shared" ca="1" si="1683"/>
        <v/>
      </c>
      <c r="E3644" s="43" t="str">
        <f t="shared" si="1694"/>
        <v/>
      </c>
      <c r="F3644" s="43" t="str">
        <f t="shared" si="1695"/>
        <v/>
      </c>
      <c r="G3644" s="43" t="str">
        <f>IF(A3644&lt;&gt;"",IF(A3644&lt;Data!$G$11*0.25,$C$13/$G$32,IF(A3644&gt;Data!$G$11*0.25,$C$13,$C$13*10)),"")</f>
        <v/>
      </c>
      <c r="H3644" s="43" t="str">
        <f>IF(A3644&lt;&gt;"",IF(Data!$G$9="constant",$C$13,IF(Data!$G$9="squeeze",G3644,F3644)),"")</f>
        <v/>
      </c>
      <c r="I3644" s="38" t="str">
        <f ca="1">IF(ISNUMBER(A3644),NORMINV(RAND(),0,IF(AND(Data!$G$9="squeeze",A3644&lt;Data!$G$11*0.25),$H$32,1)*$C$30*$C$13)*($C$14*$C$12),"")</f>
        <v/>
      </c>
      <c r="J3644" s="42" t="str">
        <f ca="1">IFERROR(IF(Data!$C$6="Real",B3644,I3644+J3643+($C$14*$C$12)*(NORMINV(RAND(),$C$15,CHOOSE($G$13,$C$13,F3644,G3644)))),"")</f>
        <v/>
      </c>
      <c r="K3644" s="88" t="str">
        <f>IF(ISNUMBER(A3644), IF($G$16="fixed",$G$17,MIN(H3644*Data!$C$7*$C$16*0.5,$C$17*Data!$C$7))*$C$12,"")</f>
        <v/>
      </c>
      <c r="L3644" s="42" t="str">
        <f t="shared" ca="1" si="1710"/>
        <v/>
      </c>
      <c r="M3644" s="44" t="str">
        <f t="shared" ca="1" si="1711"/>
        <v/>
      </c>
      <c r="N3644" s="44" t="str">
        <f t="shared" ca="1" si="1712"/>
        <v/>
      </c>
      <c r="O3644" s="108" t="str">
        <f t="shared" si="1696"/>
        <v/>
      </c>
      <c r="P3644" s="102" t="str">
        <f t="shared" si="1697"/>
        <v/>
      </c>
      <c r="Q3644" s="102" t="str">
        <f t="shared" si="1698"/>
        <v/>
      </c>
      <c r="R3644" s="120" t="str">
        <f t="shared" si="1699"/>
        <v/>
      </c>
      <c r="S3644" s="54" t="str">
        <f t="shared" si="1700"/>
        <v/>
      </c>
      <c r="T3644" s="5" t="str">
        <f t="shared" si="1701"/>
        <v/>
      </c>
      <c r="U3644" s="152" t="str">
        <f t="shared" si="1684"/>
        <v/>
      </c>
      <c r="V3644" s="152" t="str">
        <f t="shared" si="1685"/>
        <v/>
      </c>
      <c r="W3644" s="153" t="str">
        <f t="shared" si="1686"/>
        <v/>
      </c>
      <c r="X3644" s="153" t="str">
        <f t="shared" si="1687"/>
        <v/>
      </c>
      <c r="Y3644" s="153" t="str">
        <f t="shared" si="1688"/>
        <v/>
      </c>
      <c r="Z3644" s="153" t="str">
        <f t="shared" si="1689"/>
        <v/>
      </c>
      <c r="AA3644" s="152" t="str">
        <f t="shared" si="1690"/>
        <v/>
      </c>
      <c r="AB3644" s="152" t="str">
        <f t="shared" si="1691"/>
        <v/>
      </c>
      <c r="AC3644" s="154" t="str">
        <f t="shared" si="1702"/>
        <v/>
      </c>
      <c r="AD3644" s="154" t="str">
        <f t="shared" si="1703"/>
        <v/>
      </c>
      <c r="AE3644" s="3" t="str">
        <f t="shared" si="1704"/>
        <v/>
      </c>
      <c r="AF3644" s="3" t="str">
        <f t="shared" si="1705"/>
        <v/>
      </c>
      <c r="AG3644" s="3" t="str">
        <f t="shared" si="1706"/>
        <v/>
      </c>
      <c r="AH3644" s="4" t="str">
        <f t="shared" si="1707"/>
        <v/>
      </c>
      <c r="AI3644" s="75" t="str">
        <f t="shared" si="1708"/>
        <v/>
      </c>
      <c r="AJ3644" s="75" t="str">
        <f t="shared" si="1709"/>
        <v/>
      </c>
    </row>
    <row r="3645" spans="1:36">
      <c r="A3645" s="41" t="str">
        <f t="shared" si="1692"/>
        <v/>
      </c>
      <c r="B3645" s="150" t="str">
        <f>IF(ISNUMBER(A3645),INDEX('MetaTrader Import'!$H$13:$J$5893,TRUNC(((A3645-$A$39+1)-1)/3)+1,MOD((A3645-$A$39+1)-1,3)+1),"")</f>
        <v/>
      </c>
      <c r="C3645" s="43" t="str">
        <f t="shared" si="1693"/>
        <v/>
      </c>
      <c r="D3645" s="43" t="str">
        <f t="shared" ca="1" si="1683"/>
        <v/>
      </c>
      <c r="E3645" s="43" t="str">
        <f t="shared" si="1694"/>
        <v/>
      </c>
      <c r="F3645" s="43" t="str">
        <f t="shared" si="1695"/>
        <v/>
      </c>
      <c r="G3645" s="43" t="str">
        <f>IF(A3645&lt;&gt;"",IF(A3645&lt;Data!$G$11*0.25,$C$13/$G$32,IF(A3645&gt;Data!$G$11*0.25,$C$13,$C$13*10)),"")</f>
        <v/>
      </c>
      <c r="H3645" s="43" t="str">
        <f>IF(A3645&lt;&gt;"",IF(Data!$G$9="constant",$C$13,IF(Data!$G$9="squeeze",G3645,F3645)),"")</f>
        <v/>
      </c>
      <c r="I3645" s="38" t="str">
        <f ca="1">IF(ISNUMBER(A3645),NORMINV(RAND(),0,IF(AND(Data!$G$9="squeeze",A3645&lt;Data!$G$11*0.25),$H$32,1)*$C$30*$C$13)*($C$14*$C$12),"")</f>
        <v/>
      </c>
      <c r="J3645" s="42" t="str">
        <f ca="1">IFERROR(IF(Data!$C$6="Real",B3645,I3645+J3644+($C$14*$C$12)*(NORMINV(RAND(),$C$15,CHOOSE($G$13,$C$13,F3645,G3645)))),"")</f>
        <v/>
      </c>
      <c r="K3645" s="88" t="str">
        <f>IF(ISNUMBER(A3645), IF($G$16="fixed",$G$17,MIN(H3645*Data!$C$7*$C$16*0.5,$C$17*Data!$C$7))*$C$12,"")</f>
        <v/>
      </c>
      <c r="L3645" s="42" t="str">
        <f t="shared" ca="1" si="1710"/>
        <v/>
      </c>
      <c r="M3645" s="44" t="str">
        <f t="shared" ca="1" si="1711"/>
        <v/>
      </c>
      <c r="N3645" s="44" t="str">
        <f t="shared" ca="1" si="1712"/>
        <v/>
      </c>
      <c r="O3645" s="108" t="str">
        <f t="shared" si="1696"/>
        <v/>
      </c>
      <c r="P3645" s="102" t="str">
        <f t="shared" si="1697"/>
        <v/>
      </c>
      <c r="Q3645" s="102" t="str">
        <f t="shared" si="1698"/>
        <v/>
      </c>
      <c r="R3645" s="120" t="str">
        <f t="shared" si="1699"/>
        <v/>
      </c>
      <c r="S3645" s="54" t="str">
        <f t="shared" si="1700"/>
        <v/>
      </c>
      <c r="T3645" s="5" t="str">
        <f t="shared" si="1701"/>
        <v/>
      </c>
      <c r="U3645" s="152" t="str">
        <f t="shared" si="1684"/>
        <v/>
      </c>
      <c r="V3645" s="152" t="str">
        <f t="shared" si="1685"/>
        <v/>
      </c>
      <c r="W3645" s="153" t="str">
        <f t="shared" si="1686"/>
        <v/>
      </c>
      <c r="X3645" s="153" t="str">
        <f t="shared" si="1687"/>
        <v/>
      </c>
      <c r="Y3645" s="153" t="str">
        <f t="shared" si="1688"/>
        <v/>
      </c>
      <c r="Z3645" s="153" t="str">
        <f t="shared" si="1689"/>
        <v/>
      </c>
      <c r="AA3645" s="152" t="str">
        <f t="shared" si="1690"/>
        <v/>
      </c>
      <c r="AB3645" s="152" t="str">
        <f t="shared" si="1691"/>
        <v/>
      </c>
      <c r="AC3645" s="154" t="str">
        <f t="shared" si="1702"/>
        <v/>
      </c>
      <c r="AD3645" s="154" t="str">
        <f t="shared" si="1703"/>
        <v/>
      </c>
      <c r="AE3645" s="3" t="str">
        <f t="shared" si="1704"/>
        <v/>
      </c>
      <c r="AF3645" s="3" t="str">
        <f t="shared" si="1705"/>
        <v/>
      </c>
      <c r="AG3645" s="3" t="str">
        <f t="shared" si="1706"/>
        <v/>
      </c>
      <c r="AH3645" s="4" t="str">
        <f t="shared" si="1707"/>
        <v/>
      </c>
      <c r="AI3645" s="75" t="str">
        <f t="shared" si="1708"/>
        <v/>
      </c>
      <c r="AJ3645" s="75" t="str">
        <f t="shared" si="1709"/>
        <v/>
      </c>
    </row>
    <row r="3646" spans="1:36">
      <c r="A3646" s="41" t="str">
        <f t="shared" si="1692"/>
        <v/>
      </c>
      <c r="B3646" s="150" t="str">
        <f>IF(ISNUMBER(A3646),INDEX('MetaTrader Import'!$H$13:$J$5893,TRUNC(((A3646-$A$39+1)-1)/3)+1,MOD((A3646-$A$39+1)-1,3)+1),"")</f>
        <v/>
      </c>
      <c r="C3646" s="43" t="str">
        <f t="shared" si="1693"/>
        <v/>
      </c>
      <c r="D3646" s="43" t="str">
        <f t="shared" ca="1" si="1683"/>
        <v/>
      </c>
      <c r="E3646" s="43" t="str">
        <f t="shared" si="1694"/>
        <v/>
      </c>
      <c r="F3646" s="43" t="str">
        <f t="shared" si="1695"/>
        <v/>
      </c>
      <c r="G3646" s="43" t="str">
        <f>IF(A3646&lt;&gt;"",IF(A3646&lt;Data!$G$11*0.25,$C$13/$G$32,IF(A3646&gt;Data!$G$11*0.25,$C$13,$C$13*10)),"")</f>
        <v/>
      </c>
      <c r="H3646" s="43" t="str">
        <f>IF(A3646&lt;&gt;"",IF(Data!$G$9="constant",$C$13,IF(Data!$G$9="squeeze",G3646,F3646)),"")</f>
        <v/>
      </c>
      <c r="I3646" s="38" t="str">
        <f ca="1">IF(ISNUMBER(A3646),NORMINV(RAND(),0,IF(AND(Data!$G$9="squeeze",A3646&lt;Data!$G$11*0.25),$H$32,1)*$C$30*$C$13)*($C$14*$C$12),"")</f>
        <v/>
      </c>
      <c r="J3646" s="42" t="str">
        <f ca="1">IFERROR(IF(Data!$C$6="Real",B3646,I3646+J3645+($C$14*$C$12)*(NORMINV(RAND(),$C$15,CHOOSE($G$13,$C$13,F3646,G3646)))),"")</f>
        <v/>
      </c>
      <c r="K3646" s="88" t="str">
        <f>IF(ISNUMBER(A3646), IF($G$16="fixed",$G$17,MIN(H3646*Data!$C$7*$C$16*0.5,$C$17*Data!$C$7))*$C$12,"")</f>
        <v/>
      </c>
      <c r="L3646" s="42" t="str">
        <f t="shared" ca="1" si="1710"/>
        <v/>
      </c>
      <c r="M3646" s="44" t="str">
        <f t="shared" ca="1" si="1711"/>
        <v/>
      </c>
      <c r="N3646" s="44" t="str">
        <f t="shared" ca="1" si="1712"/>
        <v/>
      </c>
      <c r="O3646" s="108" t="str">
        <f t="shared" si="1696"/>
        <v/>
      </c>
      <c r="P3646" s="102" t="str">
        <f t="shared" si="1697"/>
        <v/>
      </c>
      <c r="Q3646" s="102" t="str">
        <f t="shared" si="1698"/>
        <v/>
      </c>
      <c r="R3646" s="120" t="str">
        <f t="shared" si="1699"/>
        <v/>
      </c>
      <c r="S3646" s="54" t="str">
        <f t="shared" si="1700"/>
        <v/>
      </c>
      <c r="T3646" s="5" t="str">
        <f t="shared" si="1701"/>
        <v/>
      </c>
      <c r="U3646" s="152" t="str">
        <f t="shared" si="1684"/>
        <v/>
      </c>
      <c r="V3646" s="152" t="str">
        <f t="shared" si="1685"/>
        <v/>
      </c>
      <c r="W3646" s="153" t="str">
        <f t="shared" si="1686"/>
        <v/>
      </c>
      <c r="X3646" s="153" t="str">
        <f t="shared" si="1687"/>
        <v/>
      </c>
      <c r="Y3646" s="153" t="str">
        <f t="shared" si="1688"/>
        <v/>
      </c>
      <c r="Z3646" s="153" t="str">
        <f t="shared" si="1689"/>
        <v/>
      </c>
      <c r="AA3646" s="152" t="str">
        <f t="shared" si="1690"/>
        <v/>
      </c>
      <c r="AB3646" s="152" t="str">
        <f t="shared" si="1691"/>
        <v/>
      </c>
      <c r="AC3646" s="154" t="str">
        <f t="shared" si="1702"/>
        <v/>
      </c>
      <c r="AD3646" s="154" t="str">
        <f t="shared" si="1703"/>
        <v/>
      </c>
      <c r="AE3646" s="3" t="str">
        <f t="shared" si="1704"/>
        <v/>
      </c>
      <c r="AF3646" s="3" t="str">
        <f t="shared" si="1705"/>
        <v/>
      </c>
      <c r="AG3646" s="3" t="str">
        <f t="shared" si="1706"/>
        <v/>
      </c>
      <c r="AH3646" s="4" t="str">
        <f t="shared" si="1707"/>
        <v/>
      </c>
      <c r="AI3646" s="75" t="str">
        <f t="shared" si="1708"/>
        <v/>
      </c>
      <c r="AJ3646" s="75" t="str">
        <f t="shared" si="1709"/>
        <v/>
      </c>
    </row>
    <row r="3647" spans="1:36">
      <c r="A3647" s="41" t="str">
        <f t="shared" si="1692"/>
        <v/>
      </c>
      <c r="B3647" s="150" t="str">
        <f>IF(ISNUMBER(A3647),INDEX('MetaTrader Import'!$H$13:$J$5893,TRUNC(((A3647-$A$39+1)-1)/3)+1,MOD((A3647-$A$39+1)-1,3)+1),"")</f>
        <v/>
      </c>
      <c r="C3647" s="43" t="str">
        <f t="shared" si="1693"/>
        <v/>
      </c>
      <c r="D3647" s="43" t="str">
        <f t="shared" ca="1" si="1683"/>
        <v/>
      </c>
      <c r="E3647" s="43" t="str">
        <f t="shared" si="1694"/>
        <v/>
      </c>
      <c r="F3647" s="43" t="str">
        <f t="shared" si="1695"/>
        <v/>
      </c>
      <c r="G3647" s="43" t="str">
        <f>IF(A3647&lt;&gt;"",IF(A3647&lt;Data!$G$11*0.25,$C$13/$G$32,IF(A3647&gt;Data!$G$11*0.25,$C$13,$C$13*10)),"")</f>
        <v/>
      </c>
      <c r="H3647" s="43" t="str">
        <f>IF(A3647&lt;&gt;"",IF(Data!$G$9="constant",$C$13,IF(Data!$G$9="squeeze",G3647,F3647)),"")</f>
        <v/>
      </c>
      <c r="I3647" s="38" t="str">
        <f ca="1">IF(ISNUMBER(A3647),NORMINV(RAND(),0,IF(AND(Data!$G$9="squeeze",A3647&lt;Data!$G$11*0.25),$H$32,1)*$C$30*$C$13)*($C$14*$C$12),"")</f>
        <v/>
      </c>
      <c r="J3647" s="42" t="str">
        <f ca="1">IFERROR(IF(Data!$C$6="Real",B3647,I3647+J3646+($C$14*$C$12)*(NORMINV(RAND(),$C$15,CHOOSE($G$13,$C$13,F3647,G3647)))),"")</f>
        <v/>
      </c>
      <c r="K3647" s="88" t="str">
        <f>IF(ISNUMBER(A3647), IF($G$16="fixed",$G$17,MIN(H3647*Data!$C$7*$C$16*0.5,$C$17*Data!$C$7))*$C$12,"")</f>
        <v/>
      </c>
      <c r="L3647" s="42" t="str">
        <f t="shared" ca="1" si="1710"/>
        <v/>
      </c>
      <c r="M3647" s="44" t="str">
        <f t="shared" ca="1" si="1711"/>
        <v/>
      </c>
      <c r="N3647" s="44" t="str">
        <f t="shared" ca="1" si="1712"/>
        <v/>
      </c>
      <c r="O3647" s="108" t="str">
        <f t="shared" si="1696"/>
        <v/>
      </c>
      <c r="P3647" s="102" t="str">
        <f t="shared" si="1697"/>
        <v/>
      </c>
      <c r="Q3647" s="102" t="str">
        <f t="shared" si="1698"/>
        <v/>
      </c>
      <c r="R3647" s="120" t="str">
        <f t="shared" si="1699"/>
        <v/>
      </c>
      <c r="S3647" s="54" t="str">
        <f t="shared" si="1700"/>
        <v/>
      </c>
      <c r="T3647" s="5" t="str">
        <f t="shared" si="1701"/>
        <v/>
      </c>
      <c r="U3647" s="152" t="str">
        <f t="shared" si="1684"/>
        <v/>
      </c>
      <c r="V3647" s="152" t="str">
        <f t="shared" si="1685"/>
        <v/>
      </c>
      <c r="W3647" s="153" t="str">
        <f t="shared" si="1686"/>
        <v/>
      </c>
      <c r="X3647" s="153" t="str">
        <f t="shared" si="1687"/>
        <v/>
      </c>
      <c r="Y3647" s="153" t="str">
        <f t="shared" si="1688"/>
        <v/>
      </c>
      <c r="Z3647" s="153" t="str">
        <f t="shared" si="1689"/>
        <v/>
      </c>
      <c r="AA3647" s="152" t="str">
        <f t="shared" si="1690"/>
        <v/>
      </c>
      <c r="AB3647" s="152" t="str">
        <f t="shared" si="1691"/>
        <v/>
      </c>
      <c r="AC3647" s="154" t="str">
        <f t="shared" si="1702"/>
        <v/>
      </c>
      <c r="AD3647" s="154" t="str">
        <f t="shared" si="1703"/>
        <v/>
      </c>
      <c r="AE3647" s="3" t="str">
        <f t="shared" si="1704"/>
        <v/>
      </c>
      <c r="AF3647" s="3" t="str">
        <f t="shared" si="1705"/>
        <v/>
      </c>
      <c r="AG3647" s="3" t="str">
        <f t="shared" si="1706"/>
        <v/>
      </c>
      <c r="AH3647" s="4" t="str">
        <f t="shared" si="1707"/>
        <v/>
      </c>
      <c r="AI3647" s="75" t="str">
        <f t="shared" si="1708"/>
        <v/>
      </c>
      <c r="AJ3647" s="75" t="str">
        <f t="shared" si="1709"/>
        <v/>
      </c>
    </row>
    <row r="3648" spans="1:36">
      <c r="A3648" s="41" t="str">
        <f t="shared" si="1692"/>
        <v/>
      </c>
      <c r="B3648" s="150" t="str">
        <f>IF(ISNUMBER(A3648),INDEX('MetaTrader Import'!$H$13:$J$5893,TRUNC(((A3648-$A$39+1)-1)/3)+1,MOD((A3648-$A$39+1)-1,3)+1),"")</f>
        <v/>
      </c>
      <c r="C3648" s="43" t="str">
        <f t="shared" si="1693"/>
        <v/>
      </c>
      <c r="D3648" s="43" t="str">
        <f t="shared" ca="1" si="1683"/>
        <v/>
      </c>
      <c r="E3648" s="43" t="str">
        <f t="shared" si="1694"/>
        <v/>
      </c>
      <c r="F3648" s="43" t="str">
        <f t="shared" si="1695"/>
        <v/>
      </c>
      <c r="G3648" s="43" t="str">
        <f>IF(A3648&lt;&gt;"",IF(A3648&lt;Data!$G$11*0.25,$C$13/$G$32,IF(A3648&gt;Data!$G$11*0.25,$C$13,$C$13*10)),"")</f>
        <v/>
      </c>
      <c r="H3648" s="43" t="str">
        <f>IF(A3648&lt;&gt;"",IF(Data!$G$9="constant",$C$13,IF(Data!$G$9="squeeze",G3648,F3648)),"")</f>
        <v/>
      </c>
      <c r="I3648" s="38" t="str">
        <f ca="1">IF(ISNUMBER(A3648),NORMINV(RAND(),0,IF(AND(Data!$G$9="squeeze",A3648&lt;Data!$G$11*0.25),$H$32,1)*$C$30*$C$13)*($C$14*$C$12),"")</f>
        <v/>
      </c>
      <c r="J3648" s="42" t="str">
        <f ca="1">IFERROR(IF(Data!$C$6="Real",B3648,I3648+J3647+($C$14*$C$12)*(NORMINV(RAND(),$C$15,CHOOSE($G$13,$C$13,F3648,G3648)))),"")</f>
        <v/>
      </c>
      <c r="K3648" s="88" t="str">
        <f>IF(ISNUMBER(A3648), IF($G$16="fixed",$G$17,MIN(H3648*Data!$C$7*$C$16*0.5,$C$17*Data!$C$7))*$C$12,"")</f>
        <v/>
      </c>
      <c r="L3648" s="42" t="str">
        <f t="shared" ca="1" si="1710"/>
        <v/>
      </c>
      <c r="M3648" s="44" t="str">
        <f t="shared" ca="1" si="1711"/>
        <v/>
      </c>
      <c r="N3648" s="44" t="str">
        <f t="shared" ca="1" si="1712"/>
        <v/>
      </c>
      <c r="O3648" s="108" t="str">
        <f t="shared" si="1696"/>
        <v/>
      </c>
      <c r="P3648" s="102" t="str">
        <f t="shared" si="1697"/>
        <v/>
      </c>
      <c r="Q3648" s="102" t="str">
        <f t="shared" si="1698"/>
        <v/>
      </c>
      <c r="R3648" s="120" t="str">
        <f t="shared" si="1699"/>
        <v/>
      </c>
      <c r="S3648" s="54" t="str">
        <f t="shared" si="1700"/>
        <v/>
      </c>
      <c r="T3648" s="5" t="str">
        <f t="shared" si="1701"/>
        <v/>
      </c>
      <c r="U3648" s="152" t="str">
        <f t="shared" si="1684"/>
        <v/>
      </c>
      <c r="V3648" s="152" t="str">
        <f t="shared" si="1685"/>
        <v/>
      </c>
      <c r="W3648" s="153" t="str">
        <f t="shared" si="1686"/>
        <v/>
      </c>
      <c r="X3648" s="153" t="str">
        <f t="shared" si="1687"/>
        <v/>
      </c>
      <c r="Y3648" s="153" t="str">
        <f t="shared" si="1688"/>
        <v/>
      </c>
      <c r="Z3648" s="153" t="str">
        <f t="shared" si="1689"/>
        <v/>
      </c>
      <c r="AA3648" s="152" t="str">
        <f t="shared" si="1690"/>
        <v/>
      </c>
      <c r="AB3648" s="152" t="str">
        <f t="shared" si="1691"/>
        <v/>
      </c>
      <c r="AC3648" s="154" t="str">
        <f t="shared" si="1702"/>
        <v/>
      </c>
      <c r="AD3648" s="154" t="str">
        <f t="shared" si="1703"/>
        <v/>
      </c>
      <c r="AE3648" s="3" t="str">
        <f t="shared" si="1704"/>
        <v/>
      </c>
      <c r="AF3648" s="3" t="str">
        <f t="shared" si="1705"/>
        <v/>
      </c>
      <c r="AG3648" s="3" t="str">
        <f t="shared" si="1706"/>
        <v/>
      </c>
      <c r="AH3648" s="4" t="str">
        <f t="shared" si="1707"/>
        <v/>
      </c>
      <c r="AI3648" s="75" t="str">
        <f t="shared" si="1708"/>
        <v/>
      </c>
      <c r="AJ3648" s="75" t="str">
        <f t="shared" si="1709"/>
        <v/>
      </c>
    </row>
    <row r="3649" spans="1:36">
      <c r="A3649" s="41" t="str">
        <f t="shared" si="1692"/>
        <v/>
      </c>
      <c r="B3649" s="150" t="str">
        <f>IF(ISNUMBER(A3649),INDEX('MetaTrader Import'!$H$13:$J$5893,TRUNC(((A3649-$A$39+1)-1)/3)+1,MOD((A3649-$A$39+1)-1,3)+1),"")</f>
        <v/>
      </c>
      <c r="C3649" s="43" t="str">
        <f t="shared" si="1693"/>
        <v/>
      </c>
      <c r="D3649" s="43" t="str">
        <f t="shared" ca="1" si="1683"/>
        <v/>
      </c>
      <c r="E3649" s="43" t="str">
        <f t="shared" si="1694"/>
        <v/>
      </c>
      <c r="F3649" s="43" t="str">
        <f t="shared" si="1695"/>
        <v/>
      </c>
      <c r="G3649" s="43" t="str">
        <f>IF(A3649&lt;&gt;"",IF(A3649&lt;Data!$G$11*0.25,$C$13/$G$32,IF(A3649&gt;Data!$G$11*0.25,$C$13,$C$13*10)),"")</f>
        <v/>
      </c>
      <c r="H3649" s="43" t="str">
        <f>IF(A3649&lt;&gt;"",IF(Data!$G$9="constant",$C$13,IF(Data!$G$9="squeeze",G3649,F3649)),"")</f>
        <v/>
      </c>
      <c r="I3649" s="38" t="str">
        <f ca="1">IF(ISNUMBER(A3649),NORMINV(RAND(),0,IF(AND(Data!$G$9="squeeze",A3649&lt;Data!$G$11*0.25),$H$32,1)*$C$30*$C$13)*($C$14*$C$12),"")</f>
        <v/>
      </c>
      <c r="J3649" s="42" t="str">
        <f ca="1">IFERROR(IF(Data!$C$6="Real",B3649,I3649+J3648+($C$14*$C$12)*(NORMINV(RAND(),$C$15,CHOOSE($G$13,$C$13,F3649,G3649)))),"")</f>
        <v/>
      </c>
      <c r="K3649" s="88" t="str">
        <f>IF(ISNUMBER(A3649), IF($G$16="fixed",$G$17,MIN(H3649*Data!$C$7*$C$16*0.5,$C$17*Data!$C$7))*$C$12,"")</f>
        <v/>
      </c>
      <c r="L3649" s="42" t="str">
        <f t="shared" ca="1" si="1710"/>
        <v/>
      </c>
      <c r="M3649" s="44" t="str">
        <f t="shared" ca="1" si="1711"/>
        <v/>
      </c>
      <c r="N3649" s="44" t="str">
        <f t="shared" ca="1" si="1712"/>
        <v/>
      </c>
      <c r="O3649" s="108" t="str">
        <f t="shared" si="1696"/>
        <v/>
      </c>
      <c r="P3649" s="102" t="str">
        <f t="shared" si="1697"/>
        <v/>
      </c>
      <c r="Q3649" s="102" t="str">
        <f t="shared" si="1698"/>
        <v/>
      </c>
      <c r="R3649" s="120" t="str">
        <f t="shared" si="1699"/>
        <v/>
      </c>
      <c r="S3649" s="54" t="str">
        <f t="shared" si="1700"/>
        <v/>
      </c>
      <c r="T3649" s="5" t="str">
        <f t="shared" si="1701"/>
        <v/>
      </c>
      <c r="U3649" s="152" t="str">
        <f t="shared" si="1684"/>
        <v/>
      </c>
      <c r="V3649" s="152" t="str">
        <f t="shared" si="1685"/>
        <v/>
      </c>
      <c r="W3649" s="153" t="str">
        <f t="shared" si="1686"/>
        <v/>
      </c>
      <c r="X3649" s="153" t="str">
        <f t="shared" si="1687"/>
        <v/>
      </c>
      <c r="Y3649" s="153" t="str">
        <f t="shared" si="1688"/>
        <v/>
      </c>
      <c r="Z3649" s="153" t="str">
        <f t="shared" si="1689"/>
        <v/>
      </c>
      <c r="AA3649" s="152" t="str">
        <f t="shared" si="1690"/>
        <v/>
      </c>
      <c r="AB3649" s="152" t="str">
        <f t="shared" si="1691"/>
        <v/>
      </c>
      <c r="AC3649" s="154" t="str">
        <f t="shared" si="1702"/>
        <v/>
      </c>
      <c r="AD3649" s="154" t="str">
        <f t="shared" si="1703"/>
        <v/>
      </c>
      <c r="AE3649" s="3" t="str">
        <f t="shared" si="1704"/>
        <v/>
      </c>
      <c r="AF3649" s="3" t="str">
        <f t="shared" si="1705"/>
        <v/>
      </c>
      <c r="AG3649" s="3" t="str">
        <f t="shared" si="1706"/>
        <v/>
      </c>
      <c r="AH3649" s="4" t="str">
        <f t="shared" si="1707"/>
        <v/>
      </c>
      <c r="AI3649" s="75" t="str">
        <f t="shared" si="1708"/>
        <v/>
      </c>
      <c r="AJ3649" s="75" t="str">
        <f t="shared" si="1709"/>
        <v/>
      </c>
    </row>
    <row r="3650" spans="1:36">
      <c r="A3650" s="41" t="str">
        <f t="shared" si="1692"/>
        <v/>
      </c>
      <c r="B3650" s="150" t="str">
        <f>IF(ISNUMBER(A3650),INDEX('MetaTrader Import'!$H$13:$J$5893,TRUNC(((A3650-$A$39+1)-1)/3)+1,MOD((A3650-$A$39+1)-1,3)+1),"")</f>
        <v/>
      </c>
      <c r="C3650" s="43" t="str">
        <f t="shared" si="1693"/>
        <v/>
      </c>
      <c r="D3650" s="43" t="str">
        <f t="shared" ca="1" si="1683"/>
        <v/>
      </c>
      <c r="E3650" s="43" t="str">
        <f t="shared" si="1694"/>
        <v/>
      </c>
      <c r="F3650" s="43" t="str">
        <f t="shared" si="1695"/>
        <v/>
      </c>
      <c r="G3650" s="43" t="str">
        <f>IF(A3650&lt;&gt;"",IF(A3650&lt;Data!$G$11*0.25,$C$13/$G$32,IF(A3650&gt;Data!$G$11*0.25,$C$13,$C$13*10)),"")</f>
        <v/>
      </c>
      <c r="H3650" s="43" t="str">
        <f>IF(A3650&lt;&gt;"",IF(Data!$G$9="constant",$C$13,IF(Data!$G$9="squeeze",G3650,F3650)),"")</f>
        <v/>
      </c>
      <c r="I3650" s="38" t="str">
        <f ca="1">IF(ISNUMBER(A3650),NORMINV(RAND(),0,IF(AND(Data!$G$9="squeeze",A3650&lt;Data!$G$11*0.25),$H$32,1)*$C$30*$C$13)*($C$14*$C$12),"")</f>
        <v/>
      </c>
      <c r="J3650" s="42" t="str">
        <f ca="1">IFERROR(IF(Data!$C$6="Real",B3650,I3650+J3649+($C$14*$C$12)*(NORMINV(RAND(),$C$15,CHOOSE($G$13,$C$13,F3650,G3650)))),"")</f>
        <v/>
      </c>
      <c r="K3650" s="88" t="str">
        <f>IF(ISNUMBER(A3650), IF($G$16="fixed",$G$17,MIN(H3650*Data!$C$7*$C$16*0.5,$C$17*Data!$C$7))*$C$12,"")</f>
        <v/>
      </c>
      <c r="L3650" s="42" t="str">
        <f t="shared" ca="1" si="1710"/>
        <v/>
      </c>
      <c r="M3650" s="44" t="str">
        <f t="shared" ca="1" si="1711"/>
        <v/>
      </c>
      <c r="N3650" s="44" t="str">
        <f t="shared" ca="1" si="1712"/>
        <v/>
      </c>
      <c r="O3650" s="108" t="str">
        <f t="shared" si="1696"/>
        <v/>
      </c>
      <c r="P3650" s="102" t="str">
        <f t="shared" si="1697"/>
        <v/>
      </c>
      <c r="Q3650" s="102" t="str">
        <f t="shared" si="1698"/>
        <v/>
      </c>
      <c r="R3650" s="120" t="str">
        <f t="shared" si="1699"/>
        <v/>
      </c>
      <c r="S3650" s="54" t="str">
        <f t="shared" si="1700"/>
        <v/>
      </c>
      <c r="T3650" s="5" t="str">
        <f t="shared" si="1701"/>
        <v/>
      </c>
      <c r="U3650" s="152" t="str">
        <f t="shared" si="1684"/>
        <v/>
      </c>
      <c r="V3650" s="152" t="str">
        <f t="shared" si="1685"/>
        <v/>
      </c>
      <c r="W3650" s="153" t="str">
        <f t="shared" si="1686"/>
        <v/>
      </c>
      <c r="X3650" s="153" t="str">
        <f t="shared" si="1687"/>
        <v/>
      </c>
      <c r="Y3650" s="153" t="str">
        <f t="shared" si="1688"/>
        <v/>
      </c>
      <c r="Z3650" s="153" t="str">
        <f t="shared" si="1689"/>
        <v/>
      </c>
      <c r="AA3650" s="152" t="str">
        <f t="shared" si="1690"/>
        <v/>
      </c>
      <c r="AB3650" s="152" t="str">
        <f t="shared" si="1691"/>
        <v/>
      </c>
      <c r="AC3650" s="154" t="str">
        <f t="shared" si="1702"/>
        <v/>
      </c>
      <c r="AD3650" s="154" t="str">
        <f t="shared" si="1703"/>
        <v/>
      </c>
      <c r="AE3650" s="3" t="str">
        <f t="shared" si="1704"/>
        <v/>
      </c>
      <c r="AF3650" s="3" t="str">
        <f t="shared" si="1705"/>
        <v/>
      </c>
      <c r="AG3650" s="3" t="str">
        <f t="shared" si="1706"/>
        <v/>
      </c>
      <c r="AH3650" s="4" t="str">
        <f t="shared" si="1707"/>
        <v/>
      </c>
      <c r="AI3650" s="75" t="str">
        <f t="shared" si="1708"/>
        <v/>
      </c>
      <c r="AJ3650" s="75" t="str">
        <f t="shared" si="1709"/>
        <v/>
      </c>
    </row>
    <row r="3651" spans="1:36">
      <c r="A3651" s="41" t="str">
        <f t="shared" si="1692"/>
        <v/>
      </c>
      <c r="B3651" s="150" t="str">
        <f>IF(ISNUMBER(A3651),INDEX('MetaTrader Import'!$H$13:$J$5893,TRUNC(((A3651-$A$39+1)-1)/3)+1,MOD((A3651-$A$39+1)-1,3)+1),"")</f>
        <v/>
      </c>
      <c r="C3651" s="43" t="str">
        <f t="shared" si="1693"/>
        <v/>
      </c>
      <c r="D3651" s="43" t="str">
        <f t="shared" ref="D3651:D3714" ca="1" si="1713">IF(A3651&lt;&gt;"",NORMINV(RAND(),($C$23-C3651)*$C$28,$C$27)+NORMINV(RAND(),IF(RAND()&gt;$C$26,$C$25,0),$C$27),"")</f>
        <v/>
      </c>
      <c r="E3651" s="43" t="str">
        <f t="shared" si="1694"/>
        <v/>
      </c>
      <c r="F3651" s="43" t="str">
        <f t="shared" si="1695"/>
        <v/>
      </c>
      <c r="G3651" s="43" t="str">
        <f>IF(A3651&lt;&gt;"",IF(A3651&lt;Data!$G$11*0.25,$C$13/$G$32,IF(A3651&gt;Data!$G$11*0.25,$C$13,$C$13*10)),"")</f>
        <v/>
      </c>
      <c r="H3651" s="43" t="str">
        <f>IF(A3651&lt;&gt;"",IF(Data!$G$9="constant",$C$13,IF(Data!$G$9="squeeze",G3651,F3651)),"")</f>
        <v/>
      </c>
      <c r="I3651" s="38" t="str">
        <f ca="1">IF(ISNUMBER(A3651),NORMINV(RAND(),0,IF(AND(Data!$G$9="squeeze",A3651&lt;Data!$G$11*0.25),$H$32,1)*$C$30*$C$13)*($C$14*$C$12),"")</f>
        <v/>
      </c>
      <c r="J3651" s="42" t="str">
        <f ca="1">IFERROR(IF(Data!$C$6="Real",B3651,I3651+J3650+($C$14*$C$12)*(NORMINV(RAND(),$C$15,CHOOSE($G$13,$C$13,F3651,G3651)))),"")</f>
        <v/>
      </c>
      <c r="K3651" s="88" t="str">
        <f>IF(ISNUMBER(A3651), IF($G$16="fixed",$G$17,MIN(H3651*Data!$C$7*$C$16*0.5,$C$17*Data!$C$7))*$C$12,"")</f>
        <v/>
      </c>
      <c r="L3651" s="42" t="str">
        <f t="shared" ca="1" si="1710"/>
        <v/>
      </c>
      <c r="M3651" s="44" t="str">
        <f t="shared" ca="1" si="1711"/>
        <v/>
      </c>
      <c r="N3651" s="44" t="str">
        <f t="shared" ca="1" si="1712"/>
        <v/>
      </c>
      <c r="O3651" s="108" t="str">
        <f t="shared" si="1696"/>
        <v/>
      </c>
      <c r="P3651" s="102" t="str">
        <f t="shared" si="1697"/>
        <v/>
      </c>
      <c r="Q3651" s="102" t="str">
        <f t="shared" si="1698"/>
        <v/>
      </c>
      <c r="R3651" s="120" t="str">
        <f t="shared" si="1699"/>
        <v/>
      </c>
      <c r="S3651" s="54" t="str">
        <f t="shared" si="1700"/>
        <v/>
      </c>
      <c r="T3651" s="5" t="str">
        <f t="shared" si="1701"/>
        <v/>
      </c>
      <c r="U3651" s="152" t="str">
        <f t="shared" ref="U3651:U3714" si="1714">IF(NOT(ISNUMBER(T3651)),"",IF(S3651=1,T3651,IF(M3651&gt;U3650,M3651,IF(ISNUMBER(U3650),U3650,""))))</f>
        <v/>
      </c>
      <c r="V3651" s="152" t="str">
        <f t="shared" ref="V3651:V3714" si="1715">IF(NOT(ISNUMBER(T3651)),"",IF(S3651=1,T3651,IF(N3651&lt;V3650,N3651,IF(ISNUMBER(V3650),V3650,""))))</f>
        <v/>
      </c>
      <c r="W3651" s="153" t="str">
        <f t="shared" ref="W3651:W3714" si="1716">IF(NOT(ISNUMBER(T3651)),"",MIN($F$24,IF(TRUNC((U3651-T3651)/$E$24*$G$12)+0&gt;IF(ISNUMBER(W3650),W3650,0),TRUNC((U3651-T3651)/$E$24*$G$12)+0,IF(ISNUMBER(W3650),W3650,0))))</f>
        <v/>
      </c>
      <c r="X3651" s="153" t="str">
        <f t="shared" ref="X3651:X3714" si="1717">IF(NOT(ISNUMBER(T3651)),"",MIN($F$24,IF(-TRUNC((V3651-T3651)/$E$24*$G$12)+0&gt;IF(ISNUMBER(X3650),X3650,0),-TRUNC((V3651-T3651)/$E$24*$G$12)+0,IF(ISNUMBER(X3650),X3650,0))))</f>
        <v/>
      </c>
      <c r="Y3651" s="153" t="str">
        <f t="shared" ref="Y3651:Y3714" si="1718">IF(ISNUMBER(W3651),(IF(W3651=0,0,1))*IF(ABS($I$24)=2,POWER(2,W3651-1),W3651)*SIGN($I$24)*$K$24,"")</f>
        <v/>
      </c>
      <c r="Z3651" s="153" t="str">
        <f t="shared" ref="Z3651:Z3714" si="1719">IF(ISNUMBER(X3651),(IF(X3651=0,0,1))*IF(ABS($I$24)=2,POWER(2,X3651-1),X3651)*SIGN($I$24)*$K$24,"")</f>
        <v/>
      </c>
      <c r="AA3651" s="152" t="str">
        <f t="shared" ref="AA3651:AA3714" si="1720">IF(OR(NOT(ISNUMBER(T3651)),W3651&lt;1),"",IF(OR(NOT(ISNUMBER(W3650)),W3650=0),IF(SIGN(Y3651)=1,M3651,N3651),(Y3650*AA3650+(Y3651-Y3650)*IF(SIGN(Y3651)=1,M3651,N3651))/Y3651))</f>
        <v/>
      </c>
      <c r="AB3651" s="152" t="str">
        <f t="shared" ref="AB3651:AB3714" si="1721">IF(OR(NOT(ISNUMBER(T3651)),X3651&lt;1),"",IF(OR(NOT(ISNUMBER(X3650)),X3650=0),IF(SIGN(Z3651)=1,N3651,M3651),(Z3650*AB3650+(Z3651-Z3650)*IF(SIGN(Z3651)=1,N3651,M3651))/Z3651))</f>
        <v/>
      </c>
      <c r="AC3651" s="154" t="str">
        <f t="shared" si="1702"/>
        <v/>
      </c>
      <c r="AD3651" s="154" t="str">
        <f t="shared" si="1703"/>
        <v/>
      </c>
      <c r="AE3651" s="3" t="str">
        <f t="shared" si="1704"/>
        <v/>
      </c>
      <c r="AF3651" s="3" t="str">
        <f t="shared" si="1705"/>
        <v/>
      </c>
      <c r="AG3651" s="3" t="str">
        <f t="shared" si="1706"/>
        <v/>
      </c>
      <c r="AH3651" s="4" t="str">
        <f t="shared" si="1707"/>
        <v/>
      </c>
      <c r="AI3651" s="75" t="str">
        <f t="shared" si="1708"/>
        <v/>
      </c>
      <c r="AJ3651" s="75" t="str">
        <f t="shared" si="1709"/>
        <v/>
      </c>
    </row>
    <row r="3652" spans="1:36">
      <c r="A3652" s="41" t="str">
        <f t="shared" ref="A3652:A3715" si="1722">IFERROR(IF(A3651+1&gt;$C$19,"",A3651+1),"")</f>
        <v/>
      </c>
      <c r="B3652" s="150" t="str">
        <f>IF(ISNUMBER(A3652),INDEX('MetaTrader Import'!$H$13:$J$5893,TRUNC(((A3652-$A$39+1)-1)/3)+1,MOD((A3652-$A$39+1)-1,3)+1),"")</f>
        <v/>
      </c>
      <c r="C3652" s="43" t="str">
        <f t="shared" ref="C3652:C3715" si="1723">IF(A3652&lt;&gt;"",E3651,"")</f>
        <v/>
      </c>
      <c r="D3652" s="43" t="str">
        <f t="shared" ca="1" si="1713"/>
        <v/>
      </c>
      <c r="E3652" s="43" t="str">
        <f t="shared" ref="E3652:E3715" si="1724">IF(A3652&lt;&gt;"",C3652+D3652,"")</f>
        <v/>
      </c>
      <c r="F3652" s="43" t="str">
        <f t="shared" ref="F3652:F3715" si="1725">IF(A3652&lt;&gt;"",$C$13*ABS(E3652)/$C$23,"")</f>
        <v/>
      </c>
      <c r="G3652" s="43" t="str">
        <f>IF(A3652&lt;&gt;"",IF(A3652&lt;Data!$G$11*0.25,$C$13/$G$32,IF(A3652&gt;Data!$G$11*0.25,$C$13,$C$13*10)),"")</f>
        <v/>
      </c>
      <c r="H3652" s="43" t="str">
        <f>IF(A3652&lt;&gt;"",IF(Data!$G$9="constant",$C$13,IF(Data!$G$9="squeeze",G3652,F3652)),"")</f>
        <v/>
      </c>
      <c r="I3652" s="38" t="str">
        <f ca="1">IF(ISNUMBER(A3652),NORMINV(RAND(),0,IF(AND(Data!$G$9="squeeze",A3652&lt;Data!$G$11*0.25),$H$32,1)*$C$30*$C$13)*($C$14*$C$12),"")</f>
        <v/>
      </c>
      <c r="J3652" s="42" t="str">
        <f ca="1">IFERROR(IF(Data!$C$6="Real",B3652,I3652+J3651+($C$14*$C$12)*(NORMINV(RAND(),$C$15,CHOOSE($G$13,$C$13,F3652,G3652)))),"")</f>
        <v/>
      </c>
      <c r="K3652" s="88" t="str">
        <f>IF(ISNUMBER(A3652), IF($G$16="fixed",$G$17,MIN(H3652*Data!$C$7*$C$16*0.5,$C$17*Data!$C$7))*$C$12,"")</f>
        <v/>
      </c>
      <c r="L3652" s="42" t="str">
        <f t="shared" ca="1" si="1710"/>
        <v/>
      </c>
      <c r="M3652" s="44" t="str">
        <f t="shared" ca="1" si="1711"/>
        <v/>
      </c>
      <c r="N3652" s="44" t="str">
        <f t="shared" ca="1" si="1712"/>
        <v/>
      </c>
      <c r="O3652" s="108" t="str">
        <f t="shared" ref="O3652:O3715" si="1726">IF(ISNUMBER(A3652),$G$12*SLOPE(L3638:L3652,A3638:A3652),"")</f>
        <v/>
      </c>
      <c r="P3652" s="102" t="str">
        <f t="shared" ref="P3652:P3715" si="1727">IF(ISNUMBER(A3652),STDEV(L3638:L3652)*$G$12,"")</f>
        <v/>
      </c>
      <c r="Q3652" s="102" t="str">
        <f t="shared" ref="Q3652:Q3715" si="1728">IF(ISNUMBER(A3652),SLOPE(P3638:P3652,A3638:A3652),"")</f>
        <v/>
      </c>
      <c r="R3652" s="120" t="str">
        <f t="shared" ref="R3652:R3715" si="1729">IF(ISNUMBER(A3652),R3651+S3651,"")</f>
        <v/>
      </c>
      <c r="S3652" s="54" t="str">
        <f t="shared" ref="S3652:S3715" si="1730">IF(ISNUMBER(A3652),IF(AND(R3652&lt;$M$24,Q3652&lt;$F$28,ABS(O3652)&lt;$F$27,P3652&lt;$F$26,NOT(ISNUMBER(T3651))),1,0),"")</f>
        <v/>
      </c>
      <c r="T3652" s="5" t="str">
        <f t="shared" ref="T3652:T3715" si="1731">IF(ISNUMBER(A3652),IF(S3652=1,L3652,IF(AG3651="Y","",IF(ISNUMBER(T3651),T3651,""))),"")</f>
        <v/>
      </c>
      <c r="U3652" s="152" t="str">
        <f t="shared" si="1714"/>
        <v/>
      </c>
      <c r="V3652" s="152" t="str">
        <f t="shared" si="1715"/>
        <v/>
      </c>
      <c r="W3652" s="153" t="str">
        <f t="shared" si="1716"/>
        <v/>
      </c>
      <c r="X3652" s="153" t="str">
        <f t="shared" si="1717"/>
        <v/>
      </c>
      <c r="Y3652" s="153" t="str">
        <f t="shared" si="1718"/>
        <v/>
      </c>
      <c r="Z3652" s="153" t="str">
        <f t="shared" si="1719"/>
        <v/>
      </c>
      <c r="AA3652" s="152" t="str">
        <f t="shared" si="1720"/>
        <v/>
      </c>
      <c r="AB3652" s="152" t="str">
        <f t="shared" si="1721"/>
        <v/>
      </c>
      <c r="AC3652" s="154" t="str">
        <f t="shared" ref="AC3652:AC3715" si="1732">IFERROR(-SIGN(Y3652)*(AA3652-IF(SIGN(Y3652)=1,N3652,M3652))*$G$12*ABS(Y3652),"")</f>
        <v/>
      </c>
      <c r="AD3652" s="154" t="str">
        <f t="shared" ref="AD3652:AD3715" si="1733">IFERROR(SIGN(Z3652)*(AB3652-IF(SIGN(Z3652)=1,M3652,N3652))*$G$12*ABS(Z3652),"")</f>
        <v/>
      </c>
      <c r="AE3652" s="3" t="str">
        <f t="shared" ref="AE3652:AE3715" si="1734">IF(ISNUMBER(A3652),IFERROR((IF(ISNUMBER(AC3652),AC3652,0)+IF(ISNUMBER(AD3652),AD3652,0))/(ABS(Y3652)+ABS(Z3652)),0),"")</f>
        <v/>
      </c>
      <c r="AF3652" s="3" t="str">
        <f t="shared" ref="AF3652:AF3715" si="1735">IF(ISNUMBER(A3652),IF(ISNUMBER(AC3652),AC3652,0)+IF(ISNUMBER(AD3652),AD3652,0),"")</f>
        <v/>
      </c>
      <c r="AG3652" s="3" t="str">
        <f t="shared" ref="AG3652:AG3715" si="1736">IF(NOT(ISNUMBER(T3652)),"",IF(OR(AF3652&gt;$G$24,AF3652&lt;-$H$24,A3652+1&gt;$C$19),"Y","N"))</f>
        <v/>
      </c>
      <c r="AH3652" s="4" t="str">
        <f t="shared" ref="AH3652:AH3715" si="1737">IF(AG3652="y",AF3652*10*$C$11,"")</f>
        <v/>
      </c>
      <c r="AI3652" s="75" t="str">
        <f t="shared" ref="AI3652:AI3715" si="1738">IF(ISNUMBER(A3652),IF(ISNUMBER(AH3652),AJ3652,AF3652*10*$C$11+AJ3652),"")</f>
        <v/>
      </c>
      <c r="AJ3652" s="75" t="str">
        <f t="shared" ref="AJ3652:AJ3715" si="1739">IF(ISNUMBER(A3652),AJ3651+IF(ISNUMBER(AH3652),AH3652,0),"")</f>
        <v/>
      </c>
    </row>
    <row r="3653" spans="1:36">
      <c r="A3653" s="41" t="str">
        <f t="shared" si="1722"/>
        <v/>
      </c>
      <c r="B3653" s="150" t="str">
        <f>IF(ISNUMBER(A3653),INDEX('MetaTrader Import'!$H$13:$J$5893,TRUNC(((A3653-$A$39+1)-1)/3)+1,MOD((A3653-$A$39+1)-1,3)+1),"")</f>
        <v/>
      </c>
      <c r="C3653" s="43" t="str">
        <f t="shared" si="1723"/>
        <v/>
      </c>
      <c r="D3653" s="43" t="str">
        <f t="shared" ca="1" si="1713"/>
        <v/>
      </c>
      <c r="E3653" s="43" t="str">
        <f t="shared" si="1724"/>
        <v/>
      </c>
      <c r="F3653" s="43" t="str">
        <f t="shared" si="1725"/>
        <v/>
      </c>
      <c r="G3653" s="43" t="str">
        <f>IF(A3653&lt;&gt;"",IF(A3653&lt;Data!$G$11*0.25,$C$13/$G$32,IF(A3653&gt;Data!$G$11*0.25,$C$13,$C$13*10)),"")</f>
        <v/>
      </c>
      <c r="H3653" s="43" t="str">
        <f>IF(A3653&lt;&gt;"",IF(Data!$G$9="constant",$C$13,IF(Data!$G$9="squeeze",G3653,F3653)),"")</f>
        <v/>
      </c>
      <c r="I3653" s="38" t="str">
        <f ca="1">IF(ISNUMBER(A3653),NORMINV(RAND(),0,IF(AND(Data!$G$9="squeeze",A3653&lt;Data!$G$11*0.25),$H$32,1)*$C$30*$C$13)*($C$14*$C$12),"")</f>
        <v/>
      </c>
      <c r="J3653" s="42" t="str">
        <f ca="1">IFERROR(IF(Data!$C$6="Real",B3653,I3653+J3652+($C$14*$C$12)*(NORMINV(RAND(),$C$15,CHOOSE($G$13,$C$13,F3653,G3653)))),"")</f>
        <v/>
      </c>
      <c r="K3653" s="88" t="str">
        <f>IF(ISNUMBER(A3653), IF($G$16="fixed",$G$17,MIN(H3653*Data!$C$7*$C$16*0.5,$C$17*Data!$C$7))*$C$12,"")</f>
        <v/>
      </c>
      <c r="L3653" s="42" t="str">
        <f t="shared" ca="1" si="1710"/>
        <v/>
      </c>
      <c r="M3653" s="44" t="str">
        <f t="shared" ca="1" si="1711"/>
        <v/>
      </c>
      <c r="N3653" s="44" t="str">
        <f t="shared" ca="1" si="1712"/>
        <v/>
      </c>
      <c r="O3653" s="108" t="str">
        <f t="shared" si="1726"/>
        <v/>
      </c>
      <c r="P3653" s="102" t="str">
        <f t="shared" si="1727"/>
        <v/>
      </c>
      <c r="Q3653" s="102" t="str">
        <f t="shared" si="1728"/>
        <v/>
      </c>
      <c r="R3653" s="120" t="str">
        <f t="shared" si="1729"/>
        <v/>
      </c>
      <c r="S3653" s="54" t="str">
        <f t="shared" si="1730"/>
        <v/>
      </c>
      <c r="T3653" s="5" t="str">
        <f t="shared" si="1731"/>
        <v/>
      </c>
      <c r="U3653" s="152" t="str">
        <f t="shared" si="1714"/>
        <v/>
      </c>
      <c r="V3653" s="152" t="str">
        <f t="shared" si="1715"/>
        <v/>
      </c>
      <c r="W3653" s="153" t="str">
        <f t="shared" si="1716"/>
        <v/>
      </c>
      <c r="X3653" s="153" t="str">
        <f t="shared" si="1717"/>
        <v/>
      </c>
      <c r="Y3653" s="153" t="str">
        <f t="shared" si="1718"/>
        <v/>
      </c>
      <c r="Z3653" s="153" t="str">
        <f t="shared" si="1719"/>
        <v/>
      </c>
      <c r="AA3653" s="152" t="str">
        <f t="shared" si="1720"/>
        <v/>
      </c>
      <c r="AB3653" s="152" t="str">
        <f t="shared" si="1721"/>
        <v/>
      </c>
      <c r="AC3653" s="154" t="str">
        <f t="shared" si="1732"/>
        <v/>
      </c>
      <c r="AD3653" s="154" t="str">
        <f t="shared" si="1733"/>
        <v/>
      </c>
      <c r="AE3653" s="3" t="str">
        <f t="shared" si="1734"/>
        <v/>
      </c>
      <c r="AF3653" s="3" t="str">
        <f t="shared" si="1735"/>
        <v/>
      </c>
      <c r="AG3653" s="3" t="str">
        <f t="shared" si="1736"/>
        <v/>
      </c>
      <c r="AH3653" s="4" t="str">
        <f t="shared" si="1737"/>
        <v/>
      </c>
      <c r="AI3653" s="75" t="str">
        <f t="shared" si="1738"/>
        <v/>
      </c>
      <c r="AJ3653" s="75" t="str">
        <f t="shared" si="1739"/>
        <v/>
      </c>
    </row>
    <row r="3654" spans="1:36">
      <c r="A3654" s="41" t="str">
        <f t="shared" si="1722"/>
        <v/>
      </c>
      <c r="B3654" s="150" t="str">
        <f>IF(ISNUMBER(A3654),INDEX('MetaTrader Import'!$H$13:$J$5893,TRUNC(((A3654-$A$39+1)-1)/3)+1,MOD((A3654-$A$39+1)-1,3)+1),"")</f>
        <v/>
      </c>
      <c r="C3654" s="43" t="str">
        <f t="shared" si="1723"/>
        <v/>
      </c>
      <c r="D3654" s="43" t="str">
        <f t="shared" ca="1" si="1713"/>
        <v/>
      </c>
      <c r="E3654" s="43" t="str">
        <f t="shared" si="1724"/>
        <v/>
      </c>
      <c r="F3654" s="43" t="str">
        <f t="shared" si="1725"/>
        <v/>
      </c>
      <c r="G3654" s="43" t="str">
        <f>IF(A3654&lt;&gt;"",IF(A3654&lt;Data!$G$11*0.25,$C$13/$G$32,IF(A3654&gt;Data!$G$11*0.25,$C$13,$C$13*10)),"")</f>
        <v/>
      </c>
      <c r="H3654" s="43" t="str">
        <f>IF(A3654&lt;&gt;"",IF(Data!$G$9="constant",$C$13,IF(Data!$G$9="squeeze",G3654,F3654)),"")</f>
        <v/>
      </c>
      <c r="I3654" s="38" t="str">
        <f ca="1">IF(ISNUMBER(A3654),NORMINV(RAND(),0,IF(AND(Data!$G$9="squeeze",A3654&lt;Data!$G$11*0.25),$H$32,1)*$C$30*$C$13)*($C$14*$C$12),"")</f>
        <v/>
      </c>
      <c r="J3654" s="42" t="str">
        <f ca="1">IFERROR(IF(Data!$C$6="Real",B3654,I3654+J3653+($C$14*$C$12)*(NORMINV(RAND(),$C$15,CHOOSE($G$13,$C$13,F3654,G3654)))),"")</f>
        <v/>
      </c>
      <c r="K3654" s="88" t="str">
        <f>IF(ISNUMBER(A3654), IF($G$16="fixed",$G$17,MIN(H3654*Data!$C$7*$C$16*0.5,$C$17*Data!$C$7))*$C$12,"")</f>
        <v/>
      </c>
      <c r="L3654" s="42" t="str">
        <f t="shared" ref="L3654:L3717" ca="1" si="1740">IFERROR(J3654,"")</f>
        <v/>
      </c>
      <c r="M3654" s="44" t="str">
        <f t="shared" ref="M3654:M3717" ca="1" si="1741">IFERROR(L3654+K3654*0.5,"")</f>
        <v/>
      </c>
      <c r="N3654" s="44" t="str">
        <f t="shared" ref="N3654:N3717" ca="1" si="1742">IFERROR(L3654-K3654*0.5,"")</f>
        <v/>
      </c>
      <c r="O3654" s="108" t="str">
        <f t="shared" si="1726"/>
        <v/>
      </c>
      <c r="P3654" s="102" t="str">
        <f t="shared" si="1727"/>
        <v/>
      </c>
      <c r="Q3654" s="102" t="str">
        <f t="shared" si="1728"/>
        <v/>
      </c>
      <c r="R3654" s="120" t="str">
        <f t="shared" si="1729"/>
        <v/>
      </c>
      <c r="S3654" s="54" t="str">
        <f t="shared" si="1730"/>
        <v/>
      </c>
      <c r="T3654" s="5" t="str">
        <f t="shared" si="1731"/>
        <v/>
      </c>
      <c r="U3654" s="152" t="str">
        <f t="shared" si="1714"/>
        <v/>
      </c>
      <c r="V3654" s="152" t="str">
        <f t="shared" si="1715"/>
        <v/>
      </c>
      <c r="W3654" s="153" t="str">
        <f t="shared" si="1716"/>
        <v/>
      </c>
      <c r="X3654" s="153" t="str">
        <f t="shared" si="1717"/>
        <v/>
      </c>
      <c r="Y3654" s="153" t="str">
        <f t="shared" si="1718"/>
        <v/>
      </c>
      <c r="Z3654" s="153" t="str">
        <f t="shared" si="1719"/>
        <v/>
      </c>
      <c r="AA3654" s="152" t="str">
        <f t="shared" si="1720"/>
        <v/>
      </c>
      <c r="AB3654" s="152" t="str">
        <f t="shared" si="1721"/>
        <v/>
      </c>
      <c r="AC3654" s="154" t="str">
        <f t="shared" si="1732"/>
        <v/>
      </c>
      <c r="AD3654" s="154" t="str">
        <f t="shared" si="1733"/>
        <v/>
      </c>
      <c r="AE3654" s="3" t="str">
        <f t="shared" si="1734"/>
        <v/>
      </c>
      <c r="AF3654" s="3" t="str">
        <f t="shared" si="1735"/>
        <v/>
      </c>
      <c r="AG3654" s="3" t="str">
        <f t="shared" si="1736"/>
        <v/>
      </c>
      <c r="AH3654" s="4" t="str">
        <f t="shared" si="1737"/>
        <v/>
      </c>
      <c r="AI3654" s="75" t="str">
        <f t="shared" si="1738"/>
        <v/>
      </c>
      <c r="AJ3654" s="75" t="str">
        <f t="shared" si="1739"/>
        <v/>
      </c>
    </row>
    <row r="3655" spans="1:36">
      <c r="A3655" s="41" t="str">
        <f t="shared" si="1722"/>
        <v/>
      </c>
      <c r="B3655" s="150" t="str">
        <f>IF(ISNUMBER(A3655),INDEX('MetaTrader Import'!$H$13:$J$5893,TRUNC(((A3655-$A$39+1)-1)/3)+1,MOD((A3655-$A$39+1)-1,3)+1),"")</f>
        <v/>
      </c>
      <c r="C3655" s="43" t="str">
        <f t="shared" si="1723"/>
        <v/>
      </c>
      <c r="D3655" s="43" t="str">
        <f t="shared" ca="1" si="1713"/>
        <v/>
      </c>
      <c r="E3655" s="43" t="str">
        <f t="shared" si="1724"/>
        <v/>
      </c>
      <c r="F3655" s="43" t="str">
        <f t="shared" si="1725"/>
        <v/>
      </c>
      <c r="G3655" s="43" t="str">
        <f>IF(A3655&lt;&gt;"",IF(A3655&lt;Data!$G$11*0.25,$C$13/$G$32,IF(A3655&gt;Data!$G$11*0.25,$C$13,$C$13*10)),"")</f>
        <v/>
      </c>
      <c r="H3655" s="43" t="str">
        <f>IF(A3655&lt;&gt;"",IF(Data!$G$9="constant",$C$13,IF(Data!$G$9="squeeze",G3655,F3655)),"")</f>
        <v/>
      </c>
      <c r="I3655" s="38" t="str">
        <f ca="1">IF(ISNUMBER(A3655),NORMINV(RAND(),0,IF(AND(Data!$G$9="squeeze",A3655&lt;Data!$G$11*0.25),$H$32,1)*$C$30*$C$13)*($C$14*$C$12),"")</f>
        <v/>
      </c>
      <c r="J3655" s="42" t="str">
        <f ca="1">IFERROR(IF(Data!$C$6="Real",B3655,I3655+J3654+($C$14*$C$12)*(NORMINV(RAND(),$C$15,CHOOSE($G$13,$C$13,F3655,G3655)))),"")</f>
        <v/>
      </c>
      <c r="K3655" s="88" t="str">
        <f>IF(ISNUMBER(A3655), IF($G$16="fixed",$G$17,MIN(H3655*Data!$C$7*$C$16*0.5,$C$17*Data!$C$7))*$C$12,"")</f>
        <v/>
      </c>
      <c r="L3655" s="42" t="str">
        <f t="shared" ca="1" si="1740"/>
        <v/>
      </c>
      <c r="M3655" s="44" t="str">
        <f t="shared" ca="1" si="1741"/>
        <v/>
      </c>
      <c r="N3655" s="44" t="str">
        <f t="shared" ca="1" si="1742"/>
        <v/>
      </c>
      <c r="O3655" s="108" t="str">
        <f t="shared" si="1726"/>
        <v/>
      </c>
      <c r="P3655" s="102" t="str">
        <f t="shared" si="1727"/>
        <v/>
      </c>
      <c r="Q3655" s="102" t="str">
        <f t="shared" si="1728"/>
        <v/>
      </c>
      <c r="R3655" s="120" t="str">
        <f t="shared" si="1729"/>
        <v/>
      </c>
      <c r="S3655" s="54" t="str">
        <f t="shared" si="1730"/>
        <v/>
      </c>
      <c r="T3655" s="5" t="str">
        <f t="shared" si="1731"/>
        <v/>
      </c>
      <c r="U3655" s="152" t="str">
        <f t="shared" si="1714"/>
        <v/>
      </c>
      <c r="V3655" s="152" t="str">
        <f t="shared" si="1715"/>
        <v/>
      </c>
      <c r="W3655" s="153" t="str">
        <f t="shared" si="1716"/>
        <v/>
      </c>
      <c r="X3655" s="153" t="str">
        <f t="shared" si="1717"/>
        <v/>
      </c>
      <c r="Y3655" s="153" t="str">
        <f t="shared" si="1718"/>
        <v/>
      </c>
      <c r="Z3655" s="153" t="str">
        <f t="shared" si="1719"/>
        <v/>
      </c>
      <c r="AA3655" s="152" t="str">
        <f t="shared" si="1720"/>
        <v/>
      </c>
      <c r="AB3655" s="152" t="str">
        <f t="shared" si="1721"/>
        <v/>
      </c>
      <c r="AC3655" s="154" t="str">
        <f t="shared" si="1732"/>
        <v/>
      </c>
      <c r="AD3655" s="154" t="str">
        <f t="shared" si="1733"/>
        <v/>
      </c>
      <c r="AE3655" s="3" t="str">
        <f t="shared" si="1734"/>
        <v/>
      </c>
      <c r="AF3655" s="3" t="str">
        <f t="shared" si="1735"/>
        <v/>
      </c>
      <c r="AG3655" s="3" t="str">
        <f t="shared" si="1736"/>
        <v/>
      </c>
      <c r="AH3655" s="4" t="str">
        <f t="shared" si="1737"/>
        <v/>
      </c>
      <c r="AI3655" s="75" t="str">
        <f t="shared" si="1738"/>
        <v/>
      </c>
      <c r="AJ3655" s="75" t="str">
        <f t="shared" si="1739"/>
        <v/>
      </c>
    </row>
    <row r="3656" spans="1:36">
      <c r="A3656" s="41" t="str">
        <f t="shared" si="1722"/>
        <v/>
      </c>
      <c r="B3656" s="150" t="str">
        <f>IF(ISNUMBER(A3656),INDEX('MetaTrader Import'!$H$13:$J$5893,TRUNC(((A3656-$A$39+1)-1)/3)+1,MOD((A3656-$A$39+1)-1,3)+1),"")</f>
        <v/>
      </c>
      <c r="C3656" s="43" t="str">
        <f t="shared" si="1723"/>
        <v/>
      </c>
      <c r="D3656" s="43" t="str">
        <f t="shared" ca="1" si="1713"/>
        <v/>
      </c>
      <c r="E3656" s="43" t="str">
        <f t="shared" si="1724"/>
        <v/>
      </c>
      <c r="F3656" s="43" t="str">
        <f t="shared" si="1725"/>
        <v/>
      </c>
      <c r="G3656" s="43" t="str">
        <f>IF(A3656&lt;&gt;"",IF(A3656&lt;Data!$G$11*0.25,$C$13/$G$32,IF(A3656&gt;Data!$G$11*0.25,$C$13,$C$13*10)),"")</f>
        <v/>
      </c>
      <c r="H3656" s="43" t="str">
        <f>IF(A3656&lt;&gt;"",IF(Data!$G$9="constant",$C$13,IF(Data!$G$9="squeeze",G3656,F3656)),"")</f>
        <v/>
      </c>
      <c r="I3656" s="38" t="str">
        <f ca="1">IF(ISNUMBER(A3656),NORMINV(RAND(),0,IF(AND(Data!$G$9="squeeze",A3656&lt;Data!$G$11*0.25),$H$32,1)*$C$30*$C$13)*($C$14*$C$12),"")</f>
        <v/>
      </c>
      <c r="J3656" s="42" t="str">
        <f ca="1">IFERROR(IF(Data!$C$6="Real",B3656,I3656+J3655+($C$14*$C$12)*(NORMINV(RAND(),$C$15,CHOOSE($G$13,$C$13,F3656,G3656)))),"")</f>
        <v/>
      </c>
      <c r="K3656" s="88" t="str">
        <f>IF(ISNUMBER(A3656), IF($G$16="fixed",$G$17,MIN(H3656*Data!$C$7*$C$16*0.5,$C$17*Data!$C$7))*$C$12,"")</f>
        <v/>
      </c>
      <c r="L3656" s="42" t="str">
        <f t="shared" ca="1" si="1740"/>
        <v/>
      </c>
      <c r="M3656" s="44" t="str">
        <f t="shared" ca="1" si="1741"/>
        <v/>
      </c>
      <c r="N3656" s="44" t="str">
        <f t="shared" ca="1" si="1742"/>
        <v/>
      </c>
      <c r="O3656" s="108" t="str">
        <f t="shared" si="1726"/>
        <v/>
      </c>
      <c r="P3656" s="102" t="str">
        <f t="shared" si="1727"/>
        <v/>
      </c>
      <c r="Q3656" s="102" t="str">
        <f t="shared" si="1728"/>
        <v/>
      </c>
      <c r="R3656" s="120" t="str">
        <f t="shared" si="1729"/>
        <v/>
      </c>
      <c r="S3656" s="54" t="str">
        <f t="shared" si="1730"/>
        <v/>
      </c>
      <c r="T3656" s="5" t="str">
        <f t="shared" si="1731"/>
        <v/>
      </c>
      <c r="U3656" s="152" t="str">
        <f t="shared" si="1714"/>
        <v/>
      </c>
      <c r="V3656" s="152" t="str">
        <f t="shared" si="1715"/>
        <v/>
      </c>
      <c r="W3656" s="153" t="str">
        <f t="shared" si="1716"/>
        <v/>
      </c>
      <c r="X3656" s="153" t="str">
        <f t="shared" si="1717"/>
        <v/>
      </c>
      <c r="Y3656" s="153" t="str">
        <f t="shared" si="1718"/>
        <v/>
      </c>
      <c r="Z3656" s="153" t="str">
        <f t="shared" si="1719"/>
        <v/>
      </c>
      <c r="AA3656" s="152" t="str">
        <f t="shared" si="1720"/>
        <v/>
      </c>
      <c r="AB3656" s="152" t="str">
        <f t="shared" si="1721"/>
        <v/>
      </c>
      <c r="AC3656" s="154" t="str">
        <f t="shared" si="1732"/>
        <v/>
      </c>
      <c r="AD3656" s="154" t="str">
        <f t="shared" si="1733"/>
        <v/>
      </c>
      <c r="AE3656" s="3" t="str">
        <f t="shared" si="1734"/>
        <v/>
      </c>
      <c r="AF3656" s="3" t="str">
        <f t="shared" si="1735"/>
        <v/>
      </c>
      <c r="AG3656" s="3" t="str">
        <f t="shared" si="1736"/>
        <v/>
      </c>
      <c r="AH3656" s="4" t="str">
        <f t="shared" si="1737"/>
        <v/>
      </c>
      <c r="AI3656" s="75" t="str">
        <f t="shared" si="1738"/>
        <v/>
      </c>
      <c r="AJ3656" s="75" t="str">
        <f t="shared" si="1739"/>
        <v/>
      </c>
    </row>
    <row r="3657" spans="1:36">
      <c r="A3657" s="41" t="str">
        <f t="shared" si="1722"/>
        <v/>
      </c>
      <c r="B3657" s="150" t="str">
        <f>IF(ISNUMBER(A3657),INDEX('MetaTrader Import'!$H$13:$J$5893,TRUNC(((A3657-$A$39+1)-1)/3)+1,MOD((A3657-$A$39+1)-1,3)+1),"")</f>
        <v/>
      </c>
      <c r="C3657" s="43" t="str">
        <f t="shared" si="1723"/>
        <v/>
      </c>
      <c r="D3657" s="43" t="str">
        <f t="shared" ca="1" si="1713"/>
        <v/>
      </c>
      <c r="E3657" s="43" t="str">
        <f t="shared" si="1724"/>
        <v/>
      </c>
      <c r="F3657" s="43" t="str">
        <f t="shared" si="1725"/>
        <v/>
      </c>
      <c r="G3657" s="43" t="str">
        <f>IF(A3657&lt;&gt;"",IF(A3657&lt;Data!$G$11*0.25,$C$13/$G$32,IF(A3657&gt;Data!$G$11*0.25,$C$13,$C$13*10)),"")</f>
        <v/>
      </c>
      <c r="H3657" s="43" t="str">
        <f>IF(A3657&lt;&gt;"",IF(Data!$G$9="constant",$C$13,IF(Data!$G$9="squeeze",G3657,F3657)),"")</f>
        <v/>
      </c>
      <c r="I3657" s="38" t="str">
        <f ca="1">IF(ISNUMBER(A3657),NORMINV(RAND(),0,IF(AND(Data!$G$9="squeeze",A3657&lt;Data!$G$11*0.25),$H$32,1)*$C$30*$C$13)*($C$14*$C$12),"")</f>
        <v/>
      </c>
      <c r="J3657" s="42" t="str">
        <f ca="1">IFERROR(IF(Data!$C$6="Real",B3657,I3657+J3656+($C$14*$C$12)*(NORMINV(RAND(),$C$15,CHOOSE($G$13,$C$13,F3657,G3657)))),"")</f>
        <v/>
      </c>
      <c r="K3657" s="88" t="str">
        <f>IF(ISNUMBER(A3657), IF($G$16="fixed",$G$17,MIN(H3657*Data!$C$7*$C$16*0.5,$C$17*Data!$C$7))*$C$12,"")</f>
        <v/>
      </c>
      <c r="L3657" s="42" t="str">
        <f t="shared" ca="1" si="1740"/>
        <v/>
      </c>
      <c r="M3657" s="44" t="str">
        <f t="shared" ca="1" si="1741"/>
        <v/>
      </c>
      <c r="N3657" s="44" t="str">
        <f t="shared" ca="1" si="1742"/>
        <v/>
      </c>
      <c r="O3657" s="108" t="str">
        <f t="shared" si="1726"/>
        <v/>
      </c>
      <c r="P3657" s="102" t="str">
        <f t="shared" si="1727"/>
        <v/>
      </c>
      <c r="Q3657" s="102" t="str">
        <f t="shared" si="1728"/>
        <v/>
      </c>
      <c r="R3657" s="120" t="str">
        <f t="shared" si="1729"/>
        <v/>
      </c>
      <c r="S3657" s="54" t="str">
        <f t="shared" si="1730"/>
        <v/>
      </c>
      <c r="T3657" s="5" t="str">
        <f t="shared" si="1731"/>
        <v/>
      </c>
      <c r="U3657" s="152" t="str">
        <f t="shared" si="1714"/>
        <v/>
      </c>
      <c r="V3657" s="152" t="str">
        <f t="shared" si="1715"/>
        <v/>
      </c>
      <c r="W3657" s="153" t="str">
        <f t="shared" si="1716"/>
        <v/>
      </c>
      <c r="X3657" s="153" t="str">
        <f t="shared" si="1717"/>
        <v/>
      </c>
      <c r="Y3657" s="153" t="str">
        <f t="shared" si="1718"/>
        <v/>
      </c>
      <c r="Z3657" s="153" t="str">
        <f t="shared" si="1719"/>
        <v/>
      </c>
      <c r="AA3657" s="152" t="str">
        <f t="shared" si="1720"/>
        <v/>
      </c>
      <c r="AB3657" s="152" t="str">
        <f t="shared" si="1721"/>
        <v/>
      </c>
      <c r="AC3657" s="154" t="str">
        <f t="shared" si="1732"/>
        <v/>
      </c>
      <c r="AD3657" s="154" t="str">
        <f t="shared" si="1733"/>
        <v/>
      </c>
      <c r="AE3657" s="3" t="str">
        <f t="shared" si="1734"/>
        <v/>
      </c>
      <c r="AF3657" s="3" t="str">
        <f t="shared" si="1735"/>
        <v/>
      </c>
      <c r="AG3657" s="3" t="str">
        <f t="shared" si="1736"/>
        <v/>
      </c>
      <c r="AH3657" s="4" t="str">
        <f t="shared" si="1737"/>
        <v/>
      </c>
      <c r="AI3657" s="75" t="str">
        <f t="shared" si="1738"/>
        <v/>
      </c>
      <c r="AJ3657" s="75" t="str">
        <f t="shared" si="1739"/>
        <v/>
      </c>
    </row>
    <row r="3658" spans="1:36">
      <c r="A3658" s="41" t="str">
        <f t="shared" si="1722"/>
        <v/>
      </c>
      <c r="B3658" s="150" t="str">
        <f>IF(ISNUMBER(A3658),INDEX('MetaTrader Import'!$H$13:$J$5893,TRUNC(((A3658-$A$39+1)-1)/3)+1,MOD((A3658-$A$39+1)-1,3)+1),"")</f>
        <v/>
      </c>
      <c r="C3658" s="43" t="str">
        <f t="shared" si="1723"/>
        <v/>
      </c>
      <c r="D3658" s="43" t="str">
        <f t="shared" ca="1" si="1713"/>
        <v/>
      </c>
      <c r="E3658" s="43" t="str">
        <f t="shared" si="1724"/>
        <v/>
      </c>
      <c r="F3658" s="43" t="str">
        <f t="shared" si="1725"/>
        <v/>
      </c>
      <c r="G3658" s="43" t="str">
        <f>IF(A3658&lt;&gt;"",IF(A3658&lt;Data!$G$11*0.25,$C$13/$G$32,IF(A3658&gt;Data!$G$11*0.25,$C$13,$C$13*10)),"")</f>
        <v/>
      </c>
      <c r="H3658" s="43" t="str">
        <f>IF(A3658&lt;&gt;"",IF(Data!$G$9="constant",$C$13,IF(Data!$G$9="squeeze",G3658,F3658)),"")</f>
        <v/>
      </c>
      <c r="I3658" s="38" t="str">
        <f ca="1">IF(ISNUMBER(A3658),NORMINV(RAND(),0,IF(AND(Data!$G$9="squeeze",A3658&lt;Data!$G$11*0.25),$H$32,1)*$C$30*$C$13)*($C$14*$C$12),"")</f>
        <v/>
      </c>
      <c r="J3658" s="42" t="str">
        <f ca="1">IFERROR(IF(Data!$C$6="Real",B3658,I3658+J3657+($C$14*$C$12)*(NORMINV(RAND(),$C$15,CHOOSE($G$13,$C$13,F3658,G3658)))),"")</f>
        <v/>
      </c>
      <c r="K3658" s="88" t="str">
        <f>IF(ISNUMBER(A3658), IF($G$16="fixed",$G$17,MIN(H3658*Data!$C$7*$C$16*0.5,$C$17*Data!$C$7))*$C$12,"")</f>
        <v/>
      </c>
      <c r="L3658" s="42" t="str">
        <f t="shared" ca="1" si="1740"/>
        <v/>
      </c>
      <c r="M3658" s="44" t="str">
        <f t="shared" ca="1" si="1741"/>
        <v/>
      </c>
      <c r="N3658" s="44" t="str">
        <f t="shared" ca="1" si="1742"/>
        <v/>
      </c>
      <c r="O3658" s="108" t="str">
        <f t="shared" si="1726"/>
        <v/>
      </c>
      <c r="P3658" s="102" t="str">
        <f t="shared" si="1727"/>
        <v/>
      </c>
      <c r="Q3658" s="102" t="str">
        <f t="shared" si="1728"/>
        <v/>
      </c>
      <c r="R3658" s="120" t="str">
        <f t="shared" si="1729"/>
        <v/>
      </c>
      <c r="S3658" s="54" t="str">
        <f t="shared" si="1730"/>
        <v/>
      </c>
      <c r="T3658" s="5" t="str">
        <f t="shared" si="1731"/>
        <v/>
      </c>
      <c r="U3658" s="152" t="str">
        <f t="shared" si="1714"/>
        <v/>
      </c>
      <c r="V3658" s="152" t="str">
        <f t="shared" si="1715"/>
        <v/>
      </c>
      <c r="W3658" s="153" t="str">
        <f t="shared" si="1716"/>
        <v/>
      </c>
      <c r="X3658" s="153" t="str">
        <f t="shared" si="1717"/>
        <v/>
      </c>
      <c r="Y3658" s="153" t="str">
        <f t="shared" si="1718"/>
        <v/>
      </c>
      <c r="Z3658" s="153" t="str">
        <f t="shared" si="1719"/>
        <v/>
      </c>
      <c r="AA3658" s="152" t="str">
        <f t="shared" si="1720"/>
        <v/>
      </c>
      <c r="AB3658" s="152" t="str">
        <f t="shared" si="1721"/>
        <v/>
      </c>
      <c r="AC3658" s="154" t="str">
        <f t="shared" si="1732"/>
        <v/>
      </c>
      <c r="AD3658" s="154" t="str">
        <f t="shared" si="1733"/>
        <v/>
      </c>
      <c r="AE3658" s="3" t="str">
        <f t="shared" si="1734"/>
        <v/>
      </c>
      <c r="AF3658" s="3" t="str">
        <f t="shared" si="1735"/>
        <v/>
      </c>
      <c r="AG3658" s="3" t="str">
        <f t="shared" si="1736"/>
        <v/>
      </c>
      <c r="AH3658" s="4" t="str">
        <f t="shared" si="1737"/>
        <v/>
      </c>
      <c r="AI3658" s="75" t="str">
        <f t="shared" si="1738"/>
        <v/>
      </c>
      <c r="AJ3658" s="75" t="str">
        <f t="shared" si="1739"/>
        <v/>
      </c>
    </row>
    <row r="3659" spans="1:36">
      <c r="A3659" s="41" t="str">
        <f t="shared" si="1722"/>
        <v/>
      </c>
      <c r="B3659" s="150" t="str">
        <f>IF(ISNUMBER(A3659),INDEX('MetaTrader Import'!$H$13:$J$5893,TRUNC(((A3659-$A$39+1)-1)/3)+1,MOD((A3659-$A$39+1)-1,3)+1),"")</f>
        <v/>
      </c>
      <c r="C3659" s="43" t="str">
        <f t="shared" si="1723"/>
        <v/>
      </c>
      <c r="D3659" s="43" t="str">
        <f t="shared" ca="1" si="1713"/>
        <v/>
      </c>
      <c r="E3659" s="43" t="str">
        <f t="shared" si="1724"/>
        <v/>
      </c>
      <c r="F3659" s="43" t="str">
        <f t="shared" si="1725"/>
        <v/>
      </c>
      <c r="G3659" s="43" t="str">
        <f>IF(A3659&lt;&gt;"",IF(A3659&lt;Data!$G$11*0.25,$C$13/$G$32,IF(A3659&gt;Data!$G$11*0.25,$C$13,$C$13*10)),"")</f>
        <v/>
      </c>
      <c r="H3659" s="43" t="str">
        <f>IF(A3659&lt;&gt;"",IF(Data!$G$9="constant",$C$13,IF(Data!$G$9="squeeze",G3659,F3659)),"")</f>
        <v/>
      </c>
      <c r="I3659" s="38" t="str">
        <f ca="1">IF(ISNUMBER(A3659),NORMINV(RAND(),0,IF(AND(Data!$G$9="squeeze",A3659&lt;Data!$G$11*0.25),$H$32,1)*$C$30*$C$13)*($C$14*$C$12),"")</f>
        <v/>
      </c>
      <c r="J3659" s="42" t="str">
        <f ca="1">IFERROR(IF(Data!$C$6="Real",B3659,I3659+J3658+($C$14*$C$12)*(NORMINV(RAND(),$C$15,CHOOSE($G$13,$C$13,F3659,G3659)))),"")</f>
        <v/>
      </c>
      <c r="K3659" s="88" t="str">
        <f>IF(ISNUMBER(A3659), IF($G$16="fixed",$G$17,MIN(H3659*Data!$C$7*$C$16*0.5,$C$17*Data!$C$7))*$C$12,"")</f>
        <v/>
      </c>
      <c r="L3659" s="42" t="str">
        <f t="shared" ca="1" si="1740"/>
        <v/>
      </c>
      <c r="M3659" s="44" t="str">
        <f t="shared" ca="1" si="1741"/>
        <v/>
      </c>
      <c r="N3659" s="44" t="str">
        <f t="shared" ca="1" si="1742"/>
        <v/>
      </c>
      <c r="O3659" s="108" t="str">
        <f t="shared" si="1726"/>
        <v/>
      </c>
      <c r="P3659" s="102" t="str">
        <f t="shared" si="1727"/>
        <v/>
      </c>
      <c r="Q3659" s="102" t="str">
        <f t="shared" si="1728"/>
        <v/>
      </c>
      <c r="R3659" s="120" t="str">
        <f t="shared" si="1729"/>
        <v/>
      </c>
      <c r="S3659" s="54" t="str">
        <f t="shared" si="1730"/>
        <v/>
      </c>
      <c r="T3659" s="5" t="str">
        <f t="shared" si="1731"/>
        <v/>
      </c>
      <c r="U3659" s="152" t="str">
        <f t="shared" si="1714"/>
        <v/>
      </c>
      <c r="V3659" s="152" t="str">
        <f t="shared" si="1715"/>
        <v/>
      </c>
      <c r="W3659" s="153" t="str">
        <f t="shared" si="1716"/>
        <v/>
      </c>
      <c r="X3659" s="153" t="str">
        <f t="shared" si="1717"/>
        <v/>
      </c>
      <c r="Y3659" s="153" t="str">
        <f t="shared" si="1718"/>
        <v/>
      </c>
      <c r="Z3659" s="153" t="str">
        <f t="shared" si="1719"/>
        <v/>
      </c>
      <c r="AA3659" s="152" t="str">
        <f t="shared" si="1720"/>
        <v/>
      </c>
      <c r="AB3659" s="152" t="str">
        <f t="shared" si="1721"/>
        <v/>
      </c>
      <c r="AC3659" s="154" t="str">
        <f t="shared" si="1732"/>
        <v/>
      </c>
      <c r="AD3659" s="154" t="str">
        <f t="shared" si="1733"/>
        <v/>
      </c>
      <c r="AE3659" s="3" t="str">
        <f t="shared" si="1734"/>
        <v/>
      </c>
      <c r="AF3659" s="3" t="str">
        <f t="shared" si="1735"/>
        <v/>
      </c>
      <c r="AG3659" s="3" t="str">
        <f t="shared" si="1736"/>
        <v/>
      </c>
      <c r="AH3659" s="4" t="str">
        <f t="shared" si="1737"/>
        <v/>
      </c>
      <c r="AI3659" s="75" t="str">
        <f t="shared" si="1738"/>
        <v/>
      </c>
      <c r="AJ3659" s="75" t="str">
        <f t="shared" si="1739"/>
        <v/>
      </c>
    </row>
    <row r="3660" spans="1:36">
      <c r="A3660" s="41" t="str">
        <f t="shared" si="1722"/>
        <v/>
      </c>
      <c r="B3660" s="150" t="str">
        <f>IF(ISNUMBER(A3660),INDEX('MetaTrader Import'!$H$13:$J$5893,TRUNC(((A3660-$A$39+1)-1)/3)+1,MOD((A3660-$A$39+1)-1,3)+1),"")</f>
        <v/>
      </c>
      <c r="C3660" s="43" t="str">
        <f t="shared" si="1723"/>
        <v/>
      </c>
      <c r="D3660" s="43" t="str">
        <f t="shared" ca="1" si="1713"/>
        <v/>
      </c>
      <c r="E3660" s="43" t="str">
        <f t="shared" si="1724"/>
        <v/>
      </c>
      <c r="F3660" s="43" t="str">
        <f t="shared" si="1725"/>
        <v/>
      </c>
      <c r="G3660" s="43" t="str">
        <f>IF(A3660&lt;&gt;"",IF(A3660&lt;Data!$G$11*0.25,$C$13/$G$32,IF(A3660&gt;Data!$G$11*0.25,$C$13,$C$13*10)),"")</f>
        <v/>
      </c>
      <c r="H3660" s="43" t="str">
        <f>IF(A3660&lt;&gt;"",IF(Data!$G$9="constant",$C$13,IF(Data!$G$9="squeeze",G3660,F3660)),"")</f>
        <v/>
      </c>
      <c r="I3660" s="38" t="str">
        <f ca="1">IF(ISNUMBER(A3660),NORMINV(RAND(),0,IF(AND(Data!$G$9="squeeze",A3660&lt;Data!$G$11*0.25),$H$32,1)*$C$30*$C$13)*($C$14*$C$12),"")</f>
        <v/>
      </c>
      <c r="J3660" s="42" t="str">
        <f ca="1">IFERROR(IF(Data!$C$6="Real",B3660,I3660+J3659+($C$14*$C$12)*(NORMINV(RAND(),$C$15,CHOOSE($G$13,$C$13,F3660,G3660)))),"")</f>
        <v/>
      </c>
      <c r="K3660" s="88" t="str">
        <f>IF(ISNUMBER(A3660), IF($G$16="fixed",$G$17,MIN(H3660*Data!$C$7*$C$16*0.5,$C$17*Data!$C$7))*$C$12,"")</f>
        <v/>
      </c>
      <c r="L3660" s="42" t="str">
        <f t="shared" ca="1" si="1740"/>
        <v/>
      </c>
      <c r="M3660" s="44" t="str">
        <f t="shared" ca="1" si="1741"/>
        <v/>
      </c>
      <c r="N3660" s="44" t="str">
        <f t="shared" ca="1" si="1742"/>
        <v/>
      </c>
      <c r="O3660" s="108" t="str">
        <f t="shared" si="1726"/>
        <v/>
      </c>
      <c r="P3660" s="102" t="str">
        <f t="shared" si="1727"/>
        <v/>
      </c>
      <c r="Q3660" s="102" t="str">
        <f t="shared" si="1728"/>
        <v/>
      </c>
      <c r="R3660" s="120" t="str">
        <f t="shared" si="1729"/>
        <v/>
      </c>
      <c r="S3660" s="54" t="str">
        <f t="shared" si="1730"/>
        <v/>
      </c>
      <c r="T3660" s="5" t="str">
        <f t="shared" si="1731"/>
        <v/>
      </c>
      <c r="U3660" s="152" t="str">
        <f t="shared" si="1714"/>
        <v/>
      </c>
      <c r="V3660" s="152" t="str">
        <f t="shared" si="1715"/>
        <v/>
      </c>
      <c r="W3660" s="153" t="str">
        <f t="shared" si="1716"/>
        <v/>
      </c>
      <c r="X3660" s="153" t="str">
        <f t="shared" si="1717"/>
        <v/>
      </c>
      <c r="Y3660" s="153" t="str">
        <f t="shared" si="1718"/>
        <v/>
      </c>
      <c r="Z3660" s="153" t="str">
        <f t="shared" si="1719"/>
        <v/>
      </c>
      <c r="AA3660" s="152" t="str">
        <f t="shared" si="1720"/>
        <v/>
      </c>
      <c r="AB3660" s="152" t="str">
        <f t="shared" si="1721"/>
        <v/>
      </c>
      <c r="AC3660" s="154" t="str">
        <f t="shared" si="1732"/>
        <v/>
      </c>
      <c r="AD3660" s="154" t="str">
        <f t="shared" si="1733"/>
        <v/>
      </c>
      <c r="AE3660" s="3" t="str">
        <f t="shared" si="1734"/>
        <v/>
      </c>
      <c r="AF3660" s="3" t="str">
        <f t="shared" si="1735"/>
        <v/>
      </c>
      <c r="AG3660" s="3" t="str">
        <f t="shared" si="1736"/>
        <v/>
      </c>
      <c r="AH3660" s="4" t="str">
        <f t="shared" si="1737"/>
        <v/>
      </c>
      <c r="AI3660" s="75" t="str">
        <f t="shared" si="1738"/>
        <v/>
      </c>
      <c r="AJ3660" s="75" t="str">
        <f t="shared" si="1739"/>
        <v/>
      </c>
    </row>
    <row r="3661" spans="1:36">
      <c r="A3661" s="41" t="str">
        <f t="shared" si="1722"/>
        <v/>
      </c>
      <c r="B3661" s="150" t="str">
        <f>IF(ISNUMBER(A3661),INDEX('MetaTrader Import'!$H$13:$J$5893,TRUNC(((A3661-$A$39+1)-1)/3)+1,MOD((A3661-$A$39+1)-1,3)+1),"")</f>
        <v/>
      </c>
      <c r="C3661" s="43" t="str">
        <f t="shared" si="1723"/>
        <v/>
      </c>
      <c r="D3661" s="43" t="str">
        <f t="shared" ca="1" si="1713"/>
        <v/>
      </c>
      <c r="E3661" s="43" t="str">
        <f t="shared" si="1724"/>
        <v/>
      </c>
      <c r="F3661" s="43" t="str">
        <f t="shared" si="1725"/>
        <v/>
      </c>
      <c r="G3661" s="43" t="str">
        <f>IF(A3661&lt;&gt;"",IF(A3661&lt;Data!$G$11*0.25,$C$13/$G$32,IF(A3661&gt;Data!$G$11*0.25,$C$13,$C$13*10)),"")</f>
        <v/>
      </c>
      <c r="H3661" s="43" t="str">
        <f>IF(A3661&lt;&gt;"",IF(Data!$G$9="constant",$C$13,IF(Data!$G$9="squeeze",G3661,F3661)),"")</f>
        <v/>
      </c>
      <c r="I3661" s="38" t="str">
        <f ca="1">IF(ISNUMBER(A3661),NORMINV(RAND(),0,IF(AND(Data!$G$9="squeeze",A3661&lt;Data!$G$11*0.25),$H$32,1)*$C$30*$C$13)*($C$14*$C$12),"")</f>
        <v/>
      </c>
      <c r="J3661" s="42" t="str">
        <f ca="1">IFERROR(IF(Data!$C$6="Real",B3661,I3661+J3660+($C$14*$C$12)*(NORMINV(RAND(),$C$15,CHOOSE($G$13,$C$13,F3661,G3661)))),"")</f>
        <v/>
      </c>
      <c r="K3661" s="88" t="str">
        <f>IF(ISNUMBER(A3661), IF($G$16="fixed",$G$17,MIN(H3661*Data!$C$7*$C$16*0.5,$C$17*Data!$C$7))*$C$12,"")</f>
        <v/>
      </c>
      <c r="L3661" s="42" t="str">
        <f t="shared" ca="1" si="1740"/>
        <v/>
      </c>
      <c r="M3661" s="44" t="str">
        <f t="shared" ca="1" si="1741"/>
        <v/>
      </c>
      <c r="N3661" s="44" t="str">
        <f t="shared" ca="1" si="1742"/>
        <v/>
      </c>
      <c r="O3661" s="108" t="str">
        <f t="shared" si="1726"/>
        <v/>
      </c>
      <c r="P3661" s="102" t="str">
        <f t="shared" si="1727"/>
        <v/>
      </c>
      <c r="Q3661" s="102" t="str">
        <f t="shared" si="1728"/>
        <v/>
      </c>
      <c r="R3661" s="120" t="str">
        <f t="shared" si="1729"/>
        <v/>
      </c>
      <c r="S3661" s="54" t="str">
        <f t="shared" si="1730"/>
        <v/>
      </c>
      <c r="T3661" s="5" t="str">
        <f t="shared" si="1731"/>
        <v/>
      </c>
      <c r="U3661" s="152" t="str">
        <f t="shared" si="1714"/>
        <v/>
      </c>
      <c r="V3661" s="152" t="str">
        <f t="shared" si="1715"/>
        <v/>
      </c>
      <c r="W3661" s="153" t="str">
        <f t="shared" si="1716"/>
        <v/>
      </c>
      <c r="X3661" s="153" t="str">
        <f t="shared" si="1717"/>
        <v/>
      </c>
      <c r="Y3661" s="153" t="str">
        <f t="shared" si="1718"/>
        <v/>
      </c>
      <c r="Z3661" s="153" t="str">
        <f t="shared" si="1719"/>
        <v/>
      </c>
      <c r="AA3661" s="152" t="str">
        <f t="shared" si="1720"/>
        <v/>
      </c>
      <c r="AB3661" s="152" t="str">
        <f t="shared" si="1721"/>
        <v/>
      </c>
      <c r="AC3661" s="154" t="str">
        <f t="shared" si="1732"/>
        <v/>
      </c>
      <c r="AD3661" s="154" t="str">
        <f t="shared" si="1733"/>
        <v/>
      </c>
      <c r="AE3661" s="3" t="str">
        <f t="shared" si="1734"/>
        <v/>
      </c>
      <c r="AF3661" s="3" t="str">
        <f t="shared" si="1735"/>
        <v/>
      </c>
      <c r="AG3661" s="3" t="str">
        <f t="shared" si="1736"/>
        <v/>
      </c>
      <c r="AH3661" s="4" t="str">
        <f t="shared" si="1737"/>
        <v/>
      </c>
      <c r="AI3661" s="75" t="str">
        <f t="shared" si="1738"/>
        <v/>
      </c>
      <c r="AJ3661" s="75" t="str">
        <f t="shared" si="1739"/>
        <v/>
      </c>
    </row>
    <row r="3662" spans="1:36">
      <c r="A3662" s="41" t="str">
        <f t="shared" si="1722"/>
        <v/>
      </c>
      <c r="B3662" s="150" t="str">
        <f>IF(ISNUMBER(A3662),INDEX('MetaTrader Import'!$H$13:$J$5893,TRUNC(((A3662-$A$39+1)-1)/3)+1,MOD((A3662-$A$39+1)-1,3)+1),"")</f>
        <v/>
      </c>
      <c r="C3662" s="43" t="str">
        <f t="shared" si="1723"/>
        <v/>
      </c>
      <c r="D3662" s="43" t="str">
        <f t="shared" ca="1" si="1713"/>
        <v/>
      </c>
      <c r="E3662" s="43" t="str">
        <f t="shared" si="1724"/>
        <v/>
      </c>
      <c r="F3662" s="43" t="str">
        <f t="shared" si="1725"/>
        <v/>
      </c>
      <c r="G3662" s="43" t="str">
        <f>IF(A3662&lt;&gt;"",IF(A3662&lt;Data!$G$11*0.25,$C$13/$G$32,IF(A3662&gt;Data!$G$11*0.25,$C$13,$C$13*10)),"")</f>
        <v/>
      </c>
      <c r="H3662" s="43" t="str">
        <f>IF(A3662&lt;&gt;"",IF(Data!$G$9="constant",$C$13,IF(Data!$G$9="squeeze",G3662,F3662)),"")</f>
        <v/>
      </c>
      <c r="I3662" s="38" t="str">
        <f ca="1">IF(ISNUMBER(A3662),NORMINV(RAND(),0,IF(AND(Data!$G$9="squeeze",A3662&lt;Data!$G$11*0.25),$H$32,1)*$C$30*$C$13)*($C$14*$C$12),"")</f>
        <v/>
      </c>
      <c r="J3662" s="42" t="str">
        <f ca="1">IFERROR(IF(Data!$C$6="Real",B3662,I3662+J3661+($C$14*$C$12)*(NORMINV(RAND(),$C$15,CHOOSE($G$13,$C$13,F3662,G3662)))),"")</f>
        <v/>
      </c>
      <c r="K3662" s="88" t="str">
        <f>IF(ISNUMBER(A3662), IF($G$16="fixed",$G$17,MIN(H3662*Data!$C$7*$C$16*0.5,$C$17*Data!$C$7))*$C$12,"")</f>
        <v/>
      </c>
      <c r="L3662" s="42" t="str">
        <f t="shared" ca="1" si="1740"/>
        <v/>
      </c>
      <c r="M3662" s="44" t="str">
        <f t="shared" ca="1" si="1741"/>
        <v/>
      </c>
      <c r="N3662" s="44" t="str">
        <f t="shared" ca="1" si="1742"/>
        <v/>
      </c>
      <c r="O3662" s="108" t="str">
        <f t="shared" si="1726"/>
        <v/>
      </c>
      <c r="P3662" s="102" t="str">
        <f t="shared" si="1727"/>
        <v/>
      </c>
      <c r="Q3662" s="102" t="str">
        <f t="shared" si="1728"/>
        <v/>
      </c>
      <c r="R3662" s="120" t="str">
        <f t="shared" si="1729"/>
        <v/>
      </c>
      <c r="S3662" s="54" t="str">
        <f t="shared" si="1730"/>
        <v/>
      </c>
      <c r="T3662" s="5" t="str">
        <f t="shared" si="1731"/>
        <v/>
      </c>
      <c r="U3662" s="152" t="str">
        <f t="shared" si="1714"/>
        <v/>
      </c>
      <c r="V3662" s="152" t="str">
        <f t="shared" si="1715"/>
        <v/>
      </c>
      <c r="W3662" s="153" t="str">
        <f t="shared" si="1716"/>
        <v/>
      </c>
      <c r="X3662" s="153" t="str">
        <f t="shared" si="1717"/>
        <v/>
      </c>
      <c r="Y3662" s="153" t="str">
        <f t="shared" si="1718"/>
        <v/>
      </c>
      <c r="Z3662" s="153" t="str">
        <f t="shared" si="1719"/>
        <v/>
      </c>
      <c r="AA3662" s="152" t="str">
        <f t="shared" si="1720"/>
        <v/>
      </c>
      <c r="AB3662" s="152" t="str">
        <f t="shared" si="1721"/>
        <v/>
      </c>
      <c r="AC3662" s="154" t="str">
        <f t="shared" si="1732"/>
        <v/>
      </c>
      <c r="AD3662" s="154" t="str">
        <f t="shared" si="1733"/>
        <v/>
      </c>
      <c r="AE3662" s="3" t="str">
        <f t="shared" si="1734"/>
        <v/>
      </c>
      <c r="AF3662" s="3" t="str">
        <f t="shared" si="1735"/>
        <v/>
      </c>
      <c r="AG3662" s="3" t="str">
        <f t="shared" si="1736"/>
        <v/>
      </c>
      <c r="AH3662" s="4" t="str">
        <f t="shared" si="1737"/>
        <v/>
      </c>
      <c r="AI3662" s="75" t="str">
        <f t="shared" si="1738"/>
        <v/>
      </c>
      <c r="AJ3662" s="75" t="str">
        <f t="shared" si="1739"/>
        <v/>
      </c>
    </row>
    <row r="3663" spans="1:36">
      <c r="A3663" s="41" t="str">
        <f t="shared" si="1722"/>
        <v/>
      </c>
      <c r="B3663" s="150" t="str">
        <f>IF(ISNUMBER(A3663),INDEX('MetaTrader Import'!$H$13:$J$5893,TRUNC(((A3663-$A$39+1)-1)/3)+1,MOD((A3663-$A$39+1)-1,3)+1),"")</f>
        <v/>
      </c>
      <c r="C3663" s="43" t="str">
        <f t="shared" si="1723"/>
        <v/>
      </c>
      <c r="D3663" s="43" t="str">
        <f t="shared" ca="1" si="1713"/>
        <v/>
      </c>
      <c r="E3663" s="43" t="str">
        <f t="shared" si="1724"/>
        <v/>
      </c>
      <c r="F3663" s="43" t="str">
        <f t="shared" si="1725"/>
        <v/>
      </c>
      <c r="G3663" s="43" t="str">
        <f>IF(A3663&lt;&gt;"",IF(A3663&lt;Data!$G$11*0.25,$C$13/$G$32,IF(A3663&gt;Data!$G$11*0.25,$C$13,$C$13*10)),"")</f>
        <v/>
      </c>
      <c r="H3663" s="43" t="str">
        <f>IF(A3663&lt;&gt;"",IF(Data!$G$9="constant",$C$13,IF(Data!$G$9="squeeze",G3663,F3663)),"")</f>
        <v/>
      </c>
      <c r="I3663" s="38" t="str">
        <f ca="1">IF(ISNUMBER(A3663),NORMINV(RAND(),0,IF(AND(Data!$G$9="squeeze",A3663&lt;Data!$G$11*0.25),$H$32,1)*$C$30*$C$13)*($C$14*$C$12),"")</f>
        <v/>
      </c>
      <c r="J3663" s="42" t="str">
        <f ca="1">IFERROR(IF(Data!$C$6="Real",B3663,I3663+J3662+($C$14*$C$12)*(NORMINV(RAND(),$C$15,CHOOSE($G$13,$C$13,F3663,G3663)))),"")</f>
        <v/>
      </c>
      <c r="K3663" s="88" t="str">
        <f>IF(ISNUMBER(A3663), IF($G$16="fixed",$G$17,MIN(H3663*Data!$C$7*$C$16*0.5,$C$17*Data!$C$7))*$C$12,"")</f>
        <v/>
      </c>
      <c r="L3663" s="42" t="str">
        <f t="shared" ca="1" si="1740"/>
        <v/>
      </c>
      <c r="M3663" s="44" t="str">
        <f t="shared" ca="1" si="1741"/>
        <v/>
      </c>
      <c r="N3663" s="44" t="str">
        <f t="shared" ca="1" si="1742"/>
        <v/>
      </c>
      <c r="O3663" s="108" t="str">
        <f t="shared" si="1726"/>
        <v/>
      </c>
      <c r="P3663" s="102" t="str">
        <f t="shared" si="1727"/>
        <v/>
      </c>
      <c r="Q3663" s="102" t="str">
        <f t="shared" si="1728"/>
        <v/>
      </c>
      <c r="R3663" s="120" t="str">
        <f t="shared" si="1729"/>
        <v/>
      </c>
      <c r="S3663" s="54" t="str">
        <f t="shared" si="1730"/>
        <v/>
      </c>
      <c r="T3663" s="5" t="str">
        <f t="shared" si="1731"/>
        <v/>
      </c>
      <c r="U3663" s="152" t="str">
        <f t="shared" si="1714"/>
        <v/>
      </c>
      <c r="V3663" s="152" t="str">
        <f t="shared" si="1715"/>
        <v/>
      </c>
      <c r="W3663" s="153" t="str">
        <f t="shared" si="1716"/>
        <v/>
      </c>
      <c r="X3663" s="153" t="str">
        <f t="shared" si="1717"/>
        <v/>
      </c>
      <c r="Y3663" s="153" t="str">
        <f t="shared" si="1718"/>
        <v/>
      </c>
      <c r="Z3663" s="153" t="str">
        <f t="shared" si="1719"/>
        <v/>
      </c>
      <c r="AA3663" s="152" t="str">
        <f t="shared" si="1720"/>
        <v/>
      </c>
      <c r="AB3663" s="152" t="str">
        <f t="shared" si="1721"/>
        <v/>
      </c>
      <c r="AC3663" s="154" t="str">
        <f t="shared" si="1732"/>
        <v/>
      </c>
      <c r="AD3663" s="154" t="str">
        <f t="shared" si="1733"/>
        <v/>
      </c>
      <c r="AE3663" s="3" t="str">
        <f t="shared" si="1734"/>
        <v/>
      </c>
      <c r="AF3663" s="3" t="str">
        <f t="shared" si="1735"/>
        <v/>
      </c>
      <c r="AG3663" s="3" t="str">
        <f t="shared" si="1736"/>
        <v/>
      </c>
      <c r="AH3663" s="4" t="str">
        <f t="shared" si="1737"/>
        <v/>
      </c>
      <c r="AI3663" s="75" t="str">
        <f t="shared" si="1738"/>
        <v/>
      </c>
      <c r="AJ3663" s="75" t="str">
        <f t="shared" si="1739"/>
        <v/>
      </c>
    </row>
    <row r="3664" spans="1:36">
      <c r="A3664" s="41" t="str">
        <f t="shared" si="1722"/>
        <v/>
      </c>
      <c r="B3664" s="150" t="str">
        <f>IF(ISNUMBER(A3664),INDEX('MetaTrader Import'!$H$13:$J$5893,TRUNC(((A3664-$A$39+1)-1)/3)+1,MOD((A3664-$A$39+1)-1,3)+1),"")</f>
        <v/>
      </c>
      <c r="C3664" s="43" t="str">
        <f t="shared" si="1723"/>
        <v/>
      </c>
      <c r="D3664" s="43" t="str">
        <f t="shared" ca="1" si="1713"/>
        <v/>
      </c>
      <c r="E3664" s="43" t="str">
        <f t="shared" si="1724"/>
        <v/>
      </c>
      <c r="F3664" s="43" t="str">
        <f t="shared" si="1725"/>
        <v/>
      </c>
      <c r="G3664" s="43" t="str">
        <f>IF(A3664&lt;&gt;"",IF(A3664&lt;Data!$G$11*0.25,$C$13/$G$32,IF(A3664&gt;Data!$G$11*0.25,$C$13,$C$13*10)),"")</f>
        <v/>
      </c>
      <c r="H3664" s="43" t="str">
        <f>IF(A3664&lt;&gt;"",IF(Data!$G$9="constant",$C$13,IF(Data!$G$9="squeeze",G3664,F3664)),"")</f>
        <v/>
      </c>
      <c r="I3664" s="38" t="str">
        <f ca="1">IF(ISNUMBER(A3664),NORMINV(RAND(),0,IF(AND(Data!$G$9="squeeze",A3664&lt;Data!$G$11*0.25),$H$32,1)*$C$30*$C$13)*($C$14*$C$12),"")</f>
        <v/>
      </c>
      <c r="J3664" s="42" t="str">
        <f ca="1">IFERROR(IF(Data!$C$6="Real",B3664,I3664+J3663+($C$14*$C$12)*(NORMINV(RAND(),$C$15,CHOOSE($G$13,$C$13,F3664,G3664)))),"")</f>
        <v/>
      </c>
      <c r="K3664" s="88" t="str">
        <f>IF(ISNUMBER(A3664), IF($G$16="fixed",$G$17,MIN(H3664*Data!$C$7*$C$16*0.5,$C$17*Data!$C$7))*$C$12,"")</f>
        <v/>
      </c>
      <c r="L3664" s="42" t="str">
        <f t="shared" ca="1" si="1740"/>
        <v/>
      </c>
      <c r="M3664" s="44" t="str">
        <f t="shared" ca="1" si="1741"/>
        <v/>
      </c>
      <c r="N3664" s="44" t="str">
        <f t="shared" ca="1" si="1742"/>
        <v/>
      </c>
      <c r="O3664" s="108" t="str">
        <f t="shared" si="1726"/>
        <v/>
      </c>
      <c r="P3664" s="102" t="str">
        <f t="shared" si="1727"/>
        <v/>
      </c>
      <c r="Q3664" s="102" t="str">
        <f t="shared" si="1728"/>
        <v/>
      </c>
      <c r="R3664" s="120" t="str">
        <f t="shared" si="1729"/>
        <v/>
      </c>
      <c r="S3664" s="54" t="str">
        <f t="shared" si="1730"/>
        <v/>
      </c>
      <c r="T3664" s="5" t="str">
        <f t="shared" si="1731"/>
        <v/>
      </c>
      <c r="U3664" s="152" t="str">
        <f t="shared" si="1714"/>
        <v/>
      </c>
      <c r="V3664" s="152" t="str">
        <f t="shared" si="1715"/>
        <v/>
      </c>
      <c r="W3664" s="153" t="str">
        <f t="shared" si="1716"/>
        <v/>
      </c>
      <c r="X3664" s="153" t="str">
        <f t="shared" si="1717"/>
        <v/>
      </c>
      <c r="Y3664" s="153" t="str">
        <f t="shared" si="1718"/>
        <v/>
      </c>
      <c r="Z3664" s="153" t="str">
        <f t="shared" si="1719"/>
        <v/>
      </c>
      <c r="AA3664" s="152" t="str">
        <f t="shared" si="1720"/>
        <v/>
      </c>
      <c r="AB3664" s="152" t="str">
        <f t="shared" si="1721"/>
        <v/>
      </c>
      <c r="AC3664" s="154" t="str">
        <f t="shared" si="1732"/>
        <v/>
      </c>
      <c r="AD3664" s="154" t="str">
        <f t="shared" si="1733"/>
        <v/>
      </c>
      <c r="AE3664" s="3" t="str">
        <f t="shared" si="1734"/>
        <v/>
      </c>
      <c r="AF3664" s="3" t="str">
        <f t="shared" si="1735"/>
        <v/>
      </c>
      <c r="AG3664" s="3" t="str">
        <f t="shared" si="1736"/>
        <v/>
      </c>
      <c r="AH3664" s="4" t="str">
        <f t="shared" si="1737"/>
        <v/>
      </c>
      <c r="AI3664" s="75" t="str">
        <f t="shared" si="1738"/>
        <v/>
      </c>
      <c r="AJ3664" s="75" t="str">
        <f t="shared" si="1739"/>
        <v/>
      </c>
    </row>
    <row r="3665" spans="1:36">
      <c r="A3665" s="41" t="str">
        <f t="shared" si="1722"/>
        <v/>
      </c>
      <c r="B3665" s="150" t="str">
        <f>IF(ISNUMBER(A3665),INDEX('MetaTrader Import'!$H$13:$J$5893,TRUNC(((A3665-$A$39+1)-1)/3)+1,MOD((A3665-$A$39+1)-1,3)+1),"")</f>
        <v/>
      </c>
      <c r="C3665" s="43" t="str">
        <f t="shared" si="1723"/>
        <v/>
      </c>
      <c r="D3665" s="43" t="str">
        <f t="shared" ca="1" si="1713"/>
        <v/>
      </c>
      <c r="E3665" s="43" t="str">
        <f t="shared" si="1724"/>
        <v/>
      </c>
      <c r="F3665" s="43" t="str">
        <f t="shared" si="1725"/>
        <v/>
      </c>
      <c r="G3665" s="43" t="str">
        <f>IF(A3665&lt;&gt;"",IF(A3665&lt;Data!$G$11*0.25,$C$13/$G$32,IF(A3665&gt;Data!$G$11*0.25,$C$13,$C$13*10)),"")</f>
        <v/>
      </c>
      <c r="H3665" s="43" t="str">
        <f>IF(A3665&lt;&gt;"",IF(Data!$G$9="constant",$C$13,IF(Data!$G$9="squeeze",G3665,F3665)),"")</f>
        <v/>
      </c>
      <c r="I3665" s="38" t="str">
        <f ca="1">IF(ISNUMBER(A3665),NORMINV(RAND(),0,IF(AND(Data!$G$9="squeeze",A3665&lt;Data!$G$11*0.25),$H$32,1)*$C$30*$C$13)*($C$14*$C$12),"")</f>
        <v/>
      </c>
      <c r="J3665" s="42" t="str">
        <f ca="1">IFERROR(IF(Data!$C$6="Real",B3665,I3665+J3664+($C$14*$C$12)*(NORMINV(RAND(),$C$15,CHOOSE($G$13,$C$13,F3665,G3665)))),"")</f>
        <v/>
      </c>
      <c r="K3665" s="88" t="str">
        <f>IF(ISNUMBER(A3665), IF($G$16="fixed",$G$17,MIN(H3665*Data!$C$7*$C$16*0.5,$C$17*Data!$C$7))*$C$12,"")</f>
        <v/>
      </c>
      <c r="L3665" s="42" t="str">
        <f t="shared" ca="1" si="1740"/>
        <v/>
      </c>
      <c r="M3665" s="44" t="str">
        <f t="shared" ca="1" si="1741"/>
        <v/>
      </c>
      <c r="N3665" s="44" t="str">
        <f t="shared" ca="1" si="1742"/>
        <v/>
      </c>
      <c r="O3665" s="108" t="str">
        <f t="shared" si="1726"/>
        <v/>
      </c>
      <c r="P3665" s="102" t="str">
        <f t="shared" si="1727"/>
        <v/>
      </c>
      <c r="Q3665" s="102" t="str">
        <f t="shared" si="1728"/>
        <v/>
      </c>
      <c r="R3665" s="120" t="str">
        <f t="shared" si="1729"/>
        <v/>
      </c>
      <c r="S3665" s="54" t="str">
        <f t="shared" si="1730"/>
        <v/>
      </c>
      <c r="T3665" s="5" t="str">
        <f t="shared" si="1731"/>
        <v/>
      </c>
      <c r="U3665" s="152" t="str">
        <f t="shared" si="1714"/>
        <v/>
      </c>
      <c r="V3665" s="152" t="str">
        <f t="shared" si="1715"/>
        <v/>
      </c>
      <c r="W3665" s="153" t="str">
        <f t="shared" si="1716"/>
        <v/>
      </c>
      <c r="X3665" s="153" t="str">
        <f t="shared" si="1717"/>
        <v/>
      </c>
      <c r="Y3665" s="153" t="str">
        <f t="shared" si="1718"/>
        <v/>
      </c>
      <c r="Z3665" s="153" t="str">
        <f t="shared" si="1719"/>
        <v/>
      </c>
      <c r="AA3665" s="152" t="str">
        <f t="shared" si="1720"/>
        <v/>
      </c>
      <c r="AB3665" s="152" t="str">
        <f t="shared" si="1721"/>
        <v/>
      </c>
      <c r="AC3665" s="154" t="str">
        <f t="shared" si="1732"/>
        <v/>
      </c>
      <c r="AD3665" s="154" t="str">
        <f t="shared" si="1733"/>
        <v/>
      </c>
      <c r="AE3665" s="3" t="str">
        <f t="shared" si="1734"/>
        <v/>
      </c>
      <c r="AF3665" s="3" t="str">
        <f t="shared" si="1735"/>
        <v/>
      </c>
      <c r="AG3665" s="3" t="str">
        <f t="shared" si="1736"/>
        <v/>
      </c>
      <c r="AH3665" s="4" t="str">
        <f t="shared" si="1737"/>
        <v/>
      </c>
      <c r="AI3665" s="75" t="str">
        <f t="shared" si="1738"/>
        <v/>
      </c>
      <c r="AJ3665" s="75" t="str">
        <f t="shared" si="1739"/>
        <v/>
      </c>
    </row>
    <row r="3666" spans="1:36">
      <c r="A3666" s="41" t="str">
        <f t="shared" si="1722"/>
        <v/>
      </c>
      <c r="B3666" s="150" t="str">
        <f>IF(ISNUMBER(A3666),INDEX('MetaTrader Import'!$H$13:$J$5893,TRUNC(((A3666-$A$39+1)-1)/3)+1,MOD((A3666-$A$39+1)-1,3)+1),"")</f>
        <v/>
      </c>
      <c r="C3666" s="43" t="str">
        <f t="shared" si="1723"/>
        <v/>
      </c>
      <c r="D3666" s="43" t="str">
        <f t="shared" ca="1" si="1713"/>
        <v/>
      </c>
      <c r="E3666" s="43" t="str">
        <f t="shared" si="1724"/>
        <v/>
      </c>
      <c r="F3666" s="43" t="str">
        <f t="shared" si="1725"/>
        <v/>
      </c>
      <c r="G3666" s="43" t="str">
        <f>IF(A3666&lt;&gt;"",IF(A3666&lt;Data!$G$11*0.25,$C$13/$G$32,IF(A3666&gt;Data!$G$11*0.25,$C$13,$C$13*10)),"")</f>
        <v/>
      </c>
      <c r="H3666" s="43" t="str">
        <f>IF(A3666&lt;&gt;"",IF(Data!$G$9="constant",$C$13,IF(Data!$G$9="squeeze",G3666,F3666)),"")</f>
        <v/>
      </c>
      <c r="I3666" s="38" t="str">
        <f ca="1">IF(ISNUMBER(A3666),NORMINV(RAND(),0,IF(AND(Data!$G$9="squeeze",A3666&lt;Data!$G$11*0.25),$H$32,1)*$C$30*$C$13)*($C$14*$C$12),"")</f>
        <v/>
      </c>
      <c r="J3666" s="42" t="str">
        <f ca="1">IFERROR(IF(Data!$C$6="Real",B3666,I3666+J3665+($C$14*$C$12)*(NORMINV(RAND(),$C$15,CHOOSE($G$13,$C$13,F3666,G3666)))),"")</f>
        <v/>
      </c>
      <c r="K3666" s="88" t="str">
        <f>IF(ISNUMBER(A3666), IF($G$16="fixed",$G$17,MIN(H3666*Data!$C$7*$C$16*0.5,$C$17*Data!$C$7))*$C$12,"")</f>
        <v/>
      </c>
      <c r="L3666" s="42" t="str">
        <f t="shared" ca="1" si="1740"/>
        <v/>
      </c>
      <c r="M3666" s="44" t="str">
        <f t="shared" ca="1" si="1741"/>
        <v/>
      </c>
      <c r="N3666" s="44" t="str">
        <f t="shared" ca="1" si="1742"/>
        <v/>
      </c>
      <c r="O3666" s="108" t="str">
        <f t="shared" si="1726"/>
        <v/>
      </c>
      <c r="P3666" s="102" t="str">
        <f t="shared" si="1727"/>
        <v/>
      </c>
      <c r="Q3666" s="102" t="str">
        <f t="shared" si="1728"/>
        <v/>
      </c>
      <c r="R3666" s="120" t="str">
        <f t="shared" si="1729"/>
        <v/>
      </c>
      <c r="S3666" s="54" t="str">
        <f t="shared" si="1730"/>
        <v/>
      </c>
      <c r="T3666" s="5" t="str">
        <f t="shared" si="1731"/>
        <v/>
      </c>
      <c r="U3666" s="152" t="str">
        <f t="shared" si="1714"/>
        <v/>
      </c>
      <c r="V3666" s="152" t="str">
        <f t="shared" si="1715"/>
        <v/>
      </c>
      <c r="W3666" s="153" t="str">
        <f t="shared" si="1716"/>
        <v/>
      </c>
      <c r="X3666" s="153" t="str">
        <f t="shared" si="1717"/>
        <v/>
      </c>
      <c r="Y3666" s="153" t="str">
        <f t="shared" si="1718"/>
        <v/>
      </c>
      <c r="Z3666" s="153" t="str">
        <f t="shared" si="1719"/>
        <v/>
      </c>
      <c r="AA3666" s="152" t="str">
        <f t="shared" si="1720"/>
        <v/>
      </c>
      <c r="AB3666" s="152" t="str">
        <f t="shared" si="1721"/>
        <v/>
      </c>
      <c r="AC3666" s="154" t="str">
        <f t="shared" si="1732"/>
        <v/>
      </c>
      <c r="AD3666" s="154" t="str">
        <f t="shared" si="1733"/>
        <v/>
      </c>
      <c r="AE3666" s="3" t="str">
        <f t="shared" si="1734"/>
        <v/>
      </c>
      <c r="AF3666" s="3" t="str">
        <f t="shared" si="1735"/>
        <v/>
      </c>
      <c r="AG3666" s="3" t="str">
        <f t="shared" si="1736"/>
        <v/>
      </c>
      <c r="AH3666" s="4" t="str">
        <f t="shared" si="1737"/>
        <v/>
      </c>
      <c r="AI3666" s="75" t="str">
        <f t="shared" si="1738"/>
        <v/>
      </c>
      <c r="AJ3666" s="75" t="str">
        <f t="shared" si="1739"/>
        <v/>
      </c>
    </row>
    <row r="3667" spans="1:36">
      <c r="A3667" s="41" t="str">
        <f t="shared" si="1722"/>
        <v/>
      </c>
      <c r="B3667" s="150" t="str">
        <f>IF(ISNUMBER(A3667),INDEX('MetaTrader Import'!$H$13:$J$5893,TRUNC(((A3667-$A$39+1)-1)/3)+1,MOD((A3667-$A$39+1)-1,3)+1),"")</f>
        <v/>
      </c>
      <c r="C3667" s="43" t="str">
        <f t="shared" si="1723"/>
        <v/>
      </c>
      <c r="D3667" s="43" t="str">
        <f t="shared" ca="1" si="1713"/>
        <v/>
      </c>
      <c r="E3667" s="43" t="str">
        <f t="shared" si="1724"/>
        <v/>
      </c>
      <c r="F3667" s="43" t="str">
        <f t="shared" si="1725"/>
        <v/>
      </c>
      <c r="G3667" s="43" t="str">
        <f>IF(A3667&lt;&gt;"",IF(A3667&lt;Data!$G$11*0.25,$C$13/$G$32,IF(A3667&gt;Data!$G$11*0.25,$C$13,$C$13*10)),"")</f>
        <v/>
      </c>
      <c r="H3667" s="43" t="str">
        <f>IF(A3667&lt;&gt;"",IF(Data!$G$9="constant",$C$13,IF(Data!$G$9="squeeze",G3667,F3667)),"")</f>
        <v/>
      </c>
      <c r="I3667" s="38" t="str">
        <f ca="1">IF(ISNUMBER(A3667),NORMINV(RAND(),0,IF(AND(Data!$G$9="squeeze",A3667&lt;Data!$G$11*0.25),$H$32,1)*$C$30*$C$13)*($C$14*$C$12),"")</f>
        <v/>
      </c>
      <c r="J3667" s="42" t="str">
        <f ca="1">IFERROR(IF(Data!$C$6="Real",B3667,I3667+J3666+($C$14*$C$12)*(NORMINV(RAND(),$C$15,CHOOSE($G$13,$C$13,F3667,G3667)))),"")</f>
        <v/>
      </c>
      <c r="K3667" s="88" t="str">
        <f>IF(ISNUMBER(A3667), IF($G$16="fixed",$G$17,MIN(H3667*Data!$C$7*$C$16*0.5,$C$17*Data!$C$7))*$C$12,"")</f>
        <v/>
      </c>
      <c r="L3667" s="42" t="str">
        <f t="shared" ca="1" si="1740"/>
        <v/>
      </c>
      <c r="M3667" s="44" t="str">
        <f t="shared" ca="1" si="1741"/>
        <v/>
      </c>
      <c r="N3667" s="44" t="str">
        <f t="shared" ca="1" si="1742"/>
        <v/>
      </c>
      <c r="O3667" s="108" t="str">
        <f t="shared" si="1726"/>
        <v/>
      </c>
      <c r="P3667" s="102" t="str">
        <f t="shared" si="1727"/>
        <v/>
      </c>
      <c r="Q3667" s="102" t="str">
        <f t="shared" si="1728"/>
        <v/>
      </c>
      <c r="R3667" s="120" t="str">
        <f t="shared" si="1729"/>
        <v/>
      </c>
      <c r="S3667" s="54" t="str">
        <f t="shared" si="1730"/>
        <v/>
      </c>
      <c r="T3667" s="5" t="str">
        <f t="shared" si="1731"/>
        <v/>
      </c>
      <c r="U3667" s="152" t="str">
        <f t="shared" si="1714"/>
        <v/>
      </c>
      <c r="V3667" s="152" t="str">
        <f t="shared" si="1715"/>
        <v/>
      </c>
      <c r="W3667" s="153" t="str">
        <f t="shared" si="1716"/>
        <v/>
      </c>
      <c r="X3667" s="153" t="str">
        <f t="shared" si="1717"/>
        <v/>
      </c>
      <c r="Y3667" s="153" t="str">
        <f t="shared" si="1718"/>
        <v/>
      </c>
      <c r="Z3667" s="153" t="str">
        <f t="shared" si="1719"/>
        <v/>
      </c>
      <c r="AA3667" s="152" t="str">
        <f t="shared" si="1720"/>
        <v/>
      </c>
      <c r="AB3667" s="152" t="str">
        <f t="shared" si="1721"/>
        <v/>
      </c>
      <c r="AC3667" s="154" t="str">
        <f t="shared" si="1732"/>
        <v/>
      </c>
      <c r="AD3667" s="154" t="str">
        <f t="shared" si="1733"/>
        <v/>
      </c>
      <c r="AE3667" s="3" t="str">
        <f t="shared" si="1734"/>
        <v/>
      </c>
      <c r="AF3667" s="3" t="str">
        <f t="shared" si="1735"/>
        <v/>
      </c>
      <c r="AG3667" s="3" t="str">
        <f t="shared" si="1736"/>
        <v/>
      </c>
      <c r="AH3667" s="4" t="str">
        <f t="shared" si="1737"/>
        <v/>
      </c>
      <c r="AI3667" s="75" t="str">
        <f t="shared" si="1738"/>
        <v/>
      </c>
      <c r="AJ3667" s="75" t="str">
        <f t="shared" si="1739"/>
        <v/>
      </c>
    </row>
    <row r="3668" spans="1:36">
      <c r="A3668" s="41" t="str">
        <f t="shared" si="1722"/>
        <v/>
      </c>
      <c r="B3668" s="150" t="str">
        <f>IF(ISNUMBER(A3668),INDEX('MetaTrader Import'!$H$13:$J$5893,TRUNC(((A3668-$A$39+1)-1)/3)+1,MOD((A3668-$A$39+1)-1,3)+1),"")</f>
        <v/>
      </c>
      <c r="C3668" s="43" t="str">
        <f t="shared" si="1723"/>
        <v/>
      </c>
      <c r="D3668" s="43" t="str">
        <f t="shared" ca="1" si="1713"/>
        <v/>
      </c>
      <c r="E3668" s="43" t="str">
        <f t="shared" si="1724"/>
        <v/>
      </c>
      <c r="F3668" s="43" t="str">
        <f t="shared" si="1725"/>
        <v/>
      </c>
      <c r="G3668" s="43" t="str">
        <f>IF(A3668&lt;&gt;"",IF(A3668&lt;Data!$G$11*0.25,$C$13/$G$32,IF(A3668&gt;Data!$G$11*0.25,$C$13,$C$13*10)),"")</f>
        <v/>
      </c>
      <c r="H3668" s="43" t="str">
        <f>IF(A3668&lt;&gt;"",IF(Data!$G$9="constant",$C$13,IF(Data!$G$9="squeeze",G3668,F3668)),"")</f>
        <v/>
      </c>
      <c r="I3668" s="38" t="str">
        <f ca="1">IF(ISNUMBER(A3668),NORMINV(RAND(),0,IF(AND(Data!$G$9="squeeze",A3668&lt;Data!$G$11*0.25),$H$32,1)*$C$30*$C$13)*($C$14*$C$12),"")</f>
        <v/>
      </c>
      <c r="J3668" s="42" t="str">
        <f ca="1">IFERROR(IF(Data!$C$6="Real",B3668,I3668+J3667+($C$14*$C$12)*(NORMINV(RAND(),$C$15,CHOOSE($G$13,$C$13,F3668,G3668)))),"")</f>
        <v/>
      </c>
      <c r="K3668" s="88" t="str">
        <f>IF(ISNUMBER(A3668), IF($G$16="fixed",$G$17,MIN(H3668*Data!$C$7*$C$16*0.5,$C$17*Data!$C$7))*$C$12,"")</f>
        <v/>
      </c>
      <c r="L3668" s="42" t="str">
        <f t="shared" ca="1" si="1740"/>
        <v/>
      </c>
      <c r="M3668" s="44" t="str">
        <f t="shared" ca="1" si="1741"/>
        <v/>
      </c>
      <c r="N3668" s="44" t="str">
        <f t="shared" ca="1" si="1742"/>
        <v/>
      </c>
      <c r="O3668" s="108" t="str">
        <f t="shared" si="1726"/>
        <v/>
      </c>
      <c r="P3668" s="102" t="str">
        <f t="shared" si="1727"/>
        <v/>
      </c>
      <c r="Q3668" s="102" t="str">
        <f t="shared" si="1728"/>
        <v/>
      </c>
      <c r="R3668" s="120" t="str">
        <f t="shared" si="1729"/>
        <v/>
      </c>
      <c r="S3668" s="54" t="str">
        <f t="shared" si="1730"/>
        <v/>
      </c>
      <c r="T3668" s="5" t="str">
        <f t="shared" si="1731"/>
        <v/>
      </c>
      <c r="U3668" s="152" t="str">
        <f t="shared" si="1714"/>
        <v/>
      </c>
      <c r="V3668" s="152" t="str">
        <f t="shared" si="1715"/>
        <v/>
      </c>
      <c r="W3668" s="153" t="str">
        <f t="shared" si="1716"/>
        <v/>
      </c>
      <c r="X3668" s="153" t="str">
        <f t="shared" si="1717"/>
        <v/>
      </c>
      <c r="Y3668" s="153" t="str">
        <f t="shared" si="1718"/>
        <v/>
      </c>
      <c r="Z3668" s="153" t="str">
        <f t="shared" si="1719"/>
        <v/>
      </c>
      <c r="AA3668" s="152" t="str">
        <f t="shared" si="1720"/>
        <v/>
      </c>
      <c r="AB3668" s="152" t="str">
        <f t="shared" si="1721"/>
        <v/>
      </c>
      <c r="AC3668" s="154" t="str">
        <f t="shared" si="1732"/>
        <v/>
      </c>
      <c r="AD3668" s="154" t="str">
        <f t="shared" si="1733"/>
        <v/>
      </c>
      <c r="AE3668" s="3" t="str">
        <f t="shared" si="1734"/>
        <v/>
      </c>
      <c r="AF3668" s="3" t="str">
        <f t="shared" si="1735"/>
        <v/>
      </c>
      <c r="AG3668" s="3" t="str">
        <f t="shared" si="1736"/>
        <v/>
      </c>
      <c r="AH3668" s="4" t="str">
        <f t="shared" si="1737"/>
        <v/>
      </c>
      <c r="AI3668" s="75" t="str">
        <f t="shared" si="1738"/>
        <v/>
      </c>
      <c r="AJ3668" s="75" t="str">
        <f t="shared" si="1739"/>
        <v/>
      </c>
    </row>
    <row r="3669" spans="1:36">
      <c r="A3669" s="41" t="str">
        <f t="shared" si="1722"/>
        <v/>
      </c>
      <c r="B3669" s="150" t="str">
        <f>IF(ISNUMBER(A3669),INDEX('MetaTrader Import'!$H$13:$J$5893,TRUNC(((A3669-$A$39+1)-1)/3)+1,MOD((A3669-$A$39+1)-1,3)+1),"")</f>
        <v/>
      </c>
      <c r="C3669" s="43" t="str">
        <f t="shared" si="1723"/>
        <v/>
      </c>
      <c r="D3669" s="43" t="str">
        <f t="shared" ca="1" si="1713"/>
        <v/>
      </c>
      <c r="E3669" s="43" t="str">
        <f t="shared" si="1724"/>
        <v/>
      </c>
      <c r="F3669" s="43" t="str">
        <f t="shared" si="1725"/>
        <v/>
      </c>
      <c r="G3669" s="43" t="str">
        <f>IF(A3669&lt;&gt;"",IF(A3669&lt;Data!$G$11*0.25,$C$13/$G$32,IF(A3669&gt;Data!$G$11*0.25,$C$13,$C$13*10)),"")</f>
        <v/>
      </c>
      <c r="H3669" s="43" t="str">
        <f>IF(A3669&lt;&gt;"",IF(Data!$G$9="constant",$C$13,IF(Data!$G$9="squeeze",G3669,F3669)),"")</f>
        <v/>
      </c>
      <c r="I3669" s="38" t="str">
        <f ca="1">IF(ISNUMBER(A3669),NORMINV(RAND(),0,IF(AND(Data!$G$9="squeeze",A3669&lt;Data!$G$11*0.25),$H$32,1)*$C$30*$C$13)*($C$14*$C$12),"")</f>
        <v/>
      </c>
      <c r="J3669" s="42" t="str">
        <f ca="1">IFERROR(IF(Data!$C$6="Real",B3669,I3669+J3668+($C$14*$C$12)*(NORMINV(RAND(),$C$15,CHOOSE($G$13,$C$13,F3669,G3669)))),"")</f>
        <v/>
      </c>
      <c r="K3669" s="88" t="str">
        <f>IF(ISNUMBER(A3669), IF($G$16="fixed",$G$17,MIN(H3669*Data!$C$7*$C$16*0.5,$C$17*Data!$C$7))*$C$12,"")</f>
        <v/>
      </c>
      <c r="L3669" s="42" t="str">
        <f t="shared" ca="1" si="1740"/>
        <v/>
      </c>
      <c r="M3669" s="44" t="str">
        <f t="shared" ca="1" si="1741"/>
        <v/>
      </c>
      <c r="N3669" s="44" t="str">
        <f t="shared" ca="1" si="1742"/>
        <v/>
      </c>
      <c r="O3669" s="108" t="str">
        <f t="shared" si="1726"/>
        <v/>
      </c>
      <c r="P3669" s="102" t="str">
        <f t="shared" si="1727"/>
        <v/>
      </c>
      <c r="Q3669" s="102" t="str">
        <f t="shared" si="1728"/>
        <v/>
      </c>
      <c r="R3669" s="120" t="str">
        <f t="shared" si="1729"/>
        <v/>
      </c>
      <c r="S3669" s="54" t="str">
        <f t="shared" si="1730"/>
        <v/>
      </c>
      <c r="T3669" s="5" t="str">
        <f t="shared" si="1731"/>
        <v/>
      </c>
      <c r="U3669" s="152" t="str">
        <f t="shared" si="1714"/>
        <v/>
      </c>
      <c r="V3669" s="152" t="str">
        <f t="shared" si="1715"/>
        <v/>
      </c>
      <c r="W3669" s="153" t="str">
        <f t="shared" si="1716"/>
        <v/>
      </c>
      <c r="X3669" s="153" t="str">
        <f t="shared" si="1717"/>
        <v/>
      </c>
      <c r="Y3669" s="153" t="str">
        <f t="shared" si="1718"/>
        <v/>
      </c>
      <c r="Z3669" s="153" t="str">
        <f t="shared" si="1719"/>
        <v/>
      </c>
      <c r="AA3669" s="152" t="str">
        <f t="shared" si="1720"/>
        <v/>
      </c>
      <c r="AB3669" s="152" t="str">
        <f t="shared" si="1721"/>
        <v/>
      </c>
      <c r="AC3669" s="154" t="str">
        <f t="shared" si="1732"/>
        <v/>
      </c>
      <c r="AD3669" s="154" t="str">
        <f t="shared" si="1733"/>
        <v/>
      </c>
      <c r="AE3669" s="3" t="str">
        <f t="shared" si="1734"/>
        <v/>
      </c>
      <c r="AF3669" s="3" t="str">
        <f t="shared" si="1735"/>
        <v/>
      </c>
      <c r="AG3669" s="3" t="str">
        <f t="shared" si="1736"/>
        <v/>
      </c>
      <c r="AH3669" s="4" t="str">
        <f t="shared" si="1737"/>
        <v/>
      </c>
      <c r="AI3669" s="75" t="str">
        <f t="shared" si="1738"/>
        <v/>
      </c>
      <c r="AJ3669" s="75" t="str">
        <f t="shared" si="1739"/>
        <v/>
      </c>
    </row>
    <row r="3670" spans="1:36">
      <c r="A3670" s="41" t="str">
        <f t="shared" si="1722"/>
        <v/>
      </c>
      <c r="B3670" s="150" t="str">
        <f>IF(ISNUMBER(A3670),INDEX('MetaTrader Import'!$H$13:$J$5893,TRUNC(((A3670-$A$39+1)-1)/3)+1,MOD((A3670-$A$39+1)-1,3)+1),"")</f>
        <v/>
      </c>
      <c r="C3670" s="43" t="str">
        <f t="shared" si="1723"/>
        <v/>
      </c>
      <c r="D3670" s="43" t="str">
        <f t="shared" ca="1" si="1713"/>
        <v/>
      </c>
      <c r="E3670" s="43" t="str">
        <f t="shared" si="1724"/>
        <v/>
      </c>
      <c r="F3670" s="43" t="str">
        <f t="shared" si="1725"/>
        <v/>
      </c>
      <c r="G3670" s="43" t="str">
        <f>IF(A3670&lt;&gt;"",IF(A3670&lt;Data!$G$11*0.25,$C$13/$G$32,IF(A3670&gt;Data!$G$11*0.25,$C$13,$C$13*10)),"")</f>
        <v/>
      </c>
      <c r="H3670" s="43" t="str">
        <f>IF(A3670&lt;&gt;"",IF(Data!$G$9="constant",$C$13,IF(Data!$G$9="squeeze",G3670,F3670)),"")</f>
        <v/>
      </c>
      <c r="I3670" s="38" t="str">
        <f ca="1">IF(ISNUMBER(A3670),NORMINV(RAND(),0,IF(AND(Data!$G$9="squeeze",A3670&lt;Data!$G$11*0.25),$H$32,1)*$C$30*$C$13)*($C$14*$C$12),"")</f>
        <v/>
      </c>
      <c r="J3670" s="42" t="str">
        <f ca="1">IFERROR(IF(Data!$C$6="Real",B3670,I3670+J3669+($C$14*$C$12)*(NORMINV(RAND(),$C$15,CHOOSE($G$13,$C$13,F3670,G3670)))),"")</f>
        <v/>
      </c>
      <c r="K3670" s="88" t="str">
        <f>IF(ISNUMBER(A3670), IF($G$16="fixed",$G$17,MIN(H3670*Data!$C$7*$C$16*0.5,$C$17*Data!$C$7))*$C$12,"")</f>
        <v/>
      </c>
      <c r="L3670" s="42" t="str">
        <f t="shared" ca="1" si="1740"/>
        <v/>
      </c>
      <c r="M3670" s="44" t="str">
        <f t="shared" ca="1" si="1741"/>
        <v/>
      </c>
      <c r="N3670" s="44" t="str">
        <f t="shared" ca="1" si="1742"/>
        <v/>
      </c>
      <c r="O3670" s="108" t="str">
        <f t="shared" si="1726"/>
        <v/>
      </c>
      <c r="P3670" s="102" t="str">
        <f t="shared" si="1727"/>
        <v/>
      </c>
      <c r="Q3670" s="102" t="str">
        <f t="shared" si="1728"/>
        <v/>
      </c>
      <c r="R3670" s="120" t="str">
        <f t="shared" si="1729"/>
        <v/>
      </c>
      <c r="S3670" s="54" t="str">
        <f t="shared" si="1730"/>
        <v/>
      </c>
      <c r="T3670" s="5" t="str">
        <f t="shared" si="1731"/>
        <v/>
      </c>
      <c r="U3670" s="152" t="str">
        <f t="shared" si="1714"/>
        <v/>
      </c>
      <c r="V3670" s="152" t="str">
        <f t="shared" si="1715"/>
        <v/>
      </c>
      <c r="W3670" s="153" t="str">
        <f t="shared" si="1716"/>
        <v/>
      </c>
      <c r="X3670" s="153" t="str">
        <f t="shared" si="1717"/>
        <v/>
      </c>
      <c r="Y3670" s="153" t="str">
        <f t="shared" si="1718"/>
        <v/>
      </c>
      <c r="Z3670" s="153" t="str">
        <f t="shared" si="1719"/>
        <v/>
      </c>
      <c r="AA3670" s="152" t="str">
        <f t="shared" si="1720"/>
        <v/>
      </c>
      <c r="AB3670" s="152" t="str">
        <f t="shared" si="1721"/>
        <v/>
      </c>
      <c r="AC3670" s="154" t="str">
        <f t="shared" si="1732"/>
        <v/>
      </c>
      <c r="AD3670" s="154" t="str">
        <f t="shared" si="1733"/>
        <v/>
      </c>
      <c r="AE3670" s="3" t="str">
        <f t="shared" si="1734"/>
        <v/>
      </c>
      <c r="AF3670" s="3" t="str">
        <f t="shared" si="1735"/>
        <v/>
      </c>
      <c r="AG3670" s="3" t="str">
        <f t="shared" si="1736"/>
        <v/>
      </c>
      <c r="AH3670" s="4" t="str">
        <f t="shared" si="1737"/>
        <v/>
      </c>
      <c r="AI3670" s="75" t="str">
        <f t="shared" si="1738"/>
        <v/>
      </c>
      <c r="AJ3670" s="75" t="str">
        <f t="shared" si="1739"/>
        <v/>
      </c>
    </row>
    <row r="3671" spans="1:36">
      <c r="A3671" s="41" t="str">
        <f t="shared" si="1722"/>
        <v/>
      </c>
      <c r="B3671" s="150" t="str">
        <f>IF(ISNUMBER(A3671),INDEX('MetaTrader Import'!$H$13:$J$5893,TRUNC(((A3671-$A$39+1)-1)/3)+1,MOD((A3671-$A$39+1)-1,3)+1),"")</f>
        <v/>
      </c>
      <c r="C3671" s="43" t="str">
        <f t="shared" si="1723"/>
        <v/>
      </c>
      <c r="D3671" s="43" t="str">
        <f t="shared" ca="1" si="1713"/>
        <v/>
      </c>
      <c r="E3671" s="43" t="str">
        <f t="shared" si="1724"/>
        <v/>
      </c>
      <c r="F3671" s="43" t="str">
        <f t="shared" si="1725"/>
        <v/>
      </c>
      <c r="G3671" s="43" t="str">
        <f>IF(A3671&lt;&gt;"",IF(A3671&lt;Data!$G$11*0.25,$C$13/$G$32,IF(A3671&gt;Data!$G$11*0.25,$C$13,$C$13*10)),"")</f>
        <v/>
      </c>
      <c r="H3671" s="43" t="str">
        <f>IF(A3671&lt;&gt;"",IF(Data!$G$9="constant",$C$13,IF(Data!$G$9="squeeze",G3671,F3671)),"")</f>
        <v/>
      </c>
      <c r="I3671" s="38" t="str">
        <f ca="1">IF(ISNUMBER(A3671),NORMINV(RAND(),0,IF(AND(Data!$G$9="squeeze",A3671&lt;Data!$G$11*0.25),$H$32,1)*$C$30*$C$13)*($C$14*$C$12),"")</f>
        <v/>
      </c>
      <c r="J3671" s="42" t="str">
        <f ca="1">IFERROR(IF(Data!$C$6="Real",B3671,I3671+J3670+($C$14*$C$12)*(NORMINV(RAND(),$C$15,CHOOSE($G$13,$C$13,F3671,G3671)))),"")</f>
        <v/>
      </c>
      <c r="K3671" s="88" t="str">
        <f>IF(ISNUMBER(A3671), IF($G$16="fixed",$G$17,MIN(H3671*Data!$C$7*$C$16*0.5,$C$17*Data!$C$7))*$C$12,"")</f>
        <v/>
      </c>
      <c r="L3671" s="42" t="str">
        <f t="shared" ca="1" si="1740"/>
        <v/>
      </c>
      <c r="M3671" s="44" t="str">
        <f t="shared" ca="1" si="1741"/>
        <v/>
      </c>
      <c r="N3671" s="44" t="str">
        <f t="shared" ca="1" si="1742"/>
        <v/>
      </c>
      <c r="O3671" s="108" t="str">
        <f t="shared" si="1726"/>
        <v/>
      </c>
      <c r="P3671" s="102" t="str">
        <f t="shared" si="1727"/>
        <v/>
      </c>
      <c r="Q3671" s="102" t="str">
        <f t="shared" si="1728"/>
        <v/>
      </c>
      <c r="R3671" s="120" t="str">
        <f t="shared" si="1729"/>
        <v/>
      </c>
      <c r="S3671" s="54" t="str">
        <f t="shared" si="1730"/>
        <v/>
      </c>
      <c r="T3671" s="5" t="str">
        <f t="shared" si="1731"/>
        <v/>
      </c>
      <c r="U3671" s="152" t="str">
        <f t="shared" si="1714"/>
        <v/>
      </c>
      <c r="V3671" s="152" t="str">
        <f t="shared" si="1715"/>
        <v/>
      </c>
      <c r="W3671" s="153" t="str">
        <f t="shared" si="1716"/>
        <v/>
      </c>
      <c r="X3671" s="153" t="str">
        <f t="shared" si="1717"/>
        <v/>
      </c>
      <c r="Y3671" s="153" t="str">
        <f t="shared" si="1718"/>
        <v/>
      </c>
      <c r="Z3671" s="153" t="str">
        <f t="shared" si="1719"/>
        <v/>
      </c>
      <c r="AA3671" s="152" t="str">
        <f t="shared" si="1720"/>
        <v/>
      </c>
      <c r="AB3671" s="152" t="str">
        <f t="shared" si="1721"/>
        <v/>
      </c>
      <c r="AC3671" s="154" t="str">
        <f t="shared" si="1732"/>
        <v/>
      </c>
      <c r="AD3671" s="154" t="str">
        <f t="shared" si="1733"/>
        <v/>
      </c>
      <c r="AE3671" s="3" t="str">
        <f t="shared" si="1734"/>
        <v/>
      </c>
      <c r="AF3671" s="3" t="str">
        <f t="shared" si="1735"/>
        <v/>
      </c>
      <c r="AG3671" s="3" t="str">
        <f t="shared" si="1736"/>
        <v/>
      </c>
      <c r="AH3671" s="4" t="str">
        <f t="shared" si="1737"/>
        <v/>
      </c>
      <c r="AI3671" s="75" t="str">
        <f t="shared" si="1738"/>
        <v/>
      </c>
      <c r="AJ3671" s="75" t="str">
        <f t="shared" si="1739"/>
        <v/>
      </c>
    </row>
    <row r="3672" spans="1:36">
      <c r="A3672" s="41" t="str">
        <f t="shared" si="1722"/>
        <v/>
      </c>
      <c r="B3672" s="150" t="str">
        <f>IF(ISNUMBER(A3672),INDEX('MetaTrader Import'!$H$13:$J$5893,TRUNC(((A3672-$A$39+1)-1)/3)+1,MOD((A3672-$A$39+1)-1,3)+1),"")</f>
        <v/>
      </c>
      <c r="C3672" s="43" t="str">
        <f t="shared" si="1723"/>
        <v/>
      </c>
      <c r="D3672" s="43" t="str">
        <f t="shared" ca="1" si="1713"/>
        <v/>
      </c>
      <c r="E3672" s="43" t="str">
        <f t="shared" si="1724"/>
        <v/>
      </c>
      <c r="F3672" s="43" t="str">
        <f t="shared" si="1725"/>
        <v/>
      </c>
      <c r="G3672" s="43" t="str">
        <f>IF(A3672&lt;&gt;"",IF(A3672&lt;Data!$G$11*0.25,$C$13/$G$32,IF(A3672&gt;Data!$G$11*0.25,$C$13,$C$13*10)),"")</f>
        <v/>
      </c>
      <c r="H3672" s="43" t="str">
        <f>IF(A3672&lt;&gt;"",IF(Data!$G$9="constant",$C$13,IF(Data!$G$9="squeeze",G3672,F3672)),"")</f>
        <v/>
      </c>
      <c r="I3672" s="38" t="str">
        <f ca="1">IF(ISNUMBER(A3672),NORMINV(RAND(),0,IF(AND(Data!$G$9="squeeze",A3672&lt;Data!$G$11*0.25),$H$32,1)*$C$30*$C$13)*($C$14*$C$12),"")</f>
        <v/>
      </c>
      <c r="J3672" s="42" t="str">
        <f ca="1">IFERROR(IF(Data!$C$6="Real",B3672,I3672+J3671+($C$14*$C$12)*(NORMINV(RAND(),$C$15,CHOOSE($G$13,$C$13,F3672,G3672)))),"")</f>
        <v/>
      </c>
      <c r="K3672" s="88" t="str">
        <f>IF(ISNUMBER(A3672), IF($G$16="fixed",$G$17,MIN(H3672*Data!$C$7*$C$16*0.5,$C$17*Data!$C$7))*$C$12,"")</f>
        <v/>
      </c>
      <c r="L3672" s="42" t="str">
        <f t="shared" ca="1" si="1740"/>
        <v/>
      </c>
      <c r="M3672" s="44" t="str">
        <f t="shared" ca="1" si="1741"/>
        <v/>
      </c>
      <c r="N3672" s="44" t="str">
        <f t="shared" ca="1" si="1742"/>
        <v/>
      </c>
      <c r="O3672" s="108" t="str">
        <f t="shared" si="1726"/>
        <v/>
      </c>
      <c r="P3672" s="102" t="str">
        <f t="shared" si="1727"/>
        <v/>
      </c>
      <c r="Q3672" s="102" t="str">
        <f t="shared" si="1728"/>
        <v/>
      </c>
      <c r="R3672" s="120" t="str">
        <f t="shared" si="1729"/>
        <v/>
      </c>
      <c r="S3672" s="54" t="str">
        <f t="shared" si="1730"/>
        <v/>
      </c>
      <c r="T3672" s="5" t="str">
        <f t="shared" si="1731"/>
        <v/>
      </c>
      <c r="U3672" s="152" t="str">
        <f t="shared" si="1714"/>
        <v/>
      </c>
      <c r="V3672" s="152" t="str">
        <f t="shared" si="1715"/>
        <v/>
      </c>
      <c r="W3672" s="153" t="str">
        <f t="shared" si="1716"/>
        <v/>
      </c>
      <c r="X3672" s="153" t="str">
        <f t="shared" si="1717"/>
        <v/>
      </c>
      <c r="Y3672" s="153" t="str">
        <f t="shared" si="1718"/>
        <v/>
      </c>
      <c r="Z3672" s="153" t="str">
        <f t="shared" si="1719"/>
        <v/>
      </c>
      <c r="AA3672" s="152" t="str">
        <f t="shared" si="1720"/>
        <v/>
      </c>
      <c r="AB3672" s="152" t="str">
        <f t="shared" si="1721"/>
        <v/>
      </c>
      <c r="AC3672" s="154" t="str">
        <f t="shared" si="1732"/>
        <v/>
      </c>
      <c r="AD3672" s="154" t="str">
        <f t="shared" si="1733"/>
        <v/>
      </c>
      <c r="AE3672" s="3" t="str">
        <f t="shared" si="1734"/>
        <v/>
      </c>
      <c r="AF3672" s="3" t="str">
        <f t="shared" si="1735"/>
        <v/>
      </c>
      <c r="AG3672" s="3" t="str">
        <f t="shared" si="1736"/>
        <v/>
      </c>
      <c r="AH3672" s="4" t="str">
        <f t="shared" si="1737"/>
        <v/>
      </c>
      <c r="AI3672" s="75" t="str">
        <f t="shared" si="1738"/>
        <v/>
      </c>
      <c r="AJ3672" s="75" t="str">
        <f t="shared" si="1739"/>
        <v/>
      </c>
    </row>
    <row r="3673" spans="1:36">
      <c r="A3673" s="41" t="str">
        <f t="shared" si="1722"/>
        <v/>
      </c>
      <c r="B3673" s="150" t="str">
        <f>IF(ISNUMBER(A3673),INDEX('MetaTrader Import'!$H$13:$J$5893,TRUNC(((A3673-$A$39+1)-1)/3)+1,MOD((A3673-$A$39+1)-1,3)+1),"")</f>
        <v/>
      </c>
      <c r="C3673" s="43" t="str">
        <f t="shared" si="1723"/>
        <v/>
      </c>
      <c r="D3673" s="43" t="str">
        <f t="shared" ca="1" si="1713"/>
        <v/>
      </c>
      <c r="E3673" s="43" t="str">
        <f t="shared" si="1724"/>
        <v/>
      </c>
      <c r="F3673" s="43" t="str">
        <f t="shared" si="1725"/>
        <v/>
      </c>
      <c r="G3673" s="43" t="str">
        <f>IF(A3673&lt;&gt;"",IF(A3673&lt;Data!$G$11*0.25,$C$13/$G$32,IF(A3673&gt;Data!$G$11*0.25,$C$13,$C$13*10)),"")</f>
        <v/>
      </c>
      <c r="H3673" s="43" t="str">
        <f>IF(A3673&lt;&gt;"",IF(Data!$G$9="constant",$C$13,IF(Data!$G$9="squeeze",G3673,F3673)),"")</f>
        <v/>
      </c>
      <c r="I3673" s="38" t="str">
        <f ca="1">IF(ISNUMBER(A3673),NORMINV(RAND(),0,IF(AND(Data!$G$9="squeeze",A3673&lt;Data!$G$11*0.25),$H$32,1)*$C$30*$C$13)*($C$14*$C$12),"")</f>
        <v/>
      </c>
      <c r="J3673" s="42" t="str">
        <f ca="1">IFERROR(IF(Data!$C$6="Real",B3673,I3673+J3672+($C$14*$C$12)*(NORMINV(RAND(),$C$15,CHOOSE($G$13,$C$13,F3673,G3673)))),"")</f>
        <v/>
      </c>
      <c r="K3673" s="88" t="str">
        <f>IF(ISNUMBER(A3673), IF($G$16="fixed",$G$17,MIN(H3673*Data!$C$7*$C$16*0.5,$C$17*Data!$C$7))*$C$12,"")</f>
        <v/>
      </c>
      <c r="L3673" s="42" t="str">
        <f t="shared" ca="1" si="1740"/>
        <v/>
      </c>
      <c r="M3673" s="44" t="str">
        <f t="shared" ca="1" si="1741"/>
        <v/>
      </c>
      <c r="N3673" s="44" t="str">
        <f t="shared" ca="1" si="1742"/>
        <v/>
      </c>
      <c r="O3673" s="108" t="str">
        <f t="shared" si="1726"/>
        <v/>
      </c>
      <c r="P3673" s="102" t="str">
        <f t="shared" si="1727"/>
        <v/>
      </c>
      <c r="Q3673" s="102" t="str">
        <f t="shared" si="1728"/>
        <v/>
      </c>
      <c r="R3673" s="120" t="str">
        <f t="shared" si="1729"/>
        <v/>
      </c>
      <c r="S3673" s="54" t="str">
        <f t="shared" si="1730"/>
        <v/>
      </c>
      <c r="T3673" s="5" t="str">
        <f t="shared" si="1731"/>
        <v/>
      </c>
      <c r="U3673" s="152" t="str">
        <f t="shared" si="1714"/>
        <v/>
      </c>
      <c r="V3673" s="152" t="str">
        <f t="shared" si="1715"/>
        <v/>
      </c>
      <c r="W3673" s="153" t="str">
        <f t="shared" si="1716"/>
        <v/>
      </c>
      <c r="X3673" s="153" t="str">
        <f t="shared" si="1717"/>
        <v/>
      </c>
      <c r="Y3673" s="153" t="str">
        <f t="shared" si="1718"/>
        <v/>
      </c>
      <c r="Z3673" s="153" t="str">
        <f t="shared" si="1719"/>
        <v/>
      </c>
      <c r="AA3673" s="152" t="str">
        <f t="shared" si="1720"/>
        <v/>
      </c>
      <c r="AB3673" s="152" t="str">
        <f t="shared" si="1721"/>
        <v/>
      </c>
      <c r="AC3673" s="154" t="str">
        <f t="shared" si="1732"/>
        <v/>
      </c>
      <c r="AD3673" s="154" t="str">
        <f t="shared" si="1733"/>
        <v/>
      </c>
      <c r="AE3673" s="3" t="str">
        <f t="shared" si="1734"/>
        <v/>
      </c>
      <c r="AF3673" s="3" t="str">
        <f t="shared" si="1735"/>
        <v/>
      </c>
      <c r="AG3673" s="3" t="str">
        <f t="shared" si="1736"/>
        <v/>
      </c>
      <c r="AH3673" s="4" t="str">
        <f t="shared" si="1737"/>
        <v/>
      </c>
      <c r="AI3673" s="75" t="str">
        <f t="shared" si="1738"/>
        <v/>
      </c>
      <c r="AJ3673" s="75" t="str">
        <f t="shared" si="1739"/>
        <v/>
      </c>
    </row>
    <row r="3674" spans="1:36">
      <c r="A3674" s="41" t="str">
        <f t="shared" si="1722"/>
        <v/>
      </c>
      <c r="B3674" s="150" t="str">
        <f>IF(ISNUMBER(A3674),INDEX('MetaTrader Import'!$H$13:$J$5893,TRUNC(((A3674-$A$39+1)-1)/3)+1,MOD((A3674-$A$39+1)-1,3)+1),"")</f>
        <v/>
      </c>
      <c r="C3674" s="43" t="str">
        <f t="shared" si="1723"/>
        <v/>
      </c>
      <c r="D3674" s="43" t="str">
        <f t="shared" ca="1" si="1713"/>
        <v/>
      </c>
      <c r="E3674" s="43" t="str">
        <f t="shared" si="1724"/>
        <v/>
      </c>
      <c r="F3674" s="43" t="str">
        <f t="shared" si="1725"/>
        <v/>
      </c>
      <c r="G3674" s="43" t="str">
        <f>IF(A3674&lt;&gt;"",IF(A3674&lt;Data!$G$11*0.25,$C$13/$G$32,IF(A3674&gt;Data!$G$11*0.25,$C$13,$C$13*10)),"")</f>
        <v/>
      </c>
      <c r="H3674" s="43" t="str">
        <f>IF(A3674&lt;&gt;"",IF(Data!$G$9="constant",$C$13,IF(Data!$G$9="squeeze",G3674,F3674)),"")</f>
        <v/>
      </c>
      <c r="I3674" s="38" t="str">
        <f ca="1">IF(ISNUMBER(A3674),NORMINV(RAND(),0,IF(AND(Data!$G$9="squeeze",A3674&lt;Data!$G$11*0.25),$H$32,1)*$C$30*$C$13)*($C$14*$C$12),"")</f>
        <v/>
      </c>
      <c r="J3674" s="42" t="str">
        <f ca="1">IFERROR(IF(Data!$C$6="Real",B3674,I3674+J3673+($C$14*$C$12)*(NORMINV(RAND(),$C$15,CHOOSE($G$13,$C$13,F3674,G3674)))),"")</f>
        <v/>
      </c>
      <c r="K3674" s="88" t="str">
        <f>IF(ISNUMBER(A3674), IF($G$16="fixed",$G$17,MIN(H3674*Data!$C$7*$C$16*0.5,$C$17*Data!$C$7))*$C$12,"")</f>
        <v/>
      </c>
      <c r="L3674" s="42" t="str">
        <f t="shared" ca="1" si="1740"/>
        <v/>
      </c>
      <c r="M3674" s="44" t="str">
        <f t="shared" ca="1" si="1741"/>
        <v/>
      </c>
      <c r="N3674" s="44" t="str">
        <f t="shared" ca="1" si="1742"/>
        <v/>
      </c>
      <c r="O3674" s="108" t="str">
        <f t="shared" si="1726"/>
        <v/>
      </c>
      <c r="P3674" s="102" t="str">
        <f t="shared" si="1727"/>
        <v/>
      </c>
      <c r="Q3674" s="102" t="str">
        <f t="shared" si="1728"/>
        <v/>
      </c>
      <c r="R3674" s="120" t="str">
        <f t="shared" si="1729"/>
        <v/>
      </c>
      <c r="S3674" s="54" t="str">
        <f t="shared" si="1730"/>
        <v/>
      </c>
      <c r="T3674" s="5" t="str">
        <f t="shared" si="1731"/>
        <v/>
      </c>
      <c r="U3674" s="152" t="str">
        <f t="shared" si="1714"/>
        <v/>
      </c>
      <c r="V3674" s="152" t="str">
        <f t="shared" si="1715"/>
        <v/>
      </c>
      <c r="W3674" s="153" t="str">
        <f t="shared" si="1716"/>
        <v/>
      </c>
      <c r="X3674" s="153" t="str">
        <f t="shared" si="1717"/>
        <v/>
      </c>
      <c r="Y3674" s="153" t="str">
        <f t="shared" si="1718"/>
        <v/>
      </c>
      <c r="Z3674" s="153" t="str">
        <f t="shared" si="1719"/>
        <v/>
      </c>
      <c r="AA3674" s="152" t="str">
        <f t="shared" si="1720"/>
        <v/>
      </c>
      <c r="AB3674" s="152" t="str">
        <f t="shared" si="1721"/>
        <v/>
      </c>
      <c r="AC3674" s="154" t="str">
        <f t="shared" si="1732"/>
        <v/>
      </c>
      <c r="AD3674" s="154" t="str">
        <f t="shared" si="1733"/>
        <v/>
      </c>
      <c r="AE3674" s="3" t="str">
        <f t="shared" si="1734"/>
        <v/>
      </c>
      <c r="AF3674" s="3" t="str">
        <f t="shared" si="1735"/>
        <v/>
      </c>
      <c r="AG3674" s="3" t="str">
        <f t="shared" si="1736"/>
        <v/>
      </c>
      <c r="AH3674" s="4" t="str">
        <f t="shared" si="1737"/>
        <v/>
      </c>
      <c r="AI3674" s="75" t="str">
        <f t="shared" si="1738"/>
        <v/>
      </c>
      <c r="AJ3674" s="75" t="str">
        <f t="shared" si="1739"/>
        <v/>
      </c>
    </row>
    <row r="3675" spans="1:36">
      <c r="A3675" s="41" t="str">
        <f t="shared" si="1722"/>
        <v/>
      </c>
      <c r="B3675" s="150" t="str">
        <f>IF(ISNUMBER(A3675),INDEX('MetaTrader Import'!$H$13:$J$5893,TRUNC(((A3675-$A$39+1)-1)/3)+1,MOD((A3675-$A$39+1)-1,3)+1),"")</f>
        <v/>
      </c>
      <c r="C3675" s="43" t="str">
        <f t="shared" si="1723"/>
        <v/>
      </c>
      <c r="D3675" s="43" t="str">
        <f t="shared" ca="1" si="1713"/>
        <v/>
      </c>
      <c r="E3675" s="43" t="str">
        <f t="shared" si="1724"/>
        <v/>
      </c>
      <c r="F3675" s="43" t="str">
        <f t="shared" si="1725"/>
        <v/>
      </c>
      <c r="G3675" s="43" t="str">
        <f>IF(A3675&lt;&gt;"",IF(A3675&lt;Data!$G$11*0.25,$C$13/$G$32,IF(A3675&gt;Data!$G$11*0.25,$C$13,$C$13*10)),"")</f>
        <v/>
      </c>
      <c r="H3675" s="43" t="str">
        <f>IF(A3675&lt;&gt;"",IF(Data!$G$9="constant",$C$13,IF(Data!$G$9="squeeze",G3675,F3675)),"")</f>
        <v/>
      </c>
      <c r="I3675" s="38" t="str">
        <f ca="1">IF(ISNUMBER(A3675),NORMINV(RAND(),0,IF(AND(Data!$G$9="squeeze",A3675&lt;Data!$G$11*0.25),$H$32,1)*$C$30*$C$13)*($C$14*$C$12),"")</f>
        <v/>
      </c>
      <c r="J3675" s="42" t="str">
        <f ca="1">IFERROR(IF(Data!$C$6="Real",B3675,I3675+J3674+($C$14*$C$12)*(NORMINV(RAND(),$C$15,CHOOSE($G$13,$C$13,F3675,G3675)))),"")</f>
        <v/>
      </c>
      <c r="K3675" s="88" t="str">
        <f>IF(ISNUMBER(A3675), IF($G$16="fixed",$G$17,MIN(H3675*Data!$C$7*$C$16*0.5,$C$17*Data!$C$7))*$C$12,"")</f>
        <v/>
      </c>
      <c r="L3675" s="42" t="str">
        <f t="shared" ca="1" si="1740"/>
        <v/>
      </c>
      <c r="M3675" s="44" t="str">
        <f t="shared" ca="1" si="1741"/>
        <v/>
      </c>
      <c r="N3675" s="44" t="str">
        <f t="shared" ca="1" si="1742"/>
        <v/>
      </c>
      <c r="O3675" s="108" t="str">
        <f t="shared" si="1726"/>
        <v/>
      </c>
      <c r="P3675" s="102" t="str">
        <f t="shared" si="1727"/>
        <v/>
      </c>
      <c r="Q3675" s="102" t="str">
        <f t="shared" si="1728"/>
        <v/>
      </c>
      <c r="R3675" s="120" t="str">
        <f t="shared" si="1729"/>
        <v/>
      </c>
      <c r="S3675" s="54" t="str">
        <f t="shared" si="1730"/>
        <v/>
      </c>
      <c r="T3675" s="5" t="str">
        <f t="shared" si="1731"/>
        <v/>
      </c>
      <c r="U3675" s="152" t="str">
        <f t="shared" si="1714"/>
        <v/>
      </c>
      <c r="V3675" s="152" t="str">
        <f t="shared" si="1715"/>
        <v/>
      </c>
      <c r="W3675" s="153" t="str">
        <f t="shared" si="1716"/>
        <v/>
      </c>
      <c r="X3675" s="153" t="str">
        <f t="shared" si="1717"/>
        <v/>
      </c>
      <c r="Y3675" s="153" t="str">
        <f t="shared" si="1718"/>
        <v/>
      </c>
      <c r="Z3675" s="153" t="str">
        <f t="shared" si="1719"/>
        <v/>
      </c>
      <c r="AA3675" s="152" t="str">
        <f t="shared" si="1720"/>
        <v/>
      </c>
      <c r="AB3675" s="152" t="str">
        <f t="shared" si="1721"/>
        <v/>
      </c>
      <c r="AC3675" s="154" t="str">
        <f t="shared" si="1732"/>
        <v/>
      </c>
      <c r="AD3675" s="154" t="str">
        <f t="shared" si="1733"/>
        <v/>
      </c>
      <c r="AE3675" s="3" t="str">
        <f t="shared" si="1734"/>
        <v/>
      </c>
      <c r="AF3675" s="3" t="str">
        <f t="shared" si="1735"/>
        <v/>
      </c>
      <c r="AG3675" s="3" t="str">
        <f t="shared" si="1736"/>
        <v/>
      </c>
      <c r="AH3675" s="4" t="str">
        <f t="shared" si="1737"/>
        <v/>
      </c>
      <c r="AI3675" s="75" t="str">
        <f t="shared" si="1738"/>
        <v/>
      </c>
      <c r="AJ3675" s="75" t="str">
        <f t="shared" si="1739"/>
        <v/>
      </c>
    </row>
    <row r="3676" spans="1:36">
      <c r="A3676" s="41" t="str">
        <f t="shared" si="1722"/>
        <v/>
      </c>
      <c r="B3676" s="150" t="str">
        <f>IF(ISNUMBER(A3676),INDEX('MetaTrader Import'!$H$13:$J$5893,TRUNC(((A3676-$A$39+1)-1)/3)+1,MOD((A3676-$A$39+1)-1,3)+1),"")</f>
        <v/>
      </c>
      <c r="C3676" s="43" t="str">
        <f t="shared" si="1723"/>
        <v/>
      </c>
      <c r="D3676" s="43" t="str">
        <f t="shared" ca="1" si="1713"/>
        <v/>
      </c>
      <c r="E3676" s="43" t="str">
        <f t="shared" si="1724"/>
        <v/>
      </c>
      <c r="F3676" s="43" t="str">
        <f t="shared" si="1725"/>
        <v/>
      </c>
      <c r="G3676" s="43" t="str">
        <f>IF(A3676&lt;&gt;"",IF(A3676&lt;Data!$G$11*0.25,$C$13/$G$32,IF(A3676&gt;Data!$G$11*0.25,$C$13,$C$13*10)),"")</f>
        <v/>
      </c>
      <c r="H3676" s="43" t="str">
        <f>IF(A3676&lt;&gt;"",IF(Data!$G$9="constant",$C$13,IF(Data!$G$9="squeeze",G3676,F3676)),"")</f>
        <v/>
      </c>
      <c r="I3676" s="38" t="str">
        <f ca="1">IF(ISNUMBER(A3676),NORMINV(RAND(),0,IF(AND(Data!$G$9="squeeze",A3676&lt;Data!$G$11*0.25),$H$32,1)*$C$30*$C$13)*($C$14*$C$12),"")</f>
        <v/>
      </c>
      <c r="J3676" s="42" t="str">
        <f ca="1">IFERROR(IF(Data!$C$6="Real",B3676,I3676+J3675+($C$14*$C$12)*(NORMINV(RAND(),$C$15,CHOOSE($G$13,$C$13,F3676,G3676)))),"")</f>
        <v/>
      </c>
      <c r="K3676" s="88" t="str">
        <f>IF(ISNUMBER(A3676), IF($G$16="fixed",$G$17,MIN(H3676*Data!$C$7*$C$16*0.5,$C$17*Data!$C$7))*$C$12,"")</f>
        <v/>
      </c>
      <c r="L3676" s="42" t="str">
        <f t="shared" ca="1" si="1740"/>
        <v/>
      </c>
      <c r="M3676" s="44" t="str">
        <f t="shared" ca="1" si="1741"/>
        <v/>
      </c>
      <c r="N3676" s="44" t="str">
        <f t="shared" ca="1" si="1742"/>
        <v/>
      </c>
      <c r="O3676" s="108" t="str">
        <f t="shared" si="1726"/>
        <v/>
      </c>
      <c r="P3676" s="102" t="str">
        <f t="shared" si="1727"/>
        <v/>
      </c>
      <c r="Q3676" s="102" t="str">
        <f t="shared" si="1728"/>
        <v/>
      </c>
      <c r="R3676" s="120" t="str">
        <f t="shared" si="1729"/>
        <v/>
      </c>
      <c r="S3676" s="54" t="str">
        <f t="shared" si="1730"/>
        <v/>
      </c>
      <c r="T3676" s="5" t="str">
        <f t="shared" si="1731"/>
        <v/>
      </c>
      <c r="U3676" s="152" t="str">
        <f t="shared" si="1714"/>
        <v/>
      </c>
      <c r="V3676" s="152" t="str">
        <f t="shared" si="1715"/>
        <v/>
      </c>
      <c r="W3676" s="153" t="str">
        <f t="shared" si="1716"/>
        <v/>
      </c>
      <c r="X3676" s="153" t="str">
        <f t="shared" si="1717"/>
        <v/>
      </c>
      <c r="Y3676" s="153" t="str">
        <f t="shared" si="1718"/>
        <v/>
      </c>
      <c r="Z3676" s="153" t="str">
        <f t="shared" si="1719"/>
        <v/>
      </c>
      <c r="AA3676" s="152" t="str">
        <f t="shared" si="1720"/>
        <v/>
      </c>
      <c r="AB3676" s="152" t="str">
        <f t="shared" si="1721"/>
        <v/>
      </c>
      <c r="AC3676" s="154" t="str">
        <f t="shared" si="1732"/>
        <v/>
      </c>
      <c r="AD3676" s="154" t="str">
        <f t="shared" si="1733"/>
        <v/>
      </c>
      <c r="AE3676" s="3" t="str">
        <f t="shared" si="1734"/>
        <v/>
      </c>
      <c r="AF3676" s="3" t="str">
        <f t="shared" si="1735"/>
        <v/>
      </c>
      <c r="AG3676" s="3" t="str">
        <f t="shared" si="1736"/>
        <v/>
      </c>
      <c r="AH3676" s="4" t="str">
        <f t="shared" si="1737"/>
        <v/>
      </c>
      <c r="AI3676" s="75" t="str">
        <f t="shared" si="1738"/>
        <v/>
      </c>
      <c r="AJ3676" s="75" t="str">
        <f t="shared" si="1739"/>
        <v/>
      </c>
    </row>
    <row r="3677" spans="1:36">
      <c r="A3677" s="41" t="str">
        <f t="shared" si="1722"/>
        <v/>
      </c>
      <c r="B3677" s="150" t="str">
        <f>IF(ISNUMBER(A3677),INDEX('MetaTrader Import'!$H$13:$J$5893,TRUNC(((A3677-$A$39+1)-1)/3)+1,MOD((A3677-$A$39+1)-1,3)+1),"")</f>
        <v/>
      </c>
      <c r="C3677" s="43" t="str">
        <f t="shared" si="1723"/>
        <v/>
      </c>
      <c r="D3677" s="43" t="str">
        <f t="shared" ca="1" si="1713"/>
        <v/>
      </c>
      <c r="E3677" s="43" t="str">
        <f t="shared" si="1724"/>
        <v/>
      </c>
      <c r="F3677" s="43" t="str">
        <f t="shared" si="1725"/>
        <v/>
      </c>
      <c r="G3677" s="43" t="str">
        <f>IF(A3677&lt;&gt;"",IF(A3677&lt;Data!$G$11*0.25,$C$13/$G$32,IF(A3677&gt;Data!$G$11*0.25,$C$13,$C$13*10)),"")</f>
        <v/>
      </c>
      <c r="H3677" s="43" t="str">
        <f>IF(A3677&lt;&gt;"",IF(Data!$G$9="constant",$C$13,IF(Data!$G$9="squeeze",G3677,F3677)),"")</f>
        <v/>
      </c>
      <c r="I3677" s="38" t="str">
        <f ca="1">IF(ISNUMBER(A3677),NORMINV(RAND(),0,IF(AND(Data!$G$9="squeeze",A3677&lt;Data!$G$11*0.25),$H$32,1)*$C$30*$C$13)*($C$14*$C$12),"")</f>
        <v/>
      </c>
      <c r="J3677" s="42" t="str">
        <f ca="1">IFERROR(IF(Data!$C$6="Real",B3677,I3677+J3676+($C$14*$C$12)*(NORMINV(RAND(),$C$15,CHOOSE($G$13,$C$13,F3677,G3677)))),"")</f>
        <v/>
      </c>
      <c r="K3677" s="88" t="str">
        <f>IF(ISNUMBER(A3677), IF($G$16="fixed",$G$17,MIN(H3677*Data!$C$7*$C$16*0.5,$C$17*Data!$C$7))*$C$12,"")</f>
        <v/>
      </c>
      <c r="L3677" s="42" t="str">
        <f t="shared" ca="1" si="1740"/>
        <v/>
      </c>
      <c r="M3677" s="44" t="str">
        <f t="shared" ca="1" si="1741"/>
        <v/>
      </c>
      <c r="N3677" s="44" t="str">
        <f t="shared" ca="1" si="1742"/>
        <v/>
      </c>
      <c r="O3677" s="108" t="str">
        <f t="shared" si="1726"/>
        <v/>
      </c>
      <c r="P3677" s="102" t="str">
        <f t="shared" si="1727"/>
        <v/>
      </c>
      <c r="Q3677" s="102" t="str">
        <f t="shared" si="1728"/>
        <v/>
      </c>
      <c r="R3677" s="120" t="str">
        <f t="shared" si="1729"/>
        <v/>
      </c>
      <c r="S3677" s="54" t="str">
        <f t="shared" si="1730"/>
        <v/>
      </c>
      <c r="T3677" s="5" t="str">
        <f t="shared" si="1731"/>
        <v/>
      </c>
      <c r="U3677" s="152" t="str">
        <f t="shared" si="1714"/>
        <v/>
      </c>
      <c r="V3677" s="152" t="str">
        <f t="shared" si="1715"/>
        <v/>
      </c>
      <c r="W3677" s="153" t="str">
        <f t="shared" si="1716"/>
        <v/>
      </c>
      <c r="X3677" s="153" t="str">
        <f t="shared" si="1717"/>
        <v/>
      </c>
      <c r="Y3677" s="153" t="str">
        <f t="shared" si="1718"/>
        <v/>
      </c>
      <c r="Z3677" s="153" t="str">
        <f t="shared" si="1719"/>
        <v/>
      </c>
      <c r="AA3677" s="152" t="str">
        <f t="shared" si="1720"/>
        <v/>
      </c>
      <c r="AB3677" s="152" t="str">
        <f t="shared" si="1721"/>
        <v/>
      </c>
      <c r="AC3677" s="154" t="str">
        <f t="shared" si="1732"/>
        <v/>
      </c>
      <c r="AD3677" s="154" t="str">
        <f t="shared" si="1733"/>
        <v/>
      </c>
      <c r="AE3677" s="3" t="str">
        <f t="shared" si="1734"/>
        <v/>
      </c>
      <c r="AF3677" s="3" t="str">
        <f t="shared" si="1735"/>
        <v/>
      </c>
      <c r="AG3677" s="3" t="str">
        <f t="shared" si="1736"/>
        <v/>
      </c>
      <c r="AH3677" s="4" t="str">
        <f t="shared" si="1737"/>
        <v/>
      </c>
      <c r="AI3677" s="75" t="str">
        <f t="shared" si="1738"/>
        <v/>
      </c>
      <c r="AJ3677" s="75" t="str">
        <f t="shared" si="1739"/>
        <v/>
      </c>
    </row>
    <row r="3678" spans="1:36">
      <c r="A3678" s="41" t="str">
        <f t="shared" si="1722"/>
        <v/>
      </c>
      <c r="B3678" s="150" t="str">
        <f>IF(ISNUMBER(A3678),INDEX('MetaTrader Import'!$H$13:$J$5893,TRUNC(((A3678-$A$39+1)-1)/3)+1,MOD((A3678-$A$39+1)-1,3)+1),"")</f>
        <v/>
      </c>
      <c r="C3678" s="43" t="str">
        <f t="shared" si="1723"/>
        <v/>
      </c>
      <c r="D3678" s="43" t="str">
        <f t="shared" ca="1" si="1713"/>
        <v/>
      </c>
      <c r="E3678" s="43" t="str">
        <f t="shared" si="1724"/>
        <v/>
      </c>
      <c r="F3678" s="43" t="str">
        <f t="shared" si="1725"/>
        <v/>
      </c>
      <c r="G3678" s="43" t="str">
        <f>IF(A3678&lt;&gt;"",IF(A3678&lt;Data!$G$11*0.25,$C$13/$G$32,IF(A3678&gt;Data!$G$11*0.25,$C$13,$C$13*10)),"")</f>
        <v/>
      </c>
      <c r="H3678" s="43" t="str">
        <f>IF(A3678&lt;&gt;"",IF(Data!$G$9="constant",$C$13,IF(Data!$G$9="squeeze",G3678,F3678)),"")</f>
        <v/>
      </c>
      <c r="I3678" s="38" t="str">
        <f ca="1">IF(ISNUMBER(A3678),NORMINV(RAND(),0,IF(AND(Data!$G$9="squeeze",A3678&lt;Data!$G$11*0.25),$H$32,1)*$C$30*$C$13)*($C$14*$C$12),"")</f>
        <v/>
      </c>
      <c r="J3678" s="42" t="str">
        <f ca="1">IFERROR(IF(Data!$C$6="Real",B3678,I3678+J3677+($C$14*$C$12)*(NORMINV(RAND(),$C$15,CHOOSE($G$13,$C$13,F3678,G3678)))),"")</f>
        <v/>
      </c>
      <c r="K3678" s="88" t="str">
        <f>IF(ISNUMBER(A3678), IF($G$16="fixed",$G$17,MIN(H3678*Data!$C$7*$C$16*0.5,$C$17*Data!$C$7))*$C$12,"")</f>
        <v/>
      </c>
      <c r="L3678" s="42" t="str">
        <f t="shared" ca="1" si="1740"/>
        <v/>
      </c>
      <c r="M3678" s="44" t="str">
        <f t="shared" ca="1" si="1741"/>
        <v/>
      </c>
      <c r="N3678" s="44" t="str">
        <f t="shared" ca="1" si="1742"/>
        <v/>
      </c>
      <c r="O3678" s="108" t="str">
        <f t="shared" si="1726"/>
        <v/>
      </c>
      <c r="P3678" s="102" t="str">
        <f t="shared" si="1727"/>
        <v/>
      </c>
      <c r="Q3678" s="102" t="str">
        <f t="shared" si="1728"/>
        <v/>
      </c>
      <c r="R3678" s="120" t="str">
        <f t="shared" si="1729"/>
        <v/>
      </c>
      <c r="S3678" s="54" t="str">
        <f t="shared" si="1730"/>
        <v/>
      </c>
      <c r="T3678" s="5" t="str">
        <f t="shared" si="1731"/>
        <v/>
      </c>
      <c r="U3678" s="152" t="str">
        <f t="shared" si="1714"/>
        <v/>
      </c>
      <c r="V3678" s="152" t="str">
        <f t="shared" si="1715"/>
        <v/>
      </c>
      <c r="W3678" s="153" t="str">
        <f t="shared" si="1716"/>
        <v/>
      </c>
      <c r="X3678" s="153" t="str">
        <f t="shared" si="1717"/>
        <v/>
      </c>
      <c r="Y3678" s="153" t="str">
        <f t="shared" si="1718"/>
        <v/>
      </c>
      <c r="Z3678" s="153" t="str">
        <f t="shared" si="1719"/>
        <v/>
      </c>
      <c r="AA3678" s="152" t="str">
        <f t="shared" si="1720"/>
        <v/>
      </c>
      <c r="AB3678" s="152" t="str">
        <f t="shared" si="1721"/>
        <v/>
      </c>
      <c r="AC3678" s="154" t="str">
        <f t="shared" si="1732"/>
        <v/>
      </c>
      <c r="AD3678" s="154" t="str">
        <f t="shared" si="1733"/>
        <v/>
      </c>
      <c r="AE3678" s="3" t="str">
        <f t="shared" si="1734"/>
        <v/>
      </c>
      <c r="AF3678" s="3" t="str">
        <f t="shared" si="1735"/>
        <v/>
      </c>
      <c r="AG3678" s="3" t="str">
        <f t="shared" si="1736"/>
        <v/>
      </c>
      <c r="AH3678" s="4" t="str">
        <f t="shared" si="1737"/>
        <v/>
      </c>
      <c r="AI3678" s="75" t="str">
        <f t="shared" si="1738"/>
        <v/>
      </c>
      <c r="AJ3678" s="75" t="str">
        <f t="shared" si="1739"/>
        <v/>
      </c>
    </row>
    <row r="3679" spans="1:36">
      <c r="A3679" s="41" t="str">
        <f t="shared" si="1722"/>
        <v/>
      </c>
      <c r="B3679" s="150" t="str">
        <f>IF(ISNUMBER(A3679),INDEX('MetaTrader Import'!$H$13:$J$5893,TRUNC(((A3679-$A$39+1)-1)/3)+1,MOD((A3679-$A$39+1)-1,3)+1),"")</f>
        <v/>
      </c>
      <c r="C3679" s="43" t="str">
        <f t="shared" si="1723"/>
        <v/>
      </c>
      <c r="D3679" s="43" t="str">
        <f t="shared" ca="1" si="1713"/>
        <v/>
      </c>
      <c r="E3679" s="43" t="str">
        <f t="shared" si="1724"/>
        <v/>
      </c>
      <c r="F3679" s="43" t="str">
        <f t="shared" si="1725"/>
        <v/>
      </c>
      <c r="G3679" s="43" t="str">
        <f>IF(A3679&lt;&gt;"",IF(A3679&lt;Data!$G$11*0.25,$C$13/$G$32,IF(A3679&gt;Data!$G$11*0.25,$C$13,$C$13*10)),"")</f>
        <v/>
      </c>
      <c r="H3679" s="43" t="str">
        <f>IF(A3679&lt;&gt;"",IF(Data!$G$9="constant",$C$13,IF(Data!$G$9="squeeze",G3679,F3679)),"")</f>
        <v/>
      </c>
      <c r="I3679" s="38" t="str">
        <f ca="1">IF(ISNUMBER(A3679),NORMINV(RAND(),0,IF(AND(Data!$G$9="squeeze",A3679&lt;Data!$G$11*0.25),$H$32,1)*$C$30*$C$13)*($C$14*$C$12),"")</f>
        <v/>
      </c>
      <c r="J3679" s="42" t="str">
        <f ca="1">IFERROR(IF(Data!$C$6="Real",B3679,I3679+J3678+($C$14*$C$12)*(NORMINV(RAND(),$C$15,CHOOSE($G$13,$C$13,F3679,G3679)))),"")</f>
        <v/>
      </c>
      <c r="K3679" s="88" t="str">
        <f>IF(ISNUMBER(A3679), IF($G$16="fixed",$G$17,MIN(H3679*Data!$C$7*$C$16*0.5,$C$17*Data!$C$7))*$C$12,"")</f>
        <v/>
      </c>
      <c r="L3679" s="42" t="str">
        <f t="shared" ca="1" si="1740"/>
        <v/>
      </c>
      <c r="M3679" s="44" t="str">
        <f t="shared" ca="1" si="1741"/>
        <v/>
      </c>
      <c r="N3679" s="44" t="str">
        <f t="shared" ca="1" si="1742"/>
        <v/>
      </c>
      <c r="O3679" s="108" t="str">
        <f t="shared" si="1726"/>
        <v/>
      </c>
      <c r="P3679" s="102" t="str">
        <f t="shared" si="1727"/>
        <v/>
      </c>
      <c r="Q3679" s="102" t="str">
        <f t="shared" si="1728"/>
        <v/>
      </c>
      <c r="R3679" s="120" t="str">
        <f t="shared" si="1729"/>
        <v/>
      </c>
      <c r="S3679" s="54" t="str">
        <f t="shared" si="1730"/>
        <v/>
      </c>
      <c r="T3679" s="5" t="str">
        <f t="shared" si="1731"/>
        <v/>
      </c>
      <c r="U3679" s="152" t="str">
        <f t="shared" si="1714"/>
        <v/>
      </c>
      <c r="V3679" s="152" t="str">
        <f t="shared" si="1715"/>
        <v/>
      </c>
      <c r="W3679" s="153" t="str">
        <f t="shared" si="1716"/>
        <v/>
      </c>
      <c r="X3679" s="153" t="str">
        <f t="shared" si="1717"/>
        <v/>
      </c>
      <c r="Y3679" s="153" t="str">
        <f t="shared" si="1718"/>
        <v/>
      </c>
      <c r="Z3679" s="153" t="str">
        <f t="shared" si="1719"/>
        <v/>
      </c>
      <c r="AA3679" s="152" t="str">
        <f t="shared" si="1720"/>
        <v/>
      </c>
      <c r="AB3679" s="152" t="str">
        <f t="shared" si="1721"/>
        <v/>
      </c>
      <c r="AC3679" s="154" t="str">
        <f t="shared" si="1732"/>
        <v/>
      </c>
      <c r="AD3679" s="154" t="str">
        <f t="shared" si="1733"/>
        <v/>
      </c>
      <c r="AE3679" s="3" t="str">
        <f t="shared" si="1734"/>
        <v/>
      </c>
      <c r="AF3679" s="3" t="str">
        <f t="shared" si="1735"/>
        <v/>
      </c>
      <c r="AG3679" s="3" t="str">
        <f t="shared" si="1736"/>
        <v/>
      </c>
      <c r="AH3679" s="4" t="str">
        <f t="shared" si="1737"/>
        <v/>
      </c>
      <c r="AI3679" s="75" t="str">
        <f t="shared" si="1738"/>
        <v/>
      </c>
      <c r="AJ3679" s="75" t="str">
        <f t="shared" si="1739"/>
        <v/>
      </c>
    </row>
    <row r="3680" spans="1:36">
      <c r="A3680" s="41" t="str">
        <f t="shared" si="1722"/>
        <v/>
      </c>
      <c r="B3680" s="150" t="str">
        <f>IF(ISNUMBER(A3680),INDEX('MetaTrader Import'!$H$13:$J$5893,TRUNC(((A3680-$A$39+1)-1)/3)+1,MOD((A3680-$A$39+1)-1,3)+1),"")</f>
        <v/>
      </c>
      <c r="C3680" s="43" t="str">
        <f t="shared" si="1723"/>
        <v/>
      </c>
      <c r="D3680" s="43" t="str">
        <f t="shared" ca="1" si="1713"/>
        <v/>
      </c>
      <c r="E3680" s="43" t="str">
        <f t="shared" si="1724"/>
        <v/>
      </c>
      <c r="F3680" s="43" t="str">
        <f t="shared" si="1725"/>
        <v/>
      </c>
      <c r="G3680" s="43" t="str">
        <f>IF(A3680&lt;&gt;"",IF(A3680&lt;Data!$G$11*0.25,$C$13/$G$32,IF(A3680&gt;Data!$G$11*0.25,$C$13,$C$13*10)),"")</f>
        <v/>
      </c>
      <c r="H3680" s="43" t="str">
        <f>IF(A3680&lt;&gt;"",IF(Data!$G$9="constant",$C$13,IF(Data!$G$9="squeeze",G3680,F3680)),"")</f>
        <v/>
      </c>
      <c r="I3680" s="38" t="str">
        <f ca="1">IF(ISNUMBER(A3680),NORMINV(RAND(),0,IF(AND(Data!$G$9="squeeze",A3680&lt;Data!$G$11*0.25),$H$32,1)*$C$30*$C$13)*($C$14*$C$12),"")</f>
        <v/>
      </c>
      <c r="J3680" s="42" t="str">
        <f ca="1">IFERROR(IF(Data!$C$6="Real",B3680,I3680+J3679+($C$14*$C$12)*(NORMINV(RAND(),$C$15,CHOOSE($G$13,$C$13,F3680,G3680)))),"")</f>
        <v/>
      </c>
      <c r="K3680" s="88" t="str">
        <f>IF(ISNUMBER(A3680), IF($G$16="fixed",$G$17,MIN(H3680*Data!$C$7*$C$16*0.5,$C$17*Data!$C$7))*$C$12,"")</f>
        <v/>
      </c>
      <c r="L3680" s="42" t="str">
        <f t="shared" ca="1" si="1740"/>
        <v/>
      </c>
      <c r="M3680" s="44" t="str">
        <f t="shared" ca="1" si="1741"/>
        <v/>
      </c>
      <c r="N3680" s="44" t="str">
        <f t="shared" ca="1" si="1742"/>
        <v/>
      </c>
      <c r="O3680" s="108" t="str">
        <f t="shared" si="1726"/>
        <v/>
      </c>
      <c r="P3680" s="102" t="str">
        <f t="shared" si="1727"/>
        <v/>
      </c>
      <c r="Q3680" s="102" t="str">
        <f t="shared" si="1728"/>
        <v/>
      </c>
      <c r="R3680" s="120" t="str">
        <f t="shared" si="1729"/>
        <v/>
      </c>
      <c r="S3680" s="54" t="str">
        <f t="shared" si="1730"/>
        <v/>
      </c>
      <c r="T3680" s="5" t="str">
        <f t="shared" si="1731"/>
        <v/>
      </c>
      <c r="U3680" s="152" t="str">
        <f t="shared" si="1714"/>
        <v/>
      </c>
      <c r="V3680" s="152" t="str">
        <f t="shared" si="1715"/>
        <v/>
      </c>
      <c r="W3680" s="153" t="str">
        <f t="shared" si="1716"/>
        <v/>
      </c>
      <c r="X3680" s="153" t="str">
        <f t="shared" si="1717"/>
        <v/>
      </c>
      <c r="Y3680" s="153" t="str">
        <f t="shared" si="1718"/>
        <v/>
      </c>
      <c r="Z3680" s="153" t="str">
        <f t="shared" si="1719"/>
        <v/>
      </c>
      <c r="AA3680" s="152" t="str">
        <f t="shared" si="1720"/>
        <v/>
      </c>
      <c r="AB3680" s="152" t="str">
        <f t="shared" si="1721"/>
        <v/>
      </c>
      <c r="AC3680" s="154" t="str">
        <f t="shared" si="1732"/>
        <v/>
      </c>
      <c r="AD3680" s="154" t="str">
        <f t="shared" si="1733"/>
        <v/>
      </c>
      <c r="AE3680" s="3" t="str">
        <f t="shared" si="1734"/>
        <v/>
      </c>
      <c r="AF3680" s="3" t="str">
        <f t="shared" si="1735"/>
        <v/>
      </c>
      <c r="AG3680" s="3" t="str">
        <f t="shared" si="1736"/>
        <v/>
      </c>
      <c r="AH3680" s="4" t="str">
        <f t="shared" si="1737"/>
        <v/>
      </c>
      <c r="AI3680" s="75" t="str">
        <f t="shared" si="1738"/>
        <v/>
      </c>
      <c r="AJ3680" s="75" t="str">
        <f t="shared" si="1739"/>
        <v/>
      </c>
    </row>
    <row r="3681" spans="1:36">
      <c r="A3681" s="41" t="str">
        <f t="shared" si="1722"/>
        <v/>
      </c>
      <c r="B3681" s="150" t="str">
        <f>IF(ISNUMBER(A3681),INDEX('MetaTrader Import'!$H$13:$J$5893,TRUNC(((A3681-$A$39+1)-1)/3)+1,MOD((A3681-$A$39+1)-1,3)+1),"")</f>
        <v/>
      </c>
      <c r="C3681" s="43" t="str">
        <f t="shared" si="1723"/>
        <v/>
      </c>
      <c r="D3681" s="43" t="str">
        <f t="shared" ca="1" si="1713"/>
        <v/>
      </c>
      <c r="E3681" s="43" t="str">
        <f t="shared" si="1724"/>
        <v/>
      </c>
      <c r="F3681" s="43" t="str">
        <f t="shared" si="1725"/>
        <v/>
      </c>
      <c r="G3681" s="43" t="str">
        <f>IF(A3681&lt;&gt;"",IF(A3681&lt;Data!$G$11*0.25,$C$13/$G$32,IF(A3681&gt;Data!$G$11*0.25,$C$13,$C$13*10)),"")</f>
        <v/>
      </c>
      <c r="H3681" s="43" t="str">
        <f>IF(A3681&lt;&gt;"",IF(Data!$G$9="constant",$C$13,IF(Data!$G$9="squeeze",G3681,F3681)),"")</f>
        <v/>
      </c>
      <c r="I3681" s="38" t="str">
        <f ca="1">IF(ISNUMBER(A3681),NORMINV(RAND(),0,IF(AND(Data!$G$9="squeeze",A3681&lt;Data!$G$11*0.25),$H$32,1)*$C$30*$C$13)*($C$14*$C$12),"")</f>
        <v/>
      </c>
      <c r="J3681" s="42" t="str">
        <f ca="1">IFERROR(IF(Data!$C$6="Real",B3681,I3681+J3680+($C$14*$C$12)*(NORMINV(RAND(),$C$15,CHOOSE($G$13,$C$13,F3681,G3681)))),"")</f>
        <v/>
      </c>
      <c r="K3681" s="88" t="str">
        <f>IF(ISNUMBER(A3681), IF($G$16="fixed",$G$17,MIN(H3681*Data!$C$7*$C$16*0.5,$C$17*Data!$C$7))*$C$12,"")</f>
        <v/>
      </c>
      <c r="L3681" s="42" t="str">
        <f t="shared" ca="1" si="1740"/>
        <v/>
      </c>
      <c r="M3681" s="44" t="str">
        <f t="shared" ca="1" si="1741"/>
        <v/>
      </c>
      <c r="N3681" s="44" t="str">
        <f t="shared" ca="1" si="1742"/>
        <v/>
      </c>
      <c r="O3681" s="108" t="str">
        <f t="shared" si="1726"/>
        <v/>
      </c>
      <c r="P3681" s="102" t="str">
        <f t="shared" si="1727"/>
        <v/>
      </c>
      <c r="Q3681" s="102" t="str">
        <f t="shared" si="1728"/>
        <v/>
      </c>
      <c r="R3681" s="120" t="str">
        <f t="shared" si="1729"/>
        <v/>
      </c>
      <c r="S3681" s="54" t="str">
        <f t="shared" si="1730"/>
        <v/>
      </c>
      <c r="T3681" s="5" t="str">
        <f t="shared" si="1731"/>
        <v/>
      </c>
      <c r="U3681" s="152" t="str">
        <f t="shared" si="1714"/>
        <v/>
      </c>
      <c r="V3681" s="152" t="str">
        <f t="shared" si="1715"/>
        <v/>
      </c>
      <c r="W3681" s="153" t="str">
        <f t="shared" si="1716"/>
        <v/>
      </c>
      <c r="X3681" s="153" t="str">
        <f t="shared" si="1717"/>
        <v/>
      </c>
      <c r="Y3681" s="153" t="str">
        <f t="shared" si="1718"/>
        <v/>
      </c>
      <c r="Z3681" s="153" t="str">
        <f t="shared" si="1719"/>
        <v/>
      </c>
      <c r="AA3681" s="152" t="str">
        <f t="shared" si="1720"/>
        <v/>
      </c>
      <c r="AB3681" s="152" t="str">
        <f t="shared" si="1721"/>
        <v/>
      </c>
      <c r="AC3681" s="154" t="str">
        <f t="shared" si="1732"/>
        <v/>
      </c>
      <c r="AD3681" s="154" t="str">
        <f t="shared" si="1733"/>
        <v/>
      </c>
      <c r="AE3681" s="3" t="str">
        <f t="shared" si="1734"/>
        <v/>
      </c>
      <c r="AF3681" s="3" t="str">
        <f t="shared" si="1735"/>
        <v/>
      </c>
      <c r="AG3681" s="3" t="str">
        <f t="shared" si="1736"/>
        <v/>
      </c>
      <c r="AH3681" s="4" t="str">
        <f t="shared" si="1737"/>
        <v/>
      </c>
      <c r="AI3681" s="75" t="str">
        <f t="shared" si="1738"/>
        <v/>
      </c>
      <c r="AJ3681" s="75" t="str">
        <f t="shared" si="1739"/>
        <v/>
      </c>
    </row>
    <row r="3682" spans="1:36">
      <c r="A3682" s="41" t="str">
        <f t="shared" si="1722"/>
        <v/>
      </c>
      <c r="B3682" s="150" t="str">
        <f>IF(ISNUMBER(A3682),INDEX('MetaTrader Import'!$H$13:$J$5893,TRUNC(((A3682-$A$39+1)-1)/3)+1,MOD((A3682-$A$39+1)-1,3)+1),"")</f>
        <v/>
      </c>
      <c r="C3682" s="43" t="str">
        <f t="shared" si="1723"/>
        <v/>
      </c>
      <c r="D3682" s="43" t="str">
        <f t="shared" ca="1" si="1713"/>
        <v/>
      </c>
      <c r="E3682" s="43" t="str">
        <f t="shared" si="1724"/>
        <v/>
      </c>
      <c r="F3682" s="43" t="str">
        <f t="shared" si="1725"/>
        <v/>
      </c>
      <c r="G3682" s="43" t="str">
        <f>IF(A3682&lt;&gt;"",IF(A3682&lt;Data!$G$11*0.25,$C$13/$G$32,IF(A3682&gt;Data!$G$11*0.25,$C$13,$C$13*10)),"")</f>
        <v/>
      </c>
      <c r="H3682" s="43" t="str">
        <f>IF(A3682&lt;&gt;"",IF(Data!$G$9="constant",$C$13,IF(Data!$G$9="squeeze",G3682,F3682)),"")</f>
        <v/>
      </c>
      <c r="I3682" s="38" t="str">
        <f ca="1">IF(ISNUMBER(A3682),NORMINV(RAND(),0,IF(AND(Data!$G$9="squeeze",A3682&lt;Data!$G$11*0.25),$H$32,1)*$C$30*$C$13)*($C$14*$C$12),"")</f>
        <v/>
      </c>
      <c r="J3682" s="42" t="str">
        <f ca="1">IFERROR(IF(Data!$C$6="Real",B3682,I3682+J3681+($C$14*$C$12)*(NORMINV(RAND(),$C$15,CHOOSE($G$13,$C$13,F3682,G3682)))),"")</f>
        <v/>
      </c>
      <c r="K3682" s="88" t="str">
        <f>IF(ISNUMBER(A3682), IF($G$16="fixed",$G$17,MIN(H3682*Data!$C$7*$C$16*0.5,$C$17*Data!$C$7))*$C$12,"")</f>
        <v/>
      </c>
      <c r="L3682" s="42" t="str">
        <f t="shared" ca="1" si="1740"/>
        <v/>
      </c>
      <c r="M3682" s="44" t="str">
        <f t="shared" ca="1" si="1741"/>
        <v/>
      </c>
      <c r="N3682" s="44" t="str">
        <f t="shared" ca="1" si="1742"/>
        <v/>
      </c>
      <c r="O3682" s="108" t="str">
        <f t="shared" si="1726"/>
        <v/>
      </c>
      <c r="P3682" s="102" t="str">
        <f t="shared" si="1727"/>
        <v/>
      </c>
      <c r="Q3682" s="102" t="str">
        <f t="shared" si="1728"/>
        <v/>
      </c>
      <c r="R3682" s="120" t="str">
        <f t="shared" si="1729"/>
        <v/>
      </c>
      <c r="S3682" s="54" t="str">
        <f t="shared" si="1730"/>
        <v/>
      </c>
      <c r="T3682" s="5" t="str">
        <f t="shared" si="1731"/>
        <v/>
      </c>
      <c r="U3682" s="152" t="str">
        <f t="shared" si="1714"/>
        <v/>
      </c>
      <c r="V3682" s="152" t="str">
        <f t="shared" si="1715"/>
        <v/>
      </c>
      <c r="W3682" s="153" t="str">
        <f t="shared" si="1716"/>
        <v/>
      </c>
      <c r="X3682" s="153" t="str">
        <f t="shared" si="1717"/>
        <v/>
      </c>
      <c r="Y3682" s="153" t="str">
        <f t="shared" si="1718"/>
        <v/>
      </c>
      <c r="Z3682" s="153" t="str">
        <f t="shared" si="1719"/>
        <v/>
      </c>
      <c r="AA3682" s="152" t="str">
        <f t="shared" si="1720"/>
        <v/>
      </c>
      <c r="AB3682" s="152" t="str">
        <f t="shared" si="1721"/>
        <v/>
      </c>
      <c r="AC3682" s="154" t="str">
        <f t="shared" si="1732"/>
        <v/>
      </c>
      <c r="AD3682" s="154" t="str">
        <f t="shared" si="1733"/>
        <v/>
      </c>
      <c r="AE3682" s="3" t="str">
        <f t="shared" si="1734"/>
        <v/>
      </c>
      <c r="AF3682" s="3" t="str">
        <f t="shared" si="1735"/>
        <v/>
      </c>
      <c r="AG3682" s="3" t="str">
        <f t="shared" si="1736"/>
        <v/>
      </c>
      <c r="AH3682" s="4" t="str">
        <f t="shared" si="1737"/>
        <v/>
      </c>
      <c r="AI3682" s="75" t="str">
        <f t="shared" si="1738"/>
        <v/>
      </c>
      <c r="AJ3682" s="75" t="str">
        <f t="shared" si="1739"/>
        <v/>
      </c>
    </row>
    <row r="3683" spans="1:36">
      <c r="A3683" s="41" t="str">
        <f t="shared" si="1722"/>
        <v/>
      </c>
      <c r="B3683" s="150" t="str">
        <f>IF(ISNUMBER(A3683),INDEX('MetaTrader Import'!$H$13:$J$5893,TRUNC(((A3683-$A$39+1)-1)/3)+1,MOD((A3683-$A$39+1)-1,3)+1),"")</f>
        <v/>
      </c>
      <c r="C3683" s="43" t="str">
        <f t="shared" si="1723"/>
        <v/>
      </c>
      <c r="D3683" s="43" t="str">
        <f t="shared" ca="1" si="1713"/>
        <v/>
      </c>
      <c r="E3683" s="43" t="str">
        <f t="shared" si="1724"/>
        <v/>
      </c>
      <c r="F3683" s="43" t="str">
        <f t="shared" si="1725"/>
        <v/>
      </c>
      <c r="G3683" s="43" t="str">
        <f>IF(A3683&lt;&gt;"",IF(A3683&lt;Data!$G$11*0.25,$C$13/$G$32,IF(A3683&gt;Data!$G$11*0.25,$C$13,$C$13*10)),"")</f>
        <v/>
      </c>
      <c r="H3683" s="43" t="str">
        <f>IF(A3683&lt;&gt;"",IF(Data!$G$9="constant",$C$13,IF(Data!$G$9="squeeze",G3683,F3683)),"")</f>
        <v/>
      </c>
      <c r="I3683" s="38" t="str">
        <f ca="1">IF(ISNUMBER(A3683),NORMINV(RAND(),0,IF(AND(Data!$G$9="squeeze",A3683&lt;Data!$G$11*0.25),$H$32,1)*$C$30*$C$13)*($C$14*$C$12),"")</f>
        <v/>
      </c>
      <c r="J3683" s="42" t="str">
        <f ca="1">IFERROR(IF(Data!$C$6="Real",B3683,I3683+J3682+($C$14*$C$12)*(NORMINV(RAND(),$C$15,CHOOSE($G$13,$C$13,F3683,G3683)))),"")</f>
        <v/>
      </c>
      <c r="K3683" s="88" t="str">
        <f>IF(ISNUMBER(A3683), IF($G$16="fixed",$G$17,MIN(H3683*Data!$C$7*$C$16*0.5,$C$17*Data!$C$7))*$C$12,"")</f>
        <v/>
      </c>
      <c r="L3683" s="42" t="str">
        <f t="shared" ca="1" si="1740"/>
        <v/>
      </c>
      <c r="M3683" s="44" t="str">
        <f t="shared" ca="1" si="1741"/>
        <v/>
      </c>
      <c r="N3683" s="44" t="str">
        <f t="shared" ca="1" si="1742"/>
        <v/>
      </c>
      <c r="O3683" s="108" t="str">
        <f t="shared" si="1726"/>
        <v/>
      </c>
      <c r="P3683" s="102" t="str">
        <f t="shared" si="1727"/>
        <v/>
      </c>
      <c r="Q3683" s="102" t="str">
        <f t="shared" si="1728"/>
        <v/>
      </c>
      <c r="R3683" s="120" t="str">
        <f t="shared" si="1729"/>
        <v/>
      </c>
      <c r="S3683" s="54" t="str">
        <f t="shared" si="1730"/>
        <v/>
      </c>
      <c r="T3683" s="5" t="str">
        <f t="shared" si="1731"/>
        <v/>
      </c>
      <c r="U3683" s="152" t="str">
        <f t="shared" si="1714"/>
        <v/>
      </c>
      <c r="V3683" s="152" t="str">
        <f t="shared" si="1715"/>
        <v/>
      </c>
      <c r="W3683" s="153" t="str">
        <f t="shared" si="1716"/>
        <v/>
      </c>
      <c r="X3683" s="153" t="str">
        <f t="shared" si="1717"/>
        <v/>
      </c>
      <c r="Y3683" s="153" t="str">
        <f t="shared" si="1718"/>
        <v/>
      </c>
      <c r="Z3683" s="153" t="str">
        <f t="shared" si="1719"/>
        <v/>
      </c>
      <c r="AA3683" s="152" t="str">
        <f t="shared" si="1720"/>
        <v/>
      </c>
      <c r="AB3683" s="152" t="str">
        <f t="shared" si="1721"/>
        <v/>
      </c>
      <c r="AC3683" s="154" t="str">
        <f t="shared" si="1732"/>
        <v/>
      </c>
      <c r="AD3683" s="154" t="str">
        <f t="shared" si="1733"/>
        <v/>
      </c>
      <c r="AE3683" s="3" t="str">
        <f t="shared" si="1734"/>
        <v/>
      </c>
      <c r="AF3683" s="3" t="str">
        <f t="shared" si="1735"/>
        <v/>
      </c>
      <c r="AG3683" s="3" t="str">
        <f t="shared" si="1736"/>
        <v/>
      </c>
      <c r="AH3683" s="4" t="str">
        <f t="shared" si="1737"/>
        <v/>
      </c>
      <c r="AI3683" s="75" t="str">
        <f t="shared" si="1738"/>
        <v/>
      </c>
      <c r="AJ3683" s="75" t="str">
        <f t="shared" si="1739"/>
        <v/>
      </c>
    </row>
    <row r="3684" spans="1:36">
      <c r="A3684" s="41" t="str">
        <f t="shared" si="1722"/>
        <v/>
      </c>
      <c r="B3684" s="150" t="str">
        <f>IF(ISNUMBER(A3684),INDEX('MetaTrader Import'!$H$13:$J$5893,TRUNC(((A3684-$A$39+1)-1)/3)+1,MOD((A3684-$A$39+1)-1,3)+1),"")</f>
        <v/>
      </c>
      <c r="C3684" s="43" t="str">
        <f t="shared" si="1723"/>
        <v/>
      </c>
      <c r="D3684" s="43" t="str">
        <f t="shared" ca="1" si="1713"/>
        <v/>
      </c>
      <c r="E3684" s="43" t="str">
        <f t="shared" si="1724"/>
        <v/>
      </c>
      <c r="F3684" s="43" t="str">
        <f t="shared" si="1725"/>
        <v/>
      </c>
      <c r="G3684" s="43" t="str">
        <f>IF(A3684&lt;&gt;"",IF(A3684&lt;Data!$G$11*0.25,$C$13/$G$32,IF(A3684&gt;Data!$G$11*0.25,$C$13,$C$13*10)),"")</f>
        <v/>
      </c>
      <c r="H3684" s="43" t="str">
        <f>IF(A3684&lt;&gt;"",IF(Data!$G$9="constant",$C$13,IF(Data!$G$9="squeeze",G3684,F3684)),"")</f>
        <v/>
      </c>
      <c r="I3684" s="38" t="str">
        <f ca="1">IF(ISNUMBER(A3684),NORMINV(RAND(),0,IF(AND(Data!$G$9="squeeze",A3684&lt;Data!$G$11*0.25),$H$32,1)*$C$30*$C$13)*($C$14*$C$12),"")</f>
        <v/>
      </c>
      <c r="J3684" s="42" t="str">
        <f ca="1">IFERROR(IF(Data!$C$6="Real",B3684,I3684+J3683+($C$14*$C$12)*(NORMINV(RAND(),$C$15,CHOOSE($G$13,$C$13,F3684,G3684)))),"")</f>
        <v/>
      </c>
      <c r="K3684" s="88" t="str">
        <f>IF(ISNUMBER(A3684), IF($G$16="fixed",$G$17,MIN(H3684*Data!$C$7*$C$16*0.5,$C$17*Data!$C$7))*$C$12,"")</f>
        <v/>
      </c>
      <c r="L3684" s="42" t="str">
        <f t="shared" ca="1" si="1740"/>
        <v/>
      </c>
      <c r="M3684" s="44" t="str">
        <f t="shared" ca="1" si="1741"/>
        <v/>
      </c>
      <c r="N3684" s="44" t="str">
        <f t="shared" ca="1" si="1742"/>
        <v/>
      </c>
      <c r="O3684" s="108" t="str">
        <f t="shared" si="1726"/>
        <v/>
      </c>
      <c r="P3684" s="102" t="str">
        <f t="shared" si="1727"/>
        <v/>
      </c>
      <c r="Q3684" s="102" t="str">
        <f t="shared" si="1728"/>
        <v/>
      </c>
      <c r="R3684" s="120" t="str">
        <f t="shared" si="1729"/>
        <v/>
      </c>
      <c r="S3684" s="54" t="str">
        <f t="shared" si="1730"/>
        <v/>
      </c>
      <c r="T3684" s="5" t="str">
        <f t="shared" si="1731"/>
        <v/>
      </c>
      <c r="U3684" s="152" t="str">
        <f t="shared" si="1714"/>
        <v/>
      </c>
      <c r="V3684" s="152" t="str">
        <f t="shared" si="1715"/>
        <v/>
      </c>
      <c r="W3684" s="153" t="str">
        <f t="shared" si="1716"/>
        <v/>
      </c>
      <c r="X3684" s="153" t="str">
        <f t="shared" si="1717"/>
        <v/>
      </c>
      <c r="Y3684" s="153" t="str">
        <f t="shared" si="1718"/>
        <v/>
      </c>
      <c r="Z3684" s="153" t="str">
        <f t="shared" si="1719"/>
        <v/>
      </c>
      <c r="AA3684" s="152" t="str">
        <f t="shared" si="1720"/>
        <v/>
      </c>
      <c r="AB3684" s="152" t="str">
        <f t="shared" si="1721"/>
        <v/>
      </c>
      <c r="AC3684" s="154" t="str">
        <f t="shared" si="1732"/>
        <v/>
      </c>
      <c r="AD3684" s="154" t="str">
        <f t="shared" si="1733"/>
        <v/>
      </c>
      <c r="AE3684" s="3" t="str">
        <f t="shared" si="1734"/>
        <v/>
      </c>
      <c r="AF3684" s="3" t="str">
        <f t="shared" si="1735"/>
        <v/>
      </c>
      <c r="AG3684" s="3" t="str">
        <f t="shared" si="1736"/>
        <v/>
      </c>
      <c r="AH3684" s="4" t="str">
        <f t="shared" si="1737"/>
        <v/>
      </c>
      <c r="AI3684" s="75" t="str">
        <f t="shared" si="1738"/>
        <v/>
      </c>
      <c r="AJ3684" s="75" t="str">
        <f t="shared" si="1739"/>
        <v/>
      </c>
    </row>
    <row r="3685" spans="1:36">
      <c r="A3685" s="41" t="str">
        <f t="shared" si="1722"/>
        <v/>
      </c>
      <c r="B3685" s="150" t="str">
        <f>IF(ISNUMBER(A3685),INDEX('MetaTrader Import'!$H$13:$J$5893,TRUNC(((A3685-$A$39+1)-1)/3)+1,MOD((A3685-$A$39+1)-1,3)+1),"")</f>
        <v/>
      </c>
      <c r="C3685" s="43" t="str">
        <f t="shared" si="1723"/>
        <v/>
      </c>
      <c r="D3685" s="43" t="str">
        <f t="shared" ca="1" si="1713"/>
        <v/>
      </c>
      <c r="E3685" s="43" t="str">
        <f t="shared" si="1724"/>
        <v/>
      </c>
      <c r="F3685" s="43" t="str">
        <f t="shared" si="1725"/>
        <v/>
      </c>
      <c r="G3685" s="43" t="str">
        <f>IF(A3685&lt;&gt;"",IF(A3685&lt;Data!$G$11*0.25,$C$13/$G$32,IF(A3685&gt;Data!$G$11*0.25,$C$13,$C$13*10)),"")</f>
        <v/>
      </c>
      <c r="H3685" s="43" t="str">
        <f>IF(A3685&lt;&gt;"",IF(Data!$G$9="constant",$C$13,IF(Data!$G$9="squeeze",G3685,F3685)),"")</f>
        <v/>
      </c>
      <c r="I3685" s="38" t="str">
        <f ca="1">IF(ISNUMBER(A3685),NORMINV(RAND(),0,IF(AND(Data!$G$9="squeeze",A3685&lt;Data!$G$11*0.25),$H$32,1)*$C$30*$C$13)*($C$14*$C$12),"")</f>
        <v/>
      </c>
      <c r="J3685" s="42" t="str">
        <f ca="1">IFERROR(IF(Data!$C$6="Real",B3685,I3685+J3684+($C$14*$C$12)*(NORMINV(RAND(),$C$15,CHOOSE($G$13,$C$13,F3685,G3685)))),"")</f>
        <v/>
      </c>
      <c r="K3685" s="88" t="str">
        <f>IF(ISNUMBER(A3685), IF($G$16="fixed",$G$17,MIN(H3685*Data!$C$7*$C$16*0.5,$C$17*Data!$C$7))*$C$12,"")</f>
        <v/>
      </c>
      <c r="L3685" s="42" t="str">
        <f t="shared" ca="1" si="1740"/>
        <v/>
      </c>
      <c r="M3685" s="44" t="str">
        <f t="shared" ca="1" si="1741"/>
        <v/>
      </c>
      <c r="N3685" s="44" t="str">
        <f t="shared" ca="1" si="1742"/>
        <v/>
      </c>
      <c r="O3685" s="108" t="str">
        <f t="shared" si="1726"/>
        <v/>
      </c>
      <c r="P3685" s="102" t="str">
        <f t="shared" si="1727"/>
        <v/>
      </c>
      <c r="Q3685" s="102" t="str">
        <f t="shared" si="1728"/>
        <v/>
      </c>
      <c r="R3685" s="120" t="str">
        <f t="shared" si="1729"/>
        <v/>
      </c>
      <c r="S3685" s="54" t="str">
        <f t="shared" si="1730"/>
        <v/>
      </c>
      <c r="T3685" s="5" t="str">
        <f t="shared" si="1731"/>
        <v/>
      </c>
      <c r="U3685" s="152" t="str">
        <f t="shared" si="1714"/>
        <v/>
      </c>
      <c r="V3685" s="152" t="str">
        <f t="shared" si="1715"/>
        <v/>
      </c>
      <c r="W3685" s="153" t="str">
        <f t="shared" si="1716"/>
        <v/>
      </c>
      <c r="X3685" s="153" t="str">
        <f t="shared" si="1717"/>
        <v/>
      </c>
      <c r="Y3685" s="153" t="str">
        <f t="shared" si="1718"/>
        <v/>
      </c>
      <c r="Z3685" s="153" t="str">
        <f t="shared" si="1719"/>
        <v/>
      </c>
      <c r="AA3685" s="152" t="str">
        <f t="shared" si="1720"/>
        <v/>
      </c>
      <c r="AB3685" s="152" t="str">
        <f t="shared" si="1721"/>
        <v/>
      </c>
      <c r="AC3685" s="154" t="str">
        <f t="shared" si="1732"/>
        <v/>
      </c>
      <c r="AD3685" s="154" t="str">
        <f t="shared" si="1733"/>
        <v/>
      </c>
      <c r="AE3685" s="3" t="str">
        <f t="shared" si="1734"/>
        <v/>
      </c>
      <c r="AF3685" s="3" t="str">
        <f t="shared" si="1735"/>
        <v/>
      </c>
      <c r="AG3685" s="3" t="str">
        <f t="shared" si="1736"/>
        <v/>
      </c>
      <c r="AH3685" s="4" t="str">
        <f t="shared" si="1737"/>
        <v/>
      </c>
      <c r="AI3685" s="75" t="str">
        <f t="shared" si="1738"/>
        <v/>
      </c>
      <c r="AJ3685" s="75" t="str">
        <f t="shared" si="1739"/>
        <v/>
      </c>
    </row>
    <row r="3686" spans="1:36">
      <c r="A3686" s="41" t="str">
        <f t="shared" si="1722"/>
        <v/>
      </c>
      <c r="B3686" s="150" t="str">
        <f>IF(ISNUMBER(A3686),INDEX('MetaTrader Import'!$H$13:$J$5893,TRUNC(((A3686-$A$39+1)-1)/3)+1,MOD((A3686-$A$39+1)-1,3)+1),"")</f>
        <v/>
      </c>
      <c r="C3686" s="43" t="str">
        <f t="shared" si="1723"/>
        <v/>
      </c>
      <c r="D3686" s="43" t="str">
        <f t="shared" ca="1" si="1713"/>
        <v/>
      </c>
      <c r="E3686" s="43" t="str">
        <f t="shared" si="1724"/>
        <v/>
      </c>
      <c r="F3686" s="43" t="str">
        <f t="shared" si="1725"/>
        <v/>
      </c>
      <c r="G3686" s="43" t="str">
        <f>IF(A3686&lt;&gt;"",IF(A3686&lt;Data!$G$11*0.25,$C$13/$G$32,IF(A3686&gt;Data!$G$11*0.25,$C$13,$C$13*10)),"")</f>
        <v/>
      </c>
      <c r="H3686" s="43" t="str">
        <f>IF(A3686&lt;&gt;"",IF(Data!$G$9="constant",$C$13,IF(Data!$G$9="squeeze",G3686,F3686)),"")</f>
        <v/>
      </c>
      <c r="I3686" s="38" t="str">
        <f ca="1">IF(ISNUMBER(A3686),NORMINV(RAND(),0,IF(AND(Data!$G$9="squeeze",A3686&lt;Data!$G$11*0.25),$H$32,1)*$C$30*$C$13)*($C$14*$C$12),"")</f>
        <v/>
      </c>
      <c r="J3686" s="42" t="str">
        <f ca="1">IFERROR(IF(Data!$C$6="Real",B3686,I3686+J3685+($C$14*$C$12)*(NORMINV(RAND(),$C$15,CHOOSE($G$13,$C$13,F3686,G3686)))),"")</f>
        <v/>
      </c>
      <c r="K3686" s="88" t="str">
        <f>IF(ISNUMBER(A3686), IF($G$16="fixed",$G$17,MIN(H3686*Data!$C$7*$C$16*0.5,$C$17*Data!$C$7))*$C$12,"")</f>
        <v/>
      </c>
      <c r="L3686" s="42" t="str">
        <f t="shared" ca="1" si="1740"/>
        <v/>
      </c>
      <c r="M3686" s="44" t="str">
        <f t="shared" ca="1" si="1741"/>
        <v/>
      </c>
      <c r="N3686" s="44" t="str">
        <f t="shared" ca="1" si="1742"/>
        <v/>
      </c>
      <c r="O3686" s="108" t="str">
        <f t="shared" si="1726"/>
        <v/>
      </c>
      <c r="P3686" s="102" t="str">
        <f t="shared" si="1727"/>
        <v/>
      </c>
      <c r="Q3686" s="102" t="str">
        <f t="shared" si="1728"/>
        <v/>
      </c>
      <c r="R3686" s="120" t="str">
        <f t="shared" si="1729"/>
        <v/>
      </c>
      <c r="S3686" s="54" t="str">
        <f t="shared" si="1730"/>
        <v/>
      </c>
      <c r="T3686" s="5" t="str">
        <f t="shared" si="1731"/>
        <v/>
      </c>
      <c r="U3686" s="152" t="str">
        <f t="shared" si="1714"/>
        <v/>
      </c>
      <c r="V3686" s="152" t="str">
        <f t="shared" si="1715"/>
        <v/>
      </c>
      <c r="W3686" s="153" t="str">
        <f t="shared" si="1716"/>
        <v/>
      </c>
      <c r="X3686" s="153" t="str">
        <f t="shared" si="1717"/>
        <v/>
      </c>
      <c r="Y3686" s="153" t="str">
        <f t="shared" si="1718"/>
        <v/>
      </c>
      <c r="Z3686" s="153" t="str">
        <f t="shared" si="1719"/>
        <v/>
      </c>
      <c r="AA3686" s="152" t="str">
        <f t="shared" si="1720"/>
        <v/>
      </c>
      <c r="AB3686" s="152" t="str">
        <f t="shared" si="1721"/>
        <v/>
      </c>
      <c r="AC3686" s="154" t="str">
        <f t="shared" si="1732"/>
        <v/>
      </c>
      <c r="AD3686" s="154" t="str">
        <f t="shared" si="1733"/>
        <v/>
      </c>
      <c r="AE3686" s="3" t="str">
        <f t="shared" si="1734"/>
        <v/>
      </c>
      <c r="AF3686" s="3" t="str">
        <f t="shared" si="1735"/>
        <v/>
      </c>
      <c r="AG3686" s="3" t="str">
        <f t="shared" si="1736"/>
        <v/>
      </c>
      <c r="AH3686" s="4" t="str">
        <f t="shared" si="1737"/>
        <v/>
      </c>
      <c r="AI3686" s="75" t="str">
        <f t="shared" si="1738"/>
        <v/>
      </c>
      <c r="AJ3686" s="75" t="str">
        <f t="shared" si="1739"/>
        <v/>
      </c>
    </row>
    <row r="3687" spans="1:36">
      <c r="A3687" s="41" t="str">
        <f t="shared" si="1722"/>
        <v/>
      </c>
      <c r="B3687" s="150" t="str">
        <f>IF(ISNUMBER(A3687),INDEX('MetaTrader Import'!$H$13:$J$5893,TRUNC(((A3687-$A$39+1)-1)/3)+1,MOD((A3687-$A$39+1)-1,3)+1),"")</f>
        <v/>
      </c>
      <c r="C3687" s="43" t="str">
        <f t="shared" si="1723"/>
        <v/>
      </c>
      <c r="D3687" s="43" t="str">
        <f t="shared" ca="1" si="1713"/>
        <v/>
      </c>
      <c r="E3687" s="43" t="str">
        <f t="shared" si="1724"/>
        <v/>
      </c>
      <c r="F3687" s="43" t="str">
        <f t="shared" si="1725"/>
        <v/>
      </c>
      <c r="G3687" s="43" t="str">
        <f>IF(A3687&lt;&gt;"",IF(A3687&lt;Data!$G$11*0.25,$C$13/$G$32,IF(A3687&gt;Data!$G$11*0.25,$C$13,$C$13*10)),"")</f>
        <v/>
      </c>
      <c r="H3687" s="43" t="str">
        <f>IF(A3687&lt;&gt;"",IF(Data!$G$9="constant",$C$13,IF(Data!$G$9="squeeze",G3687,F3687)),"")</f>
        <v/>
      </c>
      <c r="I3687" s="38" t="str">
        <f ca="1">IF(ISNUMBER(A3687),NORMINV(RAND(),0,IF(AND(Data!$G$9="squeeze",A3687&lt;Data!$G$11*0.25),$H$32,1)*$C$30*$C$13)*($C$14*$C$12),"")</f>
        <v/>
      </c>
      <c r="J3687" s="42" t="str">
        <f ca="1">IFERROR(IF(Data!$C$6="Real",B3687,I3687+J3686+($C$14*$C$12)*(NORMINV(RAND(),$C$15,CHOOSE($G$13,$C$13,F3687,G3687)))),"")</f>
        <v/>
      </c>
      <c r="K3687" s="88" t="str">
        <f>IF(ISNUMBER(A3687), IF($G$16="fixed",$G$17,MIN(H3687*Data!$C$7*$C$16*0.5,$C$17*Data!$C$7))*$C$12,"")</f>
        <v/>
      </c>
      <c r="L3687" s="42" t="str">
        <f t="shared" ca="1" si="1740"/>
        <v/>
      </c>
      <c r="M3687" s="44" t="str">
        <f t="shared" ca="1" si="1741"/>
        <v/>
      </c>
      <c r="N3687" s="44" t="str">
        <f t="shared" ca="1" si="1742"/>
        <v/>
      </c>
      <c r="O3687" s="108" t="str">
        <f t="shared" si="1726"/>
        <v/>
      </c>
      <c r="P3687" s="102" t="str">
        <f t="shared" si="1727"/>
        <v/>
      </c>
      <c r="Q3687" s="102" t="str">
        <f t="shared" si="1728"/>
        <v/>
      </c>
      <c r="R3687" s="120" t="str">
        <f t="shared" si="1729"/>
        <v/>
      </c>
      <c r="S3687" s="54" t="str">
        <f t="shared" si="1730"/>
        <v/>
      </c>
      <c r="T3687" s="5" t="str">
        <f t="shared" si="1731"/>
        <v/>
      </c>
      <c r="U3687" s="152" t="str">
        <f t="shared" si="1714"/>
        <v/>
      </c>
      <c r="V3687" s="152" t="str">
        <f t="shared" si="1715"/>
        <v/>
      </c>
      <c r="W3687" s="153" t="str">
        <f t="shared" si="1716"/>
        <v/>
      </c>
      <c r="X3687" s="153" t="str">
        <f t="shared" si="1717"/>
        <v/>
      </c>
      <c r="Y3687" s="153" t="str">
        <f t="shared" si="1718"/>
        <v/>
      </c>
      <c r="Z3687" s="153" t="str">
        <f t="shared" si="1719"/>
        <v/>
      </c>
      <c r="AA3687" s="152" t="str">
        <f t="shared" si="1720"/>
        <v/>
      </c>
      <c r="AB3687" s="152" t="str">
        <f t="shared" si="1721"/>
        <v/>
      </c>
      <c r="AC3687" s="154" t="str">
        <f t="shared" si="1732"/>
        <v/>
      </c>
      <c r="AD3687" s="154" t="str">
        <f t="shared" si="1733"/>
        <v/>
      </c>
      <c r="AE3687" s="3" t="str">
        <f t="shared" si="1734"/>
        <v/>
      </c>
      <c r="AF3687" s="3" t="str">
        <f t="shared" si="1735"/>
        <v/>
      </c>
      <c r="AG3687" s="3" t="str">
        <f t="shared" si="1736"/>
        <v/>
      </c>
      <c r="AH3687" s="4" t="str">
        <f t="shared" si="1737"/>
        <v/>
      </c>
      <c r="AI3687" s="75" t="str">
        <f t="shared" si="1738"/>
        <v/>
      </c>
      <c r="AJ3687" s="75" t="str">
        <f t="shared" si="1739"/>
        <v/>
      </c>
    </row>
    <row r="3688" spans="1:36">
      <c r="A3688" s="41" t="str">
        <f t="shared" si="1722"/>
        <v/>
      </c>
      <c r="B3688" s="150" t="str">
        <f>IF(ISNUMBER(A3688),INDEX('MetaTrader Import'!$H$13:$J$5893,TRUNC(((A3688-$A$39+1)-1)/3)+1,MOD((A3688-$A$39+1)-1,3)+1),"")</f>
        <v/>
      </c>
      <c r="C3688" s="43" t="str">
        <f t="shared" si="1723"/>
        <v/>
      </c>
      <c r="D3688" s="43" t="str">
        <f t="shared" ca="1" si="1713"/>
        <v/>
      </c>
      <c r="E3688" s="43" t="str">
        <f t="shared" si="1724"/>
        <v/>
      </c>
      <c r="F3688" s="43" t="str">
        <f t="shared" si="1725"/>
        <v/>
      </c>
      <c r="G3688" s="43" t="str">
        <f>IF(A3688&lt;&gt;"",IF(A3688&lt;Data!$G$11*0.25,$C$13/$G$32,IF(A3688&gt;Data!$G$11*0.25,$C$13,$C$13*10)),"")</f>
        <v/>
      </c>
      <c r="H3688" s="43" t="str">
        <f>IF(A3688&lt;&gt;"",IF(Data!$G$9="constant",$C$13,IF(Data!$G$9="squeeze",G3688,F3688)),"")</f>
        <v/>
      </c>
      <c r="I3688" s="38" t="str">
        <f ca="1">IF(ISNUMBER(A3688),NORMINV(RAND(),0,IF(AND(Data!$G$9="squeeze",A3688&lt;Data!$G$11*0.25),$H$32,1)*$C$30*$C$13)*($C$14*$C$12),"")</f>
        <v/>
      </c>
      <c r="J3688" s="42" t="str">
        <f ca="1">IFERROR(IF(Data!$C$6="Real",B3688,I3688+J3687+($C$14*$C$12)*(NORMINV(RAND(),$C$15,CHOOSE($G$13,$C$13,F3688,G3688)))),"")</f>
        <v/>
      </c>
      <c r="K3688" s="88" t="str">
        <f>IF(ISNUMBER(A3688), IF($G$16="fixed",$G$17,MIN(H3688*Data!$C$7*$C$16*0.5,$C$17*Data!$C$7))*$C$12,"")</f>
        <v/>
      </c>
      <c r="L3688" s="42" t="str">
        <f t="shared" ca="1" si="1740"/>
        <v/>
      </c>
      <c r="M3688" s="44" t="str">
        <f t="shared" ca="1" si="1741"/>
        <v/>
      </c>
      <c r="N3688" s="44" t="str">
        <f t="shared" ca="1" si="1742"/>
        <v/>
      </c>
      <c r="O3688" s="108" t="str">
        <f t="shared" si="1726"/>
        <v/>
      </c>
      <c r="P3688" s="102" t="str">
        <f t="shared" si="1727"/>
        <v/>
      </c>
      <c r="Q3688" s="102" t="str">
        <f t="shared" si="1728"/>
        <v/>
      </c>
      <c r="R3688" s="120" t="str">
        <f t="shared" si="1729"/>
        <v/>
      </c>
      <c r="S3688" s="54" t="str">
        <f t="shared" si="1730"/>
        <v/>
      </c>
      <c r="T3688" s="5" t="str">
        <f t="shared" si="1731"/>
        <v/>
      </c>
      <c r="U3688" s="152" t="str">
        <f t="shared" si="1714"/>
        <v/>
      </c>
      <c r="V3688" s="152" t="str">
        <f t="shared" si="1715"/>
        <v/>
      </c>
      <c r="W3688" s="153" t="str">
        <f t="shared" si="1716"/>
        <v/>
      </c>
      <c r="X3688" s="153" t="str">
        <f t="shared" si="1717"/>
        <v/>
      </c>
      <c r="Y3688" s="153" t="str">
        <f t="shared" si="1718"/>
        <v/>
      </c>
      <c r="Z3688" s="153" t="str">
        <f t="shared" si="1719"/>
        <v/>
      </c>
      <c r="AA3688" s="152" t="str">
        <f t="shared" si="1720"/>
        <v/>
      </c>
      <c r="AB3688" s="152" t="str">
        <f t="shared" si="1721"/>
        <v/>
      </c>
      <c r="AC3688" s="154" t="str">
        <f t="shared" si="1732"/>
        <v/>
      </c>
      <c r="AD3688" s="154" t="str">
        <f t="shared" si="1733"/>
        <v/>
      </c>
      <c r="AE3688" s="3" t="str">
        <f t="shared" si="1734"/>
        <v/>
      </c>
      <c r="AF3688" s="3" t="str">
        <f t="shared" si="1735"/>
        <v/>
      </c>
      <c r="AG3688" s="3" t="str">
        <f t="shared" si="1736"/>
        <v/>
      </c>
      <c r="AH3688" s="4" t="str">
        <f t="shared" si="1737"/>
        <v/>
      </c>
      <c r="AI3688" s="75" t="str">
        <f t="shared" si="1738"/>
        <v/>
      </c>
      <c r="AJ3688" s="75" t="str">
        <f t="shared" si="1739"/>
        <v/>
      </c>
    </row>
    <row r="3689" spans="1:36">
      <c r="A3689" s="41" t="str">
        <f t="shared" si="1722"/>
        <v/>
      </c>
      <c r="B3689" s="150" t="str">
        <f>IF(ISNUMBER(A3689),INDEX('MetaTrader Import'!$H$13:$J$5893,TRUNC(((A3689-$A$39+1)-1)/3)+1,MOD((A3689-$A$39+1)-1,3)+1),"")</f>
        <v/>
      </c>
      <c r="C3689" s="43" t="str">
        <f t="shared" si="1723"/>
        <v/>
      </c>
      <c r="D3689" s="43" t="str">
        <f t="shared" ca="1" si="1713"/>
        <v/>
      </c>
      <c r="E3689" s="43" t="str">
        <f t="shared" si="1724"/>
        <v/>
      </c>
      <c r="F3689" s="43" t="str">
        <f t="shared" si="1725"/>
        <v/>
      </c>
      <c r="G3689" s="43" t="str">
        <f>IF(A3689&lt;&gt;"",IF(A3689&lt;Data!$G$11*0.25,$C$13/$G$32,IF(A3689&gt;Data!$G$11*0.25,$C$13,$C$13*10)),"")</f>
        <v/>
      </c>
      <c r="H3689" s="43" t="str">
        <f>IF(A3689&lt;&gt;"",IF(Data!$G$9="constant",$C$13,IF(Data!$G$9="squeeze",G3689,F3689)),"")</f>
        <v/>
      </c>
      <c r="I3689" s="38" t="str">
        <f ca="1">IF(ISNUMBER(A3689),NORMINV(RAND(),0,IF(AND(Data!$G$9="squeeze",A3689&lt;Data!$G$11*0.25),$H$32,1)*$C$30*$C$13)*($C$14*$C$12),"")</f>
        <v/>
      </c>
      <c r="J3689" s="42" t="str">
        <f ca="1">IFERROR(IF(Data!$C$6="Real",B3689,I3689+J3688+($C$14*$C$12)*(NORMINV(RAND(),$C$15,CHOOSE($G$13,$C$13,F3689,G3689)))),"")</f>
        <v/>
      </c>
      <c r="K3689" s="88" t="str">
        <f>IF(ISNUMBER(A3689), IF($G$16="fixed",$G$17,MIN(H3689*Data!$C$7*$C$16*0.5,$C$17*Data!$C$7))*$C$12,"")</f>
        <v/>
      </c>
      <c r="L3689" s="42" t="str">
        <f t="shared" ca="1" si="1740"/>
        <v/>
      </c>
      <c r="M3689" s="44" t="str">
        <f t="shared" ca="1" si="1741"/>
        <v/>
      </c>
      <c r="N3689" s="44" t="str">
        <f t="shared" ca="1" si="1742"/>
        <v/>
      </c>
      <c r="O3689" s="108" t="str">
        <f t="shared" si="1726"/>
        <v/>
      </c>
      <c r="P3689" s="102" t="str">
        <f t="shared" si="1727"/>
        <v/>
      </c>
      <c r="Q3689" s="102" t="str">
        <f t="shared" si="1728"/>
        <v/>
      </c>
      <c r="R3689" s="120" t="str">
        <f t="shared" si="1729"/>
        <v/>
      </c>
      <c r="S3689" s="54" t="str">
        <f t="shared" si="1730"/>
        <v/>
      </c>
      <c r="T3689" s="5" t="str">
        <f t="shared" si="1731"/>
        <v/>
      </c>
      <c r="U3689" s="152" t="str">
        <f t="shared" si="1714"/>
        <v/>
      </c>
      <c r="V3689" s="152" t="str">
        <f t="shared" si="1715"/>
        <v/>
      </c>
      <c r="W3689" s="153" t="str">
        <f t="shared" si="1716"/>
        <v/>
      </c>
      <c r="X3689" s="153" t="str">
        <f t="shared" si="1717"/>
        <v/>
      </c>
      <c r="Y3689" s="153" t="str">
        <f t="shared" si="1718"/>
        <v/>
      </c>
      <c r="Z3689" s="153" t="str">
        <f t="shared" si="1719"/>
        <v/>
      </c>
      <c r="AA3689" s="152" t="str">
        <f t="shared" si="1720"/>
        <v/>
      </c>
      <c r="AB3689" s="152" t="str">
        <f t="shared" si="1721"/>
        <v/>
      </c>
      <c r="AC3689" s="154" t="str">
        <f t="shared" si="1732"/>
        <v/>
      </c>
      <c r="AD3689" s="154" t="str">
        <f t="shared" si="1733"/>
        <v/>
      </c>
      <c r="AE3689" s="3" t="str">
        <f t="shared" si="1734"/>
        <v/>
      </c>
      <c r="AF3689" s="3" t="str">
        <f t="shared" si="1735"/>
        <v/>
      </c>
      <c r="AG3689" s="3" t="str">
        <f t="shared" si="1736"/>
        <v/>
      </c>
      <c r="AH3689" s="4" t="str">
        <f t="shared" si="1737"/>
        <v/>
      </c>
      <c r="AI3689" s="75" t="str">
        <f t="shared" si="1738"/>
        <v/>
      </c>
      <c r="AJ3689" s="75" t="str">
        <f t="shared" si="1739"/>
        <v/>
      </c>
    </row>
    <row r="3690" spans="1:36">
      <c r="A3690" s="41" t="str">
        <f t="shared" si="1722"/>
        <v/>
      </c>
      <c r="B3690" s="150" t="str">
        <f>IF(ISNUMBER(A3690),INDEX('MetaTrader Import'!$H$13:$J$5893,TRUNC(((A3690-$A$39+1)-1)/3)+1,MOD((A3690-$A$39+1)-1,3)+1),"")</f>
        <v/>
      </c>
      <c r="C3690" s="43" t="str">
        <f t="shared" si="1723"/>
        <v/>
      </c>
      <c r="D3690" s="43" t="str">
        <f t="shared" ca="1" si="1713"/>
        <v/>
      </c>
      <c r="E3690" s="43" t="str">
        <f t="shared" si="1724"/>
        <v/>
      </c>
      <c r="F3690" s="43" t="str">
        <f t="shared" si="1725"/>
        <v/>
      </c>
      <c r="G3690" s="43" t="str">
        <f>IF(A3690&lt;&gt;"",IF(A3690&lt;Data!$G$11*0.25,$C$13/$G$32,IF(A3690&gt;Data!$G$11*0.25,$C$13,$C$13*10)),"")</f>
        <v/>
      </c>
      <c r="H3690" s="43" t="str">
        <f>IF(A3690&lt;&gt;"",IF(Data!$G$9="constant",$C$13,IF(Data!$G$9="squeeze",G3690,F3690)),"")</f>
        <v/>
      </c>
      <c r="I3690" s="38" t="str">
        <f ca="1">IF(ISNUMBER(A3690),NORMINV(RAND(),0,IF(AND(Data!$G$9="squeeze",A3690&lt;Data!$G$11*0.25),$H$32,1)*$C$30*$C$13)*($C$14*$C$12),"")</f>
        <v/>
      </c>
      <c r="J3690" s="42" t="str">
        <f ca="1">IFERROR(IF(Data!$C$6="Real",B3690,I3690+J3689+($C$14*$C$12)*(NORMINV(RAND(),$C$15,CHOOSE($G$13,$C$13,F3690,G3690)))),"")</f>
        <v/>
      </c>
      <c r="K3690" s="88" t="str">
        <f>IF(ISNUMBER(A3690), IF($G$16="fixed",$G$17,MIN(H3690*Data!$C$7*$C$16*0.5,$C$17*Data!$C$7))*$C$12,"")</f>
        <v/>
      </c>
      <c r="L3690" s="42" t="str">
        <f t="shared" ca="1" si="1740"/>
        <v/>
      </c>
      <c r="M3690" s="44" t="str">
        <f t="shared" ca="1" si="1741"/>
        <v/>
      </c>
      <c r="N3690" s="44" t="str">
        <f t="shared" ca="1" si="1742"/>
        <v/>
      </c>
      <c r="O3690" s="108" t="str">
        <f t="shared" si="1726"/>
        <v/>
      </c>
      <c r="P3690" s="102" t="str">
        <f t="shared" si="1727"/>
        <v/>
      </c>
      <c r="Q3690" s="102" t="str">
        <f t="shared" si="1728"/>
        <v/>
      </c>
      <c r="R3690" s="120" t="str">
        <f t="shared" si="1729"/>
        <v/>
      </c>
      <c r="S3690" s="54" t="str">
        <f t="shared" si="1730"/>
        <v/>
      </c>
      <c r="T3690" s="5" t="str">
        <f t="shared" si="1731"/>
        <v/>
      </c>
      <c r="U3690" s="152" t="str">
        <f t="shared" si="1714"/>
        <v/>
      </c>
      <c r="V3690" s="152" t="str">
        <f t="shared" si="1715"/>
        <v/>
      </c>
      <c r="W3690" s="153" t="str">
        <f t="shared" si="1716"/>
        <v/>
      </c>
      <c r="X3690" s="153" t="str">
        <f t="shared" si="1717"/>
        <v/>
      </c>
      <c r="Y3690" s="153" t="str">
        <f t="shared" si="1718"/>
        <v/>
      </c>
      <c r="Z3690" s="153" t="str">
        <f t="shared" si="1719"/>
        <v/>
      </c>
      <c r="AA3690" s="152" t="str">
        <f t="shared" si="1720"/>
        <v/>
      </c>
      <c r="AB3690" s="152" t="str">
        <f t="shared" si="1721"/>
        <v/>
      </c>
      <c r="AC3690" s="154" t="str">
        <f t="shared" si="1732"/>
        <v/>
      </c>
      <c r="AD3690" s="154" t="str">
        <f t="shared" si="1733"/>
        <v/>
      </c>
      <c r="AE3690" s="3" t="str">
        <f t="shared" si="1734"/>
        <v/>
      </c>
      <c r="AF3690" s="3" t="str">
        <f t="shared" si="1735"/>
        <v/>
      </c>
      <c r="AG3690" s="3" t="str">
        <f t="shared" si="1736"/>
        <v/>
      </c>
      <c r="AH3690" s="4" t="str">
        <f t="shared" si="1737"/>
        <v/>
      </c>
      <c r="AI3690" s="75" t="str">
        <f t="shared" si="1738"/>
        <v/>
      </c>
      <c r="AJ3690" s="75" t="str">
        <f t="shared" si="1739"/>
        <v/>
      </c>
    </row>
    <row r="3691" spans="1:36">
      <c r="A3691" s="41" t="str">
        <f t="shared" si="1722"/>
        <v/>
      </c>
      <c r="B3691" s="150" t="str">
        <f>IF(ISNUMBER(A3691),INDEX('MetaTrader Import'!$H$13:$J$5893,TRUNC(((A3691-$A$39+1)-1)/3)+1,MOD((A3691-$A$39+1)-1,3)+1),"")</f>
        <v/>
      </c>
      <c r="C3691" s="43" t="str">
        <f t="shared" si="1723"/>
        <v/>
      </c>
      <c r="D3691" s="43" t="str">
        <f t="shared" ca="1" si="1713"/>
        <v/>
      </c>
      <c r="E3691" s="43" t="str">
        <f t="shared" si="1724"/>
        <v/>
      </c>
      <c r="F3691" s="43" t="str">
        <f t="shared" si="1725"/>
        <v/>
      </c>
      <c r="G3691" s="43" t="str">
        <f>IF(A3691&lt;&gt;"",IF(A3691&lt;Data!$G$11*0.25,$C$13/$G$32,IF(A3691&gt;Data!$G$11*0.25,$C$13,$C$13*10)),"")</f>
        <v/>
      </c>
      <c r="H3691" s="43" t="str">
        <f>IF(A3691&lt;&gt;"",IF(Data!$G$9="constant",$C$13,IF(Data!$G$9="squeeze",G3691,F3691)),"")</f>
        <v/>
      </c>
      <c r="I3691" s="38" t="str">
        <f ca="1">IF(ISNUMBER(A3691),NORMINV(RAND(),0,IF(AND(Data!$G$9="squeeze",A3691&lt;Data!$G$11*0.25),$H$32,1)*$C$30*$C$13)*($C$14*$C$12),"")</f>
        <v/>
      </c>
      <c r="J3691" s="42" t="str">
        <f ca="1">IFERROR(IF(Data!$C$6="Real",B3691,I3691+J3690+($C$14*$C$12)*(NORMINV(RAND(),$C$15,CHOOSE($G$13,$C$13,F3691,G3691)))),"")</f>
        <v/>
      </c>
      <c r="K3691" s="88" t="str">
        <f>IF(ISNUMBER(A3691), IF($G$16="fixed",$G$17,MIN(H3691*Data!$C$7*$C$16*0.5,$C$17*Data!$C$7))*$C$12,"")</f>
        <v/>
      </c>
      <c r="L3691" s="42" t="str">
        <f t="shared" ca="1" si="1740"/>
        <v/>
      </c>
      <c r="M3691" s="44" t="str">
        <f t="shared" ca="1" si="1741"/>
        <v/>
      </c>
      <c r="N3691" s="44" t="str">
        <f t="shared" ca="1" si="1742"/>
        <v/>
      </c>
      <c r="O3691" s="108" t="str">
        <f t="shared" si="1726"/>
        <v/>
      </c>
      <c r="P3691" s="102" t="str">
        <f t="shared" si="1727"/>
        <v/>
      </c>
      <c r="Q3691" s="102" t="str">
        <f t="shared" si="1728"/>
        <v/>
      </c>
      <c r="R3691" s="120" t="str">
        <f t="shared" si="1729"/>
        <v/>
      </c>
      <c r="S3691" s="54" t="str">
        <f t="shared" si="1730"/>
        <v/>
      </c>
      <c r="T3691" s="5" t="str">
        <f t="shared" si="1731"/>
        <v/>
      </c>
      <c r="U3691" s="152" t="str">
        <f t="shared" si="1714"/>
        <v/>
      </c>
      <c r="V3691" s="152" t="str">
        <f t="shared" si="1715"/>
        <v/>
      </c>
      <c r="W3691" s="153" t="str">
        <f t="shared" si="1716"/>
        <v/>
      </c>
      <c r="X3691" s="153" t="str">
        <f t="shared" si="1717"/>
        <v/>
      </c>
      <c r="Y3691" s="153" t="str">
        <f t="shared" si="1718"/>
        <v/>
      </c>
      <c r="Z3691" s="153" t="str">
        <f t="shared" si="1719"/>
        <v/>
      </c>
      <c r="AA3691" s="152" t="str">
        <f t="shared" si="1720"/>
        <v/>
      </c>
      <c r="AB3691" s="152" t="str">
        <f t="shared" si="1721"/>
        <v/>
      </c>
      <c r="AC3691" s="154" t="str">
        <f t="shared" si="1732"/>
        <v/>
      </c>
      <c r="AD3691" s="154" t="str">
        <f t="shared" si="1733"/>
        <v/>
      </c>
      <c r="AE3691" s="3" t="str">
        <f t="shared" si="1734"/>
        <v/>
      </c>
      <c r="AF3691" s="3" t="str">
        <f t="shared" si="1735"/>
        <v/>
      </c>
      <c r="AG3691" s="3" t="str">
        <f t="shared" si="1736"/>
        <v/>
      </c>
      <c r="AH3691" s="4" t="str">
        <f t="shared" si="1737"/>
        <v/>
      </c>
      <c r="AI3691" s="75" t="str">
        <f t="shared" si="1738"/>
        <v/>
      </c>
      <c r="AJ3691" s="75" t="str">
        <f t="shared" si="1739"/>
        <v/>
      </c>
    </row>
    <row r="3692" spans="1:36">
      <c r="A3692" s="41" t="str">
        <f t="shared" si="1722"/>
        <v/>
      </c>
      <c r="B3692" s="150" t="str">
        <f>IF(ISNUMBER(A3692),INDEX('MetaTrader Import'!$H$13:$J$5893,TRUNC(((A3692-$A$39+1)-1)/3)+1,MOD((A3692-$A$39+1)-1,3)+1),"")</f>
        <v/>
      </c>
      <c r="C3692" s="43" t="str">
        <f t="shared" si="1723"/>
        <v/>
      </c>
      <c r="D3692" s="43" t="str">
        <f t="shared" ca="1" si="1713"/>
        <v/>
      </c>
      <c r="E3692" s="43" t="str">
        <f t="shared" si="1724"/>
        <v/>
      </c>
      <c r="F3692" s="43" t="str">
        <f t="shared" si="1725"/>
        <v/>
      </c>
      <c r="G3692" s="43" t="str">
        <f>IF(A3692&lt;&gt;"",IF(A3692&lt;Data!$G$11*0.25,$C$13/$G$32,IF(A3692&gt;Data!$G$11*0.25,$C$13,$C$13*10)),"")</f>
        <v/>
      </c>
      <c r="H3692" s="43" t="str">
        <f>IF(A3692&lt;&gt;"",IF(Data!$G$9="constant",$C$13,IF(Data!$G$9="squeeze",G3692,F3692)),"")</f>
        <v/>
      </c>
      <c r="I3692" s="38" t="str">
        <f ca="1">IF(ISNUMBER(A3692),NORMINV(RAND(),0,IF(AND(Data!$G$9="squeeze",A3692&lt;Data!$G$11*0.25),$H$32,1)*$C$30*$C$13)*($C$14*$C$12),"")</f>
        <v/>
      </c>
      <c r="J3692" s="42" t="str">
        <f ca="1">IFERROR(IF(Data!$C$6="Real",B3692,I3692+J3691+($C$14*$C$12)*(NORMINV(RAND(),$C$15,CHOOSE($G$13,$C$13,F3692,G3692)))),"")</f>
        <v/>
      </c>
      <c r="K3692" s="88" t="str">
        <f>IF(ISNUMBER(A3692), IF($G$16="fixed",$G$17,MIN(H3692*Data!$C$7*$C$16*0.5,$C$17*Data!$C$7))*$C$12,"")</f>
        <v/>
      </c>
      <c r="L3692" s="42" t="str">
        <f t="shared" ca="1" si="1740"/>
        <v/>
      </c>
      <c r="M3692" s="44" t="str">
        <f t="shared" ca="1" si="1741"/>
        <v/>
      </c>
      <c r="N3692" s="44" t="str">
        <f t="shared" ca="1" si="1742"/>
        <v/>
      </c>
      <c r="O3692" s="108" t="str">
        <f t="shared" si="1726"/>
        <v/>
      </c>
      <c r="P3692" s="102" t="str">
        <f t="shared" si="1727"/>
        <v/>
      </c>
      <c r="Q3692" s="102" t="str">
        <f t="shared" si="1728"/>
        <v/>
      </c>
      <c r="R3692" s="120" t="str">
        <f t="shared" si="1729"/>
        <v/>
      </c>
      <c r="S3692" s="54" t="str">
        <f t="shared" si="1730"/>
        <v/>
      </c>
      <c r="T3692" s="5" t="str">
        <f t="shared" si="1731"/>
        <v/>
      </c>
      <c r="U3692" s="152" t="str">
        <f t="shared" si="1714"/>
        <v/>
      </c>
      <c r="V3692" s="152" t="str">
        <f t="shared" si="1715"/>
        <v/>
      </c>
      <c r="W3692" s="153" t="str">
        <f t="shared" si="1716"/>
        <v/>
      </c>
      <c r="X3692" s="153" t="str">
        <f t="shared" si="1717"/>
        <v/>
      </c>
      <c r="Y3692" s="153" t="str">
        <f t="shared" si="1718"/>
        <v/>
      </c>
      <c r="Z3692" s="153" t="str">
        <f t="shared" si="1719"/>
        <v/>
      </c>
      <c r="AA3692" s="152" t="str">
        <f t="shared" si="1720"/>
        <v/>
      </c>
      <c r="AB3692" s="152" t="str">
        <f t="shared" si="1721"/>
        <v/>
      </c>
      <c r="AC3692" s="154" t="str">
        <f t="shared" si="1732"/>
        <v/>
      </c>
      <c r="AD3692" s="154" t="str">
        <f t="shared" si="1733"/>
        <v/>
      </c>
      <c r="AE3692" s="3" t="str">
        <f t="shared" si="1734"/>
        <v/>
      </c>
      <c r="AF3692" s="3" t="str">
        <f t="shared" si="1735"/>
        <v/>
      </c>
      <c r="AG3692" s="3" t="str">
        <f t="shared" si="1736"/>
        <v/>
      </c>
      <c r="AH3692" s="4" t="str">
        <f t="shared" si="1737"/>
        <v/>
      </c>
      <c r="AI3692" s="75" t="str">
        <f t="shared" si="1738"/>
        <v/>
      </c>
      <c r="AJ3692" s="75" t="str">
        <f t="shared" si="1739"/>
        <v/>
      </c>
    </row>
    <row r="3693" spans="1:36">
      <c r="A3693" s="41" t="str">
        <f t="shared" si="1722"/>
        <v/>
      </c>
      <c r="B3693" s="150" t="str">
        <f>IF(ISNUMBER(A3693),INDEX('MetaTrader Import'!$H$13:$J$5893,TRUNC(((A3693-$A$39+1)-1)/3)+1,MOD((A3693-$A$39+1)-1,3)+1),"")</f>
        <v/>
      </c>
      <c r="C3693" s="43" t="str">
        <f t="shared" si="1723"/>
        <v/>
      </c>
      <c r="D3693" s="43" t="str">
        <f t="shared" ca="1" si="1713"/>
        <v/>
      </c>
      <c r="E3693" s="43" t="str">
        <f t="shared" si="1724"/>
        <v/>
      </c>
      <c r="F3693" s="43" t="str">
        <f t="shared" si="1725"/>
        <v/>
      </c>
      <c r="G3693" s="43" t="str">
        <f>IF(A3693&lt;&gt;"",IF(A3693&lt;Data!$G$11*0.25,$C$13/$G$32,IF(A3693&gt;Data!$G$11*0.25,$C$13,$C$13*10)),"")</f>
        <v/>
      </c>
      <c r="H3693" s="43" t="str">
        <f>IF(A3693&lt;&gt;"",IF(Data!$G$9="constant",$C$13,IF(Data!$G$9="squeeze",G3693,F3693)),"")</f>
        <v/>
      </c>
      <c r="I3693" s="38" t="str">
        <f ca="1">IF(ISNUMBER(A3693),NORMINV(RAND(),0,IF(AND(Data!$G$9="squeeze",A3693&lt;Data!$G$11*0.25),$H$32,1)*$C$30*$C$13)*($C$14*$C$12),"")</f>
        <v/>
      </c>
      <c r="J3693" s="42" t="str">
        <f ca="1">IFERROR(IF(Data!$C$6="Real",B3693,I3693+J3692+($C$14*$C$12)*(NORMINV(RAND(),$C$15,CHOOSE($G$13,$C$13,F3693,G3693)))),"")</f>
        <v/>
      </c>
      <c r="K3693" s="88" t="str">
        <f>IF(ISNUMBER(A3693), IF($G$16="fixed",$G$17,MIN(H3693*Data!$C$7*$C$16*0.5,$C$17*Data!$C$7))*$C$12,"")</f>
        <v/>
      </c>
      <c r="L3693" s="42" t="str">
        <f t="shared" ca="1" si="1740"/>
        <v/>
      </c>
      <c r="M3693" s="44" t="str">
        <f t="shared" ca="1" si="1741"/>
        <v/>
      </c>
      <c r="N3693" s="44" t="str">
        <f t="shared" ca="1" si="1742"/>
        <v/>
      </c>
      <c r="O3693" s="108" t="str">
        <f t="shared" si="1726"/>
        <v/>
      </c>
      <c r="P3693" s="102" t="str">
        <f t="shared" si="1727"/>
        <v/>
      </c>
      <c r="Q3693" s="102" t="str">
        <f t="shared" si="1728"/>
        <v/>
      </c>
      <c r="R3693" s="120" t="str">
        <f t="shared" si="1729"/>
        <v/>
      </c>
      <c r="S3693" s="54" t="str">
        <f t="shared" si="1730"/>
        <v/>
      </c>
      <c r="T3693" s="5" t="str">
        <f t="shared" si="1731"/>
        <v/>
      </c>
      <c r="U3693" s="152" t="str">
        <f t="shared" si="1714"/>
        <v/>
      </c>
      <c r="V3693" s="152" t="str">
        <f t="shared" si="1715"/>
        <v/>
      </c>
      <c r="W3693" s="153" t="str">
        <f t="shared" si="1716"/>
        <v/>
      </c>
      <c r="X3693" s="153" t="str">
        <f t="shared" si="1717"/>
        <v/>
      </c>
      <c r="Y3693" s="153" t="str">
        <f t="shared" si="1718"/>
        <v/>
      </c>
      <c r="Z3693" s="153" t="str">
        <f t="shared" si="1719"/>
        <v/>
      </c>
      <c r="AA3693" s="152" t="str">
        <f t="shared" si="1720"/>
        <v/>
      </c>
      <c r="AB3693" s="152" t="str">
        <f t="shared" si="1721"/>
        <v/>
      </c>
      <c r="AC3693" s="154" t="str">
        <f t="shared" si="1732"/>
        <v/>
      </c>
      <c r="AD3693" s="154" t="str">
        <f t="shared" si="1733"/>
        <v/>
      </c>
      <c r="AE3693" s="3" t="str">
        <f t="shared" si="1734"/>
        <v/>
      </c>
      <c r="AF3693" s="3" t="str">
        <f t="shared" si="1735"/>
        <v/>
      </c>
      <c r="AG3693" s="3" t="str">
        <f t="shared" si="1736"/>
        <v/>
      </c>
      <c r="AH3693" s="4" t="str">
        <f t="shared" si="1737"/>
        <v/>
      </c>
      <c r="AI3693" s="75" t="str">
        <f t="shared" si="1738"/>
        <v/>
      </c>
      <c r="AJ3693" s="75" t="str">
        <f t="shared" si="1739"/>
        <v/>
      </c>
    </row>
    <row r="3694" spans="1:36">
      <c r="A3694" s="41" t="str">
        <f t="shared" si="1722"/>
        <v/>
      </c>
      <c r="B3694" s="150" t="str">
        <f>IF(ISNUMBER(A3694),INDEX('MetaTrader Import'!$H$13:$J$5893,TRUNC(((A3694-$A$39+1)-1)/3)+1,MOD((A3694-$A$39+1)-1,3)+1),"")</f>
        <v/>
      </c>
      <c r="C3694" s="43" t="str">
        <f t="shared" si="1723"/>
        <v/>
      </c>
      <c r="D3694" s="43" t="str">
        <f t="shared" ca="1" si="1713"/>
        <v/>
      </c>
      <c r="E3694" s="43" t="str">
        <f t="shared" si="1724"/>
        <v/>
      </c>
      <c r="F3694" s="43" t="str">
        <f t="shared" si="1725"/>
        <v/>
      </c>
      <c r="G3694" s="43" t="str">
        <f>IF(A3694&lt;&gt;"",IF(A3694&lt;Data!$G$11*0.25,$C$13/$G$32,IF(A3694&gt;Data!$G$11*0.25,$C$13,$C$13*10)),"")</f>
        <v/>
      </c>
      <c r="H3694" s="43" t="str">
        <f>IF(A3694&lt;&gt;"",IF(Data!$G$9="constant",$C$13,IF(Data!$G$9="squeeze",G3694,F3694)),"")</f>
        <v/>
      </c>
      <c r="I3694" s="38" t="str">
        <f ca="1">IF(ISNUMBER(A3694),NORMINV(RAND(),0,IF(AND(Data!$G$9="squeeze",A3694&lt;Data!$G$11*0.25),$H$32,1)*$C$30*$C$13)*($C$14*$C$12),"")</f>
        <v/>
      </c>
      <c r="J3694" s="42" t="str">
        <f ca="1">IFERROR(IF(Data!$C$6="Real",B3694,I3694+J3693+($C$14*$C$12)*(NORMINV(RAND(),$C$15,CHOOSE($G$13,$C$13,F3694,G3694)))),"")</f>
        <v/>
      </c>
      <c r="K3694" s="88" t="str">
        <f>IF(ISNUMBER(A3694), IF($G$16="fixed",$G$17,MIN(H3694*Data!$C$7*$C$16*0.5,$C$17*Data!$C$7))*$C$12,"")</f>
        <v/>
      </c>
      <c r="L3694" s="42" t="str">
        <f t="shared" ca="1" si="1740"/>
        <v/>
      </c>
      <c r="M3694" s="44" t="str">
        <f t="shared" ca="1" si="1741"/>
        <v/>
      </c>
      <c r="N3694" s="44" t="str">
        <f t="shared" ca="1" si="1742"/>
        <v/>
      </c>
      <c r="O3694" s="108" t="str">
        <f t="shared" si="1726"/>
        <v/>
      </c>
      <c r="P3694" s="102" t="str">
        <f t="shared" si="1727"/>
        <v/>
      </c>
      <c r="Q3694" s="102" t="str">
        <f t="shared" si="1728"/>
        <v/>
      </c>
      <c r="R3694" s="120" t="str">
        <f t="shared" si="1729"/>
        <v/>
      </c>
      <c r="S3694" s="54" t="str">
        <f t="shared" si="1730"/>
        <v/>
      </c>
      <c r="T3694" s="5" t="str">
        <f t="shared" si="1731"/>
        <v/>
      </c>
      <c r="U3694" s="152" t="str">
        <f t="shared" si="1714"/>
        <v/>
      </c>
      <c r="V3694" s="152" t="str">
        <f t="shared" si="1715"/>
        <v/>
      </c>
      <c r="W3694" s="153" t="str">
        <f t="shared" si="1716"/>
        <v/>
      </c>
      <c r="X3694" s="153" t="str">
        <f t="shared" si="1717"/>
        <v/>
      </c>
      <c r="Y3694" s="153" t="str">
        <f t="shared" si="1718"/>
        <v/>
      </c>
      <c r="Z3694" s="153" t="str">
        <f t="shared" si="1719"/>
        <v/>
      </c>
      <c r="AA3694" s="152" t="str">
        <f t="shared" si="1720"/>
        <v/>
      </c>
      <c r="AB3694" s="152" t="str">
        <f t="shared" si="1721"/>
        <v/>
      </c>
      <c r="AC3694" s="154" t="str">
        <f t="shared" si="1732"/>
        <v/>
      </c>
      <c r="AD3694" s="154" t="str">
        <f t="shared" si="1733"/>
        <v/>
      </c>
      <c r="AE3694" s="3" t="str">
        <f t="shared" si="1734"/>
        <v/>
      </c>
      <c r="AF3694" s="3" t="str">
        <f t="shared" si="1735"/>
        <v/>
      </c>
      <c r="AG3694" s="3" t="str">
        <f t="shared" si="1736"/>
        <v/>
      </c>
      <c r="AH3694" s="4" t="str">
        <f t="shared" si="1737"/>
        <v/>
      </c>
      <c r="AI3694" s="75" t="str">
        <f t="shared" si="1738"/>
        <v/>
      </c>
      <c r="AJ3694" s="75" t="str">
        <f t="shared" si="1739"/>
        <v/>
      </c>
    </row>
    <row r="3695" spans="1:36">
      <c r="A3695" s="41" t="str">
        <f t="shared" si="1722"/>
        <v/>
      </c>
      <c r="B3695" s="150" t="str">
        <f>IF(ISNUMBER(A3695),INDEX('MetaTrader Import'!$H$13:$J$5893,TRUNC(((A3695-$A$39+1)-1)/3)+1,MOD((A3695-$A$39+1)-1,3)+1),"")</f>
        <v/>
      </c>
      <c r="C3695" s="43" t="str">
        <f t="shared" si="1723"/>
        <v/>
      </c>
      <c r="D3695" s="43" t="str">
        <f t="shared" ca="1" si="1713"/>
        <v/>
      </c>
      <c r="E3695" s="43" t="str">
        <f t="shared" si="1724"/>
        <v/>
      </c>
      <c r="F3695" s="43" t="str">
        <f t="shared" si="1725"/>
        <v/>
      </c>
      <c r="G3695" s="43" t="str">
        <f>IF(A3695&lt;&gt;"",IF(A3695&lt;Data!$G$11*0.25,$C$13/$G$32,IF(A3695&gt;Data!$G$11*0.25,$C$13,$C$13*10)),"")</f>
        <v/>
      </c>
      <c r="H3695" s="43" t="str">
        <f>IF(A3695&lt;&gt;"",IF(Data!$G$9="constant",$C$13,IF(Data!$G$9="squeeze",G3695,F3695)),"")</f>
        <v/>
      </c>
      <c r="I3695" s="38" t="str">
        <f ca="1">IF(ISNUMBER(A3695),NORMINV(RAND(),0,IF(AND(Data!$G$9="squeeze",A3695&lt;Data!$G$11*0.25),$H$32,1)*$C$30*$C$13)*($C$14*$C$12),"")</f>
        <v/>
      </c>
      <c r="J3695" s="42" t="str">
        <f ca="1">IFERROR(IF(Data!$C$6="Real",B3695,I3695+J3694+($C$14*$C$12)*(NORMINV(RAND(),$C$15,CHOOSE($G$13,$C$13,F3695,G3695)))),"")</f>
        <v/>
      </c>
      <c r="K3695" s="88" t="str">
        <f>IF(ISNUMBER(A3695), IF($G$16="fixed",$G$17,MIN(H3695*Data!$C$7*$C$16*0.5,$C$17*Data!$C$7))*$C$12,"")</f>
        <v/>
      </c>
      <c r="L3695" s="42" t="str">
        <f t="shared" ca="1" si="1740"/>
        <v/>
      </c>
      <c r="M3695" s="44" t="str">
        <f t="shared" ca="1" si="1741"/>
        <v/>
      </c>
      <c r="N3695" s="44" t="str">
        <f t="shared" ca="1" si="1742"/>
        <v/>
      </c>
      <c r="O3695" s="108" t="str">
        <f t="shared" si="1726"/>
        <v/>
      </c>
      <c r="P3695" s="102" t="str">
        <f t="shared" si="1727"/>
        <v/>
      </c>
      <c r="Q3695" s="102" t="str">
        <f t="shared" si="1728"/>
        <v/>
      </c>
      <c r="R3695" s="120" t="str">
        <f t="shared" si="1729"/>
        <v/>
      </c>
      <c r="S3695" s="54" t="str">
        <f t="shared" si="1730"/>
        <v/>
      </c>
      <c r="T3695" s="5" t="str">
        <f t="shared" si="1731"/>
        <v/>
      </c>
      <c r="U3695" s="152" t="str">
        <f t="shared" si="1714"/>
        <v/>
      </c>
      <c r="V3695" s="152" t="str">
        <f t="shared" si="1715"/>
        <v/>
      </c>
      <c r="W3695" s="153" t="str">
        <f t="shared" si="1716"/>
        <v/>
      </c>
      <c r="X3695" s="153" t="str">
        <f t="shared" si="1717"/>
        <v/>
      </c>
      <c r="Y3695" s="153" t="str">
        <f t="shared" si="1718"/>
        <v/>
      </c>
      <c r="Z3695" s="153" t="str">
        <f t="shared" si="1719"/>
        <v/>
      </c>
      <c r="AA3695" s="152" t="str">
        <f t="shared" si="1720"/>
        <v/>
      </c>
      <c r="AB3695" s="152" t="str">
        <f t="shared" si="1721"/>
        <v/>
      </c>
      <c r="AC3695" s="154" t="str">
        <f t="shared" si="1732"/>
        <v/>
      </c>
      <c r="AD3695" s="154" t="str">
        <f t="shared" si="1733"/>
        <v/>
      </c>
      <c r="AE3695" s="3" t="str">
        <f t="shared" si="1734"/>
        <v/>
      </c>
      <c r="AF3695" s="3" t="str">
        <f t="shared" si="1735"/>
        <v/>
      </c>
      <c r="AG3695" s="3" t="str">
        <f t="shared" si="1736"/>
        <v/>
      </c>
      <c r="AH3695" s="4" t="str">
        <f t="shared" si="1737"/>
        <v/>
      </c>
      <c r="AI3695" s="75" t="str">
        <f t="shared" si="1738"/>
        <v/>
      </c>
      <c r="AJ3695" s="75" t="str">
        <f t="shared" si="1739"/>
        <v/>
      </c>
    </row>
    <row r="3696" spans="1:36">
      <c r="A3696" s="41" t="str">
        <f t="shared" si="1722"/>
        <v/>
      </c>
      <c r="B3696" s="150" t="str">
        <f>IF(ISNUMBER(A3696),INDEX('MetaTrader Import'!$H$13:$J$5893,TRUNC(((A3696-$A$39+1)-1)/3)+1,MOD((A3696-$A$39+1)-1,3)+1),"")</f>
        <v/>
      </c>
      <c r="C3696" s="43" t="str">
        <f t="shared" si="1723"/>
        <v/>
      </c>
      <c r="D3696" s="43" t="str">
        <f t="shared" ca="1" si="1713"/>
        <v/>
      </c>
      <c r="E3696" s="43" t="str">
        <f t="shared" si="1724"/>
        <v/>
      </c>
      <c r="F3696" s="43" t="str">
        <f t="shared" si="1725"/>
        <v/>
      </c>
      <c r="G3696" s="43" t="str">
        <f>IF(A3696&lt;&gt;"",IF(A3696&lt;Data!$G$11*0.25,$C$13/$G$32,IF(A3696&gt;Data!$G$11*0.25,$C$13,$C$13*10)),"")</f>
        <v/>
      </c>
      <c r="H3696" s="43" t="str">
        <f>IF(A3696&lt;&gt;"",IF(Data!$G$9="constant",$C$13,IF(Data!$G$9="squeeze",G3696,F3696)),"")</f>
        <v/>
      </c>
      <c r="I3696" s="38" t="str">
        <f ca="1">IF(ISNUMBER(A3696),NORMINV(RAND(),0,IF(AND(Data!$G$9="squeeze",A3696&lt;Data!$G$11*0.25),$H$32,1)*$C$30*$C$13)*($C$14*$C$12),"")</f>
        <v/>
      </c>
      <c r="J3696" s="42" t="str">
        <f ca="1">IFERROR(IF(Data!$C$6="Real",B3696,I3696+J3695+($C$14*$C$12)*(NORMINV(RAND(),$C$15,CHOOSE($G$13,$C$13,F3696,G3696)))),"")</f>
        <v/>
      </c>
      <c r="K3696" s="88" t="str">
        <f>IF(ISNUMBER(A3696), IF($G$16="fixed",$G$17,MIN(H3696*Data!$C$7*$C$16*0.5,$C$17*Data!$C$7))*$C$12,"")</f>
        <v/>
      </c>
      <c r="L3696" s="42" t="str">
        <f t="shared" ca="1" si="1740"/>
        <v/>
      </c>
      <c r="M3696" s="44" t="str">
        <f t="shared" ca="1" si="1741"/>
        <v/>
      </c>
      <c r="N3696" s="44" t="str">
        <f t="shared" ca="1" si="1742"/>
        <v/>
      </c>
      <c r="O3696" s="108" t="str">
        <f t="shared" si="1726"/>
        <v/>
      </c>
      <c r="P3696" s="102" t="str">
        <f t="shared" si="1727"/>
        <v/>
      </c>
      <c r="Q3696" s="102" t="str">
        <f t="shared" si="1728"/>
        <v/>
      </c>
      <c r="R3696" s="120" t="str">
        <f t="shared" si="1729"/>
        <v/>
      </c>
      <c r="S3696" s="54" t="str">
        <f t="shared" si="1730"/>
        <v/>
      </c>
      <c r="T3696" s="5" t="str">
        <f t="shared" si="1731"/>
        <v/>
      </c>
      <c r="U3696" s="152" t="str">
        <f t="shared" si="1714"/>
        <v/>
      </c>
      <c r="V3696" s="152" t="str">
        <f t="shared" si="1715"/>
        <v/>
      </c>
      <c r="W3696" s="153" t="str">
        <f t="shared" si="1716"/>
        <v/>
      </c>
      <c r="X3696" s="153" t="str">
        <f t="shared" si="1717"/>
        <v/>
      </c>
      <c r="Y3696" s="153" t="str">
        <f t="shared" si="1718"/>
        <v/>
      </c>
      <c r="Z3696" s="153" t="str">
        <f t="shared" si="1719"/>
        <v/>
      </c>
      <c r="AA3696" s="152" t="str">
        <f t="shared" si="1720"/>
        <v/>
      </c>
      <c r="AB3696" s="152" t="str">
        <f t="shared" si="1721"/>
        <v/>
      </c>
      <c r="AC3696" s="154" t="str">
        <f t="shared" si="1732"/>
        <v/>
      </c>
      <c r="AD3696" s="154" t="str">
        <f t="shared" si="1733"/>
        <v/>
      </c>
      <c r="AE3696" s="3" t="str">
        <f t="shared" si="1734"/>
        <v/>
      </c>
      <c r="AF3696" s="3" t="str">
        <f t="shared" si="1735"/>
        <v/>
      </c>
      <c r="AG3696" s="3" t="str">
        <f t="shared" si="1736"/>
        <v/>
      </c>
      <c r="AH3696" s="4" t="str">
        <f t="shared" si="1737"/>
        <v/>
      </c>
      <c r="AI3696" s="75" t="str">
        <f t="shared" si="1738"/>
        <v/>
      </c>
      <c r="AJ3696" s="75" t="str">
        <f t="shared" si="1739"/>
        <v/>
      </c>
    </row>
    <row r="3697" spans="1:36">
      <c r="A3697" s="41" t="str">
        <f t="shared" si="1722"/>
        <v/>
      </c>
      <c r="B3697" s="150" t="str">
        <f>IF(ISNUMBER(A3697),INDEX('MetaTrader Import'!$H$13:$J$5893,TRUNC(((A3697-$A$39+1)-1)/3)+1,MOD((A3697-$A$39+1)-1,3)+1),"")</f>
        <v/>
      </c>
      <c r="C3697" s="43" t="str">
        <f t="shared" si="1723"/>
        <v/>
      </c>
      <c r="D3697" s="43" t="str">
        <f t="shared" ca="1" si="1713"/>
        <v/>
      </c>
      <c r="E3697" s="43" t="str">
        <f t="shared" si="1724"/>
        <v/>
      </c>
      <c r="F3697" s="43" t="str">
        <f t="shared" si="1725"/>
        <v/>
      </c>
      <c r="G3697" s="43" t="str">
        <f>IF(A3697&lt;&gt;"",IF(A3697&lt;Data!$G$11*0.25,$C$13/$G$32,IF(A3697&gt;Data!$G$11*0.25,$C$13,$C$13*10)),"")</f>
        <v/>
      </c>
      <c r="H3697" s="43" t="str">
        <f>IF(A3697&lt;&gt;"",IF(Data!$G$9="constant",$C$13,IF(Data!$G$9="squeeze",G3697,F3697)),"")</f>
        <v/>
      </c>
      <c r="I3697" s="38" t="str">
        <f ca="1">IF(ISNUMBER(A3697),NORMINV(RAND(),0,IF(AND(Data!$G$9="squeeze",A3697&lt;Data!$G$11*0.25),$H$32,1)*$C$30*$C$13)*($C$14*$C$12),"")</f>
        <v/>
      </c>
      <c r="J3697" s="42" t="str">
        <f ca="1">IFERROR(IF(Data!$C$6="Real",B3697,I3697+J3696+($C$14*$C$12)*(NORMINV(RAND(),$C$15,CHOOSE($G$13,$C$13,F3697,G3697)))),"")</f>
        <v/>
      </c>
      <c r="K3697" s="88" t="str">
        <f>IF(ISNUMBER(A3697), IF($G$16="fixed",$G$17,MIN(H3697*Data!$C$7*$C$16*0.5,$C$17*Data!$C$7))*$C$12,"")</f>
        <v/>
      </c>
      <c r="L3697" s="42" t="str">
        <f t="shared" ca="1" si="1740"/>
        <v/>
      </c>
      <c r="M3697" s="44" t="str">
        <f t="shared" ca="1" si="1741"/>
        <v/>
      </c>
      <c r="N3697" s="44" t="str">
        <f t="shared" ca="1" si="1742"/>
        <v/>
      </c>
      <c r="O3697" s="108" t="str">
        <f t="shared" si="1726"/>
        <v/>
      </c>
      <c r="P3697" s="102" t="str">
        <f t="shared" si="1727"/>
        <v/>
      </c>
      <c r="Q3697" s="102" t="str">
        <f t="shared" si="1728"/>
        <v/>
      </c>
      <c r="R3697" s="120" t="str">
        <f t="shared" si="1729"/>
        <v/>
      </c>
      <c r="S3697" s="54" t="str">
        <f t="shared" si="1730"/>
        <v/>
      </c>
      <c r="T3697" s="5" t="str">
        <f t="shared" si="1731"/>
        <v/>
      </c>
      <c r="U3697" s="152" t="str">
        <f t="shared" si="1714"/>
        <v/>
      </c>
      <c r="V3697" s="152" t="str">
        <f t="shared" si="1715"/>
        <v/>
      </c>
      <c r="W3697" s="153" t="str">
        <f t="shared" si="1716"/>
        <v/>
      </c>
      <c r="X3697" s="153" t="str">
        <f t="shared" si="1717"/>
        <v/>
      </c>
      <c r="Y3697" s="153" t="str">
        <f t="shared" si="1718"/>
        <v/>
      </c>
      <c r="Z3697" s="153" t="str">
        <f t="shared" si="1719"/>
        <v/>
      </c>
      <c r="AA3697" s="152" t="str">
        <f t="shared" si="1720"/>
        <v/>
      </c>
      <c r="AB3697" s="152" t="str">
        <f t="shared" si="1721"/>
        <v/>
      </c>
      <c r="AC3697" s="154" t="str">
        <f t="shared" si="1732"/>
        <v/>
      </c>
      <c r="AD3697" s="154" t="str">
        <f t="shared" si="1733"/>
        <v/>
      </c>
      <c r="AE3697" s="3" t="str">
        <f t="shared" si="1734"/>
        <v/>
      </c>
      <c r="AF3697" s="3" t="str">
        <f t="shared" si="1735"/>
        <v/>
      </c>
      <c r="AG3697" s="3" t="str">
        <f t="shared" si="1736"/>
        <v/>
      </c>
      <c r="AH3697" s="4" t="str">
        <f t="shared" si="1737"/>
        <v/>
      </c>
      <c r="AI3697" s="75" t="str">
        <f t="shared" si="1738"/>
        <v/>
      </c>
      <c r="AJ3697" s="75" t="str">
        <f t="shared" si="1739"/>
        <v/>
      </c>
    </row>
    <row r="3698" spans="1:36">
      <c r="A3698" s="41" t="str">
        <f t="shared" si="1722"/>
        <v/>
      </c>
      <c r="B3698" s="150" t="str">
        <f>IF(ISNUMBER(A3698),INDEX('MetaTrader Import'!$H$13:$J$5893,TRUNC(((A3698-$A$39+1)-1)/3)+1,MOD((A3698-$A$39+1)-1,3)+1),"")</f>
        <v/>
      </c>
      <c r="C3698" s="43" t="str">
        <f t="shared" si="1723"/>
        <v/>
      </c>
      <c r="D3698" s="43" t="str">
        <f t="shared" ca="1" si="1713"/>
        <v/>
      </c>
      <c r="E3698" s="43" t="str">
        <f t="shared" si="1724"/>
        <v/>
      </c>
      <c r="F3698" s="43" t="str">
        <f t="shared" si="1725"/>
        <v/>
      </c>
      <c r="G3698" s="43" t="str">
        <f>IF(A3698&lt;&gt;"",IF(A3698&lt;Data!$G$11*0.25,$C$13/$G$32,IF(A3698&gt;Data!$G$11*0.25,$C$13,$C$13*10)),"")</f>
        <v/>
      </c>
      <c r="H3698" s="43" t="str">
        <f>IF(A3698&lt;&gt;"",IF(Data!$G$9="constant",$C$13,IF(Data!$G$9="squeeze",G3698,F3698)),"")</f>
        <v/>
      </c>
      <c r="I3698" s="38" t="str">
        <f ca="1">IF(ISNUMBER(A3698),NORMINV(RAND(),0,IF(AND(Data!$G$9="squeeze",A3698&lt;Data!$G$11*0.25),$H$32,1)*$C$30*$C$13)*($C$14*$C$12),"")</f>
        <v/>
      </c>
      <c r="J3698" s="42" t="str">
        <f ca="1">IFERROR(IF(Data!$C$6="Real",B3698,I3698+J3697+($C$14*$C$12)*(NORMINV(RAND(),$C$15,CHOOSE($G$13,$C$13,F3698,G3698)))),"")</f>
        <v/>
      </c>
      <c r="K3698" s="88" t="str">
        <f>IF(ISNUMBER(A3698), IF($G$16="fixed",$G$17,MIN(H3698*Data!$C$7*$C$16*0.5,$C$17*Data!$C$7))*$C$12,"")</f>
        <v/>
      </c>
      <c r="L3698" s="42" t="str">
        <f t="shared" ca="1" si="1740"/>
        <v/>
      </c>
      <c r="M3698" s="44" t="str">
        <f t="shared" ca="1" si="1741"/>
        <v/>
      </c>
      <c r="N3698" s="44" t="str">
        <f t="shared" ca="1" si="1742"/>
        <v/>
      </c>
      <c r="O3698" s="108" t="str">
        <f t="shared" si="1726"/>
        <v/>
      </c>
      <c r="P3698" s="102" t="str">
        <f t="shared" si="1727"/>
        <v/>
      </c>
      <c r="Q3698" s="102" t="str">
        <f t="shared" si="1728"/>
        <v/>
      </c>
      <c r="R3698" s="120" t="str">
        <f t="shared" si="1729"/>
        <v/>
      </c>
      <c r="S3698" s="54" t="str">
        <f t="shared" si="1730"/>
        <v/>
      </c>
      <c r="T3698" s="5" t="str">
        <f t="shared" si="1731"/>
        <v/>
      </c>
      <c r="U3698" s="152" t="str">
        <f t="shared" si="1714"/>
        <v/>
      </c>
      <c r="V3698" s="152" t="str">
        <f t="shared" si="1715"/>
        <v/>
      </c>
      <c r="W3698" s="153" t="str">
        <f t="shared" si="1716"/>
        <v/>
      </c>
      <c r="X3698" s="153" t="str">
        <f t="shared" si="1717"/>
        <v/>
      </c>
      <c r="Y3698" s="153" t="str">
        <f t="shared" si="1718"/>
        <v/>
      </c>
      <c r="Z3698" s="153" t="str">
        <f t="shared" si="1719"/>
        <v/>
      </c>
      <c r="AA3698" s="152" t="str">
        <f t="shared" si="1720"/>
        <v/>
      </c>
      <c r="AB3698" s="152" t="str">
        <f t="shared" si="1721"/>
        <v/>
      </c>
      <c r="AC3698" s="154" t="str">
        <f t="shared" si="1732"/>
        <v/>
      </c>
      <c r="AD3698" s="154" t="str">
        <f t="shared" si="1733"/>
        <v/>
      </c>
      <c r="AE3698" s="3" t="str">
        <f t="shared" si="1734"/>
        <v/>
      </c>
      <c r="AF3698" s="3" t="str">
        <f t="shared" si="1735"/>
        <v/>
      </c>
      <c r="AG3698" s="3" t="str">
        <f t="shared" si="1736"/>
        <v/>
      </c>
      <c r="AH3698" s="4" t="str">
        <f t="shared" si="1737"/>
        <v/>
      </c>
      <c r="AI3698" s="75" t="str">
        <f t="shared" si="1738"/>
        <v/>
      </c>
      <c r="AJ3698" s="75" t="str">
        <f t="shared" si="1739"/>
        <v/>
      </c>
    </row>
    <row r="3699" spans="1:36">
      <c r="A3699" s="41" t="str">
        <f t="shared" si="1722"/>
        <v/>
      </c>
      <c r="B3699" s="150" t="str">
        <f>IF(ISNUMBER(A3699),INDEX('MetaTrader Import'!$H$13:$J$5893,TRUNC(((A3699-$A$39+1)-1)/3)+1,MOD((A3699-$A$39+1)-1,3)+1),"")</f>
        <v/>
      </c>
      <c r="C3699" s="43" t="str">
        <f t="shared" si="1723"/>
        <v/>
      </c>
      <c r="D3699" s="43" t="str">
        <f t="shared" ca="1" si="1713"/>
        <v/>
      </c>
      <c r="E3699" s="43" t="str">
        <f t="shared" si="1724"/>
        <v/>
      </c>
      <c r="F3699" s="43" t="str">
        <f t="shared" si="1725"/>
        <v/>
      </c>
      <c r="G3699" s="43" t="str">
        <f>IF(A3699&lt;&gt;"",IF(A3699&lt;Data!$G$11*0.25,$C$13/$G$32,IF(A3699&gt;Data!$G$11*0.25,$C$13,$C$13*10)),"")</f>
        <v/>
      </c>
      <c r="H3699" s="43" t="str">
        <f>IF(A3699&lt;&gt;"",IF(Data!$G$9="constant",$C$13,IF(Data!$G$9="squeeze",G3699,F3699)),"")</f>
        <v/>
      </c>
      <c r="I3699" s="38" t="str">
        <f ca="1">IF(ISNUMBER(A3699),NORMINV(RAND(),0,IF(AND(Data!$G$9="squeeze",A3699&lt;Data!$G$11*0.25),$H$32,1)*$C$30*$C$13)*($C$14*$C$12),"")</f>
        <v/>
      </c>
      <c r="J3699" s="42" t="str">
        <f ca="1">IFERROR(IF(Data!$C$6="Real",B3699,I3699+J3698+($C$14*$C$12)*(NORMINV(RAND(),$C$15,CHOOSE($G$13,$C$13,F3699,G3699)))),"")</f>
        <v/>
      </c>
      <c r="K3699" s="88" t="str">
        <f>IF(ISNUMBER(A3699), IF($G$16="fixed",$G$17,MIN(H3699*Data!$C$7*$C$16*0.5,$C$17*Data!$C$7))*$C$12,"")</f>
        <v/>
      </c>
      <c r="L3699" s="42" t="str">
        <f t="shared" ca="1" si="1740"/>
        <v/>
      </c>
      <c r="M3699" s="44" t="str">
        <f t="shared" ca="1" si="1741"/>
        <v/>
      </c>
      <c r="N3699" s="44" t="str">
        <f t="shared" ca="1" si="1742"/>
        <v/>
      </c>
      <c r="O3699" s="108" t="str">
        <f t="shared" si="1726"/>
        <v/>
      </c>
      <c r="P3699" s="102" t="str">
        <f t="shared" si="1727"/>
        <v/>
      </c>
      <c r="Q3699" s="102" t="str">
        <f t="shared" si="1728"/>
        <v/>
      </c>
      <c r="R3699" s="120" t="str">
        <f t="shared" si="1729"/>
        <v/>
      </c>
      <c r="S3699" s="54" t="str">
        <f t="shared" si="1730"/>
        <v/>
      </c>
      <c r="T3699" s="5" t="str">
        <f t="shared" si="1731"/>
        <v/>
      </c>
      <c r="U3699" s="152" t="str">
        <f t="shared" si="1714"/>
        <v/>
      </c>
      <c r="V3699" s="152" t="str">
        <f t="shared" si="1715"/>
        <v/>
      </c>
      <c r="W3699" s="153" t="str">
        <f t="shared" si="1716"/>
        <v/>
      </c>
      <c r="X3699" s="153" t="str">
        <f t="shared" si="1717"/>
        <v/>
      </c>
      <c r="Y3699" s="153" t="str">
        <f t="shared" si="1718"/>
        <v/>
      </c>
      <c r="Z3699" s="153" t="str">
        <f t="shared" si="1719"/>
        <v/>
      </c>
      <c r="AA3699" s="152" t="str">
        <f t="shared" si="1720"/>
        <v/>
      </c>
      <c r="AB3699" s="152" t="str">
        <f t="shared" si="1721"/>
        <v/>
      </c>
      <c r="AC3699" s="154" t="str">
        <f t="shared" si="1732"/>
        <v/>
      </c>
      <c r="AD3699" s="154" t="str">
        <f t="shared" si="1733"/>
        <v/>
      </c>
      <c r="AE3699" s="3" t="str">
        <f t="shared" si="1734"/>
        <v/>
      </c>
      <c r="AF3699" s="3" t="str">
        <f t="shared" si="1735"/>
        <v/>
      </c>
      <c r="AG3699" s="3" t="str">
        <f t="shared" si="1736"/>
        <v/>
      </c>
      <c r="AH3699" s="4" t="str">
        <f t="shared" si="1737"/>
        <v/>
      </c>
      <c r="AI3699" s="75" t="str">
        <f t="shared" si="1738"/>
        <v/>
      </c>
      <c r="AJ3699" s="75" t="str">
        <f t="shared" si="1739"/>
        <v/>
      </c>
    </row>
    <row r="3700" spans="1:36">
      <c r="A3700" s="41" t="str">
        <f t="shared" si="1722"/>
        <v/>
      </c>
      <c r="B3700" s="150" t="str">
        <f>IF(ISNUMBER(A3700),INDEX('MetaTrader Import'!$H$13:$J$5893,TRUNC(((A3700-$A$39+1)-1)/3)+1,MOD((A3700-$A$39+1)-1,3)+1),"")</f>
        <v/>
      </c>
      <c r="C3700" s="43" t="str">
        <f t="shared" si="1723"/>
        <v/>
      </c>
      <c r="D3700" s="43" t="str">
        <f t="shared" ca="1" si="1713"/>
        <v/>
      </c>
      <c r="E3700" s="43" t="str">
        <f t="shared" si="1724"/>
        <v/>
      </c>
      <c r="F3700" s="43" t="str">
        <f t="shared" si="1725"/>
        <v/>
      </c>
      <c r="G3700" s="43" t="str">
        <f>IF(A3700&lt;&gt;"",IF(A3700&lt;Data!$G$11*0.25,$C$13/$G$32,IF(A3700&gt;Data!$G$11*0.25,$C$13,$C$13*10)),"")</f>
        <v/>
      </c>
      <c r="H3700" s="43" t="str">
        <f>IF(A3700&lt;&gt;"",IF(Data!$G$9="constant",$C$13,IF(Data!$G$9="squeeze",G3700,F3700)),"")</f>
        <v/>
      </c>
      <c r="I3700" s="38" t="str">
        <f ca="1">IF(ISNUMBER(A3700),NORMINV(RAND(),0,IF(AND(Data!$G$9="squeeze",A3700&lt;Data!$G$11*0.25),$H$32,1)*$C$30*$C$13)*($C$14*$C$12),"")</f>
        <v/>
      </c>
      <c r="J3700" s="42" t="str">
        <f ca="1">IFERROR(IF(Data!$C$6="Real",B3700,I3700+J3699+($C$14*$C$12)*(NORMINV(RAND(),$C$15,CHOOSE($G$13,$C$13,F3700,G3700)))),"")</f>
        <v/>
      </c>
      <c r="K3700" s="88" t="str">
        <f>IF(ISNUMBER(A3700), IF($G$16="fixed",$G$17,MIN(H3700*Data!$C$7*$C$16*0.5,$C$17*Data!$C$7))*$C$12,"")</f>
        <v/>
      </c>
      <c r="L3700" s="42" t="str">
        <f t="shared" ca="1" si="1740"/>
        <v/>
      </c>
      <c r="M3700" s="44" t="str">
        <f t="shared" ca="1" si="1741"/>
        <v/>
      </c>
      <c r="N3700" s="44" t="str">
        <f t="shared" ca="1" si="1742"/>
        <v/>
      </c>
      <c r="O3700" s="108" t="str">
        <f t="shared" si="1726"/>
        <v/>
      </c>
      <c r="P3700" s="102" t="str">
        <f t="shared" si="1727"/>
        <v/>
      </c>
      <c r="Q3700" s="102" t="str">
        <f t="shared" si="1728"/>
        <v/>
      </c>
      <c r="R3700" s="120" t="str">
        <f t="shared" si="1729"/>
        <v/>
      </c>
      <c r="S3700" s="54" t="str">
        <f t="shared" si="1730"/>
        <v/>
      </c>
      <c r="T3700" s="5" t="str">
        <f t="shared" si="1731"/>
        <v/>
      </c>
      <c r="U3700" s="152" t="str">
        <f t="shared" si="1714"/>
        <v/>
      </c>
      <c r="V3700" s="152" t="str">
        <f t="shared" si="1715"/>
        <v/>
      </c>
      <c r="W3700" s="153" t="str">
        <f t="shared" si="1716"/>
        <v/>
      </c>
      <c r="X3700" s="153" t="str">
        <f t="shared" si="1717"/>
        <v/>
      </c>
      <c r="Y3700" s="153" t="str">
        <f t="shared" si="1718"/>
        <v/>
      </c>
      <c r="Z3700" s="153" t="str">
        <f t="shared" si="1719"/>
        <v/>
      </c>
      <c r="AA3700" s="152" t="str">
        <f t="shared" si="1720"/>
        <v/>
      </c>
      <c r="AB3700" s="152" t="str">
        <f t="shared" si="1721"/>
        <v/>
      </c>
      <c r="AC3700" s="154" t="str">
        <f t="shared" si="1732"/>
        <v/>
      </c>
      <c r="AD3700" s="154" t="str">
        <f t="shared" si="1733"/>
        <v/>
      </c>
      <c r="AE3700" s="3" t="str">
        <f t="shared" si="1734"/>
        <v/>
      </c>
      <c r="AF3700" s="3" t="str">
        <f t="shared" si="1735"/>
        <v/>
      </c>
      <c r="AG3700" s="3" t="str">
        <f t="shared" si="1736"/>
        <v/>
      </c>
      <c r="AH3700" s="4" t="str">
        <f t="shared" si="1737"/>
        <v/>
      </c>
      <c r="AI3700" s="75" t="str">
        <f t="shared" si="1738"/>
        <v/>
      </c>
      <c r="AJ3700" s="75" t="str">
        <f t="shared" si="1739"/>
        <v/>
      </c>
    </row>
    <row r="3701" spans="1:36">
      <c r="A3701" s="41" t="str">
        <f t="shared" si="1722"/>
        <v/>
      </c>
      <c r="B3701" s="150" t="str">
        <f>IF(ISNUMBER(A3701),INDEX('MetaTrader Import'!$H$13:$J$5893,TRUNC(((A3701-$A$39+1)-1)/3)+1,MOD((A3701-$A$39+1)-1,3)+1),"")</f>
        <v/>
      </c>
      <c r="C3701" s="43" t="str">
        <f t="shared" si="1723"/>
        <v/>
      </c>
      <c r="D3701" s="43" t="str">
        <f t="shared" ca="1" si="1713"/>
        <v/>
      </c>
      <c r="E3701" s="43" t="str">
        <f t="shared" si="1724"/>
        <v/>
      </c>
      <c r="F3701" s="43" t="str">
        <f t="shared" si="1725"/>
        <v/>
      </c>
      <c r="G3701" s="43" t="str">
        <f>IF(A3701&lt;&gt;"",IF(A3701&lt;Data!$G$11*0.25,$C$13/$G$32,IF(A3701&gt;Data!$G$11*0.25,$C$13,$C$13*10)),"")</f>
        <v/>
      </c>
      <c r="H3701" s="43" t="str">
        <f>IF(A3701&lt;&gt;"",IF(Data!$G$9="constant",$C$13,IF(Data!$G$9="squeeze",G3701,F3701)),"")</f>
        <v/>
      </c>
      <c r="I3701" s="38" t="str">
        <f ca="1">IF(ISNUMBER(A3701),NORMINV(RAND(),0,IF(AND(Data!$G$9="squeeze",A3701&lt;Data!$G$11*0.25),$H$32,1)*$C$30*$C$13)*($C$14*$C$12),"")</f>
        <v/>
      </c>
      <c r="J3701" s="42" t="str">
        <f ca="1">IFERROR(IF(Data!$C$6="Real",B3701,I3701+J3700+($C$14*$C$12)*(NORMINV(RAND(),$C$15,CHOOSE($G$13,$C$13,F3701,G3701)))),"")</f>
        <v/>
      </c>
      <c r="K3701" s="88" t="str">
        <f>IF(ISNUMBER(A3701), IF($G$16="fixed",$G$17,MIN(H3701*Data!$C$7*$C$16*0.5,$C$17*Data!$C$7))*$C$12,"")</f>
        <v/>
      </c>
      <c r="L3701" s="42" t="str">
        <f t="shared" ca="1" si="1740"/>
        <v/>
      </c>
      <c r="M3701" s="44" t="str">
        <f t="shared" ca="1" si="1741"/>
        <v/>
      </c>
      <c r="N3701" s="44" t="str">
        <f t="shared" ca="1" si="1742"/>
        <v/>
      </c>
      <c r="O3701" s="108" t="str">
        <f t="shared" si="1726"/>
        <v/>
      </c>
      <c r="P3701" s="102" t="str">
        <f t="shared" si="1727"/>
        <v/>
      </c>
      <c r="Q3701" s="102" t="str">
        <f t="shared" si="1728"/>
        <v/>
      </c>
      <c r="R3701" s="120" t="str">
        <f t="shared" si="1729"/>
        <v/>
      </c>
      <c r="S3701" s="54" t="str">
        <f t="shared" si="1730"/>
        <v/>
      </c>
      <c r="T3701" s="5" t="str">
        <f t="shared" si="1731"/>
        <v/>
      </c>
      <c r="U3701" s="152" t="str">
        <f t="shared" si="1714"/>
        <v/>
      </c>
      <c r="V3701" s="152" t="str">
        <f t="shared" si="1715"/>
        <v/>
      </c>
      <c r="W3701" s="153" t="str">
        <f t="shared" si="1716"/>
        <v/>
      </c>
      <c r="X3701" s="153" t="str">
        <f t="shared" si="1717"/>
        <v/>
      </c>
      <c r="Y3701" s="153" t="str">
        <f t="shared" si="1718"/>
        <v/>
      </c>
      <c r="Z3701" s="153" t="str">
        <f t="shared" si="1719"/>
        <v/>
      </c>
      <c r="AA3701" s="152" t="str">
        <f t="shared" si="1720"/>
        <v/>
      </c>
      <c r="AB3701" s="152" t="str">
        <f t="shared" si="1721"/>
        <v/>
      </c>
      <c r="AC3701" s="154" t="str">
        <f t="shared" si="1732"/>
        <v/>
      </c>
      <c r="AD3701" s="154" t="str">
        <f t="shared" si="1733"/>
        <v/>
      </c>
      <c r="AE3701" s="3" t="str">
        <f t="shared" si="1734"/>
        <v/>
      </c>
      <c r="AF3701" s="3" t="str">
        <f t="shared" si="1735"/>
        <v/>
      </c>
      <c r="AG3701" s="3" t="str">
        <f t="shared" si="1736"/>
        <v/>
      </c>
      <c r="AH3701" s="4" t="str">
        <f t="shared" si="1737"/>
        <v/>
      </c>
      <c r="AI3701" s="75" t="str">
        <f t="shared" si="1738"/>
        <v/>
      </c>
      <c r="AJ3701" s="75" t="str">
        <f t="shared" si="1739"/>
        <v/>
      </c>
    </row>
    <row r="3702" spans="1:36">
      <c r="A3702" s="41" t="str">
        <f t="shared" si="1722"/>
        <v/>
      </c>
      <c r="B3702" s="150" t="str">
        <f>IF(ISNUMBER(A3702),INDEX('MetaTrader Import'!$H$13:$J$5893,TRUNC(((A3702-$A$39+1)-1)/3)+1,MOD((A3702-$A$39+1)-1,3)+1),"")</f>
        <v/>
      </c>
      <c r="C3702" s="43" t="str">
        <f t="shared" si="1723"/>
        <v/>
      </c>
      <c r="D3702" s="43" t="str">
        <f t="shared" ca="1" si="1713"/>
        <v/>
      </c>
      <c r="E3702" s="43" t="str">
        <f t="shared" si="1724"/>
        <v/>
      </c>
      <c r="F3702" s="43" t="str">
        <f t="shared" si="1725"/>
        <v/>
      </c>
      <c r="G3702" s="43" t="str">
        <f>IF(A3702&lt;&gt;"",IF(A3702&lt;Data!$G$11*0.25,$C$13/$G$32,IF(A3702&gt;Data!$G$11*0.25,$C$13,$C$13*10)),"")</f>
        <v/>
      </c>
      <c r="H3702" s="43" t="str">
        <f>IF(A3702&lt;&gt;"",IF(Data!$G$9="constant",$C$13,IF(Data!$G$9="squeeze",G3702,F3702)),"")</f>
        <v/>
      </c>
      <c r="I3702" s="38" t="str">
        <f ca="1">IF(ISNUMBER(A3702),NORMINV(RAND(),0,IF(AND(Data!$G$9="squeeze",A3702&lt;Data!$G$11*0.25),$H$32,1)*$C$30*$C$13)*($C$14*$C$12),"")</f>
        <v/>
      </c>
      <c r="J3702" s="42" t="str">
        <f ca="1">IFERROR(IF(Data!$C$6="Real",B3702,I3702+J3701+($C$14*$C$12)*(NORMINV(RAND(),$C$15,CHOOSE($G$13,$C$13,F3702,G3702)))),"")</f>
        <v/>
      </c>
      <c r="K3702" s="88" t="str">
        <f>IF(ISNUMBER(A3702), IF($G$16="fixed",$G$17,MIN(H3702*Data!$C$7*$C$16*0.5,$C$17*Data!$C$7))*$C$12,"")</f>
        <v/>
      </c>
      <c r="L3702" s="42" t="str">
        <f t="shared" ca="1" si="1740"/>
        <v/>
      </c>
      <c r="M3702" s="44" t="str">
        <f t="shared" ca="1" si="1741"/>
        <v/>
      </c>
      <c r="N3702" s="44" t="str">
        <f t="shared" ca="1" si="1742"/>
        <v/>
      </c>
      <c r="O3702" s="108" t="str">
        <f t="shared" si="1726"/>
        <v/>
      </c>
      <c r="P3702" s="102" t="str">
        <f t="shared" si="1727"/>
        <v/>
      </c>
      <c r="Q3702" s="102" t="str">
        <f t="shared" si="1728"/>
        <v/>
      </c>
      <c r="R3702" s="120" t="str">
        <f t="shared" si="1729"/>
        <v/>
      </c>
      <c r="S3702" s="54" t="str">
        <f t="shared" si="1730"/>
        <v/>
      </c>
      <c r="T3702" s="5" t="str">
        <f t="shared" si="1731"/>
        <v/>
      </c>
      <c r="U3702" s="152" t="str">
        <f t="shared" si="1714"/>
        <v/>
      </c>
      <c r="V3702" s="152" t="str">
        <f t="shared" si="1715"/>
        <v/>
      </c>
      <c r="W3702" s="153" t="str">
        <f t="shared" si="1716"/>
        <v/>
      </c>
      <c r="X3702" s="153" t="str">
        <f t="shared" si="1717"/>
        <v/>
      </c>
      <c r="Y3702" s="153" t="str">
        <f t="shared" si="1718"/>
        <v/>
      </c>
      <c r="Z3702" s="153" t="str">
        <f t="shared" si="1719"/>
        <v/>
      </c>
      <c r="AA3702" s="152" t="str">
        <f t="shared" si="1720"/>
        <v/>
      </c>
      <c r="AB3702" s="152" t="str">
        <f t="shared" si="1721"/>
        <v/>
      </c>
      <c r="AC3702" s="154" t="str">
        <f t="shared" si="1732"/>
        <v/>
      </c>
      <c r="AD3702" s="154" t="str">
        <f t="shared" si="1733"/>
        <v/>
      </c>
      <c r="AE3702" s="3" t="str">
        <f t="shared" si="1734"/>
        <v/>
      </c>
      <c r="AF3702" s="3" t="str">
        <f t="shared" si="1735"/>
        <v/>
      </c>
      <c r="AG3702" s="3" t="str">
        <f t="shared" si="1736"/>
        <v/>
      </c>
      <c r="AH3702" s="4" t="str">
        <f t="shared" si="1737"/>
        <v/>
      </c>
      <c r="AI3702" s="75" t="str">
        <f t="shared" si="1738"/>
        <v/>
      </c>
      <c r="AJ3702" s="75" t="str">
        <f t="shared" si="1739"/>
        <v/>
      </c>
    </row>
    <row r="3703" spans="1:36">
      <c r="A3703" s="41" t="str">
        <f t="shared" si="1722"/>
        <v/>
      </c>
      <c r="B3703" s="150" t="str">
        <f>IF(ISNUMBER(A3703),INDEX('MetaTrader Import'!$H$13:$J$5893,TRUNC(((A3703-$A$39+1)-1)/3)+1,MOD((A3703-$A$39+1)-1,3)+1),"")</f>
        <v/>
      </c>
      <c r="C3703" s="43" t="str">
        <f t="shared" si="1723"/>
        <v/>
      </c>
      <c r="D3703" s="43" t="str">
        <f t="shared" ca="1" si="1713"/>
        <v/>
      </c>
      <c r="E3703" s="43" t="str">
        <f t="shared" si="1724"/>
        <v/>
      </c>
      <c r="F3703" s="43" t="str">
        <f t="shared" si="1725"/>
        <v/>
      </c>
      <c r="G3703" s="43" t="str">
        <f>IF(A3703&lt;&gt;"",IF(A3703&lt;Data!$G$11*0.25,$C$13/$G$32,IF(A3703&gt;Data!$G$11*0.25,$C$13,$C$13*10)),"")</f>
        <v/>
      </c>
      <c r="H3703" s="43" t="str">
        <f>IF(A3703&lt;&gt;"",IF(Data!$G$9="constant",$C$13,IF(Data!$G$9="squeeze",G3703,F3703)),"")</f>
        <v/>
      </c>
      <c r="I3703" s="38" t="str">
        <f ca="1">IF(ISNUMBER(A3703),NORMINV(RAND(),0,IF(AND(Data!$G$9="squeeze",A3703&lt;Data!$G$11*0.25),$H$32,1)*$C$30*$C$13)*($C$14*$C$12),"")</f>
        <v/>
      </c>
      <c r="J3703" s="42" t="str">
        <f ca="1">IFERROR(IF(Data!$C$6="Real",B3703,I3703+J3702+($C$14*$C$12)*(NORMINV(RAND(),$C$15,CHOOSE($G$13,$C$13,F3703,G3703)))),"")</f>
        <v/>
      </c>
      <c r="K3703" s="88" t="str">
        <f>IF(ISNUMBER(A3703), IF($G$16="fixed",$G$17,MIN(H3703*Data!$C$7*$C$16*0.5,$C$17*Data!$C$7))*$C$12,"")</f>
        <v/>
      </c>
      <c r="L3703" s="42" t="str">
        <f t="shared" ca="1" si="1740"/>
        <v/>
      </c>
      <c r="M3703" s="44" t="str">
        <f t="shared" ca="1" si="1741"/>
        <v/>
      </c>
      <c r="N3703" s="44" t="str">
        <f t="shared" ca="1" si="1742"/>
        <v/>
      </c>
      <c r="O3703" s="108" t="str">
        <f t="shared" si="1726"/>
        <v/>
      </c>
      <c r="P3703" s="102" t="str">
        <f t="shared" si="1727"/>
        <v/>
      </c>
      <c r="Q3703" s="102" t="str">
        <f t="shared" si="1728"/>
        <v/>
      </c>
      <c r="R3703" s="120" t="str">
        <f t="shared" si="1729"/>
        <v/>
      </c>
      <c r="S3703" s="54" t="str">
        <f t="shared" si="1730"/>
        <v/>
      </c>
      <c r="T3703" s="5" t="str">
        <f t="shared" si="1731"/>
        <v/>
      </c>
      <c r="U3703" s="152" t="str">
        <f t="shared" si="1714"/>
        <v/>
      </c>
      <c r="V3703" s="152" t="str">
        <f t="shared" si="1715"/>
        <v/>
      </c>
      <c r="W3703" s="153" t="str">
        <f t="shared" si="1716"/>
        <v/>
      </c>
      <c r="X3703" s="153" t="str">
        <f t="shared" si="1717"/>
        <v/>
      </c>
      <c r="Y3703" s="153" t="str">
        <f t="shared" si="1718"/>
        <v/>
      </c>
      <c r="Z3703" s="153" t="str">
        <f t="shared" si="1719"/>
        <v/>
      </c>
      <c r="AA3703" s="152" t="str">
        <f t="shared" si="1720"/>
        <v/>
      </c>
      <c r="AB3703" s="152" t="str">
        <f t="shared" si="1721"/>
        <v/>
      </c>
      <c r="AC3703" s="154" t="str">
        <f t="shared" si="1732"/>
        <v/>
      </c>
      <c r="AD3703" s="154" t="str">
        <f t="shared" si="1733"/>
        <v/>
      </c>
      <c r="AE3703" s="3" t="str">
        <f t="shared" si="1734"/>
        <v/>
      </c>
      <c r="AF3703" s="3" t="str">
        <f t="shared" si="1735"/>
        <v/>
      </c>
      <c r="AG3703" s="3" t="str">
        <f t="shared" si="1736"/>
        <v/>
      </c>
      <c r="AH3703" s="4" t="str">
        <f t="shared" si="1737"/>
        <v/>
      </c>
      <c r="AI3703" s="75" t="str">
        <f t="shared" si="1738"/>
        <v/>
      </c>
      <c r="AJ3703" s="75" t="str">
        <f t="shared" si="1739"/>
        <v/>
      </c>
    </row>
    <row r="3704" spans="1:36">
      <c r="A3704" s="41" t="str">
        <f t="shared" si="1722"/>
        <v/>
      </c>
      <c r="B3704" s="150" t="str">
        <f>IF(ISNUMBER(A3704),INDEX('MetaTrader Import'!$H$13:$J$5893,TRUNC(((A3704-$A$39+1)-1)/3)+1,MOD((A3704-$A$39+1)-1,3)+1),"")</f>
        <v/>
      </c>
      <c r="C3704" s="43" t="str">
        <f t="shared" si="1723"/>
        <v/>
      </c>
      <c r="D3704" s="43" t="str">
        <f t="shared" ca="1" si="1713"/>
        <v/>
      </c>
      <c r="E3704" s="43" t="str">
        <f t="shared" si="1724"/>
        <v/>
      </c>
      <c r="F3704" s="43" t="str">
        <f t="shared" si="1725"/>
        <v/>
      </c>
      <c r="G3704" s="43" t="str">
        <f>IF(A3704&lt;&gt;"",IF(A3704&lt;Data!$G$11*0.25,$C$13/$G$32,IF(A3704&gt;Data!$G$11*0.25,$C$13,$C$13*10)),"")</f>
        <v/>
      </c>
      <c r="H3704" s="43" t="str">
        <f>IF(A3704&lt;&gt;"",IF(Data!$G$9="constant",$C$13,IF(Data!$G$9="squeeze",G3704,F3704)),"")</f>
        <v/>
      </c>
      <c r="I3704" s="38" t="str">
        <f ca="1">IF(ISNUMBER(A3704),NORMINV(RAND(),0,IF(AND(Data!$G$9="squeeze",A3704&lt;Data!$G$11*0.25),$H$32,1)*$C$30*$C$13)*($C$14*$C$12),"")</f>
        <v/>
      </c>
      <c r="J3704" s="42" t="str">
        <f ca="1">IFERROR(IF(Data!$C$6="Real",B3704,I3704+J3703+($C$14*$C$12)*(NORMINV(RAND(),$C$15,CHOOSE($G$13,$C$13,F3704,G3704)))),"")</f>
        <v/>
      </c>
      <c r="K3704" s="88" t="str">
        <f>IF(ISNUMBER(A3704), IF($G$16="fixed",$G$17,MIN(H3704*Data!$C$7*$C$16*0.5,$C$17*Data!$C$7))*$C$12,"")</f>
        <v/>
      </c>
      <c r="L3704" s="42" t="str">
        <f t="shared" ca="1" si="1740"/>
        <v/>
      </c>
      <c r="M3704" s="44" t="str">
        <f t="shared" ca="1" si="1741"/>
        <v/>
      </c>
      <c r="N3704" s="44" t="str">
        <f t="shared" ca="1" si="1742"/>
        <v/>
      </c>
      <c r="O3704" s="108" t="str">
        <f t="shared" si="1726"/>
        <v/>
      </c>
      <c r="P3704" s="102" t="str">
        <f t="shared" si="1727"/>
        <v/>
      </c>
      <c r="Q3704" s="102" t="str">
        <f t="shared" si="1728"/>
        <v/>
      </c>
      <c r="R3704" s="120" t="str">
        <f t="shared" si="1729"/>
        <v/>
      </c>
      <c r="S3704" s="54" t="str">
        <f t="shared" si="1730"/>
        <v/>
      </c>
      <c r="T3704" s="5" t="str">
        <f t="shared" si="1731"/>
        <v/>
      </c>
      <c r="U3704" s="152" t="str">
        <f t="shared" si="1714"/>
        <v/>
      </c>
      <c r="V3704" s="152" t="str">
        <f t="shared" si="1715"/>
        <v/>
      </c>
      <c r="W3704" s="153" t="str">
        <f t="shared" si="1716"/>
        <v/>
      </c>
      <c r="X3704" s="153" t="str">
        <f t="shared" si="1717"/>
        <v/>
      </c>
      <c r="Y3704" s="153" t="str">
        <f t="shared" si="1718"/>
        <v/>
      </c>
      <c r="Z3704" s="153" t="str">
        <f t="shared" si="1719"/>
        <v/>
      </c>
      <c r="AA3704" s="152" t="str">
        <f t="shared" si="1720"/>
        <v/>
      </c>
      <c r="AB3704" s="152" t="str">
        <f t="shared" si="1721"/>
        <v/>
      </c>
      <c r="AC3704" s="154" t="str">
        <f t="shared" si="1732"/>
        <v/>
      </c>
      <c r="AD3704" s="154" t="str">
        <f t="shared" si="1733"/>
        <v/>
      </c>
      <c r="AE3704" s="3" t="str">
        <f t="shared" si="1734"/>
        <v/>
      </c>
      <c r="AF3704" s="3" t="str">
        <f t="shared" si="1735"/>
        <v/>
      </c>
      <c r="AG3704" s="3" t="str">
        <f t="shared" si="1736"/>
        <v/>
      </c>
      <c r="AH3704" s="4" t="str">
        <f t="shared" si="1737"/>
        <v/>
      </c>
      <c r="AI3704" s="75" t="str">
        <f t="shared" si="1738"/>
        <v/>
      </c>
      <c r="AJ3704" s="75" t="str">
        <f t="shared" si="1739"/>
        <v/>
      </c>
    </row>
    <row r="3705" spans="1:36">
      <c r="A3705" s="41" t="str">
        <f t="shared" si="1722"/>
        <v/>
      </c>
      <c r="B3705" s="150" t="str">
        <f>IF(ISNUMBER(A3705),INDEX('MetaTrader Import'!$H$13:$J$5893,TRUNC(((A3705-$A$39+1)-1)/3)+1,MOD((A3705-$A$39+1)-1,3)+1),"")</f>
        <v/>
      </c>
      <c r="C3705" s="43" t="str">
        <f t="shared" si="1723"/>
        <v/>
      </c>
      <c r="D3705" s="43" t="str">
        <f t="shared" ca="1" si="1713"/>
        <v/>
      </c>
      <c r="E3705" s="43" t="str">
        <f t="shared" si="1724"/>
        <v/>
      </c>
      <c r="F3705" s="43" t="str">
        <f t="shared" si="1725"/>
        <v/>
      </c>
      <c r="G3705" s="43" t="str">
        <f>IF(A3705&lt;&gt;"",IF(A3705&lt;Data!$G$11*0.25,$C$13/$G$32,IF(A3705&gt;Data!$G$11*0.25,$C$13,$C$13*10)),"")</f>
        <v/>
      </c>
      <c r="H3705" s="43" t="str">
        <f>IF(A3705&lt;&gt;"",IF(Data!$G$9="constant",$C$13,IF(Data!$G$9="squeeze",G3705,F3705)),"")</f>
        <v/>
      </c>
      <c r="I3705" s="38" t="str">
        <f ca="1">IF(ISNUMBER(A3705),NORMINV(RAND(),0,IF(AND(Data!$G$9="squeeze",A3705&lt;Data!$G$11*0.25),$H$32,1)*$C$30*$C$13)*($C$14*$C$12),"")</f>
        <v/>
      </c>
      <c r="J3705" s="42" t="str">
        <f ca="1">IFERROR(IF(Data!$C$6="Real",B3705,I3705+J3704+($C$14*$C$12)*(NORMINV(RAND(),$C$15,CHOOSE($G$13,$C$13,F3705,G3705)))),"")</f>
        <v/>
      </c>
      <c r="K3705" s="88" t="str">
        <f>IF(ISNUMBER(A3705), IF($G$16="fixed",$G$17,MIN(H3705*Data!$C$7*$C$16*0.5,$C$17*Data!$C$7))*$C$12,"")</f>
        <v/>
      </c>
      <c r="L3705" s="42" t="str">
        <f t="shared" ca="1" si="1740"/>
        <v/>
      </c>
      <c r="M3705" s="44" t="str">
        <f t="shared" ca="1" si="1741"/>
        <v/>
      </c>
      <c r="N3705" s="44" t="str">
        <f t="shared" ca="1" si="1742"/>
        <v/>
      </c>
      <c r="O3705" s="108" t="str">
        <f t="shared" si="1726"/>
        <v/>
      </c>
      <c r="P3705" s="102" t="str">
        <f t="shared" si="1727"/>
        <v/>
      </c>
      <c r="Q3705" s="102" t="str">
        <f t="shared" si="1728"/>
        <v/>
      </c>
      <c r="R3705" s="120" t="str">
        <f t="shared" si="1729"/>
        <v/>
      </c>
      <c r="S3705" s="54" t="str">
        <f t="shared" si="1730"/>
        <v/>
      </c>
      <c r="T3705" s="5" t="str">
        <f t="shared" si="1731"/>
        <v/>
      </c>
      <c r="U3705" s="152" t="str">
        <f t="shared" si="1714"/>
        <v/>
      </c>
      <c r="V3705" s="152" t="str">
        <f t="shared" si="1715"/>
        <v/>
      </c>
      <c r="W3705" s="153" t="str">
        <f t="shared" si="1716"/>
        <v/>
      </c>
      <c r="X3705" s="153" t="str">
        <f t="shared" si="1717"/>
        <v/>
      </c>
      <c r="Y3705" s="153" t="str">
        <f t="shared" si="1718"/>
        <v/>
      </c>
      <c r="Z3705" s="153" t="str">
        <f t="shared" si="1719"/>
        <v/>
      </c>
      <c r="AA3705" s="152" t="str">
        <f t="shared" si="1720"/>
        <v/>
      </c>
      <c r="AB3705" s="152" t="str">
        <f t="shared" si="1721"/>
        <v/>
      </c>
      <c r="AC3705" s="154" t="str">
        <f t="shared" si="1732"/>
        <v/>
      </c>
      <c r="AD3705" s="154" t="str">
        <f t="shared" si="1733"/>
        <v/>
      </c>
      <c r="AE3705" s="3" t="str">
        <f t="shared" si="1734"/>
        <v/>
      </c>
      <c r="AF3705" s="3" t="str">
        <f t="shared" si="1735"/>
        <v/>
      </c>
      <c r="AG3705" s="3" t="str">
        <f t="shared" si="1736"/>
        <v/>
      </c>
      <c r="AH3705" s="4" t="str">
        <f t="shared" si="1737"/>
        <v/>
      </c>
      <c r="AI3705" s="75" t="str">
        <f t="shared" si="1738"/>
        <v/>
      </c>
      <c r="AJ3705" s="75" t="str">
        <f t="shared" si="1739"/>
        <v/>
      </c>
    </row>
    <row r="3706" spans="1:36">
      <c r="A3706" s="41" t="str">
        <f t="shared" si="1722"/>
        <v/>
      </c>
      <c r="B3706" s="150" t="str">
        <f>IF(ISNUMBER(A3706),INDEX('MetaTrader Import'!$H$13:$J$5893,TRUNC(((A3706-$A$39+1)-1)/3)+1,MOD((A3706-$A$39+1)-1,3)+1),"")</f>
        <v/>
      </c>
      <c r="C3706" s="43" t="str">
        <f t="shared" si="1723"/>
        <v/>
      </c>
      <c r="D3706" s="43" t="str">
        <f t="shared" ca="1" si="1713"/>
        <v/>
      </c>
      <c r="E3706" s="43" t="str">
        <f t="shared" si="1724"/>
        <v/>
      </c>
      <c r="F3706" s="43" t="str">
        <f t="shared" si="1725"/>
        <v/>
      </c>
      <c r="G3706" s="43" t="str">
        <f>IF(A3706&lt;&gt;"",IF(A3706&lt;Data!$G$11*0.25,$C$13/$G$32,IF(A3706&gt;Data!$G$11*0.25,$C$13,$C$13*10)),"")</f>
        <v/>
      </c>
      <c r="H3706" s="43" t="str">
        <f>IF(A3706&lt;&gt;"",IF(Data!$G$9="constant",$C$13,IF(Data!$G$9="squeeze",G3706,F3706)),"")</f>
        <v/>
      </c>
      <c r="I3706" s="38" t="str">
        <f ca="1">IF(ISNUMBER(A3706),NORMINV(RAND(),0,IF(AND(Data!$G$9="squeeze",A3706&lt;Data!$G$11*0.25),$H$32,1)*$C$30*$C$13)*($C$14*$C$12),"")</f>
        <v/>
      </c>
      <c r="J3706" s="42" t="str">
        <f ca="1">IFERROR(IF(Data!$C$6="Real",B3706,I3706+J3705+($C$14*$C$12)*(NORMINV(RAND(),$C$15,CHOOSE($G$13,$C$13,F3706,G3706)))),"")</f>
        <v/>
      </c>
      <c r="K3706" s="88" t="str">
        <f>IF(ISNUMBER(A3706), IF($G$16="fixed",$G$17,MIN(H3706*Data!$C$7*$C$16*0.5,$C$17*Data!$C$7))*$C$12,"")</f>
        <v/>
      </c>
      <c r="L3706" s="42" t="str">
        <f t="shared" ca="1" si="1740"/>
        <v/>
      </c>
      <c r="M3706" s="44" t="str">
        <f t="shared" ca="1" si="1741"/>
        <v/>
      </c>
      <c r="N3706" s="44" t="str">
        <f t="shared" ca="1" si="1742"/>
        <v/>
      </c>
      <c r="O3706" s="108" t="str">
        <f t="shared" si="1726"/>
        <v/>
      </c>
      <c r="P3706" s="102" t="str">
        <f t="shared" si="1727"/>
        <v/>
      </c>
      <c r="Q3706" s="102" t="str">
        <f t="shared" si="1728"/>
        <v/>
      </c>
      <c r="R3706" s="120" t="str">
        <f t="shared" si="1729"/>
        <v/>
      </c>
      <c r="S3706" s="54" t="str">
        <f t="shared" si="1730"/>
        <v/>
      </c>
      <c r="T3706" s="5" t="str">
        <f t="shared" si="1731"/>
        <v/>
      </c>
      <c r="U3706" s="152" t="str">
        <f t="shared" si="1714"/>
        <v/>
      </c>
      <c r="V3706" s="152" t="str">
        <f t="shared" si="1715"/>
        <v/>
      </c>
      <c r="W3706" s="153" t="str">
        <f t="shared" si="1716"/>
        <v/>
      </c>
      <c r="X3706" s="153" t="str">
        <f t="shared" si="1717"/>
        <v/>
      </c>
      <c r="Y3706" s="153" t="str">
        <f t="shared" si="1718"/>
        <v/>
      </c>
      <c r="Z3706" s="153" t="str">
        <f t="shared" si="1719"/>
        <v/>
      </c>
      <c r="AA3706" s="152" t="str">
        <f t="shared" si="1720"/>
        <v/>
      </c>
      <c r="AB3706" s="152" t="str">
        <f t="shared" si="1721"/>
        <v/>
      </c>
      <c r="AC3706" s="154" t="str">
        <f t="shared" si="1732"/>
        <v/>
      </c>
      <c r="AD3706" s="154" t="str">
        <f t="shared" si="1733"/>
        <v/>
      </c>
      <c r="AE3706" s="3" t="str">
        <f t="shared" si="1734"/>
        <v/>
      </c>
      <c r="AF3706" s="3" t="str">
        <f t="shared" si="1735"/>
        <v/>
      </c>
      <c r="AG3706" s="3" t="str">
        <f t="shared" si="1736"/>
        <v/>
      </c>
      <c r="AH3706" s="4" t="str">
        <f t="shared" si="1737"/>
        <v/>
      </c>
      <c r="AI3706" s="75" t="str">
        <f t="shared" si="1738"/>
        <v/>
      </c>
      <c r="AJ3706" s="75" t="str">
        <f t="shared" si="1739"/>
        <v/>
      </c>
    </row>
    <row r="3707" spans="1:36">
      <c r="A3707" s="41" t="str">
        <f t="shared" si="1722"/>
        <v/>
      </c>
      <c r="B3707" s="150" t="str">
        <f>IF(ISNUMBER(A3707),INDEX('MetaTrader Import'!$H$13:$J$5893,TRUNC(((A3707-$A$39+1)-1)/3)+1,MOD((A3707-$A$39+1)-1,3)+1),"")</f>
        <v/>
      </c>
      <c r="C3707" s="43" t="str">
        <f t="shared" si="1723"/>
        <v/>
      </c>
      <c r="D3707" s="43" t="str">
        <f t="shared" ca="1" si="1713"/>
        <v/>
      </c>
      <c r="E3707" s="43" t="str">
        <f t="shared" si="1724"/>
        <v/>
      </c>
      <c r="F3707" s="43" t="str">
        <f t="shared" si="1725"/>
        <v/>
      </c>
      <c r="G3707" s="43" t="str">
        <f>IF(A3707&lt;&gt;"",IF(A3707&lt;Data!$G$11*0.25,$C$13/$G$32,IF(A3707&gt;Data!$G$11*0.25,$C$13,$C$13*10)),"")</f>
        <v/>
      </c>
      <c r="H3707" s="43" t="str">
        <f>IF(A3707&lt;&gt;"",IF(Data!$G$9="constant",$C$13,IF(Data!$G$9="squeeze",G3707,F3707)),"")</f>
        <v/>
      </c>
      <c r="I3707" s="38" t="str">
        <f ca="1">IF(ISNUMBER(A3707),NORMINV(RAND(),0,IF(AND(Data!$G$9="squeeze",A3707&lt;Data!$G$11*0.25),$H$32,1)*$C$30*$C$13)*($C$14*$C$12),"")</f>
        <v/>
      </c>
      <c r="J3707" s="42" t="str">
        <f ca="1">IFERROR(IF(Data!$C$6="Real",B3707,I3707+J3706+($C$14*$C$12)*(NORMINV(RAND(),$C$15,CHOOSE($G$13,$C$13,F3707,G3707)))),"")</f>
        <v/>
      </c>
      <c r="K3707" s="88" t="str">
        <f>IF(ISNUMBER(A3707), IF($G$16="fixed",$G$17,MIN(H3707*Data!$C$7*$C$16*0.5,$C$17*Data!$C$7))*$C$12,"")</f>
        <v/>
      </c>
      <c r="L3707" s="42" t="str">
        <f t="shared" ca="1" si="1740"/>
        <v/>
      </c>
      <c r="M3707" s="44" t="str">
        <f t="shared" ca="1" si="1741"/>
        <v/>
      </c>
      <c r="N3707" s="44" t="str">
        <f t="shared" ca="1" si="1742"/>
        <v/>
      </c>
      <c r="O3707" s="108" t="str">
        <f t="shared" si="1726"/>
        <v/>
      </c>
      <c r="P3707" s="102" t="str">
        <f t="shared" si="1727"/>
        <v/>
      </c>
      <c r="Q3707" s="102" t="str">
        <f t="shared" si="1728"/>
        <v/>
      </c>
      <c r="R3707" s="120" t="str">
        <f t="shared" si="1729"/>
        <v/>
      </c>
      <c r="S3707" s="54" t="str">
        <f t="shared" si="1730"/>
        <v/>
      </c>
      <c r="T3707" s="5" t="str">
        <f t="shared" si="1731"/>
        <v/>
      </c>
      <c r="U3707" s="152" t="str">
        <f t="shared" si="1714"/>
        <v/>
      </c>
      <c r="V3707" s="152" t="str">
        <f t="shared" si="1715"/>
        <v/>
      </c>
      <c r="W3707" s="153" t="str">
        <f t="shared" si="1716"/>
        <v/>
      </c>
      <c r="X3707" s="153" t="str">
        <f t="shared" si="1717"/>
        <v/>
      </c>
      <c r="Y3707" s="153" t="str">
        <f t="shared" si="1718"/>
        <v/>
      </c>
      <c r="Z3707" s="153" t="str">
        <f t="shared" si="1719"/>
        <v/>
      </c>
      <c r="AA3707" s="152" t="str">
        <f t="shared" si="1720"/>
        <v/>
      </c>
      <c r="AB3707" s="152" t="str">
        <f t="shared" si="1721"/>
        <v/>
      </c>
      <c r="AC3707" s="154" t="str">
        <f t="shared" si="1732"/>
        <v/>
      </c>
      <c r="AD3707" s="154" t="str">
        <f t="shared" si="1733"/>
        <v/>
      </c>
      <c r="AE3707" s="3" t="str">
        <f t="shared" si="1734"/>
        <v/>
      </c>
      <c r="AF3707" s="3" t="str">
        <f t="shared" si="1735"/>
        <v/>
      </c>
      <c r="AG3707" s="3" t="str">
        <f t="shared" si="1736"/>
        <v/>
      </c>
      <c r="AH3707" s="4" t="str">
        <f t="shared" si="1737"/>
        <v/>
      </c>
      <c r="AI3707" s="75" t="str">
        <f t="shared" si="1738"/>
        <v/>
      </c>
      <c r="AJ3707" s="75" t="str">
        <f t="shared" si="1739"/>
        <v/>
      </c>
    </row>
    <row r="3708" spans="1:36">
      <c r="A3708" s="41" t="str">
        <f t="shared" si="1722"/>
        <v/>
      </c>
      <c r="B3708" s="150" t="str">
        <f>IF(ISNUMBER(A3708),INDEX('MetaTrader Import'!$H$13:$J$5893,TRUNC(((A3708-$A$39+1)-1)/3)+1,MOD((A3708-$A$39+1)-1,3)+1),"")</f>
        <v/>
      </c>
      <c r="C3708" s="43" t="str">
        <f t="shared" si="1723"/>
        <v/>
      </c>
      <c r="D3708" s="43" t="str">
        <f t="shared" ca="1" si="1713"/>
        <v/>
      </c>
      <c r="E3708" s="43" t="str">
        <f t="shared" si="1724"/>
        <v/>
      </c>
      <c r="F3708" s="43" t="str">
        <f t="shared" si="1725"/>
        <v/>
      </c>
      <c r="G3708" s="43" t="str">
        <f>IF(A3708&lt;&gt;"",IF(A3708&lt;Data!$G$11*0.25,$C$13/$G$32,IF(A3708&gt;Data!$G$11*0.25,$C$13,$C$13*10)),"")</f>
        <v/>
      </c>
      <c r="H3708" s="43" t="str">
        <f>IF(A3708&lt;&gt;"",IF(Data!$G$9="constant",$C$13,IF(Data!$G$9="squeeze",G3708,F3708)),"")</f>
        <v/>
      </c>
      <c r="I3708" s="38" t="str">
        <f ca="1">IF(ISNUMBER(A3708),NORMINV(RAND(),0,IF(AND(Data!$G$9="squeeze",A3708&lt;Data!$G$11*0.25),$H$32,1)*$C$30*$C$13)*($C$14*$C$12),"")</f>
        <v/>
      </c>
      <c r="J3708" s="42" t="str">
        <f ca="1">IFERROR(IF(Data!$C$6="Real",B3708,I3708+J3707+($C$14*$C$12)*(NORMINV(RAND(),$C$15,CHOOSE($G$13,$C$13,F3708,G3708)))),"")</f>
        <v/>
      </c>
      <c r="K3708" s="88" t="str">
        <f>IF(ISNUMBER(A3708), IF($G$16="fixed",$G$17,MIN(H3708*Data!$C$7*$C$16*0.5,$C$17*Data!$C$7))*$C$12,"")</f>
        <v/>
      </c>
      <c r="L3708" s="42" t="str">
        <f t="shared" ca="1" si="1740"/>
        <v/>
      </c>
      <c r="M3708" s="44" t="str">
        <f t="shared" ca="1" si="1741"/>
        <v/>
      </c>
      <c r="N3708" s="44" t="str">
        <f t="shared" ca="1" si="1742"/>
        <v/>
      </c>
      <c r="O3708" s="108" t="str">
        <f t="shared" si="1726"/>
        <v/>
      </c>
      <c r="P3708" s="102" t="str">
        <f t="shared" si="1727"/>
        <v/>
      </c>
      <c r="Q3708" s="102" t="str">
        <f t="shared" si="1728"/>
        <v/>
      </c>
      <c r="R3708" s="120" t="str">
        <f t="shared" si="1729"/>
        <v/>
      </c>
      <c r="S3708" s="54" t="str">
        <f t="shared" si="1730"/>
        <v/>
      </c>
      <c r="T3708" s="5" t="str">
        <f t="shared" si="1731"/>
        <v/>
      </c>
      <c r="U3708" s="152" t="str">
        <f t="shared" si="1714"/>
        <v/>
      </c>
      <c r="V3708" s="152" t="str">
        <f t="shared" si="1715"/>
        <v/>
      </c>
      <c r="W3708" s="153" t="str">
        <f t="shared" si="1716"/>
        <v/>
      </c>
      <c r="X3708" s="153" t="str">
        <f t="shared" si="1717"/>
        <v/>
      </c>
      <c r="Y3708" s="153" t="str">
        <f t="shared" si="1718"/>
        <v/>
      </c>
      <c r="Z3708" s="153" t="str">
        <f t="shared" si="1719"/>
        <v/>
      </c>
      <c r="AA3708" s="152" t="str">
        <f t="shared" si="1720"/>
        <v/>
      </c>
      <c r="AB3708" s="152" t="str">
        <f t="shared" si="1721"/>
        <v/>
      </c>
      <c r="AC3708" s="154" t="str">
        <f t="shared" si="1732"/>
        <v/>
      </c>
      <c r="AD3708" s="154" t="str">
        <f t="shared" si="1733"/>
        <v/>
      </c>
      <c r="AE3708" s="3" t="str">
        <f t="shared" si="1734"/>
        <v/>
      </c>
      <c r="AF3708" s="3" t="str">
        <f t="shared" si="1735"/>
        <v/>
      </c>
      <c r="AG3708" s="3" t="str">
        <f t="shared" si="1736"/>
        <v/>
      </c>
      <c r="AH3708" s="4" t="str">
        <f t="shared" si="1737"/>
        <v/>
      </c>
      <c r="AI3708" s="75" t="str">
        <f t="shared" si="1738"/>
        <v/>
      </c>
      <c r="AJ3708" s="75" t="str">
        <f t="shared" si="1739"/>
        <v/>
      </c>
    </row>
    <row r="3709" spans="1:36">
      <c r="A3709" s="41" t="str">
        <f t="shared" si="1722"/>
        <v/>
      </c>
      <c r="B3709" s="150" t="str">
        <f>IF(ISNUMBER(A3709),INDEX('MetaTrader Import'!$H$13:$J$5893,TRUNC(((A3709-$A$39+1)-1)/3)+1,MOD((A3709-$A$39+1)-1,3)+1),"")</f>
        <v/>
      </c>
      <c r="C3709" s="43" t="str">
        <f t="shared" si="1723"/>
        <v/>
      </c>
      <c r="D3709" s="43" t="str">
        <f t="shared" ca="1" si="1713"/>
        <v/>
      </c>
      <c r="E3709" s="43" t="str">
        <f t="shared" si="1724"/>
        <v/>
      </c>
      <c r="F3709" s="43" t="str">
        <f t="shared" si="1725"/>
        <v/>
      </c>
      <c r="G3709" s="43" t="str">
        <f>IF(A3709&lt;&gt;"",IF(A3709&lt;Data!$G$11*0.25,$C$13/$G$32,IF(A3709&gt;Data!$G$11*0.25,$C$13,$C$13*10)),"")</f>
        <v/>
      </c>
      <c r="H3709" s="43" t="str">
        <f>IF(A3709&lt;&gt;"",IF(Data!$G$9="constant",$C$13,IF(Data!$G$9="squeeze",G3709,F3709)),"")</f>
        <v/>
      </c>
      <c r="I3709" s="38" t="str">
        <f ca="1">IF(ISNUMBER(A3709),NORMINV(RAND(),0,IF(AND(Data!$G$9="squeeze",A3709&lt;Data!$G$11*0.25),$H$32,1)*$C$30*$C$13)*($C$14*$C$12),"")</f>
        <v/>
      </c>
      <c r="J3709" s="42" t="str">
        <f ca="1">IFERROR(IF(Data!$C$6="Real",B3709,I3709+J3708+($C$14*$C$12)*(NORMINV(RAND(),$C$15,CHOOSE($G$13,$C$13,F3709,G3709)))),"")</f>
        <v/>
      </c>
      <c r="K3709" s="88" t="str">
        <f>IF(ISNUMBER(A3709), IF($G$16="fixed",$G$17,MIN(H3709*Data!$C$7*$C$16*0.5,$C$17*Data!$C$7))*$C$12,"")</f>
        <v/>
      </c>
      <c r="L3709" s="42" t="str">
        <f t="shared" ca="1" si="1740"/>
        <v/>
      </c>
      <c r="M3709" s="44" t="str">
        <f t="shared" ca="1" si="1741"/>
        <v/>
      </c>
      <c r="N3709" s="44" t="str">
        <f t="shared" ca="1" si="1742"/>
        <v/>
      </c>
      <c r="O3709" s="108" t="str">
        <f t="shared" si="1726"/>
        <v/>
      </c>
      <c r="P3709" s="102" t="str">
        <f t="shared" si="1727"/>
        <v/>
      </c>
      <c r="Q3709" s="102" t="str">
        <f t="shared" si="1728"/>
        <v/>
      </c>
      <c r="R3709" s="120" t="str">
        <f t="shared" si="1729"/>
        <v/>
      </c>
      <c r="S3709" s="54" t="str">
        <f t="shared" si="1730"/>
        <v/>
      </c>
      <c r="T3709" s="5" t="str">
        <f t="shared" si="1731"/>
        <v/>
      </c>
      <c r="U3709" s="152" t="str">
        <f t="shared" si="1714"/>
        <v/>
      </c>
      <c r="V3709" s="152" t="str">
        <f t="shared" si="1715"/>
        <v/>
      </c>
      <c r="W3709" s="153" t="str">
        <f t="shared" si="1716"/>
        <v/>
      </c>
      <c r="X3709" s="153" t="str">
        <f t="shared" si="1717"/>
        <v/>
      </c>
      <c r="Y3709" s="153" t="str">
        <f t="shared" si="1718"/>
        <v/>
      </c>
      <c r="Z3709" s="153" t="str">
        <f t="shared" si="1719"/>
        <v/>
      </c>
      <c r="AA3709" s="152" t="str">
        <f t="shared" si="1720"/>
        <v/>
      </c>
      <c r="AB3709" s="152" t="str">
        <f t="shared" si="1721"/>
        <v/>
      </c>
      <c r="AC3709" s="154" t="str">
        <f t="shared" si="1732"/>
        <v/>
      </c>
      <c r="AD3709" s="154" t="str">
        <f t="shared" si="1733"/>
        <v/>
      </c>
      <c r="AE3709" s="3" t="str">
        <f t="shared" si="1734"/>
        <v/>
      </c>
      <c r="AF3709" s="3" t="str">
        <f t="shared" si="1735"/>
        <v/>
      </c>
      <c r="AG3709" s="3" t="str">
        <f t="shared" si="1736"/>
        <v/>
      </c>
      <c r="AH3709" s="4" t="str">
        <f t="shared" si="1737"/>
        <v/>
      </c>
      <c r="AI3709" s="75" t="str">
        <f t="shared" si="1738"/>
        <v/>
      </c>
      <c r="AJ3709" s="75" t="str">
        <f t="shared" si="1739"/>
        <v/>
      </c>
    </row>
    <row r="3710" spans="1:36">
      <c r="A3710" s="41" t="str">
        <f t="shared" si="1722"/>
        <v/>
      </c>
      <c r="B3710" s="150" t="str">
        <f>IF(ISNUMBER(A3710),INDEX('MetaTrader Import'!$H$13:$J$5893,TRUNC(((A3710-$A$39+1)-1)/3)+1,MOD((A3710-$A$39+1)-1,3)+1),"")</f>
        <v/>
      </c>
      <c r="C3710" s="43" t="str">
        <f t="shared" si="1723"/>
        <v/>
      </c>
      <c r="D3710" s="43" t="str">
        <f t="shared" ca="1" si="1713"/>
        <v/>
      </c>
      <c r="E3710" s="43" t="str">
        <f t="shared" si="1724"/>
        <v/>
      </c>
      <c r="F3710" s="43" t="str">
        <f t="shared" si="1725"/>
        <v/>
      </c>
      <c r="G3710" s="43" t="str">
        <f>IF(A3710&lt;&gt;"",IF(A3710&lt;Data!$G$11*0.25,$C$13/$G$32,IF(A3710&gt;Data!$G$11*0.25,$C$13,$C$13*10)),"")</f>
        <v/>
      </c>
      <c r="H3710" s="43" t="str">
        <f>IF(A3710&lt;&gt;"",IF(Data!$G$9="constant",$C$13,IF(Data!$G$9="squeeze",G3710,F3710)),"")</f>
        <v/>
      </c>
      <c r="I3710" s="38" t="str">
        <f ca="1">IF(ISNUMBER(A3710),NORMINV(RAND(),0,IF(AND(Data!$G$9="squeeze",A3710&lt;Data!$G$11*0.25),$H$32,1)*$C$30*$C$13)*($C$14*$C$12),"")</f>
        <v/>
      </c>
      <c r="J3710" s="42" t="str">
        <f ca="1">IFERROR(IF(Data!$C$6="Real",B3710,I3710+J3709+($C$14*$C$12)*(NORMINV(RAND(),$C$15,CHOOSE($G$13,$C$13,F3710,G3710)))),"")</f>
        <v/>
      </c>
      <c r="K3710" s="88" t="str">
        <f>IF(ISNUMBER(A3710), IF($G$16="fixed",$G$17,MIN(H3710*Data!$C$7*$C$16*0.5,$C$17*Data!$C$7))*$C$12,"")</f>
        <v/>
      </c>
      <c r="L3710" s="42" t="str">
        <f t="shared" ca="1" si="1740"/>
        <v/>
      </c>
      <c r="M3710" s="44" t="str">
        <f t="shared" ca="1" si="1741"/>
        <v/>
      </c>
      <c r="N3710" s="44" t="str">
        <f t="shared" ca="1" si="1742"/>
        <v/>
      </c>
      <c r="O3710" s="108" t="str">
        <f t="shared" si="1726"/>
        <v/>
      </c>
      <c r="P3710" s="102" t="str">
        <f t="shared" si="1727"/>
        <v/>
      </c>
      <c r="Q3710" s="102" t="str">
        <f t="shared" si="1728"/>
        <v/>
      </c>
      <c r="R3710" s="120" t="str">
        <f t="shared" si="1729"/>
        <v/>
      </c>
      <c r="S3710" s="54" t="str">
        <f t="shared" si="1730"/>
        <v/>
      </c>
      <c r="T3710" s="5" t="str">
        <f t="shared" si="1731"/>
        <v/>
      </c>
      <c r="U3710" s="152" t="str">
        <f t="shared" si="1714"/>
        <v/>
      </c>
      <c r="V3710" s="152" t="str">
        <f t="shared" si="1715"/>
        <v/>
      </c>
      <c r="W3710" s="153" t="str">
        <f t="shared" si="1716"/>
        <v/>
      </c>
      <c r="X3710" s="153" t="str">
        <f t="shared" si="1717"/>
        <v/>
      </c>
      <c r="Y3710" s="153" t="str">
        <f t="shared" si="1718"/>
        <v/>
      </c>
      <c r="Z3710" s="153" t="str">
        <f t="shared" si="1719"/>
        <v/>
      </c>
      <c r="AA3710" s="152" t="str">
        <f t="shared" si="1720"/>
        <v/>
      </c>
      <c r="AB3710" s="152" t="str">
        <f t="shared" si="1721"/>
        <v/>
      </c>
      <c r="AC3710" s="154" t="str">
        <f t="shared" si="1732"/>
        <v/>
      </c>
      <c r="AD3710" s="154" t="str">
        <f t="shared" si="1733"/>
        <v/>
      </c>
      <c r="AE3710" s="3" t="str">
        <f t="shared" si="1734"/>
        <v/>
      </c>
      <c r="AF3710" s="3" t="str">
        <f t="shared" si="1735"/>
        <v/>
      </c>
      <c r="AG3710" s="3" t="str">
        <f t="shared" si="1736"/>
        <v/>
      </c>
      <c r="AH3710" s="4" t="str">
        <f t="shared" si="1737"/>
        <v/>
      </c>
      <c r="AI3710" s="75" t="str">
        <f t="shared" si="1738"/>
        <v/>
      </c>
      <c r="AJ3710" s="75" t="str">
        <f t="shared" si="1739"/>
        <v/>
      </c>
    </row>
    <row r="3711" spans="1:36">
      <c r="A3711" s="41" t="str">
        <f t="shared" si="1722"/>
        <v/>
      </c>
      <c r="B3711" s="150" t="str">
        <f>IF(ISNUMBER(A3711),INDEX('MetaTrader Import'!$H$13:$J$5893,TRUNC(((A3711-$A$39+1)-1)/3)+1,MOD((A3711-$A$39+1)-1,3)+1),"")</f>
        <v/>
      </c>
      <c r="C3711" s="43" t="str">
        <f t="shared" si="1723"/>
        <v/>
      </c>
      <c r="D3711" s="43" t="str">
        <f t="shared" ca="1" si="1713"/>
        <v/>
      </c>
      <c r="E3711" s="43" t="str">
        <f t="shared" si="1724"/>
        <v/>
      </c>
      <c r="F3711" s="43" t="str">
        <f t="shared" si="1725"/>
        <v/>
      </c>
      <c r="G3711" s="43" t="str">
        <f>IF(A3711&lt;&gt;"",IF(A3711&lt;Data!$G$11*0.25,$C$13/$G$32,IF(A3711&gt;Data!$G$11*0.25,$C$13,$C$13*10)),"")</f>
        <v/>
      </c>
      <c r="H3711" s="43" t="str">
        <f>IF(A3711&lt;&gt;"",IF(Data!$G$9="constant",$C$13,IF(Data!$G$9="squeeze",G3711,F3711)),"")</f>
        <v/>
      </c>
      <c r="I3711" s="38" t="str">
        <f ca="1">IF(ISNUMBER(A3711),NORMINV(RAND(),0,IF(AND(Data!$G$9="squeeze",A3711&lt;Data!$G$11*0.25),$H$32,1)*$C$30*$C$13)*($C$14*$C$12),"")</f>
        <v/>
      </c>
      <c r="J3711" s="42" t="str">
        <f ca="1">IFERROR(IF(Data!$C$6="Real",B3711,I3711+J3710+($C$14*$C$12)*(NORMINV(RAND(),$C$15,CHOOSE($G$13,$C$13,F3711,G3711)))),"")</f>
        <v/>
      </c>
      <c r="K3711" s="88" t="str">
        <f>IF(ISNUMBER(A3711), IF($G$16="fixed",$G$17,MIN(H3711*Data!$C$7*$C$16*0.5,$C$17*Data!$C$7))*$C$12,"")</f>
        <v/>
      </c>
      <c r="L3711" s="42" t="str">
        <f t="shared" ca="1" si="1740"/>
        <v/>
      </c>
      <c r="M3711" s="44" t="str">
        <f t="shared" ca="1" si="1741"/>
        <v/>
      </c>
      <c r="N3711" s="44" t="str">
        <f t="shared" ca="1" si="1742"/>
        <v/>
      </c>
      <c r="O3711" s="108" t="str">
        <f t="shared" si="1726"/>
        <v/>
      </c>
      <c r="P3711" s="102" t="str">
        <f t="shared" si="1727"/>
        <v/>
      </c>
      <c r="Q3711" s="102" t="str">
        <f t="shared" si="1728"/>
        <v/>
      </c>
      <c r="R3711" s="120" t="str">
        <f t="shared" si="1729"/>
        <v/>
      </c>
      <c r="S3711" s="54" t="str">
        <f t="shared" si="1730"/>
        <v/>
      </c>
      <c r="T3711" s="5" t="str">
        <f t="shared" si="1731"/>
        <v/>
      </c>
      <c r="U3711" s="152" t="str">
        <f t="shared" si="1714"/>
        <v/>
      </c>
      <c r="V3711" s="152" t="str">
        <f t="shared" si="1715"/>
        <v/>
      </c>
      <c r="W3711" s="153" t="str">
        <f t="shared" si="1716"/>
        <v/>
      </c>
      <c r="X3711" s="153" t="str">
        <f t="shared" si="1717"/>
        <v/>
      </c>
      <c r="Y3711" s="153" t="str">
        <f t="shared" si="1718"/>
        <v/>
      </c>
      <c r="Z3711" s="153" t="str">
        <f t="shared" si="1719"/>
        <v/>
      </c>
      <c r="AA3711" s="152" t="str">
        <f t="shared" si="1720"/>
        <v/>
      </c>
      <c r="AB3711" s="152" t="str">
        <f t="shared" si="1721"/>
        <v/>
      </c>
      <c r="AC3711" s="154" t="str">
        <f t="shared" si="1732"/>
        <v/>
      </c>
      <c r="AD3711" s="154" t="str">
        <f t="shared" si="1733"/>
        <v/>
      </c>
      <c r="AE3711" s="3" t="str">
        <f t="shared" si="1734"/>
        <v/>
      </c>
      <c r="AF3711" s="3" t="str">
        <f t="shared" si="1735"/>
        <v/>
      </c>
      <c r="AG3711" s="3" t="str">
        <f t="shared" si="1736"/>
        <v/>
      </c>
      <c r="AH3711" s="4" t="str">
        <f t="shared" si="1737"/>
        <v/>
      </c>
      <c r="AI3711" s="75" t="str">
        <f t="shared" si="1738"/>
        <v/>
      </c>
      <c r="AJ3711" s="75" t="str">
        <f t="shared" si="1739"/>
        <v/>
      </c>
    </row>
    <row r="3712" spans="1:36">
      <c r="A3712" s="41" t="str">
        <f t="shared" si="1722"/>
        <v/>
      </c>
      <c r="B3712" s="150" t="str">
        <f>IF(ISNUMBER(A3712),INDEX('MetaTrader Import'!$H$13:$J$5893,TRUNC(((A3712-$A$39+1)-1)/3)+1,MOD((A3712-$A$39+1)-1,3)+1),"")</f>
        <v/>
      </c>
      <c r="C3712" s="43" t="str">
        <f t="shared" si="1723"/>
        <v/>
      </c>
      <c r="D3712" s="43" t="str">
        <f t="shared" ca="1" si="1713"/>
        <v/>
      </c>
      <c r="E3712" s="43" t="str">
        <f t="shared" si="1724"/>
        <v/>
      </c>
      <c r="F3712" s="43" t="str">
        <f t="shared" si="1725"/>
        <v/>
      </c>
      <c r="G3712" s="43" t="str">
        <f>IF(A3712&lt;&gt;"",IF(A3712&lt;Data!$G$11*0.25,$C$13/$G$32,IF(A3712&gt;Data!$G$11*0.25,$C$13,$C$13*10)),"")</f>
        <v/>
      </c>
      <c r="H3712" s="43" t="str">
        <f>IF(A3712&lt;&gt;"",IF(Data!$G$9="constant",$C$13,IF(Data!$G$9="squeeze",G3712,F3712)),"")</f>
        <v/>
      </c>
      <c r="I3712" s="38" t="str">
        <f ca="1">IF(ISNUMBER(A3712),NORMINV(RAND(),0,IF(AND(Data!$G$9="squeeze",A3712&lt;Data!$G$11*0.25),$H$32,1)*$C$30*$C$13)*($C$14*$C$12),"")</f>
        <v/>
      </c>
      <c r="J3712" s="42" t="str">
        <f ca="1">IFERROR(IF(Data!$C$6="Real",B3712,I3712+J3711+($C$14*$C$12)*(NORMINV(RAND(),$C$15,CHOOSE($G$13,$C$13,F3712,G3712)))),"")</f>
        <v/>
      </c>
      <c r="K3712" s="88" t="str">
        <f>IF(ISNUMBER(A3712), IF($G$16="fixed",$G$17,MIN(H3712*Data!$C$7*$C$16*0.5,$C$17*Data!$C$7))*$C$12,"")</f>
        <v/>
      </c>
      <c r="L3712" s="42" t="str">
        <f t="shared" ca="1" si="1740"/>
        <v/>
      </c>
      <c r="M3712" s="44" t="str">
        <f t="shared" ca="1" si="1741"/>
        <v/>
      </c>
      <c r="N3712" s="44" t="str">
        <f t="shared" ca="1" si="1742"/>
        <v/>
      </c>
      <c r="O3712" s="108" t="str">
        <f t="shared" si="1726"/>
        <v/>
      </c>
      <c r="P3712" s="102" t="str">
        <f t="shared" si="1727"/>
        <v/>
      </c>
      <c r="Q3712" s="102" t="str">
        <f t="shared" si="1728"/>
        <v/>
      </c>
      <c r="R3712" s="120" t="str">
        <f t="shared" si="1729"/>
        <v/>
      </c>
      <c r="S3712" s="54" t="str">
        <f t="shared" si="1730"/>
        <v/>
      </c>
      <c r="T3712" s="5" t="str">
        <f t="shared" si="1731"/>
        <v/>
      </c>
      <c r="U3712" s="152" t="str">
        <f t="shared" si="1714"/>
        <v/>
      </c>
      <c r="V3712" s="152" t="str">
        <f t="shared" si="1715"/>
        <v/>
      </c>
      <c r="W3712" s="153" t="str">
        <f t="shared" si="1716"/>
        <v/>
      </c>
      <c r="X3712" s="153" t="str">
        <f t="shared" si="1717"/>
        <v/>
      </c>
      <c r="Y3712" s="153" t="str">
        <f t="shared" si="1718"/>
        <v/>
      </c>
      <c r="Z3712" s="153" t="str">
        <f t="shared" si="1719"/>
        <v/>
      </c>
      <c r="AA3712" s="152" t="str">
        <f t="shared" si="1720"/>
        <v/>
      </c>
      <c r="AB3712" s="152" t="str">
        <f t="shared" si="1721"/>
        <v/>
      </c>
      <c r="AC3712" s="154" t="str">
        <f t="shared" si="1732"/>
        <v/>
      </c>
      <c r="AD3712" s="154" t="str">
        <f t="shared" si="1733"/>
        <v/>
      </c>
      <c r="AE3712" s="3" t="str">
        <f t="shared" si="1734"/>
        <v/>
      </c>
      <c r="AF3712" s="3" t="str">
        <f t="shared" si="1735"/>
        <v/>
      </c>
      <c r="AG3712" s="3" t="str">
        <f t="shared" si="1736"/>
        <v/>
      </c>
      <c r="AH3712" s="4" t="str">
        <f t="shared" si="1737"/>
        <v/>
      </c>
      <c r="AI3712" s="75" t="str">
        <f t="shared" si="1738"/>
        <v/>
      </c>
      <c r="AJ3712" s="75" t="str">
        <f t="shared" si="1739"/>
        <v/>
      </c>
    </row>
    <row r="3713" spans="1:36">
      <c r="A3713" s="41" t="str">
        <f t="shared" si="1722"/>
        <v/>
      </c>
      <c r="B3713" s="150" t="str">
        <f>IF(ISNUMBER(A3713),INDEX('MetaTrader Import'!$H$13:$J$5893,TRUNC(((A3713-$A$39+1)-1)/3)+1,MOD((A3713-$A$39+1)-1,3)+1),"")</f>
        <v/>
      </c>
      <c r="C3713" s="43" t="str">
        <f t="shared" si="1723"/>
        <v/>
      </c>
      <c r="D3713" s="43" t="str">
        <f t="shared" ca="1" si="1713"/>
        <v/>
      </c>
      <c r="E3713" s="43" t="str">
        <f t="shared" si="1724"/>
        <v/>
      </c>
      <c r="F3713" s="43" t="str">
        <f t="shared" si="1725"/>
        <v/>
      </c>
      <c r="G3713" s="43" t="str">
        <f>IF(A3713&lt;&gt;"",IF(A3713&lt;Data!$G$11*0.25,$C$13/$G$32,IF(A3713&gt;Data!$G$11*0.25,$C$13,$C$13*10)),"")</f>
        <v/>
      </c>
      <c r="H3713" s="43" t="str">
        <f>IF(A3713&lt;&gt;"",IF(Data!$G$9="constant",$C$13,IF(Data!$G$9="squeeze",G3713,F3713)),"")</f>
        <v/>
      </c>
      <c r="I3713" s="38" t="str">
        <f ca="1">IF(ISNUMBER(A3713),NORMINV(RAND(),0,IF(AND(Data!$G$9="squeeze",A3713&lt;Data!$G$11*0.25),$H$32,1)*$C$30*$C$13)*($C$14*$C$12),"")</f>
        <v/>
      </c>
      <c r="J3713" s="42" t="str">
        <f ca="1">IFERROR(IF(Data!$C$6="Real",B3713,I3713+J3712+($C$14*$C$12)*(NORMINV(RAND(),$C$15,CHOOSE($G$13,$C$13,F3713,G3713)))),"")</f>
        <v/>
      </c>
      <c r="K3713" s="88" t="str">
        <f>IF(ISNUMBER(A3713), IF($G$16="fixed",$G$17,MIN(H3713*Data!$C$7*$C$16*0.5,$C$17*Data!$C$7))*$C$12,"")</f>
        <v/>
      </c>
      <c r="L3713" s="42" t="str">
        <f t="shared" ca="1" si="1740"/>
        <v/>
      </c>
      <c r="M3713" s="44" t="str">
        <f t="shared" ca="1" si="1741"/>
        <v/>
      </c>
      <c r="N3713" s="44" t="str">
        <f t="shared" ca="1" si="1742"/>
        <v/>
      </c>
      <c r="O3713" s="108" t="str">
        <f t="shared" si="1726"/>
        <v/>
      </c>
      <c r="P3713" s="102" t="str">
        <f t="shared" si="1727"/>
        <v/>
      </c>
      <c r="Q3713" s="102" t="str">
        <f t="shared" si="1728"/>
        <v/>
      </c>
      <c r="R3713" s="120" t="str">
        <f t="shared" si="1729"/>
        <v/>
      </c>
      <c r="S3713" s="54" t="str">
        <f t="shared" si="1730"/>
        <v/>
      </c>
      <c r="T3713" s="5" t="str">
        <f t="shared" si="1731"/>
        <v/>
      </c>
      <c r="U3713" s="152" t="str">
        <f t="shared" si="1714"/>
        <v/>
      </c>
      <c r="V3713" s="152" t="str">
        <f t="shared" si="1715"/>
        <v/>
      </c>
      <c r="W3713" s="153" t="str">
        <f t="shared" si="1716"/>
        <v/>
      </c>
      <c r="X3713" s="153" t="str">
        <f t="shared" si="1717"/>
        <v/>
      </c>
      <c r="Y3713" s="153" t="str">
        <f t="shared" si="1718"/>
        <v/>
      </c>
      <c r="Z3713" s="153" t="str">
        <f t="shared" si="1719"/>
        <v/>
      </c>
      <c r="AA3713" s="152" t="str">
        <f t="shared" si="1720"/>
        <v/>
      </c>
      <c r="AB3713" s="152" t="str">
        <f t="shared" si="1721"/>
        <v/>
      </c>
      <c r="AC3713" s="154" t="str">
        <f t="shared" si="1732"/>
        <v/>
      </c>
      <c r="AD3713" s="154" t="str">
        <f t="shared" si="1733"/>
        <v/>
      </c>
      <c r="AE3713" s="3" t="str">
        <f t="shared" si="1734"/>
        <v/>
      </c>
      <c r="AF3713" s="3" t="str">
        <f t="shared" si="1735"/>
        <v/>
      </c>
      <c r="AG3713" s="3" t="str">
        <f t="shared" si="1736"/>
        <v/>
      </c>
      <c r="AH3713" s="4" t="str">
        <f t="shared" si="1737"/>
        <v/>
      </c>
      <c r="AI3713" s="75" t="str">
        <f t="shared" si="1738"/>
        <v/>
      </c>
      <c r="AJ3713" s="75" t="str">
        <f t="shared" si="1739"/>
        <v/>
      </c>
    </row>
    <row r="3714" spans="1:36">
      <c r="A3714" s="41" t="str">
        <f t="shared" si="1722"/>
        <v/>
      </c>
      <c r="B3714" s="150" t="str">
        <f>IF(ISNUMBER(A3714),INDEX('MetaTrader Import'!$H$13:$J$5893,TRUNC(((A3714-$A$39+1)-1)/3)+1,MOD((A3714-$A$39+1)-1,3)+1),"")</f>
        <v/>
      </c>
      <c r="C3714" s="43" t="str">
        <f t="shared" si="1723"/>
        <v/>
      </c>
      <c r="D3714" s="43" t="str">
        <f t="shared" ca="1" si="1713"/>
        <v/>
      </c>
      <c r="E3714" s="43" t="str">
        <f t="shared" si="1724"/>
        <v/>
      </c>
      <c r="F3714" s="43" t="str">
        <f t="shared" si="1725"/>
        <v/>
      </c>
      <c r="G3714" s="43" t="str">
        <f>IF(A3714&lt;&gt;"",IF(A3714&lt;Data!$G$11*0.25,$C$13/$G$32,IF(A3714&gt;Data!$G$11*0.25,$C$13,$C$13*10)),"")</f>
        <v/>
      </c>
      <c r="H3714" s="43" t="str">
        <f>IF(A3714&lt;&gt;"",IF(Data!$G$9="constant",$C$13,IF(Data!$G$9="squeeze",G3714,F3714)),"")</f>
        <v/>
      </c>
      <c r="I3714" s="38" t="str">
        <f ca="1">IF(ISNUMBER(A3714),NORMINV(RAND(),0,IF(AND(Data!$G$9="squeeze",A3714&lt;Data!$G$11*0.25),$H$32,1)*$C$30*$C$13)*($C$14*$C$12),"")</f>
        <v/>
      </c>
      <c r="J3714" s="42" t="str">
        <f ca="1">IFERROR(IF(Data!$C$6="Real",B3714,I3714+J3713+($C$14*$C$12)*(NORMINV(RAND(),$C$15,CHOOSE($G$13,$C$13,F3714,G3714)))),"")</f>
        <v/>
      </c>
      <c r="K3714" s="88" t="str">
        <f>IF(ISNUMBER(A3714), IF($G$16="fixed",$G$17,MIN(H3714*Data!$C$7*$C$16*0.5,$C$17*Data!$C$7))*$C$12,"")</f>
        <v/>
      </c>
      <c r="L3714" s="42" t="str">
        <f t="shared" ca="1" si="1740"/>
        <v/>
      </c>
      <c r="M3714" s="44" t="str">
        <f t="shared" ca="1" si="1741"/>
        <v/>
      </c>
      <c r="N3714" s="44" t="str">
        <f t="shared" ca="1" si="1742"/>
        <v/>
      </c>
      <c r="O3714" s="108" t="str">
        <f t="shared" si="1726"/>
        <v/>
      </c>
      <c r="P3714" s="102" t="str">
        <f t="shared" si="1727"/>
        <v/>
      </c>
      <c r="Q3714" s="102" t="str">
        <f t="shared" si="1728"/>
        <v/>
      </c>
      <c r="R3714" s="120" t="str">
        <f t="shared" si="1729"/>
        <v/>
      </c>
      <c r="S3714" s="54" t="str">
        <f t="shared" si="1730"/>
        <v/>
      </c>
      <c r="T3714" s="5" t="str">
        <f t="shared" si="1731"/>
        <v/>
      </c>
      <c r="U3714" s="152" t="str">
        <f t="shared" si="1714"/>
        <v/>
      </c>
      <c r="V3714" s="152" t="str">
        <f t="shared" si="1715"/>
        <v/>
      </c>
      <c r="W3714" s="153" t="str">
        <f t="shared" si="1716"/>
        <v/>
      </c>
      <c r="X3714" s="153" t="str">
        <f t="shared" si="1717"/>
        <v/>
      </c>
      <c r="Y3714" s="153" t="str">
        <f t="shared" si="1718"/>
        <v/>
      </c>
      <c r="Z3714" s="153" t="str">
        <f t="shared" si="1719"/>
        <v/>
      </c>
      <c r="AA3714" s="152" t="str">
        <f t="shared" si="1720"/>
        <v/>
      </c>
      <c r="AB3714" s="152" t="str">
        <f t="shared" si="1721"/>
        <v/>
      </c>
      <c r="AC3714" s="154" t="str">
        <f t="shared" si="1732"/>
        <v/>
      </c>
      <c r="AD3714" s="154" t="str">
        <f t="shared" si="1733"/>
        <v/>
      </c>
      <c r="AE3714" s="3" t="str">
        <f t="shared" si="1734"/>
        <v/>
      </c>
      <c r="AF3714" s="3" t="str">
        <f t="shared" si="1735"/>
        <v/>
      </c>
      <c r="AG3714" s="3" t="str">
        <f t="shared" si="1736"/>
        <v/>
      </c>
      <c r="AH3714" s="4" t="str">
        <f t="shared" si="1737"/>
        <v/>
      </c>
      <c r="AI3714" s="75" t="str">
        <f t="shared" si="1738"/>
        <v/>
      </c>
      <c r="AJ3714" s="75" t="str">
        <f t="shared" si="1739"/>
        <v/>
      </c>
    </row>
    <row r="3715" spans="1:36">
      <c r="A3715" s="41" t="str">
        <f t="shared" si="1722"/>
        <v/>
      </c>
      <c r="B3715" s="150" t="str">
        <f>IF(ISNUMBER(A3715),INDEX('MetaTrader Import'!$H$13:$J$5893,TRUNC(((A3715-$A$39+1)-1)/3)+1,MOD((A3715-$A$39+1)-1,3)+1),"")</f>
        <v/>
      </c>
      <c r="C3715" s="43" t="str">
        <f t="shared" si="1723"/>
        <v/>
      </c>
      <c r="D3715" s="43" t="str">
        <f t="shared" ref="D3715:D3778" ca="1" si="1743">IF(A3715&lt;&gt;"",NORMINV(RAND(),($C$23-C3715)*$C$28,$C$27)+NORMINV(RAND(),IF(RAND()&gt;$C$26,$C$25,0),$C$27),"")</f>
        <v/>
      </c>
      <c r="E3715" s="43" t="str">
        <f t="shared" si="1724"/>
        <v/>
      </c>
      <c r="F3715" s="43" t="str">
        <f t="shared" si="1725"/>
        <v/>
      </c>
      <c r="G3715" s="43" t="str">
        <f>IF(A3715&lt;&gt;"",IF(A3715&lt;Data!$G$11*0.25,$C$13/$G$32,IF(A3715&gt;Data!$G$11*0.25,$C$13,$C$13*10)),"")</f>
        <v/>
      </c>
      <c r="H3715" s="43" t="str">
        <f>IF(A3715&lt;&gt;"",IF(Data!$G$9="constant",$C$13,IF(Data!$G$9="squeeze",G3715,F3715)),"")</f>
        <v/>
      </c>
      <c r="I3715" s="38" t="str">
        <f ca="1">IF(ISNUMBER(A3715),NORMINV(RAND(),0,IF(AND(Data!$G$9="squeeze",A3715&lt;Data!$G$11*0.25),$H$32,1)*$C$30*$C$13)*($C$14*$C$12),"")</f>
        <v/>
      </c>
      <c r="J3715" s="42" t="str">
        <f ca="1">IFERROR(IF(Data!$C$6="Real",B3715,I3715+J3714+($C$14*$C$12)*(NORMINV(RAND(),$C$15,CHOOSE($G$13,$C$13,F3715,G3715)))),"")</f>
        <v/>
      </c>
      <c r="K3715" s="88" t="str">
        <f>IF(ISNUMBER(A3715), IF($G$16="fixed",$G$17,MIN(H3715*Data!$C$7*$C$16*0.5,$C$17*Data!$C$7))*$C$12,"")</f>
        <v/>
      </c>
      <c r="L3715" s="42" t="str">
        <f t="shared" ca="1" si="1740"/>
        <v/>
      </c>
      <c r="M3715" s="44" t="str">
        <f t="shared" ca="1" si="1741"/>
        <v/>
      </c>
      <c r="N3715" s="44" t="str">
        <f t="shared" ca="1" si="1742"/>
        <v/>
      </c>
      <c r="O3715" s="108" t="str">
        <f t="shared" si="1726"/>
        <v/>
      </c>
      <c r="P3715" s="102" t="str">
        <f t="shared" si="1727"/>
        <v/>
      </c>
      <c r="Q3715" s="102" t="str">
        <f t="shared" si="1728"/>
        <v/>
      </c>
      <c r="R3715" s="120" t="str">
        <f t="shared" si="1729"/>
        <v/>
      </c>
      <c r="S3715" s="54" t="str">
        <f t="shared" si="1730"/>
        <v/>
      </c>
      <c r="T3715" s="5" t="str">
        <f t="shared" si="1731"/>
        <v/>
      </c>
      <c r="U3715" s="152" t="str">
        <f t="shared" ref="U3715:U3778" si="1744">IF(NOT(ISNUMBER(T3715)),"",IF(S3715=1,T3715,IF(M3715&gt;U3714,M3715,IF(ISNUMBER(U3714),U3714,""))))</f>
        <v/>
      </c>
      <c r="V3715" s="152" t="str">
        <f t="shared" ref="V3715:V3778" si="1745">IF(NOT(ISNUMBER(T3715)),"",IF(S3715=1,T3715,IF(N3715&lt;V3714,N3715,IF(ISNUMBER(V3714),V3714,""))))</f>
        <v/>
      </c>
      <c r="W3715" s="153" t="str">
        <f t="shared" ref="W3715:W3778" si="1746">IF(NOT(ISNUMBER(T3715)),"",MIN($F$24,IF(TRUNC((U3715-T3715)/$E$24*$G$12)+0&gt;IF(ISNUMBER(W3714),W3714,0),TRUNC((U3715-T3715)/$E$24*$G$12)+0,IF(ISNUMBER(W3714),W3714,0))))</f>
        <v/>
      </c>
      <c r="X3715" s="153" t="str">
        <f t="shared" ref="X3715:X3778" si="1747">IF(NOT(ISNUMBER(T3715)),"",MIN($F$24,IF(-TRUNC((V3715-T3715)/$E$24*$G$12)+0&gt;IF(ISNUMBER(X3714),X3714,0),-TRUNC((V3715-T3715)/$E$24*$G$12)+0,IF(ISNUMBER(X3714),X3714,0))))</f>
        <v/>
      </c>
      <c r="Y3715" s="153" t="str">
        <f t="shared" ref="Y3715:Y3778" si="1748">IF(ISNUMBER(W3715),(IF(W3715=0,0,1))*IF(ABS($I$24)=2,POWER(2,W3715-1),W3715)*SIGN($I$24)*$K$24,"")</f>
        <v/>
      </c>
      <c r="Z3715" s="153" t="str">
        <f t="shared" ref="Z3715:Z3778" si="1749">IF(ISNUMBER(X3715),(IF(X3715=0,0,1))*IF(ABS($I$24)=2,POWER(2,X3715-1),X3715)*SIGN($I$24)*$K$24,"")</f>
        <v/>
      </c>
      <c r="AA3715" s="152" t="str">
        <f t="shared" ref="AA3715:AA3778" si="1750">IF(OR(NOT(ISNUMBER(T3715)),W3715&lt;1),"",IF(OR(NOT(ISNUMBER(W3714)),W3714=0),IF(SIGN(Y3715)=1,M3715,N3715),(Y3714*AA3714+(Y3715-Y3714)*IF(SIGN(Y3715)=1,M3715,N3715))/Y3715))</f>
        <v/>
      </c>
      <c r="AB3715" s="152" t="str">
        <f t="shared" ref="AB3715:AB3778" si="1751">IF(OR(NOT(ISNUMBER(T3715)),X3715&lt;1),"",IF(OR(NOT(ISNUMBER(X3714)),X3714=0),IF(SIGN(Z3715)=1,N3715,M3715),(Z3714*AB3714+(Z3715-Z3714)*IF(SIGN(Z3715)=1,N3715,M3715))/Z3715))</f>
        <v/>
      </c>
      <c r="AC3715" s="154" t="str">
        <f t="shared" si="1732"/>
        <v/>
      </c>
      <c r="AD3715" s="154" t="str">
        <f t="shared" si="1733"/>
        <v/>
      </c>
      <c r="AE3715" s="3" t="str">
        <f t="shared" si="1734"/>
        <v/>
      </c>
      <c r="AF3715" s="3" t="str">
        <f t="shared" si="1735"/>
        <v/>
      </c>
      <c r="AG3715" s="3" t="str">
        <f t="shared" si="1736"/>
        <v/>
      </c>
      <c r="AH3715" s="4" t="str">
        <f t="shared" si="1737"/>
        <v/>
      </c>
      <c r="AI3715" s="75" t="str">
        <f t="shared" si="1738"/>
        <v/>
      </c>
      <c r="AJ3715" s="75" t="str">
        <f t="shared" si="1739"/>
        <v/>
      </c>
    </row>
    <row r="3716" spans="1:36">
      <c r="A3716" s="41" t="str">
        <f t="shared" ref="A3716:A3779" si="1752">IFERROR(IF(A3715+1&gt;$C$19,"",A3715+1),"")</f>
        <v/>
      </c>
      <c r="B3716" s="150" t="str">
        <f>IF(ISNUMBER(A3716),INDEX('MetaTrader Import'!$H$13:$J$5893,TRUNC(((A3716-$A$39+1)-1)/3)+1,MOD((A3716-$A$39+1)-1,3)+1),"")</f>
        <v/>
      </c>
      <c r="C3716" s="43" t="str">
        <f t="shared" ref="C3716:C3779" si="1753">IF(A3716&lt;&gt;"",E3715,"")</f>
        <v/>
      </c>
      <c r="D3716" s="43" t="str">
        <f t="shared" ca="1" si="1743"/>
        <v/>
      </c>
      <c r="E3716" s="43" t="str">
        <f t="shared" ref="E3716:E3779" si="1754">IF(A3716&lt;&gt;"",C3716+D3716,"")</f>
        <v/>
      </c>
      <c r="F3716" s="43" t="str">
        <f t="shared" ref="F3716:F3779" si="1755">IF(A3716&lt;&gt;"",$C$13*ABS(E3716)/$C$23,"")</f>
        <v/>
      </c>
      <c r="G3716" s="43" t="str">
        <f>IF(A3716&lt;&gt;"",IF(A3716&lt;Data!$G$11*0.25,$C$13/$G$32,IF(A3716&gt;Data!$G$11*0.25,$C$13,$C$13*10)),"")</f>
        <v/>
      </c>
      <c r="H3716" s="43" t="str">
        <f>IF(A3716&lt;&gt;"",IF(Data!$G$9="constant",$C$13,IF(Data!$G$9="squeeze",G3716,F3716)),"")</f>
        <v/>
      </c>
      <c r="I3716" s="38" t="str">
        <f ca="1">IF(ISNUMBER(A3716),NORMINV(RAND(),0,IF(AND(Data!$G$9="squeeze",A3716&lt;Data!$G$11*0.25),$H$32,1)*$C$30*$C$13)*($C$14*$C$12),"")</f>
        <v/>
      </c>
      <c r="J3716" s="42" t="str">
        <f ca="1">IFERROR(IF(Data!$C$6="Real",B3716,I3716+J3715+($C$14*$C$12)*(NORMINV(RAND(),$C$15,CHOOSE($G$13,$C$13,F3716,G3716)))),"")</f>
        <v/>
      </c>
      <c r="K3716" s="88" t="str">
        <f>IF(ISNUMBER(A3716), IF($G$16="fixed",$G$17,MIN(H3716*Data!$C$7*$C$16*0.5,$C$17*Data!$C$7))*$C$12,"")</f>
        <v/>
      </c>
      <c r="L3716" s="42" t="str">
        <f t="shared" ca="1" si="1740"/>
        <v/>
      </c>
      <c r="M3716" s="44" t="str">
        <f t="shared" ca="1" si="1741"/>
        <v/>
      </c>
      <c r="N3716" s="44" t="str">
        <f t="shared" ca="1" si="1742"/>
        <v/>
      </c>
      <c r="O3716" s="108" t="str">
        <f t="shared" ref="O3716:O3779" si="1756">IF(ISNUMBER(A3716),$G$12*SLOPE(L3702:L3716,A3702:A3716),"")</f>
        <v/>
      </c>
      <c r="P3716" s="102" t="str">
        <f t="shared" ref="P3716:P3779" si="1757">IF(ISNUMBER(A3716),STDEV(L3702:L3716)*$G$12,"")</f>
        <v/>
      </c>
      <c r="Q3716" s="102" t="str">
        <f t="shared" ref="Q3716:Q3779" si="1758">IF(ISNUMBER(A3716),SLOPE(P3702:P3716,A3702:A3716),"")</f>
        <v/>
      </c>
      <c r="R3716" s="120" t="str">
        <f t="shared" ref="R3716:R3779" si="1759">IF(ISNUMBER(A3716),R3715+S3715,"")</f>
        <v/>
      </c>
      <c r="S3716" s="54" t="str">
        <f t="shared" ref="S3716:S3779" si="1760">IF(ISNUMBER(A3716),IF(AND(R3716&lt;$M$24,Q3716&lt;$F$28,ABS(O3716)&lt;$F$27,P3716&lt;$F$26,NOT(ISNUMBER(T3715))),1,0),"")</f>
        <v/>
      </c>
      <c r="T3716" s="5" t="str">
        <f t="shared" ref="T3716:T3779" si="1761">IF(ISNUMBER(A3716),IF(S3716=1,L3716,IF(AG3715="Y","",IF(ISNUMBER(T3715),T3715,""))),"")</f>
        <v/>
      </c>
      <c r="U3716" s="152" t="str">
        <f t="shared" si="1744"/>
        <v/>
      </c>
      <c r="V3716" s="152" t="str">
        <f t="shared" si="1745"/>
        <v/>
      </c>
      <c r="W3716" s="153" t="str">
        <f t="shared" si="1746"/>
        <v/>
      </c>
      <c r="X3716" s="153" t="str">
        <f t="shared" si="1747"/>
        <v/>
      </c>
      <c r="Y3716" s="153" t="str">
        <f t="shared" si="1748"/>
        <v/>
      </c>
      <c r="Z3716" s="153" t="str">
        <f t="shared" si="1749"/>
        <v/>
      </c>
      <c r="AA3716" s="152" t="str">
        <f t="shared" si="1750"/>
        <v/>
      </c>
      <c r="AB3716" s="152" t="str">
        <f t="shared" si="1751"/>
        <v/>
      </c>
      <c r="AC3716" s="154" t="str">
        <f t="shared" ref="AC3716:AC3779" si="1762">IFERROR(-SIGN(Y3716)*(AA3716-IF(SIGN(Y3716)=1,N3716,M3716))*$G$12*ABS(Y3716),"")</f>
        <v/>
      </c>
      <c r="AD3716" s="154" t="str">
        <f t="shared" ref="AD3716:AD3779" si="1763">IFERROR(SIGN(Z3716)*(AB3716-IF(SIGN(Z3716)=1,M3716,N3716))*$G$12*ABS(Z3716),"")</f>
        <v/>
      </c>
      <c r="AE3716" s="3" t="str">
        <f t="shared" ref="AE3716:AE3779" si="1764">IF(ISNUMBER(A3716),IFERROR((IF(ISNUMBER(AC3716),AC3716,0)+IF(ISNUMBER(AD3716),AD3716,0))/(ABS(Y3716)+ABS(Z3716)),0),"")</f>
        <v/>
      </c>
      <c r="AF3716" s="3" t="str">
        <f t="shared" ref="AF3716:AF3779" si="1765">IF(ISNUMBER(A3716),IF(ISNUMBER(AC3716),AC3716,0)+IF(ISNUMBER(AD3716),AD3716,0),"")</f>
        <v/>
      </c>
      <c r="AG3716" s="3" t="str">
        <f t="shared" ref="AG3716:AG3779" si="1766">IF(NOT(ISNUMBER(T3716)),"",IF(OR(AF3716&gt;$G$24,AF3716&lt;-$H$24,A3716+1&gt;$C$19),"Y","N"))</f>
        <v/>
      </c>
      <c r="AH3716" s="4" t="str">
        <f t="shared" ref="AH3716:AH3779" si="1767">IF(AG3716="y",AF3716*10*$C$11,"")</f>
        <v/>
      </c>
      <c r="AI3716" s="75" t="str">
        <f t="shared" ref="AI3716:AI3779" si="1768">IF(ISNUMBER(A3716),IF(ISNUMBER(AH3716),AJ3716,AF3716*10*$C$11+AJ3716),"")</f>
        <v/>
      </c>
      <c r="AJ3716" s="75" t="str">
        <f t="shared" ref="AJ3716:AJ3779" si="1769">IF(ISNUMBER(A3716),AJ3715+IF(ISNUMBER(AH3716),AH3716,0),"")</f>
        <v/>
      </c>
    </row>
    <row r="3717" spans="1:36">
      <c r="A3717" s="41" t="str">
        <f t="shared" si="1752"/>
        <v/>
      </c>
      <c r="B3717" s="150" t="str">
        <f>IF(ISNUMBER(A3717),INDEX('MetaTrader Import'!$H$13:$J$5893,TRUNC(((A3717-$A$39+1)-1)/3)+1,MOD((A3717-$A$39+1)-1,3)+1),"")</f>
        <v/>
      </c>
      <c r="C3717" s="43" t="str">
        <f t="shared" si="1753"/>
        <v/>
      </c>
      <c r="D3717" s="43" t="str">
        <f t="shared" ca="1" si="1743"/>
        <v/>
      </c>
      <c r="E3717" s="43" t="str">
        <f t="shared" si="1754"/>
        <v/>
      </c>
      <c r="F3717" s="43" t="str">
        <f t="shared" si="1755"/>
        <v/>
      </c>
      <c r="G3717" s="43" t="str">
        <f>IF(A3717&lt;&gt;"",IF(A3717&lt;Data!$G$11*0.25,$C$13/$G$32,IF(A3717&gt;Data!$G$11*0.25,$C$13,$C$13*10)),"")</f>
        <v/>
      </c>
      <c r="H3717" s="43" t="str">
        <f>IF(A3717&lt;&gt;"",IF(Data!$G$9="constant",$C$13,IF(Data!$G$9="squeeze",G3717,F3717)),"")</f>
        <v/>
      </c>
      <c r="I3717" s="38" t="str">
        <f ca="1">IF(ISNUMBER(A3717),NORMINV(RAND(),0,IF(AND(Data!$G$9="squeeze",A3717&lt;Data!$G$11*0.25),$H$32,1)*$C$30*$C$13)*($C$14*$C$12),"")</f>
        <v/>
      </c>
      <c r="J3717" s="42" t="str">
        <f ca="1">IFERROR(IF(Data!$C$6="Real",B3717,I3717+J3716+($C$14*$C$12)*(NORMINV(RAND(),$C$15,CHOOSE($G$13,$C$13,F3717,G3717)))),"")</f>
        <v/>
      </c>
      <c r="K3717" s="88" t="str">
        <f>IF(ISNUMBER(A3717), IF($G$16="fixed",$G$17,MIN(H3717*Data!$C$7*$C$16*0.5,$C$17*Data!$C$7))*$C$12,"")</f>
        <v/>
      </c>
      <c r="L3717" s="42" t="str">
        <f t="shared" ca="1" si="1740"/>
        <v/>
      </c>
      <c r="M3717" s="44" t="str">
        <f t="shared" ca="1" si="1741"/>
        <v/>
      </c>
      <c r="N3717" s="44" t="str">
        <f t="shared" ca="1" si="1742"/>
        <v/>
      </c>
      <c r="O3717" s="108" t="str">
        <f t="shared" si="1756"/>
        <v/>
      </c>
      <c r="P3717" s="102" t="str">
        <f t="shared" si="1757"/>
        <v/>
      </c>
      <c r="Q3717" s="102" t="str">
        <f t="shared" si="1758"/>
        <v/>
      </c>
      <c r="R3717" s="120" t="str">
        <f t="shared" si="1759"/>
        <v/>
      </c>
      <c r="S3717" s="54" t="str">
        <f t="shared" si="1760"/>
        <v/>
      </c>
      <c r="T3717" s="5" t="str">
        <f t="shared" si="1761"/>
        <v/>
      </c>
      <c r="U3717" s="152" t="str">
        <f t="shared" si="1744"/>
        <v/>
      </c>
      <c r="V3717" s="152" t="str">
        <f t="shared" si="1745"/>
        <v/>
      </c>
      <c r="W3717" s="153" t="str">
        <f t="shared" si="1746"/>
        <v/>
      </c>
      <c r="X3717" s="153" t="str">
        <f t="shared" si="1747"/>
        <v/>
      </c>
      <c r="Y3717" s="153" t="str">
        <f t="shared" si="1748"/>
        <v/>
      </c>
      <c r="Z3717" s="153" t="str">
        <f t="shared" si="1749"/>
        <v/>
      </c>
      <c r="AA3717" s="152" t="str">
        <f t="shared" si="1750"/>
        <v/>
      </c>
      <c r="AB3717" s="152" t="str">
        <f t="shared" si="1751"/>
        <v/>
      </c>
      <c r="AC3717" s="154" t="str">
        <f t="shared" si="1762"/>
        <v/>
      </c>
      <c r="AD3717" s="154" t="str">
        <f t="shared" si="1763"/>
        <v/>
      </c>
      <c r="AE3717" s="3" t="str">
        <f t="shared" si="1764"/>
        <v/>
      </c>
      <c r="AF3717" s="3" t="str">
        <f t="shared" si="1765"/>
        <v/>
      </c>
      <c r="AG3717" s="3" t="str">
        <f t="shared" si="1766"/>
        <v/>
      </c>
      <c r="AH3717" s="4" t="str">
        <f t="shared" si="1767"/>
        <v/>
      </c>
      <c r="AI3717" s="75" t="str">
        <f t="shared" si="1768"/>
        <v/>
      </c>
      <c r="AJ3717" s="75" t="str">
        <f t="shared" si="1769"/>
        <v/>
      </c>
    </row>
    <row r="3718" spans="1:36">
      <c r="A3718" s="41" t="str">
        <f t="shared" si="1752"/>
        <v/>
      </c>
      <c r="B3718" s="150" t="str">
        <f>IF(ISNUMBER(A3718),INDEX('MetaTrader Import'!$H$13:$J$5893,TRUNC(((A3718-$A$39+1)-1)/3)+1,MOD((A3718-$A$39+1)-1,3)+1),"")</f>
        <v/>
      </c>
      <c r="C3718" s="43" t="str">
        <f t="shared" si="1753"/>
        <v/>
      </c>
      <c r="D3718" s="43" t="str">
        <f t="shared" ca="1" si="1743"/>
        <v/>
      </c>
      <c r="E3718" s="43" t="str">
        <f t="shared" si="1754"/>
        <v/>
      </c>
      <c r="F3718" s="43" t="str">
        <f t="shared" si="1755"/>
        <v/>
      </c>
      <c r="G3718" s="43" t="str">
        <f>IF(A3718&lt;&gt;"",IF(A3718&lt;Data!$G$11*0.25,$C$13/$G$32,IF(A3718&gt;Data!$G$11*0.25,$C$13,$C$13*10)),"")</f>
        <v/>
      </c>
      <c r="H3718" s="43" t="str">
        <f>IF(A3718&lt;&gt;"",IF(Data!$G$9="constant",$C$13,IF(Data!$G$9="squeeze",G3718,F3718)),"")</f>
        <v/>
      </c>
      <c r="I3718" s="38" t="str">
        <f ca="1">IF(ISNUMBER(A3718),NORMINV(RAND(),0,IF(AND(Data!$G$9="squeeze",A3718&lt;Data!$G$11*0.25),$H$32,1)*$C$30*$C$13)*($C$14*$C$12),"")</f>
        <v/>
      </c>
      <c r="J3718" s="42" t="str">
        <f ca="1">IFERROR(IF(Data!$C$6="Real",B3718,I3718+J3717+($C$14*$C$12)*(NORMINV(RAND(),$C$15,CHOOSE($G$13,$C$13,F3718,G3718)))),"")</f>
        <v/>
      </c>
      <c r="K3718" s="88" t="str">
        <f>IF(ISNUMBER(A3718), IF($G$16="fixed",$G$17,MIN(H3718*Data!$C$7*$C$16*0.5,$C$17*Data!$C$7))*$C$12,"")</f>
        <v/>
      </c>
      <c r="L3718" s="42" t="str">
        <f t="shared" ref="L3718:L3781" ca="1" si="1770">IFERROR(J3718,"")</f>
        <v/>
      </c>
      <c r="M3718" s="44" t="str">
        <f t="shared" ref="M3718:M3781" ca="1" si="1771">IFERROR(L3718+K3718*0.5,"")</f>
        <v/>
      </c>
      <c r="N3718" s="44" t="str">
        <f t="shared" ref="N3718:N3781" ca="1" si="1772">IFERROR(L3718-K3718*0.5,"")</f>
        <v/>
      </c>
      <c r="O3718" s="108" t="str">
        <f t="shared" si="1756"/>
        <v/>
      </c>
      <c r="P3718" s="102" t="str">
        <f t="shared" si="1757"/>
        <v/>
      </c>
      <c r="Q3718" s="102" t="str">
        <f t="shared" si="1758"/>
        <v/>
      </c>
      <c r="R3718" s="120" t="str">
        <f t="shared" si="1759"/>
        <v/>
      </c>
      <c r="S3718" s="54" t="str">
        <f t="shared" si="1760"/>
        <v/>
      </c>
      <c r="T3718" s="5" t="str">
        <f t="shared" si="1761"/>
        <v/>
      </c>
      <c r="U3718" s="152" t="str">
        <f t="shared" si="1744"/>
        <v/>
      </c>
      <c r="V3718" s="152" t="str">
        <f t="shared" si="1745"/>
        <v/>
      </c>
      <c r="W3718" s="153" t="str">
        <f t="shared" si="1746"/>
        <v/>
      </c>
      <c r="X3718" s="153" t="str">
        <f t="shared" si="1747"/>
        <v/>
      </c>
      <c r="Y3718" s="153" t="str">
        <f t="shared" si="1748"/>
        <v/>
      </c>
      <c r="Z3718" s="153" t="str">
        <f t="shared" si="1749"/>
        <v/>
      </c>
      <c r="AA3718" s="152" t="str">
        <f t="shared" si="1750"/>
        <v/>
      </c>
      <c r="AB3718" s="152" t="str">
        <f t="shared" si="1751"/>
        <v/>
      </c>
      <c r="AC3718" s="154" t="str">
        <f t="shared" si="1762"/>
        <v/>
      </c>
      <c r="AD3718" s="154" t="str">
        <f t="shared" si="1763"/>
        <v/>
      </c>
      <c r="AE3718" s="3" t="str">
        <f t="shared" si="1764"/>
        <v/>
      </c>
      <c r="AF3718" s="3" t="str">
        <f t="shared" si="1765"/>
        <v/>
      </c>
      <c r="AG3718" s="3" t="str">
        <f t="shared" si="1766"/>
        <v/>
      </c>
      <c r="AH3718" s="4" t="str">
        <f t="shared" si="1767"/>
        <v/>
      </c>
      <c r="AI3718" s="75" t="str">
        <f t="shared" si="1768"/>
        <v/>
      </c>
      <c r="AJ3718" s="75" t="str">
        <f t="shared" si="1769"/>
        <v/>
      </c>
    </row>
    <row r="3719" spans="1:36">
      <c r="A3719" s="41" t="str">
        <f t="shared" si="1752"/>
        <v/>
      </c>
      <c r="B3719" s="150" t="str">
        <f>IF(ISNUMBER(A3719),INDEX('MetaTrader Import'!$H$13:$J$5893,TRUNC(((A3719-$A$39+1)-1)/3)+1,MOD((A3719-$A$39+1)-1,3)+1),"")</f>
        <v/>
      </c>
      <c r="C3719" s="43" t="str">
        <f t="shared" si="1753"/>
        <v/>
      </c>
      <c r="D3719" s="43" t="str">
        <f t="shared" ca="1" si="1743"/>
        <v/>
      </c>
      <c r="E3719" s="43" t="str">
        <f t="shared" si="1754"/>
        <v/>
      </c>
      <c r="F3719" s="43" t="str">
        <f t="shared" si="1755"/>
        <v/>
      </c>
      <c r="G3719" s="43" t="str">
        <f>IF(A3719&lt;&gt;"",IF(A3719&lt;Data!$G$11*0.25,$C$13/$G$32,IF(A3719&gt;Data!$G$11*0.25,$C$13,$C$13*10)),"")</f>
        <v/>
      </c>
      <c r="H3719" s="43" t="str">
        <f>IF(A3719&lt;&gt;"",IF(Data!$G$9="constant",$C$13,IF(Data!$G$9="squeeze",G3719,F3719)),"")</f>
        <v/>
      </c>
      <c r="I3719" s="38" t="str">
        <f ca="1">IF(ISNUMBER(A3719),NORMINV(RAND(),0,IF(AND(Data!$G$9="squeeze",A3719&lt;Data!$G$11*0.25),$H$32,1)*$C$30*$C$13)*($C$14*$C$12),"")</f>
        <v/>
      </c>
      <c r="J3719" s="42" t="str">
        <f ca="1">IFERROR(IF(Data!$C$6="Real",B3719,I3719+J3718+($C$14*$C$12)*(NORMINV(RAND(),$C$15,CHOOSE($G$13,$C$13,F3719,G3719)))),"")</f>
        <v/>
      </c>
      <c r="K3719" s="88" t="str">
        <f>IF(ISNUMBER(A3719), IF($G$16="fixed",$G$17,MIN(H3719*Data!$C$7*$C$16*0.5,$C$17*Data!$C$7))*$C$12,"")</f>
        <v/>
      </c>
      <c r="L3719" s="42" t="str">
        <f t="shared" ca="1" si="1770"/>
        <v/>
      </c>
      <c r="M3719" s="44" t="str">
        <f t="shared" ca="1" si="1771"/>
        <v/>
      </c>
      <c r="N3719" s="44" t="str">
        <f t="shared" ca="1" si="1772"/>
        <v/>
      </c>
      <c r="O3719" s="108" t="str">
        <f t="shared" si="1756"/>
        <v/>
      </c>
      <c r="P3719" s="102" t="str">
        <f t="shared" si="1757"/>
        <v/>
      </c>
      <c r="Q3719" s="102" t="str">
        <f t="shared" si="1758"/>
        <v/>
      </c>
      <c r="R3719" s="120" t="str">
        <f t="shared" si="1759"/>
        <v/>
      </c>
      <c r="S3719" s="54" t="str">
        <f t="shared" si="1760"/>
        <v/>
      </c>
      <c r="T3719" s="5" t="str">
        <f t="shared" si="1761"/>
        <v/>
      </c>
      <c r="U3719" s="152" t="str">
        <f t="shared" si="1744"/>
        <v/>
      </c>
      <c r="V3719" s="152" t="str">
        <f t="shared" si="1745"/>
        <v/>
      </c>
      <c r="W3719" s="153" t="str">
        <f t="shared" si="1746"/>
        <v/>
      </c>
      <c r="X3719" s="153" t="str">
        <f t="shared" si="1747"/>
        <v/>
      </c>
      <c r="Y3719" s="153" t="str">
        <f t="shared" si="1748"/>
        <v/>
      </c>
      <c r="Z3719" s="153" t="str">
        <f t="shared" si="1749"/>
        <v/>
      </c>
      <c r="AA3719" s="152" t="str">
        <f t="shared" si="1750"/>
        <v/>
      </c>
      <c r="AB3719" s="152" t="str">
        <f t="shared" si="1751"/>
        <v/>
      </c>
      <c r="AC3719" s="154" t="str">
        <f t="shared" si="1762"/>
        <v/>
      </c>
      <c r="AD3719" s="154" t="str">
        <f t="shared" si="1763"/>
        <v/>
      </c>
      <c r="AE3719" s="3" t="str">
        <f t="shared" si="1764"/>
        <v/>
      </c>
      <c r="AF3719" s="3" t="str">
        <f t="shared" si="1765"/>
        <v/>
      </c>
      <c r="AG3719" s="3" t="str">
        <f t="shared" si="1766"/>
        <v/>
      </c>
      <c r="AH3719" s="4" t="str">
        <f t="shared" si="1767"/>
        <v/>
      </c>
      <c r="AI3719" s="75" t="str">
        <f t="shared" si="1768"/>
        <v/>
      </c>
      <c r="AJ3719" s="75" t="str">
        <f t="shared" si="1769"/>
        <v/>
      </c>
    </row>
    <row r="3720" spans="1:36">
      <c r="A3720" s="41" t="str">
        <f t="shared" si="1752"/>
        <v/>
      </c>
      <c r="B3720" s="150" t="str">
        <f>IF(ISNUMBER(A3720),INDEX('MetaTrader Import'!$H$13:$J$5893,TRUNC(((A3720-$A$39+1)-1)/3)+1,MOD((A3720-$A$39+1)-1,3)+1),"")</f>
        <v/>
      </c>
      <c r="C3720" s="43" t="str">
        <f t="shared" si="1753"/>
        <v/>
      </c>
      <c r="D3720" s="43" t="str">
        <f t="shared" ca="1" si="1743"/>
        <v/>
      </c>
      <c r="E3720" s="43" t="str">
        <f t="shared" si="1754"/>
        <v/>
      </c>
      <c r="F3720" s="43" t="str">
        <f t="shared" si="1755"/>
        <v/>
      </c>
      <c r="G3720" s="43" t="str">
        <f>IF(A3720&lt;&gt;"",IF(A3720&lt;Data!$G$11*0.25,$C$13/$G$32,IF(A3720&gt;Data!$G$11*0.25,$C$13,$C$13*10)),"")</f>
        <v/>
      </c>
      <c r="H3720" s="43" t="str">
        <f>IF(A3720&lt;&gt;"",IF(Data!$G$9="constant",$C$13,IF(Data!$G$9="squeeze",G3720,F3720)),"")</f>
        <v/>
      </c>
      <c r="I3720" s="38" t="str">
        <f ca="1">IF(ISNUMBER(A3720),NORMINV(RAND(),0,IF(AND(Data!$G$9="squeeze",A3720&lt;Data!$G$11*0.25),$H$32,1)*$C$30*$C$13)*($C$14*$C$12),"")</f>
        <v/>
      </c>
      <c r="J3720" s="42" t="str">
        <f ca="1">IFERROR(IF(Data!$C$6="Real",B3720,I3720+J3719+($C$14*$C$12)*(NORMINV(RAND(),$C$15,CHOOSE($G$13,$C$13,F3720,G3720)))),"")</f>
        <v/>
      </c>
      <c r="K3720" s="88" t="str">
        <f>IF(ISNUMBER(A3720), IF($G$16="fixed",$G$17,MIN(H3720*Data!$C$7*$C$16*0.5,$C$17*Data!$C$7))*$C$12,"")</f>
        <v/>
      </c>
      <c r="L3720" s="42" t="str">
        <f t="shared" ca="1" si="1770"/>
        <v/>
      </c>
      <c r="M3720" s="44" t="str">
        <f t="shared" ca="1" si="1771"/>
        <v/>
      </c>
      <c r="N3720" s="44" t="str">
        <f t="shared" ca="1" si="1772"/>
        <v/>
      </c>
      <c r="O3720" s="108" t="str">
        <f t="shared" si="1756"/>
        <v/>
      </c>
      <c r="P3720" s="102" t="str">
        <f t="shared" si="1757"/>
        <v/>
      </c>
      <c r="Q3720" s="102" t="str">
        <f t="shared" si="1758"/>
        <v/>
      </c>
      <c r="R3720" s="120" t="str">
        <f t="shared" si="1759"/>
        <v/>
      </c>
      <c r="S3720" s="54" t="str">
        <f t="shared" si="1760"/>
        <v/>
      </c>
      <c r="T3720" s="5" t="str">
        <f t="shared" si="1761"/>
        <v/>
      </c>
      <c r="U3720" s="152" t="str">
        <f t="shared" si="1744"/>
        <v/>
      </c>
      <c r="V3720" s="152" t="str">
        <f t="shared" si="1745"/>
        <v/>
      </c>
      <c r="W3720" s="153" t="str">
        <f t="shared" si="1746"/>
        <v/>
      </c>
      <c r="X3720" s="153" t="str">
        <f t="shared" si="1747"/>
        <v/>
      </c>
      <c r="Y3720" s="153" t="str">
        <f t="shared" si="1748"/>
        <v/>
      </c>
      <c r="Z3720" s="153" t="str">
        <f t="shared" si="1749"/>
        <v/>
      </c>
      <c r="AA3720" s="152" t="str">
        <f t="shared" si="1750"/>
        <v/>
      </c>
      <c r="AB3720" s="152" t="str">
        <f t="shared" si="1751"/>
        <v/>
      </c>
      <c r="AC3720" s="154" t="str">
        <f t="shared" si="1762"/>
        <v/>
      </c>
      <c r="AD3720" s="154" t="str">
        <f t="shared" si="1763"/>
        <v/>
      </c>
      <c r="AE3720" s="3" t="str">
        <f t="shared" si="1764"/>
        <v/>
      </c>
      <c r="AF3720" s="3" t="str">
        <f t="shared" si="1765"/>
        <v/>
      </c>
      <c r="AG3720" s="3" t="str">
        <f t="shared" si="1766"/>
        <v/>
      </c>
      <c r="AH3720" s="4" t="str">
        <f t="shared" si="1767"/>
        <v/>
      </c>
      <c r="AI3720" s="75" t="str">
        <f t="shared" si="1768"/>
        <v/>
      </c>
      <c r="AJ3720" s="75" t="str">
        <f t="shared" si="1769"/>
        <v/>
      </c>
    </row>
    <row r="3721" spans="1:36">
      <c r="A3721" s="41" t="str">
        <f t="shared" si="1752"/>
        <v/>
      </c>
      <c r="B3721" s="150" t="str">
        <f>IF(ISNUMBER(A3721),INDEX('MetaTrader Import'!$H$13:$J$5893,TRUNC(((A3721-$A$39+1)-1)/3)+1,MOD((A3721-$A$39+1)-1,3)+1),"")</f>
        <v/>
      </c>
      <c r="C3721" s="43" t="str">
        <f t="shared" si="1753"/>
        <v/>
      </c>
      <c r="D3721" s="43" t="str">
        <f t="shared" ca="1" si="1743"/>
        <v/>
      </c>
      <c r="E3721" s="43" t="str">
        <f t="shared" si="1754"/>
        <v/>
      </c>
      <c r="F3721" s="43" t="str">
        <f t="shared" si="1755"/>
        <v/>
      </c>
      <c r="G3721" s="43" t="str">
        <f>IF(A3721&lt;&gt;"",IF(A3721&lt;Data!$G$11*0.25,$C$13/$G$32,IF(A3721&gt;Data!$G$11*0.25,$C$13,$C$13*10)),"")</f>
        <v/>
      </c>
      <c r="H3721" s="43" t="str">
        <f>IF(A3721&lt;&gt;"",IF(Data!$G$9="constant",$C$13,IF(Data!$G$9="squeeze",G3721,F3721)),"")</f>
        <v/>
      </c>
      <c r="I3721" s="38" t="str">
        <f ca="1">IF(ISNUMBER(A3721),NORMINV(RAND(),0,IF(AND(Data!$G$9="squeeze",A3721&lt;Data!$G$11*0.25),$H$32,1)*$C$30*$C$13)*($C$14*$C$12),"")</f>
        <v/>
      </c>
      <c r="J3721" s="42" t="str">
        <f ca="1">IFERROR(IF(Data!$C$6="Real",B3721,I3721+J3720+($C$14*$C$12)*(NORMINV(RAND(),$C$15,CHOOSE($G$13,$C$13,F3721,G3721)))),"")</f>
        <v/>
      </c>
      <c r="K3721" s="88" t="str">
        <f>IF(ISNUMBER(A3721), IF($G$16="fixed",$G$17,MIN(H3721*Data!$C$7*$C$16*0.5,$C$17*Data!$C$7))*$C$12,"")</f>
        <v/>
      </c>
      <c r="L3721" s="42" t="str">
        <f t="shared" ca="1" si="1770"/>
        <v/>
      </c>
      <c r="M3721" s="44" t="str">
        <f t="shared" ca="1" si="1771"/>
        <v/>
      </c>
      <c r="N3721" s="44" t="str">
        <f t="shared" ca="1" si="1772"/>
        <v/>
      </c>
      <c r="O3721" s="108" t="str">
        <f t="shared" si="1756"/>
        <v/>
      </c>
      <c r="P3721" s="102" t="str">
        <f t="shared" si="1757"/>
        <v/>
      </c>
      <c r="Q3721" s="102" t="str">
        <f t="shared" si="1758"/>
        <v/>
      </c>
      <c r="R3721" s="120" t="str">
        <f t="shared" si="1759"/>
        <v/>
      </c>
      <c r="S3721" s="54" t="str">
        <f t="shared" si="1760"/>
        <v/>
      </c>
      <c r="T3721" s="5" t="str">
        <f t="shared" si="1761"/>
        <v/>
      </c>
      <c r="U3721" s="152" t="str">
        <f t="shared" si="1744"/>
        <v/>
      </c>
      <c r="V3721" s="152" t="str">
        <f t="shared" si="1745"/>
        <v/>
      </c>
      <c r="W3721" s="153" t="str">
        <f t="shared" si="1746"/>
        <v/>
      </c>
      <c r="X3721" s="153" t="str">
        <f t="shared" si="1747"/>
        <v/>
      </c>
      <c r="Y3721" s="153" t="str">
        <f t="shared" si="1748"/>
        <v/>
      </c>
      <c r="Z3721" s="153" t="str">
        <f t="shared" si="1749"/>
        <v/>
      </c>
      <c r="AA3721" s="152" t="str">
        <f t="shared" si="1750"/>
        <v/>
      </c>
      <c r="AB3721" s="152" t="str">
        <f t="shared" si="1751"/>
        <v/>
      </c>
      <c r="AC3721" s="154" t="str">
        <f t="shared" si="1762"/>
        <v/>
      </c>
      <c r="AD3721" s="154" t="str">
        <f t="shared" si="1763"/>
        <v/>
      </c>
      <c r="AE3721" s="3" t="str">
        <f t="shared" si="1764"/>
        <v/>
      </c>
      <c r="AF3721" s="3" t="str">
        <f t="shared" si="1765"/>
        <v/>
      </c>
      <c r="AG3721" s="3" t="str">
        <f t="shared" si="1766"/>
        <v/>
      </c>
      <c r="AH3721" s="4" t="str">
        <f t="shared" si="1767"/>
        <v/>
      </c>
      <c r="AI3721" s="75" t="str">
        <f t="shared" si="1768"/>
        <v/>
      </c>
      <c r="AJ3721" s="75" t="str">
        <f t="shared" si="1769"/>
        <v/>
      </c>
    </row>
    <row r="3722" spans="1:36">
      <c r="A3722" s="41" t="str">
        <f t="shared" si="1752"/>
        <v/>
      </c>
      <c r="B3722" s="150" t="str">
        <f>IF(ISNUMBER(A3722),INDEX('MetaTrader Import'!$H$13:$J$5893,TRUNC(((A3722-$A$39+1)-1)/3)+1,MOD((A3722-$A$39+1)-1,3)+1),"")</f>
        <v/>
      </c>
      <c r="C3722" s="43" t="str">
        <f t="shared" si="1753"/>
        <v/>
      </c>
      <c r="D3722" s="43" t="str">
        <f t="shared" ca="1" si="1743"/>
        <v/>
      </c>
      <c r="E3722" s="43" t="str">
        <f t="shared" si="1754"/>
        <v/>
      </c>
      <c r="F3722" s="43" t="str">
        <f t="shared" si="1755"/>
        <v/>
      </c>
      <c r="G3722" s="43" t="str">
        <f>IF(A3722&lt;&gt;"",IF(A3722&lt;Data!$G$11*0.25,$C$13/$G$32,IF(A3722&gt;Data!$G$11*0.25,$C$13,$C$13*10)),"")</f>
        <v/>
      </c>
      <c r="H3722" s="43" t="str">
        <f>IF(A3722&lt;&gt;"",IF(Data!$G$9="constant",$C$13,IF(Data!$G$9="squeeze",G3722,F3722)),"")</f>
        <v/>
      </c>
      <c r="I3722" s="38" t="str">
        <f ca="1">IF(ISNUMBER(A3722),NORMINV(RAND(),0,IF(AND(Data!$G$9="squeeze",A3722&lt;Data!$G$11*0.25),$H$32,1)*$C$30*$C$13)*($C$14*$C$12),"")</f>
        <v/>
      </c>
      <c r="J3722" s="42" t="str">
        <f ca="1">IFERROR(IF(Data!$C$6="Real",B3722,I3722+J3721+($C$14*$C$12)*(NORMINV(RAND(),$C$15,CHOOSE($G$13,$C$13,F3722,G3722)))),"")</f>
        <v/>
      </c>
      <c r="K3722" s="88" t="str">
        <f>IF(ISNUMBER(A3722), IF($G$16="fixed",$G$17,MIN(H3722*Data!$C$7*$C$16*0.5,$C$17*Data!$C$7))*$C$12,"")</f>
        <v/>
      </c>
      <c r="L3722" s="42" t="str">
        <f t="shared" ca="1" si="1770"/>
        <v/>
      </c>
      <c r="M3722" s="44" t="str">
        <f t="shared" ca="1" si="1771"/>
        <v/>
      </c>
      <c r="N3722" s="44" t="str">
        <f t="shared" ca="1" si="1772"/>
        <v/>
      </c>
      <c r="O3722" s="108" t="str">
        <f t="shared" si="1756"/>
        <v/>
      </c>
      <c r="P3722" s="102" t="str">
        <f t="shared" si="1757"/>
        <v/>
      </c>
      <c r="Q3722" s="102" t="str">
        <f t="shared" si="1758"/>
        <v/>
      </c>
      <c r="R3722" s="120" t="str">
        <f t="shared" si="1759"/>
        <v/>
      </c>
      <c r="S3722" s="54" t="str">
        <f t="shared" si="1760"/>
        <v/>
      </c>
      <c r="T3722" s="5" t="str">
        <f t="shared" si="1761"/>
        <v/>
      </c>
      <c r="U3722" s="152" t="str">
        <f t="shared" si="1744"/>
        <v/>
      </c>
      <c r="V3722" s="152" t="str">
        <f t="shared" si="1745"/>
        <v/>
      </c>
      <c r="W3722" s="153" t="str">
        <f t="shared" si="1746"/>
        <v/>
      </c>
      <c r="X3722" s="153" t="str">
        <f t="shared" si="1747"/>
        <v/>
      </c>
      <c r="Y3722" s="153" t="str">
        <f t="shared" si="1748"/>
        <v/>
      </c>
      <c r="Z3722" s="153" t="str">
        <f t="shared" si="1749"/>
        <v/>
      </c>
      <c r="AA3722" s="152" t="str">
        <f t="shared" si="1750"/>
        <v/>
      </c>
      <c r="AB3722" s="152" t="str">
        <f t="shared" si="1751"/>
        <v/>
      </c>
      <c r="AC3722" s="154" t="str">
        <f t="shared" si="1762"/>
        <v/>
      </c>
      <c r="AD3722" s="154" t="str">
        <f t="shared" si="1763"/>
        <v/>
      </c>
      <c r="AE3722" s="3" t="str">
        <f t="shared" si="1764"/>
        <v/>
      </c>
      <c r="AF3722" s="3" t="str">
        <f t="shared" si="1765"/>
        <v/>
      </c>
      <c r="AG3722" s="3" t="str">
        <f t="shared" si="1766"/>
        <v/>
      </c>
      <c r="AH3722" s="4" t="str">
        <f t="shared" si="1767"/>
        <v/>
      </c>
      <c r="AI3722" s="75" t="str">
        <f t="shared" si="1768"/>
        <v/>
      </c>
      <c r="AJ3722" s="75" t="str">
        <f t="shared" si="1769"/>
        <v/>
      </c>
    </row>
    <row r="3723" spans="1:36">
      <c r="A3723" s="41" t="str">
        <f t="shared" si="1752"/>
        <v/>
      </c>
      <c r="B3723" s="150" t="str">
        <f>IF(ISNUMBER(A3723),INDEX('MetaTrader Import'!$H$13:$J$5893,TRUNC(((A3723-$A$39+1)-1)/3)+1,MOD((A3723-$A$39+1)-1,3)+1),"")</f>
        <v/>
      </c>
      <c r="C3723" s="43" t="str">
        <f t="shared" si="1753"/>
        <v/>
      </c>
      <c r="D3723" s="43" t="str">
        <f t="shared" ca="1" si="1743"/>
        <v/>
      </c>
      <c r="E3723" s="43" t="str">
        <f t="shared" si="1754"/>
        <v/>
      </c>
      <c r="F3723" s="43" t="str">
        <f t="shared" si="1755"/>
        <v/>
      </c>
      <c r="G3723" s="43" t="str">
        <f>IF(A3723&lt;&gt;"",IF(A3723&lt;Data!$G$11*0.25,$C$13/$G$32,IF(A3723&gt;Data!$G$11*0.25,$C$13,$C$13*10)),"")</f>
        <v/>
      </c>
      <c r="H3723" s="43" t="str">
        <f>IF(A3723&lt;&gt;"",IF(Data!$G$9="constant",$C$13,IF(Data!$G$9="squeeze",G3723,F3723)),"")</f>
        <v/>
      </c>
      <c r="I3723" s="38" t="str">
        <f ca="1">IF(ISNUMBER(A3723),NORMINV(RAND(),0,IF(AND(Data!$G$9="squeeze",A3723&lt;Data!$G$11*0.25),$H$32,1)*$C$30*$C$13)*($C$14*$C$12),"")</f>
        <v/>
      </c>
      <c r="J3723" s="42" t="str">
        <f ca="1">IFERROR(IF(Data!$C$6="Real",B3723,I3723+J3722+($C$14*$C$12)*(NORMINV(RAND(),$C$15,CHOOSE($G$13,$C$13,F3723,G3723)))),"")</f>
        <v/>
      </c>
      <c r="K3723" s="88" t="str">
        <f>IF(ISNUMBER(A3723), IF($G$16="fixed",$G$17,MIN(H3723*Data!$C$7*$C$16*0.5,$C$17*Data!$C$7))*$C$12,"")</f>
        <v/>
      </c>
      <c r="L3723" s="42" t="str">
        <f t="shared" ca="1" si="1770"/>
        <v/>
      </c>
      <c r="M3723" s="44" t="str">
        <f t="shared" ca="1" si="1771"/>
        <v/>
      </c>
      <c r="N3723" s="44" t="str">
        <f t="shared" ca="1" si="1772"/>
        <v/>
      </c>
      <c r="O3723" s="108" t="str">
        <f t="shared" si="1756"/>
        <v/>
      </c>
      <c r="P3723" s="102" t="str">
        <f t="shared" si="1757"/>
        <v/>
      </c>
      <c r="Q3723" s="102" t="str">
        <f t="shared" si="1758"/>
        <v/>
      </c>
      <c r="R3723" s="120" t="str">
        <f t="shared" si="1759"/>
        <v/>
      </c>
      <c r="S3723" s="54" t="str">
        <f t="shared" si="1760"/>
        <v/>
      </c>
      <c r="T3723" s="5" t="str">
        <f t="shared" si="1761"/>
        <v/>
      </c>
      <c r="U3723" s="152" t="str">
        <f t="shared" si="1744"/>
        <v/>
      </c>
      <c r="V3723" s="152" t="str">
        <f t="shared" si="1745"/>
        <v/>
      </c>
      <c r="W3723" s="153" t="str">
        <f t="shared" si="1746"/>
        <v/>
      </c>
      <c r="X3723" s="153" t="str">
        <f t="shared" si="1747"/>
        <v/>
      </c>
      <c r="Y3723" s="153" t="str">
        <f t="shared" si="1748"/>
        <v/>
      </c>
      <c r="Z3723" s="153" t="str">
        <f t="shared" si="1749"/>
        <v/>
      </c>
      <c r="AA3723" s="152" t="str">
        <f t="shared" si="1750"/>
        <v/>
      </c>
      <c r="AB3723" s="152" t="str">
        <f t="shared" si="1751"/>
        <v/>
      </c>
      <c r="AC3723" s="154" t="str">
        <f t="shared" si="1762"/>
        <v/>
      </c>
      <c r="AD3723" s="154" t="str">
        <f t="shared" si="1763"/>
        <v/>
      </c>
      <c r="AE3723" s="3" t="str">
        <f t="shared" si="1764"/>
        <v/>
      </c>
      <c r="AF3723" s="3" t="str">
        <f t="shared" si="1765"/>
        <v/>
      </c>
      <c r="AG3723" s="3" t="str">
        <f t="shared" si="1766"/>
        <v/>
      </c>
      <c r="AH3723" s="4" t="str">
        <f t="shared" si="1767"/>
        <v/>
      </c>
      <c r="AI3723" s="75" t="str">
        <f t="shared" si="1768"/>
        <v/>
      </c>
      <c r="AJ3723" s="75" t="str">
        <f t="shared" si="1769"/>
        <v/>
      </c>
    </row>
    <row r="3724" spans="1:36">
      <c r="A3724" s="41" t="str">
        <f t="shared" si="1752"/>
        <v/>
      </c>
      <c r="B3724" s="150" t="str">
        <f>IF(ISNUMBER(A3724),INDEX('MetaTrader Import'!$H$13:$J$5893,TRUNC(((A3724-$A$39+1)-1)/3)+1,MOD((A3724-$A$39+1)-1,3)+1),"")</f>
        <v/>
      </c>
      <c r="C3724" s="43" t="str">
        <f t="shared" si="1753"/>
        <v/>
      </c>
      <c r="D3724" s="43" t="str">
        <f t="shared" ca="1" si="1743"/>
        <v/>
      </c>
      <c r="E3724" s="43" t="str">
        <f t="shared" si="1754"/>
        <v/>
      </c>
      <c r="F3724" s="43" t="str">
        <f t="shared" si="1755"/>
        <v/>
      </c>
      <c r="G3724" s="43" t="str">
        <f>IF(A3724&lt;&gt;"",IF(A3724&lt;Data!$G$11*0.25,$C$13/$G$32,IF(A3724&gt;Data!$G$11*0.25,$C$13,$C$13*10)),"")</f>
        <v/>
      </c>
      <c r="H3724" s="43" t="str">
        <f>IF(A3724&lt;&gt;"",IF(Data!$G$9="constant",$C$13,IF(Data!$G$9="squeeze",G3724,F3724)),"")</f>
        <v/>
      </c>
      <c r="I3724" s="38" t="str">
        <f ca="1">IF(ISNUMBER(A3724),NORMINV(RAND(),0,IF(AND(Data!$G$9="squeeze",A3724&lt;Data!$G$11*0.25),$H$32,1)*$C$30*$C$13)*($C$14*$C$12),"")</f>
        <v/>
      </c>
      <c r="J3724" s="42" t="str">
        <f ca="1">IFERROR(IF(Data!$C$6="Real",B3724,I3724+J3723+($C$14*$C$12)*(NORMINV(RAND(),$C$15,CHOOSE($G$13,$C$13,F3724,G3724)))),"")</f>
        <v/>
      </c>
      <c r="K3724" s="88" t="str">
        <f>IF(ISNUMBER(A3724), IF($G$16="fixed",$G$17,MIN(H3724*Data!$C$7*$C$16*0.5,$C$17*Data!$C$7))*$C$12,"")</f>
        <v/>
      </c>
      <c r="L3724" s="42" t="str">
        <f t="shared" ca="1" si="1770"/>
        <v/>
      </c>
      <c r="M3724" s="44" t="str">
        <f t="shared" ca="1" si="1771"/>
        <v/>
      </c>
      <c r="N3724" s="44" t="str">
        <f t="shared" ca="1" si="1772"/>
        <v/>
      </c>
      <c r="O3724" s="108" t="str">
        <f t="shared" si="1756"/>
        <v/>
      </c>
      <c r="P3724" s="102" t="str">
        <f t="shared" si="1757"/>
        <v/>
      </c>
      <c r="Q3724" s="102" t="str">
        <f t="shared" si="1758"/>
        <v/>
      </c>
      <c r="R3724" s="120" t="str">
        <f t="shared" si="1759"/>
        <v/>
      </c>
      <c r="S3724" s="54" t="str">
        <f t="shared" si="1760"/>
        <v/>
      </c>
      <c r="T3724" s="5" t="str">
        <f t="shared" si="1761"/>
        <v/>
      </c>
      <c r="U3724" s="152" t="str">
        <f t="shared" si="1744"/>
        <v/>
      </c>
      <c r="V3724" s="152" t="str">
        <f t="shared" si="1745"/>
        <v/>
      </c>
      <c r="W3724" s="153" t="str">
        <f t="shared" si="1746"/>
        <v/>
      </c>
      <c r="X3724" s="153" t="str">
        <f t="shared" si="1747"/>
        <v/>
      </c>
      <c r="Y3724" s="153" t="str">
        <f t="shared" si="1748"/>
        <v/>
      </c>
      <c r="Z3724" s="153" t="str">
        <f t="shared" si="1749"/>
        <v/>
      </c>
      <c r="AA3724" s="152" t="str">
        <f t="shared" si="1750"/>
        <v/>
      </c>
      <c r="AB3724" s="152" t="str">
        <f t="shared" si="1751"/>
        <v/>
      </c>
      <c r="AC3724" s="154" t="str">
        <f t="shared" si="1762"/>
        <v/>
      </c>
      <c r="AD3724" s="154" t="str">
        <f t="shared" si="1763"/>
        <v/>
      </c>
      <c r="AE3724" s="3" t="str">
        <f t="shared" si="1764"/>
        <v/>
      </c>
      <c r="AF3724" s="3" t="str">
        <f t="shared" si="1765"/>
        <v/>
      </c>
      <c r="AG3724" s="3" t="str">
        <f t="shared" si="1766"/>
        <v/>
      </c>
      <c r="AH3724" s="4" t="str">
        <f t="shared" si="1767"/>
        <v/>
      </c>
      <c r="AI3724" s="75" t="str">
        <f t="shared" si="1768"/>
        <v/>
      </c>
      <c r="AJ3724" s="75" t="str">
        <f t="shared" si="1769"/>
        <v/>
      </c>
    </row>
    <row r="3725" spans="1:36">
      <c r="A3725" s="41" t="str">
        <f t="shared" si="1752"/>
        <v/>
      </c>
      <c r="B3725" s="150" t="str">
        <f>IF(ISNUMBER(A3725),INDEX('MetaTrader Import'!$H$13:$J$5893,TRUNC(((A3725-$A$39+1)-1)/3)+1,MOD((A3725-$A$39+1)-1,3)+1),"")</f>
        <v/>
      </c>
      <c r="C3725" s="43" t="str">
        <f t="shared" si="1753"/>
        <v/>
      </c>
      <c r="D3725" s="43" t="str">
        <f t="shared" ca="1" si="1743"/>
        <v/>
      </c>
      <c r="E3725" s="43" t="str">
        <f t="shared" si="1754"/>
        <v/>
      </c>
      <c r="F3725" s="43" t="str">
        <f t="shared" si="1755"/>
        <v/>
      </c>
      <c r="G3725" s="43" t="str">
        <f>IF(A3725&lt;&gt;"",IF(A3725&lt;Data!$G$11*0.25,$C$13/$G$32,IF(A3725&gt;Data!$G$11*0.25,$C$13,$C$13*10)),"")</f>
        <v/>
      </c>
      <c r="H3725" s="43" t="str">
        <f>IF(A3725&lt;&gt;"",IF(Data!$G$9="constant",$C$13,IF(Data!$G$9="squeeze",G3725,F3725)),"")</f>
        <v/>
      </c>
      <c r="I3725" s="38" t="str">
        <f ca="1">IF(ISNUMBER(A3725),NORMINV(RAND(),0,IF(AND(Data!$G$9="squeeze",A3725&lt;Data!$G$11*0.25),$H$32,1)*$C$30*$C$13)*($C$14*$C$12),"")</f>
        <v/>
      </c>
      <c r="J3725" s="42" t="str">
        <f ca="1">IFERROR(IF(Data!$C$6="Real",B3725,I3725+J3724+($C$14*$C$12)*(NORMINV(RAND(),$C$15,CHOOSE($G$13,$C$13,F3725,G3725)))),"")</f>
        <v/>
      </c>
      <c r="K3725" s="88" t="str">
        <f>IF(ISNUMBER(A3725), IF($G$16="fixed",$G$17,MIN(H3725*Data!$C$7*$C$16*0.5,$C$17*Data!$C$7))*$C$12,"")</f>
        <v/>
      </c>
      <c r="L3725" s="42" t="str">
        <f t="shared" ca="1" si="1770"/>
        <v/>
      </c>
      <c r="M3725" s="44" t="str">
        <f t="shared" ca="1" si="1771"/>
        <v/>
      </c>
      <c r="N3725" s="44" t="str">
        <f t="shared" ca="1" si="1772"/>
        <v/>
      </c>
      <c r="O3725" s="108" t="str">
        <f t="shared" si="1756"/>
        <v/>
      </c>
      <c r="P3725" s="102" t="str">
        <f t="shared" si="1757"/>
        <v/>
      </c>
      <c r="Q3725" s="102" t="str">
        <f t="shared" si="1758"/>
        <v/>
      </c>
      <c r="R3725" s="120" t="str">
        <f t="shared" si="1759"/>
        <v/>
      </c>
      <c r="S3725" s="54" t="str">
        <f t="shared" si="1760"/>
        <v/>
      </c>
      <c r="T3725" s="5" t="str">
        <f t="shared" si="1761"/>
        <v/>
      </c>
      <c r="U3725" s="152" t="str">
        <f t="shared" si="1744"/>
        <v/>
      </c>
      <c r="V3725" s="152" t="str">
        <f t="shared" si="1745"/>
        <v/>
      </c>
      <c r="W3725" s="153" t="str">
        <f t="shared" si="1746"/>
        <v/>
      </c>
      <c r="X3725" s="153" t="str">
        <f t="shared" si="1747"/>
        <v/>
      </c>
      <c r="Y3725" s="153" t="str">
        <f t="shared" si="1748"/>
        <v/>
      </c>
      <c r="Z3725" s="153" t="str">
        <f t="shared" si="1749"/>
        <v/>
      </c>
      <c r="AA3725" s="152" t="str">
        <f t="shared" si="1750"/>
        <v/>
      </c>
      <c r="AB3725" s="152" t="str">
        <f t="shared" si="1751"/>
        <v/>
      </c>
      <c r="AC3725" s="154" t="str">
        <f t="shared" si="1762"/>
        <v/>
      </c>
      <c r="AD3725" s="154" t="str">
        <f t="shared" si="1763"/>
        <v/>
      </c>
      <c r="AE3725" s="3" t="str">
        <f t="shared" si="1764"/>
        <v/>
      </c>
      <c r="AF3725" s="3" t="str">
        <f t="shared" si="1765"/>
        <v/>
      </c>
      <c r="AG3725" s="3" t="str">
        <f t="shared" si="1766"/>
        <v/>
      </c>
      <c r="AH3725" s="4" t="str">
        <f t="shared" si="1767"/>
        <v/>
      </c>
      <c r="AI3725" s="75" t="str">
        <f t="shared" si="1768"/>
        <v/>
      </c>
      <c r="AJ3725" s="75" t="str">
        <f t="shared" si="1769"/>
        <v/>
      </c>
    </row>
    <row r="3726" spans="1:36">
      <c r="A3726" s="41" t="str">
        <f t="shared" si="1752"/>
        <v/>
      </c>
      <c r="B3726" s="150" t="str">
        <f>IF(ISNUMBER(A3726),INDEX('MetaTrader Import'!$H$13:$J$5893,TRUNC(((A3726-$A$39+1)-1)/3)+1,MOD((A3726-$A$39+1)-1,3)+1),"")</f>
        <v/>
      </c>
      <c r="C3726" s="43" t="str">
        <f t="shared" si="1753"/>
        <v/>
      </c>
      <c r="D3726" s="43" t="str">
        <f t="shared" ca="1" si="1743"/>
        <v/>
      </c>
      <c r="E3726" s="43" t="str">
        <f t="shared" si="1754"/>
        <v/>
      </c>
      <c r="F3726" s="43" t="str">
        <f t="shared" si="1755"/>
        <v/>
      </c>
      <c r="G3726" s="43" t="str">
        <f>IF(A3726&lt;&gt;"",IF(A3726&lt;Data!$G$11*0.25,$C$13/$G$32,IF(A3726&gt;Data!$G$11*0.25,$C$13,$C$13*10)),"")</f>
        <v/>
      </c>
      <c r="H3726" s="43" t="str">
        <f>IF(A3726&lt;&gt;"",IF(Data!$G$9="constant",$C$13,IF(Data!$G$9="squeeze",G3726,F3726)),"")</f>
        <v/>
      </c>
      <c r="I3726" s="38" t="str">
        <f ca="1">IF(ISNUMBER(A3726),NORMINV(RAND(),0,IF(AND(Data!$G$9="squeeze",A3726&lt;Data!$G$11*0.25),$H$32,1)*$C$30*$C$13)*($C$14*$C$12),"")</f>
        <v/>
      </c>
      <c r="J3726" s="42" t="str">
        <f ca="1">IFERROR(IF(Data!$C$6="Real",B3726,I3726+J3725+($C$14*$C$12)*(NORMINV(RAND(),$C$15,CHOOSE($G$13,$C$13,F3726,G3726)))),"")</f>
        <v/>
      </c>
      <c r="K3726" s="88" t="str">
        <f>IF(ISNUMBER(A3726), IF($G$16="fixed",$G$17,MIN(H3726*Data!$C$7*$C$16*0.5,$C$17*Data!$C$7))*$C$12,"")</f>
        <v/>
      </c>
      <c r="L3726" s="42" t="str">
        <f t="shared" ca="1" si="1770"/>
        <v/>
      </c>
      <c r="M3726" s="44" t="str">
        <f t="shared" ca="1" si="1771"/>
        <v/>
      </c>
      <c r="N3726" s="44" t="str">
        <f t="shared" ca="1" si="1772"/>
        <v/>
      </c>
      <c r="O3726" s="108" t="str">
        <f t="shared" si="1756"/>
        <v/>
      </c>
      <c r="P3726" s="102" t="str">
        <f t="shared" si="1757"/>
        <v/>
      </c>
      <c r="Q3726" s="102" t="str">
        <f t="shared" si="1758"/>
        <v/>
      </c>
      <c r="R3726" s="120" t="str">
        <f t="shared" si="1759"/>
        <v/>
      </c>
      <c r="S3726" s="54" t="str">
        <f t="shared" si="1760"/>
        <v/>
      </c>
      <c r="T3726" s="5" t="str">
        <f t="shared" si="1761"/>
        <v/>
      </c>
      <c r="U3726" s="152" t="str">
        <f t="shared" si="1744"/>
        <v/>
      </c>
      <c r="V3726" s="152" t="str">
        <f t="shared" si="1745"/>
        <v/>
      </c>
      <c r="W3726" s="153" t="str">
        <f t="shared" si="1746"/>
        <v/>
      </c>
      <c r="X3726" s="153" t="str">
        <f t="shared" si="1747"/>
        <v/>
      </c>
      <c r="Y3726" s="153" t="str">
        <f t="shared" si="1748"/>
        <v/>
      </c>
      <c r="Z3726" s="153" t="str">
        <f t="shared" si="1749"/>
        <v/>
      </c>
      <c r="AA3726" s="152" t="str">
        <f t="shared" si="1750"/>
        <v/>
      </c>
      <c r="AB3726" s="152" t="str">
        <f t="shared" si="1751"/>
        <v/>
      </c>
      <c r="AC3726" s="154" t="str">
        <f t="shared" si="1762"/>
        <v/>
      </c>
      <c r="AD3726" s="154" t="str">
        <f t="shared" si="1763"/>
        <v/>
      </c>
      <c r="AE3726" s="3" t="str">
        <f t="shared" si="1764"/>
        <v/>
      </c>
      <c r="AF3726" s="3" t="str">
        <f t="shared" si="1765"/>
        <v/>
      </c>
      <c r="AG3726" s="3" t="str">
        <f t="shared" si="1766"/>
        <v/>
      </c>
      <c r="AH3726" s="4" t="str">
        <f t="shared" si="1767"/>
        <v/>
      </c>
      <c r="AI3726" s="75" t="str">
        <f t="shared" si="1768"/>
        <v/>
      </c>
      <c r="AJ3726" s="75" t="str">
        <f t="shared" si="1769"/>
        <v/>
      </c>
    </row>
    <row r="3727" spans="1:36">
      <c r="A3727" s="41" t="str">
        <f t="shared" si="1752"/>
        <v/>
      </c>
      <c r="B3727" s="150" t="str">
        <f>IF(ISNUMBER(A3727),INDEX('MetaTrader Import'!$H$13:$J$5893,TRUNC(((A3727-$A$39+1)-1)/3)+1,MOD((A3727-$A$39+1)-1,3)+1),"")</f>
        <v/>
      </c>
      <c r="C3727" s="43" t="str">
        <f t="shared" si="1753"/>
        <v/>
      </c>
      <c r="D3727" s="43" t="str">
        <f t="shared" ca="1" si="1743"/>
        <v/>
      </c>
      <c r="E3727" s="43" t="str">
        <f t="shared" si="1754"/>
        <v/>
      </c>
      <c r="F3727" s="43" t="str">
        <f t="shared" si="1755"/>
        <v/>
      </c>
      <c r="G3727" s="43" t="str">
        <f>IF(A3727&lt;&gt;"",IF(A3727&lt;Data!$G$11*0.25,$C$13/$G$32,IF(A3727&gt;Data!$G$11*0.25,$C$13,$C$13*10)),"")</f>
        <v/>
      </c>
      <c r="H3727" s="43" t="str">
        <f>IF(A3727&lt;&gt;"",IF(Data!$G$9="constant",$C$13,IF(Data!$G$9="squeeze",G3727,F3727)),"")</f>
        <v/>
      </c>
      <c r="I3727" s="38" t="str">
        <f ca="1">IF(ISNUMBER(A3727),NORMINV(RAND(),0,IF(AND(Data!$G$9="squeeze",A3727&lt;Data!$G$11*0.25),$H$32,1)*$C$30*$C$13)*($C$14*$C$12),"")</f>
        <v/>
      </c>
      <c r="J3727" s="42" t="str">
        <f ca="1">IFERROR(IF(Data!$C$6="Real",B3727,I3727+J3726+($C$14*$C$12)*(NORMINV(RAND(),$C$15,CHOOSE($G$13,$C$13,F3727,G3727)))),"")</f>
        <v/>
      </c>
      <c r="K3727" s="88" t="str">
        <f>IF(ISNUMBER(A3727), IF($G$16="fixed",$G$17,MIN(H3727*Data!$C$7*$C$16*0.5,$C$17*Data!$C$7))*$C$12,"")</f>
        <v/>
      </c>
      <c r="L3727" s="42" t="str">
        <f t="shared" ca="1" si="1770"/>
        <v/>
      </c>
      <c r="M3727" s="44" t="str">
        <f t="shared" ca="1" si="1771"/>
        <v/>
      </c>
      <c r="N3727" s="44" t="str">
        <f t="shared" ca="1" si="1772"/>
        <v/>
      </c>
      <c r="O3727" s="108" t="str">
        <f t="shared" si="1756"/>
        <v/>
      </c>
      <c r="P3727" s="102" t="str">
        <f t="shared" si="1757"/>
        <v/>
      </c>
      <c r="Q3727" s="102" t="str">
        <f t="shared" si="1758"/>
        <v/>
      </c>
      <c r="R3727" s="120" t="str">
        <f t="shared" si="1759"/>
        <v/>
      </c>
      <c r="S3727" s="54" t="str">
        <f t="shared" si="1760"/>
        <v/>
      </c>
      <c r="T3727" s="5" t="str">
        <f t="shared" si="1761"/>
        <v/>
      </c>
      <c r="U3727" s="152" t="str">
        <f t="shared" si="1744"/>
        <v/>
      </c>
      <c r="V3727" s="152" t="str">
        <f t="shared" si="1745"/>
        <v/>
      </c>
      <c r="W3727" s="153" t="str">
        <f t="shared" si="1746"/>
        <v/>
      </c>
      <c r="X3727" s="153" t="str">
        <f t="shared" si="1747"/>
        <v/>
      </c>
      <c r="Y3727" s="153" t="str">
        <f t="shared" si="1748"/>
        <v/>
      </c>
      <c r="Z3727" s="153" t="str">
        <f t="shared" si="1749"/>
        <v/>
      </c>
      <c r="AA3727" s="152" t="str">
        <f t="shared" si="1750"/>
        <v/>
      </c>
      <c r="AB3727" s="152" t="str">
        <f t="shared" si="1751"/>
        <v/>
      </c>
      <c r="AC3727" s="154" t="str">
        <f t="shared" si="1762"/>
        <v/>
      </c>
      <c r="AD3727" s="154" t="str">
        <f t="shared" si="1763"/>
        <v/>
      </c>
      <c r="AE3727" s="3" t="str">
        <f t="shared" si="1764"/>
        <v/>
      </c>
      <c r="AF3727" s="3" t="str">
        <f t="shared" si="1765"/>
        <v/>
      </c>
      <c r="AG3727" s="3" t="str">
        <f t="shared" si="1766"/>
        <v/>
      </c>
      <c r="AH3727" s="4" t="str">
        <f t="shared" si="1767"/>
        <v/>
      </c>
      <c r="AI3727" s="75" t="str">
        <f t="shared" si="1768"/>
        <v/>
      </c>
      <c r="AJ3727" s="75" t="str">
        <f t="shared" si="1769"/>
        <v/>
      </c>
    </row>
    <row r="3728" spans="1:36">
      <c r="A3728" s="41" t="str">
        <f t="shared" si="1752"/>
        <v/>
      </c>
      <c r="B3728" s="150" t="str">
        <f>IF(ISNUMBER(A3728),INDEX('MetaTrader Import'!$H$13:$J$5893,TRUNC(((A3728-$A$39+1)-1)/3)+1,MOD((A3728-$A$39+1)-1,3)+1),"")</f>
        <v/>
      </c>
      <c r="C3728" s="43" t="str">
        <f t="shared" si="1753"/>
        <v/>
      </c>
      <c r="D3728" s="43" t="str">
        <f t="shared" ca="1" si="1743"/>
        <v/>
      </c>
      <c r="E3728" s="43" t="str">
        <f t="shared" si="1754"/>
        <v/>
      </c>
      <c r="F3728" s="43" t="str">
        <f t="shared" si="1755"/>
        <v/>
      </c>
      <c r="G3728" s="43" t="str">
        <f>IF(A3728&lt;&gt;"",IF(A3728&lt;Data!$G$11*0.25,$C$13/$G$32,IF(A3728&gt;Data!$G$11*0.25,$C$13,$C$13*10)),"")</f>
        <v/>
      </c>
      <c r="H3728" s="43" t="str">
        <f>IF(A3728&lt;&gt;"",IF(Data!$G$9="constant",$C$13,IF(Data!$G$9="squeeze",G3728,F3728)),"")</f>
        <v/>
      </c>
      <c r="I3728" s="38" t="str">
        <f ca="1">IF(ISNUMBER(A3728),NORMINV(RAND(),0,IF(AND(Data!$G$9="squeeze",A3728&lt;Data!$G$11*0.25),$H$32,1)*$C$30*$C$13)*($C$14*$C$12),"")</f>
        <v/>
      </c>
      <c r="J3728" s="42" t="str">
        <f ca="1">IFERROR(IF(Data!$C$6="Real",B3728,I3728+J3727+($C$14*$C$12)*(NORMINV(RAND(),$C$15,CHOOSE($G$13,$C$13,F3728,G3728)))),"")</f>
        <v/>
      </c>
      <c r="K3728" s="88" t="str">
        <f>IF(ISNUMBER(A3728), IF($G$16="fixed",$G$17,MIN(H3728*Data!$C$7*$C$16*0.5,$C$17*Data!$C$7))*$C$12,"")</f>
        <v/>
      </c>
      <c r="L3728" s="42" t="str">
        <f t="shared" ca="1" si="1770"/>
        <v/>
      </c>
      <c r="M3728" s="44" t="str">
        <f t="shared" ca="1" si="1771"/>
        <v/>
      </c>
      <c r="N3728" s="44" t="str">
        <f t="shared" ca="1" si="1772"/>
        <v/>
      </c>
      <c r="O3728" s="108" t="str">
        <f t="shared" si="1756"/>
        <v/>
      </c>
      <c r="P3728" s="102" t="str">
        <f t="shared" si="1757"/>
        <v/>
      </c>
      <c r="Q3728" s="102" t="str">
        <f t="shared" si="1758"/>
        <v/>
      </c>
      <c r="R3728" s="120" t="str">
        <f t="shared" si="1759"/>
        <v/>
      </c>
      <c r="S3728" s="54" t="str">
        <f t="shared" si="1760"/>
        <v/>
      </c>
      <c r="T3728" s="5" t="str">
        <f t="shared" si="1761"/>
        <v/>
      </c>
      <c r="U3728" s="152" t="str">
        <f t="shared" si="1744"/>
        <v/>
      </c>
      <c r="V3728" s="152" t="str">
        <f t="shared" si="1745"/>
        <v/>
      </c>
      <c r="W3728" s="153" t="str">
        <f t="shared" si="1746"/>
        <v/>
      </c>
      <c r="X3728" s="153" t="str">
        <f t="shared" si="1747"/>
        <v/>
      </c>
      <c r="Y3728" s="153" t="str">
        <f t="shared" si="1748"/>
        <v/>
      </c>
      <c r="Z3728" s="153" t="str">
        <f t="shared" si="1749"/>
        <v/>
      </c>
      <c r="AA3728" s="152" t="str">
        <f t="shared" si="1750"/>
        <v/>
      </c>
      <c r="AB3728" s="152" t="str">
        <f t="shared" si="1751"/>
        <v/>
      </c>
      <c r="AC3728" s="154" t="str">
        <f t="shared" si="1762"/>
        <v/>
      </c>
      <c r="AD3728" s="154" t="str">
        <f t="shared" si="1763"/>
        <v/>
      </c>
      <c r="AE3728" s="3" t="str">
        <f t="shared" si="1764"/>
        <v/>
      </c>
      <c r="AF3728" s="3" t="str">
        <f t="shared" si="1765"/>
        <v/>
      </c>
      <c r="AG3728" s="3" t="str">
        <f t="shared" si="1766"/>
        <v/>
      </c>
      <c r="AH3728" s="4" t="str">
        <f t="shared" si="1767"/>
        <v/>
      </c>
      <c r="AI3728" s="75" t="str">
        <f t="shared" si="1768"/>
        <v/>
      </c>
      <c r="AJ3728" s="75" t="str">
        <f t="shared" si="1769"/>
        <v/>
      </c>
    </row>
    <row r="3729" spans="1:36">
      <c r="A3729" s="41" t="str">
        <f t="shared" si="1752"/>
        <v/>
      </c>
      <c r="B3729" s="150" t="str">
        <f>IF(ISNUMBER(A3729),INDEX('MetaTrader Import'!$H$13:$J$5893,TRUNC(((A3729-$A$39+1)-1)/3)+1,MOD((A3729-$A$39+1)-1,3)+1),"")</f>
        <v/>
      </c>
      <c r="C3729" s="43" t="str">
        <f t="shared" si="1753"/>
        <v/>
      </c>
      <c r="D3729" s="43" t="str">
        <f t="shared" ca="1" si="1743"/>
        <v/>
      </c>
      <c r="E3729" s="43" t="str">
        <f t="shared" si="1754"/>
        <v/>
      </c>
      <c r="F3729" s="43" t="str">
        <f t="shared" si="1755"/>
        <v/>
      </c>
      <c r="G3729" s="43" t="str">
        <f>IF(A3729&lt;&gt;"",IF(A3729&lt;Data!$G$11*0.25,$C$13/$G$32,IF(A3729&gt;Data!$G$11*0.25,$C$13,$C$13*10)),"")</f>
        <v/>
      </c>
      <c r="H3729" s="43" t="str">
        <f>IF(A3729&lt;&gt;"",IF(Data!$G$9="constant",$C$13,IF(Data!$G$9="squeeze",G3729,F3729)),"")</f>
        <v/>
      </c>
      <c r="I3729" s="38" t="str">
        <f ca="1">IF(ISNUMBER(A3729),NORMINV(RAND(),0,IF(AND(Data!$G$9="squeeze",A3729&lt;Data!$G$11*0.25),$H$32,1)*$C$30*$C$13)*($C$14*$C$12),"")</f>
        <v/>
      </c>
      <c r="J3729" s="42" t="str">
        <f ca="1">IFERROR(IF(Data!$C$6="Real",B3729,I3729+J3728+($C$14*$C$12)*(NORMINV(RAND(),$C$15,CHOOSE($G$13,$C$13,F3729,G3729)))),"")</f>
        <v/>
      </c>
      <c r="K3729" s="88" t="str">
        <f>IF(ISNUMBER(A3729), IF($G$16="fixed",$G$17,MIN(H3729*Data!$C$7*$C$16*0.5,$C$17*Data!$C$7))*$C$12,"")</f>
        <v/>
      </c>
      <c r="L3729" s="42" t="str">
        <f t="shared" ca="1" si="1770"/>
        <v/>
      </c>
      <c r="M3729" s="44" t="str">
        <f t="shared" ca="1" si="1771"/>
        <v/>
      </c>
      <c r="N3729" s="44" t="str">
        <f t="shared" ca="1" si="1772"/>
        <v/>
      </c>
      <c r="O3729" s="108" t="str">
        <f t="shared" si="1756"/>
        <v/>
      </c>
      <c r="P3729" s="102" t="str">
        <f t="shared" si="1757"/>
        <v/>
      </c>
      <c r="Q3729" s="102" t="str">
        <f t="shared" si="1758"/>
        <v/>
      </c>
      <c r="R3729" s="120" t="str">
        <f t="shared" si="1759"/>
        <v/>
      </c>
      <c r="S3729" s="54" t="str">
        <f t="shared" si="1760"/>
        <v/>
      </c>
      <c r="T3729" s="5" t="str">
        <f t="shared" si="1761"/>
        <v/>
      </c>
      <c r="U3729" s="152" t="str">
        <f t="shared" si="1744"/>
        <v/>
      </c>
      <c r="V3729" s="152" t="str">
        <f t="shared" si="1745"/>
        <v/>
      </c>
      <c r="W3729" s="153" t="str">
        <f t="shared" si="1746"/>
        <v/>
      </c>
      <c r="X3729" s="153" t="str">
        <f t="shared" si="1747"/>
        <v/>
      </c>
      <c r="Y3729" s="153" t="str">
        <f t="shared" si="1748"/>
        <v/>
      </c>
      <c r="Z3729" s="153" t="str">
        <f t="shared" si="1749"/>
        <v/>
      </c>
      <c r="AA3729" s="152" t="str">
        <f t="shared" si="1750"/>
        <v/>
      </c>
      <c r="AB3729" s="152" t="str">
        <f t="shared" si="1751"/>
        <v/>
      </c>
      <c r="AC3729" s="154" t="str">
        <f t="shared" si="1762"/>
        <v/>
      </c>
      <c r="AD3729" s="154" t="str">
        <f t="shared" si="1763"/>
        <v/>
      </c>
      <c r="AE3729" s="3" t="str">
        <f t="shared" si="1764"/>
        <v/>
      </c>
      <c r="AF3729" s="3" t="str">
        <f t="shared" si="1765"/>
        <v/>
      </c>
      <c r="AG3729" s="3" t="str">
        <f t="shared" si="1766"/>
        <v/>
      </c>
      <c r="AH3729" s="4" t="str">
        <f t="shared" si="1767"/>
        <v/>
      </c>
      <c r="AI3729" s="75" t="str">
        <f t="shared" si="1768"/>
        <v/>
      </c>
      <c r="AJ3729" s="75" t="str">
        <f t="shared" si="1769"/>
        <v/>
      </c>
    </row>
    <row r="3730" spans="1:36">
      <c r="A3730" s="41" t="str">
        <f t="shared" si="1752"/>
        <v/>
      </c>
      <c r="B3730" s="150" t="str">
        <f>IF(ISNUMBER(A3730),INDEX('MetaTrader Import'!$H$13:$J$5893,TRUNC(((A3730-$A$39+1)-1)/3)+1,MOD((A3730-$A$39+1)-1,3)+1),"")</f>
        <v/>
      </c>
      <c r="C3730" s="43" t="str">
        <f t="shared" si="1753"/>
        <v/>
      </c>
      <c r="D3730" s="43" t="str">
        <f t="shared" ca="1" si="1743"/>
        <v/>
      </c>
      <c r="E3730" s="43" t="str">
        <f t="shared" si="1754"/>
        <v/>
      </c>
      <c r="F3730" s="43" t="str">
        <f t="shared" si="1755"/>
        <v/>
      </c>
      <c r="G3730" s="43" t="str">
        <f>IF(A3730&lt;&gt;"",IF(A3730&lt;Data!$G$11*0.25,$C$13/$G$32,IF(A3730&gt;Data!$G$11*0.25,$C$13,$C$13*10)),"")</f>
        <v/>
      </c>
      <c r="H3730" s="43" t="str">
        <f>IF(A3730&lt;&gt;"",IF(Data!$G$9="constant",$C$13,IF(Data!$G$9="squeeze",G3730,F3730)),"")</f>
        <v/>
      </c>
      <c r="I3730" s="38" t="str">
        <f ca="1">IF(ISNUMBER(A3730),NORMINV(RAND(),0,IF(AND(Data!$G$9="squeeze",A3730&lt;Data!$G$11*0.25),$H$32,1)*$C$30*$C$13)*($C$14*$C$12),"")</f>
        <v/>
      </c>
      <c r="J3730" s="42" t="str">
        <f ca="1">IFERROR(IF(Data!$C$6="Real",B3730,I3730+J3729+($C$14*$C$12)*(NORMINV(RAND(),$C$15,CHOOSE($G$13,$C$13,F3730,G3730)))),"")</f>
        <v/>
      </c>
      <c r="K3730" s="88" t="str">
        <f>IF(ISNUMBER(A3730), IF($G$16="fixed",$G$17,MIN(H3730*Data!$C$7*$C$16*0.5,$C$17*Data!$C$7))*$C$12,"")</f>
        <v/>
      </c>
      <c r="L3730" s="42" t="str">
        <f t="shared" ca="1" si="1770"/>
        <v/>
      </c>
      <c r="M3730" s="44" t="str">
        <f t="shared" ca="1" si="1771"/>
        <v/>
      </c>
      <c r="N3730" s="44" t="str">
        <f t="shared" ca="1" si="1772"/>
        <v/>
      </c>
      <c r="O3730" s="108" t="str">
        <f t="shared" si="1756"/>
        <v/>
      </c>
      <c r="P3730" s="102" t="str">
        <f t="shared" si="1757"/>
        <v/>
      </c>
      <c r="Q3730" s="102" t="str">
        <f t="shared" si="1758"/>
        <v/>
      </c>
      <c r="R3730" s="120" t="str">
        <f t="shared" si="1759"/>
        <v/>
      </c>
      <c r="S3730" s="54" t="str">
        <f t="shared" si="1760"/>
        <v/>
      </c>
      <c r="T3730" s="5" t="str">
        <f t="shared" si="1761"/>
        <v/>
      </c>
      <c r="U3730" s="152" t="str">
        <f t="shared" si="1744"/>
        <v/>
      </c>
      <c r="V3730" s="152" t="str">
        <f t="shared" si="1745"/>
        <v/>
      </c>
      <c r="W3730" s="153" t="str">
        <f t="shared" si="1746"/>
        <v/>
      </c>
      <c r="X3730" s="153" t="str">
        <f t="shared" si="1747"/>
        <v/>
      </c>
      <c r="Y3730" s="153" t="str">
        <f t="shared" si="1748"/>
        <v/>
      </c>
      <c r="Z3730" s="153" t="str">
        <f t="shared" si="1749"/>
        <v/>
      </c>
      <c r="AA3730" s="152" t="str">
        <f t="shared" si="1750"/>
        <v/>
      </c>
      <c r="AB3730" s="152" t="str">
        <f t="shared" si="1751"/>
        <v/>
      </c>
      <c r="AC3730" s="154" t="str">
        <f t="shared" si="1762"/>
        <v/>
      </c>
      <c r="AD3730" s="154" t="str">
        <f t="shared" si="1763"/>
        <v/>
      </c>
      <c r="AE3730" s="3" t="str">
        <f t="shared" si="1764"/>
        <v/>
      </c>
      <c r="AF3730" s="3" t="str">
        <f t="shared" si="1765"/>
        <v/>
      </c>
      <c r="AG3730" s="3" t="str">
        <f t="shared" si="1766"/>
        <v/>
      </c>
      <c r="AH3730" s="4" t="str">
        <f t="shared" si="1767"/>
        <v/>
      </c>
      <c r="AI3730" s="75" t="str">
        <f t="shared" si="1768"/>
        <v/>
      </c>
      <c r="AJ3730" s="75" t="str">
        <f t="shared" si="1769"/>
        <v/>
      </c>
    </row>
    <row r="3731" spans="1:36">
      <c r="A3731" s="41" t="str">
        <f t="shared" si="1752"/>
        <v/>
      </c>
      <c r="B3731" s="150" t="str">
        <f>IF(ISNUMBER(A3731),INDEX('MetaTrader Import'!$H$13:$J$5893,TRUNC(((A3731-$A$39+1)-1)/3)+1,MOD((A3731-$A$39+1)-1,3)+1),"")</f>
        <v/>
      </c>
      <c r="C3731" s="43" t="str">
        <f t="shared" si="1753"/>
        <v/>
      </c>
      <c r="D3731" s="43" t="str">
        <f t="shared" ca="1" si="1743"/>
        <v/>
      </c>
      <c r="E3731" s="43" t="str">
        <f t="shared" si="1754"/>
        <v/>
      </c>
      <c r="F3731" s="43" t="str">
        <f t="shared" si="1755"/>
        <v/>
      </c>
      <c r="G3731" s="43" t="str">
        <f>IF(A3731&lt;&gt;"",IF(A3731&lt;Data!$G$11*0.25,$C$13/$G$32,IF(A3731&gt;Data!$G$11*0.25,$C$13,$C$13*10)),"")</f>
        <v/>
      </c>
      <c r="H3731" s="43" t="str">
        <f>IF(A3731&lt;&gt;"",IF(Data!$G$9="constant",$C$13,IF(Data!$G$9="squeeze",G3731,F3731)),"")</f>
        <v/>
      </c>
      <c r="I3731" s="38" t="str">
        <f ca="1">IF(ISNUMBER(A3731),NORMINV(RAND(),0,IF(AND(Data!$G$9="squeeze",A3731&lt;Data!$G$11*0.25),$H$32,1)*$C$30*$C$13)*($C$14*$C$12),"")</f>
        <v/>
      </c>
      <c r="J3731" s="42" t="str">
        <f ca="1">IFERROR(IF(Data!$C$6="Real",B3731,I3731+J3730+($C$14*$C$12)*(NORMINV(RAND(),$C$15,CHOOSE($G$13,$C$13,F3731,G3731)))),"")</f>
        <v/>
      </c>
      <c r="K3731" s="88" t="str">
        <f>IF(ISNUMBER(A3731), IF($G$16="fixed",$G$17,MIN(H3731*Data!$C$7*$C$16*0.5,$C$17*Data!$C$7))*$C$12,"")</f>
        <v/>
      </c>
      <c r="L3731" s="42" t="str">
        <f t="shared" ca="1" si="1770"/>
        <v/>
      </c>
      <c r="M3731" s="44" t="str">
        <f t="shared" ca="1" si="1771"/>
        <v/>
      </c>
      <c r="N3731" s="44" t="str">
        <f t="shared" ca="1" si="1772"/>
        <v/>
      </c>
      <c r="O3731" s="108" t="str">
        <f t="shared" si="1756"/>
        <v/>
      </c>
      <c r="P3731" s="102" t="str">
        <f t="shared" si="1757"/>
        <v/>
      </c>
      <c r="Q3731" s="102" t="str">
        <f t="shared" si="1758"/>
        <v/>
      </c>
      <c r="R3731" s="120" t="str">
        <f t="shared" si="1759"/>
        <v/>
      </c>
      <c r="S3731" s="54" t="str">
        <f t="shared" si="1760"/>
        <v/>
      </c>
      <c r="T3731" s="5" t="str">
        <f t="shared" si="1761"/>
        <v/>
      </c>
      <c r="U3731" s="152" t="str">
        <f t="shared" si="1744"/>
        <v/>
      </c>
      <c r="V3731" s="152" t="str">
        <f t="shared" si="1745"/>
        <v/>
      </c>
      <c r="W3731" s="153" t="str">
        <f t="shared" si="1746"/>
        <v/>
      </c>
      <c r="X3731" s="153" t="str">
        <f t="shared" si="1747"/>
        <v/>
      </c>
      <c r="Y3731" s="153" t="str">
        <f t="shared" si="1748"/>
        <v/>
      </c>
      <c r="Z3731" s="153" t="str">
        <f t="shared" si="1749"/>
        <v/>
      </c>
      <c r="AA3731" s="152" t="str">
        <f t="shared" si="1750"/>
        <v/>
      </c>
      <c r="AB3731" s="152" t="str">
        <f t="shared" si="1751"/>
        <v/>
      </c>
      <c r="AC3731" s="154" t="str">
        <f t="shared" si="1762"/>
        <v/>
      </c>
      <c r="AD3731" s="154" t="str">
        <f t="shared" si="1763"/>
        <v/>
      </c>
      <c r="AE3731" s="3" t="str">
        <f t="shared" si="1764"/>
        <v/>
      </c>
      <c r="AF3731" s="3" t="str">
        <f t="shared" si="1765"/>
        <v/>
      </c>
      <c r="AG3731" s="3" t="str">
        <f t="shared" si="1766"/>
        <v/>
      </c>
      <c r="AH3731" s="4" t="str">
        <f t="shared" si="1767"/>
        <v/>
      </c>
      <c r="AI3731" s="75" t="str">
        <f t="shared" si="1768"/>
        <v/>
      </c>
      <c r="AJ3731" s="75" t="str">
        <f t="shared" si="1769"/>
        <v/>
      </c>
    </row>
    <row r="3732" spans="1:36">
      <c r="A3732" s="41" t="str">
        <f t="shared" si="1752"/>
        <v/>
      </c>
      <c r="B3732" s="150" t="str">
        <f>IF(ISNUMBER(A3732),INDEX('MetaTrader Import'!$H$13:$J$5893,TRUNC(((A3732-$A$39+1)-1)/3)+1,MOD((A3732-$A$39+1)-1,3)+1),"")</f>
        <v/>
      </c>
      <c r="C3732" s="43" t="str">
        <f t="shared" si="1753"/>
        <v/>
      </c>
      <c r="D3732" s="43" t="str">
        <f t="shared" ca="1" si="1743"/>
        <v/>
      </c>
      <c r="E3732" s="43" t="str">
        <f t="shared" si="1754"/>
        <v/>
      </c>
      <c r="F3732" s="43" t="str">
        <f t="shared" si="1755"/>
        <v/>
      </c>
      <c r="G3732" s="43" t="str">
        <f>IF(A3732&lt;&gt;"",IF(A3732&lt;Data!$G$11*0.25,$C$13/$G$32,IF(A3732&gt;Data!$G$11*0.25,$C$13,$C$13*10)),"")</f>
        <v/>
      </c>
      <c r="H3732" s="43" t="str">
        <f>IF(A3732&lt;&gt;"",IF(Data!$G$9="constant",$C$13,IF(Data!$G$9="squeeze",G3732,F3732)),"")</f>
        <v/>
      </c>
      <c r="I3732" s="38" t="str">
        <f ca="1">IF(ISNUMBER(A3732),NORMINV(RAND(),0,IF(AND(Data!$G$9="squeeze",A3732&lt;Data!$G$11*0.25),$H$32,1)*$C$30*$C$13)*($C$14*$C$12),"")</f>
        <v/>
      </c>
      <c r="J3732" s="42" t="str">
        <f ca="1">IFERROR(IF(Data!$C$6="Real",B3732,I3732+J3731+($C$14*$C$12)*(NORMINV(RAND(),$C$15,CHOOSE($G$13,$C$13,F3732,G3732)))),"")</f>
        <v/>
      </c>
      <c r="K3732" s="88" t="str">
        <f>IF(ISNUMBER(A3732), IF($G$16="fixed",$G$17,MIN(H3732*Data!$C$7*$C$16*0.5,$C$17*Data!$C$7))*$C$12,"")</f>
        <v/>
      </c>
      <c r="L3732" s="42" t="str">
        <f t="shared" ca="1" si="1770"/>
        <v/>
      </c>
      <c r="M3732" s="44" t="str">
        <f t="shared" ca="1" si="1771"/>
        <v/>
      </c>
      <c r="N3732" s="44" t="str">
        <f t="shared" ca="1" si="1772"/>
        <v/>
      </c>
      <c r="O3732" s="108" t="str">
        <f t="shared" si="1756"/>
        <v/>
      </c>
      <c r="P3732" s="102" t="str">
        <f t="shared" si="1757"/>
        <v/>
      </c>
      <c r="Q3732" s="102" t="str">
        <f t="shared" si="1758"/>
        <v/>
      </c>
      <c r="R3732" s="120" t="str">
        <f t="shared" si="1759"/>
        <v/>
      </c>
      <c r="S3732" s="54" t="str">
        <f t="shared" si="1760"/>
        <v/>
      </c>
      <c r="T3732" s="5" t="str">
        <f t="shared" si="1761"/>
        <v/>
      </c>
      <c r="U3732" s="152" t="str">
        <f t="shared" si="1744"/>
        <v/>
      </c>
      <c r="V3732" s="152" t="str">
        <f t="shared" si="1745"/>
        <v/>
      </c>
      <c r="W3732" s="153" t="str">
        <f t="shared" si="1746"/>
        <v/>
      </c>
      <c r="X3732" s="153" t="str">
        <f t="shared" si="1747"/>
        <v/>
      </c>
      <c r="Y3732" s="153" t="str">
        <f t="shared" si="1748"/>
        <v/>
      </c>
      <c r="Z3732" s="153" t="str">
        <f t="shared" si="1749"/>
        <v/>
      </c>
      <c r="AA3732" s="152" t="str">
        <f t="shared" si="1750"/>
        <v/>
      </c>
      <c r="AB3732" s="152" t="str">
        <f t="shared" si="1751"/>
        <v/>
      </c>
      <c r="AC3732" s="154" t="str">
        <f t="shared" si="1762"/>
        <v/>
      </c>
      <c r="AD3732" s="154" t="str">
        <f t="shared" si="1763"/>
        <v/>
      </c>
      <c r="AE3732" s="3" t="str">
        <f t="shared" si="1764"/>
        <v/>
      </c>
      <c r="AF3732" s="3" t="str">
        <f t="shared" si="1765"/>
        <v/>
      </c>
      <c r="AG3732" s="3" t="str">
        <f t="shared" si="1766"/>
        <v/>
      </c>
      <c r="AH3732" s="4" t="str">
        <f t="shared" si="1767"/>
        <v/>
      </c>
      <c r="AI3732" s="75" t="str">
        <f t="shared" si="1768"/>
        <v/>
      </c>
      <c r="AJ3732" s="75" t="str">
        <f t="shared" si="1769"/>
        <v/>
      </c>
    </row>
    <row r="3733" spans="1:36">
      <c r="A3733" s="41" t="str">
        <f t="shared" si="1752"/>
        <v/>
      </c>
      <c r="B3733" s="150" t="str">
        <f>IF(ISNUMBER(A3733),INDEX('MetaTrader Import'!$H$13:$J$5893,TRUNC(((A3733-$A$39+1)-1)/3)+1,MOD((A3733-$A$39+1)-1,3)+1),"")</f>
        <v/>
      </c>
      <c r="C3733" s="43" t="str">
        <f t="shared" si="1753"/>
        <v/>
      </c>
      <c r="D3733" s="43" t="str">
        <f t="shared" ca="1" si="1743"/>
        <v/>
      </c>
      <c r="E3733" s="43" t="str">
        <f t="shared" si="1754"/>
        <v/>
      </c>
      <c r="F3733" s="43" t="str">
        <f t="shared" si="1755"/>
        <v/>
      </c>
      <c r="G3733" s="43" t="str">
        <f>IF(A3733&lt;&gt;"",IF(A3733&lt;Data!$G$11*0.25,$C$13/$G$32,IF(A3733&gt;Data!$G$11*0.25,$C$13,$C$13*10)),"")</f>
        <v/>
      </c>
      <c r="H3733" s="43" t="str">
        <f>IF(A3733&lt;&gt;"",IF(Data!$G$9="constant",$C$13,IF(Data!$G$9="squeeze",G3733,F3733)),"")</f>
        <v/>
      </c>
      <c r="I3733" s="38" t="str">
        <f ca="1">IF(ISNUMBER(A3733),NORMINV(RAND(),0,IF(AND(Data!$G$9="squeeze",A3733&lt;Data!$G$11*0.25),$H$32,1)*$C$30*$C$13)*($C$14*$C$12),"")</f>
        <v/>
      </c>
      <c r="J3733" s="42" t="str">
        <f ca="1">IFERROR(IF(Data!$C$6="Real",B3733,I3733+J3732+($C$14*$C$12)*(NORMINV(RAND(),$C$15,CHOOSE($G$13,$C$13,F3733,G3733)))),"")</f>
        <v/>
      </c>
      <c r="K3733" s="88" t="str">
        <f>IF(ISNUMBER(A3733), IF($G$16="fixed",$G$17,MIN(H3733*Data!$C$7*$C$16*0.5,$C$17*Data!$C$7))*$C$12,"")</f>
        <v/>
      </c>
      <c r="L3733" s="42" t="str">
        <f t="shared" ca="1" si="1770"/>
        <v/>
      </c>
      <c r="M3733" s="44" t="str">
        <f t="shared" ca="1" si="1771"/>
        <v/>
      </c>
      <c r="N3733" s="44" t="str">
        <f t="shared" ca="1" si="1772"/>
        <v/>
      </c>
      <c r="O3733" s="108" t="str">
        <f t="shared" si="1756"/>
        <v/>
      </c>
      <c r="P3733" s="102" t="str">
        <f t="shared" si="1757"/>
        <v/>
      </c>
      <c r="Q3733" s="102" t="str">
        <f t="shared" si="1758"/>
        <v/>
      </c>
      <c r="R3733" s="120" t="str">
        <f t="shared" si="1759"/>
        <v/>
      </c>
      <c r="S3733" s="54" t="str">
        <f t="shared" si="1760"/>
        <v/>
      </c>
      <c r="T3733" s="5" t="str">
        <f t="shared" si="1761"/>
        <v/>
      </c>
      <c r="U3733" s="152" t="str">
        <f t="shared" si="1744"/>
        <v/>
      </c>
      <c r="V3733" s="152" t="str">
        <f t="shared" si="1745"/>
        <v/>
      </c>
      <c r="W3733" s="153" t="str">
        <f t="shared" si="1746"/>
        <v/>
      </c>
      <c r="X3733" s="153" t="str">
        <f t="shared" si="1747"/>
        <v/>
      </c>
      <c r="Y3733" s="153" t="str">
        <f t="shared" si="1748"/>
        <v/>
      </c>
      <c r="Z3733" s="153" t="str">
        <f t="shared" si="1749"/>
        <v/>
      </c>
      <c r="AA3733" s="152" t="str">
        <f t="shared" si="1750"/>
        <v/>
      </c>
      <c r="AB3733" s="152" t="str">
        <f t="shared" si="1751"/>
        <v/>
      </c>
      <c r="AC3733" s="154" t="str">
        <f t="shared" si="1762"/>
        <v/>
      </c>
      <c r="AD3733" s="154" t="str">
        <f t="shared" si="1763"/>
        <v/>
      </c>
      <c r="AE3733" s="3" t="str">
        <f t="shared" si="1764"/>
        <v/>
      </c>
      <c r="AF3733" s="3" t="str">
        <f t="shared" si="1765"/>
        <v/>
      </c>
      <c r="AG3733" s="3" t="str">
        <f t="shared" si="1766"/>
        <v/>
      </c>
      <c r="AH3733" s="4" t="str">
        <f t="shared" si="1767"/>
        <v/>
      </c>
      <c r="AI3733" s="75" t="str">
        <f t="shared" si="1768"/>
        <v/>
      </c>
      <c r="AJ3733" s="75" t="str">
        <f t="shared" si="1769"/>
        <v/>
      </c>
    </row>
    <row r="3734" spans="1:36">
      <c r="A3734" s="41" t="str">
        <f t="shared" si="1752"/>
        <v/>
      </c>
      <c r="B3734" s="150" t="str">
        <f>IF(ISNUMBER(A3734),INDEX('MetaTrader Import'!$H$13:$J$5893,TRUNC(((A3734-$A$39+1)-1)/3)+1,MOD((A3734-$A$39+1)-1,3)+1),"")</f>
        <v/>
      </c>
      <c r="C3734" s="43" t="str">
        <f t="shared" si="1753"/>
        <v/>
      </c>
      <c r="D3734" s="43" t="str">
        <f t="shared" ca="1" si="1743"/>
        <v/>
      </c>
      <c r="E3734" s="43" t="str">
        <f t="shared" si="1754"/>
        <v/>
      </c>
      <c r="F3734" s="43" t="str">
        <f t="shared" si="1755"/>
        <v/>
      </c>
      <c r="G3734" s="43" t="str">
        <f>IF(A3734&lt;&gt;"",IF(A3734&lt;Data!$G$11*0.25,$C$13/$G$32,IF(A3734&gt;Data!$G$11*0.25,$C$13,$C$13*10)),"")</f>
        <v/>
      </c>
      <c r="H3734" s="43" t="str">
        <f>IF(A3734&lt;&gt;"",IF(Data!$G$9="constant",$C$13,IF(Data!$G$9="squeeze",G3734,F3734)),"")</f>
        <v/>
      </c>
      <c r="I3734" s="38" t="str">
        <f ca="1">IF(ISNUMBER(A3734),NORMINV(RAND(),0,IF(AND(Data!$G$9="squeeze",A3734&lt;Data!$G$11*0.25),$H$32,1)*$C$30*$C$13)*($C$14*$C$12),"")</f>
        <v/>
      </c>
      <c r="J3734" s="42" t="str">
        <f ca="1">IFERROR(IF(Data!$C$6="Real",B3734,I3734+J3733+($C$14*$C$12)*(NORMINV(RAND(),$C$15,CHOOSE($G$13,$C$13,F3734,G3734)))),"")</f>
        <v/>
      </c>
      <c r="K3734" s="88" t="str">
        <f>IF(ISNUMBER(A3734), IF($G$16="fixed",$G$17,MIN(H3734*Data!$C$7*$C$16*0.5,$C$17*Data!$C$7))*$C$12,"")</f>
        <v/>
      </c>
      <c r="L3734" s="42" t="str">
        <f t="shared" ca="1" si="1770"/>
        <v/>
      </c>
      <c r="M3734" s="44" t="str">
        <f t="shared" ca="1" si="1771"/>
        <v/>
      </c>
      <c r="N3734" s="44" t="str">
        <f t="shared" ca="1" si="1772"/>
        <v/>
      </c>
      <c r="O3734" s="108" t="str">
        <f t="shared" si="1756"/>
        <v/>
      </c>
      <c r="P3734" s="102" t="str">
        <f t="shared" si="1757"/>
        <v/>
      </c>
      <c r="Q3734" s="102" t="str">
        <f t="shared" si="1758"/>
        <v/>
      </c>
      <c r="R3734" s="120" t="str">
        <f t="shared" si="1759"/>
        <v/>
      </c>
      <c r="S3734" s="54" t="str">
        <f t="shared" si="1760"/>
        <v/>
      </c>
      <c r="T3734" s="5" t="str">
        <f t="shared" si="1761"/>
        <v/>
      </c>
      <c r="U3734" s="152" t="str">
        <f t="shared" si="1744"/>
        <v/>
      </c>
      <c r="V3734" s="152" t="str">
        <f t="shared" si="1745"/>
        <v/>
      </c>
      <c r="W3734" s="153" t="str">
        <f t="shared" si="1746"/>
        <v/>
      </c>
      <c r="X3734" s="153" t="str">
        <f t="shared" si="1747"/>
        <v/>
      </c>
      <c r="Y3734" s="153" t="str">
        <f t="shared" si="1748"/>
        <v/>
      </c>
      <c r="Z3734" s="153" t="str">
        <f t="shared" si="1749"/>
        <v/>
      </c>
      <c r="AA3734" s="152" t="str">
        <f t="shared" si="1750"/>
        <v/>
      </c>
      <c r="AB3734" s="152" t="str">
        <f t="shared" si="1751"/>
        <v/>
      </c>
      <c r="AC3734" s="154" t="str">
        <f t="shared" si="1762"/>
        <v/>
      </c>
      <c r="AD3734" s="154" t="str">
        <f t="shared" si="1763"/>
        <v/>
      </c>
      <c r="AE3734" s="3" t="str">
        <f t="shared" si="1764"/>
        <v/>
      </c>
      <c r="AF3734" s="3" t="str">
        <f t="shared" si="1765"/>
        <v/>
      </c>
      <c r="AG3734" s="3" t="str">
        <f t="shared" si="1766"/>
        <v/>
      </c>
      <c r="AH3734" s="4" t="str">
        <f t="shared" si="1767"/>
        <v/>
      </c>
      <c r="AI3734" s="75" t="str">
        <f t="shared" si="1768"/>
        <v/>
      </c>
      <c r="AJ3734" s="75" t="str">
        <f t="shared" si="1769"/>
        <v/>
      </c>
    </row>
    <row r="3735" spans="1:36">
      <c r="A3735" s="41" t="str">
        <f t="shared" si="1752"/>
        <v/>
      </c>
      <c r="B3735" s="150" t="str">
        <f>IF(ISNUMBER(A3735),INDEX('MetaTrader Import'!$H$13:$J$5893,TRUNC(((A3735-$A$39+1)-1)/3)+1,MOD((A3735-$A$39+1)-1,3)+1),"")</f>
        <v/>
      </c>
      <c r="C3735" s="43" t="str">
        <f t="shared" si="1753"/>
        <v/>
      </c>
      <c r="D3735" s="43" t="str">
        <f t="shared" ca="1" si="1743"/>
        <v/>
      </c>
      <c r="E3735" s="43" t="str">
        <f t="shared" si="1754"/>
        <v/>
      </c>
      <c r="F3735" s="43" t="str">
        <f t="shared" si="1755"/>
        <v/>
      </c>
      <c r="G3735" s="43" t="str">
        <f>IF(A3735&lt;&gt;"",IF(A3735&lt;Data!$G$11*0.25,$C$13/$G$32,IF(A3735&gt;Data!$G$11*0.25,$C$13,$C$13*10)),"")</f>
        <v/>
      </c>
      <c r="H3735" s="43" t="str">
        <f>IF(A3735&lt;&gt;"",IF(Data!$G$9="constant",$C$13,IF(Data!$G$9="squeeze",G3735,F3735)),"")</f>
        <v/>
      </c>
      <c r="I3735" s="38" t="str">
        <f ca="1">IF(ISNUMBER(A3735),NORMINV(RAND(),0,IF(AND(Data!$G$9="squeeze",A3735&lt;Data!$G$11*0.25),$H$32,1)*$C$30*$C$13)*($C$14*$C$12),"")</f>
        <v/>
      </c>
      <c r="J3735" s="42" t="str">
        <f ca="1">IFERROR(IF(Data!$C$6="Real",B3735,I3735+J3734+($C$14*$C$12)*(NORMINV(RAND(),$C$15,CHOOSE($G$13,$C$13,F3735,G3735)))),"")</f>
        <v/>
      </c>
      <c r="K3735" s="88" t="str">
        <f>IF(ISNUMBER(A3735), IF($G$16="fixed",$G$17,MIN(H3735*Data!$C$7*$C$16*0.5,$C$17*Data!$C$7))*$C$12,"")</f>
        <v/>
      </c>
      <c r="L3735" s="42" t="str">
        <f t="shared" ca="1" si="1770"/>
        <v/>
      </c>
      <c r="M3735" s="44" t="str">
        <f t="shared" ca="1" si="1771"/>
        <v/>
      </c>
      <c r="N3735" s="44" t="str">
        <f t="shared" ca="1" si="1772"/>
        <v/>
      </c>
      <c r="O3735" s="108" t="str">
        <f t="shared" si="1756"/>
        <v/>
      </c>
      <c r="P3735" s="102" t="str">
        <f t="shared" si="1757"/>
        <v/>
      </c>
      <c r="Q3735" s="102" t="str">
        <f t="shared" si="1758"/>
        <v/>
      </c>
      <c r="R3735" s="120" t="str">
        <f t="shared" si="1759"/>
        <v/>
      </c>
      <c r="S3735" s="54" t="str">
        <f t="shared" si="1760"/>
        <v/>
      </c>
      <c r="T3735" s="5" t="str">
        <f t="shared" si="1761"/>
        <v/>
      </c>
      <c r="U3735" s="152" t="str">
        <f t="shared" si="1744"/>
        <v/>
      </c>
      <c r="V3735" s="152" t="str">
        <f t="shared" si="1745"/>
        <v/>
      </c>
      <c r="W3735" s="153" t="str">
        <f t="shared" si="1746"/>
        <v/>
      </c>
      <c r="X3735" s="153" t="str">
        <f t="shared" si="1747"/>
        <v/>
      </c>
      <c r="Y3735" s="153" t="str">
        <f t="shared" si="1748"/>
        <v/>
      </c>
      <c r="Z3735" s="153" t="str">
        <f t="shared" si="1749"/>
        <v/>
      </c>
      <c r="AA3735" s="152" t="str">
        <f t="shared" si="1750"/>
        <v/>
      </c>
      <c r="AB3735" s="152" t="str">
        <f t="shared" si="1751"/>
        <v/>
      </c>
      <c r="AC3735" s="154" t="str">
        <f t="shared" si="1762"/>
        <v/>
      </c>
      <c r="AD3735" s="154" t="str">
        <f t="shared" si="1763"/>
        <v/>
      </c>
      <c r="AE3735" s="3" t="str">
        <f t="shared" si="1764"/>
        <v/>
      </c>
      <c r="AF3735" s="3" t="str">
        <f t="shared" si="1765"/>
        <v/>
      </c>
      <c r="AG3735" s="3" t="str">
        <f t="shared" si="1766"/>
        <v/>
      </c>
      <c r="AH3735" s="4" t="str">
        <f t="shared" si="1767"/>
        <v/>
      </c>
      <c r="AI3735" s="75" t="str">
        <f t="shared" si="1768"/>
        <v/>
      </c>
      <c r="AJ3735" s="75" t="str">
        <f t="shared" si="1769"/>
        <v/>
      </c>
    </row>
    <row r="3736" spans="1:36">
      <c r="A3736" s="41" t="str">
        <f t="shared" si="1752"/>
        <v/>
      </c>
      <c r="B3736" s="150" t="str">
        <f>IF(ISNUMBER(A3736),INDEX('MetaTrader Import'!$H$13:$J$5893,TRUNC(((A3736-$A$39+1)-1)/3)+1,MOD((A3736-$A$39+1)-1,3)+1),"")</f>
        <v/>
      </c>
      <c r="C3736" s="43" t="str">
        <f t="shared" si="1753"/>
        <v/>
      </c>
      <c r="D3736" s="43" t="str">
        <f t="shared" ca="1" si="1743"/>
        <v/>
      </c>
      <c r="E3736" s="43" t="str">
        <f t="shared" si="1754"/>
        <v/>
      </c>
      <c r="F3736" s="43" t="str">
        <f t="shared" si="1755"/>
        <v/>
      </c>
      <c r="G3736" s="43" t="str">
        <f>IF(A3736&lt;&gt;"",IF(A3736&lt;Data!$G$11*0.25,$C$13/$G$32,IF(A3736&gt;Data!$G$11*0.25,$C$13,$C$13*10)),"")</f>
        <v/>
      </c>
      <c r="H3736" s="43" t="str">
        <f>IF(A3736&lt;&gt;"",IF(Data!$G$9="constant",$C$13,IF(Data!$G$9="squeeze",G3736,F3736)),"")</f>
        <v/>
      </c>
      <c r="I3736" s="38" t="str">
        <f ca="1">IF(ISNUMBER(A3736),NORMINV(RAND(),0,IF(AND(Data!$G$9="squeeze",A3736&lt;Data!$G$11*0.25),$H$32,1)*$C$30*$C$13)*($C$14*$C$12),"")</f>
        <v/>
      </c>
      <c r="J3736" s="42" t="str">
        <f ca="1">IFERROR(IF(Data!$C$6="Real",B3736,I3736+J3735+($C$14*$C$12)*(NORMINV(RAND(),$C$15,CHOOSE($G$13,$C$13,F3736,G3736)))),"")</f>
        <v/>
      </c>
      <c r="K3736" s="88" t="str">
        <f>IF(ISNUMBER(A3736), IF($G$16="fixed",$G$17,MIN(H3736*Data!$C$7*$C$16*0.5,$C$17*Data!$C$7))*$C$12,"")</f>
        <v/>
      </c>
      <c r="L3736" s="42" t="str">
        <f t="shared" ca="1" si="1770"/>
        <v/>
      </c>
      <c r="M3736" s="44" t="str">
        <f t="shared" ca="1" si="1771"/>
        <v/>
      </c>
      <c r="N3736" s="44" t="str">
        <f t="shared" ca="1" si="1772"/>
        <v/>
      </c>
      <c r="O3736" s="108" t="str">
        <f t="shared" si="1756"/>
        <v/>
      </c>
      <c r="P3736" s="102" t="str">
        <f t="shared" si="1757"/>
        <v/>
      </c>
      <c r="Q3736" s="102" t="str">
        <f t="shared" si="1758"/>
        <v/>
      </c>
      <c r="R3736" s="120" t="str">
        <f t="shared" si="1759"/>
        <v/>
      </c>
      <c r="S3736" s="54" t="str">
        <f t="shared" si="1760"/>
        <v/>
      </c>
      <c r="T3736" s="5" t="str">
        <f t="shared" si="1761"/>
        <v/>
      </c>
      <c r="U3736" s="152" t="str">
        <f t="shared" si="1744"/>
        <v/>
      </c>
      <c r="V3736" s="152" t="str">
        <f t="shared" si="1745"/>
        <v/>
      </c>
      <c r="W3736" s="153" t="str">
        <f t="shared" si="1746"/>
        <v/>
      </c>
      <c r="X3736" s="153" t="str">
        <f t="shared" si="1747"/>
        <v/>
      </c>
      <c r="Y3736" s="153" t="str">
        <f t="shared" si="1748"/>
        <v/>
      </c>
      <c r="Z3736" s="153" t="str">
        <f t="shared" si="1749"/>
        <v/>
      </c>
      <c r="AA3736" s="152" t="str">
        <f t="shared" si="1750"/>
        <v/>
      </c>
      <c r="AB3736" s="152" t="str">
        <f t="shared" si="1751"/>
        <v/>
      </c>
      <c r="AC3736" s="154" t="str">
        <f t="shared" si="1762"/>
        <v/>
      </c>
      <c r="AD3736" s="154" t="str">
        <f t="shared" si="1763"/>
        <v/>
      </c>
      <c r="AE3736" s="3" t="str">
        <f t="shared" si="1764"/>
        <v/>
      </c>
      <c r="AF3736" s="3" t="str">
        <f t="shared" si="1765"/>
        <v/>
      </c>
      <c r="AG3736" s="3" t="str">
        <f t="shared" si="1766"/>
        <v/>
      </c>
      <c r="AH3736" s="4" t="str">
        <f t="shared" si="1767"/>
        <v/>
      </c>
      <c r="AI3736" s="75" t="str">
        <f t="shared" si="1768"/>
        <v/>
      </c>
      <c r="AJ3736" s="75" t="str">
        <f t="shared" si="1769"/>
        <v/>
      </c>
    </row>
    <row r="3737" spans="1:36">
      <c r="A3737" s="41" t="str">
        <f t="shared" si="1752"/>
        <v/>
      </c>
      <c r="B3737" s="150" t="str">
        <f>IF(ISNUMBER(A3737),INDEX('MetaTrader Import'!$H$13:$J$5893,TRUNC(((A3737-$A$39+1)-1)/3)+1,MOD((A3737-$A$39+1)-1,3)+1),"")</f>
        <v/>
      </c>
      <c r="C3737" s="43" t="str">
        <f t="shared" si="1753"/>
        <v/>
      </c>
      <c r="D3737" s="43" t="str">
        <f t="shared" ca="1" si="1743"/>
        <v/>
      </c>
      <c r="E3737" s="43" t="str">
        <f t="shared" si="1754"/>
        <v/>
      </c>
      <c r="F3737" s="43" t="str">
        <f t="shared" si="1755"/>
        <v/>
      </c>
      <c r="G3737" s="43" t="str">
        <f>IF(A3737&lt;&gt;"",IF(A3737&lt;Data!$G$11*0.25,$C$13/$G$32,IF(A3737&gt;Data!$G$11*0.25,$C$13,$C$13*10)),"")</f>
        <v/>
      </c>
      <c r="H3737" s="43" t="str">
        <f>IF(A3737&lt;&gt;"",IF(Data!$G$9="constant",$C$13,IF(Data!$G$9="squeeze",G3737,F3737)),"")</f>
        <v/>
      </c>
      <c r="I3737" s="38" t="str">
        <f ca="1">IF(ISNUMBER(A3737),NORMINV(RAND(),0,IF(AND(Data!$G$9="squeeze",A3737&lt;Data!$G$11*0.25),$H$32,1)*$C$30*$C$13)*($C$14*$C$12),"")</f>
        <v/>
      </c>
      <c r="J3737" s="42" t="str">
        <f ca="1">IFERROR(IF(Data!$C$6="Real",B3737,I3737+J3736+($C$14*$C$12)*(NORMINV(RAND(),$C$15,CHOOSE($G$13,$C$13,F3737,G3737)))),"")</f>
        <v/>
      </c>
      <c r="K3737" s="88" t="str">
        <f>IF(ISNUMBER(A3737), IF($G$16="fixed",$G$17,MIN(H3737*Data!$C$7*$C$16*0.5,$C$17*Data!$C$7))*$C$12,"")</f>
        <v/>
      </c>
      <c r="L3737" s="42" t="str">
        <f t="shared" ca="1" si="1770"/>
        <v/>
      </c>
      <c r="M3737" s="44" t="str">
        <f t="shared" ca="1" si="1771"/>
        <v/>
      </c>
      <c r="N3737" s="44" t="str">
        <f t="shared" ca="1" si="1772"/>
        <v/>
      </c>
      <c r="O3737" s="108" t="str">
        <f t="shared" si="1756"/>
        <v/>
      </c>
      <c r="P3737" s="102" t="str">
        <f t="shared" si="1757"/>
        <v/>
      </c>
      <c r="Q3737" s="102" t="str">
        <f t="shared" si="1758"/>
        <v/>
      </c>
      <c r="R3737" s="120" t="str">
        <f t="shared" si="1759"/>
        <v/>
      </c>
      <c r="S3737" s="54" t="str">
        <f t="shared" si="1760"/>
        <v/>
      </c>
      <c r="T3737" s="5" t="str">
        <f t="shared" si="1761"/>
        <v/>
      </c>
      <c r="U3737" s="152" t="str">
        <f t="shared" si="1744"/>
        <v/>
      </c>
      <c r="V3737" s="152" t="str">
        <f t="shared" si="1745"/>
        <v/>
      </c>
      <c r="W3737" s="153" t="str">
        <f t="shared" si="1746"/>
        <v/>
      </c>
      <c r="X3737" s="153" t="str">
        <f t="shared" si="1747"/>
        <v/>
      </c>
      <c r="Y3737" s="153" t="str">
        <f t="shared" si="1748"/>
        <v/>
      </c>
      <c r="Z3737" s="153" t="str">
        <f t="shared" si="1749"/>
        <v/>
      </c>
      <c r="AA3737" s="152" t="str">
        <f t="shared" si="1750"/>
        <v/>
      </c>
      <c r="AB3737" s="152" t="str">
        <f t="shared" si="1751"/>
        <v/>
      </c>
      <c r="AC3737" s="154" t="str">
        <f t="shared" si="1762"/>
        <v/>
      </c>
      <c r="AD3737" s="154" t="str">
        <f t="shared" si="1763"/>
        <v/>
      </c>
      <c r="AE3737" s="3" t="str">
        <f t="shared" si="1764"/>
        <v/>
      </c>
      <c r="AF3737" s="3" t="str">
        <f t="shared" si="1765"/>
        <v/>
      </c>
      <c r="AG3737" s="3" t="str">
        <f t="shared" si="1766"/>
        <v/>
      </c>
      <c r="AH3737" s="4" t="str">
        <f t="shared" si="1767"/>
        <v/>
      </c>
      <c r="AI3737" s="75" t="str">
        <f t="shared" si="1768"/>
        <v/>
      </c>
      <c r="AJ3737" s="75" t="str">
        <f t="shared" si="1769"/>
        <v/>
      </c>
    </row>
    <row r="3738" spans="1:36">
      <c r="A3738" s="41" t="str">
        <f t="shared" si="1752"/>
        <v/>
      </c>
      <c r="B3738" s="150" t="str">
        <f>IF(ISNUMBER(A3738),INDEX('MetaTrader Import'!$H$13:$J$5893,TRUNC(((A3738-$A$39+1)-1)/3)+1,MOD((A3738-$A$39+1)-1,3)+1),"")</f>
        <v/>
      </c>
      <c r="C3738" s="43" t="str">
        <f t="shared" si="1753"/>
        <v/>
      </c>
      <c r="D3738" s="43" t="str">
        <f t="shared" ca="1" si="1743"/>
        <v/>
      </c>
      <c r="E3738" s="43" t="str">
        <f t="shared" si="1754"/>
        <v/>
      </c>
      <c r="F3738" s="43" t="str">
        <f t="shared" si="1755"/>
        <v/>
      </c>
      <c r="G3738" s="43" t="str">
        <f>IF(A3738&lt;&gt;"",IF(A3738&lt;Data!$G$11*0.25,$C$13/$G$32,IF(A3738&gt;Data!$G$11*0.25,$C$13,$C$13*10)),"")</f>
        <v/>
      </c>
      <c r="H3738" s="43" t="str">
        <f>IF(A3738&lt;&gt;"",IF(Data!$G$9="constant",$C$13,IF(Data!$G$9="squeeze",G3738,F3738)),"")</f>
        <v/>
      </c>
      <c r="I3738" s="38" t="str">
        <f ca="1">IF(ISNUMBER(A3738),NORMINV(RAND(),0,IF(AND(Data!$G$9="squeeze",A3738&lt;Data!$G$11*0.25),$H$32,1)*$C$30*$C$13)*($C$14*$C$12),"")</f>
        <v/>
      </c>
      <c r="J3738" s="42" t="str">
        <f ca="1">IFERROR(IF(Data!$C$6="Real",B3738,I3738+J3737+($C$14*$C$12)*(NORMINV(RAND(),$C$15,CHOOSE($G$13,$C$13,F3738,G3738)))),"")</f>
        <v/>
      </c>
      <c r="K3738" s="88" t="str">
        <f>IF(ISNUMBER(A3738), IF($G$16="fixed",$G$17,MIN(H3738*Data!$C$7*$C$16*0.5,$C$17*Data!$C$7))*$C$12,"")</f>
        <v/>
      </c>
      <c r="L3738" s="42" t="str">
        <f t="shared" ca="1" si="1770"/>
        <v/>
      </c>
      <c r="M3738" s="44" t="str">
        <f t="shared" ca="1" si="1771"/>
        <v/>
      </c>
      <c r="N3738" s="44" t="str">
        <f t="shared" ca="1" si="1772"/>
        <v/>
      </c>
      <c r="O3738" s="108" t="str">
        <f t="shared" si="1756"/>
        <v/>
      </c>
      <c r="P3738" s="102" t="str">
        <f t="shared" si="1757"/>
        <v/>
      </c>
      <c r="Q3738" s="102" t="str">
        <f t="shared" si="1758"/>
        <v/>
      </c>
      <c r="R3738" s="120" t="str">
        <f t="shared" si="1759"/>
        <v/>
      </c>
      <c r="S3738" s="54" t="str">
        <f t="shared" si="1760"/>
        <v/>
      </c>
      <c r="T3738" s="5" t="str">
        <f t="shared" si="1761"/>
        <v/>
      </c>
      <c r="U3738" s="152" t="str">
        <f t="shared" si="1744"/>
        <v/>
      </c>
      <c r="V3738" s="152" t="str">
        <f t="shared" si="1745"/>
        <v/>
      </c>
      <c r="W3738" s="153" t="str">
        <f t="shared" si="1746"/>
        <v/>
      </c>
      <c r="X3738" s="153" t="str">
        <f t="shared" si="1747"/>
        <v/>
      </c>
      <c r="Y3738" s="153" t="str">
        <f t="shared" si="1748"/>
        <v/>
      </c>
      <c r="Z3738" s="153" t="str">
        <f t="shared" si="1749"/>
        <v/>
      </c>
      <c r="AA3738" s="152" t="str">
        <f t="shared" si="1750"/>
        <v/>
      </c>
      <c r="AB3738" s="152" t="str">
        <f t="shared" si="1751"/>
        <v/>
      </c>
      <c r="AC3738" s="154" t="str">
        <f t="shared" si="1762"/>
        <v/>
      </c>
      <c r="AD3738" s="154" t="str">
        <f t="shared" si="1763"/>
        <v/>
      </c>
      <c r="AE3738" s="3" t="str">
        <f t="shared" si="1764"/>
        <v/>
      </c>
      <c r="AF3738" s="3" t="str">
        <f t="shared" si="1765"/>
        <v/>
      </c>
      <c r="AG3738" s="3" t="str">
        <f t="shared" si="1766"/>
        <v/>
      </c>
      <c r="AH3738" s="4" t="str">
        <f t="shared" si="1767"/>
        <v/>
      </c>
      <c r="AI3738" s="75" t="str">
        <f t="shared" si="1768"/>
        <v/>
      </c>
      <c r="AJ3738" s="75" t="str">
        <f t="shared" si="1769"/>
        <v/>
      </c>
    </row>
    <row r="3739" spans="1:36">
      <c r="A3739" s="41" t="str">
        <f t="shared" si="1752"/>
        <v/>
      </c>
      <c r="B3739" s="150" t="str">
        <f>IF(ISNUMBER(A3739),INDEX('MetaTrader Import'!$H$13:$J$5893,TRUNC(((A3739-$A$39+1)-1)/3)+1,MOD((A3739-$A$39+1)-1,3)+1),"")</f>
        <v/>
      </c>
      <c r="C3739" s="43" t="str">
        <f t="shared" si="1753"/>
        <v/>
      </c>
      <c r="D3739" s="43" t="str">
        <f t="shared" ca="1" si="1743"/>
        <v/>
      </c>
      <c r="E3739" s="43" t="str">
        <f t="shared" si="1754"/>
        <v/>
      </c>
      <c r="F3739" s="43" t="str">
        <f t="shared" si="1755"/>
        <v/>
      </c>
      <c r="G3739" s="43" t="str">
        <f>IF(A3739&lt;&gt;"",IF(A3739&lt;Data!$G$11*0.25,$C$13/$G$32,IF(A3739&gt;Data!$G$11*0.25,$C$13,$C$13*10)),"")</f>
        <v/>
      </c>
      <c r="H3739" s="43" t="str">
        <f>IF(A3739&lt;&gt;"",IF(Data!$G$9="constant",$C$13,IF(Data!$G$9="squeeze",G3739,F3739)),"")</f>
        <v/>
      </c>
      <c r="I3739" s="38" t="str">
        <f ca="1">IF(ISNUMBER(A3739),NORMINV(RAND(),0,IF(AND(Data!$G$9="squeeze",A3739&lt;Data!$G$11*0.25),$H$32,1)*$C$30*$C$13)*($C$14*$C$12),"")</f>
        <v/>
      </c>
      <c r="J3739" s="42" t="str">
        <f ca="1">IFERROR(IF(Data!$C$6="Real",B3739,I3739+J3738+($C$14*$C$12)*(NORMINV(RAND(),$C$15,CHOOSE($G$13,$C$13,F3739,G3739)))),"")</f>
        <v/>
      </c>
      <c r="K3739" s="88" t="str">
        <f>IF(ISNUMBER(A3739), IF($G$16="fixed",$G$17,MIN(H3739*Data!$C$7*$C$16*0.5,$C$17*Data!$C$7))*$C$12,"")</f>
        <v/>
      </c>
      <c r="L3739" s="42" t="str">
        <f t="shared" ca="1" si="1770"/>
        <v/>
      </c>
      <c r="M3739" s="44" t="str">
        <f t="shared" ca="1" si="1771"/>
        <v/>
      </c>
      <c r="N3739" s="44" t="str">
        <f t="shared" ca="1" si="1772"/>
        <v/>
      </c>
      <c r="O3739" s="108" t="str">
        <f t="shared" si="1756"/>
        <v/>
      </c>
      <c r="P3739" s="102" t="str">
        <f t="shared" si="1757"/>
        <v/>
      </c>
      <c r="Q3739" s="102" t="str">
        <f t="shared" si="1758"/>
        <v/>
      </c>
      <c r="R3739" s="120" t="str">
        <f t="shared" si="1759"/>
        <v/>
      </c>
      <c r="S3739" s="54" t="str">
        <f t="shared" si="1760"/>
        <v/>
      </c>
      <c r="T3739" s="5" t="str">
        <f t="shared" si="1761"/>
        <v/>
      </c>
      <c r="U3739" s="152" t="str">
        <f t="shared" si="1744"/>
        <v/>
      </c>
      <c r="V3739" s="152" t="str">
        <f t="shared" si="1745"/>
        <v/>
      </c>
      <c r="W3739" s="153" t="str">
        <f t="shared" si="1746"/>
        <v/>
      </c>
      <c r="X3739" s="153" t="str">
        <f t="shared" si="1747"/>
        <v/>
      </c>
      <c r="Y3739" s="153" t="str">
        <f t="shared" si="1748"/>
        <v/>
      </c>
      <c r="Z3739" s="153" t="str">
        <f t="shared" si="1749"/>
        <v/>
      </c>
      <c r="AA3739" s="152" t="str">
        <f t="shared" si="1750"/>
        <v/>
      </c>
      <c r="AB3739" s="152" t="str">
        <f t="shared" si="1751"/>
        <v/>
      </c>
      <c r="AC3739" s="154" t="str">
        <f t="shared" si="1762"/>
        <v/>
      </c>
      <c r="AD3739" s="154" t="str">
        <f t="shared" si="1763"/>
        <v/>
      </c>
      <c r="AE3739" s="3" t="str">
        <f t="shared" si="1764"/>
        <v/>
      </c>
      <c r="AF3739" s="3" t="str">
        <f t="shared" si="1765"/>
        <v/>
      </c>
      <c r="AG3739" s="3" t="str">
        <f t="shared" si="1766"/>
        <v/>
      </c>
      <c r="AH3739" s="4" t="str">
        <f t="shared" si="1767"/>
        <v/>
      </c>
      <c r="AI3739" s="75" t="str">
        <f t="shared" si="1768"/>
        <v/>
      </c>
      <c r="AJ3739" s="75" t="str">
        <f t="shared" si="1769"/>
        <v/>
      </c>
    </row>
    <row r="3740" spans="1:36">
      <c r="A3740" s="41" t="str">
        <f t="shared" si="1752"/>
        <v/>
      </c>
      <c r="B3740" s="150" t="str">
        <f>IF(ISNUMBER(A3740),INDEX('MetaTrader Import'!$H$13:$J$5893,TRUNC(((A3740-$A$39+1)-1)/3)+1,MOD((A3740-$A$39+1)-1,3)+1),"")</f>
        <v/>
      </c>
      <c r="C3740" s="43" t="str">
        <f t="shared" si="1753"/>
        <v/>
      </c>
      <c r="D3740" s="43" t="str">
        <f t="shared" ca="1" si="1743"/>
        <v/>
      </c>
      <c r="E3740" s="43" t="str">
        <f t="shared" si="1754"/>
        <v/>
      </c>
      <c r="F3740" s="43" t="str">
        <f t="shared" si="1755"/>
        <v/>
      </c>
      <c r="G3740" s="43" t="str">
        <f>IF(A3740&lt;&gt;"",IF(A3740&lt;Data!$G$11*0.25,$C$13/$G$32,IF(A3740&gt;Data!$G$11*0.25,$C$13,$C$13*10)),"")</f>
        <v/>
      </c>
      <c r="H3740" s="43" t="str">
        <f>IF(A3740&lt;&gt;"",IF(Data!$G$9="constant",$C$13,IF(Data!$G$9="squeeze",G3740,F3740)),"")</f>
        <v/>
      </c>
      <c r="I3740" s="38" t="str">
        <f ca="1">IF(ISNUMBER(A3740),NORMINV(RAND(),0,IF(AND(Data!$G$9="squeeze",A3740&lt;Data!$G$11*0.25),$H$32,1)*$C$30*$C$13)*($C$14*$C$12),"")</f>
        <v/>
      </c>
      <c r="J3740" s="42" t="str">
        <f ca="1">IFERROR(IF(Data!$C$6="Real",B3740,I3740+J3739+($C$14*$C$12)*(NORMINV(RAND(),$C$15,CHOOSE($G$13,$C$13,F3740,G3740)))),"")</f>
        <v/>
      </c>
      <c r="K3740" s="88" t="str">
        <f>IF(ISNUMBER(A3740), IF($G$16="fixed",$G$17,MIN(H3740*Data!$C$7*$C$16*0.5,$C$17*Data!$C$7))*$C$12,"")</f>
        <v/>
      </c>
      <c r="L3740" s="42" t="str">
        <f t="shared" ca="1" si="1770"/>
        <v/>
      </c>
      <c r="M3740" s="44" t="str">
        <f t="shared" ca="1" si="1771"/>
        <v/>
      </c>
      <c r="N3740" s="44" t="str">
        <f t="shared" ca="1" si="1772"/>
        <v/>
      </c>
      <c r="O3740" s="108" t="str">
        <f t="shared" si="1756"/>
        <v/>
      </c>
      <c r="P3740" s="102" t="str">
        <f t="shared" si="1757"/>
        <v/>
      </c>
      <c r="Q3740" s="102" t="str">
        <f t="shared" si="1758"/>
        <v/>
      </c>
      <c r="R3740" s="120" t="str">
        <f t="shared" si="1759"/>
        <v/>
      </c>
      <c r="S3740" s="54" t="str">
        <f t="shared" si="1760"/>
        <v/>
      </c>
      <c r="T3740" s="5" t="str">
        <f t="shared" si="1761"/>
        <v/>
      </c>
      <c r="U3740" s="152" t="str">
        <f t="shared" si="1744"/>
        <v/>
      </c>
      <c r="V3740" s="152" t="str">
        <f t="shared" si="1745"/>
        <v/>
      </c>
      <c r="W3740" s="153" t="str">
        <f t="shared" si="1746"/>
        <v/>
      </c>
      <c r="X3740" s="153" t="str">
        <f t="shared" si="1747"/>
        <v/>
      </c>
      <c r="Y3740" s="153" t="str">
        <f t="shared" si="1748"/>
        <v/>
      </c>
      <c r="Z3740" s="153" t="str">
        <f t="shared" si="1749"/>
        <v/>
      </c>
      <c r="AA3740" s="152" t="str">
        <f t="shared" si="1750"/>
        <v/>
      </c>
      <c r="AB3740" s="152" t="str">
        <f t="shared" si="1751"/>
        <v/>
      </c>
      <c r="AC3740" s="154" t="str">
        <f t="shared" si="1762"/>
        <v/>
      </c>
      <c r="AD3740" s="154" t="str">
        <f t="shared" si="1763"/>
        <v/>
      </c>
      <c r="AE3740" s="3" t="str">
        <f t="shared" si="1764"/>
        <v/>
      </c>
      <c r="AF3740" s="3" t="str">
        <f t="shared" si="1765"/>
        <v/>
      </c>
      <c r="AG3740" s="3" t="str">
        <f t="shared" si="1766"/>
        <v/>
      </c>
      <c r="AH3740" s="4" t="str">
        <f t="shared" si="1767"/>
        <v/>
      </c>
      <c r="AI3740" s="75" t="str">
        <f t="shared" si="1768"/>
        <v/>
      </c>
      <c r="AJ3740" s="75" t="str">
        <f t="shared" si="1769"/>
        <v/>
      </c>
    </row>
    <row r="3741" spans="1:36">
      <c r="A3741" s="41" t="str">
        <f t="shared" si="1752"/>
        <v/>
      </c>
      <c r="B3741" s="150" t="str">
        <f>IF(ISNUMBER(A3741),INDEX('MetaTrader Import'!$H$13:$J$5893,TRUNC(((A3741-$A$39+1)-1)/3)+1,MOD((A3741-$A$39+1)-1,3)+1),"")</f>
        <v/>
      </c>
      <c r="C3741" s="43" t="str">
        <f t="shared" si="1753"/>
        <v/>
      </c>
      <c r="D3741" s="43" t="str">
        <f t="shared" ca="1" si="1743"/>
        <v/>
      </c>
      <c r="E3741" s="43" t="str">
        <f t="shared" si="1754"/>
        <v/>
      </c>
      <c r="F3741" s="43" t="str">
        <f t="shared" si="1755"/>
        <v/>
      </c>
      <c r="G3741" s="43" t="str">
        <f>IF(A3741&lt;&gt;"",IF(A3741&lt;Data!$G$11*0.25,$C$13/$G$32,IF(A3741&gt;Data!$G$11*0.25,$C$13,$C$13*10)),"")</f>
        <v/>
      </c>
      <c r="H3741" s="43" t="str">
        <f>IF(A3741&lt;&gt;"",IF(Data!$G$9="constant",$C$13,IF(Data!$G$9="squeeze",G3741,F3741)),"")</f>
        <v/>
      </c>
      <c r="I3741" s="38" t="str">
        <f ca="1">IF(ISNUMBER(A3741),NORMINV(RAND(),0,IF(AND(Data!$G$9="squeeze",A3741&lt;Data!$G$11*0.25),$H$32,1)*$C$30*$C$13)*($C$14*$C$12),"")</f>
        <v/>
      </c>
      <c r="J3741" s="42" t="str">
        <f ca="1">IFERROR(IF(Data!$C$6="Real",B3741,I3741+J3740+($C$14*$C$12)*(NORMINV(RAND(),$C$15,CHOOSE($G$13,$C$13,F3741,G3741)))),"")</f>
        <v/>
      </c>
      <c r="K3741" s="88" t="str">
        <f>IF(ISNUMBER(A3741), IF($G$16="fixed",$G$17,MIN(H3741*Data!$C$7*$C$16*0.5,$C$17*Data!$C$7))*$C$12,"")</f>
        <v/>
      </c>
      <c r="L3741" s="42" t="str">
        <f t="shared" ca="1" si="1770"/>
        <v/>
      </c>
      <c r="M3741" s="44" t="str">
        <f t="shared" ca="1" si="1771"/>
        <v/>
      </c>
      <c r="N3741" s="44" t="str">
        <f t="shared" ca="1" si="1772"/>
        <v/>
      </c>
      <c r="O3741" s="108" t="str">
        <f t="shared" si="1756"/>
        <v/>
      </c>
      <c r="P3741" s="102" t="str">
        <f t="shared" si="1757"/>
        <v/>
      </c>
      <c r="Q3741" s="102" t="str">
        <f t="shared" si="1758"/>
        <v/>
      </c>
      <c r="R3741" s="120" t="str">
        <f t="shared" si="1759"/>
        <v/>
      </c>
      <c r="S3741" s="54" t="str">
        <f t="shared" si="1760"/>
        <v/>
      </c>
      <c r="T3741" s="5" t="str">
        <f t="shared" si="1761"/>
        <v/>
      </c>
      <c r="U3741" s="152" t="str">
        <f t="shared" si="1744"/>
        <v/>
      </c>
      <c r="V3741" s="152" t="str">
        <f t="shared" si="1745"/>
        <v/>
      </c>
      <c r="W3741" s="153" t="str">
        <f t="shared" si="1746"/>
        <v/>
      </c>
      <c r="X3741" s="153" t="str">
        <f t="shared" si="1747"/>
        <v/>
      </c>
      <c r="Y3741" s="153" t="str">
        <f t="shared" si="1748"/>
        <v/>
      </c>
      <c r="Z3741" s="153" t="str">
        <f t="shared" si="1749"/>
        <v/>
      </c>
      <c r="AA3741" s="152" t="str">
        <f t="shared" si="1750"/>
        <v/>
      </c>
      <c r="AB3741" s="152" t="str">
        <f t="shared" si="1751"/>
        <v/>
      </c>
      <c r="AC3741" s="154" t="str">
        <f t="shared" si="1762"/>
        <v/>
      </c>
      <c r="AD3741" s="154" t="str">
        <f t="shared" si="1763"/>
        <v/>
      </c>
      <c r="AE3741" s="3" t="str">
        <f t="shared" si="1764"/>
        <v/>
      </c>
      <c r="AF3741" s="3" t="str">
        <f t="shared" si="1765"/>
        <v/>
      </c>
      <c r="AG3741" s="3" t="str">
        <f t="shared" si="1766"/>
        <v/>
      </c>
      <c r="AH3741" s="4" t="str">
        <f t="shared" si="1767"/>
        <v/>
      </c>
      <c r="AI3741" s="75" t="str">
        <f t="shared" si="1768"/>
        <v/>
      </c>
      <c r="AJ3741" s="75" t="str">
        <f t="shared" si="1769"/>
        <v/>
      </c>
    </row>
    <row r="3742" spans="1:36">
      <c r="A3742" s="41" t="str">
        <f t="shared" si="1752"/>
        <v/>
      </c>
      <c r="B3742" s="150" t="str">
        <f>IF(ISNUMBER(A3742),INDEX('MetaTrader Import'!$H$13:$J$5893,TRUNC(((A3742-$A$39+1)-1)/3)+1,MOD((A3742-$A$39+1)-1,3)+1),"")</f>
        <v/>
      </c>
      <c r="C3742" s="43" t="str">
        <f t="shared" si="1753"/>
        <v/>
      </c>
      <c r="D3742" s="43" t="str">
        <f t="shared" ca="1" si="1743"/>
        <v/>
      </c>
      <c r="E3742" s="43" t="str">
        <f t="shared" si="1754"/>
        <v/>
      </c>
      <c r="F3742" s="43" t="str">
        <f t="shared" si="1755"/>
        <v/>
      </c>
      <c r="G3742" s="43" t="str">
        <f>IF(A3742&lt;&gt;"",IF(A3742&lt;Data!$G$11*0.25,$C$13/$G$32,IF(A3742&gt;Data!$G$11*0.25,$C$13,$C$13*10)),"")</f>
        <v/>
      </c>
      <c r="H3742" s="43" t="str">
        <f>IF(A3742&lt;&gt;"",IF(Data!$G$9="constant",$C$13,IF(Data!$G$9="squeeze",G3742,F3742)),"")</f>
        <v/>
      </c>
      <c r="I3742" s="38" t="str">
        <f ca="1">IF(ISNUMBER(A3742),NORMINV(RAND(),0,IF(AND(Data!$G$9="squeeze",A3742&lt;Data!$G$11*0.25),$H$32,1)*$C$30*$C$13)*($C$14*$C$12),"")</f>
        <v/>
      </c>
      <c r="J3742" s="42" t="str">
        <f ca="1">IFERROR(IF(Data!$C$6="Real",B3742,I3742+J3741+($C$14*$C$12)*(NORMINV(RAND(),$C$15,CHOOSE($G$13,$C$13,F3742,G3742)))),"")</f>
        <v/>
      </c>
      <c r="K3742" s="88" t="str">
        <f>IF(ISNUMBER(A3742), IF($G$16="fixed",$G$17,MIN(H3742*Data!$C$7*$C$16*0.5,$C$17*Data!$C$7))*$C$12,"")</f>
        <v/>
      </c>
      <c r="L3742" s="42" t="str">
        <f t="shared" ca="1" si="1770"/>
        <v/>
      </c>
      <c r="M3742" s="44" t="str">
        <f t="shared" ca="1" si="1771"/>
        <v/>
      </c>
      <c r="N3742" s="44" t="str">
        <f t="shared" ca="1" si="1772"/>
        <v/>
      </c>
      <c r="O3742" s="108" t="str">
        <f t="shared" si="1756"/>
        <v/>
      </c>
      <c r="P3742" s="102" t="str">
        <f t="shared" si="1757"/>
        <v/>
      </c>
      <c r="Q3742" s="102" t="str">
        <f t="shared" si="1758"/>
        <v/>
      </c>
      <c r="R3742" s="120" t="str">
        <f t="shared" si="1759"/>
        <v/>
      </c>
      <c r="S3742" s="54" t="str">
        <f t="shared" si="1760"/>
        <v/>
      </c>
      <c r="T3742" s="5" t="str">
        <f t="shared" si="1761"/>
        <v/>
      </c>
      <c r="U3742" s="152" t="str">
        <f t="shared" si="1744"/>
        <v/>
      </c>
      <c r="V3742" s="152" t="str">
        <f t="shared" si="1745"/>
        <v/>
      </c>
      <c r="W3742" s="153" t="str">
        <f t="shared" si="1746"/>
        <v/>
      </c>
      <c r="X3742" s="153" t="str">
        <f t="shared" si="1747"/>
        <v/>
      </c>
      <c r="Y3742" s="153" t="str">
        <f t="shared" si="1748"/>
        <v/>
      </c>
      <c r="Z3742" s="153" t="str">
        <f t="shared" si="1749"/>
        <v/>
      </c>
      <c r="AA3742" s="152" t="str">
        <f t="shared" si="1750"/>
        <v/>
      </c>
      <c r="AB3742" s="152" t="str">
        <f t="shared" si="1751"/>
        <v/>
      </c>
      <c r="AC3742" s="154" t="str">
        <f t="shared" si="1762"/>
        <v/>
      </c>
      <c r="AD3742" s="154" t="str">
        <f t="shared" si="1763"/>
        <v/>
      </c>
      <c r="AE3742" s="3" t="str">
        <f t="shared" si="1764"/>
        <v/>
      </c>
      <c r="AF3742" s="3" t="str">
        <f t="shared" si="1765"/>
        <v/>
      </c>
      <c r="AG3742" s="3" t="str">
        <f t="shared" si="1766"/>
        <v/>
      </c>
      <c r="AH3742" s="4" t="str">
        <f t="shared" si="1767"/>
        <v/>
      </c>
      <c r="AI3742" s="75" t="str">
        <f t="shared" si="1768"/>
        <v/>
      </c>
      <c r="AJ3742" s="75" t="str">
        <f t="shared" si="1769"/>
        <v/>
      </c>
    </row>
    <row r="3743" spans="1:36">
      <c r="A3743" s="41" t="str">
        <f t="shared" si="1752"/>
        <v/>
      </c>
      <c r="B3743" s="150" t="str">
        <f>IF(ISNUMBER(A3743),INDEX('MetaTrader Import'!$H$13:$J$5893,TRUNC(((A3743-$A$39+1)-1)/3)+1,MOD((A3743-$A$39+1)-1,3)+1),"")</f>
        <v/>
      </c>
      <c r="C3743" s="43" t="str">
        <f t="shared" si="1753"/>
        <v/>
      </c>
      <c r="D3743" s="43" t="str">
        <f t="shared" ca="1" si="1743"/>
        <v/>
      </c>
      <c r="E3743" s="43" t="str">
        <f t="shared" si="1754"/>
        <v/>
      </c>
      <c r="F3743" s="43" t="str">
        <f t="shared" si="1755"/>
        <v/>
      </c>
      <c r="G3743" s="43" t="str">
        <f>IF(A3743&lt;&gt;"",IF(A3743&lt;Data!$G$11*0.25,$C$13/$G$32,IF(A3743&gt;Data!$G$11*0.25,$C$13,$C$13*10)),"")</f>
        <v/>
      </c>
      <c r="H3743" s="43" t="str">
        <f>IF(A3743&lt;&gt;"",IF(Data!$G$9="constant",$C$13,IF(Data!$G$9="squeeze",G3743,F3743)),"")</f>
        <v/>
      </c>
      <c r="I3743" s="38" t="str">
        <f ca="1">IF(ISNUMBER(A3743),NORMINV(RAND(),0,IF(AND(Data!$G$9="squeeze",A3743&lt;Data!$G$11*0.25),$H$32,1)*$C$30*$C$13)*($C$14*$C$12),"")</f>
        <v/>
      </c>
      <c r="J3743" s="42" t="str">
        <f ca="1">IFERROR(IF(Data!$C$6="Real",B3743,I3743+J3742+($C$14*$C$12)*(NORMINV(RAND(),$C$15,CHOOSE($G$13,$C$13,F3743,G3743)))),"")</f>
        <v/>
      </c>
      <c r="K3743" s="88" t="str">
        <f>IF(ISNUMBER(A3743), IF($G$16="fixed",$G$17,MIN(H3743*Data!$C$7*$C$16*0.5,$C$17*Data!$C$7))*$C$12,"")</f>
        <v/>
      </c>
      <c r="L3743" s="42" t="str">
        <f t="shared" ca="1" si="1770"/>
        <v/>
      </c>
      <c r="M3743" s="44" t="str">
        <f t="shared" ca="1" si="1771"/>
        <v/>
      </c>
      <c r="N3743" s="44" t="str">
        <f t="shared" ca="1" si="1772"/>
        <v/>
      </c>
      <c r="O3743" s="108" t="str">
        <f t="shared" si="1756"/>
        <v/>
      </c>
      <c r="P3743" s="102" t="str">
        <f t="shared" si="1757"/>
        <v/>
      </c>
      <c r="Q3743" s="102" t="str">
        <f t="shared" si="1758"/>
        <v/>
      </c>
      <c r="R3743" s="120" t="str">
        <f t="shared" si="1759"/>
        <v/>
      </c>
      <c r="S3743" s="54" t="str">
        <f t="shared" si="1760"/>
        <v/>
      </c>
      <c r="T3743" s="5" t="str">
        <f t="shared" si="1761"/>
        <v/>
      </c>
      <c r="U3743" s="152" t="str">
        <f t="shared" si="1744"/>
        <v/>
      </c>
      <c r="V3743" s="152" t="str">
        <f t="shared" si="1745"/>
        <v/>
      </c>
      <c r="W3743" s="153" t="str">
        <f t="shared" si="1746"/>
        <v/>
      </c>
      <c r="X3743" s="153" t="str">
        <f t="shared" si="1747"/>
        <v/>
      </c>
      <c r="Y3743" s="153" t="str">
        <f t="shared" si="1748"/>
        <v/>
      </c>
      <c r="Z3743" s="153" t="str">
        <f t="shared" si="1749"/>
        <v/>
      </c>
      <c r="AA3743" s="152" t="str">
        <f t="shared" si="1750"/>
        <v/>
      </c>
      <c r="AB3743" s="152" t="str">
        <f t="shared" si="1751"/>
        <v/>
      </c>
      <c r="AC3743" s="154" t="str">
        <f t="shared" si="1762"/>
        <v/>
      </c>
      <c r="AD3743" s="154" t="str">
        <f t="shared" si="1763"/>
        <v/>
      </c>
      <c r="AE3743" s="3" t="str">
        <f t="shared" si="1764"/>
        <v/>
      </c>
      <c r="AF3743" s="3" t="str">
        <f t="shared" si="1765"/>
        <v/>
      </c>
      <c r="AG3743" s="3" t="str">
        <f t="shared" si="1766"/>
        <v/>
      </c>
      <c r="AH3743" s="4" t="str">
        <f t="shared" si="1767"/>
        <v/>
      </c>
      <c r="AI3743" s="75" t="str">
        <f t="shared" si="1768"/>
        <v/>
      </c>
      <c r="AJ3743" s="75" t="str">
        <f t="shared" si="1769"/>
        <v/>
      </c>
    </row>
    <row r="3744" spans="1:36">
      <c r="A3744" s="41" t="str">
        <f t="shared" si="1752"/>
        <v/>
      </c>
      <c r="B3744" s="150" t="str">
        <f>IF(ISNUMBER(A3744),INDEX('MetaTrader Import'!$H$13:$J$5893,TRUNC(((A3744-$A$39+1)-1)/3)+1,MOD((A3744-$A$39+1)-1,3)+1),"")</f>
        <v/>
      </c>
      <c r="C3744" s="43" t="str">
        <f t="shared" si="1753"/>
        <v/>
      </c>
      <c r="D3744" s="43" t="str">
        <f t="shared" ca="1" si="1743"/>
        <v/>
      </c>
      <c r="E3744" s="43" t="str">
        <f t="shared" si="1754"/>
        <v/>
      </c>
      <c r="F3744" s="43" t="str">
        <f t="shared" si="1755"/>
        <v/>
      </c>
      <c r="G3744" s="43" t="str">
        <f>IF(A3744&lt;&gt;"",IF(A3744&lt;Data!$G$11*0.25,$C$13/$G$32,IF(A3744&gt;Data!$G$11*0.25,$C$13,$C$13*10)),"")</f>
        <v/>
      </c>
      <c r="H3744" s="43" t="str">
        <f>IF(A3744&lt;&gt;"",IF(Data!$G$9="constant",$C$13,IF(Data!$G$9="squeeze",G3744,F3744)),"")</f>
        <v/>
      </c>
      <c r="I3744" s="38" t="str">
        <f ca="1">IF(ISNUMBER(A3744),NORMINV(RAND(),0,IF(AND(Data!$G$9="squeeze",A3744&lt;Data!$G$11*0.25),$H$32,1)*$C$30*$C$13)*($C$14*$C$12),"")</f>
        <v/>
      </c>
      <c r="J3744" s="42" t="str">
        <f ca="1">IFERROR(IF(Data!$C$6="Real",B3744,I3744+J3743+($C$14*$C$12)*(NORMINV(RAND(),$C$15,CHOOSE($G$13,$C$13,F3744,G3744)))),"")</f>
        <v/>
      </c>
      <c r="K3744" s="88" t="str">
        <f>IF(ISNUMBER(A3744), IF($G$16="fixed",$G$17,MIN(H3744*Data!$C$7*$C$16*0.5,$C$17*Data!$C$7))*$C$12,"")</f>
        <v/>
      </c>
      <c r="L3744" s="42" t="str">
        <f t="shared" ca="1" si="1770"/>
        <v/>
      </c>
      <c r="M3744" s="44" t="str">
        <f t="shared" ca="1" si="1771"/>
        <v/>
      </c>
      <c r="N3744" s="44" t="str">
        <f t="shared" ca="1" si="1772"/>
        <v/>
      </c>
      <c r="O3744" s="108" t="str">
        <f t="shared" si="1756"/>
        <v/>
      </c>
      <c r="P3744" s="102" t="str">
        <f t="shared" si="1757"/>
        <v/>
      </c>
      <c r="Q3744" s="102" t="str">
        <f t="shared" si="1758"/>
        <v/>
      </c>
      <c r="R3744" s="120" t="str">
        <f t="shared" si="1759"/>
        <v/>
      </c>
      <c r="S3744" s="54" t="str">
        <f t="shared" si="1760"/>
        <v/>
      </c>
      <c r="T3744" s="5" t="str">
        <f t="shared" si="1761"/>
        <v/>
      </c>
      <c r="U3744" s="152" t="str">
        <f t="shared" si="1744"/>
        <v/>
      </c>
      <c r="V3744" s="152" t="str">
        <f t="shared" si="1745"/>
        <v/>
      </c>
      <c r="W3744" s="153" t="str">
        <f t="shared" si="1746"/>
        <v/>
      </c>
      <c r="X3744" s="153" t="str">
        <f t="shared" si="1747"/>
        <v/>
      </c>
      <c r="Y3744" s="153" t="str">
        <f t="shared" si="1748"/>
        <v/>
      </c>
      <c r="Z3744" s="153" t="str">
        <f t="shared" si="1749"/>
        <v/>
      </c>
      <c r="AA3744" s="152" t="str">
        <f t="shared" si="1750"/>
        <v/>
      </c>
      <c r="AB3744" s="152" t="str">
        <f t="shared" si="1751"/>
        <v/>
      </c>
      <c r="AC3744" s="154" t="str">
        <f t="shared" si="1762"/>
        <v/>
      </c>
      <c r="AD3744" s="154" t="str">
        <f t="shared" si="1763"/>
        <v/>
      </c>
      <c r="AE3744" s="3" t="str">
        <f t="shared" si="1764"/>
        <v/>
      </c>
      <c r="AF3744" s="3" t="str">
        <f t="shared" si="1765"/>
        <v/>
      </c>
      <c r="AG3744" s="3" t="str">
        <f t="shared" si="1766"/>
        <v/>
      </c>
      <c r="AH3744" s="4" t="str">
        <f t="shared" si="1767"/>
        <v/>
      </c>
      <c r="AI3744" s="75" t="str">
        <f t="shared" si="1768"/>
        <v/>
      </c>
      <c r="AJ3744" s="75" t="str">
        <f t="shared" si="1769"/>
        <v/>
      </c>
    </row>
    <row r="3745" spans="1:36">
      <c r="A3745" s="41" t="str">
        <f t="shared" si="1752"/>
        <v/>
      </c>
      <c r="B3745" s="150" t="str">
        <f>IF(ISNUMBER(A3745),INDEX('MetaTrader Import'!$H$13:$J$5893,TRUNC(((A3745-$A$39+1)-1)/3)+1,MOD((A3745-$A$39+1)-1,3)+1),"")</f>
        <v/>
      </c>
      <c r="C3745" s="43" t="str">
        <f t="shared" si="1753"/>
        <v/>
      </c>
      <c r="D3745" s="43" t="str">
        <f t="shared" ca="1" si="1743"/>
        <v/>
      </c>
      <c r="E3745" s="43" t="str">
        <f t="shared" si="1754"/>
        <v/>
      </c>
      <c r="F3745" s="43" t="str">
        <f t="shared" si="1755"/>
        <v/>
      </c>
      <c r="G3745" s="43" t="str">
        <f>IF(A3745&lt;&gt;"",IF(A3745&lt;Data!$G$11*0.25,$C$13/$G$32,IF(A3745&gt;Data!$G$11*0.25,$C$13,$C$13*10)),"")</f>
        <v/>
      </c>
      <c r="H3745" s="43" t="str">
        <f>IF(A3745&lt;&gt;"",IF(Data!$G$9="constant",$C$13,IF(Data!$G$9="squeeze",G3745,F3745)),"")</f>
        <v/>
      </c>
      <c r="I3745" s="38" t="str">
        <f ca="1">IF(ISNUMBER(A3745),NORMINV(RAND(),0,IF(AND(Data!$G$9="squeeze",A3745&lt;Data!$G$11*0.25),$H$32,1)*$C$30*$C$13)*($C$14*$C$12),"")</f>
        <v/>
      </c>
      <c r="J3745" s="42" t="str">
        <f ca="1">IFERROR(IF(Data!$C$6="Real",B3745,I3745+J3744+($C$14*$C$12)*(NORMINV(RAND(),$C$15,CHOOSE($G$13,$C$13,F3745,G3745)))),"")</f>
        <v/>
      </c>
      <c r="K3745" s="88" t="str">
        <f>IF(ISNUMBER(A3745), IF($G$16="fixed",$G$17,MIN(H3745*Data!$C$7*$C$16*0.5,$C$17*Data!$C$7))*$C$12,"")</f>
        <v/>
      </c>
      <c r="L3745" s="42" t="str">
        <f t="shared" ca="1" si="1770"/>
        <v/>
      </c>
      <c r="M3745" s="44" t="str">
        <f t="shared" ca="1" si="1771"/>
        <v/>
      </c>
      <c r="N3745" s="44" t="str">
        <f t="shared" ca="1" si="1772"/>
        <v/>
      </c>
      <c r="O3745" s="108" t="str">
        <f t="shared" si="1756"/>
        <v/>
      </c>
      <c r="P3745" s="102" t="str">
        <f t="shared" si="1757"/>
        <v/>
      </c>
      <c r="Q3745" s="102" t="str">
        <f t="shared" si="1758"/>
        <v/>
      </c>
      <c r="R3745" s="120" t="str">
        <f t="shared" si="1759"/>
        <v/>
      </c>
      <c r="S3745" s="54" t="str">
        <f t="shared" si="1760"/>
        <v/>
      </c>
      <c r="T3745" s="5" t="str">
        <f t="shared" si="1761"/>
        <v/>
      </c>
      <c r="U3745" s="152" t="str">
        <f t="shared" si="1744"/>
        <v/>
      </c>
      <c r="V3745" s="152" t="str">
        <f t="shared" si="1745"/>
        <v/>
      </c>
      <c r="W3745" s="153" t="str">
        <f t="shared" si="1746"/>
        <v/>
      </c>
      <c r="X3745" s="153" t="str">
        <f t="shared" si="1747"/>
        <v/>
      </c>
      <c r="Y3745" s="153" t="str">
        <f t="shared" si="1748"/>
        <v/>
      </c>
      <c r="Z3745" s="153" t="str">
        <f t="shared" si="1749"/>
        <v/>
      </c>
      <c r="AA3745" s="152" t="str">
        <f t="shared" si="1750"/>
        <v/>
      </c>
      <c r="AB3745" s="152" t="str">
        <f t="shared" si="1751"/>
        <v/>
      </c>
      <c r="AC3745" s="154" t="str">
        <f t="shared" si="1762"/>
        <v/>
      </c>
      <c r="AD3745" s="154" t="str">
        <f t="shared" si="1763"/>
        <v/>
      </c>
      <c r="AE3745" s="3" t="str">
        <f t="shared" si="1764"/>
        <v/>
      </c>
      <c r="AF3745" s="3" t="str">
        <f t="shared" si="1765"/>
        <v/>
      </c>
      <c r="AG3745" s="3" t="str">
        <f t="shared" si="1766"/>
        <v/>
      </c>
      <c r="AH3745" s="4" t="str">
        <f t="shared" si="1767"/>
        <v/>
      </c>
      <c r="AI3745" s="75" t="str">
        <f t="shared" si="1768"/>
        <v/>
      </c>
      <c r="AJ3745" s="75" t="str">
        <f t="shared" si="1769"/>
        <v/>
      </c>
    </row>
    <row r="3746" spans="1:36">
      <c r="A3746" s="41" t="str">
        <f t="shared" si="1752"/>
        <v/>
      </c>
      <c r="B3746" s="150" t="str">
        <f>IF(ISNUMBER(A3746),INDEX('MetaTrader Import'!$H$13:$J$5893,TRUNC(((A3746-$A$39+1)-1)/3)+1,MOD((A3746-$A$39+1)-1,3)+1),"")</f>
        <v/>
      </c>
      <c r="C3746" s="43" t="str">
        <f t="shared" si="1753"/>
        <v/>
      </c>
      <c r="D3746" s="43" t="str">
        <f t="shared" ca="1" si="1743"/>
        <v/>
      </c>
      <c r="E3746" s="43" t="str">
        <f t="shared" si="1754"/>
        <v/>
      </c>
      <c r="F3746" s="43" t="str">
        <f t="shared" si="1755"/>
        <v/>
      </c>
      <c r="G3746" s="43" t="str">
        <f>IF(A3746&lt;&gt;"",IF(A3746&lt;Data!$G$11*0.25,$C$13/$G$32,IF(A3746&gt;Data!$G$11*0.25,$C$13,$C$13*10)),"")</f>
        <v/>
      </c>
      <c r="H3746" s="43" t="str">
        <f>IF(A3746&lt;&gt;"",IF(Data!$G$9="constant",$C$13,IF(Data!$G$9="squeeze",G3746,F3746)),"")</f>
        <v/>
      </c>
      <c r="I3746" s="38" t="str">
        <f ca="1">IF(ISNUMBER(A3746),NORMINV(RAND(),0,IF(AND(Data!$G$9="squeeze",A3746&lt;Data!$G$11*0.25),$H$32,1)*$C$30*$C$13)*($C$14*$C$12),"")</f>
        <v/>
      </c>
      <c r="J3746" s="42" t="str">
        <f ca="1">IFERROR(IF(Data!$C$6="Real",B3746,I3746+J3745+($C$14*$C$12)*(NORMINV(RAND(),$C$15,CHOOSE($G$13,$C$13,F3746,G3746)))),"")</f>
        <v/>
      </c>
      <c r="K3746" s="88" t="str">
        <f>IF(ISNUMBER(A3746), IF($G$16="fixed",$G$17,MIN(H3746*Data!$C$7*$C$16*0.5,$C$17*Data!$C$7))*$C$12,"")</f>
        <v/>
      </c>
      <c r="L3746" s="42" t="str">
        <f t="shared" ca="1" si="1770"/>
        <v/>
      </c>
      <c r="M3746" s="44" t="str">
        <f t="shared" ca="1" si="1771"/>
        <v/>
      </c>
      <c r="N3746" s="44" t="str">
        <f t="shared" ca="1" si="1772"/>
        <v/>
      </c>
      <c r="O3746" s="108" t="str">
        <f t="shared" si="1756"/>
        <v/>
      </c>
      <c r="P3746" s="102" t="str">
        <f t="shared" si="1757"/>
        <v/>
      </c>
      <c r="Q3746" s="102" t="str">
        <f t="shared" si="1758"/>
        <v/>
      </c>
      <c r="R3746" s="120" t="str">
        <f t="shared" si="1759"/>
        <v/>
      </c>
      <c r="S3746" s="54" t="str">
        <f t="shared" si="1760"/>
        <v/>
      </c>
      <c r="T3746" s="5" t="str">
        <f t="shared" si="1761"/>
        <v/>
      </c>
      <c r="U3746" s="152" t="str">
        <f t="shared" si="1744"/>
        <v/>
      </c>
      <c r="V3746" s="152" t="str">
        <f t="shared" si="1745"/>
        <v/>
      </c>
      <c r="W3746" s="153" t="str">
        <f t="shared" si="1746"/>
        <v/>
      </c>
      <c r="X3746" s="153" t="str">
        <f t="shared" si="1747"/>
        <v/>
      </c>
      <c r="Y3746" s="153" t="str">
        <f t="shared" si="1748"/>
        <v/>
      </c>
      <c r="Z3746" s="153" t="str">
        <f t="shared" si="1749"/>
        <v/>
      </c>
      <c r="AA3746" s="152" t="str">
        <f t="shared" si="1750"/>
        <v/>
      </c>
      <c r="AB3746" s="152" t="str">
        <f t="shared" si="1751"/>
        <v/>
      </c>
      <c r="AC3746" s="154" t="str">
        <f t="shared" si="1762"/>
        <v/>
      </c>
      <c r="AD3746" s="154" t="str">
        <f t="shared" si="1763"/>
        <v/>
      </c>
      <c r="AE3746" s="3" t="str">
        <f t="shared" si="1764"/>
        <v/>
      </c>
      <c r="AF3746" s="3" t="str">
        <f t="shared" si="1765"/>
        <v/>
      </c>
      <c r="AG3746" s="3" t="str">
        <f t="shared" si="1766"/>
        <v/>
      </c>
      <c r="AH3746" s="4" t="str">
        <f t="shared" si="1767"/>
        <v/>
      </c>
      <c r="AI3746" s="75" t="str">
        <f t="shared" si="1768"/>
        <v/>
      </c>
      <c r="AJ3746" s="75" t="str">
        <f t="shared" si="1769"/>
        <v/>
      </c>
    </row>
    <row r="3747" spans="1:36">
      <c r="A3747" s="41" t="str">
        <f t="shared" si="1752"/>
        <v/>
      </c>
      <c r="B3747" s="150" t="str">
        <f>IF(ISNUMBER(A3747),INDEX('MetaTrader Import'!$H$13:$J$5893,TRUNC(((A3747-$A$39+1)-1)/3)+1,MOD((A3747-$A$39+1)-1,3)+1),"")</f>
        <v/>
      </c>
      <c r="C3747" s="43" t="str">
        <f t="shared" si="1753"/>
        <v/>
      </c>
      <c r="D3747" s="43" t="str">
        <f t="shared" ca="1" si="1743"/>
        <v/>
      </c>
      <c r="E3747" s="43" t="str">
        <f t="shared" si="1754"/>
        <v/>
      </c>
      <c r="F3747" s="43" t="str">
        <f t="shared" si="1755"/>
        <v/>
      </c>
      <c r="G3747" s="43" t="str">
        <f>IF(A3747&lt;&gt;"",IF(A3747&lt;Data!$G$11*0.25,$C$13/$G$32,IF(A3747&gt;Data!$G$11*0.25,$C$13,$C$13*10)),"")</f>
        <v/>
      </c>
      <c r="H3747" s="43" t="str">
        <f>IF(A3747&lt;&gt;"",IF(Data!$G$9="constant",$C$13,IF(Data!$G$9="squeeze",G3747,F3747)),"")</f>
        <v/>
      </c>
      <c r="I3747" s="38" t="str">
        <f ca="1">IF(ISNUMBER(A3747),NORMINV(RAND(),0,IF(AND(Data!$G$9="squeeze",A3747&lt;Data!$G$11*0.25),$H$32,1)*$C$30*$C$13)*($C$14*$C$12),"")</f>
        <v/>
      </c>
      <c r="J3747" s="42" t="str">
        <f ca="1">IFERROR(IF(Data!$C$6="Real",B3747,I3747+J3746+($C$14*$C$12)*(NORMINV(RAND(),$C$15,CHOOSE($G$13,$C$13,F3747,G3747)))),"")</f>
        <v/>
      </c>
      <c r="K3747" s="88" t="str">
        <f>IF(ISNUMBER(A3747), IF($G$16="fixed",$G$17,MIN(H3747*Data!$C$7*$C$16*0.5,$C$17*Data!$C$7))*$C$12,"")</f>
        <v/>
      </c>
      <c r="L3747" s="42" t="str">
        <f t="shared" ca="1" si="1770"/>
        <v/>
      </c>
      <c r="M3747" s="44" t="str">
        <f t="shared" ca="1" si="1771"/>
        <v/>
      </c>
      <c r="N3747" s="44" t="str">
        <f t="shared" ca="1" si="1772"/>
        <v/>
      </c>
      <c r="O3747" s="108" t="str">
        <f t="shared" si="1756"/>
        <v/>
      </c>
      <c r="P3747" s="102" t="str">
        <f t="shared" si="1757"/>
        <v/>
      </c>
      <c r="Q3747" s="102" t="str">
        <f t="shared" si="1758"/>
        <v/>
      </c>
      <c r="R3747" s="120" t="str">
        <f t="shared" si="1759"/>
        <v/>
      </c>
      <c r="S3747" s="54" t="str">
        <f t="shared" si="1760"/>
        <v/>
      </c>
      <c r="T3747" s="5" t="str">
        <f t="shared" si="1761"/>
        <v/>
      </c>
      <c r="U3747" s="152" t="str">
        <f t="shared" si="1744"/>
        <v/>
      </c>
      <c r="V3747" s="152" t="str">
        <f t="shared" si="1745"/>
        <v/>
      </c>
      <c r="W3747" s="153" t="str">
        <f t="shared" si="1746"/>
        <v/>
      </c>
      <c r="X3747" s="153" t="str">
        <f t="shared" si="1747"/>
        <v/>
      </c>
      <c r="Y3747" s="153" t="str">
        <f t="shared" si="1748"/>
        <v/>
      </c>
      <c r="Z3747" s="153" t="str">
        <f t="shared" si="1749"/>
        <v/>
      </c>
      <c r="AA3747" s="152" t="str">
        <f t="shared" si="1750"/>
        <v/>
      </c>
      <c r="AB3747" s="152" t="str">
        <f t="shared" si="1751"/>
        <v/>
      </c>
      <c r="AC3747" s="154" t="str">
        <f t="shared" si="1762"/>
        <v/>
      </c>
      <c r="AD3747" s="154" t="str">
        <f t="shared" si="1763"/>
        <v/>
      </c>
      <c r="AE3747" s="3" t="str">
        <f t="shared" si="1764"/>
        <v/>
      </c>
      <c r="AF3747" s="3" t="str">
        <f t="shared" si="1765"/>
        <v/>
      </c>
      <c r="AG3747" s="3" t="str">
        <f t="shared" si="1766"/>
        <v/>
      </c>
      <c r="AH3747" s="4" t="str">
        <f t="shared" si="1767"/>
        <v/>
      </c>
      <c r="AI3747" s="75" t="str">
        <f t="shared" si="1768"/>
        <v/>
      </c>
      <c r="AJ3747" s="75" t="str">
        <f t="shared" si="1769"/>
        <v/>
      </c>
    </row>
    <row r="3748" spans="1:36">
      <c r="A3748" s="41" t="str">
        <f t="shared" si="1752"/>
        <v/>
      </c>
      <c r="B3748" s="150" t="str">
        <f>IF(ISNUMBER(A3748),INDEX('MetaTrader Import'!$H$13:$J$5893,TRUNC(((A3748-$A$39+1)-1)/3)+1,MOD((A3748-$A$39+1)-1,3)+1),"")</f>
        <v/>
      </c>
      <c r="C3748" s="43" t="str">
        <f t="shared" si="1753"/>
        <v/>
      </c>
      <c r="D3748" s="43" t="str">
        <f t="shared" ca="1" si="1743"/>
        <v/>
      </c>
      <c r="E3748" s="43" t="str">
        <f t="shared" si="1754"/>
        <v/>
      </c>
      <c r="F3748" s="43" t="str">
        <f t="shared" si="1755"/>
        <v/>
      </c>
      <c r="G3748" s="43" t="str">
        <f>IF(A3748&lt;&gt;"",IF(A3748&lt;Data!$G$11*0.25,$C$13/$G$32,IF(A3748&gt;Data!$G$11*0.25,$C$13,$C$13*10)),"")</f>
        <v/>
      </c>
      <c r="H3748" s="43" t="str">
        <f>IF(A3748&lt;&gt;"",IF(Data!$G$9="constant",$C$13,IF(Data!$G$9="squeeze",G3748,F3748)),"")</f>
        <v/>
      </c>
      <c r="I3748" s="38" t="str">
        <f ca="1">IF(ISNUMBER(A3748),NORMINV(RAND(),0,IF(AND(Data!$G$9="squeeze",A3748&lt;Data!$G$11*0.25),$H$32,1)*$C$30*$C$13)*($C$14*$C$12),"")</f>
        <v/>
      </c>
      <c r="J3748" s="42" t="str">
        <f ca="1">IFERROR(IF(Data!$C$6="Real",B3748,I3748+J3747+($C$14*$C$12)*(NORMINV(RAND(),$C$15,CHOOSE($G$13,$C$13,F3748,G3748)))),"")</f>
        <v/>
      </c>
      <c r="K3748" s="88" t="str">
        <f>IF(ISNUMBER(A3748), IF($G$16="fixed",$G$17,MIN(H3748*Data!$C$7*$C$16*0.5,$C$17*Data!$C$7))*$C$12,"")</f>
        <v/>
      </c>
      <c r="L3748" s="42" t="str">
        <f t="shared" ca="1" si="1770"/>
        <v/>
      </c>
      <c r="M3748" s="44" t="str">
        <f t="shared" ca="1" si="1771"/>
        <v/>
      </c>
      <c r="N3748" s="44" t="str">
        <f t="shared" ca="1" si="1772"/>
        <v/>
      </c>
      <c r="O3748" s="108" t="str">
        <f t="shared" si="1756"/>
        <v/>
      </c>
      <c r="P3748" s="102" t="str">
        <f t="shared" si="1757"/>
        <v/>
      </c>
      <c r="Q3748" s="102" t="str">
        <f t="shared" si="1758"/>
        <v/>
      </c>
      <c r="R3748" s="120" t="str">
        <f t="shared" si="1759"/>
        <v/>
      </c>
      <c r="S3748" s="54" t="str">
        <f t="shared" si="1760"/>
        <v/>
      </c>
      <c r="T3748" s="5" t="str">
        <f t="shared" si="1761"/>
        <v/>
      </c>
      <c r="U3748" s="152" t="str">
        <f t="shared" si="1744"/>
        <v/>
      </c>
      <c r="V3748" s="152" t="str">
        <f t="shared" si="1745"/>
        <v/>
      </c>
      <c r="W3748" s="153" t="str">
        <f t="shared" si="1746"/>
        <v/>
      </c>
      <c r="X3748" s="153" t="str">
        <f t="shared" si="1747"/>
        <v/>
      </c>
      <c r="Y3748" s="153" t="str">
        <f t="shared" si="1748"/>
        <v/>
      </c>
      <c r="Z3748" s="153" t="str">
        <f t="shared" si="1749"/>
        <v/>
      </c>
      <c r="AA3748" s="152" t="str">
        <f t="shared" si="1750"/>
        <v/>
      </c>
      <c r="AB3748" s="152" t="str">
        <f t="shared" si="1751"/>
        <v/>
      </c>
      <c r="AC3748" s="154" t="str">
        <f t="shared" si="1762"/>
        <v/>
      </c>
      <c r="AD3748" s="154" t="str">
        <f t="shared" si="1763"/>
        <v/>
      </c>
      <c r="AE3748" s="3" t="str">
        <f t="shared" si="1764"/>
        <v/>
      </c>
      <c r="AF3748" s="3" t="str">
        <f t="shared" si="1765"/>
        <v/>
      </c>
      <c r="AG3748" s="3" t="str">
        <f t="shared" si="1766"/>
        <v/>
      </c>
      <c r="AH3748" s="4" t="str">
        <f t="shared" si="1767"/>
        <v/>
      </c>
      <c r="AI3748" s="75" t="str">
        <f t="shared" si="1768"/>
        <v/>
      </c>
      <c r="AJ3748" s="75" t="str">
        <f t="shared" si="1769"/>
        <v/>
      </c>
    </row>
    <row r="3749" spans="1:36">
      <c r="A3749" s="41" t="str">
        <f t="shared" si="1752"/>
        <v/>
      </c>
      <c r="B3749" s="150" t="str">
        <f>IF(ISNUMBER(A3749),INDEX('MetaTrader Import'!$H$13:$J$5893,TRUNC(((A3749-$A$39+1)-1)/3)+1,MOD((A3749-$A$39+1)-1,3)+1),"")</f>
        <v/>
      </c>
      <c r="C3749" s="43" t="str">
        <f t="shared" si="1753"/>
        <v/>
      </c>
      <c r="D3749" s="43" t="str">
        <f t="shared" ca="1" si="1743"/>
        <v/>
      </c>
      <c r="E3749" s="43" t="str">
        <f t="shared" si="1754"/>
        <v/>
      </c>
      <c r="F3749" s="43" t="str">
        <f t="shared" si="1755"/>
        <v/>
      </c>
      <c r="G3749" s="43" t="str">
        <f>IF(A3749&lt;&gt;"",IF(A3749&lt;Data!$G$11*0.25,$C$13/$G$32,IF(A3749&gt;Data!$G$11*0.25,$C$13,$C$13*10)),"")</f>
        <v/>
      </c>
      <c r="H3749" s="43" t="str">
        <f>IF(A3749&lt;&gt;"",IF(Data!$G$9="constant",$C$13,IF(Data!$G$9="squeeze",G3749,F3749)),"")</f>
        <v/>
      </c>
      <c r="I3749" s="38" t="str">
        <f ca="1">IF(ISNUMBER(A3749),NORMINV(RAND(),0,IF(AND(Data!$G$9="squeeze",A3749&lt;Data!$G$11*0.25),$H$32,1)*$C$30*$C$13)*($C$14*$C$12),"")</f>
        <v/>
      </c>
      <c r="J3749" s="42" t="str">
        <f ca="1">IFERROR(IF(Data!$C$6="Real",B3749,I3749+J3748+($C$14*$C$12)*(NORMINV(RAND(),$C$15,CHOOSE($G$13,$C$13,F3749,G3749)))),"")</f>
        <v/>
      </c>
      <c r="K3749" s="88" t="str">
        <f>IF(ISNUMBER(A3749), IF($G$16="fixed",$G$17,MIN(H3749*Data!$C$7*$C$16*0.5,$C$17*Data!$C$7))*$C$12,"")</f>
        <v/>
      </c>
      <c r="L3749" s="42" t="str">
        <f t="shared" ca="1" si="1770"/>
        <v/>
      </c>
      <c r="M3749" s="44" t="str">
        <f t="shared" ca="1" si="1771"/>
        <v/>
      </c>
      <c r="N3749" s="44" t="str">
        <f t="shared" ca="1" si="1772"/>
        <v/>
      </c>
      <c r="O3749" s="108" t="str">
        <f t="shared" si="1756"/>
        <v/>
      </c>
      <c r="P3749" s="102" t="str">
        <f t="shared" si="1757"/>
        <v/>
      </c>
      <c r="Q3749" s="102" t="str">
        <f t="shared" si="1758"/>
        <v/>
      </c>
      <c r="R3749" s="120" t="str">
        <f t="shared" si="1759"/>
        <v/>
      </c>
      <c r="S3749" s="54" t="str">
        <f t="shared" si="1760"/>
        <v/>
      </c>
      <c r="T3749" s="5" t="str">
        <f t="shared" si="1761"/>
        <v/>
      </c>
      <c r="U3749" s="152" t="str">
        <f t="shared" si="1744"/>
        <v/>
      </c>
      <c r="V3749" s="152" t="str">
        <f t="shared" si="1745"/>
        <v/>
      </c>
      <c r="W3749" s="153" t="str">
        <f t="shared" si="1746"/>
        <v/>
      </c>
      <c r="X3749" s="153" t="str">
        <f t="shared" si="1747"/>
        <v/>
      </c>
      <c r="Y3749" s="153" t="str">
        <f t="shared" si="1748"/>
        <v/>
      </c>
      <c r="Z3749" s="153" t="str">
        <f t="shared" si="1749"/>
        <v/>
      </c>
      <c r="AA3749" s="152" t="str">
        <f t="shared" si="1750"/>
        <v/>
      </c>
      <c r="AB3749" s="152" t="str">
        <f t="shared" si="1751"/>
        <v/>
      </c>
      <c r="AC3749" s="154" t="str">
        <f t="shared" si="1762"/>
        <v/>
      </c>
      <c r="AD3749" s="154" t="str">
        <f t="shared" si="1763"/>
        <v/>
      </c>
      <c r="AE3749" s="3" t="str">
        <f t="shared" si="1764"/>
        <v/>
      </c>
      <c r="AF3749" s="3" t="str">
        <f t="shared" si="1765"/>
        <v/>
      </c>
      <c r="AG3749" s="3" t="str">
        <f t="shared" si="1766"/>
        <v/>
      </c>
      <c r="AH3749" s="4" t="str">
        <f t="shared" si="1767"/>
        <v/>
      </c>
      <c r="AI3749" s="75" t="str">
        <f t="shared" si="1768"/>
        <v/>
      </c>
      <c r="AJ3749" s="75" t="str">
        <f t="shared" si="1769"/>
        <v/>
      </c>
    </row>
    <row r="3750" spans="1:36">
      <c r="A3750" s="41" t="str">
        <f t="shared" si="1752"/>
        <v/>
      </c>
      <c r="B3750" s="150" t="str">
        <f>IF(ISNUMBER(A3750),INDEX('MetaTrader Import'!$H$13:$J$5893,TRUNC(((A3750-$A$39+1)-1)/3)+1,MOD((A3750-$A$39+1)-1,3)+1),"")</f>
        <v/>
      </c>
      <c r="C3750" s="43" t="str">
        <f t="shared" si="1753"/>
        <v/>
      </c>
      <c r="D3750" s="43" t="str">
        <f t="shared" ca="1" si="1743"/>
        <v/>
      </c>
      <c r="E3750" s="43" t="str">
        <f t="shared" si="1754"/>
        <v/>
      </c>
      <c r="F3750" s="43" t="str">
        <f t="shared" si="1755"/>
        <v/>
      </c>
      <c r="G3750" s="43" t="str">
        <f>IF(A3750&lt;&gt;"",IF(A3750&lt;Data!$G$11*0.25,$C$13/$G$32,IF(A3750&gt;Data!$G$11*0.25,$C$13,$C$13*10)),"")</f>
        <v/>
      </c>
      <c r="H3750" s="43" t="str">
        <f>IF(A3750&lt;&gt;"",IF(Data!$G$9="constant",$C$13,IF(Data!$G$9="squeeze",G3750,F3750)),"")</f>
        <v/>
      </c>
      <c r="I3750" s="38" t="str">
        <f ca="1">IF(ISNUMBER(A3750),NORMINV(RAND(),0,IF(AND(Data!$G$9="squeeze",A3750&lt;Data!$G$11*0.25),$H$32,1)*$C$30*$C$13)*($C$14*$C$12),"")</f>
        <v/>
      </c>
      <c r="J3750" s="42" t="str">
        <f ca="1">IFERROR(IF(Data!$C$6="Real",B3750,I3750+J3749+($C$14*$C$12)*(NORMINV(RAND(),$C$15,CHOOSE($G$13,$C$13,F3750,G3750)))),"")</f>
        <v/>
      </c>
      <c r="K3750" s="88" t="str">
        <f>IF(ISNUMBER(A3750), IF($G$16="fixed",$G$17,MIN(H3750*Data!$C$7*$C$16*0.5,$C$17*Data!$C$7))*$C$12,"")</f>
        <v/>
      </c>
      <c r="L3750" s="42" t="str">
        <f t="shared" ca="1" si="1770"/>
        <v/>
      </c>
      <c r="M3750" s="44" t="str">
        <f t="shared" ca="1" si="1771"/>
        <v/>
      </c>
      <c r="N3750" s="44" t="str">
        <f t="shared" ca="1" si="1772"/>
        <v/>
      </c>
      <c r="O3750" s="108" t="str">
        <f t="shared" si="1756"/>
        <v/>
      </c>
      <c r="P3750" s="102" t="str">
        <f t="shared" si="1757"/>
        <v/>
      </c>
      <c r="Q3750" s="102" t="str">
        <f t="shared" si="1758"/>
        <v/>
      </c>
      <c r="R3750" s="120" t="str">
        <f t="shared" si="1759"/>
        <v/>
      </c>
      <c r="S3750" s="54" t="str">
        <f t="shared" si="1760"/>
        <v/>
      </c>
      <c r="T3750" s="5" t="str">
        <f t="shared" si="1761"/>
        <v/>
      </c>
      <c r="U3750" s="152" t="str">
        <f t="shared" si="1744"/>
        <v/>
      </c>
      <c r="V3750" s="152" t="str">
        <f t="shared" si="1745"/>
        <v/>
      </c>
      <c r="W3750" s="153" t="str">
        <f t="shared" si="1746"/>
        <v/>
      </c>
      <c r="X3750" s="153" t="str">
        <f t="shared" si="1747"/>
        <v/>
      </c>
      <c r="Y3750" s="153" t="str">
        <f t="shared" si="1748"/>
        <v/>
      </c>
      <c r="Z3750" s="153" t="str">
        <f t="shared" si="1749"/>
        <v/>
      </c>
      <c r="AA3750" s="152" t="str">
        <f t="shared" si="1750"/>
        <v/>
      </c>
      <c r="AB3750" s="152" t="str">
        <f t="shared" si="1751"/>
        <v/>
      </c>
      <c r="AC3750" s="154" t="str">
        <f t="shared" si="1762"/>
        <v/>
      </c>
      <c r="AD3750" s="154" t="str">
        <f t="shared" si="1763"/>
        <v/>
      </c>
      <c r="AE3750" s="3" t="str">
        <f t="shared" si="1764"/>
        <v/>
      </c>
      <c r="AF3750" s="3" t="str">
        <f t="shared" si="1765"/>
        <v/>
      </c>
      <c r="AG3750" s="3" t="str">
        <f t="shared" si="1766"/>
        <v/>
      </c>
      <c r="AH3750" s="4" t="str">
        <f t="shared" si="1767"/>
        <v/>
      </c>
      <c r="AI3750" s="75" t="str">
        <f t="shared" si="1768"/>
        <v/>
      </c>
      <c r="AJ3750" s="75" t="str">
        <f t="shared" si="1769"/>
        <v/>
      </c>
    </row>
    <row r="3751" spans="1:36">
      <c r="A3751" s="41" t="str">
        <f t="shared" si="1752"/>
        <v/>
      </c>
      <c r="B3751" s="150" t="str">
        <f>IF(ISNUMBER(A3751),INDEX('MetaTrader Import'!$H$13:$J$5893,TRUNC(((A3751-$A$39+1)-1)/3)+1,MOD((A3751-$A$39+1)-1,3)+1),"")</f>
        <v/>
      </c>
      <c r="C3751" s="43" t="str">
        <f t="shared" si="1753"/>
        <v/>
      </c>
      <c r="D3751" s="43" t="str">
        <f t="shared" ca="1" si="1743"/>
        <v/>
      </c>
      <c r="E3751" s="43" t="str">
        <f t="shared" si="1754"/>
        <v/>
      </c>
      <c r="F3751" s="43" t="str">
        <f t="shared" si="1755"/>
        <v/>
      </c>
      <c r="G3751" s="43" t="str">
        <f>IF(A3751&lt;&gt;"",IF(A3751&lt;Data!$G$11*0.25,$C$13/$G$32,IF(A3751&gt;Data!$G$11*0.25,$C$13,$C$13*10)),"")</f>
        <v/>
      </c>
      <c r="H3751" s="43" t="str">
        <f>IF(A3751&lt;&gt;"",IF(Data!$G$9="constant",$C$13,IF(Data!$G$9="squeeze",G3751,F3751)),"")</f>
        <v/>
      </c>
      <c r="I3751" s="38" t="str">
        <f ca="1">IF(ISNUMBER(A3751),NORMINV(RAND(),0,IF(AND(Data!$G$9="squeeze",A3751&lt;Data!$G$11*0.25),$H$32,1)*$C$30*$C$13)*($C$14*$C$12),"")</f>
        <v/>
      </c>
      <c r="J3751" s="42" t="str">
        <f ca="1">IFERROR(IF(Data!$C$6="Real",B3751,I3751+J3750+($C$14*$C$12)*(NORMINV(RAND(),$C$15,CHOOSE($G$13,$C$13,F3751,G3751)))),"")</f>
        <v/>
      </c>
      <c r="K3751" s="88" t="str">
        <f>IF(ISNUMBER(A3751), IF($G$16="fixed",$G$17,MIN(H3751*Data!$C$7*$C$16*0.5,$C$17*Data!$C$7))*$C$12,"")</f>
        <v/>
      </c>
      <c r="L3751" s="42" t="str">
        <f t="shared" ca="1" si="1770"/>
        <v/>
      </c>
      <c r="M3751" s="44" t="str">
        <f t="shared" ca="1" si="1771"/>
        <v/>
      </c>
      <c r="N3751" s="44" t="str">
        <f t="shared" ca="1" si="1772"/>
        <v/>
      </c>
      <c r="O3751" s="108" t="str">
        <f t="shared" si="1756"/>
        <v/>
      </c>
      <c r="P3751" s="102" t="str">
        <f t="shared" si="1757"/>
        <v/>
      </c>
      <c r="Q3751" s="102" t="str">
        <f t="shared" si="1758"/>
        <v/>
      </c>
      <c r="R3751" s="120" t="str">
        <f t="shared" si="1759"/>
        <v/>
      </c>
      <c r="S3751" s="54" t="str">
        <f t="shared" si="1760"/>
        <v/>
      </c>
      <c r="T3751" s="5" t="str">
        <f t="shared" si="1761"/>
        <v/>
      </c>
      <c r="U3751" s="152" t="str">
        <f t="shared" si="1744"/>
        <v/>
      </c>
      <c r="V3751" s="152" t="str">
        <f t="shared" si="1745"/>
        <v/>
      </c>
      <c r="W3751" s="153" t="str">
        <f t="shared" si="1746"/>
        <v/>
      </c>
      <c r="X3751" s="153" t="str">
        <f t="shared" si="1747"/>
        <v/>
      </c>
      <c r="Y3751" s="153" t="str">
        <f t="shared" si="1748"/>
        <v/>
      </c>
      <c r="Z3751" s="153" t="str">
        <f t="shared" si="1749"/>
        <v/>
      </c>
      <c r="AA3751" s="152" t="str">
        <f t="shared" si="1750"/>
        <v/>
      </c>
      <c r="AB3751" s="152" t="str">
        <f t="shared" si="1751"/>
        <v/>
      </c>
      <c r="AC3751" s="154" t="str">
        <f t="shared" si="1762"/>
        <v/>
      </c>
      <c r="AD3751" s="154" t="str">
        <f t="shared" si="1763"/>
        <v/>
      </c>
      <c r="AE3751" s="3" t="str">
        <f t="shared" si="1764"/>
        <v/>
      </c>
      <c r="AF3751" s="3" t="str">
        <f t="shared" si="1765"/>
        <v/>
      </c>
      <c r="AG3751" s="3" t="str">
        <f t="shared" si="1766"/>
        <v/>
      </c>
      <c r="AH3751" s="4" t="str">
        <f t="shared" si="1767"/>
        <v/>
      </c>
      <c r="AI3751" s="75" t="str">
        <f t="shared" si="1768"/>
        <v/>
      </c>
      <c r="AJ3751" s="75" t="str">
        <f t="shared" si="1769"/>
        <v/>
      </c>
    </row>
    <row r="3752" spans="1:36">
      <c r="A3752" s="41" t="str">
        <f t="shared" si="1752"/>
        <v/>
      </c>
      <c r="B3752" s="150" t="str">
        <f>IF(ISNUMBER(A3752),INDEX('MetaTrader Import'!$H$13:$J$5893,TRUNC(((A3752-$A$39+1)-1)/3)+1,MOD((A3752-$A$39+1)-1,3)+1),"")</f>
        <v/>
      </c>
      <c r="C3752" s="43" t="str">
        <f t="shared" si="1753"/>
        <v/>
      </c>
      <c r="D3752" s="43" t="str">
        <f t="shared" ca="1" si="1743"/>
        <v/>
      </c>
      <c r="E3752" s="43" t="str">
        <f t="shared" si="1754"/>
        <v/>
      </c>
      <c r="F3752" s="43" t="str">
        <f t="shared" si="1755"/>
        <v/>
      </c>
      <c r="G3752" s="43" t="str">
        <f>IF(A3752&lt;&gt;"",IF(A3752&lt;Data!$G$11*0.25,$C$13/$G$32,IF(A3752&gt;Data!$G$11*0.25,$C$13,$C$13*10)),"")</f>
        <v/>
      </c>
      <c r="H3752" s="43" t="str">
        <f>IF(A3752&lt;&gt;"",IF(Data!$G$9="constant",$C$13,IF(Data!$G$9="squeeze",G3752,F3752)),"")</f>
        <v/>
      </c>
      <c r="I3752" s="38" t="str">
        <f ca="1">IF(ISNUMBER(A3752),NORMINV(RAND(),0,IF(AND(Data!$G$9="squeeze",A3752&lt;Data!$G$11*0.25),$H$32,1)*$C$30*$C$13)*($C$14*$C$12),"")</f>
        <v/>
      </c>
      <c r="J3752" s="42" t="str">
        <f ca="1">IFERROR(IF(Data!$C$6="Real",B3752,I3752+J3751+($C$14*$C$12)*(NORMINV(RAND(),$C$15,CHOOSE($G$13,$C$13,F3752,G3752)))),"")</f>
        <v/>
      </c>
      <c r="K3752" s="88" t="str">
        <f>IF(ISNUMBER(A3752), IF($G$16="fixed",$G$17,MIN(H3752*Data!$C$7*$C$16*0.5,$C$17*Data!$C$7))*$C$12,"")</f>
        <v/>
      </c>
      <c r="L3752" s="42" t="str">
        <f t="shared" ca="1" si="1770"/>
        <v/>
      </c>
      <c r="M3752" s="44" t="str">
        <f t="shared" ca="1" si="1771"/>
        <v/>
      </c>
      <c r="N3752" s="44" t="str">
        <f t="shared" ca="1" si="1772"/>
        <v/>
      </c>
      <c r="O3752" s="108" t="str">
        <f t="shared" si="1756"/>
        <v/>
      </c>
      <c r="P3752" s="102" t="str">
        <f t="shared" si="1757"/>
        <v/>
      </c>
      <c r="Q3752" s="102" t="str">
        <f t="shared" si="1758"/>
        <v/>
      </c>
      <c r="R3752" s="120" t="str">
        <f t="shared" si="1759"/>
        <v/>
      </c>
      <c r="S3752" s="54" t="str">
        <f t="shared" si="1760"/>
        <v/>
      </c>
      <c r="T3752" s="5" t="str">
        <f t="shared" si="1761"/>
        <v/>
      </c>
      <c r="U3752" s="152" t="str">
        <f t="shared" si="1744"/>
        <v/>
      </c>
      <c r="V3752" s="152" t="str">
        <f t="shared" si="1745"/>
        <v/>
      </c>
      <c r="W3752" s="153" t="str">
        <f t="shared" si="1746"/>
        <v/>
      </c>
      <c r="X3752" s="153" t="str">
        <f t="shared" si="1747"/>
        <v/>
      </c>
      <c r="Y3752" s="153" t="str">
        <f t="shared" si="1748"/>
        <v/>
      </c>
      <c r="Z3752" s="153" t="str">
        <f t="shared" si="1749"/>
        <v/>
      </c>
      <c r="AA3752" s="152" t="str">
        <f t="shared" si="1750"/>
        <v/>
      </c>
      <c r="AB3752" s="152" t="str">
        <f t="shared" si="1751"/>
        <v/>
      </c>
      <c r="AC3752" s="154" t="str">
        <f t="shared" si="1762"/>
        <v/>
      </c>
      <c r="AD3752" s="154" t="str">
        <f t="shared" si="1763"/>
        <v/>
      </c>
      <c r="AE3752" s="3" t="str">
        <f t="shared" si="1764"/>
        <v/>
      </c>
      <c r="AF3752" s="3" t="str">
        <f t="shared" si="1765"/>
        <v/>
      </c>
      <c r="AG3752" s="3" t="str">
        <f t="shared" si="1766"/>
        <v/>
      </c>
      <c r="AH3752" s="4" t="str">
        <f t="shared" si="1767"/>
        <v/>
      </c>
      <c r="AI3752" s="75" t="str">
        <f t="shared" si="1768"/>
        <v/>
      </c>
      <c r="AJ3752" s="75" t="str">
        <f t="shared" si="1769"/>
        <v/>
      </c>
    </row>
    <row r="3753" spans="1:36">
      <c r="A3753" s="41" t="str">
        <f t="shared" si="1752"/>
        <v/>
      </c>
      <c r="B3753" s="150" t="str">
        <f>IF(ISNUMBER(A3753),INDEX('MetaTrader Import'!$H$13:$J$5893,TRUNC(((A3753-$A$39+1)-1)/3)+1,MOD((A3753-$A$39+1)-1,3)+1),"")</f>
        <v/>
      </c>
      <c r="C3753" s="43" t="str">
        <f t="shared" si="1753"/>
        <v/>
      </c>
      <c r="D3753" s="43" t="str">
        <f t="shared" ca="1" si="1743"/>
        <v/>
      </c>
      <c r="E3753" s="43" t="str">
        <f t="shared" si="1754"/>
        <v/>
      </c>
      <c r="F3753" s="43" t="str">
        <f t="shared" si="1755"/>
        <v/>
      </c>
      <c r="G3753" s="43" t="str">
        <f>IF(A3753&lt;&gt;"",IF(A3753&lt;Data!$G$11*0.25,$C$13/$G$32,IF(A3753&gt;Data!$G$11*0.25,$C$13,$C$13*10)),"")</f>
        <v/>
      </c>
      <c r="H3753" s="43" t="str">
        <f>IF(A3753&lt;&gt;"",IF(Data!$G$9="constant",$C$13,IF(Data!$G$9="squeeze",G3753,F3753)),"")</f>
        <v/>
      </c>
      <c r="I3753" s="38" t="str">
        <f ca="1">IF(ISNUMBER(A3753),NORMINV(RAND(),0,IF(AND(Data!$G$9="squeeze",A3753&lt;Data!$G$11*0.25),$H$32,1)*$C$30*$C$13)*($C$14*$C$12),"")</f>
        <v/>
      </c>
      <c r="J3753" s="42" t="str">
        <f ca="1">IFERROR(IF(Data!$C$6="Real",B3753,I3753+J3752+($C$14*$C$12)*(NORMINV(RAND(),$C$15,CHOOSE($G$13,$C$13,F3753,G3753)))),"")</f>
        <v/>
      </c>
      <c r="K3753" s="88" t="str">
        <f>IF(ISNUMBER(A3753), IF($G$16="fixed",$G$17,MIN(H3753*Data!$C$7*$C$16*0.5,$C$17*Data!$C$7))*$C$12,"")</f>
        <v/>
      </c>
      <c r="L3753" s="42" t="str">
        <f t="shared" ca="1" si="1770"/>
        <v/>
      </c>
      <c r="M3753" s="44" t="str">
        <f t="shared" ca="1" si="1771"/>
        <v/>
      </c>
      <c r="N3753" s="44" t="str">
        <f t="shared" ca="1" si="1772"/>
        <v/>
      </c>
      <c r="O3753" s="108" t="str">
        <f t="shared" si="1756"/>
        <v/>
      </c>
      <c r="P3753" s="102" t="str">
        <f t="shared" si="1757"/>
        <v/>
      </c>
      <c r="Q3753" s="102" t="str">
        <f t="shared" si="1758"/>
        <v/>
      </c>
      <c r="R3753" s="120" t="str">
        <f t="shared" si="1759"/>
        <v/>
      </c>
      <c r="S3753" s="54" t="str">
        <f t="shared" si="1760"/>
        <v/>
      </c>
      <c r="T3753" s="5" t="str">
        <f t="shared" si="1761"/>
        <v/>
      </c>
      <c r="U3753" s="152" t="str">
        <f t="shared" si="1744"/>
        <v/>
      </c>
      <c r="V3753" s="152" t="str">
        <f t="shared" si="1745"/>
        <v/>
      </c>
      <c r="W3753" s="153" t="str">
        <f t="shared" si="1746"/>
        <v/>
      </c>
      <c r="X3753" s="153" t="str">
        <f t="shared" si="1747"/>
        <v/>
      </c>
      <c r="Y3753" s="153" t="str">
        <f t="shared" si="1748"/>
        <v/>
      </c>
      <c r="Z3753" s="153" t="str">
        <f t="shared" si="1749"/>
        <v/>
      </c>
      <c r="AA3753" s="152" t="str">
        <f t="shared" si="1750"/>
        <v/>
      </c>
      <c r="AB3753" s="152" t="str">
        <f t="shared" si="1751"/>
        <v/>
      </c>
      <c r="AC3753" s="154" t="str">
        <f t="shared" si="1762"/>
        <v/>
      </c>
      <c r="AD3753" s="154" t="str">
        <f t="shared" si="1763"/>
        <v/>
      </c>
      <c r="AE3753" s="3" t="str">
        <f t="shared" si="1764"/>
        <v/>
      </c>
      <c r="AF3753" s="3" t="str">
        <f t="shared" si="1765"/>
        <v/>
      </c>
      <c r="AG3753" s="3" t="str">
        <f t="shared" si="1766"/>
        <v/>
      </c>
      <c r="AH3753" s="4" t="str">
        <f t="shared" si="1767"/>
        <v/>
      </c>
      <c r="AI3753" s="75" t="str">
        <f t="shared" si="1768"/>
        <v/>
      </c>
      <c r="AJ3753" s="75" t="str">
        <f t="shared" si="1769"/>
        <v/>
      </c>
    </row>
    <row r="3754" spans="1:36">
      <c r="A3754" s="41" t="str">
        <f t="shared" si="1752"/>
        <v/>
      </c>
      <c r="B3754" s="150" t="str">
        <f>IF(ISNUMBER(A3754),INDEX('MetaTrader Import'!$H$13:$J$5893,TRUNC(((A3754-$A$39+1)-1)/3)+1,MOD((A3754-$A$39+1)-1,3)+1),"")</f>
        <v/>
      </c>
      <c r="C3754" s="43" t="str">
        <f t="shared" si="1753"/>
        <v/>
      </c>
      <c r="D3754" s="43" t="str">
        <f t="shared" ca="1" si="1743"/>
        <v/>
      </c>
      <c r="E3754" s="43" t="str">
        <f t="shared" si="1754"/>
        <v/>
      </c>
      <c r="F3754" s="43" t="str">
        <f t="shared" si="1755"/>
        <v/>
      </c>
      <c r="G3754" s="43" t="str">
        <f>IF(A3754&lt;&gt;"",IF(A3754&lt;Data!$G$11*0.25,$C$13/$G$32,IF(A3754&gt;Data!$G$11*0.25,$C$13,$C$13*10)),"")</f>
        <v/>
      </c>
      <c r="H3754" s="43" t="str">
        <f>IF(A3754&lt;&gt;"",IF(Data!$G$9="constant",$C$13,IF(Data!$G$9="squeeze",G3754,F3754)),"")</f>
        <v/>
      </c>
      <c r="I3754" s="38" t="str">
        <f ca="1">IF(ISNUMBER(A3754),NORMINV(RAND(),0,IF(AND(Data!$G$9="squeeze",A3754&lt;Data!$G$11*0.25),$H$32,1)*$C$30*$C$13)*($C$14*$C$12),"")</f>
        <v/>
      </c>
      <c r="J3754" s="42" t="str">
        <f ca="1">IFERROR(IF(Data!$C$6="Real",B3754,I3754+J3753+($C$14*$C$12)*(NORMINV(RAND(),$C$15,CHOOSE($G$13,$C$13,F3754,G3754)))),"")</f>
        <v/>
      </c>
      <c r="K3754" s="88" t="str">
        <f>IF(ISNUMBER(A3754), IF($G$16="fixed",$G$17,MIN(H3754*Data!$C$7*$C$16*0.5,$C$17*Data!$C$7))*$C$12,"")</f>
        <v/>
      </c>
      <c r="L3754" s="42" t="str">
        <f t="shared" ca="1" si="1770"/>
        <v/>
      </c>
      <c r="M3754" s="44" t="str">
        <f t="shared" ca="1" si="1771"/>
        <v/>
      </c>
      <c r="N3754" s="44" t="str">
        <f t="shared" ca="1" si="1772"/>
        <v/>
      </c>
      <c r="O3754" s="108" t="str">
        <f t="shared" si="1756"/>
        <v/>
      </c>
      <c r="P3754" s="102" t="str">
        <f t="shared" si="1757"/>
        <v/>
      </c>
      <c r="Q3754" s="102" t="str">
        <f t="shared" si="1758"/>
        <v/>
      </c>
      <c r="R3754" s="120" t="str">
        <f t="shared" si="1759"/>
        <v/>
      </c>
      <c r="S3754" s="54" t="str">
        <f t="shared" si="1760"/>
        <v/>
      </c>
      <c r="T3754" s="5" t="str">
        <f t="shared" si="1761"/>
        <v/>
      </c>
      <c r="U3754" s="152" t="str">
        <f t="shared" si="1744"/>
        <v/>
      </c>
      <c r="V3754" s="152" t="str">
        <f t="shared" si="1745"/>
        <v/>
      </c>
      <c r="W3754" s="153" t="str">
        <f t="shared" si="1746"/>
        <v/>
      </c>
      <c r="X3754" s="153" t="str">
        <f t="shared" si="1747"/>
        <v/>
      </c>
      <c r="Y3754" s="153" t="str">
        <f t="shared" si="1748"/>
        <v/>
      </c>
      <c r="Z3754" s="153" t="str">
        <f t="shared" si="1749"/>
        <v/>
      </c>
      <c r="AA3754" s="152" t="str">
        <f t="shared" si="1750"/>
        <v/>
      </c>
      <c r="AB3754" s="152" t="str">
        <f t="shared" si="1751"/>
        <v/>
      </c>
      <c r="AC3754" s="154" t="str">
        <f t="shared" si="1762"/>
        <v/>
      </c>
      <c r="AD3754" s="154" t="str">
        <f t="shared" si="1763"/>
        <v/>
      </c>
      <c r="AE3754" s="3" t="str">
        <f t="shared" si="1764"/>
        <v/>
      </c>
      <c r="AF3754" s="3" t="str">
        <f t="shared" si="1765"/>
        <v/>
      </c>
      <c r="AG3754" s="3" t="str">
        <f t="shared" si="1766"/>
        <v/>
      </c>
      <c r="AH3754" s="4" t="str">
        <f t="shared" si="1767"/>
        <v/>
      </c>
      <c r="AI3754" s="75" t="str">
        <f t="shared" si="1768"/>
        <v/>
      </c>
      <c r="AJ3754" s="75" t="str">
        <f t="shared" si="1769"/>
        <v/>
      </c>
    </row>
    <row r="3755" spans="1:36">
      <c r="A3755" s="41" t="str">
        <f t="shared" si="1752"/>
        <v/>
      </c>
      <c r="B3755" s="150" t="str">
        <f>IF(ISNUMBER(A3755),INDEX('MetaTrader Import'!$H$13:$J$5893,TRUNC(((A3755-$A$39+1)-1)/3)+1,MOD((A3755-$A$39+1)-1,3)+1),"")</f>
        <v/>
      </c>
      <c r="C3755" s="43" t="str">
        <f t="shared" si="1753"/>
        <v/>
      </c>
      <c r="D3755" s="43" t="str">
        <f t="shared" ca="1" si="1743"/>
        <v/>
      </c>
      <c r="E3755" s="43" t="str">
        <f t="shared" si="1754"/>
        <v/>
      </c>
      <c r="F3755" s="43" t="str">
        <f t="shared" si="1755"/>
        <v/>
      </c>
      <c r="G3755" s="43" t="str">
        <f>IF(A3755&lt;&gt;"",IF(A3755&lt;Data!$G$11*0.25,$C$13/$G$32,IF(A3755&gt;Data!$G$11*0.25,$C$13,$C$13*10)),"")</f>
        <v/>
      </c>
      <c r="H3755" s="43" t="str">
        <f>IF(A3755&lt;&gt;"",IF(Data!$G$9="constant",$C$13,IF(Data!$G$9="squeeze",G3755,F3755)),"")</f>
        <v/>
      </c>
      <c r="I3755" s="38" t="str">
        <f ca="1">IF(ISNUMBER(A3755),NORMINV(RAND(),0,IF(AND(Data!$G$9="squeeze",A3755&lt;Data!$G$11*0.25),$H$32,1)*$C$30*$C$13)*($C$14*$C$12),"")</f>
        <v/>
      </c>
      <c r="J3755" s="42" t="str">
        <f ca="1">IFERROR(IF(Data!$C$6="Real",B3755,I3755+J3754+($C$14*$C$12)*(NORMINV(RAND(),$C$15,CHOOSE($G$13,$C$13,F3755,G3755)))),"")</f>
        <v/>
      </c>
      <c r="K3755" s="88" t="str">
        <f>IF(ISNUMBER(A3755), IF($G$16="fixed",$G$17,MIN(H3755*Data!$C$7*$C$16*0.5,$C$17*Data!$C$7))*$C$12,"")</f>
        <v/>
      </c>
      <c r="L3755" s="42" t="str">
        <f t="shared" ca="1" si="1770"/>
        <v/>
      </c>
      <c r="M3755" s="44" t="str">
        <f t="shared" ca="1" si="1771"/>
        <v/>
      </c>
      <c r="N3755" s="44" t="str">
        <f t="shared" ca="1" si="1772"/>
        <v/>
      </c>
      <c r="O3755" s="108" t="str">
        <f t="shared" si="1756"/>
        <v/>
      </c>
      <c r="P3755" s="102" t="str">
        <f t="shared" si="1757"/>
        <v/>
      </c>
      <c r="Q3755" s="102" t="str">
        <f t="shared" si="1758"/>
        <v/>
      </c>
      <c r="R3755" s="120" t="str">
        <f t="shared" si="1759"/>
        <v/>
      </c>
      <c r="S3755" s="54" t="str">
        <f t="shared" si="1760"/>
        <v/>
      </c>
      <c r="T3755" s="5" t="str">
        <f t="shared" si="1761"/>
        <v/>
      </c>
      <c r="U3755" s="152" t="str">
        <f t="shared" si="1744"/>
        <v/>
      </c>
      <c r="V3755" s="152" t="str">
        <f t="shared" si="1745"/>
        <v/>
      </c>
      <c r="W3755" s="153" t="str">
        <f t="shared" si="1746"/>
        <v/>
      </c>
      <c r="X3755" s="153" t="str">
        <f t="shared" si="1747"/>
        <v/>
      </c>
      <c r="Y3755" s="153" t="str">
        <f t="shared" si="1748"/>
        <v/>
      </c>
      <c r="Z3755" s="153" t="str">
        <f t="shared" si="1749"/>
        <v/>
      </c>
      <c r="AA3755" s="152" t="str">
        <f t="shared" si="1750"/>
        <v/>
      </c>
      <c r="AB3755" s="152" t="str">
        <f t="shared" si="1751"/>
        <v/>
      </c>
      <c r="AC3755" s="154" t="str">
        <f t="shared" si="1762"/>
        <v/>
      </c>
      <c r="AD3755" s="154" t="str">
        <f t="shared" si="1763"/>
        <v/>
      </c>
      <c r="AE3755" s="3" t="str">
        <f t="shared" si="1764"/>
        <v/>
      </c>
      <c r="AF3755" s="3" t="str">
        <f t="shared" si="1765"/>
        <v/>
      </c>
      <c r="AG3755" s="3" t="str">
        <f t="shared" si="1766"/>
        <v/>
      </c>
      <c r="AH3755" s="4" t="str">
        <f t="shared" si="1767"/>
        <v/>
      </c>
      <c r="AI3755" s="75" t="str">
        <f t="shared" si="1768"/>
        <v/>
      </c>
      <c r="AJ3755" s="75" t="str">
        <f t="shared" si="1769"/>
        <v/>
      </c>
    </row>
    <row r="3756" spans="1:36">
      <c r="A3756" s="41" t="str">
        <f t="shared" si="1752"/>
        <v/>
      </c>
      <c r="B3756" s="150" t="str">
        <f>IF(ISNUMBER(A3756),INDEX('MetaTrader Import'!$H$13:$J$5893,TRUNC(((A3756-$A$39+1)-1)/3)+1,MOD((A3756-$A$39+1)-1,3)+1),"")</f>
        <v/>
      </c>
      <c r="C3756" s="43" t="str">
        <f t="shared" si="1753"/>
        <v/>
      </c>
      <c r="D3756" s="43" t="str">
        <f t="shared" ca="1" si="1743"/>
        <v/>
      </c>
      <c r="E3756" s="43" t="str">
        <f t="shared" si="1754"/>
        <v/>
      </c>
      <c r="F3756" s="43" t="str">
        <f t="shared" si="1755"/>
        <v/>
      </c>
      <c r="G3756" s="43" t="str">
        <f>IF(A3756&lt;&gt;"",IF(A3756&lt;Data!$G$11*0.25,$C$13/$G$32,IF(A3756&gt;Data!$G$11*0.25,$C$13,$C$13*10)),"")</f>
        <v/>
      </c>
      <c r="H3756" s="43" t="str">
        <f>IF(A3756&lt;&gt;"",IF(Data!$G$9="constant",$C$13,IF(Data!$G$9="squeeze",G3756,F3756)),"")</f>
        <v/>
      </c>
      <c r="I3756" s="38" t="str">
        <f ca="1">IF(ISNUMBER(A3756),NORMINV(RAND(),0,IF(AND(Data!$G$9="squeeze",A3756&lt;Data!$G$11*0.25),$H$32,1)*$C$30*$C$13)*($C$14*$C$12),"")</f>
        <v/>
      </c>
      <c r="J3756" s="42" t="str">
        <f ca="1">IFERROR(IF(Data!$C$6="Real",B3756,I3756+J3755+($C$14*$C$12)*(NORMINV(RAND(),$C$15,CHOOSE($G$13,$C$13,F3756,G3756)))),"")</f>
        <v/>
      </c>
      <c r="K3756" s="88" t="str">
        <f>IF(ISNUMBER(A3756), IF($G$16="fixed",$G$17,MIN(H3756*Data!$C$7*$C$16*0.5,$C$17*Data!$C$7))*$C$12,"")</f>
        <v/>
      </c>
      <c r="L3756" s="42" t="str">
        <f t="shared" ca="1" si="1770"/>
        <v/>
      </c>
      <c r="M3756" s="44" t="str">
        <f t="shared" ca="1" si="1771"/>
        <v/>
      </c>
      <c r="N3756" s="44" t="str">
        <f t="shared" ca="1" si="1772"/>
        <v/>
      </c>
      <c r="O3756" s="108" t="str">
        <f t="shared" si="1756"/>
        <v/>
      </c>
      <c r="P3756" s="102" t="str">
        <f t="shared" si="1757"/>
        <v/>
      </c>
      <c r="Q3756" s="102" t="str">
        <f t="shared" si="1758"/>
        <v/>
      </c>
      <c r="R3756" s="120" t="str">
        <f t="shared" si="1759"/>
        <v/>
      </c>
      <c r="S3756" s="54" t="str">
        <f t="shared" si="1760"/>
        <v/>
      </c>
      <c r="T3756" s="5" t="str">
        <f t="shared" si="1761"/>
        <v/>
      </c>
      <c r="U3756" s="152" t="str">
        <f t="shared" si="1744"/>
        <v/>
      </c>
      <c r="V3756" s="152" t="str">
        <f t="shared" si="1745"/>
        <v/>
      </c>
      <c r="W3756" s="153" t="str">
        <f t="shared" si="1746"/>
        <v/>
      </c>
      <c r="X3756" s="153" t="str">
        <f t="shared" si="1747"/>
        <v/>
      </c>
      <c r="Y3756" s="153" t="str">
        <f t="shared" si="1748"/>
        <v/>
      </c>
      <c r="Z3756" s="153" t="str">
        <f t="shared" si="1749"/>
        <v/>
      </c>
      <c r="AA3756" s="152" t="str">
        <f t="shared" si="1750"/>
        <v/>
      </c>
      <c r="AB3756" s="152" t="str">
        <f t="shared" si="1751"/>
        <v/>
      </c>
      <c r="AC3756" s="154" t="str">
        <f t="shared" si="1762"/>
        <v/>
      </c>
      <c r="AD3756" s="154" t="str">
        <f t="shared" si="1763"/>
        <v/>
      </c>
      <c r="AE3756" s="3" t="str">
        <f t="shared" si="1764"/>
        <v/>
      </c>
      <c r="AF3756" s="3" t="str">
        <f t="shared" si="1765"/>
        <v/>
      </c>
      <c r="AG3756" s="3" t="str">
        <f t="shared" si="1766"/>
        <v/>
      </c>
      <c r="AH3756" s="4" t="str">
        <f t="shared" si="1767"/>
        <v/>
      </c>
      <c r="AI3756" s="75" t="str">
        <f t="shared" si="1768"/>
        <v/>
      </c>
      <c r="AJ3756" s="75" t="str">
        <f t="shared" si="1769"/>
        <v/>
      </c>
    </row>
    <row r="3757" spans="1:36">
      <c r="A3757" s="41" t="str">
        <f t="shared" si="1752"/>
        <v/>
      </c>
      <c r="B3757" s="150" t="str">
        <f>IF(ISNUMBER(A3757),INDEX('MetaTrader Import'!$H$13:$J$5893,TRUNC(((A3757-$A$39+1)-1)/3)+1,MOD((A3757-$A$39+1)-1,3)+1),"")</f>
        <v/>
      </c>
      <c r="C3757" s="43" t="str">
        <f t="shared" si="1753"/>
        <v/>
      </c>
      <c r="D3757" s="43" t="str">
        <f t="shared" ca="1" si="1743"/>
        <v/>
      </c>
      <c r="E3757" s="43" t="str">
        <f t="shared" si="1754"/>
        <v/>
      </c>
      <c r="F3757" s="43" t="str">
        <f t="shared" si="1755"/>
        <v/>
      </c>
      <c r="G3757" s="43" t="str">
        <f>IF(A3757&lt;&gt;"",IF(A3757&lt;Data!$G$11*0.25,$C$13/$G$32,IF(A3757&gt;Data!$G$11*0.25,$C$13,$C$13*10)),"")</f>
        <v/>
      </c>
      <c r="H3757" s="43" t="str">
        <f>IF(A3757&lt;&gt;"",IF(Data!$G$9="constant",$C$13,IF(Data!$G$9="squeeze",G3757,F3757)),"")</f>
        <v/>
      </c>
      <c r="I3757" s="38" t="str">
        <f ca="1">IF(ISNUMBER(A3757),NORMINV(RAND(),0,IF(AND(Data!$G$9="squeeze",A3757&lt;Data!$G$11*0.25),$H$32,1)*$C$30*$C$13)*($C$14*$C$12),"")</f>
        <v/>
      </c>
      <c r="J3757" s="42" t="str">
        <f ca="1">IFERROR(IF(Data!$C$6="Real",B3757,I3757+J3756+($C$14*$C$12)*(NORMINV(RAND(),$C$15,CHOOSE($G$13,$C$13,F3757,G3757)))),"")</f>
        <v/>
      </c>
      <c r="K3757" s="88" t="str">
        <f>IF(ISNUMBER(A3757), IF($G$16="fixed",$G$17,MIN(H3757*Data!$C$7*$C$16*0.5,$C$17*Data!$C$7))*$C$12,"")</f>
        <v/>
      </c>
      <c r="L3757" s="42" t="str">
        <f t="shared" ca="1" si="1770"/>
        <v/>
      </c>
      <c r="M3757" s="44" t="str">
        <f t="shared" ca="1" si="1771"/>
        <v/>
      </c>
      <c r="N3757" s="44" t="str">
        <f t="shared" ca="1" si="1772"/>
        <v/>
      </c>
      <c r="O3757" s="108" t="str">
        <f t="shared" si="1756"/>
        <v/>
      </c>
      <c r="P3757" s="102" t="str">
        <f t="shared" si="1757"/>
        <v/>
      </c>
      <c r="Q3757" s="102" t="str">
        <f t="shared" si="1758"/>
        <v/>
      </c>
      <c r="R3757" s="120" t="str">
        <f t="shared" si="1759"/>
        <v/>
      </c>
      <c r="S3757" s="54" t="str">
        <f t="shared" si="1760"/>
        <v/>
      </c>
      <c r="T3757" s="5" t="str">
        <f t="shared" si="1761"/>
        <v/>
      </c>
      <c r="U3757" s="152" t="str">
        <f t="shared" si="1744"/>
        <v/>
      </c>
      <c r="V3757" s="152" t="str">
        <f t="shared" si="1745"/>
        <v/>
      </c>
      <c r="W3757" s="153" t="str">
        <f t="shared" si="1746"/>
        <v/>
      </c>
      <c r="X3757" s="153" t="str">
        <f t="shared" si="1747"/>
        <v/>
      </c>
      <c r="Y3757" s="153" t="str">
        <f t="shared" si="1748"/>
        <v/>
      </c>
      <c r="Z3757" s="153" t="str">
        <f t="shared" si="1749"/>
        <v/>
      </c>
      <c r="AA3757" s="152" t="str">
        <f t="shared" si="1750"/>
        <v/>
      </c>
      <c r="AB3757" s="152" t="str">
        <f t="shared" si="1751"/>
        <v/>
      </c>
      <c r="AC3757" s="154" t="str">
        <f t="shared" si="1762"/>
        <v/>
      </c>
      <c r="AD3757" s="154" t="str">
        <f t="shared" si="1763"/>
        <v/>
      </c>
      <c r="AE3757" s="3" t="str">
        <f t="shared" si="1764"/>
        <v/>
      </c>
      <c r="AF3757" s="3" t="str">
        <f t="shared" si="1765"/>
        <v/>
      </c>
      <c r="AG3757" s="3" t="str">
        <f t="shared" si="1766"/>
        <v/>
      </c>
      <c r="AH3757" s="4" t="str">
        <f t="shared" si="1767"/>
        <v/>
      </c>
      <c r="AI3757" s="75" t="str">
        <f t="shared" si="1768"/>
        <v/>
      </c>
      <c r="AJ3757" s="75" t="str">
        <f t="shared" si="1769"/>
        <v/>
      </c>
    </row>
    <row r="3758" spans="1:36">
      <c r="A3758" s="41" t="str">
        <f t="shared" si="1752"/>
        <v/>
      </c>
      <c r="B3758" s="150" t="str">
        <f>IF(ISNUMBER(A3758),INDEX('MetaTrader Import'!$H$13:$J$5893,TRUNC(((A3758-$A$39+1)-1)/3)+1,MOD((A3758-$A$39+1)-1,3)+1),"")</f>
        <v/>
      </c>
      <c r="C3758" s="43" t="str">
        <f t="shared" si="1753"/>
        <v/>
      </c>
      <c r="D3758" s="43" t="str">
        <f t="shared" ca="1" si="1743"/>
        <v/>
      </c>
      <c r="E3758" s="43" t="str">
        <f t="shared" si="1754"/>
        <v/>
      </c>
      <c r="F3758" s="43" t="str">
        <f t="shared" si="1755"/>
        <v/>
      </c>
      <c r="G3758" s="43" t="str">
        <f>IF(A3758&lt;&gt;"",IF(A3758&lt;Data!$G$11*0.25,$C$13/$G$32,IF(A3758&gt;Data!$G$11*0.25,$C$13,$C$13*10)),"")</f>
        <v/>
      </c>
      <c r="H3758" s="43" t="str">
        <f>IF(A3758&lt;&gt;"",IF(Data!$G$9="constant",$C$13,IF(Data!$G$9="squeeze",G3758,F3758)),"")</f>
        <v/>
      </c>
      <c r="I3758" s="38" t="str">
        <f ca="1">IF(ISNUMBER(A3758),NORMINV(RAND(),0,IF(AND(Data!$G$9="squeeze",A3758&lt;Data!$G$11*0.25),$H$32,1)*$C$30*$C$13)*($C$14*$C$12),"")</f>
        <v/>
      </c>
      <c r="J3758" s="42" t="str">
        <f ca="1">IFERROR(IF(Data!$C$6="Real",B3758,I3758+J3757+($C$14*$C$12)*(NORMINV(RAND(),$C$15,CHOOSE($G$13,$C$13,F3758,G3758)))),"")</f>
        <v/>
      </c>
      <c r="K3758" s="88" t="str">
        <f>IF(ISNUMBER(A3758), IF($G$16="fixed",$G$17,MIN(H3758*Data!$C$7*$C$16*0.5,$C$17*Data!$C$7))*$C$12,"")</f>
        <v/>
      </c>
      <c r="L3758" s="42" t="str">
        <f t="shared" ca="1" si="1770"/>
        <v/>
      </c>
      <c r="M3758" s="44" t="str">
        <f t="shared" ca="1" si="1771"/>
        <v/>
      </c>
      <c r="N3758" s="44" t="str">
        <f t="shared" ca="1" si="1772"/>
        <v/>
      </c>
      <c r="O3758" s="108" t="str">
        <f t="shared" si="1756"/>
        <v/>
      </c>
      <c r="P3758" s="102" t="str">
        <f t="shared" si="1757"/>
        <v/>
      </c>
      <c r="Q3758" s="102" t="str">
        <f t="shared" si="1758"/>
        <v/>
      </c>
      <c r="R3758" s="120" t="str">
        <f t="shared" si="1759"/>
        <v/>
      </c>
      <c r="S3758" s="54" t="str">
        <f t="shared" si="1760"/>
        <v/>
      </c>
      <c r="T3758" s="5" t="str">
        <f t="shared" si="1761"/>
        <v/>
      </c>
      <c r="U3758" s="152" t="str">
        <f t="shared" si="1744"/>
        <v/>
      </c>
      <c r="V3758" s="152" t="str">
        <f t="shared" si="1745"/>
        <v/>
      </c>
      <c r="W3758" s="153" t="str">
        <f t="shared" si="1746"/>
        <v/>
      </c>
      <c r="X3758" s="153" t="str">
        <f t="shared" si="1747"/>
        <v/>
      </c>
      <c r="Y3758" s="153" t="str">
        <f t="shared" si="1748"/>
        <v/>
      </c>
      <c r="Z3758" s="153" t="str">
        <f t="shared" si="1749"/>
        <v/>
      </c>
      <c r="AA3758" s="152" t="str">
        <f t="shared" si="1750"/>
        <v/>
      </c>
      <c r="AB3758" s="152" t="str">
        <f t="shared" si="1751"/>
        <v/>
      </c>
      <c r="AC3758" s="154" t="str">
        <f t="shared" si="1762"/>
        <v/>
      </c>
      <c r="AD3758" s="154" t="str">
        <f t="shared" si="1763"/>
        <v/>
      </c>
      <c r="AE3758" s="3" t="str">
        <f t="shared" si="1764"/>
        <v/>
      </c>
      <c r="AF3758" s="3" t="str">
        <f t="shared" si="1765"/>
        <v/>
      </c>
      <c r="AG3758" s="3" t="str">
        <f t="shared" si="1766"/>
        <v/>
      </c>
      <c r="AH3758" s="4" t="str">
        <f t="shared" si="1767"/>
        <v/>
      </c>
      <c r="AI3758" s="75" t="str">
        <f t="shared" si="1768"/>
        <v/>
      </c>
      <c r="AJ3758" s="75" t="str">
        <f t="shared" si="1769"/>
        <v/>
      </c>
    </row>
    <row r="3759" spans="1:36">
      <c r="A3759" s="41" t="str">
        <f t="shared" si="1752"/>
        <v/>
      </c>
      <c r="B3759" s="150" t="str">
        <f>IF(ISNUMBER(A3759),INDEX('MetaTrader Import'!$H$13:$J$5893,TRUNC(((A3759-$A$39+1)-1)/3)+1,MOD((A3759-$A$39+1)-1,3)+1),"")</f>
        <v/>
      </c>
      <c r="C3759" s="43" t="str">
        <f t="shared" si="1753"/>
        <v/>
      </c>
      <c r="D3759" s="43" t="str">
        <f t="shared" ca="1" si="1743"/>
        <v/>
      </c>
      <c r="E3759" s="43" t="str">
        <f t="shared" si="1754"/>
        <v/>
      </c>
      <c r="F3759" s="43" t="str">
        <f t="shared" si="1755"/>
        <v/>
      </c>
      <c r="G3759" s="43" t="str">
        <f>IF(A3759&lt;&gt;"",IF(A3759&lt;Data!$G$11*0.25,$C$13/$G$32,IF(A3759&gt;Data!$G$11*0.25,$C$13,$C$13*10)),"")</f>
        <v/>
      </c>
      <c r="H3759" s="43" t="str">
        <f>IF(A3759&lt;&gt;"",IF(Data!$G$9="constant",$C$13,IF(Data!$G$9="squeeze",G3759,F3759)),"")</f>
        <v/>
      </c>
      <c r="I3759" s="38" t="str">
        <f ca="1">IF(ISNUMBER(A3759),NORMINV(RAND(),0,IF(AND(Data!$G$9="squeeze",A3759&lt;Data!$G$11*0.25),$H$32,1)*$C$30*$C$13)*($C$14*$C$12),"")</f>
        <v/>
      </c>
      <c r="J3759" s="42" t="str">
        <f ca="1">IFERROR(IF(Data!$C$6="Real",B3759,I3759+J3758+($C$14*$C$12)*(NORMINV(RAND(),$C$15,CHOOSE($G$13,$C$13,F3759,G3759)))),"")</f>
        <v/>
      </c>
      <c r="K3759" s="88" t="str">
        <f>IF(ISNUMBER(A3759), IF($G$16="fixed",$G$17,MIN(H3759*Data!$C$7*$C$16*0.5,$C$17*Data!$C$7))*$C$12,"")</f>
        <v/>
      </c>
      <c r="L3759" s="42" t="str">
        <f t="shared" ca="1" si="1770"/>
        <v/>
      </c>
      <c r="M3759" s="44" t="str">
        <f t="shared" ca="1" si="1771"/>
        <v/>
      </c>
      <c r="N3759" s="44" t="str">
        <f t="shared" ca="1" si="1772"/>
        <v/>
      </c>
      <c r="O3759" s="108" t="str">
        <f t="shared" si="1756"/>
        <v/>
      </c>
      <c r="P3759" s="102" t="str">
        <f t="shared" si="1757"/>
        <v/>
      </c>
      <c r="Q3759" s="102" t="str">
        <f t="shared" si="1758"/>
        <v/>
      </c>
      <c r="R3759" s="120" t="str">
        <f t="shared" si="1759"/>
        <v/>
      </c>
      <c r="S3759" s="54" t="str">
        <f t="shared" si="1760"/>
        <v/>
      </c>
      <c r="T3759" s="5" t="str">
        <f t="shared" si="1761"/>
        <v/>
      </c>
      <c r="U3759" s="152" t="str">
        <f t="shared" si="1744"/>
        <v/>
      </c>
      <c r="V3759" s="152" t="str">
        <f t="shared" si="1745"/>
        <v/>
      </c>
      <c r="W3759" s="153" t="str">
        <f t="shared" si="1746"/>
        <v/>
      </c>
      <c r="X3759" s="153" t="str">
        <f t="shared" si="1747"/>
        <v/>
      </c>
      <c r="Y3759" s="153" t="str">
        <f t="shared" si="1748"/>
        <v/>
      </c>
      <c r="Z3759" s="153" t="str">
        <f t="shared" si="1749"/>
        <v/>
      </c>
      <c r="AA3759" s="152" t="str">
        <f t="shared" si="1750"/>
        <v/>
      </c>
      <c r="AB3759" s="152" t="str">
        <f t="shared" si="1751"/>
        <v/>
      </c>
      <c r="AC3759" s="154" t="str">
        <f t="shared" si="1762"/>
        <v/>
      </c>
      <c r="AD3759" s="154" t="str">
        <f t="shared" si="1763"/>
        <v/>
      </c>
      <c r="AE3759" s="3" t="str">
        <f t="shared" si="1764"/>
        <v/>
      </c>
      <c r="AF3759" s="3" t="str">
        <f t="shared" si="1765"/>
        <v/>
      </c>
      <c r="AG3759" s="3" t="str">
        <f t="shared" si="1766"/>
        <v/>
      </c>
      <c r="AH3759" s="4" t="str">
        <f t="shared" si="1767"/>
        <v/>
      </c>
      <c r="AI3759" s="75" t="str">
        <f t="shared" si="1768"/>
        <v/>
      </c>
      <c r="AJ3759" s="75" t="str">
        <f t="shared" si="1769"/>
        <v/>
      </c>
    </row>
    <row r="3760" spans="1:36">
      <c r="A3760" s="41" t="str">
        <f t="shared" si="1752"/>
        <v/>
      </c>
      <c r="B3760" s="150" t="str">
        <f>IF(ISNUMBER(A3760),INDEX('MetaTrader Import'!$H$13:$J$5893,TRUNC(((A3760-$A$39+1)-1)/3)+1,MOD((A3760-$A$39+1)-1,3)+1),"")</f>
        <v/>
      </c>
      <c r="C3760" s="43" t="str">
        <f t="shared" si="1753"/>
        <v/>
      </c>
      <c r="D3760" s="43" t="str">
        <f t="shared" ca="1" si="1743"/>
        <v/>
      </c>
      <c r="E3760" s="43" t="str">
        <f t="shared" si="1754"/>
        <v/>
      </c>
      <c r="F3760" s="43" t="str">
        <f t="shared" si="1755"/>
        <v/>
      </c>
      <c r="G3760" s="43" t="str">
        <f>IF(A3760&lt;&gt;"",IF(A3760&lt;Data!$G$11*0.25,$C$13/$G$32,IF(A3760&gt;Data!$G$11*0.25,$C$13,$C$13*10)),"")</f>
        <v/>
      </c>
      <c r="H3760" s="43" t="str">
        <f>IF(A3760&lt;&gt;"",IF(Data!$G$9="constant",$C$13,IF(Data!$G$9="squeeze",G3760,F3760)),"")</f>
        <v/>
      </c>
      <c r="I3760" s="38" t="str">
        <f ca="1">IF(ISNUMBER(A3760),NORMINV(RAND(),0,IF(AND(Data!$G$9="squeeze",A3760&lt;Data!$G$11*0.25),$H$32,1)*$C$30*$C$13)*($C$14*$C$12),"")</f>
        <v/>
      </c>
      <c r="J3760" s="42" t="str">
        <f ca="1">IFERROR(IF(Data!$C$6="Real",B3760,I3760+J3759+($C$14*$C$12)*(NORMINV(RAND(),$C$15,CHOOSE($G$13,$C$13,F3760,G3760)))),"")</f>
        <v/>
      </c>
      <c r="K3760" s="88" t="str">
        <f>IF(ISNUMBER(A3760), IF($G$16="fixed",$G$17,MIN(H3760*Data!$C$7*$C$16*0.5,$C$17*Data!$C$7))*$C$12,"")</f>
        <v/>
      </c>
      <c r="L3760" s="42" t="str">
        <f t="shared" ca="1" si="1770"/>
        <v/>
      </c>
      <c r="M3760" s="44" t="str">
        <f t="shared" ca="1" si="1771"/>
        <v/>
      </c>
      <c r="N3760" s="44" t="str">
        <f t="shared" ca="1" si="1772"/>
        <v/>
      </c>
      <c r="O3760" s="108" t="str">
        <f t="shared" si="1756"/>
        <v/>
      </c>
      <c r="P3760" s="102" t="str">
        <f t="shared" si="1757"/>
        <v/>
      </c>
      <c r="Q3760" s="102" t="str">
        <f t="shared" si="1758"/>
        <v/>
      </c>
      <c r="R3760" s="120" t="str">
        <f t="shared" si="1759"/>
        <v/>
      </c>
      <c r="S3760" s="54" t="str">
        <f t="shared" si="1760"/>
        <v/>
      </c>
      <c r="T3760" s="5" t="str">
        <f t="shared" si="1761"/>
        <v/>
      </c>
      <c r="U3760" s="152" t="str">
        <f t="shared" si="1744"/>
        <v/>
      </c>
      <c r="V3760" s="152" t="str">
        <f t="shared" si="1745"/>
        <v/>
      </c>
      <c r="W3760" s="153" t="str">
        <f t="shared" si="1746"/>
        <v/>
      </c>
      <c r="X3760" s="153" t="str">
        <f t="shared" si="1747"/>
        <v/>
      </c>
      <c r="Y3760" s="153" t="str">
        <f t="shared" si="1748"/>
        <v/>
      </c>
      <c r="Z3760" s="153" t="str">
        <f t="shared" si="1749"/>
        <v/>
      </c>
      <c r="AA3760" s="152" t="str">
        <f t="shared" si="1750"/>
        <v/>
      </c>
      <c r="AB3760" s="152" t="str">
        <f t="shared" si="1751"/>
        <v/>
      </c>
      <c r="AC3760" s="154" t="str">
        <f t="shared" si="1762"/>
        <v/>
      </c>
      <c r="AD3760" s="154" t="str">
        <f t="shared" si="1763"/>
        <v/>
      </c>
      <c r="AE3760" s="3" t="str">
        <f t="shared" si="1764"/>
        <v/>
      </c>
      <c r="AF3760" s="3" t="str">
        <f t="shared" si="1765"/>
        <v/>
      </c>
      <c r="AG3760" s="3" t="str">
        <f t="shared" si="1766"/>
        <v/>
      </c>
      <c r="AH3760" s="4" t="str">
        <f t="shared" si="1767"/>
        <v/>
      </c>
      <c r="AI3760" s="75" t="str">
        <f t="shared" si="1768"/>
        <v/>
      </c>
      <c r="AJ3760" s="75" t="str">
        <f t="shared" si="1769"/>
        <v/>
      </c>
    </row>
    <row r="3761" spans="1:36">
      <c r="A3761" s="41" t="str">
        <f t="shared" si="1752"/>
        <v/>
      </c>
      <c r="B3761" s="150" t="str">
        <f>IF(ISNUMBER(A3761),INDEX('MetaTrader Import'!$H$13:$J$5893,TRUNC(((A3761-$A$39+1)-1)/3)+1,MOD((A3761-$A$39+1)-1,3)+1),"")</f>
        <v/>
      </c>
      <c r="C3761" s="43" t="str">
        <f t="shared" si="1753"/>
        <v/>
      </c>
      <c r="D3761" s="43" t="str">
        <f t="shared" ca="1" si="1743"/>
        <v/>
      </c>
      <c r="E3761" s="43" t="str">
        <f t="shared" si="1754"/>
        <v/>
      </c>
      <c r="F3761" s="43" t="str">
        <f t="shared" si="1755"/>
        <v/>
      </c>
      <c r="G3761" s="43" t="str">
        <f>IF(A3761&lt;&gt;"",IF(A3761&lt;Data!$G$11*0.25,$C$13/$G$32,IF(A3761&gt;Data!$G$11*0.25,$C$13,$C$13*10)),"")</f>
        <v/>
      </c>
      <c r="H3761" s="43" t="str">
        <f>IF(A3761&lt;&gt;"",IF(Data!$G$9="constant",$C$13,IF(Data!$G$9="squeeze",G3761,F3761)),"")</f>
        <v/>
      </c>
      <c r="I3761" s="38" t="str">
        <f ca="1">IF(ISNUMBER(A3761),NORMINV(RAND(),0,IF(AND(Data!$G$9="squeeze",A3761&lt;Data!$G$11*0.25),$H$32,1)*$C$30*$C$13)*($C$14*$C$12),"")</f>
        <v/>
      </c>
      <c r="J3761" s="42" t="str">
        <f ca="1">IFERROR(IF(Data!$C$6="Real",B3761,I3761+J3760+($C$14*$C$12)*(NORMINV(RAND(),$C$15,CHOOSE($G$13,$C$13,F3761,G3761)))),"")</f>
        <v/>
      </c>
      <c r="K3761" s="88" t="str">
        <f>IF(ISNUMBER(A3761), IF($G$16="fixed",$G$17,MIN(H3761*Data!$C$7*$C$16*0.5,$C$17*Data!$C$7))*$C$12,"")</f>
        <v/>
      </c>
      <c r="L3761" s="42" t="str">
        <f t="shared" ca="1" si="1770"/>
        <v/>
      </c>
      <c r="M3761" s="44" t="str">
        <f t="shared" ca="1" si="1771"/>
        <v/>
      </c>
      <c r="N3761" s="44" t="str">
        <f t="shared" ca="1" si="1772"/>
        <v/>
      </c>
      <c r="O3761" s="108" t="str">
        <f t="shared" si="1756"/>
        <v/>
      </c>
      <c r="P3761" s="102" t="str">
        <f t="shared" si="1757"/>
        <v/>
      </c>
      <c r="Q3761" s="102" t="str">
        <f t="shared" si="1758"/>
        <v/>
      </c>
      <c r="R3761" s="120" t="str">
        <f t="shared" si="1759"/>
        <v/>
      </c>
      <c r="S3761" s="54" t="str">
        <f t="shared" si="1760"/>
        <v/>
      </c>
      <c r="T3761" s="5" t="str">
        <f t="shared" si="1761"/>
        <v/>
      </c>
      <c r="U3761" s="152" t="str">
        <f t="shared" si="1744"/>
        <v/>
      </c>
      <c r="V3761" s="152" t="str">
        <f t="shared" si="1745"/>
        <v/>
      </c>
      <c r="W3761" s="153" t="str">
        <f t="shared" si="1746"/>
        <v/>
      </c>
      <c r="X3761" s="153" t="str">
        <f t="shared" si="1747"/>
        <v/>
      </c>
      <c r="Y3761" s="153" t="str">
        <f t="shared" si="1748"/>
        <v/>
      </c>
      <c r="Z3761" s="153" t="str">
        <f t="shared" si="1749"/>
        <v/>
      </c>
      <c r="AA3761" s="152" t="str">
        <f t="shared" si="1750"/>
        <v/>
      </c>
      <c r="AB3761" s="152" t="str">
        <f t="shared" si="1751"/>
        <v/>
      </c>
      <c r="AC3761" s="154" t="str">
        <f t="shared" si="1762"/>
        <v/>
      </c>
      <c r="AD3761" s="154" t="str">
        <f t="shared" si="1763"/>
        <v/>
      </c>
      <c r="AE3761" s="3" t="str">
        <f t="shared" si="1764"/>
        <v/>
      </c>
      <c r="AF3761" s="3" t="str">
        <f t="shared" si="1765"/>
        <v/>
      </c>
      <c r="AG3761" s="3" t="str">
        <f t="shared" si="1766"/>
        <v/>
      </c>
      <c r="AH3761" s="4" t="str">
        <f t="shared" si="1767"/>
        <v/>
      </c>
      <c r="AI3761" s="75" t="str">
        <f t="shared" si="1768"/>
        <v/>
      </c>
      <c r="AJ3761" s="75" t="str">
        <f t="shared" si="1769"/>
        <v/>
      </c>
    </row>
    <row r="3762" spans="1:36">
      <c r="A3762" s="41" t="str">
        <f t="shared" si="1752"/>
        <v/>
      </c>
      <c r="B3762" s="150" t="str">
        <f>IF(ISNUMBER(A3762),INDEX('MetaTrader Import'!$H$13:$J$5893,TRUNC(((A3762-$A$39+1)-1)/3)+1,MOD((A3762-$A$39+1)-1,3)+1),"")</f>
        <v/>
      </c>
      <c r="C3762" s="43" t="str">
        <f t="shared" si="1753"/>
        <v/>
      </c>
      <c r="D3762" s="43" t="str">
        <f t="shared" ca="1" si="1743"/>
        <v/>
      </c>
      <c r="E3762" s="43" t="str">
        <f t="shared" si="1754"/>
        <v/>
      </c>
      <c r="F3762" s="43" t="str">
        <f t="shared" si="1755"/>
        <v/>
      </c>
      <c r="G3762" s="43" t="str">
        <f>IF(A3762&lt;&gt;"",IF(A3762&lt;Data!$G$11*0.25,$C$13/$G$32,IF(A3762&gt;Data!$G$11*0.25,$C$13,$C$13*10)),"")</f>
        <v/>
      </c>
      <c r="H3762" s="43" t="str">
        <f>IF(A3762&lt;&gt;"",IF(Data!$G$9="constant",$C$13,IF(Data!$G$9="squeeze",G3762,F3762)),"")</f>
        <v/>
      </c>
      <c r="I3762" s="38" t="str">
        <f ca="1">IF(ISNUMBER(A3762),NORMINV(RAND(),0,IF(AND(Data!$G$9="squeeze",A3762&lt;Data!$G$11*0.25),$H$32,1)*$C$30*$C$13)*($C$14*$C$12),"")</f>
        <v/>
      </c>
      <c r="J3762" s="42" t="str">
        <f ca="1">IFERROR(IF(Data!$C$6="Real",B3762,I3762+J3761+($C$14*$C$12)*(NORMINV(RAND(),$C$15,CHOOSE($G$13,$C$13,F3762,G3762)))),"")</f>
        <v/>
      </c>
      <c r="K3762" s="88" t="str">
        <f>IF(ISNUMBER(A3762), IF($G$16="fixed",$G$17,MIN(H3762*Data!$C$7*$C$16*0.5,$C$17*Data!$C$7))*$C$12,"")</f>
        <v/>
      </c>
      <c r="L3762" s="42" t="str">
        <f t="shared" ca="1" si="1770"/>
        <v/>
      </c>
      <c r="M3762" s="44" t="str">
        <f t="shared" ca="1" si="1771"/>
        <v/>
      </c>
      <c r="N3762" s="44" t="str">
        <f t="shared" ca="1" si="1772"/>
        <v/>
      </c>
      <c r="O3762" s="108" t="str">
        <f t="shared" si="1756"/>
        <v/>
      </c>
      <c r="P3762" s="102" t="str">
        <f t="shared" si="1757"/>
        <v/>
      </c>
      <c r="Q3762" s="102" t="str">
        <f t="shared" si="1758"/>
        <v/>
      </c>
      <c r="R3762" s="120" t="str">
        <f t="shared" si="1759"/>
        <v/>
      </c>
      <c r="S3762" s="54" t="str">
        <f t="shared" si="1760"/>
        <v/>
      </c>
      <c r="T3762" s="5" t="str">
        <f t="shared" si="1761"/>
        <v/>
      </c>
      <c r="U3762" s="152" t="str">
        <f t="shared" si="1744"/>
        <v/>
      </c>
      <c r="V3762" s="152" t="str">
        <f t="shared" si="1745"/>
        <v/>
      </c>
      <c r="W3762" s="153" t="str">
        <f t="shared" si="1746"/>
        <v/>
      </c>
      <c r="X3762" s="153" t="str">
        <f t="shared" si="1747"/>
        <v/>
      </c>
      <c r="Y3762" s="153" t="str">
        <f t="shared" si="1748"/>
        <v/>
      </c>
      <c r="Z3762" s="153" t="str">
        <f t="shared" si="1749"/>
        <v/>
      </c>
      <c r="AA3762" s="152" t="str">
        <f t="shared" si="1750"/>
        <v/>
      </c>
      <c r="AB3762" s="152" t="str">
        <f t="shared" si="1751"/>
        <v/>
      </c>
      <c r="AC3762" s="154" t="str">
        <f t="shared" si="1762"/>
        <v/>
      </c>
      <c r="AD3762" s="154" t="str">
        <f t="shared" si="1763"/>
        <v/>
      </c>
      <c r="AE3762" s="3" t="str">
        <f t="shared" si="1764"/>
        <v/>
      </c>
      <c r="AF3762" s="3" t="str">
        <f t="shared" si="1765"/>
        <v/>
      </c>
      <c r="AG3762" s="3" t="str">
        <f t="shared" si="1766"/>
        <v/>
      </c>
      <c r="AH3762" s="4" t="str">
        <f t="shared" si="1767"/>
        <v/>
      </c>
      <c r="AI3762" s="75" t="str">
        <f t="shared" si="1768"/>
        <v/>
      </c>
      <c r="AJ3762" s="75" t="str">
        <f t="shared" si="1769"/>
        <v/>
      </c>
    </row>
    <row r="3763" spans="1:36">
      <c r="A3763" s="41" t="str">
        <f t="shared" si="1752"/>
        <v/>
      </c>
      <c r="B3763" s="150" t="str">
        <f>IF(ISNUMBER(A3763),INDEX('MetaTrader Import'!$H$13:$J$5893,TRUNC(((A3763-$A$39+1)-1)/3)+1,MOD((A3763-$A$39+1)-1,3)+1),"")</f>
        <v/>
      </c>
      <c r="C3763" s="43" t="str">
        <f t="shared" si="1753"/>
        <v/>
      </c>
      <c r="D3763" s="43" t="str">
        <f t="shared" ca="1" si="1743"/>
        <v/>
      </c>
      <c r="E3763" s="43" t="str">
        <f t="shared" si="1754"/>
        <v/>
      </c>
      <c r="F3763" s="43" t="str">
        <f t="shared" si="1755"/>
        <v/>
      </c>
      <c r="G3763" s="43" t="str">
        <f>IF(A3763&lt;&gt;"",IF(A3763&lt;Data!$G$11*0.25,$C$13/$G$32,IF(A3763&gt;Data!$G$11*0.25,$C$13,$C$13*10)),"")</f>
        <v/>
      </c>
      <c r="H3763" s="43" t="str">
        <f>IF(A3763&lt;&gt;"",IF(Data!$G$9="constant",$C$13,IF(Data!$G$9="squeeze",G3763,F3763)),"")</f>
        <v/>
      </c>
      <c r="I3763" s="38" t="str">
        <f ca="1">IF(ISNUMBER(A3763),NORMINV(RAND(),0,IF(AND(Data!$G$9="squeeze",A3763&lt;Data!$G$11*0.25),$H$32,1)*$C$30*$C$13)*($C$14*$C$12),"")</f>
        <v/>
      </c>
      <c r="J3763" s="42" t="str">
        <f ca="1">IFERROR(IF(Data!$C$6="Real",B3763,I3763+J3762+($C$14*$C$12)*(NORMINV(RAND(),$C$15,CHOOSE($G$13,$C$13,F3763,G3763)))),"")</f>
        <v/>
      </c>
      <c r="K3763" s="88" t="str">
        <f>IF(ISNUMBER(A3763), IF($G$16="fixed",$G$17,MIN(H3763*Data!$C$7*$C$16*0.5,$C$17*Data!$C$7))*$C$12,"")</f>
        <v/>
      </c>
      <c r="L3763" s="42" t="str">
        <f t="shared" ca="1" si="1770"/>
        <v/>
      </c>
      <c r="M3763" s="44" t="str">
        <f t="shared" ca="1" si="1771"/>
        <v/>
      </c>
      <c r="N3763" s="44" t="str">
        <f t="shared" ca="1" si="1772"/>
        <v/>
      </c>
      <c r="O3763" s="108" t="str">
        <f t="shared" si="1756"/>
        <v/>
      </c>
      <c r="P3763" s="102" t="str">
        <f t="shared" si="1757"/>
        <v/>
      </c>
      <c r="Q3763" s="102" t="str">
        <f t="shared" si="1758"/>
        <v/>
      </c>
      <c r="R3763" s="120" t="str">
        <f t="shared" si="1759"/>
        <v/>
      </c>
      <c r="S3763" s="54" t="str">
        <f t="shared" si="1760"/>
        <v/>
      </c>
      <c r="T3763" s="5" t="str">
        <f t="shared" si="1761"/>
        <v/>
      </c>
      <c r="U3763" s="152" t="str">
        <f t="shared" si="1744"/>
        <v/>
      </c>
      <c r="V3763" s="152" t="str">
        <f t="shared" si="1745"/>
        <v/>
      </c>
      <c r="W3763" s="153" t="str">
        <f t="shared" si="1746"/>
        <v/>
      </c>
      <c r="X3763" s="153" t="str">
        <f t="shared" si="1747"/>
        <v/>
      </c>
      <c r="Y3763" s="153" t="str">
        <f t="shared" si="1748"/>
        <v/>
      </c>
      <c r="Z3763" s="153" t="str">
        <f t="shared" si="1749"/>
        <v/>
      </c>
      <c r="AA3763" s="152" t="str">
        <f t="shared" si="1750"/>
        <v/>
      </c>
      <c r="AB3763" s="152" t="str">
        <f t="shared" si="1751"/>
        <v/>
      </c>
      <c r="AC3763" s="154" t="str">
        <f t="shared" si="1762"/>
        <v/>
      </c>
      <c r="AD3763" s="154" t="str">
        <f t="shared" si="1763"/>
        <v/>
      </c>
      <c r="AE3763" s="3" t="str">
        <f t="shared" si="1764"/>
        <v/>
      </c>
      <c r="AF3763" s="3" t="str">
        <f t="shared" si="1765"/>
        <v/>
      </c>
      <c r="AG3763" s="3" t="str">
        <f t="shared" si="1766"/>
        <v/>
      </c>
      <c r="AH3763" s="4" t="str">
        <f t="shared" si="1767"/>
        <v/>
      </c>
      <c r="AI3763" s="75" t="str">
        <f t="shared" si="1768"/>
        <v/>
      </c>
      <c r="AJ3763" s="75" t="str">
        <f t="shared" si="1769"/>
        <v/>
      </c>
    </row>
    <row r="3764" spans="1:36">
      <c r="A3764" s="41" t="str">
        <f t="shared" si="1752"/>
        <v/>
      </c>
      <c r="B3764" s="150" t="str">
        <f>IF(ISNUMBER(A3764),INDEX('MetaTrader Import'!$H$13:$J$5893,TRUNC(((A3764-$A$39+1)-1)/3)+1,MOD((A3764-$A$39+1)-1,3)+1),"")</f>
        <v/>
      </c>
      <c r="C3764" s="43" t="str">
        <f t="shared" si="1753"/>
        <v/>
      </c>
      <c r="D3764" s="43" t="str">
        <f t="shared" ca="1" si="1743"/>
        <v/>
      </c>
      <c r="E3764" s="43" t="str">
        <f t="shared" si="1754"/>
        <v/>
      </c>
      <c r="F3764" s="43" t="str">
        <f t="shared" si="1755"/>
        <v/>
      </c>
      <c r="G3764" s="43" t="str">
        <f>IF(A3764&lt;&gt;"",IF(A3764&lt;Data!$G$11*0.25,$C$13/$G$32,IF(A3764&gt;Data!$G$11*0.25,$C$13,$C$13*10)),"")</f>
        <v/>
      </c>
      <c r="H3764" s="43" t="str">
        <f>IF(A3764&lt;&gt;"",IF(Data!$G$9="constant",$C$13,IF(Data!$G$9="squeeze",G3764,F3764)),"")</f>
        <v/>
      </c>
      <c r="I3764" s="38" t="str">
        <f ca="1">IF(ISNUMBER(A3764),NORMINV(RAND(),0,IF(AND(Data!$G$9="squeeze",A3764&lt;Data!$G$11*0.25),$H$32,1)*$C$30*$C$13)*($C$14*$C$12),"")</f>
        <v/>
      </c>
      <c r="J3764" s="42" t="str">
        <f ca="1">IFERROR(IF(Data!$C$6="Real",B3764,I3764+J3763+($C$14*$C$12)*(NORMINV(RAND(),$C$15,CHOOSE($G$13,$C$13,F3764,G3764)))),"")</f>
        <v/>
      </c>
      <c r="K3764" s="88" t="str">
        <f>IF(ISNUMBER(A3764), IF($G$16="fixed",$G$17,MIN(H3764*Data!$C$7*$C$16*0.5,$C$17*Data!$C$7))*$C$12,"")</f>
        <v/>
      </c>
      <c r="L3764" s="42" t="str">
        <f t="shared" ca="1" si="1770"/>
        <v/>
      </c>
      <c r="M3764" s="44" t="str">
        <f t="shared" ca="1" si="1771"/>
        <v/>
      </c>
      <c r="N3764" s="44" t="str">
        <f t="shared" ca="1" si="1772"/>
        <v/>
      </c>
      <c r="O3764" s="108" t="str">
        <f t="shared" si="1756"/>
        <v/>
      </c>
      <c r="P3764" s="102" t="str">
        <f t="shared" si="1757"/>
        <v/>
      </c>
      <c r="Q3764" s="102" t="str">
        <f t="shared" si="1758"/>
        <v/>
      </c>
      <c r="R3764" s="120" t="str">
        <f t="shared" si="1759"/>
        <v/>
      </c>
      <c r="S3764" s="54" t="str">
        <f t="shared" si="1760"/>
        <v/>
      </c>
      <c r="T3764" s="5" t="str">
        <f t="shared" si="1761"/>
        <v/>
      </c>
      <c r="U3764" s="152" t="str">
        <f t="shared" si="1744"/>
        <v/>
      </c>
      <c r="V3764" s="152" t="str">
        <f t="shared" si="1745"/>
        <v/>
      </c>
      <c r="W3764" s="153" t="str">
        <f t="shared" si="1746"/>
        <v/>
      </c>
      <c r="X3764" s="153" t="str">
        <f t="shared" si="1747"/>
        <v/>
      </c>
      <c r="Y3764" s="153" t="str">
        <f t="shared" si="1748"/>
        <v/>
      </c>
      <c r="Z3764" s="153" t="str">
        <f t="shared" si="1749"/>
        <v/>
      </c>
      <c r="AA3764" s="152" t="str">
        <f t="shared" si="1750"/>
        <v/>
      </c>
      <c r="AB3764" s="152" t="str">
        <f t="shared" si="1751"/>
        <v/>
      </c>
      <c r="AC3764" s="154" t="str">
        <f t="shared" si="1762"/>
        <v/>
      </c>
      <c r="AD3764" s="154" t="str">
        <f t="shared" si="1763"/>
        <v/>
      </c>
      <c r="AE3764" s="3" t="str">
        <f t="shared" si="1764"/>
        <v/>
      </c>
      <c r="AF3764" s="3" t="str">
        <f t="shared" si="1765"/>
        <v/>
      </c>
      <c r="AG3764" s="3" t="str">
        <f t="shared" si="1766"/>
        <v/>
      </c>
      <c r="AH3764" s="4" t="str">
        <f t="shared" si="1767"/>
        <v/>
      </c>
      <c r="AI3764" s="75" t="str">
        <f t="shared" si="1768"/>
        <v/>
      </c>
      <c r="AJ3764" s="75" t="str">
        <f t="shared" si="1769"/>
        <v/>
      </c>
    </row>
    <row r="3765" spans="1:36">
      <c r="A3765" s="41" t="str">
        <f t="shared" si="1752"/>
        <v/>
      </c>
      <c r="B3765" s="150" t="str">
        <f>IF(ISNUMBER(A3765),INDEX('MetaTrader Import'!$H$13:$J$5893,TRUNC(((A3765-$A$39+1)-1)/3)+1,MOD((A3765-$A$39+1)-1,3)+1),"")</f>
        <v/>
      </c>
      <c r="C3765" s="43" t="str">
        <f t="shared" si="1753"/>
        <v/>
      </c>
      <c r="D3765" s="43" t="str">
        <f t="shared" ca="1" si="1743"/>
        <v/>
      </c>
      <c r="E3765" s="43" t="str">
        <f t="shared" si="1754"/>
        <v/>
      </c>
      <c r="F3765" s="43" t="str">
        <f t="shared" si="1755"/>
        <v/>
      </c>
      <c r="G3765" s="43" t="str">
        <f>IF(A3765&lt;&gt;"",IF(A3765&lt;Data!$G$11*0.25,$C$13/$G$32,IF(A3765&gt;Data!$G$11*0.25,$C$13,$C$13*10)),"")</f>
        <v/>
      </c>
      <c r="H3765" s="43" t="str">
        <f>IF(A3765&lt;&gt;"",IF(Data!$G$9="constant",$C$13,IF(Data!$G$9="squeeze",G3765,F3765)),"")</f>
        <v/>
      </c>
      <c r="I3765" s="38" t="str">
        <f ca="1">IF(ISNUMBER(A3765),NORMINV(RAND(),0,IF(AND(Data!$G$9="squeeze",A3765&lt;Data!$G$11*0.25),$H$32,1)*$C$30*$C$13)*($C$14*$C$12),"")</f>
        <v/>
      </c>
      <c r="J3765" s="42" t="str">
        <f ca="1">IFERROR(IF(Data!$C$6="Real",B3765,I3765+J3764+($C$14*$C$12)*(NORMINV(RAND(),$C$15,CHOOSE($G$13,$C$13,F3765,G3765)))),"")</f>
        <v/>
      </c>
      <c r="K3765" s="88" t="str">
        <f>IF(ISNUMBER(A3765), IF($G$16="fixed",$G$17,MIN(H3765*Data!$C$7*$C$16*0.5,$C$17*Data!$C$7))*$C$12,"")</f>
        <v/>
      </c>
      <c r="L3765" s="42" t="str">
        <f t="shared" ca="1" si="1770"/>
        <v/>
      </c>
      <c r="M3765" s="44" t="str">
        <f t="shared" ca="1" si="1771"/>
        <v/>
      </c>
      <c r="N3765" s="44" t="str">
        <f t="shared" ca="1" si="1772"/>
        <v/>
      </c>
      <c r="O3765" s="108" t="str">
        <f t="shared" si="1756"/>
        <v/>
      </c>
      <c r="P3765" s="102" t="str">
        <f t="shared" si="1757"/>
        <v/>
      </c>
      <c r="Q3765" s="102" t="str">
        <f t="shared" si="1758"/>
        <v/>
      </c>
      <c r="R3765" s="120" t="str">
        <f t="shared" si="1759"/>
        <v/>
      </c>
      <c r="S3765" s="54" t="str">
        <f t="shared" si="1760"/>
        <v/>
      </c>
      <c r="T3765" s="5" t="str">
        <f t="shared" si="1761"/>
        <v/>
      </c>
      <c r="U3765" s="152" t="str">
        <f t="shared" si="1744"/>
        <v/>
      </c>
      <c r="V3765" s="152" t="str">
        <f t="shared" si="1745"/>
        <v/>
      </c>
      <c r="W3765" s="153" t="str">
        <f t="shared" si="1746"/>
        <v/>
      </c>
      <c r="X3765" s="153" t="str">
        <f t="shared" si="1747"/>
        <v/>
      </c>
      <c r="Y3765" s="153" t="str">
        <f t="shared" si="1748"/>
        <v/>
      </c>
      <c r="Z3765" s="153" t="str">
        <f t="shared" si="1749"/>
        <v/>
      </c>
      <c r="AA3765" s="152" t="str">
        <f t="shared" si="1750"/>
        <v/>
      </c>
      <c r="AB3765" s="152" t="str">
        <f t="shared" si="1751"/>
        <v/>
      </c>
      <c r="AC3765" s="154" t="str">
        <f t="shared" si="1762"/>
        <v/>
      </c>
      <c r="AD3765" s="154" t="str">
        <f t="shared" si="1763"/>
        <v/>
      </c>
      <c r="AE3765" s="3" t="str">
        <f t="shared" si="1764"/>
        <v/>
      </c>
      <c r="AF3765" s="3" t="str">
        <f t="shared" si="1765"/>
        <v/>
      </c>
      <c r="AG3765" s="3" t="str">
        <f t="shared" si="1766"/>
        <v/>
      </c>
      <c r="AH3765" s="4" t="str">
        <f t="shared" si="1767"/>
        <v/>
      </c>
      <c r="AI3765" s="75" t="str">
        <f t="shared" si="1768"/>
        <v/>
      </c>
      <c r="AJ3765" s="75" t="str">
        <f t="shared" si="1769"/>
        <v/>
      </c>
    </row>
    <row r="3766" spans="1:36">
      <c r="A3766" s="41" t="str">
        <f t="shared" si="1752"/>
        <v/>
      </c>
      <c r="B3766" s="150" t="str">
        <f>IF(ISNUMBER(A3766),INDEX('MetaTrader Import'!$H$13:$J$5893,TRUNC(((A3766-$A$39+1)-1)/3)+1,MOD((A3766-$A$39+1)-1,3)+1),"")</f>
        <v/>
      </c>
      <c r="C3766" s="43" t="str">
        <f t="shared" si="1753"/>
        <v/>
      </c>
      <c r="D3766" s="43" t="str">
        <f t="shared" ca="1" si="1743"/>
        <v/>
      </c>
      <c r="E3766" s="43" t="str">
        <f t="shared" si="1754"/>
        <v/>
      </c>
      <c r="F3766" s="43" t="str">
        <f t="shared" si="1755"/>
        <v/>
      </c>
      <c r="G3766" s="43" t="str">
        <f>IF(A3766&lt;&gt;"",IF(A3766&lt;Data!$G$11*0.25,$C$13/$G$32,IF(A3766&gt;Data!$G$11*0.25,$C$13,$C$13*10)),"")</f>
        <v/>
      </c>
      <c r="H3766" s="43" t="str">
        <f>IF(A3766&lt;&gt;"",IF(Data!$G$9="constant",$C$13,IF(Data!$G$9="squeeze",G3766,F3766)),"")</f>
        <v/>
      </c>
      <c r="I3766" s="38" t="str">
        <f ca="1">IF(ISNUMBER(A3766),NORMINV(RAND(),0,IF(AND(Data!$G$9="squeeze",A3766&lt;Data!$G$11*0.25),$H$32,1)*$C$30*$C$13)*($C$14*$C$12),"")</f>
        <v/>
      </c>
      <c r="J3766" s="42" t="str">
        <f ca="1">IFERROR(IF(Data!$C$6="Real",B3766,I3766+J3765+($C$14*$C$12)*(NORMINV(RAND(),$C$15,CHOOSE($G$13,$C$13,F3766,G3766)))),"")</f>
        <v/>
      </c>
      <c r="K3766" s="88" t="str">
        <f>IF(ISNUMBER(A3766), IF($G$16="fixed",$G$17,MIN(H3766*Data!$C$7*$C$16*0.5,$C$17*Data!$C$7))*$C$12,"")</f>
        <v/>
      </c>
      <c r="L3766" s="42" t="str">
        <f t="shared" ca="1" si="1770"/>
        <v/>
      </c>
      <c r="M3766" s="44" t="str">
        <f t="shared" ca="1" si="1771"/>
        <v/>
      </c>
      <c r="N3766" s="44" t="str">
        <f t="shared" ca="1" si="1772"/>
        <v/>
      </c>
      <c r="O3766" s="108" t="str">
        <f t="shared" si="1756"/>
        <v/>
      </c>
      <c r="P3766" s="102" t="str">
        <f t="shared" si="1757"/>
        <v/>
      </c>
      <c r="Q3766" s="102" t="str">
        <f t="shared" si="1758"/>
        <v/>
      </c>
      <c r="R3766" s="120" t="str">
        <f t="shared" si="1759"/>
        <v/>
      </c>
      <c r="S3766" s="54" t="str">
        <f t="shared" si="1760"/>
        <v/>
      </c>
      <c r="T3766" s="5" t="str">
        <f t="shared" si="1761"/>
        <v/>
      </c>
      <c r="U3766" s="152" t="str">
        <f t="shared" si="1744"/>
        <v/>
      </c>
      <c r="V3766" s="152" t="str">
        <f t="shared" si="1745"/>
        <v/>
      </c>
      <c r="W3766" s="153" t="str">
        <f t="shared" si="1746"/>
        <v/>
      </c>
      <c r="X3766" s="153" t="str">
        <f t="shared" si="1747"/>
        <v/>
      </c>
      <c r="Y3766" s="153" t="str">
        <f t="shared" si="1748"/>
        <v/>
      </c>
      <c r="Z3766" s="153" t="str">
        <f t="shared" si="1749"/>
        <v/>
      </c>
      <c r="AA3766" s="152" t="str">
        <f t="shared" si="1750"/>
        <v/>
      </c>
      <c r="AB3766" s="152" t="str">
        <f t="shared" si="1751"/>
        <v/>
      </c>
      <c r="AC3766" s="154" t="str">
        <f t="shared" si="1762"/>
        <v/>
      </c>
      <c r="AD3766" s="154" t="str">
        <f t="shared" si="1763"/>
        <v/>
      </c>
      <c r="AE3766" s="3" t="str">
        <f t="shared" si="1764"/>
        <v/>
      </c>
      <c r="AF3766" s="3" t="str">
        <f t="shared" si="1765"/>
        <v/>
      </c>
      <c r="AG3766" s="3" t="str">
        <f t="shared" si="1766"/>
        <v/>
      </c>
      <c r="AH3766" s="4" t="str">
        <f t="shared" si="1767"/>
        <v/>
      </c>
      <c r="AI3766" s="75" t="str">
        <f t="shared" si="1768"/>
        <v/>
      </c>
      <c r="AJ3766" s="75" t="str">
        <f t="shared" si="1769"/>
        <v/>
      </c>
    </row>
    <row r="3767" spans="1:36">
      <c r="A3767" s="41" t="str">
        <f t="shared" si="1752"/>
        <v/>
      </c>
      <c r="B3767" s="150" t="str">
        <f>IF(ISNUMBER(A3767),INDEX('MetaTrader Import'!$H$13:$J$5893,TRUNC(((A3767-$A$39+1)-1)/3)+1,MOD((A3767-$A$39+1)-1,3)+1),"")</f>
        <v/>
      </c>
      <c r="C3767" s="43" t="str">
        <f t="shared" si="1753"/>
        <v/>
      </c>
      <c r="D3767" s="43" t="str">
        <f t="shared" ca="1" si="1743"/>
        <v/>
      </c>
      <c r="E3767" s="43" t="str">
        <f t="shared" si="1754"/>
        <v/>
      </c>
      <c r="F3767" s="43" t="str">
        <f t="shared" si="1755"/>
        <v/>
      </c>
      <c r="G3767" s="43" t="str">
        <f>IF(A3767&lt;&gt;"",IF(A3767&lt;Data!$G$11*0.25,$C$13/$G$32,IF(A3767&gt;Data!$G$11*0.25,$C$13,$C$13*10)),"")</f>
        <v/>
      </c>
      <c r="H3767" s="43" t="str">
        <f>IF(A3767&lt;&gt;"",IF(Data!$G$9="constant",$C$13,IF(Data!$G$9="squeeze",G3767,F3767)),"")</f>
        <v/>
      </c>
      <c r="I3767" s="38" t="str">
        <f ca="1">IF(ISNUMBER(A3767),NORMINV(RAND(),0,IF(AND(Data!$G$9="squeeze",A3767&lt;Data!$G$11*0.25),$H$32,1)*$C$30*$C$13)*($C$14*$C$12),"")</f>
        <v/>
      </c>
      <c r="J3767" s="42" t="str">
        <f ca="1">IFERROR(IF(Data!$C$6="Real",B3767,I3767+J3766+($C$14*$C$12)*(NORMINV(RAND(),$C$15,CHOOSE($G$13,$C$13,F3767,G3767)))),"")</f>
        <v/>
      </c>
      <c r="K3767" s="88" t="str">
        <f>IF(ISNUMBER(A3767), IF($G$16="fixed",$G$17,MIN(H3767*Data!$C$7*$C$16*0.5,$C$17*Data!$C$7))*$C$12,"")</f>
        <v/>
      </c>
      <c r="L3767" s="42" t="str">
        <f t="shared" ca="1" si="1770"/>
        <v/>
      </c>
      <c r="M3767" s="44" t="str">
        <f t="shared" ca="1" si="1771"/>
        <v/>
      </c>
      <c r="N3767" s="44" t="str">
        <f t="shared" ca="1" si="1772"/>
        <v/>
      </c>
      <c r="O3767" s="108" t="str">
        <f t="shared" si="1756"/>
        <v/>
      </c>
      <c r="P3767" s="102" t="str">
        <f t="shared" si="1757"/>
        <v/>
      </c>
      <c r="Q3767" s="102" t="str">
        <f t="shared" si="1758"/>
        <v/>
      </c>
      <c r="R3767" s="120" t="str">
        <f t="shared" si="1759"/>
        <v/>
      </c>
      <c r="S3767" s="54" t="str">
        <f t="shared" si="1760"/>
        <v/>
      </c>
      <c r="T3767" s="5" t="str">
        <f t="shared" si="1761"/>
        <v/>
      </c>
      <c r="U3767" s="152" t="str">
        <f t="shared" si="1744"/>
        <v/>
      </c>
      <c r="V3767" s="152" t="str">
        <f t="shared" si="1745"/>
        <v/>
      </c>
      <c r="W3767" s="153" t="str">
        <f t="shared" si="1746"/>
        <v/>
      </c>
      <c r="X3767" s="153" t="str">
        <f t="shared" si="1747"/>
        <v/>
      </c>
      <c r="Y3767" s="153" t="str">
        <f t="shared" si="1748"/>
        <v/>
      </c>
      <c r="Z3767" s="153" t="str">
        <f t="shared" si="1749"/>
        <v/>
      </c>
      <c r="AA3767" s="152" t="str">
        <f t="shared" si="1750"/>
        <v/>
      </c>
      <c r="AB3767" s="152" t="str">
        <f t="shared" si="1751"/>
        <v/>
      </c>
      <c r="AC3767" s="154" t="str">
        <f t="shared" si="1762"/>
        <v/>
      </c>
      <c r="AD3767" s="154" t="str">
        <f t="shared" si="1763"/>
        <v/>
      </c>
      <c r="AE3767" s="3" t="str">
        <f t="shared" si="1764"/>
        <v/>
      </c>
      <c r="AF3767" s="3" t="str">
        <f t="shared" si="1765"/>
        <v/>
      </c>
      <c r="AG3767" s="3" t="str">
        <f t="shared" si="1766"/>
        <v/>
      </c>
      <c r="AH3767" s="4" t="str">
        <f t="shared" si="1767"/>
        <v/>
      </c>
      <c r="AI3767" s="75" t="str">
        <f t="shared" si="1768"/>
        <v/>
      </c>
      <c r="AJ3767" s="75" t="str">
        <f t="shared" si="1769"/>
        <v/>
      </c>
    </row>
    <row r="3768" spans="1:36">
      <c r="A3768" s="41" t="str">
        <f t="shared" si="1752"/>
        <v/>
      </c>
      <c r="B3768" s="150" t="str">
        <f>IF(ISNUMBER(A3768),INDEX('MetaTrader Import'!$H$13:$J$5893,TRUNC(((A3768-$A$39+1)-1)/3)+1,MOD((A3768-$A$39+1)-1,3)+1),"")</f>
        <v/>
      </c>
      <c r="C3768" s="43" t="str">
        <f t="shared" si="1753"/>
        <v/>
      </c>
      <c r="D3768" s="43" t="str">
        <f t="shared" ca="1" si="1743"/>
        <v/>
      </c>
      <c r="E3768" s="43" t="str">
        <f t="shared" si="1754"/>
        <v/>
      </c>
      <c r="F3768" s="43" t="str">
        <f t="shared" si="1755"/>
        <v/>
      </c>
      <c r="G3768" s="43" t="str">
        <f>IF(A3768&lt;&gt;"",IF(A3768&lt;Data!$G$11*0.25,$C$13/$G$32,IF(A3768&gt;Data!$G$11*0.25,$C$13,$C$13*10)),"")</f>
        <v/>
      </c>
      <c r="H3768" s="43" t="str">
        <f>IF(A3768&lt;&gt;"",IF(Data!$G$9="constant",$C$13,IF(Data!$G$9="squeeze",G3768,F3768)),"")</f>
        <v/>
      </c>
      <c r="I3768" s="38" t="str">
        <f ca="1">IF(ISNUMBER(A3768),NORMINV(RAND(),0,IF(AND(Data!$G$9="squeeze",A3768&lt;Data!$G$11*0.25),$H$32,1)*$C$30*$C$13)*($C$14*$C$12),"")</f>
        <v/>
      </c>
      <c r="J3768" s="42" t="str">
        <f ca="1">IFERROR(IF(Data!$C$6="Real",B3768,I3768+J3767+($C$14*$C$12)*(NORMINV(RAND(),$C$15,CHOOSE($G$13,$C$13,F3768,G3768)))),"")</f>
        <v/>
      </c>
      <c r="K3768" s="88" t="str">
        <f>IF(ISNUMBER(A3768), IF($G$16="fixed",$G$17,MIN(H3768*Data!$C$7*$C$16*0.5,$C$17*Data!$C$7))*$C$12,"")</f>
        <v/>
      </c>
      <c r="L3768" s="42" t="str">
        <f t="shared" ca="1" si="1770"/>
        <v/>
      </c>
      <c r="M3768" s="44" t="str">
        <f t="shared" ca="1" si="1771"/>
        <v/>
      </c>
      <c r="N3768" s="44" t="str">
        <f t="shared" ca="1" si="1772"/>
        <v/>
      </c>
      <c r="O3768" s="108" t="str">
        <f t="shared" si="1756"/>
        <v/>
      </c>
      <c r="P3768" s="102" t="str">
        <f t="shared" si="1757"/>
        <v/>
      </c>
      <c r="Q3768" s="102" t="str">
        <f t="shared" si="1758"/>
        <v/>
      </c>
      <c r="R3768" s="120" t="str">
        <f t="shared" si="1759"/>
        <v/>
      </c>
      <c r="S3768" s="54" t="str">
        <f t="shared" si="1760"/>
        <v/>
      </c>
      <c r="T3768" s="5" t="str">
        <f t="shared" si="1761"/>
        <v/>
      </c>
      <c r="U3768" s="152" t="str">
        <f t="shared" si="1744"/>
        <v/>
      </c>
      <c r="V3768" s="152" t="str">
        <f t="shared" si="1745"/>
        <v/>
      </c>
      <c r="W3768" s="153" t="str">
        <f t="shared" si="1746"/>
        <v/>
      </c>
      <c r="X3768" s="153" t="str">
        <f t="shared" si="1747"/>
        <v/>
      </c>
      <c r="Y3768" s="153" t="str">
        <f t="shared" si="1748"/>
        <v/>
      </c>
      <c r="Z3768" s="153" t="str">
        <f t="shared" si="1749"/>
        <v/>
      </c>
      <c r="AA3768" s="152" t="str">
        <f t="shared" si="1750"/>
        <v/>
      </c>
      <c r="AB3768" s="152" t="str">
        <f t="shared" si="1751"/>
        <v/>
      </c>
      <c r="AC3768" s="154" t="str">
        <f t="shared" si="1762"/>
        <v/>
      </c>
      <c r="AD3768" s="154" t="str">
        <f t="shared" si="1763"/>
        <v/>
      </c>
      <c r="AE3768" s="3" t="str">
        <f t="shared" si="1764"/>
        <v/>
      </c>
      <c r="AF3768" s="3" t="str">
        <f t="shared" si="1765"/>
        <v/>
      </c>
      <c r="AG3768" s="3" t="str">
        <f t="shared" si="1766"/>
        <v/>
      </c>
      <c r="AH3768" s="4" t="str">
        <f t="shared" si="1767"/>
        <v/>
      </c>
      <c r="AI3768" s="75" t="str">
        <f t="shared" si="1768"/>
        <v/>
      </c>
      <c r="AJ3768" s="75" t="str">
        <f t="shared" si="1769"/>
        <v/>
      </c>
    </row>
    <row r="3769" spans="1:36">
      <c r="A3769" s="41" t="str">
        <f t="shared" si="1752"/>
        <v/>
      </c>
      <c r="B3769" s="150" t="str">
        <f>IF(ISNUMBER(A3769),INDEX('MetaTrader Import'!$H$13:$J$5893,TRUNC(((A3769-$A$39+1)-1)/3)+1,MOD((A3769-$A$39+1)-1,3)+1),"")</f>
        <v/>
      </c>
      <c r="C3769" s="43" t="str">
        <f t="shared" si="1753"/>
        <v/>
      </c>
      <c r="D3769" s="43" t="str">
        <f t="shared" ca="1" si="1743"/>
        <v/>
      </c>
      <c r="E3769" s="43" t="str">
        <f t="shared" si="1754"/>
        <v/>
      </c>
      <c r="F3769" s="43" t="str">
        <f t="shared" si="1755"/>
        <v/>
      </c>
      <c r="G3769" s="43" t="str">
        <f>IF(A3769&lt;&gt;"",IF(A3769&lt;Data!$G$11*0.25,$C$13/$G$32,IF(A3769&gt;Data!$G$11*0.25,$C$13,$C$13*10)),"")</f>
        <v/>
      </c>
      <c r="H3769" s="43" t="str">
        <f>IF(A3769&lt;&gt;"",IF(Data!$G$9="constant",$C$13,IF(Data!$G$9="squeeze",G3769,F3769)),"")</f>
        <v/>
      </c>
      <c r="I3769" s="38" t="str">
        <f ca="1">IF(ISNUMBER(A3769),NORMINV(RAND(),0,IF(AND(Data!$G$9="squeeze",A3769&lt;Data!$G$11*0.25),$H$32,1)*$C$30*$C$13)*($C$14*$C$12),"")</f>
        <v/>
      </c>
      <c r="J3769" s="42" t="str">
        <f ca="1">IFERROR(IF(Data!$C$6="Real",B3769,I3769+J3768+($C$14*$C$12)*(NORMINV(RAND(),$C$15,CHOOSE($G$13,$C$13,F3769,G3769)))),"")</f>
        <v/>
      </c>
      <c r="K3769" s="88" t="str">
        <f>IF(ISNUMBER(A3769), IF($G$16="fixed",$G$17,MIN(H3769*Data!$C$7*$C$16*0.5,$C$17*Data!$C$7))*$C$12,"")</f>
        <v/>
      </c>
      <c r="L3769" s="42" t="str">
        <f t="shared" ca="1" si="1770"/>
        <v/>
      </c>
      <c r="M3769" s="44" t="str">
        <f t="shared" ca="1" si="1771"/>
        <v/>
      </c>
      <c r="N3769" s="44" t="str">
        <f t="shared" ca="1" si="1772"/>
        <v/>
      </c>
      <c r="O3769" s="108" t="str">
        <f t="shared" si="1756"/>
        <v/>
      </c>
      <c r="P3769" s="102" t="str">
        <f t="shared" si="1757"/>
        <v/>
      </c>
      <c r="Q3769" s="102" t="str">
        <f t="shared" si="1758"/>
        <v/>
      </c>
      <c r="R3769" s="120" t="str">
        <f t="shared" si="1759"/>
        <v/>
      </c>
      <c r="S3769" s="54" t="str">
        <f t="shared" si="1760"/>
        <v/>
      </c>
      <c r="T3769" s="5" t="str">
        <f t="shared" si="1761"/>
        <v/>
      </c>
      <c r="U3769" s="152" t="str">
        <f t="shared" si="1744"/>
        <v/>
      </c>
      <c r="V3769" s="152" t="str">
        <f t="shared" si="1745"/>
        <v/>
      </c>
      <c r="W3769" s="153" t="str">
        <f t="shared" si="1746"/>
        <v/>
      </c>
      <c r="X3769" s="153" t="str">
        <f t="shared" si="1747"/>
        <v/>
      </c>
      <c r="Y3769" s="153" t="str">
        <f t="shared" si="1748"/>
        <v/>
      </c>
      <c r="Z3769" s="153" t="str">
        <f t="shared" si="1749"/>
        <v/>
      </c>
      <c r="AA3769" s="152" t="str">
        <f t="shared" si="1750"/>
        <v/>
      </c>
      <c r="AB3769" s="152" t="str">
        <f t="shared" si="1751"/>
        <v/>
      </c>
      <c r="AC3769" s="154" t="str">
        <f t="shared" si="1762"/>
        <v/>
      </c>
      <c r="AD3769" s="154" t="str">
        <f t="shared" si="1763"/>
        <v/>
      </c>
      <c r="AE3769" s="3" t="str">
        <f t="shared" si="1764"/>
        <v/>
      </c>
      <c r="AF3769" s="3" t="str">
        <f t="shared" si="1765"/>
        <v/>
      </c>
      <c r="AG3769" s="3" t="str">
        <f t="shared" si="1766"/>
        <v/>
      </c>
      <c r="AH3769" s="4" t="str">
        <f t="shared" si="1767"/>
        <v/>
      </c>
      <c r="AI3769" s="75" t="str">
        <f t="shared" si="1768"/>
        <v/>
      </c>
      <c r="AJ3769" s="75" t="str">
        <f t="shared" si="1769"/>
        <v/>
      </c>
    </row>
    <row r="3770" spans="1:36">
      <c r="A3770" s="41" t="str">
        <f t="shared" si="1752"/>
        <v/>
      </c>
      <c r="B3770" s="150" t="str">
        <f>IF(ISNUMBER(A3770),INDEX('MetaTrader Import'!$H$13:$J$5893,TRUNC(((A3770-$A$39+1)-1)/3)+1,MOD((A3770-$A$39+1)-1,3)+1),"")</f>
        <v/>
      </c>
      <c r="C3770" s="43" t="str">
        <f t="shared" si="1753"/>
        <v/>
      </c>
      <c r="D3770" s="43" t="str">
        <f t="shared" ca="1" si="1743"/>
        <v/>
      </c>
      <c r="E3770" s="43" t="str">
        <f t="shared" si="1754"/>
        <v/>
      </c>
      <c r="F3770" s="43" t="str">
        <f t="shared" si="1755"/>
        <v/>
      </c>
      <c r="G3770" s="43" t="str">
        <f>IF(A3770&lt;&gt;"",IF(A3770&lt;Data!$G$11*0.25,$C$13/$G$32,IF(A3770&gt;Data!$G$11*0.25,$C$13,$C$13*10)),"")</f>
        <v/>
      </c>
      <c r="H3770" s="43" t="str">
        <f>IF(A3770&lt;&gt;"",IF(Data!$G$9="constant",$C$13,IF(Data!$G$9="squeeze",G3770,F3770)),"")</f>
        <v/>
      </c>
      <c r="I3770" s="38" t="str">
        <f ca="1">IF(ISNUMBER(A3770),NORMINV(RAND(),0,IF(AND(Data!$G$9="squeeze",A3770&lt;Data!$G$11*0.25),$H$32,1)*$C$30*$C$13)*($C$14*$C$12),"")</f>
        <v/>
      </c>
      <c r="J3770" s="42" t="str">
        <f ca="1">IFERROR(IF(Data!$C$6="Real",B3770,I3770+J3769+($C$14*$C$12)*(NORMINV(RAND(),$C$15,CHOOSE($G$13,$C$13,F3770,G3770)))),"")</f>
        <v/>
      </c>
      <c r="K3770" s="88" t="str">
        <f>IF(ISNUMBER(A3770), IF($G$16="fixed",$G$17,MIN(H3770*Data!$C$7*$C$16*0.5,$C$17*Data!$C$7))*$C$12,"")</f>
        <v/>
      </c>
      <c r="L3770" s="42" t="str">
        <f t="shared" ca="1" si="1770"/>
        <v/>
      </c>
      <c r="M3770" s="44" t="str">
        <f t="shared" ca="1" si="1771"/>
        <v/>
      </c>
      <c r="N3770" s="44" t="str">
        <f t="shared" ca="1" si="1772"/>
        <v/>
      </c>
      <c r="O3770" s="108" t="str">
        <f t="shared" si="1756"/>
        <v/>
      </c>
      <c r="P3770" s="102" t="str">
        <f t="shared" si="1757"/>
        <v/>
      </c>
      <c r="Q3770" s="102" t="str">
        <f t="shared" si="1758"/>
        <v/>
      </c>
      <c r="R3770" s="120" t="str">
        <f t="shared" si="1759"/>
        <v/>
      </c>
      <c r="S3770" s="54" t="str">
        <f t="shared" si="1760"/>
        <v/>
      </c>
      <c r="T3770" s="5" t="str">
        <f t="shared" si="1761"/>
        <v/>
      </c>
      <c r="U3770" s="152" t="str">
        <f t="shared" si="1744"/>
        <v/>
      </c>
      <c r="V3770" s="152" t="str">
        <f t="shared" si="1745"/>
        <v/>
      </c>
      <c r="W3770" s="153" t="str">
        <f t="shared" si="1746"/>
        <v/>
      </c>
      <c r="X3770" s="153" t="str">
        <f t="shared" si="1747"/>
        <v/>
      </c>
      <c r="Y3770" s="153" t="str">
        <f t="shared" si="1748"/>
        <v/>
      </c>
      <c r="Z3770" s="153" t="str">
        <f t="shared" si="1749"/>
        <v/>
      </c>
      <c r="AA3770" s="152" t="str">
        <f t="shared" si="1750"/>
        <v/>
      </c>
      <c r="AB3770" s="152" t="str">
        <f t="shared" si="1751"/>
        <v/>
      </c>
      <c r="AC3770" s="154" t="str">
        <f t="shared" si="1762"/>
        <v/>
      </c>
      <c r="AD3770" s="154" t="str">
        <f t="shared" si="1763"/>
        <v/>
      </c>
      <c r="AE3770" s="3" t="str">
        <f t="shared" si="1764"/>
        <v/>
      </c>
      <c r="AF3770" s="3" t="str">
        <f t="shared" si="1765"/>
        <v/>
      </c>
      <c r="AG3770" s="3" t="str">
        <f t="shared" si="1766"/>
        <v/>
      </c>
      <c r="AH3770" s="4" t="str">
        <f t="shared" si="1767"/>
        <v/>
      </c>
      <c r="AI3770" s="75" t="str">
        <f t="shared" si="1768"/>
        <v/>
      </c>
      <c r="AJ3770" s="75" t="str">
        <f t="shared" si="1769"/>
        <v/>
      </c>
    </row>
    <row r="3771" spans="1:36">
      <c r="A3771" s="41" t="str">
        <f t="shared" si="1752"/>
        <v/>
      </c>
      <c r="B3771" s="150" t="str">
        <f>IF(ISNUMBER(A3771),INDEX('MetaTrader Import'!$H$13:$J$5893,TRUNC(((A3771-$A$39+1)-1)/3)+1,MOD((A3771-$A$39+1)-1,3)+1),"")</f>
        <v/>
      </c>
      <c r="C3771" s="43" t="str">
        <f t="shared" si="1753"/>
        <v/>
      </c>
      <c r="D3771" s="43" t="str">
        <f t="shared" ca="1" si="1743"/>
        <v/>
      </c>
      <c r="E3771" s="43" t="str">
        <f t="shared" si="1754"/>
        <v/>
      </c>
      <c r="F3771" s="43" t="str">
        <f t="shared" si="1755"/>
        <v/>
      </c>
      <c r="G3771" s="43" t="str">
        <f>IF(A3771&lt;&gt;"",IF(A3771&lt;Data!$G$11*0.25,$C$13/$G$32,IF(A3771&gt;Data!$G$11*0.25,$C$13,$C$13*10)),"")</f>
        <v/>
      </c>
      <c r="H3771" s="43" t="str">
        <f>IF(A3771&lt;&gt;"",IF(Data!$G$9="constant",$C$13,IF(Data!$G$9="squeeze",G3771,F3771)),"")</f>
        <v/>
      </c>
      <c r="I3771" s="38" t="str">
        <f ca="1">IF(ISNUMBER(A3771),NORMINV(RAND(),0,IF(AND(Data!$G$9="squeeze",A3771&lt;Data!$G$11*0.25),$H$32,1)*$C$30*$C$13)*($C$14*$C$12),"")</f>
        <v/>
      </c>
      <c r="J3771" s="42" t="str">
        <f ca="1">IFERROR(IF(Data!$C$6="Real",B3771,I3771+J3770+($C$14*$C$12)*(NORMINV(RAND(),$C$15,CHOOSE($G$13,$C$13,F3771,G3771)))),"")</f>
        <v/>
      </c>
      <c r="K3771" s="88" t="str">
        <f>IF(ISNUMBER(A3771), IF($G$16="fixed",$G$17,MIN(H3771*Data!$C$7*$C$16*0.5,$C$17*Data!$C$7))*$C$12,"")</f>
        <v/>
      </c>
      <c r="L3771" s="42" t="str">
        <f t="shared" ca="1" si="1770"/>
        <v/>
      </c>
      <c r="M3771" s="44" t="str">
        <f t="shared" ca="1" si="1771"/>
        <v/>
      </c>
      <c r="N3771" s="44" t="str">
        <f t="shared" ca="1" si="1772"/>
        <v/>
      </c>
      <c r="O3771" s="108" t="str">
        <f t="shared" si="1756"/>
        <v/>
      </c>
      <c r="P3771" s="102" t="str">
        <f t="shared" si="1757"/>
        <v/>
      </c>
      <c r="Q3771" s="102" t="str">
        <f t="shared" si="1758"/>
        <v/>
      </c>
      <c r="R3771" s="120" t="str">
        <f t="shared" si="1759"/>
        <v/>
      </c>
      <c r="S3771" s="54" t="str">
        <f t="shared" si="1760"/>
        <v/>
      </c>
      <c r="T3771" s="5" t="str">
        <f t="shared" si="1761"/>
        <v/>
      </c>
      <c r="U3771" s="152" t="str">
        <f t="shared" si="1744"/>
        <v/>
      </c>
      <c r="V3771" s="152" t="str">
        <f t="shared" si="1745"/>
        <v/>
      </c>
      <c r="W3771" s="153" t="str">
        <f t="shared" si="1746"/>
        <v/>
      </c>
      <c r="X3771" s="153" t="str">
        <f t="shared" si="1747"/>
        <v/>
      </c>
      <c r="Y3771" s="153" t="str">
        <f t="shared" si="1748"/>
        <v/>
      </c>
      <c r="Z3771" s="153" t="str">
        <f t="shared" si="1749"/>
        <v/>
      </c>
      <c r="AA3771" s="152" t="str">
        <f t="shared" si="1750"/>
        <v/>
      </c>
      <c r="AB3771" s="152" t="str">
        <f t="shared" si="1751"/>
        <v/>
      </c>
      <c r="AC3771" s="154" t="str">
        <f t="shared" si="1762"/>
        <v/>
      </c>
      <c r="AD3771" s="154" t="str">
        <f t="shared" si="1763"/>
        <v/>
      </c>
      <c r="AE3771" s="3" t="str">
        <f t="shared" si="1764"/>
        <v/>
      </c>
      <c r="AF3771" s="3" t="str">
        <f t="shared" si="1765"/>
        <v/>
      </c>
      <c r="AG3771" s="3" t="str">
        <f t="shared" si="1766"/>
        <v/>
      </c>
      <c r="AH3771" s="4" t="str">
        <f t="shared" si="1767"/>
        <v/>
      </c>
      <c r="AI3771" s="75" t="str">
        <f t="shared" si="1768"/>
        <v/>
      </c>
      <c r="AJ3771" s="75" t="str">
        <f t="shared" si="1769"/>
        <v/>
      </c>
    </row>
    <row r="3772" spans="1:36">
      <c r="A3772" s="41" t="str">
        <f t="shared" si="1752"/>
        <v/>
      </c>
      <c r="B3772" s="150" t="str">
        <f>IF(ISNUMBER(A3772),INDEX('MetaTrader Import'!$H$13:$J$5893,TRUNC(((A3772-$A$39+1)-1)/3)+1,MOD((A3772-$A$39+1)-1,3)+1),"")</f>
        <v/>
      </c>
      <c r="C3772" s="43" t="str">
        <f t="shared" si="1753"/>
        <v/>
      </c>
      <c r="D3772" s="43" t="str">
        <f t="shared" ca="1" si="1743"/>
        <v/>
      </c>
      <c r="E3772" s="43" t="str">
        <f t="shared" si="1754"/>
        <v/>
      </c>
      <c r="F3772" s="43" t="str">
        <f t="shared" si="1755"/>
        <v/>
      </c>
      <c r="G3772" s="43" t="str">
        <f>IF(A3772&lt;&gt;"",IF(A3772&lt;Data!$G$11*0.25,$C$13/$G$32,IF(A3772&gt;Data!$G$11*0.25,$C$13,$C$13*10)),"")</f>
        <v/>
      </c>
      <c r="H3772" s="43" t="str">
        <f>IF(A3772&lt;&gt;"",IF(Data!$G$9="constant",$C$13,IF(Data!$G$9="squeeze",G3772,F3772)),"")</f>
        <v/>
      </c>
      <c r="I3772" s="38" t="str">
        <f ca="1">IF(ISNUMBER(A3772),NORMINV(RAND(),0,IF(AND(Data!$G$9="squeeze",A3772&lt;Data!$G$11*0.25),$H$32,1)*$C$30*$C$13)*($C$14*$C$12),"")</f>
        <v/>
      </c>
      <c r="J3772" s="42" t="str">
        <f ca="1">IFERROR(IF(Data!$C$6="Real",B3772,I3772+J3771+($C$14*$C$12)*(NORMINV(RAND(),$C$15,CHOOSE($G$13,$C$13,F3772,G3772)))),"")</f>
        <v/>
      </c>
      <c r="K3772" s="88" t="str">
        <f>IF(ISNUMBER(A3772), IF($G$16="fixed",$G$17,MIN(H3772*Data!$C$7*$C$16*0.5,$C$17*Data!$C$7))*$C$12,"")</f>
        <v/>
      </c>
      <c r="L3772" s="42" t="str">
        <f t="shared" ca="1" si="1770"/>
        <v/>
      </c>
      <c r="M3772" s="44" t="str">
        <f t="shared" ca="1" si="1771"/>
        <v/>
      </c>
      <c r="N3772" s="44" t="str">
        <f t="shared" ca="1" si="1772"/>
        <v/>
      </c>
      <c r="O3772" s="108" t="str">
        <f t="shared" si="1756"/>
        <v/>
      </c>
      <c r="P3772" s="102" t="str">
        <f t="shared" si="1757"/>
        <v/>
      </c>
      <c r="Q3772" s="102" t="str">
        <f t="shared" si="1758"/>
        <v/>
      </c>
      <c r="R3772" s="120" t="str">
        <f t="shared" si="1759"/>
        <v/>
      </c>
      <c r="S3772" s="54" t="str">
        <f t="shared" si="1760"/>
        <v/>
      </c>
      <c r="T3772" s="5" t="str">
        <f t="shared" si="1761"/>
        <v/>
      </c>
      <c r="U3772" s="152" t="str">
        <f t="shared" si="1744"/>
        <v/>
      </c>
      <c r="V3772" s="152" t="str">
        <f t="shared" si="1745"/>
        <v/>
      </c>
      <c r="W3772" s="153" t="str">
        <f t="shared" si="1746"/>
        <v/>
      </c>
      <c r="X3772" s="153" t="str">
        <f t="shared" si="1747"/>
        <v/>
      </c>
      <c r="Y3772" s="153" t="str">
        <f t="shared" si="1748"/>
        <v/>
      </c>
      <c r="Z3772" s="153" t="str">
        <f t="shared" si="1749"/>
        <v/>
      </c>
      <c r="AA3772" s="152" t="str">
        <f t="shared" si="1750"/>
        <v/>
      </c>
      <c r="AB3772" s="152" t="str">
        <f t="shared" si="1751"/>
        <v/>
      </c>
      <c r="AC3772" s="154" t="str">
        <f t="shared" si="1762"/>
        <v/>
      </c>
      <c r="AD3772" s="154" t="str">
        <f t="shared" si="1763"/>
        <v/>
      </c>
      <c r="AE3772" s="3" t="str">
        <f t="shared" si="1764"/>
        <v/>
      </c>
      <c r="AF3772" s="3" t="str">
        <f t="shared" si="1765"/>
        <v/>
      </c>
      <c r="AG3772" s="3" t="str">
        <f t="shared" si="1766"/>
        <v/>
      </c>
      <c r="AH3772" s="4" t="str">
        <f t="shared" si="1767"/>
        <v/>
      </c>
      <c r="AI3772" s="75" t="str">
        <f t="shared" si="1768"/>
        <v/>
      </c>
      <c r="AJ3772" s="75" t="str">
        <f t="shared" si="1769"/>
        <v/>
      </c>
    </row>
    <row r="3773" spans="1:36">
      <c r="A3773" s="41" t="str">
        <f t="shared" si="1752"/>
        <v/>
      </c>
      <c r="B3773" s="150" t="str">
        <f>IF(ISNUMBER(A3773),INDEX('MetaTrader Import'!$H$13:$J$5893,TRUNC(((A3773-$A$39+1)-1)/3)+1,MOD((A3773-$A$39+1)-1,3)+1),"")</f>
        <v/>
      </c>
      <c r="C3773" s="43" t="str">
        <f t="shared" si="1753"/>
        <v/>
      </c>
      <c r="D3773" s="43" t="str">
        <f t="shared" ca="1" si="1743"/>
        <v/>
      </c>
      <c r="E3773" s="43" t="str">
        <f t="shared" si="1754"/>
        <v/>
      </c>
      <c r="F3773" s="43" t="str">
        <f t="shared" si="1755"/>
        <v/>
      </c>
      <c r="G3773" s="43" t="str">
        <f>IF(A3773&lt;&gt;"",IF(A3773&lt;Data!$G$11*0.25,$C$13/$G$32,IF(A3773&gt;Data!$G$11*0.25,$C$13,$C$13*10)),"")</f>
        <v/>
      </c>
      <c r="H3773" s="43" t="str">
        <f>IF(A3773&lt;&gt;"",IF(Data!$G$9="constant",$C$13,IF(Data!$G$9="squeeze",G3773,F3773)),"")</f>
        <v/>
      </c>
      <c r="I3773" s="38" t="str">
        <f ca="1">IF(ISNUMBER(A3773),NORMINV(RAND(),0,IF(AND(Data!$G$9="squeeze",A3773&lt;Data!$G$11*0.25),$H$32,1)*$C$30*$C$13)*($C$14*$C$12),"")</f>
        <v/>
      </c>
      <c r="J3773" s="42" t="str">
        <f ca="1">IFERROR(IF(Data!$C$6="Real",B3773,I3773+J3772+($C$14*$C$12)*(NORMINV(RAND(),$C$15,CHOOSE($G$13,$C$13,F3773,G3773)))),"")</f>
        <v/>
      </c>
      <c r="K3773" s="88" t="str">
        <f>IF(ISNUMBER(A3773), IF($G$16="fixed",$G$17,MIN(H3773*Data!$C$7*$C$16*0.5,$C$17*Data!$C$7))*$C$12,"")</f>
        <v/>
      </c>
      <c r="L3773" s="42" t="str">
        <f t="shared" ca="1" si="1770"/>
        <v/>
      </c>
      <c r="M3773" s="44" t="str">
        <f t="shared" ca="1" si="1771"/>
        <v/>
      </c>
      <c r="N3773" s="44" t="str">
        <f t="shared" ca="1" si="1772"/>
        <v/>
      </c>
      <c r="O3773" s="108" t="str">
        <f t="shared" si="1756"/>
        <v/>
      </c>
      <c r="P3773" s="102" t="str">
        <f t="shared" si="1757"/>
        <v/>
      </c>
      <c r="Q3773" s="102" t="str">
        <f t="shared" si="1758"/>
        <v/>
      </c>
      <c r="R3773" s="120" t="str">
        <f t="shared" si="1759"/>
        <v/>
      </c>
      <c r="S3773" s="54" t="str">
        <f t="shared" si="1760"/>
        <v/>
      </c>
      <c r="T3773" s="5" t="str">
        <f t="shared" si="1761"/>
        <v/>
      </c>
      <c r="U3773" s="152" t="str">
        <f t="shared" si="1744"/>
        <v/>
      </c>
      <c r="V3773" s="152" t="str">
        <f t="shared" si="1745"/>
        <v/>
      </c>
      <c r="W3773" s="153" t="str">
        <f t="shared" si="1746"/>
        <v/>
      </c>
      <c r="X3773" s="153" t="str">
        <f t="shared" si="1747"/>
        <v/>
      </c>
      <c r="Y3773" s="153" t="str">
        <f t="shared" si="1748"/>
        <v/>
      </c>
      <c r="Z3773" s="153" t="str">
        <f t="shared" si="1749"/>
        <v/>
      </c>
      <c r="AA3773" s="152" t="str">
        <f t="shared" si="1750"/>
        <v/>
      </c>
      <c r="AB3773" s="152" t="str">
        <f t="shared" si="1751"/>
        <v/>
      </c>
      <c r="AC3773" s="154" t="str">
        <f t="shared" si="1762"/>
        <v/>
      </c>
      <c r="AD3773" s="154" t="str">
        <f t="shared" si="1763"/>
        <v/>
      </c>
      <c r="AE3773" s="3" t="str">
        <f t="shared" si="1764"/>
        <v/>
      </c>
      <c r="AF3773" s="3" t="str">
        <f t="shared" si="1765"/>
        <v/>
      </c>
      <c r="AG3773" s="3" t="str">
        <f t="shared" si="1766"/>
        <v/>
      </c>
      <c r="AH3773" s="4" t="str">
        <f t="shared" si="1767"/>
        <v/>
      </c>
      <c r="AI3773" s="75" t="str">
        <f t="shared" si="1768"/>
        <v/>
      </c>
      <c r="AJ3773" s="75" t="str">
        <f t="shared" si="1769"/>
        <v/>
      </c>
    </row>
    <row r="3774" spans="1:36">
      <c r="A3774" s="41" t="str">
        <f t="shared" si="1752"/>
        <v/>
      </c>
      <c r="B3774" s="150" t="str">
        <f>IF(ISNUMBER(A3774),INDEX('MetaTrader Import'!$H$13:$J$5893,TRUNC(((A3774-$A$39+1)-1)/3)+1,MOD((A3774-$A$39+1)-1,3)+1),"")</f>
        <v/>
      </c>
      <c r="C3774" s="43" t="str">
        <f t="shared" si="1753"/>
        <v/>
      </c>
      <c r="D3774" s="43" t="str">
        <f t="shared" ca="1" si="1743"/>
        <v/>
      </c>
      <c r="E3774" s="43" t="str">
        <f t="shared" si="1754"/>
        <v/>
      </c>
      <c r="F3774" s="43" t="str">
        <f t="shared" si="1755"/>
        <v/>
      </c>
      <c r="G3774" s="43" t="str">
        <f>IF(A3774&lt;&gt;"",IF(A3774&lt;Data!$G$11*0.25,$C$13/$G$32,IF(A3774&gt;Data!$G$11*0.25,$C$13,$C$13*10)),"")</f>
        <v/>
      </c>
      <c r="H3774" s="43" t="str">
        <f>IF(A3774&lt;&gt;"",IF(Data!$G$9="constant",$C$13,IF(Data!$G$9="squeeze",G3774,F3774)),"")</f>
        <v/>
      </c>
      <c r="I3774" s="38" t="str">
        <f ca="1">IF(ISNUMBER(A3774),NORMINV(RAND(),0,IF(AND(Data!$G$9="squeeze",A3774&lt;Data!$G$11*0.25),$H$32,1)*$C$30*$C$13)*($C$14*$C$12),"")</f>
        <v/>
      </c>
      <c r="J3774" s="42" t="str">
        <f ca="1">IFERROR(IF(Data!$C$6="Real",B3774,I3774+J3773+($C$14*$C$12)*(NORMINV(RAND(),$C$15,CHOOSE($G$13,$C$13,F3774,G3774)))),"")</f>
        <v/>
      </c>
      <c r="K3774" s="88" t="str">
        <f>IF(ISNUMBER(A3774), IF($G$16="fixed",$G$17,MIN(H3774*Data!$C$7*$C$16*0.5,$C$17*Data!$C$7))*$C$12,"")</f>
        <v/>
      </c>
      <c r="L3774" s="42" t="str">
        <f t="shared" ca="1" si="1770"/>
        <v/>
      </c>
      <c r="M3774" s="44" t="str">
        <f t="shared" ca="1" si="1771"/>
        <v/>
      </c>
      <c r="N3774" s="44" t="str">
        <f t="shared" ca="1" si="1772"/>
        <v/>
      </c>
      <c r="O3774" s="108" t="str">
        <f t="shared" si="1756"/>
        <v/>
      </c>
      <c r="P3774" s="102" t="str">
        <f t="shared" si="1757"/>
        <v/>
      </c>
      <c r="Q3774" s="102" t="str">
        <f t="shared" si="1758"/>
        <v/>
      </c>
      <c r="R3774" s="120" t="str">
        <f t="shared" si="1759"/>
        <v/>
      </c>
      <c r="S3774" s="54" t="str">
        <f t="shared" si="1760"/>
        <v/>
      </c>
      <c r="T3774" s="5" t="str">
        <f t="shared" si="1761"/>
        <v/>
      </c>
      <c r="U3774" s="152" t="str">
        <f t="shared" si="1744"/>
        <v/>
      </c>
      <c r="V3774" s="152" t="str">
        <f t="shared" si="1745"/>
        <v/>
      </c>
      <c r="W3774" s="153" t="str">
        <f t="shared" si="1746"/>
        <v/>
      </c>
      <c r="X3774" s="153" t="str">
        <f t="shared" si="1747"/>
        <v/>
      </c>
      <c r="Y3774" s="153" t="str">
        <f t="shared" si="1748"/>
        <v/>
      </c>
      <c r="Z3774" s="153" t="str">
        <f t="shared" si="1749"/>
        <v/>
      </c>
      <c r="AA3774" s="152" t="str">
        <f t="shared" si="1750"/>
        <v/>
      </c>
      <c r="AB3774" s="152" t="str">
        <f t="shared" si="1751"/>
        <v/>
      </c>
      <c r="AC3774" s="154" t="str">
        <f t="shared" si="1762"/>
        <v/>
      </c>
      <c r="AD3774" s="154" t="str">
        <f t="shared" si="1763"/>
        <v/>
      </c>
      <c r="AE3774" s="3" t="str">
        <f t="shared" si="1764"/>
        <v/>
      </c>
      <c r="AF3774" s="3" t="str">
        <f t="shared" si="1765"/>
        <v/>
      </c>
      <c r="AG3774" s="3" t="str">
        <f t="shared" si="1766"/>
        <v/>
      </c>
      <c r="AH3774" s="4" t="str">
        <f t="shared" si="1767"/>
        <v/>
      </c>
      <c r="AI3774" s="75" t="str">
        <f t="shared" si="1768"/>
        <v/>
      </c>
      <c r="AJ3774" s="75" t="str">
        <f t="shared" si="1769"/>
        <v/>
      </c>
    </row>
    <row r="3775" spans="1:36">
      <c r="A3775" s="41" t="str">
        <f t="shared" si="1752"/>
        <v/>
      </c>
      <c r="B3775" s="150" t="str">
        <f>IF(ISNUMBER(A3775),INDEX('MetaTrader Import'!$H$13:$J$5893,TRUNC(((A3775-$A$39+1)-1)/3)+1,MOD((A3775-$A$39+1)-1,3)+1),"")</f>
        <v/>
      </c>
      <c r="C3775" s="43" t="str">
        <f t="shared" si="1753"/>
        <v/>
      </c>
      <c r="D3775" s="43" t="str">
        <f t="shared" ca="1" si="1743"/>
        <v/>
      </c>
      <c r="E3775" s="43" t="str">
        <f t="shared" si="1754"/>
        <v/>
      </c>
      <c r="F3775" s="43" t="str">
        <f t="shared" si="1755"/>
        <v/>
      </c>
      <c r="G3775" s="43" t="str">
        <f>IF(A3775&lt;&gt;"",IF(A3775&lt;Data!$G$11*0.25,$C$13/$G$32,IF(A3775&gt;Data!$G$11*0.25,$C$13,$C$13*10)),"")</f>
        <v/>
      </c>
      <c r="H3775" s="43" t="str">
        <f>IF(A3775&lt;&gt;"",IF(Data!$G$9="constant",$C$13,IF(Data!$G$9="squeeze",G3775,F3775)),"")</f>
        <v/>
      </c>
      <c r="I3775" s="38" t="str">
        <f ca="1">IF(ISNUMBER(A3775),NORMINV(RAND(),0,IF(AND(Data!$G$9="squeeze",A3775&lt;Data!$G$11*0.25),$H$32,1)*$C$30*$C$13)*($C$14*$C$12),"")</f>
        <v/>
      </c>
      <c r="J3775" s="42" t="str">
        <f ca="1">IFERROR(IF(Data!$C$6="Real",B3775,I3775+J3774+($C$14*$C$12)*(NORMINV(RAND(),$C$15,CHOOSE($G$13,$C$13,F3775,G3775)))),"")</f>
        <v/>
      </c>
      <c r="K3775" s="88" t="str">
        <f>IF(ISNUMBER(A3775), IF($G$16="fixed",$G$17,MIN(H3775*Data!$C$7*$C$16*0.5,$C$17*Data!$C$7))*$C$12,"")</f>
        <v/>
      </c>
      <c r="L3775" s="42" t="str">
        <f t="shared" ca="1" si="1770"/>
        <v/>
      </c>
      <c r="M3775" s="44" t="str">
        <f t="shared" ca="1" si="1771"/>
        <v/>
      </c>
      <c r="N3775" s="44" t="str">
        <f t="shared" ca="1" si="1772"/>
        <v/>
      </c>
      <c r="O3775" s="108" t="str">
        <f t="shared" si="1756"/>
        <v/>
      </c>
      <c r="P3775" s="102" t="str">
        <f t="shared" si="1757"/>
        <v/>
      </c>
      <c r="Q3775" s="102" t="str">
        <f t="shared" si="1758"/>
        <v/>
      </c>
      <c r="R3775" s="120" t="str">
        <f t="shared" si="1759"/>
        <v/>
      </c>
      <c r="S3775" s="54" t="str">
        <f t="shared" si="1760"/>
        <v/>
      </c>
      <c r="T3775" s="5" t="str">
        <f t="shared" si="1761"/>
        <v/>
      </c>
      <c r="U3775" s="152" t="str">
        <f t="shared" si="1744"/>
        <v/>
      </c>
      <c r="V3775" s="152" t="str">
        <f t="shared" si="1745"/>
        <v/>
      </c>
      <c r="W3775" s="153" t="str">
        <f t="shared" si="1746"/>
        <v/>
      </c>
      <c r="X3775" s="153" t="str">
        <f t="shared" si="1747"/>
        <v/>
      </c>
      <c r="Y3775" s="153" t="str">
        <f t="shared" si="1748"/>
        <v/>
      </c>
      <c r="Z3775" s="153" t="str">
        <f t="shared" si="1749"/>
        <v/>
      </c>
      <c r="AA3775" s="152" t="str">
        <f t="shared" si="1750"/>
        <v/>
      </c>
      <c r="AB3775" s="152" t="str">
        <f t="shared" si="1751"/>
        <v/>
      </c>
      <c r="AC3775" s="154" t="str">
        <f t="shared" si="1762"/>
        <v/>
      </c>
      <c r="AD3775" s="154" t="str">
        <f t="shared" si="1763"/>
        <v/>
      </c>
      <c r="AE3775" s="3" t="str">
        <f t="shared" si="1764"/>
        <v/>
      </c>
      <c r="AF3775" s="3" t="str">
        <f t="shared" si="1765"/>
        <v/>
      </c>
      <c r="AG3775" s="3" t="str">
        <f t="shared" si="1766"/>
        <v/>
      </c>
      <c r="AH3775" s="4" t="str">
        <f t="shared" si="1767"/>
        <v/>
      </c>
      <c r="AI3775" s="75" t="str">
        <f t="shared" si="1768"/>
        <v/>
      </c>
      <c r="AJ3775" s="75" t="str">
        <f t="shared" si="1769"/>
        <v/>
      </c>
    </row>
    <row r="3776" spans="1:36">
      <c r="A3776" s="41" t="str">
        <f t="shared" si="1752"/>
        <v/>
      </c>
      <c r="B3776" s="150" t="str">
        <f>IF(ISNUMBER(A3776),INDEX('MetaTrader Import'!$H$13:$J$5893,TRUNC(((A3776-$A$39+1)-1)/3)+1,MOD((A3776-$A$39+1)-1,3)+1),"")</f>
        <v/>
      </c>
      <c r="C3776" s="43" t="str">
        <f t="shared" si="1753"/>
        <v/>
      </c>
      <c r="D3776" s="43" t="str">
        <f t="shared" ca="1" si="1743"/>
        <v/>
      </c>
      <c r="E3776" s="43" t="str">
        <f t="shared" si="1754"/>
        <v/>
      </c>
      <c r="F3776" s="43" t="str">
        <f t="shared" si="1755"/>
        <v/>
      </c>
      <c r="G3776" s="43" t="str">
        <f>IF(A3776&lt;&gt;"",IF(A3776&lt;Data!$G$11*0.25,$C$13/$G$32,IF(A3776&gt;Data!$G$11*0.25,$C$13,$C$13*10)),"")</f>
        <v/>
      </c>
      <c r="H3776" s="43" t="str">
        <f>IF(A3776&lt;&gt;"",IF(Data!$G$9="constant",$C$13,IF(Data!$G$9="squeeze",G3776,F3776)),"")</f>
        <v/>
      </c>
      <c r="I3776" s="38" t="str">
        <f ca="1">IF(ISNUMBER(A3776),NORMINV(RAND(),0,IF(AND(Data!$G$9="squeeze",A3776&lt;Data!$G$11*0.25),$H$32,1)*$C$30*$C$13)*($C$14*$C$12),"")</f>
        <v/>
      </c>
      <c r="J3776" s="42" t="str">
        <f ca="1">IFERROR(IF(Data!$C$6="Real",B3776,I3776+J3775+($C$14*$C$12)*(NORMINV(RAND(),$C$15,CHOOSE($G$13,$C$13,F3776,G3776)))),"")</f>
        <v/>
      </c>
      <c r="K3776" s="88" t="str">
        <f>IF(ISNUMBER(A3776), IF($G$16="fixed",$G$17,MIN(H3776*Data!$C$7*$C$16*0.5,$C$17*Data!$C$7))*$C$12,"")</f>
        <v/>
      </c>
      <c r="L3776" s="42" t="str">
        <f t="shared" ca="1" si="1770"/>
        <v/>
      </c>
      <c r="M3776" s="44" t="str">
        <f t="shared" ca="1" si="1771"/>
        <v/>
      </c>
      <c r="N3776" s="44" t="str">
        <f t="shared" ca="1" si="1772"/>
        <v/>
      </c>
      <c r="O3776" s="108" t="str">
        <f t="shared" si="1756"/>
        <v/>
      </c>
      <c r="P3776" s="102" t="str">
        <f t="shared" si="1757"/>
        <v/>
      </c>
      <c r="Q3776" s="102" t="str">
        <f t="shared" si="1758"/>
        <v/>
      </c>
      <c r="R3776" s="120" t="str">
        <f t="shared" si="1759"/>
        <v/>
      </c>
      <c r="S3776" s="54" t="str">
        <f t="shared" si="1760"/>
        <v/>
      </c>
      <c r="T3776" s="5" t="str">
        <f t="shared" si="1761"/>
        <v/>
      </c>
      <c r="U3776" s="152" t="str">
        <f t="shared" si="1744"/>
        <v/>
      </c>
      <c r="V3776" s="152" t="str">
        <f t="shared" si="1745"/>
        <v/>
      </c>
      <c r="W3776" s="153" t="str">
        <f t="shared" si="1746"/>
        <v/>
      </c>
      <c r="X3776" s="153" t="str">
        <f t="shared" si="1747"/>
        <v/>
      </c>
      <c r="Y3776" s="153" t="str">
        <f t="shared" si="1748"/>
        <v/>
      </c>
      <c r="Z3776" s="153" t="str">
        <f t="shared" si="1749"/>
        <v/>
      </c>
      <c r="AA3776" s="152" t="str">
        <f t="shared" si="1750"/>
        <v/>
      </c>
      <c r="AB3776" s="152" t="str">
        <f t="shared" si="1751"/>
        <v/>
      </c>
      <c r="AC3776" s="154" t="str">
        <f t="shared" si="1762"/>
        <v/>
      </c>
      <c r="AD3776" s="154" t="str">
        <f t="shared" si="1763"/>
        <v/>
      </c>
      <c r="AE3776" s="3" t="str">
        <f t="shared" si="1764"/>
        <v/>
      </c>
      <c r="AF3776" s="3" t="str">
        <f t="shared" si="1765"/>
        <v/>
      </c>
      <c r="AG3776" s="3" t="str">
        <f t="shared" si="1766"/>
        <v/>
      </c>
      <c r="AH3776" s="4" t="str">
        <f t="shared" si="1767"/>
        <v/>
      </c>
      <c r="AI3776" s="75" t="str">
        <f t="shared" si="1768"/>
        <v/>
      </c>
      <c r="AJ3776" s="75" t="str">
        <f t="shared" si="1769"/>
        <v/>
      </c>
    </row>
    <row r="3777" spans="1:36">
      <c r="A3777" s="41" t="str">
        <f t="shared" si="1752"/>
        <v/>
      </c>
      <c r="B3777" s="150" t="str">
        <f>IF(ISNUMBER(A3777),INDEX('MetaTrader Import'!$H$13:$J$5893,TRUNC(((A3777-$A$39+1)-1)/3)+1,MOD((A3777-$A$39+1)-1,3)+1),"")</f>
        <v/>
      </c>
      <c r="C3777" s="43" t="str">
        <f t="shared" si="1753"/>
        <v/>
      </c>
      <c r="D3777" s="43" t="str">
        <f t="shared" ca="1" si="1743"/>
        <v/>
      </c>
      <c r="E3777" s="43" t="str">
        <f t="shared" si="1754"/>
        <v/>
      </c>
      <c r="F3777" s="43" t="str">
        <f t="shared" si="1755"/>
        <v/>
      </c>
      <c r="G3777" s="43" t="str">
        <f>IF(A3777&lt;&gt;"",IF(A3777&lt;Data!$G$11*0.25,$C$13/$G$32,IF(A3777&gt;Data!$G$11*0.25,$C$13,$C$13*10)),"")</f>
        <v/>
      </c>
      <c r="H3777" s="43" t="str">
        <f>IF(A3777&lt;&gt;"",IF(Data!$G$9="constant",$C$13,IF(Data!$G$9="squeeze",G3777,F3777)),"")</f>
        <v/>
      </c>
      <c r="I3777" s="38" t="str">
        <f ca="1">IF(ISNUMBER(A3777),NORMINV(RAND(),0,IF(AND(Data!$G$9="squeeze",A3777&lt;Data!$G$11*0.25),$H$32,1)*$C$30*$C$13)*($C$14*$C$12),"")</f>
        <v/>
      </c>
      <c r="J3777" s="42" t="str">
        <f ca="1">IFERROR(IF(Data!$C$6="Real",B3777,I3777+J3776+($C$14*$C$12)*(NORMINV(RAND(),$C$15,CHOOSE($G$13,$C$13,F3777,G3777)))),"")</f>
        <v/>
      </c>
      <c r="K3777" s="88" t="str">
        <f>IF(ISNUMBER(A3777), IF($G$16="fixed",$G$17,MIN(H3777*Data!$C$7*$C$16*0.5,$C$17*Data!$C$7))*$C$12,"")</f>
        <v/>
      </c>
      <c r="L3777" s="42" t="str">
        <f t="shared" ca="1" si="1770"/>
        <v/>
      </c>
      <c r="M3777" s="44" t="str">
        <f t="shared" ca="1" si="1771"/>
        <v/>
      </c>
      <c r="N3777" s="44" t="str">
        <f t="shared" ca="1" si="1772"/>
        <v/>
      </c>
      <c r="O3777" s="108" t="str">
        <f t="shared" si="1756"/>
        <v/>
      </c>
      <c r="P3777" s="102" t="str">
        <f t="shared" si="1757"/>
        <v/>
      </c>
      <c r="Q3777" s="102" t="str">
        <f t="shared" si="1758"/>
        <v/>
      </c>
      <c r="R3777" s="120" t="str">
        <f t="shared" si="1759"/>
        <v/>
      </c>
      <c r="S3777" s="54" t="str">
        <f t="shared" si="1760"/>
        <v/>
      </c>
      <c r="T3777" s="5" t="str">
        <f t="shared" si="1761"/>
        <v/>
      </c>
      <c r="U3777" s="152" t="str">
        <f t="shared" si="1744"/>
        <v/>
      </c>
      <c r="V3777" s="152" t="str">
        <f t="shared" si="1745"/>
        <v/>
      </c>
      <c r="W3777" s="153" t="str">
        <f t="shared" si="1746"/>
        <v/>
      </c>
      <c r="X3777" s="153" t="str">
        <f t="shared" si="1747"/>
        <v/>
      </c>
      <c r="Y3777" s="153" t="str">
        <f t="shared" si="1748"/>
        <v/>
      </c>
      <c r="Z3777" s="153" t="str">
        <f t="shared" si="1749"/>
        <v/>
      </c>
      <c r="AA3777" s="152" t="str">
        <f t="shared" si="1750"/>
        <v/>
      </c>
      <c r="AB3777" s="152" t="str">
        <f t="shared" si="1751"/>
        <v/>
      </c>
      <c r="AC3777" s="154" t="str">
        <f t="shared" si="1762"/>
        <v/>
      </c>
      <c r="AD3777" s="154" t="str">
        <f t="shared" si="1763"/>
        <v/>
      </c>
      <c r="AE3777" s="3" t="str">
        <f t="shared" si="1764"/>
        <v/>
      </c>
      <c r="AF3777" s="3" t="str">
        <f t="shared" si="1765"/>
        <v/>
      </c>
      <c r="AG3777" s="3" t="str">
        <f t="shared" si="1766"/>
        <v/>
      </c>
      <c r="AH3777" s="4" t="str">
        <f t="shared" si="1767"/>
        <v/>
      </c>
      <c r="AI3777" s="75" t="str">
        <f t="shared" si="1768"/>
        <v/>
      </c>
      <c r="AJ3777" s="75" t="str">
        <f t="shared" si="1769"/>
        <v/>
      </c>
    </row>
    <row r="3778" spans="1:36">
      <c r="A3778" s="41" t="str">
        <f t="shared" si="1752"/>
        <v/>
      </c>
      <c r="B3778" s="150" t="str">
        <f>IF(ISNUMBER(A3778),INDEX('MetaTrader Import'!$H$13:$J$5893,TRUNC(((A3778-$A$39+1)-1)/3)+1,MOD((A3778-$A$39+1)-1,3)+1),"")</f>
        <v/>
      </c>
      <c r="C3778" s="43" t="str">
        <f t="shared" si="1753"/>
        <v/>
      </c>
      <c r="D3778" s="43" t="str">
        <f t="shared" ca="1" si="1743"/>
        <v/>
      </c>
      <c r="E3778" s="43" t="str">
        <f t="shared" si="1754"/>
        <v/>
      </c>
      <c r="F3778" s="43" t="str">
        <f t="shared" si="1755"/>
        <v/>
      </c>
      <c r="G3778" s="43" t="str">
        <f>IF(A3778&lt;&gt;"",IF(A3778&lt;Data!$G$11*0.25,$C$13/$G$32,IF(A3778&gt;Data!$G$11*0.25,$C$13,$C$13*10)),"")</f>
        <v/>
      </c>
      <c r="H3778" s="43" t="str">
        <f>IF(A3778&lt;&gt;"",IF(Data!$G$9="constant",$C$13,IF(Data!$G$9="squeeze",G3778,F3778)),"")</f>
        <v/>
      </c>
      <c r="I3778" s="38" t="str">
        <f ca="1">IF(ISNUMBER(A3778),NORMINV(RAND(),0,IF(AND(Data!$G$9="squeeze",A3778&lt;Data!$G$11*0.25),$H$32,1)*$C$30*$C$13)*($C$14*$C$12),"")</f>
        <v/>
      </c>
      <c r="J3778" s="42" t="str">
        <f ca="1">IFERROR(IF(Data!$C$6="Real",B3778,I3778+J3777+($C$14*$C$12)*(NORMINV(RAND(),$C$15,CHOOSE($G$13,$C$13,F3778,G3778)))),"")</f>
        <v/>
      </c>
      <c r="K3778" s="88" t="str">
        <f>IF(ISNUMBER(A3778), IF($G$16="fixed",$G$17,MIN(H3778*Data!$C$7*$C$16*0.5,$C$17*Data!$C$7))*$C$12,"")</f>
        <v/>
      </c>
      <c r="L3778" s="42" t="str">
        <f t="shared" ca="1" si="1770"/>
        <v/>
      </c>
      <c r="M3778" s="44" t="str">
        <f t="shared" ca="1" si="1771"/>
        <v/>
      </c>
      <c r="N3778" s="44" t="str">
        <f t="shared" ca="1" si="1772"/>
        <v/>
      </c>
      <c r="O3778" s="108" t="str">
        <f t="shared" si="1756"/>
        <v/>
      </c>
      <c r="P3778" s="102" t="str">
        <f t="shared" si="1757"/>
        <v/>
      </c>
      <c r="Q3778" s="102" t="str">
        <f t="shared" si="1758"/>
        <v/>
      </c>
      <c r="R3778" s="120" t="str">
        <f t="shared" si="1759"/>
        <v/>
      </c>
      <c r="S3778" s="54" t="str">
        <f t="shared" si="1760"/>
        <v/>
      </c>
      <c r="T3778" s="5" t="str">
        <f t="shared" si="1761"/>
        <v/>
      </c>
      <c r="U3778" s="152" t="str">
        <f t="shared" si="1744"/>
        <v/>
      </c>
      <c r="V3778" s="152" t="str">
        <f t="shared" si="1745"/>
        <v/>
      </c>
      <c r="W3778" s="153" t="str">
        <f t="shared" si="1746"/>
        <v/>
      </c>
      <c r="X3778" s="153" t="str">
        <f t="shared" si="1747"/>
        <v/>
      </c>
      <c r="Y3778" s="153" t="str">
        <f t="shared" si="1748"/>
        <v/>
      </c>
      <c r="Z3778" s="153" t="str">
        <f t="shared" si="1749"/>
        <v/>
      </c>
      <c r="AA3778" s="152" t="str">
        <f t="shared" si="1750"/>
        <v/>
      </c>
      <c r="AB3778" s="152" t="str">
        <f t="shared" si="1751"/>
        <v/>
      </c>
      <c r="AC3778" s="154" t="str">
        <f t="shared" si="1762"/>
        <v/>
      </c>
      <c r="AD3778" s="154" t="str">
        <f t="shared" si="1763"/>
        <v/>
      </c>
      <c r="AE3778" s="3" t="str">
        <f t="shared" si="1764"/>
        <v/>
      </c>
      <c r="AF3778" s="3" t="str">
        <f t="shared" si="1765"/>
        <v/>
      </c>
      <c r="AG3778" s="3" t="str">
        <f t="shared" si="1766"/>
        <v/>
      </c>
      <c r="AH3778" s="4" t="str">
        <f t="shared" si="1767"/>
        <v/>
      </c>
      <c r="AI3778" s="75" t="str">
        <f t="shared" si="1768"/>
        <v/>
      </c>
      <c r="AJ3778" s="75" t="str">
        <f t="shared" si="1769"/>
        <v/>
      </c>
    </row>
    <row r="3779" spans="1:36">
      <c r="A3779" s="41" t="str">
        <f t="shared" si="1752"/>
        <v/>
      </c>
      <c r="B3779" s="150" t="str">
        <f>IF(ISNUMBER(A3779),INDEX('MetaTrader Import'!$H$13:$J$5893,TRUNC(((A3779-$A$39+1)-1)/3)+1,MOD((A3779-$A$39+1)-1,3)+1),"")</f>
        <v/>
      </c>
      <c r="C3779" s="43" t="str">
        <f t="shared" si="1753"/>
        <v/>
      </c>
      <c r="D3779" s="43" t="str">
        <f t="shared" ref="D3779:D3842" ca="1" si="1773">IF(A3779&lt;&gt;"",NORMINV(RAND(),($C$23-C3779)*$C$28,$C$27)+NORMINV(RAND(),IF(RAND()&gt;$C$26,$C$25,0),$C$27),"")</f>
        <v/>
      </c>
      <c r="E3779" s="43" t="str">
        <f t="shared" si="1754"/>
        <v/>
      </c>
      <c r="F3779" s="43" t="str">
        <f t="shared" si="1755"/>
        <v/>
      </c>
      <c r="G3779" s="43" t="str">
        <f>IF(A3779&lt;&gt;"",IF(A3779&lt;Data!$G$11*0.25,$C$13/$G$32,IF(A3779&gt;Data!$G$11*0.25,$C$13,$C$13*10)),"")</f>
        <v/>
      </c>
      <c r="H3779" s="43" t="str">
        <f>IF(A3779&lt;&gt;"",IF(Data!$G$9="constant",$C$13,IF(Data!$G$9="squeeze",G3779,F3779)),"")</f>
        <v/>
      </c>
      <c r="I3779" s="38" t="str">
        <f ca="1">IF(ISNUMBER(A3779),NORMINV(RAND(),0,IF(AND(Data!$G$9="squeeze",A3779&lt;Data!$G$11*0.25),$H$32,1)*$C$30*$C$13)*($C$14*$C$12),"")</f>
        <v/>
      </c>
      <c r="J3779" s="42" t="str">
        <f ca="1">IFERROR(IF(Data!$C$6="Real",B3779,I3779+J3778+($C$14*$C$12)*(NORMINV(RAND(),$C$15,CHOOSE($G$13,$C$13,F3779,G3779)))),"")</f>
        <v/>
      </c>
      <c r="K3779" s="88" t="str">
        <f>IF(ISNUMBER(A3779), IF($G$16="fixed",$G$17,MIN(H3779*Data!$C$7*$C$16*0.5,$C$17*Data!$C$7))*$C$12,"")</f>
        <v/>
      </c>
      <c r="L3779" s="42" t="str">
        <f t="shared" ca="1" si="1770"/>
        <v/>
      </c>
      <c r="M3779" s="44" t="str">
        <f t="shared" ca="1" si="1771"/>
        <v/>
      </c>
      <c r="N3779" s="44" t="str">
        <f t="shared" ca="1" si="1772"/>
        <v/>
      </c>
      <c r="O3779" s="108" t="str">
        <f t="shared" si="1756"/>
        <v/>
      </c>
      <c r="P3779" s="102" t="str">
        <f t="shared" si="1757"/>
        <v/>
      </c>
      <c r="Q3779" s="102" t="str">
        <f t="shared" si="1758"/>
        <v/>
      </c>
      <c r="R3779" s="120" t="str">
        <f t="shared" si="1759"/>
        <v/>
      </c>
      <c r="S3779" s="54" t="str">
        <f t="shared" si="1760"/>
        <v/>
      </c>
      <c r="T3779" s="5" t="str">
        <f t="shared" si="1761"/>
        <v/>
      </c>
      <c r="U3779" s="152" t="str">
        <f t="shared" ref="U3779:U3842" si="1774">IF(NOT(ISNUMBER(T3779)),"",IF(S3779=1,T3779,IF(M3779&gt;U3778,M3779,IF(ISNUMBER(U3778),U3778,""))))</f>
        <v/>
      </c>
      <c r="V3779" s="152" t="str">
        <f t="shared" ref="V3779:V3842" si="1775">IF(NOT(ISNUMBER(T3779)),"",IF(S3779=1,T3779,IF(N3779&lt;V3778,N3779,IF(ISNUMBER(V3778),V3778,""))))</f>
        <v/>
      </c>
      <c r="W3779" s="153" t="str">
        <f t="shared" ref="W3779:W3842" si="1776">IF(NOT(ISNUMBER(T3779)),"",MIN($F$24,IF(TRUNC((U3779-T3779)/$E$24*$G$12)+0&gt;IF(ISNUMBER(W3778),W3778,0),TRUNC((U3779-T3779)/$E$24*$G$12)+0,IF(ISNUMBER(W3778),W3778,0))))</f>
        <v/>
      </c>
      <c r="X3779" s="153" t="str">
        <f t="shared" ref="X3779:X3842" si="1777">IF(NOT(ISNUMBER(T3779)),"",MIN($F$24,IF(-TRUNC((V3779-T3779)/$E$24*$G$12)+0&gt;IF(ISNUMBER(X3778),X3778,0),-TRUNC((V3779-T3779)/$E$24*$G$12)+0,IF(ISNUMBER(X3778),X3778,0))))</f>
        <v/>
      </c>
      <c r="Y3779" s="153" t="str">
        <f t="shared" ref="Y3779:Y3842" si="1778">IF(ISNUMBER(W3779),(IF(W3779=0,0,1))*IF(ABS($I$24)=2,POWER(2,W3779-1),W3779)*SIGN($I$24)*$K$24,"")</f>
        <v/>
      </c>
      <c r="Z3779" s="153" t="str">
        <f t="shared" ref="Z3779:Z3842" si="1779">IF(ISNUMBER(X3779),(IF(X3779=0,0,1))*IF(ABS($I$24)=2,POWER(2,X3779-1),X3779)*SIGN($I$24)*$K$24,"")</f>
        <v/>
      </c>
      <c r="AA3779" s="152" t="str">
        <f t="shared" ref="AA3779:AA3842" si="1780">IF(OR(NOT(ISNUMBER(T3779)),W3779&lt;1),"",IF(OR(NOT(ISNUMBER(W3778)),W3778=0),IF(SIGN(Y3779)=1,M3779,N3779),(Y3778*AA3778+(Y3779-Y3778)*IF(SIGN(Y3779)=1,M3779,N3779))/Y3779))</f>
        <v/>
      </c>
      <c r="AB3779" s="152" t="str">
        <f t="shared" ref="AB3779:AB3842" si="1781">IF(OR(NOT(ISNUMBER(T3779)),X3779&lt;1),"",IF(OR(NOT(ISNUMBER(X3778)),X3778=0),IF(SIGN(Z3779)=1,N3779,M3779),(Z3778*AB3778+(Z3779-Z3778)*IF(SIGN(Z3779)=1,N3779,M3779))/Z3779))</f>
        <v/>
      </c>
      <c r="AC3779" s="154" t="str">
        <f t="shared" si="1762"/>
        <v/>
      </c>
      <c r="AD3779" s="154" t="str">
        <f t="shared" si="1763"/>
        <v/>
      </c>
      <c r="AE3779" s="3" t="str">
        <f t="shared" si="1764"/>
        <v/>
      </c>
      <c r="AF3779" s="3" t="str">
        <f t="shared" si="1765"/>
        <v/>
      </c>
      <c r="AG3779" s="3" t="str">
        <f t="shared" si="1766"/>
        <v/>
      </c>
      <c r="AH3779" s="4" t="str">
        <f t="shared" si="1767"/>
        <v/>
      </c>
      <c r="AI3779" s="75" t="str">
        <f t="shared" si="1768"/>
        <v/>
      </c>
      <c r="AJ3779" s="75" t="str">
        <f t="shared" si="1769"/>
        <v/>
      </c>
    </row>
    <row r="3780" spans="1:36">
      <c r="A3780" s="41" t="str">
        <f t="shared" ref="A3780:A3843" si="1782">IFERROR(IF(A3779+1&gt;$C$19,"",A3779+1),"")</f>
        <v/>
      </c>
      <c r="B3780" s="150" t="str">
        <f>IF(ISNUMBER(A3780),INDEX('MetaTrader Import'!$H$13:$J$5893,TRUNC(((A3780-$A$39+1)-1)/3)+1,MOD((A3780-$A$39+1)-1,3)+1),"")</f>
        <v/>
      </c>
      <c r="C3780" s="43" t="str">
        <f t="shared" ref="C3780:C3843" si="1783">IF(A3780&lt;&gt;"",E3779,"")</f>
        <v/>
      </c>
      <c r="D3780" s="43" t="str">
        <f t="shared" ca="1" si="1773"/>
        <v/>
      </c>
      <c r="E3780" s="43" t="str">
        <f t="shared" ref="E3780:E3843" si="1784">IF(A3780&lt;&gt;"",C3780+D3780,"")</f>
        <v/>
      </c>
      <c r="F3780" s="43" t="str">
        <f t="shared" ref="F3780:F3843" si="1785">IF(A3780&lt;&gt;"",$C$13*ABS(E3780)/$C$23,"")</f>
        <v/>
      </c>
      <c r="G3780" s="43" t="str">
        <f>IF(A3780&lt;&gt;"",IF(A3780&lt;Data!$G$11*0.25,$C$13/$G$32,IF(A3780&gt;Data!$G$11*0.25,$C$13,$C$13*10)),"")</f>
        <v/>
      </c>
      <c r="H3780" s="43" t="str">
        <f>IF(A3780&lt;&gt;"",IF(Data!$G$9="constant",$C$13,IF(Data!$G$9="squeeze",G3780,F3780)),"")</f>
        <v/>
      </c>
      <c r="I3780" s="38" t="str">
        <f ca="1">IF(ISNUMBER(A3780),NORMINV(RAND(),0,IF(AND(Data!$G$9="squeeze",A3780&lt;Data!$G$11*0.25),$H$32,1)*$C$30*$C$13)*($C$14*$C$12),"")</f>
        <v/>
      </c>
      <c r="J3780" s="42" t="str">
        <f ca="1">IFERROR(IF(Data!$C$6="Real",B3780,I3780+J3779+($C$14*$C$12)*(NORMINV(RAND(),$C$15,CHOOSE($G$13,$C$13,F3780,G3780)))),"")</f>
        <v/>
      </c>
      <c r="K3780" s="88" t="str">
        <f>IF(ISNUMBER(A3780), IF($G$16="fixed",$G$17,MIN(H3780*Data!$C$7*$C$16*0.5,$C$17*Data!$C$7))*$C$12,"")</f>
        <v/>
      </c>
      <c r="L3780" s="42" t="str">
        <f t="shared" ca="1" si="1770"/>
        <v/>
      </c>
      <c r="M3780" s="44" t="str">
        <f t="shared" ca="1" si="1771"/>
        <v/>
      </c>
      <c r="N3780" s="44" t="str">
        <f t="shared" ca="1" si="1772"/>
        <v/>
      </c>
      <c r="O3780" s="108" t="str">
        <f t="shared" ref="O3780:O3843" si="1786">IF(ISNUMBER(A3780),$G$12*SLOPE(L3766:L3780,A3766:A3780),"")</f>
        <v/>
      </c>
      <c r="P3780" s="102" t="str">
        <f t="shared" ref="P3780:P3843" si="1787">IF(ISNUMBER(A3780),STDEV(L3766:L3780)*$G$12,"")</f>
        <v/>
      </c>
      <c r="Q3780" s="102" t="str">
        <f t="shared" ref="Q3780:Q3843" si="1788">IF(ISNUMBER(A3780),SLOPE(P3766:P3780,A3766:A3780),"")</f>
        <v/>
      </c>
      <c r="R3780" s="120" t="str">
        <f t="shared" ref="R3780:R3843" si="1789">IF(ISNUMBER(A3780),R3779+S3779,"")</f>
        <v/>
      </c>
      <c r="S3780" s="54" t="str">
        <f t="shared" ref="S3780:S3843" si="1790">IF(ISNUMBER(A3780),IF(AND(R3780&lt;$M$24,Q3780&lt;$F$28,ABS(O3780)&lt;$F$27,P3780&lt;$F$26,NOT(ISNUMBER(T3779))),1,0),"")</f>
        <v/>
      </c>
      <c r="T3780" s="5" t="str">
        <f t="shared" ref="T3780:T3843" si="1791">IF(ISNUMBER(A3780),IF(S3780=1,L3780,IF(AG3779="Y","",IF(ISNUMBER(T3779),T3779,""))),"")</f>
        <v/>
      </c>
      <c r="U3780" s="152" t="str">
        <f t="shared" si="1774"/>
        <v/>
      </c>
      <c r="V3780" s="152" t="str">
        <f t="shared" si="1775"/>
        <v/>
      </c>
      <c r="W3780" s="153" t="str">
        <f t="shared" si="1776"/>
        <v/>
      </c>
      <c r="X3780" s="153" t="str">
        <f t="shared" si="1777"/>
        <v/>
      </c>
      <c r="Y3780" s="153" t="str">
        <f t="shared" si="1778"/>
        <v/>
      </c>
      <c r="Z3780" s="153" t="str">
        <f t="shared" si="1779"/>
        <v/>
      </c>
      <c r="AA3780" s="152" t="str">
        <f t="shared" si="1780"/>
        <v/>
      </c>
      <c r="AB3780" s="152" t="str">
        <f t="shared" si="1781"/>
        <v/>
      </c>
      <c r="AC3780" s="154" t="str">
        <f t="shared" ref="AC3780:AC3843" si="1792">IFERROR(-SIGN(Y3780)*(AA3780-IF(SIGN(Y3780)=1,N3780,M3780))*$G$12*ABS(Y3780),"")</f>
        <v/>
      </c>
      <c r="AD3780" s="154" t="str">
        <f t="shared" ref="AD3780:AD3843" si="1793">IFERROR(SIGN(Z3780)*(AB3780-IF(SIGN(Z3780)=1,M3780,N3780))*$G$12*ABS(Z3780),"")</f>
        <v/>
      </c>
      <c r="AE3780" s="3" t="str">
        <f t="shared" ref="AE3780:AE3843" si="1794">IF(ISNUMBER(A3780),IFERROR((IF(ISNUMBER(AC3780),AC3780,0)+IF(ISNUMBER(AD3780),AD3780,0))/(ABS(Y3780)+ABS(Z3780)),0),"")</f>
        <v/>
      </c>
      <c r="AF3780" s="3" t="str">
        <f t="shared" ref="AF3780:AF3843" si="1795">IF(ISNUMBER(A3780),IF(ISNUMBER(AC3780),AC3780,0)+IF(ISNUMBER(AD3780),AD3780,0),"")</f>
        <v/>
      </c>
      <c r="AG3780" s="3" t="str">
        <f t="shared" ref="AG3780:AG3843" si="1796">IF(NOT(ISNUMBER(T3780)),"",IF(OR(AF3780&gt;$G$24,AF3780&lt;-$H$24,A3780+1&gt;$C$19),"Y","N"))</f>
        <v/>
      </c>
      <c r="AH3780" s="4" t="str">
        <f t="shared" ref="AH3780:AH3843" si="1797">IF(AG3780="y",AF3780*10*$C$11,"")</f>
        <v/>
      </c>
      <c r="AI3780" s="75" t="str">
        <f t="shared" ref="AI3780:AI3843" si="1798">IF(ISNUMBER(A3780),IF(ISNUMBER(AH3780),AJ3780,AF3780*10*$C$11+AJ3780),"")</f>
        <v/>
      </c>
      <c r="AJ3780" s="75" t="str">
        <f t="shared" ref="AJ3780:AJ3843" si="1799">IF(ISNUMBER(A3780),AJ3779+IF(ISNUMBER(AH3780),AH3780,0),"")</f>
        <v/>
      </c>
    </row>
    <row r="3781" spans="1:36">
      <c r="A3781" s="41" t="str">
        <f t="shared" si="1782"/>
        <v/>
      </c>
      <c r="B3781" s="150" t="str">
        <f>IF(ISNUMBER(A3781),INDEX('MetaTrader Import'!$H$13:$J$5893,TRUNC(((A3781-$A$39+1)-1)/3)+1,MOD((A3781-$A$39+1)-1,3)+1),"")</f>
        <v/>
      </c>
      <c r="C3781" s="43" t="str">
        <f t="shared" si="1783"/>
        <v/>
      </c>
      <c r="D3781" s="43" t="str">
        <f t="shared" ca="1" si="1773"/>
        <v/>
      </c>
      <c r="E3781" s="43" t="str">
        <f t="shared" si="1784"/>
        <v/>
      </c>
      <c r="F3781" s="43" t="str">
        <f t="shared" si="1785"/>
        <v/>
      </c>
      <c r="G3781" s="43" t="str">
        <f>IF(A3781&lt;&gt;"",IF(A3781&lt;Data!$G$11*0.25,$C$13/$G$32,IF(A3781&gt;Data!$G$11*0.25,$C$13,$C$13*10)),"")</f>
        <v/>
      </c>
      <c r="H3781" s="43" t="str">
        <f>IF(A3781&lt;&gt;"",IF(Data!$G$9="constant",$C$13,IF(Data!$G$9="squeeze",G3781,F3781)),"")</f>
        <v/>
      </c>
      <c r="I3781" s="38" t="str">
        <f ca="1">IF(ISNUMBER(A3781),NORMINV(RAND(),0,IF(AND(Data!$G$9="squeeze",A3781&lt;Data!$G$11*0.25),$H$32,1)*$C$30*$C$13)*($C$14*$C$12),"")</f>
        <v/>
      </c>
      <c r="J3781" s="42" t="str">
        <f ca="1">IFERROR(IF(Data!$C$6="Real",B3781,I3781+J3780+($C$14*$C$12)*(NORMINV(RAND(),$C$15,CHOOSE($G$13,$C$13,F3781,G3781)))),"")</f>
        <v/>
      </c>
      <c r="K3781" s="88" t="str">
        <f>IF(ISNUMBER(A3781), IF($G$16="fixed",$G$17,MIN(H3781*Data!$C$7*$C$16*0.5,$C$17*Data!$C$7))*$C$12,"")</f>
        <v/>
      </c>
      <c r="L3781" s="42" t="str">
        <f t="shared" ca="1" si="1770"/>
        <v/>
      </c>
      <c r="M3781" s="44" t="str">
        <f t="shared" ca="1" si="1771"/>
        <v/>
      </c>
      <c r="N3781" s="44" t="str">
        <f t="shared" ca="1" si="1772"/>
        <v/>
      </c>
      <c r="O3781" s="108" t="str">
        <f t="shared" si="1786"/>
        <v/>
      </c>
      <c r="P3781" s="102" t="str">
        <f t="shared" si="1787"/>
        <v/>
      </c>
      <c r="Q3781" s="102" t="str">
        <f t="shared" si="1788"/>
        <v/>
      </c>
      <c r="R3781" s="120" t="str">
        <f t="shared" si="1789"/>
        <v/>
      </c>
      <c r="S3781" s="54" t="str">
        <f t="shared" si="1790"/>
        <v/>
      </c>
      <c r="T3781" s="5" t="str">
        <f t="shared" si="1791"/>
        <v/>
      </c>
      <c r="U3781" s="152" t="str">
        <f t="shared" si="1774"/>
        <v/>
      </c>
      <c r="V3781" s="152" t="str">
        <f t="shared" si="1775"/>
        <v/>
      </c>
      <c r="W3781" s="153" t="str">
        <f t="shared" si="1776"/>
        <v/>
      </c>
      <c r="X3781" s="153" t="str">
        <f t="shared" si="1777"/>
        <v/>
      </c>
      <c r="Y3781" s="153" t="str">
        <f t="shared" si="1778"/>
        <v/>
      </c>
      <c r="Z3781" s="153" t="str">
        <f t="shared" si="1779"/>
        <v/>
      </c>
      <c r="AA3781" s="152" t="str">
        <f t="shared" si="1780"/>
        <v/>
      </c>
      <c r="AB3781" s="152" t="str">
        <f t="shared" si="1781"/>
        <v/>
      </c>
      <c r="AC3781" s="154" t="str">
        <f t="shared" si="1792"/>
        <v/>
      </c>
      <c r="AD3781" s="154" t="str">
        <f t="shared" si="1793"/>
        <v/>
      </c>
      <c r="AE3781" s="3" t="str">
        <f t="shared" si="1794"/>
        <v/>
      </c>
      <c r="AF3781" s="3" t="str">
        <f t="shared" si="1795"/>
        <v/>
      </c>
      <c r="AG3781" s="3" t="str">
        <f t="shared" si="1796"/>
        <v/>
      </c>
      <c r="AH3781" s="4" t="str">
        <f t="shared" si="1797"/>
        <v/>
      </c>
      <c r="AI3781" s="75" t="str">
        <f t="shared" si="1798"/>
        <v/>
      </c>
      <c r="AJ3781" s="75" t="str">
        <f t="shared" si="1799"/>
        <v/>
      </c>
    </row>
    <row r="3782" spans="1:36">
      <c r="A3782" s="41" t="str">
        <f t="shared" si="1782"/>
        <v/>
      </c>
      <c r="B3782" s="150" t="str">
        <f>IF(ISNUMBER(A3782),INDEX('MetaTrader Import'!$H$13:$J$5893,TRUNC(((A3782-$A$39+1)-1)/3)+1,MOD((A3782-$A$39+1)-1,3)+1),"")</f>
        <v/>
      </c>
      <c r="C3782" s="43" t="str">
        <f t="shared" si="1783"/>
        <v/>
      </c>
      <c r="D3782" s="43" t="str">
        <f t="shared" ca="1" si="1773"/>
        <v/>
      </c>
      <c r="E3782" s="43" t="str">
        <f t="shared" si="1784"/>
        <v/>
      </c>
      <c r="F3782" s="43" t="str">
        <f t="shared" si="1785"/>
        <v/>
      </c>
      <c r="G3782" s="43" t="str">
        <f>IF(A3782&lt;&gt;"",IF(A3782&lt;Data!$G$11*0.25,$C$13/$G$32,IF(A3782&gt;Data!$G$11*0.25,$C$13,$C$13*10)),"")</f>
        <v/>
      </c>
      <c r="H3782" s="43" t="str">
        <f>IF(A3782&lt;&gt;"",IF(Data!$G$9="constant",$C$13,IF(Data!$G$9="squeeze",G3782,F3782)),"")</f>
        <v/>
      </c>
      <c r="I3782" s="38" t="str">
        <f ca="1">IF(ISNUMBER(A3782),NORMINV(RAND(),0,IF(AND(Data!$G$9="squeeze",A3782&lt;Data!$G$11*0.25),$H$32,1)*$C$30*$C$13)*($C$14*$C$12),"")</f>
        <v/>
      </c>
      <c r="J3782" s="42" t="str">
        <f ca="1">IFERROR(IF(Data!$C$6="Real",B3782,I3782+J3781+($C$14*$C$12)*(NORMINV(RAND(),$C$15,CHOOSE($G$13,$C$13,F3782,G3782)))),"")</f>
        <v/>
      </c>
      <c r="K3782" s="88" t="str">
        <f>IF(ISNUMBER(A3782), IF($G$16="fixed",$G$17,MIN(H3782*Data!$C$7*$C$16*0.5,$C$17*Data!$C$7))*$C$12,"")</f>
        <v/>
      </c>
      <c r="L3782" s="42" t="str">
        <f t="shared" ref="L3782:L3845" ca="1" si="1800">IFERROR(J3782,"")</f>
        <v/>
      </c>
      <c r="M3782" s="44" t="str">
        <f t="shared" ref="M3782:M3845" ca="1" si="1801">IFERROR(L3782+K3782*0.5,"")</f>
        <v/>
      </c>
      <c r="N3782" s="44" t="str">
        <f t="shared" ref="N3782:N3845" ca="1" si="1802">IFERROR(L3782-K3782*0.5,"")</f>
        <v/>
      </c>
      <c r="O3782" s="108" t="str">
        <f t="shared" si="1786"/>
        <v/>
      </c>
      <c r="P3782" s="102" t="str">
        <f t="shared" si="1787"/>
        <v/>
      </c>
      <c r="Q3782" s="102" t="str">
        <f t="shared" si="1788"/>
        <v/>
      </c>
      <c r="R3782" s="120" t="str">
        <f t="shared" si="1789"/>
        <v/>
      </c>
      <c r="S3782" s="54" t="str">
        <f t="shared" si="1790"/>
        <v/>
      </c>
      <c r="T3782" s="5" t="str">
        <f t="shared" si="1791"/>
        <v/>
      </c>
      <c r="U3782" s="152" t="str">
        <f t="shared" si="1774"/>
        <v/>
      </c>
      <c r="V3782" s="152" t="str">
        <f t="shared" si="1775"/>
        <v/>
      </c>
      <c r="W3782" s="153" t="str">
        <f t="shared" si="1776"/>
        <v/>
      </c>
      <c r="X3782" s="153" t="str">
        <f t="shared" si="1777"/>
        <v/>
      </c>
      <c r="Y3782" s="153" t="str">
        <f t="shared" si="1778"/>
        <v/>
      </c>
      <c r="Z3782" s="153" t="str">
        <f t="shared" si="1779"/>
        <v/>
      </c>
      <c r="AA3782" s="152" t="str">
        <f t="shared" si="1780"/>
        <v/>
      </c>
      <c r="AB3782" s="152" t="str">
        <f t="shared" si="1781"/>
        <v/>
      </c>
      <c r="AC3782" s="154" t="str">
        <f t="shared" si="1792"/>
        <v/>
      </c>
      <c r="AD3782" s="154" t="str">
        <f t="shared" si="1793"/>
        <v/>
      </c>
      <c r="AE3782" s="3" t="str">
        <f t="shared" si="1794"/>
        <v/>
      </c>
      <c r="AF3782" s="3" t="str">
        <f t="shared" si="1795"/>
        <v/>
      </c>
      <c r="AG3782" s="3" t="str">
        <f t="shared" si="1796"/>
        <v/>
      </c>
      <c r="AH3782" s="4" t="str">
        <f t="shared" si="1797"/>
        <v/>
      </c>
      <c r="AI3782" s="75" t="str">
        <f t="shared" si="1798"/>
        <v/>
      </c>
      <c r="AJ3782" s="75" t="str">
        <f t="shared" si="1799"/>
        <v/>
      </c>
    </row>
    <row r="3783" spans="1:36">
      <c r="A3783" s="41" t="str">
        <f t="shared" si="1782"/>
        <v/>
      </c>
      <c r="B3783" s="150" t="str">
        <f>IF(ISNUMBER(A3783),INDEX('MetaTrader Import'!$H$13:$J$5893,TRUNC(((A3783-$A$39+1)-1)/3)+1,MOD((A3783-$A$39+1)-1,3)+1),"")</f>
        <v/>
      </c>
      <c r="C3783" s="43" t="str">
        <f t="shared" si="1783"/>
        <v/>
      </c>
      <c r="D3783" s="43" t="str">
        <f t="shared" ca="1" si="1773"/>
        <v/>
      </c>
      <c r="E3783" s="43" t="str">
        <f t="shared" si="1784"/>
        <v/>
      </c>
      <c r="F3783" s="43" t="str">
        <f t="shared" si="1785"/>
        <v/>
      </c>
      <c r="G3783" s="43" t="str">
        <f>IF(A3783&lt;&gt;"",IF(A3783&lt;Data!$G$11*0.25,$C$13/$G$32,IF(A3783&gt;Data!$G$11*0.25,$C$13,$C$13*10)),"")</f>
        <v/>
      </c>
      <c r="H3783" s="43" t="str">
        <f>IF(A3783&lt;&gt;"",IF(Data!$G$9="constant",$C$13,IF(Data!$G$9="squeeze",G3783,F3783)),"")</f>
        <v/>
      </c>
      <c r="I3783" s="38" t="str">
        <f ca="1">IF(ISNUMBER(A3783),NORMINV(RAND(),0,IF(AND(Data!$G$9="squeeze",A3783&lt;Data!$G$11*0.25),$H$32,1)*$C$30*$C$13)*($C$14*$C$12),"")</f>
        <v/>
      </c>
      <c r="J3783" s="42" t="str">
        <f ca="1">IFERROR(IF(Data!$C$6="Real",B3783,I3783+J3782+($C$14*$C$12)*(NORMINV(RAND(),$C$15,CHOOSE($G$13,$C$13,F3783,G3783)))),"")</f>
        <v/>
      </c>
      <c r="K3783" s="88" t="str">
        <f>IF(ISNUMBER(A3783), IF($G$16="fixed",$G$17,MIN(H3783*Data!$C$7*$C$16*0.5,$C$17*Data!$C$7))*$C$12,"")</f>
        <v/>
      </c>
      <c r="L3783" s="42" t="str">
        <f t="shared" ca="1" si="1800"/>
        <v/>
      </c>
      <c r="M3783" s="44" t="str">
        <f t="shared" ca="1" si="1801"/>
        <v/>
      </c>
      <c r="N3783" s="44" t="str">
        <f t="shared" ca="1" si="1802"/>
        <v/>
      </c>
      <c r="O3783" s="108" t="str">
        <f t="shared" si="1786"/>
        <v/>
      </c>
      <c r="P3783" s="102" t="str">
        <f t="shared" si="1787"/>
        <v/>
      </c>
      <c r="Q3783" s="102" t="str">
        <f t="shared" si="1788"/>
        <v/>
      </c>
      <c r="R3783" s="120" t="str">
        <f t="shared" si="1789"/>
        <v/>
      </c>
      <c r="S3783" s="54" t="str">
        <f t="shared" si="1790"/>
        <v/>
      </c>
      <c r="T3783" s="5" t="str">
        <f t="shared" si="1791"/>
        <v/>
      </c>
      <c r="U3783" s="152" t="str">
        <f t="shared" si="1774"/>
        <v/>
      </c>
      <c r="V3783" s="152" t="str">
        <f t="shared" si="1775"/>
        <v/>
      </c>
      <c r="W3783" s="153" t="str">
        <f t="shared" si="1776"/>
        <v/>
      </c>
      <c r="X3783" s="153" t="str">
        <f t="shared" si="1777"/>
        <v/>
      </c>
      <c r="Y3783" s="153" t="str">
        <f t="shared" si="1778"/>
        <v/>
      </c>
      <c r="Z3783" s="153" t="str">
        <f t="shared" si="1779"/>
        <v/>
      </c>
      <c r="AA3783" s="152" t="str">
        <f t="shared" si="1780"/>
        <v/>
      </c>
      <c r="AB3783" s="152" t="str">
        <f t="shared" si="1781"/>
        <v/>
      </c>
      <c r="AC3783" s="154" t="str">
        <f t="shared" si="1792"/>
        <v/>
      </c>
      <c r="AD3783" s="154" t="str">
        <f t="shared" si="1793"/>
        <v/>
      </c>
      <c r="AE3783" s="3" t="str">
        <f t="shared" si="1794"/>
        <v/>
      </c>
      <c r="AF3783" s="3" t="str">
        <f t="shared" si="1795"/>
        <v/>
      </c>
      <c r="AG3783" s="3" t="str">
        <f t="shared" si="1796"/>
        <v/>
      </c>
      <c r="AH3783" s="4" t="str">
        <f t="shared" si="1797"/>
        <v/>
      </c>
      <c r="AI3783" s="75" t="str">
        <f t="shared" si="1798"/>
        <v/>
      </c>
      <c r="AJ3783" s="75" t="str">
        <f t="shared" si="1799"/>
        <v/>
      </c>
    </row>
    <row r="3784" spans="1:36">
      <c r="A3784" s="41" t="str">
        <f t="shared" si="1782"/>
        <v/>
      </c>
      <c r="B3784" s="150" t="str">
        <f>IF(ISNUMBER(A3784),INDEX('MetaTrader Import'!$H$13:$J$5893,TRUNC(((A3784-$A$39+1)-1)/3)+1,MOD((A3784-$A$39+1)-1,3)+1),"")</f>
        <v/>
      </c>
      <c r="C3784" s="43" t="str">
        <f t="shared" si="1783"/>
        <v/>
      </c>
      <c r="D3784" s="43" t="str">
        <f t="shared" ca="1" si="1773"/>
        <v/>
      </c>
      <c r="E3784" s="43" t="str">
        <f t="shared" si="1784"/>
        <v/>
      </c>
      <c r="F3784" s="43" t="str">
        <f t="shared" si="1785"/>
        <v/>
      </c>
      <c r="G3784" s="43" t="str">
        <f>IF(A3784&lt;&gt;"",IF(A3784&lt;Data!$G$11*0.25,$C$13/$G$32,IF(A3784&gt;Data!$G$11*0.25,$C$13,$C$13*10)),"")</f>
        <v/>
      </c>
      <c r="H3784" s="43" t="str">
        <f>IF(A3784&lt;&gt;"",IF(Data!$G$9="constant",$C$13,IF(Data!$G$9="squeeze",G3784,F3784)),"")</f>
        <v/>
      </c>
      <c r="I3784" s="38" t="str">
        <f ca="1">IF(ISNUMBER(A3784),NORMINV(RAND(),0,IF(AND(Data!$G$9="squeeze",A3784&lt;Data!$G$11*0.25),$H$32,1)*$C$30*$C$13)*($C$14*$C$12),"")</f>
        <v/>
      </c>
      <c r="J3784" s="42" t="str">
        <f ca="1">IFERROR(IF(Data!$C$6="Real",B3784,I3784+J3783+($C$14*$C$12)*(NORMINV(RAND(),$C$15,CHOOSE($G$13,$C$13,F3784,G3784)))),"")</f>
        <v/>
      </c>
      <c r="K3784" s="88" t="str">
        <f>IF(ISNUMBER(A3784), IF($G$16="fixed",$G$17,MIN(H3784*Data!$C$7*$C$16*0.5,$C$17*Data!$C$7))*$C$12,"")</f>
        <v/>
      </c>
      <c r="L3784" s="42" t="str">
        <f t="shared" ca="1" si="1800"/>
        <v/>
      </c>
      <c r="M3784" s="44" t="str">
        <f t="shared" ca="1" si="1801"/>
        <v/>
      </c>
      <c r="N3784" s="44" t="str">
        <f t="shared" ca="1" si="1802"/>
        <v/>
      </c>
      <c r="O3784" s="108" t="str">
        <f t="shared" si="1786"/>
        <v/>
      </c>
      <c r="P3784" s="102" t="str">
        <f t="shared" si="1787"/>
        <v/>
      </c>
      <c r="Q3784" s="102" t="str">
        <f t="shared" si="1788"/>
        <v/>
      </c>
      <c r="R3784" s="120" t="str">
        <f t="shared" si="1789"/>
        <v/>
      </c>
      <c r="S3784" s="54" t="str">
        <f t="shared" si="1790"/>
        <v/>
      </c>
      <c r="T3784" s="5" t="str">
        <f t="shared" si="1791"/>
        <v/>
      </c>
      <c r="U3784" s="152" t="str">
        <f t="shared" si="1774"/>
        <v/>
      </c>
      <c r="V3784" s="152" t="str">
        <f t="shared" si="1775"/>
        <v/>
      </c>
      <c r="W3784" s="153" t="str">
        <f t="shared" si="1776"/>
        <v/>
      </c>
      <c r="X3784" s="153" t="str">
        <f t="shared" si="1777"/>
        <v/>
      </c>
      <c r="Y3784" s="153" t="str">
        <f t="shared" si="1778"/>
        <v/>
      </c>
      <c r="Z3784" s="153" t="str">
        <f t="shared" si="1779"/>
        <v/>
      </c>
      <c r="AA3784" s="152" t="str">
        <f t="shared" si="1780"/>
        <v/>
      </c>
      <c r="AB3784" s="152" t="str">
        <f t="shared" si="1781"/>
        <v/>
      </c>
      <c r="AC3784" s="154" t="str">
        <f t="shared" si="1792"/>
        <v/>
      </c>
      <c r="AD3784" s="154" t="str">
        <f t="shared" si="1793"/>
        <v/>
      </c>
      <c r="AE3784" s="3" t="str">
        <f t="shared" si="1794"/>
        <v/>
      </c>
      <c r="AF3784" s="3" t="str">
        <f t="shared" si="1795"/>
        <v/>
      </c>
      <c r="AG3784" s="3" t="str">
        <f t="shared" si="1796"/>
        <v/>
      </c>
      <c r="AH3784" s="4" t="str">
        <f t="shared" si="1797"/>
        <v/>
      </c>
      <c r="AI3784" s="75" t="str">
        <f t="shared" si="1798"/>
        <v/>
      </c>
      <c r="AJ3784" s="75" t="str">
        <f t="shared" si="1799"/>
        <v/>
      </c>
    </row>
    <row r="3785" spans="1:36">
      <c r="A3785" s="41" t="str">
        <f t="shared" si="1782"/>
        <v/>
      </c>
      <c r="B3785" s="150" t="str">
        <f>IF(ISNUMBER(A3785),INDEX('MetaTrader Import'!$H$13:$J$5893,TRUNC(((A3785-$A$39+1)-1)/3)+1,MOD((A3785-$A$39+1)-1,3)+1),"")</f>
        <v/>
      </c>
      <c r="C3785" s="43" t="str">
        <f t="shared" si="1783"/>
        <v/>
      </c>
      <c r="D3785" s="43" t="str">
        <f t="shared" ca="1" si="1773"/>
        <v/>
      </c>
      <c r="E3785" s="43" t="str">
        <f t="shared" si="1784"/>
        <v/>
      </c>
      <c r="F3785" s="43" t="str">
        <f t="shared" si="1785"/>
        <v/>
      </c>
      <c r="G3785" s="43" t="str">
        <f>IF(A3785&lt;&gt;"",IF(A3785&lt;Data!$G$11*0.25,$C$13/$G$32,IF(A3785&gt;Data!$G$11*0.25,$C$13,$C$13*10)),"")</f>
        <v/>
      </c>
      <c r="H3785" s="43" t="str">
        <f>IF(A3785&lt;&gt;"",IF(Data!$G$9="constant",$C$13,IF(Data!$G$9="squeeze",G3785,F3785)),"")</f>
        <v/>
      </c>
      <c r="I3785" s="38" t="str">
        <f ca="1">IF(ISNUMBER(A3785),NORMINV(RAND(),0,IF(AND(Data!$G$9="squeeze",A3785&lt;Data!$G$11*0.25),$H$32,1)*$C$30*$C$13)*($C$14*$C$12),"")</f>
        <v/>
      </c>
      <c r="J3785" s="42" t="str">
        <f ca="1">IFERROR(IF(Data!$C$6="Real",B3785,I3785+J3784+($C$14*$C$12)*(NORMINV(RAND(),$C$15,CHOOSE($G$13,$C$13,F3785,G3785)))),"")</f>
        <v/>
      </c>
      <c r="K3785" s="88" t="str">
        <f>IF(ISNUMBER(A3785), IF($G$16="fixed",$G$17,MIN(H3785*Data!$C$7*$C$16*0.5,$C$17*Data!$C$7))*$C$12,"")</f>
        <v/>
      </c>
      <c r="L3785" s="42" t="str">
        <f t="shared" ca="1" si="1800"/>
        <v/>
      </c>
      <c r="M3785" s="44" t="str">
        <f t="shared" ca="1" si="1801"/>
        <v/>
      </c>
      <c r="N3785" s="44" t="str">
        <f t="shared" ca="1" si="1802"/>
        <v/>
      </c>
      <c r="O3785" s="108" t="str">
        <f t="shared" si="1786"/>
        <v/>
      </c>
      <c r="P3785" s="102" t="str">
        <f t="shared" si="1787"/>
        <v/>
      </c>
      <c r="Q3785" s="102" t="str">
        <f t="shared" si="1788"/>
        <v/>
      </c>
      <c r="R3785" s="120" t="str">
        <f t="shared" si="1789"/>
        <v/>
      </c>
      <c r="S3785" s="54" t="str">
        <f t="shared" si="1790"/>
        <v/>
      </c>
      <c r="T3785" s="5" t="str">
        <f t="shared" si="1791"/>
        <v/>
      </c>
      <c r="U3785" s="152" t="str">
        <f t="shared" si="1774"/>
        <v/>
      </c>
      <c r="V3785" s="152" t="str">
        <f t="shared" si="1775"/>
        <v/>
      </c>
      <c r="W3785" s="153" t="str">
        <f t="shared" si="1776"/>
        <v/>
      </c>
      <c r="X3785" s="153" t="str">
        <f t="shared" si="1777"/>
        <v/>
      </c>
      <c r="Y3785" s="153" t="str">
        <f t="shared" si="1778"/>
        <v/>
      </c>
      <c r="Z3785" s="153" t="str">
        <f t="shared" si="1779"/>
        <v/>
      </c>
      <c r="AA3785" s="152" t="str">
        <f t="shared" si="1780"/>
        <v/>
      </c>
      <c r="AB3785" s="152" t="str">
        <f t="shared" si="1781"/>
        <v/>
      </c>
      <c r="AC3785" s="154" t="str">
        <f t="shared" si="1792"/>
        <v/>
      </c>
      <c r="AD3785" s="154" t="str">
        <f t="shared" si="1793"/>
        <v/>
      </c>
      <c r="AE3785" s="3" t="str">
        <f t="shared" si="1794"/>
        <v/>
      </c>
      <c r="AF3785" s="3" t="str">
        <f t="shared" si="1795"/>
        <v/>
      </c>
      <c r="AG3785" s="3" t="str">
        <f t="shared" si="1796"/>
        <v/>
      </c>
      <c r="AH3785" s="4" t="str">
        <f t="shared" si="1797"/>
        <v/>
      </c>
      <c r="AI3785" s="75" t="str">
        <f t="shared" si="1798"/>
        <v/>
      </c>
      <c r="AJ3785" s="75" t="str">
        <f t="shared" si="1799"/>
        <v/>
      </c>
    </row>
    <row r="3786" spans="1:36">
      <c r="A3786" s="41" t="str">
        <f t="shared" si="1782"/>
        <v/>
      </c>
      <c r="B3786" s="150" t="str">
        <f>IF(ISNUMBER(A3786),INDEX('MetaTrader Import'!$H$13:$J$5893,TRUNC(((A3786-$A$39+1)-1)/3)+1,MOD((A3786-$A$39+1)-1,3)+1),"")</f>
        <v/>
      </c>
      <c r="C3786" s="43" t="str">
        <f t="shared" si="1783"/>
        <v/>
      </c>
      <c r="D3786" s="43" t="str">
        <f t="shared" ca="1" si="1773"/>
        <v/>
      </c>
      <c r="E3786" s="43" t="str">
        <f t="shared" si="1784"/>
        <v/>
      </c>
      <c r="F3786" s="43" t="str">
        <f t="shared" si="1785"/>
        <v/>
      </c>
      <c r="G3786" s="43" t="str">
        <f>IF(A3786&lt;&gt;"",IF(A3786&lt;Data!$G$11*0.25,$C$13/$G$32,IF(A3786&gt;Data!$G$11*0.25,$C$13,$C$13*10)),"")</f>
        <v/>
      </c>
      <c r="H3786" s="43" t="str">
        <f>IF(A3786&lt;&gt;"",IF(Data!$G$9="constant",$C$13,IF(Data!$G$9="squeeze",G3786,F3786)),"")</f>
        <v/>
      </c>
      <c r="I3786" s="38" t="str">
        <f ca="1">IF(ISNUMBER(A3786),NORMINV(RAND(),0,IF(AND(Data!$G$9="squeeze",A3786&lt;Data!$G$11*0.25),$H$32,1)*$C$30*$C$13)*($C$14*$C$12),"")</f>
        <v/>
      </c>
      <c r="J3786" s="42" t="str">
        <f ca="1">IFERROR(IF(Data!$C$6="Real",B3786,I3786+J3785+($C$14*$C$12)*(NORMINV(RAND(),$C$15,CHOOSE($G$13,$C$13,F3786,G3786)))),"")</f>
        <v/>
      </c>
      <c r="K3786" s="88" t="str">
        <f>IF(ISNUMBER(A3786), IF($G$16="fixed",$G$17,MIN(H3786*Data!$C$7*$C$16*0.5,$C$17*Data!$C$7))*$C$12,"")</f>
        <v/>
      </c>
      <c r="L3786" s="42" t="str">
        <f t="shared" ca="1" si="1800"/>
        <v/>
      </c>
      <c r="M3786" s="44" t="str">
        <f t="shared" ca="1" si="1801"/>
        <v/>
      </c>
      <c r="N3786" s="44" t="str">
        <f t="shared" ca="1" si="1802"/>
        <v/>
      </c>
      <c r="O3786" s="108" t="str">
        <f t="shared" si="1786"/>
        <v/>
      </c>
      <c r="P3786" s="102" t="str">
        <f t="shared" si="1787"/>
        <v/>
      </c>
      <c r="Q3786" s="102" t="str">
        <f t="shared" si="1788"/>
        <v/>
      </c>
      <c r="R3786" s="120" t="str">
        <f t="shared" si="1789"/>
        <v/>
      </c>
      <c r="S3786" s="54" t="str">
        <f t="shared" si="1790"/>
        <v/>
      </c>
      <c r="T3786" s="5" t="str">
        <f t="shared" si="1791"/>
        <v/>
      </c>
      <c r="U3786" s="152" t="str">
        <f t="shared" si="1774"/>
        <v/>
      </c>
      <c r="V3786" s="152" t="str">
        <f t="shared" si="1775"/>
        <v/>
      </c>
      <c r="W3786" s="153" t="str">
        <f t="shared" si="1776"/>
        <v/>
      </c>
      <c r="X3786" s="153" t="str">
        <f t="shared" si="1777"/>
        <v/>
      </c>
      <c r="Y3786" s="153" t="str">
        <f t="shared" si="1778"/>
        <v/>
      </c>
      <c r="Z3786" s="153" t="str">
        <f t="shared" si="1779"/>
        <v/>
      </c>
      <c r="AA3786" s="152" t="str">
        <f t="shared" si="1780"/>
        <v/>
      </c>
      <c r="AB3786" s="152" t="str">
        <f t="shared" si="1781"/>
        <v/>
      </c>
      <c r="AC3786" s="154" t="str">
        <f t="shared" si="1792"/>
        <v/>
      </c>
      <c r="AD3786" s="154" t="str">
        <f t="shared" si="1793"/>
        <v/>
      </c>
      <c r="AE3786" s="3" t="str">
        <f t="shared" si="1794"/>
        <v/>
      </c>
      <c r="AF3786" s="3" t="str">
        <f t="shared" si="1795"/>
        <v/>
      </c>
      <c r="AG3786" s="3" t="str">
        <f t="shared" si="1796"/>
        <v/>
      </c>
      <c r="AH3786" s="4" t="str">
        <f t="shared" si="1797"/>
        <v/>
      </c>
      <c r="AI3786" s="75" t="str">
        <f t="shared" si="1798"/>
        <v/>
      </c>
      <c r="AJ3786" s="75" t="str">
        <f t="shared" si="1799"/>
        <v/>
      </c>
    </row>
    <row r="3787" spans="1:36">
      <c r="A3787" s="41" t="str">
        <f t="shared" si="1782"/>
        <v/>
      </c>
      <c r="B3787" s="150" t="str">
        <f>IF(ISNUMBER(A3787),INDEX('MetaTrader Import'!$H$13:$J$5893,TRUNC(((A3787-$A$39+1)-1)/3)+1,MOD((A3787-$A$39+1)-1,3)+1),"")</f>
        <v/>
      </c>
      <c r="C3787" s="43" t="str">
        <f t="shared" si="1783"/>
        <v/>
      </c>
      <c r="D3787" s="43" t="str">
        <f t="shared" ca="1" si="1773"/>
        <v/>
      </c>
      <c r="E3787" s="43" t="str">
        <f t="shared" si="1784"/>
        <v/>
      </c>
      <c r="F3787" s="43" t="str">
        <f t="shared" si="1785"/>
        <v/>
      </c>
      <c r="G3787" s="43" t="str">
        <f>IF(A3787&lt;&gt;"",IF(A3787&lt;Data!$G$11*0.25,$C$13/$G$32,IF(A3787&gt;Data!$G$11*0.25,$C$13,$C$13*10)),"")</f>
        <v/>
      </c>
      <c r="H3787" s="43" t="str">
        <f>IF(A3787&lt;&gt;"",IF(Data!$G$9="constant",$C$13,IF(Data!$G$9="squeeze",G3787,F3787)),"")</f>
        <v/>
      </c>
      <c r="I3787" s="38" t="str">
        <f ca="1">IF(ISNUMBER(A3787),NORMINV(RAND(),0,IF(AND(Data!$G$9="squeeze",A3787&lt;Data!$G$11*0.25),$H$32,1)*$C$30*$C$13)*($C$14*$C$12),"")</f>
        <v/>
      </c>
      <c r="J3787" s="42" t="str">
        <f ca="1">IFERROR(IF(Data!$C$6="Real",B3787,I3787+J3786+($C$14*$C$12)*(NORMINV(RAND(),$C$15,CHOOSE($G$13,$C$13,F3787,G3787)))),"")</f>
        <v/>
      </c>
      <c r="K3787" s="88" t="str">
        <f>IF(ISNUMBER(A3787), IF($G$16="fixed",$G$17,MIN(H3787*Data!$C$7*$C$16*0.5,$C$17*Data!$C$7))*$C$12,"")</f>
        <v/>
      </c>
      <c r="L3787" s="42" t="str">
        <f t="shared" ca="1" si="1800"/>
        <v/>
      </c>
      <c r="M3787" s="44" t="str">
        <f t="shared" ca="1" si="1801"/>
        <v/>
      </c>
      <c r="N3787" s="44" t="str">
        <f t="shared" ca="1" si="1802"/>
        <v/>
      </c>
      <c r="O3787" s="108" t="str">
        <f t="shared" si="1786"/>
        <v/>
      </c>
      <c r="P3787" s="102" t="str">
        <f t="shared" si="1787"/>
        <v/>
      </c>
      <c r="Q3787" s="102" t="str">
        <f t="shared" si="1788"/>
        <v/>
      </c>
      <c r="R3787" s="120" t="str">
        <f t="shared" si="1789"/>
        <v/>
      </c>
      <c r="S3787" s="54" t="str">
        <f t="shared" si="1790"/>
        <v/>
      </c>
      <c r="T3787" s="5" t="str">
        <f t="shared" si="1791"/>
        <v/>
      </c>
      <c r="U3787" s="152" t="str">
        <f t="shared" si="1774"/>
        <v/>
      </c>
      <c r="V3787" s="152" t="str">
        <f t="shared" si="1775"/>
        <v/>
      </c>
      <c r="W3787" s="153" t="str">
        <f t="shared" si="1776"/>
        <v/>
      </c>
      <c r="X3787" s="153" t="str">
        <f t="shared" si="1777"/>
        <v/>
      </c>
      <c r="Y3787" s="153" t="str">
        <f t="shared" si="1778"/>
        <v/>
      </c>
      <c r="Z3787" s="153" t="str">
        <f t="shared" si="1779"/>
        <v/>
      </c>
      <c r="AA3787" s="152" t="str">
        <f t="shared" si="1780"/>
        <v/>
      </c>
      <c r="AB3787" s="152" t="str">
        <f t="shared" si="1781"/>
        <v/>
      </c>
      <c r="AC3787" s="154" t="str">
        <f t="shared" si="1792"/>
        <v/>
      </c>
      <c r="AD3787" s="154" t="str">
        <f t="shared" si="1793"/>
        <v/>
      </c>
      <c r="AE3787" s="3" t="str">
        <f t="shared" si="1794"/>
        <v/>
      </c>
      <c r="AF3787" s="3" t="str">
        <f t="shared" si="1795"/>
        <v/>
      </c>
      <c r="AG3787" s="3" t="str">
        <f t="shared" si="1796"/>
        <v/>
      </c>
      <c r="AH3787" s="4" t="str">
        <f t="shared" si="1797"/>
        <v/>
      </c>
      <c r="AI3787" s="75" t="str">
        <f t="shared" si="1798"/>
        <v/>
      </c>
      <c r="AJ3787" s="75" t="str">
        <f t="shared" si="1799"/>
        <v/>
      </c>
    </row>
    <row r="3788" spans="1:36">
      <c r="A3788" s="41" t="str">
        <f t="shared" si="1782"/>
        <v/>
      </c>
      <c r="B3788" s="150" t="str">
        <f>IF(ISNUMBER(A3788),INDEX('MetaTrader Import'!$H$13:$J$5893,TRUNC(((A3788-$A$39+1)-1)/3)+1,MOD((A3788-$A$39+1)-1,3)+1),"")</f>
        <v/>
      </c>
      <c r="C3788" s="43" t="str">
        <f t="shared" si="1783"/>
        <v/>
      </c>
      <c r="D3788" s="43" t="str">
        <f t="shared" ca="1" si="1773"/>
        <v/>
      </c>
      <c r="E3788" s="43" t="str">
        <f t="shared" si="1784"/>
        <v/>
      </c>
      <c r="F3788" s="43" t="str">
        <f t="shared" si="1785"/>
        <v/>
      </c>
      <c r="G3788" s="43" t="str">
        <f>IF(A3788&lt;&gt;"",IF(A3788&lt;Data!$G$11*0.25,$C$13/$G$32,IF(A3788&gt;Data!$G$11*0.25,$C$13,$C$13*10)),"")</f>
        <v/>
      </c>
      <c r="H3788" s="43" t="str">
        <f>IF(A3788&lt;&gt;"",IF(Data!$G$9="constant",$C$13,IF(Data!$G$9="squeeze",G3788,F3788)),"")</f>
        <v/>
      </c>
      <c r="I3788" s="38" t="str">
        <f ca="1">IF(ISNUMBER(A3788),NORMINV(RAND(),0,IF(AND(Data!$G$9="squeeze",A3788&lt;Data!$G$11*0.25),$H$32,1)*$C$30*$C$13)*($C$14*$C$12),"")</f>
        <v/>
      </c>
      <c r="J3788" s="42" t="str">
        <f ca="1">IFERROR(IF(Data!$C$6="Real",B3788,I3788+J3787+($C$14*$C$12)*(NORMINV(RAND(),$C$15,CHOOSE($G$13,$C$13,F3788,G3788)))),"")</f>
        <v/>
      </c>
      <c r="K3788" s="88" t="str">
        <f>IF(ISNUMBER(A3788), IF($G$16="fixed",$G$17,MIN(H3788*Data!$C$7*$C$16*0.5,$C$17*Data!$C$7))*$C$12,"")</f>
        <v/>
      </c>
      <c r="L3788" s="42" t="str">
        <f t="shared" ca="1" si="1800"/>
        <v/>
      </c>
      <c r="M3788" s="44" t="str">
        <f t="shared" ca="1" si="1801"/>
        <v/>
      </c>
      <c r="N3788" s="44" t="str">
        <f t="shared" ca="1" si="1802"/>
        <v/>
      </c>
      <c r="O3788" s="108" t="str">
        <f t="shared" si="1786"/>
        <v/>
      </c>
      <c r="P3788" s="102" t="str">
        <f t="shared" si="1787"/>
        <v/>
      </c>
      <c r="Q3788" s="102" t="str">
        <f t="shared" si="1788"/>
        <v/>
      </c>
      <c r="R3788" s="120" t="str">
        <f t="shared" si="1789"/>
        <v/>
      </c>
      <c r="S3788" s="54" t="str">
        <f t="shared" si="1790"/>
        <v/>
      </c>
      <c r="T3788" s="5" t="str">
        <f t="shared" si="1791"/>
        <v/>
      </c>
      <c r="U3788" s="152" t="str">
        <f t="shared" si="1774"/>
        <v/>
      </c>
      <c r="V3788" s="152" t="str">
        <f t="shared" si="1775"/>
        <v/>
      </c>
      <c r="W3788" s="153" t="str">
        <f t="shared" si="1776"/>
        <v/>
      </c>
      <c r="X3788" s="153" t="str">
        <f t="shared" si="1777"/>
        <v/>
      </c>
      <c r="Y3788" s="153" t="str">
        <f t="shared" si="1778"/>
        <v/>
      </c>
      <c r="Z3788" s="153" t="str">
        <f t="shared" si="1779"/>
        <v/>
      </c>
      <c r="AA3788" s="152" t="str">
        <f t="shared" si="1780"/>
        <v/>
      </c>
      <c r="AB3788" s="152" t="str">
        <f t="shared" si="1781"/>
        <v/>
      </c>
      <c r="AC3788" s="154" t="str">
        <f t="shared" si="1792"/>
        <v/>
      </c>
      <c r="AD3788" s="154" t="str">
        <f t="shared" si="1793"/>
        <v/>
      </c>
      <c r="AE3788" s="3" t="str">
        <f t="shared" si="1794"/>
        <v/>
      </c>
      <c r="AF3788" s="3" t="str">
        <f t="shared" si="1795"/>
        <v/>
      </c>
      <c r="AG3788" s="3" t="str">
        <f t="shared" si="1796"/>
        <v/>
      </c>
      <c r="AH3788" s="4" t="str">
        <f t="shared" si="1797"/>
        <v/>
      </c>
      <c r="AI3788" s="75" t="str">
        <f t="shared" si="1798"/>
        <v/>
      </c>
      <c r="AJ3788" s="75" t="str">
        <f t="shared" si="1799"/>
        <v/>
      </c>
    </row>
    <row r="3789" spans="1:36">
      <c r="A3789" s="41" t="str">
        <f t="shared" si="1782"/>
        <v/>
      </c>
      <c r="B3789" s="150" t="str">
        <f>IF(ISNUMBER(A3789),INDEX('MetaTrader Import'!$H$13:$J$5893,TRUNC(((A3789-$A$39+1)-1)/3)+1,MOD((A3789-$A$39+1)-1,3)+1),"")</f>
        <v/>
      </c>
      <c r="C3789" s="43" t="str">
        <f t="shared" si="1783"/>
        <v/>
      </c>
      <c r="D3789" s="43" t="str">
        <f t="shared" ca="1" si="1773"/>
        <v/>
      </c>
      <c r="E3789" s="43" t="str">
        <f t="shared" si="1784"/>
        <v/>
      </c>
      <c r="F3789" s="43" t="str">
        <f t="shared" si="1785"/>
        <v/>
      </c>
      <c r="G3789" s="43" t="str">
        <f>IF(A3789&lt;&gt;"",IF(A3789&lt;Data!$G$11*0.25,$C$13/$G$32,IF(A3789&gt;Data!$G$11*0.25,$C$13,$C$13*10)),"")</f>
        <v/>
      </c>
      <c r="H3789" s="43" t="str">
        <f>IF(A3789&lt;&gt;"",IF(Data!$G$9="constant",$C$13,IF(Data!$G$9="squeeze",G3789,F3789)),"")</f>
        <v/>
      </c>
      <c r="I3789" s="38" t="str">
        <f ca="1">IF(ISNUMBER(A3789),NORMINV(RAND(),0,IF(AND(Data!$G$9="squeeze",A3789&lt;Data!$G$11*0.25),$H$32,1)*$C$30*$C$13)*($C$14*$C$12),"")</f>
        <v/>
      </c>
      <c r="J3789" s="42" t="str">
        <f ca="1">IFERROR(IF(Data!$C$6="Real",B3789,I3789+J3788+($C$14*$C$12)*(NORMINV(RAND(),$C$15,CHOOSE($G$13,$C$13,F3789,G3789)))),"")</f>
        <v/>
      </c>
      <c r="K3789" s="88" t="str">
        <f>IF(ISNUMBER(A3789), IF($G$16="fixed",$G$17,MIN(H3789*Data!$C$7*$C$16*0.5,$C$17*Data!$C$7))*$C$12,"")</f>
        <v/>
      </c>
      <c r="L3789" s="42" t="str">
        <f t="shared" ca="1" si="1800"/>
        <v/>
      </c>
      <c r="M3789" s="44" t="str">
        <f t="shared" ca="1" si="1801"/>
        <v/>
      </c>
      <c r="N3789" s="44" t="str">
        <f t="shared" ca="1" si="1802"/>
        <v/>
      </c>
      <c r="O3789" s="108" t="str">
        <f t="shared" si="1786"/>
        <v/>
      </c>
      <c r="P3789" s="102" t="str">
        <f t="shared" si="1787"/>
        <v/>
      </c>
      <c r="Q3789" s="102" t="str">
        <f t="shared" si="1788"/>
        <v/>
      </c>
      <c r="R3789" s="120" t="str">
        <f t="shared" si="1789"/>
        <v/>
      </c>
      <c r="S3789" s="54" t="str">
        <f t="shared" si="1790"/>
        <v/>
      </c>
      <c r="T3789" s="5" t="str">
        <f t="shared" si="1791"/>
        <v/>
      </c>
      <c r="U3789" s="152" t="str">
        <f t="shared" si="1774"/>
        <v/>
      </c>
      <c r="V3789" s="152" t="str">
        <f t="shared" si="1775"/>
        <v/>
      </c>
      <c r="W3789" s="153" t="str">
        <f t="shared" si="1776"/>
        <v/>
      </c>
      <c r="X3789" s="153" t="str">
        <f t="shared" si="1777"/>
        <v/>
      </c>
      <c r="Y3789" s="153" t="str">
        <f t="shared" si="1778"/>
        <v/>
      </c>
      <c r="Z3789" s="153" t="str">
        <f t="shared" si="1779"/>
        <v/>
      </c>
      <c r="AA3789" s="152" t="str">
        <f t="shared" si="1780"/>
        <v/>
      </c>
      <c r="AB3789" s="152" t="str">
        <f t="shared" si="1781"/>
        <v/>
      </c>
      <c r="AC3789" s="154" t="str">
        <f t="shared" si="1792"/>
        <v/>
      </c>
      <c r="AD3789" s="154" t="str">
        <f t="shared" si="1793"/>
        <v/>
      </c>
      <c r="AE3789" s="3" t="str">
        <f t="shared" si="1794"/>
        <v/>
      </c>
      <c r="AF3789" s="3" t="str">
        <f t="shared" si="1795"/>
        <v/>
      </c>
      <c r="AG3789" s="3" t="str">
        <f t="shared" si="1796"/>
        <v/>
      </c>
      <c r="AH3789" s="4" t="str">
        <f t="shared" si="1797"/>
        <v/>
      </c>
      <c r="AI3789" s="75" t="str">
        <f t="shared" si="1798"/>
        <v/>
      </c>
      <c r="AJ3789" s="75" t="str">
        <f t="shared" si="1799"/>
        <v/>
      </c>
    </row>
    <row r="3790" spans="1:36">
      <c r="A3790" s="41" t="str">
        <f t="shared" si="1782"/>
        <v/>
      </c>
      <c r="B3790" s="150" t="str">
        <f>IF(ISNUMBER(A3790),INDEX('MetaTrader Import'!$H$13:$J$5893,TRUNC(((A3790-$A$39+1)-1)/3)+1,MOD((A3790-$A$39+1)-1,3)+1),"")</f>
        <v/>
      </c>
      <c r="C3790" s="43" t="str">
        <f t="shared" si="1783"/>
        <v/>
      </c>
      <c r="D3790" s="43" t="str">
        <f t="shared" ca="1" si="1773"/>
        <v/>
      </c>
      <c r="E3790" s="43" t="str">
        <f t="shared" si="1784"/>
        <v/>
      </c>
      <c r="F3790" s="43" t="str">
        <f t="shared" si="1785"/>
        <v/>
      </c>
      <c r="G3790" s="43" t="str">
        <f>IF(A3790&lt;&gt;"",IF(A3790&lt;Data!$G$11*0.25,$C$13/$G$32,IF(A3790&gt;Data!$G$11*0.25,$C$13,$C$13*10)),"")</f>
        <v/>
      </c>
      <c r="H3790" s="43" t="str">
        <f>IF(A3790&lt;&gt;"",IF(Data!$G$9="constant",$C$13,IF(Data!$G$9="squeeze",G3790,F3790)),"")</f>
        <v/>
      </c>
      <c r="I3790" s="38" t="str">
        <f ca="1">IF(ISNUMBER(A3790),NORMINV(RAND(),0,IF(AND(Data!$G$9="squeeze",A3790&lt;Data!$G$11*0.25),$H$32,1)*$C$30*$C$13)*($C$14*$C$12),"")</f>
        <v/>
      </c>
      <c r="J3790" s="42" t="str">
        <f ca="1">IFERROR(IF(Data!$C$6="Real",B3790,I3790+J3789+($C$14*$C$12)*(NORMINV(RAND(),$C$15,CHOOSE($G$13,$C$13,F3790,G3790)))),"")</f>
        <v/>
      </c>
      <c r="K3790" s="88" t="str">
        <f>IF(ISNUMBER(A3790), IF($G$16="fixed",$G$17,MIN(H3790*Data!$C$7*$C$16*0.5,$C$17*Data!$C$7))*$C$12,"")</f>
        <v/>
      </c>
      <c r="L3790" s="42" t="str">
        <f t="shared" ca="1" si="1800"/>
        <v/>
      </c>
      <c r="M3790" s="44" t="str">
        <f t="shared" ca="1" si="1801"/>
        <v/>
      </c>
      <c r="N3790" s="44" t="str">
        <f t="shared" ca="1" si="1802"/>
        <v/>
      </c>
      <c r="O3790" s="108" t="str">
        <f t="shared" si="1786"/>
        <v/>
      </c>
      <c r="P3790" s="102" t="str">
        <f t="shared" si="1787"/>
        <v/>
      </c>
      <c r="Q3790" s="102" t="str">
        <f t="shared" si="1788"/>
        <v/>
      </c>
      <c r="R3790" s="120" t="str">
        <f t="shared" si="1789"/>
        <v/>
      </c>
      <c r="S3790" s="54" t="str">
        <f t="shared" si="1790"/>
        <v/>
      </c>
      <c r="T3790" s="5" t="str">
        <f t="shared" si="1791"/>
        <v/>
      </c>
      <c r="U3790" s="152" t="str">
        <f t="shared" si="1774"/>
        <v/>
      </c>
      <c r="V3790" s="152" t="str">
        <f t="shared" si="1775"/>
        <v/>
      </c>
      <c r="W3790" s="153" t="str">
        <f t="shared" si="1776"/>
        <v/>
      </c>
      <c r="X3790" s="153" t="str">
        <f t="shared" si="1777"/>
        <v/>
      </c>
      <c r="Y3790" s="153" t="str">
        <f t="shared" si="1778"/>
        <v/>
      </c>
      <c r="Z3790" s="153" t="str">
        <f t="shared" si="1779"/>
        <v/>
      </c>
      <c r="AA3790" s="152" t="str">
        <f t="shared" si="1780"/>
        <v/>
      </c>
      <c r="AB3790" s="152" t="str">
        <f t="shared" si="1781"/>
        <v/>
      </c>
      <c r="AC3790" s="154" t="str">
        <f t="shared" si="1792"/>
        <v/>
      </c>
      <c r="AD3790" s="154" t="str">
        <f t="shared" si="1793"/>
        <v/>
      </c>
      <c r="AE3790" s="3" t="str">
        <f t="shared" si="1794"/>
        <v/>
      </c>
      <c r="AF3790" s="3" t="str">
        <f t="shared" si="1795"/>
        <v/>
      </c>
      <c r="AG3790" s="3" t="str">
        <f t="shared" si="1796"/>
        <v/>
      </c>
      <c r="AH3790" s="4" t="str">
        <f t="shared" si="1797"/>
        <v/>
      </c>
      <c r="AI3790" s="75" t="str">
        <f t="shared" si="1798"/>
        <v/>
      </c>
      <c r="AJ3790" s="75" t="str">
        <f t="shared" si="1799"/>
        <v/>
      </c>
    </row>
    <row r="3791" spans="1:36">
      <c r="A3791" s="41" t="str">
        <f t="shared" si="1782"/>
        <v/>
      </c>
      <c r="B3791" s="150" t="str">
        <f>IF(ISNUMBER(A3791),INDEX('MetaTrader Import'!$H$13:$J$5893,TRUNC(((A3791-$A$39+1)-1)/3)+1,MOD((A3791-$A$39+1)-1,3)+1),"")</f>
        <v/>
      </c>
      <c r="C3791" s="43" t="str">
        <f t="shared" si="1783"/>
        <v/>
      </c>
      <c r="D3791" s="43" t="str">
        <f t="shared" ca="1" si="1773"/>
        <v/>
      </c>
      <c r="E3791" s="43" t="str">
        <f t="shared" si="1784"/>
        <v/>
      </c>
      <c r="F3791" s="43" t="str">
        <f t="shared" si="1785"/>
        <v/>
      </c>
      <c r="G3791" s="43" t="str">
        <f>IF(A3791&lt;&gt;"",IF(A3791&lt;Data!$G$11*0.25,$C$13/$G$32,IF(A3791&gt;Data!$G$11*0.25,$C$13,$C$13*10)),"")</f>
        <v/>
      </c>
      <c r="H3791" s="43" t="str">
        <f>IF(A3791&lt;&gt;"",IF(Data!$G$9="constant",$C$13,IF(Data!$G$9="squeeze",G3791,F3791)),"")</f>
        <v/>
      </c>
      <c r="I3791" s="38" t="str">
        <f ca="1">IF(ISNUMBER(A3791),NORMINV(RAND(),0,IF(AND(Data!$G$9="squeeze",A3791&lt;Data!$G$11*0.25),$H$32,1)*$C$30*$C$13)*($C$14*$C$12),"")</f>
        <v/>
      </c>
      <c r="J3791" s="42" t="str">
        <f ca="1">IFERROR(IF(Data!$C$6="Real",B3791,I3791+J3790+($C$14*$C$12)*(NORMINV(RAND(),$C$15,CHOOSE($G$13,$C$13,F3791,G3791)))),"")</f>
        <v/>
      </c>
      <c r="K3791" s="88" t="str">
        <f>IF(ISNUMBER(A3791), IF($G$16="fixed",$G$17,MIN(H3791*Data!$C$7*$C$16*0.5,$C$17*Data!$C$7))*$C$12,"")</f>
        <v/>
      </c>
      <c r="L3791" s="42" t="str">
        <f t="shared" ca="1" si="1800"/>
        <v/>
      </c>
      <c r="M3791" s="44" t="str">
        <f t="shared" ca="1" si="1801"/>
        <v/>
      </c>
      <c r="N3791" s="44" t="str">
        <f t="shared" ca="1" si="1802"/>
        <v/>
      </c>
      <c r="O3791" s="108" t="str">
        <f t="shared" si="1786"/>
        <v/>
      </c>
      <c r="P3791" s="102" t="str">
        <f t="shared" si="1787"/>
        <v/>
      </c>
      <c r="Q3791" s="102" t="str">
        <f t="shared" si="1788"/>
        <v/>
      </c>
      <c r="R3791" s="120" t="str">
        <f t="shared" si="1789"/>
        <v/>
      </c>
      <c r="S3791" s="54" t="str">
        <f t="shared" si="1790"/>
        <v/>
      </c>
      <c r="T3791" s="5" t="str">
        <f t="shared" si="1791"/>
        <v/>
      </c>
      <c r="U3791" s="152" t="str">
        <f t="shared" si="1774"/>
        <v/>
      </c>
      <c r="V3791" s="152" t="str">
        <f t="shared" si="1775"/>
        <v/>
      </c>
      <c r="W3791" s="153" t="str">
        <f t="shared" si="1776"/>
        <v/>
      </c>
      <c r="X3791" s="153" t="str">
        <f t="shared" si="1777"/>
        <v/>
      </c>
      <c r="Y3791" s="153" t="str">
        <f t="shared" si="1778"/>
        <v/>
      </c>
      <c r="Z3791" s="153" t="str">
        <f t="shared" si="1779"/>
        <v/>
      </c>
      <c r="AA3791" s="152" t="str">
        <f t="shared" si="1780"/>
        <v/>
      </c>
      <c r="AB3791" s="152" t="str">
        <f t="shared" si="1781"/>
        <v/>
      </c>
      <c r="AC3791" s="154" t="str">
        <f t="shared" si="1792"/>
        <v/>
      </c>
      <c r="AD3791" s="154" t="str">
        <f t="shared" si="1793"/>
        <v/>
      </c>
      <c r="AE3791" s="3" t="str">
        <f t="shared" si="1794"/>
        <v/>
      </c>
      <c r="AF3791" s="3" t="str">
        <f t="shared" si="1795"/>
        <v/>
      </c>
      <c r="AG3791" s="3" t="str">
        <f t="shared" si="1796"/>
        <v/>
      </c>
      <c r="AH3791" s="4" t="str">
        <f t="shared" si="1797"/>
        <v/>
      </c>
      <c r="AI3791" s="75" t="str">
        <f t="shared" si="1798"/>
        <v/>
      </c>
      <c r="AJ3791" s="75" t="str">
        <f t="shared" si="1799"/>
        <v/>
      </c>
    </row>
    <row r="3792" spans="1:36">
      <c r="A3792" s="41" t="str">
        <f t="shared" si="1782"/>
        <v/>
      </c>
      <c r="B3792" s="150" t="str">
        <f>IF(ISNUMBER(A3792),INDEX('MetaTrader Import'!$H$13:$J$5893,TRUNC(((A3792-$A$39+1)-1)/3)+1,MOD((A3792-$A$39+1)-1,3)+1),"")</f>
        <v/>
      </c>
      <c r="C3792" s="43" t="str">
        <f t="shared" si="1783"/>
        <v/>
      </c>
      <c r="D3792" s="43" t="str">
        <f t="shared" ca="1" si="1773"/>
        <v/>
      </c>
      <c r="E3792" s="43" t="str">
        <f t="shared" si="1784"/>
        <v/>
      </c>
      <c r="F3792" s="43" t="str">
        <f t="shared" si="1785"/>
        <v/>
      </c>
      <c r="G3792" s="43" t="str">
        <f>IF(A3792&lt;&gt;"",IF(A3792&lt;Data!$G$11*0.25,$C$13/$G$32,IF(A3792&gt;Data!$G$11*0.25,$C$13,$C$13*10)),"")</f>
        <v/>
      </c>
      <c r="H3792" s="43" t="str">
        <f>IF(A3792&lt;&gt;"",IF(Data!$G$9="constant",$C$13,IF(Data!$G$9="squeeze",G3792,F3792)),"")</f>
        <v/>
      </c>
      <c r="I3792" s="38" t="str">
        <f ca="1">IF(ISNUMBER(A3792),NORMINV(RAND(),0,IF(AND(Data!$G$9="squeeze",A3792&lt;Data!$G$11*0.25),$H$32,1)*$C$30*$C$13)*($C$14*$C$12),"")</f>
        <v/>
      </c>
      <c r="J3792" s="42" t="str">
        <f ca="1">IFERROR(IF(Data!$C$6="Real",B3792,I3792+J3791+($C$14*$C$12)*(NORMINV(RAND(),$C$15,CHOOSE($G$13,$C$13,F3792,G3792)))),"")</f>
        <v/>
      </c>
      <c r="K3792" s="88" t="str">
        <f>IF(ISNUMBER(A3792), IF($G$16="fixed",$G$17,MIN(H3792*Data!$C$7*$C$16*0.5,$C$17*Data!$C$7))*$C$12,"")</f>
        <v/>
      </c>
      <c r="L3792" s="42" t="str">
        <f t="shared" ca="1" si="1800"/>
        <v/>
      </c>
      <c r="M3792" s="44" t="str">
        <f t="shared" ca="1" si="1801"/>
        <v/>
      </c>
      <c r="N3792" s="44" t="str">
        <f t="shared" ca="1" si="1802"/>
        <v/>
      </c>
      <c r="O3792" s="108" t="str">
        <f t="shared" si="1786"/>
        <v/>
      </c>
      <c r="P3792" s="102" t="str">
        <f t="shared" si="1787"/>
        <v/>
      </c>
      <c r="Q3792" s="102" t="str">
        <f t="shared" si="1788"/>
        <v/>
      </c>
      <c r="R3792" s="120" t="str">
        <f t="shared" si="1789"/>
        <v/>
      </c>
      <c r="S3792" s="54" t="str">
        <f t="shared" si="1790"/>
        <v/>
      </c>
      <c r="T3792" s="5" t="str">
        <f t="shared" si="1791"/>
        <v/>
      </c>
      <c r="U3792" s="152" t="str">
        <f t="shared" si="1774"/>
        <v/>
      </c>
      <c r="V3792" s="152" t="str">
        <f t="shared" si="1775"/>
        <v/>
      </c>
      <c r="W3792" s="153" t="str">
        <f t="shared" si="1776"/>
        <v/>
      </c>
      <c r="X3792" s="153" t="str">
        <f t="shared" si="1777"/>
        <v/>
      </c>
      <c r="Y3792" s="153" t="str">
        <f t="shared" si="1778"/>
        <v/>
      </c>
      <c r="Z3792" s="153" t="str">
        <f t="shared" si="1779"/>
        <v/>
      </c>
      <c r="AA3792" s="152" t="str">
        <f t="shared" si="1780"/>
        <v/>
      </c>
      <c r="AB3792" s="152" t="str">
        <f t="shared" si="1781"/>
        <v/>
      </c>
      <c r="AC3792" s="154" t="str">
        <f t="shared" si="1792"/>
        <v/>
      </c>
      <c r="AD3792" s="154" t="str">
        <f t="shared" si="1793"/>
        <v/>
      </c>
      <c r="AE3792" s="3" t="str">
        <f t="shared" si="1794"/>
        <v/>
      </c>
      <c r="AF3792" s="3" t="str">
        <f t="shared" si="1795"/>
        <v/>
      </c>
      <c r="AG3792" s="3" t="str">
        <f t="shared" si="1796"/>
        <v/>
      </c>
      <c r="AH3792" s="4" t="str">
        <f t="shared" si="1797"/>
        <v/>
      </c>
      <c r="AI3792" s="75" t="str">
        <f t="shared" si="1798"/>
        <v/>
      </c>
      <c r="AJ3792" s="75" t="str">
        <f t="shared" si="1799"/>
        <v/>
      </c>
    </row>
    <row r="3793" spans="1:36">
      <c r="A3793" s="41" t="str">
        <f t="shared" si="1782"/>
        <v/>
      </c>
      <c r="B3793" s="150" t="str">
        <f>IF(ISNUMBER(A3793),INDEX('MetaTrader Import'!$H$13:$J$5893,TRUNC(((A3793-$A$39+1)-1)/3)+1,MOD((A3793-$A$39+1)-1,3)+1),"")</f>
        <v/>
      </c>
      <c r="C3793" s="43" t="str">
        <f t="shared" si="1783"/>
        <v/>
      </c>
      <c r="D3793" s="43" t="str">
        <f t="shared" ca="1" si="1773"/>
        <v/>
      </c>
      <c r="E3793" s="43" t="str">
        <f t="shared" si="1784"/>
        <v/>
      </c>
      <c r="F3793" s="43" t="str">
        <f t="shared" si="1785"/>
        <v/>
      </c>
      <c r="G3793" s="43" t="str">
        <f>IF(A3793&lt;&gt;"",IF(A3793&lt;Data!$G$11*0.25,$C$13/$G$32,IF(A3793&gt;Data!$G$11*0.25,$C$13,$C$13*10)),"")</f>
        <v/>
      </c>
      <c r="H3793" s="43" t="str">
        <f>IF(A3793&lt;&gt;"",IF(Data!$G$9="constant",$C$13,IF(Data!$G$9="squeeze",G3793,F3793)),"")</f>
        <v/>
      </c>
      <c r="I3793" s="38" t="str">
        <f ca="1">IF(ISNUMBER(A3793),NORMINV(RAND(),0,IF(AND(Data!$G$9="squeeze",A3793&lt;Data!$G$11*0.25),$H$32,1)*$C$30*$C$13)*($C$14*$C$12),"")</f>
        <v/>
      </c>
      <c r="J3793" s="42" t="str">
        <f ca="1">IFERROR(IF(Data!$C$6="Real",B3793,I3793+J3792+($C$14*$C$12)*(NORMINV(RAND(),$C$15,CHOOSE($G$13,$C$13,F3793,G3793)))),"")</f>
        <v/>
      </c>
      <c r="K3793" s="88" t="str">
        <f>IF(ISNUMBER(A3793), IF($G$16="fixed",$G$17,MIN(H3793*Data!$C$7*$C$16*0.5,$C$17*Data!$C$7))*$C$12,"")</f>
        <v/>
      </c>
      <c r="L3793" s="42" t="str">
        <f t="shared" ca="1" si="1800"/>
        <v/>
      </c>
      <c r="M3793" s="44" t="str">
        <f t="shared" ca="1" si="1801"/>
        <v/>
      </c>
      <c r="N3793" s="44" t="str">
        <f t="shared" ca="1" si="1802"/>
        <v/>
      </c>
      <c r="O3793" s="108" t="str">
        <f t="shared" si="1786"/>
        <v/>
      </c>
      <c r="P3793" s="102" t="str">
        <f t="shared" si="1787"/>
        <v/>
      </c>
      <c r="Q3793" s="102" t="str">
        <f t="shared" si="1788"/>
        <v/>
      </c>
      <c r="R3793" s="120" t="str">
        <f t="shared" si="1789"/>
        <v/>
      </c>
      <c r="S3793" s="54" t="str">
        <f t="shared" si="1790"/>
        <v/>
      </c>
      <c r="T3793" s="5" t="str">
        <f t="shared" si="1791"/>
        <v/>
      </c>
      <c r="U3793" s="152" t="str">
        <f t="shared" si="1774"/>
        <v/>
      </c>
      <c r="V3793" s="152" t="str">
        <f t="shared" si="1775"/>
        <v/>
      </c>
      <c r="W3793" s="153" t="str">
        <f t="shared" si="1776"/>
        <v/>
      </c>
      <c r="X3793" s="153" t="str">
        <f t="shared" si="1777"/>
        <v/>
      </c>
      <c r="Y3793" s="153" t="str">
        <f t="shared" si="1778"/>
        <v/>
      </c>
      <c r="Z3793" s="153" t="str">
        <f t="shared" si="1779"/>
        <v/>
      </c>
      <c r="AA3793" s="152" t="str">
        <f t="shared" si="1780"/>
        <v/>
      </c>
      <c r="AB3793" s="152" t="str">
        <f t="shared" si="1781"/>
        <v/>
      </c>
      <c r="AC3793" s="154" t="str">
        <f t="shared" si="1792"/>
        <v/>
      </c>
      <c r="AD3793" s="154" t="str">
        <f t="shared" si="1793"/>
        <v/>
      </c>
      <c r="AE3793" s="3" t="str">
        <f t="shared" si="1794"/>
        <v/>
      </c>
      <c r="AF3793" s="3" t="str">
        <f t="shared" si="1795"/>
        <v/>
      </c>
      <c r="AG3793" s="3" t="str">
        <f t="shared" si="1796"/>
        <v/>
      </c>
      <c r="AH3793" s="4" t="str">
        <f t="shared" si="1797"/>
        <v/>
      </c>
      <c r="AI3793" s="75" t="str">
        <f t="shared" si="1798"/>
        <v/>
      </c>
      <c r="AJ3793" s="75" t="str">
        <f t="shared" si="1799"/>
        <v/>
      </c>
    </row>
    <row r="3794" spans="1:36">
      <c r="A3794" s="41" t="str">
        <f t="shared" si="1782"/>
        <v/>
      </c>
      <c r="B3794" s="150" t="str">
        <f>IF(ISNUMBER(A3794),INDEX('MetaTrader Import'!$H$13:$J$5893,TRUNC(((A3794-$A$39+1)-1)/3)+1,MOD((A3794-$A$39+1)-1,3)+1),"")</f>
        <v/>
      </c>
      <c r="C3794" s="43" t="str">
        <f t="shared" si="1783"/>
        <v/>
      </c>
      <c r="D3794" s="43" t="str">
        <f t="shared" ca="1" si="1773"/>
        <v/>
      </c>
      <c r="E3794" s="43" t="str">
        <f t="shared" si="1784"/>
        <v/>
      </c>
      <c r="F3794" s="43" t="str">
        <f t="shared" si="1785"/>
        <v/>
      </c>
      <c r="G3794" s="43" t="str">
        <f>IF(A3794&lt;&gt;"",IF(A3794&lt;Data!$G$11*0.25,$C$13/$G$32,IF(A3794&gt;Data!$G$11*0.25,$C$13,$C$13*10)),"")</f>
        <v/>
      </c>
      <c r="H3794" s="43" t="str">
        <f>IF(A3794&lt;&gt;"",IF(Data!$G$9="constant",$C$13,IF(Data!$G$9="squeeze",G3794,F3794)),"")</f>
        <v/>
      </c>
      <c r="I3794" s="38" t="str">
        <f ca="1">IF(ISNUMBER(A3794),NORMINV(RAND(),0,IF(AND(Data!$G$9="squeeze",A3794&lt;Data!$G$11*0.25),$H$32,1)*$C$30*$C$13)*($C$14*$C$12),"")</f>
        <v/>
      </c>
      <c r="J3794" s="42" t="str">
        <f ca="1">IFERROR(IF(Data!$C$6="Real",B3794,I3794+J3793+($C$14*$C$12)*(NORMINV(RAND(),$C$15,CHOOSE($G$13,$C$13,F3794,G3794)))),"")</f>
        <v/>
      </c>
      <c r="K3794" s="88" t="str">
        <f>IF(ISNUMBER(A3794), IF($G$16="fixed",$G$17,MIN(H3794*Data!$C$7*$C$16*0.5,$C$17*Data!$C$7))*$C$12,"")</f>
        <v/>
      </c>
      <c r="L3794" s="42" t="str">
        <f t="shared" ca="1" si="1800"/>
        <v/>
      </c>
      <c r="M3794" s="44" t="str">
        <f t="shared" ca="1" si="1801"/>
        <v/>
      </c>
      <c r="N3794" s="44" t="str">
        <f t="shared" ca="1" si="1802"/>
        <v/>
      </c>
      <c r="O3794" s="108" t="str">
        <f t="shared" si="1786"/>
        <v/>
      </c>
      <c r="P3794" s="102" t="str">
        <f t="shared" si="1787"/>
        <v/>
      </c>
      <c r="Q3794" s="102" t="str">
        <f t="shared" si="1788"/>
        <v/>
      </c>
      <c r="R3794" s="120" t="str">
        <f t="shared" si="1789"/>
        <v/>
      </c>
      <c r="S3794" s="54" t="str">
        <f t="shared" si="1790"/>
        <v/>
      </c>
      <c r="T3794" s="5" t="str">
        <f t="shared" si="1791"/>
        <v/>
      </c>
      <c r="U3794" s="152" t="str">
        <f t="shared" si="1774"/>
        <v/>
      </c>
      <c r="V3794" s="152" t="str">
        <f t="shared" si="1775"/>
        <v/>
      </c>
      <c r="W3794" s="153" t="str">
        <f t="shared" si="1776"/>
        <v/>
      </c>
      <c r="X3794" s="153" t="str">
        <f t="shared" si="1777"/>
        <v/>
      </c>
      <c r="Y3794" s="153" t="str">
        <f t="shared" si="1778"/>
        <v/>
      </c>
      <c r="Z3794" s="153" t="str">
        <f t="shared" si="1779"/>
        <v/>
      </c>
      <c r="AA3794" s="152" t="str">
        <f t="shared" si="1780"/>
        <v/>
      </c>
      <c r="AB3794" s="152" t="str">
        <f t="shared" si="1781"/>
        <v/>
      </c>
      <c r="AC3794" s="154" t="str">
        <f t="shared" si="1792"/>
        <v/>
      </c>
      <c r="AD3794" s="154" t="str">
        <f t="shared" si="1793"/>
        <v/>
      </c>
      <c r="AE3794" s="3" t="str">
        <f t="shared" si="1794"/>
        <v/>
      </c>
      <c r="AF3794" s="3" t="str">
        <f t="shared" si="1795"/>
        <v/>
      </c>
      <c r="AG3794" s="3" t="str">
        <f t="shared" si="1796"/>
        <v/>
      </c>
      <c r="AH3794" s="4" t="str">
        <f t="shared" si="1797"/>
        <v/>
      </c>
      <c r="AI3794" s="75" t="str">
        <f t="shared" si="1798"/>
        <v/>
      </c>
      <c r="AJ3794" s="75" t="str">
        <f t="shared" si="1799"/>
        <v/>
      </c>
    </row>
    <row r="3795" spans="1:36">
      <c r="A3795" s="41" t="str">
        <f t="shared" si="1782"/>
        <v/>
      </c>
      <c r="B3795" s="150" t="str">
        <f>IF(ISNUMBER(A3795),INDEX('MetaTrader Import'!$H$13:$J$5893,TRUNC(((A3795-$A$39+1)-1)/3)+1,MOD((A3795-$A$39+1)-1,3)+1),"")</f>
        <v/>
      </c>
      <c r="C3795" s="43" t="str">
        <f t="shared" si="1783"/>
        <v/>
      </c>
      <c r="D3795" s="43" t="str">
        <f t="shared" ca="1" si="1773"/>
        <v/>
      </c>
      <c r="E3795" s="43" t="str">
        <f t="shared" si="1784"/>
        <v/>
      </c>
      <c r="F3795" s="43" t="str">
        <f t="shared" si="1785"/>
        <v/>
      </c>
      <c r="G3795" s="43" t="str">
        <f>IF(A3795&lt;&gt;"",IF(A3795&lt;Data!$G$11*0.25,$C$13/$G$32,IF(A3795&gt;Data!$G$11*0.25,$C$13,$C$13*10)),"")</f>
        <v/>
      </c>
      <c r="H3795" s="43" t="str">
        <f>IF(A3795&lt;&gt;"",IF(Data!$G$9="constant",$C$13,IF(Data!$G$9="squeeze",G3795,F3795)),"")</f>
        <v/>
      </c>
      <c r="I3795" s="38" t="str">
        <f ca="1">IF(ISNUMBER(A3795),NORMINV(RAND(),0,IF(AND(Data!$G$9="squeeze",A3795&lt;Data!$G$11*0.25),$H$32,1)*$C$30*$C$13)*($C$14*$C$12),"")</f>
        <v/>
      </c>
      <c r="J3795" s="42" t="str">
        <f ca="1">IFERROR(IF(Data!$C$6="Real",B3795,I3795+J3794+($C$14*$C$12)*(NORMINV(RAND(),$C$15,CHOOSE($G$13,$C$13,F3795,G3795)))),"")</f>
        <v/>
      </c>
      <c r="K3795" s="88" t="str">
        <f>IF(ISNUMBER(A3795), IF($G$16="fixed",$G$17,MIN(H3795*Data!$C$7*$C$16*0.5,$C$17*Data!$C$7))*$C$12,"")</f>
        <v/>
      </c>
      <c r="L3795" s="42" t="str">
        <f t="shared" ca="1" si="1800"/>
        <v/>
      </c>
      <c r="M3795" s="44" t="str">
        <f t="shared" ca="1" si="1801"/>
        <v/>
      </c>
      <c r="N3795" s="44" t="str">
        <f t="shared" ca="1" si="1802"/>
        <v/>
      </c>
      <c r="O3795" s="108" t="str">
        <f t="shared" si="1786"/>
        <v/>
      </c>
      <c r="P3795" s="102" t="str">
        <f t="shared" si="1787"/>
        <v/>
      </c>
      <c r="Q3795" s="102" t="str">
        <f t="shared" si="1788"/>
        <v/>
      </c>
      <c r="R3795" s="120" t="str">
        <f t="shared" si="1789"/>
        <v/>
      </c>
      <c r="S3795" s="54" t="str">
        <f t="shared" si="1790"/>
        <v/>
      </c>
      <c r="T3795" s="5" t="str">
        <f t="shared" si="1791"/>
        <v/>
      </c>
      <c r="U3795" s="152" t="str">
        <f t="shared" si="1774"/>
        <v/>
      </c>
      <c r="V3795" s="152" t="str">
        <f t="shared" si="1775"/>
        <v/>
      </c>
      <c r="W3795" s="153" t="str">
        <f t="shared" si="1776"/>
        <v/>
      </c>
      <c r="X3795" s="153" t="str">
        <f t="shared" si="1777"/>
        <v/>
      </c>
      <c r="Y3795" s="153" t="str">
        <f t="shared" si="1778"/>
        <v/>
      </c>
      <c r="Z3795" s="153" t="str">
        <f t="shared" si="1779"/>
        <v/>
      </c>
      <c r="AA3795" s="152" t="str">
        <f t="shared" si="1780"/>
        <v/>
      </c>
      <c r="AB3795" s="152" t="str">
        <f t="shared" si="1781"/>
        <v/>
      </c>
      <c r="AC3795" s="154" t="str">
        <f t="shared" si="1792"/>
        <v/>
      </c>
      <c r="AD3795" s="154" t="str">
        <f t="shared" si="1793"/>
        <v/>
      </c>
      <c r="AE3795" s="3" t="str">
        <f t="shared" si="1794"/>
        <v/>
      </c>
      <c r="AF3795" s="3" t="str">
        <f t="shared" si="1795"/>
        <v/>
      </c>
      <c r="AG3795" s="3" t="str">
        <f t="shared" si="1796"/>
        <v/>
      </c>
      <c r="AH3795" s="4" t="str">
        <f t="shared" si="1797"/>
        <v/>
      </c>
      <c r="AI3795" s="75" t="str">
        <f t="shared" si="1798"/>
        <v/>
      </c>
      <c r="AJ3795" s="75" t="str">
        <f t="shared" si="1799"/>
        <v/>
      </c>
    </row>
    <row r="3796" spans="1:36">
      <c r="A3796" s="41" t="str">
        <f t="shared" si="1782"/>
        <v/>
      </c>
      <c r="B3796" s="150" t="str">
        <f>IF(ISNUMBER(A3796),INDEX('MetaTrader Import'!$H$13:$J$5893,TRUNC(((A3796-$A$39+1)-1)/3)+1,MOD((A3796-$A$39+1)-1,3)+1),"")</f>
        <v/>
      </c>
      <c r="C3796" s="43" t="str">
        <f t="shared" si="1783"/>
        <v/>
      </c>
      <c r="D3796" s="43" t="str">
        <f t="shared" ca="1" si="1773"/>
        <v/>
      </c>
      <c r="E3796" s="43" t="str">
        <f t="shared" si="1784"/>
        <v/>
      </c>
      <c r="F3796" s="43" t="str">
        <f t="shared" si="1785"/>
        <v/>
      </c>
      <c r="G3796" s="43" t="str">
        <f>IF(A3796&lt;&gt;"",IF(A3796&lt;Data!$G$11*0.25,$C$13/$G$32,IF(A3796&gt;Data!$G$11*0.25,$C$13,$C$13*10)),"")</f>
        <v/>
      </c>
      <c r="H3796" s="43" t="str">
        <f>IF(A3796&lt;&gt;"",IF(Data!$G$9="constant",$C$13,IF(Data!$G$9="squeeze",G3796,F3796)),"")</f>
        <v/>
      </c>
      <c r="I3796" s="38" t="str">
        <f ca="1">IF(ISNUMBER(A3796),NORMINV(RAND(),0,IF(AND(Data!$G$9="squeeze",A3796&lt;Data!$G$11*0.25),$H$32,1)*$C$30*$C$13)*($C$14*$C$12),"")</f>
        <v/>
      </c>
      <c r="J3796" s="42" t="str">
        <f ca="1">IFERROR(IF(Data!$C$6="Real",B3796,I3796+J3795+($C$14*$C$12)*(NORMINV(RAND(),$C$15,CHOOSE($G$13,$C$13,F3796,G3796)))),"")</f>
        <v/>
      </c>
      <c r="K3796" s="88" t="str">
        <f>IF(ISNUMBER(A3796), IF($G$16="fixed",$G$17,MIN(H3796*Data!$C$7*$C$16*0.5,$C$17*Data!$C$7))*$C$12,"")</f>
        <v/>
      </c>
      <c r="L3796" s="42" t="str">
        <f t="shared" ca="1" si="1800"/>
        <v/>
      </c>
      <c r="M3796" s="44" t="str">
        <f t="shared" ca="1" si="1801"/>
        <v/>
      </c>
      <c r="N3796" s="44" t="str">
        <f t="shared" ca="1" si="1802"/>
        <v/>
      </c>
      <c r="O3796" s="108" t="str">
        <f t="shared" si="1786"/>
        <v/>
      </c>
      <c r="P3796" s="102" t="str">
        <f t="shared" si="1787"/>
        <v/>
      </c>
      <c r="Q3796" s="102" t="str">
        <f t="shared" si="1788"/>
        <v/>
      </c>
      <c r="R3796" s="120" t="str">
        <f t="shared" si="1789"/>
        <v/>
      </c>
      <c r="S3796" s="54" t="str">
        <f t="shared" si="1790"/>
        <v/>
      </c>
      <c r="T3796" s="5" t="str">
        <f t="shared" si="1791"/>
        <v/>
      </c>
      <c r="U3796" s="152" t="str">
        <f t="shared" si="1774"/>
        <v/>
      </c>
      <c r="V3796" s="152" t="str">
        <f t="shared" si="1775"/>
        <v/>
      </c>
      <c r="W3796" s="153" t="str">
        <f t="shared" si="1776"/>
        <v/>
      </c>
      <c r="X3796" s="153" t="str">
        <f t="shared" si="1777"/>
        <v/>
      </c>
      <c r="Y3796" s="153" t="str">
        <f t="shared" si="1778"/>
        <v/>
      </c>
      <c r="Z3796" s="153" t="str">
        <f t="shared" si="1779"/>
        <v/>
      </c>
      <c r="AA3796" s="152" t="str">
        <f t="shared" si="1780"/>
        <v/>
      </c>
      <c r="AB3796" s="152" t="str">
        <f t="shared" si="1781"/>
        <v/>
      </c>
      <c r="AC3796" s="154" t="str">
        <f t="shared" si="1792"/>
        <v/>
      </c>
      <c r="AD3796" s="154" t="str">
        <f t="shared" si="1793"/>
        <v/>
      </c>
      <c r="AE3796" s="3" t="str">
        <f t="shared" si="1794"/>
        <v/>
      </c>
      <c r="AF3796" s="3" t="str">
        <f t="shared" si="1795"/>
        <v/>
      </c>
      <c r="AG3796" s="3" t="str">
        <f t="shared" si="1796"/>
        <v/>
      </c>
      <c r="AH3796" s="4" t="str">
        <f t="shared" si="1797"/>
        <v/>
      </c>
      <c r="AI3796" s="75" t="str">
        <f t="shared" si="1798"/>
        <v/>
      </c>
      <c r="AJ3796" s="75" t="str">
        <f t="shared" si="1799"/>
        <v/>
      </c>
    </row>
    <row r="3797" spans="1:36">
      <c r="A3797" s="41" t="str">
        <f t="shared" si="1782"/>
        <v/>
      </c>
      <c r="B3797" s="150" t="str">
        <f>IF(ISNUMBER(A3797),INDEX('MetaTrader Import'!$H$13:$J$5893,TRUNC(((A3797-$A$39+1)-1)/3)+1,MOD((A3797-$A$39+1)-1,3)+1),"")</f>
        <v/>
      </c>
      <c r="C3797" s="43" t="str">
        <f t="shared" si="1783"/>
        <v/>
      </c>
      <c r="D3797" s="43" t="str">
        <f t="shared" ca="1" si="1773"/>
        <v/>
      </c>
      <c r="E3797" s="43" t="str">
        <f t="shared" si="1784"/>
        <v/>
      </c>
      <c r="F3797" s="43" t="str">
        <f t="shared" si="1785"/>
        <v/>
      </c>
      <c r="G3797" s="43" t="str">
        <f>IF(A3797&lt;&gt;"",IF(A3797&lt;Data!$G$11*0.25,$C$13/$G$32,IF(A3797&gt;Data!$G$11*0.25,$C$13,$C$13*10)),"")</f>
        <v/>
      </c>
      <c r="H3797" s="43" t="str">
        <f>IF(A3797&lt;&gt;"",IF(Data!$G$9="constant",$C$13,IF(Data!$G$9="squeeze",G3797,F3797)),"")</f>
        <v/>
      </c>
      <c r="I3797" s="38" t="str">
        <f ca="1">IF(ISNUMBER(A3797),NORMINV(RAND(),0,IF(AND(Data!$G$9="squeeze",A3797&lt;Data!$G$11*0.25),$H$32,1)*$C$30*$C$13)*($C$14*$C$12),"")</f>
        <v/>
      </c>
      <c r="J3797" s="42" t="str">
        <f ca="1">IFERROR(IF(Data!$C$6="Real",B3797,I3797+J3796+($C$14*$C$12)*(NORMINV(RAND(),$C$15,CHOOSE($G$13,$C$13,F3797,G3797)))),"")</f>
        <v/>
      </c>
      <c r="K3797" s="88" t="str">
        <f>IF(ISNUMBER(A3797), IF($G$16="fixed",$G$17,MIN(H3797*Data!$C$7*$C$16*0.5,$C$17*Data!$C$7))*$C$12,"")</f>
        <v/>
      </c>
      <c r="L3797" s="42" t="str">
        <f t="shared" ca="1" si="1800"/>
        <v/>
      </c>
      <c r="M3797" s="44" t="str">
        <f t="shared" ca="1" si="1801"/>
        <v/>
      </c>
      <c r="N3797" s="44" t="str">
        <f t="shared" ca="1" si="1802"/>
        <v/>
      </c>
      <c r="O3797" s="108" t="str">
        <f t="shared" si="1786"/>
        <v/>
      </c>
      <c r="P3797" s="102" t="str">
        <f t="shared" si="1787"/>
        <v/>
      </c>
      <c r="Q3797" s="102" t="str">
        <f t="shared" si="1788"/>
        <v/>
      </c>
      <c r="R3797" s="120" t="str">
        <f t="shared" si="1789"/>
        <v/>
      </c>
      <c r="S3797" s="54" t="str">
        <f t="shared" si="1790"/>
        <v/>
      </c>
      <c r="T3797" s="5" t="str">
        <f t="shared" si="1791"/>
        <v/>
      </c>
      <c r="U3797" s="152" t="str">
        <f t="shared" si="1774"/>
        <v/>
      </c>
      <c r="V3797" s="152" t="str">
        <f t="shared" si="1775"/>
        <v/>
      </c>
      <c r="W3797" s="153" t="str">
        <f t="shared" si="1776"/>
        <v/>
      </c>
      <c r="X3797" s="153" t="str">
        <f t="shared" si="1777"/>
        <v/>
      </c>
      <c r="Y3797" s="153" t="str">
        <f t="shared" si="1778"/>
        <v/>
      </c>
      <c r="Z3797" s="153" t="str">
        <f t="shared" si="1779"/>
        <v/>
      </c>
      <c r="AA3797" s="152" t="str">
        <f t="shared" si="1780"/>
        <v/>
      </c>
      <c r="AB3797" s="152" t="str">
        <f t="shared" si="1781"/>
        <v/>
      </c>
      <c r="AC3797" s="154" t="str">
        <f t="shared" si="1792"/>
        <v/>
      </c>
      <c r="AD3797" s="154" t="str">
        <f t="shared" si="1793"/>
        <v/>
      </c>
      <c r="AE3797" s="3" t="str">
        <f t="shared" si="1794"/>
        <v/>
      </c>
      <c r="AF3797" s="3" t="str">
        <f t="shared" si="1795"/>
        <v/>
      </c>
      <c r="AG3797" s="3" t="str">
        <f t="shared" si="1796"/>
        <v/>
      </c>
      <c r="AH3797" s="4" t="str">
        <f t="shared" si="1797"/>
        <v/>
      </c>
      <c r="AI3797" s="75" t="str">
        <f t="shared" si="1798"/>
        <v/>
      </c>
      <c r="AJ3797" s="75" t="str">
        <f t="shared" si="1799"/>
        <v/>
      </c>
    </row>
    <row r="3798" spans="1:36">
      <c r="A3798" s="41" t="str">
        <f t="shared" si="1782"/>
        <v/>
      </c>
      <c r="B3798" s="150" t="str">
        <f>IF(ISNUMBER(A3798),INDEX('MetaTrader Import'!$H$13:$J$5893,TRUNC(((A3798-$A$39+1)-1)/3)+1,MOD((A3798-$A$39+1)-1,3)+1),"")</f>
        <v/>
      </c>
      <c r="C3798" s="43" t="str">
        <f t="shared" si="1783"/>
        <v/>
      </c>
      <c r="D3798" s="43" t="str">
        <f t="shared" ca="1" si="1773"/>
        <v/>
      </c>
      <c r="E3798" s="43" t="str">
        <f t="shared" si="1784"/>
        <v/>
      </c>
      <c r="F3798" s="43" t="str">
        <f t="shared" si="1785"/>
        <v/>
      </c>
      <c r="G3798" s="43" t="str">
        <f>IF(A3798&lt;&gt;"",IF(A3798&lt;Data!$G$11*0.25,$C$13/$G$32,IF(A3798&gt;Data!$G$11*0.25,$C$13,$C$13*10)),"")</f>
        <v/>
      </c>
      <c r="H3798" s="43" t="str">
        <f>IF(A3798&lt;&gt;"",IF(Data!$G$9="constant",$C$13,IF(Data!$G$9="squeeze",G3798,F3798)),"")</f>
        <v/>
      </c>
      <c r="I3798" s="38" t="str">
        <f ca="1">IF(ISNUMBER(A3798),NORMINV(RAND(),0,IF(AND(Data!$G$9="squeeze",A3798&lt;Data!$G$11*0.25),$H$32,1)*$C$30*$C$13)*($C$14*$C$12),"")</f>
        <v/>
      </c>
      <c r="J3798" s="42" t="str">
        <f ca="1">IFERROR(IF(Data!$C$6="Real",B3798,I3798+J3797+($C$14*$C$12)*(NORMINV(RAND(),$C$15,CHOOSE($G$13,$C$13,F3798,G3798)))),"")</f>
        <v/>
      </c>
      <c r="K3798" s="88" t="str">
        <f>IF(ISNUMBER(A3798), IF($G$16="fixed",$G$17,MIN(H3798*Data!$C$7*$C$16*0.5,$C$17*Data!$C$7))*$C$12,"")</f>
        <v/>
      </c>
      <c r="L3798" s="42" t="str">
        <f t="shared" ca="1" si="1800"/>
        <v/>
      </c>
      <c r="M3798" s="44" t="str">
        <f t="shared" ca="1" si="1801"/>
        <v/>
      </c>
      <c r="N3798" s="44" t="str">
        <f t="shared" ca="1" si="1802"/>
        <v/>
      </c>
      <c r="O3798" s="108" t="str">
        <f t="shared" si="1786"/>
        <v/>
      </c>
      <c r="P3798" s="102" t="str">
        <f t="shared" si="1787"/>
        <v/>
      </c>
      <c r="Q3798" s="102" t="str">
        <f t="shared" si="1788"/>
        <v/>
      </c>
      <c r="R3798" s="120" t="str">
        <f t="shared" si="1789"/>
        <v/>
      </c>
      <c r="S3798" s="54" t="str">
        <f t="shared" si="1790"/>
        <v/>
      </c>
      <c r="T3798" s="5" t="str">
        <f t="shared" si="1791"/>
        <v/>
      </c>
      <c r="U3798" s="152" t="str">
        <f t="shared" si="1774"/>
        <v/>
      </c>
      <c r="V3798" s="152" t="str">
        <f t="shared" si="1775"/>
        <v/>
      </c>
      <c r="W3798" s="153" t="str">
        <f t="shared" si="1776"/>
        <v/>
      </c>
      <c r="X3798" s="153" t="str">
        <f t="shared" si="1777"/>
        <v/>
      </c>
      <c r="Y3798" s="153" t="str">
        <f t="shared" si="1778"/>
        <v/>
      </c>
      <c r="Z3798" s="153" t="str">
        <f t="shared" si="1779"/>
        <v/>
      </c>
      <c r="AA3798" s="152" t="str">
        <f t="shared" si="1780"/>
        <v/>
      </c>
      <c r="AB3798" s="152" t="str">
        <f t="shared" si="1781"/>
        <v/>
      </c>
      <c r="AC3798" s="154" t="str">
        <f t="shared" si="1792"/>
        <v/>
      </c>
      <c r="AD3798" s="154" t="str">
        <f t="shared" si="1793"/>
        <v/>
      </c>
      <c r="AE3798" s="3" t="str">
        <f t="shared" si="1794"/>
        <v/>
      </c>
      <c r="AF3798" s="3" t="str">
        <f t="shared" si="1795"/>
        <v/>
      </c>
      <c r="AG3798" s="3" t="str">
        <f t="shared" si="1796"/>
        <v/>
      </c>
      <c r="AH3798" s="4" t="str">
        <f t="shared" si="1797"/>
        <v/>
      </c>
      <c r="AI3798" s="75" t="str">
        <f t="shared" si="1798"/>
        <v/>
      </c>
      <c r="AJ3798" s="75" t="str">
        <f t="shared" si="1799"/>
        <v/>
      </c>
    </row>
    <row r="3799" spans="1:36">
      <c r="A3799" s="41" t="str">
        <f t="shared" si="1782"/>
        <v/>
      </c>
      <c r="B3799" s="150" t="str">
        <f>IF(ISNUMBER(A3799),INDEX('MetaTrader Import'!$H$13:$J$5893,TRUNC(((A3799-$A$39+1)-1)/3)+1,MOD((A3799-$A$39+1)-1,3)+1),"")</f>
        <v/>
      </c>
      <c r="C3799" s="43" t="str">
        <f t="shared" si="1783"/>
        <v/>
      </c>
      <c r="D3799" s="43" t="str">
        <f t="shared" ca="1" si="1773"/>
        <v/>
      </c>
      <c r="E3799" s="43" t="str">
        <f t="shared" si="1784"/>
        <v/>
      </c>
      <c r="F3799" s="43" t="str">
        <f t="shared" si="1785"/>
        <v/>
      </c>
      <c r="G3799" s="43" t="str">
        <f>IF(A3799&lt;&gt;"",IF(A3799&lt;Data!$G$11*0.25,$C$13/$G$32,IF(A3799&gt;Data!$G$11*0.25,$C$13,$C$13*10)),"")</f>
        <v/>
      </c>
      <c r="H3799" s="43" t="str">
        <f>IF(A3799&lt;&gt;"",IF(Data!$G$9="constant",$C$13,IF(Data!$G$9="squeeze",G3799,F3799)),"")</f>
        <v/>
      </c>
      <c r="I3799" s="38" t="str">
        <f ca="1">IF(ISNUMBER(A3799),NORMINV(RAND(),0,IF(AND(Data!$G$9="squeeze",A3799&lt;Data!$G$11*0.25),$H$32,1)*$C$30*$C$13)*($C$14*$C$12),"")</f>
        <v/>
      </c>
      <c r="J3799" s="42" t="str">
        <f ca="1">IFERROR(IF(Data!$C$6="Real",B3799,I3799+J3798+($C$14*$C$12)*(NORMINV(RAND(),$C$15,CHOOSE($G$13,$C$13,F3799,G3799)))),"")</f>
        <v/>
      </c>
      <c r="K3799" s="88" t="str">
        <f>IF(ISNUMBER(A3799), IF($G$16="fixed",$G$17,MIN(H3799*Data!$C$7*$C$16*0.5,$C$17*Data!$C$7))*$C$12,"")</f>
        <v/>
      </c>
      <c r="L3799" s="42" t="str">
        <f t="shared" ca="1" si="1800"/>
        <v/>
      </c>
      <c r="M3799" s="44" t="str">
        <f t="shared" ca="1" si="1801"/>
        <v/>
      </c>
      <c r="N3799" s="44" t="str">
        <f t="shared" ca="1" si="1802"/>
        <v/>
      </c>
      <c r="O3799" s="108" t="str">
        <f t="shared" si="1786"/>
        <v/>
      </c>
      <c r="P3799" s="102" t="str">
        <f t="shared" si="1787"/>
        <v/>
      </c>
      <c r="Q3799" s="102" t="str">
        <f t="shared" si="1788"/>
        <v/>
      </c>
      <c r="R3799" s="120" t="str">
        <f t="shared" si="1789"/>
        <v/>
      </c>
      <c r="S3799" s="54" t="str">
        <f t="shared" si="1790"/>
        <v/>
      </c>
      <c r="T3799" s="5" t="str">
        <f t="shared" si="1791"/>
        <v/>
      </c>
      <c r="U3799" s="152" t="str">
        <f t="shared" si="1774"/>
        <v/>
      </c>
      <c r="V3799" s="152" t="str">
        <f t="shared" si="1775"/>
        <v/>
      </c>
      <c r="W3799" s="153" t="str">
        <f t="shared" si="1776"/>
        <v/>
      </c>
      <c r="X3799" s="153" t="str">
        <f t="shared" si="1777"/>
        <v/>
      </c>
      <c r="Y3799" s="153" t="str">
        <f t="shared" si="1778"/>
        <v/>
      </c>
      <c r="Z3799" s="153" t="str">
        <f t="shared" si="1779"/>
        <v/>
      </c>
      <c r="AA3799" s="152" t="str">
        <f t="shared" si="1780"/>
        <v/>
      </c>
      <c r="AB3799" s="152" t="str">
        <f t="shared" si="1781"/>
        <v/>
      </c>
      <c r="AC3799" s="154" t="str">
        <f t="shared" si="1792"/>
        <v/>
      </c>
      <c r="AD3799" s="154" t="str">
        <f t="shared" si="1793"/>
        <v/>
      </c>
      <c r="AE3799" s="3" t="str">
        <f t="shared" si="1794"/>
        <v/>
      </c>
      <c r="AF3799" s="3" t="str">
        <f t="shared" si="1795"/>
        <v/>
      </c>
      <c r="AG3799" s="3" t="str">
        <f t="shared" si="1796"/>
        <v/>
      </c>
      <c r="AH3799" s="4" t="str">
        <f t="shared" si="1797"/>
        <v/>
      </c>
      <c r="AI3799" s="75" t="str">
        <f t="shared" si="1798"/>
        <v/>
      </c>
      <c r="AJ3799" s="75" t="str">
        <f t="shared" si="1799"/>
        <v/>
      </c>
    </row>
    <row r="3800" spans="1:36">
      <c r="A3800" s="41" t="str">
        <f t="shared" si="1782"/>
        <v/>
      </c>
      <c r="B3800" s="150" t="str">
        <f>IF(ISNUMBER(A3800),INDEX('MetaTrader Import'!$H$13:$J$5893,TRUNC(((A3800-$A$39+1)-1)/3)+1,MOD((A3800-$A$39+1)-1,3)+1),"")</f>
        <v/>
      </c>
      <c r="C3800" s="43" t="str">
        <f t="shared" si="1783"/>
        <v/>
      </c>
      <c r="D3800" s="43" t="str">
        <f t="shared" ca="1" si="1773"/>
        <v/>
      </c>
      <c r="E3800" s="43" t="str">
        <f t="shared" si="1784"/>
        <v/>
      </c>
      <c r="F3800" s="43" t="str">
        <f t="shared" si="1785"/>
        <v/>
      </c>
      <c r="G3800" s="43" t="str">
        <f>IF(A3800&lt;&gt;"",IF(A3800&lt;Data!$G$11*0.25,$C$13/$G$32,IF(A3800&gt;Data!$G$11*0.25,$C$13,$C$13*10)),"")</f>
        <v/>
      </c>
      <c r="H3800" s="43" t="str">
        <f>IF(A3800&lt;&gt;"",IF(Data!$G$9="constant",$C$13,IF(Data!$G$9="squeeze",G3800,F3800)),"")</f>
        <v/>
      </c>
      <c r="I3800" s="38" t="str">
        <f ca="1">IF(ISNUMBER(A3800),NORMINV(RAND(),0,IF(AND(Data!$G$9="squeeze",A3800&lt;Data!$G$11*0.25),$H$32,1)*$C$30*$C$13)*($C$14*$C$12),"")</f>
        <v/>
      </c>
      <c r="J3800" s="42" t="str">
        <f ca="1">IFERROR(IF(Data!$C$6="Real",B3800,I3800+J3799+($C$14*$C$12)*(NORMINV(RAND(),$C$15,CHOOSE($G$13,$C$13,F3800,G3800)))),"")</f>
        <v/>
      </c>
      <c r="K3800" s="88" t="str">
        <f>IF(ISNUMBER(A3800), IF($G$16="fixed",$G$17,MIN(H3800*Data!$C$7*$C$16*0.5,$C$17*Data!$C$7))*$C$12,"")</f>
        <v/>
      </c>
      <c r="L3800" s="42" t="str">
        <f t="shared" ca="1" si="1800"/>
        <v/>
      </c>
      <c r="M3800" s="44" t="str">
        <f t="shared" ca="1" si="1801"/>
        <v/>
      </c>
      <c r="N3800" s="44" t="str">
        <f t="shared" ca="1" si="1802"/>
        <v/>
      </c>
      <c r="O3800" s="108" t="str">
        <f t="shared" si="1786"/>
        <v/>
      </c>
      <c r="P3800" s="102" t="str">
        <f t="shared" si="1787"/>
        <v/>
      </c>
      <c r="Q3800" s="102" t="str">
        <f t="shared" si="1788"/>
        <v/>
      </c>
      <c r="R3800" s="120" t="str">
        <f t="shared" si="1789"/>
        <v/>
      </c>
      <c r="S3800" s="54" t="str">
        <f t="shared" si="1790"/>
        <v/>
      </c>
      <c r="T3800" s="5" t="str">
        <f t="shared" si="1791"/>
        <v/>
      </c>
      <c r="U3800" s="152" t="str">
        <f t="shared" si="1774"/>
        <v/>
      </c>
      <c r="V3800" s="152" t="str">
        <f t="shared" si="1775"/>
        <v/>
      </c>
      <c r="W3800" s="153" t="str">
        <f t="shared" si="1776"/>
        <v/>
      </c>
      <c r="X3800" s="153" t="str">
        <f t="shared" si="1777"/>
        <v/>
      </c>
      <c r="Y3800" s="153" t="str">
        <f t="shared" si="1778"/>
        <v/>
      </c>
      <c r="Z3800" s="153" t="str">
        <f t="shared" si="1779"/>
        <v/>
      </c>
      <c r="AA3800" s="152" t="str">
        <f t="shared" si="1780"/>
        <v/>
      </c>
      <c r="AB3800" s="152" t="str">
        <f t="shared" si="1781"/>
        <v/>
      </c>
      <c r="AC3800" s="154" t="str">
        <f t="shared" si="1792"/>
        <v/>
      </c>
      <c r="AD3800" s="154" t="str">
        <f t="shared" si="1793"/>
        <v/>
      </c>
      <c r="AE3800" s="3" t="str">
        <f t="shared" si="1794"/>
        <v/>
      </c>
      <c r="AF3800" s="3" t="str">
        <f t="shared" si="1795"/>
        <v/>
      </c>
      <c r="AG3800" s="3" t="str">
        <f t="shared" si="1796"/>
        <v/>
      </c>
      <c r="AH3800" s="4" t="str">
        <f t="shared" si="1797"/>
        <v/>
      </c>
      <c r="AI3800" s="75" t="str">
        <f t="shared" si="1798"/>
        <v/>
      </c>
      <c r="AJ3800" s="75" t="str">
        <f t="shared" si="1799"/>
        <v/>
      </c>
    </row>
    <row r="3801" spans="1:36">
      <c r="A3801" s="41" t="str">
        <f t="shared" si="1782"/>
        <v/>
      </c>
      <c r="B3801" s="150" t="str">
        <f>IF(ISNUMBER(A3801),INDEX('MetaTrader Import'!$H$13:$J$5893,TRUNC(((A3801-$A$39+1)-1)/3)+1,MOD((A3801-$A$39+1)-1,3)+1),"")</f>
        <v/>
      </c>
      <c r="C3801" s="43" t="str">
        <f t="shared" si="1783"/>
        <v/>
      </c>
      <c r="D3801" s="43" t="str">
        <f t="shared" ca="1" si="1773"/>
        <v/>
      </c>
      <c r="E3801" s="43" t="str">
        <f t="shared" si="1784"/>
        <v/>
      </c>
      <c r="F3801" s="43" t="str">
        <f t="shared" si="1785"/>
        <v/>
      </c>
      <c r="G3801" s="43" t="str">
        <f>IF(A3801&lt;&gt;"",IF(A3801&lt;Data!$G$11*0.25,$C$13/$G$32,IF(A3801&gt;Data!$G$11*0.25,$C$13,$C$13*10)),"")</f>
        <v/>
      </c>
      <c r="H3801" s="43" t="str">
        <f>IF(A3801&lt;&gt;"",IF(Data!$G$9="constant",$C$13,IF(Data!$G$9="squeeze",G3801,F3801)),"")</f>
        <v/>
      </c>
      <c r="I3801" s="38" t="str">
        <f ca="1">IF(ISNUMBER(A3801),NORMINV(RAND(),0,IF(AND(Data!$G$9="squeeze",A3801&lt;Data!$G$11*0.25),$H$32,1)*$C$30*$C$13)*($C$14*$C$12),"")</f>
        <v/>
      </c>
      <c r="J3801" s="42" t="str">
        <f ca="1">IFERROR(IF(Data!$C$6="Real",B3801,I3801+J3800+($C$14*$C$12)*(NORMINV(RAND(),$C$15,CHOOSE($G$13,$C$13,F3801,G3801)))),"")</f>
        <v/>
      </c>
      <c r="K3801" s="88" t="str">
        <f>IF(ISNUMBER(A3801), IF($G$16="fixed",$G$17,MIN(H3801*Data!$C$7*$C$16*0.5,$C$17*Data!$C$7))*$C$12,"")</f>
        <v/>
      </c>
      <c r="L3801" s="42" t="str">
        <f t="shared" ca="1" si="1800"/>
        <v/>
      </c>
      <c r="M3801" s="44" t="str">
        <f t="shared" ca="1" si="1801"/>
        <v/>
      </c>
      <c r="N3801" s="44" t="str">
        <f t="shared" ca="1" si="1802"/>
        <v/>
      </c>
      <c r="O3801" s="108" t="str">
        <f t="shared" si="1786"/>
        <v/>
      </c>
      <c r="P3801" s="102" t="str">
        <f t="shared" si="1787"/>
        <v/>
      </c>
      <c r="Q3801" s="102" t="str">
        <f t="shared" si="1788"/>
        <v/>
      </c>
      <c r="R3801" s="120" t="str">
        <f t="shared" si="1789"/>
        <v/>
      </c>
      <c r="S3801" s="54" t="str">
        <f t="shared" si="1790"/>
        <v/>
      </c>
      <c r="T3801" s="5" t="str">
        <f t="shared" si="1791"/>
        <v/>
      </c>
      <c r="U3801" s="152" t="str">
        <f t="shared" si="1774"/>
        <v/>
      </c>
      <c r="V3801" s="152" t="str">
        <f t="shared" si="1775"/>
        <v/>
      </c>
      <c r="W3801" s="153" t="str">
        <f t="shared" si="1776"/>
        <v/>
      </c>
      <c r="X3801" s="153" t="str">
        <f t="shared" si="1777"/>
        <v/>
      </c>
      <c r="Y3801" s="153" t="str">
        <f t="shared" si="1778"/>
        <v/>
      </c>
      <c r="Z3801" s="153" t="str">
        <f t="shared" si="1779"/>
        <v/>
      </c>
      <c r="AA3801" s="152" t="str">
        <f t="shared" si="1780"/>
        <v/>
      </c>
      <c r="AB3801" s="152" t="str">
        <f t="shared" si="1781"/>
        <v/>
      </c>
      <c r="AC3801" s="154" t="str">
        <f t="shared" si="1792"/>
        <v/>
      </c>
      <c r="AD3801" s="154" t="str">
        <f t="shared" si="1793"/>
        <v/>
      </c>
      <c r="AE3801" s="3" t="str">
        <f t="shared" si="1794"/>
        <v/>
      </c>
      <c r="AF3801" s="3" t="str">
        <f t="shared" si="1795"/>
        <v/>
      </c>
      <c r="AG3801" s="3" t="str">
        <f t="shared" si="1796"/>
        <v/>
      </c>
      <c r="AH3801" s="4" t="str">
        <f t="shared" si="1797"/>
        <v/>
      </c>
      <c r="AI3801" s="75" t="str">
        <f t="shared" si="1798"/>
        <v/>
      </c>
      <c r="AJ3801" s="75" t="str">
        <f t="shared" si="1799"/>
        <v/>
      </c>
    </row>
    <row r="3802" spans="1:36">
      <c r="A3802" s="41" t="str">
        <f t="shared" si="1782"/>
        <v/>
      </c>
      <c r="B3802" s="150" t="str">
        <f>IF(ISNUMBER(A3802),INDEX('MetaTrader Import'!$H$13:$J$5893,TRUNC(((A3802-$A$39+1)-1)/3)+1,MOD((A3802-$A$39+1)-1,3)+1),"")</f>
        <v/>
      </c>
      <c r="C3802" s="43" t="str">
        <f t="shared" si="1783"/>
        <v/>
      </c>
      <c r="D3802" s="43" t="str">
        <f t="shared" ca="1" si="1773"/>
        <v/>
      </c>
      <c r="E3802" s="43" t="str">
        <f t="shared" si="1784"/>
        <v/>
      </c>
      <c r="F3802" s="43" t="str">
        <f t="shared" si="1785"/>
        <v/>
      </c>
      <c r="G3802" s="43" t="str">
        <f>IF(A3802&lt;&gt;"",IF(A3802&lt;Data!$G$11*0.25,$C$13/$G$32,IF(A3802&gt;Data!$G$11*0.25,$C$13,$C$13*10)),"")</f>
        <v/>
      </c>
      <c r="H3802" s="43" t="str">
        <f>IF(A3802&lt;&gt;"",IF(Data!$G$9="constant",$C$13,IF(Data!$G$9="squeeze",G3802,F3802)),"")</f>
        <v/>
      </c>
      <c r="I3802" s="38" t="str">
        <f ca="1">IF(ISNUMBER(A3802),NORMINV(RAND(),0,IF(AND(Data!$G$9="squeeze",A3802&lt;Data!$G$11*0.25),$H$32,1)*$C$30*$C$13)*($C$14*$C$12),"")</f>
        <v/>
      </c>
      <c r="J3802" s="42" t="str">
        <f ca="1">IFERROR(IF(Data!$C$6="Real",B3802,I3802+J3801+($C$14*$C$12)*(NORMINV(RAND(),$C$15,CHOOSE($G$13,$C$13,F3802,G3802)))),"")</f>
        <v/>
      </c>
      <c r="K3802" s="88" t="str">
        <f>IF(ISNUMBER(A3802), IF($G$16="fixed",$G$17,MIN(H3802*Data!$C$7*$C$16*0.5,$C$17*Data!$C$7))*$C$12,"")</f>
        <v/>
      </c>
      <c r="L3802" s="42" t="str">
        <f t="shared" ca="1" si="1800"/>
        <v/>
      </c>
      <c r="M3802" s="44" t="str">
        <f t="shared" ca="1" si="1801"/>
        <v/>
      </c>
      <c r="N3802" s="44" t="str">
        <f t="shared" ca="1" si="1802"/>
        <v/>
      </c>
      <c r="O3802" s="108" t="str">
        <f t="shared" si="1786"/>
        <v/>
      </c>
      <c r="P3802" s="102" t="str">
        <f t="shared" si="1787"/>
        <v/>
      </c>
      <c r="Q3802" s="102" t="str">
        <f t="shared" si="1788"/>
        <v/>
      </c>
      <c r="R3802" s="120" t="str">
        <f t="shared" si="1789"/>
        <v/>
      </c>
      <c r="S3802" s="54" t="str">
        <f t="shared" si="1790"/>
        <v/>
      </c>
      <c r="T3802" s="5" t="str">
        <f t="shared" si="1791"/>
        <v/>
      </c>
      <c r="U3802" s="152" t="str">
        <f t="shared" si="1774"/>
        <v/>
      </c>
      <c r="V3802" s="152" t="str">
        <f t="shared" si="1775"/>
        <v/>
      </c>
      <c r="W3802" s="153" t="str">
        <f t="shared" si="1776"/>
        <v/>
      </c>
      <c r="X3802" s="153" t="str">
        <f t="shared" si="1777"/>
        <v/>
      </c>
      <c r="Y3802" s="153" t="str">
        <f t="shared" si="1778"/>
        <v/>
      </c>
      <c r="Z3802" s="153" t="str">
        <f t="shared" si="1779"/>
        <v/>
      </c>
      <c r="AA3802" s="152" t="str">
        <f t="shared" si="1780"/>
        <v/>
      </c>
      <c r="AB3802" s="152" t="str">
        <f t="shared" si="1781"/>
        <v/>
      </c>
      <c r="AC3802" s="154" t="str">
        <f t="shared" si="1792"/>
        <v/>
      </c>
      <c r="AD3802" s="154" t="str">
        <f t="shared" si="1793"/>
        <v/>
      </c>
      <c r="AE3802" s="3" t="str">
        <f t="shared" si="1794"/>
        <v/>
      </c>
      <c r="AF3802" s="3" t="str">
        <f t="shared" si="1795"/>
        <v/>
      </c>
      <c r="AG3802" s="3" t="str">
        <f t="shared" si="1796"/>
        <v/>
      </c>
      <c r="AH3802" s="4" t="str">
        <f t="shared" si="1797"/>
        <v/>
      </c>
      <c r="AI3802" s="75" t="str">
        <f t="shared" si="1798"/>
        <v/>
      </c>
      <c r="AJ3802" s="75" t="str">
        <f t="shared" si="1799"/>
        <v/>
      </c>
    </row>
    <row r="3803" spans="1:36">
      <c r="A3803" s="41" t="str">
        <f t="shared" si="1782"/>
        <v/>
      </c>
      <c r="B3803" s="150" t="str">
        <f>IF(ISNUMBER(A3803),INDEX('MetaTrader Import'!$H$13:$J$5893,TRUNC(((A3803-$A$39+1)-1)/3)+1,MOD((A3803-$A$39+1)-1,3)+1),"")</f>
        <v/>
      </c>
      <c r="C3803" s="43" t="str">
        <f t="shared" si="1783"/>
        <v/>
      </c>
      <c r="D3803" s="43" t="str">
        <f t="shared" ca="1" si="1773"/>
        <v/>
      </c>
      <c r="E3803" s="43" t="str">
        <f t="shared" si="1784"/>
        <v/>
      </c>
      <c r="F3803" s="43" t="str">
        <f t="shared" si="1785"/>
        <v/>
      </c>
      <c r="G3803" s="43" t="str">
        <f>IF(A3803&lt;&gt;"",IF(A3803&lt;Data!$G$11*0.25,$C$13/$G$32,IF(A3803&gt;Data!$G$11*0.25,$C$13,$C$13*10)),"")</f>
        <v/>
      </c>
      <c r="H3803" s="43" t="str">
        <f>IF(A3803&lt;&gt;"",IF(Data!$G$9="constant",$C$13,IF(Data!$G$9="squeeze",G3803,F3803)),"")</f>
        <v/>
      </c>
      <c r="I3803" s="38" t="str">
        <f ca="1">IF(ISNUMBER(A3803),NORMINV(RAND(),0,IF(AND(Data!$G$9="squeeze",A3803&lt;Data!$G$11*0.25),$H$32,1)*$C$30*$C$13)*($C$14*$C$12),"")</f>
        <v/>
      </c>
      <c r="J3803" s="42" t="str">
        <f ca="1">IFERROR(IF(Data!$C$6="Real",B3803,I3803+J3802+($C$14*$C$12)*(NORMINV(RAND(),$C$15,CHOOSE($G$13,$C$13,F3803,G3803)))),"")</f>
        <v/>
      </c>
      <c r="K3803" s="88" t="str">
        <f>IF(ISNUMBER(A3803), IF($G$16="fixed",$G$17,MIN(H3803*Data!$C$7*$C$16*0.5,$C$17*Data!$C$7))*$C$12,"")</f>
        <v/>
      </c>
      <c r="L3803" s="42" t="str">
        <f t="shared" ca="1" si="1800"/>
        <v/>
      </c>
      <c r="M3803" s="44" t="str">
        <f t="shared" ca="1" si="1801"/>
        <v/>
      </c>
      <c r="N3803" s="44" t="str">
        <f t="shared" ca="1" si="1802"/>
        <v/>
      </c>
      <c r="O3803" s="108" t="str">
        <f t="shared" si="1786"/>
        <v/>
      </c>
      <c r="P3803" s="102" t="str">
        <f t="shared" si="1787"/>
        <v/>
      </c>
      <c r="Q3803" s="102" t="str">
        <f t="shared" si="1788"/>
        <v/>
      </c>
      <c r="R3803" s="120" t="str">
        <f t="shared" si="1789"/>
        <v/>
      </c>
      <c r="S3803" s="54" t="str">
        <f t="shared" si="1790"/>
        <v/>
      </c>
      <c r="T3803" s="5" t="str">
        <f t="shared" si="1791"/>
        <v/>
      </c>
      <c r="U3803" s="152" t="str">
        <f t="shared" si="1774"/>
        <v/>
      </c>
      <c r="V3803" s="152" t="str">
        <f t="shared" si="1775"/>
        <v/>
      </c>
      <c r="W3803" s="153" t="str">
        <f t="shared" si="1776"/>
        <v/>
      </c>
      <c r="X3803" s="153" t="str">
        <f t="shared" si="1777"/>
        <v/>
      </c>
      <c r="Y3803" s="153" t="str">
        <f t="shared" si="1778"/>
        <v/>
      </c>
      <c r="Z3803" s="153" t="str">
        <f t="shared" si="1779"/>
        <v/>
      </c>
      <c r="AA3803" s="152" t="str">
        <f t="shared" si="1780"/>
        <v/>
      </c>
      <c r="AB3803" s="152" t="str">
        <f t="shared" si="1781"/>
        <v/>
      </c>
      <c r="AC3803" s="154" t="str">
        <f t="shared" si="1792"/>
        <v/>
      </c>
      <c r="AD3803" s="154" t="str">
        <f t="shared" si="1793"/>
        <v/>
      </c>
      <c r="AE3803" s="3" t="str">
        <f t="shared" si="1794"/>
        <v/>
      </c>
      <c r="AF3803" s="3" t="str">
        <f t="shared" si="1795"/>
        <v/>
      </c>
      <c r="AG3803" s="3" t="str">
        <f t="shared" si="1796"/>
        <v/>
      </c>
      <c r="AH3803" s="4" t="str">
        <f t="shared" si="1797"/>
        <v/>
      </c>
      <c r="AI3803" s="75" t="str">
        <f t="shared" si="1798"/>
        <v/>
      </c>
      <c r="AJ3803" s="75" t="str">
        <f t="shared" si="1799"/>
        <v/>
      </c>
    </row>
    <row r="3804" spans="1:36">
      <c r="A3804" s="41" t="str">
        <f t="shared" si="1782"/>
        <v/>
      </c>
      <c r="B3804" s="150" t="str">
        <f>IF(ISNUMBER(A3804),INDEX('MetaTrader Import'!$H$13:$J$5893,TRUNC(((A3804-$A$39+1)-1)/3)+1,MOD((A3804-$A$39+1)-1,3)+1),"")</f>
        <v/>
      </c>
      <c r="C3804" s="43" t="str">
        <f t="shared" si="1783"/>
        <v/>
      </c>
      <c r="D3804" s="43" t="str">
        <f t="shared" ca="1" si="1773"/>
        <v/>
      </c>
      <c r="E3804" s="43" t="str">
        <f t="shared" si="1784"/>
        <v/>
      </c>
      <c r="F3804" s="43" t="str">
        <f t="shared" si="1785"/>
        <v/>
      </c>
      <c r="G3804" s="43" t="str">
        <f>IF(A3804&lt;&gt;"",IF(A3804&lt;Data!$G$11*0.25,$C$13/$G$32,IF(A3804&gt;Data!$G$11*0.25,$C$13,$C$13*10)),"")</f>
        <v/>
      </c>
      <c r="H3804" s="43" t="str">
        <f>IF(A3804&lt;&gt;"",IF(Data!$G$9="constant",$C$13,IF(Data!$G$9="squeeze",G3804,F3804)),"")</f>
        <v/>
      </c>
      <c r="I3804" s="38" t="str">
        <f ca="1">IF(ISNUMBER(A3804),NORMINV(RAND(),0,IF(AND(Data!$G$9="squeeze",A3804&lt;Data!$G$11*0.25),$H$32,1)*$C$30*$C$13)*($C$14*$C$12),"")</f>
        <v/>
      </c>
      <c r="J3804" s="42" t="str">
        <f ca="1">IFERROR(IF(Data!$C$6="Real",B3804,I3804+J3803+($C$14*$C$12)*(NORMINV(RAND(),$C$15,CHOOSE($G$13,$C$13,F3804,G3804)))),"")</f>
        <v/>
      </c>
      <c r="K3804" s="88" t="str">
        <f>IF(ISNUMBER(A3804), IF($G$16="fixed",$G$17,MIN(H3804*Data!$C$7*$C$16*0.5,$C$17*Data!$C$7))*$C$12,"")</f>
        <v/>
      </c>
      <c r="L3804" s="42" t="str">
        <f t="shared" ca="1" si="1800"/>
        <v/>
      </c>
      <c r="M3804" s="44" t="str">
        <f t="shared" ca="1" si="1801"/>
        <v/>
      </c>
      <c r="N3804" s="44" t="str">
        <f t="shared" ca="1" si="1802"/>
        <v/>
      </c>
      <c r="O3804" s="108" t="str">
        <f t="shared" si="1786"/>
        <v/>
      </c>
      <c r="P3804" s="102" t="str">
        <f t="shared" si="1787"/>
        <v/>
      </c>
      <c r="Q3804" s="102" t="str">
        <f t="shared" si="1788"/>
        <v/>
      </c>
      <c r="R3804" s="120" t="str">
        <f t="shared" si="1789"/>
        <v/>
      </c>
      <c r="S3804" s="54" t="str">
        <f t="shared" si="1790"/>
        <v/>
      </c>
      <c r="T3804" s="5" t="str">
        <f t="shared" si="1791"/>
        <v/>
      </c>
      <c r="U3804" s="152" t="str">
        <f t="shared" si="1774"/>
        <v/>
      </c>
      <c r="V3804" s="152" t="str">
        <f t="shared" si="1775"/>
        <v/>
      </c>
      <c r="W3804" s="153" t="str">
        <f t="shared" si="1776"/>
        <v/>
      </c>
      <c r="X3804" s="153" t="str">
        <f t="shared" si="1777"/>
        <v/>
      </c>
      <c r="Y3804" s="153" t="str">
        <f t="shared" si="1778"/>
        <v/>
      </c>
      <c r="Z3804" s="153" t="str">
        <f t="shared" si="1779"/>
        <v/>
      </c>
      <c r="AA3804" s="152" t="str">
        <f t="shared" si="1780"/>
        <v/>
      </c>
      <c r="AB3804" s="152" t="str">
        <f t="shared" si="1781"/>
        <v/>
      </c>
      <c r="AC3804" s="154" t="str">
        <f t="shared" si="1792"/>
        <v/>
      </c>
      <c r="AD3804" s="154" t="str">
        <f t="shared" si="1793"/>
        <v/>
      </c>
      <c r="AE3804" s="3" t="str">
        <f t="shared" si="1794"/>
        <v/>
      </c>
      <c r="AF3804" s="3" t="str">
        <f t="shared" si="1795"/>
        <v/>
      </c>
      <c r="AG3804" s="3" t="str">
        <f t="shared" si="1796"/>
        <v/>
      </c>
      <c r="AH3804" s="4" t="str">
        <f t="shared" si="1797"/>
        <v/>
      </c>
      <c r="AI3804" s="75" t="str">
        <f t="shared" si="1798"/>
        <v/>
      </c>
      <c r="AJ3804" s="75" t="str">
        <f t="shared" si="1799"/>
        <v/>
      </c>
    </row>
    <row r="3805" spans="1:36">
      <c r="A3805" s="41" t="str">
        <f t="shared" si="1782"/>
        <v/>
      </c>
      <c r="B3805" s="150" t="str">
        <f>IF(ISNUMBER(A3805),INDEX('MetaTrader Import'!$H$13:$J$5893,TRUNC(((A3805-$A$39+1)-1)/3)+1,MOD((A3805-$A$39+1)-1,3)+1),"")</f>
        <v/>
      </c>
      <c r="C3805" s="43" t="str">
        <f t="shared" si="1783"/>
        <v/>
      </c>
      <c r="D3805" s="43" t="str">
        <f t="shared" ca="1" si="1773"/>
        <v/>
      </c>
      <c r="E3805" s="43" t="str">
        <f t="shared" si="1784"/>
        <v/>
      </c>
      <c r="F3805" s="43" t="str">
        <f t="shared" si="1785"/>
        <v/>
      </c>
      <c r="G3805" s="43" t="str">
        <f>IF(A3805&lt;&gt;"",IF(A3805&lt;Data!$G$11*0.25,$C$13/$G$32,IF(A3805&gt;Data!$G$11*0.25,$C$13,$C$13*10)),"")</f>
        <v/>
      </c>
      <c r="H3805" s="43" t="str">
        <f>IF(A3805&lt;&gt;"",IF(Data!$G$9="constant",$C$13,IF(Data!$G$9="squeeze",G3805,F3805)),"")</f>
        <v/>
      </c>
      <c r="I3805" s="38" t="str">
        <f ca="1">IF(ISNUMBER(A3805),NORMINV(RAND(),0,IF(AND(Data!$G$9="squeeze",A3805&lt;Data!$G$11*0.25),$H$32,1)*$C$30*$C$13)*($C$14*$C$12),"")</f>
        <v/>
      </c>
      <c r="J3805" s="42" t="str">
        <f ca="1">IFERROR(IF(Data!$C$6="Real",B3805,I3805+J3804+($C$14*$C$12)*(NORMINV(RAND(),$C$15,CHOOSE($G$13,$C$13,F3805,G3805)))),"")</f>
        <v/>
      </c>
      <c r="K3805" s="88" t="str">
        <f>IF(ISNUMBER(A3805), IF($G$16="fixed",$G$17,MIN(H3805*Data!$C$7*$C$16*0.5,$C$17*Data!$C$7))*$C$12,"")</f>
        <v/>
      </c>
      <c r="L3805" s="42" t="str">
        <f t="shared" ca="1" si="1800"/>
        <v/>
      </c>
      <c r="M3805" s="44" t="str">
        <f t="shared" ca="1" si="1801"/>
        <v/>
      </c>
      <c r="N3805" s="44" t="str">
        <f t="shared" ca="1" si="1802"/>
        <v/>
      </c>
      <c r="O3805" s="108" t="str">
        <f t="shared" si="1786"/>
        <v/>
      </c>
      <c r="P3805" s="102" t="str">
        <f t="shared" si="1787"/>
        <v/>
      </c>
      <c r="Q3805" s="102" t="str">
        <f t="shared" si="1788"/>
        <v/>
      </c>
      <c r="R3805" s="120" t="str">
        <f t="shared" si="1789"/>
        <v/>
      </c>
      <c r="S3805" s="54" t="str">
        <f t="shared" si="1790"/>
        <v/>
      </c>
      <c r="T3805" s="5" t="str">
        <f t="shared" si="1791"/>
        <v/>
      </c>
      <c r="U3805" s="152" t="str">
        <f t="shared" si="1774"/>
        <v/>
      </c>
      <c r="V3805" s="152" t="str">
        <f t="shared" si="1775"/>
        <v/>
      </c>
      <c r="W3805" s="153" t="str">
        <f t="shared" si="1776"/>
        <v/>
      </c>
      <c r="X3805" s="153" t="str">
        <f t="shared" si="1777"/>
        <v/>
      </c>
      <c r="Y3805" s="153" t="str">
        <f t="shared" si="1778"/>
        <v/>
      </c>
      <c r="Z3805" s="153" t="str">
        <f t="shared" si="1779"/>
        <v/>
      </c>
      <c r="AA3805" s="152" t="str">
        <f t="shared" si="1780"/>
        <v/>
      </c>
      <c r="AB3805" s="152" t="str">
        <f t="shared" si="1781"/>
        <v/>
      </c>
      <c r="AC3805" s="154" t="str">
        <f t="shared" si="1792"/>
        <v/>
      </c>
      <c r="AD3805" s="154" t="str">
        <f t="shared" si="1793"/>
        <v/>
      </c>
      <c r="AE3805" s="3" t="str">
        <f t="shared" si="1794"/>
        <v/>
      </c>
      <c r="AF3805" s="3" t="str">
        <f t="shared" si="1795"/>
        <v/>
      </c>
      <c r="AG3805" s="3" t="str">
        <f t="shared" si="1796"/>
        <v/>
      </c>
      <c r="AH3805" s="4" t="str">
        <f t="shared" si="1797"/>
        <v/>
      </c>
      <c r="AI3805" s="75" t="str">
        <f t="shared" si="1798"/>
        <v/>
      </c>
      <c r="AJ3805" s="75" t="str">
        <f t="shared" si="1799"/>
        <v/>
      </c>
    </row>
    <row r="3806" spans="1:36">
      <c r="A3806" s="41" t="str">
        <f t="shared" si="1782"/>
        <v/>
      </c>
      <c r="B3806" s="150" t="str">
        <f>IF(ISNUMBER(A3806),INDEX('MetaTrader Import'!$H$13:$J$5893,TRUNC(((A3806-$A$39+1)-1)/3)+1,MOD((A3806-$A$39+1)-1,3)+1),"")</f>
        <v/>
      </c>
      <c r="C3806" s="43" t="str">
        <f t="shared" si="1783"/>
        <v/>
      </c>
      <c r="D3806" s="43" t="str">
        <f t="shared" ca="1" si="1773"/>
        <v/>
      </c>
      <c r="E3806" s="43" t="str">
        <f t="shared" si="1784"/>
        <v/>
      </c>
      <c r="F3806" s="43" t="str">
        <f t="shared" si="1785"/>
        <v/>
      </c>
      <c r="G3806" s="43" t="str">
        <f>IF(A3806&lt;&gt;"",IF(A3806&lt;Data!$G$11*0.25,$C$13/$G$32,IF(A3806&gt;Data!$G$11*0.25,$C$13,$C$13*10)),"")</f>
        <v/>
      </c>
      <c r="H3806" s="43" t="str">
        <f>IF(A3806&lt;&gt;"",IF(Data!$G$9="constant",$C$13,IF(Data!$G$9="squeeze",G3806,F3806)),"")</f>
        <v/>
      </c>
      <c r="I3806" s="38" t="str">
        <f ca="1">IF(ISNUMBER(A3806),NORMINV(RAND(),0,IF(AND(Data!$G$9="squeeze",A3806&lt;Data!$G$11*0.25),$H$32,1)*$C$30*$C$13)*($C$14*$C$12),"")</f>
        <v/>
      </c>
      <c r="J3806" s="42" t="str">
        <f ca="1">IFERROR(IF(Data!$C$6="Real",B3806,I3806+J3805+($C$14*$C$12)*(NORMINV(RAND(),$C$15,CHOOSE($G$13,$C$13,F3806,G3806)))),"")</f>
        <v/>
      </c>
      <c r="K3806" s="88" t="str">
        <f>IF(ISNUMBER(A3806), IF($G$16="fixed",$G$17,MIN(H3806*Data!$C$7*$C$16*0.5,$C$17*Data!$C$7))*$C$12,"")</f>
        <v/>
      </c>
      <c r="L3806" s="42" t="str">
        <f t="shared" ca="1" si="1800"/>
        <v/>
      </c>
      <c r="M3806" s="44" t="str">
        <f t="shared" ca="1" si="1801"/>
        <v/>
      </c>
      <c r="N3806" s="44" t="str">
        <f t="shared" ca="1" si="1802"/>
        <v/>
      </c>
      <c r="O3806" s="108" t="str">
        <f t="shared" si="1786"/>
        <v/>
      </c>
      <c r="P3806" s="102" t="str">
        <f t="shared" si="1787"/>
        <v/>
      </c>
      <c r="Q3806" s="102" t="str">
        <f t="shared" si="1788"/>
        <v/>
      </c>
      <c r="R3806" s="120" t="str">
        <f t="shared" si="1789"/>
        <v/>
      </c>
      <c r="S3806" s="54" t="str">
        <f t="shared" si="1790"/>
        <v/>
      </c>
      <c r="T3806" s="5" t="str">
        <f t="shared" si="1791"/>
        <v/>
      </c>
      <c r="U3806" s="152" t="str">
        <f t="shared" si="1774"/>
        <v/>
      </c>
      <c r="V3806" s="152" t="str">
        <f t="shared" si="1775"/>
        <v/>
      </c>
      <c r="W3806" s="153" t="str">
        <f t="shared" si="1776"/>
        <v/>
      </c>
      <c r="X3806" s="153" t="str">
        <f t="shared" si="1777"/>
        <v/>
      </c>
      <c r="Y3806" s="153" t="str">
        <f t="shared" si="1778"/>
        <v/>
      </c>
      <c r="Z3806" s="153" t="str">
        <f t="shared" si="1779"/>
        <v/>
      </c>
      <c r="AA3806" s="152" t="str">
        <f t="shared" si="1780"/>
        <v/>
      </c>
      <c r="AB3806" s="152" t="str">
        <f t="shared" si="1781"/>
        <v/>
      </c>
      <c r="AC3806" s="154" t="str">
        <f t="shared" si="1792"/>
        <v/>
      </c>
      <c r="AD3806" s="154" t="str">
        <f t="shared" si="1793"/>
        <v/>
      </c>
      <c r="AE3806" s="3" t="str">
        <f t="shared" si="1794"/>
        <v/>
      </c>
      <c r="AF3806" s="3" t="str">
        <f t="shared" si="1795"/>
        <v/>
      </c>
      <c r="AG3806" s="3" t="str">
        <f t="shared" si="1796"/>
        <v/>
      </c>
      <c r="AH3806" s="4" t="str">
        <f t="shared" si="1797"/>
        <v/>
      </c>
      <c r="AI3806" s="75" t="str">
        <f t="shared" si="1798"/>
        <v/>
      </c>
      <c r="AJ3806" s="75" t="str">
        <f t="shared" si="1799"/>
        <v/>
      </c>
    </row>
    <row r="3807" spans="1:36">
      <c r="A3807" s="41" t="str">
        <f t="shared" si="1782"/>
        <v/>
      </c>
      <c r="B3807" s="150" t="str">
        <f>IF(ISNUMBER(A3807),INDEX('MetaTrader Import'!$H$13:$J$5893,TRUNC(((A3807-$A$39+1)-1)/3)+1,MOD((A3807-$A$39+1)-1,3)+1),"")</f>
        <v/>
      </c>
      <c r="C3807" s="43" t="str">
        <f t="shared" si="1783"/>
        <v/>
      </c>
      <c r="D3807" s="43" t="str">
        <f t="shared" ca="1" si="1773"/>
        <v/>
      </c>
      <c r="E3807" s="43" t="str">
        <f t="shared" si="1784"/>
        <v/>
      </c>
      <c r="F3807" s="43" t="str">
        <f t="shared" si="1785"/>
        <v/>
      </c>
      <c r="G3807" s="43" t="str">
        <f>IF(A3807&lt;&gt;"",IF(A3807&lt;Data!$G$11*0.25,$C$13/$G$32,IF(A3807&gt;Data!$G$11*0.25,$C$13,$C$13*10)),"")</f>
        <v/>
      </c>
      <c r="H3807" s="43" t="str">
        <f>IF(A3807&lt;&gt;"",IF(Data!$G$9="constant",$C$13,IF(Data!$G$9="squeeze",G3807,F3807)),"")</f>
        <v/>
      </c>
      <c r="I3807" s="38" t="str">
        <f ca="1">IF(ISNUMBER(A3807),NORMINV(RAND(),0,IF(AND(Data!$G$9="squeeze",A3807&lt;Data!$G$11*0.25),$H$32,1)*$C$30*$C$13)*($C$14*$C$12),"")</f>
        <v/>
      </c>
      <c r="J3807" s="42" t="str">
        <f ca="1">IFERROR(IF(Data!$C$6="Real",B3807,I3807+J3806+($C$14*$C$12)*(NORMINV(RAND(),$C$15,CHOOSE($G$13,$C$13,F3807,G3807)))),"")</f>
        <v/>
      </c>
      <c r="K3807" s="88" t="str">
        <f>IF(ISNUMBER(A3807), IF($G$16="fixed",$G$17,MIN(H3807*Data!$C$7*$C$16*0.5,$C$17*Data!$C$7))*$C$12,"")</f>
        <v/>
      </c>
      <c r="L3807" s="42" t="str">
        <f t="shared" ca="1" si="1800"/>
        <v/>
      </c>
      <c r="M3807" s="44" t="str">
        <f t="shared" ca="1" si="1801"/>
        <v/>
      </c>
      <c r="N3807" s="44" t="str">
        <f t="shared" ca="1" si="1802"/>
        <v/>
      </c>
      <c r="O3807" s="108" t="str">
        <f t="shared" si="1786"/>
        <v/>
      </c>
      <c r="P3807" s="102" t="str">
        <f t="shared" si="1787"/>
        <v/>
      </c>
      <c r="Q3807" s="102" t="str">
        <f t="shared" si="1788"/>
        <v/>
      </c>
      <c r="R3807" s="120" t="str">
        <f t="shared" si="1789"/>
        <v/>
      </c>
      <c r="S3807" s="54" t="str">
        <f t="shared" si="1790"/>
        <v/>
      </c>
      <c r="T3807" s="5" t="str">
        <f t="shared" si="1791"/>
        <v/>
      </c>
      <c r="U3807" s="152" t="str">
        <f t="shared" si="1774"/>
        <v/>
      </c>
      <c r="V3807" s="152" t="str">
        <f t="shared" si="1775"/>
        <v/>
      </c>
      <c r="W3807" s="153" t="str">
        <f t="shared" si="1776"/>
        <v/>
      </c>
      <c r="X3807" s="153" t="str">
        <f t="shared" si="1777"/>
        <v/>
      </c>
      <c r="Y3807" s="153" t="str">
        <f t="shared" si="1778"/>
        <v/>
      </c>
      <c r="Z3807" s="153" t="str">
        <f t="shared" si="1779"/>
        <v/>
      </c>
      <c r="AA3807" s="152" t="str">
        <f t="shared" si="1780"/>
        <v/>
      </c>
      <c r="AB3807" s="152" t="str">
        <f t="shared" si="1781"/>
        <v/>
      </c>
      <c r="AC3807" s="154" t="str">
        <f t="shared" si="1792"/>
        <v/>
      </c>
      <c r="AD3807" s="154" t="str">
        <f t="shared" si="1793"/>
        <v/>
      </c>
      <c r="AE3807" s="3" t="str">
        <f t="shared" si="1794"/>
        <v/>
      </c>
      <c r="AF3807" s="3" t="str">
        <f t="shared" si="1795"/>
        <v/>
      </c>
      <c r="AG3807" s="3" t="str">
        <f t="shared" si="1796"/>
        <v/>
      </c>
      <c r="AH3807" s="4" t="str">
        <f t="shared" si="1797"/>
        <v/>
      </c>
      <c r="AI3807" s="75" t="str">
        <f t="shared" si="1798"/>
        <v/>
      </c>
      <c r="AJ3807" s="75" t="str">
        <f t="shared" si="1799"/>
        <v/>
      </c>
    </row>
    <row r="3808" spans="1:36">
      <c r="A3808" s="41" t="str">
        <f t="shared" si="1782"/>
        <v/>
      </c>
      <c r="B3808" s="150" t="str">
        <f>IF(ISNUMBER(A3808),INDEX('MetaTrader Import'!$H$13:$J$5893,TRUNC(((A3808-$A$39+1)-1)/3)+1,MOD((A3808-$A$39+1)-1,3)+1),"")</f>
        <v/>
      </c>
      <c r="C3808" s="43" t="str">
        <f t="shared" si="1783"/>
        <v/>
      </c>
      <c r="D3808" s="43" t="str">
        <f t="shared" ca="1" si="1773"/>
        <v/>
      </c>
      <c r="E3808" s="43" t="str">
        <f t="shared" si="1784"/>
        <v/>
      </c>
      <c r="F3808" s="43" t="str">
        <f t="shared" si="1785"/>
        <v/>
      </c>
      <c r="G3808" s="43" t="str">
        <f>IF(A3808&lt;&gt;"",IF(A3808&lt;Data!$G$11*0.25,$C$13/$G$32,IF(A3808&gt;Data!$G$11*0.25,$C$13,$C$13*10)),"")</f>
        <v/>
      </c>
      <c r="H3808" s="43" t="str">
        <f>IF(A3808&lt;&gt;"",IF(Data!$G$9="constant",$C$13,IF(Data!$G$9="squeeze",G3808,F3808)),"")</f>
        <v/>
      </c>
      <c r="I3808" s="38" t="str">
        <f ca="1">IF(ISNUMBER(A3808),NORMINV(RAND(),0,IF(AND(Data!$G$9="squeeze",A3808&lt;Data!$G$11*0.25),$H$32,1)*$C$30*$C$13)*($C$14*$C$12),"")</f>
        <v/>
      </c>
      <c r="J3808" s="42" t="str">
        <f ca="1">IFERROR(IF(Data!$C$6="Real",B3808,I3808+J3807+($C$14*$C$12)*(NORMINV(RAND(),$C$15,CHOOSE($G$13,$C$13,F3808,G3808)))),"")</f>
        <v/>
      </c>
      <c r="K3808" s="88" t="str">
        <f>IF(ISNUMBER(A3808), IF($G$16="fixed",$G$17,MIN(H3808*Data!$C$7*$C$16*0.5,$C$17*Data!$C$7))*$C$12,"")</f>
        <v/>
      </c>
      <c r="L3808" s="42" t="str">
        <f t="shared" ca="1" si="1800"/>
        <v/>
      </c>
      <c r="M3808" s="44" t="str">
        <f t="shared" ca="1" si="1801"/>
        <v/>
      </c>
      <c r="N3808" s="44" t="str">
        <f t="shared" ca="1" si="1802"/>
        <v/>
      </c>
      <c r="O3808" s="108" t="str">
        <f t="shared" si="1786"/>
        <v/>
      </c>
      <c r="P3808" s="102" t="str">
        <f t="shared" si="1787"/>
        <v/>
      </c>
      <c r="Q3808" s="102" t="str">
        <f t="shared" si="1788"/>
        <v/>
      </c>
      <c r="R3808" s="120" t="str">
        <f t="shared" si="1789"/>
        <v/>
      </c>
      <c r="S3808" s="54" t="str">
        <f t="shared" si="1790"/>
        <v/>
      </c>
      <c r="T3808" s="5" t="str">
        <f t="shared" si="1791"/>
        <v/>
      </c>
      <c r="U3808" s="152" t="str">
        <f t="shared" si="1774"/>
        <v/>
      </c>
      <c r="V3808" s="152" t="str">
        <f t="shared" si="1775"/>
        <v/>
      </c>
      <c r="W3808" s="153" t="str">
        <f t="shared" si="1776"/>
        <v/>
      </c>
      <c r="X3808" s="153" t="str">
        <f t="shared" si="1777"/>
        <v/>
      </c>
      <c r="Y3808" s="153" t="str">
        <f t="shared" si="1778"/>
        <v/>
      </c>
      <c r="Z3808" s="153" t="str">
        <f t="shared" si="1779"/>
        <v/>
      </c>
      <c r="AA3808" s="152" t="str">
        <f t="shared" si="1780"/>
        <v/>
      </c>
      <c r="AB3808" s="152" t="str">
        <f t="shared" si="1781"/>
        <v/>
      </c>
      <c r="AC3808" s="154" t="str">
        <f t="shared" si="1792"/>
        <v/>
      </c>
      <c r="AD3808" s="154" t="str">
        <f t="shared" si="1793"/>
        <v/>
      </c>
      <c r="AE3808" s="3" t="str">
        <f t="shared" si="1794"/>
        <v/>
      </c>
      <c r="AF3808" s="3" t="str">
        <f t="shared" si="1795"/>
        <v/>
      </c>
      <c r="AG3808" s="3" t="str">
        <f t="shared" si="1796"/>
        <v/>
      </c>
      <c r="AH3808" s="4" t="str">
        <f t="shared" si="1797"/>
        <v/>
      </c>
      <c r="AI3808" s="75" t="str">
        <f t="shared" si="1798"/>
        <v/>
      </c>
      <c r="AJ3808" s="75" t="str">
        <f t="shared" si="1799"/>
        <v/>
      </c>
    </row>
    <row r="3809" spans="1:36">
      <c r="A3809" s="41" t="str">
        <f t="shared" si="1782"/>
        <v/>
      </c>
      <c r="B3809" s="150" t="str">
        <f>IF(ISNUMBER(A3809),INDEX('MetaTrader Import'!$H$13:$J$5893,TRUNC(((A3809-$A$39+1)-1)/3)+1,MOD((A3809-$A$39+1)-1,3)+1),"")</f>
        <v/>
      </c>
      <c r="C3809" s="43" t="str">
        <f t="shared" si="1783"/>
        <v/>
      </c>
      <c r="D3809" s="43" t="str">
        <f t="shared" ca="1" si="1773"/>
        <v/>
      </c>
      <c r="E3809" s="43" t="str">
        <f t="shared" si="1784"/>
        <v/>
      </c>
      <c r="F3809" s="43" t="str">
        <f t="shared" si="1785"/>
        <v/>
      </c>
      <c r="G3809" s="43" t="str">
        <f>IF(A3809&lt;&gt;"",IF(A3809&lt;Data!$G$11*0.25,$C$13/$G$32,IF(A3809&gt;Data!$G$11*0.25,$C$13,$C$13*10)),"")</f>
        <v/>
      </c>
      <c r="H3809" s="43" t="str">
        <f>IF(A3809&lt;&gt;"",IF(Data!$G$9="constant",$C$13,IF(Data!$G$9="squeeze",G3809,F3809)),"")</f>
        <v/>
      </c>
      <c r="I3809" s="38" t="str">
        <f ca="1">IF(ISNUMBER(A3809),NORMINV(RAND(),0,IF(AND(Data!$G$9="squeeze",A3809&lt;Data!$G$11*0.25),$H$32,1)*$C$30*$C$13)*($C$14*$C$12),"")</f>
        <v/>
      </c>
      <c r="J3809" s="42" t="str">
        <f ca="1">IFERROR(IF(Data!$C$6="Real",B3809,I3809+J3808+($C$14*$C$12)*(NORMINV(RAND(),$C$15,CHOOSE($G$13,$C$13,F3809,G3809)))),"")</f>
        <v/>
      </c>
      <c r="K3809" s="88" t="str">
        <f>IF(ISNUMBER(A3809), IF($G$16="fixed",$G$17,MIN(H3809*Data!$C$7*$C$16*0.5,$C$17*Data!$C$7))*$C$12,"")</f>
        <v/>
      </c>
      <c r="L3809" s="42" t="str">
        <f t="shared" ca="1" si="1800"/>
        <v/>
      </c>
      <c r="M3809" s="44" t="str">
        <f t="shared" ca="1" si="1801"/>
        <v/>
      </c>
      <c r="N3809" s="44" t="str">
        <f t="shared" ca="1" si="1802"/>
        <v/>
      </c>
      <c r="O3809" s="108" t="str">
        <f t="shared" si="1786"/>
        <v/>
      </c>
      <c r="P3809" s="102" t="str">
        <f t="shared" si="1787"/>
        <v/>
      </c>
      <c r="Q3809" s="102" t="str">
        <f t="shared" si="1788"/>
        <v/>
      </c>
      <c r="R3809" s="120" t="str">
        <f t="shared" si="1789"/>
        <v/>
      </c>
      <c r="S3809" s="54" t="str">
        <f t="shared" si="1790"/>
        <v/>
      </c>
      <c r="T3809" s="5" t="str">
        <f t="shared" si="1791"/>
        <v/>
      </c>
      <c r="U3809" s="152" t="str">
        <f t="shared" si="1774"/>
        <v/>
      </c>
      <c r="V3809" s="152" t="str">
        <f t="shared" si="1775"/>
        <v/>
      </c>
      <c r="W3809" s="153" t="str">
        <f t="shared" si="1776"/>
        <v/>
      </c>
      <c r="X3809" s="153" t="str">
        <f t="shared" si="1777"/>
        <v/>
      </c>
      <c r="Y3809" s="153" t="str">
        <f t="shared" si="1778"/>
        <v/>
      </c>
      <c r="Z3809" s="153" t="str">
        <f t="shared" si="1779"/>
        <v/>
      </c>
      <c r="AA3809" s="152" t="str">
        <f t="shared" si="1780"/>
        <v/>
      </c>
      <c r="AB3809" s="152" t="str">
        <f t="shared" si="1781"/>
        <v/>
      </c>
      <c r="AC3809" s="154" t="str">
        <f t="shared" si="1792"/>
        <v/>
      </c>
      <c r="AD3809" s="154" t="str">
        <f t="shared" si="1793"/>
        <v/>
      </c>
      <c r="AE3809" s="3" t="str">
        <f t="shared" si="1794"/>
        <v/>
      </c>
      <c r="AF3809" s="3" t="str">
        <f t="shared" si="1795"/>
        <v/>
      </c>
      <c r="AG3809" s="3" t="str">
        <f t="shared" si="1796"/>
        <v/>
      </c>
      <c r="AH3809" s="4" t="str">
        <f t="shared" si="1797"/>
        <v/>
      </c>
      <c r="AI3809" s="75" t="str">
        <f t="shared" si="1798"/>
        <v/>
      </c>
      <c r="AJ3809" s="75" t="str">
        <f t="shared" si="1799"/>
        <v/>
      </c>
    </row>
    <row r="3810" spans="1:36">
      <c r="A3810" s="41" t="str">
        <f t="shared" si="1782"/>
        <v/>
      </c>
      <c r="B3810" s="150" t="str">
        <f>IF(ISNUMBER(A3810),INDEX('MetaTrader Import'!$H$13:$J$5893,TRUNC(((A3810-$A$39+1)-1)/3)+1,MOD((A3810-$A$39+1)-1,3)+1),"")</f>
        <v/>
      </c>
      <c r="C3810" s="43" t="str">
        <f t="shared" si="1783"/>
        <v/>
      </c>
      <c r="D3810" s="43" t="str">
        <f t="shared" ca="1" si="1773"/>
        <v/>
      </c>
      <c r="E3810" s="43" t="str">
        <f t="shared" si="1784"/>
        <v/>
      </c>
      <c r="F3810" s="43" t="str">
        <f t="shared" si="1785"/>
        <v/>
      </c>
      <c r="G3810" s="43" t="str">
        <f>IF(A3810&lt;&gt;"",IF(A3810&lt;Data!$G$11*0.25,$C$13/$G$32,IF(A3810&gt;Data!$G$11*0.25,$C$13,$C$13*10)),"")</f>
        <v/>
      </c>
      <c r="H3810" s="43" t="str">
        <f>IF(A3810&lt;&gt;"",IF(Data!$G$9="constant",$C$13,IF(Data!$G$9="squeeze",G3810,F3810)),"")</f>
        <v/>
      </c>
      <c r="I3810" s="38" t="str">
        <f ca="1">IF(ISNUMBER(A3810),NORMINV(RAND(),0,IF(AND(Data!$G$9="squeeze",A3810&lt;Data!$G$11*0.25),$H$32,1)*$C$30*$C$13)*($C$14*$C$12),"")</f>
        <v/>
      </c>
      <c r="J3810" s="42" t="str">
        <f ca="1">IFERROR(IF(Data!$C$6="Real",B3810,I3810+J3809+($C$14*$C$12)*(NORMINV(RAND(),$C$15,CHOOSE($G$13,$C$13,F3810,G3810)))),"")</f>
        <v/>
      </c>
      <c r="K3810" s="88" t="str">
        <f>IF(ISNUMBER(A3810), IF($G$16="fixed",$G$17,MIN(H3810*Data!$C$7*$C$16*0.5,$C$17*Data!$C$7))*$C$12,"")</f>
        <v/>
      </c>
      <c r="L3810" s="42" t="str">
        <f t="shared" ca="1" si="1800"/>
        <v/>
      </c>
      <c r="M3810" s="44" t="str">
        <f t="shared" ca="1" si="1801"/>
        <v/>
      </c>
      <c r="N3810" s="44" t="str">
        <f t="shared" ca="1" si="1802"/>
        <v/>
      </c>
      <c r="O3810" s="108" t="str">
        <f t="shared" si="1786"/>
        <v/>
      </c>
      <c r="P3810" s="102" t="str">
        <f t="shared" si="1787"/>
        <v/>
      </c>
      <c r="Q3810" s="102" t="str">
        <f t="shared" si="1788"/>
        <v/>
      </c>
      <c r="R3810" s="120" t="str">
        <f t="shared" si="1789"/>
        <v/>
      </c>
      <c r="S3810" s="54" t="str">
        <f t="shared" si="1790"/>
        <v/>
      </c>
      <c r="T3810" s="5" t="str">
        <f t="shared" si="1791"/>
        <v/>
      </c>
      <c r="U3810" s="152" t="str">
        <f t="shared" si="1774"/>
        <v/>
      </c>
      <c r="V3810" s="152" t="str">
        <f t="shared" si="1775"/>
        <v/>
      </c>
      <c r="W3810" s="153" t="str">
        <f t="shared" si="1776"/>
        <v/>
      </c>
      <c r="X3810" s="153" t="str">
        <f t="shared" si="1777"/>
        <v/>
      </c>
      <c r="Y3810" s="153" t="str">
        <f t="shared" si="1778"/>
        <v/>
      </c>
      <c r="Z3810" s="153" t="str">
        <f t="shared" si="1779"/>
        <v/>
      </c>
      <c r="AA3810" s="152" t="str">
        <f t="shared" si="1780"/>
        <v/>
      </c>
      <c r="AB3810" s="152" t="str">
        <f t="shared" si="1781"/>
        <v/>
      </c>
      <c r="AC3810" s="154" t="str">
        <f t="shared" si="1792"/>
        <v/>
      </c>
      <c r="AD3810" s="154" t="str">
        <f t="shared" si="1793"/>
        <v/>
      </c>
      <c r="AE3810" s="3" t="str">
        <f t="shared" si="1794"/>
        <v/>
      </c>
      <c r="AF3810" s="3" t="str">
        <f t="shared" si="1795"/>
        <v/>
      </c>
      <c r="AG3810" s="3" t="str">
        <f t="shared" si="1796"/>
        <v/>
      </c>
      <c r="AH3810" s="4" t="str">
        <f t="shared" si="1797"/>
        <v/>
      </c>
      <c r="AI3810" s="75" t="str">
        <f t="shared" si="1798"/>
        <v/>
      </c>
      <c r="AJ3810" s="75" t="str">
        <f t="shared" si="1799"/>
        <v/>
      </c>
    </row>
    <row r="3811" spans="1:36">
      <c r="A3811" s="41" t="str">
        <f t="shared" si="1782"/>
        <v/>
      </c>
      <c r="B3811" s="150" t="str">
        <f>IF(ISNUMBER(A3811),INDEX('MetaTrader Import'!$H$13:$J$5893,TRUNC(((A3811-$A$39+1)-1)/3)+1,MOD((A3811-$A$39+1)-1,3)+1),"")</f>
        <v/>
      </c>
      <c r="C3811" s="43" t="str">
        <f t="shared" si="1783"/>
        <v/>
      </c>
      <c r="D3811" s="43" t="str">
        <f t="shared" ca="1" si="1773"/>
        <v/>
      </c>
      <c r="E3811" s="43" t="str">
        <f t="shared" si="1784"/>
        <v/>
      </c>
      <c r="F3811" s="43" t="str">
        <f t="shared" si="1785"/>
        <v/>
      </c>
      <c r="G3811" s="43" t="str">
        <f>IF(A3811&lt;&gt;"",IF(A3811&lt;Data!$G$11*0.25,$C$13/$G$32,IF(A3811&gt;Data!$G$11*0.25,$C$13,$C$13*10)),"")</f>
        <v/>
      </c>
      <c r="H3811" s="43" t="str">
        <f>IF(A3811&lt;&gt;"",IF(Data!$G$9="constant",$C$13,IF(Data!$G$9="squeeze",G3811,F3811)),"")</f>
        <v/>
      </c>
      <c r="I3811" s="38" t="str">
        <f ca="1">IF(ISNUMBER(A3811),NORMINV(RAND(),0,IF(AND(Data!$G$9="squeeze",A3811&lt;Data!$G$11*0.25),$H$32,1)*$C$30*$C$13)*($C$14*$C$12),"")</f>
        <v/>
      </c>
      <c r="J3811" s="42" t="str">
        <f ca="1">IFERROR(IF(Data!$C$6="Real",B3811,I3811+J3810+($C$14*$C$12)*(NORMINV(RAND(),$C$15,CHOOSE($G$13,$C$13,F3811,G3811)))),"")</f>
        <v/>
      </c>
      <c r="K3811" s="88" t="str">
        <f>IF(ISNUMBER(A3811), IF($G$16="fixed",$G$17,MIN(H3811*Data!$C$7*$C$16*0.5,$C$17*Data!$C$7))*$C$12,"")</f>
        <v/>
      </c>
      <c r="L3811" s="42" t="str">
        <f t="shared" ca="1" si="1800"/>
        <v/>
      </c>
      <c r="M3811" s="44" t="str">
        <f t="shared" ca="1" si="1801"/>
        <v/>
      </c>
      <c r="N3811" s="44" t="str">
        <f t="shared" ca="1" si="1802"/>
        <v/>
      </c>
      <c r="O3811" s="108" t="str">
        <f t="shared" si="1786"/>
        <v/>
      </c>
      <c r="P3811" s="102" t="str">
        <f t="shared" si="1787"/>
        <v/>
      </c>
      <c r="Q3811" s="102" t="str">
        <f t="shared" si="1788"/>
        <v/>
      </c>
      <c r="R3811" s="120" t="str">
        <f t="shared" si="1789"/>
        <v/>
      </c>
      <c r="S3811" s="54" t="str">
        <f t="shared" si="1790"/>
        <v/>
      </c>
      <c r="T3811" s="5" t="str">
        <f t="shared" si="1791"/>
        <v/>
      </c>
      <c r="U3811" s="152" t="str">
        <f t="shared" si="1774"/>
        <v/>
      </c>
      <c r="V3811" s="152" t="str">
        <f t="shared" si="1775"/>
        <v/>
      </c>
      <c r="W3811" s="153" t="str">
        <f t="shared" si="1776"/>
        <v/>
      </c>
      <c r="X3811" s="153" t="str">
        <f t="shared" si="1777"/>
        <v/>
      </c>
      <c r="Y3811" s="153" t="str">
        <f t="shared" si="1778"/>
        <v/>
      </c>
      <c r="Z3811" s="153" t="str">
        <f t="shared" si="1779"/>
        <v/>
      </c>
      <c r="AA3811" s="152" t="str">
        <f t="shared" si="1780"/>
        <v/>
      </c>
      <c r="AB3811" s="152" t="str">
        <f t="shared" si="1781"/>
        <v/>
      </c>
      <c r="AC3811" s="154" t="str">
        <f t="shared" si="1792"/>
        <v/>
      </c>
      <c r="AD3811" s="154" t="str">
        <f t="shared" si="1793"/>
        <v/>
      </c>
      <c r="AE3811" s="3" t="str">
        <f t="shared" si="1794"/>
        <v/>
      </c>
      <c r="AF3811" s="3" t="str">
        <f t="shared" si="1795"/>
        <v/>
      </c>
      <c r="AG3811" s="3" t="str">
        <f t="shared" si="1796"/>
        <v/>
      </c>
      <c r="AH3811" s="4" t="str">
        <f t="shared" si="1797"/>
        <v/>
      </c>
      <c r="AI3811" s="75" t="str">
        <f t="shared" si="1798"/>
        <v/>
      </c>
      <c r="AJ3811" s="75" t="str">
        <f t="shared" si="1799"/>
        <v/>
      </c>
    </row>
    <row r="3812" spans="1:36">
      <c r="A3812" s="41" t="str">
        <f t="shared" si="1782"/>
        <v/>
      </c>
      <c r="B3812" s="150" t="str">
        <f>IF(ISNUMBER(A3812),INDEX('MetaTrader Import'!$H$13:$J$5893,TRUNC(((A3812-$A$39+1)-1)/3)+1,MOD((A3812-$A$39+1)-1,3)+1),"")</f>
        <v/>
      </c>
      <c r="C3812" s="43" t="str">
        <f t="shared" si="1783"/>
        <v/>
      </c>
      <c r="D3812" s="43" t="str">
        <f t="shared" ca="1" si="1773"/>
        <v/>
      </c>
      <c r="E3812" s="43" t="str">
        <f t="shared" si="1784"/>
        <v/>
      </c>
      <c r="F3812" s="43" t="str">
        <f t="shared" si="1785"/>
        <v/>
      </c>
      <c r="G3812" s="43" t="str">
        <f>IF(A3812&lt;&gt;"",IF(A3812&lt;Data!$G$11*0.25,$C$13/$G$32,IF(A3812&gt;Data!$G$11*0.25,$C$13,$C$13*10)),"")</f>
        <v/>
      </c>
      <c r="H3812" s="43" t="str">
        <f>IF(A3812&lt;&gt;"",IF(Data!$G$9="constant",$C$13,IF(Data!$G$9="squeeze",G3812,F3812)),"")</f>
        <v/>
      </c>
      <c r="I3812" s="38" t="str">
        <f ca="1">IF(ISNUMBER(A3812),NORMINV(RAND(),0,IF(AND(Data!$G$9="squeeze",A3812&lt;Data!$G$11*0.25),$H$32,1)*$C$30*$C$13)*($C$14*$C$12),"")</f>
        <v/>
      </c>
      <c r="J3812" s="42" t="str">
        <f ca="1">IFERROR(IF(Data!$C$6="Real",B3812,I3812+J3811+($C$14*$C$12)*(NORMINV(RAND(),$C$15,CHOOSE($G$13,$C$13,F3812,G3812)))),"")</f>
        <v/>
      </c>
      <c r="K3812" s="88" t="str">
        <f>IF(ISNUMBER(A3812), IF($G$16="fixed",$G$17,MIN(H3812*Data!$C$7*$C$16*0.5,$C$17*Data!$C$7))*$C$12,"")</f>
        <v/>
      </c>
      <c r="L3812" s="42" t="str">
        <f t="shared" ca="1" si="1800"/>
        <v/>
      </c>
      <c r="M3812" s="44" t="str">
        <f t="shared" ca="1" si="1801"/>
        <v/>
      </c>
      <c r="N3812" s="44" t="str">
        <f t="shared" ca="1" si="1802"/>
        <v/>
      </c>
      <c r="O3812" s="108" t="str">
        <f t="shared" si="1786"/>
        <v/>
      </c>
      <c r="P3812" s="102" t="str">
        <f t="shared" si="1787"/>
        <v/>
      </c>
      <c r="Q3812" s="102" t="str">
        <f t="shared" si="1788"/>
        <v/>
      </c>
      <c r="R3812" s="120" t="str">
        <f t="shared" si="1789"/>
        <v/>
      </c>
      <c r="S3812" s="54" t="str">
        <f t="shared" si="1790"/>
        <v/>
      </c>
      <c r="T3812" s="5" t="str">
        <f t="shared" si="1791"/>
        <v/>
      </c>
      <c r="U3812" s="152" t="str">
        <f t="shared" si="1774"/>
        <v/>
      </c>
      <c r="V3812" s="152" t="str">
        <f t="shared" si="1775"/>
        <v/>
      </c>
      <c r="W3812" s="153" t="str">
        <f t="shared" si="1776"/>
        <v/>
      </c>
      <c r="X3812" s="153" t="str">
        <f t="shared" si="1777"/>
        <v/>
      </c>
      <c r="Y3812" s="153" t="str">
        <f t="shared" si="1778"/>
        <v/>
      </c>
      <c r="Z3812" s="153" t="str">
        <f t="shared" si="1779"/>
        <v/>
      </c>
      <c r="AA3812" s="152" t="str">
        <f t="shared" si="1780"/>
        <v/>
      </c>
      <c r="AB3812" s="152" t="str">
        <f t="shared" si="1781"/>
        <v/>
      </c>
      <c r="AC3812" s="154" t="str">
        <f t="shared" si="1792"/>
        <v/>
      </c>
      <c r="AD3812" s="154" t="str">
        <f t="shared" si="1793"/>
        <v/>
      </c>
      <c r="AE3812" s="3" t="str">
        <f t="shared" si="1794"/>
        <v/>
      </c>
      <c r="AF3812" s="3" t="str">
        <f t="shared" si="1795"/>
        <v/>
      </c>
      <c r="AG3812" s="3" t="str">
        <f t="shared" si="1796"/>
        <v/>
      </c>
      <c r="AH3812" s="4" t="str">
        <f t="shared" si="1797"/>
        <v/>
      </c>
      <c r="AI3812" s="75" t="str">
        <f t="shared" si="1798"/>
        <v/>
      </c>
      <c r="AJ3812" s="75" t="str">
        <f t="shared" si="1799"/>
        <v/>
      </c>
    </row>
    <row r="3813" spans="1:36">
      <c r="A3813" s="41" t="str">
        <f t="shared" si="1782"/>
        <v/>
      </c>
      <c r="B3813" s="150" t="str">
        <f>IF(ISNUMBER(A3813),INDEX('MetaTrader Import'!$H$13:$J$5893,TRUNC(((A3813-$A$39+1)-1)/3)+1,MOD((A3813-$A$39+1)-1,3)+1),"")</f>
        <v/>
      </c>
      <c r="C3813" s="43" t="str">
        <f t="shared" si="1783"/>
        <v/>
      </c>
      <c r="D3813" s="43" t="str">
        <f t="shared" ca="1" si="1773"/>
        <v/>
      </c>
      <c r="E3813" s="43" t="str">
        <f t="shared" si="1784"/>
        <v/>
      </c>
      <c r="F3813" s="43" t="str">
        <f t="shared" si="1785"/>
        <v/>
      </c>
      <c r="G3813" s="43" t="str">
        <f>IF(A3813&lt;&gt;"",IF(A3813&lt;Data!$G$11*0.25,$C$13/$G$32,IF(A3813&gt;Data!$G$11*0.25,$C$13,$C$13*10)),"")</f>
        <v/>
      </c>
      <c r="H3813" s="43" t="str">
        <f>IF(A3813&lt;&gt;"",IF(Data!$G$9="constant",$C$13,IF(Data!$G$9="squeeze",G3813,F3813)),"")</f>
        <v/>
      </c>
      <c r="I3813" s="38" t="str">
        <f ca="1">IF(ISNUMBER(A3813),NORMINV(RAND(),0,IF(AND(Data!$G$9="squeeze",A3813&lt;Data!$G$11*0.25),$H$32,1)*$C$30*$C$13)*($C$14*$C$12),"")</f>
        <v/>
      </c>
      <c r="J3813" s="42" t="str">
        <f ca="1">IFERROR(IF(Data!$C$6="Real",B3813,I3813+J3812+($C$14*$C$12)*(NORMINV(RAND(),$C$15,CHOOSE($G$13,$C$13,F3813,G3813)))),"")</f>
        <v/>
      </c>
      <c r="K3813" s="88" t="str">
        <f>IF(ISNUMBER(A3813), IF($G$16="fixed",$G$17,MIN(H3813*Data!$C$7*$C$16*0.5,$C$17*Data!$C$7))*$C$12,"")</f>
        <v/>
      </c>
      <c r="L3813" s="42" t="str">
        <f t="shared" ca="1" si="1800"/>
        <v/>
      </c>
      <c r="M3813" s="44" t="str">
        <f t="shared" ca="1" si="1801"/>
        <v/>
      </c>
      <c r="N3813" s="44" t="str">
        <f t="shared" ca="1" si="1802"/>
        <v/>
      </c>
      <c r="O3813" s="108" t="str">
        <f t="shared" si="1786"/>
        <v/>
      </c>
      <c r="P3813" s="102" t="str">
        <f t="shared" si="1787"/>
        <v/>
      </c>
      <c r="Q3813" s="102" t="str">
        <f t="shared" si="1788"/>
        <v/>
      </c>
      <c r="R3813" s="120" t="str">
        <f t="shared" si="1789"/>
        <v/>
      </c>
      <c r="S3813" s="54" t="str">
        <f t="shared" si="1790"/>
        <v/>
      </c>
      <c r="T3813" s="5" t="str">
        <f t="shared" si="1791"/>
        <v/>
      </c>
      <c r="U3813" s="152" t="str">
        <f t="shared" si="1774"/>
        <v/>
      </c>
      <c r="V3813" s="152" t="str">
        <f t="shared" si="1775"/>
        <v/>
      </c>
      <c r="W3813" s="153" t="str">
        <f t="shared" si="1776"/>
        <v/>
      </c>
      <c r="X3813" s="153" t="str">
        <f t="shared" si="1777"/>
        <v/>
      </c>
      <c r="Y3813" s="153" t="str">
        <f t="shared" si="1778"/>
        <v/>
      </c>
      <c r="Z3813" s="153" t="str">
        <f t="shared" si="1779"/>
        <v/>
      </c>
      <c r="AA3813" s="152" t="str">
        <f t="shared" si="1780"/>
        <v/>
      </c>
      <c r="AB3813" s="152" t="str">
        <f t="shared" si="1781"/>
        <v/>
      </c>
      <c r="AC3813" s="154" t="str">
        <f t="shared" si="1792"/>
        <v/>
      </c>
      <c r="AD3813" s="154" t="str">
        <f t="shared" si="1793"/>
        <v/>
      </c>
      <c r="AE3813" s="3" t="str">
        <f t="shared" si="1794"/>
        <v/>
      </c>
      <c r="AF3813" s="3" t="str">
        <f t="shared" si="1795"/>
        <v/>
      </c>
      <c r="AG3813" s="3" t="str">
        <f t="shared" si="1796"/>
        <v/>
      </c>
      <c r="AH3813" s="4" t="str">
        <f t="shared" si="1797"/>
        <v/>
      </c>
      <c r="AI3813" s="75" t="str">
        <f t="shared" si="1798"/>
        <v/>
      </c>
      <c r="AJ3813" s="75" t="str">
        <f t="shared" si="1799"/>
        <v/>
      </c>
    </row>
    <row r="3814" spans="1:36">
      <c r="A3814" s="41" t="str">
        <f t="shared" si="1782"/>
        <v/>
      </c>
      <c r="B3814" s="150" t="str">
        <f>IF(ISNUMBER(A3814),INDEX('MetaTrader Import'!$H$13:$J$5893,TRUNC(((A3814-$A$39+1)-1)/3)+1,MOD((A3814-$A$39+1)-1,3)+1),"")</f>
        <v/>
      </c>
      <c r="C3814" s="43" t="str">
        <f t="shared" si="1783"/>
        <v/>
      </c>
      <c r="D3814" s="43" t="str">
        <f t="shared" ca="1" si="1773"/>
        <v/>
      </c>
      <c r="E3814" s="43" t="str">
        <f t="shared" si="1784"/>
        <v/>
      </c>
      <c r="F3814" s="43" t="str">
        <f t="shared" si="1785"/>
        <v/>
      </c>
      <c r="G3814" s="43" t="str">
        <f>IF(A3814&lt;&gt;"",IF(A3814&lt;Data!$G$11*0.25,$C$13/$G$32,IF(A3814&gt;Data!$G$11*0.25,$C$13,$C$13*10)),"")</f>
        <v/>
      </c>
      <c r="H3814" s="43" t="str">
        <f>IF(A3814&lt;&gt;"",IF(Data!$G$9="constant",$C$13,IF(Data!$G$9="squeeze",G3814,F3814)),"")</f>
        <v/>
      </c>
      <c r="I3814" s="38" t="str">
        <f ca="1">IF(ISNUMBER(A3814),NORMINV(RAND(),0,IF(AND(Data!$G$9="squeeze",A3814&lt;Data!$G$11*0.25),$H$32,1)*$C$30*$C$13)*($C$14*$C$12),"")</f>
        <v/>
      </c>
      <c r="J3814" s="42" t="str">
        <f ca="1">IFERROR(IF(Data!$C$6="Real",B3814,I3814+J3813+($C$14*$C$12)*(NORMINV(RAND(),$C$15,CHOOSE($G$13,$C$13,F3814,G3814)))),"")</f>
        <v/>
      </c>
      <c r="K3814" s="88" t="str">
        <f>IF(ISNUMBER(A3814), IF($G$16="fixed",$G$17,MIN(H3814*Data!$C$7*$C$16*0.5,$C$17*Data!$C$7))*$C$12,"")</f>
        <v/>
      </c>
      <c r="L3814" s="42" t="str">
        <f t="shared" ca="1" si="1800"/>
        <v/>
      </c>
      <c r="M3814" s="44" t="str">
        <f t="shared" ca="1" si="1801"/>
        <v/>
      </c>
      <c r="N3814" s="44" t="str">
        <f t="shared" ca="1" si="1802"/>
        <v/>
      </c>
      <c r="O3814" s="108" t="str">
        <f t="shared" si="1786"/>
        <v/>
      </c>
      <c r="P3814" s="102" t="str">
        <f t="shared" si="1787"/>
        <v/>
      </c>
      <c r="Q3814" s="102" t="str">
        <f t="shared" si="1788"/>
        <v/>
      </c>
      <c r="R3814" s="120" t="str">
        <f t="shared" si="1789"/>
        <v/>
      </c>
      <c r="S3814" s="54" t="str">
        <f t="shared" si="1790"/>
        <v/>
      </c>
      <c r="T3814" s="5" t="str">
        <f t="shared" si="1791"/>
        <v/>
      </c>
      <c r="U3814" s="152" t="str">
        <f t="shared" si="1774"/>
        <v/>
      </c>
      <c r="V3814" s="152" t="str">
        <f t="shared" si="1775"/>
        <v/>
      </c>
      <c r="W3814" s="153" t="str">
        <f t="shared" si="1776"/>
        <v/>
      </c>
      <c r="X3814" s="153" t="str">
        <f t="shared" si="1777"/>
        <v/>
      </c>
      <c r="Y3814" s="153" t="str">
        <f t="shared" si="1778"/>
        <v/>
      </c>
      <c r="Z3814" s="153" t="str">
        <f t="shared" si="1779"/>
        <v/>
      </c>
      <c r="AA3814" s="152" t="str">
        <f t="shared" si="1780"/>
        <v/>
      </c>
      <c r="AB3814" s="152" t="str">
        <f t="shared" si="1781"/>
        <v/>
      </c>
      <c r="AC3814" s="154" t="str">
        <f t="shared" si="1792"/>
        <v/>
      </c>
      <c r="AD3814" s="154" t="str">
        <f t="shared" si="1793"/>
        <v/>
      </c>
      <c r="AE3814" s="3" t="str">
        <f t="shared" si="1794"/>
        <v/>
      </c>
      <c r="AF3814" s="3" t="str">
        <f t="shared" si="1795"/>
        <v/>
      </c>
      <c r="AG3814" s="3" t="str">
        <f t="shared" si="1796"/>
        <v/>
      </c>
      <c r="AH3814" s="4" t="str">
        <f t="shared" si="1797"/>
        <v/>
      </c>
      <c r="AI3814" s="75" t="str">
        <f t="shared" si="1798"/>
        <v/>
      </c>
      <c r="AJ3814" s="75" t="str">
        <f t="shared" si="1799"/>
        <v/>
      </c>
    </row>
    <row r="3815" spans="1:36">
      <c r="A3815" s="41" t="str">
        <f t="shared" si="1782"/>
        <v/>
      </c>
      <c r="B3815" s="150" t="str">
        <f>IF(ISNUMBER(A3815),INDEX('MetaTrader Import'!$H$13:$J$5893,TRUNC(((A3815-$A$39+1)-1)/3)+1,MOD((A3815-$A$39+1)-1,3)+1),"")</f>
        <v/>
      </c>
      <c r="C3815" s="43" t="str">
        <f t="shared" si="1783"/>
        <v/>
      </c>
      <c r="D3815" s="43" t="str">
        <f t="shared" ca="1" si="1773"/>
        <v/>
      </c>
      <c r="E3815" s="43" t="str">
        <f t="shared" si="1784"/>
        <v/>
      </c>
      <c r="F3815" s="43" t="str">
        <f t="shared" si="1785"/>
        <v/>
      </c>
      <c r="G3815" s="43" t="str">
        <f>IF(A3815&lt;&gt;"",IF(A3815&lt;Data!$G$11*0.25,$C$13/$G$32,IF(A3815&gt;Data!$G$11*0.25,$C$13,$C$13*10)),"")</f>
        <v/>
      </c>
      <c r="H3815" s="43" t="str">
        <f>IF(A3815&lt;&gt;"",IF(Data!$G$9="constant",$C$13,IF(Data!$G$9="squeeze",G3815,F3815)),"")</f>
        <v/>
      </c>
      <c r="I3815" s="38" t="str">
        <f ca="1">IF(ISNUMBER(A3815),NORMINV(RAND(),0,IF(AND(Data!$G$9="squeeze",A3815&lt;Data!$G$11*0.25),$H$32,1)*$C$30*$C$13)*($C$14*$C$12),"")</f>
        <v/>
      </c>
      <c r="J3815" s="42" t="str">
        <f ca="1">IFERROR(IF(Data!$C$6="Real",B3815,I3815+J3814+($C$14*$C$12)*(NORMINV(RAND(),$C$15,CHOOSE($G$13,$C$13,F3815,G3815)))),"")</f>
        <v/>
      </c>
      <c r="K3815" s="88" t="str">
        <f>IF(ISNUMBER(A3815), IF($G$16="fixed",$G$17,MIN(H3815*Data!$C$7*$C$16*0.5,$C$17*Data!$C$7))*$C$12,"")</f>
        <v/>
      </c>
      <c r="L3815" s="42" t="str">
        <f t="shared" ca="1" si="1800"/>
        <v/>
      </c>
      <c r="M3815" s="44" t="str">
        <f t="shared" ca="1" si="1801"/>
        <v/>
      </c>
      <c r="N3815" s="44" t="str">
        <f t="shared" ca="1" si="1802"/>
        <v/>
      </c>
      <c r="O3815" s="108" t="str">
        <f t="shared" si="1786"/>
        <v/>
      </c>
      <c r="P3815" s="102" t="str">
        <f t="shared" si="1787"/>
        <v/>
      </c>
      <c r="Q3815" s="102" t="str">
        <f t="shared" si="1788"/>
        <v/>
      </c>
      <c r="R3815" s="120" t="str">
        <f t="shared" si="1789"/>
        <v/>
      </c>
      <c r="S3815" s="54" t="str">
        <f t="shared" si="1790"/>
        <v/>
      </c>
      <c r="T3815" s="5" t="str">
        <f t="shared" si="1791"/>
        <v/>
      </c>
      <c r="U3815" s="152" t="str">
        <f t="shared" si="1774"/>
        <v/>
      </c>
      <c r="V3815" s="152" t="str">
        <f t="shared" si="1775"/>
        <v/>
      </c>
      <c r="W3815" s="153" t="str">
        <f t="shared" si="1776"/>
        <v/>
      </c>
      <c r="X3815" s="153" t="str">
        <f t="shared" si="1777"/>
        <v/>
      </c>
      <c r="Y3815" s="153" t="str">
        <f t="shared" si="1778"/>
        <v/>
      </c>
      <c r="Z3815" s="153" t="str">
        <f t="shared" si="1779"/>
        <v/>
      </c>
      <c r="AA3815" s="152" t="str">
        <f t="shared" si="1780"/>
        <v/>
      </c>
      <c r="AB3815" s="152" t="str">
        <f t="shared" si="1781"/>
        <v/>
      </c>
      <c r="AC3815" s="154" t="str">
        <f t="shared" si="1792"/>
        <v/>
      </c>
      <c r="AD3815" s="154" t="str">
        <f t="shared" si="1793"/>
        <v/>
      </c>
      <c r="AE3815" s="3" t="str">
        <f t="shared" si="1794"/>
        <v/>
      </c>
      <c r="AF3815" s="3" t="str">
        <f t="shared" si="1795"/>
        <v/>
      </c>
      <c r="AG3815" s="3" t="str">
        <f t="shared" si="1796"/>
        <v/>
      </c>
      <c r="AH3815" s="4" t="str">
        <f t="shared" si="1797"/>
        <v/>
      </c>
      <c r="AI3815" s="75" t="str">
        <f t="shared" si="1798"/>
        <v/>
      </c>
      <c r="AJ3815" s="75" t="str">
        <f t="shared" si="1799"/>
        <v/>
      </c>
    </row>
    <row r="3816" spans="1:36">
      <c r="A3816" s="41" t="str">
        <f t="shared" si="1782"/>
        <v/>
      </c>
      <c r="B3816" s="150" t="str">
        <f>IF(ISNUMBER(A3816),INDEX('MetaTrader Import'!$H$13:$J$5893,TRUNC(((A3816-$A$39+1)-1)/3)+1,MOD((A3816-$A$39+1)-1,3)+1),"")</f>
        <v/>
      </c>
      <c r="C3816" s="43" t="str">
        <f t="shared" si="1783"/>
        <v/>
      </c>
      <c r="D3816" s="43" t="str">
        <f t="shared" ca="1" si="1773"/>
        <v/>
      </c>
      <c r="E3816" s="43" t="str">
        <f t="shared" si="1784"/>
        <v/>
      </c>
      <c r="F3816" s="43" t="str">
        <f t="shared" si="1785"/>
        <v/>
      </c>
      <c r="G3816" s="43" t="str">
        <f>IF(A3816&lt;&gt;"",IF(A3816&lt;Data!$G$11*0.25,$C$13/$G$32,IF(A3816&gt;Data!$G$11*0.25,$C$13,$C$13*10)),"")</f>
        <v/>
      </c>
      <c r="H3816" s="43" t="str">
        <f>IF(A3816&lt;&gt;"",IF(Data!$G$9="constant",$C$13,IF(Data!$G$9="squeeze",G3816,F3816)),"")</f>
        <v/>
      </c>
      <c r="I3816" s="38" t="str">
        <f ca="1">IF(ISNUMBER(A3816),NORMINV(RAND(),0,IF(AND(Data!$G$9="squeeze",A3816&lt;Data!$G$11*0.25),$H$32,1)*$C$30*$C$13)*($C$14*$C$12),"")</f>
        <v/>
      </c>
      <c r="J3816" s="42" t="str">
        <f ca="1">IFERROR(IF(Data!$C$6="Real",B3816,I3816+J3815+($C$14*$C$12)*(NORMINV(RAND(),$C$15,CHOOSE($G$13,$C$13,F3816,G3816)))),"")</f>
        <v/>
      </c>
      <c r="K3816" s="88" t="str">
        <f>IF(ISNUMBER(A3816), IF($G$16="fixed",$G$17,MIN(H3816*Data!$C$7*$C$16*0.5,$C$17*Data!$C$7))*$C$12,"")</f>
        <v/>
      </c>
      <c r="L3816" s="42" t="str">
        <f t="shared" ca="1" si="1800"/>
        <v/>
      </c>
      <c r="M3816" s="44" t="str">
        <f t="shared" ca="1" si="1801"/>
        <v/>
      </c>
      <c r="N3816" s="44" t="str">
        <f t="shared" ca="1" si="1802"/>
        <v/>
      </c>
      <c r="O3816" s="108" t="str">
        <f t="shared" si="1786"/>
        <v/>
      </c>
      <c r="P3816" s="102" t="str">
        <f t="shared" si="1787"/>
        <v/>
      </c>
      <c r="Q3816" s="102" t="str">
        <f t="shared" si="1788"/>
        <v/>
      </c>
      <c r="R3816" s="120" t="str">
        <f t="shared" si="1789"/>
        <v/>
      </c>
      <c r="S3816" s="54" t="str">
        <f t="shared" si="1790"/>
        <v/>
      </c>
      <c r="T3816" s="5" t="str">
        <f t="shared" si="1791"/>
        <v/>
      </c>
      <c r="U3816" s="152" t="str">
        <f t="shared" si="1774"/>
        <v/>
      </c>
      <c r="V3816" s="152" t="str">
        <f t="shared" si="1775"/>
        <v/>
      </c>
      <c r="W3816" s="153" t="str">
        <f t="shared" si="1776"/>
        <v/>
      </c>
      <c r="X3816" s="153" t="str">
        <f t="shared" si="1777"/>
        <v/>
      </c>
      <c r="Y3816" s="153" t="str">
        <f t="shared" si="1778"/>
        <v/>
      </c>
      <c r="Z3816" s="153" t="str">
        <f t="shared" si="1779"/>
        <v/>
      </c>
      <c r="AA3816" s="152" t="str">
        <f t="shared" si="1780"/>
        <v/>
      </c>
      <c r="AB3816" s="152" t="str">
        <f t="shared" si="1781"/>
        <v/>
      </c>
      <c r="AC3816" s="154" t="str">
        <f t="shared" si="1792"/>
        <v/>
      </c>
      <c r="AD3816" s="154" t="str">
        <f t="shared" si="1793"/>
        <v/>
      </c>
      <c r="AE3816" s="3" t="str">
        <f t="shared" si="1794"/>
        <v/>
      </c>
      <c r="AF3816" s="3" t="str">
        <f t="shared" si="1795"/>
        <v/>
      </c>
      <c r="AG3816" s="3" t="str">
        <f t="shared" si="1796"/>
        <v/>
      </c>
      <c r="AH3816" s="4" t="str">
        <f t="shared" si="1797"/>
        <v/>
      </c>
      <c r="AI3816" s="75" t="str">
        <f t="shared" si="1798"/>
        <v/>
      </c>
      <c r="AJ3816" s="75" t="str">
        <f t="shared" si="1799"/>
        <v/>
      </c>
    </row>
    <row r="3817" spans="1:36">
      <c r="A3817" s="41" t="str">
        <f t="shared" si="1782"/>
        <v/>
      </c>
      <c r="B3817" s="150" t="str">
        <f>IF(ISNUMBER(A3817),INDEX('MetaTrader Import'!$H$13:$J$5893,TRUNC(((A3817-$A$39+1)-1)/3)+1,MOD((A3817-$A$39+1)-1,3)+1),"")</f>
        <v/>
      </c>
      <c r="C3817" s="43" t="str">
        <f t="shared" si="1783"/>
        <v/>
      </c>
      <c r="D3817" s="43" t="str">
        <f t="shared" ca="1" si="1773"/>
        <v/>
      </c>
      <c r="E3817" s="43" t="str">
        <f t="shared" si="1784"/>
        <v/>
      </c>
      <c r="F3817" s="43" t="str">
        <f t="shared" si="1785"/>
        <v/>
      </c>
      <c r="G3817" s="43" t="str">
        <f>IF(A3817&lt;&gt;"",IF(A3817&lt;Data!$G$11*0.25,$C$13/$G$32,IF(A3817&gt;Data!$G$11*0.25,$C$13,$C$13*10)),"")</f>
        <v/>
      </c>
      <c r="H3817" s="43" t="str">
        <f>IF(A3817&lt;&gt;"",IF(Data!$G$9="constant",$C$13,IF(Data!$G$9="squeeze",G3817,F3817)),"")</f>
        <v/>
      </c>
      <c r="I3817" s="38" t="str">
        <f ca="1">IF(ISNUMBER(A3817),NORMINV(RAND(),0,IF(AND(Data!$G$9="squeeze",A3817&lt;Data!$G$11*0.25),$H$32,1)*$C$30*$C$13)*($C$14*$C$12),"")</f>
        <v/>
      </c>
      <c r="J3817" s="42" t="str">
        <f ca="1">IFERROR(IF(Data!$C$6="Real",B3817,I3817+J3816+($C$14*$C$12)*(NORMINV(RAND(),$C$15,CHOOSE($G$13,$C$13,F3817,G3817)))),"")</f>
        <v/>
      </c>
      <c r="K3817" s="88" t="str">
        <f>IF(ISNUMBER(A3817), IF($G$16="fixed",$G$17,MIN(H3817*Data!$C$7*$C$16*0.5,$C$17*Data!$C$7))*$C$12,"")</f>
        <v/>
      </c>
      <c r="L3817" s="42" t="str">
        <f t="shared" ca="1" si="1800"/>
        <v/>
      </c>
      <c r="M3817" s="44" t="str">
        <f t="shared" ca="1" si="1801"/>
        <v/>
      </c>
      <c r="N3817" s="44" t="str">
        <f t="shared" ca="1" si="1802"/>
        <v/>
      </c>
      <c r="O3817" s="108" t="str">
        <f t="shared" si="1786"/>
        <v/>
      </c>
      <c r="P3817" s="102" t="str">
        <f t="shared" si="1787"/>
        <v/>
      </c>
      <c r="Q3817" s="102" t="str">
        <f t="shared" si="1788"/>
        <v/>
      </c>
      <c r="R3817" s="120" t="str">
        <f t="shared" si="1789"/>
        <v/>
      </c>
      <c r="S3817" s="54" t="str">
        <f t="shared" si="1790"/>
        <v/>
      </c>
      <c r="T3817" s="5" t="str">
        <f t="shared" si="1791"/>
        <v/>
      </c>
      <c r="U3817" s="152" t="str">
        <f t="shared" si="1774"/>
        <v/>
      </c>
      <c r="V3817" s="152" t="str">
        <f t="shared" si="1775"/>
        <v/>
      </c>
      <c r="W3817" s="153" t="str">
        <f t="shared" si="1776"/>
        <v/>
      </c>
      <c r="X3817" s="153" t="str">
        <f t="shared" si="1777"/>
        <v/>
      </c>
      <c r="Y3817" s="153" t="str">
        <f t="shared" si="1778"/>
        <v/>
      </c>
      <c r="Z3817" s="153" t="str">
        <f t="shared" si="1779"/>
        <v/>
      </c>
      <c r="AA3817" s="152" t="str">
        <f t="shared" si="1780"/>
        <v/>
      </c>
      <c r="AB3817" s="152" t="str">
        <f t="shared" si="1781"/>
        <v/>
      </c>
      <c r="AC3817" s="154" t="str">
        <f t="shared" si="1792"/>
        <v/>
      </c>
      <c r="AD3817" s="154" t="str">
        <f t="shared" si="1793"/>
        <v/>
      </c>
      <c r="AE3817" s="3" t="str">
        <f t="shared" si="1794"/>
        <v/>
      </c>
      <c r="AF3817" s="3" t="str">
        <f t="shared" si="1795"/>
        <v/>
      </c>
      <c r="AG3817" s="3" t="str">
        <f t="shared" si="1796"/>
        <v/>
      </c>
      <c r="AH3817" s="4" t="str">
        <f t="shared" si="1797"/>
        <v/>
      </c>
      <c r="AI3817" s="75" t="str">
        <f t="shared" si="1798"/>
        <v/>
      </c>
      <c r="AJ3817" s="75" t="str">
        <f t="shared" si="1799"/>
        <v/>
      </c>
    </row>
    <row r="3818" spans="1:36">
      <c r="A3818" s="41" t="str">
        <f t="shared" si="1782"/>
        <v/>
      </c>
      <c r="B3818" s="150" t="str">
        <f>IF(ISNUMBER(A3818),INDEX('MetaTrader Import'!$H$13:$J$5893,TRUNC(((A3818-$A$39+1)-1)/3)+1,MOD((A3818-$A$39+1)-1,3)+1),"")</f>
        <v/>
      </c>
      <c r="C3818" s="43" t="str">
        <f t="shared" si="1783"/>
        <v/>
      </c>
      <c r="D3818" s="43" t="str">
        <f t="shared" ca="1" si="1773"/>
        <v/>
      </c>
      <c r="E3818" s="43" t="str">
        <f t="shared" si="1784"/>
        <v/>
      </c>
      <c r="F3818" s="43" t="str">
        <f t="shared" si="1785"/>
        <v/>
      </c>
      <c r="G3818" s="43" t="str">
        <f>IF(A3818&lt;&gt;"",IF(A3818&lt;Data!$G$11*0.25,$C$13/$G$32,IF(A3818&gt;Data!$G$11*0.25,$C$13,$C$13*10)),"")</f>
        <v/>
      </c>
      <c r="H3818" s="43" t="str">
        <f>IF(A3818&lt;&gt;"",IF(Data!$G$9="constant",$C$13,IF(Data!$G$9="squeeze",G3818,F3818)),"")</f>
        <v/>
      </c>
      <c r="I3818" s="38" t="str">
        <f ca="1">IF(ISNUMBER(A3818),NORMINV(RAND(),0,IF(AND(Data!$G$9="squeeze",A3818&lt;Data!$G$11*0.25),$H$32,1)*$C$30*$C$13)*($C$14*$C$12),"")</f>
        <v/>
      </c>
      <c r="J3818" s="42" t="str">
        <f ca="1">IFERROR(IF(Data!$C$6="Real",B3818,I3818+J3817+($C$14*$C$12)*(NORMINV(RAND(),$C$15,CHOOSE($G$13,$C$13,F3818,G3818)))),"")</f>
        <v/>
      </c>
      <c r="K3818" s="88" t="str">
        <f>IF(ISNUMBER(A3818), IF($G$16="fixed",$G$17,MIN(H3818*Data!$C$7*$C$16*0.5,$C$17*Data!$C$7))*$C$12,"")</f>
        <v/>
      </c>
      <c r="L3818" s="42" t="str">
        <f t="shared" ca="1" si="1800"/>
        <v/>
      </c>
      <c r="M3818" s="44" t="str">
        <f t="shared" ca="1" si="1801"/>
        <v/>
      </c>
      <c r="N3818" s="44" t="str">
        <f t="shared" ca="1" si="1802"/>
        <v/>
      </c>
      <c r="O3818" s="108" t="str">
        <f t="shared" si="1786"/>
        <v/>
      </c>
      <c r="P3818" s="102" t="str">
        <f t="shared" si="1787"/>
        <v/>
      </c>
      <c r="Q3818" s="102" t="str">
        <f t="shared" si="1788"/>
        <v/>
      </c>
      <c r="R3818" s="120" t="str">
        <f t="shared" si="1789"/>
        <v/>
      </c>
      <c r="S3818" s="54" t="str">
        <f t="shared" si="1790"/>
        <v/>
      </c>
      <c r="T3818" s="5" t="str">
        <f t="shared" si="1791"/>
        <v/>
      </c>
      <c r="U3818" s="152" t="str">
        <f t="shared" si="1774"/>
        <v/>
      </c>
      <c r="V3818" s="152" t="str">
        <f t="shared" si="1775"/>
        <v/>
      </c>
      <c r="W3818" s="153" t="str">
        <f t="shared" si="1776"/>
        <v/>
      </c>
      <c r="X3818" s="153" t="str">
        <f t="shared" si="1777"/>
        <v/>
      </c>
      <c r="Y3818" s="153" t="str">
        <f t="shared" si="1778"/>
        <v/>
      </c>
      <c r="Z3818" s="153" t="str">
        <f t="shared" si="1779"/>
        <v/>
      </c>
      <c r="AA3818" s="152" t="str">
        <f t="shared" si="1780"/>
        <v/>
      </c>
      <c r="AB3818" s="152" t="str">
        <f t="shared" si="1781"/>
        <v/>
      </c>
      <c r="AC3818" s="154" t="str">
        <f t="shared" si="1792"/>
        <v/>
      </c>
      <c r="AD3818" s="154" t="str">
        <f t="shared" si="1793"/>
        <v/>
      </c>
      <c r="AE3818" s="3" t="str">
        <f t="shared" si="1794"/>
        <v/>
      </c>
      <c r="AF3818" s="3" t="str">
        <f t="shared" si="1795"/>
        <v/>
      </c>
      <c r="AG3818" s="3" t="str">
        <f t="shared" si="1796"/>
        <v/>
      </c>
      <c r="AH3818" s="4" t="str">
        <f t="shared" si="1797"/>
        <v/>
      </c>
      <c r="AI3818" s="75" t="str">
        <f t="shared" si="1798"/>
        <v/>
      </c>
      <c r="AJ3818" s="75" t="str">
        <f t="shared" si="1799"/>
        <v/>
      </c>
    </row>
    <row r="3819" spans="1:36">
      <c r="A3819" s="41" t="str">
        <f t="shared" si="1782"/>
        <v/>
      </c>
      <c r="B3819" s="150" t="str">
        <f>IF(ISNUMBER(A3819),INDEX('MetaTrader Import'!$H$13:$J$5893,TRUNC(((A3819-$A$39+1)-1)/3)+1,MOD((A3819-$A$39+1)-1,3)+1),"")</f>
        <v/>
      </c>
      <c r="C3819" s="43" t="str">
        <f t="shared" si="1783"/>
        <v/>
      </c>
      <c r="D3819" s="43" t="str">
        <f t="shared" ca="1" si="1773"/>
        <v/>
      </c>
      <c r="E3819" s="43" t="str">
        <f t="shared" si="1784"/>
        <v/>
      </c>
      <c r="F3819" s="43" t="str">
        <f t="shared" si="1785"/>
        <v/>
      </c>
      <c r="G3819" s="43" t="str">
        <f>IF(A3819&lt;&gt;"",IF(A3819&lt;Data!$G$11*0.25,$C$13/$G$32,IF(A3819&gt;Data!$G$11*0.25,$C$13,$C$13*10)),"")</f>
        <v/>
      </c>
      <c r="H3819" s="43" t="str">
        <f>IF(A3819&lt;&gt;"",IF(Data!$G$9="constant",$C$13,IF(Data!$G$9="squeeze",G3819,F3819)),"")</f>
        <v/>
      </c>
      <c r="I3819" s="38" t="str">
        <f ca="1">IF(ISNUMBER(A3819),NORMINV(RAND(),0,IF(AND(Data!$G$9="squeeze",A3819&lt;Data!$G$11*0.25),$H$32,1)*$C$30*$C$13)*($C$14*$C$12),"")</f>
        <v/>
      </c>
      <c r="J3819" s="42" t="str">
        <f ca="1">IFERROR(IF(Data!$C$6="Real",B3819,I3819+J3818+($C$14*$C$12)*(NORMINV(RAND(),$C$15,CHOOSE($G$13,$C$13,F3819,G3819)))),"")</f>
        <v/>
      </c>
      <c r="K3819" s="88" t="str">
        <f>IF(ISNUMBER(A3819), IF($G$16="fixed",$G$17,MIN(H3819*Data!$C$7*$C$16*0.5,$C$17*Data!$C$7))*$C$12,"")</f>
        <v/>
      </c>
      <c r="L3819" s="42" t="str">
        <f t="shared" ca="1" si="1800"/>
        <v/>
      </c>
      <c r="M3819" s="44" t="str">
        <f t="shared" ca="1" si="1801"/>
        <v/>
      </c>
      <c r="N3819" s="44" t="str">
        <f t="shared" ca="1" si="1802"/>
        <v/>
      </c>
      <c r="O3819" s="108" t="str">
        <f t="shared" si="1786"/>
        <v/>
      </c>
      <c r="P3819" s="102" t="str">
        <f t="shared" si="1787"/>
        <v/>
      </c>
      <c r="Q3819" s="102" t="str">
        <f t="shared" si="1788"/>
        <v/>
      </c>
      <c r="R3819" s="120" t="str">
        <f t="shared" si="1789"/>
        <v/>
      </c>
      <c r="S3819" s="54" t="str">
        <f t="shared" si="1790"/>
        <v/>
      </c>
      <c r="T3819" s="5" t="str">
        <f t="shared" si="1791"/>
        <v/>
      </c>
      <c r="U3819" s="152" t="str">
        <f t="shared" si="1774"/>
        <v/>
      </c>
      <c r="V3819" s="152" t="str">
        <f t="shared" si="1775"/>
        <v/>
      </c>
      <c r="W3819" s="153" t="str">
        <f t="shared" si="1776"/>
        <v/>
      </c>
      <c r="X3819" s="153" t="str">
        <f t="shared" si="1777"/>
        <v/>
      </c>
      <c r="Y3819" s="153" t="str">
        <f t="shared" si="1778"/>
        <v/>
      </c>
      <c r="Z3819" s="153" t="str">
        <f t="shared" si="1779"/>
        <v/>
      </c>
      <c r="AA3819" s="152" t="str">
        <f t="shared" si="1780"/>
        <v/>
      </c>
      <c r="AB3819" s="152" t="str">
        <f t="shared" si="1781"/>
        <v/>
      </c>
      <c r="AC3819" s="154" t="str">
        <f t="shared" si="1792"/>
        <v/>
      </c>
      <c r="AD3819" s="154" t="str">
        <f t="shared" si="1793"/>
        <v/>
      </c>
      <c r="AE3819" s="3" t="str">
        <f t="shared" si="1794"/>
        <v/>
      </c>
      <c r="AF3819" s="3" t="str">
        <f t="shared" si="1795"/>
        <v/>
      </c>
      <c r="AG3819" s="3" t="str">
        <f t="shared" si="1796"/>
        <v/>
      </c>
      <c r="AH3819" s="4" t="str">
        <f t="shared" si="1797"/>
        <v/>
      </c>
      <c r="AI3819" s="75" t="str">
        <f t="shared" si="1798"/>
        <v/>
      </c>
      <c r="AJ3819" s="75" t="str">
        <f t="shared" si="1799"/>
        <v/>
      </c>
    </row>
    <row r="3820" spans="1:36">
      <c r="A3820" s="41" t="str">
        <f t="shared" si="1782"/>
        <v/>
      </c>
      <c r="B3820" s="150" t="str">
        <f>IF(ISNUMBER(A3820),INDEX('MetaTrader Import'!$H$13:$J$5893,TRUNC(((A3820-$A$39+1)-1)/3)+1,MOD((A3820-$A$39+1)-1,3)+1),"")</f>
        <v/>
      </c>
      <c r="C3820" s="43" t="str">
        <f t="shared" si="1783"/>
        <v/>
      </c>
      <c r="D3820" s="43" t="str">
        <f t="shared" ca="1" si="1773"/>
        <v/>
      </c>
      <c r="E3820" s="43" t="str">
        <f t="shared" si="1784"/>
        <v/>
      </c>
      <c r="F3820" s="43" t="str">
        <f t="shared" si="1785"/>
        <v/>
      </c>
      <c r="G3820" s="43" t="str">
        <f>IF(A3820&lt;&gt;"",IF(A3820&lt;Data!$G$11*0.25,$C$13/$G$32,IF(A3820&gt;Data!$G$11*0.25,$C$13,$C$13*10)),"")</f>
        <v/>
      </c>
      <c r="H3820" s="43" t="str">
        <f>IF(A3820&lt;&gt;"",IF(Data!$G$9="constant",$C$13,IF(Data!$G$9="squeeze",G3820,F3820)),"")</f>
        <v/>
      </c>
      <c r="I3820" s="38" t="str">
        <f ca="1">IF(ISNUMBER(A3820),NORMINV(RAND(),0,IF(AND(Data!$G$9="squeeze",A3820&lt;Data!$G$11*0.25),$H$32,1)*$C$30*$C$13)*($C$14*$C$12),"")</f>
        <v/>
      </c>
      <c r="J3820" s="42" t="str">
        <f ca="1">IFERROR(IF(Data!$C$6="Real",B3820,I3820+J3819+($C$14*$C$12)*(NORMINV(RAND(),$C$15,CHOOSE($G$13,$C$13,F3820,G3820)))),"")</f>
        <v/>
      </c>
      <c r="K3820" s="88" t="str">
        <f>IF(ISNUMBER(A3820), IF($G$16="fixed",$G$17,MIN(H3820*Data!$C$7*$C$16*0.5,$C$17*Data!$C$7))*$C$12,"")</f>
        <v/>
      </c>
      <c r="L3820" s="42" t="str">
        <f t="shared" ca="1" si="1800"/>
        <v/>
      </c>
      <c r="M3820" s="44" t="str">
        <f t="shared" ca="1" si="1801"/>
        <v/>
      </c>
      <c r="N3820" s="44" t="str">
        <f t="shared" ca="1" si="1802"/>
        <v/>
      </c>
      <c r="O3820" s="108" t="str">
        <f t="shared" si="1786"/>
        <v/>
      </c>
      <c r="P3820" s="102" t="str">
        <f t="shared" si="1787"/>
        <v/>
      </c>
      <c r="Q3820" s="102" t="str">
        <f t="shared" si="1788"/>
        <v/>
      </c>
      <c r="R3820" s="120" t="str">
        <f t="shared" si="1789"/>
        <v/>
      </c>
      <c r="S3820" s="54" t="str">
        <f t="shared" si="1790"/>
        <v/>
      </c>
      <c r="T3820" s="5" t="str">
        <f t="shared" si="1791"/>
        <v/>
      </c>
      <c r="U3820" s="152" t="str">
        <f t="shared" si="1774"/>
        <v/>
      </c>
      <c r="V3820" s="152" t="str">
        <f t="shared" si="1775"/>
        <v/>
      </c>
      <c r="W3820" s="153" t="str">
        <f t="shared" si="1776"/>
        <v/>
      </c>
      <c r="X3820" s="153" t="str">
        <f t="shared" si="1777"/>
        <v/>
      </c>
      <c r="Y3820" s="153" t="str">
        <f t="shared" si="1778"/>
        <v/>
      </c>
      <c r="Z3820" s="153" t="str">
        <f t="shared" si="1779"/>
        <v/>
      </c>
      <c r="AA3820" s="152" t="str">
        <f t="shared" si="1780"/>
        <v/>
      </c>
      <c r="AB3820" s="152" t="str">
        <f t="shared" si="1781"/>
        <v/>
      </c>
      <c r="AC3820" s="154" t="str">
        <f t="shared" si="1792"/>
        <v/>
      </c>
      <c r="AD3820" s="154" t="str">
        <f t="shared" si="1793"/>
        <v/>
      </c>
      <c r="AE3820" s="3" t="str">
        <f t="shared" si="1794"/>
        <v/>
      </c>
      <c r="AF3820" s="3" t="str">
        <f t="shared" si="1795"/>
        <v/>
      </c>
      <c r="AG3820" s="3" t="str">
        <f t="shared" si="1796"/>
        <v/>
      </c>
      <c r="AH3820" s="4" t="str">
        <f t="shared" si="1797"/>
        <v/>
      </c>
      <c r="AI3820" s="75" t="str">
        <f t="shared" si="1798"/>
        <v/>
      </c>
      <c r="AJ3820" s="75" t="str">
        <f t="shared" si="1799"/>
        <v/>
      </c>
    </row>
    <row r="3821" spans="1:36">
      <c r="A3821" s="41" t="str">
        <f t="shared" si="1782"/>
        <v/>
      </c>
      <c r="B3821" s="150" t="str">
        <f>IF(ISNUMBER(A3821),INDEX('MetaTrader Import'!$H$13:$J$5893,TRUNC(((A3821-$A$39+1)-1)/3)+1,MOD((A3821-$A$39+1)-1,3)+1),"")</f>
        <v/>
      </c>
      <c r="C3821" s="43" t="str">
        <f t="shared" si="1783"/>
        <v/>
      </c>
      <c r="D3821" s="43" t="str">
        <f t="shared" ca="1" si="1773"/>
        <v/>
      </c>
      <c r="E3821" s="43" t="str">
        <f t="shared" si="1784"/>
        <v/>
      </c>
      <c r="F3821" s="43" t="str">
        <f t="shared" si="1785"/>
        <v/>
      </c>
      <c r="G3821" s="43" t="str">
        <f>IF(A3821&lt;&gt;"",IF(A3821&lt;Data!$G$11*0.25,$C$13/$G$32,IF(A3821&gt;Data!$G$11*0.25,$C$13,$C$13*10)),"")</f>
        <v/>
      </c>
      <c r="H3821" s="43" t="str">
        <f>IF(A3821&lt;&gt;"",IF(Data!$G$9="constant",$C$13,IF(Data!$G$9="squeeze",G3821,F3821)),"")</f>
        <v/>
      </c>
      <c r="I3821" s="38" t="str">
        <f ca="1">IF(ISNUMBER(A3821),NORMINV(RAND(),0,IF(AND(Data!$G$9="squeeze",A3821&lt;Data!$G$11*0.25),$H$32,1)*$C$30*$C$13)*($C$14*$C$12),"")</f>
        <v/>
      </c>
      <c r="J3821" s="42" t="str">
        <f ca="1">IFERROR(IF(Data!$C$6="Real",B3821,I3821+J3820+($C$14*$C$12)*(NORMINV(RAND(),$C$15,CHOOSE($G$13,$C$13,F3821,G3821)))),"")</f>
        <v/>
      </c>
      <c r="K3821" s="88" t="str">
        <f>IF(ISNUMBER(A3821), IF($G$16="fixed",$G$17,MIN(H3821*Data!$C$7*$C$16*0.5,$C$17*Data!$C$7))*$C$12,"")</f>
        <v/>
      </c>
      <c r="L3821" s="42" t="str">
        <f t="shared" ca="1" si="1800"/>
        <v/>
      </c>
      <c r="M3821" s="44" t="str">
        <f t="shared" ca="1" si="1801"/>
        <v/>
      </c>
      <c r="N3821" s="44" t="str">
        <f t="shared" ca="1" si="1802"/>
        <v/>
      </c>
      <c r="O3821" s="108" t="str">
        <f t="shared" si="1786"/>
        <v/>
      </c>
      <c r="P3821" s="102" t="str">
        <f t="shared" si="1787"/>
        <v/>
      </c>
      <c r="Q3821" s="102" t="str">
        <f t="shared" si="1788"/>
        <v/>
      </c>
      <c r="R3821" s="120" t="str">
        <f t="shared" si="1789"/>
        <v/>
      </c>
      <c r="S3821" s="54" t="str">
        <f t="shared" si="1790"/>
        <v/>
      </c>
      <c r="T3821" s="5" t="str">
        <f t="shared" si="1791"/>
        <v/>
      </c>
      <c r="U3821" s="152" t="str">
        <f t="shared" si="1774"/>
        <v/>
      </c>
      <c r="V3821" s="152" t="str">
        <f t="shared" si="1775"/>
        <v/>
      </c>
      <c r="W3821" s="153" t="str">
        <f t="shared" si="1776"/>
        <v/>
      </c>
      <c r="X3821" s="153" t="str">
        <f t="shared" si="1777"/>
        <v/>
      </c>
      <c r="Y3821" s="153" t="str">
        <f t="shared" si="1778"/>
        <v/>
      </c>
      <c r="Z3821" s="153" t="str">
        <f t="shared" si="1779"/>
        <v/>
      </c>
      <c r="AA3821" s="152" t="str">
        <f t="shared" si="1780"/>
        <v/>
      </c>
      <c r="AB3821" s="152" t="str">
        <f t="shared" si="1781"/>
        <v/>
      </c>
      <c r="AC3821" s="154" t="str">
        <f t="shared" si="1792"/>
        <v/>
      </c>
      <c r="AD3821" s="154" t="str">
        <f t="shared" si="1793"/>
        <v/>
      </c>
      <c r="AE3821" s="3" t="str">
        <f t="shared" si="1794"/>
        <v/>
      </c>
      <c r="AF3821" s="3" t="str">
        <f t="shared" si="1795"/>
        <v/>
      </c>
      <c r="AG3821" s="3" t="str">
        <f t="shared" si="1796"/>
        <v/>
      </c>
      <c r="AH3821" s="4" t="str">
        <f t="shared" si="1797"/>
        <v/>
      </c>
      <c r="AI3821" s="75" t="str">
        <f t="shared" si="1798"/>
        <v/>
      </c>
      <c r="AJ3821" s="75" t="str">
        <f t="shared" si="1799"/>
        <v/>
      </c>
    </row>
    <row r="3822" spans="1:36">
      <c r="A3822" s="41" t="str">
        <f t="shared" si="1782"/>
        <v/>
      </c>
      <c r="B3822" s="150" t="str">
        <f>IF(ISNUMBER(A3822),INDEX('MetaTrader Import'!$H$13:$J$5893,TRUNC(((A3822-$A$39+1)-1)/3)+1,MOD((A3822-$A$39+1)-1,3)+1),"")</f>
        <v/>
      </c>
      <c r="C3822" s="43" t="str">
        <f t="shared" si="1783"/>
        <v/>
      </c>
      <c r="D3822" s="43" t="str">
        <f t="shared" ca="1" si="1773"/>
        <v/>
      </c>
      <c r="E3822" s="43" t="str">
        <f t="shared" si="1784"/>
        <v/>
      </c>
      <c r="F3822" s="43" t="str">
        <f t="shared" si="1785"/>
        <v/>
      </c>
      <c r="G3822" s="43" t="str">
        <f>IF(A3822&lt;&gt;"",IF(A3822&lt;Data!$G$11*0.25,$C$13/$G$32,IF(A3822&gt;Data!$G$11*0.25,$C$13,$C$13*10)),"")</f>
        <v/>
      </c>
      <c r="H3822" s="43" t="str">
        <f>IF(A3822&lt;&gt;"",IF(Data!$G$9="constant",$C$13,IF(Data!$G$9="squeeze",G3822,F3822)),"")</f>
        <v/>
      </c>
      <c r="I3822" s="38" t="str">
        <f ca="1">IF(ISNUMBER(A3822),NORMINV(RAND(),0,IF(AND(Data!$G$9="squeeze",A3822&lt;Data!$G$11*0.25),$H$32,1)*$C$30*$C$13)*($C$14*$C$12),"")</f>
        <v/>
      </c>
      <c r="J3822" s="42" t="str">
        <f ca="1">IFERROR(IF(Data!$C$6="Real",B3822,I3822+J3821+($C$14*$C$12)*(NORMINV(RAND(),$C$15,CHOOSE($G$13,$C$13,F3822,G3822)))),"")</f>
        <v/>
      </c>
      <c r="K3822" s="88" t="str">
        <f>IF(ISNUMBER(A3822), IF($G$16="fixed",$G$17,MIN(H3822*Data!$C$7*$C$16*0.5,$C$17*Data!$C$7))*$C$12,"")</f>
        <v/>
      </c>
      <c r="L3822" s="42" t="str">
        <f t="shared" ca="1" si="1800"/>
        <v/>
      </c>
      <c r="M3822" s="44" t="str">
        <f t="shared" ca="1" si="1801"/>
        <v/>
      </c>
      <c r="N3822" s="44" t="str">
        <f t="shared" ca="1" si="1802"/>
        <v/>
      </c>
      <c r="O3822" s="108" t="str">
        <f t="shared" si="1786"/>
        <v/>
      </c>
      <c r="P3822" s="102" t="str">
        <f t="shared" si="1787"/>
        <v/>
      </c>
      <c r="Q3822" s="102" t="str">
        <f t="shared" si="1788"/>
        <v/>
      </c>
      <c r="R3822" s="120" t="str">
        <f t="shared" si="1789"/>
        <v/>
      </c>
      <c r="S3822" s="54" t="str">
        <f t="shared" si="1790"/>
        <v/>
      </c>
      <c r="T3822" s="5" t="str">
        <f t="shared" si="1791"/>
        <v/>
      </c>
      <c r="U3822" s="152" t="str">
        <f t="shared" si="1774"/>
        <v/>
      </c>
      <c r="V3822" s="152" t="str">
        <f t="shared" si="1775"/>
        <v/>
      </c>
      <c r="W3822" s="153" t="str">
        <f t="shared" si="1776"/>
        <v/>
      </c>
      <c r="X3822" s="153" t="str">
        <f t="shared" si="1777"/>
        <v/>
      </c>
      <c r="Y3822" s="153" t="str">
        <f t="shared" si="1778"/>
        <v/>
      </c>
      <c r="Z3822" s="153" t="str">
        <f t="shared" si="1779"/>
        <v/>
      </c>
      <c r="AA3822" s="152" t="str">
        <f t="shared" si="1780"/>
        <v/>
      </c>
      <c r="AB3822" s="152" t="str">
        <f t="shared" si="1781"/>
        <v/>
      </c>
      <c r="AC3822" s="154" t="str">
        <f t="shared" si="1792"/>
        <v/>
      </c>
      <c r="AD3822" s="154" t="str">
        <f t="shared" si="1793"/>
        <v/>
      </c>
      <c r="AE3822" s="3" t="str">
        <f t="shared" si="1794"/>
        <v/>
      </c>
      <c r="AF3822" s="3" t="str">
        <f t="shared" si="1795"/>
        <v/>
      </c>
      <c r="AG3822" s="3" t="str">
        <f t="shared" si="1796"/>
        <v/>
      </c>
      <c r="AH3822" s="4" t="str">
        <f t="shared" si="1797"/>
        <v/>
      </c>
      <c r="AI3822" s="75" t="str">
        <f t="shared" si="1798"/>
        <v/>
      </c>
      <c r="AJ3822" s="75" t="str">
        <f t="shared" si="1799"/>
        <v/>
      </c>
    </row>
    <row r="3823" spans="1:36">
      <c r="A3823" s="41" t="str">
        <f t="shared" si="1782"/>
        <v/>
      </c>
      <c r="B3823" s="150" t="str">
        <f>IF(ISNUMBER(A3823),INDEX('MetaTrader Import'!$H$13:$J$5893,TRUNC(((A3823-$A$39+1)-1)/3)+1,MOD((A3823-$A$39+1)-1,3)+1),"")</f>
        <v/>
      </c>
      <c r="C3823" s="43" t="str">
        <f t="shared" si="1783"/>
        <v/>
      </c>
      <c r="D3823" s="43" t="str">
        <f t="shared" ca="1" si="1773"/>
        <v/>
      </c>
      <c r="E3823" s="43" t="str">
        <f t="shared" si="1784"/>
        <v/>
      </c>
      <c r="F3823" s="43" t="str">
        <f t="shared" si="1785"/>
        <v/>
      </c>
      <c r="G3823" s="43" t="str">
        <f>IF(A3823&lt;&gt;"",IF(A3823&lt;Data!$G$11*0.25,$C$13/$G$32,IF(A3823&gt;Data!$G$11*0.25,$C$13,$C$13*10)),"")</f>
        <v/>
      </c>
      <c r="H3823" s="43" t="str">
        <f>IF(A3823&lt;&gt;"",IF(Data!$G$9="constant",$C$13,IF(Data!$G$9="squeeze",G3823,F3823)),"")</f>
        <v/>
      </c>
      <c r="I3823" s="38" t="str">
        <f ca="1">IF(ISNUMBER(A3823),NORMINV(RAND(),0,IF(AND(Data!$G$9="squeeze",A3823&lt;Data!$G$11*0.25),$H$32,1)*$C$30*$C$13)*($C$14*$C$12),"")</f>
        <v/>
      </c>
      <c r="J3823" s="42" t="str">
        <f ca="1">IFERROR(IF(Data!$C$6="Real",B3823,I3823+J3822+($C$14*$C$12)*(NORMINV(RAND(),$C$15,CHOOSE($G$13,$C$13,F3823,G3823)))),"")</f>
        <v/>
      </c>
      <c r="K3823" s="88" t="str">
        <f>IF(ISNUMBER(A3823), IF($G$16="fixed",$G$17,MIN(H3823*Data!$C$7*$C$16*0.5,$C$17*Data!$C$7))*$C$12,"")</f>
        <v/>
      </c>
      <c r="L3823" s="42" t="str">
        <f t="shared" ca="1" si="1800"/>
        <v/>
      </c>
      <c r="M3823" s="44" t="str">
        <f t="shared" ca="1" si="1801"/>
        <v/>
      </c>
      <c r="N3823" s="44" t="str">
        <f t="shared" ca="1" si="1802"/>
        <v/>
      </c>
      <c r="O3823" s="108" t="str">
        <f t="shared" si="1786"/>
        <v/>
      </c>
      <c r="P3823" s="102" t="str">
        <f t="shared" si="1787"/>
        <v/>
      </c>
      <c r="Q3823" s="102" t="str">
        <f t="shared" si="1788"/>
        <v/>
      </c>
      <c r="R3823" s="120" t="str">
        <f t="shared" si="1789"/>
        <v/>
      </c>
      <c r="S3823" s="54" t="str">
        <f t="shared" si="1790"/>
        <v/>
      </c>
      <c r="T3823" s="5" t="str">
        <f t="shared" si="1791"/>
        <v/>
      </c>
      <c r="U3823" s="152" t="str">
        <f t="shared" si="1774"/>
        <v/>
      </c>
      <c r="V3823" s="152" t="str">
        <f t="shared" si="1775"/>
        <v/>
      </c>
      <c r="W3823" s="153" t="str">
        <f t="shared" si="1776"/>
        <v/>
      </c>
      <c r="X3823" s="153" t="str">
        <f t="shared" si="1777"/>
        <v/>
      </c>
      <c r="Y3823" s="153" t="str">
        <f t="shared" si="1778"/>
        <v/>
      </c>
      <c r="Z3823" s="153" t="str">
        <f t="shared" si="1779"/>
        <v/>
      </c>
      <c r="AA3823" s="152" t="str">
        <f t="shared" si="1780"/>
        <v/>
      </c>
      <c r="AB3823" s="152" t="str">
        <f t="shared" si="1781"/>
        <v/>
      </c>
      <c r="AC3823" s="154" t="str">
        <f t="shared" si="1792"/>
        <v/>
      </c>
      <c r="AD3823" s="154" t="str">
        <f t="shared" si="1793"/>
        <v/>
      </c>
      <c r="AE3823" s="3" t="str">
        <f t="shared" si="1794"/>
        <v/>
      </c>
      <c r="AF3823" s="3" t="str">
        <f t="shared" si="1795"/>
        <v/>
      </c>
      <c r="AG3823" s="3" t="str">
        <f t="shared" si="1796"/>
        <v/>
      </c>
      <c r="AH3823" s="4" t="str">
        <f t="shared" si="1797"/>
        <v/>
      </c>
      <c r="AI3823" s="75" t="str">
        <f t="shared" si="1798"/>
        <v/>
      </c>
      <c r="AJ3823" s="75" t="str">
        <f t="shared" si="1799"/>
        <v/>
      </c>
    </row>
    <row r="3824" spans="1:36">
      <c r="A3824" s="41" t="str">
        <f t="shared" si="1782"/>
        <v/>
      </c>
      <c r="B3824" s="150" t="str">
        <f>IF(ISNUMBER(A3824),INDEX('MetaTrader Import'!$H$13:$J$5893,TRUNC(((A3824-$A$39+1)-1)/3)+1,MOD((A3824-$A$39+1)-1,3)+1),"")</f>
        <v/>
      </c>
      <c r="C3824" s="43" t="str">
        <f t="shared" si="1783"/>
        <v/>
      </c>
      <c r="D3824" s="43" t="str">
        <f t="shared" ca="1" si="1773"/>
        <v/>
      </c>
      <c r="E3824" s="43" t="str">
        <f t="shared" si="1784"/>
        <v/>
      </c>
      <c r="F3824" s="43" t="str">
        <f t="shared" si="1785"/>
        <v/>
      </c>
      <c r="G3824" s="43" t="str">
        <f>IF(A3824&lt;&gt;"",IF(A3824&lt;Data!$G$11*0.25,$C$13/$G$32,IF(A3824&gt;Data!$G$11*0.25,$C$13,$C$13*10)),"")</f>
        <v/>
      </c>
      <c r="H3824" s="43" t="str">
        <f>IF(A3824&lt;&gt;"",IF(Data!$G$9="constant",$C$13,IF(Data!$G$9="squeeze",G3824,F3824)),"")</f>
        <v/>
      </c>
      <c r="I3824" s="38" t="str">
        <f ca="1">IF(ISNUMBER(A3824),NORMINV(RAND(),0,IF(AND(Data!$G$9="squeeze",A3824&lt;Data!$G$11*0.25),$H$32,1)*$C$30*$C$13)*($C$14*$C$12),"")</f>
        <v/>
      </c>
      <c r="J3824" s="42" t="str">
        <f ca="1">IFERROR(IF(Data!$C$6="Real",B3824,I3824+J3823+($C$14*$C$12)*(NORMINV(RAND(),$C$15,CHOOSE($G$13,$C$13,F3824,G3824)))),"")</f>
        <v/>
      </c>
      <c r="K3824" s="88" t="str">
        <f>IF(ISNUMBER(A3824), IF($G$16="fixed",$G$17,MIN(H3824*Data!$C$7*$C$16*0.5,$C$17*Data!$C$7))*$C$12,"")</f>
        <v/>
      </c>
      <c r="L3824" s="42" t="str">
        <f t="shared" ca="1" si="1800"/>
        <v/>
      </c>
      <c r="M3824" s="44" t="str">
        <f t="shared" ca="1" si="1801"/>
        <v/>
      </c>
      <c r="N3824" s="44" t="str">
        <f t="shared" ca="1" si="1802"/>
        <v/>
      </c>
      <c r="O3824" s="108" t="str">
        <f t="shared" si="1786"/>
        <v/>
      </c>
      <c r="P3824" s="102" t="str">
        <f t="shared" si="1787"/>
        <v/>
      </c>
      <c r="Q3824" s="102" t="str">
        <f t="shared" si="1788"/>
        <v/>
      </c>
      <c r="R3824" s="120" t="str">
        <f t="shared" si="1789"/>
        <v/>
      </c>
      <c r="S3824" s="54" t="str">
        <f t="shared" si="1790"/>
        <v/>
      </c>
      <c r="T3824" s="5" t="str">
        <f t="shared" si="1791"/>
        <v/>
      </c>
      <c r="U3824" s="152" t="str">
        <f t="shared" si="1774"/>
        <v/>
      </c>
      <c r="V3824" s="152" t="str">
        <f t="shared" si="1775"/>
        <v/>
      </c>
      <c r="W3824" s="153" t="str">
        <f t="shared" si="1776"/>
        <v/>
      </c>
      <c r="X3824" s="153" t="str">
        <f t="shared" si="1777"/>
        <v/>
      </c>
      <c r="Y3824" s="153" t="str">
        <f t="shared" si="1778"/>
        <v/>
      </c>
      <c r="Z3824" s="153" t="str">
        <f t="shared" si="1779"/>
        <v/>
      </c>
      <c r="AA3824" s="152" t="str">
        <f t="shared" si="1780"/>
        <v/>
      </c>
      <c r="AB3824" s="152" t="str">
        <f t="shared" si="1781"/>
        <v/>
      </c>
      <c r="AC3824" s="154" t="str">
        <f t="shared" si="1792"/>
        <v/>
      </c>
      <c r="AD3824" s="154" t="str">
        <f t="shared" si="1793"/>
        <v/>
      </c>
      <c r="AE3824" s="3" t="str">
        <f t="shared" si="1794"/>
        <v/>
      </c>
      <c r="AF3824" s="3" t="str">
        <f t="shared" si="1795"/>
        <v/>
      </c>
      <c r="AG3824" s="3" t="str">
        <f t="shared" si="1796"/>
        <v/>
      </c>
      <c r="AH3824" s="4" t="str">
        <f t="shared" si="1797"/>
        <v/>
      </c>
      <c r="AI3824" s="75" t="str">
        <f t="shared" si="1798"/>
        <v/>
      </c>
      <c r="AJ3824" s="75" t="str">
        <f t="shared" si="1799"/>
        <v/>
      </c>
    </row>
    <row r="3825" spans="1:36">
      <c r="A3825" s="41" t="str">
        <f t="shared" si="1782"/>
        <v/>
      </c>
      <c r="B3825" s="150" t="str">
        <f>IF(ISNUMBER(A3825),INDEX('MetaTrader Import'!$H$13:$J$5893,TRUNC(((A3825-$A$39+1)-1)/3)+1,MOD((A3825-$A$39+1)-1,3)+1),"")</f>
        <v/>
      </c>
      <c r="C3825" s="43" t="str">
        <f t="shared" si="1783"/>
        <v/>
      </c>
      <c r="D3825" s="43" t="str">
        <f t="shared" ca="1" si="1773"/>
        <v/>
      </c>
      <c r="E3825" s="43" t="str">
        <f t="shared" si="1784"/>
        <v/>
      </c>
      <c r="F3825" s="43" t="str">
        <f t="shared" si="1785"/>
        <v/>
      </c>
      <c r="G3825" s="43" t="str">
        <f>IF(A3825&lt;&gt;"",IF(A3825&lt;Data!$G$11*0.25,$C$13/$G$32,IF(A3825&gt;Data!$G$11*0.25,$C$13,$C$13*10)),"")</f>
        <v/>
      </c>
      <c r="H3825" s="43" t="str">
        <f>IF(A3825&lt;&gt;"",IF(Data!$G$9="constant",$C$13,IF(Data!$G$9="squeeze",G3825,F3825)),"")</f>
        <v/>
      </c>
      <c r="I3825" s="38" t="str">
        <f ca="1">IF(ISNUMBER(A3825),NORMINV(RAND(),0,IF(AND(Data!$G$9="squeeze",A3825&lt;Data!$G$11*0.25),$H$32,1)*$C$30*$C$13)*($C$14*$C$12),"")</f>
        <v/>
      </c>
      <c r="J3825" s="42" t="str">
        <f ca="1">IFERROR(IF(Data!$C$6="Real",B3825,I3825+J3824+($C$14*$C$12)*(NORMINV(RAND(),$C$15,CHOOSE($G$13,$C$13,F3825,G3825)))),"")</f>
        <v/>
      </c>
      <c r="K3825" s="88" t="str">
        <f>IF(ISNUMBER(A3825), IF($G$16="fixed",$G$17,MIN(H3825*Data!$C$7*$C$16*0.5,$C$17*Data!$C$7))*$C$12,"")</f>
        <v/>
      </c>
      <c r="L3825" s="42" t="str">
        <f t="shared" ca="1" si="1800"/>
        <v/>
      </c>
      <c r="M3825" s="44" t="str">
        <f t="shared" ca="1" si="1801"/>
        <v/>
      </c>
      <c r="N3825" s="44" t="str">
        <f t="shared" ca="1" si="1802"/>
        <v/>
      </c>
      <c r="O3825" s="108" t="str">
        <f t="shared" si="1786"/>
        <v/>
      </c>
      <c r="P3825" s="102" t="str">
        <f t="shared" si="1787"/>
        <v/>
      </c>
      <c r="Q3825" s="102" t="str">
        <f t="shared" si="1788"/>
        <v/>
      </c>
      <c r="R3825" s="120" t="str">
        <f t="shared" si="1789"/>
        <v/>
      </c>
      <c r="S3825" s="54" t="str">
        <f t="shared" si="1790"/>
        <v/>
      </c>
      <c r="T3825" s="5" t="str">
        <f t="shared" si="1791"/>
        <v/>
      </c>
      <c r="U3825" s="152" t="str">
        <f t="shared" si="1774"/>
        <v/>
      </c>
      <c r="V3825" s="152" t="str">
        <f t="shared" si="1775"/>
        <v/>
      </c>
      <c r="W3825" s="153" t="str">
        <f t="shared" si="1776"/>
        <v/>
      </c>
      <c r="X3825" s="153" t="str">
        <f t="shared" si="1777"/>
        <v/>
      </c>
      <c r="Y3825" s="153" t="str">
        <f t="shared" si="1778"/>
        <v/>
      </c>
      <c r="Z3825" s="153" t="str">
        <f t="shared" si="1779"/>
        <v/>
      </c>
      <c r="AA3825" s="152" t="str">
        <f t="shared" si="1780"/>
        <v/>
      </c>
      <c r="AB3825" s="152" t="str">
        <f t="shared" si="1781"/>
        <v/>
      </c>
      <c r="AC3825" s="154" t="str">
        <f t="shared" si="1792"/>
        <v/>
      </c>
      <c r="AD3825" s="154" t="str">
        <f t="shared" si="1793"/>
        <v/>
      </c>
      <c r="AE3825" s="3" t="str">
        <f t="shared" si="1794"/>
        <v/>
      </c>
      <c r="AF3825" s="3" t="str">
        <f t="shared" si="1795"/>
        <v/>
      </c>
      <c r="AG3825" s="3" t="str">
        <f t="shared" si="1796"/>
        <v/>
      </c>
      <c r="AH3825" s="4" t="str">
        <f t="shared" si="1797"/>
        <v/>
      </c>
      <c r="AI3825" s="75" t="str">
        <f t="shared" si="1798"/>
        <v/>
      </c>
      <c r="AJ3825" s="75" t="str">
        <f t="shared" si="1799"/>
        <v/>
      </c>
    </row>
    <row r="3826" spans="1:36">
      <c r="A3826" s="41" t="str">
        <f t="shared" si="1782"/>
        <v/>
      </c>
      <c r="B3826" s="150" t="str">
        <f>IF(ISNUMBER(A3826),INDEX('MetaTrader Import'!$H$13:$J$5893,TRUNC(((A3826-$A$39+1)-1)/3)+1,MOD((A3826-$A$39+1)-1,3)+1),"")</f>
        <v/>
      </c>
      <c r="C3826" s="43" t="str">
        <f t="shared" si="1783"/>
        <v/>
      </c>
      <c r="D3826" s="43" t="str">
        <f t="shared" ca="1" si="1773"/>
        <v/>
      </c>
      <c r="E3826" s="43" t="str">
        <f t="shared" si="1784"/>
        <v/>
      </c>
      <c r="F3826" s="43" t="str">
        <f t="shared" si="1785"/>
        <v/>
      </c>
      <c r="G3826" s="43" t="str">
        <f>IF(A3826&lt;&gt;"",IF(A3826&lt;Data!$G$11*0.25,$C$13/$G$32,IF(A3826&gt;Data!$G$11*0.25,$C$13,$C$13*10)),"")</f>
        <v/>
      </c>
      <c r="H3826" s="43" t="str">
        <f>IF(A3826&lt;&gt;"",IF(Data!$G$9="constant",$C$13,IF(Data!$G$9="squeeze",G3826,F3826)),"")</f>
        <v/>
      </c>
      <c r="I3826" s="38" t="str">
        <f ca="1">IF(ISNUMBER(A3826),NORMINV(RAND(),0,IF(AND(Data!$G$9="squeeze",A3826&lt;Data!$G$11*0.25),$H$32,1)*$C$30*$C$13)*($C$14*$C$12),"")</f>
        <v/>
      </c>
      <c r="J3826" s="42" t="str">
        <f ca="1">IFERROR(IF(Data!$C$6="Real",B3826,I3826+J3825+($C$14*$C$12)*(NORMINV(RAND(),$C$15,CHOOSE($G$13,$C$13,F3826,G3826)))),"")</f>
        <v/>
      </c>
      <c r="K3826" s="88" t="str">
        <f>IF(ISNUMBER(A3826), IF($G$16="fixed",$G$17,MIN(H3826*Data!$C$7*$C$16*0.5,$C$17*Data!$C$7))*$C$12,"")</f>
        <v/>
      </c>
      <c r="L3826" s="42" t="str">
        <f t="shared" ca="1" si="1800"/>
        <v/>
      </c>
      <c r="M3826" s="44" t="str">
        <f t="shared" ca="1" si="1801"/>
        <v/>
      </c>
      <c r="N3826" s="44" t="str">
        <f t="shared" ca="1" si="1802"/>
        <v/>
      </c>
      <c r="O3826" s="108" t="str">
        <f t="shared" si="1786"/>
        <v/>
      </c>
      <c r="P3826" s="102" t="str">
        <f t="shared" si="1787"/>
        <v/>
      </c>
      <c r="Q3826" s="102" t="str">
        <f t="shared" si="1788"/>
        <v/>
      </c>
      <c r="R3826" s="120" t="str">
        <f t="shared" si="1789"/>
        <v/>
      </c>
      <c r="S3826" s="54" t="str">
        <f t="shared" si="1790"/>
        <v/>
      </c>
      <c r="T3826" s="5" t="str">
        <f t="shared" si="1791"/>
        <v/>
      </c>
      <c r="U3826" s="152" t="str">
        <f t="shared" si="1774"/>
        <v/>
      </c>
      <c r="V3826" s="152" t="str">
        <f t="shared" si="1775"/>
        <v/>
      </c>
      <c r="W3826" s="153" t="str">
        <f t="shared" si="1776"/>
        <v/>
      </c>
      <c r="X3826" s="153" t="str">
        <f t="shared" si="1777"/>
        <v/>
      </c>
      <c r="Y3826" s="153" t="str">
        <f t="shared" si="1778"/>
        <v/>
      </c>
      <c r="Z3826" s="153" t="str">
        <f t="shared" si="1779"/>
        <v/>
      </c>
      <c r="AA3826" s="152" t="str">
        <f t="shared" si="1780"/>
        <v/>
      </c>
      <c r="AB3826" s="152" t="str">
        <f t="shared" si="1781"/>
        <v/>
      </c>
      <c r="AC3826" s="154" t="str">
        <f t="shared" si="1792"/>
        <v/>
      </c>
      <c r="AD3826" s="154" t="str">
        <f t="shared" si="1793"/>
        <v/>
      </c>
      <c r="AE3826" s="3" t="str">
        <f t="shared" si="1794"/>
        <v/>
      </c>
      <c r="AF3826" s="3" t="str">
        <f t="shared" si="1795"/>
        <v/>
      </c>
      <c r="AG3826" s="3" t="str">
        <f t="shared" si="1796"/>
        <v/>
      </c>
      <c r="AH3826" s="4" t="str">
        <f t="shared" si="1797"/>
        <v/>
      </c>
      <c r="AI3826" s="75" t="str">
        <f t="shared" si="1798"/>
        <v/>
      </c>
      <c r="AJ3826" s="75" t="str">
        <f t="shared" si="1799"/>
        <v/>
      </c>
    </row>
    <row r="3827" spans="1:36">
      <c r="A3827" s="41" t="str">
        <f t="shared" si="1782"/>
        <v/>
      </c>
      <c r="B3827" s="150" t="str">
        <f>IF(ISNUMBER(A3827),INDEX('MetaTrader Import'!$H$13:$J$5893,TRUNC(((A3827-$A$39+1)-1)/3)+1,MOD((A3827-$A$39+1)-1,3)+1),"")</f>
        <v/>
      </c>
      <c r="C3827" s="43" t="str">
        <f t="shared" si="1783"/>
        <v/>
      </c>
      <c r="D3827" s="43" t="str">
        <f t="shared" ca="1" si="1773"/>
        <v/>
      </c>
      <c r="E3827" s="43" t="str">
        <f t="shared" si="1784"/>
        <v/>
      </c>
      <c r="F3827" s="43" t="str">
        <f t="shared" si="1785"/>
        <v/>
      </c>
      <c r="G3827" s="43" t="str">
        <f>IF(A3827&lt;&gt;"",IF(A3827&lt;Data!$G$11*0.25,$C$13/$G$32,IF(A3827&gt;Data!$G$11*0.25,$C$13,$C$13*10)),"")</f>
        <v/>
      </c>
      <c r="H3827" s="43" t="str">
        <f>IF(A3827&lt;&gt;"",IF(Data!$G$9="constant",$C$13,IF(Data!$G$9="squeeze",G3827,F3827)),"")</f>
        <v/>
      </c>
      <c r="I3827" s="38" t="str">
        <f ca="1">IF(ISNUMBER(A3827),NORMINV(RAND(),0,IF(AND(Data!$G$9="squeeze",A3827&lt;Data!$G$11*0.25),$H$32,1)*$C$30*$C$13)*($C$14*$C$12),"")</f>
        <v/>
      </c>
      <c r="J3827" s="42" t="str">
        <f ca="1">IFERROR(IF(Data!$C$6="Real",B3827,I3827+J3826+($C$14*$C$12)*(NORMINV(RAND(),$C$15,CHOOSE($G$13,$C$13,F3827,G3827)))),"")</f>
        <v/>
      </c>
      <c r="K3827" s="88" t="str">
        <f>IF(ISNUMBER(A3827), IF($G$16="fixed",$G$17,MIN(H3827*Data!$C$7*$C$16*0.5,$C$17*Data!$C$7))*$C$12,"")</f>
        <v/>
      </c>
      <c r="L3827" s="42" t="str">
        <f t="shared" ca="1" si="1800"/>
        <v/>
      </c>
      <c r="M3827" s="44" t="str">
        <f t="shared" ca="1" si="1801"/>
        <v/>
      </c>
      <c r="N3827" s="44" t="str">
        <f t="shared" ca="1" si="1802"/>
        <v/>
      </c>
      <c r="O3827" s="108" t="str">
        <f t="shared" si="1786"/>
        <v/>
      </c>
      <c r="P3827" s="102" t="str">
        <f t="shared" si="1787"/>
        <v/>
      </c>
      <c r="Q3827" s="102" t="str">
        <f t="shared" si="1788"/>
        <v/>
      </c>
      <c r="R3827" s="120" t="str">
        <f t="shared" si="1789"/>
        <v/>
      </c>
      <c r="S3827" s="54" t="str">
        <f t="shared" si="1790"/>
        <v/>
      </c>
      <c r="T3827" s="5" t="str">
        <f t="shared" si="1791"/>
        <v/>
      </c>
      <c r="U3827" s="152" t="str">
        <f t="shared" si="1774"/>
        <v/>
      </c>
      <c r="V3827" s="152" t="str">
        <f t="shared" si="1775"/>
        <v/>
      </c>
      <c r="W3827" s="153" t="str">
        <f t="shared" si="1776"/>
        <v/>
      </c>
      <c r="X3827" s="153" t="str">
        <f t="shared" si="1777"/>
        <v/>
      </c>
      <c r="Y3827" s="153" t="str">
        <f t="shared" si="1778"/>
        <v/>
      </c>
      <c r="Z3827" s="153" t="str">
        <f t="shared" si="1779"/>
        <v/>
      </c>
      <c r="AA3827" s="152" t="str">
        <f t="shared" si="1780"/>
        <v/>
      </c>
      <c r="AB3827" s="152" t="str">
        <f t="shared" si="1781"/>
        <v/>
      </c>
      <c r="AC3827" s="154" t="str">
        <f t="shared" si="1792"/>
        <v/>
      </c>
      <c r="AD3827" s="154" t="str">
        <f t="shared" si="1793"/>
        <v/>
      </c>
      <c r="AE3827" s="3" t="str">
        <f t="shared" si="1794"/>
        <v/>
      </c>
      <c r="AF3827" s="3" t="str">
        <f t="shared" si="1795"/>
        <v/>
      </c>
      <c r="AG3827" s="3" t="str">
        <f t="shared" si="1796"/>
        <v/>
      </c>
      <c r="AH3827" s="4" t="str">
        <f t="shared" si="1797"/>
        <v/>
      </c>
      <c r="AI3827" s="75" t="str">
        <f t="shared" si="1798"/>
        <v/>
      </c>
      <c r="AJ3827" s="75" t="str">
        <f t="shared" si="1799"/>
        <v/>
      </c>
    </row>
    <row r="3828" spans="1:36">
      <c r="A3828" s="41" t="str">
        <f t="shared" si="1782"/>
        <v/>
      </c>
      <c r="B3828" s="150" t="str">
        <f>IF(ISNUMBER(A3828),INDEX('MetaTrader Import'!$H$13:$J$5893,TRUNC(((A3828-$A$39+1)-1)/3)+1,MOD((A3828-$A$39+1)-1,3)+1),"")</f>
        <v/>
      </c>
      <c r="C3828" s="43" t="str">
        <f t="shared" si="1783"/>
        <v/>
      </c>
      <c r="D3828" s="43" t="str">
        <f t="shared" ca="1" si="1773"/>
        <v/>
      </c>
      <c r="E3828" s="43" t="str">
        <f t="shared" si="1784"/>
        <v/>
      </c>
      <c r="F3828" s="43" t="str">
        <f t="shared" si="1785"/>
        <v/>
      </c>
      <c r="G3828" s="43" t="str">
        <f>IF(A3828&lt;&gt;"",IF(A3828&lt;Data!$G$11*0.25,$C$13/$G$32,IF(A3828&gt;Data!$G$11*0.25,$C$13,$C$13*10)),"")</f>
        <v/>
      </c>
      <c r="H3828" s="43" t="str">
        <f>IF(A3828&lt;&gt;"",IF(Data!$G$9="constant",$C$13,IF(Data!$G$9="squeeze",G3828,F3828)),"")</f>
        <v/>
      </c>
      <c r="I3828" s="38" t="str">
        <f ca="1">IF(ISNUMBER(A3828),NORMINV(RAND(),0,IF(AND(Data!$G$9="squeeze",A3828&lt;Data!$G$11*0.25),$H$32,1)*$C$30*$C$13)*($C$14*$C$12),"")</f>
        <v/>
      </c>
      <c r="J3828" s="42" t="str">
        <f ca="1">IFERROR(IF(Data!$C$6="Real",B3828,I3828+J3827+($C$14*$C$12)*(NORMINV(RAND(),$C$15,CHOOSE($G$13,$C$13,F3828,G3828)))),"")</f>
        <v/>
      </c>
      <c r="K3828" s="88" t="str">
        <f>IF(ISNUMBER(A3828), IF($G$16="fixed",$G$17,MIN(H3828*Data!$C$7*$C$16*0.5,$C$17*Data!$C$7))*$C$12,"")</f>
        <v/>
      </c>
      <c r="L3828" s="42" t="str">
        <f t="shared" ca="1" si="1800"/>
        <v/>
      </c>
      <c r="M3828" s="44" t="str">
        <f t="shared" ca="1" si="1801"/>
        <v/>
      </c>
      <c r="N3828" s="44" t="str">
        <f t="shared" ca="1" si="1802"/>
        <v/>
      </c>
      <c r="O3828" s="108" t="str">
        <f t="shared" si="1786"/>
        <v/>
      </c>
      <c r="P3828" s="102" t="str">
        <f t="shared" si="1787"/>
        <v/>
      </c>
      <c r="Q3828" s="102" t="str">
        <f t="shared" si="1788"/>
        <v/>
      </c>
      <c r="R3828" s="120" t="str">
        <f t="shared" si="1789"/>
        <v/>
      </c>
      <c r="S3828" s="54" t="str">
        <f t="shared" si="1790"/>
        <v/>
      </c>
      <c r="T3828" s="5" t="str">
        <f t="shared" si="1791"/>
        <v/>
      </c>
      <c r="U3828" s="152" t="str">
        <f t="shared" si="1774"/>
        <v/>
      </c>
      <c r="V3828" s="152" t="str">
        <f t="shared" si="1775"/>
        <v/>
      </c>
      <c r="W3828" s="153" t="str">
        <f t="shared" si="1776"/>
        <v/>
      </c>
      <c r="X3828" s="153" t="str">
        <f t="shared" si="1777"/>
        <v/>
      </c>
      <c r="Y3828" s="153" t="str">
        <f t="shared" si="1778"/>
        <v/>
      </c>
      <c r="Z3828" s="153" t="str">
        <f t="shared" si="1779"/>
        <v/>
      </c>
      <c r="AA3828" s="152" t="str">
        <f t="shared" si="1780"/>
        <v/>
      </c>
      <c r="AB3828" s="152" t="str">
        <f t="shared" si="1781"/>
        <v/>
      </c>
      <c r="AC3828" s="154" t="str">
        <f t="shared" si="1792"/>
        <v/>
      </c>
      <c r="AD3828" s="154" t="str">
        <f t="shared" si="1793"/>
        <v/>
      </c>
      <c r="AE3828" s="3" t="str">
        <f t="shared" si="1794"/>
        <v/>
      </c>
      <c r="AF3828" s="3" t="str">
        <f t="shared" si="1795"/>
        <v/>
      </c>
      <c r="AG3828" s="3" t="str">
        <f t="shared" si="1796"/>
        <v/>
      </c>
      <c r="AH3828" s="4" t="str">
        <f t="shared" si="1797"/>
        <v/>
      </c>
      <c r="AI3828" s="75" t="str">
        <f t="shared" si="1798"/>
        <v/>
      </c>
      <c r="AJ3828" s="75" t="str">
        <f t="shared" si="1799"/>
        <v/>
      </c>
    </row>
    <row r="3829" spans="1:36">
      <c r="A3829" s="41" t="str">
        <f t="shared" si="1782"/>
        <v/>
      </c>
      <c r="B3829" s="150" t="str">
        <f>IF(ISNUMBER(A3829),INDEX('MetaTrader Import'!$H$13:$J$5893,TRUNC(((A3829-$A$39+1)-1)/3)+1,MOD((A3829-$A$39+1)-1,3)+1),"")</f>
        <v/>
      </c>
      <c r="C3829" s="43" t="str">
        <f t="shared" si="1783"/>
        <v/>
      </c>
      <c r="D3829" s="43" t="str">
        <f t="shared" ca="1" si="1773"/>
        <v/>
      </c>
      <c r="E3829" s="43" t="str">
        <f t="shared" si="1784"/>
        <v/>
      </c>
      <c r="F3829" s="43" t="str">
        <f t="shared" si="1785"/>
        <v/>
      </c>
      <c r="G3829" s="43" t="str">
        <f>IF(A3829&lt;&gt;"",IF(A3829&lt;Data!$G$11*0.25,$C$13/$G$32,IF(A3829&gt;Data!$G$11*0.25,$C$13,$C$13*10)),"")</f>
        <v/>
      </c>
      <c r="H3829" s="43" t="str">
        <f>IF(A3829&lt;&gt;"",IF(Data!$G$9="constant",$C$13,IF(Data!$G$9="squeeze",G3829,F3829)),"")</f>
        <v/>
      </c>
      <c r="I3829" s="38" t="str">
        <f ca="1">IF(ISNUMBER(A3829),NORMINV(RAND(),0,IF(AND(Data!$G$9="squeeze",A3829&lt;Data!$G$11*0.25),$H$32,1)*$C$30*$C$13)*($C$14*$C$12),"")</f>
        <v/>
      </c>
      <c r="J3829" s="42" t="str">
        <f ca="1">IFERROR(IF(Data!$C$6="Real",B3829,I3829+J3828+($C$14*$C$12)*(NORMINV(RAND(),$C$15,CHOOSE($G$13,$C$13,F3829,G3829)))),"")</f>
        <v/>
      </c>
      <c r="K3829" s="88" t="str">
        <f>IF(ISNUMBER(A3829), IF($G$16="fixed",$G$17,MIN(H3829*Data!$C$7*$C$16*0.5,$C$17*Data!$C$7))*$C$12,"")</f>
        <v/>
      </c>
      <c r="L3829" s="42" t="str">
        <f t="shared" ca="1" si="1800"/>
        <v/>
      </c>
      <c r="M3829" s="44" t="str">
        <f t="shared" ca="1" si="1801"/>
        <v/>
      </c>
      <c r="N3829" s="44" t="str">
        <f t="shared" ca="1" si="1802"/>
        <v/>
      </c>
      <c r="O3829" s="108" t="str">
        <f t="shared" si="1786"/>
        <v/>
      </c>
      <c r="P3829" s="102" t="str">
        <f t="shared" si="1787"/>
        <v/>
      </c>
      <c r="Q3829" s="102" t="str">
        <f t="shared" si="1788"/>
        <v/>
      </c>
      <c r="R3829" s="120" t="str">
        <f t="shared" si="1789"/>
        <v/>
      </c>
      <c r="S3829" s="54" t="str">
        <f t="shared" si="1790"/>
        <v/>
      </c>
      <c r="T3829" s="5" t="str">
        <f t="shared" si="1791"/>
        <v/>
      </c>
      <c r="U3829" s="152" t="str">
        <f t="shared" si="1774"/>
        <v/>
      </c>
      <c r="V3829" s="152" t="str">
        <f t="shared" si="1775"/>
        <v/>
      </c>
      <c r="W3829" s="153" t="str">
        <f t="shared" si="1776"/>
        <v/>
      </c>
      <c r="X3829" s="153" t="str">
        <f t="shared" si="1777"/>
        <v/>
      </c>
      <c r="Y3829" s="153" t="str">
        <f t="shared" si="1778"/>
        <v/>
      </c>
      <c r="Z3829" s="153" t="str">
        <f t="shared" si="1779"/>
        <v/>
      </c>
      <c r="AA3829" s="152" t="str">
        <f t="shared" si="1780"/>
        <v/>
      </c>
      <c r="AB3829" s="152" t="str">
        <f t="shared" si="1781"/>
        <v/>
      </c>
      <c r="AC3829" s="154" t="str">
        <f t="shared" si="1792"/>
        <v/>
      </c>
      <c r="AD3829" s="154" t="str">
        <f t="shared" si="1793"/>
        <v/>
      </c>
      <c r="AE3829" s="3" t="str">
        <f t="shared" si="1794"/>
        <v/>
      </c>
      <c r="AF3829" s="3" t="str">
        <f t="shared" si="1795"/>
        <v/>
      </c>
      <c r="AG3829" s="3" t="str">
        <f t="shared" si="1796"/>
        <v/>
      </c>
      <c r="AH3829" s="4" t="str">
        <f t="shared" si="1797"/>
        <v/>
      </c>
      <c r="AI3829" s="75" t="str">
        <f t="shared" si="1798"/>
        <v/>
      </c>
      <c r="AJ3829" s="75" t="str">
        <f t="shared" si="1799"/>
        <v/>
      </c>
    </row>
    <row r="3830" spans="1:36">
      <c r="A3830" s="41" t="str">
        <f t="shared" si="1782"/>
        <v/>
      </c>
      <c r="B3830" s="150" t="str">
        <f>IF(ISNUMBER(A3830),INDEX('MetaTrader Import'!$H$13:$J$5893,TRUNC(((A3830-$A$39+1)-1)/3)+1,MOD((A3830-$A$39+1)-1,3)+1),"")</f>
        <v/>
      </c>
      <c r="C3830" s="43" t="str">
        <f t="shared" si="1783"/>
        <v/>
      </c>
      <c r="D3830" s="43" t="str">
        <f t="shared" ca="1" si="1773"/>
        <v/>
      </c>
      <c r="E3830" s="43" t="str">
        <f t="shared" si="1784"/>
        <v/>
      </c>
      <c r="F3830" s="43" t="str">
        <f t="shared" si="1785"/>
        <v/>
      </c>
      <c r="G3830" s="43" t="str">
        <f>IF(A3830&lt;&gt;"",IF(A3830&lt;Data!$G$11*0.25,$C$13/$G$32,IF(A3830&gt;Data!$G$11*0.25,$C$13,$C$13*10)),"")</f>
        <v/>
      </c>
      <c r="H3830" s="43" t="str">
        <f>IF(A3830&lt;&gt;"",IF(Data!$G$9="constant",$C$13,IF(Data!$G$9="squeeze",G3830,F3830)),"")</f>
        <v/>
      </c>
      <c r="I3830" s="38" t="str">
        <f ca="1">IF(ISNUMBER(A3830),NORMINV(RAND(),0,IF(AND(Data!$G$9="squeeze",A3830&lt;Data!$G$11*0.25),$H$32,1)*$C$30*$C$13)*($C$14*$C$12),"")</f>
        <v/>
      </c>
      <c r="J3830" s="42" t="str">
        <f ca="1">IFERROR(IF(Data!$C$6="Real",B3830,I3830+J3829+($C$14*$C$12)*(NORMINV(RAND(),$C$15,CHOOSE($G$13,$C$13,F3830,G3830)))),"")</f>
        <v/>
      </c>
      <c r="K3830" s="88" t="str">
        <f>IF(ISNUMBER(A3830), IF($G$16="fixed",$G$17,MIN(H3830*Data!$C$7*$C$16*0.5,$C$17*Data!$C$7))*$C$12,"")</f>
        <v/>
      </c>
      <c r="L3830" s="42" t="str">
        <f t="shared" ca="1" si="1800"/>
        <v/>
      </c>
      <c r="M3830" s="44" t="str">
        <f t="shared" ca="1" si="1801"/>
        <v/>
      </c>
      <c r="N3830" s="44" t="str">
        <f t="shared" ca="1" si="1802"/>
        <v/>
      </c>
      <c r="O3830" s="108" t="str">
        <f t="shared" si="1786"/>
        <v/>
      </c>
      <c r="P3830" s="102" t="str">
        <f t="shared" si="1787"/>
        <v/>
      </c>
      <c r="Q3830" s="102" t="str">
        <f t="shared" si="1788"/>
        <v/>
      </c>
      <c r="R3830" s="120" t="str">
        <f t="shared" si="1789"/>
        <v/>
      </c>
      <c r="S3830" s="54" t="str">
        <f t="shared" si="1790"/>
        <v/>
      </c>
      <c r="T3830" s="5" t="str">
        <f t="shared" si="1791"/>
        <v/>
      </c>
      <c r="U3830" s="152" t="str">
        <f t="shared" si="1774"/>
        <v/>
      </c>
      <c r="V3830" s="152" t="str">
        <f t="shared" si="1775"/>
        <v/>
      </c>
      <c r="W3830" s="153" t="str">
        <f t="shared" si="1776"/>
        <v/>
      </c>
      <c r="X3830" s="153" t="str">
        <f t="shared" si="1777"/>
        <v/>
      </c>
      <c r="Y3830" s="153" t="str">
        <f t="shared" si="1778"/>
        <v/>
      </c>
      <c r="Z3830" s="153" t="str">
        <f t="shared" si="1779"/>
        <v/>
      </c>
      <c r="AA3830" s="152" t="str">
        <f t="shared" si="1780"/>
        <v/>
      </c>
      <c r="AB3830" s="152" t="str">
        <f t="shared" si="1781"/>
        <v/>
      </c>
      <c r="AC3830" s="154" t="str">
        <f t="shared" si="1792"/>
        <v/>
      </c>
      <c r="AD3830" s="154" t="str">
        <f t="shared" si="1793"/>
        <v/>
      </c>
      <c r="AE3830" s="3" t="str">
        <f t="shared" si="1794"/>
        <v/>
      </c>
      <c r="AF3830" s="3" t="str">
        <f t="shared" si="1795"/>
        <v/>
      </c>
      <c r="AG3830" s="3" t="str">
        <f t="shared" si="1796"/>
        <v/>
      </c>
      <c r="AH3830" s="4" t="str">
        <f t="shared" si="1797"/>
        <v/>
      </c>
      <c r="AI3830" s="75" t="str">
        <f t="shared" si="1798"/>
        <v/>
      </c>
      <c r="AJ3830" s="75" t="str">
        <f t="shared" si="1799"/>
        <v/>
      </c>
    </row>
    <row r="3831" spans="1:36">
      <c r="A3831" s="41" t="str">
        <f t="shared" si="1782"/>
        <v/>
      </c>
      <c r="B3831" s="150" t="str">
        <f>IF(ISNUMBER(A3831),INDEX('MetaTrader Import'!$H$13:$J$5893,TRUNC(((A3831-$A$39+1)-1)/3)+1,MOD((A3831-$A$39+1)-1,3)+1),"")</f>
        <v/>
      </c>
      <c r="C3831" s="43" t="str">
        <f t="shared" si="1783"/>
        <v/>
      </c>
      <c r="D3831" s="43" t="str">
        <f t="shared" ca="1" si="1773"/>
        <v/>
      </c>
      <c r="E3831" s="43" t="str">
        <f t="shared" si="1784"/>
        <v/>
      </c>
      <c r="F3831" s="43" t="str">
        <f t="shared" si="1785"/>
        <v/>
      </c>
      <c r="G3831" s="43" t="str">
        <f>IF(A3831&lt;&gt;"",IF(A3831&lt;Data!$G$11*0.25,$C$13/$G$32,IF(A3831&gt;Data!$G$11*0.25,$C$13,$C$13*10)),"")</f>
        <v/>
      </c>
      <c r="H3831" s="43" t="str">
        <f>IF(A3831&lt;&gt;"",IF(Data!$G$9="constant",$C$13,IF(Data!$G$9="squeeze",G3831,F3831)),"")</f>
        <v/>
      </c>
      <c r="I3831" s="38" t="str">
        <f ca="1">IF(ISNUMBER(A3831),NORMINV(RAND(),0,IF(AND(Data!$G$9="squeeze",A3831&lt;Data!$G$11*0.25),$H$32,1)*$C$30*$C$13)*($C$14*$C$12),"")</f>
        <v/>
      </c>
      <c r="J3831" s="42" t="str">
        <f ca="1">IFERROR(IF(Data!$C$6="Real",B3831,I3831+J3830+($C$14*$C$12)*(NORMINV(RAND(),$C$15,CHOOSE($G$13,$C$13,F3831,G3831)))),"")</f>
        <v/>
      </c>
      <c r="K3831" s="88" t="str">
        <f>IF(ISNUMBER(A3831), IF($G$16="fixed",$G$17,MIN(H3831*Data!$C$7*$C$16*0.5,$C$17*Data!$C$7))*$C$12,"")</f>
        <v/>
      </c>
      <c r="L3831" s="42" t="str">
        <f t="shared" ca="1" si="1800"/>
        <v/>
      </c>
      <c r="M3831" s="44" t="str">
        <f t="shared" ca="1" si="1801"/>
        <v/>
      </c>
      <c r="N3831" s="44" t="str">
        <f t="shared" ca="1" si="1802"/>
        <v/>
      </c>
      <c r="O3831" s="108" t="str">
        <f t="shared" si="1786"/>
        <v/>
      </c>
      <c r="P3831" s="102" t="str">
        <f t="shared" si="1787"/>
        <v/>
      </c>
      <c r="Q3831" s="102" t="str">
        <f t="shared" si="1788"/>
        <v/>
      </c>
      <c r="R3831" s="120" t="str">
        <f t="shared" si="1789"/>
        <v/>
      </c>
      <c r="S3831" s="54" t="str">
        <f t="shared" si="1790"/>
        <v/>
      </c>
      <c r="T3831" s="5" t="str">
        <f t="shared" si="1791"/>
        <v/>
      </c>
      <c r="U3831" s="152" t="str">
        <f t="shared" si="1774"/>
        <v/>
      </c>
      <c r="V3831" s="152" t="str">
        <f t="shared" si="1775"/>
        <v/>
      </c>
      <c r="W3831" s="153" t="str">
        <f t="shared" si="1776"/>
        <v/>
      </c>
      <c r="X3831" s="153" t="str">
        <f t="shared" si="1777"/>
        <v/>
      </c>
      <c r="Y3831" s="153" t="str">
        <f t="shared" si="1778"/>
        <v/>
      </c>
      <c r="Z3831" s="153" t="str">
        <f t="shared" si="1779"/>
        <v/>
      </c>
      <c r="AA3831" s="152" t="str">
        <f t="shared" si="1780"/>
        <v/>
      </c>
      <c r="AB3831" s="152" t="str">
        <f t="shared" si="1781"/>
        <v/>
      </c>
      <c r="AC3831" s="154" t="str">
        <f t="shared" si="1792"/>
        <v/>
      </c>
      <c r="AD3831" s="154" t="str">
        <f t="shared" si="1793"/>
        <v/>
      </c>
      <c r="AE3831" s="3" t="str">
        <f t="shared" si="1794"/>
        <v/>
      </c>
      <c r="AF3831" s="3" t="str">
        <f t="shared" si="1795"/>
        <v/>
      </c>
      <c r="AG3831" s="3" t="str">
        <f t="shared" si="1796"/>
        <v/>
      </c>
      <c r="AH3831" s="4" t="str">
        <f t="shared" si="1797"/>
        <v/>
      </c>
      <c r="AI3831" s="75" t="str">
        <f t="shared" si="1798"/>
        <v/>
      </c>
      <c r="AJ3831" s="75" t="str">
        <f t="shared" si="1799"/>
        <v/>
      </c>
    </row>
    <row r="3832" spans="1:36">
      <c r="A3832" s="41" t="str">
        <f t="shared" si="1782"/>
        <v/>
      </c>
      <c r="B3832" s="150" t="str">
        <f>IF(ISNUMBER(A3832),INDEX('MetaTrader Import'!$H$13:$J$5893,TRUNC(((A3832-$A$39+1)-1)/3)+1,MOD((A3832-$A$39+1)-1,3)+1),"")</f>
        <v/>
      </c>
      <c r="C3832" s="43" t="str">
        <f t="shared" si="1783"/>
        <v/>
      </c>
      <c r="D3832" s="43" t="str">
        <f t="shared" ca="1" si="1773"/>
        <v/>
      </c>
      <c r="E3832" s="43" t="str">
        <f t="shared" si="1784"/>
        <v/>
      </c>
      <c r="F3832" s="43" t="str">
        <f t="shared" si="1785"/>
        <v/>
      </c>
      <c r="G3832" s="43" t="str">
        <f>IF(A3832&lt;&gt;"",IF(A3832&lt;Data!$G$11*0.25,$C$13/$G$32,IF(A3832&gt;Data!$G$11*0.25,$C$13,$C$13*10)),"")</f>
        <v/>
      </c>
      <c r="H3832" s="43" t="str">
        <f>IF(A3832&lt;&gt;"",IF(Data!$G$9="constant",$C$13,IF(Data!$G$9="squeeze",G3832,F3832)),"")</f>
        <v/>
      </c>
      <c r="I3832" s="38" t="str">
        <f ca="1">IF(ISNUMBER(A3832),NORMINV(RAND(),0,IF(AND(Data!$G$9="squeeze",A3832&lt;Data!$G$11*0.25),$H$32,1)*$C$30*$C$13)*($C$14*$C$12),"")</f>
        <v/>
      </c>
      <c r="J3832" s="42" t="str">
        <f ca="1">IFERROR(IF(Data!$C$6="Real",B3832,I3832+J3831+($C$14*$C$12)*(NORMINV(RAND(),$C$15,CHOOSE($G$13,$C$13,F3832,G3832)))),"")</f>
        <v/>
      </c>
      <c r="K3832" s="88" t="str">
        <f>IF(ISNUMBER(A3832), IF($G$16="fixed",$G$17,MIN(H3832*Data!$C$7*$C$16*0.5,$C$17*Data!$C$7))*$C$12,"")</f>
        <v/>
      </c>
      <c r="L3832" s="42" t="str">
        <f t="shared" ca="1" si="1800"/>
        <v/>
      </c>
      <c r="M3832" s="44" t="str">
        <f t="shared" ca="1" si="1801"/>
        <v/>
      </c>
      <c r="N3832" s="44" t="str">
        <f t="shared" ca="1" si="1802"/>
        <v/>
      </c>
      <c r="O3832" s="108" t="str">
        <f t="shared" si="1786"/>
        <v/>
      </c>
      <c r="P3832" s="102" t="str">
        <f t="shared" si="1787"/>
        <v/>
      </c>
      <c r="Q3832" s="102" t="str">
        <f t="shared" si="1788"/>
        <v/>
      </c>
      <c r="R3832" s="120" t="str">
        <f t="shared" si="1789"/>
        <v/>
      </c>
      <c r="S3832" s="54" t="str">
        <f t="shared" si="1790"/>
        <v/>
      </c>
      <c r="T3832" s="5" t="str">
        <f t="shared" si="1791"/>
        <v/>
      </c>
      <c r="U3832" s="152" t="str">
        <f t="shared" si="1774"/>
        <v/>
      </c>
      <c r="V3832" s="152" t="str">
        <f t="shared" si="1775"/>
        <v/>
      </c>
      <c r="W3832" s="153" t="str">
        <f t="shared" si="1776"/>
        <v/>
      </c>
      <c r="X3832" s="153" t="str">
        <f t="shared" si="1777"/>
        <v/>
      </c>
      <c r="Y3832" s="153" t="str">
        <f t="shared" si="1778"/>
        <v/>
      </c>
      <c r="Z3832" s="153" t="str">
        <f t="shared" si="1779"/>
        <v/>
      </c>
      <c r="AA3832" s="152" t="str">
        <f t="shared" si="1780"/>
        <v/>
      </c>
      <c r="AB3832" s="152" t="str">
        <f t="shared" si="1781"/>
        <v/>
      </c>
      <c r="AC3832" s="154" t="str">
        <f t="shared" si="1792"/>
        <v/>
      </c>
      <c r="AD3832" s="154" t="str">
        <f t="shared" si="1793"/>
        <v/>
      </c>
      <c r="AE3832" s="3" t="str">
        <f t="shared" si="1794"/>
        <v/>
      </c>
      <c r="AF3832" s="3" t="str">
        <f t="shared" si="1795"/>
        <v/>
      </c>
      <c r="AG3832" s="3" t="str">
        <f t="shared" si="1796"/>
        <v/>
      </c>
      <c r="AH3832" s="4" t="str">
        <f t="shared" si="1797"/>
        <v/>
      </c>
      <c r="AI3832" s="75" t="str">
        <f t="shared" si="1798"/>
        <v/>
      </c>
      <c r="AJ3832" s="75" t="str">
        <f t="shared" si="1799"/>
        <v/>
      </c>
    </row>
    <row r="3833" spans="1:36">
      <c r="A3833" s="41" t="str">
        <f t="shared" si="1782"/>
        <v/>
      </c>
      <c r="B3833" s="150" t="str">
        <f>IF(ISNUMBER(A3833),INDEX('MetaTrader Import'!$H$13:$J$5893,TRUNC(((A3833-$A$39+1)-1)/3)+1,MOD((A3833-$A$39+1)-1,3)+1),"")</f>
        <v/>
      </c>
      <c r="C3833" s="43" t="str">
        <f t="shared" si="1783"/>
        <v/>
      </c>
      <c r="D3833" s="43" t="str">
        <f t="shared" ca="1" si="1773"/>
        <v/>
      </c>
      <c r="E3833" s="43" t="str">
        <f t="shared" si="1784"/>
        <v/>
      </c>
      <c r="F3833" s="43" t="str">
        <f t="shared" si="1785"/>
        <v/>
      </c>
      <c r="G3833" s="43" t="str">
        <f>IF(A3833&lt;&gt;"",IF(A3833&lt;Data!$G$11*0.25,$C$13/$G$32,IF(A3833&gt;Data!$G$11*0.25,$C$13,$C$13*10)),"")</f>
        <v/>
      </c>
      <c r="H3833" s="43" t="str">
        <f>IF(A3833&lt;&gt;"",IF(Data!$G$9="constant",$C$13,IF(Data!$G$9="squeeze",G3833,F3833)),"")</f>
        <v/>
      </c>
      <c r="I3833" s="38" t="str">
        <f ca="1">IF(ISNUMBER(A3833),NORMINV(RAND(),0,IF(AND(Data!$G$9="squeeze",A3833&lt;Data!$G$11*0.25),$H$32,1)*$C$30*$C$13)*($C$14*$C$12),"")</f>
        <v/>
      </c>
      <c r="J3833" s="42" t="str">
        <f ca="1">IFERROR(IF(Data!$C$6="Real",B3833,I3833+J3832+($C$14*$C$12)*(NORMINV(RAND(),$C$15,CHOOSE($G$13,$C$13,F3833,G3833)))),"")</f>
        <v/>
      </c>
      <c r="K3833" s="88" t="str">
        <f>IF(ISNUMBER(A3833), IF($G$16="fixed",$G$17,MIN(H3833*Data!$C$7*$C$16*0.5,$C$17*Data!$C$7))*$C$12,"")</f>
        <v/>
      </c>
      <c r="L3833" s="42" t="str">
        <f t="shared" ca="1" si="1800"/>
        <v/>
      </c>
      <c r="M3833" s="44" t="str">
        <f t="shared" ca="1" si="1801"/>
        <v/>
      </c>
      <c r="N3833" s="44" t="str">
        <f t="shared" ca="1" si="1802"/>
        <v/>
      </c>
      <c r="O3833" s="108" t="str">
        <f t="shared" si="1786"/>
        <v/>
      </c>
      <c r="P3833" s="102" t="str">
        <f t="shared" si="1787"/>
        <v/>
      </c>
      <c r="Q3833" s="102" t="str">
        <f t="shared" si="1788"/>
        <v/>
      </c>
      <c r="R3833" s="120" t="str">
        <f t="shared" si="1789"/>
        <v/>
      </c>
      <c r="S3833" s="54" t="str">
        <f t="shared" si="1790"/>
        <v/>
      </c>
      <c r="T3833" s="5" t="str">
        <f t="shared" si="1791"/>
        <v/>
      </c>
      <c r="U3833" s="152" t="str">
        <f t="shared" si="1774"/>
        <v/>
      </c>
      <c r="V3833" s="152" t="str">
        <f t="shared" si="1775"/>
        <v/>
      </c>
      <c r="W3833" s="153" t="str">
        <f t="shared" si="1776"/>
        <v/>
      </c>
      <c r="X3833" s="153" t="str">
        <f t="shared" si="1777"/>
        <v/>
      </c>
      <c r="Y3833" s="153" t="str">
        <f t="shared" si="1778"/>
        <v/>
      </c>
      <c r="Z3833" s="153" t="str">
        <f t="shared" si="1779"/>
        <v/>
      </c>
      <c r="AA3833" s="152" t="str">
        <f t="shared" si="1780"/>
        <v/>
      </c>
      <c r="AB3833" s="152" t="str">
        <f t="shared" si="1781"/>
        <v/>
      </c>
      <c r="AC3833" s="154" t="str">
        <f t="shared" si="1792"/>
        <v/>
      </c>
      <c r="AD3833" s="154" t="str">
        <f t="shared" si="1793"/>
        <v/>
      </c>
      <c r="AE3833" s="3" t="str">
        <f t="shared" si="1794"/>
        <v/>
      </c>
      <c r="AF3833" s="3" t="str">
        <f t="shared" si="1795"/>
        <v/>
      </c>
      <c r="AG3833" s="3" t="str">
        <f t="shared" si="1796"/>
        <v/>
      </c>
      <c r="AH3833" s="4" t="str">
        <f t="shared" si="1797"/>
        <v/>
      </c>
      <c r="AI3833" s="75" t="str">
        <f t="shared" si="1798"/>
        <v/>
      </c>
      <c r="AJ3833" s="75" t="str">
        <f t="shared" si="1799"/>
        <v/>
      </c>
    </row>
    <row r="3834" spans="1:36">
      <c r="A3834" s="41" t="str">
        <f t="shared" si="1782"/>
        <v/>
      </c>
      <c r="B3834" s="150" t="str">
        <f>IF(ISNUMBER(A3834),INDEX('MetaTrader Import'!$H$13:$J$5893,TRUNC(((A3834-$A$39+1)-1)/3)+1,MOD((A3834-$A$39+1)-1,3)+1),"")</f>
        <v/>
      </c>
      <c r="C3834" s="43" t="str">
        <f t="shared" si="1783"/>
        <v/>
      </c>
      <c r="D3834" s="43" t="str">
        <f t="shared" ca="1" si="1773"/>
        <v/>
      </c>
      <c r="E3834" s="43" t="str">
        <f t="shared" si="1784"/>
        <v/>
      </c>
      <c r="F3834" s="43" t="str">
        <f t="shared" si="1785"/>
        <v/>
      </c>
      <c r="G3834" s="43" t="str">
        <f>IF(A3834&lt;&gt;"",IF(A3834&lt;Data!$G$11*0.25,$C$13/$G$32,IF(A3834&gt;Data!$G$11*0.25,$C$13,$C$13*10)),"")</f>
        <v/>
      </c>
      <c r="H3834" s="43" t="str">
        <f>IF(A3834&lt;&gt;"",IF(Data!$G$9="constant",$C$13,IF(Data!$G$9="squeeze",G3834,F3834)),"")</f>
        <v/>
      </c>
      <c r="I3834" s="38" t="str">
        <f ca="1">IF(ISNUMBER(A3834),NORMINV(RAND(),0,IF(AND(Data!$G$9="squeeze",A3834&lt;Data!$G$11*0.25),$H$32,1)*$C$30*$C$13)*($C$14*$C$12),"")</f>
        <v/>
      </c>
      <c r="J3834" s="42" t="str">
        <f ca="1">IFERROR(IF(Data!$C$6="Real",B3834,I3834+J3833+($C$14*$C$12)*(NORMINV(RAND(),$C$15,CHOOSE($G$13,$C$13,F3834,G3834)))),"")</f>
        <v/>
      </c>
      <c r="K3834" s="88" t="str">
        <f>IF(ISNUMBER(A3834), IF($G$16="fixed",$G$17,MIN(H3834*Data!$C$7*$C$16*0.5,$C$17*Data!$C$7))*$C$12,"")</f>
        <v/>
      </c>
      <c r="L3834" s="42" t="str">
        <f t="shared" ca="1" si="1800"/>
        <v/>
      </c>
      <c r="M3834" s="44" t="str">
        <f t="shared" ca="1" si="1801"/>
        <v/>
      </c>
      <c r="N3834" s="44" t="str">
        <f t="shared" ca="1" si="1802"/>
        <v/>
      </c>
      <c r="O3834" s="108" t="str">
        <f t="shared" si="1786"/>
        <v/>
      </c>
      <c r="P3834" s="102" t="str">
        <f t="shared" si="1787"/>
        <v/>
      </c>
      <c r="Q3834" s="102" t="str">
        <f t="shared" si="1788"/>
        <v/>
      </c>
      <c r="R3834" s="120" t="str">
        <f t="shared" si="1789"/>
        <v/>
      </c>
      <c r="S3834" s="54" t="str">
        <f t="shared" si="1790"/>
        <v/>
      </c>
      <c r="T3834" s="5" t="str">
        <f t="shared" si="1791"/>
        <v/>
      </c>
      <c r="U3834" s="152" t="str">
        <f t="shared" si="1774"/>
        <v/>
      </c>
      <c r="V3834" s="152" t="str">
        <f t="shared" si="1775"/>
        <v/>
      </c>
      <c r="W3834" s="153" t="str">
        <f t="shared" si="1776"/>
        <v/>
      </c>
      <c r="X3834" s="153" t="str">
        <f t="shared" si="1777"/>
        <v/>
      </c>
      <c r="Y3834" s="153" t="str">
        <f t="shared" si="1778"/>
        <v/>
      </c>
      <c r="Z3834" s="153" t="str">
        <f t="shared" si="1779"/>
        <v/>
      </c>
      <c r="AA3834" s="152" t="str">
        <f t="shared" si="1780"/>
        <v/>
      </c>
      <c r="AB3834" s="152" t="str">
        <f t="shared" si="1781"/>
        <v/>
      </c>
      <c r="AC3834" s="154" t="str">
        <f t="shared" si="1792"/>
        <v/>
      </c>
      <c r="AD3834" s="154" t="str">
        <f t="shared" si="1793"/>
        <v/>
      </c>
      <c r="AE3834" s="3" t="str">
        <f t="shared" si="1794"/>
        <v/>
      </c>
      <c r="AF3834" s="3" t="str">
        <f t="shared" si="1795"/>
        <v/>
      </c>
      <c r="AG3834" s="3" t="str">
        <f t="shared" si="1796"/>
        <v/>
      </c>
      <c r="AH3834" s="4" t="str">
        <f t="shared" si="1797"/>
        <v/>
      </c>
      <c r="AI3834" s="75" t="str">
        <f t="shared" si="1798"/>
        <v/>
      </c>
      <c r="AJ3834" s="75" t="str">
        <f t="shared" si="1799"/>
        <v/>
      </c>
    </row>
    <row r="3835" spans="1:36">
      <c r="A3835" s="41" t="str">
        <f t="shared" si="1782"/>
        <v/>
      </c>
      <c r="B3835" s="150" t="str">
        <f>IF(ISNUMBER(A3835),INDEX('MetaTrader Import'!$H$13:$J$5893,TRUNC(((A3835-$A$39+1)-1)/3)+1,MOD((A3835-$A$39+1)-1,3)+1),"")</f>
        <v/>
      </c>
      <c r="C3835" s="43" t="str">
        <f t="shared" si="1783"/>
        <v/>
      </c>
      <c r="D3835" s="43" t="str">
        <f t="shared" ca="1" si="1773"/>
        <v/>
      </c>
      <c r="E3835" s="43" t="str">
        <f t="shared" si="1784"/>
        <v/>
      </c>
      <c r="F3835" s="43" t="str">
        <f t="shared" si="1785"/>
        <v/>
      </c>
      <c r="G3835" s="43" t="str">
        <f>IF(A3835&lt;&gt;"",IF(A3835&lt;Data!$G$11*0.25,$C$13/$G$32,IF(A3835&gt;Data!$G$11*0.25,$C$13,$C$13*10)),"")</f>
        <v/>
      </c>
      <c r="H3835" s="43" t="str">
        <f>IF(A3835&lt;&gt;"",IF(Data!$G$9="constant",$C$13,IF(Data!$G$9="squeeze",G3835,F3835)),"")</f>
        <v/>
      </c>
      <c r="I3835" s="38" t="str">
        <f ca="1">IF(ISNUMBER(A3835),NORMINV(RAND(),0,IF(AND(Data!$G$9="squeeze",A3835&lt;Data!$G$11*0.25),$H$32,1)*$C$30*$C$13)*($C$14*$C$12),"")</f>
        <v/>
      </c>
      <c r="J3835" s="42" t="str">
        <f ca="1">IFERROR(IF(Data!$C$6="Real",B3835,I3835+J3834+($C$14*$C$12)*(NORMINV(RAND(),$C$15,CHOOSE($G$13,$C$13,F3835,G3835)))),"")</f>
        <v/>
      </c>
      <c r="K3835" s="88" t="str">
        <f>IF(ISNUMBER(A3835), IF($G$16="fixed",$G$17,MIN(H3835*Data!$C$7*$C$16*0.5,$C$17*Data!$C$7))*$C$12,"")</f>
        <v/>
      </c>
      <c r="L3835" s="42" t="str">
        <f t="shared" ca="1" si="1800"/>
        <v/>
      </c>
      <c r="M3835" s="44" t="str">
        <f t="shared" ca="1" si="1801"/>
        <v/>
      </c>
      <c r="N3835" s="44" t="str">
        <f t="shared" ca="1" si="1802"/>
        <v/>
      </c>
      <c r="O3835" s="108" t="str">
        <f t="shared" si="1786"/>
        <v/>
      </c>
      <c r="P3835" s="102" t="str">
        <f t="shared" si="1787"/>
        <v/>
      </c>
      <c r="Q3835" s="102" t="str">
        <f t="shared" si="1788"/>
        <v/>
      </c>
      <c r="R3835" s="120" t="str">
        <f t="shared" si="1789"/>
        <v/>
      </c>
      <c r="S3835" s="54" t="str">
        <f t="shared" si="1790"/>
        <v/>
      </c>
      <c r="T3835" s="5" t="str">
        <f t="shared" si="1791"/>
        <v/>
      </c>
      <c r="U3835" s="152" t="str">
        <f t="shared" si="1774"/>
        <v/>
      </c>
      <c r="V3835" s="152" t="str">
        <f t="shared" si="1775"/>
        <v/>
      </c>
      <c r="W3835" s="153" t="str">
        <f t="shared" si="1776"/>
        <v/>
      </c>
      <c r="X3835" s="153" t="str">
        <f t="shared" si="1777"/>
        <v/>
      </c>
      <c r="Y3835" s="153" t="str">
        <f t="shared" si="1778"/>
        <v/>
      </c>
      <c r="Z3835" s="153" t="str">
        <f t="shared" si="1779"/>
        <v/>
      </c>
      <c r="AA3835" s="152" t="str">
        <f t="shared" si="1780"/>
        <v/>
      </c>
      <c r="AB3835" s="152" t="str">
        <f t="shared" si="1781"/>
        <v/>
      </c>
      <c r="AC3835" s="154" t="str">
        <f t="shared" si="1792"/>
        <v/>
      </c>
      <c r="AD3835" s="154" t="str">
        <f t="shared" si="1793"/>
        <v/>
      </c>
      <c r="AE3835" s="3" t="str">
        <f t="shared" si="1794"/>
        <v/>
      </c>
      <c r="AF3835" s="3" t="str">
        <f t="shared" si="1795"/>
        <v/>
      </c>
      <c r="AG3835" s="3" t="str">
        <f t="shared" si="1796"/>
        <v/>
      </c>
      <c r="AH3835" s="4" t="str">
        <f t="shared" si="1797"/>
        <v/>
      </c>
      <c r="AI3835" s="75" t="str">
        <f t="shared" si="1798"/>
        <v/>
      </c>
      <c r="AJ3835" s="75" t="str">
        <f t="shared" si="1799"/>
        <v/>
      </c>
    </row>
    <row r="3836" spans="1:36">
      <c r="A3836" s="41" t="str">
        <f t="shared" si="1782"/>
        <v/>
      </c>
      <c r="B3836" s="150" t="str">
        <f>IF(ISNUMBER(A3836),INDEX('MetaTrader Import'!$H$13:$J$5893,TRUNC(((A3836-$A$39+1)-1)/3)+1,MOD((A3836-$A$39+1)-1,3)+1),"")</f>
        <v/>
      </c>
      <c r="C3836" s="43" t="str">
        <f t="shared" si="1783"/>
        <v/>
      </c>
      <c r="D3836" s="43" t="str">
        <f t="shared" ca="1" si="1773"/>
        <v/>
      </c>
      <c r="E3836" s="43" t="str">
        <f t="shared" si="1784"/>
        <v/>
      </c>
      <c r="F3836" s="43" t="str">
        <f t="shared" si="1785"/>
        <v/>
      </c>
      <c r="G3836" s="43" t="str">
        <f>IF(A3836&lt;&gt;"",IF(A3836&lt;Data!$G$11*0.25,$C$13/$G$32,IF(A3836&gt;Data!$G$11*0.25,$C$13,$C$13*10)),"")</f>
        <v/>
      </c>
      <c r="H3836" s="43" t="str">
        <f>IF(A3836&lt;&gt;"",IF(Data!$G$9="constant",$C$13,IF(Data!$G$9="squeeze",G3836,F3836)),"")</f>
        <v/>
      </c>
      <c r="I3836" s="38" t="str">
        <f ca="1">IF(ISNUMBER(A3836),NORMINV(RAND(),0,IF(AND(Data!$G$9="squeeze",A3836&lt;Data!$G$11*0.25),$H$32,1)*$C$30*$C$13)*($C$14*$C$12),"")</f>
        <v/>
      </c>
      <c r="J3836" s="42" t="str">
        <f ca="1">IFERROR(IF(Data!$C$6="Real",B3836,I3836+J3835+($C$14*$C$12)*(NORMINV(RAND(),$C$15,CHOOSE($G$13,$C$13,F3836,G3836)))),"")</f>
        <v/>
      </c>
      <c r="K3836" s="88" t="str">
        <f>IF(ISNUMBER(A3836), IF($G$16="fixed",$G$17,MIN(H3836*Data!$C$7*$C$16*0.5,$C$17*Data!$C$7))*$C$12,"")</f>
        <v/>
      </c>
      <c r="L3836" s="42" t="str">
        <f t="shared" ca="1" si="1800"/>
        <v/>
      </c>
      <c r="M3836" s="44" t="str">
        <f t="shared" ca="1" si="1801"/>
        <v/>
      </c>
      <c r="N3836" s="44" t="str">
        <f t="shared" ca="1" si="1802"/>
        <v/>
      </c>
      <c r="O3836" s="108" t="str">
        <f t="shared" si="1786"/>
        <v/>
      </c>
      <c r="P3836" s="102" t="str">
        <f t="shared" si="1787"/>
        <v/>
      </c>
      <c r="Q3836" s="102" t="str">
        <f t="shared" si="1788"/>
        <v/>
      </c>
      <c r="R3836" s="120" t="str">
        <f t="shared" si="1789"/>
        <v/>
      </c>
      <c r="S3836" s="54" t="str">
        <f t="shared" si="1790"/>
        <v/>
      </c>
      <c r="T3836" s="5" t="str">
        <f t="shared" si="1791"/>
        <v/>
      </c>
      <c r="U3836" s="152" t="str">
        <f t="shared" si="1774"/>
        <v/>
      </c>
      <c r="V3836" s="152" t="str">
        <f t="shared" si="1775"/>
        <v/>
      </c>
      <c r="W3836" s="153" t="str">
        <f t="shared" si="1776"/>
        <v/>
      </c>
      <c r="X3836" s="153" t="str">
        <f t="shared" si="1777"/>
        <v/>
      </c>
      <c r="Y3836" s="153" t="str">
        <f t="shared" si="1778"/>
        <v/>
      </c>
      <c r="Z3836" s="153" t="str">
        <f t="shared" si="1779"/>
        <v/>
      </c>
      <c r="AA3836" s="152" t="str">
        <f t="shared" si="1780"/>
        <v/>
      </c>
      <c r="AB3836" s="152" t="str">
        <f t="shared" si="1781"/>
        <v/>
      </c>
      <c r="AC3836" s="154" t="str">
        <f t="shared" si="1792"/>
        <v/>
      </c>
      <c r="AD3836" s="154" t="str">
        <f t="shared" si="1793"/>
        <v/>
      </c>
      <c r="AE3836" s="3" t="str">
        <f t="shared" si="1794"/>
        <v/>
      </c>
      <c r="AF3836" s="3" t="str">
        <f t="shared" si="1795"/>
        <v/>
      </c>
      <c r="AG3836" s="3" t="str">
        <f t="shared" si="1796"/>
        <v/>
      </c>
      <c r="AH3836" s="4" t="str">
        <f t="shared" si="1797"/>
        <v/>
      </c>
      <c r="AI3836" s="75" t="str">
        <f t="shared" si="1798"/>
        <v/>
      </c>
      <c r="AJ3836" s="75" t="str">
        <f t="shared" si="1799"/>
        <v/>
      </c>
    </row>
    <row r="3837" spans="1:36">
      <c r="A3837" s="41" t="str">
        <f t="shared" si="1782"/>
        <v/>
      </c>
      <c r="B3837" s="150" t="str">
        <f>IF(ISNUMBER(A3837),INDEX('MetaTrader Import'!$H$13:$J$5893,TRUNC(((A3837-$A$39+1)-1)/3)+1,MOD((A3837-$A$39+1)-1,3)+1),"")</f>
        <v/>
      </c>
      <c r="C3837" s="43" t="str">
        <f t="shared" si="1783"/>
        <v/>
      </c>
      <c r="D3837" s="43" t="str">
        <f t="shared" ca="1" si="1773"/>
        <v/>
      </c>
      <c r="E3837" s="43" t="str">
        <f t="shared" si="1784"/>
        <v/>
      </c>
      <c r="F3837" s="43" t="str">
        <f t="shared" si="1785"/>
        <v/>
      </c>
      <c r="G3837" s="43" t="str">
        <f>IF(A3837&lt;&gt;"",IF(A3837&lt;Data!$G$11*0.25,$C$13/$G$32,IF(A3837&gt;Data!$G$11*0.25,$C$13,$C$13*10)),"")</f>
        <v/>
      </c>
      <c r="H3837" s="43" t="str">
        <f>IF(A3837&lt;&gt;"",IF(Data!$G$9="constant",$C$13,IF(Data!$G$9="squeeze",G3837,F3837)),"")</f>
        <v/>
      </c>
      <c r="I3837" s="38" t="str">
        <f ca="1">IF(ISNUMBER(A3837),NORMINV(RAND(),0,IF(AND(Data!$G$9="squeeze",A3837&lt;Data!$G$11*0.25),$H$32,1)*$C$30*$C$13)*($C$14*$C$12),"")</f>
        <v/>
      </c>
      <c r="J3837" s="42" t="str">
        <f ca="1">IFERROR(IF(Data!$C$6="Real",B3837,I3837+J3836+($C$14*$C$12)*(NORMINV(RAND(),$C$15,CHOOSE($G$13,$C$13,F3837,G3837)))),"")</f>
        <v/>
      </c>
      <c r="K3837" s="88" t="str">
        <f>IF(ISNUMBER(A3837), IF($G$16="fixed",$G$17,MIN(H3837*Data!$C$7*$C$16*0.5,$C$17*Data!$C$7))*$C$12,"")</f>
        <v/>
      </c>
      <c r="L3837" s="42" t="str">
        <f t="shared" ca="1" si="1800"/>
        <v/>
      </c>
      <c r="M3837" s="44" t="str">
        <f t="shared" ca="1" si="1801"/>
        <v/>
      </c>
      <c r="N3837" s="44" t="str">
        <f t="shared" ca="1" si="1802"/>
        <v/>
      </c>
      <c r="O3837" s="108" t="str">
        <f t="shared" si="1786"/>
        <v/>
      </c>
      <c r="P3837" s="102" t="str">
        <f t="shared" si="1787"/>
        <v/>
      </c>
      <c r="Q3837" s="102" t="str">
        <f t="shared" si="1788"/>
        <v/>
      </c>
      <c r="R3837" s="120" t="str">
        <f t="shared" si="1789"/>
        <v/>
      </c>
      <c r="S3837" s="54" t="str">
        <f t="shared" si="1790"/>
        <v/>
      </c>
      <c r="T3837" s="5" t="str">
        <f t="shared" si="1791"/>
        <v/>
      </c>
      <c r="U3837" s="152" t="str">
        <f t="shared" si="1774"/>
        <v/>
      </c>
      <c r="V3837" s="152" t="str">
        <f t="shared" si="1775"/>
        <v/>
      </c>
      <c r="W3837" s="153" t="str">
        <f t="shared" si="1776"/>
        <v/>
      </c>
      <c r="X3837" s="153" t="str">
        <f t="shared" si="1777"/>
        <v/>
      </c>
      <c r="Y3837" s="153" t="str">
        <f t="shared" si="1778"/>
        <v/>
      </c>
      <c r="Z3837" s="153" t="str">
        <f t="shared" si="1779"/>
        <v/>
      </c>
      <c r="AA3837" s="152" t="str">
        <f t="shared" si="1780"/>
        <v/>
      </c>
      <c r="AB3837" s="152" t="str">
        <f t="shared" si="1781"/>
        <v/>
      </c>
      <c r="AC3837" s="154" t="str">
        <f t="shared" si="1792"/>
        <v/>
      </c>
      <c r="AD3837" s="154" t="str">
        <f t="shared" si="1793"/>
        <v/>
      </c>
      <c r="AE3837" s="3" t="str">
        <f t="shared" si="1794"/>
        <v/>
      </c>
      <c r="AF3837" s="3" t="str">
        <f t="shared" si="1795"/>
        <v/>
      </c>
      <c r="AG3837" s="3" t="str">
        <f t="shared" si="1796"/>
        <v/>
      </c>
      <c r="AH3837" s="4" t="str">
        <f t="shared" si="1797"/>
        <v/>
      </c>
      <c r="AI3837" s="75" t="str">
        <f t="shared" si="1798"/>
        <v/>
      </c>
      <c r="AJ3837" s="75" t="str">
        <f t="shared" si="1799"/>
        <v/>
      </c>
    </row>
    <row r="3838" spans="1:36">
      <c r="A3838" s="41" t="str">
        <f t="shared" si="1782"/>
        <v/>
      </c>
      <c r="B3838" s="150" t="str">
        <f>IF(ISNUMBER(A3838),INDEX('MetaTrader Import'!$H$13:$J$5893,TRUNC(((A3838-$A$39+1)-1)/3)+1,MOD((A3838-$A$39+1)-1,3)+1),"")</f>
        <v/>
      </c>
      <c r="C3838" s="43" t="str">
        <f t="shared" si="1783"/>
        <v/>
      </c>
      <c r="D3838" s="43" t="str">
        <f t="shared" ca="1" si="1773"/>
        <v/>
      </c>
      <c r="E3838" s="43" t="str">
        <f t="shared" si="1784"/>
        <v/>
      </c>
      <c r="F3838" s="43" t="str">
        <f t="shared" si="1785"/>
        <v/>
      </c>
      <c r="G3838" s="43" t="str">
        <f>IF(A3838&lt;&gt;"",IF(A3838&lt;Data!$G$11*0.25,$C$13/$G$32,IF(A3838&gt;Data!$G$11*0.25,$C$13,$C$13*10)),"")</f>
        <v/>
      </c>
      <c r="H3838" s="43" t="str">
        <f>IF(A3838&lt;&gt;"",IF(Data!$G$9="constant",$C$13,IF(Data!$G$9="squeeze",G3838,F3838)),"")</f>
        <v/>
      </c>
      <c r="I3838" s="38" t="str">
        <f ca="1">IF(ISNUMBER(A3838),NORMINV(RAND(),0,IF(AND(Data!$G$9="squeeze",A3838&lt;Data!$G$11*0.25),$H$32,1)*$C$30*$C$13)*($C$14*$C$12),"")</f>
        <v/>
      </c>
      <c r="J3838" s="42" t="str">
        <f ca="1">IFERROR(IF(Data!$C$6="Real",B3838,I3838+J3837+($C$14*$C$12)*(NORMINV(RAND(),$C$15,CHOOSE($G$13,$C$13,F3838,G3838)))),"")</f>
        <v/>
      </c>
      <c r="K3838" s="88" t="str">
        <f>IF(ISNUMBER(A3838), IF($G$16="fixed",$G$17,MIN(H3838*Data!$C$7*$C$16*0.5,$C$17*Data!$C$7))*$C$12,"")</f>
        <v/>
      </c>
      <c r="L3838" s="42" t="str">
        <f t="shared" ca="1" si="1800"/>
        <v/>
      </c>
      <c r="M3838" s="44" t="str">
        <f t="shared" ca="1" si="1801"/>
        <v/>
      </c>
      <c r="N3838" s="44" t="str">
        <f t="shared" ca="1" si="1802"/>
        <v/>
      </c>
      <c r="O3838" s="108" t="str">
        <f t="shared" si="1786"/>
        <v/>
      </c>
      <c r="P3838" s="102" t="str">
        <f t="shared" si="1787"/>
        <v/>
      </c>
      <c r="Q3838" s="102" t="str">
        <f t="shared" si="1788"/>
        <v/>
      </c>
      <c r="R3838" s="120" t="str">
        <f t="shared" si="1789"/>
        <v/>
      </c>
      <c r="S3838" s="54" t="str">
        <f t="shared" si="1790"/>
        <v/>
      </c>
      <c r="T3838" s="5" t="str">
        <f t="shared" si="1791"/>
        <v/>
      </c>
      <c r="U3838" s="152" t="str">
        <f t="shared" si="1774"/>
        <v/>
      </c>
      <c r="V3838" s="152" t="str">
        <f t="shared" si="1775"/>
        <v/>
      </c>
      <c r="W3838" s="153" t="str">
        <f t="shared" si="1776"/>
        <v/>
      </c>
      <c r="X3838" s="153" t="str">
        <f t="shared" si="1777"/>
        <v/>
      </c>
      <c r="Y3838" s="153" t="str">
        <f t="shared" si="1778"/>
        <v/>
      </c>
      <c r="Z3838" s="153" t="str">
        <f t="shared" si="1779"/>
        <v/>
      </c>
      <c r="AA3838" s="152" t="str">
        <f t="shared" si="1780"/>
        <v/>
      </c>
      <c r="AB3838" s="152" t="str">
        <f t="shared" si="1781"/>
        <v/>
      </c>
      <c r="AC3838" s="154" t="str">
        <f t="shared" si="1792"/>
        <v/>
      </c>
      <c r="AD3838" s="154" t="str">
        <f t="shared" si="1793"/>
        <v/>
      </c>
      <c r="AE3838" s="3" t="str">
        <f t="shared" si="1794"/>
        <v/>
      </c>
      <c r="AF3838" s="3" t="str">
        <f t="shared" si="1795"/>
        <v/>
      </c>
      <c r="AG3838" s="3" t="str">
        <f t="shared" si="1796"/>
        <v/>
      </c>
      <c r="AH3838" s="4" t="str">
        <f t="shared" si="1797"/>
        <v/>
      </c>
      <c r="AI3838" s="75" t="str">
        <f t="shared" si="1798"/>
        <v/>
      </c>
      <c r="AJ3838" s="75" t="str">
        <f t="shared" si="1799"/>
        <v/>
      </c>
    </row>
    <row r="3839" spans="1:36">
      <c r="A3839" s="41" t="str">
        <f t="shared" si="1782"/>
        <v/>
      </c>
      <c r="B3839" s="150" t="str">
        <f>IF(ISNUMBER(A3839),INDEX('MetaTrader Import'!$H$13:$J$5893,TRUNC(((A3839-$A$39+1)-1)/3)+1,MOD((A3839-$A$39+1)-1,3)+1),"")</f>
        <v/>
      </c>
      <c r="C3839" s="43" t="str">
        <f t="shared" si="1783"/>
        <v/>
      </c>
      <c r="D3839" s="43" t="str">
        <f t="shared" ca="1" si="1773"/>
        <v/>
      </c>
      <c r="E3839" s="43" t="str">
        <f t="shared" si="1784"/>
        <v/>
      </c>
      <c r="F3839" s="43" t="str">
        <f t="shared" si="1785"/>
        <v/>
      </c>
      <c r="G3839" s="43" t="str">
        <f>IF(A3839&lt;&gt;"",IF(A3839&lt;Data!$G$11*0.25,$C$13/$G$32,IF(A3839&gt;Data!$G$11*0.25,$C$13,$C$13*10)),"")</f>
        <v/>
      </c>
      <c r="H3839" s="43" t="str">
        <f>IF(A3839&lt;&gt;"",IF(Data!$G$9="constant",$C$13,IF(Data!$G$9="squeeze",G3839,F3839)),"")</f>
        <v/>
      </c>
      <c r="I3839" s="38" t="str">
        <f ca="1">IF(ISNUMBER(A3839),NORMINV(RAND(),0,IF(AND(Data!$G$9="squeeze",A3839&lt;Data!$G$11*0.25),$H$32,1)*$C$30*$C$13)*($C$14*$C$12),"")</f>
        <v/>
      </c>
      <c r="J3839" s="42" t="str">
        <f ca="1">IFERROR(IF(Data!$C$6="Real",B3839,I3839+J3838+($C$14*$C$12)*(NORMINV(RAND(),$C$15,CHOOSE($G$13,$C$13,F3839,G3839)))),"")</f>
        <v/>
      </c>
      <c r="K3839" s="88" t="str">
        <f>IF(ISNUMBER(A3839), IF($G$16="fixed",$G$17,MIN(H3839*Data!$C$7*$C$16*0.5,$C$17*Data!$C$7))*$C$12,"")</f>
        <v/>
      </c>
      <c r="L3839" s="42" t="str">
        <f t="shared" ca="1" si="1800"/>
        <v/>
      </c>
      <c r="M3839" s="44" t="str">
        <f t="shared" ca="1" si="1801"/>
        <v/>
      </c>
      <c r="N3839" s="44" t="str">
        <f t="shared" ca="1" si="1802"/>
        <v/>
      </c>
      <c r="O3839" s="108" t="str">
        <f t="shared" si="1786"/>
        <v/>
      </c>
      <c r="P3839" s="102" t="str">
        <f t="shared" si="1787"/>
        <v/>
      </c>
      <c r="Q3839" s="102" t="str">
        <f t="shared" si="1788"/>
        <v/>
      </c>
      <c r="R3839" s="120" t="str">
        <f t="shared" si="1789"/>
        <v/>
      </c>
      <c r="S3839" s="54" t="str">
        <f t="shared" si="1790"/>
        <v/>
      </c>
      <c r="T3839" s="5" t="str">
        <f t="shared" si="1791"/>
        <v/>
      </c>
      <c r="U3839" s="152" t="str">
        <f t="shared" si="1774"/>
        <v/>
      </c>
      <c r="V3839" s="152" t="str">
        <f t="shared" si="1775"/>
        <v/>
      </c>
      <c r="W3839" s="153" t="str">
        <f t="shared" si="1776"/>
        <v/>
      </c>
      <c r="X3839" s="153" t="str">
        <f t="shared" si="1777"/>
        <v/>
      </c>
      <c r="Y3839" s="153" t="str">
        <f t="shared" si="1778"/>
        <v/>
      </c>
      <c r="Z3839" s="153" t="str">
        <f t="shared" si="1779"/>
        <v/>
      </c>
      <c r="AA3839" s="152" t="str">
        <f t="shared" si="1780"/>
        <v/>
      </c>
      <c r="AB3839" s="152" t="str">
        <f t="shared" si="1781"/>
        <v/>
      </c>
      <c r="AC3839" s="154" t="str">
        <f t="shared" si="1792"/>
        <v/>
      </c>
      <c r="AD3839" s="154" t="str">
        <f t="shared" si="1793"/>
        <v/>
      </c>
      <c r="AE3839" s="3" t="str">
        <f t="shared" si="1794"/>
        <v/>
      </c>
      <c r="AF3839" s="3" t="str">
        <f t="shared" si="1795"/>
        <v/>
      </c>
      <c r="AG3839" s="3" t="str">
        <f t="shared" si="1796"/>
        <v/>
      </c>
      <c r="AH3839" s="4" t="str">
        <f t="shared" si="1797"/>
        <v/>
      </c>
      <c r="AI3839" s="75" t="str">
        <f t="shared" si="1798"/>
        <v/>
      </c>
      <c r="AJ3839" s="75" t="str">
        <f t="shared" si="1799"/>
        <v/>
      </c>
    </row>
    <row r="3840" spans="1:36">
      <c r="A3840" s="41" t="str">
        <f t="shared" si="1782"/>
        <v/>
      </c>
      <c r="B3840" s="150" t="str">
        <f>IF(ISNUMBER(A3840),INDEX('MetaTrader Import'!$H$13:$J$5893,TRUNC(((A3840-$A$39+1)-1)/3)+1,MOD((A3840-$A$39+1)-1,3)+1),"")</f>
        <v/>
      </c>
      <c r="C3840" s="43" t="str">
        <f t="shared" si="1783"/>
        <v/>
      </c>
      <c r="D3840" s="43" t="str">
        <f t="shared" ca="1" si="1773"/>
        <v/>
      </c>
      <c r="E3840" s="43" t="str">
        <f t="shared" si="1784"/>
        <v/>
      </c>
      <c r="F3840" s="43" t="str">
        <f t="shared" si="1785"/>
        <v/>
      </c>
      <c r="G3840" s="43" t="str">
        <f>IF(A3840&lt;&gt;"",IF(A3840&lt;Data!$G$11*0.25,$C$13/$G$32,IF(A3840&gt;Data!$G$11*0.25,$C$13,$C$13*10)),"")</f>
        <v/>
      </c>
      <c r="H3840" s="43" t="str">
        <f>IF(A3840&lt;&gt;"",IF(Data!$G$9="constant",$C$13,IF(Data!$G$9="squeeze",G3840,F3840)),"")</f>
        <v/>
      </c>
      <c r="I3840" s="38" t="str">
        <f ca="1">IF(ISNUMBER(A3840),NORMINV(RAND(),0,IF(AND(Data!$G$9="squeeze",A3840&lt;Data!$G$11*0.25),$H$32,1)*$C$30*$C$13)*($C$14*$C$12),"")</f>
        <v/>
      </c>
      <c r="J3840" s="42" t="str">
        <f ca="1">IFERROR(IF(Data!$C$6="Real",B3840,I3840+J3839+($C$14*$C$12)*(NORMINV(RAND(),$C$15,CHOOSE($G$13,$C$13,F3840,G3840)))),"")</f>
        <v/>
      </c>
      <c r="K3840" s="88" t="str">
        <f>IF(ISNUMBER(A3840), IF($G$16="fixed",$G$17,MIN(H3840*Data!$C$7*$C$16*0.5,$C$17*Data!$C$7))*$C$12,"")</f>
        <v/>
      </c>
      <c r="L3840" s="42" t="str">
        <f t="shared" ca="1" si="1800"/>
        <v/>
      </c>
      <c r="M3840" s="44" t="str">
        <f t="shared" ca="1" si="1801"/>
        <v/>
      </c>
      <c r="N3840" s="44" t="str">
        <f t="shared" ca="1" si="1802"/>
        <v/>
      </c>
      <c r="O3840" s="108" t="str">
        <f t="shared" si="1786"/>
        <v/>
      </c>
      <c r="P3840" s="102" t="str">
        <f t="shared" si="1787"/>
        <v/>
      </c>
      <c r="Q3840" s="102" t="str">
        <f t="shared" si="1788"/>
        <v/>
      </c>
      <c r="R3840" s="120" t="str">
        <f t="shared" si="1789"/>
        <v/>
      </c>
      <c r="S3840" s="54" t="str">
        <f t="shared" si="1790"/>
        <v/>
      </c>
      <c r="T3840" s="5" t="str">
        <f t="shared" si="1791"/>
        <v/>
      </c>
      <c r="U3840" s="152" t="str">
        <f t="shared" si="1774"/>
        <v/>
      </c>
      <c r="V3840" s="152" t="str">
        <f t="shared" si="1775"/>
        <v/>
      </c>
      <c r="W3840" s="153" t="str">
        <f t="shared" si="1776"/>
        <v/>
      </c>
      <c r="X3840" s="153" t="str">
        <f t="shared" si="1777"/>
        <v/>
      </c>
      <c r="Y3840" s="153" t="str">
        <f t="shared" si="1778"/>
        <v/>
      </c>
      <c r="Z3840" s="153" t="str">
        <f t="shared" si="1779"/>
        <v/>
      </c>
      <c r="AA3840" s="152" t="str">
        <f t="shared" si="1780"/>
        <v/>
      </c>
      <c r="AB3840" s="152" t="str">
        <f t="shared" si="1781"/>
        <v/>
      </c>
      <c r="AC3840" s="154" t="str">
        <f t="shared" si="1792"/>
        <v/>
      </c>
      <c r="AD3840" s="154" t="str">
        <f t="shared" si="1793"/>
        <v/>
      </c>
      <c r="AE3840" s="3" t="str">
        <f t="shared" si="1794"/>
        <v/>
      </c>
      <c r="AF3840" s="3" t="str">
        <f t="shared" si="1795"/>
        <v/>
      </c>
      <c r="AG3840" s="3" t="str">
        <f t="shared" si="1796"/>
        <v/>
      </c>
      <c r="AH3840" s="4" t="str">
        <f t="shared" si="1797"/>
        <v/>
      </c>
      <c r="AI3840" s="75" t="str">
        <f t="shared" si="1798"/>
        <v/>
      </c>
      <c r="AJ3840" s="75" t="str">
        <f t="shared" si="1799"/>
        <v/>
      </c>
    </row>
    <row r="3841" spans="1:36">
      <c r="A3841" s="41" t="str">
        <f t="shared" si="1782"/>
        <v/>
      </c>
      <c r="B3841" s="150" t="str">
        <f>IF(ISNUMBER(A3841),INDEX('MetaTrader Import'!$H$13:$J$5893,TRUNC(((A3841-$A$39+1)-1)/3)+1,MOD((A3841-$A$39+1)-1,3)+1),"")</f>
        <v/>
      </c>
      <c r="C3841" s="43" t="str">
        <f t="shared" si="1783"/>
        <v/>
      </c>
      <c r="D3841" s="43" t="str">
        <f t="shared" ca="1" si="1773"/>
        <v/>
      </c>
      <c r="E3841" s="43" t="str">
        <f t="shared" si="1784"/>
        <v/>
      </c>
      <c r="F3841" s="43" t="str">
        <f t="shared" si="1785"/>
        <v/>
      </c>
      <c r="G3841" s="43" t="str">
        <f>IF(A3841&lt;&gt;"",IF(A3841&lt;Data!$G$11*0.25,$C$13/$G$32,IF(A3841&gt;Data!$G$11*0.25,$C$13,$C$13*10)),"")</f>
        <v/>
      </c>
      <c r="H3841" s="43" t="str">
        <f>IF(A3841&lt;&gt;"",IF(Data!$G$9="constant",$C$13,IF(Data!$G$9="squeeze",G3841,F3841)),"")</f>
        <v/>
      </c>
      <c r="I3841" s="38" t="str">
        <f ca="1">IF(ISNUMBER(A3841),NORMINV(RAND(),0,IF(AND(Data!$G$9="squeeze",A3841&lt;Data!$G$11*0.25),$H$32,1)*$C$30*$C$13)*($C$14*$C$12),"")</f>
        <v/>
      </c>
      <c r="J3841" s="42" t="str">
        <f ca="1">IFERROR(IF(Data!$C$6="Real",B3841,I3841+J3840+($C$14*$C$12)*(NORMINV(RAND(),$C$15,CHOOSE($G$13,$C$13,F3841,G3841)))),"")</f>
        <v/>
      </c>
      <c r="K3841" s="88" t="str">
        <f>IF(ISNUMBER(A3841), IF($G$16="fixed",$G$17,MIN(H3841*Data!$C$7*$C$16*0.5,$C$17*Data!$C$7))*$C$12,"")</f>
        <v/>
      </c>
      <c r="L3841" s="42" t="str">
        <f t="shared" ca="1" si="1800"/>
        <v/>
      </c>
      <c r="M3841" s="44" t="str">
        <f t="shared" ca="1" si="1801"/>
        <v/>
      </c>
      <c r="N3841" s="44" t="str">
        <f t="shared" ca="1" si="1802"/>
        <v/>
      </c>
      <c r="O3841" s="108" t="str">
        <f t="shared" si="1786"/>
        <v/>
      </c>
      <c r="P3841" s="102" t="str">
        <f t="shared" si="1787"/>
        <v/>
      </c>
      <c r="Q3841" s="102" t="str">
        <f t="shared" si="1788"/>
        <v/>
      </c>
      <c r="R3841" s="120" t="str">
        <f t="shared" si="1789"/>
        <v/>
      </c>
      <c r="S3841" s="54" t="str">
        <f t="shared" si="1790"/>
        <v/>
      </c>
      <c r="T3841" s="5" t="str">
        <f t="shared" si="1791"/>
        <v/>
      </c>
      <c r="U3841" s="152" t="str">
        <f t="shared" si="1774"/>
        <v/>
      </c>
      <c r="V3841" s="152" t="str">
        <f t="shared" si="1775"/>
        <v/>
      </c>
      <c r="W3841" s="153" t="str">
        <f t="shared" si="1776"/>
        <v/>
      </c>
      <c r="X3841" s="153" t="str">
        <f t="shared" si="1777"/>
        <v/>
      </c>
      <c r="Y3841" s="153" t="str">
        <f t="shared" si="1778"/>
        <v/>
      </c>
      <c r="Z3841" s="153" t="str">
        <f t="shared" si="1779"/>
        <v/>
      </c>
      <c r="AA3841" s="152" t="str">
        <f t="shared" si="1780"/>
        <v/>
      </c>
      <c r="AB3841" s="152" t="str">
        <f t="shared" si="1781"/>
        <v/>
      </c>
      <c r="AC3841" s="154" t="str">
        <f t="shared" si="1792"/>
        <v/>
      </c>
      <c r="AD3841" s="154" t="str">
        <f t="shared" si="1793"/>
        <v/>
      </c>
      <c r="AE3841" s="3" t="str">
        <f t="shared" si="1794"/>
        <v/>
      </c>
      <c r="AF3841" s="3" t="str">
        <f t="shared" si="1795"/>
        <v/>
      </c>
      <c r="AG3841" s="3" t="str">
        <f t="shared" si="1796"/>
        <v/>
      </c>
      <c r="AH3841" s="4" t="str">
        <f t="shared" si="1797"/>
        <v/>
      </c>
      <c r="AI3841" s="75" t="str">
        <f t="shared" si="1798"/>
        <v/>
      </c>
      <c r="AJ3841" s="75" t="str">
        <f t="shared" si="1799"/>
        <v/>
      </c>
    </row>
    <row r="3842" spans="1:36">
      <c r="A3842" s="41" t="str">
        <f t="shared" si="1782"/>
        <v/>
      </c>
      <c r="B3842" s="150" t="str">
        <f>IF(ISNUMBER(A3842),INDEX('MetaTrader Import'!$H$13:$J$5893,TRUNC(((A3842-$A$39+1)-1)/3)+1,MOD((A3842-$A$39+1)-1,3)+1),"")</f>
        <v/>
      </c>
      <c r="C3842" s="43" t="str">
        <f t="shared" si="1783"/>
        <v/>
      </c>
      <c r="D3842" s="43" t="str">
        <f t="shared" ca="1" si="1773"/>
        <v/>
      </c>
      <c r="E3842" s="43" t="str">
        <f t="shared" si="1784"/>
        <v/>
      </c>
      <c r="F3842" s="43" t="str">
        <f t="shared" si="1785"/>
        <v/>
      </c>
      <c r="G3842" s="43" t="str">
        <f>IF(A3842&lt;&gt;"",IF(A3842&lt;Data!$G$11*0.25,$C$13/$G$32,IF(A3842&gt;Data!$G$11*0.25,$C$13,$C$13*10)),"")</f>
        <v/>
      </c>
      <c r="H3842" s="43" t="str">
        <f>IF(A3842&lt;&gt;"",IF(Data!$G$9="constant",$C$13,IF(Data!$G$9="squeeze",G3842,F3842)),"")</f>
        <v/>
      </c>
      <c r="I3842" s="38" t="str">
        <f ca="1">IF(ISNUMBER(A3842),NORMINV(RAND(),0,IF(AND(Data!$G$9="squeeze",A3842&lt;Data!$G$11*0.25),$H$32,1)*$C$30*$C$13)*($C$14*$C$12),"")</f>
        <v/>
      </c>
      <c r="J3842" s="42" t="str">
        <f ca="1">IFERROR(IF(Data!$C$6="Real",B3842,I3842+J3841+($C$14*$C$12)*(NORMINV(RAND(),$C$15,CHOOSE($G$13,$C$13,F3842,G3842)))),"")</f>
        <v/>
      </c>
      <c r="K3842" s="88" t="str">
        <f>IF(ISNUMBER(A3842), IF($G$16="fixed",$G$17,MIN(H3842*Data!$C$7*$C$16*0.5,$C$17*Data!$C$7))*$C$12,"")</f>
        <v/>
      </c>
      <c r="L3842" s="42" t="str">
        <f t="shared" ca="1" si="1800"/>
        <v/>
      </c>
      <c r="M3842" s="44" t="str">
        <f t="shared" ca="1" si="1801"/>
        <v/>
      </c>
      <c r="N3842" s="44" t="str">
        <f t="shared" ca="1" si="1802"/>
        <v/>
      </c>
      <c r="O3842" s="108" t="str">
        <f t="shared" si="1786"/>
        <v/>
      </c>
      <c r="P3842" s="102" t="str">
        <f t="shared" si="1787"/>
        <v/>
      </c>
      <c r="Q3842" s="102" t="str">
        <f t="shared" si="1788"/>
        <v/>
      </c>
      <c r="R3842" s="120" t="str">
        <f t="shared" si="1789"/>
        <v/>
      </c>
      <c r="S3842" s="54" t="str">
        <f t="shared" si="1790"/>
        <v/>
      </c>
      <c r="T3842" s="5" t="str">
        <f t="shared" si="1791"/>
        <v/>
      </c>
      <c r="U3842" s="152" t="str">
        <f t="shared" si="1774"/>
        <v/>
      </c>
      <c r="V3842" s="152" t="str">
        <f t="shared" si="1775"/>
        <v/>
      </c>
      <c r="W3842" s="153" t="str">
        <f t="shared" si="1776"/>
        <v/>
      </c>
      <c r="X3842" s="153" t="str">
        <f t="shared" si="1777"/>
        <v/>
      </c>
      <c r="Y3842" s="153" t="str">
        <f t="shared" si="1778"/>
        <v/>
      </c>
      <c r="Z3842" s="153" t="str">
        <f t="shared" si="1779"/>
        <v/>
      </c>
      <c r="AA3842" s="152" t="str">
        <f t="shared" si="1780"/>
        <v/>
      </c>
      <c r="AB3842" s="152" t="str">
        <f t="shared" si="1781"/>
        <v/>
      </c>
      <c r="AC3842" s="154" t="str">
        <f t="shared" si="1792"/>
        <v/>
      </c>
      <c r="AD3842" s="154" t="str">
        <f t="shared" si="1793"/>
        <v/>
      </c>
      <c r="AE3842" s="3" t="str">
        <f t="shared" si="1794"/>
        <v/>
      </c>
      <c r="AF3842" s="3" t="str">
        <f t="shared" si="1795"/>
        <v/>
      </c>
      <c r="AG3842" s="3" t="str">
        <f t="shared" si="1796"/>
        <v/>
      </c>
      <c r="AH3842" s="4" t="str">
        <f t="shared" si="1797"/>
        <v/>
      </c>
      <c r="AI3842" s="75" t="str">
        <f t="shared" si="1798"/>
        <v/>
      </c>
      <c r="AJ3842" s="75" t="str">
        <f t="shared" si="1799"/>
        <v/>
      </c>
    </row>
    <row r="3843" spans="1:36">
      <c r="A3843" s="41" t="str">
        <f t="shared" si="1782"/>
        <v/>
      </c>
      <c r="B3843" s="150" t="str">
        <f>IF(ISNUMBER(A3843),INDEX('MetaTrader Import'!$H$13:$J$5893,TRUNC(((A3843-$A$39+1)-1)/3)+1,MOD((A3843-$A$39+1)-1,3)+1),"")</f>
        <v/>
      </c>
      <c r="C3843" s="43" t="str">
        <f t="shared" si="1783"/>
        <v/>
      </c>
      <c r="D3843" s="43" t="str">
        <f t="shared" ref="D3843:D3906" ca="1" si="1803">IF(A3843&lt;&gt;"",NORMINV(RAND(),($C$23-C3843)*$C$28,$C$27)+NORMINV(RAND(),IF(RAND()&gt;$C$26,$C$25,0),$C$27),"")</f>
        <v/>
      </c>
      <c r="E3843" s="43" t="str">
        <f t="shared" si="1784"/>
        <v/>
      </c>
      <c r="F3843" s="43" t="str">
        <f t="shared" si="1785"/>
        <v/>
      </c>
      <c r="G3843" s="43" t="str">
        <f>IF(A3843&lt;&gt;"",IF(A3843&lt;Data!$G$11*0.25,$C$13/$G$32,IF(A3843&gt;Data!$G$11*0.25,$C$13,$C$13*10)),"")</f>
        <v/>
      </c>
      <c r="H3843" s="43" t="str">
        <f>IF(A3843&lt;&gt;"",IF(Data!$G$9="constant",$C$13,IF(Data!$G$9="squeeze",G3843,F3843)),"")</f>
        <v/>
      </c>
      <c r="I3843" s="38" t="str">
        <f ca="1">IF(ISNUMBER(A3843),NORMINV(RAND(),0,IF(AND(Data!$G$9="squeeze",A3843&lt;Data!$G$11*0.25),$H$32,1)*$C$30*$C$13)*($C$14*$C$12),"")</f>
        <v/>
      </c>
      <c r="J3843" s="42" t="str">
        <f ca="1">IFERROR(IF(Data!$C$6="Real",B3843,I3843+J3842+($C$14*$C$12)*(NORMINV(RAND(),$C$15,CHOOSE($G$13,$C$13,F3843,G3843)))),"")</f>
        <v/>
      </c>
      <c r="K3843" s="88" t="str">
        <f>IF(ISNUMBER(A3843), IF($G$16="fixed",$G$17,MIN(H3843*Data!$C$7*$C$16*0.5,$C$17*Data!$C$7))*$C$12,"")</f>
        <v/>
      </c>
      <c r="L3843" s="42" t="str">
        <f t="shared" ca="1" si="1800"/>
        <v/>
      </c>
      <c r="M3843" s="44" t="str">
        <f t="shared" ca="1" si="1801"/>
        <v/>
      </c>
      <c r="N3843" s="44" t="str">
        <f t="shared" ca="1" si="1802"/>
        <v/>
      </c>
      <c r="O3843" s="108" t="str">
        <f t="shared" si="1786"/>
        <v/>
      </c>
      <c r="P3843" s="102" t="str">
        <f t="shared" si="1787"/>
        <v/>
      </c>
      <c r="Q3843" s="102" t="str">
        <f t="shared" si="1788"/>
        <v/>
      </c>
      <c r="R3843" s="120" t="str">
        <f t="shared" si="1789"/>
        <v/>
      </c>
      <c r="S3843" s="54" t="str">
        <f t="shared" si="1790"/>
        <v/>
      </c>
      <c r="T3843" s="5" t="str">
        <f t="shared" si="1791"/>
        <v/>
      </c>
      <c r="U3843" s="152" t="str">
        <f t="shared" ref="U3843:U3906" si="1804">IF(NOT(ISNUMBER(T3843)),"",IF(S3843=1,T3843,IF(M3843&gt;U3842,M3843,IF(ISNUMBER(U3842),U3842,""))))</f>
        <v/>
      </c>
      <c r="V3843" s="152" t="str">
        <f t="shared" ref="V3843:V3906" si="1805">IF(NOT(ISNUMBER(T3843)),"",IF(S3843=1,T3843,IF(N3843&lt;V3842,N3843,IF(ISNUMBER(V3842),V3842,""))))</f>
        <v/>
      </c>
      <c r="W3843" s="153" t="str">
        <f t="shared" ref="W3843:W3906" si="1806">IF(NOT(ISNUMBER(T3843)),"",MIN($F$24,IF(TRUNC((U3843-T3843)/$E$24*$G$12)+0&gt;IF(ISNUMBER(W3842),W3842,0),TRUNC((U3843-T3843)/$E$24*$G$12)+0,IF(ISNUMBER(W3842),W3842,0))))</f>
        <v/>
      </c>
      <c r="X3843" s="153" t="str">
        <f t="shared" ref="X3843:X3906" si="1807">IF(NOT(ISNUMBER(T3843)),"",MIN($F$24,IF(-TRUNC((V3843-T3843)/$E$24*$G$12)+0&gt;IF(ISNUMBER(X3842),X3842,0),-TRUNC((V3843-T3843)/$E$24*$G$12)+0,IF(ISNUMBER(X3842),X3842,0))))</f>
        <v/>
      </c>
      <c r="Y3843" s="153" t="str">
        <f t="shared" ref="Y3843:Y3906" si="1808">IF(ISNUMBER(W3843),(IF(W3843=0,0,1))*IF(ABS($I$24)=2,POWER(2,W3843-1),W3843)*SIGN($I$24)*$K$24,"")</f>
        <v/>
      </c>
      <c r="Z3843" s="153" t="str">
        <f t="shared" ref="Z3843:Z3906" si="1809">IF(ISNUMBER(X3843),(IF(X3843=0,0,1))*IF(ABS($I$24)=2,POWER(2,X3843-1),X3843)*SIGN($I$24)*$K$24,"")</f>
        <v/>
      </c>
      <c r="AA3843" s="152" t="str">
        <f t="shared" ref="AA3843:AA3906" si="1810">IF(OR(NOT(ISNUMBER(T3843)),W3843&lt;1),"",IF(OR(NOT(ISNUMBER(W3842)),W3842=0),IF(SIGN(Y3843)=1,M3843,N3843),(Y3842*AA3842+(Y3843-Y3842)*IF(SIGN(Y3843)=1,M3843,N3843))/Y3843))</f>
        <v/>
      </c>
      <c r="AB3843" s="152" t="str">
        <f t="shared" ref="AB3843:AB3906" si="1811">IF(OR(NOT(ISNUMBER(T3843)),X3843&lt;1),"",IF(OR(NOT(ISNUMBER(X3842)),X3842=0),IF(SIGN(Z3843)=1,N3843,M3843),(Z3842*AB3842+(Z3843-Z3842)*IF(SIGN(Z3843)=1,N3843,M3843))/Z3843))</f>
        <v/>
      </c>
      <c r="AC3843" s="154" t="str">
        <f t="shared" si="1792"/>
        <v/>
      </c>
      <c r="AD3843" s="154" t="str">
        <f t="shared" si="1793"/>
        <v/>
      </c>
      <c r="AE3843" s="3" t="str">
        <f t="shared" si="1794"/>
        <v/>
      </c>
      <c r="AF3843" s="3" t="str">
        <f t="shared" si="1795"/>
        <v/>
      </c>
      <c r="AG3843" s="3" t="str">
        <f t="shared" si="1796"/>
        <v/>
      </c>
      <c r="AH3843" s="4" t="str">
        <f t="shared" si="1797"/>
        <v/>
      </c>
      <c r="AI3843" s="75" t="str">
        <f t="shared" si="1798"/>
        <v/>
      </c>
      <c r="AJ3843" s="75" t="str">
        <f t="shared" si="1799"/>
        <v/>
      </c>
    </row>
    <row r="3844" spans="1:36">
      <c r="A3844" s="41" t="str">
        <f t="shared" ref="A3844:A3907" si="1812">IFERROR(IF(A3843+1&gt;$C$19,"",A3843+1),"")</f>
        <v/>
      </c>
      <c r="B3844" s="150" t="str">
        <f>IF(ISNUMBER(A3844),INDEX('MetaTrader Import'!$H$13:$J$5893,TRUNC(((A3844-$A$39+1)-1)/3)+1,MOD((A3844-$A$39+1)-1,3)+1),"")</f>
        <v/>
      </c>
      <c r="C3844" s="43" t="str">
        <f t="shared" ref="C3844:C3907" si="1813">IF(A3844&lt;&gt;"",E3843,"")</f>
        <v/>
      </c>
      <c r="D3844" s="43" t="str">
        <f t="shared" ca="1" si="1803"/>
        <v/>
      </c>
      <c r="E3844" s="43" t="str">
        <f t="shared" ref="E3844:E3907" si="1814">IF(A3844&lt;&gt;"",C3844+D3844,"")</f>
        <v/>
      </c>
      <c r="F3844" s="43" t="str">
        <f t="shared" ref="F3844:F3907" si="1815">IF(A3844&lt;&gt;"",$C$13*ABS(E3844)/$C$23,"")</f>
        <v/>
      </c>
      <c r="G3844" s="43" t="str">
        <f>IF(A3844&lt;&gt;"",IF(A3844&lt;Data!$G$11*0.25,$C$13/$G$32,IF(A3844&gt;Data!$G$11*0.25,$C$13,$C$13*10)),"")</f>
        <v/>
      </c>
      <c r="H3844" s="43" t="str">
        <f>IF(A3844&lt;&gt;"",IF(Data!$G$9="constant",$C$13,IF(Data!$G$9="squeeze",G3844,F3844)),"")</f>
        <v/>
      </c>
      <c r="I3844" s="38" t="str">
        <f ca="1">IF(ISNUMBER(A3844),NORMINV(RAND(),0,IF(AND(Data!$G$9="squeeze",A3844&lt;Data!$G$11*0.25),$H$32,1)*$C$30*$C$13)*($C$14*$C$12),"")</f>
        <v/>
      </c>
      <c r="J3844" s="42" t="str">
        <f ca="1">IFERROR(IF(Data!$C$6="Real",B3844,I3844+J3843+($C$14*$C$12)*(NORMINV(RAND(),$C$15,CHOOSE($G$13,$C$13,F3844,G3844)))),"")</f>
        <v/>
      </c>
      <c r="K3844" s="88" t="str">
        <f>IF(ISNUMBER(A3844), IF($G$16="fixed",$G$17,MIN(H3844*Data!$C$7*$C$16*0.5,$C$17*Data!$C$7))*$C$12,"")</f>
        <v/>
      </c>
      <c r="L3844" s="42" t="str">
        <f t="shared" ca="1" si="1800"/>
        <v/>
      </c>
      <c r="M3844" s="44" t="str">
        <f t="shared" ca="1" si="1801"/>
        <v/>
      </c>
      <c r="N3844" s="44" t="str">
        <f t="shared" ca="1" si="1802"/>
        <v/>
      </c>
      <c r="O3844" s="108" t="str">
        <f t="shared" ref="O3844:O3907" si="1816">IF(ISNUMBER(A3844),$G$12*SLOPE(L3830:L3844,A3830:A3844),"")</f>
        <v/>
      </c>
      <c r="P3844" s="102" t="str">
        <f t="shared" ref="P3844:P3907" si="1817">IF(ISNUMBER(A3844),STDEV(L3830:L3844)*$G$12,"")</f>
        <v/>
      </c>
      <c r="Q3844" s="102" t="str">
        <f t="shared" ref="Q3844:Q3907" si="1818">IF(ISNUMBER(A3844),SLOPE(P3830:P3844,A3830:A3844),"")</f>
        <v/>
      </c>
      <c r="R3844" s="120" t="str">
        <f t="shared" ref="R3844:R3907" si="1819">IF(ISNUMBER(A3844),R3843+S3843,"")</f>
        <v/>
      </c>
      <c r="S3844" s="54" t="str">
        <f t="shared" ref="S3844:S3907" si="1820">IF(ISNUMBER(A3844),IF(AND(R3844&lt;$M$24,Q3844&lt;$F$28,ABS(O3844)&lt;$F$27,P3844&lt;$F$26,NOT(ISNUMBER(T3843))),1,0),"")</f>
        <v/>
      </c>
      <c r="T3844" s="5" t="str">
        <f t="shared" ref="T3844:T3907" si="1821">IF(ISNUMBER(A3844),IF(S3844=1,L3844,IF(AG3843="Y","",IF(ISNUMBER(T3843),T3843,""))),"")</f>
        <v/>
      </c>
      <c r="U3844" s="152" t="str">
        <f t="shared" si="1804"/>
        <v/>
      </c>
      <c r="V3844" s="152" t="str">
        <f t="shared" si="1805"/>
        <v/>
      </c>
      <c r="W3844" s="153" t="str">
        <f t="shared" si="1806"/>
        <v/>
      </c>
      <c r="X3844" s="153" t="str">
        <f t="shared" si="1807"/>
        <v/>
      </c>
      <c r="Y3844" s="153" t="str">
        <f t="shared" si="1808"/>
        <v/>
      </c>
      <c r="Z3844" s="153" t="str">
        <f t="shared" si="1809"/>
        <v/>
      </c>
      <c r="AA3844" s="152" t="str">
        <f t="shared" si="1810"/>
        <v/>
      </c>
      <c r="AB3844" s="152" t="str">
        <f t="shared" si="1811"/>
        <v/>
      </c>
      <c r="AC3844" s="154" t="str">
        <f t="shared" ref="AC3844:AC3907" si="1822">IFERROR(-SIGN(Y3844)*(AA3844-IF(SIGN(Y3844)=1,N3844,M3844))*$G$12*ABS(Y3844),"")</f>
        <v/>
      </c>
      <c r="AD3844" s="154" t="str">
        <f t="shared" ref="AD3844:AD3907" si="1823">IFERROR(SIGN(Z3844)*(AB3844-IF(SIGN(Z3844)=1,M3844,N3844))*$G$12*ABS(Z3844),"")</f>
        <v/>
      </c>
      <c r="AE3844" s="3" t="str">
        <f t="shared" ref="AE3844:AE3907" si="1824">IF(ISNUMBER(A3844),IFERROR((IF(ISNUMBER(AC3844),AC3844,0)+IF(ISNUMBER(AD3844),AD3844,0))/(ABS(Y3844)+ABS(Z3844)),0),"")</f>
        <v/>
      </c>
      <c r="AF3844" s="3" t="str">
        <f t="shared" ref="AF3844:AF3907" si="1825">IF(ISNUMBER(A3844),IF(ISNUMBER(AC3844),AC3844,0)+IF(ISNUMBER(AD3844),AD3844,0),"")</f>
        <v/>
      </c>
      <c r="AG3844" s="3" t="str">
        <f t="shared" ref="AG3844:AG3907" si="1826">IF(NOT(ISNUMBER(T3844)),"",IF(OR(AF3844&gt;$G$24,AF3844&lt;-$H$24,A3844+1&gt;$C$19),"Y","N"))</f>
        <v/>
      </c>
      <c r="AH3844" s="4" t="str">
        <f t="shared" ref="AH3844:AH3907" si="1827">IF(AG3844="y",AF3844*10*$C$11,"")</f>
        <v/>
      </c>
      <c r="AI3844" s="75" t="str">
        <f t="shared" ref="AI3844:AI3907" si="1828">IF(ISNUMBER(A3844),IF(ISNUMBER(AH3844),AJ3844,AF3844*10*$C$11+AJ3844),"")</f>
        <v/>
      </c>
      <c r="AJ3844" s="75" t="str">
        <f t="shared" ref="AJ3844:AJ3907" si="1829">IF(ISNUMBER(A3844),AJ3843+IF(ISNUMBER(AH3844),AH3844,0),"")</f>
        <v/>
      </c>
    </row>
    <row r="3845" spans="1:36">
      <c r="A3845" s="41" t="str">
        <f t="shared" si="1812"/>
        <v/>
      </c>
      <c r="B3845" s="150" t="str">
        <f>IF(ISNUMBER(A3845),INDEX('MetaTrader Import'!$H$13:$J$5893,TRUNC(((A3845-$A$39+1)-1)/3)+1,MOD((A3845-$A$39+1)-1,3)+1),"")</f>
        <v/>
      </c>
      <c r="C3845" s="43" t="str">
        <f t="shared" si="1813"/>
        <v/>
      </c>
      <c r="D3845" s="43" t="str">
        <f t="shared" ca="1" si="1803"/>
        <v/>
      </c>
      <c r="E3845" s="43" t="str">
        <f t="shared" si="1814"/>
        <v/>
      </c>
      <c r="F3845" s="43" t="str">
        <f t="shared" si="1815"/>
        <v/>
      </c>
      <c r="G3845" s="43" t="str">
        <f>IF(A3845&lt;&gt;"",IF(A3845&lt;Data!$G$11*0.25,$C$13/$G$32,IF(A3845&gt;Data!$G$11*0.25,$C$13,$C$13*10)),"")</f>
        <v/>
      </c>
      <c r="H3845" s="43" t="str">
        <f>IF(A3845&lt;&gt;"",IF(Data!$G$9="constant",$C$13,IF(Data!$G$9="squeeze",G3845,F3845)),"")</f>
        <v/>
      </c>
      <c r="I3845" s="38" t="str">
        <f ca="1">IF(ISNUMBER(A3845),NORMINV(RAND(),0,IF(AND(Data!$G$9="squeeze",A3845&lt;Data!$G$11*0.25),$H$32,1)*$C$30*$C$13)*($C$14*$C$12),"")</f>
        <v/>
      </c>
      <c r="J3845" s="42" t="str">
        <f ca="1">IFERROR(IF(Data!$C$6="Real",B3845,I3845+J3844+($C$14*$C$12)*(NORMINV(RAND(),$C$15,CHOOSE($G$13,$C$13,F3845,G3845)))),"")</f>
        <v/>
      </c>
      <c r="K3845" s="88" t="str">
        <f>IF(ISNUMBER(A3845), IF($G$16="fixed",$G$17,MIN(H3845*Data!$C$7*$C$16*0.5,$C$17*Data!$C$7))*$C$12,"")</f>
        <v/>
      </c>
      <c r="L3845" s="42" t="str">
        <f t="shared" ca="1" si="1800"/>
        <v/>
      </c>
      <c r="M3845" s="44" t="str">
        <f t="shared" ca="1" si="1801"/>
        <v/>
      </c>
      <c r="N3845" s="44" t="str">
        <f t="shared" ca="1" si="1802"/>
        <v/>
      </c>
      <c r="O3845" s="108" t="str">
        <f t="shared" si="1816"/>
        <v/>
      </c>
      <c r="P3845" s="102" t="str">
        <f t="shared" si="1817"/>
        <v/>
      </c>
      <c r="Q3845" s="102" t="str">
        <f t="shared" si="1818"/>
        <v/>
      </c>
      <c r="R3845" s="120" t="str">
        <f t="shared" si="1819"/>
        <v/>
      </c>
      <c r="S3845" s="54" t="str">
        <f t="shared" si="1820"/>
        <v/>
      </c>
      <c r="T3845" s="5" t="str">
        <f t="shared" si="1821"/>
        <v/>
      </c>
      <c r="U3845" s="152" t="str">
        <f t="shared" si="1804"/>
        <v/>
      </c>
      <c r="V3845" s="152" t="str">
        <f t="shared" si="1805"/>
        <v/>
      </c>
      <c r="W3845" s="153" t="str">
        <f t="shared" si="1806"/>
        <v/>
      </c>
      <c r="X3845" s="153" t="str">
        <f t="shared" si="1807"/>
        <v/>
      </c>
      <c r="Y3845" s="153" t="str">
        <f t="shared" si="1808"/>
        <v/>
      </c>
      <c r="Z3845" s="153" t="str">
        <f t="shared" si="1809"/>
        <v/>
      </c>
      <c r="AA3845" s="152" t="str">
        <f t="shared" si="1810"/>
        <v/>
      </c>
      <c r="AB3845" s="152" t="str">
        <f t="shared" si="1811"/>
        <v/>
      </c>
      <c r="AC3845" s="154" t="str">
        <f t="shared" si="1822"/>
        <v/>
      </c>
      <c r="AD3845" s="154" t="str">
        <f t="shared" si="1823"/>
        <v/>
      </c>
      <c r="AE3845" s="3" t="str">
        <f t="shared" si="1824"/>
        <v/>
      </c>
      <c r="AF3845" s="3" t="str">
        <f t="shared" si="1825"/>
        <v/>
      </c>
      <c r="AG3845" s="3" t="str">
        <f t="shared" si="1826"/>
        <v/>
      </c>
      <c r="AH3845" s="4" t="str">
        <f t="shared" si="1827"/>
        <v/>
      </c>
      <c r="AI3845" s="75" t="str">
        <f t="shared" si="1828"/>
        <v/>
      </c>
      <c r="AJ3845" s="75" t="str">
        <f t="shared" si="1829"/>
        <v/>
      </c>
    </row>
    <row r="3846" spans="1:36">
      <c r="A3846" s="41" t="str">
        <f t="shared" si="1812"/>
        <v/>
      </c>
      <c r="B3846" s="150" t="str">
        <f>IF(ISNUMBER(A3846),INDEX('MetaTrader Import'!$H$13:$J$5893,TRUNC(((A3846-$A$39+1)-1)/3)+1,MOD((A3846-$A$39+1)-1,3)+1),"")</f>
        <v/>
      </c>
      <c r="C3846" s="43" t="str">
        <f t="shared" si="1813"/>
        <v/>
      </c>
      <c r="D3846" s="43" t="str">
        <f t="shared" ca="1" si="1803"/>
        <v/>
      </c>
      <c r="E3846" s="43" t="str">
        <f t="shared" si="1814"/>
        <v/>
      </c>
      <c r="F3846" s="43" t="str">
        <f t="shared" si="1815"/>
        <v/>
      </c>
      <c r="G3846" s="43" t="str">
        <f>IF(A3846&lt;&gt;"",IF(A3846&lt;Data!$G$11*0.25,$C$13/$G$32,IF(A3846&gt;Data!$G$11*0.25,$C$13,$C$13*10)),"")</f>
        <v/>
      </c>
      <c r="H3846" s="43" t="str">
        <f>IF(A3846&lt;&gt;"",IF(Data!$G$9="constant",$C$13,IF(Data!$G$9="squeeze",G3846,F3846)),"")</f>
        <v/>
      </c>
      <c r="I3846" s="38" t="str">
        <f ca="1">IF(ISNUMBER(A3846),NORMINV(RAND(),0,IF(AND(Data!$G$9="squeeze",A3846&lt;Data!$G$11*0.25),$H$32,1)*$C$30*$C$13)*($C$14*$C$12),"")</f>
        <v/>
      </c>
      <c r="J3846" s="42" t="str">
        <f ca="1">IFERROR(IF(Data!$C$6="Real",B3846,I3846+J3845+($C$14*$C$12)*(NORMINV(RAND(),$C$15,CHOOSE($G$13,$C$13,F3846,G3846)))),"")</f>
        <v/>
      </c>
      <c r="K3846" s="88" t="str">
        <f>IF(ISNUMBER(A3846), IF($G$16="fixed",$G$17,MIN(H3846*Data!$C$7*$C$16*0.5,$C$17*Data!$C$7))*$C$12,"")</f>
        <v/>
      </c>
      <c r="L3846" s="42" t="str">
        <f t="shared" ref="L3846:L3909" ca="1" si="1830">IFERROR(J3846,"")</f>
        <v/>
      </c>
      <c r="M3846" s="44" t="str">
        <f t="shared" ref="M3846:M3909" ca="1" si="1831">IFERROR(L3846+K3846*0.5,"")</f>
        <v/>
      </c>
      <c r="N3846" s="44" t="str">
        <f t="shared" ref="N3846:N3909" ca="1" si="1832">IFERROR(L3846-K3846*0.5,"")</f>
        <v/>
      </c>
      <c r="O3846" s="108" t="str">
        <f t="shared" si="1816"/>
        <v/>
      </c>
      <c r="P3846" s="102" t="str">
        <f t="shared" si="1817"/>
        <v/>
      </c>
      <c r="Q3846" s="102" t="str">
        <f t="shared" si="1818"/>
        <v/>
      </c>
      <c r="R3846" s="120" t="str">
        <f t="shared" si="1819"/>
        <v/>
      </c>
      <c r="S3846" s="54" t="str">
        <f t="shared" si="1820"/>
        <v/>
      </c>
      <c r="T3846" s="5" t="str">
        <f t="shared" si="1821"/>
        <v/>
      </c>
      <c r="U3846" s="152" t="str">
        <f t="shared" si="1804"/>
        <v/>
      </c>
      <c r="V3846" s="152" t="str">
        <f t="shared" si="1805"/>
        <v/>
      </c>
      <c r="W3846" s="153" t="str">
        <f t="shared" si="1806"/>
        <v/>
      </c>
      <c r="X3846" s="153" t="str">
        <f t="shared" si="1807"/>
        <v/>
      </c>
      <c r="Y3846" s="153" t="str">
        <f t="shared" si="1808"/>
        <v/>
      </c>
      <c r="Z3846" s="153" t="str">
        <f t="shared" si="1809"/>
        <v/>
      </c>
      <c r="AA3846" s="152" t="str">
        <f t="shared" si="1810"/>
        <v/>
      </c>
      <c r="AB3846" s="152" t="str">
        <f t="shared" si="1811"/>
        <v/>
      </c>
      <c r="AC3846" s="154" t="str">
        <f t="shared" si="1822"/>
        <v/>
      </c>
      <c r="AD3846" s="154" t="str">
        <f t="shared" si="1823"/>
        <v/>
      </c>
      <c r="AE3846" s="3" t="str">
        <f t="shared" si="1824"/>
        <v/>
      </c>
      <c r="AF3846" s="3" t="str">
        <f t="shared" si="1825"/>
        <v/>
      </c>
      <c r="AG3846" s="3" t="str">
        <f t="shared" si="1826"/>
        <v/>
      </c>
      <c r="AH3846" s="4" t="str">
        <f t="shared" si="1827"/>
        <v/>
      </c>
      <c r="AI3846" s="75" t="str">
        <f t="shared" si="1828"/>
        <v/>
      </c>
      <c r="AJ3846" s="75" t="str">
        <f t="shared" si="1829"/>
        <v/>
      </c>
    </row>
    <row r="3847" spans="1:36">
      <c r="A3847" s="41" t="str">
        <f t="shared" si="1812"/>
        <v/>
      </c>
      <c r="B3847" s="150" t="str">
        <f>IF(ISNUMBER(A3847),INDEX('MetaTrader Import'!$H$13:$J$5893,TRUNC(((A3847-$A$39+1)-1)/3)+1,MOD((A3847-$A$39+1)-1,3)+1),"")</f>
        <v/>
      </c>
      <c r="C3847" s="43" t="str">
        <f t="shared" si="1813"/>
        <v/>
      </c>
      <c r="D3847" s="43" t="str">
        <f t="shared" ca="1" si="1803"/>
        <v/>
      </c>
      <c r="E3847" s="43" t="str">
        <f t="shared" si="1814"/>
        <v/>
      </c>
      <c r="F3847" s="43" t="str">
        <f t="shared" si="1815"/>
        <v/>
      </c>
      <c r="G3847" s="43" t="str">
        <f>IF(A3847&lt;&gt;"",IF(A3847&lt;Data!$G$11*0.25,$C$13/$G$32,IF(A3847&gt;Data!$G$11*0.25,$C$13,$C$13*10)),"")</f>
        <v/>
      </c>
      <c r="H3847" s="43" t="str">
        <f>IF(A3847&lt;&gt;"",IF(Data!$G$9="constant",$C$13,IF(Data!$G$9="squeeze",G3847,F3847)),"")</f>
        <v/>
      </c>
      <c r="I3847" s="38" t="str">
        <f ca="1">IF(ISNUMBER(A3847),NORMINV(RAND(),0,IF(AND(Data!$G$9="squeeze",A3847&lt;Data!$G$11*0.25),$H$32,1)*$C$30*$C$13)*($C$14*$C$12),"")</f>
        <v/>
      </c>
      <c r="J3847" s="42" t="str">
        <f ca="1">IFERROR(IF(Data!$C$6="Real",B3847,I3847+J3846+($C$14*$C$12)*(NORMINV(RAND(),$C$15,CHOOSE($G$13,$C$13,F3847,G3847)))),"")</f>
        <v/>
      </c>
      <c r="K3847" s="88" t="str">
        <f>IF(ISNUMBER(A3847), IF($G$16="fixed",$G$17,MIN(H3847*Data!$C$7*$C$16*0.5,$C$17*Data!$C$7))*$C$12,"")</f>
        <v/>
      </c>
      <c r="L3847" s="42" t="str">
        <f t="shared" ca="1" si="1830"/>
        <v/>
      </c>
      <c r="M3847" s="44" t="str">
        <f t="shared" ca="1" si="1831"/>
        <v/>
      </c>
      <c r="N3847" s="44" t="str">
        <f t="shared" ca="1" si="1832"/>
        <v/>
      </c>
      <c r="O3847" s="108" t="str">
        <f t="shared" si="1816"/>
        <v/>
      </c>
      <c r="P3847" s="102" t="str">
        <f t="shared" si="1817"/>
        <v/>
      </c>
      <c r="Q3847" s="102" t="str">
        <f t="shared" si="1818"/>
        <v/>
      </c>
      <c r="R3847" s="120" t="str">
        <f t="shared" si="1819"/>
        <v/>
      </c>
      <c r="S3847" s="54" t="str">
        <f t="shared" si="1820"/>
        <v/>
      </c>
      <c r="T3847" s="5" t="str">
        <f t="shared" si="1821"/>
        <v/>
      </c>
      <c r="U3847" s="152" t="str">
        <f t="shared" si="1804"/>
        <v/>
      </c>
      <c r="V3847" s="152" t="str">
        <f t="shared" si="1805"/>
        <v/>
      </c>
      <c r="W3847" s="153" t="str">
        <f t="shared" si="1806"/>
        <v/>
      </c>
      <c r="X3847" s="153" t="str">
        <f t="shared" si="1807"/>
        <v/>
      </c>
      <c r="Y3847" s="153" t="str">
        <f t="shared" si="1808"/>
        <v/>
      </c>
      <c r="Z3847" s="153" t="str">
        <f t="shared" si="1809"/>
        <v/>
      </c>
      <c r="AA3847" s="152" t="str">
        <f t="shared" si="1810"/>
        <v/>
      </c>
      <c r="AB3847" s="152" t="str">
        <f t="shared" si="1811"/>
        <v/>
      </c>
      <c r="AC3847" s="154" t="str">
        <f t="shared" si="1822"/>
        <v/>
      </c>
      <c r="AD3847" s="154" t="str">
        <f t="shared" si="1823"/>
        <v/>
      </c>
      <c r="AE3847" s="3" t="str">
        <f t="shared" si="1824"/>
        <v/>
      </c>
      <c r="AF3847" s="3" t="str">
        <f t="shared" si="1825"/>
        <v/>
      </c>
      <c r="AG3847" s="3" t="str">
        <f t="shared" si="1826"/>
        <v/>
      </c>
      <c r="AH3847" s="4" t="str">
        <f t="shared" si="1827"/>
        <v/>
      </c>
      <c r="AI3847" s="75" t="str">
        <f t="shared" si="1828"/>
        <v/>
      </c>
      <c r="AJ3847" s="75" t="str">
        <f t="shared" si="1829"/>
        <v/>
      </c>
    </row>
    <row r="3848" spans="1:36">
      <c r="A3848" s="41" t="str">
        <f t="shared" si="1812"/>
        <v/>
      </c>
      <c r="B3848" s="150" t="str">
        <f>IF(ISNUMBER(A3848),INDEX('MetaTrader Import'!$H$13:$J$5893,TRUNC(((A3848-$A$39+1)-1)/3)+1,MOD((A3848-$A$39+1)-1,3)+1),"")</f>
        <v/>
      </c>
      <c r="C3848" s="43" t="str">
        <f t="shared" si="1813"/>
        <v/>
      </c>
      <c r="D3848" s="43" t="str">
        <f t="shared" ca="1" si="1803"/>
        <v/>
      </c>
      <c r="E3848" s="43" t="str">
        <f t="shared" si="1814"/>
        <v/>
      </c>
      <c r="F3848" s="43" t="str">
        <f t="shared" si="1815"/>
        <v/>
      </c>
      <c r="G3848" s="43" t="str">
        <f>IF(A3848&lt;&gt;"",IF(A3848&lt;Data!$G$11*0.25,$C$13/$G$32,IF(A3848&gt;Data!$G$11*0.25,$C$13,$C$13*10)),"")</f>
        <v/>
      </c>
      <c r="H3848" s="43" t="str">
        <f>IF(A3848&lt;&gt;"",IF(Data!$G$9="constant",$C$13,IF(Data!$G$9="squeeze",G3848,F3848)),"")</f>
        <v/>
      </c>
      <c r="I3848" s="38" t="str">
        <f ca="1">IF(ISNUMBER(A3848),NORMINV(RAND(),0,IF(AND(Data!$G$9="squeeze",A3848&lt;Data!$G$11*0.25),$H$32,1)*$C$30*$C$13)*($C$14*$C$12),"")</f>
        <v/>
      </c>
      <c r="J3848" s="42" t="str">
        <f ca="1">IFERROR(IF(Data!$C$6="Real",B3848,I3848+J3847+($C$14*$C$12)*(NORMINV(RAND(),$C$15,CHOOSE($G$13,$C$13,F3848,G3848)))),"")</f>
        <v/>
      </c>
      <c r="K3848" s="88" t="str">
        <f>IF(ISNUMBER(A3848), IF($G$16="fixed",$G$17,MIN(H3848*Data!$C$7*$C$16*0.5,$C$17*Data!$C$7))*$C$12,"")</f>
        <v/>
      </c>
      <c r="L3848" s="42" t="str">
        <f t="shared" ca="1" si="1830"/>
        <v/>
      </c>
      <c r="M3848" s="44" t="str">
        <f t="shared" ca="1" si="1831"/>
        <v/>
      </c>
      <c r="N3848" s="44" t="str">
        <f t="shared" ca="1" si="1832"/>
        <v/>
      </c>
      <c r="O3848" s="108" t="str">
        <f t="shared" si="1816"/>
        <v/>
      </c>
      <c r="P3848" s="102" t="str">
        <f t="shared" si="1817"/>
        <v/>
      </c>
      <c r="Q3848" s="102" t="str">
        <f t="shared" si="1818"/>
        <v/>
      </c>
      <c r="R3848" s="120" t="str">
        <f t="shared" si="1819"/>
        <v/>
      </c>
      <c r="S3848" s="54" t="str">
        <f t="shared" si="1820"/>
        <v/>
      </c>
      <c r="T3848" s="5" t="str">
        <f t="shared" si="1821"/>
        <v/>
      </c>
      <c r="U3848" s="152" t="str">
        <f t="shared" si="1804"/>
        <v/>
      </c>
      <c r="V3848" s="152" t="str">
        <f t="shared" si="1805"/>
        <v/>
      </c>
      <c r="W3848" s="153" t="str">
        <f t="shared" si="1806"/>
        <v/>
      </c>
      <c r="X3848" s="153" t="str">
        <f t="shared" si="1807"/>
        <v/>
      </c>
      <c r="Y3848" s="153" t="str">
        <f t="shared" si="1808"/>
        <v/>
      </c>
      <c r="Z3848" s="153" t="str">
        <f t="shared" si="1809"/>
        <v/>
      </c>
      <c r="AA3848" s="152" t="str">
        <f t="shared" si="1810"/>
        <v/>
      </c>
      <c r="AB3848" s="152" t="str">
        <f t="shared" si="1811"/>
        <v/>
      </c>
      <c r="AC3848" s="154" t="str">
        <f t="shared" si="1822"/>
        <v/>
      </c>
      <c r="AD3848" s="154" t="str">
        <f t="shared" si="1823"/>
        <v/>
      </c>
      <c r="AE3848" s="3" t="str">
        <f t="shared" si="1824"/>
        <v/>
      </c>
      <c r="AF3848" s="3" t="str">
        <f t="shared" si="1825"/>
        <v/>
      </c>
      <c r="AG3848" s="3" t="str">
        <f t="shared" si="1826"/>
        <v/>
      </c>
      <c r="AH3848" s="4" t="str">
        <f t="shared" si="1827"/>
        <v/>
      </c>
      <c r="AI3848" s="75" t="str">
        <f t="shared" si="1828"/>
        <v/>
      </c>
      <c r="AJ3848" s="75" t="str">
        <f t="shared" si="1829"/>
        <v/>
      </c>
    </row>
    <row r="3849" spans="1:36">
      <c r="A3849" s="41" t="str">
        <f t="shared" si="1812"/>
        <v/>
      </c>
      <c r="B3849" s="150" t="str">
        <f>IF(ISNUMBER(A3849),INDEX('MetaTrader Import'!$H$13:$J$5893,TRUNC(((A3849-$A$39+1)-1)/3)+1,MOD((A3849-$A$39+1)-1,3)+1),"")</f>
        <v/>
      </c>
      <c r="C3849" s="43" t="str">
        <f t="shared" si="1813"/>
        <v/>
      </c>
      <c r="D3849" s="43" t="str">
        <f t="shared" ca="1" si="1803"/>
        <v/>
      </c>
      <c r="E3849" s="43" t="str">
        <f t="shared" si="1814"/>
        <v/>
      </c>
      <c r="F3849" s="43" t="str">
        <f t="shared" si="1815"/>
        <v/>
      </c>
      <c r="G3849" s="43" t="str">
        <f>IF(A3849&lt;&gt;"",IF(A3849&lt;Data!$G$11*0.25,$C$13/$G$32,IF(A3849&gt;Data!$G$11*0.25,$C$13,$C$13*10)),"")</f>
        <v/>
      </c>
      <c r="H3849" s="43" t="str">
        <f>IF(A3849&lt;&gt;"",IF(Data!$G$9="constant",$C$13,IF(Data!$G$9="squeeze",G3849,F3849)),"")</f>
        <v/>
      </c>
      <c r="I3849" s="38" t="str">
        <f ca="1">IF(ISNUMBER(A3849),NORMINV(RAND(),0,IF(AND(Data!$G$9="squeeze",A3849&lt;Data!$G$11*0.25),$H$32,1)*$C$30*$C$13)*($C$14*$C$12),"")</f>
        <v/>
      </c>
      <c r="J3849" s="42" t="str">
        <f ca="1">IFERROR(IF(Data!$C$6="Real",B3849,I3849+J3848+($C$14*$C$12)*(NORMINV(RAND(),$C$15,CHOOSE($G$13,$C$13,F3849,G3849)))),"")</f>
        <v/>
      </c>
      <c r="K3849" s="88" t="str">
        <f>IF(ISNUMBER(A3849), IF($G$16="fixed",$G$17,MIN(H3849*Data!$C$7*$C$16*0.5,$C$17*Data!$C$7))*$C$12,"")</f>
        <v/>
      </c>
      <c r="L3849" s="42" t="str">
        <f t="shared" ca="1" si="1830"/>
        <v/>
      </c>
      <c r="M3849" s="44" t="str">
        <f t="shared" ca="1" si="1831"/>
        <v/>
      </c>
      <c r="N3849" s="44" t="str">
        <f t="shared" ca="1" si="1832"/>
        <v/>
      </c>
      <c r="O3849" s="108" t="str">
        <f t="shared" si="1816"/>
        <v/>
      </c>
      <c r="P3849" s="102" t="str">
        <f t="shared" si="1817"/>
        <v/>
      </c>
      <c r="Q3849" s="102" t="str">
        <f t="shared" si="1818"/>
        <v/>
      </c>
      <c r="R3849" s="120" t="str">
        <f t="shared" si="1819"/>
        <v/>
      </c>
      <c r="S3849" s="54" t="str">
        <f t="shared" si="1820"/>
        <v/>
      </c>
      <c r="T3849" s="5" t="str">
        <f t="shared" si="1821"/>
        <v/>
      </c>
      <c r="U3849" s="152" t="str">
        <f t="shared" si="1804"/>
        <v/>
      </c>
      <c r="V3849" s="152" t="str">
        <f t="shared" si="1805"/>
        <v/>
      </c>
      <c r="W3849" s="153" t="str">
        <f t="shared" si="1806"/>
        <v/>
      </c>
      <c r="X3849" s="153" t="str">
        <f t="shared" si="1807"/>
        <v/>
      </c>
      <c r="Y3849" s="153" t="str">
        <f t="shared" si="1808"/>
        <v/>
      </c>
      <c r="Z3849" s="153" t="str">
        <f t="shared" si="1809"/>
        <v/>
      </c>
      <c r="AA3849" s="152" t="str">
        <f t="shared" si="1810"/>
        <v/>
      </c>
      <c r="AB3849" s="152" t="str">
        <f t="shared" si="1811"/>
        <v/>
      </c>
      <c r="AC3849" s="154" t="str">
        <f t="shared" si="1822"/>
        <v/>
      </c>
      <c r="AD3849" s="154" t="str">
        <f t="shared" si="1823"/>
        <v/>
      </c>
      <c r="AE3849" s="3" t="str">
        <f t="shared" si="1824"/>
        <v/>
      </c>
      <c r="AF3849" s="3" t="str">
        <f t="shared" si="1825"/>
        <v/>
      </c>
      <c r="AG3849" s="3" t="str">
        <f t="shared" si="1826"/>
        <v/>
      </c>
      <c r="AH3849" s="4" t="str">
        <f t="shared" si="1827"/>
        <v/>
      </c>
      <c r="AI3849" s="75" t="str">
        <f t="shared" si="1828"/>
        <v/>
      </c>
      <c r="AJ3849" s="75" t="str">
        <f t="shared" si="1829"/>
        <v/>
      </c>
    </row>
    <row r="3850" spans="1:36">
      <c r="A3850" s="41" t="str">
        <f t="shared" si="1812"/>
        <v/>
      </c>
      <c r="B3850" s="150" t="str">
        <f>IF(ISNUMBER(A3850),INDEX('MetaTrader Import'!$H$13:$J$5893,TRUNC(((A3850-$A$39+1)-1)/3)+1,MOD((A3850-$A$39+1)-1,3)+1),"")</f>
        <v/>
      </c>
      <c r="C3850" s="43" t="str">
        <f t="shared" si="1813"/>
        <v/>
      </c>
      <c r="D3850" s="43" t="str">
        <f t="shared" ca="1" si="1803"/>
        <v/>
      </c>
      <c r="E3850" s="43" t="str">
        <f t="shared" si="1814"/>
        <v/>
      </c>
      <c r="F3850" s="43" t="str">
        <f t="shared" si="1815"/>
        <v/>
      </c>
      <c r="G3850" s="43" t="str">
        <f>IF(A3850&lt;&gt;"",IF(A3850&lt;Data!$G$11*0.25,$C$13/$G$32,IF(A3850&gt;Data!$G$11*0.25,$C$13,$C$13*10)),"")</f>
        <v/>
      </c>
      <c r="H3850" s="43" t="str">
        <f>IF(A3850&lt;&gt;"",IF(Data!$G$9="constant",$C$13,IF(Data!$G$9="squeeze",G3850,F3850)),"")</f>
        <v/>
      </c>
      <c r="I3850" s="38" t="str">
        <f ca="1">IF(ISNUMBER(A3850),NORMINV(RAND(),0,IF(AND(Data!$G$9="squeeze",A3850&lt;Data!$G$11*0.25),$H$32,1)*$C$30*$C$13)*($C$14*$C$12),"")</f>
        <v/>
      </c>
      <c r="J3850" s="42" t="str">
        <f ca="1">IFERROR(IF(Data!$C$6="Real",B3850,I3850+J3849+($C$14*$C$12)*(NORMINV(RAND(),$C$15,CHOOSE($G$13,$C$13,F3850,G3850)))),"")</f>
        <v/>
      </c>
      <c r="K3850" s="88" t="str">
        <f>IF(ISNUMBER(A3850), IF($G$16="fixed",$G$17,MIN(H3850*Data!$C$7*$C$16*0.5,$C$17*Data!$C$7))*$C$12,"")</f>
        <v/>
      </c>
      <c r="L3850" s="42" t="str">
        <f t="shared" ca="1" si="1830"/>
        <v/>
      </c>
      <c r="M3850" s="44" t="str">
        <f t="shared" ca="1" si="1831"/>
        <v/>
      </c>
      <c r="N3850" s="44" t="str">
        <f t="shared" ca="1" si="1832"/>
        <v/>
      </c>
      <c r="O3850" s="108" t="str">
        <f t="shared" si="1816"/>
        <v/>
      </c>
      <c r="P3850" s="102" t="str">
        <f t="shared" si="1817"/>
        <v/>
      </c>
      <c r="Q3850" s="102" t="str">
        <f t="shared" si="1818"/>
        <v/>
      </c>
      <c r="R3850" s="120" t="str">
        <f t="shared" si="1819"/>
        <v/>
      </c>
      <c r="S3850" s="54" t="str">
        <f t="shared" si="1820"/>
        <v/>
      </c>
      <c r="T3850" s="5" t="str">
        <f t="shared" si="1821"/>
        <v/>
      </c>
      <c r="U3850" s="152" t="str">
        <f t="shared" si="1804"/>
        <v/>
      </c>
      <c r="V3850" s="152" t="str">
        <f t="shared" si="1805"/>
        <v/>
      </c>
      <c r="W3850" s="153" t="str">
        <f t="shared" si="1806"/>
        <v/>
      </c>
      <c r="X3850" s="153" t="str">
        <f t="shared" si="1807"/>
        <v/>
      </c>
      <c r="Y3850" s="153" t="str">
        <f t="shared" si="1808"/>
        <v/>
      </c>
      <c r="Z3850" s="153" t="str">
        <f t="shared" si="1809"/>
        <v/>
      </c>
      <c r="AA3850" s="152" t="str">
        <f t="shared" si="1810"/>
        <v/>
      </c>
      <c r="AB3850" s="152" t="str">
        <f t="shared" si="1811"/>
        <v/>
      </c>
      <c r="AC3850" s="154" t="str">
        <f t="shared" si="1822"/>
        <v/>
      </c>
      <c r="AD3850" s="154" t="str">
        <f t="shared" si="1823"/>
        <v/>
      </c>
      <c r="AE3850" s="3" t="str">
        <f t="shared" si="1824"/>
        <v/>
      </c>
      <c r="AF3850" s="3" t="str">
        <f t="shared" si="1825"/>
        <v/>
      </c>
      <c r="AG3850" s="3" t="str">
        <f t="shared" si="1826"/>
        <v/>
      </c>
      <c r="AH3850" s="4" t="str">
        <f t="shared" si="1827"/>
        <v/>
      </c>
      <c r="AI3850" s="75" t="str">
        <f t="shared" si="1828"/>
        <v/>
      </c>
      <c r="AJ3850" s="75" t="str">
        <f t="shared" si="1829"/>
        <v/>
      </c>
    </row>
    <row r="3851" spans="1:36">
      <c r="A3851" s="41" t="str">
        <f t="shared" si="1812"/>
        <v/>
      </c>
      <c r="B3851" s="150" t="str">
        <f>IF(ISNUMBER(A3851),INDEX('MetaTrader Import'!$H$13:$J$5893,TRUNC(((A3851-$A$39+1)-1)/3)+1,MOD((A3851-$A$39+1)-1,3)+1),"")</f>
        <v/>
      </c>
      <c r="C3851" s="43" t="str">
        <f t="shared" si="1813"/>
        <v/>
      </c>
      <c r="D3851" s="43" t="str">
        <f t="shared" ca="1" si="1803"/>
        <v/>
      </c>
      <c r="E3851" s="43" t="str">
        <f t="shared" si="1814"/>
        <v/>
      </c>
      <c r="F3851" s="43" t="str">
        <f t="shared" si="1815"/>
        <v/>
      </c>
      <c r="G3851" s="43" t="str">
        <f>IF(A3851&lt;&gt;"",IF(A3851&lt;Data!$G$11*0.25,$C$13/$G$32,IF(A3851&gt;Data!$G$11*0.25,$C$13,$C$13*10)),"")</f>
        <v/>
      </c>
      <c r="H3851" s="43" t="str">
        <f>IF(A3851&lt;&gt;"",IF(Data!$G$9="constant",$C$13,IF(Data!$G$9="squeeze",G3851,F3851)),"")</f>
        <v/>
      </c>
      <c r="I3851" s="38" t="str">
        <f ca="1">IF(ISNUMBER(A3851),NORMINV(RAND(),0,IF(AND(Data!$G$9="squeeze",A3851&lt;Data!$G$11*0.25),$H$32,1)*$C$30*$C$13)*($C$14*$C$12),"")</f>
        <v/>
      </c>
      <c r="J3851" s="42" t="str">
        <f ca="1">IFERROR(IF(Data!$C$6="Real",B3851,I3851+J3850+($C$14*$C$12)*(NORMINV(RAND(),$C$15,CHOOSE($G$13,$C$13,F3851,G3851)))),"")</f>
        <v/>
      </c>
      <c r="K3851" s="88" t="str">
        <f>IF(ISNUMBER(A3851), IF($G$16="fixed",$G$17,MIN(H3851*Data!$C$7*$C$16*0.5,$C$17*Data!$C$7))*$C$12,"")</f>
        <v/>
      </c>
      <c r="L3851" s="42" t="str">
        <f t="shared" ca="1" si="1830"/>
        <v/>
      </c>
      <c r="M3851" s="44" t="str">
        <f t="shared" ca="1" si="1831"/>
        <v/>
      </c>
      <c r="N3851" s="44" t="str">
        <f t="shared" ca="1" si="1832"/>
        <v/>
      </c>
      <c r="O3851" s="108" t="str">
        <f t="shared" si="1816"/>
        <v/>
      </c>
      <c r="P3851" s="102" t="str">
        <f t="shared" si="1817"/>
        <v/>
      </c>
      <c r="Q3851" s="102" t="str">
        <f t="shared" si="1818"/>
        <v/>
      </c>
      <c r="R3851" s="120" t="str">
        <f t="shared" si="1819"/>
        <v/>
      </c>
      <c r="S3851" s="54" t="str">
        <f t="shared" si="1820"/>
        <v/>
      </c>
      <c r="T3851" s="5" t="str">
        <f t="shared" si="1821"/>
        <v/>
      </c>
      <c r="U3851" s="152" t="str">
        <f t="shared" si="1804"/>
        <v/>
      </c>
      <c r="V3851" s="152" t="str">
        <f t="shared" si="1805"/>
        <v/>
      </c>
      <c r="W3851" s="153" t="str">
        <f t="shared" si="1806"/>
        <v/>
      </c>
      <c r="X3851" s="153" t="str">
        <f t="shared" si="1807"/>
        <v/>
      </c>
      <c r="Y3851" s="153" t="str">
        <f t="shared" si="1808"/>
        <v/>
      </c>
      <c r="Z3851" s="153" t="str">
        <f t="shared" si="1809"/>
        <v/>
      </c>
      <c r="AA3851" s="152" t="str">
        <f t="shared" si="1810"/>
        <v/>
      </c>
      <c r="AB3851" s="152" t="str">
        <f t="shared" si="1811"/>
        <v/>
      </c>
      <c r="AC3851" s="154" t="str">
        <f t="shared" si="1822"/>
        <v/>
      </c>
      <c r="AD3851" s="154" t="str">
        <f t="shared" si="1823"/>
        <v/>
      </c>
      <c r="AE3851" s="3" t="str">
        <f t="shared" si="1824"/>
        <v/>
      </c>
      <c r="AF3851" s="3" t="str">
        <f t="shared" si="1825"/>
        <v/>
      </c>
      <c r="AG3851" s="3" t="str">
        <f t="shared" si="1826"/>
        <v/>
      </c>
      <c r="AH3851" s="4" t="str">
        <f t="shared" si="1827"/>
        <v/>
      </c>
      <c r="AI3851" s="75" t="str">
        <f t="shared" si="1828"/>
        <v/>
      </c>
      <c r="AJ3851" s="75" t="str">
        <f t="shared" si="1829"/>
        <v/>
      </c>
    </row>
    <row r="3852" spans="1:36">
      <c r="A3852" s="41" t="str">
        <f t="shared" si="1812"/>
        <v/>
      </c>
      <c r="B3852" s="150" t="str">
        <f>IF(ISNUMBER(A3852),INDEX('MetaTrader Import'!$H$13:$J$5893,TRUNC(((A3852-$A$39+1)-1)/3)+1,MOD((A3852-$A$39+1)-1,3)+1),"")</f>
        <v/>
      </c>
      <c r="C3852" s="43" t="str">
        <f t="shared" si="1813"/>
        <v/>
      </c>
      <c r="D3852" s="43" t="str">
        <f t="shared" ca="1" si="1803"/>
        <v/>
      </c>
      <c r="E3852" s="43" t="str">
        <f t="shared" si="1814"/>
        <v/>
      </c>
      <c r="F3852" s="43" t="str">
        <f t="shared" si="1815"/>
        <v/>
      </c>
      <c r="G3852" s="43" t="str">
        <f>IF(A3852&lt;&gt;"",IF(A3852&lt;Data!$G$11*0.25,$C$13/$G$32,IF(A3852&gt;Data!$G$11*0.25,$C$13,$C$13*10)),"")</f>
        <v/>
      </c>
      <c r="H3852" s="43" t="str">
        <f>IF(A3852&lt;&gt;"",IF(Data!$G$9="constant",$C$13,IF(Data!$G$9="squeeze",G3852,F3852)),"")</f>
        <v/>
      </c>
      <c r="I3852" s="38" t="str">
        <f ca="1">IF(ISNUMBER(A3852),NORMINV(RAND(),0,IF(AND(Data!$G$9="squeeze",A3852&lt;Data!$G$11*0.25),$H$32,1)*$C$30*$C$13)*($C$14*$C$12),"")</f>
        <v/>
      </c>
      <c r="J3852" s="42" t="str">
        <f ca="1">IFERROR(IF(Data!$C$6="Real",B3852,I3852+J3851+($C$14*$C$12)*(NORMINV(RAND(),$C$15,CHOOSE($G$13,$C$13,F3852,G3852)))),"")</f>
        <v/>
      </c>
      <c r="K3852" s="88" t="str">
        <f>IF(ISNUMBER(A3852), IF($G$16="fixed",$G$17,MIN(H3852*Data!$C$7*$C$16*0.5,$C$17*Data!$C$7))*$C$12,"")</f>
        <v/>
      </c>
      <c r="L3852" s="42" t="str">
        <f t="shared" ca="1" si="1830"/>
        <v/>
      </c>
      <c r="M3852" s="44" t="str">
        <f t="shared" ca="1" si="1831"/>
        <v/>
      </c>
      <c r="N3852" s="44" t="str">
        <f t="shared" ca="1" si="1832"/>
        <v/>
      </c>
      <c r="O3852" s="108" t="str">
        <f t="shared" si="1816"/>
        <v/>
      </c>
      <c r="P3852" s="102" t="str">
        <f t="shared" si="1817"/>
        <v/>
      </c>
      <c r="Q3852" s="102" t="str">
        <f t="shared" si="1818"/>
        <v/>
      </c>
      <c r="R3852" s="120" t="str">
        <f t="shared" si="1819"/>
        <v/>
      </c>
      <c r="S3852" s="54" t="str">
        <f t="shared" si="1820"/>
        <v/>
      </c>
      <c r="T3852" s="5" t="str">
        <f t="shared" si="1821"/>
        <v/>
      </c>
      <c r="U3852" s="152" t="str">
        <f t="shared" si="1804"/>
        <v/>
      </c>
      <c r="V3852" s="152" t="str">
        <f t="shared" si="1805"/>
        <v/>
      </c>
      <c r="W3852" s="153" t="str">
        <f t="shared" si="1806"/>
        <v/>
      </c>
      <c r="X3852" s="153" t="str">
        <f t="shared" si="1807"/>
        <v/>
      </c>
      <c r="Y3852" s="153" t="str">
        <f t="shared" si="1808"/>
        <v/>
      </c>
      <c r="Z3852" s="153" t="str">
        <f t="shared" si="1809"/>
        <v/>
      </c>
      <c r="AA3852" s="152" t="str">
        <f t="shared" si="1810"/>
        <v/>
      </c>
      <c r="AB3852" s="152" t="str">
        <f t="shared" si="1811"/>
        <v/>
      </c>
      <c r="AC3852" s="154" t="str">
        <f t="shared" si="1822"/>
        <v/>
      </c>
      <c r="AD3852" s="154" t="str">
        <f t="shared" si="1823"/>
        <v/>
      </c>
      <c r="AE3852" s="3" t="str">
        <f t="shared" si="1824"/>
        <v/>
      </c>
      <c r="AF3852" s="3" t="str">
        <f t="shared" si="1825"/>
        <v/>
      </c>
      <c r="AG3852" s="3" t="str">
        <f t="shared" si="1826"/>
        <v/>
      </c>
      <c r="AH3852" s="4" t="str">
        <f t="shared" si="1827"/>
        <v/>
      </c>
      <c r="AI3852" s="75" t="str">
        <f t="shared" si="1828"/>
        <v/>
      </c>
      <c r="AJ3852" s="75" t="str">
        <f t="shared" si="1829"/>
        <v/>
      </c>
    </row>
    <row r="3853" spans="1:36">
      <c r="A3853" s="41" t="str">
        <f t="shared" si="1812"/>
        <v/>
      </c>
      <c r="B3853" s="150" t="str">
        <f>IF(ISNUMBER(A3853),INDEX('MetaTrader Import'!$H$13:$J$5893,TRUNC(((A3853-$A$39+1)-1)/3)+1,MOD((A3853-$A$39+1)-1,3)+1),"")</f>
        <v/>
      </c>
      <c r="C3853" s="43" t="str">
        <f t="shared" si="1813"/>
        <v/>
      </c>
      <c r="D3853" s="43" t="str">
        <f t="shared" ca="1" si="1803"/>
        <v/>
      </c>
      <c r="E3853" s="43" t="str">
        <f t="shared" si="1814"/>
        <v/>
      </c>
      <c r="F3853" s="43" t="str">
        <f t="shared" si="1815"/>
        <v/>
      </c>
      <c r="G3853" s="43" t="str">
        <f>IF(A3853&lt;&gt;"",IF(A3853&lt;Data!$G$11*0.25,$C$13/$G$32,IF(A3853&gt;Data!$G$11*0.25,$C$13,$C$13*10)),"")</f>
        <v/>
      </c>
      <c r="H3853" s="43" t="str">
        <f>IF(A3853&lt;&gt;"",IF(Data!$G$9="constant",$C$13,IF(Data!$G$9="squeeze",G3853,F3853)),"")</f>
        <v/>
      </c>
      <c r="I3853" s="38" t="str">
        <f ca="1">IF(ISNUMBER(A3853),NORMINV(RAND(),0,IF(AND(Data!$G$9="squeeze",A3853&lt;Data!$G$11*0.25),$H$32,1)*$C$30*$C$13)*($C$14*$C$12),"")</f>
        <v/>
      </c>
      <c r="J3853" s="42" t="str">
        <f ca="1">IFERROR(IF(Data!$C$6="Real",B3853,I3853+J3852+($C$14*$C$12)*(NORMINV(RAND(),$C$15,CHOOSE($G$13,$C$13,F3853,G3853)))),"")</f>
        <v/>
      </c>
      <c r="K3853" s="88" t="str">
        <f>IF(ISNUMBER(A3853), IF($G$16="fixed",$G$17,MIN(H3853*Data!$C$7*$C$16*0.5,$C$17*Data!$C$7))*$C$12,"")</f>
        <v/>
      </c>
      <c r="L3853" s="42" t="str">
        <f t="shared" ca="1" si="1830"/>
        <v/>
      </c>
      <c r="M3853" s="44" t="str">
        <f t="shared" ca="1" si="1831"/>
        <v/>
      </c>
      <c r="N3853" s="44" t="str">
        <f t="shared" ca="1" si="1832"/>
        <v/>
      </c>
      <c r="O3853" s="108" t="str">
        <f t="shared" si="1816"/>
        <v/>
      </c>
      <c r="P3853" s="102" t="str">
        <f t="shared" si="1817"/>
        <v/>
      </c>
      <c r="Q3853" s="102" t="str">
        <f t="shared" si="1818"/>
        <v/>
      </c>
      <c r="R3853" s="120" t="str">
        <f t="shared" si="1819"/>
        <v/>
      </c>
      <c r="S3853" s="54" t="str">
        <f t="shared" si="1820"/>
        <v/>
      </c>
      <c r="T3853" s="5" t="str">
        <f t="shared" si="1821"/>
        <v/>
      </c>
      <c r="U3853" s="152" t="str">
        <f t="shared" si="1804"/>
        <v/>
      </c>
      <c r="V3853" s="152" t="str">
        <f t="shared" si="1805"/>
        <v/>
      </c>
      <c r="W3853" s="153" t="str">
        <f t="shared" si="1806"/>
        <v/>
      </c>
      <c r="X3853" s="153" t="str">
        <f t="shared" si="1807"/>
        <v/>
      </c>
      <c r="Y3853" s="153" t="str">
        <f t="shared" si="1808"/>
        <v/>
      </c>
      <c r="Z3853" s="153" t="str">
        <f t="shared" si="1809"/>
        <v/>
      </c>
      <c r="AA3853" s="152" t="str">
        <f t="shared" si="1810"/>
        <v/>
      </c>
      <c r="AB3853" s="152" t="str">
        <f t="shared" si="1811"/>
        <v/>
      </c>
      <c r="AC3853" s="154" t="str">
        <f t="shared" si="1822"/>
        <v/>
      </c>
      <c r="AD3853" s="154" t="str">
        <f t="shared" si="1823"/>
        <v/>
      </c>
      <c r="AE3853" s="3" t="str">
        <f t="shared" si="1824"/>
        <v/>
      </c>
      <c r="AF3853" s="3" t="str">
        <f t="shared" si="1825"/>
        <v/>
      </c>
      <c r="AG3853" s="3" t="str">
        <f t="shared" si="1826"/>
        <v/>
      </c>
      <c r="AH3853" s="4" t="str">
        <f t="shared" si="1827"/>
        <v/>
      </c>
      <c r="AI3853" s="75" t="str">
        <f t="shared" si="1828"/>
        <v/>
      </c>
      <c r="AJ3853" s="75" t="str">
        <f t="shared" si="1829"/>
        <v/>
      </c>
    </row>
    <row r="3854" spans="1:36">
      <c r="A3854" s="41" t="str">
        <f t="shared" si="1812"/>
        <v/>
      </c>
      <c r="B3854" s="150" t="str">
        <f>IF(ISNUMBER(A3854),INDEX('MetaTrader Import'!$H$13:$J$5893,TRUNC(((A3854-$A$39+1)-1)/3)+1,MOD((A3854-$A$39+1)-1,3)+1),"")</f>
        <v/>
      </c>
      <c r="C3854" s="43" t="str">
        <f t="shared" si="1813"/>
        <v/>
      </c>
      <c r="D3854" s="43" t="str">
        <f t="shared" ca="1" si="1803"/>
        <v/>
      </c>
      <c r="E3854" s="43" t="str">
        <f t="shared" si="1814"/>
        <v/>
      </c>
      <c r="F3854" s="43" t="str">
        <f t="shared" si="1815"/>
        <v/>
      </c>
      <c r="G3854" s="43" t="str">
        <f>IF(A3854&lt;&gt;"",IF(A3854&lt;Data!$G$11*0.25,$C$13/$G$32,IF(A3854&gt;Data!$G$11*0.25,$C$13,$C$13*10)),"")</f>
        <v/>
      </c>
      <c r="H3854" s="43" t="str">
        <f>IF(A3854&lt;&gt;"",IF(Data!$G$9="constant",$C$13,IF(Data!$G$9="squeeze",G3854,F3854)),"")</f>
        <v/>
      </c>
      <c r="I3854" s="38" t="str">
        <f ca="1">IF(ISNUMBER(A3854),NORMINV(RAND(),0,IF(AND(Data!$G$9="squeeze",A3854&lt;Data!$G$11*0.25),$H$32,1)*$C$30*$C$13)*($C$14*$C$12),"")</f>
        <v/>
      </c>
      <c r="J3854" s="42" t="str">
        <f ca="1">IFERROR(IF(Data!$C$6="Real",B3854,I3854+J3853+($C$14*$C$12)*(NORMINV(RAND(),$C$15,CHOOSE($G$13,$C$13,F3854,G3854)))),"")</f>
        <v/>
      </c>
      <c r="K3854" s="88" t="str">
        <f>IF(ISNUMBER(A3854), IF($G$16="fixed",$G$17,MIN(H3854*Data!$C$7*$C$16*0.5,$C$17*Data!$C$7))*$C$12,"")</f>
        <v/>
      </c>
      <c r="L3854" s="42" t="str">
        <f t="shared" ca="1" si="1830"/>
        <v/>
      </c>
      <c r="M3854" s="44" t="str">
        <f t="shared" ca="1" si="1831"/>
        <v/>
      </c>
      <c r="N3854" s="44" t="str">
        <f t="shared" ca="1" si="1832"/>
        <v/>
      </c>
      <c r="O3854" s="108" t="str">
        <f t="shared" si="1816"/>
        <v/>
      </c>
      <c r="P3854" s="102" t="str">
        <f t="shared" si="1817"/>
        <v/>
      </c>
      <c r="Q3854" s="102" t="str">
        <f t="shared" si="1818"/>
        <v/>
      </c>
      <c r="R3854" s="120" t="str">
        <f t="shared" si="1819"/>
        <v/>
      </c>
      <c r="S3854" s="54" t="str">
        <f t="shared" si="1820"/>
        <v/>
      </c>
      <c r="T3854" s="5" t="str">
        <f t="shared" si="1821"/>
        <v/>
      </c>
      <c r="U3854" s="152" t="str">
        <f t="shared" si="1804"/>
        <v/>
      </c>
      <c r="V3854" s="152" t="str">
        <f t="shared" si="1805"/>
        <v/>
      </c>
      <c r="W3854" s="153" t="str">
        <f t="shared" si="1806"/>
        <v/>
      </c>
      <c r="X3854" s="153" t="str">
        <f t="shared" si="1807"/>
        <v/>
      </c>
      <c r="Y3854" s="153" t="str">
        <f t="shared" si="1808"/>
        <v/>
      </c>
      <c r="Z3854" s="153" t="str">
        <f t="shared" si="1809"/>
        <v/>
      </c>
      <c r="AA3854" s="152" t="str">
        <f t="shared" si="1810"/>
        <v/>
      </c>
      <c r="AB3854" s="152" t="str">
        <f t="shared" si="1811"/>
        <v/>
      </c>
      <c r="AC3854" s="154" t="str">
        <f t="shared" si="1822"/>
        <v/>
      </c>
      <c r="AD3854" s="154" t="str">
        <f t="shared" si="1823"/>
        <v/>
      </c>
      <c r="AE3854" s="3" t="str">
        <f t="shared" si="1824"/>
        <v/>
      </c>
      <c r="AF3854" s="3" t="str">
        <f t="shared" si="1825"/>
        <v/>
      </c>
      <c r="AG3854" s="3" t="str">
        <f t="shared" si="1826"/>
        <v/>
      </c>
      <c r="AH3854" s="4" t="str">
        <f t="shared" si="1827"/>
        <v/>
      </c>
      <c r="AI3854" s="75" t="str">
        <f t="shared" si="1828"/>
        <v/>
      </c>
      <c r="AJ3854" s="75" t="str">
        <f t="shared" si="1829"/>
        <v/>
      </c>
    </row>
    <row r="3855" spans="1:36">
      <c r="A3855" s="41" t="str">
        <f t="shared" si="1812"/>
        <v/>
      </c>
      <c r="B3855" s="150" t="str">
        <f>IF(ISNUMBER(A3855),INDEX('MetaTrader Import'!$H$13:$J$5893,TRUNC(((A3855-$A$39+1)-1)/3)+1,MOD((A3855-$A$39+1)-1,3)+1),"")</f>
        <v/>
      </c>
      <c r="C3855" s="43" t="str">
        <f t="shared" si="1813"/>
        <v/>
      </c>
      <c r="D3855" s="43" t="str">
        <f t="shared" ca="1" si="1803"/>
        <v/>
      </c>
      <c r="E3855" s="43" t="str">
        <f t="shared" si="1814"/>
        <v/>
      </c>
      <c r="F3855" s="43" t="str">
        <f t="shared" si="1815"/>
        <v/>
      </c>
      <c r="G3855" s="43" t="str">
        <f>IF(A3855&lt;&gt;"",IF(A3855&lt;Data!$G$11*0.25,$C$13/$G$32,IF(A3855&gt;Data!$G$11*0.25,$C$13,$C$13*10)),"")</f>
        <v/>
      </c>
      <c r="H3855" s="43" t="str">
        <f>IF(A3855&lt;&gt;"",IF(Data!$G$9="constant",$C$13,IF(Data!$G$9="squeeze",G3855,F3855)),"")</f>
        <v/>
      </c>
      <c r="I3855" s="38" t="str">
        <f ca="1">IF(ISNUMBER(A3855),NORMINV(RAND(),0,IF(AND(Data!$G$9="squeeze",A3855&lt;Data!$G$11*0.25),$H$32,1)*$C$30*$C$13)*($C$14*$C$12),"")</f>
        <v/>
      </c>
      <c r="J3855" s="42" t="str">
        <f ca="1">IFERROR(IF(Data!$C$6="Real",B3855,I3855+J3854+($C$14*$C$12)*(NORMINV(RAND(),$C$15,CHOOSE($G$13,$C$13,F3855,G3855)))),"")</f>
        <v/>
      </c>
      <c r="K3855" s="88" t="str">
        <f>IF(ISNUMBER(A3855), IF($G$16="fixed",$G$17,MIN(H3855*Data!$C$7*$C$16*0.5,$C$17*Data!$C$7))*$C$12,"")</f>
        <v/>
      </c>
      <c r="L3855" s="42" t="str">
        <f t="shared" ca="1" si="1830"/>
        <v/>
      </c>
      <c r="M3855" s="44" t="str">
        <f t="shared" ca="1" si="1831"/>
        <v/>
      </c>
      <c r="N3855" s="44" t="str">
        <f t="shared" ca="1" si="1832"/>
        <v/>
      </c>
      <c r="O3855" s="108" t="str">
        <f t="shared" si="1816"/>
        <v/>
      </c>
      <c r="P3855" s="102" t="str">
        <f t="shared" si="1817"/>
        <v/>
      </c>
      <c r="Q3855" s="102" t="str">
        <f t="shared" si="1818"/>
        <v/>
      </c>
      <c r="R3855" s="120" t="str">
        <f t="shared" si="1819"/>
        <v/>
      </c>
      <c r="S3855" s="54" t="str">
        <f t="shared" si="1820"/>
        <v/>
      </c>
      <c r="T3855" s="5" t="str">
        <f t="shared" si="1821"/>
        <v/>
      </c>
      <c r="U3855" s="152" t="str">
        <f t="shared" si="1804"/>
        <v/>
      </c>
      <c r="V3855" s="152" t="str">
        <f t="shared" si="1805"/>
        <v/>
      </c>
      <c r="W3855" s="153" t="str">
        <f t="shared" si="1806"/>
        <v/>
      </c>
      <c r="X3855" s="153" t="str">
        <f t="shared" si="1807"/>
        <v/>
      </c>
      <c r="Y3855" s="153" t="str">
        <f t="shared" si="1808"/>
        <v/>
      </c>
      <c r="Z3855" s="153" t="str">
        <f t="shared" si="1809"/>
        <v/>
      </c>
      <c r="AA3855" s="152" t="str">
        <f t="shared" si="1810"/>
        <v/>
      </c>
      <c r="AB3855" s="152" t="str">
        <f t="shared" si="1811"/>
        <v/>
      </c>
      <c r="AC3855" s="154" t="str">
        <f t="shared" si="1822"/>
        <v/>
      </c>
      <c r="AD3855" s="154" t="str">
        <f t="shared" si="1823"/>
        <v/>
      </c>
      <c r="AE3855" s="3" t="str">
        <f t="shared" si="1824"/>
        <v/>
      </c>
      <c r="AF3855" s="3" t="str">
        <f t="shared" si="1825"/>
        <v/>
      </c>
      <c r="AG3855" s="3" t="str">
        <f t="shared" si="1826"/>
        <v/>
      </c>
      <c r="AH3855" s="4" t="str">
        <f t="shared" si="1827"/>
        <v/>
      </c>
      <c r="AI3855" s="75" t="str">
        <f t="shared" si="1828"/>
        <v/>
      </c>
      <c r="AJ3855" s="75" t="str">
        <f t="shared" si="1829"/>
        <v/>
      </c>
    </row>
    <row r="3856" spans="1:36">
      <c r="A3856" s="41" t="str">
        <f t="shared" si="1812"/>
        <v/>
      </c>
      <c r="B3856" s="150" t="str">
        <f>IF(ISNUMBER(A3856),INDEX('MetaTrader Import'!$H$13:$J$5893,TRUNC(((A3856-$A$39+1)-1)/3)+1,MOD((A3856-$A$39+1)-1,3)+1),"")</f>
        <v/>
      </c>
      <c r="C3856" s="43" t="str">
        <f t="shared" si="1813"/>
        <v/>
      </c>
      <c r="D3856" s="43" t="str">
        <f t="shared" ca="1" si="1803"/>
        <v/>
      </c>
      <c r="E3856" s="43" t="str">
        <f t="shared" si="1814"/>
        <v/>
      </c>
      <c r="F3856" s="43" t="str">
        <f t="shared" si="1815"/>
        <v/>
      </c>
      <c r="G3856" s="43" t="str">
        <f>IF(A3856&lt;&gt;"",IF(A3856&lt;Data!$G$11*0.25,$C$13/$G$32,IF(A3856&gt;Data!$G$11*0.25,$C$13,$C$13*10)),"")</f>
        <v/>
      </c>
      <c r="H3856" s="43" t="str">
        <f>IF(A3856&lt;&gt;"",IF(Data!$G$9="constant",$C$13,IF(Data!$G$9="squeeze",G3856,F3856)),"")</f>
        <v/>
      </c>
      <c r="I3856" s="38" t="str">
        <f ca="1">IF(ISNUMBER(A3856),NORMINV(RAND(),0,IF(AND(Data!$G$9="squeeze",A3856&lt;Data!$G$11*0.25),$H$32,1)*$C$30*$C$13)*($C$14*$C$12),"")</f>
        <v/>
      </c>
      <c r="J3856" s="42" t="str">
        <f ca="1">IFERROR(IF(Data!$C$6="Real",B3856,I3856+J3855+($C$14*$C$12)*(NORMINV(RAND(),$C$15,CHOOSE($G$13,$C$13,F3856,G3856)))),"")</f>
        <v/>
      </c>
      <c r="K3856" s="88" t="str">
        <f>IF(ISNUMBER(A3856), IF($G$16="fixed",$G$17,MIN(H3856*Data!$C$7*$C$16*0.5,$C$17*Data!$C$7))*$C$12,"")</f>
        <v/>
      </c>
      <c r="L3856" s="42" t="str">
        <f t="shared" ca="1" si="1830"/>
        <v/>
      </c>
      <c r="M3856" s="44" t="str">
        <f t="shared" ca="1" si="1831"/>
        <v/>
      </c>
      <c r="N3856" s="44" t="str">
        <f t="shared" ca="1" si="1832"/>
        <v/>
      </c>
      <c r="O3856" s="108" t="str">
        <f t="shared" si="1816"/>
        <v/>
      </c>
      <c r="P3856" s="102" t="str">
        <f t="shared" si="1817"/>
        <v/>
      </c>
      <c r="Q3856" s="102" t="str">
        <f t="shared" si="1818"/>
        <v/>
      </c>
      <c r="R3856" s="120" t="str">
        <f t="shared" si="1819"/>
        <v/>
      </c>
      <c r="S3856" s="54" t="str">
        <f t="shared" si="1820"/>
        <v/>
      </c>
      <c r="T3856" s="5" t="str">
        <f t="shared" si="1821"/>
        <v/>
      </c>
      <c r="U3856" s="152" t="str">
        <f t="shared" si="1804"/>
        <v/>
      </c>
      <c r="V3856" s="152" t="str">
        <f t="shared" si="1805"/>
        <v/>
      </c>
      <c r="W3856" s="153" t="str">
        <f t="shared" si="1806"/>
        <v/>
      </c>
      <c r="X3856" s="153" t="str">
        <f t="shared" si="1807"/>
        <v/>
      </c>
      <c r="Y3856" s="153" t="str">
        <f t="shared" si="1808"/>
        <v/>
      </c>
      <c r="Z3856" s="153" t="str">
        <f t="shared" si="1809"/>
        <v/>
      </c>
      <c r="AA3856" s="152" t="str">
        <f t="shared" si="1810"/>
        <v/>
      </c>
      <c r="AB3856" s="152" t="str">
        <f t="shared" si="1811"/>
        <v/>
      </c>
      <c r="AC3856" s="154" t="str">
        <f t="shared" si="1822"/>
        <v/>
      </c>
      <c r="AD3856" s="154" t="str">
        <f t="shared" si="1823"/>
        <v/>
      </c>
      <c r="AE3856" s="3" t="str">
        <f t="shared" si="1824"/>
        <v/>
      </c>
      <c r="AF3856" s="3" t="str">
        <f t="shared" si="1825"/>
        <v/>
      </c>
      <c r="AG3856" s="3" t="str">
        <f t="shared" si="1826"/>
        <v/>
      </c>
      <c r="AH3856" s="4" t="str">
        <f t="shared" si="1827"/>
        <v/>
      </c>
      <c r="AI3856" s="75" t="str">
        <f t="shared" si="1828"/>
        <v/>
      </c>
      <c r="AJ3856" s="75" t="str">
        <f t="shared" si="1829"/>
        <v/>
      </c>
    </row>
    <row r="3857" spans="1:36">
      <c r="A3857" s="41" t="str">
        <f t="shared" si="1812"/>
        <v/>
      </c>
      <c r="B3857" s="150" t="str">
        <f>IF(ISNUMBER(A3857),INDEX('MetaTrader Import'!$H$13:$J$5893,TRUNC(((A3857-$A$39+1)-1)/3)+1,MOD((A3857-$A$39+1)-1,3)+1),"")</f>
        <v/>
      </c>
      <c r="C3857" s="43" t="str">
        <f t="shared" si="1813"/>
        <v/>
      </c>
      <c r="D3857" s="43" t="str">
        <f t="shared" ca="1" si="1803"/>
        <v/>
      </c>
      <c r="E3857" s="43" t="str">
        <f t="shared" si="1814"/>
        <v/>
      </c>
      <c r="F3857" s="43" t="str">
        <f t="shared" si="1815"/>
        <v/>
      </c>
      <c r="G3857" s="43" t="str">
        <f>IF(A3857&lt;&gt;"",IF(A3857&lt;Data!$G$11*0.25,$C$13/$G$32,IF(A3857&gt;Data!$G$11*0.25,$C$13,$C$13*10)),"")</f>
        <v/>
      </c>
      <c r="H3857" s="43" t="str">
        <f>IF(A3857&lt;&gt;"",IF(Data!$G$9="constant",$C$13,IF(Data!$G$9="squeeze",G3857,F3857)),"")</f>
        <v/>
      </c>
      <c r="I3857" s="38" t="str">
        <f ca="1">IF(ISNUMBER(A3857),NORMINV(RAND(),0,IF(AND(Data!$G$9="squeeze",A3857&lt;Data!$G$11*0.25),$H$32,1)*$C$30*$C$13)*($C$14*$C$12),"")</f>
        <v/>
      </c>
      <c r="J3857" s="42" t="str">
        <f ca="1">IFERROR(IF(Data!$C$6="Real",B3857,I3857+J3856+($C$14*$C$12)*(NORMINV(RAND(),$C$15,CHOOSE($G$13,$C$13,F3857,G3857)))),"")</f>
        <v/>
      </c>
      <c r="K3857" s="88" t="str">
        <f>IF(ISNUMBER(A3857), IF($G$16="fixed",$G$17,MIN(H3857*Data!$C$7*$C$16*0.5,$C$17*Data!$C$7))*$C$12,"")</f>
        <v/>
      </c>
      <c r="L3857" s="42" t="str">
        <f t="shared" ca="1" si="1830"/>
        <v/>
      </c>
      <c r="M3857" s="44" t="str">
        <f t="shared" ca="1" si="1831"/>
        <v/>
      </c>
      <c r="N3857" s="44" t="str">
        <f t="shared" ca="1" si="1832"/>
        <v/>
      </c>
      <c r="O3857" s="108" t="str">
        <f t="shared" si="1816"/>
        <v/>
      </c>
      <c r="P3857" s="102" t="str">
        <f t="shared" si="1817"/>
        <v/>
      </c>
      <c r="Q3857" s="102" t="str">
        <f t="shared" si="1818"/>
        <v/>
      </c>
      <c r="R3857" s="120" t="str">
        <f t="shared" si="1819"/>
        <v/>
      </c>
      <c r="S3857" s="54" t="str">
        <f t="shared" si="1820"/>
        <v/>
      </c>
      <c r="T3857" s="5" t="str">
        <f t="shared" si="1821"/>
        <v/>
      </c>
      <c r="U3857" s="152" t="str">
        <f t="shared" si="1804"/>
        <v/>
      </c>
      <c r="V3857" s="152" t="str">
        <f t="shared" si="1805"/>
        <v/>
      </c>
      <c r="W3857" s="153" t="str">
        <f t="shared" si="1806"/>
        <v/>
      </c>
      <c r="X3857" s="153" t="str">
        <f t="shared" si="1807"/>
        <v/>
      </c>
      <c r="Y3857" s="153" t="str">
        <f t="shared" si="1808"/>
        <v/>
      </c>
      <c r="Z3857" s="153" t="str">
        <f t="shared" si="1809"/>
        <v/>
      </c>
      <c r="AA3857" s="152" t="str">
        <f t="shared" si="1810"/>
        <v/>
      </c>
      <c r="AB3857" s="152" t="str">
        <f t="shared" si="1811"/>
        <v/>
      </c>
      <c r="AC3857" s="154" t="str">
        <f t="shared" si="1822"/>
        <v/>
      </c>
      <c r="AD3857" s="154" t="str">
        <f t="shared" si="1823"/>
        <v/>
      </c>
      <c r="AE3857" s="3" t="str">
        <f t="shared" si="1824"/>
        <v/>
      </c>
      <c r="AF3857" s="3" t="str">
        <f t="shared" si="1825"/>
        <v/>
      </c>
      <c r="AG3857" s="3" t="str">
        <f t="shared" si="1826"/>
        <v/>
      </c>
      <c r="AH3857" s="4" t="str">
        <f t="shared" si="1827"/>
        <v/>
      </c>
      <c r="AI3857" s="75" t="str">
        <f t="shared" si="1828"/>
        <v/>
      </c>
      <c r="AJ3857" s="75" t="str">
        <f t="shared" si="1829"/>
        <v/>
      </c>
    </row>
    <row r="3858" spans="1:36">
      <c r="A3858" s="41" t="str">
        <f t="shared" si="1812"/>
        <v/>
      </c>
      <c r="B3858" s="150" t="str">
        <f>IF(ISNUMBER(A3858),INDEX('MetaTrader Import'!$H$13:$J$5893,TRUNC(((A3858-$A$39+1)-1)/3)+1,MOD((A3858-$A$39+1)-1,3)+1),"")</f>
        <v/>
      </c>
      <c r="C3858" s="43" t="str">
        <f t="shared" si="1813"/>
        <v/>
      </c>
      <c r="D3858" s="43" t="str">
        <f t="shared" ca="1" si="1803"/>
        <v/>
      </c>
      <c r="E3858" s="43" t="str">
        <f t="shared" si="1814"/>
        <v/>
      </c>
      <c r="F3858" s="43" t="str">
        <f t="shared" si="1815"/>
        <v/>
      </c>
      <c r="G3858" s="43" t="str">
        <f>IF(A3858&lt;&gt;"",IF(A3858&lt;Data!$G$11*0.25,$C$13/$G$32,IF(A3858&gt;Data!$G$11*0.25,$C$13,$C$13*10)),"")</f>
        <v/>
      </c>
      <c r="H3858" s="43" t="str">
        <f>IF(A3858&lt;&gt;"",IF(Data!$G$9="constant",$C$13,IF(Data!$G$9="squeeze",G3858,F3858)),"")</f>
        <v/>
      </c>
      <c r="I3858" s="38" t="str">
        <f ca="1">IF(ISNUMBER(A3858),NORMINV(RAND(),0,IF(AND(Data!$G$9="squeeze",A3858&lt;Data!$G$11*0.25),$H$32,1)*$C$30*$C$13)*($C$14*$C$12),"")</f>
        <v/>
      </c>
      <c r="J3858" s="42" t="str">
        <f ca="1">IFERROR(IF(Data!$C$6="Real",B3858,I3858+J3857+($C$14*$C$12)*(NORMINV(RAND(),$C$15,CHOOSE($G$13,$C$13,F3858,G3858)))),"")</f>
        <v/>
      </c>
      <c r="K3858" s="88" t="str">
        <f>IF(ISNUMBER(A3858), IF($G$16="fixed",$G$17,MIN(H3858*Data!$C$7*$C$16*0.5,$C$17*Data!$C$7))*$C$12,"")</f>
        <v/>
      </c>
      <c r="L3858" s="42" t="str">
        <f t="shared" ca="1" si="1830"/>
        <v/>
      </c>
      <c r="M3858" s="44" t="str">
        <f t="shared" ca="1" si="1831"/>
        <v/>
      </c>
      <c r="N3858" s="44" t="str">
        <f t="shared" ca="1" si="1832"/>
        <v/>
      </c>
      <c r="O3858" s="108" t="str">
        <f t="shared" si="1816"/>
        <v/>
      </c>
      <c r="P3858" s="102" t="str">
        <f t="shared" si="1817"/>
        <v/>
      </c>
      <c r="Q3858" s="102" t="str">
        <f t="shared" si="1818"/>
        <v/>
      </c>
      <c r="R3858" s="120" t="str">
        <f t="shared" si="1819"/>
        <v/>
      </c>
      <c r="S3858" s="54" t="str">
        <f t="shared" si="1820"/>
        <v/>
      </c>
      <c r="T3858" s="5" t="str">
        <f t="shared" si="1821"/>
        <v/>
      </c>
      <c r="U3858" s="152" t="str">
        <f t="shared" si="1804"/>
        <v/>
      </c>
      <c r="V3858" s="152" t="str">
        <f t="shared" si="1805"/>
        <v/>
      </c>
      <c r="W3858" s="153" t="str">
        <f t="shared" si="1806"/>
        <v/>
      </c>
      <c r="X3858" s="153" t="str">
        <f t="shared" si="1807"/>
        <v/>
      </c>
      <c r="Y3858" s="153" t="str">
        <f t="shared" si="1808"/>
        <v/>
      </c>
      <c r="Z3858" s="153" t="str">
        <f t="shared" si="1809"/>
        <v/>
      </c>
      <c r="AA3858" s="152" t="str">
        <f t="shared" si="1810"/>
        <v/>
      </c>
      <c r="AB3858" s="152" t="str">
        <f t="shared" si="1811"/>
        <v/>
      </c>
      <c r="AC3858" s="154" t="str">
        <f t="shared" si="1822"/>
        <v/>
      </c>
      <c r="AD3858" s="154" t="str">
        <f t="shared" si="1823"/>
        <v/>
      </c>
      <c r="AE3858" s="3" t="str">
        <f t="shared" si="1824"/>
        <v/>
      </c>
      <c r="AF3858" s="3" t="str">
        <f t="shared" si="1825"/>
        <v/>
      </c>
      <c r="AG3858" s="3" t="str">
        <f t="shared" si="1826"/>
        <v/>
      </c>
      <c r="AH3858" s="4" t="str">
        <f t="shared" si="1827"/>
        <v/>
      </c>
      <c r="AI3858" s="75" t="str">
        <f t="shared" si="1828"/>
        <v/>
      </c>
      <c r="AJ3858" s="75" t="str">
        <f t="shared" si="1829"/>
        <v/>
      </c>
    </row>
    <row r="3859" spans="1:36">
      <c r="A3859" s="41" t="str">
        <f t="shared" si="1812"/>
        <v/>
      </c>
      <c r="B3859" s="150" t="str">
        <f>IF(ISNUMBER(A3859),INDEX('MetaTrader Import'!$H$13:$J$5893,TRUNC(((A3859-$A$39+1)-1)/3)+1,MOD((A3859-$A$39+1)-1,3)+1),"")</f>
        <v/>
      </c>
      <c r="C3859" s="43" t="str">
        <f t="shared" si="1813"/>
        <v/>
      </c>
      <c r="D3859" s="43" t="str">
        <f t="shared" ca="1" si="1803"/>
        <v/>
      </c>
      <c r="E3859" s="43" t="str">
        <f t="shared" si="1814"/>
        <v/>
      </c>
      <c r="F3859" s="43" t="str">
        <f t="shared" si="1815"/>
        <v/>
      </c>
      <c r="G3859" s="43" t="str">
        <f>IF(A3859&lt;&gt;"",IF(A3859&lt;Data!$G$11*0.25,$C$13/$G$32,IF(A3859&gt;Data!$G$11*0.25,$C$13,$C$13*10)),"")</f>
        <v/>
      </c>
      <c r="H3859" s="43" t="str">
        <f>IF(A3859&lt;&gt;"",IF(Data!$G$9="constant",$C$13,IF(Data!$G$9="squeeze",G3859,F3859)),"")</f>
        <v/>
      </c>
      <c r="I3859" s="38" t="str">
        <f ca="1">IF(ISNUMBER(A3859),NORMINV(RAND(),0,IF(AND(Data!$G$9="squeeze",A3859&lt;Data!$G$11*0.25),$H$32,1)*$C$30*$C$13)*($C$14*$C$12),"")</f>
        <v/>
      </c>
      <c r="J3859" s="42" t="str">
        <f ca="1">IFERROR(IF(Data!$C$6="Real",B3859,I3859+J3858+($C$14*$C$12)*(NORMINV(RAND(),$C$15,CHOOSE($G$13,$C$13,F3859,G3859)))),"")</f>
        <v/>
      </c>
      <c r="K3859" s="88" t="str">
        <f>IF(ISNUMBER(A3859), IF($G$16="fixed",$G$17,MIN(H3859*Data!$C$7*$C$16*0.5,$C$17*Data!$C$7))*$C$12,"")</f>
        <v/>
      </c>
      <c r="L3859" s="42" t="str">
        <f t="shared" ca="1" si="1830"/>
        <v/>
      </c>
      <c r="M3859" s="44" t="str">
        <f t="shared" ca="1" si="1831"/>
        <v/>
      </c>
      <c r="N3859" s="44" t="str">
        <f t="shared" ca="1" si="1832"/>
        <v/>
      </c>
      <c r="O3859" s="108" t="str">
        <f t="shared" si="1816"/>
        <v/>
      </c>
      <c r="P3859" s="102" t="str">
        <f t="shared" si="1817"/>
        <v/>
      </c>
      <c r="Q3859" s="102" t="str">
        <f t="shared" si="1818"/>
        <v/>
      </c>
      <c r="R3859" s="120" t="str">
        <f t="shared" si="1819"/>
        <v/>
      </c>
      <c r="S3859" s="54" t="str">
        <f t="shared" si="1820"/>
        <v/>
      </c>
      <c r="T3859" s="5" t="str">
        <f t="shared" si="1821"/>
        <v/>
      </c>
      <c r="U3859" s="152" t="str">
        <f t="shared" si="1804"/>
        <v/>
      </c>
      <c r="V3859" s="152" t="str">
        <f t="shared" si="1805"/>
        <v/>
      </c>
      <c r="W3859" s="153" t="str">
        <f t="shared" si="1806"/>
        <v/>
      </c>
      <c r="X3859" s="153" t="str">
        <f t="shared" si="1807"/>
        <v/>
      </c>
      <c r="Y3859" s="153" t="str">
        <f t="shared" si="1808"/>
        <v/>
      </c>
      <c r="Z3859" s="153" t="str">
        <f t="shared" si="1809"/>
        <v/>
      </c>
      <c r="AA3859" s="152" t="str">
        <f t="shared" si="1810"/>
        <v/>
      </c>
      <c r="AB3859" s="152" t="str">
        <f t="shared" si="1811"/>
        <v/>
      </c>
      <c r="AC3859" s="154" t="str">
        <f t="shared" si="1822"/>
        <v/>
      </c>
      <c r="AD3859" s="154" t="str">
        <f t="shared" si="1823"/>
        <v/>
      </c>
      <c r="AE3859" s="3" t="str">
        <f t="shared" si="1824"/>
        <v/>
      </c>
      <c r="AF3859" s="3" t="str">
        <f t="shared" si="1825"/>
        <v/>
      </c>
      <c r="AG3859" s="3" t="str">
        <f t="shared" si="1826"/>
        <v/>
      </c>
      <c r="AH3859" s="4" t="str">
        <f t="shared" si="1827"/>
        <v/>
      </c>
      <c r="AI3859" s="75" t="str">
        <f t="shared" si="1828"/>
        <v/>
      </c>
      <c r="AJ3859" s="75" t="str">
        <f t="shared" si="1829"/>
        <v/>
      </c>
    </row>
    <row r="3860" spans="1:36">
      <c r="A3860" s="41" t="str">
        <f t="shared" si="1812"/>
        <v/>
      </c>
      <c r="B3860" s="150" t="str">
        <f>IF(ISNUMBER(A3860),INDEX('MetaTrader Import'!$H$13:$J$5893,TRUNC(((A3860-$A$39+1)-1)/3)+1,MOD((A3860-$A$39+1)-1,3)+1),"")</f>
        <v/>
      </c>
      <c r="C3860" s="43" t="str">
        <f t="shared" si="1813"/>
        <v/>
      </c>
      <c r="D3860" s="43" t="str">
        <f t="shared" ca="1" si="1803"/>
        <v/>
      </c>
      <c r="E3860" s="43" t="str">
        <f t="shared" si="1814"/>
        <v/>
      </c>
      <c r="F3860" s="43" t="str">
        <f t="shared" si="1815"/>
        <v/>
      </c>
      <c r="G3860" s="43" t="str">
        <f>IF(A3860&lt;&gt;"",IF(A3860&lt;Data!$G$11*0.25,$C$13/$G$32,IF(A3860&gt;Data!$G$11*0.25,$C$13,$C$13*10)),"")</f>
        <v/>
      </c>
      <c r="H3860" s="43" t="str">
        <f>IF(A3860&lt;&gt;"",IF(Data!$G$9="constant",$C$13,IF(Data!$G$9="squeeze",G3860,F3860)),"")</f>
        <v/>
      </c>
      <c r="I3860" s="38" t="str">
        <f ca="1">IF(ISNUMBER(A3860),NORMINV(RAND(),0,IF(AND(Data!$G$9="squeeze",A3860&lt;Data!$G$11*0.25),$H$32,1)*$C$30*$C$13)*($C$14*$C$12),"")</f>
        <v/>
      </c>
      <c r="J3860" s="42" t="str">
        <f ca="1">IFERROR(IF(Data!$C$6="Real",B3860,I3860+J3859+($C$14*$C$12)*(NORMINV(RAND(),$C$15,CHOOSE($G$13,$C$13,F3860,G3860)))),"")</f>
        <v/>
      </c>
      <c r="K3860" s="88" t="str">
        <f>IF(ISNUMBER(A3860), IF($G$16="fixed",$G$17,MIN(H3860*Data!$C$7*$C$16*0.5,$C$17*Data!$C$7))*$C$12,"")</f>
        <v/>
      </c>
      <c r="L3860" s="42" t="str">
        <f t="shared" ca="1" si="1830"/>
        <v/>
      </c>
      <c r="M3860" s="44" t="str">
        <f t="shared" ca="1" si="1831"/>
        <v/>
      </c>
      <c r="N3860" s="44" t="str">
        <f t="shared" ca="1" si="1832"/>
        <v/>
      </c>
      <c r="O3860" s="108" t="str">
        <f t="shared" si="1816"/>
        <v/>
      </c>
      <c r="P3860" s="102" t="str">
        <f t="shared" si="1817"/>
        <v/>
      </c>
      <c r="Q3860" s="102" t="str">
        <f t="shared" si="1818"/>
        <v/>
      </c>
      <c r="R3860" s="120" t="str">
        <f t="shared" si="1819"/>
        <v/>
      </c>
      <c r="S3860" s="54" t="str">
        <f t="shared" si="1820"/>
        <v/>
      </c>
      <c r="T3860" s="5" t="str">
        <f t="shared" si="1821"/>
        <v/>
      </c>
      <c r="U3860" s="152" t="str">
        <f t="shared" si="1804"/>
        <v/>
      </c>
      <c r="V3860" s="152" t="str">
        <f t="shared" si="1805"/>
        <v/>
      </c>
      <c r="W3860" s="153" t="str">
        <f t="shared" si="1806"/>
        <v/>
      </c>
      <c r="X3860" s="153" t="str">
        <f t="shared" si="1807"/>
        <v/>
      </c>
      <c r="Y3860" s="153" t="str">
        <f t="shared" si="1808"/>
        <v/>
      </c>
      <c r="Z3860" s="153" t="str">
        <f t="shared" si="1809"/>
        <v/>
      </c>
      <c r="AA3860" s="152" t="str">
        <f t="shared" si="1810"/>
        <v/>
      </c>
      <c r="AB3860" s="152" t="str">
        <f t="shared" si="1811"/>
        <v/>
      </c>
      <c r="AC3860" s="154" t="str">
        <f t="shared" si="1822"/>
        <v/>
      </c>
      <c r="AD3860" s="154" t="str">
        <f t="shared" si="1823"/>
        <v/>
      </c>
      <c r="AE3860" s="3" t="str">
        <f t="shared" si="1824"/>
        <v/>
      </c>
      <c r="AF3860" s="3" t="str">
        <f t="shared" si="1825"/>
        <v/>
      </c>
      <c r="AG3860" s="3" t="str">
        <f t="shared" si="1826"/>
        <v/>
      </c>
      <c r="AH3860" s="4" t="str">
        <f t="shared" si="1827"/>
        <v/>
      </c>
      <c r="AI3860" s="75" t="str">
        <f t="shared" si="1828"/>
        <v/>
      </c>
      <c r="AJ3860" s="75" t="str">
        <f t="shared" si="1829"/>
        <v/>
      </c>
    </row>
    <row r="3861" spans="1:36">
      <c r="A3861" s="41" t="str">
        <f t="shared" si="1812"/>
        <v/>
      </c>
      <c r="B3861" s="150" t="str">
        <f>IF(ISNUMBER(A3861),INDEX('MetaTrader Import'!$H$13:$J$5893,TRUNC(((A3861-$A$39+1)-1)/3)+1,MOD((A3861-$A$39+1)-1,3)+1),"")</f>
        <v/>
      </c>
      <c r="C3861" s="43" t="str">
        <f t="shared" si="1813"/>
        <v/>
      </c>
      <c r="D3861" s="43" t="str">
        <f t="shared" ca="1" si="1803"/>
        <v/>
      </c>
      <c r="E3861" s="43" t="str">
        <f t="shared" si="1814"/>
        <v/>
      </c>
      <c r="F3861" s="43" t="str">
        <f t="shared" si="1815"/>
        <v/>
      </c>
      <c r="G3861" s="43" t="str">
        <f>IF(A3861&lt;&gt;"",IF(A3861&lt;Data!$G$11*0.25,$C$13/$G$32,IF(A3861&gt;Data!$G$11*0.25,$C$13,$C$13*10)),"")</f>
        <v/>
      </c>
      <c r="H3861" s="43" t="str">
        <f>IF(A3861&lt;&gt;"",IF(Data!$G$9="constant",$C$13,IF(Data!$G$9="squeeze",G3861,F3861)),"")</f>
        <v/>
      </c>
      <c r="I3861" s="38" t="str">
        <f ca="1">IF(ISNUMBER(A3861),NORMINV(RAND(),0,IF(AND(Data!$G$9="squeeze",A3861&lt;Data!$G$11*0.25),$H$32,1)*$C$30*$C$13)*($C$14*$C$12),"")</f>
        <v/>
      </c>
      <c r="J3861" s="42" t="str">
        <f ca="1">IFERROR(IF(Data!$C$6="Real",B3861,I3861+J3860+($C$14*$C$12)*(NORMINV(RAND(),$C$15,CHOOSE($G$13,$C$13,F3861,G3861)))),"")</f>
        <v/>
      </c>
      <c r="K3861" s="88" t="str">
        <f>IF(ISNUMBER(A3861), IF($G$16="fixed",$G$17,MIN(H3861*Data!$C$7*$C$16*0.5,$C$17*Data!$C$7))*$C$12,"")</f>
        <v/>
      </c>
      <c r="L3861" s="42" t="str">
        <f t="shared" ca="1" si="1830"/>
        <v/>
      </c>
      <c r="M3861" s="44" t="str">
        <f t="shared" ca="1" si="1831"/>
        <v/>
      </c>
      <c r="N3861" s="44" t="str">
        <f t="shared" ca="1" si="1832"/>
        <v/>
      </c>
      <c r="O3861" s="108" t="str">
        <f t="shared" si="1816"/>
        <v/>
      </c>
      <c r="P3861" s="102" t="str">
        <f t="shared" si="1817"/>
        <v/>
      </c>
      <c r="Q3861" s="102" t="str">
        <f t="shared" si="1818"/>
        <v/>
      </c>
      <c r="R3861" s="120" t="str">
        <f t="shared" si="1819"/>
        <v/>
      </c>
      <c r="S3861" s="54" t="str">
        <f t="shared" si="1820"/>
        <v/>
      </c>
      <c r="T3861" s="5" t="str">
        <f t="shared" si="1821"/>
        <v/>
      </c>
      <c r="U3861" s="152" t="str">
        <f t="shared" si="1804"/>
        <v/>
      </c>
      <c r="V3861" s="152" t="str">
        <f t="shared" si="1805"/>
        <v/>
      </c>
      <c r="W3861" s="153" t="str">
        <f t="shared" si="1806"/>
        <v/>
      </c>
      <c r="X3861" s="153" t="str">
        <f t="shared" si="1807"/>
        <v/>
      </c>
      <c r="Y3861" s="153" t="str">
        <f t="shared" si="1808"/>
        <v/>
      </c>
      <c r="Z3861" s="153" t="str">
        <f t="shared" si="1809"/>
        <v/>
      </c>
      <c r="AA3861" s="152" t="str">
        <f t="shared" si="1810"/>
        <v/>
      </c>
      <c r="AB3861" s="152" t="str">
        <f t="shared" si="1811"/>
        <v/>
      </c>
      <c r="AC3861" s="154" t="str">
        <f t="shared" si="1822"/>
        <v/>
      </c>
      <c r="AD3861" s="154" t="str">
        <f t="shared" si="1823"/>
        <v/>
      </c>
      <c r="AE3861" s="3" t="str">
        <f t="shared" si="1824"/>
        <v/>
      </c>
      <c r="AF3861" s="3" t="str">
        <f t="shared" si="1825"/>
        <v/>
      </c>
      <c r="AG3861" s="3" t="str">
        <f t="shared" si="1826"/>
        <v/>
      </c>
      <c r="AH3861" s="4" t="str">
        <f t="shared" si="1827"/>
        <v/>
      </c>
      <c r="AI3861" s="75" t="str">
        <f t="shared" si="1828"/>
        <v/>
      </c>
      <c r="AJ3861" s="75" t="str">
        <f t="shared" si="1829"/>
        <v/>
      </c>
    </row>
    <row r="3862" spans="1:36">
      <c r="A3862" s="41" t="str">
        <f t="shared" si="1812"/>
        <v/>
      </c>
      <c r="B3862" s="150" t="str">
        <f>IF(ISNUMBER(A3862),INDEX('MetaTrader Import'!$H$13:$J$5893,TRUNC(((A3862-$A$39+1)-1)/3)+1,MOD((A3862-$A$39+1)-1,3)+1),"")</f>
        <v/>
      </c>
      <c r="C3862" s="43" t="str">
        <f t="shared" si="1813"/>
        <v/>
      </c>
      <c r="D3862" s="43" t="str">
        <f t="shared" ca="1" si="1803"/>
        <v/>
      </c>
      <c r="E3862" s="43" t="str">
        <f t="shared" si="1814"/>
        <v/>
      </c>
      <c r="F3862" s="43" t="str">
        <f t="shared" si="1815"/>
        <v/>
      </c>
      <c r="G3862" s="43" t="str">
        <f>IF(A3862&lt;&gt;"",IF(A3862&lt;Data!$G$11*0.25,$C$13/$G$32,IF(A3862&gt;Data!$G$11*0.25,$C$13,$C$13*10)),"")</f>
        <v/>
      </c>
      <c r="H3862" s="43" t="str">
        <f>IF(A3862&lt;&gt;"",IF(Data!$G$9="constant",$C$13,IF(Data!$G$9="squeeze",G3862,F3862)),"")</f>
        <v/>
      </c>
      <c r="I3862" s="38" t="str">
        <f ca="1">IF(ISNUMBER(A3862),NORMINV(RAND(),0,IF(AND(Data!$G$9="squeeze",A3862&lt;Data!$G$11*0.25),$H$32,1)*$C$30*$C$13)*($C$14*$C$12),"")</f>
        <v/>
      </c>
      <c r="J3862" s="42" t="str">
        <f ca="1">IFERROR(IF(Data!$C$6="Real",B3862,I3862+J3861+($C$14*$C$12)*(NORMINV(RAND(),$C$15,CHOOSE($G$13,$C$13,F3862,G3862)))),"")</f>
        <v/>
      </c>
      <c r="K3862" s="88" t="str">
        <f>IF(ISNUMBER(A3862), IF($G$16="fixed",$G$17,MIN(H3862*Data!$C$7*$C$16*0.5,$C$17*Data!$C$7))*$C$12,"")</f>
        <v/>
      </c>
      <c r="L3862" s="42" t="str">
        <f t="shared" ca="1" si="1830"/>
        <v/>
      </c>
      <c r="M3862" s="44" t="str">
        <f t="shared" ca="1" si="1831"/>
        <v/>
      </c>
      <c r="N3862" s="44" t="str">
        <f t="shared" ca="1" si="1832"/>
        <v/>
      </c>
      <c r="O3862" s="108" t="str">
        <f t="shared" si="1816"/>
        <v/>
      </c>
      <c r="P3862" s="102" t="str">
        <f t="shared" si="1817"/>
        <v/>
      </c>
      <c r="Q3862" s="102" t="str">
        <f t="shared" si="1818"/>
        <v/>
      </c>
      <c r="R3862" s="120" t="str">
        <f t="shared" si="1819"/>
        <v/>
      </c>
      <c r="S3862" s="54" t="str">
        <f t="shared" si="1820"/>
        <v/>
      </c>
      <c r="T3862" s="5" t="str">
        <f t="shared" si="1821"/>
        <v/>
      </c>
      <c r="U3862" s="152" t="str">
        <f t="shared" si="1804"/>
        <v/>
      </c>
      <c r="V3862" s="152" t="str">
        <f t="shared" si="1805"/>
        <v/>
      </c>
      <c r="W3862" s="153" t="str">
        <f t="shared" si="1806"/>
        <v/>
      </c>
      <c r="X3862" s="153" t="str">
        <f t="shared" si="1807"/>
        <v/>
      </c>
      <c r="Y3862" s="153" t="str">
        <f t="shared" si="1808"/>
        <v/>
      </c>
      <c r="Z3862" s="153" t="str">
        <f t="shared" si="1809"/>
        <v/>
      </c>
      <c r="AA3862" s="152" t="str">
        <f t="shared" si="1810"/>
        <v/>
      </c>
      <c r="AB3862" s="152" t="str">
        <f t="shared" si="1811"/>
        <v/>
      </c>
      <c r="AC3862" s="154" t="str">
        <f t="shared" si="1822"/>
        <v/>
      </c>
      <c r="AD3862" s="154" t="str">
        <f t="shared" si="1823"/>
        <v/>
      </c>
      <c r="AE3862" s="3" t="str">
        <f t="shared" si="1824"/>
        <v/>
      </c>
      <c r="AF3862" s="3" t="str">
        <f t="shared" si="1825"/>
        <v/>
      </c>
      <c r="AG3862" s="3" t="str">
        <f t="shared" si="1826"/>
        <v/>
      </c>
      <c r="AH3862" s="4" t="str">
        <f t="shared" si="1827"/>
        <v/>
      </c>
      <c r="AI3862" s="75" t="str">
        <f t="shared" si="1828"/>
        <v/>
      </c>
      <c r="AJ3862" s="75" t="str">
        <f t="shared" si="1829"/>
        <v/>
      </c>
    </row>
    <row r="3863" spans="1:36">
      <c r="A3863" s="41" t="str">
        <f t="shared" si="1812"/>
        <v/>
      </c>
      <c r="B3863" s="150" t="str">
        <f>IF(ISNUMBER(A3863),INDEX('MetaTrader Import'!$H$13:$J$5893,TRUNC(((A3863-$A$39+1)-1)/3)+1,MOD((A3863-$A$39+1)-1,3)+1),"")</f>
        <v/>
      </c>
      <c r="C3863" s="43" t="str">
        <f t="shared" si="1813"/>
        <v/>
      </c>
      <c r="D3863" s="43" t="str">
        <f t="shared" ca="1" si="1803"/>
        <v/>
      </c>
      <c r="E3863" s="43" t="str">
        <f t="shared" si="1814"/>
        <v/>
      </c>
      <c r="F3863" s="43" t="str">
        <f t="shared" si="1815"/>
        <v/>
      </c>
      <c r="G3863" s="43" t="str">
        <f>IF(A3863&lt;&gt;"",IF(A3863&lt;Data!$G$11*0.25,$C$13/$G$32,IF(A3863&gt;Data!$G$11*0.25,$C$13,$C$13*10)),"")</f>
        <v/>
      </c>
      <c r="H3863" s="43" t="str">
        <f>IF(A3863&lt;&gt;"",IF(Data!$G$9="constant",$C$13,IF(Data!$G$9="squeeze",G3863,F3863)),"")</f>
        <v/>
      </c>
      <c r="I3863" s="38" t="str">
        <f ca="1">IF(ISNUMBER(A3863),NORMINV(RAND(),0,IF(AND(Data!$G$9="squeeze",A3863&lt;Data!$G$11*0.25),$H$32,1)*$C$30*$C$13)*($C$14*$C$12),"")</f>
        <v/>
      </c>
      <c r="J3863" s="42" t="str">
        <f ca="1">IFERROR(IF(Data!$C$6="Real",B3863,I3863+J3862+($C$14*$C$12)*(NORMINV(RAND(),$C$15,CHOOSE($G$13,$C$13,F3863,G3863)))),"")</f>
        <v/>
      </c>
      <c r="K3863" s="88" t="str">
        <f>IF(ISNUMBER(A3863), IF($G$16="fixed",$G$17,MIN(H3863*Data!$C$7*$C$16*0.5,$C$17*Data!$C$7))*$C$12,"")</f>
        <v/>
      </c>
      <c r="L3863" s="42" t="str">
        <f t="shared" ca="1" si="1830"/>
        <v/>
      </c>
      <c r="M3863" s="44" t="str">
        <f t="shared" ca="1" si="1831"/>
        <v/>
      </c>
      <c r="N3863" s="44" t="str">
        <f t="shared" ca="1" si="1832"/>
        <v/>
      </c>
      <c r="O3863" s="108" t="str">
        <f t="shared" si="1816"/>
        <v/>
      </c>
      <c r="P3863" s="102" t="str">
        <f t="shared" si="1817"/>
        <v/>
      </c>
      <c r="Q3863" s="102" t="str">
        <f t="shared" si="1818"/>
        <v/>
      </c>
      <c r="R3863" s="120" t="str">
        <f t="shared" si="1819"/>
        <v/>
      </c>
      <c r="S3863" s="54" t="str">
        <f t="shared" si="1820"/>
        <v/>
      </c>
      <c r="T3863" s="5" t="str">
        <f t="shared" si="1821"/>
        <v/>
      </c>
      <c r="U3863" s="152" t="str">
        <f t="shared" si="1804"/>
        <v/>
      </c>
      <c r="V3863" s="152" t="str">
        <f t="shared" si="1805"/>
        <v/>
      </c>
      <c r="W3863" s="153" t="str">
        <f t="shared" si="1806"/>
        <v/>
      </c>
      <c r="X3863" s="153" t="str">
        <f t="shared" si="1807"/>
        <v/>
      </c>
      <c r="Y3863" s="153" t="str">
        <f t="shared" si="1808"/>
        <v/>
      </c>
      <c r="Z3863" s="153" t="str">
        <f t="shared" si="1809"/>
        <v/>
      </c>
      <c r="AA3863" s="152" t="str">
        <f t="shared" si="1810"/>
        <v/>
      </c>
      <c r="AB3863" s="152" t="str">
        <f t="shared" si="1811"/>
        <v/>
      </c>
      <c r="AC3863" s="154" t="str">
        <f t="shared" si="1822"/>
        <v/>
      </c>
      <c r="AD3863" s="154" t="str">
        <f t="shared" si="1823"/>
        <v/>
      </c>
      <c r="AE3863" s="3" t="str">
        <f t="shared" si="1824"/>
        <v/>
      </c>
      <c r="AF3863" s="3" t="str">
        <f t="shared" si="1825"/>
        <v/>
      </c>
      <c r="AG3863" s="3" t="str">
        <f t="shared" si="1826"/>
        <v/>
      </c>
      <c r="AH3863" s="4" t="str">
        <f t="shared" si="1827"/>
        <v/>
      </c>
      <c r="AI3863" s="75" t="str">
        <f t="shared" si="1828"/>
        <v/>
      </c>
      <c r="AJ3863" s="75" t="str">
        <f t="shared" si="1829"/>
        <v/>
      </c>
    </row>
    <row r="3864" spans="1:36">
      <c r="A3864" s="41" t="str">
        <f t="shared" si="1812"/>
        <v/>
      </c>
      <c r="B3864" s="150" t="str">
        <f>IF(ISNUMBER(A3864),INDEX('MetaTrader Import'!$H$13:$J$5893,TRUNC(((A3864-$A$39+1)-1)/3)+1,MOD((A3864-$A$39+1)-1,3)+1),"")</f>
        <v/>
      </c>
      <c r="C3864" s="43" t="str">
        <f t="shared" si="1813"/>
        <v/>
      </c>
      <c r="D3864" s="43" t="str">
        <f t="shared" ca="1" si="1803"/>
        <v/>
      </c>
      <c r="E3864" s="43" t="str">
        <f t="shared" si="1814"/>
        <v/>
      </c>
      <c r="F3864" s="43" t="str">
        <f t="shared" si="1815"/>
        <v/>
      </c>
      <c r="G3864" s="43" t="str">
        <f>IF(A3864&lt;&gt;"",IF(A3864&lt;Data!$G$11*0.25,$C$13/$G$32,IF(A3864&gt;Data!$G$11*0.25,$C$13,$C$13*10)),"")</f>
        <v/>
      </c>
      <c r="H3864" s="43" t="str">
        <f>IF(A3864&lt;&gt;"",IF(Data!$G$9="constant",$C$13,IF(Data!$G$9="squeeze",G3864,F3864)),"")</f>
        <v/>
      </c>
      <c r="I3864" s="38" t="str">
        <f ca="1">IF(ISNUMBER(A3864),NORMINV(RAND(),0,IF(AND(Data!$G$9="squeeze",A3864&lt;Data!$G$11*0.25),$H$32,1)*$C$30*$C$13)*($C$14*$C$12),"")</f>
        <v/>
      </c>
      <c r="J3864" s="42" t="str">
        <f ca="1">IFERROR(IF(Data!$C$6="Real",B3864,I3864+J3863+($C$14*$C$12)*(NORMINV(RAND(),$C$15,CHOOSE($G$13,$C$13,F3864,G3864)))),"")</f>
        <v/>
      </c>
      <c r="K3864" s="88" t="str">
        <f>IF(ISNUMBER(A3864), IF($G$16="fixed",$G$17,MIN(H3864*Data!$C$7*$C$16*0.5,$C$17*Data!$C$7))*$C$12,"")</f>
        <v/>
      </c>
      <c r="L3864" s="42" t="str">
        <f t="shared" ca="1" si="1830"/>
        <v/>
      </c>
      <c r="M3864" s="44" t="str">
        <f t="shared" ca="1" si="1831"/>
        <v/>
      </c>
      <c r="N3864" s="44" t="str">
        <f t="shared" ca="1" si="1832"/>
        <v/>
      </c>
      <c r="O3864" s="108" t="str">
        <f t="shared" si="1816"/>
        <v/>
      </c>
      <c r="P3864" s="102" t="str">
        <f t="shared" si="1817"/>
        <v/>
      </c>
      <c r="Q3864" s="102" t="str">
        <f t="shared" si="1818"/>
        <v/>
      </c>
      <c r="R3864" s="120" t="str">
        <f t="shared" si="1819"/>
        <v/>
      </c>
      <c r="S3864" s="54" t="str">
        <f t="shared" si="1820"/>
        <v/>
      </c>
      <c r="T3864" s="5" t="str">
        <f t="shared" si="1821"/>
        <v/>
      </c>
      <c r="U3864" s="152" t="str">
        <f t="shared" si="1804"/>
        <v/>
      </c>
      <c r="V3864" s="152" t="str">
        <f t="shared" si="1805"/>
        <v/>
      </c>
      <c r="W3864" s="153" t="str">
        <f t="shared" si="1806"/>
        <v/>
      </c>
      <c r="X3864" s="153" t="str">
        <f t="shared" si="1807"/>
        <v/>
      </c>
      <c r="Y3864" s="153" t="str">
        <f t="shared" si="1808"/>
        <v/>
      </c>
      <c r="Z3864" s="153" t="str">
        <f t="shared" si="1809"/>
        <v/>
      </c>
      <c r="AA3864" s="152" t="str">
        <f t="shared" si="1810"/>
        <v/>
      </c>
      <c r="AB3864" s="152" t="str">
        <f t="shared" si="1811"/>
        <v/>
      </c>
      <c r="AC3864" s="154" t="str">
        <f t="shared" si="1822"/>
        <v/>
      </c>
      <c r="AD3864" s="154" t="str">
        <f t="shared" si="1823"/>
        <v/>
      </c>
      <c r="AE3864" s="3" t="str">
        <f t="shared" si="1824"/>
        <v/>
      </c>
      <c r="AF3864" s="3" t="str">
        <f t="shared" si="1825"/>
        <v/>
      </c>
      <c r="AG3864" s="3" t="str">
        <f t="shared" si="1826"/>
        <v/>
      </c>
      <c r="AH3864" s="4" t="str">
        <f t="shared" si="1827"/>
        <v/>
      </c>
      <c r="AI3864" s="75" t="str">
        <f t="shared" si="1828"/>
        <v/>
      </c>
      <c r="AJ3864" s="75" t="str">
        <f t="shared" si="1829"/>
        <v/>
      </c>
    </row>
    <row r="3865" spans="1:36">
      <c r="A3865" s="41" t="str">
        <f t="shared" si="1812"/>
        <v/>
      </c>
      <c r="B3865" s="150" t="str">
        <f>IF(ISNUMBER(A3865),INDEX('MetaTrader Import'!$H$13:$J$5893,TRUNC(((A3865-$A$39+1)-1)/3)+1,MOD((A3865-$A$39+1)-1,3)+1),"")</f>
        <v/>
      </c>
      <c r="C3865" s="43" t="str">
        <f t="shared" si="1813"/>
        <v/>
      </c>
      <c r="D3865" s="43" t="str">
        <f t="shared" ca="1" si="1803"/>
        <v/>
      </c>
      <c r="E3865" s="43" t="str">
        <f t="shared" si="1814"/>
        <v/>
      </c>
      <c r="F3865" s="43" t="str">
        <f t="shared" si="1815"/>
        <v/>
      </c>
      <c r="G3865" s="43" t="str">
        <f>IF(A3865&lt;&gt;"",IF(A3865&lt;Data!$G$11*0.25,$C$13/$G$32,IF(A3865&gt;Data!$G$11*0.25,$C$13,$C$13*10)),"")</f>
        <v/>
      </c>
      <c r="H3865" s="43" t="str">
        <f>IF(A3865&lt;&gt;"",IF(Data!$G$9="constant",$C$13,IF(Data!$G$9="squeeze",G3865,F3865)),"")</f>
        <v/>
      </c>
      <c r="I3865" s="38" t="str">
        <f ca="1">IF(ISNUMBER(A3865),NORMINV(RAND(),0,IF(AND(Data!$G$9="squeeze",A3865&lt;Data!$G$11*0.25),$H$32,1)*$C$30*$C$13)*($C$14*$C$12),"")</f>
        <v/>
      </c>
      <c r="J3865" s="42" t="str">
        <f ca="1">IFERROR(IF(Data!$C$6="Real",B3865,I3865+J3864+($C$14*$C$12)*(NORMINV(RAND(),$C$15,CHOOSE($G$13,$C$13,F3865,G3865)))),"")</f>
        <v/>
      </c>
      <c r="K3865" s="88" t="str">
        <f>IF(ISNUMBER(A3865), IF($G$16="fixed",$G$17,MIN(H3865*Data!$C$7*$C$16*0.5,$C$17*Data!$C$7))*$C$12,"")</f>
        <v/>
      </c>
      <c r="L3865" s="42" t="str">
        <f t="shared" ca="1" si="1830"/>
        <v/>
      </c>
      <c r="M3865" s="44" t="str">
        <f t="shared" ca="1" si="1831"/>
        <v/>
      </c>
      <c r="N3865" s="44" t="str">
        <f t="shared" ca="1" si="1832"/>
        <v/>
      </c>
      <c r="O3865" s="108" t="str">
        <f t="shared" si="1816"/>
        <v/>
      </c>
      <c r="P3865" s="102" t="str">
        <f t="shared" si="1817"/>
        <v/>
      </c>
      <c r="Q3865" s="102" t="str">
        <f t="shared" si="1818"/>
        <v/>
      </c>
      <c r="R3865" s="120" t="str">
        <f t="shared" si="1819"/>
        <v/>
      </c>
      <c r="S3865" s="54" t="str">
        <f t="shared" si="1820"/>
        <v/>
      </c>
      <c r="T3865" s="5" t="str">
        <f t="shared" si="1821"/>
        <v/>
      </c>
      <c r="U3865" s="152" t="str">
        <f t="shared" si="1804"/>
        <v/>
      </c>
      <c r="V3865" s="152" t="str">
        <f t="shared" si="1805"/>
        <v/>
      </c>
      <c r="W3865" s="153" t="str">
        <f t="shared" si="1806"/>
        <v/>
      </c>
      <c r="X3865" s="153" t="str">
        <f t="shared" si="1807"/>
        <v/>
      </c>
      <c r="Y3865" s="153" t="str">
        <f t="shared" si="1808"/>
        <v/>
      </c>
      <c r="Z3865" s="153" t="str">
        <f t="shared" si="1809"/>
        <v/>
      </c>
      <c r="AA3865" s="152" t="str">
        <f t="shared" si="1810"/>
        <v/>
      </c>
      <c r="AB3865" s="152" t="str">
        <f t="shared" si="1811"/>
        <v/>
      </c>
      <c r="AC3865" s="154" t="str">
        <f t="shared" si="1822"/>
        <v/>
      </c>
      <c r="AD3865" s="154" t="str">
        <f t="shared" si="1823"/>
        <v/>
      </c>
      <c r="AE3865" s="3" t="str">
        <f t="shared" si="1824"/>
        <v/>
      </c>
      <c r="AF3865" s="3" t="str">
        <f t="shared" si="1825"/>
        <v/>
      </c>
      <c r="AG3865" s="3" t="str">
        <f t="shared" si="1826"/>
        <v/>
      </c>
      <c r="AH3865" s="4" t="str">
        <f t="shared" si="1827"/>
        <v/>
      </c>
      <c r="AI3865" s="75" t="str">
        <f t="shared" si="1828"/>
        <v/>
      </c>
      <c r="AJ3865" s="75" t="str">
        <f t="shared" si="1829"/>
        <v/>
      </c>
    </row>
    <row r="3866" spans="1:36">
      <c r="A3866" s="41" t="str">
        <f t="shared" si="1812"/>
        <v/>
      </c>
      <c r="B3866" s="150" t="str">
        <f>IF(ISNUMBER(A3866),INDEX('MetaTrader Import'!$H$13:$J$5893,TRUNC(((A3866-$A$39+1)-1)/3)+1,MOD((A3866-$A$39+1)-1,3)+1),"")</f>
        <v/>
      </c>
      <c r="C3866" s="43" t="str">
        <f t="shared" si="1813"/>
        <v/>
      </c>
      <c r="D3866" s="43" t="str">
        <f t="shared" ca="1" si="1803"/>
        <v/>
      </c>
      <c r="E3866" s="43" t="str">
        <f t="shared" si="1814"/>
        <v/>
      </c>
      <c r="F3866" s="43" t="str">
        <f t="shared" si="1815"/>
        <v/>
      </c>
      <c r="G3866" s="43" t="str">
        <f>IF(A3866&lt;&gt;"",IF(A3866&lt;Data!$G$11*0.25,$C$13/$G$32,IF(A3866&gt;Data!$G$11*0.25,$C$13,$C$13*10)),"")</f>
        <v/>
      </c>
      <c r="H3866" s="43" t="str">
        <f>IF(A3866&lt;&gt;"",IF(Data!$G$9="constant",$C$13,IF(Data!$G$9="squeeze",G3866,F3866)),"")</f>
        <v/>
      </c>
      <c r="I3866" s="38" t="str">
        <f ca="1">IF(ISNUMBER(A3866),NORMINV(RAND(),0,IF(AND(Data!$G$9="squeeze",A3866&lt;Data!$G$11*0.25),$H$32,1)*$C$30*$C$13)*($C$14*$C$12),"")</f>
        <v/>
      </c>
      <c r="J3866" s="42" t="str">
        <f ca="1">IFERROR(IF(Data!$C$6="Real",B3866,I3866+J3865+($C$14*$C$12)*(NORMINV(RAND(),$C$15,CHOOSE($G$13,$C$13,F3866,G3866)))),"")</f>
        <v/>
      </c>
      <c r="K3866" s="88" t="str">
        <f>IF(ISNUMBER(A3866), IF($G$16="fixed",$G$17,MIN(H3866*Data!$C$7*$C$16*0.5,$C$17*Data!$C$7))*$C$12,"")</f>
        <v/>
      </c>
      <c r="L3866" s="42" t="str">
        <f t="shared" ca="1" si="1830"/>
        <v/>
      </c>
      <c r="M3866" s="44" t="str">
        <f t="shared" ca="1" si="1831"/>
        <v/>
      </c>
      <c r="N3866" s="44" t="str">
        <f t="shared" ca="1" si="1832"/>
        <v/>
      </c>
      <c r="O3866" s="108" t="str">
        <f t="shared" si="1816"/>
        <v/>
      </c>
      <c r="P3866" s="102" t="str">
        <f t="shared" si="1817"/>
        <v/>
      </c>
      <c r="Q3866" s="102" t="str">
        <f t="shared" si="1818"/>
        <v/>
      </c>
      <c r="R3866" s="120" t="str">
        <f t="shared" si="1819"/>
        <v/>
      </c>
      <c r="S3866" s="54" t="str">
        <f t="shared" si="1820"/>
        <v/>
      </c>
      <c r="T3866" s="5" t="str">
        <f t="shared" si="1821"/>
        <v/>
      </c>
      <c r="U3866" s="152" t="str">
        <f t="shared" si="1804"/>
        <v/>
      </c>
      <c r="V3866" s="152" t="str">
        <f t="shared" si="1805"/>
        <v/>
      </c>
      <c r="W3866" s="153" t="str">
        <f t="shared" si="1806"/>
        <v/>
      </c>
      <c r="X3866" s="153" t="str">
        <f t="shared" si="1807"/>
        <v/>
      </c>
      <c r="Y3866" s="153" t="str">
        <f t="shared" si="1808"/>
        <v/>
      </c>
      <c r="Z3866" s="153" t="str">
        <f t="shared" si="1809"/>
        <v/>
      </c>
      <c r="AA3866" s="152" t="str">
        <f t="shared" si="1810"/>
        <v/>
      </c>
      <c r="AB3866" s="152" t="str">
        <f t="shared" si="1811"/>
        <v/>
      </c>
      <c r="AC3866" s="154" t="str">
        <f t="shared" si="1822"/>
        <v/>
      </c>
      <c r="AD3866" s="154" t="str">
        <f t="shared" si="1823"/>
        <v/>
      </c>
      <c r="AE3866" s="3" t="str">
        <f t="shared" si="1824"/>
        <v/>
      </c>
      <c r="AF3866" s="3" t="str">
        <f t="shared" si="1825"/>
        <v/>
      </c>
      <c r="AG3866" s="3" t="str">
        <f t="shared" si="1826"/>
        <v/>
      </c>
      <c r="AH3866" s="4" t="str">
        <f t="shared" si="1827"/>
        <v/>
      </c>
      <c r="AI3866" s="75" t="str">
        <f t="shared" si="1828"/>
        <v/>
      </c>
      <c r="AJ3866" s="75" t="str">
        <f t="shared" si="1829"/>
        <v/>
      </c>
    </row>
    <row r="3867" spans="1:36">
      <c r="A3867" s="41" t="str">
        <f t="shared" si="1812"/>
        <v/>
      </c>
      <c r="B3867" s="150" t="str">
        <f>IF(ISNUMBER(A3867),INDEX('MetaTrader Import'!$H$13:$J$5893,TRUNC(((A3867-$A$39+1)-1)/3)+1,MOD((A3867-$A$39+1)-1,3)+1),"")</f>
        <v/>
      </c>
      <c r="C3867" s="43" t="str">
        <f t="shared" si="1813"/>
        <v/>
      </c>
      <c r="D3867" s="43" t="str">
        <f t="shared" ca="1" si="1803"/>
        <v/>
      </c>
      <c r="E3867" s="43" t="str">
        <f t="shared" si="1814"/>
        <v/>
      </c>
      <c r="F3867" s="43" t="str">
        <f t="shared" si="1815"/>
        <v/>
      </c>
      <c r="G3867" s="43" t="str">
        <f>IF(A3867&lt;&gt;"",IF(A3867&lt;Data!$G$11*0.25,$C$13/$G$32,IF(A3867&gt;Data!$G$11*0.25,$C$13,$C$13*10)),"")</f>
        <v/>
      </c>
      <c r="H3867" s="43" t="str">
        <f>IF(A3867&lt;&gt;"",IF(Data!$G$9="constant",$C$13,IF(Data!$G$9="squeeze",G3867,F3867)),"")</f>
        <v/>
      </c>
      <c r="I3867" s="38" t="str">
        <f ca="1">IF(ISNUMBER(A3867),NORMINV(RAND(),0,IF(AND(Data!$G$9="squeeze",A3867&lt;Data!$G$11*0.25),$H$32,1)*$C$30*$C$13)*($C$14*$C$12),"")</f>
        <v/>
      </c>
      <c r="J3867" s="42" t="str">
        <f ca="1">IFERROR(IF(Data!$C$6="Real",B3867,I3867+J3866+($C$14*$C$12)*(NORMINV(RAND(),$C$15,CHOOSE($G$13,$C$13,F3867,G3867)))),"")</f>
        <v/>
      </c>
      <c r="K3867" s="88" t="str">
        <f>IF(ISNUMBER(A3867), IF($G$16="fixed",$G$17,MIN(H3867*Data!$C$7*$C$16*0.5,$C$17*Data!$C$7))*$C$12,"")</f>
        <v/>
      </c>
      <c r="L3867" s="42" t="str">
        <f t="shared" ca="1" si="1830"/>
        <v/>
      </c>
      <c r="M3867" s="44" t="str">
        <f t="shared" ca="1" si="1831"/>
        <v/>
      </c>
      <c r="N3867" s="44" t="str">
        <f t="shared" ca="1" si="1832"/>
        <v/>
      </c>
      <c r="O3867" s="108" t="str">
        <f t="shared" si="1816"/>
        <v/>
      </c>
      <c r="P3867" s="102" t="str">
        <f t="shared" si="1817"/>
        <v/>
      </c>
      <c r="Q3867" s="102" t="str">
        <f t="shared" si="1818"/>
        <v/>
      </c>
      <c r="R3867" s="120" t="str">
        <f t="shared" si="1819"/>
        <v/>
      </c>
      <c r="S3867" s="54" t="str">
        <f t="shared" si="1820"/>
        <v/>
      </c>
      <c r="T3867" s="5" t="str">
        <f t="shared" si="1821"/>
        <v/>
      </c>
      <c r="U3867" s="152" t="str">
        <f t="shared" si="1804"/>
        <v/>
      </c>
      <c r="V3867" s="152" t="str">
        <f t="shared" si="1805"/>
        <v/>
      </c>
      <c r="W3867" s="153" t="str">
        <f t="shared" si="1806"/>
        <v/>
      </c>
      <c r="X3867" s="153" t="str">
        <f t="shared" si="1807"/>
        <v/>
      </c>
      <c r="Y3867" s="153" t="str">
        <f t="shared" si="1808"/>
        <v/>
      </c>
      <c r="Z3867" s="153" t="str">
        <f t="shared" si="1809"/>
        <v/>
      </c>
      <c r="AA3867" s="152" t="str">
        <f t="shared" si="1810"/>
        <v/>
      </c>
      <c r="AB3867" s="152" t="str">
        <f t="shared" si="1811"/>
        <v/>
      </c>
      <c r="AC3867" s="154" t="str">
        <f t="shared" si="1822"/>
        <v/>
      </c>
      <c r="AD3867" s="154" t="str">
        <f t="shared" si="1823"/>
        <v/>
      </c>
      <c r="AE3867" s="3" t="str">
        <f t="shared" si="1824"/>
        <v/>
      </c>
      <c r="AF3867" s="3" t="str">
        <f t="shared" si="1825"/>
        <v/>
      </c>
      <c r="AG3867" s="3" t="str">
        <f t="shared" si="1826"/>
        <v/>
      </c>
      <c r="AH3867" s="4" t="str">
        <f t="shared" si="1827"/>
        <v/>
      </c>
      <c r="AI3867" s="75" t="str">
        <f t="shared" si="1828"/>
        <v/>
      </c>
      <c r="AJ3867" s="75" t="str">
        <f t="shared" si="1829"/>
        <v/>
      </c>
    </row>
    <row r="3868" spans="1:36">
      <c r="A3868" s="41" t="str">
        <f t="shared" si="1812"/>
        <v/>
      </c>
      <c r="B3868" s="150" t="str">
        <f>IF(ISNUMBER(A3868),INDEX('MetaTrader Import'!$H$13:$J$5893,TRUNC(((A3868-$A$39+1)-1)/3)+1,MOD((A3868-$A$39+1)-1,3)+1),"")</f>
        <v/>
      </c>
      <c r="C3868" s="43" t="str">
        <f t="shared" si="1813"/>
        <v/>
      </c>
      <c r="D3868" s="43" t="str">
        <f t="shared" ca="1" si="1803"/>
        <v/>
      </c>
      <c r="E3868" s="43" t="str">
        <f t="shared" si="1814"/>
        <v/>
      </c>
      <c r="F3868" s="43" t="str">
        <f t="shared" si="1815"/>
        <v/>
      </c>
      <c r="G3868" s="43" t="str">
        <f>IF(A3868&lt;&gt;"",IF(A3868&lt;Data!$G$11*0.25,$C$13/$G$32,IF(A3868&gt;Data!$G$11*0.25,$C$13,$C$13*10)),"")</f>
        <v/>
      </c>
      <c r="H3868" s="43" t="str">
        <f>IF(A3868&lt;&gt;"",IF(Data!$G$9="constant",$C$13,IF(Data!$G$9="squeeze",G3868,F3868)),"")</f>
        <v/>
      </c>
      <c r="I3868" s="38" t="str">
        <f ca="1">IF(ISNUMBER(A3868),NORMINV(RAND(),0,IF(AND(Data!$G$9="squeeze",A3868&lt;Data!$G$11*0.25),$H$32,1)*$C$30*$C$13)*($C$14*$C$12),"")</f>
        <v/>
      </c>
      <c r="J3868" s="42" t="str">
        <f ca="1">IFERROR(IF(Data!$C$6="Real",B3868,I3868+J3867+($C$14*$C$12)*(NORMINV(RAND(),$C$15,CHOOSE($G$13,$C$13,F3868,G3868)))),"")</f>
        <v/>
      </c>
      <c r="K3868" s="88" t="str">
        <f>IF(ISNUMBER(A3868), IF($G$16="fixed",$G$17,MIN(H3868*Data!$C$7*$C$16*0.5,$C$17*Data!$C$7))*$C$12,"")</f>
        <v/>
      </c>
      <c r="L3868" s="42" t="str">
        <f t="shared" ca="1" si="1830"/>
        <v/>
      </c>
      <c r="M3868" s="44" t="str">
        <f t="shared" ca="1" si="1831"/>
        <v/>
      </c>
      <c r="N3868" s="44" t="str">
        <f t="shared" ca="1" si="1832"/>
        <v/>
      </c>
      <c r="O3868" s="108" t="str">
        <f t="shared" si="1816"/>
        <v/>
      </c>
      <c r="P3868" s="102" t="str">
        <f t="shared" si="1817"/>
        <v/>
      </c>
      <c r="Q3868" s="102" t="str">
        <f t="shared" si="1818"/>
        <v/>
      </c>
      <c r="R3868" s="120" t="str">
        <f t="shared" si="1819"/>
        <v/>
      </c>
      <c r="S3868" s="54" t="str">
        <f t="shared" si="1820"/>
        <v/>
      </c>
      <c r="T3868" s="5" t="str">
        <f t="shared" si="1821"/>
        <v/>
      </c>
      <c r="U3868" s="152" t="str">
        <f t="shared" si="1804"/>
        <v/>
      </c>
      <c r="V3868" s="152" t="str">
        <f t="shared" si="1805"/>
        <v/>
      </c>
      <c r="W3868" s="153" t="str">
        <f t="shared" si="1806"/>
        <v/>
      </c>
      <c r="X3868" s="153" t="str">
        <f t="shared" si="1807"/>
        <v/>
      </c>
      <c r="Y3868" s="153" t="str">
        <f t="shared" si="1808"/>
        <v/>
      </c>
      <c r="Z3868" s="153" t="str">
        <f t="shared" si="1809"/>
        <v/>
      </c>
      <c r="AA3868" s="152" t="str">
        <f t="shared" si="1810"/>
        <v/>
      </c>
      <c r="AB3868" s="152" t="str">
        <f t="shared" si="1811"/>
        <v/>
      </c>
      <c r="AC3868" s="154" t="str">
        <f t="shared" si="1822"/>
        <v/>
      </c>
      <c r="AD3868" s="154" t="str">
        <f t="shared" si="1823"/>
        <v/>
      </c>
      <c r="AE3868" s="3" t="str">
        <f t="shared" si="1824"/>
        <v/>
      </c>
      <c r="AF3868" s="3" t="str">
        <f t="shared" si="1825"/>
        <v/>
      </c>
      <c r="AG3868" s="3" t="str">
        <f t="shared" si="1826"/>
        <v/>
      </c>
      <c r="AH3868" s="4" t="str">
        <f t="shared" si="1827"/>
        <v/>
      </c>
      <c r="AI3868" s="75" t="str">
        <f t="shared" si="1828"/>
        <v/>
      </c>
      <c r="AJ3868" s="75" t="str">
        <f t="shared" si="1829"/>
        <v/>
      </c>
    </row>
    <row r="3869" spans="1:36">
      <c r="A3869" s="41" t="str">
        <f t="shared" si="1812"/>
        <v/>
      </c>
      <c r="B3869" s="150" t="str">
        <f>IF(ISNUMBER(A3869),INDEX('MetaTrader Import'!$H$13:$J$5893,TRUNC(((A3869-$A$39+1)-1)/3)+1,MOD((A3869-$A$39+1)-1,3)+1),"")</f>
        <v/>
      </c>
      <c r="C3869" s="43" t="str">
        <f t="shared" si="1813"/>
        <v/>
      </c>
      <c r="D3869" s="43" t="str">
        <f t="shared" ca="1" si="1803"/>
        <v/>
      </c>
      <c r="E3869" s="43" t="str">
        <f t="shared" si="1814"/>
        <v/>
      </c>
      <c r="F3869" s="43" t="str">
        <f t="shared" si="1815"/>
        <v/>
      </c>
      <c r="G3869" s="43" t="str">
        <f>IF(A3869&lt;&gt;"",IF(A3869&lt;Data!$G$11*0.25,$C$13/$G$32,IF(A3869&gt;Data!$G$11*0.25,$C$13,$C$13*10)),"")</f>
        <v/>
      </c>
      <c r="H3869" s="43" t="str">
        <f>IF(A3869&lt;&gt;"",IF(Data!$G$9="constant",$C$13,IF(Data!$G$9="squeeze",G3869,F3869)),"")</f>
        <v/>
      </c>
      <c r="I3869" s="38" t="str">
        <f ca="1">IF(ISNUMBER(A3869),NORMINV(RAND(),0,IF(AND(Data!$G$9="squeeze",A3869&lt;Data!$G$11*0.25),$H$32,1)*$C$30*$C$13)*($C$14*$C$12),"")</f>
        <v/>
      </c>
      <c r="J3869" s="42" t="str">
        <f ca="1">IFERROR(IF(Data!$C$6="Real",B3869,I3869+J3868+($C$14*$C$12)*(NORMINV(RAND(),$C$15,CHOOSE($G$13,$C$13,F3869,G3869)))),"")</f>
        <v/>
      </c>
      <c r="K3869" s="88" t="str">
        <f>IF(ISNUMBER(A3869), IF($G$16="fixed",$G$17,MIN(H3869*Data!$C$7*$C$16*0.5,$C$17*Data!$C$7))*$C$12,"")</f>
        <v/>
      </c>
      <c r="L3869" s="42" t="str">
        <f t="shared" ca="1" si="1830"/>
        <v/>
      </c>
      <c r="M3869" s="44" t="str">
        <f t="shared" ca="1" si="1831"/>
        <v/>
      </c>
      <c r="N3869" s="44" t="str">
        <f t="shared" ca="1" si="1832"/>
        <v/>
      </c>
      <c r="O3869" s="108" t="str">
        <f t="shared" si="1816"/>
        <v/>
      </c>
      <c r="P3869" s="102" t="str">
        <f t="shared" si="1817"/>
        <v/>
      </c>
      <c r="Q3869" s="102" t="str">
        <f t="shared" si="1818"/>
        <v/>
      </c>
      <c r="R3869" s="120" t="str">
        <f t="shared" si="1819"/>
        <v/>
      </c>
      <c r="S3869" s="54" t="str">
        <f t="shared" si="1820"/>
        <v/>
      </c>
      <c r="T3869" s="5" t="str">
        <f t="shared" si="1821"/>
        <v/>
      </c>
      <c r="U3869" s="152" t="str">
        <f t="shared" si="1804"/>
        <v/>
      </c>
      <c r="V3869" s="152" t="str">
        <f t="shared" si="1805"/>
        <v/>
      </c>
      <c r="W3869" s="153" t="str">
        <f t="shared" si="1806"/>
        <v/>
      </c>
      <c r="X3869" s="153" t="str">
        <f t="shared" si="1807"/>
        <v/>
      </c>
      <c r="Y3869" s="153" t="str">
        <f t="shared" si="1808"/>
        <v/>
      </c>
      <c r="Z3869" s="153" t="str">
        <f t="shared" si="1809"/>
        <v/>
      </c>
      <c r="AA3869" s="152" t="str">
        <f t="shared" si="1810"/>
        <v/>
      </c>
      <c r="AB3869" s="152" t="str">
        <f t="shared" si="1811"/>
        <v/>
      </c>
      <c r="AC3869" s="154" t="str">
        <f t="shared" si="1822"/>
        <v/>
      </c>
      <c r="AD3869" s="154" t="str">
        <f t="shared" si="1823"/>
        <v/>
      </c>
      <c r="AE3869" s="3" t="str">
        <f t="shared" si="1824"/>
        <v/>
      </c>
      <c r="AF3869" s="3" t="str">
        <f t="shared" si="1825"/>
        <v/>
      </c>
      <c r="AG3869" s="3" t="str">
        <f t="shared" si="1826"/>
        <v/>
      </c>
      <c r="AH3869" s="4" t="str">
        <f t="shared" si="1827"/>
        <v/>
      </c>
      <c r="AI3869" s="75" t="str">
        <f t="shared" si="1828"/>
        <v/>
      </c>
      <c r="AJ3869" s="75" t="str">
        <f t="shared" si="1829"/>
        <v/>
      </c>
    </row>
    <row r="3870" spans="1:36">
      <c r="A3870" s="41" t="str">
        <f t="shared" si="1812"/>
        <v/>
      </c>
      <c r="B3870" s="150" t="str">
        <f>IF(ISNUMBER(A3870),INDEX('MetaTrader Import'!$H$13:$J$5893,TRUNC(((A3870-$A$39+1)-1)/3)+1,MOD((A3870-$A$39+1)-1,3)+1),"")</f>
        <v/>
      </c>
      <c r="C3870" s="43" t="str">
        <f t="shared" si="1813"/>
        <v/>
      </c>
      <c r="D3870" s="43" t="str">
        <f t="shared" ca="1" si="1803"/>
        <v/>
      </c>
      <c r="E3870" s="43" t="str">
        <f t="shared" si="1814"/>
        <v/>
      </c>
      <c r="F3870" s="43" t="str">
        <f t="shared" si="1815"/>
        <v/>
      </c>
      <c r="G3870" s="43" t="str">
        <f>IF(A3870&lt;&gt;"",IF(A3870&lt;Data!$G$11*0.25,$C$13/$G$32,IF(A3870&gt;Data!$G$11*0.25,$C$13,$C$13*10)),"")</f>
        <v/>
      </c>
      <c r="H3870" s="43" t="str">
        <f>IF(A3870&lt;&gt;"",IF(Data!$G$9="constant",$C$13,IF(Data!$G$9="squeeze",G3870,F3870)),"")</f>
        <v/>
      </c>
      <c r="I3870" s="38" t="str">
        <f ca="1">IF(ISNUMBER(A3870),NORMINV(RAND(),0,IF(AND(Data!$G$9="squeeze",A3870&lt;Data!$G$11*0.25),$H$32,1)*$C$30*$C$13)*($C$14*$C$12),"")</f>
        <v/>
      </c>
      <c r="J3870" s="42" t="str">
        <f ca="1">IFERROR(IF(Data!$C$6="Real",B3870,I3870+J3869+($C$14*$C$12)*(NORMINV(RAND(),$C$15,CHOOSE($G$13,$C$13,F3870,G3870)))),"")</f>
        <v/>
      </c>
      <c r="K3870" s="88" t="str">
        <f>IF(ISNUMBER(A3870), IF($G$16="fixed",$G$17,MIN(H3870*Data!$C$7*$C$16*0.5,$C$17*Data!$C$7))*$C$12,"")</f>
        <v/>
      </c>
      <c r="L3870" s="42" t="str">
        <f t="shared" ca="1" si="1830"/>
        <v/>
      </c>
      <c r="M3870" s="44" t="str">
        <f t="shared" ca="1" si="1831"/>
        <v/>
      </c>
      <c r="N3870" s="44" t="str">
        <f t="shared" ca="1" si="1832"/>
        <v/>
      </c>
      <c r="O3870" s="108" t="str">
        <f t="shared" si="1816"/>
        <v/>
      </c>
      <c r="P3870" s="102" t="str">
        <f t="shared" si="1817"/>
        <v/>
      </c>
      <c r="Q3870" s="102" t="str">
        <f t="shared" si="1818"/>
        <v/>
      </c>
      <c r="R3870" s="120" t="str">
        <f t="shared" si="1819"/>
        <v/>
      </c>
      <c r="S3870" s="54" t="str">
        <f t="shared" si="1820"/>
        <v/>
      </c>
      <c r="T3870" s="5" t="str">
        <f t="shared" si="1821"/>
        <v/>
      </c>
      <c r="U3870" s="152" t="str">
        <f t="shared" si="1804"/>
        <v/>
      </c>
      <c r="V3870" s="152" t="str">
        <f t="shared" si="1805"/>
        <v/>
      </c>
      <c r="W3870" s="153" t="str">
        <f t="shared" si="1806"/>
        <v/>
      </c>
      <c r="X3870" s="153" t="str">
        <f t="shared" si="1807"/>
        <v/>
      </c>
      <c r="Y3870" s="153" t="str">
        <f t="shared" si="1808"/>
        <v/>
      </c>
      <c r="Z3870" s="153" t="str">
        <f t="shared" si="1809"/>
        <v/>
      </c>
      <c r="AA3870" s="152" t="str">
        <f t="shared" si="1810"/>
        <v/>
      </c>
      <c r="AB3870" s="152" t="str">
        <f t="shared" si="1811"/>
        <v/>
      </c>
      <c r="AC3870" s="154" t="str">
        <f t="shared" si="1822"/>
        <v/>
      </c>
      <c r="AD3870" s="154" t="str">
        <f t="shared" si="1823"/>
        <v/>
      </c>
      <c r="AE3870" s="3" t="str">
        <f t="shared" si="1824"/>
        <v/>
      </c>
      <c r="AF3870" s="3" t="str">
        <f t="shared" si="1825"/>
        <v/>
      </c>
      <c r="AG3870" s="3" t="str">
        <f t="shared" si="1826"/>
        <v/>
      </c>
      <c r="AH3870" s="4" t="str">
        <f t="shared" si="1827"/>
        <v/>
      </c>
      <c r="AI3870" s="75" t="str">
        <f t="shared" si="1828"/>
        <v/>
      </c>
      <c r="AJ3870" s="75" t="str">
        <f t="shared" si="1829"/>
        <v/>
      </c>
    </row>
    <row r="3871" spans="1:36">
      <c r="A3871" s="41" t="str">
        <f t="shared" si="1812"/>
        <v/>
      </c>
      <c r="B3871" s="150" t="str">
        <f>IF(ISNUMBER(A3871),INDEX('MetaTrader Import'!$H$13:$J$5893,TRUNC(((A3871-$A$39+1)-1)/3)+1,MOD((A3871-$A$39+1)-1,3)+1),"")</f>
        <v/>
      </c>
      <c r="C3871" s="43" t="str">
        <f t="shared" si="1813"/>
        <v/>
      </c>
      <c r="D3871" s="43" t="str">
        <f t="shared" ca="1" si="1803"/>
        <v/>
      </c>
      <c r="E3871" s="43" t="str">
        <f t="shared" si="1814"/>
        <v/>
      </c>
      <c r="F3871" s="43" t="str">
        <f t="shared" si="1815"/>
        <v/>
      </c>
      <c r="G3871" s="43" t="str">
        <f>IF(A3871&lt;&gt;"",IF(A3871&lt;Data!$G$11*0.25,$C$13/$G$32,IF(A3871&gt;Data!$G$11*0.25,$C$13,$C$13*10)),"")</f>
        <v/>
      </c>
      <c r="H3871" s="43" t="str">
        <f>IF(A3871&lt;&gt;"",IF(Data!$G$9="constant",$C$13,IF(Data!$G$9="squeeze",G3871,F3871)),"")</f>
        <v/>
      </c>
      <c r="I3871" s="38" t="str">
        <f ca="1">IF(ISNUMBER(A3871),NORMINV(RAND(),0,IF(AND(Data!$G$9="squeeze",A3871&lt;Data!$G$11*0.25),$H$32,1)*$C$30*$C$13)*($C$14*$C$12),"")</f>
        <v/>
      </c>
      <c r="J3871" s="42" t="str">
        <f ca="1">IFERROR(IF(Data!$C$6="Real",B3871,I3871+J3870+($C$14*$C$12)*(NORMINV(RAND(),$C$15,CHOOSE($G$13,$C$13,F3871,G3871)))),"")</f>
        <v/>
      </c>
      <c r="K3871" s="88" t="str">
        <f>IF(ISNUMBER(A3871), IF($G$16="fixed",$G$17,MIN(H3871*Data!$C$7*$C$16*0.5,$C$17*Data!$C$7))*$C$12,"")</f>
        <v/>
      </c>
      <c r="L3871" s="42" t="str">
        <f t="shared" ca="1" si="1830"/>
        <v/>
      </c>
      <c r="M3871" s="44" t="str">
        <f t="shared" ca="1" si="1831"/>
        <v/>
      </c>
      <c r="N3871" s="44" t="str">
        <f t="shared" ca="1" si="1832"/>
        <v/>
      </c>
      <c r="O3871" s="108" t="str">
        <f t="shared" si="1816"/>
        <v/>
      </c>
      <c r="P3871" s="102" t="str">
        <f t="shared" si="1817"/>
        <v/>
      </c>
      <c r="Q3871" s="102" t="str">
        <f t="shared" si="1818"/>
        <v/>
      </c>
      <c r="R3871" s="120" t="str">
        <f t="shared" si="1819"/>
        <v/>
      </c>
      <c r="S3871" s="54" t="str">
        <f t="shared" si="1820"/>
        <v/>
      </c>
      <c r="T3871" s="5" t="str">
        <f t="shared" si="1821"/>
        <v/>
      </c>
      <c r="U3871" s="152" t="str">
        <f t="shared" si="1804"/>
        <v/>
      </c>
      <c r="V3871" s="152" t="str">
        <f t="shared" si="1805"/>
        <v/>
      </c>
      <c r="W3871" s="153" t="str">
        <f t="shared" si="1806"/>
        <v/>
      </c>
      <c r="X3871" s="153" t="str">
        <f t="shared" si="1807"/>
        <v/>
      </c>
      <c r="Y3871" s="153" t="str">
        <f t="shared" si="1808"/>
        <v/>
      </c>
      <c r="Z3871" s="153" t="str">
        <f t="shared" si="1809"/>
        <v/>
      </c>
      <c r="AA3871" s="152" t="str">
        <f t="shared" si="1810"/>
        <v/>
      </c>
      <c r="AB3871" s="152" t="str">
        <f t="shared" si="1811"/>
        <v/>
      </c>
      <c r="AC3871" s="154" t="str">
        <f t="shared" si="1822"/>
        <v/>
      </c>
      <c r="AD3871" s="154" t="str">
        <f t="shared" si="1823"/>
        <v/>
      </c>
      <c r="AE3871" s="3" t="str">
        <f t="shared" si="1824"/>
        <v/>
      </c>
      <c r="AF3871" s="3" t="str">
        <f t="shared" si="1825"/>
        <v/>
      </c>
      <c r="AG3871" s="3" t="str">
        <f t="shared" si="1826"/>
        <v/>
      </c>
      <c r="AH3871" s="4" t="str">
        <f t="shared" si="1827"/>
        <v/>
      </c>
      <c r="AI3871" s="75" t="str">
        <f t="shared" si="1828"/>
        <v/>
      </c>
      <c r="AJ3871" s="75" t="str">
        <f t="shared" si="1829"/>
        <v/>
      </c>
    </row>
    <row r="3872" spans="1:36">
      <c r="A3872" s="41" t="str">
        <f t="shared" si="1812"/>
        <v/>
      </c>
      <c r="B3872" s="150" t="str">
        <f>IF(ISNUMBER(A3872),INDEX('MetaTrader Import'!$H$13:$J$5893,TRUNC(((A3872-$A$39+1)-1)/3)+1,MOD((A3872-$A$39+1)-1,3)+1),"")</f>
        <v/>
      </c>
      <c r="C3872" s="43" t="str">
        <f t="shared" si="1813"/>
        <v/>
      </c>
      <c r="D3872" s="43" t="str">
        <f t="shared" ca="1" si="1803"/>
        <v/>
      </c>
      <c r="E3872" s="43" t="str">
        <f t="shared" si="1814"/>
        <v/>
      </c>
      <c r="F3872" s="43" t="str">
        <f t="shared" si="1815"/>
        <v/>
      </c>
      <c r="G3872" s="43" t="str">
        <f>IF(A3872&lt;&gt;"",IF(A3872&lt;Data!$G$11*0.25,$C$13/$G$32,IF(A3872&gt;Data!$G$11*0.25,$C$13,$C$13*10)),"")</f>
        <v/>
      </c>
      <c r="H3872" s="43" t="str">
        <f>IF(A3872&lt;&gt;"",IF(Data!$G$9="constant",$C$13,IF(Data!$G$9="squeeze",G3872,F3872)),"")</f>
        <v/>
      </c>
      <c r="I3872" s="38" t="str">
        <f ca="1">IF(ISNUMBER(A3872),NORMINV(RAND(),0,IF(AND(Data!$G$9="squeeze",A3872&lt;Data!$G$11*0.25),$H$32,1)*$C$30*$C$13)*($C$14*$C$12),"")</f>
        <v/>
      </c>
      <c r="J3872" s="42" t="str">
        <f ca="1">IFERROR(IF(Data!$C$6="Real",B3872,I3872+J3871+($C$14*$C$12)*(NORMINV(RAND(),$C$15,CHOOSE($G$13,$C$13,F3872,G3872)))),"")</f>
        <v/>
      </c>
      <c r="K3872" s="88" t="str">
        <f>IF(ISNUMBER(A3872), IF($G$16="fixed",$G$17,MIN(H3872*Data!$C$7*$C$16*0.5,$C$17*Data!$C$7))*$C$12,"")</f>
        <v/>
      </c>
      <c r="L3872" s="42" t="str">
        <f t="shared" ca="1" si="1830"/>
        <v/>
      </c>
      <c r="M3872" s="44" t="str">
        <f t="shared" ca="1" si="1831"/>
        <v/>
      </c>
      <c r="N3872" s="44" t="str">
        <f t="shared" ca="1" si="1832"/>
        <v/>
      </c>
      <c r="O3872" s="108" t="str">
        <f t="shared" si="1816"/>
        <v/>
      </c>
      <c r="P3872" s="102" t="str">
        <f t="shared" si="1817"/>
        <v/>
      </c>
      <c r="Q3872" s="102" t="str">
        <f t="shared" si="1818"/>
        <v/>
      </c>
      <c r="R3872" s="120" t="str">
        <f t="shared" si="1819"/>
        <v/>
      </c>
      <c r="S3872" s="54" t="str">
        <f t="shared" si="1820"/>
        <v/>
      </c>
      <c r="T3872" s="5" t="str">
        <f t="shared" si="1821"/>
        <v/>
      </c>
      <c r="U3872" s="152" t="str">
        <f t="shared" si="1804"/>
        <v/>
      </c>
      <c r="V3872" s="152" t="str">
        <f t="shared" si="1805"/>
        <v/>
      </c>
      <c r="W3872" s="153" t="str">
        <f t="shared" si="1806"/>
        <v/>
      </c>
      <c r="X3872" s="153" t="str">
        <f t="shared" si="1807"/>
        <v/>
      </c>
      <c r="Y3872" s="153" t="str">
        <f t="shared" si="1808"/>
        <v/>
      </c>
      <c r="Z3872" s="153" t="str">
        <f t="shared" si="1809"/>
        <v/>
      </c>
      <c r="AA3872" s="152" t="str">
        <f t="shared" si="1810"/>
        <v/>
      </c>
      <c r="AB3872" s="152" t="str">
        <f t="shared" si="1811"/>
        <v/>
      </c>
      <c r="AC3872" s="154" t="str">
        <f t="shared" si="1822"/>
        <v/>
      </c>
      <c r="AD3872" s="154" t="str">
        <f t="shared" si="1823"/>
        <v/>
      </c>
      <c r="AE3872" s="3" t="str">
        <f t="shared" si="1824"/>
        <v/>
      </c>
      <c r="AF3872" s="3" t="str">
        <f t="shared" si="1825"/>
        <v/>
      </c>
      <c r="AG3872" s="3" t="str">
        <f t="shared" si="1826"/>
        <v/>
      </c>
      <c r="AH3872" s="4" t="str">
        <f t="shared" si="1827"/>
        <v/>
      </c>
      <c r="AI3872" s="75" t="str">
        <f t="shared" si="1828"/>
        <v/>
      </c>
      <c r="AJ3872" s="75" t="str">
        <f t="shared" si="1829"/>
        <v/>
      </c>
    </row>
    <row r="3873" spans="1:36">
      <c r="A3873" s="41" t="str">
        <f t="shared" si="1812"/>
        <v/>
      </c>
      <c r="B3873" s="150" t="str">
        <f>IF(ISNUMBER(A3873),INDEX('MetaTrader Import'!$H$13:$J$5893,TRUNC(((A3873-$A$39+1)-1)/3)+1,MOD((A3873-$A$39+1)-1,3)+1),"")</f>
        <v/>
      </c>
      <c r="C3873" s="43" t="str">
        <f t="shared" si="1813"/>
        <v/>
      </c>
      <c r="D3873" s="43" t="str">
        <f t="shared" ca="1" si="1803"/>
        <v/>
      </c>
      <c r="E3873" s="43" t="str">
        <f t="shared" si="1814"/>
        <v/>
      </c>
      <c r="F3873" s="43" t="str">
        <f t="shared" si="1815"/>
        <v/>
      </c>
      <c r="G3873" s="43" t="str">
        <f>IF(A3873&lt;&gt;"",IF(A3873&lt;Data!$G$11*0.25,$C$13/$G$32,IF(A3873&gt;Data!$G$11*0.25,$C$13,$C$13*10)),"")</f>
        <v/>
      </c>
      <c r="H3873" s="43" t="str">
        <f>IF(A3873&lt;&gt;"",IF(Data!$G$9="constant",$C$13,IF(Data!$G$9="squeeze",G3873,F3873)),"")</f>
        <v/>
      </c>
      <c r="I3873" s="38" t="str">
        <f ca="1">IF(ISNUMBER(A3873),NORMINV(RAND(),0,IF(AND(Data!$G$9="squeeze",A3873&lt;Data!$G$11*0.25),$H$32,1)*$C$30*$C$13)*($C$14*$C$12),"")</f>
        <v/>
      </c>
      <c r="J3873" s="42" t="str">
        <f ca="1">IFERROR(IF(Data!$C$6="Real",B3873,I3873+J3872+($C$14*$C$12)*(NORMINV(RAND(),$C$15,CHOOSE($G$13,$C$13,F3873,G3873)))),"")</f>
        <v/>
      </c>
      <c r="K3873" s="88" t="str">
        <f>IF(ISNUMBER(A3873), IF($G$16="fixed",$G$17,MIN(H3873*Data!$C$7*$C$16*0.5,$C$17*Data!$C$7))*$C$12,"")</f>
        <v/>
      </c>
      <c r="L3873" s="42" t="str">
        <f t="shared" ca="1" si="1830"/>
        <v/>
      </c>
      <c r="M3873" s="44" t="str">
        <f t="shared" ca="1" si="1831"/>
        <v/>
      </c>
      <c r="N3873" s="44" t="str">
        <f t="shared" ca="1" si="1832"/>
        <v/>
      </c>
      <c r="O3873" s="108" t="str">
        <f t="shared" si="1816"/>
        <v/>
      </c>
      <c r="P3873" s="102" t="str">
        <f t="shared" si="1817"/>
        <v/>
      </c>
      <c r="Q3873" s="102" t="str">
        <f t="shared" si="1818"/>
        <v/>
      </c>
      <c r="R3873" s="120" t="str">
        <f t="shared" si="1819"/>
        <v/>
      </c>
      <c r="S3873" s="54" t="str">
        <f t="shared" si="1820"/>
        <v/>
      </c>
      <c r="T3873" s="5" t="str">
        <f t="shared" si="1821"/>
        <v/>
      </c>
      <c r="U3873" s="152" t="str">
        <f t="shared" si="1804"/>
        <v/>
      </c>
      <c r="V3873" s="152" t="str">
        <f t="shared" si="1805"/>
        <v/>
      </c>
      <c r="W3873" s="153" t="str">
        <f t="shared" si="1806"/>
        <v/>
      </c>
      <c r="X3873" s="153" t="str">
        <f t="shared" si="1807"/>
        <v/>
      </c>
      <c r="Y3873" s="153" t="str">
        <f t="shared" si="1808"/>
        <v/>
      </c>
      <c r="Z3873" s="153" t="str">
        <f t="shared" si="1809"/>
        <v/>
      </c>
      <c r="AA3873" s="152" t="str">
        <f t="shared" si="1810"/>
        <v/>
      </c>
      <c r="AB3873" s="152" t="str">
        <f t="shared" si="1811"/>
        <v/>
      </c>
      <c r="AC3873" s="154" t="str">
        <f t="shared" si="1822"/>
        <v/>
      </c>
      <c r="AD3873" s="154" t="str">
        <f t="shared" si="1823"/>
        <v/>
      </c>
      <c r="AE3873" s="3" t="str">
        <f t="shared" si="1824"/>
        <v/>
      </c>
      <c r="AF3873" s="3" t="str">
        <f t="shared" si="1825"/>
        <v/>
      </c>
      <c r="AG3873" s="3" t="str">
        <f t="shared" si="1826"/>
        <v/>
      </c>
      <c r="AH3873" s="4" t="str">
        <f t="shared" si="1827"/>
        <v/>
      </c>
      <c r="AI3873" s="75" t="str">
        <f t="shared" si="1828"/>
        <v/>
      </c>
      <c r="AJ3873" s="75" t="str">
        <f t="shared" si="1829"/>
        <v/>
      </c>
    </row>
    <row r="3874" spans="1:36">
      <c r="A3874" s="41" t="str">
        <f t="shared" si="1812"/>
        <v/>
      </c>
      <c r="B3874" s="150" t="str">
        <f>IF(ISNUMBER(A3874),INDEX('MetaTrader Import'!$H$13:$J$5893,TRUNC(((A3874-$A$39+1)-1)/3)+1,MOD((A3874-$A$39+1)-1,3)+1),"")</f>
        <v/>
      </c>
      <c r="C3874" s="43" t="str">
        <f t="shared" si="1813"/>
        <v/>
      </c>
      <c r="D3874" s="43" t="str">
        <f t="shared" ca="1" si="1803"/>
        <v/>
      </c>
      <c r="E3874" s="43" t="str">
        <f t="shared" si="1814"/>
        <v/>
      </c>
      <c r="F3874" s="43" t="str">
        <f t="shared" si="1815"/>
        <v/>
      </c>
      <c r="G3874" s="43" t="str">
        <f>IF(A3874&lt;&gt;"",IF(A3874&lt;Data!$G$11*0.25,$C$13/$G$32,IF(A3874&gt;Data!$G$11*0.25,$C$13,$C$13*10)),"")</f>
        <v/>
      </c>
      <c r="H3874" s="43" t="str">
        <f>IF(A3874&lt;&gt;"",IF(Data!$G$9="constant",$C$13,IF(Data!$G$9="squeeze",G3874,F3874)),"")</f>
        <v/>
      </c>
      <c r="I3874" s="38" t="str">
        <f ca="1">IF(ISNUMBER(A3874),NORMINV(RAND(),0,IF(AND(Data!$G$9="squeeze",A3874&lt;Data!$G$11*0.25),$H$32,1)*$C$30*$C$13)*($C$14*$C$12),"")</f>
        <v/>
      </c>
      <c r="J3874" s="42" t="str">
        <f ca="1">IFERROR(IF(Data!$C$6="Real",B3874,I3874+J3873+($C$14*$C$12)*(NORMINV(RAND(),$C$15,CHOOSE($G$13,$C$13,F3874,G3874)))),"")</f>
        <v/>
      </c>
      <c r="K3874" s="88" t="str">
        <f>IF(ISNUMBER(A3874), IF($G$16="fixed",$G$17,MIN(H3874*Data!$C$7*$C$16*0.5,$C$17*Data!$C$7))*$C$12,"")</f>
        <v/>
      </c>
      <c r="L3874" s="42" t="str">
        <f t="shared" ca="1" si="1830"/>
        <v/>
      </c>
      <c r="M3874" s="44" t="str">
        <f t="shared" ca="1" si="1831"/>
        <v/>
      </c>
      <c r="N3874" s="44" t="str">
        <f t="shared" ca="1" si="1832"/>
        <v/>
      </c>
      <c r="O3874" s="108" t="str">
        <f t="shared" si="1816"/>
        <v/>
      </c>
      <c r="P3874" s="102" t="str">
        <f t="shared" si="1817"/>
        <v/>
      </c>
      <c r="Q3874" s="102" t="str">
        <f t="shared" si="1818"/>
        <v/>
      </c>
      <c r="R3874" s="120" t="str">
        <f t="shared" si="1819"/>
        <v/>
      </c>
      <c r="S3874" s="54" t="str">
        <f t="shared" si="1820"/>
        <v/>
      </c>
      <c r="T3874" s="5" t="str">
        <f t="shared" si="1821"/>
        <v/>
      </c>
      <c r="U3874" s="152" t="str">
        <f t="shared" si="1804"/>
        <v/>
      </c>
      <c r="V3874" s="152" t="str">
        <f t="shared" si="1805"/>
        <v/>
      </c>
      <c r="W3874" s="153" t="str">
        <f t="shared" si="1806"/>
        <v/>
      </c>
      <c r="X3874" s="153" t="str">
        <f t="shared" si="1807"/>
        <v/>
      </c>
      <c r="Y3874" s="153" t="str">
        <f t="shared" si="1808"/>
        <v/>
      </c>
      <c r="Z3874" s="153" t="str">
        <f t="shared" si="1809"/>
        <v/>
      </c>
      <c r="AA3874" s="152" t="str">
        <f t="shared" si="1810"/>
        <v/>
      </c>
      <c r="AB3874" s="152" t="str">
        <f t="shared" si="1811"/>
        <v/>
      </c>
      <c r="AC3874" s="154" t="str">
        <f t="shared" si="1822"/>
        <v/>
      </c>
      <c r="AD3874" s="154" t="str">
        <f t="shared" si="1823"/>
        <v/>
      </c>
      <c r="AE3874" s="3" t="str">
        <f t="shared" si="1824"/>
        <v/>
      </c>
      <c r="AF3874" s="3" t="str">
        <f t="shared" si="1825"/>
        <v/>
      </c>
      <c r="AG3874" s="3" t="str">
        <f t="shared" si="1826"/>
        <v/>
      </c>
      <c r="AH3874" s="4" t="str">
        <f t="shared" si="1827"/>
        <v/>
      </c>
      <c r="AI3874" s="75" t="str">
        <f t="shared" si="1828"/>
        <v/>
      </c>
      <c r="AJ3874" s="75" t="str">
        <f t="shared" si="1829"/>
        <v/>
      </c>
    </row>
    <row r="3875" spans="1:36">
      <c r="A3875" s="41" t="str">
        <f t="shared" si="1812"/>
        <v/>
      </c>
      <c r="B3875" s="150" t="str">
        <f>IF(ISNUMBER(A3875),INDEX('MetaTrader Import'!$H$13:$J$5893,TRUNC(((A3875-$A$39+1)-1)/3)+1,MOD((A3875-$A$39+1)-1,3)+1),"")</f>
        <v/>
      </c>
      <c r="C3875" s="43" t="str">
        <f t="shared" si="1813"/>
        <v/>
      </c>
      <c r="D3875" s="43" t="str">
        <f t="shared" ca="1" si="1803"/>
        <v/>
      </c>
      <c r="E3875" s="43" t="str">
        <f t="shared" si="1814"/>
        <v/>
      </c>
      <c r="F3875" s="43" t="str">
        <f t="shared" si="1815"/>
        <v/>
      </c>
      <c r="G3875" s="43" t="str">
        <f>IF(A3875&lt;&gt;"",IF(A3875&lt;Data!$G$11*0.25,$C$13/$G$32,IF(A3875&gt;Data!$G$11*0.25,$C$13,$C$13*10)),"")</f>
        <v/>
      </c>
      <c r="H3875" s="43" t="str">
        <f>IF(A3875&lt;&gt;"",IF(Data!$G$9="constant",$C$13,IF(Data!$G$9="squeeze",G3875,F3875)),"")</f>
        <v/>
      </c>
      <c r="I3875" s="38" t="str">
        <f ca="1">IF(ISNUMBER(A3875),NORMINV(RAND(),0,IF(AND(Data!$G$9="squeeze",A3875&lt;Data!$G$11*0.25),$H$32,1)*$C$30*$C$13)*($C$14*$C$12),"")</f>
        <v/>
      </c>
      <c r="J3875" s="42" t="str">
        <f ca="1">IFERROR(IF(Data!$C$6="Real",B3875,I3875+J3874+($C$14*$C$12)*(NORMINV(RAND(),$C$15,CHOOSE($G$13,$C$13,F3875,G3875)))),"")</f>
        <v/>
      </c>
      <c r="K3875" s="88" t="str">
        <f>IF(ISNUMBER(A3875), IF($G$16="fixed",$G$17,MIN(H3875*Data!$C$7*$C$16*0.5,$C$17*Data!$C$7))*$C$12,"")</f>
        <v/>
      </c>
      <c r="L3875" s="42" t="str">
        <f t="shared" ca="1" si="1830"/>
        <v/>
      </c>
      <c r="M3875" s="44" t="str">
        <f t="shared" ca="1" si="1831"/>
        <v/>
      </c>
      <c r="N3875" s="44" t="str">
        <f t="shared" ca="1" si="1832"/>
        <v/>
      </c>
      <c r="O3875" s="108" t="str">
        <f t="shared" si="1816"/>
        <v/>
      </c>
      <c r="P3875" s="102" t="str">
        <f t="shared" si="1817"/>
        <v/>
      </c>
      <c r="Q3875" s="102" t="str">
        <f t="shared" si="1818"/>
        <v/>
      </c>
      <c r="R3875" s="120" t="str">
        <f t="shared" si="1819"/>
        <v/>
      </c>
      <c r="S3875" s="54" t="str">
        <f t="shared" si="1820"/>
        <v/>
      </c>
      <c r="T3875" s="5" t="str">
        <f t="shared" si="1821"/>
        <v/>
      </c>
      <c r="U3875" s="152" t="str">
        <f t="shared" si="1804"/>
        <v/>
      </c>
      <c r="V3875" s="152" t="str">
        <f t="shared" si="1805"/>
        <v/>
      </c>
      <c r="W3875" s="153" t="str">
        <f t="shared" si="1806"/>
        <v/>
      </c>
      <c r="X3875" s="153" t="str">
        <f t="shared" si="1807"/>
        <v/>
      </c>
      <c r="Y3875" s="153" t="str">
        <f t="shared" si="1808"/>
        <v/>
      </c>
      <c r="Z3875" s="153" t="str">
        <f t="shared" si="1809"/>
        <v/>
      </c>
      <c r="AA3875" s="152" t="str">
        <f t="shared" si="1810"/>
        <v/>
      </c>
      <c r="AB3875" s="152" t="str">
        <f t="shared" si="1811"/>
        <v/>
      </c>
      <c r="AC3875" s="154" t="str">
        <f t="shared" si="1822"/>
        <v/>
      </c>
      <c r="AD3875" s="154" t="str">
        <f t="shared" si="1823"/>
        <v/>
      </c>
      <c r="AE3875" s="3" t="str">
        <f t="shared" si="1824"/>
        <v/>
      </c>
      <c r="AF3875" s="3" t="str">
        <f t="shared" si="1825"/>
        <v/>
      </c>
      <c r="AG3875" s="3" t="str">
        <f t="shared" si="1826"/>
        <v/>
      </c>
      <c r="AH3875" s="4" t="str">
        <f t="shared" si="1827"/>
        <v/>
      </c>
      <c r="AI3875" s="75" t="str">
        <f t="shared" si="1828"/>
        <v/>
      </c>
      <c r="AJ3875" s="75" t="str">
        <f t="shared" si="1829"/>
        <v/>
      </c>
    </row>
    <row r="3876" spans="1:36">
      <c r="A3876" s="41" t="str">
        <f t="shared" si="1812"/>
        <v/>
      </c>
      <c r="B3876" s="150" t="str">
        <f>IF(ISNUMBER(A3876),INDEX('MetaTrader Import'!$H$13:$J$5893,TRUNC(((A3876-$A$39+1)-1)/3)+1,MOD((A3876-$A$39+1)-1,3)+1),"")</f>
        <v/>
      </c>
      <c r="C3876" s="43" t="str">
        <f t="shared" si="1813"/>
        <v/>
      </c>
      <c r="D3876" s="43" t="str">
        <f t="shared" ca="1" si="1803"/>
        <v/>
      </c>
      <c r="E3876" s="43" t="str">
        <f t="shared" si="1814"/>
        <v/>
      </c>
      <c r="F3876" s="43" t="str">
        <f t="shared" si="1815"/>
        <v/>
      </c>
      <c r="G3876" s="43" t="str">
        <f>IF(A3876&lt;&gt;"",IF(A3876&lt;Data!$G$11*0.25,$C$13/$G$32,IF(A3876&gt;Data!$G$11*0.25,$C$13,$C$13*10)),"")</f>
        <v/>
      </c>
      <c r="H3876" s="43" t="str">
        <f>IF(A3876&lt;&gt;"",IF(Data!$G$9="constant",$C$13,IF(Data!$G$9="squeeze",G3876,F3876)),"")</f>
        <v/>
      </c>
      <c r="I3876" s="38" t="str">
        <f ca="1">IF(ISNUMBER(A3876),NORMINV(RAND(),0,IF(AND(Data!$G$9="squeeze",A3876&lt;Data!$G$11*0.25),$H$32,1)*$C$30*$C$13)*($C$14*$C$12),"")</f>
        <v/>
      </c>
      <c r="J3876" s="42" t="str">
        <f ca="1">IFERROR(IF(Data!$C$6="Real",B3876,I3876+J3875+($C$14*$C$12)*(NORMINV(RAND(),$C$15,CHOOSE($G$13,$C$13,F3876,G3876)))),"")</f>
        <v/>
      </c>
      <c r="K3876" s="88" t="str">
        <f>IF(ISNUMBER(A3876), IF($G$16="fixed",$G$17,MIN(H3876*Data!$C$7*$C$16*0.5,$C$17*Data!$C$7))*$C$12,"")</f>
        <v/>
      </c>
      <c r="L3876" s="42" t="str">
        <f t="shared" ca="1" si="1830"/>
        <v/>
      </c>
      <c r="M3876" s="44" t="str">
        <f t="shared" ca="1" si="1831"/>
        <v/>
      </c>
      <c r="N3876" s="44" t="str">
        <f t="shared" ca="1" si="1832"/>
        <v/>
      </c>
      <c r="O3876" s="108" t="str">
        <f t="shared" si="1816"/>
        <v/>
      </c>
      <c r="P3876" s="102" t="str">
        <f t="shared" si="1817"/>
        <v/>
      </c>
      <c r="Q3876" s="102" t="str">
        <f t="shared" si="1818"/>
        <v/>
      </c>
      <c r="R3876" s="120" t="str">
        <f t="shared" si="1819"/>
        <v/>
      </c>
      <c r="S3876" s="54" t="str">
        <f t="shared" si="1820"/>
        <v/>
      </c>
      <c r="T3876" s="5" t="str">
        <f t="shared" si="1821"/>
        <v/>
      </c>
      <c r="U3876" s="152" t="str">
        <f t="shared" si="1804"/>
        <v/>
      </c>
      <c r="V3876" s="152" t="str">
        <f t="shared" si="1805"/>
        <v/>
      </c>
      <c r="W3876" s="153" t="str">
        <f t="shared" si="1806"/>
        <v/>
      </c>
      <c r="X3876" s="153" t="str">
        <f t="shared" si="1807"/>
        <v/>
      </c>
      <c r="Y3876" s="153" t="str">
        <f t="shared" si="1808"/>
        <v/>
      </c>
      <c r="Z3876" s="153" t="str">
        <f t="shared" si="1809"/>
        <v/>
      </c>
      <c r="AA3876" s="152" t="str">
        <f t="shared" si="1810"/>
        <v/>
      </c>
      <c r="AB3876" s="152" t="str">
        <f t="shared" si="1811"/>
        <v/>
      </c>
      <c r="AC3876" s="154" t="str">
        <f t="shared" si="1822"/>
        <v/>
      </c>
      <c r="AD3876" s="154" t="str">
        <f t="shared" si="1823"/>
        <v/>
      </c>
      <c r="AE3876" s="3" t="str">
        <f t="shared" si="1824"/>
        <v/>
      </c>
      <c r="AF3876" s="3" t="str">
        <f t="shared" si="1825"/>
        <v/>
      </c>
      <c r="AG3876" s="3" t="str">
        <f t="shared" si="1826"/>
        <v/>
      </c>
      <c r="AH3876" s="4" t="str">
        <f t="shared" si="1827"/>
        <v/>
      </c>
      <c r="AI3876" s="75" t="str">
        <f t="shared" si="1828"/>
        <v/>
      </c>
      <c r="AJ3876" s="75" t="str">
        <f t="shared" si="1829"/>
        <v/>
      </c>
    </row>
    <row r="3877" spans="1:36">
      <c r="A3877" s="41" t="str">
        <f t="shared" si="1812"/>
        <v/>
      </c>
      <c r="B3877" s="150" t="str">
        <f>IF(ISNUMBER(A3877),INDEX('MetaTrader Import'!$H$13:$J$5893,TRUNC(((A3877-$A$39+1)-1)/3)+1,MOD((A3877-$A$39+1)-1,3)+1),"")</f>
        <v/>
      </c>
      <c r="C3877" s="43" t="str">
        <f t="shared" si="1813"/>
        <v/>
      </c>
      <c r="D3877" s="43" t="str">
        <f t="shared" ca="1" si="1803"/>
        <v/>
      </c>
      <c r="E3877" s="43" t="str">
        <f t="shared" si="1814"/>
        <v/>
      </c>
      <c r="F3877" s="43" t="str">
        <f t="shared" si="1815"/>
        <v/>
      </c>
      <c r="G3877" s="43" t="str">
        <f>IF(A3877&lt;&gt;"",IF(A3877&lt;Data!$G$11*0.25,$C$13/$G$32,IF(A3877&gt;Data!$G$11*0.25,$C$13,$C$13*10)),"")</f>
        <v/>
      </c>
      <c r="H3877" s="43" t="str">
        <f>IF(A3877&lt;&gt;"",IF(Data!$G$9="constant",$C$13,IF(Data!$G$9="squeeze",G3877,F3877)),"")</f>
        <v/>
      </c>
      <c r="I3877" s="38" t="str">
        <f ca="1">IF(ISNUMBER(A3877),NORMINV(RAND(),0,IF(AND(Data!$G$9="squeeze",A3877&lt;Data!$G$11*0.25),$H$32,1)*$C$30*$C$13)*($C$14*$C$12),"")</f>
        <v/>
      </c>
      <c r="J3877" s="42" t="str">
        <f ca="1">IFERROR(IF(Data!$C$6="Real",B3877,I3877+J3876+($C$14*$C$12)*(NORMINV(RAND(),$C$15,CHOOSE($G$13,$C$13,F3877,G3877)))),"")</f>
        <v/>
      </c>
      <c r="K3877" s="88" t="str">
        <f>IF(ISNUMBER(A3877), IF($G$16="fixed",$G$17,MIN(H3877*Data!$C$7*$C$16*0.5,$C$17*Data!$C$7))*$C$12,"")</f>
        <v/>
      </c>
      <c r="L3877" s="42" t="str">
        <f t="shared" ca="1" si="1830"/>
        <v/>
      </c>
      <c r="M3877" s="44" t="str">
        <f t="shared" ca="1" si="1831"/>
        <v/>
      </c>
      <c r="N3877" s="44" t="str">
        <f t="shared" ca="1" si="1832"/>
        <v/>
      </c>
      <c r="O3877" s="108" t="str">
        <f t="shared" si="1816"/>
        <v/>
      </c>
      <c r="P3877" s="102" t="str">
        <f t="shared" si="1817"/>
        <v/>
      </c>
      <c r="Q3877" s="102" t="str">
        <f t="shared" si="1818"/>
        <v/>
      </c>
      <c r="R3877" s="120" t="str">
        <f t="shared" si="1819"/>
        <v/>
      </c>
      <c r="S3877" s="54" t="str">
        <f t="shared" si="1820"/>
        <v/>
      </c>
      <c r="T3877" s="5" t="str">
        <f t="shared" si="1821"/>
        <v/>
      </c>
      <c r="U3877" s="152" t="str">
        <f t="shared" si="1804"/>
        <v/>
      </c>
      <c r="V3877" s="152" t="str">
        <f t="shared" si="1805"/>
        <v/>
      </c>
      <c r="W3877" s="153" t="str">
        <f t="shared" si="1806"/>
        <v/>
      </c>
      <c r="X3877" s="153" t="str">
        <f t="shared" si="1807"/>
        <v/>
      </c>
      <c r="Y3877" s="153" t="str">
        <f t="shared" si="1808"/>
        <v/>
      </c>
      <c r="Z3877" s="153" t="str">
        <f t="shared" si="1809"/>
        <v/>
      </c>
      <c r="AA3877" s="152" t="str">
        <f t="shared" si="1810"/>
        <v/>
      </c>
      <c r="AB3877" s="152" t="str">
        <f t="shared" si="1811"/>
        <v/>
      </c>
      <c r="AC3877" s="154" t="str">
        <f t="shared" si="1822"/>
        <v/>
      </c>
      <c r="AD3877" s="154" t="str">
        <f t="shared" si="1823"/>
        <v/>
      </c>
      <c r="AE3877" s="3" t="str">
        <f t="shared" si="1824"/>
        <v/>
      </c>
      <c r="AF3877" s="3" t="str">
        <f t="shared" si="1825"/>
        <v/>
      </c>
      <c r="AG3877" s="3" t="str">
        <f t="shared" si="1826"/>
        <v/>
      </c>
      <c r="AH3877" s="4" t="str">
        <f t="shared" si="1827"/>
        <v/>
      </c>
      <c r="AI3877" s="75" t="str">
        <f t="shared" si="1828"/>
        <v/>
      </c>
      <c r="AJ3877" s="75" t="str">
        <f t="shared" si="1829"/>
        <v/>
      </c>
    </row>
    <row r="3878" spans="1:36">
      <c r="A3878" s="41" t="str">
        <f t="shared" si="1812"/>
        <v/>
      </c>
      <c r="B3878" s="150" t="str">
        <f>IF(ISNUMBER(A3878),INDEX('MetaTrader Import'!$H$13:$J$5893,TRUNC(((A3878-$A$39+1)-1)/3)+1,MOD((A3878-$A$39+1)-1,3)+1),"")</f>
        <v/>
      </c>
      <c r="C3878" s="43" t="str">
        <f t="shared" si="1813"/>
        <v/>
      </c>
      <c r="D3878" s="43" t="str">
        <f t="shared" ca="1" si="1803"/>
        <v/>
      </c>
      <c r="E3878" s="43" t="str">
        <f t="shared" si="1814"/>
        <v/>
      </c>
      <c r="F3878" s="43" t="str">
        <f t="shared" si="1815"/>
        <v/>
      </c>
      <c r="G3878" s="43" t="str">
        <f>IF(A3878&lt;&gt;"",IF(A3878&lt;Data!$G$11*0.25,$C$13/$G$32,IF(A3878&gt;Data!$G$11*0.25,$C$13,$C$13*10)),"")</f>
        <v/>
      </c>
      <c r="H3878" s="43" t="str">
        <f>IF(A3878&lt;&gt;"",IF(Data!$G$9="constant",$C$13,IF(Data!$G$9="squeeze",G3878,F3878)),"")</f>
        <v/>
      </c>
      <c r="I3878" s="38" t="str">
        <f ca="1">IF(ISNUMBER(A3878),NORMINV(RAND(),0,IF(AND(Data!$G$9="squeeze",A3878&lt;Data!$G$11*0.25),$H$32,1)*$C$30*$C$13)*($C$14*$C$12),"")</f>
        <v/>
      </c>
      <c r="J3878" s="42" t="str">
        <f ca="1">IFERROR(IF(Data!$C$6="Real",B3878,I3878+J3877+($C$14*$C$12)*(NORMINV(RAND(),$C$15,CHOOSE($G$13,$C$13,F3878,G3878)))),"")</f>
        <v/>
      </c>
      <c r="K3878" s="88" t="str">
        <f>IF(ISNUMBER(A3878), IF($G$16="fixed",$G$17,MIN(H3878*Data!$C$7*$C$16*0.5,$C$17*Data!$C$7))*$C$12,"")</f>
        <v/>
      </c>
      <c r="L3878" s="42" t="str">
        <f t="shared" ca="1" si="1830"/>
        <v/>
      </c>
      <c r="M3878" s="44" t="str">
        <f t="shared" ca="1" si="1831"/>
        <v/>
      </c>
      <c r="N3878" s="44" t="str">
        <f t="shared" ca="1" si="1832"/>
        <v/>
      </c>
      <c r="O3878" s="108" t="str">
        <f t="shared" si="1816"/>
        <v/>
      </c>
      <c r="P3878" s="102" t="str">
        <f t="shared" si="1817"/>
        <v/>
      </c>
      <c r="Q3878" s="102" t="str">
        <f t="shared" si="1818"/>
        <v/>
      </c>
      <c r="R3878" s="120" t="str">
        <f t="shared" si="1819"/>
        <v/>
      </c>
      <c r="S3878" s="54" t="str">
        <f t="shared" si="1820"/>
        <v/>
      </c>
      <c r="T3878" s="5" t="str">
        <f t="shared" si="1821"/>
        <v/>
      </c>
      <c r="U3878" s="152" t="str">
        <f t="shared" si="1804"/>
        <v/>
      </c>
      <c r="V3878" s="152" t="str">
        <f t="shared" si="1805"/>
        <v/>
      </c>
      <c r="W3878" s="153" t="str">
        <f t="shared" si="1806"/>
        <v/>
      </c>
      <c r="X3878" s="153" t="str">
        <f t="shared" si="1807"/>
        <v/>
      </c>
      <c r="Y3878" s="153" t="str">
        <f t="shared" si="1808"/>
        <v/>
      </c>
      <c r="Z3878" s="153" t="str">
        <f t="shared" si="1809"/>
        <v/>
      </c>
      <c r="AA3878" s="152" t="str">
        <f t="shared" si="1810"/>
        <v/>
      </c>
      <c r="AB3878" s="152" t="str">
        <f t="shared" si="1811"/>
        <v/>
      </c>
      <c r="AC3878" s="154" t="str">
        <f t="shared" si="1822"/>
        <v/>
      </c>
      <c r="AD3878" s="154" t="str">
        <f t="shared" si="1823"/>
        <v/>
      </c>
      <c r="AE3878" s="3" t="str">
        <f t="shared" si="1824"/>
        <v/>
      </c>
      <c r="AF3878" s="3" t="str">
        <f t="shared" si="1825"/>
        <v/>
      </c>
      <c r="AG3878" s="3" t="str">
        <f t="shared" si="1826"/>
        <v/>
      </c>
      <c r="AH3878" s="4" t="str">
        <f t="shared" si="1827"/>
        <v/>
      </c>
      <c r="AI3878" s="75" t="str">
        <f t="shared" si="1828"/>
        <v/>
      </c>
      <c r="AJ3878" s="75" t="str">
        <f t="shared" si="1829"/>
        <v/>
      </c>
    </row>
    <row r="3879" spans="1:36">
      <c r="A3879" s="41" t="str">
        <f t="shared" si="1812"/>
        <v/>
      </c>
      <c r="B3879" s="150" t="str">
        <f>IF(ISNUMBER(A3879),INDEX('MetaTrader Import'!$H$13:$J$5893,TRUNC(((A3879-$A$39+1)-1)/3)+1,MOD((A3879-$A$39+1)-1,3)+1),"")</f>
        <v/>
      </c>
      <c r="C3879" s="43" t="str">
        <f t="shared" si="1813"/>
        <v/>
      </c>
      <c r="D3879" s="43" t="str">
        <f t="shared" ca="1" si="1803"/>
        <v/>
      </c>
      <c r="E3879" s="43" t="str">
        <f t="shared" si="1814"/>
        <v/>
      </c>
      <c r="F3879" s="43" t="str">
        <f t="shared" si="1815"/>
        <v/>
      </c>
      <c r="G3879" s="43" t="str">
        <f>IF(A3879&lt;&gt;"",IF(A3879&lt;Data!$G$11*0.25,$C$13/$G$32,IF(A3879&gt;Data!$G$11*0.25,$C$13,$C$13*10)),"")</f>
        <v/>
      </c>
      <c r="H3879" s="43" t="str">
        <f>IF(A3879&lt;&gt;"",IF(Data!$G$9="constant",$C$13,IF(Data!$G$9="squeeze",G3879,F3879)),"")</f>
        <v/>
      </c>
      <c r="I3879" s="38" t="str">
        <f ca="1">IF(ISNUMBER(A3879),NORMINV(RAND(),0,IF(AND(Data!$G$9="squeeze",A3879&lt;Data!$G$11*0.25),$H$32,1)*$C$30*$C$13)*($C$14*$C$12),"")</f>
        <v/>
      </c>
      <c r="J3879" s="42" t="str">
        <f ca="1">IFERROR(IF(Data!$C$6="Real",B3879,I3879+J3878+($C$14*$C$12)*(NORMINV(RAND(),$C$15,CHOOSE($G$13,$C$13,F3879,G3879)))),"")</f>
        <v/>
      </c>
      <c r="K3879" s="88" t="str">
        <f>IF(ISNUMBER(A3879), IF($G$16="fixed",$G$17,MIN(H3879*Data!$C$7*$C$16*0.5,$C$17*Data!$C$7))*$C$12,"")</f>
        <v/>
      </c>
      <c r="L3879" s="42" t="str">
        <f t="shared" ca="1" si="1830"/>
        <v/>
      </c>
      <c r="M3879" s="44" t="str">
        <f t="shared" ca="1" si="1831"/>
        <v/>
      </c>
      <c r="N3879" s="44" t="str">
        <f t="shared" ca="1" si="1832"/>
        <v/>
      </c>
      <c r="O3879" s="108" t="str">
        <f t="shared" si="1816"/>
        <v/>
      </c>
      <c r="P3879" s="102" t="str">
        <f t="shared" si="1817"/>
        <v/>
      </c>
      <c r="Q3879" s="102" t="str">
        <f t="shared" si="1818"/>
        <v/>
      </c>
      <c r="R3879" s="120" t="str">
        <f t="shared" si="1819"/>
        <v/>
      </c>
      <c r="S3879" s="54" t="str">
        <f t="shared" si="1820"/>
        <v/>
      </c>
      <c r="T3879" s="5" t="str">
        <f t="shared" si="1821"/>
        <v/>
      </c>
      <c r="U3879" s="152" t="str">
        <f t="shared" si="1804"/>
        <v/>
      </c>
      <c r="V3879" s="152" t="str">
        <f t="shared" si="1805"/>
        <v/>
      </c>
      <c r="W3879" s="153" t="str">
        <f t="shared" si="1806"/>
        <v/>
      </c>
      <c r="X3879" s="153" t="str">
        <f t="shared" si="1807"/>
        <v/>
      </c>
      <c r="Y3879" s="153" t="str">
        <f t="shared" si="1808"/>
        <v/>
      </c>
      <c r="Z3879" s="153" t="str">
        <f t="shared" si="1809"/>
        <v/>
      </c>
      <c r="AA3879" s="152" t="str">
        <f t="shared" si="1810"/>
        <v/>
      </c>
      <c r="AB3879" s="152" t="str">
        <f t="shared" si="1811"/>
        <v/>
      </c>
      <c r="AC3879" s="154" t="str">
        <f t="shared" si="1822"/>
        <v/>
      </c>
      <c r="AD3879" s="154" t="str">
        <f t="shared" si="1823"/>
        <v/>
      </c>
      <c r="AE3879" s="3" t="str">
        <f t="shared" si="1824"/>
        <v/>
      </c>
      <c r="AF3879" s="3" t="str">
        <f t="shared" si="1825"/>
        <v/>
      </c>
      <c r="AG3879" s="3" t="str">
        <f t="shared" si="1826"/>
        <v/>
      </c>
      <c r="AH3879" s="4" t="str">
        <f t="shared" si="1827"/>
        <v/>
      </c>
      <c r="AI3879" s="75" t="str">
        <f t="shared" si="1828"/>
        <v/>
      </c>
      <c r="AJ3879" s="75" t="str">
        <f t="shared" si="1829"/>
        <v/>
      </c>
    </row>
    <row r="3880" spans="1:36">
      <c r="A3880" s="41" t="str">
        <f t="shared" si="1812"/>
        <v/>
      </c>
      <c r="B3880" s="150" t="str">
        <f>IF(ISNUMBER(A3880),INDEX('MetaTrader Import'!$H$13:$J$5893,TRUNC(((A3880-$A$39+1)-1)/3)+1,MOD((A3880-$A$39+1)-1,3)+1),"")</f>
        <v/>
      </c>
      <c r="C3880" s="43" t="str">
        <f t="shared" si="1813"/>
        <v/>
      </c>
      <c r="D3880" s="43" t="str">
        <f t="shared" ca="1" si="1803"/>
        <v/>
      </c>
      <c r="E3880" s="43" t="str">
        <f t="shared" si="1814"/>
        <v/>
      </c>
      <c r="F3880" s="43" t="str">
        <f t="shared" si="1815"/>
        <v/>
      </c>
      <c r="G3880" s="43" t="str">
        <f>IF(A3880&lt;&gt;"",IF(A3880&lt;Data!$G$11*0.25,$C$13/$G$32,IF(A3880&gt;Data!$G$11*0.25,$C$13,$C$13*10)),"")</f>
        <v/>
      </c>
      <c r="H3880" s="43" t="str">
        <f>IF(A3880&lt;&gt;"",IF(Data!$G$9="constant",$C$13,IF(Data!$G$9="squeeze",G3880,F3880)),"")</f>
        <v/>
      </c>
      <c r="I3880" s="38" t="str">
        <f ca="1">IF(ISNUMBER(A3880),NORMINV(RAND(),0,IF(AND(Data!$G$9="squeeze",A3880&lt;Data!$G$11*0.25),$H$32,1)*$C$30*$C$13)*($C$14*$C$12),"")</f>
        <v/>
      </c>
      <c r="J3880" s="42" t="str">
        <f ca="1">IFERROR(IF(Data!$C$6="Real",B3880,I3880+J3879+($C$14*$C$12)*(NORMINV(RAND(),$C$15,CHOOSE($G$13,$C$13,F3880,G3880)))),"")</f>
        <v/>
      </c>
      <c r="K3880" s="88" t="str">
        <f>IF(ISNUMBER(A3880), IF($G$16="fixed",$G$17,MIN(H3880*Data!$C$7*$C$16*0.5,$C$17*Data!$C$7))*$C$12,"")</f>
        <v/>
      </c>
      <c r="L3880" s="42" t="str">
        <f t="shared" ca="1" si="1830"/>
        <v/>
      </c>
      <c r="M3880" s="44" t="str">
        <f t="shared" ca="1" si="1831"/>
        <v/>
      </c>
      <c r="N3880" s="44" t="str">
        <f t="shared" ca="1" si="1832"/>
        <v/>
      </c>
      <c r="O3880" s="108" t="str">
        <f t="shared" si="1816"/>
        <v/>
      </c>
      <c r="P3880" s="102" t="str">
        <f t="shared" si="1817"/>
        <v/>
      </c>
      <c r="Q3880" s="102" t="str">
        <f t="shared" si="1818"/>
        <v/>
      </c>
      <c r="R3880" s="120" t="str">
        <f t="shared" si="1819"/>
        <v/>
      </c>
      <c r="S3880" s="54" t="str">
        <f t="shared" si="1820"/>
        <v/>
      </c>
      <c r="T3880" s="5" t="str">
        <f t="shared" si="1821"/>
        <v/>
      </c>
      <c r="U3880" s="152" t="str">
        <f t="shared" si="1804"/>
        <v/>
      </c>
      <c r="V3880" s="152" t="str">
        <f t="shared" si="1805"/>
        <v/>
      </c>
      <c r="W3880" s="153" t="str">
        <f t="shared" si="1806"/>
        <v/>
      </c>
      <c r="X3880" s="153" t="str">
        <f t="shared" si="1807"/>
        <v/>
      </c>
      <c r="Y3880" s="153" t="str">
        <f t="shared" si="1808"/>
        <v/>
      </c>
      <c r="Z3880" s="153" t="str">
        <f t="shared" si="1809"/>
        <v/>
      </c>
      <c r="AA3880" s="152" t="str">
        <f t="shared" si="1810"/>
        <v/>
      </c>
      <c r="AB3880" s="152" t="str">
        <f t="shared" si="1811"/>
        <v/>
      </c>
      <c r="AC3880" s="154" t="str">
        <f t="shared" si="1822"/>
        <v/>
      </c>
      <c r="AD3880" s="154" t="str">
        <f t="shared" si="1823"/>
        <v/>
      </c>
      <c r="AE3880" s="3" t="str">
        <f t="shared" si="1824"/>
        <v/>
      </c>
      <c r="AF3880" s="3" t="str">
        <f t="shared" si="1825"/>
        <v/>
      </c>
      <c r="AG3880" s="3" t="str">
        <f t="shared" si="1826"/>
        <v/>
      </c>
      <c r="AH3880" s="4" t="str">
        <f t="shared" si="1827"/>
        <v/>
      </c>
      <c r="AI3880" s="75" t="str">
        <f t="shared" si="1828"/>
        <v/>
      </c>
      <c r="AJ3880" s="75" t="str">
        <f t="shared" si="1829"/>
        <v/>
      </c>
    </row>
    <row r="3881" spans="1:36">
      <c r="A3881" s="41" t="str">
        <f t="shared" si="1812"/>
        <v/>
      </c>
      <c r="B3881" s="150" t="str">
        <f>IF(ISNUMBER(A3881),INDEX('MetaTrader Import'!$H$13:$J$5893,TRUNC(((A3881-$A$39+1)-1)/3)+1,MOD((A3881-$A$39+1)-1,3)+1),"")</f>
        <v/>
      </c>
      <c r="C3881" s="43" t="str">
        <f t="shared" si="1813"/>
        <v/>
      </c>
      <c r="D3881" s="43" t="str">
        <f t="shared" ca="1" si="1803"/>
        <v/>
      </c>
      <c r="E3881" s="43" t="str">
        <f t="shared" si="1814"/>
        <v/>
      </c>
      <c r="F3881" s="43" t="str">
        <f t="shared" si="1815"/>
        <v/>
      </c>
      <c r="G3881" s="43" t="str">
        <f>IF(A3881&lt;&gt;"",IF(A3881&lt;Data!$G$11*0.25,$C$13/$G$32,IF(A3881&gt;Data!$G$11*0.25,$C$13,$C$13*10)),"")</f>
        <v/>
      </c>
      <c r="H3881" s="43" t="str">
        <f>IF(A3881&lt;&gt;"",IF(Data!$G$9="constant",$C$13,IF(Data!$G$9="squeeze",G3881,F3881)),"")</f>
        <v/>
      </c>
      <c r="I3881" s="38" t="str">
        <f ca="1">IF(ISNUMBER(A3881),NORMINV(RAND(),0,IF(AND(Data!$G$9="squeeze",A3881&lt;Data!$G$11*0.25),$H$32,1)*$C$30*$C$13)*($C$14*$C$12),"")</f>
        <v/>
      </c>
      <c r="J3881" s="42" t="str">
        <f ca="1">IFERROR(IF(Data!$C$6="Real",B3881,I3881+J3880+($C$14*$C$12)*(NORMINV(RAND(),$C$15,CHOOSE($G$13,$C$13,F3881,G3881)))),"")</f>
        <v/>
      </c>
      <c r="K3881" s="88" t="str">
        <f>IF(ISNUMBER(A3881), IF($G$16="fixed",$G$17,MIN(H3881*Data!$C$7*$C$16*0.5,$C$17*Data!$C$7))*$C$12,"")</f>
        <v/>
      </c>
      <c r="L3881" s="42" t="str">
        <f t="shared" ca="1" si="1830"/>
        <v/>
      </c>
      <c r="M3881" s="44" t="str">
        <f t="shared" ca="1" si="1831"/>
        <v/>
      </c>
      <c r="N3881" s="44" t="str">
        <f t="shared" ca="1" si="1832"/>
        <v/>
      </c>
      <c r="O3881" s="108" t="str">
        <f t="shared" si="1816"/>
        <v/>
      </c>
      <c r="P3881" s="102" t="str">
        <f t="shared" si="1817"/>
        <v/>
      </c>
      <c r="Q3881" s="102" t="str">
        <f t="shared" si="1818"/>
        <v/>
      </c>
      <c r="R3881" s="120" t="str">
        <f t="shared" si="1819"/>
        <v/>
      </c>
      <c r="S3881" s="54" t="str">
        <f t="shared" si="1820"/>
        <v/>
      </c>
      <c r="T3881" s="5" t="str">
        <f t="shared" si="1821"/>
        <v/>
      </c>
      <c r="U3881" s="152" t="str">
        <f t="shared" si="1804"/>
        <v/>
      </c>
      <c r="V3881" s="152" t="str">
        <f t="shared" si="1805"/>
        <v/>
      </c>
      <c r="W3881" s="153" t="str">
        <f t="shared" si="1806"/>
        <v/>
      </c>
      <c r="X3881" s="153" t="str">
        <f t="shared" si="1807"/>
        <v/>
      </c>
      <c r="Y3881" s="153" t="str">
        <f t="shared" si="1808"/>
        <v/>
      </c>
      <c r="Z3881" s="153" t="str">
        <f t="shared" si="1809"/>
        <v/>
      </c>
      <c r="AA3881" s="152" t="str">
        <f t="shared" si="1810"/>
        <v/>
      </c>
      <c r="AB3881" s="152" t="str">
        <f t="shared" si="1811"/>
        <v/>
      </c>
      <c r="AC3881" s="154" t="str">
        <f t="shared" si="1822"/>
        <v/>
      </c>
      <c r="AD3881" s="154" t="str">
        <f t="shared" si="1823"/>
        <v/>
      </c>
      <c r="AE3881" s="3" t="str">
        <f t="shared" si="1824"/>
        <v/>
      </c>
      <c r="AF3881" s="3" t="str">
        <f t="shared" si="1825"/>
        <v/>
      </c>
      <c r="AG3881" s="3" t="str">
        <f t="shared" si="1826"/>
        <v/>
      </c>
      <c r="AH3881" s="4" t="str">
        <f t="shared" si="1827"/>
        <v/>
      </c>
      <c r="AI3881" s="75" t="str">
        <f t="shared" si="1828"/>
        <v/>
      </c>
      <c r="AJ3881" s="75" t="str">
        <f t="shared" si="1829"/>
        <v/>
      </c>
    </row>
    <row r="3882" spans="1:36">
      <c r="A3882" s="41" t="str">
        <f t="shared" si="1812"/>
        <v/>
      </c>
      <c r="B3882" s="150" t="str">
        <f>IF(ISNUMBER(A3882),INDEX('MetaTrader Import'!$H$13:$J$5893,TRUNC(((A3882-$A$39+1)-1)/3)+1,MOD((A3882-$A$39+1)-1,3)+1),"")</f>
        <v/>
      </c>
      <c r="C3882" s="43" t="str">
        <f t="shared" si="1813"/>
        <v/>
      </c>
      <c r="D3882" s="43" t="str">
        <f t="shared" ca="1" si="1803"/>
        <v/>
      </c>
      <c r="E3882" s="43" t="str">
        <f t="shared" si="1814"/>
        <v/>
      </c>
      <c r="F3882" s="43" t="str">
        <f t="shared" si="1815"/>
        <v/>
      </c>
      <c r="G3882" s="43" t="str">
        <f>IF(A3882&lt;&gt;"",IF(A3882&lt;Data!$G$11*0.25,$C$13/$G$32,IF(A3882&gt;Data!$G$11*0.25,$C$13,$C$13*10)),"")</f>
        <v/>
      </c>
      <c r="H3882" s="43" t="str">
        <f>IF(A3882&lt;&gt;"",IF(Data!$G$9="constant",$C$13,IF(Data!$G$9="squeeze",G3882,F3882)),"")</f>
        <v/>
      </c>
      <c r="I3882" s="38" t="str">
        <f ca="1">IF(ISNUMBER(A3882),NORMINV(RAND(),0,IF(AND(Data!$G$9="squeeze",A3882&lt;Data!$G$11*0.25),$H$32,1)*$C$30*$C$13)*($C$14*$C$12),"")</f>
        <v/>
      </c>
      <c r="J3882" s="42" t="str">
        <f ca="1">IFERROR(IF(Data!$C$6="Real",B3882,I3882+J3881+($C$14*$C$12)*(NORMINV(RAND(),$C$15,CHOOSE($G$13,$C$13,F3882,G3882)))),"")</f>
        <v/>
      </c>
      <c r="K3882" s="88" t="str">
        <f>IF(ISNUMBER(A3882), IF($G$16="fixed",$G$17,MIN(H3882*Data!$C$7*$C$16*0.5,$C$17*Data!$C$7))*$C$12,"")</f>
        <v/>
      </c>
      <c r="L3882" s="42" t="str">
        <f t="shared" ca="1" si="1830"/>
        <v/>
      </c>
      <c r="M3882" s="44" t="str">
        <f t="shared" ca="1" si="1831"/>
        <v/>
      </c>
      <c r="N3882" s="44" t="str">
        <f t="shared" ca="1" si="1832"/>
        <v/>
      </c>
      <c r="O3882" s="108" t="str">
        <f t="shared" si="1816"/>
        <v/>
      </c>
      <c r="P3882" s="102" t="str">
        <f t="shared" si="1817"/>
        <v/>
      </c>
      <c r="Q3882" s="102" t="str">
        <f t="shared" si="1818"/>
        <v/>
      </c>
      <c r="R3882" s="120" t="str">
        <f t="shared" si="1819"/>
        <v/>
      </c>
      <c r="S3882" s="54" t="str">
        <f t="shared" si="1820"/>
        <v/>
      </c>
      <c r="T3882" s="5" t="str">
        <f t="shared" si="1821"/>
        <v/>
      </c>
      <c r="U3882" s="152" t="str">
        <f t="shared" si="1804"/>
        <v/>
      </c>
      <c r="V3882" s="152" t="str">
        <f t="shared" si="1805"/>
        <v/>
      </c>
      <c r="W3882" s="153" t="str">
        <f t="shared" si="1806"/>
        <v/>
      </c>
      <c r="X3882" s="153" t="str">
        <f t="shared" si="1807"/>
        <v/>
      </c>
      <c r="Y3882" s="153" t="str">
        <f t="shared" si="1808"/>
        <v/>
      </c>
      <c r="Z3882" s="153" t="str">
        <f t="shared" si="1809"/>
        <v/>
      </c>
      <c r="AA3882" s="152" t="str">
        <f t="shared" si="1810"/>
        <v/>
      </c>
      <c r="AB3882" s="152" t="str">
        <f t="shared" si="1811"/>
        <v/>
      </c>
      <c r="AC3882" s="154" t="str">
        <f t="shared" si="1822"/>
        <v/>
      </c>
      <c r="AD3882" s="154" t="str">
        <f t="shared" si="1823"/>
        <v/>
      </c>
      <c r="AE3882" s="3" t="str">
        <f t="shared" si="1824"/>
        <v/>
      </c>
      <c r="AF3882" s="3" t="str">
        <f t="shared" si="1825"/>
        <v/>
      </c>
      <c r="AG3882" s="3" t="str">
        <f t="shared" si="1826"/>
        <v/>
      </c>
      <c r="AH3882" s="4" t="str">
        <f t="shared" si="1827"/>
        <v/>
      </c>
      <c r="AI3882" s="75" t="str">
        <f t="shared" si="1828"/>
        <v/>
      </c>
      <c r="AJ3882" s="75" t="str">
        <f t="shared" si="1829"/>
        <v/>
      </c>
    </row>
    <row r="3883" spans="1:36">
      <c r="A3883" s="41" t="str">
        <f t="shared" si="1812"/>
        <v/>
      </c>
      <c r="B3883" s="150" t="str">
        <f>IF(ISNUMBER(A3883),INDEX('MetaTrader Import'!$H$13:$J$5893,TRUNC(((A3883-$A$39+1)-1)/3)+1,MOD((A3883-$A$39+1)-1,3)+1),"")</f>
        <v/>
      </c>
      <c r="C3883" s="43" t="str">
        <f t="shared" si="1813"/>
        <v/>
      </c>
      <c r="D3883" s="43" t="str">
        <f t="shared" ca="1" si="1803"/>
        <v/>
      </c>
      <c r="E3883" s="43" t="str">
        <f t="shared" si="1814"/>
        <v/>
      </c>
      <c r="F3883" s="43" t="str">
        <f t="shared" si="1815"/>
        <v/>
      </c>
      <c r="G3883" s="43" t="str">
        <f>IF(A3883&lt;&gt;"",IF(A3883&lt;Data!$G$11*0.25,$C$13/$G$32,IF(A3883&gt;Data!$G$11*0.25,$C$13,$C$13*10)),"")</f>
        <v/>
      </c>
      <c r="H3883" s="43" t="str">
        <f>IF(A3883&lt;&gt;"",IF(Data!$G$9="constant",$C$13,IF(Data!$G$9="squeeze",G3883,F3883)),"")</f>
        <v/>
      </c>
      <c r="I3883" s="38" t="str">
        <f ca="1">IF(ISNUMBER(A3883),NORMINV(RAND(),0,IF(AND(Data!$G$9="squeeze",A3883&lt;Data!$G$11*0.25),$H$32,1)*$C$30*$C$13)*($C$14*$C$12),"")</f>
        <v/>
      </c>
      <c r="J3883" s="42" t="str">
        <f ca="1">IFERROR(IF(Data!$C$6="Real",B3883,I3883+J3882+($C$14*$C$12)*(NORMINV(RAND(),$C$15,CHOOSE($G$13,$C$13,F3883,G3883)))),"")</f>
        <v/>
      </c>
      <c r="K3883" s="88" t="str">
        <f>IF(ISNUMBER(A3883), IF($G$16="fixed",$G$17,MIN(H3883*Data!$C$7*$C$16*0.5,$C$17*Data!$C$7))*$C$12,"")</f>
        <v/>
      </c>
      <c r="L3883" s="42" t="str">
        <f t="shared" ca="1" si="1830"/>
        <v/>
      </c>
      <c r="M3883" s="44" t="str">
        <f t="shared" ca="1" si="1831"/>
        <v/>
      </c>
      <c r="N3883" s="44" t="str">
        <f t="shared" ca="1" si="1832"/>
        <v/>
      </c>
      <c r="O3883" s="108" t="str">
        <f t="shared" si="1816"/>
        <v/>
      </c>
      <c r="P3883" s="102" t="str">
        <f t="shared" si="1817"/>
        <v/>
      </c>
      <c r="Q3883" s="102" t="str">
        <f t="shared" si="1818"/>
        <v/>
      </c>
      <c r="R3883" s="120" t="str">
        <f t="shared" si="1819"/>
        <v/>
      </c>
      <c r="S3883" s="54" t="str">
        <f t="shared" si="1820"/>
        <v/>
      </c>
      <c r="T3883" s="5" t="str">
        <f t="shared" si="1821"/>
        <v/>
      </c>
      <c r="U3883" s="152" t="str">
        <f t="shared" si="1804"/>
        <v/>
      </c>
      <c r="V3883" s="152" t="str">
        <f t="shared" si="1805"/>
        <v/>
      </c>
      <c r="W3883" s="153" t="str">
        <f t="shared" si="1806"/>
        <v/>
      </c>
      <c r="X3883" s="153" t="str">
        <f t="shared" si="1807"/>
        <v/>
      </c>
      <c r="Y3883" s="153" t="str">
        <f t="shared" si="1808"/>
        <v/>
      </c>
      <c r="Z3883" s="153" t="str">
        <f t="shared" si="1809"/>
        <v/>
      </c>
      <c r="AA3883" s="152" t="str">
        <f t="shared" si="1810"/>
        <v/>
      </c>
      <c r="AB3883" s="152" t="str">
        <f t="shared" si="1811"/>
        <v/>
      </c>
      <c r="AC3883" s="154" t="str">
        <f t="shared" si="1822"/>
        <v/>
      </c>
      <c r="AD3883" s="154" t="str">
        <f t="shared" si="1823"/>
        <v/>
      </c>
      <c r="AE3883" s="3" t="str">
        <f t="shared" si="1824"/>
        <v/>
      </c>
      <c r="AF3883" s="3" t="str">
        <f t="shared" si="1825"/>
        <v/>
      </c>
      <c r="AG3883" s="3" t="str">
        <f t="shared" si="1826"/>
        <v/>
      </c>
      <c r="AH3883" s="4" t="str">
        <f t="shared" si="1827"/>
        <v/>
      </c>
      <c r="AI3883" s="75" t="str">
        <f t="shared" si="1828"/>
        <v/>
      </c>
      <c r="AJ3883" s="75" t="str">
        <f t="shared" si="1829"/>
        <v/>
      </c>
    </row>
    <row r="3884" spans="1:36">
      <c r="A3884" s="41" t="str">
        <f t="shared" si="1812"/>
        <v/>
      </c>
      <c r="B3884" s="150" t="str">
        <f>IF(ISNUMBER(A3884),INDEX('MetaTrader Import'!$H$13:$J$5893,TRUNC(((A3884-$A$39+1)-1)/3)+1,MOD((A3884-$A$39+1)-1,3)+1),"")</f>
        <v/>
      </c>
      <c r="C3884" s="43" t="str">
        <f t="shared" si="1813"/>
        <v/>
      </c>
      <c r="D3884" s="43" t="str">
        <f t="shared" ca="1" si="1803"/>
        <v/>
      </c>
      <c r="E3884" s="43" t="str">
        <f t="shared" si="1814"/>
        <v/>
      </c>
      <c r="F3884" s="43" t="str">
        <f t="shared" si="1815"/>
        <v/>
      </c>
      <c r="G3884" s="43" t="str">
        <f>IF(A3884&lt;&gt;"",IF(A3884&lt;Data!$G$11*0.25,$C$13/$G$32,IF(A3884&gt;Data!$G$11*0.25,$C$13,$C$13*10)),"")</f>
        <v/>
      </c>
      <c r="H3884" s="43" t="str">
        <f>IF(A3884&lt;&gt;"",IF(Data!$G$9="constant",$C$13,IF(Data!$G$9="squeeze",G3884,F3884)),"")</f>
        <v/>
      </c>
      <c r="I3884" s="38" t="str">
        <f ca="1">IF(ISNUMBER(A3884),NORMINV(RAND(),0,IF(AND(Data!$G$9="squeeze",A3884&lt;Data!$G$11*0.25),$H$32,1)*$C$30*$C$13)*($C$14*$C$12),"")</f>
        <v/>
      </c>
      <c r="J3884" s="42" t="str">
        <f ca="1">IFERROR(IF(Data!$C$6="Real",B3884,I3884+J3883+($C$14*$C$12)*(NORMINV(RAND(),$C$15,CHOOSE($G$13,$C$13,F3884,G3884)))),"")</f>
        <v/>
      </c>
      <c r="K3884" s="88" t="str">
        <f>IF(ISNUMBER(A3884), IF($G$16="fixed",$G$17,MIN(H3884*Data!$C$7*$C$16*0.5,$C$17*Data!$C$7))*$C$12,"")</f>
        <v/>
      </c>
      <c r="L3884" s="42" t="str">
        <f t="shared" ca="1" si="1830"/>
        <v/>
      </c>
      <c r="M3884" s="44" t="str">
        <f t="shared" ca="1" si="1831"/>
        <v/>
      </c>
      <c r="N3884" s="44" t="str">
        <f t="shared" ca="1" si="1832"/>
        <v/>
      </c>
      <c r="O3884" s="108" t="str">
        <f t="shared" si="1816"/>
        <v/>
      </c>
      <c r="P3884" s="102" t="str">
        <f t="shared" si="1817"/>
        <v/>
      </c>
      <c r="Q3884" s="102" t="str">
        <f t="shared" si="1818"/>
        <v/>
      </c>
      <c r="R3884" s="120" t="str">
        <f t="shared" si="1819"/>
        <v/>
      </c>
      <c r="S3884" s="54" t="str">
        <f t="shared" si="1820"/>
        <v/>
      </c>
      <c r="T3884" s="5" t="str">
        <f t="shared" si="1821"/>
        <v/>
      </c>
      <c r="U3884" s="152" t="str">
        <f t="shared" si="1804"/>
        <v/>
      </c>
      <c r="V3884" s="152" t="str">
        <f t="shared" si="1805"/>
        <v/>
      </c>
      <c r="W3884" s="153" t="str">
        <f t="shared" si="1806"/>
        <v/>
      </c>
      <c r="X3884" s="153" t="str">
        <f t="shared" si="1807"/>
        <v/>
      </c>
      <c r="Y3884" s="153" t="str">
        <f t="shared" si="1808"/>
        <v/>
      </c>
      <c r="Z3884" s="153" t="str">
        <f t="shared" si="1809"/>
        <v/>
      </c>
      <c r="AA3884" s="152" t="str">
        <f t="shared" si="1810"/>
        <v/>
      </c>
      <c r="AB3884" s="152" t="str">
        <f t="shared" si="1811"/>
        <v/>
      </c>
      <c r="AC3884" s="154" t="str">
        <f t="shared" si="1822"/>
        <v/>
      </c>
      <c r="AD3884" s="154" t="str">
        <f t="shared" si="1823"/>
        <v/>
      </c>
      <c r="AE3884" s="3" t="str">
        <f t="shared" si="1824"/>
        <v/>
      </c>
      <c r="AF3884" s="3" t="str">
        <f t="shared" si="1825"/>
        <v/>
      </c>
      <c r="AG3884" s="3" t="str">
        <f t="shared" si="1826"/>
        <v/>
      </c>
      <c r="AH3884" s="4" t="str">
        <f t="shared" si="1827"/>
        <v/>
      </c>
      <c r="AI3884" s="75" t="str">
        <f t="shared" si="1828"/>
        <v/>
      </c>
      <c r="AJ3884" s="75" t="str">
        <f t="shared" si="1829"/>
        <v/>
      </c>
    </row>
    <row r="3885" spans="1:36">
      <c r="A3885" s="41" t="str">
        <f t="shared" si="1812"/>
        <v/>
      </c>
      <c r="B3885" s="150" t="str">
        <f>IF(ISNUMBER(A3885),INDEX('MetaTrader Import'!$H$13:$J$5893,TRUNC(((A3885-$A$39+1)-1)/3)+1,MOD((A3885-$A$39+1)-1,3)+1),"")</f>
        <v/>
      </c>
      <c r="C3885" s="43" t="str">
        <f t="shared" si="1813"/>
        <v/>
      </c>
      <c r="D3885" s="43" t="str">
        <f t="shared" ca="1" si="1803"/>
        <v/>
      </c>
      <c r="E3885" s="43" t="str">
        <f t="shared" si="1814"/>
        <v/>
      </c>
      <c r="F3885" s="43" t="str">
        <f t="shared" si="1815"/>
        <v/>
      </c>
      <c r="G3885" s="43" t="str">
        <f>IF(A3885&lt;&gt;"",IF(A3885&lt;Data!$G$11*0.25,$C$13/$G$32,IF(A3885&gt;Data!$G$11*0.25,$C$13,$C$13*10)),"")</f>
        <v/>
      </c>
      <c r="H3885" s="43" t="str">
        <f>IF(A3885&lt;&gt;"",IF(Data!$G$9="constant",$C$13,IF(Data!$G$9="squeeze",G3885,F3885)),"")</f>
        <v/>
      </c>
      <c r="I3885" s="38" t="str">
        <f ca="1">IF(ISNUMBER(A3885),NORMINV(RAND(),0,IF(AND(Data!$G$9="squeeze",A3885&lt;Data!$G$11*0.25),$H$32,1)*$C$30*$C$13)*($C$14*$C$12),"")</f>
        <v/>
      </c>
      <c r="J3885" s="42" t="str">
        <f ca="1">IFERROR(IF(Data!$C$6="Real",B3885,I3885+J3884+($C$14*$C$12)*(NORMINV(RAND(),$C$15,CHOOSE($G$13,$C$13,F3885,G3885)))),"")</f>
        <v/>
      </c>
      <c r="K3885" s="88" t="str">
        <f>IF(ISNUMBER(A3885), IF($G$16="fixed",$G$17,MIN(H3885*Data!$C$7*$C$16*0.5,$C$17*Data!$C$7))*$C$12,"")</f>
        <v/>
      </c>
      <c r="L3885" s="42" t="str">
        <f t="shared" ca="1" si="1830"/>
        <v/>
      </c>
      <c r="M3885" s="44" t="str">
        <f t="shared" ca="1" si="1831"/>
        <v/>
      </c>
      <c r="N3885" s="44" t="str">
        <f t="shared" ca="1" si="1832"/>
        <v/>
      </c>
      <c r="O3885" s="108" t="str">
        <f t="shared" si="1816"/>
        <v/>
      </c>
      <c r="P3885" s="102" t="str">
        <f t="shared" si="1817"/>
        <v/>
      </c>
      <c r="Q3885" s="102" t="str">
        <f t="shared" si="1818"/>
        <v/>
      </c>
      <c r="R3885" s="120" t="str">
        <f t="shared" si="1819"/>
        <v/>
      </c>
      <c r="S3885" s="54" t="str">
        <f t="shared" si="1820"/>
        <v/>
      </c>
      <c r="T3885" s="5" t="str">
        <f t="shared" si="1821"/>
        <v/>
      </c>
      <c r="U3885" s="152" t="str">
        <f t="shared" si="1804"/>
        <v/>
      </c>
      <c r="V3885" s="152" t="str">
        <f t="shared" si="1805"/>
        <v/>
      </c>
      <c r="W3885" s="153" t="str">
        <f t="shared" si="1806"/>
        <v/>
      </c>
      <c r="X3885" s="153" t="str">
        <f t="shared" si="1807"/>
        <v/>
      </c>
      <c r="Y3885" s="153" t="str">
        <f t="shared" si="1808"/>
        <v/>
      </c>
      <c r="Z3885" s="153" t="str">
        <f t="shared" si="1809"/>
        <v/>
      </c>
      <c r="AA3885" s="152" t="str">
        <f t="shared" si="1810"/>
        <v/>
      </c>
      <c r="AB3885" s="152" t="str">
        <f t="shared" si="1811"/>
        <v/>
      </c>
      <c r="AC3885" s="154" t="str">
        <f t="shared" si="1822"/>
        <v/>
      </c>
      <c r="AD3885" s="154" t="str">
        <f t="shared" si="1823"/>
        <v/>
      </c>
      <c r="AE3885" s="3" t="str">
        <f t="shared" si="1824"/>
        <v/>
      </c>
      <c r="AF3885" s="3" t="str">
        <f t="shared" si="1825"/>
        <v/>
      </c>
      <c r="AG3885" s="3" t="str">
        <f t="shared" si="1826"/>
        <v/>
      </c>
      <c r="AH3885" s="4" t="str">
        <f t="shared" si="1827"/>
        <v/>
      </c>
      <c r="AI3885" s="75" t="str">
        <f t="shared" si="1828"/>
        <v/>
      </c>
      <c r="AJ3885" s="75" t="str">
        <f t="shared" si="1829"/>
        <v/>
      </c>
    </row>
    <row r="3886" spans="1:36">
      <c r="A3886" s="41" t="str">
        <f t="shared" si="1812"/>
        <v/>
      </c>
      <c r="B3886" s="150" t="str">
        <f>IF(ISNUMBER(A3886),INDEX('MetaTrader Import'!$H$13:$J$5893,TRUNC(((A3886-$A$39+1)-1)/3)+1,MOD((A3886-$A$39+1)-1,3)+1),"")</f>
        <v/>
      </c>
      <c r="C3886" s="43" t="str">
        <f t="shared" si="1813"/>
        <v/>
      </c>
      <c r="D3886" s="43" t="str">
        <f t="shared" ca="1" si="1803"/>
        <v/>
      </c>
      <c r="E3886" s="43" t="str">
        <f t="shared" si="1814"/>
        <v/>
      </c>
      <c r="F3886" s="43" t="str">
        <f t="shared" si="1815"/>
        <v/>
      </c>
      <c r="G3886" s="43" t="str">
        <f>IF(A3886&lt;&gt;"",IF(A3886&lt;Data!$G$11*0.25,$C$13/$G$32,IF(A3886&gt;Data!$G$11*0.25,$C$13,$C$13*10)),"")</f>
        <v/>
      </c>
      <c r="H3886" s="43" t="str">
        <f>IF(A3886&lt;&gt;"",IF(Data!$G$9="constant",$C$13,IF(Data!$G$9="squeeze",G3886,F3886)),"")</f>
        <v/>
      </c>
      <c r="I3886" s="38" t="str">
        <f ca="1">IF(ISNUMBER(A3886),NORMINV(RAND(),0,IF(AND(Data!$G$9="squeeze",A3886&lt;Data!$G$11*0.25),$H$32,1)*$C$30*$C$13)*($C$14*$C$12),"")</f>
        <v/>
      </c>
      <c r="J3886" s="42" t="str">
        <f ca="1">IFERROR(IF(Data!$C$6="Real",B3886,I3886+J3885+($C$14*$C$12)*(NORMINV(RAND(),$C$15,CHOOSE($G$13,$C$13,F3886,G3886)))),"")</f>
        <v/>
      </c>
      <c r="K3886" s="88" t="str">
        <f>IF(ISNUMBER(A3886), IF($G$16="fixed",$G$17,MIN(H3886*Data!$C$7*$C$16*0.5,$C$17*Data!$C$7))*$C$12,"")</f>
        <v/>
      </c>
      <c r="L3886" s="42" t="str">
        <f t="shared" ca="1" si="1830"/>
        <v/>
      </c>
      <c r="M3886" s="44" t="str">
        <f t="shared" ca="1" si="1831"/>
        <v/>
      </c>
      <c r="N3886" s="44" t="str">
        <f t="shared" ca="1" si="1832"/>
        <v/>
      </c>
      <c r="O3886" s="108" t="str">
        <f t="shared" si="1816"/>
        <v/>
      </c>
      <c r="P3886" s="102" t="str">
        <f t="shared" si="1817"/>
        <v/>
      </c>
      <c r="Q3886" s="102" t="str">
        <f t="shared" si="1818"/>
        <v/>
      </c>
      <c r="R3886" s="120" t="str">
        <f t="shared" si="1819"/>
        <v/>
      </c>
      <c r="S3886" s="54" t="str">
        <f t="shared" si="1820"/>
        <v/>
      </c>
      <c r="T3886" s="5" t="str">
        <f t="shared" si="1821"/>
        <v/>
      </c>
      <c r="U3886" s="152" t="str">
        <f t="shared" si="1804"/>
        <v/>
      </c>
      <c r="V3886" s="152" t="str">
        <f t="shared" si="1805"/>
        <v/>
      </c>
      <c r="W3886" s="153" t="str">
        <f t="shared" si="1806"/>
        <v/>
      </c>
      <c r="X3886" s="153" t="str">
        <f t="shared" si="1807"/>
        <v/>
      </c>
      <c r="Y3886" s="153" t="str">
        <f t="shared" si="1808"/>
        <v/>
      </c>
      <c r="Z3886" s="153" t="str">
        <f t="shared" si="1809"/>
        <v/>
      </c>
      <c r="AA3886" s="152" t="str">
        <f t="shared" si="1810"/>
        <v/>
      </c>
      <c r="AB3886" s="152" t="str">
        <f t="shared" si="1811"/>
        <v/>
      </c>
      <c r="AC3886" s="154" t="str">
        <f t="shared" si="1822"/>
        <v/>
      </c>
      <c r="AD3886" s="154" t="str">
        <f t="shared" si="1823"/>
        <v/>
      </c>
      <c r="AE3886" s="3" t="str">
        <f t="shared" si="1824"/>
        <v/>
      </c>
      <c r="AF3886" s="3" t="str">
        <f t="shared" si="1825"/>
        <v/>
      </c>
      <c r="AG3886" s="3" t="str">
        <f t="shared" si="1826"/>
        <v/>
      </c>
      <c r="AH3886" s="4" t="str">
        <f t="shared" si="1827"/>
        <v/>
      </c>
      <c r="AI3886" s="75" t="str">
        <f t="shared" si="1828"/>
        <v/>
      </c>
      <c r="AJ3886" s="75" t="str">
        <f t="shared" si="1829"/>
        <v/>
      </c>
    </row>
    <row r="3887" spans="1:36">
      <c r="A3887" s="41" t="str">
        <f t="shared" si="1812"/>
        <v/>
      </c>
      <c r="B3887" s="150" t="str">
        <f>IF(ISNUMBER(A3887),INDEX('MetaTrader Import'!$H$13:$J$5893,TRUNC(((A3887-$A$39+1)-1)/3)+1,MOD((A3887-$A$39+1)-1,3)+1),"")</f>
        <v/>
      </c>
      <c r="C3887" s="43" t="str">
        <f t="shared" si="1813"/>
        <v/>
      </c>
      <c r="D3887" s="43" t="str">
        <f t="shared" ca="1" si="1803"/>
        <v/>
      </c>
      <c r="E3887" s="43" t="str">
        <f t="shared" si="1814"/>
        <v/>
      </c>
      <c r="F3887" s="43" t="str">
        <f t="shared" si="1815"/>
        <v/>
      </c>
      <c r="G3887" s="43" t="str">
        <f>IF(A3887&lt;&gt;"",IF(A3887&lt;Data!$G$11*0.25,$C$13/$G$32,IF(A3887&gt;Data!$G$11*0.25,$C$13,$C$13*10)),"")</f>
        <v/>
      </c>
      <c r="H3887" s="43" t="str">
        <f>IF(A3887&lt;&gt;"",IF(Data!$G$9="constant",$C$13,IF(Data!$G$9="squeeze",G3887,F3887)),"")</f>
        <v/>
      </c>
      <c r="I3887" s="38" t="str">
        <f ca="1">IF(ISNUMBER(A3887),NORMINV(RAND(),0,IF(AND(Data!$G$9="squeeze",A3887&lt;Data!$G$11*0.25),$H$32,1)*$C$30*$C$13)*($C$14*$C$12),"")</f>
        <v/>
      </c>
      <c r="J3887" s="42" t="str">
        <f ca="1">IFERROR(IF(Data!$C$6="Real",B3887,I3887+J3886+($C$14*$C$12)*(NORMINV(RAND(),$C$15,CHOOSE($G$13,$C$13,F3887,G3887)))),"")</f>
        <v/>
      </c>
      <c r="K3887" s="88" t="str">
        <f>IF(ISNUMBER(A3887), IF($G$16="fixed",$G$17,MIN(H3887*Data!$C$7*$C$16*0.5,$C$17*Data!$C$7))*$C$12,"")</f>
        <v/>
      </c>
      <c r="L3887" s="42" t="str">
        <f t="shared" ca="1" si="1830"/>
        <v/>
      </c>
      <c r="M3887" s="44" t="str">
        <f t="shared" ca="1" si="1831"/>
        <v/>
      </c>
      <c r="N3887" s="44" t="str">
        <f t="shared" ca="1" si="1832"/>
        <v/>
      </c>
      <c r="O3887" s="108" t="str">
        <f t="shared" si="1816"/>
        <v/>
      </c>
      <c r="P3887" s="102" t="str">
        <f t="shared" si="1817"/>
        <v/>
      </c>
      <c r="Q3887" s="102" t="str">
        <f t="shared" si="1818"/>
        <v/>
      </c>
      <c r="R3887" s="120" t="str">
        <f t="shared" si="1819"/>
        <v/>
      </c>
      <c r="S3887" s="54" t="str">
        <f t="shared" si="1820"/>
        <v/>
      </c>
      <c r="T3887" s="5" t="str">
        <f t="shared" si="1821"/>
        <v/>
      </c>
      <c r="U3887" s="152" t="str">
        <f t="shared" si="1804"/>
        <v/>
      </c>
      <c r="V3887" s="152" t="str">
        <f t="shared" si="1805"/>
        <v/>
      </c>
      <c r="W3887" s="153" t="str">
        <f t="shared" si="1806"/>
        <v/>
      </c>
      <c r="X3887" s="153" t="str">
        <f t="shared" si="1807"/>
        <v/>
      </c>
      <c r="Y3887" s="153" t="str">
        <f t="shared" si="1808"/>
        <v/>
      </c>
      <c r="Z3887" s="153" t="str">
        <f t="shared" si="1809"/>
        <v/>
      </c>
      <c r="AA3887" s="152" t="str">
        <f t="shared" si="1810"/>
        <v/>
      </c>
      <c r="AB3887" s="152" t="str">
        <f t="shared" si="1811"/>
        <v/>
      </c>
      <c r="AC3887" s="154" t="str">
        <f t="shared" si="1822"/>
        <v/>
      </c>
      <c r="AD3887" s="154" t="str">
        <f t="shared" si="1823"/>
        <v/>
      </c>
      <c r="AE3887" s="3" t="str">
        <f t="shared" si="1824"/>
        <v/>
      </c>
      <c r="AF3887" s="3" t="str">
        <f t="shared" si="1825"/>
        <v/>
      </c>
      <c r="AG3887" s="3" t="str">
        <f t="shared" si="1826"/>
        <v/>
      </c>
      <c r="AH3887" s="4" t="str">
        <f t="shared" si="1827"/>
        <v/>
      </c>
      <c r="AI3887" s="75" t="str">
        <f t="shared" si="1828"/>
        <v/>
      </c>
      <c r="AJ3887" s="75" t="str">
        <f t="shared" si="1829"/>
        <v/>
      </c>
    </row>
    <row r="3888" spans="1:36">
      <c r="A3888" s="41" t="str">
        <f t="shared" si="1812"/>
        <v/>
      </c>
      <c r="B3888" s="150" t="str">
        <f>IF(ISNUMBER(A3888),INDEX('MetaTrader Import'!$H$13:$J$5893,TRUNC(((A3888-$A$39+1)-1)/3)+1,MOD((A3888-$A$39+1)-1,3)+1),"")</f>
        <v/>
      </c>
      <c r="C3888" s="43" t="str">
        <f t="shared" si="1813"/>
        <v/>
      </c>
      <c r="D3888" s="43" t="str">
        <f t="shared" ca="1" si="1803"/>
        <v/>
      </c>
      <c r="E3888" s="43" t="str">
        <f t="shared" si="1814"/>
        <v/>
      </c>
      <c r="F3888" s="43" t="str">
        <f t="shared" si="1815"/>
        <v/>
      </c>
      <c r="G3888" s="43" t="str">
        <f>IF(A3888&lt;&gt;"",IF(A3888&lt;Data!$G$11*0.25,$C$13/$G$32,IF(A3888&gt;Data!$G$11*0.25,$C$13,$C$13*10)),"")</f>
        <v/>
      </c>
      <c r="H3888" s="43" t="str">
        <f>IF(A3888&lt;&gt;"",IF(Data!$G$9="constant",$C$13,IF(Data!$G$9="squeeze",G3888,F3888)),"")</f>
        <v/>
      </c>
      <c r="I3888" s="38" t="str">
        <f ca="1">IF(ISNUMBER(A3888),NORMINV(RAND(),0,IF(AND(Data!$G$9="squeeze",A3888&lt;Data!$G$11*0.25),$H$32,1)*$C$30*$C$13)*($C$14*$C$12),"")</f>
        <v/>
      </c>
      <c r="J3888" s="42" t="str">
        <f ca="1">IFERROR(IF(Data!$C$6="Real",B3888,I3888+J3887+($C$14*$C$12)*(NORMINV(RAND(),$C$15,CHOOSE($G$13,$C$13,F3888,G3888)))),"")</f>
        <v/>
      </c>
      <c r="K3888" s="88" t="str">
        <f>IF(ISNUMBER(A3888), IF($G$16="fixed",$G$17,MIN(H3888*Data!$C$7*$C$16*0.5,$C$17*Data!$C$7))*$C$12,"")</f>
        <v/>
      </c>
      <c r="L3888" s="42" t="str">
        <f t="shared" ca="1" si="1830"/>
        <v/>
      </c>
      <c r="M3888" s="44" t="str">
        <f t="shared" ca="1" si="1831"/>
        <v/>
      </c>
      <c r="N3888" s="44" t="str">
        <f t="shared" ca="1" si="1832"/>
        <v/>
      </c>
      <c r="O3888" s="108" t="str">
        <f t="shared" si="1816"/>
        <v/>
      </c>
      <c r="P3888" s="102" t="str">
        <f t="shared" si="1817"/>
        <v/>
      </c>
      <c r="Q3888" s="102" t="str">
        <f t="shared" si="1818"/>
        <v/>
      </c>
      <c r="R3888" s="120" t="str">
        <f t="shared" si="1819"/>
        <v/>
      </c>
      <c r="S3888" s="54" t="str">
        <f t="shared" si="1820"/>
        <v/>
      </c>
      <c r="T3888" s="5" t="str">
        <f t="shared" si="1821"/>
        <v/>
      </c>
      <c r="U3888" s="152" t="str">
        <f t="shared" si="1804"/>
        <v/>
      </c>
      <c r="V3888" s="152" t="str">
        <f t="shared" si="1805"/>
        <v/>
      </c>
      <c r="W3888" s="153" t="str">
        <f t="shared" si="1806"/>
        <v/>
      </c>
      <c r="X3888" s="153" t="str">
        <f t="shared" si="1807"/>
        <v/>
      </c>
      <c r="Y3888" s="153" t="str">
        <f t="shared" si="1808"/>
        <v/>
      </c>
      <c r="Z3888" s="153" t="str">
        <f t="shared" si="1809"/>
        <v/>
      </c>
      <c r="AA3888" s="152" t="str">
        <f t="shared" si="1810"/>
        <v/>
      </c>
      <c r="AB3888" s="152" t="str">
        <f t="shared" si="1811"/>
        <v/>
      </c>
      <c r="AC3888" s="154" t="str">
        <f t="shared" si="1822"/>
        <v/>
      </c>
      <c r="AD3888" s="154" t="str">
        <f t="shared" si="1823"/>
        <v/>
      </c>
      <c r="AE3888" s="3" t="str">
        <f t="shared" si="1824"/>
        <v/>
      </c>
      <c r="AF3888" s="3" t="str">
        <f t="shared" si="1825"/>
        <v/>
      </c>
      <c r="AG3888" s="3" t="str">
        <f t="shared" si="1826"/>
        <v/>
      </c>
      <c r="AH3888" s="4" t="str">
        <f t="shared" si="1827"/>
        <v/>
      </c>
      <c r="AI3888" s="75" t="str">
        <f t="shared" si="1828"/>
        <v/>
      </c>
      <c r="AJ3888" s="75" t="str">
        <f t="shared" si="1829"/>
        <v/>
      </c>
    </row>
    <row r="3889" spans="1:36">
      <c r="A3889" s="41" t="str">
        <f t="shared" si="1812"/>
        <v/>
      </c>
      <c r="B3889" s="150" t="str">
        <f>IF(ISNUMBER(A3889),INDEX('MetaTrader Import'!$H$13:$J$5893,TRUNC(((A3889-$A$39+1)-1)/3)+1,MOD((A3889-$A$39+1)-1,3)+1),"")</f>
        <v/>
      </c>
      <c r="C3889" s="43" t="str">
        <f t="shared" si="1813"/>
        <v/>
      </c>
      <c r="D3889" s="43" t="str">
        <f t="shared" ca="1" si="1803"/>
        <v/>
      </c>
      <c r="E3889" s="43" t="str">
        <f t="shared" si="1814"/>
        <v/>
      </c>
      <c r="F3889" s="43" t="str">
        <f t="shared" si="1815"/>
        <v/>
      </c>
      <c r="G3889" s="43" t="str">
        <f>IF(A3889&lt;&gt;"",IF(A3889&lt;Data!$G$11*0.25,$C$13/$G$32,IF(A3889&gt;Data!$G$11*0.25,$C$13,$C$13*10)),"")</f>
        <v/>
      </c>
      <c r="H3889" s="43" t="str">
        <f>IF(A3889&lt;&gt;"",IF(Data!$G$9="constant",$C$13,IF(Data!$G$9="squeeze",G3889,F3889)),"")</f>
        <v/>
      </c>
      <c r="I3889" s="38" t="str">
        <f ca="1">IF(ISNUMBER(A3889),NORMINV(RAND(),0,IF(AND(Data!$G$9="squeeze",A3889&lt;Data!$G$11*0.25),$H$32,1)*$C$30*$C$13)*($C$14*$C$12),"")</f>
        <v/>
      </c>
      <c r="J3889" s="42" t="str">
        <f ca="1">IFERROR(IF(Data!$C$6="Real",B3889,I3889+J3888+($C$14*$C$12)*(NORMINV(RAND(),$C$15,CHOOSE($G$13,$C$13,F3889,G3889)))),"")</f>
        <v/>
      </c>
      <c r="K3889" s="88" t="str">
        <f>IF(ISNUMBER(A3889), IF($G$16="fixed",$G$17,MIN(H3889*Data!$C$7*$C$16*0.5,$C$17*Data!$C$7))*$C$12,"")</f>
        <v/>
      </c>
      <c r="L3889" s="42" t="str">
        <f t="shared" ca="1" si="1830"/>
        <v/>
      </c>
      <c r="M3889" s="44" t="str">
        <f t="shared" ca="1" si="1831"/>
        <v/>
      </c>
      <c r="N3889" s="44" t="str">
        <f t="shared" ca="1" si="1832"/>
        <v/>
      </c>
      <c r="O3889" s="108" t="str">
        <f t="shared" si="1816"/>
        <v/>
      </c>
      <c r="P3889" s="102" t="str">
        <f t="shared" si="1817"/>
        <v/>
      </c>
      <c r="Q3889" s="102" t="str">
        <f t="shared" si="1818"/>
        <v/>
      </c>
      <c r="R3889" s="120" t="str">
        <f t="shared" si="1819"/>
        <v/>
      </c>
      <c r="S3889" s="54" t="str">
        <f t="shared" si="1820"/>
        <v/>
      </c>
      <c r="T3889" s="5" t="str">
        <f t="shared" si="1821"/>
        <v/>
      </c>
      <c r="U3889" s="152" t="str">
        <f t="shared" si="1804"/>
        <v/>
      </c>
      <c r="V3889" s="152" t="str">
        <f t="shared" si="1805"/>
        <v/>
      </c>
      <c r="W3889" s="153" t="str">
        <f t="shared" si="1806"/>
        <v/>
      </c>
      <c r="X3889" s="153" t="str">
        <f t="shared" si="1807"/>
        <v/>
      </c>
      <c r="Y3889" s="153" t="str">
        <f t="shared" si="1808"/>
        <v/>
      </c>
      <c r="Z3889" s="153" t="str">
        <f t="shared" si="1809"/>
        <v/>
      </c>
      <c r="AA3889" s="152" t="str">
        <f t="shared" si="1810"/>
        <v/>
      </c>
      <c r="AB3889" s="152" t="str">
        <f t="shared" si="1811"/>
        <v/>
      </c>
      <c r="AC3889" s="154" t="str">
        <f t="shared" si="1822"/>
        <v/>
      </c>
      <c r="AD3889" s="154" t="str">
        <f t="shared" si="1823"/>
        <v/>
      </c>
      <c r="AE3889" s="3" t="str">
        <f t="shared" si="1824"/>
        <v/>
      </c>
      <c r="AF3889" s="3" t="str">
        <f t="shared" si="1825"/>
        <v/>
      </c>
      <c r="AG3889" s="3" t="str">
        <f t="shared" si="1826"/>
        <v/>
      </c>
      <c r="AH3889" s="4" t="str">
        <f t="shared" si="1827"/>
        <v/>
      </c>
      <c r="AI3889" s="75" t="str">
        <f t="shared" si="1828"/>
        <v/>
      </c>
      <c r="AJ3889" s="75" t="str">
        <f t="shared" si="1829"/>
        <v/>
      </c>
    </row>
    <row r="3890" spans="1:36">
      <c r="A3890" s="41" t="str">
        <f t="shared" si="1812"/>
        <v/>
      </c>
      <c r="B3890" s="150" t="str">
        <f>IF(ISNUMBER(A3890),INDEX('MetaTrader Import'!$H$13:$J$5893,TRUNC(((A3890-$A$39+1)-1)/3)+1,MOD((A3890-$A$39+1)-1,3)+1),"")</f>
        <v/>
      </c>
      <c r="C3890" s="43" t="str">
        <f t="shared" si="1813"/>
        <v/>
      </c>
      <c r="D3890" s="43" t="str">
        <f t="shared" ca="1" si="1803"/>
        <v/>
      </c>
      <c r="E3890" s="43" t="str">
        <f t="shared" si="1814"/>
        <v/>
      </c>
      <c r="F3890" s="43" t="str">
        <f t="shared" si="1815"/>
        <v/>
      </c>
      <c r="G3890" s="43" t="str">
        <f>IF(A3890&lt;&gt;"",IF(A3890&lt;Data!$G$11*0.25,$C$13/$G$32,IF(A3890&gt;Data!$G$11*0.25,$C$13,$C$13*10)),"")</f>
        <v/>
      </c>
      <c r="H3890" s="43" t="str">
        <f>IF(A3890&lt;&gt;"",IF(Data!$G$9="constant",$C$13,IF(Data!$G$9="squeeze",G3890,F3890)),"")</f>
        <v/>
      </c>
      <c r="I3890" s="38" t="str">
        <f ca="1">IF(ISNUMBER(A3890),NORMINV(RAND(),0,IF(AND(Data!$G$9="squeeze",A3890&lt;Data!$G$11*0.25),$H$32,1)*$C$30*$C$13)*($C$14*$C$12),"")</f>
        <v/>
      </c>
      <c r="J3890" s="42" t="str">
        <f ca="1">IFERROR(IF(Data!$C$6="Real",B3890,I3890+J3889+($C$14*$C$12)*(NORMINV(RAND(),$C$15,CHOOSE($G$13,$C$13,F3890,G3890)))),"")</f>
        <v/>
      </c>
      <c r="K3890" s="88" t="str">
        <f>IF(ISNUMBER(A3890), IF($G$16="fixed",$G$17,MIN(H3890*Data!$C$7*$C$16*0.5,$C$17*Data!$C$7))*$C$12,"")</f>
        <v/>
      </c>
      <c r="L3890" s="42" t="str">
        <f t="shared" ca="1" si="1830"/>
        <v/>
      </c>
      <c r="M3890" s="44" t="str">
        <f t="shared" ca="1" si="1831"/>
        <v/>
      </c>
      <c r="N3890" s="44" t="str">
        <f t="shared" ca="1" si="1832"/>
        <v/>
      </c>
      <c r="O3890" s="108" t="str">
        <f t="shared" si="1816"/>
        <v/>
      </c>
      <c r="P3890" s="102" t="str">
        <f t="shared" si="1817"/>
        <v/>
      </c>
      <c r="Q3890" s="102" t="str">
        <f t="shared" si="1818"/>
        <v/>
      </c>
      <c r="R3890" s="120" t="str">
        <f t="shared" si="1819"/>
        <v/>
      </c>
      <c r="S3890" s="54" t="str">
        <f t="shared" si="1820"/>
        <v/>
      </c>
      <c r="T3890" s="5" t="str">
        <f t="shared" si="1821"/>
        <v/>
      </c>
      <c r="U3890" s="152" t="str">
        <f t="shared" si="1804"/>
        <v/>
      </c>
      <c r="V3890" s="152" t="str">
        <f t="shared" si="1805"/>
        <v/>
      </c>
      <c r="W3890" s="153" t="str">
        <f t="shared" si="1806"/>
        <v/>
      </c>
      <c r="X3890" s="153" t="str">
        <f t="shared" si="1807"/>
        <v/>
      </c>
      <c r="Y3890" s="153" t="str">
        <f t="shared" si="1808"/>
        <v/>
      </c>
      <c r="Z3890" s="153" t="str">
        <f t="shared" si="1809"/>
        <v/>
      </c>
      <c r="AA3890" s="152" t="str">
        <f t="shared" si="1810"/>
        <v/>
      </c>
      <c r="AB3890" s="152" t="str">
        <f t="shared" si="1811"/>
        <v/>
      </c>
      <c r="AC3890" s="154" t="str">
        <f t="shared" si="1822"/>
        <v/>
      </c>
      <c r="AD3890" s="154" t="str">
        <f t="shared" si="1823"/>
        <v/>
      </c>
      <c r="AE3890" s="3" t="str">
        <f t="shared" si="1824"/>
        <v/>
      </c>
      <c r="AF3890" s="3" t="str">
        <f t="shared" si="1825"/>
        <v/>
      </c>
      <c r="AG3890" s="3" t="str">
        <f t="shared" si="1826"/>
        <v/>
      </c>
      <c r="AH3890" s="4" t="str">
        <f t="shared" si="1827"/>
        <v/>
      </c>
      <c r="AI3890" s="75" t="str">
        <f t="shared" si="1828"/>
        <v/>
      </c>
      <c r="AJ3890" s="75" t="str">
        <f t="shared" si="1829"/>
        <v/>
      </c>
    </row>
    <row r="3891" spans="1:36">
      <c r="A3891" s="41" t="str">
        <f t="shared" si="1812"/>
        <v/>
      </c>
      <c r="B3891" s="150" t="str">
        <f>IF(ISNUMBER(A3891),INDEX('MetaTrader Import'!$H$13:$J$5893,TRUNC(((A3891-$A$39+1)-1)/3)+1,MOD((A3891-$A$39+1)-1,3)+1),"")</f>
        <v/>
      </c>
      <c r="C3891" s="43" t="str">
        <f t="shared" si="1813"/>
        <v/>
      </c>
      <c r="D3891" s="43" t="str">
        <f t="shared" ca="1" si="1803"/>
        <v/>
      </c>
      <c r="E3891" s="43" t="str">
        <f t="shared" si="1814"/>
        <v/>
      </c>
      <c r="F3891" s="43" t="str">
        <f t="shared" si="1815"/>
        <v/>
      </c>
      <c r="G3891" s="43" t="str">
        <f>IF(A3891&lt;&gt;"",IF(A3891&lt;Data!$G$11*0.25,$C$13/$G$32,IF(A3891&gt;Data!$G$11*0.25,$C$13,$C$13*10)),"")</f>
        <v/>
      </c>
      <c r="H3891" s="43" t="str">
        <f>IF(A3891&lt;&gt;"",IF(Data!$G$9="constant",$C$13,IF(Data!$G$9="squeeze",G3891,F3891)),"")</f>
        <v/>
      </c>
      <c r="I3891" s="38" t="str">
        <f ca="1">IF(ISNUMBER(A3891),NORMINV(RAND(),0,IF(AND(Data!$G$9="squeeze",A3891&lt;Data!$G$11*0.25),$H$32,1)*$C$30*$C$13)*($C$14*$C$12),"")</f>
        <v/>
      </c>
      <c r="J3891" s="42" t="str">
        <f ca="1">IFERROR(IF(Data!$C$6="Real",B3891,I3891+J3890+($C$14*$C$12)*(NORMINV(RAND(),$C$15,CHOOSE($G$13,$C$13,F3891,G3891)))),"")</f>
        <v/>
      </c>
      <c r="K3891" s="88" t="str">
        <f>IF(ISNUMBER(A3891), IF($G$16="fixed",$G$17,MIN(H3891*Data!$C$7*$C$16*0.5,$C$17*Data!$C$7))*$C$12,"")</f>
        <v/>
      </c>
      <c r="L3891" s="42" t="str">
        <f t="shared" ca="1" si="1830"/>
        <v/>
      </c>
      <c r="M3891" s="44" t="str">
        <f t="shared" ca="1" si="1831"/>
        <v/>
      </c>
      <c r="N3891" s="44" t="str">
        <f t="shared" ca="1" si="1832"/>
        <v/>
      </c>
      <c r="O3891" s="108" t="str">
        <f t="shared" si="1816"/>
        <v/>
      </c>
      <c r="P3891" s="102" t="str">
        <f t="shared" si="1817"/>
        <v/>
      </c>
      <c r="Q3891" s="102" t="str">
        <f t="shared" si="1818"/>
        <v/>
      </c>
      <c r="R3891" s="120" t="str">
        <f t="shared" si="1819"/>
        <v/>
      </c>
      <c r="S3891" s="54" t="str">
        <f t="shared" si="1820"/>
        <v/>
      </c>
      <c r="T3891" s="5" t="str">
        <f t="shared" si="1821"/>
        <v/>
      </c>
      <c r="U3891" s="152" t="str">
        <f t="shared" si="1804"/>
        <v/>
      </c>
      <c r="V3891" s="152" t="str">
        <f t="shared" si="1805"/>
        <v/>
      </c>
      <c r="W3891" s="153" t="str">
        <f t="shared" si="1806"/>
        <v/>
      </c>
      <c r="X3891" s="153" t="str">
        <f t="shared" si="1807"/>
        <v/>
      </c>
      <c r="Y3891" s="153" t="str">
        <f t="shared" si="1808"/>
        <v/>
      </c>
      <c r="Z3891" s="153" t="str">
        <f t="shared" si="1809"/>
        <v/>
      </c>
      <c r="AA3891" s="152" t="str">
        <f t="shared" si="1810"/>
        <v/>
      </c>
      <c r="AB3891" s="152" t="str">
        <f t="shared" si="1811"/>
        <v/>
      </c>
      <c r="AC3891" s="154" t="str">
        <f t="shared" si="1822"/>
        <v/>
      </c>
      <c r="AD3891" s="154" t="str">
        <f t="shared" si="1823"/>
        <v/>
      </c>
      <c r="AE3891" s="3" t="str">
        <f t="shared" si="1824"/>
        <v/>
      </c>
      <c r="AF3891" s="3" t="str">
        <f t="shared" si="1825"/>
        <v/>
      </c>
      <c r="AG3891" s="3" t="str">
        <f t="shared" si="1826"/>
        <v/>
      </c>
      <c r="AH3891" s="4" t="str">
        <f t="shared" si="1827"/>
        <v/>
      </c>
      <c r="AI3891" s="75" t="str">
        <f t="shared" si="1828"/>
        <v/>
      </c>
      <c r="AJ3891" s="75" t="str">
        <f t="shared" si="1829"/>
        <v/>
      </c>
    </row>
    <row r="3892" spans="1:36">
      <c r="A3892" s="41" t="str">
        <f t="shared" si="1812"/>
        <v/>
      </c>
      <c r="B3892" s="150" t="str">
        <f>IF(ISNUMBER(A3892),INDEX('MetaTrader Import'!$H$13:$J$5893,TRUNC(((A3892-$A$39+1)-1)/3)+1,MOD((A3892-$A$39+1)-1,3)+1),"")</f>
        <v/>
      </c>
      <c r="C3892" s="43" t="str">
        <f t="shared" si="1813"/>
        <v/>
      </c>
      <c r="D3892" s="43" t="str">
        <f t="shared" ca="1" si="1803"/>
        <v/>
      </c>
      <c r="E3892" s="43" t="str">
        <f t="shared" si="1814"/>
        <v/>
      </c>
      <c r="F3892" s="43" t="str">
        <f t="shared" si="1815"/>
        <v/>
      </c>
      <c r="G3892" s="43" t="str">
        <f>IF(A3892&lt;&gt;"",IF(A3892&lt;Data!$G$11*0.25,$C$13/$G$32,IF(A3892&gt;Data!$G$11*0.25,$C$13,$C$13*10)),"")</f>
        <v/>
      </c>
      <c r="H3892" s="43" t="str">
        <f>IF(A3892&lt;&gt;"",IF(Data!$G$9="constant",$C$13,IF(Data!$G$9="squeeze",G3892,F3892)),"")</f>
        <v/>
      </c>
      <c r="I3892" s="38" t="str">
        <f ca="1">IF(ISNUMBER(A3892),NORMINV(RAND(),0,IF(AND(Data!$G$9="squeeze",A3892&lt;Data!$G$11*0.25),$H$32,1)*$C$30*$C$13)*($C$14*$C$12),"")</f>
        <v/>
      </c>
      <c r="J3892" s="42" t="str">
        <f ca="1">IFERROR(IF(Data!$C$6="Real",B3892,I3892+J3891+($C$14*$C$12)*(NORMINV(RAND(),$C$15,CHOOSE($G$13,$C$13,F3892,G3892)))),"")</f>
        <v/>
      </c>
      <c r="K3892" s="88" t="str">
        <f>IF(ISNUMBER(A3892), IF($G$16="fixed",$G$17,MIN(H3892*Data!$C$7*$C$16*0.5,$C$17*Data!$C$7))*$C$12,"")</f>
        <v/>
      </c>
      <c r="L3892" s="42" t="str">
        <f t="shared" ca="1" si="1830"/>
        <v/>
      </c>
      <c r="M3892" s="44" t="str">
        <f t="shared" ca="1" si="1831"/>
        <v/>
      </c>
      <c r="N3892" s="44" t="str">
        <f t="shared" ca="1" si="1832"/>
        <v/>
      </c>
      <c r="O3892" s="108" t="str">
        <f t="shared" si="1816"/>
        <v/>
      </c>
      <c r="P3892" s="102" t="str">
        <f t="shared" si="1817"/>
        <v/>
      </c>
      <c r="Q3892" s="102" t="str">
        <f t="shared" si="1818"/>
        <v/>
      </c>
      <c r="R3892" s="120" t="str">
        <f t="shared" si="1819"/>
        <v/>
      </c>
      <c r="S3892" s="54" t="str">
        <f t="shared" si="1820"/>
        <v/>
      </c>
      <c r="T3892" s="5" t="str">
        <f t="shared" si="1821"/>
        <v/>
      </c>
      <c r="U3892" s="152" t="str">
        <f t="shared" si="1804"/>
        <v/>
      </c>
      <c r="V3892" s="152" t="str">
        <f t="shared" si="1805"/>
        <v/>
      </c>
      <c r="W3892" s="153" t="str">
        <f t="shared" si="1806"/>
        <v/>
      </c>
      <c r="X3892" s="153" t="str">
        <f t="shared" si="1807"/>
        <v/>
      </c>
      <c r="Y3892" s="153" t="str">
        <f t="shared" si="1808"/>
        <v/>
      </c>
      <c r="Z3892" s="153" t="str">
        <f t="shared" si="1809"/>
        <v/>
      </c>
      <c r="AA3892" s="152" t="str">
        <f t="shared" si="1810"/>
        <v/>
      </c>
      <c r="AB3892" s="152" t="str">
        <f t="shared" si="1811"/>
        <v/>
      </c>
      <c r="AC3892" s="154" t="str">
        <f t="shared" si="1822"/>
        <v/>
      </c>
      <c r="AD3892" s="154" t="str">
        <f t="shared" si="1823"/>
        <v/>
      </c>
      <c r="AE3892" s="3" t="str">
        <f t="shared" si="1824"/>
        <v/>
      </c>
      <c r="AF3892" s="3" t="str">
        <f t="shared" si="1825"/>
        <v/>
      </c>
      <c r="AG3892" s="3" t="str">
        <f t="shared" si="1826"/>
        <v/>
      </c>
      <c r="AH3892" s="4" t="str">
        <f t="shared" si="1827"/>
        <v/>
      </c>
      <c r="AI3892" s="75" t="str">
        <f t="shared" si="1828"/>
        <v/>
      </c>
      <c r="AJ3892" s="75" t="str">
        <f t="shared" si="1829"/>
        <v/>
      </c>
    </row>
    <row r="3893" spans="1:36">
      <c r="A3893" s="41" t="str">
        <f t="shared" si="1812"/>
        <v/>
      </c>
      <c r="B3893" s="150" t="str">
        <f>IF(ISNUMBER(A3893),INDEX('MetaTrader Import'!$H$13:$J$5893,TRUNC(((A3893-$A$39+1)-1)/3)+1,MOD((A3893-$A$39+1)-1,3)+1),"")</f>
        <v/>
      </c>
      <c r="C3893" s="43" t="str">
        <f t="shared" si="1813"/>
        <v/>
      </c>
      <c r="D3893" s="43" t="str">
        <f t="shared" ca="1" si="1803"/>
        <v/>
      </c>
      <c r="E3893" s="43" t="str">
        <f t="shared" si="1814"/>
        <v/>
      </c>
      <c r="F3893" s="43" t="str">
        <f t="shared" si="1815"/>
        <v/>
      </c>
      <c r="G3893" s="43" t="str">
        <f>IF(A3893&lt;&gt;"",IF(A3893&lt;Data!$G$11*0.25,$C$13/$G$32,IF(A3893&gt;Data!$G$11*0.25,$C$13,$C$13*10)),"")</f>
        <v/>
      </c>
      <c r="H3893" s="43" t="str">
        <f>IF(A3893&lt;&gt;"",IF(Data!$G$9="constant",$C$13,IF(Data!$G$9="squeeze",G3893,F3893)),"")</f>
        <v/>
      </c>
      <c r="I3893" s="38" t="str">
        <f ca="1">IF(ISNUMBER(A3893),NORMINV(RAND(),0,IF(AND(Data!$G$9="squeeze",A3893&lt;Data!$G$11*0.25),$H$32,1)*$C$30*$C$13)*($C$14*$C$12),"")</f>
        <v/>
      </c>
      <c r="J3893" s="42" t="str">
        <f ca="1">IFERROR(IF(Data!$C$6="Real",B3893,I3893+J3892+($C$14*$C$12)*(NORMINV(RAND(),$C$15,CHOOSE($G$13,$C$13,F3893,G3893)))),"")</f>
        <v/>
      </c>
      <c r="K3893" s="88" t="str">
        <f>IF(ISNUMBER(A3893), IF($G$16="fixed",$G$17,MIN(H3893*Data!$C$7*$C$16*0.5,$C$17*Data!$C$7))*$C$12,"")</f>
        <v/>
      </c>
      <c r="L3893" s="42" t="str">
        <f t="shared" ca="1" si="1830"/>
        <v/>
      </c>
      <c r="M3893" s="44" t="str">
        <f t="shared" ca="1" si="1831"/>
        <v/>
      </c>
      <c r="N3893" s="44" t="str">
        <f t="shared" ca="1" si="1832"/>
        <v/>
      </c>
      <c r="O3893" s="108" t="str">
        <f t="shared" si="1816"/>
        <v/>
      </c>
      <c r="P3893" s="102" t="str">
        <f t="shared" si="1817"/>
        <v/>
      </c>
      <c r="Q3893" s="102" t="str">
        <f t="shared" si="1818"/>
        <v/>
      </c>
      <c r="R3893" s="120" t="str">
        <f t="shared" si="1819"/>
        <v/>
      </c>
      <c r="S3893" s="54" t="str">
        <f t="shared" si="1820"/>
        <v/>
      </c>
      <c r="T3893" s="5" t="str">
        <f t="shared" si="1821"/>
        <v/>
      </c>
      <c r="U3893" s="152" t="str">
        <f t="shared" si="1804"/>
        <v/>
      </c>
      <c r="V3893" s="152" t="str">
        <f t="shared" si="1805"/>
        <v/>
      </c>
      <c r="W3893" s="153" t="str">
        <f t="shared" si="1806"/>
        <v/>
      </c>
      <c r="X3893" s="153" t="str">
        <f t="shared" si="1807"/>
        <v/>
      </c>
      <c r="Y3893" s="153" t="str">
        <f t="shared" si="1808"/>
        <v/>
      </c>
      <c r="Z3893" s="153" t="str">
        <f t="shared" si="1809"/>
        <v/>
      </c>
      <c r="AA3893" s="152" t="str">
        <f t="shared" si="1810"/>
        <v/>
      </c>
      <c r="AB3893" s="152" t="str">
        <f t="shared" si="1811"/>
        <v/>
      </c>
      <c r="AC3893" s="154" t="str">
        <f t="shared" si="1822"/>
        <v/>
      </c>
      <c r="AD3893" s="154" t="str">
        <f t="shared" si="1823"/>
        <v/>
      </c>
      <c r="AE3893" s="3" t="str">
        <f t="shared" si="1824"/>
        <v/>
      </c>
      <c r="AF3893" s="3" t="str">
        <f t="shared" si="1825"/>
        <v/>
      </c>
      <c r="AG3893" s="3" t="str">
        <f t="shared" si="1826"/>
        <v/>
      </c>
      <c r="AH3893" s="4" t="str">
        <f t="shared" si="1827"/>
        <v/>
      </c>
      <c r="AI3893" s="75" t="str">
        <f t="shared" si="1828"/>
        <v/>
      </c>
      <c r="AJ3893" s="75" t="str">
        <f t="shared" si="1829"/>
        <v/>
      </c>
    </row>
    <row r="3894" spans="1:36">
      <c r="A3894" s="41" t="str">
        <f t="shared" si="1812"/>
        <v/>
      </c>
      <c r="B3894" s="150" t="str">
        <f>IF(ISNUMBER(A3894),INDEX('MetaTrader Import'!$H$13:$J$5893,TRUNC(((A3894-$A$39+1)-1)/3)+1,MOD((A3894-$A$39+1)-1,3)+1),"")</f>
        <v/>
      </c>
      <c r="C3894" s="43" t="str">
        <f t="shared" si="1813"/>
        <v/>
      </c>
      <c r="D3894" s="43" t="str">
        <f t="shared" ca="1" si="1803"/>
        <v/>
      </c>
      <c r="E3894" s="43" t="str">
        <f t="shared" si="1814"/>
        <v/>
      </c>
      <c r="F3894" s="43" t="str">
        <f t="shared" si="1815"/>
        <v/>
      </c>
      <c r="G3894" s="43" t="str">
        <f>IF(A3894&lt;&gt;"",IF(A3894&lt;Data!$G$11*0.25,$C$13/$G$32,IF(A3894&gt;Data!$G$11*0.25,$C$13,$C$13*10)),"")</f>
        <v/>
      </c>
      <c r="H3894" s="43" t="str">
        <f>IF(A3894&lt;&gt;"",IF(Data!$G$9="constant",$C$13,IF(Data!$G$9="squeeze",G3894,F3894)),"")</f>
        <v/>
      </c>
      <c r="I3894" s="38" t="str">
        <f ca="1">IF(ISNUMBER(A3894),NORMINV(RAND(),0,IF(AND(Data!$G$9="squeeze",A3894&lt;Data!$G$11*0.25),$H$32,1)*$C$30*$C$13)*($C$14*$C$12),"")</f>
        <v/>
      </c>
      <c r="J3894" s="42" t="str">
        <f ca="1">IFERROR(IF(Data!$C$6="Real",B3894,I3894+J3893+($C$14*$C$12)*(NORMINV(RAND(),$C$15,CHOOSE($G$13,$C$13,F3894,G3894)))),"")</f>
        <v/>
      </c>
      <c r="K3894" s="88" t="str">
        <f>IF(ISNUMBER(A3894), IF($G$16="fixed",$G$17,MIN(H3894*Data!$C$7*$C$16*0.5,$C$17*Data!$C$7))*$C$12,"")</f>
        <v/>
      </c>
      <c r="L3894" s="42" t="str">
        <f t="shared" ca="1" si="1830"/>
        <v/>
      </c>
      <c r="M3894" s="44" t="str">
        <f t="shared" ca="1" si="1831"/>
        <v/>
      </c>
      <c r="N3894" s="44" t="str">
        <f t="shared" ca="1" si="1832"/>
        <v/>
      </c>
      <c r="O3894" s="108" t="str">
        <f t="shared" si="1816"/>
        <v/>
      </c>
      <c r="P3894" s="102" t="str">
        <f t="shared" si="1817"/>
        <v/>
      </c>
      <c r="Q3894" s="102" t="str">
        <f t="shared" si="1818"/>
        <v/>
      </c>
      <c r="R3894" s="120" t="str">
        <f t="shared" si="1819"/>
        <v/>
      </c>
      <c r="S3894" s="54" t="str">
        <f t="shared" si="1820"/>
        <v/>
      </c>
      <c r="T3894" s="5" t="str">
        <f t="shared" si="1821"/>
        <v/>
      </c>
      <c r="U3894" s="152" t="str">
        <f t="shared" si="1804"/>
        <v/>
      </c>
      <c r="V3894" s="152" t="str">
        <f t="shared" si="1805"/>
        <v/>
      </c>
      <c r="W3894" s="153" t="str">
        <f t="shared" si="1806"/>
        <v/>
      </c>
      <c r="X3894" s="153" t="str">
        <f t="shared" si="1807"/>
        <v/>
      </c>
      <c r="Y3894" s="153" t="str">
        <f t="shared" si="1808"/>
        <v/>
      </c>
      <c r="Z3894" s="153" t="str">
        <f t="shared" si="1809"/>
        <v/>
      </c>
      <c r="AA3894" s="152" t="str">
        <f t="shared" si="1810"/>
        <v/>
      </c>
      <c r="AB3894" s="152" t="str">
        <f t="shared" si="1811"/>
        <v/>
      </c>
      <c r="AC3894" s="154" t="str">
        <f t="shared" si="1822"/>
        <v/>
      </c>
      <c r="AD3894" s="154" t="str">
        <f t="shared" si="1823"/>
        <v/>
      </c>
      <c r="AE3894" s="3" t="str">
        <f t="shared" si="1824"/>
        <v/>
      </c>
      <c r="AF3894" s="3" t="str">
        <f t="shared" si="1825"/>
        <v/>
      </c>
      <c r="AG3894" s="3" t="str">
        <f t="shared" si="1826"/>
        <v/>
      </c>
      <c r="AH3894" s="4" t="str">
        <f t="shared" si="1827"/>
        <v/>
      </c>
      <c r="AI3894" s="75" t="str">
        <f t="shared" si="1828"/>
        <v/>
      </c>
      <c r="AJ3894" s="75" t="str">
        <f t="shared" si="1829"/>
        <v/>
      </c>
    </row>
    <row r="3895" spans="1:36">
      <c r="A3895" s="41" t="str">
        <f t="shared" si="1812"/>
        <v/>
      </c>
      <c r="B3895" s="150" t="str">
        <f>IF(ISNUMBER(A3895),INDEX('MetaTrader Import'!$H$13:$J$5893,TRUNC(((A3895-$A$39+1)-1)/3)+1,MOD((A3895-$A$39+1)-1,3)+1),"")</f>
        <v/>
      </c>
      <c r="C3895" s="43" t="str">
        <f t="shared" si="1813"/>
        <v/>
      </c>
      <c r="D3895" s="43" t="str">
        <f t="shared" ca="1" si="1803"/>
        <v/>
      </c>
      <c r="E3895" s="43" t="str">
        <f t="shared" si="1814"/>
        <v/>
      </c>
      <c r="F3895" s="43" t="str">
        <f t="shared" si="1815"/>
        <v/>
      </c>
      <c r="G3895" s="43" t="str">
        <f>IF(A3895&lt;&gt;"",IF(A3895&lt;Data!$G$11*0.25,$C$13/$G$32,IF(A3895&gt;Data!$G$11*0.25,$C$13,$C$13*10)),"")</f>
        <v/>
      </c>
      <c r="H3895" s="43" t="str">
        <f>IF(A3895&lt;&gt;"",IF(Data!$G$9="constant",$C$13,IF(Data!$G$9="squeeze",G3895,F3895)),"")</f>
        <v/>
      </c>
      <c r="I3895" s="38" t="str">
        <f ca="1">IF(ISNUMBER(A3895),NORMINV(RAND(),0,IF(AND(Data!$G$9="squeeze",A3895&lt;Data!$G$11*0.25),$H$32,1)*$C$30*$C$13)*($C$14*$C$12),"")</f>
        <v/>
      </c>
      <c r="J3895" s="42" t="str">
        <f ca="1">IFERROR(IF(Data!$C$6="Real",B3895,I3895+J3894+($C$14*$C$12)*(NORMINV(RAND(),$C$15,CHOOSE($G$13,$C$13,F3895,G3895)))),"")</f>
        <v/>
      </c>
      <c r="K3895" s="88" t="str">
        <f>IF(ISNUMBER(A3895), IF($G$16="fixed",$G$17,MIN(H3895*Data!$C$7*$C$16*0.5,$C$17*Data!$C$7))*$C$12,"")</f>
        <v/>
      </c>
      <c r="L3895" s="42" t="str">
        <f t="shared" ca="1" si="1830"/>
        <v/>
      </c>
      <c r="M3895" s="44" t="str">
        <f t="shared" ca="1" si="1831"/>
        <v/>
      </c>
      <c r="N3895" s="44" t="str">
        <f t="shared" ca="1" si="1832"/>
        <v/>
      </c>
      <c r="O3895" s="108" t="str">
        <f t="shared" si="1816"/>
        <v/>
      </c>
      <c r="P3895" s="102" t="str">
        <f t="shared" si="1817"/>
        <v/>
      </c>
      <c r="Q3895" s="102" t="str">
        <f t="shared" si="1818"/>
        <v/>
      </c>
      <c r="R3895" s="120" t="str">
        <f t="shared" si="1819"/>
        <v/>
      </c>
      <c r="S3895" s="54" t="str">
        <f t="shared" si="1820"/>
        <v/>
      </c>
      <c r="T3895" s="5" t="str">
        <f t="shared" si="1821"/>
        <v/>
      </c>
      <c r="U3895" s="152" t="str">
        <f t="shared" si="1804"/>
        <v/>
      </c>
      <c r="V3895" s="152" t="str">
        <f t="shared" si="1805"/>
        <v/>
      </c>
      <c r="W3895" s="153" t="str">
        <f t="shared" si="1806"/>
        <v/>
      </c>
      <c r="X3895" s="153" t="str">
        <f t="shared" si="1807"/>
        <v/>
      </c>
      <c r="Y3895" s="153" t="str">
        <f t="shared" si="1808"/>
        <v/>
      </c>
      <c r="Z3895" s="153" t="str">
        <f t="shared" si="1809"/>
        <v/>
      </c>
      <c r="AA3895" s="152" t="str">
        <f t="shared" si="1810"/>
        <v/>
      </c>
      <c r="AB3895" s="152" t="str">
        <f t="shared" si="1811"/>
        <v/>
      </c>
      <c r="AC3895" s="154" t="str">
        <f t="shared" si="1822"/>
        <v/>
      </c>
      <c r="AD3895" s="154" t="str">
        <f t="shared" si="1823"/>
        <v/>
      </c>
      <c r="AE3895" s="3" t="str">
        <f t="shared" si="1824"/>
        <v/>
      </c>
      <c r="AF3895" s="3" t="str">
        <f t="shared" si="1825"/>
        <v/>
      </c>
      <c r="AG3895" s="3" t="str">
        <f t="shared" si="1826"/>
        <v/>
      </c>
      <c r="AH3895" s="4" t="str">
        <f t="shared" si="1827"/>
        <v/>
      </c>
      <c r="AI3895" s="75" t="str">
        <f t="shared" si="1828"/>
        <v/>
      </c>
      <c r="AJ3895" s="75" t="str">
        <f t="shared" si="1829"/>
        <v/>
      </c>
    </row>
    <row r="3896" spans="1:36">
      <c r="A3896" s="41" t="str">
        <f t="shared" si="1812"/>
        <v/>
      </c>
      <c r="B3896" s="150" t="str">
        <f>IF(ISNUMBER(A3896),INDEX('MetaTrader Import'!$H$13:$J$5893,TRUNC(((A3896-$A$39+1)-1)/3)+1,MOD((A3896-$A$39+1)-1,3)+1),"")</f>
        <v/>
      </c>
      <c r="C3896" s="43" t="str">
        <f t="shared" si="1813"/>
        <v/>
      </c>
      <c r="D3896" s="43" t="str">
        <f t="shared" ca="1" si="1803"/>
        <v/>
      </c>
      <c r="E3896" s="43" t="str">
        <f t="shared" si="1814"/>
        <v/>
      </c>
      <c r="F3896" s="43" t="str">
        <f t="shared" si="1815"/>
        <v/>
      </c>
      <c r="G3896" s="43" t="str">
        <f>IF(A3896&lt;&gt;"",IF(A3896&lt;Data!$G$11*0.25,$C$13/$G$32,IF(A3896&gt;Data!$G$11*0.25,$C$13,$C$13*10)),"")</f>
        <v/>
      </c>
      <c r="H3896" s="43" t="str">
        <f>IF(A3896&lt;&gt;"",IF(Data!$G$9="constant",$C$13,IF(Data!$G$9="squeeze",G3896,F3896)),"")</f>
        <v/>
      </c>
      <c r="I3896" s="38" t="str">
        <f ca="1">IF(ISNUMBER(A3896),NORMINV(RAND(),0,IF(AND(Data!$G$9="squeeze",A3896&lt;Data!$G$11*0.25),$H$32,1)*$C$30*$C$13)*($C$14*$C$12),"")</f>
        <v/>
      </c>
      <c r="J3896" s="42" t="str">
        <f ca="1">IFERROR(IF(Data!$C$6="Real",B3896,I3896+J3895+($C$14*$C$12)*(NORMINV(RAND(),$C$15,CHOOSE($G$13,$C$13,F3896,G3896)))),"")</f>
        <v/>
      </c>
      <c r="K3896" s="88" t="str">
        <f>IF(ISNUMBER(A3896), IF($G$16="fixed",$G$17,MIN(H3896*Data!$C$7*$C$16*0.5,$C$17*Data!$C$7))*$C$12,"")</f>
        <v/>
      </c>
      <c r="L3896" s="42" t="str">
        <f t="shared" ca="1" si="1830"/>
        <v/>
      </c>
      <c r="M3896" s="44" t="str">
        <f t="shared" ca="1" si="1831"/>
        <v/>
      </c>
      <c r="N3896" s="44" t="str">
        <f t="shared" ca="1" si="1832"/>
        <v/>
      </c>
      <c r="O3896" s="108" t="str">
        <f t="shared" si="1816"/>
        <v/>
      </c>
      <c r="P3896" s="102" t="str">
        <f t="shared" si="1817"/>
        <v/>
      </c>
      <c r="Q3896" s="102" t="str">
        <f t="shared" si="1818"/>
        <v/>
      </c>
      <c r="R3896" s="120" t="str">
        <f t="shared" si="1819"/>
        <v/>
      </c>
      <c r="S3896" s="54" t="str">
        <f t="shared" si="1820"/>
        <v/>
      </c>
      <c r="T3896" s="5" t="str">
        <f t="shared" si="1821"/>
        <v/>
      </c>
      <c r="U3896" s="152" t="str">
        <f t="shared" si="1804"/>
        <v/>
      </c>
      <c r="V3896" s="152" t="str">
        <f t="shared" si="1805"/>
        <v/>
      </c>
      <c r="W3896" s="153" t="str">
        <f t="shared" si="1806"/>
        <v/>
      </c>
      <c r="X3896" s="153" t="str">
        <f t="shared" si="1807"/>
        <v/>
      </c>
      <c r="Y3896" s="153" t="str">
        <f t="shared" si="1808"/>
        <v/>
      </c>
      <c r="Z3896" s="153" t="str">
        <f t="shared" si="1809"/>
        <v/>
      </c>
      <c r="AA3896" s="152" t="str">
        <f t="shared" si="1810"/>
        <v/>
      </c>
      <c r="AB3896" s="152" t="str">
        <f t="shared" si="1811"/>
        <v/>
      </c>
      <c r="AC3896" s="154" t="str">
        <f t="shared" si="1822"/>
        <v/>
      </c>
      <c r="AD3896" s="154" t="str">
        <f t="shared" si="1823"/>
        <v/>
      </c>
      <c r="AE3896" s="3" t="str">
        <f t="shared" si="1824"/>
        <v/>
      </c>
      <c r="AF3896" s="3" t="str">
        <f t="shared" si="1825"/>
        <v/>
      </c>
      <c r="AG3896" s="3" t="str">
        <f t="shared" si="1826"/>
        <v/>
      </c>
      <c r="AH3896" s="4" t="str">
        <f t="shared" si="1827"/>
        <v/>
      </c>
      <c r="AI3896" s="75" t="str">
        <f t="shared" si="1828"/>
        <v/>
      </c>
      <c r="AJ3896" s="75" t="str">
        <f t="shared" si="1829"/>
        <v/>
      </c>
    </row>
    <row r="3897" spans="1:36">
      <c r="A3897" s="41" t="str">
        <f t="shared" si="1812"/>
        <v/>
      </c>
      <c r="B3897" s="150" t="str">
        <f>IF(ISNUMBER(A3897),INDEX('MetaTrader Import'!$H$13:$J$5893,TRUNC(((A3897-$A$39+1)-1)/3)+1,MOD((A3897-$A$39+1)-1,3)+1),"")</f>
        <v/>
      </c>
      <c r="C3897" s="43" t="str">
        <f t="shared" si="1813"/>
        <v/>
      </c>
      <c r="D3897" s="43" t="str">
        <f t="shared" ca="1" si="1803"/>
        <v/>
      </c>
      <c r="E3897" s="43" t="str">
        <f t="shared" si="1814"/>
        <v/>
      </c>
      <c r="F3897" s="43" t="str">
        <f t="shared" si="1815"/>
        <v/>
      </c>
      <c r="G3897" s="43" t="str">
        <f>IF(A3897&lt;&gt;"",IF(A3897&lt;Data!$G$11*0.25,$C$13/$G$32,IF(A3897&gt;Data!$G$11*0.25,$C$13,$C$13*10)),"")</f>
        <v/>
      </c>
      <c r="H3897" s="43" t="str">
        <f>IF(A3897&lt;&gt;"",IF(Data!$G$9="constant",$C$13,IF(Data!$G$9="squeeze",G3897,F3897)),"")</f>
        <v/>
      </c>
      <c r="I3897" s="38" t="str">
        <f ca="1">IF(ISNUMBER(A3897),NORMINV(RAND(),0,IF(AND(Data!$G$9="squeeze",A3897&lt;Data!$G$11*0.25),$H$32,1)*$C$30*$C$13)*($C$14*$C$12),"")</f>
        <v/>
      </c>
      <c r="J3897" s="42" t="str">
        <f ca="1">IFERROR(IF(Data!$C$6="Real",B3897,I3897+J3896+($C$14*$C$12)*(NORMINV(RAND(),$C$15,CHOOSE($G$13,$C$13,F3897,G3897)))),"")</f>
        <v/>
      </c>
      <c r="K3897" s="88" t="str">
        <f>IF(ISNUMBER(A3897), IF($G$16="fixed",$G$17,MIN(H3897*Data!$C$7*$C$16*0.5,$C$17*Data!$C$7))*$C$12,"")</f>
        <v/>
      </c>
      <c r="L3897" s="42" t="str">
        <f t="shared" ca="1" si="1830"/>
        <v/>
      </c>
      <c r="M3897" s="44" t="str">
        <f t="shared" ca="1" si="1831"/>
        <v/>
      </c>
      <c r="N3897" s="44" t="str">
        <f t="shared" ca="1" si="1832"/>
        <v/>
      </c>
      <c r="O3897" s="108" t="str">
        <f t="shared" si="1816"/>
        <v/>
      </c>
      <c r="P3897" s="102" t="str">
        <f t="shared" si="1817"/>
        <v/>
      </c>
      <c r="Q3897" s="102" t="str">
        <f t="shared" si="1818"/>
        <v/>
      </c>
      <c r="R3897" s="120" t="str">
        <f t="shared" si="1819"/>
        <v/>
      </c>
      <c r="S3897" s="54" t="str">
        <f t="shared" si="1820"/>
        <v/>
      </c>
      <c r="T3897" s="5" t="str">
        <f t="shared" si="1821"/>
        <v/>
      </c>
      <c r="U3897" s="152" t="str">
        <f t="shared" si="1804"/>
        <v/>
      </c>
      <c r="V3897" s="152" t="str">
        <f t="shared" si="1805"/>
        <v/>
      </c>
      <c r="W3897" s="153" t="str">
        <f t="shared" si="1806"/>
        <v/>
      </c>
      <c r="X3897" s="153" t="str">
        <f t="shared" si="1807"/>
        <v/>
      </c>
      <c r="Y3897" s="153" t="str">
        <f t="shared" si="1808"/>
        <v/>
      </c>
      <c r="Z3897" s="153" t="str">
        <f t="shared" si="1809"/>
        <v/>
      </c>
      <c r="AA3897" s="152" t="str">
        <f t="shared" si="1810"/>
        <v/>
      </c>
      <c r="AB3897" s="152" t="str">
        <f t="shared" si="1811"/>
        <v/>
      </c>
      <c r="AC3897" s="154" t="str">
        <f t="shared" si="1822"/>
        <v/>
      </c>
      <c r="AD3897" s="154" t="str">
        <f t="shared" si="1823"/>
        <v/>
      </c>
      <c r="AE3897" s="3" t="str">
        <f t="shared" si="1824"/>
        <v/>
      </c>
      <c r="AF3897" s="3" t="str">
        <f t="shared" si="1825"/>
        <v/>
      </c>
      <c r="AG3897" s="3" t="str">
        <f t="shared" si="1826"/>
        <v/>
      </c>
      <c r="AH3897" s="4" t="str">
        <f t="shared" si="1827"/>
        <v/>
      </c>
      <c r="AI3897" s="75" t="str">
        <f t="shared" si="1828"/>
        <v/>
      </c>
      <c r="AJ3897" s="75" t="str">
        <f t="shared" si="1829"/>
        <v/>
      </c>
    </row>
    <row r="3898" spans="1:36">
      <c r="A3898" s="41" t="str">
        <f t="shared" si="1812"/>
        <v/>
      </c>
      <c r="B3898" s="150" t="str">
        <f>IF(ISNUMBER(A3898),INDEX('MetaTrader Import'!$H$13:$J$5893,TRUNC(((A3898-$A$39+1)-1)/3)+1,MOD((A3898-$A$39+1)-1,3)+1),"")</f>
        <v/>
      </c>
      <c r="C3898" s="43" t="str">
        <f t="shared" si="1813"/>
        <v/>
      </c>
      <c r="D3898" s="43" t="str">
        <f t="shared" ca="1" si="1803"/>
        <v/>
      </c>
      <c r="E3898" s="43" t="str">
        <f t="shared" si="1814"/>
        <v/>
      </c>
      <c r="F3898" s="43" t="str">
        <f t="shared" si="1815"/>
        <v/>
      </c>
      <c r="G3898" s="43" t="str">
        <f>IF(A3898&lt;&gt;"",IF(A3898&lt;Data!$G$11*0.25,$C$13/$G$32,IF(A3898&gt;Data!$G$11*0.25,$C$13,$C$13*10)),"")</f>
        <v/>
      </c>
      <c r="H3898" s="43" t="str">
        <f>IF(A3898&lt;&gt;"",IF(Data!$G$9="constant",$C$13,IF(Data!$G$9="squeeze",G3898,F3898)),"")</f>
        <v/>
      </c>
      <c r="I3898" s="38" t="str">
        <f ca="1">IF(ISNUMBER(A3898),NORMINV(RAND(),0,IF(AND(Data!$G$9="squeeze",A3898&lt;Data!$G$11*0.25),$H$32,1)*$C$30*$C$13)*($C$14*$C$12),"")</f>
        <v/>
      </c>
      <c r="J3898" s="42" t="str">
        <f ca="1">IFERROR(IF(Data!$C$6="Real",B3898,I3898+J3897+($C$14*$C$12)*(NORMINV(RAND(),$C$15,CHOOSE($G$13,$C$13,F3898,G3898)))),"")</f>
        <v/>
      </c>
      <c r="K3898" s="88" t="str">
        <f>IF(ISNUMBER(A3898), IF($G$16="fixed",$G$17,MIN(H3898*Data!$C$7*$C$16*0.5,$C$17*Data!$C$7))*$C$12,"")</f>
        <v/>
      </c>
      <c r="L3898" s="42" t="str">
        <f t="shared" ca="1" si="1830"/>
        <v/>
      </c>
      <c r="M3898" s="44" t="str">
        <f t="shared" ca="1" si="1831"/>
        <v/>
      </c>
      <c r="N3898" s="44" t="str">
        <f t="shared" ca="1" si="1832"/>
        <v/>
      </c>
      <c r="O3898" s="108" t="str">
        <f t="shared" si="1816"/>
        <v/>
      </c>
      <c r="P3898" s="102" t="str">
        <f t="shared" si="1817"/>
        <v/>
      </c>
      <c r="Q3898" s="102" t="str">
        <f t="shared" si="1818"/>
        <v/>
      </c>
      <c r="R3898" s="120" t="str">
        <f t="shared" si="1819"/>
        <v/>
      </c>
      <c r="S3898" s="54" t="str">
        <f t="shared" si="1820"/>
        <v/>
      </c>
      <c r="T3898" s="5" t="str">
        <f t="shared" si="1821"/>
        <v/>
      </c>
      <c r="U3898" s="152" t="str">
        <f t="shared" si="1804"/>
        <v/>
      </c>
      <c r="V3898" s="152" t="str">
        <f t="shared" si="1805"/>
        <v/>
      </c>
      <c r="W3898" s="153" t="str">
        <f t="shared" si="1806"/>
        <v/>
      </c>
      <c r="X3898" s="153" t="str">
        <f t="shared" si="1807"/>
        <v/>
      </c>
      <c r="Y3898" s="153" t="str">
        <f t="shared" si="1808"/>
        <v/>
      </c>
      <c r="Z3898" s="153" t="str">
        <f t="shared" si="1809"/>
        <v/>
      </c>
      <c r="AA3898" s="152" t="str">
        <f t="shared" si="1810"/>
        <v/>
      </c>
      <c r="AB3898" s="152" t="str">
        <f t="shared" si="1811"/>
        <v/>
      </c>
      <c r="AC3898" s="154" t="str">
        <f t="shared" si="1822"/>
        <v/>
      </c>
      <c r="AD3898" s="154" t="str">
        <f t="shared" si="1823"/>
        <v/>
      </c>
      <c r="AE3898" s="3" t="str">
        <f t="shared" si="1824"/>
        <v/>
      </c>
      <c r="AF3898" s="3" t="str">
        <f t="shared" si="1825"/>
        <v/>
      </c>
      <c r="AG3898" s="3" t="str">
        <f t="shared" si="1826"/>
        <v/>
      </c>
      <c r="AH3898" s="4" t="str">
        <f t="shared" si="1827"/>
        <v/>
      </c>
      <c r="AI3898" s="75" t="str">
        <f t="shared" si="1828"/>
        <v/>
      </c>
      <c r="AJ3898" s="75" t="str">
        <f t="shared" si="1829"/>
        <v/>
      </c>
    </row>
    <row r="3899" spans="1:36">
      <c r="A3899" s="41" t="str">
        <f t="shared" si="1812"/>
        <v/>
      </c>
      <c r="B3899" s="150" t="str">
        <f>IF(ISNUMBER(A3899),INDEX('MetaTrader Import'!$H$13:$J$5893,TRUNC(((A3899-$A$39+1)-1)/3)+1,MOD((A3899-$A$39+1)-1,3)+1),"")</f>
        <v/>
      </c>
      <c r="C3899" s="43" t="str">
        <f t="shared" si="1813"/>
        <v/>
      </c>
      <c r="D3899" s="43" t="str">
        <f t="shared" ca="1" si="1803"/>
        <v/>
      </c>
      <c r="E3899" s="43" t="str">
        <f t="shared" si="1814"/>
        <v/>
      </c>
      <c r="F3899" s="43" t="str">
        <f t="shared" si="1815"/>
        <v/>
      </c>
      <c r="G3899" s="43" t="str">
        <f>IF(A3899&lt;&gt;"",IF(A3899&lt;Data!$G$11*0.25,$C$13/$G$32,IF(A3899&gt;Data!$G$11*0.25,$C$13,$C$13*10)),"")</f>
        <v/>
      </c>
      <c r="H3899" s="43" t="str">
        <f>IF(A3899&lt;&gt;"",IF(Data!$G$9="constant",$C$13,IF(Data!$G$9="squeeze",G3899,F3899)),"")</f>
        <v/>
      </c>
      <c r="I3899" s="38" t="str">
        <f ca="1">IF(ISNUMBER(A3899),NORMINV(RAND(),0,IF(AND(Data!$G$9="squeeze",A3899&lt;Data!$G$11*0.25),$H$32,1)*$C$30*$C$13)*($C$14*$C$12),"")</f>
        <v/>
      </c>
      <c r="J3899" s="42" t="str">
        <f ca="1">IFERROR(IF(Data!$C$6="Real",B3899,I3899+J3898+($C$14*$C$12)*(NORMINV(RAND(),$C$15,CHOOSE($G$13,$C$13,F3899,G3899)))),"")</f>
        <v/>
      </c>
      <c r="K3899" s="88" t="str">
        <f>IF(ISNUMBER(A3899), IF($G$16="fixed",$G$17,MIN(H3899*Data!$C$7*$C$16*0.5,$C$17*Data!$C$7))*$C$12,"")</f>
        <v/>
      </c>
      <c r="L3899" s="42" t="str">
        <f t="shared" ca="1" si="1830"/>
        <v/>
      </c>
      <c r="M3899" s="44" t="str">
        <f t="shared" ca="1" si="1831"/>
        <v/>
      </c>
      <c r="N3899" s="44" t="str">
        <f t="shared" ca="1" si="1832"/>
        <v/>
      </c>
      <c r="O3899" s="108" t="str">
        <f t="shared" si="1816"/>
        <v/>
      </c>
      <c r="P3899" s="102" t="str">
        <f t="shared" si="1817"/>
        <v/>
      </c>
      <c r="Q3899" s="102" t="str">
        <f t="shared" si="1818"/>
        <v/>
      </c>
      <c r="R3899" s="120" t="str">
        <f t="shared" si="1819"/>
        <v/>
      </c>
      <c r="S3899" s="54" t="str">
        <f t="shared" si="1820"/>
        <v/>
      </c>
      <c r="T3899" s="5" t="str">
        <f t="shared" si="1821"/>
        <v/>
      </c>
      <c r="U3899" s="152" t="str">
        <f t="shared" si="1804"/>
        <v/>
      </c>
      <c r="V3899" s="152" t="str">
        <f t="shared" si="1805"/>
        <v/>
      </c>
      <c r="W3899" s="153" t="str">
        <f t="shared" si="1806"/>
        <v/>
      </c>
      <c r="X3899" s="153" t="str">
        <f t="shared" si="1807"/>
        <v/>
      </c>
      <c r="Y3899" s="153" t="str">
        <f t="shared" si="1808"/>
        <v/>
      </c>
      <c r="Z3899" s="153" t="str">
        <f t="shared" si="1809"/>
        <v/>
      </c>
      <c r="AA3899" s="152" t="str">
        <f t="shared" si="1810"/>
        <v/>
      </c>
      <c r="AB3899" s="152" t="str">
        <f t="shared" si="1811"/>
        <v/>
      </c>
      <c r="AC3899" s="154" t="str">
        <f t="shared" si="1822"/>
        <v/>
      </c>
      <c r="AD3899" s="154" t="str">
        <f t="shared" si="1823"/>
        <v/>
      </c>
      <c r="AE3899" s="3" t="str">
        <f t="shared" si="1824"/>
        <v/>
      </c>
      <c r="AF3899" s="3" t="str">
        <f t="shared" si="1825"/>
        <v/>
      </c>
      <c r="AG3899" s="3" t="str">
        <f t="shared" si="1826"/>
        <v/>
      </c>
      <c r="AH3899" s="4" t="str">
        <f t="shared" si="1827"/>
        <v/>
      </c>
      <c r="AI3899" s="75" t="str">
        <f t="shared" si="1828"/>
        <v/>
      </c>
      <c r="AJ3899" s="75" t="str">
        <f t="shared" si="1829"/>
        <v/>
      </c>
    </row>
    <row r="3900" spans="1:36">
      <c r="A3900" s="41" t="str">
        <f t="shared" si="1812"/>
        <v/>
      </c>
      <c r="B3900" s="150" t="str">
        <f>IF(ISNUMBER(A3900),INDEX('MetaTrader Import'!$H$13:$J$5893,TRUNC(((A3900-$A$39+1)-1)/3)+1,MOD((A3900-$A$39+1)-1,3)+1),"")</f>
        <v/>
      </c>
      <c r="C3900" s="43" t="str">
        <f t="shared" si="1813"/>
        <v/>
      </c>
      <c r="D3900" s="43" t="str">
        <f t="shared" ca="1" si="1803"/>
        <v/>
      </c>
      <c r="E3900" s="43" t="str">
        <f t="shared" si="1814"/>
        <v/>
      </c>
      <c r="F3900" s="43" t="str">
        <f t="shared" si="1815"/>
        <v/>
      </c>
      <c r="G3900" s="43" t="str">
        <f>IF(A3900&lt;&gt;"",IF(A3900&lt;Data!$G$11*0.25,$C$13/$G$32,IF(A3900&gt;Data!$G$11*0.25,$C$13,$C$13*10)),"")</f>
        <v/>
      </c>
      <c r="H3900" s="43" t="str">
        <f>IF(A3900&lt;&gt;"",IF(Data!$G$9="constant",$C$13,IF(Data!$G$9="squeeze",G3900,F3900)),"")</f>
        <v/>
      </c>
      <c r="I3900" s="38" t="str">
        <f ca="1">IF(ISNUMBER(A3900),NORMINV(RAND(),0,IF(AND(Data!$G$9="squeeze",A3900&lt;Data!$G$11*0.25),$H$32,1)*$C$30*$C$13)*($C$14*$C$12),"")</f>
        <v/>
      </c>
      <c r="J3900" s="42" t="str">
        <f ca="1">IFERROR(IF(Data!$C$6="Real",B3900,I3900+J3899+($C$14*$C$12)*(NORMINV(RAND(),$C$15,CHOOSE($G$13,$C$13,F3900,G3900)))),"")</f>
        <v/>
      </c>
      <c r="K3900" s="88" t="str">
        <f>IF(ISNUMBER(A3900), IF($G$16="fixed",$G$17,MIN(H3900*Data!$C$7*$C$16*0.5,$C$17*Data!$C$7))*$C$12,"")</f>
        <v/>
      </c>
      <c r="L3900" s="42" t="str">
        <f t="shared" ca="1" si="1830"/>
        <v/>
      </c>
      <c r="M3900" s="44" t="str">
        <f t="shared" ca="1" si="1831"/>
        <v/>
      </c>
      <c r="N3900" s="44" t="str">
        <f t="shared" ca="1" si="1832"/>
        <v/>
      </c>
      <c r="O3900" s="108" t="str">
        <f t="shared" si="1816"/>
        <v/>
      </c>
      <c r="P3900" s="102" t="str">
        <f t="shared" si="1817"/>
        <v/>
      </c>
      <c r="Q3900" s="102" t="str">
        <f t="shared" si="1818"/>
        <v/>
      </c>
      <c r="R3900" s="120" t="str">
        <f t="shared" si="1819"/>
        <v/>
      </c>
      <c r="S3900" s="54" t="str">
        <f t="shared" si="1820"/>
        <v/>
      </c>
      <c r="T3900" s="5" t="str">
        <f t="shared" si="1821"/>
        <v/>
      </c>
      <c r="U3900" s="152" t="str">
        <f t="shared" si="1804"/>
        <v/>
      </c>
      <c r="V3900" s="152" t="str">
        <f t="shared" si="1805"/>
        <v/>
      </c>
      <c r="W3900" s="153" t="str">
        <f t="shared" si="1806"/>
        <v/>
      </c>
      <c r="X3900" s="153" t="str">
        <f t="shared" si="1807"/>
        <v/>
      </c>
      <c r="Y3900" s="153" t="str">
        <f t="shared" si="1808"/>
        <v/>
      </c>
      <c r="Z3900" s="153" t="str">
        <f t="shared" si="1809"/>
        <v/>
      </c>
      <c r="AA3900" s="152" t="str">
        <f t="shared" si="1810"/>
        <v/>
      </c>
      <c r="AB3900" s="152" t="str">
        <f t="shared" si="1811"/>
        <v/>
      </c>
      <c r="AC3900" s="154" t="str">
        <f t="shared" si="1822"/>
        <v/>
      </c>
      <c r="AD3900" s="154" t="str">
        <f t="shared" si="1823"/>
        <v/>
      </c>
      <c r="AE3900" s="3" t="str">
        <f t="shared" si="1824"/>
        <v/>
      </c>
      <c r="AF3900" s="3" t="str">
        <f t="shared" si="1825"/>
        <v/>
      </c>
      <c r="AG3900" s="3" t="str">
        <f t="shared" si="1826"/>
        <v/>
      </c>
      <c r="AH3900" s="4" t="str">
        <f t="shared" si="1827"/>
        <v/>
      </c>
      <c r="AI3900" s="75" t="str">
        <f t="shared" si="1828"/>
        <v/>
      </c>
      <c r="AJ3900" s="75" t="str">
        <f t="shared" si="1829"/>
        <v/>
      </c>
    </row>
    <row r="3901" spans="1:36">
      <c r="A3901" s="41" t="str">
        <f t="shared" si="1812"/>
        <v/>
      </c>
      <c r="B3901" s="150" t="str">
        <f>IF(ISNUMBER(A3901),INDEX('MetaTrader Import'!$H$13:$J$5893,TRUNC(((A3901-$A$39+1)-1)/3)+1,MOD((A3901-$A$39+1)-1,3)+1),"")</f>
        <v/>
      </c>
      <c r="C3901" s="43" t="str">
        <f t="shared" si="1813"/>
        <v/>
      </c>
      <c r="D3901" s="43" t="str">
        <f t="shared" ca="1" si="1803"/>
        <v/>
      </c>
      <c r="E3901" s="43" t="str">
        <f t="shared" si="1814"/>
        <v/>
      </c>
      <c r="F3901" s="43" t="str">
        <f t="shared" si="1815"/>
        <v/>
      </c>
      <c r="G3901" s="43" t="str">
        <f>IF(A3901&lt;&gt;"",IF(A3901&lt;Data!$G$11*0.25,$C$13/$G$32,IF(A3901&gt;Data!$G$11*0.25,$C$13,$C$13*10)),"")</f>
        <v/>
      </c>
      <c r="H3901" s="43" t="str">
        <f>IF(A3901&lt;&gt;"",IF(Data!$G$9="constant",$C$13,IF(Data!$G$9="squeeze",G3901,F3901)),"")</f>
        <v/>
      </c>
      <c r="I3901" s="38" t="str">
        <f ca="1">IF(ISNUMBER(A3901),NORMINV(RAND(),0,IF(AND(Data!$G$9="squeeze",A3901&lt;Data!$G$11*0.25),$H$32,1)*$C$30*$C$13)*($C$14*$C$12),"")</f>
        <v/>
      </c>
      <c r="J3901" s="42" t="str">
        <f ca="1">IFERROR(IF(Data!$C$6="Real",B3901,I3901+J3900+($C$14*$C$12)*(NORMINV(RAND(),$C$15,CHOOSE($G$13,$C$13,F3901,G3901)))),"")</f>
        <v/>
      </c>
      <c r="K3901" s="88" t="str">
        <f>IF(ISNUMBER(A3901), IF($G$16="fixed",$G$17,MIN(H3901*Data!$C$7*$C$16*0.5,$C$17*Data!$C$7))*$C$12,"")</f>
        <v/>
      </c>
      <c r="L3901" s="42" t="str">
        <f t="shared" ca="1" si="1830"/>
        <v/>
      </c>
      <c r="M3901" s="44" t="str">
        <f t="shared" ca="1" si="1831"/>
        <v/>
      </c>
      <c r="N3901" s="44" t="str">
        <f t="shared" ca="1" si="1832"/>
        <v/>
      </c>
      <c r="O3901" s="108" t="str">
        <f t="shared" si="1816"/>
        <v/>
      </c>
      <c r="P3901" s="102" t="str">
        <f t="shared" si="1817"/>
        <v/>
      </c>
      <c r="Q3901" s="102" t="str">
        <f t="shared" si="1818"/>
        <v/>
      </c>
      <c r="R3901" s="120" t="str">
        <f t="shared" si="1819"/>
        <v/>
      </c>
      <c r="S3901" s="54" t="str">
        <f t="shared" si="1820"/>
        <v/>
      </c>
      <c r="T3901" s="5" t="str">
        <f t="shared" si="1821"/>
        <v/>
      </c>
      <c r="U3901" s="152" t="str">
        <f t="shared" si="1804"/>
        <v/>
      </c>
      <c r="V3901" s="152" t="str">
        <f t="shared" si="1805"/>
        <v/>
      </c>
      <c r="W3901" s="153" t="str">
        <f t="shared" si="1806"/>
        <v/>
      </c>
      <c r="X3901" s="153" t="str">
        <f t="shared" si="1807"/>
        <v/>
      </c>
      <c r="Y3901" s="153" t="str">
        <f t="shared" si="1808"/>
        <v/>
      </c>
      <c r="Z3901" s="153" t="str">
        <f t="shared" si="1809"/>
        <v/>
      </c>
      <c r="AA3901" s="152" t="str">
        <f t="shared" si="1810"/>
        <v/>
      </c>
      <c r="AB3901" s="152" t="str">
        <f t="shared" si="1811"/>
        <v/>
      </c>
      <c r="AC3901" s="154" t="str">
        <f t="shared" si="1822"/>
        <v/>
      </c>
      <c r="AD3901" s="154" t="str">
        <f t="shared" si="1823"/>
        <v/>
      </c>
      <c r="AE3901" s="3" t="str">
        <f t="shared" si="1824"/>
        <v/>
      </c>
      <c r="AF3901" s="3" t="str">
        <f t="shared" si="1825"/>
        <v/>
      </c>
      <c r="AG3901" s="3" t="str">
        <f t="shared" si="1826"/>
        <v/>
      </c>
      <c r="AH3901" s="4" t="str">
        <f t="shared" si="1827"/>
        <v/>
      </c>
      <c r="AI3901" s="75" t="str">
        <f t="shared" si="1828"/>
        <v/>
      </c>
      <c r="AJ3901" s="75" t="str">
        <f t="shared" si="1829"/>
        <v/>
      </c>
    </row>
    <row r="3902" spans="1:36">
      <c r="A3902" s="41" t="str">
        <f t="shared" si="1812"/>
        <v/>
      </c>
      <c r="B3902" s="150" t="str">
        <f>IF(ISNUMBER(A3902),INDEX('MetaTrader Import'!$H$13:$J$5893,TRUNC(((A3902-$A$39+1)-1)/3)+1,MOD((A3902-$A$39+1)-1,3)+1),"")</f>
        <v/>
      </c>
      <c r="C3902" s="43" t="str">
        <f t="shared" si="1813"/>
        <v/>
      </c>
      <c r="D3902" s="43" t="str">
        <f t="shared" ca="1" si="1803"/>
        <v/>
      </c>
      <c r="E3902" s="43" t="str">
        <f t="shared" si="1814"/>
        <v/>
      </c>
      <c r="F3902" s="43" t="str">
        <f t="shared" si="1815"/>
        <v/>
      </c>
      <c r="G3902" s="43" t="str">
        <f>IF(A3902&lt;&gt;"",IF(A3902&lt;Data!$G$11*0.25,$C$13/$G$32,IF(A3902&gt;Data!$G$11*0.25,$C$13,$C$13*10)),"")</f>
        <v/>
      </c>
      <c r="H3902" s="43" t="str">
        <f>IF(A3902&lt;&gt;"",IF(Data!$G$9="constant",$C$13,IF(Data!$G$9="squeeze",G3902,F3902)),"")</f>
        <v/>
      </c>
      <c r="I3902" s="38" t="str">
        <f ca="1">IF(ISNUMBER(A3902),NORMINV(RAND(),0,IF(AND(Data!$G$9="squeeze",A3902&lt;Data!$G$11*0.25),$H$32,1)*$C$30*$C$13)*($C$14*$C$12),"")</f>
        <v/>
      </c>
      <c r="J3902" s="42" t="str">
        <f ca="1">IFERROR(IF(Data!$C$6="Real",B3902,I3902+J3901+($C$14*$C$12)*(NORMINV(RAND(),$C$15,CHOOSE($G$13,$C$13,F3902,G3902)))),"")</f>
        <v/>
      </c>
      <c r="K3902" s="88" t="str">
        <f>IF(ISNUMBER(A3902), IF($G$16="fixed",$G$17,MIN(H3902*Data!$C$7*$C$16*0.5,$C$17*Data!$C$7))*$C$12,"")</f>
        <v/>
      </c>
      <c r="L3902" s="42" t="str">
        <f t="shared" ca="1" si="1830"/>
        <v/>
      </c>
      <c r="M3902" s="44" t="str">
        <f t="shared" ca="1" si="1831"/>
        <v/>
      </c>
      <c r="N3902" s="44" t="str">
        <f t="shared" ca="1" si="1832"/>
        <v/>
      </c>
      <c r="O3902" s="108" t="str">
        <f t="shared" si="1816"/>
        <v/>
      </c>
      <c r="P3902" s="102" t="str">
        <f t="shared" si="1817"/>
        <v/>
      </c>
      <c r="Q3902" s="102" t="str">
        <f t="shared" si="1818"/>
        <v/>
      </c>
      <c r="R3902" s="120" t="str">
        <f t="shared" si="1819"/>
        <v/>
      </c>
      <c r="S3902" s="54" t="str">
        <f t="shared" si="1820"/>
        <v/>
      </c>
      <c r="T3902" s="5" t="str">
        <f t="shared" si="1821"/>
        <v/>
      </c>
      <c r="U3902" s="152" t="str">
        <f t="shared" si="1804"/>
        <v/>
      </c>
      <c r="V3902" s="152" t="str">
        <f t="shared" si="1805"/>
        <v/>
      </c>
      <c r="W3902" s="153" t="str">
        <f t="shared" si="1806"/>
        <v/>
      </c>
      <c r="X3902" s="153" t="str">
        <f t="shared" si="1807"/>
        <v/>
      </c>
      <c r="Y3902" s="153" t="str">
        <f t="shared" si="1808"/>
        <v/>
      </c>
      <c r="Z3902" s="153" t="str">
        <f t="shared" si="1809"/>
        <v/>
      </c>
      <c r="AA3902" s="152" t="str">
        <f t="shared" si="1810"/>
        <v/>
      </c>
      <c r="AB3902" s="152" t="str">
        <f t="shared" si="1811"/>
        <v/>
      </c>
      <c r="AC3902" s="154" t="str">
        <f t="shared" si="1822"/>
        <v/>
      </c>
      <c r="AD3902" s="154" t="str">
        <f t="shared" si="1823"/>
        <v/>
      </c>
      <c r="AE3902" s="3" t="str">
        <f t="shared" si="1824"/>
        <v/>
      </c>
      <c r="AF3902" s="3" t="str">
        <f t="shared" si="1825"/>
        <v/>
      </c>
      <c r="AG3902" s="3" t="str">
        <f t="shared" si="1826"/>
        <v/>
      </c>
      <c r="AH3902" s="4" t="str">
        <f t="shared" si="1827"/>
        <v/>
      </c>
      <c r="AI3902" s="75" t="str">
        <f t="shared" si="1828"/>
        <v/>
      </c>
      <c r="AJ3902" s="75" t="str">
        <f t="shared" si="1829"/>
        <v/>
      </c>
    </row>
    <row r="3903" spans="1:36">
      <c r="A3903" s="41" t="str">
        <f t="shared" si="1812"/>
        <v/>
      </c>
      <c r="B3903" s="150" t="str">
        <f>IF(ISNUMBER(A3903),INDEX('MetaTrader Import'!$H$13:$J$5893,TRUNC(((A3903-$A$39+1)-1)/3)+1,MOD((A3903-$A$39+1)-1,3)+1),"")</f>
        <v/>
      </c>
      <c r="C3903" s="43" t="str">
        <f t="shared" si="1813"/>
        <v/>
      </c>
      <c r="D3903" s="43" t="str">
        <f t="shared" ca="1" si="1803"/>
        <v/>
      </c>
      <c r="E3903" s="43" t="str">
        <f t="shared" si="1814"/>
        <v/>
      </c>
      <c r="F3903" s="43" t="str">
        <f t="shared" si="1815"/>
        <v/>
      </c>
      <c r="G3903" s="43" t="str">
        <f>IF(A3903&lt;&gt;"",IF(A3903&lt;Data!$G$11*0.25,$C$13/$G$32,IF(A3903&gt;Data!$G$11*0.25,$C$13,$C$13*10)),"")</f>
        <v/>
      </c>
      <c r="H3903" s="43" t="str">
        <f>IF(A3903&lt;&gt;"",IF(Data!$G$9="constant",$C$13,IF(Data!$G$9="squeeze",G3903,F3903)),"")</f>
        <v/>
      </c>
      <c r="I3903" s="38" t="str">
        <f ca="1">IF(ISNUMBER(A3903),NORMINV(RAND(),0,IF(AND(Data!$G$9="squeeze",A3903&lt;Data!$G$11*0.25),$H$32,1)*$C$30*$C$13)*($C$14*$C$12),"")</f>
        <v/>
      </c>
      <c r="J3903" s="42" t="str">
        <f ca="1">IFERROR(IF(Data!$C$6="Real",B3903,I3903+J3902+($C$14*$C$12)*(NORMINV(RAND(),$C$15,CHOOSE($G$13,$C$13,F3903,G3903)))),"")</f>
        <v/>
      </c>
      <c r="K3903" s="88" t="str">
        <f>IF(ISNUMBER(A3903), IF($G$16="fixed",$G$17,MIN(H3903*Data!$C$7*$C$16*0.5,$C$17*Data!$C$7))*$C$12,"")</f>
        <v/>
      </c>
      <c r="L3903" s="42" t="str">
        <f t="shared" ca="1" si="1830"/>
        <v/>
      </c>
      <c r="M3903" s="44" t="str">
        <f t="shared" ca="1" si="1831"/>
        <v/>
      </c>
      <c r="N3903" s="44" t="str">
        <f t="shared" ca="1" si="1832"/>
        <v/>
      </c>
      <c r="O3903" s="108" t="str">
        <f t="shared" si="1816"/>
        <v/>
      </c>
      <c r="P3903" s="102" t="str">
        <f t="shared" si="1817"/>
        <v/>
      </c>
      <c r="Q3903" s="102" t="str">
        <f t="shared" si="1818"/>
        <v/>
      </c>
      <c r="R3903" s="120" t="str">
        <f t="shared" si="1819"/>
        <v/>
      </c>
      <c r="S3903" s="54" t="str">
        <f t="shared" si="1820"/>
        <v/>
      </c>
      <c r="T3903" s="5" t="str">
        <f t="shared" si="1821"/>
        <v/>
      </c>
      <c r="U3903" s="152" t="str">
        <f t="shared" si="1804"/>
        <v/>
      </c>
      <c r="V3903" s="152" t="str">
        <f t="shared" si="1805"/>
        <v/>
      </c>
      <c r="W3903" s="153" t="str">
        <f t="shared" si="1806"/>
        <v/>
      </c>
      <c r="X3903" s="153" t="str">
        <f t="shared" si="1807"/>
        <v/>
      </c>
      <c r="Y3903" s="153" t="str">
        <f t="shared" si="1808"/>
        <v/>
      </c>
      <c r="Z3903" s="153" t="str">
        <f t="shared" si="1809"/>
        <v/>
      </c>
      <c r="AA3903" s="152" t="str">
        <f t="shared" si="1810"/>
        <v/>
      </c>
      <c r="AB3903" s="152" t="str">
        <f t="shared" si="1811"/>
        <v/>
      </c>
      <c r="AC3903" s="154" t="str">
        <f t="shared" si="1822"/>
        <v/>
      </c>
      <c r="AD3903" s="154" t="str">
        <f t="shared" si="1823"/>
        <v/>
      </c>
      <c r="AE3903" s="3" t="str">
        <f t="shared" si="1824"/>
        <v/>
      </c>
      <c r="AF3903" s="3" t="str">
        <f t="shared" si="1825"/>
        <v/>
      </c>
      <c r="AG3903" s="3" t="str">
        <f t="shared" si="1826"/>
        <v/>
      </c>
      <c r="AH3903" s="4" t="str">
        <f t="shared" si="1827"/>
        <v/>
      </c>
      <c r="AI3903" s="75" t="str">
        <f t="shared" si="1828"/>
        <v/>
      </c>
      <c r="AJ3903" s="75" t="str">
        <f t="shared" si="1829"/>
        <v/>
      </c>
    </row>
    <row r="3904" spans="1:36">
      <c r="A3904" s="41" t="str">
        <f t="shared" si="1812"/>
        <v/>
      </c>
      <c r="B3904" s="150" t="str">
        <f>IF(ISNUMBER(A3904),INDEX('MetaTrader Import'!$H$13:$J$5893,TRUNC(((A3904-$A$39+1)-1)/3)+1,MOD((A3904-$A$39+1)-1,3)+1),"")</f>
        <v/>
      </c>
      <c r="C3904" s="43" t="str">
        <f t="shared" si="1813"/>
        <v/>
      </c>
      <c r="D3904" s="43" t="str">
        <f t="shared" ca="1" si="1803"/>
        <v/>
      </c>
      <c r="E3904" s="43" t="str">
        <f t="shared" si="1814"/>
        <v/>
      </c>
      <c r="F3904" s="43" t="str">
        <f t="shared" si="1815"/>
        <v/>
      </c>
      <c r="G3904" s="43" t="str">
        <f>IF(A3904&lt;&gt;"",IF(A3904&lt;Data!$G$11*0.25,$C$13/$G$32,IF(A3904&gt;Data!$G$11*0.25,$C$13,$C$13*10)),"")</f>
        <v/>
      </c>
      <c r="H3904" s="43" t="str">
        <f>IF(A3904&lt;&gt;"",IF(Data!$G$9="constant",$C$13,IF(Data!$G$9="squeeze",G3904,F3904)),"")</f>
        <v/>
      </c>
      <c r="I3904" s="38" t="str">
        <f ca="1">IF(ISNUMBER(A3904),NORMINV(RAND(),0,IF(AND(Data!$G$9="squeeze",A3904&lt;Data!$G$11*0.25),$H$32,1)*$C$30*$C$13)*($C$14*$C$12),"")</f>
        <v/>
      </c>
      <c r="J3904" s="42" t="str">
        <f ca="1">IFERROR(IF(Data!$C$6="Real",B3904,I3904+J3903+($C$14*$C$12)*(NORMINV(RAND(),$C$15,CHOOSE($G$13,$C$13,F3904,G3904)))),"")</f>
        <v/>
      </c>
      <c r="K3904" s="88" t="str">
        <f>IF(ISNUMBER(A3904), IF($G$16="fixed",$G$17,MIN(H3904*Data!$C$7*$C$16*0.5,$C$17*Data!$C$7))*$C$12,"")</f>
        <v/>
      </c>
      <c r="L3904" s="42" t="str">
        <f t="shared" ca="1" si="1830"/>
        <v/>
      </c>
      <c r="M3904" s="44" t="str">
        <f t="shared" ca="1" si="1831"/>
        <v/>
      </c>
      <c r="N3904" s="44" t="str">
        <f t="shared" ca="1" si="1832"/>
        <v/>
      </c>
      <c r="O3904" s="108" t="str">
        <f t="shared" si="1816"/>
        <v/>
      </c>
      <c r="P3904" s="102" t="str">
        <f t="shared" si="1817"/>
        <v/>
      </c>
      <c r="Q3904" s="102" t="str">
        <f t="shared" si="1818"/>
        <v/>
      </c>
      <c r="R3904" s="120" t="str">
        <f t="shared" si="1819"/>
        <v/>
      </c>
      <c r="S3904" s="54" t="str">
        <f t="shared" si="1820"/>
        <v/>
      </c>
      <c r="T3904" s="5" t="str">
        <f t="shared" si="1821"/>
        <v/>
      </c>
      <c r="U3904" s="152" t="str">
        <f t="shared" si="1804"/>
        <v/>
      </c>
      <c r="V3904" s="152" t="str">
        <f t="shared" si="1805"/>
        <v/>
      </c>
      <c r="W3904" s="153" t="str">
        <f t="shared" si="1806"/>
        <v/>
      </c>
      <c r="X3904" s="153" t="str">
        <f t="shared" si="1807"/>
        <v/>
      </c>
      <c r="Y3904" s="153" t="str">
        <f t="shared" si="1808"/>
        <v/>
      </c>
      <c r="Z3904" s="153" t="str">
        <f t="shared" si="1809"/>
        <v/>
      </c>
      <c r="AA3904" s="152" t="str">
        <f t="shared" si="1810"/>
        <v/>
      </c>
      <c r="AB3904" s="152" t="str">
        <f t="shared" si="1811"/>
        <v/>
      </c>
      <c r="AC3904" s="154" t="str">
        <f t="shared" si="1822"/>
        <v/>
      </c>
      <c r="AD3904" s="154" t="str">
        <f t="shared" si="1823"/>
        <v/>
      </c>
      <c r="AE3904" s="3" t="str">
        <f t="shared" si="1824"/>
        <v/>
      </c>
      <c r="AF3904" s="3" t="str">
        <f t="shared" si="1825"/>
        <v/>
      </c>
      <c r="AG3904" s="3" t="str">
        <f t="shared" si="1826"/>
        <v/>
      </c>
      <c r="AH3904" s="4" t="str">
        <f t="shared" si="1827"/>
        <v/>
      </c>
      <c r="AI3904" s="75" t="str">
        <f t="shared" si="1828"/>
        <v/>
      </c>
      <c r="AJ3904" s="75" t="str">
        <f t="shared" si="1829"/>
        <v/>
      </c>
    </row>
    <row r="3905" spans="1:36">
      <c r="A3905" s="41" t="str">
        <f t="shared" si="1812"/>
        <v/>
      </c>
      <c r="B3905" s="150" t="str">
        <f>IF(ISNUMBER(A3905),INDEX('MetaTrader Import'!$H$13:$J$5893,TRUNC(((A3905-$A$39+1)-1)/3)+1,MOD((A3905-$A$39+1)-1,3)+1),"")</f>
        <v/>
      </c>
      <c r="C3905" s="43" t="str">
        <f t="shared" si="1813"/>
        <v/>
      </c>
      <c r="D3905" s="43" t="str">
        <f t="shared" ca="1" si="1803"/>
        <v/>
      </c>
      <c r="E3905" s="43" t="str">
        <f t="shared" si="1814"/>
        <v/>
      </c>
      <c r="F3905" s="43" t="str">
        <f t="shared" si="1815"/>
        <v/>
      </c>
      <c r="G3905" s="43" t="str">
        <f>IF(A3905&lt;&gt;"",IF(A3905&lt;Data!$G$11*0.25,$C$13/$G$32,IF(A3905&gt;Data!$G$11*0.25,$C$13,$C$13*10)),"")</f>
        <v/>
      </c>
      <c r="H3905" s="43" t="str">
        <f>IF(A3905&lt;&gt;"",IF(Data!$G$9="constant",$C$13,IF(Data!$G$9="squeeze",G3905,F3905)),"")</f>
        <v/>
      </c>
      <c r="I3905" s="38" t="str">
        <f ca="1">IF(ISNUMBER(A3905),NORMINV(RAND(),0,IF(AND(Data!$G$9="squeeze",A3905&lt;Data!$G$11*0.25),$H$32,1)*$C$30*$C$13)*($C$14*$C$12),"")</f>
        <v/>
      </c>
      <c r="J3905" s="42" t="str">
        <f ca="1">IFERROR(IF(Data!$C$6="Real",B3905,I3905+J3904+($C$14*$C$12)*(NORMINV(RAND(),$C$15,CHOOSE($G$13,$C$13,F3905,G3905)))),"")</f>
        <v/>
      </c>
      <c r="K3905" s="88" t="str">
        <f>IF(ISNUMBER(A3905), IF($G$16="fixed",$G$17,MIN(H3905*Data!$C$7*$C$16*0.5,$C$17*Data!$C$7))*$C$12,"")</f>
        <v/>
      </c>
      <c r="L3905" s="42" t="str">
        <f t="shared" ca="1" si="1830"/>
        <v/>
      </c>
      <c r="M3905" s="44" t="str">
        <f t="shared" ca="1" si="1831"/>
        <v/>
      </c>
      <c r="N3905" s="44" t="str">
        <f t="shared" ca="1" si="1832"/>
        <v/>
      </c>
      <c r="O3905" s="108" t="str">
        <f t="shared" si="1816"/>
        <v/>
      </c>
      <c r="P3905" s="102" t="str">
        <f t="shared" si="1817"/>
        <v/>
      </c>
      <c r="Q3905" s="102" t="str">
        <f t="shared" si="1818"/>
        <v/>
      </c>
      <c r="R3905" s="120" t="str">
        <f t="shared" si="1819"/>
        <v/>
      </c>
      <c r="S3905" s="54" t="str">
        <f t="shared" si="1820"/>
        <v/>
      </c>
      <c r="T3905" s="5" t="str">
        <f t="shared" si="1821"/>
        <v/>
      </c>
      <c r="U3905" s="152" t="str">
        <f t="shared" si="1804"/>
        <v/>
      </c>
      <c r="V3905" s="152" t="str">
        <f t="shared" si="1805"/>
        <v/>
      </c>
      <c r="W3905" s="153" t="str">
        <f t="shared" si="1806"/>
        <v/>
      </c>
      <c r="X3905" s="153" t="str">
        <f t="shared" si="1807"/>
        <v/>
      </c>
      <c r="Y3905" s="153" t="str">
        <f t="shared" si="1808"/>
        <v/>
      </c>
      <c r="Z3905" s="153" t="str">
        <f t="shared" si="1809"/>
        <v/>
      </c>
      <c r="AA3905" s="152" t="str">
        <f t="shared" si="1810"/>
        <v/>
      </c>
      <c r="AB3905" s="152" t="str">
        <f t="shared" si="1811"/>
        <v/>
      </c>
      <c r="AC3905" s="154" t="str">
        <f t="shared" si="1822"/>
        <v/>
      </c>
      <c r="AD3905" s="154" t="str">
        <f t="shared" si="1823"/>
        <v/>
      </c>
      <c r="AE3905" s="3" t="str">
        <f t="shared" si="1824"/>
        <v/>
      </c>
      <c r="AF3905" s="3" t="str">
        <f t="shared" si="1825"/>
        <v/>
      </c>
      <c r="AG3905" s="3" t="str">
        <f t="shared" si="1826"/>
        <v/>
      </c>
      <c r="AH3905" s="4" t="str">
        <f t="shared" si="1827"/>
        <v/>
      </c>
      <c r="AI3905" s="75" t="str">
        <f t="shared" si="1828"/>
        <v/>
      </c>
      <c r="AJ3905" s="75" t="str">
        <f t="shared" si="1829"/>
        <v/>
      </c>
    </row>
    <row r="3906" spans="1:36">
      <c r="A3906" s="41" t="str">
        <f t="shared" si="1812"/>
        <v/>
      </c>
      <c r="B3906" s="150" t="str">
        <f>IF(ISNUMBER(A3906),INDEX('MetaTrader Import'!$H$13:$J$5893,TRUNC(((A3906-$A$39+1)-1)/3)+1,MOD((A3906-$A$39+1)-1,3)+1),"")</f>
        <v/>
      </c>
      <c r="C3906" s="43" t="str">
        <f t="shared" si="1813"/>
        <v/>
      </c>
      <c r="D3906" s="43" t="str">
        <f t="shared" ca="1" si="1803"/>
        <v/>
      </c>
      <c r="E3906" s="43" t="str">
        <f t="shared" si="1814"/>
        <v/>
      </c>
      <c r="F3906" s="43" t="str">
        <f t="shared" si="1815"/>
        <v/>
      </c>
      <c r="G3906" s="43" t="str">
        <f>IF(A3906&lt;&gt;"",IF(A3906&lt;Data!$G$11*0.25,$C$13/$G$32,IF(A3906&gt;Data!$G$11*0.25,$C$13,$C$13*10)),"")</f>
        <v/>
      </c>
      <c r="H3906" s="43" t="str">
        <f>IF(A3906&lt;&gt;"",IF(Data!$G$9="constant",$C$13,IF(Data!$G$9="squeeze",G3906,F3906)),"")</f>
        <v/>
      </c>
      <c r="I3906" s="38" t="str">
        <f ca="1">IF(ISNUMBER(A3906),NORMINV(RAND(),0,IF(AND(Data!$G$9="squeeze",A3906&lt;Data!$G$11*0.25),$H$32,1)*$C$30*$C$13)*($C$14*$C$12),"")</f>
        <v/>
      </c>
      <c r="J3906" s="42" t="str">
        <f ca="1">IFERROR(IF(Data!$C$6="Real",B3906,I3906+J3905+($C$14*$C$12)*(NORMINV(RAND(),$C$15,CHOOSE($G$13,$C$13,F3906,G3906)))),"")</f>
        <v/>
      </c>
      <c r="K3906" s="88" t="str">
        <f>IF(ISNUMBER(A3906), IF($G$16="fixed",$G$17,MIN(H3906*Data!$C$7*$C$16*0.5,$C$17*Data!$C$7))*$C$12,"")</f>
        <v/>
      </c>
      <c r="L3906" s="42" t="str">
        <f t="shared" ca="1" si="1830"/>
        <v/>
      </c>
      <c r="M3906" s="44" t="str">
        <f t="shared" ca="1" si="1831"/>
        <v/>
      </c>
      <c r="N3906" s="44" t="str">
        <f t="shared" ca="1" si="1832"/>
        <v/>
      </c>
      <c r="O3906" s="108" t="str">
        <f t="shared" si="1816"/>
        <v/>
      </c>
      <c r="P3906" s="102" t="str">
        <f t="shared" si="1817"/>
        <v/>
      </c>
      <c r="Q3906" s="102" t="str">
        <f t="shared" si="1818"/>
        <v/>
      </c>
      <c r="R3906" s="120" t="str">
        <f t="shared" si="1819"/>
        <v/>
      </c>
      <c r="S3906" s="54" t="str">
        <f t="shared" si="1820"/>
        <v/>
      </c>
      <c r="T3906" s="5" t="str">
        <f t="shared" si="1821"/>
        <v/>
      </c>
      <c r="U3906" s="152" t="str">
        <f t="shared" si="1804"/>
        <v/>
      </c>
      <c r="V3906" s="152" t="str">
        <f t="shared" si="1805"/>
        <v/>
      </c>
      <c r="W3906" s="153" t="str">
        <f t="shared" si="1806"/>
        <v/>
      </c>
      <c r="X3906" s="153" t="str">
        <f t="shared" si="1807"/>
        <v/>
      </c>
      <c r="Y3906" s="153" t="str">
        <f t="shared" si="1808"/>
        <v/>
      </c>
      <c r="Z3906" s="153" t="str">
        <f t="shared" si="1809"/>
        <v/>
      </c>
      <c r="AA3906" s="152" t="str">
        <f t="shared" si="1810"/>
        <v/>
      </c>
      <c r="AB3906" s="152" t="str">
        <f t="shared" si="1811"/>
        <v/>
      </c>
      <c r="AC3906" s="154" t="str">
        <f t="shared" si="1822"/>
        <v/>
      </c>
      <c r="AD3906" s="154" t="str">
        <f t="shared" si="1823"/>
        <v/>
      </c>
      <c r="AE3906" s="3" t="str">
        <f t="shared" si="1824"/>
        <v/>
      </c>
      <c r="AF3906" s="3" t="str">
        <f t="shared" si="1825"/>
        <v/>
      </c>
      <c r="AG3906" s="3" t="str">
        <f t="shared" si="1826"/>
        <v/>
      </c>
      <c r="AH3906" s="4" t="str">
        <f t="shared" si="1827"/>
        <v/>
      </c>
      <c r="AI3906" s="75" t="str">
        <f t="shared" si="1828"/>
        <v/>
      </c>
      <c r="AJ3906" s="75" t="str">
        <f t="shared" si="1829"/>
        <v/>
      </c>
    </row>
    <row r="3907" spans="1:36">
      <c r="A3907" s="41" t="str">
        <f t="shared" si="1812"/>
        <v/>
      </c>
      <c r="B3907" s="150" t="str">
        <f>IF(ISNUMBER(A3907),INDEX('MetaTrader Import'!$H$13:$J$5893,TRUNC(((A3907-$A$39+1)-1)/3)+1,MOD((A3907-$A$39+1)-1,3)+1),"")</f>
        <v/>
      </c>
      <c r="C3907" s="43" t="str">
        <f t="shared" si="1813"/>
        <v/>
      </c>
      <c r="D3907" s="43" t="str">
        <f t="shared" ref="D3907:D3970" ca="1" si="1833">IF(A3907&lt;&gt;"",NORMINV(RAND(),($C$23-C3907)*$C$28,$C$27)+NORMINV(RAND(),IF(RAND()&gt;$C$26,$C$25,0),$C$27),"")</f>
        <v/>
      </c>
      <c r="E3907" s="43" t="str">
        <f t="shared" si="1814"/>
        <v/>
      </c>
      <c r="F3907" s="43" t="str">
        <f t="shared" si="1815"/>
        <v/>
      </c>
      <c r="G3907" s="43" t="str">
        <f>IF(A3907&lt;&gt;"",IF(A3907&lt;Data!$G$11*0.25,$C$13/$G$32,IF(A3907&gt;Data!$G$11*0.25,$C$13,$C$13*10)),"")</f>
        <v/>
      </c>
      <c r="H3907" s="43" t="str">
        <f>IF(A3907&lt;&gt;"",IF(Data!$G$9="constant",$C$13,IF(Data!$G$9="squeeze",G3907,F3907)),"")</f>
        <v/>
      </c>
      <c r="I3907" s="38" t="str">
        <f ca="1">IF(ISNUMBER(A3907),NORMINV(RAND(),0,IF(AND(Data!$G$9="squeeze",A3907&lt;Data!$G$11*0.25),$H$32,1)*$C$30*$C$13)*($C$14*$C$12),"")</f>
        <v/>
      </c>
      <c r="J3907" s="42" t="str">
        <f ca="1">IFERROR(IF(Data!$C$6="Real",B3907,I3907+J3906+($C$14*$C$12)*(NORMINV(RAND(),$C$15,CHOOSE($G$13,$C$13,F3907,G3907)))),"")</f>
        <v/>
      </c>
      <c r="K3907" s="88" t="str">
        <f>IF(ISNUMBER(A3907), IF($G$16="fixed",$G$17,MIN(H3907*Data!$C$7*$C$16*0.5,$C$17*Data!$C$7))*$C$12,"")</f>
        <v/>
      </c>
      <c r="L3907" s="42" t="str">
        <f t="shared" ca="1" si="1830"/>
        <v/>
      </c>
      <c r="M3907" s="44" t="str">
        <f t="shared" ca="1" si="1831"/>
        <v/>
      </c>
      <c r="N3907" s="44" t="str">
        <f t="shared" ca="1" si="1832"/>
        <v/>
      </c>
      <c r="O3907" s="108" t="str">
        <f t="shared" si="1816"/>
        <v/>
      </c>
      <c r="P3907" s="102" t="str">
        <f t="shared" si="1817"/>
        <v/>
      </c>
      <c r="Q3907" s="102" t="str">
        <f t="shared" si="1818"/>
        <v/>
      </c>
      <c r="R3907" s="120" t="str">
        <f t="shared" si="1819"/>
        <v/>
      </c>
      <c r="S3907" s="54" t="str">
        <f t="shared" si="1820"/>
        <v/>
      </c>
      <c r="T3907" s="5" t="str">
        <f t="shared" si="1821"/>
        <v/>
      </c>
      <c r="U3907" s="152" t="str">
        <f t="shared" ref="U3907:U3970" si="1834">IF(NOT(ISNUMBER(T3907)),"",IF(S3907=1,T3907,IF(M3907&gt;U3906,M3907,IF(ISNUMBER(U3906),U3906,""))))</f>
        <v/>
      </c>
      <c r="V3907" s="152" t="str">
        <f t="shared" ref="V3907:V3970" si="1835">IF(NOT(ISNUMBER(T3907)),"",IF(S3907=1,T3907,IF(N3907&lt;V3906,N3907,IF(ISNUMBER(V3906),V3906,""))))</f>
        <v/>
      </c>
      <c r="W3907" s="153" t="str">
        <f t="shared" ref="W3907:W3970" si="1836">IF(NOT(ISNUMBER(T3907)),"",MIN($F$24,IF(TRUNC((U3907-T3907)/$E$24*$G$12)+0&gt;IF(ISNUMBER(W3906),W3906,0),TRUNC((U3907-T3907)/$E$24*$G$12)+0,IF(ISNUMBER(W3906),W3906,0))))</f>
        <v/>
      </c>
      <c r="X3907" s="153" t="str">
        <f t="shared" ref="X3907:X3970" si="1837">IF(NOT(ISNUMBER(T3907)),"",MIN($F$24,IF(-TRUNC((V3907-T3907)/$E$24*$G$12)+0&gt;IF(ISNUMBER(X3906),X3906,0),-TRUNC((V3907-T3907)/$E$24*$G$12)+0,IF(ISNUMBER(X3906),X3906,0))))</f>
        <v/>
      </c>
      <c r="Y3907" s="153" t="str">
        <f t="shared" ref="Y3907:Y3970" si="1838">IF(ISNUMBER(W3907),(IF(W3907=0,0,1))*IF(ABS($I$24)=2,POWER(2,W3907-1),W3907)*SIGN($I$24)*$K$24,"")</f>
        <v/>
      </c>
      <c r="Z3907" s="153" t="str">
        <f t="shared" ref="Z3907:Z3970" si="1839">IF(ISNUMBER(X3907),(IF(X3907=0,0,1))*IF(ABS($I$24)=2,POWER(2,X3907-1),X3907)*SIGN($I$24)*$K$24,"")</f>
        <v/>
      </c>
      <c r="AA3907" s="152" t="str">
        <f t="shared" ref="AA3907:AA3970" si="1840">IF(OR(NOT(ISNUMBER(T3907)),W3907&lt;1),"",IF(OR(NOT(ISNUMBER(W3906)),W3906=0),IF(SIGN(Y3907)=1,M3907,N3907),(Y3906*AA3906+(Y3907-Y3906)*IF(SIGN(Y3907)=1,M3907,N3907))/Y3907))</f>
        <v/>
      </c>
      <c r="AB3907" s="152" t="str">
        <f t="shared" ref="AB3907:AB3970" si="1841">IF(OR(NOT(ISNUMBER(T3907)),X3907&lt;1),"",IF(OR(NOT(ISNUMBER(X3906)),X3906=0),IF(SIGN(Z3907)=1,N3907,M3907),(Z3906*AB3906+(Z3907-Z3906)*IF(SIGN(Z3907)=1,N3907,M3907))/Z3907))</f>
        <v/>
      </c>
      <c r="AC3907" s="154" t="str">
        <f t="shared" si="1822"/>
        <v/>
      </c>
      <c r="AD3907" s="154" t="str">
        <f t="shared" si="1823"/>
        <v/>
      </c>
      <c r="AE3907" s="3" t="str">
        <f t="shared" si="1824"/>
        <v/>
      </c>
      <c r="AF3907" s="3" t="str">
        <f t="shared" si="1825"/>
        <v/>
      </c>
      <c r="AG3907" s="3" t="str">
        <f t="shared" si="1826"/>
        <v/>
      </c>
      <c r="AH3907" s="4" t="str">
        <f t="shared" si="1827"/>
        <v/>
      </c>
      <c r="AI3907" s="75" t="str">
        <f t="shared" si="1828"/>
        <v/>
      </c>
      <c r="AJ3907" s="75" t="str">
        <f t="shared" si="1829"/>
        <v/>
      </c>
    </row>
    <row r="3908" spans="1:36">
      <c r="A3908" s="41" t="str">
        <f t="shared" ref="A3908:A3971" si="1842">IFERROR(IF(A3907+1&gt;$C$19,"",A3907+1),"")</f>
        <v/>
      </c>
      <c r="B3908" s="150" t="str">
        <f>IF(ISNUMBER(A3908),INDEX('MetaTrader Import'!$H$13:$J$5893,TRUNC(((A3908-$A$39+1)-1)/3)+1,MOD((A3908-$A$39+1)-1,3)+1),"")</f>
        <v/>
      </c>
      <c r="C3908" s="43" t="str">
        <f t="shared" ref="C3908:C3971" si="1843">IF(A3908&lt;&gt;"",E3907,"")</f>
        <v/>
      </c>
      <c r="D3908" s="43" t="str">
        <f t="shared" ca="1" si="1833"/>
        <v/>
      </c>
      <c r="E3908" s="43" t="str">
        <f t="shared" ref="E3908:E3971" si="1844">IF(A3908&lt;&gt;"",C3908+D3908,"")</f>
        <v/>
      </c>
      <c r="F3908" s="43" t="str">
        <f t="shared" ref="F3908:F3971" si="1845">IF(A3908&lt;&gt;"",$C$13*ABS(E3908)/$C$23,"")</f>
        <v/>
      </c>
      <c r="G3908" s="43" t="str">
        <f>IF(A3908&lt;&gt;"",IF(A3908&lt;Data!$G$11*0.25,$C$13/$G$32,IF(A3908&gt;Data!$G$11*0.25,$C$13,$C$13*10)),"")</f>
        <v/>
      </c>
      <c r="H3908" s="43" t="str">
        <f>IF(A3908&lt;&gt;"",IF(Data!$G$9="constant",$C$13,IF(Data!$G$9="squeeze",G3908,F3908)),"")</f>
        <v/>
      </c>
      <c r="I3908" s="38" t="str">
        <f ca="1">IF(ISNUMBER(A3908),NORMINV(RAND(),0,IF(AND(Data!$G$9="squeeze",A3908&lt;Data!$G$11*0.25),$H$32,1)*$C$30*$C$13)*($C$14*$C$12),"")</f>
        <v/>
      </c>
      <c r="J3908" s="42" t="str">
        <f ca="1">IFERROR(IF(Data!$C$6="Real",B3908,I3908+J3907+($C$14*$C$12)*(NORMINV(RAND(),$C$15,CHOOSE($G$13,$C$13,F3908,G3908)))),"")</f>
        <v/>
      </c>
      <c r="K3908" s="88" t="str">
        <f>IF(ISNUMBER(A3908), IF($G$16="fixed",$G$17,MIN(H3908*Data!$C$7*$C$16*0.5,$C$17*Data!$C$7))*$C$12,"")</f>
        <v/>
      </c>
      <c r="L3908" s="42" t="str">
        <f t="shared" ca="1" si="1830"/>
        <v/>
      </c>
      <c r="M3908" s="44" t="str">
        <f t="shared" ca="1" si="1831"/>
        <v/>
      </c>
      <c r="N3908" s="44" t="str">
        <f t="shared" ca="1" si="1832"/>
        <v/>
      </c>
      <c r="O3908" s="108" t="str">
        <f t="shared" ref="O3908:O3971" si="1846">IF(ISNUMBER(A3908),$G$12*SLOPE(L3894:L3908,A3894:A3908),"")</f>
        <v/>
      </c>
      <c r="P3908" s="102" t="str">
        <f t="shared" ref="P3908:P3971" si="1847">IF(ISNUMBER(A3908),STDEV(L3894:L3908)*$G$12,"")</f>
        <v/>
      </c>
      <c r="Q3908" s="102" t="str">
        <f t="shared" ref="Q3908:Q3971" si="1848">IF(ISNUMBER(A3908),SLOPE(P3894:P3908,A3894:A3908),"")</f>
        <v/>
      </c>
      <c r="R3908" s="120" t="str">
        <f t="shared" ref="R3908:R3971" si="1849">IF(ISNUMBER(A3908),R3907+S3907,"")</f>
        <v/>
      </c>
      <c r="S3908" s="54" t="str">
        <f t="shared" ref="S3908:S3971" si="1850">IF(ISNUMBER(A3908),IF(AND(R3908&lt;$M$24,Q3908&lt;$F$28,ABS(O3908)&lt;$F$27,P3908&lt;$F$26,NOT(ISNUMBER(T3907))),1,0),"")</f>
        <v/>
      </c>
      <c r="T3908" s="5" t="str">
        <f t="shared" ref="T3908:T3971" si="1851">IF(ISNUMBER(A3908),IF(S3908=1,L3908,IF(AG3907="Y","",IF(ISNUMBER(T3907),T3907,""))),"")</f>
        <v/>
      </c>
      <c r="U3908" s="152" t="str">
        <f t="shared" si="1834"/>
        <v/>
      </c>
      <c r="V3908" s="152" t="str">
        <f t="shared" si="1835"/>
        <v/>
      </c>
      <c r="W3908" s="153" t="str">
        <f t="shared" si="1836"/>
        <v/>
      </c>
      <c r="X3908" s="153" t="str">
        <f t="shared" si="1837"/>
        <v/>
      </c>
      <c r="Y3908" s="153" t="str">
        <f t="shared" si="1838"/>
        <v/>
      </c>
      <c r="Z3908" s="153" t="str">
        <f t="shared" si="1839"/>
        <v/>
      </c>
      <c r="AA3908" s="152" t="str">
        <f t="shared" si="1840"/>
        <v/>
      </c>
      <c r="AB3908" s="152" t="str">
        <f t="shared" si="1841"/>
        <v/>
      </c>
      <c r="AC3908" s="154" t="str">
        <f t="shared" ref="AC3908:AC3971" si="1852">IFERROR(-SIGN(Y3908)*(AA3908-IF(SIGN(Y3908)=1,N3908,M3908))*$G$12*ABS(Y3908),"")</f>
        <v/>
      </c>
      <c r="AD3908" s="154" t="str">
        <f t="shared" ref="AD3908:AD3971" si="1853">IFERROR(SIGN(Z3908)*(AB3908-IF(SIGN(Z3908)=1,M3908,N3908))*$G$12*ABS(Z3908),"")</f>
        <v/>
      </c>
      <c r="AE3908" s="3" t="str">
        <f t="shared" ref="AE3908:AE3971" si="1854">IF(ISNUMBER(A3908),IFERROR((IF(ISNUMBER(AC3908),AC3908,0)+IF(ISNUMBER(AD3908),AD3908,0))/(ABS(Y3908)+ABS(Z3908)),0),"")</f>
        <v/>
      </c>
      <c r="AF3908" s="3" t="str">
        <f t="shared" ref="AF3908:AF3971" si="1855">IF(ISNUMBER(A3908),IF(ISNUMBER(AC3908),AC3908,0)+IF(ISNUMBER(AD3908),AD3908,0),"")</f>
        <v/>
      </c>
      <c r="AG3908" s="3" t="str">
        <f t="shared" ref="AG3908:AG3971" si="1856">IF(NOT(ISNUMBER(T3908)),"",IF(OR(AF3908&gt;$G$24,AF3908&lt;-$H$24,A3908+1&gt;$C$19),"Y","N"))</f>
        <v/>
      </c>
      <c r="AH3908" s="4" t="str">
        <f t="shared" ref="AH3908:AH3971" si="1857">IF(AG3908="y",AF3908*10*$C$11,"")</f>
        <v/>
      </c>
      <c r="AI3908" s="75" t="str">
        <f t="shared" ref="AI3908:AI3971" si="1858">IF(ISNUMBER(A3908),IF(ISNUMBER(AH3908),AJ3908,AF3908*10*$C$11+AJ3908),"")</f>
        <v/>
      </c>
      <c r="AJ3908" s="75" t="str">
        <f t="shared" ref="AJ3908:AJ3971" si="1859">IF(ISNUMBER(A3908),AJ3907+IF(ISNUMBER(AH3908),AH3908,0),"")</f>
        <v/>
      </c>
    </row>
    <row r="3909" spans="1:36">
      <c r="A3909" s="41" t="str">
        <f t="shared" si="1842"/>
        <v/>
      </c>
      <c r="B3909" s="150" t="str">
        <f>IF(ISNUMBER(A3909),INDEX('MetaTrader Import'!$H$13:$J$5893,TRUNC(((A3909-$A$39+1)-1)/3)+1,MOD((A3909-$A$39+1)-1,3)+1),"")</f>
        <v/>
      </c>
      <c r="C3909" s="43" t="str">
        <f t="shared" si="1843"/>
        <v/>
      </c>
      <c r="D3909" s="43" t="str">
        <f t="shared" ca="1" si="1833"/>
        <v/>
      </c>
      <c r="E3909" s="43" t="str">
        <f t="shared" si="1844"/>
        <v/>
      </c>
      <c r="F3909" s="43" t="str">
        <f t="shared" si="1845"/>
        <v/>
      </c>
      <c r="G3909" s="43" t="str">
        <f>IF(A3909&lt;&gt;"",IF(A3909&lt;Data!$G$11*0.25,$C$13/$G$32,IF(A3909&gt;Data!$G$11*0.25,$C$13,$C$13*10)),"")</f>
        <v/>
      </c>
      <c r="H3909" s="43" t="str">
        <f>IF(A3909&lt;&gt;"",IF(Data!$G$9="constant",$C$13,IF(Data!$G$9="squeeze",G3909,F3909)),"")</f>
        <v/>
      </c>
      <c r="I3909" s="38" t="str">
        <f ca="1">IF(ISNUMBER(A3909),NORMINV(RAND(),0,IF(AND(Data!$G$9="squeeze",A3909&lt;Data!$G$11*0.25),$H$32,1)*$C$30*$C$13)*($C$14*$C$12),"")</f>
        <v/>
      </c>
      <c r="J3909" s="42" t="str">
        <f ca="1">IFERROR(IF(Data!$C$6="Real",B3909,I3909+J3908+($C$14*$C$12)*(NORMINV(RAND(),$C$15,CHOOSE($G$13,$C$13,F3909,G3909)))),"")</f>
        <v/>
      </c>
      <c r="K3909" s="88" t="str">
        <f>IF(ISNUMBER(A3909), IF($G$16="fixed",$G$17,MIN(H3909*Data!$C$7*$C$16*0.5,$C$17*Data!$C$7))*$C$12,"")</f>
        <v/>
      </c>
      <c r="L3909" s="42" t="str">
        <f t="shared" ca="1" si="1830"/>
        <v/>
      </c>
      <c r="M3909" s="44" t="str">
        <f t="shared" ca="1" si="1831"/>
        <v/>
      </c>
      <c r="N3909" s="44" t="str">
        <f t="shared" ca="1" si="1832"/>
        <v/>
      </c>
      <c r="O3909" s="108" t="str">
        <f t="shared" si="1846"/>
        <v/>
      </c>
      <c r="P3909" s="102" t="str">
        <f t="shared" si="1847"/>
        <v/>
      </c>
      <c r="Q3909" s="102" t="str">
        <f t="shared" si="1848"/>
        <v/>
      </c>
      <c r="R3909" s="120" t="str">
        <f t="shared" si="1849"/>
        <v/>
      </c>
      <c r="S3909" s="54" t="str">
        <f t="shared" si="1850"/>
        <v/>
      </c>
      <c r="T3909" s="5" t="str">
        <f t="shared" si="1851"/>
        <v/>
      </c>
      <c r="U3909" s="152" t="str">
        <f t="shared" si="1834"/>
        <v/>
      </c>
      <c r="V3909" s="152" t="str">
        <f t="shared" si="1835"/>
        <v/>
      </c>
      <c r="W3909" s="153" t="str">
        <f t="shared" si="1836"/>
        <v/>
      </c>
      <c r="X3909" s="153" t="str">
        <f t="shared" si="1837"/>
        <v/>
      </c>
      <c r="Y3909" s="153" t="str">
        <f t="shared" si="1838"/>
        <v/>
      </c>
      <c r="Z3909" s="153" t="str">
        <f t="shared" si="1839"/>
        <v/>
      </c>
      <c r="AA3909" s="152" t="str">
        <f t="shared" si="1840"/>
        <v/>
      </c>
      <c r="AB3909" s="152" t="str">
        <f t="shared" si="1841"/>
        <v/>
      </c>
      <c r="AC3909" s="154" t="str">
        <f t="shared" si="1852"/>
        <v/>
      </c>
      <c r="AD3909" s="154" t="str">
        <f t="shared" si="1853"/>
        <v/>
      </c>
      <c r="AE3909" s="3" t="str">
        <f t="shared" si="1854"/>
        <v/>
      </c>
      <c r="AF3909" s="3" t="str">
        <f t="shared" si="1855"/>
        <v/>
      </c>
      <c r="AG3909" s="3" t="str">
        <f t="shared" si="1856"/>
        <v/>
      </c>
      <c r="AH3909" s="4" t="str">
        <f t="shared" si="1857"/>
        <v/>
      </c>
      <c r="AI3909" s="75" t="str">
        <f t="shared" si="1858"/>
        <v/>
      </c>
      <c r="AJ3909" s="75" t="str">
        <f t="shared" si="1859"/>
        <v/>
      </c>
    </row>
    <row r="3910" spans="1:36">
      <c r="A3910" s="41" t="str">
        <f t="shared" si="1842"/>
        <v/>
      </c>
      <c r="B3910" s="150" t="str">
        <f>IF(ISNUMBER(A3910),INDEX('MetaTrader Import'!$H$13:$J$5893,TRUNC(((A3910-$A$39+1)-1)/3)+1,MOD((A3910-$A$39+1)-1,3)+1),"")</f>
        <v/>
      </c>
      <c r="C3910" s="43" t="str">
        <f t="shared" si="1843"/>
        <v/>
      </c>
      <c r="D3910" s="43" t="str">
        <f t="shared" ca="1" si="1833"/>
        <v/>
      </c>
      <c r="E3910" s="43" t="str">
        <f t="shared" si="1844"/>
        <v/>
      </c>
      <c r="F3910" s="43" t="str">
        <f t="shared" si="1845"/>
        <v/>
      </c>
      <c r="G3910" s="43" t="str">
        <f>IF(A3910&lt;&gt;"",IF(A3910&lt;Data!$G$11*0.25,$C$13/$G$32,IF(A3910&gt;Data!$G$11*0.25,$C$13,$C$13*10)),"")</f>
        <v/>
      </c>
      <c r="H3910" s="43" t="str">
        <f>IF(A3910&lt;&gt;"",IF(Data!$G$9="constant",$C$13,IF(Data!$G$9="squeeze",G3910,F3910)),"")</f>
        <v/>
      </c>
      <c r="I3910" s="38" t="str">
        <f ca="1">IF(ISNUMBER(A3910),NORMINV(RAND(),0,IF(AND(Data!$G$9="squeeze",A3910&lt;Data!$G$11*0.25),$H$32,1)*$C$30*$C$13)*($C$14*$C$12),"")</f>
        <v/>
      </c>
      <c r="J3910" s="42" t="str">
        <f ca="1">IFERROR(IF(Data!$C$6="Real",B3910,I3910+J3909+($C$14*$C$12)*(NORMINV(RAND(),$C$15,CHOOSE($G$13,$C$13,F3910,G3910)))),"")</f>
        <v/>
      </c>
      <c r="K3910" s="88" t="str">
        <f>IF(ISNUMBER(A3910), IF($G$16="fixed",$G$17,MIN(H3910*Data!$C$7*$C$16*0.5,$C$17*Data!$C$7))*$C$12,"")</f>
        <v/>
      </c>
      <c r="L3910" s="42" t="str">
        <f t="shared" ref="L3910:L3973" ca="1" si="1860">IFERROR(J3910,"")</f>
        <v/>
      </c>
      <c r="M3910" s="44" t="str">
        <f t="shared" ref="M3910:M3973" ca="1" si="1861">IFERROR(L3910+K3910*0.5,"")</f>
        <v/>
      </c>
      <c r="N3910" s="44" t="str">
        <f t="shared" ref="N3910:N3973" ca="1" si="1862">IFERROR(L3910-K3910*0.5,"")</f>
        <v/>
      </c>
      <c r="O3910" s="108" t="str">
        <f t="shared" si="1846"/>
        <v/>
      </c>
      <c r="P3910" s="102" t="str">
        <f t="shared" si="1847"/>
        <v/>
      </c>
      <c r="Q3910" s="102" t="str">
        <f t="shared" si="1848"/>
        <v/>
      </c>
      <c r="R3910" s="120" t="str">
        <f t="shared" si="1849"/>
        <v/>
      </c>
      <c r="S3910" s="54" t="str">
        <f t="shared" si="1850"/>
        <v/>
      </c>
      <c r="T3910" s="5" t="str">
        <f t="shared" si="1851"/>
        <v/>
      </c>
      <c r="U3910" s="152" t="str">
        <f t="shared" si="1834"/>
        <v/>
      </c>
      <c r="V3910" s="152" t="str">
        <f t="shared" si="1835"/>
        <v/>
      </c>
      <c r="W3910" s="153" t="str">
        <f t="shared" si="1836"/>
        <v/>
      </c>
      <c r="X3910" s="153" t="str">
        <f t="shared" si="1837"/>
        <v/>
      </c>
      <c r="Y3910" s="153" t="str">
        <f t="shared" si="1838"/>
        <v/>
      </c>
      <c r="Z3910" s="153" t="str">
        <f t="shared" si="1839"/>
        <v/>
      </c>
      <c r="AA3910" s="152" t="str">
        <f t="shared" si="1840"/>
        <v/>
      </c>
      <c r="AB3910" s="152" t="str">
        <f t="shared" si="1841"/>
        <v/>
      </c>
      <c r="AC3910" s="154" t="str">
        <f t="shared" si="1852"/>
        <v/>
      </c>
      <c r="AD3910" s="154" t="str">
        <f t="shared" si="1853"/>
        <v/>
      </c>
      <c r="AE3910" s="3" t="str">
        <f t="shared" si="1854"/>
        <v/>
      </c>
      <c r="AF3910" s="3" t="str">
        <f t="shared" si="1855"/>
        <v/>
      </c>
      <c r="AG3910" s="3" t="str">
        <f t="shared" si="1856"/>
        <v/>
      </c>
      <c r="AH3910" s="4" t="str">
        <f t="shared" si="1857"/>
        <v/>
      </c>
      <c r="AI3910" s="75" t="str">
        <f t="shared" si="1858"/>
        <v/>
      </c>
      <c r="AJ3910" s="75" t="str">
        <f t="shared" si="1859"/>
        <v/>
      </c>
    </row>
    <row r="3911" spans="1:36">
      <c r="A3911" s="41" t="str">
        <f t="shared" si="1842"/>
        <v/>
      </c>
      <c r="B3911" s="150" t="str">
        <f>IF(ISNUMBER(A3911),INDEX('MetaTrader Import'!$H$13:$J$5893,TRUNC(((A3911-$A$39+1)-1)/3)+1,MOD((A3911-$A$39+1)-1,3)+1),"")</f>
        <v/>
      </c>
      <c r="C3911" s="43" t="str">
        <f t="shared" si="1843"/>
        <v/>
      </c>
      <c r="D3911" s="43" t="str">
        <f t="shared" ca="1" si="1833"/>
        <v/>
      </c>
      <c r="E3911" s="43" t="str">
        <f t="shared" si="1844"/>
        <v/>
      </c>
      <c r="F3911" s="43" t="str">
        <f t="shared" si="1845"/>
        <v/>
      </c>
      <c r="G3911" s="43" t="str">
        <f>IF(A3911&lt;&gt;"",IF(A3911&lt;Data!$G$11*0.25,$C$13/$G$32,IF(A3911&gt;Data!$G$11*0.25,$C$13,$C$13*10)),"")</f>
        <v/>
      </c>
      <c r="H3911" s="43" t="str">
        <f>IF(A3911&lt;&gt;"",IF(Data!$G$9="constant",$C$13,IF(Data!$G$9="squeeze",G3911,F3911)),"")</f>
        <v/>
      </c>
      <c r="I3911" s="38" t="str">
        <f ca="1">IF(ISNUMBER(A3911),NORMINV(RAND(),0,IF(AND(Data!$G$9="squeeze",A3911&lt;Data!$G$11*0.25),$H$32,1)*$C$30*$C$13)*($C$14*$C$12),"")</f>
        <v/>
      </c>
      <c r="J3911" s="42" t="str">
        <f ca="1">IFERROR(IF(Data!$C$6="Real",B3911,I3911+J3910+($C$14*$C$12)*(NORMINV(RAND(),$C$15,CHOOSE($G$13,$C$13,F3911,G3911)))),"")</f>
        <v/>
      </c>
      <c r="K3911" s="88" t="str">
        <f>IF(ISNUMBER(A3911), IF($G$16="fixed",$G$17,MIN(H3911*Data!$C$7*$C$16*0.5,$C$17*Data!$C$7))*$C$12,"")</f>
        <v/>
      </c>
      <c r="L3911" s="42" t="str">
        <f t="shared" ca="1" si="1860"/>
        <v/>
      </c>
      <c r="M3911" s="44" t="str">
        <f t="shared" ca="1" si="1861"/>
        <v/>
      </c>
      <c r="N3911" s="44" t="str">
        <f t="shared" ca="1" si="1862"/>
        <v/>
      </c>
      <c r="O3911" s="108" t="str">
        <f t="shared" si="1846"/>
        <v/>
      </c>
      <c r="P3911" s="102" t="str">
        <f t="shared" si="1847"/>
        <v/>
      </c>
      <c r="Q3911" s="102" t="str">
        <f t="shared" si="1848"/>
        <v/>
      </c>
      <c r="R3911" s="120" t="str">
        <f t="shared" si="1849"/>
        <v/>
      </c>
      <c r="S3911" s="54" t="str">
        <f t="shared" si="1850"/>
        <v/>
      </c>
      <c r="T3911" s="5" t="str">
        <f t="shared" si="1851"/>
        <v/>
      </c>
      <c r="U3911" s="152" t="str">
        <f t="shared" si="1834"/>
        <v/>
      </c>
      <c r="V3911" s="152" t="str">
        <f t="shared" si="1835"/>
        <v/>
      </c>
      <c r="W3911" s="153" t="str">
        <f t="shared" si="1836"/>
        <v/>
      </c>
      <c r="X3911" s="153" t="str">
        <f t="shared" si="1837"/>
        <v/>
      </c>
      <c r="Y3911" s="153" t="str">
        <f t="shared" si="1838"/>
        <v/>
      </c>
      <c r="Z3911" s="153" t="str">
        <f t="shared" si="1839"/>
        <v/>
      </c>
      <c r="AA3911" s="152" t="str">
        <f t="shared" si="1840"/>
        <v/>
      </c>
      <c r="AB3911" s="152" t="str">
        <f t="shared" si="1841"/>
        <v/>
      </c>
      <c r="AC3911" s="154" t="str">
        <f t="shared" si="1852"/>
        <v/>
      </c>
      <c r="AD3911" s="154" t="str">
        <f t="shared" si="1853"/>
        <v/>
      </c>
      <c r="AE3911" s="3" t="str">
        <f t="shared" si="1854"/>
        <v/>
      </c>
      <c r="AF3911" s="3" t="str">
        <f t="shared" si="1855"/>
        <v/>
      </c>
      <c r="AG3911" s="3" t="str">
        <f t="shared" si="1856"/>
        <v/>
      </c>
      <c r="AH3911" s="4" t="str">
        <f t="shared" si="1857"/>
        <v/>
      </c>
      <c r="AI3911" s="75" t="str">
        <f t="shared" si="1858"/>
        <v/>
      </c>
      <c r="AJ3911" s="75" t="str">
        <f t="shared" si="1859"/>
        <v/>
      </c>
    </row>
    <row r="3912" spans="1:36">
      <c r="A3912" s="41" t="str">
        <f t="shared" si="1842"/>
        <v/>
      </c>
      <c r="B3912" s="150" t="str">
        <f>IF(ISNUMBER(A3912),INDEX('MetaTrader Import'!$H$13:$J$5893,TRUNC(((A3912-$A$39+1)-1)/3)+1,MOD((A3912-$A$39+1)-1,3)+1),"")</f>
        <v/>
      </c>
      <c r="C3912" s="43" t="str">
        <f t="shared" si="1843"/>
        <v/>
      </c>
      <c r="D3912" s="43" t="str">
        <f t="shared" ca="1" si="1833"/>
        <v/>
      </c>
      <c r="E3912" s="43" t="str">
        <f t="shared" si="1844"/>
        <v/>
      </c>
      <c r="F3912" s="43" t="str">
        <f t="shared" si="1845"/>
        <v/>
      </c>
      <c r="G3912" s="43" t="str">
        <f>IF(A3912&lt;&gt;"",IF(A3912&lt;Data!$G$11*0.25,$C$13/$G$32,IF(A3912&gt;Data!$G$11*0.25,$C$13,$C$13*10)),"")</f>
        <v/>
      </c>
      <c r="H3912" s="43" t="str">
        <f>IF(A3912&lt;&gt;"",IF(Data!$G$9="constant",$C$13,IF(Data!$G$9="squeeze",G3912,F3912)),"")</f>
        <v/>
      </c>
      <c r="I3912" s="38" t="str">
        <f ca="1">IF(ISNUMBER(A3912),NORMINV(RAND(),0,IF(AND(Data!$G$9="squeeze",A3912&lt;Data!$G$11*0.25),$H$32,1)*$C$30*$C$13)*($C$14*$C$12),"")</f>
        <v/>
      </c>
      <c r="J3912" s="42" t="str">
        <f ca="1">IFERROR(IF(Data!$C$6="Real",B3912,I3912+J3911+($C$14*$C$12)*(NORMINV(RAND(),$C$15,CHOOSE($G$13,$C$13,F3912,G3912)))),"")</f>
        <v/>
      </c>
      <c r="K3912" s="88" t="str">
        <f>IF(ISNUMBER(A3912), IF($G$16="fixed",$G$17,MIN(H3912*Data!$C$7*$C$16*0.5,$C$17*Data!$C$7))*$C$12,"")</f>
        <v/>
      </c>
      <c r="L3912" s="42" t="str">
        <f t="shared" ca="1" si="1860"/>
        <v/>
      </c>
      <c r="M3912" s="44" t="str">
        <f t="shared" ca="1" si="1861"/>
        <v/>
      </c>
      <c r="N3912" s="44" t="str">
        <f t="shared" ca="1" si="1862"/>
        <v/>
      </c>
      <c r="O3912" s="108" t="str">
        <f t="shared" si="1846"/>
        <v/>
      </c>
      <c r="P3912" s="102" t="str">
        <f t="shared" si="1847"/>
        <v/>
      </c>
      <c r="Q3912" s="102" t="str">
        <f t="shared" si="1848"/>
        <v/>
      </c>
      <c r="R3912" s="120" t="str">
        <f t="shared" si="1849"/>
        <v/>
      </c>
      <c r="S3912" s="54" t="str">
        <f t="shared" si="1850"/>
        <v/>
      </c>
      <c r="T3912" s="5" t="str">
        <f t="shared" si="1851"/>
        <v/>
      </c>
      <c r="U3912" s="152" t="str">
        <f t="shared" si="1834"/>
        <v/>
      </c>
      <c r="V3912" s="152" t="str">
        <f t="shared" si="1835"/>
        <v/>
      </c>
      <c r="W3912" s="153" t="str">
        <f t="shared" si="1836"/>
        <v/>
      </c>
      <c r="X3912" s="153" t="str">
        <f t="shared" si="1837"/>
        <v/>
      </c>
      <c r="Y3912" s="153" t="str">
        <f t="shared" si="1838"/>
        <v/>
      </c>
      <c r="Z3912" s="153" t="str">
        <f t="shared" si="1839"/>
        <v/>
      </c>
      <c r="AA3912" s="152" t="str">
        <f t="shared" si="1840"/>
        <v/>
      </c>
      <c r="AB3912" s="152" t="str">
        <f t="shared" si="1841"/>
        <v/>
      </c>
      <c r="AC3912" s="154" t="str">
        <f t="shared" si="1852"/>
        <v/>
      </c>
      <c r="AD3912" s="154" t="str">
        <f t="shared" si="1853"/>
        <v/>
      </c>
      <c r="AE3912" s="3" t="str">
        <f t="shared" si="1854"/>
        <v/>
      </c>
      <c r="AF3912" s="3" t="str">
        <f t="shared" si="1855"/>
        <v/>
      </c>
      <c r="AG3912" s="3" t="str">
        <f t="shared" si="1856"/>
        <v/>
      </c>
      <c r="AH3912" s="4" t="str">
        <f t="shared" si="1857"/>
        <v/>
      </c>
      <c r="AI3912" s="75" t="str">
        <f t="shared" si="1858"/>
        <v/>
      </c>
      <c r="AJ3912" s="75" t="str">
        <f t="shared" si="1859"/>
        <v/>
      </c>
    </row>
    <row r="3913" spans="1:36">
      <c r="A3913" s="41" t="str">
        <f t="shared" si="1842"/>
        <v/>
      </c>
      <c r="B3913" s="150" t="str">
        <f>IF(ISNUMBER(A3913),INDEX('MetaTrader Import'!$H$13:$J$5893,TRUNC(((A3913-$A$39+1)-1)/3)+1,MOD((A3913-$A$39+1)-1,3)+1),"")</f>
        <v/>
      </c>
      <c r="C3913" s="43" t="str">
        <f t="shared" si="1843"/>
        <v/>
      </c>
      <c r="D3913" s="43" t="str">
        <f t="shared" ca="1" si="1833"/>
        <v/>
      </c>
      <c r="E3913" s="43" t="str">
        <f t="shared" si="1844"/>
        <v/>
      </c>
      <c r="F3913" s="43" t="str">
        <f t="shared" si="1845"/>
        <v/>
      </c>
      <c r="G3913" s="43" t="str">
        <f>IF(A3913&lt;&gt;"",IF(A3913&lt;Data!$G$11*0.25,$C$13/$G$32,IF(A3913&gt;Data!$G$11*0.25,$C$13,$C$13*10)),"")</f>
        <v/>
      </c>
      <c r="H3913" s="43" t="str">
        <f>IF(A3913&lt;&gt;"",IF(Data!$G$9="constant",$C$13,IF(Data!$G$9="squeeze",G3913,F3913)),"")</f>
        <v/>
      </c>
      <c r="I3913" s="38" t="str">
        <f ca="1">IF(ISNUMBER(A3913),NORMINV(RAND(),0,IF(AND(Data!$G$9="squeeze",A3913&lt;Data!$G$11*0.25),$H$32,1)*$C$30*$C$13)*($C$14*$C$12),"")</f>
        <v/>
      </c>
      <c r="J3913" s="42" t="str">
        <f ca="1">IFERROR(IF(Data!$C$6="Real",B3913,I3913+J3912+($C$14*$C$12)*(NORMINV(RAND(),$C$15,CHOOSE($G$13,$C$13,F3913,G3913)))),"")</f>
        <v/>
      </c>
      <c r="K3913" s="88" t="str">
        <f>IF(ISNUMBER(A3913), IF($G$16="fixed",$G$17,MIN(H3913*Data!$C$7*$C$16*0.5,$C$17*Data!$C$7))*$C$12,"")</f>
        <v/>
      </c>
      <c r="L3913" s="42" t="str">
        <f t="shared" ca="1" si="1860"/>
        <v/>
      </c>
      <c r="M3913" s="44" t="str">
        <f t="shared" ca="1" si="1861"/>
        <v/>
      </c>
      <c r="N3913" s="44" t="str">
        <f t="shared" ca="1" si="1862"/>
        <v/>
      </c>
      <c r="O3913" s="108" t="str">
        <f t="shared" si="1846"/>
        <v/>
      </c>
      <c r="P3913" s="102" t="str">
        <f t="shared" si="1847"/>
        <v/>
      </c>
      <c r="Q3913" s="102" t="str">
        <f t="shared" si="1848"/>
        <v/>
      </c>
      <c r="R3913" s="120" t="str">
        <f t="shared" si="1849"/>
        <v/>
      </c>
      <c r="S3913" s="54" t="str">
        <f t="shared" si="1850"/>
        <v/>
      </c>
      <c r="T3913" s="5" t="str">
        <f t="shared" si="1851"/>
        <v/>
      </c>
      <c r="U3913" s="152" t="str">
        <f t="shared" si="1834"/>
        <v/>
      </c>
      <c r="V3913" s="152" t="str">
        <f t="shared" si="1835"/>
        <v/>
      </c>
      <c r="W3913" s="153" t="str">
        <f t="shared" si="1836"/>
        <v/>
      </c>
      <c r="X3913" s="153" t="str">
        <f t="shared" si="1837"/>
        <v/>
      </c>
      <c r="Y3913" s="153" t="str">
        <f t="shared" si="1838"/>
        <v/>
      </c>
      <c r="Z3913" s="153" t="str">
        <f t="shared" si="1839"/>
        <v/>
      </c>
      <c r="AA3913" s="152" t="str">
        <f t="shared" si="1840"/>
        <v/>
      </c>
      <c r="AB3913" s="152" t="str">
        <f t="shared" si="1841"/>
        <v/>
      </c>
      <c r="AC3913" s="154" t="str">
        <f t="shared" si="1852"/>
        <v/>
      </c>
      <c r="AD3913" s="154" t="str">
        <f t="shared" si="1853"/>
        <v/>
      </c>
      <c r="AE3913" s="3" t="str">
        <f t="shared" si="1854"/>
        <v/>
      </c>
      <c r="AF3913" s="3" t="str">
        <f t="shared" si="1855"/>
        <v/>
      </c>
      <c r="AG3913" s="3" t="str">
        <f t="shared" si="1856"/>
        <v/>
      </c>
      <c r="AH3913" s="4" t="str">
        <f t="shared" si="1857"/>
        <v/>
      </c>
      <c r="AI3913" s="75" t="str">
        <f t="shared" si="1858"/>
        <v/>
      </c>
      <c r="AJ3913" s="75" t="str">
        <f t="shared" si="1859"/>
        <v/>
      </c>
    </row>
    <row r="3914" spans="1:36">
      <c r="A3914" s="41" t="str">
        <f t="shared" si="1842"/>
        <v/>
      </c>
      <c r="B3914" s="150" t="str">
        <f>IF(ISNUMBER(A3914),INDEX('MetaTrader Import'!$H$13:$J$5893,TRUNC(((A3914-$A$39+1)-1)/3)+1,MOD((A3914-$A$39+1)-1,3)+1),"")</f>
        <v/>
      </c>
      <c r="C3914" s="43" t="str">
        <f t="shared" si="1843"/>
        <v/>
      </c>
      <c r="D3914" s="43" t="str">
        <f t="shared" ca="1" si="1833"/>
        <v/>
      </c>
      <c r="E3914" s="43" t="str">
        <f t="shared" si="1844"/>
        <v/>
      </c>
      <c r="F3914" s="43" t="str">
        <f t="shared" si="1845"/>
        <v/>
      </c>
      <c r="G3914" s="43" t="str">
        <f>IF(A3914&lt;&gt;"",IF(A3914&lt;Data!$G$11*0.25,$C$13/$G$32,IF(A3914&gt;Data!$G$11*0.25,$C$13,$C$13*10)),"")</f>
        <v/>
      </c>
      <c r="H3914" s="43" t="str">
        <f>IF(A3914&lt;&gt;"",IF(Data!$G$9="constant",$C$13,IF(Data!$G$9="squeeze",G3914,F3914)),"")</f>
        <v/>
      </c>
      <c r="I3914" s="38" t="str">
        <f ca="1">IF(ISNUMBER(A3914),NORMINV(RAND(),0,IF(AND(Data!$G$9="squeeze",A3914&lt;Data!$G$11*0.25),$H$32,1)*$C$30*$C$13)*($C$14*$C$12),"")</f>
        <v/>
      </c>
      <c r="J3914" s="42" t="str">
        <f ca="1">IFERROR(IF(Data!$C$6="Real",B3914,I3914+J3913+($C$14*$C$12)*(NORMINV(RAND(),$C$15,CHOOSE($G$13,$C$13,F3914,G3914)))),"")</f>
        <v/>
      </c>
      <c r="K3914" s="88" t="str">
        <f>IF(ISNUMBER(A3914), IF($G$16="fixed",$G$17,MIN(H3914*Data!$C$7*$C$16*0.5,$C$17*Data!$C$7))*$C$12,"")</f>
        <v/>
      </c>
      <c r="L3914" s="42" t="str">
        <f t="shared" ca="1" si="1860"/>
        <v/>
      </c>
      <c r="M3914" s="44" t="str">
        <f t="shared" ca="1" si="1861"/>
        <v/>
      </c>
      <c r="N3914" s="44" t="str">
        <f t="shared" ca="1" si="1862"/>
        <v/>
      </c>
      <c r="O3914" s="108" t="str">
        <f t="shared" si="1846"/>
        <v/>
      </c>
      <c r="P3914" s="102" t="str">
        <f t="shared" si="1847"/>
        <v/>
      </c>
      <c r="Q3914" s="102" t="str">
        <f t="shared" si="1848"/>
        <v/>
      </c>
      <c r="R3914" s="120" t="str">
        <f t="shared" si="1849"/>
        <v/>
      </c>
      <c r="S3914" s="54" t="str">
        <f t="shared" si="1850"/>
        <v/>
      </c>
      <c r="T3914" s="5" t="str">
        <f t="shared" si="1851"/>
        <v/>
      </c>
      <c r="U3914" s="152" t="str">
        <f t="shared" si="1834"/>
        <v/>
      </c>
      <c r="V3914" s="152" t="str">
        <f t="shared" si="1835"/>
        <v/>
      </c>
      <c r="W3914" s="153" t="str">
        <f t="shared" si="1836"/>
        <v/>
      </c>
      <c r="X3914" s="153" t="str">
        <f t="shared" si="1837"/>
        <v/>
      </c>
      <c r="Y3914" s="153" t="str">
        <f t="shared" si="1838"/>
        <v/>
      </c>
      <c r="Z3914" s="153" t="str">
        <f t="shared" si="1839"/>
        <v/>
      </c>
      <c r="AA3914" s="152" t="str">
        <f t="shared" si="1840"/>
        <v/>
      </c>
      <c r="AB3914" s="152" t="str">
        <f t="shared" si="1841"/>
        <v/>
      </c>
      <c r="AC3914" s="154" t="str">
        <f t="shared" si="1852"/>
        <v/>
      </c>
      <c r="AD3914" s="154" t="str">
        <f t="shared" si="1853"/>
        <v/>
      </c>
      <c r="AE3914" s="3" t="str">
        <f t="shared" si="1854"/>
        <v/>
      </c>
      <c r="AF3914" s="3" t="str">
        <f t="shared" si="1855"/>
        <v/>
      </c>
      <c r="AG3914" s="3" t="str">
        <f t="shared" si="1856"/>
        <v/>
      </c>
      <c r="AH3914" s="4" t="str">
        <f t="shared" si="1857"/>
        <v/>
      </c>
      <c r="AI3914" s="75" t="str">
        <f t="shared" si="1858"/>
        <v/>
      </c>
      <c r="AJ3914" s="75" t="str">
        <f t="shared" si="1859"/>
        <v/>
      </c>
    </row>
    <row r="3915" spans="1:36">
      <c r="A3915" s="41" t="str">
        <f t="shared" si="1842"/>
        <v/>
      </c>
      <c r="B3915" s="150" t="str">
        <f>IF(ISNUMBER(A3915),INDEX('MetaTrader Import'!$H$13:$J$5893,TRUNC(((A3915-$A$39+1)-1)/3)+1,MOD((A3915-$A$39+1)-1,3)+1),"")</f>
        <v/>
      </c>
      <c r="C3915" s="43" t="str">
        <f t="shared" si="1843"/>
        <v/>
      </c>
      <c r="D3915" s="43" t="str">
        <f t="shared" ca="1" si="1833"/>
        <v/>
      </c>
      <c r="E3915" s="43" t="str">
        <f t="shared" si="1844"/>
        <v/>
      </c>
      <c r="F3915" s="43" t="str">
        <f t="shared" si="1845"/>
        <v/>
      </c>
      <c r="G3915" s="43" t="str">
        <f>IF(A3915&lt;&gt;"",IF(A3915&lt;Data!$G$11*0.25,$C$13/$G$32,IF(A3915&gt;Data!$G$11*0.25,$C$13,$C$13*10)),"")</f>
        <v/>
      </c>
      <c r="H3915" s="43" t="str">
        <f>IF(A3915&lt;&gt;"",IF(Data!$G$9="constant",$C$13,IF(Data!$G$9="squeeze",G3915,F3915)),"")</f>
        <v/>
      </c>
      <c r="I3915" s="38" t="str">
        <f ca="1">IF(ISNUMBER(A3915),NORMINV(RAND(),0,IF(AND(Data!$G$9="squeeze",A3915&lt;Data!$G$11*0.25),$H$32,1)*$C$30*$C$13)*($C$14*$C$12),"")</f>
        <v/>
      </c>
      <c r="J3915" s="42" t="str">
        <f ca="1">IFERROR(IF(Data!$C$6="Real",B3915,I3915+J3914+($C$14*$C$12)*(NORMINV(RAND(),$C$15,CHOOSE($G$13,$C$13,F3915,G3915)))),"")</f>
        <v/>
      </c>
      <c r="K3915" s="88" t="str">
        <f>IF(ISNUMBER(A3915), IF($G$16="fixed",$G$17,MIN(H3915*Data!$C$7*$C$16*0.5,$C$17*Data!$C$7))*$C$12,"")</f>
        <v/>
      </c>
      <c r="L3915" s="42" t="str">
        <f t="shared" ca="1" si="1860"/>
        <v/>
      </c>
      <c r="M3915" s="44" t="str">
        <f t="shared" ca="1" si="1861"/>
        <v/>
      </c>
      <c r="N3915" s="44" t="str">
        <f t="shared" ca="1" si="1862"/>
        <v/>
      </c>
      <c r="O3915" s="108" t="str">
        <f t="shared" si="1846"/>
        <v/>
      </c>
      <c r="P3915" s="102" t="str">
        <f t="shared" si="1847"/>
        <v/>
      </c>
      <c r="Q3915" s="102" t="str">
        <f t="shared" si="1848"/>
        <v/>
      </c>
      <c r="R3915" s="120" t="str">
        <f t="shared" si="1849"/>
        <v/>
      </c>
      <c r="S3915" s="54" t="str">
        <f t="shared" si="1850"/>
        <v/>
      </c>
      <c r="T3915" s="5" t="str">
        <f t="shared" si="1851"/>
        <v/>
      </c>
      <c r="U3915" s="152" t="str">
        <f t="shared" si="1834"/>
        <v/>
      </c>
      <c r="V3915" s="152" t="str">
        <f t="shared" si="1835"/>
        <v/>
      </c>
      <c r="W3915" s="153" t="str">
        <f t="shared" si="1836"/>
        <v/>
      </c>
      <c r="X3915" s="153" t="str">
        <f t="shared" si="1837"/>
        <v/>
      </c>
      <c r="Y3915" s="153" t="str">
        <f t="shared" si="1838"/>
        <v/>
      </c>
      <c r="Z3915" s="153" t="str">
        <f t="shared" si="1839"/>
        <v/>
      </c>
      <c r="AA3915" s="152" t="str">
        <f t="shared" si="1840"/>
        <v/>
      </c>
      <c r="AB3915" s="152" t="str">
        <f t="shared" si="1841"/>
        <v/>
      </c>
      <c r="AC3915" s="154" t="str">
        <f t="shared" si="1852"/>
        <v/>
      </c>
      <c r="AD3915" s="154" t="str">
        <f t="shared" si="1853"/>
        <v/>
      </c>
      <c r="AE3915" s="3" t="str">
        <f t="shared" si="1854"/>
        <v/>
      </c>
      <c r="AF3915" s="3" t="str">
        <f t="shared" si="1855"/>
        <v/>
      </c>
      <c r="AG3915" s="3" t="str">
        <f t="shared" si="1856"/>
        <v/>
      </c>
      <c r="AH3915" s="4" t="str">
        <f t="shared" si="1857"/>
        <v/>
      </c>
      <c r="AI3915" s="75" t="str">
        <f t="shared" si="1858"/>
        <v/>
      </c>
      <c r="AJ3915" s="75" t="str">
        <f t="shared" si="1859"/>
        <v/>
      </c>
    </row>
    <row r="3916" spans="1:36">
      <c r="A3916" s="41" t="str">
        <f t="shared" si="1842"/>
        <v/>
      </c>
      <c r="B3916" s="150" t="str">
        <f>IF(ISNUMBER(A3916),INDEX('MetaTrader Import'!$H$13:$J$5893,TRUNC(((A3916-$A$39+1)-1)/3)+1,MOD((A3916-$A$39+1)-1,3)+1),"")</f>
        <v/>
      </c>
      <c r="C3916" s="43" t="str">
        <f t="shared" si="1843"/>
        <v/>
      </c>
      <c r="D3916" s="43" t="str">
        <f t="shared" ca="1" si="1833"/>
        <v/>
      </c>
      <c r="E3916" s="43" t="str">
        <f t="shared" si="1844"/>
        <v/>
      </c>
      <c r="F3916" s="43" t="str">
        <f t="shared" si="1845"/>
        <v/>
      </c>
      <c r="G3916" s="43" t="str">
        <f>IF(A3916&lt;&gt;"",IF(A3916&lt;Data!$G$11*0.25,$C$13/$G$32,IF(A3916&gt;Data!$G$11*0.25,$C$13,$C$13*10)),"")</f>
        <v/>
      </c>
      <c r="H3916" s="43" t="str">
        <f>IF(A3916&lt;&gt;"",IF(Data!$G$9="constant",$C$13,IF(Data!$G$9="squeeze",G3916,F3916)),"")</f>
        <v/>
      </c>
      <c r="I3916" s="38" t="str">
        <f ca="1">IF(ISNUMBER(A3916),NORMINV(RAND(),0,IF(AND(Data!$G$9="squeeze",A3916&lt;Data!$G$11*0.25),$H$32,1)*$C$30*$C$13)*($C$14*$C$12),"")</f>
        <v/>
      </c>
      <c r="J3916" s="42" t="str">
        <f ca="1">IFERROR(IF(Data!$C$6="Real",B3916,I3916+J3915+($C$14*$C$12)*(NORMINV(RAND(),$C$15,CHOOSE($G$13,$C$13,F3916,G3916)))),"")</f>
        <v/>
      </c>
      <c r="K3916" s="88" t="str">
        <f>IF(ISNUMBER(A3916), IF($G$16="fixed",$G$17,MIN(H3916*Data!$C$7*$C$16*0.5,$C$17*Data!$C$7))*$C$12,"")</f>
        <v/>
      </c>
      <c r="L3916" s="42" t="str">
        <f t="shared" ca="1" si="1860"/>
        <v/>
      </c>
      <c r="M3916" s="44" t="str">
        <f t="shared" ca="1" si="1861"/>
        <v/>
      </c>
      <c r="N3916" s="44" t="str">
        <f t="shared" ca="1" si="1862"/>
        <v/>
      </c>
      <c r="O3916" s="108" t="str">
        <f t="shared" si="1846"/>
        <v/>
      </c>
      <c r="P3916" s="102" t="str">
        <f t="shared" si="1847"/>
        <v/>
      </c>
      <c r="Q3916" s="102" t="str">
        <f t="shared" si="1848"/>
        <v/>
      </c>
      <c r="R3916" s="120" t="str">
        <f t="shared" si="1849"/>
        <v/>
      </c>
      <c r="S3916" s="54" t="str">
        <f t="shared" si="1850"/>
        <v/>
      </c>
      <c r="T3916" s="5" t="str">
        <f t="shared" si="1851"/>
        <v/>
      </c>
      <c r="U3916" s="152" t="str">
        <f t="shared" si="1834"/>
        <v/>
      </c>
      <c r="V3916" s="152" t="str">
        <f t="shared" si="1835"/>
        <v/>
      </c>
      <c r="W3916" s="153" t="str">
        <f t="shared" si="1836"/>
        <v/>
      </c>
      <c r="X3916" s="153" t="str">
        <f t="shared" si="1837"/>
        <v/>
      </c>
      <c r="Y3916" s="153" t="str">
        <f t="shared" si="1838"/>
        <v/>
      </c>
      <c r="Z3916" s="153" t="str">
        <f t="shared" si="1839"/>
        <v/>
      </c>
      <c r="AA3916" s="152" t="str">
        <f t="shared" si="1840"/>
        <v/>
      </c>
      <c r="AB3916" s="152" t="str">
        <f t="shared" si="1841"/>
        <v/>
      </c>
      <c r="AC3916" s="154" t="str">
        <f t="shared" si="1852"/>
        <v/>
      </c>
      <c r="AD3916" s="154" t="str">
        <f t="shared" si="1853"/>
        <v/>
      </c>
      <c r="AE3916" s="3" t="str">
        <f t="shared" si="1854"/>
        <v/>
      </c>
      <c r="AF3916" s="3" t="str">
        <f t="shared" si="1855"/>
        <v/>
      </c>
      <c r="AG3916" s="3" t="str">
        <f t="shared" si="1856"/>
        <v/>
      </c>
      <c r="AH3916" s="4" t="str">
        <f t="shared" si="1857"/>
        <v/>
      </c>
      <c r="AI3916" s="75" t="str">
        <f t="shared" si="1858"/>
        <v/>
      </c>
      <c r="AJ3916" s="75" t="str">
        <f t="shared" si="1859"/>
        <v/>
      </c>
    </row>
    <row r="3917" spans="1:36">
      <c r="A3917" s="41" t="str">
        <f t="shared" si="1842"/>
        <v/>
      </c>
      <c r="B3917" s="150" t="str">
        <f>IF(ISNUMBER(A3917),INDEX('MetaTrader Import'!$H$13:$J$5893,TRUNC(((A3917-$A$39+1)-1)/3)+1,MOD((A3917-$A$39+1)-1,3)+1),"")</f>
        <v/>
      </c>
      <c r="C3917" s="43" t="str">
        <f t="shared" si="1843"/>
        <v/>
      </c>
      <c r="D3917" s="43" t="str">
        <f t="shared" ca="1" si="1833"/>
        <v/>
      </c>
      <c r="E3917" s="43" t="str">
        <f t="shared" si="1844"/>
        <v/>
      </c>
      <c r="F3917" s="43" t="str">
        <f t="shared" si="1845"/>
        <v/>
      </c>
      <c r="G3917" s="43" t="str">
        <f>IF(A3917&lt;&gt;"",IF(A3917&lt;Data!$G$11*0.25,$C$13/$G$32,IF(A3917&gt;Data!$G$11*0.25,$C$13,$C$13*10)),"")</f>
        <v/>
      </c>
      <c r="H3917" s="43" t="str">
        <f>IF(A3917&lt;&gt;"",IF(Data!$G$9="constant",$C$13,IF(Data!$G$9="squeeze",G3917,F3917)),"")</f>
        <v/>
      </c>
      <c r="I3917" s="38" t="str">
        <f ca="1">IF(ISNUMBER(A3917),NORMINV(RAND(),0,IF(AND(Data!$G$9="squeeze",A3917&lt;Data!$G$11*0.25),$H$32,1)*$C$30*$C$13)*($C$14*$C$12),"")</f>
        <v/>
      </c>
      <c r="J3917" s="42" t="str">
        <f ca="1">IFERROR(IF(Data!$C$6="Real",B3917,I3917+J3916+($C$14*$C$12)*(NORMINV(RAND(),$C$15,CHOOSE($G$13,$C$13,F3917,G3917)))),"")</f>
        <v/>
      </c>
      <c r="K3917" s="88" t="str">
        <f>IF(ISNUMBER(A3917), IF($G$16="fixed",$G$17,MIN(H3917*Data!$C$7*$C$16*0.5,$C$17*Data!$C$7))*$C$12,"")</f>
        <v/>
      </c>
      <c r="L3917" s="42" t="str">
        <f t="shared" ca="1" si="1860"/>
        <v/>
      </c>
      <c r="M3917" s="44" t="str">
        <f t="shared" ca="1" si="1861"/>
        <v/>
      </c>
      <c r="N3917" s="44" t="str">
        <f t="shared" ca="1" si="1862"/>
        <v/>
      </c>
      <c r="O3917" s="108" t="str">
        <f t="shared" si="1846"/>
        <v/>
      </c>
      <c r="P3917" s="102" t="str">
        <f t="shared" si="1847"/>
        <v/>
      </c>
      <c r="Q3917" s="102" t="str">
        <f t="shared" si="1848"/>
        <v/>
      </c>
      <c r="R3917" s="120" t="str">
        <f t="shared" si="1849"/>
        <v/>
      </c>
      <c r="S3917" s="54" t="str">
        <f t="shared" si="1850"/>
        <v/>
      </c>
      <c r="T3917" s="5" t="str">
        <f t="shared" si="1851"/>
        <v/>
      </c>
      <c r="U3917" s="152" t="str">
        <f t="shared" si="1834"/>
        <v/>
      </c>
      <c r="V3917" s="152" t="str">
        <f t="shared" si="1835"/>
        <v/>
      </c>
      <c r="W3917" s="153" t="str">
        <f t="shared" si="1836"/>
        <v/>
      </c>
      <c r="X3917" s="153" t="str">
        <f t="shared" si="1837"/>
        <v/>
      </c>
      <c r="Y3917" s="153" t="str">
        <f t="shared" si="1838"/>
        <v/>
      </c>
      <c r="Z3917" s="153" t="str">
        <f t="shared" si="1839"/>
        <v/>
      </c>
      <c r="AA3917" s="152" t="str">
        <f t="shared" si="1840"/>
        <v/>
      </c>
      <c r="AB3917" s="152" t="str">
        <f t="shared" si="1841"/>
        <v/>
      </c>
      <c r="AC3917" s="154" t="str">
        <f t="shared" si="1852"/>
        <v/>
      </c>
      <c r="AD3917" s="154" t="str">
        <f t="shared" si="1853"/>
        <v/>
      </c>
      <c r="AE3917" s="3" t="str">
        <f t="shared" si="1854"/>
        <v/>
      </c>
      <c r="AF3917" s="3" t="str">
        <f t="shared" si="1855"/>
        <v/>
      </c>
      <c r="AG3917" s="3" t="str">
        <f t="shared" si="1856"/>
        <v/>
      </c>
      <c r="AH3917" s="4" t="str">
        <f t="shared" si="1857"/>
        <v/>
      </c>
      <c r="AI3917" s="75" t="str">
        <f t="shared" si="1858"/>
        <v/>
      </c>
      <c r="AJ3917" s="75" t="str">
        <f t="shared" si="1859"/>
        <v/>
      </c>
    </row>
    <row r="3918" spans="1:36">
      <c r="A3918" s="41" t="str">
        <f t="shared" si="1842"/>
        <v/>
      </c>
      <c r="B3918" s="150" t="str">
        <f>IF(ISNUMBER(A3918),INDEX('MetaTrader Import'!$H$13:$J$5893,TRUNC(((A3918-$A$39+1)-1)/3)+1,MOD((A3918-$A$39+1)-1,3)+1),"")</f>
        <v/>
      </c>
      <c r="C3918" s="43" t="str">
        <f t="shared" si="1843"/>
        <v/>
      </c>
      <c r="D3918" s="43" t="str">
        <f t="shared" ca="1" si="1833"/>
        <v/>
      </c>
      <c r="E3918" s="43" t="str">
        <f t="shared" si="1844"/>
        <v/>
      </c>
      <c r="F3918" s="43" t="str">
        <f t="shared" si="1845"/>
        <v/>
      </c>
      <c r="G3918" s="43" t="str">
        <f>IF(A3918&lt;&gt;"",IF(A3918&lt;Data!$G$11*0.25,$C$13/$G$32,IF(A3918&gt;Data!$G$11*0.25,$C$13,$C$13*10)),"")</f>
        <v/>
      </c>
      <c r="H3918" s="43" t="str">
        <f>IF(A3918&lt;&gt;"",IF(Data!$G$9="constant",$C$13,IF(Data!$G$9="squeeze",G3918,F3918)),"")</f>
        <v/>
      </c>
      <c r="I3918" s="38" t="str">
        <f ca="1">IF(ISNUMBER(A3918),NORMINV(RAND(),0,IF(AND(Data!$G$9="squeeze",A3918&lt;Data!$G$11*0.25),$H$32,1)*$C$30*$C$13)*($C$14*$C$12),"")</f>
        <v/>
      </c>
      <c r="J3918" s="42" t="str">
        <f ca="1">IFERROR(IF(Data!$C$6="Real",B3918,I3918+J3917+($C$14*$C$12)*(NORMINV(RAND(),$C$15,CHOOSE($G$13,$C$13,F3918,G3918)))),"")</f>
        <v/>
      </c>
      <c r="K3918" s="88" t="str">
        <f>IF(ISNUMBER(A3918), IF($G$16="fixed",$G$17,MIN(H3918*Data!$C$7*$C$16*0.5,$C$17*Data!$C$7))*$C$12,"")</f>
        <v/>
      </c>
      <c r="L3918" s="42" t="str">
        <f t="shared" ca="1" si="1860"/>
        <v/>
      </c>
      <c r="M3918" s="44" t="str">
        <f t="shared" ca="1" si="1861"/>
        <v/>
      </c>
      <c r="N3918" s="44" t="str">
        <f t="shared" ca="1" si="1862"/>
        <v/>
      </c>
      <c r="O3918" s="108" t="str">
        <f t="shared" si="1846"/>
        <v/>
      </c>
      <c r="P3918" s="102" t="str">
        <f t="shared" si="1847"/>
        <v/>
      </c>
      <c r="Q3918" s="102" t="str">
        <f t="shared" si="1848"/>
        <v/>
      </c>
      <c r="R3918" s="120" t="str">
        <f t="shared" si="1849"/>
        <v/>
      </c>
      <c r="S3918" s="54" t="str">
        <f t="shared" si="1850"/>
        <v/>
      </c>
      <c r="T3918" s="5" t="str">
        <f t="shared" si="1851"/>
        <v/>
      </c>
      <c r="U3918" s="152" t="str">
        <f t="shared" si="1834"/>
        <v/>
      </c>
      <c r="V3918" s="152" t="str">
        <f t="shared" si="1835"/>
        <v/>
      </c>
      <c r="W3918" s="153" t="str">
        <f t="shared" si="1836"/>
        <v/>
      </c>
      <c r="X3918" s="153" t="str">
        <f t="shared" si="1837"/>
        <v/>
      </c>
      <c r="Y3918" s="153" t="str">
        <f t="shared" si="1838"/>
        <v/>
      </c>
      <c r="Z3918" s="153" t="str">
        <f t="shared" si="1839"/>
        <v/>
      </c>
      <c r="AA3918" s="152" t="str">
        <f t="shared" si="1840"/>
        <v/>
      </c>
      <c r="AB3918" s="152" t="str">
        <f t="shared" si="1841"/>
        <v/>
      </c>
      <c r="AC3918" s="154" t="str">
        <f t="shared" si="1852"/>
        <v/>
      </c>
      <c r="AD3918" s="154" t="str">
        <f t="shared" si="1853"/>
        <v/>
      </c>
      <c r="AE3918" s="3" t="str">
        <f t="shared" si="1854"/>
        <v/>
      </c>
      <c r="AF3918" s="3" t="str">
        <f t="shared" si="1855"/>
        <v/>
      </c>
      <c r="AG3918" s="3" t="str">
        <f t="shared" si="1856"/>
        <v/>
      </c>
      <c r="AH3918" s="4" t="str">
        <f t="shared" si="1857"/>
        <v/>
      </c>
      <c r="AI3918" s="75" t="str">
        <f t="shared" si="1858"/>
        <v/>
      </c>
      <c r="AJ3918" s="75" t="str">
        <f t="shared" si="1859"/>
        <v/>
      </c>
    </row>
    <row r="3919" spans="1:36">
      <c r="A3919" s="41" t="str">
        <f t="shared" si="1842"/>
        <v/>
      </c>
      <c r="B3919" s="150" t="str">
        <f>IF(ISNUMBER(A3919),INDEX('MetaTrader Import'!$H$13:$J$5893,TRUNC(((A3919-$A$39+1)-1)/3)+1,MOD((A3919-$A$39+1)-1,3)+1),"")</f>
        <v/>
      </c>
      <c r="C3919" s="43" t="str">
        <f t="shared" si="1843"/>
        <v/>
      </c>
      <c r="D3919" s="43" t="str">
        <f t="shared" ca="1" si="1833"/>
        <v/>
      </c>
      <c r="E3919" s="43" t="str">
        <f t="shared" si="1844"/>
        <v/>
      </c>
      <c r="F3919" s="43" t="str">
        <f t="shared" si="1845"/>
        <v/>
      </c>
      <c r="G3919" s="43" t="str">
        <f>IF(A3919&lt;&gt;"",IF(A3919&lt;Data!$G$11*0.25,$C$13/$G$32,IF(A3919&gt;Data!$G$11*0.25,$C$13,$C$13*10)),"")</f>
        <v/>
      </c>
      <c r="H3919" s="43" t="str">
        <f>IF(A3919&lt;&gt;"",IF(Data!$G$9="constant",$C$13,IF(Data!$G$9="squeeze",G3919,F3919)),"")</f>
        <v/>
      </c>
      <c r="I3919" s="38" t="str">
        <f ca="1">IF(ISNUMBER(A3919),NORMINV(RAND(),0,IF(AND(Data!$G$9="squeeze",A3919&lt;Data!$G$11*0.25),$H$32,1)*$C$30*$C$13)*($C$14*$C$12),"")</f>
        <v/>
      </c>
      <c r="J3919" s="42" t="str">
        <f ca="1">IFERROR(IF(Data!$C$6="Real",B3919,I3919+J3918+($C$14*$C$12)*(NORMINV(RAND(),$C$15,CHOOSE($G$13,$C$13,F3919,G3919)))),"")</f>
        <v/>
      </c>
      <c r="K3919" s="88" t="str">
        <f>IF(ISNUMBER(A3919), IF($G$16="fixed",$G$17,MIN(H3919*Data!$C$7*$C$16*0.5,$C$17*Data!$C$7))*$C$12,"")</f>
        <v/>
      </c>
      <c r="L3919" s="42" t="str">
        <f t="shared" ca="1" si="1860"/>
        <v/>
      </c>
      <c r="M3919" s="44" t="str">
        <f t="shared" ca="1" si="1861"/>
        <v/>
      </c>
      <c r="N3919" s="44" t="str">
        <f t="shared" ca="1" si="1862"/>
        <v/>
      </c>
      <c r="O3919" s="108" t="str">
        <f t="shared" si="1846"/>
        <v/>
      </c>
      <c r="P3919" s="102" t="str">
        <f t="shared" si="1847"/>
        <v/>
      </c>
      <c r="Q3919" s="102" t="str">
        <f t="shared" si="1848"/>
        <v/>
      </c>
      <c r="R3919" s="120" t="str">
        <f t="shared" si="1849"/>
        <v/>
      </c>
      <c r="S3919" s="54" t="str">
        <f t="shared" si="1850"/>
        <v/>
      </c>
      <c r="T3919" s="5" t="str">
        <f t="shared" si="1851"/>
        <v/>
      </c>
      <c r="U3919" s="152" t="str">
        <f t="shared" si="1834"/>
        <v/>
      </c>
      <c r="V3919" s="152" t="str">
        <f t="shared" si="1835"/>
        <v/>
      </c>
      <c r="W3919" s="153" t="str">
        <f t="shared" si="1836"/>
        <v/>
      </c>
      <c r="X3919" s="153" t="str">
        <f t="shared" si="1837"/>
        <v/>
      </c>
      <c r="Y3919" s="153" t="str">
        <f t="shared" si="1838"/>
        <v/>
      </c>
      <c r="Z3919" s="153" t="str">
        <f t="shared" si="1839"/>
        <v/>
      </c>
      <c r="AA3919" s="152" t="str">
        <f t="shared" si="1840"/>
        <v/>
      </c>
      <c r="AB3919" s="152" t="str">
        <f t="shared" si="1841"/>
        <v/>
      </c>
      <c r="AC3919" s="154" t="str">
        <f t="shared" si="1852"/>
        <v/>
      </c>
      <c r="AD3919" s="154" t="str">
        <f t="shared" si="1853"/>
        <v/>
      </c>
      <c r="AE3919" s="3" t="str">
        <f t="shared" si="1854"/>
        <v/>
      </c>
      <c r="AF3919" s="3" t="str">
        <f t="shared" si="1855"/>
        <v/>
      </c>
      <c r="AG3919" s="3" t="str">
        <f t="shared" si="1856"/>
        <v/>
      </c>
      <c r="AH3919" s="4" t="str">
        <f t="shared" si="1857"/>
        <v/>
      </c>
      <c r="AI3919" s="75" t="str">
        <f t="shared" si="1858"/>
        <v/>
      </c>
      <c r="AJ3919" s="75" t="str">
        <f t="shared" si="1859"/>
        <v/>
      </c>
    </row>
    <row r="3920" spans="1:36">
      <c r="A3920" s="41" t="str">
        <f t="shared" si="1842"/>
        <v/>
      </c>
      <c r="B3920" s="150" t="str">
        <f>IF(ISNUMBER(A3920),INDEX('MetaTrader Import'!$H$13:$J$5893,TRUNC(((A3920-$A$39+1)-1)/3)+1,MOD((A3920-$A$39+1)-1,3)+1),"")</f>
        <v/>
      </c>
      <c r="C3920" s="43" t="str">
        <f t="shared" si="1843"/>
        <v/>
      </c>
      <c r="D3920" s="43" t="str">
        <f t="shared" ca="1" si="1833"/>
        <v/>
      </c>
      <c r="E3920" s="43" t="str">
        <f t="shared" si="1844"/>
        <v/>
      </c>
      <c r="F3920" s="43" t="str">
        <f t="shared" si="1845"/>
        <v/>
      </c>
      <c r="G3920" s="43" t="str">
        <f>IF(A3920&lt;&gt;"",IF(A3920&lt;Data!$G$11*0.25,$C$13/$G$32,IF(A3920&gt;Data!$G$11*0.25,$C$13,$C$13*10)),"")</f>
        <v/>
      </c>
      <c r="H3920" s="43" t="str">
        <f>IF(A3920&lt;&gt;"",IF(Data!$G$9="constant",$C$13,IF(Data!$G$9="squeeze",G3920,F3920)),"")</f>
        <v/>
      </c>
      <c r="I3920" s="38" t="str">
        <f ca="1">IF(ISNUMBER(A3920),NORMINV(RAND(),0,IF(AND(Data!$G$9="squeeze",A3920&lt;Data!$G$11*0.25),$H$32,1)*$C$30*$C$13)*($C$14*$C$12),"")</f>
        <v/>
      </c>
      <c r="J3920" s="42" t="str">
        <f ca="1">IFERROR(IF(Data!$C$6="Real",B3920,I3920+J3919+($C$14*$C$12)*(NORMINV(RAND(),$C$15,CHOOSE($G$13,$C$13,F3920,G3920)))),"")</f>
        <v/>
      </c>
      <c r="K3920" s="88" t="str">
        <f>IF(ISNUMBER(A3920), IF($G$16="fixed",$G$17,MIN(H3920*Data!$C$7*$C$16*0.5,$C$17*Data!$C$7))*$C$12,"")</f>
        <v/>
      </c>
      <c r="L3920" s="42" t="str">
        <f t="shared" ca="1" si="1860"/>
        <v/>
      </c>
      <c r="M3920" s="44" t="str">
        <f t="shared" ca="1" si="1861"/>
        <v/>
      </c>
      <c r="N3920" s="44" t="str">
        <f t="shared" ca="1" si="1862"/>
        <v/>
      </c>
      <c r="O3920" s="108" t="str">
        <f t="shared" si="1846"/>
        <v/>
      </c>
      <c r="P3920" s="102" t="str">
        <f t="shared" si="1847"/>
        <v/>
      </c>
      <c r="Q3920" s="102" t="str">
        <f t="shared" si="1848"/>
        <v/>
      </c>
      <c r="R3920" s="120" t="str">
        <f t="shared" si="1849"/>
        <v/>
      </c>
      <c r="S3920" s="54" t="str">
        <f t="shared" si="1850"/>
        <v/>
      </c>
      <c r="T3920" s="5" t="str">
        <f t="shared" si="1851"/>
        <v/>
      </c>
      <c r="U3920" s="152" t="str">
        <f t="shared" si="1834"/>
        <v/>
      </c>
      <c r="V3920" s="152" t="str">
        <f t="shared" si="1835"/>
        <v/>
      </c>
      <c r="W3920" s="153" t="str">
        <f t="shared" si="1836"/>
        <v/>
      </c>
      <c r="X3920" s="153" t="str">
        <f t="shared" si="1837"/>
        <v/>
      </c>
      <c r="Y3920" s="153" t="str">
        <f t="shared" si="1838"/>
        <v/>
      </c>
      <c r="Z3920" s="153" t="str">
        <f t="shared" si="1839"/>
        <v/>
      </c>
      <c r="AA3920" s="152" t="str">
        <f t="shared" si="1840"/>
        <v/>
      </c>
      <c r="AB3920" s="152" t="str">
        <f t="shared" si="1841"/>
        <v/>
      </c>
      <c r="AC3920" s="154" t="str">
        <f t="shared" si="1852"/>
        <v/>
      </c>
      <c r="AD3920" s="154" t="str">
        <f t="shared" si="1853"/>
        <v/>
      </c>
      <c r="AE3920" s="3" t="str">
        <f t="shared" si="1854"/>
        <v/>
      </c>
      <c r="AF3920" s="3" t="str">
        <f t="shared" si="1855"/>
        <v/>
      </c>
      <c r="AG3920" s="3" t="str">
        <f t="shared" si="1856"/>
        <v/>
      </c>
      <c r="AH3920" s="4" t="str">
        <f t="shared" si="1857"/>
        <v/>
      </c>
      <c r="AI3920" s="75" t="str">
        <f t="shared" si="1858"/>
        <v/>
      </c>
      <c r="AJ3920" s="75" t="str">
        <f t="shared" si="1859"/>
        <v/>
      </c>
    </row>
    <row r="3921" spans="1:36">
      <c r="A3921" s="41" t="str">
        <f t="shared" si="1842"/>
        <v/>
      </c>
      <c r="B3921" s="150" t="str">
        <f>IF(ISNUMBER(A3921),INDEX('MetaTrader Import'!$H$13:$J$5893,TRUNC(((A3921-$A$39+1)-1)/3)+1,MOD((A3921-$A$39+1)-1,3)+1),"")</f>
        <v/>
      </c>
      <c r="C3921" s="43" t="str">
        <f t="shared" si="1843"/>
        <v/>
      </c>
      <c r="D3921" s="43" t="str">
        <f t="shared" ca="1" si="1833"/>
        <v/>
      </c>
      <c r="E3921" s="43" t="str">
        <f t="shared" si="1844"/>
        <v/>
      </c>
      <c r="F3921" s="43" t="str">
        <f t="shared" si="1845"/>
        <v/>
      </c>
      <c r="G3921" s="43" t="str">
        <f>IF(A3921&lt;&gt;"",IF(A3921&lt;Data!$G$11*0.25,$C$13/$G$32,IF(A3921&gt;Data!$G$11*0.25,$C$13,$C$13*10)),"")</f>
        <v/>
      </c>
      <c r="H3921" s="43" t="str">
        <f>IF(A3921&lt;&gt;"",IF(Data!$G$9="constant",$C$13,IF(Data!$G$9="squeeze",G3921,F3921)),"")</f>
        <v/>
      </c>
      <c r="I3921" s="38" t="str">
        <f ca="1">IF(ISNUMBER(A3921),NORMINV(RAND(),0,IF(AND(Data!$G$9="squeeze",A3921&lt;Data!$G$11*0.25),$H$32,1)*$C$30*$C$13)*($C$14*$C$12),"")</f>
        <v/>
      </c>
      <c r="J3921" s="42" t="str">
        <f ca="1">IFERROR(IF(Data!$C$6="Real",B3921,I3921+J3920+($C$14*$C$12)*(NORMINV(RAND(),$C$15,CHOOSE($G$13,$C$13,F3921,G3921)))),"")</f>
        <v/>
      </c>
      <c r="K3921" s="88" t="str">
        <f>IF(ISNUMBER(A3921), IF($G$16="fixed",$G$17,MIN(H3921*Data!$C$7*$C$16*0.5,$C$17*Data!$C$7))*$C$12,"")</f>
        <v/>
      </c>
      <c r="L3921" s="42" t="str">
        <f t="shared" ca="1" si="1860"/>
        <v/>
      </c>
      <c r="M3921" s="44" t="str">
        <f t="shared" ca="1" si="1861"/>
        <v/>
      </c>
      <c r="N3921" s="44" t="str">
        <f t="shared" ca="1" si="1862"/>
        <v/>
      </c>
      <c r="O3921" s="108" t="str">
        <f t="shared" si="1846"/>
        <v/>
      </c>
      <c r="P3921" s="102" t="str">
        <f t="shared" si="1847"/>
        <v/>
      </c>
      <c r="Q3921" s="102" t="str">
        <f t="shared" si="1848"/>
        <v/>
      </c>
      <c r="R3921" s="120" t="str">
        <f t="shared" si="1849"/>
        <v/>
      </c>
      <c r="S3921" s="54" t="str">
        <f t="shared" si="1850"/>
        <v/>
      </c>
      <c r="T3921" s="5" t="str">
        <f t="shared" si="1851"/>
        <v/>
      </c>
      <c r="U3921" s="152" t="str">
        <f t="shared" si="1834"/>
        <v/>
      </c>
      <c r="V3921" s="152" t="str">
        <f t="shared" si="1835"/>
        <v/>
      </c>
      <c r="W3921" s="153" t="str">
        <f t="shared" si="1836"/>
        <v/>
      </c>
      <c r="X3921" s="153" t="str">
        <f t="shared" si="1837"/>
        <v/>
      </c>
      <c r="Y3921" s="153" t="str">
        <f t="shared" si="1838"/>
        <v/>
      </c>
      <c r="Z3921" s="153" t="str">
        <f t="shared" si="1839"/>
        <v/>
      </c>
      <c r="AA3921" s="152" t="str">
        <f t="shared" si="1840"/>
        <v/>
      </c>
      <c r="AB3921" s="152" t="str">
        <f t="shared" si="1841"/>
        <v/>
      </c>
      <c r="AC3921" s="154" t="str">
        <f t="shared" si="1852"/>
        <v/>
      </c>
      <c r="AD3921" s="154" t="str">
        <f t="shared" si="1853"/>
        <v/>
      </c>
      <c r="AE3921" s="3" t="str">
        <f t="shared" si="1854"/>
        <v/>
      </c>
      <c r="AF3921" s="3" t="str">
        <f t="shared" si="1855"/>
        <v/>
      </c>
      <c r="AG3921" s="3" t="str">
        <f t="shared" si="1856"/>
        <v/>
      </c>
      <c r="AH3921" s="4" t="str">
        <f t="shared" si="1857"/>
        <v/>
      </c>
      <c r="AI3921" s="75" t="str">
        <f t="shared" si="1858"/>
        <v/>
      </c>
      <c r="AJ3921" s="75" t="str">
        <f t="shared" si="1859"/>
        <v/>
      </c>
    </row>
    <row r="3922" spans="1:36">
      <c r="A3922" s="41" t="str">
        <f t="shared" si="1842"/>
        <v/>
      </c>
      <c r="B3922" s="150" t="str">
        <f>IF(ISNUMBER(A3922),INDEX('MetaTrader Import'!$H$13:$J$5893,TRUNC(((A3922-$A$39+1)-1)/3)+1,MOD((A3922-$A$39+1)-1,3)+1),"")</f>
        <v/>
      </c>
      <c r="C3922" s="43" t="str">
        <f t="shared" si="1843"/>
        <v/>
      </c>
      <c r="D3922" s="43" t="str">
        <f t="shared" ca="1" si="1833"/>
        <v/>
      </c>
      <c r="E3922" s="43" t="str">
        <f t="shared" si="1844"/>
        <v/>
      </c>
      <c r="F3922" s="43" t="str">
        <f t="shared" si="1845"/>
        <v/>
      </c>
      <c r="G3922" s="43" t="str">
        <f>IF(A3922&lt;&gt;"",IF(A3922&lt;Data!$G$11*0.25,$C$13/$G$32,IF(A3922&gt;Data!$G$11*0.25,$C$13,$C$13*10)),"")</f>
        <v/>
      </c>
      <c r="H3922" s="43" t="str">
        <f>IF(A3922&lt;&gt;"",IF(Data!$G$9="constant",$C$13,IF(Data!$G$9="squeeze",G3922,F3922)),"")</f>
        <v/>
      </c>
      <c r="I3922" s="38" t="str">
        <f ca="1">IF(ISNUMBER(A3922),NORMINV(RAND(),0,IF(AND(Data!$G$9="squeeze",A3922&lt;Data!$G$11*0.25),$H$32,1)*$C$30*$C$13)*($C$14*$C$12),"")</f>
        <v/>
      </c>
      <c r="J3922" s="42" t="str">
        <f ca="1">IFERROR(IF(Data!$C$6="Real",B3922,I3922+J3921+($C$14*$C$12)*(NORMINV(RAND(),$C$15,CHOOSE($G$13,$C$13,F3922,G3922)))),"")</f>
        <v/>
      </c>
      <c r="K3922" s="88" t="str">
        <f>IF(ISNUMBER(A3922), IF($G$16="fixed",$G$17,MIN(H3922*Data!$C$7*$C$16*0.5,$C$17*Data!$C$7))*$C$12,"")</f>
        <v/>
      </c>
      <c r="L3922" s="42" t="str">
        <f t="shared" ca="1" si="1860"/>
        <v/>
      </c>
      <c r="M3922" s="44" t="str">
        <f t="shared" ca="1" si="1861"/>
        <v/>
      </c>
      <c r="N3922" s="44" t="str">
        <f t="shared" ca="1" si="1862"/>
        <v/>
      </c>
      <c r="O3922" s="108" t="str">
        <f t="shared" si="1846"/>
        <v/>
      </c>
      <c r="P3922" s="102" t="str">
        <f t="shared" si="1847"/>
        <v/>
      </c>
      <c r="Q3922" s="102" t="str">
        <f t="shared" si="1848"/>
        <v/>
      </c>
      <c r="R3922" s="120" t="str">
        <f t="shared" si="1849"/>
        <v/>
      </c>
      <c r="S3922" s="54" t="str">
        <f t="shared" si="1850"/>
        <v/>
      </c>
      <c r="T3922" s="5" t="str">
        <f t="shared" si="1851"/>
        <v/>
      </c>
      <c r="U3922" s="152" t="str">
        <f t="shared" si="1834"/>
        <v/>
      </c>
      <c r="V3922" s="152" t="str">
        <f t="shared" si="1835"/>
        <v/>
      </c>
      <c r="W3922" s="153" t="str">
        <f t="shared" si="1836"/>
        <v/>
      </c>
      <c r="X3922" s="153" t="str">
        <f t="shared" si="1837"/>
        <v/>
      </c>
      <c r="Y3922" s="153" t="str">
        <f t="shared" si="1838"/>
        <v/>
      </c>
      <c r="Z3922" s="153" t="str">
        <f t="shared" si="1839"/>
        <v/>
      </c>
      <c r="AA3922" s="152" t="str">
        <f t="shared" si="1840"/>
        <v/>
      </c>
      <c r="AB3922" s="152" t="str">
        <f t="shared" si="1841"/>
        <v/>
      </c>
      <c r="AC3922" s="154" t="str">
        <f t="shared" si="1852"/>
        <v/>
      </c>
      <c r="AD3922" s="154" t="str">
        <f t="shared" si="1853"/>
        <v/>
      </c>
      <c r="AE3922" s="3" t="str">
        <f t="shared" si="1854"/>
        <v/>
      </c>
      <c r="AF3922" s="3" t="str">
        <f t="shared" si="1855"/>
        <v/>
      </c>
      <c r="AG3922" s="3" t="str">
        <f t="shared" si="1856"/>
        <v/>
      </c>
      <c r="AH3922" s="4" t="str">
        <f t="shared" si="1857"/>
        <v/>
      </c>
      <c r="AI3922" s="75" t="str">
        <f t="shared" si="1858"/>
        <v/>
      </c>
      <c r="AJ3922" s="75" t="str">
        <f t="shared" si="1859"/>
        <v/>
      </c>
    </row>
    <row r="3923" spans="1:36">
      <c r="A3923" s="41" t="str">
        <f t="shared" si="1842"/>
        <v/>
      </c>
      <c r="B3923" s="150" t="str">
        <f>IF(ISNUMBER(A3923),INDEX('MetaTrader Import'!$H$13:$J$5893,TRUNC(((A3923-$A$39+1)-1)/3)+1,MOD((A3923-$A$39+1)-1,3)+1),"")</f>
        <v/>
      </c>
      <c r="C3923" s="43" t="str">
        <f t="shared" si="1843"/>
        <v/>
      </c>
      <c r="D3923" s="43" t="str">
        <f t="shared" ca="1" si="1833"/>
        <v/>
      </c>
      <c r="E3923" s="43" t="str">
        <f t="shared" si="1844"/>
        <v/>
      </c>
      <c r="F3923" s="43" t="str">
        <f t="shared" si="1845"/>
        <v/>
      </c>
      <c r="G3923" s="43" t="str">
        <f>IF(A3923&lt;&gt;"",IF(A3923&lt;Data!$G$11*0.25,$C$13/$G$32,IF(A3923&gt;Data!$G$11*0.25,$C$13,$C$13*10)),"")</f>
        <v/>
      </c>
      <c r="H3923" s="43" t="str">
        <f>IF(A3923&lt;&gt;"",IF(Data!$G$9="constant",$C$13,IF(Data!$G$9="squeeze",G3923,F3923)),"")</f>
        <v/>
      </c>
      <c r="I3923" s="38" t="str">
        <f ca="1">IF(ISNUMBER(A3923),NORMINV(RAND(),0,IF(AND(Data!$G$9="squeeze",A3923&lt;Data!$G$11*0.25),$H$32,1)*$C$30*$C$13)*($C$14*$C$12),"")</f>
        <v/>
      </c>
      <c r="J3923" s="42" t="str">
        <f ca="1">IFERROR(IF(Data!$C$6="Real",B3923,I3923+J3922+($C$14*$C$12)*(NORMINV(RAND(),$C$15,CHOOSE($G$13,$C$13,F3923,G3923)))),"")</f>
        <v/>
      </c>
      <c r="K3923" s="88" t="str">
        <f>IF(ISNUMBER(A3923), IF($G$16="fixed",$G$17,MIN(H3923*Data!$C$7*$C$16*0.5,$C$17*Data!$C$7))*$C$12,"")</f>
        <v/>
      </c>
      <c r="L3923" s="42" t="str">
        <f t="shared" ca="1" si="1860"/>
        <v/>
      </c>
      <c r="M3923" s="44" t="str">
        <f t="shared" ca="1" si="1861"/>
        <v/>
      </c>
      <c r="N3923" s="44" t="str">
        <f t="shared" ca="1" si="1862"/>
        <v/>
      </c>
      <c r="O3923" s="108" t="str">
        <f t="shared" si="1846"/>
        <v/>
      </c>
      <c r="P3923" s="102" t="str">
        <f t="shared" si="1847"/>
        <v/>
      </c>
      <c r="Q3923" s="102" t="str">
        <f t="shared" si="1848"/>
        <v/>
      </c>
      <c r="R3923" s="120" t="str">
        <f t="shared" si="1849"/>
        <v/>
      </c>
      <c r="S3923" s="54" t="str">
        <f t="shared" si="1850"/>
        <v/>
      </c>
      <c r="T3923" s="5" t="str">
        <f t="shared" si="1851"/>
        <v/>
      </c>
      <c r="U3923" s="152" t="str">
        <f t="shared" si="1834"/>
        <v/>
      </c>
      <c r="V3923" s="152" t="str">
        <f t="shared" si="1835"/>
        <v/>
      </c>
      <c r="W3923" s="153" t="str">
        <f t="shared" si="1836"/>
        <v/>
      </c>
      <c r="X3923" s="153" t="str">
        <f t="shared" si="1837"/>
        <v/>
      </c>
      <c r="Y3923" s="153" t="str">
        <f t="shared" si="1838"/>
        <v/>
      </c>
      <c r="Z3923" s="153" t="str">
        <f t="shared" si="1839"/>
        <v/>
      </c>
      <c r="AA3923" s="152" t="str">
        <f t="shared" si="1840"/>
        <v/>
      </c>
      <c r="AB3923" s="152" t="str">
        <f t="shared" si="1841"/>
        <v/>
      </c>
      <c r="AC3923" s="154" t="str">
        <f t="shared" si="1852"/>
        <v/>
      </c>
      <c r="AD3923" s="154" t="str">
        <f t="shared" si="1853"/>
        <v/>
      </c>
      <c r="AE3923" s="3" t="str">
        <f t="shared" si="1854"/>
        <v/>
      </c>
      <c r="AF3923" s="3" t="str">
        <f t="shared" si="1855"/>
        <v/>
      </c>
      <c r="AG3923" s="3" t="str">
        <f t="shared" si="1856"/>
        <v/>
      </c>
      <c r="AH3923" s="4" t="str">
        <f t="shared" si="1857"/>
        <v/>
      </c>
      <c r="AI3923" s="75" t="str">
        <f t="shared" si="1858"/>
        <v/>
      </c>
      <c r="AJ3923" s="75" t="str">
        <f t="shared" si="1859"/>
        <v/>
      </c>
    </row>
    <row r="3924" spans="1:36">
      <c r="A3924" s="41" t="str">
        <f t="shared" si="1842"/>
        <v/>
      </c>
      <c r="B3924" s="150" t="str">
        <f>IF(ISNUMBER(A3924),INDEX('MetaTrader Import'!$H$13:$J$5893,TRUNC(((A3924-$A$39+1)-1)/3)+1,MOD((A3924-$A$39+1)-1,3)+1),"")</f>
        <v/>
      </c>
      <c r="C3924" s="43" t="str">
        <f t="shared" si="1843"/>
        <v/>
      </c>
      <c r="D3924" s="43" t="str">
        <f t="shared" ca="1" si="1833"/>
        <v/>
      </c>
      <c r="E3924" s="43" t="str">
        <f t="shared" si="1844"/>
        <v/>
      </c>
      <c r="F3924" s="43" t="str">
        <f t="shared" si="1845"/>
        <v/>
      </c>
      <c r="G3924" s="43" t="str">
        <f>IF(A3924&lt;&gt;"",IF(A3924&lt;Data!$G$11*0.25,$C$13/$G$32,IF(A3924&gt;Data!$G$11*0.25,$C$13,$C$13*10)),"")</f>
        <v/>
      </c>
      <c r="H3924" s="43" t="str">
        <f>IF(A3924&lt;&gt;"",IF(Data!$G$9="constant",$C$13,IF(Data!$G$9="squeeze",G3924,F3924)),"")</f>
        <v/>
      </c>
      <c r="I3924" s="38" t="str">
        <f ca="1">IF(ISNUMBER(A3924),NORMINV(RAND(),0,IF(AND(Data!$G$9="squeeze",A3924&lt;Data!$G$11*0.25),$H$32,1)*$C$30*$C$13)*($C$14*$C$12),"")</f>
        <v/>
      </c>
      <c r="J3924" s="42" t="str">
        <f ca="1">IFERROR(IF(Data!$C$6="Real",B3924,I3924+J3923+($C$14*$C$12)*(NORMINV(RAND(),$C$15,CHOOSE($G$13,$C$13,F3924,G3924)))),"")</f>
        <v/>
      </c>
      <c r="K3924" s="88" t="str">
        <f>IF(ISNUMBER(A3924), IF($G$16="fixed",$G$17,MIN(H3924*Data!$C$7*$C$16*0.5,$C$17*Data!$C$7))*$C$12,"")</f>
        <v/>
      </c>
      <c r="L3924" s="42" t="str">
        <f t="shared" ca="1" si="1860"/>
        <v/>
      </c>
      <c r="M3924" s="44" t="str">
        <f t="shared" ca="1" si="1861"/>
        <v/>
      </c>
      <c r="N3924" s="44" t="str">
        <f t="shared" ca="1" si="1862"/>
        <v/>
      </c>
      <c r="O3924" s="108" t="str">
        <f t="shared" si="1846"/>
        <v/>
      </c>
      <c r="P3924" s="102" t="str">
        <f t="shared" si="1847"/>
        <v/>
      </c>
      <c r="Q3924" s="102" t="str">
        <f t="shared" si="1848"/>
        <v/>
      </c>
      <c r="R3924" s="120" t="str">
        <f t="shared" si="1849"/>
        <v/>
      </c>
      <c r="S3924" s="54" t="str">
        <f t="shared" si="1850"/>
        <v/>
      </c>
      <c r="T3924" s="5" t="str">
        <f t="shared" si="1851"/>
        <v/>
      </c>
      <c r="U3924" s="152" t="str">
        <f t="shared" si="1834"/>
        <v/>
      </c>
      <c r="V3924" s="152" t="str">
        <f t="shared" si="1835"/>
        <v/>
      </c>
      <c r="W3924" s="153" t="str">
        <f t="shared" si="1836"/>
        <v/>
      </c>
      <c r="X3924" s="153" t="str">
        <f t="shared" si="1837"/>
        <v/>
      </c>
      <c r="Y3924" s="153" t="str">
        <f t="shared" si="1838"/>
        <v/>
      </c>
      <c r="Z3924" s="153" t="str">
        <f t="shared" si="1839"/>
        <v/>
      </c>
      <c r="AA3924" s="152" t="str">
        <f t="shared" si="1840"/>
        <v/>
      </c>
      <c r="AB3924" s="152" t="str">
        <f t="shared" si="1841"/>
        <v/>
      </c>
      <c r="AC3924" s="154" t="str">
        <f t="shared" si="1852"/>
        <v/>
      </c>
      <c r="AD3924" s="154" t="str">
        <f t="shared" si="1853"/>
        <v/>
      </c>
      <c r="AE3924" s="3" t="str">
        <f t="shared" si="1854"/>
        <v/>
      </c>
      <c r="AF3924" s="3" t="str">
        <f t="shared" si="1855"/>
        <v/>
      </c>
      <c r="AG3924" s="3" t="str">
        <f t="shared" si="1856"/>
        <v/>
      </c>
      <c r="AH3924" s="4" t="str">
        <f t="shared" si="1857"/>
        <v/>
      </c>
      <c r="AI3924" s="75" t="str">
        <f t="shared" si="1858"/>
        <v/>
      </c>
      <c r="AJ3924" s="75" t="str">
        <f t="shared" si="1859"/>
        <v/>
      </c>
    </row>
    <row r="3925" spans="1:36">
      <c r="A3925" s="41" t="str">
        <f t="shared" si="1842"/>
        <v/>
      </c>
      <c r="B3925" s="150" t="str">
        <f>IF(ISNUMBER(A3925),INDEX('MetaTrader Import'!$H$13:$J$5893,TRUNC(((A3925-$A$39+1)-1)/3)+1,MOD((A3925-$A$39+1)-1,3)+1),"")</f>
        <v/>
      </c>
      <c r="C3925" s="43" t="str">
        <f t="shared" si="1843"/>
        <v/>
      </c>
      <c r="D3925" s="43" t="str">
        <f t="shared" ca="1" si="1833"/>
        <v/>
      </c>
      <c r="E3925" s="43" t="str">
        <f t="shared" si="1844"/>
        <v/>
      </c>
      <c r="F3925" s="43" t="str">
        <f t="shared" si="1845"/>
        <v/>
      </c>
      <c r="G3925" s="43" t="str">
        <f>IF(A3925&lt;&gt;"",IF(A3925&lt;Data!$G$11*0.25,$C$13/$G$32,IF(A3925&gt;Data!$G$11*0.25,$C$13,$C$13*10)),"")</f>
        <v/>
      </c>
      <c r="H3925" s="43" t="str">
        <f>IF(A3925&lt;&gt;"",IF(Data!$G$9="constant",$C$13,IF(Data!$G$9="squeeze",G3925,F3925)),"")</f>
        <v/>
      </c>
      <c r="I3925" s="38" t="str">
        <f ca="1">IF(ISNUMBER(A3925),NORMINV(RAND(),0,IF(AND(Data!$G$9="squeeze",A3925&lt;Data!$G$11*0.25),$H$32,1)*$C$30*$C$13)*($C$14*$C$12),"")</f>
        <v/>
      </c>
      <c r="J3925" s="42" t="str">
        <f ca="1">IFERROR(IF(Data!$C$6="Real",B3925,I3925+J3924+($C$14*$C$12)*(NORMINV(RAND(),$C$15,CHOOSE($G$13,$C$13,F3925,G3925)))),"")</f>
        <v/>
      </c>
      <c r="K3925" s="88" t="str">
        <f>IF(ISNUMBER(A3925), IF($G$16="fixed",$G$17,MIN(H3925*Data!$C$7*$C$16*0.5,$C$17*Data!$C$7))*$C$12,"")</f>
        <v/>
      </c>
      <c r="L3925" s="42" t="str">
        <f t="shared" ca="1" si="1860"/>
        <v/>
      </c>
      <c r="M3925" s="44" t="str">
        <f t="shared" ca="1" si="1861"/>
        <v/>
      </c>
      <c r="N3925" s="44" t="str">
        <f t="shared" ca="1" si="1862"/>
        <v/>
      </c>
      <c r="O3925" s="108" t="str">
        <f t="shared" si="1846"/>
        <v/>
      </c>
      <c r="P3925" s="102" t="str">
        <f t="shared" si="1847"/>
        <v/>
      </c>
      <c r="Q3925" s="102" t="str">
        <f t="shared" si="1848"/>
        <v/>
      </c>
      <c r="R3925" s="120" t="str">
        <f t="shared" si="1849"/>
        <v/>
      </c>
      <c r="S3925" s="54" t="str">
        <f t="shared" si="1850"/>
        <v/>
      </c>
      <c r="T3925" s="5" t="str">
        <f t="shared" si="1851"/>
        <v/>
      </c>
      <c r="U3925" s="152" t="str">
        <f t="shared" si="1834"/>
        <v/>
      </c>
      <c r="V3925" s="152" t="str">
        <f t="shared" si="1835"/>
        <v/>
      </c>
      <c r="W3925" s="153" t="str">
        <f t="shared" si="1836"/>
        <v/>
      </c>
      <c r="X3925" s="153" t="str">
        <f t="shared" si="1837"/>
        <v/>
      </c>
      <c r="Y3925" s="153" t="str">
        <f t="shared" si="1838"/>
        <v/>
      </c>
      <c r="Z3925" s="153" t="str">
        <f t="shared" si="1839"/>
        <v/>
      </c>
      <c r="AA3925" s="152" t="str">
        <f t="shared" si="1840"/>
        <v/>
      </c>
      <c r="AB3925" s="152" t="str">
        <f t="shared" si="1841"/>
        <v/>
      </c>
      <c r="AC3925" s="154" t="str">
        <f t="shared" si="1852"/>
        <v/>
      </c>
      <c r="AD3925" s="154" t="str">
        <f t="shared" si="1853"/>
        <v/>
      </c>
      <c r="AE3925" s="3" t="str">
        <f t="shared" si="1854"/>
        <v/>
      </c>
      <c r="AF3925" s="3" t="str">
        <f t="shared" si="1855"/>
        <v/>
      </c>
      <c r="AG3925" s="3" t="str">
        <f t="shared" si="1856"/>
        <v/>
      </c>
      <c r="AH3925" s="4" t="str">
        <f t="shared" si="1857"/>
        <v/>
      </c>
      <c r="AI3925" s="75" t="str">
        <f t="shared" si="1858"/>
        <v/>
      </c>
      <c r="AJ3925" s="75" t="str">
        <f t="shared" si="1859"/>
        <v/>
      </c>
    </row>
    <row r="3926" spans="1:36">
      <c r="A3926" s="41" t="str">
        <f t="shared" si="1842"/>
        <v/>
      </c>
      <c r="B3926" s="150" t="str">
        <f>IF(ISNUMBER(A3926),INDEX('MetaTrader Import'!$H$13:$J$5893,TRUNC(((A3926-$A$39+1)-1)/3)+1,MOD((A3926-$A$39+1)-1,3)+1),"")</f>
        <v/>
      </c>
      <c r="C3926" s="43" t="str">
        <f t="shared" si="1843"/>
        <v/>
      </c>
      <c r="D3926" s="43" t="str">
        <f t="shared" ca="1" si="1833"/>
        <v/>
      </c>
      <c r="E3926" s="43" t="str">
        <f t="shared" si="1844"/>
        <v/>
      </c>
      <c r="F3926" s="43" t="str">
        <f t="shared" si="1845"/>
        <v/>
      </c>
      <c r="G3926" s="43" t="str">
        <f>IF(A3926&lt;&gt;"",IF(A3926&lt;Data!$G$11*0.25,$C$13/$G$32,IF(A3926&gt;Data!$G$11*0.25,$C$13,$C$13*10)),"")</f>
        <v/>
      </c>
      <c r="H3926" s="43" t="str">
        <f>IF(A3926&lt;&gt;"",IF(Data!$G$9="constant",$C$13,IF(Data!$G$9="squeeze",G3926,F3926)),"")</f>
        <v/>
      </c>
      <c r="I3926" s="38" t="str">
        <f ca="1">IF(ISNUMBER(A3926),NORMINV(RAND(),0,IF(AND(Data!$G$9="squeeze",A3926&lt;Data!$G$11*0.25),$H$32,1)*$C$30*$C$13)*($C$14*$C$12),"")</f>
        <v/>
      </c>
      <c r="J3926" s="42" t="str">
        <f ca="1">IFERROR(IF(Data!$C$6="Real",B3926,I3926+J3925+($C$14*$C$12)*(NORMINV(RAND(),$C$15,CHOOSE($G$13,$C$13,F3926,G3926)))),"")</f>
        <v/>
      </c>
      <c r="K3926" s="88" t="str">
        <f>IF(ISNUMBER(A3926), IF($G$16="fixed",$G$17,MIN(H3926*Data!$C$7*$C$16*0.5,$C$17*Data!$C$7))*$C$12,"")</f>
        <v/>
      </c>
      <c r="L3926" s="42" t="str">
        <f t="shared" ca="1" si="1860"/>
        <v/>
      </c>
      <c r="M3926" s="44" t="str">
        <f t="shared" ca="1" si="1861"/>
        <v/>
      </c>
      <c r="N3926" s="44" t="str">
        <f t="shared" ca="1" si="1862"/>
        <v/>
      </c>
      <c r="O3926" s="108" t="str">
        <f t="shared" si="1846"/>
        <v/>
      </c>
      <c r="P3926" s="102" t="str">
        <f t="shared" si="1847"/>
        <v/>
      </c>
      <c r="Q3926" s="102" t="str">
        <f t="shared" si="1848"/>
        <v/>
      </c>
      <c r="R3926" s="120" t="str">
        <f t="shared" si="1849"/>
        <v/>
      </c>
      <c r="S3926" s="54" t="str">
        <f t="shared" si="1850"/>
        <v/>
      </c>
      <c r="T3926" s="5" t="str">
        <f t="shared" si="1851"/>
        <v/>
      </c>
      <c r="U3926" s="152" t="str">
        <f t="shared" si="1834"/>
        <v/>
      </c>
      <c r="V3926" s="152" t="str">
        <f t="shared" si="1835"/>
        <v/>
      </c>
      <c r="W3926" s="153" t="str">
        <f t="shared" si="1836"/>
        <v/>
      </c>
      <c r="X3926" s="153" t="str">
        <f t="shared" si="1837"/>
        <v/>
      </c>
      <c r="Y3926" s="153" t="str">
        <f t="shared" si="1838"/>
        <v/>
      </c>
      <c r="Z3926" s="153" t="str">
        <f t="shared" si="1839"/>
        <v/>
      </c>
      <c r="AA3926" s="152" t="str">
        <f t="shared" si="1840"/>
        <v/>
      </c>
      <c r="AB3926" s="152" t="str">
        <f t="shared" si="1841"/>
        <v/>
      </c>
      <c r="AC3926" s="154" t="str">
        <f t="shared" si="1852"/>
        <v/>
      </c>
      <c r="AD3926" s="154" t="str">
        <f t="shared" si="1853"/>
        <v/>
      </c>
      <c r="AE3926" s="3" t="str">
        <f t="shared" si="1854"/>
        <v/>
      </c>
      <c r="AF3926" s="3" t="str">
        <f t="shared" si="1855"/>
        <v/>
      </c>
      <c r="AG3926" s="3" t="str">
        <f t="shared" si="1856"/>
        <v/>
      </c>
      <c r="AH3926" s="4" t="str">
        <f t="shared" si="1857"/>
        <v/>
      </c>
      <c r="AI3926" s="75" t="str">
        <f t="shared" si="1858"/>
        <v/>
      </c>
      <c r="AJ3926" s="75" t="str">
        <f t="shared" si="1859"/>
        <v/>
      </c>
    </row>
    <row r="3927" spans="1:36">
      <c r="A3927" s="41" t="str">
        <f t="shared" si="1842"/>
        <v/>
      </c>
      <c r="B3927" s="150" t="str">
        <f>IF(ISNUMBER(A3927),INDEX('MetaTrader Import'!$H$13:$J$5893,TRUNC(((A3927-$A$39+1)-1)/3)+1,MOD((A3927-$A$39+1)-1,3)+1),"")</f>
        <v/>
      </c>
      <c r="C3927" s="43" t="str">
        <f t="shared" si="1843"/>
        <v/>
      </c>
      <c r="D3927" s="43" t="str">
        <f t="shared" ca="1" si="1833"/>
        <v/>
      </c>
      <c r="E3927" s="43" t="str">
        <f t="shared" si="1844"/>
        <v/>
      </c>
      <c r="F3927" s="43" t="str">
        <f t="shared" si="1845"/>
        <v/>
      </c>
      <c r="G3927" s="43" t="str">
        <f>IF(A3927&lt;&gt;"",IF(A3927&lt;Data!$G$11*0.25,$C$13/$G$32,IF(A3927&gt;Data!$G$11*0.25,$C$13,$C$13*10)),"")</f>
        <v/>
      </c>
      <c r="H3927" s="43" t="str">
        <f>IF(A3927&lt;&gt;"",IF(Data!$G$9="constant",$C$13,IF(Data!$G$9="squeeze",G3927,F3927)),"")</f>
        <v/>
      </c>
      <c r="I3927" s="38" t="str">
        <f ca="1">IF(ISNUMBER(A3927),NORMINV(RAND(),0,IF(AND(Data!$G$9="squeeze",A3927&lt;Data!$G$11*0.25),$H$32,1)*$C$30*$C$13)*($C$14*$C$12),"")</f>
        <v/>
      </c>
      <c r="J3927" s="42" t="str">
        <f ca="1">IFERROR(IF(Data!$C$6="Real",B3927,I3927+J3926+($C$14*$C$12)*(NORMINV(RAND(),$C$15,CHOOSE($G$13,$C$13,F3927,G3927)))),"")</f>
        <v/>
      </c>
      <c r="K3927" s="88" t="str">
        <f>IF(ISNUMBER(A3927), IF($G$16="fixed",$G$17,MIN(H3927*Data!$C$7*$C$16*0.5,$C$17*Data!$C$7))*$C$12,"")</f>
        <v/>
      </c>
      <c r="L3927" s="42" t="str">
        <f t="shared" ca="1" si="1860"/>
        <v/>
      </c>
      <c r="M3927" s="44" t="str">
        <f t="shared" ca="1" si="1861"/>
        <v/>
      </c>
      <c r="N3927" s="44" t="str">
        <f t="shared" ca="1" si="1862"/>
        <v/>
      </c>
      <c r="O3927" s="108" t="str">
        <f t="shared" si="1846"/>
        <v/>
      </c>
      <c r="P3927" s="102" t="str">
        <f t="shared" si="1847"/>
        <v/>
      </c>
      <c r="Q3927" s="102" t="str">
        <f t="shared" si="1848"/>
        <v/>
      </c>
      <c r="R3927" s="120" t="str">
        <f t="shared" si="1849"/>
        <v/>
      </c>
      <c r="S3927" s="54" t="str">
        <f t="shared" si="1850"/>
        <v/>
      </c>
      <c r="T3927" s="5" t="str">
        <f t="shared" si="1851"/>
        <v/>
      </c>
      <c r="U3927" s="152" t="str">
        <f t="shared" si="1834"/>
        <v/>
      </c>
      <c r="V3927" s="152" t="str">
        <f t="shared" si="1835"/>
        <v/>
      </c>
      <c r="W3927" s="153" t="str">
        <f t="shared" si="1836"/>
        <v/>
      </c>
      <c r="X3927" s="153" t="str">
        <f t="shared" si="1837"/>
        <v/>
      </c>
      <c r="Y3927" s="153" t="str">
        <f t="shared" si="1838"/>
        <v/>
      </c>
      <c r="Z3927" s="153" t="str">
        <f t="shared" si="1839"/>
        <v/>
      </c>
      <c r="AA3927" s="152" t="str">
        <f t="shared" si="1840"/>
        <v/>
      </c>
      <c r="AB3927" s="152" t="str">
        <f t="shared" si="1841"/>
        <v/>
      </c>
      <c r="AC3927" s="154" t="str">
        <f t="shared" si="1852"/>
        <v/>
      </c>
      <c r="AD3927" s="154" t="str">
        <f t="shared" si="1853"/>
        <v/>
      </c>
      <c r="AE3927" s="3" t="str">
        <f t="shared" si="1854"/>
        <v/>
      </c>
      <c r="AF3927" s="3" t="str">
        <f t="shared" si="1855"/>
        <v/>
      </c>
      <c r="AG3927" s="3" t="str">
        <f t="shared" si="1856"/>
        <v/>
      </c>
      <c r="AH3927" s="4" t="str">
        <f t="shared" si="1857"/>
        <v/>
      </c>
      <c r="AI3927" s="75" t="str">
        <f t="shared" si="1858"/>
        <v/>
      </c>
      <c r="AJ3927" s="75" t="str">
        <f t="shared" si="1859"/>
        <v/>
      </c>
    </row>
    <row r="3928" spans="1:36">
      <c r="A3928" s="41" t="str">
        <f t="shared" si="1842"/>
        <v/>
      </c>
      <c r="B3928" s="150" t="str">
        <f>IF(ISNUMBER(A3928),INDEX('MetaTrader Import'!$H$13:$J$5893,TRUNC(((A3928-$A$39+1)-1)/3)+1,MOD((A3928-$A$39+1)-1,3)+1),"")</f>
        <v/>
      </c>
      <c r="C3928" s="43" t="str">
        <f t="shared" si="1843"/>
        <v/>
      </c>
      <c r="D3928" s="43" t="str">
        <f t="shared" ca="1" si="1833"/>
        <v/>
      </c>
      <c r="E3928" s="43" t="str">
        <f t="shared" si="1844"/>
        <v/>
      </c>
      <c r="F3928" s="43" t="str">
        <f t="shared" si="1845"/>
        <v/>
      </c>
      <c r="G3928" s="43" t="str">
        <f>IF(A3928&lt;&gt;"",IF(A3928&lt;Data!$G$11*0.25,$C$13/$G$32,IF(A3928&gt;Data!$G$11*0.25,$C$13,$C$13*10)),"")</f>
        <v/>
      </c>
      <c r="H3928" s="43" t="str">
        <f>IF(A3928&lt;&gt;"",IF(Data!$G$9="constant",$C$13,IF(Data!$G$9="squeeze",G3928,F3928)),"")</f>
        <v/>
      </c>
      <c r="I3928" s="38" t="str">
        <f ca="1">IF(ISNUMBER(A3928),NORMINV(RAND(),0,IF(AND(Data!$G$9="squeeze",A3928&lt;Data!$G$11*0.25),$H$32,1)*$C$30*$C$13)*($C$14*$C$12),"")</f>
        <v/>
      </c>
      <c r="J3928" s="42" t="str">
        <f ca="1">IFERROR(IF(Data!$C$6="Real",B3928,I3928+J3927+($C$14*$C$12)*(NORMINV(RAND(),$C$15,CHOOSE($G$13,$C$13,F3928,G3928)))),"")</f>
        <v/>
      </c>
      <c r="K3928" s="88" t="str">
        <f>IF(ISNUMBER(A3928), IF($G$16="fixed",$G$17,MIN(H3928*Data!$C$7*$C$16*0.5,$C$17*Data!$C$7))*$C$12,"")</f>
        <v/>
      </c>
      <c r="L3928" s="42" t="str">
        <f t="shared" ca="1" si="1860"/>
        <v/>
      </c>
      <c r="M3928" s="44" t="str">
        <f t="shared" ca="1" si="1861"/>
        <v/>
      </c>
      <c r="N3928" s="44" t="str">
        <f t="shared" ca="1" si="1862"/>
        <v/>
      </c>
      <c r="O3928" s="108" t="str">
        <f t="shared" si="1846"/>
        <v/>
      </c>
      <c r="P3928" s="102" t="str">
        <f t="shared" si="1847"/>
        <v/>
      </c>
      <c r="Q3928" s="102" t="str">
        <f t="shared" si="1848"/>
        <v/>
      </c>
      <c r="R3928" s="120" t="str">
        <f t="shared" si="1849"/>
        <v/>
      </c>
      <c r="S3928" s="54" t="str">
        <f t="shared" si="1850"/>
        <v/>
      </c>
      <c r="T3928" s="5" t="str">
        <f t="shared" si="1851"/>
        <v/>
      </c>
      <c r="U3928" s="152" t="str">
        <f t="shared" si="1834"/>
        <v/>
      </c>
      <c r="V3928" s="152" t="str">
        <f t="shared" si="1835"/>
        <v/>
      </c>
      <c r="W3928" s="153" t="str">
        <f t="shared" si="1836"/>
        <v/>
      </c>
      <c r="X3928" s="153" t="str">
        <f t="shared" si="1837"/>
        <v/>
      </c>
      <c r="Y3928" s="153" t="str">
        <f t="shared" si="1838"/>
        <v/>
      </c>
      <c r="Z3928" s="153" t="str">
        <f t="shared" si="1839"/>
        <v/>
      </c>
      <c r="AA3928" s="152" t="str">
        <f t="shared" si="1840"/>
        <v/>
      </c>
      <c r="AB3928" s="152" t="str">
        <f t="shared" si="1841"/>
        <v/>
      </c>
      <c r="AC3928" s="154" t="str">
        <f t="shared" si="1852"/>
        <v/>
      </c>
      <c r="AD3928" s="154" t="str">
        <f t="shared" si="1853"/>
        <v/>
      </c>
      <c r="AE3928" s="3" t="str">
        <f t="shared" si="1854"/>
        <v/>
      </c>
      <c r="AF3928" s="3" t="str">
        <f t="shared" si="1855"/>
        <v/>
      </c>
      <c r="AG3928" s="3" t="str">
        <f t="shared" si="1856"/>
        <v/>
      </c>
      <c r="AH3928" s="4" t="str">
        <f t="shared" si="1857"/>
        <v/>
      </c>
      <c r="AI3928" s="75" t="str">
        <f t="shared" si="1858"/>
        <v/>
      </c>
      <c r="AJ3928" s="75" t="str">
        <f t="shared" si="1859"/>
        <v/>
      </c>
    </row>
    <row r="3929" spans="1:36">
      <c r="A3929" s="41" t="str">
        <f t="shared" si="1842"/>
        <v/>
      </c>
      <c r="B3929" s="150" t="str">
        <f>IF(ISNUMBER(A3929),INDEX('MetaTrader Import'!$H$13:$J$5893,TRUNC(((A3929-$A$39+1)-1)/3)+1,MOD((A3929-$A$39+1)-1,3)+1),"")</f>
        <v/>
      </c>
      <c r="C3929" s="43" t="str">
        <f t="shared" si="1843"/>
        <v/>
      </c>
      <c r="D3929" s="43" t="str">
        <f t="shared" ca="1" si="1833"/>
        <v/>
      </c>
      <c r="E3929" s="43" t="str">
        <f t="shared" si="1844"/>
        <v/>
      </c>
      <c r="F3929" s="43" t="str">
        <f t="shared" si="1845"/>
        <v/>
      </c>
      <c r="G3929" s="43" t="str">
        <f>IF(A3929&lt;&gt;"",IF(A3929&lt;Data!$G$11*0.25,$C$13/$G$32,IF(A3929&gt;Data!$G$11*0.25,$C$13,$C$13*10)),"")</f>
        <v/>
      </c>
      <c r="H3929" s="43" t="str">
        <f>IF(A3929&lt;&gt;"",IF(Data!$G$9="constant",$C$13,IF(Data!$G$9="squeeze",G3929,F3929)),"")</f>
        <v/>
      </c>
      <c r="I3929" s="38" t="str">
        <f ca="1">IF(ISNUMBER(A3929),NORMINV(RAND(),0,IF(AND(Data!$G$9="squeeze",A3929&lt;Data!$G$11*0.25),$H$32,1)*$C$30*$C$13)*($C$14*$C$12),"")</f>
        <v/>
      </c>
      <c r="J3929" s="42" t="str">
        <f ca="1">IFERROR(IF(Data!$C$6="Real",B3929,I3929+J3928+($C$14*$C$12)*(NORMINV(RAND(),$C$15,CHOOSE($G$13,$C$13,F3929,G3929)))),"")</f>
        <v/>
      </c>
      <c r="K3929" s="88" t="str">
        <f>IF(ISNUMBER(A3929), IF($G$16="fixed",$G$17,MIN(H3929*Data!$C$7*$C$16*0.5,$C$17*Data!$C$7))*$C$12,"")</f>
        <v/>
      </c>
      <c r="L3929" s="42" t="str">
        <f t="shared" ca="1" si="1860"/>
        <v/>
      </c>
      <c r="M3929" s="44" t="str">
        <f t="shared" ca="1" si="1861"/>
        <v/>
      </c>
      <c r="N3929" s="44" t="str">
        <f t="shared" ca="1" si="1862"/>
        <v/>
      </c>
      <c r="O3929" s="108" t="str">
        <f t="shared" si="1846"/>
        <v/>
      </c>
      <c r="P3929" s="102" t="str">
        <f t="shared" si="1847"/>
        <v/>
      </c>
      <c r="Q3929" s="102" t="str">
        <f t="shared" si="1848"/>
        <v/>
      </c>
      <c r="R3929" s="120" t="str">
        <f t="shared" si="1849"/>
        <v/>
      </c>
      <c r="S3929" s="54" t="str">
        <f t="shared" si="1850"/>
        <v/>
      </c>
      <c r="T3929" s="5" t="str">
        <f t="shared" si="1851"/>
        <v/>
      </c>
      <c r="U3929" s="152" t="str">
        <f t="shared" si="1834"/>
        <v/>
      </c>
      <c r="V3929" s="152" t="str">
        <f t="shared" si="1835"/>
        <v/>
      </c>
      <c r="W3929" s="153" t="str">
        <f t="shared" si="1836"/>
        <v/>
      </c>
      <c r="X3929" s="153" t="str">
        <f t="shared" si="1837"/>
        <v/>
      </c>
      <c r="Y3929" s="153" t="str">
        <f t="shared" si="1838"/>
        <v/>
      </c>
      <c r="Z3929" s="153" t="str">
        <f t="shared" si="1839"/>
        <v/>
      </c>
      <c r="AA3929" s="152" t="str">
        <f t="shared" si="1840"/>
        <v/>
      </c>
      <c r="AB3929" s="152" t="str">
        <f t="shared" si="1841"/>
        <v/>
      </c>
      <c r="AC3929" s="154" t="str">
        <f t="shared" si="1852"/>
        <v/>
      </c>
      <c r="AD3929" s="154" t="str">
        <f t="shared" si="1853"/>
        <v/>
      </c>
      <c r="AE3929" s="3" t="str">
        <f t="shared" si="1854"/>
        <v/>
      </c>
      <c r="AF3929" s="3" t="str">
        <f t="shared" si="1855"/>
        <v/>
      </c>
      <c r="AG3929" s="3" t="str">
        <f t="shared" si="1856"/>
        <v/>
      </c>
      <c r="AH3929" s="4" t="str">
        <f t="shared" si="1857"/>
        <v/>
      </c>
      <c r="AI3929" s="75" t="str">
        <f t="shared" si="1858"/>
        <v/>
      </c>
      <c r="AJ3929" s="75" t="str">
        <f t="shared" si="1859"/>
        <v/>
      </c>
    </row>
    <row r="3930" spans="1:36">
      <c r="A3930" s="41" t="str">
        <f t="shared" si="1842"/>
        <v/>
      </c>
      <c r="B3930" s="150" t="str">
        <f>IF(ISNUMBER(A3930),INDEX('MetaTrader Import'!$H$13:$J$5893,TRUNC(((A3930-$A$39+1)-1)/3)+1,MOD((A3930-$A$39+1)-1,3)+1),"")</f>
        <v/>
      </c>
      <c r="C3930" s="43" t="str">
        <f t="shared" si="1843"/>
        <v/>
      </c>
      <c r="D3930" s="43" t="str">
        <f t="shared" ca="1" si="1833"/>
        <v/>
      </c>
      <c r="E3930" s="43" t="str">
        <f t="shared" si="1844"/>
        <v/>
      </c>
      <c r="F3930" s="43" t="str">
        <f t="shared" si="1845"/>
        <v/>
      </c>
      <c r="G3930" s="43" t="str">
        <f>IF(A3930&lt;&gt;"",IF(A3930&lt;Data!$G$11*0.25,$C$13/$G$32,IF(A3930&gt;Data!$G$11*0.25,$C$13,$C$13*10)),"")</f>
        <v/>
      </c>
      <c r="H3930" s="43" t="str">
        <f>IF(A3930&lt;&gt;"",IF(Data!$G$9="constant",$C$13,IF(Data!$G$9="squeeze",G3930,F3930)),"")</f>
        <v/>
      </c>
      <c r="I3930" s="38" t="str">
        <f ca="1">IF(ISNUMBER(A3930),NORMINV(RAND(),0,IF(AND(Data!$G$9="squeeze",A3930&lt;Data!$G$11*0.25),$H$32,1)*$C$30*$C$13)*($C$14*$C$12),"")</f>
        <v/>
      </c>
      <c r="J3930" s="42" t="str">
        <f ca="1">IFERROR(IF(Data!$C$6="Real",B3930,I3930+J3929+($C$14*$C$12)*(NORMINV(RAND(),$C$15,CHOOSE($G$13,$C$13,F3930,G3930)))),"")</f>
        <v/>
      </c>
      <c r="K3930" s="88" t="str">
        <f>IF(ISNUMBER(A3930), IF($G$16="fixed",$G$17,MIN(H3930*Data!$C$7*$C$16*0.5,$C$17*Data!$C$7))*$C$12,"")</f>
        <v/>
      </c>
      <c r="L3930" s="42" t="str">
        <f t="shared" ca="1" si="1860"/>
        <v/>
      </c>
      <c r="M3930" s="44" t="str">
        <f t="shared" ca="1" si="1861"/>
        <v/>
      </c>
      <c r="N3930" s="44" t="str">
        <f t="shared" ca="1" si="1862"/>
        <v/>
      </c>
      <c r="O3930" s="108" t="str">
        <f t="shared" si="1846"/>
        <v/>
      </c>
      <c r="P3930" s="102" t="str">
        <f t="shared" si="1847"/>
        <v/>
      </c>
      <c r="Q3930" s="102" t="str">
        <f t="shared" si="1848"/>
        <v/>
      </c>
      <c r="R3930" s="120" t="str">
        <f t="shared" si="1849"/>
        <v/>
      </c>
      <c r="S3930" s="54" t="str">
        <f t="shared" si="1850"/>
        <v/>
      </c>
      <c r="T3930" s="5" t="str">
        <f t="shared" si="1851"/>
        <v/>
      </c>
      <c r="U3930" s="152" t="str">
        <f t="shared" si="1834"/>
        <v/>
      </c>
      <c r="V3930" s="152" t="str">
        <f t="shared" si="1835"/>
        <v/>
      </c>
      <c r="W3930" s="153" t="str">
        <f t="shared" si="1836"/>
        <v/>
      </c>
      <c r="X3930" s="153" t="str">
        <f t="shared" si="1837"/>
        <v/>
      </c>
      <c r="Y3930" s="153" t="str">
        <f t="shared" si="1838"/>
        <v/>
      </c>
      <c r="Z3930" s="153" t="str">
        <f t="shared" si="1839"/>
        <v/>
      </c>
      <c r="AA3930" s="152" t="str">
        <f t="shared" si="1840"/>
        <v/>
      </c>
      <c r="AB3930" s="152" t="str">
        <f t="shared" si="1841"/>
        <v/>
      </c>
      <c r="AC3930" s="154" t="str">
        <f t="shared" si="1852"/>
        <v/>
      </c>
      <c r="AD3930" s="154" t="str">
        <f t="shared" si="1853"/>
        <v/>
      </c>
      <c r="AE3930" s="3" t="str">
        <f t="shared" si="1854"/>
        <v/>
      </c>
      <c r="AF3930" s="3" t="str">
        <f t="shared" si="1855"/>
        <v/>
      </c>
      <c r="AG3930" s="3" t="str">
        <f t="shared" si="1856"/>
        <v/>
      </c>
      <c r="AH3930" s="4" t="str">
        <f t="shared" si="1857"/>
        <v/>
      </c>
      <c r="AI3930" s="75" t="str">
        <f t="shared" si="1858"/>
        <v/>
      </c>
      <c r="AJ3930" s="75" t="str">
        <f t="shared" si="1859"/>
        <v/>
      </c>
    </row>
    <row r="3931" spans="1:36">
      <c r="A3931" s="41" t="str">
        <f t="shared" si="1842"/>
        <v/>
      </c>
      <c r="B3931" s="150" t="str">
        <f>IF(ISNUMBER(A3931),INDEX('MetaTrader Import'!$H$13:$J$5893,TRUNC(((A3931-$A$39+1)-1)/3)+1,MOD((A3931-$A$39+1)-1,3)+1),"")</f>
        <v/>
      </c>
      <c r="C3931" s="43" t="str">
        <f t="shared" si="1843"/>
        <v/>
      </c>
      <c r="D3931" s="43" t="str">
        <f t="shared" ca="1" si="1833"/>
        <v/>
      </c>
      <c r="E3931" s="43" t="str">
        <f t="shared" si="1844"/>
        <v/>
      </c>
      <c r="F3931" s="43" t="str">
        <f t="shared" si="1845"/>
        <v/>
      </c>
      <c r="G3931" s="43" t="str">
        <f>IF(A3931&lt;&gt;"",IF(A3931&lt;Data!$G$11*0.25,$C$13/$G$32,IF(A3931&gt;Data!$G$11*0.25,$C$13,$C$13*10)),"")</f>
        <v/>
      </c>
      <c r="H3931" s="43" t="str">
        <f>IF(A3931&lt;&gt;"",IF(Data!$G$9="constant",$C$13,IF(Data!$G$9="squeeze",G3931,F3931)),"")</f>
        <v/>
      </c>
      <c r="I3931" s="38" t="str">
        <f ca="1">IF(ISNUMBER(A3931),NORMINV(RAND(),0,IF(AND(Data!$G$9="squeeze",A3931&lt;Data!$G$11*0.25),$H$32,1)*$C$30*$C$13)*($C$14*$C$12),"")</f>
        <v/>
      </c>
      <c r="J3931" s="42" t="str">
        <f ca="1">IFERROR(IF(Data!$C$6="Real",B3931,I3931+J3930+($C$14*$C$12)*(NORMINV(RAND(),$C$15,CHOOSE($G$13,$C$13,F3931,G3931)))),"")</f>
        <v/>
      </c>
      <c r="K3931" s="88" t="str">
        <f>IF(ISNUMBER(A3931), IF($G$16="fixed",$G$17,MIN(H3931*Data!$C$7*$C$16*0.5,$C$17*Data!$C$7))*$C$12,"")</f>
        <v/>
      </c>
      <c r="L3931" s="42" t="str">
        <f t="shared" ca="1" si="1860"/>
        <v/>
      </c>
      <c r="M3931" s="44" t="str">
        <f t="shared" ca="1" si="1861"/>
        <v/>
      </c>
      <c r="N3931" s="44" t="str">
        <f t="shared" ca="1" si="1862"/>
        <v/>
      </c>
      <c r="O3931" s="108" t="str">
        <f t="shared" si="1846"/>
        <v/>
      </c>
      <c r="P3931" s="102" t="str">
        <f t="shared" si="1847"/>
        <v/>
      </c>
      <c r="Q3931" s="102" t="str">
        <f t="shared" si="1848"/>
        <v/>
      </c>
      <c r="R3931" s="120" t="str">
        <f t="shared" si="1849"/>
        <v/>
      </c>
      <c r="S3931" s="54" t="str">
        <f t="shared" si="1850"/>
        <v/>
      </c>
      <c r="T3931" s="5" t="str">
        <f t="shared" si="1851"/>
        <v/>
      </c>
      <c r="U3931" s="152" t="str">
        <f t="shared" si="1834"/>
        <v/>
      </c>
      <c r="V3931" s="152" t="str">
        <f t="shared" si="1835"/>
        <v/>
      </c>
      <c r="W3931" s="153" t="str">
        <f t="shared" si="1836"/>
        <v/>
      </c>
      <c r="X3931" s="153" t="str">
        <f t="shared" si="1837"/>
        <v/>
      </c>
      <c r="Y3931" s="153" t="str">
        <f t="shared" si="1838"/>
        <v/>
      </c>
      <c r="Z3931" s="153" t="str">
        <f t="shared" si="1839"/>
        <v/>
      </c>
      <c r="AA3931" s="152" t="str">
        <f t="shared" si="1840"/>
        <v/>
      </c>
      <c r="AB3931" s="152" t="str">
        <f t="shared" si="1841"/>
        <v/>
      </c>
      <c r="AC3931" s="154" t="str">
        <f t="shared" si="1852"/>
        <v/>
      </c>
      <c r="AD3931" s="154" t="str">
        <f t="shared" si="1853"/>
        <v/>
      </c>
      <c r="AE3931" s="3" t="str">
        <f t="shared" si="1854"/>
        <v/>
      </c>
      <c r="AF3931" s="3" t="str">
        <f t="shared" si="1855"/>
        <v/>
      </c>
      <c r="AG3931" s="3" t="str">
        <f t="shared" si="1856"/>
        <v/>
      </c>
      <c r="AH3931" s="4" t="str">
        <f t="shared" si="1857"/>
        <v/>
      </c>
      <c r="AI3931" s="75" t="str">
        <f t="shared" si="1858"/>
        <v/>
      </c>
      <c r="AJ3931" s="75" t="str">
        <f t="shared" si="1859"/>
        <v/>
      </c>
    </row>
    <row r="3932" spans="1:36">
      <c r="A3932" s="41" t="str">
        <f t="shared" si="1842"/>
        <v/>
      </c>
      <c r="B3932" s="150" t="str">
        <f>IF(ISNUMBER(A3932),INDEX('MetaTrader Import'!$H$13:$J$5893,TRUNC(((A3932-$A$39+1)-1)/3)+1,MOD((A3932-$A$39+1)-1,3)+1),"")</f>
        <v/>
      </c>
      <c r="C3932" s="43" t="str">
        <f t="shared" si="1843"/>
        <v/>
      </c>
      <c r="D3932" s="43" t="str">
        <f t="shared" ca="1" si="1833"/>
        <v/>
      </c>
      <c r="E3932" s="43" t="str">
        <f t="shared" si="1844"/>
        <v/>
      </c>
      <c r="F3932" s="43" t="str">
        <f t="shared" si="1845"/>
        <v/>
      </c>
      <c r="G3932" s="43" t="str">
        <f>IF(A3932&lt;&gt;"",IF(A3932&lt;Data!$G$11*0.25,$C$13/$G$32,IF(A3932&gt;Data!$G$11*0.25,$C$13,$C$13*10)),"")</f>
        <v/>
      </c>
      <c r="H3932" s="43" t="str">
        <f>IF(A3932&lt;&gt;"",IF(Data!$G$9="constant",$C$13,IF(Data!$G$9="squeeze",G3932,F3932)),"")</f>
        <v/>
      </c>
      <c r="I3932" s="38" t="str">
        <f ca="1">IF(ISNUMBER(A3932),NORMINV(RAND(),0,IF(AND(Data!$G$9="squeeze",A3932&lt;Data!$G$11*0.25),$H$32,1)*$C$30*$C$13)*($C$14*$C$12),"")</f>
        <v/>
      </c>
      <c r="J3932" s="42" t="str">
        <f ca="1">IFERROR(IF(Data!$C$6="Real",B3932,I3932+J3931+($C$14*$C$12)*(NORMINV(RAND(),$C$15,CHOOSE($G$13,$C$13,F3932,G3932)))),"")</f>
        <v/>
      </c>
      <c r="K3932" s="88" t="str">
        <f>IF(ISNUMBER(A3932), IF($G$16="fixed",$G$17,MIN(H3932*Data!$C$7*$C$16*0.5,$C$17*Data!$C$7))*$C$12,"")</f>
        <v/>
      </c>
      <c r="L3932" s="42" t="str">
        <f t="shared" ca="1" si="1860"/>
        <v/>
      </c>
      <c r="M3932" s="44" t="str">
        <f t="shared" ca="1" si="1861"/>
        <v/>
      </c>
      <c r="N3932" s="44" t="str">
        <f t="shared" ca="1" si="1862"/>
        <v/>
      </c>
      <c r="O3932" s="108" t="str">
        <f t="shared" si="1846"/>
        <v/>
      </c>
      <c r="P3932" s="102" t="str">
        <f t="shared" si="1847"/>
        <v/>
      </c>
      <c r="Q3932" s="102" t="str">
        <f t="shared" si="1848"/>
        <v/>
      </c>
      <c r="R3932" s="120" t="str">
        <f t="shared" si="1849"/>
        <v/>
      </c>
      <c r="S3932" s="54" t="str">
        <f t="shared" si="1850"/>
        <v/>
      </c>
      <c r="T3932" s="5" t="str">
        <f t="shared" si="1851"/>
        <v/>
      </c>
      <c r="U3932" s="152" t="str">
        <f t="shared" si="1834"/>
        <v/>
      </c>
      <c r="V3932" s="152" t="str">
        <f t="shared" si="1835"/>
        <v/>
      </c>
      <c r="W3932" s="153" t="str">
        <f t="shared" si="1836"/>
        <v/>
      </c>
      <c r="X3932" s="153" t="str">
        <f t="shared" si="1837"/>
        <v/>
      </c>
      <c r="Y3932" s="153" t="str">
        <f t="shared" si="1838"/>
        <v/>
      </c>
      <c r="Z3932" s="153" t="str">
        <f t="shared" si="1839"/>
        <v/>
      </c>
      <c r="AA3932" s="152" t="str">
        <f t="shared" si="1840"/>
        <v/>
      </c>
      <c r="AB3932" s="152" t="str">
        <f t="shared" si="1841"/>
        <v/>
      </c>
      <c r="AC3932" s="154" t="str">
        <f t="shared" si="1852"/>
        <v/>
      </c>
      <c r="AD3932" s="154" t="str">
        <f t="shared" si="1853"/>
        <v/>
      </c>
      <c r="AE3932" s="3" t="str">
        <f t="shared" si="1854"/>
        <v/>
      </c>
      <c r="AF3932" s="3" t="str">
        <f t="shared" si="1855"/>
        <v/>
      </c>
      <c r="AG3932" s="3" t="str">
        <f t="shared" si="1856"/>
        <v/>
      </c>
      <c r="AH3932" s="4" t="str">
        <f t="shared" si="1857"/>
        <v/>
      </c>
      <c r="AI3932" s="75" t="str">
        <f t="shared" si="1858"/>
        <v/>
      </c>
      <c r="AJ3932" s="75" t="str">
        <f t="shared" si="1859"/>
        <v/>
      </c>
    </row>
    <row r="3933" spans="1:36">
      <c r="A3933" s="41" t="str">
        <f t="shared" si="1842"/>
        <v/>
      </c>
      <c r="B3933" s="150" t="str">
        <f>IF(ISNUMBER(A3933),INDEX('MetaTrader Import'!$H$13:$J$5893,TRUNC(((A3933-$A$39+1)-1)/3)+1,MOD((A3933-$A$39+1)-1,3)+1),"")</f>
        <v/>
      </c>
      <c r="C3933" s="43" t="str">
        <f t="shared" si="1843"/>
        <v/>
      </c>
      <c r="D3933" s="43" t="str">
        <f t="shared" ca="1" si="1833"/>
        <v/>
      </c>
      <c r="E3933" s="43" t="str">
        <f t="shared" si="1844"/>
        <v/>
      </c>
      <c r="F3933" s="43" t="str">
        <f t="shared" si="1845"/>
        <v/>
      </c>
      <c r="G3933" s="43" t="str">
        <f>IF(A3933&lt;&gt;"",IF(A3933&lt;Data!$G$11*0.25,$C$13/$G$32,IF(A3933&gt;Data!$G$11*0.25,$C$13,$C$13*10)),"")</f>
        <v/>
      </c>
      <c r="H3933" s="43" t="str">
        <f>IF(A3933&lt;&gt;"",IF(Data!$G$9="constant",$C$13,IF(Data!$G$9="squeeze",G3933,F3933)),"")</f>
        <v/>
      </c>
      <c r="I3933" s="38" t="str">
        <f ca="1">IF(ISNUMBER(A3933),NORMINV(RAND(),0,IF(AND(Data!$G$9="squeeze",A3933&lt;Data!$G$11*0.25),$H$32,1)*$C$30*$C$13)*($C$14*$C$12),"")</f>
        <v/>
      </c>
      <c r="J3933" s="42" t="str">
        <f ca="1">IFERROR(IF(Data!$C$6="Real",B3933,I3933+J3932+($C$14*$C$12)*(NORMINV(RAND(),$C$15,CHOOSE($G$13,$C$13,F3933,G3933)))),"")</f>
        <v/>
      </c>
      <c r="K3933" s="88" t="str">
        <f>IF(ISNUMBER(A3933), IF($G$16="fixed",$G$17,MIN(H3933*Data!$C$7*$C$16*0.5,$C$17*Data!$C$7))*$C$12,"")</f>
        <v/>
      </c>
      <c r="L3933" s="42" t="str">
        <f t="shared" ca="1" si="1860"/>
        <v/>
      </c>
      <c r="M3933" s="44" t="str">
        <f t="shared" ca="1" si="1861"/>
        <v/>
      </c>
      <c r="N3933" s="44" t="str">
        <f t="shared" ca="1" si="1862"/>
        <v/>
      </c>
      <c r="O3933" s="108" t="str">
        <f t="shared" si="1846"/>
        <v/>
      </c>
      <c r="P3933" s="102" t="str">
        <f t="shared" si="1847"/>
        <v/>
      </c>
      <c r="Q3933" s="102" t="str">
        <f t="shared" si="1848"/>
        <v/>
      </c>
      <c r="R3933" s="120" t="str">
        <f t="shared" si="1849"/>
        <v/>
      </c>
      <c r="S3933" s="54" t="str">
        <f t="shared" si="1850"/>
        <v/>
      </c>
      <c r="T3933" s="5" t="str">
        <f t="shared" si="1851"/>
        <v/>
      </c>
      <c r="U3933" s="152" t="str">
        <f t="shared" si="1834"/>
        <v/>
      </c>
      <c r="V3933" s="152" t="str">
        <f t="shared" si="1835"/>
        <v/>
      </c>
      <c r="W3933" s="153" t="str">
        <f t="shared" si="1836"/>
        <v/>
      </c>
      <c r="X3933" s="153" t="str">
        <f t="shared" si="1837"/>
        <v/>
      </c>
      <c r="Y3933" s="153" t="str">
        <f t="shared" si="1838"/>
        <v/>
      </c>
      <c r="Z3933" s="153" t="str">
        <f t="shared" si="1839"/>
        <v/>
      </c>
      <c r="AA3933" s="152" t="str">
        <f t="shared" si="1840"/>
        <v/>
      </c>
      <c r="AB3933" s="152" t="str">
        <f t="shared" si="1841"/>
        <v/>
      </c>
      <c r="AC3933" s="154" t="str">
        <f t="shared" si="1852"/>
        <v/>
      </c>
      <c r="AD3933" s="154" t="str">
        <f t="shared" si="1853"/>
        <v/>
      </c>
      <c r="AE3933" s="3" t="str">
        <f t="shared" si="1854"/>
        <v/>
      </c>
      <c r="AF3933" s="3" t="str">
        <f t="shared" si="1855"/>
        <v/>
      </c>
      <c r="AG3933" s="3" t="str">
        <f t="shared" si="1856"/>
        <v/>
      </c>
      <c r="AH3933" s="4" t="str">
        <f t="shared" si="1857"/>
        <v/>
      </c>
      <c r="AI3933" s="75" t="str">
        <f t="shared" si="1858"/>
        <v/>
      </c>
      <c r="AJ3933" s="75" t="str">
        <f t="shared" si="1859"/>
        <v/>
      </c>
    </row>
    <row r="3934" spans="1:36">
      <c r="A3934" s="41" t="str">
        <f t="shared" si="1842"/>
        <v/>
      </c>
      <c r="B3934" s="150" t="str">
        <f>IF(ISNUMBER(A3934),INDEX('MetaTrader Import'!$H$13:$J$5893,TRUNC(((A3934-$A$39+1)-1)/3)+1,MOD((A3934-$A$39+1)-1,3)+1),"")</f>
        <v/>
      </c>
      <c r="C3934" s="43" t="str">
        <f t="shared" si="1843"/>
        <v/>
      </c>
      <c r="D3934" s="43" t="str">
        <f t="shared" ca="1" si="1833"/>
        <v/>
      </c>
      <c r="E3934" s="43" t="str">
        <f t="shared" si="1844"/>
        <v/>
      </c>
      <c r="F3934" s="43" t="str">
        <f t="shared" si="1845"/>
        <v/>
      </c>
      <c r="G3934" s="43" t="str">
        <f>IF(A3934&lt;&gt;"",IF(A3934&lt;Data!$G$11*0.25,$C$13/$G$32,IF(A3934&gt;Data!$G$11*0.25,$C$13,$C$13*10)),"")</f>
        <v/>
      </c>
      <c r="H3934" s="43" t="str">
        <f>IF(A3934&lt;&gt;"",IF(Data!$G$9="constant",$C$13,IF(Data!$G$9="squeeze",G3934,F3934)),"")</f>
        <v/>
      </c>
      <c r="I3934" s="38" t="str">
        <f ca="1">IF(ISNUMBER(A3934),NORMINV(RAND(),0,IF(AND(Data!$G$9="squeeze",A3934&lt;Data!$G$11*0.25),$H$32,1)*$C$30*$C$13)*($C$14*$C$12),"")</f>
        <v/>
      </c>
      <c r="J3934" s="42" t="str">
        <f ca="1">IFERROR(IF(Data!$C$6="Real",B3934,I3934+J3933+($C$14*$C$12)*(NORMINV(RAND(),$C$15,CHOOSE($G$13,$C$13,F3934,G3934)))),"")</f>
        <v/>
      </c>
      <c r="K3934" s="88" t="str">
        <f>IF(ISNUMBER(A3934), IF($G$16="fixed",$G$17,MIN(H3934*Data!$C$7*$C$16*0.5,$C$17*Data!$C$7))*$C$12,"")</f>
        <v/>
      </c>
      <c r="L3934" s="42" t="str">
        <f t="shared" ca="1" si="1860"/>
        <v/>
      </c>
      <c r="M3934" s="44" t="str">
        <f t="shared" ca="1" si="1861"/>
        <v/>
      </c>
      <c r="N3934" s="44" t="str">
        <f t="shared" ca="1" si="1862"/>
        <v/>
      </c>
      <c r="O3934" s="108" t="str">
        <f t="shared" si="1846"/>
        <v/>
      </c>
      <c r="P3934" s="102" t="str">
        <f t="shared" si="1847"/>
        <v/>
      </c>
      <c r="Q3934" s="102" t="str">
        <f t="shared" si="1848"/>
        <v/>
      </c>
      <c r="R3934" s="120" t="str">
        <f t="shared" si="1849"/>
        <v/>
      </c>
      <c r="S3934" s="54" t="str">
        <f t="shared" si="1850"/>
        <v/>
      </c>
      <c r="T3934" s="5" t="str">
        <f t="shared" si="1851"/>
        <v/>
      </c>
      <c r="U3934" s="152" t="str">
        <f t="shared" si="1834"/>
        <v/>
      </c>
      <c r="V3934" s="152" t="str">
        <f t="shared" si="1835"/>
        <v/>
      </c>
      <c r="W3934" s="153" t="str">
        <f t="shared" si="1836"/>
        <v/>
      </c>
      <c r="X3934" s="153" t="str">
        <f t="shared" si="1837"/>
        <v/>
      </c>
      <c r="Y3934" s="153" t="str">
        <f t="shared" si="1838"/>
        <v/>
      </c>
      <c r="Z3934" s="153" t="str">
        <f t="shared" si="1839"/>
        <v/>
      </c>
      <c r="AA3934" s="152" t="str">
        <f t="shared" si="1840"/>
        <v/>
      </c>
      <c r="AB3934" s="152" t="str">
        <f t="shared" si="1841"/>
        <v/>
      </c>
      <c r="AC3934" s="154" t="str">
        <f t="shared" si="1852"/>
        <v/>
      </c>
      <c r="AD3934" s="154" t="str">
        <f t="shared" si="1853"/>
        <v/>
      </c>
      <c r="AE3934" s="3" t="str">
        <f t="shared" si="1854"/>
        <v/>
      </c>
      <c r="AF3934" s="3" t="str">
        <f t="shared" si="1855"/>
        <v/>
      </c>
      <c r="AG3934" s="3" t="str">
        <f t="shared" si="1856"/>
        <v/>
      </c>
      <c r="AH3934" s="4" t="str">
        <f t="shared" si="1857"/>
        <v/>
      </c>
      <c r="AI3934" s="75" t="str">
        <f t="shared" si="1858"/>
        <v/>
      </c>
      <c r="AJ3934" s="75" t="str">
        <f t="shared" si="1859"/>
        <v/>
      </c>
    </row>
    <row r="3935" spans="1:36">
      <c r="A3935" s="41" t="str">
        <f t="shared" si="1842"/>
        <v/>
      </c>
      <c r="B3935" s="150" t="str">
        <f>IF(ISNUMBER(A3935),INDEX('MetaTrader Import'!$H$13:$J$5893,TRUNC(((A3935-$A$39+1)-1)/3)+1,MOD((A3935-$A$39+1)-1,3)+1),"")</f>
        <v/>
      </c>
      <c r="C3935" s="43" t="str">
        <f t="shared" si="1843"/>
        <v/>
      </c>
      <c r="D3935" s="43" t="str">
        <f t="shared" ca="1" si="1833"/>
        <v/>
      </c>
      <c r="E3935" s="43" t="str">
        <f t="shared" si="1844"/>
        <v/>
      </c>
      <c r="F3935" s="43" t="str">
        <f t="shared" si="1845"/>
        <v/>
      </c>
      <c r="G3935" s="43" t="str">
        <f>IF(A3935&lt;&gt;"",IF(A3935&lt;Data!$G$11*0.25,$C$13/$G$32,IF(A3935&gt;Data!$G$11*0.25,$C$13,$C$13*10)),"")</f>
        <v/>
      </c>
      <c r="H3935" s="43" t="str">
        <f>IF(A3935&lt;&gt;"",IF(Data!$G$9="constant",$C$13,IF(Data!$G$9="squeeze",G3935,F3935)),"")</f>
        <v/>
      </c>
      <c r="I3935" s="38" t="str">
        <f ca="1">IF(ISNUMBER(A3935),NORMINV(RAND(),0,IF(AND(Data!$G$9="squeeze",A3935&lt;Data!$G$11*0.25),$H$32,1)*$C$30*$C$13)*($C$14*$C$12),"")</f>
        <v/>
      </c>
      <c r="J3935" s="42" t="str">
        <f ca="1">IFERROR(IF(Data!$C$6="Real",B3935,I3935+J3934+($C$14*$C$12)*(NORMINV(RAND(),$C$15,CHOOSE($G$13,$C$13,F3935,G3935)))),"")</f>
        <v/>
      </c>
      <c r="K3935" s="88" t="str">
        <f>IF(ISNUMBER(A3935), IF($G$16="fixed",$G$17,MIN(H3935*Data!$C$7*$C$16*0.5,$C$17*Data!$C$7))*$C$12,"")</f>
        <v/>
      </c>
      <c r="L3935" s="42" t="str">
        <f t="shared" ca="1" si="1860"/>
        <v/>
      </c>
      <c r="M3935" s="44" t="str">
        <f t="shared" ca="1" si="1861"/>
        <v/>
      </c>
      <c r="N3935" s="44" t="str">
        <f t="shared" ca="1" si="1862"/>
        <v/>
      </c>
      <c r="O3935" s="108" t="str">
        <f t="shared" si="1846"/>
        <v/>
      </c>
      <c r="P3935" s="102" t="str">
        <f t="shared" si="1847"/>
        <v/>
      </c>
      <c r="Q3935" s="102" t="str">
        <f t="shared" si="1848"/>
        <v/>
      </c>
      <c r="R3935" s="120" t="str">
        <f t="shared" si="1849"/>
        <v/>
      </c>
      <c r="S3935" s="54" t="str">
        <f t="shared" si="1850"/>
        <v/>
      </c>
      <c r="T3935" s="5" t="str">
        <f t="shared" si="1851"/>
        <v/>
      </c>
      <c r="U3935" s="152" t="str">
        <f t="shared" si="1834"/>
        <v/>
      </c>
      <c r="V3935" s="152" t="str">
        <f t="shared" si="1835"/>
        <v/>
      </c>
      <c r="W3935" s="153" t="str">
        <f t="shared" si="1836"/>
        <v/>
      </c>
      <c r="X3935" s="153" t="str">
        <f t="shared" si="1837"/>
        <v/>
      </c>
      <c r="Y3935" s="153" t="str">
        <f t="shared" si="1838"/>
        <v/>
      </c>
      <c r="Z3935" s="153" t="str">
        <f t="shared" si="1839"/>
        <v/>
      </c>
      <c r="AA3935" s="152" t="str">
        <f t="shared" si="1840"/>
        <v/>
      </c>
      <c r="AB3935" s="152" t="str">
        <f t="shared" si="1841"/>
        <v/>
      </c>
      <c r="AC3935" s="154" t="str">
        <f t="shared" si="1852"/>
        <v/>
      </c>
      <c r="AD3935" s="154" t="str">
        <f t="shared" si="1853"/>
        <v/>
      </c>
      <c r="AE3935" s="3" t="str">
        <f t="shared" si="1854"/>
        <v/>
      </c>
      <c r="AF3935" s="3" t="str">
        <f t="shared" si="1855"/>
        <v/>
      </c>
      <c r="AG3935" s="3" t="str">
        <f t="shared" si="1856"/>
        <v/>
      </c>
      <c r="AH3935" s="4" t="str">
        <f t="shared" si="1857"/>
        <v/>
      </c>
      <c r="AI3935" s="75" t="str">
        <f t="shared" si="1858"/>
        <v/>
      </c>
      <c r="AJ3935" s="75" t="str">
        <f t="shared" si="1859"/>
        <v/>
      </c>
    </row>
    <row r="3936" spans="1:36">
      <c r="A3936" s="41" t="str">
        <f t="shared" si="1842"/>
        <v/>
      </c>
      <c r="B3936" s="150" t="str">
        <f>IF(ISNUMBER(A3936),INDEX('MetaTrader Import'!$H$13:$J$5893,TRUNC(((A3936-$A$39+1)-1)/3)+1,MOD((A3936-$A$39+1)-1,3)+1),"")</f>
        <v/>
      </c>
      <c r="C3936" s="43" t="str">
        <f t="shared" si="1843"/>
        <v/>
      </c>
      <c r="D3936" s="43" t="str">
        <f t="shared" ca="1" si="1833"/>
        <v/>
      </c>
      <c r="E3936" s="43" t="str">
        <f t="shared" si="1844"/>
        <v/>
      </c>
      <c r="F3936" s="43" t="str">
        <f t="shared" si="1845"/>
        <v/>
      </c>
      <c r="G3936" s="43" t="str">
        <f>IF(A3936&lt;&gt;"",IF(A3936&lt;Data!$G$11*0.25,$C$13/$G$32,IF(A3936&gt;Data!$G$11*0.25,$C$13,$C$13*10)),"")</f>
        <v/>
      </c>
      <c r="H3936" s="43" t="str">
        <f>IF(A3936&lt;&gt;"",IF(Data!$G$9="constant",$C$13,IF(Data!$G$9="squeeze",G3936,F3936)),"")</f>
        <v/>
      </c>
      <c r="I3936" s="38" t="str">
        <f ca="1">IF(ISNUMBER(A3936),NORMINV(RAND(),0,IF(AND(Data!$G$9="squeeze",A3936&lt;Data!$G$11*0.25),$H$32,1)*$C$30*$C$13)*($C$14*$C$12),"")</f>
        <v/>
      </c>
      <c r="J3936" s="42" t="str">
        <f ca="1">IFERROR(IF(Data!$C$6="Real",B3936,I3936+J3935+($C$14*$C$12)*(NORMINV(RAND(),$C$15,CHOOSE($G$13,$C$13,F3936,G3936)))),"")</f>
        <v/>
      </c>
      <c r="K3936" s="88" t="str">
        <f>IF(ISNUMBER(A3936), IF($G$16="fixed",$G$17,MIN(H3936*Data!$C$7*$C$16*0.5,$C$17*Data!$C$7))*$C$12,"")</f>
        <v/>
      </c>
      <c r="L3936" s="42" t="str">
        <f t="shared" ca="1" si="1860"/>
        <v/>
      </c>
      <c r="M3936" s="44" t="str">
        <f t="shared" ca="1" si="1861"/>
        <v/>
      </c>
      <c r="N3936" s="44" t="str">
        <f t="shared" ca="1" si="1862"/>
        <v/>
      </c>
      <c r="O3936" s="108" t="str">
        <f t="shared" si="1846"/>
        <v/>
      </c>
      <c r="P3936" s="102" t="str">
        <f t="shared" si="1847"/>
        <v/>
      </c>
      <c r="Q3936" s="102" t="str">
        <f t="shared" si="1848"/>
        <v/>
      </c>
      <c r="R3936" s="120" t="str">
        <f t="shared" si="1849"/>
        <v/>
      </c>
      <c r="S3936" s="54" t="str">
        <f t="shared" si="1850"/>
        <v/>
      </c>
      <c r="T3936" s="5" t="str">
        <f t="shared" si="1851"/>
        <v/>
      </c>
      <c r="U3936" s="152" t="str">
        <f t="shared" si="1834"/>
        <v/>
      </c>
      <c r="V3936" s="152" t="str">
        <f t="shared" si="1835"/>
        <v/>
      </c>
      <c r="W3936" s="153" t="str">
        <f t="shared" si="1836"/>
        <v/>
      </c>
      <c r="X3936" s="153" t="str">
        <f t="shared" si="1837"/>
        <v/>
      </c>
      <c r="Y3936" s="153" t="str">
        <f t="shared" si="1838"/>
        <v/>
      </c>
      <c r="Z3936" s="153" t="str">
        <f t="shared" si="1839"/>
        <v/>
      </c>
      <c r="AA3936" s="152" t="str">
        <f t="shared" si="1840"/>
        <v/>
      </c>
      <c r="AB3936" s="152" t="str">
        <f t="shared" si="1841"/>
        <v/>
      </c>
      <c r="AC3936" s="154" t="str">
        <f t="shared" si="1852"/>
        <v/>
      </c>
      <c r="AD3936" s="154" t="str">
        <f t="shared" si="1853"/>
        <v/>
      </c>
      <c r="AE3936" s="3" t="str">
        <f t="shared" si="1854"/>
        <v/>
      </c>
      <c r="AF3936" s="3" t="str">
        <f t="shared" si="1855"/>
        <v/>
      </c>
      <c r="AG3936" s="3" t="str">
        <f t="shared" si="1856"/>
        <v/>
      </c>
      <c r="AH3936" s="4" t="str">
        <f t="shared" si="1857"/>
        <v/>
      </c>
      <c r="AI3936" s="75" t="str">
        <f t="shared" si="1858"/>
        <v/>
      </c>
      <c r="AJ3936" s="75" t="str">
        <f t="shared" si="1859"/>
        <v/>
      </c>
    </row>
    <row r="3937" spans="1:36">
      <c r="A3937" s="41" t="str">
        <f t="shared" si="1842"/>
        <v/>
      </c>
      <c r="B3937" s="150" t="str">
        <f>IF(ISNUMBER(A3937),INDEX('MetaTrader Import'!$H$13:$J$5893,TRUNC(((A3937-$A$39+1)-1)/3)+1,MOD((A3937-$A$39+1)-1,3)+1),"")</f>
        <v/>
      </c>
      <c r="C3937" s="43" t="str">
        <f t="shared" si="1843"/>
        <v/>
      </c>
      <c r="D3937" s="43" t="str">
        <f t="shared" ca="1" si="1833"/>
        <v/>
      </c>
      <c r="E3937" s="43" t="str">
        <f t="shared" si="1844"/>
        <v/>
      </c>
      <c r="F3937" s="43" t="str">
        <f t="shared" si="1845"/>
        <v/>
      </c>
      <c r="G3937" s="43" t="str">
        <f>IF(A3937&lt;&gt;"",IF(A3937&lt;Data!$G$11*0.25,$C$13/$G$32,IF(A3937&gt;Data!$G$11*0.25,$C$13,$C$13*10)),"")</f>
        <v/>
      </c>
      <c r="H3937" s="43" t="str">
        <f>IF(A3937&lt;&gt;"",IF(Data!$G$9="constant",$C$13,IF(Data!$G$9="squeeze",G3937,F3937)),"")</f>
        <v/>
      </c>
      <c r="I3937" s="38" t="str">
        <f ca="1">IF(ISNUMBER(A3937),NORMINV(RAND(),0,IF(AND(Data!$G$9="squeeze",A3937&lt;Data!$G$11*0.25),$H$32,1)*$C$30*$C$13)*($C$14*$C$12),"")</f>
        <v/>
      </c>
      <c r="J3937" s="42" t="str">
        <f ca="1">IFERROR(IF(Data!$C$6="Real",B3937,I3937+J3936+($C$14*$C$12)*(NORMINV(RAND(),$C$15,CHOOSE($G$13,$C$13,F3937,G3937)))),"")</f>
        <v/>
      </c>
      <c r="K3937" s="88" t="str">
        <f>IF(ISNUMBER(A3937), IF($G$16="fixed",$G$17,MIN(H3937*Data!$C$7*$C$16*0.5,$C$17*Data!$C$7))*$C$12,"")</f>
        <v/>
      </c>
      <c r="L3937" s="42" t="str">
        <f t="shared" ca="1" si="1860"/>
        <v/>
      </c>
      <c r="M3937" s="44" t="str">
        <f t="shared" ca="1" si="1861"/>
        <v/>
      </c>
      <c r="N3937" s="44" t="str">
        <f t="shared" ca="1" si="1862"/>
        <v/>
      </c>
      <c r="O3937" s="108" t="str">
        <f t="shared" si="1846"/>
        <v/>
      </c>
      <c r="P3937" s="102" t="str">
        <f t="shared" si="1847"/>
        <v/>
      </c>
      <c r="Q3937" s="102" t="str">
        <f t="shared" si="1848"/>
        <v/>
      </c>
      <c r="R3937" s="120" t="str">
        <f t="shared" si="1849"/>
        <v/>
      </c>
      <c r="S3937" s="54" t="str">
        <f t="shared" si="1850"/>
        <v/>
      </c>
      <c r="T3937" s="5" t="str">
        <f t="shared" si="1851"/>
        <v/>
      </c>
      <c r="U3937" s="152" t="str">
        <f t="shared" si="1834"/>
        <v/>
      </c>
      <c r="V3937" s="152" t="str">
        <f t="shared" si="1835"/>
        <v/>
      </c>
      <c r="W3937" s="153" t="str">
        <f t="shared" si="1836"/>
        <v/>
      </c>
      <c r="X3937" s="153" t="str">
        <f t="shared" si="1837"/>
        <v/>
      </c>
      <c r="Y3937" s="153" t="str">
        <f t="shared" si="1838"/>
        <v/>
      </c>
      <c r="Z3937" s="153" t="str">
        <f t="shared" si="1839"/>
        <v/>
      </c>
      <c r="AA3937" s="152" t="str">
        <f t="shared" si="1840"/>
        <v/>
      </c>
      <c r="AB3937" s="152" t="str">
        <f t="shared" si="1841"/>
        <v/>
      </c>
      <c r="AC3937" s="154" t="str">
        <f t="shared" si="1852"/>
        <v/>
      </c>
      <c r="AD3937" s="154" t="str">
        <f t="shared" si="1853"/>
        <v/>
      </c>
      <c r="AE3937" s="3" t="str">
        <f t="shared" si="1854"/>
        <v/>
      </c>
      <c r="AF3937" s="3" t="str">
        <f t="shared" si="1855"/>
        <v/>
      </c>
      <c r="AG3937" s="3" t="str">
        <f t="shared" si="1856"/>
        <v/>
      </c>
      <c r="AH3937" s="4" t="str">
        <f t="shared" si="1857"/>
        <v/>
      </c>
      <c r="AI3937" s="75" t="str">
        <f t="shared" si="1858"/>
        <v/>
      </c>
      <c r="AJ3937" s="75" t="str">
        <f t="shared" si="1859"/>
        <v/>
      </c>
    </row>
    <row r="3938" spans="1:36">
      <c r="A3938" s="41" t="str">
        <f t="shared" si="1842"/>
        <v/>
      </c>
      <c r="B3938" s="150" t="str">
        <f>IF(ISNUMBER(A3938),INDEX('MetaTrader Import'!$H$13:$J$5893,TRUNC(((A3938-$A$39+1)-1)/3)+1,MOD((A3938-$A$39+1)-1,3)+1),"")</f>
        <v/>
      </c>
      <c r="C3938" s="43" t="str">
        <f t="shared" si="1843"/>
        <v/>
      </c>
      <c r="D3938" s="43" t="str">
        <f t="shared" ca="1" si="1833"/>
        <v/>
      </c>
      <c r="E3938" s="43" t="str">
        <f t="shared" si="1844"/>
        <v/>
      </c>
      <c r="F3938" s="43" t="str">
        <f t="shared" si="1845"/>
        <v/>
      </c>
      <c r="G3938" s="43" t="str">
        <f>IF(A3938&lt;&gt;"",IF(A3938&lt;Data!$G$11*0.25,$C$13/$G$32,IF(A3938&gt;Data!$G$11*0.25,$C$13,$C$13*10)),"")</f>
        <v/>
      </c>
      <c r="H3938" s="43" t="str">
        <f>IF(A3938&lt;&gt;"",IF(Data!$G$9="constant",$C$13,IF(Data!$G$9="squeeze",G3938,F3938)),"")</f>
        <v/>
      </c>
      <c r="I3938" s="38" t="str">
        <f ca="1">IF(ISNUMBER(A3938),NORMINV(RAND(),0,IF(AND(Data!$G$9="squeeze",A3938&lt;Data!$G$11*0.25),$H$32,1)*$C$30*$C$13)*($C$14*$C$12),"")</f>
        <v/>
      </c>
      <c r="J3938" s="42" t="str">
        <f ca="1">IFERROR(IF(Data!$C$6="Real",B3938,I3938+J3937+($C$14*$C$12)*(NORMINV(RAND(),$C$15,CHOOSE($G$13,$C$13,F3938,G3938)))),"")</f>
        <v/>
      </c>
      <c r="K3938" s="88" t="str">
        <f>IF(ISNUMBER(A3938), IF($G$16="fixed",$G$17,MIN(H3938*Data!$C$7*$C$16*0.5,$C$17*Data!$C$7))*$C$12,"")</f>
        <v/>
      </c>
      <c r="L3938" s="42" t="str">
        <f t="shared" ca="1" si="1860"/>
        <v/>
      </c>
      <c r="M3938" s="44" t="str">
        <f t="shared" ca="1" si="1861"/>
        <v/>
      </c>
      <c r="N3938" s="44" t="str">
        <f t="shared" ca="1" si="1862"/>
        <v/>
      </c>
      <c r="O3938" s="108" t="str">
        <f t="shared" si="1846"/>
        <v/>
      </c>
      <c r="P3938" s="102" t="str">
        <f t="shared" si="1847"/>
        <v/>
      </c>
      <c r="Q3938" s="102" t="str">
        <f t="shared" si="1848"/>
        <v/>
      </c>
      <c r="R3938" s="120" t="str">
        <f t="shared" si="1849"/>
        <v/>
      </c>
      <c r="S3938" s="54" t="str">
        <f t="shared" si="1850"/>
        <v/>
      </c>
      <c r="T3938" s="5" t="str">
        <f t="shared" si="1851"/>
        <v/>
      </c>
      <c r="U3938" s="152" t="str">
        <f t="shared" si="1834"/>
        <v/>
      </c>
      <c r="V3938" s="152" t="str">
        <f t="shared" si="1835"/>
        <v/>
      </c>
      <c r="W3938" s="153" t="str">
        <f t="shared" si="1836"/>
        <v/>
      </c>
      <c r="X3938" s="153" t="str">
        <f t="shared" si="1837"/>
        <v/>
      </c>
      <c r="Y3938" s="153" t="str">
        <f t="shared" si="1838"/>
        <v/>
      </c>
      <c r="Z3938" s="153" t="str">
        <f t="shared" si="1839"/>
        <v/>
      </c>
      <c r="AA3938" s="152" t="str">
        <f t="shared" si="1840"/>
        <v/>
      </c>
      <c r="AB3938" s="152" t="str">
        <f t="shared" si="1841"/>
        <v/>
      </c>
      <c r="AC3938" s="154" t="str">
        <f t="shared" si="1852"/>
        <v/>
      </c>
      <c r="AD3938" s="154" t="str">
        <f t="shared" si="1853"/>
        <v/>
      </c>
      <c r="AE3938" s="3" t="str">
        <f t="shared" si="1854"/>
        <v/>
      </c>
      <c r="AF3938" s="3" t="str">
        <f t="shared" si="1855"/>
        <v/>
      </c>
      <c r="AG3938" s="3" t="str">
        <f t="shared" si="1856"/>
        <v/>
      </c>
      <c r="AH3938" s="4" t="str">
        <f t="shared" si="1857"/>
        <v/>
      </c>
      <c r="AI3938" s="75" t="str">
        <f t="shared" si="1858"/>
        <v/>
      </c>
      <c r="AJ3938" s="75" t="str">
        <f t="shared" si="1859"/>
        <v/>
      </c>
    </row>
    <row r="3939" spans="1:36">
      <c r="A3939" s="41" t="str">
        <f t="shared" si="1842"/>
        <v/>
      </c>
      <c r="B3939" s="150" t="str">
        <f>IF(ISNUMBER(A3939),INDEX('MetaTrader Import'!$H$13:$J$5893,TRUNC(((A3939-$A$39+1)-1)/3)+1,MOD((A3939-$A$39+1)-1,3)+1),"")</f>
        <v/>
      </c>
      <c r="C3939" s="43" t="str">
        <f t="shared" si="1843"/>
        <v/>
      </c>
      <c r="D3939" s="43" t="str">
        <f t="shared" ca="1" si="1833"/>
        <v/>
      </c>
      <c r="E3939" s="43" t="str">
        <f t="shared" si="1844"/>
        <v/>
      </c>
      <c r="F3939" s="43" t="str">
        <f t="shared" si="1845"/>
        <v/>
      </c>
      <c r="G3939" s="43" t="str">
        <f>IF(A3939&lt;&gt;"",IF(A3939&lt;Data!$G$11*0.25,$C$13/$G$32,IF(A3939&gt;Data!$G$11*0.25,$C$13,$C$13*10)),"")</f>
        <v/>
      </c>
      <c r="H3939" s="43" t="str">
        <f>IF(A3939&lt;&gt;"",IF(Data!$G$9="constant",$C$13,IF(Data!$G$9="squeeze",G3939,F3939)),"")</f>
        <v/>
      </c>
      <c r="I3939" s="38" t="str">
        <f ca="1">IF(ISNUMBER(A3939),NORMINV(RAND(),0,IF(AND(Data!$G$9="squeeze",A3939&lt;Data!$G$11*0.25),$H$32,1)*$C$30*$C$13)*($C$14*$C$12),"")</f>
        <v/>
      </c>
      <c r="J3939" s="42" t="str">
        <f ca="1">IFERROR(IF(Data!$C$6="Real",B3939,I3939+J3938+($C$14*$C$12)*(NORMINV(RAND(),$C$15,CHOOSE($G$13,$C$13,F3939,G3939)))),"")</f>
        <v/>
      </c>
      <c r="K3939" s="88" t="str">
        <f>IF(ISNUMBER(A3939), IF($G$16="fixed",$G$17,MIN(H3939*Data!$C$7*$C$16*0.5,$C$17*Data!$C$7))*$C$12,"")</f>
        <v/>
      </c>
      <c r="L3939" s="42" t="str">
        <f t="shared" ca="1" si="1860"/>
        <v/>
      </c>
      <c r="M3939" s="44" t="str">
        <f t="shared" ca="1" si="1861"/>
        <v/>
      </c>
      <c r="N3939" s="44" t="str">
        <f t="shared" ca="1" si="1862"/>
        <v/>
      </c>
      <c r="O3939" s="108" t="str">
        <f t="shared" si="1846"/>
        <v/>
      </c>
      <c r="P3939" s="102" t="str">
        <f t="shared" si="1847"/>
        <v/>
      </c>
      <c r="Q3939" s="102" t="str">
        <f t="shared" si="1848"/>
        <v/>
      </c>
      <c r="R3939" s="120" t="str">
        <f t="shared" si="1849"/>
        <v/>
      </c>
      <c r="S3939" s="54" t="str">
        <f t="shared" si="1850"/>
        <v/>
      </c>
      <c r="T3939" s="5" t="str">
        <f t="shared" si="1851"/>
        <v/>
      </c>
      <c r="U3939" s="152" t="str">
        <f t="shared" si="1834"/>
        <v/>
      </c>
      <c r="V3939" s="152" t="str">
        <f t="shared" si="1835"/>
        <v/>
      </c>
      <c r="W3939" s="153" t="str">
        <f t="shared" si="1836"/>
        <v/>
      </c>
      <c r="X3939" s="153" t="str">
        <f t="shared" si="1837"/>
        <v/>
      </c>
      <c r="Y3939" s="153" t="str">
        <f t="shared" si="1838"/>
        <v/>
      </c>
      <c r="Z3939" s="153" t="str">
        <f t="shared" si="1839"/>
        <v/>
      </c>
      <c r="AA3939" s="152" t="str">
        <f t="shared" si="1840"/>
        <v/>
      </c>
      <c r="AB3939" s="152" t="str">
        <f t="shared" si="1841"/>
        <v/>
      </c>
      <c r="AC3939" s="154" t="str">
        <f t="shared" si="1852"/>
        <v/>
      </c>
      <c r="AD3939" s="154" t="str">
        <f t="shared" si="1853"/>
        <v/>
      </c>
      <c r="AE3939" s="3" t="str">
        <f t="shared" si="1854"/>
        <v/>
      </c>
      <c r="AF3939" s="3" t="str">
        <f t="shared" si="1855"/>
        <v/>
      </c>
      <c r="AG3939" s="3" t="str">
        <f t="shared" si="1856"/>
        <v/>
      </c>
      <c r="AH3939" s="4" t="str">
        <f t="shared" si="1857"/>
        <v/>
      </c>
      <c r="AI3939" s="75" t="str">
        <f t="shared" si="1858"/>
        <v/>
      </c>
      <c r="AJ3939" s="75" t="str">
        <f t="shared" si="1859"/>
        <v/>
      </c>
    </row>
    <row r="3940" spans="1:36">
      <c r="A3940" s="41" t="str">
        <f t="shared" si="1842"/>
        <v/>
      </c>
      <c r="B3940" s="150" t="str">
        <f>IF(ISNUMBER(A3940),INDEX('MetaTrader Import'!$H$13:$J$5893,TRUNC(((A3940-$A$39+1)-1)/3)+1,MOD((A3940-$A$39+1)-1,3)+1),"")</f>
        <v/>
      </c>
      <c r="C3940" s="43" t="str">
        <f t="shared" si="1843"/>
        <v/>
      </c>
      <c r="D3940" s="43" t="str">
        <f t="shared" ca="1" si="1833"/>
        <v/>
      </c>
      <c r="E3940" s="43" t="str">
        <f t="shared" si="1844"/>
        <v/>
      </c>
      <c r="F3940" s="43" t="str">
        <f t="shared" si="1845"/>
        <v/>
      </c>
      <c r="G3940" s="43" t="str">
        <f>IF(A3940&lt;&gt;"",IF(A3940&lt;Data!$G$11*0.25,$C$13/$G$32,IF(A3940&gt;Data!$G$11*0.25,$C$13,$C$13*10)),"")</f>
        <v/>
      </c>
      <c r="H3940" s="43" t="str">
        <f>IF(A3940&lt;&gt;"",IF(Data!$G$9="constant",$C$13,IF(Data!$G$9="squeeze",G3940,F3940)),"")</f>
        <v/>
      </c>
      <c r="I3940" s="38" t="str">
        <f ca="1">IF(ISNUMBER(A3940),NORMINV(RAND(),0,IF(AND(Data!$G$9="squeeze",A3940&lt;Data!$G$11*0.25),$H$32,1)*$C$30*$C$13)*($C$14*$C$12),"")</f>
        <v/>
      </c>
      <c r="J3940" s="42" t="str">
        <f ca="1">IFERROR(IF(Data!$C$6="Real",B3940,I3940+J3939+($C$14*$C$12)*(NORMINV(RAND(),$C$15,CHOOSE($G$13,$C$13,F3940,G3940)))),"")</f>
        <v/>
      </c>
      <c r="K3940" s="88" t="str">
        <f>IF(ISNUMBER(A3940), IF($G$16="fixed",$G$17,MIN(H3940*Data!$C$7*$C$16*0.5,$C$17*Data!$C$7))*$C$12,"")</f>
        <v/>
      </c>
      <c r="L3940" s="42" t="str">
        <f t="shared" ca="1" si="1860"/>
        <v/>
      </c>
      <c r="M3940" s="44" t="str">
        <f t="shared" ca="1" si="1861"/>
        <v/>
      </c>
      <c r="N3940" s="44" t="str">
        <f t="shared" ca="1" si="1862"/>
        <v/>
      </c>
      <c r="O3940" s="108" t="str">
        <f t="shared" si="1846"/>
        <v/>
      </c>
      <c r="P3940" s="102" t="str">
        <f t="shared" si="1847"/>
        <v/>
      </c>
      <c r="Q3940" s="102" t="str">
        <f t="shared" si="1848"/>
        <v/>
      </c>
      <c r="R3940" s="120" t="str">
        <f t="shared" si="1849"/>
        <v/>
      </c>
      <c r="S3940" s="54" t="str">
        <f t="shared" si="1850"/>
        <v/>
      </c>
      <c r="T3940" s="5" t="str">
        <f t="shared" si="1851"/>
        <v/>
      </c>
      <c r="U3940" s="152" t="str">
        <f t="shared" si="1834"/>
        <v/>
      </c>
      <c r="V3940" s="152" t="str">
        <f t="shared" si="1835"/>
        <v/>
      </c>
      <c r="W3940" s="153" t="str">
        <f t="shared" si="1836"/>
        <v/>
      </c>
      <c r="X3940" s="153" t="str">
        <f t="shared" si="1837"/>
        <v/>
      </c>
      <c r="Y3940" s="153" t="str">
        <f t="shared" si="1838"/>
        <v/>
      </c>
      <c r="Z3940" s="153" t="str">
        <f t="shared" si="1839"/>
        <v/>
      </c>
      <c r="AA3940" s="152" t="str">
        <f t="shared" si="1840"/>
        <v/>
      </c>
      <c r="AB3940" s="152" t="str">
        <f t="shared" si="1841"/>
        <v/>
      </c>
      <c r="AC3940" s="154" t="str">
        <f t="shared" si="1852"/>
        <v/>
      </c>
      <c r="AD3940" s="154" t="str">
        <f t="shared" si="1853"/>
        <v/>
      </c>
      <c r="AE3940" s="3" t="str">
        <f t="shared" si="1854"/>
        <v/>
      </c>
      <c r="AF3940" s="3" t="str">
        <f t="shared" si="1855"/>
        <v/>
      </c>
      <c r="AG3940" s="3" t="str">
        <f t="shared" si="1856"/>
        <v/>
      </c>
      <c r="AH3940" s="4" t="str">
        <f t="shared" si="1857"/>
        <v/>
      </c>
      <c r="AI3940" s="75" t="str">
        <f t="shared" si="1858"/>
        <v/>
      </c>
      <c r="AJ3940" s="75" t="str">
        <f t="shared" si="1859"/>
        <v/>
      </c>
    </row>
    <row r="3941" spans="1:36">
      <c r="A3941" s="41" t="str">
        <f t="shared" si="1842"/>
        <v/>
      </c>
      <c r="B3941" s="150" t="str">
        <f>IF(ISNUMBER(A3941),INDEX('MetaTrader Import'!$H$13:$J$5893,TRUNC(((A3941-$A$39+1)-1)/3)+1,MOD((A3941-$A$39+1)-1,3)+1),"")</f>
        <v/>
      </c>
      <c r="C3941" s="43" t="str">
        <f t="shared" si="1843"/>
        <v/>
      </c>
      <c r="D3941" s="43" t="str">
        <f t="shared" ca="1" si="1833"/>
        <v/>
      </c>
      <c r="E3941" s="43" t="str">
        <f t="shared" si="1844"/>
        <v/>
      </c>
      <c r="F3941" s="43" t="str">
        <f t="shared" si="1845"/>
        <v/>
      </c>
      <c r="G3941" s="43" t="str">
        <f>IF(A3941&lt;&gt;"",IF(A3941&lt;Data!$G$11*0.25,$C$13/$G$32,IF(A3941&gt;Data!$G$11*0.25,$C$13,$C$13*10)),"")</f>
        <v/>
      </c>
      <c r="H3941" s="43" t="str">
        <f>IF(A3941&lt;&gt;"",IF(Data!$G$9="constant",$C$13,IF(Data!$G$9="squeeze",G3941,F3941)),"")</f>
        <v/>
      </c>
      <c r="I3941" s="38" t="str">
        <f ca="1">IF(ISNUMBER(A3941),NORMINV(RAND(),0,IF(AND(Data!$G$9="squeeze",A3941&lt;Data!$G$11*0.25),$H$32,1)*$C$30*$C$13)*($C$14*$C$12),"")</f>
        <v/>
      </c>
      <c r="J3941" s="42" t="str">
        <f ca="1">IFERROR(IF(Data!$C$6="Real",B3941,I3941+J3940+($C$14*$C$12)*(NORMINV(RAND(),$C$15,CHOOSE($G$13,$C$13,F3941,G3941)))),"")</f>
        <v/>
      </c>
      <c r="K3941" s="88" t="str">
        <f>IF(ISNUMBER(A3941), IF($G$16="fixed",$G$17,MIN(H3941*Data!$C$7*$C$16*0.5,$C$17*Data!$C$7))*$C$12,"")</f>
        <v/>
      </c>
      <c r="L3941" s="42" t="str">
        <f t="shared" ca="1" si="1860"/>
        <v/>
      </c>
      <c r="M3941" s="44" t="str">
        <f t="shared" ca="1" si="1861"/>
        <v/>
      </c>
      <c r="N3941" s="44" t="str">
        <f t="shared" ca="1" si="1862"/>
        <v/>
      </c>
      <c r="O3941" s="108" t="str">
        <f t="shared" si="1846"/>
        <v/>
      </c>
      <c r="P3941" s="102" t="str">
        <f t="shared" si="1847"/>
        <v/>
      </c>
      <c r="Q3941" s="102" t="str">
        <f t="shared" si="1848"/>
        <v/>
      </c>
      <c r="R3941" s="120" t="str">
        <f t="shared" si="1849"/>
        <v/>
      </c>
      <c r="S3941" s="54" t="str">
        <f t="shared" si="1850"/>
        <v/>
      </c>
      <c r="T3941" s="5" t="str">
        <f t="shared" si="1851"/>
        <v/>
      </c>
      <c r="U3941" s="152" t="str">
        <f t="shared" si="1834"/>
        <v/>
      </c>
      <c r="V3941" s="152" t="str">
        <f t="shared" si="1835"/>
        <v/>
      </c>
      <c r="W3941" s="153" t="str">
        <f t="shared" si="1836"/>
        <v/>
      </c>
      <c r="X3941" s="153" t="str">
        <f t="shared" si="1837"/>
        <v/>
      </c>
      <c r="Y3941" s="153" t="str">
        <f t="shared" si="1838"/>
        <v/>
      </c>
      <c r="Z3941" s="153" t="str">
        <f t="shared" si="1839"/>
        <v/>
      </c>
      <c r="AA3941" s="152" t="str">
        <f t="shared" si="1840"/>
        <v/>
      </c>
      <c r="AB3941" s="152" t="str">
        <f t="shared" si="1841"/>
        <v/>
      </c>
      <c r="AC3941" s="154" t="str">
        <f t="shared" si="1852"/>
        <v/>
      </c>
      <c r="AD3941" s="154" t="str">
        <f t="shared" si="1853"/>
        <v/>
      </c>
      <c r="AE3941" s="3" t="str">
        <f t="shared" si="1854"/>
        <v/>
      </c>
      <c r="AF3941" s="3" t="str">
        <f t="shared" si="1855"/>
        <v/>
      </c>
      <c r="AG3941" s="3" t="str">
        <f t="shared" si="1856"/>
        <v/>
      </c>
      <c r="AH3941" s="4" t="str">
        <f t="shared" si="1857"/>
        <v/>
      </c>
      <c r="AI3941" s="75" t="str">
        <f t="shared" si="1858"/>
        <v/>
      </c>
      <c r="AJ3941" s="75" t="str">
        <f t="shared" si="1859"/>
        <v/>
      </c>
    </row>
    <row r="3942" spans="1:36">
      <c r="A3942" s="41" t="str">
        <f t="shared" si="1842"/>
        <v/>
      </c>
      <c r="B3942" s="150" t="str">
        <f>IF(ISNUMBER(A3942),INDEX('MetaTrader Import'!$H$13:$J$5893,TRUNC(((A3942-$A$39+1)-1)/3)+1,MOD((A3942-$A$39+1)-1,3)+1),"")</f>
        <v/>
      </c>
      <c r="C3942" s="43" t="str">
        <f t="shared" si="1843"/>
        <v/>
      </c>
      <c r="D3942" s="43" t="str">
        <f t="shared" ca="1" si="1833"/>
        <v/>
      </c>
      <c r="E3942" s="43" t="str">
        <f t="shared" si="1844"/>
        <v/>
      </c>
      <c r="F3942" s="43" t="str">
        <f t="shared" si="1845"/>
        <v/>
      </c>
      <c r="G3942" s="43" t="str">
        <f>IF(A3942&lt;&gt;"",IF(A3942&lt;Data!$G$11*0.25,$C$13/$G$32,IF(A3942&gt;Data!$G$11*0.25,$C$13,$C$13*10)),"")</f>
        <v/>
      </c>
      <c r="H3942" s="43" t="str">
        <f>IF(A3942&lt;&gt;"",IF(Data!$G$9="constant",$C$13,IF(Data!$G$9="squeeze",G3942,F3942)),"")</f>
        <v/>
      </c>
      <c r="I3942" s="38" t="str">
        <f ca="1">IF(ISNUMBER(A3942),NORMINV(RAND(),0,IF(AND(Data!$G$9="squeeze",A3942&lt;Data!$G$11*0.25),$H$32,1)*$C$30*$C$13)*($C$14*$C$12),"")</f>
        <v/>
      </c>
      <c r="J3942" s="42" t="str">
        <f ca="1">IFERROR(IF(Data!$C$6="Real",B3942,I3942+J3941+($C$14*$C$12)*(NORMINV(RAND(),$C$15,CHOOSE($G$13,$C$13,F3942,G3942)))),"")</f>
        <v/>
      </c>
      <c r="K3942" s="88" t="str">
        <f>IF(ISNUMBER(A3942), IF($G$16="fixed",$G$17,MIN(H3942*Data!$C$7*$C$16*0.5,$C$17*Data!$C$7))*$C$12,"")</f>
        <v/>
      </c>
      <c r="L3942" s="42" t="str">
        <f t="shared" ca="1" si="1860"/>
        <v/>
      </c>
      <c r="M3942" s="44" t="str">
        <f t="shared" ca="1" si="1861"/>
        <v/>
      </c>
      <c r="N3942" s="44" t="str">
        <f t="shared" ca="1" si="1862"/>
        <v/>
      </c>
      <c r="O3942" s="108" t="str">
        <f t="shared" si="1846"/>
        <v/>
      </c>
      <c r="P3942" s="102" t="str">
        <f t="shared" si="1847"/>
        <v/>
      </c>
      <c r="Q3942" s="102" t="str">
        <f t="shared" si="1848"/>
        <v/>
      </c>
      <c r="R3942" s="120" t="str">
        <f t="shared" si="1849"/>
        <v/>
      </c>
      <c r="S3942" s="54" t="str">
        <f t="shared" si="1850"/>
        <v/>
      </c>
      <c r="T3942" s="5" t="str">
        <f t="shared" si="1851"/>
        <v/>
      </c>
      <c r="U3942" s="152" t="str">
        <f t="shared" si="1834"/>
        <v/>
      </c>
      <c r="V3942" s="152" t="str">
        <f t="shared" si="1835"/>
        <v/>
      </c>
      <c r="W3942" s="153" t="str">
        <f t="shared" si="1836"/>
        <v/>
      </c>
      <c r="X3942" s="153" t="str">
        <f t="shared" si="1837"/>
        <v/>
      </c>
      <c r="Y3942" s="153" t="str">
        <f t="shared" si="1838"/>
        <v/>
      </c>
      <c r="Z3942" s="153" t="str">
        <f t="shared" si="1839"/>
        <v/>
      </c>
      <c r="AA3942" s="152" t="str">
        <f t="shared" si="1840"/>
        <v/>
      </c>
      <c r="AB3942" s="152" t="str">
        <f t="shared" si="1841"/>
        <v/>
      </c>
      <c r="AC3942" s="154" t="str">
        <f t="shared" si="1852"/>
        <v/>
      </c>
      <c r="AD3942" s="154" t="str">
        <f t="shared" si="1853"/>
        <v/>
      </c>
      <c r="AE3942" s="3" t="str">
        <f t="shared" si="1854"/>
        <v/>
      </c>
      <c r="AF3942" s="3" t="str">
        <f t="shared" si="1855"/>
        <v/>
      </c>
      <c r="AG3942" s="3" t="str">
        <f t="shared" si="1856"/>
        <v/>
      </c>
      <c r="AH3942" s="4" t="str">
        <f t="shared" si="1857"/>
        <v/>
      </c>
      <c r="AI3942" s="75" t="str">
        <f t="shared" si="1858"/>
        <v/>
      </c>
      <c r="AJ3942" s="75" t="str">
        <f t="shared" si="1859"/>
        <v/>
      </c>
    </row>
    <row r="3943" spans="1:36">
      <c r="A3943" s="41" t="str">
        <f t="shared" si="1842"/>
        <v/>
      </c>
      <c r="B3943" s="150" t="str">
        <f>IF(ISNUMBER(A3943),INDEX('MetaTrader Import'!$H$13:$J$5893,TRUNC(((A3943-$A$39+1)-1)/3)+1,MOD((A3943-$A$39+1)-1,3)+1),"")</f>
        <v/>
      </c>
      <c r="C3943" s="43" t="str">
        <f t="shared" si="1843"/>
        <v/>
      </c>
      <c r="D3943" s="43" t="str">
        <f t="shared" ca="1" si="1833"/>
        <v/>
      </c>
      <c r="E3943" s="43" t="str">
        <f t="shared" si="1844"/>
        <v/>
      </c>
      <c r="F3943" s="43" t="str">
        <f t="shared" si="1845"/>
        <v/>
      </c>
      <c r="G3943" s="43" t="str">
        <f>IF(A3943&lt;&gt;"",IF(A3943&lt;Data!$G$11*0.25,$C$13/$G$32,IF(A3943&gt;Data!$G$11*0.25,$C$13,$C$13*10)),"")</f>
        <v/>
      </c>
      <c r="H3943" s="43" t="str">
        <f>IF(A3943&lt;&gt;"",IF(Data!$G$9="constant",$C$13,IF(Data!$G$9="squeeze",G3943,F3943)),"")</f>
        <v/>
      </c>
      <c r="I3943" s="38" t="str">
        <f ca="1">IF(ISNUMBER(A3943),NORMINV(RAND(),0,IF(AND(Data!$G$9="squeeze",A3943&lt;Data!$G$11*0.25),$H$32,1)*$C$30*$C$13)*($C$14*$C$12),"")</f>
        <v/>
      </c>
      <c r="J3943" s="42" t="str">
        <f ca="1">IFERROR(IF(Data!$C$6="Real",B3943,I3943+J3942+($C$14*$C$12)*(NORMINV(RAND(),$C$15,CHOOSE($G$13,$C$13,F3943,G3943)))),"")</f>
        <v/>
      </c>
      <c r="K3943" s="88" t="str">
        <f>IF(ISNUMBER(A3943), IF($G$16="fixed",$G$17,MIN(H3943*Data!$C$7*$C$16*0.5,$C$17*Data!$C$7))*$C$12,"")</f>
        <v/>
      </c>
      <c r="L3943" s="42" t="str">
        <f t="shared" ca="1" si="1860"/>
        <v/>
      </c>
      <c r="M3943" s="44" t="str">
        <f t="shared" ca="1" si="1861"/>
        <v/>
      </c>
      <c r="N3943" s="44" t="str">
        <f t="shared" ca="1" si="1862"/>
        <v/>
      </c>
      <c r="O3943" s="108" t="str">
        <f t="shared" si="1846"/>
        <v/>
      </c>
      <c r="P3943" s="102" t="str">
        <f t="shared" si="1847"/>
        <v/>
      </c>
      <c r="Q3943" s="102" t="str">
        <f t="shared" si="1848"/>
        <v/>
      </c>
      <c r="R3943" s="120" t="str">
        <f t="shared" si="1849"/>
        <v/>
      </c>
      <c r="S3943" s="54" t="str">
        <f t="shared" si="1850"/>
        <v/>
      </c>
      <c r="T3943" s="5" t="str">
        <f t="shared" si="1851"/>
        <v/>
      </c>
      <c r="U3943" s="152" t="str">
        <f t="shared" si="1834"/>
        <v/>
      </c>
      <c r="V3943" s="152" t="str">
        <f t="shared" si="1835"/>
        <v/>
      </c>
      <c r="W3943" s="153" t="str">
        <f t="shared" si="1836"/>
        <v/>
      </c>
      <c r="X3943" s="153" t="str">
        <f t="shared" si="1837"/>
        <v/>
      </c>
      <c r="Y3943" s="153" t="str">
        <f t="shared" si="1838"/>
        <v/>
      </c>
      <c r="Z3943" s="153" t="str">
        <f t="shared" si="1839"/>
        <v/>
      </c>
      <c r="AA3943" s="152" t="str">
        <f t="shared" si="1840"/>
        <v/>
      </c>
      <c r="AB3943" s="152" t="str">
        <f t="shared" si="1841"/>
        <v/>
      </c>
      <c r="AC3943" s="154" t="str">
        <f t="shared" si="1852"/>
        <v/>
      </c>
      <c r="AD3943" s="154" t="str">
        <f t="shared" si="1853"/>
        <v/>
      </c>
      <c r="AE3943" s="3" t="str">
        <f t="shared" si="1854"/>
        <v/>
      </c>
      <c r="AF3943" s="3" t="str">
        <f t="shared" si="1855"/>
        <v/>
      </c>
      <c r="AG3943" s="3" t="str">
        <f t="shared" si="1856"/>
        <v/>
      </c>
      <c r="AH3943" s="4" t="str">
        <f t="shared" si="1857"/>
        <v/>
      </c>
      <c r="AI3943" s="75" t="str">
        <f t="shared" si="1858"/>
        <v/>
      </c>
      <c r="AJ3943" s="75" t="str">
        <f t="shared" si="1859"/>
        <v/>
      </c>
    </row>
    <row r="3944" spans="1:36">
      <c r="A3944" s="41" t="str">
        <f t="shared" si="1842"/>
        <v/>
      </c>
      <c r="B3944" s="150" t="str">
        <f>IF(ISNUMBER(A3944),INDEX('MetaTrader Import'!$H$13:$J$5893,TRUNC(((A3944-$A$39+1)-1)/3)+1,MOD((A3944-$A$39+1)-1,3)+1),"")</f>
        <v/>
      </c>
      <c r="C3944" s="43" t="str">
        <f t="shared" si="1843"/>
        <v/>
      </c>
      <c r="D3944" s="43" t="str">
        <f t="shared" ca="1" si="1833"/>
        <v/>
      </c>
      <c r="E3944" s="43" t="str">
        <f t="shared" si="1844"/>
        <v/>
      </c>
      <c r="F3944" s="43" t="str">
        <f t="shared" si="1845"/>
        <v/>
      </c>
      <c r="G3944" s="43" t="str">
        <f>IF(A3944&lt;&gt;"",IF(A3944&lt;Data!$G$11*0.25,$C$13/$G$32,IF(A3944&gt;Data!$G$11*0.25,$C$13,$C$13*10)),"")</f>
        <v/>
      </c>
      <c r="H3944" s="43" t="str">
        <f>IF(A3944&lt;&gt;"",IF(Data!$G$9="constant",$C$13,IF(Data!$G$9="squeeze",G3944,F3944)),"")</f>
        <v/>
      </c>
      <c r="I3944" s="38" t="str">
        <f ca="1">IF(ISNUMBER(A3944),NORMINV(RAND(),0,IF(AND(Data!$G$9="squeeze",A3944&lt;Data!$G$11*0.25),$H$32,1)*$C$30*$C$13)*($C$14*$C$12),"")</f>
        <v/>
      </c>
      <c r="J3944" s="42" t="str">
        <f ca="1">IFERROR(IF(Data!$C$6="Real",B3944,I3944+J3943+($C$14*$C$12)*(NORMINV(RAND(),$C$15,CHOOSE($G$13,$C$13,F3944,G3944)))),"")</f>
        <v/>
      </c>
      <c r="K3944" s="88" t="str">
        <f>IF(ISNUMBER(A3944), IF($G$16="fixed",$G$17,MIN(H3944*Data!$C$7*$C$16*0.5,$C$17*Data!$C$7))*$C$12,"")</f>
        <v/>
      </c>
      <c r="L3944" s="42" t="str">
        <f t="shared" ca="1" si="1860"/>
        <v/>
      </c>
      <c r="M3944" s="44" t="str">
        <f t="shared" ca="1" si="1861"/>
        <v/>
      </c>
      <c r="N3944" s="44" t="str">
        <f t="shared" ca="1" si="1862"/>
        <v/>
      </c>
      <c r="O3944" s="108" t="str">
        <f t="shared" si="1846"/>
        <v/>
      </c>
      <c r="P3944" s="102" t="str">
        <f t="shared" si="1847"/>
        <v/>
      </c>
      <c r="Q3944" s="102" t="str">
        <f t="shared" si="1848"/>
        <v/>
      </c>
      <c r="R3944" s="120" t="str">
        <f t="shared" si="1849"/>
        <v/>
      </c>
      <c r="S3944" s="54" t="str">
        <f t="shared" si="1850"/>
        <v/>
      </c>
      <c r="T3944" s="5" t="str">
        <f t="shared" si="1851"/>
        <v/>
      </c>
      <c r="U3944" s="152" t="str">
        <f t="shared" si="1834"/>
        <v/>
      </c>
      <c r="V3944" s="152" t="str">
        <f t="shared" si="1835"/>
        <v/>
      </c>
      <c r="W3944" s="153" t="str">
        <f t="shared" si="1836"/>
        <v/>
      </c>
      <c r="X3944" s="153" t="str">
        <f t="shared" si="1837"/>
        <v/>
      </c>
      <c r="Y3944" s="153" t="str">
        <f t="shared" si="1838"/>
        <v/>
      </c>
      <c r="Z3944" s="153" t="str">
        <f t="shared" si="1839"/>
        <v/>
      </c>
      <c r="AA3944" s="152" t="str">
        <f t="shared" si="1840"/>
        <v/>
      </c>
      <c r="AB3944" s="152" t="str">
        <f t="shared" si="1841"/>
        <v/>
      </c>
      <c r="AC3944" s="154" t="str">
        <f t="shared" si="1852"/>
        <v/>
      </c>
      <c r="AD3944" s="154" t="str">
        <f t="shared" si="1853"/>
        <v/>
      </c>
      <c r="AE3944" s="3" t="str">
        <f t="shared" si="1854"/>
        <v/>
      </c>
      <c r="AF3944" s="3" t="str">
        <f t="shared" si="1855"/>
        <v/>
      </c>
      <c r="AG3944" s="3" t="str">
        <f t="shared" si="1856"/>
        <v/>
      </c>
      <c r="AH3944" s="4" t="str">
        <f t="shared" si="1857"/>
        <v/>
      </c>
      <c r="AI3944" s="75" t="str">
        <f t="shared" si="1858"/>
        <v/>
      </c>
      <c r="AJ3944" s="75" t="str">
        <f t="shared" si="1859"/>
        <v/>
      </c>
    </row>
    <row r="3945" spans="1:36">
      <c r="A3945" s="41" t="str">
        <f t="shared" si="1842"/>
        <v/>
      </c>
      <c r="B3945" s="150" t="str">
        <f>IF(ISNUMBER(A3945),INDEX('MetaTrader Import'!$H$13:$J$5893,TRUNC(((A3945-$A$39+1)-1)/3)+1,MOD((A3945-$A$39+1)-1,3)+1),"")</f>
        <v/>
      </c>
      <c r="C3945" s="43" t="str">
        <f t="shared" si="1843"/>
        <v/>
      </c>
      <c r="D3945" s="43" t="str">
        <f t="shared" ca="1" si="1833"/>
        <v/>
      </c>
      <c r="E3945" s="43" t="str">
        <f t="shared" si="1844"/>
        <v/>
      </c>
      <c r="F3945" s="43" t="str">
        <f t="shared" si="1845"/>
        <v/>
      </c>
      <c r="G3945" s="43" t="str">
        <f>IF(A3945&lt;&gt;"",IF(A3945&lt;Data!$G$11*0.25,$C$13/$G$32,IF(A3945&gt;Data!$G$11*0.25,$C$13,$C$13*10)),"")</f>
        <v/>
      </c>
      <c r="H3945" s="43" t="str">
        <f>IF(A3945&lt;&gt;"",IF(Data!$G$9="constant",$C$13,IF(Data!$G$9="squeeze",G3945,F3945)),"")</f>
        <v/>
      </c>
      <c r="I3945" s="38" t="str">
        <f ca="1">IF(ISNUMBER(A3945),NORMINV(RAND(),0,IF(AND(Data!$G$9="squeeze",A3945&lt;Data!$G$11*0.25),$H$32,1)*$C$30*$C$13)*($C$14*$C$12),"")</f>
        <v/>
      </c>
      <c r="J3945" s="42" t="str">
        <f ca="1">IFERROR(IF(Data!$C$6="Real",B3945,I3945+J3944+($C$14*$C$12)*(NORMINV(RAND(),$C$15,CHOOSE($G$13,$C$13,F3945,G3945)))),"")</f>
        <v/>
      </c>
      <c r="K3945" s="88" t="str">
        <f>IF(ISNUMBER(A3945), IF($G$16="fixed",$G$17,MIN(H3945*Data!$C$7*$C$16*0.5,$C$17*Data!$C$7))*$C$12,"")</f>
        <v/>
      </c>
      <c r="L3945" s="42" t="str">
        <f t="shared" ca="1" si="1860"/>
        <v/>
      </c>
      <c r="M3945" s="44" t="str">
        <f t="shared" ca="1" si="1861"/>
        <v/>
      </c>
      <c r="N3945" s="44" t="str">
        <f t="shared" ca="1" si="1862"/>
        <v/>
      </c>
      <c r="O3945" s="108" t="str">
        <f t="shared" si="1846"/>
        <v/>
      </c>
      <c r="P3945" s="102" t="str">
        <f t="shared" si="1847"/>
        <v/>
      </c>
      <c r="Q3945" s="102" t="str">
        <f t="shared" si="1848"/>
        <v/>
      </c>
      <c r="R3945" s="120" t="str">
        <f t="shared" si="1849"/>
        <v/>
      </c>
      <c r="S3945" s="54" t="str">
        <f t="shared" si="1850"/>
        <v/>
      </c>
      <c r="T3945" s="5" t="str">
        <f t="shared" si="1851"/>
        <v/>
      </c>
      <c r="U3945" s="152" t="str">
        <f t="shared" si="1834"/>
        <v/>
      </c>
      <c r="V3945" s="152" t="str">
        <f t="shared" si="1835"/>
        <v/>
      </c>
      <c r="W3945" s="153" t="str">
        <f t="shared" si="1836"/>
        <v/>
      </c>
      <c r="X3945" s="153" t="str">
        <f t="shared" si="1837"/>
        <v/>
      </c>
      <c r="Y3945" s="153" t="str">
        <f t="shared" si="1838"/>
        <v/>
      </c>
      <c r="Z3945" s="153" t="str">
        <f t="shared" si="1839"/>
        <v/>
      </c>
      <c r="AA3945" s="152" t="str">
        <f t="shared" si="1840"/>
        <v/>
      </c>
      <c r="AB3945" s="152" t="str">
        <f t="shared" si="1841"/>
        <v/>
      </c>
      <c r="AC3945" s="154" t="str">
        <f t="shared" si="1852"/>
        <v/>
      </c>
      <c r="AD3945" s="154" t="str">
        <f t="shared" si="1853"/>
        <v/>
      </c>
      <c r="AE3945" s="3" t="str">
        <f t="shared" si="1854"/>
        <v/>
      </c>
      <c r="AF3945" s="3" t="str">
        <f t="shared" si="1855"/>
        <v/>
      </c>
      <c r="AG3945" s="3" t="str">
        <f t="shared" si="1856"/>
        <v/>
      </c>
      <c r="AH3945" s="4" t="str">
        <f t="shared" si="1857"/>
        <v/>
      </c>
      <c r="AI3945" s="75" t="str">
        <f t="shared" si="1858"/>
        <v/>
      </c>
      <c r="AJ3945" s="75" t="str">
        <f t="shared" si="1859"/>
        <v/>
      </c>
    </row>
    <row r="3946" spans="1:36">
      <c r="A3946" s="41" t="str">
        <f t="shared" si="1842"/>
        <v/>
      </c>
      <c r="B3946" s="150" t="str">
        <f>IF(ISNUMBER(A3946),INDEX('MetaTrader Import'!$H$13:$J$5893,TRUNC(((A3946-$A$39+1)-1)/3)+1,MOD((A3946-$A$39+1)-1,3)+1),"")</f>
        <v/>
      </c>
      <c r="C3946" s="43" t="str">
        <f t="shared" si="1843"/>
        <v/>
      </c>
      <c r="D3946" s="43" t="str">
        <f t="shared" ca="1" si="1833"/>
        <v/>
      </c>
      <c r="E3946" s="43" t="str">
        <f t="shared" si="1844"/>
        <v/>
      </c>
      <c r="F3946" s="43" t="str">
        <f t="shared" si="1845"/>
        <v/>
      </c>
      <c r="G3946" s="43" t="str">
        <f>IF(A3946&lt;&gt;"",IF(A3946&lt;Data!$G$11*0.25,$C$13/$G$32,IF(A3946&gt;Data!$G$11*0.25,$C$13,$C$13*10)),"")</f>
        <v/>
      </c>
      <c r="H3946" s="43" t="str">
        <f>IF(A3946&lt;&gt;"",IF(Data!$G$9="constant",$C$13,IF(Data!$G$9="squeeze",G3946,F3946)),"")</f>
        <v/>
      </c>
      <c r="I3946" s="38" t="str">
        <f ca="1">IF(ISNUMBER(A3946),NORMINV(RAND(),0,IF(AND(Data!$G$9="squeeze",A3946&lt;Data!$G$11*0.25),$H$32,1)*$C$30*$C$13)*($C$14*$C$12),"")</f>
        <v/>
      </c>
      <c r="J3946" s="42" t="str">
        <f ca="1">IFERROR(IF(Data!$C$6="Real",B3946,I3946+J3945+($C$14*$C$12)*(NORMINV(RAND(),$C$15,CHOOSE($G$13,$C$13,F3946,G3946)))),"")</f>
        <v/>
      </c>
      <c r="K3946" s="88" t="str">
        <f>IF(ISNUMBER(A3946), IF($G$16="fixed",$G$17,MIN(H3946*Data!$C$7*$C$16*0.5,$C$17*Data!$C$7))*$C$12,"")</f>
        <v/>
      </c>
      <c r="L3946" s="42" t="str">
        <f t="shared" ca="1" si="1860"/>
        <v/>
      </c>
      <c r="M3946" s="44" t="str">
        <f t="shared" ca="1" si="1861"/>
        <v/>
      </c>
      <c r="N3946" s="44" t="str">
        <f t="shared" ca="1" si="1862"/>
        <v/>
      </c>
      <c r="O3946" s="108" t="str">
        <f t="shared" si="1846"/>
        <v/>
      </c>
      <c r="P3946" s="102" t="str">
        <f t="shared" si="1847"/>
        <v/>
      </c>
      <c r="Q3946" s="102" t="str">
        <f t="shared" si="1848"/>
        <v/>
      </c>
      <c r="R3946" s="120" t="str">
        <f t="shared" si="1849"/>
        <v/>
      </c>
      <c r="S3946" s="54" t="str">
        <f t="shared" si="1850"/>
        <v/>
      </c>
      <c r="T3946" s="5" t="str">
        <f t="shared" si="1851"/>
        <v/>
      </c>
      <c r="U3946" s="152" t="str">
        <f t="shared" si="1834"/>
        <v/>
      </c>
      <c r="V3946" s="152" t="str">
        <f t="shared" si="1835"/>
        <v/>
      </c>
      <c r="W3946" s="153" t="str">
        <f t="shared" si="1836"/>
        <v/>
      </c>
      <c r="X3946" s="153" t="str">
        <f t="shared" si="1837"/>
        <v/>
      </c>
      <c r="Y3946" s="153" t="str">
        <f t="shared" si="1838"/>
        <v/>
      </c>
      <c r="Z3946" s="153" t="str">
        <f t="shared" si="1839"/>
        <v/>
      </c>
      <c r="AA3946" s="152" t="str">
        <f t="shared" si="1840"/>
        <v/>
      </c>
      <c r="AB3946" s="152" t="str">
        <f t="shared" si="1841"/>
        <v/>
      </c>
      <c r="AC3946" s="154" t="str">
        <f t="shared" si="1852"/>
        <v/>
      </c>
      <c r="AD3946" s="154" t="str">
        <f t="shared" si="1853"/>
        <v/>
      </c>
      <c r="AE3946" s="3" t="str">
        <f t="shared" si="1854"/>
        <v/>
      </c>
      <c r="AF3946" s="3" t="str">
        <f t="shared" si="1855"/>
        <v/>
      </c>
      <c r="AG3946" s="3" t="str">
        <f t="shared" si="1856"/>
        <v/>
      </c>
      <c r="AH3946" s="4" t="str">
        <f t="shared" si="1857"/>
        <v/>
      </c>
      <c r="AI3946" s="75" t="str">
        <f t="shared" si="1858"/>
        <v/>
      </c>
      <c r="AJ3946" s="75" t="str">
        <f t="shared" si="1859"/>
        <v/>
      </c>
    </row>
    <row r="3947" spans="1:36">
      <c r="A3947" s="41" t="str">
        <f t="shared" si="1842"/>
        <v/>
      </c>
      <c r="B3947" s="150" t="str">
        <f>IF(ISNUMBER(A3947),INDEX('MetaTrader Import'!$H$13:$J$5893,TRUNC(((A3947-$A$39+1)-1)/3)+1,MOD((A3947-$A$39+1)-1,3)+1),"")</f>
        <v/>
      </c>
      <c r="C3947" s="43" t="str">
        <f t="shared" si="1843"/>
        <v/>
      </c>
      <c r="D3947" s="43" t="str">
        <f t="shared" ca="1" si="1833"/>
        <v/>
      </c>
      <c r="E3947" s="43" t="str">
        <f t="shared" si="1844"/>
        <v/>
      </c>
      <c r="F3947" s="43" t="str">
        <f t="shared" si="1845"/>
        <v/>
      </c>
      <c r="G3947" s="43" t="str">
        <f>IF(A3947&lt;&gt;"",IF(A3947&lt;Data!$G$11*0.25,$C$13/$G$32,IF(A3947&gt;Data!$G$11*0.25,$C$13,$C$13*10)),"")</f>
        <v/>
      </c>
      <c r="H3947" s="43" t="str">
        <f>IF(A3947&lt;&gt;"",IF(Data!$G$9="constant",$C$13,IF(Data!$G$9="squeeze",G3947,F3947)),"")</f>
        <v/>
      </c>
      <c r="I3947" s="38" t="str">
        <f ca="1">IF(ISNUMBER(A3947),NORMINV(RAND(),0,IF(AND(Data!$G$9="squeeze",A3947&lt;Data!$G$11*0.25),$H$32,1)*$C$30*$C$13)*($C$14*$C$12),"")</f>
        <v/>
      </c>
      <c r="J3947" s="42" t="str">
        <f ca="1">IFERROR(IF(Data!$C$6="Real",B3947,I3947+J3946+($C$14*$C$12)*(NORMINV(RAND(),$C$15,CHOOSE($G$13,$C$13,F3947,G3947)))),"")</f>
        <v/>
      </c>
      <c r="K3947" s="88" t="str">
        <f>IF(ISNUMBER(A3947), IF($G$16="fixed",$G$17,MIN(H3947*Data!$C$7*$C$16*0.5,$C$17*Data!$C$7))*$C$12,"")</f>
        <v/>
      </c>
      <c r="L3947" s="42" t="str">
        <f t="shared" ca="1" si="1860"/>
        <v/>
      </c>
      <c r="M3947" s="44" t="str">
        <f t="shared" ca="1" si="1861"/>
        <v/>
      </c>
      <c r="N3947" s="44" t="str">
        <f t="shared" ca="1" si="1862"/>
        <v/>
      </c>
      <c r="O3947" s="108" t="str">
        <f t="shared" si="1846"/>
        <v/>
      </c>
      <c r="P3947" s="102" t="str">
        <f t="shared" si="1847"/>
        <v/>
      </c>
      <c r="Q3947" s="102" t="str">
        <f t="shared" si="1848"/>
        <v/>
      </c>
      <c r="R3947" s="120" t="str">
        <f t="shared" si="1849"/>
        <v/>
      </c>
      <c r="S3947" s="54" t="str">
        <f t="shared" si="1850"/>
        <v/>
      </c>
      <c r="T3947" s="5" t="str">
        <f t="shared" si="1851"/>
        <v/>
      </c>
      <c r="U3947" s="152" t="str">
        <f t="shared" si="1834"/>
        <v/>
      </c>
      <c r="V3947" s="152" t="str">
        <f t="shared" si="1835"/>
        <v/>
      </c>
      <c r="W3947" s="153" t="str">
        <f t="shared" si="1836"/>
        <v/>
      </c>
      <c r="X3947" s="153" t="str">
        <f t="shared" si="1837"/>
        <v/>
      </c>
      <c r="Y3947" s="153" t="str">
        <f t="shared" si="1838"/>
        <v/>
      </c>
      <c r="Z3947" s="153" t="str">
        <f t="shared" si="1839"/>
        <v/>
      </c>
      <c r="AA3947" s="152" t="str">
        <f t="shared" si="1840"/>
        <v/>
      </c>
      <c r="AB3947" s="152" t="str">
        <f t="shared" si="1841"/>
        <v/>
      </c>
      <c r="AC3947" s="154" t="str">
        <f t="shared" si="1852"/>
        <v/>
      </c>
      <c r="AD3947" s="154" t="str">
        <f t="shared" si="1853"/>
        <v/>
      </c>
      <c r="AE3947" s="3" t="str">
        <f t="shared" si="1854"/>
        <v/>
      </c>
      <c r="AF3947" s="3" t="str">
        <f t="shared" si="1855"/>
        <v/>
      </c>
      <c r="AG3947" s="3" t="str">
        <f t="shared" si="1856"/>
        <v/>
      </c>
      <c r="AH3947" s="4" t="str">
        <f t="shared" si="1857"/>
        <v/>
      </c>
      <c r="AI3947" s="75" t="str">
        <f t="shared" si="1858"/>
        <v/>
      </c>
      <c r="AJ3947" s="75" t="str">
        <f t="shared" si="1859"/>
        <v/>
      </c>
    </row>
    <row r="3948" spans="1:36">
      <c r="A3948" s="41" t="str">
        <f t="shared" si="1842"/>
        <v/>
      </c>
      <c r="B3948" s="150" t="str">
        <f>IF(ISNUMBER(A3948),INDEX('MetaTrader Import'!$H$13:$J$5893,TRUNC(((A3948-$A$39+1)-1)/3)+1,MOD((A3948-$A$39+1)-1,3)+1),"")</f>
        <v/>
      </c>
      <c r="C3948" s="43" t="str">
        <f t="shared" si="1843"/>
        <v/>
      </c>
      <c r="D3948" s="43" t="str">
        <f t="shared" ca="1" si="1833"/>
        <v/>
      </c>
      <c r="E3948" s="43" t="str">
        <f t="shared" si="1844"/>
        <v/>
      </c>
      <c r="F3948" s="43" t="str">
        <f t="shared" si="1845"/>
        <v/>
      </c>
      <c r="G3948" s="43" t="str">
        <f>IF(A3948&lt;&gt;"",IF(A3948&lt;Data!$G$11*0.25,$C$13/$G$32,IF(A3948&gt;Data!$G$11*0.25,$C$13,$C$13*10)),"")</f>
        <v/>
      </c>
      <c r="H3948" s="43" t="str">
        <f>IF(A3948&lt;&gt;"",IF(Data!$G$9="constant",$C$13,IF(Data!$G$9="squeeze",G3948,F3948)),"")</f>
        <v/>
      </c>
      <c r="I3948" s="38" t="str">
        <f ca="1">IF(ISNUMBER(A3948),NORMINV(RAND(),0,IF(AND(Data!$G$9="squeeze",A3948&lt;Data!$G$11*0.25),$H$32,1)*$C$30*$C$13)*($C$14*$C$12),"")</f>
        <v/>
      </c>
      <c r="J3948" s="42" t="str">
        <f ca="1">IFERROR(IF(Data!$C$6="Real",B3948,I3948+J3947+($C$14*$C$12)*(NORMINV(RAND(),$C$15,CHOOSE($G$13,$C$13,F3948,G3948)))),"")</f>
        <v/>
      </c>
      <c r="K3948" s="88" t="str">
        <f>IF(ISNUMBER(A3948), IF($G$16="fixed",$G$17,MIN(H3948*Data!$C$7*$C$16*0.5,$C$17*Data!$C$7))*$C$12,"")</f>
        <v/>
      </c>
      <c r="L3948" s="42" t="str">
        <f t="shared" ca="1" si="1860"/>
        <v/>
      </c>
      <c r="M3948" s="44" t="str">
        <f t="shared" ca="1" si="1861"/>
        <v/>
      </c>
      <c r="N3948" s="44" t="str">
        <f t="shared" ca="1" si="1862"/>
        <v/>
      </c>
      <c r="O3948" s="108" t="str">
        <f t="shared" si="1846"/>
        <v/>
      </c>
      <c r="P3948" s="102" t="str">
        <f t="shared" si="1847"/>
        <v/>
      </c>
      <c r="Q3948" s="102" t="str">
        <f t="shared" si="1848"/>
        <v/>
      </c>
      <c r="R3948" s="120" t="str">
        <f t="shared" si="1849"/>
        <v/>
      </c>
      <c r="S3948" s="54" t="str">
        <f t="shared" si="1850"/>
        <v/>
      </c>
      <c r="T3948" s="5" t="str">
        <f t="shared" si="1851"/>
        <v/>
      </c>
      <c r="U3948" s="152" t="str">
        <f t="shared" si="1834"/>
        <v/>
      </c>
      <c r="V3948" s="152" t="str">
        <f t="shared" si="1835"/>
        <v/>
      </c>
      <c r="W3948" s="153" t="str">
        <f t="shared" si="1836"/>
        <v/>
      </c>
      <c r="X3948" s="153" t="str">
        <f t="shared" si="1837"/>
        <v/>
      </c>
      <c r="Y3948" s="153" t="str">
        <f t="shared" si="1838"/>
        <v/>
      </c>
      <c r="Z3948" s="153" t="str">
        <f t="shared" si="1839"/>
        <v/>
      </c>
      <c r="AA3948" s="152" t="str">
        <f t="shared" si="1840"/>
        <v/>
      </c>
      <c r="AB3948" s="152" t="str">
        <f t="shared" si="1841"/>
        <v/>
      </c>
      <c r="AC3948" s="154" t="str">
        <f t="shared" si="1852"/>
        <v/>
      </c>
      <c r="AD3948" s="154" t="str">
        <f t="shared" si="1853"/>
        <v/>
      </c>
      <c r="AE3948" s="3" t="str">
        <f t="shared" si="1854"/>
        <v/>
      </c>
      <c r="AF3948" s="3" t="str">
        <f t="shared" si="1855"/>
        <v/>
      </c>
      <c r="AG3948" s="3" t="str">
        <f t="shared" si="1856"/>
        <v/>
      </c>
      <c r="AH3948" s="4" t="str">
        <f t="shared" si="1857"/>
        <v/>
      </c>
      <c r="AI3948" s="75" t="str">
        <f t="shared" si="1858"/>
        <v/>
      </c>
      <c r="AJ3948" s="75" t="str">
        <f t="shared" si="1859"/>
        <v/>
      </c>
    </row>
    <row r="3949" spans="1:36">
      <c r="A3949" s="41" t="str">
        <f t="shared" si="1842"/>
        <v/>
      </c>
      <c r="B3949" s="150" t="str">
        <f>IF(ISNUMBER(A3949),INDEX('MetaTrader Import'!$H$13:$J$5893,TRUNC(((A3949-$A$39+1)-1)/3)+1,MOD((A3949-$A$39+1)-1,3)+1),"")</f>
        <v/>
      </c>
      <c r="C3949" s="43" t="str">
        <f t="shared" si="1843"/>
        <v/>
      </c>
      <c r="D3949" s="43" t="str">
        <f t="shared" ca="1" si="1833"/>
        <v/>
      </c>
      <c r="E3949" s="43" t="str">
        <f t="shared" si="1844"/>
        <v/>
      </c>
      <c r="F3949" s="43" t="str">
        <f t="shared" si="1845"/>
        <v/>
      </c>
      <c r="G3949" s="43" t="str">
        <f>IF(A3949&lt;&gt;"",IF(A3949&lt;Data!$G$11*0.25,$C$13/$G$32,IF(A3949&gt;Data!$G$11*0.25,$C$13,$C$13*10)),"")</f>
        <v/>
      </c>
      <c r="H3949" s="43" t="str">
        <f>IF(A3949&lt;&gt;"",IF(Data!$G$9="constant",$C$13,IF(Data!$G$9="squeeze",G3949,F3949)),"")</f>
        <v/>
      </c>
      <c r="I3949" s="38" t="str">
        <f ca="1">IF(ISNUMBER(A3949),NORMINV(RAND(),0,IF(AND(Data!$G$9="squeeze",A3949&lt;Data!$G$11*0.25),$H$32,1)*$C$30*$C$13)*($C$14*$C$12),"")</f>
        <v/>
      </c>
      <c r="J3949" s="42" t="str">
        <f ca="1">IFERROR(IF(Data!$C$6="Real",B3949,I3949+J3948+($C$14*$C$12)*(NORMINV(RAND(),$C$15,CHOOSE($G$13,$C$13,F3949,G3949)))),"")</f>
        <v/>
      </c>
      <c r="K3949" s="88" t="str">
        <f>IF(ISNUMBER(A3949), IF($G$16="fixed",$G$17,MIN(H3949*Data!$C$7*$C$16*0.5,$C$17*Data!$C$7))*$C$12,"")</f>
        <v/>
      </c>
      <c r="L3949" s="42" t="str">
        <f t="shared" ca="1" si="1860"/>
        <v/>
      </c>
      <c r="M3949" s="44" t="str">
        <f t="shared" ca="1" si="1861"/>
        <v/>
      </c>
      <c r="N3949" s="44" t="str">
        <f t="shared" ca="1" si="1862"/>
        <v/>
      </c>
      <c r="O3949" s="108" t="str">
        <f t="shared" si="1846"/>
        <v/>
      </c>
      <c r="P3949" s="102" t="str">
        <f t="shared" si="1847"/>
        <v/>
      </c>
      <c r="Q3949" s="102" t="str">
        <f t="shared" si="1848"/>
        <v/>
      </c>
      <c r="R3949" s="120" t="str">
        <f t="shared" si="1849"/>
        <v/>
      </c>
      <c r="S3949" s="54" t="str">
        <f t="shared" si="1850"/>
        <v/>
      </c>
      <c r="T3949" s="5" t="str">
        <f t="shared" si="1851"/>
        <v/>
      </c>
      <c r="U3949" s="152" t="str">
        <f t="shared" si="1834"/>
        <v/>
      </c>
      <c r="V3949" s="152" t="str">
        <f t="shared" si="1835"/>
        <v/>
      </c>
      <c r="W3949" s="153" t="str">
        <f t="shared" si="1836"/>
        <v/>
      </c>
      <c r="X3949" s="153" t="str">
        <f t="shared" si="1837"/>
        <v/>
      </c>
      <c r="Y3949" s="153" t="str">
        <f t="shared" si="1838"/>
        <v/>
      </c>
      <c r="Z3949" s="153" t="str">
        <f t="shared" si="1839"/>
        <v/>
      </c>
      <c r="AA3949" s="152" t="str">
        <f t="shared" si="1840"/>
        <v/>
      </c>
      <c r="AB3949" s="152" t="str">
        <f t="shared" si="1841"/>
        <v/>
      </c>
      <c r="AC3949" s="154" t="str">
        <f t="shared" si="1852"/>
        <v/>
      </c>
      <c r="AD3949" s="154" t="str">
        <f t="shared" si="1853"/>
        <v/>
      </c>
      <c r="AE3949" s="3" t="str">
        <f t="shared" si="1854"/>
        <v/>
      </c>
      <c r="AF3949" s="3" t="str">
        <f t="shared" si="1855"/>
        <v/>
      </c>
      <c r="AG3949" s="3" t="str">
        <f t="shared" si="1856"/>
        <v/>
      </c>
      <c r="AH3949" s="4" t="str">
        <f t="shared" si="1857"/>
        <v/>
      </c>
      <c r="AI3949" s="75" t="str">
        <f t="shared" si="1858"/>
        <v/>
      </c>
      <c r="AJ3949" s="75" t="str">
        <f t="shared" si="1859"/>
        <v/>
      </c>
    </row>
    <row r="3950" spans="1:36">
      <c r="A3950" s="41" t="str">
        <f t="shared" si="1842"/>
        <v/>
      </c>
      <c r="B3950" s="150" t="str">
        <f>IF(ISNUMBER(A3950),INDEX('MetaTrader Import'!$H$13:$J$5893,TRUNC(((A3950-$A$39+1)-1)/3)+1,MOD((A3950-$A$39+1)-1,3)+1),"")</f>
        <v/>
      </c>
      <c r="C3950" s="43" t="str">
        <f t="shared" si="1843"/>
        <v/>
      </c>
      <c r="D3950" s="43" t="str">
        <f t="shared" ca="1" si="1833"/>
        <v/>
      </c>
      <c r="E3950" s="43" t="str">
        <f t="shared" si="1844"/>
        <v/>
      </c>
      <c r="F3950" s="43" t="str">
        <f t="shared" si="1845"/>
        <v/>
      </c>
      <c r="G3950" s="43" t="str">
        <f>IF(A3950&lt;&gt;"",IF(A3950&lt;Data!$G$11*0.25,$C$13/$G$32,IF(A3950&gt;Data!$G$11*0.25,$C$13,$C$13*10)),"")</f>
        <v/>
      </c>
      <c r="H3950" s="43" t="str">
        <f>IF(A3950&lt;&gt;"",IF(Data!$G$9="constant",$C$13,IF(Data!$G$9="squeeze",G3950,F3950)),"")</f>
        <v/>
      </c>
      <c r="I3950" s="38" t="str">
        <f ca="1">IF(ISNUMBER(A3950),NORMINV(RAND(),0,IF(AND(Data!$G$9="squeeze",A3950&lt;Data!$G$11*0.25),$H$32,1)*$C$30*$C$13)*($C$14*$C$12),"")</f>
        <v/>
      </c>
      <c r="J3950" s="42" t="str">
        <f ca="1">IFERROR(IF(Data!$C$6="Real",B3950,I3950+J3949+($C$14*$C$12)*(NORMINV(RAND(),$C$15,CHOOSE($G$13,$C$13,F3950,G3950)))),"")</f>
        <v/>
      </c>
      <c r="K3950" s="88" t="str">
        <f>IF(ISNUMBER(A3950), IF($G$16="fixed",$G$17,MIN(H3950*Data!$C$7*$C$16*0.5,$C$17*Data!$C$7))*$C$12,"")</f>
        <v/>
      </c>
      <c r="L3950" s="42" t="str">
        <f t="shared" ca="1" si="1860"/>
        <v/>
      </c>
      <c r="M3950" s="44" t="str">
        <f t="shared" ca="1" si="1861"/>
        <v/>
      </c>
      <c r="N3950" s="44" t="str">
        <f t="shared" ca="1" si="1862"/>
        <v/>
      </c>
      <c r="O3950" s="108" t="str">
        <f t="shared" si="1846"/>
        <v/>
      </c>
      <c r="P3950" s="102" t="str">
        <f t="shared" si="1847"/>
        <v/>
      </c>
      <c r="Q3950" s="102" t="str">
        <f t="shared" si="1848"/>
        <v/>
      </c>
      <c r="R3950" s="120" t="str">
        <f t="shared" si="1849"/>
        <v/>
      </c>
      <c r="S3950" s="54" t="str">
        <f t="shared" si="1850"/>
        <v/>
      </c>
      <c r="T3950" s="5" t="str">
        <f t="shared" si="1851"/>
        <v/>
      </c>
      <c r="U3950" s="152" t="str">
        <f t="shared" si="1834"/>
        <v/>
      </c>
      <c r="V3950" s="152" t="str">
        <f t="shared" si="1835"/>
        <v/>
      </c>
      <c r="W3950" s="153" t="str">
        <f t="shared" si="1836"/>
        <v/>
      </c>
      <c r="X3950" s="153" t="str">
        <f t="shared" si="1837"/>
        <v/>
      </c>
      <c r="Y3950" s="153" t="str">
        <f t="shared" si="1838"/>
        <v/>
      </c>
      <c r="Z3950" s="153" t="str">
        <f t="shared" si="1839"/>
        <v/>
      </c>
      <c r="AA3950" s="152" t="str">
        <f t="shared" si="1840"/>
        <v/>
      </c>
      <c r="AB3950" s="152" t="str">
        <f t="shared" si="1841"/>
        <v/>
      </c>
      <c r="AC3950" s="154" t="str">
        <f t="shared" si="1852"/>
        <v/>
      </c>
      <c r="AD3950" s="154" t="str">
        <f t="shared" si="1853"/>
        <v/>
      </c>
      <c r="AE3950" s="3" t="str">
        <f t="shared" si="1854"/>
        <v/>
      </c>
      <c r="AF3950" s="3" t="str">
        <f t="shared" si="1855"/>
        <v/>
      </c>
      <c r="AG3950" s="3" t="str">
        <f t="shared" si="1856"/>
        <v/>
      </c>
      <c r="AH3950" s="4" t="str">
        <f t="shared" si="1857"/>
        <v/>
      </c>
      <c r="AI3950" s="75" t="str">
        <f t="shared" si="1858"/>
        <v/>
      </c>
      <c r="AJ3950" s="75" t="str">
        <f t="shared" si="1859"/>
        <v/>
      </c>
    </row>
    <row r="3951" spans="1:36">
      <c r="A3951" s="41" t="str">
        <f t="shared" si="1842"/>
        <v/>
      </c>
      <c r="B3951" s="150" t="str">
        <f>IF(ISNUMBER(A3951),INDEX('MetaTrader Import'!$H$13:$J$5893,TRUNC(((A3951-$A$39+1)-1)/3)+1,MOD((A3951-$A$39+1)-1,3)+1),"")</f>
        <v/>
      </c>
      <c r="C3951" s="43" t="str">
        <f t="shared" si="1843"/>
        <v/>
      </c>
      <c r="D3951" s="43" t="str">
        <f t="shared" ca="1" si="1833"/>
        <v/>
      </c>
      <c r="E3951" s="43" t="str">
        <f t="shared" si="1844"/>
        <v/>
      </c>
      <c r="F3951" s="43" t="str">
        <f t="shared" si="1845"/>
        <v/>
      </c>
      <c r="G3951" s="43" t="str">
        <f>IF(A3951&lt;&gt;"",IF(A3951&lt;Data!$G$11*0.25,$C$13/$G$32,IF(A3951&gt;Data!$G$11*0.25,$C$13,$C$13*10)),"")</f>
        <v/>
      </c>
      <c r="H3951" s="43" t="str">
        <f>IF(A3951&lt;&gt;"",IF(Data!$G$9="constant",$C$13,IF(Data!$G$9="squeeze",G3951,F3951)),"")</f>
        <v/>
      </c>
      <c r="I3951" s="38" t="str">
        <f ca="1">IF(ISNUMBER(A3951),NORMINV(RAND(),0,IF(AND(Data!$G$9="squeeze",A3951&lt;Data!$G$11*0.25),$H$32,1)*$C$30*$C$13)*($C$14*$C$12),"")</f>
        <v/>
      </c>
      <c r="J3951" s="42" t="str">
        <f ca="1">IFERROR(IF(Data!$C$6="Real",B3951,I3951+J3950+($C$14*$C$12)*(NORMINV(RAND(),$C$15,CHOOSE($G$13,$C$13,F3951,G3951)))),"")</f>
        <v/>
      </c>
      <c r="K3951" s="88" t="str">
        <f>IF(ISNUMBER(A3951), IF($G$16="fixed",$G$17,MIN(H3951*Data!$C$7*$C$16*0.5,$C$17*Data!$C$7))*$C$12,"")</f>
        <v/>
      </c>
      <c r="L3951" s="42" t="str">
        <f t="shared" ca="1" si="1860"/>
        <v/>
      </c>
      <c r="M3951" s="44" t="str">
        <f t="shared" ca="1" si="1861"/>
        <v/>
      </c>
      <c r="N3951" s="44" t="str">
        <f t="shared" ca="1" si="1862"/>
        <v/>
      </c>
      <c r="O3951" s="108" t="str">
        <f t="shared" si="1846"/>
        <v/>
      </c>
      <c r="P3951" s="102" t="str">
        <f t="shared" si="1847"/>
        <v/>
      </c>
      <c r="Q3951" s="102" t="str">
        <f t="shared" si="1848"/>
        <v/>
      </c>
      <c r="R3951" s="120" t="str">
        <f t="shared" si="1849"/>
        <v/>
      </c>
      <c r="S3951" s="54" t="str">
        <f t="shared" si="1850"/>
        <v/>
      </c>
      <c r="T3951" s="5" t="str">
        <f t="shared" si="1851"/>
        <v/>
      </c>
      <c r="U3951" s="152" t="str">
        <f t="shared" si="1834"/>
        <v/>
      </c>
      <c r="V3951" s="152" t="str">
        <f t="shared" si="1835"/>
        <v/>
      </c>
      <c r="W3951" s="153" t="str">
        <f t="shared" si="1836"/>
        <v/>
      </c>
      <c r="X3951" s="153" t="str">
        <f t="shared" si="1837"/>
        <v/>
      </c>
      <c r="Y3951" s="153" t="str">
        <f t="shared" si="1838"/>
        <v/>
      </c>
      <c r="Z3951" s="153" t="str">
        <f t="shared" si="1839"/>
        <v/>
      </c>
      <c r="AA3951" s="152" t="str">
        <f t="shared" si="1840"/>
        <v/>
      </c>
      <c r="AB3951" s="152" t="str">
        <f t="shared" si="1841"/>
        <v/>
      </c>
      <c r="AC3951" s="154" t="str">
        <f t="shared" si="1852"/>
        <v/>
      </c>
      <c r="AD3951" s="154" t="str">
        <f t="shared" si="1853"/>
        <v/>
      </c>
      <c r="AE3951" s="3" t="str">
        <f t="shared" si="1854"/>
        <v/>
      </c>
      <c r="AF3951" s="3" t="str">
        <f t="shared" si="1855"/>
        <v/>
      </c>
      <c r="AG3951" s="3" t="str">
        <f t="shared" si="1856"/>
        <v/>
      </c>
      <c r="AH3951" s="4" t="str">
        <f t="shared" si="1857"/>
        <v/>
      </c>
      <c r="AI3951" s="75" t="str">
        <f t="shared" si="1858"/>
        <v/>
      </c>
      <c r="AJ3951" s="75" t="str">
        <f t="shared" si="1859"/>
        <v/>
      </c>
    </row>
    <row r="3952" spans="1:36">
      <c r="A3952" s="41" t="str">
        <f t="shared" si="1842"/>
        <v/>
      </c>
      <c r="B3952" s="150" t="str">
        <f>IF(ISNUMBER(A3952),INDEX('MetaTrader Import'!$H$13:$J$5893,TRUNC(((A3952-$A$39+1)-1)/3)+1,MOD((A3952-$A$39+1)-1,3)+1),"")</f>
        <v/>
      </c>
      <c r="C3952" s="43" t="str">
        <f t="shared" si="1843"/>
        <v/>
      </c>
      <c r="D3952" s="43" t="str">
        <f t="shared" ca="1" si="1833"/>
        <v/>
      </c>
      <c r="E3952" s="43" t="str">
        <f t="shared" si="1844"/>
        <v/>
      </c>
      <c r="F3952" s="43" t="str">
        <f t="shared" si="1845"/>
        <v/>
      </c>
      <c r="G3952" s="43" t="str">
        <f>IF(A3952&lt;&gt;"",IF(A3952&lt;Data!$G$11*0.25,$C$13/$G$32,IF(A3952&gt;Data!$G$11*0.25,$C$13,$C$13*10)),"")</f>
        <v/>
      </c>
      <c r="H3952" s="43" t="str">
        <f>IF(A3952&lt;&gt;"",IF(Data!$G$9="constant",$C$13,IF(Data!$G$9="squeeze",G3952,F3952)),"")</f>
        <v/>
      </c>
      <c r="I3952" s="38" t="str">
        <f ca="1">IF(ISNUMBER(A3952),NORMINV(RAND(),0,IF(AND(Data!$G$9="squeeze",A3952&lt;Data!$G$11*0.25),$H$32,1)*$C$30*$C$13)*($C$14*$C$12),"")</f>
        <v/>
      </c>
      <c r="J3952" s="42" t="str">
        <f ca="1">IFERROR(IF(Data!$C$6="Real",B3952,I3952+J3951+($C$14*$C$12)*(NORMINV(RAND(),$C$15,CHOOSE($G$13,$C$13,F3952,G3952)))),"")</f>
        <v/>
      </c>
      <c r="K3952" s="88" t="str">
        <f>IF(ISNUMBER(A3952), IF($G$16="fixed",$G$17,MIN(H3952*Data!$C$7*$C$16*0.5,$C$17*Data!$C$7))*$C$12,"")</f>
        <v/>
      </c>
      <c r="L3952" s="42" t="str">
        <f t="shared" ca="1" si="1860"/>
        <v/>
      </c>
      <c r="M3952" s="44" t="str">
        <f t="shared" ca="1" si="1861"/>
        <v/>
      </c>
      <c r="N3952" s="44" t="str">
        <f t="shared" ca="1" si="1862"/>
        <v/>
      </c>
      <c r="O3952" s="108" t="str">
        <f t="shared" si="1846"/>
        <v/>
      </c>
      <c r="P3952" s="102" t="str">
        <f t="shared" si="1847"/>
        <v/>
      </c>
      <c r="Q3952" s="102" t="str">
        <f t="shared" si="1848"/>
        <v/>
      </c>
      <c r="R3952" s="120" t="str">
        <f t="shared" si="1849"/>
        <v/>
      </c>
      <c r="S3952" s="54" t="str">
        <f t="shared" si="1850"/>
        <v/>
      </c>
      <c r="T3952" s="5" t="str">
        <f t="shared" si="1851"/>
        <v/>
      </c>
      <c r="U3952" s="152" t="str">
        <f t="shared" si="1834"/>
        <v/>
      </c>
      <c r="V3952" s="152" t="str">
        <f t="shared" si="1835"/>
        <v/>
      </c>
      <c r="W3952" s="153" t="str">
        <f t="shared" si="1836"/>
        <v/>
      </c>
      <c r="X3952" s="153" t="str">
        <f t="shared" si="1837"/>
        <v/>
      </c>
      <c r="Y3952" s="153" t="str">
        <f t="shared" si="1838"/>
        <v/>
      </c>
      <c r="Z3952" s="153" t="str">
        <f t="shared" si="1839"/>
        <v/>
      </c>
      <c r="AA3952" s="152" t="str">
        <f t="shared" si="1840"/>
        <v/>
      </c>
      <c r="AB3952" s="152" t="str">
        <f t="shared" si="1841"/>
        <v/>
      </c>
      <c r="AC3952" s="154" t="str">
        <f t="shared" si="1852"/>
        <v/>
      </c>
      <c r="AD3952" s="154" t="str">
        <f t="shared" si="1853"/>
        <v/>
      </c>
      <c r="AE3952" s="3" t="str">
        <f t="shared" si="1854"/>
        <v/>
      </c>
      <c r="AF3952" s="3" t="str">
        <f t="shared" si="1855"/>
        <v/>
      </c>
      <c r="AG3952" s="3" t="str">
        <f t="shared" si="1856"/>
        <v/>
      </c>
      <c r="AH3952" s="4" t="str">
        <f t="shared" si="1857"/>
        <v/>
      </c>
      <c r="AI3952" s="75" t="str">
        <f t="shared" si="1858"/>
        <v/>
      </c>
      <c r="AJ3952" s="75" t="str">
        <f t="shared" si="1859"/>
        <v/>
      </c>
    </row>
    <row r="3953" spans="1:36">
      <c r="A3953" s="41" t="str">
        <f t="shared" si="1842"/>
        <v/>
      </c>
      <c r="B3953" s="150" t="str">
        <f>IF(ISNUMBER(A3953),INDEX('MetaTrader Import'!$H$13:$J$5893,TRUNC(((A3953-$A$39+1)-1)/3)+1,MOD((A3953-$A$39+1)-1,3)+1),"")</f>
        <v/>
      </c>
      <c r="C3953" s="43" t="str">
        <f t="shared" si="1843"/>
        <v/>
      </c>
      <c r="D3953" s="43" t="str">
        <f t="shared" ca="1" si="1833"/>
        <v/>
      </c>
      <c r="E3953" s="43" t="str">
        <f t="shared" si="1844"/>
        <v/>
      </c>
      <c r="F3953" s="43" t="str">
        <f t="shared" si="1845"/>
        <v/>
      </c>
      <c r="G3953" s="43" t="str">
        <f>IF(A3953&lt;&gt;"",IF(A3953&lt;Data!$G$11*0.25,$C$13/$G$32,IF(A3953&gt;Data!$G$11*0.25,$C$13,$C$13*10)),"")</f>
        <v/>
      </c>
      <c r="H3953" s="43" t="str">
        <f>IF(A3953&lt;&gt;"",IF(Data!$G$9="constant",$C$13,IF(Data!$G$9="squeeze",G3953,F3953)),"")</f>
        <v/>
      </c>
      <c r="I3953" s="38" t="str">
        <f ca="1">IF(ISNUMBER(A3953),NORMINV(RAND(),0,IF(AND(Data!$G$9="squeeze",A3953&lt;Data!$G$11*0.25),$H$32,1)*$C$30*$C$13)*($C$14*$C$12),"")</f>
        <v/>
      </c>
      <c r="J3953" s="42" t="str">
        <f ca="1">IFERROR(IF(Data!$C$6="Real",B3953,I3953+J3952+($C$14*$C$12)*(NORMINV(RAND(),$C$15,CHOOSE($G$13,$C$13,F3953,G3953)))),"")</f>
        <v/>
      </c>
      <c r="K3953" s="88" t="str">
        <f>IF(ISNUMBER(A3953), IF($G$16="fixed",$G$17,MIN(H3953*Data!$C$7*$C$16*0.5,$C$17*Data!$C$7))*$C$12,"")</f>
        <v/>
      </c>
      <c r="L3953" s="42" t="str">
        <f t="shared" ca="1" si="1860"/>
        <v/>
      </c>
      <c r="M3953" s="44" t="str">
        <f t="shared" ca="1" si="1861"/>
        <v/>
      </c>
      <c r="N3953" s="44" t="str">
        <f t="shared" ca="1" si="1862"/>
        <v/>
      </c>
      <c r="O3953" s="108" t="str">
        <f t="shared" si="1846"/>
        <v/>
      </c>
      <c r="P3953" s="102" t="str">
        <f t="shared" si="1847"/>
        <v/>
      </c>
      <c r="Q3953" s="102" t="str">
        <f t="shared" si="1848"/>
        <v/>
      </c>
      <c r="R3953" s="120" t="str">
        <f t="shared" si="1849"/>
        <v/>
      </c>
      <c r="S3953" s="54" t="str">
        <f t="shared" si="1850"/>
        <v/>
      </c>
      <c r="T3953" s="5" t="str">
        <f t="shared" si="1851"/>
        <v/>
      </c>
      <c r="U3953" s="152" t="str">
        <f t="shared" si="1834"/>
        <v/>
      </c>
      <c r="V3953" s="152" t="str">
        <f t="shared" si="1835"/>
        <v/>
      </c>
      <c r="W3953" s="153" t="str">
        <f t="shared" si="1836"/>
        <v/>
      </c>
      <c r="X3953" s="153" t="str">
        <f t="shared" si="1837"/>
        <v/>
      </c>
      <c r="Y3953" s="153" t="str">
        <f t="shared" si="1838"/>
        <v/>
      </c>
      <c r="Z3953" s="153" t="str">
        <f t="shared" si="1839"/>
        <v/>
      </c>
      <c r="AA3953" s="152" t="str">
        <f t="shared" si="1840"/>
        <v/>
      </c>
      <c r="AB3953" s="152" t="str">
        <f t="shared" si="1841"/>
        <v/>
      </c>
      <c r="AC3953" s="154" t="str">
        <f t="shared" si="1852"/>
        <v/>
      </c>
      <c r="AD3953" s="154" t="str">
        <f t="shared" si="1853"/>
        <v/>
      </c>
      <c r="AE3953" s="3" t="str">
        <f t="shared" si="1854"/>
        <v/>
      </c>
      <c r="AF3953" s="3" t="str">
        <f t="shared" si="1855"/>
        <v/>
      </c>
      <c r="AG3953" s="3" t="str">
        <f t="shared" si="1856"/>
        <v/>
      </c>
      <c r="AH3953" s="4" t="str">
        <f t="shared" si="1857"/>
        <v/>
      </c>
      <c r="AI3953" s="75" t="str">
        <f t="shared" si="1858"/>
        <v/>
      </c>
      <c r="AJ3953" s="75" t="str">
        <f t="shared" si="1859"/>
        <v/>
      </c>
    </row>
    <row r="3954" spans="1:36">
      <c r="A3954" s="41" t="str">
        <f t="shared" si="1842"/>
        <v/>
      </c>
      <c r="B3954" s="150" t="str">
        <f>IF(ISNUMBER(A3954),INDEX('MetaTrader Import'!$H$13:$J$5893,TRUNC(((A3954-$A$39+1)-1)/3)+1,MOD((A3954-$A$39+1)-1,3)+1),"")</f>
        <v/>
      </c>
      <c r="C3954" s="43" t="str">
        <f t="shared" si="1843"/>
        <v/>
      </c>
      <c r="D3954" s="43" t="str">
        <f t="shared" ca="1" si="1833"/>
        <v/>
      </c>
      <c r="E3954" s="43" t="str">
        <f t="shared" si="1844"/>
        <v/>
      </c>
      <c r="F3954" s="43" t="str">
        <f t="shared" si="1845"/>
        <v/>
      </c>
      <c r="G3954" s="43" t="str">
        <f>IF(A3954&lt;&gt;"",IF(A3954&lt;Data!$G$11*0.25,$C$13/$G$32,IF(A3954&gt;Data!$G$11*0.25,$C$13,$C$13*10)),"")</f>
        <v/>
      </c>
      <c r="H3954" s="43" t="str">
        <f>IF(A3954&lt;&gt;"",IF(Data!$G$9="constant",$C$13,IF(Data!$G$9="squeeze",G3954,F3954)),"")</f>
        <v/>
      </c>
      <c r="I3954" s="38" t="str">
        <f ca="1">IF(ISNUMBER(A3954),NORMINV(RAND(),0,IF(AND(Data!$G$9="squeeze",A3954&lt;Data!$G$11*0.25),$H$32,1)*$C$30*$C$13)*($C$14*$C$12),"")</f>
        <v/>
      </c>
      <c r="J3954" s="42" t="str">
        <f ca="1">IFERROR(IF(Data!$C$6="Real",B3954,I3954+J3953+($C$14*$C$12)*(NORMINV(RAND(),$C$15,CHOOSE($G$13,$C$13,F3954,G3954)))),"")</f>
        <v/>
      </c>
      <c r="K3954" s="88" t="str">
        <f>IF(ISNUMBER(A3954), IF($G$16="fixed",$G$17,MIN(H3954*Data!$C$7*$C$16*0.5,$C$17*Data!$C$7))*$C$12,"")</f>
        <v/>
      </c>
      <c r="L3954" s="42" t="str">
        <f t="shared" ca="1" si="1860"/>
        <v/>
      </c>
      <c r="M3954" s="44" t="str">
        <f t="shared" ca="1" si="1861"/>
        <v/>
      </c>
      <c r="N3954" s="44" t="str">
        <f t="shared" ca="1" si="1862"/>
        <v/>
      </c>
      <c r="O3954" s="108" t="str">
        <f t="shared" si="1846"/>
        <v/>
      </c>
      <c r="P3954" s="102" t="str">
        <f t="shared" si="1847"/>
        <v/>
      </c>
      <c r="Q3954" s="102" t="str">
        <f t="shared" si="1848"/>
        <v/>
      </c>
      <c r="R3954" s="120" t="str">
        <f t="shared" si="1849"/>
        <v/>
      </c>
      <c r="S3954" s="54" t="str">
        <f t="shared" si="1850"/>
        <v/>
      </c>
      <c r="T3954" s="5" t="str">
        <f t="shared" si="1851"/>
        <v/>
      </c>
      <c r="U3954" s="152" t="str">
        <f t="shared" si="1834"/>
        <v/>
      </c>
      <c r="V3954" s="152" t="str">
        <f t="shared" si="1835"/>
        <v/>
      </c>
      <c r="W3954" s="153" t="str">
        <f t="shared" si="1836"/>
        <v/>
      </c>
      <c r="X3954" s="153" t="str">
        <f t="shared" si="1837"/>
        <v/>
      </c>
      <c r="Y3954" s="153" t="str">
        <f t="shared" si="1838"/>
        <v/>
      </c>
      <c r="Z3954" s="153" t="str">
        <f t="shared" si="1839"/>
        <v/>
      </c>
      <c r="AA3954" s="152" t="str">
        <f t="shared" si="1840"/>
        <v/>
      </c>
      <c r="AB3954" s="152" t="str">
        <f t="shared" si="1841"/>
        <v/>
      </c>
      <c r="AC3954" s="154" t="str">
        <f t="shared" si="1852"/>
        <v/>
      </c>
      <c r="AD3954" s="154" t="str">
        <f t="shared" si="1853"/>
        <v/>
      </c>
      <c r="AE3954" s="3" t="str">
        <f t="shared" si="1854"/>
        <v/>
      </c>
      <c r="AF3954" s="3" t="str">
        <f t="shared" si="1855"/>
        <v/>
      </c>
      <c r="AG3954" s="3" t="str">
        <f t="shared" si="1856"/>
        <v/>
      </c>
      <c r="AH3954" s="4" t="str">
        <f t="shared" si="1857"/>
        <v/>
      </c>
      <c r="AI3954" s="75" t="str">
        <f t="shared" si="1858"/>
        <v/>
      </c>
      <c r="AJ3954" s="75" t="str">
        <f t="shared" si="1859"/>
        <v/>
      </c>
    </row>
    <row r="3955" spans="1:36">
      <c r="A3955" s="41" t="str">
        <f t="shared" si="1842"/>
        <v/>
      </c>
      <c r="B3955" s="150" t="str">
        <f>IF(ISNUMBER(A3955),INDEX('MetaTrader Import'!$H$13:$J$5893,TRUNC(((A3955-$A$39+1)-1)/3)+1,MOD((A3955-$A$39+1)-1,3)+1),"")</f>
        <v/>
      </c>
      <c r="C3955" s="43" t="str">
        <f t="shared" si="1843"/>
        <v/>
      </c>
      <c r="D3955" s="43" t="str">
        <f t="shared" ca="1" si="1833"/>
        <v/>
      </c>
      <c r="E3955" s="43" t="str">
        <f t="shared" si="1844"/>
        <v/>
      </c>
      <c r="F3955" s="43" t="str">
        <f t="shared" si="1845"/>
        <v/>
      </c>
      <c r="G3955" s="43" t="str">
        <f>IF(A3955&lt;&gt;"",IF(A3955&lt;Data!$G$11*0.25,$C$13/$G$32,IF(A3955&gt;Data!$G$11*0.25,$C$13,$C$13*10)),"")</f>
        <v/>
      </c>
      <c r="H3955" s="43" t="str">
        <f>IF(A3955&lt;&gt;"",IF(Data!$G$9="constant",$C$13,IF(Data!$G$9="squeeze",G3955,F3955)),"")</f>
        <v/>
      </c>
      <c r="I3955" s="38" t="str">
        <f ca="1">IF(ISNUMBER(A3955),NORMINV(RAND(),0,IF(AND(Data!$G$9="squeeze",A3955&lt;Data!$G$11*0.25),$H$32,1)*$C$30*$C$13)*($C$14*$C$12),"")</f>
        <v/>
      </c>
      <c r="J3955" s="42" t="str">
        <f ca="1">IFERROR(IF(Data!$C$6="Real",B3955,I3955+J3954+($C$14*$C$12)*(NORMINV(RAND(),$C$15,CHOOSE($G$13,$C$13,F3955,G3955)))),"")</f>
        <v/>
      </c>
      <c r="K3955" s="88" t="str">
        <f>IF(ISNUMBER(A3955), IF($G$16="fixed",$G$17,MIN(H3955*Data!$C$7*$C$16*0.5,$C$17*Data!$C$7))*$C$12,"")</f>
        <v/>
      </c>
      <c r="L3955" s="42" t="str">
        <f t="shared" ca="1" si="1860"/>
        <v/>
      </c>
      <c r="M3955" s="44" t="str">
        <f t="shared" ca="1" si="1861"/>
        <v/>
      </c>
      <c r="N3955" s="44" t="str">
        <f t="shared" ca="1" si="1862"/>
        <v/>
      </c>
      <c r="O3955" s="108" t="str">
        <f t="shared" si="1846"/>
        <v/>
      </c>
      <c r="P3955" s="102" t="str">
        <f t="shared" si="1847"/>
        <v/>
      </c>
      <c r="Q3955" s="102" t="str">
        <f t="shared" si="1848"/>
        <v/>
      </c>
      <c r="R3955" s="120" t="str">
        <f t="shared" si="1849"/>
        <v/>
      </c>
      <c r="S3955" s="54" t="str">
        <f t="shared" si="1850"/>
        <v/>
      </c>
      <c r="T3955" s="5" t="str">
        <f t="shared" si="1851"/>
        <v/>
      </c>
      <c r="U3955" s="152" t="str">
        <f t="shared" si="1834"/>
        <v/>
      </c>
      <c r="V3955" s="152" t="str">
        <f t="shared" si="1835"/>
        <v/>
      </c>
      <c r="W3955" s="153" t="str">
        <f t="shared" si="1836"/>
        <v/>
      </c>
      <c r="X3955" s="153" t="str">
        <f t="shared" si="1837"/>
        <v/>
      </c>
      <c r="Y3955" s="153" t="str">
        <f t="shared" si="1838"/>
        <v/>
      </c>
      <c r="Z3955" s="153" t="str">
        <f t="shared" si="1839"/>
        <v/>
      </c>
      <c r="AA3955" s="152" t="str">
        <f t="shared" si="1840"/>
        <v/>
      </c>
      <c r="AB3955" s="152" t="str">
        <f t="shared" si="1841"/>
        <v/>
      </c>
      <c r="AC3955" s="154" t="str">
        <f t="shared" si="1852"/>
        <v/>
      </c>
      <c r="AD3955" s="154" t="str">
        <f t="shared" si="1853"/>
        <v/>
      </c>
      <c r="AE3955" s="3" t="str">
        <f t="shared" si="1854"/>
        <v/>
      </c>
      <c r="AF3955" s="3" t="str">
        <f t="shared" si="1855"/>
        <v/>
      </c>
      <c r="AG3955" s="3" t="str">
        <f t="shared" si="1856"/>
        <v/>
      </c>
      <c r="AH3955" s="4" t="str">
        <f t="shared" si="1857"/>
        <v/>
      </c>
      <c r="AI3955" s="75" t="str">
        <f t="shared" si="1858"/>
        <v/>
      </c>
      <c r="AJ3955" s="75" t="str">
        <f t="shared" si="1859"/>
        <v/>
      </c>
    </row>
    <row r="3956" spans="1:36">
      <c r="A3956" s="41" t="str">
        <f t="shared" si="1842"/>
        <v/>
      </c>
      <c r="B3956" s="150" t="str">
        <f>IF(ISNUMBER(A3956),INDEX('MetaTrader Import'!$H$13:$J$5893,TRUNC(((A3956-$A$39+1)-1)/3)+1,MOD((A3956-$A$39+1)-1,3)+1),"")</f>
        <v/>
      </c>
      <c r="C3956" s="43" t="str">
        <f t="shared" si="1843"/>
        <v/>
      </c>
      <c r="D3956" s="43" t="str">
        <f t="shared" ca="1" si="1833"/>
        <v/>
      </c>
      <c r="E3956" s="43" t="str">
        <f t="shared" si="1844"/>
        <v/>
      </c>
      <c r="F3956" s="43" t="str">
        <f t="shared" si="1845"/>
        <v/>
      </c>
      <c r="G3956" s="43" t="str">
        <f>IF(A3956&lt;&gt;"",IF(A3956&lt;Data!$G$11*0.25,$C$13/$G$32,IF(A3956&gt;Data!$G$11*0.25,$C$13,$C$13*10)),"")</f>
        <v/>
      </c>
      <c r="H3956" s="43" t="str">
        <f>IF(A3956&lt;&gt;"",IF(Data!$G$9="constant",$C$13,IF(Data!$G$9="squeeze",G3956,F3956)),"")</f>
        <v/>
      </c>
      <c r="I3956" s="38" t="str">
        <f ca="1">IF(ISNUMBER(A3956),NORMINV(RAND(),0,IF(AND(Data!$G$9="squeeze",A3956&lt;Data!$G$11*0.25),$H$32,1)*$C$30*$C$13)*($C$14*$C$12),"")</f>
        <v/>
      </c>
      <c r="J3956" s="42" t="str">
        <f ca="1">IFERROR(IF(Data!$C$6="Real",B3956,I3956+J3955+($C$14*$C$12)*(NORMINV(RAND(),$C$15,CHOOSE($G$13,$C$13,F3956,G3956)))),"")</f>
        <v/>
      </c>
      <c r="K3956" s="88" t="str">
        <f>IF(ISNUMBER(A3956), IF($G$16="fixed",$G$17,MIN(H3956*Data!$C$7*$C$16*0.5,$C$17*Data!$C$7))*$C$12,"")</f>
        <v/>
      </c>
      <c r="L3956" s="42" t="str">
        <f t="shared" ca="1" si="1860"/>
        <v/>
      </c>
      <c r="M3956" s="44" t="str">
        <f t="shared" ca="1" si="1861"/>
        <v/>
      </c>
      <c r="N3956" s="44" t="str">
        <f t="shared" ca="1" si="1862"/>
        <v/>
      </c>
      <c r="O3956" s="108" t="str">
        <f t="shared" si="1846"/>
        <v/>
      </c>
      <c r="P3956" s="102" t="str">
        <f t="shared" si="1847"/>
        <v/>
      </c>
      <c r="Q3956" s="102" t="str">
        <f t="shared" si="1848"/>
        <v/>
      </c>
      <c r="R3956" s="120" t="str">
        <f t="shared" si="1849"/>
        <v/>
      </c>
      <c r="S3956" s="54" t="str">
        <f t="shared" si="1850"/>
        <v/>
      </c>
      <c r="T3956" s="5" t="str">
        <f t="shared" si="1851"/>
        <v/>
      </c>
      <c r="U3956" s="152" t="str">
        <f t="shared" si="1834"/>
        <v/>
      </c>
      <c r="V3956" s="152" t="str">
        <f t="shared" si="1835"/>
        <v/>
      </c>
      <c r="W3956" s="153" t="str">
        <f t="shared" si="1836"/>
        <v/>
      </c>
      <c r="X3956" s="153" t="str">
        <f t="shared" si="1837"/>
        <v/>
      </c>
      <c r="Y3956" s="153" t="str">
        <f t="shared" si="1838"/>
        <v/>
      </c>
      <c r="Z3956" s="153" t="str">
        <f t="shared" si="1839"/>
        <v/>
      </c>
      <c r="AA3956" s="152" t="str">
        <f t="shared" si="1840"/>
        <v/>
      </c>
      <c r="AB3956" s="152" t="str">
        <f t="shared" si="1841"/>
        <v/>
      </c>
      <c r="AC3956" s="154" t="str">
        <f t="shared" si="1852"/>
        <v/>
      </c>
      <c r="AD3956" s="154" t="str">
        <f t="shared" si="1853"/>
        <v/>
      </c>
      <c r="AE3956" s="3" t="str">
        <f t="shared" si="1854"/>
        <v/>
      </c>
      <c r="AF3956" s="3" t="str">
        <f t="shared" si="1855"/>
        <v/>
      </c>
      <c r="AG3956" s="3" t="str">
        <f t="shared" si="1856"/>
        <v/>
      </c>
      <c r="AH3956" s="4" t="str">
        <f t="shared" si="1857"/>
        <v/>
      </c>
      <c r="AI3956" s="75" t="str">
        <f t="shared" si="1858"/>
        <v/>
      </c>
      <c r="AJ3956" s="75" t="str">
        <f t="shared" si="1859"/>
        <v/>
      </c>
    </row>
    <row r="3957" spans="1:36">
      <c r="A3957" s="41" t="str">
        <f t="shared" si="1842"/>
        <v/>
      </c>
      <c r="B3957" s="150" t="str">
        <f>IF(ISNUMBER(A3957),INDEX('MetaTrader Import'!$H$13:$J$5893,TRUNC(((A3957-$A$39+1)-1)/3)+1,MOD((A3957-$A$39+1)-1,3)+1),"")</f>
        <v/>
      </c>
      <c r="C3957" s="43" t="str">
        <f t="shared" si="1843"/>
        <v/>
      </c>
      <c r="D3957" s="43" t="str">
        <f t="shared" ca="1" si="1833"/>
        <v/>
      </c>
      <c r="E3957" s="43" t="str">
        <f t="shared" si="1844"/>
        <v/>
      </c>
      <c r="F3957" s="43" t="str">
        <f t="shared" si="1845"/>
        <v/>
      </c>
      <c r="G3957" s="43" t="str">
        <f>IF(A3957&lt;&gt;"",IF(A3957&lt;Data!$G$11*0.25,$C$13/$G$32,IF(A3957&gt;Data!$G$11*0.25,$C$13,$C$13*10)),"")</f>
        <v/>
      </c>
      <c r="H3957" s="43" t="str">
        <f>IF(A3957&lt;&gt;"",IF(Data!$G$9="constant",$C$13,IF(Data!$G$9="squeeze",G3957,F3957)),"")</f>
        <v/>
      </c>
      <c r="I3957" s="38" t="str">
        <f ca="1">IF(ISNUMBER(A3957),NORMINV(RAND(),0,IF(AND(Data!$G$9="squeeze",A3957&lt;Data!$G$11*0.25),$H$32,1)*$C$30*$C$13)*($C$14*$C$12),"")</f>
        <v/>
      </c>
      <c r="J3957" s="42" t="str">
        <f ca="1">IFERROR(IF(Data!$C$6="Real",B3957,I3957+J3956+($C$14*$C$12)*(NORMINV(RAND(),$C$15,CHOOSE($G$13,$C$13,F3957,G3957)))),"")</f>
        <v/>
      </c>
      <c r="K3957" s="88" t="str">
        <f>IF(ISNUMBER(A3957), IF($G$16="fixed",$G$17,MIN(H3957*Data!$C$7*$C$16*0.5,$C$17*Data!$C$7))*$C$12,"")</f>
        <v/>
      </c>
      <c r="L3957" s="42" t="str">
        <f t="shared" ca="1" si="1860"/>
        <v/>
      </c>
      <c r="M3957" s="44" t="str">
        <f t="shared" ca="1" si="1861"/>
        <v/>
      </c>
      <c r="N3957" s="44" t="str">
        <f t="shared" ca="1" si="1862"/>
        <v/>
      </c>
      <c r="O3957" s="108" t="str">
        <f t="shared" si="1846"/>
        <v/>
      </c>
      <c r="P3957" s="102" t="str">
        <f t="shared" si="1847"/>
        <v/>
      </c>
      <c r="Q3957" s="102" t="str">
        <f t="shared" si="1848"/>
        <v/>
      </c>
      <c r="R3957" s="120" t="str">
        <f t="shared" si="1849"/>
        <v/>
      </c>
      <c r="S3957" s="54" t="str">
        <f t="shared" si="1850"/>
        <v/>
      </c>
      <c r="T3957" s="5" t="str">
        <f t="shared" si="1851"/>
        <v/>
      </c>
      <c r="U3957" s="152" t="str">
        <f t="shared" si="1834"/>
        <v/>
      </c>
      <c r="V3957" s="152" t="str">
        <f t="shared" si="1835"/>
        <v/>
      </c>
      <c r="W3957" s="153" t="str">
        <f t="shared" si="1836"/>
        <v/>
      </c>
      <c r="X3957" s="153" t="str">
        <f t="shared" si="1837"/>
        <v/>
      </c>
      <c r="Y3957" s="153" t="str">
        <f t="shared" si="1838"/>
        <v/>
      </c>
      <c r="Z3957" s="153" t="str">
        <f t="shared" si="1839"/>
        <v/>
      </c>
      <c r="AA3957" s="152" t="str">
        <f t="shared" si="1840"/>
        <v/>
      </c>
      <c r="AB3957" s="152" t="str">
        <f t="shared" si="1841"/>
        <v/>
      </c>
      <c r="AC3957" s="154" t="str">
        <f t="shared" si="1852"/>
        <v/>
      </c>
      <c r="AD3957" s="154" t="str">
        <f t="shared" si="1853"/>
        <v/>
      </c>
      <c r="AE3957" s="3" t="str">
        <f t="shared" si="1854"/>
        <v/>
      </c>
      <c r="AF3957" s="3" t="str">
        <f t="shared" si="1855"/>
        <v/>
      </c>
      <c r="AG3957" s="3" t="str">
        <f t="shared" si="1856"/>
        <v/>
      </c>
      <c r="AH3957" s="4" t="str">
        <f t="shared" si="1857"/>
        <v/>
      </c>
      <c r="AI3957" s="75" t="str">
        <f t="shared" si="1858"/>
        <v/>
      </c>
      <c r="AJ3957" s="75" t="str">
        <f t="shared" si="1859"/>
        <v/>
      </c>
    </row>
    <row r="3958" spans="1:36">
      <c r="A3958" s="41" t="str">
        <f t="shared" si="1842"/>
        <v/>
      </c>
      <c r="B3958" s="150" t="str">
        <f>IF(ISNUMBER(A3958),INDEX('MetaTrader Import'!$H$13:$J$5893,TRUNC(((A3958-$A$39+1)-1)/3)+1,MOD((A3958-$A$39+1)-1,3)+1),"")</f>
        <v/>
      </c>
      <c r="C3958" s="43" t="str">
        <f t="shared" si="1843"/>
        <v/>
      </c>
      <c r="D3958" s="43" t="str">
        <f t="shared" ca="1" si="1833"/>
        <v/>
      </c>
      <c r="E3958" s="43" t="str">
        <f t="shared" si="1844"/>
        <v/>
      </c>
      <c r="F3958" s="43" t="str">
        <f t="shared" si="1845"/>
        <v/>
      </c>
      <c r="G3958" s="43" t="str">
        <f>IF(A3958&lt;&gt;"",IF(A3958&lt;Data!$G$11*0.25,$C$13/$G$32,IF(A3958&gt;Data!$G$11*0.25,$C$13,$C$13*10)),"")</f>
        <v/>
      </c>
      <c r="H3958" s="43" t="str">
        <f>IF(A3958&lt;&gt;"",IF(Data!$G$9="constant",$C$13,IF(Data!$G$9="squeeze",G3958,F3958)),"")</f>
        <v/>
      </c>
      <c r="I3958" s="38" t="str">
        <f ca="1">IF(ISNUMBER(A3958),NORMINV(RAND(),0,IF(AND(Data!$G$9="squeeze",A3958&lt;Data!$G$11*0.25),$H$32,1)*$C$30*$C$13)*($C$14*$C$12),"")</f>
        <v/>
      </c>
      <c r="J3958" s="42" t="str">
        <f ca="1">IFERROR(IF(Data!$C$6="Real",B3958,I3958+J3957+($C$14*$C$12)*(NORMINV(RAND(),$C$15,CHOOSE($G$13,$C$13,F3958,G3958)))),"")</f>
        <v/>
      </c>
      <c r="K3958" s="88" t="str">
        <f>IF(ISNUMBER(A3958), IF($G$16="fixed",$G$17,MIN(H3958*Data!$C$7*$C$16*0.5,$C$17*Data!$C$7))*$C$12,"")</f>
        <v/>
      </c>
      <c r="L3958" s="42" t="str">
        <f t="shared" ca="1" si="1860"/>
        <v/>
      </c>
      <c r="M3958" s="44" t="str">
        <f t="shared" ca="1" si="1861"/>
        <v/>
      </c>
      <c r="N3958" s="44" t="str">
        <f t="shared" ca="1" si="1862"/>
        <v/>
      </c>
      <c r="O3958" s="108" t="str">
        <f t="shared" si="1846"/>
        <v/>
      </c>
      <c r="P3958" s="102" t="str">
        <f t="shared" si="1847"/>
        <v/>
      </c>
      <c r="Q3958" s="102" t="str">
        <f t="shared" si="1848"/>
        <v/>
      </c>
      <c r="R3958" s="120" t="str">
        <f t="shared" si="1849"/>
        <v/>
      </c>
      <c r="S3958" s="54" t="str">
        <f t="shared" si="1850"/>
        <v/>
      </c>
      <c r="T3958" s="5" t="str">
        <f t="shared" si="1851"/>
        <v/>
      </c>
      <c r="U3958" s="152" t="str">
        <f t="shared" si="1834"/>
        <v/>
      </c>
      <c r="V3958" s="152" t="str">
        <f t="shared" si="1835"/>
        <v/>
      </c>
      <c r="W3958" s="153" t="str">
        <f t="shared" si="1836"/>
        <v/>
      </c>
      <c r="X3958" s="153" t="str">
        <f t="shared" si="1837"/>
        <v/>
      </c>
      <c r="Y3958" s="153" t="str">
        <f t="shared" si="1838"/>
        <v/>
      </c>
      <c r="Z3958" s="153" t="str">
        <f t="shared" si="1839"/>
        <v/>
      </c>
      <c r="AA3958" s="152" t="str">
        <f t="shared" si="1840"/>
        <v/>
      </c>
      <c r="AB3958" s="152" t="str">
        <f t="shared" si="1841"/>
        <v/>
      </c>
      <c r="AC3958" s="154" t="str">
        <f t="shared" si="1852"/>
        <v/>
      </c>
      <c r="AD3958" s="154" t="str">
        <f t="shared" si="1853"/>
        <v/>
      </c>
      <c r="AE3958" s="3" t="str">
        <f t="shared" si="1854"/>
        <v/>
      </c>
      <c r="AF3958" s="3" t="str">
        <f t="shared" si="1855"/>
        <v/>
      </c>
      <c r="AG3958" s="3" t="str">
        <f t="shared" si="1856"/>
        <v/>
      </c>
      <c r="AH3958" s="4" t="str">
        <f t="shared" si="1857"/>
        <v/>
      </c>
      <c r="AI3958" s="75" t="str">
        <f t="shared" si="1858"/>
        <v/>
      </c>
      <c r="AJ3958" s="75" t="str">
        <f t="shared" si="1859"/>
        <v/>
      </c>
    </row>
    <row r="3959" spans="1:36">
      <c r="A3959" s="41" t="str">
        <f t="shared" si="1842"/>
        <v/>
      </c>
      <c r="B3959" s="150" t="str">
        <f>IF(ISNUMBER(A3959),INDEX('MetaTrader Import'!$H$13:$J$5893,TRUNC(((A3959-$A$39+1)-1)/3)+1,MOD((A3959-$A$39+1)-1,3)+1),"")</f>
        <v/>
      </c>
      <c r="C3959" s="43" t="str">
        <f t="shared" si="1843"/>
        <v/>
      </c>
      <c r="D3959" s="43" t="str">
        <f t="shared" ca="1" si="1833"/>
        <v/>
      </c>
      <c r="E3959" s="43" t="str">
        <f t="shared" si="1844"/>
        <v/>
      </c>
      <c r="F3959" s="43" t="str">
        <f t="shared" si="1845"/>
        <v/>
      </c>
      <c r="G3959" s="43" t="str">
        <f>IF(A3959&lt;&gt;"",IF(A3959&lt;Data!$G$11*0.25,$C$13/$G$32,IF(A3959&gt;Data!$G$11*0.25,$C$13,$C$13*10)),"")</f>
        <v/>
      </c>
      <c r="H3959" s="43" t="str">
        <f>IF(A3959&lt;&gt;"",IF(Data!$G$9="constant",$C$13,IF(Data!$G$9="squeeze",G3959,F3959)),"")</f>
        <v/>
      </c>
      <c r="I3959" s="38" t="str">
        <f ca="1">IF(ISNUMBER(A3959),NORMINV(RAND(),0,IF(AND(Data!$G$9="squeeze",A3959&lt;Data!$G$11*0.25),$H$32,1)*$C$30*$C$13)*($C$14*$C$12),"")</f>
        <v/>
      </c>
      <c r="J3959" s="42" t="str">
        <f ca="1">IFERROR(IF(Data!$C$6="Real",B3959,I3959+J3958+($C$14*$C$12)*(NORMINV(RAND(),$C$15,CHOOSE($G$13,$C$13,F3959,G3959)))),"")</f>
        <v/>
      </c>
      <c r="K3959" s="88" t="str">
        <f>IF(ISNUMBER(A3959), IF($G$16="fixed",$G$17,MIN(H3959*Data!$C$7*$C$16*0.5,$C$17*Data!$C$7))*$C$12,"")</f>
        <v/>
      </c>
      <c r="L3959" s="42" t="str">
        <f t="shared" ca="1" si="1860"/>
        <v/>
      </c>
      <c r="M3959" s="44" t="str">
        <f t="shared" ca="1" si="1861"/>
        <v/>
      </c>
      <c r="N3959" s="44" t="str">
        <f t="shared" ca="1" si="1862"/>
        <v/>
      </c>
      <c r="O3959" s="108" t="str">
        <f t="shared" si="1846"/>
        <v/>
      </c>
      <c r="P3959" s="102" t="str">
        <f t="shared" si="1847"/>
        <v/>
      </c>
      <c r="Q3959" s="102" t="str">
        <f t="shared" si="1848"/>
        <v/>
      </c>
      <c r="R3959" s="120" t="str">
        <f t="shared" si="1849"/>
        <v/>
      </c>
      <c r="S3959" s="54" t="str">
        <f t="shared" si="1850"/>
        <v/>
      </c>
      <c r="T3959" s="5" t="str">
        <f t="shared" si="1851"/>
        <v/>
      </c>
      <c r="U3959" s="152" t="str">
        <f t="shared" si="1834"/>
        <v/>
      </c>
      <c r="V3959" s="152" t="str">
        <f t="shared" si="1835"/>
        <v/>
      </c>
      <c r="W3959" s="153" t="str">
        <f t="shared" si="1836"/>
        <v/>
      </c>
      <c r="X3959" s="153" t="str">
        <f t="shared" si="1837"/>
        <v/>
      </c>
      <c r="Y3959" s="153" t="str">
        <f t="shared" si="1838"/>
        <v/>
      </c>
      <c r="Z3959" s="153" t="str">
        <f t="shared" si="1839"/>
        <v/>
      </c>
      <c r="AA3959" s="152" t="str">
        <f t="shared" si="1840"/>
        <v/>
      </c>
      <c r="AB3959" s="152" t="str">
        <f t="shared" si="1841"/>
        <v/>
      </c>
      <c r="AC3959" s="154" t="str">
        <f t="shared" si="1852"/>
        <v/>
      </c>
      <c r="AD3959" s="154" t="str">
        <f t="shared" si="1853"/>
        <v/>
      </c>
      <c r="AE3959" s="3" t="str">
        <f t="shared" si="1854"/>
        <v/>
      </c>
      <c r="AF3959" s="3" t="str">
        <f t="shared" si="1855"/>
        <v/>
      </c>
      <c r="AG3959" s="3" t="str">
        <f t="shared" si="1856"/>
        <v/>
      </c>
      <c r="AH3959" s="4" t="str">
        <f t="shared" si="1857"/>
        <v/>
      </c>
      <c r="AI3959" s="75" t="str">
        <f t="shared" si="1858"/>
        <v/>
      </c>
      <c r="AJ3959" s="75" t="str">
        <f t="shared" si="1859"/>
        <v/>
      </c>
    </row>
    <row r="3960" spans="1:36">
      <c r="A3960" s="41" t="str">
        <f t="shared" si="1842"/>
        <v/>
      </c>
      <c r="B3960" s="150" t="str">
        <f>IF(ISNUMBER(A3960),INDEX('MetaTrader Import'!$H$13:$J$5893,TRUNC(((A3960-$A$39+1)-1)/3)+1,MOD((A3960-$A$39+1)-1,3)+1),"")</f>
        <v/>
      </c>
      <c r="C3960" s="43" t="str">
        <f t="shared" si="1843"/>
        <v/>
      </c>
      <c r="D3960" s="43" t="str">
        <f t="shared" ca="1" si="1833"/>
        <v/>
      </c>
      <c r="E3960" s="43" t="str">
        <f t="shared" si="1844"/>
        <v/>
      </c>
      <c r="F3960" s="43" t="str">
        <f t="shared" si="1845"/>
        <v/>
      </c>
      <c r="G3960" s="43" t="str">
        <f>IF(A3960&lt;&gt;"",IF(A3960&lt;Data!$G$11*0.25,$C$13/$G$32,IF(A3960&gt;Data!$G$11*0.25,$C$13,$C$13*10)),"")</f>
        <v/>
      </c>
      <c r="H3960" s="43" t="str">
        <f>IF(A3960&lt;&gt;"",IF(Data!$G$9="constant",$C$13,IF(Data!$G$9="squeeze",G3960,F3960)),"")</f>
        <v/>
      </c>
      <c r="I3960" s="38" t="str">
        <f ca="1">IF(ISNUMBER(A3960),NORMINV(RAND(),0,IF(AND(Data!$G$9="squeeze",A3960&lt;Data!$G$11*0.25),$H$32,1)*$C$30*$C$13)*($C$14*$C$12),"")</f>
        <v/>
      </c>
      <c r="J3960" s="42" t="str">
        <f ca="1">IFERROR(IF(Data!$C$6="Real",B3960,I3960+J3959+($C$14*$C$12)*(NORMINV(RAND(),$C$15,CHOOSE($G$13,$C$13,F3960,G3960)))),"")</f>
        <v/>
      </c>
      <c r="K3960" s="88" t="str">
        <f>IF(ISNUMBER(A3960), IF($G$16="fixed",$G$17,MIN(H3960*Data!$C$7*$C$16*0.5,$C$17*Data!$C$7))*$C$12,"")</f>
        <v/>
      </c>
      <c r="L3960" s="42" t="str">
        <f t="shared" ca="1" si="1860"/>
        <v/>
      </c>
      <c r="M3960" s="44" t="str">
        <f t="shared" ca="1" si="1861"/>
        <v/>
      </c>
      <c r="N3960" s="44" t="str">
        <f t="shared" ca="1" si="1862"/>
        <v/>
      </c>
      <c r="O3960" s="108" t="str">
        <f t="shared" si="1846"/>
        <v/>
      </c>
      <c r="P3960" s="102" t="str">
        <f t="shared" si="1847"/>
        <v/>
      </c>
      <c r="Q3960" s="102" t="str">
        <f t="shared" si="1848"/>
        <v/>
      </c>
      <c r="R3960" s="120" t="str">
        <f t="shared" si="1849"/>
        <v/>
      </c>
      <c r="S3960" s="54" t="str">
        <f t="shared" si="1850"/>
        <v/>
      </c>
      <c r="T3960" s="5" t="str">
        <f t="shared" si="1851"/>
        <v/>
      </c>
      <c r="U3960" s="152" t="str">
        <f t="shared" si="1834"/>
        <v/>
      </c>
      <c r="V3960" s="152" t="str">
        <f t="shared" si="1835"/>
        <v/>
      </c>
      <c r="W3960" s="153" t="str">
        <f t="shared" si="1836"/>
        <v/>
      </c>
      <c r="X3960" s="153" t="str">
        <f t="shared" si="1837"/>
        <v/>
      </c>
      <c r="Y3960" s="153" t="str">
        <f t="shared" si="1838"/>
        <v/>
      </c>
      <c r="Z3960" s="153" t="str">
        <f t="shared" si="1839"/>
        <v/>
      </c>
      <c r="AA3960" s="152" t="str">
        <f t="shared" si="1840"/>
        <v/>
      </c>
      <c r="AB3960" s="152" t="str">
        <f t="shared" si="1841"/>
        <v/>
      </c>
      <c r="AC3960" s="154" t="str">
        <f t="shared" si="1852"/>
        <v/>
      </c>
      <c r="AD3960" s="154" t="str">
        <f t="shared" si="1853"/>
        <v/>
      </c>
      <c r="AE3960" s="3" t="str">
        <f t="shared" si="1854"/>
        <v/>
      </c>
      <c r="AF3960" s="3" t="str">
        <f t="shared" si="1855"/>
        <v/>
      </c>
      <c r="AG3960" s="3" t="str">
        <f t="shared" si="1856"/>
        <v/>
      </c>
      <c r="AH3960" s="4" t="str">
        <f t="shared" si="1857"/>
        <v/>
      </c>
      <c r="AI3960" s="75" t="str">
        <f t="shared" si="1858"/>
        <v/>
      </c>
      <c r="AJ3960" s="75" t="str">
        <f t="shared" si="1859"/>
        <v/>
      </c>
    </row>
    <row r="3961" spans="1:36">
      <c r="A3961" s="41" t="str">
        <f t="shared" si="1842"/>
        <v/>
      </c>
      <c r="B3961" s="150" t="str">
        <f>IF(ISNUMBER(A3961),INDEX('MetaTrader Import'!$H$13:$J$5893,TRUNC(((A3961-$A$39+1)-1)/3)+1,MOD((A3961-$A$39+1)-1,3)+1),"")</f>
        <v/>
      </c>
      <c r="C3961" s="43" t="str">
        <f t="shared" si="1843"/>
        <v/>
      </c>
      <c r="D3961" s="43" t="str">
        <f t="shared" ca="1" si="1833"/>
        <v/>
      </c>
      <c r="E3961" s="43" t="str">
        <f t="shared" si="1844"/>
        <v/>
      </c>
      <c r="F3961" s="43" t="str">
        <f t="shared" si="1845"/>
        <v/>
      </c>
      <c r="G3961" s="43" t="str">
        <f>IF(A3961&lt;&gt;"",IF(A3961&lt;Data!$G$11*0.25,$C$13/$G$32,IF(A3961&gt;Data!$G$11*0.25,$C$13,$C$13*10)),"")</f>
        <v/>
      </c>
      <c r="H3961" s="43" t="str">
        <f>IF(A3961&lt;&gt;"",IF(Data!$G$9="constant",$C$13,IF(Data!$G$9="squeeze",G3961,F3961)),"")</f>
        <v/>
      </c>
      <c r="I3961" s="38" t="str">
        <f ca="1">IF(ISNUMBER(A3961),NORMINV(RAND(),0,IF(AND(Data!$G$9="squeeze",A3961&lt;Data!$G$11*0.25),$H$32,1)*$C$30*$C$13)*($C$14*$C$12),"")</f>
        <v/>
      </c>
      <c r="J3961" s="42" t="str">
        <f ca="1">IFERROR(IF(Data!$C$6="Real",B3961,I3961+J3960+($C$14*$C$12)*(NORMINV(RAND(),$C$15,CHOOSE($G$13,$C$13,F3961,G3961)))),"")</f>
        <v/>
      </c>
      <c r="K3961" s="88" t="str">
        <f>IF(ISNUMBER(A3961), IF($G$16="fixed",$G$17,MIN(H3961*Data!$C$7*$C$16*0.5,$C$17*Data!$C$7))*$C$12,"")</f>
        <v/>
      </c>
      <c r="L3961" s="42" t="str">
        <f t="shared" ca="1" si="1860"/>
        <v/>
      </c>
      <c r="M3961" s="44" t="str">
        <f t="shared" ca="1" si="1861"/>
        <v/>
      </c>
      <c r="N3961" s="44" t="str">
        <f t="shared" ca="1" si="1862"/>
        <v/>
      </c>
      <c r="O3961" s="108" t="str">
        <f t="shared" si="1846"/>
        <v/>
      </c>
      <c r="P3961" s="102" t="str">
        <f t="shared" si="1847"/>
        <v/>
      </c>
      <c r="Q3961" s="102" t="str">
        <f t="shared" si="1848"/>
        <v/>
      </c>
      <c r="R3961" s="120" t="str">
        <f t="shared" si="1849"/>
        <v/>
      </c>
      <c r="S3961" s="54" t="str">
        <f t="shared" si="1850"/>
        <v/>
      </c>
      <c r="T3961" s="5" t="str">
        <f t="shared" si="1851"/>
        <v/>
      </c>
      <c r="U3961" s="152" t="str">
        <f t="shared" si="1834"/>
        <v/>
      </c>
      <c r="V3961" s="152" t="str">
        <f t="shared" si="1835"/>
        <v/>
      </c>
      <c r="W3961" s="153" t="str">
        <f t="shared" si="1836"/>
        <v/>
      </c>
      <c r="X3961" s="153" t="str">
        <f t="shared" si="1837"/>
        <v/>
      </c>
      <c r="Y3961" s="153" t="str">
        <f t="shared" si="1838"/>
        <v/>
      </c>
      <c r="Z3961" s="153" t="str">
        <f t="shared" si="1839"/>
        <v/>
      </c>
      <c r="AA3961" s="152" t="str">
        <f t="shared" si="1840"/>
        <v/>
      </c>
      <c r="AB3961" s="152" t="str">
        <f t="shared" si="1841"/>
        <v/>
      </c>
      <c r="AC3961" s="154" t="str">
        <f t="shared" si="1852"/>
        <v/>
      </c>
      <c r="AD3961" s="154" t="str">
        <f t="shared" si="1853"/>
        <v/>
      </c>
      <c r="AE3961" s="3" t="str">
        <f t="shared" si="1854"/>
        <v/>
      </c>
      <c r="AF3961" s="3" t="str">
        <f t="shared" si="1855"/>
        <v/>
      </c>
      <c r="AG3961" s="3" t="str">
        <f t="shared" si="1856"/>
        <v/>
      </c>
      <c r="AH3961" s="4" t="str">
        <f t="shared" si="1857"/>
        <v/>
      </c>
      <c r="AI3961" s="75" t="str">
        <f t="shared" si="1858"/>
        <v/>
      </c>
      <c r="AJ3961" s="75" t="str">
        <f t="shared" si="1859"/>
        <v/>
      </c>
    </row>
    <row r="3962" spans="1:36">
      <c r="A3962" s="41" t="str">
        <f t="shared" si="1842"/>
        <v/>
      </c>
      <c r="B3962" s="150" t="str">
        <f>IF(ISNUMBER(A3962),INDEX('MetaTrader Import'!$H$13:$J$5893,TRUNC(((A3962-$A$39+1)-1)/3)+1,MOD((A3962-$A$39+1)-1,3)+1),"")</f>
        <v/>
      </c>
      <c r="C3962" s="43" t="str">
        <f t="shared" si="1843"/>
        <v/>
      </c>
      <c r="D3962" s="43" t="str">
        <f t="shared" ca="1" si="1833"/>
        <v/>
      </c>
      <c r="E3962" s="43" t="str">
        <f t="shared" si="1844"/>
        <v/>
      </c>
      <c r="F3962" s="43" t="str">
        <f t="shared" si="1845"/>
        <v/>
      </c>
      <c r="G3962" s="43" t="str">
        <f>IF(A3962&lt;&gt;"",IF(A3962&lt;Data!$G$11*0.25,$C$13/$G$32,IF(A3962&gt;Data!$G$11*0.25,$C$13,$C$13*10)),"")</f>
        <v/>
      </c>
      <c r="H3962" s="43" t="str">
        <f>IF(A3962&lt;&gt;"",IF(Data!$G$9="constant",$C$13,IF(Data!$G$9="squeeze",G3962,F3962)),"")</f>
        <v/>
      </c>
      <c r="I3962" s="38" t="str">
        <f ca="1">IF(ISNUMBER(A3962),NORMINV(RAND(),0,IF(AND(Data!$G$9="squeeze",A3962&lt;Data!$G$11*0.25),$H$32,1)*$C$30*$C$13)*($C$14*$C$12),"")</f>
        <v/>
      </c>
      <c r="J3962" s="42" t="str">
        <f ca="1">IFERROR(IF(Data!$C$6="Real",B3962,I3962+J3961+($C$14*$C$12)*(NORMINV(RAND(),$C$15,CHOOSE($G$13,$C$13,F3962,G3962)))),"")</f>
        <v/>
      </c>
      <c r="K3962" s="88" t="str">
        <f>IF(ISNUMBER(A3962), IF($G$16="fixed",$G$17,MIN(H3962*Data!$C$7*$C$16*0.5,$C$17*Data!$C$7))*$C$12,"")</f>
        <v/>
      </c>
      <c r="L3962" s="42" t="str">
        <f t="shared" ca="1" si="1860"/>
        <v/>
      </c>
      <c r="M3962" s="44" t="str">
        <f t="shared" ca="1" si="1861"/>
        <v/>
      </c>
      <c r="N3962" s="44" t="str">
        <f t="shared" ca="1" si="1862"/>
        <v/>
      </c>
      <c r="O3962" s="108" t="str">
        <f t="shared" si="1846"/>
        <v/>
      </c>
      <c r="P3962" s="102" t="str">
        <f t="shared" si="1847"/>
        <v/>
      </c>
      <c r="Q3962" s="102" t="str">
        <f t="shared" si="1848"/>
        <v/>
      </c>
      <c r="R3962" s="120" t="str">
        <f t="shared" si="1849"/>
        <v/>
      </c>
      <c r="S3962" s="54" t="str">
        <f t="shared" si="1850"/>
        <v/>
      </c>
      <c r="T3962" s="5" t="str">
        <f t="shared" si="1851"/>
        <v/>
      </c>
      <c r="U3962" s="152" t="str">
        <f t="shared" si="1834"/>
        <v/>
      </c>
      <c r="V3962" s="152" t="str">
        <f t="shared" si="1835"/>
        <v/>
      </c>
      <c r="W3962" s="153" t="str">
        <f t="shared" si="1836"/>
        <v/>
      </c>
      <c r="X3962" s="153" t="str">
        <f t="shared" si="1837"/>
        <v/>
      </c>
      <c r="Y3962" s="153" t="str">
        <f t="shared" si="1838"/>
        <v/>
      </c>
      <c r="Z3962" s="153" t="str">
        <f t="shared" si="1839"/>
        <v/>
      </c>
      <c r="AA3962" s="152" t="str">
        <f t="shared" si="1840"/>
        <v/>
      </c>
      <c r="AB3962" s="152" t="str">
        <f t="shared" si="1841"/>
        <v/>
      </c>
      <c r="AC3962" s="154" t="str">
        <f t="shared" si="1852"/>
        <v/>
      </c>
      <c r="AD3962" s="154" t="str">
        <f t="shared" si="1853"/>
        <v/>
      </c>
      <c r="AE3962" s="3" t="str">
        <f t="shared" si="1854"/>
        <v/>
      </c>
      <c r="AF3962" s="3" t="str">
        <f t="shared" si="1855"/>
        <v/>
      </c>
      <c r="AG3962" s="3" t="str">
        <f t="shared" si="1856"/>
        <v/>
      </c>
      <c r="AH3962" s="4" t="str">
        <f t="shared" si="1857"/>
        <v/>
      </c>
      <c r="AI3962" s="75" t="str">
        <f t="shared" si="1858"/>
        <v/>
      </c>
      <c r="AJ3962" s="75" t="str">
        <f t="shared" si="1859"/>
        <v/>
      </c>
    </row>
    <row r="3963" spans="1:36">
      <c r="A3963" s="41" t="str">
        <f t="shared" si="1842"/>
        <v/>
      </c>
      <c r="B3963" s="150" t="str">
        <f>IF(ISNUMBER(A3963),INDEX('MetaTrader Import'!$H$13:$J$5893,TRUNC(((A3963-$A$39+1)-1)/3)+1,MOD((A3963-$A$39+1)-1,3)+1),"")</f>
        <v/>
      </c>
      <c r="C3963" s="43" t="str">
        <f t="shared" si="1843"/>
        <v/>
      </c>
      <c r="D3963" s="43" t="str">
        <f t="shared" ca="1" si="1833"/>
        <v/>
      </c>
      <c r="E3963" s="43" t="str">
        <f t="shared" si="1844"/>
        <v/>
      </c>
      <c r="F3963" s="43" t="str">
        <f t="shared" si="1845"/>
        <v/>
      </c>
      <c r="G3963" s="43" t="str">
        <f>IF(A3963&lt;&gt;"",IF(A3963&lt;Data!$G$11*0.25,$C$13/$G$32,IF(A3963&gt;Data!$G$11*0.25,$C$13,$C$13*10)),"")</f>
        <v/>
      </c>
      <c r="H3963" s="43" t="str">
        <f>IF(A3963&lt;&gt;"",IF(Data!$G$9="constant",$C$13,IF(Data!$G$9="squeeze",G3963,F3963)),"")</f>
        <v/>
      </c>
      <c r="I3963" s="38" t="str">
        <f ca="1">IF(ISNUMBER(A3963),NORMINV(RAND(),0,IF(AND(Data!$G$9="squeeze",A3963&lt;Data!$G$11*0.25),$H$32,1)*$C$30*$C$13)*($C$14*$C$12),"")</f>
        <v/>
      </c>
      <c r="J3963" s="42" t="str">
        <f ca="1">IFERROR(IF(Data!$C$6="Real",B3963,I3963+J3962+($C$14*$C$12)*(NORMINV(RAND(),$C$15,CHOOSE($G$13,$C$13,F3963,G3963)))),"")</f>
        <v/>
      </c>
      <c r="K3963" s="88" t="str">
        <f>IF(ISNUMBER(A3963), IF($G$16="fixed",$G$17,MIN(H3963*Data!$C$7*$C$16*0.5,$C$17*Data!$C$7))*$C$12,"")</f>
        <v/>
      </c>
      <c r="L3963" s="42" t="str">
        <f t="shared" ca="1" si="1860"/>
        <v/>
      </c>
      <c r="M3963" s="44" t="str">
        <f t="shared" ca="1" si="1861"/>
        <v/>
      </c>
      <c r="N3963" s="44" t="str">
        <f t="shared" ca="1" si="1862"/>
        <v/>
      </c>
      <c r="O3963" s="108" t="str">
        <f t="shared" si="1846"/>
        <v/>
      </c>
      <c r="P3963" s="102" t="str">
        <f t="shared" si="1847"/>
        <v/>
      </c>
      <c r="Q3963" s="102" t="str">
        <f t="shared" si="1848"/>
        <v/>
      </c>
      <c r="R3963" s="120" t="str">
        <f t="shared" si="1849"/>
        <v/>
      </c>
      <c r="S3963" s="54" t="str">
        <f t="shared" si="1850"/>
        <v/>
      </c>
      <c r="T3963" s="5" t="str">
        <f t="shared" si="1851"/>
        <v/>
      </c>
      <c r="U3963" s="152" t="str">
        <f t="shared" si="1834"/>
        <v/>
      </c>
      <c r="V3963" s="152" t="str">
        <f t="shared" si="1835"/>
        <v/>
      </c>
      <c r="W3963" s="153" t="str">
        <f t="shared" si="1836"/>
        <v/>
      </c>
      <c r="X3963" s="153" t="str">
        <f t="shared" si="1837"/>
        <v/>
      </c>
      <c r="Y3963" s="153" t="str">
        <f t="shared" si="1838"/>
        <v/>
      </c>
      <c r="Z3963" s="153" t="str">
        <f t="shared" si="1839"/>
        <v/>
      </c>
      <c r="AA3963" s="152" t="str">
        <f t="shared" si="1840"/>
        <v/>
      </c>
      <c r="AB3963" s="152" t="str">
        <f t="shared" si="1841"/>
        <v/>
      </c>
      <c r="AC3963" s="154" t="str">
        <f t="shared" si="1852"/>
        <v/>
      </c>
      <c r="AD3963" s="154" t="str">
        <f t="shared" si="1853"/>
        <v/>
      </c>
      <c r="AE3963" s="3" t="str">
        <f t="shared" si="1854"/>
        <v/>
      </c>
      <c r="AF3963" s="3" t="str">
        <f t="shared" si="1855"/>
        <v/>
      </c>
      <c r="AG3963" s="3" t="str">
        <f t="shared" si="1856"/>
        <v/>
      </c>
      <c r="AH3963" s="4" t="str">
        <f t="shared" si="1857"/>
        <v/>
      </c>
      <c r="AI3963" s="75" t="str">
        <f t="shared" si="1858"/>
        <v/>
      </c>
      <c r="AJ3963" s="75" t="str">
        <f t="shared" si="1859"/>
        <v/>
      </c>
    </row>
    <row r="3964" spans="1:36">
      <c r="A3964" s="41" t="str">
        <f t="shared" si="1842"/>
        <v/>
      </c>
      <c r="B3964" s="150" t="str">
        <f>IF(ISNUMBER(A3964),INDEX('MetaTrader Import'!$H$13:$J$5893,TRUNC(((A3964-$A$39+1)-1)/3)+1,MOD((A3964-$A$39+1)-1,3)+1),"")</f>
        <v/>
      </c>
      <c r="C3964" s="43" t="str">
        <f t="shared" si="1843"/>
        <v/>
      </c>
      <c r="D3964" s="43" t="str">
        <f t="shared" ca="1" si="1833"/>
        <v/>
      </c>
      <c r="E3964" s="43" t="str">
        <f t="shared" si="1844"/>
        <v/>
      </c>
      <c r="F3964" s="43" t="str">
        <f t="shared" si="1845"/>
        <v/>
      </c>
      <c r="G3964" s="43" t="str">
        <f>IF(A3964&lt;&gt;"",IF(A3964&lt;Data!$G$11*0.25,$C$13/$G$32,IF(A3964&gt;Data!$G$11*0.25,$C$13,$C$13*10)),"")</f>
        <v/>
      </c>
      <c r="H3964" s="43" t="str">
        <f>IF(A3964&lt;&gt;"",IF(Data!$G$9="constant",$C$13,IF(Data!$G$9="squeeze",G3964,F3964)),"")</f>
        <v/>
      </c>
      <c r="I3964" s="38" t="str">
        <f ca="1">IF(ISNUMBER(A3964),NORMINV(RAND(),0,IF(AND(Data!$G$9="squeeze",A3964&lt;Data!$G$11*0.25),$H$32,1)*$C$30*$C$13)*($C$14*$C$12),"")</f>
        <v/>
      </c>
      <c r="J3964" s="42" t="str">
        <f ca="1">IFERROR(IF(Data!$C$6="Real",B3964,I3964+J3963+($C$14*$C$12)*(NORMINV(RAND(),$C$15,CHOOSE($G$13,$C$13,F3964,G3964)))),"")</f>
        <v/>
      </c>
      <c r="K3964" s="88" t="str">
        <f>IF(ISNUMBER(A3964), IF($G$16="fixed",$G$17,MIN(H3964*Data!$C$7*$C$16*0.5,$C$17*Data!$C$7))*$C$12,"")</f>
        <v/>
      </c>
      <c r="L3964" s="42" t="str">
        <f t="shared" ca="1" si="1860"/>
        <v/>
      </c>
      <c r="M3964" s="44" t="str">
        <f t="shared" ca="1" si="1861"/>
        <v/>
      </c>
      <c r="N3964" s="44" t="str">
        <f t="shared" ca="1" si="1862"/>
        <v/>
      </c>
      <c r="O3964" s="108" t="str">
        <f t="shared" si="1846"/>
        <v/>
      </c>
      <c r="P3964" s="102" t="str">
        <f t="shared" si="1847"/>
        <v/>
      </c>
      <c r="Q3964" s="102" t="str">
        <f t="shared" si="1848"/>
        <v/>
      </c>
      <c r="R3964" s="120" t="str">
        <f t="shared" si="1849"/>
        <v/>
      </c>
      <c r="S3964" s="54" t="str">
        <f t="shared" si="1850"/>
        <v/>
      </c>
      <c r="T3964" s="5" t="str">
        <f t="shared" si="1851"/>
        <v/>
      </c>
      <c r="U3964" s="152" t="str">
        <f t="shared" si="1834"/>
        <v/>
      </c>
      <c r="V3964" s="152" t="str">
        <f t="shared" si="1835"/>
        <v/>
      </c>
      <c r="W3964" s="153" t="str">
        <f t="shared" si="1836"/>
        <v/>
      </c>
      <c r="X3964" s="153" t="str">
        <f t="shared" si="1837"/>
        <v/>
      </c>
      <c r="Y3964" s="153" t="str">
        <f t="shared" si="1838"/>
        <v/>
      </c>
      <c r="Z3964" s="153" t="str">
        <f t="shared" si="1839"/>
        <v/>
      </c>
      <c r="AA3964" s="152" t="str">
        <f t="shared" si="1840"/>
        <v/>
      </c>
      <c r="AB3964" s="152" t="str">
        <f t="shared" si="1841"/>
        <v/>
      </c>
      <c r="AC3964" s="154" t="str">
        <f t="shared" si="1852"/>
        <v/>
      </c>
      <c r="AD3964" s="154" t="str">
        <f t="shared" si="1853"/>
        <v/>
      </c>
      <c r="AE3964" s="3" t="str">
        <f t="shared" si="1854"/>
        <v/>
      </c>
      <c r="AF3964" s="3" t="str">
        <f t="shared" si="1855"/>
        <v/>
      </c>
      <c r="AG3964" s="3" t="str">
        <f t="shared" si="1856"/>
        <v/>
      </c>
      <c r="AH3964" s="4" t="str">
        <f t="shared" si="1857"/>
        <v/>
      </c>
      <c r="AI3964" s="75" t="str">
        <f t="shared" si="1858"/>
        <v/>
      </c>
      <c r="AJ3964" s="75" t="str">
        <f t="shared" si="1859"/>
        <v/>
      </c>
    </row>
    <row r="3965" spans="1:36">
      <c r="A3965" s="41" t="str">
        <f t="shared" si="1842"/>
        <v/>
      </c>
      <c r="B3965" s="150" t="str">
        <f>IF(ISNUMBER(A3965),INDEX('MetaTrader Import'!$H$13:$J$5893,TRUNC(((A3965-$A$39+1)-1)/3)+1,MOD((A3965-$A$39+1)-1,3)+1),"")</f>
        <v/>
      </c>
      <c r="C3965" s="43" t="str">
        <f t="shared" si="1843"/>
        <v/>
      </c>
      <c r="D3965" s="43" t="str">
        <f t="shared" ca="1" si="1833"/>
        <v/>
      </c>
      <c r="E3965" s="43" t="str">
        <f t="shared" si="1844"/>
        <v/>
      </c>
      <c r="F3965" s="43" t="str">
        <f t="shared" si="1845"/>
        <v/>
      </c>
      <c r="G3965" s="43" t="str">
        <f>IF(A3965&lt;&gt;"",IF(A3965&lt;Data!$G$11*0.25,$C$13/$G$32,IF(A3965&gt;Data!$G$11*0.25,$C$13,$C$13*10)),"")</f>
        <v/>
      </c>
      <c r="H3965" s="43" t="str">
        <f>IF(A3965&lt;&gt;"",IF(Data!$G$9="constant",$C$13,IF(Data!$G$9="squeeze",G3965,F3965)),"")</f>
        <v/>
      </c>
      <c r="I3965" s="38" t="str">
        <f ca="1">IF(ISNUMBER(A3965),NORMINV(RAND(),0,IF(AND(Data!$G$9="squeeze",A3965&lt;Data!$G$11*0.25),$H$32,1)*$C$30*$C$13)*($C$14*$C$12),"")</f>
        <v/>
      </c>
      <c r="J3965" s="42" t="str">
        <f ca="1">IFERROR(IF(Data!$C$6="Real",B3965,I3965+J3964+($C$14*$C$12)*(NORMINV(RAND(),$C$15,CHOOSE($G$13,$C$13,F3965,G3965)))),"")</f>
        <v/>
      </c>
      <c r="K3965" s="88" t="str">
        <f>IF(ISNUMBER(A3965), IF($G$16="fixed",$G$17,MIN(H3965*Data!$C$7*$C$16*0.5,$C$17*Data!$C$7))*$C$12,"")</f>
        <v/>
      </c>
      <c r="L3965" s="42" t="str">
        <f t="shared" ca="1" si="1860"/>
        <v/>
      </c>
      <c r="M3965" s="44" t="str">
        <f t="shared" ca="1" si="1861"/>
        <v/>
      </c>
      <c r="N3965" s="44" t="str">
        <f t="shared" ca="1" si="1862"/>
        <v/>
      </c>
      <c r="O3965" s="108" t="str">
        <f t="shared" si="1846"/>
        <v/>
      </c>
      <c r="P3965" s="102" t="str">
        <f t="shared" si="1847"/>
        <v/>
      </c>
      <c r="Q3965" s="102" t="str">
        <f t="shared" si="1848"/>
        <v/>
      </c>
      <c r="R3965" s="120" t="str">
        <f t="shared" si="1849"/>
        <v/>
      </c>
      <c r="S3965" s="54" t="str">
        <f t="shared" si="1850"/>
        <v/>
      </c>
      <c r="T3965" s="5" t="str">
        <f t="shared" si="1851"/>
        <v/>
      </c>
      <c r="U3965" s="152" t="str">
        <f t="shared" si="1834"/>
        <v/>
      </c>
      <c r="V3965" s="152" t="str">
        <f t="shared" si="1835"/>
        <v/>
      </c>
      <c r="W3965" s="153" t="str">
        <f t="shared" si="1836"/>
        <v/>
      </c>
      <c r="X3965" s="153" t="str">
        <f t="shared" si="1837"/>
        <v/>
      </c>
      <c r="Y3965" s="153" t="str">
        <f t="shared" si="1838"/>
        <v/>
      </c>
      <c r="Z3965" s="153" t="str">
        <f t="shared" si="1839"/>
        <v/>
      </c>
      <c r="AA3965" s="152" t="str">
        <f t="shared" si="1840"/>
        <v/>
      </c>
      <c r="AB3965" s="152" t="str">
        <f t="shared" si="1841"/>
        <v/>
      </c>
      <c r="AC3965" s="154" t="str">
        <f t="shared" si="1852"/>
        <v/>
      </c>
      <c r="AD3965" s="154" t="str">
        <f t="shared" si="1853"/>
        <v/>
      </c>
      <c r="AE3965" s="3" t="str">
        <f t="shared" si="1854"/>
        <v/>
      </c>
      <c r="AF3965" s="3" t="str">
        <f t="shared" si="1855"/>
        <v/>
      </c>
      <c r="AG3965" s="3" t="str">
        <f t="shared" si="1856"/>
        <v/>
      </c>
      <c r="AH3965" s="4" t="str">
        <f t="shared" si="1857"/>
        <v/>
      </c>
      <c r="AI3965" s="75" t="str">
        <f t="shared" si="1858"/>
        <v/>
      </c>
      <c r="AJ3965" s="75" t="str">
        <f t="shared" si="1859"/>
        <v/>
      </c>
    </row>
    <row r="3966" spans="1:36">
      <c r="A3966" s="41" t="str">
        <f t="shared" si="1842"/>
        <v/>
      </c>
      <c r="B3966" s="150" t="str">
        <f>IF(ISNUMBER(A3966),INDEX('MetaTrader Import'!$H$13:$J$5893,TRUNC(((A3966-$A$39+1)-1)/3)+1,MOD((A3966-$A$39+1)-1,3)+1),"")</f>
        <v/>
      </c>
      <c r="C3966" s="43" t="str">
        <f t="shared" si="1843"/>
        <v/>
      </c>
      <c r="D3966" s="43" t="str">
        <f t="shared" ca="1" si="1833"/>
        <v/>
      </c>
      <c r="E3966" s="43" t="str">
        <f t="shared" si="1844"/>
        <v/>
      </c>
      <c r="F3966" s="43" t="str">
        <f t="shared" si="1845"/>
        <v/>
      </c>
      <c r="G3966" s="43" t="str">
        <f>IF(A3966&lt;&gt;"",IF(A3966&lt;Data!$G$11*0.25,$C$13/$G$32,IF(A3966&gt;Data!$G$11*0.25,$C$13,$C$13*10)),"")</f>
        <v/>
      </c>
      <c r="H3966" s="43" t="str">
        <f>IF(A3966&lt;&gt;"",IF(Data!$G$9="constant",$C$13,IF(Data!$G$9="squeeze",G3966,F3966)),"")</f>
        <v/>
      </c>
      <c r="I3966" s="38" t="str">
        <f ca="1">IF(ISNUMBER(A3966),NORMINV(RAND(),0,IF(AND(Data!$G$9="squeeze",A3966&lt;Data!$G$11*0.25),$H$32,1)*$C$30*$C$13)*($C$14*$C$12),"")</f>
        <v/>
      </c>
      <c r="J3966" s="42" t="str">
        <f ca="1">IFERROR(IF(Data!$C$6="Real",B3966,I3966+J3965+($C$14*$C$12)*(NORMINV(RAND(),$C$15,CHOOSE($G$13,$C$13,F3966,G3966)))),"")</f>
        <v/>
      </c>
      <c r="K3966" s="88" t="str">
        <f>IF(ISNUMBER(A3966), IF($G$16="fixed",$G$17,MIN(H3966*Data!$C$7*$C$16*0.5,$C$17*Data!$C$7))*$C$12,"")</f>
        <v/>
      </c>
      <c r="L3966" s="42" t="str">
        <f t="shared" ca="1" si="1860"/>
        <v/>
      </c>
      <c r="M3966" s="44" t="str">
        <f t="shared" ca="1" si="1861"/>
        <v/>
      </c>
      <c r="N3966" s="44" t="str">
        <f t="shared" ca="1" si="1862"/>
        <v/>
      </c>
      <c r="O3966" s="108" t="str">
        <f t="shared" si="1846"/>
        <v/>
      </c>
      <c r="P3966" s="102" t="str">
        <f t="shared" si="1847"/>
        <v/>
      </c>
      <c r="Q3966" s="102" t="str">
        <f t="shared" si="1848"/>
        <v/>
      </c>
      <c r="R3966" s="120" t="str">
        <f t="shared" si="1849"/>
        <v/>
      </c>
      <c r="S3966" s="54" t="str">
        <f t="shared" si="1850"/>
        <v/>
      </c>
      <c r="T3966" s="5" t="str">
        <f t="shared" si="1851"/>
        <v/>
      </c>
      <c r="U3966" s="152" t="str">
        <f t="shared" si="1834"/>
        <v/>
      </c>
      <c r="V3966" s="152" t="str">
        <f t="shared" si="1835"/>
        <v/>
      </c>
      <c r="W3966" s="153" t="str">
        <f t="shared" si="1836"/>
        <v/>
      </c>
      <c r="X3966" s="153" t="str">
        <f t="shared" si="1837"/>
        <v/>
      </c>
      <c r="Y3966" s="153" t="str">
        <f t="shared" si="1838"/>
        <v/>
      </c>
      <c r="Z3966" s="153" t="str">
        <f t="shared" si="1839"/>
        <v/>
      </c>
      <c r="AA3966" s="152" t="str">
        <f t="shared" si="1840"/>
        <v/>
      </c>
      <c r="AB3966" s="152" t="str">
        <f t="shared" si="1841"/>
        <v/>
      </c>
      <c r="AC3966" s="154" t="str">
        <f t="shared" si="1852"/>
        <v/>
      </c>
      <c r="AD3966" s="154" t="str">
        <f t="shared" si="1853"/>
        <v/>
      </c>
      <c r="AE3966" s="3" t="str">
        <f t="shared" si="1854"/>
        <v/>
      </c>
      <c r="AF3966" s="3" t="str">
        <f t="shared" si="1855"/>
        <v/>
      </c>
      <c r="AG3966" s="3" t="str">
        <f t="shared" si="1856"/>
        <v/>
      </c>
      <c r="AH3966" s="4" t="str">
        <f t="shared" si="1857"/>
        <v/>
      </c>
      <c r="AI3966" s="75" t="str">
        <f t="shared" si="1858"/>
        <v/>
      </c>
      <c r="AJ3966" s="75" t="str">
        <f t="shared" si="1859"/>
        <v/>
      </c>
    </row>
    <row r="3967" spans="1:36">
      <c r="A3967" s="41" t="str">
        <f t="shared" si="1842"/>
        <v/>
      </c>
      <c r="B3967" s="150" t="str">
        <f>IF(ISNUMBER(A3967),INDEX('MetaTrader Import'!$H$13:$J$5893,TRUNC(((A3967-$A$39+1)-1)/3)+1,MOD((A3967-$A$39+1)-1,3)+1),"")</f>
        <v/>
      </c>
      <c r="C3967" s="43" t="str">
        <f t="shared" si="1843"/>
        <v/>
      </c>
      <c r="D3967" s="43" t="str">
        <f t="shared" ca="1" si="1833"/>
        <v/>
      </c>
      <c r="E3967" s="43" t="str">
        <f t="shared" si="1844"/>
        <v/>
      </c>
      <c r="F3967" s="43" t="str">
        <f t="shared" si="1845"/>
        <v/>
      </c>
      <c r="G3967" s="43" t="str">
        <f>IF(A3967&lt;&gt;"",IF(A3967&lt;Data!$G$11*0.25,$C$13/$G$32,IF(A3967&gt;Data!$G$11*0.25,$C$13,$C$13*10)),"")</f>
        <v/>
      </c>
      <c r="H3967" s="43" t="str">
        <f>IF(A3967&lt;&gt;"",IF(Data!$G$9="constant",$C$13,IF(Data!$G$9="squeeze",G3967,F3967)),"")</f>
        <v/>
      </c>
      <c r="I3967" s="38" t="str">
        <f ca="1">IF(ISNUMBER(A3967),NORMINV(RAND(),0,IF(AND(Data!$G$9="squeeze",A3967&lt;Data!$G$11*0.25),$H$32,1)*$C$30*$C$13)*($C$14*$C$12),"")</f>
        <v/>
      </c>
      <c r="J3967" s="42" t="str">
        <f ca="1">IFERROR(IF(Data!$C$6="Real",B3967,I3967+J3966+($C$14*$C$12)*(NORMINV(RAND(),$C$15,CHOOSE($G$13,$C$13,F3967,G3967)))),"")</f>
        <v/>
      </c>
      <c r="K3967" s="88" t="str">
        <f>IF(ISNUMBER(A3967), IF($G$16="fixed",$G$17,MIN(H3967*Data!$C$7*$C$16*0.5,$C$17*Data!$C$7))*$C$12,"")</f>
        <v/>
      </c>
      <c r="L3967" s="42" t="str">
        <f t="shared" ca="1" si="1860"/>
        <v/>
      </c>
      <c r="M3967" s="44" t="str">
        <f t="shared" ca="1" si="1861"/>
        <v/>
      </c>
      <c r="N3967" s="44" t="str">
        <f t="shared" ca="1" si="1862"/>
        <v/>
      </c>
      <c r="O3967" s="108" t="str">
        <f t="shared" si="1846"/>
        <v/>
      </c>
      <c r="P3967" s="102" t="str">
        <f t="shared" si="1847"/>
        <v/>
      </c>
      <c r="Q3967" s="102" t="str">
        <f t="shared" si="1848"/>
        <v/>
      </c>
      <c r="R3967" s="120" t="str">
        <f t="shared" si="1849"/>
        <v/>
      </c>
      <c r="S3967" s="54" t="str">
        <f t="shared" si="1850"/>
        <v/>
      </c>
      <c r="T3967" s="5" t="str">
        <f t="shared" si="1851"/>
        <v/>
      </c>
      <c r="U3967" s="152" t="str">
        <f t="shared" si="1834"/>
        <v/>
      </c>
      <c r="V3967" s="152" t="str">
        <f t="shared" si="1835"/>
        <v/>
      </c>
      <c r="W3967" s="153" t="str">
        <f t="shared" si="1836"/>
        <v/>
      </c>
      <c r="X3967" s="153" t="str">
        <f t="shared" si="1837"/>
        <v/>
      </c>
      <c r="Y3967" s="153" t="str">
        <f t="shared" si="1838"/>
        <v/>
      </c>
      <c r="Z3967" s="153" t="str">
        <f t="shared" si="1839"/>
        <v/>
      </c>
      <c r="AA3967" s="152" t="str">
        <f t="shared" si="1840"/>
        <v/>
      </c>
      <c r="AB3967" s="152" t="str">
        <f t="shared" si="1841"/>
        <v/>
      </c>
      <c r="AC3967" s="154" t="str">
        <f t="shared" si="1852"/>
        <v/>
      </c>
      <c r="AD3967" s="154" t="str">
        <f t="shared" si="1853"/>
        <v/>
      </c>
      <c r="AE3967" s="3" t="str">
        <f t="shared" si="1854"/>
        <v/>
      </c>
      <c r="AF3967" s="3" t="str">
        <f t="shared" si="1855"/>
        <v/>
      </c>
      <c r="AG3967" s="3" t="str">
        <f t="shared" si="1856"/>
        <v/>
      </c>
      <c r="AH3967" s="4" t="str">
        <f t="shared" si="1857"/>
        <v/>
      </c>
      <c r="AI3967" s="75" t="str">
        <f t="shared" si="1858"/>
        <v/>
      </c>
      <c r="AJ3967" s="75" t="str">
        <f t="shared" si="1859"/>
        <v/>
      </c>
    </row>
    <row r="3968" spans="1:36">
      <c r="A3968" s="41" t="str">
        <f t="shared" si="1842"/>
        <v/>
      </c>
      <c r="B3968" s="150" t="str">
        <f>IF(ISNUMBER(A3968),INDEX('MetaTrader Import'!$H$13:$J$5893,TRUNC(((A3968-$A$39+1)-1)/3)+1,MOD((A3968-$A$39+1)-1,3)+1),"")</f>
        <v/>
      </c>
      <c r="C3968" s="43" t="str">
        <f t="shared" si="1843"/>
        <v/>
      </c>
      <c r="D3968" s="43" t="str">
        <f t="shared" ca="1" si="1833"/>
        <v/>
      </c>
      <c r="E3968" s="43" t="str">
        <f t="shared" si="1844"/>
        <v/>
      </c>
      <c r="F3968" s="43" t="str">
        <f t="shared" si="1845"/>
        <v/>
      </c>
      <c r="G3968" s="43" t="str">
        <f>IF(A3968&lt;&gt;"",IF(A3968&lt;Data!$G$11*0.25,$C$13/$G$32,IF(A3968&gt;Data!$G$11*0.25,$C$13,$C$13*10)),"")</f>
        <v/>
      </c>
      <c r="H3968" s="43" t="str">
        <f>IF(A3968&lt;&gt;"",IF(Data!$G$9="constant",$C$13,IF(Data!$G$9="squeeze",G3968,F3968)),"")</f>
        <v/>
      </c>
      <c r="I3968" s="38" t="str">
        <f ca="1">IF(ISNUMBER(A3968),NORMINV(RAND(),0,IF(AND(Data!$G$9="squeeze",A3968&lt;Data!$G$11*0.25),$H$32,1)*$C$30*$C$13)*($C$14*$C$12),"")</f>
        <v/>
      </c>
      <c r="J3968" s="42" t="str">
        <f ca="1">IFERROR(IF(Data!$C$6="Real",B3968,I3968+J3967+($C$14*$C$12)*(NORMINV(RAND(),$C$15,CHOOSE($G$13,$C$13,F3968,G3968)))),"")</f>
        <v/>
      </c>
      <c r="K3968" s="88" t="str">
        <f>IF(ISNUMBER(A3968), IF($G$16="fixed",$G$17,MIN(H3968*Data!$C$7*$C$16*0.5,$C$17*Data!$C$7))*$C$12,"")</f>
        <v/>
      </c>
      <c r="L3968" s="42" t="str">
        <f t="shared" ca="1" si="1860"/>
        <v/>
      </c>
      <c r="M3968" s="44" t="str">
        <f t="shared" ca="1" si="1861"/>
        <v/>
      </c>
      <c r="N3968" s="44" t="str">
        <f t="shared" ca="1" si="1862"/>
        <v/>
      </c>
      <c r="O3968" s="108" t="str">
        <f t="shared" si="1846"/>
        <v/>
      </c>
      <c r="P3968" s="102" t="str">
        <f t="shared" si="1847"/>
        <v/>
      </c>
      <c r="Q3968" s="102" t="str">
        <f t="shared" si="1848"/>
        <v/>
      </c>
      <c r="R3968" s="120" t="str">
        <f t="shared" si="1849"/>
        <v/>
      </c>
      <c r="S3968" s="54" t="str">
        <f t="shared" si="1850"/>
        <v/>
      </c>
      <c r="T3968" s="5" t="str">
        <f t="shared" si="1851"/>
        <v/>
      </c>
      <c r="U3968" s="152" t="str">
        <f t="shared" si="1834"/>
        <v/>
      </c>
      <c r="V3968" s="152" t="str">
        <f t="shared" si="1835"/>
        <v/>
      </c>
      <c r="W3968" s="153" t="str">
        <f t="shared" si="1836"/>
        <v/>
      </c>
      <c r="X3968" s="153" t="str">
        <f t="shared" si="1837"/>
        <v/>
      </c>
      <c r="Y3968" s="153" t="str">
        <f t="shared" si="1838"/>
        <v/>
      </c>
      <c r="Z3968" s="153" t="str">
        <f t="shared" si="1839"/>
        <v/>
      </c>
      <c r="AA3968" s="152" t="str">
        <f t="shared" si="1840"/>
        <v/>
      </c>
      <c r="AB3968" s="152" t="str">
        <f t="shared" si="1841"/>
        <v/>
      </c>
      <c r="AC3968" s="154" t="str">
        <f t="shared" si="1852"/>
        <v/>
      </c>
      <c r="AD3968" s="154" t="str">
        <f t="shared" si="1853"/>
        <v/>
      </c>
      <c r="AE3968" s="3" t="str">
        <f t="shared" si="1854"/>
        <v/>
      </c>
      <c r="AF3968" s="3" t="str">
        <f t="shared" si="1855"/>
        <v/>
      </c>
      <c r="AG3968" s="3" t="str">
        <f t="shared" si="1856"/>
        <v/>
      </c>
      <c r="AH3968" s="4" t="str">
        <f t="shared" si="1857"/>
        <v/>
      </c>
      <c r="AI3968" s="75" t="str">
        <f t="shared" si="1858"/>
        <v/>
      </c>
      <c r="AJ3968" s="75" t="str">
        <f t="shared" si="1859"/>
        <v/>
      </c>
    </row>
    <row r="3969" spans="1:36">
      <c r="A3969" s="41" t="str">
        <f t="shared" si="1842"/>
        <v/>
      </c>
      <c r="B3969" s="150" t="str">
        <f>IF(ISNUMBER(A3969),INDEX('MetaTrader Import'!$H$13:$J$5893,TRUNC(((A3969-$A$39+1)-1)/3)+1,MOD((A3969-$A$39+1)-1,3)+1),"")</f>
        <v/>
      </c>
      <c r="C3969" s="43" t="str">
        <f t="shared" si="1843"/>
        <v/>
      </c>
      <c r="D3969" s="43" t="str">
        <f t="shared" ca="1" si="1833"/>
        <v/>
      </c>
      <c r="E3969" s="43" t="str">
        <f t="shared" si="1844"/>
        <v/>
      </c>
      <c r="F3969" s="43" t="str">
        <f t="shared" si="1845"/>
        <v/>
      </c>
      <c r="G3969" s="43" t="str">
        <f>IF(A3969&lt;&gt;"",IF(A3969&lt;Data!$G$11*0.25,$C$13/$G$32,IF(A3969&gt;Data!$G$11*0.25,$C$13,$C$13*10)),"")</f>
        <v/>
      </c>
      <c r="H3969" s="43" t="str">
        <f>IF(A3969&lt;&gt;"",IF(Data!$G$9="constant",$C$13,IF(Data!$G$9="squeeze",G3969,F3969)),"")</f>
        <v/>
      </c>
      <c r="I3969" s="38" t="str">
        <f ca="1">IF(ISNUMBER(A3969),NORMINV(RAND(),0,IF(AND(Data!$G$9="squeeze",A3969&lt;Data!$G$11*0.25),$H$32,1)*$C$30*$C$13)*($C$14*$C$12),"")</f>
        <v/>
      </c>
      <c r="J3969" s="42" t="str">
        <f ca="1">IFERROR(IF(Data!$C$6="Real",B3969,I3969+J3968+($C$14*$C$12)*(NORMINV(RAND(),$C$15,CHOOSE($G$13,$C$13,F3969,G3969)))),"")</f>
        <v/>
      </c>
      <c r="K3969" s="88" t="str">
        <f>IF(ISNUMBER(A3969), IF($G$16="fixed",$G$17,MIN(H3969*Data!$C$7*$C$16*0.5,$C$17*Data!$C$7))*$C$12,"")</f>
        <v/>
      </c>
      <c r="L3969" s="42" t="str">
        <f t="shared" ca="1" si="1860"/>
        <v/>
      </c>
      <c r="M3969" s="44" t="str">
        <f t="shared" ca="1" si="1861"/>
        <v/>
      </c>
      <c r="N3969" s="44" t="str">
        <f t="shared" ca="1" si="1862"/>
        <v/>
      </c>
      <c r="O3969" s="108" t="str">
        <f t="shared" si="1846"/>
        <v/>
      </c>
      <c r="P3969" s="102" t="str">
        <f t="shared" si="1847"/>
        <v/>
      </c>
      <c r="Q3969" s="102" t="str">
        <f t="shared" si="1848"/>
        <v/>
      </c>
      <c r="R3969" s="120" t="str">
        <f t="shared" si="1849"/>
        <v/>
      </c>
      <c r="S3969" s="54" t="str">
        <f t="shared" si="1850"/>
        <v/>
      </c>
      <c r="T3969" s="5" t="str">
        <f t="shared" si="1851"/>
        <v/>
      </c>
      <c r="U3969" s="152" t="str">
        <f t="shared" si="1834"/>
        <v/>
      </c>
      <c r="V3969" s="152" t="str">
        <f t="shared" si="1835"/>
        <v/>
      </c>
      <c r="W3969" s="153" t="str">
        <f t="shared" si="1836"/>
        <v/>
      </c>
      <c r="X3969" s="153" t="str">
        <f t="shared" si="1837"/>
        <v/>
      </c>
      <c r="Y3969" s="153" t="str">
        <f t="shared" si="1838"/>
        <v/>
      </c>
      <c r="Z3969" s="153" t="str">
        <f t="shared" si="1839"/>
        <v/>
      </c>
      <c r="AA3969" s="152" t="str">
        <f t="shared" si="1840"/>
        <v/>
      </c>
      <c r="AB3969" s="152" t="str">
        <f t="shared" si="1841"/>
        <v/>
      </c>
      <c r="AC3969" s="154" t="str">
        <f t="shared" si="1852"/>
        <v/>
      </c>
      <c r="AD3969" s="154" t="str">
        <f t="shared" si="1853"/>
        <v/>
      </c>
      <c r="AE3969" s="3" t="str">
        <f t="shared" si="1854"/>
        <v/>
      </c>
      <c r="AF3969" s="3" t="str">
        <f t="shared" si="1855"/>
        <v/>
      </c>
      <c r="AG3969" s="3" t="str">
        <f t="shared" si="1856"/>
        <v/>
      </c>
      <c r="AH3969" s="4" t="str">
        <f t="shared" si="1857"/>
        <v/>
      </c>
      <c r="AI3969" s="75" t="str">
        <f t="shared" si="1858"/>
        <v/>
      </c>
      <c r="AJ3969" s="75" t="str">
        <f t="shared" si="1859"/>
        <v/>
      </c>
    </row>
    <row r="3970" spans="1:36">
      <c r="A3970" s="41" t="str">
        <f t="shared" si="1842"/>
        <v/>
      </c>
      <c r="B3970" s="150" t="str">
        <f>IF(ISNUMBER(A3970),INDEX('MetaTrader Import'!$H$13:$J$5893,TRUNC(((A3970-$A$39+1)-1)/3)+1,MOD((A3970-$A$39+1)-1,3)+1),"")</f>
        <v/>
      </c>
      <c r="C3970" s="43" t="str">
        <f t="shared" si="1843"/>
        <v/>
      </c>
      <c r="D3970" s="43" t="str">
        <f t="shared" ca="1" si="1833"/>
        <v/>
      </c>
      <c r="E3970" s="43" t="str">
        <f t="shared" si="1844"/>
        <v/>
      </c>
      <c r="F3970" s="43" t="str">
        <f t="shared" si="1845"/>
        <v/>
      </c>
      <c r="G3970" s="43" t="str">
        <f>IF(A3970&lt;&gt;"",IF(A3970&lt;Data!$G$11*0.25,$C$13/$G$32,IF(A3970&gt;Data!$G$11*0.25,$C$13,$C$13*10)),"")</f>
        <v/>
      </c>
      <c r="H3970" s="43" t="str">
        <f>IF(A3970&lt;&gt;"",IF(Data!$G$9="constant",$C$13,IF(Data!$G$9="squeeze",G3970,F3970)),"")</f>
        <v/>
      </c>
      <c r="I3970" s="38" t="str">
        <f ca="1">IF(ISNUMBER(A3970),NORMINV(RAND(),0,IF(AND(Data!$G$9="squeeze",A3970&lt;Data!$G$11*0.25),$H$32,1)*$C$30*$C$13)*($C$14*$C$12),"")</f>
        <v/>
      </c>
      <c r="J3970" s="42" t="str">
        <f ca="1">IFERROR(IF(Data!$C$6="Real",B3970,I3970+J3969+($C$14*$C$12)*(NORMINV(RAND(),$C$15,CHOOSE($G$13,$C$13,F3970,G3970)))),"")</f>
        <v/>
      </c>
      <c r="K3970" s="88" t="str">
        <f>IF(ISNUMBER(A3970), IF($G$16="fixed",$G$17,MIN(H3970*Data!$C$7*$C$16*0.5,$C$17*Data!$C$7))*$C$12,"")</f>
        <v/>
      </c>
      <c r="L3970" s="42" t="str">
        <f t="shared" ca="1" si="1860"/>
        <v/>
      </c>
      <c r="M3970" s="44" t="str">
        <f t="shared" ca="1" si="1861"/>
        <v/>
      </c>
      <c r="N3970" s="44" t="str">
        <f t="shared" ca="1" si="1862"/>
        <v/>
      </c>
      <c r="O3970" s="108" t="str">
        <f t="shared" si="1846"/>
        <v/>
      </c>
      <c r="P3970" s="102" t="str">
        <f t="shared" si="1847"/>
        <v/>
      </c>
      <c r="Q3970" s="102" t="str">
        <f t="shared" si="1848"/>
        <v/>
      </c>
      <c r="R3970" s="120" t="str">
        <f t="shared" si="1849"/>
        <v/>
      </c>
      <c r="S3970" s="54" t="str">
        <f t="shared" si="1850"/>
        <v/>
      </c>
      <c r="T3970" s="5" t="str">
        <f t="shared" si="1851"/>
        <v/>
      </c>
      <c r="U3970" s="152" t="str">
        <f t="shared" si="1834"/>
        <v/>
      </c>
      <c r="V3970" s="152" t="str">
        <f t="shared" si="1835"/>
        <v/>
      </c>
      <c r="W3970" s="153" t="str">
        <f t="shared" si="1836"/>
        <v/>
      </c>
      <c r="X3970" s="153" t="str">
        <f t="shared" si="1837"/>
        <v/>
      </c>
      <c r="Y3970" s="153" t="str">
        <f t="shared" si="1838"/>
        <v/>
      </c>
      <c r="Z3970" s="153" t="str">
        <f t="shared" si="1839"/>
        <v/>
      </c>
      <c r="AA3970" s="152" t="str">
        <f t="shared" si="1840"/>
        <v/>
      </c>
      <c r="AB3970" s="152" t="str">
        <f t="shared" si="1841"/>
        <v/>
      </c>
      <c r="AC3970" s="154" t="str">
        <f t="shared" si="1852"/>
        <v/>
      </c>
      <c r="AD3970" s="154" t="str">
        <f t="shared" si="1853"/>
        <v/>
      </c>
      <c r="AE3970" s="3" t="str">
        <f t="shared" si="1854"/>
        <v/>
      </c>
      <c r="AF3970" s="3" t="str">
        <f t="shared" si="1855"/>
        <v/>
      </c>
      <c r="AG3970" s="3" t="str">
        <f t="shared" si="1856"/>
        <v/>
      </c>
      <c r="AH3970" s="4" t="str">
        <f t="shared" si="1857"/>
        <v/>
      </c>
      <c r="AI3970" s="75" t="str">
        <f t="shared" si="1858"/>
        <v/>
      </c>
      <c r="AJ3970" s="75" t="str">
        <f t="shared" si="1859"/>
        <v/>
      </c>
    </row>
    <row r="3971" spans="1:36">
      <c r="A3971" s="41" t="str">
        <f t="shared" si="1842"/>
        <v/>
      </c>
      <c r="B3971" s="150" t="str">
        <f>IF(ISNUMBER(A3971),INDEX('MetaTrader Import'!$H$13:$J$5893,TRUNC(((A3971-$A$39+1)-1)/3)+1,MOD((A3971-$A$39+1)-1,3)+1),"")</f>
        <v/>
      </c>
      <c r="C3971" s="43" t="str">
        <f t="shared" si="1843"/>
        <v/>
      </c>
      <c r="D3971" s="43" t="str">
        <f t="shared" ref="D3971:D4034" ca="1" si="1863">IF(A3971&lt;&gt;"",NORMINV(RAND(),($C$23-C3971)*$C$28,$C$27)+NORMINV(RAND(),IF(RAND()&gt;$C$26,$C$25,0),$C$27),"")</f>
        <v/>
      </c>
      <c r="E3971" s="43" t="str">
        <f t="shared" si="1844"/>
        <v/>
      </c>
      <c r="F3971" s="43" t="str">
        <f t="shared" si="1845"/>
        <v/>
      </c>
      <c r="G3971" s="43" t="str">
        <f>IF(A3971&lt;&gt;"",IF(A3971&lt;Data!$G$11*0.25,$C$13/$G$32,IF(A3971&gt;Data!$G$11*0.25,$C$13,$C$13*10)),"")</f>
        <v/>
      </c>
      <c r="H3971" s="43" t="str">
        <f>IF(A3971&lt;&gt;"",IF(Data!$G$9="constant",$C$13,IF(Data!$G$9="squeeze",G3971,F3971)),"")</f>
        <v/>
      </c>
      <c r="I3971" s="38" t="str">
        <f ca="1">IF(ISNUMBER(A3971),NORMINV(RAND(),0,IF(AND(Data!$G$9="squeeze",A3971&lt;Data!$G$11*0.25),$H$32,1)*$C$30*$C$13)*($C$14*$C$12),"")</f>
        <v/>
      </c>
      <c r="J3971" s="42" t="str">
        <f ca="1">IFERROR(IF(Data!$C$6="Real",B3971,I3971+J3970+($C$14*$C$12)*(NORMINV(RAND(),$C$15,CHOOSE($G$13,$C$13,F3971,G3971)))),"")</f>
        <v/>
      </c>
      <c r="K3971" s="88" t="str">
        <f>IF(ISNUMBER(A3971), IF($G$16="fixed",$G$17,MIN(H3971*Data!$C$7*$C$16*0.5,$C$17*Data!$C$7))*$C$12,"")</f>
        <v/>
      </c>
      <c r="L3971" s="42" t="str">
        <f t="shared" ca="1" si="1860"/>
        <v/>
      </c>
      <c r="M3971" s="44" t="str">
        <f t="shared" ca="1" si="1861"/>
        <v/>
      </c>
      <c r="N3971" s="44" t="str">
        <f t="shared" ca="1" si="1862"/>
        <v/>
      </c>
      <c r="O3971" s="108" t="str">
        <f t="shared" si="1846"/>
        <v/>
      </c>
      <c r="P3971" s="102" t="str">
        <f t="shared" si="1847"/>
        <v/>
      </c>
      <c r="Q3971" s="102" t="str">
        <f t="shared" si="1848"/>
        <v/>
      </c>
      <c r="R3971" s="120" t="str">
        <f t="shared" si="1849"/>
        <v/>
      </c>
      <c r="S3971" s="54" t="str">
        <f t="shared" si="1850"/>
        <v/>
      </c>
      <c r="T3971" s="5" t="str">
        <f t="shared" si="1851"/>
        <v/>
      </c>
      <c r="U3971" s="152" t="str">
        <f t="shared" ref="U3971:U4034" si="1864">IF(NOT(ISNUMBER(T3971)),"",IF(S3971=1,T3971,IF(M3971&gt;U3970,M3971,IF(ISNUMBER(U3970),U3970,""))))</f>
        <v/>
      </c>
      <c r="V3971" s="152" t="str">
        <f t="shared" ref="V3971:V4034" si="1865">IF(NOT(ISNUMBER(T3971)),"",IF(S3971=1,T3971,IF(N3971&lt;V3970,N3971,IF(ISNUMBER(V3970),V3970,""))))</f>
        <v/>
      </c>
      <c r="W3971" s="153" t="str">
        <f t="shared" ref="W3971:W4034" si="1866">IF(NOT(ISNUMBER(T3971)),"",MIN($F$24,IF(TRUNC((U3971-T3971)/$E$24*$G$12)+0&gt;IF(ISNUMBER(W3970),W3970,0),TRUNC((U3971-T3971)/$E$24*$G$12)+0,IF(ISNUMBER(W3970),W3970,0))))</f>
        <v/>
      </c>
      <c r="X3971" s="153" t="str">
        <f t="shared" ref="X3971:X4034" si="1867">IF(NOT(ISNUMBER(T3971)),"",MIN($F$24,IF(-TRUNC((V3971-T3971)/$E$24*$G$12)+0&gt;IF(ISNUMBER(X3970),X3970,0),-TRUNC((V3971-T3971)/$E$24*$G$12)+0,IF(ISNUMBER(X3970),X3970,0))))</f>
        <v/>
      </c>
      <c r="Y3971" s="153" t="str">
        <f t="shared" ref="Y3971:Y4034" si="1868">IF(ISNUMBER(W3971),(IF(W3971=0,0,1))*IF(ABS($I$24)=2,POWER(2,W3971-1),W3971)*SIGN($I$24)*$K$24,"")</f>
        <v/>
      </c>
      <c r="Z3971" s="153" t="str">
        <f t="shared" ref="Z3971:Z4034" si="1869">IF(ISNUMBER(X3971),(IF(X3971=0,0,1))*IF(ABS($I$24)=2,POWER(2,X3971-1),X3971)*SIGN($I$24)*$K$24,"")</f>
        <v/>
      </c>
      <c r="AA3971" s="152" t="str">
        <f t="shared" ref="AA3971:AA4034" si="1870">IF(OR(NOT(ISNUMBER(T3971)),W3971&lt;1),"",IF(OR(NOT(ISNUMBER(W3970)),W3970=0),IF(SIGN(Y3971)=1,M3971,N3971),(Y3970*AA3970+(Y3971-Y3970)*IF(SIGN(Y3971)=1,M3971,N3971))/Y3971))</f>
        <v/>
      </c>
      <c r="AB3971" s="152" t="str">
        <f t="shared" ref="AB3971:AB4034" si="1871">IF(OR(NOT(ISNUMBER(T3971)),X3971&lt;1),"",IF(OR(NOT(ISNUMBER(X3970)),X3970=0),IF(SIGN(Z3971)=1,N3971,M3971),(Z3970*AB3970+(Z3971-Z3970)*IF(SIGN(Z3971)=1,N3971,M3971))/Z3971))</f>
        <v/>
      </c>
      <c r="AC3971" s="154" t="str">
        <f t="shared" si="1852"/>
        <v/>
      </c>
      <c r="AD3971" s="154" t="str">
        <f t="shared" si="1853"/>
        <v/>
      </c>
      <c r="AE3971" s="3" t="str">
        <f t="shared" si="1854"/>
        <v/>
      </c>
      <c r="AF3971" s="3" t="str">
        <f t="shared" si="1855"/>
        <v/>
      </c>
      <c r="AG3971" s="3" t="str">
        <f t="shared" si="1856"/>
        <v/>
      </c>
      <c r="AH3971" s="4" t="str">
        <f t="shared" si="1857"/>
        <v/>
      </c>
      <c r="AI3971" s="75" t="str">
        <f t="shared" si="1858"/>
        <v/>
      </c>
      <c r="AJ3971" s="75" t="str">
        <f t="shared" si="1859"/>
        <v/>
      </c>
    </row>
    <row r="3972" spans="1:36">
      <c r="A3972" s="41" t="str">
        <f t="shared" ref="A3972:A4035" si="1872">IFERROR(IF(A3971+1&gt;$C$19,"",A3971+1),"")</f>
        <v/>
      </c>
      <c r="B3972" s="150" t="str">
        <f>IF(ISNUMBER(A3972),INDEX('MetaTrader Import'!$H$13:$J$5893,TRUNC(((A3972-$A$39+1)-1)/3)+1,MOD((A3972-$A$39+1)-1,3)+1),"")</f>
        <v/>
      </c>
      <c r="C3972" s="43" t="str">
        <f t="shared" ref="C3972:C4035" si="1873">IF(A3972&lt;&gt;"",E3971,"")</f>
        <v/>
      </c>
      <c r="D3972" s="43" t="str">
        <f t="shared" ca="1" si="1863"/>
        <v/>
      </c>
      <c r="E3972" s="43" t="str">
        <f t="shared" ref="E3972:E4035" si="1874">IF(A3972&lt;&gt;"",C3972+D3972,"")</f>
        <v/>
      </c>
      <c r="F3972" s="43" t="str">
        <f t="shared" ref="F3972:F4035" si="1875">IF(A3972&lt;&gt;"",$C$13*ABS(E3972)/$C$23,"")</f>
        <v/>
      </c>
      <c r="G3972" s="43" t="str">
        <f>IF(A3972&lt;&gt;"",IF(A3972&lt;Data!$G$11*0.25,$C$13/$G$32,IF(A3972&gt;Data!$G$11*0.25,$C$13,$C$13*10)),"")</f>
        <v/>
      </c>
      <c r="H3972" s="43" t="str">
        <f>IF(A3972&lt;&gt;"",IF(Data!$G$9="constant",$C$13,IF(Data!$G$9="squeeze",G3972,F3972)),"")</f>
        <v/>
      </c>
      <c r="I3972" s="38" t="str">
        <f ca="1">IF(ISNUMBER(A3972),NORMINV(RAND(),0,IF(AND(Data!$G$9="squeeze",A3972&lt;Data!$G$11*0.25),$H$32,1)*$C$30*$C$13)*($C$14*$C$12),"")</f>
        <v/>
      </c>
      <c r="J3972" s="42" t="str">
        <f ca="1">IFERROR(IF(Data!$C$6="Real",B3972,I3972+J3971+($C$14*$C$12)*(NORMINV(RAND(),$C$15,CHOOSE($G$13,$C$13,F3972,G3972)))),"")</f>
        <v/>
      </c>
      <c r="K3972" s="88" t="str">
        <f>IF(ISNUMBER(A3972), IF($G$16="fixed",$G$17,MIN(H3972*Data!$C$7*$C$16*0.5,$C$17*Data!$C$7))*$C$12,"")</f>
        <v/>
      </c>
      <c r="L3972" s="42" t="str">
        <f t="shared" ca="1" si="1860"/>
        <v/>
      </c>
      <c r="M3972" s="44" t="str">
        <f t="shared" ca="1" si="1861"/>
        <v/>
      </c>
      <c r="N3972" s="44" t="str">
        <f t="shared" ca="1" si="1862"/>
        <v/>
      </c>
      <c r="O3972" s="108" t="str">
        <f t="shared" ref="O3972:O4035" si="1876">IF(ISNUMBER(A3972),$G$12*SLOPE(L3958:L3972,A3958:A3972),"")</f>
        <v/>
      </c>
      <c r="P3972" s="102" t="str">
        <f t="shared" ref="P3972:P4035" si="1877">IF(ISNUMBER(A3972),STDEV(L3958:L3972)*$G$12,"")</f>
        <v/>
      </c>
      <c r="Q3972" s="102" t="str">
        <f t="shared" ref="Q3972:Q4035" si="1878">IF(ISNUMBER(A3972),SLOPE(P3958:P3972,A3958:A3972),"")</f>
        <v/>
      </c>
      <c r="R3972" s="120" t="str">
        <f t="shared" ref="R3972:R4035" si="1879">IF(ISNUMBER(A3972),R3971+S3971,"")</f>
        <v/>
      </c>
      <c r="S3972" s="54" t="str">
        <f t="shared" ref="S3972:S4035" si="1880">IF(ISNUMBER(A3972),IF(AND(R3972&lt;$M$24,Q3972&lt;$F$28,ABS(O3972)&lt;$F$27,P3972&lt;$F$26,NOT(ISNUMBER(T3971))),1,0),"")</f>
        <v/>
      </c>
      <c r="T3972" s="5" t="str">
        <f t="shared" ref="T3972:T4035" si="1881">IF(ISNUMBER(A3972),IF(S3972=1,L3972,IF(AG3971="Y","",IF(ISNUMBER(T3971),T3971,""))),"")</f>
        <v/>
      </c>
      <c r="U3972" s="152" t="str">
        <f t="shared" si="1864"/>
        <v/>
      </c>
      <c r="V3972" s="152" t="str">
        <f t="shared" si="1865"/>
        <v/>
      </c>
      <c r="W3972" s="153" t="str">
        <f t="shared" si="1866"/>
        <v/>
      </c>
      <c r="X3972" s="153" t="str">
        <f t="shared" si="1867"/>
        <v/>
      </c>
      <c r="Y3972" s="153" t="str">
        <f t="shared" si="1868"/>
        <v/>
      </c>
      <c r="Z3972" s="153" t="str">
        <f t="shared" si="1869"/>
        <v/>
      </c>
      <c r="AA3972" s="152" t="str">
        <f t="shared" si="1870"/>
        <v/>
      </c>
      <c r="AB3972" s="152" t="str">
        <f t="shared" si="1871"/>
        <v/>
      </c>
      <c r="AC3972" s="154" t="str">
        <f t="shared" ref="AC3972:AC4035" si="1882">IFERROR(-SIGN(Y3972)*(AA3972-IF(SIGN(Y3972)=1,N3972,M3972))*$G$12*ABS(Y3972),"")</f>
        <v/>
      </c>
      <c r="AD3972" s="154" t="str">
        <f t="shared" ref="AD3972:AD4035" si="1883">IFERROR(SIGN(Z3972)*(AB3972-IF(SIGN(Z3972)=1,M3972,N3972))*$G$12*ABS(Z3972),"")</f>
        <v/>
      </c>
      <c r="AE3972" s="3" t="str">
        <f t="shared" ref="AE3972:AE4035" si="1884">IF(ISNUMBER(A3972),IFERROR((IF(ISNUMBER(AC3972),AC3972,0)+IF(ISNUMBER(AD3972),AD3972,0))/(ABS(Y3972)+ABS(Z3972)),0),"")</f>
        <v/>
      </c>
      <c r="AF3972" s="3" t="str">
        <f t="shared" ref="AF3972:AF4035" si="1885">IF(ISNUMBER(A3972),IF(ISNUMBER(AC3972),AC3972,0)+IF(ISNUMBER(AD3972),AD3972,0),"")</f>
        <v/>
      </c>
      <c r="AG3972" s="3" t="str">
        <f t="shared" ref="AG3972:AG4035" si="1886">IF(NOT(ISNUMBER(T3972)),"",IF(OR(AF3972&gt;$G$24,AF3972&lt;-$H$24,A3972+1&gt;$C$19),"Y","N"))</f>
        <v/>
      </c>
      <c r="AH3972" s="4" t="str">
        <f t="shared" ref="AH3972:AH4035" si="1887">IF(AG3972="y",AF3972*10*$C$11,"")</f>
        <v/>
      </c>
      <c r="AI3972" s="75" t="str">
        <f t="shared" ref="AI3972:AI4035" si="1888">IF(ISNUMBER(A3972),IF(ISNUMBER(AH3972),AJ3972,AF3972*10*$C$11+AJ3972),"")</f>
        <v/>
      </c>
      <c r="AJ3972" s="75" t="str">
        <f t="shared" ref="AJ3972:AJ4035" si="1889">IF(ISNUMBER(A3972),AJ3971+IF(ISNUMBER(AH3972),AH3972,0),"")</f>
        <v/>
      </c>
    </row>
    <row r="3973" spans="1:36">
      <c r="A3973" s="41" t="str">
        <f t="shared" si="1872"/>
        <v/>
      </c>
      <c r="B3973" s="150" t="str">
        <f>IF(ISNUMBER(A3973),INDEX('MetaTrader Import'!$H$13:$J$5893,TRUNC(((A3973-$A$39+1)-1)/3)+1,MOD((A3973-$A$39+1)-1,3)+1),"")</f>
        <v/>
      </c>
      <c r="C3973" s="43" t="str">
        <f t="shared" si="1873"/>
        <v/>
      </c>
      <c r="D3973" s="43" t="str">
        <f t="shared" ca="1" si="1863"/>
        <v/>
      </c>
      <c r="E3973" s="43" t="str">
        <f t="shared" si="1874"/>
        <v/>
      </c>
      <c r="F3973" s="43" t="str">
        <f t="shared" si="1875"/>
        <v/>
      </c>
      <c r="G3973" s="43" t="str">
        <f>IF(A3973&lt;&gt;"",IF(A3973&lt;Data!$G$11*0.25,$C$13/$G$32,IF(A3973&gt;Data!$G$11*0.25,$C$13,$C$13*10)),"")</f>
        <v/>
      </c>
      <c r="H3973" s="43" t="str">
        <f>IF(A3973&lt;&gt;"",IF(Data!$G$9="constant",$C$13,IF(Data!$G$9="squeeze",G3973,F3973)),"")</f>
        <v/>
      </c>
      <c r="I3973" s="38" t="str">
        <f ca="1">IF(ISNUMBER(A3973),NORMINV(RAND(),0,IF(AND(Data!$G$9="squeeze",A3973&lt;Data!$G$11*0.25),$H$32,1)*$C$30*$C$13)*($C$14*$C$12),"")</f>
        <v/>
      </c>
      <c r="J3973" s="42" t="str">
        <f ca="1">IFERROR(IF(Data!$C$6="Real",B3973,I3973+J3972+($C$14*$C$12)*(NORMINV(RAND(),$C$15,CHOOSE($G$13,$C$13,F3973,G3973)))),"")</f>
        <v/>
      </c>
      <c r="K3973" s="88" t="str">
        <f>IF(ISNUMBER(A3973), IF($G$16="fixed",$G$17,MIN(H3973*Data!$C$7*$C$16*0.5,$C$17*Data!$C$7))*$C$12,"")</f>
        <v/>
      </c>
      <c r="L3973" s="42" t="str">
        <f t="shared" ca="1" si="1860"/>
        <v/>
      </c>
      <c r="M3973" s="44" t="str">
        <f t="shared" ca="1" si="1861"/>
        <v/>
      </c>
      <c r="N3973" s="44" t="str">
        <f t="shared" ca="1" si="1862"/>
        <v/>
      </c>
      <c r="O3973" s="108" t="str">
        <f t="shared" si="1876"/>
        <v/>
      </c>
      <c r="P3973" s="102" t="str">
        <f t="shared" si="1877"/>
        <v/>
      </c>
      <c r="Q3973" s="102" t="str">
        <f t="shared" si="1878"/>
        <v/>
      </c>
      <c r="R3973" s="120" t="str">
        <f t="shared" si="1879"/>
        <v/>
      </c>
      <c r="S3973" s="54" t="str">
        <f t="shared" si="1880"/>
        <v/>
      </c>
      <c r="T3973" s="5" t="str">
        <f t="shared" si="1881"/>
        <v/>
      </c>
      <c r="U3973" s="152" t="str">
        <f t="shared" si="1864"/>
        <v/>
      </c>
      <c r="V3973" s="152" t="str">
        <f t="shared" si="1865"/>
        <v/>
      </c>
      <c r="W3973" s="153" t="str">
        <f t="shared" si="1866"/>
        <v/>
      </c>
      <c r="X3973" s="153" t="str">
        <f t="shared" si="1867"/>
        <v/>
      </c>
      <c r="Y3973" s="153" t="str">
        <f t="shared" si="1868"/>
        <v/>
      </c>
      <c r="Z3973" s="153" t="str">
        <f t="shared" si="1869"/>
        <v/>
      </c>
      <c r="AA3973" s="152" t="str">
        <f t="shared" si="1870"/>
        <v/>
      </c>
      <c r="AB3973" s="152" t="str">
        <f t="shared" si="1871"/>
        <v/>
      </c>
      <c r="AC3973" s="154" t="str">
        <f t="shared" si="1882"/>
        <v/>
      </c>
      <c r="AD3973" s="154" t="str">
        <f t="shared" si="1883"/>
        <v/>
      </c>
      <c r="AE3973" s="3" t="str">
        <f t="shared" si="1884"/>
        <v/>
      </c>
      <c r="AF3973" s="3" t="str">
        <f t="shared" si="1885"/>
        <v/>
      </c>
      <c r="AG3973" s="3" t="str">
        <f t="shared" si="1886"/>
        <v/>
      </c>
      <c r="AH3973" s="4" t="str">
        <f t="shared" si="1887"/>
        <v/>
      </c>
      <c r="AI3973" s="75" t="str">
        <f t="shared" si="1888"/>
        <v/>
      </c>
      <c r="AJ3973" s="75" t="str">
        <f t="shared" si="1889"/>
        <v/>
      </c>
    </row>
    <row r="3974" spans="1:36">
      <c r="A3974" s="41" t="str">
        <f t="shared" si="1872"/>
        <v/>
      </c>
      <c r="B3974" s="150" t="str">
        <f>IF(ISNUMBER(A3974),INDEX('MetaTrader Import'!$H$13:$J$5893,TRUNC(((A3974-$A$39+1)-1)/3)+1,MOD((A3974-$A$39+1)-1,3)+1),"")</f>
        <v/>
      </c>
      <c r="C3974" s="43" t="str">
        <f t="shared" si="1873"/>
        <v/>
      </c>
      <c r="D3974" s="43" t="str">
        <f t="shared" ca="1" si="1863"/>
        <v/>
      </c>
      <c r="E3974" s="43" t="str">
        <f t="shared" si="1874"/>
        <v/>
      </c>
      <c r="F3974" s="43" t="str">
        <f t="shared" si="1875"/>
        <v/>
      </c>
      <c r="G3974" s="43" t="str">
        <f>IF(A3974&lt;&gt;"",IF(A3974&lt;Data!$G$11*0.25,$C$13/$G$32,IF(A3974&gt;Data!$G$11*0.25,$C$13,$C$13*10)),"")</f>
        <v/>
      </c>
      <c r="H3974" s="43" t="str">
        <f>IF(A3974&lt;&gt;"",IF(Data!$G$9="constant",$C$13,IF(Data!$G$9="squeeze",G3974,F3974)),"")</f>
        <v/>
      </c>
      <c r="I3974" s="38" t="str">
        <f ca="1">IF(ISNUMBER(A3974),NORMINV(RAND(),0,IF(AND(Data!$G$9="squeeze",A3974&lt;Data!$G$11*0.25),$H$32,1)*$C$30*$C$13)*($C$14*$C$12),"")</f>
        <v/>
      </c>
      <c r="J3974" s="42" t="str">
        <f ca="1">IFERROR(IF(Data!$C$6="Real",B3974,I3974+J3973+($C$14*$C$12)*(NORMINV(RAND(),$C$15,CHOOSE($G$13,$C$13,F3974,G3974)))),"")</f>
        <v/>
      </c>
      <c r="K3974" s="88" t="str">
        <f>IF(ISNUMBER(A3974), IF($G$16="fixed",$G$17,MIN(H3974*Data!$C$7*$C$16*0.5,$C$17*Data!$C$7))*$C$12,"")</f>
        <v/>
      </c>
      <c r="L3974" s="42" t="str">
        <f t="shared" ref="L3974:L4037" ca="1" si="1890">IFERROR(J3974,"")</f>
        <v/>
      </c>
      <c r="M3974" s="44" t="str">
        <f t="shared" ref="M3974:M4037" ca="1" si="1891">IFERROR(L3974+K3974*0.5,"")</f>
        <v/>
      </c>
      <c r="N3974" s="44" t="str">
        <f t="shared" ref="N3974:N4037" ca="1" si="1892">IFERROR(L3974-K3974*0.5,"")</f>
        <v/>
      </c>
      <c r="O3974" s="108" t="str">
        <f t="shared" si="1876"/>
        <v/>
      </c>
      <c r="P3974" s="102" t="str">
        <f t="shared" si="1877"/>
        <v/>
      </c>
      <c r="Q3974" s="102" t="str">
        <f t="shared" si="1878"/>
        <v/>
      </c>
      <c r="R3974" s="120" t="str">
        <f t="shared" si="1879"/>
        <v/>
      </c>
      <c r="S3974" s="54" t="str">
        <f t="shared" si="1880"/>
        <v/>
      </c>
      <c r="T3974" s="5" t="str">
        <f t="shared" si="1881"/>
        <v/>
      </c>
      <c r="U3974" s="152" t="str">
        <f t="shared" si="1864"/>
        <v/>
      </c>
      <c r="V3974" s="152" t="str">
        <f t="shared" si="1865"/>
        <v/>
      </c>
      <c r="W3974" s="153" t="str">
        <f t="shared" si="1866"/>
        <v/>
      </c>
      <c r="X3974" s="153" t="str">
        <f t="shared" si="1867"/>
        <v/>
      </c>
      <c r="Y3974" s="153" t="str">
        <f t="shared" si="1868"/>
        <v/>
      </c>
      <c r="Z3974" s="153" t="str">
        <f t="shared" si="1869"/>
        <v/>
      </c>
      <c r="AA3974" s="152" t="str">
        <f t="shared" si="1870"/>
        <v/>
      </c>
      <c r="AB3974" s="152" t="str">
        <f t="shared" si="1871"/>
        <v/>
      </c>
      <c r="AC3974" s="154" t="str">
        <f t="shared" si="1882"/>
        <v/>
      </c>
      <c r="AD3974" s="154" t="str">
        <f t="shared" si="1883"/>
        <v/>
      </c>
      <c r="AE3974" s="3" t="str">
        <f t="shared" si="1884"/>
        <v/>
      </c>
      <c r="AF3974" s="3" t="str">
        <f t="shared" si="1885"/>
        <v/>
      </c>
      <c r="AG3974" s="3" t="str">
        <f t="shared" si="1886"/>
        <v/>
      </c>
      <c r="AH3974" s="4" t="str">
        <f t="shared" si="1887"/>
        <v/>
      </c>
      <c r="AI3974" s="75" t="str">
        <f t="shared" si="1888"/>
        <v/>
      </c>
      <c r="AJ3974" s="75" t="str">
        <f t="shared" si="1889"/>
        <v/>
      </c>
    </row>
    <row r="3975" spans="1:36">
      <c r="A3975" s="41" t="str">
        <f t="shared" si="1872"/>
        <v/>
      </c>
      <c r="B3975" s="150" t="str">
        <f>IF(ISNUMBER(A3975),INDEX('MetaTrader Import'!$H$13:$J$5893,TRUNC(((A3975-$A$39+1)-1)/3)+1,MOD((A3975-$A$39+1)-1,3)+1),"")</f>
        <v/>
      </c>
      <c r="C3975" s="43" t="str">
        <f t="shared" si="1873"/>
        <v/>
      </c>
      <c r="D3975" s="43" t="str">
        <f t="shared" ca="1" si="1863"/>
        <v/>
      </c>
      <c r="E3975" s="43" t="str">
        <f t="shared" si="1874"/>
        <v/>
      </c>
      <c r="F3975" s="43" t="str">
        <f t="shared" si="1875"/>
        <v/>
      </c>
      <c r="G3975" s="43" t="str">
        <f>IF(A3975&lt;&gt;"",IF(A3975&lt;Data!$G$11*0.25,$C$13/$G$32,IF(A3975&gt;Data!$G$11*0.25,$C$13,$C$13*10)),"")</f>
        <v/>
      </c>
      <c r="H3975" s="43" t="str">
        <f>IF(A3975&lt;&gt;"",IF(Data!$G$9="constant",$C$13,IF(Data!$G$9="squeeze",G3975,F3975)),"")</f>
        <v/>
      </c>
      <c r="I3975" s="38" t="str">
        <f ca="1">IF(ISNUMBER(A3975),NORMINV(RAND(),0,IF(AND(Data!$G$9="squeeze",A3975&lt;Data!$G$11*0.25),$H$32,1)*$C$30*$C$13)*($C$14*$C$12),"")</f>
        <v/>
      </c>
      <c r="J3975" s="42" t="str">
        <f ca="1">IFERROR(IF(Data!$C$6="Real",B3975,I3975+J3974+($C$14*$C$12)*(NORMINV(RAND(),$C$15,CHOOSE($G$13,$C$13,F3975,G3975)))),"")</f>
        <v/>
      </c>
      <c r="K3975" s="88" t="str">
        <f>IF(ISNUMBER(A3975), IF($G$16="fixed",$G$17,MIN(H3975*Data!$C$7*$C$16*0.5,$C$17*Data!$C$7))*$C$12,"")</f>
        <v/>
      </c>
      <c r="L3975" s="42" t="str">
        <f t="shared" ca="1" si="1890"/>
        <v/>
      </c>
      <c r="M3975" s="44" t="str">
        <f t="shared" ca="1" si="1891"/>
        <v/>
      </c>
      <c r="N3975" s="44" t="str">
        <f t="shared" ca="1" si="1892"/>
        <v/>
      </c>
      <c r="O3975" s="108" t="str">
        <f t="shared" si="1876"/>
        <v/>
      </c>
      <c r="P3975" s="102" t="str">
        <f t="shared" si="1877"/>
        <v/>
      </c>
      <c r="Q3975" s="102" t="str">
        <f t="shared" si="1878"/>
        <v/>
      </c>
      <c r="R3975" s="120" t="str">
        <f t="shared" si="1879"/>
        <v/>
      </c>
      <c r="S3975" s="54" t="str">
        <f t="shared" si="1880"/>
        <v/>
      </c>
      <c r="T3975" s="5" t="str">
        <f t="shared" si="1881"/>
        <v/>
      </c>
      <c r="U3975" s="152" t="str">
        <f t="shared" si="1864"/>
        <v/>
      </c>
      <c r="V3975" s="152" t="str">
        <f t="shared" si="1865"/>
        <v/>
      </c>
      <c r="W3975" s="153" t="str">
        <f t="shared" si="1866"/>
        <v/>
      </c>
      <c r="X3975" s="153" t="str">
        <f t="shared" si="1867"/>
        <v/>
      </c>
      <c r="Y3975" s="153" t="str">
        <f t="shared" si="1868"/>
        <v/>
      </c>
      <c r="Z3975" s="153" t="str">
        <f t="shared" si="1869"/>
        <v/>
      </c>
      <c r="AA3975" s="152" t="str">
        <f t="shared" si="1870"/>
        <v/>
      </c>
      <c r="AB3975" s="152" t="str">
        <f t="shared" si="1871"/>
        <v/>
      </c>
      <c r="AC3975" s="154" t="str">
        <f t="shared" si="1882"/>
        <v/>
      </c>
      <c r="AD3975" s="154" t="str">
        <f t="shared" si="1883"/>
        <v/>
      </c>
      <c r="AE3975" s="3" t="str">
        <f t="shared" si="1884"/>
        <v/>
      </c>
      <c r="AF3975" s="3" t="str">
        <f t="shared" si="1885"/>
        <v/>
      </c>
      <c r="AG3975" s="3" t="str">
        <f t="shared" si="1886"/>
        <v/>
      </c>
      <c r="AH3975" s="4" t="str">
        <f t="shared" si="1887"/>
        <v/>
      </c>
      <c r="AI3975" s="75" t="str">
        <f t="shared" si="1888"/>
        <v/>
      </c>
      <c r="AJ3975" s="75" t="str">
        <f t="shared" si="1889"/>
        <v/>
      </c>
    </row>
    <row r="3976" spans="1:36">
      <c r="A3976" s="41" t="str">
        <f t="shared" si="1872"/>
        <v/>
      </c>
      <c r="B3976" s="150" t="str">
        <f>IF(ISNUMBER(A3976),INDEX('MetaTrader Import'!$H$13:$J$5893,TRUNC(((A3976-$A$39+1)-1)/3)+1,MOD((A3976-$A$39+1)-1,3)+1),"")</f>
        <v/>
      </c>
      <c r="C3976" s="43" t="str">
        <f t="shared" si="1873"/>
        <v/>
      </c>
      <c r="D3976" s="43" t="str">
        <f t="shared" ca="1" si="1863"/>
        <v/>
      </c>
      <c r="E3976" s="43" t="str">
        <f t="shared" si="1874"/>
        <v/>
      </c>
      <c r="F3976" s="43" t="str">
        <f t="shared" si="1875"/>
        <v/>
      </c>
      <c r="G3976" s="43" t="str">
        <f>IF(A3976&lt;&gt;"",IF(A3976&lt;Data!$G$11*0.25,$C$13/$G$32,IF(A3976&gt;Data!$G$11*0.25,$C$13,$C$13*10)),"")</f>
        <v/>
      </c>
      <c r="H3976" s="43" t="str">
        <f>IF(A3976&lt;&gt;"",IF(Data!$G$9="constant",$C$13,IF(Data!$G$9="squeeze",G3976,F3976)),"")</f>
        <v/>
      </c>
      <c r="I3976" s="38" t="str">
        <f ca="1">IF(ISNUMBER(A3976),NORMINV(RAND(),0,IF(AND(Data!$G$9="squeeze",A3976&lt;Data!$G$11*0.25),$H$32,1)*$C$30*$C$13)*($C$14*$C$12),"")</f>
        <v/>
      </c>
      <c r="J3976" s="42" t="str">
        <f ca="1">IFERROR(IF(Data!$C$6="Real",B3976,I3976+J3975+($C$14*$C$12)*(NORMINV(RAND(),$C$15,CHOOSE($G$13,$C$13,F3976,G3976)))),"")</f>
        <v/>
      </c>
      <c r="K3976" s="88" t="str">
        <f>IF(ISNUMBER(A3976), IF($G$16="fixed",$G$17,MIN(H3976*Data!$C$7*$C$16*0.5,$C$17*Data!$C$7))*$C$12,"")</f>
        <v/>
      </c>
      <c r="L3976" s="42" t="str">
        <f t="shared" ca="1" si="1890"/>
        <v/>
      </c>
      <c r="M3976" s="44" t="str">
        <f t="shared" ca="1" si="1891"/>
        <v/>
      </c>
      <c r="N3976" s="44" t="str">
        <f t="shared" ca="1" si="1892"/>
        <v/>
      </c>
      <c r="O3976" s="108" t="str">
        <f t="shared" si="1876"/>
        <v/>
      </c>
      <c r="P3976" s="102" t="str">
        <f t="shared" si="1877"/>
        <v/>
      </c>
      <c r="Q3976" s="102" t="str">
        <f t="shared" si="1878"/>
        <v/>
      </c>
      <c r="R3976" s="120" t="str">
        <f t="shared" si="1879"/>
        <v/>
      </c>
      <c r="S3976" s="54" t="str">
        <f t="shared" si="1880"/>
        <v/>
      </c>
      <c r="T3976" s="5" t="str">
        <f t="shared" si="1881"/>
        <v/>
      </c>
      <c r="U3976" s="152" t="str">
        <f t="shared" si="1864"/>
        <v/>
      </c>
      <c r="V3976" s="152" t="str">
        <f t="shared" si="1865"/>
        <v/>
      </c>
      <c r="W3976" s="153" t="str">
        <f t="shared" si="1866"/>
        <v/>
      </c>
      <c r="X3976" s="153" t="str">
        <f t="shared" si="1867"/>
        <v/>
      </c>
      <c r="Y3976" s="153" t="str">
        <f t="shared" si="1868"/>
        <v/>
      </c>
      <c r="Z3976" s="153" t="str">
        <f t="shared" si="1869"/>
        <v/>
      </c>
      <c r="AA3976" s="152" t="str">
        <f t="shared" si="1870"/>
        <v/>
      </c>
      <c r="AB3976" s="152" t="str">
        <f t="shared" si="1871"/>
        <v/>
      </c>
      <c r="AC3976" s="154" t="str">
        <f t="shared" si="1882"/>
        <v/>
      </c>
      <c r="AD3976" s="154" t="str">
        <f t="shared" si="1883"/>
        <v/>
      </c>
      <c r="AE3976" s="3" t="str">
        <f t="shared" si="1884"/>
        <v/>
      </c>
      <c r="AF3976" s="3" t="str">
        <f t="shared" si="1885"/>
        <v/>
      </c>
      <c r="AG3976" s="3" t="str">
        <f t="shared" si="1886"/>
        <v/>
      </c>
      <c r="AH3976" s="4" t="str">
        <f t="shared" si="1887"/>
        <v/>
      </c>
      <c r="AI3976" s="75" t="str">
        <f t="shared" si="1888"/>
        <v/>
      </c>
      <c r="AJ3976" s="75" t="str">
        <f t="shared" si="1889"/>
        <v/>
      </c>
    </row>
    <row r="3977" spans="1:36">
      <c r="A3977" s="41" t="str">
        <f t="shared" si="1872"/>
        <v/>
      </c>
      <c r="B3977" s="150" t="str">
        <f>IF(ISNUMBER(A3977),INDEX('MetaTrader Import'!$H$13:$J$5893,TRUNC(((A3977-$A$39+1)-1)/3)+1,MOD((A3977-$A$39+1)-1,3)+1),"")</f>
        <v/>
      </c>
      <c r="C3977" s="43" t="str">
        <f t="shared" si="1873"/>
        <v/>
      </c>
      <c r="D3977" s="43" t="str">
        <f t="shared" ca="1" si="1863"/>
        <v/>
      </c>
      <c r="E3977" s="43" t="str">
        <f t="shared" si="1874"/>
        <v/>
      </c>
      <c r="F3977" s="43" t="str">
        <f t="shared" si="1875"/>
        <v/>
      </c>
      <c r="G3977" s="43" t="str">
        <f>IF(A3977&lt;&gt;"",IF(A3977&lt;Data!$G$11*0.25,$C$13/$G$32,IF(A3977&gt;Data!$G$11*0.25,$C$13,$C$13*10)),"")</f>
        <v/>
      </c>
      <c r="H3977" s="43" t="str">
        <f>IF(A3977&lt;&gt;"",IF(Data!$G$9="constant",$C$13,IF(Data!$G$9="squeeze",G3977,F3977)),"")</f>
        <v/>
      </c>
      <c r="I3977" s="38" t="str">
        <f ca="1">IF(ISNUMBER(A3977),NORMINV(RAND(),0,IF(AND(Data!$G$9="squeeze",A3977&lt;Data!$G$11*0.25),$H$32,1)*$C$30*$C$13)*($C$14*$C$12),"")</f>
        <v/>
      </c>
      <c r="J3977" s="42" t="str">
        <f ca="1">IFERROR(IF(Data!$C$6="Real",B3977,I3977+J3976+($C$14*$C$12)*(NORMINV(RAND(),$C$15,CHOOSE($G$13,$C$13,F3977,G3977)))),"")</f>
        <v/>
      </c>
      <c r="K3977" s="88" t="str">
        <f>IF(ISNUMBER(A3977), IF($G$16="fixed",$G$17,MIN(H3977*Data!$C$7*$C$16*0.5,$C$17*Data!$C$7))*$C$12,"")</f>
        <v/>
      </c>
      <c r="L3977" s="42" t="str">
        <f t="shared" ca="1" si="1890"/>
        <v/>
      </c>
      <c r="M3977" s="44" t="str">
        <f t="shared" ca="1" si="1891"/>
        <v/>
      </c>
      <c r="N3977" s="44" t="str">
        <f t="shared" ca="1" si="1892"/>
        <v/>
      </c>
      <c r="O3977" s="108" t="str">
        <f t="shared" si="1876"/>
        <v/>
      </c>
      <c r="P3977" s="102" t="str">
        <f t="shared" si="1877"/>
        <v/>
      </c>
      <c r="Q3977" s="102" t="str">
        <f t="shared" si="1878"/>
        <v/>
      </c>
      <c r="R3977" s="120" t="str">
        <f t="shared" si="1879"/>
        <v/>
      </c>
      <c r="S3977" s="54" t="str">
        <f t="shared" si="1880"/>
        <v/>
      </c>
      <c r="T3977" s="5" t="str">
        <f t="shared" si="1881"/>
        <v/>
      </c>
      <c r="U3977" s="152" t="str">
        <f t="shared" si="1864"/>
        <v/>
      </c>
      <c r="V3977" s="152" t="str">
        <f t="shared" si="1865"/>
        <v/>
      </c>
      <c r="W3977" s="153" t="str">
        <f t="shared" si="1866"/>
        <v/>
      </c>
      <c r="X3977" s="153" t="str">
        <f t="shared" si="1867"/>
        <v/>
      </c>
      <c r="Y3977" s="153" t="str">
        <f t="shared" si="1868"/>
        <v/>
      </c>
      <c r="Z3977" s="153" t="str">
        <f t="shared" si="1869"/>
        <v/>
      </c>
      <c r="AA3977" s="152" t="str">
        <f t="shared" si="1870"/>
        <v/>
      </c>
      <c r="AB3977" s="152" t="str">
        <f t="shared" si="1871"/>
        <v/>
      </c>
      <c r="AC3977" s="154" t="str">
        <f t="shared" si="1882"/>
        <v/>
      </c>
      <c r="AD3977" s="154" t="str">
        <f t="shared" si="1883"/>
        <v/>
      </c>
      <c r="AE3977" s="3" t="str">
        <f t="shared" si="1884"/>
        <v/>
      </c>
      <c r="AF3977" s="3" t="str">
        <f t="shared" si="1885"/>
        <v/>
      </c>
      <c r="AG3977" s="3" t="str">
        <f t="shared" si="1886"/>
        <v/>
      </c>
      <c r="AH3977" s="4" t="str">
        <f t="shared" si="1887"/>
        <v/>
      </c>
      <c r="AI3977" s="75" t="str">
        <f t="shared" si="1888"/>
        <v/>
      </c>
      <c r="AJ3977" s="75" t="str">
        <f t="shared" si="1889"/>
        <v/>
      </c>
    </row>
    <row r="3978" spans="1:36">
      <c r="A3978" s="41" t="str">
        <f t="shared" si="1872"/>
        <v/>
      </c>
      <c r="B3978" s="150" t="str">
        <f>IF(ISNUMBER(A3978),INDEX('MetaTrader Import'!$H$13:$J$5893,TRUNC(((A3978-$A$39+1)-1)/3)+1,MOD((A3978-$A$39+1)-1,3)+1),"")</f>
        <v/>
      </c>
      <c r="C3978" s="43" t="str">
        <f t="shared" si="1873"/>
        <v/>
      </c>
      <c r="D3978" s="43" t="str">
        <f t="shared" ca="1" si="1863"/>
        <v/>
      </c>
      <c r="E3978" s="43" t="str">
        <f t="shared" si="1874"/>
        <v/>
      </c>
      <c r="F3978" s="43" t="str">
        <f t="shared" si="1875"/>
        <v/>
      </c>
      <c r="G3978" s="43" t="str">
        <f>IF(A3978&lt;&gt;"",IF(A3978&lt;Data!$G$11*0.25,$C$13/$G$32,IF(A3978&gt;Data!$G$11*0.25,$C$13,$C$13*10)),"")</f>
        <v/>
      </c>
      <c r="H3978" s="43" t="str">
        <f>IF(A3978&lt;&gt;"",IF(Data!$G$9="constant",$C$13,IF(Data!$G$9="squeeze",G3978,F3978)),"")</f>
        <v/>
      </c>
      <c r="I3978" s="38" t="str">
        <f ca="1">IF(ISNUMBER(A3978),NORMINV(RAND(),0,IF(AND(Data!$G$9="squeeze",A3978&lt;Data!$G$11*0.25),$H$32,1)*$C$30*$C$13)*($C$14*$C$12),"")</f>
        <v/>
      </c>
      <c r="J3978" s="42" t="str">
        <f ca="1">IFERROR(IF(Data!$C$6="Real",B3978,I3978+J3977+($C$14*$C$12)*(NORMINV(RAND(),$C$15,CHOOSE($G$13,$C$13,F3978,G3978)))),"")</f>
        <v/>
      </c>
      <c r="K3978" s="88" t="str">
        <f>IF(ISNUMBER(A3978), IF($G$16="fixed",$G$17,MIN(H3978*Data!$C$7*$C$16*0.5,$C$17*Data!$C$7))*$C$12,"")</f>
        <v/>
      </c>
      <c r="L3978" s="42" t="str">
        <f t="shared" ca="1" si="1890"/>
        <v/>
      </c>
      <c r="M3978" s="44" t="str">
        <f t="shared" ca="1" si="1891"/>
        <v/>
      </c>
      <c r="N3978" s="44" t="str">
        <f t="shared" ca="1" si="1892"/>
        <v/>
      </c>
      <c r="O3978" s="108" t="str">
        <f t="shared" si="1876"/>
        <v/>
      </c>
      <c r="P3978" s="102" t="str">
        <f t="shared" si="1877"/>
        <v/>
      </c>
      <c r="Q3978" s="102" t="str">
        <f t="shared" si="1878"/>
        <v/>
      </c>
      <c r="R3978" s="120" t="str">
        <f t="shared" si="1879"/>
        <v/>
      </c>
      <c r="S3978" s="54" t="str">
        <f t="shared" si="1880"/>
        <v/>
      </c>
      <c r="T3978" s="5" t="str">
        <f t="shared" si="1881"/>
        <v/>
      </c>
      <c r="U3978" s="152" t="str">
        <f t="shared" si="1864"/>
        <v/>
      </c>
      <c r="V3978" s="152" t="str">
        <f t="shared" si="1865"/>
        <v/>
      </c>
      <c r="W3978" s="153" t="str">
        <f t="shared" si="1866"/>
        <v/>
      </c>
      <c r="X3978" s="153" t="str">
        <f t="shared" si="1867"/>
        <v/>
      </c>
      <c r="Y3978" s="153" t="str">
        <f t="shared" si="1868"/>
        <v/>
      </c>
      <c r="Z3978" s="153" t="str">
        <f t="shared" si="1869"/>
        <v/>
      </c>
      <c r="AA3978" s="152" t="str">
        <f t="shared" si="1870"/>
        <v/>
      </c>
      <c r="AB3978" s="152" t="str">
        <f t="shared" si="1871"/>
        <v/>
      </c>
      <c r="AC3978" s="154" t="str">
        <f t="shared" si="1882"/>
        <v/>
      </c>
      <c r="AD3978" s="154" t="str">
        <f t="shared" si="1883"/>
        <v/>
      </c>
      <c r="AE3978" s="3" t="str">
        <f t="shared" si="1884"/>
        <v/>
      </c>
      <c r="AF3978" s="3" t="str">
        <f t="shared" si="1885"/>
        <v/>
      </c>
      <c r="AG3978" s="3" t="str">
        <f t="shared" si="1886"/>
        <v/>
      </c>
      <c r="AH3978" s="4" t="str">
        <f t="shared" si="1887"/>
        <v/>
      </c>
      <c r="AI3978" s="75" t="str">
        <f t="shared" si="1888"/>
        <v/>
      </c>
      <c r="AJ3978" s="75" t="str">
        <f t="shared" si="1889"/>
        <v/>
      </c>
    </row>
    <row r="3979" spans="1:36">
      <c r="A3979" s="41" t="str">
        <f t="shared" si="1872"/>
        <v/>
      </c>
      <c r="B3979" s="150" t="str">
        <f>IF(ISNUMBER(A3979),INDEX('MetaTrader Import'!$H$13:$J$5893,TRUNC(((A3979-$A$39+1)-1)/3)+1,MOD((A3979-$A$39+1)-1,3)+1),"")</f>
        <v/>
      </c>
      <c r="C3979" s="43" t="str">
        <f t="shared" si="1873"/>
        <v/>
      </c>
      <c r="D3979" s="43" t="str">
        <f t="shared" ca="1" si="1863"/>
        <v/>
      </c>
      <c r="E3979" s="43" t="str">
        <f t="shared" si="1874"/>
        <v/>
      </c>
      <c r="F3979" s="43" t="str">
        <f t="shared" si="1875"/>
        <v/>
      </c>
      <c r="G3979" s="43" t="str">
        <f>IF(A3979&lt;&gt;"",IF(A3979&lt;Data!$G$11*0.25,$C$13/$G$32,IF(A3979&gt;Data!$G$11*0.25,$C$13,$C$13*10)),"")</f>
        <v/>
      </c>
      <c r="H3979" s="43" t="str">
        <f>IF(A3979&lt;&gt;"",IF(Data!$G$9="constant",$C$13,IF(Data!$G$9="squeeze",G3979,F3979)),"")</f>
        <v/>
      </c>
      <c r="I3979" s="38" t="str">
        <f ca="1">IF(ISNUMBER(A3979),NORMINV(RAND(),0,IF(AND(Data!$G$9="squeeze",A3979&lt;Data!$G$11*0.25),$H$32,1)*$C$30*$C$13)*($C$14*$C$12),"")</f>
        <v/>
      </c>
      <c r="J3979" s="42" t="str">
        <f ca="1">IFERROR(IF(Data!$C$6="Real",B3979,I3979+J3978+($C$14*$C$12)*(NORMINV(RAND(),$C$15,CHOOSE($G$13,$C$13,F3979,G3979)))),"")</f>
        <v/>
      </c>
      <c r="K3979" s="88" t="str">
        <f>IF(ISNUMBER(A3979), IF($G$16="fixed",$G$17,MIN(H3979*Data!$C$7*$C$16*0.5,$C$17*Data!$C$7))*$C$12,"")</f>
        <v/>
      </c>
      <c r="L3979" s="42" t="str">
        <f t="shared" ca="1" si="1890"/>
        <v/>
      </c>
      <c r="M3979" s="44" t="str">
        <f t="shared" ca="1" si="1891"/>
        <v/>
      </c>
      <c r="N3979" s="44" t="str">
        <f t="shared" ca="1" si="1892"/>
        <v/>
      </c>
      <c r="O3979" s="108" t="str">
        <f t="shared" si="1876"/>
        <v/>
      </c>
      <c r="P3979" s="102" t="str">
        <f t="shared" si="1877"/>
        <v/>
      </c>
      <c r="Q3979" s="102" t="str">
        <f t="shared" si="1878"/>
        <v/>
      </c>
      <c r="R3979" s="120" t="str">
        <f t="shared" si="1879"/>
        <v/>
      </c>
      <c r="S3979" s="54" t="str">
        <f t="shared" si="1880"/>
        <v/>
      </c>
      <c r="T3979" s="5" t="str">
        <f t="shared" si="1881"/>
        <v/>
      </c>
      <c r="U3979" s="152" t="str">
        <f t="shared" si="1864"/>
        <v/>
      </c>
      <c r="V3979" s="152" t="str">
        <f t="shared" si="1865"/>
        <v/>
      </c>
      <c r="W3979" s="153" t="str">
        <f t="shared" si="1866"/>
        <v/>
      </c>
      <c r="X3979" s="153" t="str">
        <f t="shared" si="1867"/>
        <v/>
      </c>
      <c r="Y3979" s="153" t="str">
        <f t="shared" si="1868"/>
        <v/>
      </c>
      <c r="Z3979" s="153" t="str">
        <f t="shared" si="1869"/>
        <v/>
      </c>
      <c r="AA3979" s="152" t="str">
        <f t="shared" si="1870"/>
        <v/>
      </c>
      <c r="AB3979" s="152" t="str">
        <f t="shared" si="1871"/>
        <v/>
      </c>
      <c r="AC3979" s="154" t="str">
        <f t="shared" si="1882"/>
        <v/>
      </c>
      <c r="AD3979" s="154" t="str">
        <f t="shared" si="1883"/>
        <v/>
      </c>
      <c r="AE3979" s="3" t="str">
        <f t="shared" si="1884"/>
        <v/>
      </c>
      <c r="AF3979" s="3" t="str">
        <f t="shared" si="1885"/>
        <v/>
      </c>
      <c r="AG3979" s="3" t="str">
        <f t="shared" si="1886"/>
        <v/>
      </c>
      <c r="AH3979" s="4" t="str">
        <f t="shared" si="1887"/>
        <v/>
      </c>
      <c r="AI3979" s="75" t="str">
        <f t="shared" si="1888"/>
        <v/>
      </c>
      <c r="AJ3979" s="75" t="str">
        <f t="shared" si="1889"/>
        <v/>
      </c>
    </row>
    <row r="3980" spans="1:36">
      <c r="A3980" s="41" t="str">
        <f t="shared" si="1872"/>
        <v/>
      </c>
      <c r="B3980" s="150" t="str">
        <f>IF(ISNUMBER(A3980),INDEX('MetaTrader Import'!$H$13:$J$5893,TRUNC(((A3980-$A$39+1)-1)/3)+1,MOD((A3980-$A$39+1)-1,3)+1),"")</f>
        <v/>
      </c>
      <c r="C3980" s="43" t="str">
        <f t="shared" si="1873"/>
        <v/>
      </c>
      <c r="D3980" s="43" t="str">
        <f t="shared" ca="1" si="1863"/>
        <v/>
      </c>
      <c r="E3980" s="43" t="str">
        <f t="shared" si="1874"/>
        <v/>
      </c>
      <c r="F3980" s="43" t="str">
        <f t="shared" si="1875"/>
        <v/>
      </c>
      <c r="G3980" s="43" t="str">
        <f>IF(A3980&lt;&gt;"",IF(A3980&lt;Data!$G$11*0.25,$C$13/$G$32,IF(A3980&gt;Data!$G$11*0.25,$C$13,$C$13*10)),"")</f>
        <v/>
      </c>
      <c r="H3980" s="43" t="str">
        <f>IF(A3980&lt;&gt;"",IF(Data!$G$9="constant",$C$13,IF(Data!$G$9="squeeze",G3980,F3980)),"")</f>
        <v/>
      </c>
      <c r="I3980" s="38" t="str">
        <f ca="1">IF(ISNUMBER(A3980),NORMINV(RAND(),0,IF(AND(Data!$G$9="squeeze",A3980&lt;Data!$G$11*0.25),$H$32,1)*$C$30*$C$13)*($C$14*$C$12),"")</f>
        <v/>
      </c>
      <c r="J3980" s="42" t="str">
        <f ca="1">IFERROR(IF(Data!$C$6="Real",B3980,I3980+J3979+($C$14*$C$12)*(NORMINV(RAND(),$C$15,CHOOSE($G$13,$C$13,F3980,G3980)))),"")</f>
        <v/>
      </c>
      <c r="K3980" s="88" t="str">
        <f>IF(ISNUMBER(A3980), IF($G$16="fixed",$G$17,MIN(H3980*Data!$C$7*$C$16*0.5,$C$17*Data!$C$7))*$C$12,"")</f>
        <v/>
      </c>
      <c r="L3980" s="42" t="str">
        <f t="shared" ca="1" si="1890"/>
        <v/>
      </c>
      <c r="M3980" s="44" t="str">
        <f t="shared" ca="1" si="1891"/>
        <v/>
      </c>
      <c r="N3980" s="44" t="str">
        <f t="shared" ca="1" si="1892"/>
        <v/>
      </c>
      <c r="O3980" s="108" t="str">
        <f t="shared" si="1876"/>
        <v/>
      </c>
      <c r="P3980" s="102" t="str">
        <f t="shared" si="1877"/>
        <v/>
      </c>
      <c r="Q3980" s="102" t="str">
        <f t="shared" si="1878"/>
        <v/>
      </c>
      <c r="R3980" s="120" t="str">
        <f t="shared" si="1879"/>
        <v/>
      </c>
      <c r="S3980" s="54" t="str">
        <f t="shared" si="1880"/>
        <v/>
      </c>
      <c r="T3980" s="5" t="str">
        <f t="shared" si="1881"/>
        <v/>
      </c>
      <c r="U3980" s="152" t="str">
        <f t="shared" si="1864"/>
        <v/>
      </c>
      <c r="V3980" s="152" t="str">
        <f t="shared" si="1865"/>
        <v/>
      </c>
      <c r="W3980" s="153" t="str">
        <f t="shared" si="1866"/>
        <v/>
      </c>
      <c r="X3980" s="153" t="str">
        <f t="shared" si="1867"/>
        <v/>
      </c>
      <c r="Y3980" s="153" t="str">
        <f t="shared" si="1868"/>
        <v/>
      </c>
      <c r="Z3980" s="153" t="str">
        <f t="shared" si="1869"/>
        <v/>
      </c>
      <c r="AA3980" s="152" t="str">
        <f t="shared" si="1870"/>
        <v/>
      </c>
      <c r="AB3980" s="152" t="str">
        <f t="shared" si="1871"/>
        <v/>
      </c>
      <c r="AC3980" s="154" t="str">
        <f t="shared" si="1882"/>
        <v/>
      </c>
      <c r="AD3980" s="154" t="str">
        <f t="shared" si="1883"/>
        <v/>
      </c>
      <c r="AE3980" s="3" t="str">
        <f t="shared" si="1884"/>
        <v/>
      </c>
      <c r="AF3980" s="3" t="str">
        <f t="shared" si="1885"/>
        <v/>
      </c>
      <c r="AG3980" s="3" t="str">
        <f t="shared" si="1886"/>
        <v/>
      </c>
      <c r="AH3980" s="4" t="str">
        <f t="shared" si="1887"/>
        <v/>
      </c>
      <c r="AI3980" s="75" t="str">
        <f t="shared" si="1888"/>
        <v/>
      </c>
      <c r="AJ3980" s="75" t="str">
        <f t="shared" si="1889"/>
        <v/>
      </c>
    </row>
    <row r="3981" spans="1:36">
      <c r="A3981" s="41" t="str">
        <f t="shared" si="1872"/>
        <v/>
      </c>
      <c r="B3981" s="150" t="str">
        <f>IF(ISNUMBER(A3981),INDEX('MetaTrader Import'!$H$13:$J$5893,TRUNC(((A3981-$A$39+1)-1)/3)+1,MOD((A3981-$A$39+1)-1,3)+1),"")</f>
        <v/>
      </c>
      <c r="C3981" s="43" t="str">
        <f t="shared" si="1873"/>
        <v/>
      </c>
      <c r="D3981" s="43" t="str">
        <f t="shared" ca="1" si="1863"/>
        <v/>
      </c>
      <c r="E3981" s="43" t="str">
        <f t="shared" si="1874"/>
        <v/>
      </c>
      <c r="F3981" s="43" t="str">
        <f t="shared" si="1875"/>
        <v/>
      </c>
      <c r="G3981" s="43" t="str">
        <f>IF(A3981&lt;&gt;"",IF(A3981&lt;Data!$G$11*0.25,$C$13/$G$32,IF(A3981&gt;Data!$G$11*0.25,$C$13,$C$13*10)),"")</f>
        <v/>
      </c>
      <c r="H3981" s="43" t="str">
        <f>IF(A3981&lt;&gt;"",IF(Data!$G$9="constant",$C$13,IF(Data!$G$9="squeeze",G3981,F3981)),"")</f>
        <v/>
      </c>
      <c r="I3981" s="38" t="str">
        <f ca="1">IF(ISNUMBER(A3981),NORMINV(RAND(),0,IF(AND(Data!$G$9="squeeze",A3981&lt;Data!$G$11*0.25),$H$32,1)*$C$30*$C$13)*($C$14*$C$12),"")</f>
        <v/>
      </c>
      <c r="J3981" s="42" t="str">
        <f ca="1">IFERROR(IF(Data!$C$6="Real",B3981,I3981+J3980+($C$14*$C$12)*(NORMINV(RAND(),$C$15,CHOOSE($G$13,$C$13,F3981,G3981)))),"")</f>
        <v/>
      </c>
      <c r="K3981" s="88" t="str">
        <f>IF(ISNUMBER(A3981), IF($G$16="fixed",$G$17,MIN(H3981*Data!$C$7*$C$16*0.5,$C$17*Data!$C$7))*$C$12,"")</f>
        <v/>
      </c>
      <c r="L3981" s="42" t="str">
        <f t="shared" ca="1" si="1890"/>
        <v/>
      </c>
      <c r="M3981" s="44" t="str">
        <f t="shared" ca="1" si="1891"/>
        <v/>
      </c>
      <c r="N3981" s="44" t="str">
        <f t="shared" ca="1" si="1892"/>
        <v/>
      </c>
      <c r="O3981" s="108" t="str">
        <f t="shared" si="1876"/>
        <v/>
      </c>
      <c r="P3981" s="102" t="str">
        <f t="shared" si="1877"/>
        <v/>
      </c>
      <c r="Q3981" s="102" t="str">
        <f t="shared" si="1878"/>
        <v/>
      </c>
      <c r="R3981" s="120" t="str">
        <f t="shared" si="1879"/>
        <v/>
      </c>
      <c r="S3981" s="54" t="str">
        <f t="shared" si="1880"/>
        <v/>
      </c>
      <c r="T3981" s="5" t="str">
        <f t="shared" si="1881"/>
        <v/>
      </c>
      <c r="U3981" s="152" t="str">
        <f t="shared" si="1864"/>
        <v/>
      </c>
      <c r="V3981" s="152" t="str">
        <f t="shared" si="1865"/>
        <v/>
      </c>
      <c r="W3981" s="153" t="str">
        <f t="shared" si="1866"/>
        <v/>
      </c>
      <c r="X3981" s="153" t="str">
        <f t="shared" si="1867"/>
        <v/>
      </c>
      <c r="Y3981" s="153" t="str">
        <f t="shared" si="1868"/>
        <v/>
      </c>
      <c r="Z3981" s="153" t="str">
        <f t="shared" si="1869"/>
        <v/>
      </c>
      <c r="AA3981" s="152" t="str">
        <f t="shared" si="1870"/>
        <v/>
      </c>
      <c r="AB3981" s="152" t="str">
        <f t="shared" si="1871"/>
        <v/>
      </c>
      <c r="AC3981" s="154" t="str">
        <f t="shared" si="1882"/>
        <v/>
      </c>
      <c r="AD3981" s="154" t="str">
        <f t="shared" si="1883"/>
        <v/>
      </c>
      <c r="AE3981" s="3" t="str">
        <f t="shared" si="1884"/>
        <v/>
      </c>
      <c r="AF3981" s="3" t="str">
        <f t="shared" si="1885"/>
        <v/>
      </c>
      <c r="AG3981" s="3" t="str">
        <f t="shared" si="1886"/>
        <v/>
      </c>
      <c r="AH3981" s="4" t="str">
        <f t="shared" si="1887"/>
        <v/>
      </c>
      <c r="AI3981" s="75" t="str">
        <f t="shared" si="1888"/>
        <v/>
      </c>
      <c r="AJ3981" s="75" t="str">
        <f t="shared" si="1889"/>
        <v/>
      </c>
    </row>
    <row r="3982" spans="1:36">
      <c r="A3982" s="41" t="str">
        <f t="shared" si="1872"/>
        <v/>
      </c>
      <c r="B3982" s="150" t="str">
        <f>IF(ISNUMBER(A3982),INDEX('MetaTrader Import'!$H$13:$J$5893,TRUNC(((A3982-$A$39+1)-1)/3)+1,MOD((A3982-$A$39+1)-1,3)+1),"")</f>
        <v/>
      </c>
      <c r="C3982" s="43" t="str">
        <f t="shared" si="1873"/>
        <v/>
      </c>
      <c r="D3982" s="43" t="str">
        <f t="shared" ca="1" si="1863"/>
        <v/>
      </c>
      <c r="E3982" s="43" t="str">
        <f t="shared" si="1874"/>
        <v/>
      </c>
      <c r="F3982" s="43" t="str">
        <f t="shared" si="1875"/>
        <v/>
      </c>
      <c r="G3982" s="43" t="str">
        <f>IF(A3982&lt;&gt;"",IF(A3982&lt;Data!$G$11*0.25,$C$13/$G$32,IF(A3982&gt;Data!$G$11*0.25,$C$13,$C$13*10)),"")</f>
        <v/>
      </c>
      <c r="H3982" s="43" t="str">
        <f>IF(A3982&lt;&gt;"",IF(Data!$G$9="constant",$C$13,IF(Data!$G$9="squeeze",G3982,F3982)),"")</f>
        <v/>
      </c>
      <c r="I3982" s="38" t="str">
        <f ca="1">IF(ISNUMBER(A3982),NORMINV(RAND(),0,IF(AND(Data!$G$9="squeeze",A3982&lt;Data!$G$11*0.25),$H$32,1)*$C$30*$C$13)*($C$14*$C$12),"")</f>
        <v/>
      </c>
      <c r="J3982" s="42" t="str">
        <f ca="1">IFERROR(IF(Data!$C$6="Real",B3982,I3982+J3981+($C$14*$C$12)*(NORMINV(RAND(),$C$15,CHOOSE($G$13,$C$13,F3982,G3982)))),"")</f>
        <v/>
      </c>
      <c r="K3982" s="88" t="str">
        <f>IF(ISNUMBER(A3982), IF($G$16="fixed",$G$17,MIN(H3982*Data!$C$7*$C$16*0.5,$C$17*Data!$C$7))*$C$12,"")</f>
        <v/>
      </c>
      <c r="L3982" s="42" t="str">
        <f t="shared" ca="1" si="1890"/>
        <v/>
      </c>
      <c r="M3982" s="44" t="str">
        <f t="shared" ca="1" si="1891"/>
        <v/>
      </c>
      <c r="N3982" s="44" t="str">
        <f t="shared" ca="1" si="1892"/>
        <v/>
      </c>
      <c r="O3982" s="108" t="str">
        <f t="shared" si="1876"/>
        <v/>
      </c>
      <c r="P3982" s="102" t="str">
        <f t="shared" si="1877"/>
        <v/>
      </c>
      <c r="Q3982" s="102" t="str">
        <f t="shared" si="1878"/>
        <v/>
      </c>
      <c r="R3982" s="120" t="str">
        <f t="shared" si="1879"/>
        <v/>
      </c>
      <c r="S3982" s="54" t="str">
        <f t="shared" si="1880"/>
        <v/>
      </c>
      <c r="T3982" s="5" t="str">
        <f t="shared" si="1881"/>
        <v/>
      </c>
      <c r="U3982" s="152" t="str">
        <f t="shared" si="1864"/>
        <v/>
      </c>
      <c r="V3982" s="152" t="str">
        <f t="shared" si="1865"/>
        <v/>
      </c>
      <c r="W3982" s="153" t="str">
        <f t="shared" si="1866"/>
        <v/>
      </c>
      <c r="X3982" s="153" t="str">
        <f t="shared" si="1867"/>
        <v/>
      </c>
      <c r="Y3982" s="153" t="str">
        <f t="shared" si="1868"/>
        <v/>
      </c>
      <c r="Z3982" s="153" t="str">
        <f t="shared" si="1869"/>
        <v/>
      </c>
      <c r="AA3982" s="152" t="str">
        <f t="shared" si="1870"/>
        <v/>
      </c>
      <c r="AB3982" s="152" t="str">
        <f t="shared" si="1871"/>
        <v/>
      </c>
      <c r="AC3982" s="154" t="str">
        <f t="shared" si="1882"/>
        <v/>
      </c>
      <c r="AD3982" s="154" t="str">
        <f t="shared" si="1883"/>
        <v/>
      </c>
      <c r="AE3982" s="3" t="str">
        <f t="shared" si="1884"/>
        <v/>
      </c>
      <c r="AF3982" s="3" t="str">
        <f t="shared" si="1885"/>
        <v/>
      </c>
      <c r="AG3982" s="3" t="str">
        <f t="shared" si="1886"/>
        <v/>
      </c>
      <c r="AH3982" s="4" t="str">
        <f t="shared" si="1887"/>
        <v/>
      </c>
      <c r="AI3982" s="75" t="str">
        <f t="shared" si="1888"/>
        <v/>
      </c>
      <c r="AJ3982" s="75" t="str">
        <f t="shared" si="1889"/>
        <v/>
      </c>
    </row>
    <row r="3983" spans="1:36">
      <c r="A3983" s="41" t="str">
        <f t="shared" si="1872"/>
        <v/>
      </c>
      <c r="B3983" s="150" t="str">
        <f>IF(ISNUMBER(A3983),INDEX('MetaTrader Import'!$H$13:$J$5893,TRUNC(((A3983-$A$39+1)-1)/3)+1,MOD((A3983-$A$39+1)-1,3)+1),"")</f>
        <v/>
      </c>
      <c r="C3983" s="43" t="str">
        <f t="shared" si="1873"/>
        <v/>
      </c>
      <c r="D3983" s="43" t="str">
        <f t="shared" ca="1" si="1863"/>
        <v/>
      </c>
      <c r="E3983" s="43" t="str">
        <f t="shared" si="1874"/>
        <v/>
      </c>
      <c r="F3983" s="43" t="str">
        <f t="shared" si="1875"/>
        <v/>
      </c>
      <c r="G3983" s="43" t="str">
        <f>IF(A3983&lt;&gt;"",IF(A3983&lt;Data!$G$11*0.25,$C$13/$G$32,IF(A3983&gt;Data!$G$11*0.25,$C$13,$C$13*10)),"")</f>
        <v/>
      </c>
      <c r="H3983" s="43" t="str">
        <f>IF(A3983&lt;&gt;"",IF(Data!$G$9="constant",$C$13,IF(Data!$G$9="squeeze",G3983,F3983)),"")</f>
        <v/>
      </c>
      <c r="I3983" s="38" t="str">
        <f ca="1">IF(ISNUMBER(A3983),NORMINV(RAND(),0,IF(AND(Data!$G$9="squeeze",A3983&lt;Data!$G$11*0.25),$H$32,1)*$C$30*$C$13)*($C$14*$C$12),"")</f>
        <v/>
      </c>
      <c r="J3983" s="42" t="str">
        <f ca="1">IFERROR(IF(Data!$C$6="Real",B3983,I3983+J3982+($C$14*$C$12)*(NORMINV(RAND(),$C$15,CHOOSE($G$13,$C$13,F3983,G3983)))),"")</f>
        <v/>
      </c>
      <c r="K3983" s="88" t="str">
        <f>IF(ISNUMBER(A3983), IF($G$16="fixed",$G$17,MIN(H3983*Data!$C$7*$C$16*0.5,$C$17*Data!$C$7))*$C$12,"")</f>
        <v/>
      </c>
      <c r="L3983" s="42" t="str">
        <f t="shared" ca="1" si="1890"/>
        <v/>
      </c>
      <c r="M3983" s="44" t="str">
        <f t="shared" ca="1" si="1891"/>
        <v/>
      </c>
      <c r="N3983" s="44" t="str">
        <f t="shared" ca="1" si="1892"/>
        <v/>
      </c>
      <c r="O3983" s="108" t="str">
        <f t="shared" si="1876"/>
        <v/>
      </c>
      <c r="P3983" s="102" t="str">
        <f t="shared" si="1877"/>
        <v/>
      </c>
      <c r="Q3983" s="102" t="str">
        <f t="shared" si="1878"/>
        <v/>
      </c>
      <c r="R3983" s="120" t="str">
        <f t="shared" si="1879"/>
        <v/>
      </c>
      <c r="S3983" s="54" t="str">
        <f t="shared" si="1880"/>
        <v/>
      </c>
      <c r="T3983" s="5" t="str">
        <f t="shared" si="1881"/>
        <v/>
      </c>
      <c r="U3983" s="152" t="str">
        <f t="shared" si="1864"/>
        <v/>
      </c>
      <c r="V3983" s="152" t="str">
        <f t="shared" si="1865"/>
        <v/>
      </c>
      <c r="W3983" s="153" t="str">
        <f t="shared" si="1866"/>
        <v/>
      </c>
      <c r="X3983" s="153" t="str">
        <f t="shared" si="1867"/>
        <v/>
      </c>
      <c r="Y3983" s="153" t="str">
        <f t="shared" si="1868"/>
        <v/>
      </c>
      <c r="Z3983" s="153" t="str">
        <f t="shared" si="1869"/>
        <v/>
      </c>
      <c r="AA3983" s="152" t="str">
        <f t="shared" si="1870"/>
        <v/>
      </c>
      <c r="AB3983" s="152" t="str">
        <f t="shared" si="1871"/>
        <v/>
      </c>
      <c r="AC3983" s="154" t="str">
        <f t="shared" si="1882"/>
        <v/>
      </c>
      <c r="AD3983" s="154" t="str">
        <f t="shared" si="1883"/>
        <v/>
      </c>
      <c r="AE3983" s="3" t="str">
        <f t="shared" si="1884"/>
        <v/>
      </c>
      <c r="AF3983" s="3" t="str">
        <f t="shared" si="1885"/>
        <v/>
      </c>
      <c r="AG3983" s="3" t="str">
        <f t="shared" si="1886"/>
        <v/>
      </c>
      <c r="AH3983" s="4" t="str">
        <f t="shared" si="1887"/>
        <v/>
      </c>
      <c r="AI3983" s="75" t="str">
        <f t="shared" si="1888"/>
        <v/>
      </c>
      <c r="AJ3983" s="75" t="str">
        <f t="shared" si="1889"/>
        <v/>
      </c>
    </row>
    <row r="3984" spans="1:36">
      <c r="A3984" s="41" t="str">
        <f t="shared" si="1872"/>
        <v/>
      </c>
      <c r="B3984" s="150" t="str">
        <f>IF(ISNUMBER(A3984),INDEX('MetaTrader Import'!$H$13:$J$5893,TRUNC(((A3984-$A$39+1)-1)/3)+1,MOD((A3984-$A$39+1)-1,3)+1),"")</f>
        <v/>
      </c>
      <c r="C3984" s="43" t="str">
        <f t="shared" si="1873"/>
        <v/>
      </c>
      <c r="D3984" s="43" t="str">
        <f t="shared" ca="1" si="1863"/>
        <v/>
      </c>
      <c r="E3984" s="43" t="str">
        <f t="shared" si="1874"/>
        <v/>
      </c>
      <c r="F3984" s="43" t="str">
        <f t="shared" si="1875"/>
        <v/>
      </c>
      <c r="G3984" s="43" t="str">
        <f>IF(A3984&lt;&gt;"",IF(A3984&lt;Data!$G$11*0.25,$C$13/$G$32,IF(A3984&gt;Data!$G$11*0.25,$C$13,$C$13*10)),"")</f>
        <v/>
      </c>
      <c r="H3984" s="43" t="str">
        <f>IF(A3984&lt;&gt;"",IF(Data!$G$9="constant",$C$13,IF(Data!$G$9="squeeze",G3984,F3984)),"")</f>
        <v/>
      </c>
      <c r="I3984" s="38" t="str">
        <f ca="1">IF(ISNUMBER(A3984),NORMINV(RAND(),0,IF(AND(Data!$G$9="squeeze",A3984&lt;Data!$G$11*0.25),$H$32,1)*$C$30*$C$13)*($C$14*$C$12),"")</f>
        <v/>
      </c>
      <c r="J3984" s="42" t="str">
        <f ca="1">IFERROR(IF(Data!$C$6="Real",B3984,I3984+J3983+($C$14*$C$12)*(NORMINV(RAND(),$C$15,CHOOSE($G$13,$C$13,F3984,G3984)))),"")</f>
        <v/>
      </c>
      <c r="K3984" s="88" t="str">
        <f>IF(ISNUMBER(A3984), IF($G$16="fixed",$G$17,MIN(H3984*Data!$C$7*$C$16*0.5,$C$17*Data!$C$7))*$C$12,"")</f>
        <v/>
      </c>
      <c r="L3984" s="42" t="str">
        <f t="shared" ca="1" si="1890"/>
        <v/>
      </c>
      <c r="M3984" s="44" t="str">
        <f t="shared" ca="1" si="1891"/>
        <v/>
      </c>
      <c r="N3984" s="44" t="str">
        <f t="shared" ca="1" si="1892"/>
        <v/>
      </c>
      <c r="O3984" s="108" t="str">
        <f t="shared" si="1876"/>
        <v/>
      </c>
      <c r="P3984" s="102" t="str">
        <f t="shared" si="1877"/>
        <v/>
      </c>
      <c r="Q3984" s="102" t="str">
        <f t="shared" si="1878"/>
        <v/>
      </c>
      <c r="R3984" s="120" t="str">
        <f t="shared" si="1879"/>
        <v/>
      </c>
      <c r="S3984" s="54" t="str">
        <f t="shared" si="1880"/>
        <v/>
      </c>
      <c r="T3984" s="5" t="str">
        <f t="shared" si="1881"/>
        <v/>
      </c>
      <c r="U3984" s="152" t="str">
        <f t="shared" si="1864"/>
        <v/>
      </c>
      <c r="V3984" s="152" t="str">
        <f t="shared" si="1865"/>
        <v/>
      </c>
      <c r="W3984" s="153" t="str">
        <f t="shared" si="1866"/>
        <v/>
      </c>
      <c r="X3984" s="153" t="str">
        <f t="shared" si="1867"/>
        <v/>
      </c>
      <c r="Y3984" s="153" t="str">
        <f t="shared" si="1868"/>
        <v/>
      </c>
      <c r="Z3984" s="153" t="str">
        <f t="shared" si="1869"/>
        <v/>
      </c>
      <c r="AA3984" s="152" t="str">
        <f t="shared" si="1870"/>
        <v/>
      </c>
      <c r="AB3984" s="152" t="str">
        <f t="shared" si="1871"/>
        <v/>
      </c>
      <c r="AC3984" s="154" t="str">
        <f t="shared" si="1882"/>
        <v/>
      </c>
      <c r="AD3984" s="154" t="str">
        <f t="shared" si="1883"/>
        <v/>
      </c>
      <c r="AE3984" s="3" t="str">
        <f t="shared" si="1884"/>
        <v/>
      </c>
      <c r="AF3984" s="3" t="str">
        <f t="shared" si="1885"/>
        <v/>
      </c>
      <c r="AG3984" s="3" t="str">
        <f t="shared" si="1886"/>
        <v/>
      </c>
      <c r="AH3984" s="4" t="str">
        <f t="shared" si="1887"/>
        <v/>
      </c>
      <c r="AI3984" s="75" t="str">
        <f t="shared" si="1888"/>
        <v/>
      </c>
      <c r="AJ3984" s="75" t="str">
        <f t="shared" si="1889"/>
        <v/>
      </c>
    </row>
    <row r="3985" spans="1:36">
      <c r="A3985" s="41" t="str">
        <f t="shared" si="1872"/>
        <v/>
      </c>
      <c r="B3985" s="150" t="str">
        <f>IF(ISNUMBER(A3985),INDEX('MetaTrader Import'!$H$13:$J$5893,TRUNC(((A3985-$A$39+1)-1)/3)+1,MOD((A3985-$A$39+1)-1,3)+1),"")</f>
        <v/>
      </c>
      <c r="C3985" s="43" t="str">
        <f t="shared" si="1873"/>
        <v/>
      </c>
      <c r="D3985" s="43" t="str">
        <f t="shared" ca="1" si="1863"/>
        <v/>
      </c>
      <c r="E3985" s="43" t="str">
        <f t="shared" si="1874"/>
        <v/>
      </c>
      <c r="F3985" s="43" t="str">
        <f t="shared" si="1875"/>
        <v/>
      </c>
      <c r="G3985" s="43" t="str">
        <f>IF(A3985&lt;&gt;"",IF(A3985&lt;Data!$G$11*0.25,$C$13/$G$32,IF(A3985&gt;Data!$G$11*0.25,$C$13,$C$13*10)),"")</f>
        <v/>
      </c>
      <c r="H3985" s="43" t="str">
        <f>IF(A3985&lt;&gt;"",IF(Data!$G$9="constant",$C$13,IF(Data!$G$9="squeeze",G3985,F3985)),"")</f>
        <v/>
      </c>
      <c r="I3985" s="38" t="str">
        <f ca="1">IF(ISNUMBER(A3985),NORMINV(RAND(),0,IF(AND(Data!$G$9="squeeze",A3985&lt;Data!$G$11*0.25),$H$32,1)*$C$30*$C$13)*($C$14*$C$12),"")</f>
        <v/>
      </c>
      <c r="J3985" s="42" t="str">
        <f ca="1">IFERROR(IF(Data!$C$6="Real",B3985,I3985+J3984+($C$14*$C$12)*(NORMINV(RAND(),$C$15,CHOOSE($G$13,$C$13,F3985,G3985)))),"")</f>
        <v/>
      </c>
      <c r="K3985" s="88" t="str">
        <f>IF(ISNUMBER(A3985), IF($G$16="fixed",$G$17,MIN(H3985*Data!$C$7*$C$16*0.5,$C$17*Data!$C$7))*$C$12,"")</f>
        <v/>
      </c>
      <c r="L3985" s="42" t="str">
        <f t="shared" ca="1" si="1890"/>
        <v/>
      </c>
      <c r="M3985" s="44" t="str">
        <f t="shared" ca="1" si="1891"/>
        <v/>
      </c>
      <c r="N3985" s="44" t="str">
        <f t="shared" ca="1" si="1892"/>
        <v/>
      </c>
      <c r="O3985" s="108" t="str">
        <f t="shared" si="1876"/>
        <v/>
      </c>
      <c r="P3985" s="102" t="str">
        <f t="shared" si="1877"/>
        <v/>
      </c>
      <c r="Q3985" s="102" t="str">
        <f t="shared" si="1878"/>
        <v/>
      </c>
      <c r="R3985" s="120" t="str">
        <f t="shared" si="1879"/>
        <v/>
      </c>
      <c r="S3985" s="54" t="str">
        <f t="shared" si="1880"/>
        <v/>
      </c>
      <c r="T3985" s="5" t="str">
        <f t="shared" si="1881"/>
        <v/>
      </c>
      <c r="U3985" s="152" t="str">
        <f t="shared" si="1864"/>
        <v/>
      </c>
      <c r="V3985" s="152" t="str">
        <f t="shared" si="1865"/>
        <v/>
      </c>
      <c r="W3985" s="153" t="str">
        <f t="shared" si="1866"/>
        <v/>
      </c>
      <c r="X3985" s="153" t="str">
        <f t="shared" si="1867"/>
        <v/>
      </c>
      <c r="Y3985" s="153" t="str">
        <f t="shared" si="1868"/>
        <v/>
      </c>
      <c r="Z3985" s="153" t="str">
        <f t="shared" si="1869"/>
        <v/>
      </c>
      <c r="AA3985" s="152" t="str">
        <f t="shared" si="1870"/>
        <v/>
      </c>
      <c r="AB3985" s="152" t="str">
        <f t="shared" si="1871"/>
        <v/>
      </c>
      <c r="AC3985" s="154" t="str">
        <f t="shared" si="1882"/>
        <v/>
      </c>
      <c r="AD3985" s="154" t="str">
        <f t="shared" si="1883"/>
        <v/>
      </c>
      <c r="AE3985" s="3" t="str">
        <f t="shared" si="1884"/>
        <v/>
      </c>
      <c r="AF3985" s="3" t="str">
        <f t="shared" si="1885"/>
        <v/>
      </c>
      <c r="AG3985" s="3" t="str">
        <f t="shared" si="1886"/>
        <v/>
      </c>
      <c r="AH3985" s="4" t="str">
        <f t="shared" si="1887"/>
        <v/>
      </c>
      <c r="AI3985" s="75" t="str">
        <f t="shared" si="1888"/>
        <v/>
      </c>
      <c r="AJ3985" s="75" t="str">
        <f t="shared" si="1889"/>
        <v/>
      </c>
    </row>
    <row r="3986" spans="1:36">
      <c r="A3986" s="41" t="str">
        <f t="shared" si="1872"/>
        <v/>
      </c>
      <c r="B3986" s="150" t="str">
        <f>IF(ISNUMBER(A3986),INDEX('MetaTrader Import'!$H$13:$J$5893,TRUNC(((A3986-$A$39+1)-1)/3)+1,MOD((A3986-$A$39+1)-1,3)+1),"")</f>
        <v/>
      </c>
      <c r="C3986" s="43" t="str">
        <f t="shared" si="1873"/>
        <v/>
      </c>
      <c r="D3986" s="43" t="str">
        <f t="shared" ca="1" si="1863"/>
        <v/>
      </c>
      <c r="E3986" s="43" t="str">
        <f t="shared" si="1874"/>
        <v/>
      </c>
      <c r="F3986" s="43" t="str">
        <f t="shared" si="1875"/>
        <v/>
      </c>
      <c r="G3986" s="43" t="str">
        <f>IF(A3986&lt;&gt;"",IF(A3986&lt;Data!$G$11*0.25,$C$13/$G$32,IF(A3986&gt;Data!$G$11*0.25,$C$13,$C$13*10)),"")</f>
        <v/>
      </c>
      <c r="H3986" s="43" t="str">
        <f>IF(A3986&lt;&gt;"",IF(Data!$G$9="constant",$C$13,IF(Data!$G$9="squeeze",G3986,F3986)),"")</f>
        <v/>
      </c>
      <c r="I3986" s="38" t="str">
        <f ca="1">IF(ISNUMBER(A3986),NORMINV(RAND(),0,IF(AND(Data!$G$9="squeeze",A3986&lt;Data!$G$11*0.25),$H$32,1)*$C$30*$C$13)*($C$14*$C$12),"")</f>
        <v/>
      </c>
      <c r="J3986" s="42" t="str">
        <f ca="1">IFERROR(IF(Data!$C$6="Real",B3986,I3986+J3985+($C$14*$C$12)*(NORMINV(RAND(),$C$15,CHOOSE($G$13,$C$13,F3986,G3986)))),"")</f>
        <v/>
      </c>
      <c r="K3986" s="88" t="str">
        <f>IF(ISNUMBER(A3986), IF($G$16="fixed",$G$17,MIN(H3986*Data!$C$7*$C$16*0.5,$C$17*Data!$C$7))*$C$12,"")</f>
        <v/>
      </c>
      <c r="L3986" s="42" t="str">
        <f t="shared" ca="1" si="1890"/>
        <v/>
      </c>
      <c r="M3986" s="44" t="str">
        <f t="shared" ca="1" si="1891"/>
        <v/>
      </c>
      <c r="N3986" s="44" t="str">
        <f t="shared" ca="1" si="1892"/>
        <v/>
      </c>
      <c r="O3986" s="108" t="str">
        <f t="shared" si="1876"/>
        <v/>
      </c>
      <c r="P3986" s="102" t="str">
        <f t="shared" si="1877"/>
        <v/>
      </c>
      <c r="Q3986" s="102" t="str">
        <f t="shared" si="1878"/>
        <v/>
      </c>
      <c r="R3986" s="120" t="str">
        <f t="shared" si="1879"/>
        <v/>
      </c>
      <c r="S3986" s="54" t="str">
        <f t="shared" si="1880"/>
        <v/>
      </c>
      <c r="T3986" s="5" t="str">
        <f t="shared" si="1881"/>
        <v/>
      </c>
      <c r="U3986" s="152" t="str">
        <f t="shared" si="1864"/>
        <v/>
      </c>
      <c r="V3986" s="152" t="str">
        <f t="shared" si="1865"/>
        <v/>
      </c>
      <c r="W3986" s="153" t="str">
        <f t="shared" si="1866"/>
        <v/>
      </c>
      <c r="X3986" s="153" t="str">
        <f t="shared" si="1867"/>
        <v/>
      </c>
      <c r="Y3986" s="153" t="str">
        <f t="shared" si="1868"/>
        <v/>
      </c>
      <c r="Z3986" s="153" t="str">
        <f t="shared" si="1869"/>
        <v/>
      </c>
      <c r="AA3986" s="152" t="str">
        <f t="shared" si="1870"/>
        <v/>
      </c>
      <c r="AB3986" s="152" t="str">
        <f t="shared" si="1871"/>
        <v/>
      </c>
      <c r="AC3986" s="154" t="str">
        <f t="shared" si="1882"/>
        <v/>
      </c>
      <c r="AD3986" s="154" t="str">
        <f t="shared" si="1883"/>
        <v/>
      </c>
      <c r="AE3986" s="3" t="str">
        <f t="shared" si="1884"/>
        <v/>
      </c>
      <c r="AF3986" s="3" t="str">
        <f t="shared" si="1885"/>
        <v/>
      </c>
      <c r="AG3986" s="3" t="str">
        <f t="shared" si="1886"/>
        <v/>
      </c>
      <c r="AH3986" s="4" t="str">
        <f t="shared" si="1887"/>
        <v/>
      </c>
      <c r="AI3986" s="75" t="str">
        <f t="shared" si="1888"/>
        <v/>
      </c>
      <c r="AJ3986" s="75" t="str">
        <f t="shared" si="1889"/>
        <v/>
      </c>
    </row>
    <row r="3987" spans="1:36">
      <c r="A3987" s="41" t="str">
        <f t="shared" si="1872"/>
        <v/>
      </c>
      <c r="B3987" s="150" t="str">
        <f>IF(ISNUMBER(A3987),INDEX('MetaTrader Import'!$H$13:$J$5893,TRUNC(((A3987-$A$39+1)-1)/3)+1,MOD((A3987-$A$39+1)-1,3)+1),"")</f>
        <v/>
      </c>
      <c r="C3987" s="43" t="str">
        <f t="shared" si="1873"/>
        <v/>
      </c>
      <c r="D3987" s="43" t="str">
        <f t="shared" ca="1" si="1863"/>
        <v/>
      </c>
      <c r="E3987" s="43" t="str">
        <f t="shared" si="1874"/>
        <v/>
      </c>
      <c r="F3987" s="43" t="str">
        <f t="shared" si="1875"/>
        <v/>
      </c>
      <c r="G3987" s="43" t="str">
        <f>IF(A3987&lt;&gt;"",IF(A3987&lt;Data!$G$11*0.25,$C$13/$G$32,IF(A3987&gt;Data!$G$11*0.25,$C$13,$C$13*10)),"")</f>
        <v/>
      </c>
      <c r="H3987" s="43" t="str">
        <f>IF(A3987&lt;&gt;"",IF(Data!$G$9="constant",$C$13,IF(Data!$G$9="squeeze",G3987,F3987)),"")</f>
        <v/>
      </c>
      <c r="I3987" s="38" t="str">
        <f ca="1">IF(ISNUMBER(A3987),NORMINV(RAND(),0,IF(AND(Data!$G$9="squeeze",A3987&lt;Data!$G$11*0.25),$H$32,1)*$C$30*$C$13)*($C$14*$C$12),"")</f>
        <v/>
      </c>
      <c r="J3987" s="42" t="str">
        <f ca="1">IFERROR(IF(Data!$C$6="Real",B3987,I3987+J3986+($C$14*$C$12)*(NORMINV(RAND(),$C$15,CHOOSE($G$13,$C$13,F3987,G3987)))),"")</f>
        <v/>
      </c>
      <c r="K3987" s="88" t="str">
        <f>IF(ISNUMBER(A3987), IF($G$16="fixed",$G$17,MIN(H3987*Data!$C$7*$C$16*0.5,$C$17*Data!$C$7))*$C$12,"")</f>
        <v/>
      </c>
      <c r="L3987" s="42" t="str">
        <f t="shared" ca="1" si="1890"/>
        <v/>
      </c>
      <c r="M3987" s="44" t="str">
        <f t="shared" ca="1" si="1891"/>
        <v/>
      </c>
      <c r="N3987" s="44" t="str">
        <f t="shared" ca="1" si="1892"/>
        <v/>
      </c>
      <c r="O3987" s="108" t="str">
        <f t="shared" si="1876"/>
        <v/>
      </c>
      <c r="P3987" s="102" t="str">
        <f t="shared" si="1877"/>
        <v/>
      </c>
      <c r="Q3987" s="102" t="str">
        <f t="shared" si="1878"/>
        <v/>
      </c>
      <c r="R3987" s="120" t="str">
        <f t="shared" si="1879"/>
        <v/>
      </c>
      <c r="S3987" s="54" t="str">
        <f t="shared" si="1880"/>
        <v/>
      </c>
      <c r="T3987" s="5" t="str">
        <f t="shared" si="1881"/>
        <v/>
      </c>
      <c r="U3987" s="152" t="str">
        <f t="shared" si="1864"/>
        <v/>
      </c>
      <c r="V3987" s="152" t="str">
        <f t="shared" si="1865"/>
        <v/>
      </c>
      <c r="W3987" s="153" t="str">
        <f t="shared" si="1866"/>
        <v/>
      </c>
      <c r="X3987" s="153" t="str">
        <f t="shared" si="1867"/>
        <v/>
      </c>
      <c r="Y3987" s="153" t="str">
        <f t="shared" si="1868"/>
        <v/>
      </c>
      <c r="Z3987" s="153" t="str">
        <f t="shared" si="1869"/>
        <v/>
      </c>
      <c r="AA3987" s="152" t="str">
        <f t="shared" si="1870"/>
        <v/>
      </c>
      <c r="AB3987" s="152" t="str">
        <f t="shared" si="1871"/>
        <v/>
      </c>
      <c r="AC3987" s="154" t="str">
        <f t="shared" si="1882"/>
        <v/>
      </c>
      <c r="AD3987" s="154" t="str">
        <f t="shared" si="1883"/>
        <v/>
      </c>
      <c r="AE3987" s="3" t="str">
        <f t="shared" si="1884"/>
        <v/>
      </c>
      <c r="AF3987" s="3" t="str">
        <f t="shared" si="1885"/>
        <v/>
      </c>
      <c r="AG3987" s="3" t="str">
        <f t="shared" si="1886"/>
        <v/>
      </c>
      <c r="AH3987" s="4" t="str">
        <f t="shared" si="1887"/>
        <v/>
      </c>
      <c r="AI3987" s="75" t="str">
        <f t="shared" si="1888"/>
        <v/>
      </c>
      <c r="AJ3987" s="75" t="str">
        <f t="shared" si="1889"/>
        <v/>
      </c>
    </row>
    <row r="3988" spans="1:36">
      <c r="A3988" s="41" t="str">
        <f t="shared" si="1872"/>
        <v/>
      </c>
      <c r="B3988" s="150" t="str">
        <f>IF(ISNUMBER(A3988),INDEX('MetaTrader Import'!$H$13:$J$5893,TRUNC(((A3988-$A$39+1)-1)/3)+1,MOD((A3988-$A$39+1)-1,3)+1),"")</f>
        <v/>
      </c>
      <c r="C3988" s="43" t="str">
        <f t="shared" si="1873"/>
        <v/>
      </c>
      <c r="D3988" s="43" t="str">
        <f t="shared" ca="1" si="1863"/>
        <v/>
      </c>
      <c r="E3988" s="43" t="str">
        <f t="shared" si="1874"/>
        <v/>
      </c>
      <c r="F3988" s="43" t="str">
        <f t="shared" si="1875"/>
        <v/>
      </c>
      <c r="G3988" s="43" t="str">
        <f>IF(A3988&lt;&gt;"",IF(A3988&lt;Data!$G$11*0.25,$C$13/$G$32,IF(A3988&gt;Data!$G$11*0.25,$C$13,$C$13*10)),"")</f>
        <v/>
      </c>
      <c r="H3988" s="43" t="str">
        <f>IF(A3988&lt;&gt;"",IF(Data!$G$9="constant",$C$13,IF(Data!$G$9="squeeze",G3988,F3988)),"")</f>
        <v/>
      </c>
      <c r="I3988" s="38" t="str">
        <f ca="1">IF(ISNUMBER(A3988),NORMINV(RAND(),0,IF(AND(Data!$G$9="squeeze",A3988&lt;Data!$G$11*0.25),$H$32,1)*$C$30*$C$13)*($C$14*$C$12),"")</f>
        <v/>
      </c>
      <c r="J3988" s="42" t="str">
        <f ca="1">IFERROR(IF(Data!$C$6="Real",B3988,I3988+J3987+($C$14*$C$12)*(NORMINV(RAND(),$C$15,CHOOSE($G$13,$C$13,F3988,G3988)))),"")</f>
        <v/>
      </c>
      <c r="K3988" s="88" t="str">
        <f>IF(ISNUMBER(A3988), IF($G$16="fixed",$G$17,MIN(H3988*Data!$C$7*$C$16*0.5,$C$17*Data!$C$7))*$C$12,"")</f>
        <v/>
      </c>
      <c r="L3988" s="42" t="str">
        <f t="shared" ca="1" si="1890"/>
        <v/>
      </c>
      <c r="M3988" s="44" t="str">
        <f t="shared" ca="1" si="1891"/>
        <v/>
      </c>
      <c r="N3988" s="44" t="str">
        <f t="shared" ca="1" si="1892"/>
        <v/>
      </c>
      <c r="O3988" s="108" t="str">
        <f t="shared" si="1876"/>
        <v/>
      </c>
      <c r="P3988" s="102" t="str">
        <f t="shared" si="1877"/>
        <v/>
      </c>
      <c r="Q3988" s="102" t="str">
        <f t="shared" si="1878"/>
        <v/>
      </c>
      <c r="R3988" s="120" t="str">
        <f t="shared" si="1879"/>
        <v/>
      </c>
      <c r="S3988" s="54" t="str">
        <f t="shared" si="1880"/>
        <v/>
      </c>
      <c r="T3988" s="5" t="str">
        <f t="shared" si="1881"/>
        <v/>
      </c>
      <c r="U3988" s="152" t="str">
        <f t="shared" si="1864"/>
        <v/>
      </c>
      <c r="V3988" s="152" t="str">
        <f t="shared" si="1865"/>
        <v/>
      </c>
      <c r="W3988" s="153" t="str">
        <f t="shared" si="1866"/>
        <v/>
      </c>
      <c r="X3988" s="153" t="str">
        <f t="shared" si="1867"/>
        <v/>
      </c>
      <c r="Y3988" s="153" t="str">
        <f t="shared" si="1868"/>
        <v/>
      </c>
      <c r="Z3988" s="153" t="str">
        <f t="shared" si="1869"/>
        <v/>
      </c>
      <c r="AA3988" s="152" t="str">
        <f t="shared" si="1870"/>
        <v/>
      </c>
      <c r="AB3988" s="152" t="str">
        <f t="shared" si="1871"/>
        <v/>
      </c>
      <c r="AC3988" s="154" t="str">
        <f t="shared" si="1882"/>
        <v/>
      </c>
      <c r="AD3988" s="154" t="str">
        <f t="shared" si="1883"/>
        <v/>
      </c>
      <c r="AE3988" s="3" t="str">
        <f t="shared" si="1884"/>
        <v/>
      </c>
      <c r="AF3988" s="3" t="str">
        <f t="shared" si="1885"/>
        <v/>
      </c>
      <c r="AG3988" s="3" t="str">
        <f t="shared" si="1886"/>
        <v/>
      </c>
      <c r="AH3988" s="4" t="str">
        <f t="shared" si="1887"/>
        <v/>
      </c>
      <c r="AI3988" s="75" t="str">
        <f t="shared" si="1888"/>
        <v/>
      </c>
      <c r="AJ3988" s="75" t="str">
        <f t="shared" si="1889"/>
        <v/>
      </c>
    </row>
    <row r="3989" spans="1:36">
      <c r="A3989" s="41" t="str">
        <f t="shared" si="1872"/>
        <v/>
      </c>
      <c r="B3989" s="150" t="str">
        <f>IF(ISNUMBER(A3989),INDEX('MetaTrader Import'!$H$13:$J$5893,TRUNC(((A3989-$A$39+1)-1)/3)+1,MOD((A3989-$A$39+1)-1,3)+1),"")</f>
        <v/>
      </c>
      <c r="C3989" s="43" t="str">
        <f t="shared" si="1873"/>
        <v/>
      </c>
      <c r="D3989" s="43" t="str">
        <f t="shared" ca="1" si="1863"/>
        <v/>
      </c>
      <c r="E3989" s="43" t="str">
        <f t="shared" si="1874"/>
        <v/>
      </c>
      <c r="F3989" s="43" t="str">
        <f t="shared" si="1875"/>
        <v/>
      </c>
      <c r="G3989" s="43" t="str">
        <f>IF(A3989&lt;&gt;"",IF(A3989&lt;Data!$G$11*0.25,$C$13/$G$32,IF(A3989&gt;Data!$G$11*0.25,$C$13,$C$13*10)),"")</f>
        <v/>
      </c>
      <c r="H3989" s="43" t="str">
        <f>IF(A3989&lt;&gt;"",IF(Data!$G$9="constant",$C$13,IF(Data!$G$9="squeeze",G3989,F3989)),"")</f>
        <v/>
      </c>
      <c r="I3989" s="38" t="str">
        <f ca="1">IF(ISNUMBER(A3989),NORMINV(RAND(),0,IF(AND(Data!$G$9="squeeze",A3989&lt;Data!$G$11*0.25),$H$32,1)*$C$30*$C$13)*($C$14*$C$12),"")</f>
        <v/>
      </c>
      <c r="J3989" s="42" t="str">
        <f ca="1">IFERROR(IF(Data!$C$6="Real",B3989,I3989+J3988+($C$14*$C$12)*(NORMINV(RAND(),$C$15,CHOOSE($G$13,$C$13,F3989,G3989)))),"")</f>
        <v/>
      </c>
      <c r="K3989" s="88" t="str">
        <f>IF(ISNUMBER(A3989), IF($G$16="fixed",$G$17,MIN(H3989*Data!$C$7*$C$16*0.5,$C$17*Data!$C$7))*$C$12,"")</f>
        <v/>
      </c>
      <c r="L3989" s="42" t="str">
        <f t="shared" ca="1" si="1890"/>
        <v/>
      </c>
      <c r="M3989" s="44" t="str">
        <f t="shared" ca="1" si="1891"/>
        <v/>
      </c>
      <c r="N3989" s="44" t="str">
        <f t="shared" ca="1" si="1892"/>
        <v/>
      </c>
      <c r="O3989" s="108" t="str">
        <f t="shared" si="1876"/>
        <v/>
      </c>
      <c r="P3989" s="102" t="str">
        <f t="shared" si="1877"/>
        <v/>
      </c>
      <c r="Q3989" s="102" t="str">
        <f t="shared" si="1878"/>
        <v/>
      </c>
      <c r="R3989" s="120" t="str">
        <f t="shared" si="1879"/>
        <v/>
      </c>
      <c r="S3989" s="54" t="str">
        <f t="shared" si="1880"/>
        <v/>
      </c>
      <c r="T3989" s="5" t="str">
        <f t="shared" si="1881"/>
        <v/>
      </c>
      <c r="U3989" s="152" t="str">
        <f t="shared" si="1864"/>
        <v/>
      </c>
      <c r="V3989" s="152" t="str">
        <f t="shared" si="1865"/>
        <v/>
      </c>
      <c r="W3989" s="153" t="str">
        <f t="shared" si="1866"/>
        <v/>
      </c>
      <c r="X3989" s="153" t="str">
        <f t="shared" si="1867"/>
        <v/>
      </c>
      <c r="Y3989" s="153" t="str">
        <f t="shared" si="1868"/>
        <v/>
      </c>
      <c r="Z3989" s="153" t="str">
        <f t="shared" si="1869"/>
        <v/>
      </c>
      <c r="AA3989" s="152" t="str">
        <f t="shared" si="1870"/>
        <v/>
      </c>
      <c r="AB3989" s="152" t="str">
        <f t="shared" si="1871"/>
        <v/>
      </c>
      <c r="AC3989" s="154" t="str">
        <f t="shared" si="1882"/>
        <v/>
      </c>
      <c r="AD3989" s="154" t="str">
        <f t="shared" si="1883"/>
        <v/>
      </c>
      <c r="AE3989" s="3" t="str">
        <f t="shared" si="1884"/>
        <v/>
      </c>
      <c r="AF3989" s="3" t="str">
        <f t="shared" si="1885"/>
        <v/>
      </c>
      <c r="AG3989" s="3" t="str">
        <f t="shared" si="1886"/>
        <v/>
      </c>
      <c r="AH3989" s="4" t="str">
        <f t="shared" si="1887"/>
        <v/>
      </c>
      <c r="AI3989" s="75" t="str">
        <f t="shared" si="1888"/>
        <v/>
      </c>
      <c r="AJ3989" s="75" t="str">
        <f t="shared" si="1889"/>
        <v/>
      </c>
    </row>
    <row r="3990" spans="1:36">
      <c r="A3990" s="41" t="str">
        <f t="shared" si="1872"/>
        <v/>
      </c>
      <c r="B3990" s="150" t="str">
        <f>IF(ISNUMBER(A3990),INDEX('MetaTrader Import'!$H$13:$J$5893,TRUNC(((A3990-$A$39+1)-1)/3)+1,MOD((A3990-$A$39+1)-1,3)+1),"")</f>
        <v/>
      </c>
      <c r="C3990" s="43" t="str">
        <f t="shared" si="1873"/>
        <v/>
      </c>
      <c r="D3990" s="43" t="str">
        <f t="shared" ca="1" si="1863"/>
        <v/>
      </c>
      <c r="E3990" s="43" t="str">
        <f t="shared" si="1874"/>
        <v/>
      </c>
      <c r="F3990" s="43" t="str">
        <f t="shared" si="1875"/>
        <v/>
      </c>
      <c r="G3990" s="43" t="str">
        <f>IF(A3990&lt;&gt;"",IF(A3990&lt;Data!$G$11*0.25,$C$13/$G$32,IF(A3990&gt;Data!$G$11*0.25,$C$13,$C$13*10)),"")</f>
        <v/>
      </c>
      <c r="H3990" s="43" t="str">
        <f>IF(A3990&lt;&gt;"",IF(Data!$G$9="constant",$C$13,IF(Data!$G$9="squeeze",G3990,F3990)),"")</f>
        <v/>
      </c>
      <c r="I3990" s="38" t="str">
        <f ca="1">IF(ISNUMBER(A3990),NORMINV(RAND(),0,IF(AND(Data!$G$9="squeeze",A3990&lt;Data!$G$11*0.25),$H$32,1)*$C$30*$C$13)*($C$14*$C$12),"")</f>
        <v/>
      </c>
      <c r="J3990" s="42" t="str">
        <f ca="1">IFERROR(IF(Data!$C$6="Real",B3990,I3990+J3989+($C$14*$C$12)*(NORMINV(RAND(),$C$15,CHOOSE($G$13,$C$13,F3990,G3990)))),"")</f>
        <v/>
      </c>
      <c r="K3990" s="88" t="str">
        <f>IF(ISNUMBER(A3990), IF($G$16="fixed",$G$17,MIN(H3990*Data!$C$7*$C$16*0.5,$C$17*Data!$C$7))*$C$12,"")</f>
        <v/>
      </c>
      <c r="L3990" s="42" t="str">
        <f t="shared" ca="1" si="1890"/>
        <v/>
      </c>
      <c r="M3990" s="44" t="str">
        <f t="shared" ca="1" si="1891"/>
        <v/>
      </c>
      <c r="N3990" s="44" t="str">
        <f t="shared" ca="1" si="1892"/>
        <v/>
      </c>
      <c r="O3990" s="108" t="str">
        <f t="shared" si="1876"/>
        <v/>
      </c>
      <c r="P3990" s="102" t="str">
        <f t="shared" si="1877"/>
        <v/>
      </c>
      <c r="Q3990" s="102" t="str">
        <f t="shared" si="1878"/>
        <v/>
      </c>
      <c r="R3990" s="120" t="str">
        <f t="shared" si="1879"/>
        <v/>
      </c>
      <c r="S3990" s="54" t="str">
        <f t="shared" si="1880"/>
        <v/>
      </c>
      <c r="T3990" s="5" t="str">
        <f t="shared" si="1881"/>
        <v/>
      </c>
      <c r="U3990" s="152" t="str">
        <f t="shared" si="1864"/>
        <v/>
      </c>
      <c r="V3990" s="152" t="str">
        <f t="shared" si="1865"/>
        <v/>
      </c>
      <c r="W3990" s="153" t="str">
        <f t="shared" si="1866"/>
        <v/>
      </c>
      <c r="X3990" s="153" t="str">
        <f t="shared" si="1867"/>
        <v/>
      </c>
      <c r="Y3990" s="153" t="str">
        <f t="shared" si="1868"/>
        <v/>
      </c>
      <c r="Z3990" s="153" t="str">
        <f t="shared" si="1869"/>
        <v/>
      </c>
      <c r="AA3990" s="152" t="str">
        <f t="shared" si="1870"/>
        <v/>
      </c>
      <c r="AB3990" s="152" t="str">
        <f t="shared" si="1871"/>
        <v/>
      </c>
      <c r="AC3990" s="154" t="str">
        <f t="shared" si="1882"/>
        <v/>
      </c>
      <c r="AD3990" s="154" t="str">
        <f t="shared" si="1883"/>
        <v/>
      </c>
      <c r="AE3990" s="3" t="str">
        <f t="shared" si="1884"/>
        <v/>
      </c>
      <c r="AF3990" s="3" t="str">
        <f t="shared" si="1885"/>
        <v/>
      </c>
      <c r="AG3990" s="3" t="str">
        <f t="shared" si="1886"/>
        <v/>
      </c>
      <c r="AH3990" s="4" t="str">
        <f t="shared" si="1887"/>
        <v/>
      </c>
      <c r="AI3990" s="75" t="str">
        <f t="shared" si="1888"/>
        <v/>
      </c>
      <c r="AJ3990" s="75" t="str">
        <f t="shared" si="1889"/>
        <v/>
      </c>
    </row>
    <row r="3991" spans="1:36">
      <c r="A3991" s="41" t="str">
        <f t="shared" si="1872"/>
        <v/>
      </c>
      <c r="B3991" s="150" t="str">
        <f>IF(ISNUMBER(A3991),INDEX('MetaTrader Import'!$H$13:$J$5893,TRUNC(((A3991-$A$39+1)-1)/3)+1,MOD((A3991-$A$39+1)-1,3)+1),"")</f>
        <v/>
      </c>
      <c r="C3991" s="43" t="str">
        <f t="shared" si="1873"/>
        <v/>
      </c>
      <c r="D3991" s="43" t="str">
        <f t="shared" ca="1" si="1863"/>
        <v/>
      </c>
      <c r="E3991" s="43" t="str">
        <f t="shared" si="1874"/>
        <v/>
      </c>
      <c r="F3991" s="43" t="str">
        <f t="shared" si="1875"/>
        <v/>
      </c>
      <c r="G3991" s="43" t="str">
        <f>IF(A3991&lt;&gt;"",IF(A3991&lt;Data!$G$11*0.25,$C$13/$G$32,IF(A3991&gt;Data!$G$11*0.25,$C$13,$C$13*10)),"")</f>
        <v/>
      </c>
      <c r="H3991" s="43" t="str">
        <f>IF(A3991&lt;&gt;"",IF(Data!$G$9="constant",$C$13,IF(Data!$G$9="squeeze",G3991,F3991)),"")</f>
        <v/>
      </c>
      <c r="I3991" s="38" t="str">
        <f ca="1">IF(ISNUMBER(A3991),NORMINV(RAND(),0,IF(AND(Data!$G$9="squeeze",A3991&lt;Data!$G$11*0.25),$H$32,1)*$C$30*$C$13)*($C$14*$C$12),"")</f>
        <v/>
      </c>
      <c r="J3991" s="42" t="str">
        <f ca="1">IFERROR(IF(Data!$C$6="Real",B3991,I3991+J3990+($C$14*$C$12)*(NORMINV(RAND(),$C$15,CHOOSE($G$13,$C$13,F3991,G3991)))),"")</f>
        <v/>
      </c>
      <c r="K3991" s="88" t="str">
        <f>IF(ISNUMBER(A3991), IF($G$16="fixed",$G$17,MIN(H3991*Data!$C$7*$C$16*0.5,$C$17*Data!$C$7))*$C$12,"")</f>
        <v/>
      </c>
      <c r="L3991" s="42" t="str">
        <f t="shared" ca="1" si="1890"/>
        <v/>
      </c>
      <c r="M3991" s="44" t="str">
        <f t="shared" ca="1" si="1891"/>
        <v/>
      </c>
      <c r="N3991" s="44" t="str">
        <f t="shared" ca="1" si="1892"/>
        <v/>
      </c>
      <c r="O3991" s="108" t="str">
        <f t="shared" si="1876"/>
        <v/>
      </c>
      <c r="P3991" s="102" t="str">
        <f t="shared" si="1877"/>
        <v/>
      </c>
      <c r="Q3991" s="102" t="str">
        <f t="shared" si="1878"/>
        <v/>
      </c>
      <c r="R3991" s="120" t="str">
        <f t="shared" si="1879"/>
        <v/>
      </c>
      <c r="S3991" s="54" t="str">
        <f t="shared" si="1880"/>
        <v/>
      </c>
      <c r="T3991" s="5" t="str">
        <f t="shared" si="1881"/>
        <v/>
      </c>
      <c r="U3991" s="152" t="str">
        <f t="shared" si="1864"/>
        <v/>
      </c>
      <c r="V3991" s="152" t="str">
        <f t="shared" si="1865"/>
        <v/>
      </c>
      <c r="W3991" s="153" t="str">
        <f t="shared" si="1866"/>
        <v/>
      </c>
      <c r="X3991" s="153" t="str">
        <f t="shared" si="1867"/>
        <v/>
      </c>
      <c r="Y3991" s="153" t="str">
        <f t="shared" si="1868"/>
        <v/>
      </c>
      <c r="Z3991" s="153" t="str">
        <f t="shared" si="1869"/>
        <v/>
      </c>
      <c r="AA3991" s="152" t="str">
        <f t="shared" si="1870"/>
        <v/>
      </c>
      <c r="AB3991" s="152" t="str">
        <f t="shared" si="1871"/>
        <v/>
      </c>
      <c r="AC3991" s="154" t="str">
        <f t="shared" si="1882"/>
        <v/>
      </c>
      <c r="AD3991" s="154" t="str">
        <f t="shared" si="1883"/>
        <v/>
      </c>
      <c r="AE3991" s="3" t="str">
        <f t="shared" si="1884"/>
        <v/>
      </c>
      <c r="AF3991" s="3" t="str">
        <f t="shared" si="1885"/>
        <v/>
      </c>
      <c r="AG3991" s="3" t="str">
        <f t="shared" si="1886"/>
        <v/>
      </c>
      <c r="AH3991" s="4" t="str">
        <f t="shared" si="1887"/>
        <v/>
      </c>
      <c r="AI3991" s="75" t="str">
        <f t="shared" si="1888"/>
        <v/>
      </c>
      <c r="AJ3991" s="75" t="str">
        <f t="shared" si="1889"/>
        <v/>
      </c>
    </row>
    <row r="3992" spans="1:36">
      <c r="A3992" s="41" t="str">
        <f t="shared" si="1872"/>
        <v/>
      </c>
      <c r="B3992" s="150" t="str">
        <f>IF(ISNUMBER(A3992),INDEX('MetaTrader Import'!$H$13:$J$5893,TRUNC(((A3992-$A$39+1)-1)/3)+1,MOD((A3992-$A$39+1)-1,3)+1),"")</f>
        <v/>
      </c>
      <c r="C3992" s="43" t="str">
        <f t="shared" si="1873"/>
        <v/>
      </c>
      <c r="D3992" s="43" t="str">
        <f t="shared" ca="1" si="1863"/>
        <v/>
      </c>
      <c r="E3992" s="43" t="str">
        <f t="shared" si="1874"/>
        <v/>
      </c>
      <c r="F3992" s="43" t="str">
        <f t="shared" si="1875"/>
        <v/>
      </c>
      <c r="G3992" s="43" t="str">
        <f>IF(A3992&lt;&gt;"",IF(A3992&lt;Data!$G$11*0.25,$C$13/$G$32,IF(A3992&gt;Data!$G$11*0.25,$C$13,$C$13*10)),"")</f>
        <v/>
      </c>
      <c r="H3992" s="43" t="str">
        <f>IF(A3992&lt;&gt;"",IF(Data!$G$9="constant",$C$13,IF(Data!$G$9="squeeze",G3992,F3992)),"")</f>
        <v/>
      </c>
      <c r="I3992" s="38" t="str">
        <f ca="1">IF(ISNUMBER(A3992),NORMINV(RAND(),0,IF(AND(Data!$G$9="squeeze",A3992&lt;Data!$G$11*0.25),$H$32,1)*$C$30*$C$13)*($C$14*$C$12),"")</f>
        <v/>
      </c>
      <c r="J3992" s="42" t="str">
        <f ca="1">IFERROR(IF(Data!$C$6="Real",B3992,I3992+J3991+($C$14*$C$12)*(NORMINV(RAND(),$C$15,CHOOSE($G$13,$C$13,F3992,G3992)))),"")</f>
        <v/>
      </c>
      <c r="K3992" s="88" t="str">
        <f>IF(ISNUMBER(A3992), IF($G$16="fixed",$G$17,MIN(H3992*Data!$C$7*$C$16*0.5,$C$17*Data!$C$7))*$C$12,"")</f>
        <v/>
      </c>
      <c r="L3992" s="42" t="str">
        <f t="shared" ca="1" si="1890"/>
        <v/>
      </c>
      <c r="M3992" s="44" t="str">
        <f t="shared" ca="1" si="1891"/>
        <v/>
      </c>
      <c r="N3992" s="44" t="str">
        <f t="shared" ca="1" si="1892"/>
        <v/>
      </c>
      <c r="O3992" s="108" t="str">
        <f t="shared" si="1876"/>
        <v/>
      </c>
      <c r="P3992" s="102" t="str">
        <f t="shared" si="1877"/>
        <v/>
      </c>
      <c r="Q3992" s="102" t="str">
        <f t="shared" si="1878"/>
        <v/>
      </c>
      <c r="R3992" s="120" t="str">
        <f t="shared" si="1879"/>
        <v/>
      </c>
      <c r="S3992" s="54" t="str">
        <f t="shared" si="1880"/>
        <v/>
      </c>
      <c r="T3992" s="5" t="str">
        <f t="shared" si="1881"/>
        <v/>
      </c>
      <c r="U3992" s="152" t="str">
        <f t="shared" si="1864"/>
        <v/>
      </c>
      <c r="V3992" s="152" t="str">
        <f t="shared" si="1865"/>
        <v/>
      </c>
      <c r="W3992" s="153" t="str">
        <f t="shared" si="1866"/>
        <v/>
      </c>
      <c r="X3992" s="153" t="str">
        <f t="shared" si="1867"/>
        <v/>
      </c>
      <c r="Y3992" s="153" t="str">
        <f t="shared" si="1868"/>
        <v/>
      </c>
      <c r="Z3992" s="153" t="str">
        <f t="shared" si="1869"/>
        <v/>
      </c>
      <c r="AA3992" s="152" t="str">
        <f t="shared" si="1870"/>
        <v/>
      </c>
      <c r="AB3992" s="152" t="str">
        <f t="shared" si="1871"/>
        <v/>
      </c>
      <c r="AC3992" s="154" t="str">
        <f t="shared" si="1882"/>
        <v/>
      </c>
      <c r="AD3992" s="154" t="str">
        <f t="shared" si="1883"/>
        <v/>
      </c>
      <c r="AE3992" s="3" t="str">
        <f t="shared" si="1884"/>
        <v/>
      </c>
      <c r="AF3992" s="3" t="str">
        <f t="shared" si="1885"/>
        <v/>
      </c>
      <c r="AG3992" s="3" t="str">
        <f t="shared" si="1886"/>
        <v/>
      </c>
      <c r="AH3992" s="4" t="str">
        <f t="shared" si="1887"/>
        <v/>
      </c>
      <c r="AI3992" s="75" t="str">
        <f t="shared" si="1888"/>
        <v/>
      </c>
      <c r="AJ3992" s="75" t="str">
        <f t="shared" si="1889"/>
        <v/>
      </c>
    </row>
    <row r="3993" spans="1:36">
      <c r="A3993" s="41" t="str">
        <f t="shared" si="1872"/>
        <v/>
      </c>
      <c r="B3993" s="150" t="str">
        <f>IF(ISNUMBER(A3993),INDEX('MetaTrader Import'!$H$13:$J$5893,TRUNC(((A3993-$A$39+1)-1)/3)+1,MOD((A3993-$A$39+1)-1,3)+1),"")</f>
        <v/>
      </c>
      <c r="C3993" s="43" t="str">
        <f t="shared" si="1873"/>
        <v/>
      </c>
      <c r="D3993" s="43" t="str">
        <f t="shared" ca="1" si="1863"/>
        <v/>
      </c>
      <c r="E3993" s="43" t="str">
        <f t="shared" si="1874"/>
        <v/>
      </c>
      <c r="F3993" s="43" t="str">
        <f t="shared" si="1875"/>
        <v/>
      </c>
      <c r="G3993" s="43" t="str">
        <f>IF(A3993&lt;&gt;"",IF(A3993&lt;Data!$G$11*0.25,$C$13/$G$32,IF(A3993&gt;Data!$G$11*0.25,$C$13,$C$13*10)),"")</f>
        <v/>
      </c>
      <c r="H3993" s="43" t="str">
        <f>IF(A3993&lt;&gt;"",IF(Data!$G$9="constant",$C$13,IF(Data!$G$9="squeeze",G3993,F3993)),"")</f>
        <v/>
      </c>
      <c r="I3993" s="38" t="str">
        <f ca="1">IF(ISNUMBER(A3993),NORMINV(RAND(),0,IF(AND(Data!$G$9="squeeze",A3993&lt;Data!$G$11*0.25),$H$32,1)*$C$30*$C$13)*($C$14*$C$12),"")</f>
        <v/>
      </c>
      <c r="J3993" s="42" t="str">
        <f ca="1">IFERROR(IF(Data!$C$6="Real",B3993,I3993+J3992+($C$14*$C$12)*(NORMINV(RAND(),$C$15,CHOOSE($G$13,$C$13,F3993,G3993)))),"")</f>
        <v/>
      </c>
      <c r="K3993" s="88" t="str">
        <f>IF(ISNUMBER(A3993), IF($G$16="fixed",$G$17,MIN(H3993*Data!$C$7*$C$16*0.5,$C$17*Data!$C$7))*$C$12,"")</f>
        <v/>
      </c>
      <c r="L3993" s="42" t="str">
        <f t="shared" ca="1" si="1890"/>
        <v/>
      </c>
      <c r="M3993" s="44" t="str">
        <f t="shared" ca="1" si="1891"/>
        <v/>
      </c>
      <c r="N3993" s="44" t="str">
        <f t="shared" ca="1" si="1892"/>
        <v/>
      </c>
      <c r="O3993" s="108" t="str">
        <f t="shared" si="1876"/>
        <v/>
      </c>
      <c r="P3993" s="102" t="str">
        <f t="shared" si="1877"/>
        <v/>
      </c>
      <c r="Q3993" s="102" t="str">
        <f t="shared" si="1878"/>
        <v/>
      </c>
      <c r="R3993" s="120" t="str">
        <f t="shared" si="1879"/>
        <v/>
      </c>
      <c r="S3993" s="54" t="str">
        <f t="shared" si="1880"/>
        <v/>
      </c>
      <c r="T3993" s="5" t="str">
        <f t="shared" si="1881"/>
        <v/>
      </c>
      <c r="U3993" s="152" t="str">
        <f t="shared" si="1864"/>
        <v/>
      </c>
      <c r="V3993" s="152" t="str">
        <f t="shared" si="1865"/>
        <v/>
      </c>
      <c r="W3993" s="153" t="str">
        <f t="shared" si="1866"/>
        <v/>
      </c>
      <c r="X3993" s="153" t="str">
        <f t="shared" si="1867"/>
        <v/>
      </c>
      <c r="Y3993" s="153" t="str">
        <f t="shared" si="1868"/>
        <v/>
      </c>
      <c r="Z3993" s="153" t="str">
        <f t="shared" si="1869"/>
        <v/>
      </c>
      <c r="AA3993" s="152" t="str">
        <f t="shared" si="1870"/>
        <v/>
      </c>
      <c r="AB3993" s="152" t="str">
        <f t="shared" si="1871"/>
        <v/>
      </c>
      <c r="AC3993" s="154" t="str">
        <f t="shared" si="1882"/>
        <v/>
      </c>
      <c r="AD3993" s="154" t="str">
        <f t="shared" si="1883"/>
        <v/>
      </c>
      <c r="AE3993" s="3" t="str">
        <f t="shared" si="1884"/>
        <v/>
      </c>
      <c r="AF3993" s="3" t="str">
        <f t="shared" si="1885"/>
        <v/>
      </c>
      <c r="AG3993" s="3" t="str">
        <f t="shared" si="1886"/>
        <v/>
      </c>
      <c r="AH3993" s="4" t="str">
        <f t="shared" si="1887"/>
        <v/>
      </c>
      <c r="AI3993" s="75" t="str">
        <f t="shared" si="1888"/>
        <v/>
      </c>
      <c r="AJ3993" s="75" t="str">
        <f t="shared" si="1889"/>
        <v/>
      </c>
    </row>
    <row r="3994" spans="1:36">
      <c r="A3994" s="41" t="str">
        <f t="shared" si="1872"/>
        <v/>
      </c>
      <c r="B3994" s="150" t="str">
        <f>IF(ISNUMBER(A3994),INDEX('MetaTrader Import'!$H$13:$J$5893,TRUNC(((A3994-$A$39+1)-1)/3)+1,MOD((A3994-$A$39+1)-1,3)+1),"")</f>
        <v/>
      </c>
      <c r="C3994" s="43" t="str">
        <f t="shared" si="1873"/>
        <v/>
      </c>
      <c r="D3994" s="43" t="str">
        <f t="shared" ca="1" si="1863"/>
        <v/>
      </c>
      <c r="E3994" s="43" t="str">
        <f t="shared" si="1874"/>
        <v/>
      </c>
      <c r="F3994" s="43" t="str">
        <f t="shared" si="1875"/>
        <v/>
      </c>
      <c r="G3994" s="43" t="str">
        <f>IF(A3994&lt;&gt;"",IF(A3994&lt;Data!$G$11*0.25,$C$13/$G$32,IF(A3994&gt;Data!$G$11*0.25,$C$13,$C$13*10)),"")</f>
        <v/>
      </c>
      <c r="H3994" s="43" t="str">
        <f>IF(A3994&lt;&gt;"",IF(Data!$G$9="constant",$C$13,IF(Data!$G$9="squeeze",G3994,F3994)),"")</f>
        <v/>
      </c>
      <c r="I3994" s="38" t="str">
        <f ca="1">IF(ISNUMBER(A3994),NORMINV(RAND(),0,IF(AND(Data!$G$9="squeeze",A3994&lt;Data!$G$11*0.25),$H$32,1)*$C$30*$C$13)*($C$14*$C$12),"")</f>
        <v/>
      </c>
      <c r="J3994" s="42" t="str">
        <f ca="1">IFERROR(IF(Data!$C$6="Real",B3994,I3994+J3993+($C$14*$C$12)*(NORMINV(RAND(),$C$15,CHOOSE($G$13,$C$13,F3994,G3994)))),"")</f>
        <v/>
      </c>
      <c r="K3994" s="88" t="str">
        <f>IF(ISNUMBER(A3994), IF($G$16="fixed",$G$17,MIN(H3994*Data!$C$7*$C$16*0.5,$C$17*Data!$C$7))*$C$12,"")</f>
        <v/>
      </c>
      <c r="L3994" s="42" t="str">
        <f t="shared" ca="1" si="1890"/>
        <v/>
      </c>
      <c r="M3994" s="44" t="str">
        <f t="shared" ca="1" si="1891"/>
        <v/>
      </c>
      <c r="N3994" s="44" t="str">
        <f t="shared" ca="1" si="1892"/>
        <v/>
      </c>
      <c r="O3994" s="108" t="str">
        <f t="shared" si="1876"/>
        <v/>
      </c>
      <c r="P3994" s="102" t="str">
        <f t="shared" si="1877"/>
        <v/>
      </c>
      <c r="Q3994" s="102" t="str">
        <f t="shared" si="1878"/>
        <v/>
      </c>
      <c r="R3994" s="120" t="str">
        <f t="shared" si="1879"/>
        <v/>
      </c>
      <c r="S3994" s="54" t="str">
        <f t="shared" si="1880"/>
        <v/>
      </c>
      <c r="T3994" s="5" t="str">
        <f t="shared" si="1881"/>
        <v/>
      </c>
      <c r="U3994" s="152" t="str">
        <f t="shared" si="1864"/>
        <v/>
      </c>
      <c r="V3994" s="152" t="str">
        <f t="shared" si="1865"/>
        <v/>
      </c>
      <c r="W3994" s="153" t="str">
        <f t="shared" si="1866"/>
        <v/>
      </c>
      <c r="X3994" s="153" t="str">
        <f t="shared" si="1867"/>
        <v/>
      </c>
      <c r="Y3994" s="153" t="str">
        <f t="shared" si="1868"/>
        <v/>
      </c>
      <c r="Z3994" s="153" t="str">
        <f t="shared" si="1869"/>
        <v/>
      </c>
      <c r="AA3994" s="152" t="str">
        <f t="shared" si="1870"/>
        <v/>
      </c>
      <c r="AB3994" s="152" t="str">
        <f t="shared" si="1871"/>
        <v/>
      </c>
      <c r="AC3994" s="154" t="str">
        <f t="shared" si="1882"/>
        <v/>
      </c>
      <c r="AD3994" s="154" t="str">
        <f t="shared" si="1883"/>
        <v/>
      </c>
      <c r="AE3994" s="3" t="str">
        <f t="shared" si="1884"/>
        <v/>
      </c>
      <c r="AF3994" s="3" t="str">
        <f t="shared" si="1885"/>
        <v/>
      </c>
      <c r="AG3994" s="3" t="str">
        <f t="shared" si="1886"/>
        <v/>
      </c>
      <c r="AH3994" s="4" t="str">
        <f t="shared" si="1887"/>
        <v/>
      </c>
      <c r="AI3994" s="75" t="str">
        <f t="shared" si="1888"/>
        <v/>
      </c>
      <c r="AJ3994" s="75" t="str">
        <f t="shared" si="1889"/>
        <v/>
      </c>
    </row>
    <row r="3995" spans="1:36">
      <c r="A3995" s="41" t="str">
        <f t="shared" si="1872"/>
        <v/>
      </c>
      <c r="B3995" s="150" t="str">
        <f>IF(ISNUMBER(A3995),INDEX('MetaTrader Import'!$H$13:$J$5893,TRUNC(((A3995-$A$39+1)-1)/3)+1,MOD((A3995-$A$39+1)-1,3)+1),"")</f>
        <v/>
      </c>
      <c r="C3995" s="43" t="str">
        <f t="shared" si="1873"/>
        <v/>
      </c>
      <c r="D3995" s="43" t="str">
        <f t="shared" ca="1" si="1863"/>
        <v/>
      </c>
      <c r="E3995" s="43" t="str">
        <f t="shared" si="1874"/>
        <v/>
      </c>
      <c r="F3995" s="43" t="str">
        <f t="shared" si="1875"/>
        <v/>
      </c>
      <c r="G3995" s="43" t="str">
        <f>IF(A3995&lt;&gt;"",IF(A3995&lt;Data!$G$11*0.25,$C$13/$G$32,IF(A3995&gt;Data!$G$11*0.25,$C$13,$C$13*10)),"")</f>
        <v/>
      </c>
      <c r="H3995" s="43" t="str">
        <f>IF(A3995&lt;&gt;"",IF(Data!$G$9="constant",$C$13,IF(Data!$G$9="squeeze",G3995,F3995)),"")</f>
        <v/>
      </c>
      <c r="I3995" s="38" t="str">
        <f ca="1">IF(ISNUMBER(A3995),NORMINV(RAND(),0,IF(AND(Data!$G$9="squeeze",A3995&lt;Data!$G$11*0.25),$H$32,1)*$C$30*$C$13)*($C$14*$C$12),"")</f>
        <v/>
      </c>
      <c r="J3995" s="42" t="str">
        <f ca="1">IFERROR(IF(Data!$C$6="Real",B3995,I3995+J3994+($C$14*$C$12)*(NORMINV(RAND(),$C$15,CHOOSE($G$13,$C$13,F3995,G3995)))),"")</f>
        <v/>
      </c>
      <c r="K3995" s="88" t="str">
        <f>IF(ISNUMBER(A3995), IF($G$16="fixed",$G$17,MIN(H3995*Data!$C$7*$C$16*0.5,$C$17*Data!$C$7))*$C$12,"")</f>
        <v/>
      </c>
      <c r="L3995" s="42" t="str">
        <f t="shared" ca="1" si="1890"/>
        <v/>
      </c>
      <c r="M3995" s="44" t="str">
        <f t="shared" ca="1" si="1891"/>
        <v/>
      </c>
      <c r="N3995" s="44" t="str">
        <f t="shared" ca="1" si="1892"/>
        <v/>
      </c>
      <c r="O3995" s="108" t="str">
        <f t="shared" si="1876"/>
        <v/>
      </c>
      <c r="P3995" s="102" t="str">
        <f t="shared" si="1877"/>
        <v/>
      </c>
      <c r="Q3995" s="102" t="str">
        <f t="shared" si="1878"/>
        <v/>
      </c>
      <c r="R3995" s="120" t="str">
        <f t="shared" si="1879"/>
        <v/>
      </c>
      <c r="S3995" s="54" t="str">
        <f t="shared" si="1880"/>
        <v/>
      </c>
      <c r="T3995" s="5" t="str">
        <f t="shared" si="1881"/>
        <v/>
      </c>
      <c r="U3995" s="152" t="str">
        <f t="shared" si="1864"/>
        <v/>
      </c>
      <c r="V3995" s="152" t="str">
        <f t="shared" si="1865"/>
        <v/>
      </c>
      <c r="W3995" s="153" t="str">
        <f t="shared" si="1866"/>
        <v/>
      </c>
      <c r="X3995" s="153" t="str">
        <f t="shared" si="1867"/>
        <v/>
      </c>
      <c r="Y3995" s="153" t="str">
        <f t="shared" si="1868"/>
        <v/>
      </c>
      <c r="Z3995" s="153" t="str">
        <f t="shared" si="1869"/>
        <v/>
      </c>
      <c r="AA3995" s="152" t="str">
        <f t="shared" si="1870"/>
        <v/>
      </c>
      <c r="AB3995" s="152" t="str">
        <f t="shared" si="1871"/>
        <v/>
      </c>
      <c r="AC3995" s="154" t="str">
        <f t="shared" si="1882"/>
        <v/>
      </c>
      <c r="AD3995" s="154" t="str">
        <f t="shared" si="1883"/>
        <v/>
      </c>
      <c r="AE3995" s="3" t="str">
        <f t="shared" si="1884"/>
        <v/>
      </c>
      <c r="AF3995" s="3" t="str">
        <f t="shared" si="1885"/>
        <v/>
      </c>
      <c r="AG3995" s="3" t="str">
        <f t="shared" si="1886"/>
        <v/>
      </c>
      <c r="AH3995" s="4" t="str">
        <f t="shared" si="1887"/>
        <v/>
      </c>
      <c r="AI3995" s="75" t="str">
        <f t="shared" si="1888"/>
        <v/>
      </c>
      <c r="AJ3995" s="75" t="str">
        <f t="shared" si="1889"/>
        <v/>
      </c>
    </row>
    <row r="3996" spans="1:36">
      <c r="A3996" s="41" t="str">
        <f t="shared" si="1872"/>
        <v/>
      </c>
      <c r="B3996" s="150" t="str">
        <f>IF(ISNUMBER(A3996),INDEX('MetaTrader Import'!$H$13:$J$5893,TRUNC(((A3996-$A$39+1)-1)/3)+1,MOD((A3996-$A$39+1)-1,3)+1),"")</f>
        <v/>
      </c>
      <c r="C3996" s="43" t="str">
        <f t="shared" si="1873"/>
        <v/>
      </c>
      <c r="D3996" s="43" t="str">
        <f t="shared" ca="1" si="1863"/>
        <v/>
      </c>
      <c r="E3996" s="43" t="str">
        <f t="shared" si="1874"/>
        <v/>
      </c>
      <c r="F3996" s="43" t="str">
        <f t="shared" si="1875"/>
        <v/>
      </c>
      <c r="G3996" s="43" t="str">
        <f>IF(A3996&lt;&gt;"",IF(A3996&lt;Data!$G$11*0.25,$C$13/$G$32,IF(A3996&gt;Data!$G$11*0.25,$C$13,$C$13*10)),"")</f>
        <v/>
      </c>
      <c r="H3996" s="43" t="str">
        <f>IF(A3996&lt;&gt;"",IF(Data!$G$9="constant",$C$13,IF(Data!$G$9="squeeze",G3996,F3996)),"")</f>
        <v/>
      </c>
      <c r="I3996" s="38" t="str">
        <f ca="1">IF(ISNUMBER(A3996),NORMINV(RAND(),0,IF(AND(Data!$G$9="squeeze",A3996&lt;Data!$G$11*0.25),$H$32,1)*$C$30*$C$13)*($C$14*$C$12),"")</f>
        <v/>
      </c>
      <c r="J3996" s="42" t="str">
        <f ca="1">IFERROR(IF(Data!$C$6="Real",B3996,I3996+J3995+($C$14*$C$12)*(NORMINV(RAND(),$C$15,CHOOSE($G$13,$C$13,F3996,G3996)))),"")</f>
        <v/>
      </c>
      <c r="K3996" s="88" t="str">
        <f>IF(ISNUMBER(A3996), IF($G$16="fixed",$G$17,MIN(H3996*Data!$C$7*$C$16*0.5,$C$17*Data!$C$7))*$C$12,"")</f>
        <v/>
      </c>
      <c r="L3996" s="42" t="str">
        <f t="shared" ca="1" si="1890"/>
        <v/>
      </c>
      <c r="M3996" s="44" t="str">
        <f t="shared" ca="1" si="1891"/>
        <v/>
      </c>
      <c r="N3996" s="44" t="str">
        <f t="shared" ca="1" si="1892"/>
        <v/>
      </c>
      <c r="O3996" s="108" t="str">
        <f t="shared" si="1876"/>
        <v/>
      </c>
      <c r="P3996" s="102" t="str">
        <f t="shared" si="1877"/>
        <v/>
      </c>
      <c r="Q3996" s="102" t="str">
        <f t="shared" si="1878"/>
        <v/>
      </c>
      <c r="R3996" s="120" t="str">
        <f t="shared" si="1879"/>
        <v/>
      </c>
      <c r="S3996" s="54" t="str">
        <f t="shared" si="1880"/>
        <v/>
      </c>
      <c r="T3996" s="5" t="str">
        <f t="shared" si="1881"/>
        <v/>
      </c>
      <c r="U3996" s="152" t="str">
        <f t="shared" si="1864"/>
        <v/>
      </c>
      <c r="V3996" s="152" t="str">
        <f t="shared" si="1865"/>
        <v/>
      </c>
      <c r="W3996" s="153" t="str">
        <f t="shared" si="1866"/>
        <v/>
      </c>
      <c r="X3996" s="153" t="str">
        <f t="shared" si="1867"/>
        <v/>
      </c>
      <c r="Y3996" s="153" t="str">
        <f t="shared" si="1868"/>
        <v/>
      </c>
      <c r="Z3996" s="153" t="str">
        <f t="shared" si="1869"/>
        <v/>
      </c>
      <c r="AA3996" s="152" t="str">
        <f t="shared" si="1870"/>
        <v/>
      </c>
      <c r="AB3996" s="152" t="str">
        <f t="shared" si="1871"/>
        <v/>
      </c>
      <c r="AC3996" s="154" t="str">
        <f t="shared" si="1882"/>
        <v/>
      </c>
      <c r="AD3996" s="154" t="str">
        <f t="shared" si="1883"/>
        <v/>
      </c>
      <c r="AE3996" s="3" t="str">
        <f t="shared" si="1884"/>
        <v/>
      </c>
      <c r="AF3996" s="3" t="str">
        <f t="shared" si="1885"/>
        <v/>
      </c>
      <c r="AG3996" s="3" t="str">
        <f t="shared" si="1886"/>
        <v/>
      </c>
      <c r="AH3996" s="4" t="str">
        <f t="shared" si="1887"/>
        <v/>
      </c>
      <c r="AI3996" s="75" t="str">
        <f t="shared" si="1888"/>
        <v/>
      </c>
      <c r="AJ3996" s="75" t="str">
        <f t="shared" si="1889"/>
        <v/>
      </c>
    </row>
    <row r="3997" spans="1:36">
      <c r="A3997" s="41" t="str">
        <f t="shared" si="1872"/>
        <v/>
      </c>
      <c r="B3997" s="150" t="str">
        <f>IF(ISNUMBER(A3997),INDEX('MetaTrader Import'!$H$13:$J$5893,TRUNC(((A3997-$A$39+1)-1)/3)+1,MOD((A3997-$A$39+1)-1,3)+1),"")</f>
        <v/>
      </c>
      <c r="C3997" s="43" t="str">
        <f t="shared" si="1873"/>
        <v/>
      </c>
      <c r="D3997" s="43" t="str">
        <f t="shared" ca="1" si="1863"/>
        <v/>
      </c>
      <c r="E3997" s="43" t="str">
        <f t="shared" si="1874"/>
        <v/>
      </c>
      <c r="F3997" s="43" t="str">
        <f t="shared" si="1875"/>
        <v/>
      </c>
      <c r="G3997" s="43" t="str">
        <f>IF(A3997&lt;&gt;"",IF(A3997&lt;Data!$G$11*0.25,$C$13/$G$32,IF(A3997&gt;Data!$G$11*0.25,$C$13,$C$13*10)),"")</f>
        <v/>
      </c>
      <c r="H3997" s="43" t="str">
        <f>IF(A3997&lt;&gt;"",IF(Data!$G$9="constant",$C$13,IF(Data!$G$9="squeeze",G3997,F3997)),"")</f>
        <v/>
      </c>
      <c r="I3997" s="38" t="str">
        <f ca="1">IF(ISNUMBER(A3997),NORMINV(RAND(),0,IF(AND(Data!$G$9="squeeze",A3997&lt;Data!$G$11*0.25),$H$32,1)*$C$30*$C$13)*($C$14*$C$12),"")</f>
        <v/>
      </c>
      <c r="J3997" s="42" t="str">
        <f ca="1">IFERROR(IF(Data!$C$6="Real",B3997,I3997+J3996+($C$14*$C$12)*(NORMINV(RAND(),$C$15,CHOOSE($G$13,$C$13,F3997,G3997)))),"")</f>
        <v/>
      </c>
      <c r="K3997" s="88" t="str">
        <f>IF(ISNUMBER(A3997), IF($G$16="fixed",$G$17,MIN(H3997*Data!$C$7*$C$16*0.5,$C$17*Data!$C$7))*$C$12,"")</f>
        <v/>
      </c>
      <c r="L3997" s="42" t="str">
        <f t="shared" ca="1" si="1890"/>
        <v/>
      </c>
      <c r="M3997" s="44" t="str">
        <f t="shared" ca="1" si="1891"/>
        <v/>
      </c>
      <c r="N3997" s="44" t="str">
        <f t="shared" ca="1" si="1892"/>
        <v/>
      </c>
      <c r="O3997" s="108" t="str">
        <f t="shared" si="1876"/>
        <v/>
      </c>
      <c r="P3997" s="102" t="str">
        <f t="shared" si="1877"/>
        <v/>
      </c>
      <c r="Q3997" s="102" t="str">
        <f t="shared" si="1878"/>
        <v/>
      </c>
      <c r="R3997" s="120" t="str">
        <f t="shared" si="1879"/>
        <v/>
      </c>
      <c r="S3997" s="54" t="str">
        <f t="shared" si="1880"/>
        <v/>
      </c>
      <c r="T3997" s="5" t="str">
        <f t="shared" si="1881"/>
        <v/>
      </c>
      <c r="U3997" s="152" t="str">
        <f t="shared" si="1864"/>
        <v/>
      </c>
      <c r="V3997" s="152" t="str">
        <f t="shared" si="1865"/>
        <v/>
      </c>
      <c r="W3997" s="153" t="str">
        <f t="shared" si="1866"/>
        <v/>
      </c>
      <c r="X3997" s="153" t="str">
        <f t="shared" si="1867"/>
        <v/>
      </c>
      <c r="Y3997" s="153" t="str">
        <f t="shared" si="1868"/>
        <v/>
      </c>
      <c r="Z3997" s="153" t="str">
        <f t="shared" si="1869"/>
        <v/>
      </c>
      <c r="AA3997" s="152" t="str">
        <f t="shared" si="1870"/>
        <v/>
      </c>
      <c r="AB3997" s="152" t="str">
        <f t="shared" si="1871"/>
        <v/>
      </c>
      <c r="AC3997" s="154" t="str">
        <f t="shared" si="1882"/>
        <v/>
      </c>
      <c r="AD3997" s="154" t="str">
        <f t="shared" si="1883"/>
        <v/>
      </c>
      <c r="AE3997" s="3" t="str">
        <f t="shared" si="1884"/>
        <v/>
      </c>
      <c r="AF3997" s="3" t="str">
        <f t="shared" si="1885"/>
        <v/>
      </c>
      <c r="AG3997" s="3" t="str">
        <f t="shared" si="1886"/>
        <v/>
      </c>
      <c r="AH3997" s="4" t="str">
        <f t="shared" si="1887"/>
        <v/>
      </c>
      <c r="AI3997" s="75" t="str">
        <f t="shared" si="1888"/>
        <v/>
      </c>
      <c r="AJ3997" s="75" t="str">
        <f t="shared" si="1889"/>
        <v/>
      </c>
    </row>
    <row r="3998" spans="1:36">
      <c r="A3998" s="41" t="str">
        <f t="shared" si="1872"/>
        <v/>
      </c>
      <c r="B3998" s="150" t="str">
        <f>IF(ISNUMBER(A3998),INDEX('MetaTrader Import'!$H$13:$J$5893,TRUNC(((A3998-$A$39+1)-1)/3)+1,MOD((A3998-$A$39+1)-1,3)+1),"")</f>
        <v/>
      </c>
      <c r="C3998" s="43" t="str">
        <f t="shared" si="1873"/>
        <v/>
      </c>
      <c r="D3998" s="43" t="str">
        <f t="shared" ca="1" si="1863"/>
        <v/>
      </c>
      <c r="E3998" s="43" t="str">
        <f t="shared" si="1874"/>
        <v/>
      </c>
      <c r="F3998" s="43" t="str">
        <f t="shared" si="1875"/>
        <v/>
      </c>
      <c r="G3998" s="43" t="str">
        <f>IF(A3998&lt;&gt;"",IF(A3998&lt;Data!$G$11*0.25,$C$13/$G$32,IF(A3998&gt;Data!$G$11*0.25,$C$13,$C$13*10)),"")</f>
        <v/>
      </c>
      <c r="H3998" s="43" t="str">
        <f>IF(A3998&lt;&gt;"",IF(Data!$G$9="constant",$C$13,IF(Data!$G$9="squeeze",G3998,F3998)),"")</f>
        <v/>
      </c>
      <c r="I3998" s="38" t="str">
        <f ca="1">IF(ISNUMBER(A3998),NORMINV(RAND(),0,IF(AND(Data!$G$9="squeeze",A3998&lt;Data!$G$11*0.25),$H$32,1)*$C$30*$C$13)*($C$14*$C$12),"")</f>
        <v/>
      </c>
      <c r="J3998" s="42" t="str">
        <f ca="1">IFERROR(IF(Data!$C$6="Real",B3998,I3998+J3997+($C$14*$C$12)*(NORMINV(RAND(),$C$15,CHOOSE($G$13,$C$13,F3998,G3998)))),"")</f>
        <v/>
      </c>
      <c r="K3998" s="88" t="str">
        <f>IF(ISNUMBER(A3998), IF($G$16="fixed",$G$17,MIN(H3998*Data!$C$7*$C$16*0.5,$C$17*Data!$C$7))*$C$12,"")</f>
        <v/>
      </c>
      <c r="L3998" s="42" t="str">
        <f t="shared" ca="1" si="1890"/>
        <v/>
      </c>
      <c r="M3998" s="44" t="str">
        <f t="shared" ca="1" si="1891"/>
        <v/>
      </c>
      <c r="N3998" s="44" t="str">
        <f t="shared" ca="1" si="1892"/>
        <v/>
      </c>
      <c r="O3998" s="108" t="str">
        <f t="shared" si="1876"/>
        <v/>
      </c>
      <c r="P3998" s="102" t="str">
        <f t="shared" si="1877"/>
        <v/>
      </c>
      <c r="Q3998" s="102" t="str">
        <f t="shared" si="1878"/>
        <v/>
      </c>
      <c r="R3998" s="120" t="str">
        <f t="shared" si="1879"/>
        <v/>
      </c>
      <c r="S3998" s="54" t="str">
        <f t="shared" si="1880"/>
        <v/>
      </c>
      <c r="T3998" s="5" t="str">
        <f t="shared" si="1881"/>
        <v/>
      </c>
      <c r="U3998" s="152" t="str">
        <f t="shared" si="1864"/>
        <v/>
      </c>
      <c r="V3998" s="152" t="str">
        <f t="shared" si="1865"/>
        <v/>
      </c>
      <c r="W3998" s="153" t="str">
        <f t="shared" si="1866"/>
        <v/>
      </c>
      <c r="X3998" s="153" t="str">
        <f t="shared" si="1867"/>
        <v/>
      </c>
      <c r="Y3998" s="153" t="str">
        <f t="shared" si="1868"/>
        <v/>
      </c>
      <c r="Z3998" s="153" t="str">
        <f t="shared" si="1869"/>
        <v/>
      </c>
      <c r="AA3998" s="152" t="str">
        <f t="shared" si="1870"/>
        <v/>
      </c>
      <c r="AB3998" s="152" t="str">
        <f t="shared" si="1871"/>
        <v/>
      </c>
      <c r="AC3998" s="154" t="str">
        <f t="shared" si="1882"/>
        <v/>
      </c>
      <c r="AD3998" s="154" t="str">
        <f t="shared" si="1883"/>
        <v/>
      </c>
      <c r="AE3998" s="3" t="str">
        <f t="shared" si="1884"/>
        <v/>
      </c>
      <c r="AF3998" s="3" t="str">
        <f t="shared" si="1885"/>
        <v/>
      </c>
      <c r="AG3998" s="3" t="str">
        <f t="shared" si="1886"/>
        <v/>
      </c>
      <c r="AH3998" s="4" t="str">
        <f t="shared" si="1887"/>
        <v/>
      </c>
      <c r="AI3998" s="75" t="str">
        <f t="shared" si="1888"/>
        <v/>
      </c>
      <c r="AJ3998" s="75" t="str">
        <f t="shared" si="1889"/>
        <v/>
      </c>
    </row>
    <row r="3999" spans="1:36">
      <c r="A3999" s="41" t="str">
        <f t="shared" si="1872"/>
        <v/>
      </c>
      <c r="B3999" s="150" t="str">
        <f>IF(ISNUMBER(A3999),INDEX('MetaTrader Import'!$H$13:$J$5893,TRUNC(((A3999-$A$39+1)-1)/3)+1,MOD((A3999-$A$39+1)-1,3)+1),"")</f>
        <v/>
      </c>
      <c r="C3999" s="43" t="str">
        <f t="shared" si="1873"/>
        <v/>
      </c>
      <c r="D3999" s="43" t="str">
        <f t="shared" ca="1" si="1863"/>
        <v/>
      </c>
      <c r="E3999" s="43" t="str">
        <f t="shared" si="1874"/>
        <v/>
      </c>
      <c r="F3999" s="43" t="str">
        <f t="shared" si="1875"/>
        <v/>
      </c>
      <c r="G3999" s="43" t="str">
        <f>IF(A3999&lt;&gt;"",IF(A3999&lt;Data!$G$11*0.25,$C$13/$G$32,IF(A3999&gt;Data!$G$11*0.25,$C$13,$C$13*10)),"")</f>
        <v/>
      </c>
      <c r="H3999" s="43" t="str">
        <f>IF(A3999&lt;&gt;"",IF(Data!$G$9="constant",$C$13,IF(Data!$G$9="squeeze",G3999,F3999)),"")</f>
        <v/>
      </c>
      <c r="I3999" s="38" t="str">
        <f ca="1">IF(ISNUMBER(A3999),NORMINV(RAND(),0,IF(AND(Data!$G$9="squeeze",A3999&lt;Data!$G$11*0.25),$H$32,1)*$C$30*$C$13)*($C$14*$C$12),"")</f>
        <v/>
      </c>
      <c r="J3999" s="42" t="str">
        <f ca="1">IFERROR(IF(Data!$C$6="Real",B3999,I3999+J3998+($C$14*$C$12)*(NORMINV(RAND(),$C$15,CHOOSE($G$13,$C$13,F3999,G3999)))),"")</f>
        <v/>
      </c>
      <c r="K3999" s="88" t="str">
        <f>IF(ISNUMBER(A3999), IF($G$16="fixed",$G$17,MIN(H3999*Data!$C$7*$C$16*0.5,$C$17*Data!$C$7))*$C$12,"")</f>
        <v/>
      </c>
      <c r="L3999" s="42" t="str">
        <f t="shared" ca="1" si="1890"/>
        <v/>
      </c>
      <c r="M3999" s="44" t="str">
        <f t="shared" ca="1" si="1891"/>
        <v/>
      </c>
      <c r="N3999" s="44" t="str">
        <f t="shared" ca="1" si="1892"/>
        <v/>
      </c>
      <c r="O3999" s="108" t="str">
        <f t="shared" si="1876"/>
        <v/>
      </c>
      <c r="P3999" s="102" t="str">
        <f t="shared" si="1877"/>
        <v/>
      </c>
      <c r="Q3999" s="102" t="str">
        <f t="shared" si="1878"/>
        <v/>
      </c>
      <c r="R3999" s="120" t="str">
        <f t="shared" si="1879"/>
        <v/>
      </c>
      <c r="S3999" s="54" t="str">
        <f t="shared" si="1880"/>
        <v/>
      </c>
      <c r="T3999" s="5" t="str">
        <f t="shared" si="1881"/>
        <v/>
      </c>
      <c r="U3999" s="152" t="str">
        <f t="shared" si="1864"/>
        <v/>
      </c>
      <c r="V3999" s="152" t="str">
        <f t="shared" si="1865"/>
        <v/>
      </c>
      <c r="W3999" s="153" t="str">
        <f t="shared" si="1866"/>
        <v/>
      </c>
      <c r="X3999" s="153" t="str">
        <f t="shared" si="1867"/>
        <v/>
      </c>
      <c r="Y3999" s="153" t="str">
        <f t="shared" si="1868"/>
        <v/>
      </c>
      <c r="Z3999" s="153" t="str">
        <f t="shared" si="1869"/>
        <v/>
      </c>
      <c r="AA3999" s="152" t="str">
        <f t="shared" si="1870"/>
        <v/>
      </c>
      <c r="AB3999" s="152" t="str">
        <f t="shared" si="1871"/>
        <v/>
      </c>
      <c r="AC3999" s="154" t="str">
        <f t="shared" si="1882"/>
        <v/>
      </c>
      <c r="AD3999" s="154" t="str">
        <f t="shared" si="1883"/>
        <v/>
      </c>
      <c r="AE3999" s="3" t="str">
        <f t="shared" si="1884"/>
        <v/>
      </c>
      <c r="AF3999" s="3" t="str">
        <f t="shared" si="1885"/>
        <v/>
      </c>
      <c r="AG3999" s="3" t="str">
        <f t="shared" si="1886"/>
        <v/>
      </c>
      <c r="AH3999" s="4" t="str">
        <f t="shared" si="1887"/>
        <v/>
      </c>
      <c r="AI3999" s="75" t="str">
        <f t="shared" si="1888"/>
        <v/>
      </c>
      <c r="AJ3999" s="75" t="str">
        <f t="shared" si="1889"/>
        <v/>
      </c>
    </row>
    <row r="4000" spans="1:36">
      <c r="A4000" s="41" t="str">
        <f t="shared" si="1872"/>
        <v/>
      </c>
      <c r="B4000" s="150" t="str">
        <f>IF(ISNUMBER(A4000),INDEX('MetaTrader Import'!$H$13:$J$5893,TRUNC(((A4000-$A$39+1)-1)/3)+1,MOD((A4000-$A$39+1)-1,3)+1),"")</f>
        <v/>
      </c>
      <c r="C4000" s="43" t="str">
        <f t="shared" si="1873"/>
        <v/>
      </c>
      <c r="D4000" s="43" t="str">
        <f t="shared" ca="1" si="1863"/>
        <v/>
      </c>
      <c r="E4000" s="43" t="str">
        <f t="shared" si="1874"/>
        <v/>
      </c>
      <c r="F4000" s="43" t="str">
        <f t="shared" si="1875"/>
        <v/>
      </c>
      <c r="G4000" s="43" t="str">
        <f>IF(A4000&lt;&gt;"",IF(A4000&lt;Data!$G$11*0.25,$C$13/$G$32,IF(A4000&gt;Data!$G$11*0.25,$C$13,$C$13*10)),"")</f>
        <v/>
      </c>
      <c r="H4000" s="43" t="str">
        <f>IF(A4000&lt;&gt;"",IF(Data!$G$9="constant",$C$13,IF(Data!$G$9="squeeze",G4000,F4000)),"")</f>
        <v/>
      </c>
      <c r="I4000" s="38" t="str">
        <f ca="1">IF(ISNUMBER(A4000),NORMINV(RAND(),0,IF(AND(Data!$G$9="squeeze",A4000&lt;Data!$G$11*0.25),$H$32,1)*$C$30*$C$13)*($C$14*$C$12),"")</f>
        <v/>
      </c>
      <c r="J4000" s="42" t="str">
        <f ca="1">IFERROR(IF(Data!$C$6="Real",B4000,I4000+J3999+($C$14*$C$12)*(NORMINV(RAND(),$C$15,CHOOSE($G$13,$C$13,F4000,G4000)))),"")</f>
        <v/>
      </c>
      <c r="K4000" s="88" t="str">
        <f>IF(ISNUMBER(A4000), IF($G$16="fixed",$G$17,MIN(H4000*Data!$C$7*$C$16*0.5,$C$17*Data!$C$7))*$C$12,"")</f>
        <v/>
      </c>
      <c r="L4000" s="42" t="str">
        <f t="shared" ca="1" si="1890"/>
        <v/>
      </c>
      <c r="M4000" s="44" t="str">
        <f t="shared" ca="1" si="1891"/>
        <v/>
      </c>
      <c r="N4000" s="44" t="str">
        <f t="shared" ca="1" si="1892"/>
        <v/>
      </c>
      <c r="O4000" s="108" t="str">
        <f t="shared" si="1876"/>
        <v/>
      </c>
      <c r="P4000" s="102" t="str">
        <f t="shared" si="1877"/>
        <v/>
      </c>
      <c r="Q4000" s="102" t="str">
        <f t="shared" si="1878"/>
        <v/>
      </c>
      <c r="R4000" s="120" t="str">
        <f t="shared" si="1879"/>
        <v/>
      </c>
      <c r="S4000" s="54" t="str">
        <f t="shared" si="1880"/>
        <v/>
      </c>
      <c r="T4000" s="5" t="str">
        <f t="shared" si="1881"/>
        <v/>
      </c>
      <c r="U4000" s="152" t="str">
        <f t="shared" si="1864"/>
        <v/>
      </c>
      <c r="V4000" s="152" t="str">
        <f t="shared" si="1865"/>
        <v/>
      </c>
      <c r="W4000" s="153" t="str">
        <f t="shared" si="1866"/>
        <v/>
      </c>
      <c r="X4000" s="153" t="str">
        <f t="shared" si="1867"/>
        <v/>
      </c>
      <c r="Y4000" s="153" t="str">
        <f t="shared" si="1868"/>
        <v/>
      </c>
      <c r="Z4000" s="153" t="str">
        <f t="shared" si="1869"/>
        <v/>
      </c>
      <c r="AA4000" s="152" t="str">
        <f t="shared" si="1870"/>
        <v/>
      </c>
      <c r="AB4000" s="152" t="str">
        <f t="shared" si="1871"/>
        <v/>
      </c>
      <c r="AC4000" s="154" t="str">
        <f t="shared" si="1882"/>
        <v/>
      </c>
      <c r="AD4000" s="154" t="str">
        <f t="shared" si="1883"/>
        <v/>
      </c>
      <c r="AE4000" s="3" t="str">
        <f t="shared" si="1884"/>
        <v/>
      </c>
      <c r="AF4000" s="3" t="str">
        <f t="shared" si="1885"/>
        <v/>
      </c>
      <c r="AG4000" s="3" t="str">
        <f t="shared" si="1886"/>
        <v/>
      </c>
      <c r="AH4000" s="4" t="str">
        <f t="shared" si="1887"/>
        <v/>
      </c>
      <c r="AI4000" s="75" t="str">
        <f t="shared" si="1888"/>
        <v/>
      </c>
      <c r="AJ4000" s="75" t="str">
        <f t="shared" si="1889"/>
        <v/>
      </c>
    </row>
    <row r="4001" spans="1:36">
      <c r="A4001" s="41" t="str">
        <f t="shared" si="1872"/>
        <v/>
      </c>
      <c r="B4001" s="150" t="str">
        <f>IF(ISNUMBER(A4001),INDEX('MetaTrader Import'!$H$13:$J$5893,TRUNC(((A4001-$A$39+1)-1)/3)+1,MOD((A4001-$A$39+1)-1,3)+1),"")</f>
        <v/>
      </c>
      <c r="C4001" s="43" t="str">
        <f t="shared" si="1873"/>
        <v/>
      </c>
      <c r="D4001" s="43" t="str">
        <f t="shared" ca="1" si="1863"/>
        <v/>
      </c>
      <c r="E4001" s="43" t="str">
        <f t="shared" si="1874"/>
        <v/>
      </c>
      <c r="F4001" s="43" t="str">
        <f t="shared" si="1875"/>
        <v/>
      </c>
      <c r="G4001" s="43" t="str">
        <f>IF(A4001&lt;&gt;"",IF(A4001&lt;Data!$G$11*0.25,$C$13/$G$32,IF(A4001&gt;Data!$G$11*0.25,$C$13,$C$13*10)),"")</f>
        <v/>
      </c>
      <c r="H4001" s="43" t="str">
        <f>IF(A4001&lt;&gt;"",IF(Data!$G$9="constant",$C$13,IF(Data!$G$9="squeeze",G4001,F4001)),"")</f>
        <v/>
      </c>
      <c r="I4001" s="38" t="str">
        <f ca="1">IF(ISNUMBER(A4001),NORMINV(RAND(),0,IF(AND(Data!$G$9="squeeze",A4001&lt;Data!$G$11*0.25),$H$32,1)*$C$30*$C$13)*($C$14*$C$12),"")</f>
        <v/>
      </c>
      <c r="J4001" s="42" t="str">
        <f ca="1">IFERROR(IF(Data!$C$6="Real",B4001,I4001+J4000+($C$14*$C$12)*(NORMINV(RAND(),$C$15,CHOOSE($G$13,$C$13,F4001,G4001)))),"")</f>
        <v/>
      </c>
      <c r="K4001" s="88" t="str">
        <f>IF(ISNUMBER(A4001), IF($G$16="fixed",$G$17,MIN(H4001*Data!$C$7*$C$16*0.5,$C$17*Data!$C$7))*$C$12,"")</f>
        <v/>
      </c>
      <c r="L4001" s="42" t="str">
        <f t="shared" ca="1" si="1890"/>
        <v/>
      </c>
      <c r="M4001" s="44" t="str">
        <f t="shared" ca="1" si="1891"/>
        <v/>
      </c>
      <c r="N4001" s="44" t="str">
        <f t="shared" ca="1" si="1892"/>
        <v/>
      </c>
      <c r="O4001" s="108" t="str">
        <f t="shared" si="1876"/>
        <v/>
      </c>
      <c r="P4001" s="102" t="str">
        <f t="shared" si="1877"/>
        <v/>
      </c>
      <c r="Q4001" s="102" t="str">
        <f t="shared" si="1878"/>
        <v/>
      </c>
      <c r="R4001" s="120" t="str">
        <f t="shared" si="1879"/>
        <v/>
      </c>
      <c r="S4001" s="54" t="str">
        <f t="shared" si="1880"/>
        <v/>
      </c>
      <c r="T4001" s="5" t="str">
        <f t="shared" si="1881"/>
        <v/>
      </c>
      <c r="U4001" s="152" t="str">
        <f t="shared" si="1864"/>
        <v/>
      </c>
      <c r="V4001" s="152" t="str">
        <f t="shared" si="1865"/>
        <v/>
      </c>
      <c r="W4001" s="153" t="str">
        <f t="shared" si="1866"/>
        <v/>
      </c>
      <c r="X4001" s="153" t="str">
        <f t="shared" si="1867"/>
        <v/>
      </c>
      <c r="Y4001" s="153" t="str">
        <f t="shared" si="1868"/>
        <v/>
      </c>
      <c r="Z4001" s="153" t="str">
        <f t="shared" si="1869"/>
        <v/>
      </c>
      <c r="AA4001" s="152" t="str">
        <f t="shared" si="1870"/>
        <v/>
      </c>
      <c r="AB4001" s="152" t="str">
        <f t="shared" si="1871"/>
        <v/>
      </c>
      <c r="AC4001" s="154" t="str">
        <f t="shared" si="1882"/>
        <v/>
      </c>
      <c r="AD4001" s="154" t="str">
        <f t="shared" si="1883"/>
        <v/>
      </c>
      <c r="AE4001" s="3" t="str">
        <f t="shared" si="1884"/>
        <v/>
      </c>
      <c r="AF4001" s="3" t="str">
        <f t="shared" si="1885"/>
        <v/>
      </c>
      <c r="AG4001" s="3" t="str">
        <f t="shared" si="1886"/>
        <v/>
      </c>
      <c r="AH4001" s="4" t="str">
        <f t="shared" si="1887"/>
        <v/>
      </c>
      <c r="AI4001" s="75" t="str">
        <f t="shared" si="1888"/>
        <v/>
      </c>
      <c r="AJ4001" s="75" t="str">
        <f t="shared" si="1889"/>
        <v/>
      </c>
    </row>
    <row r="4002" spans="1:36">
      <c r="A4002" s="41" t="str">
        <f t="shared" si="1872"/>
        <v/>
      </c>
      <c r="B4002" s="150" t="str">
        <f>IF(ISNUMBER(A4002),INDEX('MetaTrader Import'!$H$13:$J$5893,TRUNC(((A4002-$A$39+1)-1)/3)+1,MOD((A4002-$A$39+1)-1,3)+1),"")</f>
        <v/>
      </c>
      <c r="C4002" s="43" t="str">
        <f t="shared" si="1873"/>
        <v/>
      </c>
      <c r="D4002" s="43" t="str">
        <f t="shared" ca="1" si="1863"/>
        <v/>
      </c>
      <c r="E4002" s="43" t="str">
        <f t="shared" si="1874"/>
        <v/>
      </c>
      <c r="F4002" s="43" t="str">
        <f t="shared" si="1875"/>
        <v/>
      </c>
      <c r="G4002" s="43" t="str">
        <f>IF(A4002&lt;&gt;"",IF(A4002&lt;Data!$G$11*0.25,$C$13/$G$32,IF(A4002&gt;Data!$G$11*0.25,$C$13,$C$13*10)),"")</f>
        <v/>
      </c>
      <c r="H4002" s="43" t="str">
        <f>IF(A4002&lt;&gt;"",IF(Data!$G$9="constant",$C$13,IF(Data!$G$9="squeeze",G4002,F4002)),"")</f>
        <v/>
      </c>
      <c r="I4002" s="38" t="str">
        <f ca="1">IF(ISNUMBER(A4002),NORMINV(RAND(),0,IF(AND(Data!$G$9="squeeze",A4002&lt;Data!$G$11*0.25),$H$32,1)*$C$30*$C$13)*($C$14*$C$12),"")</f>
        <v/>
      </c>
      <c r="J4002" s="42" t="str">
        <f ca="1">IFERROR(IF(Data!$C$6="Real",B4002,I4002+J4001+($C$14*$C$12)*(NORMINV(RAND(),$C$15,CHOOSE($G$13,$C$13,F4002,G4002)))),"")</f>
        <v/>
      </c>
      <c r="K4002" s="88" t="str">
        <f>IF(ISNUMBER(A4002), IF($G$16="fixed",$G$17,MIN(H4002*Data!$C$7*$C$16*0.5,$C$17*Data!$C$7))*$C$12,"")</f>
        <v/>
      </c>
      <c r="L4002" s="42" t="str">
        <f t="shared" ca="1" si="1890"/>
        <v/>
      </c>
      <c r="M4002" s="44" t="str">
        <f t="shared" ca="1" si="1891"/>
        <v/>
      </c>
      <c r="N4002" s="44" t="str">
        <f t="shared" ca="1" si="1892"/>
        <v/>
      </c>
      <c r="O4002" s="108" t="str">
        <f t="shared" si="1876"/>
        <v/>
      </c>
      <c r="P4002" s="102" t="str">
        <f t="shared" si="1877"/>
        <v/>
      </c>
      <c r="Q4002" s="102" t="str">
        <f t="shared" si="1878"/>
        <v/>
      </c>
      <c r="R4002" s="120" t="str">
        <f t="shared" si="1879"/>
        <v/>
      </c>
      <c r="S4002" s="54" t="str">
        <f t="shared" si="1880"/>
        <v/>
      </c>
      <c r="T4002" s="5" t="str">
        <f t="shared" si="1881"/>
        <v/>
      </c>
      <c r="U4002" s="152" t="str">
        <f t="shared" si="1864"/>
        <v/>
      </c>
      <c r="V4002" s="152" t="str">
        <f t="shared" si="1865"/>
        <v/>
      </c>
      <c r="W4002" s="153" t="str">
        <f t="shared" si="1866"/>
        <v/>
      </c>
      <c r="X4002" s="153" t="str">
        <f t="shared" si="1867"/>
        <v/>
      </c>
      <c r="Y4002" s="153" t="str">
        <f t="shared" si="1868"/>
        <v/>
      </c>
      <c r="Z4002" s="153" t="str">
        <f t="shared" si="1869"/>
        <v/>
      </c>
      <c r="AA4002" s="152" t="str">
        <f t="shared" si="1870"/>
        <v/>
      </c>
      <c r="AB4002" s="152" t="str">
        <f t="shared" si="1871"/>
        <v/>
      </c>
      <c r="AC4002" s="154" t="str">
        <f t="shared" si="1882"/>
        <v/>
      </c>
      <c r="AD4002" s="154" t="str">
        <f t="shared" si="1883"/>
        <v/>
      </c>
      <c r="AE4002" s="3" t="str">
        <f t="shared" si="1884"/>
        <v/>
      </c>
      <c r="AF4002" s="3" t="str">
        <f t="shared" si="1885"/>
        <v/>
      </c>
      <c r="AG4002" s="3" t="str">
        <f t="shared" si="1886"/>
        <v/>
      </c>
      <c r="AH4002" s="4" t="str">
        <f t="shared" si="1887"/>
        <v/>
      </c>
      <c r="AI4002" s="75" t="str">
        <f t="shared" si="1888"/>
        <v/>
      </c>
      <c r="AJ4002" s="75" t="str">
        <f t="shared" si="1889"/>
        <v/>
      </c>
    </row>
    <row r="4003" spans="1:36">
      <c r="A4003" s="41" t="str">
        <f t="shared" si="1872"/>
        <v/>
      </c>
      <c r="B4003" s="150" t="str">
        <f>IF(ISNUMBER(A4003),INDEX('MetaTrader Import'!$H$13:$J$5893,TRUNC(((A4003-$A$39+1)-1)/3)+1,MOD((A4003-$A$39+1)-1,3)+1),"")</f>
        <v/>
      </c>
      <c r="C4003" s="43" t="str">
        <f t="shared" si="1873"/>
        <v/>
      </c>
      <c r="D4003" s="43" t="str">
        <f t="shared" ca="1" si="1863"/>
        <v/>
      </c>
      <c r="E4003" s="43" t="str">
        <f t="shared" si="1874"/>
        <v/>
      </c>
      <c r="F4003" s="43" t="str">
        <f t="shared" si="1875"/>
        <v/>
      </c>
      <c r="G4003" s="43" t="str">
        <f>IF(A4003&lt;&gt;"",IF(A4003&lt;Data!$G$11*0.25,$C$13/$G$32,IF(A4003&gt;Data!$G$11*0.25,$C$13,$C$13*10)),"")</f>
        <v/>
      </c>
      <c r="H4003" s="43" t="str">
        <f>IF(A4003&lt;&gt;"",IF(Data!$G$9="constant",$C$13,IF(Data!$G$9="squeeze",G4003,F4003)),"")</f>
        <v/>
      </c>
      <c r="I4003" s="38" t="str">
        <f ca="1">IF(ISNUMBER(A4003),NORMINV(RAND(),0,IF(AND(Data!$G$9="squeeze",A4003&lt;Data!$G$11*0.25),$H$32,1)*$C$30*$C$13)*($C$14*$C$12),"")</f>
        <v/>
      </c>
      <c r="J4003" s="42" t="str">
        <f ca="1">IFERROR(IF(Data!$C$6="Real",B4003,I4003+J4002+($C$14*$C$12)*(NORMINV(RAND(),$C$15,CHOOSE($G$13,$C$13,F4003,G4003)))),"")</f>
        <v/>
      </c>
      <c r="K4003" s="88" t="str">
        <f>IF(ISNUMBER(A4003), IF($G$16="fixed",$G$17,MIN(H4003*Data!$C$7*$C$16*0.5,$C$17*Data!$C$7))*$C$12,"")</f>
        <v/>
      </c>
      <c r="L4003" s="42" t="str">
        <f t="shared" ca="1" si="1890"/>
        <v/>
      </c>
      <c r="M4003" s="44" t="str">
        <f t="shared" ca="1" si="1891"/>
        <v/>
      </c>
      <c r="N4003" s="44" t="str">
        <f t="shared" ca="1" si="1892"/>
        <v/>
      </c>
      <c r="O4003" s="108" t="str">
        <f t="shared" si="1876"/>
        <v/>
      </c>
      <c r="P4003" s="102" t="str">
        <f t="shared" si="1877"/>
        <v/>
      </c>
      <c r="Q4003" s="102" t="str">
        <f t="shared" si="1878"/>
        <v/>
      </c>
      <c r="R4003" s="120" t="str">
        <f t="shared" si="1879"/>
        <v/>
      </c>
      <c r="S4003" s="54" t="str">
        <f t="shared" si="1880"/>
        <v/>
      </c>
      <c r="T4003" s="5" t="str">
        <f t="shared" si="1881"/>
        <v/>
      </c>
      <c r="U4003" s="152" t="str">
        <f t="shared" si="1864"/>
        <v/>
      </c>
      <c r="V4003" s="152" t="str">
        <f t="shared" si="1865"/>
        <v/>
      </c>
      <c r="W4003" s="153" t="str">
        <f t="shared" si="1866"/>
        <v/>
      </c>
      <c r="X4003" s="153" t="str">
        <f t="shared" si="1867"/>
        <v/>
      </c>
      <c r="Y4003" s="153" t="str">
        <f t="shared" si="1868"/>
        <v/>
      </c>
      <c r="Z4003" s="153" t="str">
        <f t="shared" si="1869"/>
        <v/>
      </c>
      <c r="AA4003" s="152" t="str">
        <f t="shared" si="1870"/>
        <v/>
      </c>
      <c r="AB4003" s="152" t="str">
        <f t="shared" si="1871"/>
        <v/>
      </c>
      <c r="AC4003" s="154" t="str">
        <f t="shared" si="1882"/>
        <v/>
      </c>
      <c r="AD4003" s="154" t="str">
        <f t="shared" si="1883"/>
        <v/>
      </c>
      <c r="AE4003" s="3" t="str">
        <f t="shared" si="1884"/>
        <v/>
      </c>
      <c r="AF4003" s="3" t="str">
        <f t="shared" si="1885"/>
        <v/>
      </c>
      <c r="AG4003" s="3" t="str">
        <f t="shared" si="1886"/>
        <v/>
      </c>
      <c r="AH4003" s="4" t="str">
        <f t="shared" si="1887"/>
        <v/>
      </c>
      <c r="AI4003" s="75" t="str">
        <f t="shared" si="1888"/>
        <v/>
      </c>
      <c r="AJ4003" s="75" t="str">
        <f t="shared" si="1889"/>
        <v/>
      </c>
    </row>
    <row r="4004" spans="1:36">
      <c r="A4004" s="41" t="str">
        <f t="shared" si="1872"/>
        <v/>
      </c>
      <c r="B4004" s="150" t="str">
        <f>IF(ISNUMBER(A4004),INDEX('MetaTrader Import'!$H$13:$J$5893,TRUNC(((A4004-$A$39+1)-1)/3)+1,MOD((A4004-$A$39+1)-1,3)+1),"")</f>
        <v/>
      </c>
      <c r="C4004" s="43" t="str">
        <f t="shared" si="1873"/>
        <v/>
      </c>
      <c r="D4004" s="43" t="str">
        <f t="shared" ca="1" si="1863"/>
        <v/>
      </c>
      <c r="E4004" s="43" t="str">
        <f t="shared" si="1874"/>
        <v/>
      </c>
      <c r="F4004" s="43" t="str">
        <f t="shared" si="1875"/>
        <v/>
      </c>
      <c r="G4004" s="43" t="str">
        <f>IF(A4004&lt;&gt;"",IF(A4004&lt;Data!$G$11*0.25,$C$13/$G$32,IF(A4004&gt;Data!$G$11*0.25,$C$13,$C$13*10)),"")</f>
        <v/>
      </c>
      <c r="H4004" s="43" t="str">
        <f>IF(A4004&lt;&gt;"",IF(Data!$G$9="constant",$C$13,IF(Data!$G$9="squeeze",G4004,F4004)),"")</f>
        <v/>
      </c>
      <c r="I4004" s="38" t="str">
        <f ca="1">IF(ISNUMBER(A4004),NORMINV(RAND(),0,IF(AND(Data!$G$9="squeeze",A4004&lt;Data!$G$11*0.25),$H$32,1)*$C$30*$C$13)*($C$14*$C$12),"")</f>
        <v/>
      </c>
      <c r="J4004" s="42" t="str">
        <f ca="1">IFERROR(IF(Data!$C$6="Real",B4004,I4004+J4003+($C$14*$C$12)*(NORMINV(RAND(),$C$15,CHOOSE($G$13,$C$13,F4004,G4004)))),"")</f>
        <v/>
      </c>
      <c r="K4004" s="88" t="str">
        <f>IF(ISNUMBER(A4004), IF($G$16="fixed",$G$17,MIN(H4004*Data!$C$7*$C$16*0.5,$C$17*Data!$C$7))*$C$12,"")</f>
        <v/>
      </c>
      <c r="L4004" s="42" t="str">
        <f t="shared" ca="1" si="1890"/>
        <v/>
      </c>
      <c r="M4004" s="44" t="str">
        <f t="shared" ca="1" si="1891"/>
        <v/>
      </c>
      <c r="N4004" s="44" t="str">
        <f t="shared" ca="1" si="1892"/>
        <v/>
      </c>
      <c r="O4004" s="108" t="str">
        <f t="shared" si="1876"/>
        <v/>
      </c>
      <c r="P4004" s="102" t="str">
        <f t="shared" si="1877"/>
        <v/>
      </c>
      <c r="Q4004" s="102" t="str">
        <f t="shared" si="1878"/>
        <v/>
      </c>
      <c r="R4004" s="120" t="str">
        <f t="shared" si="1879"/>
        <v/>
      </c>
      <c r="S4004" s="54" t="str">
        <f t="shared" si="1880"/>
        <v/>
      </c>
      <c r="T4004" s="5" t="str">
        <f t="shared" si="1881"/>
        <v/>
      </c>
      <c r="U4004" s="152" t="str">
        <f t="shared" si="1864"/>
        <v/>
      </c>
      <c r="V4004" s="152" t="str">
        <f t="shared" si="1865"/>
        <v/>
      </c>
      <c r="W4004" s="153" t="str">
        <f t="shared" si="1866"/>
        <v/>
      </c>
      <c r="X4004" s="153" t="str">
        <f t="shared" si="1867"/>
        <v/>
      </c>
      <c r="Y4004" s="153" t="str">
        <f t="shared" si="1868"/>
        <v/>
      </c>
      <c r="Z4004" s="153" t="str">
        <f t="shared" si="1869"/>
        <v/>
      </c>
      <c r="AA4004" s="152" t="str">
        <f t="shared" si="1870"/>
        <v/>
      </c>
      <c r="AB4004" s="152" t="str">
        <f t="shared" si="1871"/>
        <v/>
      </c>
      <c r="AC4004" s="154" t="str">
        <f t="shared" si="1882"/>
        <v/>
      </c>
      <c r="AD4004" s="154" t="str">
        <f t="shared" si="1883"/>
        <v/>
      </c>
      <c r="AE4004" s="3" t="str">
        <f t="shared" si="1884"/>
        <v/>
      </c>
      <c r="AF4004" s="3" t="str">
        <f t="shared" si="1885"/>
        <v/>
      </c>
      <c r="AG4004" s="3" t="str">
        <f t="shared" si="1886"/>
        <v/>
      </c>
      <c r="AH4004" s="4" t="str">
        <f t="shared" si="1887"/>
        <v/>
      </c>
      <c r="AI4004" s="75" t="str">
        <f t="shared" si="1888"/>
        <v/>
      </c>
      <c r="AJ4004" s="75" t="str">
        <f t="shared" si="1889"/>
        <v/>
      </c>
    </row>
    <row r="4005" spans="1:36">
      <c r="A4005" s="41" t="str">
        <f t="shared" si="1872"/>
        <v/>
      </c>
      <c r="B4005" s="150" t="str">
        <f>IF(ISNUMBER(A4005),INDEX('MetaTrader Import'!$H$13:$J$5893,TRUNC(((A4005-$A$39+1)-1)/3)+1,MOD((A4005-$A$39+1)-1,3)+1),"")</f>
        <v/>
      </c>
      <c r="C4005" s="43" t="str">
        <f t="shared" si="1873"/>
        <v/>
      </c>
      <c r="D4005" s="43" t="str">
        <f t="shared" ca="1" si="1863"/>
        <v/>
      </c>
      <c r="E4005" s="43" t="str">
        <f t="shared" si="1874"/>
        <v/>
      </c>
      <c r="F4005" s="43" t="str">
        <f t="shared" si="1875"/>
        <v/>
      </c>
      <c r="G4005" s="43" t="str">
        <f>IF(A4005&lt;&gt;"",IF(A4005&lt;Data!$G$11*0.25,$C$13/$G$32,IF(A4005&gt;Data!$G$11*0.25,$C$13,$C$13*10)),"")</f>
        <v/>
      </c>
      <c r="H4005" s="43" t="str">
        <f>IF(A4005&lt;&gt;"",IF(Data!$G$9="constant",$C$13,IF(Data!$G$9="squeeze",G4005,F4005)),"")</f>
        <v/>
      </c>
      <c r="I4005" s="38" t="str">
        <f ca="1">IF(ISNUMBER(A4005),NORMINV(RAND(),0,IF(AND(Data!$G$9="squeeze",A4005&lt;Data!$G$11*0.25),$H$32,1)*$C$30*$C$13)*($C$14*$C$12),"")</f>
        <v/>
      </c>
      <c r="J4005" s="42" t="str">
        <f ca="1">IFERROR(IF(Data!$C$6="Real",B4005,I4005+J4004+($C$14*$C$12)*(NORMINV(RAND(),$C$15,CHOOSE($G$13,$C$13,F4005,G4005)))),"")</f>
        <v/>
      </c>
      <c r="K4005" s="88" t="str">
        <f>IF(ISNUMBER(A4005), IF($G$16="fixed",$G$17,MIN(H4005*Data!$C$7*$C$16*0.5,$C$17*Data!$C$7))*$C$12,"")</f>
        <v/>
      </c>
      <c r="L4005" s="42" t="str">
        <f t="shared" ca="1" si="1890"/>
        <v/>
      </c>
      <c r="M4005" s="44" t="str">
        <f t="shared" ca="1" si="1891"/>
        <v/>
      </c>
      <c r="N4005" s="44" t="str">
        <f t="shared" ca="1" si="1892"/>
        <v/>
      </c>
      <c r="O4005" s="108" t="str">
        <f t="shared" si="1876"/>
        <v/>
      </c>
      <c r="P4005" s="102" t="str">
        <f t="shared" si="1877"/>
        <v/>
      </c>
      <c r="Q4005" s="102" t="str">
        <f t="shared" si="1878"/>
        <v/>
      </c>
      <c r="R4005" s="120" t="str">
        <f t="shared" si="1879"/>
        <v/>
      </c>
      <c r="S4005" s="54" t="str">
        <f t="shared" si="1880"/>
        <v/>
      </c>
      <c r="T4005" s="5" t="str">
        <f t="shared" si="1881"/>
        <v/>
      </c>
      <c r="U4005" s="152" t="str">
        <f t="shared" si="1864"/>
        <v/>
      </c>
      <c r="V4005" s="152" t="str">
        <f t="shared" si="1865"/>
        <v/>
      </c>
      <c r="W4005" s="153" t="str">
        <f t="shared" si="1866"/>
        <v/>
      </c>
      <c r="X4005" s="153" t="str">
        <f t="shared" si="1867"/>
        <v/>
      </c>
      <c r="Y4005" s="153" t="str">
        <f t="shared" si="1868"/>
        <v/>
      </c>
      <c r="Z4005" s="153" t="str">
        <f t="shared" si="1869"/>
        <v/>
      </c>
      <c r="AA4005" s="152" t="str">
        <f t="shared" si="1870"/>
        <v/>
      </c>
      <c r="AB4005" s="152" t="str">
        <f t="shared" si="1871"/>
        <v/>
      </c>
      <c r="AC4005" s="154" t="str">
        <f t="shared" si="1882"/>
        <v/>
      </c>
      <c r="AD4005" s="154" t="str">
        <f t="shared" si="1883"/>
        <v/>
      </c>
      <c r="AE4005" s="3" t="str">
        <f t="shared" si="1884"/>
        <v/>
      </c>
      <c r="AF4005" s="3" t="str">
        <f t="shared" si="1885"/>
        <v/>
      </c>
      <c r="AG4005" s="3" t="str">
        <f t="shared" si="1886"/>
        <v/>
      </c>
      <c r="AH4005" s="4" t="str">
        <f t="shared" si="1887"/>
        <v/>
      </c>
      <c r="AI4005" s="75" t="str">
        <f t="shared" si="1888"/>
        <v/>
      </c>
      <c r="AJ4005" s="75" t="str">
        <f t="shared" si="1889"/>
        <v/>
      </c>
    </row>
    <row r="4006" spans="1:36">
      <c r="A4006" s="41" t="str">
        <f t="shared" si="1872"/>
        <v/>
      </c>
      <c r="B4006" s="150" t="str">
        <f>IF(ISNUMBER(A4006),INDEX('MetaTrader Import'!$H$13:$J$5893,TRUNC(((A4006-$A$39+1)-1)/3)+1,MOD((A4006-$A$39+1)-1,3)+1),"")</f>
        <v/>
      </c>
      <c r="C4006" s="43" t="str">
        <f t="shared" si="1873"/>
        <v/>
      </c>
      <c r="D4006" s="43" t="str">
        <f t="shared" ca="1" si="1863"/>
        <v/>
      </c>
      <c r="E4006" s="43" t="str">
        <f t="shared" si="1874"/>
        <v/>
      </c>
      <c r="F4006" s="43" t="str">
        <f t="shared" si="1875"/>
        <v/>
      </c>
      <c r="G4006" s="43" t="str">
        <f>IF(A4006&lt;&gt;"",IF(A4006&lt;Data!$G$11*0.25,$C$13/$G$32,IF(A4006&gt;Data!$G$11*0.25,$C$13,$C$13*10)),"")</f>
        <v/>
      </c>
      <c r="H4006" s="43" t="str">
        <f>IF(A4006&lt;&gt;"",IF(Data!$G$9="constant",$C$13,IF(Data!$G$9="squeeze",G4006,F4006)),"")</f>
        <v/>
      </c>
      <c r="I4006" s="38" t="str">
        <f ca="1">IF(ISNUMBER(A4006),NORMINV(RAND(),0,IF(AND(Data!$G$9="squeeze",A4006&lt;Data!$G$11*0.25),$H$32,1)*$C$30*$C$13)*($C$14*$C$12),"")</f>
        <v/>
      </c>
      <c r="J4006" s="42" t="str">
        <f ca="1">IFERROR(IF(Data!$C$6="Real",B4006,I4006+J4005+($C$14*$C$12)*(NORMINV(RAND(),$C$15,CHOOSE($G$13,$C$13,F4006,G4006)))),"")</f>
        <v/>
      </c>
      <c r="K4006" s="88" t="str">
        <f>IF(ISNUMBER(A4006), IF($G$16="fixed",$G$17,MIN(H4006*Data!$C$7*$C$16*0.5,$C$17*Data!$C$7))*$C$12,"")</f>
        <v/>
      </c>
      <c r="L4006" s="42" t="str">
        <f t="shared" ca="1" si="1890"/>
        <v/>
      </c>
      <c r="M4006" s="44" t="str">
        <f t="shared" ca="1" si="1891"/>
        <v/>
      </c>
      <c r="N4006" s="44" t="str">
        <f t="shared" ca="1" si="1892"/>
        <v/>
      </c>
      <c r="O4006" s="108" t="str">
        <f t="shared" si="1876"/>
        <v/>
      </c>
      <c r="P4006" s="102" t="str">
        <f t="shared" si="1877"/>
        <v/>
      </c>
      <c r="Q4006" s="102" t="str">
        <f t="shared" si="1878"/>
        <v/>
      </c>
      <c r="R4006" s="120" t="str">
        <f t="shared" si="1879"/>
        <v/>
      </c>
      <c r="S4006" s="54" t="str">
        <f t="shared" si="1880"/>
        <v/>
      </c>
      <c r="T4006" s="5" t="str">
        <f t="shared" si="1881"/>
        <v/>
      </c>
      <c r="U4006" s="152" t="str">
        <f t="shared" si="1864"/>
        <v/>
      </c>
      <c r="V4006" s="152" t="str">
        <f t="shared" si="1865"/>
        <v/>
      </c>
      <c r="W4006" s="153" t="str">
        <f t="shared" si="1866"/>
        <v/>
      </c>
      <c r="X4006" s="153" t="str">
        <f t="shared" si="1867"/>
        <v/>
      </c>
      <c r="Y4006" s="153" t="str">
        <f t="shared" si="1868"/>
        <v/>
      </c>
      <c r="Z4006" s="153" t="str">
        <f t="shared" si="1869"/>
        <v/>
      </c>
      <c r="AA4006" s="152" t="str">
        <f t="shared" si="1870"/>
        <v/>
      </c>
      <c r="AB4006" s="152" t="str">
        <f t="shared" si="1871"/>
        <v/>
      </c>
      <c r="AC4006" s="154" t="str">
        <f t="shared" si="1882"/>
        <v/>
      </c>
      <c r="AD4006" s="154" t="str">
        <f t="shared" si="1883"/>
        <v/>
      </c>
      <c r="AE4006" s="3" t="str">
        <f t="shared" si="1884"/>
        <v/>
      </c>
      <c r="AF4006" s="3" t="str">
        <f t="shared" si="1885"/>
        <v/>
      </c>
      <c r="AG4006" s="3" t="str">
        <f t="shared" si="1886"/>
        <v/>
      </c>
      <c r="AH4006" s="4" t="str">
        <f t="shared" si="1887"/>
        <v/>
      </c>
      <c r="AI4006" s="75" t="str">
        <f t="shared" si="1888"/>
        <v/>
      </c>
      <c r="AJ4006" s="75" t="str">
        <f t="shared" si="1889"/>
        <v/>
      </c>
    </row>
    <row r="4007" spans="1:36">
      <c r="A4007" s="41" t="str">
        <f t="shared" si="1872"/>
        <v/>
      </c>
      <c r="B4007" s="150" t="str">
        <f>IF(ISNUMBER(A4007),INDEX('MetaTrader Import'!$H$13:$J$5893,TRUNC(((A4007-$A$39+1)-1)/3)+1,MOD((A4007-$A$39+1)-1,3)+1),"")</f>
        <v/>
      </c>
      <c r="C4007" s="43" t="str">
        <f t="shared" si="1873"/>
        <v/>
      </c>
      <c r="D4007" s="43" t="str">
        <f t="shared" ca="1" si="1863"/>
        <v/>
      </c>
      <c r="E4007" s="43" t="str">
        <f t="shared" si="1874"/>
        <v/>
      </c>
      <c r="F4007" s="43" t="str">
        <f t="shared" si="1875"/>
        <v/>
      </c>
      <c r="G4007" s="43" t="str">
        <f>IF(A4007&lt;&gt;"",IF(A4007&lt;Data!$G$11*0.25,$C$13/$G$32,IF(A4007&gt;Data!$G$11*0.25,$C$13,$C$13*10)),"")</f>
        <v/>
      </c>
      <c r="H4007" s="43" t="str">
        <f>IF(A4007&lt;&gt;"",IF(Data!$G$9="constant",$C$13,IF(Data!$G$9="squeeze",G4007,F4007)),"")</f>
        <v/>
      </c>
      <c r="I4007" s="38" t="str">
        <f ca="1">IF(ISNUMBER(A4007),NORMINV(RAND(),0,IF(AND(Data!$G$9="squeeze",A4007&lt;Data!$G$11*0.25),$H$32,1)*$C$30*$C$13)*($C$14*$C$12),"")</f>
        <v/>
      </c>
      <c r="J4007" s="42" t="str">
        <f ca="1">IFERROR(IF(Data!$C$6="Real",B4007,I4007+J4006+($C$14*$C$12)*(NORMINV(RAND(),$C$15,CHOOSE($G$13,$C$13,F4007,G4007)))),"")</f>
        <v/>
      </c>
      <c r="K4007" s="88" t="str">
        <f>IF(ISNUMBER(A4007), IF($G$16="fixed",$G$17,MIN(H4007*Data!$C$7*$C$16*0.5,$C$17*Data!$C$7))*$C$12,"")</f>
        <v/>
      </c>
      <c r="L4007" s="42" t="str">
        <f t="shared" ca="1" si="1890"/>
        <v/>
      </c>
      <c r="M4007" s="44" t="str">
        <f t="shared" ca="1" si="1891"/>
        <v/>
      </c>
      <c r="N4007" s="44" t="str">
        <f t="shared" ca="1" si="1892"/>
        <v/>
      </c>
      <c r="O4007" s="108" t="str">
        <f t="shared" si="1876"/>
        <v/>
      </c>
      <c r="P4007" s="102" t="str">
        <f t="shared" si="1877"/>
        <v/>
      </c>
      <c r="Q4007" s="102" t="str">
        <f t="shared" si="1878"/>
        <v/>
      </c>
      <c r="R4007" s="120" t="str">
        <f t="shared" si="1879"/>
        <v/>
      </c>
      <c r="S4007" s="54" t="str">
        <f t="shared" si="1880"/>
        <v/>
      </c>
      <c r="T4007" s="5" t="str">
        <f t="shared" si="1881"/>
        <v/>
      </c>
      <c r="U4007" s="152" t="str">
        <f t="shared" si="1864"/>
        <v/>
      </c>
      <c r="V4007" s="152" t="str">
        <f t="shared" si="1865"/>
        <v/>
      </c>
      <c r="W4007" s="153" t="str">
        <f t="shared" si="1866"/>
        <v/>
      </c>
      <c r="X4007" s="153" t="str">
        <f t="shared" si="1867"/>
        <v/>
      </c>
      <c r="Y4007" s="153" t="str">
        <f t="shared" si="1868"/>
        <v/>
      </c>
      <c r="Z4007" s="153" t="str">
        <f t="shared" si="1869"/>
        <v/>
      </c>
      <c r="AA4007" s="152" t="str">
        <f t="shared" si="1870"/>
        <v/>
      </c>
      <c r="AB4007" s="152" t="str">
        <f t="shared" si="1871"/>
        <v/>
      </c>
      <c r="AC4007" s="154" t="str">
        <f t="shared" si="1882"/>
        <v/>
      </c>
      <c r="AD4007" s="154" t="str">
        <f t="shared" si="1883"/>
        <v/>
      </c>
      <c r="AE4007" s="3" t="str">
        <f t="shared" si="1884"/>
        <v/>
      </c>
      <c r="AF4007" s="3" t="str">
        <f t="shared" si="1885"/>
        <v/>
      </c>
      <c r="AG4007" s="3" t="str">
        <f t="shared" si="1886"/>
        <v/>
      </c>
      <c r="AH4007" s="4" t="str">
        <f t="shared" si="1887"/>
        <v/>
      </c>
      <c r="AI4007" s="75" t="str">
        <f t="shared" si="1888"/>
        <v/>
      </c>
      <c r="AJ4007" s="75" t="str">
        <f t="shared" si="1889"/>
        <v/>
      </c>
    </row>
    <row r="4008" spans="1:36">
      <c r="A4008" s="41" t="str">
        <f t="shared" si="1872"/>
        <v/>
      </c>
      <c r="B4008" s="150" t="str">
        <f>IF(ISNUMBER(A4008),INDEX('MetaTrader Import'!$H$13:$J$5893,TRUNC(((A4008-$A$39+1)-1)/3)+1,MOD((A4008-$A$39+1)-1,3)+1),"")</f>
        <v/>
      </c>
      <c r="C4008" s="43" t="str">
        <f t="shared" si="1873"/>
        <v/>
      </c>
      <c r="D4008" s="43" t="str">
        <f t="shared" ca="1" si="1863"/>
        <v/>
      </c>
      <c r="E4008" s="43" t="str">
        <f t="shared" si="1874"/>
        <v/>
      </c>
      <c r="F4008" s="43" t="str">
        <f t="shared" si="1875"/>
        <v/>
      </c>
      <c r="G4008" s="43" t="str">
        <f>IF(A4008&lt;&gt;"",IF(A4008&lt;Data!$G$11*0.25,$C$13/$G$32,IF(A4008&gt;Data!$G$11*0.25,$C$13,$C$13*10)),"")</f>
        <v/>
      </c>
      <c r="H4008" s="43" t="str">
        <f>IF(A4008&lt;&gt;"",IF(Data!$G$9="constant",$C$13,IF(Data!$G$9="squeeze",G4008,F4008)),"")</f>
        <v/>
      </c>
      <c r="I4008" s="38" t="str">
        <f ca="1">IF(ISNUMBER(A4008),NORMINV(RAND(),0,IF(AND(Data!$G$9="squeeze",A4008&lt;Data!$G$11*0.25),$H$32,1)*$C$30*$C$13)*($C$14*$C$12),"")</f>
        <v/>
      </c>
      <c r="J4008" s="42" t="str">
        <f ca="1">IFERROR(IF(Data!$C$6="Real",B4008,I4008+J4007+($C$14*$C$12)*(NORMINV(RAND(),$C$15,CHOOSE($G$13,$C$13,F4008,G4008)))),"")</f>
        <v/>
      </c>
      <c r="K4008" s="88" t="str">
        <f>IF(ISNUMBER(A4008), IF($G$16="fixed",$G$17,MIN(H4008*Data!$C$7*$C$16*0.5,$C$17*Data!$C$7))*$C$12,"")</f>
        <v/>
      </c>
      <c r="L4008" s="42" t="str">
        <f t="shared" ca="1" si="1890"/>
        <v/>
      </c>
      <c r="M4008" s="44" t="str">
        <f t="shared" ca="1" si="1891"/>
        <v/>
      </c>
      <c r="N4008" s="44" t="str">
        <f t="shared" ca="1" si="1892"/>
        <v/>
      </c>
      <c r="O4008" s="108" t="str">
        <f t="shared" si="1876"/>
        <v/>
      </c>
      <c r="P4008" s="102" t="str">
        <f t="shared" si="1877"/>
        <v/>
      </c>
      <c r="Q4008" s="102" t="str">
        <f t="shared" si="1878"/>
        <v/>
      </c>
      <c r="R4008" s="120" t="str">
        <f t="shared" si="1879"/>
        <v/>
      </c>
      <c r="S4008" s="54" t="str">
        <f t="shared" si="1880"/>
        <v/>
      </c>
      <c r="T4008" s="5" t="str">
        <f t="shared" si="1881"/>
        <v/>
      </c>
      <c r="U4008" s="152" t="str">
        <f t="shared" si="1864"/>
        <v/>
      </c>
      <c r="V4008" s="152" t="str">
        <f t="shared" si="1865"/>
        <v/>
      </c>
      <c r="W4008" s="153" t="str">
        <f t="shared" si="1866"/>
        <v/>
      </c>
      <c r="X4008" s="153" t="str">
        <f t="shared" si="1867"/>
        <v/>
      </c>
      <c r="Y4008" s="153" t="str">
        <f t="shared" si="1868"/>
        <v/>
      </c>
      <c r="Z4008" s="153" t="str">
        <f t="shared" si="1869"/>
        <v/>
      </c>
      <c r="AA4008" s="152" t="str">
        <f t="shared" si="1870"/>
        <v/>
      </c>
      <c r="AB4008" s="152" t="str">
        <f t="shared" si="1871"/>
        <v/>
      </c>
      <c r="AC4008" s="154" t="str">
        <f t="shared" si="1882"/>
        <v/>
      </c>
      <c r="AD4008" s="154" t="str">
        <f t="shared" si="1883"/>
        <v/>
      </c>
      <c r="AE4008" s="3" t="str">
        <f t="shared" si="1884"/>
        <v/>
      </c>
      <c r="AF4008" s="3" t="str">
        <f t="shared" si="1885"/>
        <v/>
      </c>
      <c r="AG4008" s="3" t="str">
        <f t="shared" si="1886"/>
        <v/>
      </c>
      <c r="AH4008" s="4" t="str">
        <f t="shared" si="1887"/>
        <v/>
      </c>
      <c r="AI4008" s="75" t="str">
        <f t="shared" si="1888"/>
        <v/>
      </c>
      <c r="AJ4008" s="75" t="str">
        <f t="shared" si="1889"/>
        <v/>
      </c>
    </row>
    <row r="4009" spans="1:36">
      <c r="A4009" s="41" t="str">
        <f t="shared" si="1872"/>
        <v/>
      </c>
      <c r="B4009" s="150" t="str">
        <f>IF(ISNUMBER(A4009),INDEX('MetaTrader Import'!$H$13:$J$5893,TRUNC(((A4009-$A$39+1)-1)/3)+1,MOD((A4009-$A$39+1)-1,3)+1),"")</f>
        <v/>
      </c>
      <c r="C4009" s="43" t="str">
        <f t="shared" si="1873"/>
        <v/>
      </c>
      <c r="D4009" s="43" t="str">
        <f t="shared" ca="1" si="1863"/>
        <v/>
      </c>
      <c r="E4009" s="43" t="str">
        <f t="shared" si="1874"/>
        <v/>
      </c>
      <c r="F4009" s="43" t="str">
        <f t="shared" si="1875"/>
        <v/>
      </c>
      <c r="G4009" s="43" t="str">
        <f>IF(A4009&lt;&gt;"",IF(A4009&lt;Data!$G$11*0.25,$C$13/$G$32,IF(A4009&gt;Data!$G$11*0.25,$C$13,$C$13*10)),"")</f>
        <v/>
      </c>
      <c r="H4009" s="43" t="str">
        <f>IF(A4009&lt;&gt;"",IF(Data!$G$9="constant",$C$13,IF(Data!$G$9="squeeze",G4009,F4009)),"")</f>
        <v/>
      </c>
      <c r="I4009" s="38" t="str">
        <f ca="1">IF(ISNUMBER(A4009),NORMINV(RAND(),0,IF(AND(Data!$G$9="squeeze",A4009&lt;Data!$G$11*0.25),$H$32,1)*$C$30*$C$13)*($C$14*$C$12),"")</f>
        <v/>
      </c>
      <c r="J4009" s="42" t="str">
        <f ca="1">IFERROR(IF(Data!$C$6="Real",B4009,I4009+J4008+($C$14*$C$12)*(NORMINV(RAND(),$C$15,CHOOSE($G$13,$C$13,F4009,G4009)))),"")</f>
        <v/>
      </c>
      <c r="K4009" s="88" t="str">
        <f>IF(ISNUMBER(A4009), IF($G$16="fixed",$G$17,MIN(H4009*Data!$C$7*$C$16*0.5,$C$17*Data!$C$7))*$C$12,"")</f>
        <v/>
      </c>
      <c r="L4009" s="42" t="str">
        <f t="shared" ca="1" si="1890"/>
        <v/>
      </c>
      <c r="M4009" s="44" t="str">
        <f t="shared" ca="1" si="1891"/>
        <v/>
      </c>
      <c r="N4009" s="44" t="str">
        <f t="shared" ca="1" si="1892"/>
        <v/>
      </c>
      <c r="O4009" s="108" t="str">
        <f t="shared" si="1876"/>
        <v/>
      </c>
      <c r="P4009" s="102" t="str">
        <f t="shared" si="1877"/>
        <v/>
      </c>
      <c r="Q4009" s="102" t="str">
        <f t="shared" si="1878"/>
        <v/>
      </c>
      <c r="R4009" s="120" t="str">
        <f t="shared" si="1879"/>
        <v/>
      </c>
      <c r="S4009" s="54" t="str">
        <f t="shared" si="1880"/>
        <v/>
      </c>
      <c r="T4009" s="5" t="str">
        <f t="shared" si="1881"/>
        <v/>
      </c>
      <c r="U4009" s="152" t="str">
        <f t="shared" si="1864"/>
        <v/>
      </c>
      <c r="V4009" s="152" t="str">
        <f t="shared" si="1865"/>
        <v/>
      </c>
      <c r="W4009" s="153" t="str">
        <f t="shared" si="1866"/>
        <v/>
      </c>
      <c r="X4009" s="153" t="str">
        <f t="shared" si="1867"/>
        <v/>
      </c>
      <c r="Y4009" s="153" t="str">
        <f t="shared" si="1868"/>
        <v/>
      </c>
      <c r="Z4009" s="153" t="str">
        <f t="shared" si="1869"/>
        <v/>
      </c>
      <c r="AA4009" s="152" t="str">
        <f t="shared" si="1870"/>
        <v/>
      </c>
      <c r="AB4009" s="152" t="str">
        <f t="shared" si="1871"/>
        <v/>
      </c>
      <c r="AC4009" s="154" t="str">
        <f t="shared" si="1882"/>
        <v/>
      </c>
      <c r="AD4009" s="154" t="str">
        <f t="shared" si="1883"/>
        <v/>
      </c>
      <c r="AE4009" s="3" t="str">
        <f t="shared" si="1884"/>
        <v/>
      </c>
      <c r="AF4009" s="3" t="str">
        <f t="shared" si="1885"/>
        <v/>
      </c>
      <c r="AG4009" s="3" t="str">
        <f t="shared" si="1886"/>
        <v/>
      </c>
      <c r="AH4009" s="4" t="str">
        <f t="shared" si="1887"/>
        <v/>
      </c>
      <c r="AI4009" s="75" t="str">
        <f t="shared" si="1888"/>
        <v/>
      </c>
      <c r="AJ4009" s="75" t="str">
        <f t="shared" si="1889"/>
        <v/>
      </c>
    </row>
    <row r="4010" spans="1:36">
      <c r="A4010" s="41" t="str">
        <f t="shared" si="1872"/>
        <v/>
      </c>
      <c r="B4010" s="150" t="str">
        <f>IF(ISNUMBER(A4010),INDEX('MetaTrader Import'!$H$13:$J$5893,TRUNC(((A4010-$A$39+1)-1)/3)+1,MOD((A4010-$A$39+1)-1,3)+1),"")</f>
        <v/>
      </c>
      <c r="C4010" s="43" t="str">
        <f t="shared" si="1873"/>
        <v/>
      </c>
      <c r="D4010" s="43" t="str">
        <f t="shared" ca="1" si="1863"/>
        <v/>
      </c>
      <c r="E4010" s="43" t="str">
        <f t="shared" si="1874"/>
        <v/>
      </c>
      <c r="F4010" s="43" t="str">
        <f t="shared" si="1875"/>
        <v/>
      </c>
      <c r="G4010" s="43" t="str">
        <f>IF(A4010&lt;&gt;"",IF(A4010&lt;Data!$G$11*0.25,$C$13/$G$32,IF(A4010&gt;Data!$G$11*0.25,$C$13,$C$13*10)),"")</f>
        <v/>
      </c>
      <c r="H4010" s="43" t="str">
        <f>IF(A4010&lt;&gt;"",IF(Data!$G$9="constant",$C$13,IF(Data!$G$9="squeeze",G4010,F4010)),"")</f>
        <v/>
      </c>
      <c r="I4010" s="38" t="str">
        <f ca="1">IF(ISNUMBER(A4010),NORMINV(RAND(),0,IF(AND(Data!$G$9="squeeze",A4010&lt;Data!$G$11*0.25),$H$32,1)*$C$30*$C$13)*($C$14*$C$12),"")</f>
        <v/>
      </c>
      <c r="J4010" s="42" t="str">
        <f ca="1">IFERROR(IF(Data!$C$6="Real",B4010,I4010+J4009+($C$14*$C$12)*(NORMINV(RAND(),$C$15,CHOOSE($G$13,$C$13,F4010,G4010)))),"")</f>
        <v/>
      </c>
      <c r="K4010" s="88" t="str">
        <f>IF(ISNUMBER(A4010), IF($G$16="fixed",$G$17,MIN(H4010*Data!$C$7*$C$16*0.5,$C$17*Data!$C$7))*$C$12,"")</f>
        <v/>
      </c>
      <c r="L4010" s="42" t="str">
        <f t="shared" ca="1" si="1890"/>
        <v/>
      </c>
      <c r="M4010" s="44" t="str">
        <f t="shared" ca="1" si="1891"/>
        <v/>
      </c>
      <c r="N4010" s="44" t="str">
        <f t="shared" ca="1" si="1892"/>
        <v/>
      </c>
      <c r="O4010" s="108" t="str">
        <f t="shared" si="1876"/>
        <v/>
      </c>
      <c r="P4010" s="102" t="str">
        <f t="shared" si="1877"/>
        <v/>
      </c>
      <c r="Q4010" s="102" t="str">
        <f t="shared" si="1878"/>
        <v/>
      </c>
      <c r="R4010" s="120" t="str">
        <f t="shared" si="1879"/>
        <v/>
      </c>
      <c r="S4010" s="54" t="str">
        <f t="shared" si="1880"/>
        <v/>
      </c>
      <c r="T4010" s="5" t="str">
        <f t="shared" si="1881"/>
        <v/>
      </c>
      <c r="U4010" s="152" t="str">
        <f t="shared" si="1864"/>
        <v/>
      </c>
      <c r="V4010" s="152" t="str">
        <f t="shared" si="1865"/>
        <v/>
      </c>
      <c r="W4010" s="153" t="str">
        <f t="shared" si="1866"/>
        <v/>
      </c>
      <c r="X4010" s="153" t="str">
        <f t="shared" si="1867"/>
        <v/>
      </c>
      <c r="Y4010" s="153" t="str">
        <f t="shared" si="1868"/>
        <v/>
      </c>
      <c r="Z4010" s="153" t="str">
        <f t="shared" si="1869"/>
        <v/>
      </c>
      <c r="AA4010" s="152" t="str">
        <f t="shared" si="1870"/>
        <v/>
      </c>
      <c r="AB4010" s="152" t="str">
        <f t="shared" si="1871"/>
        <v/>
      </c>
      <c r="AC4010" s="154" t="str">
        <f t="shared" si="1882"/>
        <v/>
      </c>
      <c r="AD4010" s="154" t="str">
        <f t="shared" si="1883"/>
        <v/>
      </c>
      <c r="AE4010" s="3" t="str">
        <f t="shared" si="1884"/>
        <v/>
      </c>
      <c r="AF4010" s="3" t="str">
        <f t="shared" si="1885"/>
        <v/>
      </c>
      <c r="AG4010" s="3" t="str">
        <f t="shared" si="1886"/>
        <v/>
      </c>
      <c r="AH4010" s="4" t="str">
        <f t="shared" si="1887"/>
        <v/>
      </c>
      <c r="AI4010" s="75" t="str">
        <f t="shared" si="1888"/>
        <v/>
      </c>
      <c r="AJ4010" s="75" t="str">
        <f t="shared" si="1889"/>
        <v/>
      </c>
    </row>
    <row r="4011" spans="1:36">
      <c r="A4011" s="41" t="str">
        <f t="shared" si="1872"/>
        <v/>
      </c>
      <c r="B4011" s="150" t="str">
        <f>IF(ISNUMBER(A4011),INDEX('MetaTrader Import'!$H$13:$J$5893,TRUNC(((A4011-$A$39+1)-1)/3)+1,MOD((A4011-$A$39+1)-1,3)+1),"")</f>
        <v/>
      </c>
      <c r="C4011" s="43" t="str">
        <f t="shared" si="1873"/>
        <v/>
      </c>
      <c r="D4011" s="43" t="str">
        <f t="shared" ca="1" si="1863"/>
        <v/>
      </c>
      <c r="E4011" s="43" t="str">
        <f t="shared" si="1874"/>
        <v/>
      </c>
      <c r="F4011" s="43" t="str">
        <f t="shared" si="1875"/>
        <v/>
      </c>
      <c r="G4011" s="43" t="str">
        <f>IF(A4011&lt;&gt;"",IF(A4011&lt;Data!$G$11*0.25,$C$13/$G$32,IF(A4011&gt;Data!$G$11*0.25,$C$13,$C$13*10)),"")</f>
        <v/>
      </c>
      <c r="H4011" s="43" t="str">
        <f>IF(A4011&lt;&gt;"",IF(Data!$G$9="constant",$C$13,IF(Data!$G$9="squeeze",G4011,F4011)),"")</f>
        <v/>
      </c>
      <c r="I4011" s="38" t="str">
        <f ca="1">IF(ISNUMBER(A4011),NORMINV(RAND(),0,IF(AND(Data!$G$9="squeeze",A4011&lt;Data!$G$11*0.25),$H$32,1)*$C$30*$C$13)*($C$14*$C$12),"")</f>
        <v/>
      </c>
      <c r="J4011" s="42" t="str">
        <f ca="1">IFERROR(IF(Data!$C$6="Real",B4011,I4011+J4010+($C$14*$C$12)*(NORMINV(RAND(),$C$15,CHOOSE($G$13,$C$13,F4011,G4011)))),"")</f>
        <v/>
      </c>
      <c r="K4011" s="88" t="str">
        <f>IF(ISNUMBER(A4011), IF($G$16="fixed",$G$17,MIN(H4011*Data!$C$7*$C$16*0.5,$C$17*Data!$C$7))*$C$12,"")</f>
        <v/>
      </c>
      <c r="L4011" s="42" t="str">
        <f t="shared" ca="1" si="1890"/>
        <v/>
      </c>
      <c r="M4011" s="44" t="str">
        <f t="shared" ca="1" si="1891"/>
        <v/>
      </c>
      <c r="N4011" s="44" t="str">
        <f t="shared" ca="1" si="1892"/>
        <v/>
      </c>
      <c r="O4011" s="108" t="str">
        <f t="shared" si="1876"/>
        <v/>
      </c>
      <c r="P4011" s="102" t="str">
        <f t="shared" si="1877"/>
        <v/>
      </c>
      <c r="Q4011" s="102" t="str">
        <f t="shared" si="1878"/>
        <v/>
      </c>
      <c r="R4011" s="120" t="str">
        <f t="shared" si="1879"/>
        <v/>
      </c>
      <c r="S4011" s="54" t="str">
        <f t="shared" si="1880"/>
        <v/>
      </c>
      <c r="T4011" s="5" t="str">
        <f t="shared" si="1881"/>
        <v/>
      </c>
      <c r="U4011" s="152" t="str">
        <f t="shared" si="1864"/>
        <v/>
      </c>
      <c r="V4011" s="152" t="str">
        <f t="shared" si="1865"/>
        <v/>
      </c>
      <c r="W4011" s="153" t="str">
        <f t="shared" si="1866"/>
        <v/>
      </c>
      <c r="X4011" s="153" t="str">
        <f t="shared" si="1867"/>
        <v/>
      </c>
      <c r="Y4011" s="153" t="str">
        <f t="shared" si="1868"/>
        <v/>
      </c>
      <c r="Z4011" s="153" t="str">
        <f t="shared" si="1869"/>
        <v/>
      </c>
      <c r="AA4011" s="152" t="str">
        <f t="shared" si="1870"/>
        <v/>
      </c>
      <c r="AB4011" s="152" t="str">
        <f t="shared" si="1871"/>
        <v/>
      </c>
      <c r="AC4011" s="154" t="str">
        <f t="shared" si="1882"/>
        <v/>
      </c>
      <c r="AD4011" s="154" t="str">
        <f t="shared" si="1883"/>
        <v/>
      </c>
      <c r="AE4011" s="3" t="str">
        <f t="shared" si="1884"/>
        <v/>
      </c>
      <c r="AF4011" s="3" t="str">
        <f t="shared" si="1885"/>
        <v/>
      </c>
      <c r="AG4011" s="3" t="str">
        <f t="shared" si="1886"/>
        <v/>
      </c>
      <c r="AH4011" s="4" t="str">
        <f t="shared" si="1887"/>
        <v/>
      </c>
      <c r="AI4011" s="75" t="str">
        <f t="shared" si="1888"/>
        <v/>
      </c>
      <c r="AJ4011" s="75" t="str">
        <f t="shared" si="1889"/>
        <v/>
      </c>
    </row>
    <row r="4012" spans="1:36">
      <c r="A4012" s="41" t="str">
        <f t="shared" si="1872"/>
        <v/>
      </c>
      <c r="B4012" s="150" t="str">
        <f>IF(ISNUMBER(A4012),INDEX('MetaTrader Import'!$H$13:$J$5893,TRUNC(((A4012-$A$39+1)-1)/3)+1,MOD((A4012-$A$39+1)-1,3)+1),"")</f>
        <v/>
      </c>
      <c r="C4012" s="43" t="str">
        <f t="shared" si="1873"/>
        <v/>
      </c>
      <c r="D4012" s="43" t="str">
        <f t="shared" ca="1" si="1863"/>
        <v/>
      </c>
      <c r="E4012" s="43" t="str">
        <f t="shared" si="1874"/>
        <v/>
      </c>
      <c r="F4012" s="43" t="str">
        <f t="shared" si="1875"/>
        <v/>
      </c>
      <c r="G4012" s="43" t="str">
        <f>IF(A4012&lt;&gt;"",IF(A4012&lt;Data!$G$11*0.25,$C$13/$G$32,IF(A4012&gt;Data!$G$11*0.25,$C$13,$C$13*10)),"")</f>
        <v/>
      </c>
      <c r="H4012" s="43" t="str">
        <f>IF(A4012&lt;&gt;"",IF(Data!$G$9="constant",$C$13,IF(Data!$G$9="squeeze",G4012,F4012)),"")</f>
        <v/>
      </c>
      <c r="I4012" s="38" t="str">
        <f ca="1">IF(ISNUMBER(A4012),NORMINV(RAND(),0,IF(AND(Data!$G$9="squeeze",A4012&lt;Data!$G$11*0.25),$H$32,1)*$C$30*$C$13)*($C$14*$C$12),"")</f>
        <v/>
      </c>
      <c r="J4012" s="42" t="str">
        <f ca="1">IFERROR(IF(Data!$C$6="Real",B4012,I4012+J4011+($C$14*$C$12)*(NORMINV(RAND(),$C$15,CHOOSE($G$13,$C$13,F4012,G4012)))),"")</f>
        <v/>
      </c>
      <c r="K4012" s="88" t="str">
        <f>IF(ISNUMBER(A4012), IF($G$16="fixed",$G$17,MIN(H4012*Data!$C$7*$C$16*0.5,$C$17*Data!$C$7))*$C$12,"")</f>
        <v/>
      </c>
      <c r="L4012" s="42" t="str">
        <f t="shared" ca="1" si="1890"/>
        <v/>
      </c>
      <c r="M4012" s="44" t="str">
        <f t="shared" ca="1" si="1891"/>
        <v/>
      </c>
      <c r="N4012" s="44" t="str">
        <f t="shared" ca="1" si="1892"/>
        <v/>
      </c>
      <c r="O4012" s="108" t="str">
        <f t="shared" si="1876"/>
        <v/>
      </c>
      <c r="P4012" s="102" t="str">
        <f t="shared" si="1877"/>
        <v/>
      </c>
      <c r="Q4012" s="102" t="str">
        <f t="shared" si="1878"/>
        <v/>
      </c>
      <c r="R4012" s="120" t="str">
        <f t="shared" si="1879"/>
        <v/>
      </c>
      <c r="S4012" s="54" t="str">
        <f t="shared" si="1880"/>
        <v/>
      </c>
      <c r="T4012" s="5" t="str">
        <f t="shared" si="1881"/>
        <v/>
      </c>
      <c r="U4012" s="152" t="str">
        <f t="shared" si="1864"/>
        <v/>
      </c>
      <c r="V4012" s="152" t="str">
        <f t="shared" si="1865"/>
        <v/>
      </c>
      <c r="W4012" s="153" t="str">
        <f t="shared" si="1866"/>
        <v/>
      </c>
      <c r="X4012" s="153" t="str">
        <f t="shared" si="1867"/>
        <v/>
      </c>
      <c r="Y4012" s="153" t="str">
        <f t="shared" si="1868"/>
        <v/>
      </c>
      <c r="Z4012" s="153" t="str">
        <f t="shared" si="1869"/>
        <v/>
      </c>
      <c r="AA4012" s="152" t="str">
        <f t="shared" si="1870"/>
        <v/>
      </c>
      <c r="AB4012" s="152" t="str">
        <f t="shared" si="1871"/>
        <v/>
      </c>
      <c r="AC4012" s="154" t="str">
        <f t="shared" si="1882"/>
        <v/>
      </c>
      <c r="AD4012" s="154" t="str">
        <f t="shared" si="1883"/>
        <v/>
      </c>
      <c r="AE4012" s="3" t="str">
        <f t="shared" si="1884"/>
        <v/>
      </c>
      <c r="AF4012" s="3" t="str">
        <f t="shared" si="1885"/>
        <v/>
      </c>
      <c r="AG4012" s="3" t="str">
        <f t="shared" si="1886"/>
        <v/>
      </c>
      <c r="AH4012" s="4" t="str">
        <f t="shared" si="1887"/>
        <v/>
      </c>
      <c r="AI4012" s="75" t="str">
        <f t="shared" si="1888"/>
        <v/>
      </c>
      <c r="AJ4012" s="75" t="str">
        <f t="shared" si="1889"/>
        <v/>
      </c>
    </row>
    <row r="4013" spans="1:36">
      <c r="A4013" s="41" t="str">
        <f t="shared" si="1872"/>
        <v/>
      </c>
      <c r="B4013" s="150" t="str">
        <f>IF(ISNUMBER(A4013),INDEX('MetaTrader Import'!$H$13:$J$5893,TRUNC(((A4013-$A$39+1)-1)/3)+1,MOD((A4013-$A$39+1)-1,3)+1),"")</f>
        <v/>
      </c>
      <c r="C4013" s="43" t="str">
        <f t="shared" si="1873"/>
        <v/>
      </c>
      <c r="D4013" s="43" t="str">
        <f t="shared" ca="1" si="1863"/>
        <v/>
      </c>
      <c r="E4013" s="43" t="str">
        <f t="shared" si="1874"/>
        <v/>
      </c>
      <c r="F4013" s="43" t="str">
        <f t="shared" si="1875"/>
        <v/>
      </c>
      <c r="G4013" s="43" t="str">
        <f>IF(A4013&lt;&gt;"",IF(A4013&lt;Data!$G$11*0.25,$C$13/$G$32,IF(A4013&gt;Data!$G$11*0.25,$C$13,$C$13*10)),"")</f>
        <v/>
      </c>
      <c r="H4013" s="43" t="str">
        <f>IF(A4013&lt;&gt;"",IF(Data!$G$9="constant",$C$13,IF(Data!$G$9="squeeze",G4013,F4013)),"")</f>
        <v/>
      </c>
      <c r="I4013" s="38" t="str">
        <f ca="1">IF(ISNUMBER(A4013),NORMINV(RAND(),0,IF(AND(Data!$G$9="squeeze",A4013&lt;Data!$G$11*0.25),$H$32,1)*$C$30*$C$13)*($C$14*$C$12),"")</f>
        <v/>
      </c>
      <c r="J4013" s="42" t="str">
        <f ca="1">IFERROR(IF(Data!$C$6="Real",B4013,I4013+J4012+($C$14*$C$12)*(NORMINV(RAND(),$C$15,CHOOSE($G$13,$C$13,F4013,G4013)))),"")</f>
        <v/>
      </c>
      <c r="K4013" s="88" t="str">
        <f>IF(ISNUMBER(A4013), IF($G$16="fixed",$G$17,MIN(H4013*Data!$C$7*$C$16*0.5,$C$17*Data!$C$7))*$C$12,"")</f>
        <v/>
      </c>
      <c r="L4013" s="42" t="str">
        <f t="shared" ca="1" si="1890"/>
        <v/>
      </c>
      <c r="M4013" s="44" t="str">
        <f t="shared" ca="1" si="1891"/>
        <v/>
      </c>
      <c r="N4013" s="44" t="str">
        <f t="shared" ca="1" si="1892"/>
        <v/>
      </c>
      <c r="O4013" s="108" t="str">
        <f t="shared" si="1876"/>
        <v/>
      </c>
      <c r="P4013" s="102" t="str">
        <f t="shared" si="1877"/>
        <v/>
      </c>
      <c r="Q4013" s="102" t="str">
        <f t="shared" si="1878"/>
        <v/>
      </c>
      <c r="R4013" s="120" t="str">
        <f t="shared" si="1879"/>
        <v/>
      </c>
      <c r="S4013" s="54" t="str">
        <f t="shared" si="1880"/>
        <v/>
      </c>
      <c r="T4013" s="5" t="str">
        <f t="shared" si="1881"/>
        <v/>
      </c>
      <c r="U4013" s="152" t="str">
        <f t="shared" si="1864"/>
        <v/>
      </c>
      <c r="V4013" s="152" t="str">
        <f t="shared" si="1865"/>
        <v/>
      </c>
      <c r="W4013" s="153" t="str">
        <f t="shared" si="1866"/>
        <v/>
      </c>
      <c r="X4013" s="153" t="str">
        <f t="shared" si="1867"/>
        <v/>
      </c>
      <c r="Y4013" s="153" t="str">
        <f t="shared" si="1868"/>
        <v/>
      </c>
      <c r="Z4013" s="153" t="str">
        <f t="shared" si="1869"/>
        <v/>
      </c>
      <c r="AA4013" s="152" t="str">
        <f t="shared" si="1870"/>
        <v/>
      </c>
      <c r="AB4013" s="152" t="str">
        <f t="shared" si="1871"/>
        <v/>
      </c>
      <c r="AC4013" s="154" t="str">
        <f t="shared" si="1882"/>
        <v/>
      </c>
      <c r="AD4013" s="154" t="str">
        <f t="shared" si="1883"/>
        <v/>
      </c>
      <c r="AE4013" s="3" t="str">
        <f t="shared" si="1884"/>
        <v/>
      </c>
      <c r="AF4013" s="3" t="str">
        <f t="shared" si="1885"/>
        <v/>
      </c>
      <c r="AG4013" s="3" t="str">
        <f t="shared" si="1886"/>
        <v/>
      </c>
      <c r="AH4013" s="4" t="str">
        <f t="shared" si="1887"/>
        <v/>
      </c>
      <c r="AI4013" s="75" t="str">
        <f t="shared" si="1888"/>
        <v/>
      </c>
      <c r="AJ4013" s="75" t="str">
        <f t="shared" si="1889"/>
        <v/>
      </c>
    </row>
    <row r="4014" spans="1:36">
      <c r="A4014" s="41" t="str">
        <f t="shared" si="1872"/>
        <v/>
      </c>
      <c r="B4014" s="150" t="str">
        <f>IF(ISNUMBER(A4014),INDEX('MetaTrader Import'!$H$13:$J$5893,TRUNC(((A4014-$A$39+1)-1)/3)+1,MOD((A4014-$A$39+1)-1,3)+1),"")</f>
        <v/>
      </c>
      <c r="C4014" s="43" t="str">
        <f t="shared" si="1873"/>
        <v/>
      </c>
      <c r="D4014" s="43" t="str">
        <f t="shared" ca="1" si="1863"/>
        <v/>
      </c>
      <c r="E4014" s="43" t="str">
        <f t="shared" si="1874"/>
        <v/>
      </c>
      <c r="F4014" s="43" t="str">
        <f t="shared" si="1875"/>
        <v/>
      </c>
      <c r="G4014" s="43" t="str">
        <f>IF(A4014&lt;&gt;"",IF(A4014&lt;Data!$G$11*0.25,$C$13/$G$32,IF(A4014&gt;Data!$G$11*0.25,$C$13,$C$13*10)),"")</f>
        <v/>
      </c>
      <c r="H4014" s="43" t="str">
        <f>IF(A4014&lt;&gt;"",IF(Data!$G$9="constant",$C$13,IF(Data!$G$9="squeeze",G4014,F4014)),"")</f>
        <v/>
      </c>
      <c r="I4014" s="38" t="str">
        <f ca="1">IF(ISNUMBER(A4014),NORMINV(RAND(),0,IF(AND(Data!$G$9="squeeze",A4014&lt;Data!$G$11*0.25),$H$32,1)*$C$30*$C$13)*($C$14*$C$12),"")</f>
        <v/>
      </c>
      <c r="J4014" s="42" t="str">
        <f ca="1">IFERROR(IF(Data!$C$6="Real",B4014,I4014+J4013+($C$14*$C$12)*(NORMINV(RAND(),$C$15,CHOOSE($G$13,$C$13,F4014,G4014)))),"")</f>
        <v/>
      </c>
      <c r="K4014" s="88" t="str">
        <f>IF(ISNUMBER(A4014), IF($G$16="fixed",$G$17,MIN(H4014*Data!$C$7*$C$16*0.5,$C$17*Data!$C$7))*$C$12,"")</f>
        <v/>
      </c>
      <c r="L4014" s="42" t="str">
        <f t="shared" ca="1" si="1890"/>
        <v/>
      </c>
      <c r="M4014" s="44" t="str">
        <f t="shared" ca="1" si="1891"/>
        <v/>
      </c>
      <c r="N4014" s="44" t="str">
        <f t="shared" ca="1" si="1892"/>
        <v/>
      </c>
      <c r="O4014" s="108" t="str">
        <f t="shared" si="1876"/>
        <v/>
      </c>
      <c r="P4014" s="102" t="str">
        <f t="shared" si="1877"/>
        <v/>
      </c>
      <c r="Q4014" s="102" t="str">
        <f t="shared" si="1878"/>
        <v/>
      </c>
      <c r="R4014" s="120" t="str">
        <f t="shared" si="1879"/>
        <v/>
      </c>
      <c r="S4014" s="54" t="str">
        <f t="shared" si="1880"/>
        <v/>
      </c>
      <c r="T4014" s="5" t="str">
        <f t="shared" si="1881"/>
        <v/>
      </c>
      <c r="U4014" s="152" t="str">
        <f t="shared" si="1864"/>
        <v/>
      </c>
      <c r="V4014" s="152" t="str">
        <f t="shared" si="1865"/>
        <v/>
      </c>
      <c r="W4014" s="153" t="str">
        <f t="shared" si="1866"/>
        <v/>
      </c>
      <c r="X4014" s="153" t="str">
        <f t="shared" si="1867"/>
        <v/>
      </c>
      <c r="Y4014" s="153" t="str">
        <f t="shared" si="1868"/>
        <v/>
      </c>
      <c r="Z4014" s="153" t="str">
        <f t="shared" si="1869"/>
        <v/>
      </c>
      <c r="AA4014" s="152" t="str">
        <f t="shared" si="1870"/>
        <v/>
      </c>
      <c r="AB4014" s="152" t="str">
        <f t="shared" si="1871"/>
        <v/>
      </c>
      <c r="AC4014" s="154" t="str">
        <f t="shared" si="1882"/>
        <v/>
      </c>
      <c r="AD4014" s="154" t="str">
        <f t="shared" si="1883"/>
        <v/>
      </c>
      <c r="AE4014" s="3" t="str">
        <f t="shared" si="1884"/>
        <v/>
      </c>
      <c r="AF4014" s="3" t="str">
        <f t="shared" si="1885"/>
        <v/>
      </c>
      <c r="AG4014" s="3" t="str">
        <f t="shared" si="1886"/>
        <v/>
      </c>
      <c r="AH4014" s="4" t="str">
        <f t="shared" si="1887"/>
        <v/>
      </c>
      <c r="AI4014" s="75" t="str">
        <f t="shared" si="1888"/>
        <v/>
      </c>
      <c r="AJ4014" s="75" t="str">
        <f t="shared" si="1889"/>
        <v/>
      </c>
    </row>
    <row r="4015" spans="1:36">
      <c r="A4015" s="41" t="str">
        <f t="shared" si="1872"/>
        <v/>
      </c>
      <c r="B4015" s="150" t="str">
        <f>IF(ISNUMBER(A4015),INDEX('MetaTrader Import'!$H$13:$J$5893,TRUNC(((A4015-$A$39+1)-1)/3)+1,MOD((A4015-$A$39+1)-1,3)+1),"")</f>
        <v/>
      </c>
      <c r="C4015" s="43" t="str">
        <f t="shared" si="1873"/>
        <v/>
      </c>
      <c r="D4015" s="43" t="str">
        <f t="shared" ca="1" si="1863"/>
        <v/>
      </c>
      <c r="E4015" s="43" t="str">
        <f t="shared" si="1874"/>
        <v/>
      </c>
      <c r="F4015" s="43" t="str">
        <f t="shared" si="1875"/>
        <v/>
      </c>
      <c r="G4015" s="43" t="str">
        <f>IF(A4015&lt;&gt;"",IF(A4015&lt;Data!$G$11*0.25,$C$13/$G$32,IF(A4015&gt;Data!$G$11*0.25,$C$13,$C$13*10)),"")</f>
        <v/>
      </c>
      <c r="H4015" s="43" t="str">
        <f>IF(A4015&lt;&gt;"",IF(Data!$G$9="constant",$C$13,IF(Data!$G$9="squeeze",G4015,F4015)),"")</f>
        <v/>
      </c>
      <c r="I4015" s="38" t="str">
        <f ca="1">IF(ISNUMBER(A4015),NORMINV(RAND(),0,IF(AND(Data!$G$9="squeeze",A4015&lt;Data!$G$11*0.25),$H$32,1)*$C$30*$C$13)*($C$14*$C$12),"")</f>
        <v/>
      </c>
      <c r="J4015" s="42" t="str">
        <f ca="1">IFERROR(IF(Data!$C$6="Real",B4015,I4015+J4014+($C$14*$C$12)*(NORMINV(RAND(),$C$15,CHOOSE($G$13,$C$13,F4015,G4015)))),"")</f>
        <v/>
      </c>
      <c r="K4015" s="88" t="str">
        <f>IF(ISNUMBER(A4015), IF($G$16="fixed",$G$17,MIN(H4015*Data!$C$7*$C$16*0.5,$C$17*Data!$C$7))*$C$12,"")</f>
        <v/>
      </c>
      <c r="L4015" s="42" t="str">
        <f t="shared" ca="1" si="1890"/>
        <v/>
      </c>
      <c r="M4015" s="44" t="str">
        <f t="shared" ca="1" si="1891"/>
        <v/>
      </c>
      <c r="N4015" s="44" t="str">
        <f t="shared" ca="1" si="1892"/>
        <v/>
      </c>
      <c r="O4015" s="108" t="str">
        <f t="shared" si="1876"/>
        <v/>
      </c>
      <c r="P4015" s="102" t="str">
        <f t="shared" si="1877"/>
        <v/>
      </c>
      <c r="Q4015" s="102" t="str">
        <f t="shared" si="1878"/>
        <v/>
      </c>
      <c r="R4015" s="120" t="str">
        <f t="shared" si="1879"/>
        <v/>
      </c>
      <c r="S4015" s="54" t="str">
        <f t="shared" si="1880"/>
        <v/>
      </c>
      <c r="T4015" s="5" t="str">
        <f t="shared" si="1881"/>
        <v/>
      </c>
      <c r="U4015" s="152" t="str">
        <f t="shared" si="1864"/>
        <v/>
      </c>
      <c r="V4015" s="152" t="str">
        <f t="shared" si="1865"/>
        <v/>
      </c>
      <c r="W4015" s="153" t="str">
        <f t="shared" si="1866"/>
        <v/>
      </c>
      <c r="X4015" s="153" t="str">
        <f t="shared" si="1867"/>
        <v/>
      </c>
      <c r="Y4015" s="153" t="str">
        <f t="shared" si="1868"/>
        <v/>
      </c>
      <c r="Z4015" s="153" t="str">
        <f t="shared" si="1869"/>
        <v/>
      </c>
      <c r="AA4015" s="152" t="str">
        <f t="shared" si="1870"/>
        <v/>
      </c>
      <c r="AB4015" s="152" t="str">
        <f t="shared" si="1871"/>
        <v/>
      </c>
      <c r="AC4015" s="154" t="str">
        <f t="shared" si="1882"/>
        <v/>
      </c>
      <c r="AD4015" s="154" t="str">
        <f t="shared" si="1883"/>
        <v/>
      </c>
      <c r="AE4015" s="3" t="str">
        <f t="shared" si="1884"/>
        <v/>
      </c>
      <c r="AF4015" s="3" t="str">
        <f t="shared" si="1885"/>
        <v/>
      </c>
      <c r="AG4015" s="3" t="str">
        <f t="shared" si="1886"/>
        <v/>
      </c>
      <c r="AH4015" s="4" t="str">
        <f t="shared" si="1887"/>
        <v/>
      </c>
      <c r="AI4015" s="75" t="str">
        <f t="shared" si="1888"/>
        <v/>
      </c>
      <c r="AJ4015" s="75" t="str">
        <f t="shared" si="1889"/>
        <v/>
      </c>
    </row>
    <row r="4016" spans="1:36">
      <c r="A4016" s="41" t="str">
        <f t="shared" si="1872"/>
        <v/>
      </c>
      <c r="B4016" s="150" t="str">
        <f>IF(ISNUMBER(A4016),INDEX('MetaTrader Import'!$H$13:$J$5893,TRUNC(((A4016-$A$39+1)-1)/3)+1,MOD((A4016-$A$39+1)-1,3)+1),"")</f>
        <v/>
      </c>
      <c r="C4016" s="43" t="str">
        <f t="shared" si="1873"/>
        <v/>
      </c>
      <c r="D4016" s="43" t="str">
        <f t="shared" ca="1" si="1863"/>
        <v/>
      </c>
      <c r="E4016" s="43" t="str">
        <f t="shared" si="1874"/>
        <v/>
      </c>
      <c r="F4016" s="43" t="str">
        <f t="shared" si="1875"/>
        <v/>
      </c>
      <c r="G4016" s="43" t="str">
        <f>IF(A4016&lt;&gt;"",IF(A4016&lt;Data!$G$11*0.25,$C$13/$G$32,IF(A4016&gt;Data!$G$11*0.25,$C$13,$C$13*10)),"")</f>
        <v/>
      </c>
      <c r="H4016" s="43" t="str">
        <f>IF(A4016&lt;&gt;"",IF(Data!$G$9="constant",$C$13,IF(Data!$G$9="squeeze",G4016,F4016)),"")</f>
        <v/>
      </c>
      <c r="I4016" s="38" t="str">
        <f ca="1">IF(ISNUMBER(A4016),NORMINV(RAND(),0,IF(AND(Data!$G$9="squeeze",A4016&lt;Data!$G$11*0.25),$H$32,1)*$C$30*$C$13)*($C$14*$C$12),"")</f>
        <v/>
      </c>
      <c r="J4016" s="42" t="str">
        <f ca="1">IFERROR(IF(Data!$C$6="Real",B4016,I4016+J4015+($C$14*$C$12)*(NORMINV(RAND(),$C$15,CHOOSE($G$13,$C$13,F4016,G4016)))),"")</f>
        <v/>
      </c>
      <c r="K4016" s="88" t="str">
        <f>IF(ISNUMBER(A4016), IF($G$16="fixed",$G$17,MIN(H4016*Data!$C$7*$C$16*0.5,$C$17*Data!$C$7))*$C$12,"")</f>
        <v/>
      </c>
      <c r="L4016" s="42" t="str">
        <f t="shared" ca="1" si="1890"/>
        <v/>
      </c>
      <c r="M4016" s="44" t="str">
        <f t="shared" ca="1" si="1891"/>
        <v/>
      </c>
      <c r="N4016" s="44" t="str">
        <f t="shared" ca="1" si="1892"/>
        <v/>
      </c>
      <c r="O4016" s="108" t="str">
        <f t="shared" si="1876"/>
        <v/>
      </c>
      <c r="P4016" s="102" t="str">
        <f t="shared" si="1877"/>
        <v/>
      </c>
      <c r="Q4016" s="102" t="str">
        <f t="shared" si="1878"/>
        <v/>
      </c>
      <c r="R4016" s="120" t="str">
        <f t="shared" si="1879"/>
        <v/>
      </c>
      <c r="S4016" s="54" t="str">
        <f t="shared" si="1880"/>
        <v/>
      </c>
      <c r="T4016" s="5" t="str">
        <f t="shared" si="1881"/>
        <v/>
      </c>
      <c r="U4016" s="152" t="str">
        <f t="shared" si="1864"/>
        <v/>
      </c>
      <c r="V4016" s="152" t="str">
        <f t="shared" si="1865"/>
        <v/>
      </c>
      <c r="W4016" s="153" t="str">
        <f t="shared" si="1866"/>
        <v/>
      </c>
      <c r="X4016" s="153" t="str">
        <f t="shared" si="1867"/>
        <v/>
      </c>
      <c r="Y4016" s="153" t="str">
        <f t="shared" si="1868"/>
        <v/>
      </c>
      <c r="Z4016" s="153" t="str">
        <f t="shared" si="1869"/>
        <v/>
      </c>
      <c r="AA4016" s="152" t="str">
        <f t="shared" si="1870"/>
        <v/>
      </c>
      <c r="AB4016" s="152" t="str">
        <f t="shared" si="1871"/>
        <v/>
      </c>
      <c r="AC4016" s="154" t="str">
        <f t="shared" si="1882"/>
        <v/>
      </c>
      <c r="AD4016" s="154" t="str">
        <f t="shared" si="1883"/>
        <v/>
      </c>
      <c r="AE4016" s="3" t="str">
        <f t="shared" si="1884"/>
        <v/>
      </c>
      <c r="AF4016" s="3" t="str">
        <f t="shared" si="1885"/>
        <v/>
      </c>
      <c r="AG4016" s="3" t="str">
        <f t="shared" si="1886"/>
        <v/>
      </c>
      <c r="AH4016" s="4" t="str">
        <f t="shared" si="1887"/>
        <v/>
      </c>
      <c r="AI4016" s="75" t="str">
        <f t="shared" si="1888"/>
        <v/>
      </c>
      <c r="AJ4016" s="75" t="str">
        <f t="shared" si="1889"/>
        <v/>
      </c>
    </row>
    <row r="4017" spans="1:36">
      <c r="A4017" s="41" t="str">
        <f t="shared" si="1872"/>
        <v/>
      </c>
      <c r="B4017" s="150" t="str">
        <f>IF(ISNUMBER(A4017),INDEX('MetaTrader Import'!$H$13:$J$5893,TRUNC(((A4017-$A$39+1)-1)/3)+1,MOD((A4017-$A$39+1)-1,3)+1),"")</f>
        <v/>
      </c>
      <c r="C4017" s="43" t="str">
        <f t="shared" si="1873"/>
        <v/>
      </c>
      <c r="D4017" s="43" t="str">
        <f t="shared" ca="1" si="1863"/>
        <v/>
      </c>
      <c r="E4017" s="43" t="str">
        <f t="shared" si="1874"/>
        <v/>
      </c>
      <c r="F4017" s="43" t="str">
        <f t="shared" si="1875"/>
        <v/>
      </c>
      <c r="G4017" s="43" t="str">
        <f>IF(A4017&lt;&gt;"",IF(A4017&lt;Data!$G$11*0.25,$C$13/$G$32,IF(A4017&gt;Data!$G$11*0.25,$C$13,$C$13*10)),"")</f>
        <v/>
      </c>
      <c r="H4017" s="43" t="str">
        <f>IF(A4017&lt;&gt;"",IF(Data!$G$9="constant",$C$13,IF(Data!$G$9="squeeze",G4017,F4017)),"")</f>
        <v/>
      </c>
      <c r="I4017" s="38" t="str">
        <f ca="1">IF(ISNUMBER(A4017),NORMINV(RAND(),0,IF(AND(Data!$G$9="squeeze",A4017&lt;Data!$G$11*0.25),$H$32,1)*$C$30*$C$13)*($C$14*$C$12),"")</f>
        <v/>
      </c>
      <c r="J4017" s="42" t="str">
        <f ca="1">IFERROR(IF(Data!$C$6="Real",B4017,I4017+J4016+($C$14*$C$12)*(NORMINV(RAND(),$C$15,CHOOSE($G$13,$C$13,F4017,G4017)))),"")</f>
        <v/>
      </c>
      <c r="K4017" s="88" t="str">
        <f>IF(ISNUMBER(A4017), IF($G$16="fixed",$G$17,MIN(H4017*Data!$C$7*$C$16*0.5,$C$17*Data!$C$7))*$C$12,"")</f>
        <v/>
      </c>
      <c r="L4017" s="42" t="str">
        <f t="shared" ca="1" si="1890"/>
        <v/>
      </c>
      <c r="M4017" s="44" t="str">
        <f t="shared" ca="1" si="1891"/>
        <v/>
      </c>
      <c r="N4017" s="44" t="str">
        <f t="shared" ca="1" si="1892"/>
        <v/>
      </c>
      <c r="O4017" s="108" t="str">
        <f t="shared" si="1876"/>
        <v/>
      </c>
      <c r="P4017" s="102" t="str">
        <f t="shared" si="1877"/>
        <v/>
      </c>
      <c r="Q4017" s="102" t="str">
        <f t="shared" si="1878"/>
        <v/>
      </c>
      <c r="R4017" s="120" t="str">
        <f t="shared" si="1879"/>
        <v/>
      </c>
      <c r="S4017" s="54" t="str">
        <f t="shared" si="1880"/>
        <v/>
      </c>
      <c r="T4017" s="5" t="str">
        <f t="shared" si="1881"/>
        <v/>
      </c>
      <c r="U4017" s="152" t="str">
        <f t="shared" si="1864"/>
        <v/>
      </c>
      <c r="V4017" s="152" t="str">
        <f t="shared" si="1865"/>
        <v/>
      </c>
      <c r="W4017" s="153" t="str">
        <f t="shared" si="1866"/>
        <v/>
      </c>
      <c r="X4017" s="153" t="str">
        <f t="shared" si="1867"/>
        <v/>
      </c>
      <c r="Y4017" s="153" t="str">
        <f t="shared" si="1868"/>
        <v/>
      </c>
      <c r="Z4017" s="153" t="str">
        <f t="shared" si="1869"/>
        <v/>
      </c>
      <c r="AA4017" s="152" t="str">
        <f t="shared" si="1870"/>
        <v/>
      </c>
      <c r="AB4017" s="152" t="str">
        <f t="shared" si="1871"/>
        <v/>
      </c>
      <c r="AC4017" s="154" t="str">
        <f t="shared" si="1882"/>
        <v/>
      </c>
      <c r="AD4017" s="154" t="str">
        <f t="shared" si="1883"/>
        <v/>
      </c>
      <c r="AE4017" s="3" t="str">
        <f t="shared" si="1884"/>
        <v/>
      </c>
      <c r="AF4017" s="3" t="str">
        <f t="shared" si="1885"/>
        <v/>
      </c>
      <c r="AG4017" s="3" t="str">
        <f t="shared" si="1886"/>
        <v/>
      </c>
      <c r="AH4017" s="4" t="str">
        <f t="shared" si="1887"/>
        <v/>
      </c>
      <c r="AI4017" s="75" t="str">
        <f t="shared" si="1888"/>
        <v/>
      </c>
      <c r="AJ4017" s="75" t="str">
        <f t="shared" si="1889"/>
        <v/>
      </c>
    </row>
    <row r="4018" spans="1:36">
      <c r="A4018" s="41" t="str">
        <f t="shared" si="1872"/>
        <v/>
      </c>
      <c r="B4018" s="150" t="str">
        <f>IF(ISNUMBER(A4018),INDEX('MetaTrader Import'!$H$13:$J$5893,TRUNC(((A4018-$A$39+1)-1)/3)+1,MOD((A4018-$A$39+1)-1,3)+1),"")</f>
        <v/>
      </c>
      <c r="C4018" s="43" t="str">
        <f t="shared" si="1873"/>
        <v/>
      </c>
      <c r="D4018" s="43" t="str">
        <f t="shared" ca="1" si="1863"/>
        <v/>
      </c>
      <c r="E4018" s="43" t="str">
        <f t="shared" si="1874"/>
        <v/>
      </c>
      <c r="F4018" s="43" t="str">
        <f t="shared" si="1875"/>
        <v/>
      </c>
      <c r="G4018" s="43" t="str">
        <f>IF(A4018&lt;&gt;"",IF(A4018&lt;Data!$G$11*0.25,$C$13/$G$32,IF(A4018&gt;Data!$G$11*0.25,$C$13,$C$13*10)),"")</f>
        <v/>
      </c>
      <c r="H4018" s="43" t="str">
        <f>IF(A4018&lt;&gt;"",IF(Data!$G$9="constant",$C$13,IF(Data!$G$9="squeeze",G4018,F4018)),"")</f>
        <v/>
      </c>
      <c r="I4018" s="38" t="str">
        <f ca="1">IF(ISNUMBER(A4018),NORMINV(RAND(),0,IF(AND(Data!$G$9="squeeze",A4018&lt;Data!$G$11*0.25),$H$32,1)*$C$30*$C$13)*($C$14*$C$12),"")</f>
        <v/>
      </c>
      <c r="J4018" s="42" t="str">
        <f ca="1">IFERROR(IF(Data!$C$6="Real",B4018,I4018+J4017+($C$14*$C$12)*(NORMINV(RAND(),$C$15,CHOOSE($G$13,$C$13,F4018,G4018)))),"")</f>
        <v/>
      </c>
      <c r="K4018" s="88" t="str">
        <f>IF(ISNUMBER(A4018), IF($G$16="fixed",$G$17,MIN(H4018*Data!$C$7*$C$16*0.5,$C$17*Data!$C$7))*$C$12,"")</f>
        <v/>
      </c>
      <c r="L4018" s="42" t="str">
        <f t="shared" ca="1" si="1890"/>
        <v/>
      </c>
      <c r="M4018" s="44" t="str">
        <f t="shared" ca="1" si="1891"/>
        <v/>
      </c>
      <c r="N4018" s="44" t="str">
        <f t="shared" ca="1" si="1892"/>
        <v/>
      </c>
      <c r="O4018" s="108" t="str">
        <f t="shared" si="1876"/>
        <v/>
      </c>
      <c r="P4018" s="102" t="str">
        <f t="shared" si="1877"/>
        <v/>
      </c>
      <c r="Q4018" s="102" t="str">
        <f t="shared" si="1878"/>
        <v/>
      </c>
      <c r="R4018" s="120" t="str">
        <f t="shared" si="1879"/>
        <v/>
      </c>
      <c r="S4018" s="54" t="str">
        <f t="shared" si="1880"/>
        <v/>
      </c>
      <c r="T4018" s="5" t="str">
        <f t="shared" si="1881"/>
        <v/>
      </c>
      <c r="U4018" s="152" t="str">
        <f t="shared" si="1864"/>
        <v/>
      </c>
      <c r="V4018" s="152" t="str">
        <f t="shared" si="1865"/>
        <v/>
      </c>
      <c r="W4018" s="153" t="str">
        <f t="shared" si="1866"/>
        <v/>
      </c>
      <c r="X4018" s="153" t="str">
        <f t="shared" si="1867"/>
        <v/>
      </c>
      <c r="Y4018" s="153" t="str">
        <f t="shared" si="1868"/>
        <v/>
      </c>
      <c r="Z4018" s="153" t="str">
        <f t="shared" si="1869"/>
        <v/>
      </c>
      <c r="AA4018" s="152" t="str">
        <f t="shared" si="1870"/>
        <v/>
      </c>
      <c r="AB4018" s="152" t="str">
        <f t="shared" si="1871"/>
        <v/>
      </c>
      <c r="AC4018" s="154" t="str">
        <f t="shared" si="1882"/>
        <v/>
      </c>
      <c r="AD4018" s="154" t="str">
        <f t="shared" si="1883"/>
        <v/>
      </c>
      <c r="AE4018" s="3" t="str">
        <f t="shared" si="1884"/>
        <v/>
      </c>
      <c r="AF4018" s="3" t="str">
        <f t="shared" si="1885"/>
        <v/>
      </c>
      <c r="AG4018" s="3" t="str">
        <f t="shared" si="1886"/>
        <v/>
      </c>
      <c r="AH4018" s="4" t="str">
        <f t="shared" si="1887"/>
        <v/>
      </c>
      <c r="AI4018" s="75" t="str">
        <f t="shared" si="1888"/>
        <v/>
      </c>
      <c r="AJ4018" s="75" t="str">
        <f t="shared" si="1889"/>
        <v/>
      </c>
    </row>
    <row r="4019" spans="1:36">
      <c r="A4019" s="41" t="str">
        <f t="shared" si="1872"/>
        <v/>
      </c>
      <c r="B4019" s="150" t="str">
        <f>IF(ISNUMBER(A4019),INDEX('MetaTrader Import'!$H$13:$J$5893,TRUNC(((A4019-$A$39+1)-1)/3)+1,MOD((A4019-$A$39+1)-1,3)+1),"")</f>
        <v/>
      </c>
      <c r="C4019" s="43" t="str">
        <f t="shared" si="1873"/>
        <v/>
      </c>
      <c r="D4019" s="43" t="str">
        <f t="shared" ca="1" si="1863"/>
        <v/>
      </c>
      <c r="E4019" s="43" t="str">
        <f t="shared" si="1874"/>
        <v/>
      </c>
      <c r="F4019" s="43" t="str">
        <f t="shared" si="1875"/>
        <v/>
      </c>
      <c r="G4019" s="43" t="str">
        <f>IF(A4019&lt;&gt;"",IF(A4019&lt;Data!$G$11*0.25,$C$13/$G$32,IF(A4019&gt;Data!$G$11*0.25,$C$13,$C$13*10)),"")</f>
        <v/>
      </c>
      <c r="H4019" s="43" t="str">
        <f>IF(A4019&lt;&gt;"",IF(Data!$G$9="constant",$C$13,IF(Data!$G$9="squeeze",G4019,F4019)),"")</f>
        <v/>
      </c>
      <c r="I4019" s="38" t="str">
        <f ca="1">IF(ISNUMBER(A4019),NORMINV(RAND(),0,IF(AND(Data!$G$9="squeeze",A4019&lt;Data!$G$11*0.25),$H$32,1)*$C$30*$C$13)*($C$14*$C$12),"")</f>
        <v/>
      </c>
      <c r="J4019" s="42" t="str">
        <f ca="1">IFERROR(IF(Data!$C$6="Real",B4019,I4019+J4018+($C$14*$C$12)*(NORMINV(RAND(),$C$15,CHOOSE($G$13,$C$13,F4019,G4019)))),"")</f>
        <v/>
      </c>
      <c r="K4019" s="88" t="str">
        <f>IF(ISNUMBER(A4019), IF($G$16="fixed",$G$17,MIN(H4019*Data!$C$7*$C$16*0.5,$C$17*Data!$C$7))*$C$12,"")</f>
        <v/>
      </c>
      <c r="L4019" s="42" t="str">
        <f t="shared" ca="1" si="1890"/>
        <v/>
      </c>
      <c r="M4019" s="44" t="str">
        <f t="shared" ca="1" si="1891"/>
        <v/>
      </c>
      <c r="N4019" s="44" t="str">
        <f t="shared" ca="1" si="1892"/>
        <v/>
      </c>
      <c r="O4019" s="108" t="str">
        <f t="shared" si="1876"/>
        <v/>
      </c>
      <c r="P4019" s="102" t="str">
        <f t="shared" si="1877"/>
        <v/>
      </c>
      <c r="Q4019" s="102" t="str">
        <f t="shared" si="1878"/>
        <v/>
      </c>
      <c r="R4019" s="120" t="str">
        <f t="shared" si="1879"/>
        <v/>
      </c>
      <c r="S4019" s="54" t="str">
        <f t="shared" si="1880"/>
        <v/>
      </c>
      <c r="T4019" s="5" t="str">
        <f t="shared" si="1881"/>
        <v/>
      </c>
      <c r="U4019" s="152" t="str">
        <f t="shared" si="1864"/>
        <v/>
      </c>
      <c r="V4019" s="152" t="str">
        <f t="shared" si="1865"/>
        <v/>
      </c>
      <c r="W4019" s="153" t="str">
        <f t="shared" si="1866"/>
        <v/>
      </c>
      <c r="X4019" s="153" t="str">
        <f t="shared" si="1867"/>
        <v/>
      </c>
      <c r="Y4019" s="153" t="str">
        <f t="shared" si="1868"/>
        <v/>
      </c>
      <c r="Z4019" s="153" t="str">
        <f t="shared" si="1869"/>
        <v/>
      </c>
      <c r="AA4019" s="152" t="str">
        <f t="shared" si="1870"/>
        <v/>
      </c>
      <c r="AB4019" s="152" t="str">
        <f t="shared" si="1871"/>
        <v/>
      </c>
      <c r="AC4019" s="154" t="str">
        <f t="shared" si="1882"/>
        <v/>
      </c>
      <c r="AD4019" s="154" t="str">
        <f t="shared" si="1883"/>
        <v/>
      </c>
      <c r="AE4019" s="3" t="str">
        <f t="shared" si="1884"/>
        <v/>
      </c>
      <c r="AF4019" s="3" t="str">
        <f t="shared" si="1885"/>
        <v/>
      </c>
      <c r="AG4019" s="3" t="str">
        <f t="shared" si="1886"/>
        <v/>
      </c>
      <c r="AH4019" s="4" t="str">
        <f t="shared" si="1887"/>
        <v/>
      </c>
      <c r="AI4019" s="75" t="str">
        <f t="shared" si="1888"/>
        <v/>
      </c>
      <c r="AJ4019" s="75" t="str">
        <f t="shared" si="1889"/>
        <v/>
      </c>
    </row>
    <row r="4020" spans="1:36">
      <c r="A4020" s="41" t="str">
        <f t="shared" si="1872"/>
        <v/>
      </c>
      <c r="B4020" s="150" t="str">
        <f>IF(ISNUMBER(A4020),INDEX('MetaTrader Import'!$H$13:$J$5893,TRUNC(((A4020-$A$39+1)-1)/3)+1,MOD((A4020-$A$39+1)-1,3)+1),"")</f>
        <v/>
      </c>
      <c r="C4020" s="43" t="str">
        <f t="shared" si="1873"/>
        <v/>
      </c>
      <c r="D4020" s="43" t="str">
        <f t="shared" ca="1" si="1863"/>
        <v/>
      </c>
      <c r="E4020" s="43" t="str">
        <f t="shared" si="1874"/>
        <v/>
      </c>
      <c r="F4020" s="43" t="str">
        <f t="shared" si="1875"/>
        <v/>
      </c>
      <c r="G4020" s="43" t="str">
        <f>IF(A4020&lt;&gt;"",IF(A4020&lt;Data!$G$11*0.25,$C$13/$G$32,IF(A4020&gt;Data!$G$11*0.25,$C$13,$C$13*10)),"")</f>
        <v/>
      </c>
      <c r="H4020" s="43" t="str">
        <f>IF(A4020&lt;&gt;"",IF(Data!$G$9="constant",$C$13,IF(Data!$G$9="squeeze",G4020,F4020)),"")</f>
        <v/>
      </c>
      <c r="I4020" s="38" t="str">
        <f ca="1">IF(ISNUMBER(A4020),NORMINV(RAND(),0,IF(AND(Data!$G$9="squeeze",A4020&lt;Data!$G$11*0.25),$H$32,1)*$C$30*$C$13)*($C$14*$C$12),"")</f>
        <v/>
      </c>
      <c r="J4020" s="42" t="str">
        <f ca="1">IFERROR(IF(Data!$C$6="Real",B4020,I4020+J4019+($C$14*$C$12)*(NORMINV(RAND(),$C$15,CHOOSE($G$13,$C$13,F4020,G4020)))),"")</f>
        <v/>
      </c>
      <c r="K4020" s="88" t="str">
        <f>IF(ISNUMBER(A4020), IF($G$16="fixed",$G$17,MIN(H4020*Data!$C$7*$C$16*0.5,$C$17*Data!$C$7))*$C$12,"")</f>
        <v/>
      </c>
      <c r="L4020" s="42" t="str">
        <f t="shared" ca="1" si="1890"/>
        <v/>
      </c>
      <c r="M4020" s="44" t="str">
        <f t="shared" ca="1" si="1891"/>
        <v/>
      </c>
      <c r="N4020" s="44" t="str">
        <f t="shared" ca="1" si="1892"/>
        <v/>
      </c>
      <c r="O4020" s="108" t="str">
        <f t="shared" si="1876"/>
        <v/>
      </c>
      <c r="P4020" s="102" t="str">
        <f t="shared" si="1877"/>
        <v/>
      </c>
      <c r="Q4020" s="102" t="str">
        <f t="shared" si="1878"/>
        <v/>
      </c>
      <c r="R4020" s="120" t="str">
        <f t="shared" si="1879"/>
        <v/>
      </c>
      <c r="S4020" s="54" t="str">
        <f t="shared" si="1880"/>
        <v/>
      </c>
      <c r="T4020" s="5" t="str">
        <f t="shared" si="1881"/>
        <v/>
      </c>
      <c r="U4020" s="152" t="str">
        <f t="shared" si="1864"/>
        <v/>
      </c>
      <c r="V4020" s="152" t="str">
        <f t="shared" si="1865"/>
        <v/>
      </c>
      <c r="W4020" s="153" t="str">
        <f t="shared" si="1866"/>
        <v/>
      </c>
      <c r="X4020" s="153" t="str">
        <f t="shared" si="1867"/>
        <v/>
      </c>
      <c r="Y4020" s="153" t="str">
        <f t="shared" si="1868"/>
        <v/>
      </c>
      <c r="Z4020" s="153" t="str">
        <f t="shared" si="1869"/>
        <v/>
      </c>
      <c r="AA4020" s="152" t="str">
        <f t="shared" si="1870"/>
        <v/>
      </c>
      <c r="AB4020" s="152" t="str">
        <f t="shared" si="1871"/>
        <v/>
      </c>
      <c r="AC4020" s="154" t="str">
        <f t="shared" si="1882"/>
        <v/>
      </c>
      <c r="AD4020" s="154" t="str">
        <f t="shared" si="1883"/>
        <v/>
      </c>
      <c r="AE4020" s="3" t="str">
        <f t="shared" si="1884"/>
        <v/>
      </c>
      <c r="AF4020" s="3" t="str">
        <f t="shared" si="1885"/>
        <v/>
      </c>
      <c r="AG4020" s="3" t="str">
        <f t="shared" si="1886"/>
        <v/>
      </c>
      <c r="AH4020" s="4" t="str">
        <f t="shared" si="1887"/>
        <v/>
      </c>
      <c r="AI4020" s="75" t="str">
        <f t="shared" si="1888"/>
        <v/>
      </c>
      <c r="AJ4020" s="75" t="str">
        <f t="shared" si="1889"/>
        <v/>
      </c>
    </row>
    <row r="4021" spans="1:36">
      <c r="A4021" s="41" t="str">
        <f t="shared" si="1872"/>
        <v/>
      </c>
      <c r="B4021" s="150" t="str">
        <f>IF(ISNUMBER(A4021),INDEX('MetaTrader Import'!$H$13:$J$5893,TRUNC(((A4021-$A$39+1)-1)/3)+1,MOD((A4021-$A$39+1)-1,3)+1),"")</f>
        <v/>
      </c>
      <c r="C4021" s="43" t="str">
        <f t="shared" si="1873"/>
        <v/>
      </c>
      <c r="D4021" s="43" t="str">
        <f t="shared" ca="1" si="1863"/>
        <v/>
      </c>
      <c r="E4021" s="43" t="str">
        <f t="shared" si="1874"/>
        <v/>
      </c>
      <c r="F4021" s="43" t="str">
        <f t="shared" si="1875"/>
        <v/>
      </c>
      <c r="G4021" s="43" t="str">
        <f>IF(A4021&lt;&gt;"",IF(A4021&lt;Data!$G$11*0.25,$C$13/$G$32,IF(A4021&gt;Data!$G$11*0.25,$C$13,$C$13*10)),"")</f>
        <v/>
      </c>
      <c r="H4021" s="43" t="str">
        <f>IF(A4021&lt;&gt;"",IF(Data!$G$9="constant",$C$13,IF(Data!$G$9="squeeze",G4021,F4021)),"")</f>
        <v/>
      </c>
      <c r="I4021" s="38" t="str">
        <f ca="1">IF(ISNUMBER(A4021),NORMINV(RAND(),0,IF(AND(Data!$G$9="squeeze",A4021&lt;Data!$G$11*0.25),$H$32,1)*$C$30*$C$13)*($C$14*$C$12),"")</f>
        <v/>
      </c>
      <c r="J4021" s="42" t="str">
        <f ca="1">IFERROR(IF(Data!$C$6="Real",B4021,I4021+J4020+($C$14*$C$12)*(NORMINV(RAND(),$C$15,CHOOSE($G$13,$C$13,F4021,G4021)))),"")</f>
        <v/>
      </c>
      <c r="K4021" s="88" t="str">
        <f>IF(ISNUMBER(A4021), IF($G$16="fixed",$G$17,MIN(H4021*Data!$C$7*$C$16*0.5,$C$17*Data!$C$7))*$C$12,"")</f>
        <v/>
      </c>
      <c r="L4021" s="42" t="str">
        <f t="shared" ca="1" si="1890"/>
        <v/>
      </c>
      <c r="M4021" s="44" t="str">
        <f t="shared" ca="1" si="1891"/>
        <v/>
      </c>
      <c r="N4021" s="44" t="str">
        <f t="shared" ca="1" si="1892"/>
        <v/>
      </c>
      <c r="O4021" s="108" t="str">
        <f t="shared" si="1876"/>
        <v/>
      </c>
      <c r="P4021" s="102" t="str">
        <f t="shared" si="1877"/>
        <v/>
      </c>
      <c r="Q4021" s="102" t="str">
        <f t="shared" si="1878"/>
        <v/>
      </c>
      <c r="R4021" s="120" t="str">
        <f t="shared" si="1879"/>
        <v/>
      </c>
      <c r="S4021" s="54" t="str">
        <f t="shared" si="1880"/>
        <v/>
      </c>
      <c r="T4021" s="5" t="str">
        <f t="shared" si="1881"/>
        <v/>
      </c>
      <c r="U4021" s="152" t="str">
        <f t="shared" si="1864"/>
        <v/>
      </c>
      <c r="V4021" s="152" t="str">
        <f t="shared" si="1865"/>
        <v/>
      </c>
      <c r="W4021" s="153" t="str">
        <f t="shared" si="1866"/>
        <v/>
      </c>
      <c r="X4021" s="153" t="str">
        <f t="shared" si="1867"/>
        <v/>
      </c>
      <c r="Y4021" s="153" t="str">
        <f t="shared" si="1868"/>
        <v/>
      </c>
      <c r="Z4021" s="153" t="str">
        <f t="shared" si="1869"/>
        <v/>
      </c>
      <c r="AA4021" s="152" t="str">
        <f t="shared" si="1870"/>
        <v/>
      </c>
      <c r="AB4021" s="152" t="str">
        <f t="shared" si="1871"/>
        <v/>
      </c>
      <c r="AC4021" s="154" t="str">
        <f t="shared" si="1882"/>
        <v/>
      </c>
      <c r="AD4021" s="154" t="str">
        <f t="shared" si="1883"/>
        <v/>
      </c>
      <c r="AE4021" s="3" t="str">
        <f t="shared" si="1884"/>
        <v/>
      </c>
      <c r="AF4021" s="3" t="str">
        <f t="shared" si="1885"/>
        <v/>
      </c>
      <c r="AG4021" s="3" t="str">
        <f t="shared" si="1886"/>
        <v/>
      </c>
      <c r="AH4021" s="4" t="str">
        <f t="shared" si="1887"/>
        <v/>
      </c>
      <c r="AI4021" s="75" t="str">
        <f t="shared" si="1888"/>
        <v/>
      </c>
      <c r="AJ4021" s="75" t="str">
        <f t="shared" si="1889"/>
        <v/>
      </c>
    </row>
    <row r="4022" spans="1:36">
      <c r="A4022" s="41" t="str">
        <f t="shared" si="1872"/>
        <v/>
      </c>
      <c r="B4022" s="150" t="str">
        <f>IF(ISNUMBER(A4022),INDEX('MetaTrader Import'!$H$13:$J$5893,TRUNC(((A4022-$A$39+1)-1)/3)+1,MOD((A4022-$A$39+1)-1,3)+1),"")</f>
        <v/>
      </c>
      <c r="C4022" s="43" t="str">
        <f t="shared" si="1873"/>
        <v/>
      </c>
      <c r="D4022" s="43" t="str">
        <f t="shared" ca="1" si="1863"/>
        <v/>
      </c>
      <c r="E4022" s="43" t="str">
        <f t="shared" si="1874"/>
        <v/>
      </c>
      <c r="F4022" s="43" t="str">
        <f t="shared" si="1875"/>
        <v/>
      </c>
      <c r="G4022" s="43" t="str">
        <f>IF(A4022&lt;&gt;"",IF(A4022&lt;Data!$G$11*0.25,$C$13/$G$32,IF(A4022&gt;Data!$G$11*0.25,$C$13,$C$13*10)),"")</f>
        <v/>
      </c>
      <c r="H4022" s="43" t="str">
        <f>IF(A4022&lt;&gt;"",IF(Data!$G$9="constant",$C$13,IF(Data!$G$9="squeeze",G4022,F4022)),"")</f>
        <v/>
      </c>
      <c r="I4022" s="38" t="str">
        <f ca="1">IF(ISNUMBER(A4022),NORMINV(RAND(),0,IF(AND(Data!$G$9="squeeze",A4022&lt;Data!$G$11*0.25),$H$32,1)*$C$30*$C$13)*($C$14*$C$12),"")</f>
        <v/>
      </c>
      <c r="J4022" s="42" t="str">
        <f ca="1">IFERROR(IF(Data!$C$6="Real",B4022,I4022+J4021+($C$14*$C$12)*(NORMINV(RAND(),$C$15,CHOOSE($G$13,$C$13,F4022,G4022)))),"")</f>
        <v/>
      </c>
      <c r="K4022" s="88" t="str">
        <f>IF(ISNUMBER(A4022), IF($G$16="fixed",$G$17,MIN(H4022*Data!$C$7*$C$16*0.5,$C$17*Data!$C$7))*$C$12,"")</f>
        <v/>
      </c>
      <c r="L4022" s="42" t="str">
        <f t="shared" ca="1" si="1890"/>
        <v/>
      </c>
      <c r="M4022" s="44" t="str">
        <f t="shared" ca="1" si="1891"/>
        <v/>
      </c>
      <c r="N4022" s="44" t="str">
        <f t="shared" ca="1" si="1892"/>
        <v/>
      </c>
      <c r="O4022" s="108" t="str">
        <f t="shared" si="1876"/>
        <v/>
      </c>
      <c r="P4022" s="102" t="str">
        <f t="shared" si="1877"/>
        <v/>
      </c>
      <c r="Q4022" s="102" t="str">
        <f t="shared" si="1878"/>
        <v/>
      </c>
      <c r="R4022" s="120" t="str">
        <f t="shared" si="1879"/>
        <v/>
      </c>
      <c r="S4022" s="54" t="str">
        <f t="shared" si="1880"/>
        <v/>
      </c>
      <c r="T4022" s="5" t="str">
        <f t="shared" si="1881"/>
        <v/>
      </c>
      <c r="U4022" s="152" t="str">
        <f t="shared" si="1864"/>
        <v/>
      </c>
      <c r="V4022" s="152" t="str">
        <f t="shared" si="1865"/>
        <v/>
      </c>
      <c r="W4022" s="153" t="str">
        <f t="shared" si="1866"/>
        <v/>
      </c>
      <c r="X4022" s="153" t="str">
        <f t="shared" si="1867"/>
        <v/>
      </c>
      <c r="Y4022" s="153" t="str">
        <f t="shared" si="1868"/>
        <v/>
      </c>
      <c r="Z4022" s="153" t="str">
        <f t="shared" si="1869"/>
        <v/>
      </c>
      <c r="AA4022" s="152" t="str">
        <f t="shared" si="1870"/>
        <v/>
      </c>
      <c r="AB4022" s="152" t="str">
        <f t="shared" si="1871"/>
        <v/>
      </c>
      <c r="AC4022" s="154" t="str">
        <f t="shared" si="1882"/>
        <v/>
      </c>
      <c r="AD4022" s="154" t="str">
        <f t="shared" si="1883"/>
        <v/>
      </c>
      <c r="AE4022" s="3" t="str">
        <f t="shared" si="1884"/>
        <v/>
      </c>
      <c r="AF4022" s="3" t="str">
        <f t="shared" si="1885"/>
        <v/>
      </c>
      <c r="AG4022" s="3" t="str">
        <f t="shared" si="1886"/>
        <v/>
      </c>
      <c r="AH4022" s="4" t="str">
        <f t="shared" si="1887"/>
        <v/>
      </c>
      <c r="AI4022" s="75" t="str">
        <f t="shared" si="1888"/>
        <v/>
      </c>
      <c r="AJ4022" s="75" t="str">
        <f t="shared" si="1889"/>
        <v/>
      </c>
    </row>
    <row r="4023" spans="1:36">
      <c r="A4023" s="41" t="str">
        <f t="shared" si="1872"/>
        <v/>
      </c>
      <c r="B4023" s="150" t="str">
        <f>IF(ISNUMBER(A4023),INDEX('MetaTrader Import'!$H$13:$J$5893,TRUNC(((A4023-$A$39+1)-1)/3)+1,MOD((A4023-$A$39+1)-1,3)+1),"")</f>
        <v/>
      </c>
      <c r="C4023" s="43" t="str">
        <f t="shared" si="1873"/>
        <v/>
      </c>
      <c r="D4023" s="43" t="str">
        <f t="shared" ca="1" si="1863"/>
        <v/>
      </c>
      <c r="E4023" s="43" t="str">
        <f t="shared" si="1874"/>
        <v/>
      </c>
      <c r="F4023" s="43" t="str">
        <f t="shared" si="1875"/>
        <v/>
      </c>
      <c r="G4023" s="43" t="str">
        <f>IF(A4023&lt;&gt;"",IF(A4023&lt;Data!$G$11*0.25,$C$13/$G$32,IF(A4023&gt;Data!$G$11*0.25,$C$13,$C$13*10)),"")</f>
        <v/>
      </c>
      <c r="H4023" s="43" t="str">
        <f>IF(A4023&lt;&gt;"",IF(Data!$G$9="constant",$C$13,IF(Data!$G$9="squeeze",G4023,F4023)),"")</f>
        <v/>
      </c>
      <c r="I4023" s="38" t="str">
        <f ca="1">IF(ISNUMBER(A4023),NORMINV(RAND(),0,IF(AND(Data!$G$9="squeeze",A4023&lt;Data!$G$11*0.25),$H$32,1)*$C$30*$C$13)*($C$14*$C$12),"")</f>
        <v/>
      </c>
      <c r="J4023" s="42" t="str">
        <f ca="1">IFERROR(IF(Data!$C$6="Real",B4023,I4023+J4022+($C$14*$C$12)*(NORMINV(RAND(),$C$15,CHOOSE($G$13,$C$13,F4023,G4023)))),"")</f>
        <v/>
      </c>
      <c r="K4023" s="88" t="str">
        <f>IF(ISNUMBER(A4023), IF($G$16="fixed",$G$17,MIN(H4023*Data!$C$7*$C$16*0.5,$C$17*Data!$C$7))*$C$12,"")</f>
        <v/>
      </c>
      <c r="L4023" s="42" t="str">
        <f t="shared" ca="1" si="1890"/>
        <v/>
      </c>
      <c r="M4023" s="44" t="str">
        <f t="shared" ca="1" si="1891"/>
        <v/>
      </c>
      <c r="N4023" s="44" t="str">
        <f t="shared" ca="1" si="1892"/>
        <v/>
      </c>
      <c r="O4023" s="108" t="str">
        <f t="shared" si="1876"/>
        <v/>
      </c>
      <c r="P4023" s="102" t="str">
        <f t="shared" si="1877"/>
        <v/>
      </c>
      <c r="Q4023" s="102" t="str">
        <f t="shared" si="1878"/>
        <v/>
      </c>
      <c r="R4023" s="120" t="str">
        <f t="shared" si="1879"/>
        <v/>
      </c>
      <c r="S4023" s="54" t="str">
        <f t="shared" si="1880"/>
        <v/>
      </c>
      <c r="T4023" s="5" t="str">
        <f t="shared" si="1881"/>
        <v/>
      </c>
      <c r="U4023" s="152" t="str">
        <f t="shared" si="1864"/>
        <v/>
      </c>
      <c r="V4023" s="152" t="str">
        <f t="shared" si="1865"/>
        <v/>
      </c>
      <c r="W4023" s="153" t="str">
        <f t="shared" si="1866"/>
        <v/>
      </c>
      <c r="X4023" s="153" t="str">
        <f t="shared" si="1867"/>
        <v/>
      </c>
      <c r="Y4023" s="153" t="str">
        <f t="shared" si="1868"/>
        <v/>
      </c>
      <c r="Z4023" s="153" t="str">
        <f t="shared" si="1869"/>
        <v/>
      </c>
      <c r="AA4023" s="152" t="str">
        <f t="shared" si="1870"/>
        <v/>
      </c>
      <c r="AB4023" s="152" t="str">
        <f t="shared" si="1871"/>
        <v/>
      </c>
      <c r="AC4023" s="154" t="str">
        <f t="shared" si="1882"/>
        <v/>
      </c>
      <c r="AD4023" s="154" t="str">
        <f t="shared" si="1883"/>
        <v/>
      </c>
      <c r="AE4023" s="3" t="str">
        <f t="shared" si="1884"/>
        <v/>
      </c>
      <c r="AF4023" s="3" t="str">
        <f t="shared" si="1885"/>
        <v/>
      </c>
      <c r="AG4023" s="3" t="str">
        <f t="shared" si="1886"/>
        <v/>
      </c>
      <c r="AH4023" s="4" t="str">
        <f t="shared" si="1887"/>
        <v/>
      </c>
      <c r="AI4023" s="75" t="str">
        <f t="shared" si="1888"/>
        <v/>
      </c>
      <c r="AJ4023" s="75" t="str">
        <f t="shared" si="1889"/>
        <v/>
      </c>
    </row>
    <row r="4024" spans="1:36">
      <c r="A4024" s="41" t="str">
        <f t="shared" si="1872"/>
        <v/>
      </c>
      <c r="B4024" s="150" t="str">
        <f>IF(ISNUMBER(A4024),INDEX('MetaTrader Import'!$H$13:$J$5893,TRUNC(((A4024-$A$39+1)-1)/3)+1,MOD((A4024-$A$39+1)-1,3)+1),"")</f>
        <v/>
      </c>
      <c r="C4024" s="43" t="str">
        <f t="shared" si="1873"/>
        <v/>
      </c>
      <c r="D4024" s="43" t="str">
        <f t="shared" ca="1" si="1863"/>
        <v/>
      </c>
      <c r="E4024" s="43" t="str">
        <f t="shared" si="1874"/>
        <v/>
      </c>
      <c r="F4024" s="43" t="str">
        <f t="shared" si="1875"/>
        <v/>
      </c>
      <c r="G4024" s="43" t="str">
        <f>IF(A4024&lt;&gt;"",IF(A4024&lt;Data!$G$11*0.25,$C$13/$G$32,IF(A4024&gt;Data!$G$11*0.25,$C$13,$C$13*10)),"")</f>
        <v/>
      </c>
      <c r="H4024" s="43" t="str">
        <f>IF(A4024&lt;&gt;"",IF(Data!$G$9="constant",$C$13,IF(Data!$G$9="squeeze",G4024,F4024)),"")</f>
        <v/>
      </c>
      <c r="I4024" s="38" t="str">
        <f ca="1">IF(ISNUMBER(A4024),NORMINV(RAND(),0,IF(AND(Data!$G$9="squeeze",A4024&lt;Data!$G$11*0.25),$H$32,1)*$C$30*$C$13)*($C$14*$C$12),"")</f>
        <v/>
      </c>
      <c r="J4024" s="42" t="str">
        <f ca="1">IFERROR(IF(Data!$C$6="Real",B4024,I4024+J4023+($C$14*$C$12)*(NORMINV(RAND(),$C$15,CHOOSE($G$13,$C$13,F4024,G4024)))),"")</f>
        <v/>
      </c>
      <c r="K4024" s="88" t="str">
        <f>IF(ISNUMBER(A4024), IF($G$16="fixed",$G$17,MIN(H4024*Data!$C$7*$C$16*0.5,$C$17*Data!$C$7))*$C$12,"")</f>
        <v/>
      </c>
      <c r="L4024" s="42" t="str">
        <f t="shared" ca="1" si="1890"/>
        <v/>
      </c>
      <c r="M4024" s="44" t="str">
        <f t="shared" ca="1" si="1891"/>
        <v/>
      </c>
      <c r="N4024" s="44" t="str">
        <f t="shared" ca="1" si="1892"/>
        <v/>
      </c>
      <c r="O4024" s="108" t="str">
        <f t="shared" si="1876"/>
        <v/>
      </c>
      <c r="P4024" s="102" t="str">
        <f t="shared" si="1877"/>
        <v/>
      </c>
      <c r="Q4024" s="102" t="str">
        <f t="shared" si="1878"/>
        <v/>
      </c>
      <c r="R4024" s="120" t="str">
        <f t="shared" si="1879"/>
        <v/>
      </c>
      <c r="S4024" s="54" t="str">
        <f t="shared" si="1880"/>
        <v/>
      </c>
      <c r="T4024" s="5" t="str">
        <f t="shared" si="1881"/>
        <v/>
      </c>
      <c r="U4024" s="152" t="str">
        <f t="shared" si="1864"/>
        <v/>
      </c>
      <c r="V4024" s="152" t="str">
        <f t="shared" si="1865"/>
        <v/>
      </c>
      <c r="W4024" s="153" t="str">
        <f t="shared" si="1866"/>
        <v/>
      </c>
      <c r="X4024" s="153" t="str">
        <f t="shared" si="1867"/>
        <v/>
      </c>
      <c r="Y4024" s="153" t="str">
        <f t="shared" si="1868"/>
        <v/>
      </c>
      <c r="Z4024" s="153" t="str">
        <f t="shared" si="1869"/>
        <v/>
      </c>
      <c r="AA4024" s="152" t="str">
        <f t="shared" si="1870"/>
        <v/>
      </c>
      <c r="AB4024" s="152" t="str">
        <f t="shared" si="1871"/>
        <v/>
      </c>
      <c r="AC4024" s="154" t="str">
        <f t="shared" si="1882"/>
        <v/>
      </c>
      <c r="AD4024" s="154" t="str">
        <f t="shared" si="1883"/>
        <v/>
      </c>
      <c r="AE4024" s="3" t="str">
        <f t="shared" si="1884"/>
        <v/>
      </c>
      <c r="AF4024" s="3" t="str">
        <f t="shared" si="1885"/>
        <v/>
      </c>
      <c r="AG4024" s="3" t="str">
        <f t="shared" si="1886"/>
        <v/>
      </c>
      <c r="AH4024" s="4" t="str">
        <f t="shared" si="1887"/>
        <v/>
      </c>
      <c r="AI4024" s="75" t="str">
        <f t="shared" si="1888"/>
        <v/>
      </c>
      <c r="AJ4024" s="75" t="str">
        <f t="shared" si="1889"/>
        <v/>
      </c>
    </row>
    <row r="4025" spans="1:36">
      <c r="A4025" s="41" t="str">
        <f t="shared" si="1872"/>
        <v/>
      </c>
      <c r="B4025" s="150" t="str">
        <f>IF(ISNUMBER(A4025),INDEX('MetaTrader Import'!$H$13:$J$5893,TRUNC(((A4025-$A$39+1)-1)/3)+1,MOD((A4025-$A$39+1)-1,3)+1),"")</f>
        <v/>
      </c>
      <c r="C4025" s="43" t="str">
        <f t="shared" si="1873"/>
        <v/>
      </c>
      <c r="D4025" s="43" t="str">
        <f t="shared" ca="1" si="1863"/>
        <v/>
      </c>
      <c r="E4025" s="43" t="str">
        <f t="shared" si="1874"/>
        <v/>
      </c>
      <c r="F4025" s="43" t="str">
        <f t="shared" si="1875"/>
        <v/>
      </c>
      <c r="G4025" s="43" t="str">
        <f>IF(A4025&lt;&gt;"",IF(A4025&lt;Data!$G$11*0.25,$C$13/$G$32,IF(A4025&gt;Data!$G$11*0.25,$C$13,$C$13*10)),"")</f>
        <v/>
      </c>
      <c r="H4025" s="43" t="str">
        <f>IF(A4025&lt;&gt;"",IF(Data!$G$9="constant",$C$13,IF(Data!$G$9="squeeze",G4025,F4025)),"")</f>
        <v/>
      </c>
      <c r="I4025" s="38" t="str">
        <f ca="1">IF(ISNUMBER(A4025),NORMINV(RAND(),0,IF(AND(Data!$G$9="squeeze",A4025&lt;Data!$G$11*0.25),$H$32,1)*$C$30*$C$13)*($C$14*$C$12),"")</f>
        <v/>
      </c>
      <c r="J4025" s="42" t="str">
        <f ca="1">IFERROR(IF(Data!$C$6="Real",B4025,I4025+J4024+($C$14*$C$12)*(NORMINV(RAND(),$C$15,CHOOSE($G$13,$C$13,F4025,G4025)))),"")</f>
        <v/>
      </c>
      <c r="K4025" s="88" t="str">
        <f>IF(ISNUMBER(A4025), IF($G$16="fixed",$G$17,MIN(H4025*Data!$C$7*$C$16*0.5,$C$17*Data!$C$7))*$C$12,"")</f>
        <v/>
      </c>
      <c r="L4025" s="42" t="str">
        <f t="shared" ca="1" si="1890"/>
        <v/>
      </c>
      <c r="M4025" s="44" t="str">
        <f t="shared" ca="1" si="1891"/>
        <v/>
      </c>
      <c r="N4025" s="44" t="str">
        <f t="shared" ca="1" si="1892"/>
        <v/>
      </c>
      <c r="O4025" s="108" t="str">
        <f t="shared" si="1876"/>
        <v/>
      </c>
      <c r="P4025" s="102" t="str">
        <f t="shared" si="1877"/>
        <v/>
      </c>
      <c r="Q4025" s="102" t="str">
        <f t="shared" si="1878"/>
        <v/>
      </c>
      <c r="R4025" s="120" t="str">
        <f t="shared" si="1879"/>
        <v/>
      </c>
      <c r="S4025" s="54" t="str">
        <f t="shared" si="1880"/>
        <v/>
      </c>
      <c r="T4025" s="5" t="str">
        <f t="shared" si="1881"/>
        <v/>
      </c>
      <c r="U4025" s="152" t="str">
        <f t="shared" si="1864"/>
        <v/>
      </c>
      <c r="V4025" s="152" t="str">
        <f t="shared" si="1865"/>
        <v/>
      </c>
      <c r="W4025" s="153" t="str">
        <f t="shared" si="1866"/>
        <v/>
      </c>
      <c r="X4025" s="153" t="str">
        <f t="shared" si="1867"/>
        <v/>
      </c>
      <c r="Y4025" s="153" t="str">
        <f t="shared" si="1868"/>
        <v/>
      </c>
      <c r="Z4025" s="153" t="str">
        <f t="shared" si="1869"/>
        <v/>
      </c>
      <c r="AA4025" s="152" t="str">
        <f t="shared" si="1870"/>
        <v/>
      </c>
      <c r="AB4025" s="152" t="str">
        <f t="shared" si="1871"/>
        <v/>
      </c>
      <c r="AC4025" s="154" t="str">
        <f t="shared" si="1882"/>
        <v/>
      </c>
      <c r="AD4025" s="154" t="str">
        <f t="shared" si="1883"/>
        <v/>
      </c>
      <c r="AE4025" s="3" t="str">
        <f t="shared" si="1884"/>
        <v/>
      </c>
      <c r="AF4025" s="3" t="str">
        <f t="shared" si="1885"/>
        <v/>
      </c>
      <c r="AG4025" s="3" t="str">
        <f t="shared" si="1886"/>
        <v/>
      </c>
      <c r="AH4025" s="4" t="str">
        <f t="shared" si="1887"/>
        <v/>
      </c>
      <c r="AI4025" s="75" t="str">
        <f t="shared" si="1888"/>
        <v/>
      </c>
      <c r="AJ4025" s="75" t="str">
        <f t="shared" si="1889"/>
        <v/>
      </c>
    </row>
    <row r="4026" spans="1:36">
      <c r="A4026" s="41" t="str">
        <f t="shared" si="1872"/>
        <v/>
      </c>
      <c r="B4026" s="150" t="str">
        <f>IF(ISNUMBER(A4026),INDEX('MetaTrader Import'!$H$13:$J$5893,TRUNC(((A4026-$A$39+1)-1)/3)+1,MOD((A4026-$A$39+1)-1,3)+1),"")</f>
        <v/>
      </c>
      <c r="C4026" s="43" t="str">
        <f t="shared" si="1873"/>
        <v/>
      </c>
      <c r="D4026" s="43" t="str">
        <f t="shared" ca="1" si="1863"/>
        <v/>
      </c>
      <c r="E4026" s="43" t="str">
        <f t="shared" si="1874"/>
        <v/>
      </c>
      <c r="F4026" s="43" t="str">
        <f t="shared" si="1875"/>
        <v/>
      </c>
      <c r="G4026" s="43" t="str">
        <f>IF(A4026&lt;&gt;"",IF(A4026&lt;Data!$G$11*0.25,$C$13/$G$32,IF(A4026&gt;Data!$G$11*0.25,$C$13,$C$13*10)),"")</f>
        <v/>
      </c>
      <c r="H4026" s="43" t="str">
        <f>IF(A4026&lt;&gt;"",IF(Data!$G$9="constant",$C$13,IF(Data!$G$9="squeeze",G4026,F4026)),"")</f>
        <v/>
      </c>
      <c r="I4026" s="38" t="str">
        <f ca="1">IF(ISNUMBER(A4026),NORMINV(RAND(),0,IF(AND(Data!$G$9="squeeze",A4026&lt;Data!$G$11*0.25),$H$32,1)*$C$30*$C$13)*($C$14*$C$12),"")</f>
        <v/>
      </c>
      <c r="J4026" s="42" t="str">
        <f ca="1">IFERROR(IF(Data!$C$6="Real",B4026,I4026+J4025+($C$14*$C$12)*(NORMINV(RAND(),$C$15,CHOOSE($G$13,$C$13,F4026,G4026)))),"")</f>
        <v/>
      </c>
      <c r="K4026" s="88" t="str">
        <f>IF(ISNUMBER(A4026), IF($G$16="fixed",$G$17,MIN(H4026*Data!$C$7*$C$16*0.5,$C$17*Data!$C$7))*$C$12,"")</f>
        <v/>
      </c>
      <c r="L4026" s="42" t="str">
        <f t="shared" ca="1" si="1890"/>
        <v/>
      </c>
      <c r="M4026" s="44" t="str">
        <f t="shared" ca="1" si="1891"/>
        <v/>
      </c>
      <c r="N4026" s="44" t="str">
        <f t="shared" ca="1" si="1892"/>
        <v/>
      </c>
      <c r="O4026" s="108" t="str">
        <f t="shared" si="1876"/>
        <v/>
      </c>
      <c r="P4026" s="102" t="str">
        <f t="shared" si="1877"/>
        <v/>
      </c>
      <c r="Q4026" s="102" t="str">
        <f t="shared" si="1878"/>
        <v/>
      </c>
      <c r="R4026" s="120" t="str">
        <f t="shared" si="1879"/>
        <v/>
      </c>
      <c r="S4026" s="54" t="str">
        <f t="shared" si="1880"/>
        <v/>
      </c>
      <c r="T4026" s="5" t="str">
        <f t="shared" si="1881"/>
        <v/>
      </c>
      <c r="U4026" s="152" t="str">
        <f t="shared" si="1864"/>
        <v/>
      </c>
      <c r="V4026" s="152" t="str">
        <f t="shared" si="1865"/>
        <v/>
      </c>
      <c r="W4026" s="153" t="str">
        <f t="shared" si="1866"/>
        <v/>
      </c>
      <c r="X4026" s="153" t="str">
        <f t="shared" si="1867"/>
        <v/>
      </c>
      <c r="Y4026" s="153" t="str">
        <f t="shared" si="1868"/>
        <v/>
      </c>
      <c r="Z4026" s="153" t="str">
        <f t="shared" si="1869"/>
        <v/>
      </c>
      <c r="AA4026" s="152" t="str">
        <f t="shared" si="1870"/>
        <v/>
      </c>
      <c r="AB4026" s="152" t="str">
        <f t="shared" si="1871"/>
        <v/>
      </c>
      <c r="AC4026" s="154" t="str">
        <f t="shared" si="1882"/>
        <v/>
      </c>
      <c r="AD4026" s="154" t="str">
        <f t="shared" si="1883"/>
        <v/>
      </c>
      <c r="AE4026" s="3" t="str">
        <f t="shared" si="1884"/>
        <v/>
      </c>
      <c r="AF4026" s="3" t="str">
        <f t="shared" si="1885"/>
        <v/>
      </c>
      <c r="AG4026" s="3" t="str">
        <f t="shared" si="1886"/>
        <v/>
      </c>
      <c r="AH4026" s="4" t="str">
        <f t="shared" si="1887"/>
        <v/>
      </c>
      <c r="AI4026" s="75" t="str">
        <f t="shared" si="1888"/>
        <v/>
      </c>
      <c r="AJ4026" s="75" t="str">
        <f t="shared" si="1889"/>
        <v/>
      </c>
    </row>
    <row r="4027" spans="1:36">
      <c r="A4027" s="41" t="str">
        <f t="shared" si="1872"/>
        <v/>
      </c>
      <c r="B4027" s="150" t="str">
        <f>IF(ISNUMBER(A4027),INDEX('MetaTrader Import'!$H$13:$J$5893,TRUNC(((A4027-$A$39+1)-1)/3)+1,MOD((A4027-$A$39+1)-1,3)+1),"")</f>
        <v/>
      </c>
      <c r="C4027" s="43" t="str">
        <f t="shared" si="1873"/>
        <v/>
      </c>
      <c r="D4027" s="43" t="str">
        <f t="shared" ca="1" si="1863"/>
        <v/>
      </c>
      <c r="E4027" s="43" t="str">
        <f t="shared" si="1874"/>
        <v/>
      </c>
      <c r="F4027" s="43" t="str">
        <f t="shared" si="1875"/>
        <v/>
      </c>
      <c r="G4027" s="43" t="str">
        <f>IF(A4027&lt;&gt;"",IF(A4027&lt;Data!$G$11*0.25,$C$13/$G$32,IF(A4027&gt;Data!$G$11*0.25,$C$13,$C$13*10)),"")</f>
        <v/>
      </c>
      <c r="H4027" s="43" t="str">
        <f>IF(A4027&lt;&gt;"",IF(Data!$G$9="constant",$C$13,IF(Data!$G$9="squeeze",G4027,F4027)),"")</f>
        <v/>
      </c>
      <c r="I4027" s="38" t="str">
        <f ca="1">IF(ISNUMBER(A4027),NORMINV(RAND(),0,IF(AND(Data!$G$9="squeeze",A4027&lt;Data!$G$11*0.25),$H$32,1)*$C$30*$C$13)*($C$14*$C$12),"")</f>
        <v/>
      </c>
      <c r="J4027" s="42" t="str">
        <f ca="1">IFERROR(IF(Data!$C$6="Real",B4027,I4027+J4026+($C$14*$C$12)*(NORMINV(RAND(),$C$15,CHOOSE($G$13,$C$13,F4027,G4027)))),"")</f>
        <v/>
      </c>
      <c r="K4027" s="88" t="str">
        <f>IF(ISNUMBER(A4027), IF($G$16="fixed",$G$17,MIN(H4027*Data!$C$7*$C$16*0.5,$C$17*Data!$C$7))*$C$12,"")</f>
        <v/>
      </c>
      <c r="L4027" s="42" t="str">
        <f t="shared" ca="1" si="1890"/>
        <v/>
      </c>
      <c r="M4027" s="44" t="str">
        <f t="shared" ca="1" si="1891"/>
        <v/>
      </c>
      <c r="N4027" s="44" t="str">
        <f t="shared" ca="1" si="1892"/>
        <v/>
      </c>
      <c r="O4027" s="108" t="str">
        <f t="shared" si="1876"/>
        <v/>
      </c>
      <c r="P4027" s="102" t="str">
        <f t="shared" si="1877"/>
        <v/>
      </c>
      <c r="Q4027" s="102" t="str">
        <f t="shared" si="1878"/>
        <v/>
      </c>
      <c r="R4027" s="120" t="str">
        <f t="shared" si="1879"/>
        <v/>
      </c>
      <c r="S4027" s="54" t="str">
        <f t="shared" si="1880"/>
        <v/>
      </c>
      <c r="T4027" s="5" t="str">
        <f t="shared" si="1881"/>
        <v/>
      </c>
      <c r="U4027" s="152" t="str">
        <f t="shared" si="1864"/>
        <v/>
      </c>
      <c r="V4027" s="152" t="str">
        <f t="shared" si="1865"/>
        <v/>
      </c>
      <c r="W4027" s="153" t="str">
        <f t="shared" si="1866"/>
        <v/>
      </c>
      <c r="X4027" s="153" t="str">
        <f t="shared" si="1867"/>
        <v/>
      </c>
      <c r="Y4027" s="153" t="str">
        <f t="shared" si="1868"/>
        <v/>
      </c>
      <c r="Z4027" s="153" t="str">
        <f t="shared" si="1869"/>
        <v/>
      </c>
      <c r="AA4027" s="152" t="str">
        <f t="shared" si="1870"/>
        <v/>
      </c>
      <c r="AB4027" s="152" t="str">
        <f t="shared" si="1871"/>
        <v/>
      </c>
      <c r="AC4027" s="154" t="str">
        <f t="shared" si="1882"/>
        <v/>
      </c>
      <c r="AD4027" s="154" t="str">
        <f t="shared" si="1883"/>
        <v/>
      </c>
      <c r="AE4027" s="3" t="str">
        <f t="shared" si="1884"/>
        <v/>
      </c>
      <c r="AF4027" s="3" t="str">
        <f t="shared" si="1885"/>
        <v/>
      </c>
      <c r="AG4027" s="3" t="str">
        <f t="shared" si="1886"/>
        <v/>
      </c>
      <c r="AH4027" s="4" t="str">
        <f t="shared" si="1887"/>
        <v/>
      </c>
      <c r="AI4027" s="75" t="str">
        <f t="shared" si="1888"/>
        <v/>
      </c>
      <c r="AJ4027" s="75" t="str">
        <f t="shared" si="1889"/>
        <v/>
      </c>
    </row>
    <row r="4028" spans="1:36">
      <c r="A4028" s="41" t="str">
        <f t="shared" si="1872"/>
        <v/>
      </c>
      <c r="B4028" s="150" t="str">
        <f>IF(ISNUMBER(A4028),INDEX('MetaTrader Import'!$H$13:$J$5893,TRUNC(((A4028-$A$39+1)-1)/3)+1,MOD((A4028-$A$39+1)-1,3)+1),"")</f>
        <v/>
      </c>
      <c r="C4028" s="43" t="str">
        <f t="shared" si="1873"/>
        <v/>
      </c>
      <c r="D4028" s="43" t="str">
        <f t="shared" ca="1" si="1863"/>
        <v/>
      </c>
      <c r="E4028" s="43" t="str">
        <f t="shared" si="1874"/>
        <v/>
      </c>
      <c r="F4028" s="43" t="str">
        <f t="shared" si="1875"/>
        <v/>
      </c>
      <c r="G4028" s="43" t="str">
        <f>IF(A4028&lt;&gt;"",IF(A4028&lt;Data!$G$11*0.25,$C$13/$G$32,IF(A4028&gt;Data!$G$11*0.25,$C$13,$C$13*10)),"")</f>
        <v/>
      </c>
      <c r="H4028" s="43" t="str">
        <f>IF(A4028&lt;&gt;"",IF(Data!$G$9="constant",$C$13,IF(Data!$G$9="squeeze",G4028,F4028)),"")</f>
        <v/>
      </c>
      <c r="I4028" s="38" t="str">
        <f ca="1">IF(ISNUMBER(A4028),NORMINV(RAND(),0,IF(AND(Data!$G$9="squeeze",A4028&lt;Data!$G$11*0.25),$H$32,1)*$C$30*$C$13)*($C$14*$C$12),"")</f>
        <v/>
      </c>
      <c r="J4028" s="42" t="str">
        <f ca="1">IFERROR(IF(Data!$C$6="Real",B4028,I4028+J4027+($C$14*$C$12)*(NORMINV(RAND(),$C$15,CHOOSE($G$13,$C$13,F4028,G4028)))),"")</f>
        <v/>
      </c>
      <c r="K4028" s="88" t="str">
        <f>IF(ISNUMBER(A4028), IF($G$16="fixed",$G$17,MIN(H4028*Data!$C$7*$C$16*0.5,$C$17*Data!$C$7))*$C$12,"")</f>
        <v/>
      </c>
      <c r="L4028" s="42" t="str">
        <f t="shared" ca="1" si="1890"/>
        <v/>
      </c>
      <c r="M4028" s="44" t="str">
        <f t="shared" ca="1" si="1891"/>
        <v/>
      </c>
      <c r="N4028" s="44" t="str">
        <f t="shared" ca="1" si="1892"/>
        <v/>
      </c>
      <c r="O4028" s="108" t="str">
        <f t="shared" si="1876"/>
        <v/>
      </c>
      <c r="P4028" s="102" t="str">
        <f t="shared" si="1877"/>
        <v/>
      </c>
      <c r="Q4028" s="102" t="str">
        <f t="shared" si="1878"/>
        <v/>
      </c>
      <c r="R4028" s="120" t="str">
        <f t="shared" si="1879"/>
        <v/>
      </c>
      <c r="S4028" s="54" t="str">
        <f t="shared" si="1880"/>
        <v/>
      </c>
      <c r="T4028" s="5" t="str">
        <f t="shared" si="1881"/>
        <v/>
      </c>
      <c r="U4028" s="152" t="str">
        <f t="shared" si="1864"/>
        <v/>
      </c>
      <c r="V4028" s="152" t="str">
        <f t="shared" si="1865"/>
        <v/>
      </c>
      <c r="W4028" s="153" t="str">
        <f t="shared" si="1866"/>
        <v/>
      </c>
      <c r="X4028" s="153" t="str">
        <f t="shared" si="1867"/>
        <v/>
      </c>
      <c r="Y4028" s="153" t="str">
        <f t="shared" si="1868"/>
        <v/>
      </c>
      <c r="Z4028" s="153" t="str">
        <f t="shared" si="1869"/>
        <v/>
      </c>
      <c r="AA4028" s="152" t="str">
        <f t="shared" si="1870"/>
        <v/>
      </c>
      <c r="AB4028" s="152" t="str">
        <f t="shared" si="1871"/>
        <v/>
      </c>
      <c r="AC4028" s="154" t="str">
        <f t="shared" si="1882"/>
        <v/>
      </c>
      <c r="AD4028" s="154" t="str">
        <f t="shared" si="1883"/>
        <v/>
      </c>
      <c r="AE4028" s="3" t="str">
        <f t="shared" si="1884"/>
        <v/>
      </c>
      <c r="AF4028" s="3" t="str">
        <f t="shared" si="1885"/>
        <v/>
      </c>
      <c r="AG4028" s="3" t="str">
        <f t="shared" si="1886"/>
        <v/>
      </c>
      <c r="AH4028" s="4" t="str">
        <f t="shared" si="1887"/>
        <v/>
      </c>
      <c r="AI4028" s="75" t="str">
        <f t="shared" si="1888"/>
        <v/>
      </c>
      <c r="AJ4028" s="75" t="str">
        <f t="shared" si="1889"/>
        <v/>
      </c>
    </row>
    <row r="4029" spans="1:36">
      <c r="A4029" s="41" t="str">
        <f t="shared" si="1872"/>
        <v/>
      </c>
      <c r="B4029" s="150" t="str">
        <f>IF(ISNUMBER(A4029),INDEX('MetaTrader Import'!$H$13:$J$5893,TRUNC(((A4029-$A$39+1)-1)/3)+1,MOD((A4029-$A$39+1)-1,3)+1),"")</f>
        <v/>
      </c>
      <c r="C4029" s="43" t="str">
        <f t="shared" si="1873"/>
        <v/>
      </c>
      <c r="D4029" s="43" t="str">
        <f t="shared" ca="1" si="1863"/>
        <v/>
      </c>
      <c r="E4029" s="43" t="str">
        <f t="shared" si="1874"/>
        <v/>
      </c>
      <c r="F4029" s="43" t="str">
        <f t="shared" si="1875"/>
        <v/>
      </c>
      <c r="G4029" s="43" t="str">
        <f>IF(A4029&lt;&gt;"",IF(A4029&lt;Data!$G$11*0.25,$C$13/$G$32,IF(A4029&gt;Data!$G$11*0.25,$C$13,$C$13*10)),"")</f>
        <v/>
      </c>
      <c r="H4029" s="43" t="str">
        <f>IF(A4029&lt;&gt;"",IF(Data!$G$9="constant",$C$13,IF(Data!$G$9="squeeze",G4029,F4029)),"")</f>
        <v/>
      </c>
      <c r="I4029" s="38" t="str">
        <f ca="1">IF(ISNUMBER(A4029),NORMINV(RAND(),0,IF(AND(Data!$G$9="squeeze",A4029&lt;Data!$G$11*0.25),$H$32,1)*$C$30*$C$13)*($C$14*$C$12),"")</f>
        <v/>
      </c>
      <c r="J4029" s="42" t="str">
        <f ca="1">IFERROR(IF(Data!$C$6="Real",B4029,I4029+J4028+($C$14*$C$12)*(NORMINV(RAND(),$C$15,CHOOSE($G$13,$C$13,F4029,G4029)))),"")</f>
        <v/>
      </c>
      <c r="K4029" s="88" t="str">
        <f>IF(ISNUMBER(A4029), IF($G$16="fixed",$G$17,MIN(H4029*Data!$C$7*$C$16*0.5,$C$17*Data!$C$7))*$C$12,"")</f>
        <v/>
      </c>
      <c r="L4029" s="42" t="str">
        <f t="shared" ca="1" si="1890"/>
        <v/>
      </c>
      <c r="M4029" s="44" t="str">
        <f t="shared" ca="1" si="1891"/>
        <v/>
      </c>
      <c r="N4029" s="44" t="str">
        <f t="shared" ca="1" si="1892"/>
        <v/>
      </c>
      <c r="O4029" s="108" t="str">
        <f t="shared" si="1876"/>
        <v/>
      </c>
      <c r="P4029" s="102" t="str">
        <f t="shared" si="1877"/>
        <v/>
      </c>
      <c r="Q4029" s="102" t="str">
        <f t="shared" si="1878"/>
        <v/>
      </c>
      <c r="R4029" s="120" t="str">
        <f t="shared" si="1879"/>
        <v/>
      </c>
      <c r="S4029" s="54" t="str">
        <f t="shared" si="1880"/>
        <v/>
      </c>
      <c r="T4029" s="5" t="str">
        <f t="shared" si="1881"/>
        <v/>
      </c>
      <c r="U4029" s="152" t="str">
        <f t="shared" si="1864"/>
        <v/>
      </c>
      <c r="V4029" s="152" t="str">
        <f t="shared" si="1865"/>
        <v/>
      </c>
      <c r="W4029" s="153" t="str">
        <f t="shared" si="1866"/>
        <v/>
      </c>
      <c r="X4029" s="153" t="str">
        <f t="shared" si="1867"/>
        <v/>
      </c>
      <c r="Y4029" s="153" t="str">
        <f t="shared" si="1868"/>
        <v/>
      </c>
      <c r="Z4029" s="153" t="str">
        <f t="shared" si="1869"/>
        <v/>
      </c>
      <c r="AA4029" s="152" t="str">
        <f t="shared" si="1870"/>
        <v/>
      </c>
      <c r="AB4029" s="152" t="str">
        <f t="shared" si="1871"/>
        <v/>
      </c>
      <c r="AC4029" s="154" t="str">
        <f t="shared" si="1882"/>
        <v/>
      </c>
      <c r="AD4029" s="154" t="str">
        <f t="shared" si="1883"/>
        <v/>
      </c>
      <c r="AE4029" s="3" t="str">
        <f t="shared" si="1884"/>
        <v/>
      </c>
      <c r="AF4029" s="3" t="str">
        <f t="shared" si="1885"/>
        <v/>
      </c>
      <c r="AG4029" s="3" t="str">
        <f t="shared" si="1886"/>
        <v/>
      </c>
      <c r="AH4029" s="4" t="str">
        <f t="shared" si="1887"/>
        <v/>
      </c>
      <c r="AI4029" s="75" t="str">
        <f t="shared" si="1888"/>
        <v/>
      </c>
      <c r="AJ4029" s="75" t="str">
        <f t="shared" si="1889"/>
        <v/>
      </c>
    </row>
    <row r="4030" spans="1:36">
      <c r="A4030" s="41" t="str">
        <f t="shared" si="1872"/>
        <v/>
      </c>
      <c r="B4030" s="150" t="str">
        <f>IF(ISNUMBER(A4030),INDEX('MetaTrader Import'!$H$13:$J$5893,TRUNC(((A4030-$A$39+1)-1)/3)+1,MOD((A4030-$A$39+1)-1,3)+1),"")</f>
        <v/>
      </c>
      <c r="C4030" s="43" t="str">
        <f t="shared" si="1873"/>
        <v/>
      </c>
      <c r="D4030" s="43" t="str">
        <f t="shared" ca="1" si="1863"/>
        <v/>
      </c>
      <c r="E4030" s="43" t="str">
        <f t="shared" si="1874"/>
        <v/>
      </c>
      <c r="F4030" s="43" t="str">
        <f t="shared" si="1875"/>
        <v/>
      </c>
      <c r="G4030" s="43" t="str">
        <f>IF(A4030&lt;&gt;"",IF(A4030&lt;Data!$G$11*0.25,$C$13/$G$32,IF(A4030&gt;Data!$G$11*0.25,$C$13,$C$13*10)),"")</f>
        <v/>
      </c>
      <c r="H4030" s="43" t="str">
        <f>IF(A4030&lt;&gt;"",IF(Data!$G$9="constant",$C$13,IF(Data!$G$9="squeeze",G4030,F4030)),"")</f>
        <v/>
      </c>
      <c r="I4030" s="38" t="str">
        <f ca="1">IF(ISNUMBER(A4030),NORMINV(RAND(),0,IF(AND(Data!$G$9="squeeze",A4030&lt;Data!$G$11*0.25),$H$32,1)*$C$30*$C$13)*($C$14*$C$12),"")</f>
        <v/>
      </c>
      <c r="J4030" s="42" t="str">
        <f ca="1">IFERROR(IF(Data!$C$6="Real",B4030,I4030+J4029+($C$14*$C$12)*(NORMINV(RAND(),$C$15,CHOOSE($G$13,$C$13,F4030,G4030)))),"")</f>
        <v/>
      </c>
      <c r="K4030" s="88" t="str">
        <f>IF(ISNUMBER(A4030), IF($G$16="fixed",$G$17,MIN(H4030*Data!$C$7*$C$16*0.5,$C$17*Data!$C$7))*$C$12,"")</f>
        <v/>
      </c>
      <c r="L4030" s="42" t="str">
        <f t="shared" ca="1" si="1890"/>
        <v/>
      </c>
      <c r="M4030" s="44" t="str">
        <f t="shared" ca="1" si="1891"/>
        <v/>
      </c>
      <c r="N4030" s="44" t="str">
        <f t="shared" ca="1" si="1892"/>
        <v/>
      </c>
      <c r="O4030" s="108" t="str">
        <f t="shared" si="1876"/>
        <v/>
      </c>
      <c r="P4030" s="102" t="str">
        <f t="shared" si="1877"/>
        <v/>
      </c>
      <c r="Q4030" s="102" t="str">
        <f t="shared" si="1878"/>
        <v/>
      </c>
      <c r="R4030" s="120" t="str">
        <f t="shared" si="1879"/>
        <v/>
      </c>
      <c r="S4030" s="54" t="str">
        <f t="shared" si="1880"/>
        <v/>
      </c>
      <c r="T4030" s="5" t="str">
        <f t="shared" si="1881"/>
        <v/>
      </c>
      <c r="U4030" s="152" t="str">
        <f t="shared" si="1864"/>
        <v/>
      </c>
      <c r="V4030" s="152" t="str">
        <f t="shared" si="1865"/>
        <v/>
      </c>
      <c r="W4030" s="153" t="str">
        <f t="shared" si="1866"/>
        <v/>
      </c>
      <c r="X4030" s="153" t="str">
        <f t="shared" si="1867"/>
        <v/>
      </c>
      <c r="Y4030" s="153" t="str">
        <f t="shared" si="1868"/>
        <v/>
      </c>
      <c r="Z4030" s="153" t="str">
        <f t="shared" si="1869"/>
        <v/>
      </c>
      <c r="AA4030" s="152" t="str">
        <f t="shared" si="1870"/>
        <v/>
      </c>
      <c r="AB4030" s="152" t="str">
        <f t="shared" si="1871"/>
        <v/>
      </c>
      <c r="AC4030" s="154" t="str">
        <f t="shared" si="1882"/>
        <v/>
      </c>
      <c r="AD4030" s="154" t="str">
        <f t="shared" si="1883"/>
        <v/>
      </c>
      <c r="AE4030" s="3" t="str">
        <f t="shared" si="1884"/>
        <v/>
      </c>
      <c r="AF4030" s="3" t="str">
        <f t="shared" si="1885"/>
        <v/>
      </c>
      <c r="AG4030" s="3" t="str">
        <f t="shared" si="1886"/>
        <v/>
      </c>
      <c r="AH4030" s="4" t="str">
        <f t="shared" si="1887"/>
        <v/>
      </c>
      <c r="AI4030" s="75" t="str">
        <f t="shared" si="1888"/>
        <v/>
      </c>
      <c r="AJ4030" s="75" t="str">
        <f t="shared" si="1889"/>
        <v/>
      </c>
    </row>
    <row r="4031" spans="1:36">
      <c r="A4031" s="41" t="str">
        <f t="shared" si="1872"/>
        <v/>
      </c>
      <c r="B4031" s="150" t="str">
        <f>IF(ISNUMBER(A4031),INDEX('MetaTrader Import'!$H$13:$J$5893,TRUNC(((A4031-$A$39+1)-1)/3)+1,MOD((A4031-$A$39+1)-1,3)+1),"")</f>
        <v/>
      </c>
      <c r="C4031" s="43" t="str">
        <f t="shared" si="1873"/>
        <v/>
      </c>
      <c r="D4031" s="43" t="str">
        <f t="shared" ca="1" si="1863"/>
        <v/>
      </c>
      <c r="E4031" s="43" t="str">
        <f t="shared" si="1874"/>
        <v/>
      </c>
      <c r="F4031" s="43" t="str">
        <f t="shared" si="1875"/>
        <v/>
      </c>
      <c r="G4031" s="43" t="str">
        <f>IF(A4031&lt;&gt;"",IF(A4031&lt;Data!$G$11*0.25,$C$13/$G$32,IF(A4031&gt;Data!$G$11*0.25,$C$13,$C$13*10)),"")</f>
        <v/>
      </c>
      <c r="H4031" s="43" t="str">
        <f>IF(A4031&lt;&gt;"",IF(Data!$G$9="constant",$C$13,IF(Data!$G$9="squeeze",G4031,F4031)),"")</f>
        <v/>
      </c>
      <c r="I4031" s="38" t="str">
        <f ca="1">IF(ISNUMBER(A4031),NORMINV(RAND(),0,IF(AND(Data!$G$9="squeeze",A4031&lt;Data!$G$11*0.25),$H$32,1)*$C$30*$C$13)*($C$14*$C$12),"")</f>
        <v/>
      </c>
      <c r="J4031" s="42" t="str">
        <f ca="1">IFERROR(IF(Data!$C$6="Real",B4031,I4031+J4030+($C$14*$C$12)*(NORMINV(RAND(),$C$15,CHOOSE($G$13,$C$13,F4031,G4031)))),"")</f>
        <v/>
      </c>
      <c r="K4031" s="88" t="str">
        <f>IF(ISNUMBER(A4031), IF($G$16="fixed",$G$17,MIN(H4031*Data!$C$7*$C$16*0.5,$C$17*Data!$C$7))*$C$12,"")</f>
        <v/>
      </c>
      <c r="L4031" s="42" t="str">
        <f t="shared" ca="1" si="1890"/>
        <v/>
      </c>
      <c r="M4031" s="44" t="str">
        <f t="shared" ca="1" si="1891"/>
        <v/>
      </c>
      <c r="N4031" s="44" t="str">
        <f t="shared" ca="1" si="1892"/>
        <v/>
      </c>
      <c r="O4031" s="108" t="str">
        <f t="shared" si="1876"/>
        <v/>
      </c>
      <c r="P4031" s="102" t="str">
        <f t="shared" si="1877"/>
        <v/>
      </c>
      <c r="Q4031" s="102" t="str">
        <f t="shared" si="1878"/>
        <v/>
      </c>
      <c r="R4031" s="120" t="str">
        <f t="shared" si="1879"/>
        <v/>
      </c>
      <c r="S4031" s="54" t="str">
        <f t="shared" si="1880"/>
        <v/>
      </c>
      <c r="T4031" s="5" t="str">
        <f t="shared" si="1881"/>
        <v/>
      </c>
      <c r="U4031" s="152" t="str">
        <f t="shared" si="1864"/>
        <v/>
      </c>
      <c r="V4031" s="152" t="str">
        <f t="shared" si="1865"/>
        <v/>
      </c>
      <c r="W4031" s="153" t="str">
        <f t="shared" si="1866"/>
        <v/>
      </c>
      <c r="X4031" s="153" t="str">
        <f t="shared" si="1867"/>
        <v/>
      </c>
      <c r="Y4031" s="153" t="str">
        <f t="shared" si="1868"/>
        <v/>
      </c>
      <c r="Z4031" s="153" t="str">
        <f t="shared" si="1869"/>
        <v/>
      </c>
      <c r="AA4031" s="152" t="str">
        <f t="shared" si="1870"/>
        <v/>
      </c>
      <c r="AB4031" s="152" t="str">
        <f t="shared" si="1871"/>
        <v/>
      </c>
      <c r="AC4031" s="154" t="str">
        <f t="shared" si="1882"/>
        <v/>
      </c>
      <c r="AD4031" s="154" t="str">
        <f t="shared" si="1883"/>
        <v/>
      </c>
      <c r="AE4031" s="3" t="str">
        <f t="shared" si="1884"/>
        <v/>
      </c>
      <c r="AF4031" s="3" t="str">
        <f t="shared" si="1885"/>
        <v/>
      </c>
      <c r="AG4031" s="3" t="str">
        <f t="shared" si="1886"/>
        <v/>
      </c>
      <c r="AH4031" s="4" t="str">
        <f t="shared" si="1887"/>
        <v/>
      </c>
      <c r="AI4031" s="75" t="str">
        <f t="shared" si="1888"/>
        <v/>
      </c>
      <c r="AJ4031" s="75" t="str">
        <f t="shared" si="1889"/>
        <v/>
      </c>
    </row>
    <row r="4032" spans="1:36">
      <c r="A4032" s="41" t="str">
        <f t="shared" si="1872"/>
        <v/>
      </c>
      <c r="B4032" s="150" t="str">
        <f>IF(ISNUMBER(A4032),INDEX('MetaTrader Import'!$H$13:$J$5893,TRUNC(((A4032-$A$39+1)-1)/3)+1,MOD((A4032-$A$39+1)-1,3)+1),"")</f>
        <v/>
      </c>
      <c r="C4032" s="43" t="str">
        <f t="shared" si="1873"/>
        <v/>
      </c>
      <c r="D4032" s="43" t="str">
        <f t="shared" ca="1" si="1863"/>
        <v/>
      </c>
      <c r="E4032" s="43" t="str">
        <f t="shared" si="1874"/>
        <v/>
      </c>
      <c r="F4032" s="43" t="str">
        <f t="shared" si="1875"/>
        <v/>
      </c>
      <c r="G4032" s="43" t="str">
        <f>IF(A4032&lt;&gt;"",IF(A4032&lt;Data!$G$11*0.25,$C$13/$G$32,IF(A4032&gt;Data!$G$11*0.25,$C$13,$C$13*10)),"")</f>
        <v/>
      </c>
      <c r="H4032" s="43" t="str">
        <f>IF(A4032&lt;&gt;"",IF(Data!$G$9="constant",$C$13,IF(Data!$G$9="squeeze",G4032,F4032)),"")</f>
        <v/>
      </c>
      <c r="I4032" s="38" t="str">
        <f ca="1">IF(ISNUMBER(A4032),NORMINV(RAND(),0,IF(AND(Data!$G$9="squeeze",A4032&lt;Data!$G$11*0.25),$H$32,1)*$C$30*$C$13)*($C$14*$C$12),"")</f>
        <v/>
      </c>
      <c r="J4032" s="42" t="str">
        <f ca="1">IFERROR(IF(Data!$C$6="Real",B4032,I4032+J4031+($C$14*$C$12)*(NORMINV(RAND(),$C$15,CHOOSE($G$13,$C$13,F4032,G4032)))),"")</f>
        <v/>
      </c>
      <c r="K4032" s="88" t="str">
        <f>IF(ISNUMBER(A4032), IF($G$16="fixed",$G$17,MIN(H4032*Data!$C$7*$C$16*0.5,$C$17*Data!$C$7))*$C$12,"")</f>
        <v/>
      </c>
      <c r="L4032" s="42" t="str">
        <f t="shared" ca="1" si="1890"/>
        <v/>
      </c>
      <c r="M4032" s="44" t="str">
        <f t="shared" ca="1" si="1891"/>
        <v/>
      </c>
      <c r="N4032" s="44" t="str">
        <f t="shared" ca="1" si="1892"/>
        <v/>
      </c>
      <c r="O4032" s="108" t="str">
        <f t="shared" si="1876"/>
        <v/>
      </c>
      <c r="P4032" s="102" t="str">
        <f t="shared" si="1877"/>
        <v/>
      </c>
      <c r="Q4032" s="102" t="str">
        <f t="shared" si="1878"/>
        <v/>
      </c>
      <c r="R4032" s="120" t="str">
        <f t="shared" si="1879"/>
        <v/>
      </c>
      <c r="S4032" s="54" t="str">
        <f t="shared" si="1880"/>
        <v/>
      </c>
      <c r="T4032" s="5" t="str">
        <f t="shared" si="1881"/>
        <v/>
      </c>
      <c r="U4032" s="152" t="str">
        <f t="shared" si="1864"/>
        <v/>
      </c>
      <c r="V4032" s="152" t="str">
        <f t="shared" si="1865"/>
        <v/>
      </c>
      <c r="W4032" s="153" t="str">
        <f t="shared" si="1866"/>
        <v/>
      </c>
      <c r="X4032" s="153" t="str">
        <f t="shared" si="1867"/>
        <v/>
      </c>
      <c r="Y4032" s="153" t="str">
        <f t="shared" si="1868"/>
        <v/>
      </c>
      <c r="Z4032" s="153" t="str">
        <f t="shared" si="1869"/>
        <v/>
      </c>
      <c r="AA4032" s="152" t="str">
        <f t="shared" si="1870"/>
        <v/>
      </c>
      <c r="AB4032" s="152" t="str">
        <f t="shared" si="1871"/>
        <v/>
      </c>
      <c r="AC4032" s="154" t="str">
        <f t="shared" si="1882"/>
        <v/>
      </c>
      <c r="AD4032" s="154" t="str">
        <f t="shared" si="1883"/>
        <v/>
      </c>
      <c r="AE4032" s="3" t="str">
        <f t="shared" si="1884"/>
        <v/>
      </c>
      <c r="AF4032" s="3" t="str">
        <f t="shared" si="1885"/>
        <v/>
      </c>
      <c r="AG4032" s="3" t="str">
        <f t="shared" si="1886"/>
        <v/>
      </c>
      <c r="AH4032" s="4" t="str">
        <f t="shared" si="1887"/>
        <v/>
      </c>
      <c r="AI4032" s="75" t="str">
        <f t="shared" si="1888"/>
        <v/>
      </c>
      <c r="AJ4032" s="75" t="str">
        <f t="shared" si="1889"/>
        <v/>
      </c>
    </row>
    <row r="4033" spans="1:36">
      <c r="A4033" s="41" t="str">
        <f t="shared" si="1872"/>
        <v/>
      </c>
      <c r="B4033" s="150" t="str">
        <f>IF(ISNUMBER(A4033),INDEX('MetaTrader Import'!$H$13:$J$5893,TRUNC(((A4033-$A$39+1)-1)/3)+1,MOD((A4033-$A$39+1)-1,3)+1),"")</f>
        <v/>
      </c>
      <c r="C4033" s="43" t="str">
        <f t="shared" si="1873"/>
        <v/>
      </c>
      <c r="D4033" s="43" t="str">
        <f t="shared" ca="1" si="1863"/>
        <v/>
      </c>
      <c r="E4033" s="43" t="str">
        <f t="shared" si="1874"/>
        <v/>
      </c>
      <c r="F4033" s="43" t="str">
        <f t="shared" si="1875"/>
        <v/>
      </c>
      <c r="G4033" s="43" t="str">
        <f>IF(A4033&lt;&gt;"",IF(A4033&lt;Data!$G$11*0.25,$C$13/$G$32,IF(A4033&gt;Data!$G$11*0.25,$C$13,$C$13*10)),"")</f>
        <v/>
      </c>
      <c r="H4033" s="43" t="str">
        <f>IF(A4033&lt;&gt;"",IF(Data!$G$9="constant",$C$13,IF(Data!$G$9="squeeze",G4033,F4033)),"")</f>
        <v/>
      </c>
      <c r="I4033" s="38" t="str">
        <f ca="1">IF(ISNUMBER(A4033),NORMINV(RAND(),0,IF(AND(Data!$G$9="squeeze",A4033&lt;Data!$G$11*0.25),$H$32,1)*$C$30*$C$13)*($C$14*$C$12),"")</f>
        <v/>
      </c>
      <c r="J4033" s="42" t="str">
        <f ca="1">IFERROR(IF(Data!$C$6="Real",B4033,I4033+J4032+($C$14*$C$12)*(NORMINV(RAND(),$C$15,CHOOSE($G$13,$C$13,F4033,G4033)))),"")</f>
        <v/>
      </c>
      <c r="K4033" s="88" t="str">
        <f>IF(ISNUMBER(A4033), IF($G$16="fixed",$G$17,MIN(H4033*Data!$C$7*$C$16*0.5,$C$17*Data!$C$7))*$C$12,"")</f>
        <v/>
      </c>
      <c r="L4033" s="42" t="str">
        <f t="shared" ca="1" si="1890"/>
        <v/>
      </c>
      <c r="M4033" s="44" t="str">
        <f t="shared" ca="1" si="1891"/>
        <v/>
      </c>
      <c r="N4033" s="44" t="str">
        <f t="shared" ca="1" si="1892"/>
        <v/>
      </c>
      <c r="O4033" s="108" t="str">
        <f t="shared" si="1876"/>
        <v/>
      </c>
      <c r="P4033" s="102" t="str">
        <f t="shared" si="1877"/>
        <v/>
      </c>
      <c r="Q4033" s="102" t="str">
        <f t="shared" si="1878"/>
        <v/>
      </c>
      <c r="R4033" s="120" t="str">
        <f t="shared" si="1879"/>
        <v/>
      </c>
      <c r="S4033" s="54" t="str">
        <f t="shared" si="1880"/>
        <v/>
      </c>
      <c r="T4033" s="5" t="str">
        <f t="shared" si="1881"/>
        <v/>
      </c>
      <c r="U4033" s="152" t="str">
        <f t="shared" si="1864"/>
        <v/>
      </c>
      <c r="V4033" s="152" t="str">
        <f t="shared" si="1865"/>
        <v/>
      </c>
      <c r="W4033" s="153" t="str">
        <f t="shared" si="1866"/>
        <v/>
      </c>
      <c r="X4033" s="153" t="str">
        <f t="shared" si="1867"/>
        <v/>
      </c>
      <c r="Y4033" s="153" t="str">
        <f t="shared" si="1868"/>
        <v/>
      </c>
      <c r="Z4033" s="153" t="str">
        <f t="shared" si="1869"/>
        <v/>
      </c>
      <c r="AA4033" s="152" t="str">
        <f t="shared" si="1870"/>
        <v/>
      </c>
      <c r="AB4033" s="152" t="str">
        <f t="shared" si="1871"/>
        <v/>
      </c>
      <c r="AC4033" s="154" t="str">
        <f t="shared" si="1882"/>
        <v/>
      </c>
      <c r="AD4033" s="154" t="str">
        <f t="shared" si="1883"/>
        <v/>
      </c>
      <c r="AE4033" s="3" t="str">
        <f t="shared" si="1884"/>
        <v/>
      </c>
      <c r="AF4033" s="3" t="str">
        <f t="shared" si="1885"/>
        <v/>
      </c>
      <c r="AG4033" s="3" t="str">
        <f t="shared" si="1886"/>
        <v/>
      </c>
      <c r="AH4033" s="4" t="str">
        <f t="shared" si="1887"/>
        <v/>
      </c>
      <c r="AI4033" s="75" t="str">
        <f t="shared" si="1888"/>
        <v/>
      </c>
      <c r="AJ4033" s="75" t="str">
        <f t="shared" si="1889"/>
        <v/>
      </c>
    </row>
    <row r="4034" spans="1:36">
      <c r="A4034" s="41" t="str">
        <f t="shared" si="1872"/>
        <v/>
      </c>
      <c r="B4034" s="150" t="str">
        <f>IF(ISNUMBER(A4034),INDEX('MetaTrader Import'!$H$13:$J$5893,TRUNC(((A4034-$A$39+1)-1)/3)+1,MOD((A4034-$A$39+1)-1,3)+1),"")</f>
        <v/>
      </c>
      <c r="C4034" s="43" t="str">
        <f t="shared" si="1873"/>
        <v/>
      </c>
      <c r="D4034" s="43" t="str">
        <f t="shared" ca="1" si="1863"/>
        <v/>
      </c>
      <c r="E4034" s="43" t="str">
        <f t="shared" si="1874"/>
        <v/>
      </c>
      <c r="F4034" s="43" t="str">
        <f t="shared" si="1875"/>
        <v/>
      </c>
      <c r="G4034" s="43" t="str">
        <f>IF(A4034&lt;&gt;"",IF(A4034&lt;Data!$G$11*0.25,$C$13/$G$32,IF(A4034&gt;Data!$G$11*0.25,$C$13,$C$13*10)),"")</f>
        <v/>
      </c>
      <c r="H4034" s="43" t="str">
        <f>IF(A4034&lt;&gt;"",IF(Data!$G$9="constant",$C$13,IF(Data!$G$9="squeeze",G4034,F4034)),"")</f>
        <v/>
      </c>
      <c r="I4034" s="38" t="str">
        <f ca="1">IF(ISNUMBER(A4034),NORMINV(RAND(),0,IF(AND(Data!$G$9="squeeze",A4034&lt;Data!$G$11*0.25),$H$32,1)*$C$30*$C$13)*($C$14*$C$12),"")</f>
        <v/>
      </c>
      <c r="J4034" s="42" t="str">
        <f ca="1">IFERROR(IF(Data!$C$6="Real",B4034,I4034+J4033+($C$14*$C$12)*(NORMINV(RAND(),$C$15,CHOOSE($G$13,$C$13,F4034,G4034)))),"")</f>
        <v/>
      </c>
      <c r="K4034" s="88" t="str">
        <f>IF(ISNUMBER(A4034), IF($G$16="fixed",$G$17,MIN(H4034*Data!$C$7*$C$16*0.5,$C$17*Data!$C$7))*$C$12,"")</f>
        <v/>
      </c>
      <c r="L4034" s="42" t="str">
        <f t="shared" ca="1" si="1890"/>
        <v/>
      </c>
      <c r="M4034" s="44" t="str">
        <f t="shared" ca="1" si="1891"/>
        <v/>
      </c>
      <c r="N4034" s="44" t="str">
        <f t="shared" ca="1" si="1892"/>
        <v/>
      </c>
      <c r="O4034" s="108" t="str">
        <f t="shared" si="1876"/>
        <v/>
      </c>
      <c r="P4034" s="102" t="str">
        <f t="shared" si="1877"/>
        <v/>
      </c>
      <c r="Q4034" s="102" t="str">
        <f t="shared" si="1878"/>
        <v/>
      </c>
      <c r="R4034" s="120" t="str">
        <f t="shared" si="1879"/>
        <v/>
      </c>
      <c r="S4034" s="54" t="str">
        <f t="shared" si="1880"/>
        <v/>
      </c>
      <c r="T4034" s="5" t="str">
        <f t="shared" si="1881"/>
        <v/>
      </c>
      <c r="U4034" s="152" t="str">
        <f t="shared" si="1864"/>
        <v/>
      </c>
      <c r="V4034" s="152" t="str">
        <f t="shared" si="1865"/>
        <v/>
      </c>
      <c r="W4034" s="153" t="str">
        <f t="shared" si="1866"/>
        <v/>
      </c>
      <c r="X4034" s="153" t="str">
        <f t="shared" si="1867"/>
        <v/>
      </c>
      <c r="Y4034" s="153" t="str">
        <f t="shared" si="1868"/>
        <v/>
      </c>
      <c r="Z4034" s="153" t="str">
        <f t="shared" si="1869"/>
        <v/>
      </c>
      <c r="AA4034" s="152" t="str">
        <f t="shared" si="1870"/>
        <v/>
      </c>
      <c r="AB4034" s="152" t="str">
        <f t="shared" si="1871"/>
        <v/>
      </c>
      <c r="AC4034" s="154" t="str">
        <f t="shared" si="1882"/>
        <v/>
      </c>
      <c r="AD4034" s="154" t="str">
        <f t="shared" si="1883"/>
        <v/>
      </c>
      <c r="AE4034" s="3" t="str">
        <f t="shared" si="1884"/>
        <v/>
      </c>
      <c r="AF4034" s="3" t="str">
        <f t="shared" si="1885"/>
        <v/>
      </c>
      <c r="AG4034" s="3" t="str">
        <f t="shared" si="1886"/>
        <v/>
      </c>
      <c r="AH4034" s="4" t="str">
        <f t="shared" si="1887"/>
        <v/>
      </c>
      <c r="AI4034" s="75" t="str">
        <f t="shared" si="1888"/>
        <v/>
      </c>
      <c r="AJ4034" s="75" t="str">
        <f t="shared" si="1889"/>
        <v/>
      </c>
    </row>
    <row r="4035" spans="1:36">
      <c r="A4035" s="41" t="str">
        <f t="shared" si="1872"/>
        <v/>
      </c>
      <c r="B4035" s="150" t="str">
        <f>IF(ISNUMBER(A4035),INDEX('MetaTrader Import'!$H$13:$J$5893,TRUNC(((A4035-$A$39+1)-1)/3)+1,MOD((A4035-$A$39+1)-1,3)+1),"")</f>
        <v/>
      </c>
      <c r="C4035" s="43" t="str">
        <f t="shared" si="1873"/>
        <v/>
      </c>
      <c r="D4035" s="43" t="str">
        <f t="shared" ref="D4035:D4098" ca="1" si="1893">IF(A4035&lt;&gt;"",NORMINV(RAND(),($C$23-C4035)*$C$28,$C$27)+NORMINV(RAND(),IF(RAND()&gt;$C$26,$C$25,0),$C$27),"")</f>
        <v/>
      </c>
      <c r="E4035" s="43" t="str">
        <f t="shared" si="1874"/>
        <v/>
      </c>
      <c r="F4035" s="43" t="str">
        <f t="shared" si="1875"/>
        <v/>
      </c>
      <c r="G4035" s="43" t="str">
        <f>IF(A4035&lt;&gt;"",IF(A4035&lt;Data!$G$11*0.25,$C$13/$G$32,IF(A4035&gt;Data!$G$11*0.25,$C$13,$C$13*10)),"")</f>
        <v/>
      </c>
      <c r="H4035" s="43" t="str">
        <f>IF(A4035&lt;&gt;"",IF(Data!$G$9="constant",$C$13,IF(Data!$G$9="squeeze",G4035,F4035)),"")</f>
        <v/>
      </c>
      <c r="I4035" s="38" t="str">
        <f ca="1">IF(ISNUMBER(A4035),NORMINV(RAND(),0,IF(AND(Data!$G$9="squeeze",A4035&lt;Data!$G$11*0.25),$H$32,1)*$C$30*$C$13)*($C$14*$C$12),"")</f>
        <v/>
      </c>
      <c r="J4035" s="42" t="str">
        <f ca="1">IFERROR(IF(Data!$C$6="Real",B4035,I4035+J4034+($C$14*$C$12)*(NORMINV(RAND(),$C$15,CHOOSE($G$13,$C$13,F4035,G4035)))),"")</f>
        <v/>
      </c>
      <c r="K4035" s="88" t="str">
        <f>IF(ISNUMBER(A4035), IF($G$16="fixed",$G$17,MIN(H4035*Data!$C$7*$C$16*0.5,$C$17*Data!$C$7))*$C$12,"")</f>
        <v/>
      </c>
      <c r="L4035" s="42" t="str">
        <f t="shared" ca="1" si="1890"/>
        <v/>
      </c>
      <c r="M4035" s="44" t="str">
        <f t="shared" ca="1" si="1891"/>
        <v/>
      </c>
      <c r="N4035" s="44" t="str">
        <f t="shared" ca="1" si="1892"/>
        <v/>
      </c>
      <c r="O4035" s="108" t="str">
        <f t="shared" si="1876"/>
        <v/>
      </c>
      <c r="P4035" s="102" t="str">
        <f t="shared" si="1877"/>
        <v/>
      </c>
      <c r="Q4035" s="102" t="str">
        <f t="shared" si="1878"/>
        <v/>
      </c>
      <c r="R4035" s="120" t="str">
        <f t="shared" si="1879"/>
        <v/>
      </c>
      <c r="S4035" s="54" t="str">
        <f t="shared" si="1880"/>
        <v/>
      </c>
      <c r="T4035" s="5" t="str">
        <f t="shared" si="1881"/>
        <v/>
      </c>
      <c r="U4035" s="152" t="str">
        <f t="shared" ref="U4035:U4098" si="1894">IF(NOT(ISNUMBER(T4035)),"",IF(S4035=1,T4035,IF(M4035&gt;U4034,M4035,IF(ISNUMBER(U4034),U4034,""))))</f>
        <v/>
      </c>
      <c r="V4035" s="152" t="str">
        <f t="shared" ref="V4035:V4098" si="1895">IF(NOT(ISNUMBER(T4035)),"",IF(S4035=1,T4035,IF(N4035&lt;V4034,N4035,IF(ISNUMBER(V4034),V4034,""))))</f>
        <v/>
      </c>
      <c r="W4035" s="153" t="str">
        <f t="shared" ref="W4035:W4098" si="1896">IF(NOT(ISNUMBER(T4035)),"",MIN($F$24,IF(TRUNC((U4035-T4035)/$E$24*$G$12)+0&gt;IF(ISNUMBER(W4034),W4034,0),TRUNC((U4035-T4035)/$E$24*$G$12)+0,IF(ISNUMBER(W4034),W4034,0))))</f>
        <v/>
      </c>
      <c r="X4035" s="153" t="str">
        <f t="shared" ref="X4035:X4098" si="1897">IF(NOT(ISNUMBER(T4035)),"",MIN($F$24,IF(-TRUNC((V4035-T4035)/$E$24*$G$12)+0&gt;IF(ISNUMBER(X4034),X4034,0),-TRUNC((V4035-T4035)/$E$24*$G$12)+0,IF(ISNUMBER(X4034),X4034,0))))</f>
        <v/>
      </c>
      <c r="Y4035" s="153" t="str">
        <f t="shared" ref="Y4035:Y4098" si="1898">IF(ISNUMBER(W4035),(IF(W4035=0,0,1))*IF(ABS($I$24)=2,POWER(2,W4035-1),W4035)*SIGN($I$24)*$K$24,"")</f>
        <v/>
      </c>
      <c r="Z4035" s="153" t="str">
        <f t="shared" ref="Z4035:Z4098" si="1899">IF(ISNUMBER(X4035),(IF(X4035=0,0,1))*IF(ABS($I$24)=2,POWER(2,X4035-1),X4035)*SIGN($I$24)*$K$24,"")</f>
        <v/>
      </c>
      <c r="AA4035" s="152" t="str">
        <f t="shared" ref="AA4035:AA4098" si="1900">IF(OR(NOT(ISNUMBER(T4035)),W4035&lt;1),"",IF(OR(NOT(ISNUMBER(W4034)),W4034=0),IF(SIGN(Y4035)=1,M4035,N4035),(Y4034*AA4034+(Y4035-Y4034)*IF(SIGN(Y4035)=1,M4035,N4035))/Y4035))</f>
        <v/>
      </c>
      <c r="AB4035" s="152" t="str">
        <f t="shared" ref="AB4035:AB4098" si="1901">IF(OR(NOT(ISNUMBER(T4035)),X4035&lt;1),"",IF(OR(NOT(ISNUMBER(X4034)),X4034=0),IF(SIGN(Z4035)=1,N4035,M4035),(Z4034*AB4034+(Z4035-Z4034)*IF(SIGN(Z4035)=1,N4035,M4035))/Z4035))</f>
        <v/>
      </c>
      <c r="AC4035" s="154" t="str">
        <f t="shared" si="1882"/>
        <v/>
      </c>
      <c r="AD4035" s="154" t="str">
        <f t="shared" si="1883"/>
        <v/>
      </c>
      <c r="AE4035" s="3" t="str">
        <f t="shared" si="1884"/>
        <v/>
      </c>
      <c r="AF4035" s="3" t="str">
        <f t="shared" si="1885"/>
        <v/>
      </c>
      <c r="AG4035" s="3" t="str">
        <f t="shared" si="1886"/>
        <v/>
      </c>
      <c r="AH4035" s="4" t="str">
        <f t="shared" si="1887"/>
        <v/>
      </c>
      <c r="AI4035" s="75" t="str">
        <f t="shared" si="1888"/>
        <v/>
      </c>
      <c r="AJ4035" s="75" t="str">
        <f t="shared" si="1889"/>
        <v/>
      </c>
    </row>
    <row r="4036" spans="1:36">
      <c r="A4036" s="41" t="str">
        <f t="shared" ref="A4036:A4099" si="1902">IFERROR(IF(A4035+1&gt;$C$19,"",A4035+1),"")</f>
        <v/>
      </c>
      <c r="B4036" s="150" t="str">
        <f>IF(ISNUMBER(A4036),INDEX('MetaTrader Import'!$H$13:$J$5893,TRUNC(((A4036-$A$39+1)-1)/3)+1,MOD((A4036-$A$39+1)-1,3)+1),"")</f>
        <v/>
      </c>
      <c r="C4036" s="43" t="str">
        <f t="shared" ref="C4036:C4099" si="1903">IF(A4036&lt;&gt;"",E4035,"")</f>
        <v/>
      </c>
      <c r="D4036" s="43" t="str">
        <f t="shared" ca="1" si="1893"/>
        <v/>
      </c>
      <c r="E4036" s="43" t="str">
        <f t="shared" ref="E4036:E4099" si="1904">IF(A4036&lt;&gt;"",C4036+D4036,"")</f>
        <v/>
      </c>
      <c r="F4036" s="43" t="str">
        <f t="shared" ref="F4036:F4099" si="1905">IF(A4036&lt;&gt;"",$C$13*ABS(E4036)/$C$23,"")</f>
        <v/>
      </c>
      <c r="G4036" s="43" t="str">
        <f>IF(A4036&lt;&gt;"",IF(A4036&lt;Data!$G$11*0.25,$C$13/$G$32,IF(A4036&gt;Data!$G$11*0.25,$C$13,$C$13*10)),"")</f>
        <v/>
      </c>
      <c r="H4036" s="43" t="str">
        <f>IF(A4036&lt;&gt;"",IF(Data!$G$9="constant",$C$13,IF(Data!$G$9="squeeze",G4036,F4036)),"")</f>
        <v/>
      </c>
      <c r="I4036" s="38" t="str">
        <f ca="1">IF(ISNUMBER(A4036),NORMINV(RAND(),0,IF(AND(Data!$G$9="squeeze",A4036&lt;Data!$G$11*0.25),$H$32,1)*$C$30*$C$13)*($C$14*$C$12),"")</f>
        <v/>
      </c>
      <c r="J4036" s="42" t="str">
        <f ca="1">IFERROR(IF(Data!$C$6="Real",B4036,I4036+J4035+($C$14*$C$12)*(NORMINV(RAND(),$C$15,CHOOSE($G$13,$C$13,F4036,G4036)))),"")</f>
        <v/>
      </c>
      <c r="K4036" s="88" t="str">
        <f>IF(ISNUMBER(A4036), IF($G$16="fixed",$G$17,MIN(H4036*Data!$C$7*$C$16*0.5,$C$17*Data!$C$7))*$C$12,"")</f>
        <v/>
      </c>
      <c r="L4036" s="42" t="str">
        <f t="shared" ca="1" si="1890"/>
        <v/>
      </c>
      <c r="M4036" s="44" t="str">
        <f t="shared" ca="1" si="1891"/>
        <v/>
      </c>
      <c r="N4036" s="44" t="str">
        <f t="shared" ca="1" si="1892"/>
        <v/>
      </c>
      <c r="O4036" s="108" t="str">
        <f t="shared" ref="O4036:O4099" si="1906">IF(ISNUMBER(A4036),$G$12*SLOPE(L4022:L4036,A4022:A4036),"")</f>
        <v/>
      </c>
      <c r="P4036" s="102" t="str">
        <f t="shared" ref="P4036:P4099" si="1907">IF(ISNUMBER(A4036),STDEV(L4022:L4036)*$G$12,"")</f>
        <v/>
      </c>
      <c r="Q4036" s="102" t="str">
        <f t="shared" ref="Q4036:Q4099" si="1908">IF(ISNUMBER(A4036),SLOPE(P4022:P4036,A4022:A4036),"")</f>
        <v/>
      </c>
      <c r="R4036" s="120" t="str">
        <f t="shared" ref="R4036:R4099" si="1909">IF(ISNUMBER(A4036),R4035+S4035,"")</f>
        <v/>
      </c>
      <c r="S4036" s="54" t="str">
        <f t="shared" ref="S4036:S4099" si="1910">IF(ISNUMBER(A4036),IF(AND(R4036&lt;$M$24,Q4036&lt;$F$28,ABS(O4036)&lt;$F$27,P4036&lt;$F$26,NOT(ISNUMBER(T4035))),1,0),"")</f>
        <v/>
      </c>
      <c r="T4036" s="5" t="str">
        <f t="shared" ref="T4036:T4099" si="1911">IF(ISNUMBER(A4036),IF(S4036=1,L4036,IF(AG4035="Y","",IF(ISNUMBER(T4035),T4035,""))),"")</f>
        <v/>
      </c>
      <c r="U4036" s="152" t="str">
        <f t="shared" si="1894"/>
        <v/>
      </c>
      <c r="V4036" s="152" t="str">
        <f t="shared" si="1895"/>
        <v/>
      </c>
      <c r="W4036" s="153" t="str">
        <f t="shared" si="1896"/>
        <v/>
      </c>
      <c r="X4036" s="153" t="str">
        <f t="shared" si="1897"/>
        <v/>
      </c>
      <c r="Y4036" s="153" t="str">
        <f t="shared" si="1898"/>
        <v/>
      </c>
      <c r="Z4036" s="153" t="str">
        <f t="shared" si="1899"/>
        <v/>
      </c>
      <c r="AA4036" s="152" t="str">
        <f t="shared" si="1900"/>
        <v/>
      </c>
      <c r="AB4036" s="152" t="str">
        <f t="shared" si="1901"/>
        <v/>
      </c>
      <c r="AC4036" s="154" t="str">
        <f t="shared" ref="AC4036:AC4099" si="1912">IFERROR(-SIGN(Y4036)*(AA4036-IF(SIGN(Y4036)=1,N4036,M4036))*$G$12*ABS(Y4036),"")</f>
        <v/>
      </c>
      <c r="AD4036" s="154" t="str">
        <f t="shared" ref="AD4036:AD4099" si="1913">IFERROR(SIGN(Z4036)*(AB4036-IF(SIGN(Z4036)=1,M4036,N4036))*$G$12*ABS(Z4036),"")</f>
        <v/>
      </c>
      <c r="AE4036" s="3" t="str">
        <f t="shared" ref="AE4036:AE4099" si="1914">IF(ISNUMBER(A4036),IFERROR((IF(ISNUMBER(AC4036),AC4036,0)+IF(ISNUMBER(AD4036),AD4036,0))/(ABS(Y4036)+ABS(Z4036)),0),"")</f>
        <v/>
      </c>
      <c r="AF4036" s="3" t="str">
        <f t="shared" ref="AF4036:AF4099" si="1915">IF(ISNUMBER(A4036),IF(ISNUMBER(AC4036),AC4036,0)+IF(ISNUMBER(AD4036),AD4036,0),"")</f>
        <v/>
      </c>
      <c r="AG4036" s="3" t="str">
        <f t="shared" ref="AG4036:AG4099" si="1916">IF(NOT(ISNUMBER(T4036)),"",IF(OR(AF4036&gt;$G$24,AF4036&lt;-$H$24,A4036+1&gt;$C$19),"Y","N"))</f>
        <v/>
      </c>
      <c r="AH4036" s="4" t="str">
        <f t="shared" ref="AH4036:AH4099" si="1917">IF(AG4036="y",AF4036*10*$C$11,"")</f>
        <v/>
      </c>
      <c r="AI4036" s="75" t="str">
        <f t="shared" ref="AI4036:AI4099" si="1918">IF(ISNUMBER(A4036),IF(ISNUMBER(AH4036),AJ4036,AF4036*10*$C$11+AJ4036),"")</f>
        <v/>
      </c>
      <c r="AJ4036" s="75" t="str">
        <f t="shared" ref="AJ4036:AJ4099" si="1919">IF(ISNUMBER(A4036),AJ4035+IF(ISNUMBER(AH4036),AH4036,0),"")</f>
        <v/>
      </c>
    </row>
    <row r="4037" spans="1:36">
      <c r="A4037" s="41" t="str">
        <f t="shared" si="1902"/>
        <v/>
      </c>
      <c r="B4037" s="150" t="str">
        <f>IF(ISNUMBER(A4037),INDEX('MetaTrader Import'!$H$13:$J$5893,TRUNC(((A4037-$A$39+1)-1)/3)+1,MOD((A4037-$A$39+1)-1,3)+1),"")</f>
        <v/>
      </c>
      <c r="C4037" s="43" t="str">
        <f t="shared" si="1903"/>
        <v/>
      </c>
      <c r="D4037" s="43" t="str">
        <f t="shared" ca="1" si="1893"/>
        <v/>
      </c>
      <c r="E4037" s="43" t="str">
        <f t="shared" si="1904"/>
        <v/>
      </c>
      <c r="F4037" s="43" t="str">
        <f t="shared" si="1905"/>
        <v/>
      </c>
      <c r="G4037" s="43" t="str">
        <f>IF(A4037&lt;&gt;"",IF(A4037&lt;Data!$G$11*0.25,$C$13/$G$32,IF(A4037&gt;Data!$G$11*0.25,$C$13,$C$13*10)),"")</f>
        <v/>
      </c>
      <c r="H4037" s="43" t="str">
        <f>IF(A4037&lt;&gt;"",IF(Data!$G$9="constant",$C$13,IF(Data!$G$9="squeeze",G4037,F4037)),"")</f>
        <v/>
      </c>
      <c r="I4037" s="38" t="str">
        <f ca="1">IF(ISNUMBER(A4037),NORMINV(RAND(),0,IF(AND(Data!$G$9="squeeze",A4037&lt;Data!$G$11*0.25),$H$32,1)*$C$30*$C$13)*($C$14*$C$12),"")</f>
        <v/>
      </c>
      <c r="J4037" s="42" t="str">
        <f ca="1">IFERROR(IF(Data!$C$6="Real",B4037,I4037+J4036+($C$14*$C$12)*(NORMINV(RAND(),$C$15,CHOOSE($G$13,$C$13,F4037,G4037)))),"")</f>
        <v/>
      </c>
      <c r="K4037" s="88" t="str">
        <f>IF(ISNUMBER(A4037), IF($G$16="fixed",$G$17,MIN(H4037*Data!$C$7*$C$16*0.5,$C$17*Data!$C$7))*$C$12,"")</f>
        <v/>
      </c>
      <c r="L4037" s="42" t="str">
        <f t="shared" ca="1" si="1890"/>
        <v/>
      </c>
      <c r="M4037" s="44" t="str">
        <f t="shared" ca="1" si="1891"/>
        <v/>
      </c>
      <c r="N4037" s="44" t="str">
        <f t="shared" ca="1" si="1892"/>
        <v/>
      </c>
      <c r="O4037" s="108" t="str">
        <f t="shared" si="1906"/>
        <v/>
      </c>
      <c r="P4037" s="102" t="str">
        <f t="shared" si="1907"/>
        <v/>
      </c>
      <c r="Q4037" s="102" t="str">
        <f t="shared" si="1908"/>
        <v/>
      </c>
      <c r="R4037" s="120" t="str">
        <f t="shared" si="1909"/>
        <v/>
      </c>
      <c r="S4037" s="54" t="str">
        <f t="shared" si="1910"/>
        <v/>
      </c>
      <c r="T4037" s="5" t="str">
        <f t="shared" si="1911"/>
        <v/>
      </c>
      <c r="U4037" s="152" t="str">
        <f t="shared" si="1894"/>
        <v/>
      </c>
      <c r="V4037" s="152" t="str">
        <f t="shared" si="1895"/>
        <v/>
      </c>
      <c r="W4037" s="153" t="str">
        <f t="shared" si="1896"/>
        <v/>
      </c>
      <c r="X4037" s="153" t="str">
        <f t="shared" si="1897"/>
        <v/>
      </c>
      <c r="Y4037" s="153" t="str">
        <f t="shared" si="1898"/>
        <v/>
      </c>
      <c r="Z4037" s="153" t="str">
        <f t="shared" si="1899"/>
        <v/>
      </c>
      <c r="AA4037" s="152" t="str">
        <f t="shared" si="1900"/>
        <v/>
      </c>
      <c r="AB4037" s="152" t="str">
        <f t="shared" si="1901"/>
        <v/>
      </c>
      <c r="AC4037" s="154" t="str">
        <f t="shared" si="1912"/>
        <v/>
      </c>
      <c r="AD4037" s="154" t="str">
        <f t="shared" si="1913"/>
        <v/>
      </c>
      <c r="AE4037" s="3" t="str">
        <f t="shared" si="1914"/>
        <v/>
      </c>
      <c r="AF4037" s="3" t="str">
        <f t="shared" si="1915"/>
        <v/>
      </c>
      <c r="AG4037" s="3" t="str">
        <f t="shared" si="1916"/>
        <v/>
      </c>
      <c r="AH4037" s="4" t="str">
        <f t="shared" si="1917"/>
        <v/>
      </c>
      <c r="AI4037" s="75" t="str">
        <f t="shared" si="1918"/>
        <v/>
      </c>
      <c r="AJ4037" s="75" t="str">
        <f t="shared" si="1919"/>
        <v/>
      </c>
    </row>
    <row r="4038" spans="1:36">
      <c r="A4038" s="41" t="str">
        <f t="shared" si="1902"/>
        <v/>
      </c>
      <c r="B4038" s="150" t="str">
        <f>IF(ISNUMBER(A4038),INDEX('MetaTrader Import'!$H$13:$J$5893,TRUNC(((A4038-$A$39+1)-1)/3)+1,MOD((A4038-$A$39+1)-1,3)+1),"")</f>
        <v/>
      </c>
      <c r="C4038" s="43" t="str">
        <f t="shared" si="1903"/>
        <v/>
      </c>
      <c r="D4038" s="43" t="str">
        <f t="shared" ca="1" si="1893"/>
        <v/>
      </c>
      <c r="E4038" s="43" t="str">
        <f t="shared" si="1904"/>
        <v/>
      </c>
      <c r="F4038" s="43" t="str">
        <f t="shared" si="1905"/>
        <v/>
      </c>
      <c r="G4038" s="43" t="str">
        <f>IF(A4038&lt;&gt;"",IF(A4038&lt;Data!$G$11*0.25,$C$13/$G$32,IF(A4038&gt;Data!$G$11*0.25,$C$13,$C$13*10)),"")</f>
        <v/>
      </c>
      <c r="H4038" s="43" t="str">
        <f>IF(A4038&lt;&gt;"",IF(Data!$G$9="constant",$C$13,IF(Data!$G$9="squeeze",G4038,F4038)),"")</f>
        <v/>
      </c>
      <c r="I4038" s="38" t="str">
        <f ca="1">IF(ISNUMBER(A4038),NORMINV(RAND(),0,IF(AND(Data!$G$9="squeeze",A4038&lt;Data!$G$11*0.25),$H$32,1)*$C$30*$C$13)*($C$14*$C$12),"")</f>
        <v/>
      </c>
      <c r="J4038" s="42" t="str">
        <f ca="1">IFERROR(IF(Data!$C$6="Real",B4038,I4038+J4037+($C$14*$C$12)*(NORMINV(RAND(),$C$15,CHOOSE($G$13,$C$13,F4038,G4038)))),"")</f>
        <v/>
      </c>
      <c r="K4038" s="88" t="str">
        <f>IF(ISNUMBER(A4038), IF($G$16="fixed",$G$17,MIN(H4038*Data!$C$7*$C$16*0.5,$C$17*Data!$C$7))*$C$12,"")</f>
        <v/>
      </c>
      <c r="L4038" s="42" t="str">
        <f t="shared" ref="L4038:L4101" ca="1" si="1920">IFERROR(J4038,"")</f>
        <v/>
      </c>
      <c r="M4038" s="44" t="str">
        <f t="shared" ref="M4038:M4101" ca="1" si="1921">IFERROR(L4038+K4038*0.5,"")</f>
        <v/>
      </c>
      <c r="N4038" s="44" t="str">
        <f t="shared" ref="N4038:N4101" ca="1" si="1922">IFERROR(L4038-K4038*0.5,"")</f>
        <v/>
      </c>
      <c r="O4038" s="108" t="str">
        <f t="shared" si="1906"/>
        <v/>
      </c>
      <c r="P4038" s="102" t="str">
        <f t="shared" si="1907"/>
        <v/>
      </c>
      <c r="Q4038" s="102" t="str">
        <f t="shared" si="1908"/>
        <v/>
      </c>
      <c r="R4038" s="120" t="str">
        <f t="shared" si="1909"/>
        <v/>
      </c>
      <c r="S4038" s="54" t="str">
        <f t="shared" si="1910"/>
        <v/>
      </c>
      <c r="T4038" s="5" t="str">
        <f t="shared" si="1911"/>
        <v/>
      </c>
      <c r="U4038" s="152" t="str">
        <f t="shared" si="1894"/>
        <v/>
      </c>
      <c r="V4038" s="152" t="str">
        <f t="shared" si="1895"/>
        <v/>
      </c>
      <c r="W4038" s="153" t="str">
        <f t="shared" si="1896"/>
        <v/>
      </c>
      <c r="X4038" s="153" t="str">
        <f t="shared" si="1897"/>
        <v/>
      </c>
      <c r="Y4038" s="153" t="str">
        <f t="shared" si="1898"/>
        <v/>
      </c>
      <c r="Z4038" s="153" t="str">
        <f t="shared" si="1899"/>
        <v/>
      </c>
      <c r="AA4038" s="152" t="str">
        <f t="shared" si="1900"/>
        <v/>
      </c>
      <c r="AB4038" s="152" t="str">
        <f t="shared" si="1901"/>
        <v/>
      </c>
      <c r="AC4038" s="154" t="str">
        <f t="shared" si="1912"/>
        <v/>
      </c>
      <c r="AD4038" s="154" t="str">
        <f t="shared" si="1913"/>
        <v/>
      </c>
      <c r="AE4038" s="3" t="str">
        <f t="shared" si="1914"/>
        <v/>
      </c>
      <c r="AF4038" s="3" t="str">
        <f t="shared" si="1915"/>
        <v/>
      </c>
      <c r="AG4038" s="3" t="str">
        <f t="shared" si="1916"/>
        <v/>
      </c>
      <c r="AH4038" s="4" t="str">
        <f t="shared" si="1917"/>
        <v/>
      </c>
      <c r="AI4038" s="75" t="str">
        <f t="shared" si="1918"/>
        <v/>
      </c>
      <c r="AJ4038" s="75" t="str">
        <f t="shared" si="1919"/>
        <v/>
      </c>
    </row>
    <row r="4039" spans="1:36">
      <c r="A4039" s="41" t="str">
        <f t="shared" si="1902"/>
        <v/>
      </c>
      <c r="B4039" s="150" t="str">
        <f>IF(ISNUMBER(A4039),INDEX('MetaTrader Import'!$H$13:$J$5893,TRUNC(((A4039-$A$39+1)-1)/3)+1,MOD((A4039-$A$39+1)-1,3)+1),"")</f>
        <v/>
      </c>
      <c r="C4039" s="43" t="str">
        <f t="shared" si="1903"/>
        <v/>
      </c>
      <c r="D4039" s="43" t="str">
        <f t="shared" ca="1" si="1893"/>
        <v/>
      </c>
      <c r="E4039" s="43" t="str">
        <f t="shared" si="1904"/>
        <v/>
      </c>
      <c r="F4039" s="43" t="str">
        <f t="shared" si="1905"/>
        <v/>
      </c>
      <c r="G4039" s="43" t="str">
        <f>IF(A4039&lt;&gt;"",IF(A4039&lt;Data!$G$11*0.25,$C$13/$G$32,IF(A4039&gt;Data!$G$11*0.25,$C$13,$C$13*10)),"")</f>
        <v/>
      </c>
      <c r="H4039" s="43" t="str">
        <f>IF(A4039&lt;&gt;"",IF(Data!$G$9="constant",$C$13,IF(Data!$G$9="squeeze",G4039,F4039)),"")</f>
        <v/>
      </c>
      <c r="I4039" s="38" t="str">
        <f ca="1">IF(ISNUMBER(A4039),NORMINV(RAND(),0,IF(AND(Data!$G$9="squeeze",A4039&lt;Data!$G$11*0.25),$H$32,1)*$C$30*$C$13)*($C$14*$C$12),"")</f>
        <v/>
      </c>
      <c r="J4039" s="42" t="str">
        <f ca="1">IFERROR(IF(Data!$C$6="Real",B4039,I4039+J4038+($C$14*$C$12)*(NORMINV(RAND(),$C$15,CHOOSE($G$13,$C$13,F4039,G4039)))),"")</f>
        <v/>
      </c>
      <c r="K4039" s="88" t="str">
        <f>IF(ISNUMBER(A4039), IF($G$16="fixed",$G$17,MIN(H4039*Data!$C$7*$C$16*0.5,$C$17*Data!$C$7))*$C$12,"")</f>
        <v/>
      </c>
      <c r="L4039" s="42" t="str">
        <f t="shared" ca="1" si="1920"/>
        <v/>
      </c>
      <c r="M4039" s="44" t="str">
        <f t="shared" ca="1" si="1921"/>
        <v/>
      </c>
      <c r="N4039" s="44" t="str">
        <f t="shared" ca="1" si="1922"/>
        <v/>
      </c>
      <c r="O4039" s="108" t="str">
        <f t="shared" si="1906"/>
        <v/>
      </c>
      <c r="P4039" s="102" t="str">
        <f t="shared" si="1907"/>
        <v/>
      </c>
      <c r="Q4039" s="102" t="str">
        <f t="shared" si="1908"/>
        <v/>
      </c>
      <c r="R4039" s="120" t="str">
        <f t="shared" si="1909"/>
        <v/>
      </c>
      <c r="S4039" s="54" t="str">
        <f t="shared" si="1910"/>
        <v/>
      </c>
      <c r="T4039" s="5" t="str">
        <f t="shared" si="1911"/>
        <v/>
      </c>
      <c r="U4039" s="152" t="str">
        <f t="shared" si="1894"/>
        <v/>
      </c>
      <c r="V4039" s="152" t="str">
        <f t="shared" si="1895"/>
        <v/>
      </c>
      <c r="W4039" s="153" t="str">
        <f t="shared" si="1896"/>
        <v/>
      </c>
      <c r="X4039" s="153" t="str">
        <f t="shared" si="1897"/>
        <v/>
      </c>
      <c r="Y4039" s="153" t="str">
        <f t="shared" si="1898"/>
        <v/>
      </c>
      <c r="Z4039" s="153" t="str">
        <f t="shared" si="1899"/>
        <v/>
      </c>
      <c r="AA4039" s="152" t="str">
        <f t="shared" si="1900"/>
        <v/>
      </c>
      <c r="AB4039" s="152" t="str">
        <f t="shared" si="1901"/>
        <v/>
      </c>
      <c r="AC4039" s="154" t="str">
        <f t="shared" si="1912"/>
        <v/>
      </c>
      <c r="AD4039" s="154" t="str">
        <f t="shared" si="1913"/>
        <v/>
      </c>
      <c r="AE4039" s="3" t="str">
        <f t="shared" si="1914"/>
        <v/>
      </c>
      <c r="AF4039" s="3" t="str">
        <f t="shared" si="1915"/>
        <v/>
      </c>
      <c r="AG4039" s="3" t="str">
        <f t="shared" si="1916"/>
        <v/>
      </c>
      <c r="AH4039" s="4" t="str">
        <f t="shared" si="1917"/>
        <v/>
      </c>
      <c r="AI4039" s="75" t="str">
        <f t="shared" si="1918"/>
        <v/>
      </c>
      <c r="AJ4039" s="75" t="str">
        <f t="shared" si="1919"/>
        <v/>
      </c>
    </row>
    <row r="4040" spans="1:36">
      <c r="A4040" s="41" t="str">
        <f t="shared" si="1902"/>
        <v/>
      </c>
      <c r="B4040" s="150" t="str">
        <f>IF(ISNUMBER(A4040),INDEX('MetaTrader Import'!$H$13:$J$5893,TRUNC(((A4040-$A$39+1)-1)/3)+1,MOD((A4040-$A$39+1)-1,3)+1),"")</f>
        <v/>
      </c>
      <c r="C4040" s="43" t="str">
        <f t="shared" si="1903"/>
        <v/>
      </c>
      <c r="D4040" s="43" t="str">
        <f t="shared" ca="1" si="1893"/>
        <v/>
      </c>
      <c r="E4040" s="43" t="str">
        <f t="shared" si="1904"/>
        <v/>
      </c>
      <c r="F4040" s="43" t="str">
        <f t="shared" si="1905"/>
        <v/>
      </c>
      <c r="G4040" s="43" t="str">
        <f>IF(A4040&lt;&gt;"",IF(A4040&lt;Data!$G$11*0.25,$C$13/$G$32,IF(A4040&gt;Data!$G$11*0.25,$C$13,$C$13*10)),"")</f>
        <v/>
      </c>
      <c r="H4040" s="43" t="str">
        <f>IF(A4040&lt;&gt;"",IF(Data!$G$9="constant",$C$13,IF(Data!$G$9="squeeze",G4040,F4040)),"")</f>
        <v/>
      </c>
      <c r="I4040" s="38" t="str">
        <f ca="1">IF(ISNUMBER(A4040),NORMINV(RAND(),0,IF(AND(Data!$G$9="squeeze",A4040&lt;Data!$G$11*0.25),$H$32,1)*$C$30*$C$13)*($C$14*$C$12),"")</f>
        <v/>
      </c>
      <c r="J4040" s="42" t="str">
        <f ca="1">IFERROR(IF(Data!$C$6="Real",B4040,I4040+J4039+($C$14*$C$12)*(NORMINV(RAND(),$C$15,CHOOSE($G$13,$C$13,F4040,G4040)))),"")</f>
        <v/>
      </c>
      <c r="K4040" s="88" t="str">
        <f>IF(ISNUMBER(A4040), IF($G$16="fixed",$G$17,MIN(H4040*Data!$C$7*$C$16*0.5,$C$17*Data!$C$7))*$C$12,"")</f>
        <v/>
      </c>
      <c r="L4040" s="42" t="str">
        <f t="shared" ca="1" si="1920"/>
        <v/>
      </c>
      <c r="M4040" s="44" t="str">
        <f t="shared" ca="1" si="1921"/>
        <v/>
      </c>
      <c r="N4040" s="44" t="str">
        <f t="shared" ca="1" si="1922"/>
        <v/>
      </c>
      <c r="O4040" s="108" t="str">
        <f t="shared" si="1906"/>
        <v/>
      </c>
      <c r="P4040" s="102" t="str">
        <f t="shared" si="1907"/>
        <v/>
      </c>
      <c r="Q4040" s="102" t="str">
        <f t="shared" si="1908"/>
        <v/>
      </c>
      <c r="R4040" s="120" t="str">
        <f t="shared" si="1909"/>
        <v/>
      </c>
      <c r="S4040" s="54" t="str">
        <f t="shared" si="1910"/>
        <v/>
      </c>
      <c r="T4040" s="5" t="str">
        <f t="shared" si="1911"/>
        <v/>
      </c>
      <c r="U4040" s="152" t="str">
        <f t="shared" si="1894"/>
        <v/>
      </c>
      <c r="V4040" s="152" t="str">
        <f t="shared" si="1895"/>
        <v/>
      </c>
      <c r="W4040" s="153" t="str">
        <f t="shared" si="1896"/>
        <v/>
      </c>
      <c r="X4040" s="153" t="str">
        <f t="shared" si="1897"/>
        <v/>
      </c>
      <c r="Y4040" s="153" t="str">
        <f t="shared" si="1898"/>
        <v/>
      </c>
      <c r="Z4040" s="153" t="str">
        <f t="shared" si="1899"/>
        <v/>
      </c>
      <c r="AA4040" s="152" t="str">
        <f t="shared" si="1900"/>
        <v/>
      </c>
      <c r="AB4040" s="152" t="str">
        <f t="shared" si="1901"/>
        <v/>
      </c>
      <c r="AC4040" s="154" t="str">
        <f t="shared" si="1912"/>
        <v/>
      </c>
      <c r="AD4040" s="154" t="str">
        <f t="shared" si="1913"/>
        <v/>
      </c>
      <c r="AE4040" s="3" t="str">
        <f t="shared" si="1914"/>
        <v/>
      </c>
      <c r="AF4040" s="3" t="str">
        <f t="shared" si="1915"/>
        <v/>
      </c>
      <c r="AG4040" s="3" t="str">
        <f t="shared" si="1916"/>
        <v/>
      </c>
      <c r="AH4040" s="4" t="str">
        <f t="shared" si="1917"/>
        <v/>
      </c>
      <c r="AI4040" s="75" t="str">
        <f t="shared" si="1918"/>
        <v/>
      </c>
      <c r="AJ4040" s="75" t="str">
        <f t="shared" si="1919"/>
        <v/>
      </c>
    </row>
    <row r="4041" spans="1:36">
      <c r="A4041" s="41" t="str">
        <f t="shared" si="1902"/>
        <v/>
      </c>
      <c r="B4041" s="150" t="str">
        <f>IF(ISNUMBER(A4041),INDEX('MetaTrader Import'!$H$13:$J$5893,TRUNC(((A4041-$A$39+1)-1)/3)+1,MOD((A4041-$A$39+1)-1,3)+1),"")</f>
        <v/>
      </c>
      <c r="C4041" s="43" t="str">
        <f t="shared" si="1903"/>
        <v/>
      </c>
      <c r="D4041" s="43" t="str">
        <f t="shared" ca="1" si="1893"/>
        <v/>
      </c>
      <c r="E4041" s="43" t="str">
        <f t="shared" si="1904"/>
        <v/>
      </c>
      <c r="F4041" s="43" t="str">
        <f t="shared" si="1905"/>
        <v/>
      </c>
      <c r="G4041" s="43" t="str">
        <f>IF(A4041&lt;&gt;"",IF(A4041&lt;Data!$G$11*0.25,$C$13/$G$32,IF(A4041&gt;Data!$G$11*0.25,$C$13,$C$13*10)),"")</f>
        <v/>
      </c>
      <c r="H4041" s="43" t="str">
        <f>IF(A4041&lt;&gt;"",IF(Data!$G$9="constant",$C$13,IF(Data!$G$9="squeeze",G4041,F4041)),"")</f>
        <v/>
      </c>
      <c r="I4041" s="38" t="str">
        <f ca="1">IF(ISNUMBER(A4041),NORMINV(RAND(),0,IF(AND(Data!$G$9="squeeze",A4041&lt;Data!$G$11*0.25),$H$32,1)*$C$30*$C$13)*($C$14*$C$12),"")</f>
        <v/>
      </c>
      <c r="J4041" s="42" t="str">
        <f ca="1">IFERROR(IF(Data!$C$6="Real",B4041,I4041+J4040+($C$14*$C$12)*(NORMINV(RAND(),$C$15,CHOOSE($G$13,$C$13,F4041,G4041)))),"")</f>
        <v/>
      </c>
      <c r="K4041" s="88" t="str">
        <f>IF(ISNUMBER(A4041), IF($G$16="fixed",$G$17,MIN(H4041*Data!$C$7*$C$16*0.5,$C$17*Data!$C$7))*$C$12,"")</f>
        <v/>
      </c>
      <c r="L4041" s="42" t="str">
        <f t="shared" ca="1" si="1920"/>
        <v/>
      </c>
      <c r="M4041" s="44" t="str">
        <f t="shared" ca="1" si="1921"/>
        <v/>
      </c>
      <c r="N4041" s="44" t="str">
        <f t="shared" ca="1" si="1922"/>
        <v/>
      </c>
      <c r="O4041" s="108" t="str">
        <f t="shared" si="1906"/>
        <v/>
      </c>
      <c r="P4041" s="102" t="str">
        <f t="shared" si="1907"/>
        <v/>
      </c>
      <c r="Q4041" s="102" t="str">
        <f t="shared" si="1908"/>
        <v/>
      </c>
      <c r="R4041" s="120" t="str">
        <f t="shared" si="1909"/>
        <v/>
      </c>
      <c r="S4041" s="54" t="str">
        <f t="shared" si="1910"/>
        <v/>
      </c>
      <c r="T4041" s="5" t="str">
        <f t="shared" si="1911"/>
        <v/>
      </c>
      <c r="U4041" s="152" t="str">
        <f t="shared" si="1894"/>
        <v/>
      </c>
      <c r="V4041" s="152" t="str">
        <f t="shared" si="1895"/>
        <v/>
      </c>
      <c r="W4041" s="153" t="str">
        <f t="shared" si="1896"/>
        <v/>
      </c>
      <c r="X4041" s="153" t="str">
        <f t="shared" si="1897"/>
        <v/>
      </c>
      <c r="Y4041" s="153" t="str">
        <f t="shared" si="1898"/>
        <v/>
      </c>
      <c r="Z4041" s="153" t="str">
        <f t="shared" si="1899"/>
        <v/>
      </c>
      <c r="AA4041" s="152" t="str">
        <f t="shared" si="1900"/>
        <v/>
      </c>
      <c r="AB4041" s="152" t="str">
        <f t="shared" si="1901"/>
        <v/>
      </c>
      <c r="AC4041" s="154" t="str">
        <f t="shared" si="1912"/>
        <v/>
      </c>
      <c r="AD4041" s="154" t="str">
        <f t="shared" si="1913"/>
        <v/>
      </c>
      <c r="AE4041" s="3" t="str">
        <f t="shared" si="1914"/>
        <v/>
      </c>
      <c r="AF4041" s="3" t="str">
        <f t="shared" si="1915"/>
        <v/>
      </c>
      <c r="AG4041" s="3" t="str">
        <f t="shared" si="1916"/>
        <v/>
      </c>
      <c r="AH4041" s="4" t="str">
        <f t="shared" si="1917"/>
        <v/>
      </c>
      <c r="AI4041" s="75" t="str">
        <f t="shared" si="1918"/>
        <v/>
      </c>
      <c r="AJ4041" s="75" t="str">
        <f t="shared" si="1919"/>
        <v/>
      </c>
    </row>
    <row r="4042" spans="1:36">
      <c r="A4042" s="41" t="str">
        <f t="shared" si="1902"/>
        <v/>
      </c>
      <c r="B4042" s="150" t="str">
        <f>IF(ISNUMBER(A4042),INDEX('MetaTrader Import'!$H$13:$J$5893,TRUNC(((A4042-$A$39+1)-1)/3)+1,MOD((A4042-$A$39+1)-1,3)+1),"")</f>
        <v/>
      </c>
      <c r="C4042" s="43" t="str">
        <f t="shared" si="1903"/>
        <v/>
      </c>
      <c r="D4042" s="43" t="str">
        <f t="shared" ca="1" si="1893"/>
        <v/>
      </c>
      <c r="E4042" s="43" t="str">
        <f t="shared" si="1904"/>
        <v/>
      </c>
      <c r="F4042" s="43" t="str">
        <f t="shared" si="1905"/>
        <v/>
      </c>
      <c r="G4042" s="43" t="str">
        <f>IF(A4042&lt;&gt;"",IF(A4042&lt;Data!$G$11*0.25,$C$13/$G$32,IF(A4042&gt;Data!$G$11*0.25,$C$13,$C$13*10)),"")</f>
        <v/>
      </c>
      <c r="H4042" s="43" t="str">
        <f>IF(A4042&lt;&gt;"",IF(Data!$G$9="constant",$C$13,IF(Data!$G$9="squeeze",G4042,F4042)),"")</f>
        <v/>
      </c>
      <c r="I4042" s="38" t="str">
        <f ca="1">IF(ISNUMBER(A4042),NORMINV(RAND(),0,IF(AND(Data!$G$9="squeeze",A4042&lt;Data!$G$11*0.25),$H$32,1)*$C$30*$C$13)*($C$14*$C$12),"")</f>
        <v/>
      </c>
      <c r="J4042" s="42" t="str">
        <f ca="1">IFERROR(IF(Data!$C$6="Real",B4042,I4042+J4041+($C$14*$C$12)*(NORMINV(RAND(),$C$15,CHOOSE($G$13,$C$13,F4042,G4042)))),"")</f>
        <v/>
      </c>
      <c r="K4042" s="88" t="str">
        <f>IF(ISNUMBER(A4042), IF($G$16="fixed",$G$17,MIN(H4042*Data!$C$7*$C$16*0.5,$C$17*Data!$C$7))*$C$12,"")</f>
        <v/>
      </c>
      <c r="L4042" s="42" t="str">
        <f t="shared" ca="1" si="1920"/>
        <v/>
      </c>
      <c r="M4042" s="44" t="str">
        <f t="shared" ca="1" si="1921"/>
        <v/>
      </c>
      <c r="N4042" s="44" t="str">
        <f t="shared" ca="1" si="1922"/>
        <v/>
      </c>
      <c r="O4042" s="108" t="str">
        <f t="shared" si="1906"/>
        <v/>
      </c>
      <c r="P4042" s="102" t="str">
        <f t="shared" si="1907"/>
        <v/>
      </c>
      <c r="Q4042" s="102" t="str">
        <f t="shared" si="1908"/>
        <v/>
      </c>
      <c r="R4042" s="120" t="str">
        <f t="shared" si="1909"/>
        <v/>
      </c>
      <c r="S4042" s="54" t="str">
        <f t="shared" si="1910"/>
        <v/>
      </c>
      <c r="T4042" s="5" t="str">
        <f t="shared" si="1911"/>
        <v/>
      </c>
      <c r="U4042" s="152" t="str">
        <f t="shared" si="1894"/>
        <v/>
      </c>
      <c r="V4042" s="152" t="str">
        <f t="shared" si="1895"/>
        <v/>
      </c>
      <c r="W4042" s="153" t="str">
        <f t="shared" si="1896"/>
        <v/>
      </c>
      <c r="X4042" s="153" t="str">
        <f t="shared" si="1897"/>
        <v/>
      </c>
      <c r="Y4042" s="153" t="str">
        <f t="shared" si="1898"/>
        <v/>
      </c>
      <c r="Z4042" s="153" t="str">
        <f t="shared" si="1899"/>
        <v/>
      </c>
      <c r="AA4042" s="152" t="str">
        <f t="shared" si="1900"/>
        <v/>
      </c>
      <c r="AB4042" s="152" t="str">
        <f t="shared" si="1901"/>
        <v/>
      </c>
      <c r="AC4042" s="154" t="str">
        <f t="shared" si="1912"/>
        <v/>
      </c>
      <c r="AD4042" s="154" t="str">
        <f t="shared" si="1913"/>
        <v/>
      </c>
      <c r="AE4042" s="3" t="str">
        <f t="shared" si="1914"/>
        <v/>
      </c>
      <c r="AF4042" s="3" t="str">
        <f t="shared" si="1915"/>
        <v/>
      </c>
      <c r="AG4042" s="3" t="str">
        <f t="shared" si="1916"/>
        <v/>
      </c>
      <c r="AH4042" s="4" t="str">
        <f t="shared" si="1917"/>
        <v/>
      </c>
      <c r="AI4042" s="75" t="str">
        <f t="shared" si="1918"/>
        <v/>
      </c>
      <c r="AJ4042" s="75" t="str">
        <f t="shared" si="1919"/>
        <v/>
      </c>
    </row>
    <row r="4043" spans="1:36">
      <c r="A4043" s="41" t="str">
        <f t="shared" si="1902"/>
        <v/>
      </c>
      <c r="B4043" s="150" t="str">
        <f>IF(ISNUMBER(A4043),INDEX('MetaTrader Import'!$H$13:$J$5893,TRUNC(((A4043-$A$39+1)-1)/3)+1,MOD((A4043-$A$39+1)-1,3)+1),"")</f>
        <v/>
      </c>
      <c r="C4043" s="43" t="str">
        <f t="shared" si="1903"/>
        <v/>
      </c>
      <c r="D4043" s="43" t="str">
        <f t="shared" ca="1" si="1893"/>
        <v/>
      </c>
      <c r="E4043" s="43" t="str">
        <f t="shared" si="1904"/>
        <v/>
      </c>
      <c r="F4043" s="43" t="str">
        <f t="shared" si="1905"/>
        <v/>
      </c>
      <c r="G4043" s="43" t="str">
        <f>IF(A4043&lt;&gt;"",IF(A4043&lt;Data!$G$11*0.25,$C$13/$G$32,IF(A4043&gt;Data!$G$11*0.25,$C$13,$C$13*10)),"")</f>
        <v/>
      </c>
      <c r="H4043" s="43" t="str">
        <f>IF(A4043&lt;&gt;"",IF(Data!$G$9="constant",$C$13,IF(Data!$G$9="squeeze",G4043,F4043)),"")</f>
        <v/>
      </c>
      <c r="I4043" s="38" t="str">
        <f ca="1">IF(ISNUMBER(A4043),NORMINV(RAND(),0,IF(AND(Data!$G$9="squeeze",A4043&lt;Data!$G$11*0.25),$H$32,1)*$C$30*$C$13)*($C$14*$C$12),"")</f>
        <v/>
      </c>
      <c r="J4043" s="42" t="str">
        <f ca="1">IFERROR(IF(Data!$C$6="Real",B4043,I4043+J4042+($C$14*$C$12)*(NORMINV(RAND(),$C$15,CHOOSE($G$13,$C$13,F4043,G4043)))),"")</f>
        <v/>
      </c>
      <c r="K4043" s="88" t="str">
        <f>IF(ISNUMBER(A4043), IF($G$16="fixed",$G$17,MIN(H4043*Data!$C$7*$C$16*0.5,$C$17*Data!$C$7))*$C$12,"")</f>
        <v/>
      </c>
      <c r="L4043" s="42" t="str">
        <f t="shared" ca="1" si="1920"/>
        <v/>
      </c>
      <c r="M4043" s="44" t="str">
        <f t="shared" ca="1" si="1921"/>
        <v/>
      </c>
      <c r="N4043" s="44" t="str">
        <f t="shared" ca="1" si="1922"/>
        <v/>
      </c>
      <c r="O4043" s="108" t="str">
        <f t="shared" si="1906"/>
        <v/>
      </c>
      <c r="P4043" s="102" t="str">
        <f t="shared" si="1907"/>
        <v/>
      </c>
      <c r="Q4043" s="102" t="str">
        <f t="shared" si="1908"/>
        <v/>
      </c>
      <c r="R4043" s="120" t="str">
        <f t="shared" si="1909"/>
        <v/>
      </c>
      <c r="S4043" s="54" t="str">
        <f t="shared" si="1910"/>
        <v/>
      </c>
      <c r="T4043" s="5" t="str">
        <f t="shared" si="1911"/>
        <v/>
      </c>
      <c r="U4043" s="152" t="str">
        <f t="shared" si="1894"/>
        <v/>
      </c>
      <c r="V4043" s="152" t="str">
        <f t="shared" si="1895"/>
        <v/>
      </c>
      <c r="W4043" s="153" t="str">
        <f t="shared" si="1896"/>
        <v/>
      </c>
      <c r="X4043" s="153" t="str">
        <f t="shared" si="1897"/>
        <v/>
      </c>
      <c r="Y4043" s="153" t="str">
        <f t="shared" si="1898"/>
        <v/>
      </c>
      <c r="Z4043" s="153" t="str">
        <f t="shared" si="1899"/>
        <v/>
      </c>
      <c r="AA4043" s="152" t="str">
        <f t="shared" si="1900"/>
        <v/>
      </c>
      <c r="AB4043" s="152" t="str">
        <f t="shared" si="1901"/>
        <v/>
      </c>
      <c r="AC4043" s="154" t="str">
        <f t="shared" si="1912"/>
        <v/>
      </c>
      <c r="AD4043" s="154" t="str">
        <f t="shared" si="1913"/>
        <v/>
      </c>
      <c r="AE4043" s="3" t="str">
        <f t="shared" si="1914"/>
        <v/>
      </c>
      <c r="AF4043" s="3" t="str">
        <f t="shared" si="1915"/>
        <v/>
      </c>
      <c r="AG4043" s="3" t="str">
        <f t="shared" si="1916"/>
        <v/>
      </c>
      <c r="AH4043" s="4" t="str">
        <f t="shared" si="1917"/>
        <v/>
      </c>
      <c r="AI4043" s="75" t="str">
        <f t="shared" si="1918"/>
        <v/>
      </c>
      <c r="AJ4043" s="75" t="str">
        <f t="shared" si="1919"/>
        <v/>
      </c>
    </row>
    <row r="4044" spans="1:36">
      <c r="A4044" s="41" t="str">
        <f t="shared" si="1902"/>
        <v/>
      </c>
      <c r="B4044" s="150" t="str">
        <f>IF(ISNUMBER(A4044),INDEX('MetaTrader Import'!$H$13:$J$5893,TRUNC(((A4044-$A$39+1)-1)/3)+1,MOD((A4044-$A$39+1)-1,3)+1),"")</f>
        <v/>
      </c>
      <c r="C4044" s="43" t="str">
        <f t="shared" si="1903"/>
        <v/>
      </c>
      <c r="D4044" s="43" t="str">
        <f t="shared" ca="1" si="1893"/>
        <v/>
      </c>
      <c r="E4044" s="43" t="str">
        <f t="shared" si="1904"/>
        <v/>
      </c>
      <c r="F4044" s="43" t="str">
        <f t="shared" si="1905"/>
        <v/>
      </c>
      <c r="G4044" s="43" t="str">
        <f>IF(A4044&lt;&gt;"",IF(A4044&lt;Data!$G$11*0.25,$C$13/$G$32,IF(A4044&gt;Data!$G$11*0.25,$C$13,$C$13*10)),"")</f>
        <v/>
      </c>
      <c r="H4044" s="43" t="str">
        <f>IF(A4044&lt;&gt;"",IF(Data!$G$9="constant",$C$13,IF(Data!$G$9="squeeze",G4044,F4044)),"")</f>
        <v/>
      </c>
      <c r="I4044" s="38" t="str">
        <f ca="1">IF(ISNUMBER(A4044),NORMINV(RAND(),0,IF(AND(Data!$G$9="squeeze",A4044&lt;Data!$G$11*0.25),$H$32,1)*$C$30*$C$13)*($C$14*$C$12),"")</f>
        <v/>
      </c>
      <c r="J4044" s="42" t="str">
        <f ca="1">IFERROR(IF(Data!$C$6="Real",B4044,I4044+J4043+($C$14*$C$12)*(NORMINV(RAND(),$C$15,CHOOSE($G$13,$C$13,F4044,G4044)))),"")</f>
        <v/>
      </c>
      <c r="K4044" s="88" t="str">
        <f>IF(ISNUMBER(A4044), IF($G$16="fixed",$G$17,MIN(H4044*Data!$C$7*$C$16*0.5,$C$17*Data!$C$7))*$C$12,"")</f>
        <v/>
      </c>
      <c r="L4044" s="42" t="str">
        <f t="shared" ca="1" si="1920"/>
        <v/>
      </c>
      <c r="M4044" s="44" t="str">
        <f t="shared" ca="1" si="1921"/>
        <v/>
      </c>
      <c r="N4044" s="44" t="str">
        <f t="shared" ca="1" si="1922"/>
        <v/>
      </c>
      <c r="O4044" s="108" t="str">
        <f t="shared" si="1906"/>
        <v/>
      </c>
      <c r="P4044" s="102" t="str">
        <f t="shared" si="1907"/>
        <v/>
      </c>
      <c r="Q4044" s="102" t="str">
        <f t="shared" si="1908"/>
        <v/>
      </c>
      <c r="R4044" s="120" t="str">
        <f t="shared" si="1909"/>
        <v/>
      </c>
      <c r="S4044" s="54" t="str">
        <f t="shared" si="1910"/>
        <v/>
      </c>
      <c r="T4044" s="5" t="str">
        <f t="shared" si="1911"/>
        <v/>
      </c>
      <c r="U4044" s="152" t="str">
        <f t="shared" si="1894"/>
        <v/>
      </c>
      <c r="V4044" s="152" t="str">
        <f t="shared" si="1895"/>
        <v/>
      </c>
      <c r="W4044" s="153" t="str">
        <f t="shared" si="1896"/>
        <v/>
      </c>
      <c r="X4044" s="153" t="str">
        <f t="shared" si="1897"/>
        <v/>
      </c>
      <c r="Y4044" s="153" t="str">
        <f t="shared" si="1898"/>
        <v/>
      </c>
      <c r="Z4044" s="153" t="str">
        <f t="shared" si="1899"/>
        <v/>
      </c>
      <c r="AA4044" s="152" t="str">
        <f t="shared" si="1900"/>
        <v/>
      </c>
      <c r="AB4044" s="152" t="str">
        <f t="shared" si="1901"/>
        <v/>
      </c>
      <c r="AC4044" s="154" t="str">
        <f t="shared" si="1912"/>
        <v/>
      </c>
      <c r="AD4044" s="154" t="str">
        <f t="shared" si="1913"/>
        <v/>
      </c>
      <c r="AE4044" s="3" t="str">
        <f t="shared" si="1914"/>
        <v/>
      </c>
      <c r="AF4044" s="3" t="str">
        <f t="shared" si="1915"/>
        <v/>
      </c>
      <c r="AG4044" s="3" t="str">
        <f t="shared" si="1916"/>
        <v/>
      </c>
      <c r="AH4044" s="4" t="str">
        <f t="shared" si="1917"/>
        <v/>
      </c>
      <c r="AI4044" s="75" t="str">
        <f t="shared" si="1918"/>
        <v/>
      </c>
      <c r="AJ4044" s="75" t="str">
        <f t="shared" si="1919"/>
        <v/>
      </c>
    </row>
    <row r="4045" spans="1:36">
      <c r="A4045" s="41" t="str">
        <f t="shared" si="1902"/>
        <v/>
      </c>
      <c r="B4045" s="150" t="str">
        <f>IF(ISNUMBER(A4045),INDEX('MetaTrader Import'!$H$13:$J$5893,TRUNC(((A4045-$A$39+1)-1)/3)+1,MOD((A4045-$A$39+1)-1,3)+1),"")</f>
        <v/>
      </c>
      <c r="C4045" s="43" t="str">
        <f t="shared" si="1903"/>
        <v/>
      </c>
      <c r="D4045" s="43" t="str">
        <f t="shared" ca="1" si="1893"/>
        <v/>
      </c>
      <c r="E4045" s="43" t="str">
        <f t="shared" si="1904"/>
        <v/>
      </c>
      <c r="F4045" s="43" t="str">
        <f t="shared" si="1905"/>
        <v/>
      </c>
      <c r="G4045" s="43" t="str">
        <f>IF(A4045&lt;&gt;"",IF(A4045&lt;Data!$G$11*0.25,$C$13/$G$32,IF(A4045&gt;Data!$G$11*0.25,$C$13,$C$13*10)),"")</f>
        <v/>
      </c>
      <c r="H4045" s="43" t="str">
        <f>IF(A4045&lt;&gt;"",IF(Data!$G$9="constant",$C$13,IF(Data!$G$9="squeeze",G4045,F4045)),"")</f>
        <v/>
      </c>
      <c r="I4045" s="38" t="str">
        <f ca="1">IF(ISNUMBER(A4045),NORMINV(RAND(),0,IF(AND(Data!$G$9="squeeze",A4045&lt;Data!$G$11*0.25),$H$32,1)*$C$30*$C$13)*($C$14*$C$12),"")</f>
        <v/>
      </c>
      <c r="J4045" s="42" t="str">
        <f ca="1">IFERROR(IF(Data!$C$6="Real",B4045,I4045+J4044+($C$14*$C$12)*(NORMINV(RAND(),$C$15,CHOOSE($G$13,$C$13,F4045,G4045)))),"")</f>
        <v/>
      </c>
      <c r="K4045" s="88" t="str">
        <f>IF(ISNUMBER(A4045), IF($G$16="fixed",$G$17,MIN(H4045*Data!$C$7*$C$16*0.5,$C$17*Data!$C$7))*$C$12,"")</f>
        <v/>
      </c>
      <c r="L4045" s="42" t="str">
        <f t="shared" ca="1" si="1920"/>
        <v/>
      </c>
      <c r="M4045" s="44" t="str">
        <f t="shared" ca="1" si="1921"/>
        <v/>
      </c>
      <c r="N4045" s="44" t="str">
        <f t="shared" ca="1" si="1922"/>
        <v/>
      </c>
      <c r="O4045" s="108" t="str">
        <f t="shared" si="1906"/>
        <v/>
      </c>
      <c r="P4045" s="102" t="str">
        <f t="shared" si="1907"/>
        <v/>
      </c>
      <c r="Q4045" s="102" t="str">
        <f t="shared" si="1908"/>
        <v/>
      </c>
      <c r="R4045" s="120" t="str">
        <f t="shared" si="1909"/>
        <v/>
      </c>
      <c r="S4045" s="54" t="str">
        <f t="shared" si="1910"/>
        <v/>
      </c>
      <c r="T4045" s="5" t="str">
        <f t="shared" si="1911"/>
        <v/>
      </c>
      <c r="U4045" s="152" t="str">
        <f t="shared" si="1894"/>
        <v/>
      </c>
      <c r="V4045" s="152" t="str">
        <f t="shared" si="1895"/>
        <v/>
      </c>
      <c r="W4045" s="153" t="str">
        <f t="shared" si="1896"/>
        <v/>
      </c>
      <c r="X4045" s="153" t="str">
        <f t="shared" si="1897"/>
        <v/>
      </c>
      <c r="Y4045" s="153" t="str">
        <f t="shared" si="1898"/>
        <v/>
      </c>
      <c r="Z4045" s="153" t="str">
        <f t="shared" si="1899"/>
        <v/>
      </c>
      <c r="AA4045" s="152" t="str">
        <f t="shared" si="1900"/>
        <v/>
      </c>
      <c r="AB4045" s="152" t="str">
        <f t="shared" si="1901"/>
        <v/>
      </c>
      <c r="AC4045" s="154" t="str">
        <f t="shared" si="1912"/>
        <v/>
      </c>
      <c r="AD4045" s="154" t="str">
        <f t="shared" si="1913"/>
        <v/>
      </c>
      <c r="AE4045" s="3" t="str">
        <f t="shared" si="1914"/>
        <v/>
      </c>
      <c r="AF4045" s="3" t="str">
        <f t="shared" si="1915"/>
        <v/>
      </c>
      <c r="AG4045" s="3" t="str">
        <f t="shared" si="1916"/>
        <v/>
      </c>
      <c r="AH4045" s="4" t="str">
        <f t="shared" si="1917"/>
        <v/>
      </c>
      <c r="AI4045" s="75" t="str">
        <f t="shared" si="1918"/>
        <v/>
      </c>
      <c r="AJ4045" s="75" t="str">
        <f t="shared" si="1919"/>
        <v/>
      </c>
    </row>
    <row r="4046" spans="1:36">
      <c r="A4046" s="41" t="str">
        <f t="shared" si="1902"/>
        <v/>
      </c>
      <c r="B4046" s="150" t="str">
        <f>IF(ISNUMBER(A4046),INDEX('MetaTrader Import'!$H$13:$J$5893,TRUNC(((A4046-$A$39+1)-1)/3)+1,MOD((A4046-$A$39+1)-1,3)+1),"")</f>
        <v/>
      </c>
      <c r="C4046" s="43" t="str">
        <f t="shared" si="1903"/>
        <v/>
      </c>
      <c r="D4046" s="43" t="str">
        <f t="shared" ca="1" si="1893"/>
        <v/>
      </c>
      <c r="E4046" s="43" t="str">
        <f t="shared" si="1904"/>
        <v/>
      </c>
      <c r="F4046" s="43" t="str">
        <f t="shared" si="1905"/>
        <v/>
      </c>
      <c r="G4046" s="43" t="str">
        <f>IF(A4046&lt;&gt;"",IF(A4046&lt;Data!$G$11*0.25,$C$13/$G$32,IF(A4046&gt;Data!$G$11*0.25,$C$13,$C$13*10)),"")</f>
        <v/>
      </c>
      <c r="H4046" s="43" t="str">
        <f>IF(A4046&lt;&gt;"",IF(Data!$G$9="constant",$C$13,IF(Data!$G$9="squeeze",G4046,F4046)),"")</f>
        <v/>
      </c>
      <c r="I4046" s="38" t="str">
        <f ca="1">IF(ISNUMBER(A4046),NORMINV(RAND(),0,IF(AND(Data!$G$9="squeeze",A4046&lt;Data!$G$11*0.25),$H$32,1)*$C$30*$C$13)*($C$14*$C$12),"")</f>
        <v/>
      </c>
      <c r="J4046" s="42" t="str">
        <f ca="1">IFERROR(IF(Data!$C$6="Real",B4046,I4046+J4045+($C$14*$C$12)*(NORMINV(RAND(),$C$15,CHOOSE($G$13,$C$13,F4046,G4046)))),"")</f>
        <v/>
      </c>
      <c r="K4046" s="88" t="str">
        <f>IF(ISNUMBER(A4046), IF($G$16="fixed",$G$17,MIN(H4046*Data!$C$7*$C$16*0.5,$C$17*Data!$C$7))*$C$12,"")</f>
        <v/>
      </c>
      <c r="L4046" s="42" t="str">
        <f t="shared" ca="1" si="1920"/>
        <v/>
      </c>
      <c r="M4046" s="44" t="str">
        <f t="shared" ca="1" si="1921"/>
        <v/>
      </c>
      <c r="N4046" s="44" t="str">
        <f t="shared" ca="1" si="1922"/>
        <v/>
      </c>
      <c r="O4046" s="108" t="str">
        <f t="shared" si="1906"/>
        <v/>
      </c>
      <c r="P4046" s="102" t="str">
        <f t="shared" si="1907"/>
        <v/>
      </c>
      <c r="Q4046" s="102" t="str">
        <f t="shared" si="1908"/>
        <v/>
      </c>
      <c r="R4046" s="120" t="str">
        <f t="shared" si="1909"/>
        <v/>
      </c>
      <c r="S4046" s="54" t="str">
        <f t="shared" si="1910"/>
        <v/>
      </c>
      <c r="T4046" s="5" t="str">
        <f t="shared" si="1911"/>
        <v/>
      </c>
      <c r="U4046" s="152" t="str">
        <f t="shared" si="1894"/>
        <v/>
      </c>
      <c r="V4046" s="152" t="str">
        <f t="shared" si="1895"/>
        <v/>
      </c>
      <c r="W4046" s="153" t="str">
        <f t="shared" si="1896"/>
        <v/>
      </c>
      <c r="X4046" s="153" t="str">
        <f t="shared" si="1897"/>
        <v/>
      </c>
      <c r="Y4046" s="153" t="str">
        <f t="shared" si="1898"/>
        <v/>
      </c>
      <c r="Z4046" s="153" t="str">
        <f t="shared" si="1899"/>
        <v/>
      </c>
      <c r="AA4046" s="152" t="str">
        <f t="shared" si="1900"/>
        <v/>
      </c>
      <c r="AB4046" s="152" t="str">
        <f t="shared" si="1901"/>
        <v/>
      </c>
      <c r="AC4046" s="154" t="str">
        <f t="shared" si="1912"/>
        <v/>
      </c>
      <c r="AD4046" s="154" t="str">
        <f t="shared" si="1913"/>
        <v/>
      </c>
      <c r="AE4046" s="3" t="str">
        <f t="shared" si="1914"/>
        <v/>
      </c>
      <c r="AF4046" s="3" t="str">
        <f t="shared" si="1915"/>
        <v/>
      </c>
      <c r="AG4046" s="3" t="str">
        <f t="shared" si="1916"/>
        <v/>
      </c>
      <c r="AH4046" s="4" t="str">
        <f t="shared" si="1917"/>
        <v/>
      </c>
      <c r="AI4046" s="75" t="str">
        <f t="shared" si="1918"/>
        <v/>
      </c>
      <c r="AJ4046" s="75" t="str">
        <f t="shared" si="1919"/>
        <v/>
      </c>
    </row>
    <row r="4047" spans="1:36">
      <c r="A4047" s="41" t="str">
        <f t="shared" si="1902"/>
        <v/>
      </c>
      <c r="B4047" s="150" t="str">
        <f>IF(ISNUMBER(A4047),INDEX('MetaTrader Import'!$H$13:$J$5893,TRUNC(((A4047-$A$39+1)-1)/3)+1,MOD((A4047-$A$39+1)-1,3)+1),"")</f>
        <v/>
      </c>
      <c r="C4047" s="43" t="str">
        <f t="shared" si="1903"/>
        <v/>
      </c>
      <c r="D4047" s="43" t="str">
        <f t="shared" ca="1" si="1893"/>
        <v/>
      </c>
      <c r="E4047" s="43" t="str">
        <f t="shared" si="1904"/>
        <v/>
      </c>
      <c r="F4047" s="43" t="str">
        <f t="shared" si="1905"/>
        <v/>
      </c>
      <c r="G4047" s="43" t="str">
        <f>IF(A4047&lt;&gt;"",IF(A4047&lt;Data!$G$11*0.25,$C$13/$G$32,IF(A4047&gt;Data!$G$11*0.25,$C$13,$C$13*10)),"")</f>
        <v/>
      </c>
      <c r="H4047" s="43" t="str">
        <f>IF(A4047&lt;&gt;"",IF(Data!$G$9="constant",$C$13,IF(Data!$G$9="squeeze",G4047,F4047)),"")</f>
        <v/>
      </c>
      <c r="I4047" s="38" t="str">
        <f ca="1">IF(ISNUMBER(A4047),NORMINV(RAND(),0,IF(AND(Data!$G$9="squeeze",A4047&lt;Data!$G$11*0.25),$H$32,1)*$C$30*$C$13)*($C$14*$C$12),"")</f>
        <v/>
      </c>
      <c r="J4047" s="42" t="str">
        <f ca="1">IFERROR(IF(Data!$C$6="Real",B4047,I4047+J4046+($C$14*$C$12)*(NORMINV(RAND(),$C$15,CHOOSE($G$13,$C$13,F4047,G4047)))),"")</f>
        <v/>
      </c>
      <c r="K4047" s="88" t="str">
        <f>IF(ISNUMBER(A4047), IF($G$16="fixed",$G$17,MIN(H4047*Data!$C$7*$C$16*0.5,$C$17*Data!$C$7))*$C$12,"")</f>
        <v/>
      </c>
      <c r="L4047" s="42" t="str">
        <f t="shared" ca="1" si="1920"/>
        <v/>
      </c>
      <c r="M4047" s="44" t="str">
        <f t="shared" ca="1" si="1921"/>
        <v/>
      </c>
      <c r="N4047" s="44" t="str">
        <f t="shared" ca="1" si="1922"/>
        <v/>
      </c>
      <c r="O4047" s="108" t="str">
        <f t="shared" si="1906"/>
        <v/>
      </c>
      <c r="P4047" s="102" t="str">
        <f t="shared" si="1907"/>
        <v/>
      </c>
      <c r="Q4047" s="102" t="str">
        <f t="shared" si="1908"/>
        <v/>
      </c>
      <c r="R4047" s="120" t="str">
        <f t="shared" si="1909"/>
        <v/>
      </c>
      <c r="S4047" s="54" t="str">
        <f t="shared" si="1910"/>
        <v/>
      </c>
      <c r="T4047" s="5" t="str">
        <f t="shared" si="1911"/>
        <v/>
      </c>
      <c r="U4047" s="152" t="str">
        <f t="shared" si="1894"/>
        <v/>
      </c>
      <c r="V4047" s="152" t="str">
        <f t="shared" si="1895"/>
        <v/>
      </c>
      <c r="W4047" s="153" t="str">
        <f t="shared" si="1896"/>
        <v/>
      </c>
      <c r="X4047" s="153" t="str">
        <f t="shared" si="1897"/>
        <v/>
      </c>
      <c r="Y4047" s="153" t="str">
        <f t="shared" si="1898"/>
        <v/>
      </c>
      <c r="Z4047" s="153" t="str">
        <f t="shared" si="1899"/>
        <v/>
      </c>
      <c r="AA4047" s="152" t="str">
        <f t="shared" si="1900"/>
        <v/>
      </c>
      <c r="AB4047" s="152" t="str">
        <f t="shared" si="1901"/>
        <v/>
      </c>
      <c r="AC4047" s="154" t="str">
        <f t="shared" si="1912"/>
        <v/>
      </c>
      <c r="AD4047" s="154" t="str">
        <f t="shared" si="1913"/>
        <v/>
      </c>
      <c r="AE4047" s="3" t="str">
        <f t="shared" si="1914"/>
        <v/>
      </c>
      <c r="AF4047" s="3" t="str">
        <f t="shared" si="1915"/>
        <v/>
      </c>
      <c r="AG4047" s="3" t="str">
        <f t="shared" si="1916"/>
        <v/>
      </c>
      <c r="AH4047" s="4" t="str">
        <f t="shared" si="1917"/>
        <v/>
      </c>
      <c r="AI4047" s="75" t="str">
        <f t="shared" si="1918"/>
        <v/>
      </c>
      <c r="AJ4047" s="75" t="str">
        <f t="shared" si="1919"/>
        <v/>
      </c>
    </row>
    <row r="4048" spans="1:36">
      <c r="A4048" s="41" t="str">
        <f t="shared" si="1902"/>
        <v/>
      </c>
      <c r="B4048" s="150" t="str">
        <f>IF(ISNUMBER(A4048),INDEX('MetaTrader Import'!$H$13:$J$5893,TRUNC(((A4048-$A$39+1)-1)/3)+1,MOD((A4048-$A$39+1)-1,3)+1),"")</f>
        <v/>
      </c>
      <c r="C4048" s="43" t="str">
        <f t="shared" si="1903"/>
        <v/>
      </c>
      <c r="D4048" s="43" t="str">
        <f t="shared" ca="1" si="1893"/>
        <v/>
      </c>
      <c r="E4048" s="43" t="str">
        <f t="shared" si="1904"/>
        <v/>
      </c>
      <c r="F4048" s="43" t="str">
        <f t="shared" si="1905"/>
        <v/>
      </c>
      <c r="G4048" s="43" t="str">
        <f>IF(A4048&lt;&gt;"",IF(A4048&lt;Data!$G$11*0.25,$C$13/$G$32,IF(A4048&gt;Data!$G$11*0.25,$C$13,$C$13*10)),"")</f>
        <v/>
      </c>
      <c r="H4048" s="43" t="str">
        <f>IF(A4048&lt;&gt;"",IF(Data!$G$9="constant",$C$13,IF(Data!$G$9="squeeze",G4048,F4048)),"")</f>
        <v/>
      </c>
      <c r="I4048" s="38" t="str">
        <f ca="1">IF(ISNUMBER(A4048),NORMINV(RAND(),0,IF(AND(Data!$G$9="squeeze",A4048&lt;Data!$G$11*0.25),$H$32,1)*$C$30*$C$13)*($C$14*$C$12),"")</f>
        <v/>
      </c>
      <c r="J4048" s="42" t="str">
        <f ca="1">IFERROR(IF(Data!$C$6="Real",B4048,I4048+J4047+($C$14*$C$12)*(NORMINV(RAND(),$C$15,CHOOSE($G$13,$C$13,F4048,G4048)))),"")</f>
        <v/>
      </c>
      <c r="K4048" s="88" t="str">
        <f>IF(ISNUMBER(A4048), IF($G$16="fixed",$G$17,MIN(H4048*Data!$C$7*$C$16*0.5,$C$17*Data!$C$7))*$C$12,"")</f>
        <v/>
      </c>
      <c r="L4048" s="42" t="str">
        <f t="shared" ca="1" si="1920"/>
        <v/>
      </c>
      <c r="M4048" s="44" t="str">
        <f t="shared" ca="1" si="1921"/>
        <v/>
      </c>
      <c r="N4048" s="44" t="str">
        <f t="shared" ca="1" si="1922"/>
        <v/>
      </c>
      <c r="O4048" s="108" t="str">
        <f t="shared" si="1906"/>
        <v/>
      </c>
      <c r="P4048" s="102" t="str">
        <f t="shared" si="1907"/>
        <v/>
      </c>
      <c r="Q4048" s="102" t="str">
        <f t="shared" si="1908"/>
        <v/>
      </c>
      <c r="R4048" s="120" t="str">
        <f t="shared" si="1909"/>
        <v/>
      </c>
      <c r="S4048" s="54" t="str">
        <f t="shared" si="1910"/>
        <v/>
      </c>
      <c r="T4048" s="5" t="str">
        <f t="shared" si="1911"/>
        <v/>
      </c>
      <c r="U4048" s="152" t="str">
        <f t="shared" si="1894"/>
        <v/>
      </c>
      <c r="V4048" s="152" t="str">
        <f t="shared" si="1895"/>
        <v/>
      </c>
      <c r="W4048" s="153" t="str">
        <f t="shared" si="1896"/>
        <v/>
      </c>
      <c r="X4048" s="153" t="str">
        <f t="shared" si="1897"/>
        <v/>
      </c>
      <c r="Y4048" s="153" t="str">
        <f t="shared" si="1898"/>
        <v/>
      </c>
      <c r="Z4048" s="153" t="str">
        <f t="shared" si="1899"/>
        <v/>
      </c>
      <c r="AA4048" s="152" t="str">
        <f t="shared" si="1900"/>
        <v/>
      </c>
      <c r="AB4048" s="152" t="str">
        <f t="shared" si="1901"/>
        <v/>
      </c>
      <c r="AC4048" s="154" t="str">
        <f t="shared" si="1912"/>
        <v/>
      </c>
      <c r="AD4048" s="154" t="str">
        <f t="shared" si="1913"/>
        <v/>
      </c>
      <c r="AE4048" s="3" t="str">
        <f t="shared" si="1914"/>
        <v/>
      </c>
      <c r="AF4048" s="3" t="str">
        <f t="shared" si="1915"/>
        <v/>
      </c>
      <c r="AG4048" s="3" t="str">
        <f t="shared" si="1916"/>
        <v/>
      </c>
      <c r="AH4048" s="4" t="str">
        <f t="shared" si="1917"/>
        <v/>
      </c>
      <c r="AI4048" s="75" t="str">
        <f t="shared" si="1918"/>
        <v/>
      </c>
      <c r="AJ4048" s="75" t="str">
        <f t="shared" si="1919"/>
        <v/>
      </c>
    </row>
    <row r="4049" spans="1:36">
      <c r="A4049" s="41" t="str">
        <f t="shared" si="1902"/>
        <v/>
      </c>
      <c r="B4049" s="150" t="str">
        <f>IF(ISNUMBER(A4049),INDEX('MetaTrader Import'!$H$13:$J$5893,TRUNC(((A4049-$A$39+1)-1)/3)+1,MOD((A4049-$A$39+1)-1,3)+1),"")</f>
        <v/>
      </c>
      <c r="C4049" s="43" t="str">
        <f t="shared" si="1903"/>
        <v/>
      </c>
      <c r="D4049" s="43" t="str">
        <f t="shared" ca="1" si="1893"/>
        <v/>
      </c>
      <c r="E4049" s="43" t="str">
        <f t="shared" si="1904"/>
        <v/>
      </c>
      <c r="F4049" s="43" t="str">
        <f t="shared" si="1905"/>
        <v/>
      </c>
      <c r="G4049" s="43" t="str">
        <f>IF(A4049&lt;&gt;"",IF(A4049&lt;Data!$G$11*0.25,$C$13/$G$32,IF(A4049&gt;Data!$G$11*0.25,$C$13,$C$13*10)),"")</f>
        <v/>
      </c>
      <c r="H4049" s="43" t="str">
        <f>IF(A4049&lt;&gt;"",IF(Data!$G$9="constant",$C$13,IF(Data!$G$9="squeeze",G4049,F4049)),"")</f>
        <v/>
      </c>
      <c r="I4049" s="38" t="str">
        <f ca="1">IF(ISNUMBER(A4049),NORMINV(RAND(),0,IF(AND(Data!$G$9="squeeze",A4049&lt;Data!$G$11*0.25),$H$32,1)*$C$30*$C$13)*($C$14*$C$12),"")</f>
        <v/>
      </c>
      <c r="J4049" s="42" t="str">
        <f ca="1">IFERROR(IF(Data!$C$6="Real",B4049,I4049+J4048+($C$14*$C$12)*(NORMINV(RAND(),$C$15,CHOOSE($G$13,$C$13,F4049,G4049)))),"")</f>
        <v/>
      </c>
      <c r="K4049" s="88" t="str">
        <f>IF(ISNUMBER(A4049), IF($G$16="fixed",$G$17,MIN(H4049*Data!$C$7*$C$16*0.5,$C$17*Data!$C$7))*$C$12,"")</f>
        <v/>
      </c>
      <c r="L4049" s="42" t="str">
        <f t="shared" ca="1" si="1920"/>
        <v/>
      </c>
      <c r="M4049" s="44" t="str">
        <f t="shared" ca="1" si="1921"/>
        <v/>
      </c>
      <c r="N4049" s="44" t="str">
        <f t="shared" ca="1" si="1922"/>
        <v/>
      </c>
      <c r="O4049" s="108" t="str">
        <f t="shared" si="1906"/>
        <v/>
      </c>
      <c r="P4049" s="102" t="str">
        <f t="shared" si="1907"/>
        <v/>
      </c>
      <c r="Q4049" s="102" t="str">
        <f t="shared" si="1908"/>
        <v/>
      </c>
      <c r="R4049" s="120" t="str">
        <f t="shared" si="1909"/>
        <v/>
      </c>
      <c r="S4049" s="54" t="str">
        <f t="shared" si="1910"/>
        <v/>
      </c>
      <c r="T4049" s="5" t="str">
        <f t="shared" si="1911"/>
        <v/>
      </c>
      <c r="U4049" s="152" t="str">
        <f t="shared" si="1894"/>
        <v/>
      </c>
      <c r="V4049" s="152" t="str">
        <f t="shared" si="1895"/>
        <v/>
      </c>
      <c r="W4049" s="153" t="str">
        <f t="shared" si="1896"/>
        <v/>
      </c>
      <c r="X4049" s="153" t="str">
        <f t="shared" si="1897"/>
        <v/>
      </c>
      <c r="Y4049" s="153" t="str">
        <f t="shared" si="1898"/>
        <v/>
      </c>
      <c r="Z4049" s="153" t="str">
        <f t="shared" si="1899"/>
        <v/>
      </c>
      <c r="AA4049" s="152" t="str">
        <f t="shared" si="1900"/>
        <v/>
      </c>
      <c r="AB4049" s="152" t="str">
        <f t="shared" si="1901"/>
        <v/>
      </c>
      <c r="AC4049" s="154" t="str">
        <f t="shared" si="1912"/>
        <v/>
      </c>
      <c r="AD4049" s="154" t="str">
        <f t="shared" si="1913"/>
        <v/>
      </c>
      <c r="AE4049" s="3" t="str">
        <f t="shared" si="1914"/>
        <v/>
      </c>
      <c r="AF4049" s="3" t="str">
        <f t="shared" si="1915"/>
        <v/>
      </c>
      <c r="AG4049" s="3" t="str">
        <f t="shared" si="1916"/>
        <v/>
      </c>
      <c r="AH4049" s="4" t="str">
        <f t="shared" si="1917"/>
        <v/>
      </c>
      <c r="AI4049" s="75" t="str">
        <f t="shared" si="1918"/>
        <v/>
      </c>
      <c r="AJ4049" s="75" t="str">
        <f t="shared" si="1919"/>
        <v/>
      </c>
    </row>
    <row r="4050" spans="1:36">
      <c r="A4050" s="41" t="str">
        <f t="shared" si="1902"/>
        <v/>
      </c>
      <c r="B4050" s="150" t="str">
        <f>IF(ISNUMBER(A4050),INDEX('MetaTrader Import'!$H$13:$J$5893,TRUNC(((A4050-$A$39+1)-1)/3)+1,MOD((A4050-$A$39+1)-1,3)+1),"")</f>
        <v/>
      </c>
      <c r="C4050" s="43" t="str">
        <f t="shared" si="1903"/>
        <v/>
      </c>
      <c r="D4050" s="43" t="str">
        <f t="shared" ca="1" si="1893"/>
        <v/>
      </c>
      <c r="E4050" s="43" t="str">
        <f t="shared" si="1904"/>
        <v/>
      </c>
      <c r="F4050" s="43" t="str">
        <f t="shared" si="1905"/>
        <v/>
      </c>
      <c r="G4050" s="43" t="str">
        <f>IF(A4050&lt;&gt;"",IF(A4050&lt;Data!$G$11*0.25,$C$13/$G$32,IF(A4050&gt;Data!$G$11*0.25,$C$13,$C$13*10)),"")</f>
        <v/>
      </c>
      <c r="H4050" s="43" t="str">
        <f>IF(A4050&lt;&gt;"",IF(Data!$G$9="constant",$C$13,IF(Data!$G$9="squeeze",G4050,F4050)),"")</f>
        <v/>
      </c>
      <c r="I4050" s="38" t="str">
        <f ca="1">IF(ISNUMBER(A4050),NORMINV(RAND(),0,IF(AND(Data!$G$9="squeeze",A4050&lt;Data!$G$11*0.25),$H$32,1)*$C$30*$C$13)*($C$14*$C$12),"")</f>
        <v/>
      </c>
      <c r="J4050" s="42" t="str">
        <f ca="1">IFERROR(IF(Data!$C$6="Real",B4050,I4050+J4049+($C$14*$C$12)*(NORMINV(RAND(),$C$15,CHOOSE($G$13,$C$13,F4050,G4050)))),"")</f>
        <v/>
      </c>
      <c r="K4050" s="88" t="str">
        <f>IF(ISNUMBER(A4050), IF($G$16="fixed",$G$17,MIN(H4050*Data!$C$7*$C$16*0.5,$C$17*Data!$C$7))*$C$12,"")</f>
        <v/>
      </c>
      <c r="L4050" s="42" t="str">
        <f t="shared" ca="1" si="1920"/>
        <v/>
      </c>
      <c r="M4050" s="44" t="str">
        <f t="shared" ca="1" si="1921"/>
        <v/>
      </c>
      <c r="N4050" s="44" t="str">
        <f t="shared" ca="1" si="1922"/>
        <v/>
      </c>
      <c r="O4050" s="108" t="str">
        <f t="shared" si="1906"/>
        <v/>
      </c>
      <c r="P4050" s="102" t="str">
        <f t="shared" si="1907"/>
        <v/>
      </c>
      <c r="Q4050" s="102" t="str">
        <f t="shared" si="1908"/>
        <v/>
      </c>
      <c r="R4050" s="120" t="str">
        <f t="shared" si="1909"/>
        <v/>
      </c>
      <c r="S4050" s="54" t="str">
        <f t="shared" si="1910"/>
        <v/>
      </c>
      <c r="T4050" s="5" t="str">
        <f t="shared" si="1911"/>
        <v/>
      </c>
      <c r="U4050" s="152" t="str">
        <f t="shared" si="1894"/>
        <v/>
      </c>
      <c r="V4050" s="152" t="str">
        <f t="shared" si="1895"/>
        <v/>
      </c>
      <c r="W4050" s="153" t="str">
        <f t="shared" si="1896"/>
        <v/>
      </c>
      <c r="X4050" s="153" t="str">
        <f t="shared" si="1897"/>
        <v/>
      </c>
      <c r="Y4050" s="153" t="str">
        <f t="shared" si="1898"/>
        <v/>
      </c>
      <c r="Z4050" s="153" t="str">
        <f t="shared" si="1899"/>
        <v/>
      </c>
      <c r="AA4050" s="152" t="str">
        <f t="shared" si="1900"/>
        <v/>
      </c>
      <c r="AB4050" s="152" t="str">
        <f t="shared" si="1901"/>
        <v/>
      </c>
      <c r="AC4050" s="154" t="str">
        <f t="shared" si="1912"/>
        <v/>
      </c>
      <c r="AD4050" s="154" t="str">
        <f t="shared" si="1913"/>
        <v/>
      </c>
      <c r="AE4050" s="3" t="str">
        <f t="shared" si="1914"/>
        <v/>
      </c>
      <c r="AF4050" s="3" t="str">
        <f t="shared" si="1915"/>
        <v/>
      </c>
      <c r="AG4050" s="3" t="str">
        <f t="shared" si="1916"/>
        <v/>
      </c>
      <c r="AH4050" s="4" t="str">
        <f t="shared" si="1917"/>
        <v/>
      </c>
      <c r="AI4050" s="75" t="str">
        <f t="shared" si="1918"/>
        <v/>
      </c>
      <c r="AJ4050" s="75" t="str">
        <f t="shared" si="1919"/>
        <v/>
      </c>
    </row>
    <row r="4051" spans="1:36">
      <c r="A4051" s="41" t="str">
        <f t="shared" si="1902"/>
        <v/>
      </c>
      <c r="B4051" s="150" t="str">
        <f>IF(ISNUMBER(A4051),INDEX('MetaTrader Import'!$H$13:$J$5893,TRUNC(((A4051-$A$39+1)-1)/3)+1,MOD((A4051-$A$39+1)-1,3)+1),"")</f>
        <v/>
      </c>
      <c r="C4051" s="43" t="str">
        <f t="shared" si="1903"/>
        <v/>
      </c>
      <c r="D4051" s="43" t="str">
        <f t="shared" ca="1" si="1893"/>
        <v/>
      </c>
      <c r="E4051" s="43" t="str">
        <f t="shared" si="1904"/>
        <v/>
      </c>
      <c r="F4051" s="43" t="str">
        <f t="shared" si="1905"/>
        <v/>
      </c>
      <c r="G4051" s="43" t="str">
        <f>IF(A4051&lt;&gt;"",IF(A4051&lt;Data!$G$11*0.25,$C$13/$G$32,IF(A4051&gt;Data!$G$11*0.25,$C$13,$C$13*10)),"")</f>
        <v/>
      </c>
      <c r="H4051" s="43" t="str">
        <f>IF(A4051&lt;&gt;"",IF(Data!$G$9="constant",$C$13,IF(Data!$G$9="squeeze",G4051,F4051)),"")</f>
        <v/>
      </c>
      <c r="I4051" s="38" t="str">
        <f ca="1">IF(ISNUMBER(A4051),NORMINV(RAND(),0,IF(AND(Data!$G$9="squeeze",A4051&lt;Data!$G$11*0.25),$H$32,1)*$C$30*$C$13)*($C$14*$C$12),"")</f>
        <v/>
      </c>
      <c r="J4051" s="42" t="str">
        <f ca="1">IFERROR(IF(Data!$C$6="Real",B4051,I4051+J4050+($C$14*$C$12)*(NORMINV(RAND(),$C$15,CHOOSE($G$13,$C$13,F4051,G4051)))),"")</f>
        <v/>
      </c>
      <c r="K4051" s="88" t="str">
        <f>IF(ISNUMBER(A4051), IF($G$16="fixed",$G$17,MIN(H4051*Data!$C$7*$C$16*0.5,$C$17*Data!$C$7))*$C$12,"")</f>
        <v/>
      </c>
      <c r="L4051" s="42" t="str">
        <f t="shared" ca="1" si="1920"/>
        <v/>
      </c>
      <c r="M4051" s="44" t="str">
        <f t="shared" ca="1" si="1921"/>
        <v/>
      </c>
      <c r="N4051" s="44" t="str">
        <f t="shared" ca="1" si="1922"/>
        <v/>
      </c>
      <c r="O4051" s="108" t="str">
        <f t="shared" si="1906"/>
        <v/>
      </c>
      <c r="P4051" s="102" t="str">
        <f t="shared" si="1907"/>
        <v/>
      </c>
      <c r="Q4051" s="102" t="str">
        <f t="shared" si="1908"/>
        <v/>
      </c>
      <c r="R4051" s="120" t="str">
        <f t="shared" si="1909"/>
        <v/>
      </c>
      <c r="S4051" s="54" t="str">
        <f t="shared" si="1910"/>
        <v/>
      </c>
      <c r="T4051" s="5" t="str">
        <f t="shared" si="1911"/>
        <v/>
      </c>
      <c r="U4051" s="152" t="str">
        <f t="shared" si="1894"/>
        <v/>
      </c>
      <c r="V4051" s="152" t="str">
        <f t="shared" si="1895"/>
        <v/>
      </c>
      <c r="W4051" s="153" t="str">
        <f t="shared" si="1896"/>
        <v/>
      </c>
      <c r="X4051" s="153" t="str">
        <f t="shared" si="1897"/>
        <v/>
      </c>
      <c r="Y4051" s="153" t="str">
        <f t="shared" si="1898"/>
        <v/>
      </c>
      <c r="Z4051" s="153" t="str">
        <f t="shared" si="1899"/>
        <v/>
      </c>
      <c r="AA4051" s="152" t="str">
        <f t="shared" si="1900"/>
        <v/>
      </c>
      <c r="AB4051" s="152" t="str">
        <f t="shared" si="1901"/>
        <v/>
      </c>
      <c r="AC4051" s="154" t="str">
        <f t="shared" si="1912"/>
        <v/>
      </c>
      <c r="AD4051" s="154" t="str">
        <f t="shared" si="1913"/>
        <v/>
      </c>
      <c r="AE4051" s="3" t="str">
        <f t="shared" si="1914"/>
        <v/>
      </c>
      <c r="AF4051" s="3" t="str">
        <f t="shared" si="1915"/>
        <v/>
      </c>
      <c r="AG4051" s="3" t="str">
        <f t="shared" si="1916"/>
        <v/>
      </c>
      <c r="AH4051" s="4" t="str">
        <f t="shared" si="1917"/>
        <v/>
      </c>
      <c r="AI4051" s="75" t="str">
        <f t="shared" si="1918"/>
        <v/>
      </c>
      <c r="AJ4051" s="75" t="str">
        <f t="shared" si="1919"/>
        <v/>
      </c>
    </row>
    <row r="4052" spans="1:36">
      <c r="A4052" s="41" t="str">
        <f t="shared" si="1902"/>
        <v/>
      </c>
      <c r="B4052" s="150" t="str">
        <f>IF(ISNUMBER(A4052),INDEX('MetaTrader Import'!$H$13:$J$5893,TRUNC(((A4052-$A$39+1)-1)/3)+1,MOD((A4052-$A$39+1)-1,3)+1),"")</f>
        <v/>
      </c>
      <c r="C4052" s="43" t="str">
        <f t="shared" si="1903"/>
        <v/>
      </c>
      <c r="D4052" s="43" t="str">
        <f t="shared" ca="1" si="1893"/>
        <v/>
      </c>
      <c r="E4052" s="43" t="str">
        <f t="shared" si="1904"/>
        <v/>
      </c>
      <c r="F4052" s="43" t="str">
        <f t="shared" si="1905"/>
        <v/>
      </c>
      <c r="G4052" s="43" t="str">
        <f>IF(A4052&lt;&gt;"",IF(A4052&lt;Data!$G$11*0.25,$C$13/$G$32,IF(A4052&gt;Data!$G$11*0.25,$C$13,$C$13*10)),"")</f>
        <v/>
      </c>
      <c r="H4052" s="43" t="str">
        <f>IF(A4052&lt;&gt;"",IF(Data!$G$9="constant",$C$13,IF(Data!$G$9="squeeze",G4052,F4052)),"")</f>
        <v/>
      </c>
      <c r="I4052" s="38" t="str">
        <f ca="1">IF(ISNUMBER(A4052),NORMINV(RAND(),0,IF(AND(Data!$G$9="squeeze",A4052&lt;Data!$G$11*0.25),$H$32,1)*$C$30*$C$13)*($C$14*$C$12),"")</f>
        <v/>
      </c>
      <c r="J4052" s="42" t="str">
        <f ca="1">IFERROR(IF(Data!$C$6="Real",B4052,I4052+J4051+($C$14*$C$12)*(NORMINV(RAND(),$C$15,CHOOSE($G$13,$C$13,F4052,G4052)))),"")</f>
        <v/>
      </c>
      <c r="K4052" s="88" t="str">
        <f>IF(ISNUMBER(A4052), IF($G$16="fixed",$G$17,MIN(H4052*Data!$C$7*$C$16*0.5,$C$17*Data!$C$7))*$C$12,"")</f>
        <v/>
      </c>
      <c r="L4052" s="42" t="str">
        <f t="shared" ca="1" si="1920"/>
        <v/>
      </c>
      <c r="M4052" s="44" t="str">
        <f t="shared" ca="1" si="1921"/>
        <v/>
      </c>
      <c r="N4052" s="44" t="str">
        <f t="shared" ca="1" si="1922"/>
        <v/>
      </c>
      <c r="O4052" s="108" t="str">
        <f t="shared" si="1906"/>
        <v/>
      </c>
      <c r="P4052" s="102" t="str">
        <f t="shared" si="1907"/>
        <v/>
      </c>
      <c r="Q4052" s="102" t="str">
        <f t="shared" si="1908"/>
        <v/>
      </c>
      <c r="R4052" s="120" t="str">
        <f t="shared" si="1909"/>
        <v/>
      </c>
      <c r="S4052" s="54" t="str">
        <f t="shared" si="1910"/>
        <v/>
      </c>
      <c r="T4052" s="5" t="str">
        <f t="shared" si="1911"/>
        <v/>
      </c>
      <c r="U4052" s="152" t="str">
        <f t="shared" si="1894"/>
        <v/>
      </c>
      <c r="V4052" s="152" t="str">
        <f t="shared" si="1895"/>
        <v/>
      </c>
      <c r="W4052" s="153" t="str">
        <f t="shared" si="1896"/>
        <v/>
      </c>
      <c r="X4052" s="153" t="str">
        <f t="shared" si="1897"/>
        <v/>
      </c>
      <c r="Y4052" s="153" t="str">
        <f t="shared" si="1898"/>
        <v/>
      </c>
      <c r="Z4052" s="153" t="str">
        <f t="shared" si="1899"/>
        <v/>
      </c>
      <c r="AA4052" s="152" t="str">
        <f t="shared" si="1900"/>
        <v/>
      </c>
      <c r="AB4052" s="152" t="str">
        <f t="shared" si="1901"/>
        <v/>
      </c>
      <c r="AC4052" s="154" t="str">
        <f t="shared" si="1912"/>
        <v/>
      </c>
      <c r="AD4052" s="154" t="str">
        <f t="shared" si="1913"/>
        <v/>
      </c>
      <c r="AE4052" s="3" t="str">
        <f t="shared" si="1914"/>
        <v/>
      </c>
      <c r="AF4052" s="3" t="str">
        <f t="shared" si="1915"/>
        <v/>
      </c>
      <c r="AG4052" s="3" t="str">
        <f t="shared" si="1916"/>
        <v/>
      </c>
      <c r="AH4052" s="4" t="str">
        <f t="shared" si="1917"/>
        <v/>
      </c>
      <c r="AI4052" s="75" t="str">
        <f t="shared" si="1918"/>
        <v/>
      </c>
      <c r="AJ4052" s="75" t="str">
        <f t="shared" si="1919"/>
        <v/>
      </c>
    </row>
    <row r="4053" spans="1:36">
      <c r="A4053" s="41" t="str">
        <f t="shared" si="1902"/>
        <v/>
      </c>
      <c r="B4053" s="150" t="str">
        <f>IF(ISNUMBER(A4053),INDEX('MetaTrader Import'!$H$13:$J$5893,TRUNC(((A4053-$A$39+1)-1)/3)+1,MOD((A4053-$A$39+1)-1,3)+1),"")</f>
        <v/>
      </c>
      <c r="C4053" s="43" t="str">
        <f t="shared" si="1903"/>
        <v/>
      </c>
      <c r="D4053" s="43" t="str">
        <f t="shared" ca="1" si="1893"/>
        <v/>
      </c>
      <c r="E4053" s="43" t="str">
        <f t="shared" si="1904"/>
        <v/>
      </c>
      <c r="F4053" s="43" t="str">
        <f t="shared" si="1905"/>
        <v/>
      </c>
      <c r="G4053" s="43" t="str">
        <f>IF(A4053&lt;&gt;"",IF(A4053&lt;Data!$G$11*0.25,$C$13/$G$32,IF(A4053&gt;Data!$G$11*0.25,$C$13,$C$13*10)),"")</f>
        <v/>
      </c>
      <c r="H4053" s="43" t="str">
        <f>IF(A4053&lt;&gt;"",IF(Data!$G$9="constant",$C$13,IF(Data!$G$9="squeeze",G4053,F4053)),"")</f>
        <v/>
      </c>
      <c r="I4053" s="38" t="str">
        <f ca="1">IF(ISNUMBER(A4053),NORMINV(RAND(),0,IF(AND(Data!$G$9="squeeze",A4053&lt;Data!$G$11*0.25),$H$32,1)*$C$30*$C$13)*($C$14*$C$12),"")</f>
        <v/>
      </c>
      <c r="J4053" s="42" t="str">
        <f ca="1">IFERROR(IF(Data!$C$6="Real",B4053,I4053+J4052+($C$14*$C$12)*(NORMINV(RAND(),$C$15,CHOOSE($G$13,$C$13,F4053,G4053)))),"")</f>
        <v/>
      </c>
      <c r="K4053" s="88" t="str">
        <f>IF(ISNUMBER(A4053), IF($G$16="fixed",$G$17,MIN(H4053*Data!$C$7*$C$16*0.5,$C$17*Data!$C$7))*$C$12,"")</f>
        <v/>
      </c>
      <c r="L4053" s="42" t="str">
        <f t="shared" ca="1" si="1920"/>
        <v/>
      </c>
      <c r="M4053" s="44" t="str">
        <f t="shared" ca="1" si="1921"/>
        <v/>
      </c>
      <c r="N4053" s="44" t="str">
        <f t="shared" ca="1" si="1922"/>
        <v/>
      </c>
      <c r="O4053" s="108" t="str">
        <f t="shared" si="1906"/>
        <v/>
      </c>
      <c r="P4053" s="102" t="str">
        <f t="shared" si="1907"/>
        <v/>
      </c>
      <c r="Q4053" s="102" t="str">
        <f t="shared" si="1908"/>
        <v/>
      </c>
      <c r="R4053" s="120" t="str">
        <f t="shared" si="1909"/>
        <v/>
      </c>
      <c r="S4053" s="54" t="str">
        <f t="shared" si="1910"/>
        <v/>
      </c>
      <c r="T4053" s="5" t="str">
        <f t="shared" si="1911"/>
        <v/>
      </c>
      <c r="U4053" s="152" t="str">
        <f t="shared" si="1894"/>
        <v/>
      </c>
      <c r="V4053" s="152" t="str">
        <f t="shared" si="1895"/>
        <v/>
      </c>
      <c r="W4053" s="153" t="str">
        <f t="shared" si="1896"/>
        <v/>
      </c>
      <c r="X4053" s="153" t="str">
        <f t="shared" si="1897"/>
        <v/>
      </c>
      <c r="Y4053" s="153" t="str">
        <f t="shared" si="1898"/>
        <v/>
      </c>
      <c r="Z4053" s="153" t="str">
        <f t="shared" si="1899"/>
        <v/>
      </c>
      <c r="AA4053" s="152" t="str">
        <f t="shared" si="1900"/>
        <v/>
      </c>
      <c r="AB4053" s="152" t="str">
        <f t="shared" si="1901"/>
        <v/>
      </c>
      <c r="AC4053" s="154" t="str">
        <f t="shared" si="1912"/>
        <v/>
      </c>
      <c r="AD4053" s="154" t="str">
        <f t="shared" si="1913"/>
        <v/>
      </c>
      <c r="AE4053" s="3" t="str">
        <f t="shared" si="1914"/>
        <v/>
      </c>
      <c r="AF4053" s="3" t="str">
        <f t="shared" si="1915"/>
        <v/>
      </c>
      <c r="AG4053" s="3" t="str">
        <f t="shared" si="1916"/>
        <v/>
      </c>
      <c r="AH4053" s="4" t="str">
        <f t="shared" si="1917"/>
        <v/>
      </c>
      <c r="AI4053" s="75" t="str">
        <f t="shared" si="1918"/>
        <v/>
      </c>
      <c r="AJ4053" s="75" t="str">
        <f t="shared" si="1919"/>
        <v/>
      </c>
    </row>
    <row r="4054" spans="1:36">
      <c r="A4054" s="41" t="str">
        <f t="shared" si="1902"/>
        <v/>
      </c>
      <c r="B4054" s="150" t="str">
        <f>IF(ISNUMBER(A4054),INDEX('MetaTrader Import'!$H$13:$J$5893,TRUNC(((A4054-$A$39+1)-1)/3)+1,MOD((A4054-$A$39+1)-1,3)+1),"")</f>
        <v/>
      </c>
      <c r="C4054" s="43" t="str">
        <f t="shared" si="1903"/>
        <v/>
      </c>
      <c r="D4054" s="43" t="str">
        <f t="shared" ca="1" si="1893"/>
        <v/>
      </c>
      <c r="E4054" s="43" t="str">
        <f t="shared" si="1904"/>
        <v/>
      </c>
      <c r="F4054" s="43" t="str">
        <f t="shared" si="1905"/>
        <v/>
      </c>
      <c r="G4054" s="43" t="str">
        <f>IF(A4054&lt;&gt;"",IF(A4054&lt;Data!$G$11*0.25,$C$13/$G$32,IF(A4054&gt;Data!$G$11*0.25,$C$13,$C$13*10)),"")</f>
        <v/>
      </c>
      <c r="H4054" s="43" t="str">
        <f>IF(A4054&lt;&gt;"",IF(Data!$G$9="constant",$C$13,IF(Data!$G$9="squeeze",G4054,F4054)),"")</f>
        <v/>
      </c>
      <c r="I4054" s="38" t="str">
        <f ca="1">IF(ISNUMBER(A4054),NORMINV(RAND(),0,IF(AND(Data!$G$9="squeeze",A4054&lt;Data!$G$11*0.25),$H$32,1)*$C$30*$C$13)*($C$14*$C$12),"")</f>
        <v/>
      </c>
      <c r="J4054" s="42" t="str">
        <f ca="1">IFERROR(IF(Data!$C$6="Real",B4054,I4054+J4053+($C$14*$C$12)*(NORMINV(RAND(),$C$15,CHOOSE($G$13,$C$13,F4054,G4054)))),"")</f>
        <v/>
      </c>
      <c r="K4054" s="88" t="str">
        <f>IF(ISNUMBER(A4054), IF($G$16="fixed",$G$17,MIN(H4054*Data!$C$7*$C$16*0.5,$C$17*Data!$C$7))*$C$12,"")</f>
        <v/>
      </c>
      <c r="L4054" s="42" t="str">
        <f t="shared" ca="1" si="1920"/>
        <v/>
      </c>
      <c r="M4054" s="44" t="str">
        <f t="shared" ca="1" si="1921"/>
        <v/>
      </c>
      <c r="N4054" s="44" t="str">
        <f t="shared" ca="1" si="1922"/>
        <v/>
      </c>
      <c r="O4054" s="108" t="str">
        <f t="shared" si="1906"/>
        <v/>
      </c>
      <c r="P4054" s="102" t="str">
        <f t="shared" si="1907"/>
        <v/>
      </c>
      <c r="Q4054" s="102" t="str">
        <f t="shared" si="1908"/>
        <v/>
      </c>
      <c r="R4054" s="120" t="str">
        <f t="shared" si="1909"/>
        <v/>
      </c>
      <c r="S4054" s="54" t="str">
        <f t="shared" si="1910"/>
        <v/>
      </c>
      <c r="T4054" s="5" t="str">
        <f t="shared" si="1911"/>
        <v/>
      </c>
      <c r="U4054" s="152" t="str">
        <f t="shared" si="1894"/>
        <v/>
      </c>
      <c r="V4054" s="152" t="str">
        <f t="shared" si="1895"/>
        <v/>
      </c>
      <c r="W4054" s="153" t="str">
        <f t="shared" si="1896"/>
        <v/>
      </c>
      <c r="X4054" s="153" t="str">
        <f t="shared" si="1897"/>
        <v/>
      </c>
      <c r="Y4054" s="153" t="str">
        <f t="shared" si="1898"/>
        <v/>
      </c>
      <c r="Z4054" s="153" t="str">
        <f t="shared" si="1899"/>
        <v/>
      </c>
      <c r="AA4054" s="152" t="str">
        <f t="shared" si="1900"/>
        <v/>
      </c>
      <c r="AB4054" s="152" t="str">
        <f t="shared" si="1901"/>
        <v/>
      </c>
      <c r="AC4054" s="154" t="str">
        <f t="shared" si="1912"/>
        <v/>
      </c>
      <c r="AD4054" s="154" t="str">
        <f t="shared" si="1913"/>
        <v/>
      </c>
      <c r="AE4054" s="3" t="str">
        <f t="shared" si="1914"/>
        <v/>
      </c>
      <c r="AF4054" s="3" t="str">
        <f t="shared" si="1915"/>
        <v/>
      </c>
      <c r="AG4054" s="3" t="str">
        <f t="shared" si="1916"/>
        <v/>
      </c>
      <c r="AH4054" s="4" t="str">
        <f t="shared" si="1917"/>
        <v/>
      </c>
      <c r="AI4054" s="75" t="str">
        <f t="shared" si="1918"/>
        <v/>
      </c>
      <c r="AJ4054" s="75" t="str">
        <f t="shared" si="1919"/>
        <v/>
      </c>
    </row>
    <row r="4055" spans="1:36">
      <c r="A4055" s="41" t="str">
        <f t="shared" si="1902"/>
        <v/>
      </c>
      <c r="B4055" s="150" t="str">
        <f>IF(ISNUMBER(A4055),INDEX('MetaTrader Import'!$H$13:$J$5893,TRUNC(((A4055-$A$39+1)-1)/3)+1,MOD((A4055-$A$39+1)-1,3)+1),"")</f>
        <v/>
      </c>
      <c r="C4055" s="43" t="str">
        <f t="shared" si="1903"/>
        <v/>
      </c>
      <c r="D4055" s="43" t="str">
        <f t="shared" ca="1" si="1893"/>
        <v/>
      </c>
      <c r="E4055" s="43" t="str">
        <f t="shared" si="1904"/>
        <v/>
      </c>
      <c r="F4055" s="43" t="str">
        <f t="shared" si="1905"/>
        <v/>
      </c>
      <c r="G4055" s="43" t="str">
        <f>IF(A4055&lt;&gt;"",IF(A4055&lt;Data!$G$11*0.25,$C$13/$G$32,IF(A4055&gt;Data!$G$11*0.25,$C$13,$C$13*10)),"")</f>
        <v/>
      </c>
      <c r="H4055" s="43" t="str">
        <f>IF(A4055&lt;&gt;"",IF(Data!$G$9="constant",$C$13,IF(Data!$G$9="squeeze",G4055,F4055)),"")</f>
        <v/>
      </c>
      <c r="I4055" s="38" t="str">
        <f ca="1">IF(ISNUMBER(A4055),NORMINV(RAND(),0,IF(AND(Data!$G$9="squeeze",A4055&lt;Data!$G$11*0.25),$H$32,1)*$C$30*$C$13)*($C$14*$C$12),"")</f>
        <v/>
      </c>
      <c r="J4055" s="42" t="str">
        <f ca="1">IFERROR(IF(Data!$C$6="Real",B4055,I4055+J4054+($C$14*$C$12)*(NORMINV(RAND(),$C$15,CHOOSE($G$13,$C$13,F4055,G4055)))),"")</f>
        <v/>
      </c>
      <c r="K4055" s="88" t="str">
        <f>IF(ISNUMBER(A4055), IF($G$16="fixed",$G$17,MIN(H4055*Data!$C$7*$C$16*0.5,$C$17*Data!$C$7))*$C$12,"")</f>
        <v/>
      </c>
      <c r="L4055" s="42" t="str">
        <f t="shared" ca="1" si="1920"/>
        <v/>
      </c>
      <c r="M4055" s="44" t="str">
        <f t="shared" ca="1" si="1921"/>
        <v/>
      </c>
      <c r="N4055" s="44" t="str">
        <f t="shared" ca="1" si="1922"/>
        <v/>
      </c>
      <c r="O4055" s="108" t="str">
        <f t="shared" si="1906"/>
        <v/>
      </c>
      <c r="P4055" s="102" t="str">
        <f t="shared" si="1907"/>
        <v/>
      </c>
      <c r="Q4055" s="102" t="str">
        <f t="shared" si="1908"/>
        <v/>
      </c>
      <c r="R4055" s="120" t="str">
        <f t="shared" si="1909"/>
        <v/>
      </c>
      <c r="S4055" s="54" t="str">
        <f t="shared" si="1910"/>
        <v/>
      </c>
      <c r="T4055" s="5" t="str">
        <f t="shared" si="1911"/>
        <v/>
      </c>
      <c r="U4055" s="152" t="str">
        <f t="shared" si="1894"/>
        <v/>
      </c>
      <c r="V4055" s="152" t="str">
        <f t="shared" si="1895"/>
        <v/>
      </c>
      <c r="W4055" s="153" t="str">
        <f t="shared" si="1896"/>
        <v/>
      </c>
      <c r="X4055" s="153" t="str">
        <f t="shared" si="1897"/>
        <v/>
      </c>
      <c r="Y4055" s="153" t="str">
        <f t="shared" si="1898"/>
        <v/>
      </c>
      <c r="Z4055" s="153" t="str">
        <f t="shared" si="1899"/>
        <v/>
      </c>
      <c r="AA4055" s="152" t="str">
        <f t="shared" si="1900"/>
        <v/>
      </c>
      <c r="AB4055" s="152" t="str">
        <f t="shared" si="1901"/>
        <v/>
      </c>
      <c r="AC4055" s="154" t="str">
        <f t="shared" si="1912"/>
        <v/>
      </c>
      <c r="AD4055" s="154" t="str">
        <f t="shared" si="1913"/>
        <v/>
      </c>
      <c r="AE4055" s="3" t="str">
        <f t="shared" si="1914"/>
        <v/>
      </c>
      <c r="AF4055" s="3" t="str">
        <f t="shared" si="1915"/>
        <v/>
      </c>
      <c r="AG4055" s="3" t="str">
        <f t="shared" si="1916"/>
        <v/>
      </c>
      <c r="AH4055" s="4" t="str">
        <f t="shared" si="1917"/>
        <v/>
      </c>
      <c r="AI4055" s="75" t="str">
        <f t="shared" si="1918"/>
        <v/>
      </c>
      <c r="AJ4055" s="75" t="str">
        <f t="shared" si="1919"/>
        <v/>
      </c>
    </row>
    <row r="4056" spans="1:36">
      <c r="A4056" s="41" t="str">
        <f t="shared" si="1902"/>
        <v/>
      </c>
      <c r="B4056" s="150" t="str">
        <f>IF(ISNUMBER(A4056),INDEX('MetaTrader Import'!$H$13:$J$5893,TRUNC(((A4056-$A$39+1)-1)/3)+1,MOD((A4056-$A$39+1)-1,3)+1),"")</f>
        <v/>
      </c>
      <c r="C4056" s="43" t="str">
        <f t="shared" si="1903"/>
        <v/>
      </c>
      <c r="D4056" s="43" t="str">
        <f t="shared" ca="1" si="1893"/>
        <v/>
      </c>
      <c r="E4056" s="43" t="str">
        <f t="shared" si="1904"/>
        <v/>
      </c>
      <c r="F4056" s="43" t="str">
        <f t="shared" si="1905"/>
        <v/>
      </c>
      <c r="G4056" s="43" t="str">
        <f>IF(A4056&lt;&gt;"",IF(A4056&lt;Data!$G$11*0.25,$C$13/$G$32,IF(A4056&gt;Data!$G$11*0.25,$C$13,$C$13*10)),"")</f>
        <v/>
      </c>
      <c r="H4056" s="43" t="str">
        <f>IF(A4056&lt;&gt;"",IF(Data!$G$9="constant",$C$13,IF(Data!$G$9="squeeze",G4056,F4056)),"")</f>
        <v/>
      </c>
      <c r="I4056" s="38" t="str">
        <f ca="1">IF(ISNUMBER(A4056),NORMINV(RAND(),0,IF(AND(Data!$G$9="squeeze",A4056&lt;Data!$G$11*0.25),$H$32,1)*$C$30*$C$13)*($C$14*$C$12),"")</f>
        <v/>
      </c>
      <c r="J4056" s="42" t="str">
        <f ca="1">IFERROR(IF(Data!$C$6="Real",B4056,I4056+J4055+($C$14*$C$12)*(NORMINV(RAND(),$C$15,CHOOSE($G$13,$C$13,F4056,G4056)))),"")</f>
        <v/>
      </c>
      <c r="K4056" s="88" t="str">
        <f>IF(ISNUMBER(A4056), IF($G$16="fixed",$G$17,MIN(H4056*Data!$C$7*$C$16*0.5,$C$17*Data!$C$7))*$C$12,"")</f>
        <v/>
      </c>
      <c r="L4056" s="42" t="str">
        <f t="shared" ca="1" si="1920"/>
        <v/>
      </c>
      <c r="M4056" s="44" t="str">
        <f t="shared" ca="1" si="1921"/>
        <v/>
      </c>
      <c r="N4056" s="44" t="str">
        <f t="shared" ca="1" si="1922"/>
        <v/>
      </c>
      <c r="O4056" s="108" t="str">
        <f t="shared" si="1906"/>
        <v/>
      </c>
      <c r="P4056" s="102" t="str">
        <f t="shared" si="1907"/>
        <v/>
      </c>
      <c r="Q4056" s="102" t="str">
        <f t="shared" si="1908"/>
        <v/>
      </c>
      <c r="R4056" s="120" t="str">
        <f t="shared" si="1909"/>
        <v/>
      </c>
      <c r="S4056" s="54" t="str">
        <f t="shared" si="1910"/>
        <v/>
      </c>
      <c r="T4056" s="5" t="str">
        <f t="shared" si="1911"/>
        <v/>
      </c>
      <c r="U4056" s="152" t="str">
        <f t="shared" si="1894"/>
        <v/>
      </c>
      <c r="V4056" s="152" t="str">
        <f t="shared" si="1895"/>
        <v/>
      </c>
      <c r="W4056" s="153" t="str">
        <f t="shared" si="1896"/>
        <v/>
      </c>
      <c r="X4056" s="153" t="str">
        <f t="shared" si="1897"/>
        <v/>
      </c>
      <c r="Y4056" s="153" t="str">
        <f t="shared" si="1898"/>
        <v/>
      </c>
      <c r="Z4056" s="153" t="str">
        <f t="shared" si="1899"/>
        <v/>
      </c>
      <c r="AA4056" s="152" t="str">
        <f t="shared" si="1900"/>
        <v/>
      </c>
      <c r="AB4056" s="152" t="str">
        <f t="shared" si="1901"/>
        <v/>
      </c>
      <c r="AC4056" s="154" t="str">
        <f t="shared" si="1912"/>
        <v/>
      </c>
      <c r="AD4056" s="154" t="str">
        <f t="shared" si="1913"/>
        <v/>
      </c>
      <c r="AE4056" s="3" t="str">
        <f t="shared" si="1914"/>
        <v/>
      </c>
      <c r="AF4056" s="3" t="str">
        <f t="shared" si="1915"/>
        <v/>
      </c>
      <c r="AG4056" s="3" t="str">
        <f t="shared" si="1916"/>
        <v/>
      </c>
      <c r="AH4056" s="4" t="str">
        <f t="shared" si="1917"/>
        <v/>
      </c>
      <c r="AI4056" s="75" t="str">
        <f t="shared" si="1918"/>
        <v/>
      </c>
      <c r="AJ4056" s="75" t="str">
        <f t="shared" si="1919"/>
        <v/>
      </c>
    </row>
    <row r="4057" spans="1:36">
      <c r="A4057" s="41" t="str">
        <f t="shared" si="1902"/>
        <v/>
      </c>
      <c r="B4057" s="150" t="str">
        <f>IF(ISNUMBER(A4057),INDEX('MetaTrader Import'!$H$13:$J$5893,TRUNC(((A4057-$A$39+1)-1)/3)+1,MOD((A4057-$A$39+1)-1,3)+1),"")</f>
        <v/>
      </c>
      <c r="C4057" s="43" t="str">
        <f t="shared" si="1903"/>
        <v/>
      </c>
      <c r="D4057" s="43" t="str">
        <f t="shared" ca="1" si="1893"/>
        <v/>
      </c>
      <c r="E4057" s="43" t="str">
        <f t="shared" si="1904"/>
        <v/>
      </c>
      <c r="F4057" s="43" t="str">
        <f t="shared" si="1905"/>
        <v/>
      </c>
      <c r="G4057" s="43" t="str">
        <f>IF(A4057&lt;&gt;"",IF(A4057&lt;Data!$G$11*0.25,$C$13/$G$32,IF(A4057&gt;Data!$G$11*0.25,$C$13,$C$13*10)),"")</f>
        <v/>
      </c>
      <c r="H4057" s="43" t="str">
        <f>IF(A4057&lt;&gt;"",IF(Data!$G$9="constant",$C$13,IF(Data!$G$9="squeeze",G4057,F4057)),"")</f>
        <v/>
      </c>
      <c r="I4057" s="38" t="str">
        <f ca="1">IF(ISNUMBER(A4057),NORMINV(RAND(),0,IF(AND(Data!$G$9="squeeze",A4057&lt;Data!$G$11*0.25),$H$32,1)*$C$30*$C$13)*($C$14*$C$12),"")</f>
        <v/>
      </c>
      <c r="J4057" s="42" t="str">
        <f ca="1">IFERROR(IF(Data!$C$6="Real",B4057,I4057+J4056+($C$14*$C$12)*(NORMINV(RAND(),$C$15,CHOOSE($G$13,$C$13,F4057,G4057)))),"")</f>
        <v/>
      </c>
      <c r="K4057" s="88" t="str">
        <f>IF(ISNUMBER(A4057), IF($G$16="fixed",$G$17,MIN(H4057*Data!$C$7*$C$16*0.5,$C$17*Data!$C$7))*$C$12,"")</f>
        <v/>
      </c>
      <c r="L4057" s="42" t="str">
        <f t="shared" ca="1" si="1920"/>
        <v/>
      </c>
      <c r="M4057" s="44" t="str">
        <f t="shared" ca="1" si="1921"/>
        <v/>
      </c>
      <c r="N4057" s="44" t="str">
        <f t="shared" ca="1" si="1922"/>
        <v/>
      </c>
      <c r="O4057" s="108" t="str">
        <f t="shared" si="1906"/>
        <v/>
      </c>
      <c r="P4057" s="102" t="str">
        <f t="shared" si="1907"/>
        <v/>
      </c>
      <c r="Q4057" s="102" t="str">
        <f t="shared" si="1908"/>
        <v/>
      </c>
      <c r="R4057" s="120" t="str">
        <f t="shared" si="1909"/>
        <v/>
      </c>
      <c r="S4057" s="54" t="str">
        <f t="shared" si="1910"/>
        <v/>
      </c>
      <c r="T4057" s="5" t="str">
        <f t="shared" si="1911"/>
        <v/>
      </c>
      <c r="U4057" s="152" t="str">
        <f t="shared" si="1894"/>
        <v/>
      </c>
      <c r="V4057" s="152" t="str">
        <f t="shared" si="1895"/>
        <v/>
      </c>
      <c r="W4057" s="153" t="str">
        <f t="shared" si="1896"/>
        <v/>
      </c>
      <c r="X4057" s="153" t="str">
        <f t="shared" si="1897"/>
        <v/>
      </c>
      <c r="Y4057" s="153" t="str">
        <f t="shared" si="1898"/>
        <v/>
      </c>
      <c r="Z4057" s="153" t="str">
        <f t="shared" si="1899"/>
        <v/>
      </c>
      <c r="AA4057" s="152" t="str">
        <f t="shared" si="1900"/>
        <v/>
      </c>
      <c r="AB4057" s="152" t="str">
        <f t="shared" si="1901"/>
        <v/>
      </c>
      <c r="AC4057" s="154" t="str">
        <f t="shared" si="1912"/>
        <v/>
      </c>
      <c r="AD4057" s="154" t="str">
        <f t="shared" si="1913"/>
        <v/>
      </c>
      <c r="AE4057" s="3" t="str">
        <f t="shared" si="1914"/>
        <v/>
      </c>
      <c r="AF4057" s="3" t="str">
        <f t="shared" si="1915"/>
        <v/>
      </c>
      <c r="AG4057" s="3" t="str">
        <f t="shared" si="1916"/>
        <v/>
      </c>
      <c r="AH4057" s="4" t="str">
        <f t="shared" si="1917"/>
        <v/>
      </c>
      <c r="AI4057" s="75" t="str">
        <f t="shared" si="1918"/>
        <v/>
      </c>
      <c r="AJ4057" s="75" t="str">
        <f t="shared" si="1919"/>
        <v/>
      </c>
    </row>
    <row r="4058" spans="1:36">
      <c r="A4058" s="41" t="str">
        <f t="shared" si="1902"/>
        <v/>
      </c>
      <c r="B4058" s="150" t="str">
        <f>IF(ISNUMBER(A4058),INDEX('MetaTrader Import'!$H$13:$J$5893,TRUNC(((A4058-$A$39+1)-1)/3)+1,MOD((A4058-$A$39+1)-1,3)+1),"")</f>
        <v/>
      </c>
      <c r="C4058" s="43" t="str">
        <f t="shared" si="1903"/>
        <v/>
      </c>
      <c r="D4058" s="43" t="str">
        <f t="shared" ca="1" si="1893"/>
        <v/>
      </c>
      <c r="E4058" s="43" t="str">
        <f t="shared" si="1904"/>
        <v/>
      </c>
      <c r="F4058" s="43" t="str">
        <f t="shared" si="1905"/>
        <v/>
      </c>
      <c r="G4058" s="43" t="str">
        <f>IF(A4058&lt;&gt;"",IF(A4058&lt;Data!$G$11*0.25,$C$13/$G$32,IF(A4058&gt;Data!$G$11*0.25,$C$13,$C$13*10)),"")</f>
        <v/>
      </c>
      <c r="H4058" s="43" t="str">
        <f>IF(A4058&lt;&gt;"",IF(Data!$G$9="constant",$C$13,IF(Data!$G$9="squeeze",G4058,F4058)),"")</f>
        <v/>
      </c>
      <c r="I4058" s="38" t="str">
        <f ca="1">IF(ISNUMBER(A4058),NORMINV(RAND(),0,IF(AND(Data!$G$9="squeeze",A4058&lt;Data!$G$11*0.25),$H$32,1)*$C$30*$C$13)*($C$14*$C$12),"")</f>
        <v/>
      </c>
      <c r="J4058" s="42" t="str">
        <f ca="1">IFERROR(IF(Data!$C$6="Real",B4058,I4058+J4057+($C$14*$C$12)*(NORMINV(RAND(),$C$15,CHOOSE($G$13,$C$13,F4058,G4058)))),"")</f>
        <v/>
      </c>
      <c r="K4058" s="88" t="str">
        <f>IF(ISNUMBER(A4058), IF($G$16="fixed",$G$17,MIN(H4058*Data!$C$7*$C$16*0.5,$C$17*Data!$C$7))*$C$12,"")</f>
        <v/>
      </c>
      <c r="L4058" s="42" t="str">
        <f t="shared" ca="1" si="1920"/>
        <v/>
      </c>
      <c r="M4058" s="44" t="str">
        <f t="shared" ca="1" si="1921"/>
        <v/>
      </c>
      <c r="N4058" s="44" t="str">
        <f t="shared" ca="1" si="1922"/>
        <v/>
      </c>
      <c r="O4058" s="108" t="str">
        <f t="shared" si="1906"/>
        <v/>
      </c>
      <c r="P4058" s="102" t="str">
        <f t="shared" si="1907"/>
        <v/>
      </c>
      <c r="Q4058" s="102" t="str">
        <f t="shared" si="1908"/>
        <v/>
      </c>
      <c r="R4058" s="120" t="str">
        <f t="shared" si="1909"/>
        <v/>
      </c>
      <c r="S4058" s="54" t="str">
        <f t="shared" si="1910"/>
        <v/>
      </c>
      <c r="T4058" s="5" t="str">
        <f t="shared" si="1911"/>
        <v/>
      </c>
      <c r="U4058" s="152" t="str">
        <f t="shared" si="1894"/>
        <v/>
      </c>
      <c r="V4058" s="152" t="str">
        <f t="shared" si="1895"/>
        <v/>
      </c>
      <c r="W4058" s="153" t="str">
        <f t="shared" si="1896"/>
        <v/>
      </c>
      <c r="X4058" s="153" t="str">
        <f t="shared" si="1897"/>
        <v/>
      </c>
      <c r="Y4058" s="153" t="str">
        <f t="shared" si="1898"/>
        <v/>
      </c>
      <c r="Z4058" s="153" t="str">
        <f t="shared" si="1899"/>
        <v/>
      </c>
      <c r="AA4058" s="152" t="str">
        <f t="shared" si="1900"/>
        <v/>
      </c>
      <c r="AB4058" s="152" t="str">
        <f t="shared" si="1901"/>
        <v/>
      </c>
      <c r="AC4058" s="154" t="str">
        <f t="shared" si="1912"/>
        <v/>
      </c>
      <c r="AD4058" s="154" t="str">
        <f t="shared" si="1913"/>
        <v/>
      </c>
      <c r="AE4058" s="3" t="str">
        <f t="shared" si="1914"/>
        <v/>
      </c>
      <c r="AF4058" s="3" t="str">
        <f t="shared" si="1915"/>
        <v/>
      </c>
      <c r="AG4058" s="3" t="str">
        <f t="shared" si="1916"/>
        <v/>
      </c>
      <c r="AH4058" s="4" t="str">
        <f t="shared" si="1917"/>
        <v/>
      </c>
      <c r="AI4058" s="75" t="str">
        <f t="shared" si="1918"/>
        <v/>
      </c>
      <c r="AJ4058" s="75" t="str">
        <f t="shared" si="1919"/>
        <v/>
      </c>
    </row>
    <row r="4059" spans="1:36">
      <c r="A4059" s="41" t="str">
        <f t="shared" si="1902"/>
        <v/>
      </c>
      <c r="B4059" s="150" t="str">
        <f>IF(ISNUMBER(A4059),INDEX('MetaTrader Import'!$H$13:$J$5893,TRUNC(((A4059-$A$39+1)-1)/3)+1,MOD((A4059-$A$39+1)-1,3)+1),"")</f>
        <v/>
      </c>
      <c r="C4059" s="43" t="str">
        <f t="shared" si="1903"/>
        <v/>
      </c>
      <c r="D4059" s="43" t="str">
        <f t="shared" ca="1" si="1893"/>
        <v/>
      </c>
      <c r="E4059" s="43" t="str">
        <f t="shared" si="1904"/>
        <v/>
      </c>
      <c r="F4059" s="43" t="str">
        <f t="shared" si="1905"/>
        <v/>
      </c>
      <c r="G4059" s="43" t="str">
        <f>IF(A4059&lt;&gt;"",IF(A4059&lt;Data!$G$11*0.25,$C$13/$G$32,IF(A4059&gt;Data!$G$11*0.25,$C$13,$C$13*10)),"")</f>
        <v/>
      </c>
      <c r="H4059" s="43" t="str">
        <f>IF(A4059&lt;&gt;"",IF(Data!$G$9="constant",$C$13,IF(Data!$G$9="squeeze",G4059,F4059)),"")</f>
        <v/>
      </c>
      <c r="I4059" s="38" t="str">
        <f ca="1">IF(ISNUMBER(A4059),NORMINV(RAND(),0,IF(AND(Data!$G$9="squeeze",A4059&lt;Data!$G$11*0.25),$H$32,1)*$C$30*$C$13)*($C$14*$C$12),"")</f>
        <v/>
      </c>
      <c r="J4059" s="42" t="str">
        <f ca="1">IFERROR(IF(Data!$C$6="Real",B4059,I4059+J4058+($C$14*$C$12)*(NORMINV(RAND(),$C$15,CHOOSE($G$13,$C$13,F4059,G4059)))),"")</f>
        <v/>
      </c>
      <c r="K4059" s="88" t="str">
        <f>IF(ISNUMBER(A4059), IF($G$16="fixed",$G$17,MIN(H4059*Data!$C$7*$C$16*0.5,$C$17*Data!$C$7))*$C$12,"")</f>
        <v/>
      </c>
      <c r="L4059" s="42" t="str">
        <f t="shared" ca="1" si="1920"/>
        <v/>
      </c>
      <c r="M4059" s="44" t="str">
        <f t="shared" ca="1" si="1921"/>
        <v/>
      </c>
      <c r="N4059" s="44" t="str">
        <f t="shared" ca="1" si="1922"/>
        <v/>
      </c>
      <c r="O4059" s="108" t="str">
        <f t="shared" si="1906"/>
        <v/>
      </c>
      <c r="P4059" s="102" t="str">
        <f t="shared" si="1907"/>
        <v/>
      </c>
      <c r="Q4059" s="102" t="str">
        <f t="shared" si="1908"/>
        <v/>
      </c>
      <c r="R4059" s="120" t="str">
        <f t="shared" si="1909"/>
        <v/>
      </c>
      <c r="S4059" s="54" t="str">
        <f t="shared" si="1910"/>
        <v/>
      </c>
      <c r="T4059" s="5" t="str">
        <f t="shared" si="1911"/>
        <v/>
      </c>
      <c r="U4059" s="152" t="str">
        <f t="shared" si="1894"/>
        <v/>
      </c>
      <c r="V4059" s="152" t="str">
        <f t="shared" si="1895"/>
        <v/>
      </c>
      <c r="W4059" s="153" t="str">
        <f t="shared" si="1896"/>
        <v/>
      </c>
      <c r="X4059" s="153" t="str">
        <f t="shared" si="1897"/>
        <v/>
      </c>
      <c r="Y4059" s="153" t="str">
        <f t="shared" si="1898"/>
        <v/>
      </c>
      <c r="Z4059" s="153" t="str">
        <f t="shared" si="1899"/>
        <v/>
      </c>
      <c r="AA4059" s="152" t="str">
        <f t="shared" si="1900"/>
        <v/>
      </c>
      <c r="AB4059" s="152" t="str">
        <f t="shared" si="1901"/>
        <v/>
      </c>
      <c r="AC4059" s="154" t="str">
        <f t="shared" si="1912"/>
        <v/>
      </c>
      <c r="AD4059" s="154" t="str">
        <f t="shared" si="1913"/>
        <v/>
      </c>
      <c r="AE4059" s="3" t="str">
        <f t="shared" si="1914"/>
        <v/>
      </c>
      <c r="AF4059" s="3" t="str">
        <f t="shared" si="1915"/>
        <v/>
      </c>
      <c r="AG4059" s="3" t="str">
        <f t="shared" si="1916"/>
        <v/>
      </c>
      <c r="AH4059" s="4" t="str">
        <f t="shared" si="1917"/>
        <v/>
      </c>
      <c r="AI4059" s="75" t="str">
        <f t="shared" si="1918"/>
        <v/>
      </c>
      <c r="AJ4059" s="75" t="str">
        <f t="shared" si="1919"/>
        <v/>
      </c>
    </row>
    <row r="4060" spans="1:36">
      <c r="A4060" s="41" t="str">
        <f t="shared" si="1902"/>
        <v/>
      </c>
      <c r="B4060" s="150" t="str">
        <f>IF(ISNUMBER(A4060),INDEX('MetaTrader Import'!$H$13:$J$5893,TRUNC(((A4060-$A$39+1)-1)/3)+1,MOD((A4060-$A$39+1)-1,3)+1),"")</f>
        <v/>
      </c>
      <c r="C4060" s="43" t="str">
        <f t="shared" si="1903"/>
        <v/>
      </c>
      <c r="D4060" s="43" t="str">
        <f t="shared" ca="1" si="1893"/>
        <v/>
      </c>
      <c r="E4060" s="43" t="str">
        <f t="shared" si="1904"/>
        <v/>
      </c>
      <c r="F4060" s="43" t="str">
        <f t="shared" si="1905"/>
        <v/>
      </c>
      <c r="G4060" s="43" t="str">
        <f>IF(A4060&lt;&gt;"",IF(A4060&lt;Data!$G$11*0.25,$C$13/$G$32,IF(A4060&gt;Data!$G$11*0.25,$C$13,$C$13*10)),"")</f>
        <v/>
      </c>
      <c r="H4060" s="43" t="str">
        <f>IF(A4060&lt;&gt;"",IF(Data!$G$9="constant",$C$13,IF(Data!$G$9="squeeze",G4060,F4060)),"")</f>
        <v/>
      </c>
      <c r="I4060" s="38" t="str">
        <f ca="1">IF(ISNUMBER(A4060),NORMINV(RAND(),0,IF(AND(Data!$G$9="squeeze",A4060&lt;Data!$G$11*0.25),$H$32,1)*$C$30*$C$13)*($C$14*$C$12),"")</f>
        <v/>
      </c>
      <c r="J4060" s="42" t="str">
        <f ca="1">IFERROR(IF(Data!$C$6="Real",B4060,I4060+J4059+($C$14*$C$12)*(NORMINV(RAND(),$C$15,CHOOSE($G$13,$C$13,F4060,G4060)))),"")</f>
        <v/>
      </c>
      <c r="K4060" s="88" t="str">
        <f>IF(ISNUMBER(A4060), IF($G$16="fixed",$G$17,MIN(H4060*Data!$C$7*$C$16*0.5,$C$17*Data!$C$7))*$C$12,"")</f>
        <v/>
      </c>
      <c r="L4060" s="42" t="str">
        <f t="shared" ca="1" si="1920"/>
        <v/>
      </c>
      <c r="M4060" s="44" t="str">
        <f t="shared" ca="1" si="1921"/>
        <v/>
      </c>
      <c r="N4060" s="44" t="str">
        <f t="shared" ca="1" si="1922"/>
        <v/>
      </c>
      <c r="O4060" s="108" t="str">
        <f t="shared" si="1906"/>
        <v/>
      </c>
      <c r="P4060" s="102" t="str">
        <f t="shared" si="1907"/>
        <v/>
      </c>
      <c r="Q4060" s="102" t="str">
        <f t="shared" si="1908"/>
        <v/>
      </c>
      <c r="R4060" s="120" t="str">
        <f t="shared" si="1909"/>
        <v/>
      </c>
      <c r="S4060" s="54" t="str">
        <f t="shared" si="1910"/>
        <v/>
      </c>
      <c r="T4060" s="5" t="str">
        <f t="shared" si="1911"/>
        <v/>
      </c>
      <c r="U4060" s="152" t="str">
        <f t="shared" si="1894"/>
        <v/>
      </c>
      <c r="V4060" s="152" t="str">
        <f t="shared" si="1895"/>
        <v/>
      </c>
      <c r="W4060" s="153" t="str">
        <f t="shared" si="1896"/>
        <v/>
      </c>
      <c r="X4060" s="153" t="str">
        <f t="shared" si="1897"/>
        <v/>
      </c>
      <c r="Y4060" s="153" t="str">
        <f t="shared" si="1898"/>
        <v/>
      </c>
      <c r="Z4060" s="153" t="str">
        <f t="shared" si="1899"/>
        <v/>
      </c>
      <c r="AA4060" s="152" t="str">
        <f t="shared" si="1900"/>
        <v/>
      </c>
      <c r="AB4060" s="152" t="str">
        <f t="shared" si="1901"/>
        <v/>
      </c>
      <c r="AC4060" s="154" t="str">
        <f t="shared" si="1912"/>
        <v/>
      </c>
      <c r="AD4060" s="154" t="str">
        <f t="shared" si="1913"/>
        <v/>
      </c>
      <c r="AE4060" s="3" t="str">
        <f t="shared" si="1914"/>
        <v/>
      </c>
      <c r="AF4060" s="3" t="str">
        <f t="shared" si="1915"/>
        <v/>
      </c>
      <c r="AG4060" s="3" t="str">
        <f t="shared" si="1916"/>
        <v/>
      </c>
      <c r="AH4060" s="4" t="str">
        <f t="shared" si="1917"/>
        <v/>
      </c>
      <c r="AI4060" s="75" t="str">
        <f t="shared" si="1918"/>
        <v/>
      </c>
      <c r="AJ4060" s="75" t="str">
        <f t="shared" si="1919"/>
        <v/>
      </c>
    </row>
    <row r="4061" spans="1:36">
      <c r="A4061" s="41" t="str">
        <f t="shared" si="1902"/>
        <v/>
      </c>
      <c r="B4061" s="150" t="str">
        <f>IF(ISNUMBER(A4061),INDEX('MetaTrader Import'!$H$13:$J$5893,TRUNC(((A4061-$A$39+1)-1)/3)+1,MOD((A4061-$A$39+1)-1,3)+1),"")</f>
        <v/>
      </c>
      <c r="C4061" s="43" t="str">
        <f t="shared" si="1903"/>
        <v/>
      </c>
      <c r="D4061" s="43" t="str">
        <f t="shared" ca="1" si="1893"/>
        <v/>
      </c>
      <c r="E4061" s="43" t="str">
        <f t="shared" si="1904"/>
        <v/>
      </c>
      <c r="F4061" s="43" t="str">
        <f t="shared" si="1905"/>
        <v/>
      </c>
      <c r="G4061" s="43" t="str">
        <f>IF(A4061&lt;&gt;"",IF(A4061&lt;Data!$G$11*0.25,$C$13/$G$32,IF(A4061&gt;Data!$G$11*0.25,$C$13,$C$13*10)),"")</f>
        <v/>
      </c>
      <c r="H4061" s="43" t="str">
        <f>IF(A4061&lt;&gt;"",IF(Data!$G$9="constant",$C$13,IF(Data!$G$9="squeeze",G4061,F4061)),"")</f>
        <v/>
      </c>
      <c r="I4061" s="38" t="str">
        <f ca="1">IF(ISNUMBER(A4061),NORMINV(RAND(),0,IF(AND(Data!$G$9="squeeze",A4061&lt;Data!$G$11*0.25),$H$32,1)*$C$30*$C$13)*($C$14*$C$12),"")</f>
        <v/>
      </c>
      <c r="J4061" s="42" t="str">
        <f ca="1">IFERROR(IF(Data!$C$6="Real",B4061,I4061+J4060+($C$14*$C$12)*(NORMINV(RAND(),$C$15,CHOOSE($G$13,$C$13,F4061,G4061)))),"")</f>
        <v/>
      </c>
      <c r="K4061" s="88" t="str">
        <f>IF(ISNUMBER(A4061), IF($G$16="fixed",$G$17,MIN(H4061*Data!$C$7*$C$16*0.5,$C$17*Data!$C$7))*$C$12,"")</f>
        <v/>
      </c>
      <c r="L4061" s="42" t="str">
        <f t="shared" ca="1" si="1920"/>
        <v/>
      </c>
      <c r="M4061" s="44" t="str">
        <f t="shared" ca="1" si="1921"/>
        <v/>
      </c>
      <c r="N4061" s="44" t="str">
        <f t="shared" ca="1" si="1922"/>
        <v/>
      </c>
      <c r="O4061" s="108" t="str">
        <f t="shared" si="1906"/>
        <v/>
      </c>
      <c r="P4061" s="102" t="str">
        <f t="shared" si="1907"/>
        <v/>
      </c>
      <c r="Q4061" s="102" t="str">
        <f t="shared" si="1908"/>
        <v/>
      </c>
      <c r="R4061" s="120" t="str">
        <f t="shared" si="1909"/>
        <v/>
      </c>
      <c r="S4061" s="54" t="str">
        <f t="shared" si="1910"/>
        <v/>
      </c>
      <c r="T4061" s="5" t="str">
        <f t="shared" si="1911"/>
        <v/>
      </c>
      <c r="U4061" s="152" t="str">
        <f t="shared" si="1894"/>
        <v/>
      </c>
      <c r="V4061" s="152" t="str">
        <f t="shared" si="1895"/>
        <v/>
      </c>
      <c r="W4061" s="153" t="str">
        <f t="shared" si="1896"/>
        <v/>
      </c>
      <c r="X4061" s="153" t="str">
        <f t="shared" si="1897"/>
        <v/>
      </c>
      <c r="Y4061" s="153" t="str">
        <f t="shared" si="1898"/>
        <v/>
      </c>
      <c r="Z4061" s="153" t="str">
        <f t="shared" si="1899"/>
        <v/>
      </c>
      <c r="AA4061" s="152" t="str">
        <f t="shared" si="1900"/>
        <v/>
      </c>
      <c r="AB4061" s="152" t="str">
        <f t="shared" si="1901"/>
        <v/>
      </c>
      <c r="AC4061" s="154" t="str">
        <f t="shared" si="1912"/>
        <v/>
      </c>
      <c r="AD4061" s="154" t="str">
        <f t="shared" si="1913"/>
        <v/>
      </c>
      <c r="AE4061" s="3" t="str">
        <f t="shared" si="1914"/>
        <v/>
      </c>
      <c r="AF4061" s="3" t="str">
        <f t="shared" si="1915"/>
        <v/>
      </c>
      <c r="AG4061" s="3" t="str">
        <f t="shared" si="1916"/>
        <v/>
      </c>
      <c r="AH4061" s="4" t="str">
        <f t="shared" si="1917"/>
        <v/>
      </c>
      <c r="AI4061" s="75" t="str">
        <f t="shared" si="1918"/>
        <v/>
      </c>
      <c r="AJ4061" s="75" t="str">
        <f t="shared" si="1919"/>
        <v/>
      </c>
    </row>
    <row r="4062" spans="1:36">
      <c r="A4062" s="41" t="str">
        <f t="shared" si="1902"/>
        <v/>
      </c>
      <c r="B4062" s="150" t="str">
        <f>IF(ISNUMBER(A4062),INDEX('MetaTrader Import'!$H$13:$J$5893,TRUNC(((A4062-$A$39+1)-1)/3)+1,MOD((A4062-$A$39+1)-1,3)+1),"")</f>
        <v/>
      </c>
      <c r="C4062" s="43" t="str">
        <f t="shared" si="1903"/>
        <v/>
      </c>
      <c r="D4062" s="43" t="str">
        <f t="shared" ca="1" si="1893"/>
        <v/>
      </c>
      <c r="E4062" s="43" t="str">
        <f t="shared" si="1904"/>
        <v/>
      </c>
      <c r="F4062" s="43" t="str">
        <f t="shared" si="1905"/>
        <v/>
      </c>
      <c r="G4062" s="43" t="str">
        <f>IF(A4062&lt;&gt;"",IF(A4062&lt;Data!$G$11*0.25,$C$13/$G$32,IF(A4062&gt;Data!$G$11*0.25,$C$13,$C$13*10)),"")</f>
        <v/>
      </c>
      <c r="H4062" s="43" t="str">
        <f>IF(A4062&lt;&gt;"",IF(Data!$G$9="constant",$C$13,IF(Data!$G$9="squeeze",G4062,F4062)),"")</f>
        <v/>
      </c>
      <c r="I4062" s="38" t="str">
        <f ca="1">IF(ISNUMBER(A4062),NORMINV(RAND(),0,IF(AND(Data!$G$9="squeeze",A4062&lt;Data!$G$11*0.25),$H$32,1)*$C$30*$C$13)*($C$14*$C$12),"")</f>
        <v/>
      </c>
      <c r="J4062" s="42" t="str">
        <f ca="1">IFERROR(IF(Data!$C$6="Real",B4062,I4062+J4061+($C$14*$C$12)*(NORMINV(RAND(),$C$15,CHOOSE($G$13,$C$13,F4062,G4062)))),"")</f>
        <v/>
      </c>
      <c r="K4062" s="88" t="str">
        <f>IF(ISNUMBER(A4062), IF($G$16="fixed",$G$17,MIN(H4062*Data!$C$7*$C$16*0.5,$C$17*Data!$C$7))*$C$12,"")</f>
        <v/>
      </c>
      <c r="L4062" s="42" t="str">
        <f t="shared" ca="1" si="1920"/>
        <v/>
      </c>
      <c r="M4062" s="44" t="str">
        <f t="shared" ca="1" si="1921"/>
        <v/>
      </c>
      <c r="N4062" s="44" t="str">
        <f t="shared" ca="1" si="1922"/>
        <v/>
      </c>
      <c r="O4062" s="108" t="str">
        <f t="shared" si="1906"/>
        <v/>
      </c>
      <c r="P4062" s="102" t="str">
        <f t="shared" si="1907"/>
        <v/>
      </c>
      <c r="Q4062" s="102" t="str">
        <f t="shared" si="1908"/>
        <v/>
      </c>
      <c r="R4062" s="120" t="str">
        <f t="shared" si="1909"/>
        <v/>
      </c>
      <c r="S4062" s="54" t="str">
        <f t="shared" si="1910"/>
        <v/>
      </c>
      <c r="T4062" s="5" t="str">
        <f t="shared" si="1911"/>
        <v/>
      </c>
      <c r="U4062" s="152" t="str">
        <f t="shared" si="1894"/>
        <v/>
      </c>
      <c r="V4062" s="152" t="str">
        <f t="shared" si="1895"/>
        <v/>
      </c>
      <c r="W4062" s="153" t="str">
        <f t="shared" si="1896"/>
        <v/>
      </c>
      <c r="X4062" s="153" t="str">
        <f t="shared" si="1897"/>
        <v/>
      </c>
      <c r="Y4062" s="153" t="str">
        <f t="shared" si="1898"/>
        <v/>
      </c>
      <c r="Z4062" s="153" t="str">
        <f t="shared" si="1899"/>
        <v/>
      </c>
      <c r="AA4062" s="152" t="str">
        <f t="shared" si="1900"/>
        <v/>
      </c>
      <c r="AB4062" s="152" t="str">
        <f t="shared" si="1901"/>
        <v/>
      </c>
      <c r="AC4062" s="154" t="str">
        <f t="shared" si="1912"/>
        <v/>
      </c>
      <c r="AD4062" s="154" t="str">
        <f t="shared" si="1913"/>
        <v/>
      </c>
      <c r="AE4062" s="3" t="str">
        <f t="shared" si="1914"/>
        <v/>
      </c>
      <c r="AF4062" s="3" t="str">
        <f t="shared" si="1915"/>
        <v/>
      </c>
      <c r="AG4062" s="3" t="str">
        <f t="shared" si="1916"/>
        <v/>
      </c>
      <c r="AH4062" s="4" t="str">
        <f t="shared" si="1917"/>
        <v/>
      </c>
      <c r="AI4062" s="75" t="str">
        <f t="shared" si="1918"/>
        <v/>
      </c>
      <c r="AJ4062" s="75" t="str">
        <f t="shared" si="1919"/>
        <v/>
      </c>
    </row>
    <row r="4063" spans="1:36">
      <c r="A4063" s="41" t="str">
        <f t="shared" si="1902"/>
        <v/>
      </c>
      <c r="B4063" s="150" t="str">
        <f>IF(ISNUMBER(A4063),INDEX('MetaTrader Import'!$H$13:$J$5893,TRUNC(((A4063-$A$39+1)-1)/3)+1,MOD((A4063-$A$39+1)-1,3)+1),"")</f>
        <v/>
      </c>
      <c r="C4063" s="43" t="str">
        <f t="shared" si="1903"/>
        <v/>
      </c>
      <c r="D4063" s="43" t="str">
        <f t="shared" ca="1" si="1893"/>
        <v/>
      </c>
      <c r="E4063" s="43" t="str">
        <f t="shared" si="1904"/>
        <v/>
      </c>
      <c r="F4063" s="43" t="str">
        <f t="shared" si="1905"/>
        <v/>
      </c>
      <c r="G4063" s="43" t="str">
        <f>IF(A4063&lt;&gt;"",IF(A4063&lt;Data!$G$11*0.25,$C$13/$G$32,IF(A4063&gt;Data!$G$11*0.25,$C$13,$C$13*10)),"")</f>
        <v/>
      </c>
      <c r="H4063" s="43" t="str">
        <f>IF(A4063&lt;&gt;"",IF(Data!$G$9="constant",$C$13,IF(Data!$G$9="squeeze",G4063,F4063)),"")</f>
        <v/>
      </c>
      <c r="I4063" s="38" t="str">
        <f ca="1">IF(ISNUMBER(A4063),NORMINV(RAND(),0,IF(AND(Data!$G$9="squeeze",A4063&lt;Data!$G$11*0.25),$H$32,1)*$C$30*$C$13)*($C$14*$C$12),"")</f>
        <v/>
      </c>
      <c r="J4063" s="42" t="str">
        <f ca="1">IFERROR(IF(Data!$C$6="Real",B4063,I4063+J4062+($C$14*$C$12)*(NORMINV(RAND(),$C$15,CHOOSE($G$13,$C$13,F4063,G4063)))),"")</f>
        <v/>
      </c>
      <c r="K4063" s="88" t="str">
        <f>IF(ISNUMBER(A4063), IF($G$16="fixed",$G$17,MIN(H4063*Data!$C$7*$C$16*0.5,$C$17*Data!$C$7))*$C$12,"")</f>
        <v/>
      </c>
      <c r="L4063" s="42" t="str">
        <f t="shared" ca="1" si="1920"/>
        <v/>
      </c>
      <c r="M4063" s="44" t="str">
        <f t="shared" ca="1" si="1921"/>
        <v/>
      </c>
      <c r="N4063" s="44" t="str">
        <f t="shared" ca="1" si="1922"/>
        <v/>
      </c>
      <c r="O4063" s="108" t="str">
        <f t="shared" si="1906"/>
        <v/>
      </c>
      <c r="P4063" s="102" t="str">
        <f t="shared" si="1907"/>
        <v/>
      </c>
      <c r="Q4063" s="102" t="str">
        <f t="shared" si="1908"/>
        <v/>
      </c>
      <c r="R4063" s="120" t="str">
        <f t="shared" si="1909"/>
        <v/>
      </c>
      <c r="S4063" s="54" t="str">
        <f t="shared" si="1910"/>
        <v/>
      </c>
      <c r="T4063" s="5" t="str">
        <f t="shared" si="1911"/>
        <v/>
      </c>
      <c r="U4063" s="152" t="str">
        <f t="shared" si="1894"/>
        <v/>
      </c>
      <c r="V4063" s="152" t="str">
        <f t="shared" si="1895"/>
        <v/>
      </c>
      <c r="W4063" s="153" t="str">
        <f t="shared" si="1896"/>
        <v/>
      </c>
      <c r="X4063" s="153" t="str">
        <f t="shared" si="1897"/>
        <v/>
      </c>
      <c r="Y4063" s="153" t="str">
        <f t="shared" si="1898"/>
        <v/>
      </c>
      <c r="Z4063" s="153" t="str">
        <f t="shared" si="1899"/>
        <v/>
      </c>
      <c r="AA4063" s="152" t="str">
        <f t="shared" si="1900"/>
        <v/>
      </c>
      <c r="AB4063" s="152" t="str">
        <f t="shared" si="1901"/>
        <v/>
      </c>
      <c r="AC4063" s="154" t="str">
        <f t="shared" si="1912"/>
        <v/>
      </c>
      <c r="AD4063" s="154" t="str">
        <f t="shared" si="1913"/>
        <v/>
      </c>
      <c r="AE4063" s="3" t="str">
        <f t="shared" si="1914"/>
        <v/>
      </c>
      <c r="AF4063" s="3" t="str">
        <f t="shared" si="1915"/>
        <v/>
      </c>
      <c r="AG4063" s="3" t="str">
        <f t="shared" si="1916"/>
        <v/>
      </c>
      <c r="AH4063" s="4" t="str">
        <f t="shared" si="1917"/>
        <v/>
      </c>
      <c r="AI4063" s="75" t="str">
        <f t="shared" si="1918"/>
        <v/>
      </c>
      <c r="AJ4063" s="75" t="str">
        <f t="shared" si="1919"/>
        <v/>
      </c>
    </row>
    <row r="4064" spans="1:36">
      <c r="A4064" s="41" t="str">
        <f t="shared" si="1902"/>
        <v/>
      </c>
      <c r="B4064" s="150" t="str">
        <f>IF(ISNUMBER(A4064),INDEX('MetaTrader Import'!$H$13:$J$5893,TRUNC(((A4064-$A$39+1)-1)/3)+1,MOD((A4064-$A$39+1)-1,3)+1),"")</f>
        <v/>
      </c>
      <c r="C4064" s="43" t="str">
        <f t="shared" si="1903"/>
        <v/>
      </c>
      <c r="D4064" s="43" t="str">
        <f t="shared" ca="1" si="1893"/>
        <v/>
      </c>
      <c r="E4064" s="43" t="str">
        <f t="shared" si="1904"/>
        <v/>
      </c>
      <c r="F4064" s="43" t="str">
        <f t="shared" si="1905"/>
        <v/>
      </c>
      <c r="G4064" s="43" t="str">
        <f>IF(A4064&lt;&gt;"",IF(A4064&lt;Data!$G$11*0.25,$C$13/$G$32,IF(A4064&gt;Data!$G$11*0.25,$C$13,$C$13*10)),"")</f>
        <v/>
      </c>
      <c r="H4064" s="43" t="str">
        <f>IF(A4064&lt;&gt;"",IF(Data!$G$9="constant",$C$13,IF(Data!$G$9="squeeze",G4064,F4064)),"")</f>
        <v/>
      </c>
      <c r="I4064" s="38" t="str">
        <f ca="1">IF(ISNUMBER(A4064),NORMINV(RAND(),0,IF(AND(Data!$G$9="squeeze",A4064&lt;Data!$G$11*0.25),$H$32,1)*$C$30*$C$13)*($C$14*$C$12),"")</f>
        <v/>
      </c>
      <c r="J4064" s="42" t="str">
        <f ca="1">IFERROR(IF(Data!$C$6="Real",B4064,I4064+J4063+($C$14*$C$12)*(NORMINV(RAND(),$C$15,CHOOSE($G$13,$C$13,F4064,G4064)))),"")</f>
        <v/>
      </c>
      <c r="K4064" s="88" t="str">
        <f>IF(ISNUMBER(A4064), IF($G$16="fixed",$G$17,MIN(H4064*Data!$C$7*$C$16*0.5,$C$17*Data!$C$7))*$C$12,"")</f>
        <v/>
      </c>
      <c r="L4064" s="42" t="str">
        <f t="shared" ca="1" si="1920"/>
        <v/>
      </c>
      <c r="M4064" s="44" t="str">
        <f t="shared" ca="1" si="1921"/>
        <v/>
      </c>
      <c r="N4064" s="44" t="str">
        <f t="shared" ca="1" si="1922"/>
        <v/>
      </c>
      <c r="O4064" s="108" t="str">
        <f t="shared" si="1906"/>
        <v/>
      </c>
      <c r="P4064" s="102" t="str">
        <f t="shared" si="1907"/>
        <v/>
      </c>
      <c r="Q4064" s="102" t="str">
        <f t="shared" si="1908"/>
        <v/>
      </c>
      <c r="R4064" s="120" t="str">
        <f t="shared" si="1909"/>
        <v/>
      </c>
      <c r="S4064" s="54" t="str">
        <f t="shared" si="1910"/>
        <v/>
      </c>
      <c r="T4064" s="5" t="str">
        <f t="shared" si="1911"/>
        <v/>
      </c>
      <c r="U4064" s="152" t="str">
        <f t="shared" si="1894"/>
        <v/>
      </c>
      <c r="V4064" s="152" t="str">
        <f t="shared" si="1895"/>
        <v/>
      </c>
      <c r="W4064" s="153" t="str">
        <f t="shared" si="1896"/>
        <v/>
      </c>
      <c r="X4064" s="153" t="str">
        <f t="shared" si="1897"/>
        <v/>
      </c>
      <c r="Y4064" s="153" t="str">
        <f t="shared" si="1898"/>
        <v/>
      </c>
      <c r="Z4064" s="153" t="str">
        <f t="shared" si="1899"/>
        <v/>
      </c>
      <c r="AA4064" s="152" t="str">
        <f t="shared" si="1900"/>
        <v/>
      </c>
      <c r="AB4064" s="152" t="str">
        <f t="shared" si="1901"/>
        <v/>
      </c>
      <c r="AC4064" s="154" t="str">
        <f t="shared" si="1912"/>
        <v/>
      </c>
      <c r="AD4064" s="154" t="str">
        <f t="shared" si="1913"/>
        <v/>
      </c>
      <c r="AE4064" s="3" t="str">
        <f t="shared" si="1914"/>
        <v/>
      </c>
      <c r="AF4064" s="3" t="str">
        <f t="shared" si="1915"/>
        <v/>
      </c>
      <c r="AG4064" s="3" t="str">
        <f t="shared" si="1916"/>
        <v/>
      </c>
      <c r="AH4064" s="4" t="str">
        <f t="shared" si="1917"/>
        <v/>
      </c>
      <c r="AI4064" s="75" t="str">
        <f t="shared" si="1918"/>
        <v/>
      </c>
      <c r="AJ4064" s="75" t="str">
        <f t="shared" si="1919"/>
        <v/>
      </c>
    </row>
    <row r="4065" spans="1:36">
      <c r="A4065" s="41" t="str">
        <f t="shared" si="1902"/>
        <v/>
      </c>
      <c r="B4065" s="150" t="str">
        <f>IF(ISNUMBER(A4065),INDEX('MetaTrader Import'!$H$13:$J$5893,TRUNC(((A4065-$A$39+1)-1)/3)+1,MOD((A4065-$A$39+1)-1,3)+1),"")</f>
        <v/>
      </c>
      <c r="C4065" s="43" t="str">
        <f t="shared" si="1903"/>
        <v/>
      </c>
      <c r="D4065" s="43" t="str">
        <f t="shared" ca="1" si="1893"/>
        <v/>
      </c>
      <c r="E4065" s="43" t="str">
        <f t="shared" si="1904"/>
        <v/>
      </c>
      <c r="F4065" s="43" t="str">
        <f t="shared" si="1905"/>
        <v/>
      </c>
      <c r="G4065" s="43" t="str">
        <f>IF(A4065&lt;&gt;"",IF(A4065&lt;Data!$G$11*0.25,$C$13/$G$32,IF(A4065&gt;Data!$G$11*0.25,$C$13,$C$13*10)),"")</f>
        <v/>
      </c>
      <c r="H4065" s="43" t="str">
        <f>IF(A4065&lt;&gt;"",IF(Data!$G$9="constant",$C$13,IF(Data!$G$9="squeeze",G4065,F4065)),"")</f>
        <v/>
      </c>
      <c r="I4065" s="38" t="str">
        <f ca="1">IF(ISNUMBER(A4065),NORMINV(RAND(),0,IF(AND(Data!$G$9="squeeze",A4065&lt;Data!$G$11*0.25),$H$32,1)*$C$30*$C$13)*($C$14*$C$12),"")</f>
        <v/>
      </c>
      <c r="J4065" s="42" t="str">
        <f ca="1">IFERROR(IF(Data!$C$6="Real",B4065,I4065+J4064+($C$14*$C$12)*(NORMINV(RAND(),$C$15,CHOOSE($G$13,$C$13,F4065,G4065)))),"")</f>
        <v/>
      </c>
      <c r="K4065" s="88" t="str">
        <f>IF(ISNUMBER(A4065), IF($G$16="fixed",$G$17,MIN(H4065*Data!$C$7*$C$16*0.5,$C$17*Data!$C$7))*$C$12,"")</f>
        <v/>
      </c>
      <c r="L4065" s="42" t="str">
        <f t="shared" ca="1" si="1920"/>
        <v/>
      </c>
      <c r="M4065" s="44" t="str">
        <f t="shared" ca="1" si="1921"/>
        <v/>
      </c>
      <c r="N4065" s="44" t="str">
        <f t="shared" ca="1" si="1922"/>
        <v/>
      </c>
      <c r="O4065" s="108" t="str">
        <f t="shared" si="1906"/>
        <v/>
      </c>
      <c r="P4065" s="102" t="str">
        <f t="shared" si="1907"/>
        <v/>
      </c>
      <c r="Q4065" s="102" t="str">
        <f t="shared" si="1908"/>
        <v/>
      </c>
      <c r="R4065" s="120" t="str">
        <f t="shared" si="1909"/>
        <v/>
      </c>
      <c r="S4065" s="54" t="str">
        <f t="shared" si="1910"/>
        <v/>
      </c>
      <c r="T4065" s="5" t="str">
        <f t="shared" si="1911"/>
        <v/>
      </c>
      <c r="U4065" s="152" t="str">
        <f t="shared" si="1894"/>
        <v/>
      </c>
      <c r="V4065" s="152" t="str">
        <f t="shared" si="1895"/>
        <v/>
      </c>
      <c r="W4065" s="153" t="str">
        <f t="shared" si="1896"/>
        <v/>
      </c>
      <c r="X4065" s="153" t="str">
        <f t="shared" si="1897"/>
        <v/>
      </c>
      <c r="Y4065" s="153" t="str">
        <f t="shared" si="1898"/>
        <v/>
      </c>
      <c r="Z4065" s="153" t="str">
        <f t="shared" si="1899"/>
        <v/>
      </c>
      <c r="AA4065" s="152" t="str">
        <f t="shared" si="1900"/>
        <v/>
      </c>
      <c r="AB4065" s="152" t="str">
        <f t="shared" si="1901"/>
        <v/>
      </c>
      <c r="AC4065" s="154" t="str">
        <f t="shared" si="1912"/>
        <v/>
      </c>
      <c r="AD4065" s="154" t="str">
        <f t="shared" si="1913"/>
        <v/>
      </c>
      <c r="AE4065" s="3" t="str">
        <f t="shared" si="1914"/>
        <v/>
      </c>
      <c r="AF4065" s="3" t="str">
        <f t="shared" si="1915"/>
        <v/>
      </c>
      <c r="AG4065" s="3" t="str">
        <f t="shared" si="1916"/>
        <v/>
      </c>
      <c r="AH4065" s="4" t="str">
        <f t="shared" si="1917"/>
        <v/>
      </c>
      <c r="AI4065" s="75" t="str">
        <f t="shared" si="1918"/>
        <v/>
      </c>
      <c r="AJ4065" s="75" t="str">
        <f t="shared" si="1919"/>
        <v/>
      </c>
    </row>
    <row r="4066" spans="1:36">
      <c r="A4066" s="41" t="str">
        <f t="shared" si="1902"/>
        <v/>
      </c>
      <c r="B4066" s="150" t="str">
        <f>IF(ISNUMBER(A4066),INDEX('MetaTrader Import'!$H$13:$J$5893,TRUNC(((A4066-$A$39+1)-1)/3)+1,MOD((A4066-$A$39+1)-1,3)+1),"")</f>
        <v/>
      </c>
      <c r="C4066" s="43" t="str">
        <f t="shared" si="1903"/>
        <v/>
      </c>
      <c r="D4066" s="43" t="str">
        <f t="shared" ca="1" si="1893"/>
        <v/>
      </c>
      <c r="E4066" s="43" t="str">
        <f t="shared" si="1904"/>
        <v/>
      </c>
      <c r="F4066" s="43" t="str">
        <f t="shared" si="1905"/>
        <v/>
      </c>
      <c r="G4066" s="43" t="str">
        <f>IF(A4066&lt;&gt;"",IF(A4066&lt;Data!$G$11*0.25,$C$13/$G$32,IF(A4066&gt;Data!$G$11*0.25,$C$13,$C$13*10)),"")</f>
        <v/>
      </c>
      <c r="H4066" s="43" t="str">
        <f>IF(A4066&lt;&gt;"",IF(Data!$G$9="constant",$C$13,IF(Data!$G$9="squeeze",G4066,F4066)),"")</f>
        <v/>
      </c>
      <c r="I4066" s="38" t="str">
        <f ca="1">IF(ISNUMBER(A4066),NORMINV(RAND(),0,IF(AND(Data!$G$9="squeeze",A4066&lt;Data!$G$11*0.25),$H$32,1)*$C$30*$C$13)*($C$14*$C$12),"")</f>
        <v/>
      </c>
      <c r="J4066" s="42" t="str">
        <f ca="1">IFERROR(IF(Data!$C$6="Real",B4066,I4066+J4065+($C$14*$C$12)*(NORMINV(RAND(),$C$15,CHOOSE($G$13,$C$13,F4066,G4066)))),"")</f>
        <v/>
      </c>
      <c r="K4066" s="88" t="str">
        <f>IF(ISNUMBER(A4066), IF($G$16="fixed",$G$17,MIN(H4066*Data!$C$7*$C$16*0.5,$C$17*Data!$C$7))*$C$12,"")</f>
        <v/>
      </c>
      <c r="L4066" s="42" t="str">
        <f t="shared" ca="1" si="1920"/>
        <v/>
      </c>
      <c r="M4066" s="44" t="str">
        <f t="shared" ca="1" si="1921"/>
        <v/>
      </c>
      <c r="N4066" s="44" t="str">
        <f t="shared" ca="1" si="1922"/>
        <v/>
      </c>
      <c r="O4066" s="108" t="str">
        <f t="shared" si="1906"/>
        <v/>
      </c>
      <c r="P4066" s="102" t="str">
        <f t="shared" si="1907"/>
        <v/>
      </c>
      <c r="Q4066" s="102" t="str">
        <f t="shared" si="1908"/>
        <v/>
      </c>
      <c r="R4066" s="120" t="str">
        <f t="shared" si="1909"/>
        <v/>
      </c>
      <c r="S4066" s="54" t="str">
        <f t="shared" si="1910"/>
        <v/>
      </c>
      <c r="T4066" s="5" t="str">
        <f t="shared" si="1911"/>
        <v/>
      </c>
      <c r="U4066" s="152" t="str">
        <f t="shared" si="1894"/>
        <v/>
      </c>
      <c r="V4066" s="152" t="str">
        <f t="shared" si="1895"/>
        <v/>
      </c>
      <c r="W4066" s="153" t="str">
        <f t="shared" si="1896"/>
        <v/>
      </c>
      <c r="X4066" s="153" t="str">
        <f t="shared" si="1897"/>
        <v/>
      </c>
      <c r="Y4066" s="153" t="str">
        <f t="shared" si="1898"/>
        <v/>
      </c>
      <c r="Z4066" s="153" t="str">
        <f t="shared" si="1899"/>
        <v/>
      </c>
      <c r="AA4066" s="152" t="str">
        <f t="shared" si="1900"/>
        <v/>
      </c>
      <c r="AB4066" s="152" t="str">
        <f t="shared" si="1901"/>
        <v/>
      </c>
      <c r="AC4066" s="154" t="str">
        <f t="shared" si="1912"/>
        <v/>
      </c>
      <c r="AD4066" s="154" t="str">
        <f t="shared" si="1913"/>
        <v/>
      </c>
      <c r="AE4066" s="3" t="str">
        <f t="shared" si="1914"/>
        <v/>
      </c>
      <c r="AF4066" s="3" t="str">
        <f t="shared" si="1915"/>
        <v/>
      </c>
      <c r="AG4066" s="3" t="str">
        <f t="shared" si="1916"/>
        <v/>
      </c>
      <c r="AH4066" s="4" t="str">
        <f t="shared" si="1917"/>
        <v/>
      </c>
      <c r="AI4066" s="75" t="str">
        <f t="shared" si="1918"/>
        <v/>
      </c>
      <c r="AJ4066" s="75" t="str">
        <f t="shared" si="1919"/>
        <v/>
      </c>
    </row>
    <row r="4067" spans="1:36">
      <c r="A4067" s="41" t="str">
        <f t="shared" si="1902"/>
        <v/>
      </c>
      <c r="B4067" s="150" t="str">
        <f>IF(ISNUMBER(A4067),INDEX('MetaTrader Import'!$H$13:$J$5893,TRUNC(((A4067-$A$39+1)-1)/3)+1,MOD((A4067-$A$39+1)-1,3)+1),"")</f>
        <v/>
      </c>
      <c r="C4067" s="43" t="str">
        <f t="shared" si="1903"/>
        <v/>
      </c>
      <c r="D4067" s="43" t="str">
        <f t="shared" ca="1" si="1893"/>
        <v/>
      </c>
      <c r="E4067" s="43" t="str">
        <f t="shared" si="1904"/>
        <v/>
      </c>
      <c r="F4067" s="43" t="str">
        <f t="shared" si="1905"/>
        <v/>
      </c>
      <c r="G4067" s="43" t="str">
        <f>IF(A4067&lt;&gt;"",IF(A4067&lt;Data!$G$11*0.25,$C$13/$G$32,IF(A4067&gt;Data!$G$11*0.25,$C$13,$C$13*10)),"")</f>
        <v/>
      </c>
      <c r="H4067" s="43" t="str">
        <f>IF(A4067&lt;&gt;"",IF(Data!$G$9="constant",$C$13,IF(Data!$G$9="squeeze",G4067,F4067)),"")</f>
        <v/>
      </c>
      <c r="I4067" s="38" t="str">
        <f ca="1">IF(ISNUMBER(A4067),NORMINV(RAND(),0,IF(AND(Data!$G$9="squeeze",A4067&lt;Data!$G$11*0.25),$H$32,1)*$C$30*$C$13)*($C$14*$C$12),"")</f>
        <v/>
      </c>
      <c r="J4067" s="42" t="str">
        <f ca="1">IFERROR(IF(Data!$C$6="Real",B4067,I4067+J4066+($C$14*$C$12)*(NORMINV(RAND(),$C$15,CHOOSE($G$13,$C$13,F4067,G4067)))),"")</f>
        <v/>
      </c>
      <c r="K4067" s="88" t="str">
        <f>IF(ISNUMBER(A4067), IF($G$16="fixed",$G$17,MIN(H4067*Data!$C$7*$C$16*0.5,$C$17*Data!$C$7))*$C$12,"")</f>
        <v/>
      </c>
      <c r="L4067" s="42" t="str">
        <f t="shared" ca="1" si="1920"/>
        <v/>
      </c>
      <c r="M4067" s="44" t="str">
        <f t="shared" ca="1" si="1921"/>
        <v/>
      </c>
      <c r="N4067" s="44" t="str">
        <f t="shared" ca="1" si="1922"/>
        <v/>
      </c>
      <c r="O4067" s="108" t="str">
        <f t="shared" si="1906"/>
        <v/>
      </c>
      <c r="P4067" s="102" t="str">
        <f t="shared" si="1907"/>
        <v/>
      </c>
      <c r="Q4067" s="102" t="str">
        <f t="shared" si="1908"/>
        <v/>
      </c>
      <c r="R4067" s="120" t="str">
        <f t="shared" si="1909"/>
        <v/>
      </c>
      <c r="S4067" s="54" t="str">
        <f t="shared" si="1910"/>
        <v/>
      </c>
      <c r="T4067" s="5" t="str">
        <f t="shared" si="1911"/>
        <v/>
      </c>
      <c r="U4067" s="152" t="str">
        <f t="shared" si="1894"/>
        <v/>
      </c>
      <c r="V4067" s="152" t="str">
        <f t="shared" si="1895"/>
        <v/>
      </c>
      <c r="W4067" s="153" t="str">
        <f t="shared" si="1896"/>
        <v/>
      </c>
      <c r="X4067" s="153" t="str">
        <f t="shared" si="1897"/>
        <v/>
      </c>
      <c r="Y4067" s="153" t="str">
        <f t="shared" si="1898"/>
        <v/>
      </c>
      <c r="Z4067" s="153" t="str">
        <f t="shared" si="1899"/>
        <v/>
      </c>
      <c r="AA4067" s="152" t="str">
        <f t="shared" si="1900"/>
        <v/>
      </c>
      <c r="AB4067" s="152" t="str">
        <f t="shared" si="1901"/>
        <v/>
      </c>
      <c r="AC4067" s="154" t="str">
        <f t="shared" si="1912"/>
        <v/>
      </c>
      <c r="AD4067" s="154" t="str">
        <f t="shared" si="1913"/>
        <v/>
      </c>
      <c r="AE4067" s="3" t="str">
        <f t="shared" si="1914"/>
        <v/>
      </c>
      <c r="AF4067" s="3" t="str">
        <f t="shared" si="1915"/>
        <v/>
      </c>
      <c r="AG4067" s="3" t="str">
        <f t="shared" si="1916"/>
        <v/>
      </c>
      <c r="AH4067" s="4" t="str">
        <f t="shared" si="1917"/>
        <v/>
      </c>
      <c r="AI4067" s="75" t="str">
        <f t="shared" si="1918"/>
        <v/>
      </c>
      <c r="AJ4067" s="75" t="str">
        <f t="shared" si="1919"/>
        <v/>
      </c>
    </row>
    <row r="4068" spans="1:36">
      <c r="A4068" s="41" t="str">
        <f t="shared" si="1902"/>
        <v/>
      </c>
      <c r="B4068" s="150" t="str">
        <f>IF(ISNUMBER(A4068),INDEX('MetaTrader Import'!$H$13:$J$5893,TRUNC(((A4068-$A$39+1)-1)/3)+1,MOD((A4068-$A$39+1)-1,3)+1),"")</f>
        <v/>
      </c>
      <c r="C4068" s="43" t="str">
        <f t="shared" si="1903"/>
        <v/>
      </c>
      <c r="D4068" s="43" t="str">
        <f t="shared" ca="1" si="1893"/>
        <v/>
      </c>
      <c r="E4068" s="43" t="str">
        <f t="shared" si="1904"/>
        <v/>
      </c>
      <c r="F4068" s="43" t="str">
        <f t="shared" si="1905"/>
        <v/>
      </c>
      <c r="G4068" s="43" t="str">
        <f>IF(A4068&lt;&gt;"",IF(A4068&lt;Data!$G$11*0.25,$C$13/$G$32,IF(A4068&gt;Data!$G$11*0.25,$C$13,$C$13*10)),"")</f>
        <v/>
      </c>
      <c r="H4068" s="43" t="str">
        <f>IF(A4068&lt;&gt;"",IF(Data!$G$9="constant",$C$13,IF(Data!$G$9="squeeze",G4068,F4068)),"")</f>
        <v/>
      </c>
      <c r="I4068" s="38" t="str">
        <f ca="1">IF(ISNUMBER(A4068),NORMINV(RAND(),0,IF(AND(Data!$G$9="squeeze",A4068&lt;Data!$G$11*0.25),$H$32,1)*$C$30*$C$13)*($C$14*$C$12),"")</f>
        <v/>
      </c>
      <c r="J4068" s="42" t="str">
        <f ca="1">IFERROR(IF(Data!$C$6="Real",B4068,I4068+J4067+($C$14*$C$12)*(NORMINV(RAND(),$C$15,CHOOSE($G$13,$C$13,F4068,G4068)))),"")</f>
        <v/>
      </c>
      <c r="K4068" s="88" t="str">
        <f>IF(ISNUMBER(A4068), IF($G$16="fixed",$G$17,MIN(H4068*Data!$C$7*$C$16*0.5,$C$17*Data!$C$7))*$C$12,"")</f>
        <v/>
      </c>
      <c r="L4068" s="42" t="str">
        <f t="shared" ca="1" si="1920"/>
        <v/>
      </c>
      <c r="M4068" s="44" t="str">
        <f t="shared" ca="1" si="1921"/>
        <v/>
      </c>
      <c r="N4068" s="44" t="str">
        <f t="shared" ca="1" si="1922"/>
        <v/>
      </c>
      <c r="O4068" s="108" t="str">
        <f t="shared" si="1906"/>
        <v/>
      </c>
      <c r="P4068" s="102" t="str">
        <f t="shared" si="1907"/>
        <v/>
      </c>
      <c r="Q4068" s="102" t="str">
        <f t="shared" si="1908"/>
        <v/>
      </c>
      <c r="R4068" s="120" t="str">
        <f t="shared" si="1909"/>
        <v/>
      </c>
      <c r="S4068" s="54" t="str">
        <f t="shared" si="1910"/>
        <v/>
      </c>
      <c r="T4068" s="5" t="str">
        <f t="shared" si="1911"/>
        <v/>
      </c>
      <c r="U4068" s="152" t="str">
        <f t="shared" si="1894"/>
        <v/>
      </c>
      <c r="V4068" s="152" t="str">
        <f t="shared" si="1895"/>
        <v/>
      </c>
      <c r="W4068" s="153" t="str">
        <f t="shared" si="1896"/>
        <v/>
      </c>
      <c r="X4068" s="153" t="str">
        <f t="shared" si="1897"/>
        <v/>
      </c>
      <c r="Y4068" s="153" t="str">
        <f t="shared" si="1898"/>
        <v/>
      </c>
      <c r="Z4068" s="153" t="str">
        <f t="shared" si="1899"/>
        <v/>
      </c>
      <c r="AA4068" s="152" t="str">
        <f t="shared" si="1900"/>
        <v/>
      </c>
      <c r="AB4068" s="152" t="str">
        <f t="shared" si="1901"/>
        <v/>
      </c>
      <c r="AC4068" s="154" t="str">
        <f t="shared" si="1912"/>
        <v/>
      </c>
      <c r="AD4068" s="154" t="str">
        <f t="shared" si="1913"/>
        <v/>
      </c>
      <c r="AE4068" s="3" t="str">
        <f t="shared" si="1914"/>
        <v/>
      </c>
      <c r="AF4068" s="3" t="str">
        <f t="shared" si="1915"/>
        <v/>
      </c>
      <c r="AG4068" s="3" t="str">
        <f t="shared" si="1916"/>
        <v/>
      </c>
      <c r="AH4068" s="4" t="str">
        <f t="shared" si="1917"/>
        <v/>
      </c>
      <c r="AI4068" s="75" t="str">
        <f t="shared" si="1918"/>
        <v/>
      </c>
      <c r="AJ4068" s="75" t="str">
        <f t="shared" si="1919"/>
        <v/>
      </c>
    </row>
    <row r="4069" spans="1:36">
      <c r="A4069" s="41" t="str">
        <f t="shared" si="1902"/>
        <v/>
      </c>
      <c r="B4069" s="150" t="str">
        <f>IF(ISNUMBER(A4069),INDEX('MetaTrader Import'!$H$13:$J$5893,TRUNC(((A4069-$A$39+1)-1)/3)+1,MOD((A4069-$A$39+1)-1,3)+1),"")</f>
        <v/>
      </c>
      <c r="C4069" s="43" t="str">
        <f t="shared" si="1903"/>
        <v/>
      </c>
      <c r="D4069" s="43" t="str">
        <f t="shared" ca="1" si="1893"/>
        <v/>
      </c>
      <c r="E4069" s="43" t="str">
        <f t="shared" si="1904"/>
        <v/>
      </c>
      <c r="F4069" s="43" t="str">
        <f t="shared" si="1905"/>
        <v/>
      </c>
      <c r="G4069" s="43" t="str">
        <f>IF(A4069&lt;&gt;"",IF(A4069&lt;Data!$G$11*0.25,$C$13/$G$32,IF(A4069&gt;Data!$G$11*0.25,$C$13,$C$13*10)),"")</f>
        <v/>
      </c>
      <c r="H4069" s="43" t="str">
        <f>IF(A4069&lt;&gt;"",IF(Data!$G$9="constant",$C$13,IF(Data!$G$9="squeeze",G4069,F4069)),"")</f>
        <v/>
      </c>
      <c r="I4069" s="38" t="str">
        <f ca="1">IF(ISNUMBER(A4069),NORMINV(RAND(),0,IF(AND(Data!$G$9="squeeze",A4069&lt;Data!$G$11*0.25),$H$32,1)*$C$30*$C$13)*($C$14*$C$12),"")</f>
        <v/>
      </c>
      <c r="J4069" s="42" t="str">
        <f ca="1">IFERROR(IF(Data!$C$6="Real",B4069,I4069+J4068+($C$14*$C$12)*(NORMINV(RAND(),$C$15,CHOOSE($G$13,$C$13,F4069,G4069)))),"")</f>
        <v/>
      </c>
      <c r="K4069" s="88" t="str">
        <f>IF(ISNUMBER(A4069), IF($G$16="fixed",$G$17,MIN(H4069*Data!$C$7*$C$16*0.5,$C$17*Data!$C$7))*$C$12,"")</f>
        <v/>
      </c>
      <c r="L4069" s="42" t="str">
        <f t="shared" ca="1" si="1920"/>
        <v/>
      </c>
      <c r="M4069" s="44" t="str">
        <f t="shared" ca="1" si="1921"/>
        <v/>
      </c>
      <c r="N4069" s="44" t="str">
        <f t="shared" ca="1" si="1922"/>
        <v/>
      </c>
      <c r="O4069" s="108" t="str">
        <f t="shared" si="1906"/>
        <v/>
      </c>
      <c r="P4069" s="102" t="str">
        <f t="shared" si="1907"/>
        <v/>
      </c>
      <c r="Q4069" s="102" t="str">
        <f t="shared" si="1908"/>
        <v/>
      </c>
      <c r="R4069" s="120" t="str">
        <f t="shared" si="1909"/>
        <v/>
      </c>
      <c r="S4069" s="54" t="str">
        <f t="shared" si="1910"/>
        <v/>
      </c>
      <c r="T4069" s="5" t="str">
        <f t="shared" si="1911"/>
        <v/>
      </c>
      <c r="U4069" s="152" t="str">
        <f t="shared" si="1894"/>
        <v/>
      </c>
      <c r="V4069" s="152" t="str">
        <f t="shared" si="1895"/>
        <v/>
      </c>
      <c r="W4069" s="153" t="str">
        <f t="shared" si="1896"/>
        <v/>
      </c>
      <c r="X4069" s="153" t="str">
        <f t="shared" si="1897"/>
        <v/>
      </c>
      <c r="Y4069" s="153" t="str">
        <f t="shared" si="1898"/>
        <v/>
      </c>
      <c r="Z4069" s="153" t="str">
        <f t="shared" si="1899"/>
        <v/>
      </c>
      <c r="AA4069" s="152" t="str">
        <f t="shared" si="1900"/>
        <v/>
      </c>
      <c r="AB4069" s="152" t="str">
        <f t="shared" si="1901"/>
        <v/>
      </c>
      <c r="AC4069" s="154" t="str">
        <f t="shared" si="1912"/>
        <v/>
      </c>
      <c r="AD4069" s="154" t="str">
        <f t="shared" si="1913"/>
        <v/>
      </c>
      <c r="AE4069" s="3" t="str">
        <f t="shared" si="1914"/>
        <v/>
      </c>
      <c r="AF4069" s="3" t="str">
        <f t="shared" si="1915"/>
        <v/>
      </c>
      <c r="AG4069" s="3" t="str">
        <f t="shared" si="1916"/>
        <v/>
      </c>
      <c r="AH4069" s="4" t="str">
        <f t="shared" si="1917"/>
        <v/>
      </c>
      <c r="AI4069" s="75" t="str">
        <f t="shared" si="1918"/>
        <v/>
      </c>
      <c r="AJ4069" s="75" t="str">
        <f t="shared" si="1919"/>
        <v/>
      </c>
    </row>
    <row r="4070" spans="1:36">
      <c r="A4070" s="41" t="str">
        <f t="shared" si="1902"/>
        <v/>
      </c>
      <c r="B4070" s="150" t="str">
        <f>IF(ISNUMBER(A4070),INDEX('MetaTrader Import'!$H$13:$J$5893,TRUNC(((A4070-$A$39+1)-1)/3)+1,MOD((A4070-$A$39+1)-1,3)+1),"")</f>
        <v/>
      </c>
      <c r="C4070" s="43" t="str">
        <f t="shared" si="1903"/>
        <v/>
      </c>
      <c r="D4070" s="43" t="str">
        <f t="shared" ca="1" si="1893"/>
        <v/>
      </c>
      <c r="E4070" s="43" t="str">
        <f t="shared" si="1904"/>
        <v/>
      </c>
      <c r="F4070" s="43" t="str">
        <f t="shared" si="1905"/>
        <v/>
      </c>
      <c r="G4070" s="43" t="str">
        <f>IF(A4070&lt;&gt;"",IF(A4070&lt;Data!$G$11*0.25,$C$13/$G$32,IF(A4070&gt;Data!$G$11*0.25,$C$13,$C$13*10)),"")</f>
        <v/>
      </c>
      <c r="H4070" s="43" t="str">
        <f>IF(A4070&lt;&gt;"",IF(Data!$G$9="constant",$C$13,IF(Data!$G$9="squeeze",G4070,F4070)),"")</f>
        <v/>
      </c>
      <c r="I4070" s="38" t="str">
        <f ca="1">IF(ISNUMBER(A4070),NORMINV(RAND(),0,IF(AND(Data!$G$9="squeeze",A4070&lt;Data!$G$11*0.25),$H$32,1)*$C$30*$C$13)*($C$14*$C$12),"")</f>
        <v/>
      </c>
      <c r="J4070" s="42" t="str">
        <f ca="1">IFERROR(IF(Data!$C$6="Real",B4070,I4070+J4069+($C$14*$C$12)*(NORMINV(RAND(),$C$15,CHOOSE($G$13,$C$13,F4070,G4070)))),"")</f>
        <v/>
      </c>
      <c r="K4070" s="88" t="str">
        <f>IF(ISNUMBER(A4070), IF($G$16="fixed",$G$17,MIN(H4070*Data!$C$7*$C$16*0.5,$C$17*Data!$C$7))*$C$12,"")</f>
        <v/>
      </c>
      <c r="L4070" s="42" t="str">
        <f t="shared" ca="1" si="1920"/>
        <v/>
      </c>
      <c r="M4070" s="44" t="str">
        <f t="shared" ca="1" si="1921"/>
        <v/>
      </c>
      <c r="N4070" s="44" t="str">
        <f t="shared" ca="1" si="1922"/>
        <v/>
      </c>
      <c r="O4070" s="108" t="str">
        <f t="shared" si="1906"/>
        <v/>
      </c>
      <c r="P4070" s="102" t="str">
        <f t="shared" si="1907"/>
        <v/>
      </c>
      <c r="Q4070" s="102" t="str">
        <f t="shared" si="1908"/>
        <v/>
      </c>
      <c r="R4070" s="120" t="str">
        <f t="shared" si="1909"/>
        <v/>
      </c>
      <c r="S4070" s="54" t="str">
        <f t="shared" si="1910"/>
        <v/>
      </c>
      <c r="T4070" s="5" t="str">
        <f t="shared" si="1911"/>
        <v/>
      </c>
      <c r="U4070" s="152" t="str">
        <f t="shared" si="1894"/>
        <v/>
      </c>
      <c r="V4070" s="152" t="str">
        <f t="shared" si="1895"/>
        <v/>
      </c>
      <c r="W4070" s="153" t="str">
        <f t="shared" si="1896"/>
        <v/>
      </c>
      <c r="X4070" s="153" t="str">
        <f t="shared" si="1897"/>
        <v/>
      </c>
      <c r="Y4070" s="153" t="str">
        <f t="shared" si="1898"/>
        <v/>
      </c>
      <c r="Z4070" s="153" t="str">
        <f t="shared" si="1899"/>
        <v/>
      </c>
      <c r="AA4070" s="152" t="str">
        <f t="shared" si="1900"/>
        <v/>
      </c>
      <c r="AB4070" s="152" t="str">
        <f t="shared" si="1901"/>
        <v/>
      </c>
      <c r="AC4070" s="154" t="str">
        <f t="shared" si="1912"/>
        <v/>
      </c>
      <c r="AD4070" s="154" t="str">
        <f t="shared" si="1913"/>
        <v/>
      </c>
      <c r="AE4070" s="3" t="str">
        <f t="shared" si="1914"/>
        <v/>
      </c>
      <c r="AF4070" s="3" t="str">
        <f t="shared" si="1915"/>
        <v/>
      </c>
      <c r="AG4070" s="3" t="str">
        <f t="shared" si="1916"/>
        <v/>
      </c>
      <c r="AH4070" s="4" t="str">
        <f t="shared" si="1917"/>
        <v/>
      </c>
      <c r="AI4070" s="75" t="str">
        <f t="shared" si="1918"/>
        <v/>
      </c>
      <c r="AJ4070" s="75" t="str">
        <f t="shared" si="1919"/>
        <v/>
      </c>
    </row>
    <row r="4071" spans="1:36">
      <c r="A4071" s="41" t="str">
        <f t="shared" si="1902"/>
        <v/>
      </c>
      <c r="B4071" s="150" t="str">
        <f>IF(ISNUMBER(A4071),INDEX('MetaTrader Import'!$H$13:$J$5893,TRUNC(((A4071-$A$39+1)-1)/3)+1,MOD((A4071-$A$39+1)-1,3)+1),"")</f>
        <v/>
      </c>
      <c r="C4071" s="43" t="str">
        <f t="shared" si="1903"/>
        <v/>
      </c>
      <c r="D4071" s="43" t="str">
        <f t="shared" ca="1" si="1893"/>
        <v/>
      </c>
      <c r="E4071" s="43" t="str">
        <f t="shared" si="1904"/>
        <v/>
      </c>
      <c r="F4071" s="43" t="str">
        <f t="shared" si="1905"/>
        <v/>
      </c>
      <c r="G4071" s="43" t="str">
        <f>IF(A4071&lt;&gt;"",IF(A4071&lt;Data!$G$11*0.25,$C$13/$G$32,IF(A4071&gt;Data!$G$11*0.25,$C$13,$C$13*10)),"")</f>
        <v/>
      </c>
      <c r="H4071" s="43" t="str">
        <f>IF(A4071&lt;&gt;"",IF(Data!$G$9="constant",$C$13,IF(Data!$G$9="squeeze",G4071,F4071)),"")</f>
        <v/>
      </c>
      <c r="I4071" s="38" t="str">
        <f ca="1">IF(ISNUMBER(A4071),NORMINV(RAND(),0,IF(AND(Data!$G$9="squeeze",A4071&lt;Data!$G$11*0.25),$H$32,1)*$C$30*$C$13)*($C$14*$C$12),"")</f>
        <v/>
      </c>
      <c r="J4071" s="42" t="str">
        <f ca="1">IFERROR(IF(Data!$C$6="Real",B4071,I4071+J4070+($C$14*$C$12)*(NORMINV(RAND(),$C$15,CHOOSE($G$13,$C$13,F4071,G4071)))),"")</f>
        <v/>
      </c>
      <c r="K4071" s="88" t="str">
        <f>IF(ISNUMBER(A4071), IF($G$16="fixed",$G$17,MIN(H4071*Data!$C$7*$C$16*0.5,$C$17*Data!$C$7))*$C$12,"")</f>
        <v/>
      </c>
      <c r="L4071" s="42" t="str">
        <f t="shared" ca="1" si="1920"/>
        <v/>
      </c>
      <c r="M4071" s="44" t="str">
        <f t="shared" ca="1" si="1921"/>
        <v/>
      </c>
      <c r="N4071" s="44" t="str">
        <f t="shared" ca="1" si="1922"/>
        <v/>
      </c>
      <c r="O4071" s="108" t="str">
        <f t="shared" si="1906"/>
        <v/>
      </c>
      <c r="P4071" s="102" t="str">
        <f t="shared" si="1907"/>
        <v/>
      </c>
      <c r="Q4071" s="102" t="str">
        <f t="shared" si="1908"/>
        <v/>
      </c>
      <c r="R4071" s="120" t="str">
        <f t="shared" si="1909"/>
        <v/>
      </c>
      <c r="S4071" s="54" t="str">
        <f t="shared" si="1910"/>
        <v/>
      </c>
      <c r="T4071" s="5" t="str">
        <f t="shared" si="1911"/>
        <v/>
      </c>
      <c r="U4071" s="152" t="str">
        <f t="shared" si="1894"/>
        <v/>
      </c>
      <c r="V4071" s="152" t="str">
        <f t="shared" si="1895"/>
        <v/>
      </c>
      <c r="W4071" s="153" t="str">
        <f t="shared" si="1896"/>
        <v/>
      </c>
      <c r="X4071" s="153" t="str">
        <f t="shared" si="1897"/>
        <v/>
      </c>
      <c r="Y4071" s="153" t="str">
        <f t="shared" si="1898"/>
        <v/>
      </c>
      <c r="Z4071" s="153" t="str">
        <f t="shared" si="1899"/>
        <v/>
      </c>
      <c r="AA4071" s="152" t="str">
        <f t="shared" si="1900"/>
        <v/>
      </c>
      <c r="AB4071" s="152" t="str">
        <f t="shared" si="1901"/>
        <v/>
      </c>
      <c r="AC4071" s="154" t="str">
        <f t="shared" si="1912"/>
        <v/>
      </c>
      <c r="AD4071" s="154" t="str">
        <f t="shared" si="1913"/>
        <v/>
      </c>
      <c r="AE4071" s="3" t="str">
        <f t="shared" si="1914"/>
        <v/>
      </c>
      <c r="AF4071" s="3" t="str">
        <f t="shared" si="1915"/>
        <v/>
      </c>
      <c r="AG4071" s="3" t="str">
        <f t="shared" si="1916"/>
        <v/>
      </c>
      <c r="AH4071" s="4" t="str">
        <f t="shared" si="1917"/>
        <v/>
      </c>
      <c r="AI4071" s="75" t="str">
        <f t="shared" si="1918"/>
        <v/>
      </c>
      <c r="AJ4071" s="75" t="str">
        <f t="shared" si="1919"/>
        <v/>
      </c>
    </row>
    <row r="4072" spans="1:36">
      <c r="A4072" s="41" t="str">
        <f t="shared" si="1902"/>
        <v/>
      </c>
      <c r="B4072" s="150" t="str">
        <f>IF(ISNUMBER(A4072),INDEX('MetaTrader Import'!$H$13:$J$5893,TRUNC(((A4072-$A$39+1)-1)/3)+1,MOD((A4072-$A$39+1)-1,3)+1),"")</f>
        <v/>
      </c>
      <c r="C4072" s="43" t="str">
        <f t="shared" si="1903"/>
        <v/>
      </c>
      <c r="D4072" s="43" t="str">
        <f t="shared" ca="1" si="1893"/>
        <v/>
      </c>
      <c r="E4072" s="43" t="str">
        <f t="shared" si="1904"/>
        <v/>
      </c>
      <c r="F4072" s="43" t="str">
        <f t="shared" si="1905"/>
        <v/>
      </c>
      <c r="G4072" s="43" t="str">
        <f>IF(A4072&lt;&gt;"",IF(A4072&lt;Data!$G$11*0.25,$C$13/$G$32,IF(A4072&gt;Data!$G$11*0.25,$C$13,$C$13*10)),"")</f>
        <v/>
      </c>
      <c r="H4072" s="43" t="str">
        <f>IF(A4072&lt;&gt;"",IF(Data!$G$9="constant",$C$13,IF(Data!$G$9="squeeze",G4072,F4072)),"")</f>
        <v/>
      </c>
      <c r="I4072" s="38" t="str">
        <f ca="1">IF(ISNUMBER(A4072),NORMINV(RAND(),0,IF(AND(Data!$G$9="squeeze",A4072&lt;Data!$G$11*0.25),$H$32,1)*$C$30*$C$13)*($C$14*$C$12),"")</f>
        <v/>
      </c>
      <c r="J4072" s="42" t="str">
        <f ca="1">IFERROR(IF(Data!$C$6="Real",B4072,I4072+J4071+($C$14*$C$12)*(NORMINV(RAND(),$C$15,CHOOSE($G$13,$C$13,F4072,G4072)))),"")</f>
        <v/>
      </c>
      <c r="K4072" s="88" t="str">
        <f>IF(ISNUMBER(A4072), IF($G$16="fixed",$G$17,MIN(H4072*Data!$C$7*$C$16*0.5,$C$17*Data!$C$7))*$C$12,"")</f>
        <v/>
      </c>
      <c r="L4072" s="42" t="str">
        <f t="shared" ca="1" si="1920"/>
        <v/>
      </c>
      <c r="M4072" s="44" t="str">
        <f t="shared" ca="1" si="1921"/>
        <v/>
      </c>
      <c r="N4072" s="44" t="str">
        <f t="shared" ca="1" si="1922"/>
        <v/>
      </c>
      <c r="O4072" s="108" t="str">
        <f t="shared" si="1906"/>
        <v/>
      </c>
      <c r="P4072" s="102" t="str">
        <f t="shared" si="1907"/>
        <v/>
      </c>
      <c r="Q4072" s="102" t="str">
        <f t="shared" si="1908"/>
        <v/>
      </c>
      <c r="R4072" s="120" t="str">
        <f t="shared" si="1909"/>
        <v/>
      </c>
      <c r="S4072" s="54" t="str">
        <f t="shared" si="1910"/>
        <v/>
      </c>
      <c r="T4072" s="5" t="str">
        <f t="shared" si="1911"/>
        <v/>
      </c>
      <c r="U4072" s="152" t="str">
        <f t="shared" si="1894"/>
        <v/>
      </c>
      <c r="V4072" s="152" t="str">
        <f t="shared" si="1895"/>
        <v/>
      </c>
      <c r="W4072" s="153" t="str">
        <f t="shared" si="1896"/>
        <v/>
      </c>
      <c r="X4072" s="153" t="str">
        <f t="shared" si="1897"/>
        <v/>
      </c>
      <c r="Y4072" s="153" t="str">
        <f t="shared" si="1898"/>
        <v/>
      </c>
      <c r="Z4072" s="153" t="str">
        <f t="shared" si="1899"/>
        <v/>
      </c>
      <c r="AA4072" s="152" t="str">
        <f t="shared" si="1900"/>
        <v/>
      </c>
      <c r="AB4072" s="152" t="str">
        <f t="shared" si="1901"/>
        <v/>
      </c>
      <c r="AC4072" s="154" t="str">
        <f t="shared" si="1912"/>
        <v/>
      </c>
      <c r="AD4072" s="154" t="str">
        <f t="shared" si="1913"/>
        <v/>
      </c>
      <c r="AE4072" s="3" t="str">
        <f t="shared" si="1914"/>
        <v/>
      </c>
      <c r="AF4072" s="3" t="str">
        <f t="shared" si="1915"/>
        <v/>
      </c>
      <c r="AG4072" s="3" t="str">
        <f t="shared" si="1916"/>
        <v/>
      </c>
      <c r="AH4072" s="4" t="str">
        <f t="shared" si="1917"/>
        <v/>
      </c>
      <c r="AI4072" s="75" t="str">
        <f t="shared" si="1918"/>
        <v/>
      </c>
      <c r="AJ4072" s="75" t="str">
        <f t="shared" si="1919"/>
        <v/>
      </c>
    </row>
    <row r="4073" spans="1:36">
      <c r="A4073" s="41" t="str">
        <f t="shared" si="1902"/>
        <v/>
      </c>
      <c r="B4073" s="150" t="str">
        <f>IF(ISNUMBER(A4073),INDEX('MetaTrader Import'!$H$13:$J$5893,TRUNC(((A4073-$A$39+1)-1)/3)+1,MOD((A4073-$A$39+1)-1,3)+1),"")</f>
        <v/>
      </c>
      <c r="C4073" s="43" t="str">
        <f t="shared" si="1903"/>
        <v/>
      </c>
      <c r="D4073" s="43" t="str">
        <f t="shared" ca="1" si="1893"/>
        <v/>
      </c>
      <c r="E4073" s="43" t="str">
        <f t="shared" si="1904"/>
        <v/>
      </c>
      <c r="F4073" s="43" t="str">
        <f t="shared" si="1905"/>
        <v/>
      </c>
      <c r="G4073" s="43" t="str">
        <f>IF(A4073&lt;&gt;"",IF(A4073&lt;Data!$G$11*0.25,$C$13/$G$32,IF(A4073&gt;Data!$G$11*0.25,$C$13,$C$13*10)),"")</f>
        <v/>
      </c>
      <c r="H4073" s="43" t="str">
        <f>IF(A4073&lt;&gt;"",IF(Data!$G$9="constant",$C$13,IF(Data!$G$9="squeeze",G4073,F4073)),"")</f>
        <v/>
      </c>
      <c r="I4073" s="38" t="str">
        <f ca="1">IF(ISNUMBER(A4073),NORMINV(RAND(),0,IF(AND(Data!$G$9="squeeze",A4073&lt;Data!$G$11*0.25),$H$32,1)*$C$30*$C$13)*($C$14*$C$12),"")</f>
        <v/>
      </c>
      <c r="J4073" s="42" t="str">
        <f ca="1">IFERROR(IF(Data!$C$6="Real",B4073,I4073+J4072+($C$14*$C$12)*(NORMINV(RAND(),$C$15,CHOOSE($G$13,$C$13,F4073,G4073)))),"")</f>
        <v/>
      </c>
      <c r="K4073" s="88" t="str">
        <f>IF(ISNUMBER(A4073), IF($G$16="fixed",$G$17,MIN(H4073*Data!$C$7*$C$16*0.5,$C$17*Data!$C$7))*$C$12,"")</f>
        <v/>
      </c>
      <c r="L4073" s="42" t="str">
        <f t="shared" ca="1" si="1920"/>
        <v/>
      </c>
      <c r="M4073" s="44" t="str">
        <f t="shared" ca="1" si="1921"/>
        <v/>
      </c>
      <c r="N4073" s="44" t="str">
        <f t="shared" ca="1" si="1922"/>
        <v/>
      </c>
      <c r="O4073" s="108" t="str">
        <f t="shared" si="1906"/>
        <v/>
      </c>
      <c r="P4073" s="102" t="str">
        <f t="shared" si="1907"/>
        <v/>
      </c>
      <c r="Q4073" s="102" t="str">
        <f t="shared" si="1908"/>
        <v/>
      </c>
      <c r="R4073" s="120" t="str">
        <f t="shared" si="1909"/>
        <v/>
      </c>
      <c r="S4073" s="54" t="str">
        <f t="shared" si="1910"/>
        <v/>
      </c>
      <c r="T4073" s="5" t="str">
        <f t="shared" si="1911"/>
        <v/>
      </c>
      <c r="U4073" s="152" t="str">
        <f t="shared" si="1894"/>
        <v/>
      </c>
      <c r="V4073" s="152" t="str">
        <f t="shared" si="1895"/>
        <v/>
      </c>
      <c r="W4073" s="153" t="str">
        <f t="shared" si="1896"/>
        <v/>
      </c>
      <c r="X4073" s="153" t="str">
        <f t="shared" si="1897"/>
        <v/>
      </c>
      <c r="Y4073" s="153" t="str">
        <f t="shared" si="1898"/>
        <v/>
      </c>
      <c r="Z4073" s="153" t="str">
        <f t="shared" si="1899"/>
        <v/>
      </c>
      <c r="AA4073" s="152" t="str">
        <f t="shared" si="1900"/>
        <v/>
      </c>
      <c r="AB4073" s="152" t="str">
        <f t="shared" si="1901"/>
        <v/>
      </c>
      <c r="AC4073" s="154" t="str">
        <f t="shared" si="1912"/>
        <v/>
      </c>
      <c r="AD4073" s="154" t="str">
        <f t="shared" si="1913"/>
        <v/>
      </c>
      <c r="AE4073" s="3" t="str">
        <f t="shared" si="1914"/>
        <v/>
      </c>
      <c r="AF4073" s="3" t="str">
        <f t="shared" si="1915"/>
        <v/>
      </c>
      <c r="AG4073" s="3" t="str">
        <f t="shared" si="1916"/>
        <v/>
      </c>
      <c r="AH4073" s="4" t="str">
        <f t="shared" si="1917"/>
        <v/>
      </c>
      <c r="AI4073" s="75" t="str">
        <f t="shared" si="1918"/>
        <v/>
      </c>
      <c r="AJ4073" s="75" t="str">
        <f t="shared" si="1919"/>
        <v/>
      </c>
    </row>
    <row r="4074" spans="1:36">
      <c r="A4074" s="41" t="str">
        <f t="shared" si="1902"/>
        <v/>
      </c>
      <c r="B4074" s="150" t="str">
        <f>IF(ISNUMBER(A4074),INDEX('MetaTrader Import'!$H$13:$J$5893,TRUNC(((A4074-$A$39+1)-1)/3)+1,MOD((A4074-$A$39+1)-1,3)+1),"")</f>
        <v/>
      </c>
      <c r="C4074" s="43" t="str">
        <f t="shared" si="1903"/>
        <v/>
      </c>
      <c r="D4074" s="43" t="str">
        <f t="shared" ca="1" si="1893"/>
        <v/>
      </c>
      <c r="E4074" s="43" t="str">
        <f t="shared" si="1904"/>
        <v/>
      </c>
      <c r="F4074" s="43" t="str">
        <f t="shared" si="1905"/>
        <v/>
      </c>
      <c r="G4074" s="43" t="str">
        <f>IF(A4074&lt;&gt;"",IF(A4074&lt;Data!$G$11*0.25,$C$13/$G$32,IF(A4074&gt;Data!$G$11*0.25,$C$13,$C$13*10)),"")</f>
        <v/>
      </c>
      <c r="H4074" s="43" t="str">
        <f>IF(A4074&lt;&gt;"",IF(Data!$G$9="constant",$C$13,IF(Data!$G$9="squeeze",G4074,F4074)),"")</f>
        <v/>
      </c>
      <c r="I4074" s="38" t="str">
        <f ca="1">IF(ISNUMBER(A4074),NORMINV(RAND(),0,IF(AND(Data!$G$9="squeeze",A4074&lt;Data!$G$11*0.25),$H$32,1)*$C$30*$C$13)*($C$14*$C$12),"")</f>
        <v/>
      </c>
      <c r="J4074" s="42" t="str">
        <f ca="1">IFERROR(IF(Data!$C$6="Real",B4074,I4074+J4073+($C$14*$C$12)*(NORMINV(RAND(),$C$15,CHOOSE($G$13,$C$13,F4074,G4074)))),"")</f>
        <v/>
      </c>
      <c r="K4074" s="88" t="str">
        <f>IF(ISNUMBER(A4074), IF($G$16="fixed",$G$17,MIN(H4074*Data!$C$7*$C$16*0.5,$C$17*Data!$C$7))*$C$12,"")</f>
        <v/>
      </c>
      <c r="L4074" s="42" t="str">
        <f t="shared" ca="1" si="1920"/>
        <v/>
      </c>
      <c r="M4074" s="44" t="str">
        <f t="shared" ca="1" si="1921"/>
        <v/>
      </c>
      <c r="N4074" s="44" t="str">
        <f t="shared" ca="1" si="1922"/>
        <v/>
      </c>
      <c r="O4074" s="108" t="str">
        <f t="shared" si="1906"/>
        <v/>
      </c>
      <c r="P4074" s="102" t="str">
        <f t="shared" si="1907"/>
        <v/>
      </c>
      <c r="Q4074" s="102" t="str">
        <f t="shared" si="1908"/>
        <v/>
      </c>
      <c r="R4074" s="120" t="str">
        <f t="shared" si="1909"/>
        <v/>
      </c>
      <c r="S4074" s="54" t="str">
        <f t="shared" si="1910"/>
        <v/>
      </c>
      <c r="T4074" s="5" t="str">
        <f t="shared" si="1911"/>
        <v/>
      </c>
      <c r="U4074" s="152" t="str">
        <f t="shared" si="1894"/>
        <v/>
      </c>
      <c r="V4074" s="152" t="str">
        <f t="shared" si="1895"/>
        <v/>
      </c>
      <c r="W4074" s="153" t="str">
        <f t="shared" si="1896"/>
        <v/>
      </c>
      <c r="X4074" s="153" t="str">
        <f t="shared" si="1897"/>
        <v/>
      </c>
      <c r="Y4074" s="153" t="str">
        <f t="shared" si="1898"/>
        <v/>
      </c>
      <c r="Z4074" s="153" t="str">
        <f t="shared" si="1899"/>
        <v/>
      </c>
      <c r="AA4074" s="152" t="str">
        <f t="shared" si="1900"/>
        <v/>
      </c>
      <c r="AB4074" s="152" t="str">
        <f t="shared" si="1901"/>
        <v/>
      </c>
      <c r="AC4074" s="154" t="str">
        <f t="shared" si="1912"/>
        <v/>
      </c>
      <c r="AD4074" s="154" t="str">
        <f t="shared" si="1913"/>
        <v/>
      </c>
      <c r="AE4074" s="3" t="str">
        <f t="shared" si="1914"/>
        <v/>
      </c>
      <c r="AF4074" s="3" t="str">
        <f t="shared" si="1915"/>
        <v/>
      </c>
      <c r="AG4074" s="3" t="str">
        <f t="shared" si="1916"/>
        <v/>
      </c>
      <c r="AH4074" s="4" t="str">
        <f t="shared" si="1917"/>
        <v/>
      </c>
      <c r="AI4074" s="75" t="str">
        <f t="shared" si="1918"/>
        <v/>
      </c>
      <c r="AJ4074" s="75" t="str">
        <f t="shared" si="1919"/>
        <v/>
      </c>
    </row>
    <row r="4075" spans="1:36">
      <c r="A4075" s="41" t="str">
        <f t="shared" si="1902"/>
        <v/>
      </c>
      <c r="B4075" s="150" t="str">
        <f>IF(ISNUMBER(A4075),INDEX('MetaTrader Import'!$H$13:$J$5893,TRUNC(((A4075-$A$39+1)-1)/3)+1,MOD((A4075-$A$39+1)-1,3)+1),"")</f>
        <v/>
      </c>
      <c r="C4075" s="43" t="str">
        <f t="shared" si="1903"/>
        <v/>
      </c>
      <c r="D4075" s="43" t="str">
        <f t="shared" ca="1" si="1893"/>
        <v/>
      </c>
      <c r="E4075" s="43" t="str">
        <f t="shared" si="1904"/>
        <v/>
      </c>
      <c r="F4075" s="43" t="str">
        <f t="shared" si="1905"/>
        <v/>
      </c>
      <c r="G4075" s="43" t="str">
        <f>IF(A4075&lt;&gt;"",IF(A4075&lt;Data!$G$11*0.25,$C$13/$G$32,IF(A4075&gt;Data!$G$11*0.25,$C$13,$C$13*10)),"")</f>
        <v/>
      </c>
      <c r="H4075" s="43" t="str">
        <f>IF(A4075&lt;&gt;"",IF(Data!$G$9="constant",$C$13,IF(Data!$G$9="squeeze",G4075,F4075)),"")</f>
        <v/>
      </c>
      <c r="I4075" s="38" t="str">
        <f ca="1">IF(ISNUMBER(A4075),NORMINV(RAND(),0,IF(AND(Data!$G$9="squeeze",A4075&lt;Data!$G$11*0.25),$H$32,1)*$C$30*$C$13)*($C$14*$C$12),"")</f>
        <v/>
      </c>
      <c r="J4075" s="42" t="str">
        <f ca="1">IFERROR(IF(Data!$C$6="Real",B4075,I4075+J4074+($C$14*$C$12)*(NORMINV(RAND(),$C$15,CHOOSE($G$13,$C$13,F4075,G4075)))),"")</f>
        <v/>
      </c>
      <c r="K4075" s="88" t="str">
        <f>IF(ISNUMBER(A4075), IF($G$16="fixed",$G$17,MIN(H4075*Data!$C$7*$C$16*0.5,$C$17*Data!$C$7))*$C$12,"")</f>
        <v/>
      </c>
      <c r="L4075" s="42" t="str">
        <f t="shared" ca="1" si="1920"/>
        <v/>
      </c>
      <c r="M4075" s="44" t="str">
        <f t="shared" ca="1" si="1921"/>
        <v/>
      </c>
      <c r="N4075" s="44" t="str">
        <f t="shared" ca="1" si="1922"/>
        <v/>
      </c>
      <c r="O4075" s="108" t="str">
        <f t="shared" si="1906"/>
        <v/>
      </c>
      <c r="P4075" s="102" t="str">
        <f t="shared" si="1907"/>
        <v/>
      </c>
      <c r="Q4075" s="102" t="str">
        <f t="shared" si="1908"/>
        <v/>
      </c>
      <c r="R4075" s="120" t="str">
        <f t="shared" si="1909"/>
        <v/>
      </c>
      <c r="S4075" s="54" t="str">
        <f t="shared" si="1910"/>
        <v/>
      </c>
      <c r="T4075" s="5" t="str">
        <f t="shared" si="1911"/>
        <v/>
      </c>
      <c r="U4075" s="152" t="str">
        <f t="shared" si="1894"/>
        <v/>
      </c>
      <c r="V4075" s="152" t="str">
        <f t="shared" si="1895"/>
        <v/>
      </c>
      <c r="W4075" s="153" t="str">
        <f t="shared" si="1896"/>
        <v/>
      </c>
      <c r="X4075" s="153" t="str">
        <f t="shared" si="1897"/>
        <v/>
      </c>
      <c r="Y4075" s="153" t="str">
        <f t="shared" si="1898"/>
        <v/>
      </c>
      <c r="Z4075" s="153" t="str">
        <f t="shared" si="1899"/>
        <v/>
      </c>
      <c r="AA4075" s="152" t="str">
        <f t="shared" si="1900"/>
        <v/>
      </c>
      <c r="AB4075" s="152" t="str">
        <f t="shared" si="1901"/>
        <v/>
      </c>
      <c r="AC4075" s="154" t="str">
        <f t="shared" si="1912"/>
        <v/>
      </c>
      <c r="AD4075" s="154" t="str">
        <f t="shared" si="1913"/>
        <v/>
      </c>
      <c r="AE4075" s="3" t="str">
        <f t="shared" si="1914"/>
        <v/>
      </c>
      <c r="AF4075" s="3" t="str">
        <f t="shared" si="1915"/>
        <v/>
      </c>
      <c r="AG4075" s="3" t="str">
        <f t="shared" si="1916"/>
        <v/>
      </c>
      <c r="AH4075" s="4" t="str">
        <f t="shared" si="1917"/>
        <v/>
      </c>
      <c r="AI4075" s="75" t="str">
        <f t="shared" si="1918"/>
        <v/>
      </c>
      <c r="AJ4075" s="75" t="str">
        <f t="shared" si="1919"/>
        <v/>
      </c>
    </row>
    <row r="4076" spans="1:36">
      <c r="A4076" s="41" t="str">
        <f t="shared" si="1902"/>
        <v/>
      </c>
      <c r="B4076" s="150" t="str">
        <f>IF(ISNUMBER(A4076),INDEX('MetaTrader Import'!$H$13:$J$5893,TRUNC(((A4076-$A$39+1)-1)/3)+1,MOD((A4076-$A$39+1)-1,3)+1),"")</f>
        <v/>
      </c>
      <c r="C4076" s="43" t="str">
        <f t="shared" si="1903"/>
        <v/>
      </c>
      <c r="D4076" s="43" t="str">
        <f t="shared" ca="1" si="1893"/>
        <v/>
      </c>
      <c r="E4076" s="43" t="str">
        <f t="shared" si="1904"/>
        <v/>
      </c>
      <c r="F4076" s="43" t="str">
        <f t="shared" si="1905"/>
        <v/>
      </c>
      <c r="G4076" s="43" t="str">
        <f>IF(A4076&lt;&gt;"",IF(A4076&lt;Data!$G$11*0.25,$C$13/$G$32,IF(A4076&gt;Data!$G$11*0.25,$C$13,$C$13*10)),"")</f>
        <v/>
      </c>
      <c r="H4076" s="43" t="str">
        <f>IF(A4076&lt;&gt;"",IF(Data!$G$9="constant",$C$13,IF(Data!$G$9="squeeze",G4076,F4076)),"")</f>
        <v/>
      </c>
      <c r="I4076" s="38" t="str">
        <f ca="1">IF(ISNUMBER(A4076),NORMINV(RAND(),0,IF(AND(Data!$G$9="squeeze",A4076&lt;Data!$G$11*0.25),$H$32,1)*$C$30*$C$13)*($C$14*$C$12),"")</f>
        <v/>
      </c>
      <c r="J4076" s="42" t="str">
        <f ca="1">IFERROR(IF(Data!$C$6="Real",B4076,I4076+J4075+($C$14*$C$12)*(NORMINV(RAND(),$C$15,CHOOSE($G$13,$C$13,F4076,G4076)))),"")</f>
        <v/>
      </c>
      <c r="K4076" s="88" t="str">
        <f>IF(ISNUMBER(A4076), IF($G$16="fixed",$G$17,MIN(H4076*Data!$C$7*$C$16*0.5,$C$17*Data!$C$7))*$C$12,"")</f>
        <v/>
      </c>
      <c r="L4076" s="42" t="str">
        <f t="shared" ca="1" si="1920"/>
        <v/>
      </c>
      <c r="M4076" s="44" t="str">
        <f t="shared" ca="1" si="1921"/>
        <v/>
      </c>
      <c r="N4076" s="44" t="str">
        <f t="shared" ca="1" si="1922"/>
        <v/>
      </c>
      <c r="O4076" s="108" t="str">
        <f t="shared" si="1906"/>
        <v/>
      </c>
      <c r="P4076" s="102" t="str">
        <f t="shared" si="1907"/>
        <v/>
      </c>
      <c r="Q4076" s="102" t="str">
        <f t="shared" si="1908"/>
        <v/>
      </c>
      <c r="R4076" s="120" t="str">
        <f t="shared" si="1909"/>
        <v/>
      </c>
      <c r="S4076" s="54" t="str">
        <f t="shared" si="1910"/>
        <v/>
      </c>
      <c r="T4076" s="5" t="str">
        <f t="shared" si="1911"/>
        <v/>
      </c>
      <c r="U4076" s="152" t="str">
        <f t="shared" si="1894"/>
        <v/>
      </c>
      <c r="V4076" s="152" t="str">
        <f t="shared" si="1895"/>
        <v/>
      </c>
      <c r="W4076" s="153" t="str">
        <f t="shared" si="1896"/>
        <v/>
      </c>
      <c r="X4076" s="153" t="str">
        <f t="shared" si="1897"/>
        <v/>
      </c>
      <c r="Y4076" s="153" t="str">
        <f t="shared" si="1898"/>
        <v/>
      </c>
      <c r="Z4076" s="153" t="str">
        <f t="shared" si="1899"/>
        <v/>
      </c>
      <c r="AA4076" s="152" t="str">
        <f t="shared" si="1900"/>
        <v/>
      </c>
      <c r="AB4076" s="152" t="str">
        <f t="shared" si="1901"/>
        <v/>
      </c>
      <c r="AC4076" s="154" t="str">
        <f t="shared" si="1912"/>
        <v/>
      </c>
      <c r="AD4076" s="154" t="str">
        <f t="shared" si="1913"/>
        <v/>
      </c>
      <c r="AE4076" s="3" t="str">
        <f t="shared" si="1914"/>
        <v/>
      </c>
      <c r="AF4076" s="3" t="str">
        <f t="shared" si="1915"/>
        <v/>
      </c>
      <c r="AG4076" s="3" t="str">
        <f t="shared" si="1916"/>
        <v/>
      </c>
      <c r="AH4076" s="4" t="str">
        <f t="shared" si="1917"/>
        <v/>
      </c>
      <c r="AI4076" s="75" t="str">
        <f t="shared" si="1918"/>
        <v/>
      </c>
      <c r="AJ4076" s="75" t="str">
        <f t="shared" si="1919"/>
        <v/>
      </c>
    </row>
    <row r="4077" spans="1:36">
      <c r="A4077" s="41" t="str">
        <f t="shared" si="1902"/>
        <v/>
      </c>
      <c r="B4077" s="150" t="str">
        <f>IF(ISNUMBER(A4077),INDEX('MetaTrader Import'!$H$13:$J$5893,TRUNC(((A4077-$A$39+1)-1)/3)+1,MOD((A4077-$A$39+1)-1,3)+1),"")</f>
        <v/>
      </c>
      <c r="C4077" s="43" t="str">
        <f t="shared" si="1903"/>
        <v/>
      </c>
      <c r="D4077" s="43" t="str">
        <f t="shared" ca="1" si="1893"/>
        <v/>
      </c>
      <c r="E4077" s="43" t="str">
        <f t="shared" si="1904"/>
        <v/>
      </c>
      <c r="F4077" s="43" t="str">
        <f t="shared" si="1905"/>
        <v/>
      </c>
      <c r="G4077" s="43" t="str">
        <f>IF(A4077&lt;&gt;"",IF(A4077&lt;Data!$G$11*0.25,$C$13/$G$32,IF(A4077&gt;Data!$G$11*0.25,$C$13,$C$13*10)),"")</f>
        <v/>
      </c>
      <c r="H4077" s="43" t="str">
        <f>IF(A4077&lt;&gt;"",IF(Data!$G$9="constant",$C$13,IF(Data!$G$9="squeeze",G4077,F4077)),"")</f>
        <v/>
      </c>
      <c r="I4077" s="38" t="str">
        <f ca="1">IF(ISNUMBER(A4077),NORMINV(RAND(),0,IF(AND(Data!$G$9="squeeze",A4077&lt;Data!$G$11*0.25),$H$32,1)*$C$30*$C$13)*($C$14*$C$12),"")</f>
        <v/>
      </c>
      <c r="J4077" s="42" t="str">
        <f ca="1">IFERROR(IF(Data!$C$6="Real",B4077,I4077+J4076+($C$14*$C$12)*(NORMINV(RAND(),$C$15,CHOOSE($G$13,$C$13,F4077,G4077)))),"")</f>
        <v/>
      </c>
      <c r="K4077" s="88" t="str">
        <f>IF(ISNUMBER(A4077), IF($G$16="fixed",$G$17,MIN(H4077*Data!$C$7*$C$16*0.5,$C$17*Data!$C$7))*$C$12,"")</f>
        <v/>
      </c>
      <c r="L4077" s="42" t="str">
        <f t="shared" ca="1" si="1920"/>
        <v/>
      </c>
      <c r="M4077" s="44" t="str">
        <f t="shared" ca="1" si="1921"/>
        <v/>
      </c>
      <c r="N4077" s="44" t="str">
        <f t="shared" ca="1" si="1922"/>
        <v/>
      </c>
      <c r="O4077" s="108" t="str">
        <f t="shared" si="1906"/>
        <v/>
      </c>
      <c r="P4077" s="102" t="str">
        <f t="shared" si="1907"/>
        <v/>
      </c>
      <c r="Q4077" s="102" t="str">
        <f t="shared" si="1908"/>
        <v/>
      </c>
      <c r="R4077" s="120" t="str">
        <f t="shared" si="1909"/>
        <v/>
      </c>
      <c r="S4077" s="54" t="str">
        <f t="shared" si="1910"/>
        <v/>
      </c>
      <c r="T4077" s="5" t="str">
        <f t="shared" si="1911"/>
        <v/>
      </c>
      <c r="U4077" s="152" t="str">
        <f t="shared" si="1894"/>
        <v/>
      </c>
      <c r="V4077" s="152" t="str">
        <f t="shared" si="1895"/>
        <v/>
      </c>
      <c r="W4077" s="153" t="str">
        <f t="shared" si="1896"/>
        <v/>
      </c>
      <c r="X4077" s="153" t="str">
        <f t="shared" si="1897"/>
        <v/>
      </c>
      <c r="Y4077" s="153" t="str">
        <f t="shared" si="1898"/>
        <v/>
      </c>
      <c r="Z4077" s="153" t="str">
        <f t="shared" si="1899"/>
        <v/>
      </c>
      <c r="AA4077" s="152" t="str">
        <f t="shared" si="1900"/>
        <v/>
      </c>
      <c r="AB4077" s="152" t="str">
        <f t="shared" si="1901"/>
        <v/>
      </c>
      <c r="AC4077" s="154" t="str">
        <f t="shared" si="1912"/>
        <v/>
      </c>
      <c r="AD4077" s="154" t="str">
        <f t="shared" si="1913"/>
        <v/>
      </c>
      <c r="AE4077" s="3" t="str">
        <f t="shared" si="1914"/>
        <v/>
      </c>
      <c r="AF4077" s="3" t="str">
        <f t="shared" si="1915"/>
        <v/>
      </c>
      <c r="AG4077" s="3" t="str">
        <f t="shared" si="1916"/>
        <v/>
      </c>
      <c r="AH4077" s="4" t="str">
        <f t="shared" si="1917"/>
        <v/>
      </c>
      <c r="AI4077" s="75" t="str">
        <f t="shared" si="1918"/>
        <v/>
      </c>
      <c r="AJ4077" s="75" t="str">
        <f t="shared" si="1919"/>
        <v/>
      </c>
    </row>
    <row r="4078" spans="1:36">
      <c r="A4078" s="41" t="str">
        <f t="shared" si="1902"/>
        <v/>
      </c>
      <c r="B4078" s="150" t="str">
        <f>IF(ISNUMBER(A4078),INDEX('MetaTrader Import'!$H$13:$J$5893,TRUNC(((A4078-$A$39+1)-1)/3)+1,MOD((A4078-$A$39+1)-1,3)+1),"")</f>
        <v/>
      </c>
      <c r="C4078" s="43" t="str">
        <f t="shared" si="1903"/>
        <v/>
      </c>
      <c r="D4078" s="43" t="str">
        <f t="shared" ca="1" si="1893"/>
        <v/>
      </c>
      <c r="E4078" s="43" t="str">
        <f t="shared" si="1904"/>
        <v/>
      </c>
      <c r="F4078" s="43" t="str">
        <f t="shared" si="1905"/>
        <v/>
      </c>
      <c r="G4078" s="43" t="str">
        <f>IF(A4078&lt;&gt;"",IF(A4078&lt;Data!$G$11*0.25,$C$13/$G$32,IF(A4078&gt;Data!$G$11*0.25,$C$13,$C$13*10)),"")</f>
        <v/>
      </c>
      <c r="H4078" s="43" t="str">
        <f>IF(A4078&lt;&gt;"",IF(Data!$G$9="constant",$C$13,IF(Data!$G$9="squeeze",G4078,F4078)),"")</f>
        <v/>
      </c>
      <c r="I4078" s="38" t="str">
        <f ca="1">IF(ISNUMBER(A4078),NORMINV(RAND(),0,IF(AND(Data!$G$9="squeeze",A4078&lt;Data!$G$11*0.25),$H$32,1)*$C$30*$C$13)*($C$14*$C$12),"")</f>
        <v/>
      </c>
      <c r="J4078" s="42" t="str">
        <f ca="1">IFERROR(IF(Data!$C$6="Real",B4078,I4078+J4077+($C$14*$C$12)*(NORMINV(RAND(),$C$15,CHOOSE($G$13,$C$13,F4078,G4078)))),"")</f>
        <v/>
      </c>
      <c r="K4078" s="88" t="str">
        <f>IF(ISNUMBER(A4078), IF($G$16="fixed",$G$17,MIN(H4078*Data!$C$7*$C$16*0.5,$C$17*Data!$C$7))*$C$12,"")</f>
        <v/>
      </c>
      <c r="L4078" s="42" t="str">
        <f t="shared" ca="1" si="1920"/>
        <v/>
      </c>
      <c r="M4078" s="44" t="str">
        <f t="shared" ca="1" si="1921"/>
        <v/>
      </c>
      <c r="N4078" s="44" t="str">
        <f t="shared" ca="1" si="1922"/>
        <v/>
      </c>
      <c r="O4078" s="108" t="str">
        <f t="shared" si="1906"/>
        <v/>
      </c>
      <c r="P4078" s="102" t="str">
        <f t="shared" si="1907"/>
        <v/>
      </c>
      <c r="Q4078" s="102" t="str">
        <f t="shared" si="1908"/>
        <v/>
      </c>
      <c r="R4078" s="120" t="str">
        <f t="shared" si="1909"/>
        <v/>
      </c>
      <c r="S4078" s="54" t="str">
        <f t="shared" si="1910"/>
        <v/>
      </c>
      <c r="T4078" s="5" t="str">
        <f t="shared" si="1911"/>
        <v/>
      </c>
      <c r="U4078" s="152" t="str">
        <f t="shared" si="1894"/>
        <v/>
      </c>
      <c r="V4078" s="152" t="str">
        <f t="shared" si="1895"/>
        <v/>
      </c>
      <c r="W4078" s="153" t="str">
        <f t="shared" si="1896"/>
        <v/>
      </c>
      <c r="X4078" s="153" t="str">
        <f t="shared" si="1897"/>
        <v/>
      </c>
      <c r="Y4078" s="153" t="str">
        <f t="shared" si="1898"/>
        <v/>
      </c>
      <c r="Z4078" s="153" t="str">
        <f t="shared" si="1899"/>
        <v/>
      </c>
      <c r="AA4078" s="152" t="str">
        <f t="shared" si="1900"/>
        <v/>
      </c>
      <c r="AB4078" s="152" t="str">
        <f t="shared" si="1901"/>
        <v/>
      </c>
      <c r="AC4078" s="154" t="str">
        <f t="shared" si="1912"/>
        <v/>
      </c>
      <c r="AD4078" s="154" t="str">
        <f t="shared" si="1913"/>
        <v/>
      </c>
      <c r="AE4078" s="3" t="str">
        <f t="shared" si="1914"/>
        <v/>
      </c>
      <c r="AF4078" s="3" t="str">
        <f t="shared" si="1915"/>
        <v/>
      </c>
      <c r="AG4078" s="3" t="str">
        <f t="shared" si="1916"/>
        <v/>
      </c>
      <c r="AH4078" s="4" t="str">
        <f t="shared" si="1917"/>
        <v/>
      </c>
      <c r="AI4078" s="75" t="str">
        <f t="shared" si="1918"/>
        <v/>
      </c>
      <c r="AJ4078" s="75" t="str">
        <f t="shared" si="1919"/>
        <v/>
      </c>
    </row>
    <row r="4079" spans="1:36">
      <c r="A4079" s="41" t="str">
        <f t="shared" si="1902"/>
        <v/>
      </c>
      <c r="B4079" s="150" t="str">
        <f>IF(ISNUMBER(A4079),INDEX('MetaTrader Import'!$H$13:$J$5893,TRUNC(((A4079-$A$39+1)-1)/3)+1,MOD((A4079-$A$39+1)-1,3)+1),"")</f>
        <v/>
      </c>
      <c r="C4079" s="43" t="str">
        <f t="shared" si="1903"/>
        <v/>
      </c>
      <c r="D4079" s="43" t="str">
        <f t="shared" ca="1" si="1893"/>
        <v/>
      </c>
      <c r="E4079" s="43" t="str">
        <f t="shared" si="1904"/>
        <v/>
      </c>
      <c r="F4079" s="43" t="str">
        <f t="shared" si="1905"/>
        <v/>
      </c>
      <c r="G4079" s="43" t="str">
        <f>IF(A4079&lt;&gt;"",IF(A4079&lt;Data!$G$11*0.25,$C$13/$G$32,IF(A4079&gt;Data!$G$11*0.25,$C$13,$C$13*10)),"")</f>
        <v/>
      </c>
      <c r="H4079" s="43" t="str">
        <f>IF(A4079&lt;&gt;"",IF(Data!$G$9="constant",$C$13,IF(Data!$G$9="squeeze",G4079,F4079)),"")</f>
        <v/>
      </c>
      <c r="I4079" s="38" t="str">
        <f ca="1">IF(ISNUMBER(A4079),NORMINV(RAND(),0,IF(AND(Data!$G$9="squeeze",A4079&lt;Data!$G$11*0.25),$H$32,1)*$C$30*$C$13)*($C$14*$C$12),"")</f>
        <v/>
      </c>
      <c r="J4079" s="42" t="str">
        <f ca="1">IFERROR(IF(Data!$C$6="Real",B4079,I4079+J4078+($C$14*$C$12)*(NORMINV(RAND(),$C$15,CHOOSE($G$13,$C$13,F4079,G4079)))),"")</f>
        <v/>
      </c>
      <c r="K4079" s="88" t="str">
        <f>IF(ISNUMBER(A4079), IF($G$16="fixed",$G$17,MIN(H4079*Data!$C$7*$C$16*0.5,$C$17*Data!$C$7))*$C$12,"")</f>
        <v/>
      </c>
      <c r="L4079" s="42" t="str">
        <f t="shared" ca="1" si="1920"/>
        <v/>
      </c>
      <c r="M4079" s="44" t="str">
        <f t="shared" ca="1" si="1921"/>
        <v/>
      </c>
      <c r="N4079" s="44" t="str">
        <f t="shared" ca="1" si="1922"/>
        <v/>
      </c>
      <c r="O4079" s="108" t="str">
        <f t="shared" si="1906"/>
        <v/>
      </c>
      <c r="P4079" s="102" t="str">
        <f t="shared" si="1907"/>
        <v/>
      </c>
      <c r="Q4079" s="102" t="str">
        <f t="shared" si="1908"/>
        <v/>
      </c>
      <c r="R4079" s="120" t="str">
        <f t="shared" si="1909"/>
        <v/>
      </c>
      <c r="S4079" s="54" t="str">
        <f t="shared" si="1910"/>
        <v/>
      </c>
      <c r="T4079" s="5" t="str">
        <f t="shared" si="1911"/>
        <v/>
      </c>
      <c r="U4079" s="152" t="str">
        <f t="shared" si="1894"/>
        <v/>
      </c>
      <c r="V4079" s="152" t="str">
        <f t="shared" si="1895"/>
        <v/>
      </c>
      <c r="W4079" s="153" t="str">
        <f t="shared" si="1896"/>
        <v/>
      </c>
      <c r="X4079" s="153" t="str">
        <f t="shared" si="1897"/>
        <v/>
      </c>
      <c r="Y4079" s="153" t="str">
        <f t="shared" si="1898"/>
        <v/>
      </c>
      <c r="Z4079" s="153" t="str">
        <f t="shared" si="1899"/>
        <v/>
      </c>
      <c r="AA4079" s="152" t="str">
        <f t="shared" si="1900"/>
        <v/>
      </c>
      <c r="AB4079" s="152" t="str">
        <f t="shared" si="1901"/>
        <v/>
      </c>
      <c r="AC4079" s="154" t="str">
        <f t="shared" si="1912"/>
        <v/>
      </c>
      <c r="AD4079" s="154" t="str">
        <f t="shared" si="1913"/>
        <v/>
      </c>
      <c r="AE4079" s="3" t="str">
        <f t="shared" si="1914"/>
        <v/>
      </c>
      <c r="AF4079" s="3" t="str">
        <f t="shared" si="1915"/>
        <v/>
      </c>
      <c r="AG4079" s="3" t="str">
        <f t="shared" si="1916"/>
        <v/>
      </c>
      <c r="AH4079" s="4" t="str">
        <f t="shared" si="1917"/>
        <v/>
      </c>
      <c r="AI4079" s="75" t="str">
        <f t="shared" si="1918"/>
        <v/>
      </c>
      <c r="AJ4079" s="75" t="str">
        <f t="shared" si="1919"/>
        <v/>
      </c>
    </row>
    <row r="4080" spans="1:36">
      <c r="A4080" s="41" t="str">
        <f t="shared" si="1902"/>
        <v/>
      </c>
      <c r="B4080" s="150" t="str">
        <f>IF(ISNUMBER(A4080),INDEX('MetaTrader Import'!$H$13:$J$5893,TRUNC(((A4080-$A$39+1)-1)/3)+1,MOD((A4080-$A$39+1)-1,3)+1),"")</f>
        <v/>
      </c>
      <c r="C4080" s="43" t="str">
        <f t="shared" si="1903"/>
        <v/>
      </c>
      <c r="D4080" s="43" t="str">
        <f t="shared" ca="1" si="1893"/>
        <v/>
      </c>
      <c r="E4080" s="43" t="str">
        <f t="shared" si="1904"/>
        <v/>
      </c>
      <c r="F4080" s="43" t="str">
        <f t="shared" si="1905"/>
        <v/>
      </c>
      <c r="G4080" s="43" t="str">
        <f>IF(A4080&lt;&gt;"",IF(A4080&lt;Data!$G$11*0.25,$C$13/$G$32,IF(A4080&gt;Data!$G$11*0.25,$C$13,$C$13*10)),"")</f>
        <v/>
      </c>
      <c r="H4080" s="43" t="str">
        <f>IF(A4080&lt;&gt;"",IF(Data!$G$9="constant",$C$13,IF(Data!$G$9="squeeze",G4080,F4080)),"")</f>
        <v/>
      </c>
      <c r="I4080" s="38" t="str">
        <f ca="1">IF(ISNUMBER(A4080),NORMINV(RAND(),0,IF(AND(Data!$G$9="squeeze",A4080&lt;Data!$G$11*0.25),$H$32,1)*$C$30*$C$13)*($C$14*$C$12),"")</f>
        <v/>
      </c>
      <c r="J4080" s="42" t="str">
        <f ca="1">IFERROR(IF(Data!$C$6="Real",B4080,I4080+J4079+($C$14*$C$12)*(NORMINV(RAND(),$C$15,CHOOSE($G$13,$C$13,F4080,G4080)))),"")</f>
        <v/>
      </c>
      <c r="K4080" s="88" t="str">
        <f>IF(ISNUMBER(A4080), IF($G$16="fixed",$G$17,MIN(H4080*Data!$C$7*$C$16*0.5,$C$17*Data!$C$7))*$C$12,"")</f>
        <v/>
      </c>
      <c r="L4080" s="42" t="str">
        <f t="shared" ca="1" si="1920"/>
        <v/>
      </c>
      <c r="M4080" s="44" t="str">
        <f t="shared" ca="1" si="1921"/>
        <v/>
      </c>
      <c r="N4080" s="44" t="str">
        <f t="shared" ca="1" si="1922"/>
        <v/>
      </c>
      <c r="O4080" s="108" t="str">
        <f t="shared" si="1906"/>
        <v/>
      </c>
      <c r="P4080" s="102" t="str">
        <f t="shared" si="1907"/>
        <v/>
      </c>
      <c r="Q4080" s="102" t="str">
        <f t="shared" si="1908"/>
        <v/>
      </c>
      <c r="R4080" s="120" t="str">
        <f t="shared" si="1909"/>
        <v/>
      </c>
      <c r="S4080" s="54" t="str">
        <f t="shared" si="1910"/>
        <v/>
      </c>
      <c r="T4080" s="5" t="str">
        <f t="shared" si="1911"/>
        <v/>
      </c>
      <c r="U4080" s="152" t="str">
        <f t="shared" si="1894"/>
        <v/>
      </c>
      <c r="V4080" s="152" t="str">
        <f t="shared" si="1895"/>
        <v/>
      </c>
      <c r="W4080" s="153" t="str">
        <f t="shared" si="1896"/>
        <v/>
      </c>
      <c r="X4080" s="153" t="str">
        <f t="shared" si="1897"/>
        <v/>
      </c>
      <c r="Y4080" s="153" t="str">
        <f t="shared" si="1898"/>
        <v/>
      </c>
      <c r="Z4080" s="153" t="str">
        <f t="shared" si="1899"/>
        <v/>
      </c>
      <c r="AA4080" s="152" t="str">
        <f t="shared" si="1900"/>
        <v/>
      </c>
      <c r="AB4080" s="152" t="str">
        <f t="shared" si="1901"/>
        <v/>
      </c>
      <c r="AC4080" s="154" t="str">
        <f t="shared" si="1912"/>
        <v/>
      </c>
      <c r="AD4080" s="154" t="str">
        <f t="shared" si="1913"/>
        <v/>
      </c>
      <c r="AE4080" s="3" t="str">
        <f t="shared" si="1914"/>
        <v/>
      </c>
      <c r="AF4080" s="3" t="str">
        <f t="shared" si="1915"/>
        <v/>
      </c>
      <c r="AG4080" s="3" t="str">
        <f t="shared" si="1916"/>
        <v/>
      </c>
      <c r="AH4080" s="4" t="str">
        <f t="shared" si="1917"/>
        <v/>
      </c>
      <c r="AI4080" s="75" t="str">
        <f t="shared" si="1918"/>
        <v/>
      </c>
      <c r="AJ4080" s="75" t="str">
        <f t="shared" si="1919"/>
        <v/>
      </c>
    </row>
    <row r="4081" spans="1:36">
      <c r="A4081" s="41" t="str">
        <f t="shared" si="1902"/>
        <v/>
      </c>
      <c r="B4081" s="150" t="str">
        <f>IF(ISNUMBER(A4081),INDEX('MetaTrader Import'!$H$13:$J$5893,TRUNC(((A4081-$A$39+1)-1)/3)+1,MOD((A4081-$A$39+1)-1,3)+1),"")</f>
        <v/>
      </c>
      <c r="C4081" s="43" t="str">
        <f t="shared" si="1903"/>
        <v/>
      </c>
      <c r="D4081" s="43" t="str">
        <f t="shared" ca="1" si="1893"/>
        <v/>
      </c>
      <c r="E4081" s="43" t="str">
        <f t="shared" si="1904"/>
        <v/>
      </c>
      <c r="F4081" s="43" t="str">
        <f t="shared" si="1905"/>
        <v/>
      </c>
      <c r="G4081" s="43" t="str">
        <f>IF(A4081&lt;&gt;"",IF(A4081&lt;Data!$G$11*0.25,$C$13/$G$32,IF(A4081&gt;Data!$G$11*0.25,$C$13,$C$13*10)),"")</f>
        <v/>
      </c>
      <c r="H4081" s="43" t="str">
        <f>IF(A4081&lt;&gt;"",IF(Data!$G$9="constant",$C$13,IF(Data!$G$9="squeeze",G4081,F4081)),"")</f>
        <v/>
      </c>
      <c r="I4081" s="38" t="str">
        <f ca="1">IF(ISNUMBER(A4081),NORMINV(RAND(),0,IF(AND(Data!$G$9="squeeze",A4081&lt;Data!$G$11*0.25),$H$32,1)*$C$30*$C$13)*($C$14*$C$12),"")</f>
        <v/>
      </c>
      <c r="J4081" s="42" t="str">
        <f ca="1">IFERROR(IF(Data!$C$6="Real",B4081,I4081+J4080+($C$14*$C$12)*(NORMINV(RAND(),$C$15,CHOOSE($G$13,$C$13,F4081,G4081)))),"")</f>
        <v/>
      </c>
      <c r="K4081" s="88" t="str">
        <f>IF(ISNUMBER(A4081), IF($G$16="fixed",$G$17,MIN(H4081*Data!$C$7*$C$16*0.5,$C$17*Data!$C$7))*$C$12,"")</f>
        <v/>
      </c>
      <c r="L4081" s="42" t="str">
        <f t="shared" ca="1" si="1920"/>
        <v/>
      </c>
      <c r="M4081" s="44" t="str">
        <f t="shared" ca="1" si="1921"/>
        <v/>
      </c>
      <c r="N4081" s="44" t="str">
        <f t="shared" ca="1" si="1922"/>
        <v/>
      </c>
      <c r="O4081" s="108" t="str">
        <f t="shared" si="1906"/>
        <v/>
      </c>
      <c r="P4081" s="102" t="str">
        <f t="shared" si="1907"/>
        <v/>
      </c>
      <c r="Q4081" s="102" t="str">
        <f t="shared" si="1908"/>
        <v/>
      </c>
      <c r="R4081" s="120" t="str">
        <f t="shared" si="1909"/>
        <v/>
      </c>
      <c r="S4081" s="54" t="str">
        <f t="shared" si="1910"/>
        <v/>
      </c>
      <c r="T4081" s="5" t="str">
        <f t="shared" si="1911"/>
        <v/>
      </c>
      <c r="U4081" s="152" t="str">
        <f t="shared" si="1894"/>
        <v/>
      </c>
      <c r="V4081" s="152" t="str">
        <f t="shared" si="1895"/>
        <v/>
      </c>
      <c r="W4081" s="153" t="str">
        <f t="shared" si="1896"/>
        <v/>
      </c>
      <c r="X4081" s="153" t="str">
        <f t="shared" si="1897"/>
        <v/>
      </c>
      <c r="Y4081" s="153" t="str">
        <f t="shared" si="1898"/>
        <v/>
      </c>
      <c r="Z4081" s="153" t="str">
        <f t="shared" si="1899"/>
        <v/>
      </c>
      <c r="AA4081" s="152" t="str">
        <f t="shared" si="1900"/>
        <v/>
      </c>
      <c r="AB4081" s="152" t="str">
        <f t="shared" si="1901"/>
        <v/>
      </c>
      <c r="AC4081" s="154" t="str">
        <f t="shared" si="1912"/>
        <v/>
      </c>
      <c r="AD4081" s="154" t="str">
        <f t="shared" si="1913"/>
        <v/>
      </c>
      <c r="AE4081" s="3" t="str">
        <f t="shared" si="1914"/>
        <v/>
      </c>
      <c r="AF4081" s="3" t="str">
        <f t="shared" si="1915"/>
        <v/>
      </c>
      <c r="AG4081" s="3" t="str">
        <f t="shared" si="1916"/>
        <v/>
      </c>
      <c r="AH4081" s="4" t="str">
        <f t="shared" si="1917"/>
        <v/>
      </c>
      <c r="AI4081" s="75" t="str">
        <f t="shared" si="1918"/>
        <v/>
      </c>
      <c r="AJ4081" s="75" t="str">
        <f t="shared" si="1919"/>
        <v/>
      </c>
    </row>
    <row r="4082" spans="1:36">
      <c r="A4082" s="41" t="str">
        <f t="shared" si="1902"/>
        <v/>
      </c>
      <c r="B4082" s="150" t="str">
        <f>IF(ISNUMBER(A4082),INDEX('MetaTrader Import'!$H$13:$J$5893,TRUNC(((A4082-$A$39+1)-1)/3)+1,MOD((A4082-$A$39+1)-1,3)+1),"")</f>
        <v/>
      </c>
      <c r="C4082" s="43" t="str">
        <f t="shared" si="1903"/>
        <v/>
      </c>
      <c r="D4082" s="43" t="str">
        <f t="shared" ca="1" si="1893"/>
        <v/>
      </c>
      <c r="E4082" s="43" t="str">
        <f t="shared" si="1904"/>
        <v/>
      </c>
      <c r="F4082" s="43" t="str">
        <f t="shared" si="1905"/>
        <v/>
      </c>
      <c r="G4082" s="43" t="str">
        <f>IF(A4082&lt;&gt;"",IF(A4082&lt;Data!$G$11*0.25,$C$13/$G$32,IF(A4082&gt;Data!$G$11*0.25,$C$13,$C$13*10)),"")</f>
        <v/>
      </c>
      <c r="H4082" s="43" t="str">
        <f>IF(A4082&lt;&gt;"",IF(Data!$G$9="constant",$C$13,IF(Data!$G$9="squeeze",G4082,F4082)),"")</f>
        <v/>
      </c>
      <c r="I4082" s="38" t="str">
        <f ca="1">IF(ISNUMBER(A4082),NORMINV(RAND(),0,IF(AND(Data!$G$9="squeeze",A4082&lt;Data!$G$11*0.25),$H$32,1)*$C$30*$C$13)*($C$14*$C$12),"")</f>
        <v/>
      </c>
      <c r="J4082" s="42" t="str">
        <f ca="1">IFERROR(IF(Data!$C$6="Real",B4082,I4082+J4081+($C$14*$C$12)*(NORMINV(RAND(),$C$15,CHOOSE($G$13,$C$13,F4082,G4082)))),"")</f>
        <v/>
      </c>
      <c r="K4082" s="88" t="str">
        <f>IF(ISNUMBER(A4082), IF($G$16="fixed",$G$17,MIN(H4082*Data!$C$7*$C$16*0.5,$C$17*Data!$C$7))*$C$12,"")</f>
        <v/>
      </c>
      <c r="L4082" s="42" t="str">
        <f t="shared" ca="1" si="1920"/>
        <v/>
      </c>
      <c r="M4082" s="44" t="str">
        <f t="shared" ca="1" si="1921"/>
        <v/>
      </c>
      <c r="N4082" s="44" t="str">
        <f t="shared" ca="1" si="1922"/>
        <v/>
      </c>
      <c r="O4082" s="108" t="str">
        <f t="shared" si="1906"/>
        <v/>
      </c>
      <c r="P4082" s="102" t="str">
        <f t="shared" si="1907"/>
        <v/>
      </c>
      <c r="Q4082" s="102" t="str">
        <f t="shared" si="1908"/>
        <v/>
      </c>
      <c r="R4082" s="120" t="str">
        <f t="shared" si="1909"/>
        <v/>
      </c>
      <c r="S4082" s="54" t="str">
        <f t="shared" si="1910"/>
        <v/>
      </c>
      <c r="T4082" s="5" t="str">
        <f t="shared" si="1911"/>
        <v/>
      </c>
      <c r="U4082" s="152" t="str">
        <f t="shared" si="1894"/>
        <v/>
      </c>
      <c r="V4082" s="152" t="str">
        <f t="shared" si="1895"/>
        <v/>
      </c>
      <c r="W4082" s="153" t="str">
        <f t="shared" si="1896"/>
        <v/>
      </c>
      <c r="X4082" s="153" t="str">
        <f t="shared" si="1897"/>
        <v/>
      </c>
      <c r="Y4082" s="153" t="str">
        <f t="shared" si="1898"/>
        <v/>
      </c>
      <c r="Z4082" s="153" t="str">
        <f t="shared" si="1899"/>
        <v/>
      </c>
      <c r="AA4082" s="152" t="str">
        <f t="shared" si="1900"/>
        <v/>
      </c>
      <c r="AB4082" s="152" t="str">
        <f t="shared" si="1901"/>
        <v/>
      </c>
      <c r="AC4082" s="154" t="str">
        <f t="shared" si="1912"/>
        <v/>
      </c>
      <c r="AD4082" s="154" t="str">
        <f t="shared" si="1913"/>
        <v/>
      </c>
      <c r="AE4082" s="3" t="str">
        <f t="shared" si="1914"/>
        <v/>
      </c>
      <c r="AF4082" s="3" t="str">
        <f t="shared" si="1915"/>
        <v/>
      </c>
      <c r="AG4082" s="3" t="str">
        <f t="shared" si="1916"/>
        <v/>
      </c>
      <c r="AH4082" s="4" t="str">
        <f t="shared" si="1917"/>
        <v/>
      </c>
      <c r="AI4082" s="75" t="str">
        <f t="shared" si="1918"/>
        <v/>
      </c>
      <c r="AJ4082" s="75" t="str">
        <f t="shared" si="1919"/>
        <v/>
      </c>
    </row>
    <row r="4083" spans="1:36">
      <c r="A4083" s="41" t="str">
        <f t="shared" si="1902"/>
        <v/>
      </c>
      <c r="B4083" s="150" t="str">
        <f>IF(ISNUMBER(A4083),INDEX('MetaTrader Import'!$H$13:$J$5893,TRUNC(((A4083-$A$39+1)-1)/3)+1,MOD((A4083-$A$39+1)-1,3)+1),"")</f>
        <v/>
      </c>
      <c r="C4083" s="43" t="str">
        <f t="shared" si="1903"/>
        <v/>
      </c>
      <c r="D4083" s="43" t="str">
        <f t="shared" ca="1" si="1893"/>
        <v/>
      </c>
      <c r="E4083" s="43" t="str">
        <f t="shared" si="1904"/>
        <v/>
      </c>
      <c r="F4083" s="43" t="str">
        <f t="shared" si="1905"/>
        <v/>
      </c>
      <c r="G4083" s="43" t="str">
        <f>IF(A4083&lt;&gt;"",IF(A4083&lt;Data!$G$11*0.25,$C$13/$G$32,IF(A4083&gt;Data!$G$11*0.25,$C$13,$C$13*10)),"")</f>
        <v/>
      </c>
      <c r="H4083" s="43" t="str">
        <f>IF(A4083&lt;&gt;"",IF(Data!$G$9="constant",$C$13,IF(Data!$G$9="squeeze",G4083,F4083)),"")</f>
        <v/>
      </c>
      <c r="I4083" s="38" t="str">
        <f ca="1">IF(ISNUMBER(A4083),NORMINV(RAND(),0,IF(AND(Data!$G$9="squeeze",A4083&lt;Data!$G$11*0.25),$H$32,1)*$C$30*$C$13)*($C$14*$C$12),"")</f>
        <v/>
      </c>
      <c r="J4083" s="42" t="str">
        <f ca="1">IFERROR(IF(Data!$C$6="Real",B4083,I4083+J4082+($C$14*$C$12)*(NORMINV(RAND(),$C$15,CHOOSE($G$13,$C$13,F4083,G4083)))),"")</f>
        <v/>
      </c>
      <c r="K4083" s="88" t="str">
        <f>IF(ISNUMBER(A4083), IF($G$16="fixed",$G$17,MIN(H4083*Data!$C$7*$C$16*0.5,$C$17*Data!$C$7))*$C$12,"")</f>
        <v/>
      </c>
      <c r="L4083" s="42" t="str">
        <f t="shared" ca="1" si="1920"/>
        <v/>
      </c>
      <c r="M4083" s="44" t="str">
        <f t="shared" ca="1" si="1921"/>
        <v/>
      </c>
      <c r="N4083" s="44" t="str">
        <f t="shared" ca="1" si="1922"/>
        <v/>
      </c>
      <c r="O4083" s="108" t="str">
        <f t="shared" si="1906"/>
        <v/>
      </c>
      <c r="P4083" s="102" t="str">
        <f t="shared" si="1907"/>
        <v/>
      </c>
      <c r="Q4083" s="102" t="str">
        <f t="shared" si="1908"/>
        <v/>
      </c>
      <c r="R4083" s="120" t="str">
        <f t="shared" si="1909"/>
        <v/>
      </c>
      <c r="S4083" s="54" t="str">
        <f t="shared" si="1910"/>
        <v/>
      </c>
      <c r="T4083" s="5" t="str">
        <f t="shared" si="1911"/>
        <v/>
      </c>
      <c r="U4083" s="152" t="str">
        <f t="shared" si="1894"/>
        <v/>
      </c>
      <c r="V4083" s="152" t="str">
        <f t="shared" si="1895"/>
        <v/>
      </c>
      <c r="W4083" s="153" t="str">
        <f t="shared" si="1896"/>
        <v/>
      </c>
      <c r="X4083" s="153" t="str">
        <f t="shared" si="1897"/>
        <v/>
      </c>
      <c r="Y4083" s="153" t="str">
        <f t="shared" si="1898"/>
        <v/>
      </c>
      <c r="Z4083" s="153" t="str">
        <f t="shared" si="1899"/>
        <v/>
      </c>
      <c r="AA4083" s="152" t="str">
        <f t="shared" si="1900"/>
        <v/>
      </c>
      <c r="AB4083" s="152" t="str">
        <f t="shared" si="1901"/>
        <v/>
      </c>
      <c r="AC4083" s="154" t="str">
        <f t="shared" si="1912"/>
        <v/>
      </c>
      <c r="AD4083" s="154" t="str">
        <f t="shared" si="1913"/>
        <v/>
      </c>
      <c r="AE4083" s="3" t="str">
        <f t="shared" si="1914"/>
        <v/>
      </c>
      <c r="AF4083" s="3" t="str">
        <f t="shared" si="1915"/>
        <v/>
      </c>
      <c r="AG4083" s="3" t="str">
        <f t="shared" si="1916"/>
        <v/>
      </c>
      <c r="AH4083" s="4" t="str">
        <f t="shared" si="1917"/>
        <v/>
      </c>
      <c r="AI4083" s="75" t="str">
        <f t="shared" si="1918"/>
        <v/>
      </c>
      <c r="AJ4083" s="75" t="str">
        <f t="shared" si="1919"/>
        <v/>
      </c>
    </row>
    <row r="4084" spans="1:36">
      <c r="A4084" s="41" t="str">
        <f t="shared" si="1902"/>
        <v/>
      </c>
      <c r="B4084" s="150" t="str">
        <f>IF(ISNUMBER(A4084),INDEX('MetaTrader Import'!$H$13:$J$5893,TRUNC(((A4084-$A$39+1)-1)/3)+1,MOD((A4084-$A$39+1)-1,3)+1),"")</f>
        <v/>
      </c>
      <c r="C4084" s="43" t="str">
        <f t="shared" si="1903"/>
        <v/>
      </c>
      <c r="D4084" s="43" t="str">
        <f t="shared" ca="1" si="1893"/>
        <v/>
      </c>
      <c r="E4084" s="43" t="str">
        <f t="shared" si="1904"/>
        <v/>
      </c>
      <c r="F4084" s="43" t="str">
        <f t="shared" si="1905"/>
        <v/>
      </c>
      <c r="G4084" s="43" t="str">
        <f>IF(A4084&lt;&gt;"",IF(A4084&lt;Data!$G$11*0.25,$C$13/$G$32,IF(A4084&gt;Data!$G$11*0.25,$C$13,$C$13*10)),"")</f>
        <v/>
      </c>
      <c r="H4084" s="43" t="str">
        <f>IF(A4084&lt;&gt;"",IF(Data!$G$9="constant",$C$13,IF(Data!$G$9="squeeze",G4084,F4084)),"")</f>
        <v/>
      </c>
      <c r="I4084" s="38" t="str">
        <f ca="1">IF(ISNUMBER(A4084),NORMINV(RAND(),0,IF(AND(Data!$G$9="squeeze",A4084&lt;Data!$G$11*0.25),$H$32,1)*$C$30*$C$13)*($C$14*$C$12),"")</f>
        <v/>
      </c>
      <c r="J4084" s="42" t="str">
        <f ca="1">IFERROR(IF(Data!$C$6="Real",B4084,I4084+J4083+($C$14*$C$12)*(NORMINV(RAND(),$C$15,CHOOSE($G$13,$C$13,F4084,G4084)))),"")</f>
        <v/>
      </c>
      <c r="K4084" s="88" t="str">
        <f>IF(ISNUMBER(A4084), IF($G$16="fixed",$G$17,MIN(H4084*Data!$C$7*$C$16*0.5,$C$17*Data!$C$7))*$C$12,"")</f>
        <v/>
      </c>
      <c r="L4084" s="42" t="str">
        <f t="shared" ca="1" si="1920"/>
        <v/>
      </c>
      <c r="M4084" s="44" t="str">
        <f t="shared" ca="1" si="1921"/>
        <v/>
      </c>
      <c r="N4084" s="44" t="str">
        <f t="shared" ca="1" si="1922"/>
        <v/>
      </c>
      <c r="O4084" s="108" t="str">
        <f t="shared" si="1906"/>
        <v/>
      </c>
      <c r="P4084" s="102" t="str">
        <f t="shared" si="1907"/>
        <v/>
      </c>
      <c r="Q4084" s="102" t="str">
        <f t="shared" si="1908"/>
        <v/>
      </c>
      <c r="R4084" s="120" t="str">
        <f t="shared" si="1909"/>
        <v/>
      </c>
      <c r="S4084" s="54" t="str">
        <f t="shared" si="1910"/>
        <v/>
      </c>
      <c r="T4084" s="5" t="str">
        <f t="shared" si="1911"/>
        <v/>
      </c>
      <c r="U4084" s="152" t="str">
        <f t="shared" si="1894"/>
        <v/>
      </c>
      <c r="V4084" s="152" t="str">
        <f t="shared" si="1895"/>
        <v/>
      </c>
      <c r="W4084" s="153" t="str">
        <f t="shared" si="1896"/>
        <v/>
      </c>
      <c r="X4084" s="153" t="str">
        <f t="shared" si="1897"/>
        <v/>
      </c>
      <c r="Y4084" s="153" t="str">
        <f t="shared" si="1898"/>
        <v/>
      </c>
      <c r="Z4084" s="153" t="str">
        <f t="shared" si="1899"/>
        <v/>
      </c>
      <c r="AA4084" s="152" t="str">
        <f t="shared" si="1900"/>
        <v/>
      </c>
      <c r="AB4084" s="152" t="str">
        <f t="shared" si="1901"/>
        <v/>
      </c>
      <c r="AC4084" s="154" t="str">
        <f t="shared" si="1912"/>
        <v/>
      </c>
      <c r="AD4084" s="154" t="str">
        <f t="shared" si="1913"/>
        <v/>
      </c>
      <c r="AE4084" s="3" t="str">
        <f t="shared" si="1914"/>
        <v/>
      </c>
      <c r="AF4084" s="3" t="str">
        <f t="shared" si="1915"/>
        <v/>
      </c>
      <c r="AG4084" s="3" t="str">
        <f t="shared" si="1916"/>
        <v/>
      </c>
      <c r="AH4084" s="4" t="str">
        <f t="shared" si="1917"/>
        <v/>
      </c>
      <c r="AI4084" s="75" t="str">
        <f t="shared" si="1918"/>
        <v/>
      </c>
      <c r="AJ4084" s="75" t="str">
        <f t="shared" si="1919"/>
        <v/>
      </c>
    </row>
    <row r="4085" spans="1:36">
      <c r="A4085" s="41" t="str">
        <f t="shared" si="1902"/>
        <v/>
      </c>
      <c r="B4085" s="150" t="str">
        <f>IF(ISNUMBER(A4085),INDEX('MetaTrader Import'!$H$13:$J$5893,TRUNC(((A4085-$A$39+1)-1)/3)+1,MOD((A4085-$A$39+1)-1,3)+1),"")</f>
        <v/>
      </c>
      <c r="C4085" s="43" t="str">
        <f t="shared" si="1903"/>
        <v/>
      </c>
      <c r="D4085" s="43" t="str">
        <f t="shared" ca="1" si="1893"/>
        <v/>
      </c>
      <c r="E4085" s="43" t="str">
        <f t="shared" si="1904"/>
        <v/>
      </c>
      <c r="F4085" s="43" t="str">
        <f t="shared" si="1905"/>
        <v/>
      </c>
      <c r="G4085" s="43" t="str">
        <f>IF(A4085&lt;&gt;"",IF(A4085&lt;Data!$G$11*0.25,$C$13/$G$32,IF(A4085&gt;Data!$G$11*0.25,$C$13,$C$13*10)),"")</f>
        <v/>
      </c>
      <c r="H4085" s="43" t="str">
        <f>IF(A4085&lt;&gt;"",IF(Data!$G$9="constant",$C$13,IF(Data!$G$9="squeeze",G4085,F4085)),"")</f>
        <v/>
      </c>
      <c r="I4085" s="38" t="str">
        <f ca="1">IF(ISNUMBER(A4085),NORMINV(RAND(),0,IF(AND(Data!$G$9="squeeze",A4085&lt;Data!$G$11*0.25),$H$32,1)*$C$30*$C$13)*($C$14*$C$12),"")</f>
        <v/>
      </c>
      <c r="J4085" s="42" t="str">
        <f ca="1">IFERROR(IF(Data!$C$6="Real",B4085,I4085+J4084+($C$14*$C$12)*(NORMINV(RAND(),$C$15,CHOOSE($G$13,$C$13,F4085,G4085)))),"")</f>
        <v/>
      </c>
      <c r="K4085" s="88" t="str">
        <f>IF(ISNUMBER(A4085), IF($G$16="fixed",$G$17,MIN(H4085*Data!$C$7*$C$16*0.5,$C$17*Data!$C$7))*$C$12,"")</f>
        <v/>
      </c>
      <c r="L4085" s="42" t="str">
        <f t="shared" ca="1" si="1920"/>
        <v/>
      </c>
      <c r="M4085" s="44" t="str">
        <f t="shared" ca="1" si="1921"/>
        <v/>
      </c>
      <c r="N4085" s="44" t="str">
        <f t="shared" ca="1" si="1922"/>
        <v/>
      </c>
      <c r="O4085" s="108" t="str">
        <f t="shared" si="1906"/>
        <v/>
      </c>
      <c r="P4085" s="102" t="str">
        <f t="shared" si="1907"/>
        <v/>
      </c>
      <c r="Q4085" s="102" t="str">
        <f t="shared" si="1908"/>
        <v/>
      </c>
      <c r="R4085" s="120" t="str">
        <f t="shared" si="1909"/>
        <v/>
      </c>
      <c r="S4085" s="54" t="str">
        <f t="shared" si="1910"/>
        <v/>
      </c>
      <c r="T4085" s="5" t="str">
        <f t="shared" si="1911"/>
        <v/>
      </c>
      <c r="U4085" s="152" t="str">
        <f t="shared" si="1894"/>
        <v/>
      </c>
      <c r="V4085" s="152" t="str">
        <f t="shared" si="1895"/>
        <v/>
      </c>
      <c r="W4085" s="153" t="str">
        <f t="shared" si="1896"/>
        <v/>
      </c>
      <c r="X4085" s="153" t="str">
        <f t="shared" si="1897"/>
        <v/>
      </c>
      <c r="Y4085" s="153" t="str">
        <f t="shared" si="1898"/>
        <v/>
      </c>
      <c r="Z4085" s="153" t="str">
        <f t="shared" si="1899"/>
        <v/>
      </c>
      <c r="AA4085" s="152" t="str">
        <f t="shared" si="1900"/>
        <v/>
      </c>
      <c r="AB4085" s="152" t="str">
        <f t="shared" si="1901"/>
        <v/>
      </c>
      <c r="AC4085" s="154" t="str">
        <f t="shared" si="1912"/>
        <v/>
      </c>
      <c r="AD4085" s="154" t="str">
        <f t="shared" si="1913"/>
        <v/>
      </c>
      <c r="AE4085" s="3" t="str">
        <f t="shared" si="1914"/>
        <v/>
      </c>
      <c r="AF4085" s="3" t="str">
        <f t="shared" si="1915"/>
        <v/>
      </c>
      <c r="AG4085" s="3" t="str">
        <f t="shared" si="1916"/>
        <v/>
      </c>
      <c r="AH4085" s="4" t="str">
        <f t="shared" si="1917"/>
        <v/>
      </c>
      <c r="AI4085" s="75" t="str">
        <f t="shared" si="1918"/>
        <v/>
      </c>
      <c r="AJ4085" s="75" t="str">
        <f t="shared" si="1919"/>
        <v/>
      </c>
    </row>
    <row r="4086" spans="1:36">
      <c r="A4086" s="41" t="str">
        <f t="shared" si="1902"/>
        <v/>
      </c>
      <c r="B4086" s="150" t="str">
        <f>IF(ISNUMBER(A4086),INDEX('MetaTrader Import'!$H$13:$J$5893,TRUNC(((A4086-$A$39+1)-1)/3)+1,MOD((A4086-$A$39+1)-1,3)+1),"")</f>
        <v/>
      </c>
      <c r="C4086" s="43" t="str">
        <f t="shared" si="1903"/>
        <v/>
      </c>
      <c r="D4086" s="43" t="str">
        <f t="shared" ca="1" si="1893"/>
        <v/>
      </c>
      <c r="E4086" s="43" t="str">
        <f t="shared" si="1904"/>
        <v/>
      </c>
      <c r="F4086" s="43" t="str">
        <f t="shared" si="1905"/>
        <v/>
      </c>
      <c r="G4086" s="43" t="str">
        <f>IF(A4086&lt;&gt;"",IF(A4086&lt;Data!$G$11*0.25,$C$13/$G$32,IF(A4086&gt;Data!$G$11*0.25,$C$13,$C$13*10)),"")</f>
        <v/>
      </c>
      <c r="H4086" s="43" t="str">
        <f>IF(A4086&lt;&gt;"",IF(Data!$G$9="constant",$C$13,IF(Data!$G$9="squeeze",G4086,F4086)),"")</f>
        <v/>
      </c>
      <c r="I4086" s="38" t="str">
        <f ca="1">IF(ISNUMBER(A4086),NORMINV(RAND(),0,IF(AND(Data!$G$9="squeeze",A4086&lt;Data!$G$11*0.25),$H$32,1)*$C$30*$C$13)*($C$14*$C$12),"")</f>
        <v/>
      </c>
      <c r="J4086" s="42" t="str">
        <f ca="1">IFERROR(IF(Data!$C$6="Real",B4086,I4086+J4085+($C$14*$C$12)*(NORMINV(RAND(),$C$15,CHOOSE($G$13,$C$13,F4086,G4086)))),"")</f>
        <v/>
      </c>
      <c r="K4086" s="88" t="str">
        <f>IF(ISNUMBER(A4086), IF($G$16="fixed",$G$17,MIN(H4086*Data!$C$7*$C$16*0.5,$C$17*Data!$C$7))*$C$12,"")</f>
        <v/>
      </c>
      <c r="L4086" s="42" t="str">
        <f t="shared" ca="1" si="1920"/>
        <v/>
      </c>
      <c r="M4086" s="44" t="str">
        <f t="shared" ca="1" si="1921"/>
        <v/>
      </c>
      <c r="N4086" s="44" t="str">
        <f t="shared" ca="1" si="1922"/>
        <v/>
      </c>
      <c r="O4086" s="108" t="str">
        <f t="shared" si="1906"/>
        <v/>
      </c>
      <c r="P4086" s="102" t="str">
        <f t="shared" si="1907"/>
        <v/>
      </c>
      <c r="Q4086" s="102" t="str">
        <f t="shared" si="1908"/>
        <v/>
      </c>
      <c r="R4086" s="120" t="str">
        <f t="shared" si="1909"/>
        <v/>
      </c>
      <c r="S4086" s="54" t="str">
        <f t="shared" si="1910"/>
        <v/>
      </c>
      <c r="T4086" s="5" t="str">
        <f t="shared" si="1911"/>
        <v/>
      </c>
      <c r="U4086" s="152" t="str">
        <f t="shared" si="1894"/>
        <v/>
      </c>
      <c r="V4086" s="152" t="str">
        <f t="shared" si="1895"/>
        <v/>
      </c>
      <c r="W4086" s="153" t="str">
        <f t="shared" si="1896"/>
        <v/>
      </c>
      <c r="X4086" s="153" t="str">
        <f t="shared" si="1897"/>
        <v/>
      </c>
      <c r="Y4086" s="153" t="str">
        <f t="shared" si="1898"/>
        <v/>
      </c>
      <c r="Z4086" s="153" t="str">
        <f t="shared" si="1899"/>
        <v/>
      </c>
      <c r="AA4086" s="152" t="str">
        <f t="shared" si="1900"/>
        <v/>
      </c>
      <c r="AB4086" s="152" t="str">
        <f t="shared" si="1901"/>
        <v/>
      </c>
      <c r="AC4086" s="154" t="str">
        <f t="shared" si="1912"/>
        <v/>
      </c>
      <c r="AD4086" s="154" t="str">
        <f t="shared" si="1913"/>
        <v/>
      </c>
      <c r="AE4086" s="3" t="str">
        <f t="shared" si="1914"/>
        <v/>
      </c>
      <c r="AF4086" s="3" t="str">
        <f t="shared" si="1915"/>
        <v/>
      </c>
      <c r="AG4086" s="3" t="str">
        <f t="shared" si="1916"/>
        <v/>
      </c>
      <c r="AH4086" s="4" t="str">
        <f t="shared" si="1917"/>
        <v/>
      </c>
      <c r="AI4086" s="75" t="str">
        <f t="shared" si="1918"/>
        <v/>
      </c>
      <c r="AJ4086" s="75" t="str">
        <f t="shared" si="1919"/>
        <v/>
      </c>
    </row>
    <row r="4087" spans="1:36">
      <c r="A4087" s="41" t="str">
        <f t="shared" si="1902"/>
        <v/>
      </c>
      <c r="B4087" s="150" t="str">
        <f>IF(ISNUMBER(A4087),INDEX('MetaTrader Import'!$H$13:$J$5893,TRUNC(((A4087-$A$39+1)-1)/3)+1,MOD((A4087-$A$39+1)-1,3)+1),"")</f>
        <v/>
      </c>
      <c r="C4087" s="43" t="str">
        <f t="shared" si="1903"/>
        <v/>
      </c>
      <c r="D4087" s="43" t="str">
        <f t="shared" ca="1" si="1893"/>
        <v/>
      </c>
      <c r="E4087" s="43" t="str">
        <f t="shared" si="1904"/>
        <v/>
      </c>
      <c r="F4087" s="43" t="str">
        <f t="shared" si="1905"/>
        <v/>
      </c>
      <c r="G4087" s="43" t="str">
        <f>IF(A4087&lt;&gt;"",IF(A4087&lt;Data!$G$11*0.25,$C$13/$G$32,IF(A4087&gt;Data!$G$11*0.25,$C$13,$C$13*10)),"")</f>
        <v/>
      </c>
      <c r="H4087" s="43" t="str">
        <f>IF(A4087&lt;&gt;"",IF(Data!$G$9="constant",$C$13,IF(Data!$G$9="squeeze",G4087,F4087)),"")</f>
        <v/>
      </c>
      <c r="I4087" s="38" t="str">
        <f ca="1">IF(ISNUMBER(A4087),NORMINV(RAND(),0,IF(AND(Data!$G$9="squeeze",A4087&lt;Data!$G$11*0.25),$H$32,1)*$C$30*$C$13)*($C$14*$C$12),"")</f>
        <v/>
      </c>
      <c r="J4087" s="42" t="str">
        <f ca="1">IFERROR(IF(Data!$C$6="Real",B4087,I4087+J4086+($C$14*$C$12)*(NORMINV(RAND(),$C$15,CHOOSE($G$13,$C$13,F4087,G4087)))),"")</f>
        <v/>
      </c>
      <c r="K4087" s="88" t="str">
        <f>IF(ISNUMBER(A4087), IF($G$16="fixed",$G$17,MIN(H4087*Data!$C$7*$C$16*0.5,$C$17*Data!$C$7))*$C$12,"")</f>
        <v/>
      </c>
      <c r="L4087" s="42" t="str">
        <f t="shared" ca="1" si="1920"/>
        <v/>
      </c>
      <c r="M4087" s="44" t="str">
        <f t="shared" ca="1" si="1921"/>
        <v/>
      </c>
      <c r="N4087" s="44" t="str">
        <f t="shared" ca="1" si="1922"/>
        <v/>
      </c>
      <c r="O4087" s="108" t="str">
        <f t="shared" si="1906"/>
        <v/>
      </c>
      <c r="P4087" s="102" t="str">
        <f t="shared" si="1907"/>
        <v/>
      </c>
      <c r="Q4087" s="102" t="str">
        <f t="shared" si="1908"/>
        <v/>
      </c>
      <c r="R4087" s="120" t="str">
        <f t="shared" si="1909"/>
        <v/>
      </c>
      <c r="S4087" s="54" t="str">
        <f t="shared" si="1910"/>
        <v/>
      </c>
      <c r="T4087" s="5" t="str">
        <f t="shared" si="1911"/>
        <v/>
      </c>
      <c r="U4087" s="152" t="str">
        <f t="shared" si="1894"/>
        <v/>
      </c>
      <c r="V4087" s="152" t="str">
        <f t="shared" si="1895"/>
        <v/>
      </c>
      <c r="W4087" s="153" t="str">
        <f t="shared" si="1896"/>
        <v/>
      </c>
      <c r="X4087" s="153" t="str">
        <f t="shared" si="1897"/>
        <v/>
      </c>
      <c r="Y4087" s="153" t="str">
        <f t="shared" si="1898"/>
        <v/>
      </c>
      <c r="Z4087" s="153" t="str">
        <f t="shared" si="1899"/>
        <v/>
      </c>
      <c r="AA4087" s="152" t="str">
        <f t="shared" si="1900"/>
        <v/>
      </c>
      <c r="AB4087" s="152" t="str">
        <f t="shared" si="1901"/>
        <v/>
      </c>
      <c r="AC4087" s="154" t="str">
        <f t="shared" si="1912"/>
        <v/>
      </c>
      <c r="AD4087" s="154" t="str">
        <f t="shared" si="1913"/>
        <v/>
      </c>
      <c r="AE4087" s="3" t="str">
        <f t="shared" si="1914"/>
        <v/>
      </c>
      <c r="AF4087" s="3" t="str">
        <f t="shared" si="1915"/>
        <v/>
      </c>
      <c r="AG4087" s="3" t="str">
        <f t="shared" si="1916"/>
        <v/>
      </c>
      <c r="AH4087" s="4" t="str">
        <f t="shared" si="1917"/>
        <v/>
      </c>
      <c r="AI4087" s="75" t="str">
        <f t="shared" si="1918"/>
        <v/>
      </c>
      <c r="AJ4087" s="75" t="str">
        <f t="shared" si="1919"/>
        <v/>
      </c>
    </row>
    <row r="4088" spans="1:36">
      <c r="A4088" s="41" t="str">
        <f t="shared" si="1902"/>
        <v/>
      </c>
      <c r="B4088" s="150" t="str">
        <f>IF(ISNUMBER(A4088),INDEX('MetaTrader Import'!$H$13:$J$5893,TRUNC(((A4088-$A$39+1)-1)/3)+1,MOD((A4088-$A$39+1)-1,3)+1),"")</f>
        <v/>
      </c>
      <c r="C4088" s="43" t="str">
        <f t="shared" si="1903"/>
        <v/>
      </c>
      <c r="D4088" s="43" t="str">
        <f t="shared" ca="1" si="1893"/>
        <v/>
      </c>
      <c r="E4088" s="43" t="str">
        <f t="shared" si="1904"/>
        <v/>
      </c>
      <c r="F4088" s="43" t="str">
        <f t="shared" si="1905"/>
        <v/>
      </c>
      <c r="G4088" s="43" t="str">
        <f>IF(A4088&lt;&gt;"",IF(A4088&lt;Data!$G$11*0.25,$C$13/$G$32,IF(A4088&gt;Data!$G$11*0.25,$C$13,$C$13*10)),"")</f>
        <v/>
      </c>
      <c r="H4088" s="43" t="str">
        <f>IF(A4088&lt;&gt;"",IF(Data!$G$9="constant",$C$13,IF(Data!$G$9="squeeze",G4088,F4088)),"")</f>
        <v/>
      </c>
      <c r="I4088" s="38" t="str">
        <f ca="1">IF(ISNUMBER(A4088),NORMINV(RAND(),0,IF(AND(Data!$G$9="squeeze",A4088&lt;Data!$G$11*0.25),$H$32,1)*$C$30*$C$13)*($C$14*$C$12),"")</f>
        <v/>
      </c>
      <c r="J4088" s="42" t="str">
        <f ca="1">IFERROR(IF(Data!$C$6="Real",B4088,I4088+J4087+($C$14*$C$12)*(NORMINV(RAND(),$C$15,CHOOSE($G$13,$C$13,F4088,G4088)))),"")</f>
        <v/>
      </c>
      <c r="K4088" s="88" t="str">
        <f>IF(ISNUMBER(A4088), IF($G$16="fixed",$G$17,MIN(H4088*Data!$C$7*$C$16*0.5,$C$17*Data!$C$7))*$C$12,"")</f>
        <v/>
      </c>
      <c r="L4088" s="42" t="str">
        <f t="shared" ca="1" si="1920"/>
        <v/>
      </c>
      <c r="M4088" s="44" t="str">
        <f t="shared" ca="1" si="1921"/>
        <v/>
      </c>
      <c r="N4088" s="44" t="str">
        <f t="shared" ca="1" si="1922"/>
        <v/>
      </c>
      <c r="O4088" s="108" t="str">
        <f t="shared" si="1906"/>
        <v/>
      </c>
      <c r="P4088" s="102" t="str">
        <f t="shared" si="1907"/>
        <v/>
      </c>
      <c r="Q4088" s="102" t="str">
        <f t="shared" si="1908"/>
        <v/>
      </c>
      <c r="R4088" s="120" t="str">
        <f t="shared" si="1909"/>
        <v/>
      </c>
      <c r="S4088" s="54" t="str">
        <f t="shared" si="1910"/>
        <v/>
      </c>
      <c r="T4088" s="5" t="str">
        <f t="shared" si="1911"/>
        <v/>
      </c>
      <c r="U4088" s="152" t="str">
        <f t="shared" si="1894"/>
        <v/>
      </c>
      <c r="V4088" s="152" t="str">
        <f t="shared" si="1895"/>
        <v/>
      </c>
      <c r="W4088" s="153" t="str">
        <f t="shared" si="1896"/>
        <v/>
      </c>
      <c r="X4088" s="153" t="str">
        <f t="shared" si="1897"/>
        <v/>
      </c>
      <c r="Y4088" s="153" t="str">
        <f t="shared" si="1898"/>
        <v/>
      </c>
      <c r="Z4088" s="153" t="str">
        <f t="shared" si="1899"/>
        <v/>
      </c>
      <c r="AA4088" s="152" t="str">
        <f t="shared" si="1900"/>
        <v/>
      </c>
      <c r="AB4088" s="152" t="str">
        <f t="shared" si="1901"/>
        <v/>
      </c>
      <c r="AC4088" s="154" t="str">
        <f t="shared" si="1912"/>
        <v/>
      </c>
      <c r="AD4088" s="154" t="str">
        <f t="shared" si="1913"/>
        <v/>
      </c>
      <c r="AE4088" s="3" t="str">
        <f t="shared" si="1914"/>
        <v/>
      </c>
      <c r="AF4088" s="3" t="str">
        <f t="shared" si="1915"/>
        <v/>
      </c>
      <c r="AG4088" s="3" t="str">
        <f t="shared" si="1916"/>
        <v/>
      </c>
      <c r="AH4088" s="4" t="str">
        <f t="shared" si="1917"/>
        <v/>
      </c>
      <c r="AI4088" s="75" t="str">
        <f t="shared" si="1918"/>
        <v/>
      </c>
      <c r="AJ4088" s="75" t="str">
        <f t="shared" si="1919"/>
        <v/>
      </c>
    </row>
    <row r="4089" spans="1:36">
      <c r="A4089" s="41" t="str">
        <f t="shared" si="1902"/>
        <v/>
      </c>
      <c r="B4089" s="150" t="str">
        <f>IF(ISNUMBER(A4089),INDEX('MetaTrader Import'!$H$13:$J$5893,TRUNC(((A4089-$A$39+1)-1)/3)+1,MOD((A4089-$A$39+1)-1,3)+1),"")</f>
        <v/>
      </c>
      <c r="C4089" s="43" t="str">
        <f t="shared" si="1903"/>
        <v/>
      </c>
      <c r="D4089" s="43" t="str">
        <f t="shared" ca="1" si="1893"/>
        <v/>
      </c>
      <c r="E4089" s="43" t="str">
        <f t="shared" si="1904"/>
        <v/>
      </c>
      <c r="F4089" s="43" t="str">
        <f t="shared" si="1905"/>
        <v/>
      </c>
      <c r="G4089" s="43" t="str">
        <f>IF(A4089&lt;&gt;"",IF(A4089&lt;Data!$G$11*0.25,$C$13/$G$32,IF(A4089&gt;Data!$G$11*0.25,$C$13,$C$13*10)),"")</f>
        <v/>
      </c>
      <c r="H4089" s="43" t="str">
        <f>IF(A4089&lt;&gt;"",IF(Data!$G$9="constant",$C$13,IF(Data!$G$9="squeeze",G4089,F4089)),"")</f>
        <v/>
      </c>
      <c r="I4089" s="38" t="str">
        <f ca="1">IF(ISNUMBER(A4089),NORMINV(RAND(),0,IF(AND(Data!$G$9="squeeze",A4089&lt;Data!$G$11*0.25),$H$32,1)*$C$30*$C$13)*($C$14*$C$12),"")</f>
        <v/>
      </c>
      <c r="J4089" s="42" t="str">
        <f ca="1">IFERROR(IF(Data!$C$6="Real",B4089,I4089+J4088+($C$14*$C$12)*(NORMINV(RAND(),$C$15,CHOOSE($G$13,$C$13,F4089,G4089)))),"")</f>
        <v/>
      </c>
      <c r="K4089" s="88" t="str">
        <f>IF(ISNUMBER(A4089), IF($G$16="fixed",$G$17,MIN(H4089*Data!$C$7*$C$16*0.5,$C$17*Data!$C$7))*$C$12,"")</f>
        <v/>
      </c>
      <c r="L4089" s="42" t="str">
        <f t="shared" ca="1" si="1920"/>
        <v/>
      </c>
      <c r="M4089" s="44" t="str">
        <f t="shared" ca="1" si="1921"/>
        <v/>
      </c>
      <c r="N4089" s="44" t="str">
        <f t="shared" ca="1" si="1922"/>
        <v/>
      </c>
      <c r="O4089" s="108" t="str">
        <f t="shared" si="1906"/>
        <v/>
      </c>
      <c r="P4089" s="102" t="str">
        <f t="shared" si="1907"/>
        <v/>
      </c>
      <c r="Q4089" s="102" t="str">
        <f t="shared" si="1908"/>
        <v/>
      </c>
      <c r="R4089" s="120" t="str">
        <f t="shared" si="1909"/>
        <v/>
      </c>
      <c r="S4089" s="54" t="str">
        <f t="shared" si="1910"/>
        <v/>
      </c>
      <c r="T4089" s="5" t="str">
        <f t="shared" si="1911"/>
        <v/>
      </c>
      <c r="U4089" s="152" t="str">
        <f t="shared" si="1894"/>
        <v/>
      </c>
      <c r="V4089" s="152" t="str">
        <f t="shared" si="1895"/>
        <v/>
      </c>
      <c r="W4089" s="153" t="str">
        <f t="shared" si="1896"/>
        <v/>
      </c>
      <c r="X4089" s="153" t="str">
        <f t="shared" si="1897"/>
        <v/>
      </c>
      <c r="Y4089" s="153" t="str">
        <f t="shared" si="1898"/>
        <v/>
      </c>
      <c r="Z4089" s="153" t="str">
        <f t="shared" si="1899"/>
        <v/>
      </c>
      <c r="AA4089" s="152" t="str">
        <f t="shared" si="1900"/>
        <v/>
      </c>
      <c r="AB4089" s="152" t="str">
        <f t="shared" si="1901"/>
        <v/>
      </c>
      <c r="AC4089" s="154" t="str">
        <f t="shared" si="1912"/>
        <v/>
      </c>
      <c r="AD4089" s="154" t="str">
        <f t="shared" si="1913"/>
        <v/>
      </c>
      <c r="AE4089" s="3" t="str">
        <f t="shared" si="1914"/>
        <v/>
      </c>
      <c r="AF4089" s="3" t="str">
        <f t="shared" si="1915"/>
        <v/>
      </c>
      <c r="AG4089" s="3" t="str">
        <f t="shared" si="1916"/>
        <v/>
      </c>
      <c r="AH4089" s="4" t="str">
        <f t="shared" si="1917"/>
        <v/>
      </c>
      <c r="AI4089" s="75" t="str">
        <f t="shared" si="1918"/>
        <v/>
      </c>
      <c r="AJ4089" s="75" t="str">
        <f t="shared" si="1919"/>
        <v/>
      </c>
    </row>
    <row r="4090" spans="1:36">
      <c r="A4090" s="41" t="str">
        <f t="shared" si="1902"/>
        <v/>
      </c>
      <c r="B4090" s="150" t="str">
        <f>IF(ISNUMBER(A4090),INDEX('MetaTrader Import'!$H$13:$J$5893,TRUNC(((A4090-$A$39+1)-1)/3)+1,MOD((A4090-$A$39+1)-1,3)+1),"")</f>
        <v/>
      </c>
      <c r="C4090" s="43" t="str">
        <f t="shared" si="1903"/>
        <v/>
      </c>
      <c r="D4090" s="43" t="str">
        <f t="shared" ca="1" si="1893"/>
        <v/>
      </c>
      <c r="E4090" s="43" t="str">
        <f t="shared" si="1904"/>
        <v/>
      </c>
      <c r="F4090" s="43" t="str">
        <f t="shared" si="1905"/>
        <v/>
      </c>
      <c r="G4090" s="43" t="str">
        <f>IF(A4090&lt;&gt;"",IF(A4090&lt;Data!$G$11*0.25,$C$13/$G$32,IF(A4090&gt;Data!$G$11*0.25,$C$13,$C$13*10)),"")</f>
        <v/>
      </c>
      <c r="H4090" s="43" t="str">
        <f>IF(A4090&lt;&gt;"",IF(Data!$G$9="constant",$C$13,IF(Data!$G$9="squeeze",G4090,F4090)),"")</f>
        <v/>
      </c>
      <c r="I4090" s="38" t="str">
        <f ca="1">IF(ISNUMBER(A4090),NORMINV(RAND(),0,IF(AND(Data!$G$9="squeeze",A4090&lt;Data!$G$11*0.25),$H$32,1)*$C$30*$C$13)*($C$14*$C$12),"")</f>
        <v/>
      </c>
      <c r="J4090" s="42" t="str">
        <f ca="1">IFERROR(IF(Data!$C$6="Real",B4090,I4090+J4089+($C$14*$C$12)*(NORMINV(RAND(),$C$15,CHOOSE($G$13,$C$13,F4090,G4090)))),"")</f>
        <v/>
      </c>
      <c r="K4090" s="88" t="str">
        <f>IF(ISNUMBER(A4090), IF($G$16="fixed",$G$17,MIN(H4090*Data!$C$7*$C$16*0.5,$C$17*Data!$C$7))*$C$12,"")</f>
        <v/>
      </c>
      <c r="L4090" s="42" t="str">
        <f t="shared" ca="1" si="1920"/>
        <v/>
      </c>
      <c r="M4090" s="44" t="str">
        <f t="shared" ca="1" si="1921"/>
        <v/>
      </c>
      <c r="N4090" s="44" t="str">
        <f t="shared" ca="1" si="1922"/>
        <v/>
      </c>
      <c r="O4090" s="108" t="str">
        <f t="shared" si="1906"/>
        <v/>
      </c>
      <c r="P4090" s="102" t="str">
        <f t="shared" si="1907"/>
        <v/>
      </c>
      <c r="Q4090" s="102" t="str">
        <f t="shared" si="1908"/>
        <v/>
      </c>
      <c r="R4090" s="120" t="str">
        <f t="shared" si="1909"/>
        <v/>
      </c>
      <c r="S4090" s="54" t="str">
        <f t="shared" si="1910"/>
        <v/>
      </c>
      <c r="T4090" s="5" t="str">
        <f t="shared" si="1911"/>
        <v/>
      </c>
      <c r="U4090" s="152" t="str">
        <f t="shared" si="1894"/>
        <v/>
      </c>
      <c r="V4090" s="152" t="str">
        <f t="shared" si="1895"/>
        <v/>
      </c>
      <c r="W4090" s="153" t="str">
        <f t="shared" si="1896"/>
        <v/>
      </c>
      <c r="X4090" s="153" t="str">
        <f t="shared" si="1897"/>
        <v/>
      </c>
      <c r="Y4090" s="153" t="str">
        <f t="shared" si="1898"/>
        <v/>
      </c>
      <c r="Z4090" s="153" t="str">
        <f t="shared" si="1899"/>
        <v/>
      </c>
      <c r="AA4090" s="152" t="str">
        <f t="shared" si="1900"/>
        <v/>
      </c>
      <c r="AB4090" s="152" t="str">
        <f t="shared" si="1901"/>
        <v/>
      </c>
      <c r="AC4090" s="154" t="str">
        <f t="shared" si="1912"/>
        <v/>
      </c>
      <c r="AD4090" s="154" t="str">
        <f t="shared" si="1913"/>
        <v/>
      </c>
      <c r="AE4090" s="3" t="str">
        <f t="shared" si="1914"/>
        <v/>
      </c>
      <c r="AF4090" s="3" t="str">
        <f t="shared" si="1915"/>
        <v/>
      </c>
      <c r="AG4090" s="3" t="str">
        <f t="shared" si="1916"/>
        <v/>
      </c>
      <c r="AH4090" s="4" t="str">
        <f t="shared" si="1917"/>
        <v/>
      </c>
      <c r="AI4090" s="75" t="str">
        <f t="shared" si="1918"/>
        <v/>
      </c>
      <c r="AJ4090" s="75" t="str">
        <f t="shared" si="1919"/>
        <v/>
      </c>
    </row>
    <row r="4091" spans="1:36">
      <c r="A4091" s="41" t="str">
        <f t="shared" si="1902"/>
        <v/>
      </c>
      <c r="B4091" s="150" t="str">
        <f>IF(ISNUMBER(A4091),INDEX('MetaTrader Import'!$H$13:$J$5893,TRUNC(((A4091-$A$39+1)-1)/3)+1,MOD((A4091-$A$39+1)-1,3)+1),"")</f>
        <v/>
      </c>
      <c r="C4091" s="43" t="str">
        <f t="shared" si="1903"/>
        <v/>
      </c>
      <c r="D4091" s="43" t="str">
        <f t="shared" ca="1" si="1893"/>
        <v/>
      </c>
      <c r="E4091" s="43" t="str">
        <f t="shared" si="1904"/>
        <v/>
      </c>
      <c r="F4091" s="43" t="str">
        <f t="shared" si="1905"/>
        <v/>
      </c>
      <c r="G4091" s="43" t="str">
        <f>IF(A4091&lt;&gt;"",IF(A4091&lt;Data!$G$11*0.25,$C$13/$G$32,IF(A4091&gt;Data!$G$11*0.25,$C$13,$C$13*10)),"")</f>
        <v/>
      </c>
      <c r="H4091" s="43" t="str">
        <f>IF(A4091&lt;&gt;"",IF(Data!$G$9="constant",$C$13,IF(Data!$G$9="squeeze",G4091,F4091)),"")</f>
        <v/>
      </c>
      <c r="I4091" s="38" t="str">
        <f ca="1">IF(ISNUMBER(A4091),NORMINV(RAND(),0,IF(AND(Data!$G$9="squeeze",A4091&lt;Data!$G$11*0.25),$H$32,1)*$C$30*$C$13)*($C$14*$C$12),"")</f>
        <v/>
      </c>
      <c r="J4091" s="42" t="str">
        <f ca="1">IFERROR(IF(Data!$C$6="Real",B4091,I4091+J4090+($C$14*$C$12)*(NORMINV(RAND(),$C$15,CHOOSE($G$13,$C$13,F4091,G4091)))),"")</f>
        <v/>
      </c>
      <c r="K4091" s="88" t="str">
        <f>IF(ISNUMBER(A4091), IF($G$16="fixed",$G$17,MIN(H4091*Data!$C$7*$C$16*0.5,$C$17*Data!$C$7))*$C$12,"")</f>
        <v/>
      </c>
      <c r="L4091" s="42" t="str">
        <f t="shared" ca="1" si="1920"/>
        <v/>
      </c>
      <c r="M4091" s="44" t="str">
        <f t="shared" ca="1" si="1921"/>
        <v/>
      </c>
      <c r="N4091" s="44" t="str">
        <f t="shared" ca="1" si="1922"/>
        <v/>
      </c>
      <c r="O4091" s="108" t="str">
        <f t="shared" si="1906"/>
        <v/>
      </c>
      <c r="P4091" s="102" t="str">
        <f t="shared" si="1907"/>
        <v/>
      </c>
      <c r="Q4091" s="102" t="str">
        <f t="shared" si="1908"/>
        <v/>
      </c>
      <c r="R4091" s="120" t="str">
        <f t="shared" si="1909"/>
        <v/>
      </c>
      <c r="S4091" s="54" t="str">
        <f t="shared" si="1910"/>
        <v/>
      </c>
      <c r="T4091" s="5" t="str">
        <f t="shared" si="1911"/>
        <v/>
      </c>
      <c r="U4091" s="152" t="str">
        <f t="shared" si="1894"/>
        <v/>
      </c>
      <c r="V4091" s="152" t="str">
        <f t="shared" si="1895"/>
        <v/>
      </c>
      <c r="W4091" s="153" t="str">
        <f t="shared" si="1896"/>
        <v/>
      </c>
      <c r="X4091" s="153" t="str">
        <f t="shared" si="1897"/>
        <v/>
      </c>
      <c r="Y4091" s="153" t="str">
        <f t="shared" si="1898"/>
        <v/>
      </c>
      <c r="Z4091" s="153" t="str">
        <f t="shared" si="1899"/>
        <v/>
      </c>
      <c r="AA4091" s="152" t="str">
        <f t="shared" si="1900"/>
        <v/>
      </c>
      <c r="AB4091" s="152" t="str">
        <f t="shared" si="1901"/>
        <v/>
      </c>
      <c r="AC4091" s="154" t="str">
        <f t="shared" si="1912"/>
        <v/>
      </c>
      <c r="AD4091" s="154" t="str">
        <f t="shared" si="1913"/>
        <v/>
      </c>
      <c r="AE4091" s="3" t="str">
        <f t="shared" si="1914"/>
        <v/>
      </c>
      <c r="AF4091" s="3" t="str">
        <f t="shared" si="1915"/>
        <v/>
      </c>
      <c r="AG4091" s="3" t="str">
        <f t="shared" si="1916"/>
        <v/>
      </c>
      <c r="AH4091" s="4" t="str">
        <f t="shared" si="1917"/>
        <v/>
      </c>
      <c r="AI4091" s="75" t="str">
        <f t="shared" si="1918"/>
        <v/>
      </c>
      <c r="AJ4091" s="75" t="str">
        <f t="shared" si="1919"/>
        <v/>
      </c>
    </row>
    <row r="4092" spans="1:36">
      <c r="A4092" s="41" t="str">
        <f t="shared" si="1902"/>
        <v/>
      </c>
      <c r="B4092" s="150" t="str">
        <f>IF(ISNUMBER(A4092),INDEX('MetaTrader Import'!$H$13:$J$5893,TRUNC(((A4092-$A$39+1)-1)/3)+1,MOD((A4092-$A$39+1)-1,3)+1),"")</f>
        <v/>
      </c>
      <c r="C4092" s="43" t="str">
        <f t="shared" si="1903"/>
        <v/>
      </c>
      <c r="D4092" s="43" t="str">
        <f t="shared" ca="1" si="1893"/>
        <v/>
      </c>
      <c r="E4092" s="43" t="str">
        <f t="shared" si="1904"/>
        <v/>
      </c>
      <c r="F4092" s="43" t="str">
        <f t="shared" si="1905"/>
        <v/>
      </c>
      <c r="G4092" s="43" t="str">
        <f>IF(A4092&lt;&gt;"",IF(A4092&lt;Data!$G$11*0.25,$C$13/$G$32,IF(A4092&gt;Data!$G$11*0.25,$C$13,$C$13*10)),"")</f>
        <v/>
      </c>
      <c r="H4092" s="43" t="str">
        <f>IF(A4092&lt;&gt;"",IF(Data!$G$9="constant",$C$13,IF(Data!$G$9="squeeze",G4092,F4092)),"")</f>
        <v/>
      </c>
      <c r="I4092" s="38" t="str">
        <f ca="1">IF(ISNUMBER(A4092),NORMINV(RAND(),0,IF(AND(Data!$G$9="squeeze",A4092&lt;Data!$G$11*0.25),$H$32,1)*$C$30*$C$13)*($C$14*$C$12),"")</f>
        <v/>
      </c>
      <c r="J4092" s="42" t="str">
        <f ca="1">IFERROR(IF(Data!$C$6="Real",B4092,I4092+J4091+($C$14*$C$12)*(NORMINV(RAND(),$C$15,CHOOSE($G$13,$C$13,F4092,G4092)))),"")</f>
        <v/>
      </c>
      <c r="K4092" s="88" t="str">
        <f>IF(ISNUMBER(A4092), IF($G$16="fixed",$G$17,MIN(H4092*Data!$C$7*$C$16*0.5,$C$17*Data!$C$7))*$C$12,"")</f>
        <v/>
      </c>
      <c r="L4092" s="42" t="str">
        <f t="shared" ca="1" si="1920"/>
        <v/>
      </c>
      <c r="M4092" s="44" t="str">
        <f t="shared" ca="1" si="1921"/>
        <v/>
      </c>
      <c r="N4092" s="44" t="str">
        <f t="shared" ca="1" si="1922"/>
        <v/>
      </c>
      <c r="O4092" s="108" t="str">
        <f t="shared" si="1906"/>
        <v/>
      </c>
      <c r="P4092" s="102" t="str">
        <f t="shared" si="1907"/>
        <v/>
      </c>
      <c r="Q4092" s="102" t="str">
        <f t="shared" si="1908"/>
        <v/>
      </c>
      <c r="R4092" s="120" t="str">
        <f t="shared" si="1909"/>
        <v/>
      </c>
      <c r="S4092" s="54" t="str">
        <f t="shared" si="1910"/>
        <v/>
      </c>
      <c r="T4092" s="5" t="str">
        <f t="shared" si="1911"/>
        <v/>
      </c>
      <c r="U4092" s="152" t="str">
        <f t="shared" si="1894"/>
        <v/>
      </c>
      <c r="V4092" s="152" t="str">
        <f t="shared" si="1895"/>
        <v/>
      </c>
      <c r="W4092" s="153" t="str">
        <f t="shared" si="1896"/>
        <v/>
      </c>
      <c r="X4092" s="153" t="str">
        <f t="shared" si="1897"/>
        <v/>
      </c>
      <c r="Y4092" s="153" t="str">
        <f t="shared" si="1898"/>
        <v/>
      </c>
      <c r="Z4092" s="153" t="str">
        <f t="shared" si="1899"/>
        <v/>
      </c>
      <c r="AA4092" s="152" t="str">
        <f t="shared" si="1900"/>
        <v/>
      </c>
      <c r="AB4092" s="152" t="str">
        <f t="shared" si="1901"/>
        <v/>
      </c>
      <c r="AC4092" s="154" t="str">
        <f t="shared" si="1912"/>
        <v/>
      </c>
      <c r="AD4092" s="154" t="str">
        <f t="shared" si="1913"/>
        <v/>
      </c>
      <c r="AE4092" s="3" t="str">
        <f t="shared" si="1914"/>
        <v/>
      </c>
      <c r="AF4092" s="3" t="str">
        <f t="shared" si="1915"/>
        <v/>
      </c>
      <c r="AG4092" s="3" t="str">
        <f t="shared" si="1916"/>
        <v/>
      </c>
      <c r="AH4092" s="4" t="str">
        <f t="shared" si="1917"/>
        <v/>
      </c>
      <c r="AI4092" s="75" t="str">
        <f t="shared" si="1918"/>
        <v/>
      </c>
      <c r="AJ4092" s="75" t="str">
        <f t="shared" si="1919"/>
        <v/>
      </c>
    </row>
    <row r="4093" spans="1:36">
      <c r="A4093" s="41" t="str">
        <f t="shared" si="1902"/>
        <v/>
      </c>
      <c r="B4093" s="150" t="str">
        <f>IF(ISNUMBER(A4093),INDEX('MetaTrader Import'!$H$13:$J$5893,TRUNC(((A4093-$A$39+1)-1)/3)+1,MOD((A4093-$A$39+1)-1,3)+1),"")</f>
        <v/>
      </c>
      <c r="C4093" s="43" t="str">
        <f t="shared" si="1903"/>
        <v/>
      </c>
      <c r="D4093" s="43" t="str">
        <f t="shared" ca="1" si="1893"/>
        <v/>
      </c>
      <c r="E4093" s="43" t="str">
        <f t="shared" si="1904"/>
        <v/>
      </c>
      <c r="F4093" s="43" t="str">
        <f t="shared" si="1905"/>
        <v/>
      </c>
      <c r="G4093" s="43" t="str">
        <f>IF(A4093&lt;&gt;"",IF(A4093&lt;Data!$G$11*0.25,$C$13/$G$32,IF(A4093&gt;Data!$G$11*0.25,$C$13,$C$13*10)),"")</f>
        <v/>
      </c>
      <c r="H4093" s="43" t="str">
        <f>IF(A4093&lt;&gt;"",IF(Data!$G$9="constant",$C$13,IF(Data!$G$9="squeeze",G4093,F4093)),"")</f>
        <v/>
      </c>
      <c r="I4093" s="38" t="str">
        <f ca="1">IF(ISNUMBER(A4093),NORMINV(RAND(),0,IF(AND(Data!$G$9="squeeze",A4093&lt;Data!$G$11*0.25),$H$32,1)*$C$30*$C$13)*($C$14*$C$12),"")</f>
        <v/>
      </c>
      <c r="J4093" s="42" t="str">
        <f ca="1">IFERROR(IF(Data!$C$6="Real",B4093,I4093+J4092+($C$14*$C$12)*(NORMINV(RAND(),$C$15,CHOOSE($G$13,$C$13,F4093,G4093)))),"")</f>
        <v/>
      </c>
      <c r="K4093" s="88" t="str">
        <f>IF(ISNUMBER(A4093), IF($G$16="fixed",$G$17,MIN(H4093*Data!$C$7*$C$16*0.5,$C$17*Data!$C$7))*$C$12,"")</f>
        <v/>
      </c>
      <c r="L4093" s="42" t="str">
        <f t="shared" ca="1" si="1920"/>
        <v/>
      </c>
      <c r="M4093" s="44" t="str">
        <f t="shared" ca="1" si="1921"/>
        <v/>
      </c>
      <c r="N4093" s="44" t="str">
        <f t="shared" ca="1" si="1922"/>
        <v/>
      </c>
      <c r="O4093" s="108" t="str">
        <f t="shared" si="1906"/>
        <v/>
      </c>
      <c r="P4093" s="102" t="str">
        <f t="shared" si="1907"/>
        <v/>
      </c>
      <c r="Q4093" s="102" t="str">
        <f t="shared" si="1908"/>
        <v/>
      </c>
      <c r="R4093" s="120" t="str">
        <f t="shared" si="1909"/>
        <v/>
      </c>
      <c r="S4093" s="54" t="str">
        <f t="shared" si="1910"/>
        <v/>
      </c>
      <c r="T4093" s="5" t="str">
        <f t="shared" si="1911"/>
        <v/>
      </c>
      <c r="U4093" s="152" t="str">
        <f t="shared" si="1894"/>
        <v/>
      </c>
      <c r="V4093" s="152" t="str">
        <f t="shared" si="1895"/>
        <v/>
      </c>
      <c r="W4093" s="153" t="str">
        <f t="shared" si="1896"/>
        <v/>
      </c>
      <c r="X4093" s="153" t="str">
        <f t="shared" si="1897"/>
        <v/>
      </c>
      <c r="Y4093" s="153" t="str">
        <f t="shared" si="1898"/>
        <v/>
      </c>
      <c r="Z4093" s="153" t="str">
        <f t="shared" si="1899"/>
        <v/>
      </c>
      <c r="AA4093" s="152" t="str">
        <f t="shared" si="1900"/>
        <v/>
      </c>
      <c r="AB4093" s="152" t="str">
        <f t="shared" si="1901"/>
        <v/>
      </c>
      <c r="AC4093" s="154" t="str">
        <f t="shared" si="1912"/>
        <v/>
      </c>
      <c r="AD4093" s="154" t="str">
        <f t="shared" si="1913"/>
        <v/>
      </c>
      <c r="AE4093" s="3" t="str">
        <f t="shared" si="1914"/>
        <v/>
      </c>
      <c r="AF4093" s="3" t="str">
        <f t="shared" si="1915"/>
        <v/>
      </c>
      <c r="AG4093" s="3" t="str">
        <f t="shared" si="1916"/>
        <v/>
      </c>
      <c r="AH4093" s="4" t="str">
        <f t="shared" si="1917"/>
        <v/>
      </c>
      <c r="AI4093" s="75" t="str">
        <f t="shared" si="1918"/>
        <v/>
      </c>
      <c r="AJ4093" s="75" t="str">
        <f t="shared" si="1919"/>
        <v/>
      </c>
    </row>
    <row r="4094" spans="1:36">
      <c r="A4094" s="41" t="str">
        <f t="shared" si="1902"/>
        <v/>
      </c>
      <c r="B4094" s="150" t="str">
        <f>IF(ISNUMBER(A4094),INDEX('MetaTrader Import'!$H$13:$J$5893,TRUNC(((A4094-$A$39+1)-1)/3)+1,MOD((A4094-$A$39+1)-1,3)+1),"")</f>
        <v/>
      </c>
      <c r="C4094" s="43" t="str">
        <f t="shared" si="1903"/>
        <v/>
      </c>
      <c r="D4094" s="43" t="str">
        <f t="shared" ca="1" si="1893"/>
        <v/>
      </c>
      <c r="E4094" s="43" t="str">
        <f t="shared" si="1904"/>
        <v/>
      </c>
      <c r="F4094" s="43" t="str">
        <f t="shared" si="1905"/>
        <v/>
      </c>
      <c r="G4094" s="43" t="str">
        <f>IF(A4094&lt;&gt;"",IF(A4094&lt;Data!$G$11*0.25,$C$13/$G$32,IF(A4094&gt;Data!$G$11*0.25,$C$13,$C$13*10)),"")</f>
        <v/>
      </c>
      <c r="H4094" s="43" t="str">
        <f>IF(A4094&lt;&gt;"",IF(Data!$G$9="constant",$C$13,IF(Data!$G$9="squeeze",G4094,F4094)),"")</f>
        <v/>
      </c>
      <c r="I4094" s="38" t="str">
        <f ca="1">IF(ISNUMBER(A4094),NORMINV(RAND(),0,IF(AND(Data!$G$9="squeeze",A4094&lt;Data!$G$11*0.25),$H$32,1)*$C$30*$C$13)*($C$14*$C$12),"")</f>
        <v/>
      </c>
      <c r="J4094" s="42" t="str">
        <f ca="1">IFERROR(IF(Data!$C$6="Real",B4094,I4094+J4093+($C$14*$C$12)*(NORMINV(RAND(),$C$15,CHOOSE($G$13,$C$13,F4094,G4094)))),"")</f>
        <v/>
      </c>
      <c r="K4094" s="88" t="str">
        <f>IF(ISNUMBER(A4094), IF($G$16="fixed",$G$17,MIN(H4094*Data!$C$7*$C$16*0.5,$C$17*Data!$C$7))*$C$12,"")</f>
        <v/>
      </c>
      <c r="L4094" s="42" t="str">
        <f t="shared" ca="1" si="1920"/>
        <v/>
      </c>
      <c r="M4094" s="44" t="str">
        <f t="shared" ca="1" si="1921"/>
        <v/>
      </c>
      <c r="N4094" s="44" t="str">
        <f t="shared" ca="1" si="1922"/>
        <v/>
      </c>
      <c r="O4094" s="108" t="str">
        <f t="shared" si="1906"/>
        <v/>
      </c>
      <c r="P4094" s="102" t="str">
        <f t="shared" si="1907"/>
        <v/>
      </c>
      <c r="Q4094" s="102" t="str">
        <f t="shared" si="1908"/>
        <v/>
      </c>
      <c r="R4094" s="120" t="str">
        <f t="shared" si="1909"/>
        <v/>
      </c>
      <c r="S4094" s="54" t="str">
        <f t="shared" si="1910"/>
        <v/>
      </c>
      <c r="T4094" s="5" t="str">
        <f t="shared" si="1911"/>
        <v/>
      </c>
      <c r="U4094" s="152" t="str">
        <f t="shared" si="1894"/>
        <v/>
      </c>
      <c r="V4094" s="152" t="str">
        <f t="shared" si="1895"/>
        <v/>
      </c>
      <c r="W4094" s="153" t="str">
        <f t="shared" si="1896"/>
        <v/>
      </c>
      <c r="X4094" s="153" t="str">
        <f t="shared" si="1897"/>
        <v/>
      </c>
      <c r="Y4094" s="153" t="str">
        <f t="shared" si="1898"/>
        <v/>
      </c>
      <c r="Z4094" s="153" t="str">
        <f t="shared" si="1899"/>
        <v/>
      </c>
      <c r="AA4094" s="152" t="str">
        <f t="shared" si="1900"/>
        <v/>
      </c>
      <c r="AB4094" s="152" t="str">
        <f t="shared" si="1901"/>
        <v/>
      </c>
      <c r="AC4094" s="154" t="str">
        <f t="shared" si="1912"/>
        <v/>
      </c>
      <c r="AD4094" s="154" t="str">
        <f t="shared" si="1913"/>
        <v/>
      </c>
      <c r="AE4094" s="3" t="str">
        <f t="shared" si="1914"/>
        <v/>
      </c>
      <c r="AF4094" s="3" t="str">
        <f t="shared" si="1915"/>
        <v/>
      </c>
      <c r="AG4094" s="3" t="str">
        <f t="shared" si="1916"/>
        <v/>
      </c>
      <c r="AH4094" s="4" t="str">
        <f t="shared" si="1917"/>
        <v/>
      </c>
      <c r="AI4094" s="75" t="str">
        <f t="shared" si="1918"/>
        <v/>
      </c>
      <c r="AJ4094" s="75" t="str">
        <f t="shared" si="1919"/>
        <v/>
      </c>
    </row>
    <row r="4095" spans="1:36">
      <c r="A4095" s="41" t="str">
        <f t="shared" si="1902"/>
        <v/>
      </c>
      <c r="B4095" s="150" t="str">
        <f>IF(ISNUMBER(A4095),INDEX('MetaTrader Import'!$H$13:$J$5893,TRUNC(((A4095-$A$39+1)-1)/3)+1,MOD((A4095-$A$39+1)-1,3)+1),"")</f>
        <v/>
      </c>
      <c r="C4095" s="43" t="str">
        <f t="shared" si="1903"/>
        <v/>
      </c>
      <c r="D4095" s="43" t="str">
        <f t="shared" ca="1" si="1893"/>
        <v/>
      </c>
      <c r="E4095" s="43" t="str">
        <f t="shared" si="1904"/>
        <v/>
      </c>
      <c r="F4095" s="43" t="str">
        <f t="shared" si="1905"/>
        <v/>
      </c>
      <c r="G4095" s="43" t="str">
        <f>IF(A4095&lt;&gt;"",IF(A4095&lt;Data!$G$11*0.25,$C$13/$G$32,IF(A4095&gt;Data!$G$11*0.25,$C$13,$C$13*10)),"")</f>
        <v/>
      </c>
      <c r="H4095" s="43" t="str">
        <f>IF(A4095&lt;&gt;"",IF(Data!$G$9="constant",$C$13,IF(Data!$G$9="squeeze",G4095,F4095)),"")</f>
        <v/>
      </c>
      <c r="I4095" s="38" t="str">
        <f ca="1">IF(ISNUMBER(A4095),NORMINV(RAND(),0,IF(AND(Data!$G$9="squeeze",A4095&lt;Data!$G$11*0.25),$H$32,1)*$C$30*$C$13)*($C$14*$C$12),"")</f>
        <v/>
      </c>
      <c r="J4095" s="42" t="str">
        <f ca="1">IFERROR(IF(Data!$C$6="Real",B4095,I4095+J4094+($C$14*$C$12)*(NORMINV(RAND(),$C$15,CHOOSE($G$13,$C$13,F4095,G4095)))),"")</f>
        <v/>
      </c>
      <c r="K4095" s="88" t="str">
        <f>IF(ISNUMBER(A4095), IF($G$16="fixed",$G$17,MIN(H4095*Data!$C$7*$C$16*0.5,$C$17*Data!$C$7))*$C$12,"")</f>
        <v/>
      </c>
      <c r="L4095" s="42" t="str">
        <f t="shared" ca="1" si="1920"/>
        <v/>
      </c>
      <c r="M4095" s="44" t="str">
        <f t="shared" ca="1" si="1921"/>
        <v/>
      </c>
      <c r="N4095" s="44" t="str">
        <f t="shared" ca="1" si="1922"/>
        <v/>
      </c>
      <c r="O4095" s="108" t="str">
        <f t="shared" si="1906"/>
        <v/>
      </c>
      <c r="P4095" s="102" t="str">
        <f t="shared" si="1907"/>
        <v/>
      </c>
      <c r="Q4095" s="102" t="str">
        <f t="shared" si="1908"/>
        <v/>
      </c>
      <c r="R4095" s="120" t="str">
        <f t="shared" si="1909"/>
        <v/>
      </c>
      <c r="S4095" s="54" t="str">
        <f t="shared" si="1910"/>
        <v/>
      </c>
      <c r="T4095" s="5" t="str">
        <f t="shared" si="1911"/>
        <v/>
      </c>
      <c r="U4095" s="152" t="str">
        <f t="shared" si="1894"/>
        <v/>
      </c>
      <c r="V4095" s="152" t="str">
        <f t="shared" si="1895"/>
        <v/>
      </c>
      <c r="W4095" s="153" t="str">
        <f t="shared" si="1896"/>
        <v/>
      </c>
      <c r="X4095" s="153" t="str">
        <f t="shared" si="1897"/>
        <v/>
      </c>
      <c r="Y4095" s="153" t="str">
        <f t="shared" si="1898"/>
        <v/>
      </c>
      <c r="Z4095" s="153" t="str">
        <f t="shared" si="1899"/>
        <v/>
      </c>
      <c r="AA4095" s="152" t="str">
        <f t="shared" si="1900"/>
        <v/>
      </c>
      <c r="AB4095" s="152" t="str">
        <f t="shared" si="1901"/>
        <v/>
      </c>
      <c r="AC4095" s="154" t="str">
        <f t="shared" si="1912"/>
        <v/>
      </c>
      <c r="AD4095" s="154" t="str">
        <f t="shared" si="1913"/>
        <v/>
      </c>
      <c r="AE4095" s="3" t="str">
        <f t="shared" si="1914"/>
        <v/>
      </c>
      <c r="AF4095" s="3" t="str">
        <f t="shared" si="1915"/>
        <v/>
      </c>
      <c r="AG4095" s="3" t="str">
        <f t="shared" si="1916"/>
        <v/>
      </c>
      <c r="AH4095" s="4" t="str">
        <f t="shared" si="1917"/>
        <v/>
      </c>
      <c r="AI4095" s="75" t="str">
        <f t="shared" si="1918"/>
        <v/>
      </c>
      <c r="AJ4095" s="75" t="str">
        <f t="shared" si="1919"/>
        <v/>
      </c>
    </row>
    <row r="4096" spans="1:36">
      <c r="A4096" s="41" t="str">
        <f t="shared" si="1902"/>
        <v/>
      </c>
      <c r="B4096" s="150" t="str">
        <f>IF(ISNUMBER(A4096),INDEX('MetaTrader Import'!$H$13:$J$5893,TRUNC(((A4096-$A$39+1)-1)/3)+1,MOD((A4096-$A$39+1)-1,3)+1),"")</f>
        <v/>
      </c>
      <c r="C4096" s="43" t="str">
        <f t="shared" si="1903"/>
        <v/>
      </c>
      <c r="D4096" s="43" t="str">
        <f t="shared" ca="1" si="1893"/>
        <v/>
      </c>
      <c r="E4096" s="43" t="str">
        <f t="shared" si="1904"/>
        <v/>
      </c>
      <c r="F4096" s="43" t="str">
        <f t="shared" si="1905"/>
        <v/>
      </c>
      <c r="G4096" s="43" t="str">
        <f>IF(A4096&lt;&gt;"",IF(A4096&lt;Data!$G$11*0.25,$C$13/$G$32,IF(A4096&gt;Data!$G$11*0.25,$C$13,$C$13*10)),"")</f>
        <v/>
      </c>
      <c r="H4096" s="43" t="str">
        <f>IF(A4096&lt;&gt;"",IF(Data!$G$9="constant",$C$13,IF(Data!$G$9="squeeze",G4096,F4096)),"")</f>
        <v/>
      </c>
      <c r="I4096" s="38" t="str">
        <f ca="1">IF(ISNUMBER(A4096),NORMINV(RAND(),0,IF(AND(Data!$G$9="squeeze",A4096&lt;Data!$G$11*0.25),$H$32,1)*$C$30*$C$13)*($C$14*$C$12),"")</f>
        <v/>
      </c>
      <c r="J4096" s="42" t="str">
        <f ca="1">IFERROR(IF(Data!$C$6="Real",B4096,I4096+J4095+($C$14*$C$12)*(NORMINV(RAND(),$C$15,CHOOSE($G$13,$C$13,F4096,G4096)))),"")</f>
        <v/>
      </c>
      <c r="K4096" s="88" t="str">
        <f>IF(ISNUMBER(A4096), IF($G$16="fixed",$G$17,MIN(H4096*Data!$C$7*$C$16*0.5,$C$17*Data!$C$7))*$C$12,"")</f>
        <v/>
      </c>
      <c r="L4096" s="42" t="str">
        <f t="shared" ca="1" si="1920"/>
        <v/>
      </c>
      <c r="M4096" s="44" t="str">
        <f t="shared" ca="1" si="1921"/>
        <v/>
      </c>
      <c r="N4096" s="44" t="str">
        <f t="shared" ca="1" si="1922"/>
        <v/>
      </c>
      <c r="O4096" s="108" t="str">
        <f t="shared" si="1906"/>
        <v/>
      </c>
      <c r="P4096" s="102" t="str">
        <f t="shared" si="1907"/>
        <v/>
      </c>
      <c r="Q4096" s="102" t="str">
        <f t="shared" si="1908"/>
        <v/>
      </c>
      <c r="R4096" s="120" t="str">
        <f t="shared" si="1909"/>
        <v/>
      </c>
      <c r="S4096" s="54" t="str">
        <f t="shared" si="1910"/>
        <v/>
      </c>
      <c r="T4096" s="5" t="str">
        <f t="shared" si="1911"/>
        <v/>
      </c>
      <c r="U4096" s="152" t="str">
        <f t="shared" si="1894"/>
        <v/>
      </c>
      <c r="V4096" s="152" t="str">
        <f t="shared" si="1895"/>
        <v/>
      </c>
      <c r="W4096" s="153" t="str">
        <f t="shared" si="1896"/>
        <v/>
      </c>
      <c r="X4096" s="153" t="str">
        <f t="shared" si="1897"/>
        <v/>
      </c>
      <c r="Y4096" s="153" t="str">
        <f t="shared" si="1898"/>
        <v/>
      </c>
      <c r="Z4096" s="153" t="str">
        <f t="shared" si="1899"/>
        <v/>
      </c>
      <c r="AA4096" s="152" t="str">
        <f t="shared" si="1900"/>
        <v/>
      </c>
      <c r="AB4096" s="152" t="str">
        <f t="shared" si="1901"/>
        <v/>
      </c>
      <c r="AC4096" s="154" t="str">
        <f t="shared" si="1912"/>
        <v/>
      </c>
      <c r="AD4096" s="154" t="str">
        <f t="shared" si="1913"/>
        <v/>
      </c>
      <c r="AE4096" s="3" t="str">
        <f t="shared" si="1914"/>
        <v/>
      </c>
      <c r="AF4096" s="3" t="str">
        <f t="shared" si="1915"/>
        <v/>
      </c>
      <c r="AG4096" s="3" t="str">
        <f t="shared" si="1916"/>
        <v/>
      </c>
      <c r="AH4096" s="4" t="str">
        <f t="shared" si="1917"/>
        <v/>
      </c>
      <c r="AI4096" s="75" t="str">
        <f t="shared" si="1918"/>
        <v/>
      </c>
      <c r="AJ4096" s="75" t="str">
        <f t="shared" si="1919"/>
        <v/>
      </c>
    </row>
    <row r="4097" spans="1:36">
      <c r="A4097" s="41" t="str">
        <f t="shared" si="1902"/>
        <v/>
      </c>
      <c r="B4097" s="150" t="str">
        <f>IF(ISNUMBER(A4097),INDEX('MetaTrader Import'!$H$13:$J$5893,TRUNC(((A4097-$A$39+1)-1)/3)+1,MOD((A4097-$A$39+1)-1,3)+1),"")</f>
        <v/>
      </c>
      <c r="C4097" s="43" t="str">
        <f t="shared" si="1903"/>
        <v/>
      </c>
      <c r="D4097" s="43" t="str">
        <f t="shared" ca="1" si="1893"/>
        <v/>
      </c>
      <c r="E4097" s="43" t="str">
        <f t="shared" si="1904"/>
        <v/>
      </c>
      <c r="F4097" s="43" t="str">
        <f t="shared" si="1905"/>
        <v/>
      </c>
      <c r="G4097" s="43" t="str">
        <f>IF(A4097&lt;&gt;"",IF(A4097&lt;Data!$G$11*0.25,$C$13/$G$32,IF(A4097&gt;Data!$G$11*0.25,$C$13,$C$13*10)),"")</f>
        <v/>
      </c>
      <c r="H4097" s="43" t="str">
        <f>IF(A4097&lt;&gt;"",IF(Data!$G$9="constant",$C$13,IF(Data!$G$9="squeeze",G4097,F4097)),"")</f>
        <v/>
      </c>
      <c r="I4097" s="38" t="str">
        <f ca="1">IF(ISNUMBER(A4097),NORMINV(RAND(),0,IF(AND(Data!$G$9="squeeze",A4097&lt;Data!$G$11*0.25),$H$32,1)*$C$30*$C$13)*($C$14*$C$12),"")</f>
        <v/>
      </c>
      <c r="J4097" s="42" t="str">
        <f ca="1">IFERROR(IF(Data!$C$6="Real",B4097,I4097+J4096+($C$14*$C$12)*(NORMINV(RAND(),$C$15,CHOOSE($G$13,$C$13,F4097,G4097)))),"")</f>
        <v/>
      </c>
      <c r="K4097" s="88" t="str">
        <f>IF(ISNUMBER(A4097), IF($G$16="fixed",$G$17,MIN(H4097*Data!$C$7*$C$16*0.5,$C$17*Data!$C$7))*$C$12,"")</f>
        <v/>
      </c>
      <c r="L4097" s="42" t="str">
        <f t="shared" ca="1" si="1920"/>
        <v/>
      </c>
      <c r="M4097" s="44" t="str">
        <f t="shared" ca="1" si="1921"/>
        <v/>
      </c>
      <c r="N4097" s="44" t="str">
        <f t="shared" ca="1" si="1922"/>
        <v/>
      </c>
      <c r="O4097" s="108" t="str">
        <f t="shared" si="1906"/>
        <v/>
      </c>
      <c r="P4097" s="102" t="str">
        <f t="shared" si="1907"/>
        <v/>
      </c>
      <c r="Q4097" s="102" t="str">
        <f t="shared" si="1908"/>
        <v/>
      </c>
      <c r="R4097" s="120" t="str">
        <f t="shared" si="1909"/>
        <v/>
      </c>
      <c r="S4097" s="54" t="str">
        <f t="shared" si="1910"/>
        <v/>
      </c>
      <c r="T4097" s="5" t="str">
        <f t="shared" si="1911"/>
        <v/>
      </c>
      <c r="U4097" s="152" t="str">
        <f t="shared" si="1894"/>
        <v/>
      </c>
      <c r="V4097" s="152" t="str">
        <f t="shared" si="1895"/>
        <v/>
      </c>
      <c r="W4097" s="153" t="str">
        <f t="shared" si="1896"/>
        <v/>
      </c>
      <c r="X4097" s="153" t="str">
        <f t="shared" si="1897"/>
        <v/>
      </c>
      <c r="Y4097" s="153" t="str">
        <f t="shared" si="1898"/>
        <v/>
      </c>
      <c r="Z4097" s="153" t="str">
        <f t="shared" si="1899"/>
        <v/>
      </c>
      <c r="AA4097" s="152" t="str">
        <f t="shared" si="1900"/>
        <v/>
      </c>
      <c r="AB4097" s="152" t="str">
        <f t="shared" si="1901"/>
        <v/>
      </c>
      <c r="AC4097" s="154" t="str">
        <f t="shared" si="1912"/>
        <v/>
      </c>
      <c r="AD4097" s="154" t="str">
        <f t="shared" si="1913"/>
        <v/>
      </c>
      <c r="AE4097" s="3" t="str">
        <f t="shared" si="1914"/>
        <v/>
      </c>
      <c r="AF4097" s="3" t="str">
        <f t="shared" si="1915"/>
        <v/>
      </c>
      <c r="AG4097" s="3" t="str">
        <f t="shared" si="1916"/>
        <v/>
      </c>
      <c r="AH4097" s="4" t="str">
        <f t="shared" si="1917"/>
        <v/>
      </c>
      <c r="AI4097" s="75" t="str">
        <f t="shared" si="1918"/>
        <v/>
      </c>
      <c r="AJ4097" s="75" t="str">
        <f t="shared" si="1919"/>
        <v/>
      </c>
    </row>
    <row r="4098" spans="1:36">
      <c r="A4098" s="41" t="str">
        <f t="shared" si="1902"/>
        <v/>
      </c>
      <c r="B4098" s="150" t="str">
        <f>IF(ISNUMBER(A4098),INDEX('MetaTrader Import'!$H$13:$J$5893,TRUNC(((A4098-$A$39+1)-1)/3)+1,MOD((A4098-$A$39+1)-1,3)+1),"")</f>
        <v/>
      </c>
      <c r="C4098" s="43" t="str">
        <f t="shared" si="1903"/>
        <v/>
      </c>
      <c r="D4098" s="43" t="str">
        <f t="shared" ca="1" si="1893"/>
        <v/>
      </c>
      <c r="E4098" s="43" t="str">
        <f t="shared" si="1904"/>
        <v/>
      </c>
      <c r="F4098" s="43" t="str">
        <f t="shared" si="1905"/>
        <v/>
      </c>
      <c r="G4098" s="43" t="str">
        <f>IF(A4098&lt;&gt;"",IF(A4098&lt;Data!$G$11*0.25,$C$13/$G$32,IF(A4098&gt;Data!$G$11*0.25,$C$13,$C$13*10)),"")</f>
        <v/>
      </c>
      <c r="H4098" s="43" t="str">
        <f>IF(A4098&lt;&gt;"",IF(Data!$G$9="constant",$C$13,IF(Data!$G$9="squeeze",G4098,F4098)),"")</f>
        <v/>
      </c>
      <c r="I4098" s="38" t="str">
        <f ca="1">IF(ISNUMBER(A4098),NORMINV(RAND(),0,IF(AND(Data!$G$9="squeeze",A4098&lt;Data!$G$11*0.25),$H$32,1)*$C$30*$C$13)*($C$14*$C$12),"")</f>
        <v/>
      </c>
      <c r="J4098" s="42" t="str">
        <f ca="1">IFERROR(IF(Data!$C$6="Real",B4098,I4098+J4097+($C$14*$C$12)*(NORMINV(RAND(),$C$15,CHOOSE($G$13,$C$13,F4098,G4098)))),"")</f>
        <v/>
      </c>
      <c r="K4098" s="88" t="str">
        <f>IF(ISNUMBER(A4098), IF($G$16="fixed",$G$17,MIN(H4098*Data!$C$7*$C$16*0.5,$C$17*Data!$C$7))*$C$12,"")</f>
        <v/>
      </c>
      <c r="L4098" s="42" t="str">
        <f t="shared" ca="1" si="1920"/>
        <v/>
      </c>
      <c r="M4098" s="44" t="str">
        <f t="shared" ca="1" si="1921"/>
        <v/>
      </c>
      <c r="N4098" s="44" t="str">
        <f t="shared" ca="1" si="1922"/>
        <v/>
      </c>
      <c r="O4098" s="108" t="str">
        <f t="shared" si="1906"/>
        <v/>
      </c>
      <c r="P4098" s="102" t="str">
        <f t="shared" si="1907"/>
        <v/>
      </c>
      <c r="Q4098" s="102" t="str">
        <f t="shared" si="1908"/>
        <v/>
      </c>
      <c r="R4098" s="120" t="str">
        <f t="shared" si="1909"/>
        <v/>
      </c>
      <c r="S4098" s="54" t="str">
        <f t="shared" si="1910"/>
        <v/>
      </c>
      <c r="T4098" s="5" t="str">
        <f t="shared" si="1911"/>
        <v/>
      </c>
      <c r="U4098" s="152" t="str">
        <f t="shared" si="1894"/>
        <v/>
      </c>
      <c r="V4098" s="152" t="str">
        <f t="shared" si="1895"/>
        <v/>
      </c>
      <c r="W4098" s="153" t="str">
        <f t="shared" si="1896"/>
        <v/>
      </c>
      <c r="X4098" s="153" t="str">
        <f t="shared" si="1897"/>
        <v/>
      </c>
      <c r="Y4098" s="153" t="str">
        <f t="shared" si="1898"/>
        <v/>
      </c>
      <c r="Z4098" s="153" t="str">
        <f t="shared" si="1899"/>
        <v/>
      </c>
      <c r="AA4098" s="152" t="str">
        <f t="shared" si="1900"/>
        <v/>
      </c>
      <c r="AB4098" s="152" t="str">
        <f t="shared" si="1901"/>
        <v/>
      </c>
      <c r="AC4098" s="154" t="str">
        <f t="shared" si="1912"/>
        <v/>
      </c>
      <c r="AD4098" s="154" t="str">
        <f t="shared" si="1913"/>
        <v/>
      </c>
      <c r="AE4098" s="3" t="str">
        <f t="shared" si="1914"/>
        <v/>
      </c>
      <c r="AF4098" s="3" t="str">
        <f t="shared" si="1915"/>
        <v/>
      </c>
      <c r="AG4098" s="3" t="str">
        <f t="shared" si="1916"/>
        <v/>
      </c>
      <c r="AH4098" s="4" t="str">
        <f t="shared" si="1917"/>
        <v/>
      </c>
      <c r="AI4098" s="75" t="str">
        <f t="shared" si="1918"/>
        <v/>
      </c>
      <c r="AJ4098" s="75" t="str">
        <f t="shared" si="1919"/>
        <v/>
      </c>
    </row>
    <row r="4099" spans="1:36">
      <c r="A4099" s="41" t="str">
        <f t="shared" si="1902"/>
        <v/>
      </c>
      <c r="B4099" s="150" t="str">
        <f>IF(ISNUMBER(A4099),INDEX('MetaTrader Import'!$H$13:$J$5893,TRUNC(((A4099-$A$39+1)-1)/3)+1,MOD((A4099-$A$39+1)-1,3)+1),"")</f>
        <v/>
      </c>
      <c r="C4099" s="43" t="str">
        <f t="shared" si="1903"/>
        <v/>
      </c>
      <c r="D4099" s="43" t="str">
        <f t="shared" ref="D4099:D4162" ca="1" si="1923">IF(A4099&lt;&gt;"",NORMINV(RAND(),($C$23-C4099)*$C$28,$C$27)+NORMINV(RAND(),IF(RAND()&gt;$C$26,$C$25,0),$C$27),"")</f>
        <v/>
      </c>
      <c r="E4099" s="43" t="str">
        <f t="shared" si="1904"/>
        <v/>
      </c>
      <c r="F4099" s="43" t="str">
        <f t="shared" si="1905"/>
        <v/>
      </c>
      <c r="G4099" s="43" t="str">
        <f>IF(A4099&lt;&gt;"",IF(A4099&lt;Data!$G$11*0.25,$C$13/$G$32,IF(A4099&gt;Data!$G$11*0.25,$C$13,$C$13*10)),"")</f>
        <v/>
      </c>
      <c r="H4099" s="43" t="str">
        <f>IF(A4099&lt;&gt;"",IF(Data!$G$9="constant",$C$13,IF(Data!$G$9="squeeze",G4099,F4099)),"")</f>
        <v/>
      </c>
      <c r="I4099" s="38" t="str">
        <f ca="1">IF(ISNUMBER(A4099),NORMINV(RAND(),0,IF(AND(Data!$G$9="squeeze",A4099&lt;Data!$G$11*0.25),$H$32,1)*$C$30*$C$13)*($C$14*$C$12),"")</f>
        <v/>
      </c>
      <c r="J4099" s="42" t="str">
        <f ca="1">IFERROR(IF(Data!$C$6="Real",B4099,I4099+J4098+($C$14*$C$12)*(NORMINV(RAND(),$C$15,CHOOSE($G$13,$C$13,F4099,G4099)))),"")</f>
        <v/>
      </c>
      <c r="K4099" s="88" t="str">
        <f>IF(ISNUMBER(A4099), IF($G$16="fixed",$G$17,MIN(H4099*Data!$C$7*$C$16*0.5,$C$17*Data!$C$7))*$C$12,"")</f>
        <v/>
      </c>
      <c r="L4099" s="42" t="str">
        <f t="shared" ca="1" si="1920"/>
        <v/>
      </c>
      <c r="M4099" s="44" t="str">
        <f t="shared" ca="1" si="1921"/>
        <v/>
      </c>
      <c r="N4099" s="44" t="str">
        <f t="shared" ca="1" si="1922"/>
        <v/>
      </c>
      <c r="O4099" s="108" t="str">
        <f t="shared" si="1906"/>
        <v/>
      </c>
      <c r="P4099" s="102" t="str">
        <f t="shared" si="1907"/>
        <v/>
      </c>
      <c r="Q4099" s="102" t="str">
        <f t="shared" si="1908"/>
        <v/>
      </c>
      <c r="R4099" s="120" t="str">
        <f t="shared" si="1909"/>
        <v/>
      </c>
      <c r="S4099" s="54" t="str">
        <f t="shared" si="1910"/>
        <v/>
      </c>
      <c r="T4099" s="5" t="str">
        <f t="shared" si="1911"/>
        <v/>
      </c>
      <c r="U4099" s="152" t="str">
        <f t="shared" ref="U4099:U4162" si="1924">IF(NOT(ISNUMBER(T4099)),"",IF(S4099=1,T4099,IF(M4099&gt;U4098,M4099,IF(ISNUMBER(U4098),U4098,""))))</f>
        <v/>
      </c>
      <c r="V4099" s="152" t="str">
        <f t="shared" ref="V4099:V4162" si="1925">IF(NOT(ISNUMBER(T4099)),"",IF(S4099=1,T4099,IF(N4099&lt;V4098,N4099,IF(ISNUMBER(V4098),V4098,""))))</f>
        <v/>
      </c>
      <c r="W4099" s="153" t="str">
        <f t="shared" ref="W4099:W4162" si="1926">IF(NOT(ISNUMBER(T4099)),"",MIN($F$24,IF(TRUNC((U4099-T4099)/$E$24*$G$12)+0&gt;IF(ISNUMBER(W4098),W4098,0),TRUNC((U4099-T4099)/$E$24*$G$12)+0,IF(ISNUMBER(W4098),W4098,0))))</f>
        <v/>
      </c>
      <c r="X4099" s="153" t="str">
        <f t="shared" ref="X4099:X4162" si="1927">IF(NOT(ISNUMBER(T4099)),"",MIN($F$24,IF(-TRUNC((V4099-T4099)/$E$24*$G$12)+0&gt;IF(ISNUMBER(X4098),X4098,0),-TRUNC((V4099-T4099)/$E$24*$G$12)+0,IF(ISNUMBER(X4098),X4098,0))))</f>
        <v/>
      </c>
      <c r="Y4099" s="153" t="str">
        <f t="shared" ref="Y4099:Y4162" si="1928">IF(ISNUMBER(W4099),(IF(W4099=0,0,1))*IF(ABS($I$24)=2,POWER(2,W4099-1),W4099)*SIGN($I$24)*$K$24,"")</f>
        <v/>
      </c>
      <c r="Z4099" s="153" t="str">
        <f t="shared" ref="Z4099:Z4162" si="1929">IF(ISNUMBER(X4099),(IF(X4099=0,0,1))*IF(ABS($I$24)=2,POWER(2,X4099-1),X4099)*SIGN($I$24)*$K$24,"")</f>
        <v/>
      </c>
      <c r="AA4099" s="152" t="str">
        <f t="shared" ref="AA4099:AA4162" si="1930">IF(OR(NOT(ISNUMBER(T4099)),W4099&lt;1),"",IF(OR(NOT(ISNUMBER(W4098)),W4098=0),IF(SIGN(Y4099)=1,M4099,N4099),(Y4098*AA4098+(Y4099-Y4098)*IF(SIGN(Y4099)=1,M4099,N4099))/Y4099))</f>
        <v/>
      </c>
      <c r="AB4099" s="152" t="str">
        <f t="shared" ref="AB4099:AB4162" si="1931">IF(OR(NOT(ISNUMBER(T4099)),X4099&lt;1),"",IF(OR(NOT(ISNUMBER(X4098)),X4098=0),IF(SIGN(Z4099)=1,N4099,M4099),(Z4098*AB4098+(Z4099-Z4098)*IF(SIGN(Z4099)=1,N4099,M4099))/Z4099))</f>
        <v/>
      </c>
      <c r="AC4099" s="154" t="str">
        <f t="shared" si="1912"/>
        <v/>
      </c>
      <c r="AD4099" s="154" t="str">
        <f t="shared" si="1913"/>
        <v/>
      </c>
      <c r="AE4099" s="3" t="str">
        <f t="shared" si="1914"/>
        <v/>
      </c>
      <c r="AF4099" s="3" t="str">
        <f t="shared" si="1915"/>
        <v/>
      </c>
      <c r="AG4099" s="3" t="str">
        <f t="shared" si="1916"/>
        <v/>
      </c>
      <c r="AH4099" s="4" t="str">
        <f t="shared" si="1917"/>
        <v/>
      </c>
      <c r="AI4099" s="75" t="str">
        <f t="shared" si="1918"/>
        <v/>
      </c>
      <c r="AJ4099" s="75" t="str">
        <f t="shared" si="1919"/>
        <v/>
      </c>
    </row>
    <row r="4100" spans="1:36">
      <c r="A4100" s="41" t="str">
        <f t="shared" ref="A4100:A4163" si="1932">IFERROR(IF(A4099+1&gt;$C$19,"",A4099+1),"")</f>
        <v/>
      </c>
      <c r="B4100" s="150" t="str">
        <f>IF(ISNUMBER(A4100),INDEX('MetaTrader Import'!$H$13:$J$5893,TRUNC(((A4100-$A$39+1)-1)/3)+1,MOD((A4100-$A$39+1)-1,3)+1),"")</f>
        <v/>
      </c>
      <c r="C4100" s="43" t="str">
        <f t="shared" ref="C4100:C4163" si="1933">IF(A4100&lt;&gt;"",E4099,"")</f>
        <v/>
      </c>
      <c r="D4100" s="43" t="str">
        <f t="shared" ca="1" si="1923"/>
        <v/>
      </c>
      <c r="E4100" s="43" t="str">
        <f t="shared" ref="E4100:E4163" si="1934">IF(A4100&lt;&gt;"",C4100+D4100,"")</f>
        <v/>
      </c>
      <c r="F4100" s="43" t="str">
        <f t="shared" ref="F4100:F4163" si="1935">IF(A4100&lt;&gt;"",$C$13*ABS(E4100)/$C$23,"")</f>
        <v/>
      </c>
      <c r="G4100" s="43" t="str">
        <f>IF(A4100&lt;&gt;"",IF(A4100&lt;Data!$G$11*0.25,$C$13/$G$32,IF(A4100&gt;Data!$G$11*0.25,$C$13,$C$13*10)),"")</f>
        <v/>
      </c>
      <c r="H4100" s="43" t="str">
        <f>IF(A4100&lt;&gt;"",IF(Data!$G$9="constant",$C$13,IF(Data!$G$9="squeeze",G4100,F4100)),"")</f>
        <v/>
      </c>
      <c r="I4100" s="38" t="str">
        <f ca="1">IF(ISNUMBER(A4100),NORMINV(RAND(),0,IF(AND(Data!$G$9="squeeze",A4100&lt;Data!$G$11*0.25),$H$32,1)*$C$30*$C$13)*($C$14*$C$12),"")</f>
        <v/>
      </c>
      <c r="J4100" s="42" t="str">
        <f ca="1">IFERROR(IF(Data!$C$6="Real",B4100,I4100+J4099+($C$14*$C$12)*(NORMINV(RAND(),$C$15,CHOOSE($G$13,$C$13,F4100,G4100)))),"")</f>
        <v/>
      </c>
      <c r="K4100" s="88" t="str">
        <f>IF(ISNUMBER(A4100), IF($G$16="fixed",$G$17,MIN(H4100*Data!$C$7*$C$16*0.5,$C$17*Data!$C$7))*$C$12,"")</f>
        <v/>
      </c>
      <c r="L4100" s="42" t="str">
        <f t="shared" ca="1" si="1920"/>
        <v/>
      </c>
      <c r="M4100" s="44" t="str">
        <f t="shared" ca="1" si="1921"/>
        <v/>
      </c>
      <c r="N4100" s="44" t="str">
        <f t="shared" ca="1" si="1922"/>
        <v/>
      </c>
      <c r="O4100" s="108" t="str">
        <f t="shared" ref="O4100:O4163" si="1936">IF(ISNUMBER(A4100),$G$12*SLOPE(L4086:L4100,A4086:A4100),"")</f>
        <v/>
      </c>
      <c r="P4100" s="102" t="str">
        <f t="shared" ref="P4100:P4163" si="1937">IF(ISNUMBER(A4100),STDEV(L4086:L4100)*$G$12,"")</f>
        <v/>
      </c>
      <c r="Q4100" s="102" t="str">
        <f t="shared" ref="Q4100:Q4163" si="1938">IF(ISNUMBER(A4100),SLOPE(P4086:P4100,A4086:A4100),"")</f>
        <v/>
      </c>
      <c r="R4100" s="120" t="str">
        <f t="shared" ref="R4100:R4163" si="1939">IF(ISNUMBER(A4100),R4099+S4099,"")</f>
        <v/>
      </c>
      <c r="S4100" s="54" t="str">
        <f t="shared" ref="S4100:S4163" si="1940">IF(ISNUMBER(A4100),IF(AND(R4100&lt;$M$24,Q4100&lt;$F$28,ABS(O4100)&lt;$F$27,P4100&lt;$F$26,NOT(ISNUMBER(T4099))),1,0),"")</f>
        <v/>
      </c>
      <c r="T4100" s="5" t="str">
        <f t="shared" ref="T4100:T4163" si="1941">IF(ISNUMBER(A4100),IF(S4100=1,L4100,IF(AG4099="Y","",IF(ISNUMBER(T4099),T4099,""))),"")</f>
        <v/>
      </c>
      <c r="U4100" s="152" t="str">
        <f t="shared" si="1924"/>
        <v/>
      </c>
      <c r="V4100" s="152" t="str">
        <f t="shared" si="1925"/>
        <v/>
      </c>
      <c r="W4100" s="153" t="str">
        <f t="shared" si="1926"/>
        <v/>
      </c>
      <c r="X4100" s="153" t="str">
        <f t="shared" si="1927"/>
        <v/>
      </c>
      <c r="Y4100" s="153" t="str">
        <f t="shared" si="1928"/>
        <v/>
      </c>
      <c r="Z4100" s="153" t="str">
        <f t="shared" si="1929"/>
        <v/>
      </c>
      <c r="AA4100" s="152" t="str">
        <f t="shared" si="1930"/>
        <v/>
      </c>
      <c r="AB4100" s="152" t="str">
        <f t="shared" si="1931"/>
        <v/>
      </c>
      <c r="AC4100" s="154" t="str">
        <f t="shared" ref="AC4100:AC4163" si="1942">IFERROR(-SIGN(Y4100)*(AA4100-IF(SIGN(Y4100)=1,N4100,M4100))*$G$12*ABS(Y4100),"")</f>
        <v/>
      </c>
      <c r="AD4100" s="154" t="str">
        <f t="shared" ref="AD4100:AD4163" si="1943">IFERROR(SIGN(Z4100)*(AB4100-IF(SIGN(Z4100)=1,M4100,N4100))*$G$12*ABS(Z4100),"")</f>
        <v/>
      </c>
      <c r="AE4100" s="3" t="str">
        <f t="shared" ref="AE4100:AE4163" si="1944">IF(ISNUMBER(A4100),IFERROR((IF(ISNUMBER(AC4100),AC4100,0)+IF(ISNUMBER(AD4100),AD4100,0))/(ABS(Y4100)+ABS(Z4100)),0),"")</f>
        <v/>
      </c>
      <c r="AF4100" s="3" t="str">
        <f t="shared" ref="AF4100:AF4163" si="1945">IF(ISNUMBER(A4100),IF(ISNUMBER(AC4100),AC4100,0)+IF(ISNUMBER(AD4100),AD4100,0),"")</f>
        <v/>
      </c>
      <c r="AG4100" s="3" t="str">
        <f t="shared" ref="AG4100:AG4163" si="1946">IF(NOT(ISNUMBER(T4100)),"",IF(OR(AF4100&gt;$G$24,AF4100&lt;-$H$24,A4100+1&gt;$C$19),"Y","N"))</f>
        <v/>
      </c>
      <c r="AH4100" s="4" t="str">
        <f t="shared" ref="AH4100:AH4163" si="1947">IF(AG4100="y",AF4100*10*$C$11,"")</f>
        <v/>
      </c>
      <c r="AI4100" s="75" t="str">
        <f t="shared" ref="AI4100:AI4163" si="1948">IF(ISNUMBER(A4100),IF(ISNUMBER(AH4100),AJ4100,AF4100*10*$C$11+AJ4100),"")</f>
        <v/>
      </c>
      <c r="AJ4100" s="75" t="str">
        <f t="shared" ref="AJ4100:AJ4163" si="1949">IF(ISNUMBER(A4100),AJ4099+IF(ISNUMBER(AH4100),AH4100,0),"")</f>
        <v/>
      </c>
    </row>
    <row r="4101" spans="1:36">
      <c r="A4101" s="41" t="str">
        <f t="shared" si="1932"/>
        <v/>
      </c>
      <c r="B4101" s="150" t="str">
        <f>IF(ISNUMBER(A4101),INDEX('MetaTrader Import'!$H$13:$J$5893,TRUNC(((A4101-$A$39+1)-1)/3)+1,MOD((A4101-$A$39+1)-1,3)+1),"")</f>
        <v/>
      </c>
      <c r="C4101" s="43" t="str">
        <f t="shared" si="1933"/>
        <v/>
      </c>
      <c r="D4101" s="43" t="str">
        <f t="shared" ca="1" si="1923"/>
        <v/>
      </c>
      <c r="E4101" s="43" t="str">
        <f t="shared" si="1934"/>
        <v/>
      </c>
      <c r="F4101" s="43" t="str">
        <f t="shared" si="1935"/>
        <v/>
      </c>
      <c r="G4101" s="43" t="str">
        <f>IF(A4101&lt;&gt;"",IF(A4101&lt;Data!$G$11*0.25,$C$13/$G$32,IF(A4101&gt;Data!$G$11*0.25,$C$13,$C$13*10)),"")</f>
        <v/>
      </c>
      <c r="H4101" s="43" t="str">
        <f>IF(A4101&lt;&gt;"",IF(Data!$G$9="constant",$C$13,IF(Data!$G$9="squeeze",G4101,F4101)),"")</f>
        <v/>
      </c>
      <c r="I4101" s="38" t="str">
        <f ca="1">IF(ISNUMBER(A4101),NORMINV(RAND(),0,IF(AND(Data!$G$9="squeeze",A4101&lt;Data!$G$11*0.25),$H$32,1)*$C$30*$C$13)*($C$14*$C$12),"")</f>
        <v/>
      </c>
      <c r="J4101" s="42" t="str">
        <f ca="1">IFERROR(IF(Data!$C$6="Real",B4101,I4101+J4100+($C$14*$C$12)*(NORMINV(RAND(),$C$15,CHOOSE($G$13,$C$13,F4101,G4101)))),"")</f>
        <v/>
      </c>
      <c r="K4101" s="88" t="str">
        <f>IF(ISNUMBER(A4101), IF($G$16="fixed",$G$17,MIN(H4101*Data!$C$7*$C$16*0.5,$C$17*Data!$C$7))*$C$12,"")</f>
        <v/>
      </c>
      <c r="L4101" s="42" t="str">
        <f t="shared" ca="1" si="1920"/>
        <v/>
      </c>
      <c r="M4101" s="44" t="str">
        <f t="shared" ca="1" si="1921"/>
        <v/>
      </c>
      <c r="N4101" s="44" t="str">
        <f t="shared" ca="1" si="1922"/>
        <v/>
      </c>
      <c r="O4101" s="108" t="str">
        <f t="shared" si="1936"/>
        <v/>
      </c>
      <c r="P4101" s="102" t="str">
        <f t="shared" si="1937"/>
        <v/>
      </c>
      <c r="Q4101" s="102" t="str">
        <f t="shared" si="1938"/>
        <v/>
      </c>
      <c r="R4101" s="120" t="str">
        <f t="shared" si="1939"/>
        <v/>
      </c>
      <c r="S4101" s="54" t="str">
        <f t="shared" si="1940"/>
        <v/>
      </c>
      <c r="T4101" s="5" t="str">
        <f t="shared" si="1941"/>
        <v/>
      </c>
      <c r="U4101" s="152" t="str">
        <f t="shared" si="1924"/>
        <v/>
      </c>
      <c r="V4101" s="152" t="str">
        <f t="shared" si="1925"/>
        <v/>
      </c>
      <c r="W4101" s="153" t="str">
        <f t="shared" si="1926"/>
        <v/>
      </c>
      <c r="X4101" s="153" t="str">
        <f t="shared" si="1927"/>
        <v/>
      </c>
      <c r="Y4101" s="153" t="str">
        <f t="shared" si="1928"/>
        <v/>
      </c>
      <c r="Z4101" s="153" t="str">
        <f t="shared" si="1929"/>
        <v/>
      </c>
      <c r="AA4101" s="152" t="str">
        <f t="shared" si="1930"/>
        <v/>
      </c>
      <c r="AB4101" s="152" t="str">
        <f t="shared" si="1931"/>
        <v/>
      </c>
      <c r="AC4101" s="154" t="str">
        <f t="shared" si="1942"/>
        <v/>
      </c>
      <c r="AD4101" s="154" t="str">
        <f t="shared" si="1943"/>
        <v/>
      </c>
      <c r="AE4101" s="3" t="str">
        <f t="shared" si="1944"/>
        <v/>
      </c>
      <c r="AF4101" s="3" t="str">
        <f t="shared" si="1945"/>
        <v/>
      </c>
      <c r="AG4101" s="3" t="str">
        <f t="shared" si="1946"/>
        <v/>
      </c>
      <c r="AH4101" s="4" t="str">
        <f t="shared" si="1947"/>
        <v/>
      </c>
      <c r="AI4101" s="75" t="str">
        <f t="shared" si="1948"/>
        <v/>
      </c>
      <c r="AJ4101" s="75" t="str">
        <f t="shared" si="1949"/>
        <v/>
      </c>
    </row>
    <row r="4102" spans="1:36">
      <c r="A4102" s="41" t="str">
        <f t="shared" si="1932"/>
        <v/>
      </c>
      <c r="B4102" s="150" t="str">
        <f>IF(ISNUMBER(A4102),INDEX('MetaTrader Import'!$H$13:$J$5893,TRUNC(((A4102-$A$39+1)-1)/3)+1,MOD((A4102-$A$39+1)-1,3)+1),"")</f>
        <v/>
      </c>
      <c r="C4102" s="43" t="str">
        <f t="shared" si="1933"/>
        <v/>
      </c>
      <c r="D4102" s="43" t="str">
        <f t="shared" ca="1" si="1923"/>
        <v/>
      </c>
      <c r="E4102" s="43" t="str">
        <f t="shared" si="1934"/>
        <v/>
      </c>
      <c r="F4102" s="43" t="str">
        <f t="shared" si="1935"/>
        <v/>
      </c>
      <c r="G4102" s="43" t="str">
        <f>IF(A4102&lt;&gt;"",IF(A4102&lt;Data!$G$11*0.25,$C$13/$G$32,IF(A4102&gt;Data!$G$11*0.25,$C$13,$C$13*10)),"")</f>
        <v/>
      </c>
      <c r="H4102" s="43" t="str">
        <f>IF(A4102&lt;&gt;"",IF(Data!$G$9="constant",$C$13,IF(Data!$G$9="squeeze",G4102,F4102)),"")</f>
        <v/>
      </c>
      <c r="I4102" s="38" t="str">
        <f ca="1">IF(ISNUMBER(A4102),NORMINV(RAND(),0,IF(AND(Data!$G$9="squeeze",A4102&lt;Data!$G$11*0.25),$H$32,1)*$C$30*$C$13)*($C$14*$C$12),"")</f>
        <v/>
      </c>
      <c r="J4102" s="42" t="str">
        <f ca="1">IFERROR(IF(Data!$C$6="Real",B4102,I4102+J4101+($C$14*$C$12)*(NORMINV(RAND(),$C$15,CHOOSE($G$13,$C$13,F4102,G4102)))),"")</f>
        <v/>
      </c>
      <c r="K4102" s="88" t="str">
        <f>IF(ISNUMBER(A4102), IF($G$16="fixed",$G$17,MIN(H4102*Data!$C$7*$C$16*0.5,$C$17*Data!$C$7))*$C$12,"")</f>
        <v/>
      </c>
      <c r="L4102" s="42" t="str">
        <f t="shared" ref="L4102:L4165" ca="1" si="1950">IFERROR(J4102,"")</f>
        <v/>
      </c>
      <c r="M4102" s="44" t="str">
        <f t="shared" ref="M4102:M4165" ca="1" si="1951">IFERROR(L4102+K4102*0.5,"")</f>
        <v/>
      </c>
      <c r="N4102" s="44" t="str">
        <f t="shared" ref="N4102:N4165" ca="1" si="1952">IFERROR(L4102-K4102*0.5,"")</f>
        <v/>
      </c>
      <c r="O4102" s="108" t="str">
        <f t="shared" si="1936"/>
        <v/>
      </c>
      <c r="P4102" s="102" t="str">
        <f t="shared" si="1937"/>
        <v/>
      </c>
      <c r="Q4102" s="102" t="str">
        <f t="shared" si="1938"/>
        <v/>
      </c>
      <c r="R4102" s="120" t="str">
        <f t="shared" si="1939"/>
        <v/>
      </c>
      <c r="S4102" s="54" t="str">
        <f t="shared" si="1940"/>
        <v/>
      </c>
      <c r="T4102" s="5" t="str">
        <f t="shared" si="1941"/>
        <v/>
      </c>
      <c r="U4102" s="152" t="str">
        <f t="shared" si="1924"/>
        <v/>
      </c>
      <c r="V4102" s="152" t="str">
        <f t="shared" si="1925"/>
        <v/>
      </c>
      <c r="W4102" s="153" t="str">
        <f t="shared" si="1926"/>
        <v/>
      </c>
      <c r="X4102" s="153" t="str">
        <f t="shared" si="1927"/>
        <v/>
      </c>
      <c r="Y4102" s="153" t="str">
        <f t="shared" si="1928"/>
        <v/>
      </c>
      <c r="Z4102" s="153" t="str">
        <f t="shared" si="1929"/>
        <v/>
      </c>
      <c r="AA4102" s="152" t="str">
        <f t="shared" si="1930"/>
        <v/>
      </c>
      <c r="AB4102" s="152" t="str">
        <f t="shared" si="1931"/>
        <v/>
      </c>
      <c r="AC4102" s="154" t="str">
        <f t="shared" si="1942"/>
        <v/>
      </c>
      <c r="AD4102" s="154" t="str">
        <f t="shared" si="1943"/>
        <v/>
      </c>
      <c r="AE4102" s="3" t="str">
        <f t="shared" si="1944"/>
        <v/>
      </c>
      <c r="AF4102" s="3" t="str">
        <f t="shared" si="1945"/>
        <v/>
      </c>
      <c r="AG4102" s="3" t="str">
        <f t="shared" si="1946"/>
        <v/>
      </c>
      <c r="AH4102" s="4" t="str">
        <f t="shared" si="1947"/>
        <v/>
      </c>
      <c r="AI4102" s="75" t="str">
        <f t="shared" si="1948"/>
        <v/>
      </c>
      <c r="AJ4102" s="75" t="str">
        <f t="shared" si="1949"/>
        <v/>
      </c>
    </row>
    <row r="4103" spans="1:36">
      <c r="A4103" s="41" t="str">
        <f t="shared" si="1932"/>
        <v/>
      </c>
      <c r="B4103" s="150" t="str">
        <f>IF(ISNUMBER(A4103),INDEX('MetaTrader Import'!$H$13:$J$5893,TRUNC(((A4103-$A$39+1)-1)/3)+1,MOD((A4103-$A$39+1)-1,3)+1),"")</f>
        <v/>
      </c>
      <c r="C4103" s="43" t="str">
        <f t="shared" si="1933"/>
        <v/>
      </c>
      <c r="D4103" s="43" t="str">
        <f t="shared" ca="1" si="1923"/>
        <v/>
      </c>
      <c r="E4103" s="43" t="str">
        <f t="shared" si="1934"/>
        <v/>
      </c>
      <c r="F4103" s="43" t="str">
        <f t="shared" si="1935"/>
        <v/>
      </c>
      <c r="G4103" s="43" t="str">
        <f>IF(A4103&lt;&gt;"",IF(A4103&lt;Data!$G$11*0.25,$C$13/$G$32,IF(A4103&gt;Data!$G$11*0.25,$C$13,$C$13*10)),"")</f>
        <v/>
      </c>
      <c r="H4103" s="43" t="str">
        <f>IF(A4103&lt;&gt;"",IF(Data!$G$9="constant",$C$13,IF(Data!$G$9="squeeze",G4103,F4103)),"")</f>
        <v/>
      </c>
      <c r="I4103" s="38" t="str">
        <f ca="1">IF(ISNUMBER(A4103),NORMINV(RAND(),0,IF(AND(Data!$G$9="squeeze",A4103&lt;Data!$G$11*0.25),$H$32,1)*$C$30*$C$13)*($C$14*$C$12),"")</f>
        <v/>
      </c>
      <c r="J4103" s="42" t="str">
        <f ca="1">IFERROR(IF(Data!$C$6="Real",B4103,I4103+J4102+($C$14*$C$12)*(NORMINV(RAND(),$C$15,CHOOSE($G$13,$C$13,F4103,G4103)))),"")</f>
        <v/>
      </c>
      <c r="K4103" s="88" t="str">
        <f>IF(ISNUMBER(A4103), IF($G$16="fixed",$G$17,MIN(H4103*Data!$C$7*$C$16*0.5,$C$17*Data!$C$7))*$C$12,"")</f>
        <v/>
      </c>
      <c r="L4103" s="42" t="str">
        <f t="shared" ca="1" si="1950"/>
        <v/>
      </c>
      <c r="M4103" s="44" t="str">
        <f t="shared" ca="1" si="1951"/>
        <v/>
      </c>
      <c r="N4103" s="44" t="str">
        <f t="shared" ca="1" si="1952"/>
        <v/>
      </c>
      <c r="O4103" s="108" t="str">
        <f t="shared" si="1936"/>
        <v/>
      </c>
      <c r="P4103" s="102" t="str">
        <f t="shared" si="1937"/>
        <v/>
      </c>
      <c r="Q4103" s="102" t="str">
        <f t="shared" si="1938"/>
        <v/>
      </c>
      <c r="R4103" s="120" t="str">
        <f t="shared" si="1939"/>
        <v/>
      </c>
      <c r="S4103" s="54" t="str">
        <f t="shared" si="1940"/>
        <v/>
      </c>
      <c r="T4103" s="5" t="str">
        <f t="shared" si="1941"/>
        <v/>
      </c>
      <c r="U4103" s="152" t="str">
        <f t="shared" si="1924"/>
        <v/>
      </c>
      <c r="V4103" s="152" t="str">
        <f t="shared" si="1925"/>
        <v/>
      </c>
      <c r="W4103" s="153" t="str">
        <f t="shared" si="1926"/>
        <v/>
      </c>
      <c r="X4103" s="153" t="str">
        <f t="shared" si="1927"/>
        <v/>
      </c>
      <c r="Y4103" s="153" t="str">
        <f t="shared" si="1928"/>
        <v/>
      </c>
      <c r="Z4103" s="153" t="str">
        <f t="shared" si="1929"/>
        <v/>
      </c>
      <c r="AA4103" s="152" t="str">
        <f t="shared" si="1930"/>
        <v/>
      </c>
      <c r="AB4103" s="152" t="str">
        <f t="shared" si="1931"/>
        <v/>
      </c>
      <c r="AC4103" s="154" t="str">
        <f t="shared" si="1942"/>
        <v/>
      </c>
      <c r="AD4103" s="154" t="str">
        <f t="shared" si="1943"/>
        <v/>
      </c>
      <c r="AE4103" s="3" t="str">
        <f t="shared" si="1944"/>
        <v/>
      </c>
      <c r="AF4103" s="3" t="str">
        <f t="shared" si="1945"/>
        <v/>
      </c>
      <c r="AG4103" s="3" t="str">
        <f t="shared" si="1946"/>
        <v/>
      </c>
      <c r="AH4103" s="4" t="str">
        <f t="shared" si="1947"/>
        <v/>
      </c>
      <c r="AI4103" s="75" t="str">
        <f t="shared" si="1948"/>
        <v/>
      </c>
      <c r="AJ4103" s="75" t="str">
        <f t="shared" si="1949"/>
        <v/>
      </c>
    </row>
    <row r="4104" spans="1:36">
      <c r="A4104" s="41" t="str">
        <f t="shared" si="1932"/>
        <v/>
      </c>
      <c r="B4104" s="150" t="str">
        <f>IF(ISNUMBER(A4104),INDEX('MetaTrader Import'!$H$13:$J$5893,TRUNC(((A4104-$A$39+1)-1)/3)+1,MOD((A4104-$A$39+1)-1,3)+1),"")</f>
        <v/>
      </c>
      <c r="C4104" s="43" t="str">
        <f t="shared" si="1933"/>
        <v/>
      </c>
      <c r="D4104" s="43" t="str">
        <f t="shared" ca="1" si="1923"/>
        <v/>
      </c>
      <c r="E4104" s="43" t="str">
        <f t="shared" si="1934"/>
        <v/>
      </c>
      <c r="F4104" s="43" t="str">
        <f t="shared" si="1935"/>
        <v/>
      </c>
      <c r="G4104" s="43" t="str">
        <f>IF(A4104&lt;&gt;"",IF(A4104&lt;Data!$G$11*0.25,$C$13/$G$32,IF(A4104&gt;Data!$G$11*0.25,$C$13,$C$13*10)),"")</f>
        <v/>
      </c>
      <c r="H4104" s="43" t="str">
        <f>IF(A4104&lt;&gt;"",IF(Data!$G$9="constant",$C$13,IF(Data!$G$9="squeeze",G4104,F4104)),"")</f>
        <v/>
      </c>
      <c r="I4104" s="38" t="str">
        <f ca="1">IF(ISNUMBER(A4104),NORMINV(RAND(),0,IF(AND(Data!$G$9="squeeze",A4104&lt;Data!$G$11*0.25),$H$32,1)*$C$30*$C$13)*($C$14*$C$12),"")</f>
        <v/>
      </c>
      <c r="J4104" s="42" t="str">
        <f ca="1">IFERROR(IF(Data!$C$6="Real",B4104,I4104+J4103+($C$14*$C$12)*(NORMINV(RAND(),$C$15,CHOOSE($G$13,$C$13,F4104,G4104)))),"")</f>
        <v/>
      </c>
      <c r="K4104" s="88" t="str">
        <f>IF(ISNUMBER(A4104), IF($G$16="fixed",$G$17,MIN(H4104*Data!$C$7*$C$16*0.5,$C$17*Data!$C$7))*$C$12,"")</f>
        <v/>
      </c>
      <c r="L4104" s="42" t="str">
        <f t="shared" ca="1" si="1950"/>
        <v/>
      </c>
      <c r="M4104" s="44" t="str">
        <f t="shared" ca="1" si="1951"/>
        <v/>
      </c>
      <c r="N4104" s="44" t="str">
        <f t="shared" ca="1" si="1952"/>
        <v/>
      </c>
      <c r="O4104" s="108" t="str">
        <f t="shared" si="1936"/>
        <v/>
      </c>
      <c r="P4104" s="102" t="str">
        <f t="shared" si="1937"/>
        <v/>
      </c>
      <c r="Q4104" s="102" t="str">
        <f t="shared" si="1938"/>
        <v/>
      </c>
      <c r="R4104" s="120" t="str">
        <f t="shared" si="1939"/>
        <v/>
      </c>
      <c r="S4104" s="54" t="str">
        <f t="shared" si="1940"/>
        <v/>
      </c>
      <c r="T4104" s="5" t="str">
        <f t="shared" si="1941"/>
        <v/>
      </c>
      <c r="U4104" s="152" t="str">
        <f t="shared" si="1924"/>
        <v/>
      </c>
      <c r="V4104" s="152" t="str">
        <f t="shared" si="1925"/>
        <v/>
      </c>
      <c r="W4104" s="153" t="str">
        <f t="shared" si="1926"/>
        <v/>
      </c>
      <c r="X4104" s="153" t="str">
        <f t="shared" si="1927"/>
        <v/>
      </c>
      <c r="Y4104" s="153" t="str">
        <f t="shared" si="1928"/>
        <v/>
      </c>
      <c r="Z4104" s="153" t="str">
        <f t="shared" si="1929"/>
        <v/>
      </c>
      <c r="AA4104" s="152" t="str">
        <f t="shared" si="1930"/>
        <v/>
      </c>
      <c r="AB4104" s="152" t="str">
        <f t="shared" si="1931"/>
        <v/>
      </c>
      <c r="AC4104" s="154" t="str">
        <f t="shared" si="1942"/>
        <v/>
      </c>
      <c r="AD4104" s="154" t="str">
        <f t="shared" si="1943"/>
        <v/>
      </c>
      <c r="AE4104" s="3" t="str">
        <f t="shared" si="1944"/>
        <v/>
      </c>
      <c r="AF4104" s="3" t="str">
        <f t="shared" si="1945"/>
        <v/>
      </c>
      <c r="AG4104" s="3" t="str">
        <f t="shared" si="1946"/>
        <v/>
      </c>
      <c r="AH4104" s="4" t="str">
        <f t="shared" si="1947"/>
        <v/>
      </c>
      <c r="AI4104" s="75" t="str">
        <f t="shared" si="1948"/>
        <v/>
      </c>
      <c r="AJ4104" s="75" t="str">
        <f t="shared" si="1949"/>
        <v/>
      </c>
    </row>
    <row r="4105" spans="1:36">
      <c r="A4105" s="41" t="str">
        <f t="shared" si="1932"/>
        <v/>
      </c>
      <c r="B4105" s="150" t="str">
        <f>IF(ISNUMBER(A4105),INDEX('MetaTrader Import'!$H$13:$J$5893,TRUNC(((A4105-$A$39+1)-1)/3)+1,MOD((A4105-$A$39+1)-1,3)+1),"")</f>
        <v/>
      </c>
      <c r="C4105" s="43" t="str">
        <f t="shared" si="1933"/>
        <v/>
      </c>
      <c r="D4105" s="43" t="str">
        <f t="shared" ca="1" si="1923"/>
        <v/>
      </c>
      <c r="E4105" s="43" t="str">
        <f t="shared" si="1934"/>
        <v/>
      </c>
      <c r="F4105" s="43" t="str">
        <f t="shared" si="1935"/>
        <v/>
      </c>
      <c r="G4105" s="43" t="str">
        <f>IF(A4105&lt;&gt;"",IF(A4105&lt;Data!$G$11*0.25,$C$13/$G$32,IF(A4105&gt;Data!$G$11*0.25,$C$13,$C$13*10)),"")</f>
        <v/>
      </c>
      <c r="H4105" s="43" t="str">
        <f>IF(A4105&lt;&gt;"",IF(Data!$G$9="constant",$C$13,IF(Data!$G$9="squeeze",G4105,F4105)),"")</f>
        <v/>
      </c>
      <c r="I4105" s="38" t="str">
        <f ca="1">IF(ISNUMBER(A4105),NORMINV(RAND(),0,IF(AND(Data!$G$9="squeeze",A4105&lt;Data!$G$11*0.25),$H$32,1)*$C$30*$C$13)*($C$14*$C$12),"")</f>
        <v/>
      </c>
      <c r="J4105" s="42" t="str">
        <f ca="1">IFERROR(IF(Data!$C$6="Real",B4105,I4105+J4104+($C$14*$C$12)*(NORMINV(RAND(),$C$15,CHOOSE($G$13,$C$13,F4105,G4105)))),"")</f>
        <v/>
      </c>
      <c r="K4105" s="88" t="str">
        <f>IF(ISNUMBER(A4105), IF($G$16="fixed",$G$17,MIN(H4105*Data!$C$7*$C$16*0.5,$C$17*Data!$C$7))*$C$12,"")</f>
        <v/>
      </c>
      <c r="L4105" s="42" t="str">
        <f t="shared" ca="1" si="1950"/>
        <v/>
      </c>
      <c r="M4105" s="44" t="str">
        <f t="shared" ca="1" si="1951"/>
        <v/>
      </c>
      <c r="N4105" s="44" t="str">
        <f t="shared" ca="1" si="1952"/>
        <v/>
      </c>
      <c r="O4105" s="108" t="str">
        <f t="shared" si="1936"/>
        <v/>
      </c>
      <c r="P4105" s="102" t="str">
        <f t="shared" si="1937"/>
        <v/>
      </c>
      <c r="Q4105" s="102" t="str">
        <f t="shared" si="1938"/>
        <v/>
      </c>
      <c r="R4105" s="120" t="str">
        <f t="shared" si="1939"/>
        <v/>
      </c>
      <c r="S4105" s="54" t="str">
        <f t="shared" si="1940"/>
        <v/>
      </c>
      <c r="T4105" s="5" t="str">
        <f t="shared" si="1941"/>
        <v/>
      </c>
      <c r="U4105" s="152" t="str">
        <f t="shared" si="1924"/>
        <v/>
      </c>
      <c r="V4105" s="152" t="str">
        <f t="shared" si="1925"/>
        <v/>
      </c>
      <c r="W4105" s="153" t="str">
        <f t="shared" si="1926"/>
        <v/>
      </c>
      <c r="X4105" s="153" t="str">
        <f t="shared" si="1927"/>
        <v/>
      </c>
      <c r="Y4105" s="153" t="str">
        <f t="shared" si="1928"/>
        <v/>
      </c>
      <c r="Z4105" s="153" t="str">
        <f t="shared" si="1929"/>
        <v/>
      </c>
      <c r="AA4105" s="152" t="str">
        <f t="shared" si="1930"/>
        <v/>
      </c>
      <c r="AB4105" s="152" t="str">
        <f t="shared" si="1931"/>
        <v/>
      </c>
      <c r="AC4105" s="154" t="str">
        <f t="shared" si="1942"/>
        <v/>
      </c>
      <c r="AD4105" s="154" t="str">
        <f t="shared" si="1943"/>
        <v/>
      </c>
      <c r="AE4105" s="3" t="str">
        <f t="shared" si="1944"/>
        <v/>
      </c>
      <c r="AF4105" s="3" t="str">
        <f t="shared" si="1945"/>
        <v/>
      </c>
      <c r="AG4105" s="3" t="str">
        <f t="shared" si="1946"/>
        <v/>
      </c>
      <c r="AH4105" s="4" t="str">
        <f t="shared" si="1947"/>
        <v/>
      </c>
      <c r="AI4105" s="75" t="str">
        <f t="shared" si="1948"/>
        <v/>
      </c>
      <c r="AJ4105" s="75" t="str">
        <f t="shared" si="1949"/>
        <v/>
      </c>
    </row>
    <row r="4106" spans="1:36">
      <c r="A4106" s="41" t="str">
        <f t="shared" si="1932"/>
        <v/>
      </c>
      <c r="B4106" s="150" t="str">
        <f>IF(ISNUMBER(A4106),INDEX('MetaTrader Import'!$H$13:$J$5893,TRUNC(((A4106-$A$39+1)-1)/3)+1,MOD((A4106-$A$39+1)-1,3)+1),"")</f>
        <v/>
      </c>
      <c r="C4106" s="43" t="str">
        <f t="shared" si="1933"/>
        <v/>
      </c>
      <c r="D4106" s="43" t="str">
        <f t="shared" ca="1" si="1923"/>
        <v/>
      </c>
      <c r="E4106" s="43" t="str">
        <f t="shared" si="1934"/>
        <v/>
      </c>
      <c r="F4106" s="43" t="str">
        <f t="shared" si="1935"/>
        <v/>
      </c>
      <c r="G4106" s="43" t="str">
        <f>IF(A4106&lt;&gt;"",IF(A4106&lt;Data!$G$11*0.25,$C$13/$G$32,IF(A4106&gt;Data!$G$11*0.25,$C$13,$C$13*10)),"")</f>
        <v/>
      </c>
      <c r="H4106" s="43" t="str">
        <f>IF(A4106&lt;&gt;"",IF(Data!$G$9="constant",$C$13,IF(Data!$G$9="squeeze",G4106,F4106)),"")</f>
        <v/>
      </c>
      <c r="I4106" s="38" t="str">
        <f ca="1">IF(ISNUMBER(A4106),NORMINV(RAND(),0,IF(AND(Data!$G$9="squeeze",A4106&lt;Data!$G$11*0.25),$H$32,1)*$C$30*$C$13)*($C$14*$C$12),"")</f>
        <v/>
      </c>
      <c r="J4106" s="42" t="str">
        <f ca="1">IFERROR(IF(Data!$C$6="Real",B4106,I4106+J4105+($C$14*$C$12)*(NORMINV(RAND(),$C$15,CHOOSE($G$13,$C$13,F4106,G4106)))),"")</f>
        <v/>
      </c>
      <c r="K4106" s="88" t="str">
        <f>IF(ISNUMBER(A4106), IF($G$16="fixed",$G$17,MIN(H4106*Data!$C$7*$C$16*0.5,$C$17*Data!$C$7))*$C$12,"")</f>
        <v/>
      </c>
      <c r="L4106" s="42" t="str">
        <f t="shared" ca="1" si="1950"/>
        <v/>
      </c>
      <c r="M4106" s="44" t="str">
        <f t="shared" ca="1" si="1951"/>
        <v/>
      </c>
      <c r="N4106" s="44" t="str">
        <f t="shared" ca="1" si="1952"/>
        <v/>
      </c>
      <c r="O4106" s="108" t="str">
        <f t="shared" si="1936"/>
        <v/>
      </c>
      <c r="P4106" s="102" t="str">
        <f t="shared" si="1937"/>
        <v/>
      </c>
      <c r="Q4106" s="102" t="str">
        <f t="shared" si="1938"/>
        <v/>
      </c>
      <c r="R4106" s="120" t="str">
        <f t="shared" si="1939"/>
        <v/>
      </c>
      <c r="S4106" s="54" t="str">
        <f t="shared" si="1940"/>
        <v/>
      </c>
      <c r="T4106" s="5" t="str">
        <f t="shared" si="1941"/>
        <v/>
      </c>
      <c r="U4106" s="152" t="str">
        <f t="shared" si="1924"/>
        <v/>
      </c>
      <c r="V4106" s="152" t="str">
        <f t="shared" si="1925"/>
        <v/>
      </c>
      <c r="W4106" s="153" t="str">
        <f t="shared" si="1926"/>
        <v/>
      </c>
      <c r="X4106" s="153" t="str">
        <f t="shared" si="1927"/>
        <v/>
      </c>
      <c r="Y4106" s="153" t="str">
        <f t="shared" si="1928"/>
        <v/>
      </c>
      <c r="Z4106" s="153" t="str">
        <f t="shared" si="1929"/>
        <v/>
      </c>
      <c r="AA4106" s="152" t="str">
        <f t="shared" si="1930"/>
        <v/>
      </c>
      <c r="AB4106" s="152" t="str">
        <f t="shared" si="1931"/>
        <v/>
      </c>
      <c r="AC4106" s="154" t="str">
        <f t="shared" si="1942"/>
        <v/>
      </c>
      <c r="AD4106" s="154" t="str">
        <f t="shared" si="1943"/>
        <v/>
      </c>
      <c r="AE4106" s="3" t="str">
        <f t="shared" si="1944"/>
        <v/>
      </c>
      <c r="AF4106" s="3" t="str">
        <f t="shared" si="1945"/>
        <v/>
      </c>
      <c r="AG4106" s="3" t="str">
        <f t="shared" si="1946"/>
        <v/>
      </c>
      <c r="AH4106" s="4" t="str">
        <f t="shared" si="1947"/>
        <v/>
      </c>
      <c r="AI4106" s="75" t="str">
        <f t="shared" si="1948"/>
        <v/>
      </c>
      <c r="AJ4106" s="75" t="str">
        <f t="shared" si="1949"/>
        <v/>
      </c>
    </row>
    <row r="4107" spans="1:36">
      <c r="A4107" s="41" t="str">
        <f t="shared" si="1932"/>
        <v/>
      </c>
      <c r="B4107" s="150" t="str">
        <f>IF(ISNUMBER(A4107),INDEX('MetaTrader Import'!$H$13:$J$5893,TRUNC(((A4107-$A$39+1)-1)/3)+1,MOD((A4107-$A$39+1)-1,3)+1),"")</f>
        <v/>
      </c>
      <c r="C4107" s="43" t="str">
        <f t="shared" si="1933"/>
        <v/>
      </c>
      <c r="D4107" s="43" t="str">
        <f t="shared" ca="1" si="1923"/>
        <v/>
      </c>
      <c r="E4107" s="43" t="str">
        <f t="shared" si="1934"/>
        <v/>
      </c>
      <c r="F4107" s="43" t="str">
        <f t="shared" si="1935"/>
        <v/>
      </c>
      <c r="G4107" s="43" t="str">
        <f>IF(A4107&lt;&gt;"",IF(A4107&lt;Data!$G$11*0.25,$C$13/$G$32,IF(A4107&gt;Data!$G$11*0.25,$C$13,$C$13*10)),"")</f>
        <v/>
      </c>
      <c r="H4107" s="43" t="str">
        <f>IF(A4107&lt;&gt;"",IF(Data!$G$9="constant",$C$13,IF(Data!$G$9="squeeze",G4107,F4107)),"")</f>
        <v/>
      </c>
      <c r="I4107" s="38" t="str">
        <f ca="1">IF(ISNUMBER(A4107),NORMINV(RAND(),0,IF(AND(Data!$G$9="squeeze",A4107&lt;Data!$G$11*0.25),$H$32,1)*$C$30*$C$13)*($C$14*$C$12),"")</f>
        <v/>
      </c>
      <c r="J4107" s="42" t="str">
        <f ca="1">IFERROR(IF(Data!$C$6="Real",B4107,I4107+J4106+($C$14*$C$12)*(NORMINV(RAND(),$C$15,CHOOSE($G$13,$C$13,F4107,G4107)))),"")</f>
        <v/>
      </c>
      <c r="K4107" s="88" t="str">
        <f>IF(ISNUMBER(A4107), IF($G$16="fixed",$G$17,MIN(H4107*Data!$C$7*$C$16*0.5,$C$17*Data!$C$7))*$C$12,"")</f>
        <v/>
      </c>
      <c r="L4107" s="42" t="str">
        <f t="shared" ca="1" si="1950"/>
        <v/>
      </c>
      <c r="M4107" s="44" t="str">
        <f t="shared" ca="1" si="1951"/>
        <v/>
      </c>
      <c r="N4107" s="44" t="str">
        <f t="shared" ca="1" si="1952"/>
        <v/>
      </c>
      <c r="O4107" s="108" t="str">
        <f t="shared" si="1936"/>
        <v/>
      </c>
      <c r="P4107" s="102" t="str">
        <f t="shared" si="1937"/>
        <v/>
      </c>
      <c r="Q4107" s="102" t="str">
        <f t="shared" si="1938"/>
        <v/>
      </c>
      <c r="R4107" s="120" t="str">
        <f t="shared" si="1939"/>
        <v/>
      </c>
      <c r="S4107" s="54" t="str">
        <f t="shared" si="1940"/>
        <v/>
      </c>
      <c r="T4107" s="5" t="str">
        <f t="shared" si="1941"/>
        <v/>
      </c>
      <c r="U4107" s="152" t="str">
        <f t="shared" si="1924"/>
        <v/>
      </c>
      <c r="V4107" s="152" t="str">
        <f t="shared" si="1925"/>
        <v/>
      </c>
      <c r="W4107" s="153" t="str">
        <f t="shared" si="1926"/>
        <v/>
      </c>
      <c r="X4107" s="153" t="str">
        <f t="shared" si="1927"/>
        <v/>
      </c>
      <c r="Y4107" s="153" t="str">
        <f t="shared" si="1928"/>
        <v/>
      </c>
      <c r="Z4107" s="153" t="str">
        <f t="shared" si="1929"/>
        <v/>
      </c>
      <c r="AA4107" s="152" t="str">
        <f t="shared" si="1930"/>
        <v/>
      </c>
      <c r="AB4107" s="152" t="str">
        <f t="shared" si="1931"/>
        <v/>
      </c>
      <c r="AC4107" s="154" t="str">
        <f t="shared" si="1942"/>
        <v/>
      </c>
      <c r="AD4107" s="154" t="str">
        <f t="shared" si="1943"/>
        <v/>
      </c>
      <c r="AE4107" s="3" t="str">
        <f t="shared" si="1944"/>
        <v/>
      </c>
      <c r="AF4107" s="3" t="str">
        <f t="shared" si="1945"/>
        <v/>
      </c>
      <c r="AG4107" s="3" t="str">
        <f t="shared" si="1946"/>
        <v/>
      </c>
      <c r="AH4107" s="4" t="str">
        <f t="shared" si="1947"/>
        <v/>
      </c>
      <c r="AI4107" s="75" t="str">
        <f t="shared" si="1948"/>
        <v/>
      </c>
      <c r="AJ4107" s="75" t="str">
        <f t="shared" si="1949"/>
        <v/>
      </c>
    </row>
    <row r="4108" spans="1:36">
      <c r="A4108" s="41" t="str">
        <f t="shared" si="1932"/>
        <v/>
      </c>
      <c r="B4108" s="150" t="str">
        <f>IF(ISNUMBER(A4108),INDEX('MetaTrader Import'!$H$13:$J$5893,TRUNC(((A4108-$A$39+1)-1)/3)+1,MOD((A4108-$A$39+1)-1,3)+1),"")</f>
        <v/>
      </c>
      <c r="C4108" s="43" t="str">
        <f t="shared" si="1933"/>
        <v/>
      </c>
      <c r="D4108" s="43" t="str">
        <f t="shared" ca="1" si="1923"/>
        <v/>
      </c>
      <c r="E4108" s="43" t="str">
        <f t="shared" si="1934"/>
        <v/>
      </c>
      <c r="F4108" s="43" t="str">
        <f t="shared" si="1935"/>
        <v/>
      </c>
      <c r="G4108" s="43" t="str">
        <f>IF(A4108&lt;&gt;"",IF(A4108&lt;Data!$G$11*0.25,$C$13/$G$32,IF(A4108&gt;Data!$G$11*0.25,$C$13,$C$13*10)),"")</f>
        <v/>
      </c>
      <c r="H4108" s="43" t="str">
        <f>IF(A4108&lt;&gt;"",IF(Data!$G$9="constant",$C$13,IF(Data!$G$9="squeeze",G4108,F4108)),"")</f>
        <v/>
      </c>
      <c r="I4108" s="38" t="str">
        <f ca="1">IF(ISNUMBER(A4108),NORMINV(RAND(),0,IF(AND(Data!$G$9="squeeze",A4108&lt;Data!$G$11*0.25),$H$32,1)*$C$30*$C$13)*($C$14*$C$12),"")</f>
        <v/>
      </c>
      <c r="J4108" s="42" t="str">
        <f ca="1">IFERROR(IF(Data!$C$6="Real",B4108,I4108+J4107+($C$14*$C$12)*(NORMINV(RAND(),$C$15,CHOOSE($G$13,$C$13,F4108,G4108)))),"")</f>
        <v/>
      </c>
      <c r="K4108" s="88" t="str">
        <f>IF(ISNUMBER(A4108), IF($G$16="fixed",$G$17,MIN(H4108*Data!$C$7*$C$16*0.5,$C$17*Data!$C$7))*$C$12,"")</f>
        <v/>
      </c>
      <c r="L4108" s="42" t="str">
        <f t="shared" ca="1" si="1950"/>
        <v/>
      </c>
      <c r="M4108" s="44" t="str">
        <f t="shared" ca="1" si="1951"/>
        <v/>
      </c>
      <c r="N4108" s="44" t="str">
        <f t="shared" ca="1" si="1952"/>
        <v/>
      </c>
      <c r="O4108" s="108" t="str">
        <f t="shared" si="1936"/>
        <v/>
      </c>
      <c r="P4108" s="102" t="str">
        <f t="shared" si="1937"/>
        <v/>
      </c>
      <c r="Q4108" s="102" t="str">
        <f t="shared" si="1938"/>
        <v/>
      </c>
      <c r="R4108" s="120" t="str">
        <f t="shared" si="1939"/>
        <v/>
      </c>
      <c r="S4108" s="54" t="str">
        <f t="shared" si="1940"/>
        <v/>
      </c>
      <c r="T4108" s="5" t="str">
        <f t="shared" si="1941"/>
        <v/>
      </c>
      <c r="U4108" s="152" t="str">
        <f t="shared" si="1924"/>
        <v/>
      </c>
      <c r="V4108" s="152" t="str">
        <f t="shared" si="1925"/>
        <v/>
      </c>
      <c r="W4108" s="153" t="str">
        <f t="shared" si="1926"/>
        <v/>
      </c>
      <c r="X4108" s="153" t="str">
        <f t="shared" si="1927"/>
        <v/>
      </c>
      <c r="Y4108" s="153" t="str">
        <f t="shared" si="1928"/>
        <v/>
      </c>
      <c r="Z4108" s="153" t="str">
        <f t="shared" si="1929"/>
        <v/>
      </c>
      <c r="AA4108" s="152" t="str">
        <f t="shared" si="1930"/>
        <v/>
      </c>
      <c r="AB4108" s="152" t="str">
        <f t="shared" si="1931"/>
        <v/>
      </c>
      <c r="AC4108" s="154" t="str">
        <f t="shared" si="1942"/>
        <v/>
      </c>
      <c r="AD4108" s="154" t="str">
        <f t="shared" si="1943"/>
        <v/>
      </c>
      <c r="AE4108" s="3" t="str">
        <f t="shared" si="1944"/>
        <v/>
      </c>
      <c r="AF4108" s="3" t="str">
        <f t="shared" si="1945"/>
        <v/>
      </c>
      <c r="AG4108" s="3" t="str">
        <f t="shared" si="1946"/>
        <v/>
      </c>
      <c r="AH4108" s="4" t="str">
        <f t="shared" si="1947"/>
        <v/>
      </c>
      <c r="AI4108" s="75" t="str">
        <f t="shared" si="1948"/>
        <v/>
      </c>
      <c r="AJ4108" s="75" t="str">
        <f t="shared" si="1949"/>
        <v/>
      </c>
    </row>
    <row r="4109" spans="1:36">
      <c r="A4109" s="41" t="str">
        <f t="shared" si="1932"/>
        <v/>
      </c>
      <c r="B4109" s="150" t="str">
        <f>IF(ISNUMBER(A4109),INDEX('MetaTrader Import'!$H$13:$J$5893,TRUNC(((A4109-$A$39+1)-1)/3)+1,MOD((A4109-$A$39+1)-1,3)+1),"")</f>
        <v/>
      </c>
      <c r="C4109" s="43" t="str">
        <f t="shared" si="1933"/>
        <v/>
      </c>
      <c r="D4109" s="43" t="str">
        <f t="shared" ca="1" si="1923"/>
        <v/>
      </c>
      <c r="E4109" s="43" t="str">
        <f t="shared" si="1934"/>
        <v/>
      </c>
      <c r="F4109" s="43" t="str">
        <f t="shared" si="1935"/>
        <v/>
      </c>
      <c r="G4109" s="43" t="str">
        <f>IF(A4109&lt;&gt;"",IF(A4109&lt;Data!$G$11*0.25,$C$13/$G$32,IF(A4109&gt;Data!$G$11*0.25,$C$13,$C$13*10)),"")</f>
        <v/>
      </c>
      <c r="H4109" s="43" t="str">
        <f>IF(A4109&lt;&gt;"",IF(Data!$G$9="constant",$C$13,IF(Data!$G$9="squeeze",G4109,F4109)),"")</f>
        <v/>
      </c>
      <c r="I4109" s="38" t="str">
        <f ca="1">IF(ISNUMBER(A4109),NORMINV(RAND(),0,IF(AND(Data!$G$9="squeeze",A4109&lt;Data!$G$11*0.25),$H$32,1)*$C$30*$C$13)*($C$14*$C$12),"")</f>
        <v/>
      </c>
      <c r="J4109" s="42" t="str">
        <f ca="1">IFERROR(IF(Data!$C$6="Real",B4109,I4109+J4108+($C$14*$C$12)*(NORMINV(RAND(),$C$15,CHOOSE($G$13,$C$13,F4109,G4109)))),"")</f>
        <v/>
      </c>
      <c r="K4109" s="88" t="str">
        <f>IF(ISNUMBER(A4109), IF($G$16="fixed",$G$17,MIN(H4109*Data!$C$7*$C$16*0.5,$C$17*Data!$C$7))*$C$12,"")</f>
        <v/>
      </c>
      <c r="L4109" s="42" t="str">
        <f t="shared" ca="1" si="1950"/>
        <v/>
      </c>
      <c r="M4109" s="44" t="str">
        <f t="shared" ca="1" si="1951"/>
        <v/>
      </c>
      <c r="N4109" s="44" t="str">
        <f t="shared" ca="1" si="1952"/>
        <v/>
      </c>
      <c r="O4109" s="108" t="str">
        <f t="shared" si="1936"/>
        <v/>
      </c>
      <c r="P4109" s="102" t="str">
        <f t="shared" si="1937"/>
        <v/>
      </c>
      <c r="Q4109" s="102" t="str">
        <f t="shared" si="1938"/>
        <v/>
      </c>
      <c r="R4109" s="120" t="str">
        <f t="shared" si="1939"/>
        <v/>
      </c>
      <c r="S4109" s="54" t="str">
        <f t="shared" si="1940"/>
        <v/>
      </c>
      <c r="T4109" s="5" t="str">
        <f t="shared" si="1941"/>
        <v/>
      </c>
      <c r="U4109" s="152" t="str">
        <f t="shared" si="1924"/>
        <v/>
      </c>
      <c r="V4109" s="152" t="str">
        <f t="shared" si="1925"/>
        <v/>
      </c>
      <c r="W4109" s="153" t="str">
        <f t="shared" si="1926"/>
        <v/>
      </c>
      <c r="X4109" s="153" t="str">
        <f t="shared" si="1927"/>
        <v/>
      </c>
      <c r="Y4109" s="153" t="str">
        <f t="shared" si="1928"/>
        <v/>
      </c>
      <c r="Z4109" s="153" t="str">
        <f t="shared" si="1929"/>
        <v/>
      </c>
      <c r="AA4109" s="152" t="str">
        <f t="shared" si="1930"/>
        <v/>
      </c>
      <c r="AB4109" s="152" t="str">
        <f t="shared" si="1931"/>
        <v/>
      </c>
      <c r="AC4109" s="154" t="str">
        <f t="shared" si="1942"/>
        <v/>
      </c>
      <c r="AD4109" s="154" t="str">
        <f t="shared" si="1943"/>
        <v/>
      </c>
      <c r="AE4109" s="3" t="str">
        <f t="shared" si="1944"/>
        <v/>
      </c>
      <c r="AF4109" s="3" t="str">
        <f t="shared" si="1945"/>
        <v/>
      </c>
      <c r="AG4109" s="3" t="str">
        <f t="shared" si="1946"/>
        <v/>
      </c>
      <c r="AH4109" s="4" t="str">
        <f t="shared" si="1947"/>
        <v/>
      </c>
      <c r="AI4109" s="75" t="str">
        <f t="shared" si="1948"/>
        <v/>
      </c>
      <c r="AJ4109" s="75" t="str">
        <f t="shared" si="1949"/>
        <v/>
      </c>
    </row>
    <row r="4110" spans="1:36">
      <c r="A4110" s="41" t="str">
        <f t="shared" si="1932"/>
        <v/>
      </c>
      <c r="B4110" s="150" t="str">
        <f>IF(ISNUMBER(A4110),INDEX('MetaTrader Import'!$H$13:$J$5893,TRUNC(((A4110-$A$39+1)-1)/3)+1,MOD((A4110-$A$39+1)-1,3)+1),"")</f>
        <v/>
      </c>
      <c r="C4110" s="43" t="str">
        <f t="shared" si="1933"/>
        <v/>
      </c>
      <c r="D4110" s="43" t="str">
        <f t="shared" ca="1" si="1923"/>
        <v/>
      </c>
      <c r="E4110" s="43" t="str">
        <f t="shared" si="1934"/>
        <v/>
      </c>
      <c r="F4110" s="43" t="str">
        <f t="shared" si="1935"/>
        <v/>
      </c>
      <c r="G4110" s="43" t="str">
        <f>IF(A4110&lt;&gt;"",IF(A4110&lt;Data!$G$11*0.25,$C$13/$G$32,IF(A4110&gt;Data!$G$11*0.25,$C$13,$C$13*10)),"")</f>
        <v/>
      </c>
      <c r="H4110" s="43" t="str">
        <f>IF(A4110&lt;&gt;"",IF(Data!$G$9="constant",$C$13,IF(Data!$G$9="squeeze",G4110,F4110)),"")</f>
        <v/>
      </c>
      <c r="I4110" s="38" t="str">
        <f ca="1">IF(ISNUMBER(A4110),NORMINV(RAND(),0,IF(AND(Data!$G$9="squeeze",A4110&lt;Data!$G$11*0.25),$H$32,1)*$C$30*$C$13)*($C$14*$C$12),"")</f>
        <v/>
      </c>
      <c r="J4110" s="42" t="str">
        <f ca="1">IFERROR(IF(Data!$C$6="Real",B4110,I4110+J4109+($C$14*$C$12)*(NORMINV(RAND(),$C$15,CHOOSE($G$13,$C$13,F4110,G4110)))),"")</f>
        <v/>
      </c>
      <c r="K4110" s="88" t="str">
        <f>IF(ISNUMBER(A4110), IF($G$16="fixed",$G$17,MIN(H4110*Data!$C$7*$C$16*0.5,$C$17*Data!$C$7))*$C$12,"")</f>
        <v/>
      </c>
      <c r="L4110" s="42" t="str">
        <f t="shared" ca="1" si="1950"/>
        <v/>
      </c>
      <c r="M4110" s="44" t="str">
        <f t="shared" ca="1" si="1951"/>
        <v/>
      </c>
      <c r="N4110" s="44" t="str">
        <f t="shared" ca="1" si="1952"/>
        <v/>
      </c>
      <c r="O4110" s="108" t="str">
        <f t="shared" si="1936"/>
        <v/>
      </c>
      <c r="P4110" s="102" t="str">
        <f t="shared" si="1937"/>
        <v/>
      </c>
      <c r="Q4110" s="102" t="str">
        <f t="shared" si="1938"/>
        <v/>
      </c>
      <c r="R4110" s="120" t="str">
        <f t="shared" si="1939"/>
        <v/>
      </c>
      <c r="S4110" s="54" t="str">
        <f t="shared" si="1940"/>
        <v/>
      </c>
      <c r="T4110" s="5" t="str">
        <f t="shared" si="1941"/>
        <v/>
      </c>
      <c r="U4110" s="152" t="str">
        <f t="shared" si="1924"/>
        <v/>
      </c>
      <c r="V4110" s="152" t="str">
        <f t="shared" si="1925"/>
        <v/>
      </c>
      <c r="W4110" s="153" t="str">
        <f t="shared" si="1926"/>
        <v/>
      </c>
      <c r="X4110" s="153" t="str">
        <f t="shared" si="1927"/>
        <v/>
      </c>
      <c r="Y4110" s="153" t="str">
        <f t="shared" si="1928"/>
        <v/>
      </c>
      <c r="Z4110" s="153" t="str">
        <f t="shared" si="1929"/>
        <v/>
      </c>
      <c r="AA4110" s="152" t="str">
        <f t="shared" si="1930"/>
        <v/>
      </c>
      <c r="AB4110" s="152" t="str">
        <f t="shared" si="1931"/>
        <v/>
      </c>
      <c r="AC4110" s="154" t="str">
        <f t="shared" si="1942"/>
        <v/>
      </c>
      <c r="AD4110" s="154" t="str">
        <f t="shared" si="1943"/>
        <v/>
      </c>
      <c r="AE4110" s="3" t="str">
        <f t="shared" si="1944"/>
        <v/>
      </c>
      <c r="AF4110" s="3" t="str">
        <f t="shared" si="1945"/>
        <v/>
      </c>
      <c r="AG4110" s="3" t="str">
        <f t="shared" si="1946"/>
        <v/>
      </c>
      <c r="AH4110" s="4" t="str">
        <f t="shared" si="1947"/>
        <v/>
      </c>
      <c r="AI4110" s="75" t="str">
        <f t="shared" si="1948"/>
        <v/>
      </c>
      <c r="AJ4110" s="75" t="str">
        <f t="shared" si="1949"/>
        <v/>
      </c>
    </row>
    <row r="4111" spans="1:36">
      <c r="A4111" s="41" t="str">
        <f t="shared" si="1932"/>
        <v/>
      </c>
      <c r="B4111" s="150" t="str">
        <f>IF(ISNUMBER(A4111),INDEX('MetaTrader Import'!$H$13:$J$5893,TRUNC(((A4111-$A$39+1)-1)/3)+1,MOD((A4111-$A$39+1)-1,3)+1),"")</f>
        <v/>
      </c>
      <c r="C4111" s="43" t="str">
        <f t="shared" si="1933"/>
        <v/>
      </c>
      <c r="D4111" s="43" t="str">
        <f t="shared" ca="1" si="1923"/>
        <v/>
      </c>
      <c r="E4111" s="43" t="str">
        <f t="shared" si="1934"/>
        <v/>
      </c>
      <c r="F4111" s="43" t="str">
        <f t="shared" si="1935"/>
        <v/>
      </c>
      <c r="G4111" s="43" t="str">
        <f>IF(A4111&lt;&gt;"",IF(A4111&lt;Data!$G$11*0.25,$C$13/$G$32,IF(A4111&gt;Data!$G$11*0.25,$C$13,$C$13*10)),"")</f>
        <v/>
      </c>
      <c r="H4111" s="43" t="str">
        <f>IF(A4111&lt;&gt;"",IF(Data!$G$9="constant",$C$13,IF(Data!$G$9="squeeze",G4111,F4111)),"")</f>
        <v/>
      </c>
      <c r="I4111" s="38" t="str">
        <f ca="1">IF(ISNUMBER(A4111),NORMINV(RAND(),0,IF(AND(Data!$G$9="squeeze",A4111&lt;Data!$G$11*0.25),$H$32,1)*$C$30*$C$13)*($C$14*$C$12),"")</f>
        <v/>
      </c>
      <c r="J4111" s="42" t="str">
        <f ca="1">IFERROR(IF(Data!$C$6="Real",B4111,I4111+J4110+($C$14*$C$12)*(NORMINV(RAND(),$C$15,CHOOSE($G$13,$C$13,F4111,G4111)))),"")</f>
        <v/>
      </c>
      <c r="K4111" s="88" t="str">
        <f>IF(ISNUMBER(A4111), IF($G$16="fixed",$G$17,MIN(H4111*Data!$C$7*$C$16*0.5,$C$17*Data!$C$7))*$C$12,"")</f>
        <v/>
      </c>
      <c r="L4111" s="42" t="str">
        <f t="shared" ca="1" si="1950"/>
        <v/>
      </c>
      <c r="M4111" s="44" t="str">
        <f t="shared" ca="1" si="1951"/>
        <v/>
      </c>
      <c r="N4111" s="44" t="str">
        <f t="shared" ca="1" si="1952"/>
        <v/>
      </c>
      <c r="O4111" s="108" t="str">
        <f t="shared" si="1936"/>
        <v/>
      </c>
      <c r="P4111" s="102" t="str">
        <f t="shared" si="1937"/>
        <v/>
      </c>
      <c r="Q4111" s="102" t="str">
        <f t="shared" si="1938"/>
        <v/>
      </c>
      <c r="R4111" s="120" t="str">
        <f t="shared" si="1939"/>
        <v/>
      </c>
      <c r="S4111" s="54" t="str">
        <f t="shared" si="1940"/>
        <v/>
      </c>
      <c r="T4111" s="5" t="str">
        <f t="shared" si="1941"/>
        <v/>
      </c>
      <c r="U4111" s="152" t="str">
        <f t="shared" si="1924"/>
        <v/>
      </c>
      <c r="V4111" s="152" t="str">
        <f t="shared" si="1925"/>
        <v/>
      </c>
      <c r="W4111" s="153" t="str">
        <f t="shared" si="1926"/>
        <v/>
      </c>
      <c r="X4111" s="153" t="str">
        <f t="shared" si="1927"/>
        <v/>
      </c>
      <c r="Y4111" s="153" t="str">
        <f t="shared" si="1928"/>
        <v/>
      </c>
      <c r="Z4111" s="153" t="str">
        <f t="shared" si="1929"/>
        <v/>
      </c>
      <c r="AA4111" s="152" t="str">
        <f t="shared" si="1930"/>
        <v/>
      </c>
      <c r="AB4111" s="152" t="str">
        <f t="shared" si="1931"/>
        <v/>
      </c>
      <c r="AC4111" s="154" t="str">
        <f t="shared" si="1942"/>
        <v/>
      </c>
      <c r="AD4111" s="154" t="str">
        <f t="shared" si="1943"/>
        <v/>
      </c>
      <c r="AE4111" s="3" t="str">
        <f t="shared" si="1944"/>
        <v/>
      </c>
      <c r="AF4111" s="3" t="str">
        <f t="shared" si="1945"/>
        <v/>
      </c>
      <c r="AG4111" s="3" t="str">
        <f t="shared" si="1946"/>
        <v/>
      </c>
      <c r="AH4111" s="4" t="str">
        <f t="shared" si="1947"/>
        <v/>
      </c>
      <c r="AI4111" s="75" t="str">
        <f t="shared" si="1948"/>
        <v/>
      </c>
      <c r="AJ4111" s="75" t="str">
        <f t="shared" si="1949"/>
        <v/>
      </c>
    </row>
    <row r="4112" spans="1:36">
      <c r="A4112" s="41" t="str">
        <f t="shared" si="1932"/>
        <v/>
      </c>
      <c r="B4112" s="150" t="str">
        <f>IF(ISNUMBER(A4112),INDEX('MetaTrader Import'!$H$13:$J$5893,TRUNC(((A4112-$A$39+1)-1)/3)+1,MOD((A4112-$A$39+1)-1,3)+1),"")</f>
        <v/>
      </c>
      <c r="C4112" s="43" t="str">
        <f t="shared" si="1933"/>
        <v/>
      </c>
      <c r="D4112" s="43" t="str">
        <f t="shared" ca="1" si="1923"/>
        <v/>
      </c>
      <c r="E4112" s="43" t="str">
        <f t="shared" si="1934"/>
        <v/>
      </c>
      <c r="F4112" s="43" t="str">
        <f t="shared" si="1935"/>
        <v/>
      </c>
      <c r="G4112" s="43" t="str">
        <f>IF(A4112&lt;&gt;"",IF(A4112&lt;Data!$G$11*0.25,$C$13/$G$32,IF(A4112&gt;Data!$G$11*0.25,$C$13,$C$13*10)),"")</f>
        <v/>
      </c>
      <c r="H4112" s="43" t="str">
        <f>IF(A4112&lt;&gt;"",IF(Data!$G$9="constant",$C$13,IF(Data!$G$9="squeeze",G4112,F4112)),"")</f>
        <v/>
      </c>
      <c r="I4112" s="38" t="str">
        <f ca="1">IF(ISNUMBER(A4112),NORMINV(RAND(),0,IF(AND(Data!$G$9="squeeze",A4112&lt;Data!$G$11*0.25),$H$32,1)*$C$30*$C$13)*($C$14*$C$12),"")</f>
        <v/>
      </c>
      <c r="J4112" s="42" t="str">
        <f ca="1">IFERROR(IF(Data!$C$6="Real",B4112,I4112+J4111+($C$14*$C$12)*(NORMINV(RAND(),$C$15,CHOOSE($G$13,$C$13,F4112,G4112)))),"")</f>
        <v/>
      </c>
      <c r="K4112" s="88" t="str">
        <f>IF(ISNUMBER(A4112), IF($G$16="fixed",$G$17,MIN(H4112*Data!$C$7*$C$16*0.5,$C$17*Data!$C$7))*$C$12,"")</f>
        <v/>
      </c>
      <c r="L4112" s="42" t="str">
        <f t="shared" ca="1" si="1950"/>
        <v/>
      </c>
      <c r="M4112" s="44" t="str">
        <f t="shared" ca="1" si="1951"/>
        <v/>
      </c>
      <c r="N4112" s="44" t="str">
        <f t="shared" ca="1" si="1952"/>
        <v/>
      </c>
      <c r="O4112" s="108" t="str">
        <f t="shared" si="1936"/>
        <v/>
      </c>
      <c r="P4112" s="102" t="str">
        <f t="shared" si="1937"/>
        <v/>
      </c>
      <c r="Q4112" s="102" t="str">
        <f t="shared" si="1938"/>
        <v/>
      </c>
      <c r="R4112" s="120" t="str">
        <f t="shared" si="1939"/>
        <v/>
      </c>
      <c r="S4112" s="54" t="str">
        <f t="shared" si="1940"/>
        <v/>
      </c>
      <c r="T4112" s="5" t="str">
        <f t="shared" si="1941"/>
        <v/>
      </c>
      <c r="U4112" s="152" t="str">
        <f t="shared" si="1924"/>
        <v/>
      </c>
      <c r="V4112" s="152" t="str">
        <f t="shared" si="1925"/>
        <v/>
      </c>
      <c r="W4112" s="153" t="str">
        <f t="shared" si="1926"/>
        <v/>
      </c>
      <c r="X4112" s="153" t="str">
        <f t="shared" si="1927"/>
        <v/>
      </c>
      <c r="Y4112" s="153" t="str">
        <f t="shared" si="1928"/>
        <v/>
      </c>
      <c r="Z4112" s="153" t="str">
        <f t="shared" si="1929"/>
        <v/>
      </c>
      <c r="AA4112" s="152" t="str">
        <f t="shared" si="1930"/>
        <v/>
      </c>
      <c r="AB4112" s="152" t="str">
        <f t="shared" si="1931"/>
        <v/>
      </c>
      <c r="AC4112" s="154" t="str">
        <f t="shared" si="1942"/>
        <v/>
      </c>
      <c r="AD4112" s="154" t="str">
        <f t="shared" si="1943"/>
        <v/>
      </c>
      <c r="AE4112" s="3" t="str">
        <f t="shared" si="1944"/>
        <v/>
      </c>
      <c r="AF4112" s="3" t="str">
        <f t="shared" si="1945"/>
        <v/>
      </c>
      <c r="AG4112" s="3" t="str">
        <f t="shared" si="1946"/>
        <v/>
      </c>
      <c r="AH4112" s="4" t="str">
        <f t="shared" si="1947"/>
        <v/>
      </c>
      <c r="AI4112" s="75" t="str">
        <f t="shared" si="1948"/>
        <v/>
      </c>
      <c r="AJ4112" s="75" t="str">
        <f t="shared" si="1949"/>
        <v/>
      </c>
    </row>
    <row r="4113" spans="1:36">
      <c r="A4113" s="41" t="str">
        <f t="shared" si="1932"/>
        <v/>
      </c>
      <c r="B4113" s="150" t="str">
        <f>IF(ISNUMBER(A4113),INDEX('MetaTrader Import'!$H$13:$J$5893,TRUNC(((A4113-$A$39+1)-1)/3)+1,MOD((A4113-$A$39+1)-1,3)+1),"")</f>
        <v/>
      </c>
      <c r="C4113" s="43" t="str">
        <f t="shared" si="1933"/>
        <v/>
      </c>
      <c r="D4113" s="43" t="str">
        <f t="shared" ca="1" si="1923"/>
        <v/>
      </c>
      <c r="E4113" s="43" t="str">
        <f t="shared" si="1934"/>
        <v/>
      </c>
      <c r="F4113" s="43" t="str">
        <f t="shared" si="1935"/>
        <v/>
      </c>
      <c r="G4113" s="43" t="str">
        <f>IF(A4113&lt;&gt;"",IF(A4113&lt;Data!$G$11*0.25,$C$13/$G$32,IF(A4113&gt;Data!$G$11*0.25,$C$13,$C$13*10)),"")</f>
        <v/>
      </c>
      <c r="H4113" s="43" t="str">
        <f>IF(A4113&lt;&gt;"",IF(Data!$G$9="constant",$C$13,IF(Data!$G$9="squeeze",G4113,F4113)),"")</f>
        <v/>
      </c>
      <c r="I4113" s="38" t="str">
        <f ca="1">IF(ISNUMBER(A4113),NORMINV(RAND(),0,IF(AND(Data!$G$9="squeeze",A4113&lt;Data!$G$11*0.25),$H$32,1)*$C$30*$C$13)*($C$14*$C$12),"")</f>
        <v/>
      </c>
      <c r="J4113" s="42" t="str">
        <f ca="1">IFERROR(IF(Data!$C$6="Real",B4113,I4113+J4112+($C$14*$C$12)*(NORMINV(RAND(),$C$15,CHOOSE($G$13,$C$13,F4113,G4113)))),"")</f>
        <v/>
      </c>
      <c r="K4113" s="88" t="str">
        <f>IF(ISNUMBER(A4113), IF($G$16="fixed",$G$17,MIN(H4113*Data!$C$7*$C$16*0.5,$C$17*Data!$C$7))*$C$12,"")</f>
        <v/>
      </c>
      <c r="L4113" s="42" t="str">
        <f t="shared" ca="1" si="1950"/>
        <v/>
      </c>
      <c r="M4113" s="44" t="str">
        <f t="shared" ca="1" si="1951"/>
        <v/>
      </c>
      <c r="N4113" s="44" t="str">
        <f t="shared" ca="1" si="1952"/>
        <v/>
      </c>
      <c r="O4113" s="108" t="str">
        <f t="shared" si="1936"/>
        <v/>
      </c>
      <c r="P4113" s="102" t="str">
        <f t="shared" si="1937"/>
        <v/>
      </c>
      <c r="Q4113" s="102" t="str">
        <f t="shared" si="1938"/>
        <v/>
      </c>
      <c r="R4113" s="120" t="str">
        <f t="shared" si="1939"/>
        <v/>
      </c>
      <c r="S4113" s="54" t="str">
        <f t="shared" si="1940"/>
        <v/>
      </c>
      <c r="T4113" s="5" t="str">
        <f t="shared" si="1941"/>
        <v/>
      </c>
      <c r="U4113" s="152" t="str">
        <f t="shared" si="1924"/>
        <v/>
      </c>
      <c r="V4113" s="152" t="str">
        <f t="shared" si="1925"/>
        <v/>
      </c>
      <c r="W4113" s="153" t="str">
        <f t="shared" si="1926"/>
        <v/>
      </c>
      <c r="X4113" s="153" t="str">
        <f t="shared" si="1927"/>
        <v/>
      </c>
      <c r="Y4113" s="153" t="str">
        <f t="shared" si="1928"/>
        <v/>
      </c>
      <c r="Z4113" s="153" t="str">
        <f t="shared" si="1929"/>
        <v/>
      </c>
      <c r="AA4113" s="152" t="str">
        <f t="shared" si="1930"/>
        <v/>
      </c>
      <c r="AB4113" s="152" t="str">
        <f t="shared" si="1931"/>
        <v/>
      </c>
      <c r="AC4113" s="154" t="str">
        <f t="shared" si="1942"/>
        <v/>
      </c>
      <c r="AD4113" s="154" t="str">
        <f t="shared" si="1943"/>
        <v/>
      </c>
      <c r="AE4113" s="3" t="str">
        <f t="shared" si="1944"/>
        <v/>
      </c>
      <c r="AF4113" s="3" t="str">
        <f t="shared" si="1945"/>
        <v/>
      </c>
      <c r="AG4113" s="3" t="str">
        <f t="shared" si="1946"/>
        <v/>
      </c>
      <c r="AH4113" s="4" t="str">
        <f t="shared" si="1947"/>
        <v/>
      </c>
      <c r="AI4113" s="75" t="str">
        <f t="shared" si="1948"/>
        <v/>
      </c>
      <c r="AJ4113" s="75" t="str">
        <f t="shared" si="1949"/>
        <v/>
      </c>
    </row>
    <row r="4114" spans="1:36">
      <c r="A4114" s="41" t="str">
        <f t="shared" si="1932"/>
        <v/>
      </c>
      <c r="B4114" s="150" t="str">
        <f>IF(ISNUMBER(A4114),INDEX('MetaTrader Import'!$H$13:$J$5893,TRUNC(((A4114-$A$39+1)-1)/3)+1,MOD((A4114-$A$39+1)-1,3)+1),"")</f>
        <v/>
      </c>
      <c r="C4114" s="43" t="str">
        <f t="shared" si="1933"/>
        <v/>
      </c>
      <c r="D4114" s="43" t="str">
        <f t="shared" ca="1" si="1923"/>
        <v/>
      </c>
      <c r="E4114" s="43" t="str">
        <f t="shared" si="1934"/>
        <v/>
      </c>
      <c r="F4114" s="43" t="str">
        <f t="shared" si="1935"/>
        <v/>
      </c>
      <c r="G4114" s="43" t="str">
        <f>IF(A4114&lt;&gt;"",IF(A4114&lt;Data!$G$11*0.25,$C$13/$G$32,IF(A4114&gt;Data!$G$11*0.25,$C$13,$C$13*10)),"")</f>
        <v/>
      </c>
      <c r="H4114" s="43" t="str">
        <f>IF(A4114&lt;&gt;"",IF(Data!$G$9="constant",$C$13,IF(Data!$G$9="squeeze",G4114,F4114)),"")</f>
        <v/>
      </c>
      <c r="I4114" s="38" t="str">
        <f ca="1">IF(ISNUMBER(A4114),NORMINV(RAND(),0,IF(AND(Data!$G$9="squeeze",A4114&lt;Data!$G$11*0.25),$H$32,1)*$C$30*$C$13)*($C$14*$C$12),"")</f>
        <v/>
      </c>
      <c r="J4114" s="42" t="str">
        <f ca="1">IFERROR(IF(Data!$C$6="Real",B4114,I4114+J4113+($C$14*$C$12)*(NORMINV(RAND(),$C$15,CHOOSE($G$13,$C$13,F4114,G4114)))),"")</f>
        <v/>
      </c>
      <c r="K4114" s="88" t="str">
        <f>IF(ISNUMBER(A4114), IF($G$16="fixed",$G$17,MIN(H4114*Data!$C$7*$C$16*0.5,$C$17*Data!$C$7))*$C$12,"")</f>
        <v/>
      </c>
      <c r="L4114" s="42" t="str">
        <f t="shared" ca="1" si="1950"/>
        <v/>
      </c>
      <c r="M4114" s="44" t="str">
        <f t="shared" ca="1" si="1951"/>
        <v/>
      </c>
      <c r="N4114" s="44" t="str">
        <f t="shared" ca="1" si="1952"/>
        <v/>
      </c>
      <c r="O4114" s="108" t="str">
        <f t="shared" si="1936"/>
        <v/>
      </c>
      <c r="P4114" s="102" t="str">
        <f t="shared" si="1937"/>
        <v/>
      </c>
      <c r="Q4114" s="102" t="str">
        <f t="shared" si="1938"/>
        <v/>
      </c>
      <c r="R4114" s="120" t="str">
        <f t="shared" si="1939"/>
        <v/>
      </c>
      <c r="S4114" s="54" t="str">
        <f t="shared" si="1940"/>
        <v/>
      </c>
      <c r="T4114" s="5" t="str">
        <f t="shared" si="1941"/>
        <v/>
      </c>
      <c r="U4114" s="152" t="str">
        <f t="shared" si="1924"/>
        <v/>
      </c>
      <c r="V4114" s="152" t="str">
        <f t="shared" si="1925"/>
        <v/>
      </c>
      <c r="W4114" s="153" t="str">
        <f t="shared" si="1926"/>
        <v/>
      </c>
      <c r="X4114" s="153" t="str">
        <f t="shared" si="1927"/>
        <v/>
      </c>
      <c r="Y4114" s="153" t="str">
        <f t="shared" si="1928"/>
        <v/>
      </c>
      <c r="Z4114" s="153" t="str">
        <f t="shared" si="1929"/>
        <v/>
      </c>
      <c r="AA4114" s="152" t="str">
        <f t="shared" si="1930"/>
        <v/>
      </c>
      <c r="AB4114" s="152" t="str">
        <f t="shared" si="1931"/>
        <v/>
      </c>
      <c r="AC4114" s="154" t="str">
        <f t="shared" si="1942"/>
        <v/>
      </c>
      <c r="AD4114" s="154" t="str">
        <f t="shared" si="1943"/>
        <v/>
      </c>
      <c r="AE4114" s="3" t="str">
        <f t="shared" si="1944"/>
        <v/>
      </c>
      <c r="AF4114" s="3" t="str">
        <f t="shared" si="1945"/>
        <v/>
      </c>
      <c r="AG4114" s="3" t="str">
        <f t="shared" si="1946"/>
        <v/>
      </c>
      <c r="AH4114" s="4" t="str">
        <f t="shared" si="1947"/>
        <v/>
      </c>
      <c r="AI4114" s="75" t="str">
        <f t="shared" si="1948"/>
        <v/>
      </c>
      <c r="AJ4114" s="75" t="str">
        <f t="shared" si="1949"/>
        <v/>
      </c>
    </row>
    <row r="4115" spans="1:36">
      <c r="A4115" s="41" t="str">
        <f t="shared" si="1932"/>
        <v/>
      </c>
      <c r="B4115" s="150" t="str">
        <f>IF(ISNUMBER(A4115),INDEX('MetaTrader Import'!$H$13:$J$5893,TRUNC(((A4115-$A$39+1)-1)/3)+1,MOD((A4115-$A$39+1)-1,3)+1),"")</f>
        <v/>
      </c>
      <c r="C4115" s="43" t="str">
        <f t="shared" si="1933"/>
        <v/>
      </c>
      <c r="D4115" s="43" t="str">
        <f t="shared" ca="1" si="1923"/>
        <v/>
      </c>
      <c r="E4115" s="43" t="str">
        <f t="shared" si="1934"/>
        <v/>
      </c>
      <c r="F4115" s="43" t="str">
        <f t="shared" si="1935"/>
        <v/>
      </c>
      <c r="G4115" s="43" t="str">
        <f>IF(A4115&lt;&gt;"",IF(A4115&lt;Data!$G$11*0.25,$C$13/$G$32,IF(A4115&gt;Data!$G$11*0.25,$C$13,$C$13*10)),"")</f>
        <v/>
      </c>
      <c r="H4115" s="43" t="str">
        <f>IF(A4115&lt;&gt;"",IF(Data!$G$9="constant",$C$13,IF(Data!$G$9="squeeze",G4115,F4115)),"")</f>
        <v/>
      </c>
      <c r="I4115" s="38" t="str">
        <f ca="1">IF(ISNUMBER(A4115),NORMINV(RAND(),0,IF(AND(Data!$G$9="squeeze",A4115&lt;Data!$G$11*0.25),$H$32,1)*$C$30*$C$13)*($C$14*$C$12),"")</f>
        <v/>
      </c>
      <c r="J4115" s="42" t="str">
        <f ca="1">IFERROR(IF(Data!$C$6="Real",B4115,I4115+J4114+($C$14*$C$12)*(NORMINV(RAND(),$C$15,CHOOSE($G$13,$C$13,F4115,G4115)))),"")</f>
        <v/>
      </c>
      <c r="K4115" s="88" t="str">
        <f>IF(ISNUMBER(A4115), IF($G$16="fixed",$G$17,MIN(H4115*Data!$C$7*$C$16*0.5,$C$17*Data!$C$7))*$C$12,"")</f>
        <v/>
      </c>
      <c r="L4115" s="42" t="str">
        <f t="shared" ca="1" si="1950"/>
        <v/>
      </c>
      <c r="M4115" s="44" t="str">
        <f t="shared" ca="1" si="1951"/>
        <v/>
      </c>
      <c r="N4115" s="44" t="str">
        <f t="shared" ca="1" si="1952"/>
        <v/>
      </c>
      <c r="O4115" s="108" t="str">
        <f t="shared" si="1936"/>
        <v/>
      </c>
      <c r="P4115" s="102" t="str">
        <f t="shared" si="1937"/>
        <v/>
      </c>
      <c r="Q4115" s="102" t="str">
        <f t="shared" si="1938"/>
        <v/>
      </c>
      <c r="R4115" s="120" t="str">
        <f t="shared" si="1939"/>
        <v/>
      </c>
      <c r="S4115" s="54" t="str">
        <f t="shared" si="1940"/>
        <v/>
      </c>
      <c r="T4115" s="5" t="str">
        <f t="shared" si="1941"/>
        <v/>
      </c>
      <c r="U4115" s="152" t="str">
        <f t="shared" si="1924"/>
        <v/>
      </c>
      <c r="V4115" s="152" t="str">
        <f t="shared" si="1925"/>
        <v/>
      </c>
      <c r="W4115" s="153" t="str">
        <f t="shared" si="1926"/>
        <v/>
      </c>
      <c r="X4115" s="153" t="str">
        <f t="shared" si="1927"/>
        <v/>
      </c>
      <c r="Y4115" s="153" t="str">
        <f t="shared" si="1928"/>
        <v/>
      </c>
      <c r="Z4115" s="153" t="str">
        <f t="shared" si="1929"/>
        <v/>
      </c>
      <c r="AA4115" s="152" t="str">
        <f t="shared" si="1930"/>
        <v/>
      </c>
      <c r="AB4115" s="152" t="str">
        <f t="shared" si="1931"/>
        <v/>
      </c>
      <c r="AC4115" s="154" t="str">
        <f t="shared" si="1942"/>
        <v/>
      </c>
      <c r="AD4115" s="154" t="str">
        <f t="shared" si="1943"/>
        <v/>
      </c>
      <c r="AE4115" s="3" t="str">
        <f t="shared" si="1944"/>
        <v/>
      </c>
      <c r="AF4115" s="3" t="str">
        <f t="shared" si="1945"/>
        <v/>
      </c>
      <c r="AG4115" s="3" t="str">
        <f t="shared" si="1946"/>
        <v/>
      </c>
      <c r="AH4115" s="4" t="str">
        <f t="shared" si="1947"/>
        <v/>
      </c>
      <c r="AI4115" s="75" t="str">
        <f t="shared" si="1948"/>
        <v/>
      </c>
      <c r="AJ4115" s="75" t="str">
        <f t="shared" si="1949"/>
        <v/>
      </c>
    </row>
    <row r="4116" spans="1:36">
      <c r="A4116" s="41" t="str">
        <f t="shared" si="1932"/>
        <v/>
      </c>
      <c r="B4116" s="150" t="str">
        <f>IF(ISNUMBER(A4116),INDEX('MetaTrader Import'!$H$13:$J$5893,TRUNC(((A4116-$A$39+1)-1)/3)+1,MOD((A4116-$A$39+1)-1,3)+1),"")</f>
        <v/>
      </c>
      <c r="C4116" s="43" t="str">
        <f t="shared" si="1933"/>
        <v/>
      </c>
      <c r="D4116" s="43" t="str">
        <f t="shared" ca="1" si="1923"/>
        <v/>
      </c>
      <c r="E4116" s="43" t="str">
        <f t="shared" si="1934"/>
        <v/>
      </c>
      <c r="F4116" s="43" t="str">
        <f t="shared" si="1935"/>
        <v/>
      </c>
      <c r="G4116" s="43" t="str">
        <f>IF(A4116&lt;&gt;"",IF(A4116&lt;Data!$G$11*0.25,$C$13/$G$32,IF(A4116&gt;Data!$G$11*0.25,$C$13,$C$13*10)),"")</f>
        <v/>
      </c>
      <c r="H4116" s="43" t="str">
        <f>IF(A4116&lt;&gt;"",IF(Data!$G$9="constant",$C$13,IF(Data!$G$9="squeeze",G4116,F4116)),"")</f>
        <v/>
      </c>
      <c r="I4116" s="38" t="str">
        <f ca="1">IF(ISNUMBER(A4116),NORMINV(RAND(),0,IF(AND(Data!$G$9="squeeze",A4116&lt;Data!$G$11*0.25),$H$32,1)*$C$30*$C$13)*($C$14*$C$12),"")</f>
        <v/>
      </c>
      <c r="J4116" s="42" t="str">
        <f ca="1">IFERROR(IF(Data!$C$6="Real",B4116,I4116+J4115+($C$14*$C$12)*(NORMINV(RAND(),$C$15,CHOOSE($G$13,$C$13,F4116,G4116)))),"")</f>
        <v/>
      </c>
      <c r="K4116" s="88" t="str">
        <f>IF(ISNUMBER(A4116), IF($G$16="fixed",$G$17,MIN(H4116*Data!$C$7*$C$16*0.5,$C$17*Data!$C$7))*$C$12,"")</f>
        <v/>
      </c>
      <c r="L4116" s="42" t="str">
        <f t="shared" ca="1" si="1950"/>
        <v/>
      </c>
      <c r="M4116" s="44" t="str">
        <f t="shared" ca="1" si="1951"/>
        <v/>
      </c>
      <c r="N4116" s="44" t="str">
        <f t="shared" ca="1" si="1952"/>
        <v/>
      </c>
      <c r="O4116" s="108" t="str">
        <f t="shared" si="1936"/>
        <v/>
      </c>
      <c r="P4116" s="102" t="str">
        <f t="shared" si="1937"/>
        <v/>
      </c>
      <c r="Q4116" s="102" t="str">
        <f t="shared" si="1938"/>
        <v/>
      </c>
      <c r="R4116" s="120" t="str">
        <f t="shared" si="1939"/>
        <v/>
      </c>
      <c r="S4116" s="54" t="str">
        <f t="shared" si="1940"/>
        <v/>
      </c>
      <c r="T4116" s="5" t="str">
        <f t="shared" si="1941"/>
        <v/>
      </c>
      <c r="U4116" s="152" t="str">
        <f t="shared" si="1924"/>
        <v/>
      </c>
      <c r="V4116" s="152" t="str">
        <f t="shared" si="1925"/>
        <v/>
      </c>
      <c r="W4116" s="153" t="str">
        <f t="shared" si="1926"/>
        <v/>
      </c>
      <c r="X4116" s="153" t="str">
        <f t="shared" si="1927"/>
        <v/>
      </c>
      <c r="Y4116" s="153" t="str">
        <f t="shared" si="1928"/>
        <v/>
      </c>
      <c r="Z4116" s="153" t="str">
        <f t="shared" si="1929"/>
        <v/>
      </c>
      <c r="AA4116" s="152" t="str">
        <f t="shared" si="1930"/>
        <v/>
      </c>
      <c r="AB4116" s="152" t="str">
        <f t="shared" si="1931"/>
        <v/>
      </c>
      <c r="AC4116" s="154" t="str">
        <f t="shared" si="1942"/>
        <v/>
      </c>
      <c r="AD4116" s="154" t="str">
        <f t="shared" si="1943"/>
        <v/>
      </c>
      <c r="AE4116" s="3" t="str">
        <f t="shared" si="1944"/>
        <v/>
      </c>
      <c r="AF4116" s="3" t="str">
        <f t="shared" si="1945"/>
        <v/>
      </c>
      <c r="AG4116" s="3" t="str">
        <f t="shared" si="1946"/>
        <v/>
      </c>
      <c r="AH4116" s="4" t="str">
        <f t="shared" si="1947"/>
        <v/>
      </c>
      <c r="AI4116" s="75" t="str">
        <f t="shared" si="1948"/>
        <v/>
      </c>
      <c r="AJ4116" s="75" t="str">
        <f t="shared" si="1949"/>
        <v/>
      </c>
    </row>
    <row r="4117" spans="1:36">
      <c r="A4117" s="41" t="str">
        <f t="shared" si="1932"/>
        <v/>
      </c>
      <c r="B4117" s="150" t="str">
        <f>IF(ISNUMBER(A4117),INDEX('MetaTrader Import'!$H$13:$J$5893,TRUNC(((A4117-$A$39+1)-1)/3)+1,MOD((A4117-$A$39+1)-1,3)+1),"")</f>
        <v/>
      </c>
      <c r="C4117" s="43" t="str">
        <f t="shared" si="1933"/>
        <v/>
      </c>
      <c r="D4117" s="43" t="str">
        <f t="shared" ca="1" si="1923"/>
        <v/>
      </c>
      <c r="E4117" s="43" t="str">
        <f t="shared" si="1934"/>
        <v/>
      </c>
      <c r="F4117" s="43" t="str">
        <f t="shared" si="1935"/>
        <v/>
      </c>
      <c r="G4117" s="43" t="str">
        <f>IF(A4117&lt;&gt;"",IF(A4117&lt;Data!$G$11*0.25,$C$13/$G$32,IF(A4117&gt;Data!$G$11*0.25,$C$13,$C$13*10)),"")</f>
        <v/>
      </c>
      <c r="H4117" s="43" t="str">
        <f>IF(A4117&lt;&gt;"",IF(Data!$G$9="constant",$C$13,IF(Data!$G$9="squeeze",G4117,F4117)),"")</f>
        <v/>
      </c>
      <c r="I4117" s="38" t="str">
        <f ca="1">IF(ISNUMBER(A4117),NORMINV(RAND(),0,IF(AND(Data!$G$9="squeeze",A4117&lt;Data!$G$11*0.25),$H$32,1)*$C$30*$C$13)*($C$14*$C$12),"")</f>
        <v/>
      </c>
      <c r="J4117" s="42" t="str">
        <f ca="1">IFERROR(IF(Data!$C$6="Real",B4117,I4117+J4116+($C$14*$C$12)*(NORMINV(RAND(),$C$15,CHOOSE($G$13,$C$13,F4117,G4117)))),"")</f>
        <v/>
      </c>
      <c r="K4117" s="88" t="str">
        <f>IF(ISNUMBER(A4117), IF($G$16="fixed",$G$17,MIN(H4117*Data!$C$7*$C$16*0.5,$C$17*Data!$C$7))*$C$12,"")</f>
        <v/>
      </c>
      <c r="L4117" s="42" t="str">
        <f t="shared" ca="1" si="1950"/>
        <v/>
      </c>
      <c r="M4117" s="44" t="str">
        <f t="shared" ca="1" si="1951"/>
        <v/>
      </c>
      <c r="N4117" s="44" t="str">
        <f t="shared" ca="1" si="1952"/>
        <v/>
      </c>
      <c r="O4117" s="108" t="str">
        <f t="shared" si="1936"/>
        <v/>
      </c>
      <c r="P4117" s="102" t="str">
        <f t="shared" si="1937"/>
        <v/>
      </c>
      <c r="Q4117" s="102" t="str">
        <f t="shared" si="1938"/>
        <v/>
      </c>
      <c r="R4117" s="120" t="str">
        <f t="shared" si="1939"/>
        <v/>
      </c>
      <c r="S4117" s="54" t="str">
        <f t="shared" si="1940"/>
        <v/>
      </c>
      <c r="T4117" s="5" t="str">
        <f t="shared" si="1941"/>
        <v/>
      </c>
      <c r="U4117" s="152" t="str">
        <f t="shared" si="1924"/>
        <v/>
      </c>
      <c r="V4117" s="152" t="str">
        <f t="shared" si="1925"/>
        <v/>
      </c>
      <c r="W4117" s="153" t="str">
        <f t="shared" si="1926"/>
        <v/>
      </c>
      <c r="X4117" s="153" t="str">
        <f t="shared" si="1927"/>
        <v/>
      </c>
      <c r="Y4117" s="153" t="str">
        <f t="shared" si="1928"/>
        <v/>
      </c>
      <c r="Z4117" s="153" t="str">
        <f t="shared" si="1929"/>
        <v/>
      </c>
      <c r="AA4117" s="152" t="str">
        <f t="shared" si="1930"/>
        <v/>
      </c>
      <c r="AB4117" s="152" t="str">
        <f t="shared" si="1931"/>
        <v/>
      </c>
      <c r="AC4117" s="154" t="str">
        <f t="shared" si="1942"/>
        <v/>
      </c>
      <c r="AD4117" s="154" t="str">
        <f t="shared" si="1943"/>
        <v/>
      </c>
      <c r="AE4117" s="3" t="str">
        <f t="shared" si="1944"/>
        <v/>
      </c>
      <c r="AF4117" s="3" t="str">
        <f t="shared" si="1945"/>
        <v/>
      </c>
      <c r="AG4117" s="3" t="str">
        <f t="shared" si="1946"/>
        <v/>
      </c>
      <c r="AH4117" s="4" t="str">
        <f t="shared" si="1947"/>
        <v/>
      </c>
      <c r="AI4117" s="75" t="str">
        <f t="shared" si="1948"/>
        <v/>
      </c>
      <c r="AJ4117" s="75" t="str">
        <f t="shared" si="1949"/>
        <v/>
      </c>
    </row>
    <row r="4118" spans="1:36">
      <c r="A4118" s="41" t="str">
        <f t="shared" si="1932"/>
        <v/>
      </c>
      <c r="B4118" s="150" t="str">
        <f>IF(ISNUMBER(A4118),INDEX('MetaTrader Import'!$H$13:$J$5893,TRUNC(((A4118-$A$39+1)-1)/3)+1,MOD((A4118-$A$39+1)-1,3)+1),"")</f>
        <v/>
      </c>
      <c r="C4118" s="43" t="str">
        <f t="shared" si="1933"/>
        <v/>
      </c>
      <c r="D4118" s="43" t="str">
        <f t="shared" ca="1" si="1923"/>
        <v/>
      </c>
      <c r="E4118" s="43" t="str">
        <f t="shared" si="1934"/>
        <v/>
      </c>
      <c r="F4118" s="43" t="str">
        <f t="shared" si="1935"/>
        <v/>
      </c>
      <c r="G4118" s="43" t="str">
        <f>IF(A4118&lt;&gt;"",IF(A4118&lt;Data!$G$11*0.25,$C$13/$G$32,IF(A4118&gt;Data!$G$11*0.25,$C$13,$C$13*10)),"")</f>
        <v/>
      </c>
      <c r="H4118" s="43" t="str">
        <f>IF(A4118&lt;&gt;"",IF(Data!$G$9="constant",$C$13,IF(Data!$G$9="squeeze",G4118,F4118)),"")</f>
        <v/>
      </c>
      <c r="I4118" s="38" t="str">
        <f ca="1">IF(ISNUMBER(A4118),NORMINV(RAND(),0,IF(AND(Data!$G$9="squeeze",A4118&lt;Data!$G$11*0.25),$H$32,1)*$C$30*$C$13)*($C$14*$C$12),"")</f>
        <v/>
      </c>
      <c r="J4118" s="42" t="str">
        <f ca="1">IFERROR(IF(Data!$C$6="Real",B4118,I4118+J4117+($C$14*$C$12)*(NORMINV(RAND(),$C$15,CHOOSE($G$13,$C$13,F4118,G4118)))),"")</f>
        <v/>
      </c>
      <c r="K4118" s="88" t="str">
        <f>IF(ISNUMBER(A4118), IF($G$16="fixed",$G$17,MIN(H4118*Data!$C$7*$C$16*0.5,$C$17*Data!$C$7))*$C$12,"")</f>
        <v/>
      </c>
      <c r="L4118" s="42" t="str">
        <f t="shared" ca="1" si="1950"/>
        <v/>
      </c>
      <c r="M4118" s="44" t="str">
        <f t="shared" ca="1" si="1951"/>
        <v/>
      </c>
      <c r="N4118" s="44" t="str">
        <f t="shared" ca="1" si="1952"/>
        <v/>
      </c>
      <c r="O4118" s="108" t="str">
        <f t="shared" si="1936"/>
        <v/>
      </c>
      <c r="P4118" s="102" t="str">
        <f t="shared" si="1937"/>
        <v/>
      </c>
      <c r="Q4118" s="102" t="str">
        <f t="shared" si="1938"/>
        <v/>
      </c>
      <c r="R4118" s="120" t="str">
        <f t="shared" si="1939"/>
        <v/>
      </c>
      <c r="S4118" s="54" t="str">
        <f t="shared" si="1940"/>
        <v/>
      </c>
      <c r="T4118" s="5" t="str">
        <f t="shared" si="1941"/>
        <v/>
      </c>
      <c r="U4118" s="152" t="str">
        <f t="shared" si="1924"/>
        <v/>
      </c>
      <c r="V4118" s="152" t="str">
        <f t="shared" si="1925"/>
        <v/>
      </c>
      <c r="W4118" s="153" t="str">
        <f t="shared" si="1926"/>
        <v/>
      </c>
      <c r="X4118" s="153" t="str">
        <f t="shared" si="1927"/>
        <v/>
      </c>
      <c r="Y4118" s="153" t="str">
        <f t="shared" si="1928"/>
        <v/>
      </c>
      <c r="Z4118" s="153" t="str">
        <f t="shared" si="1929"/>
        <v/>
      </c>
      <c r="AA4118" s="152" t="str">
        <f t="shared" si="1930"/>
        <v/>
      </c>
      <c r="AB4118" s="152" t="str">
        <f t="shared" si="1931"/>
        <v/>
      </c>
      <c r="AC4118" s="154" t="str">
        <f t="shared" si="1942"/>
        <v/>
      </c>
      <c r="AD4118" s="154" t="str">
        <f t="shared" si="1943"/>
        <v/>
      </c>
      <c r="AE4118" s="3" t="str">
        <f t="shared" si="1944"/>
        <v/>
      </c>
      <c r="AF4118" s="3" t="str">
        <f t="shared" si="1945"/>
        <v/>
      </c>
      <c r="AG4118" s="3" t="str">
        <f t="shared" si="1946"/>
        <v/>
      </c>
      <c r="AH4118" s="4" t="str">
        <f t="shared" si="1947"/>
        <v/>
      </c>
      <c r="AI4118" s="75" t="str">
        <f t="shared" si="1948"/>
        <v/>
      </c>
      <c r="AJ4118" s="75" t="str">
        <f t="shared" si="1949"/>
        <v/>
      </c>
    </row>
    <row r="4119" spans="1:36">
      <c r="A4119" s="41" t="str">
        <f t="shared" si="1932"/>
        <v/>
      </c>
      <c r="B4119" s="150" t="str">
        <f>IF(ISNUMBER(A4119),INDEX('MetaTrader Import'!$H$13:$J$5893,TRUNC(((A4119-$A$39+1)-1)/3)+1,MOD((A4119-$A$39+1)-1,3)+1),"")</f>
        <v/>
      </c>
      <c r="C4119" s="43" t="str">
        <f t="shared" si="1933"/>
        <v/>
      </c>
      <c r="D4119" s="43" t="str">
        <f t="shared" ca="1" si="1923"/>
        <v/>
      </c>
      <c r="E4119" s="43" t="str">
        <f t="shared" si="1934"/>
        <v/>
      </c>
      <c r="F4119" s="43" t="str">
        <f t="shared" si="1935"/>
        <v/>
      </c>
      <c r="G4119" s="43" t="str">
        <f>IF(A4119&lt;&gt;"",IF(A4119&lt;Data!$G$11*0.25,$C$13/$G$32,IF(A4119&gt;Data!$G$11*0.25,$C$13,$C$13*10)),"")</f>
        <v/>
      </c>
      <c r="H4119" s="43" t="str">
        <f>IF(A4119&lt;&gt;"",IF(Data!$G$9="constant",$C$13,IF(Data!$G$9="squeeze",G4119,F4119)),"")</f>
        <v/>
      </c>
      <c r="I4119" s="38" t="str">
        <f ca="1">IF(ISNUMBER(A4119),NORMINV(RAND(),0,IF(AND(Data!$G$9="squeeze",A4119&lt;Data!$G$11*0.25),$H$32,1)*$C$30*$C$13)*($C$14*$C$12),"")</f>
        <v/>
      </c>
      <c r="J4119" s="42" t="str">
        <f ca="1">IFERROR(IF(Data!$C$6="Real",B4119,I4119+J4118+($C$14*$C$12)*(NORMINV(RAND(),$C$15,CHOOSE($G$13,$C$13,F4119,G4119)))),"")</f>
        <v/>
      </c>
      <c r="K4119" s="88" t="str">
        <f>IF(ISNUMBER(A4119), IF($G$16="fixed",$G$17,MIN(H4119*Data!$C$7*$C$16*0.5,$C$17*Data!$C$7))*$C$12,"")</f>
        <v/>
      </c>
      <c r="L4119" s="42" t="str">
        <f t="shared" ca="1" si="1950"/>
        <v/>
      </c>
      <c r="M4119" s="44" t="str">
        <f t="shared" ca="1" si="1951"/>
        <v/>
      </c>
      <c r="N4119" s="44" t="str">
        <f t="shared" ca="1" si="1952"/>
        <v/>
      </c>
      <c r="O4119" s="108" t="str">
        <f t="shared" si="1936"/>
        <v/>
      </c>
      <c r="P4119" s="102" t="str">
        <f t="shared" si="1937"/>
        <v/>
      </c>
      <c r="Q4119" s="102" t="str">
        <f t="shared" si="1938"/>
        <v/>
      </c>
      <c r="R4119" s="120" t="str">
        <f t="shared" si="1939"/>
        <v/>
      </c>
      <c r="S4119" s="54" t="str">
        <f t="shared" si="1940"/>
        <v/>
      </c>
      <c r="T4119" s="5" t="str">
        <f t="shared" si="1941"/>
        <v/>
      </c>
      <c r="U4119" s="152" t="str">
        <f t="shared" si="1924"/>
        <v/>
      </c>
      <c r="V4119" s="152" t="str">
        <f t="shared" si="1925"/>
        <v/>
      </c>
      <c r="W4119" s="153" t="str">
        <f t="shared" si="1926"/>
        <v/>
      </c>
      <c r="X4119" s="153" t="str">
        <f t="shared" si="1927"/>
        <v/>
      </c>
      <c r="Y4119" s="153" t="str">
        <f t="shared" si="1928"/>
        <v/>
      </c>
      <c r="Z4119" s="153" t="str">
        <f t="shared" si="1929"/>
        <v/>
      </c>
      <c r="AA4119" s="152" t="str">
        <f t="shared" si="1930"/>
        <v/>
      </c>
      <c r="AB4119" s="152" t="str">
        <f t="shared" si="1931"/>
        <v/>
      </c>
      <c r="AC4119" s="154" t="str">
        <f t="shared" si="1942"/>
        <v/>
      </c>
      <c r="AD4119" s="154" t="str">
        <f t="shared" si="1943"/>
        <v/>
      </c>
      <c r="AE4119" s="3" t="str">
        <f t="shared" si="1944"/>
        <v/>
      </c>
      <c r="AF4119" s="3" t="str">
        <f t="shared" si="1945"/>
        <v/>
      </c>
      <c r="AG4119" s="3" t="str">
        <f t="shared" si="1946"/>
        <v/>
      </c>
      <c r="AH4119" s="4" t="str">
        <f t="shared" si="1947"/>
        <v/>
      </c>
      <c r="AI4119" s="75" t="str">
        <f t="shared" si="1948"/>
        <v/>
      </c>
      <c r="AJ4119" s="75" t="str">
        <f t="shared" si="1949"/>
        <v/>
      </c>
    </row>
    <row r="4120" spans="1:36">
      <c r="A4120" s="41" t="str">
        <f t="shared" si="1932"/>
        <v/>
      </c>
      <c r="B4120" s="150" t="str">
        <f>IF(ISNUMBER(A4120),INDEX('MetaTrader Import'!$H$13:$J$5893,TRUNC(((A4120-$A$39+1)-1)/3)+1,MOD((A4120-$A$39+1)-1,3)+1),"")</f>
        <v/>
      </c>
      <c r="C4120" s="43" t="str">
        <f t="shared" si="1933"/>
        <v/>
      </c>
      <c r="D4120" s="43" t="str">
        <f t="shared" ca="1" si="1923"/>
        <v/>
      </c>
      <c r="E4120" s="43" t="str">
        <f t="shared" si="1934"/>
        <v/>
      </c>
      <c r="F4120" s="43" t="str">
        <f t="shared" si="1935"/>
        <v/>
      </c>
      <c r="G4120" s="43" t="str">
        <f>IF(A4120&lt;&gt;"",IF(A4120&lt;Data!$G$11*0.25,$C$13/$G$32,IF(A4120&gt;Data!$G$11*0.25,$C$13,$C$13*10)),"")</f>
        <v/>
      </c>
      <c r="H4120" s="43" t="str">
        <f>IF(A4120&lt;&gt;"",IF(Data!$G$9="constant",$C$13,IF(Data!$G$9="squeeze",G4120,F4120)),"")</f>
        <v/>
      </c>
      <c r="I4120" s="38" t="str">
        <f ca="1">IF(ISNUMBER(A4120),NORMINV(RAND(),0,IF(AND(Data!$G$9="squeeze",A4120&lt;Data!$G$11*0.25),$H$32,1)*$C$30*$C$13)*($C$14*$C$12),"")</f>
        <v/>
      </c>
      <c r="J4120" s="42" t="str">
        <f ca="1">IFERROR(IF(Data!$C$6="Real",B4120,I4120+J4119+($C$14*$C$12)*(NORMINV(RAND(),$C$15,CHOOSE($G$13,$C$13,F4120,G4120)))),"")</f>
        <v/>
      </c>
      <c r="K4120" s="88" t="str">
        <f>IF(ISNUMBER(A4120), IF($G$16="fixed",$G$17,MIN(H4120*Data!$C$7*$C$16*0.5,$C$17*Data!$C$7))*$C$12,"")</f>
        <v/>
      </c>
      <c r="L4120" s="42" t="str">
        <f t="shared" ca="1" si="1950"/>
        <v/>
      </c>
      <c r="M4120" s="44" t="str">
        <f t="shared" ca="1" si="1951"/>
        <v/>
      </c>
      <c r="N4120" s="44" t="str">
        <f t="shared" ca="1" si="1952"/>
        <v/>
      </c>
      <c r="O4120" s="108" t="str">
        <f t="shared" si="1936"/>
        <v/>
      </c>
      <c r="P4120" s="102" t="str">
        <f t="shared" si="1937"/>
        <v/>
      </c>
      <c r="Q4120" s="102" t="str">
        <f t="shared" si="1938"/>
        <v/>
      </c>
      <c r="R4120" s="120" t="str">
        <f t="shared" si="1939"/>
        <v/>
      </c>
      <c r="S4120" s="54" t="str">
        <f t="shared" si="1940"/>
        <v/>
      </c>
      <c r="T4120" s="5" t="str">
        <f t="shared" si="1941"/>
        <v/>
      </c>
      <c r="U4120" s="152" t="str">
        <f t="shared" si="1924"/>
        <v/>
      </c>
      <c r="V4120" s="152" t="str">
        <f t="shared" si="1925"/>
        <v/>
      </c>
      <c r="W4120" s="153" t="str">
        <f t="shared" si="1926"/>
        <v/>
      </c>
      <c r="X4120" s="153" t="str">
        <f t="shared" si="1927"/>
        <v/>
      </c>
      <c r="Y4120" s="153" t="str">
        <f t="shared" si="1928"/>
        <v/>
      </c>
      <c r="Z4120" s="153" t="str">
        <f t="shared" si="1929"/>
        <v/>
      </c>
      <c r="AA4120" s="152" t="str">
        <f t="shared" si="1930"/>
        <v/>
      </c>
      <c r="AB4120" s="152" t="str">
        <f t="shared" si="1931"/>
        <v/>
      </c>
      <c r="AC4120" s="154" t="str">
        <f t="shared" si="1942"/>
        <v/>
      </c>
      <c r="AD4120" s="154" t="str">
        <f t="shared" si="1943"/>
        <v/>
      </c>
      <c r="AE4120" s="3" t="str">
        <f t="shared" si="1944"/>
        <v/>
      </c>
      <c r="AF4120" s="3" t="str">
        <f t="shared" si="1945"/>
        <v/>
      </c>
      <c r="AG4120" s="3" t="str">
        <f t="shared" si="1946"/>
        <v/>
      </c>
      <c r="AH4120" s="4" t="str">
        <f t="shared" si="1947"/>
        <v/>
      </c>
      <c r="AI4120" s="75" t="str">
        <f t="shared" si="1948"/>
        <v/>
      </c>
      <c r="AJ4120" s="75" t="str">
        <f t="shared" si="1949"/>
        <v/>
      </c>
    </row>
    <row r="4121" spans="1:36">
      <c r="A4121" s="41" t="str">
        <f t="shared" si="1932"/>
        <v/>
      </c>
      <c r="B4121" s="150" t="str">
        <f>IF(ISNUMBER(A4121),INDEX('MetaTrader Import'!$H$13:$J$5893,TRUNC(((A4121-$A$39+1)-1)/3)+1,MOD((A4121-$A$39+1)-1,3)+1),"")</f>
        <v/>
      </c>
      <c r="C4121" s="43" t="str">
        <f t="shared" si="1933"/>
        <v/>
      </c>
      <c r="D4121" s="43" t="str">
        <f t="shared" ca="1" si="1923"/>
        <v/>
      </c>
      <c r="E4121" s="43" t="str">
        <f t="shared" si="1934"/>
        <v/>
      </c>
      <c r="F4121" s="43" t="str">
        <f t="shared" si="1935"/>
        <v/>
      </c>
      <c r="G4121" s="43" t="str">
        <f>IF(A4121&lt;&gt;"",IF(A4121&lt;Data!$G$11*0.25,$C$13/$G$32,IF(A4121&gt;Data!$G$11*0.25,$C$13,$C$13*10)),"")</f>
        <v/>
      </c>
      <c r="H4121" s="43" t="str">
        <f>IF(A4121&lt;&gt;"",IF(Data!$G$9="constant",$C$13,IF(Data!$G$9="squeeze",G4121,F4121)),"")</f>
        <v/>
      </c>
      <c r="I4121" s="38" t="str">
        <f ca="1">IF(ISNUMBER(A4121),NORMINV(RAND(),0,IF(AND(Data!$G$9="squeeze",A4121&lt;Data!$G$11*0.25),$H$32,1)*$C$30*$C$13)*($C$14*$C$12),"")</f>
        <v/>
      </c>
      <c r="J4121" s="42" t="str">
        <f ca="1">IFERROR(IF(Data!$C$6="Real",B4121,I4121+J4120+($C$14*$C$12)*(NORMINV(RAND(),$C$15,CHOOSE($G$13,$C$13,F4121,G4121)))),"")</f>
        <v/>
      </c>
      <c r="K4121" s="88" t="str">
        <f>IF(ISNUMBER(A4121), IF($G$16="fixed",$G$17,MIN(H4121*Data!$C$7*$C$16*0.5,$C$17*Data!$C$7))*$C$12,"")</f>
        <v/>
      </c>
      <c r="L4121" s="42" t="str">
        <f t="shared" ca="1" si="1950"/>
        <v/>
      </c>
      <c r="M4121" s="44" t="str">
        <f t="shared" ca="1" si="1951"/>
        <v/>
      </c>
      <c r="N4121" s="44" t="str">
        <f t="shared" ca="1" si="1952"/>
        <v/>
      </c>
      <c r="O4121" s="108" t="str">
        <f t="shared" si="1936"/>
        <v/>
      </c>
      <c r="P4121" s="102" t="str">
        <f t="shared" si="1937"/>
        <v/>
      </c>
      <c r="Q4121" s="102" t="str">
        <f t="shared" si="1938"/>
        <v/>
      </c>
      <c r="R4121" s="120" t="str">
        <f t="shared" si="1939"/>
        <v/>
      </c>
      <c r="S4121" s="54" t="str">
        <f t="shared" si="1940"/>
        <v/>
      </c>
      <c r="T4121" s="5" t="str">
        <f t="shared" si="1941"/>
        <v/>
      </c>
      <c r="U4121" s="152" t="str">
        <f t="shared" si="1924"/>
        <v/>
      </c>
      <c r="V4121" s="152" t="str">
        <f t="shared" si="1925"/>
        <v/>
      </c>
      <c r="W4121" s="153" t="str">
        <f t="shared" si="1926"/>
        <v/>
      </c>
      <c r="X4121" s="153" t="str">
        <f t="shared" si="1927"/>
        <v/>
      </c>
      <c r="Y4121" s="153" t="str">
        <f t="shared" si="1928"/>
        <v/>
      </c>
      <c r="Z4121" s="153" t="str">
        <f t="shared" si="1929"/>
        <v/>
      </c>
      <c r="AA4121" s="152" t="str">
        <f t="shared" si="1930"/>
        <v/>
      </c>
      <c r="AB4121" s="152" t="str">
        <f t="shared" si="1931"/>
        <v/>
      </c>
      <c r="AC4121" s="154" t="str">
        <f t="shared" si="1942"/>
        <v/>
      </c>
      <c r="AD4121" s="154" t="str">
        <f t="shared" si="1943"/>
        <v/>
      </c>
      <c r="AE4121" s="3" t="str">
        <f t="shared" si="1944"/>
        <v/>
      </c>
      <c r="AF4121" s="3" t="str">
        <f t="shared" si="1945"/>
        <v/>
      </c>
      <c r="AG4121" s="3" t="str">
        <f t="shared" si="1946"/>
        <v/>
      </c>
      <c r="AH4121" s="4" t="str">
        <f t="shared" si="1947"/>
        <v/>
      </c>
      <c r="AI4121" s="75" t="str">
        <f t="shared" si="1948"/>
        <v/>
      </c>
      <c r="AJ4121" s="75" t="str">
        <f t="shared" si="1949"/>
        <v/>
      </c>
    </row>
    <row r="4122" spans="1:36">
      <c r="A4122" s="41" t="str">
        <f t="shared" si="1932"/>
        <v/>
      </c>
      <c r="B4122" s="150" t="str">
        <f>IF(ISNUMBER(A4122),INDEX('MetaTrader Import'!$H$13:$J$5893,TRUNC(((A4122-$A$39+1)-1)/3)+1,MOD((A4122-$A$39+1)-1,3)+1),"")</f>
        <v/>
      </c>
      <c r="C4122" s="43" t="str">
        <f t="shared" si="1933"/>
        <v/>
      </c>
      <c r="D4122" s="43" t="str">
        <f t="shared" ca="1" si="1923"/>
        <v/>
      </c>
      <c r="E4122" s="43" t="str">
        <f t="shared" si="1934"/>
        <v/>
      </c>
      <c r="F4122" s="43" t="str">
        <f t="shared" si="1935"/>
        <v/>
      </c>
      <c r="G4122" s="43" t="str">
        <f>IF(A4122&lt;&gt;"",IF(A4122&lt;Data!$G$11*0.25,$C$13/$G$32,IF(A4122&gt;Data!$G$11*0.25,$C$13,$C$13*10)),"")</f>
        <v/>
      </c>
      <c r="H4122" s="43" t="str">
        <f>IF(A4122&lt;&gt;"",IF(Data!$G$9="constant",$C$13,IF(Data!$G$9="squeeze",G4122,F4122)),"")</f>
        <v/>
      </c>
      <c r="I4122" s="38" t="str">
        <f ca="1">IF(ISNUMBER(A4122),NORMINV(RAND(),0,IF(AND(Data!$G$9="squeeze",A4122&lt;Data!$G$11*0.25),$H$32,1)*$C$30*$C$13)*($C$14*$C$12),"")</f>
        <v/>
      </c>
      <c r="J4122" s="42" t="str">
        <f ca="1">IFERROR(IF(Data!$C$6="Real",B4122,I4122+J4121+($C$14*$C$12)*(NORMINV(RAND(),$C$15,CHOOSE($G$13,$C$13,F4122,G4122)))),"")</f>
        <v/>
      </c>
      <c r="K4122" s="88" t="str">
        <f>IF(ISNUMBER(A4122), IF($G$16="fixed",$G$17,MIN(H4122*Data!$C$7*$C$16*0.5,$C$17*Data!$C$7))*$C$12,"")</f>
        <v/>
      </c>
      <c r="L4122" s="42" t="str">
        <f t="shared" ca="1" si="1950"/>
        <v/>
      </c>
      <c r="M4122" s="44" t="str">
        <f t="shared" ca="1" si="1951"/>
        <v/>
      </c>
      <c r="N4122" s="44" t="str">
        <f t="shared" ca="1" si="1952"/>
        <v/>
      </c>
      <c r="O4122" s="108" t="str">
        <f t="shared" si="1936"/>
        <v/>
      </c>
      <c r="P4122" s="102" t="str">
        <f t="shared" si="1937"/>
        <v/>
      </c>
      <c r="Q4122" s="102" t="str">
        <f t="shared" si="1938"/>
        <v/>
      </c>
      <c r="R4122" s="120" t="str">
        <f t="shared" si="1939"/>
        <v/>
      </c>
      <c r="S4122" s="54" t="str">
        <f t="shared" si="1940"/>
        <v/>
      </c>
      <c r="T4122" s="5" t="str">
        <f t="shared" si="1941"/>
        <v/>
      </c>
      <c r="U4122" s="152" t="str">
        <f t="shared" si="1924"/>
        <v/>
      </c>
      <c r="V4122" s="152" t="str">
        <f t="shared" si="1925"/>
        <v/>
      </c>
      <c r="W4122" s="153" t="str">
        <f t="shared" si="1926"/>
        <v/>
      </c>
      <c r="X4122" s="153" t="str">
        <f t="shared" si="1927"/>
        <v/>
      </c>
      <c r="Y4122" s="153" t="str">
        <f t="shared" si="1928"/>
        <v/>
      </c>
      <c r="Z4122" s="153" t="str">
        <f t="shared" si="1929"/>
        <v/>
      </c>
      <c r="AA4122" s="152" t="str">
        <f t="shared" si="1930"/>
        <v/>
      </c>
      <c r="AB4122" s="152" t="str">
        <f t="shared" si="1931"/>
        <v/>
      </c>
      <c r="AC4122" s="154" t="str">
        <f t="shared" si="1942"/>
        <v/>
      </c>
      <c r="AD4122" s="154" t="str">
        <f t="shared" si="1943"/>
        <v/>
      </c>
      <c r="AE4122" s="3" t="str">
        <f t="shared" si="1944"/>
        <v/>
      </c>
      <c r="AF4122" s="3" t="str">
        <f t="shared" si="1945"/>
        <v/>
      </c>
      <c r="AG4122" s="3" t="str">
        <f t="shared" si="1946"/>
        <v/>
      </c>
      <c r="AH4122" s="4" t="str">
        <f t="shared" si="1947"/>
        <v/>
      </c>
      <c r="AI4122" s="75" t="str">
        <f t="shared" si="1948"/>
        <v/>
      </c>
      <c r="AJ4122" s="75" t="str">
        <f t="shared" si="1949"/>
        <v/>
      </c>
    </row>
    <row r="4123" spans="1:36">
      <c r="A4123" s="41" t="str">
        <f t="shared" si="1932"/>
        <v/>
      </c>
      <c r="B4123" s="150" t="str">
        <f>IF(ISNUMBER(A4123),INDEX('MetaTrader Import'!$H$13:$J$5893,TRUNC(((A4123-$A$39+1)-1)/3)+1,MOD((A4123-$A$39+1)-1,3)+1),"")</f>
        <v/>
      </c>
      <c r="C4123" s="43" t="str">
        <f t="shared" si="1933"/>
        <v/>
      </c>
      <c r="D4123" s="43" t="str">
        <f t="shared" ca="1" si="1923"/>
        <v/>
      </c>
      <c r="E4123" s="43" t="str">
        <f t="shared" si="1934"/>
        <v/>
      </c>
      <c r="F4123" s="43" t="str">
        <f t="shared" si="1935"/>
        <v/>
      </c>
      <c r="G4123" s="43" t="str">
        <f>IF(A4123&lt;&gt;"",IF(A4123&lt;Data!$G$11*0.25,$C$13/$G$32,IF(A4123&gt;Data!$G$11*0.25,$C$13,$C$13*10)),"")</f>
        <v/>
      </c>
      <c r="H4123" s="43" t="str">
        <f>IF(A4123&lt;&gt;"",IF(Data!$G$9="constant",$C$13,IF(Data!$G$9="squeeze",G4123,F4123)),"")</f>
        <v/>
      </c>
      <c r="I4123" s="38" t="str">
        <f ca="1">IF(ISNUMBER(A4123),NORMINV(RAND(),0,IF(AND(Data!$G$9="squeeze",A4123&lt;Data!$G$11*0.25),$H$32,1)*$C$30*$C$13)*($C$14*$C$12),"")</f>
        <v/>
      </c>
      <c r="J4123" s="42" t="str">
        <f ca="1">IFERROR(IF(Data!$C$6="Real",B4123,I4123+J4122+($C$14*$C$12)*(NORMINV(RAND(),$C$15,CHOOSE($G$13,$C$13,F4123,G4123)))),"")</f>
        <v/>
      </c>
      <c r="K4123" s="88" t="str">
        <f>IF(ISNUMBER(A4123), IF($G$16="fixed",$G$17,MIN(H4123*Data!$C$7*$C$16*0.5,$C$17*Data!$C$7))*$C$12,"")</f>
        <v/>
      </c>
      <c r="L4123" s="42" t="str">
        <f t="shared" ca="1" si="1950"/>
        <v/>
      </c>
      <c r="M4123" s="44" t="str">
        <f t="shared" ca="1" si="1951"/>
        <v/>
      </c>
      <c r="N4123" s="44" t="str">
        <f t="shared" ca="1" si="1952"/>
        <v/>
      </c>
      <c r="O4123" s="108" t="str">
        <f t="shared" si="1936"/>
        <v/>
      </c>
      <c r="P4123" s="102" t="str">
        <f t="shared" si="1937"/>
        <v/>
      </c>
      <c r="Q4123" s="102" t="str">
        <f t="shared" si="1938"/>
        <v/>
      </c>
      <c r="R4123" s="120" t="str">
        <f t="shared" si="1939"/>
        <v/>
      </c>
      <c r="S4123" s="54" t="str">
        <f t="shared" si="1940"/>
        <v/>
      </c>
      <c r="T4123" s="5" t="str">
        <f t="shared" si="1941"/>
        <v/>
      </c>
      <c r="U4123" s="152" t="str">
        <f t="shared" si="1924"/>
        <v/>
      </c>
      <c r="V4123" s="152" t="str">
        <f t="shared" si="1925"/>
        <v/>
      </c>
      <c r="W4123" s="153" t="str">
        <f t="shared" si="1926"/>
        <v/>
      </c>
      <c r="X4123" s="153" t="str">
        <f t="shared" si="1927"/>
        <v/>
      </c>
      <c r="Y4123" s="153" t="str">
        <f t="shared" si="1928"/>
        <v/>
      </c>
      <c r="Z4123" s="153" t="str">
        <f t="shared" si="1929"/>
        <v/>
      </c>
      <c r="AA4123" s="152" t="str">
        <f t="shared" si="1930"/>
        <v/>
      </c>
      <c r="AB4123" s="152" t="str">
        <f t="shared" si="1931"/>
        <v/>
      </c>
      <c r="AC4123" s="154" t="str">
        <f t="shared" si="1942"/>
        <v/>
      </c>
      <c r="AD4123" s="154" t="str">
        <f t="shared" si="1943"/>
        <v/>
      </c>
      <c r="AE4123" s="3" t="str">
        <f t="shared" si="1944"/>
        <v/>
      </c>
      <c r="AF4123" s="3" t="str">
        <f t="shared" si="1945"/>
        <v/>
      </c>
      <c r="AG4123" s="3" t="str">
        <f t="shared" si="1946"/>
        <v/>
      </c>
      <c r="AH4123" s="4" t="str">
        <f t="shared" si="1947"/>
        <v/>
      </c>
      <c r="AI4123" s="75" t="str">
        <f t="shared" si="1948"/>
        <v/>
      </c>
      <c r="AJ4123" s="75" t="str">
        <f t="shared" si="1949"/>
        <v/>
      </c>
    </row>
    <row r="4124" spans="1:36">
      <c r="A4124" s="41" t="str">
        <f t="shared" si="1932"/>
        <v/>
      </c>
      <c r="B4124" s="150" t="str">
        <f>IF(ISNUMBER(A4124),INDEX('MetaTrader Import'!$H$13:$J$5893,TRUNC(((A4124-$A$39+1)-1)/3)+1,MOD((A4124-$A$39+1)-1,3)+1),"")</f>
        <v/>
      </c>
      <c r="C4124" s="43" t="str">
        <f t="shared" si="1933"/>
        <v/>
      </c>
      <c r="D4124" s="43" t="str">
        <f t="shared" ca="1" si="1923"/>
        <v/>
      </c>
      <c r="E4124" s="43" t="str">
        <f t="shared" si="1934"/>
        <v/>
      </c>
      <c r="F4124" s="43" t="str">
        <f t="shared" si="1935"/>
        <v/>
      </c>
      <c r="G4124" s="43" t="str">
        <f>IF(A4124&lt;&gt;"",IF(A4124&lt;Data!$G$11*0.25,$C$13/$G$32,IF(A4124&gt;Data!$G$11*0.25,$C$13,$C$13*10)),"")</f>
        <v/>
      </c>
      <c r="H4124" s="43" t="str">
        <f>IF(A4124&lt;&gt;"",IF(Data!$G$9="constant",$C$13,IF(Data!$G$9="squeeze",G4124,F4124)),"")</f>
        <v/>
      </c>
      <c r="I4124" s="38" t="str">
        <f ca="1">IF(ISNUMBER(A4124),NORMINV(RAND(),0,IF(AND(Data!$G$9="squeeze",A4124&lt;Data!$G$11*0.25),$H$32,1)*$C$30*$C$13)*($C$14*$C$12),"")</f>
        <v/>
      </c>
      <c r="J4124" s="42" t="str">
        <f ca="1">IFERROR(IF(Data!$C$6="Real",B4124,I4124+J4123+($C$14*$C$12)*(NORMINV(RAND(),$C$15,CHOOSE($G$13,$C$13,F4124,G4124)))),"")</f>
        <v/>
      </c>
      <c r="K4124" s="88" t="str">
        <f>IF(ISNUMBER(A4124), IF($G$16="fixed",$G$17,MIN(H4124*Data!$C$7*$C$16*0.5,$C$17*Data!$C$7))*$C$12,"")</f>
        <v/>
      </c>
      <c r="L4124" s="42" t="str">
        <f t="shared" ca="1" si="1950"/>
        <v/>
      </c>
      <c r="M4124" s="44" t="str">
        <f t="shared" ca="1" si="1951"/>
        <v/>
      </c>
      <c r="N4124" s="44" t="str">
        <f t="shared" ca="1" si="1952"/>
        <v/>
      </c>
      <c r="O4124" s="108" t="str">
        <f t="shared" si="1936"/>
        <v/>
      </c>
      <c r="P4124" s="102" t="str">
        <f t="shared" si="1937"/>
        <v/>
      </c>
      <c r="Q4124" s="102" t="str">
        <f t="shared" si="1938"/>
        <v/>
      </c>
      <c r="R4124" s="120" t="str">
        <f t="shared" si="1939"/>
        <v/>
      </c>
      <c r="S4124" s="54" t="str">
        <f t="shared" si="1940"/>
        <v/>
      </c>
      <c r="T4124" s="5" t="str">
        <f t="shared" si="1941"/>
        <v/>
      </c>
      <c r="U4124" s="152" t="str">
        <f t="shared" si="1924"/>
        <v/>
      </c>
      <c r="V4124" s="152" t="str">
        <f t="shared" si="1925"/>
        <v/>
      </c>
      <c r="W4124" s="153" t="str">
        <f t="shared" si="1926"/>
        <v/>
      </c>
      <c r="X4124" s="153" t="str">
        <f t="shared" si="1927"/>
        <v/>
      </c>
      <c r="Y4124" s="153" t="str">
        <f t="shared" si="1928"/>
        <v/>
      </c>
      <c r="Z4124" s="153" t="str">
        <f t="shared" si="1929"/>
        <v/>
      </c>
      <c r="AA4124" s="152" t="str">
        <f t="shared" si="1930"/>
        <v/>
      </c>
      <c r="AB4124" s="152" t="str">
        <f t="shared" si="1931"/>
        <v/>
      </c>
      <c r="AC4124" s="154" t="str">
        <f t="shared" si="1942"/>
        <v/>
      </c>
      <c r="AD4124" s="154" t="str">
        <f t="shared" si="1943"/>
        <v/>
      </c>
      <c r="AE4124" s="3" t="str">
        <f t="shared" si="1944"/>
        <v/>
      </c>
      <c r="AF4124" s="3" t="str">
        <f t="shared" si="1945"/>
        <v/>
      </c>
      <c r="AG4124" s="3" t="str">
        <f t="shared" si="1946"/>
        <v/>
      </c>
      <c r="AH4124" s="4" t="str">
        <f t="shared" si="1947"/>
        <v/>
      </c>
      <c r="AI4124" s="75" t="str">
        <f t="shared" si="1948"/>
        <v/>
      </c>
      <c r="AJ4124" s="75" t="str">
        <f t="shared" si="1949"/>
        <v/>
      </c>
    </row>
    <row r="4125" spans="1:36">
      <c r="A4125" s="41" t="str">
        <f t="shared" si="1932"/>
        <v/>
      </c>
      <c r="B4125" s="150" t="str">
        <f>IF(ISNUMBER(A4125),INDEX('MetaTrader Import'!$H$13:$J$5893,TRUNC(((A4125-$A$39+1)-1)/3)+1,MOD((A4125-$A$39+1)-1,3)+1),"")</f>
        <v/>
      </c>
      <c r="C4125" s="43" t="str">
        <f t="shared" si="1933"/>
        <v/>
      </c>
      <c r="D4125" s="43" t="str">
        <f t="shared" ca="1" si="1923"/>
        <v/>
      </c>
      <c r="E4125" s="43" t="str">
        <f t="shared" si="1934"/>
        <v/>
      </c>
      <c r="F4125" s="43" t="str">
        <f t="shared" si="1935"/>
        <v/>
      </c>
      <c r="G4125" s="43" t="str">
        <f>IF(A4125&lt;&gt;"",IF(A4125&lt;Data!$G$11*0.25,$C$13/$G$32,IF(A4125&gt;Data!$G$11*0.25,$C$13,$C$13*10)),"")</f>
        <v/>
      </c>
      <c r="H4125" s="43" t="str">
        <f>IF(A4125&lt;&gt;"",IF(Data!$G$9="constant",$C$13,IF(Data!$G$9="squeeze",G4125,F4125)),"")</f>
        <v/>
      </c>
      <c r="I4125" s="38" t="str">
        <f ca="1">IF(ISNUMBER(A4125),NORMINV(RAND(),0,IF(AND(Data!$G$9="squeeze",A4125&lt;Data!$G$11*0.25),$H$32,1)*$C$30*$C$13)*($C$14*$C$12),"")</f>
        <v/>
      </c>
      <c r="J4125" s="42" t="str">
        <f ca="1">IFERROR(IF(Data!$C$6="Real",B4125,I4125+J4124+($C$14*$C$12)*(NORMINV(RAND(),$C$15,CHOOSE($G$13,$C$13,F4125,G4125)))),"")</f>
        <v/>
      </c>
      <c r="K4125" s="88" t="str">
        <f>IF(ISNUMBER(A4125), IF($G$16="fixed",$G$17,MIN(H4125*Data!$C$7*$C$16*0.5,$C$17*Data!$C$7))*$C$12,"")</f>
        <v/>
      </c>
      <c r="L4125" s="42" t="str">
        <f t="shared" ca="1" si="1950"/>
        <v/>
      </c>
      <c r="M4125" s="44" t="str">
        <f t="shared" ca="1" si="1951"/>
        <v/>
      </c>
      <c r="N4125" s="44" t="str">
        <f t="shared" ca="1" si="1952"/>
        <v/>
      </c>
      <c r="O4125" s="108" t="str">
        <f t="shared" si="1936"/>
        <v/>
      </c>
      <c r="P4125" s="102" t="str">
        <f t="shared" si="1937"/>
        <v/>
      </c>
      <c r="Q4125" s="102" t="str">
        <f t="shared" si="1938"/>
        <v/>
      </c>
      <c r="R4125" s="120" t="str">
        <f t="shared" si="1939"/>
        <v/>
      </c>
      <c r="S4125" s="54" t="str">
        <f t="shared" si="1940"/>
        <v/>
      </c>
      <c r="T4125" s="5" t="str">
        <f t="shared" si="1941"/>
        <v/>
      </c>
      <c r="U4125" s="152" t="str">
        <f t="shared" si="1924"/>
        <v/>
      </c>
      <c r="V4125" s="152" t="str">
        <f t="shared" si="1925"/>
        <v/>
      </c>
      <c r="W4125" s="153" t="str">
        <f t="shared" si="1926"/>
        <v/>
      </c>
      <c r="X4125" s="153" t="str">
        <f t="shared" si="1927"/>
        <v/>
      </c>
      <c r="Y4125" s="153" t="str">
        <f t="shared" si="1928"/>
        <v/>
      </c>
      <c r="Z4125" s="153" t="str">
        <f t="shared" si="1929"/>
        <v/>
      </c>
      <c r="AA4125" s="152" t="str">
        <f t="shared" si="1930"/>
        <v/>
      </c>
      <c r="AB4125" s="152" t="str">
        <f t="shared" si="1931"/>
        <v/>
      </c>
      <c r="AC4125" s="154" t="str">
        <f t="shared" si="1942"/>
        <v/>
      </c>
      <c r="AD4125" s="154" t="str">
        <f t="shared" si="1943"/>
        <v/>
      </c>
      <c r="AE4125" s="3" t="str">
        <f t="shared" si="1944"/>
        <v/>
      </c>
      <c r="AF4125" s="3" t="str">
        <f t="shared" si="1945"/>
        <v/>
      </c>
      <c r="AG4125" s="3" t="str">
        <f t="shared" si="1946"/>
        <v/>
      </c>
      <c r="AH4125" s="4" t="str">
        <f t="shared" si="1947"/>
        <v/>
      </c>
      <c r="AI4125" s="75" t="str">
        <f t="shared" si="1948"/>
        <v/>
      </c>
      <c r="AJ4125" s="75" t="str">
        <f t="shared" si="1949"/>
        <v/>
      </c>
    </row>
    <row r="4126" spans="1:36">
      <c r="A4126" s="41" t="str">
        <f t="shared" si="1932"/>
        <v/>
      </c>
      <c r="B4126" s="150" t="str">
        <f>IF(ISNUMBER(A4126),INDEX('MetaTrader Import'!$H$13:$J$5893,TRUNC(((A4126-$A$39+1)-1)/3)+1,MOD((A4126-$A$39+1)-1,3)+1),"")</f>
        <v/>
      </c>
      <c r="C4126" s="43" t="str">
        <f t="shared" si="1933"/>
        <v/>
      </c>
      <c r="D4126" s="43" t="str">
        <f t="shared" ca="1" si="1923"/>
        <v/>
      </c>
      <c r="E4126" s="43" t="str">
        <f t="shared" si="1934"/>
        <v/>
      </c>
      <c r="F4126" s="43" t="str">
        <f t="shared" si="1935"/>
        <v/>
      </c>
      <c r="G4126" s="43" t="str">
        <f>IF(A4126&lt;&gt;"",IF(A4126&lt;Data!$G$11*0.25,$C$13/$G$32,IF(A4126&gt;Data!$G$11*0.25,$C$13,$C$13*10)),"")</f>
        <v/>
      </c>
      <c r="H4126" s="43" t="str">
        <f>IF(A4126&lt;&gt;"",IF(Data!$G$9="constant",$C$13,IF(Data!$G$9="squeeze",G4126,F4126)),"")</f>
        <v/>
      </c>
      <c r="I4126" s="38" t="str">
        <f ca="1">IF(ISNUMBER(A4126),NORMINV(RAND(),0,IF(AND(Data!$G$9="squeeze",A4126&lt;Data!$G$11*0.25),$H$32,1)*$C$30*$C$13)*($C$14*$C$12),"")</f>
        <v/>
      </c>
      <c r="J4126" s="42" t="str">
        <f ca="1">IFERROR(IF(Data!$C$6="Real",B4126,I4126+J4125+($C$14*$C$12)*(NORMINV(RAND(),$C$15,CHOOSE($G$13,$C$13,F4126,G4126)))),"")</f>
        <v/>
      </c>
      <c r="K4126" s="88" t="str">
        <f>IF(ISNUMBER(A4126), IF($G$16="fixed",$G$17,MIN(H4126*Data!$C$7*$C$16*0.5,$C$17*Data!$C$7))*$C$12,"")</f>
        <v/>
      </c>
      <c r="L4126" s="42" t="str">
        <f t="shared" ca="1" si="1950"/>
        <v/>
      </c>
      <c r="M4126" s="44" t="str">
        <f t="shared" ca="1" si="1951"/>
        <v/>
      </c>
      <c r="N4126" s="44" t="str">
        <f t="shared" ca="1" si="1952"/>
        <v/>
      </c>
      <c r="O4126" s="108" t="str">
        <f t="shared" si="1936"/>
        <v/>
      </c>
      <c r="P4126" s="102" t="str">
        <f t="shared" si="1937"/>
        <v/>
      </c>
      <c r="Q4126" s="102" t="str">
        <f t="shared" si="1938"/>
        <v/>
      </c>
      <c r="R4126" s="120" t="str">
        <f t="shared" si="1939"/>
        <v/>
      </c>
      <c r="S4126" s="54" t="str">
        <f t="shared" si="1940"/>
        <v/>
      </c>
      <c r="T4126" s="5" t="str">
        <f t="shared" si="1941"/>
        <v/>
      </c>
      <c r="U4126" s="152" t="str">
        <f t="shared" si="1924"/>
        <v/>
      </c>
      <c r="V4126" s="152" t="str">
        <f t="shared" si="1925"/>
        <v/>
      </c>
      <c r="W4126" s="153" t="str">
        <f t="shared" si="1926"/>
        <v/>
      </c>
      <c r="X4126" s="153" t="str">
        <f t="shared" si="1927"/>
        <v/>
      </c>
      <c r="Y4126" s="153" t="str">
        <f t="shared" si="1928"/>
        <v/>
      </c>
      <c r="Z4126" s="153" t="str">
        <f t="shared" si="1929"/>
        <v/>
      </c>
      <c r="AA4126" s="152" t="str">
        <f t="shared" si="1930"/>
        <v/>
      </c>
      <c r="AB4126" s="152" t="str">
        <f t="shared" si="1931"/>
        <v/>
      </c>
      <c r="AC4126" s="154" t="str">
        <f t="shared" si="1942"/>
        <v/>
      </c>
      <c r="AD4126" s="154" t="str">
        <f t="shared" si="1943"/>
        <v/>
      </c>
      <c r="AE4126" s="3" t="str">
        <f t="shared" si="1944"/>
        <v/>
      </c>
      <c r="AF4126" s="3" t="str">
        <f t="shared" si="1945"/>
        <v/>
      </c>
      <c r="AG4126" s="3" t="str">
        <f t="shared" si="1946"/>
        <v/>
      </c>
      <c r="AH4126" s="4" t="str">
        <f t="shared" si="1947"/>
        <v/>
      </c>
      <c r="AI4126" s="75" t="str">
        <f t="shared" si="1948"/>
        <v/>
      </c>
      <c r="AJ4126" s="75" t="str">
        <f t="shared" si="1949"/>
        <v/>
      </c>
    </row>
    <row r="4127" spans="1:36">
      <c r="A4127" s="41" t="str">
        <f t="shared" si="1932"/>
        <v/>
      </c>
      <c r="B4127" s="150" t="str">
        <f>IF(ISNUMBER(A4127),INDEX('MetaTrader Import'!$H$13:$J$5893,TRUNC(((A4127-$A$39+1)-1)/3)+1,MOD((A4127-$A$39+1)-1,3)+1),"")</f>
        <v/>
      </c>
      <c r="C4127" s="43" t="str">
        <f t="shared" si="1933"/>
        <v/>
      </c>
      <c r="D4127" s="43" t="str">
        <f t="shared" ca="1" si="1923"/>
        <v/>
      </c>
      <c r="E4127" s="43" t="str">
        <f t="shared" si="1934"/>
        <v/>
      </c>
      <c r="F4127" s="43" t="str">
        <f t="shared" si="1935"/>
        <v/>
      </c>
      <c r="G4127" s="43" t="str">
        <f>IF(A4127&lt;&gt;"",IF(A4127&lt;Data!$G$11*0.25,$C$13/$G$32,IF(A4127&gt;Data!$G$11*0.25,$C$13,$C$13*10)),"")</f>
        <v/>
      </c>
      <c r="H4127" s="43" t="str">
        <f>IF(A4127&lt;&gt;"",IF(Data!$G$9="constant",$C$13,IF(Data!$G$9="squeeze",G4127,F4127)),"")</f>
        <v/>
      </c>
      <c r="I4127" s="38" t="str">
        <f ca="1">IF(ISNUMBER(A4127),NORMINV(RAND(),0,IF(AND(Data!$G$9="squeeze",A4127&lt;Data!$G$11*0.25),$H$32,1)*$C$30*$C$13)*($C$14*$C$12),"")</f>
        <v/>
      </c>
      <c r="J4127" s="42" t="str">
        <f ca="1">IFERROR(IF(Data!$C$6="Real",B4127,I4127+J4126+($C$14*$C$12)*(NORMINV(RAND(),$C$15,CHOOSE($G$13,$C$13,F4127,G4127)))),"")</f>
        <v/>
      </c>
      <c r="K4127" s="88" t="str">
        <f>IF(ISNUMBER(A4127), IF($G$16="fixed",$G$17,MIN(H4127*Data!$C$7*$C$16*0.5,$C$17*Data!$C$7))*$C$12,"")</f>
        <v/>
      </c>
      <c r="L4127" s="42" t="str">
        <f t="shared" ca="1" si="1950"/>
        <v/>
      </c>
      <c r="M4127" s="44" t="str">
        <f t="shared" ca="1" si="1951"/>
        <v/>
      </c>
      <c r="N4127" s="44" t="str">
        <f t="shared" ca="1" si="1952"/>
        <v/>
      </c>
      <c r="O4127" s="108" t="str">
        <f t="shared" si="1936"/>
        <v/>
      </c>
      <c r="P4127" s="102" t="str">
        <f t="shared" si="1937"/>
        <v/>
      </c>
      <c r="Q4127" s="102" t="str">
        <f t="shared" si="1938"/>
        <v/>
      </c>
      <c r="R4127" s="120" t="str">
        <f t="shared" si="1939"/>
        <v/>
      </c>
      <c r="S4127" s="54" t="str">
        <f t="shared" si="1940"/>
        <v/>
      </c>
      <c r="T4127" s="5" t="str">
        <f t="shared" si="1941"/>
        <v/>
      </c>
      <c r="U4127" s="152" t="str">
        <f t="shared" si="1924"/>
        <v/>
      </c>
      <c r="V4127" s="152" t="str">
        <f t="shared" si="1925"/>
        <v/>
      </c>
      <c r="W4127" s="153" t="str">
        <f t="shared" si="1926"/>
        <v/>
      </c>
      <c r="X4127" s="153" t="str">
        <f t="shared" si="1927"/>
        <v/>
      </c>
      <c r="Y4127" s="153" t="str">
        <f t="shared" si="1928"/>
        <v/>
      </c>
      <c r="Z4127" s="153" t="str">
        <f t="shared" si="1929"/>
        <v/>
      </c>
      <c r="AA4127" s="152" t="str">
        <f t="shared" si="1930"/>
        <v/>
      </c>
      <c r="AB4127" s="152" t="str">
        <f t="shared" si="1931"/>
        <v/>
      </c>
      <c r="AC4127" s="154" t="str">
        <f t="shared" si="1942"/>
        <v/>
      </c>
      <c r="AD4127" s="154" t="str">
        <f t="shared" si="1943"/>
        <v/>
      </c>
      <c r="AE4127" s="3" t="str">
        <f t="shared" si="1944"/>
        <v/>
      </c>
      <c r="AF4127" s="3" t="str">
        <f t="shared" si="1945"/>
        <v/>
      </c>
      <c r="AG4127" s="3" t="str">
        <f t="shared" si="1946"/>
        <v/>
      </c>
      <c r="AH4127" s="4" t="str">
        <f t="shared" si="1947"/>
        <v/>
      </c>
      <c r="AI4127" s="75" t="str">
        <f t="shared" si="1948"/>
        <v/>
      </c>
      <c r="AJ4127" s="75" t="str">
        <f t="shared" si="1949"/>
        <v/>
      </c>
    </row>
    <row r="4128" spans="1:36">
      <c r="A4128" s="41" t="str">
        <f t="shared" si="1932"/>
        <v/>
      </c>
      <c r="B4128" s="150" t="str">
        <f>IF(ISNUMBER(A4128),INDEX('MetaTrader Import'!$H$13:$J$5893,TRUNC(((A4128-$A$39+1)-1)/3)+1,MOD((A4128-$A$39+1)-1,3)+1),"")</f>
        <v/>
      </c>
      <c r="C4128" s="43" t="str">
        <f t="shared" si="1933"/>
        <v/>
      </c>
      <c r="D4128" s="43" t="str">
        <f t="shared" ca="1" si="1923"/>
        <v/>
      </c>
      <c r="E4128" s="43" t="str">
        <f t="shared" si="1934"/>
        <v/>
      </c>
      <c r="F4128" s="43" t="str">
        <f t="shared" si="1935"/>
        <v/>
      </c>
      <c r="G4128" s="43" t="str">
        <f>IF(A4128&lt;&gt;"",IF(A4128&lt;Data!$G$11*0.25,$C$13/$G$32,IF(A4128&gt;Data!$G$11*0.25,$C$13,$C$13*10)),"")</f>
        <v/>
      </c>
      <c r="H4128" s="43" t="str">
        <f>IF(A4128&lt;&gt;"",IF(Data!$G$9="constant",$C$13,IF(Data!$G$9="squeeze",G4128,F4128)),"")</f>
        <v/>
      </c>
      <c r="I4128" s="38" t="str">
        <f ca="1">IF(ISNUMBER(A4128),NORMINV(RAND(),0,IF(AND(Data!$G$9="squeeze",A4128&lt;Data!$G$11*0.25),$H$32,1)*$C$30*$C$13)*($C$14*$C$12),"")</f>
        <v/>
      </c>
      <c r="J4128" s="42" t="str">
        <f ca="1">IFERROR(IF(Data!$C$6="Real",B4128,I4128+J4127+($C$14*$C$12)*(NORMINV(RAND(),$C$15,CHOOSE($G$13,$C$13,F4128,G4128)))),"")</f>
        <v/>
      </c>
      <c r="K4128" s="88" t="str">
        <f>IF(ISNUMBER(A4128), IF($G$16="fixed",$G$17,MIN(H4128*Data!$C$7*$C$16*0.5,$C$17*Data!$C$7))*$C$12,"")</f>
        <v/>
      </c>
      <c r="L4128" s="42" t="str">
        <f t="shared" ca="1" si="1950"/>
        <v/>
      </c>
      <c r="M4128" s="44" t="str">
        <f t="shared" ca="1" si="1951"/>
        <v/>
      </c>
      <c r="N4128" s="44" t="str">
        <f t="shared" ca="1" si="1952"/>
        <v/>
      </c>
      <c r="O4128" s="108" t="str">
        <f t="shared" si="1936"/>
        <v/>
      </c>
      <c r="P4128" s="102" t="str">
        <f t="shared" si="1937"/>
        <v/>
      </c>
      <c r="Q4128" s="102" t="str">
        <f t="shared" si="1938"/>
        <v/>
      </c>
      <c r="R4128" s="120" t="str">
        <f t="shared" si="1939"/>
        <v/>
      </c>
      <c r="S4128" s="54" t="str">
        <f t="shared" si="1940"/>
        <v/>
      </c>
      <c r="T4128" s="5" t="str">
        <f t="shared" si="1941"/>
        <v/>
      </c>
      <c r="U4128" s="152" t="str">
        <f t="shared" si="1924"/>
        <v/>
      </c>
      <c r="V4128" s="152" t="str">
        <f t="shared" si="1925"/>
        <v/>
      </c>
      <c r="W4128" s="153" t="str">
        <f t="shared" si="1926"/>
        <v/>
      </c>
      <c r="X4128" s="153" t="str">
        <f t="shared" si="1927"/>
        <v/>
      </c>
      <c r="Y4128" s="153" t="str">
        <f t="shared" si="1928"/>
        <v/>
      </c>
      <c r="Z4128" s="153" t="str">
        <f t="shared" si="1929"/>
        <v/>
      </c>
      <c r="AA4128" s="152" t="str">
        <f t="shared" si="1930"/>
        <v/>
      </c>
      <c r="AB4128" s="152" t="str">
        <f t="shared" si="1931"/>
        <v/>
      </c>
      <c r="AC4128" s="154" t="str">
        <f t="shared" si="1942"/>
        <v/>
      </c>
      <c r="AD4128" s="154" t="str">
        <f t="shared" si="1943"/>
        <v/>
      </c>
      <c r="AE4128" s="3" t="str">
        <f t="shared" si="1944"/>
        <v/>
      </c>
      <c r="AF4128" s="3" t="str">
        <f t="shared" si="1945"/>
        <v/>
      </c>
      <c r="AG4128" s="3" t="str">
        <f t="shared" si="1946"/>
        <v/>
      </c>
      <c r="AH4128" s="4" t="str">
        <f t="shared" si="1947"/>
        <v/>
      </c>
      <c r="AI4128" s="75" t="str">
        <f t="shared" si="1948"/>
        <v/>
      </c>
      <c r="AJ4128" s="75" t="str">
        <f t="shared" si="1949"/>
        <v/>
      </c>
    </row>
    <row r="4129" spans="1:36">
      <c r="A4129" s="41" t="str">
        <f t="shared" si="1932"/>
        <v/>
      </c>
      <c r="B4129" s="150" t="str">
        <f>IF(ISNUMBER(A4129),INDEX('MetaTrader Import'!$H$13:$J$5893,TRUNC(((A4129-$A$39+1)-1)/3)+1,MOD((A4129-$A$39+1)-1,3)+1),"")</f>
        <v/>
      </c>
      <c r="C4129" s="43" t="str">
        <f t="shared" si="1933"/>
        <v/>
      </c>
      <c r="D4129" s="43" t="str">
        <f t="shared" ca="1" si="1923"/>
        <v/>
      </c>
      <c r="E4129" s="43" t="str">
        <f t="shared" si="1934"/>
        <v/>
      </c>
      <c r="F4129" s="43" t="str">
        <f t="shared" si="1935"/>
        <v/>
      </c>
      <c r="G4129" s="43" t="str">
        <f>IF(A4129&lt;&gt;"",IF(A4129&lt;Data!$G$11*0.25,$C$13/$G$32,IF(A4129&gt;Data!$G$11*0.25,$C$13,$C$13*10)),"")</f>
        <v/>
      </c>
      <c r="H4129" s="43" t="str">
        <f>IF(A4129&lt;&gt;"",IF(Data!$G$9="constant",$C$13,IF(Data!$G$9="squeeze",G4129,F4129)),"")</f>
        <v/>
      </c>
      <c r="I4129" s="38" t="str">
        <f ca="1">IF(ISNUMBER(A4129),NORMINV(RAND(),0,IF(AND(Data!$G$9="squeeze",A4129&lt;Data!$G$11*0.25),$H$32,1)*$C$30*$C$13)*($C$14*$C$12),"")</f>
        <v/>
      </c>
      <c r="J4129" s="42" t="str">
        <f ca="1">IFERROR(IF(Data!$C$6="Real",B4129,I4129+J4128+($C$14*$C$12)*(NORMINV(RAND(),$C$15,CHOOSE($G$13,$C$13,F4129,G4129)))),"")</f>
        <v/>
      </c>
      <c r="K4129" s="88" t="str">
        <f>IF(ISNUMBER(A4129), IF($G$16="fixed",$G$17,MIN(H4129*Data!$C$7*$C$16*0.5,$C$17*Data!$C$7))*$C$12,"")</f>
        <v/>
      </c>
      <c r="L4129" s="42" t="str">
        <f t="shared" ca="1" si="1950"/>
        <v/>
      </c>
      <c r="M4129" s="44" t="str">
        <f t="shared" ca="1" si="1951"/>
        <v/>
      </c>
      <c r="N4129" s="44" t="str">
        <f t="shared" ca="1" si="1952"/>
        <v/>
      </c>
      <c r="O4129" s="108" t="str">
        <f t="shared" si="1936"/>
        <v/>
      </c>
      <c r="P4129" s="102" t="str">
        <f t="shared" si="1937"/>
        <v/>
      </c>
      <c r="Q4129" s="102" t="str">
        <f t="shared" si="1938"/>
        <v/>
      </c>
      <c r="R4129" s="120" t="str">
        <f t="shared" si="1939"/>
        <v/>
      </c>
      <c r="S4129" s="54" t="str">
        <f t="shared" si="1940"/>
        <v/>
      </c>
      <c r="T4129" s="5" t="str">
        <f t="shared" si="1941"/>
        <v/>
      </c>
      <c r="U4129" s="152" t="str">
        <f t="shared" si="1924"/>
        <v/>
      </c>
      <c r="V4129" s="152" t="str">
        <f t="shared" si="1925"/>
        <v/>
      </c>
      <c r="W4129" s="153" t="str">
        <f t="shared" si="1926"/>
        <v/>
      </c>
      <c r="X4129" s="153" t="str">
        <f t="shared" si="1927"/>
        <v/>
      </c>
      <c r="Y4129" s="153" t="str">
        <f t="shared" si="1928"/>
        <v/>
      </c>
      <c r="Z4129" s="153" t="str">
        <f t="shared" si="1929"/>
        <v/>
      </c>
      <c r="AA4129" s="152" t="str">
        <f t="shared" si="1930"/>
        <v/>
      </c>
      <c r="AB4129" s="152" t="str">
        <f t="shared" si="1931"/>
        <v/>
      </c>
      <c r="AC4129" s="154" t="str">
        <f t="shared" si="1942"/>
        <v/>
      </c>
      <c r="AD4129" s="154" t="str">
        <f t="shared" si="1943"/>
        <v/>
      </c>
      <c r="AE4129" s="3" t="str">
        <f t="shared" si="1944"/>
        <v/>
      </c>
      <c r="AF4129" s="3" t="str">
        <f t="shared" si="1945"/>
        <v/>
      </c>
      <c r="AG4129" s="3" t="str">
        <f t="shared" si="1946"/>
        <v/>
      </c>
      <c r="AH4129" s="4" t="str">
        <f t="shared" si="1947"/>
        <v/>
      </c>
      <c r="AI4129" s="75" t="str">
        <f t="shared" si="1948"/>
        <v/>
      </c>
      <c r="AJ4129" s="75" t="str">
        <f t="shared" si="1949"/>
        <v/>
      </c>
    </row>
    <row r="4130" spans="1:36">
      <c r="A4130" s="41" t="str">
        <f t="shared" si="1932"/>
        <v/>
      </c>
      <c r="B4130" s="150" t="str">
        <f>IF(ISNUMBER(A4130),INDEX('MetaTrader Import'!$H$13:$J$5893,TRUNC(((A4130-$A$39+1)-1)/3)+1,MOD((A4130-$A$39+1)-1,3)+1),"")</f>
        <v/>
      </c>
      <c r="C4130" s="43" t="str">
        <f t="shared" si="1933"/>
        <v/>
      </c>
      <c r="D4130" s="43" t="str">
        <f t="shared" ca="1" si="1923"/>
        <v/>
      </c>
      <c r="E4130" s="43" t="str">
        <f t="shared" si="1934"/>
        <v/>
      </c>
      <c r="F4130" s="43" t="str">
        <f t="shared" si="1935"/>
        <v/>
      </c>
      <c r="G4130" s="43" t="str">
        <f>IF(A4130&lt;&gt;"",IF(A4130&lt;Data!$G$11*0.25,$C$13/$G$32,IF(A4130&gt;Data!$G$11*0.25,$C$13,$C$13*10)),"")</f>
        <v/>
      </c>
      <c r="H4130" s="43" t="str">
        <f>IF(A4130&lt;&gt;"",IF(Data!$G$9="constant",$C$13,IF(Data!$G$9="squeeze",G4130,F4130)),"")</f>
        <v/>
      </c>
      <c r="I4130" s="38" t="str">
        <f ca="1">IF(ISNUMBER(A4130),NORMINV(RAND(),0,IF(AND(Data!$G$9="squeeze",A4130&lt;Data!$G$11*0.25),$H$32,1)*$C$30*$C$13)*($C$14*$C$12),"")</f>
        <v/>
      </c>
      <c r="J4130" s="42" t="str">
        <f ca="1">IFERROR(IF(Data!$C$6="Real",B4130,I4130+J4129+($C$14*$C$12)*(NORMINV(RAND(),$C$15,CHOOSE($G$13,$C$13,F4130,G4130)))),"")</f>
        <v/>
      </c>
      <c r="K4130" s="88" t="str">
        <f>IF(ISNUMBER(A4130), IF($G$16="fixed",$G$17,MIN(H4130*Data!$C$7*$C$16*0.5,$C$17*Data!$C$7))*$C$12,"")</f>
        <v/>
      </c>
      <c r="L4130" s="42" t="str">
        <f t="shared" ca="1" si="1950"/>
        <v/>
      </c>
      <c r="M4130" s="44" t="str">
        <f t="shared" ca="1" si="1951"/>
        <v/>
      </c>
      <c r="N4130" s="44" t="str">
        <f t="shared" ca="1" si="1952"/>
        <v/>
      </c>
      <c r="O4130" s="108" t="str">
        <f t="shared" si="1936"/>
        <v/>
      </c>
      <c r="P4130" s="102" t="str">
        <f t="shared" si="1937"/>
        <v/>
      </c>
      <c r="Q4130" s="102" t="str">
        <f t="shared" si="1938"/>
        <v/>
      </c>
      <c r="R4130" s="120" t="str">
        <f t="shared" si="1939"/>
        <v/>
      </c>
      <c r="S4130" s="54" t="str">
        <f t="shared" si="1940"/>
        <v/>
      </c>
      <c r="T4130" s="5" t="str">
        <f t="shared" si="1941"/>
        <v/>
      </c>
      <c r="U4130" s="152" t="str">
        <f t="shared" si="1924"/>
        <v/>
      </c>
      <c r="V4130" s="152" t="str">
        <f t="shared" si="1925"/>
        <v/>
      </c>
      <c r="W4130" s="153" t="str">
        <f t="shared" si="1926"/>
        <v/>
      </c>
      <c r="X4130" s="153" t="str">
        <f t="shared" si="1927"/>
        <v/>
      </c>
      <c r="Y4130" s="153" t="str">
        <f t="shared" si="1928"/>
        <v/>
      </c>
      <c r="Z4130" s="153" t="str">
        <f t="shared" si="1929"/>
        <v/>
      </c>
      <c r="AA4130" s="152" t="str">
        <f t="shared" si="1930"/>
        <v/>
      </c>
      <c r="AB4130" s="152" t="str">
        <f t="shared" si="1931"/>
        <v/>
      </c>
      <c r="AC4130" s="154" t="str">
        <f t="shared" si="1942"/>
        <v/>
      </c>
      <c r="AD4130" s="154" t="str">
        <f t="shared" si="1943"/>
        <v/>
      </c>
      <c r="AE4130" s="3" t="str">
        <f t="shared" si="1944"/>
        <v/>
      </c>
      <c r="AF4130" s="3" t="str">
        <f t="shared" si="1945"/>
        <v/>
      </c>
      <c r="AG4130" s="3" t="str">
        <f t="shared" si="1946"/>
        <v/>
      </c>
      <c r="AH4130" s="4" t="str">
        <f t="shared" si="1947"/>
        <v/>
      </c>
      <c r="AI4130" s="75" t="str">
        <f t="shared" si="1948"/>
        <v/>
      </c>
      <c r="AJ4130" s="75" t="str">
        <f t="shared" si="1949"/>
        <v/>
      </c>
    </row>
    <row r="4131" spans="1:36">
      <c r="A4131" s="41" t="str">
        <f t="shared" si="1932"/>
        <v/>
      </c>
      <c r="B4131" s="150" t="str">
        <f>IF(ISNUMBER(A4131),INDEX('MetaTrader Import'!$H$13:$J$5893,TRUNC(((A4131-$A$39+1)-1)/3)+1,MOD((A4131-$A$39+1)-1,3)+1),"")</f>
        <v/>
      </c>
      <c r="C4131" s="43" t="str">
        <f t="shared" si="1933"/>
        <v/>
      </c>
      <c r="D4131" s="43" t="str">
        <f t="shared" ca="1" si="1923"/>
        <v/>
      </c>
      <c r="E4131" s="43" t="str">
        <f t="shared" si="1934"/>
        <v/>
      </c>
      <c r="F4131" s="43" t="str">
        <f t="shared" si="1935"/>
        <v/>
      </c>
      <c r="G4131" s="43" t="str">
        <f>IF(A4131&lt;&gt;"",IF(A4131&lt;Data!$G$11*0.25,$C$13/$G$32,IF(A4131&gt;Data!$G$11*0.25,$C$13,$C$13*10)),"")</f>
        <v/>
      </c>
      <c r="H4131" s="43" t="str">
        <f>IF(A4131&lt;&gt;"",IF(Data!$G$9="constant",$C$13,IF(Data!$G$9="squeeze",G4131,F4131)),"")</f>
        <v/>
      </c>
      <c r="I4131" s="38" t="str">
        <f ca="1">IF(ISNUMBER(A4131),NORMINV(RAND(),0,IF(AND(Data!$G$9="squeeze",A4131&lt;Data!$G$11*0.25),$H$32,1)*$C$30*$C$13)*($C$14*$C$12),"")</f>
        <v/>
      </c>
      <c r="J4131" s="42" t="str">
        <f ca="1">IFERROR(IF(Data!$C$6="Real",B4131,I4131+J4130+($C$14*$C$12)*(NORMINV(RAND(),$C$15,CHOOSE($G$13,$C$13,F4131,G4131)))),"")</f>
        <v/>
      </c>
      <c r="K4131" s="88" t="str">
        <f>IF(ISNUMBER(A4131), IF($G$16="fixed",$G$17,MIN(H4131*Data!$C$7*$C$16*0.5,$C$17*Data!$C$7))*$C$12,"")</f>
        <v/>
      </c>
      <c r="L4131" s="42" t="str">
        <f t="shared" ca="1" si="1950"/>
        <v/>
      </c>
      <c r="M4131" s="44" t="str">
        <f t="shared" ca="1" si="1951"/>
        <v/>
      </c>
      <c r="N4131" s="44" t="str">
        <f t="shared" ca="1" si="1952"/>
        <v/>
      </c>
      <c r="O4131" s="108" t="str">
        <f t="shared" si="1936"/>
        <v/>
      </c>
      <c r="P4131" s="102" t="str">
        <f t="shared" si="1937"/>
        <v/>
      </c>
      <c r="Q4131" s="102" t="str">
        <f t="shared" si="1938"/>
        <v/>
      </c>
      <c r="R4131" s="120" t="str">
        <f t="shared" si="1939"/>
        <v/>
      </c>
      <c r="S4131" s="54" t="str">
        <f t="shared" si="1940"/>
        <v/>
      </c>
      <c r="T4131" s="5" t="str">
        <f t="shared" si="1941"/>
        <v/>
      </c>
      <c r="U4131" s="152" t="str">
        <f t="shared" si="1924"/>
        <v/>
      </c>
      <c r="V4131" s="152" t="str">
        <f t="shared" si="1925"/>
        <v/>
      </c>
      <c r="W4131" s="153" t="str">
        <f t="shared" si="1926"/>
        <v/>
      </c>
      <c r="X4131" s="153" t="str">
        <f t="shared" si="1927"/>
        <v/>
      </c>
      <c r="Y4131" s="153" t="str">
        <f t="shared" si="1928"/>
        <v/>
      </c>
      <c r="Z4131" s="153" t="str">
        <f t="shared" si="1929"/>
        <v/>
      </c>
      <c r="AA4131" s="152" t="str">
        <f t="shared" si="1930"/>
        <v/>
      </c>
      <c r="AB4131" s="152" t="str">
        <f t="shared" si="1931"/>
        <v/>
      </c>
      <c r="AC4131" s="154" t="str">
        <f t="shared" si="1942"/>
        <v/>
      </c>
      <c r="AD4131" s="154" t="str">
        <f t="shared" si="1943"/>
        <v/>
      </c>
      <c r="AE4131" s="3" t="str">
        <f t="shared" si="1944"/>
        <v/>
      </c>
      <c r="AF4131" s="3" t="str">
        <f t="shared" si="1945"/>
        <v/>
      </c>
      <c r="AG4131" s="3" t="str">
        <f t="shared" si="1946"/>
        <v/>
      </c>
      <c r="AH4131" s="4" t="str">
        <f t="shared" si="1947"/>
        <v/>
      </c>
      <c r="AI4131" s="75" t="str">
        <f t="shared" si="1948"/>
        <v/>
      </c>
      <c r="AJ4131" s="75" t="str">
        <f t="shared" si="1949"/>
        <v/>
      </c>
    </row>
    <row r="4132" spans="1:36">
      <c r="A4132" s="41" t="str">
        <f t="shared" si="1932"/>
        <v/>
      </c>
      <c r="B4132" s="150" t="str">
        <f>IF(ISNUMBER(A4132),INDEX('MetaTrader Import'!$H$13:$J$5893,TRUNC(((A4132-$A$39+1)-1)/3)+1,MOD((A4132-$A$39+1)-1,3)+1),"")</f>
        <v/>
      </c>
      <c r="C4132" s="43" t="str">
        <f t="shared" si="1933"/>
        <v/>
      </c>
      <c r="D4132" s="43" t="str">
        <f t="shared" ca="1" si="1923"/>
        <v/>
      </c>
      <c r="E4132" s="43" t="str">
        <f t="shared" si="1934"/>
        <v/>
      </c>
      <c r="F4132" s="43" t="str">
        <f t="shared" si="1935"/>
        <v/>
      </c>
      <c r="G4132" s="43" t="str">
        <f>IF(A4132&lt;&gt;"",IF(A4132&lt;Data!$G$11*0.25,$C$13/$G$32,IF(A4132&gt;Data!$G$11*0.25,$C$13,$C$13*10)),"")</f>
        <v/>
      </c>
      <c r="H4132" s="43" t="str">
        <f>IF(A4132&lt;&gt;"",IF(Data!$G$9="constant",$C$13,IF(Data!$G$9="squeeze",G4132,F4132)),"")</f>
        <v/>
      </c>
      <c r="I4132" s="38" t="str">
        <f ca="1">IF(ISNUMBER(A4132),NORMINV(RAND(),0,IF(AND(Data!$G$9="squeeze",A4132&lt;Data!$G$11*0.25),$H$32,1)*$C$30*$C$13)*($C$14*$C$12),"")</f>
        <v/>
      </c>
      <c r="J4132" s="42" t="str">
        <f ca="1">IFERROR(IF(Data!$C$6="Real",B4132,I4132+J4131+($C$14*$C$12)*(NORMINV(RAND(),$C$15,CHOOSE($G$13,$C$13,F4132,G4132)))),"")</f>
        <v/>
      </c>
      <c r="K4132" s="88" t="str">
        <f>IF(ISNUMBER(A4132), IF($G$16="fixed",$G$17,MIN(H4132*Data!$C$7*$C$16*0.5,$C$17*Data!$C$7))*$C$12,"")</f>
        <v/>
      </c>
      <c r="L4132" s="42" t="str">
        <f t="shared" ca="1" si="1950"/>
        <v/>
      </c>
      <c r="M4132" s="44" t="str">
        <f t="shared" ca="1" si="1951"/>
        <v/>
      </c>
      <c r="N4132" s="44" t="str">
        <f t="shared" ca="1" si="1952"/>
        <v/>
      </c>
      <c r="O4132" s="108" t="str">
        <f t="shared" si="1936"/>
        <v/>
      </c>
      <c r="P4132" s="102" t="str">
        <f t="shared" si="1937"/>
        <v/>
      </c>
      <c r="Q4132" s="102" t="str">
        <f t="shared" si="1938"/>
        <v/>
      </c>
      <c r="R4132" s="120" t="str">
        <f t="shared" si="1939"/>
        <v/>
      </c>
      <c r="S4132" s="54" t="str">
        <f t="shared" si="1940"/>
        <v/>
      </c>
      <c r="T4132" s="5" t="str">
        <f t="shared" si="1941"/>
        <v/>
      </c>
      <c r="U4132" s="152" t="str">
        <f t="shared" si="1924"/>
        <v/>
      </c>
      <c r="V4132" s="152" t="str">
        <f t="shared" si="1925"/>
        <v/>
      </c>
      <c r="W4132" s="153" t="str">
        <f t="shared" si="1926"/>
        <v/>
      </c>
      <c r="X4132" s="153" t="str">
        <f t="shared" si="1927"/>
        <v/>
      </c>
      <c r="Y4132" s="153" t="str">
        <f t="shared" si="1928"/>
        <v/>
      </c>
      <c r="Z4132" s="153" t="str">
        <f t="shared" si="1929"/>
        <v/>
      </c>
      <c r="AA4132" s="152" t="str">
        <f t="shared" si="1930"/>
        <v/>
      </c>
      <c r="AB4132" s="152" t="str">
        <f t="shared" si="1931"/>
        <v/>
      </c>
      <c r="AC4132" s="154" t="str">
        <f t="shared" si="1942"/>
        <v/>
      </c>
      <c r="AD4132" s="154" t="str">
        <f t="shared" si="1943"/>
        <v/>
      </c>
      <c r="AE4132" s="3" t="str">
        <f t="shared" si="1944"/>
        <v/>
      </c>
      <c r="AF4132" s="3" t="str">
        <f t="shared" si="1945"/>
        <v/>
      </c>
      <c r="AG4132" s="3" t="str">
        <f t="shared" si="1946"/>
        <v/>
      </c>
      <c r="AH4132" s="4" t="str">
        <f t="shared" si="1947"/>
        <v/>
      </c>
      <c r="AI4132" s="75" t="str">
        <f t="shared" si="1948"/>
        <v/>
      </c>
      <c r="AJ4132" s="75" t="str">
        <f t="shared" si="1949"/>
        <v/>
      </c>
    </row>
    <row r="4133" spans="1:36">
      <c r="A4133" s="41" t="str">
        <f t="shared" si="1932"/>
        <v/>
      </c>
      <c r="B4133" s="150" t="str">
        <f>IF(ISNUMBER(A4133),INDEX('MetaTrader Import'!$H$13:$J$5893,TRUNC(((A4133-$A$39+1)-1)/3)+1,MOD((A4133-$A$39+1)-1,3)+1),"")</f>
        <v/>
      </c>
      <c r="C4133" s="43" t="str">
        <f t="shared" si="1933"/>
        <v/>
      </c>
      <c r="D4133" s="43" t="str">
        <f t="shared" ca="1" si="1923"/>
        <v/>
      </c>
      <c r="E4133" s="43" t="str">
        <f t="shared" si="1934"/>
        <v/>
      </c>
      <c r="F4133" s="43" t="str">
        <f t="shared" si="1935"/>
        <v/>
      </c>
      <c r="G4133" s="43" t="str">
        <f>IF(A4133&lt;&gt;"",IF(A4133&lt;Data!$G$11*0.25,$C$13/$G$32,IF(A4133&gt;Data!$G$11*0.25,$C$13,$C$13*10)),"")</f>
        <v/>
      </c>
      <c r="H4133" s="43" t="str">
        <f>IF(A4133&lt;&gt;"",IF(Data!$G$9="constant",$C$13,IF(Data!$G$9="squeeze",G4133,F4133)),"")</f>
        <v/>
      </c>
      <c r="I4133" s="38" t="str">
        <f ca="1">IF(ISNUMBER(A4133),NORMINV(RAND(),0,IF(AND(Data!$G$9="squeeze",A4133&lt;Data!$G$11*0.25),$H$32,1)*$C$30*$C$13)*($C$14*$C$12),"")</f>
        <v/>
      </c>
      <c r="J4133" s="42" t="str">
        <f ca="1">IFERROR(IF(Data!$C$6="Real",B4133,I4133+J4132+($C$14*$C$12)*(NORMINV(RAND(),$C$15,CHOOSE($G$13,$C$13,F4133,G4133)))),"")</f>
        <v/>
      </c>
      <c r="K4133" s="88" t="str">
        <f>IF(ISNUMBER(A4133), IF($G$16="fixed",$G$17,MIN(H4133*Data!$C$7*$C$16*0.5,$C$17*Data!$C$7))*$C$12,"")</f>
        <v/>
      </c>
      <c r="L4133" s="42" t="str">
        <f t="shared" ca="1" si="1950"/>
        <v/>
      </c>
      <c r="M4133" s="44" t="str">
        <f t="shared" ca="1" si="1951"/>
        <v/>
      </c>
      <c r="N4133" s="44" t="str">
        <f t="shared" ca="1" si="1952"/>
        <v/>
      </c>
      <c r="O4133" s="108" t="str">
        <f t="shared" si="1936"/>
        <v/>
      </c>
      <c r="P4133" s="102" t="str">
        <f t="shared" si="1937"/>
        <v/>
      </c>
      <c r="Q4133" s="102" t="str">
        <f t="shared" si="1938"/>
        <v/>
      </c>
      <c r="R4133" s="120" t="str">
        <f t="shared" si="1939"/>
        <v/>
      </c>
      <c r="S4133" s="54" t="str">
        <f t="shared" si="1940"/>
        <v/>
      </c>
      <c r="T4133" s="5" t="str">
        <f t="shared" si="1941"/>
        <v/>
      </c>
      <c r="U4133" s="152" t="str">
        <f t="shared" si="1924"/>
        <v/>
      </c>
      <c r="V4133" s="152" t="str">
        <f t="shared" si="1925"/>
        <v/>
      </c>
      <c r="W4133" s="153" t="str">
        <f t="shared" si="1926"/>
        <v/>
      </c>
      <c r="X4133" s="153" t="str">
        <f t="shared" si="1927"/>
        <v/>
      </c>
      <c r="Y4133" s="153" t="str">
        <f t="shared" si="1928"/>
        <v/>
      </c>
      <c r="Z4133" s="153" t="str">
        <f t="shared" si="1929"/>
        <v/>
      </c>
      <c r="AA4133" s="152" t="str">
        <f t="shared" si="1930"/>
        <v/>
      </c>
      <c r="AB4133" s="152" t="str">
        <f t="shared" si="1931"/>
        <v/>
      </c>
      <c r="AC4133" s="154" t="str">
        <f t="shared" si="1942"/>
        <v/>
      </c>
      <c r="AD4133" s="154" t="str">
        <f t="shared" si="1943"/>
        <v/>
      </c>
      <c r="AE4133" s="3" t="str">
        <f t="shared" si="1944"/>
        <v/>
      </c>
      <c r="AF4133" s="3" t="str">
        <f t="shared" si="1945"/>
        <v/>
      </c>
      <c r="AG4133" s="3" t="str">
        <f t="shared" si="1946"/>
        <v/>
      </c>
      <c r="AH4133" s="4" t="str">
        <f t="shared" si="1947"/>
        <v/>
      </c>
      <c r="AI4133" s="75" t="str">
        <f t="shared" si="1948"/>
        <v/>
      </c>
      <c r="AJ4133" s="75" t="str">
        <f t="shared" si="1949"/>
        <v/>
      </c>
    </row>
    <row r="4134" spans="1:36">
      <c r="A4134" s="41" t="str">
        <f t="shared" si="1932"/>
        <v/>
      </c>
      <c r="B4134" s="150" t="str">
        <f>IF(ISNUMBER(A4134),INDEX('MetaTrader Import'!$H$13:$J$5893,TRUNC(((A4134-$A$39+1)-1)/3)+1,MOD((A4134-$A$39+1)-1,3)+1),"")</f>
        <v/>
      </c>
      <c r="C4134" s="43" t="str">
        <f t="shared" si="1933"/>
        <v/>
      </c>
      <c r="D4134" s="43" t="str">
        <f t="shared" ca="1" si="1923"/>
        <v/>
      </c>
      <c r="E4134" s="43" t="str">
        <f t="shared" si="1934"/>
        <v/>
      </c>
      <c r="F4134" s="43" t="str">
        <f t="shared" si="1935"/>
        <v/>
      </c>
      <c r="G4134" s="43" t="str">
        <f>IF(A4134&lt;&gt;"",IF(A4134&lt;Data!$G$11*0.25,$C$13/$G$32,IF(A4134&gt;Data!$G$11*0.25,$C$13,$C$13*10)),"")</f>
        <v/>
      </c>
      <c r="H4134" s="43" t="str">
        <f>IF(A4134&lt;&gt;"",IF(Data!$G$9="constant",$C$13,IF(Data!$G$9="squeeze",G4134,F4134)),"")</f>
        <v/>
      </c>
      <c r="I4134" s="38" t="str">
        <f ca="1">IF(ISNUMBER(A4134),NORMINV(RAND(),0,IF(AND(Data!$G$9="squeeze",A4134&lt;Data!$G$11*0.25),$H$32,1)*$C$30*$C$13)*($C$14*$C$12),"")</f>
        <v/>
      </c>
      <c r="J4134" s="42" t="str">
        <f ca="1">IFERROR(IF(Data!$C$6="Real",B4134,I4134+J4133+($C$14*$C$12)*(NORMINV(RAND(),$C$15,CHOOSE($G$13,$C$13,F4134,G4134)))),"")</f>
        <v/>
      </c>
      <c r="K4134" s="88" t="str">
        <f>IF(ISNUMBER(A4134), IF($G$16="fixed",$G$17,MIN(H4134*Data!$C$7*$C$16*0.5,$C$17*Data!$C$7))*$C$12,"")</f>
        <v/>
      </c>
      <c r="L4134" s="42" t="str">
        <f t="shared" ca="1" si="1950"/>
        <v/>
      </c>
      <c r="M4134" s="44" t="str">
        <f t="shared" ca="1" si="1951"/>
        <v/>
      </c>
      <c r="N4134" s="44" t="str">
        <f t="shared" ca="1" si="1952"/>
        <v/>
      </c>
      <c r="O4134" s="108" t="str">
        <f t="shared" si="1936"/>
        <v/>
      </c>
      <c r="P4134" s="102" t="str">
        <f t="shared" si="1937"/>
        <v/>
      </c>
      <c r="Q4134" s="102" t="str">
        <f t="shared" si="1938"/>
        <v/>
      </c>
      <c r="R4134" s="120" t="str">
        <f t="shared" si="1939"/>
        <v/>
      </c>
      <c r="S4134" s="54" t="str">
        <f t="shared" si="1940"/>
        <v/>
      </c>
      <c r="T4134" s="5" t="str">
        <f t="shared" si="1941"/>
        <v/>
      </c>
      <c r="U4134" s="152" t="str">
        <f t="shared" si="1924"/>
        <v/>
      </c>
      <c r="V4134" s="152" t="str">
        <f t="shared" si="1925"/>
        <v/>
      </c>
      <c r="W4134" s="153" t="str">
        <f t="shared" si="1926"/>
        <v/>
      </c>
      <c r="X4134" s="153" t="str">
        <f t="shared" si="1927"/>
        <v/>
      </c>
      <c r="Y4134" s="153" t="str">
        <f t="shared" si="1928"/>
        <v/>
      </c>
      <c r="Z4134" s="153" t="str">
        <f t="shared" si="1929"/>
        <v/>
      </c>
      <c r="AA4134" s="152" t="str">
        <f t="shared" si="1930"/>
        <v/>
      </c>
      <c r="AB4134" s="152" t="str">
        <f t="shared" si="1931"/>
        <v/>
      </c>
      <c r="AC4134" s="154" t="str">
        <f t="shared" si="1942"/>
        <v/>
      </c>
      <c r="AD4134" s="154" t="str">
        <f t="shared" si="1943"/>
        <v/>
      </c>
      <c r="AE4134" s="3" t="str">
        <f t="shared" si="1944"/>
        <v/>
      </c>
      <c r="AF4134" s="3" t="str">
        <f t="shared" si="1945"/>
        <v/>
      </c>
      <c r="AG4134" s="3" t="str">
        <f t="shared" si="1946"/>
        <v/>
      </c>
      <c r="AH4134" s="4" t="str">
        <f t="shared" si="1947"/>
        <v/>
      </c>
      <c r="AI4134" s="75" t="str">
        <f t="shared" si="1948"/>
        <v/>
      </c>
      <c r="AJ4134" s="75" t="str">
        <f t="shared" si="1949"/>
        <v/>
      </c>
    </row>
    <row r="4135" spans="1:36">
      <c r="A4135" s="41" t="str">
        <f t="shared" si="1932"/>
        <v/>
      </c>
      <c r="B4135" s="150" t="str">
        <f>IF(ISNUMBER(A4135),INDEX('MetaTrader Import'!$H$13:$J$5893,TRUNC(((A4135-$A$39+1)-1)/3)+1,MOD((A4135-$A$39+1)-1,3)+1),"")</f>
        <v/>
      </c>
      <c r="C4135" s="43" t="str">
        <f t="shared" si="1933"/>
        <v/>
      </c>
      <c r="D4135" s="43" t="str">
        <f t="shared" ca="1" si="1923"/>
        <v/>
      </c>
      <c r="E4135" s="43" t="str">
        <f t="shared" si="1934"/>
        <v/>
      </c>
      <c r="F4135" s="43" t="str">
        <f t="shared" si="1935"/>
        <v/>
      </c>
      <c r="G4135" s="43" t="str">
        <f>IF(A4135&lt;&gt;"",IF(A4135&lt;Data!$G$11*0.25,$C$13/$G$32,IF(A4135&gt;Data!$G$11*0.25,$C$13,$C$13*10)),"")</f>
        <v/>
      </c>
      <c r="H4135" s="43" t="str">
        <f>IF(A4135&lt;&gt;"",IF(Data!$G$9="constant",$C$13,IF(Data!$G$9="squeeze",G4135,F4135)),"")</f>
        <v/>
      </c>
      <c r="I4135" s="38" t="str">
        <f ca="1">IF(ISNUMBER(A4135),NORMINV(RAND(),0,IF(AND(Data!$G$9="squeeze",A4135&lt;Data!$G$11*0.25),$H$32,1)*$C$30*$C$13)*($C$14*$C$12),"")</f>
        <v/>
      </c>
      <c r="J4135" s="42" t="str">
        <f ca="1">IFERROR(IF(Data!$C$6="Real",B4135,I4135+J4134+($C$14*$C$12)*(NORMINV(RAND(),$C$15,CHOOSE($G$13,$C$13,F4135,G4135)))),"")</f>
        <v/>
      </c>
      <c r="K4135" s="88" t="str">
        <f>IF(ISNUMBER(A4135), IF($G$16="fixed",$G$17,MIN(H4135*Data!$C$7*$C$16*0.5,$C$17*Data!$C$7))*$C$12,"")</f>
        <v/>
      </c>
      <c r="L4135" s="42" t="str">
        <f t="shared" ca="1" si="1950"/>
        <v/>
      </c>
      <c r="M4135" s="44" t="str">
        <f t="shared" ca="1" si="1951"/>
        <v/>
      </c>
      <c r="N4135" s="44" t="str">
        <f t="shared" ca="1" si="1952"/>
        <v/>
      </c>
      <c r="O4135" s="108" t="str">
        <f t="shared" si="1936"/>
        <v/>
      </c>
      <c r="P4135" s="102" t="str">
        <f t="shared" si="1937"/>
        <v/>
      </c>
      <c r="Q4135" s="102" t="str">
        <f t="shared" si="1938"/>
        <v/>
      </c>
      <c r="R4135" s="120" t="str">
        <f t="shared" si="1939"/>
        <v/>
      </c>
      <c r="S4135" s="54" t="str">
        <f t="shared" si="1940"/>
        <v/>
      </c>
      <c r="T4135" s="5" t="str">
        <f t="shared" si="1941"/>
        <v/>
      </c>
      <c r="U4135" s="152" t="str">
        <f t="shared" si="1924"/>
        <v/>
      </c>
      <c r="V4135" s="152" t="str">
        <f t="shared" si="1925"/>
        <v/>
      </c>
      <c r="W4135" s="153" t="str">
        <f t="shared" si="1926"/>
        <v/>
      </c>
      <c r="X4135" s="153" t="str">
        <f t="shared" si="1927"/>
        <v/>
      </c>
      <c r="Y4135" s="153" t="str">
        <f t="shared" si="1928"/>
        <v/>
      </c>
      <c r="Z4135" s="153" t="str">
        <f t="shared" si="1929"/>
        <v/>
      </c>
      <c r="AA4135" s="152" t="str">
        <f t="shared" si="1930"/>
        <v/>
      </c>
      <c r="AB4135" s="152" t="str">
        <f t="shared" si="1931"/>
        <v/>
      </c>
      <c r="AC4135" s="154" t="str">
        <f t="shared" si="1942"/>
        <v/>
      </c>
      <c r="AD4135" s="154" t="str">
        <f t="shared" si="1943"/>
        <v/>
      </c>
      <c r="AE4135" s="3" t="str">
        <f t="shared" si="1944"/>
        <v/>
      </c>
      <c r="AF4135" s="3" t="str">
        <f t="shared" si="1945"/>
        <v/>
      </c>
      <c r="AG4135" s="3" t="str">
        <f t="shared" si="1946"/>
        <v/>
      </c>
      <c r="AH4135" s="4" t="str">
        <f t="shared" si="1947"/>
        <v/>
      </c>
      <c r="AI4135" s="75" t="str">
        <f t="shared" si="1948"/>
        <v/>
      </c>
      <c r="AJ4135" s="75" t="str">
        <f t="shared" si="1949"/>
        <v/>
      </c>
    </row>
    <row r="4136" spans="1:36">
      <c r="A4136" s="41" t="str">
        <f t="shared" si="1932"/>
        <v/>
      </c>
      <c r="B4136" s="150" t="str">
        <f>IF(ISNUMBER(A4136),INDEX('MetaTrader Import'!$H$13:$J$5893,TRUNC(((A4136-$A$39+1)-1)/3)+1,MOD((A4136-$A$39+1)-1,3)+1),"")</f>
        <v/>
      </c>
      <c r="C4136" s="43" t="str">
        <f t="shared" si="1933"/>
        <v/>
      </c>
      <c r="D4136" s="43" t="str">
        <f t="shared" ca="1" si="1923"/>
        <v/>
      </c>
      <c r="E4136" s="43" t="str">
        <f t="shared" si="1934"/>
        <v/>
      </c>
      <c r="F4136" s="43" t="str">
        <f t="shared" si="1935"/>
        <v/>
      </c>
      <c r="G4136" s="43" t="str">
        <f>IF(A4136&lt;&gt;"",IF(A4136&lt;Data!$G$11*0.25,$C$13/$G$32,IF(A4136&gt;Data!$G$11*0.25,$C$13,$C$13*10)),"")</f>
        <v/>
      </c>
      <c r="H4136" s="43" t="str">
        <f>IF(A4136&lt;&gt;"",IF(Data!$G$9="constant",$C$13,IF(Data!$G$9="squeeze",G4136,F4136)),"")</f>
        <v/>
      </c>
      <c r="I4136" s="38" t="str">
        <f ca="1">IF(ISNUMBER(A4136),NORMINV(RAND(),0,IF(AND(Data!$G$9="squeeze",A4136&lt;Data!$G$11*0.25),$H$32,1)*$C$30*$C$13)*($C$14*$C$12),"")</f>
        <v/>
      </c>
      <c r="J4136" s="42" t="str">
        <f ca="1">IFERROR(IF(Data!$C$6="Real",B4136,I4136+J4135+($C$14*$C$12)*(NORMINV(RAND(),$C$15,CHOOSE($G$13,$C$13,F4136,G4136)))),"")</f>
        <v/>
      </c>
      <c r="K4136" s="88" t="str">
        <f>IF(ISNUMBER(A4136), IF($G$16="fixed",$G$17,MIN(H4136*Data!$C$7*$C$16*0.5,$C$17*Data!$C$7))*$C$12,"")</f>
        <v/>
      </c>
      <c r="L4136" s="42" t="str">
        <f t="shared" ca="1" si="1950"/>
        <v/>
      </c>
      <c r="M4136" s="44" t="str">
        <f t="shared" ca="1" si="1951"/>
        <v/>
      </c>
      <c r="N4136" s="44" t="str">
        <f t="shared" ca="1" si="1952"/>
        <v/>
      </c>
      <c r="O4136" s="108" t="str">
        <f t="shared" si="1936"/>
        <v/>
      </c>
      <c r="P4136" s="102" t="str">
        <f t="shared" si="1937"/>
        <v/>
      </c>
      <c r="Q4136" s="102" t="str">
        <f t="shared" si="1938"/>
        <v/>
      </c>
      <c r="R4136" s="120" t="str">
        <f t="shared" si="1939"/>
        <v/>
      </c>
      <c r="S4136" s="54" t="str">
        <f t="shared" si="1940"/>
        <v/>
      </c>
      <c r="T4136" s="5" t="str">
        <f t="shared" si="1941"/>
        <v/>
      </c>
      <c r="U4136" s="152" t="str">
        <f t="shared" si="1924"/>
        <v/>
      </c>
      <c r="V4136" s="152" t="str">
        <f t="shared" si="1925"/>
        <v/>
      </c>
      <c r="W4136" s="153" t="str">
        <f t="shared" si="1926"/>
        <v/>
      </c>
      <c r="X4136" s="153" t="str">
        <f t="shared" si="1927"/>
        <v/>
      </c>
      <c r="Y4136" s="153" t="str">
        <f t="shared" si="1928"/>
        <v/>
      </c>
      <c r="Z4136" s="153" t="str">
        <f t="shared" si="1929"/>
        <v/>
      </c>
      <c r="AA4136" s="152" t="str">
        <f t="shared" si="1930"/>
        <v/>
      </c>
      <c r="AB4136" s="152" t="str">
        <f t="shared" si="1931"/>
        <v/>
      </c>
      <c r="AC4136" s="154" t="str">
        <f t="shared" si="1942"/>
        <v/>
      </c>
      <c r="AD4136" s="154" t="str">
        <f t="shared" si="1943"/>
        <v/>
      </c>
      <c r="AE4136" s="3" t="str">
        <f t="shared" si="1944"/>
        <v/>
      </c>
      <c r="AF4136" s="3" t="str">
        <f t="shared" si="1945"/>
        <v/>
      </c>
      <c r="AG4136" s="3" t="str">
        <f t="shared" si="1946"/>
        <v/>
      </c>
      <c r="AH4136" s="4" t="str">
        <f t="shared" si="1947"/>
        <v/>
      </c>
      <c r="AI4136" s="75" t="str">
        <f t="shared" si="1948"/>
        <v/>
      </c>
      <c r="AJ4136" s="75" t="str">
        <f t="shared" si="1949"/>
        <v/>
      </c>
    </row>
    <row r="4137" spans="1:36">
      <c r="A4137" s="41" t="str">
        <f t="shared" si="1932"/>
        <v/>
      </c>
      <c r="B4137" s="150" t="str">
        <f>IF(ISNUMBER(A4137),INDEX('MetaTrader Import'!$H$13:$J$5893,TRUNC(((A4137-$A$39+1)-1)/3)+1,MOD((A4137-$A$39+1)-1,3)+1),"")</f>
        <v/>
      </c>
      <c r="C4137" s="43" t="str">
        <f t="shared" si="1933"/>
        <v/>
      </c>
      <c r="D4137" s="43" t="str">
        <f t="shared" ca="1" si="1923"/>
        <v/>
      </c>
      <c r="E4137" s="43" t="str">
        <f t="shared" si="1934"/>
        <v/>
      </c>
      <c r="F4137" s="43" t="str">
        <f t="shared" si="1935"/>
        <v/>
      </c>
      <c r="G4137" s="43" t="str">
        <f>IF(A4137&lt;&gt;"",IF(A4137&lt;Data!$G$11*0.25,$C$13/$G$32,IF(A4137&gt;Data!$G$11*0.25,$C$13,$C$13*10)),"")</f>
        <v/>
      </c>
      <c r="H4137" s="43" t="str">
        <f>IF(A4137&lt;&gt;"",IF(Data!$G$9="constant",$C$13,IF(Data!$G$9="squeeze",G4137,F4137)),"")</f>
        <v/>
      </c>
      <c r="I4137" s="38" t="str">
        <f ca="1">IF(ISNUMBER(A4137),NORMINV(RAND(),0,IF(AND(Data!$G$9="squeeze",A4137&lt;Data!$G$11*0.25),$H$32,1)*$C$30*$C$13)*($C$14*$C$12),"")</f>
        <v/>
      </c>
      <c r="J4137" s="42" t="str">
        <f ca="1">IFERROR(IF(Data!$C$6="Real",B4137,I4137+J4136+($C$14*$C$12)*(NORMINV(RAND(),$C$15,CHOOSE($G$13,$C$13,F4137,G4137)))),"")</f>
        <v/>
      </c>
      <c r="K4137" s="88" t="str">
        <f>IF(ISNUMBER(A4137), IF($G$16="fixed",$G$17,MIN(H4137*Data!$C$7*$C$16*0.5,$C$17*Data!$C$7))*$C$12,"")</f>
        <v/>
      </c>
      <c r="L4137" s="42" t="str">
        <f t="shared" ca="1" si="1950"/>
        <v/>
      </c>
      <c r="M4137" s="44" t="str">
        <f t="shared" ca="1" si="1951"/>
        <v/>
      </c>
      <c r="N4137" s="44" t="str">
        <f t="shared" ca="1" si="1952"/>
        <v/>
      </c>
      <c r="O4137" s="108" t="str">
        <f t="shared" si="1936"/>
        <v/>
      </c>
      <c r="P4137" s="102" t="str">
        <f t="shared" si="1937"/>
        <v/>
      </c>
      <c r="Q4137" s="102" t="str">
        <f t="shared" si="1938"/>
        <v/>
      </c>
      <c r="R4137" s="120" t="str">
        <f t="shared" si="1939"/>
        <v/>
      </c>
      <c r="S4137" s="54" t="str">
        <f t="shared" si="1940"/>
        <v/>
      </c>
      <c r="T4137" s="5" t="str">
        <f t="shared" si="1941"/>
        <v/>
      </c>
      <c r="U4137" s="152" t="str">
        <f t="shared" si="1924"/>
        <v/>
      </c>
      <c r="V4137" s="152" t="str">
        <f t="shared" si="1925"/>
        <v/>
      </c>
      <c r="W4137" s="153" t="str">
        <f t="shared" si="1926"/>
        <v/>
      </c>
      <c r="X4137" s="153" t="str">
        <f t="shared" si="1927"/>
        <v/>
      </c>
      <c r="Y4137" s="153" t="str">
        <f t="shared" si="1928"/>
        <v/>
      </c>
      <c r="Z4137" s="153" t="str">
        <f t="shared" si="1929"/>
        <v/>
      </c>
      <c r="AA4137" s="152" t="str">
        <f t="shared" si="1930"/>
        <v/>
      </c>
      <c r="AB4137" s="152" t="str">
        <f t="shared" si="1931"/>
        <v/>
      </c>
      <c r="AC4137" s="154" t="str">
        <f t="shared" si="1942"/>
        <v/>
      </c>
      <c r="AD4137" s="154" t="str">
        <f t="shared" si="1943"/>
        <v/>
      </c>
      <c r="AE4137" s="3" t="str">
        <f t="shared" si="1944"/>
        <v/>
      </c>
      <c r="AF4137" s="3" t="str">
        <f t="shared" si="1945"/>
        <v/>
      </c>
      <c r="AG4137" s="3" t="str">
        <f t="shared" si="1946"/>
        <v/>
      </c>
      <c r="AH4137" s="4" t="str">
        <f t="shared" si="1947"/>
        <v/>
      </c>
      <c r="AI4137" s="75" t="str">
        <f t="shared" si="1948"/>
        <v/>
      </c>
      <c r="AJ4137" s="75" t="str">
        <f t="shared" si="1949"/>
        <v/>
      </c>
    </row>
    <row r="4138" spans="1:36">
      <c r="A4138" s="41" t="str">
        <f t="shared" si="1932"/>
        <v/>
      </c>
      <c r="B4138" s="150" t="str">
        <f>IF(ISNUMBER(A4138),INDEX('MetaTrader Import'!$H$13:$J$5893,TRUNC(((A4138-$A$39+1)-1)/3)+1,MOD((A4138-$A$39+1)-1,3)+1),"")</f>
        <v/>
      </c>
      <c r="C4138" s="43" t="str">
        <f t="shared" si="1933"/>
        <v/>
      </c>
      <c r="D4138" s="43" t="str">
        <f t="shared" ca="1" si="1923"/>
        <v/>
      </c>
      <c r="E4138" s="43" t="str">
        <f t="shared" si="1934"/>
        <v/>
      </c>
      <c r="F4138" s="43" t="str">
        <f t="shared" si="1935"/>
        <v/>
      </c>
      <c r="G4138" s="43" t="str">
        <f>IF(A4138&lt;&gt;"",IF(A4138&lt;Data!$G$11*0.25,$C$13/$G$32,IF(A4138&gt;Data!$G$11*0.25,$C$13,$C$13*10)),"")</f>
        <v/>
      </c>
      <c r="H4138" s="43" t="str">
        <f>IF(A4138&lt;&gt;"",IF(Data!$G$9="constant",$C$13,IF(Data!$G$9="squeeze",G4138,F4138)),"")</f>
        <v/>
      </c>
      <c r="I4138" s="38" t="str">
        <f ca="1">IF(ISNUMBER(A4138),NORMINV(RAND(),0,IF(AND(Data!$G$9="squeeze",A4138&lt;Data!$G$11*0.25),$H$32,1)*$C$30*$C$13)*($C$14*$C$12),"")</f>
        <v/>
      </c>
      <c r="J4138" s="42" t="str">
        <f ca="1">IFERROR(IF(Data!$C$6="Real",B4138,I4138+J4137+($C$14*$C$12)*(NORMINV(RAND(),$C$15,CHOOSE($G$13,$C$13,F4138,G4138)))),"")</f>
        <v/>
      </c>
      <c r="K4138" s="88" t="str">
        <f>IF(ISNUMBER(A4138), IF($G$16="fixed",$G$17,MIN(H4138*Data!$C$7*$C$16*0.5,$C$17*Data!$C$7))*$C$12,"")</f>
        <v/>
      </c>
      <c r="L4138" s="42" t="str">
        <f t="shared" ca="1" si="1950"/>
        <v/>
      </c>
      <c r="M4138" s="44" t="str">
        <f t="shared" ca="1" si="1951"/>
        <v/>
      </c>
      <c r="N4138" s="44" t="str">
        <f t="shared" ca="1" si="1952"/>
        <v/>
      </c>
      <c r="O4138" s="108" t="str">
        <f t="shared" si="1936"/>
        <v/>
      </c>
      <c r="P4138" s="102" t="str">
        <f t="shared" si="1937"/>
        <v/>
      </c>
      <c r="Q4138" s="102" t="str">
        <f t="shared" si="1938"/>
        <v/>
      </c>
      <c r="R4138" s="120" t="str">
        <f t="shared" si="1939"/>
        <v/>
      </c>
      <c r="S4138" s="54" t="str">
        <f t="shared" si="1940"/>
        <v/>
      </c>
      <c r="T4138" s="5" t="str">
        <f t="shared" si="1941"/>
        <v/>
      </c>
      <c r="U4138" s="152" t="str">
        <f t="shared" si="1924"/>
        <v/>
      </c>
      <c r="V4138" s="152" t="str">
        <f t="shared" si="1925"/>
        <v/>
      </c>
      <c r="W4138" s="153" t="str">
        <f t="shared" si="1926"/>
        <v/>
      </c>
      <c r="X4138" s="153" t="str">
        <f t="shared" si="1927"/>
        <v/>
      </c>
      <c r="Y4138" s="153" t="str">
        <f t="shared" si="1928"/>
        <v/>
      </c>
      <c r="Z4138" s="153" t="str">
        <f t="shared" si="1929"/>
        <v/>
      </c>
      <c r="AA4138" s="152" t="str">
        <f t="shared" si="1930"/>
        <v/>
      </c>
      <c r="AB4138" s="152" t="str">
        <f t="shared" si="1931"/>
        <v/>
      </c>
      <c r="AC4138" s="154" t="str">
        <f t="shared" si="1942"/>
        <v/>
      </c>
      <c r="AD4138" s="154" t="str">
        <f t="shared" si="1943"/>
        <v/>
      </c>
      <c r="AE4138" s="3" t="str">
        <f t="shared" si="1944"/>
        <v/>
      </c>
      <c r="AF4138" s="3" t="str">
        <f t="shared" si="1945"/>
        <v/>
      </c>
      <c r="AG4138" s="3" t="str">
        <f t="shared" si="1946"/>
        <v/>
      </c>
      <c r="AH4138" s="4" t="str">
        <f t="shared" si="1947"/>
        <v/>
      </c>
      <c r="AI4138" s="75" t="str">
        <f t="shared" si="1948"/>
        <v/>
      </c>
      <c r="AJ4138" s="75" t="str">
        <f t="shared" si="1949"/>
        <v/>
      </c>
    </row>
    <row r="4139" spans="1:36">
      <c r="A4139" s="41" t="str">
        <f t="shared" si="1932"/>
        <v/>
      </c>
      <c r="B4139" s="150" t="str">
        <f>IF(ISNUMBER(A4139),INDEX('MetaTrader Import'!$H$13:$J$5893,TRUNC(((A4139-$A$39+1)-1)/3)+1,MOD((A4139-$A$39+1)-1,3)+1),"")</f>
        <v/>
      </c>
      <c r="C4139" s="43" t="str">
        <f t="shared" si="1933"/>
        <v/>
      </c>
      <c r="D4139" s="43" t="str">
        <f t="shared" ca="1" si="1923"/>
        <v/>
      </c>
      <c r="E4139" s="43" t="str">
        <f t="shared" si="1934"/>
        <v/>
      </c>
      <c r="F4139" s="43" t="str">
        <f t="shared" si="1935"/>
        <v/>
      </c>
      <c r="G4139" s="43" t="str">
        <f>IF(A4139&lt;&gt;"",IF(A4139&lt;Data!$G$11*0.25,$C$13/$G$32,IF(A4139&gt;Data!$G$11*0.25,$C$13,$C$13*10)),"")</f>
        <v/>
      </c>
      <c r="H4139" s="43" t="str">
        <f>IF(A4139&lt;&gt;"",IF(Data!$G$9="constant",$C$13,IF(Data!$G$9="squeeze",G4139,F4139)),"")</f>
        <v/>
      </c>
      <c r="I4139" s="38" t="str">
        <f ca="1">IF(ISNUMBER(A4139),NORMINV(RAND(),0,IF(AND(Data!$G$9="squeeze",A4139&lt;Data!$G$11*0.25),$H$32,1)*$C$30*$C$13)*($C$14*$C$12),"")</f>
        <v/>
      </c>
      <c r="J4139" s="42" t="str">
        <f ca="1">IFERROR(IF(Data!$C$6="Real",B4139,I4139+J4138+($C$14*$C$12)*(NORMINV(RAND(),$C$15,CHOOSE($G$13,$C$13,F4139,G4139)))),"")</f>
        <v/>
      </c>
      <c r="K4139" s="88" t="str">
        <f>IF(ISNUMBER(A4139), IF($G$16="fixed",$G$17,MIN(H4139*Data!$C$7*$C$16*0.5,$C$17*Data!$C$7))*$C$12,"")</f>
        <v/>
      </c>
      <c r="L4139" s="42" t="str">
        <f t="shared" ca="1" si="1950"/>
        <v/>
      </c>
      <c r="M4139" s="44" t="str">
        <f t="shared" ca="1" si="1951"/>
        <v/>
      </c>
      <c r="N4139" s="44" t="str">
        <f t="shared" ca="1" si="1952"/>
        <v/>
      </c>
      <c r="O4139" s="108" t="str">
        <f t="shared" si="1936"/>
        <v/>
      </c>
      <c r="P4139" s="102" t="str">
        <f t="shared" si="1937"/>
        <v/>
      </c>
      <c r="Q4139" s="102" t="str">
        <f t="shared" si="1938"/>
        <v/>
      </c>
      <c r="R4139" s="120" t="str">
        <f t="shared" si="1939"/>
        <v/>
      </c>
      <c r="S4139" s="54" t="str">
        <f t="shared" si="1940"/>
        <v/>
      </c>
      <c r="T4139" s="5" t="str">
        <f t="shared" si="1941"/>
        <v/>
      </c>
      <c r="U4139" s="152" t="str">
        <f t="shared" si="1924"/>
        <v/>
      </c>
      <c r="V4139" s="152" t="str">
        <f t="shared" si="1925"/>
        <v/>
      </c>
      <c r="W4139" s="153" t="str">
        <f t="shared" si="1926"/>
        <v/>
      </c>
      <c r="X4139" s="153" t="str">
        <f t="shared" si="1927"/>
        <v/>
      </c>
      <c r="Y4139" s="153" t="str">
        <f t="shared" si="1928"/>
        <v/>
      </c>
      <c r="Z4139" s="153" t="str">
        <f t="shared" si="1929"/>
        <v/>
      </c>
      <c r="AA4139" s="152" t="str">
        <f t="shared" si="1930"/>
        <v/>
      </c>
      <c r="AB4139" s="152" t="str">
        <f t="shared" si="1931"/>
        <v/>
      </c>
      <c r="AC4139" s="154" t="str">
        <f t="shared" si="1942"/>
        <v/>
      </c>
      <c r="AD4139" s="154" t="str">
        <f t="shared" si="1943"/>
        <v/>
      </c>
      <c r="AE4139" s="3" t="str">
        <f t="shared" si="1944"/>
        <v/>
      </c>
      <c r="AF4139" s="3" t="str">
        <f t="shared" si="1945"/>
        <v/>
      </c>
      <c r="AG4139" s="3" t="str">
        <f t="shared" si="1946"/>
        <v/>
      </c>
      <c r="AH4139" s="4" t="str">
        <f t="shared" si="1947"/>
        <v/>
      </c>
      <c r="AI4139" s="75" t="str">
        <f t="shared" si="1948"/>
        <v/>
      </c>
      <c r="AJ4139" s="75" t="str">
        <f t="shared" si="1949"/>
        <v/>
      </c>
    </row>
    <row r="4140" spans="1:36">
      <c r="A4140" s="41" t="str">
        <f t="shared" si="1932"/>
        <v/>
      </c>
      <c r="B4140" s="150" t="str">
        <f>IF(ISNUMBER(A4140),INDEX('MetaTrader Import'!$H$13:$J$5893,TRUNC(((A4140-$A$39+1)-1)/3)+1,MOD((A4140-$A$39+1)-1,3)+1),"")</f>
        <v/>
      </c>
      <c r="C4140" s="43" t="str">
        <f t="shared" si="1933"/>
        <v/>
      </c>
      <c r="D4140" s="43" t="str">
        <f t="shared" ca="1" si="1923"/>
        <v/>
      </c>
      <c r="E4140" s="43" t="str">
        <f t="shared" si="1934"/>
        <v/>
      </c>
      <c r="F4140" s="43" t="str">
        <f t="shared" si="1935"/>
        <v/>
      </c>
      <c r="G4140" s="43" t="str">
        <f>IF(A4140&lt;&gt;"",IF(A4140&lt;Data!$G$11*0.25,$C$13/$G$32,IF(A4140&gt;Data!$G$11*0.25,$C$13,$C$13*10)),"")</f>
        <v/>
      </c>
      <c r="H4140" s="43" t="str">
        <f>IF(A4140&lt;&gt;"",IF(Data!$G$9="constant",$C$13,IF(Data!$G$9="squeeze",G4140,F4140)),"")</f>
        <v/>
      </c>
      <c r="I4140" s="38" t="str">
        <f ca="1">IF(ISNUMBER(A4140),NORMINV(RAND(),0,IF(AND(Data!$G$9="squeeze",A4140&lt;Data!$G$11*0.25),$H$32,1)*$C$30*$C$13)*($C$14*$C$12),"")</f>
        <v/>
      </c>
      <c r="J4140" s="42" t="str">
        <f ca="1">IFERROR(IF(Data!$C$6="Real",B4140,I4140+J4139+($C$14*$C$12)*(NORMINV(RAND(),$C$15,CHOOSE($G$13,$C$13,F4140,G4140)))),"")</f>
        <v/>
      </c>
      <c r="K4140" s="88" t="str">
        <f>IF(ISNUMBER(A4140), IF($G$16="fixed",$G$17,MIN(H4140*Data!$C$7*$C$16*0.5,$C$17*Data!$C$7))*$C$12,"")</f>
        <v/>
      </c>
      <c r="L4140" s="42" t="str">
        <f t="shared" ca="1" si="1950"/>
        <v/>
      </c>
      <c r="M4140" s="44" t="str">
        <f t="shared" ca="1" si="1951"/>
        <v/>
      </c>
      <c r="N4140" s="44" t="str">
        <f t="shared" ca="1" si="1952"/>
        <v/>
      </c>
      <c r="O4140" s="108" t="str">
        <f t="shared" si="1936"/>
        <v/>
      </c>
      <c r="P4140" s="102" t="str">
        <f t="shared" si="1937"/>
        <v/>
      </c>
      <c r="Q4140" s="102" t="str">
        <f t="shared" si="1938"/>
        <v/>
      </c>
      <c r="R4140" s="120" t="str">
        <f t="shared" si="1939"/>
        <v/>
      </c>
      <c r="S4140" s="54" t="str">
        <f t="shared" si="1940"/>
        <v/>
      </c>
      <c r="T4140" s="5" t="str">
        <f t="shared" si="1941"/>
        <v/>
      </c>
      <c r="U4140" s="152" t="str">
        <f t="shared" si="1924"/>
        <v/>
      </c>
      <c r="V4140" s="152" t="str">
        <f t="shared" si="1925"/>
        <v/>
      </c>
      <c r="W4140" s="153" t="str">
        <f t="shared" si="1926"/>
        <v/>
      </c>
      <c r="X4140" s="153" t="str">
        <f t="shared" si="1927"/>
        <v/>
      </c>
      <c r="Y4140" s="153" t="str">
        <f t="shared" si="1928"/>
        <v/>
      </c>
      <c r="Z4140" s="153" t="str">
        <f t="shared" si="1929"/>
        <v/>
      </c>
      <c r="AA4140" s="152" t="str">
        <f t="shared" si="1930"/>
        <v/>
      </c>
      <c r="AB4140" s="152" t="str">
        <f t="shared" si="1931"/>
        <v/>
      </c>
      <c r="AC4140" s="154" t="str">
        <f t="shared" si="1942"/>
        <v/>
      </c>
      <c r="AD4140" s="154" t="str">
        <f t="shared" si="1943"/>
        <v/>
      </c>
      <c r="AE4140" s="3" t="str">
        <f t="shared" si="1944"/>
        <v/>
      </c>
      <c r="AF4140" s="3" t="str">
        <f t="shared" si="1945"/>
        <v/>
      </c>
      <c r="AG4140" s="3" t="str">
        <f t="shared" si="1946"/>
        <v/>
      </c>
      <c r="AH4140" s="4" t="str">
        <f t="shared" si="1947"/>
        <v/>
      </c>
      <c r="AI4140" s="75" t="str">
        <f t="shared" si="1948"/>
        <v/>
      </c>
      <c r="AJ4140" s="75" t="str">
        <f t="shared" si="1949"/>
        <v/>
      </c>
    </row>
    <row r="4141" spans="1:36">
      <c r="A4141" s="41" t="str">
        <f t="shared" si="1932"/>
        <v/>
      </c>
      <c r="B4141" s="150" t="str">
        <f>IF(ISNUMBER(A4141),INDEX('MetaTrader Import'!$H$13:$J$5893,TRUNC(((A4141-$A$39+1)-1)/3)+1,MOD((A4141-$A$39+1)-1,3)+1),"")</f>
        <v/>
      </c>
      <c r="C4141" s="43" t="str">
        <f t="shared" si="1933"/>
        <v/>
      </c>
      <c r="D4141" s="43" t="str">
        <f t="shared" ca="1" si="1923"/>
        <v/>
      </c>
      <c r="E4141" s="43" t="str">
        <f t="shared" si="1934"/>
        <v/>
      </c>
      <c r="F4141" s="43" t="str">
        <f t="shared" si="1935"/>
        <v/>
      </c>
      <c r="G4141" s="43" t="str">
        <f>IF(A4141&lt;&gt;"",IF(A4141&lt;Data!$G$11*0.25,$C$13/$G$32,IF(A4141&gt;Data!$G$11*0.25,$C$13,$C$13*10)),"")</f>
        <v/>
      </c>
      <c r="H4141" s="43" t="str">
        <f>IF(A4141&lt;&gt;"",IF(Data!$G$9="constant",$C$13,IF(Data!$G$9="squeeze",G4141,F4141)),"")</f>
        <v/>
      </c>
      <c r="I4141" s="38" t="str">
        <f ca="1">IF(ISNUMBER(A4141),NORMINV(RAND(),0,IF(AND(Data!$G$9="squeeze",A4141&lt;Data!$G$11*0.25),$H$32,1)*$C$30*$C$13)*($C$14*$C$12),"")</f>
        <v/>
      </c>
      <c r="J4141" s="42" t="str">
        <f ca="1">IFERROR(IF(Data!$C$6="Real",B4141,I4141+J4140+($C$14*$C$12)*(NORMINV(RAND(),$C$15,CHOOSE($G$13,$C$13,F4141,G4141)))),"")</f>
        <v/>
      </c>
      <c r="K4141" s="88" t="str">
        <f>IF(ISNUMBER(A4141), IF($G$16="fixed",$G$17,MIN(H4141*Data!$C$7*$C$16*0.5,$C$17*Data!$C$7))*$C$12,"")</f>
        <v/>
      </c>
      <c r="L4141" s="42" t="str">
        <f t="shared" ca="1" si="1950"/>
        <v/>
      </c>
      <c r="M4141" s="44" t="str">
        <f t="shared" ca="1" si="1951"/>
        <v/>
      </c>
      <c r="N4141" s="44" t="str">
        <f t="shared" ca="1" si="1952"/>
        <v/>
      </c>
      <c r="O4141" s="108" t="str">
        <f t="shared" si="1936"/>
        <v/>
      </c>
      <c r="P4141" s="102" t="str">
        <f t="shared" si="1937"/>
        <v/>
      </c>
      <c r="Q4141" s="102" t="str">
        <f t="shared" si="1938"/>
        <v/>
      </c>
      <c r="R4141" s="120" t="str">
        <f t="shared" si="1939"/>
        <v/>
      </c>
      <c r="S4141" s="54" t="str">
        <f t="shared" si="1940"/>
        <v/>
      </c>
      <c r="T4141" s="5" t="str">
        <f t="shared" si="1941"/>
        <v/>
      </c>
      <c r="U4141" s="152" t="str">
        <f t="shared" si="1924"/>
        <v/>
      </c>
      <c r="V4141" s="152" t="str">
        <f t="shared" si="1925"/>
        <v/>
      </c>
      <c r="W4141" s="153" t="str">
        <f t="shared" si="1926"/>
        <v/>
      </c>
      <c r="X4141" s="153" t="str">
        <f t="shared" si="1927"/>
        <v/>
      </c>
      <c r="Y4141" s="153" t="str">
        <f t="shared" si="1928"/>
        <v/>
      </c>
      <c r="Z4141" s="153" t="str">
        <f t="shared" si="1929"/>
        <v/>
      </c>
      <c r="AA4141" s="152" t="str">
        <f t="shared" si="1930"/>
        <v/>
      </c>
      <c r="AB4141" s="152" t="str">
        <f t="shared" si="1931"/>
        <v/>
      </c>
      <c r="AC4141" s="154" t="str">
        <f t="shared" si="1942"/>
        <v/>
      </c>
      <c r="AD4141" s="154" t="str">
        <f t="shared" si="1943"/>
        <v/>
      </c>
      <c r="AE4141" s="3" t="str">
        <f t="shared" si="1944"/>
        <v/>
      </c>
      <c r="AF4141" s="3" t="str">
        <f t="shared" si="1945"/>
        <v/>
      </c>
      <c r="AG4141" s="3" t="str">
        <f t="shared" si="1946"/>
        <v/>
      </c>
      <c r="AH4141" s="4" t="str">
        <f t="shared" si="1947"/>
        <v/>
      </c>
      <c r="AI4141" s="75" t="str">
        <f t="shared" si="1948"/>
        <v/>
      </c>
      <c r="AJ4141" s="75" t="str">
        <f t="shared" si="1949"/>
        <v/>
      </c>
    </row>
    <row r="4142" spans="1:36">
      <c r="A4142" s="41" t="str">
        <f t="shared" si="1932"/>
        <v/>
      </c>
      <c r="B4142" s="150" t="str">
        <f>IF(ISNUMBER(A4142),INDEX('MetaTrader Import'!$H$13:$J$5893,TRUNC(((A4142-$A$39+1)-1)/3)+1,MOD((A4142-$A$39+1)-1,3)+1),"")</f>
        <v/>
      </c>
      <c r="C4142" s="43" t="str">
        <f t="shared" si="1933"/>
        <v/>
      </c>
      <c r="D4142" s="43" t="str">
        <f t="shared" ca="1" si="1923"/>
        <v/>
      </c>
      <c r="E4142" s="43" t="str">
        <f t="shared" si="1934"/>
        <v/>
      </c>
      <c r="F4142" s="43" t="str">
        <f t="shared" si="1935"/>
        <v/>
      </c>
      <c r="G4142" s="43" t="str">
        <f>IF(A4142&lt;&gt;"",IF(A4142&lt;Data!$G$11*0.25,$C$13/$G$32,IF(A4142&gt;Data!$G$11*0.25,$C$13,$C$13*10)),"")</f>
        <v/>
      </c>
      <c r="H4142" s="43" t="str">
        <f>IF(A4142&lt;&gt;"",IF(Data!$G$9="constant",$C$13,IF(Data!$G$9="squeeze",G4142,F4142)),"")</f>
        <v/>
      </c>
      <c r="I4142" s="38" t="str">
        <f ca="1">IF(ISNUMBER(A4142),NORMINV(RAND(),0,IF(AND(Data!$G$9="squeeze",A4142&lt;Data!$G$11*0.25),$H$32,1)*$C$30*$C$13)*($C$14*$C$12),"")</f>
        <v/>
      </c>
      <c r="J4142" s="42" t="str">
        <f ca="1">IFERROR(IF(Data!$C$6="Real",B4142,I4142+J4141+($C$14*$C$12)*(NORMINV(RAND(),$C$15,CHOOSE($G$13,$C$13,F4142,G4142)))),"")</f>
        <v/>
      </c>
      <c r="K4142" s="88" t="str">
        <f>IF(ISNUMBER(A4142), IF($G$16="fixed",$G$17,MIN(H4142*Data!$C$7*$C$16*0.5,$C$17*Data!$C$7))*$C$12,"")</f>
        <v/>
      </c>
      <c r="L4142" s="42" t="str">
        <f t="shared" ca="1" si="1950"/>
        <v/>
      </c>
      <c r="M4142" s="44" t="str">
        <f t="shared" ca="1" si="1951"/>
        <v/>
      </c>
      <c r="N4142" s="44" t="str">
        <f t="shared" ca="1" si="1952"/>
        <v/>
      </c>
      <c r="O4142" s="108" t="str">
        <f t="shared" si="1936"/>
        <v/>
      </c>
      <c r="P4142" s="102" t="str">
        <f t="shared" si="1937"/>
        <v/>
      </c>
      <c r="Q4142" s="102" t="str">
        <f t="shared" si="1938"/>
        <v/>
      </c>
      <c r="R4142" s="120" t="str">
        <f t="shared" si="1939"/>
        <v/>
      </c>
      <c r="S4142" s="54" t="str">
        <f t="shared" si="1940"/>
        <v/>
      </c>
      <c r="T4142" s="5" t="str">
        <f t="shared" si="1941"/>
        <v/>
      </c>
      <c r="U4142" s="152" t="str">
        <f t="shared" si="1924"/>
        <v/>
      </c>
      <c r="V4142" s="152" t="str">
        <f t="shared" si="1925"/>
        <v/>
      </c>
      <c r="W4142" s="153" t="str">
        <f t="shared" si="1926"/>
        <v/>
      </c>
      <c r="X4142" s="153" t="str">
        <f t="shared" si="1927"/>
        <v/>
      </c>
      <c r="Y4142" s="153" t="str">
        <f t="shared" si="1928"/>
        <v/>
      </c>
      <c r="Z4142" s="153" t="str">
        <f t="shared" si="1929"/>
        <v/>
      </c>
      <c r="AA4142" s="152" t="str">
        <f t="shared" si="1930"/>
        <v/>
      </c>
      <c r="AB4142" s="152" t="str">
        <f t="shared" si="1931"/>
        <v/>
      </c>
      <c r="AC4142" s="154" t="str">
        <f t="shared" si="1942"/>
        <v/>
      </c>
      <c r="AD4142" s="154" t="str">
        <f t="shared" si="1943"/>
        <v/>
      </c>
      <c r="AE4142" s="3" t="str">
        <f t="shared" si="1944"/>
        <v/>
      </c>
      <c r="AF4142" s="3" t="str">
        <f t="shared" si="1945"/>
        <v/>
      </c>
      <c r="AG4142" s="3" t="str">
        <f t="shared" si="1946"/>
        <v/>
      </c>
      <c r="AH4142" s="4" t="str">
        <f t="shared" si="1947"/>
        <v/>
      </c>
      <c r="AI4142" s="75" t="str">
        <f t="shared" si="1948"/>
        <v/>
      </c>
      <c r="AJ4142" s="75" t="str">
        <f t="shared" si="1949"/>
        <v/>
      </c>
    </row>
    <row r="4143" spans="1:36">
      <c r="A4143" s="41" t="str">
        <f t="shared" si="1932"/>
        <v/>
      </c>
      <c r="B4143" s="150" t="str">
        <f>IF(ISNUMBER(A4143),INDEX('MetaTrader Import'!$H$13:$J$5893,TRUNC(((A4143-$A$39+1)-1)/3)+1,MOD((A4143-$A$39+1)-1,3)+1),"")</f>
        <v/>
      </c>
      <c r="C4143" s="43" t="str">
        <f t="shared" si="1933"/>
        <v/>
      </c>
      <c r="D4143" s="43" t="str">
        <f t="shared" ca="1" si="1923"/>
        <v/>
      </c>
      <c r="E4143" s="43" t="str">
        <f t="shared" si="1934"/>
        <v/>
      </c>
      <c r="F4143" s="43" t="str">
        <f t="shared" si="1935"/>
        <v/>
      </c>
      <c r="G4143" s="43" t="str">
        <f>IF(A4143&lt;&gt;"",IF(A4143&lt;Data!$G$11*0.25,$C$13/$G$32,IF(A4143&gt;Data!$G$11*0.25,$C$13,$C$13*10)),"")</f>
        <v/>
      </c>
      <c r="H4143" s="43" t="str">
        <f>IF(A4143&lt;&gt;"",IF(Data!$G$9="constant",$C$13,IF(Data!$G$9="squeeze",G4143,F4143)),"")</f>
        <v/>
      </c>
      <c r="I4143" s="38" t="str">
        <f ca="1">IF(ISNUMBER(A4143),NORMINV(RAND(),0,IF(AND(Data!$G$9="squeeze",A4143&lt;Data!$G$11*0.25),$H$32,1)*$C$30*$C$13)*($C$14*$C$12),"")</f>
        <v/>
      </c>
      <c r="J4143" s="42" t="str">
        <f ca="1">IFERROR(IF(Data!$C$6="Real",B4143,I4143+J4142+($C$14*$C$12)*(NORMINV(RAND(),$C$15,CHOOSE($G$13,$C$13,F4143,G4143)))),"")</f>
        <v/>
      </c>
      <c r="K4143" s="88" t="str">
        <f>IF(ISNUMBER(A4143), IF($G$16="fixed",$G$17,MIN(H4143*Data!$C$7*$C$16*0.5,$C$17*Data!$C$7))*$C$12,"")</f>
        <v/>
      </c>
      <c r="L4143" s="42" t="str">
        <f t="shared" ca="1" si="1950"/>
        <v/>
      </c>
      <c r="M4143" s="44" t="str">
        <f t="shared" ca="1" si="1951"/>
        <v/>
      </c>
      <c r="N4143" s="44" t="str">
        <f t="shared" ca="1" si="1952"/>
        <v/>
      </c>
      <c r="O4143" s="108" t="str">
        <f t="shared" si="1936"/>
        <v/>
      </c>
      <c r="P4143" s="102" t="str">
        <f t="shared" si="1937"/>
        <v/>
      </c>
      <c r="Q4143" s="102" t="str">
        <f t="shared" si="1938"/>
        <v/>
      </c>
      <c r="R4143" s="120" t="str">
        <f t="shared" si="1939"/>
        <v/>
      </c>
      <c r="S4143" s="54" t="str">
        <f t="shared" si="1940"/>
        <v/>
      </c>
      <c r="T4143" s="5" t="str">
        <f t="shared" si="1941"/>
        <v/>
      </c>
      <c r="U4143" s="152" t="str">
        <f t="shared" si="1924"/>
        <v/>
      </c>
      <c r="V4143" s="152" t="str">
        <f t="shared" si="1925"/>
        <v/>
      </c>
      <c r="W4143" s="153" t="str">
        <f t="shared" si="1926"/>
        <v/>
      </c>
      <c r="X4143" s="153" t="str">
        <f t="shared" si="1927"/>
        <v/>
      </c>
      <c r="Y4143" s="153" t="str">
        <f t="shared" si="1928"/>
        <v/>
      </c>
      <c r="Z4143" s="153" t="str">
        <f t="shared" si="1929"/>
        <v/>
      </c>
      <c r="AA4143" s="152" t="str">
        <f t="shared" si="1930"/>
        <v/>
      </c>
      <c r="AB4143" s="152" t="str">
        <f t="shared" si="1931"/>
        <v/>
      </c>
      <c r="AC4143" s="154" t="str">
        <f t="shared" si="1942"/>
        <v/>
      </c>
      <c r="AD4143" s="154" t="str">
        <f t="shared" si="1943"/>
        <v/>
      </c>
      <c r="AE4143" s="3" t="str">
        <f t="shared" si="1944"/>
        <v/>
      </c>
      <c r="AF4143" s="3" t="str">
        <f t="shared" si="1945"/>
        <v/>
      </c>
      <c r="AG4143" s="3" t="str">
        <f t="shared" si="1946"/>
        <v/>
      </c>
      <c r="AH4143" s="4" t="str">
        <f t="shared" si="1947"/>
        <v/>
      </c>
      <c r="AI4143" s="75" t="str">
        <f t="shared" si="1948"/>
        <v/>
      </c>
      <c r="AJ4143" s="75" t="str">
        <f t="shared" si="1949"/>
        <v/>
      </c>
    </row>
    <row r="4144" spans="1:36">
      <c r="A4144" s="41" t="str">
        <f t="shared" si="1932"/>
        <v/>
      </c>
      <c r="B4144" s="150" t="str">
        <f>IF(ISNUMBER(A4144),INDEX('MetaTrader Import'!$H$13:$J$5893,TRUNC(((A4144-$A$39+1)-1)/3)+1,MOD((A4144-$A$39+1)-1,3)+1),"")</f>
        <v/>
      </c>
      <c r="C4144" s="43" t="str">
        <f t="shared" si="1933"/>
        <v/>
      </c>
      <c r="D4144" s="43" t="str">
        <f t="shared" ca="1" si="1923"/>
        <v/>
      </c>
      <c r="E4144" s="43" t="str">
        <f t="shared" si="1934"/>
        <v/>
      </c>
      <c r="F4144" s="43" t="str">
        <f t="shared" si="1935"/>
        <v/>
      </c>
      <c r="G4144" s="43" t="str">
        <f>IF(A4144&lt;&gt;"",IF(A4144&lt;Data!$G$11*0.25,$C$13/$G$32,IF(A4144&gt;Data!$G$11*0.25,$C$13,$C$13*10)),"")</f>
        <v/>
      </c>
      <c r="H4144" s="43" t="str">
        <f>IF(A4144&lt;&gt;"",IF(Data!$G$9="constant",$C$13,IF(Data!$G$9="squeeze",G4144,F4144)),"")</f>
        <v/>
      </c>
      <c r="I4144" s="38" t="str">
        <f ca="1">IF(ISNUMBER(A4144),NORMINV(RAND(),0,IF(AND(Data!$G$9="squeeze",A4144&lt;Data!$G$11*0.25),$H$32,1)*$C$30*$C$13)*($C$14*$C$12),"")</f>
        <v/>
      </c>
      <c r="J4144" s="42" t="str">
        <f ca="1">IFERROR(IF(Data!$C$6="Real",B4144,I4144+J4143+($C$14*$C$12)*(NORMINV(RAND(),$C$15,CHOOSE($G$13,$C$13,F4144,G4144)))),"")</f>
        <v/>
      </c>
      <c r="K4144" s="88" t="str">
        <f>IF(ISNUMBER(A4144), IF($G$16="fixed",$G$17,MIN(H4144*Data!$C$7*$C$16*0.5,$C$17*Data!$C$7))*$C$12,"")</f>
        <v/>
      </c>
      <c r="L4144" s="42" t="str">
        <f t="shared" ca="1" si="1950"/>
        <v/>
      </c>
      <c r="M4144" s="44" t="str">
        <f t="shared" ca="1" si="1951"/>
        <v/>
      </c>
      <c r="N4144" s="44" t="str">
        <f t="shared" ca="1" si="1952"/>
        <v/>
      </c>
      <c r="O4144" s="108" t="str">
        <f t="shared" si="1936"/>
        <v/>
      </c>
      <c r="P4144" s="102" t="str">
        <f t="shared" si="1937"/>
        <v/>
      </c>
      <c r="Q4144" s="102" t="str">
        <f t="shared" si="1938"/>
        <v/>
      </c>
      <c r="R4144" s="120" t="str">
        <f t="shared" si="1939"/>
        <v/>
      </c>
      <c r="S4144" s="54" t="str">
        <f t="shared" si="1940"/>
        <v/>
      </c>
      <c r="T4144" s="5" t="str">
        <f t="shared" si="1941"/>
        <v/>
      </c>
      <c r="U4144" s="152" t="str">
        <f t="shared" si="1924"/>
        <v/>
      </c>
      <c r="V4144" s="152" t="str">
        <f t="shared" si="1925"/>
        <v/>
      </c>
      <c r="W4144" s="153" t="str">
        <f t="shared" si="1926"/>
        <v/>
      </c>
      <c r="X4144" s="153" t="str">
        <f t="shared" si="1927"/>
        <v/>
      </c>
      <c r="Y4144" s="153" t="str">
        <f t="shared" si="1928"/>
        <v/>
      </c>
      <c r="Z4144" s="153" t="str">
        <f t="shared" si="1929"/>
        <v/>
      </c>
      <c r="AA4144" s="152" t="str">
        <f t="shared" si="1930"/>
        <v/>
      </c>
      <c r="AB4144" s="152" t="str">
        <f t="shared" si="1931"/>
        <v/>
      </c>
      <c r="AC4144" s="154" t="str">
        <f t="shared" si="1942"/>
        <v/>
      </c>
      <c r="AD4144" s="154" t="str">
        <f t="shared" si="1943"/>
        <v/>
      </c>
      <c r="AE4144" s="3" t="str">
        <f t="shared" si="1944"/>
        <v/>
      </c>
      <c r="AF4144" s="3" t="str">
        <f t="shared" si="1945"/>
        <v/>
      </c>
      <c r="AG4144" s="3" t="str">
        <f t="shared" si="1946"/>
        <v/>
      </c>
      <c r="AH4144" s="4" t="str">
        <f t="shared" si="1947"/>
        <v/>
      </c>
      <c r="AI4144" s="75" t="str">
        <f t="shared" si="1948"/>
        <v/>
      </c>
      <c r="AJ4144" s="75" t="str">
        <f t="shared" si="1949"/>
        <v/>
      </c>
    </row>
    <row r="4145" spans="1:36">
      <c r="A4145" s="41" t="str">
        <f t="shared" si="1932"/>
        <v/>
      </c>
      <c r="B4145" s="150" t="str">
        <f>IF(ISNUMBER(A4145),INDEX('MetaTrader Import'!$H$13:$J$5893,TRUNC(((A4145-$A$39+1)-1)/3)+1,MOD((A4145-$A$39+1)-1,3)+1),"")</f>
        <v/>
      </c>
      <c r="C4145" s="43" t="str">
        <f t="shared" si="1933"/>
        <v/>
      </c>
      <c r="D4145" s="43" t="str">
        <f t="shared" ca="1" si="1923"/>
        <v/>
      </c>
      <c r="E4145" s="43" t="str">
        <f t="shared" si="1934"/>
        <v/>
      </c>
      <c r="F4145" s="43" t="str">
        <f t="shared" si="1935"/>
        <v/>
      </c>
      <c r="G4145" s="43" t="str">
        <f>IF(A4145&lt;&gt;"",IF(A4145&lt;Data!$G$11*0.25,$C$13/$G$32,IF(A4145&gt;Data!$G$11*0.25,$C$13,$C$13*10)),"")</f>
        <v/>
      </c>
      <c r="H4145" s="43" t="str">
        <f>IF(A4145&lt;&gt;"",IF(Data!$G$9="constant",$C$13,IF(Data!$G$9="squeeze",G4145,F4145)),"")</f>
        <v/>
      </c>
      <c r="I4145" s="38" t="str">
        <f ca="1">IF(ISNUMBER(A4145),NORMINV(RAND(),0,IF(AND(Data!$G$9="squeeze",A4145&lt;Data!$G$11*0.25),$H$32,1)*$C$30*$C$13)*($C$14*$C$12),"")</f>
        <v/>
      </c>
      <c r="J4145" s="42" t="str">
        <f ca="1">IFERROR(IF(Data!$C$6="Real",B4145,I4145+J4144+($C$14*$C$12)*(NORMINV(RAND(),$C$15,CHOOSE($G$13,$C$13,F4145,G4145)))),"")</f>
        <v/>
      </c>
      <c r="K4145" s="88" t="str">
        <f>IF(ISNUMBER(A4145), IF($G$16="fixed",$G$17,MIN(H4145*Data!$C$7*$C$16*0.5,$C$17*Data!$C$7))*$C$12,"")</f>
        <v/>
      </c>
      <c r="L4145" s="42" t="str">
        <f t="shared" ca="1" si="1950"/>
        <v/>
      </c>
      <c r="M4145" s="44" t="str">
        <f t="shared" ca="1" si="1951"/>
        <v/>
      </c>
      <c r="N4145" s="44" t="str">
        <f t="shared" ca="1" si="1952"/>
        <v/>
      </c>
      <c r="O4145" s="108" t="str">
        <f t="shared" si="1936"/>
        <v/>
      </c>
      <c r="P4145" s="102" t="str">
        <f t="shared" si="1937"/>
        <v/>
      </c>
      <c r="Q4145" s="102" t="str">
        <f t="shared" si="1938"/>
        <v/>
      </c>
      <c r="R4145" s="120" t="str">
        <f t="shared" si="1939"/>
        <v/>
      </c>
      <c r="S4145" s="54" t="str">
        <f t="shared" si="1940"/>
        <v/>
      </c>
      <c r="T4145" s="5" t="str">
        <f t="shared" si="1941"/>
        <v/>
      </c>
      <c r="U4145" s="152" t="str">
        <f t="shared" si="1924"/>
        <v/>
      </c>
      <c r="V4145" s="152" t="str">
        <f t="shared" si="1925"/>
        <v/>
      </c>
      <c r="W4145" s="153" t="str">
        <f t="shared" si="1926"/>
        <v/>
      </c>
      <c r="X4145" s="153" t="str">
        <f t="shared" si="1927"/>
        <v/>
      </c>
      <c r="Y4145" s="153" t="str">
        <f t="shared" si="1928"/>
        <v/>
      </c>
      <c r="Z4145" s="153" t="str">
        <f t="shared" si="1929"/>
        <v/>
      </c>
      <c r="AA4145" s="152" t="str">
        <f t="shared" si="1930"/>
        <v/>
      </c>
      <c r="AB4145" s="152" t="str">
        <f t="shared" si="1931"/>
        <v/>
      </c>
      <c r="AC4145" s="154" t="str">
        <f t="shared" si="1942"/>
        <v/>
      </c>
      <c r="AD4145" s="154" t="str">
        <f t="shared" si="1943"/>
        <v/>
      </c>
      <c r="AE4145" s="3" t="str">
        <f t="shared" si="1944"/>
        <v/>
      </c>
      <c r="AF4145" s="3" t="str">
        <f t="shared" si="1945"/>
        <v/>
      </c>
      <c r="AG4145" s="3" t="str">
        <f t="shared" si="1946"/>
        <v/>
      </c>
      <c r="AH4145" s="4" t="str">
        <f t="shared" si="1947"/>
        <v/>
      </c>
      <c r="AI4145" s="75" t="str">
        <f t="shared" si="1948"/>
        <v/>
      </c>
      <c r="AJ4145" s="75" t="str">
        <f t="shared" si="1949"/>
        <v/>
      </c>
    </row>
    <row r="4146" spans="1:36">
      <c r="A4146" s="41" t="str">
        <f t="shared" si="1932"/>
        <v/>
      </c>
      <c r="B4146" s="150" t="str">
        <f>IF(ISNUMBER(A4146),INDEX('MetaTrader Import'!$H$13:$J$5893,TRUNC(((A4146-$A$39+1)-1)/3)+1,MOD((A4146-$A$39+1)-1,3)+1),"")</f>
        <v/>
      </c>
      <c r="C4146" s="43" t="str">
        <f t="shared" si="1933"/>
        <v/>
      </c>
      <c r="D4146" s="43" t="str">
        <f t="shared" ca="1" si="1923"/>
        <v/>
      </c>
      <c r="E4146" s="43" t="str">
        <f t="shared" si="1934"/>
        <v/>
      </c>
      <c r="F4146" s="43" t="str">
        <f t="shared" si="1935"/>
        <v/>
      </c>
      <c r="G4146" s="43" t="str">
        <f>IF(A4146&lt;&gt;"",IF(A4146&lt;Data!$G$11*0.25,$C$13/$G$32,IF(A4146&gt;Data!$G$11*0.25,$C$13,$C$13*10)),"")</f>
        <v/>
      </c>
      <c r="H4146" s="43" t="str">
        <f>IF(A4146&lt;&gt;"",IF(Data!$G$9="constant",$C$13,IF(Data!$G$9="squeeze",G4146,F4146)),"")</f>
        <v/>
      </c>
      <c r="I4146" s="38" t="str">
        <f ca="1">IF(ISNUMBER(A4146),NORMINV(RAND(),0,IF(AND(Data!$G$9="squeeze",A4146&lt;Data!$G$11*0.25),$H$32,1)*$C$30*$C$13)*($C$14*$C$12),"")</f>
        <v/>
      </c>
      <c r="J4146" s="42" t="str">
        <f ca="1">IFERROR(IF(Data!$C$6="Real",B4146,I4146+J4145+($C$14*$C$12)*(NORMINV(RAND(),$C$15,CHOOSE($G$13,$C$13,F4146,G4146)))),"")</f>
        <v/>
      </c>
      <c r="K4146" s="88" t="str">
        <f>IF(ISNUMBER(A4146), IF($G$16="fixed",$G$17,MIN(H4146*Data!$C$7*$C$16*0.5,$C$17*Data!$C$7))*$C$12,"")</f>
        <v/>
      </c>
      <c r="L4146" s="42" t="str">
        <f t="shared" ca="1" si="1950"/>
        <v/>
      </c>
      <c r="M4146" s="44" t="str">
        <f t="shared" ca="1" si="1951"/>
        <v/>
      </c>
      <c r="N4146" s="44" t="str">
        <f t="shared" ca="1" si="1952"/>
        <v/>
      </c>
      <c r="O4146" s="108" t="str">
        <f t="shared" si="1936"/>
        <v/>
      </c>
      <c r="P4146" s="102" t="str">
        <f t="shared" si="1937"/>
        <v/>
      </c>
      <c r="Q4146" s="102" t="str">
        <f t="shared" si="1938"/>
        <v/>
      </c>
      <c r="R4146" s="120" t="str">
        <f t="shared" si="1939"/>
        <v/>
      </c>
      <c r="S4146" s="54" t="str">
        <f t="shared" si="1940"/>
        <v/>
      </c>
      <c r="T4146" s="5" t="str">
        <f t="shared" si="1941"/>
        <v/>
      </c>
      <c r="U4146" s="152" t="str">
        <f t="shared" si="1924"/>
        <v/>
      </c>
      <c r="V4146" s="152" t="str">
        <f t="shared" si="1925"/>
        <v/>
      </c>
      <c r="W4146" s="153" t="str">
        <f t="shared" si="1926"/>
        <v/>
      </c>
      <c r="X4146" s="153" t="str">
        <f t="shared" si="1927"/>
        <v/>
      </c>
      <c r="Y4146" s="153" t="str">
        <f t="shared" si="1928"/>
        <v/>
      </c>
      <c r="Z4146" s="153" t="str">
        <f t="shared" si="1929"/>
        <v/>
      </c>
      <c r="AA4146" s="152" t="str">
        <f t="shared" si="1930"/>
        <v/>
      </c>
      <c r="AB4146" s="152" t="str">
        <f t="shared" si="1931"/>
        <v/>
      </c>
      <c r="AC4146" s="154" t="str">
        <f t="shared" si="1942"/>
        <v/>
      </c>
      <c r="AD4146" s="154" t="str">
        <f t="shared" si="1943"/>
        <v/>
      </c>
      <c r="AE4146" s="3" t="str">
        <f t="shared" si="1944"/>
        <v/>
      </c>
      <c r="AF4146" s="3" t="str">
        <f t="shared" si="1945"/>
        <v/>
      </c>
      <c r="AG4146" s="3" t="str">
        <f t="shared" si="1946"/>
        <v/>
      </c>
      <c r="AH4146" s="4" t="str">
        <f t="shared" si="1947"/>
        <v/>
      </c>
      <c r="AI4146" s="75" t="str">
        <f t="shared" si="1948"/>
        <v/>
      </c>
      <c r="AJ4146" s="75" t="str">
        <f t="shared" si="1949"/>
        <v/>
      </c>
    </row>
    <row r="4147" spans="1:36">
      <c r="A4147" s="41" t="str">
        <f t="shared" si="1932"/>
        <v/>
      </c>
      <c r="B4147" s="150" t="str">
        <f>IF(ISNUMBER(A4147),INDEX('MetaTrader Import'!$H$13:$J$5893,TRUNC(((A4147-$A$39+1)-1)/3)+1,MOD((A4147-$A$39+1)-1,3)+1),"")</f>
        <v/>
      </c>
      <c r="C4147" s="43" t="str">
        <f t="shared" si="1933"/>
        <v/>
      </c>
      <c r="D4147" s="43" t="str">
        <f t="shared" ca="1" si="1923"/>
        <v/>
      </c>
      <c r="E4147" s="43" t="str">
        <f t="shared" si="1934"/>
        <v/>
      </c>
      <c r="F4147" s="43" t="str">
        <f t="shared" si="1935"/>
        <v/>
      </c>
      <c r="G4147" s="43" t="str">
        <f>IF(A4147&lt;&gt;"",IF(A4147&lt;Data!$G$11*0.25,$C$13/$G$32,IF(A4147&gt;Data!$G$11*0.25,$C$13,$C$13*10)),"")</f>
        <v/>
      </c>
      <c r="H4147" s="43" t="str">
        <f>IF(A4147&lt;&gt;"",IF(Data!$G$9="constant",$C$13,IF(Data!$G$9="squeeze",G4147,F4147)),"")</f>
        <v/>
      </c>
      <c r="I4147" s="38" t="str">
        <f ca="1">IF(ISNUMBER(A4147),NORMINV(RAND(),0,IF(AND(Data!$G$9="squeeze",A4147&lt;Data!$G$11*0.25),$H$32,1)*$C$30*$C$13)*($C$14*$C$12),"")</f>
        <v/>
      </c>
      <c r="J4147" s="42" t="str">
        <f ca="1">IFERROR(IF(Data!$C$6="Real",B4147,I4147+J4146+($C$14*$C$12)*(NORMINV(RAND(),$C$15,CHOOSE($G$13,$C$13,F4147,G4147)))),"")</f>
        <v/>
      </c>
      <c r="K4147" s="88" t="str">
        <f>IF(ISNUMBER(A4147), IF($G$16="fixed",$G$17,MIN(H4147*Data!$C$7*$C$16*0.5,$C$17*Data!$C$7))*$C$12,"")</f>
        <v/>
      </c>
      <c r="L4147" s="42" t="str">
        <f t="shared" ca="1" si="1950"/>
        <v/>
      </c>
      <c r="M4147" s="44" t="str">
        <f t="shared" ca="1" si="1951"/>
        <v/>
      </c>
      <c r="N4147" s="44" t="str">
        <f t="shared" ca="1" si="1952"/>
        <v/>
      </c>
      <c r="O4147" s="108" t="str">
        <f t="shared" si="1936"/>
        <v/>
      </c>
      <c r="P4147" s="102" t="str">
        <f t="shared" si="1937"/>
        <v/>
      </c>
      <c r="Q4147" s="102" t="str">
        <f t="shared" si="1938"/>
        <v/>
      </c>
      <c r="R4147" s="120" t="str">
        <f t="shared" si="1939"/>
        <v/>
      </c>
      <c r="S4147" s="54" t="str">
        <f t="shared" si="1940"/>
        <v/>
      </c>
      <c r="T4147" s="5" t="str">
        <f t="shared" si="1941"/>
        <v/>
      </c>
      <c r="U4147" s="152" t="str">
        <f t="shared" si="1924"/>
        <v/>
      </c>
      <c r="V4147" s="152" t="str">
        <f t="shared" si="1925"/>
        <v/>
      </c>
      <c r="W4147" s="153" t="str">
        <f t="shared" si="1926"/>
        <v/>
      </c>
      <c r="X4147" s="153" t="str">
        <f t="shared" si="1927"/>
        <v/>
      </c>
      <c r="Y4147" s="153" t="str">
        <f t="shared" si="1928"/>
        <v/>
      </c>
      <c r="Z4147" s="153" t="str">
        <f t="shared" si="1929"/>
        <v/>
      </c>
      <c r="AA4147" s="152" t="str">
        <f t="shared" si="1930"/>
        <v/>
      </c>
      <c r="AB4147" s="152" t="str">
        <f t="shared" si="1931"/>
        <v/>
      </c>
      <c r="AC4147" s="154" t="str">
        <f t="shared" si="1942"/>
        <v/>
      </c>
      <c r="AD4147" s="154" t="str">
        <f t="shared" si="1943"/>
        <v/>
      </c>
      <c r="AE4147" s="3" t="str">
        <f t="shared" si="1944"/>
        <v/>
      </c>
      <c r="AF4147" s="3" t="str">
        <f t="shared" si="1945"/>
        <v/>
      </c>
      <c r="AG4147" s="3" t="str">
        <f t="shared" si="1946"/>
        <v/>
      </c>
      <c r="AH4147" s="4" t="str">
        <f t="shared" si="1947"/>
        <v/>
      </c>
      <c r="AI4147" s="75" t="str">
        <f t="shared" si="1948"/>
        <v/>
      </c>
      <c r="AJ4147" s="75" t="str">
        <f t="shared" si="1949"/>
        <v/>
      </c>
    </row>
    <row r="4148" spans="1:36">
      <c r="A4148" s="41" t="str">
        <f t="shared" si="1932"/>
        <v/>
      </c>
      <c r="B4148" s="150" t="str">
        <f>IF(ISNUMBER(A4148),INDEX('MetaTrader Import'!$H$13:$J$5893,TRUNC(((A4148-$A$39+1)-1)/3)+1,MOD((A4148-$A$39+1)-1,3)+1),"")</f>
        <v/>
      </c>
      <c r="C4148" s="43" t="str">
        <f t="shared" si="1933"/>
        <v/>
      </c>
      <c r="D4148" s="43" t="str">
        <f t="shared" ca="1" si="1923"/>
        <v/>
      </c>
      <c r="E4148" s="43" t="str">
        <f t="shared" si="1934"/>
        <v/>
      </c>
      <c r="F4148" s="43" t="str">
        <f t="shared" si="1935"/>
        <v/>
      </c>
      <c r="G4148" s="43" t="str">
        <f>IF(A4148&lt;&gt;"",IF(A4148&lt;Data!$G$11*0.25,$C$13/$G$32,IF(A4148&gt;Data!$G$11*0.25,$C$13,$C$13*10)),"")</f>
        <v/>
      </c>
      <c r="H4148" s="43" t="str">
        <f>IF(A4148&lt;&gt;"",IF(Data!$G$9="constant",$C$13,IF(Data!$G$9="squeeze",G4148,F4148)),"")</f>
        <v/>
      </c>
      <c r="I4148" s="38" t="str">
        <f ca="1">IF(ISNUMBER(A4148),NORMINV(RAND(),0,IF(AND(Data!$G$9="squeeze",A4148&lt;Data!$G$11*0.25),$H$32,1)*$C$30*$C$13)*($C$14*$C$12),"")</f>
        <v/>
      </c>
      <c r="J4148" s="42" t="str">
        <f ca="1">IFERROR(IF(Data!$C$6="Real",B4148,I4148+J4147+($C$14*$C$12)*(NORMINV(RAND(),$C$15,CHOOSE($G$13,$C$13,F4148,G4148)))),"")</f>
        <v/>
      </c>
      <c r="K4148" s="88" t="str">
        <f>IF(ISNUMBER(A4148), IF($G$16="fixed",$G$17,MIN(H4148*Data!$C$7*$C$16*0.5,$C$17*Data!$C$7))*$C$12,"")</f>
        <v/>
      </c>
      <c r="L4148" s="42" t="str">
        <f t="shared" ca="1" si="1950"/>
        <v/>
      </c>
      <c r="M4148" s="44" t="str">
        <f t="shared" ca="1" si="1951"/>
        <v/>
      </c>
      <c r="N4148" s="44" t="str">
        <f t="shared" ca="1" si="1952"/>
        <v/>
      </c>
      <c r="O4148" s="108" t="str">
        <f t="shared" si="1936"/>
        <v/>
      </c>
      <c r="P4148" s="102" t="str">
        <f t="shared" si="1937"/>
        <v/>
      </c>
      <c r="Q4148" s="102" t="str">
        <f t="shared" si="1938"/>
        <v/>
      </c>
      <c r="R4148" s="120" t="str">
        <f t="shared" si="1939"/>
        <v/>
      </c>
      <c r="S4148" s="54" t="str">
        <f t="shared" si="1940"/>
        <v/>
      </c>
      <c r="T4148" s="5" t="str">
        <f t="shared" si="1941"/>
        <v/>
      </c>
      <c r="U4148" s="152" t="str">
        <f t="shared" si="1924"/>
        <v/>
      </c>
      <c r="V4148" s="152" t="str">
        <f t="shared" si="1925"/>
        <v/>
      </c>
      <c r="W4148" s="153" t="str">
        <f t="shared" si="1926"/>
        <v/>
      </c>
      <c r="X4148" s="153" t="str">
        <f t="shared" si="1927"/>
        <v/>
      </c>
      <c r="Y4148" s="153" t="str">
        <f t="shared" si="1928"/>
        <v/>
      </c>
      <c r="Z4148" s="153" t="str">
        <f t="shared" si="1929"/>
        <v/>
      </c>
      <c r="AA4148" s="152" t="str">
        <f t="shared" si="1930"/>
        <v/>
      </c>
      <c r="AB4148" s="152" t="str">
        <f t="shared" si="1931"/>
        <v/>
      </c>
      <c r="AC4148" s="154" t="str">
        <f t="shared" si="1942"/>
        <v/>
      </c>
      <c r="AD4148" s="154" t="str">
        <f t="shared" si="1943"/>
        <v/>
      </c>
      <c r="AE4148" s="3" t="str">
        <f t="shared" si="1944"/>
        <v/>
      </c>
      <c r="AF4148" s="3" t="str">
        <f t="shared" si="1945"/>
        <v/>
      </c>
      <c r="AG4148" s="3" t="str">
        <f t="shared" si="1946"/>
        <v/>
      </c>
      <c r="AH4148" s="4" t="str">
        <f t="shared" si="1947"/>
        <v/>
      </c>
      <c r="AI4148" s="75" t="str">
        <f t="shared" si="1948"/>
        <v/>
      </c>
      <c r="AJ4148" s="75" t="str">
        <f t="shared" si="1949"/>
        <v/>
      </c>
    </row>
    <row r="4149" spans="1:36">
      <c r="A4149" s="41" t="str">
        <f t="shared" si="1932"/>
        <v/>
      </c>
      <c r="B4149" s="150" t="str">
        <f>IF(ISNUMBER(A4149),INDEX('MetaTrader Import'!$H$13:$J$5893,TRUNC(((A4149-$A$39+1)-1)/3)+1,MOD((A4149-$A$39+1)-1,3)+1),"")</f>
        <v/>
      </c>
      <c r="C4149" s="43" t="str">
        <f t="shared" si="1933"/>
        <v/>
      </c>
      <c r="D4149" s="43" t="str">
        <f t="shared" ca="1" si="1923"/>
        <v/>
      </c>
      <c r="E4149" s="43" t="str">
        <f t="shared" si="1934"/>
        <v/>
      </c>
      <c r="F4149" s="43" t="str">
        <f t="shared" si="1935"/>
        <v/>
      </c>
      <c r="G4149" s="43" t="str">
        <f>IF(A4149&lt;&gt;"",IF(A4149&lt;Data!$G$11*0.25,$C$13/$G$32,IF(A4149&gt;Data!$G$11*0.25,$C$13,$C$13*10)),"")</f>
        <v/>
      </c>
      <c r="H4149" s="43" t="str">
        <f>IF(A4149&lt;&gt;"",IF(Data!$G$9="constant",$C$13,IF(Data!$G$9="squeeze",G4149,F4149)),"")</f>
        <v/>
      </c>
      <c r="I4149" s="38" t="str">
        <f ca="1">IF(ISNUMBER(A4149),NORMINV(RAND(),0,IF(AND(Data!$G$9="squeeze",A4149&lt;Data!$G$11*0.25),$H$32,1)*$C$30*$C$13)*($C$14*$C$12),"")</f>
        <v/>
      </c>
      <c r="J4149" s="42" t="str">
        <f ca="1">IFERROR(IF(Data!$C$6="Real",B4149,I4149+J4148+($C$14*$C$12)*(NORMINV(RAND(),$C$15,CHOOSE($G$13,$C$13,F4149,G4149)))),"")</f>
        <v/>
      </c>
      <c r="K4149" s="88" t="str">
        <f>IF(ISNUMBER(A4149), IF($G$16="fixed",$G$17,MIN(H4149*Data!$C$7*$C$16*0.5,$C$17*Data!$C$7))*$C$12,"")</f>
        <v/>
      </c>
      <c r="L4149" s="42" t="str">
        <f t="shared" ca="1" si="1950"/>
        <v/>
      </c>
      <c r="M4149" s="44" t="str">
        <f t="shared" ca="1" si="1951"/>
        <v/>
      </c>
      <c r="N4149" s="44" t="str">
        <f t="shared" ca="1" si="1952"/>
        <v/>
      </c>
      <c r="O4149" s="108" t="str">
        <f t="shared" si="1936"/>
        <v/>
      </c>
      <c r="P4149" s="102" t="str">
        <f t="shared" si="1937"/>
        <v/>
      </c>
      <c r="Q4149" s="102" t="str">
        <f t="shared" si="1938"/>
        <v/>
      </c>
      <c r="R4149" s="120" t="str">
        <f t="shared" si="1939"/>
        <v/>
      </c>
      <c r="S4149" s="54" t="str">
        <f t="shared" si="1940"/>
        <v/>
      </c>
      <c r="T4149" s="5" t="str">
        <f t="shared" si="1941"/>
        <v/>
      </c>
      <c r="U4149" s="152" t="str">
        <f t="shared" si="1924"/>
        <v/>
      </c>
      <c r="V4149" s="152" t="str">
        <f t="shared" si="1925"/>
        <v/>
      </c>
      <c r="W4149" s="153" t="str">
        <f t="shared" si="1926"/>
        <v/>
      </c>
      <c r="X4149" s="153" t="str">
        <f t="shared" si="1927"/>
        <v/>
      </c>
      <c r="Y4149" s="153" t="str">
        <f t="shared" si="1928"/>
        <v/>
      </c>
      <c r="Z4149" s="153" t="str">
        <f t="shared" si="1929"/>
        <v/>
      </c>
      <c r="AA4149" s="152" t="str">
        <f t="shared" si="1930"/>
        <v/>
      </c>
      <c r="AB4149" s="152" t="str">
        <f t="shared" si="1931"/>
        <v/>
      </c>
      <c r="AC4149" s="154" t="str">
        <f t="shared" si="1942"/>
        <v/>
      </c>
      <c r="AD4149" s="154" t="str">
        <f t="shared" si="1943"/>
        <v/>
      </c>
      <c r="AE4149" s="3" t="str">
        <f t="shared" si="1944"/>
        <v/>
      </c>
      <c r="AF4149" s="3" t="str">
        <f t="shared" si="1945"/>
        <v/>
      </c>
      <c r="AG4149" s="3" t="str">
        <f t="shared" si="1946"/>
        <v/>
      </c>
      <c r="AH4149" s="4" t="str">
        <f t="shared" si="1947"/>
        <v/>
      </c>
      <c r="AI4149" s="75" t="str">
        <f t="shared" si="1948"/>
        <v/>
      </c>
      <c r="AJ4149" s="75" t="str">
        <f t="shared" si="1949"/>
        <v/>
      </c>
    </row>
    <row r="4150" spans="1:36">
      <c r="A4150" s="41" t="str">
        <f t="shared" si="1932"/>
        <v/>
      </c>
      <c r="B4150" s="150" t="str">
        <f>IF(ISNUMBER(A4150),INDEX('MetaTrader Import'!$H$13:$J$5893,TRUNC(((A4150-$A$39+1)-1)/3)+1,MOD((A4150-$A$39+1)-1,3)+1),"")</f>
        <v/>
      </c>
      <c r="C4150" s="43" t="str">
        <f t="shared" si="1933"/>
        <v/>
      </c>
      <c r="D4150" s="43" t="str">
        <f t="shared" ca="1" si="1923"/>
        <v/>
      </c>
      <c r="E4150" s="43" t="str">
        <f t="shared" si="1934"/>
        <v/>
      </c>
      <c r="F4150" s="43" t="str">
        <f t="shared" si="1935"/>
        <v/>
      </c>
      <c r="G4150" s="43" t="str">
        <f>IF(A4150&lt;&gt;"",IF(A4150&lt;Data!$G$11*0.25,$C$13/$G$32,IF(A4150&gt;Data!$G$11*0.25,$C$13,$C$13*10)),"")</f>
        <v/>
      </c>
      <c r="H4150" s="43" t="str">
        <f>IF(A4150&lt;&gt;"",IF(Data!$G$9="constant",$C$13,IF(Data!$G$9="squeeze",G4150,F4150)),"")</f>
        <v/>
      </c>
      <c r="I4150" s="38" t="str">
        <f ca="1">IF(ISNUMBER(A4150),NORMINV(RAND(),0,IF(AND(Data!$G$9="squeeze",A4150&lt;Data!$G$11*0.25),$H$32,1)*$C$30*$C$13)*($C$14*$C$12),"")</f>
        <v/>
      </c>
      <c r="J4150" s="42" t="str">
        <f ca="1">IFERROR(IF(Data!$C$6="Real",B4150,I4150+J4149+($C$14*$C$12)*(NORMINV(RAND(),$C$15,CHOOSE($G$13,$C$13,F4150,G4150)))),"")</f>
        <v/>
      </c>
      <c r="K4150" s="88" t="str">
        <f>IF(ISNUMBER(A4150), IF($G$16="fixed",$G$17,MIN(H4150*Data!$C$7*$C$16*0.5,$C$17*Data!$C$7))*$C$12,"")</f>
        <v/>
      </c>
      <c r="L4150" s="42" t="str">
        <f t="shared" ca="1" si="1950"/>
        <v/>
      </c>
      <c r="M4150" s="44" t="str">
        <f t="shared" ca="1" si="1951"/>
        <v/>
      </c>
      <c r="N4150" s="44" t="str">
        <f t="shared" ca="1" si="1952"/>
        <v/>
      </c>
      <c r="O4150" s="108" t="str">
        <f t="shared" si="1936"/>
        <v/>
      </c>
      <c r="P4150" s="102" t="str">
        <f t="shared" si="1937"/>
        <v/>
      </c>
      <c r="Q4150" s="102" t="str">
        <f t="shared" si="1938"/>
        <v/>
      </c>
      <c r="R4150" s="120" t="str">
        <f t="shared" si="1939"/>
        <v/>
      </c>
      <c r="S4150" s="54" t="str">
        <f t="shared" si="1940"/>
        <v/>
      </c>
      <c r="T4150" s="5" t="str">
        <f t="shared" si="1941"/>
        <v/>
      </c>
      <c r="U4150" s="152" t="str">
        <f t="shared" si="1924"/>
        <v/>
      </c>
      <c r="V4150" s="152" t="str">
        <f t="shared" si="1925"/>
        <v/>
      </c>
      <c r="W4150" s="153" t="str">
        <f t="shared" si="1926"/>
        <v/>
      </c>
      <c r="X4150" s="153" t="str">
        <f t="shared" si="1927"/>
        <v/>
      </c>
      <c r="Y4150" s="153" t="str">
        <f t="shared" si="1928"/>
        <v/>
      </c>
      <c r="Z4150" s="153" t="str">
        <f t="shared" si="1929"/>
        <v/>
      </c>
      <c r="AA4150" s="152" t="str">
        <f t="shared" si="1930"/>
        <v/>
      </c>
      <c r="AB4150" s="152" t="str">
        <f t="shared" si="1931"/>
        <v/>
      </c>
      <c r="AC4150" s="154" t="str">
        <f t="shared" si="1942"/>
        <v/>
      </c>
      <c r="AD4150" s="154" t="str">
        <f t="shared" si="1943"/>
        <v/>
      </c>
      <c r="AE4150" s="3" t="str">
        <f t="shared" si="1944"/>
        <v/>
      </c>
      <c r="AF4150" s="3" t="str">
        <f t="shared" si="1945"/>
        <v/>
      </c>
      <c r="AG4150" s="3" t="str">
        <f t="shared" si="1946"/>
        <v/>
      </c>
      <c r="AH4150" s="4" t="str">
        <f t="shared" si="1947"/>
        <v/>
      </c>
      <c r="AI4150" s="75" t="str">
        <f t="shared" si="1948"/>
        <v/>
      </c>
      <c r="AJ4150" s="75" t="str">
        <f t="shared" si="1949"/>
        <v/>
      </c>
    </row>
    <row r="4151" spans="1:36">
      <c r="A4151" s="41" t="str">
        <f t="shared" si="1932"/>
        <v/>
      </c>
      <c r="B4151" s="150" t="str">
        <f>IF(ISNUMBER(A4151),INDEX('MetaTrader Import'!$H$13:$J$5893,TRUNC(((A4151-$A$39+1)-1)/3)+1,MOD((A4151-$A$39+1)-1,3)+1),"")</f>
        <v/>
      </c>
      <c r="C4151" s="43" t="str">
        <f t="shared" si="1933"/>
        <v/>
      </c>
      <c r="D4151" s="43" t="str">
        <f t="shared" ca="1" si="1923"/>
        <v/>
      </c>
      <c r="E4151" s="43" t="str">
        <f t="shared" si="1934"/>
        <v/>
      </c>
      <c r="F4151" s="43" t="str">
        <f t="shared" si="1935"/>
        <v/>
      </c>
      <c r="G4151" s="43" t="str">
        <f>IF(A4151&lt;&gt;"",IF(A4151&lt;Data!$G$11*0.25,$C$13/$G$32,IF(A4151&gt;Data!$G$11*0.25,$C$13,$C$13*10)),"")</f>
        <v/>
      </c>
      <c r="H4151" s="43" t="str">
        <f>IF(A4151&lt;&gt;"",IF(Data!$G$9="constant",$C$13,IF(Data!$G$9="squeeze",G4151,F4151)),"")</f>
        <v/>
      </c>
      <c r="I4151" s="38" t="str">
        <f ca="1">IF(ISNUMBER(A4151),NORMINV(RAND(),0,IF(AND(Data!$G$9="squeeze",A4151&lt;Data!$G$11*0.25),$H$32,1)*$C$30*$C$13)*($C$14*$C$12),"")</f>
        <v/>
      </c>
      <c r="J4151" s="42" t="str">
        <f ca="1">IFERROR(IF(Data!$C$6="Real",B4151,I4151+J4150+($C$14*$C$12)*(NORMINV(RAND(),$C$15,CHOOSE($G$13,$C$13,F4151,G4151)))),"")</f>
        <v/>
      </c>
      <c r="K4151" s="88" t="str">
        <f>IF(ISNUMBER(A4151), IF($G$16="fixed",$G$17,MIN(H4151*Data!$C$7*$C$16*0.5,$C$17*Data!$C$7))*$C$12,"")</f>
        <v/>
      </c>
      <c r="L4151" s="42" t="str">
        <f t="shared" ca="1" si="1950"/>
        <v/>
      </c>
      <c r="M4151" s="44" t="str">
        <f t="shared" ca="1" si="1951"/>
        <v/>
      </c>
      <c r="N4151" s="44" t="str">
        <f t="shared" ca="1" si="1952"/>
        <v/>
      </c>
      <c r="O4151" s="108" t="str">
        <f t="shared" si="1936"/>
        <v/>
      </c>
      <c r="P4151" s="102" t="str">
        <f t="shared" si="1937"/>
        <v/>
      </c>
      <c r="Q4151" s="102" t="str">
        <f t="shared" si="1938"/>
        <v/>
      </c>
      <c r="R4151" s="120" t="str">
        <f t="shared" si="1939"/>
        <v/>
      </c>
      <c r="S4151" s="54" t="str">
        <f t="shared" si="1940"/>
        <v/>
      </c>
      <c r="T4151" s="5" t="str">
        <f t="shared" si="1941"/>
        <v/>
      </c>
      <c r="U4151" s="152" t="str">
        <f t="shared" si="1924"/>
        <v/>
      </c>
      <c r="V4151" s="152" t="str">
        <f t="shared" si="1925"/>
        <v/>
      </c>
      <c r="W4151" s="153" t="str">
        <f t="shared" si="1926"/>
        <v/>
      </c>
      <c r="X4151" s="153" t="str">
        <f t="shared" si="1927"/>
        <v/>
      </c>
      <c r="Y4151" s="153" t="str">
        <f t="shared" si="1928"/>
        <v/>
      </c>
      <c r="Z4151" s="153" t="str">
        <f t="shared" si="1929"/>
        <v/>
      </c>
      <c r="AA4151" s="152" t="str">
        <f t="shared" si="1930"/>
        <v/>
      </c>
      <c r="AB4151" s="152" t="str">
        <f t="shared" si="1931"/>
        <v/>
      </c>
      <c r="AC4151" s="154" t="str">
        <f t="shared" si="1942"/>
        <v/>
      </c>
      <c r="AD4151" s="154" t="str">
        <f t="shared" si="1943"/>
        <v/>
      </c>
      <c r="AE4151" s="3" t="str">
        <f t="shared" si="1944"/>
        <v/>
      </c>
      <c r="AF4151" s="3" t="str">
        <f t="shared" si="1945"/>
        <v/>
      </c>
      <c r="AG4151" s="3" t="str">
        <f t="shared" si="1946"/>
        <v/>
      </c>
      <c r="AH4151" s="4" t="str">
        <f t="shared" si="1947"/>
        <v/>
      </c>
      <c r="AI4151" s="75" t="str">
        <f t="shared" si="1948"/>
        <v/>
      </c>
      <c r="AJ4151" s="75" t="str">
        <f t="shared" si="1949"/>
        <v/>
      </c>
    </row>
    <row r="4152" spans="1:36">
      <c r="A4152" s="41" t="str">
        <f t="shared" si="1932"/>
        <v/>
      </c>
      <c r="B4152" s="150" t="str">
        <f>IF(ISNUMBER(A4152),INDEX('MetaTrader Import'!$H$13:$J$5893,TRUNC(((A4152-$A$39+1)-1)/3)+1,MOD((A4152-$A$39+1)-1,3)+1),"")</f>
        <v/>
      </c>
      <c r="C4152" s="43" t="str">
        <f t="shared" si="1933"/>
        <v/>
      </c>
      <c r="D4152" s="43" t="str">
        <f t="shared" ca="1" si="1923"/>
        <v/>
      </c>
      <c r="E4152" s="43" t="str">
        <f t="shared" si="1934"/>
        <v/>
      </c>
      <c r="F4152" s="43" t="str">
        <f t="shared" si="1935"/>
        <v/>
      </c>
      <c r="G4152" s="43" t="str">
        <f>IF(A4152&lt;&gt;"",IF(A4152&lt;Data!$G$11*0.25,$C$13/$G$32,IF(A4152&gt;Data!$G$11*0.25,$C$13,$C$13*10)),"")</f>
        <v/>
      </c>
      <c r="H4152" s="43" t="str">
        <f>IF(A4152&lt;&gt;"",IF(Data!$G$9="constant",$C$13,IF(Data!$G$9="squeeze",G4152,F4152)),"")</f>
        <v/>
      </c>
      <c r="I4152" s="38" t="str">
        <f ca="1">IF(ISNUMBER(A4152),NORMINV(RAND(),0,IF(AND(Data!$G$9="squeeze",A4152&lt;Data!$G$11*0.25),$H$32,1)*$C$30*$C$13)*($C$14*$C$12),"")</f>
        <v/>
      </c>
      <c r="J4152" s="42" t="str">
        <f ca="1">IFERROR(IF(Data!$C$6="Real",B4152,I4152+J4151+($C$14*$C$12)*(NORMINV(RAND(),$C$15,CHOOSE($G$13,$C$13,F4152,G4152)))),"")</f>
        <v/>
      </c>
      <c r="K4152" s="88" t="str">
        <f>IF(ISNUMBER(A4152), IF($G$16="fixed",$G$17,MIN(H4152*Data!$C$7*$C$16*0.5,$C$17*Data!$C$7))*$C$12,"")</f>
        <v/>
      </c>
      <c r="L4152" s="42" t="str">
        <f t="shared" ca="1" si="1950"/>
        <v/>
      </c>
      <c r="M4152" s="44" t="str">
        <f t="shared" ca="1" si="1951"/>
        <v/>
      </c>
      <c r="N4152" s="44" t="str">
        <f t="shared" ca="1" si="1952"/>
        <v/>
      </c>
      <c r="O4152" s="108" t="str">
        <f t="shared" si="1936"/>
        <v/>
      </c>
      <c r="P4152" s="102" t="str">
        <f t="shared" si="1937"/>
        <v/>
      </c>
      <c r="Q4152" s="102" t="str">
        <f t="shared" si="1938"/>
        <v/>
      </c>
      <c r="R4152" s="120" t="str">
        <f t="shared" si="1939"/>
        <v/>
      </c>
      <c r="S4152" s="54" t="str">
        <f t="shared" si="1940"/>
        <v/>
      </c>
      <c r="T4152" s="5" t="str">
        <f t="shared" si="1941"/>
        <v/>
      </c>
      <c r="U4152" s="152" t="str">
        <f t="shared" si="1924"/>
        <v/>
      </c>
      <c r="V4152" s="152" t="str">
        <f t="shared" si="1925"/>
        <v/>
      </c>
      <c r="W4152" s="153" t="str">
        <f t="shared" si="1926"/>
        <v/>
      </c>
      <c r="X4152" s="153" t="str">
        <f t="shared" si="1927"/>
        <v/>
      </c>
      <c r="Y4152" s="153" t="str">
        <f t="shared" si="1928"/>
        <v/>
      </c>
      <c r="Z4152" s="153" t="str">
        <f t="shared" si="1929"/>
        <v/>
      </c>
      <c r="AA4152" s="152" t="str">
        <f t="shared" si="1930"/>
        <v/>
      </c>
      <c r="AB4152" s="152" t="str">
        <f t="shared" si="1931"/>
        <v/>
      </c>
      <c r="AC4152" s="154" t="str">
        <f t="shared" si="1942"/>
        <v/>
      </c>
      <c r="AD4152" s="154" t="str">
        <f t="shared" si="1943"/>
        <v/>
      </c>
      <c r="AE4152" s="3" t="str">
        <f t="shared" si="1944"/>
        <v/>
      </c>
      <c r="AF4152" s="3" t="str">
        <f t="shared" si="1945"/>
        <v/>
      </c>
      <c r="AG4152" s="3" t="str">
        <f t="shared" si="1946"/>
        <v/>
      </c>
      <c r="AH4152" s="4" t="str">
        <f t="shared" si="1947"/>
        <v/>
      </c>
      <c r="AI4152" s="75" t="str">
        <f t="shared" si="1948"/>
        <v/>
      </c>
      <c r="AJ4152" s="75" t="str">
        <f t="shared" si="1949"/>
        <v/>
      </c>
    </row>
    <row r="4153" spans="1:36">
      <c r="A4153" s="41" t="str">
        <f t="shared" si="1932"/>
        <v/>
      </c>
      <c r="B4153" s="150" t="str">
        <f>IF(ISNUMBER(A4153),INDEX('MetaTrader Import'!$H$13:$J$5893,TRUNC(((A4153-$A$39+1)-1)/3)+1,MOD((A4153-$A$39+1)-1,3)+1),"")</f>
        <v/>
      </c>
      <c r="C4153" s="43" t="str">
        <f t="shared" si="1933"/>
        <v/>
      </c>
      <c r="D4153" s="43" t="str">
        <f t="shared" ca="1" si="1923"/>
        <v/>
      </c>
      <c r="E4153" s="43" t="str">
        <f t="shared" si="1934"/>
        <v/>
      </c>
      <c r="F4153" s="43" t="str">
        <f t="shared" si="1935"/>
        <v/>
      </c>
      <c r="G4153" s="43" t="str">
        <f>IF(A4153&lt;&gt;"",IF(A4153&lt;Data!$G$11*0.25,$C$13/$G$32,IF(A4153&gt;Data!$G$11*0.25,$C$13,$C$13*10)),"")</f>
        <v/>
      </c>
      <c r="H4153" s="43" t="str">
        <f>IF(A4153&lt;&gt;"",IF(Data!$G$9="constant",$C$13,IF(Data!$G$9="squeeze",G4153,F4153)),"")</f>
        <v/>
      </c>
      <c r="I4153" s="38" t="str">
        <f ca="1">IF(ISNUMBER(A4153),NORMINV(RAND(),0,IF(AND(Data!$G$9="squeeze",A4153&lt;Data!$G$11*0.25),$H$32,1)*$C$30*$C$13)*($C$14*$C$12),"")</f>
        <v/>
      </c>
      <c r="J4153" s="42" t="str">
        <f ca="1">IFERROR(IF(Data!$C$6="Real",B4153,I4153+J4152+($C$14*$C$12)*(NORMINV(RAND(),$C$15,CHOOSE($G$13,$C$13,F4153,G4153)))),"")</f>
        <v/>
      </c>
      <c r="K4153" s="88" t="str">
        <f>IF(ISNUMBER(A4153), IF($G$16="fixed",$G$17,MIN(H4153*Data!$C$7*$C$16*0.5,$C$17*Data!$C$7))*$C$12,"")</f>
        <v/>
      </c>
      <c r="L4153" s="42" t="str">
        <f t="shared" ca="1" si="1950"/>
        <v/>
      </c>
      <c r="M4153" s="44" t="str">
        <f t="shared" ca="1" si="1951"/>
        <v/>
      </c>
      <c r="N4153" s="44" t="str">
        <f t="shared" ca="1" si="1952"/>
        <v/>
      </c>
      <c r="O4153" s="108" t="str">
        <f t="shared" si="1936"/>
        <v/>
      </c>
      <c r="P4153" s="102" t="str">
        <f t="shared" si="1937"/>
        <v/>
      </c>
      <c r="Q4153" s="102" t="str">
        <f t="shared" si="1938"/>
        <v/>
      </c>
      <c r="R4153" s="120" t="str">
        <f t="shared" si="1939"/>
        <v/>
      </c>
      <c r="S4153" s="54" t="str">
        <f t="shared" si="1940"/>
        <v/>
      </c>
      <c r="T4153" s="5" t="str">
        <f t="shared" si="1941"/>
        <v/>
      </c>
      <c r="U4153" s="152" t="str">
        <f t="shared" si="1924"/>
        <v/>
      </c>
      <c r="V4153" s="152" t="str">
        <f t="shared" si="1925"/>
        <v/>
      </c>
      <c r="W4153" s="153" t="str">
        <f t="shared" si="1926"/>
        <v/>
      </c>
      <c r="X4153" s="153" t="str">
        <f t="shared" si="1927"/>
        <v/>
      </c>
      <c r="Y4153" s="153" t="str">
        <f t="shared" si="1928"/>
        <v/>
      </c>
      <c r="Z4153" s="153" t="str">
        <f t="shared" si="1929"/>
        <v/>
      </c>
      <c r="AA4153" s="152" t="str">
        <f t="shared" si="1930"/>
        <v/>
      </c>
      <c r="AB4153" s="152" t="str">
        <f t="shared" si="1931"/>
        <v/>
      </c>
      <c r="AC4153" s="154" t="str">
        <f t="shared" si="1942"/>
        <v/>
      </c>
      <c r="AD4153" s="154" t="str">
        <f t="shared" si="1943"/>
        <v/>
      </c>
      <c r="AE4153" s="3" t="str">
        <f t="shared" si="1944"/>
        <v/>
      </c>
      <c r="AF4153" s="3" t="str">
        <f t="shared" si="1945"/>
        <v/>
      </c>
      <c r="AG4153" s="3" t="str">
        <f t="shared" si="1946"/>
        <v/>
      </c>
      <c r="AH4153" s="4" t="str">
        <f t="shared" si="1947"/>
        <v/>
      </c>
      <c r="AI4153" s="75" t="str">
        <f t="shared" si="1948"/>
        <v/>
      </c>
      <c r="AJ4153" s="75" t="str">
        <f t="shared" si="1949"/>
        <v/>
      </c>
    </row>
    <row r="4154" spans="1:36">
      <c r="A4154" s="41" t="str">
        <f t="shared" si="1932"/>
        <v/>
      </c>
      <c r="B4154" s="150" t="str">
        <f>IF(ISNUMBER(A4154),INDEX('MetaTrader Import'!$H$13:$J$5893,TRUNC(((A4154-$A$39+1)-1)/3)+1,MOD((A4154-$A$39+1)-1,3)+1),"")</f>
        <v/>
      </c>
      <c r="C4154" s="43" t="str">
        <f t="shared" si="1933"/>
        <v/>
      </c>
      <c r="D4154" s="43" t="str">
        <f t="shared" ca="1" si="1923"/>
        <v/>
      </c>
      <c r="E4154" s="43" t="str">
        <f t="shared" si="1934"/>
        <v/>
      </c>
      <c r="F4154" s="43" t="str">
        <f t="shared" si="1935"/>
        <v/>
      </c>
      <c r="G4154" s="43" t="str">
        <f>IF(A4154&lt;&gt;"",IF(A4154&lt;Data!$G$11*0.25,$C$13/$G$32,IF(A4154&gt;Data!$G$11*0.25,$C$13,$C$13*10)),"")</f>
        <v/>
      </c>
      <c r="H4154" s="43" t="str">
        <f>IF(A4154&lt;&gt;"",IF(Data!$G$9="constant",$C$13,IF(Data!$G$9="squeeze",G4154,F4154)),"")</f>
        <v/>
      </c>
      <c r="I4154" s="38" t="str">
        <f ca="1">IF(ISNUMBER(A4154),NORMINV(RAND(),0,IF(AND(Data!$G$9="squeeze",A4154&lt;Data!$G$11*0.25),$H$32,1)*$C$30*$C$13)*($C$14*$C$12),"")</f>
        <v/>
      </c>
      <c r="J4154" s="42" t="str">
        <f ca="1">IFERROR(IF(Data!$C$6="Real",B4154,I4154+J4153+($C$14*$C$12)*(NORMINV(RAND(),$C$15,CHOOSE($G$13,$C$13,F4154,G4154)))),"")</f>
        <v/>
      </c>
      <c r="K4154" s="88" t="str">
        <f>IF(ISNUMBER(A4154), IF($G$16="fixed",$G$17,MIN(H4154*Data!$C$7*$C$16*0.5,$C$17*Data!$C$7))*$C$12,"")</f>
        <v/>
      </c>
      <c r="L4154" s="42" t="str">
        <f t="shared" ca="1" si="1950"/>
        <v/>
      </c>
      <c r="M4154" s="44" t="str">
        <f t="shared" ca="1" si="1951"/>
        <v/>
      </c>
      <c r="N4154" s="44" t="str">
        <f t="shared" ca="1" si="1952"/>
        <v/>
      </c>
      <c r="O4154" s="108" t="str">
        <f t="shared" si="1936"/>
        <v/>
      </c>
      <c r="P4154" s="102" t="str">
        <f t="shared" si="1937"/>
        <v/>
      </c>
      <c r="Q4154" s="102" t="str">
        <f t="shared" si="1938"/>
        <v/>
      </c>
      <c r="R4154" s="120" t="str">
        <f t="shared" si="1939"/>
        <v/>
      </c>
      <c r="S4154" s="54" t="str">
        <f t="shared" si="1940"/>
        <v/>
      </c>
      <c r="T4154" s="5" t="str">
        <f t="shared" si="1941"/>
        <v/>
      </c>
      <c r="U4154" s="152" t="str">
        <f t="shared" si="1924"/>
        <v/>
      </c>
      <c r="V4154" s="152" t="str">
        <f t="shared" si="1925"/>
        <v/>
      </c>
      <c r="W4154" s="153" t="str">
        <f t="shared" si="1926"/>
        <v/>
      </c>
      <c r="X4154" s="153" t="str">
        <f t="shared" si="1927"/>
        <v/>
      </c>
      <c r="Y4154" s="153" t="str">
        <f t="shared" si="1928"/>
        <v/>
      </c>
      <c r="Z4154" s="153" t="str">
        <f t="shared" si="1929"/>
        <v/>
      </c>
      <c r="AA4154" s="152" t="str">
        <f t="shared" si="1930"/>
        <v/>
      </c>
      <c r="AB4154" s="152" t="str">
        <f t="shared" si="1931"/>
        <v/>
      </c>
      <c r="AC4154" s="154" t="str">
        <f t="shared" si="1942"/>
        <v/>
      </c>
      <c r="AD4154" s="154" t="str">
        <f t="shared" si="1943"/>
        <v/>
      </c>
      <c r="AE4154" s="3" t="str">
        <f t="shared" si="1944"/>
        <v/>
      </c>
      <c r="AF4154" s="3" t="str">
        <f t="shared" si="1945"/>
        <v/>
      </c>
      <c r="AG4154" s="3" t="str">
        <f t="shared" si="1946"/>
        <v/>
      </c>
      <c r="AH4154" s="4" t="str">
        <f t="shared" si="1947"/>
        <v/>
      </c>
      <c r="AI4154" s="75" t="str">
        <f t="shared" si="1948"/>
        <v/>
      </c>
      <c r="AJ4154" s="75" t="str">
        <f t="shared" si="1949"/>
        <v/>
      </c>
    </row>
    <row r="4155" spans="1:36">
      <c r="A4155" s="41" t="str">
        <f t="shared" si="1932"/>
        <v/>
      </c>
      <c r="B4155" s="150" t="str">
        <f>IF(ISNUMBER(A4155),INDEX('MetaTrader Import'!$H$13:$J$5893,TRUNC(((A4155-$A$39+1)-1)/3)+1,MOD((A4155-$A$39+1)-1,3)+1),"")</f>
        <v/>
      </c>
      <c r="C4155" s="43" t="str">
        <f t="shared" si="1933"/>
        <v/>
      </c>
      <c r="D4155" s="43" t="str">
        <f t="shared" ca="1" si="1923"/>
        <v/>
      </c>
      <c r="E4155" s="43" t="str">
        <f t="shared" si="1934"/>
        <v/>
      </c>
      <c r="F4155" s="43" t="str">
        <f t="shared" si="1935"/>
        <v/>
      </c>
      <c r="G4155" s="43" t="str">
        <f>IF(A4155&lt;&gt;"",IF(A4155&lt;Data!$G$11*0.25,$C$13/$G$32,IF(A4155&gt;Data!$G$11*0.25,$C$13,$C$13*10)),"")</f>
        <v/>
      </c>
      <c r="H4155" s="43" t="str">
        <f>IF(A4155&lt;&gt;"",IF(Data!$G$9="constant",$C$13,IF(Data!$G$9="squeeze",G4155,F4155)),"")</f>
        <v/>
      </c>
      <c r="I4155" s="38" t="str">
        <f ca="1">IF(ISNUMBER(A4155),NORMINV(RAND(),0,IF(AND(Data!$G$9="squeeze",A4155&lt;Data!$G$11*0.25),$H$32,1)*$C$30*$C$13)*($C$14*$C$12),"")</f>
        <v/>
      </c>
      <c r="J4155" s="42" t="str">
        <f ca="1">IFERROR(IF(Data!$C$6="Real",B4155,I4155+J4154+($C$14*$C$12)*(NORMINV(RAND(),$C$15,CHOOSE($G$13,$C$13,F4155,G4155)))),"")</f>
        <v/>
      </c>
      <c r="K4155" s="88" t="str">
        <f>IF(ISNUMBER(A4155), IF($G$16="fixed",$G$17,MIN(H4155*Data!$C$7*$C$16*0.5,$C$17*Data!$C$7))*$C$12,"")</f>
        <v/>
      </c>
      <c r="L4155" s="42" t="str">
        <f t="shared" ca="1" si="1950"/>
        <v/>
      </c>
      <c r="M4155" s="44" t="str">
        <f t="shared" ca="1" si="1951"/>
        <v/>
      </c>
      <c r="N4155" s="44" t="str">
        <f t="shared" ca="1" si="1952"/>
        <v/>
      </c>
      <c r="O4155" s="108" t="str">
        <f t="shared" si="1936"/>
        <v/>
      </c>
      <c r="P4155" s="102" t="str">
        <f t="shared" si="1937"/>
        <v/>
      </c>
      <c r="Q4155" s="102" t="str">
        <f t="shared" si="1938"/>
        <v/>
      </c>
      <c r="R4155" s="120" t="str">
        <f t="shared" si="1939"/>
        <v/>
      </c>
      <c r="S4155" s="54" t="str">
        <f t="shared" si="1940"/>
        <v/>
      </c>
      <c r="T4155" s="5" t="str">
        <f t="shared" si="1941"/>
        <v/>
      </c>
      <c r="U4155" s="152" t="str">
        <f t="shared" si="1924"/>
        <v/>
      </c>
      <c r="V4155" s="152" t="str">
        <f t="shared" si="1925"/>
        <v/>
      </c>
      <c r="W4155" s="153" t="str">
        <f t="shared" si="1926"/>
        <v/>
      </c>
      <c r="X4155" s="153" t="str">
        <f t="shared" si="1927"/>
        <v/>
      </c>
      <c r="Y4155" s="153" t="str">
        <f t="shared" si="1928"/>
        <v/>
      </c>
      <c r="Z4155" s="153" t="str">
        <f t="shared" si="1929"/>
        <v/>
      </c>
      <c r="AA4155" s="152" t="str">
        <f t="shared" si="1930"/>
        <v/>
      </c>
      <c r="AB4155" s="152" t="str">
        <f t="shared" si="1931"/>
        <v/>
      </c>
      <c r="AC4155" s="154" t="str">
        <f t="shared" si="1942"/>
        <v/>
      </c>
      <c r="AD4155" s="154" t="str">
        <f t="shared" si="1943"/>
        <v/>
      </c>
      <c r="AE4155" s="3" t="str">
        <f t="shared" si="1944"/>
        <v/>
      </c>
      <c r="AF4155" s="3" t="str">
        <f t="shared" si="1945"/>
        <v/>
      </c>
      <c r="AG4155" s="3" t="str">
        <f t="shared" si="1946"/>
        <v/>
      </c>
      <c r="AH4155" s="4" t="str">
        <f t="shared" si="1947"/>
        <v/>
      </c>
      <c r="AI4155" s="75" t="str">
        <f t="shared" si="1948"/>
        <v/>
      </c>
      <c r="AJ4155" s="75" t="str">
        <f t="shared" si="1949"/>
        <v/>
      </c>
    </row>
    <row r="4156" spans="1:36">
      <c r="A4156" s="41" t="str">
        <f t="shared" si="1932"/>
        <v/>
      </c>
      <c r="B4156" s="150" t="str">
        <f>IF(ISNUMBER(A4156),INDEX('MetaTrader Import'!$H$13:$J$5893,TRUNC(((A4156-$A$39+1)-1)/3)+1,MOD((A4156-$A$39+1)-1,3)+1),"")</f>
        <v/>
      </c>
      <c r="C4156" s="43" t="str">
        <f t="shared" si="1933"/>
        <v/>
      </c>
      <c r="D4156" s="43" t="str">
        <f t="shared" ca="1" si="1923"/>
        <v/>
      </c>
      <c r="E4156" s="43" t="str">
        <f t="shared" si="1934"/>
        <v/>
      </c>
      <c r="F4156" s="43" t="str">
        <f t="shared" si="1935"/>
        <v/>
      </c>
      <c r="G4156" s="43" t="str">
        <f>IF(A4156&lt;&gt;"",IF(A4156&lt;Data!$G$11*0.25,$C$13/$G$32,IF(A4156&gt;Data!$G$11*0.25,$C$13,$C$13*10)),"")</f>
        <v/>
      </c>
      <c r="H4156" s="43" t="str">
        <f>IF(A4156&lt;&gt;"",IF(Data!$G$9="constant",$C$13,IF(Data!$G$9="squeeze",G4156,F4156)),"")</f>
        <v/>
      </c>
      <c r="I4156" s="38" t="str">
        <f ca="1">IF(ISNUMBER(A4156),NORMINV(RAND(),0,IF(AND(Data!$G$9="squeeze",A4156&lt;Data!$G$11*0.25),$H$32,1)*$C$30*$C$13)*($C$14*$C$12),"")</f>
        <v/>
      </c>
      <c r="J4156" s="42" t="str">
        <f ca="1">IFERROR(IF(Data!$C$6="Real",B4156,I4156+J4155+($C$14*$C$12)*(NORMINV(RAND(),$C$15,CHOOSE($G$13,$C$13,F4156,G4156)))),"")</f>
        <v/>
      </c>
      <c r="K4156" s="88" t="str">
        <f>IF(ISNUMBER(A4156), IF($G$16="fixed",$G$17,MIN(H4156*Data!$C$7*$C$16*0.5,$C$17*Data!$C$7))*$C$12,"")</f>
        <v/>
      </c>
      <c r="L4156" s="42" t="str">
        <f t="shared" ca="1" si="1950"/>
        <v/>
      </c>
      <c r="M4156" s="44" t="str">
        <f t="shared" ca="1" si="1951"/>
        <v/>
      </c>
      <c r="N4156" s="44" t="str">
        <f t="shared" ca="1" si="1952"/>
        <v/>
      </c>
      <c r="O4156" s="108" t="str">
        <f t="shared" si="1936"/>
        <v/>
      </c>
      <c r="P4156" s="102" t="str">
        <f t="shared" si="1937"/>
        <v/>
      </c>
      <c r="Q4156" s="102" t="str">
        <f t="shared" si="1938"/>
        <v/>
      </c>
      <c r="R4156" s="120" t="str">
        <f t="shared" si="1939"/>
        <v/>
      </c>
      <c r="S4156" s="54" t="str">
        <f t="shared" si="1940"/>
        <v/>
      </c>
      <c r="T4156" s="5" t="str">
        <f t="shared" si="1941"/>
        <v/>
      </c>
      <c r="U4156" s="152" t="str">
        <f t="shared" si="1924"/>
        <v/>
      </c>
      <c r="V4156" s="152" t="str">
        <f t="shared" si="1925"/>
        <v/>
      </c>
      <c r="W4156" s="153" t="str">
        <f t="shared" si="1926"/>
        <v/>
      </c>
      <c r="X4156" s="153" t="str">
        <f t="shared" si="1927"/>
        <v/>
      </c>
      <c r="Y4156" s="153" t="str">
        <f t="shared" si="1928"/>
        <v/>
      </c>
      <c r="Z4156" s="153" t="str">
        <f t="shared" si="1929"/>
        <v/>
      </c>
      <c r="AA4156" s="152" t="str">
        <f t="shared" si="1930"/>
        <v/>
      </c>
      <c r="AB4156" s="152" t="str">
        <f t="shared" si="1931"/>
        <v/>
      </c>
      <c r="AC4156" s="154" t="str">
        <f t="shared" si="1942"/>
        <v/>
      </c>
      <c r="AD4156" s="154" t="str">
        <f t="shared" si="1943"/>
        <v/>
      </c>
      <c r="AE4156" s="3" t="str">
        <f t="shared" si="1944"/>
        <v/>
      </c>
      <c r="AF4156" s="3" t="str">
        <f t="shared" si="1945"/>
        <v/>
      </c>
      <c r="AG4156" s="3" t="str">
        <f t="shared" si="1946"/>
        <v/>
      </c>
      <c r="AH4156" s="4" t="str">
        <f t="shared" si="1947"/>
        <v/>
      </c>
      <c r="AI4156" s="75" t="str">
        <f t="shared" si="1948"/>
        <v/>
      </c>
      <c r="AJ4156" s="75" t="str">
        <f t="shared" si="1949"/>
        <v/>
      </c>
    </row>
    <row r="4157" spans="1:36">
      <c r="A4157" s="41" t="str">
        <f t="shared" si="1932"/>
        <v/>
      </c>
      <c r="B4157" s="150" t="str">
        <f>IF(ISNUMBER(A4157),INDEX('MetaTrader Import'!$H$13:$J$5893,TRUNC(((A4157-$A$39+1)-1)/3)+1,MOD((A4157-$A$39+1)-1,3)+1),"")</f>
        <v/>
      </c>
      <c r="C4157" s="43" t="str">
        <f t="shared" si="1933"/>
        <v/>
      </c>
      <c r="D4157" s="43" t="str">
        <f t="shared" ca="1" si="1923"/>
        <v/>
      </c>
      <c r="E4157" s="43" t="str">
        <f t="shared" si="1934"/>
        <v/>
      </c>
      <c r="F4157" s="43" t="str">
        <f t="shared" si="1935"/>
        <v/>
      </c>
      <c r="G4157" s="43" t="str">
        <f>IF(A4157&lt;&gt;"",IF(A4157&lt;Data!$G$11*0.25,$C$13/$G$32,IF(A4157&gt;Data!$G$11*0.25,$C$13,$C$13*10)),"")</f>
        <v/>
      </c>
      <c r="H4157" s="43" t="str">
        <f>IF(A4157&lt;&gt;"",IF(Data!$G$9="constant",$C$13,IF(Data!$G$9="squeeze",G4157,F4157)),"")</f>
        <v/>
      </c>
      <c r="I4157" s="38" t="str">
        <f ca="1">IF(ISNUMBER(A4157),NORMINV(RAND(),0,IF(AND(Data!$G$9="squeeze",A4157&lt;Data!$G$11*0.25),$H$32,1)*$C$30*$C$13)*($C$14*$C$12),"")</f>
        <v/>
      </c>
      <c r="J4157" s="42" t="str">
        <f ca="1">IFERROR(IF(Data!$C$6="Real",B4157,I4157+J4156+($C$14*$C$12)*(NORMINV(RAND(),$C$15,CHOOSE($G$13,$C$13,F4157,G4157)))),"")</f>
        <v/>
      </c>
      <c r="K4157" s="88" t="str">
        <f>IF(ISNUMBER(A4157), IF($G$16="fixed",$G$17,MIN(H4157*Data!$C$7*$C$16*0.5,$C$17*Data!$C$7))*$C$12,"")</f>
        <v/>
      </c>
      <c r="L4157" s="42" t="str">
        <f t="shared" ca="1" si="1950"/>
        <v/>
      </c>
      <c r="M4157" s="44" t="str">
        <f t="shared" ca="1" si="1951"/>
        <v/>
      </c>
      <c r="N4157" s="44" t="str">
        <f t="shared" ca="1" si="1952"/>
        <v/>
      </c>
      <c r="O4157" s="108" t="str">
        <f t="shared" si="1936"/>
        <v/>
      </c>
      <c r="P4157" s="102" t="str">
        <f t="shared" si="1937"/>
        <v/>
      </c>
      <c r="Q4157" s="102" t="str">
        <f t="shared" si="1938"/>
        <v/>
      </c>
      <c r="R4157" s="120" t="str">
        <f t="shared" si="1939"/>
        <v/>
      </c>
      <c r="S4157" s="54" t="str">
        <f t="shared" si="1940"/>
        <v/>
      </c>
      <c r="T4157" s="5" t="str">
        <f t="shared" si="1941"/>
        <v/>
      </c>
      <c r="U4157" s="152" t="str">
        <f t="shared" si="1924"/>
        <v/>
      </c>
      <c r="V4157" s="152" t="str">
        <f t="shared" si="1925"/>
        <v/>
      </c>
      <c r="W4157" s="153" t="str">
        <f t="shared" si="1926"/>
        <v/>
      </c>
      <c r="X4157" s="153" t="str">
        <f t="shared" si="1927"/>
        <v/>
      </c>
      <c r="Y4157" s="153" t="str">
        <f t="shared" si="1928"/>
        <v/>
      </c>
      <c r="Z4157" s="153" t="str">
        <f t="shared" si="1929"/>
        <v/>
      </c>
      <c r="AA4157" s="152" t="str">
        <f t="shared" si="1930"/>
        <v/>
      </c>
      <c r="AB4157" s="152" t="str">
        <f t="shared" si="1931"/>
        <v/>
      </c>
      <c r="AC4157" s="154" t="str">
        <f t="shared" si="1942"/>
        <v/>
      </c>
      <c r="AD4157" s="154" t="str">
        <f t="shared" si="1943"/>
        <v/>
      </c>
      <c r="AE4157" s="3" t="str">
        <f t="shared" si="1944"/>
        <v/>
      </c>
      <c r="AF4157" s="3" t="str">
        <f t="shared" si="1945"/>
        <v/>
      </c>
      <c r="AG4157" s="3" t="str">
        <f t="shared" si="1946"/>
        <v/>
      </c>
      <c r="AH4157" s="4" t="str">
        <f t="shared" si="1947"/>
        <v/>
      </c>
      <c r="AI4157" s="75" t="str">
        <f t="shared" si="1948"/>
        <v/>
      </c>
      <c r="AJ4157" s="75" t="str">
        <f t="shared" si="1949"/>
        <v/>
      </c>
    </row>
    <row r="4158" spans="1:36">
      <c r="A4158" s="41" t="str">
        <f t="shared" si="1932"/>
        <v/>
      </c>
      <c r="B4158" s="150" t="str">
        <f>IF(ISNUMBER(A4158),INDEX('MetaTrader Import'!$H$13:$J$5893,TRUNC(((A4158-$A$39+1)-1)/3)+1,MOD((A4158-$A$39+1)-1,3)+1),"")</f>
        <v/>
      </c>
      <c r="C4158" s="43" t="str">
        <f t="shared" si="1933"/>
        <v/>
      </c>
      <c r="D4158" s="43" t="str">
        <f t="shared" ca="1" si="1923"/>
        <v/>
      </c>
      <c r="E4158" s="43" t="str">
        <f t="shared" si="1934"/>
        <v/>
      </c>
      <c r="F4158" s="43" t="str">
        <f t="shared" si="1935"/>
        <v/>
      </c>
      <c r="G4158" s="43" t="str">
        <f>IF(A4158&lt;&gt;"",IF(A4158&lt;Data!$G$11*0.25,$C$13/$G$32,IF(A4158&gt;Data!$G$11*0.25,$C$13,$C$13*10)),"")</f>
        <v/>
      </c>
      <c r="H4158" s="43" t="str">
        <f>IF(A4158&lt;&gt;"",IF(Data!$G$9="constant",$C$13,IF(Data!$G$9="squeeze",G4158,F4158)),"")</f>
        <v/>
      </c>
      <c r="I4158" s="38" t="str">
        <f ca="1">IF(ISNUMBER(A4158),NORMINV(RAND(),0,IF(AND(Data!$G$9="squeeze",A4158&lt;Data!$G$11*0.25),$H$32,1)*$C$30*$C$13)*($C$14*$C$12),"")</f>
        <v/>
      </c>
      <c r="J4158" s="42" t="str">
        <f ca="1">IFERROR(IF(Data!$C$6="Real",B4158,I4158+J4157+($C$14*$C$12)*(NORMINV(RAND(),$C$15,CHOOSE($G$13,$C$13,F4158,G4158)))),"")</f>
        <v/>
      </c>
      <c r="K4158" s="88" t="str">
        <f>IF(ISNUMBER(A4158), IF($G$16="fixed",$G$17,MIN(H4158*Data!$C$7*$C$16*0.5,$C$17*Data!$C$7))*$C$12,"")</f>
        <v/>
      </c>
      <c r="L4158" s="42" t="str">
        <f t="shared" ca="1" si="1950"/>
        <v/>
      </c>
      <c r="M4158" s="44" t="str">
        <f t="shared" ca="1" si="1951"/>
        <v/>
      </c>
      <c r="N4158" s="44" t="str">
        <f t="shared" ca="1" si="1952"/>
        <v/>
      </c>
      <c r="O4158" s="108" t="str">
        <f t="shared" si="1936"/>
        <v/>
      </c>
      <c r="P4158" s="102" t="str">
        <f t="shared" si="1937"/>
        <v/>
      </c>
      <c r="Q4158" s="102" t="str">
        <f t="shared" si="1938"/>
        <v/>
      </c>
      <c r="R4158" s="120" t="str">
        <f t="shared" si="1939"/>
        <v/>
      </c>
      <c r="S4158" s="54" t="str">
        <f t="shared" si="1940"/>
        <v/>
      </c>
      <c r="T4158" s="5" t="str">
        <f t="shared" si="1941"/>
        <v/>
      </c>
      <c r="U4158" s="152" t="str">
        <f t="shared" si="1924"/>
        <v/>
      </c>
      <c r="V4158" s="152" t="str">
        <f t="shared" si="1925"/>
        <v/>
      </c>
      <c r="W4158" s="153" t="str">
        <f t="shared" si="1926"/>
        <v/>
      </c>
      <c r="X4158" s="153" t="str">
        <f t="shared" si="1927"/>
        <v/>
      </c>
      <c r="Y4158" s="153" t="str">
        <f t="shared" si="1928"/>
        <v/>
      </c>
      <c r="Z4158" s="153" t="str">
        <f t="shared" si="1929"/>
        <v/>
      </c>
      <c r="AA4158" s="152" t="str">
        <f t="shared" si="1930"/>
        <v/>
      </c>
      <c r="AB4158" s="152" t="str">
        <f t="shared" si="1931"/>
        <v/>
      </c>
      <c r="AC4158" s="154" t="str">
        <f t="shared" si="1942"/>
        <v/>
      </c>
      <c r="AD4158" s="154" t="str">
        <f t="shared" si="1943"/>
        <v/>
      </c>
      <c r="AE4158" s="3" t="str">
        <f t="shared" si="1944"/>
        <v/>
      </c>
      <c r="AF4158" s="3" t="str">
        <f t="shared" si="1945"/>
        <v/>
      </c>
      <c r="AG4158" s="3" t="str">
        <f t="shared" si="1946"/>
        <v/>
      </c>
      <c r="AH4158" s="4" t="str">
        <f t="shared" si="1947"/>
        <v/>
      </c>
      <c r="AI4158" s="75" t="str">
        <f t="shared" si="1948"/>
        <v/>
      </c>
      <c r="AJ4158" s="75" t="str">
        <f t="shared" si="1949"/>
        <v/>
      </c>
    </row>
    <row r="4159" spans="1:36">
      <c r="A4159" s="41" t="str">
        <f t="shared" si="1932"/>
        <v/>
      </c>
      <c r="B4159" s="150" t="str">
        <f>IF(ISNUMBER(A4159),INDEX('MetaTrader Import'!$H$13:$J$5893,TRUNC(((A4159-$A$39+1)-1)/3)+1,MOD((A4159-$A$39+1)-1,3)+1),"")</f>
        <v/>
      </c>
      <c r="C4159" s="43" t="str">
        <f t="shared" si="1933"/>
        <v/>
      </c>
      <c r="D4159" s="43" t="str">
        <f t="shared" ca="1" si="1923"/>
        <v/>
      </c>
      <c r="E4159" s="43" t="str">
        <f t="shared" si="1934"/>
        <v/>
      </c>
      <c r="F4159" s="43" t="str">
        <f t="shared" si="1935"/>
        <v/>
      </c>
      <c r="G4159" s="43" t="str">
        <f>IF(A4159&lt;&gt;"",IF(A4159&lt;Data!$G$11*0.25,$C$13/$G$32,IF(A4159&gt;Data!$G$11*0.25,$C$13,$C$13*10)),"")</f>
        <v/>
      </c>
      <c r="H4159" s="43" t="str">
        <f>IF(A4159&lt;&gt;"",IF(Data!$G$9="constant",$C$13,IF(Data!$G$9="squeeze",G4159,F4159)),"")</f>
        <v/>
      </c>
      <c r="I4159" s="38" t="str">
        <f ca="1">IF(ISNUMBER(A4159),NORMINV(RAND(),0,IF(AND(Data!$G$9="squeeze",A4159&lt;Data!$G$11*0.25),$H$32,1)*$C$30*$C$13)*($C$14*$C$12),"")</f>
        <v/>
      </c>
      <c r="J4159" s="42" t="str">
        <f ca="1">IFERROR(IF(Data!$C$6="Real",B4159,I4159+J4158+($C$14*$C$12)*(NORMINV(RAND(),$C$15,CHOOSE($G$13,$C$13,F4159,G4159)))),"")</f>
        <v/>
      </c>
      <c r="K4159" s="88" t="str">
        <f>IF(ISNUMBER(A4159), IF($G$16="fixed",$G$17,MIN(H4159*Data!$C$7*$C$16*0.5,$C$17*Data!$C$7))*$C$12,"")</f>
        <v/>
      </c>
      <c r="L4159" s="42" t="str">
        <f t="shared" ca="1" si="1950"/>
        <v/>
      </c>
      <c r="M4159" s="44" t="str">
        <f t="shared" ca="1" si="1951"/>
        <v/>
      </c>
      <c r="N4159" s="44" t="str">
        <f t="shared" ca="1" si="1952"/>
        <v/>
      </c>
      <c r="O4159" s="108" t="str">
        <f t="shared" si="1936"/>
        <v/>
      </c>
      <c r="P4159" s="102" t="str">
        <f t="shared" si="1937"/>
        <v/>
      </c>
      <c r="Q4159" s="102" t="str">
        <f t="shared" si="1938"/>
        <v/>
      </c>
      <c r="R4159" s="120" t="str">
        <f t="shared" si="1939"/>
        <v/>
      </c>
      <c r="S4159" s="54" t="str">
        <f t="shared" si="1940"/>
        <v/>
      </c>
      <c r="T4159" s="5" t="str">
        <f t="shared" si="1941"/>
        <v/>
      </c>
      <c r="U4159" s="152" t="str">
        <f t="shared" si="1924"/>
        <v/>
      </c>
      <c r="V4159" s="152" t="str">
        <f t="shared" si="1925"/>
        <v/>
      </c>
      <c r="W4159" s="153" t="str">
        <f t="shared" si="1926"/>
        <v/>
      </c>
      <c r="X4159" s="153" t="str">
        <f t="shared" si="1927"/>
        <v/>
      </c>
      <c r="Y4159" s="153" t="str">
        <f t="shared" si="1928"/>
        <v/>
      </c>
      <c r="Z4159" s="153" t="str">
        <f t="shared" si="1929"/>
        <v/>
      </c>
      <c r="AA4159" s="152" t="str">
        <f t="shared" si="1930"/>
        <v/>
      </c>
      <c r="AB4159" s="152" t="str">
        <f t="shared" si="1931"/>
        <v/>
      </c>
      <c r="AC4159" s="154" t="str">
        <f t="shared" si="1942"/>
        <v/>
      </c>
      <c r="AD4159" s="154" t="str">
        <f t="shared" si="1943"/>
        <v/>
      </c>
      <c r="AE4159" s="3" t="str">
        <f t="shared" si="1944"/>
        <v/>
      </c>
      <c r="AF4159" s="3" t="str">
        <f t="shared" si="1945"/>
        <v/>
      </c>
      <c r="AG4159" s="3" t="str">
        <f t="shared" si="1946"/>
        <v/>
      </c>
      <c r="AH4159" s="4" t="str">
        <f t="shared" si="1947"/>
        <v/>
      </c>
      <c r="AI4159" s="75" t="str">
        <f t="shared" si="1948"/>
        <v/>
      </c>
      <c r="AJ4159" s="75" t="str">
        <f t="shared" si="1949"/>
        <v/>
      </c>
    </row>
    <row r="4160" spans="1:36">
      <c r="A4160" s="41" t="str">
        <f t="shared" si="1932"/>
        <v/>
      </c>
      <c r="B4160" s="150" t="str">
        <f>IF(ISNUMBER(A4160),INDEX('MetaTrader Import'!$H$13:$J$5893,TRUNC(((A4160-$A$39+1)-1)/3)+1,MOD((A4160-$A$39+1)-1,3)+1),"")</f>
        <v/>
      </c>
      <c r="C4160" s="43" t="str">
        <f t="shared" si="1933"/>
        <v/>
      </c>
      <c r="D4160" s="43" t="str">
        <f t="shared" ca="1" si="1923"/>
        <v/>
      </c>
      <c r="E4160" s="43" t="str">
        <f t="shared" si="1934"/>
        <v/>
      </c>
      <c r="F4160" s="43" t="str">
        <f t="shared" si="1935"/>
        <v/>
      </c>
      <c r="G4160" s="43" t="str">
        <f>IF(A4160&lt;&gt;"",IF(A4160&lt;Data!$G$11*0.25,$C$13/$G$32,IF(A4160&gt;Data!$G$11*0.25,$C$13,$C$13*10)),"")</f>
        <v/>
      </c>
      <c r="H4160" s="43" t="str">
        <f>IF(A4160&lt;&gt;"",IF(Data!$G$9="constant",$C$13,IF(Data!$G$9="squeeze",G4160,F4160)),"")</f>
        <v/>
      </c>
      <c r="I4160" s="38" t="str">
        <f ca="1">IF(ISNUMBER(A4160),NORMINV(RAND(),0,IF(AND(Data!$G$9="squeeze",A4160&lt;Data!$G$11*0.25),$H$32,1)*$C$30*$C$13)*($C$14*$C$12),"")</f>
        <v/>
      </c>
      <c r="J4160" s="42" t="str">
        <f ca="1">IFERROR(IF(Data!$C$6="Real",B4160,I4160+J4159+($C$14*$C$12)*(NORMINV(RAND(),$C$15,CHOOSE($G$13,$C$13,F4160,G4160)))),"")</f>
        <v/>
      </c>
      <c r="K4160" s="88" t="str">
        <f>IF(ISNUMBER(A4160), IF($G$16="fixed",$G$17,MIN(H4160*Data!$C$7*$C$16*0.5,$C$17*Data!$C$7))*$C$12,"")</f>
        <v/>
      </c>
      <c r="L4160" s="42" t="str">
        <f t="shared" ca="1" si="1950"/>
        <v/>
      </c>
      <c r="M4160" s="44" t="str">
        <f t="shared" ca="1" si="1951"/>
        <v/>
      </c>
      <c r="N4160" s="44" t="str">
        <f t="shared" ca="1" si="1952"/>
        <v/>
      </c>
      <c r="O4160" s="108" t="str">
        <f t="shared" si="1936"/>
        <v/>
      </c>
      <c r="P4160" s="102" t="str">
        <f t="shared" si="1937"/>
        <v/>
      </c>
      <c r="Q4160" s="102" t="str">
        <f t="shared" si="1938"/>
        <v/>
      </c>
      <c r="R4160" s="120" t="str">
        <f t="shared" si="1939"/>
        <v/>
      </c>
      <c r="S4160" s="54" t="str">
        <f t="shared" si="1940"/>
        <v/>
      </c>
      <c r="T4160" s="5" t="str">
        <f t="shared" si="1941"/>
        <v/>
      </c>
      <c r="U4160" s="152" t="str">
        <f t="shared" si="1924"/>
        <v/>
      </c>
      <c r="V4160" s="152" t="str">
        <f t="shared" si="1925"/>
        <v/>
      </c>
      <c r="W4160" s="153" t="str">
        <f t="shared" si="1926"/>
        <v/>
      </c>
      <c r="X4160" s="153" t="str">
        <f t="shared" si="1927"/>
        <v/>
      </c>
      <c r="Y4160" s="153" t="str">
        <f t="shared" si="1928"/>
        <v/>
      </c>
      <c r="Z4160" s="153" t="str">
        <f t="shared" si="1929"/>
        <v/>
      </c>
      <c r="AA4160" s="152" t="str">
        <f t="shared" si="1930"/>
        <v/>
      </c>
      <c r="AB4160" s="152" t="str">
        <f t="shared" si="1931"/>
        <v/>
      </c>
      <c r="AC4160" s="154" t="str">
        <f t="shared" si="1942"/>
        <v/>
      </c>
      <c r="AD4160" s="154" t="str">
        <f t="shared" si="1943"/>
        <v/>
      </c>
      <c r="AE4160" s="3" t="str">
        <f t="shared" si="1944"/>
        <v/>
      </c>
      <c r="AF4160" s="3" t="str">
        <f t="shared" si="1945"/>
        <v/>
      </c>
      <c r="AG4160" s="3" t="str">
        <f t="shared" si="1946"/>
        <v/>
      </c>
      <c r="AH4160" s="4" t="str">
        <f t="shared" si="1947"/>
        <v/>
      </c>
      <c r="AI4160" s="75" t="str">
        <f t="shared" si="1948"/>
        <v/>
      </c>
      <c r="AJ4160" s="75" t="str">
        <f t="shared" si="1949"/>
        <v/>
      </c>
    </row>
    <row r="4161" spans="1:36">
      <c r="A4161" s="41" t="str">
        <f t="shared" si="1932"/>
        <v/>
      </c>
      <c r="B4161" s="150" t="str">
        <f>IF(ISNUMBER(A4161),INDEX('MetaTrader Import'!$H$13:$J$5893,TRUNC(((A4161-$A$39+1)-1)/3)+1,MOD((A4161-$A$39+1)-1,3)+1),"")</f>
        <v/>
      </c>
      <c r="C4161" s="43" t="str">
        <f t="shared" si="1933"/>
        <v/>
      </c>
      <c r="D4161" s="43" t="str">
        <f t="shared" ca="1" si="1923"/>
        <v/>
      </c>
      <c r="E4161" s="43" t="str">
        <f t="shared" si="1934"/>
        <v/>
      </c>
      <c r="F4161" s="43" t="str">
        <f t="shared" si="1935"/>
        <v/>
      </c>
      <c r="G4161" s="43" t="str">
        <f>IF(A4161&lt;&gt;"",IF(A4161&lt;Data!$G$11*0.25,$C$13/$G$32,IF(A4161&gt;Data!$G$11*0.25,$C$13,$C$13*10)),"")</f>
        <v/>
      </c>
      <c r="H4161" s="43" t="str">
        <f>IF(A4161&lt;&gt;"",IF(Data!$G$9="constant",$C$13,IF(Data!$G$9="squeeze",G4161,F4161)),"")</f>
        <v/>
      </c>
      <c r="I4161" s="38" t="str">
        <f ca="1">IF(ISNUMBER(A4161),NORMINV(RAND(),0,IF(AND(Data!$G$9="squeeze",A4161&lt;Data!$G$11*0.25),$H$32,1)*$C$30*$C$13)*($C$14*$C$12),"")</f>
        <v/>
      </c>
      <c r="J4161" s="42" t="str">
        <f ca="1">IFERROR(IF(Data!$C$6="Real",B4161,I4161+J4160+($C$14*$C$12)*(NORMINV(RAND(),$C$15,CHOOSE($G$13,$C$13,F4161,G4161)))),"")</f>
        <v/>
      </c>
      <c r="K4161" s="88" t="str">
        <f>IF(ISNUMBER(A4161), IF($G$16="fixed",$G$17,MIN(H4161*Data!$C$7*$C$16*0.5,$C$17*Data!$C$7))*$C$12,"")</f>
        <v/>
      </c>
      <c r="L4161" s="42" t="str">
        <f t="shared" ca="1" si="1950"/>
        <v/>
      </c>
      <c r="M4161" s="44" t="str">
        <f t="shared" ca="1" si="1951"/>
        <v/>
      </c>
      <c r="N4161" s="44" t="str">
        <f t="shared" ca="1" si="1952"/>
        <v/>
      </c>
      <c r="O4161" s="108" t="str">
        <f t="shared" si="1936"/>
        <v/>
      </c>
      <c r="P4161" s="102" t="str">
        <f t="shared" si="1937"/>
        <v/>
      </c>
      <c r="Q4161" s="102" t="str">
        <f t="shared" si="1938"/>
        <v/>
      </c>
      <c r="R4161" s="120" t="str">
        <f t="shared" si="1939"/>
        <v/>
      </c>
      <c r="S4161" s="54" t="str">
        <f t="shared" si="1940"/>
        <v/>
      </c>
      <c r="T4161" s="5" t="str">
        <f t="shared" si="1941"/>
        <v/>
      </c>
      <c r="U4161" s="152" t="str">
        <f t="shared" si="1924"/>
        <v/>
      </c>
      <c r="V4161" s="152" t="str">
        <f t="shared" si="1925"/>
        <v/>
      </c>
      <c r="W4161" s="153" t="str">
        <f t="shared" si="1926"/>
        <v/>
      </c>
      <c r="X4161" s="153" t="str">
        <f t="shared" si="1927"/>
        <v/>
      </c>
      <c r="Y4161" s="153" t="str">
        <f t="shared" si="1928"/>
        <v/>
      </c>
      <c r="Z4161" s="153" t="str">
        <f t="shared" si="1929"/>
        <v/>
      </c>
      <c r="AA4161" s="152" t="str">
        <f t="shared" si="1930"/>
        <v/>
      </c>
      <c r="AB4161" s="152" t="str">
        <f t="shared" si="1931"/>
        <v/>
      </c>
      <c r="AC4161" s="154" t="str">
        <f t="shared" si="1942"/>
        <v/>
      </c>
      <c r="AD4161" s="154" t="str">
        <f t="shared" si="1943"/>
        <v/>
      </c>
      <c r="AE4161" s="3" t="str">
        <f t="shared" si="1944"/>
        <v/>
      </c>
      <c r="AF4161" s="3" t="str">
        <f t="shared" si="1945"/>
        <v/>
      </c>
      <c r="AG4161" s="3" t="str">
        <f t="shared" si="1946"/>
        <v/>
      </c>
      <c r="AH4161" s="4" t="str">
        <f t="shared" si="1947"/>
        <v/>
      </c>
      <c r="AI4161" s="75" t="str">
        <f t="shared" si="1948"/>
        <v/>
      </c>
      <c r="AJ4161" s="75" t="str">
        <f t="shared" si="1949"/>
        <v/>
      </c>
    </row>
    <row r="4162" spans="1:36">
      <c r="A4162" s="41" t="str">
        <f t="shared" si="1932"/>
        <v/>
      </c>
      <c r="B4162" s="150" t="str">
        <f>IF(ISNUMBER(A4162),INDEX('MetaTrader Import'!$H$13:$J$5893,TRUNC(((A4162-$A$39+1)-1)/3)+1,MOD((A4162-$A$39+1)-1,3)+1),"")</f>
        <v/>
      </c>
      <c r="C4162" s="43" t="str">
        <f t="shared" si="1933"/>
        <v/>
      </c>
      <c r="D4162" s="43" t="str">
        <f t="shared" ca="1" si="1923"/>
        <v/>
      </c>
      <c r="E4162" s="43" t="str">
        <f t="shared" si="1934"/>
        <v/>
      </c>
      <c r="F4162" s="43" t="str">
        <f t="shared" si="1935"/>
        <v/>
      </c>
      <c r="G4162" s="43" t="str">
        <f>IF(A4162&lt;&gt;"",IF(A4162&lt;Data!$G$11*0.25,$C$13/$G$32,IF(A4162&gt;Data!$G$11*0.25,$C$13,$C$13*10)),"")</f>
        <v/>
      </c>
      <c r="H4162" s="43" t="str">
        <f>IF(A4162&lt;&gt;"",IF(Data!$G$9="constant",$C$13,IF(Data!$G$9="squeeze",G4162,F4162)),"")</f>
        <v/>
      </c>
      <c r="I4162" s="38" t="str">
        <f ca="1">IF(ISNUMBER(A4162),NORMINV(RAND(),0,IF(AND(Data!$G$9="squeeze",A4162&lt;Data!$G$11*0.25),$H$32,1)*$C$30*$C$13)*($C$14*$C$12),"")</f>
        <v/>
      </c>
      <c r="J4162" s="42" t="str">
        <f ca="1">IFERROR(IF(Data!$C$6="Real",B4162,I4162+J4161+($C$14*$C$12)*(NORMINV(RAND(),$C$15,CHOOSE($G$13,$C$13,F4162,G4162)))),"")</f>
        <v/>
      </c>
      <c r="K4162" s="88" t="str">
        <f>IF(ISNUMBER(A4162), IF($G$16="fixed",$G$17,MIN(H4162*Data!$C$7*$C$16*0.5,$C$17*Data!$C$7))*$C$12,"")</f>
        <v/>
      </c>
      <c r="L4162" s="42" t="str">
        <f t="shared" ca="1" si="1950"/>
        <v/>
      </c>
      <c r="M4162" s="44" t="str">
        <f t="shared" ca="1" si="1951"/>
        <v/>
      </c>
      <c r="N4162" s="44" t="str">
        <f t="shared" ca="1" si="1952"/>
        <v/>
      </c>
      <c r="O4162" s="108" t="str">
        <f t="shared" si="1936"/>
        <v/>
      </c>
      <c r="P4162" s="102" t="str">
        <f t="shared" si="1937"/>
        <v/>
      </c>
      <c r="Q4162" s="102" t="str">
        <f t="shared" si="1938"/>
        <v/>
      </c>
      <c r="R4162" s="120" t="str">
        <f t="shared" si="1939"/>
        <v/>
      </c>
      <c r="S4162" s="54" t="str">
        <f t="shared" si="1940"/>
        <v/>
      </c>
      <c r="T4162" s="5" t="str">
        <f t="shared" si="1941"/>
        <v/>
      </c>
      <c r="U4162" s="152" t="str">
        <f t="shared" si="1924"/>
        <v/>
      </c>
      <c r="V4162" s="152" t="str">
        <f t="shared" si="1925"/>
        <v/>
      </c>
      <c r="W4162" s="153" t="str">
        <f t="shared" si="1926"/>
        <v/>
      </c>
      <c r="X4162" s="153" t="str">
        <f t="shared" si="1927"/>
        <v/>
      </c>
      <c r="Y4162" s="153" t="str">
        <f t="shared" si="1928"/>
        <v/>
      </c>
      <c r="Z4162" s="153" t="str">
        <f t="shared" si="1929"/>
        <v/>
      </c>
      <c r="AA4162" s="152" t="str">
        <f t="shared" si="1930"/>
        <v/>
      </c>
      <c r="AB4162" s="152" t="str">
        <f t="shared" si="1931"/>
        <v/>
      </c>
      <c r="AC4162" s="154" t="str">
        <f t="shared" si="1942"/>
        <v/>
      </c>
      <c r="AD4162" s="154" t="str">
        <f t="shared" si="1943"/>
        <v/>
      </c>
      <c r="AE4162" s="3" t="str">
        <f t="shared" si="1944"/>
        <v/>
      </c>
      <c r="AF4162" s="3" t="str">
        <f t="shared" si="1945"/>
        <v/>
      </c>
      <c r="AG4162" s="3" t="str">
        <f t="shared" si="1946"/>
        <v/>
      </c>
      <c r="AH4162" s="4" t="str">
        <f t="shared" si="1947"/>
        <v/>
      </c>
      <c r="AI4162" s="75" t="str">
        <f t="shared" si="1948"/>
        <v/>
      </c>
      <c r="AJ4162" s="75" t="str">
        <f t="shared" si="1949"/>
        <v/>
      </c>
    </row>
    <row r="4163" spans="1:36">
      <c r="A4163" s="41" t="str">
        <f t="shared" si="1932"/>
        <v/>
      </c>
      <c r="B4163" s="150" t="str">
        <f>IF(ISNUMBER(A4163),INDEX('MetaTrader Import'!$H$13:$J$5893,TRUNC(((A4163-$A$39+1)-1)/3)+1,MOD((A4163-$A$39+1)-1,3)+1),"")</f>
        <v/>
      </c>
      <c r="C4163" s="43" t="str">
        <f t="shared" si="1933"/>
        <v/>
      </c>
      <c r="D4163" s="43" t="str">
        <f t="shared" ref="D4163:D4226" ca="1" si="1953">IF(A4163&lt;&gt;"",NORMINV(RAND(),($C$23-C4163)*$C$28,$C$27)+NORMINV(RAND(),IF(RAND()&gt;$C$26,$C$25,0),$C$27),"")</f>
        <v/>
      </c>
      <c r="E4163" s="43" t="str">
        <f t="shared" si="1934"/>
        <v/>
      </c>
      <c r="F4163" s="43" t="str">
        <f t="shared" si="1935"/>
        <v/>
      </c>
      <c r="G4163" s="43" t="str">
        <f>IF(A4163&lt;&gt;"",IF(A4163&lt;Data!$G$11*0.25,$C$13/$G$32,IF(A4163&gt;Data!$G$11*0.25,$C$13,$C$13*10)),"")</f>
        <v/>
      </c>
      <c r="H4163" s="43" t="str">
        <f>IF(A4163&lt;&gt;"",IF(Data!$G$9="constant",$C$13,IF(Data!$G$9="squeeze",G4163,F4163)),"")</f>
        <v/>
      </c>
      <c r="I4163" s="38" t="str">
        <f ca="1">IF(ISNUMBER(A4163),NORMINV(RAND(),0,IF(AND(Data!$G$9="squeeze",A4163&lt;Data!$G$11*0.25),$H$32,1)*$C$30*$C$13)*($C$14*$C$12),"")</f>
        <v/>
      </c>
      <c r="J4163" s="42" t="str">
        <f ca="1">IFERROR(IF(Data!$C$6="Real",B4163,I4163+J4162+($C$14*$C$12)*(NORMINV(RAND(),$C$15,CHOOSE($G$13,$C$13,F4163,G4163)))),"")</f>
        <v/>
      </c>
      <c r="K4163" s="88" t="str">
        <f>IF(ISNUMBER(A4163), IF($G$16="fixed",$G$17,MIN(H4163*Data!$C$7*$C$16*0.5,$C$17*Data!$C$7))*$C$12,"")</f>
        <v/>
      </c>
      <c r="L4163" s="42" t="str">
        <f t="shared" ca="1" si="1950"/>
        <v/>
      </c>
      <c r="M4163" s="44" t="str">
        <f t="shared" ca="1" si="1951"/>
        <v/>
      </c>
      <c r="N4163" s="44" t="str">
        <f t="shared" ca="1" si="1952"/>
        <v/>
      </c>
      <c r="O4163" s="108" t="str">
        <f t="shared" si="1936"/>
        <v/>
      </c>
      <c r="P4163" s="102" t="str">
        <f t="shared" si="1937"/>
        <v/>
      </c>
      <c r="Q4163" s="102" t="str">
        <f t="shared" si="1938"/>
        <v/>
      </c>
      <c r="R4163" s="120" t="str">
        <f t="shared" si="1939"/>
        <v/>
      </c>
      <c r="S4163" s="54" t="str">
        <f t="shared" si="1940"/>
        <v/>
      </c>
      <c r="T4163" s="5" t="str">
        <f t="shared" si="1941"/>
        <v/>
      </c>
      <c r="U4163" s="152" t="str">
        <f t="shared" ref="U4163:U4226" si="1954">IF(NOT(ISNUMBER(T4163)),"",IF(S4163=1,T4163,IF(M4163&gt;U4162,M4163,IF(ISNUMBER(U4162),U4162,""))))</f>
        <v/>
      </c>
      <c r="V4163" s="152" t="str">
        <f t="shared" ref="V4163:V4226" si="1955">IF(NOT(ISNUMBER(T4163)),"",IF(S4163=1,T4163,IF(N4163&lt;V4162,N4163,IF(ISNUMBER(V4162),V4162,""))))</f>
        <v/>
      </c>
      <c r="W4163" s="153" t="str">
        <f t="shared" ref="W4163:W4226" si="1956">IF(NOT(ISNUMBER(T4163)),"",MIN($F$24,IF(TRUNC((U4163-T4163)/$E$24*$G$12)+0&gt;IF(ISNUMBER(W4162),W4162,0),TRUNC((U4163-T4163)/$E$24*$G$12)+0,IF(ISNUMBER(W4162),W4162,0))))</f>
        <v/>
      </c>
      <c r="X4163" s="153" t="str">
        <f t="shared" ref="X4163:X4226" si="1957">IF(NOT(ISNUMBER(T4163)),"",MIN($F$24,IF(-TRUNC((V4163-T4163)/$E$24*$G$12)+0&gt;IF(ISNUMBER(X4162),X4162,0),-TRUNC((V4163-T4163)/$E$24*$G$12)+0,IF(ISNUMBER(X4162),X4162,0))))</f>
        <v/>
      </c>
      <c r="Y4163" s="153" t="str">
        <f t="shared" ref="Y4163:Y4226" si="1958">IF(ISNUMBER(W4163),(IF(W4163=0,0,1))*IF(ABS($I$24)=2,POWER(2,W4163-1),W4163)*SIGN($I$24)*$K$24,"")</f>
        <v/>
      </c>
      <c r="Z4163" s="153" t="str">
        <f t="shared" ref="Z4163:Z4226" si="1959">IF(ISNUMBER(X4163),(IF(X4163=0,0,1))*IF(ABS($I$24)=2,POWER(2,X4163-1),X4163)*SIGN($I$24)*$K$24,"")</f>
        <v/>
      </c>
      <c r="AA4163" s="152" t="str">
        <f t="shared" ref="AA4163:AA4226" si="1960">IF(OR(NOT(ISNUMBER(T4163)),W4163&lt;1),"",IF(OR(NOT(ISNUMBER(W4162)),W4162=0),IF(SIGN(Y4163)=1,M4163,N4163),(Y4162*AA4162+(Y4163-Y4162)*IF(SIGN(Y4163)=1,M4163,N4163))/Y4163))</f>
        <v/>
      </c>
      <c r="AB4163" s="152" t="str">
        <f t="shared" ref="AB4163:AB4226" si="1961">IF(OR(NOT(ISNUMBER(T4163)),X4163&lt;1),"",IF(OR(NOT(ISNUMBER(X4162)),X4162=0),IF(SIGN(Z4163)=1,N4163,M4163),(Z4162*AB4162+(Z4163-Z4162)*IF(SIGN(Z4163)=1,N4163,M4163))/Z4163))</f>
        <v/>
      </c>
      <c r="AC4163" s="154" t="str">
        <f t="shared" si="1942"/>
        <v/>
      </c>
      <c r="AD4163" s="154" t="str">
        <f t="shared" si="1943"/>
        <v/>
      </c>
      <c r="AE4163" s="3" t="str">
        <f t="shared" si="1944"/>
        <v/>
      </c>
      <c r="AF4163" s="3" t="str">
        <f t="shared" si="1945"/>
        <v/>
      </c>
      <c r="AG4163" s="3" t="str">
        <f t="shared" si="1946"/>
        <v/>
      </c>
      <c r="AH4163" s="4" t="str">
        <f t="shared" si="1947"/>
        <v/>
      </c>
      <c r="AI4163" s="75" t="str">
        <f t="shared" si="1948"/>
        <v/>
      </c>
      <c r="AJ4163" s="75" t="str">
        <f t="shared" si="1949"/>
        <v/>
      </c>
    </row>
    <row r="4164" spans="1:36">
      <c r="A4164" s="41" t="str">
        <f t="shared" ref="A4164:A4227" si="1962">IFERROR(IF(A4163+1&gt;$C$19,"",A4163+1),"")</f>
        <v/>
      </c>
      <c r="B4164" s="150" t="str">
        <f>IF(ISNUMBER(A4164),INDEX('MetaTrader Import'!$H$13:$J$5893,TRUNC(((A4164-$A$39+1)-1)/3)+1,MOD((A4164-$A$39+1)-1,3)+1),"")</f>
        <v/>
      </c>
      <c r="C4164" s="43" t="str">
        <f t="shared" ref="C4164:C4227" si="1963">IF(A4164&lt;&gt;"",E4163,"")</f>
        <v/>
      </c>
      <c r="D4164" s="43" t="str">
        <f t="shared" ca="1" si="1953"/>
        <v/>
      </c>
      <c r="E4164" s="43" t="str">
        <f t="shared" ref="E4164:E4227" si="1964">IF(A4164&lt;&gt;"",C4164+D4164,"")</f>
        <v/>
      </c>
      <c r="F4164" s="43" t="str">
        <f t="shared" ref="F4164:F4227" si="1965">IF(A4164&lt;&gt;"",$C$13*ABS(E4164)/$C$23,"")</f>
        <v/>
      </c>
      <c r="G4164" s="43" t="str">
        <f>IF(A4164&lt;&gt;"",IF(A4164&lt;Data!$G$11*0.25,$C$13/$G$32,IF(A4164&gt;Data!$G$11*0.25,$C$13,$C$13*10)),"")</f>
        <v/>
      </c>
      <c r="H4164" s="43" t="str">
        <f>IF(A4164&lt;&gt;"",IF(Data!$G$9="constant",$C$13,IF(Data!$G$9="squeeze",G4164,F4164)),"")</f>
        <v/>
      </c>
      <c r="I4164" s="38" t="str">
        <f ca="1">IF(ISNUMBER(A4164),NORMINV(RAND(),0,IF(AND(Data!$G$9="squeeze",A4164&lt;Data!$G$11*0.25),$H$32,1)*$C$30*$C$13)*($C$14*$C$12),"")</f>
        <v/>
      </c>
      <c r="J4164" s="42" t="str">
        <f ca="1">IFERROR(IF(Data!$C$6="Real",B4164,I4164+J4163+($C$14*$C$12)*(NORMINV(RAND(),$C$15,CHOOSE($G$13,$C$13,F4164,G4164)))),"")</f>
        <v/>
      </c>
      <c r="K4164" s="88" t="str">
        <f>IF(ISNUMBER(A4164), IF($G$16="fixed",$G$17,MIN(H4164*Data!$C$7*$C$16*0.5,$C$17*Data!$C$7))*$C$12,"")</f>
        <v/>
      </c>
      <c r="L4164" s="42" t="str">
        <f t="shared" ca="1" si="1950"/>
        <v/>
      </c>
      <c r="M4164" s="44" t="str">
        <f t="shared" ca="1" si="1951"/>
        <v/>
      </c>
      <c r="N4164" s="44" t="str">
        <f t="shared" ca="1" si="1952"/>
        <v/>
      </c>
      <c r="O4164" s="108" t="str">
        <f t="shared" ref="O4164:O4227" si="1966">IF(ISNUMBER(A4164),$G$12*SLOPE(L4150:L4164,A4150:A4164),"")</f>
        <v/>
      </c>
      <c r="P4164" s="102" t="str">
        <f t="shared" ref="P4164:P4227" si="1967">IF(ISNUMBER(A4164),STDEV(L4150:L4164)*$G$12,"")</f>
        <v/>
      </c>
      <c r="Q4164" s="102" t="str">
        <f t="shared" ref="Q4164:Q4227" si="1968">IF(ISNUMBER(A4164),SLOPE(P4150:P4164,A4150:A4164),"")</f>
        <v/>
      </c>
      <c r="R4164" s="120" t="str">
        <f t="shared" ref="R4164:R4227" si="1969">IF(ISNUMBER(A4164),R4163+S4163,"")</f>
        <v/>
      </c>
      <c r="S4164" s="54" t="str">
        <f t="shared" ref="S4164:S4227" si="1970">IF(ISNUMBER(A4164),IF(AND(R4164&lt;$M$24,Q4164&lt;$F$28,ABS(O4164)&lt;$F$27,P4164&lt;$F$26,NOT(ISNUMBER(T4163))),1,0),"")</f>
        <v/>
      </c>
      <c r="T4164" s="5" t="str">
        <f t="shared" ref="T4164:T4227" si="1971">IF(ISNUMBER(A4164),IF(S4164=1,L4164,IF(AG4163="Y","",IF(ISNUMBER(T4163),T4163,""))),"")</f>
        <v/>
      </c>
      <c r="U4164" s="152" t="str">
        <f t="shared" si="1954"/>
        <v/>
      </c>
      <c r="V4164" s="152" t="str">
        <f t="shared" si="1955"/>
        <v/>
      </c>
      <c r="W4164" s="153" t="str">
        <f t="shared" si="1956"/>
        <v/>
      </c>
      <c r="X4164" s="153" t="str">
        <f t="shared" si="1957"/>
        <v/>
      </c>
      <c r="Y4164" s="153" t="str">
        <f t="shared" si="1958"/>
        <v/>
      </c>
      <c r="Z4164" s="153" t="str">
        <f t="shared" si="1959"/>
        <v/>
      </c>
      <c r="AA4164" s="152" t="str">
        <f t="shared" si="1960"/>
        <v/>
      </c>
      <c r="AB4164" s="152" t="str">
        <f t="shared" si="1961"/>
        <v/>
      </c>
      <c r="AC4164" s="154" t="str">
        <f t="shared" ref="AC4164:AC4227" si="1972">IFERROR(-SIGN(Y4164)*(AA4164-IF(SIGN(Y4164)=1,N4164,M4164))*$G$12*ABS(Y4164),"")</f>
        <v/>
      </c>
      <c r="AD4164" s="154" t="str">
        <f t="shared" ref="AD4164:AD4227" si="1973">IFERROR(SIGN(Z4164)*(AB4164-IF(SIGN(Z4164)=1,M4164,N4164))*$G$12*ABS(Z4164),"")</f>
        <v/>
      </c>
      <c r="AE4164" s="3" t="str">
        <f t="shared" ref="AE4164:AE4227" si="1974">IF(ISNUMBER(A4164),IFERROR((IF(ISNUMBER(AC4164),AC4164,0)+IF(ISNUMBER(AD4164),AD4164,0))/(ABS(Y4164)+ABS(Z4164)),0),"")</f>
        <v/>
      </c>
      <c r="AF4164" s="3" t="str">
        <f t="shared" ref="AF4164:AF4227" si="1975">IF(ISNUMBER(A4164),IF(ISNUMBER(AC4164),AC4164,0)+IF(ISNUMBER(AD4164),AD4164,0),"")</f>
        <v/>
      </c>
      <c r="AG4164" s="3" t="str">
        <f t="shared" ref="AG4164:AG4227" si="1976">IF(NOT(ISNUMBER(T4164)),"",IF(OR(AF4164&gt;$G$24,AF4164&lt;-$H$24,A4164+1&gt;$C$19),"Y","N"))</f>
        <v/>
      </c>
      <c r="AH4164" s="4" t="str">
        <f t="shared" ref="AH4164:AH4227" si="1977">IF(AG4164="y",AF4164*10*$C$11,"")</f>
        <v/>
      </c>
      <c r="AI4164" s="75" t="str">
        <f t="shared" ref="AI4164:AI4227" si="1978">IF(ISNUMBER(A4164),IF(ISNUMBER(AH4164),AJ4164,AF4164*10*$C$11+AJ4164),"")</f>
        <v/>
      </c>
      <c r="AJ4164" s="75" t="str">
        <f t="shared" ref="AJ4164:AJ4227" si="1979">IF(ISNUMBER(A4164),AJ4163+IF(ISNUMBER(AH4164),AH4164,0),"")</f>
        <v/>
      </c>
    </row>
    <row r="4165" spans="1:36">
      <c r="A4165" s="41" t="str">
        <f t="shared" si="1962"/>
        <v/>
      </c>
      <c r="B4165" s="150" t="str">
        <f>IF(ISNUMBER(A4165),INDEX('MetaTrader Import'!$H$13:$J$5893,TRUNC(((A4165-$A$39+1)-1)/3)+1,MOD((A4165-$A$39+1)-1,3)+1),"")</f>
        <v/>
      </c>
      <c r="C4165" s="43" t="str">
        <f t="shared" si="1963"/>
        <v/>
      </c>
      <c r="D4165" s="43" t="str">
        <f t="shared" ca="1" si="1953"/>
        <v/>
      </c>
      <c r="E4165" s="43" t="str">
        <f t="shared" si="1964"/>
        <v/>
      </c>
      <c r="F4165" s="43" t="str">
        <f t="shared" si="1965"/>
        <v/>
      </c>
      <c r="G4165" s="43" t="str">
        <f>IF(A4165&lt;&gt;"",IF(A4165&lt;Data!$G$11*0.25,$C$13/$G$32,IF(A4165&gt;Data!$G$11*0.25,$C$13,$C$13*10)),"")</f>
        <v/>
      </c>
      <c r="H4165" s="43" t="str">
        <f>IF(A4165&lt;&gt;"",IF(Data!$G$9="constant",$C$13,IF(Data!$G$9="squeeze",G4165,F4165)),"")</f>
        <v/>
      </c>
      <c r="I4165" s="38" t="str">
        <f ca="1">IF(ISNUMBER(A4165),NORMINV(RAND(),0,IF(AND(Data!$G$9="squeeze",A4165&lt;Data!$G$11*0.25),$H$32,1)*$C$30*$C$13)*($C$14*$C$12),"")</f>
        <v/>
      </c>
      <c r="J4165" s="42" t="str">
        <f ca="1">IFERROR(IF(Data!$C$6="Real",B4165,I4165+J4164+($C$14*$C$12)*(NORMINV(RAND(),$C$15,CHOOSE($G$13,$C$13,F4165,G4165)))),"")</f>
        <v/>
      </c>
      <c r="K4165" s="88" t="str">
        <f>IF(ISNUMBER(A4165), IF($G$16="fixed",$G$17,MIN(H4165*Data!$C$7*$C$16*0.5,$C$17*Data!$C$7))*$C$12,"")</f>
        <v/>
      </c>
      <c r="L4165" s="42" t="str">
        <f t="shared" ca="1" si="1950"/>
        <v/>
      </c>
      <c r="M4165" s="44" t="str">
        <f t="shared" ca="1" si="1951"/>
        <v/>
      </c>
      <c r="N4165" s="44" t="str">
        <f t="shared" ca="1" si="1952"/>
        <v/>
      </c>
      <c r="O4165" s="108" t="str">
        <f t="shared" si="1966"/>
        <v/>
      </c>
      <c r="P4165" s="102" t="str">
        <f t="shared" si="1967"/>
        <v/>
      </c>
      <c r="Q4165" s="102" t="str">
        <f t="shared" si="1968"/>
        <v/>
      </c>
      <c r="R4165" s="120" t="str">
        <f t="shared" si="1969"/>
        <v/>
      </c>
      <c r="S4165" s="54" t="str">
        <f t="shared" si="1970"/>
        <v/>
      </c>
      <c r="T4165" s="5" t="str">
        <f t="shared" si="1971"/>
        <v/>
      </c>
      <c r="U4165" s="152" t="str">
        <f t="shared" si="1954"/>
        <v/>
      </c>
      <c r="V4165" s="152" t="str">
        <f t="shared" si="1955"/>
        <v/>
      </c>
      <c r="W4165" s="153" t="str">
        <f t="shared" si="1956"/>
        <v/>
      </c>
      <c r="X4165" s="153" t="str">
        <f t="shared" si="1957"/>
        <v/>
      </c>
      <c r="Y4165" s="153" t="str">
        <f t="shared" si="1958"/>
        <v/>
      </c>
      <c r="Z4165" s="153" t="str">
        <f t="shared" si="1959"/>
        <v/>
      </c>
      <c r="AA4165" s="152" t="str">
        <f t="shared" si="1960"/>
        <v/>
      </c>
      <c r="AB4165" s="152" t="str">
        <f t="shared" si="1961"/>
        <v/>
      </c>
      <c r="AC4165" s="154" t="str">
        <f t="shared" si="1972"/>
        <v/>
      </c>
      <c r="AD4165" s="154" t="str">
        <f t="shared" si="1973"/>
        <v/>
      </c>
      <c r="AE4165" s="3" t="str">
        <f t="shared" si="1974"/>
        <v/>
      </c>
      <c r="AF4165" s="3" t="str">
        <f t="shared" si="1975"/>
        <v/>
      </c>
      <c r="AG4165" s="3" t="str">
        <f t="shared" si="1976"/>
        <v/>
      </c>
      <c r="AH4165" s="4" t="str">
        <f t="shared" si="1977"/>
        <v/>
      </c>
      <c r="AI4165" s="75" t="str">
        <f t="shared" si="1978"/>
        <v/>
      </c>
      <c r="AJ4165" s="75" t="str">
        <f t="shared" si="1979"/>
        <v/>
      </c>
    </row>
    <row r="4166" spans="1:36">
      <c r="A4166" s="41" t="str">
        <f t="shared" si="1962"/>
        <v/>
      </c>
      <c r="B4166" s="150" t="str">
        <f>IF(ISNUMBER(A4166),INDEX('MetaTrader Import'!$H$13:$J$5893,TRUNC(((A4166-$A$39+1)-1)/3)+1,MOD((A4166-$A$39+1)-1,3)+1),"")</f>
        <v/>
      </c>
      <c r="C4166" s="43" t="str">
        <f t="shared" si="1963"/>
        <v/>
      </c>
      <c r="D4166" s="43" t="str">
        <f t="shared" ca="1" si="1953"/>
        <v/>
      </c>
      <c r="E4166" s="43" t="str">
        <f t="shared" si="1964"/>
        <v/>
      </c>
      <c r="F4166" s="43" t="str">
        <f t="shared" si="1965"/>
        <v/>
      </c>
      <c r="G4166" s="43" t="str">
        <f>IF(A4166&lt;&gt;"",IF(A4166&lt;Data!$G$11*0.25,$C$13/$G$32,IF(A4166&gt;Data!$G$11*0.25,$C$13,$C$13*10)),"")</f>
        <v/>
      </c>
      <c r="H4166" s="43" t="str">
        <f>IF(A4166&lt;&gt;"",IF(Data!$G$9="constant",$C$13,IF(Data!$G$9="squeeze",G4166,F4166)),"")</f>
        <v/>
      </c>
      <c r="I4166" s="38" t="str">
        <f ca="1">IF(ISNUMBER(A4166),NORMINV(RAND(),0,IF(AND(Data!$G$9="squeeze",A4166&lt;Data!$G$11*0.25),$H$32,1)*$C$30*$C$13)*($C$14*$C$12),"")</f>
        <v/>
      </c>
      <c r="J4166" s="42" t="str">
        <f ca="1">IFERROR(IF(Data!$C$6="Real",B4166,I4166+J4165+($C$14*$C$12)*(NORMINV(RAND(),$C$15,CHOOSE($G$13,$C$13,F4166,G4166)))),"")</f>
        <v/>
      </c>
      <c r="K4166" s="88" t="str">
        <f>IF(ISNUMBER(A4166), IF($G$16="fixed",$G$17,MIN(H4166*Data!$C$7*$C$16*0.5,$C$17*Data!$C$7))*$C$12,"")</f>
        <v/>
      </c>
      <c r="L4166" s="42" t="str">
        <f t="shared" ref="L4166:L4229" ca="1" si="1980">IFERROR(J4166,"")</f>
        <v/>
      </c>
      <c r="M4166" s="44" t="str">
        <f t="shared" ref="M4166:M4229" ca="1" si="1981">IFERROR(L4166+K4166*0.5,"")</f>
        <v/>
      </c>
      <c r="N4166" s="44" t="str">
        <f t="shared" ref="N4166:N4229" ca="1" si="1982">IFERROR(L4166-K4166*0.5,"")</f>
        <v/>
      </c>
      <c r="O4166" s="108" t="str">
        <f t="shared" si="1966"/>
        <v/>
      </c>
      <c r="P4166" s="102" t="str">
        <f t="shared" si="1967"/>
        <v/>
      </c>
      <c r="Q4166" s="102" t="str">
        <f t="shared" si="1968"/>
        <v/>
      </c>
      <c r="R4166" s="120" t="str">
        <f t="shared" si="1969"/>
        <v/>
      </c>
      <c r="S4166" s="54" t="str">
        <f t="shared" si="1970"/>
        <v/>
      </c>
      <c r="T4166" s="5" t="str">
        <f t="shared" si="1971"/>
        <v/>
      </c>
      <c r="U4166" s="152" t="str">
        <f t="shared" si="1954"/>
        <v/>
      </c>
      <c r="V4166" s="152" t="str">
        <f t="shared" si="1955"/>
        <v/>
      </c>
      <c r="W4166" s="153" t="str">
        <f t="shared" si="1956"/>
        <v/>
      </c>
      <c r="X4166" s="153" t="str">
        <f t="shared" si="1957"/>
        <v/>
      </c>
      <c r="Y4166" s="153" t="str">
        <f t="shared" si="1958"/>
        <v/>
      </c>
      <c r="Z4166" s="153" t="str">
        <f t="shared" si="1959"/>
        <v/>
      </c>
      <c r="AA4166" s="152" t="str">
        <f t="shared" si="1960"/>
        <v/>
      </c>
      <c r="AB4166" s="152" t="str">
        <f t="shared" si="1961"/>
        <v/>
      </c>
      <c r="AC4166" s="154" t="str">
        <f t="shared" si="1972"/>
        <v/>
      </c>
      <c r="AD4166" s="154" t="str">
        <f t="shared" si="1973"/>
        <v/>
      </c>
      <c r="AE4166" s="3" t="str">
        <f t="shared" si="1974"/>
        <v/>
      </c>
      <c r="AF4166" s="3" t="str">
        <f t="shared" si="1975"/>
        <v/>
      </c>
      <c r="AG4166" s="3" t="str">
        <f t="shared" si="1976"/>
        <v/>
      </c>
      <c r="AH4166" s="4" t="str">
        <f t="shared" si="1977"/>
        <v/>
      </c>
      <c r="AI4166" s="75" t="str">
        <f t="shared" si="1978"/>
        <v/>
      </c>
      <c r="AJ4166" s="75" t="str">
        <f t="shared" si="1979"/>
        <v/>
      </c>
    </row>
    <row r="4167" spans="1:36">
      <c r="A4167" s="41" t="str">
        <f t="shared" si="1962"/>
        <v/>
      </c>
      <c r="B4167" s="150" t="str">
        <f>IF(ISNUMBER(A4167),INDEX('MetaTrader Import'!$H$13:$J$5893,TRUNC(((A4167-$A$39+1)-1)/3)+1,MOD((A4167-$A$39+1)-1,3)+1),"")</f>
        <v/>
      </c>
      <c r="C4167" s="43" t="str">
        <f t="shared" si="1963"/>
        <v/>
      </c>
      <c r="D4167" s="43" t="str">
        <f t="shared" ca="1" si="1953"/>
        <v/>
      </c>
      <c r="E4167" s="43" t="str">
        <f t="shared" si="1964"/>
        <v/>
      </c>
      <c r="F4167" s="43" t="str">
        <f t="shared" si="1965"/>
        <v/>
      </c>
      <c r="G4167" s="43" t="str">
        <f>IF(A4167&lt;&gt;"",IF(A4167&lt;Data!$G$11*0.25,$C$13/$G$32,IF(A4167&gt;Data!$G$11*0.25,$C$13,$C$13*10)),"")</f>
        <v/>
      </c>
      <c r="H4167" s="43" t="str">
        <f>IF(A4167&lt;&gt;"",IF(Data!$G$9="constant",$C$13,IF(Data!$G$9="squeeze",G4167,F4167)),"")</f>
        <v/>
      </c>
      <c r="I4167" s="38" t="str">
        <f ca="1">IF(ISNUMBER(A4167),NORMINV(RAND(),0,IF(AND(Data!$G$9="squeeze",A4167&lt;Data!$G$11*0.25),$H$32,1)*$C$30*$C$13)*($C$14*$C$12),"")</f>
        <v/>
      </c>
      <c r="J4167" s="42" t="str">
        <f ca="1">IFERROR(IF(Data!$C$6="Real",B4167,I4167+J4166+($C$14*$C$12)*(NORMINV(RAND(),$C$15,CHOOSE($G$13,$C$13,F4167,G4167)))),"")</f>
        <v/>
      </c>
      <c r="K4167" s="88" t="str">
        <f>IF(ISNUMBER(A4167), IF($G$16="fixed",$G$17,MIN(H4167*Data!$C$7*$C$16*0.5,$C$17*Data!$C$7))*$C$12,"")</f>
        <v/>
      </c>
      <c r="L4167" s="42" t="str">
        <f t="shared" ca="1" si="1980"/>
        <v/>
      </c>
      <c r="M4167" s="44" t="str">
        <f t="shared" ca="1" si="1981"/>
        <v/>
      </c>
      <c r="N4167" s="44" t="str">
        <f t="shared" ca="1" si="1982"/>
        <v/>
      </c>
      <c r="O4167" s="108" t="str">
        <f t="shared" si="1966"/>
        <v/>
      </c>
      <c r="P4167" s="102" t="str">
        <f t="shared" si="1967"/>
        <v/>
      </c>
      <c r="Q4167" s="102" t="str">
        <f t="shared" si="1968"/>
        <v/>
      </c>
      <c r="R4167" s="120" t="str">
        <f t="shared" si="1969"/>
        <v/>
      </c>
      <c r="S4167" s="54" t="str">
        <f t="shared" si="1970"/>
        <v/>
      </c>
      <c r="T4167" s="5" t="str">
        <f t="shared" si="1971"/>
        <v/>
      </c>
      <c r="U4167" s="152" t="str">
        <f t="shared" si="1954"/>
        <v/>
      </c>
      <c r="V4167" s="152" t="str">
        <f t="shared" si="1955"/>
        <v/>
      </c>
      <c r="W4167" s="153" t="str">
        <f t="shared" si="1956"/>
        <v/>
      </c>
      <c r="X4167" s="153" t="str">
        <f t="shared" si="1957"/>
        <v/>
      </c>
      <c r="Y4167" s="153" t="str">
        <f t="shared" si="1958"/>
        <v/>
      </c>
      <c r="Z4167" s="153" t="str">
        <f t="shared" si="1959"/>
        <v/>
      </c>
      <c r="AA4167" s="152" t="str">
        <f t="shared" si="1960"/>
        <v/>
      </c>
      <c r="AB4167" s="152" t="str">
        <f t="shared" si="1961"/>
        <v/>
      </c>
      <c r="AC4167" s="154" t="str">
        <f t="shared" si="1972"/>
        <v/>
      </c>
      <c r="AD4167" s="154" t="str">
        <f t="shared" si="1973"/>
        <v/>
      </c>
      <c r="AE4167" s="3" t="str">
        <f t="shared" si="1974"/>
        <v/>
      </c>
      <c r="AF4167" s="3" t="str">
        <f t="shared" si="1975"/>
        <v/>
      </c>
      <c r="AG4167" s="3" t="str">
        <f t="shared" si="1976"/>
        <v/>
      </c>
      <c r="AH4167" s="4" t="str">
        <f t="shared" si="1977"/>
        <v/>
      </c>
      <c r="AI4167" s="75" t="str">
        <f t="shared" si="1978"/>
        <v/>
      </c>
      <c r="AJ4167" s="75" t="str">
        <f t="shared" si="1979"/>
        <v/>
      </c>
    </row>
    <row r="4168" spans="1:36">
      <c r="A4168" s="41" t="str">
        <f t="shared" si="1962"/>
        <v/>
      </c>
      <c r="B4168" s="150" t="str">
        <f>IF(ISNUMBER(A4168),INDEX('MetaTrader Import'!$H$13:$J$5893,TRUNC(((A4168-$A$39+1)-1)/3)+1,MOD((A4168-$A$39+1)-1,3)+1),"")</f>
        <v/>
      </c>
      <c r="C4168" s="43" t="str">
        <f t="shared" si="1963"/>
        <v/>
      </c>
      <c r="D4168" s="43" t="str">
        <f t="shared" ca="1" si="1953"/>
        <v/>
      </c>
      <c r="E4168" s="43" t="str">
        <f t="shared" si="1964"/>
        <v/>
      </c>
      <c r="F4168" s="43" t="str">
        <f t="shared" si="1965"/>
        <v/>
      </c>
      <c r="G4168" s="43" t="str">
        <f>IF(A4168&lt;&gt;"",IF(A4168&lt;Data!$G$11*0.25,$C$13/$G$32,IF(A4168&gt;Data!$G$11*0.25,$C$13,$C$13*10)),"")</f>
        <v/>
      </c>
      <c r="H4168" s="43" t="str">
        <f>IF(A4168&lt;&gt;"",IF(Data!$G$9="constant",$C$13,IF(Data!$G$9="squeeze",G4168,F4168)),"")</f>
        <v/>
      </c>
      <c r="I4168" s="38" t="str">
        <f ca="1">IF(ISNUMBER(A4168),NORMINV(RAND(),0,IF(AND(Data!$G$9="squeeze",A4168&lt;Data!$G$11*0.25),$H$32,1)*$C$30*$C$13)*($C$14*$C$12),"")</f>
        <v/>
      </c>
      <c r="J4168" s="42" t="str">
        <f ca="1">IFERROR(IF(Data!$C$6="Real",B4168,I4168+J4167+($C$14*$C$12)*(NORMINV(RAND(),$C$15,CHOOSE($G$13,$C$13,F4168,G4168)))),"")</f>
        <v/>
      </c>
      <c r="K4168" s="88" t="str">
        <f>IF(ISNUMBER(A4168), IF($G$16="fixed",$G$17,MIN(H4168*Data!$C$7*$C$16*0.5,$C$17*Data!$C$7))*$C$12,"")</f>
        <v/>
      </c>
      <c r="L4168" s="42" t="str">
        <f t="shared" ca="1" si="1980"/>
        <v/>
      </c>
      <c r="M4168" s="44" t="str">
        <f t="shared" ca="1" si="1981"/>
        <v/>
      </c>
      <c r="N4168" s="44" t="str">
        <f t="shared" ca="1" si="1982"/>
        <v/>
      </c>
      <c r="O4168" s="108" t="str">
        <f t="shared" si="1966"/>
        <v/>
      </c>
      <c r="P4168" s="102" t="str">
        <f t="shared" si="1967"/>
        <v/>
      </c>
      <c r="Q4168" s="102" t="str">
        <f t="shared" si="1968"/>
        <v/>
      </c>
      <c r="R4168" s="120" t="str">
        <f t="shared" si="1969"/>
        <v/>
      </c>
      <c r="S4168" s="54" t="str">
        <f t="shared" si="1970"/>
        <v/>
      </c>
      <c r="T4168" s="5" t="str">
        <f t="shared" si="1971"/>
        <v/>
      </c>
      <c r="U4168" s="152" t="str">
        <f t="shared" si="1954"/>
        <v/>
      </c>
      <c r="V4168" s="152" t="str">
        <f t="shared" si="1955"/>
        <v/>
      </c>
      <c r="W4168" s="153" t="str">
        <f t="shared" si="1956"/>
        <v/>
      </c>
      <c r="X4168" s="153" t="str">
        <f t="shared" si="1957"/>
        <v/>
      </c>
      <c r="Y4168" s="153" t="str">
        <f t="shared" si="1958"/>
        <v/>
      </c>
      <c r="Z4168" s="153" t="str">
        <f t="shared" si="1959"/>
        <v/>
      </c>
      <c r="AA4168" s="152" t="str">
        <f t="shared" si="1960"/>
        <v/>
      </c>
      <c r="AB4168" s="152" t="str">
        <f t="shared" si="1961"/>
        <v/>
      </c>
      <c r="AC4168" s="154" t="str">
        <f t="shared" si="1972"/>
        <v/>
      </c>
      <c r="AD4168" s="154" t="str">
        <f t="shared" si="1973"/>
        <v/>
      </c>
      <c r="AE4168" s="3" t="str">
        <f t="shared" si="1974"/>
        <v/>
      </c>
      <c r="AF4168" s="3" t="str">
        <f t="shared" si="1975"/>
        <v/>
      </c>
      <c r="AG4168" s="3" t="str">
        <f t="shared" si="1976"/>
        <v/>
      </c>
      <c r="AH4168" s="4" t="str">
        <f t="shared" si="1977"/>
        <v/>
      </c>
      <c r="AI4168" s="75" t="str">
        <f t="shared" si="1978"/>
        <v/>
      </c>
      <c r="AJ4168" s="75" t="str">
        <f t="shared" si="1979"/>
        <v/>
      </c>
    </row>
    <row r="4169" spans="1:36">
      <c r="A4169" s="41" t="str">
        <f t="shared" si="1962"/>
        <v/>
      </c>
      <c r="B4169" s="150" t="str">
        <f>IF(ISNUMBER(A4169),INDEX('MetaTrader Import'!$H$13:$J$5893,TRUNC(((A4169-$A$39+1)-1)/3)+1,MOD((A4169-$A$39+1)-1,3)+1),"")</f>
        <v/>
      </c>
      <c r="C4169" s="43" t="str">
        <f t="shared" si="1963"/>
        <v/>
      </c>
      <c r="D4169" s="43" t="str">
        <f t="shared" ca="1" si="1953"/>
        <v/>
      </c>
      <c r="E4169" s="43" t="str">
        <f t="shared" si="1964"/>
        <v/>
      </c>
      <c r="F4169" s="43" t="str">
        <f t="shared" si="1965"/>
        <v/>
      </c>
      <c r="G4169" s="43" t="str">
        <f>IF(A4169&lt;&gt;"",IF(A4169&lt;Data!$G$11*0.25,$C$13/$G$32,IF(A4169&gt;Data!$G$11*0.25,$C$13,$C$13*10)),"")</f>
        <v/>
      </c>
      <c r="H4169" s="43" t="str">
        <f>IF(A4169&lt;&gt;"",IF(Data!$G$9="constant",$C$13,IF(Data!$G$9="squeeze",G4169,F4169)),"")</f>
        <v/>
      </c>
      <c r="I4169" s="38" t="str">
        <f ca="1">IF(ISNUMBER(A4169),NORMINV(RAND(),0,IF(AND(Data!$G$9="squeeze",A4169&lt;Data!$G$11*0.25),$H$32,1)*$C$30*$C$13)*($C$14*$C$12),"")</f>
        <v/>
      </c>
      <c r="J4169" s="42" t="str">
        <f ca="1">IFERROR(IF(Data!$C$6="Real",B4169,I4169+J4168+($C$14*$C$12)*(NORMINV(RAND(),$C$15,CHOOSE($G$13,$C$13,F4169,G4169)))),"")</f>
        <v/>
      </c>
      <c r="K4169" s="88" t="str">
        <f>IF(ISNUMBER(A4169), IF($G$16="fixed",$G$17,MIN(H4169*Data!$C$7*$C$16*0.5,$C$17*Data!$C$7))*$C$12,"")</f>
        <v/>
      </c>
      <c r="L4169" s="42" t="str">
        <f t="shared" ca="1" si="1980"/>
        <v/>
      </c>
      <c r="M4169" s="44" t="str">
        <f t="shared" ca="1" si="1981"/>
        <v/>
      </c>
      <c r="N4169" s="44" t="str">
        <f t="shared" ca="1" si="1982"/>
        <v/>
      </c>
      <c r="O4169" s="108" t="str">
        <f t="shared" si="1966"/>
        <v/>
      </c>
      <c r="P4169" s="102" t="str">
        <f t="shared" si="1967"/>
        <v/>
      </c>
      <c r="Q4169" s="102" t="str">
        <f t="shared" si="1968"/>
        <v/>
      </c>
      <c r="R4169" s="120" t="str">
        <f t="shared" si="1969"/>
        <v/>
      </c>
      <c r="S4169" s="54" t="str">
        <f t="shared" si="1970"/>
        <v/>
      </c>
      <c r="T4169" s="5" t="str">
        <f t="shared" si="1971"/>
        <v/>
      </c>
      <c r="U4169" s="152" t="str">
        <f t="shared" si="1954"/>
        <v/>
      </c>
      <c r="V4169" s="152" t="str">
        <f t="shared" si="1955"/>
        <v/>
      </c>
      <c r="W4169" s="153" t="str">
        <f t="shared" si="1956"/>
        <v/>
      </c>
      <c r="X4169" s="153" t="str">
        <f t="shared" si="1957"/>
        <v/>
      </c>
      <c r="Y4169" s="153" t="str">
        <f t="shared" si="1958"/>
        <v/>
      </c>
      <c r="Z4169" s="153" t="str">
        <f t="shared" si="1959"/>
        <v/>
      </c>
      <c r="AA4169" s="152" t="str">
        <f t="shared" si="1960"/>
        <v/>
      </c>
      <c r="AB4169" s="152" t="str">
        <f t="shared" si="1961"/>
        <v/>
      </c>
      <c r="AC4169" s="154" t="str">
        <f t="shared" si="1972"/>
        <v/>
      </c>
      <c r="AD4169" s="154" t="str">
        <f t="shared" si="1973"/>
        <v/>
      </c>
      <c r="AE4169" s="3" t="str">
        <f t="shared" si="1974"/>
        <v/>
      </c>
      <c r="AF4169" s="3" t="str">
        <f t="shared" si="1975"/>
        <v/>
      </c>
      <c r="AG4169" s="3" t="str">
        <f t="shared" si="1976"/>
        <v/>
      </c>
      <c r="AH4169" s="4" t="str">
        <f t="shared" si="1977"/>
        <v/>
      </c>
      <c r="AI4169" s="75" t="str">
        <f t="shared" si="1978"/>
        <v/>
      </c>
      <c r="AJ4169" s="75" t="str">
        <f t="shared" si="1979"/>
        <v/>
      </c>
    </row>
    <row r="4170" spans="1:36">
      <c r="A4170" s="41" t="str">
        <f t="shared" si="1962"/>
        <v/>
      </c>
      <c r="B4170" s="150" t="str">
        <f>IF(ISNUMBER(A4170),INDEX('MetaTrader Import'!$H$13:$J$5893,TRUNC(((A4170-$A$39+1)-1)/3)+1,MOD((A4170-$A$39+1)-1,3)+1),"")</f>
        <v/>
      </c>
      <c r="C4170" s="43" t="str">
        <f t="shared" si="1963"/>
        <v/>
      </c>
      <c r="D4170" s="43" t="str">
        <f t="shared" ca="1" si="1953"/>
        <v/>
      </c>
      <c r="E4170" s="43" t="str">
        <f t="shared" si="1964"/>
        <v/>
      </c>
      <c r="F4170" s="43" t="str">
        <f t="shared" si="1965"/>
        <v/>
      </c>
      <c r="G4170" s="43" t="str">
        <f>IF(A4170&lt;&gt;"",IF(A4170&lt;Data!$G$11*0.25,$C$13/$G$32,IF(A4170&gt;Data!$G$11*0.25,$C$13,$C$13*10)),"")</f>
        <v/>
      </c>
      <c r="H4170" s="43" t="str">
        <f>IF(A4170&lt;&gt;"",IF(Data!$G$9="constant",$C$13,IF(Data!$G$9="squeeze",G4170,F4170)),"")</f>
        <v/>
      </c>
      <c r="I4170" s="38" t="str">
        <f ca="1">IF(ISNUMBER(A4170),NORMINV(RAND(),0,IF(AND(Data!$G$9="squeeze",A4170&lt;Data!$G$11*0.25),$H$32,1)*$C$30*$C$13)*($C$14*$C$12),"")</f>
        <v/>
      </c>
      <c r="J4170" s="42" t="str">
        <f ca="1">IFERROR(IF(Data!$C$6="Real",B4170,I4170+J4169+($C$14*$C$12)*(NORMINV(RAND(),$C$15,CHOOSE($G$13,$C$13,F4170,G4170)))),"")</f>
        <v/>
      </c>
      <c r="K4170" s="88" t="str">
        <f>IF(ISNUMBER(A4170), IF($G$16="fixed",$G$17,MIN(H4170*Data!$C$7*$C$16*0.5,$C$17*Data!$C$7))*$C$12,"")</f>
        <v/>
      </c>
      <c r="L4170" s="42" t="str">
        <f t="shared" ca="1" si="1980"/>
        <v/>
      </c>
      <c r="M4170" s="44" t="str">
        <f t="shared" ca="1" si="1981"/>
        <v/>
      </c>
      <c r="N4170" s="44" t="str">
        <f t="shared" ca="1" si="1982"/>
        <v/>
      </c>
      <c r="O4170" s="108" t="str">
        <f t="shared" si="1966"/>
        <v/>
      </c>
      <c r="P4170" s="102" t="str">
        <f t="shared" si="1967"/>
        <v/>
      </c>
      <c r="Q4170" s="102" t="str">
        <f t="shared" si="1968"/>
        <v/>
      </c>
      <c r="R4170" s="120" t="str">
        <f t="shared" si="1969"/>
        <v/>
      </c>
      <c r="S4170" s="54" t="str">
        <f t="shared" si="1970"/>
        <v/>
      </c>
      <c r="T4170" s="5" t="str">
        <f t="shared" si="1971"/>
        <v/>
      </c>
      <c r="U4170" s="152" t="str">
        <f t="shared" si="1954"/>
        <v/>
      </c>
      <c r="V4170" s="152" t="str">
        <f t="shared" si="1955"/>
        <v/>
      </c>
      <c r="W4170" s="153" t="str">
        <f t="shared" si="1956"/>
        <v/>
      </c>
      <c r="X4170" s="153" t="str">
        <f t="shared" si="1957"/>
        <v/>
      </c>
      <c r="Y4170" s="153" t="str">
        <f t="shared" si="1958"/>
        <v/>
      </c>
      <c r="Z4170" s="153" t="str">
        <f t="shared" si="1959"/>
        <v/>
      </c>
      <c r="AA4170" s="152" t="str">
        <f t="shared" si="1960"/>
        <v/>
      </c>
      <c r="AB4170" s="152" t="str">
        <f t="shared" si="1961"/>
        <v/>
      </c>
      <c r="AC4170" s="154" t="str">
        <f t="shared" si="1972"/>
        <v/>
      </c>
      <c r="AD4170" s="154" t="str">
        <f t="shared" si="1973"/>
        <v/>
      </c>
      <c r="AE4170" s="3" t="str">
        <f t="shared" si="1974"/>
        <v/>
      </c>
      <c r="AF4170" s="3" t="str">
        <f t="shared" si="1975"/>
        <v/>
      </c>
      <c r="AG4170" s="3" t="str">
        <f t="shared" si="1976"/>
        <v/>
      </c>
      <c r="AH4170" s="4" t="str">
        <f t="shared" si="1977"/>
        <v/>
      </c>
      <c r="AI4170" s="75" t="str">
        <f t="shared" si="1978"/>
        <v/>
      </c>
      <c r="AJ4170" s="75" t="str">
        <f t="shared" si="1979"/>
        <v/>
      </c>
    </row>
    <row r="4171" spans="1:36">
      <c r="A4171" s="41" t="str">
        <f t="shared" si="1962"/>
        <v/>
      </c>
      <c r="B4171" s="150" t="str">
        <f>IF(ISNUMBER(A4171),INDEX('MetaTrader Import'!$H$13:$J$5893,TRUNC(((A4171-$A$39+1)-1)/3)+1,MOD((A4171-$A$39+1)-1,3)+1),"")</f>
        <v/>
      </c>
      <c r="C4171" s="43" t="str">
        <f t="shared" si="1963"/>
        <v/>
      </c>
      <c r="D4171" s="43" t="str">
        <f t="shared" ca="1" si="1953"/>
        <v/>
      </c>
      <c r="E4171" s="43" t="str">
        <f t="shared" si="1964"/>
        <v/>
      </c>
      <c r="F4171" s="43" t="str">
        <f t="shared" si="1965"/>
        <v/>
      </c>
      <c r="G4171" s="43" t="str">
        <f>IF(A4171&lt;&gt;"",IF(A4171&lt;Data!$G$11*0.25,$C$13/$G$32,IF(A4171&gt;Data!$G$11*0.25,$C$13,$C$13*10)),"")</f>
        <v/>
      </c>
      <c r="H4171" s="43" t="str">
        <f>IF(A4171&lt;&gt;"",IF(Data!$G$9="constant",$C$13,IF(Data!$G$9="squeeze",G4171,F4171)),"")</f>
        <v/>
      </c>
      <c r="I4171" s="38" t="str">
        <f ca="1">IF(ISNUMBER(A4171),NORMINV(RAND(),0,IF(AND(Data!$G$9="squeeze",A4171&lt;Data!$G$11*0.25),$H$32,1)*$C$30*$C$13)*($C$14*$C$12),"")</f>
        <v/>
      </c>
      <c r="J4171" s="42" t="str">
        <f ca="1">IFERROR(IF(Data!$C$6="Real",B4171,I4171+J4170+($C$14*$C$12)*(NORMINV(RAND(),$C$15,CHOOSE($G$13,$C$13,F4171,G4171)))),"")</f>
        <v/>
      </c>
      <c r="K4171" s="88" t="str">
        <f>IF(ISNUMBER(A4171), IF($G$16="fixed",$G$17,MIN(H4171*Data!$C$7*$C$16*0.5,$C$17*Data!$C$7))*$C$12,"")</f>
        <v/>
      </c>
      <c r="L4171" s="42" t="str">
        <f t="shared" ca="1" si="1980"/>
        <v/>
      </c>
      <c r="M4171" s="44" t="str">
        <f t="shared" ca="1" si="1981"/>
        <v/>
      </c>
      <c r="N4171" s="44" t="str">
        <f t="shared" ca="1" si="1982"/>
        <v/>
      </c>
      <c r="O4171" s="108" t="str">
        <f t="shared" si="1966"/>
        <v/>
      </c>
      <c r="P4171" s="102" t="str">
        <f t="shared" si="1967"/>
        <v/>
      </c>
      <c r="Q4171" s="102" t="str">
        <f t="shared" si="1968"/>
        <v/>
      </c>
      <c r="R4171" s="120" t="str">
        <f t="shared" si="1969"/>
        <v/>
      </c>
      <c r="S4171" s="54" t="str">
        <f t="shared" si="1970"/>
        <v/>
      </c>
      <c r="T4171" s="5" t="str">
        <f t="shared" si="1971"/>
        <v/>
      </c>
      <c r="U4171" s="152" t="str">
        <f t="shared" si="1954"/>
        <v/>
      </c>
      <c r="V4171" s="152" t="str">
        <f t="shared" si="1955"/>
        <v/>
      </c>
      <c r="W4171" s="153" t="str">
        <f t="shared" si="1956"/>
        <v/>
      </c>
      <c r="X4171" s="153" t="str">
        <f t="shared" si="1957"/>
        <v/>
      </c>
      <c r="Y4171" s="153" t="str">
        <f t="shared" si="1958"/>
        <v/>
      </c>
      <c r="Z4171" s="153" t="str">
        <f t="shared" si="1959"/>
        <v/>
      </c>
      <c r="AA4171" s="152" t="str">
        <f t="shared" si="1960"/>
        <v/>
      </c>
      <c r="AB4171" s="152" t="str">
        <f t="shared" si="1961"/>
        <v/>
      </c>
      <c r="AC4171" s="154" t="str">
        <f t="shared" si="1972"/>
        <v/>
      </c>
      <c r="AD4171" s="154" t="str">
        <f t="shared" si="1973"/>
        <v/>
      </c>
      <c r="AE4171" s="3" t="str">
        <f t="shared" si="1974"/>
        <v/>
      </c>
      <c r="AF4171" s="3" t="str">
        <f t="shared" si="1975"/>
        <v/>
      </c>
      <c r="AG4171" s="3" t="str">
        <f t="shared" si="1976"/>
        <v/>
      </c>
      <c r="AH4171" s="4" t="str">
        <f t="shared" si="1977"/>
        <v/>
      </c>
      <c r="AI4171" s="75" t="str">
        <f t="shared" si="1978"/>
        <v/>
      </c>
      <c r="AJ4171" s="75" t="str">
        <f t="shared" si="1979"/>
        <v/>
      </c>
    </row>
    <row r="4172" spans="1:36">
      <c r="A4172" s="41" t="str">
        <f t="shared" si="1962"/>
        <v/>
      </c>
      <c r="B4172" s="150" t="str">
        <f>IF(ISNUMBER(A4172),INDEX('MetaTrader Import'!$H$13:$J$5893,TRUNC(((A4172-$A$39+1)-1)/3)+1,MOD((A4172-$A$39+1)-1,3)+1),"")</f>
        <v/>
      </c>
      <c r="C4172" s="43" t="str">
        <f t="shared" si="1963"/>
        <v/>
      </c>
      <c r="D4172" s="43" t="str">
        <f t="shared" ca="1" si="1953"/>
        <v/>
      </c>
      <c r="E4172" s="43" t="str">
        <f t="shared" si="1964"/>
        <v/>
      </c>
      <c r="F4172" s="43" t="str">
        <f t="shared" si="1965"/>
        <v/>
      </c>
      <c r="G4172" s="43" t="str">
        <f>IF(A4172&lt;&gt;"",IF(A4172&lt;Data!$G$11*0.25,$C$13/$G$32,IF(A4172&gt;Data!$G$11*0.25,$C$13,$C$13*10)),"")</f>
        <v/>
      </c>
      <c r="H4172" s="43" t="str">
        <f>IF(A4172&lt;&gt;"",IF(Data!$G$9="constant",$C$13,IF(Data!$G$9="squeeze",G4172,F4172)),"")</f>
        <v/>
      </c>
      <c r="I4172" s="38" t="str">
        <f ca="1">IF(ISNUMBER(A4172),NORMINV(RAND(),0,IF(AND(Data!$G$9="squeeze",A4172&lt;Data!$G$11*0.25),$H$32,1)*$C$30*$C$13)*($C$14*$C$12),"")</f>
        <v/>
      </c>
      <c r="J4172" s="42" t="str">
        <f ca="1">IFERROR(IF(Data!$C$6="Real",B4172,I4172+J4171+($C$14*$C$12)*(NORMINV(RAND(),$C$15,CHOOSE($G$13,$C$13,F4172,G4172)))),"")</f>
        <v/>
      </c>
      <c r="K4172" s="88" t="str">
        <f>IF(ISNUMBER(A4172), IF($G$16="fixed",$G$17,MIN(H4172*Data!$C$7*$C$16*0.5,$C$17*Data!$C$7))*$C$12,"")</f>
        <v/>
      </c>
      <c r="L4172" s="42" t="str">
        <f t="shared" ca="1" si="1980"/>
        <v/>
      </c>
      <c r="M4172" s="44" t="str">
        <f t="shared" ca="1" si="1981"/>
        <v/>
      </c>
      <c r="N4172" s="44" t="str">
        <f t="shared" ca="1" si="1982"/>
        <v/>
      </c>
      <c r="O4172" s="108" t="str">
        <f t="shared" si="1966"/>
        <v/>
      </c>
      <c r="P4172" s="102" t="str">
        <f t="shared" si="1967"/>
        <v/>
      </c>
      <c r="Q4172" s="102" t="str">
        <f t="shared" si="1968"/>
        <v/>
      </c>
      <c r="R4172" s="120" t="str">
        <f t="shared" si="1969"/>
        <v/>
      </c>
      <c r="S4172" s="54" t="str">
        <f t="shared" si="1970"/>
        <v/>
      </c>
      <c r="T4172" s="5" t="str">
        <f t="shared" si="1971"/>
        <v/>
      </c>
      <c r="U4172" s="152" t="str">
        <f t="shared" si="1954"/>
        <v/>
      </c>
      <c r="V4172" s="152" t="str">
        <f t="shared" si="1955"/>
        <v/>
      </c>
      <c r="W4172" s="153" t="str">
        <f t="shared" si="1956"/>
        <v/>
      </c>
      <c r="X4172" s="153" t="str">
        <f t="shared" si="1957"/>
        <v/>
      </c>
      <c r="Y4172" s="153" t="str">
        <f t="shared" si="1958"/>
        <v/>
      </c>
      <c r="Z4172" s="153" t="str">
        <f t="shared" si="1959"/>
        <v/>
      </c>
      <c r="AA4172" s="152" t="str">
        <f t="shared" si="1960"/>
        <v/>
      </c>
      <c r="AB4172" s="152" t="str">
        <f t="shared" si="1961"/>
        <v/>
      </c>
      <c r="AC4172" s="154" t="str">
        <f t="shared" si="1972"/>
        <v/>
      </c>
      <c r="AD4172" s="154" t="str">
        <f t="shared" si="1973"/>
        <v/>
      </c>
      <c r="AE4172" s="3" t="str">
        <f t="shared" si="1974"/>
        <v/>
      </c>
      <c r="AF4172" s="3" t="str">
        <f t="shared" si="1975"/>
        <v/>
      </c>
      <c r="AG4172" s="3" t="str">
        <f t="shared" si="1976"/>
        <v/>
      </c>
      <c r="AH4172" s="4" t="str">
        <f t="shared" si="1977"/>
        <v/>
      </c>
      <c r="AI4172" s="75" t="str">
        <f t="shared" si="1978"/>
        <v/>
      </c>
      <c r="AJ4172" s="75" t="str">
        <f t="shared" si="1979"/>
        <v/>
      </c>
    </row>
    <row r="4173" spans="1:36">
      <c r="A4173" s="41" t="str">
        <f t="shared" si="1962"/>
        <v/>
      </c>
      <c r="B4173" s="150" t="str">
        <f>IF(ISNUMBER(A4173),INDEX('MetaTrader Import'!$H$13:$J$5893,TRUNC(((A4173-$A$39+1)-1)/3)+1,MOD((A4173-$A$39+1)-1,3)+1),"")</f>
        <v/>
      </c>
      <c r="C4173" s="43" t="str">
        <f t="shared" si="1963"/>
        <v/>
      </c>
      <c r="D4173" s="43" t="str">
        <f t="shared" ca="1" si="1953"/>
        <v/>
      </c>
      <c r="E4173" s="43" t="str">
        <f t="shared" si="1964"/>
        <v/>
      </c>
      <c r="F4173" s="43" t="str">
        <f t="shared" si="1965"/>
        <v/>
      </c>
      <c r="G4173" s="43" t="str">
        <f>IF(A4173&lt;&gt;"",IF(A4173&lt;Data!$G$11*0.25,$C$13/$G$32,IF(A4173&gt;Data!$G$11*0.25,$C$13,$C$13*10)),"")</f>
        <v/>
      </c>
      <c r="H4173" s="43" t="str">
        <f>IF(A4173&lt;&gt;"",IF(Data!$G$9="constant",$C$13,IF(Data!$G$9="squeeze",G4173,F4173)),"")</f>
        <v/>
      </c>
      <c r="I4173" s="38" t="str">
        <f ca="1">IF(ISNUMBER(A4173),NORMINV(RAND(),0,IF(AND(Data!$G$9="squeeze",A4173&lt;Data!$G$11*0.25),$H$32,1)*$C$30*$C$13)*($C$14*$C$12),"")</f>
        <v/>
      </c>
      <c r="J4173" s="42" t="str">
        <f ca="1">IFERROR(IF(Data!$C$6="Real",B4173,I4173+J4172+($C$14*$C$12)*(NORMINV(RAND(),$C$15,CHOOSE($G$13,$C$13,F4173,G4173)))),"")</f>
        <v/>
      </c>
      <c r="K4173" s="88" t="str">
        <f>IF(ISNUMBER(A4173), IF($G$16="fixed",$G$17,MIN(H4173*Data!$C$7*$C$16*0.5,$C$17*Data!$C$7))*$C$12,"")</f>
        <v/>
      </c>
      <c r="L4173" s="42" t="str">
        <f t="shared" ca="1" si="1980"/>
        <v/>
      </c>
      <c r="M4173" s="44" t="str">
        <f t="shared" ca="1" si="1981"/>
        <v/>
      </c>
      <c r="N4173" s="44" t="str">
        <f t="shared" ca="1" si="1982"/>
        <v/>
      </c>
      <c r="O4173" s="108" t="str">
        <f t="shared" si="1966"/>
        <v/>
      </c>
      <c r="P4173" s="102" t="str">
        <f t="shared" si="1967"/>
        <v/>
      </c>
      <c r="Q4173" s="102" t="str">
        <f t="shared" si="1968"/>
        <v/>
      </c>
      <c r="R4173" s="120" t="str">
        <f t="shared" si="1969"/>
        <v/>
      </c>
      <c r="S4173" s="54" t="str">
        <f t="shared" si="1970"/>
        <v/>
      </c>
      <c r="T4173" s="5" t="str">
        <f t="shared" si="1971"/>
        <v/>
      </c>
      <c r="U4173" s="152" t="str">
        <f t="shared" si="1954"/>
        <v/>
      </c>
      <c r="V4173" s="152" t="str">
        <f t="shared" si="1955"/>
        <v/>
      </c>
      <c r="W4173" s="153" t="str">
        <f t="shared" si="1956"/>
        <v/>
      </c>
      <c r="X4173" s="153" t="str">
        <f t="shared" si="1957"/>
        <v/>
      </c>
      <c r="Y4173" s="153" t="str">
        <f t="shared" si="1958"/>
        <v/>
      </c>
      <c r="Z4173" s="153" t="str">
        <f t="shared" si="1959"/>
        <v/>
      </c>
      <c r="AA4173" s="152" t="str">
        <f t="shared" si="1960"/>
        <v/>
      </c>
      <c r="AB4173" s="152" t="str">
        <f t="shared" si="1961"/>
        <v/>
      </c>
      <c r="AC4173" s="154" t="str">
        <f t="shared" si="1972"/>
        <v/>
      </c>
      <c r="AD4173" s="154" t="str">
        <f t="shared" si="1973"/>
        <v/>
      </c>
      <c r="AE4173" s="3" t="str">
        <f t="shared" si="1974"/>
        <v/>
      </c>
      <c r="AF4173" s="3" t="str">
        <f t="shared" si="1975"/>
        <v/>
      </c>
      <c r="AG4173" s="3" t="str">
        <f t="shared" si="1976"/>
        <v/>
      </c>
      <c r="AH4173" s="4" t="str">
        <f t="shared" si="1977"/>
        <v/>
      </c>
      <c r="AI4173" s="75" t="str">
        <f t="shared" si="1978"/>
        <v/>
      </c>
      <c r="AJ4173" s="75" t="str">
        <f t="shared" si="1979"/>
        <v/>
      </c>
    </row>
    <row r="4174" spans="1:36">
      <c r="A4174" s="41" t="str">
        <f t="shared" si="1962"/>
        <v/>
      </c>
      <c r="B4174" s="150" t="str">
        <f>IF(ISNUMBER(A4174),INDEX('MetaTrader Import'!$H$13:$J$5893,TRUNC(((A4174-$A$39+1)-1)/3)+1,MOD((A4174-$A$39+1)-1,3)+1),"")</f>
        <v/>
      </c>
      <c r="C4174" s="43" t="str">
        <f t="shared" si="1963"/>
        <v/>
      </c>
      <c r="D4174" s="43" t="str">
        <f t="shared" ca="1" si="1953"/>
        <v/>
      </c>
      <c r="E4174" s="43" t="str">
        <f t="shared" si="1964"/>
        <v/>
      </c>
      <c r="F4174" s="43" t="str">
        <f t="shared" si="1965"/>
        <v/>
      </c>
      <c r="G4174" s="43" t="str">
        <f>IF(A4174&lt;&gt;"",IF(A4174&lt;Data!$G$11*0.25,$C$13/$G$32,IF(A4174&gt;Data!$G$11*0.25,$C$13,$C$13*10)),"")</f>
        <v/>
      </c>
      <c r="H4174" s="43" t="str">
        <f>IF(A4174&lt;&gt;"",IF(Data!$G$9="constant",$C$13,IF(Data!$G$9="squeeze",G4174,F4174)),"")</f>
        <v/>
      </c>
      <c r="I4174" s="38" t="str">
        <f ca="1">IF(ISNUMBER(A4174),NORMINV(RAND(),0,IF(AND(Data!$G$9="squeeze",A4174&lt;Data!$G$11*0.25),$H$32,1)*$C$30*$C$13)*($C$14*$C$12),"")</f>
        <v/>
      </c>
      <c r="J4174" s="42" t="str">
        <f ca="1">IFERROR(IF(Data!$C$6="Real",B4174,I4174+J4173+($C$14*$C$12)*(NORMINV(RAND(),$C$15,CHOOSE($G$13,$C$13,F4174,G4174)))),"")</f>
        <v/>
      </c>
      <c r="K4174" s="88" t="str">
        <f>IF(ISNUMBER(A4174), IF($G$16="fixed",$G$17,MIN(H4174*Data!$C$7*$C$16*0.5,$C$17*Data!$C$7))*$C$12,"")</f>
        <v/>
      </c>
      <c r="L4174" s="42" t="str">
        <f t="shared" ca="1" si="1980"/>
        <v/>
      </c>
      <c r="M4174" s="44" t="str">
        <f t="shared" ca="1" si="1981"/>
        <v/>
      </c>
      <c r="N4174" s="44" t="str">
        <f t="shared" ca="1" si="1982"/>
        <v/>
      </c>
      <c r="O4174" s="108" t="str">
        <f t="shared" si="1966"/>
        <v/>
      </c>
      <c r="P4174" s="102" t="str">
        <f t="shared" si="1967"/>
        <v/>
      </c>
      <c r="Q4174" s="102" t="str">
        <f t="shared" si="1968"/>
        <v/>
      </c>
      <c r="R4174" s="120" t="str">
        <f t="shared" si="1969"/>
        <v/>
      </c>
      <c r="S4174" s="54" t="str">
        <f t="shared" si="1970"/>
        <v/>
      </c>
      <c r="T4174" s="5" t="str">
        <f t="shared" si="1971"/>
        <v/>
      </c>
      <c r="U4174" s="152" t="str">
        <f t="shared" si="1954"/>
        <v/>
      </c>
      <c r="V4174" s="152" t="str">
        <f t="shared" si="1955"/>
        <v/>
      </c>
      <c r="W4174" s="153" t="str">
        <f t="shared" si="1956"/>
        <v/>
      </c>
      <c r="X4174" s="153" t="str">
        <f t="shared" si="1957"/>
        <v/>
      </c>
      <c r="Y4174" s="153" t="str">
        <f t="shared" si="1958"/>
        <v/>
      </c>
      <c r="Z4174" s="153" t="str">
        <f t="shared" si="1959"/>
        <v/>
      </c>
      <c r="AA4174" s="152" t="str">
        <f t="shared" si="1960"/>
        <v/>
      </c>
      <c r="AB4174" s="152" t="str">
        <f t="shared" si="1961"/>
        <v/>
      </c>
      <c r="AC4174" s="154" t="str">
        <f t="shared" si="1972"/>
        <v/>
      </c>
      <c r="AD4174" s="154" t="str">
        <f t="shared" si="1973"/>
        <v/>
      </c>
      <c r="AE4174" s="3" t="str">
        <f t="shared" si="1974"/>
        <v/>
      </c>
      <c r="AF4174" s="3" t="str">
        <f t="shared" si="1975"/>
        <v/>
      </c>
      <c r="AG4174" s="3" t="str">
        <f t="shared" si="1976"/>
        <v/>
      </c>
      <c r="AH4174" s="4" t="str">
        <f t="shared" si="1977"/>
        <v/>
      </c>
      <c r="AI4174" s="75" t="str">
        <f t="shared" si="1978"/>
        <v/>
      </c>
      <c r="AJ4174" s="75" t="str">
        <f t="shared" si="1979"/>
        <v/>
      </c>
    </row>
    <row r="4175" spans="1:36">
      <c r="A4175" s="41" t="str">
        <f t="shared" si="1962"/>
        <v/>
      </c>
      <c r="B4175" s="150" t="str">
        <f>IF(ISNUMBER(A4175),INDEX('MetaTrader Import'!$H$13:$J$5893,TRUNC(((A4175-$A$39+1)-1)/3)+1,MOD((A4175-$A$39+1)-1,3)+1),"")</f>
        <v/>
      </c>
      <c r="C4175" s="43" t="str">
        <f t="shared" si="1963"/>
        <v/>
      </c>
      <c r="D4175" s="43" t="str">
        <f t="shared" ca="1" si="1953"/>
        <v/>
      </c>
      <c r="E4175" s="43" t="str">
        <f t="shared" si="1964"/>
        <v/>
      </c>
      <c r="F4175" s="43" t="str">
        <f t="shared" si="1965"/>
        <v/>
      </c>
      <c r="G4175" s="43" t="str">
        <f>IF(A4175&lt;&gt;"",IF(A4175&lt;Data!$G$11*0.25,$C$13/$G$32,IF(A4175&gt;Data!$G$11*0.25,$C$13,$C$13*10)),"")</f>
        <v/>
      </c>
      <c r="H4175" s="43" t="str">
        <f>IF(A4175&lt;&gt;"",IF(Data!$G$9="constant",$C$13,IF(Data!$G$9="squeeze",G4175,F4175)),"")</f>
        <v/>
      </c>
      <c r="I4175" s="38" t="str">
        <f ca="1">IF(ISNUMBER(A4175),NORMINV(RAND(),0,IF(AND(Data!$G$9="squeeze",A4175&lt;Data!$G$11*0.25),$H$32,1)*$C$30*$C$13)*($C$14*$C$12),"")</f>
        <v/>
      </c>
      <c r="J4175" s="42" t="str">
        <f ca="1">IFERROR(IF(Data!$C$6="Real",B4175,I4175+J4174+($C$14*$C$12)*(NORMINV(RAND(),$C$15,CHOOSE($G$13,$C$13,F4175,G4175)))),"")</f>
        <v/>
      </c>
      <c r="K4175" s="88" t="str">
        <f>IF(ISNUMBER(A4175), IF($G$16="fixed",$G$17,MIN(H4175*Data!$C$7*$C$16*0.5,$C$17*Data!$C$7))*$C$12,"")</f>
        <v/>
      </c>
      <c r="L4175" s="42" t="str">
        <f t="shared" ca="1" si="1980"/>
        <v/>
      </c>
      <c r="M4175" s="44" t="str">
        <f t="shared" ca="1" si="1981"/>
        <v/>
      </c>
      <c r="N4175" s="44" t="str">
        <f t="shared" ca="1" si="1982"/>
        <v/>
      </c>
      <c r="O4175" s="108" t="str">
        <f t="shared" si="1966"/>
        <v/>
      </c>
      <c r="P4175" s="102" t="str">
        <f t="shared" si="1967"/>
        <v/>
      </c>
      <c r="Q4175" s="102" t="str">
        <f t="shared" si="1968"/>
        <v/>
      </c>
      <c r="R4175" s="120" t="str">
        <f t="shared" si="1969"/>
        <v/>
      </c>
      <c r="S4175" s="54" t="str">
        <f t="shared" si="1970"/>
        <v/>
      </c>
      <c r="T4175" s="5" t="str">
        <f t="shared" si="1971"/>
        <v/>
      </c>
      <c r="U4175" s="152" t="str">
        <f t="shared" si="1954"/>
        <v/>
      </c>
      <c r="V4175" s="152" t="str">
        <f t="shared" si="1955"/>
        <v/>
      </c>
      <c r="W4175" s="153" t="str">
        <f t="shared" si="1956"/>
        <v/>
      </c>
      <c r="X4175" s="153" t="str">
        <f t="shared" si="1957"/>
        <v/>
      </c>
      <c r="Y4175" s="153" t="str">
        <f t="shared" si="1958"/>
        <v/>
      </c>
      <c r="Z4175" s="153" t="str">
        <f t="shared" si="1959"/>
        <v/>
      </c>
      <c r="AA4175" s="152" t="str">
        <f t="shared" si="1960"/>
        <v/>
      </c>
      <c r="AB4175" s="152" t="str">
        <f t="shared" si="1961"/>
        <v/>
      </c>
      <c r="AC4175" s="154" t="str">
        <f t="shared" si="1972"/>
        <v/>
      </c>
      <c r="AD4175" s="154" t="str">
        <f t="shared" si="1973"/>
        <v/>
      </c>
      <c r="AE4175" s="3" t="str">
        <f t="shared" si="1974"/>
        <v/>
      </c>
      <c r="AF4175" s="3" t="str">
        <f t="shared" si="1975"/>
        <v/>
      </c>
      <c r="AG4175" s="3" t="str">
        <f t="shared" si="1976"/>
        <v/>
      </c>
      <c r="AH4175" s="4" t="str">
        <f t="shared" si="1977"/>
        <v/>
      </c>
      <c r="AI4175" s="75" t="str">
        <f t="shared" si="1978"/>
        <v/>
      </c>
      <c r="AJ4175" s="75" t="str">
        <f t="shared" si="1979"/>
        <v/>
      </c>
    </row>
    <row r="4176" spans="1:36">
      <c r="A4176" s="41" t="str">
        <f t="shared" si="1962"/>
        <v/>
      </c>
      <c r="B4176" s="150" t="str">
        <f>IF(ISNUMBER(A4176),INDEX('MetaTrader Import'!$H$13:$J$5893,TRUNC(((A4176-$A$39+1)-1)/3)+1,MOD((A4176-$A$39+1)-1,3)+1),"")</f>
        <v/>
      </c>
      <c r="C4176" s="43" t="str">
        <f t="shared" si="1963"/>
        <v/>
      </c>
      <c r="D4176" s="43" t="str">
        <f t="shared" ca="1" si="1953"/>
        <v/>
      </c>
      <c r="E4176" s="43" t="str">
        <f t="shared" si="1964"/>
        <v/>
      </c>
      <c r="F4176" s="43" t="str">
        <f t="shared" si="1965"/>
        <v/>
      </c>
      <c r="G4176" s="43" t="str">
        <f>IF(A4176&lt;&gt;"",IF(A4176&lt;Data!$G$11*0.25,$C$13/$G$32,IF(A4176&gt;Data!$G$11*0.25,$C$13,$C$13*10)),"")</f>
        <v/>
      </c>
      <c r="H4176" s="43" t="str">
        <f>IF(A4176&lt;&gt;"",IF(Data!$G$9="constant",$C$13,IF(Data!$G$9="squeeze",G4176,F4176)),"")</f>
        <v/>
      </c>
      <c r="I4176" s="38" t="str">
        <f ca="1">IF(ISNUMBER(A4176),NORMINV(RAND(),0,IF(AND(Data!$G$9="squeeze",A4176&lt;Data!$G$11*0.25),$H$32,1)*$C$30*$C$13)*($C$14*$C$12),"")</f>
        <v/>
      </c>
      <c r="J4176" s="42" t="str">
        <f ca="1">IFERROR(IF(Data!$C$6="Real",B4176,I4176+J4175+($C$14*$C$12)*(NORMINV(RAND(),$C$15,CHOOSE($G$13,$C$13,F4176,G4176)))),"")</f>
        <v/>
      </c>
      <c r="K4176" s="88" t="str">
        <f>IF(ISNUMBER(A4176), IF($G$16="fixed",$G$17,MIN(H4176*Data!$C$7*$C$16*0.5,$C$17*Data!$C$7))*$C$12,"")</f>
        <v/>
      </c>
      <c r="L4176" s="42" t="str">
        <f t="shared" ca="1" si="1980"/>
        <v/>
      </c>
      <c r="M4176" s="44" t="str">
        <f t="shared" ca="1" si="1981"/>
        <v/>
      </c>
      <c r="N4176" s="44" t="str">
        <f t="shared" ca="1" si="1982"/>
        <v/>
      </c>
      <c r="O4176" s="108" t="str">
        <f t="shared" si="1966"/>
        <v/>
      </c>
      <c r="P4176" s="102" t="str">
        <f t="shared" si="1967"/>
        <v/>
      </c>
      <c r="Q4176" s="102" t="str">
        <f t="shared" si="1968"/>
        <v/>
      </c>
      <c r="R4176" s="120" t="str">
        <f t="shared" si="1969"/>
        <v/>
      </c>
      <c r="S4176" s="54" t="str">
        <f t="shared" si="1970"/>
        <v/>
      </c>
      <c r="T4176" s="5" t="str">
        <f t="shared" si="1971"/>
        <v/>
      </c>
      <c r="U4176" s="152" t="str">
        <f t="shared" si="1954"/>
        <v/>
      </c>
      <c r="V4176" s="152" t="str">
        <f t="shared" si="1955"/>
        <v/>
      </c>
      <c r="W4176" s="153" t="str">
        <f t="shared" si="1956"/>
        <v/>
      </c>
      <c r="X4176" s="153" t="str">
        <f t="shared" si="1957"/>
        <v/>
      </c>
      <c r="Y4176" s="153" t="str">
        <f t="shared" si="1958"/>
        <v/>
      </c>
      <c r="Z4176" s="153" t="str">
        <f t="shared" si="1959"/>
        <v/>
      </c>
      <c r="AA4176" s="152" t="str">
        <f t="shared" si="1960"/>
        <v/>
      </c>
      <c r="AB4176" s="152" t="str">
        <f t="shared" si="1961"/>
        <v/>
      </c>
      <c r="AC4176" s="154" t="str">
        <f t="shared" si="1972"/>
        <v/>
      </c>
      <c r="AD4176" s="154" t="str">
        <f t="shared" si="1973"/>
        <v/>
      </c>
      <c r="AE4176" s="3" t="str">
        <f t="shared" si="1974"/>
        <v/>
      </c>
      <c r="AF4176" s="3" t="str">
        <f t="shared" si="1975"/>
        <v/>
      </c>
      <c r="AG4176" s="3" t="str">
        <f t="shared" si="1976"/>
        <v/>
      </c>
      <c r="AH4176" s="4" t="str">
        <f t="shared" si="1977"/>
        <v/>
      </c>
      <c r="AI4176" s="75" t="str">
        <f t="shared" si="1978"/>
        <v/>
      </c>
      <c r="AJ4176" s="75" t="str">
        <f t="shared" si="1979"/>
        <v/>
      </c>
    </row>
    <row r="4177" spans="1:36">
      <c r="A4177" s="41" t="str">
        <f t="shared" si="1962"/>
        <v/>
      </c>
      <c r="B4177" s="150" t="str">
        <f>IF(ISNUMBER(A4177),INDEX('MetaTrader Import'!$H$13:$J$5893,TRUNC(((A4177-$A$39+1)-1)/3)+1,MOD((A4177-$A$39+1)-1,3)+1),"")</f>
        <v/>
      </c>
      <c r="C4177" s="43" t="str">
        <f t="shared" si="1963"/>
        <v/>
      </c>
      <c r="D4177" s="43" t="str">
        <f t="shared" ca="1" si="1953"/>
        <v/>
      </c>
      <c r="E4177" s="43" t="str">
        <f t="shared" si="1964"/>
        <v/>
      </c>
      <c r="F4177" s="43" t="str">
        <f t="shared" si="1965"/>
        <v/>
      </c>
      <c r="G4177" s="43" t="str">
        <f>IF(A4177&lt;&gt;"",IF(A4177&lt;Data!$G$11*0.25,$C$13/$G$32,IF(A4177&gt;Data!$G$11*0.25,$C$13,$C$13*10)),"")</f>
        <v/>
      </c>
      <c r="H4177" s="43" t="str">
        <f>IF(A4177&lt;&gt;"",IF(Data!$G$9="constant",$C$13,IF(Data!$G$9="squeeze",G4177,F4177)),"")</f>
        <v/>
      </c>
      <c r="I4177" s="38" t="str">
        <f ca="1">IF(ISNUMBER(A4177),NORMINV(RAND(),0,IF(AND(Data!$G$9="squeeze",A4177&lt;Data!$G$11*0.25),$H$32,1)*$C$30*$C$13)*($C$14*$C$12),"")</f>
        <v/>
      </c>
      <c r="J4177" s="42" t="str">
        <f ca="1">IFERROR(IF(Data!$C$6="Real",B4177,I4177+J4176+($C$14*$C$12)*(NORMINV(RAND(),$C$15,CHOOSE($G$13,$C$13,F4177,G4177)))),"")</f>
        <v/>
      </c>
      <c r="K4177" s="88" t="str">
        <f>IF(ISNUMBER(A4177), IF($G$16="fixed",$G$17,MIN(H4177*Data!$C$7*$C$16*0.5,$C$17*Data!$C$7))*$C$12,"")</f>
        <v/>
      </c>
      <c r="L4177" s="42" t="str">
        <f t="shared" ca="1" si="1980"/>
        <v/>
      </c>
      <c r="M4177" s="44" t="str">
        <f t="shared" ca="1" si="1981"/>
        <v/>
      </c>
      <c r="N4177" s="44" t="str">
        <f t="shared" ca="1" si="1982"/>
        <v/>
      </c>
      <c r="O4177" s="108" t="str">
        <f t="shared" si="1966"/>
        <v/>
      </c>
      <c r="P4177" s="102" t="str">
        <f t="shared" si="1967"/>
        <v/>
      </c>
      <c r="Q4177" s="102" t="str">
        <f t="shared" si="1968"/>
        <v/>
      </c>
      <c r="R4177" s="120" t="str">
        <f t="shared" si="1969"/>
        <v/>
      </c>
      <c r="S4177" s="54" t="str">
        <f t="shared" si="1970"/>
        <v/>
      </c>
      <c r="T4177" s="5" t="str">
        <f t="shared" si="1971"/>
        <v/>
      </c>
      <c r="U4177" s="152" t="str">
        <f t="shared" si="1954"/>
        <v/>
      </c>
      <c r="V4177" s="152" t="str">
        <f t="shared" si="1955"/>
        <v/>
      </c>
      <c r="W4177" s="153" t="str">
        <f t="shared" si="1956"/>
        <v/>
      </c>
      <c r="X4177" s="153" t="str">
        <f t="shared" si="1957"/>
        <v/>
      </c>
      <c r="Y4177" s="153" t="str">
        <f t="shared" si="1958"/>
        <v/>
      </c>
      <c r="Z4177" s="153" t="str">
        <f t="shared" si="1959"/>
        <v/>
      </c>
      <c r="AA4177" s="152" t="str">
        <f t="shared" si="1960"/>
        <v/>
      </c>
      <c r="AB4177" s="152" t="str">
        <f t="shared" si="1961"/>
        <v/>
      </c>
      <c r="AC4177" s="154" t="str">
        <f t="shared" si="1972"/>
        <v/>
      </c>
      <c r="AD4177" s="154" t="str">
        <f t="shared" si="1973"/>
        <v/>
      </c>
      <c r="AE4177" s="3" t="str">
        <f t="shared" si="1974"/>
        <v/>
      </c>
      <c r="AF4177" s="3" t="str">
        <f t="shared" si="1975"/>
        <v/>
      </c>
      <c r="AG4177" s="3" t="str">
        <f t="shared" si="1976"/>
        <v/>
      </c>
      <c r="AH4177" s="4" t="str">
        <f t="shared" si="1977"/>
        <v/>
      </c>
      <c r="AI4177" s="75" t="str">
        <f t="shared" si="1978"/>
        <v/>
      </c>
      <c r="AJ4177" s="75" t="str">
        <f t="shared" si="1979"/>
        <v/>
      </c>
    </row>
    <row r="4178" spans="1:36">
      <c r="A4178" s="41" t="str">
        <f t="shared" si="1962"/>
        <v/>
      </c>
      <c r="B4178" s="150" t="str">
        <f>IF(ISNUMBER(A4178),INDEX('MetaTrader Import'!$H$13:$J$5893,TRUNC(((A4178-$A$39+1)-1)/3)+1,MOD((A4178-$A$39+1)-1,3)+1),"")</f>
        <v/>
      </c>
      <c r="C4178" s="43" t="str">
        <f t="shared" si="1963"/>
        <v/>
      </c>
      <c r="D4178" s="43" t="str">
        <f t="shared" ca="1" si="1953"/>
        <v/>
      </c>
      <c r="E4178" s="43" t="str">
        <f t="shared" si="1964"/>
        <v/>
      </c>
      <c r="F4178" s="43" t="str">
        <f t="shared" si="1965"/>
        <v/>
      </c>
      <c r="G4178" s="43" t="str">
        <f>IF(A4178&lt;&gt;"",IF(A4178&lt;Data!$G$11*0.25,$C$13/$G$32,IF(A4178&gt;Data!$G$11*0.25,$C$13,$C$13*10)),"")</f>
        <v/>
      </c>
      <c r="H4178" s="43" t="str">
        <f>IF(A4178&lt;&gt;"",IF(Data!$G$9="constant",$C$13,IF(Data!$G$9="squeeze",G4178,F4178)),"")</f>
        <v/>
      </c>
      <c r="I4178" s="38" t="str">
        <f ca="1">IF(ISNUMBER(A4178),NORMINV(RAND(),0,IF(AND(Data!$G$9="squeeze",A4178&lt;Data!$G$11*0.25),$H$32,1)*$C$30*$C$13)*($C$14*$C$12),"")</f>
        <v/>
      </c>
      <c r="J4178" s="42" t="str">
        <f ca="1">IFERROR(IF(Data!$C$6="Real",B4178,I4178+J4177+($C$14*$C$12)*(NORMINV(RAND(),$C$15,CHOOSE($G$13,$C$13,F4178,G4178)))),"")</f>
        <v/>
      </c>
      <c r="K4178" s="88" t="str">
        <f>IF(ISNUMBER(A4178), IF($G$16="fixed",$G$17,MIN(H4178*Data!$C$7*$C$16*0.5,$C$17*Data!$C$7))*$C$12,"")</f>
        <v/>
      </c>
      <c r="L4178" s="42" t="str">
        <f t="shared" ca="1" si="1980"/>
        <v/>
      </c>
      <c r="M4178" s="44" t="str">
        <f t="shared" ca="1" si="1981"/>
        <v/>
      </c>
      <c r="N4178" s="44" t="str">
        <f t="shared" ca="1" si="1982"/>
        <v/>
      </c>
      <c r="O4178" s="108" t="str">
        <f t="shared" si="1966"/>
        <v/>
      </c>
      <c r="P4178" s="102" t="str">
        <f t="shared" si="1967"/>
        <v/>
      </c>
      <c r="Q4178" s="102" t="str">
        <f t="shared" si="1968"/>
        <v/>
      </c>
      <c r="R4178" s="120" t="str">
        <f t="shared" si="1969"/>
        <v/>
      </c>
      <c r="S4178" s="54" t="str">
        <f t="shared" si="1970"/>
        <v/>
      </c>
      <c r="T4178" s="5" t="str">
        <f t="shared" si="1971"/>
        <v/>
      </c>
      <c r="U4178" s="152" t="str">
        <f t="shared" si="1954"/>
        <v/>
      </c>
      <c r="V4178" s="152" t="str">
        <f t="shared" si="1955"/>
        <v/>
      </c>
      <c r="W4178" s="153" t="str">
        <f t="shared" si="1956"/>
        <v/>
      </c>
      <c r="X4178" s="153" t="str">
        <f t="shared" si="1957"/>
        <v/>
      </c>
      <c r="Y4178" s="153" t="str">
        <f t="shared" si="1958"/>
        <v/>
      </c>
      <c r="Z4178" s="153" t="str">
        <f t="shared" si="1959"/>
        <v/>
      </c>
      <c r="AA4178" s="152" t="str">
        <f t="shared" si="1960"/>
        <v/>
      </c>
      <c r="AB4178" s="152" t="str">
        <f t="shared" si="1961"/>
        <v/>
      </c>
      <c r="AC4178" s="154" t="str">
        <f t="shared" si="1972"/>
        <v/>
      </c>
      <c r="AD4178" s="154" t="str">
        <f t="shared" si="1973"/>
        <v/>
      </c>
      <c r="AE4178" s="3" t="str">
        <f t="shared" si="1974"/>
        <v/>
      </c>
      <c r="AF4178" s="3" t="str">
        <f t="shared" si="1975"/>
        <v/>
      </c>
      <c r="AG4178" s="3" t="str">
        <f t="shared" si="1976"/>
        <v/>
      </c>
      <c r="AH4178" s="4" t="str">
        <f t="shared" si="1977"/>
        <v/>
      </c>
      <c r="AI4178" s="75" t="str">
        <f t="shared" si="1978"/>
        <v/>
      </c>
      <c r="AJ4178" s="75" t="str">
        <f t="shared" si="1979"/>
        <v/>
      </c>
    </row>
    <row r="4179" spans="1:36">
      <c r="A4179" s="41" t="str">
        <f t="shared" si="1962"/>
        <v/>
      </c>
      <c r="B4179" s="150" t="str">
        <f>IF(ISNUMBER(A4179),INDEX('MetaTrader Import'!$H$13:$J$5893,TRUNC(((A4179-$A$39+1)-1)/3)+1,MOD((A4179-$A$39+1)-1,3)+1),"")</f>
        <v/>
      </c>
      <c r="C4179" s="43" t="str">
        <f t="shared" si="1963"/>
        <v/>
      </c>
      <c r="D4179" s="43" t="str">
        <f t="shared" ca="1" si="1953"/>
        <v/>
      </c>
      <c r="E4179" s="43" t="str">
        <f t="shared" si="1964"/>
        <v/>
      </c>
      <c r="F4179" s="43" t="str">
        <f t="shared" si="1965"/>
        <v/>
      </c>
      <c r="G4179" s="43" t="str">
        <f>IF(A4179&lt;&gt;"",IF(A4179&lt;Data!$G$11*0.25,$C$13/$G$32,IF(A4179&gt;Data!$G$11*0.25,$C$13,$C$13*10)),"")</f>
        <v/>
      </c>
      <c r="H4179" s="43" t="str">
        <f>IF(A4179&lt;&gt;"",IF(Data!$G$9="constant",$C$13,IF(Data!$G$9="squeeze",G4179,F4179)),"")</f>
        <v/>
      </c>
      <c r="I4179" s="38" t="str">
        <f ca="1">IF(ISNUMBER(A4179),NORMINV(RAND(),0,IF(AND(Data!$G$9="squeeze",A4179&lt;Data!$G$11*0.25),$H$32,1)*$C$30*$C$13)*($C$14*$C$12),"")</f>
        <v/>
      </c>
      <c r="J4179" s="42" t="str">
        <f ca="1">IFERROR(IF(Data!$C$6="Real",B4179,I4179+J4178+($C$14*$C$12)*(NORMINV(RAND(),$C$15,CHOOSE($G$13,$C$13,F4179,G4179)))),"")</f>
        <v/>
      </c>
      <c r="K4179" s="88" t="str">
        <f>IF(ISNUMBER(A4179), IF($G$16="fixed",$G$17,MIN(H4179*Data!$C$7*$C$16*0.5,$C$17*Data!$C$7))*$C$12,"")</f>
        <v/>
      </c>
      <c r="L4179" s="42" t="str">
        <f t="shared" ca="1" si="1980"/>
        <v/>
      </c>
      <c r="M4179" s="44" t="str">
        <f t="shared" ca="1" si="1981"/>
        <v/>
      </c>
      <c r="N4179" s="44" t="str">
        <f t="shared" ca="1" si="1982"/>
        <v/>
      </c>
      <c r="O4179" s="108" t="str">
        <f t="shared" si="1966"/>
        <v/>
      </c>
      <c r="P4179" s="102" t="str">
        <f t="shared" si="1967"/>
        <v/>
      </c>
      <c r="Q4179" s="102" t="str">
        <f t="shared" si="1968"/>
        <v/>
      </c>
      <c r="R4179" s="120" t="str">
        <f t="shared" si="1969"/>
        <v/>
      </c>
      <c r="S4179" s="54" t="str">
        <f t="shared" si="1970"/>
        <v/>
      </c>
      <c r="T4179" s="5" t="str">
        <f t="shared" si="1971"/>
        <v/>
      </c>
      <c r="U4179" s="152" t="str">
        <f t="shared" si="1954"/>
        <v/>
      </c>
      <c r="V4179" s="152" t="str">
        <f t="shared" si="1955"/>
        <v/>
      </c>
      <c r="W4179" s="153" t="str">
        <f t="shared" si="1956"/>
        <v/>
      </c>
      <c r="X4179" s="153" t="str">
        <f t="shared" si="1957"/>
        <v/>
      </c>
      <c r="Y4179" s="153" t="str">
        <f t="shared" si="1958"/>
        <v/>
      </c>
      <c r="Z4179" s="153" t="str">
        <f t="shared" si="1959"/>
        <v/>
      </c>
      <c r="AA4179" s="152" t="str">
        <f t="shared" si="1960"/>
        <v/>
      </c>
      <c r="AB4179" s="152" t="str">
        <f t="shared" si="1961"/>
        <v/>
      </c>
      <c r="AC4179" s="154" t="str">
        <f t="shared" si="1972"/>
        <v/>
      </c>
      <c r="AD4179" s="154" t="str">
        <f t="shared" si="1973"/>
        <v/>
      </c>
      <c r="AE4179" s="3" t="str">
        <f t="shared" si="1974"/>
        <v/>
      </c>
      <c r="AF4179" s="3" t="str">
        <f t="shared" si="1975"/>
        <v/>
      </c>
      <c r="AG4179" s="3" t="str">
        <f t="shared" si="1976"/>
        <v/>
      </c>
      <c r="AH4179" s="4" t="str">
        <f t="shared" si="1977"/>
        <v/>
      </c>
      <c r="AI4179" s="75" t="str">
        <f t="shared" si="1978"/>
        <v/>
      </c>
      <c r="AJ4179" s="75" t="str">
        <f t="shared" si="1979"/>
        <v/>
      </c>
    </row>
    <row r="4180" spans="1:36">
      <c r="A4180" s="41" t="str">
        <f t="shared" si="1962"/>
        <v/>
      </c>
      <c r="B4180" s="150" t="str">
        <f>IF(ISNUMBER(A4180),INDEX('MetaTrader Import'!$H$13:$J$5893,TRUNC(((A4180-$A$39+1)-1)/3)+1,MOD((A4180-$A$39+1)-1,3)+1),"")</f>
        <v/>
      </c>
      <c r="C4180" s="43" t="str">
        <f t="shared" si="1963"/>
        <v/>
      </c>
      <c r="D4180" s="43" t="str">
        <f t="shared" ca="1" si="1953"/>
        <v/>
      </c>
      <c r="E4180" s="43" t="str">
        <f t="shared" si="1964"/>
        <v/>
      </c>
      <c r="F4180" s="43" t="str">
        <f t="shared" si="1965"/>
        <v/>
      </c>
      <c r="G4180" s="43" t="str">
        <f>IF(A4180&lt;&gt;"",IF(A4180&lt;Data!$G$11*0.25,$C$13/$G$32,IF(A4180&gt;Data!$G$11*0.25,$C$13,$C$13*10)),"")</f>
        <v/>
      </c>
      <c r="H4180" s="43" t="str">
        <f>IF(A4180&lt;&gt;"",IF(Data!$G$9="constant",$C$13,IF(Data!$G$9="squeeze",G4180,F4180)),"")</f>
        <v/>
      </c>
      <c r="I4180" s="38" t="str">
        <f ca="1">IF(ISNUMBER(A4180),NORMINV(RAND(),0,IF(AND(Data!$G$9="squeeze",A4180&lt;Data!$G$11*0.25),$H$32,1)*$C$30*$C$13)*($C$14*$C$12),"")</f>
        <v/>
      </c>
      <c r="J4180" s="42" t="str">
        <f ca="1">IFERROR(IF(Data!$C$6="Real",B4180,I4180+J4179+($C$14*$C$12)*(NORMINV(RAND(),$C$15,CHOOSE($G$13,$C$13,F4180,G4180)))),"")</f>
        <v/>
      </c>
      <c r="K4180" s="88" t="str">
        <f>IF(ISNUMBER(A4180), IF($G$16="fixed",$G$17,MIN(H4180*Data!$C$7*$C$16*0.5,$C$17*Data!$C$7))*$C$12,"")</f>
        <v/>
      </c>
      <c r="L4180" s="42" t="str">
        <f t="shared" ca="1" si="1980"/>
        <v/>
      </c>
      <c r="M4180" s="44" t="str">
        <f t="shared" ca="1" si="1981"/>
        <v/>
      </c>
      <c r="N4180" s="44" t="str">
        <f t="shared" ca="1" si="1982"/>
        <v/>
      </c>
      <c r="O4180" s="108" t="str">
        <f t="shared" si="1966"/>
        <v/>
      </c>
      <c r="P4180" s="102" t="str">
        <f t="shared" si="1967"/>
        <v/>
      </c>
      <c r="Q4180" s="102" t="str">
        <f t="shared" si="1968"/>
        <v/>
      </c>
      <c r="R4180" s="120" t="str">
        <f t="shared" si="1969"/>
        <v/>
      </c>
      <c r="S4180" s="54" t="str">
        <f t="shared" si="1970"/>
        <v/>
      </c>
      <c r="T4180" s="5" t="str">
        <f t="shared" si="1971"/>
        <v/>
      </c>
      <c r="U4180" s="152" t="str">
        <f t="shared" si="1954"/>
        <v/>
      </c>
      <c r="V4180" s="152" t="str">
        <f t="shared" si="1955"/>
        <v/>
      </c>
      <c r="W4180" s="153" t="str">
        <f t="shared" si="1956"/>
        <v/>
      </c>
      <c r="X4180" s="153" t="str">
        <f t="shared" si="1957"/>
        <v/>
      </c>
      <c r="Y4180" s="153" t="str">
        <f t="shared" si="1958"/>
        <v/>
      </c>
      <c r="Z4180" s="153" t="str">
        <f t="shared" si="1959"/>
        <v/>
      </c>
      <c r="AA4180" s="152" t="str">
        <f t="shared" si="1960"/>
        <v/>
      </c>
      <c r="AB4180" s="152" t="str">
        <f t="shared" si="1961"/>
        <v/>
      </c>
      <c r="AC4180" s="154" t="str">
        <f t="shared" si="1972"/>
        <v/>
      </c>
      <c r="AD4180" s="154" t="str">
        <f t="shared" si="1973"/>
        <v/>
      </c>
      <c r="AE4180" s="3" t="str">
        <f t="shared" si="1974"/>
        <v/>
      </c>
      <c r="AF4180" s="3" t="str">
        <f t="shared" si="1975"/>
        <v/>
      </c>
      <c r="AG4180" s="3" t="str">
        <f t="shared" si="1976"/>
        <v/>
      </c>
      <c r="AH4180" s="4" t="str">
        <f t="shared" si="1977"/>
        <v/>
      </c>
      <c r="AI4180" s="75" t="str">
        <f t="shared" si="1978"/>
        <v/>
      </c>
      <c r="AJ4180" s="75" t="str">
        <f t="shared" si="1979"/>
        <v/>
      </c>
    </row>
    <row r="4181" spans="1:36">
      <c r="A4181" s="41" t="str">
        <f t="shared" si="1962"/>
        <v/>
      </c>
      <c r="B4181" s="150" t="str">
        <f>IF(ISNUMBER(A4181),INDEX('MetaTrader Import'!$H$13:$J$5893,TRUNC(((A4181-$A$39+1)-1)/3)+1,MOD((A4181-$A$39+1)-1,3)+1),"")</f>
        <v/>
      </c>
      <c r="C4181" s="43" t="str">
        <f t="shared" si="1963"/>
        <v/>
      </c>
      <c r="D4181" s="43" t="str">
        <f t="shared" ca="1" si="1953"/>
        <v/>
      </c>
      <c r="E4181" s="43" t="str">
        <f t="shared" si="1964"/>
        <v/>
      </c>
      <c r="F4181" s="43" t="str">
        <f t="shared" si="1965"/>
        <v/>
      </c>
      <c r="G4181" s="43" t="str">
        <f>IF(A4181&lt;&gt;"",IF(A4181&lt;Data!$G$11*0.25,$C$13/$G$32,IF(A4181&gt;Data!$G$11*0.25,$C$13,$C$13*10)),"")</f>
        <v/>
      </c>
      <c r="H4181" s="43" t="str">
        <f>IF(A4181&lt;&gt;"",IF(Data!$G$9="constant",$C$13,IF(Data!$G$9="squeeze",G4181,F4181)),"")</f>
        <v/>
      </c>
      <c r="I4181" s="38" t="str">
        <f ca="1">IF(ISNUMBER(A4181),NORMINV(RAND(),0,IF(AND(Data!$G$9="squeeze",A4181&lt;Data!$G$11*0.25),$H$32,1)*$C$30*$C$13)*($C$14*$C$12),"")</f>
        <v/>
      </c>
      <c r="J4181" s="42" t="str">
        <f ca="1">IFERROR(IF(Data!$C$6="Real",B4181,I4181+J4180+($C$14*$C$12)*(NORMINV(RAND(),$C$15,CHOOSE($G$13,$C$13,F4181,G4181)))),"")</f>
        <v/>
      </c>
      <c r="K4181" s="88" t="str">
        <f>IF(ISNUMBER(A4181), IF($G$16="fixed",$G$17,MIN(H4181*Data!$C$7*$C$16*0.5,$C$17*Data!$C$7))*$C$12,"")</f>
        <v/>
      </c>
      <c r="L4181" s="42" t="str">
        <f t="shared" ca="1" si="1980"/>
        <v/>
      </c>
      <c r="M4181" s="44" t="str">
        <f t="shared" ca="1" si="1981"/>
        <v/>
      </c>
      <c r="N4181" s="44" t="str">
        <f t="shared" ca="1" si="1982"/>
        <v/>
      </c>
      <c r="O4181" s="108" t="str">
        <f t="shared" si="1966"/>
        <v/>
      </c>
      <c r="P4181" s="102" t="str">
        <f t="shared" si="1967"/>
        <v/>
      </c>
      <c r="Q4181" s="102" t="str">
        <f t="shared" si="1968"/>
        <v/>
      </c>
      <c r="R4181" s="120" t="str">
        <f t="shared" si="1969"/>
        <v/>
      </c>
      <c r="S4181" s="54" t="str">
        <f t="shared" si="1970"/>
        <v/>
      </c>
      <c r="T4181" s="5" t="str">
        <f t="shared" si="1971"/>
        <v/>
      </c>
      <c r="U4181" s="152" t="str">
        <f t="shared" si="1954"/>
        <v/>
      </c>
      <c r="V4181" s="152" t="str">
        <f t="shared" si="1955"/>
        <v/>
      </c>
      <c r="W4181" s="153" t="str">
        <f t="shared" si="1956"/>
        <v/>
      </c>
      <c r="X4181" s="153" t="str">
        <f t="shared" si="1957"/>
        <v/>
      </c>
      <c r="Y4181" s="153" t="str">
        <f t="shared" si="1958"/>
        <v/>
      </c>
      <c r="Z4181" s="153" t="str">
        <f t="shared" si="1959"/>
        <v/>
      </c>
      <c r="AA4181" s="152" t="str">
        <f t="shared" si="1960"/>
        <v/>
      </c>
      <c r="AB4181" s="152" t="str">
        <f t="shared" si="1961"/>
        <v/>
      </c>
      <c r="AC4181" s="154" t="str">
        <f t="shared" si="1972"/>
        <v/>
      </c>
      <c r="AD4181" s="154" t="str">
        <f t="shared" si="1973"/>
        <v/>
      </c>
      <c r="AE4181" s="3" t="str">
        <f t="shared" si="1974"/>
        <v/>
      </c>
      <c r="AF4181" s="3" t="str">
        <f t="shared" si="1975"/>
        <v/>
      </c>
      <c r="AG4181" s="3" t="str">
        <f t="shared" si="1976"/>
        <v/>
      </c>
      <c r="AH4181" s="4" t="str">
        <f t="shared" si="1977"/>
        <v/>
      </c>
      <c r="AI4181" s="75" t="str">
        <f t="shared" si="1978"/>
        <v/>
      </c>
      <c r="AJ4181" s="75" t="str">
        <f t="shared" si="1979"/>
        <v/>
      </c>
    </row>
    <row r="4182" spans="1:36">
      <c r="A4182" s="41" t="str">
        <f t="shared" si="1962"/>
        <v/>
      </c>
      <c r="B4182" s="150" t="str">
        <f>IF(ISNUMBER(A4182),INDEX('MetaTrader Import'!$H$13:$J$5893,TRUNC(((A4182-$A$39+1)-1)/3)+1,MOD((A4182-$A$39+1)-1,3)+1),"")</f>
        <v/>
      </c>
      <c r="C4182" s="43" t="str">
        <f t="shared" si="1963"/>
        <v/>
      </c>
      <c r="D4182" s="43" t="str">
        <f t="shared" ca="1" si="1953"/>
        <v/>
      </c>
      <c r="E4182" s="43" t="str">
        <f t="shared" si="1964"/>
        <v/>
      </c>
      <c r="F4182" s="43" t="str">
        <f t="shared" si="1965"/>
        <v/>
      </c>
      <c r="G4182" s="43" t="str">
        <f>IF(A4182&lt;&gt;"",IF(A4182&lt;Data!$G$11*0.25,$C$13/$G$32,IF(A4182&gt;Data!$G$11*0.25,$C$13,$C$13*10)),"")</f>
        <v/>
      </c>
      <c r="H4182" s="43" t="str">
        <f>IF(A4182&lt;&gt;"",IF(Data!$G$9="constant",$C$13,IF(Data!$G$9="squeeze",G4182,F4182)),"")</f>
        <v/>
      </c>
      <c r="I4182" s="38" t="str">
        <f ca="1">IF(ISNUMBER(A4182),NORMINV(RAND(),0,IF(AND(Data!$G$9="squeeze",A4182&lt;Data!$G$11*0.25),$H$32,1)*$C$30*$C$13)*($C$14*$C$12),"")</f>
        <v/>
      </c>
      <c r="J4182" s="42" t="str">
        <f ca="1">IFERROR(IF(Data!$C$6="Real",B4182,I4182+J4181+($C$14*$C$12)*(NORMINV(RAND(),$C$15,CHOOSE($G$13,$C$13,F4182,G4182)))),"")</f>
        <v/>
      </c>
      <c r="K4182" s="88" t="str">
        <f>IF(ISNUMBER(A4182), IF($G$16="fixed",$G$17,MIN(H4182*Data!$C$7*$C$16*0.5,$C$17*Data!$C$7))*$C$12,"")</f>
        <v/>
      </c>
      <c r="L4182" s="42" t="str">
        <f t="shared" ca="1" si="1980"/>
        <v/>
      </c>
      <c r="M4182" s="44" t="str">
        <f t="shared" ca="1" si="1981"/>
        <v/>
      </c>
      <c r="N4182" s="44" t="str">
        <f t="shared" ca="1" si="1982"/>
        <v/>
      </c>
      <c r="O4182" s="108" t="str">
        <f t="shared" si="1966"/>
        <v/>
      </c>
      <c r="P4182" s="102" t="str">
        <f t="shared" si="1967"/>
        <v/>
      </c>
      <c r="Q4182" s="102" t="str">
        <f t="shared" si="1968"/>
        <v/>
      </c>
      <c r="R4182" s="120" t="str">
        <f t="shared" si="1969"/>
        <v/>
      </c>
      <c r="S4182" s="54" t="str">
        <f t="shared" si="1970"/>
        <v/>
      </c>
      <c r="T4182" s="5" t="str">
        <f t="shared" si="1971"/>
        <v/>
      </c>
      <c r="U4182" s="152" t="str">
        <f t="shared" si="1954"/>
        <v/>
      </c>
      <c r="V4182" s="152" t="str">
        <f t="shared" si="1955"/>
        <v/>
      </c>
      <c r="W4182" s="153" t="str">
        <f t="shared" si="1956"/>
        <v/>
      </c>
      <c r="X4182" s="153" t="str">
        <f t="shared" si="1957"/>
        <v/>
      </c>
      <c r="Y4182" s="153" t="str">
        <f t="shared" si="1958"/>
        <v/>
      </c>
      <c r="Z4182" s="153" t="str">
        <f t="shared" si="1959"/>
        <v/>
      </c>
      <c r="AA4182" s="152" t="str">
        <f t="shared" si="1960"/>
        <v/>
      </c>
      <c r="AB4182" s="152" t="str">
        <f t="shared" si="1961"/>
        <v/>
      </c>
      <c r="AC4182" s="154" t="str">
        <f t="shared" si="1972"/>
        <v/>
      </c>
      <c r="AD4182" s="154" t="str">
        <f t="shared" si="1973"/>
        <v/>
      </c>
      <c r="AE4182" s="3" t="str">
        <f t="shared" si="1974"/>
        <v/>
      </c>
      <c r="AF4182" s="3" t="str">
        <f t="shared" si="1975"/>
        <v/>
      </c>
      <c r="AG4182" s="3" t="str">
        <f t="shared" si="1976"/>
        <v/>
      </c>
      <c r="AH4182" s="4" t="str">
        <f t="shared" si="1977"/>
        <v/>
      </c>
      <c r="AI4182" s="75" t="str">
        <f t="shared" si="1978"/>
        <v/>
      </c>
      <c r="AJ4182" s="75" t="str">
        <f t="shared" si="1979"/>
        <v/>
      </c>
    </row>
    <row r="4183" spans="1:36">
      <c r="A4183" s="41" t="str">
        <f t="shared" si="1962"/>
        <v/>
      </c>
      <c r="B4183" s="150" t="str">
        <f>IF(ISNUMBER(A4183),INDEX('MetaTrader Import'!$H$13:$J$5893,TRUNC(((A4183-$A$39+1)-1)/3)+1,MOD((A4183-$A$39+1)-1,3)+1),"")</f>
        <v/>
      </c>
      <c r="C4183" s="43" t="str">
        <f t="shared" si="1963"/>
        <v/>
      </c>
      <c r="D4183" s="43" t="str">
        <f t="shared" ca="1" si="1953"/>
        <v/>
      </c>
      <c r="E4183" s="43" t="str">
        <f t="shared" si="1964"/>
        <v/>
      </c>
      <c r="F4183" s="43" t="str">
        <f t="shared" si="1965"/>
        <v/>
      </c>
      <c r="G4183" s="43" t="str">
        <f>IF(A4183&lt;&gt;"",IF(A4183&lt;Data!$G$11*0.25,$C$13/$G$32,IF(A4183&gt;Data!$G$11*0.25,$C$13,$C$13*10)),"")</f>
        <v/>
      </c>
      <c r="H4183" s="43" t="str">
        <f>IF(A4183&lt;&gt;"",IF(Data!$G$9="constant",$C$13,IF(Data!$G$9="squeeze",G4183,F4183)),"")</f>
        <v/>
      </c>
      <c r="I4183" s="38" t="str">
        <f ca="1">IF(ISNUMBER(A4183),NORMINV(RAND(),0,IF(AND(Data!$G$9="squeeze",A4183&lt;Data!$G$11*0.25),$H$32,1)*$C$30*$C$13)*($C$14*$C$12),"")</f>
        <v/>
      </c>
      <c r="J4183" s="42" t="str">
        <f ca="1">IFERROR(IF(Data!$C$6="Real",B4183,I4183+J4182+($C$14*$C$12)*(NORMINV(RAND(),$C$15,CHOOSE($G$13,$C$13,F4183,G4183)))),"")</f>
        <v/>
      </c>
      <c r="K4183" s="88" t="str">
        <f>IF(ISNUMBER(A4183), IF($G$16="fixed",$G$17,MIN(H4183*Data!$C$7*$C$16*0.5,$C$17*Data!$C$7))*$C$12,"")</f>
        <v/>
      </c>
      <c r="L4183" s="42" t="str">
        <f t="shared" ca="1" si="1980"/>
        <v/>
      </c>
      <c r="M4183" s="44" t="str">
        <f t="shared" ca="1" si="1981"/>
        <v/>
      </c>
      <c r="N4183" s="44" t="str">
        <f t="shared" ca="1" si="1982"/>
        <v/>
      </c>
      <c r="O4183" s="108" t="str">
        <f t="shared" si="1966"/>
        <v/>
      </c>
      <c r="P4183" s="102" t="str">
        <f t="shared" si="1967"/>
        <v/>
      </c>
      <c r="Q4183" s="102" t="str">
        <f t="shared" si="1968"/>
        <v/>
      </c>
      <c r="R4183" s="120" t="str">
        <f t="shared" si="1969"/>
        <v/>
      </c>
      <c r="S4183" s="54" t="str">
        <f t="shared" si="1970"/>
        <v/>
      </c>
      <c r="T4183" s="5" t="str">
        <f t="shared" si="1971"/>
        <v/>
      </c>
      <c r="U4183" s="152" t="str">
        <f t="shared" si="1954"/>
        <v/>
      </c>
      <c r="V4183" s="152" t="str">
        <f t="shared" si="1955"/>
        <v/>
      </c>
      <c r="W4183" s="153" t="str">
        <f t="shared" si="1956"/>
        <v/>
      </c>
      <c r="X4183" s="153" t="str">
        <f t="shared" si="1957"/>
        <v/>
      </c>
      <c r="Y4183" s="153" t="str">
        <f t="shared" si="1958"/>
        <v/>
      </c>
      <c r="Z4183" s="153" t="str">
        <f t="shared" si="1959"/>
        <v/>
      </c>
      <c r="AA4183" s="152" t="str">
        <f t="shared" si="1960"/>
        <v/>
      </c>
      <c r="AB4183" s="152" t="str">
        <f t="shared" si="1961"/>
        <v/>
      </c>
      <c r="AC4183" s="154" t="str">
        <f t="shared" si="1972"/>
        <v/>
      </c>
      <c r="AD4183" s="154" t="str">
        <f t="shared" si="1973"/>
        <v/>
      </c>
      <c r="AE4183" s="3" t="str">
        <f t="shared" si="1974"/>
        <v/>
      </c>
      <c r="AF4183" s="3" t="str">
        <f t="shared" si="1975"/>
        <v/>
      </c>
      <c r="AG4183" s="3" t="str">
        <f t="shared" si="1976"/>
        <v/>
      </c>
      <c r="AH4183" s="4" t="str">
        <f t="shared" si="1977"/>
        <v/>
      </c>
      <c r="AI4183" s="75" t="str">
        <f t="shared" si="1978"/>
        <v/>
      </c>
      <c r="AJ4183" s="75" t="str">
        <f t="shared" si="1979"/>
        <v/>
      </c>
    </row>
    <row r="4184" spans="1:36">
      <c r="A4184" s="41" t="str">
        <f t="shared" si="1962"/>
        <v/>
      </c>
      <c r="B4184" s="150" t="str">
        <f>IF(ISNUMBER(A4184),INDEX('MetaTrader Import'!$H$13:$J$5893,TRUNC(((A4184-$A$39+1)-1)/3)+1,MOD((A4184-$A$39+1)-1,3)+1),"")</f>
        <v/>
      </c>
      <c r="C4184" s="43" t="str">
        <f t="shared" si="1963"/>
        <v/>
      </c>
      <c r="D4184" s="43" t="str">
        <f t="shared" ca="1" si="1953"/>
        <v/>
      </c>
      <c r="E4184" s="43" t="str">
        <f t="shared" si="1964"/>
        <v/>
      </c>
      <c r="F4184" s="43" t="str">
        <f t="shared" si="1965"/>
        <v/>
      </c>
      <c r="G4184" s="43" t="str">
        <f>IF(A4184&lt;&gt;"",IF(A4184&lt;Data!$G$11*0.25,$C$13/$G$32,IF(A4184&gt;Data!$G$11*0.25,$C$13,$C$13*10)),"")</f>
        <v/>
      </c>
      <c r="H4184" s="43" t="str">
        <f>IF(A4184&lt;&gt;"",IF(Data!$G$9="constant",$C$13,IF(Data!$G$9="squeeze",G4184,F4184)),"")</f>
        <v/>
      </c>
      <c r="I4184" s="38" t="str">
        <f ca="1">IF(ISNUMBER(A4184),NORMINV(RAND(),0,IF(AND(Data!$G$9="squeeze",A4184&lt;Data!$G$11*0.25),$H$32,1)*$C$30*$C$13)*($C$14*$C$12),"")</f>
        <v/>
      </c>
      <c r="J4184" s="42" t="str">
        <f ca="1">IFERROR(IF(Data!$C$6="Real",B4184,I4184+J4183+($C$14*$C$12)*(NORMINV(RAND(),$C$15,CHOOSE($G$13,$C$13,F4184,G4184)))),"")</f>
        <v/>
      </c>
      <c r="K4184" s="88" t="str">
        <f>IF(ISNUMBER(A4184), IF($G$16="fixed",$G$17,MIN(H4184*Data!$C$7*$C$16*0.5,$C$17*Data!$C$7))*$C$12,"")</f>
        <v/>
      </c>
      <c r="L4184" s="42" t="str">
        <f t="shared" ca="1" si="1980"/>
        <v/>
      </c>
      <c r="M4184" s="44" t="str">
        <f t="shared" ca="1" si="1981"/>
        <v/>
      </c>
      <c r="N4184" s="44" t="str">
        <f t="shared" ca="1" si="1982"/>
        <v/>
      </c>
      <c r="O4184" s="108" t="str">
        <f t="shared" si="1966"/>
        <v/>
      </c>
      <c r="P4184" s="102" t="str">
        <f t="shared" si="1967"/>
        <v/>
      </c>
      <c r="Q4184" s="102" t="str">
        <f t="shared" si="1968"/>
        <v/>
      </c>
      <c r="R4184" s="120" t="str">
        <f t="shared" si="1969"/>
        <v/>
      </c>
      <c r="S4184" s="54" t="str">
        <f t="shared" si="1970"/>
        <v/>
      </c>
      <c r="T4184" s="5" t="str">
        <f t="shared" si="1971"/>
        <v/>
      </c>
      <c r="U4184" s="152" t="str">
        <f t="shared" si="1954"/>
        <v/>
      </c>
      <c r="V4184" s="152" t="str">
        <f t="shared" si="1955"/>
        <v/>
      </c>
      <c r="W4184" s="153" t="str">
        <f t="shared" si="1956"/>
        <v/>
      </c>
      <c r="X4184" s="153" t="str">
        <f t="shared" si="1957"/>
        <v/>
      </c>
      <c r="Y4184" s="153" t="str">
        <f t="shared" si="1958"/>
        <v/>
      </c>
      <c r="Z4184" s="153" t="str">
        <f t="shared" si="1959"/>
        <v/>
      </c>
      <c r="AA4184" s="152" t="str">
        <f t="shared" si="1960"/>
        <v/>
      </c>
      <c r="AB4184" s="152" t="str">
        <f t="shared" si="1961"/>
        <v/>
      </c>
      <c r="AC4184" s="154" t="str">
        <f t="shared" si="1972"/>
        <v/>
      </c>
      <c r="AD4184" s="154" t="str">
        <f t="shared" si="1973"/>
        <v/>
      </c>
      <c r="AE4184" s="3" t="str">
        <f t="shared" si="1974"/>
        <v/>
      </c>
      <c r="AF4184" s="3" t="str">
        <f t="shared" si="1975"/>
        <v/>
      </c>
      <c r="AG4184" s="3" t="str">
        <f t="shared" si="1976"/>
        <v/>
      </c>
      <c r="AH4184" s="4" t="str">
        <f t="shared" si="1977"/>
        <v/>
      </c>
      <c r="AI4184" s="75" t="str">
        <f t="shared" si="1978"/>
        <v/>
      </c>
      <c r="AJ4184" s="75" t="str">
        <f t="shared" si="1979"/>
        <v/>
      </c>
    </row>
    <row r="4185" spans="1:36">
      <c r="A4185" s="41" t="str">
        <f t="shared" si="1962"/>
        <v/>
      </c>
      <c r="B4185" s="150" t="str">
        <f>IF(ISNUMBER(A4185),INDEX('MetaTrader Import'!$H$13:$J$5893,TRUNC(((A4185-$A$39+1)-1)/3)+1,MOD((A4185-$A$39+1)-1,3)+1),"")</f>
        <v/>
      </c>
      <c r="C4185" s="43" t="str">
        <f t="shared" si="1963"/>
        <v/>
      </c>
      <c r="D4185" s="43" t="str">
        <f t="shared" ca="1" si="1953"/>
        <v/>
      </c>
      <c r="E4185" s="43" t="str">
        <f t="shared" si="1964"/>
        <v/>
      </c>
      <c r="F4185" s="43" t="str">
        <f t="shared" si="1965"/>
        <v/>
      </c>
      <c r="G4185" s="43" t="str">
        <f>IF(A4185&lt;&gt;"",IF(A4185&lt;Data!$G$11*0.25,$C$13/$G$32,IF(A4185&gt;Data!$G$11*0.25,$C$13,$C$13*10)),"")</f>
        <v/>
      </c>
      <c r="H4185" s="43" t="str">
        <f>IF(A4185&lt;&gt;"",IF(Data!$G$9="constant",$C$13,IF(Data!$G$9="squeeze",G4185,F4185)),"")</f>
        <v/>
      </c>
      <c r="I4185" s="38" t="str">
        <f ca="1">IF(ISNUMBER(A4185),NORMINV(RAND(),0,IF(AND(Data!$G$9="squeeze",A4185&lt;Data!$G$11*0.25),$H$32,1)*$C$30*$C$13)*($C$14*$C$12),"")</f>
        <v/>
      </c>
      <c r="J4185" s="42" t="str">
        <f ca="1">IFERROR(IF(Data!$C$6="Real",B4185,I4185+J4184+($C$14*$C$12)*(NORMINV(RAND(),$C$15,CHOOSE($G$13,$C$13,F4185,G4185)))),"")</f>
        <v/>
      </c>
      <c r="K4185" s="88" t="str">
        <f>IF(ISNUMBER(A4185), IF($G$16="fixed",$G$17,MIN(H4185*Data!$C$7*$C$16*0.5,$C$17*Data!$C$7))*$C$12,"")</f>
        <v/>
      </c>
      <c r="L4185" s="42" t="str">
        <f t="shared" ca="1" si="1980"/>
        <v/>
      </c>
      <c r="M4185" s="44" t="str">
        <f t="shared" ca="1" si="1981"/>
        <v/>
      </c>
      <c r="N4185" s="44" t="str">
        <f t="shared" ca="1" si="1982"/>
        <v/>
      </c>
      <c r="O4185" s="108" t="str">
        <f t="shared" si="1966"/>
        <v/>
      </c>
      <c r="P4185" s="102" t="str">
        <f t="shared" si="1967"/>
        <v/>
      </c>
      <c r="Q4185" s="102" t="str">
        <f t="shared" si="1968"/>
        <v/>
      </c>
      <c r="R4185" s="120" t="str">
        <f t="shared" si="1969"/>
        <v/>
      </c>
      <c r="S4185" s="54" t="str">
        <f t="shared" si="1970"/>
        <v/>
      </c>
      <c r="T4185" s="5" t="str">
        <f t="shared" si="1971"/>
        <v/>
      </c>
      <c r="U4185" s="152" t="str">
        <f t="shared" si="1954"/>
        <v/>
      </c>
      <c r="V4185" s="152" t="str">
        <f t="shared" si="1955"/>
        <v/>
      </c>
      <c r="W4185" s="153" t="str">
        <f t="shared" si="1956"/>
        <v/>
      </c>
      <c r="X4185" s="153" t="str">
        <f t="shared" si="1957"/>
        <v/>
      </c>
      <c r="Y4185" s="153" t="str">
        <f t="shared" si="1958"/>
        <v/>
      </c>
      <c r="Z4185" s="153" t="str">
        <f t="shared" si="1959"/>
        <v/>
      </c>
      <c r="AA4185" s="152" t="str">
        <f t="shared" si="1960"/>
        <v/>
      </c>
      <c r="AB4185" s="152" t="str">
        <f t="shared" si="1961"/>
        <v/>
      </c>
      <c r="AC4185" s="154" t="str">
        <f t="shared" si="1972"/>
        <v/>
      </c>
      <c r="AD4185" s="154" t="str">
        <f t="shared" si="1973"/>
        <v/>
      </c>
      <c r="AE4185" s="3" t="str">
        <f t="shared" si="1974"/>
        <v/>
      </c>
      <c r="AF4185" s="3" t="str">
        <f t="shared" si="1975"/>
        <v/>
      </c>
      <c r="AG4185" s="3" t="str">
        <f t="shared" si="1976"/>
        <v/>
      </c>
      <c r="AH4185" s="4" t="str">
        <f t="shared" si="1977"/>
        <v/>
      </c>
      <c r="AI4185" s="75" t="str">
        <f t="shared" si="1978"/>
        <v/>
      </c>
      <c r="AJ4185" s="75" t="str">
        <f t="shared" si="1979"/>
        <v/>
      </c>
    </row>
    <row r="4186" spans="1:36">
      <c r="A4186" s="41" t="str">
        <f t="shared" si="1962"/>
        <v/>
      </c>
      <c r="B4186" s="150" t="str">
        <f>IF(ISNUMBER(A4186),INDEX('MetaTrader Import'!$H$13:$J$5893,TRUNC(((A4186-$A$39+1)-1)/3)+1,MOD((A4186-$A$39+1)-1,3)+1),"")</f>
        <v/>
      </c>
      <c r="C4186" s="43" t="str">
        <f t="shared" si="1963"/>
        <v/>
      </c>
      <c r="D4186" s="43" t="str">
        <f t="shared" ca="1" si="1953"/>
        <v/>
      </c>
      <c r="E4186" s="43" t="str">
        <f t="shared" si="1964"/>
        <v/>
      </c>
      <c r="F4186" s="43" t="str">
        <f t="shared" si="1965"/>
        <v/>
      </c>
      <c r="G4186" s="43" t="str">
        <f>IF(A4186&lt;&gt;"",IF(A4186&lt;Data!$G$11*0.25,$C$13/$G$32,IF(A4186&gt;Data!$G$11*0.25,$C$13,$C$13*10)),"")</f>
        <v/>
      </c>
      <c r="H4186" s="43" t="str">
        <f>IF(A4186&lt;&gt;"",IF(Data!$G$9="constant",$C$13,IF(Data!$G$9="squeeze",G4186,F4186)),"")</f>
        <v/>
      </c>
      <c r="I4186" s="38" t="str">
        <f ca="1">IF(ISNUMBER(A4186),NORMINV(RAND(),0,IF(AND(Data!$G$9="squeeze",A4186&lt;Data!$G$11*0.25),$H$32,1)*$C$30*$C$13)*($C$14*$C$12),"")</f>
        <v/>
      </c>
      <c r="J4186" s="42" t="str">
        <f ca="1">IFERROR(IF(Data!$C$6="Real",B4186,I4186+J4185+($C$14*$C$12)*(NORMINV(RAND(),$C$15,CHOOSE($G$13,$C$13,F4186,G4186)))),"")</f>
        <v/>
      </c>
      <c r="K4186" s="88" t="str">
        <f>IF(ISNUMBER(A4186), IF($G$16="fixed",$G$17,MIN(H4186*Data!$C$7*$C$16*0.5,$C$17*Data!$C$7))*$C$12,"")</f>
        <v/>
      </c>
      <c r="L4186" s="42" t="str">
        <f t="shared" ca="1" si="1980"/>
        <v/>
      </c>
      <c r="M4186" s="44" t="str">
        <f t="shared" ca="1" si="1981"/>
        <v/>
      </c>
      <c r="N4186" s="44" t="str">
        <f t="shared" ca="1" si="1982"/>
        <v/>
      </c>
      <c r="O4186" s="108" t="str">
        <f t="shared" si="1966"/>
        <v/>
      </c>
      <c r="P4186" s="102" t="str">
        <f t="shared" si="1967"/>
        <v/>
      </c>
      <c r="Q4186" s="102" t="str">
        <f t="shared" si="1968"/>
        <v/>
      </c>
      <c r="R4186" s="120" t="str">
        <f t="shared" si="1969"/>
        <v/>
      </c>
      <c r="S4186" s="54" t="str">
        <f t="shared" si="1970"/>
        <v/>
      </c>
      <c r="T4186" s="5" t="str">
        <f t="shared" si="1971"/>
        <v/>
      </c>
      <c r="U4186" s="152" t="str">
        <f t="shared" si="1954"/>
        <v/>
      </c>
      <c r="V4186" s="152" t="str">
        <f t="shared" si="1955"/>
        <v/>
      </c>
      <c r="W4186" s="153" t="str">
        <f t="shared" si="1956"/>
        <v/>
      </c>
      <c r="X4186" s="153" t="str">
        <f t="shared" si="1957"/>
        <v/>
      </c>
      <c r="Y4186" s="153" t="str">
        <f t="shared" si="1958"/>
        <v/>
      </c>
      <c r="Z4186" s="153" t="str">
        <f t="shared" si="1959"/>
        <v/>
      </c>
      <c r="AA4186" s="152" t="str">
        <f t="shared" si="1960"/>
        <v/>
      </c>
      <c r="AB4186" s="152" t="str">
        <f t="shared" si="1961"/>
        <v/>
      </c>
      <c r="AC4186" s="154" t="str">
        <f t="shared" si="1972"/>
        <v/>
      </c>
      <c r="AD4186" s="154" t="str">
        <f t="shared" si="1973"/>
        <v/>
      </c>
      <c r="AE4186" s="3" t="str">
        <f t="shared" si="1974"/>
        <v/>
      </c>
      <c r="AF4186" s="3" t="str">
        <f t="shared" si="1975"/>
        <v/>
      </c>
      <c r="AG4186" s="3" t="str">
        <f t="shared" si="1976"/>
        <v/>
      </c>
      <c r="AH4186" s="4" t="str">
        <f t="shared" si="1977"/>
        <v/>
      </c>
      <c r="AI4186" s="75" t="str">
        <f t="shared" si="1978"/>
        <v/>
      </c>
      <c r="AJ4186" s="75" t="str">
        <f t="shared" si="1979"/>
        <v/>
      </c>
    </row>
    <row r="4187" spans="1:36">
      <c r="A4187" s="41" t="str">
        <f t="shared" si="1962"/>
        <v/>
      </c>
      <c r="B4187" s="150" t="str">
        <f>IF(ISNUMBER(A4187),INDEX('MetaTrader Import'!$H$13:$J$5893,TRUNC(((A4187-$A$39+1)-1)/3)+1,MOD((A4187-$A$39+1)-1,3)+1),"")</f>
        <v/>
      </c>
      <c r="C4187" s="43" t="str">
        <f t="shared" si="1963"/>
        <v/>
      </c>
      <c r="D4187" s="43" t="str">
        <f t="shared" ca="1" si="1953"/>
        <v/>
      </c>
      <c r="E4187" s="43" t="str">
        <f t="shared" si="1964"/>
        <v/>
      </c>
      <c r="F4187" s="43" t="str">
        <f t="shared" si="1965"/>
        <v/>
      </c>
      <c r="G4187" s="43" t="str">
        <f>IF(A4187&lt;&gt;"",IF(A4187&lt;Data!$G$11*0.25,$C$13/$G$32,IF(A4187&gt;Data!$G$11*0.25,$C$13,$C$13*10)),"")</f>
        <v/>
      </c>
      <c r="H4187" s="43" t="str">
        <f>IF(A4187&lt;&gt;"",IF(Data!$G$9="constant",$C$13,IF(Data!$G$9="squeeze",G4187,F4187)),"")</f>
        <v/>
      </c>
      <c r="I4187" s="38" t="str">
        <f ca="1">IF(ISNUMBER(A4187),NORMINV(RAND(),0,IF(AND(Data!$G$9="squeeze",A4187&lt;Data!$G$11*0.25),$H$32,1)*$C$30*$C$13)*($C$14*$C$12),"")</f>
        <v/>
      </c>
      <c r="J4187" s="42" t="str">
        <f ca="1">IFERROR(IF(Data!$C$6="Real",B4187,I4187+J4186+($C$14*$C$12)*(NORMINV(RAND(),$C$15,CHOOSE($G$13,$C$13,F4187,G4187)))),"")</f>
        <v/>
      </c>
      <c r="K4187" s="88" t="str">
        <f>IF(ISNUMBER(A4187), IF($G$16="fixed",$G$17,MIN(H4187*Data!$C$7*$C$16*0.5,$C$17*Data!$C$7))*$C$12,"")</f>
        <v/>
      </c>
      <c r="L4187" s="42" t="str">
        <f t="shared" ca="1" si="1980"/>
        <v/>
      </c>
      <c r="M4187" s="44" t="str">
        <f t="shared" ca="1" si="1981"/>
        <v/>
      </c>
      <c r="N4187" s="44" t="str">
        <f t="shared" ca="1" si="1982"/>
        <v/>
      </c>
      <c r="O4187" s="108" t="str">
        <f t="shared" si="1966"/>
        <v/>
      </c>
      <c r="P4187" s="102" t="str">
        <f t="shared" si="1967"/>
        <v/>
      </c>
      <c r="Q4187" s="102" t="str">
        <f t="shared" si="1968"/>
        <v/>
      </c>
      <c r="R4187" s="120" t="str">
        <f t="shared" si="1969"/>
        <v/>
      </c>
      <c r="S4187" s="54" t="str">
        <f t="shared" si="1970"/>
        <v/>
      </c>
      <c r="T4187" s="5" t="str">
        <f t="shared" si="1971"/>
        <v/>
      </c>
      <c r="U4187" s="152" t="str">
        <f t="shared" si="1954"/>
        <v/>
      </c>
      <c r="V4187" s="152" t="str">
        <f t="shared" si="1955"/>
        <v/>
      </c>
      <c r="W4187" s="153" t="str">
        <f t="shared" si="1956"/>
        <v/>
      </c>
      <c r="X4187" s="153" t="str">
        <f t="shared" si="1957"/>
        <v/>
      </c>
      <c r="Y4187" s="153" t="str">
        <f t="shared" si="1958"/>
        <v/>
      </c>
      <c r="Z4187" s="153" t="str">
        <f t="shared" si="1959"/>
        <v/>
      </c>
      <c r="AA4187" s="152" t="str">
        <f t="shared" si="1960"/>
        <v/>
      </c>
      <c r="AB4187" s="152" t="str">
        <f t="shared" si="1961"/>
        <v/>
      </c>
      <c r="AC4187" s="154" t="str">
        <f t="shared" si="1972"/>
        <v/>
      </c>
      <c r="AD4187" s="154" t="str">
        <f t="shared" si="1973"/>
        <v/>
      </c>
      <c r="AE4187" s="3" t="str">
        <f t="shared" si="1974"/>
        <v/>
      </c>
      <c r="AF4187" s="3" t="str">
        <f t="shared" si="1975"/>
        <v/>
      </c>
      <c r="AG4187" s="3" t="str">
        <f t="shared" si="1976"/>
        <v/>
      </c>
      <c r="AH4187" s="4" t="str">
        <f t="shared" si="1977"/>
        <v/>
      </c>
      <c r="AI4187" s="75" t="str">
        <f t="shared" si="1978"/>
        <v/>
      </c>
      <c r="AJ4187" s="75" t="str">
        <f t="shared" si="1979"/>
        <v/>
      </c>
    </row>
    <row r="4188" spans="1:36">
      <c r="A4188" s="41" t="str">
        <f t="shared" si="1962"/>
        <v/>
      </c>
      <c r="B4188" s="150" t="str">
        <f>IF(ISNUMBER(A4188),INDEX('MetaTrader Import'!$H$13:$J$5893,TRUNC(((A4188-$A$39+1)-1)/3)+1,MOD((A4188-$A$39+1)-1,3)+1),"")</f>
        <v/>
      </c>
      <c r="C4188" s="43" t="str">
        <f t="shared" si="1963"/>
        <v/>
      </c>
      <c r="D4188" s="43" t="str">
        <f t="shared" ca="1" si="1953"/>
        <v/>
      </c>
      <c r="E4188" s="43" t="str">
        <f t="shared" si="1964"/>
        <v/>
      </c>
      <c r="F4188" s="43" t="str">
        <f t="shared" si="1965"/>
        <v/>
      </c>
      <c r="G4188" s="43" t="str">
        <f>IF(A4188&lt;&gt;"",IF(A4188&lt;Data!$G$11*0.25,$C$13/$G$32,IF(A4188&gt;Data!$G$11*0.25,$C$13,$C$13*10)),"")</f>
        <v/>
      </c>
      <c r="H4188" s="43" t="str">
        <f>IF(A4188&lt;&gt;"",IF(Data!$G$9="constant",$C$13,IF(Data!$G$9="squeeze",G4188,F4188)),"")</f>
        <v/>
      </c>
      <c r="I4188" s="38" t="str">
        <f ca="1">IF(ISNUMBER(A4188),NORMINV(RAND(),0,IF(AND(Data!$G$9="squeeze",A4188&lt;Data!$G$11*0.25),$H$32,1)*$C$30*$C$13)*($C$14*$C$12),"")</f>
        <v/>
      </c>
      <c r="J4188" s="42" t="str">
        <f ca="1">IFERROR(IF(Data!$C$6="Real",B4188,I4188+J4187+($C$14*$C$12)*(NORMINV(RAND(),$C$15,CHOOSE($G$13,$C$13,F4188,G4188)))),"")</f>
        <v/>
      </c>
      <c r="K4188" s="88" t="str">
        <f>IF(ISNUMBER(A4188), IF($G$16="fixed",$G$17,MIN(H4188*Data!$C$7*$C$16*0.5,$C$17*Data!$C$7))*$C$12,"")</f>
        <v/>
      </c>
      <c r="L4188" s="42" t="str">
        <f t="shared" ca="1" si="1980"/>
        <v/>
      </c>
      <c r="M4188" s="44" t="str">
        <f t="shared" ca="1" si="1981"/>
        <v/>
      </c>
      <c r="N4188" s="44" t="str">
        <f t="shared" ca="1" si="1982"/>
        <v/>
      </c>
      <c r="O4188" s="108" t="str">
        <f t="shared" si="1966"/>
        <v/>
      </c>
      <c r="P4188" s="102" t="str">
        <f t="shared" si="1967"/>
        <v/>
      </c>
      <c r="Q4188" s="102" t="str">
        <f t="shared" si="1968"/>
        <v/>
      </c>
      <c r="R4188" s="120" t="str">
        <f t="shared" si="1969"/>
        <v/>
      </c>
      <c r="S4188" s="54" t="str">
        <f t="shared" si="1970"/>
        <v/>
      </c>
      <c r="T4188" s="5" t="str">
        <f t="shared" si="1971"/>
        <v/>
      </c>
      <c r="U4188" s="152" t="str">
        <f t="shared" si="1954"/>
        <v/>
      </c>
      <c r="V4188" s="152" t="str">
        <f t="shared" si="1955"/>
        <v/>
      </c>
      <c r="W4188" s="153" t="str">
        <f t="shared" si="1956"/>
        <v/>
      </c>
      <c r="X4188" s="153" t="str">
        <f t="shared" si="1957"/>
        <v/>
      </c>
      <c r="Y4188" s="153" t="str">
        <f t="shared" si="1958"/>
        <v/>
      </c>
      <c r="Z4188" s="153" t="str">
        <f t="shared" si="1959"/>
        <v/>
      </c>
      <c r="AA4188" s="152" t="str">
        <f t="shared" si="1960"/>
        <v/>
      </c>
      <c r="AB4188" s="152" t="str">
        <f t="shared" si="1961"/>
        <v/>
      </c>
      <c r="AC4188" s="154" t="str">
        <f t="shared" si="1972"/>
        <v/>
      </c>
      <c r="AD4188" s="154" t="str">
        <f t="shared" si="1973"/>
        <v/>
      </c>
      <c r="AE4188" s="3" t="str">
        <f t="shared" si="1974"/>
        <v/>
      </c>
      <c r="AF4188" s="3" t="str">
        <f t="shared" si="1975"/>
        <v/>
      </c>
      <c r="AG4188" s="3" t="str">
        <f t="shared" si="1976"/>
        <v/>
      </c>
      <c r="AH4188" s="4" t="str">
        <f t="shared" si="1977"/>
        <v/>
      </c>
      <c r="AI4188" s="75" t="str">
        <f t="shared" si="1978"/>
        <v/>
      </c>
      <c r="AJ4188" s="75" t="str">
        <f t="shared" si="1979"/>
        <v/>
      </c>
    </row>
    <row r="4189" spans="1:36">
      <c r="A4189" s="41" t="str">
        <f t="shared" si="1962"/>
        <v/>
      </c>
      <c r="B4189" s="150" t="str">
        <f>IF(ISNUMBER(A4189),INDEX('MetaTrader Import'!$H$13:$J$5893,TRUNC(((A4189-$A$39+1)-1)/3)+1,MOD((A4189-$A$39+1)-1,3)+1),"")</f>
        <v/>
      </c>
      <c r="C4189" s="43" t="str">
        <f t="shared" si="1963"/>
        <v/>
      </c>
      <c r="D4189" s="43" t="str">
        <f t="shared" ca="1" si="1953"/>
        <v/>
      </c>
      <c r="E4189" s="43" t="str">
        <f t="shared" si="1964"/>
        <v/>
      </c>
      <c r="F4189" s="43" t="str">
        <f t="shared" si="1965"/>
        <v/>
      </c>
      <c r="G4189" s="43" t="str">
        <f>IF(A4189&lt;&gt;"",IF(A4189&lt;Data!$G$11*0.25,$C$13/$G$32,IF(A4189&gt;Data!$G$11*0.25,$C$13,$C$13*10)),"")</f>
        <v/>
      </c>
      <c r="H4189" s="43" t="str">
        <f>IF(A4189&lt;&gt;"",IF(Data!$G$9="constant",$C$13,IF(Data!$G$9="squeeze",G4189,F4189)),"")</f>
        <v/>
      </c>
      <c r="I4189" s="38" t="str">
        <f ca="1">IF(ISNUMBER(A4189),NORMINV(RAND(),0,IF(AND(Data!$G$9="squeeze",A4189&lt;Data!$G$11*0.25),$H$32,1)*$C$30*$C$13)*($C$14*$C$12),"")</f>
        <v/>
      </c>
      <c r="J4189" s="42" t="str">
        <f ca="1">IFERROR(IF(Data!$C$6="Real",B4189,I4189+J4188+($C$14*$C$12)*(NORMINV(RAND(),$C$15,CHOOSE($G$13,$C$13,F4189,G4189)))),"")</f>
        <v/>
      </c>
      <c r="K4189" s="88" t="str">
        <f>IF(ISNUMBER(A4189), IF($G$16="fixed",$G$17,MIN(H4189*Data!$C$7*$C$16*0.5,$C$17*Data!$C$7))*$C$12,"")</f>
        <v/>
      </c>
      <c r="L4189" s="42" t="str">
        <f t="shared" ca="1" si="1980"/>
        <v/>
      </c>
      <c r="M4189" s="44" t="str">
        <f t="shared" ca="1" si="1981"/>
        <v/>
      </c>
      <c r="N4189" s="44" t="str">
        <f t="shared" ca="1" si="1982"/>
        <v/>
      </c>
      <c r="O4189" s="108" t="str">
        <f t="shared" si="1966"/>
        <v/>
      </c>
      <c r="P4189" s="102" t="str">
        <f t="shared" si="1967"/>
        <v/>
      </c>
      <c r="Q4189" s="102" t="str">
        <f t="shared" si="1968"/>
        <v/>
      </c>
      <c r="R4189" s="120" t="str">
        <f t="shared" si="1969"/>
        <v/>
      </c>
      <c r="S4189" s="54" t="str">
        <f t="shared" si="1970"/>
        <v/>
      </c>
      <c r="T4189" s="5" t="str">
        <f t="shared" si="1971"/>
        <v/>
      </c>
      <c r="U4189" s="152" t="str">
        <f t="shared" si="1954"/>
        <v/>
      </c>
      <c r="V4189" s="152" t="str">
        <f t="shared" si="1955"/>
        <v/>
      </c>
      <c r="W4189" s="153" t="str">
        <f t="shared" si="1956"/>
        <v/>
      </c>
      <c r="X4189" s="153" t="str">
        <f t="shared" si="1957"/>
        <v/>
      </c>
      <c r="Y4189" s="153" t="str">
        <f t="shared" si="1958"/>
        <v/>
      </c>
      <c r="Z4189" s="153" t="str">
        <f t="shared" si="1959"/>
        <v/>
      </c>
      <c r="AA4189" s="152" t="str">
        <f t="shared" si="1960"/>
        <v/>
      </c>
      <c r="AB4189" s="152" t="str">
        <f t="shared" si="1961"/>
        <v/>
      </c>
      <c r="AC4189" s="154" t="str">
        <f t="shared" si="1972"/>
        <v/>
      </c>
      <c r="AD4189" s="154" t="str">
        <f t="shared" si="1973"/>
        <v/>
      </c>
      <c r="AE4189" s="3" t="str">
        <f t="shared" si="1974"/>
        <v/>
      </c>
      <c r="AF4189" s="3" t="str">
        <f t="shared" si="1975"/>
        <v/>
      </c>
      <c r="AG4189" s="3" t="str">
        <f t="shared" si="1976"/>
        <v/>
      </c>
      <c r="AH4189" s="4" t="str">
        <f t="shared" si="1977"/>
        <v/>
      </c>
      <c r="AI4189" s="75" t="str">
        <f t="shared" si="1978"/>
        <v/>
      </c>
      <c r="AJ4189" s="75" t="str">
        <f t="shared" si="1979"/>
        <v/>
      </c>
    </row>
    <row r="4190" spans="1:36">
      <c r="A4190" s="41" t="str">
        <f t="shared" si="1962"/>
        <v/>
      </c>
      <c r="B4190" s="150" t="str">
        <f>IF(ISNUMBER(A4190),INDEX('MetaTrader Import'!$H$13:$J$5893,TRUNC(((A4190-$A$39+1)-1)/3)+1,MOD((A4190-$A$39+1)-1,3)+1),"")</f>
        <v/>
      </c>
      <c r="C4190" s="43" t="str">
        <f t="shared" si="1963"/>
        <v/>
      </c>
      <c r="D4190" s="43" t="str">
        <f t="shared" ca="1" si="1953"/>
        <v/>
      </c>
      <c r="E4190" s="43" t="str">
        <f t="shared" si="1964"/>
        <v/>
      </c>
      <c r="F4190" s="43" t="str">
        <f t="shared" si="1965"/>
        <v/>
      </c>
      <c r="G4190" s="43" t="str">
        <f>IF(A4190&lt;&gt;"",IF(A4190&lt;Data!$G$11*0.25,$C$13/$G$32,IF(A4190&gt;Data!$G$11*0.25,$C$13,$C$13*10)),"")</f>
        <v/>
      </c>
      <c r="H4190" s="43" t="str">
        <f>IF(A4190&lt;&gt;"",IF(Data!$G$9="constant",$C$13,IF(Data!$G$9="squeeze",G4190,F4190)),"")</f>
        <v/>
      </c>
      <c r="I4190" s="38" t="str">
        <f ca="1">IF(ISNUMBER(A4190),NORMINV(RAND(),0,IF(AND(Data!$G$9="squeeze",A4190&lt;Data!$G$11*0.25),$H$32,1)*$C$30*$C$13)*($C$14*$C$12),"")</f>
        <v/>
      </c>
      <c r="J4190" s="42" t="str">
        <f ca="1">IFERROR(IF(Data!$C$6="Real",B4190,I4190+J4189+($C$14*$C$12)*(NORMINV(RAND(),$C$15,CHOOSE($G$13,$C$13,F4190,G4190)))),"")</f>
        <v/>
      </c>
      <c r="K4190" s="88" t="str">
        <f>IF(ISNUMBER(A4190), IF($G$16="fixed",$G$17,MIN(H4190*Data!$C$7*$C$16*0.5,$C$17*Data!$C$7))*$C$12,"")</f>
        <v/>
      </c>
      <c r="L4190" s="42" t="str">
        <f t="shared" ca="1" si="1980"/>
        <v/>
      </c>
      <c r="M4190" s="44" t="str">
        <f t="shared" ca="1" si="1981"/>
        <v/>
      </c>
      <c r="N4190" s="44" t="str">
        <f t="shared" ca="1" si="1982"/>
        <v/>
      </c>
      <c r="O4190" s="108" t="str">
        <f t="shared" si="1966"/>
        <v/>
      </c>
      <c r="P4190" s="102" t="str">
        <f t="shared" si="1967"/>
        <v/>
      </c>
      <c r="Q4190" s="102" t="str">
        <f t="shared" si="1968"/>
        <v/>
      </c>
      <c r="R4190" s="120" t="str">
        <f t="shared" si="1969"/>
        <v/>
      </c>
      <c r="S4190" s="54" t="str">
        <f t="shared" si="1970"/>
        <v/>
      </c>
      <c r="T4190" s="5" t="str">
        <f t="shared" si="1971"/>
        <v/>
      </c>
      <c r="U4190" s="152" t="str">
        <f t="shared" si="1954"/>
        <v/>
      </c>
      <c r="V4190" s="152" t="str">
        <f t="shared" si="1955"/>
        <v/>
      </c>
      <c r="W4190" s="153" t="str">
        <f t="shared" si="1956"/>
        <v/>
      </c>
      <c r="X4190" s="153" t="str">
        <f t="shared" si="1957"/>
        <v/>
      </c>
      <c r="Y4190" s="153" t="str">
        <f t="shared" si="1958"/>
        <v/>
      </c>
      <c r="Z4190" s="153" t="str">
        <f t="shared" si="1959"/>
        <v/>
      </c>
      <c r="AA4190" s="152" t="str">
        <f t="shared" si="1960"/>
        <v/>
      </c>
      <c r="AB4190" s="152" t="str">
        <f t="shared" si="1961"/>
        <v/>
      </c>
      <c r="AC4190" s="154" t="str">
        <f t="shared" si="1972"/>
        <v/>
      </c>
      <c r="AD4190" s="154" t="str">
        <f t="shared" si="1973"/>
        <v/>
      </c>
      <c r="AE4190" s="3" t="str">
        <f t="shared" si="1974"/>
        <v/>
      </c>
      <c r="AF4190" s="3" t="str">
        <f t="shared" si="1975"/>
        <v/>
      </c>
      <c r="AG4190" s="3" t="str">
        <f t="shared" si="1976"/>
        <v/>
      </c>
      <c r="AH4190" s="4" t="str">
        <f t="shared" si="1977"/>
        <v/>
      </c>
      <c r="AI4190" s="75" t="str">
        <f t="shared" si="1978"/>
        <v/>
      </c>
      <c r="AJ4190" s="75" t="str">
        <f t="shared" si="1979"/>
        <v/>
      </c>
    </row>
    <row r="4191" spans="1:36">
      <c r="A4191" s="41" t="str">
        <f t="shared" si="1962"/>
        <v/>
      </c>
      <c r="B4191" s="150" t="str">
        <f>IF(ISNUMBER(A4191),INDEX('MetaTrader Import'!$H$13:$J$5893,TRUNC(((A4191-$A$39+1)-1)/3)+1,MOD((A4191-$A$39+1)-1,3)+1),"")</f>
        <v/>
      </c>
      <c r="C4191" s="43" t="str">
        <f t="shared" si="1963"/>
        <v/>
      </c>
      <c r="D4191" s="43" t="str">
        <f t="shared" ca="1" si="1953"/>
        <v/>
      </c>
      <c r="E4191" s="43" t="str">
        <f t="shared" si="1964"/>
        <v/>
      </c>
      <c r="F4191" s="43" t="str">
        <f t="shared" si="1965"/>
        <v/>
      </c>
      <c r="G4191" s="43" t="str">
        <f>IF(A4191&lt;&gt;"",IF(A4191&lt;Data!$G$11*0.25,$C$13/$G$32,IF(A4191&gt;Data!$G$11*0.25,$C$13,$C$13*10)),"")</f>
        <v/>
      </c>
      <c r="H4191" s="43" t="str">
        <f>IF(A4191&lt;&gt;"",IF(Data!$G$9="constant",$C$13,IF(Data!$G$9="squeeze",G4191,F4191)),"")</f>
        <v/>
      </c>
      <c r="I4191" s="38" t="str">
        <f ca="1">IF(ISNUMBER(A4191),NORMINV(RAND(),0,IF(AND(Data!$G$9="squeeze",A4191&lt;Data!$G$11*0.25),$H$32,1)*$C$30*$C$13)*($C$14*$C$12),"")</f>
        <v/>
      </c>
      <c r="J4191" s="42" t="str">
        <f ca="1">IFERROR(IF(Data!$C$6="Real",B4191,I4191+J4190+($C$14*$C$12)*(NORMINV(RAND(),$C$15,CHOOSE($G$13,$C$13,F4191,G4191)))),"")</f>
        <v/>
      </c>
      <c r="K4191" s="88" t="str">
        <f>IF(ISNUMBER(A4191), IF($G$16="fixed",$G$17,MIN(H4191*Data!$C$7*$C$16*0.5,$C$17*Data!$C$7))*$C$12,"")</f>
        <v/>
      </c>
      <c r="L4191" s="42" t="str">
        <f t="shared" ca="1" si="1980"/>
        <v/>
      </c>
      <c r="M4191" s="44" t="str">
        <f t="shared" ca="1" si="1981"/>
        <v/>
      </c>
      <c r="N4191" s="44" t="str">
        <f t="shared" ca="1" si="1982"/>
        <v/>
      </c>
      <c r="O4191" s="108" t="str">
        <f t="shared" si="1966"/>
        <v/>
      </c>
      <c r="P4191" s="102" t="str">
        <f t="shared" si="1967"/>
        <v/>
      </c>
      <c r="Q4191" s="102" t="str">
        <f t="shared" si="1968"/>
        <v/>
      </c>
      <c r="R4191" s="120" t="str">
        <f t="shared" si="1969"/>
        <v/>
      </c>
      <c r="S4191" s="54" t="str">
        <f t="shared" si="1970"/>
        <v/>
      </c>
      <c r="T4191" s="5" t="str">
        <f t="shared" si="1971"/>
        <v/>
      </c>
      <c r="U4191" s="152" t="str">
        <f t="shared" si="1954"/>
        <v/>
      </c>
      <c r="V4191" s="152" t="str">
        <f t="shared" si="1955"/>
        <v/>
      </c>
      <c r="W4191" s="153" t="str">
        <f t="shared" si="1956"/>
        <v/>
      </c>
      <c r="X4191" s="153" t="str">
        <f t="shared" si="1957"/>
        <v/>
      </c>
      <c r="Y4191" s="153" t="str">
        <f t="shared" si="1958"/>
        <v/>
      </c>
      <c r="Z4191" s="153" t="str">
        <f t="shared" si="1959"/>
        <v/>
      </c>
      <c r="AA4191" s="152" t="str">
        <f t="shared" si="1960"/>
        <v/>
      </c>
      <c r="AB4191" s="152" t="str">
        <f t="shared" si="1961"/>
        <v/>
      </c>
      <c r="AC4191" s="154" t="str">
        <f t="shared" si="1972"/>
        <v/>
      </c>
      <c r="AD4191" s="154" t="str">
        <f t="shared" si="1973"/>
        <v/>
      </c>
      <c r="AE4191" s="3" t="str">
        <f t="shared" si="1974"/>
        <v/>
      </c>
      <c r="AF4191" s="3" t="str">
        <f t="shared" si="1975"/>
        <v/>
      </c>
      <c r="AG4191" s="3" t="str">
        <f t="shared" si="1976"/>
        <v/>
      </c>
      <c r="AH4191" s="4" t="str">
        <f t="shared" si="1977"/>
        <v/>
      </c>
      <c r="AI4191" s="75" t="str">
        <f t="shared" si="1978"/>
        <v/>
      </c>
      <c r="AJ4191" s="75" t="str">
        <f t="shared" si="1979"/>
        <v/>
      </c>
    </row>
    <row r="4192" spans="1:36">
      <c r="A4192" s="41" t="str">
        <f t="shared" si="1962"/>
        <v/>
      </c>
      <c r="B4192" s="150" t="str">
        <f>IF(ISNUMBER(A4192),INDEX('MetaTrader Import'!$H$13:$J$5893,TRUNC(((A4192-$A$39+1)-1)/3)+1,MOD((A4192-$A$39+1)-1,3)+1),"")</f>
        <v/>
      </c>
      <c r="C4192" s="43" t="str">
        <f t="shared" si="1963"/>
        <v/>
      </c>
      <c r="D4192" s="43" t="str">
        <f t="shared" ca="1" si="1953"/>
        <v/>
      </c>
      <c r="E4192" s="43" t="str">
        <f t="shared" si="1964"/>
        <v/>
      </c>
      <c r="F4192" s="43" t="str">
        <f t="shared" si="1965"/>
        <v/>
      </c>
      <c r="G4192" s="43" t="str">
        <f>IF(A4192&lt;&gt;"",IF(A4192&lt;Data!$G$11*0.25,$C$13/$G$32,IF(A4192&gt;Data!$G$11*0.25,$C$13,$C$13*10)),"")</f>
        <v/>
      </c>
      <c r="H4192" s="43" t="str">
        <f>IF(A4192&lt;&gt;"",IF(Data!$G$9="constant",$C$13,IF(Data!$G$9="squeeze",G4192,F4192)),"")</f>
        <v/>
      </c>
      <c r="I4192" s="38" t="str">
        <f ca="1">IF(ISNUMBER(A4192),NORMINV(RAND(),0,IF(AND(Data!$G$9="squeeze",A4192&lt;Data!$G$11*0.25),$H$32,1)*$C$30*$C$13)*($C$14*$C$12),"")</f>
        <v/>
      </c>
      <c r="J4192" s="42" t="str">
        <f ca="1">IFERROR(IF(Data!$C$6="Real",B4192,I4192+J4191+($C$14*$C$12)*(NORMINV(RAND(),$C$15,CHOOSE($G$13,$C$13,F4192,G4192)))),"")</f>
        <v/>
      </c>
      <c r="K4192" s="88" t="str">
        <f>IF(ISNUMBER(A4192), IF($G$16="fixed",$G$17,MIN(H4192*Data!$C$7*$C$16*0.5,$C$17*Data!$C$7))*$C$12,"")</f>
        <v/>
      </c>
      <c r="L4192" s="42" t="str">
        <f t="shared" ca="1" si="1980"/>
        <v/>
      </c>
      <c r="M4192" s="44" t="str">
        <f t="shared" ca="1" si="1981"/>
        <v/>
      </c>
      <c r="N4192" s="44" t="str">
        <f t="shared" ca="1" si="1982"/>
        <v/>
      </c>
      <c r="O4192" s="108" t="str">
        <f t="shared" si="1966"/>
        <v/>
      </c>
      <c r="P4192" s="102" t="str">
        <f t="shared" si="1967"/>
        <v/>
      </c>
      <c r="Q4192" s="102" t="str">
        <f t="shared" si="1968"/>
        <v/>
      </c>
      <c r="R4192" s="120" t="str">
        <f t="shared" si="1969"/>
        <v/>
      </c>
      <c r="S4192" s="54" t="str">
        <f t="shared" si="1970"/>
        <v/>
      </c>
      <c r="T4192" s="5" t="str">
        <f t="shared" si="1971"/>
        <v/>
      </c>
      <c r="U4192" s="152" t="str">
        <f t="shared" si="1954"/>
        <v/>
      </c>
      <c r="V4192" s="152" t="str">
        <f t="shared" si="1955"/>
        <v/>
      </c>
      <c r="W4192" s="153" t="str">
        <f t="shared" si="1956"/>
        <v/>
      </c>
      <c r="X4192" s="153" t="str">
        <f t="shared" si="1957"/>
        <v/>
      </c>
      <c r="Y4192" s="153" t="str">
        <f t="shared" si="1958"/>
        <v/>
      </c>
      <c r="Z4192" s="153" t="str">
        <f t="shared" si="1959"/>
        <v/>
      </c>
      <c r="AA4192" s="152" t="str">
        <f t="shared" si="1960"/>
        <v/>
      </c>
      <c r="AB4192" s="152" t="str">
        <f t="shared" si="1961"/>
        <v/>
      </c>
      <c r="AC4192" s="154" t="str">
        <f t="shared" si="1972"/>
        <v/>
      </c>
      <c r="AD4192" s="154" t="str">
        <f t="shared" si="1973"/>
        <v/>
      </c>
      <c r="AE4192" s="3" t="str">
        <f t="shared" si="1974"/>
        <v/>
      </c>
      <c r="AF4192" s="3" t="str">
        <f t="shared" si="1975"/>
        <v/>
      </c>
      <c r="AG4192" s="3" t="str">
        <f t="shared" si="1976"/>
        <v/>
      </c>
      <c r="AH4192" s="4" t="str">
        <f t="shared" si="1977"/>
        <v/>
      </c>
      <c r="AI4192" s="75" t="str">
        <f t="shared" si="1978"/>
        <v/>
      </c>
      <c r="AJ4192" s="75" t="str">
        <f t="shared" si="1979"/>
        <v/>
      </c>
    </row>
    <row r="4193" spans="1:36">
      <c r="A4193" s="41" t="str">
        <f t="shared" si="1962"/>
        <v/>
      </c>
      <c r="B4193" s="150" t="str">
        <f>IF(ISNUMBER(A4193),INDEX('MetaTrader Import'!$H$13:$J$5893,TRUNC(((A4193-$A$39+1)-1)/3)+1,MOD((A4193-$A$39+1)-1,3)+1),"")</f>
        <v/>
      </c>
      <c r="C4193" s="43" t="str">
        <f t="shared" si="1963"/>
        <v/>
      </c>
      <c r="D4193" s="43" t="str">
        <f t="shared" ca="1" si="1953"/>
        <v/>
      </c>
      <c r="E4193" s="43" t="str">
        <f t="shared" si="1964"/>
        <v/>
      </c>
      <c r="F4193" s="43" t="str">
        <f t="shared" si="1965"/>
        <v/>
      </c>
      <c r="G4193" s="43" t="str">
        <f>IF(A4193&lt;&gt;"",IF(A4193&lt;Data!$G$11*0.25,$C$13/$G$32,IF(A4193&gt;Data!$G$11*0.25,$C$13,$C$13*10)),"")</f>
        <v/>
      </c>
      <c r="H4193" s="43" t="str">
        <f>IF(A4193&lt;&gt;"",IF(Data!$G$9="constant",$C$13,IF(Data!$G$9="squeeze",G4193,F4193)),"")</f>
        <v/>
      </c>
      <c r="I4193" s="38" t="str">
        <f ca="1">IF(ISNUMBER(A4193),NORMINV(RAND(),0,IF(AND(Data!$G$9="squeeze",A4193&lt;Data!$G$11*0.25),$H$32,1)*$C$30*$C$13)*($C$14*$C$12),"")</f>
        <v/>
      </c>
      <c r="J4193" s="42" t="str">
        <f ca="1">IFERROR(IF(Data!$C$6="Real",B4193,I4193+J4192+($C$14*$C$12)*(NORMINV(RAND(),$C$15,CHOOSE($G$13,$C$13,F4193,G4193)))),"")</f>
        <v/>
      </c>
      <c r="K4193" s="88" t="str">
        <f>IF(ISNUMBER(A4193), IF($G$16="fixed",$G$17,MIN(H4193*Data!$C$7*$C$16*0.5,$C$17*Data!$C$7))*$C$12,"")</f>
        <v/>
      </c>
      <c r="L4193" s="42" t="str">
        <f t="shared" ca="1" si="1980"/>
        <v/>
      </c>
      <c r="M4193" s="44" t="str">
        <f t="shared" ca="1" si="1981"/>
        <v/>
      </c>
      <c r="N4193" s="44" t="str">
        <f t="shared" ca="1" si="1982"/>
        <v/>
      </c>
      <c r="O4193" s="108" t="str">
        <f t="shared" si="1966"/>
        <v/>
      </c>
      <c r="P4193" s="102" t="str">
        <f t="shared" si="1967"/>
        <v/>
      </c>
      <c r="Q4193" s="102" t="str">
        <f t="shared" si="1968"/>
        <v/>
      </c>
      <c r="R4193" s="120" t="str">
        <f t="shared" si="1969"/>
        <v/>
      </c>
      <c r="S4193" s="54" t="str">
        <f t="shared" si="1970"/>
        <v/>
      </c>
      <c r="T4193" s="5" t="str">
        <f t="shared" si="1971"/>
        <v/>
      </c>
      <c r="U4193" s="152" t="str">
        <f t="shared" si="1954"/>
        <v/>
      </c>
      <c r="V4193" s="152" t="str">
        <f t="shared" si="1955"/>
        <v/>
      </c>
      <c r="W4193" s="153" t="str">
        <f t="shared" si="1956"/>
        <v/>
      </c>
      <c r="X4193" s="153" t="str">
        <f t="shared" si="1957"/>
        <v/>
      </c>
      <c r="Y4193" s="153" t="str">
        <f t="shared" si="1958"/>
        <v/>
      </c>
      <c r="Z4193" s="153" t="str">
        <f t="shared" si="1959"/>
        <v/>
      </c>
      <c r="AA4193" s="152" t="str">
        <f t="shared" si="1960"/>
        <v/>
      </c>
      <c r="AB4193" s="152" t="str">
        <f t="shared" si="1961"/>
        <v/>
      </c>
      <c r="AC4193" s="154" t="str">
        <f t="shared" si="1972"/>
        <v/>
      </c>
      <c r="AD4193" s="154" t="str">
        <f t="shared" si="1973"/>
        <v/>
      </c>
      <c r="AE4193" s="3" t="str">
        <f t="shared" si="1974"/>
        <v/>
      </c>
      <c r="AF4193" s="3" t="str">
        <f t="shared" si="1975"/>
        <v/>
      </c>
      <c r="AG4193" s="3" t="str">
        <f t="shared" si="1976"/>
        <v/>
      </c>
      <c r="AH4193" s="4" t="str">
        <f t="shared" si="1977"/>
        <v/>
      </c>
      <c r="AI4193" s="75" t="str">
        <f t="shared" si="1978"/>
        <v/>
      </c>
      <c r="AJ4193" s="75" t="str">
        <f t="shared" si="1979"/>
        <v/>
      </c>
    </row>
    <row r="4194" spans="1:36">
      <c r="A4194" s="41" t="str">
        <f t="shared" si="1962"/>
        <v/>
      </c>
      <c r="B4194" s="150" t="str">
        <f>IF(ISNUMBER(A4194),INDEX('MetaTrader Import'!$H$13:$J$5893,TRUNC(((A4194-$A$39+1)-1)/3)+1,MOD((A4194-$A$39+1)-1,3)+1),"")</f>
        <v/>
      </c>
      <c r="C4194" s="43" t="str">
        <f t="shared" si="1963"/>
        <v/>
      </c>
      <c r="D4194" s="43" t="str">
        <f t="shared" ca="1" si="1953"/>
        <v/>
      </c>
      <c r="E4194" s="43" t="str">
        <f t="shared" si="1964"/>
        <v/>
      </c>
      <c r="F4194" s="43" t="str">
        <f t="shared" si="1965"/>
        <v/>
      </c>
      <c r="G4194" s="43" t="str">
        <f>IF(A4194&lt;&gt;"",IF(A4194&lt;Data!$G$11*0.25,$C$13/$G$32,IF(A4194&gt;Data!$G$11*0.25,$C$13,$C$13*10)),"")</f>
        <v/>
      </c>
      <c r="H4194" s="43" t="str">
        <f>IF(A4194&lt;&gt;"",IF(Data!$G$9="constant",$C$13,IF(Data!$G$9="squeeze",G4194,F4194)),"")</f>
        <v/>
      </c>
      <c r="I4194" s="38" t="str">
        <f ca="1">IF(ISNUMBER(A4194),NORMINV(RAND(),0,IF(AND(Data!$G$9="squeeze",A4194&lt;Data!$G$11*0.25),$H$32,1)*$C$30*$C$13)*($C$14*$C$12),"")</f>
        <v/>
      </c>
      <c r="J4194" s="42" t="str">
        <f ca="1">IFERROR(IF(Data!$C$6="Real",B4194,I4194+J4193+($C$14*$C$12)*(NORMINV(RAND(),$C$15,CHOOSE($G$13,$C$13,F4194,G4194)))),"")</f>
        <v/>
      </c>
      <c r="K4194" s="88" t="str">
        <f>IF(ISNUMBER(A4194), IF($G$16="fixed",$G$17,MIN(H4194*Data!$C$7*$C$16*0.5,$C$17*Data!$C$7))*$C$12,"")</f>
        <v/>
      </c>
      <c r="L4194" s="42" t="str">
        <f t="shared" ca="1" si="1980"/>
        <v/>
      </c>
      <c r="M4194" s="44" t="str">
        <f t="shared" ca="1" si="1981"/>
        <v/>
      </c>
      <c r="N4194" s="44" t="str">
        <f t="shared" ca="1" si="1982"/>
        <v/>
      </c>
      <c r="O4194" s="108" t="str">
        <f t="shared" si="1966"/>
        <v/>
      </c>
      <c r="P4194" s="102" t="str">
        <f t="shared" si="1967"/>
        <v/>
      </c>
      <c r="Q4194" s="102" t="str">
        <f t="shared" si="1968"/>
        <v/>
      </c>
      <c r="R4194" s="120" t="str">
        <f t="shared" si="1969"/>
        <v/>
      </c>
      <c r="S4194" s="54" t="str">
        <f t="shared" si="1970"/>
        <v/>
      </c>
      <c r="T4194" s="5" t="str">
        <f t="shared" si="1971"/>
        <v/>
      </c>
      <c r="U4194" s="152" t="str">
        <f t="shared" si="1954"/>
        <v/>
      </c>
      <c r="V4194" s="152" t="str">
        <f t="shared" si="1955"/>
        <v/>
      </c>
      <c r="W4194" s="153" t="str">
        <f t="shared" si="1956"/>
        <v/>
      </c>
      <c r="X4194" s="153" t="str">
        <f t="shared" si="1957"/>
        <v/>
      </c>
      <c r="Y4194" s="153" t="str">
        <f t="shared" si="1958"/>
        <v/>
      </c>
      <c r="Z4194" s="153" t="str">
        <f t="shared" si="1959"/>
        <v/>
      </c>
      <c r="AA4194" s="152" t="str">
        <f t="shared" si="1960"/>
        <v/>
      </c>
      <c r="AB4194" s="152" t="str">
        <f t="shared" si="1961"/>
        <v/>
      </c>
      <c r="AC4194" s="154" t="str">
        <f t="shared" si="1972"/>
        <v/>
      </c>
      <c r="AD4194" s="154" t="str">
        <f t="shared" si="1973"/>
        <v/>
      </c>
      <c r="AE4194" s="3" t="str">
        <f t="shared" si="1974"/>
        <v/>
      </c>
      <c r="AF4194" s="3" t="str">
        <f t="shared" si="1975"/>
        <v/>
      </c>
      <c r="AG4194" s="3" t="str">
        <f t="shared" si="1976"/>
        <v/>
      </c>
      <c r="AH4194" s="4" t="str">
        <f t="shared" si="1977"/>
        <v/>
      </c>
      <c r="AI4194" s="75" t="str">
        <f t="shared" si="1978"/>
        <v/>
      </c>
      <c r="AJ4194" s="75" t="str">
        <f t="shared" si="1979"/>
        <v/>
      </c>
    </row>
    <row r="4195" spans="1:36">
      <c r="A4195" s="41" t="str">
        <f t="shared" si="1962"/>
        <v/>
      </c>
      <c r="B4195" s="150" t="str">
        <f>IF(ISNUMBER(A4195),INDEX('MetaTrader Import'!$H$13:$J$5893,TRUNC(((A4195-$A$39+1)-1)/3)+1,MOD((A4195-$A$39+1)-1,3)+1),"")</f>
        <v/>
      </c>
      <c r="C4195" s="43" t="str">
        <f t="shared" si="1963"/>
        <v/>
      </c>
      <c r="D4195" s="43" t="str">
        <f t="shared" ca="1" si="1953"/>
        <v/>
      </c>
      <c r="E4195" s="43" t="str">
        <f t="shared" si="1964"/>
        <v/>
      </c>
      <c r="F4195" s="43" t="str">
        <f t="shared" si="1965"/>
        <v/>
      </c>
      <c r="G4195" s="43" t="str">
        <f>IF(A4195&lt;&gt;"",IF(A4195&lt;Data!$G$11*0.25,$C$13/$G$32,IF(A4195&gt;Data!$G$11*0.25,$C$13,$C$13*10)),"")</f>
        <v/>
      </c>
      <c r="H4195" s="43" t="str">
        <f>IF(A4195&lt;&gt;"",IF(Data!$G$9="constant",$C$13,IF(Data!$G$9="squeeze",G4195,F4195)),"")</f>
        <v/>
      </c>
      <c r="I4195" s="38" t="str">
        <f ca="1">IF(ISNUMBER(A4195),NORMINV(RAND(),0,IF(AND(Data!$G$9="squeeze",A4195&lt;Data!$G$11*0.25),$H$32,1)*$C$30*$C$13)*($C$14*$C$12),"")</f>
        <v/>
      </c>
      <c r="J4195" s="42" t="str">
        <f ca="1">IFERROR(IF(Data!$C$6="Real",B4195,I4195+J4194+($C$14*$C$12)*(NORMINV(RAND(),$C$15,CHOOSE($G$13,$C$13,F4195,G4195)))),"")</f>
        <v/>
      </c>
      <c r="K4195" s="88" t="str">
        <f>IF(ISNUMBER(A4195), IF($G$16="fixed",$G$17,MIN(H4195*Data!$C$7*$C$16*0.5,$C$17*Data!$C$7))*$C$12,"")</f>
        <v/>
      </c>
      <c r="L4195" s="42" t="str">
        <f t="shared" ca="1" si="1980"/>
        <v/>
      </c>
      <c r="M4195" s="44" t="str">
        <f t="shared" ca="1" si="1981"/>
        <v/>
      </c>
      <c r="N4195" s="44" t="str">
        <f t="shared" ca="1" si="1982"/>
        <v/>
      </c>
      <c r="O4195" s="108" t="str">
        <f t="shared" si="1966"/>
        <v/>
      </c>
      <c r="P4195" s="102" t="str">
        <f t="shared" si="1967"/>
        <v/>
      </c>
      <c r="Q4195" s="102" t="str">
        <f t="shared" si="1968"/>
        <v/>
      </c>
      <c r="R4195" s="120" t="str">
        <f t="shared" si="1969"/>
        <v/>
      </c>
      <c r="S4195" s="54" t="str">
        <f t="shared" si="1970"/>
        <v/>
      </c>
      <c r="T4195" s="5" t="str">
        <f t="shared" si="1971"/>
        <v/>
      </c>
      <c r="U4195" s="152" t="str">
        <f t="shared" si="1954"/>
        <v/>
      </c>
      <c r="V4195" s="152" t="str">
        <f t="shared" si="1955"/>
        <v/>
      </c>
      <c r="W4195" s="153" t="str">
        <f t="shared" si="1956"/>
        <v/>
      </c>
      <c r="X4195" s="153" t="str">
        <f t="shared" si="1957"/>
        <v/>
      </c>
      <c r="Y4195" s="153" t="str">
        <f t="shared" si="1958"/>
        <v/>
      </c>
      <c r="Z4195" s="153" t="str">
        <f t="shared" si="1959"/>
        <v/>
      </c>
      <c r="AA4195" s="152" t="str">
        <f t="shared" si="1960"/>
        <v/>
      </c>
      <c r="AB4195" s="152" t="str">
        <f t="shared" si="1961"/>
        <v/>
      </c>
      <c r="AC4195" s="154" t="str">
        <f t="shared" si="1972"/>
        <v/>
      </c>
      <c r="AD4195" s="154" t="str">
        <f t="shared" si="1973"/>
        <v/>
      </c>
      <c r="AE4195" s="3" t="str">
        <f t="shared" si="1974"/>
        <v/>
      </c>
      <c r="AF4195" s="3" t="str">
        <f t="shared" si="1975"/>
        <v/>
      </c>
      <c r="AG4195" s="3" t="str">
        <f t="shared" si="1976"/>
        <v/>
      </c>
      <c r="AH4195" s="4" t="str">
        <f t="shared" si="1977"/>
        <v/>
      </c>
      <c r="AI4195" s="75" t="str">
        <f t="shared" si="1978"/>
        <v/>
      </c>
      <c r="AJ4195" s="75" t="str">
        <f t="shared" si="1979"/>
        <v/>
      </c>
    </row>
    <row r="4196" spans="1:36">
      <c r="A4196" s="41" t="str">
        <f t="shared" si="1962"/>
        <v/>
      </c>
      <c r="B4196" s="150" t="str">
        <f>IF(ISNUMBER(A4196),INDEX('MetaTrader Import'!$H$13:$J$5893,TRUNC(((A4196-$A$39+1)-1)/3)+1,MOD((A4196-$A$39+1)-1,3)+1),"")</f>
        <v/>
      </c>
      <c r="C4196" s="43" t="str">
        <f t="shared" si="1963"/>
        <v/>
      </c>
      <c r="D4196" s="43" t="str">
        <f t="shared" ca="1" si="1953"/>
        <v/>
      </c>
      <c r="E4196" s="43" t="str">
        <f t="shared" si="1964"/>
        <v/>
      </c>
      <c r="F4196" s="43" t="str">
        <f t="shared" si="1965"/>
        <v/>
      </c>
      <c r="G4196" s="43" t="str">
        <f>IF(A4196&lt;&gt;"",IF(A4196&lt;Data!$G$11*0.25,$C$13/$G$32,IF(A4196&gt;Data!$G$11*0.25,$C$13,$C$13*10)),"")</f>
        <v/>
      </c>
      <c r="H4196" s="43" t="str">
        <f>IF(A4196&lt;&gt;"",IF(Data!$G$9="constant",$C$13,IF(Data!$G$9="squeeze",G4196,F4196)),"")</f>
        <v/>
      </c>
      <c r="I4196" s="38" t="str">
        <f ca="1">IF(ISNUMBER(A4196),NORMINV(RAND(),0,IF(AND(Data!$G$9="squeeze",A4196&lt;Data!$G$11*0.25),$H$32,1)*$C$30*$C$13)*($C$14*$C$12),"")</f>
        <v/>
      </c>
      <c r="J4196" s="42" t="str">
        <f ca="1">IFERROR(IF(Data!$C$6="Real",B4196,I4196+J4195+($C$14*$C$12)*(NORMINV(RAND(),$C$15,CHOOSE($G$13,$C$13,F4196,G4196)))),"")</f>
        <v/>
      </c>
      <c r="K4196" s="88" t="str">
        <f>IF(ISNUMBER(A4196), IF($G$16="fixed",$G$17,MIN(H4196*Data!$C$7*$C$16*0.5,$C$17*Data!$C$7))*$C$12,"")</f>
        <v/>
      </c>
      <c r="L4196" s="42" t="str">
        <f t="shared" ca="1" si="1980"/>
        <v/>
      </c>
      <c r="M4196" s="44" t="str">
        <f t="shared" ca="1" si="1981"/>
        <v/>
      </c>
      <c r="N4196" s="44" t="str">
        <f t="shared" ca="1" si="1982"/>
        <v/>
      </c>
      <c r="O4196" s="108" t="str">
        <f t="shared" si="1966"/>
        <v/>
      </c>
      <c r="P4196" s="102" t="str">
        <f t="shared" si="1967"/>
        <v/>
      </c>
      <c r="Q4196" s="102" t="str">
        <f t="shared" si="1968"/>
        <v/>
      </c>
      <c r="R4196" s="120" t="str">
        <f t="shared" si="1969"/>
        <v/>
      </c>
      <c r="S4196" s="54" t="str">
        <f t="shared" si="1970"/>
        <v/>
      </c>
      <c r="T4196" s="5" t="str">
        <f t="shared" si="1971"/>
        <v/>
      </c>
      <c r="U4196" s="152" t="str">
        <f t="shared" si="1954"/>
        <v/>
      </c>
      <c r="V4196" s="152" t="str">
        <f t="shared" si="1955"/>
        <v/>
      </c>
      <c r="W4196" s="153" t="str">
        <f t="shared" si="1956"/>
        <v/>
      </c>
      <c r="X4196" s="153" t="str">
        <f t="shared" si="1957"/>
        <v/>
      </c>
      <c r="Y4196" s="153" t="str">
        <f t="shared" si="1958"/>
        <v/>
      </c>
      <c r="Z4196" s="153" t="str">
        <f t="shared" si="1959"/>
        <v/>
      </c>
      <c r="AA4196" s="152" t="str">
        <f t="shared" si="1960"/>
        <v/>
      </c>
      <c r="AB4196" s="152" t="str">
        <f t="shared" si="1961"/>
        <v/>
      </c>
      <c r="AC4196" s="154" t="str">
        <f t="shared" si="1972"/>
        <v/>
      </c>
      <c r="AD4196" s="154" t="str">
        <f t="shared" si="1973"/>
        <v/>
      </c>
      <c r="AE4196" s="3" t="str">
        <f t="shared" si="1974"/>
        <v/>
      </c>
      <c r="AF4196" s="3" t="str">
        <f t="shared" si="1975"/>
        <v/>
      </c>
      <c r="AG4196" s="3" t="str">
        <f t="shared" si="1976"/>
        <v/>
      </c>
      <c r="AH4196" s="4" t="str">
        <f t="shared" si="1977"/>
        <v/>
      </c>
      <c r="AI4196" s="75" t="str">
        <f t="shared" si="1978"/>
        <v/>
      </c>
      <c r="AJ4196" s="75" t="str">
        <f t="shared" si="1979"/>
        <v/>
      </c>
    </row>
    <row r="4197" spans="1:36">
      <c r="A4197" s="41" t="str">
        <f t="shared" si="1962"/>
        <v/>
      </c>
      <c r="B4197" s="150" t="str">
        <f>IF(ISNUMBER(A4197),INDEX('MetaTrader Import'!$H$13:$J$5893,TRUNC(((A4197-$A$39+1)-1)/3)+1,MOD((A4197-$A$39+1)-1,3)+1),"")</f>
        <v/>
      </c>
      <c r="C4197" s="43" t="str">
        <f t="shared" si="1963"/>
        <v/>
      </c>
      <c r="D4197" s="43" t="str">
        <f t="shared" ca="1" si="1953"/>
        <v/>
      </c>
      <c r="E4197" s="43" t="str">
        <f t="shared" si="1964"/>
        <v/>
      </c>
      <c r="F4197" s="43" t="str">
        <f t="shared" si="1965"/>
        <v/>
      </c>
      <c r="G4197" s="43" t="str">
        <f>IF(A4197&lt;&gt;"",IF(A4197&lt;Data!$G$11*0.25,$C$13/$G$32,IF(A4197&gt;Data!$G$11*0.25,$C$13,$C$13*10)),"")</f>
        <v/>
      </c>
      <c r="H4197" s="43" t="str">
        <f>IF(A4197&lt;&gt;"",IF(Data!$G$9="constant",$C$13,IF(Data!$G$9="squeeze",G4197,F4197)),"")</f>
        <v/>
      </c>
      <c r="I4197" s="38" t="str">
        <f ca="1">IF(ISNUMBER(A4197),NORMINV(RAND(),0,IF(AND(Data!$G$9="squeeze",A4197&lt;Data!$G$11*0.25),$H$32,1)*$C$30*$C$13)*($C$14*$C$12),"")</f>
        <v/>
      </c>
      <c r="J4197" s="42" t="str">
        <f ca="1">IFERROR(IF(Data!$C$6="Real",B4197,I4197+J4196+($C$14*$C$12)*(NORMINV(RAND(),$C$15,CHOOSE($G$13,$C$13,F4197,G4197)))),"")</f>
        <v/>
      </c>
      <c r="K4197" s="88" t="str">
        <f>IF(ISNUMBER(A4197), IF($G$16="fixed",$G$17,MIN(H4197*Data!$C$7*$C$16*0.5,$C$17*Data!$C$7))*$C$12,"")</f>
        <v/>
      </c>
      <c r="L4197" s="42" t="str">
        <f t="shared" ca="1" si="1980"/>
        <v/>
      </c>
      <c r="M4197" s="44" t="str">
        <f t="shared" ca="1" si="1981"/>
        <v/>
      </c>
      <c r="N4197" s="44" t="str">
        <f t="shared" ca="1" si="1982"/>
        <v/>
      </c>
      <c r="O4197" s="108" t="str">
        <f t="shared" si="1966"/>
        <v/>
      </c>
      <c r="P4197" s="102" t="str">
        <f t="shared" si="1967"/>
        <v/>
      </c>
      <c r="Q4197" s="102" t="str">
        <f t="shared" si="1968"/>
        <v/>
      </c>
      <c r="R4197" s="120" t="str">
        <f t="shared" si="1969"/>
        <v/>
      </c>
      <c r="S4197" s="54" t="str">
        <f t="shared" si="1970"/>
        <v/>
      </c>
      <c r="T4197" s="5" t="str">
        <f t="shared" si="1971"/>
        <v/>
      </c>
      <c r="U4197" s="152" t="str">
        <f t="shared" si="1954"/>
        <v/>
      </c>
      <c r="V4197" s="152" t="str">
        <f t="shared" si="1955"/>
        <v/>
      </c>
      <c r="W4197" s="153" t="str">
        <f t="shared" si="1956"/>
        <v/>
      </c>
      <c r="X4197" s="153" t="str">
        <f t="shared" si="1957"/>
        <v/>
      </c>
      <c r="Y4197" s="153" t="str">
        <f t="shared" si="1958"/>
        <v/>
      </c>
      <c r="Z4197" s="153" t="str">
        <f t="shared" si="1959"/>
        <v/>
      </c>
      <c r="AA4197" s="152" t="str">
        <f t="shared" si="1960"/>
        <v/>
      </c>
      <c r="AB4197" s="152" t="str">
        <f t="shared" si="1961"/>
        <v/>
      </c>
      <c r="AC4197" s="154" t="str">
        <f t="shared" si="1972"/>
        <v/>
      </c>
      <c r="AD4197" s="154" t="str">
        <f t="shared" si="1973"/>
        <v/>
      </c>
      <c r="AE4197" s="3" t="str">
        <f t="shared" si="1974"/>
        <v/>
      </c>
      <c r="AF4197" s="3" t="str">
        <f t="shared" si="1975"/>
        <v/>
      </c>
      <c r="AG4197" s="3" t="str">
        <f t="shared" si="1976"/>
        <v/>
      </c>
      <c r="AH4197" s="4" t="str">
        <f t="shared" si="1977"/>
        <v/>
      </c>
      <c r="AI4197" s="75" t="str">
        <f t="shared" si="1978"/>
        <v/>
      </c>
      <c r="AJ4197" s="75" t="str">
        <f t="shared" si="1979"/>
        <v/>
      </c>
    </row>
    <row r="4198" spans="1:36">
      <c r="A4198" s="41" t="str">
        <f t="shared" si="1962"/>
        <v/>
      </c>
      <c r="B4198" s="150" t="str">
        <f>IF(ISNUMBER(A4198),INDEX('MetaTrader Import'!$H$13:$J$5893,TRUNC(((A4198-$A$39+1)-1)/3)+1,MOD((A4198-$A$39+1)-1,3)+1),"")</f>
        <v/>
      </c>
      <c r="C4198" s="43" t="str">
        <f t="shared" si="1963"/>
        <v/>
      </c>
      <c r="D4198" s="43" t="str">
        <f t="shared" ca="1" si="1953"/>
        <v/>
      </c>
      <c r="E4198" s="43" t="str">
        <f t="shared" si="1964"/>
        <v/>
      </c>
      <c r="F4198" s="43" t="str">
        <f t="shared" si="1965"/>
        <v/>
      </c>
      <c r="G4198" s="43" t="str">
        <f>IF(A4198&lt;&gt;"",IF(A4198&lt;Data!$G$11*0.25,$C$13/$G$32,IF(A4198&gt;Data!$G$11*0.25,$C$13,$C$13*10)),"")</f>
        <v/>
      </c>
      <c r="H4198" s="43" t="str">
        <f>IF(A4198&lt;&gt;"",IF(Data!$G$9="constant",$C$13,IF(Data!$G$9="squeeze",G4198,F4198)),"")</f>
        <v/>
      </c>
      <c r="I4198" s="38" t="str">
        <f ca="1">IF(ISNUMBER(A4198),NORMINV(RAND(),0,IF(AND(Data!$G$9="squeeze",A4198&lt;Data!$G$11*0.25),$H$32,1)*$C$30*$C$13)*($C$14*$C$12),"")</f>
        <v/>
      </c>
      <c r="J4198" s="42" t="str">
        <f ca="1">IFERROR(IF(Data!$C$6="Real",B4198,I4198+J4197+($C$14*$C$12)*(NORMINV(RAND(),$C$15,CHOOSE($G$13,$C$13,F4198,G4198)))),"")</f>
        <v/>
      </c>
      <c r="K4198" s="88" t="str">
        <f>IF(ISNUMBER(A4198), IF($G$16="fixed",$G$17,MIN(H4198*Data!$C$7*$C$16*0.5,$C$17*Data!$C$7))*$C$12,"")</f>
        <v/>
      </c>
      <c r="L4198" s="42" t="str">
        <f t="shared" ca="1" si="1980"/>
        <v/>
      </c>
      <c r="M4198" s="44" t="str">
        <f t="shared" ca="1" si="1981"/>
        <v/>
      </c>
      <c r="N4198" s="44" t="str">
        <f t="shared" ca="1" si="1982"/>
        <v/>
      </c>
      <c r="O4198" s="108" t="str">
        <f t="shared" si="1966"/>
        <v/>
      </c>
      <c r="P4198" s="102" t="str">
        <f t="shared" si="1967"/>
        <v/>
      </c>
      <c r="Q4198" s="102" t="str">
        <f t="shared" si="1968"/>
        <v/>
      </c>
      <c r="R4198" s="120" t="str">
        <f t="shared" si="1969"/>
        <v/>
      </c>
      <c r="S4198" s="54" t="str">
        <f t="shared" si="1970"/>
        <v/>
      </c>
      <c r="T4198" s="5" t="str">
        <f t="shared" si="1971"/>
        <v/>
      </c>
      <c r="U4198" s="152" t="str">
        <f t="shared" si="1954"/>
        <v/>
      </c>
      <c r="V4198" s="152" t="str">
        <f t="shared" si="1955"/>
        <v/>
      </c>
      <c r="W4198" s="153" t="str">
        <f t="shared" si="1956"/>
        <v/>
      </c>
      <c r="X4198" s="153" t="str">
        <f t="shared" si="1957"/>
        <v/>
      </c>
      <c r="Y4198" s="153" t="str">
        <f t="shared" si="1958"/>
        <v/>
      </c>
      <c r="Z4198" s="153" t="str">
        <f t="shared" si="1959"/>
        <v/>
      </c>
      <c r="AA4198" s="152" t="str">
        <f t="shared" si="1960"/>
        <v/>
      </c>
      <c r="AB4198" s="152" t="str">
        <f t="shared" si="1961"/>
        <v/>
      </c>
      <c r="AC4198" s="154" t="str">
        <f t="shared" si="1972"/>
        <v/>
      </c>
      <c r="AD4198" s="154" t="str">
        <f t="shared" si="1973"/>
        <v/>
      </c>
      <c r="AE4198" s="3" t="str">
        <f t="shared" si="1974"/>
        <v/>
      </c>
      <c r="AF4198" s="3" t="str">
        <f t="shared" si="1975"/>
        <v/>
      </c>
      <c r="AG4198" s="3" t="str">
        <f t="shared" si="1976"/>
        <v/>
      </c>
      <c r="AH4198" s="4" t="str">
        <f t="shared" si="1977"/>
        <v/>
      </c>
      <c r="AI4198" s="75" t="str">
        <f t="shared" si="1978"/>
        <v/>
      </c>
      <c r="AJ4198" s="75" t="str">
        <f t="shared" si="1979"/>
        <v/>
      </c>
    </row>
    <row r="4199" spans="1:36">
      <c r="A4199" s="41" t="str">
        <f t="shared" si="1962"/>
        <v/>
      </c>
      <c r="B4199" s="150" t="str">
        <f>IF(ISNUMBER(A4199),INDEX('MetaTrader Import'!$H$13:$J$5893,TRUNC(((A4199-$A$39+1)-1)/3)+1,MOD((A4199-$A$39+1)-1,3)+1),"")</f>
        <v/>
      </c>
      <c r="C4199" s="43" t="str">
        <f t="shared" si="1963"/>
        <v/>
      </c>
      <c r="D4199" s="43" t="str">
        <f t="shared" ca="1" si="1953"/>
        <v/>
      </c>
      <c r="E4199" s="43" t="str">
        <f t="shared" si="1964"/>
        <v/>
      </c>
      <c r="F4199" s="43" t="str">
        <f t="shared" si="1965"/>
        <v/>
      </c>
      <c r="G4199" s="43" t="str">
        <f>IF(A4199&lt;&gt;"",IF(A4199&lt;Data!$G$11*0.25,$C$13/$G$32,IF(A4199&gt;Data!$G$11*0.25,$C$13,$C$13*10)),"")</f>
        <v/>
      </c>
      <c r="H4199" s="43" t="str">
        <f>IF(A4199&lt;&gt;"",IF(Data!$G$9="constant",$C$13,IF(Data!$G$9="squeeze",G4199,F4199)),"")</f>
        <v/>
      </c>
      <c r="I4199" s="38" t="str">
        <f ca="1">IF(ISNUMBER(A4199),NORMINV(RAND(),0,IF(AND(Data!$G$9="squeeze",A4199&lt;Data!$G$11*0.25),$H$32,1)*$C$30*$C$13)*($C$14*$C$12),"")</f>
        <v/>
      </c>
      <c r="J4199" s="42" t="str">
        <f ca="1">IFERROR(IF(Data!$C$6="Real",B4199,I4199+J4198+($C$14*$C$12)*(NORMINV(RAND(),$C$15,CHOOSE($G$13,$C$13,F4199,G4199)))),"")</f>
        <v/>
      </c>
      <c r="K4199" s="88" t="str">
        <f>IF(ISNUMBER(A4199), IF($G$16="fixed",$G$17,MIN(H4199*Data!$C$7*$C$16*0.5,$C$17*Data!$C$7))*$C$12,"")</f>
        <v/>
      </c>
      <c r="L4199" s="42" t="str">
        <f t="shared" ca="1" si="1980"/>
        <v/>
      </c>
      <c r="M4199" s="44" t="str">
        <f t="shared" ca="1" si="1981"/>
        <v/>
      </c>
      <c r="N4199" s="44" t="str">
        <f t="shared" ca="1" si="1982"/>
        <v/>
      </c>
      <c r="O4199" s="108" t="str">
        <f t="shared" si="1966"/>
        <v/>
      </c>
      <c r="P4199" s="102" t="str">
        <f t="shared" si="1967"/>
        <v/>
      </c>
      <c r="Q4199" s="102" t="str">
        <f t="shared" si="1968"/>
        <v/>
      </c>
      <c r="R4199" s="120" t="str">
        <f t="shared" si="1969"/>
        <v/>
      </c>
      <c r="S4199" s="54" t="str">
        <f t="shared" si="1970"/>
        <v/>
      </c>
      <c r="T4199" s="5" t="str">
        <f t="shared" si="1971"/>
        <v/>
      </c>
      <c r="U4199" s="152" t="str">
        <f t="shared" si="1954"/>
        <v/>
      </c>
      <c r="V4199" s="152" t="str">
        <f t="shared" si="1955"/>
        <v/>
      </c>
      <c r="W4199" s="153" t="str">
        <f t="shared" si="1956"/>
        <v/>
      </c>
      <c r="X4199" s="153" t="str">
        <f t="shared" si="1957"/>
        <v/>
      </c>
      <c r="Y4199" s="153" t="str">
        <f t="shared" si="1958"/>
        <v/>
      </c>
      <c r="Z4199" s="153" t="str">
        <f t="shared" si="1959"/>
        <v/>
      </c>
      <c r="AA4199" s="152" t="str">
        <f t="shared" si="1960"/>
        <v/>
      </c>
      <c r="AB4199" s="152" t="str">
        <f t="shared" si="1961"/>
        <v/>
      </c>
      <c r="AC4199" s="154" t="str">
        <f t="shared" si="1972"/>
        <v/>
      </c>
      <c r="AD4199" s="154" t="str">
        <f t="shared" si="1973"/>
        <v/>
      </c>
      <c r="AE4199" s="3" t="str">
        <f t="shared" si="1974"/>
        <v/>
      </c>
      <c r="AF4199" s="3" t="str">
        <f t="shared" si="1975"/>
        <v/>
      </c>
      <c r="AG4199" s="3" t="str">
        <f t="shared" si="1976"/>
        <v/>
      </c>
      <c r="AH4199" s="4" t="str">
        <f t="shared" si="1977"/>
        <v/>
      </c>
      <c r="AI4199" s="75" t="str">
        <f t="shared" si="1978"/>
        <v/>
      </c>
      <c r="AJ4199" s="75" t="str">
        <f t="shared" si="1979"/>
        <v/>
      </c>
    </row>
    <row r="4200" spans="1:36">
      <c r="A4200" s="41" t="str">
        <f t="shared" si="1962"/>
        <v/>
      </c>
      <c r="B4200" s="150" t="str">
        <f>IF(ISNUMBER(A4200),INDEX('MetaTrader Import'!$H$13:$J$5893,TRUNC(((A4200-$A$39+1)-1)/3)+1,MOD((A4200-$A$39+1)-1,3)+1),"")</f>
        <v/>
      </c>
      <c r="C4200" s="43" t="str">
        <f t="shared" si="1963"/>
        <v/>
      </c>
      <c r="D4200" s="43" t="str">
        <f t="shared" ca="1" si="1953"/>
        <v/>
      </c>
      <c r="E4200" s="43" t="str">
        <f t="shared" si="1964"/>
        <v/>
      </c>
      <c r="F4200" s="43" t="str">
        <f t="shared" si="1965"/>
        <v/>
      </c>
      <c r="G4200" s="43" t="str">
        <f>IF(A4200&lt;&gt;"",IF(A4200&lt;Data!$G$11*0.25,$C$13/$G$32,IF(A4200&gt;Data!$G$11*0.25,$C$13,$C$13*10)),"")</f>
        <v/>
      </c>
      <c r="H4200" s="43" t="str">
        <f>IF(A4200&lt;&gt;"",IF(Data!$G$9="constant",$C$13,IF(Data!$G$9="squeeze",G4200,F4200)),"")</f>
        <v/>
      </c>
      <c r="I4200" s="38" t="str">
        <f ca="1">IF(ISNUMBER(A4200),NORMINV(RAND(),0,IF(AND(Data!$G$9="squeeze",A4200&lt;Data!$G$11*0.25),$H$32,1)*$C$30*$C$13)*($C$14*$C$12),"")</f>
        <v/>
      </c>
      <c r="J4200" s="42" t="str">
        <f ca="1">IFERROR(IF(Data!$C$6="Real",B4200,I4200+J4199+($C$14*$C$12)*(NORMINV(RAND(),$C$15,CHOOSE($G$13,$C$13,F4200,G4200)))),"")</f>
        <v/>
      </c>
      <c r="K4200" s="88" t="str">
        <f>IF(ISNUMBER(A4200), IF($G$16="fixed",$G$17,MIN(H4200*Data!$C$7*$C$16*0.5,$C$17*Data!$C$7))*$C$12,"")</f>
        <v/>
      </c>
      <c r="L4200" s="42" t="str">
        <f t="shared" ca="1" si="1980"/>
        <v/>
      </c>
      <c r="M4200" s="44" t="str">
        <f t="shared" ca="1" si="1981"/>
        <v/>
      </c>
      <c r="N4200" s="44" t="str">
        <f t="shared" ca="1" si="1982"/>
        <v/>
      </c>
      <c r="O4200" s="108" t="str">
        <f t="shared" si="1966"/>
        <v/>
      </c>
      <c r="P4200" s="102" t="str">
        <f t="shared" si="1967"/>
        <v/>
      </c>
      <c r="Q4200" s="102" t="str">
        <f t="shared" si="1968"/>
        <v/>
      </c>
      <c r="R4200" s="120" t="str">
        <f t="shared" si="1969"/>
        <v/>
      </c>
      <c r="S4200" s="54" t="str">
        <f t="shared" si="1970"/>
        <v/>
      </c>
      <c r="T4200" s="5" t="str">
        <f t="shared" si="1971"/>
        <v/>
      </c>
      <c r="U4200" s="152" t="str">
        <f t="shared" si="1954"/>
        <v/>
      </c>
      <c r="V4200" s="152" t="str">
        <f t="shared" si="1955"/>
        <v/>
      </c>
      <c r="W4200" s="153" t="str">
        <f t="shared" si="1956"/>
        <v/>
      </c>
      <c r="X4200" s="153" t="str">
        <f t="shared" si="1957"/>
        <v/>
      </c>
      <c r="Y4200" s="153" t="str">
        <f t="shared" si="1958"/>
        <v/>
      </c>
      <c r="Z4200" s="153" t="str">
        <f t="shared" si="1959"/>
        <v/>
      </c>
      <c r="AA4200" s="152" t="str">
        <f t="shared" si="1960"/>
        <v/>
      </c>
      <c r="AB4200" s="152" t="str">
        <f t="shared" si="1961"/>
        <v/>
      </c>
      <c r="AC4200" s="154" t="str">
        <f t="shared" si="1972"/>
        <v/>
      </c>
      <c r="AD4200" s="154" t="str">
        <f t="shared" si="1973"/>
        <v/>
      </c>
      <c r="AE4200" s="3" t="str">
        <f t="shared" si="1974"/>
        <v/>
      </c>
      <c r="AF4200" s="3" t="str">
        <f t="shared" si="1975"/>
        <v/>
      </c>
      <c r="AG4200" s="3" t="str">
        <f t="shared" si="1976"/>
        <v/>
      </c>
      <c r="AH4200" s="4" t="str">
        <f t="shared" si="1977"/>
        <v/>
      </c>
      <c r="AI4200" s="75" t="str">
        <f t="shared" si="1978"/>
        <v/>
      </c>
      <c r="AJ4200" s="75" t="str">
        <f t="shared" si="1979"/>
        <v/>
      </c>
    </row>
    <row r="4201" spans="1:36">
      <c r="A4201" s="41" t="str">
        <f t="shared" si="1962"/>
        <v/>
      </c>
      <c r="B4201" s="150" t="str">
        <f>IF(ISNUMBER(A4201),INDEX('MetaTrader Import'!$H$13:$J$5893,TRUNC(((A4201-$A$39+1)-1)/3)+1,MOD((A4201-$A$39+1)-1,3)+1),"")</f>
        <v/>
      </c>
      <c r="C4201" s="43" t="str">
        <f t="shared" si="1963"/>
        <v/>
      </c>
      <c r="D4201" s="43" t="str">
        <f t="shared" ca="1" si="1953"/>
        <v/>
      </c>
      <c r="E4201" s="43" t="str">
        <f t="shared" si="1964"/>
        <v/>
      </c>
      <c r="F4201" s="43" t="str">
        <f t="shared" si="1965"/>
        <v/>
      </c>
      <c r="G4201" s="43" t="str">
        <f>IF(A4201&lt;&gt;"",IF(A4201&lt;Data!$G$11*0.25,$C$13/$G$32,IF(A4201&gt;Data!$G$11*0.25,$C$13,$C$13*10)),"")</f>
        <v/>
      </c>
      <c r="H4201" s="43" t="str">
        <f>IF(A4201&lt;&gt;"",IF(Data!$G$9="constant",$C$13,IF(Data!$G$9="squeeze",G4201,F4201)),"")</f>
        <v/>
      </c>
      <c r="I4201" s="38" t="str">
        <f ca="1">IF(ISNUMBER(A4201),NORMINV(RAND(),0,IF(AND(Data!$G$9="squeeze",A4201&lt;Data!$G$11*0.25),$H$32,1)*$C$30*$C$13)*($C$14*$C$12),"")</f>
        <v/>
      </c>
      <c r="J4201" s="42" t="str">
        <f ca="1">IFERROR(IF(Data!$C$6="Real",B4201,I4201+J4200+($C$14*$C$12)*(NORMINV(RAND(),$C$15,CHOOSE($G$13,$C$13,F4201,G4201)))),"")</f>
        <v/>
      </c>
      <c r="K4201" s="88" t="str">
        <f>IF(ISNUMBER(A4201), IF($G$16="fixed",$G$17,MIN(H4201*Data!$C$7*$C$16*0.5,$C$17*Data!$C$7))*$C$12,"")</f>
        <v/>
      </c>
      <c r="L4201" s="42" t="str">
        <f t="shared" ca="1" si="1980"/>
        <v/>
      </c>
      <c r="M4201" s="44" t="str">
        <f t="shared" ca="1" si="1981"/>
        <v/>
      </c>
      <c r="N4201" s="44" t="str">
        <f t="shared" ca="1" si="1982"/>
        <v/>
      </c>
      <c r="O4201" s="108" t="str">
        <f t="shared" si="1966"/>
        <v/>
      </c>
      <c r="P4201" s="102" t="str">
        <f t="shared" si="1967"/>
        <v/>
      </c>
      <c r="Q4201" s="102" t="str">
        <f t="shared" si="1968"/>
        <v/>
      </c>
      <c r="R4201" s="120" t="str">
        <f t="shared" si="1969"/>
        <v/>
      </c>
      <c r="S4201" s="54" t="str">
        <f t="shared" si="1970"/>
        <v/>
      </c>
      <c r="T4201" s="5" t="str">
        <f t="shared" si="1971"/>
        <v/>
      </c>
      <c r="U4201" s="152" t="str">
        <f t="shared" si="1954"/>
        <v/>
      </c>
      <c r="V4201" s="152" t="str">
        <f t="shared" si="1955"/>
        <v/>
      </c>
      <c r="W4201" s="153" t="str">
        <f t="shared" si="1956"/>
        <v/>
      </c>
      <c r="X4201" s="153" t="str">
        <f t="shared" si="1957"/>
        <v/>
      </c>
      <c r="Y4201" s="153" t="str">
        <f t="shared" si="1958"/>
        <v/>
      </c>
      <c r="Z4201" s="153" t="str">
        <f t="shared" si="1959"/>
        <v/>
      </c>
      <c r="AA4201" s="152" t="str">
        <f t="shared" si="1960"/>
        <v/>
      </c>
      <c r="AB4201" s="152" t="str">
        <f t="shared" si="1961"/>
        <v/>
      </c>
      <c r="AC4201" s="154" t="str">
        <f t="shared" si="1972"/>
        <v/>
      </c>
      <c r="AD4201" s="154" t="str">
        <f t="shared" si="1973"/>
        <v/>
      </c>
      <c r="AE4201" s="3" t="str">
        <f t="shared" si="1974"/>
        <v/>
      </c>
      <c r="AF4201" s="3" t="str">
        <f t="shared" si="1975"/>
        <v/>
      </c>
      <c r="AG4201" s="3" t="str">
        <f t="shared" si="1976"/>
        <v/>
      </c>
      <c r="AH4201" s="4" t="str">
        <f t="shared" si="1977"/>
        <v/>
      </c>
      <c r="AI4201" s="75" t="str">
        <f t="shared" si="1978"/>
        <v/>
      </c>
      <c r="AJ4201" s="75" t="str">
        <f t="shared" si="1979"/>
        <v/>
      </c>
    </row>
    <row r="4202" spans="1:36">
      <c r="A4202" s="41" t="str">
        <f t="shared" si="1962"/>
        <v/>
      </c>
      <c r="B4202" s="150" t="str">
        <f>IF(ISNUMBER(A4202),INDEX('MetaTrader Import'!$H$13:$J$5893,TRUNC(((A4202-$A$39+1)-1)/3)+1,MOD((A4202-$A$39+1)-1,3)+1),"")</f>
        <v/>
      </c>
      <c r="C4202" s="43" t="str">
        <f t="shared" si="1963"/>
        <v/>
      </c>
      <c r="D4202" s="43" t="str">
        <f t="shared" ca="1" si="1953"/>
        <v/>
      </c>
      <c r="E4202" s="43" t="str">
        <f t="shared" si="1964"/>
        <v/>
      </c>
      <c r="F4202" s="43" t="str">
        <f t="shared" si="1965"/>
        <v/>
      </c>
      <c r="G4202" s="43" t="str">
        <f>IF(A4202&lt;&gt;"",IF(A4202&lt;Data!$G$11*0.25,$C$13/$G$32,IF(A4202&gt;Data!$G$11*0.25,$C$13,$C$13*10)),"")</f>
        <v/>
      </c>
      <c r="H4202" s="43" t="str">
        <f>IF(A4202&lt;&gt;"",IF(Data!$G$9="constant",$C$13,IF(Data!$G$9="squeeze",G4202,F4202)),"")</f>
        <v/>
      </c>
      <c r="I4202" s="38" t="str">
        <f ca="1">IF(ISNUMBER(A4202),NORMINV(RAND(),0,IF(AND(Data!$G$9="squeeze",A4202&lt;Data!$G$11*0.25),$H$32,1)*$C$30*$C$13)*($C$14*$C$12),"")</f>
        <v/>
      </c>
      <c r="J4202" s="42" t="str">
        <f ca="1">IFERROR(IF(Data!$C$6="Real",B4202,I4202+J4201+($C$14*$C$12)*(NORMINV(RAND(),$C$15,CHOOSE($G$13,$C$13,F4202,G4202)))),"")</f>
        <v/>
      </c>
      <c r="K4202" s="88" t="str">
        <f>IF(ISNUMBER(A4202), IF($G$16="fixed",$G$17,MIN(H4202*Data!$C$7*$C$16*0.5,$C$17*Data!$C$7))*$C$12,"")</f>
        <v/>
      </c>
      <c r="L4202" s="42" t="str">
        <f t="shared" ca="1" si="1980"/>
        <v/>
      </c>
      <c r="M4202" s="44" t="str">
        <f t="shared" ca="1" si="1981"/>
        <v/>
      </c>
      <c r="N4202" s="44" t="str">
        <f t="shared" ca="1" si="1982"/>
        <v/>
      </c>
      <c r="O4202" s="108" t="str">
        <f t="shared" si="1966"/>
        <v/>
      </c>
      <c r="P4202" s="102" t="str">
        <f t="shared" si="1967"/>
        <v/>
      </c>
      <c r="Q4202" s="102" t="str">
        <f t="shared" si="1968"/>
        <v/>
      </c>
      <c r="R4202" s="120" t="str">
        <f t="shared" si="1969"/>
        <v/>
      </c>
      <c r="S4202" s="54" t="str">
        <f t="shared" si="1970"/>
        <v/>
      </c>
      <c r="T4202" s="5" t="str">
        <f t="shared" si="1971"/>
        <v/>
      </c>
      <c r="U4202" s="152" t="str">
        <f t="shared" si="1954"/>
        <v/>
      </c>
      <c r="V4202" s="152" t="str">
        <f t="shared" si="1955"/>
        <v/>
      </c>
      <c r="W4202" s="153" t="str">
        <f t="shared" si="1956"/>
        <v/>
      </c>
      <c r="X4202" s="153" t="str">
        <f t="shared" si="1957"/>
        <v/>
      </c>
      <c r="Y4202" s="153" t="str">
        <f t="shared" si="1958"/>
        <v/>
      </c>
      <c r="Z4202" s="153" t="str">
        <f t="shared" si="1959"/>
        <v/>
      </c>
      <c r="AA4202" s="152" t="str">
        <f t="shared" si="1960"/>
        <v/>
      </c>
      <c r="AB4202" s="152" t="str">
        <f t="shared" si="1961"/>
        <v/>
      </c>
      <c r="AC4202" s="154" t="str">
        <f t="shared" si="1972"/>
        <v/>
      </c>
      <c r="AD4202" s="154" t="str">
        <f t="shared" si="1973"/>
        <v/>
      </c>
      <c r="AE4202" s="3" t="str">
        <f t="shared" si="1974"/>
        <v/>
      </c>
      <c r="AF4202" s="3" t="str">
        <f t="shared" si="1975"/>
        <v/>
      </c>
      <c r="AG4202" s="3" t="str">
        <f t="shared" si="1976"/>
        <v/>
      </c>
      <c r="AH4202" s="4" t="str">
        <f t="shared" si="1977"/>
        <v/>
      </c>
      <c r="AI4202" s="75" t="str">
        <f t="shared" si="1978"/>
        <v/>
      </c>
      <c r="AJ4202" s="75" t="str">
        <f t="shared" si="1979"/>
        <v/>
      </c>
    </row>
    <row r="4203" spans="1:36">
      <c r="A4203" s="41" t="str">
        <f t="shared" si="1962"/>
        <v/>
      </c>
      <c r="B4203" s="150" t="str">
        <f>IF(ISNUMBER(A4203),INDEX('MetaTrader Import'!$H$13:$J$5893,TRUNC(((A4203-$A$39+1)-1)/3)+1,MOD((A4203-$A$39+1)-1,3)+1),"")</f>
        <v/>
      </c>
      <c r="C4203" s="43" t="str">
        <f t="shared" si="1963"/>
        <v/>
      </c>
      <c r="D4203" s="43" t="str">
        <f t="shared" ca="1" si="1953"/>
        <v/>
      </c>
      <c r="E4203" s="43" t="str">
        <f t="shared" si="1964"/>
        <v/>
      </c>
      <c r="F4203" s="43" t="str">
        <f t="shared" si="1965"/>
        <v/>
      </c>
      <c r="G4203" s="43" t="str">
        <f>IF(A4203&lt;&gt;"",IF(A4203&lt;Data!$G$11*0.25,$C$13/$G$32,IF(A4203&gt;Data!$G$11*0.25,$C$13,$C$13*10)),"")</f>
        <v/>
      </c>
      <c r="H4203" s="43" t="str">
        <f>IF(A4203&lt;&gt;"",IF(Data!$G$9="constant",$C$13,IF(Data!$G$9="squeeze",G4203,F4203)),"")</f>
        <v/>
      </c>
      <c r="I4203" s="38" t="str">
        <f ca="1">IF(ISNUMBER(A4203),NORMINV(RAND(),0,IF(AND(Data!$G$9="squeeze",A4203&lt;Data!$G$11*0.25),$H$32,1)*$C$30*$C$13)*($C$14*$C$12),"")</f>
        <v/>
      </c>
      <c r="J4203" s="42" t="str">
        <f ca="1">IFERROR(IF(Data!$C$6="Real",B4203,I4203+J4202+($C$14*$C$12)*(NORMINV(RAND(),$C$15,CHOOSE($G$13,$C$13,F4203,G4203)))),"")</f>
        <v/>
      </c>
      <c r="K4203" s="88" t="str">
        <f>IF(ISNUMBER(A4203), IF($G$16="fixed",$G$17,MIN(H4203*Data!$C$7*$C$16*0.5,$C$17*Data!$C$7))*$C$12,"")</f>
        <v/>
      </c>
      <c r="L4203" s="42" t="str">
        <f t="shared" ca="1" si="1980"/>
        <v/>
      </c>
      <c r="M4203" s="44" t="str">
        <f t="shared" ca="1" si="1981"/>
        <v/>
      </c>
      <c r="N4203" s="44" t="str">
        <f t="shared" ca="1" si="1982"/>
        <v/>
      </c>
      <c r="O4203" s="108" t="str">
        <f t="shared" si="1966"/>
        <v/>
      </c>
      <c r="P4203" s="102" t="str">
        <f t="shared" si="1967"/>
        <v/>
      </c>
      <c r="Q4203" s="102" t="str">
        <f t="shared" si="1968"/>
        <v/>
      </c>
      <c r="R4203" s="120" t="str">
        <f t="shared" si="1969"/>
        <v/>
      </c>
      <c r="S4203" s="54" t="str">
        <f t="shared" si="1970"/>
        <v/>
      </c>
      <c r="T4203" s="5" t="str">
        <f t="shared" si="1971"/>
        <v/>
      </c>
      <c r="U4203" s="152" t="str">
        <f t="shared" si="1954"/>
        <v/>
      </c>
      <c r="V4203" s="152" t="str">
        <f t="shared" si="1955"/>
        <v/>
      </c>
      <c r="W4203" s="153" t="str">
        <f t="shared" si="1956"/>
        <v/>
      </c>
      <c r="X4203" s="153" t="str">
        <f t="shared" si="1957"/>
        <v/>
      </c>
      <c r="Y4203" s="153" t="str">
        <f t="shared" si="1958"/>
        <v/>
      </c>
      <c r="Z4203" s="153" t="str">
        <f t="shared" si="1959"/>
        <v/>
      </c>
      <c r="AA4203" s="152" t="str">
        <f t="shared" si="1960"/>
        <v/>
      </c>
      <c r="AB4203" s="152" t="str">
        <f t="shared" si="1961"/>
        <v/>
      </c>
      <c r="AC4203" s="154" t="str">
        <f t="shared" si="1972"/>
        <v/>
      </c>
      <c r="AD4203" s="154" t="str">
        <f t="shared" si="1973"/>
        <v/>
      </c>
      <c r="AE4203" s="3" t="str">
        <f t="shared" si="1974"/>
        <v/>
      </c>
      <c r="AF4203" s="3" t="str">
        <f t="shared" si="1975"/>
        <v/>
      </c>
      <c r="AG4203" s="3" t="str">
        <f t="shared" si="1976"/>
        <v/>
      </c>
      <c r="AH4203" s="4" t="str">
        <f t="shared" si="1977"/>
        <v/>
      </c>
      <c r="AI4203" s="75" t="str">
        <f t="shared" si="1978"/>
        <v/>
      </c>
      <c r="AJ4203" s="75" t="str">
        <f t="shared" si="1979"/>
        <v/>
      </c>
    </row>
    <row r="4204" spans="1:36">
      <c r="A4204" s="41" t="str">
        <f t="shared" si="1962"/>
        <v/>
      </c>
      <c r="B4204" s="150" t="str">
        <f>IF(ISNUMBER(A4204),INDEX('MetaTrader Import'!$H$13:$J$5893,TRUNC(((A4204-$A$39+1)-1)/3)+1,MOD((A4204-$A$39+1)-1,3)+1),"")</f>
        <v/>
      </c>
      <c r="C4204" s="43" t="str">
        <f t="shared" si="1963"/>
        <v/>
      </c>
      <c r="D4204" s="43" t="str">
        <f t="shared" ca="1" si="1953"/>
        <v/>
      </c>
      <c r="E4204" s="43" t="str">
        <f t="shared" si="1964"/>
        <v/>
      </c>
      <c r="F4204" s="43" t="str">
        <f t="shared" si="1965"/>
        <v/>
      </c>
      <c r="G4204" s="43" t="str">
        <f>IF(A4204&lt;&gt;"",IF(A4204&lt;Data!$G$11*0.25,$C$13/$G$32,IF(A4204&gt;Data!$G$11*0.25,$C$13,$C$13*10)),"")</f>
        <v/>
      </c>
      <c r="H4204" s="43" t="str">
        <f>IF(A4204&lt;&gt;"",IF(Data!$G$9="constant",$C$13,IF(Data!$G$9="squeeze",G4204,F4204)),"")</f>
        <v/>
      </c>
      <c r="I4204" s="38" t="str">
        <f ca="1">IF(ISNUMBER(A4204),NORMINV(RAND(),0,IF(AND(Data!$G$9="squeeze",A4204&lt;Data!$G$11*0.25),$H$32,1)*$C$30*$C$13)*($C$14*$C$12),"")</f>
        <v/>
      </c>
      <c r="J4204" s="42" t="str">
        <f ca="1">IFERROR(IF(Data!$C$6="Real",B4204,I4204+J4203+($C$14*$C$12)*(NORMINV(RAND(),$C$15,CHOOSE($G$13,$C$13,F4204,G4204)))),"")</f>
        <v/>
      </c>
      <c r="K4204" s="88" t="str">
        <f>IF(ISNUMBER(A4204), IF($G$16="fixed",$G$17,MIN(H4204*Data!$C$7*$C$16*0.5,$C$17*Data!$C$7))*$C$12,"")</f>
        <v/>
      </c>
      <c r="L4204" s="42" t="str">
        <f t="shared" ca="1" si="1980"/>
        <v/>
      </c>
      <c r="M4204" s="44" t="str">
        <f t="shared" ca="1" si="1981"/>
        <v/>
      </c>
      <c r="N4204" s="44" t="str">
        <f t="shared" ca="1" si="1982"/>
        <v/>
      </c>
      <c r="O4204" s="108" t="str">
        <f t="shared" si="1966"/>
        <v/>
      </c>
      <c r="P4204" s="102" t="str">
        <f t="shared" si="1967"/>
        <v/>
      </c>
      <c r="Q4204" s="102" t="str">
        <f t="shared" si="1968"/>
        <v/>
      </c>
      <c r="R4204" s="120" t="str">
        <f t="shared" si="1969"/>
        <v/>
      </c>
      <c r="S4204" s="54" t="str">
        <f t="shared" si="1970"/>
        <v/>
      </c>
      <c r="T4204" s="5" t="str">
        <f t="shared" si="1971"/>
        <v/>
      </c>
      <c r="U4204" s="152" t="str">
        <f t="shared" si="1954"/>
        <v/>
      </c>
      <c r="V4204" s="152" t="str">
        <f t="shared" si="1955"/>
        <v/>
      </c>
      <c r="W4204" s="153" t="str">
        <f t="shared" si="1956"/>
        <v/>
      </c>
      <c r="X4204" s="153" t="str">
        <f t="shared" si="1957"/>
        <v/>
      </c>
      <c r="Y4204" s="153" t="str">
        <f t="shared" si="1958"/>
        <v/>
      </c>
      <c r="Z4204" s="153" t="str">
        <f t="shared" si="1959"/>
        <v/>
      </c>
      <c r="AA4204" s="152" t="str">
        <f t="shared" si="1960"/>
        <v/>
      </c>
      <c r="AB4204" s="152" t="str">
        <f t="shared" si="1961"/>
        <v/>
      </c>
      <c r="AC4204" s="154" t="str">
        <f t="shared" si="1972"/>
        <v/>
      </c>
      <c r="AD4204" s="154" t="str">
        <f t="shared" si="1973"/>
        <v/>
      </c>
      <c r="AE4204" s="3" t="str">
        <f t="shared" si="1974"/>
        <v/>
      </c>
      <c r="AF4204" s="3" t="str">
        <f t="shared" si="1975"/>
        <v/>
      </c>
      <c r="AG4204" s="3" t="str">
        <f t="shared" si="1976"/>
        <v/>
      </c>
      <c r="AH4204" s="4" t="str">
        <f t="shared" si="1977"/>
        <v/>
      </c>
      <c r="AI4204" s="75" t="str">
        <f t="shared" si="1978"/>
        <v/>
      </c>
      <c r="AJ4204" s="75" t="str">
        <f t="shared" si="1979"/>
        <v/>
      </c>
    </row>
    <row r="4205" spans="1:36">
      <c r="A4205" s="41" t="str">
        <f t="shared" si="1962"/>
        <v/>
      </c>
      <c r="B4205" s="150" t="str">
        <f>IF(ISNUMBER(A4205),INDEX('MetaTrader Import'!$H$13:$J$5893,TRUNC(((A4205-$A$39+1)-1)/3)+1,MOD((A4205-$A$39+1)-1,3)+1),"")</f>
        <v/>
      </c>
      <c r="C4205" s="43" t="str">
        <f t="shared" si="1963"/>
        <v/>
      </c>
      <c r="D4205" s="43" t="str">
        <f t="shared" ca="1" si="1953"/>
        <v/>
      </c>
      <c r="E4205" s="43" t="str">
        <f t="shared" si="1964"/>
        <v/>
      </c>
      <c r="F4205" s="43" t="str">
        <f t="shared" si="1965"/>
        <v/>
      </c>
      <c r="G4205" s="43" t="str">
        <f>IF(A4205&lt;&gt;"",IF(A4205&lt;Data!$G$11*0.25,$C$13/$G$32,IF(A4205&gt;Data!$G$11*0.25,$C$13,$C$13*10)),"")</f>
        <v/>
      </c>
      <c r="H4205" s="43" t="str">
        <f>IF(A4205&lt;&gt;"",IF(Data!$G$9="constant",$C$13,IF(Data!$G$9="squeeze",G4205,F4205)),"")</f>
        <v/>
      </c>
      <c r="I4205" s="38" t="str">
        <f ca="1">IF(ISNUMBER(A4205),NORMINV(RAND(),0,IF(AND(Data!$G$9="squeeze",A4205&lt;Data!$G$11*0.25),$H$32,1)*$C$30*$C$13)*($C$14*$C$12),"")</f>
        <v/>
      </c>
      <c r="J4205" s="42" t="str">
        <f ca="1">IFERROR(IF(Data!$C$6="Real",B4205,I4205+J4204+($C$14*$C$12)*(NORMINV(RAND(),$C$15,CHOOSE($G$13,$C$13,F4205,G4205)))),"")</f>
        <v/>
      </c>
      <c r="K4205" s="88" t="str">
        <f>IF(ISNUMBER(A4205), IF($G$16="fixed",$G$17,MIN(H4205*Data!$C$7*$C$16*0.5,$C$17*Data!$C$7))*$C$12,"")</f>
        <v/>
      </c>
      <c r="L4205" s="42" t="str">
        <f t="shared" ca="1" si="1980"/>
        <v/>
      </c>
      <c r="M4205" s="44" t="str">
        <f t="shared" ca="1" si="1981"/>
        <v/>
      </c>
      <c r="N4205" s="44" t="str">
        <f t="shared" ca="1" si="1982"/>
        <v/>
      </c>
      <c r="O4205" s="108" t="str">
        <f t="shared" si="1966"/>
        <v/>
      </c>
      <c r="P4205" s="102" t="str">
        <f t="shared" si="1967"/>
        <v/>
      </c>
      <c r="Q4205" s="102" t="str">
        <f t="shared" si="1968"/>
        <v/>
      </c>
      <c r="R4205" s="120" t="str">
        <f t="shared" si="1969"/>
        <v/>
      </c>
      <c r="S4205" s="54" t="str">
        <f t="shared" si="1970"/>
        <v/>
      </c>
      <c r="T4205" s="5" t="str">
        <f t="shared" si="1971"/>
        <v/>
      </c>
      <c r="U4205" s="152" t="str">
        <f t="shared" si="1954"/>
        <v/>
      </c>
      <c r="V4205" s="152" t="str">
        <f t="shared" si="1955"/>
        <v/>
      </c>
      <c r="W4205" s="153" t="str">
        <f t="shared" si="1956"/>
        <v/>
      </c>
      <c r="X4205" s="153" t="str">
        <f t="shared" si="1957"/>
        <v/>
      </c>
      <c r="Y4205" s="153" t="str">
        <f t="shared" si="1958"/>
        <v/>
      </c>
      <c r="Z4205" s="153" t="str">
        <f t="shared" si="1959"/>
        <v/>
      </c>
      <c r="AA4205" s="152" t="str">
        <f t="shared" si="1960"/>
        <v/>
      </c>
      <c r="AB4205" s="152" t="str">
        <f t="shared" si="1961"/>
        <v/>
      </c>
      <c r="AC4205" s="154" t="str">
        <f t="shared" si="1972"/>
        <v/>
      </c>
      <c r="AD4205" s="154" t="str">
        <f t="shared" si="1973"/>
        <v/>
      </c>
      <c r="AE4205" s="3" t="str">
        <f t="shared" si="1974"/>
        <v/>
      </c>
      <c r="AF4205" s="3" t="str">
        <f t="shared" si="1975"/>
        <v/>
      </c>
      <c r="AG4205" s="3" t="str">
        <f t="shared" si="1976"/>
        <v/>
      </c>
      <c r="AH4205" s="4" t="str">
        <f t="shared" si="1977"/>
        <v/>
      </c>
      <c r="AI4205" s="75" t="str">
        <f t="shared" si="1978"/>
        <v/>
      </c>
      <c r="AJ4205" s="75" t="str">
        <f t="shared" si="1979"/>
        <v/>
      </c>
    </row>
    <row r="4206" spans="1:36">
      <c r="A4206" s="41" t="str">
        <f t="shared" si="1962"/>
        <v/>
      </c>
      <c r="B4206" s="150" t="str">
        <f>IF(ISNUMBER(A4206),INDEX('MetaTrader Import'!$H$13:$J$5893,TRUNC(((A4206-$A$39+1)-1)/3)+1,MOD((A4206-$A$39+1)-1,3)+1),"")</f>
        <v/>
      </c>
      <c r="C4206" s="43" t="str">
        <f t="shared" si="1963"/>
        <v/>
      </c>
      <c r="D4206" s="43" t="str">
        <f t="shared" ca="1" si="1953"/>
        <v/>
      </c>
      <c r="E4206" s="43" t="str">
        <f t="shared" si="1964"/>
        <v/>
      </c>
      <c r="F4206" s="43" t="str">
        <f t="shared" si="1965"/>
        <v/>
      </c>
      <c r="G4206" s="43" t="str">
        <f>IF(A4206&lt;&gt;"",IF(A4206&lt;Data!$G$11*0.25,$C$13/$G$32,IF(A4206&gt;Data!$G$11*0.25,$C$13,$C$13*10)),"")</f>
        <v/>
      </c>
      <c r="H4206" s="43" t="str">
        <f>IF(A4206&lt;&gt;"",IF(Data!$G$9="constant",$C$13,IF(Data!$G$9="squeeze",G4206,F4206)),"")</f>
        <v/>
      </c>
      <c r="I4206" s="38" t="str">
        <f ca="1">IF(ISNUMBER(A4206),NORMINV(RAND(),0,IF(AND(Data!$G$9="squeeze",A4206&lt;Data!$G$11*0.25),$H$32,1)*$C$30*$C$13)*($C$14*$C$12),"")</f>
        <v/>
      </c>
      <c r="J4206" s="42" t="str">
        <f ca="1">IFERROR(IF(Data!$C$6="Real",B4206,I4206+J4205+($C$14*$C$12)*(NORMINV(RAND(),$C$15,CHOOSE($G$13,$C$13,F4206,G4206)))),"")</f>
        <v/>
      </c>
      <c r="K4206" s="88" t="str">
        <f>IF(ISNUMBER(A4206), IF($G$16="fixed",$G$17,MIN(H4206*Data!$C$7*$C$16*0.5,$C$17*Data!$C$7))*$C$12,"")</f>
        <v/>
      </c>
      <c r="L4206" s="42" t="str">
        <f t="shared" ca="1" si="1980"/>
        <v/>
      </c>
      <c r="M4206" s="44" t="str">
        <f t="shared" ca="1" si="1981"/>
        <v/>
      </c>
      <c r="N4206" s="44" t="str">
        <f t="shared" ca="1" si="1982"/>
        <v/>
      </c>
      <c r="O4206" s="108" t="str">
        <f t="shared" si="1966"/>
        <v/>
      </c>
      <c r="P4206" s="102" t="str">
        <f t="shared" si="1967"/>
        <v/>
      </c>
      <c r="Q4206" s="102" t="str">
        <f t="shared" si="1968"/>
        <v/>
      </c>
      <c r="R4206" s="120" t="str">
        <f t="shared" si="1969"/>
        <v/>
      </c>
      <c r="S4206" s="54" t="str">
        <f t="shared" si="1970"/>
        <v/>
      </c>
      <c r="T4206" s="5" t="str">
        <f t="shared" si="1971"/>
        <v/>
      </c>
      <c r="U4206" s="152" t="str">
        <f t="shared" si="1954"/>
        <v/>
      </c>
      <c r="V4206" s="152" t="str">
        <f t="shared" si="1955"/>
        <v/>
      </c>
      <c r="W4206" s="153" t="str">
        <f t="shared" si="1956"/>
        <v/>
      </c>
      <c r="X4206" s="153" t="str">
        <f t="shared" si="1957"/>
        <v/>
      </c>
      <c r="Y4206" s="153" t="str">
        <f t="shared" si="1958"/>
        <v/>
      </c>
      <c r="Z4206" s="153" t="str">
        <f t="shared" si="1959"/>
        <v/>
      </c>
      <c r="AA4206" s="152" t="str">
        <f t="shared" si="1960"/>
        <v/>
      </c>
      <c r="AB4206" s="152" t="str">
        <f t="shared" si="1961"/>
        <v/>
      </c>
      <c r="AC4206" s="154" t="str">
        <f t="shared" si="1972"/>
        <v/>
      </c>
      <c r="AD4206" s="154" t="str">
        <f t="shared" si="1973"/>
        <v/>
      </c>
      <c r="AE4206" s="3" t="str">
        <f t="shared" si="1974"/>
        <v/>
      </c>
      <c r="AF4206" s="3" t="str">
        <f t="shared" si="1975"/>
        <v/>
      </c>
      <c r="AG4206" s="3" t="str">
        <f t="shared" si="1976"/>
        <v/>
      </c>
      <c r="AH4206" s="4" t="str">
        <f t="shared" si="1977"/>
        <v/>
      </c>
      <c r="AI4206" s="75" t="str">
        <f t="shared" si="1978"/>
        <v/>
      </c>
      <c r="AJ4206" s="75" t="str">
        <f t="shared" si="1979"/>
        <v/>
      </c>
    </row>
    <row r="4207" spans="1:36">
      <c r="A4207" s="41" t="str">
        <f t="shared" si="1962"/>
        <v/>
      </c>
      <c r="B4207" s="150" t="str">
        <f>IF(ISNUMBER(A4207),INDEX('MetaTrader Import'!$H$13:$J$5893,TRUNC(((A4207-$A$39+1)-1)/3)+1,MOD((A4207-$A$39+1)-1,3)+1),"")</f>
        <v/>
      </c>
      <c r="C4207" s="43" t="str">
        <f t="shared" si="1963"/>
        <v/>
      </c>
      <c r="D4207" s="43" t="str">
        <f t="shared" ca="1" si="1953"/>
        <v/>
      </c>
      <c r="E4207" s="43" t="str">
        <f t="shared" si="1964"/>
        <v/>
      </c>
      <c r="F4207" s="43" t="str">
        <f t="shared" si="1965"/>
        <v/>
      </c>
      <c r="G4207" s="43" t="str">
        <f>IF(A4207&lt;&gt;"",IF(A4207&lt;Data!$G$11*0.25,$C$13/$G$32,IF(A4207&gt;Data!$G$11*0.25,$C$13,$C$13*10)),"")</f>
        <v/>
      </c>
      <c r="H4207" s="43" t="str">
        <f>IF(A4207&lt;&gt;"",IF(Data!$G$9="constant",$C$13,IF(Data!$G$9="squeeze",G4207,F4207)),"")</f>
        <v/>
      </c>
      <c r="I4207" s="38" t="str">
        <f ca="1">IF(ISNUMBER(A4207),NORMINV(RAND(),0,IF(AND(Data!$G$9="squeeze",A4207&lt;Data!$G$11*0.25),$H$32,1)*$C$30*$C$13)*($C$14*$C$12),"")</f>
        <v/>
      </c>
      <c r="J4207" s="42" t="str">
        <f ca="1">IFERROR(IF(Data!$C$6="Real",B4207,I4207+J4206+($C$14*$C$12)*(NORMINV(RAND(),$C$15,CHOOSE($G$13,$C$13,F4207,G4207)))),"")</f>
        <v/>
      </c>
      <c r="K4207" s="88" t="str">
        <f>IF(ISNUMBER(A4207), IF($G$16="fixed",$G$17,MIN(H4207*Data!$C$7*$C$16*0.5,$C$17*Data!$C$7))*$C$12,"")</f>
        <v/>
      </c>
      <c r="L4207" s="42" t="str">
        <f t="shared" ca="1" si="1980"/>
        <v/>
      </c>
      <c r="M4207" s="44" t="str">
        <f t="shared" ca="1" si="1981"/>
        <v/>
      </c>
      <c r="N4207" s="44" t="str">
        <f t="shared" ca="1" si="1982"/>
        <v/>
      </c>
      <c r="O4207" s="108" t="str">
        <f t="shared" si="1966"/>
        <v/>
      </c>
      <c r="P4207" s="102" t="str">
        <f t="shared" si="1967"/>
        <v/>
      </c>
      <c r="Q4207" s="102" t="str">
        <f t="shared" si="1968"/>
        <v/>
      </c>
      <c r="R4207" s="120" t="str">
        <f t="shared" si="1969"/>
        <v/>
      </c>
      <c r="S4207" s="54" t="str">
        <f t="shared" si="1970"/>
        <v/>
      </c>
      <c r="T4207" s="5" t="str">
        <f t="shared" si="1971"/>
        <v/>
      </c>
      <c r="U4207" s="152" t="str">
        <f t="shared" si="1954"/>
        <v/>
      </c>
      <c r="V4207" s="152" t="str">
        <f t="shared" si="1955"/>
        <v/>
      </c>
      <c r="W4207" s="153" t="str">
        <f t="shared" si="1956"/>
        <v/>
      </c>
      <c r="X4207" s="153" t="str">
        <f t="shared" si="1957"/>
        <v/>
      </c>
      <c r="Y4207" s="153" t="str">
        <f t="shared" si="1958"/>
        <v/>
      </c>
      <c r="Z4207" s="153" t="str">
        <f t="shared" si="1959"/>
        <v/>
      </c>
      <c r="AA4207" s="152" t="str">
        <f t="shared" si="1960"/>
        <v/>
      </c>
      <c r="AB4207" s="152" t="str">
        <f t="shared" si="1961"/>
        <v/>
      </c>
      <c r="AC4207" s="154" t="str">
        <f t="shared" si="1972"/>
        <v/>
      </c>
      <c r="AD4207" s="154" t="str">
        <f t="shared" si="1973"/>
        <v/>
      </c>
      <c r="AE4207" s="3" t="str">
        <f t="shared" si="1974"/>
        <v/>
      </c>
      <c r="AF4207" s="3" t="str">
        <f t="shared" si="1975"/>
        <v/>
      </c>
      <c r="AG4207" s="3" t="str">
        <f t="shared" si="1976"/>
        <v/>
      </c>
      <c r="AH4207" s="4" t="str">
        <f t="shared" si="1977"/>
        <v/>
      </c>
      <c r="AI4207" s="75" t="str">
        <f t="shared" si="1978"/>
        <v/>
      </c>
      <c r="AJ4207" s="75" t="str">
        <f t="shared" si="1979"/>
        <v/>
      </c>
    </row>
    <row r="4208" spans="1:36">
      <c r="A4208" s="41" t="str">
        <f t="shared" si="1962"/>
        <v/>
      </c>
      <c r="B4208" s="150" t="str">
        <f>IF(ISNUMBER(A4208),INDEX('MetaTrader Import'!$H$13:$J$5893,TRUNC(((A4208-$A$39+1)-1)/3)+1,MOD((A4208-$A$39+1)-1,3)+1),"")</f>
        <v/>
      </c>
      <c r="C4208" s="43" t="str">
        <f t="shared" si="1963"/>
        <v/>
      </c>
      <c r="D4208" s="43" t="str">
        <f t="shared" ca="1" si="1953"/>
        <v/>
      </c>
      <c r="E4208" s="43" t="str">
        <f t="shared" si="1964"/>
        <v/>
      </c>
      <c r="F4208" s="43" t="str">
        <f t="shared" si="1965"/>
        <v/>
      </c>
      <c r="G4208" s="43" t="str">
        <f>IF(A4208&lt;&gt;"",IF(A4208&lt;Data!$G$11*0.25,$C$13/$G$32,IF(A4208&gt;Data!$G$11*0.25,$C$13,$C$13*10)),"")</f>
        <v/>
      </c>
      <c r="H4208" s="43" t="str">
        <f>IF(A4208&lt;&gt;"",IF(Data!$G$9="constant",$C$13,IF(Data!$G$9="squeeze",G4208,F4208)),"")</f>
        <v/>
      </c>
      <c r="I4208" s="38" t="str">
        <f ca="1">IF(ISNUMBER(A4208),NORMINV(RAND(),0,IF(AND(Data!$G$9="squeeze",A4208&lt;Data!$G$11*0.25),$H$32,1)*$C$30*$C$13)*($C$14*$C$12),"")</f>
        <v/>
      </c>
      <c r="J4208" s="42" t="str">
        <f ca="1">IFERROR(IF(Data!$C$6="Real",B4208,I4208+J4207+($C$14*$C$12)*(NORMINV(RAND(),$C$15,CHOOSE($G$13,$C$13,F4208,G4208)))),"")</f>
        <v/>
      </c>
      <c r="K4208" s="88" t="str">
        <f>IF(ISNUMBER(A4208), IF($G$16="fixed",$G$17,MIN(H4208*Data!$C$7*$C$16*0.5,$C$17*Data!$C$7))*$C$12,"")</f>
        <v/>
      </c>
      <c r="L4208" s="42" t="str">
        <f t="shared" ca="1" si="1980"/>
        <v/>
      </c>
      <c r="M4208" s="44" t="str">
        <f t="shared" ca="1" si="1981"/>
        <v/>
      </c>
      <c r="N4208" s="44" t="str">
        <f t="shared" ca="1" si="1982"/>
        <v/>
      </c>
      <c r="O4208" s="108" t="str">
        <f t="shared" si="1966"/>
        <v/>
      </c>
      <c r="P4208" s="102" t="str">
        <f t="shared" si="1967"/>
        <v/>
      </c>
      <c r="Q4208" s="102" t="str">
        <f t="shared" si="1968"/>
        <v/>
      </c>
      <c r="R4208" s="120" t="str">
        <f t="shared" si="1969"/>
        <v/>
      </c>
      <c r="S4208" s="54" t="str">
        <f t="shared" si="1970"/>
        <v/>
      </c>
      <c r="T4208" s="5" t="str">
        <f t="shared" si="1971"/>
        <v/>
      </c>
      <c r="U4208" s="152" t="str">
        <f t="shared" si="1954"/>
        <v/>
      </c>
      <c r="V4208" s="152" t="str">
        <f t="shared" si="1955"/>
        <v/>
      </c>
      <c r="W4208" s="153" t="str">
        <f t="shared" si="1956"/>
        <v/>
      </c>
      <c r="X4208" s="153" t="str">
        <f t="shared" si="1957"/>
        <v/>
      </c>
      <c r="Y4208" s="153" t="str">
        <f t="shared" si="1958"/>
        <v/>
      </c>
      <c r="Z4208" s="153" t="str">
        <f t="shared" si="1959"/>
        <v/>
      </c>
      <c r="AA4208" s="152" t="str">
        <f t="shared" si="1960"/>
        <v/>
      </c>
      <c r="AB4208" s="152" t="str">
        <f t="shared" si="1961"/>
        <v/>
      </c>
      <c r="AC4208" s="154" t="str">
        <f t="shared" si="1972"/>
        <v/>
      </c>
      <c r="AD4208" s="154" t="str">
        <f t="shared" si="1973"/>
        <v/>
      </c>
      <c r="AE4208" s="3" t="str">
        <f t="shared" si="1974"/>
        <v/>
      </c>
      <c r="AF4208" s="3" t="str">
        <f t="shared" si="1975"/>
        <v/>
      </c>
      <c r="AG4208" s="3" t="str">
        <f t="shared" si="1976"/>
        <v/>
      </c>
      <c r="AH4208" s="4" t="str">
        <f t="shared" si="1977"/>
        <v/>
      </c>
      <c r="AI4208" s="75" t="str">
        <f t="shared" si="1978"/>
        <v/>
      </c>
      <c r="AJ4208" s="75" t="str">
        <f t="shared" si="1979"/>
        <v/>
      </c>
    </row>
    <row r="4209" spans="1:36">
      <c r="A4209" s="41" t="str">
        <f t="shared" si="1962"/>
        <v/>
      </c>
      <c r="B4209" s="150" t="str">
        <f>IF(ISNUMBER(A4209),INDEX('MetaTrader Import'!$H$13:$J$5893,TRUNC(((A4209-$A$39+1)-1)/3)+1,MOD((A4209-$A$39+1)-1,3)+1),"")</f>
        <v/>
      </c>
      <c r="C4209" s="43" t="str">
        <f t="shared" si="1963"/>
        <v/>
      </c>
      <c r="D4209" s="43" t="str">
        <f t="shared" ca="1" si="1953"/>
        <v/>
      </c>
      <c r="E4209" s="43" t="str">
        <f t="shared" si="1964"/>
        <v/>
      </c>
      <c r="F4209" s="43" t="str">
        <f t="shared" si="1965"/>
        <v/>
      </c>
      <c r="G4209" s="43" t="str">
        <f>IF(A4209&lt;&gt;"",IF(A4209&lt;Data!$G$11*0.25,$C$13/$G$32,IF(A4209&gt;Data!$G$11*0.25,$C$13,$C$13*10)),"")</f>
        <v/>
      </c>
      <c r="H4209" s="43" t="str">
        <f>IF(A4209&lt;&gt;"",IF(Data!$G$9="constant",$C$13,IF(Data!$G$9="squeeze",G4209,F4209)),"")</f>
        <v/>
      </c>
      <c r="I4209" s="38" t="str">
        <f ca="1">IF(ISNUMBER(A4209),NORMINV(RAND(),0,IF(AND(Data!$G$9="squeeze",A4209&lt;Data!$G$11*0.25),$H$32,1)*$C$30*$C$13)*($C$14*$C$12),"")</f>
        <v/>
      </c>
      <c r="J4209" s="42" t="str">
        <f ca="1">IFERROR(IF(Data!$C$6="Real",B4209,I4209+J4208+($C$14*$C$12)*(NORMINV(RAND(),$C$15,CHOOSE($G$13,$C$13,F4209,G4209)))),"")</f>
        <v/>
      </c>
      <c r="K4209" s="88" t="str">
        <f>IF(ISNUMBER(A4209), IF($G$16="fixed",$G$17,MIN(H4209*Data!$C$7*$C$16*0.5,$C$17*Data!$C$7))*$C$12,"")</f>
        <v/>
      </c>
      <c r="L4209" s="42" t="str">
        <f t="shared" ca="1" si="1980"/>
        <v/>
      </c>
      <c r="M4209" s="44" t="str">
        <f t="shared" ca="1" si="1981"/>
        <v/>
      </c>
      <c r="N4209" s="44" t="str">
        <f t="shared" ca="1" si="1982"/>
        <v/>
      </c>
      <c r="O4209" s="108" t="str">
        <f t="shared" si="1966"/>
        <v/>
      </c>
      <c r="P4209" s="102" t="str">
        <f t="shared" si="1967"/>
        <v/>
      </c>
      <c r="Q4209" s="102" t="str">
        <f t="shared" si="1968"/>
        <v/>
      </c>
      <c r="R4209" s="120" t="str">
        <f t="shared" si="1969"/>
        <v/>
      </c>
      <c r="S4209" s="54" t="str">
        <f t="shared" si="1970"/>
        <v/>
      </c>
      <c r="T4209" s="5" t="str">
        <f t="shared" si="1971"/>
        <v/>
      </c>
      <c r="U4209" s="152" t="str">
        <f t="shared" si="1954"/>
        <v/>
      </c>
      <c r="V4209" s="152" t="str">
        <f t="shared" si="1955"/>
        <v/>
      </c>
      <c r="W4209" s="153" t="str">
        <f t="shared" si="1956"/>
        <v/>
      </c>
      <c r="X4209" s="153" t="str">
        <f t="shared" si="1957"/>
        <v/>
      </c>
      <c r="Y4209" s="153" t="str">
        <f t="shared" si="1958"/>
        <v/>
      </c>
      <c r="Z4209" s="153" t="str">
        <f t="shared" si="1959"/>
        <v/>
      </c>
      <c r="AA4209" s="152" t="str">
        <f t="shared" si="1960"/>
        <v/>
      </c>
      <c r="AB4209" s="152" t="str">
        <f t="shared" si="1961"/>
        <v/>
      </c>
      <c r="AC4209" s="154" t="str">
        <f t="shared" si="1972"/>
        <v/>
      </c>
      <c r="AD4209" s="154" t="str">
        <f t="shared" si="1973"/>
        <v/>
      </c>
      <c r="AE4209" s="3" t="str">
        <f t="shared" si="1974"/>
        <v/>
      </c>
      <c r="AF4209" s="3" t="str">
        <f t="shared" si="1975"/>
        <v/>
      </c>
      <c r="AG4209" s="3" t="str">
        <f t="shared" si="1976"/>
        <v/>
      </c>
      <c r="AH4209" s="4" t="str">
        <f t="shared" si="1977"/>
        <v/>
      </c>
      <c r="AI4209" s="75" t="str">
        <f t="shared" si="1978"/>
        <v/>
      </c>
      <c r="AJ4209" s="75" t="str">
        <f t="shared" si="1979"/>
        <v/>
      </c>
    </row>
    <row r="4210" spans="1:36">
      <c r="A4210" s="41" t="str">
        <f t="shared" si="1962"/>
        <v/>
      </c>
      <c r="B4210" s="150" t="str">
        <f>IF(ISNUMBER(A4210),INDEX('MetaTrader Import'!$H$13:$J$5893,TRUNC(((A4210-$A$39+1)-1)/3)+1,MOD((A4210-$A$39+1)-1,3)+1),"")</f>
        <v/>
      </c>
      <c r="C4210" s="43" t="str">
        <f t="shared" si="1963"/>
        <v/>
      </c>
      <c r="D4210" s="43" t="str">
        <f t="shared" ca="1" si="1953"/>
        <v/>
      </c>
      <c r="E4210" s="43" t="str">
        <f t="shared" si="1964"/>
        <v/>
      </c>
      <c r="F4210" s="43" t="str">
        <f t="shared" si="1965"/>
        <v/>
      </c>
      <c r="G4210" s="43" t="str">
        <f>IF(A4210&lt;&gt;"",IF(A4210&lt;Data!$G$11*0.25,$C$13/$G$32,IF(A4210&gt;Data!$G$11*0.25,$C$13,$C$13*10)),"")</f>
        <v/>
      </c>
      <c r="H4210" s="43" t="str">
        <f>IF(A4210&lt;&gt;"",IF(Data!$G$9="constant",$C$13,IF(Data!$G$9="squeeze",G4210,F4210)),"")</f>
        <v/>
      </c>
      <c r="I4210" s="38" t="str">
        <f ca="1">IF(ISNUMBER(A4210),NORMINV(RAND(),0,IF(AND(Data!$G$9="squeeze",A4210&lt;Data!$G$11*0.25),$H$32,1)*$C$30*$C$13)*($C$14*$C$12),"")</f>
        <v/>
      </c>
      <c r="J4210" s="42" t="str">
        <f ca="1">IFERROR(IF(Data!$C$6="Real",B4210,I4210+J4209+($C$14*$C$12)*(NORMINV(RAND(),$C$15,CHOOSE($G$13,$C$13,F4210,G4210)))),"")</f>
        <v/>
      </c>
      <c r="K4210" s="88" t="str">
        <f>IF(ISNUMBER(A4210), IF($G$16="fixed",$G$17,MIN(H4210*Data!$C$7*$C$16*0.5,$C$17*Data!$C$7))*$C$12,"")</f>
        <v/>
      </c>
      <c r="L4210" s="42" t="str">
        <f t="shared" ca="1" si="1980"/>
        <v/>
      </c>
      <c r="M4210" s="44" t="str">
        <f t="shared" ca="1" si="1981"/>
        <v/>
      </c>
      <c r="N4210" s="44" t="str">
        <f t="shared" ca="1" si="1982"/>
        <v/>
      </c>
      <c r="O4210" s="108" t="str">
        <f t="shared" si="1966"/>
        <v/>
      </c>
      <c r="P4210" s="102" t="str">
        <f t="shared" si="1967"/>
        <v/>
      </c>
      <c r="Q4210" s="102" t="str">
        <f t="shared" si="1968"/>
        <v/>
      </c>
      <c r="R4210" s="120" t="str">
        <f t="shared" si="1969"/>
        <v/>
      </c>
      <c r="S4210" s="54" t="str">
        <f t="shared" si="1970"/>
        <v/>
      </c>
      <c r="T4210" s="5" t="str">
        <f t="shared" si="1971"/>
        <v/>
      </c>
      <c r="U4210" s="152" t="str">
        <f t="shared" si="1954"/>
        <v/>
      </c>
      <c r="V4210" s="152" t="str">
        <f t="shared" si="1955"/>
        <v/>
      </c>
      <c r="W4210" s="153" t="str">
        <f t="shared" si="1956"/>
        <v/>
      </c>
      <c r="X4210" s="153" t="str">
        <f t="shared" si="1957"/>
        <v/>
      </c>
      <c r="Y4210" s="153" t="str">
        <f t="shared" si="1958"/>
        <v/>
      </c>
      <c r="Z4210" s="153" t="str">
        <f t="shared" si="1959"/>
        <v/>
      </c>
      <c r="AA4210" s="152" t="str">
        <f t="shared" si="1960"/>
        <v/>
      </c>
      <c r="AB4210" s="152" t="str">
        <f t="shared" si="1961"/>
        <v/>
      </c>
      <c r="AC4210" s="154" t="str">
        <f t="shared" si="1972"/>
        <v/>
      </c>
      <c r="AD4210" s="154" t="str">
        <f t="shared" si="1973"/>
        <v/>
      </c>
      <c r="AE4210" s="3" t="str">
        <f t="shared" si="1974"/>
        <v/>
      </c>
      <c r="AF4210" s="3" t="str">
        <f t="shared" si="1975"/>
        <v/>
      </c>
      <c r="AG4210" s="3" t="str">
        <f t="shared" si="1976"/>
        <v/>
      </c>
      <c r="AH4210" s="4" t="str">
        <f t="shared" si="1977"/>
        <v/>
      </c>
      <c r="AI4210" s="75" t="str">
        <f t="shared" si="1978"/>
        <v/>
      </c>
      <c r="AJ4210" s="75" t="str">
        <f t="shared" si="1979"/>
        <v/>
      </c>
    </row>
    <row r="4211" spans="1:36">
      <c r="A4211" s="41" t="str">
        <f t="shared" si="1962"/>
        <v/>
      </c>
      <c r="B4211" s="150" t="str">
        <f>IF(ISNUMBER(A4211),INDEX('MetaTrader Import'!$H$13:$J$5893,TRUNC(((A4211-$A$39+1)-1)/3)+1,MOD((A4211-$A$39+1)-1,3)+1),"")</f>
        <v/>
      </c>
      <c r="C4211" s="43" t="str">
        <f t="shared" si="1963"/>
        <v/>
      </c>
      <c r="D4211" s="43" t="str">
        <f t="shared" ca="1" si="1953"/>
        <v/>
      </c>
      <c r="E4211" s="43" t="str">
        <f t="shared" si="1964"/>
        <v/>
      </c>
      <c r="F4211" s="43" t="str">
        <f t="shared" si="1965"/>
        <v/>
      </c>
      <c r="G4211" s="43" t="str">
        <f>IF(A4211&lt;&gt;"",IF(A4211&lt;Data!$G$11*0.25,$C$13/$G$32,IF(A4211&gt;Data!$G$11*0.25,$C$13,$C$13*10)),"")</f>
        <v/>
      </c>
      <c r="H4211" s="43" t="str">
        <f>IF(A4211&lt;&gt;"",IF(Data!$G$9="constant",$C$13,IF(Data!$G$9="squeeze",G4211,F4211)),"")</f>
        <v/>
      </c>
      <c r="I4211" s="38" t="str">
        <f ca="1">IF(ISNUMBER(A4211),NORMINV(RAND(),0,IF(AND(Data!$G$9="squeeze",A4211&lt;Data!$G$11*0.25),$H$32,1)*$C$30*$C$13)*($C$14*$C$12),"")</f>
        <v/>
      </c>
      <c r="J4211" s="42" t="str">
        <f ca="1">IFERROR(IF(Data!$C$6="Real",B4211,I4211+J4210+($C$14*$C$12)*(NORMINV(RAND(),$C$15,CHOOSE($G$13,$C$13,F4211,G4211)))),"")</f>
        <v/>
      </c>
      <c r="K4211" s="88" t="str">
        <f>IF(ISNUMBER(A4211), IF($G$16="fixed",$G$17,MIN(H4211*Data!$C$7*$C$16*0.5,$C$17*Data!$C$7))*$C$12,"")</f>
        <v/>
      </c>
      <c r="L4211" s="42" t="str">
        <f t="shared" ca="1" si="1980"/>
        <v/>
      </c>
      <c r="M4211" s="44" t="str">
        <f t="shared" ca="1" si="1981"/>
        <v/>
      </c>
      <c r="N4211" s="44" t="str">
        <f t="shared" ca="1" si="1982"/>
        <v/>
      </c>
      <c r="O4211" s="108" t="str">
        <f t="shared" si="1966"/>
        <v/>
      </c>
      <c r="P4211" s="102" t="str">
        <f t="shared" si="1967"/>
        <v/>
      </c>
      <c r="Q4211" s="102" t="str">
        <f t="shared" si="1968"/>
        <v/>
      </c>
      <c r="R4211" s="120" t="str">
        <f t="shared" si="1969"/>
        <v/>
      </c>
      <c r="S4211" s="54" t="str">
        <f t="shared" si="1970"/>
        <v/>
      </c>
      <c r="T4211" s="5" t="str">
        <f t="shared" si="1971"/>
        <v/>
      </c>
      <c r="U4211" s="152" t="str">
        <f t="shared" si="1954"/>
        <v/>
      </c>
      <c r="V4211" s="152" t="str">
        <f t="shared" si="1955"/>
        <v/>
      </c>
      <c r="W4211" s="153" t="str">
        <f t="shared" si="1956"/>
        <v/>
      </c>
      <c r="X4211" s="153" t="str">
        <f t="shared" si="1957"/>
        <v/>
      </c>
      <c r="Y4211" s="153" t="str">
        <f t="shared" si="1958"/>
        <v/>
      </c>
      <c r="Z4211" s="153" t="str">
        <f t="shared" si="1959"/>
        <v/>
      </c>
      <c r="AA4211" s="152" t="str">
        <f t="shared" si="1960"/>
        <v/>
      </c>
      <c r="AB4211" s="152" t="str">
        <f t="shared" si="1961"/>
        <v/>
      </c>
      <c r="AC4211" s="154" t="str">
        <f t="shared" si="1972"/>
        <v/>
      </c>
      <c r="AD4211" s="154" t="str">
        <f t="shared" si="1973"/>
        <v/>
      </c>
      <c r="AE4211" s="3" t="str">
        <f t="shared" si="1974"/>
        <v/>
      </c>
      <c r="AF4211" s="3" t="str">
        <f t="shared" si="1975"/>
        <v/>
      </c>
      <c r="AG4211" s="3" t="str">
        <f t="shared" si="1976"/>
        <v/>
      </c>
      <c r="AH4211" s="4" t="str">
        <f t="shared" si="1977"/>
        <v/>
      </c>
      <c r="AI4211" s="75" t="str">
        <f t="shared" si="1978"/>
        <v/>
      </c>
      <c r="AJ4211" s="75" t="str">
        <f t="shared" si="1979"/>
        <v/>
      </c>
    </row>
    <row r="4212" spans="1:36">
      <c r="A4212" s="41" t="str">
        <f t="shared" si="1962"/>
        <v/>
      </c>
      <c r="B4212" s="150" t="str">
        <f>IF(ISNUMBER(A4212),INDEX('MetaTrader Import'!$H$13:$J$5893,TRUNC(((A4212-$A$39+1)-1)/3)+1,MOD((A4212-$A$39+1)-1,3)+1),"")</f>
        <v/>
      </c>
      <c r="C4212" s="43" t="str">
        <f t="shared" si="1963"/>
        <v/>
      </c>
      <c r="D4212" s="43" t="str">
        <f t="shared" ca="1" si="1953"/>
        <v/>
      </c>
      <c r="E4212" s="43" t="str">
        <f t="shared" si="1964"/>
        <v/>
      </c>
      <c r="F4212" s="43" t="str">
        <f t="shared" si="1965"/>
        <v/>
      </c>
      <c r="G4212" s="43" t="str">
        <f>IF(A4212&lt;&gt;"",IF(A4212&lt;Data!$G$11*0.25,$C$13/$G$32,IF(A4212&gt;Data!$G$11*0.25,$C$13,$C$13*10)),"")</f>
        <v/>
      </c>
      <c r="H4212" s="43" t="str">
        <f>IF(A4212&lt;&gt;"",IF(Data!$G$9="constant",$C$13,IF(Data!$G$9="squeeze",G4212,F4212)),"")</f>
        <v/>
      </c>
      <c r="I4212" s="38" t="str">
        <f ca="1">IF(ISNUMBER(A4212),NORMINV(RAND(),0,IF(AND(Data!$G$9="squeeze",A4212&lt;Data!$G$11*0.25),$H$32,1)*$C$30*$C$13)*($C$14*$C$12),"")</f>
        <v/>
      </c>
      <c r="J4212" s="42" t="str">
        <f ca="1">IFERROR(IF(Data!$C$6="Real",B4212,I4212+J4211+($C$14*$C$12)*(NORMINV(RAND(),$C$15,CHOOSE($G$13,$C$13,F4212,G4212)))),"")</f>
        <v/>
      </c>
      <c r="K4212" s="88" t="str">
        <f>IF(ISNUMBER(A4212), IF($G$16="fixed",$G$17,MIN(H4212*Data!$C$7*$C$16*0.5,$C$17*Data!$C$7))*$C$12,"")</f>
        <v/>
      </c>
      <c r="L4212" s="42" t="str">
        <f t="shared" ca="1" si="1980"/>
        <v/>
      </c>
      <c r="M4212" s="44" t="str">
        <f t="shared" ca="1" si="1981"/>
        <v/>
      </c>
      <c r="N4212" s="44" t="str">
        <f t="shared" ca="1" si="1982"/>
        <v/>
      </c>
      <c r="O4212" s="108" t="str">
        <f t="shared" si="1966"/>
        <v/>
      </c>
      <c r="P4212" s="102" t="str">
        <f t="shared" si="1967"/>
        <v/>
      </c>
      <c r="Q4212" s="102" t="str">
        <f t="shared" si="1968"/>
        <v/>
      </c>
      <c r="R4212" s="120" t="str">
        <f t="shared" si="1969"/>
        <v/>
      </c>
      <c r="S4212" s="54" t="str">
        <f t="shared" si="1970"/>
        <v/>
      </c>
      <c r="T4212" s="5" t="str">
        <f t="shared" si="1971"/>
        <v/>
      </c>
      <c r="U4212" s="152" t="str">
        <f t="shared" si="1954"/>
        <v/>
      </c>
      <c r="V4212" s="152" t="str">
        <f t="shared" si="1955"/>
        <v/>
      </c>
      <c r="W4212" s="153" t="str">
        <f t="shared" si="1956"/>
        <v/>
      </c>
      <c r="X4212" s="153" t="str">
        <f t="shared" si="1957"/>
        <v/>
      </c>
      <c r="Y4212" s="153" t="str">
        <f t="shared" si="1958"/>
        <v/>
      </c>
      <c r="Z4212" s="153" t="str">
        <f t="shared" si="1959"/>
        <v/>
      </c>
      <c r="AA4212" s="152" t="str">
        <f t="shared" si="1960"/>
        <v/>
      </c>
      <c r="AB4212" s="152" t="str">
        <f t="shared" si="1961"/>
        <v/>
      </c>
      <c r="AC4212" s="154" t="str">
        <f t="shared" si="1972"/>
        <v/>
      </c>
      <c r="AD4212" s="154" t="str">
        <f t="shared" si="1973"/>
        <v/>
      </c>
      <c r="AE4212" s="3" t="str">
        <f t="shared" si="1974"/>
        <v/>
      </c>
      <c r="AF4212" s="3" t="str">
        <f t="shared" si="1975"/>
        <v/>
      </c>
      <c r="AG4212" s="3" t="str">
        <f t="shared" si="1976"/>
        <v/>
      </c>
      <c r="AH4212" s="4" t="str">
        <f t="shared" si="1977"/>
        <v/>
      </c>
      <c r="AI4212" s="75" t="str">
        <f t="shared" si="1978"/>
        <v/>
      </c>
      <c r="AJ4212" s="75" t="str">
        <f t="shared" si="1979"/>
        <v/>
      </c>
    </row>
    <row r="4213" spans="1:36">
      <c r="A4213" s="41" t="str">
        <f t="shared" si="1962"/>
        <v/>
      </c>
      <c r="B4213" s="150" t="str">
        <f>IF(ISNUMBER(A4213),INDEX('MetaTrader Import'!$H$13:$J$5893,TRUNC(((A4213-$A$39+1)-1)/3)+1,MOD((A4213-$A$39+1)-1,3)+1),"")</f>
        <v/>
      </c>
      <c r="C4213" s="43" t="str">
        <f t="shared" si="1963"/>
        <v/>
      </c>
      <c r="D4213" s="43" t="str">
        <f t="shared" ca="1" si="1953"/>
        <v/>
      </c>
      <c r="E4213" s="43" t="str">
        <f t="shared" si="1964"/>
        <v/>
      </c>
      <c r="F4213" s="43" t="str">
        <f t="shared" si="1965"/>
        <v/>
      </c>
      <c r="G4213" s="43" t="str">
        <f>IF(A4213&lt;&gt;"",IF(A4213&lt;Data!$G$11*0.25,$C$13/$G$32,IF(A4213&gt;Data!$G$11*0.25,$C$13,$C$13*10)),"")</f>
        <v/>
      </c>
      <c r="H4213" s="43" t="str">
        <f>IF(A4213&lt;&gt;"",IF(Data!$G$9="constant",$C$13,IF(Data!$G$9="squeeze",G4213,F4213)),"")</f>
        <v/>
      </c>
      <c r="I4213" s="38" t="str">
        <f ca="1">IF(ISNUMBER(A4213),NORMINV(RAND(),0,IF(AND(Data!$G$9="squeeze",A4213&lt;Data!$G$11*0.25),$H$32,1)*$C$30*$C$13)*($C$14*$C$12),"")</f>
        <v/>
      </c>
      <c r="J4213" s="42" t="str">
        <f ca="1">IFERROR(IF(Data!$C$6="Real",B4213,I4213+J4212+($C$14*$C$12)*(NORMINV(RAND(),$C$15,CHOOSE($G$13,$C$13,F4213,G4213)))),"")</f>
        <v/>
      </c>
      <c r="K4213" s="88" t="str">
        <f>IF(ISNUMBER(A4213), IF($G$16="fixed",$G$17,MIN(H4213*Data!$C$7*$C$16*0.5,$C$17*Data!$C$7))*$C$12,"")</f>
        <v/>
      </c>
      <c r="L4213" s="42" t="str">
        <f t="shared" ca="1" si="1980"/>
        <v/>
      </c>
      <c r="M4213" s="44" t="str">
        <f t="shared" ca="1" si="1981"/>
        <v/>
      </c>
      <c r="N4213" s="44" t="str">
        <f t="shared" ca="1" si="1982"/>
        <v/>
      </c>
      <c r="O4213" s="108" t="str">
        <f t="shared" si="1966"/>
        <v/>
      </c>
      <c r="P4213" s="102" t="str">
        <f t="shared" si="1967"/>
        <v/>
      </c>
      <c r="Q4213" s="102" t="str">
        <f t="shared" si="1968"/>
        <v/>
      </c>
      <c r="R4213" s="120" t="str">
        <f t="shared" si="1969"/>
        <v/>
      </c>
      <c r="S4213" s="54" t="str">
        <f t="shared" si="1970"/>
        <v/>
      </c>
      <c r="T4213" s="5" t="str">
        <f t="shared" si="1971"/>
        <v/>
      </c>
      <c r="U4213" s="152" t="str">
        <f t="shared" si="1954"/>
        <v/>
      </c>
      <c r="V4213" s="152" t="str">
        <f t="shared" si="1955"/>
        <v/>
      </c>
      <c r="W4213" s="153" t="str">
        <f t="shared" si="1956"/>
        <v/>
      </c>
      <c r="X4213" s="153" t="str">
        <f t="shared" si="1957"/>
        <v/>
      </c>
      <c r="Y4213" s="153" t="str">
        <f t="shared" si="1958"/>
        <v/>
      </c>
      <c r="Z4213" s="153" t="str">
        <f t="shared" si="1959"/>
        <v/>
      </c>
      <c r="AA4213" s="152" t="str">
        <f t="shared" si="1960"/>
        <v/>
      </c>
      <c r="AB4213" s="152" t="str">
        <f t="shared" si="1961"/>
        <v/>
      </c>
      <c r="AC4213" s="154" t="str">
        <f t="shared" si="1972"/>
        <v/>
      </c>
      <c r="AD4213" s="154" t="str">
        <f t="shared" si="1973"/>
        <v/>
      </c>
      <c r="AE4213" s="3" t="str">
        <f t="shared" si="1974"/>
        <v/>
      </c>
      <c r="AF4213" s="3" t="str">
        <f t="shared" si="1975"/>
        <v/>
      </c>
      <c r="AG4213" s="3" t="str">
        <f t="shared" si="1976"/>
        <v/>
      </c>
      <c r="AH4213" s="4" t="str">
        <f t="shared" si="1977"/>
        <v/>
      </c>
      <c r="AI4213" s="75" t="str">
        <f t="shared" si="1978"/>
        <v/>
      </c>
      <c r="AJ4213" s="75" t="str">
        <f t="shared" si="1979"/>
        <v/>
      </c>
    </row>
    <row r="4214" spans="1:36">
      <c r="A4214" s="41" t="str">
        <f t="shared" si="1962"/>
        <v/>
      </c>
      <c r="B4214" s="150" t="str">
        <f>IF(ISNUMBER(A4214),INDEX('MetaTrader Import'!$H$13:$J$5893,TRUNC(((A4214-$A$39+1)-1)/3)+1,MOD((A4214-$A$39+1)-1,3)+1),"")</f>
        <v/>
      </c>
      <c r="C4214" s="43" t="str">
        <f t="shared" si="1963"/>
        <v/>
      </c>
      <c r="D4214" s="43" t="str">
        <f t="shared" ca="1" si="1953"/>
        <v/>
      </c>
      <c r="E4214" s="43" t="str">
        <f t="shared" si="1964"/>
        <v/>
      </c>
      <c r="F4214" s="43" t="str">
        <f t="shared" si="1965"/>
        <v/>
      </c>
      <c r="G4214" s="43" t="str">
        <f>IF(A4214&lt;&gt;"",IF(A4214&lt;Data!$G$11*0.25,$C$13/$G$32,IF(A4214&gt;Data!$G$11*0.25,$C$13,$C$13*10)),"")</f>
        <v/>
      </c>
      <c r="H4214" s="43" t="str">
        <f>IF(A4214&lt;&gt;"",IF(Data!$G$9="constant",$C$13,IF(Data!$G$9="squeeze",G4214,F4214)),"")</f>
        <v/>
      </c>
      <c r="I4214" s="38" t="str">
        <f ca="1">IF(ISNUMBER(A4214),NORMINV(RAND(),0,IF(AND(Data!$G$9="squeeze",A4214&lt;Data!$G$11*0.25),$H$32,1)*$C$30*$C$13)*($C$14*$C$12),"")</f>
        <v/>
      </c>
      <c r="J4214" s="42" t="str">
        <f ca="1">IFERROR(IF(Data!$C$6="Real",B4214,I4214+J4213+($C$14*$C$12)*(NORMINV(RAND(),$C$15,CHOOSE($G$13,$C$13,F4214,G4214)))),"")</f>
        <v/>
      </c>
      <c r="K4214" s="88" t="str">
        <f>IF(ISNUMBER(A4214), IF($G$16="fixed",$G$17,MIN(H4214*Data!$C$7*$C$16*0.5,$C$17*Data!$C$7))*$C$12,"")</f>
        <v/>
      </c>
      <c r="L4214" s="42" t="str">
        <f t="shared" ca="1" si="1980"/>
        <v/>
      </c>
      <c r="M4214" s="44" t="str">
        <f t="shared" ca="1" si="1981"/>
        <v/>
      </c>
      <c r="N4214" s="44" t="str">
        <f t="shared" ca="1" si="1982"/>
        <v/>
      </c>
      <c r="O4214" s="108" t="str">
        <f t="shared" si="1966"/>
        <v/>
      </c>
      <c r="P4214" s="102" t="str">
        <f t="shared" si="1967"/>
        <v/>
      </c>
      <c r="Q4214" s="102" t="str">
        <f t="shared" si="1968"/>
        <v/>
      </c>
      <c r="R4214" s="120" t="str">
        <f t="shared" si="1969"/>
        <v/>
      </c>
      <c r="S4214" s="54" t="str">
        <f t="shared" si="1970"/>
        <v/>
      </c>
      <c r="T4214" s="5" t="str">
        <f t="shared" si="1971"/>
        <v/>
      </c>
      <c r="U4214" s="152" t="str">
        <f t="shared" si="1954"/>
        <v/>
      </c>
      <c r="V4214" s="152" t="str">
        <f t="shared" si="1955"/>
        <v/>
      </c>
      <c r="W4214" s="153" t="str">
        <f t="shared" si="1956"/>
        <v/>
      </c>
      <c r="X4214" s="153" t="str">
        <f t="shared" si="1957"/>
        <v/>
      </c>
      <c r="Y4214" s="153" t="str">
        <f t="shared" si="1958"/>
        <v/>
      </c>
      <c r="Z4214" s="153" t="str">
        <f t="shared" si="1959"/>
        <v/>
      </c>
      <c r="AA4214" s="152" t="str">
        <f t="shared" si="1960"/>
        <v/>
      </c>
      <c r="AB4214" s="152" t="str">
        <f t="shared" si="1961"/>
        <v/>
      </c>
      <c r="AC4214" s="154" t="str">
        <f t="shared" si="1972"/>
        <v/>
      </c>
      <c r="AD4214" s="154" t="str">
        <f t="shared" si="1973"/>
        <v/>
      </c>
      <c r="AE4214" s="3" t="str">
        <f t="shared" si="1974"/>
        <v/>
      </c>
      <c r="AF4214" s="3" t="str">
        <f t="shared" si="1975"/>
        <v/>
      </c>
      <c r="AG4214" s="3" t="str">
        <f t="shared" si="1976"/>
        <v/>
      </c>
      <c r="AH4214" s="4" t="str">
        <f t="shared" si="1977"/>
        <v/>
      </c>
      <c r="AI4214" s="75" t="str">
        <f t="shared" si="1978"/>
        <v/>
      </c>
      <c r="AJ4214" s="75" t="str">
        <f t="shared" si="1979"/>
        <v/>
      </c>
    </row>
    <row r="4215" spans="1:36">
      <c r="A4215" s="41" t="str">
        <f t="shared" si="1962"/>
        <v/>
      </c>
      <c r="B4215" s="150" t="str">
        <f>IF(ISNUMBER(A4215),INDEX('MetaTrader Import'!$H$13:$J$5893,TRUNC(((A4215-$A$39+1)-1)/3)+1,MOD((A4215-$A$39+1)-1,3)+1),"")</f>
        <v/>
      </c>
      <c r="C4215" s="43" t="str">
        <f t="shared" si="1963"/>
        <v/>
      </c>
      <c r="D4215" s="43" t="str">
        <f t="shared" ca="1" si="1953"/>
        <v/>
      </c>
      <c r="E4215" s="43" t="str">
        <f t="shared" si="1964"/>
        <v/>
      </c>
      <c r="F4215" s="43" t="str">
        <f t="shared" si="1965"/>
        <v/>
      </c>
      <c r="G4215" s="43" t="str">
        <f>IF(A4215&lt;&gt;"",IF(A4215&lt;Data!$G$11*0.25,$C$13/$G$32,IF(A4215&gt;Data!$G$11*0.25,$C$13,$C$13*10)),"")</f>
        <v/>
      </c>
      <c r="H4215" s="43" t="str">
        <f>IF(A4215&lt;&gt;"",IF(Data!$G$9="constant",$C$13,IF(Data!$G$9="squeeze",G4215,F4215)),"")</f>
        <v/>
      </c>
      <c r="I4215" s="38" t="str">
        <f ca="1">IF(ISNUMBER(A4215),NORMINV(RAND(),0,IF(AND(Data!$G$9="squeeze",A4215&lt;Data!$G$11*0.25),$H$32,1)*$C$30*$C$13)*($C$14*$C$12),"")</f>
        <v/>
      </c>
      <c r="J4215" s="42" t="str">
        <f ca="1">IFERROR(IF(Data!$C$6="Real",B4215,I4215+J4214+($C$14*$C$12)*(NORMINV(RAND(),$C$15,CHOOSE($G$13,$C$13,F4215,G4215)))),"")</f>
        <v/>
      </c>
      <c r="K4215" s="88" t="str">
        <f>IF(ISNUMBER(A4215), IF($G$16="fixed",$G$17,MIN(H4215*Data!$C$7*$C$16*0.5,$C$17*Data!$C$7))*$C$12,"")</f>
        <v/>
      </c>
      <c r="L4215" s="42" t="str">
        <f t="shared" ca="1" si="1980"/>
        <v/>
      </c>
      <c r="M4215" s="44" t="str">
        <f t="shared" ca="1" si="1981"/>
        <v/>
      </c>
      <c r="N4215" s="44" t="str">
        <f t="shared" ca="1" si="1982"/>
        <v/>
      </c>
      <c r="O4215" s="108" t="str">
        <f t="shared" si="1966"/>
        <v/>
      </c>
      <c r="P4215" s="102" t="str">
        <f t="shared" si="1967"/>
        <v/>
      </c>
      <c r="Q4215" s="102" t="str">
        <f t="shared" si="1968"/>
        <v/>
      </c>
      <c r="R4215" s="120" t="str">
        <f t="shared" si="1969"/>
        <v/>
      </c>
      <c r="S4215" s="54" t="str">
        <f t="shared" si="1970"/>
        <v/>
      </c>
      <c r="T4215" s="5" t="str">
        <f t="shared" si="1971"/>
        <v/>
      </c>
      <c r="U4215" s="152" t="str">
        <f t="shared" si="1954"/>
        <v/>
      </c>
      <c r="V4215" s="152" t="str">
        <f t="shared" si="1955"/>
        <v/>
      </c>
      <c r="W4215" s="153" t="str">
        <f t="shared" si="1956"/>
        <v/>
      </c>
      <c r="X4215" s="153" t="str">
        <f t="shared" si="1957"/>
        <v/>
      </c>
      <c r="Y4215" s="153" t="str">
        <f t="shared" si="1958"/>
        <v/>
      </c>
      <c r="Z4215" s="153" t="str">
        <f t="shared" si="1959"/>
        <v/>
      </c>
      <c r="AA4215" s="152" t="str">
        <f t="shared" si="1960"/>
        <v/>
      </c>
      <c r="AB4215" s="152" t="str">
        <f t="shared" si="1961"/>
        <v/>
      </c>
      <c r="AC4215" s="154" t="str">
        <f t="shared" si="1972"/>
        <v/>
      </c>
      <c r="AD4215" s="154" t="str">
        <f t="shared" si="1973"/>
        <v/>
      </c>
      <c r="AE4215" s="3" t="str">
        <f t="shared" si="1974"/>
        <v/>
      </c>
      <c r="AF4215" s="3" t="str">
        <f t="shared" si="1975"/>
        <v/>
      </c>
      <c r="AG4215" s="3" t="str">
        <f t="shared" si="1976"/>
        <v/>
      </c>
      <c r="AH4215" s="4" t="str">
        <f t="shared" si="1977"/>
        <v/>
      </c>
      <c r="AI4215" s="75" t="str">
        <f t="shared" si="1978"/>
        <v/>
      </c>
      <c r="AJ4215" s="75" t="str">
        <f t="shared" si="1979"/>
        <v/>
      </c>
    </row>
    <row r="4216" spans="1:36">
      <c r="A4216" s="41" t="str">
        <f t="shared" si="1962"/>
        <v/>
      </c>
      <c r="B4216" s="150" t="str">
        <f>IF(ISNUMBER(A4216),INDEX('MetaTrader Import'!$H$13:$J$5893,TRUNC(((A4216-$A$39+1)-1)/3)+1,MOD((A4216-$A$39+1)-1,3)+1),"")</f>
        <v/>
      </c>
      <c r="C4216" s="43" t="str">
        <f t="shared" si="1963"/>
        <v/>
      </c>
      <c r="D4216" s="43" t="str">
        <f t="shared" ca="1" si="1953"/>
        <v/>
      </c>
      <c r="E4216" s="43" t="str">
        <f t="shared" si="1964"/>
        <v/>
      </c>
      <c r="F4216" s="43" t="str">
        <f t="shared" si="1965"/>
        <v/>
      </c>
      <c r="G4216" s="43" t="str">
        <f>IF(A4216&lt;&gt;"",IF(A4216&lt;Data!$G$11*0.25,$C$13/$G$32,IF(A4216&gt;Data!$G$11*0.25,$C$13,$C$13*10)),"")</f>
        <v/>
      </c>
      <c r="H4216" s="43" t="str">
        <f>IF(A4216&lt;&gt;"",IF(Data!$G$9="constant",$C$13,IF(Data!$G$9="squeeze",G4216,F4216)),"")</f>
        <v/>
      </c>
      <c r="I4216" s="38" t="str">
        <f ca="1">IF(ISNUMBER(A4216),NORMINV(RAND(),0,IF(AND(Data!$G$9="squeeze",A4216&lt;Data!$G$11*0.25),$H$32,1)*$C$30*$C$13)*($C$14*$C$12),"")</f>
        <v/>
      </c>
      <c r="J4216" s="42" t="str">
        <f ca="1">IFERROR(IF(Data!$C$6="Real",B4216,I4216+J4215+($C$14*$C$12)*(NORMINV(RAND(),$C$15,CHOOSE($G$13,$C$13,F4216,G4216)))),"")</f>
        <v/>
      </c>
      <c r="K4216" s="88" t="str">
        <f>IF(ISNUMBER(A4216), IF($G$16="fixed",$G$17,MIN(H4216*Data!$C$7*$C$16*0.5,$C$17*Data!$C$7))*$C$12,"")</f>
        <v/>
      </c>
      <c r="L4216" s="42" t="str">
        <f t="shared" ca="1" si="1980"/>
        <v/>
      </c>
      <c r="M4216" s="44" t="str">
        <f t="shared" ca="1" si="1981"/>
        <v/>
      </c>
      <c r="N4216" s="44" t="str">
        <f t="shared" ca="1" si="1982"/>
        <v/>
      </c>
      <c r="O4216" s="108" t="str">
        <f t="shared" si="1966"/>
        <v/>
      </c>
      <c r="P4216" s="102" t="str">
        <f t="shared" si="1967"/>
        <v/>
      </c>
      <c r="Q4216" s="102" t="str">
        <f t="shared" si="1968"/>
        <v/>
      </c>
      <c r="R4216" s="120" t="str">
        <f t="shared" si="1969"/>
        <v/>
      </c>
      <c r="S4216" s="54" t="str">
        <f t="shared" si="1970"/>
        <v/>
      </c>
      <c r="T4216" s="5" t="str">
        <f t="shared" si="1971"/>
        <v/>
      </c>
      <c r="U4216" s="152" t="str">
        <f t="shared" si="1954"/>
        <v/>
      </c>
      <c r="V4216" s="152" t="str">
        <f t="shared" si="1955"/>
        <v/>
      </c>
      <c r="W4216" s="153" t="str">
        <f t="shared" si="1956"/>
        <v/>
      </c>
      <c r="X4216" s="153" t="str">
        <f t="shared" si="1957"/>
        <v/>
      </c>
      <c r="Y4216" s="153" t="str">
        <f t="shared" si="1958"/>
        <v/>
      </c>
      <c r="Z4216" s="153" t="str">
        <f t="shared" si="1959"/>
        <v/>
      </c>
      <c r="AA4216" s="152" t="str">
        <f t="shared" si="1960"/>
        <v/>
      </c>
      <c r="AB4216" s="152" t="str">
        <f t="shared" si="1961"/>
        <v/>
      </c>
      <c r="AC4216" s="154" t="str">
        <f t="shared" si="1972"/>
        <v/>
      </c>
      <c r="AD4216" s="154" t="str">
        <f t="shared" si="1973"/>
        <v/>
      </c>
      <c r="AE4216" s="3" t="str">
        <f t="shared" si="1974"/>
        <v/>
      </c>
      <c r="AF4216" s="3" t="str">
        <f t="shared" si="1975"/>
        <v/>
      </c>
      <c r="AG4216" s="3" t="str">
        <f t="shared" si="1976"/>
        <v/>
      </c>
      <c r="AH4216" s="4" t="str">
        <f t="shared" si="1977"/>
        <v/>
      </c>
      <c r="AI4216" s="75" t="str">
        <f t="shared" si="1978"/>
        <v/>
      </c>
      <c r="AJ4216" s="75" t="str">
        <f t="shared" si="1979"/>
        <v/>
      </c>
    </row>
    <row r="4217" spans="1:36">
      <c r="A4217" s="41" t="str">
        <f t="shared" si="1962"/>
        <v/>
      </c>
      <c r="B4217" s="150" t="str">
        <f>IF(ISNUMBER(A4217),INDEX('MetaTrader Import'!$H$13:$J$5893,TRUNC(((A4217-$A$39+1)-1)/3)+1,MOD((A4217-$A$39+1)-1,3)+1),"")</f>
        <v/>
      </c>
      <c r="C4217" s="43" t="str">
        <f t="shared" si="1963"/>
        <v/>
      </c>
      <c r="D4217" s="43" t="str">
        <f t="shared" ca="1" si="1953"/>
        <v/>
      </c>
      <c r="E4217" s="43" t="str">
        <f t="shared" si="1964"/>
        <v/>
      </c>
      <c r="F4217" s="43" t="str">
        <f t="shared" si="1965"/>
        <v/>
      </c>
      <c r="G4217" s="43" t="str">
        <f>IF(A4217&lt;&gt;"",IF(A4217&lt;Data!$G$11*0.25,$C$13/$G$32,IF(A4217&gt;Data!$G$11*0.25,$C$13,$C$13*10)),"")</f>
        <v/>
      </c>
      <c r="H4217" s="43" t="str">
        <f>IF(A4217&lt;&gt;"",IF(Data!$G$9="constant",$C$13,IF(Data!$G$9="squeeze",G4217,F4217)),"")</f>
        <v/>
      </c>
      <c r="I4217" s="38" t="str">
        <f ca="1">IF(ISNUMBER(A4217),NORMINV(RAND(),0,IF(AND(Data!$G$9="squeeze",A4217&lt;Data!$G$11*0.25),$H$32,1)*$C$30*$C$13)*($C$14*$C$12),"")</f>
        <v/>
      </c>
      <c r="J4217" s="42" t="str">
        <f ca="1">IFERROR(IF(Data!$C$6="Real",B4217,I4217+J4216+($C$14*$C$12)*(NORMINV(RAND(),$C$15,CHOOSE($G$13,$C$13,F4217,G4217)))),"")</f>
        <v/>
      </c>
      <c r="K4217" s="88" t="str">
        <f>IF(ISNUMBER(A4217), IF($G$16="fixed",$G$17,MIN(H4217*Data!$C$7*$C$16*0.5,$C$17*Data!$C$7))*$C$12,"")</f>
        <v/>
      </c>
      <c r="L4217" s="42" t="str">
        <f t="shared" ca="1" si="1980"/>
        <v/>
      </c>
      <c r="M4217" s="44" t="str">
        <f t="shared" ca="1" si="1981"/>
        <v/>
      </c>
      <c r="N4217" s="44" t="str">
        <f t="shared" ca="1" si="1982"/>
        <v/>
      </c>
      <c r="O4217" s="108" t="str">
        <f t="shared" si="1966"/>
        <v/>
      </c>
      <c r="P4217" s="102" t="str">
        <f t="shared" si="1967"/>
        <v/>
      </c>
      <c r="Q4217" s="102" t="str">
        <f t="shared" si="1968"/>
        <v/>
      </c>
      <c r="R4217" s="120" t="str">
        <f t="shared" si="1969"/>
        <v/>
      </c>
      <c r="S4217" s="54" t="str">
        <f t="shared" si="1970"/>
        <v/>
      </c>
      <c r="T4217" s="5" t="str">
        <f t="shared" si="1971"/>
        <v/>
      </c>
      <c r="U4217" s="152" t="str">
        <f t="shared" si="1954"/>
        <v/>
      </c>
      <c r="V4217" s="152" t="str">
        <f t="shared" si="1955"/>
        <v/>
      </c>
      <c r="W4217" s="153" t="str">
        <f t="shared" si="1956"/>
        <v/>
      </c>
      <c r="X4217" s="153" t="str">
        <f t="shared" si="1957"/>
        <v/>
      </c>
      <c r="Y4217" s="153" t="str">
        <f t="shared" si="1958"/>
        <v/>
      </c>
      <c r="Z4217" s="153" t="str">
        <f t="shared" si="1959"/>
        <v/>
      </c>
      <c r="AA4217" s="152" t="str">
        <f t="shared" si="1960"/>
        <v/>
      </c>
      <c r="AB4217" s="152" t="str">
        <f t="shared" si="1961"/>
        <v/>
      </c>
      <c r="AC4217" s="154" t="str">
        <f t="shared" si="1972"/>
        <v/>
      </c>
      <c r="AD4217" s="154" t="str">
        <f t="shared" si="1973"/>
        <v/>
      </c>
      <c r="AE4217" s="3" t="str">
        <f t="shared" si="1974"/>
        <v/>
      </c>
      <c r="AF4217" s="3" t="str">
        <f t="shared" si="1975"/>
        <v/>
      </c>
      <c r="AG4217" s="3" t="str">
        <f t="shared" si="1976"/>
        <v/>
      </c>
      <c r="AH4217" s="4" t="str">
        <f t="shared" si="1977"/>
        <v/>
      </c>
      <c r="AI4217" s="75" t="str">
        <f t="shared" si="1978"/>
        <v/>
      </c>
      <c r="AJ4217" s="75" t="str">
        <f t="shared" si="1979"/>
        <v/>
      </c>
    </row>
    <row r="4218" spans="1:36">
      <c r="A4218" s="41" t="str">
        <f t="shared" si="1962"/>
        <v/>
      </c>
      <c r="B4218" s="150" t="str">
        <f>IF(ISNUMBER(A4218),INDEX('MetaTrader Import'!$H$13:$J$5893,TRUNC(((A4218-$A$39+1)-1)/3)+1,MOD((A4218-$A$39+1)-1,3)+1),"")</f>
        <v/>
      </c>
      <c r="C4218" s="43" t="str">
        <f t="shared" si="1963"/>
        <v/>
      </c>
      <c r="D4218" s="43" t="str">
        <f t="shared" ca="1" si="1953"/>
        <v/>
      </c>
      <c r="E4218" s="43" t="str">
        <f t="shared" si="1964"/>
        <v/>
      </c>
      <c r="F4218" s="43" t="str">
        <f t="shared" si="1965"/>
        <v/>
      </c>
      <c r="G4218" s="43" t="str">
        <f>IF(A4218&lt;&gt;"",IF(A4218&lt;Data!$G$11*0.25,$C$13/$G$32,IF(A4218&gt;Data!$G$11*0.25,$C$13,$C$13*10)),"")</f>
        <v/>
      </c>
      <c r="H4218" s="43" t="str">
        <f>IF(A4218&lt;&gt;"",IF(Data!$G$9="constant",$C$13,IF(Data!$G$9="squeeze",G4218,F4218)),"")</f>
        <v/>
      </c>
      <c r="I4218" s="38" t="str">
        <f ca="1">IF(ISNUMBER(A4218),NORMINV(RAND(),0,IF(AND(Data!$G$9="squeeze",A4218&lt;Data!$G$11*0.25),$H$32,1)*$C$30*$C$13)*($C$14*$C$12),"")</f>
        <v/>
      </c>
      <c r="J4218" s="42" t="str">
        <f ca="1">IFERROR(IF(Data!$C$6="Real",B4218,I4218+J4217+($C$14*$C$12)*(NORMINV(RAND(),$C$15,CHOOSE($G$13,$C$13,F4218,G4218)))),"")</f>
        <v/>
      </c>
      <c r="K4218" s="88" t="str">
        <f>IF(ISNUMBER(A4218), IF($G$16="fixed",$G$17,MIN(H4218*Data!$C$7*$C$16*0.5,$C$17*Data!$C$7))*$C$12,"")</f>
        <v/>
      </c>
      <c r="L4218" s="42" t="str">
        <f t="shared" ca="1" si="1980"/>
        <v/>
      </c>
      <c r="M4218" s="44" t="str">
        <f t="shared" ca="1" si="1981"/>
        <v/>
      </c>
      <c r="N4218" s="44" t="str">
        <f t="shared" ca="1" si="1982"/>
        <v/>
      </c>
      <c r="O4218" s="108" t="str">
        <f t="shared" si="1966"/>
        <v/>
      </c>
      <c r="P4218" s="102" t="str">
        <f t="shared" si="1967"/>
        <v/>
      </c>
      <c r="Q4218" s="102" t="str">
        <f t="shared" si="1968"/>
        <v/>
      </c>
      <c r="R4218" s="120" t="str">
        <f t="shared" si="1969"/>
        <v/>
      </c>
      <c r="S4218" s="54" t="str">
        <f t="shared" si="1970"/>
        <v/>
      </c>
      <c r="T4218" s="5" t="str">
        <f t="shared" si="1971"/>
        <v/>
      </c>
      <c r="U4218" s="152" t="str">
        <f t="shared" si="1954"/>
        <v/>
      </c>
      <c r="V4218" s="152" t="str">
        <f t="shared" si="1955"/>
        <v/>
      </c>
      <c r="W4218" s="153" t="str">
        <f t="shared" si="1956"/>
        <v/>
      </c>
      <c r="X4218" s="153" t="str">
        <f t="shared" si="1957"/>
        <v/>
      </c>
      <c r="Y4218" s="153" t="str">
        <f t="shared" si="1958"/>
        <v/>
      </c>
      <c r="Z4218" s="153" t="str">
        <f t="shared" si="1959"/>
        <v/>
      </c>
      <c r="AA4218" s="152" t="str">
        <f t="shared" si="1960"/>
        <v/>
      </c>
      <c r="AB4218" s="152" t="str">
        <f t="shared" si="1961"/>
        <v/>
      </c>
      <c r="AC4218" s="154" t="str">
        <f t="shared" si="1972"/>
        <v/>
      </c>
      <c r="AD4218" s="154" t="str">
        <f t="shared" si="1973"/>
        <v/>
      </c>
      <c r="AE4218" s="3" t="str">
        <f t="shared" si="1974"/>
        <v/>
      </c>
      <c r="AF4218" s="3" t="str">
        <f t="shared" si="1975"/>
        <v/>
      </c>
      <c r="AG4218" s="3" t="str">
        <f t="shared" si="1976"/>
        <v/>
      </c>
      <c r="AH4218" s="4" t="str">
        <f t="shared" si="1977"/>
        <v/>
      </c>
      <c r="AI4218" s="75" t="str">
        <f t="shared" si="1978"/>
        <v/>
      </c>
      <c r="AJ4218" s="75" t="str">
        <f t="shared" si="1979"/>
        <v/>
      </c>
    </row>
    <row r="4219" spans="1:36">
      <c r="A4219" s="41" t="str">
        <f t="shared" si="1962"/>
        <v/>
      </c>
      <c r="B4219" s="150" t="str">
        <f>IF(ISNUMBER(A4219),INDEX('MetaTrader Import'!$H$13:$J$5893,TRUNC(((A4219-$A$39+1)-1)/3)+1,MOD((A4219-$A$39+1)-1,3)+1),"")</f>
        <v/>
      </c>
      <c r="C4219" s="43" t="str">
        <f t="shared" si="1963"/>
        <v/>
      </c>
      <c r="D4219" s="43" t="str">
        <f t="shared" ca="1" si="1953"/>
        <v/>
      </c>
      <c r="E4219" s="43" t="str">
        <f t="shared" si="1964"/>
        <v/>
      </c>
      <c r="F4219" s="43" t="str">
        <f t="shared" si="1965"/>
        <v/>
      </c>
      <c r="G4219" s="43" t="str">
        <f>IF(A4219&lt;&gt;"",IF(A4219&lt;Data!$G$11*0.25,$C$13/$G$32,IF(A4219&gt;Data!$G$11*0.25,$C$13,$C$13*10)),"")</f>
        <v/>
      </c>
      <c r="H4219" s="43" t="str">
        <f>IF(A4219&lt;&gt;"",IF(Data!$G$9="constant",$C$13,IF(Data!$G$9="squeeze",G4219,F4219)),"")</f>
        <v/>
      </c>
      <c r="I4219" s="38" t="str">
        <f ca="1">IF(ISNUMBER(A4219),NORMINV(RAND(),0,IF(AND(Data!$G$9="squeeze",A4219&lt;Data!$G$11*0.25),$H$32,1)*$C$30*$C$13)*($C$14*$C$12),"")</f>
        <v/>
      </c>
      <c r="J4219" s="42" t="str">
        <f ca="1">IFERROR(IF(Data!$C$6="Real",B4219,I4219+J4218+($C$14*$C$12)*(NORMINV(RAND(),$C$15,CHOOSE($G$13,$C$13,F4219,G4219)))),"")</f>
        <v/>
      </c>
      <c r="K4219" s="88" t="str">
        <f>IF(ISNUMBER(A4219), IF($G$16="fixed",$G$17,MIN(H4219*Data!$C$7*$C$16*0.5,$C$17*Data!$C$7))*$C$12,"")</f>
        <v/>
      </c>
      <c r="L4219" s="42" t="str">
        <f t="shared" ca="1" si="1980"/>
        <v/>
      </c>
      <c r="M4219" s="44" t="str">
        <f t="shared" ca="1" si="1981"/>
        <v/>
      </c>
      <c r="N4219" s="44" t="str">
        <f t="shared" ca="1" si="1982"/>
        <v/>
      </c>
      <c r="O4219" s="108" t="str">
        <f t="shared" si="1966"/>
        <v/>
      </c>
      <c r="P4219" s="102" t="str">
        <f t="shared" si="1967"/>
        <v/>
      </c>
      <c r="Q4219" s="102" t="str">
        <f t="shared" si="1968"/>
        <v/>
      </c>
      <c r="R4219" s="120" t="str">
        <f t="shared" si="1969"/>
        <v/>
      </c>
      <c r="S4219" s="54" t="str">
        <f t="shared" si="1970"/>
        <v/>
      </c>
      <c r="T4219" s="5" t="str">
        <f t="shared" si="1971"/>
        <v/>
      </c>
      <c r="U4219" s="152" t="str">
        <f t="shared" si="1954"/>
        <v/>
      </c>
      <c r="V4219" s="152" t="str">
        <f t="shared" si="1955"/>
        <v/>
      </c>
      <c r="W4219" s="153" t="str">
        <f t="shared" si="1956"/>
        <v/>
      </c>
      <c r="X4219" s="153" t="str">
        <f t="shared" si="1957"/>
        <v/>
      </c>
      <c r="Y4219" s="153" t="str">
        <f t="shared" si="1958"/>
        <v/>
      </c>
      <c r="Z4219" s="153" t="str">
        <f t="shared" si="1959"/>
        <v/>
      </c>
      <c r="AA4219" s="152" t="str">
        <f t="shared" si="1960"/>
        <v/>
      </c>
      <c r="AB4219" s="152" t="str">
        <f t="shared" si="1961"/>
        <v/>
      </c>
      <c r="AC4219" s="154" t="str">
        <f t="shared" si="1972"/>
        <v/>
      </c>
      <c r="AD4219" s="154" t="str">
        <f t="shared" si="1973"/>
        <v/>
      </c>
      <c r="AE4219" s="3" t="str">
        <f t="shared" si="1974"/>
        <v/>
      </c>
      <c r="AF4219" s="3" t="str">
        <f t="shared" si="1975"/>
        <v/>
      </c>
      <c r="AG4219" s="3" t="str">
        <f t="shared" si="1976"/>
        <v/>
      </c>
      <c r="AH4219" s="4" t="str">
        <f t="shared" si="1977"/>
        <v/>
      </c>
      <c r="AI4219" s="75" t="str">
        <f t="shared" si="1978"/>
        <v/>
      </c>
      <c r="AJ4219" s="75" t="str">
        <f t="shared" si="1979"/>
        <v/>
      </c>
    </row>
    <row r="4220" spans="1:36">
      <c r="A4220" s="41" t="str">
        <f t="shared" si="1962"/>
        <v/>
      </c>
      <c r="B4220" s="150" t="str">
        <f>IF(ISNUMBER(A4220),INDEX('MetaTrader Import'!$H$13:$J$5893,TRUNC(((A4220-$A$39+1)-1)/3)+1,MOD((A4220-$A$39+1)-1,3)+1),"")</f>
        <v/>
      </c>
      <c r="C4220" s="43" t="str">
        <f t="shared" si="1963"/>
        <v/>
      </c>
      <c r="D4220" s="43" t="str">
        <f t="shared" ca="1" si="1953"/>
        <v/>
      </c>
      <c r="E4220" s="43" t="str">
        <f t="shared" si="1964"/>
        <v/>
      </c>
      <c r="F4220" s="43" t="str">
        <f t="shared" si="1965"/>
        <v/>
      </c>
      <c r="G4220" s="43" t="str">
        <f>IF(A4220&lt;&gt;"",IF(A4220&lt;Data!$G$11*0.25,$C$13/$G$32,IF(A4220&gt;Data!$G$11*0.25,$C$13,$C$13*10)),"")</f>
        <v/>
      </c>
      <c r="H4220" s="43" t="str">
        <f>IF(A4220&lt;&gt;"",IF(Data!$G$9="constant",$C$13,IF(Data!$G$9="squeeze",G4220,F4220)),"")</f>
        <v/>
      </c>
      <c r="I4220" s="38" t="str">
        <f ca="1">IF(ISNUMBER(A4220),NORMINV(RAND(),0,IF(AND(Data!$G$9="squeeze",A4220&lt;Data!$G$11*0.25),$H$32,1)*$C$30*$C$13)*($C$14*$C$12),"")</f>
        <v/>
      </c>
      <c r="J4220" s="42" t="str">
        <f ca="1">IFERROR(IF(Data!$C$6="Real",B4220,I4220+J4219+($C$14*$C$12)*(NORMINV(RAND(),$C$15,CHOOSE($G$13,$C$13,F4220,G4220)))),"")</f>
        <v/>
      </c>
      <c r="K4220" s="88" t="str">
        <f>IF(ISNUMBER(A4220), IF($G$16="fixed",$G$17,MIN(H4220*Data!$C$7*$C$16*0.5,$C$17*Data!$C$7))*$C$12,"")</f>
        <v/>
      </c>
      <c r="L4220" s="42" t="str">
        <f t="shared" ca="1" si="1980"/>
        <v/>
      </c>
      <c r="M4220" s="44" t="str">
        <f t="shared" ca="1" si="1981"/>
        <v/>
      </c>
      <c r="N4220" s="44" t="str">
        <f t="shared" ca="1" si="1982"/>
        <v/>
      </c>
      <c r="O4220" s="108" t="str">
        <f t="shared" si="1966"/>
        <v/>
      </c>
      <c r="P4220" s="102" t="str">
        <f t="shared" si="1967"/>
        <v/>
      </c>
      <c r="Q4220" s="102" t="str">
        <f t="shared" si="1968"/>
        <v/>
      </c>
      <c r="R4220" s="120" t="str">
        <f t="shared" si="1969"/>
        <v/>
      </c>
      <c r="S4220" s="54" t="str">
        <f t="shared" si="1970"/>
        <v/>
      </c>
      <c r="T4220" s="5" t="str">
        <f t="shared" si="1971"/>
        <v/>
      </c>
      <c r="U4220" s="152" t="str">
        <f t="shared" si="1954"/>
        <v/>
      </c>
      <c r="V4220" s="152" t="str">
        <f t="shared" si="1955"/>
        <v/>
      </c>
      <c r="W4220" s="153" t="str">
        <f t="shared" si="1956"/>
        <v/>
      </c>
      <c r="X4220" s="153" t="str">
        <f t="shared" si="1957"/>
        <v/>
      </c>
      <c r="Y4220" s="153" t="str">
        <f t="shared" si="1958"/>
        <v/>
      </c>
      <c r="Z4220" s="153" t="str">
        <f t="shared" si="1959"/>
        <v/>
      </c>
      <c r="AA4220" s="152" t="str">
        <f t="shared" si="1960"/>
        <v/>
      </c>
      <c r="AB4220" s="152" t="str">
        <f t="shared" si="1961"/>
        <v/>
      </c>
      <c r="AC4220" s="154" t="str">
        <f t="shared" si="1972"/>
        <v/>
      </c>
      <c r="AD4220" s="154" t="str">
        <f t="shared" si="1973"/>
        <v/>
      </c>
      <c r="AE4220" s="3" t="str">
        <f t="shared" si="1974"/>
        <v/>
      </c>
      <c r="AF4220" s="3" t="str">
        <f t="shared" si="1975"/>
        <v/>
      </c>
      <c r="AG4220" s="3" t="str">
        <f t="shared" si="1976"/>
        <v/>
      </c>
      <c r="AH4220" s="4" t="str">
        <f t="shared" si="1977"/>
        <v/>
      </c>
      <c r="AI4220" s="75" t="str">
        <f t="shared" si="1978"/>
        <v/>
      </c>
      <c r="AJ4220" s="75" t="str">
        <f t="shared" si="1979"/>
        <v/>
      </c>
    </row>
    <row r="4221" spans="1:36">
      <c r="A4221" s="41" t="str">
        <f t="shared" si="1962"/>
        <v/>
      </c>
      <c r="B4221" s="150" t="str">
        <f>IF(ISNUMBER(A4221),INDEX('MetaTrader Import'!$H$13:$J$5893,TRUNC(((A4221-$A$39+1)-1)/3)+1,MOD((A4221-$A$39+1)-1,3)+1),"")</f>
        <v/>
      </c>
      <c r="C4221" s="43" t="str">
        <f t="shared" si="1963"/>
        <v/>
      </c>
      <c r="D4221" s="43" t="str">
        <f t="shared" ca="1" si="1953"/>
        <v/>
      </c>
      <c r="E4221" s="43" t="str">
        <f t="shared" si="1964"/>
        <v/>
      </c>
      <c r="F4221" s="43" t="str">
        <f t="shared" si="1965"/>
        <v/>
      </c>
      <c r="G4221" s="43" t="str">
        <f>IF(A4221&lt;&gt;"",IF(A4221&lt;Data!$G$11*0.25,$C$13/$G$32,IF(A4221&gt;Data!$G$11*0.25,$C$13,$C$13*10)),"")</f>
        <v/>
      </c>
      <c r="H4221" s="43" t="str">
        <f>IF(A4221&lt;&gt;"",IF(Data!$G$9="constant",$C$13,IF(Data!$G$9="squeeze",G4221,F4221)),"")</f>
        <v/>
      </c>
      <c r="I4221" s="38" t="str">
        <f ca="1">IF(ISNUMBER(A4221),NORMINV(RAND(),0,IF(AND(Data!$G$9="squeeze",A4221&lt;Data!$G$11*0.25),$H$32,1)*$C$30*$C$13)*($C$14*$C$12),"")</f>
        <v/>
      </c>
      <c r="J4221" s="42" t="str">
        <f ca="1">IFERROR(IF(Data!$C$6="Real",B4221,I4221+J4220+($C$14*$C$12)*(NORMINV(RAND(),$C$15,CHOOSE($G$13,$C$13,F4221,G4221)))),"")</f>
        <v/>
      </c>
      <c r="K4221" s="88" t="str">
        <f>IF(ISNUMBER(A4221), IF($G$16="fixed",$G$17,MIN(H4221*Data!$C$7*$C$16*0.5,$C$17*Data!$C$7))*$C$12,"")</f>
        <v/>
      </c>
      <c r="L4221" s="42" t="str">
        <f t="shared" ca="1" si="1980"/>
        <v/>
      </c>
      <c r="M4221" s="44" t="str">
        <f t="shared" ca="1" si="1981"/>
        <v/>
      </c>
      <c r="N4221" s="44" t="str">
        <f t="shared" ca="1" si="1982"/>
        <v/>
      </c>
      <c r="O4221" s="108" t="str">
        <f t="shared" si="1966"/>
        <v/>
      </c>
      <c r="P4221" s="102" t="str">
        <f t="shared" si="1967"/>
        <v/>
      </c>
      <c r="Q4221" s="102" t="str">
        <f t="shared" si="1968"/>
        <v/>
      </c>
      <c r="R4221" s="120" t="str">
        <f t="shared" si="1969"/>
        <v/>
      </c>
      <c r="S4221" s="54" t="str">
        <f t="shared" si="1970"/>
        <v/>
      </c>
      <c r="T4221" s="5" t="str">
        <f t="shared" si="1971"/>
        <v/>
      </c>
      <c r="U4221" s="152" t="str">
        <f t="shared" si="1954"/>
        <v/>
      </c>
      <c r="V4221" s="152" t="str">
        <f t="shared" si="1955"/>
        <v/>
      </c>
      <c r="W4221" s="153" t="str">
        <f t="shared" si="1956"/>
        <v/>
      </c>
      <c r="X4221" s="153" t="str">
        <f t="shared" si="1957"/>
        <v/>
      </c>
      <c r="Y4221" s="153" t="str">
        <f t="shared" si="1958"/>
        <v/>
      </c>
      <c r="Z4221" s="153" t="str">
        <f t="shared" si="1959"/>
        <v/>
      </c>
      <c r="AA4221" s="152" t="str">
        <f t="shared" si="1960"/>
        <v/>
      </c>
      <c r="AB4221" s="152" t="str">
        <f t="shared" si="1961"/>
        <v/>
      </c>
      <c r="AC4221" s="154" t="str">
        <f t="shared" si="1972"/>
        <v/>
      </c>
      <c r="AD4221" s="154" t="str">
        <f t="shared" si="1973"/>
        <v/>
      </c>
      <c r="AE4221" s="3" t="str">
        <f t="shared" si="1974"/>
        <v/>
      </c>
      <c r="AF4221" s="3" t="str">
        <f t="shared" si="1975"/>
        <v/>
      </c>
      <c r="AG4221" s="3" t="str">
        <f t="shared" si="1976"/>
        <v/>
      </c>
      <c r="AH4221" s="4" t="str">
        <f t="shared" si="1977"/>
        <v/>
      </c>
      <c r="AI4221" s="75" t="str">
        <f t="shared" si="1978"/>
        <v/>
      </c>
      <c r="AJ4221" s="75" t="str">
        <f t="shared" si="1979"/>
        <v/>
      </c>
    </row>
    <row r="4222" spans="1:36">
      <c r="A4222" s="41" t="str">
        <f t="shared" si="1962"/>
        <v/>
      </c>
      <c r="B4222" s="150" t="str">
        <f>IF(ISNUMBER(A4222),INDEX('MetaTrader Import'!$H$13:$J$5893,TRUNC(((A4222-$A$39+1)-1)/3)+1,MOD((A4222-$A$39+1)-1,3)+1),"")</f>
        <v/>
      </c>
      <c r="C4222" s="43" t="str">
        <f t="shared" si="1963"/>
        <v/>
      </c>
      <c r="D4222" s="43" t="str">
        <f t="shared" ca="1" si="1953"/>
        <v/>
      </c>
      <c r="E4222" s="43" t="str">
        <f t="shared" si="1964"/>
        <v/>
      </c>
      <c r="F4222" s="43" t="str">
        <f t="shared" si="1965"/>
        <v/>
      </c>
      <c r="G4222" s="43" t="str">
        <f>IF(A4222&lt;&gt;"",IF(A4222&lt;Data!$G$11*0.25,$C$13/$G$32,IF(A4222&gt;Data!$G$11*0.25,$C$13,$C$13*10)),"")</f>
        <v/>
      </c>
      <c r="H4222" s="43" t="str">
        <f>IF(A4222&lt;&gt;"",IF(Data!$G$9="constant",$C$13,IF(Data!$G$9="squeeze",G4222,F4222)),"")</f>
        <v/>
      </c>
      <c r="I4222" s="38" t="str">
        <f ca="1">IF(ISNUMBER(A4222),NORMINV(RAND(),0,IF(AND(Data!$G$9="squeeze",A4222&lt;Data!$G$11*0.25),$H$32,1)*$C$30*$C$13)*($C$14*$C$12),"")</f>
        <v/>
      </c>
      <c r="J4222" s="42" t="str">
        <f ca="1">IFERROR(IF(Data!$C$6="Real",B4222,I4222+J4221+($C$14*$C$12)*(NORMINV(RAND(),$C$15,CHOOSE($G$13,$C$13,F4222,G4222)))),"")</f>
        <v/>
      </c>
      <c r="K4222" s="88" t="str">
        <f>IF(ISNUMBER(A4222), IF($G$16="fixed",$G$17,MIN(H4222*Data!$C$7*$C$16*0.5,$C$17*Data!$C$7))*$C$12,"")</f>
        <v/>
      </c>
      <c r="L4222" s="42" t="str">
        <f t="shared" ca="1" si="1980"/>
        <v/>
      </c>
      <c r="M4222" s="44" t="str">
        <f t="shared" ca="1" si="1981"/>
        <v/>
      </c>
      <c r="N4222" s="44" t="str">
        <f t="shared" ca="1" si="1982"/>
        <v/>
      </c>
      <c r="O4222" s="108" t="str">
        <f t="shared" si="1966"/>
        <v/>
      </c>
      <c r="P4222" s="102" t="str">
        <f t="shared" si="1967"/>
        <v/>
      </c>
      <c r="Q4222" s="102" t="str">
        <f t="shared" si="1968"/>
        <v/>
      </c>
      <c r="R4222" s="120" t="str">
        <f t="shared" si="1969"/>
        <v/>
      </c>
      <c r="S4222" s="54" t="str">
        <f t="shared" si="1970"/>
        <v/>
      </c>
      <c r="T4222" s="5" t="str">
        <f t="shared" si="1971"/>
        <v/>
      </c>
      <c r="U4222" s="152" t="str">
        <f t="shared" si="1954"/>
        <v/>
      </c>
      <c r="V4222" s="152" t="str">
        <f t="shared" si="1955"/>
        <v/>
      </c>
      <c r="W4222" s="153" t="str">
        <f t="shared" si="1956"/>
        <v/>
      </c>
      <c r="X4222" s="153" t="str">
        <f t="shared" si="1957"/>
        <v/>
      </c>
      <c r="Y4222" s="153" t="str">
        <f t="shared" si="1958"/>
        <v/>
      </c>
      <c r="Z4222" s="153" t="str">
        <f t="shared" si="1959"/>
        <v/>
      </c>
      <c r="AA4222" s="152" t="str">
        <f t="shared" si="1960"/>
        <v/>
      </c>
      <c r="AB4222" s="152" t="str">
        <f t="shared" si="1961"/>
        <v/>
      </c>
      <c r="AC4222" s="154" t="str">
        <f t="shared" si="1972"/>
        <v/>
      </c>
      <c r="AD4222" s="154" t="str">
        <f t="shared" si="1973"/>
        <v/>
      </c>
      <c r="AE4222" s="3" t="str">
        <f t="shared" si="1974"/>
        <v/>
      </c>
      <c r="AF4222" s="3" t="str">
        <f t="shared" si="1975"/>
        <v/>
      </c>
      <c r="AG4222" s="3" t="str">
        <f t="shared" si="1976"/>
        <v/>
      </c>
      <c r="AH4222" s="4" t="str">
        <f t="shared" si="1977"/>
        <v/>
      </c>
      <c r="AI4222" s="75" t="str">
        <f t="shared" si="1978"/>
        <v/>
      </c>
      <c r="AJ4222" s="75" t="str">
        <f t="shared" si="1979"/>
        <v/>
      </c>
    </row>
    <row r="4223" spans="1:36">
      <c r="A4223" s="41" t="str">
        <f t="shared" si="1962"/>
        <v/>
      </c>
      <c r="B4223" s="150" t="str">
        <f>IF(ISNUMBER(A4223),INDEX('MetaTrader Import'!$H$13:$J$5893,TRUNC(((A4223-$A$39+1)-1)/3)+1,MOD((A4223-$A$39+1)-1,3)+1),"")</f>
        <v/>
      </c>
      <c r="C4223" s="43" t="str">
        <f t="shared" si="1963"/>
        <v/>
      </c>
      <c r="D4223" s="43" t="str">
        <f t="shared" ca="1" si="1953"/>
        <v/>
      </c>
      <c r="E4223" s="43" t="str">
        <f t="shared" si="1964"/>
        <v/>
      </c>
      <c r="F4223" s="43" t="str">
        <f t="shared" si="1965"/>
        <v/>
      </c>
      <c r="G4223" s="43" t="str">
        <f>IF(A4223&lt;&gt;"",IF(A4223&lt;Data!$G$11*0.25,$C$13/$G$32,IF(A4223&gt;Data!$G$11*0.25,$C$13,$C$13*10)),"")</f>
        <v/>
      </c>
      <c r="H4223" s="43" t="str">
        <f>IF(A4223&lt;&gt;"",IF(Data!$G$9="constant",$C$13,IF(Data!$G$9="squeeze",G4223,F4223)),"")</f>
        <v/>
      </c>
      <c r="I4223" s="38" t="str">
        <f ca="1">IF(ISNUMBER(A4223),NORMINV(RAND(),0,IF(AND(Data!$G$9="squeeze",A4223&lt;Data!$G$11*0.25),$H$32,1)*$C$30*$C$13)*($C$14*$C$12),"")</f>
        <v/>
      </c>
      <c r="J4223" s="42" t="str">
        <f ca="1">IFERROR(IF(Data!$C$6="Real",B4223,I4223+J4222+($C$14*$C$12)*(NORMINV(RAND(),$C$15,CHOOSE($G$13,$C$13,F4223,G4223)))),"")</f>
        <v/>
      </c>
      <c r="K4223" s="88" t="str">
        <f>IF(ISNUMBER(A4223), IF($G$16="fixed",$G$17,MIN(H4223*Data!$C$7*$C$16*0.5,$C$17*Data!$C$7))*$C$12,"")</f>
        <v/>
      </c>
      <c r="L4223" s="42" t="str">
        <f t="shared" ca="1" si="1980"/>
        <v/>
      </c>
      <c r="M4223" s="44" t="str">
        <f t="shared" ca="1" si="1981"/>
        <v/>
      </c>
      <c r="N4223" s="44" t="str">
        <f t="shared" ca="1" si="1982"/>
        <v/>
      </c>
      <c r="O4223" s="108" t="str">
        <f t="shared" si="1966"/>
        <v/>
      </c>
      <c r="P4223" s="102" t="str">
        <f t="shared" si="1967"/>
        <v/>
      </c>
      <c r="Q4223" s="102" t="str">
        <f t="shared" si="1968"/>
        <v/>
      </c>
      <c r="R4223" s="120" t="str">
        <f t="shared" si="1969"/>
        <v/>
      </c>
      <c r="S4223" s="54" t="str">
        <f t="shared" si="1970"/>
        <v/>
      </c>
      <c r="T4223" s="5" t="str">
        <f t="shared" si="1971"/>
        <v/>
      </c>
      <c r="U4223" s="152" t="str">
        <f t="shared" si="1954"/>
        <v/>
      </c>
      <c r="V4223" s="152" t="str">
        <f t="shared" si="1955"/>
        <v/>
      </c>
      <c r="W4223" s="153" t="str">
        <f t="shared" si="1956"/>
        <v/>
      </c>
      <c r="X4223" s="153" t="str">
        <f t="shared" si="1957"/>
        <v/>
      </c>
      <c r="Y4223" s="153" t="str">
        <f t="shared" si="1958"/>
        <v/>
      </c>
      <c r="Z4223" s="153" t="str">
        <f t="shared" si="1959"/>
        <v/>
      </c>
      <c r="AA4223" s="152" t="str">
        <f t="shared" si="1960"/>
        <v/>
      </c>
      <c r="AB4223" s="152" t="str">
        <f t="shared" si="1961"/>
        <v/>
      </c>
      <c r="AC4223" s="154" t="str">
        <f t="shared" si="1972"/>
        <v/>
      </c>
      <c r="AD4223" s="154" t="str">
        <f t="shared" si="1973"/>
        <v/>
      </c>
      <c r="AE4223" s="3" t="str">
        <f t="shared" si="1974"/>
        <v/>
      </c>
      <c r="AF4223" s="3" t="str">
        <f t="shared" si="1975"/>
        <v/>
      </c>
      <c r="AG4223" s="3" t="str">
        <f t="shared" si="1976"/>
        <v/>
      </c>
      <c r="AH4223" s="4" t="str">
        <f t="shared" si="1977"/>
        <v/>
      </c>
      <c r="AI4223" s="75" t="str">
        <f t="shared" si="1978"/>
        <v/>
      </c>
      <c r="AJ4223" s="75" t="str">
        <f t="shared" si="1979"/>
        <v/>
      </c>
    </row>
    <row r="4224" spans="1:36">
      <c r="A4224" s="41" t="str">
        <f t="shared" si="1962"/>
        <v/>
      </c>
      <c r="B4224" s="150" t="str">
        <f>IF(ISNUMBER(A4224),INDEX('MetaTrader Import'!$H$13:$J$5893,TRUNC(((A4224-$A$39+1)-1)/3)+1,MOD((A4224-$A$39+1)-1,3)+1),"")</f>
        <v/>
      </c>
      <c r="C4224" s="43" t="str">
        <f t="shared" si="1963"/>
        <v/>
      </c>
      <c r="D4224" s="43" t="str">
        <f t="shared" ca="1" si="1953"/>
        <v/>
      </c>
      <c r="E4224" s="43" t="str">
        <f t="shared" si="1964"/>
        <v/>
      </c>
      <c r="F4224" s="43" t="str">
        <f t="shared" si="1965"/>
        <v/>
      </c>
      <c r="G4224" s="43" t="str">
        <f>IF(A4224&lt;&gt;"",IF(A4224&lt;Data!$G$11*0.25,$C$13/$G$32,IF(A4224&gt;Data!$G$11*0.25,$C$13,$C$13*10)),"")</f>
        <v/>
      </c>
      <c r="H4224" s="43" t="str">
        <f>IF(A4224&lt;&gt;"",IF(Data!$G$9="constant",$C$13,IF(Data!$G$9="squeeze",G4224,F4224)),"")</f>
        <v/>
      </c>
      <c r="I4224" s="38" t="str">
        <f ca="1">IF(ISNUMBER(A4224),NORMINV(RAND(),0,IF(AND(Data!$G$9="squeeze",A4224&lt;Data!$G$11*0.25),$H$32,1)*$C$30*$C$13)*($C$14*$C$12),"")</f>
        <v/>
      </c>
      <c r="J4224" s="42" t="str">
        <f ca="1">IFERROR(IF(Data!$C$6="Real",B4224,I4224+J4223+($C$14*$C$12)*(NORMINV(RAND(),$C$15,CHOOSE($G$13,$C$13,F4224,G4224)))),"")</f>
        <v/>
      </c>
      <c r="K4224" s="88" t="str">
        <f>IF(ISNUMBER(A4224), IF($G$16="fixed",$G$17,MIN(H4224*Data!$C$7*$C$16*0.5,$C$17*Data!$C$7))*$C$12,"")</f>
        <v/>
      </c>
      <c r="L4224" s="42" t="str">
        <f t="shared" ca="1" si="1980"/>
        <v/>
      </c>
      <c r="M4224" s="44" t="str">
        <f t="shared" ca="1" si="1981"/>
        <v/>
      </c>
      <c r="N4224" s="44" t="str">
        <f t="shared" ca="1" si="1982"/>
        <v/>
      </c>
      <c r="O4224" s="108" t="str">
        <f t="shared" si="1966"/>
        <v/>
      </c>
      <c r="P4224" s="102" t="str">
        <f t="shared" si="1967"/>
        <v/>
      </c>
      <c r="Q4224" s="102" t="str">
        <f t="shared" si="1968"/>
        <v/>
      </c>
      <c r="R4224" s="120" t="str">
        <f t="shared" si="1969"/>
        <v/>
      </c>
      <c r="S4224" s="54" t="str">
        <f t="shared" si="1970"/>
        <v/>
      </c>
      <c r="T4224" s="5" t="str">
        <f t="shared" si="1971"/>
        <v/>
      </c>
      <c r="U4224" s="152" t="str">
        <f t="shared" si="1954"/>
        <v/>
      </c>
      <c r="V4224" s="152" t="str">
        <f t="shared" si="1955"/>
        <v/>
      </c>
      <c r="W4224" s="153" t="str">
        <f t="shared" si="1956"/>
        <v/>
      </c>
      <c r="X4224" s="153" t="str">
        <f t="shared" si="1957"/>
        <v/>
      </c>
      <c r="Y4224" s="153" t="str">
        <f t="shared" si="1958"/>
        <v/>
      </c>
      <c r="Z4224" s="153" t="str">
        <f t="shared" si="1959"/>
        <v/>
      </c>
      <c r="AA4224" s="152" t="str">
        <f t="shared" si="1960"/>
        <v/>
      </c>
      <c r="AB4224" s="152" t="str">
        <f t="shared" si="1961"/>
        <v/>
      </c>
      <c r="AC4224" s="154" t="str">
        <f t="shared" si="1972"/>
        <v/>
      </c>
      <c r="AD4224" s="154" t="str">
        <f t="shared" si="1973"/>
        <v/>
      </c>
      <c r="AE4224" s="3" t="str">
        <f t="shared" si="1974"/>
        <v/>
      </c>
      <c r="AF4224" s="3" t="str">
        <f t="shared" si="1975"/>
        <v/>
      </c>
      <c r="AG4224" s="3" t="str">
        <f t="shared" si="1976"/>
        <v/>
      </c>
      <c r="AH4224" s="4" t="str">
        <f t="shared" si="1977"/>
        <v/>
      </c>
      <c r="AI4224" s="75" t="str">
        <f t="shared" si="1978"/>
        <v/>
      </c>
      <c r="AJ4224" s="75" t="str">
        <f t="shared" si="1979"/>
        <v/>
      </c>
    </row>
    <row r="4225" spans="1:36">
      <c r="A4225" s="41" t="str">
        <f t="shared" si="1962"/>
        <v/>
      </c>
      <c r="B4225" s="150" t="str">
        <f>IF(ISNUMBER(A4225),INDEX('MetaTrader Import'!$H$13:$J$5893,TRUNC(((A4225-$A$39+1)-1)/3)+1,MOD((A4225-$A$39+1)-1,3)+1),"")</f>
        <v/>
      </c>
      <c r="C4225" s="43" t="str">
        <f t="shared" si="1963"/>
        <v/>
      </c>
      <c r="D4225" s="43" t="str">
        <f t="shared" ca="1" si="1953"/>
        <v/>
      </c>
      <c r="E4225" s="43" t="str">
        <f t="shared" si="1964"/>
        <v/>
      </c>
      <c r="F4225" s="43" t="str">
        <f t="shared" si="1965"/>
        <v/>
      </c>
      <c r="G4225" s="43" t="str">
        <f>IF(A4225&lt;&gt;"",IF(A4225&lt;Data!$G$11*0.25,$C$13/$G$32,IF(A4225&gt;Data!$G$11*0.25,$C$13,$C$13*10)),"")</f>
        <v/>
      </c>
      <c r="H4225" s="43" t="str">
        <f>IF(A4225&lt;&gt;"",IF(Data!$G$9="constant",$C$13,IF(Data!$G$9="squeeze",G4225,F4225)),"")</f>
        <v/>
      </c>
      <c r="I4225" s="38" t="str">
        <f ca="1">IF(ISNUMBER(A4225),NORMINV(RAND(),0,IF(AND(Data!$G$9="squeeze",A4225&lt;Data!$G$11*0.25),$H$32,1)*$C$30*$C$13)*($C$14*$C$12),"")</f>
        <v/>
      </c>
      <c r="J4225" s="42" t="str">
        <f ca="1">IFERROR(IF(Data!$C$6="Real",B4225,I4225+J4224+($C$14*$C$12)*(NORMINV(RAND(),$C$15,CHOOSE($G$13,$C$13,F4225,G4225)))),"")</f>
        <v/>
      </c>
      <c r="K4225" s="88" t="str">
        <f>IF(ISNUMBER(A4225), IF($G$16="fixed",$G$17,MIN(H4225*Data!$C$7*$C$16*0.5,$C$17*Data!$C$7))*$C$12,"")</f>
        <v/>
      </c>
      <c r="L4225" s="42" t="str">
        <f t="shared" ca="1" si="1980"/>
        <v/>
      </c>
      <c r="M4225" s="44" t="str">
        <f t="shared" ca="1" si="1981"/>
        <v/>
      </c>
      <c r="N4225" s="44" t="str">
        <f t="shared" ca="1" si="1982"/>
        <v/>
      </c>
      <c r="O4225" s="108" t="str">
        <f t="shared" si="1966"/>
        <v/>
      </c>
      <c r="P4225" s="102" t="str">
        <f t="shared" si="1967"/>
        <v/>
      </c>
      <c r="Q4225" s="102" t="str">
        <f t="shared" si="1968"/>
        <v/>
      </c>
      <c r="R4225" s="120" t="str">
        <f t="shared" si="1969"/>
        <v/>
      </c>
      <c r="S4225" s="54" t="str">
        <f t="shared" si="1970"/>
        <v/>
      </c>
      <c r="T4225" s="5" t="str">
        <f t="shared" si="1971"/>
        <v/>
      </c>
      <c r="U4225" s="152" t="str">
        <f t="shared" si="1954"/>
        <v/>
      </c>
      <c r="V4225" s="152" t="str">
        <f t="shared" si="1955"/>
        <v/>
      </c>
      <c r="W4225" s="153" t="str">
        <f t="shared" si="1956"/>
        <v/>
      </c>
      <c r="X4225" s="153" t="str">
        <f t="shared" si="1957"/>
        <v/>
      </c>
      <c r="Y4225" s="153" t="str">
        <f t="shared" si="1958"/>
        <v/>
      </c>
      <c r="Z4225" s="153" t="str">
        <f t="shared" si="1959"/>
        <v/>
      </c>
      <c r="AA4225" s="152" t="str">
        <f t="shared" si="1960"/>
        <v/>
      </c>
      <c r="AB4225" s="152" t="str">
        <f t="shared" si="1961"/>
        <v/>
      </c>
      <c r="AC4225" s="154" t="str">
        <f t="shared" si="1972"/>
        <v/>
      </c>
      <c r="AD4225" s="154" t="str">
        <f t="shared" si="1973"/>
        <v/>
      </c>
      <c r="AE4225" s="3" t="str">
        <f t="shared" si="1974"/>
        <v/>
      </c>
      <c r="AF4225" s="3" t="str">
        <f t="shared" si="1975"/>
        <v/>
      </c>
      <c r="AG4225" s="3" t="str">
        <f t="shared" si="1976"/>
        <v/>
      </c>
      <c r="AH4225" s="4" t="str">
        <f t="shared" si="1977"/>
        <v/>
      </c>
      <c r="AI4225" s="75" t="str">
        <f t="shared" si="1978"/>
        <v/>
      </c>
      <c r="AJ4225" s="75" t="str">
        <f t="shared" si="1979"/>
        <v/>
      </c>
    </row>
    <row r="4226" spans="1:36">
      <c r="A4226" s="41" t="str">
        <f t="shared" si="1962"/>
        <v/>
      </c>
      <c r="B4226" s="150" t="str">
        <f>IF(ISNUMBER(A4226),INDEX('MetaTrader Import'!$H$13:$J$5893,TRUNC(((A4226-$A$39+1)-1)/3)+1,MOD((A4226-$A$39+1)-1,3)+1),"")</f>
        <v/>
      </c>
      <c r="C4226" s="43" t="str">
        <f t="shared" si="1963"/>
        <v/>
      </c>
      <c r="D4226" s="43" t="str">
        <f t="shared" ca="1" si="1953"/>
        <v/>
      </c>
      <c r="E4226" s="43" t="str">
        <f t="shared" si="1964"/>
        <v/>
      </c>
      <c r="F4226" s="43" t="str">
        <f t="shared" si="1965"/>
        <v/>
      </c>
      <c r="G4226" s="43" t="str">
        <f>IF(A4226&lt;&gt;"",IF(A4226&lt;Data!$G$11*0.25,$C$13/$G$32,IF(A4226&gt;Data!$G$11*0.25,$C$13,$C$13*10)),"")</f>
        <v/>
      </c>
      <c r="H4226" s="43" t="str">
        <f>IF(A4226&lt;&gt;"",IF(Data!$G$9="constant",$C$13,IF(Data!$G$9="squeeze",G4226,F4226)),"")</f>
        <v/>
      </c>
      <c r="I4226" s="38" t="str">
        <f ca="1">IF(ISNUMBER(A4226),NORMINV(RAND(),0,IF(AND(Data!$G$9="squeeze",A4226&lt;Data!$G$11*0.25),$H$32,1)*$C$30*$C$13)*($C$14*$C$12),"")</f>
        <v/>
      </c>
      <c r="J4226" s="42" t="str">
        <f ca="1">IFERROR(IF(Data!$C$6="Real",B4226,I4226+J4225+($C$14*$C$12)*(NORMINV(RAND(),$C$15,CHOOSE($G$13,$C$13,F4226,G4226)))),"")</f>
        <v/>
      </c>
      <c r="K4226" s="88" t="str">
        <f>IF(ISNUMBER(A4226), IF($G$16="fixed",$G$17,MIN(H4226*Data!$C$7*$C$16*0.5,$C$17*Data!$C$7))*$C$12,"")</f>
        <v/>
      </c>
      <c r="L4226" s="42" t="str">
        <f t="shared" ca="1" si="1980"/>
        <v/>
      </c>
      <c r="M4226" s="44" t="str">
        <f t="shared" ca="1" si="1981"/>
        <v/>
      </c>
      <c r="N4226" s="44" t="str">
        <f t="shared" ca="1" si="1982"/>
        <v/>
      </c>
      <c r="O4226" s="108" t="str">
        <f t="shared" si="1966"/>
        <v/>
      </c>
      <c r="P4226" s="102" t="str">
        <f t="shared" si="1967"/>
        <v/>
      </c>
      <c r="Q4226" s="102" t="str">
        <f t="shared" si="1968"/>
        <v/>
      </c>
      <c r="R4226" s="120" t="str">
        <f t="shared" si="1969"/>
        <v/>
      </c>
      <c r="S4226" s="54" t="str">
        <f t="shared" si="1970"/>
        <v/>
      </c>
      <c r="T4226" s="5" t="str">
        <f t="shared" si="1971"/>
        <v/>
      </c>
      <c r="U4226" s="152" t="str">
        <f t="shared" si="1954"/>
        <v/>
      </c>
      <c r="V4226" s="152" t="str">
        <f t="shared" si="1955"/>
        <v/>
      </c>
      <c r="W4226" s="153" t="str">
        <f t="shared" si="1956"/>
        <v/>
      </c>
      <c r="X4226" s="153" t="str">
        <f t="shared" si="1957"/>
        <v/>
      </c>
      <c r="Y4226" s="153" t="str">
        <f t="shared" si="1958"/>
        <v/>
      </c>
      <c r="Z4226" s="153" t="str">
        <f t="shared" si="1959"/>
        <v/>
      </c>
      <c r="AA4226" s="152" t="str">
        <f t="shared" si="1960"/>
        <v/>
      </c>
      <c r="AB4226" s="152" t="str">
        <f t="shared" si="1961"/>
        <v/>
      </c>
      <c r="AC4226" s="154" t="str">
        <f t="shared" si="1972"/>
        <v/>
      </c>
      <c r="AD4226" s="154" t="str">
        <f t="shared" si="1973"/>
        <v/>
      </c>
      <c r="AE4226" s="3" t="str">
        <f t="shared" si="1974"/>
        <v/>
      </c>
      <c r="AF4226" s="3" t="str">
        <f t="shared" si="1975"/>
        <v/>
      </c>
      <c r="AG4226" s="3" t="str">
        <f t="shared" si="1976"/>
        <v/>
      </c>
      <c r="AH4226" s="4" t="str">
        <f t="shared" si="1977"/>
        <v/>
      </c>
      <c r="AI4226" s="75" t="str">
        <f t="shared" si="1978"/>
        <v/>
      </c>
      <c r="AJ4226" s="75" t="str">
        <f t="shared" si="1979"/>
        <v/>
      </c>
    </row>
    <row r="4227" spans="1:36">
      <c r="A4227" s="41" t="str">
        <f t="shared" si="1962"/>
        <v/>
      </c>
      <c r="B4227" s="150" t="str">
        <f>IF(ISNUMBER(A4227),INDEX('MetaTrader Import'!$H$13:$J$5893,TRUNC(((A4227-$A$39+1)-1)/3)+1,MOD((A4227-$A$39+1)-1,3)+1),"")</f>
        <v/>
      </c>
      <c r="C4227" s="43" t="str">
        <f t="shared" si="1963"/>
        <v/>
      </c>
      <c r="D4227" s="43" t="str">
        <f t="shared" ref="D4227:D4290" ca="1" si="1983">IF(A4227&lt;&gt;"",NORMINV(RAND(),($C$23-C4227)*$C$28,$C$27)+NORMINV(RAND(),IF(RAND()&gt;$C$26,$C$25,0),$C$27),"")</f>
        <v/>
      </c>
      <c r="E4227" s="43" t="str">
        <f t="shared" si="1964"/>
        <v/>
      </c>
      <c r="F4227" s="43" t="str">
        <f t="shared" si="1965"/>
        <v/>
      </c>
      <c r="G4227" s="43" t="str">
        <f>IF(A4227&lt;&gt;"",IF(A4227&lt;Data!$G$11*0.25,$C$13/$G$32,IF(A4227&gt;Data!$G$11*0.25,$C$13,$C$13*10)),"")</f>
        <v/>
      </c>
      <c r="H4227" s="43" t="str">
        <f>IF(A4227&lt;&gt;"",IF(Data!$G$9="constant",$C$13,IF(Data!$G$9="squeeze",G4227,F4227)),"")</f>
        <v/>
      </c>
      <c r="I4227" s="38" t="str">
        <f ca="1">IF(ISNUMBER(A4227),NORMINV(RAND(),0,IF(AND(Data!$G$9="squeeze",A4227&lt;Data!$G$11*0.25),$H$32,1)*$C$30*$C$13)*($C$14*$C$12),"")</f>
        <v/>
      </c>
      <c r="J4227" s="42" t="str">
        <f ca="1">IFERROR(IF(Data!$C$6="Real",B4227,I4227+J4226+($C$14*$C$12)*(NORMINV(RAND(),$C$15,CHOOSE($G$13,$C$13,F4227,G4227)))),"")</f>
        <v/>
      </c>
      <c r="K4227" s="88" t="str">
        <f>IF(ISNUMBER(A4227), IF($G$16="fixed",$G$17,MIN(H4227*Data!$C$7*$C$16*0.5,$C$17*Data!$C$7))*$C$12,"")</f>
        <v/>
      </c>
      <c r="L4227" s="42" t="str">
        <f t="shared" ca="1" si="1980"/>
        <v/>
      </c>
      <c r="M4227" s="44" t="str">
        <f t="shared" ca="1" si="1981"/>
        <v/>
      </c>
      <c r="N4227" s="44" t="str">
        <f t="shared" ca="1" si="1982"/>
        <v/>
      </c>
      <c r="O4227" s="108" t="str">
        <f t="shared" si="1966"/>
        <v/>
      </c>
      <c r="P4227" s="102" t="str">
        <f t="shared" si="1967"/>
        <v/>
      </c>
      <c r="Q4227" s="102" t="str">
        <f t="shared" si="1968"/>
        <v/>
      </c>
      <c r="R4227" s="120" t="str">
        <f t="shared" si="1969"/>
        <v/>
      </c>
      <c r="S4227" s="54" t="str">
        <f t="shared" si="1970"/>
        <v/>
      </c>
      <c r="T4227" s="5" t="str">
        <f t="shared" si="1971"/>
        <v/>
      </c>
      <c r="U4227" s="152" t="str">
        <f t="shared" ref="U4227:U4290" si="1984">IF(NOT(ISNUMBER(T4227)),"",IF(S4227=1,T4227,IF(M4227&gt;U4226,M4227,IF(ISNUMBER(U4226),U4226,""))))</f>
        <v/>
      </c>
      <c r="V4227" s="152" t="str">
        <f t="shared" ref="V4227:V4290" si="1985">IF(NOT(ISNUMBER(T4227)),"",IF(S4227=1,T4227,IF(N4227&lt;V4226,N4227,IF(ISNUMBER(V4226),V4226,""))))</f>
        <v/>
      </c>
      <c r="W4227" s="153" t="str">
        <f t="shared" ref="W4227:W4290" si="1986">IF(NOT(ISNUMBER(T4227)),"",MIN($F$24,IF(TRUNC((U4227-T4227)/$E$24*$G$12)+0&gt;IF(ISNUMBER(W4226),W4226,0),TRUNC((U4227-T4227)/$E$24*$G$12)+0,IF(ISNUMBER(W4226),W4226,0))))</f>
        <v/>
      </c>
      <c r="X4227" s="153" t="str">
        <f t="shared" ref="X4227:X4290" si="1987">IF(NOT(ISNUMBER(T4227)),"",MIN($F$24,IF(-TRUNC((V4227-T4227)/$E$24*$G$12)+0&gt;IF(ISNUMBER(X4226),X4226,0),-TRUNC((V4227-T4227)/$E$24*$G$12)+0,IF(ISNUMBER(X4226),X4226,0))))</f>
        <v/>
      </c>
      <c r="Y4227" s="153" t="str">
        <f t="shared" ref="Y4227:Y4290" si="1988">IF(ISNUMBER(W4227),(IF(W4227=0,0,1))*IF(ABS($I$24)=2,POWER(2,W4227-1),W4227)*SIGN($I$24)*$K$24,"")</f>
        <v/>
      </c>
      <c r="Z4227" s="153" t="str">
        <f t="shared" ref="Z4227:Z4290" si="1989">IF(ISNUMBER(X4227),(IF(X4227=0,0,1))*IF(ABS($I$24)=2,POWER(2,X4227-1),X4227)*SIGN($I$24)*$K$24,"")</f>
        <v/>
      </c>
      <c r="AA4227" s="152" t="str">
        <f t="shared" ref="AA4227:AA4290" si="1990">IF(OR(NOT(ISNUMBER(T4227)),W4227&lt;1),"",IF(OR(NOT(ISNUMBER(W4226)),W4226=0),IF(SIGN(Y4227)=1,M4227,N4227),(Y4226*AA4226+(Y4227-Y4226)*IF(SIGN(Y4227)=1,M4227,N4227))/Y4227))</f>
        <v/>
      </c>
      <c r="AB4227" s="152" t="str">
        <f t="shared" ref="AB4227:AB4290" si="1991">IF(OR(NOT(ISNUMBER(T4227)),X4227&lt;1),"",IF(OR(NOT(ISNUMBER(X4226)),X4226=0),IF(SIGN(Z4227)=1,N4227,M4227),(Z4226*AB4226+(Z4227-Z4226)*IF(SIGN(Z4227)=1,N4227,M4227))/Z4227))</f>
        <v/>
      </c>
      <c r="AC4227" s="154" t="str">
        <f t="shared" si="1972"/>
        <v/>
      </c>
      <c r="AD4227" s="154" t="str">
        <f t="shared" si="1973"/>
        <v/>
      </c>
      <c r="AE4227" s="3" t="str">
        <f t="shared" si="1974"/>
        <v/>
      </c>
      <c r="AF4227" s="3" t="str">
        <f t="shared" si="1975"/>
        <v/>
      </c>
      <c r="AG4227" s="3" t="str">
        <f t="shared" si="1976"/>
        <v/>
      </c>
      <c r="AH4227" s="4" t="str">
        <f t="shared" si="1977"/>
        <v/>
      </c>
      <c r="AI4227" s="75" t="str">
        <f t="shared" si="1978"/>
        <v/>
      </c>
      <c r="AJ4227" s="75" t="str">
        <f t="shared" si="1979"/>
        <v/>
      </c>
    </row>
    <row r="4228" spans="1:36">
      <c r="A4228" s="41" t="str">
        <f t="shared" ref="A4228:A4291" si="1992">IFERROR(IF(A4227+1&gt;$C$19,"",A4227+1),"")</f>
        <v/>
      </c>
      <c r="B4228" s="150" t="str">
        <f>IF(ISNUMBER(A4228),INDEX('MetaTrader Import'!$H$13:$J$5893,TRUNC(((A4228-$A$39+1)-1)/3)+1,MOD((A4228-$A$39+1)-1,3)+1),"")</f>
        <v/>
      </c>
      <c r="C4228" s="43" t="str">
        <f t="shared" ref="C4228:C4291" si="1993">IF(A4228&lt;&gt;"",E4227,"")</f>
        <v/>
      </c>
      <c r="D4228" s="43" t="str">
        <f t="shared" ca="1" si="1983"/>
        <v/>
      </c>
      <c r="E4228" s="43" t="str">
        <f t="shared" ref="E4228:E4291" si="1994">IF(A4228&lt;&gt;"",C4228+D4228,"")</f>
        <v/>
      </c>
      <c r="F4228" s="43" t="str">
        <f t="shared" ref="F4228:F4291" si="1995">IF(A4228&lt;&gt;"",$C$13*ABS(E4228)/$C$23,"")</f>
        <v/>
      </c>
      <c r="G4228" s="43" t="str">
        <f>IF(A4228&lt;&gt;"",IF(A4228&lt;Data!$G$11*0.25,$C$13/$G$32,IF(A4228&gt;Data!$G$11*0.25,$C$13,$C$13*10)),"")</f>
        <v/>
      </c>
      <c r="H4228" s="43" t="str">
        <f>IF(A4228&lt;&gt;"",IF(Data!$G$9="constant",$C$13,IF(Data!$G$9="squeeze",G4228,F4228)),"")</f>
        <v/>
      </c>
      <c r="I4228" s="38" t="str">
        <f ca="1">IF(ISNUMBER(A4228),NORMINV(RAND(),0,IF(AND(Data!$G$9="squeeze",A4228&lt;Data!$G$11*0.25),$H$32,1)*$C$30*$C$13)*($C$14*$C$12),"")</f>
        <v/>
      </c>
      <c r="J4228" s="42" t="str">
        <f ca="1">IFERROR(IF(Data!$C$6="Real",B4228,I4228+J4227+($C$14*$C$12)*(NORMINV(RAND(),$C$15,CHOOSE($G$13,$C$13,F4228,G4228)))),"")</f>
        <v/>
      </c>
      <c r="K4228" s="88" t="str">
        <f>IF(ISNUMBER(A4228), IF($G$16="fixed",$G$17,MIN(H4228*Data!$C$7*$C$16*0.5,$C$17*Data!$C$7))*$C$12,"")</f>
        <v/>
      </c>
      <c r="L4228" s="42" t="str">
        <f t="shared" ca="1" si="1980"/>
        <v/>
      </c>
      <c r="M4228" s="44" t="str">
        <f t="shared" ca="1" si="1981"/>
        <v/>
      </c>
      <c r="N4228" s="44" t="str">
        <f t="shared" ca="1" si="1982"/>
        <v/>
      </c>
      <c r="O4228" s="108" t="str">
        <f t="shared" ref="O4228:O4291" si="1996">IF(ISNUMBER(A4228),$G$12*SLOPE(L4214:L4228,A4214:A4228),"")</f>
        <v/>
      </c>
      <c r="P4228" s="102" t="str">
        <f t="shared" ref="P4228:P4291" si="1997">IF(ISNUMBER(A4228),STDEV(L4214:L4228)*$G$12,"")</f>
        <v/>
      </c>
      <c r="Q4228" s="102" t="str">
        <f t="shared" ref="Q4228:Q4291" si="1998">IF(ISNUMBER(A4228),SLOPE(P4214:P4228,A4214:A4228),"")</f>
        <v/>
      </c>
      <c r="R4228" s="120" t="str">
        <f t="shared" ref="R4228:R4291" si="1999">IF(ISNUMBER(A4228),R4227+S4227,"")</f>
        <v/>
      </c>
      <c r="S4228" s="54" t="str">
        <f t="shared" ref="S4228:S4291" si="2000">IF(ISNUMBER(A4228),IF(AND(R4228&lt;$M$24,Q4228&lt;$F$28,ABS(O4228)&lt;$F$27,P4228&lt;$F$26,NOT(ISNUMBER(T4227))),1,0),"")</f>
        <v/>
      </c>
      <c r="T4228" s="5" t="str">
        <f t="shared" ref="T4228:T4291" si="2001">IF(ISNUMBER(A4228),IF(S4228=1,L4228,IF(AG4227="Y","",IF(ISNUMBER(T4227),T4227,""))),"")</f>
        <v/>
      </c>
      <c r="U4228" s="152" t="str">
        <f t="shared" si="1984"/>
        <v/>
      </c>
      <c r="V4228" s="152" t="str">
        <f t="shared" si="1985"/>
        <v/>
      </c>
      <c r="W4228" s="153" t="str">
        <f t="shared" si="1986"/>
        <v/>
      </c>
      <c r="X4228" s="153" t="str">
        <f t="shared" si="1987"/>
        <v/>
      </c>
      <c r="Y4228" s="153" t="str">
        <f t="shared" si="1988"/>
        <v/>
      </c>
      <c r="Z4228" s="153" t="str">
        <f t="shared" si="1989"/>
        <v/>
      </c>
      <c r="AA4228" s="152" t="str">
        <f t="shared" si="1990"/>
        <v/>
      </c>
      <c r="AB4228" s="152" t="str">
        <f t="shared" si="1991"/>
        <v/>
      </c>
      <c r="AC4228" s="154" t="str">
        <f t="shared" ref="AC4228:AC4291" si="2002">IFERROR(-SIGN(Y4228)*(AA4228-IF(SIGN(Y4228)=1,N4228,M4228))*$G$12*ABS(Y4228),"")</f>
        <v/>
      </c>
      <c r="AD4228" s="154" t="str">
        <f t="shared" ref="AD4228:AD4291" si="2003">IFERROR(SIGN(Z4228)*(AB4228-IF(SIGN(Z4228)=1,M4228,N4228))*$G$12*ABS(Z4228),"")</f>
        <v/>
      </c>
      <c r="AE4228" s="3" t="str">
        <f t="shared" ref="AE4228:AE4291" si="2004">IF(ISNUMBER(A4228),IFERROR((IF(ISNUMBER(AC4228),AC4228,0)+IF(ISNUMBER(AD4228),AD4228,0))/(ABS(Y4228)+ABS(Z4228)),0),"")</f>
        <v/>
      </c>
      <c r="AF4228" s="3" t="str">
        <f t="shared" ref="AF4228:AF4291" si="2005">IF(ISNUMBER(A4228),IF(ISNUMBER(AC4228),AC4228,0)+IF(ISNUMBER(AD4228),AD4228,0),"")</f>
        <v/>
      </c>
      <c r="AG4228" s="3" t="str">
        <f t="shared" ref="AG4228:AG4291" si="2006">IF(NOT(ISNUMBER(T4228)),"",IF(OR(AF4228&gt;$G$24,AF4228&lt;-$H$24,A4228+1&gt;$C$19),"Y","N"))</f>
        <v/>
      </c>
      <c r="AH4228" s="4" t="str">
        <f t="shared" ref="AH4228:AH4291" si="2007">IF(AG4228="y",AF4228*10*$C$11,"")</f>
        <v/>
      </c>
      <c r="AI4228" s="75" t="str">
        <f t="shared" ref="AI4228:AI4291" si="2008">IF(ISNUMBER(A4228),IF(ISNUMBER(AH4228),AJ4228,AF4228*10*$C$11+AJ4228),"")</f>
        <v/>
      </c>
      <c r="AJ4228" s="75" t="str">
        <f t="shared" ref="AJ4228:AJ4291" si="2009">IF(ISNUMBER(A4228),AJ4227+IF(ISNUMBER(AH4228),AH4228,0),"")</f>
        <v/>
      </c>
    </row>
    <row r="4229" spans="1:36">
      <c r="A4229" s="41" t="str">
        <f t="shared" si="1992"/>
        <v/>
      </c>
      <c r="B4229" s="150" t="str">
        <f>IF(ISNUMBER(A4229),INDEX('MetaTrader Import'!$H$13:$J$5893,TRUNC(((A4229-$A$39+1)-1)/3)+1,MOD((A4229-$A$39+1)-1,3)+1),"")</f>
        <v/>
      </c>
      <c r="C4229" s="43" t="str">
        <f t="shared" si="1993"/>
        <v/>
      </c>
      <c r="D4229" s="43" t="str">
        <f t="shared" ca="1" si="1983"/>
        <v/>
      </c>
      <c r="E4229" s="43" t="str">
        <f t="shared" si="1994"/>
        <v/>
      </c>
      <c r="F4229" s="43" t="str">
        <f t="shared" si="1995"/>
        <v/>
      </c>
      <c r="G4229" s="43" t="str">
        <f>IF(A4229&lt;&gt;"",IF(A4229&lt;Data!$G$11*0.25,$C$13/$G$32,IF(A4229&gt;Data!$G$11*0.25,$C$13,$C$13*10)),"")</f>
        <v/>
      </c>
      <c r="H4229" s="43" t="str">
        <f>IF(A4229&lt;&gt;"",IF(Data!$G$9="constant",$C$13,IF(Data!$G$9="squeeze",G4229,F4229)),"")</f>
        <v/>
      </c>
      <c r="I4229" s="38" t="str">
        <f ca="1">IF(ISNUMBER(A4229),NORMINV(RAND(),0,IF(AND(Data!$G$9="squeeze",A4229&lt;Data!$G$11*0.25),$H$32,1)*$C$30*$C$13)*($C$14*$C$12),"")</f>
        <v/>
      </c>
      <c r="J4229" s="42" t="str">
        <f ca="1">IFERROR(IF(Data!$C$6="Real",B4229,I4229+J4228+($C$14*$C$12)*(NORMINV(RAND(),$C$15,CHOOSE($G$13,$C$13,F4229,G4229)))),"")</f>
        <v/>
      </c>
      <c r="K4229" s="88" t="str">
        <f>IF(ISNUMBER(A4229), IF($G$16="fixed",$G$17,MIN(H4229*Data!$C$7*$C$16*0.5,$C$17*Data!$C$7))*$C$12,"")</f>
        <v/>
      </c>
      <c r="L4229" s="42" t="str">
        <f t="shared" ca="1" si="1980"/>
        <v/>
      </c>
      <c r="M4229" s="44" t="str">
        <f t="shared" ca="1" si="1981"/>
        <v/>
      </c>
      <c r="N4229" s="44" t="str">
        <f t="shared" ca="1" si="1982"/>
        <v/>
      </c>
      <c r="O4229" s="108" t="str">
        <f t="shared" si="1996"/>
        <v/>
      </c>
      <c r="P4229" s="102" t="str">
        <f t="shared" si="1997"/>
        <v/>
      </c>
      <c r="Q4229" s="102" t="str">
        <f t="shared" si="1998"/>
        <v/>
      </c>
      <c r="R4229" s="120" t="str">
        <f t="shared" si="1999"/>
        <v/>
      </c>
      <c r="S4229" s="54" t="str">
        <f t="shared" si="2000"/>
        <v/>
      </c>
      <c r="T4229" s="5" t="str">
        <f t="shared" si="2001"/>
        <v/>
      </c>
      <c r="U4229" s="152" t="str">
        <f t="shared" si="1984"/>
        <v/>
      </c>
      <c r="V4229" s="152" t="str">
        <f t="shared" si="1985"/>
        <v/>
      </c>
      <c r="W4229" s="153" t="str">
        <f t="shared" si="1986"/>
        <v/>
      </c>
      <c r="X4229" s="153" t="str">
        <f t="shared" si="1987"/>
        <v/>
      </c>
      <c r="Y4229" s="153" t="str">
        <f t="shared" si="1988"/>
        <v/>
      </c>
      <c r="Z4229" s="153" t="str">
        <f t="shared" si="1989"/>
        <v/>
      </c>
      <c r="AA4229" s="152" t="str">
        <f t="shared" si="1990"/>
        <v/>
      </c>
      <c r="AB4229" s="152" t="str">
        <f t="shared" si="1991"/>
        <v/>
      </c>
      <c r="AC4229" s="154" t="str">
        <f t="shared" si="2002"/>
        <v/>
      </c>
      <c r="AD4229" s="154" t="str">
        <f t="shared" si="2003"/>
        <v/>
      </c>
      <c r="AE4229" s="3" t="str">
        <f t="shared" si="2004"/>
        <v/>
      </c>
      <c r="AF4229" s="3" t="str">
        <f t="shared" si="2005"/>
        <v/>
      </c>
      <c r="AG4229" s="3" t="str">
        <f t="shared" si="2006"/>
        <v/>
      </c>
      <c r="AH4229" s="4" t="str">
        <f t="shared" si="2007"/>
        <v/>
      </c>
      <c r="AI4229" s="75" t="str">
        <f t="shared" si="2008"/>
        <v/>
      </c>
      <c r="AJ4229" s="75" t="str">
        <f t="shared" si="2009"/>
        <v/>
      </c>
    </row>
    <row r="4230" spans="1:36">
      <c r="A4230" s="41" t="str">
        <f t="shared" si="1992"/>
        <v/>
      </c>
      <c r="B4230" s="150" t="str">
        <f>IF(ISNUMBER(A4230),INDEX('MetaTrader Import'!$H$13:$J$5893,TRUNC(((A4230-$A$39+1)-1)/3)+1,MOD((A4230-$A$39+1)-1,3)+1),"")</f>
        <v/>
      </c>
      <c r="C4230" s="43" t="str">
        <f t="shared" si="1993"/>
        <v/>
      </c>
      <c r="D4230" s="43" t="str">
        <f t="shared" ca="1" si="1983"/>
        <v/>
      </c>
      <c r="E4230" s="43" t="str">
        <f t="shared" si="1994"/>
        <v/>
      </c>
      <c r="F4230" s="43" t="str">
        <f t="shared" si="1995"/>
        <v/>
      </c>
      <c r="G4230" s="43" t="str">
        <f>IF(A4230&lt;&gt;"",IF(A4230&lt;Data!$G$11*0.25,$C$13/$G$32,IF(A4230&gt;Data!$G$11*0.25,$C$13,$C$13*10)),"")</f>
        <v/>
      </c>
      <c r="H4230" s="43" t="str">
        <f>IF(A4230&lt;&gt;"",IF(Data!$G$9="constant",$C$13,IF(Data!$G$9="squeeze",G4230,F4230)),"")</f>
        <v/>
      </c>
      <c r="I4230" s="38" t="str">
        <f ca="1">IF(ISNUMBER(A4230),NORMINV(RAND(),0,IF(AND(Data!$G$9="squeeze",A4230&lt;Data!$G$11*0.25),$H$32,1)*$C$30*$C$13)*($C$14*$C$12),"")</f>
        <v/>
      </c>
      <c r="J4230" s="42" t="str">
        <f ca="1">IFERROR(IF(Data!$C$6="Real",B4230,I4230+J4229+($C$14*$C$12)*(NORMINV(RAND(),$C$15,CHOOSE($G$13,$C$13,F4230,G4230)))),"")</f>
        <v/>
      </c>
      <c r="K4230" s="88" t="str">
        <f>IF(ISNUMBER(A4230), IF($G$16="fixed",$G$17,MIN(H4230*Data!$C$7*$C$16*0.5,$C$17*Data!$C$7))*$C$12,"")</f>
        <v/>
      </c>
      <c r="L4230" s="42" t="str">
        <f t="shared" ref="L4230:L4293" ca="1" si="2010">IFERROR(J4230,"")</f>
        <v/>
      </c>
      <c r="M4230" s="44" t="str">
        <f t="shared" ref="M4230:M4293" ca="1" si="2011">IFERROR(L4230+K4230*0.5,"")</f>
        <v/>
      </c>
      <c r="N4230" s="44" t="str">
        <f t="shared" ref="N4230:N4293" ca="1" si="2012">IFERROR(L4230-K4230*0.5,"")</f>
        <v/>
      </c>
      <c r="O4230" s="108" t="str">
        <f t="shared" si="1996"/>
        <v/>
      </c>
      <c r="P4230" s="102" t="str">
        <f t="shared" si="1997"/>
        <v/>
      </c>
      <c r="Q4230" s="102" t="str">
        <f t="shared" si="1998"/>
        <v/>
      </c>
      <c r="R4230" s="120" t="str">
        <f t="shared" si="1999"/>
        <v/>
      </c>
      <c r="S4230" s="54" t="str">
        <f t="shared" si="2000"/>
        <v/>
      </c>
      <c r="T4230" s="5" t="str">
        <f t="shared" si="2001"/>
        <v/>
      </c>
      <c r="U4230" s="152" t="str">
        <f t="shared" si="1984"/>
        <v/>
      </c>
      <c r="V4230" s="152" t="str">
        <f t="shared" si="1985"/>
        <v/>
      </c>
      <c r="W4230" s="153" t="str">
        <f t="shared" si="1986"/>
        <v/>
      </c>
      <c r="X4230" s="153" t="str">
        <f t="shared" si="1987"/>
        <v/>
      </c>
      <c r="Y4230" s="153" t="str">
        <f t="shared" si="1988"/>
        <v/>
      </c>
      <c r="Z4230" s="153" t="str">
        <f t="shared" si="1989"/>
        <v/>
      </c>
      <c r="AA4230" s="152" t="str">
        <f t="shared" si="1990"/>
        <v/>
      </c>
      <c r="AB4230" s="152" t="str">
        <f t="shared" si="1991"/>
        <v/>
      </c>
      <c r="AC4230" s="154" t="str">
        <f t="shared" si="2002"/>
        <v/>
      </c>
      <c r="AD4230" s="154" t="str">
        <f t="shared" si="2003"/>
        <v/>
      </c>
      <c r="AE4230" s="3" t="str">
        <f t="shared" si="2004"/>
        <v/>
      </c>
      <c r="AF4230" s="3" t="str">
        <f t="shared" si="2005"/>
        <v/>
      </c>
      <c r="AG4230" s="3" t="str">
        <f t="shared" si="2006"/>
        <v/>
      </c>
      <c r="AH4230" s="4" t="str">
        <f t="shared" si="2007"/>
        <v/>
      </c>
      <c r="AI4230" s="75" t="str">
        <f t="shared" si="2008"/>
        <v/>
      </c>
      <c r="AJ4230" s="75" t="str">
        <f t="shared" si="2009"/>
        <v/>
      </c>
    </row>
    <row r="4231" spans="1:36">
      <c r="A4231" s="41" t="str">
        <f t="shared" si="1992"/>
        <v/>
      </c>
      <c r="B4231" s="150" t="str">
        <f>IF(ISNUMBER(A4231),INDEX('MetaTrader Import'!$H$13:$J$5893,TRUNC(((A4231-$A$39+1)-1)/3)+1,MOD((A4231-$A$39+1)-1,3)+1),"")</f>
        <v/>
      </c>
      <c r="C4231" s="43" t="str">
        <f t="shared" si="1993"/>
        <v/>
      </c>
      <c r="D4231" s="43" t="str">
        <f t="shared" ca="1" si="1983"/>
        <v/>
      </c>
      <c r="E4231" s="43" t="str">
        <f t="shared" si="1994"/>
        <v/>
      </c>
      <c r="F4231" s="43" t="str">
        <f t="shared" si="1995"/>
        <v/>
      </c>
      <c r="G4231" s="43" t="str">
        <f>IF(A4231&lt;&gt;"",IF(A4231&lt;Data!$G$11*0.25,$C$13/$G$32,IF(A4231&gt;Data!$G$11*0.25,$C$13,$C$13*10)),"")</f>
        <v/>
      </c>
      <c r="H4231" s="43" t="str">
        <f>IF(A4231&lt;&gt;"",IF(Data!$G$9="constant",$C$13,IF(Data!$G$9="squeeze",G4231,F4231)),"")</f>
        <v/>
      </c>
      <c r="I4231" s="38" t="str">
        <f ca="1">IF(ISNUMBER(A4231),NORMINV(RAND(),0,IF(AND(Data!$G$9="squeeze",A4231&lt;Data!$G$11*0.25),$H$32,1)*$C$30*$C$13)*($C$14*$C$12),"")</f>
        <v/>
      </c>
      <c r="J4231" s="42" t="str">
        <f ca="1">IFERROR(IF(Data!$C$6="Real",B4231,I4231+J4230+($C$14*$C$12)*(NORMINV(RAND(),$C$15,CHOOSE($G$13,$C$13,F4231,G4231)))),"")</f>
        <v/>
      </c>
      <c r="K4231" s="88" t="str">
        <f>IF(ISNUMBER(A4231), IF($G$16="fixed",$G$17,MIN(H4231*Data!$C$7*$C$16*0.5,$C$17*Data!$C$7))*$C$12,"")</f>
        <v/>
      </c>
      <c r="L4231" s="42" t="str">
        <f t="shared" ca="1" si="2010"/>
        <v/>
      </c>
      <c r="M4231" s="44" t="str">
        <f t="shared" ca="1" si="2011"/>
        <v/>
      </c>
      <c r="N4231" s="44" t="str">
        <f t="shared" ca="1" si="2012"/>
        <v/>
      </c>
      <c r="O4231" s="108" t="str">
        <f t="shared" si="1996"/>
        <v/>
      </c>
      <c r="P4231" s="102" t="str">
        <f t="shared" si="1997"/>
        <v/>
      </c>
      <c r="Q4231" s="102" t="str">
        <f t="shared" si="1998"/>
        <v/>
      </c>
      <c r="R4231" s="120" t="str">
        <f t="shared" si="1999"/>
        <v/>
      </c>
      <c r="S4231" s="54" t="str">
        <f t="shared" si="2000"/>
        <v/>
      </c>
      <c r="T4231" s="5" t="str">
        <f t="shared" si="2001"/>
        <v/>
      </c>
      <c r="U4231" s="152" t="str">
        <f t="shared" si="1984"/>
        <v/>
      </c>
      <c r="V4231" s="152" t="str">
        <f t="shared" si="1985"/>
        <v/>
      </c>
      <c r="W4231" s="153" t="str">
        <f t="shared" si="1986"/>
        <v/>
      </c>
      <c r="X4231" s="153" t="str">
        <f t="shared" si="1987"/>
        <v/>
      </c>
      <c r="Y4231" s="153" t="str">
        <f t="shared" si="1988"/>
        <v/>
      </c>
      <c r="Z4231" s="153" t="str">
        <f t="shared" si="1989"/>
        <v/>
      </c>
      <c r="AA4231" s="152" t="str">
        <f t="shared" si="1990"/>
        <v/>
      </c>
      <c r="AB4231" s="152" t="str">
        <f t="shared" si="1991"/>
        <v/>
      </c>
      <c r="AC4231" s="154" t="str">
        <f t="shared" si="2002"/>
        <v/>
      </c>
      <c r="AD4231" s="154" t="str">
        <f t="shared" si="2003"/>
        <v/>
      </c>
      <c r="AE4231" s="3" t="str">
        <f t="shared" si="2004"/>
        <v/>
      </c>
      <c r="AF4231" s="3" t="str">
        <f t="shared" si="2005"/>
        <v/>
      </c>
      <c r="AG4231" s="3" t="str">
        <f t="shared" si="2006"/>
        <v/>
      </c>
      <c r="AH4231" s="4" t="str">
        <f t="shared" si="2007"/>
        <v/>
      </c>
      <c r="AI4231" s="75" t="str">
        <f t="shared" si="2008"/>
        <v/>
      </c>
      <c r="AJ4231" s="75" t="str">
        <f t="shared" si="2009"/>
        <v/>
      </c>
    </row>
    <row r="4232" spans="1:36">
      <c r="A4232" s="41" t="str">
        <f t="shared" si="1992"/>
        <v/>
      </c>
      <c r="B4232" s="150" t="str">
        <f>IF(ISNUMBER(A4232),INDEX('MetaTrader Import'!$H$13:$J$5893,TRUNC(((A4232-$A$39+1)-1)/3)+1,MOD((A4232-$A$39+1)-1,3)+1),"")</f>
        <v/>
      </c>
      <c r="C4232" s="43" t="str">
        <f t="shared" si="1993"/>
        <v/>
      </c>
      <c r="D4232" s="43" t="str">
        <f t="shared" ca="1" si="1983"/>
        <v/>
      </c>
      <c r="E4232" s="43" t="str">
        <f t="shared" si="1994"/>
        <v/>
      </c>
      <c r="F4232" s="43" t="str">
        <f t="shared" si="1995"/>
        <v/>
      </c>
      <c r="G4232" s="43" t="str">
        <f>IF(A4232&lt;&gt;"",IF(A4232&lt;Data!$G$11*0.25,$C$13/$G$32,IF(A4232&gt;Data!$G$11*0.25,$C$13,$C$13*10)),"")</f>
        <v/>
      </c>
      <c r="H4232" s="43" t="str">
        <f>IF(A4232&lt;&gt;"",IF(Data!$G$9="constant",$C$13,IF(Data!$G$9="squeeze",G4232,F4232)),"")</f>
        <v/>
      </c>
      <c r="I4232" s="38" t="str">
        <f ca="1">IF(ISNUMBER(A4232),NORMINV(RAND(),0,IF(AND(Data!$G$9="squeeze",A4232&lt;Data!$G$11*0.25),$H$32,1)*$C$30*$C$13)*($C$14*$C$12),"")</f>
        <v/>
      </c>
      <c r="J4232" s="42" t="str">
        <f ca="1">IFERROR(IF(Data!$C$6="Real",B4232,I4232+J4231+($C$14*$C$12)*(NORMINV(RAND(),$C$15,CHOOSE($G$13,$C$13,F4232,G4232)))),"")</f>
        <v/>
      </c>
      <c r="K4232" s="88" t="str">
        <f>IF(ISNUMBER(A4232), IF($G$16="fixed",$G$17,MIN(H4232*Data!$C$7*$C$16*0.5,$C$17*Data!$C$7))*$C$12,"")</f>
        <v/>
      </c>
      <c r="L4232" s="42" t="str">
        <f t="shared" ca="1" si="2010"/>
        <v/>
      </c>
      <c r="M4232" s="44" t="str">
        <f t="shared" ca="1" si="2011"/>
        <v/>
      </c>
      <c r="N4232" s="44" t="str">
        <f t="shared" ca="1" si="2012"/>
        <v/>
      </c>
      <c r="O4232" s="108" t="str">
        <f t="shared" si="1996"/>
        <v/>
      </c>
      <c r="P4232" s="102" t="str">
        <f t="shared" si="1997"/>
        <v/>
      </c>
      <c r="Q4232" s="102" t="str">
        <f t="shared" si="1998"/>
        <v/>
      </c>
      <c r="R4232" s="120" t="str">
        <f t="shared" si="1999"/>
        <v/>
      </c>
      <c r="S4232" s="54" t="str">
        <f t="shared" si="2000"/>
        <v/>
      </c>
      <c r="T4232" s="5" t="str">
        <f t="shared" si="2001"/>
        <v/>
      </c>
      <c r="U4232" s="152" t="str">
        <f t="shared" si="1984"/>
        <v/>
      </c>
      <c r="V4232" s="152" t="str">
        <f t="shared" si="1985"/>
        <v/>
      </c>
      <c r="W4232" s="153" t="str">
        <f t="shared" si="1986"/>
        <v/>
      </c>
      <c r="X4232" s="153" t="str">
        <f t="shared" si="1987"/>
        <v/>
      </c>
      <c r="Y4232" s="153" t="str">
        <f t="shared" si="1988"/>
        <v/>
      </c>
      <c r="Z4232" s="153" t="str">
        <f t="shared" si="1989"/>
        <v/>
      </c>
      <c r="AA4232" s="152" t="str">
        <f t="shared" si="1990"/>
        <v/>
      </c>
      <c r="AB4232" s="152" t="str">
        <f t="shared" si="1991"/>
        <v/>
      </c>
      <c r="AC4232" s="154" t="str">
        <f t="shared" si="2002"/>
        <v/>
      </c>
      <c r="AD4232" s="154" t="str">
        <f t="shared" si="2003"/>
        <v/>
      </c>
      <c r="AE4232" s="3" t="str">
        <f t="shared" si="2004"/>
        <v/>
      </c>
      <c r="AF4232" s="3" t="str">
        <f t="shared" si="2005"/>
        <v/>
      </c>
      <c r="AG4232" s="3" t="str">
        <f t="shared" si="2006"/>
        <v/>
      </c>
      <c r="AH4232" s="4" t="str">
        <f t="shared" si="2007"/>
        <v/>
      </c>
      <c r="AI4232" s="75" t="str">
        <f t="shared" si="2008"/>
        <v/>
      </c>
      <c r="AJ4232" s="75" t="str">
        <f t="shared" si="2009"/>
        <v/>
      </c>
    </row>
    <row r="4233" spans="1:36">
      <c r="A4233" s="41" t="str">
        <f t="shared" si="1992"/>
        <v/>
      </c>
      <c r="B4233" s="150" t="str">
        <f>IF(ISNUMBER(A4233),INDEX('MetaTrader Import'!$H$13:$J$5893,TRUNC(((A4233-$A$39+1)-1)/3)+1,MOD((A4233-$A$39+1)-1,3)+1),"")</f>
        <v/>
      </c>
      <c r="C4233" s="43" t="str">
        <f t="shared" si="1993"/>
        <v/>
      </c>
      <c r="D4233" s="43" t="str">
        <f t="shared" ca="1" si="1983"/>
        <v/>
      </c>
      <c r="E4233" s="43" t="str">
        <f t="shared" si="1994"/>
        <v/>
      </c>
      <c r="F4233" s="43" t="str">
        <f t="shared" si="1995"/>
        <v/>
      </c>
      <c r="G4233" s="43" t="str">
        <f>IF(A4233&lt;&gt;"",IF(A4233&lt;Data!$G$11*0.25,$C$13/$G$32,IF(A4233&gt;Data!$G$11*0.25,$C$13,$C$13*10)),"")</f>
        <v/>
      </c>
      <c r="H4233" s="43" t="str">
        <f>IF(A4233&lt;&gt;"",IF(Data!$G$9="constant",$C$13,IF(Data!$G$9="squeeze",G4233,F4233)),"")</f>
        <v/>
      </c>
      <c r="I4233" s="38" t="str">
        <f ca="1">IF(ISNUMBER(A4233),NORMINV(RAND(),0,IF(AND(Data!$G$9="squeeze",A4233&lt;Data!$G$11*0.25),$H$32,1)*$C$30*$C$13)*($C$14*$C$12),"")</f>
        <v/>
      </c>
      <c r="J4233" s="42" t="str">
        <f ca="1">IFERROR(IF(Data!$C$6="Real",B4233,I4233+J4232+($C$14*$C$12)*(NORMINV(RAND(),$C$15,CHOOSE($G$13,$C$13,F4233,G4233)))),"")</f>
        <v/>
      </c>
      <c r="K4233" s="88" t="str">
        <f>IF(ISNUMBER(A4233), IF($G$16="fixed",$G$17,MIN(H4233*Data!$C$7*$C$16*0.5,$C$17*Data!$C$7))*$C$12,"")</f>
        <v/>
      </c>
      <c r="L4233" s="42" t="str">
        <f t="shared" ca="1" si="2010"/>
        <v/>
      </c>
      <c r="M4233" s="44" t="str">
        <f t="shared" ca="1" si="2011"/>
        <v/>
      </c>
      <c r="N4233" s="44" t="str">
        <f t="shared" ca="1" si="2012"/>
        <v/>
      </c>
      <c r="O4233" s="108" t="str">
        <f t="shared" si="1996"/>
        <v/>
      </c>
      <c r="P4233" s="102" t="str">
        <f t="shared" si="1997"/>
        <v/>
      </c>
      <c r="Q4233" s="102" t="str">
        <f t="shared" si="1998"/>
        <v/>
      </c>
      <c r="R4233" s="120" t="str">
        <f t="shared" si="1999"/>
        <v/>
      </c>
      <c r="S4233" s="54" t="str">
        <f t="shared" si="2000"/>
        <v/>
      </c>
      <c r="T4233" s="5" t="str">
        <f t="shared" si="2001"/>
        <v/>
      </c>
      <c r="U4233" s="152" t="str">
        <f t="shared" si="1984"/>
        <v/>
      </c>
      <c r="V4233" s="152" t="str">
        <f t="shared" si="1985"/>
        <v/>
      </c>
      <c r="W4233" s="153" t="str">
        <f t="shared" si="1986"/>
        <v/>
      </c>
      <c r="X4233" s="153" t="str">
        <f t="shared" si="1987"/>
        <v/>
      </c>
      <c r="Y4233" s="153" t="str">
        <f t="shared" si="1988"/>
        <v/>
      </c>
      <c r="Z4233" s="153" t="str">
        <f t="shared" si="1989"/>
        <v/>
      </c>
      <c r="AA4233" s="152" t="str">
        <f t="shared" si="1990"/>
        <v/>
      </c>
      <c r="AB4233" s="152" t="str">
        <f t="shared" si="1991"/>
        <v/>
      </c>
      <c r="AC4233" s="154" t="str">
        <f t="shared" si="2002"/>
        <v/>
      </c>
      <c r="AD4233" s="154" t="str">
        <f t="shared" si="2003"/>
        <v/>
      </c>
      <c r="AE4233" s="3" t="str">
        <f t="shared" si="2004"/>
        <v/>
      </c>
      <c r="AF4233" s="3" t="str">
        <f t="shared" si="2005"/>
        <v/>
      </c>
      <c r="AG4233" s="3" t="str">
        <f t="shared" si="2006"/>
        <v/>
      </c>
      <c r="AH4233" s="4" t="str">
        <f t="shared" si="2007"/>
        <v/>
      </c>
      <c r="AI4233" s="75" t="str">
        <f t="shared" si="2008"/>
        <v/>
      </c>
      <c r="AJ4233" s="75" t="str">
        <f t="shared" si="2009"/>
        <v/>
      </c>
    </row>
    <row r="4234" spans="1:36">
      <c r="A4234" s="41" t="str">
        <f t="shared" si="1992"/>
        <v/>
      </c>
      <c r="B4234" s="150" t="str">
        <f>IF(ISNUMBER(A4234),INDEX('MetaTrader Import'!$H$13:$J$5893,TRUNC(((A4234-$A$39+1)-1)/3)+1,MOD((A4234-$A$39+1)-1,3)+1),"")</f>
        <v/>
      </c>
      <c r="C4234" s="43" t="str">
        <f t="shared" si="1993"/>
        <v/>
      </c>
      <c r="D4234" s="43" t="str">
        <f t="shared" ca="1" si="1983"/>
        <v/>
      </c>
      <c r="E4234" s="43" t="str">
        <f t="shared" si="1994"/>
        <v/>
      </c>
      <c r="F4234" s="43" t="str">
        <f t="shared" si="1995"/>
        <v/>
      </c>
      <c r="G4234" s="43" t="str">
        <f>IF(A4234&lt;&gt;"",IF(A4234&lt;Data!$G$11*0.25,$C$13/$G$32,IF(A4234&gt;Data!$G$11*0.25,$C$13,$C$13*10)),"")</f>
        <v/>
      </c>
      <c r="H4234" s="43" t="str">
        <f>IF(A4234&lt;&gt;"",IF(Data!$G$9="constant",$C$13,IF(Data!$G$9="squeeze",G4234,F4234)),"")</f>
        <v/>
      </c>
      <c r="I4234" s="38" t="str">
        <f ca="1">IF(ISNUMBER(A4234),NORMINV(RAND(),0,IF(AND(Data!$G$9="squeeze",A4234&lt;Data!$G$11*0.25),$H$32,1)*$C$30*$C$13)*($C$14*$C$12),"")</f>
        <v/>
      </c>
      <c r="J4234" s="42" t="str">
        <f ca="1">IFERROR(IF(Data!$C$6="Real",B4234,I4234+J4233+($C$14*$C$12)*(NORMINV(RAND(),$C$15,CHOOSE($G$13,$C$13,F4234,G4234)))),"")</f>
        <v/>
      </c>
      <c r="K4234" s="88" t="str">
        <f>IF(ISNUMBER(A4234), IF($G$16="fixed",$G$17,MIN(H4234*Data!$C$7*$C$16*0.5,$C$17*Data!$C$7))*$C$12,"")</f>
        <v/>
      </c>
      <c r="L4234" s="42" t="str">
        <f t="shared" ca="1" si="2010"/>
        <v/>
      </c>
      <c r="M4234" s="44" t="str">
        <f t="shared" ca="1" si="2011"/>
        <v/>
      </c>
      <c r="N4234" s="44" t="str">
        <f t="shared" ca="1" si="2012"/>
        <v/>
      </c>
      <c r="O4234" s="108" t="str">
        <f t="shared" si="1996"/>
        <v/>
      </c>
      <c r="P4234" s="102" t="str">
        <f t="shared" si="1997"/>
        <v/>
      </c>
      <c r="Q4234" s="102" t="str">
        <f t="shared" si="1998"/>
        <v/>
      </c>
      <c r="R4234" s="120" t="str">
        <f t="shared" si="1999"/>
        <v/>
      </c>
      <c r="S4234" s="54" t="str">
        <f t="shared" si="2000"/>
        <v/>
      </c>
      <c r="T4234" s="5" t="str">
        <f t="shared" si="2001"/>
        <v/>
      </c>
      <c r="U4234" s="152" t="str">
        <f t="shared" si="1984"/>
        <v/>
      </c>
      <c r="V4234" s="152" t="str">
        <f t="shared" si="1985"/>
        <v/>
      </c>
      <c r="W4234" s="153" t="str">
        <f t="shared" si="1986"/>
        <v/>
      </c>
      <c r="X4234" s="153" t="str">
        <f t="shared" si="1987"/>
        <v/>
      </c>
      <c r="Y4234" s="153" t="str">
        <f t="shared" si="1988"/>
        <v/>
      </c>
      <c r="Z4234" s="153" t="str">
        <f t="shared" si="1989"/>
        <v/>
      </c>
      <c r="AA4234" s="152" t="str">
        <f t="shared" si="1990"/>
        <v/>
      </c>
      <c r="AB4234" s="152" t="str">
        <f t="shared" si="1991"/>
        <v/>
      </c>
      <c r="AC4234" s="154" t="str">
        <f t="shared" si="2002"/>
        <v/>
      </c>
      <c r="AD4234" s="154" t="str">
        <f t="shared" si="2003"/>
        <v/>
      </c>
      <c r="AE4234" s="3" t="str">
        <f t="shared" si="2004"/>
        <v/>
      </c>
      <c r="AF4234" s="3" t="str">
        <f t="shared" si="2005"/>
        <v/>
      </c>
      <c r="AG4234" s="3" t="str">
        <f t="shared" si="2006"/>
        <v/>
      </c>
      <c r="AH4234" s="4" t="str">
        <f t="shared" si="2007"/>
        <v/>
      </c>
      <c r="AI4234" s="75" t="str">
        <f t="shared" si="2008"/>
        <v/>
      </c>
      <c r="AJ4234" s="75" t="str">
        <f t="shared" si="2009"/>
        <v/>
      </c>
    </row>
    <row r="4235" spans="1:36">
      <c r="A4235" s="41" t="str">
        <f t="shared" si="1992"/>
        <v/>
      </c>
      <c r="B4235" s="150" t="str">
        <f>IF(ISNUMBER(A4235),INDEX('MetaTrader Import'!$H$13:$J$5893,TRUNC(((A4235-$A$39+1)-1)/3)+1,MOD((A4235-$A$39+1)-1,3)+1),"")</f>
        <v/>
      </c>
      <c r="C4235" s="43" t="str">
        <f t="shared" si="1993"/>
        <v/>
      </c>
      <c r="D4235" s="43" t="str">
        <f t="shared" ca="1" si="1983"/>
        <v/>
      </c>
      <c r="E4235" s="43" t="str">
        <f t="shared" si="1994"/>
        <v/>
      </c>
      <c r="F4235" s="43" t="str">
        <f t="shared" si="1995"/>
        <v/>
      </c>
      <c r="G4235" s="43" t="str">
        <f>IF(A4235&lt;&gt;"",IF(A4235&lt;Data!$G$11*0.25,$C$13/$G$32,IF(A4235&gt;Data!$G$11*0.25,$C$13,$C$13*10)),"")</f>
        <v/>
      </c>
      <c r="H4235" s="43" t="str">
        <f>IF(A4235&lt;&gt;"",IF(Data!$G$9="constant",$C$13,IF(Data!$G$9="squeeze",G4235,F4235)),"")</f>
        <v/>
      </c>
      <c r="I4235" s="38" t="str">
        <f ca="1">IF(ISNUMBER(A4235),NORMINV(RAND(),0,IF(AND(Data!$G$9="squeeze",A4235&lt;Data!$G$11*0.25),$H$32,1)*$C$30*$C$13)*($C$14*$C$12),"")</f>
        <v/>
      </c>
      <c r="J4235" s="42" t="str">
        <f ca="1">IFERROR(IF(Data!$C$6="Real",B4235,I4235+J4234+($C$14*$C$12)*(NORMINV(RAND(),$C$15,CHOOSE($G$13,$C$13,F4235,G4235)))),"")</f>
        <v/>
      </c>
      <c r="K4235" s="88" t="str">
        <f>IF(ISNUMBER(A4235), IF($G$16="fixed",$G$17,MIN(H4235*Data!$C$7*$C$16*0.5,$C$17*Data!$C$7))*$C$12,"")</f>
        <v/>
      </c>
      <c r="L4235" s="42" t="str">
        <f t="shared" ca="1" si="2010"/>
        <v/>
      </c>
      <c r="M4235" s="44" t="str">
        <f t="shared" ca="1" si="2011"/>
        <v/>
      </c>
      <c r="N4235" s="44" t="str">
        <f t="shared" ca="1" si="2012"/>
        <v/>
      </c>
      <c r="O4235" s="108" t="str">
        <f t="shared" si="1996"/>
        <v/>
      </c>
      <c r="P4235" s="102" t="str">
        <f t="shared" si="1997"/>
        <v/>
      </c>
      <c r="Q4235" s="102" t="str">
        <f t="shared" si="1998"/>
        <v/>
      </c>
      <c r="R4235" s="120" t="str">
        <f t="shared" si="1999"/>
        <v/>
      </c>
      <c r="S4235" s="54" t="str">
        <f t="shared" si="2000"/>
        <v/>
      </c>
      <c r="T4235" s="5" t="str">
        <f t="shared" si="2001"/>
        <v/>
      </c>
      <c r="U4235" s="152" t="str">
        <f t="shared" si="1984"/>
        <v/>
      </c>
      <c r="V4235" s="152" t="str">
        <f t="shared" si="1985"/>
        <v/>
      </c>
      <c r="W4235" s="153" t="str">
        <f t="shared" si="1986"/>
        <v/>
      </c>
      <c r="X4235" s="153" t="str">
        <f t="shared" si="1987"/>
        <v/>
      </c>
      <c r="Y4235" s="153" t="str">
        <f t="shared" si="1988"/>
        <v/>
      </c>
      <c r="Z4235" s="153" t="str">
        <f t="shared" si="1989"/>
        <v/>
      </c>
      <c r="AA4235" s="152" t="str">
        <f t="shared" si="1990"/>
        <v/>
      </c>
      <c r="AB4235" s="152" t="str">
        <f t="shared" si="1991"/>
        <v/>
      </c>
      <c r="AC4235" s="154" t="str">
        <f t="shared" si="2002"/>
        <v/>
      </c>
      <c r="AD4235" s="154" t="str">
        <f t="shared" si="2003"/>
        <v/>
      </c>
      <c r="AE4235" s="3" t="str">
        <f t="shared" si="2004"/>
        <v/>
      </c>
      <c r="AF4235" s="3" t="str">
        <f t="shared" si="2005"/>
        <v/>
      </c>
      <c r="AG4235" s="3" t="str">
        <f t="shared" si="2006"/>
        <v/>
      </c>
      <c r="AH4235" s="4" t="str">
        <f t="shared" si="2007"/>
        <v/>
      </c>
      <c r="AI4235" s="75" t="str">
        <f t="shared" si="2008"/>
        <v/>
      </c>
      <c r="AJ4235" s="75" t="str">
        <f t="shared" si="2009"/>
        <v/>
      </c>
    </row>
    <row r="4236" spans="1:36">
      <c r="A4236" s="41" t="str">
        <f t="shared" si="1992"/>
        <v/>
      </c>
      <c r="B4236" s="150" t="str">
        <f>IF(ISNUMBER(A4236),INDEX('MetaTrader Import'!$H$13:$J$5893,TRUNC(((A4236-$A$39+1)-1)/3)+1,MOD((A4236-$A$39+1)-1,3)+1),"")</f>
        <v/>
      </c>
      <c r="C4236" s="43" t="str">
        <f t="shared" si="1993"/>
        <v/>
      </c>
      <c r="D4236" s="43" t="str">
        <f t="shared" ca="1" si="1983"/>
        <v/>
      </c>
      <c r="E4236" s="43" t="str">
        <f t="shared" si="1994"/>
        <v/>
      </c>
      <c r="F4236" s="43" t="str">
        <f t="shared" si="1995"/>
        <v/>
      </c>
      <c r="G4236" s="43" t="str">
        <f>IF(A4236&lt;&gt;"",IF(A4236&lt;Data!$G$11*0.25,$C$13/$G$32,IF(A4236&gt;Data!$G$11*0.25,$C$13,$C$13*10)),"")</f>
        <v/>
      </c>
      <c r="H4236" s="43" t="str">
        <f>IF(A4236&lt;&gt;"",IF(Data!$G$9="constant",$C$13,IF(Data!$G$9="squeeze",G4236,F4236)),"")</f>
        <v/>
      </c>
      <c r="I4236" s="38" t="str">
        <f ca="1">IF(ISNUMBER(A4236),NORMINV(RAND(),0,IF(AND(Data!$G$9="squeeze",A4236&lt;Data!$G$11*0.25),$H$32,1)*$C$30*$C$13)*($C$14*$C$12),"")</f>
        <v/>
      </c>
      <c r="J4236" s="42" t="str">
        <f ca="1">IFERROR(IF(Data!$C$6="Real",B4236,I4236+J4235+($C$14*$C$12)*(NORMINV(RAND(),$C$15,CHOOSE($G$13,$C$13,F4236,G4236)))),"")</f>
        <v/>
      </c>
      <c r="K4236" s="88" t="str">
        <f>IF(ISNUMBER(A4236), IF($G$16="fixed",$G$17,MIN(H4236*Data!$C$7*$C$16*0.5,$C$17*Data!$C$7))*$C$12,"")</f>
        <v/>
      </c>
      <c r="L4236" s="42" t="str">
        <f t="shared" ca="1" si="2010"/>
        <v/>
      </c>
      <c r="M4236" s="44" t="str">
        <f t="shared" ca="1" si="2011"/>
        <v/>
      </c>
      <c r="N4236" s="44" t="str">
        <f t="shared" ca="1" si="2012"/>
        <v/>
      </c>
      <c r="O4236" s="108" t="str">
        <f t="shared" si="1996"/>
        <v/>
      </c>
      <c r="P4236" s="102" t="str">
        <f t="shared" si="1997"/>
        <v/>
      </c>
      <c r="Q4236" s="102" t="str">
        <f t="shared" si="1998"/>
        <v/>
      </c>
      <c r="R4236" s="120" t="str">
        <f t="shared" si="1999"/>
        <v/>
      </c>
      <c r="S4236" s="54" t="str">
        <f t="shared" si="2000"/>
        <v/>
      </c>
      <c r="T4236" s="5" t="str">
        <f t="shared" si="2001"/>
        <v/>
      </c>
      <c r="U4236" s="152" t="str">
        <f t="shared" si="1984"/>
        <v/>
      </c>
      <c r="V4236" s="152" t="str">
        <f t="shared" si="1985"/>
        <v/>
      </c>
      <c r="W4236" s="153" t="str">
        <f t="shared" si="1986"/>
        <v/>
      </c>
      <c r="X4236" s="153" t="str">
        <f t="shared" si="1987"/>
        <v/>
      </c>
      <c r="Y4236" s="153" t="str">
        <f t="shared" si="1988"/>
        <v/>
      </c>
      <c r="Z4236" s="153" t="str">
        <f t="shared" si="1989"/>
        <v/>
      </c>
      <c r="AA4236" s="152" t="str">
        <f t="shared" si="1990"/>
        <v/>
      </c>
      <c r="AB4236" s="152" t="str">
        <f t="shared" si="1991"/>
        <v/>
      </c>
      <c r="AC4236" s="154" t="str">
        <f t="shared" si="2002"/>
        <v/>
      </c>
      <c r="AD4236" s="154" t="str">
        <f t="shared" si="2003"/>
        <v/>
      </c>
      <c r="AE4236" s="3" t="str">
        <f t="shared" si="2004"/>
        <v/>
      </c>
      <c r="AF4236" s="3" t="str">
        <f t="shared" si="2005"/>
        <v/>
      </c>
      <c r="AG4236" s="3" t="str">
        <f t="shared" si="2006"/>
        <v/>
      </c>
      <c r="AH4236" s="4" t="str">
        <f t="shared" si="2007"/>
        <v/>
      </c>
      <c r="AI4236" s="75" t="str">
        <f t="shared" si="2008"/>
        <v/>
      </c>
      <c r="AJ4236" s="75" t="str">
        <f t="shared" si="2009"/>
        <v/>
      </c>
    </row>
    <row r="4237" spans="1:36">
      <c r="A4237" s="41" t="str">
        <f t="shared" si="1992"/>
        <v/>
      </c>
      <c r="B4237" s="150" t="str">
        <f>IF(ISNUMBER(A4237),INDEX('MetaTrader Import'!$H$13:$J$5893,TRUNC(((A4237-$A$39+1)-1)/3)+1,MOD((A4237-$A$39+1)-1,3)+1),"")</f>
        <v/>
      </c>
      <c r="C4237" s="43" t="str">
        <f t="shared" si="1993"/>
        <v/>
      </c>
      <c r="D4237" s="43" t="str">
        <f t="shared" ca="1" si="1983"/>
        <v/>
      </c>
      <c r="E4237" s="43" t="str">
        <f t="shared" si="1994"/>
        <v/>
      </c>
      <c r="F4237" s="43" t="str">
        <f t="shared" si="1995"/>
        <v/>
      </c>
      <c r="G4237" s="43" t="str">
        <f>IF(A4237&lt;&gt;"",IF(A4237&lt;Data!$G$11*0.25,$C$13/$G$32,IF(A4237&gt;Data!$G$11*0.25,$C$13,$C$13*10)),"")</f>
        <v/>
      </c>
      <c r="H4237" s="43" t="str">
        <f>IF(A4237&lt;&gt;"",IF(Data!$G$9="constant",$C$13,IF(Data!$G$9="squeeze",G4237,F4237)),"")</f>
        <v/>
      </c>
      <c r="I4237" s="38" t="str">
        <f ca="1">IF(ISNUMBER(A4237),NORMINV(RAND(),0,IF(AND(Data!$G$9="squeeze",A4237&lt;Data!$G$11*0.25),$H$32,1)*$C$30*$C$13)*($C$14*$C$12),"")</f>
        <v/>
      </c>
      <c r="J4237" s="42" t="str">
        <f ca="1">IFERROR(IF(Data!$C$6="Real",B4237,I4237+J4236+($C$14*$C$12)*(NORMINV(RAND(),$C$15,CHOOSE($G$13,$C$13,F4237,G4237)))),"")</f>
        <v/>
      </c>
      <c r="K4237" s="88" t="str">
        <f>IF(ISNUMBER(A4237), IF($G$16="fixed",$G$17,MIN(H4237*Data!$C$7*$C$16*0.5,$C$17*Data!$C$7))*$C$12,"")</f>
        <v/>
      </c>
      <c r="L4237" s="42" t="str">
        <f t="shared" ca="1" si="2010"/>
        <v/>
      </c>
      <c r="M4237" s="44" t="str">
        <f t="shared" ca="1" si="2011"/>
        <v/>
      </c>
      <c r="N4237" s="44" t="str">
        <f t="shared" ca="1" si="2012"/>
        <v/>
      </c>
      <c r="O4237" s="108" t="str">
        <f t="shared" si="1996"/>
        <v/>
      </c>
      <c r="P4237" s="102" t="str">
        <f t="shared" si="1997"/>
        <v/>
      </c>
      <c r="Q4237" s="102" t="str">
        <f t="shared" si="1998"/>
        <v/>
      </c>
      <c r="R4237" s="120" t="str">
        <f t="shared" si="1999"/>
        <v/>
      </c>
      <c r="S4237" s="54" t="str">
        <f t="shared" si="2000"/>
        <v/>
      </c>
      <c r="T4237" s="5" t="str">
        <f t="shared" si="2001"/>
        <v/>
      </c>
      <c r="U4237" s="152" t="str">
        <f t="shared" si="1984"/>
        <v/>
      </c>
      <c r="V4237" s="152" t="str">
        <f t="shared" si="1985"/>
        <v/>
      </c>
      <c r="W4237" s="153" t="str">
        <f t="shared" si="1986"/>
        <v/>
      </c>
      <c r="X4237" s="153" t="str">
        <f t="shared" si="1987"/>
        <v/>
      </c>
      <c r="Y4237" s="153" t="str">
        <f t="shared" si="1988"/>
        <v/>
      </c>
      <c r="Z4237" s="153" t="str">
        <f t="shared" si="1989"/>
        <v/>
      </c>
      <c r="AA4237" s="152" t="str">
        <f t="shared" si="1990"/>
        <v/>
      </c>
      <c r="AB4237" s="152" t="str">
        <f t="shared" si="1991"/>
        <v/>
      </c>
      <c r="AC4237" s="154" t="str">
        <f t="shared" si="2002"/>
        <v/>
      </c>
      <c r="AD4237" s="154" t="str">
        <f t="shared" si="2003"/>
        <v/>
      </c>
      <c r="AE4237" s="3" t="str">
        <f t="shared" si="2004"/>
        <v/>
      </c>
      <c r="AF4237" s="3" t="str">
        <f t="shared" si="2005"/>
        <v/>
      </c>
      <c r="AG4237" s="3" t="str">
        <f t="shared" si="2006"/>
        <v/>
      </c>
      <c r="AH4237" s="4" t="str">
        <f t="shared" si="2007"/>
        <v/>
      </c>
      <c r="AI4237" s="75" t="str">
        <f t="shared" si="2008"/>
        <v/>
      </c>
      <c r="AJ4237" s="75" t="str">
        <f t="shared" si="2009"/>
        <v/>
      </c>
    </row>
    <row r="4238" spans="1:36">
      <c r="A4238" s="41" t="str">
        <f t="shared" si="1992"/>
        <v/>
      </c>
      <c r="B4238" s="150" t="str">
        <f>IF(ISNUMBER(A4238),INDEX('MetaTrader Import'!$H$13:$J$5893,TRUNC(((A4238-$A$39+1)-1)/3)+1,MOD((A4238-$A$39+1)-1,3)+1),"")</f>
        <v/>
      </c>
      <c r="C4238" s="43" t="str">
        <f t="shared" si="1993"/>
        <v/>
      </c>
      <c r="D4238" s="43" t="str">
        <f t="shared" ca="1" si="1983"/>
        <v/>
      </c>
      <c r="E4238" s="43" t="str">
        <f t="shared" si="1994"/>
        <v/>
      </c>
      <c r="F4238" s="43" t="str">
        <f t="shared" si="1995"/>
        <v/>
      </c>
      <c r="G4238" s="43" t="str">
        <f>IF(A4238&lt;&gt;"",IF(A4238&lt;Data!$G$11*0.25,$C$13/$G$32,IF(A4238&gt;Data!$G$11*0.25,$C$13,$C$13*10)),"")</f>
        <v/>
      </c>
      <c r="H4238" s="43" t="str">
        <f>IF(A4238&lt;&gt;"",IF(Data!$G$9="constant",$C$13,IF(Data!$G$9="squeeze",G4238,F4238)),"")</f>
        <v/>
      </c>
      <c r="I4238" s="38" t="str">
        <f ca="1">IF(ISNUMBER(A4238),NORMINV(RAND(),0,IF(AND(Data!$G$9="squeeze",A4238&lt;Data!$G$11*0.25),$H$32,1)*$C$30*$C$13)*($C$14*$C$12),"")</f>
        <v/>
      </c>
      <c r="J4238" s="42" t="str">
        <f ca="1">IFERROR(IF(Data!$C$6="Real",B4238,I4238+J4237+($C$14*$C$12)*(NORMINV(RAND(),$C$15,CHOOSE($G$13,$C$13,F4238,G4238)))),"")</f>
        <v/>
      </c>
      <c r="K4238" s="88" t="str">
        <f>IF(ISNUMBER(A4238), IF($G$16="fixed",$G$17,MIN(H4238*Data!$C$7*$C$16*0.5,$C$17*Data!$C$7))*$C$12,"")</f>
        <v/>
      </c>
      <c r="L4238" s="42" t="str">
        <f t="shared" ca="1" si="2010"/>
        <v/>
      </c>
      <c r="M4238" s="44" t="str">
        <f t="shared" ca="1" si="2011"/>
        <v/>
      </c>
      <c r="N4238" s="44" t="str">
        <f t="shared" ca="1" si="2012"/>
        <v/>
      </c>
      <c r="O4238" s="108" t="str">
        <f t="shared" si="1996"/>
        <v/>
      </c>
      <c r="P4238" s="102" t="str">
        <f t="shared" si="1997"/>
        <v/>
      </c>
      <c r="Q4238" s="102" t="str">
        <f t="shared" si="1998"/>
        <v/>
      </c>
      <c r="R4238" s="120" t="str">
        <f t="shared" si="1999"/>
        <v/>
      </c>
      <c r="S4238" s="54" t="str">
        <f t="shared" si="2000"/>
        <v/>
      </c>
      <c r="T4238" s="5" t="str">
        <f t="shared" si="2001"/>
        <v/>
      </c>
      <c r="U4238" s="152" t="str">
        <f t="shared" si="1984"/>
        <v/>
      </c>
      <c r="V4238" s="152" t="str">
        <f t="shared" si="1985"/>
        <v/>
      </c>
      <c r="W4238" s="153" t="str">
        <f t="shared" si="1986"/>
        <v/>
      </c>
      <c r="X4238" s="153" t="str">
        <f t="shared" si="1987"/>
        <v/>
      </c>
      <c r="Y4238" s="153" t="str">
        <f t="shared" si="1988"/>
        <v/>
      </c>
      <c r="Z4238" s="153" t="str">
        <f t="shared" si="1989"/>
        <v/>
      </c>
      <c r="AA4238" s="152" t="str">
        <f t="shared" si="1990"/>
        <v/>
      </c>
      <c r="AB4238" s="152" t="str">
        <f t="shared" si="1991"/>
        <v/>
      </c>
      <c r="AC4238" s="154" t="str">
        <f t="shared" si="2002"/>
        <v/>
      </c>
      <c r="AD4238" s="154" t="str">
        <f t="shared" si="2003"/>
        <v/>
      </c>
      <c r="AE4238" s="3" t="str">
        <f t="shared" si="2004"/>
        <v/>
      </c>
      <c r="AF4238" s="3" t="str">
        <f t="shared" si="2005"/>
        <v/>
      </c>
      <c r="AG4238" s="3" t="str">
        <f t="shared" si="2006"/>
        <v/>
      </c>
      <c r="AH4238" s="4" t="str">
        <f t="shared" si="2007"/>
        <v/>
      </c>
      <c r="AI4238" s="75" t="str">
        <f t="shared" si="2008"/>
        <v/>
      </c>
      <c r="AJ4238" s="75" t="str">
        <f t="shared" si="2009"/>
        <v/>
      </c>
    </row>
    <row r="4239" spans="1:36">
      <c r="A4239" s="41" t="str">
        <f t="shared" si="1992"/>
        <v/>
      </c>
      <c r="B4239" s="150" t="str">
        <f>IF(ISNUMBER(A4239),INDEX('MetaTrader Import'!$H$13:$J$5893,TRUNC(((A4239-$A$39+1)-1)/3)+1,MOD((A4239-$A$39+1)-1,3)+1),"")</f>
        <v/>
      </c>
      <c r="C4239" s="43" t="str">
        <f t="shared" si="1993"/>
        <v/>
      </c>
      <c r="D4239" s="43" t="str">
        <f t="shared" ca="1" si="1983"/>
        <v/>
      </c>
      <c r="E4239" s="43" t="str">
        <f t="shared" si="1994"/>
        <v/>
      </c>
      <c r="F4239" s="43" t="str">
        <f t="shared" si="1995"/>
        <v/>
      </c>
      <c r="G4239" s="43" t="str">
        <f>IF(A4239&lt;&gt;"",IF(A4239&lt;Data!$G$11*0.25,$C$13/$G$32,IF(A4239&gt;Data!$G$11*0.25,$C$13,$C$13*10)),"")</f>
        <v/>
      </c>
      <c r="H4239" s="43" t="str">
        <f>IF(A4239&lt;&gt;"",IF(Data!$G$9="constant",$C$13,IF(Data!$G$9="squeeze",G4239,F4239)),"")</f>
        <v/>
      </c>
      <c r="I4239" s="38" t="str">
        <f ca="1">IF(ISNUMBER(A4239),NORMINV(RAND(),0,IF(AND(Data!$G$9="squeeze",A4239&lt;Data!$G$11*0.25),$H$32,1)*$C$30*$C$13)*($C$14*$C$12),"")</f>
        <v/>
      </c>
      <c r="J4239" s="42" t="str">
        <f ca="1">IFERROR(IF(Data!$C$6="Real",B4239,I4239+J4238+($C$14*$C$12)*(NORMINV(RAND(),$C$15,CHOOSE($G$13,$C$13,F4239,G4239)))),"")</f>
        <v/>
      </c>
      <c r="K4239" s="88" t="str">
        <f>IF(ISNUMBER(A4239), IF($G$16="fixed",$G$17,MIN(H4239*Data!$C$7*$C$16*0.5,$C$17*Data!$C$7))*$C$12,"")</f>
        <v/>
      </c>
      <c r="L4239" s="42" t="str">
        <f t="shared" ca="1" si="2010"/>
        <v/>
      </c>
      <c r="M4239" s="44" t="str">
        <f t="shared" ca="1" si="2011"/>
        <v/>
      </c>
      <c r="N4239" s="44" t="str">
        <f t="shared" ca="1" si="2012"/>
        <v/>
      </c>
      <c r="O4239" s="108" t="str">
        <f t="shared" si="1996"/>
        <v/>
      </c>
      <c r="P4239" s="102" t="str">
        <f t="shared" si="1997"/>
        <v/>
      </c>
      <c r="Q4239" s="102" t="str">
        <f t="shared" si="1998"/>
        <v/>
      </c>
      <c r="R4239" s="120" t="str">
        <f t="shared" si="1999"/>
        <v/>
      </c>
      <c r="S4239" s="54" t="str">
        <f t="shared" si="2000"/>
        <v/>
      </c>
      <c r="T4239" s="5" t="str">
        <f t="shared" si="2001"/>
        <v/>
      </c>
      <c r="U4239" s="152" t="str">
        <f t="shared" si="1984"/>
        <v/>
      </c>
      <c r="V4239" s="152" t="str">
        <f t="shared" si="1985"/>
        <v/>
      </c>
      <c r="W4239" s="153" t="str">
        <f t="shared" si="1986"/>
        <v/>
      </c>
      <c r="X4239" s="153" t="str">
        <f t="shared" si="1987"/>
        <v/>
      </c>
      <c r="Y4239" s="153" t="str">
        <f t="shared" si="1988"/>
        <v/>
      </c>
      <c r="Z4239" s="153" t="str">
        <f t="shared" si="1989"/>
        <v/>
      </c>
      <c r="AA4239" s="152" t="str">
        <f t="shared" si="1990"/>
        <v/>
      </c>
      <c r="AB4239" s="152" t="str">
        <f t="shared" si="1991"/>
        <v/>
      </c>
      <c r="AC4239" s="154" t="str">
        <f t="shared" si="2002"/>
        <v/>
      </c>
      <c r="AD4239" s="154" t="str">
        <f t="shared" si="2003"/>
        <v/>
      </c>
      <c r="AE4239" s="3" t="str">
        <f t="shared" si="2004"/>
        <v/>
      </c>
      <c r="AF4239" s="3" t="str">
        <f t="shared" si="2005"/>
        <v/>
      </c>
      <c r="AG4239" s="3" t="str">
        <f t="shared" si="2006"/>
        <v/>
      </c>
      <c r="AH4239" s="4" t="str">
        <f t="shared" si="2007"/>
        <v/>
      </c>
      <c r="AI4239" s="75" t="str">
        <f t="shared" si="2008"/>
        <v/>
      </c>
      <c r="AJ4239" s="75" t="str">
        <f t="shared" si="2009"/>
        <v/>
      </c>
    </row>
    <row r="4240" spans="1:36">
      <c r="A4240" s="41" t="str">
        <f t="shared" si="1992"/>
        <v/>
      </c>
      <c r="B4240" s="150" t="str">
        <f>IF(ISNUMBER(A4240),INDEX('MetaTrader Import'!$H$13:$J$5893,TRUNC(((A4240-$A$39+1)-1)/3)+1,MOD((A4240-$A$39+1)-1,3)+1),"")</f>
        <v/>
      </c>
      <c r="C4240" s="43" t="str">
        <f t="shared" si="1993"/>
        <v/>
      </c>
      <c r="D4240" s="43" t="str">
        <f t="shared" ca="1" si="1983"/>
        <v/>
      </c>
      <c r="E4240" s="43" t="str">
        <f t="shared" si="1994"/>
        <v/>
      </c>
      <c r="F4240" s="43" t="str">
        <f t="shared" si="1995"/>
        <v/>
      </c>
      <c r="G4240" s="43" t="str">
        <f>IF(A4240&lt;&gt;"",IF(A4240&lt;Data!$G$11*0.25,$C$13/$G$32,IF(A4240&gt;Data!$G$11*0.25,$C$13,$C$13*10)),"")</f>
        <v/>
      </c>
      <c r="H4240" s="43" t="str">
        <f>IF(A4240&lt;&gt;"",IF(Data!$G$9="constant",$C$13,IF(Data!$G$9="squeeze",G4240,F4240)),"")</f>
        <v/>
      </c>
      <c r="I4240" s="38" t="str">
        <f ca="1">IF(ISNUMBER(A4240),NORMINV(RAND(),0,IF(AND(Data!$G$9="squeeze",A4240&lt;Data!$G$11*0.25),$H$32,1)*$C$30*$C$13)*($C$14*$C$12),"")</f>
        <v/>
      </c>
      <c r="J4240" s="42" t="str">
        <f ca="1">IFERROR(IF(Data!$C$6="Real",B4240,I4240+J4239+($C$14*$C$12)*(NORMINV(RAND(),$C$15,CHOOSE($G$13,$C$13,F4240,G4240)))),"")</f>
        <v/>
      </c>
      <c r="K4240" s="88" t="str">
        <f>IF(ISNUMBER(A4240), IF($G$16="fixed",$G$17,MIN(H4240*Data!$C$7*$C$16*0.5,$C$17*Data!$C$7))*$C$12,"")</f>
        <v/>
      </c>
      <c r="L4240" s="42" t="str">
        <f t="shared" ca="1" si="2010"/>
        <v/>
      </c>
      <c r="M4240" s="44" t="str">
        <f t="shared" ca="1" si="2011"/>
        <v/>
      </c>
      <c r="N4240" s="44" t="str">
        <f t="shared" ca="1" si="2012"/>
        <v/>
      </c>
      <c r="O4240" s="108" t="str">
        <f t="shared" si="1996"/>
        <v/>
      </c>
      <c r="P4240" s="102" t="str">
        <f t="shared" si="1997"/>
        <v/>
      </c>
      <c r="Q4240" s="102" t="str">
        <f t="shared" si="1998"/>
        <v/>
      </c>
      <c r="R4240" s="120" t="str">
        <f t="shared" si="1999"/>
        <v/>
      </c>
      <c r="S4240" s="54" t="str">
        <f t="shared" si="2000"/>
        <v/>
      </c>
      <c r="T4240" s="5" t="str">
        <f t="shared" si="2001"/>
        <v/>
      </c>
      <c r="U4240" s="152" t="str">
        <f t="shared" si="1984"/>
        <v/>
      </c>
      <c r="V4240" s="152" t="str">
        <f t="shared" si="1985"/>
        <v/>
      </c>
      <c r="W4240" s="153" t="str">
        <f t="shared" si="1986"/>
        <v/>
      </c>
      <c r="X4240" s="153" t="str">
        <f t="shared" si="1987"/>
        <v/>
      </c>
      <c r="Y4240" s="153" t="str">
        <f t="shared" si="1988"/>
        <v/>
      </c>
      <c r="Z4240" s="153" t="str">
        <f t="shared" si="1989"/>
        <v/>
      </c>
      <c r="AA4240" s="152" t="str">
        <f t="shared" si="1990"/>
        <v/>
      </c>
      <c r="AB4240" s="152" t="str">
        <f t="shared" si="1991"/>
        <v/>
      </c>
      <c r="AC4240" s="154" t="str">
        <f t="shared" si="2002"/>
        <v/>
      </c>
      <c r="AD4240" s="154" t="str">
        <f t="shared" si="2003"/>
        <v/>
      </c>
      <c r="AE4240" s="3" t="str">
        <f t="shared" si="2004"/>
        <v/>
      </c>
      <c r="AF4240" s="3" t="str">
        <f t="shared" si="2005"/>
        <v/>
      </c>
      <c r="AG4240" s="3" t="str">
        <f t="shared" si="2006"/>
        <v/>
      </c>
      <c r="AH4240" s="4" t="str">
        <f t="shared" si="2007"/>
        <v/>
      </c>
      <c r="AI4240" s="75" t="str">
        <f t="shared" si="2008"/>
        <v/>
      </c>
      <c r="AJ4240" s="75" t="str">
        <f t="shared" si="2009"/>
        <v/>
      </c>
    </row>
    <row r="4241" spans="1:36">
      <c r="A4241" s="41" t="str">
        <f t="shared" si="1992"/>
        <v/>
      </c>
      <c r="B4241" s="150" t="str">
        <f>IF(ISNUMBER(A4241),INDEX('MetaTrader Import'!$H$13:$J$5893,TRUNC(((A4241-$A$39+1)-1)/3)+1,MOD((A4241-$A$39+1)-1,3)+1),"")</f>
        <v/>
      </c>
      <c r="C4241" s="43" t="str">
        <f t="shared" si="1993"/>
        <v/>
      </c>
      <c r="D4241" s="43" t="str">
        <f t="shared" ca="1" si="1983"/>
        <v/>
      </c>
      <c r="E4241" s="43" t="str">
        <f t="shared" si="1994"/>
        <v/>
      </c>
      <c r="F4241" s="43" t="str">
        <f t="shared" si="1995"/>
        <v/>
      </c>
      <c r="G4241" s="43" t="str">
        <f>IF(A4241&lt;&gt;"",IF(A4241&lt;Data!$G$11*0.25,$C$13/$G$32,IF(A4241&gt;Data!$G$11*0.25,$C$13,$C$13*10)),"")</f>
        <v/>
      </c>
      <c r="H4241" s="43" t="str">
        <f>IF(A4241&lt;&gt;"",IF(Data!$G$9="constant",$C$13,IF(Data!$G$9="squeeze",G4241,F4241)),"")</f>
        <v/>
      </c>
      <c r="I4241" s="38" t="str">
        <f ca="1">IF(ISNUMBER(A4241),NORMINV(RAND(),0,IF(AND(Data!$G$9="squeeze",A4241&lt;Data!$G$11*0.25),$H$32,1)*$C$30*$C$13)*($C$14*$C$12),"")</f>
        <v/>
      </c>
      <c r="J4241" s="42" t="str">
        <f ca="1">IFERROR(IF(Data!$C$6="Real",B4241,I4241+J4240+($C$14*$C$12)*(NORMINV(RAND(),$C$15,CHOOSE($G$13,$C$13,F4241,G4241)))),"")</f>
        <v/>
      </c>
      <c r="K4241" s="88" t="str">
        <f>IF(ISNUMBER(A4241), IF($G$16="fixed",$G$17,MIN(H4241*Data!$C$7*$C$16*0.5,$C$17*Data!$C$7))*$C$12,"")</f>
        <v/>
      </c>
      <c r="L4241" s="42" t="str">
        <f t="shared" ca="1" si="2010"/>
        <v/>
      </c>
      <c r="M4241" s="44" t="str">
        <f t="shared" ca="1" si="2011"/>
        <v/>
      </c>
      <c r="N4241" s="44" t="str">
        <f t="shared" ca="1" si="2012"/>
        <v/>
      </c>
      <c r="O4241" s="108" t="str">
        <f t="shared" si="1996"/>
        <v/>
      </c>
      <c r="P4241" s="102" t="str">
        <f t="shared" si="1997"/>
        <v/>
      </c>
      <c r="Q4241" s="102" t="str">
        <f t="shared" si="1998"/>
        <v/>
      </c>
      <c r="R4241" s="120" t="str">
        <f t="shared" si="1999"/>
        <v/>
      </c>
      <c r="S4241" s="54" t="str">
        <f t="shared" si="2000"/>
        <v/>
      </c>
      <c r="T4241" s="5" t="str">
        <f t="shared" si="2001"/>
        <v/>
      </c>
      <c r="U4241" s="152" t="str">
        <f t="shared" si="1984"/>
        <v/>
      </c>
      <c r="V4241" s="152" t="str">
        <f t="shared" si="1985"/>
        <v/>
      </c>
      <c r="W4241" s="153" t="str">
        <f t="shared" si="1986"/>
        <v/>
      </c>
      <c r="X4241" s="153" t="str">
        <f t="shared" si="1987"/>
        <v/>
      </c>
      <c r="Y4241" s="153" t="str">
        <f t="shared" si="1988"/>
        <v/>
      </c>
      <c r="Z4241" s="153" t="str">
        <f t="shared" si="1989"/>
        <v/>
      </c>
      <c r="AA4241" s="152" t="str">
        <f t="shared" si="1990"/>
        <v/>
      </c>
      <c r="AB4241" s="152" t="str">
        <f t="shared" si="1991"/>
        <v/>
      </c>
      <c r="AC4241" s="154" t="str">
        <f t="shared" si="2002"/>
        <v/>
      </c>
      <c r="AD4241" s="154" t="str">
        <f t="shared" si="2003"/>
        <v/>
      </c>
      <c r="AE4241" s="3" t="str">
        <f t="shared" si="2004"/>
        <v/>
      </c>
      <c r="AF4241" s="3" t="str">
        <f t="shared" si="2005"/>
        <v/>
      </c>
      <c r="AG4241" s="3" t="str">
        <f t="shared" si="2006"/>
        <v/>
      </c>
      <c r="AH4241" s="4" t="str">
        <f t="shared" si="2007"/>
        <v/>
      </c>
      <c r="AI4241" s="75" t="str">
        <f t="shared" si="2008"/>
        <v/>
      </c>
      <c r="AJ4241" s="75" t="str">
        <f t="shared" si="2009"/>
        <v/>
      </c>
    </row>
    <row r="4242" spans="1:36">
      <c r="A4242" s="41" t="str">
        <f t="shared" si="1992"/>
        <v/>
      </c>
      <c r="B4242" s="150" t="str">
        <f>IF(ISNUMBER(A4242),INDEX('MetaTrader Import'!$H$13:$J$5893,TRUNC(((A4242-$A$39+1)-1)/3)+1,MOD((A4242-$A$39+1)-1,3)+1),"")</f>
        <v/>
      </c>
      <c r="C4242" s="43" t="str">
        <f t="shared" si="1993"/>
        <v/>
      </c>
      <c r="D4242" s="43" t="str">
        <f t="shared" ca="1" si="1983"/>
        <v/>
      </c>
      <c r="E4242" s="43" t="str">
        <f t="shared" si="1994"/>
        <v/>
      </c>
      <c r="F4242" s="43" t="str">
        <f t="shared" si="1995"/>
        <v/>
      </c>
      <c r="G4242" s="43" t="str">
        <f>IF(A4242&lt;&gt;"",IF(A4242&lt;Data!$G$11*0.25,$C$13/$G$32,IF(A4242&gt;Data!$G$11*0.25,$C$13,$C$13*10)),"")</f>
        <v/>
      </c>
      <c r="H4242" s="43" t="str">
        <f>IF(A4242&lt;&gt;"",IF(Data!$G$9="constant",$C$13,IF(Data!$G$9="squeeze",G4242,F4242)),"")</f>
        <v/>
      </c>
      <c r="I4242" s="38" t="str">
        <f ca="1">IF(ISNUMBER(A4242),NORMINV(RAND(),0,IF(AND(Data!$G$9="squeeze",A4242&lt;Data!$G$11*0.25),$H$32,1)*$C$30*$C$13)*($C$14*$C$12),"")</f>
        <v/>
      </c>
      <c r="J4242" s="42" t="str">
        <f ca="1">IFERROR(IF(Data!$C$6="Real",B4242,I4242+J4241+($C$14*$C$12)*(NORMINV(RAND(),$C$15,CHOOSE($G$13,$C$13,F4242,G4242)))),"")</f>
        <v/>
      </c>
      <c r="K4242" s="88" t="str">
        <f>IF(ISNUMBER(A4242), IF($G$16="fixed",$G$17,MIN(H4242*Data!$C$7*$C$16*0.5,$C$17*Data!$C$7))*$C$12,"")</f>
        <v/>
      </c>
      <c r="L4242" s="42" t="str">
        <f t="shared" ca="1" si="2010"/>
        <v/>
      </c>
      <c r="M4242" s="44" t="str">
        <f t="shared" ca="1" si="2011"/>
        <v/>
      </c>
      <c r="N4242" s="44" t="str">
        <f t="shared" ca="1" si="2012"/>
        <v/>
      </c>
      <c r="O4242" s="108" t="str">
        <f t="shared" si="1996"/>
        <v/>
      </c>
      <c r="P4242" s="102" t="str">
        <f t="shared" si="1997"/>
        <v/>
      </c>
      <c r="Q4242" s="102" t="str">
        <f t="shared" si="1998"/>
        <v/>
      </c>
      <c r="R4242" s="120" t="str">
        <f t="shared" si="1999"/>
        <v/>
      </c>
      <c r="S4242" s="54" t="str">
        <f t="shared" si="2000"/>
        <v/>
      </c>
      <c r="T4242" s="5" t="str">
        <f t="shared" si="2001"/>
        <v/>
      </c>
      <c r="U4242" s="152" t="str">
        <f t="shared" si="1984"/>
        <v/>
      </c>
      <c r="V4242" s="152" t="str">
        <f t="shared" si="1985"/>
        <v/>
      </c>
      <c r="W4242" s="153" t="str">
        <f t="shared" si="1986"/>
        <v/>
      </c>
      <c r="X4242" s="153" t="str">
        <f t="shared" si="1987"/>
        <v/>
      </c>
      <c r="Y4242" s="153" t="str">
        <f t="shared" si="1988"/>
        <v/>
      </c>
      <c r="Z4242" s="153" t="str">
        <f t="shared" si="1989"/>
        <v/>
      </c>
      <c r="AA4242" s="152" t="str">
        <f t="shared" si="1990"/>
        <v/>
      </c>
      <c r="AB4242" s="152" t="str">
        <f t="shared" si="1991"/>
        <v/>
      </c>
      <c r="AC4242" s="154" t="str">
        <f t="shared" si="2002"/>
        <v/>
      </c>
      <c r="AD4242" s="154" t="str">
        <f t="shared" si="2003"/>
        <v/>
      </c>
      <c r="AE4242" s="3" t="str">
        <f t="shared" si="2004"/>
        <v/>
      </c>
      <c r="AF4242" s="3" t="str">
        <f t="shared" si="2005"/>
        <v/>
      </c>
      <c r="AG4242" s="3" t="str">
        <f t="shared" si="2006"/>
        <v/>
      </c>
      <c r="AH4242" s="4" t="str">
        <f t="shared" si="2007"/>
        <v/>
      </c>
      <c r="AI4242" s="75" t="str">
        <f t="shared" si="2008"/>
        <v/>
      </c>
      <c r="AJ4242" s="75" t="str">
        <f t="shared" si="2009"/>
        <v/>
      </c>
    </row>
    <row r="4243" spans="1:36">
      <c r="A4243" s="41" t="str">
        <f t="shared" si="1992"/>
        <v/>
      </c>
      <c r="B4243" s="150" t="str">
        <f>IF(ISNUMBER(A4243),INDEX('MetaTrader Import'!$H$13:$J$5893,TRUNC(((A4243-$A$39+1)-1)/3)+1,MOD((A4243-$A$39+1)-1,3)+1),"")</f>
        <v/>
      </c>
      <c r="C4243" s="43" t="str">
        <f t="shared" si="1993"/>
        <v/>
      </c>
      <c r="D4243" s="43" t="str">
        <f t="shared" ca="1" si="1983"/>
        <v/>
      </c>
      <c r="E4243" s="43" t="str">
        <f t="shared" si="1994"/>
        <v/>
      </c>
      <c r="F4243" s="43" t="str">
        <f t="shared" si="1995"/>
        <v/>
      </c>
      <c r="G4243" s="43" t="str">
        <f>IF(A4243&lt;&gt;"",IF(A4243&lt;Data!$G$11*0.25,$C$13/$G$32,IF(A4243&gt;Data!$G$11*0.25,$C$13,$C$13*10)),"")</f>
        <v/>
      </c>
      <c r="H4243" s="43" t="str">
        <f>IF(A4243&lt;&gt;"",IF(Data!$G$9="constant",$C$13,IF(Data!$G$9="squeeze",G4243,F4243)),"")</f>
        <v/>
      </c>
      <c r="I4243" s="38" t="str">
        <f ca="1">IF(ISNUMBER(A4243),NORMINV(RAND(),0,IF(AND(Data!$G$9="squeeze",A4243&lt;Data!$G$11*0.25),$H$32,1)*$C$30*$C$13)*($C$14*$C$12),"")</f>
        <v/>
      </c>
      <c r="J4243" s="42" t="str">
        <f ca="1">IFERROR(IF(Data!$C$6="Real",B4243,I4243+J4242+($C$14*$C$12)*(NORMINV(RAND(),$C$15,CHOOSE($G$13,$C$13,F4243,G4243)))),"")</f>
        <v/>
      </c>
      <c r="K4243" s="88" t="str">
        <f>IF(ISNUMBER(A4243), IF($G$16="fixed",$G$17,MIN(H4243*Data!$C$7*$C$16*0.5,$C$17*Data!$C$7))*$C$12,"")</f>
        <v/>
      </c>
      <c r="L4243" s="42" t="str">
        <f t="shared" ca="1" si="2010"/>
        <v/>
      </c>
      <c r="M4243" s="44" t="str">
        <f t="shared" ca="1" si="2011"/>
        <v/>
      </c>
      <c r="N4243" s="44" t="str">
        <f t="shared" ca="1" si="2012"/>
        <v/>
      </c>
      <c r="O4243" s="108" t="str">
        <f t="shared" si="1996"/>
        <v/>
      </c>
      <c r="P4243" s="102" t="str">
        <f t="shared" si="1997"/>
        <v/>
      </c>
      <c r="Q4243" s="102" t="str">
        <f t="shared" si="1998"/>
        <v/>
      </c>
      <c r="R4243" s="120" t="str">
        <f t="shared" si="1999"/>
        <v/>
      </c>
      <c r="S4243" s="54" t="str">
        <f t="shared" si="2000"/>
        <v/>
      </c>
      <c r="T4243" s="5" t="str">
        <f t="shared" si="2001"/>
        <v/>
      </c>
      <c r="U4243" s="152" t="str">
        <f t="shared" si="1984"/>
        <v/>
      </c>
      <c r="V4243" s="152" t="str">
        <f t="shared" si="1985"/>
        <v/>
      </c>
      <c r="W4243" s="153" t="str">
        <f t="shared" si="1986"/>
        <v/>
      </c>
      <c r="X4243" s="153" t="str">
        <f t="shared" si="1987"/>
        <v/>
      </c>
      <c r="Y4243" s="153" t="str">
        <f t="shared" si="1988"/>
        <v/>
      </c>
      <c r="Z4243" s="153" t="str">
        <f t="shared" si="1989"/>
        <v/>
      </c>
      <c r="AA4243" s="152" t="str">
        <f t="shared" si="1990"/>
        <v/>
      </c>
      <c r="AB4243" s="152" t="str">
        <f t="shared" si="1991"/>
        <v/>
      </c>
      <c r="AC4243" s="154" t="str">
        <f t="shared" si="2002"/>
        <v/>
      </c>
      <c r="AD4243" s="154" t="str">
        <f t="shared" si="2003"/>
        <v/>
      </c>
      <c r="AE4243" s="3" t="str">
        <f t="shared" si="2004"/>
        <v/>
      </c>
      <c r="AF4243" s="3" t="str">
        <f t="shared" si="2005"/>
        <v/>
      </c>
      <c r="AG4243" s="3" t="str">
        <f t="shared" si="2006"/>
        <v/>
      </c>
      <c r="AH4243" s="4" t="str">
        <f t="shared" si="2007"/>
        <v/>
      </c>
      <c r="AI4243" s="75" t="str">
        <f t="shared" si="2008"/>
        <v/>
      </c>
      <c r="AJ4243" s="75" t="str">
        <f t="shared" si="2009"/>
        <v/>
      </c>
    </row>
    <row r="4244" spans="1:36">
      <c r="A4244" s="41" t="str">
        <f t="shared" si="1992"/>
        <v/>
      </c>
      <c r="B4244" s="150" t="str">
        <f>IF(ISNUMBER(A4244),INDEX('MetaTrader Import'!$H$13:$J$5893,TRUNC(((A4244-$A$39+1)-1)/3)+1,MOD((A4244-$A$39+1)-1,3)+1),"")</f>
        <v/>
      </c>
      <c r="C4244" s="43" t="str">
        <f t="shared" si="1993"/>
        <v/>
      </c>
      <c r="D4244" s="43" t="str">
        <f t="shared" ca="1" si="1983"/>
        <v/>
      </c>
      <c r="E4244" s="43" t="str">
        <f t="shared" si="1994"/>
        <v/>
      </c>
      <c r="F4244" s="43" t="str">
        <f t="shared" si="1995"/>
        <v/>
      </c>
      <c r="G4244" s="43" t="str">
        <f>IF(A4244&lt;&gt;"",IF(A4244&lt;Data!$G$11*0.25,$C$13/$G$32,IF(A4244&gt;Data!$G$11*0.25,$C$13,$C$13*10)),"")</f>
        <v/>
      </c>
      <c r="H4244" s="43" t="str">
        <f>IF(A4244&lt;&gt;"",IF(Data!$G$9="constant",$C$13,IF(Data!$G$9="squeeze",G4244,F4244)),"")</f>
        <v/>
      </c>
      <c r="I4244" s="38" t="str">
        <f ca="1">IF(ISNUMBER(A4244),NORMINV(RAND(),0,IF(AND(Data!$G$9="squeeze",A4244&lt;Data!$G$11*0.25),$H$32,1)*$C$30*$C$13)*($C$14*$C$12),"")</f>
        <v/>
      </c>
      <c r="J4244" s="42" t="str">
        <f ca="1">IFERROR(IF(Data!$C$6="Real",B4244,I4244+J4243+($C$14*$C$12)*(NORMINV(RAND(),$C$15,CHOOSE($G$13,$C$13,F4244,G4244)))),"")</f>
        <v/>
      </c>
      <c r="K4244" s="88" t="str">
        <f>IF(ISNUMBER(A4244), IF($G$16="fixed",$G$17,MIN(H4244*Data!$C$7*$C$16*0.5,$C$17*Data!$C$7))*$C$12,"")</f>
        <v/>
      </c>
      <c r="L4244" s="42" t="str">
        <f t="shared" ca="1" si="2010"/>
        <v/>
      </c>
      <c r="M4244" s="44" t="str">
        <f t="shared" ca="1" si="2011"/>
        <v/>
      </c>
      <c r="N4244" s="44" t="str">
        <f t="shared" ca="1" si="2012"/>
        <v/>
      </c>
      <c r="O4244" s="108" t="str">
        <f t="shared" si="1996"/>
        <v/>
      </c>
      <c r="P4244" s="102" t="str">
        <f t="shared" si="1997"/>
        <v/>
      </c>
      <c r="Q4244" s="102" t="str">
        <f t="shared" si="1998"/>
        <v/>
      </c>
      <c r="R4244" s="120" t="str">
        <f t="shared" si="1999"/>
        <v/>
      </c>
      <c r="S4244" s="54" t="str">
        <f t="shared" si="2000"/>
        <v/>
      </c>
      <c r="T4244" s="5" t="str">
        <f t="shared" si="2001"/>
        <v/>
      </c>
      <c r="U4244" s="152" t="str">
        <f t="shared" si="1984"/>
        <v/>
      </c>
      <c r="V4244" s="152" t="str">
        <f t="shared" si="1985"/>
        <v/>
      </c>
      <c r="W4244" s="153" t="str">
        <f t="shared" si="1986"/>
        <v/>
      </c>
      <c r="X4244" s="153" t="str">
        <f t="shared" si="1987"/>
        <v/>
      </c>
      <c r="Y4244" s="153" t="str">
        <f t="shared" si="1988"/>
        <v/>
      </c>
      <c r="Z4244" s="153" t="str">
        <f t="shared" si="1989"/>
        <v/>
      </c>
      <c r="AA4244" s="152" t="str">
        <f t="shared" si="1990"/>
        <v/>
      </c>
      <c r="AB4244" s="152" t="str">
        <f t="shared" si="1991"/>
        <v/>
      </c>
      <c r="AC4244" s="154" t="str">
        <f t="shared" si="2002"/>
        <v/>
      </c>
      <c r="AD4244" s="154" t="str">
        <f t="shared" si="2003"/>
        <v/>
      </c>
      <c r="AE4244" s="3" t="str">
        <f t="shared" si="2004"/>
        <v/>
      </c>
      <c r="AF4244" s="3" t="str">
        <f t="shared" si="2005"/>
        <v/>
      </c>
      <c r="AG4244" s="3" t="str">
        <f t="shared" si="2006"/>
        <v/>
      </c>
      <c r="AH4244" s="4" t="str">
        <f t="shared" si="2007"/>
        <v/>
      </c>
      <c r="AI4244" s="75" t="str">
        <f t="shared" si="2008"/>
        <v/>
      </c>
      <c r="AJ4244" s="75" t="str">
        <f t="shared" si="2009"/>
        <v/>
      </c>
    </row>
    <row r="4245" spans="1:36">
      <c r="A4245" s="41" t="str">
        <f t="shared" si="1992"/>
        <v/>
      </c>
      <c r="B4245" s="150" t="str">
        <f>IF(ISNUMBER(A4245),INDEX('MetaTrader Import'!$H$13:$J$5893,TRUNC(((A4245-$A$39+1)-1)/3)+1,MOD((A4245-$A$39+1)-1,3)+1),"")</f>
        <v/>
      </c>
      <c r="C4245" s="43" t="str">
        <f t="shared" si="1993"/>
        <v/>
      </c>
      <c r="D4245" s="43" t="str">
        <f t="shared" ca="1" si="1983"/>
        <v/>
      </c>
      <c r="E4245" s="43" t="str">
        <f t="shared" si="1994"/>
        <v/>
      </c>
      <c r="F4245" s="43" t="str">
        <f t="shared" si="1995"/>
        <v/>
      </c>
      <c r="G4245" s="43" t="str">
        <f>IF(A4245&lt;&gt;"",IF(A4245&lt;Data!$G$11*0.25,$C$13/$G$32,IF(A4245&gt;Data!$G$11*0.25,$C$13,$C$13*10)),"")</f>
        <v/>
      </c>
      <c r="H4245" s="43" t="str">
        <f>IF(A4245&lt;&gt;"",IF(Data!$G$9="constant",$C$13,IF(Data!$G$9="squeeze",G4245,F4245)),"")</f>
        <v/>
      </c>
      <c r="I4245" s="38" t="str">
        <f ca="1">IF(ISNUMBER(A4245),NORMINV(RAND(),0,IF(AND(Data!$G$9="squeeze",A4245&lt;Data!$G$11*0.25),$H$32,1)*$C$30*$C$13)*($C$14*$C$12),"")</f>
        <v/>
      </c>
      <c r="J4245" s="42" t="str">
        <f ca="1">IFERROR(IF(Data!$C$6="Real",B4245,I4245+J4244+($C$14*$C$12)*(NORMINV(RAND(),$C$15,CHOOSE($G$13,$C$13,F4245,G4245)))),"")</f>
        <v/>
      </c>
      <c r="K4245" s="88" t="str">
        <f>IF(ISNUMBER(A4245), IF($G$16="fixed",$G$17,MIN(H4245*Data!$C$7*$C$16*0.5,$C$17*Data!$C$7))*$C$12,"")</f>
        <v/>
      </c>
      <c r="L4245" s="42" t="str">
        <f t="shared" ca="1" si="2010"/>
        <v/>
      </c>
      <c r="M4245" s="44" t="str">
        <f t="shared" ca="1" si="2011"/>
        <v/>
      </c>
      <c r="N4245" s="44" t="str">
        <f t="shared" ca="1" si="2012"/>
        <v/>
      </c>
      <c r="O4245" s="108" t="str">
        <f t="shared" si="1996"/>
        <v/>
      </c>
      <c r="P4245" s="102" t="str">
        <f t="shared" si="1997"/>
        <v/>
      </c>
      <c r="Q4245" s="102" t="str">
        <f t="shared" si="1998"/>
        <v/>
      </c>
      <c r="R4245" s="120" t="str">
        <f t="shared" si="1999"/>
        <v/>
      </c>
      <c r="S4245" s="54" t="str">
        <f t="shared" si="2000"/>
        <v/>
      </c>
      <c r="T4245" s="5" t="str">
        <f t="shared" si="2001"/>
        <v/>
      </c>
      <c r="U4245" s="152" t="str">
        <f t="shared" si="1984"/>
        <v/>
      </c>
      <c r="V4245" s="152" t="str">
        <f t="shared" si="1985"/>
        <v/>
      </c>
      <c r="W4245" s="153" t="str">
        <f t="shared" si="1986"/>
        <v/>
      </c>
      <c r="X4245" s="153" t="str">
        <f t="shared" si="1987"/>
        <v/>
      </c>
      <c r="Y4245" s="153" t="str">
        <f t="shared" si="1988"/>
        <v/>
      </c>
      <c r="Z4245" s="153" t="str">
        <f t="shared" si="1989"/>
        <v/>
      </c>
      <c r="AA4245" s="152" t="str">
        <f t="shared" si="1990"/>
        <v/>
      </c>
      <c r="AB4245" s="152" t="str">
        <f t="shared" si="1991"/>
        <v/>
      </c>
      <c r="AC4245" s="154" t="str">
        <f t="shared" si="2002"/>
        <v/>
      </c>
      <c r="AD4245" s="154" t="str">
        <f t="shared" si="2003"/>
        <v/>
      </c>
      <c r="AE4245" s="3" t="str">
        <f t="shared" si="2004"/>
        <v/>
      </c>
      <c r="AF4245" s="3" t="str">
        <f t="shared" si="2005"/>
        <v/>
      </c>
      <c r="AG4245" s="3" t="str">
        <f t="shared" si="2006"/>
        <v/>
      </c>
      <c r="AH4245" s="4" t="str">
        <f t="shared" si="2007"/>
        <v/>
      </c>
      <c r="AI4245" s="75" t="str">
        <f t="shared" si="2008"/>
        <v/>
      </c>
      <c r="AJ4245" s="75" t="str">
        <f t="shared" si="2009"/>
        <v/>
      </c>
    </row>
    <row r="4246" spans="1:36">
      <c r="A4246" s="41" t="str">
        <f t="shared" si="1992"/>
        <v/>
      </c>
      <c r="B4246" s="150" t="str">
        <f>IF(ISNUMBER(A4246),INDEX('MetaTrader Import'!$H$13:$J$5893,TRUNC(((A4246-$A$39+1)-1)/3)+1,MOD((A4246-$A$39+1)-1,3)+1),"")</f>
        <v/>
      </c>
      <c r="C4246" s="43" t="str">
        <f t="shared" si="1993"/>
        <v/>
      </c>
      <c r="D4246" s="43" t="str">
        <f t="shared" ca="1" si="1983"/>
        <v/>
      </c>
      <c r="E4246" s="43" t="str">
        <f t="shared" si="1994"/>
        <v/>
      </c>
      <c r="F4246" s="43" t="str">
        <f t="shared" si="1995"/>
        <v/>
      </c>
      <c r="G4246" s="43" t="str">
        <f>IF(A4246&lt;&gt;"",IF(A4246&lt;Data!$G$11*0.25,$C$13/$G$32,IF(A4246&gt;Data!$G$11*0.25,$C$13,$C$13*10)),"")</f>
        <v/>
      </c>
      <c r="H4246" s="43" t="str">
        <f>IF(A4246&lt;&gt;"",IF(Data!$G$9="constant",$C$13,IF(Data!$G$9="squeeze",G4246,F4246)),"")</f>
        <v/>
      </c>
      <c r="I4246" s="38" t="str">
        <f ca="1">IF(ISNUMBER(A4246),NORMINV(RAND(),0,IF(AND(Data!$G$9="squeeze",A4246&lt;Data!$G$11*0.25),$H$32,1)*$C$30*$C$13)*($C$14*$C$12),"")</f>
        <v/>
      </c>
      <c r="J4246" s="42" t="str">
        <f ca="1">IFERROR(IF(Data!$C$6="Real",B4246,I4246+J4245+($C$14*$C$12)*(NORMINV(RAND(),$C$15,CHOOSE($G$13,$C$13,F4246,G4246)))),"")</f>
        <v/>
      </c>
      <c r="K4246" s="88" t="str">
        <f>IF(ISNUMBER(A4246), IF($G$16="fixed",$G$17,MIN(H4246*Data!$C$7*$C$16*0.5,$C$17*Data!$C$7))*$C$12,"")</f>
        <v/>
      </c>
      <c r="L4246" s="42" t="str">
        <f t="shared" ca="1" si="2010"/>
        <v/>
      </c>
      <c r="M4246" s="44" t="str">
        <f t="shared" ca="1" si="2011"/>
        <v/>
      </c>
      <c r="N4246" s="44" t="str">
        <f t="shared" ca="1" si="2012"/>
        <v/>
      </c>
      <c r="O4246" s="108" t="str">
        <f t="shared" si="1996"/>
        <v/>
      </c>
      <c r="P4246" s="102" t="str">
        <f t="shared" si="1997"/>
        <v/>
      </c>
      <c r="Q4246" s="102" t="str">
        <f t="shared" si="1998"/>
        <v/>
      </c>
      <c r="R4246" s="120" t="str">
        <f t="shared" si="1999"/>
        <v/>
      </c>
      <c r="S4246" s="54" t="str">
        <f t="shared" si="2000"/>
        <v/>
      </c>
      <c r="T4246" s="5" t="str">
        <f t="shared" si="2001"/>
        <v/>
      </c>
      <c r="U4246" s="152" t="str">
        <f t="shared" si="1984"/>
        <v/>
      </c>
      <c r="V4246" s="152" t="str">
        <f t="shared" si="1985"/>
        <v/>
      </c>
      <c r="W4246" s="153" t="str">
        <f t="shared" si="1986"/>
        <v/>
      </c>
      <c r="X4246" s="153" t="str">
        <f t="shared" si="1987"/>
        <v/>
      </c>
      <c r="Y4246" s="153" t="str">
        <f t="shared" si="1988"/>
        <v/>
      </c>
      <c r="Z4246" s="153" t="str">
        <f t="shared" si="1989"/>
        <v/>
      </c>
      <c r="AA4246" s="152" t="str">
        <f t="shared" si="1990"/>
        <v/>
      </c>
      <c r="AB4246" s="152" t="str">
        <f t="shared" si="1991"/>
        <v/>
      </c>
      <c r="AC4246" s="154" t="str">
        <f t="shared" si="2002"/>
        <v/>
      </c>
      <c r="AD4246" s="154" t="str">
        <f t="shared" si="2003"/>
        <v/>
      </c>
      <c r="AE4246" s="3" t="str">
        <f t="shared" si="2004"/>
        <v/>
      </c>
      <c r="AF4246" s="3" t="str">
        <f t="shared" si="2005"/>
        <v/>
      </c>
      <c r="AG4246" s="3" t="str">
        <f t="shared" si="2006"/>
        <v/>
      </c>
      <c r="AH4246" s="4" t="str">
        <f t="shared" si="2007"/>
        <v/>
      </c>
      <c r="AI4246" s="75" t="str">
        <f t="shared" si="2008"/>
        <v/>
      </c>
      <c r="AJ4246" s="75" t="str">
        <f t="shared" si="2009"/>
        <v/>
      </c>
    </row>
    <row r="4247" spans="1:36">
      <c r="A4247" s="41" t="str">
        <f t="shared" si="1992"/>
        <v/>
      </c>
      <c r="B4247" s="150" t="str">
        <f>IF(ISNUMBER(A4247),INDEX('MetaTrader Import'!$H$13:$J$5893,TRUNC(((A4247-$A$39+1)-1)/3)+1,MOD((A4247-$A$39+1)-1,3)+1),"")</f>
        <v/>
      </c>
      <c r="C4247" s="43" t="str">
        <f t="shared" si="1993"/>
        <v/>
      </c>
      <c r="D4247" s="43" t="str">
        <f t="shared" ca="1" si="1983"/>
        <v/>
      </c>
      <c r="E4247" s="43" t="str">
        <f t="shared" si="1994"/>
        <v/>
      </c>
      <c r="F4247" s="43" t="str">
        <f t="shared" si="1995"/>
        <v/>
      </c>
      <c r="G4247" s="43" t="str">
        <f>IF(A4247&lt;&gt;"",IF(A4247&lt;Data!$G$11*0.25,$C$13/$G$32,IF(A4247&gt;Data!$G$11*0.25,$C$13,$C$13*10)),"")</f>
        <v/>
      </c>
      <c r="H4247" s="43" t="str">
        <f>IF(A4247&lt;&gt;"",IF(Data!$G$9="constant",$C$13,IF(Data!$G$9="squeeze",G4247,F4247)),"")</f>
        <v/>
      </c>
      <c r="I4247" s="38" t="str">
        <f ca="1">IF(ISNUMBER(A4247),NORMINV(RAND(),0,IF(AND(Data!$G$9="squeeze",A4247&lt;Data!$G$11*0.25),$H$32,1)*$C$30*$C$13)*($C$14*$C$12),"")</f>
        <v/>
      </c>
      <c r="J4247" s="42" t="str">
        <f ca="1">IFERROR(IF(Data!$C$6="Real",B4247,I4247+J4246+($C$14*$C$12)*(NORMINV(RAND(),$C$15,CHOOSE($G$13,$C$13,F4247,G4247)))),"")</f>
        <v/>
      </c>
      <c r="K4247" s="88" t="str">
        <f>IF(ISNUMBER(A4247), IF($G$16="fixed",$G$17,MIN(H4247*Data!$C$7*$C$16*0.5,$C$17*Data!$C$7))*$C$12,"")</f>
        <v/>
      </c>
      <c r="L4247" s="42" t="str">
        <f t="shared" ca="1" si="2010"/>
        <v/>
      </c>
      <c r="M4247" s="44" t="str">
        <f t="shared" ca="1" si="2011"/>
        <v/>
      </c>
      <c r="N4247" s="44" t="str">
        <f t="shared" ca="1" si="2012"/>
        <v/>
      </c>
      <c r="O4247" s="108" t="str">
        <f t="shared" si="1996"/>
        <v/>
      </c>
      <c r="P4247" s="102" t="str">
        <f t="shared" si="1997"/>
        <v/>
      </c>
      <c r="Q4247" s="102" t="str">
        <f t="shared" si="1998"/>
        <v/>
      </c>
      <c r="R4247" s="120" t="str">
        <f t="shared" si="1999"/>
        <v/>
      </c>
      <c r="S4247" s="54" t="str">
        <f t="shared" si="2000"/>
        <v/>
      </c>
      <c r="T4247" s="5" t="str">
        <f t="shared" si="2001"/>
        <v/>
      </c>
      <c r="U4247" s="152" t="str">
        <f t="shared" si="1984"/>
        <v/>
      </c>
      <c r="V4247" s="152" t="str">
        <f t="shared" si="1985"/>
        <v/>
      </c>
      <c r="W4247" s="153" t="str">
        <f t="shared" si="1986"/>
        <v/>
      </c>
      <c r="X4247" s="153" t="str">
        <f t="shared" si="1987"/>
        <v/>
      </c>
      <c r="Y4247" s="153" t="str">
        <f t="shared" si="1988"/>
        <v/>
      </c>
      <c r="Z4247" s="153" t="str">
        <f t="shared" si="1989"/>
        <v/>
      </c>
      <c r="AA4247" s="152" t="str">
        <f t="shared" si="1990"/>
        <v/>
      </c>
      <c r="AB4247" s="152" t="str">
        <f t="shared" si="1991"/>
        <v/>
      </c>
      <c r="AC4247" s="154" t="str">
        <f t="shared" si="2002"/>
        <v/>
      </c>
      <c r="AD4247" s="154" t="str">
        <f t="shared" si="2003"/>
        <v/>
      </c>
      <c r="AE4247" s="3" t="str">
        <f t="shared" si="2004"/>
        <v/>
      </c>
      <c r="AF4247" s="3" t="str">
        <f t="shared" si="2005"/>
        <v/>
      </c>
      <c r="AG4247" s="3" t="str">
        <f t="shared" si="2006"/>
        <v/>
      </c>
      <c r="AH4247" s="4" t="str">
        <f t="shared" si="2007"/>
        <v/>
      </c>
      <c r="AI4247" s="75" t="str">
        <f t="shared" si="2008"/>
        <v/>
      </c>
      <c r="AJ4247" s="75" t="str">
        <f t="shared" si="2009"/>
        <v/>
      </c>
    </row>
    <row r="4248" spans="1:36">
      <c r="A4248" s="41" t="str">
        <f t="shared" si="1992"/>
        <v/>
      </c>
      <c r="B4248" s="150" t="str">
        <f>IF(ISNUMBER(A4248),INDEX('MetaTrader Import'!$H$13:$J$5893,TRUNC(((A4248-$A$39+1)-1)/3)+1,MOD((A4248-$A$39+1)-1,3)+1),"")</f>
        <v/>
      </c>
      <c r="C4248" s="43" t="str">
        <f t="shared" si="1993"/>
        <v/>
      </c>
      <c r="D4248" s="43" t="str">
        <f t="shared" ca="1" si="1983"/>
        <v/>
      </c>
      <c r="E4248" s="43" t="str">
        <f t="shared" si="1994"/>
        <v/>
      </c>
      <c r="F4248" s="43" t="str">
        <f t="shared" si="1995"/>
        <v/>
      </c>
      <c r="G4248" s="43" t="str">
        <f>IF(A4248&lt;&gt;"",IF(A4248&lt;Data!$G$11*0.25,$C$13/$G$32,IF(A4248&gt;Data!$G$11*0.25,$C$13,$C$13*10)),"")</f>
        <v/>
      </c>
      <c r="H4248" s="43" t="str">
        <f>IF(A4248&lt;&gt;"",IF(Data!$G$9="constant",$C$13,IF(Data!$G$9="squeeze",G4248,F4248)),"")</f>
        <v/>
      </c>
      <c r="I4248" s="38" t="str">
        <f ca="1">IF(ISNUMBER(A4248),NORMINV(RAND(),0,IF(AND(Data!$G$9="squeeze",A4248&lt;Data!$G$11*0.25),$H$32,1)*$C$30*$C$13)*($C$14*$C$12),"")</f>
        <v/>
      </c>
      <c r="J4248" s="42" t="str">
        <f ca="1">IFERROR(IF(Data!$C$6="Real",B4248,I4248+J4247+($C$14*$C$12)*(NORMINV(RAND(),$C$15,CHOOSE($G$13,$C$13,F4248,G4248)))),"")</f>
        <v/>
      </c>
      <c r="K4248" s="88" t="str">
        <f>IF(ISNUMBER(A4248), IF($G$16="fixed",$G$17,MIN(H4248*Data!$C$7*$C$16*0.5,$C$17*Data!$C$7))*$C$12,"")</f>
        <v/>
      </c>
      <c r="L4248" s="42" t="str">
        <f t="shared" ca="1" si="2010"/>
        <v/>
      </c>
      <c r="M4248" s="44" t="str">
        <f t="shared" ca="1" si="2011"/>
        <v/>
      </c>
      <c r="N4248" s="44" t="str">
        <f t="shared" ca="1" si="2012"/>
        <v/>
      </c>
      <c r="O4248" s="108" t="str">
        <f t="shared" si="1996"/>
        <v/>
      </c>
      <c r="P4248" s="102" t="str">
        <f t="shared" si="1997"/>
        <v/>
      </c>
      <c r="Q4248" s="102" t="str">
        <f t="shared" si="1998"/>
        <v/>
      </c>
      <c r="R4248" s="120" t="str">
        <f t="shared" si="1999"/>
        <v/>
      </c>
      <c r="S4248" s="54" t="str">
        <f t="shared" si="2000"/>
        <v/>
      </c>
      <c r="T4248" s="5" t="str">
        <f t="shared" si="2001"/>
        <v/>
      </c>
      <c r="U4248" s="152" t="str">
        <f t="shared" si="1984"/>
        <v/>
      </c>
      <c r="V4248" s="152" t="str">
        <f t="shared" si="1985"/>
        <v/>
      </c>
      <c r="W4248" s="153" t="str">
        <f t="shared" si="1986"/>
        <v/>
      </c>
      <c r="X4248" s="153" t="str">
        <f t="shared" si="1987"/>
        <v/>
      </c>
      <c r="Y4248" s="153" t="str">
        <f t="shared" si="1988"/>
        <v/>
      </c>
      <c r="Z4248" s="153" t="str">
        <f t="shared" si="1989"/>
        <v/>
      </c>
      <c r="AA4248" s="152" t="str">
        <f t="shared" si="1990"/>
        <v/>
      </c>
      <c r="AB4248" s="152" t="str">
        <f t="shared" si="1991"/>
        <v/>
      </c>
      <c r="AC4248" s="154" t="str">
        <f t="shared" si="2002"/>
        <v/>
      </c>
      <c r="AD4248" s="154" t="str">
        <f t="shared" si="2003"/>
        <v/>
      </c>
      <c r="AE4248" s="3" t="str">
        <f t="shared" si="2004"/>
        <v/>
      </c>
      <c r="AF4248" s="3" t="str">
        <f t="shared" si="2005"/>
        <v/>
      </c>
      <c r="AG4248" s="3" t="str">
        <f t="shared" si="2006"/>
        <v/>
      </c>
      <c r="AH4248" s="4" t="str">
        <f t="shared" si="2007"/>
        <v/>
      </c>
      <c r="AI4248" s="75" t="str">
        <f t="shared" si="2008"/>
        <v/>
      </c>
      <c r="AJ4248" s="75" t="str">
        <f t="shared" si="2009"/>
        <v/>
      </c>
    </row>
    <row r="4249" spans="1:36">
      <c r="A4249" s="41" t="str">
        <f t="shared" si="1992"/>
        <v/>
      </c>
      <c r="B4249" s="150" t="str">
        <f>IF(ISNUMBER(A4249),INDEX('MetaTrader Import'!$H$13:$J$5893,TRUNC(((A4249-$A$39+1)-1)/3)+1,MOD((A4249-$A$39+1)-1,3)+1),"")</f>
        <v/>
      </c>
      <c r="C4249" s="43" t="str">
        <f t="shared" si="1993"/>
        <v/>
      </c>
      <c r="D4249" s="43" t="str">
        <f t="shared" ca="1" si="1983"/>
        <v/>
      </c>
      <c r="E4249" s="43" t="str">
        <f t="shared" si="1994"/>
        <v/>
      </c>
      <c r="F4249" s="43" t="str">
        <f t="shared" si="1995"/>
        <v/>
      </c>
      <c r="G4249" s="43" t="str">
        <f>IF(A4249&lt;&gt;"",IF(A4249&lt;Data!$G$11*0.25,$C$13/$G$32,IF(A4249&gt;Data!$G$11*0.25,$C$13,$C$13*10)),"")</f>
        <v/>
      </c>
      <c r="H4249" s="43" t="str">
        <f>IF(A4249&lt;&gt;"",IF(Data!$G$9="constant",$C$13,IF(Data!$G$9="squeeze",G4249,F4249)),"")</f>
        <v/>
      </c>
      <c r="I4249" s="38" t="str">
        <f ca="1">IF(ISNUMBER(A4249),NORMINV(RAND(),0,IF(AND(Data!$G$9="squeeze",A4249&lt;Data!$G$11*0.25),$H$32,1)*$C$30*$C$13)*($C$14*$C$12),"")</f>
        <v/>
      </c>
      <c r="J4249" s="42" t="str">
        <f ca="1">IFERROR(IF(Data!$C$6="Real",B4249,I4249+J4248+($C$14*$C$12)*(NORMINV(RAND(),$C$15,CHOOSE($G$13,$C$13,F4249,G4249)))),"")</f>
        <v/>
      </c>
      <c r="K4249" s="88" t="str">
        <f>IF(ISNUMBER(A4249), IF($G$16="fixed",$G$17,MIN(H4249*Data!$C$7*$C$16*0.5,$C$17*Data!$C$7))*$C$12,"")</f>
        <v/>
      </c>
      <c r="L4249" s="42" t="str">
        <f t="shared" ca="1" si="2010"/>
        <v/>
      </c>
      <c r="M4249" s="44" t="str">
        <f t="shared" ca="1" si="2011"/>
        <v/>
      </c>
      <c r="N4249" s="44" t="str">
        <f t="shared" ca="1" si="2012"/>
        <v/>
      </c>
      <c r="O4249" s="108" t="str">
        <f t="shared" si="1996"/>
        <v/>
      </c>
      <c r="P4249" s="102" t="str">
        <f t="shared" si="1997"/>
        <v/>
      </c>
      <c r="Q4249" s="102" t="str">
        <f t="shared" si="1998"/>
        <v/>
      </c>
      <c r="R4249" s="120" t="str">
        <f t="shared" si="1999"/>
        <v/>
      </c>
      <c r="S4249" s="54" t="str">
        <f t="shared" si="2000"/>
        <v/>
      </c>
      <c r="T4249" s="5" t="str">
        <f t="shared" si="2001"/>
        <v/>
      </c>
      <c r="U4249" s="152" t="str">
        <f t="shared" si="1984"/>
        <v/>
      </c>
      <c r="V4249" s="152" t="str">
        <f t="shared" si="1985"/>
        <v/>
      </c>
      <c r="W4249" s="153" t="str">
        <f t="shared" si="1986"/>
        <v/>
      </c>
      <c r="X4249" s="153" t="str">
        <f t="shared" si="1987"/>
        <v/>
      </c>
      <c r="Y4249" s="153" t="str">
        <f t="shared" si="1988"/>
        <v/>
      </c>
      <c r="Z4249" s="153" t="str">
        <f t="shared" si="1989"/>
        <v/>
      </c>
      <c r="AA4249" s="152" t="str">
        <f t="shared" si="1990"/>
        <v/>
      </c>
      <c r="AB4249" s="152" t="str">
        <f t="shared" si="1991"/>
        <v/>
      </c>
      <c r="AC4249" s="154" t="str">
        <f t="shared" si="2002"/>
        <v/>
      </c>
      <c r="AD4249" s="154" t="str">
        <f t="shared" si="2003"/>
        <v/>
      </c>
      <c r="AE4249" s="3" t="str">
        <f t="shared" si="2004"/>
        <v/>
      </c>
      <c r="AF4249" s="3" t="str">
        <f t="shared" si="2005"/>
        <v/>
      </c>
      <c r="AG4249" s="3" t="str">
        <f t="shared" si="2006"/>
        <v/>
      </c>
      <c r="AH4249" s="4" t="str">
        <f t="shared" si="2007"/>
        <v/>
      </c>
      <c r="AI4249" s="75" t="str">
        <f t="shared" si="2008"/>
        <v/>
      </c>
      <c r="AJ4249" s="75" t="str">
        <f t="shared" si="2009"/>
        <v/>
      </c>
    </row>
    <row r="4250" spans="1:36">
      <c r="A4250" s="41" t="str">
        <f t="shared" si="1992"/>
        <v/>
      </c>
      <c r="B4250" s="150" t="str">
        <f>IF(ISNUMBER(A4250),INDEX('MetaTrader Import'!$H$13:$J$5893,TRUNC(((A4250-$A$39+1)-1)/3)+1,MOD((A4250-$A$39+1)-1,3)+1),"")</f>
        <v/>
      </c>
      <c r="C4250" s="43" t="str">
        <f t="shared" si="1993"/>
        <v/>
      </c>
      <c r="D4250" s="43" t="str">
        <f t="shared" ca="1" si="1983"/>
        <v/>
      </c>
      <c r="E4250" s="43" t="str">
        <f t="shared" si="1994"/>
        <v/>
      </c>
      <c r="F4250" s="43" t="str">
        <f t="shared" si="1995"/>
        <v/>
      </c>
      <c r="G4250" s="43" t="str">
        <f>IF(A4250&lt;&gt;"",IF(A4250&lt;Data!$G$11*0.25,$C$13/$G$32,IF(A4250&gt;Data!$G$11*0.25,$C$13,$C$13*10)),"")</f>
        <v/>
      </c>
      <c r="H4250" s="43" t="str">
        <f>IF(A4250&lt;&gt;"",IF(Data!$G$9="constant",$C$13,IF(Data!$G$9="squeeze",G4250,F4250)),"")</f>
        <v/>
      </c>
      <c r="I4250" s="38" t="str">
        <f ca="1">IF(ISNUMBER(A4250),NORMINV(RAND(),0,IF(AND(Data!$G$9="squeeze",A4250&lt;Data!$G$11*0.25),$H$32,1)*$C$30*$C$13)*($C$14*$C$12),"")</f>
        <v/>
      </c>
      <c r="J4250" s="42" t="str">
        <f ca="1">IFERROR(IF(Data!$C$6="Real",B4250,I4250+J4249+($C$14*$C$12)*(NORMINV(RAND(),$C$15,CHOOSE($G$13,$C$13,F4250,G4250)))),"")</f>
        <v/>
      </c>
      <c r="K4250" s="88" t="str">
        <f>IF(ISNUMBER(A4250), IF($G$16="fixed",$G$17,MIN(H4250*Data!$C$7*$C$16*0.5,$C$17*Data!$C$7))*$C$12,"")</f>
        <v/>
      </c>
      <c r="L4250" s="42" t="str">
        <f t="shared" ca="1" si="2010"/>
        <v/>
      </c>
      <c r="M4250" s="44" t="str">
        <f t="shared" ca="1" si="2011"/>
        <v/>
      </c>
      <c r="N4250" s="44" t="str">
        <f t="shared" ca="1" si="2012"/>
        <v/>
      </c>
      <c r="O4250" s="108" t="str">
        <f t="shared" si="1996"/>
        <v/>
      </c>
      <c r="P4250" s="102" t="str">
        <f t="shared" si="1997"/>
        <v/>
      </c>
      <c r="Q4250" s="102" t="str">
        <f t="shared" si="1998"/>
        <v/>
      </c>
      <c r="R4250" s="120" t="str">
        <f t="shared" si="1999"/>
        <v/>
      </c>
      <c r="S4250" s="54" t="str">
        <f t="shared" si="2000"/>
        <v/>
      </c>
      <c r="T4250" s="5" t="str">
        <f t="shared" si="2001"/>
        <v/>
      </c>
      <c r="U4250" s="152" t="str">
        <f t="shared" si="1984"/>
        <v/>
      </c>
      <c r="V4250" s="152" t="str">
        <f t="shared" si="1985"/>
        <v/>
      </c>
      <c r="W4250" s="153" t="str">
        <f t="shared" si="1986"/>
        <v/>
      </c>
      <c r="X4250" s="153" t="str">
        <f t="shared" si="1987"/>
        <v/>
      </c>
      <c r="Y4250" s="153" t="str">
        <f t="shared" si="1988"/>
        <v/>
      </c>
      <c r="Z4250" s="153" t="str">
        <f t="shared" si="1989"/>
        <v/>
      </c>
      <c r="AA4250" s="152" t="str">
        <f t="shared" si="1990"/>
        <v/>
      </c>
      <c r="AB4250" s="152" t="str">
        <f t="shared" si="1991"/>
        <v/>
      </c>
      <c r="AC4250" s="154" t="str">
        <f t="shared" si="2002"/>
        <v/>
      </c>
      <c r="AD4250" s="154" t="str">
        <f t="shared" si="2003"/>
        <v/>
      </c>
      <c r="AE4250" s="3" t="str">
        <f t="shared" si="2004"/>
        <v/>
      </c>
      <c r="AF4250" s="3" t="str">
        <f t="shared" si="2005"/>
        <v/>
      </c>
      <c r="AG4250" s="3" t="str">
        <f t="shared" si="2006"/>
        <v/>
      </c>
      <c r="AH4250" s="4" t="str">
        <f t="shared" si="2007"/>
        <v/>
      </c>
      <c r="AI4250" s="75" t="str">
        <f t="shared" si="2008"/>
        <v/>
      </c>
      <c r="AJ4250" s="75" t="str">
        <f t="shared" si="2009"/>
        <v/>
      </c>
    </row>
    <row r="4251" spans="1:36">
      <c r="A4251" s="41" t="str">
        <f t="shared" si="1992"/>
        <v/>
      </c>
      <c r="B4251" s="150" t="str">
        <f>IF(ISNUMBER(A4251),INDEX('MetaTrader Import'!$H$13:$J$5893,TRUNC(((A4251-$A$39+1)-1)/3)+1,MOD((A4251-$A$39+1)-1,3)+1),"")</f>
        <v/>
      </c>
      <c r="C4251" s="43" t="str">
        <f t="shared" si="1993"/>
        <v/>
      </c>
      <c r="D4251" s="43" t="str">
        <f t="shared" ca="1" si="1983"/>
        <v/>
      </c>
      <c r="E4251" s="43" t="str">
        <f t="shared" si="1994"/>
        <v/>
      </c>
      <c r="F4251" s="43" t="str">
        <f t="shared" si="1995"/>
        <v/>
      </c>
      <c r="G4251" s="43" t="str">
        <f>IF(A4251&lt;&gt;"",IF(A4251&lt;Data!$G$11*0.25,$C$13/$G$32,IF(A4251&gt;Data!$G$11*0.25,$C$13,$C$13*10)),"")</f>
        <v/>
      </c>
      <c r="H4251" s="43" t="str">
        <f>IF(A4251&lt;&gt;"",IF(Data!$G$9="constant",$C$13,IF(Data!$G$9="squeeze",G4251,F4251)),"")</f>
        <v/>
      </c>
      <c r="I4251" s="38" t="str">
        <f ca="1">IF(ISNUMBER(A4251),NORMINV(RAND(),0,IF(AND(Data!$G$9="squeeze",A4251&lt;Data!$G$11*0.25),$H$32,1)*$C$30*$C$13)*($C$14*$C$12),"")</f>
        <v/>
      </c>
      <c r="J4251" s="42" t="str">
        <f ca="1">IFERROR(IF(Data!$C$6="Real",B4251,I4251+J4250+($C$14*$C$12)*(NORMINV(RAND(),$C$15,CHOOSE($G$13,$C$13,F4251,G4251)))),"")</f>
        <v/>
      </c>
      <c r="K4251" s="88" t="str">
        <f>IF(ISNUMBER(A4251), IF($G$16="fixed",$G$17,MIN(H4251*Data!$C$7*$C$16*0.5,$C$17*Data!$C$7))*$C$12,"")</f>
        <v/>
      </c>
      <c r="L4251" s="42" t="str">
        <f t="shared" ca="1" si="2010"/>
        <v/>
      </c>
      <c r="M4251" s="44" t="str">
        <f t="shared" ca="1" si="2011"/>
        <v/>
      </c>
      <c r="N4251" s="44" t="str">
        <f t="shared" ca="1" si="2012"/>
        <v/>
      </c>
      <c r="O4251" s="108" t="str">
        <f t="shared" si="1996"/>
        <v/>
      </c>
      <c r="P4251" s="102" t="str">
        <f t="shared" si="1997"/>
        <v/>
      </c>
      <c r="Q4251" s="102" t="str">
        <f t="shared" si="1998"/>
        <v/>
      </c>
      <c r="R4251" s="120" t="str">
        <f t="shared" si="1999"/>
        <v/>
      </c>
      <c r="S4251" s="54" t="str">
        <f t="shared" si="2000"/>
        <v/>
      </c>
      <c r="T4251" s="5" t="str">
        <f t="shared" si="2001"/>
        <v/>
      </c>
      <c r="U4251" s="152" t="str">
        <f t="shared" si="1984"/>
        <v/>
      </c>
      <c r="V4251" s="152" t="str">
        <f t="shared" si="1985"/>
        <v/>
      </c>
      <c r="W4251" s="153" t="str">
        <f t="shared" si="1986"/>
        <v/>
      </c>
      <c r="X4251" s="153" t="str">
        <f t="shared" si="1987"/>
        <v/>
      </c>
      <c r="Y4251" s="153" t="str">
        <f t="shared" si="1988"/>
        <v/>
      </c>
      <c r="Z4251" s="153" t="str">
        <f t="shared" si="1989"/>
        <v/>
      </c>
      <c r="AA4251" s="152" t="str">
        <f t="shared" si="1990"/>
        <v/>
      </c>
      <c r="AB4251" s="152" t="str">
        <f t="shared" si="1991"/>
        <v/>
      </c>
      <c r="AC4251" s="154" t="str">
        <f t="shared" si="2002"/>
        <v/>
      </c>
      <c r="AD4251" s="154" t="str">
        <f t="shared" si="2003"/>
        <v/>
      </c>
      <c r="AE4251" s="3" t="str">
        <f t="shared" si="2004"/>
        <v/>
      </c>
      <c r="AF4251" s="3" t="str">
        <f t="shared" si="2005"/>
        <v/>
      </c>
      <c r="AG4251" s="3" t="str">
        <f t="shared" si="2006"/>
        <v/>
      </c>
      <c r="AH4251" s="4" t="str">
        <f t="shared" si="2007"/>
        <v/>
      </c>
      <c r="AI4251" s="75" t="str">
        <f t="shared" si="2008"/>
        <v/>
      </c>
      <c r="AJ4251" s="75" t="str">
        <f t="shared" si="2009"/>
        <v/>
      </c>
    </row>
    <row r="4252" spans="1:36">
      <c r="A4252" s="41" t="str">
        <f t="shared" si="1992"/>
        <v/>
      </c>
      <c r="B4252" s="150" t="str">
        <f>IF(ISNUMBER(A4252),INDEX('MetaTrader Import'!$H$13:$J$5893,TRUNC(((A4252-$A$39+1)-1)/3)+1,MOD((A4252-$A$39+1)-1,3)+1),"")</f>
        <v/>
      </c>
      <c r="C4252" s="43" t="str">
        <f t="shared" si="1993"/>
        <v/>
      </c>
      <c r="D4252" s="43" t="str">
        <f t="shared" ca="1" si="1983"/>
        <v/>
      </c>
      <c r="E4252" s="43" t="str">
        <f t="shared" si="1994"/>
        <v/>
      </c>
      <c r="F4252" s="43" t="str">
        <f t="shared" si="1995"/>
        <v/>
      </c>
      <c r="G4252" s="43" t="str">
        <f>IF(A4252&lt;&gt;"",IF(A4252&lt;Data!$G$11*0.25,$C$13/$G$32,IF(A4252&gt;Data!$G$11*0.25,$C$13,$C$13*10)),"")</f>
        <v/>
      </c>
      <c r="H4252" s="43" t="str">
        <f>IF(A4252&lt;&gt;"",IF(Data!$G$9="constant",$C$13,IF(Data!$G$9="squeeze",G4252,F4252)),"")</f>
        <v/>
      </c>
      <c r="I4252" s="38" t="str">
        <f ca="1">IF(ISNUMBER(A4252),NORMINV(RAND(),0,IF(AND(Data!$G$9="squeeze",A4252&lt;Data!$G$11*0.25),$H$32,1)*$C$30*$C$13)*($C$14*$C$12),"")</f>
        <v/>
      </c>
      <c r="J4252" s="42" t="str">
        <f ca="1">IFERROR(IF(Data!$C$6="Real",B4252,I4252+J4251+($C$14*$C$12)*(NORMINV(RAND(),$C$15,CHOOSE($G$13,$C$13,F4252,G4252)))),"")</f>
        <v/>
      </c>
      <c r="K4252" s="88" t="str">
        <f>IF(ISNUMBER(A4252), IF($G$16="fixed",$G$17,MIN(H4252*Data!$C$7*$C$16*0.5,$C$17*Data!$C$7))*$C$12,"")</f>
        <v/>
      </c>
      <c r="L4252" s="42" t="str">
        <f t="shared" ca="1" si="2010"/>
        <v/>
      </c>
      <c r="M4252" s="44" t="str">
        <f t="shared" ca="1" si="2011"/>
        <v/>
      </c>
      <c r="N4252" s="44" t="str">
        <f t="shared" ca="1" si="2012"/>
        <v/>
      </c>
      <c r="O4252" s="108" t="str">
        <f t="shared" si="1996"/>
        <v/>
      </c>
      <c r="P4252" s="102" t="str">
        <f t="shared" si="1997"/>
        <v/>
      </c>
      <c r="Q4252" s="102" t="str">
        <f t="shared" si="1998"/>
        <v/>
      </c>
      <c r="R4252" s="120" t="str">
        <f t="shared" si="1999"/>
        <v/>
      </c>
      <c r="S4252" s="54" t="str">
        <f t="shared" si="2000"/>
        <v/>
      </c>
      <c r="T4252" s="5" t="str">
        <f t="shared" si="2001"/>
        <v/>
      </c>
      <c r="U4252" s="152" t="str">
        <f t="shared" si="1984"/>
        <v/>
      </c>
      <c r="V4252" s="152" t="str">
        <f t="shared" si="1985"/>
        <v/>
      </c>
      <c r="W4252" s="153" t="str">
        <f t="shared" si="1986"/>
        <v/>
      </c>
      <c r="X4252" s="153" t="str">
        <f t="shared" si="1987"/>
        <v/>
      </c>
      <c r="Y4252" s="153" t="str">
        <f t="shared" si="1988"/>
        <v/>
      </c>
      <c r="Z4252" s="153" t="str">
        <f t="shared" si="1989"/>
        <v/>
      </c>
      <c r="AA4252" s="152" t="str">
        <f t="shared" si="1990"/>
        <v/>
      </c>
      <c r="AB4252" s="152" t="str">
        <f t="shared" si="1991"/>
        <v/>
      </c>
      <c r="AC4252" s="154" t="str">
        <f t="shared" si="2002"/>
        <v/>
      </c>
      <c r="AD4252" s="154" t="str">
        <f t="shared" si="2003"/>
        <v/>
      </c>
      <c r="AE4252" s="3" t="str">
        <f t="shared" si="2004"/>
        <v/>
      </c>
      <c r="AF4252" s="3" t="str">
        <f t="shared" si="2005"/>
        <v/>
      </c>
      <c r="AG4252" s="3" t="str">
        <f t="shared" si="2006"/>
        <v/>
      </c>
      <c r="AH4252" s="4" t="str">
        <f t="shared" si="2007"/>
        <v/>
      </c>
      <c r="AI4252" s="75" t="str">
        <f t="shared" si="2008"/>
        <v/>
      </c>
      <c r="AJ4252" s="75" t="str">
        <f t="shared" si="2009"/>
        <v/>
      </c>
    </row>
    <row r="4253" spans="1:36">
      <c r="A4253" s="41" t="str">
        <f t="shared" si="1992"/>
        <v/>
      </c>
      <c r="B4253" s="150" t="str">
        <f>IF(ISNUMBER(A4253),INDEX('MetaTrader Import'!$H$13:$J$5893,TRUNC(((A4253-$A$39+1)-1)/3)+1,MOD((A4253-$A$39+1)-1,3)+1),"")</f>
        <v/>
      </c>
      <c r="C4253" s="43" t="str">
        <f t="shared" si="1993"/>
        <v/>
      </c>
      <c r="D4253" s="43" t="str">
        <f t="shared" ca="1" si="1983"/>
        <v/>
      </c>
      <c r="E4253" s="43" t="str">
        <f t="shared" si="1994"/>
        <v/>
      </c>
      <c r="F4253" s="43" t="str">
        <f t="shared" si="1995"/>
        <v/>
      </c>
      <c r="G4253" s="43" t="str">
        <f>IF(A4253&lt;&gt;"",IF(A4253&lt;Data!$G$11*0.25,$C$13/$G$32,IF(A4253&gt;Data!$G$11*0.25,$C$13,$C$13*10)),"")</f>
        <v/>
      </c>
      <c r="H4253" s="43" t="str">
        <f>IF(A4253&lt;&gt;"",IF(Data!$G$9="constant",$C$13,IF(Data!$G$9="squeeze",G4253,F4253)),"")</f>
        <v/>
      </c>
      <c r="I4253" s="38" t="str">
        <f ca="1">IF(ISNUMBER(A4253),NORMINV(RAND(),0,IF(AND(Data!$G$9="squeeze",A4253&lt;Data!$G$11*0.25),$H$32,1)*$C$30*$C$13)*($C$14*$C$12),"")</f>
        <v/>
      </c>
      <c r="J4253" s="42" t="str">
        <f ca="1">IFERROR(IF(Data!$C$6="Real",B4253,I4253+J4252+($C$14*$C$12)*(NORMINV(RAND(),$C$15,CHOOSE($G$13,$C$13,F4253,G4253)))),"")</f>
        <v/>
      </c>
      <c r="K4253" s="88" t="str">
        <f>IF(ISNUMBER(A4253), IF($G$16="fixed",$G$17,MIN(H4253*Data!$C$7*$C$16*0.5,$C$17*Data!$C$7))*$C$12,"")</f>
        <v/>
      </c>
      <c r="L4253" s="42" t="str">
        <f t="shared" ca="1" si="2010"/>
        <v/>
      </c>
      <c r="M4253" s="44" t="str">
        <f t="shared" ca="1" si="2011"/>
        <v/>
      </c>
      <c r="N4253" s="44" t="str">
        <f t="shared" ca="1" si="2012"/>
        <v/>
      </c>
      <c r="O4253" s="108" t="str">
        <f t="shared" si="1996"/>
        <v/>
      </c>
      <c r="P4253" s="102" t="str">
        <f t="shared" si="1997"/>
        <v/>
      </c>
      <c r="Q4253" s="102" t="str">
        <f t="shared" si="1998"/>
        <v/>
      </c>
      <c r="R4253" s="120" t="str">
        <f t="shared" si="1999"/>
        <v/>
      </c>
      <c r="S4253" s="54" t="str">
        <f t="shared" si="2000"/>
        <v/>
      </c>
      <c r="T4253" s="5" t="str">
        <f t="shared" si="2001"/>
        <v/>
      </c>
      <c r="U4253" s="152" t="str">
        <f t="shared" si="1984"/>
        <v/>
      </c>
      <c r="V4253" s="152" t="str">
        <f t="shared" si="1985"/>
        <v/>
      </c>
      <c r="W4253" s="153" t="str">
        <f t="shared" si="1986"/>
        <v/>
      </c>
      <c r="X4253" s="153" t="str">
        <f t="shared" si="1987"/>
        <v/>
      </c>
      <c r="Y4253" s="153" t="str">
        <f t="shared" si="1988"/>
        <v/>
      </c>
      <c r="Z4253" s="153" t="str">
        <f t="shared" si="1989"/>
        <v/>
      </c>
      <c r="AA4253" s="152" t="str">
        <f t="shared" si="1990"/>
        <v/>
      </c>
      <c r="AB4253" s="152" t="str">
        <f t="shared" si="1991"/>
        <v/>
      </c>
      <c r="AC4253" s="154" t="str">
        <f t="shared" si="2002"/>
        <v/>
      </c>
      <c r="AD4253" s="154" t="str">
        <f t="shared" si="2003"/>
        <v/>
      </c>
      <c r="AE4253" s="3" t="str">
        <f t="shared" si="2004"/>
        <v/>
      </c>
      <c r="AF4253" s="3" t="str">
        <f t="shared" si="2005"/>
        <v/>
      </c>
      <c r="AG4253" s="3" t="str">
        <f t="shared" si="2006"/>
        <v/>
      </c>
      <c r="AH4253" s="4" t="str">
        <f t="shared" si="2007"/>
        <v/>
      </c>
      <c r="AI4253" s="75" t="str">
        <f t="shared" si="2008"/>
        <v/>
      </c>
      <c r="AJ4253" s="75" t="str">
        <f t="shared" si="2009"/>
        <v/>
      </c>
    </row>
    <row r="4254" spans="1:36">
      <c r="A4254" s="41" t="str">
        <f t="shared" si="1992"/>
        <v/>
      </c>
      <c r="B4254" s="150" t="str">
        <f>IF(ISNUMBER(A4254),INDEX('MetaTrader Import'!$H$13:$J$5893,TRUNC(((A4254-$A$39+1)-1)/3)+1,MOD((A4254-$A$39+1)-1,3)+1),"")</f>
        <v/>
      </c>
      <c r="C4254" s="43" t="str">
        <f t="shared" si="1993"/>
        <v/>
      </c>
      <c r="D4254" s="43" t="str">
        <f t="shared" ca="1" si="1983"/>
        <v/>
      </c>
      <c r="E4254" s="43" t="str">
        <f t="shared" si="1994"/>
        <v/>
      </c>
      <c r="F4254" s="43" t="str">
        <f t="shared" si="1995"/>
        <v/>
      </c>
      <c r="G4254" s="43" t="str">
        <f>IF(A4254&lt;&gt;"",IF(A4254&lt;Data!$G$11*0.25,$C$13/$G$32,IF(A4254&gt;Data!$G$11*0.25,$C$13,$C$13*10)),"")</f>
        <v/>
      </c>
      <c r="H4254" s="43" t="str">
        <f>IF(A4254&lt;&gt;"",IF(Data!$G$9="constant",$C$13,IF(Data!$G$9="squeeze",G4254,F4254)),"")</f>
        <v/>
      </c>
      <c r="I4254" s="38" t="str">
        <f ca="1">IF(ISNUMBER(A4254),NORMINV(RAND(),0,IF(AND(Data!$G$9="squeeze",A4254&lt;Data!$G$11*0.25),$H$32,1)*$C$30*$C$13)*($C$14*$C$12),"")</f>
        <v/>
      </c>
      <c r="J4254" s="42" t="str">
        <f ca="1">IFERROR(IF(Data!$C$6="Real",B4254,I4254+J4253+($C$14*$C$12)*(NORMINV(RAND(),$C$15,CHOOSE($G$13,$C$13,F4254,G4254)))),"")</f>
        <v/>
      </c>
      <c r="K4254" s="88" t="str">
        <f>IF(ISNUMBER(A4254), IF($G$16="fixed",$G$17,MIN(H4254*Data!$C$7*$C$16*0.5,$C$17*Data!$C$7))*$C$12,"")</f>
        <v/>
      </c>
      <c r="L4254" s="42" t="str">
        <f t="shared" ca="1" si="2010"/>
        <v/>
      </c>
      <c r="M4254" s="44" t="str">
        <f t="shared" ca="1" si="2011"/>
        <v/>
      </c>
      <c r="N4254" s="44" t="str">
        <f t="shared" ca="1" si="2012"/>
        <v/>
      </c>
      <c r="O4254" s="108" t="str">
        <f t="shared" si="1996"/>
        <v/>
      </c>
      <c r="P4254" s="102" t="str">
        <f t="shared" si="1997"/>
        <v/>
      </c>
      <c r="Q4254" s="102" t="str">
        <f t="shared" si="1998"/>
        <v/>
      </c>
      <c r="R4254" s="120" t="str">
        <f t="shared" si="1999"/>
        <v/>
      </c>
      <c r="S4254" s="54" t="str">
        <f t="shared" si="2000"/>
        <v/>
      </c>
      <c r="T4254" s="5" t="str">
        <f t="shared" si="2001"/>
        <v/>
      </c>
      <c r="U4254" s="152" t="str">
        <f t="shared" si="1984"/>
        <v/>
      </c>
      <c r="V4254" s="152" t="str">
        <f t="shared" si="1985"/>
        <v/>
      </c>
      <c r="W4254" s="153" t="str">
        <f t="shared" si="1986"/>
        <v/>
      </c>
      <c r="X4254" s="153" t="str">
        <f t="shared" si="1987"/>
        <v/>
      </c>
      <c r="Y4254" s="153" t="str">
        <f t="shared" si="1988"/>
        <v/>
      </c>
      <c r="Z4254" s="153" t="str">
        <f t="shared" si="1989"/>
        <v/>
      </c>
      <c r="AA4254" s="152" t="str">
        <f t="shared" si="1990"/>
        <v/>
      </c>
      <c r="AB4254" s="152" t="str">
        <f t="shared" si="1991"/>
        <v/>
      </c>
      <c r="AC4254" s="154" t="str">
        <f t="shared" si="2002"/>
        <v/>
      </c>
      <c r="AD4254" s="154" t="str">
        <f t="shared" si="2003"/>
        <v/>
      </c>
      <c r="AE4254" s="3" t="str">
        <f t="shared" si="2004"/>
        <v/>
      </c>
      <c r="AF4254" s="3" t="str">
        <f t="shared" si="2005"/>
        <v/>
      </c>
      <c r="AG4254" s="3" t="str">
        <f t="shared" si="2006"/>
        <v/>
      </c>
      <c r="AH4254" s="4" t="str">
        <f t="shared" si="2007"/>
        <v/>
      </c>
      <c r="AI4254" s="75" t="str">
        <f t="shared" si="2008"/>
        <v/>
      </c>
      <c r="AJ4254" s="75" t="str">
        <f t="shared" si="2009"/>
        <v/>
      </c>
    </row>
    <row r="4255" spans="1:36">
      <c r="A4255" s="41" t="str">
        <f t="shared" si="1992"/>
        <v/>
      </c>
      <c r="B4255" s="150" t="str">
        <f>IF(ISNUMBER(A4255),INDEX('MetaTrader Import'!$H$13:$J$5893,TRUNC(((A4255-$A$39+1)-1)/3)+1,MOD((A4255-$A$39+1)-1,3)+1),"")</f>
        <v/>
      </c>
      <c r="C4255" s="43" t="str">
        <f t="shared" si="1993"/>
        <v/>
      </c>
      <c r="D4255" s="43" t="str">
        <f t="shared" ca="1" si="1983"/>
        <v/>
      </c>
      <c r="E4255" s="43" t="str">
        <f t="shared" si="1994"/>
        <v/>
      </c>
      <c r="F4255" s="43" t="str">
        <f t="shared" si="1995"/>
        <v/>
      </c>
      <c r="G4255" s="43" t="str">
        <f>IF(A4255&lt;&gt;"",IF(A4255&lt;Data!$G$11*0.25,$C$13/$G$32,IF(A4255&gt;Data!$G$11*0.25,$C$13,$C$13*10)),"")</f>
        <v/>
      </c>
      <c r="H4255" s="43" t="str">
        <f>IF(A4255&lt;&gt;"",IF(Data!$G$9="constant",$C$13,IF(Data!$G$9="squeeze",G4255,F4255)),"")</f>
        <v/>
      </c>
      <c r="I4255" s="38" t="str">
        <f ca="1">IF(ISNUMBER(A4255),NORMINV(RAND(),0,IF(AND(Data!$G$9="squeeze",A4255&lt;Data!$G$11*0.25),$H$32,1)*$C$30*$C$13)*($C$14*$C$12),"")</f>
        <v/>
      </c>
      <c r="J4255" s="42" t="str">
        <f ca="1">IFERROR(IF(Data!$C$6="Real",B4255,I4255+J4254+($C$14*$C$12)*(NORMINV(RAND(),$C$15,CHOOSE($G$13,$C$13,F4255,G4255)))),"")</f>
        <v/>
      </c>
      <c r="K4255" s="88" t="str">
        <f>IF(ISNUMBER(A4255), IF($G$16="fixed",$G$17,MIN(H4255*Data!$C$7*$C$16*0.5,$C$17*Data!$C$7))*$C$12,"")</f>
        <v/>
      </c>
      <c r="L4255" s="42" t="str">
        <f t="shared" ca="1" si="2010"/>
        <v/>
      </c>
      <c r="M4255" s="44" t="str">
        <f t="shared" ca="1" si="2011"/>
        <v/>
      </c>
      <c r="N4255" s="44" t="str">
        <f t="shared" ca="1" si="2012"/>
        <v/>
      </c>
      <c r="O4255" s="108" t="str">
        <f t="shared" si="1996"/>
        <v/>
      </c>
      <c r="P4255" s="102" t="str">
        <f t="shared" si="1997"/>
        <v/>
      </c>
      <c r="Q4255" s="102" t="str">
        <f t="shared" si="1998"/>
        <v/>
      </c>
      <c r="R4255" s="120" t="str">
        <f t="shared" si="1999"/>
        <v/>
      </c>
      <c r="S4255" s="54" t="str">
        <f t="shared" si="2000"/>
        <v/>
      </c>
      <c r="T4255" s="5" t="str">
        <f t="shared" si="2001"/>
        <v/>
      </c>
      <c r="U4255" s="152" t="str">
        <f t="shared" si="1984"/>
        <v/>
      </c>
      <c r="V4255" s="152" t="str">
        <f t="shared" si="1985"/>
        <v/>
      </c>
      <c r="W4255" s="153" t="str">
        <f t="shared" si="1986"/>
        <v/>
      </c>
      <c r="X4255" s="153" t="str">
        <f t="shared" si="1987"/>
        <v/>
      </c>
      <c r="Y4255" s="153" t="str">
        <f t="shared" si="1988"/>
        <v/>
      </c>
      <c r="Z4255" s="153" t="str">
        <f t="shared" si="1989"/>
        <v/>
      </c>
      <c r="AA4255" s="152" t="str">
        <f t="shared" si="1990"/>
        <v/>
      </c>
      <c r="AB4255" s="152" t="str">
        <f t="shared" si="1991"/>
        <v/>
      </c>
      <c r="AC4255" s="154" t="str">
        <f t="shared" si="2002"/>
        <v/>
      </c>
      <c r="AD4255" s="154" t="str">
        <f t="shared" si="2003"/>
        <v/>
      </c>
      <c r="AE4255" s="3" t="str">
        <f t="shared" si="2004"/>
        <v/>
      </c>
      <c r="AF4255" s="3" t="str">
        <f t="shared" si="2005"/>
        <v/>
      </c>
      <c r="AG4255" s="3" t="str">
        <f t="shared" si="2006"/>
        <v/>
      </c>
      <c r="AH4255" s="4" t="str">
        <f t="shared" si="2007"/>
        <v/>
      </c>
      <c r="AI4255" s="75" t="str">
        <f t="shared" si="2008"/>
        <v/>
      </c>
      <c r="AJ4255" s="75" t="str">
        <f t="shared" si="2009"/>
        <v/>
      </c>
    </row>
    <row r="4256" spans="1:36">
      <c r="A4256" s="41" t="str">
        <f t="shared" si="1992"/>
        <v/>
      </c>
      <c r="B4256" s="150" t="str">
        <f>IF(ISNUMBER(A4256),INDEX('MetaTrader Import'!$H$13:$J$5893,TRUNC(((A4256-$A$39+1)-1)/3)+1,MOD((A4256-$A$39+1)-1,3)+1),"")</f>
        <v/>
      </c>
      <c r="C4256" s="43" t="str">
        <f t="shared" si="1993"/>
        <v/>
      </c>
      <c r="D4256" s="43" t="str">
        <f t="shared" ca="1" si="1983"/>
        <v/>
      </c>
      <c r="E4256" s="43" t="str">
        <f t="shared" si="1994"/>
        <v/>
      </c>
      <c r="F4256" s="43" t="str">
        <f t="shared" si="1995"/>
        <v/>
      </c>
      <c r="G4256" s="43" t="str">
        <f>IF(A4256&lt;&gt;"",IF(A4256&lt;Data!$G$11*0.25,$C$13/$G$32,IF(A4256&gt;Data!$G$11*0.25,$C$13,$C$13*10)),"")</f>
        <v/>
      </c>
      <c r="H4256" s="43" t="str">
        <f>IF(A4256&lt;&gt;"",IF(Data!$G$9="constant",$C$13,IF(Data!$G$9="squeeze",G4256,F4256)),"")</f>
        <v/>
      </c>
      <c r="I4256" s="38" t="str">
        <f ca="1">IF(ISNUMBER(A4256),NORMINV(RAND(),0,IF(AND(Data!$G$9="squeeze",A4256&lt;Data!$G$11*0.25),$H$32,1)*$C$30*$C$13)*($C$14*$C$12),"")</f>
        <v/>
      </c>
      <c r="J4256" s="42" t="str">
        <f ca="1">IFERROR(IF(Data!$C$6="Real",B4256,I4256+J4255+($C$14*$C$12)*(NORMINV(RAND(),$C$15,CHOOSE($G$13,$C$13,F4256,G4256)))),"")</f>
        <v/>
      </c>
      <c r="K4256" s="88" t="str">
        <f>IF(ISNUMBER(A4256), IF($G$16="fixed",$G$17,MIN(H4256*Data!$C$7*$C$16*0.5,$C$17*Data!$C$7))*$C$12,"")</f>
        <v/>
      </c>
      <c r="L4256" s="42" t="str">
        <f t="shared" ca="1" si="2010"/>
        <v/>
      </c>
      <c r="M4256" s="44" t="str">
        <f t="shared" ca="1" si="2011"/>
        <v/>
      </c>
      <c r="N4256" s="44" t="str">
        <f t="shared" ca="1" si="2012"/>
        <v/>
      </c>
      <c r="O4256" s="108" t="str">
        <f t="shared" si="1996"/>
        <v/>
      </c>
      <c r="P4256" s="102" t="str">
        <f t="shared" si="1997"/>
        <v/>
      </c>
      <c r="Q4256" s="102" t="str">
        <f t="shared" si="1998"/>
        <v/>
      </c>
      <c r="R4256" s="120" t="str">
        <f t="shared" si="1999"/>
        <v/>
      </c>
      <c r="S4256" s="54" t="str">
        <f t="shared" si="2000"/>
        <v/>
      </c>
      <c r="T4256" s="5" t="str">
        <f t="shared" si="2001"/>
        <v/>
      </c>
      <c r="U4256" s="152" t="str">
        <f t="shared" si="1984"/>
        <v/>
      </c>
      <c r="V4256" s="152" t="str">
        <f t="shared" si="1985"/>
        <v/>
      </c>
      <c r="W4256" s="153" t="str">
        <f t="shared" si="1986"/>
        <v/>
      </c>
      <c r="X4256" s="153" t="str">
        <f t="shared" si="1987"/>
        <v/>
      </c>
      <c r="Y4256" s="153" t="str">
        <f t="shared" si="1988"/>
        <v/>
      </c>
      <c r="Z4256" s="153" t="str">
        <f t="shared" si="1989"/>
        <v/>
      </c>
      <c r="AA4256" s="152" t="str">
        <f t="shared" si="1990"/>
        <v/>
      </c>
      <c r="AB4256" s="152" t="str">
        <f t="shared" si="1991"/>
        <v/>
      </c>
      <c r="AC4256" s="154" t="str">
        <f t="shared" si="2002"/>
        <v/>
      </c>
      <c r="AD4256" s="154" t="str">
        <f t="shared" si="2003"/>
        <v/>
      </c>
      <c r="AE4256" s="3" t="str">
        <f t="shared" si="2004"/>
        <v/>
      </c>
      <c r="AF4256" s="3" t="str">
        <f t="shared" si="2005"/>
        <v/>
      </c>
      <c r="AG4256" s="3" t="str">
        <f t="shared" si="2006"/>
        <v/>
      </c>
      <c r="AH4256" s="4" t="str">
        <f t="shared" si="2007"/>
        <v/>
      </c>
      <c r="AI4256" s="75" t="str">
        <f t="shared" si="2008"/>
        <v/>
      </c>
      <c r="AJ4256" s="75" t="str">
        <f t="shared" si="2009"/>
        <v/>
      </c>
    </row>
    <row r="4257" spans="1:36">
      <c r="A4257" s="41" t="str">
        <f t="shared" si="1992"/>
        <v/>
      </c>
      <c r="B4257" s="150" t="str">
        <f>IF(ISNUMBER(A4257),INDEX('MetaTrader Import'!$H$13:$J$5893,TRUNC(((A4257-$A$39+1)-1)/3)+1,MOD((A4257-$A$39+1)-1,3)+1),"")</f>
        <v/>
      </c>
      <c r="C4257" s="43" t="str">
        <f t="shared" si="1993"/>
        <v/>
      </c>
      <c r="D4257" s="43" t="str">
        <f t="shared" ca="1" si="1983"/>
        <v/>
      </c>
      <c r="E4257" s="43" t="str">
        <f t="shared" si="1994"/>
        <v/>
      </c>
      <c r="F4257" s="43" t="str">
        <f t="shared" si="1995"/>
        <v/>
      </c>
      <c r="G4257" s="43" t="str">
        <f>IF(A4257&lt;&gt;"",IF(A4257&lt;Data!$G$11*0.25,$C$13/$G$32,IF(A4257&gt;Data!$G$11*0.25,$C$13,$C$13*10)),"")</f>
        <v/>
      </c>
      <c r="H4257" s="43" t="str">
        <f>IF(A4257&lt;&gt;"",IF(Data!$G$9="constant",$C$13,IF(Data!$G$9="squeeze",G4257,F4257)),"")</f>
        <v/>
      </c>
      <c r="I4257" s="38" t="str">
        <f ca="1">IF(ISNUMBER(A4257),NORMINV(RAND(),0,IF(AND(Data!$G$9="squeeze",A4257&lt;Data!$G$11*0.25),$H$32,1)*$C$30*$C$13)*($C$14*$C$12),"")</f>
        <v/>
      </c>
      <c r="J4257" s="42" t="str">
        <f ca="1">IFERROR(IF(Data!$C$6="Real",B4257,I4257+J4256+($C$14*$C$12)*(NORMINV(RAND(),$C$15,CHOOSE($G$13,$C$13,F4257,G4257)))),"")</f>
        <v/>
      </c>
      <c r="K4257" s="88" t="str">
        <f>IF(ISNUMBER(A4257), IF($G$16="fixed",$G$17,MIN(H4257*Data!$C$7*$C$16*0.5,$C$17*Data!$C$7))*$C$12,"")</f>
        <v/>
      </c>
      <c r="L4257" s="42" t="str">
        <f t="shared" ca="1" si="2010"/>
        <v/>
      </c>
      <c r="M4257" s="44" t="str">
        <f t="shared" ca="1" si="2011"/>
        <v/>
      </c>
      <c r="N4257" s="44" t="str">
        <f t="shared" ca="1" si="2012"/>
        <v/>
      </c>
      <c r="O4257" s="108" t="str">
        <f t="shared" si="1996"/>
        <v/>
      </c>
      <c r="P4257" s="102" t="str">
        <f t="shared" si="1997"/>
        <v/>
      </c>
      <c r="Q4257" s="102" t="str">
        <f t="shared" si="1998"/>
        <v/>
      </c>
      <c r="R4257" s="120" t="str">
        <f t="shared" si="1999"/>
        <v/>
      </c>
      <c r="S4257" s="54" t="str">
        <f t="shared" si="2000"/>
        <v/>
      </c>
      <c r="T4257" s="5" t="str">
        <f t="shared" si="2001"/>
        <v/>
      </c>
      <c r="U4257" s="152" t="str">
        <f t="shared" si="1984"/>
        <v/>
      </c>
      <c r="V4257" s="152" t="str">
        <f t="shared" si="1985"/>
        <v/>
      </c>
      <c r="W4257" s="153" t="str">
        <f t="shared" si="1986"/>
        <v/>
      </c>
      <c r="X4257" s="153" t="str">
        <f t="shared" si="1987"/>
        <v/>
      </c>
      <c r="Y4257" s="153" t="str">
        <f t="shared" si="1988"/>
        <v/>
      </c>
      <c r="Z4257" s="153" t="str">
        <f t="shared" si="1989"/>
        <v/>
      </c>
      <c r="AA4257" s="152" t="str">
        <f t="shared" si="1990"/>
        <v/>
      </c>
      <c r="AB4257" s="152" t="str">
        <f t="shared" si="1991"/>
        <v/>
      </c>
      <c r="AC4257" s="154" t="str">
        <f t="shared" si="2002"/>
        <v/>
      </c>
      <c r="AD4257" s="154" t="str">
        <f t="shared" si="2003"/>
        <v/>
      </c>
      <c r="AE4257" s="3" t="str">
        <f t="shared" si="2004"/>
        <v/>
      </c>
      <c r="AF4257" s="3" t="str">
        <f t="shared" si="2005"/>
        <v/>
      </c>
      <c r="AG4257" s="3" t="str">
        <f t="shared" si="2006"/>
        <v/>
      </c>
      <c r="AH4257" s="4" t="str">
        <f t="shared" si="2007"/>
        <v/>
      </c>
      <c r="AI4257" s="75" t="str">
        <f t="shared" si="2008"/>
        <v/>
      </c>
      <c r="AJ4257" s="75" t="str">
        <f t="shared" si="2009"/>
        <v/>
      </c>
    </row>
    <row r="4258" spans="1:36">
      <c r="A4258" s="41" t="str">
        <f t="shared" si="1992"/>
        <v/>
      </c>
      <c r="B4258" s="150" t="str">
        <f>IF(ISNUMBER(A4258),INDEX('MetaTrader Import'!$H$13:$J$5893,TRUNC(((A4258-$A$39+1)-1)/3)+1,MOD((A4258-$A$39+1)-1,3)+1),"")</f>
        <v/>
      </c>
      <c r="C4258" s="43" t="str">
        <f t="shared" si="1993"/>
        <v/>
      </c>
      <c r="D4258" s="43" t="str">
        <f t="shared" ca="1" si="1983"/>
        <v/>
      </c>
      <c r="E4258" s="43" t="str">
        <f t="shared" si="1994"/>
        <v/>
      </c>
      <c r="F4258" s="43" t="str">
        <f t="shared" si="1995"/>
        <v/>
      </c>
      <c r="G4258" s="43" t="str">
        <f>IF(A4258&lt;&gt;"",IF(A4258&lt;Data!$G$11*0.25,$C$13/$G$32,IF(A4258&gt;Data!$G$11*0.25,$C$13,$C$13*10)),"")</f>
        <v/>
      </c>
      <c r="H4258" s="43" t="str">
        <f>IF(A4258&lt;&gt;"",IF(Data!$G$9="constant",$C$13,IF(Data!$G$9="squeeze",G4258,F4258)),"")</f>
        <v/>
      </c>
      <c r="I4258" s="38" t="str">
        <f ca="1">IF(ISNUMBER(A4258),NORMINV(RAND(),0,IF(AND(Data!$G$9="squeeze",A4258&lt;Data!$G$11*0.25),$H$32,1)*$C$30*$C$13)*($C$14*$C$12),"")</f>
        <v/>
      </c>
      <c r="J4258" s="42" t="str">
        <f ca="1">IFERROR(IF(Data!$C$6="Real",B4258,I4258+J4257+($C$14*$C$12)*(NORMINV(RAND(),$C$15,CHOOSE($G$13,$C$13,F4258,G4258)))),"")</f>
        <v/>
      </c>
      <c r="K4258" s="88" t="str">
        <f>IF(ISNUMBER(A4258), IF($G$16="fixed",$G$17,MIN(H4258*Data!$C$7*$C$16*0.5,$C$17*Data!$C$7))*$C$12,"")</f>
        <v/>
      </c>
      <c r="L4258" s="42" t="str">
        <f t="shared" ca="1" si="2010"/>
        <v/>
      </c>
      <c r="M4258" s="44" t="str">
        <f t="shared" ca="1" si="2011"/>
        <v/>
      </c>
      <c r="N4258" s="44" t="str">
        <f t="shared" ca="1" si="2012"/>
        <v/>
      </c>
      <c r="O4258" s="108" t="str">
        <f t="shared" si="1996"/>
        <v/>
      </c>
      <c r="P4258" s="102" t="str">
        <f t="shared" si="1997"/>
        <v/>
      </c>
      <c r="Q4258" s="102" t="str">
        <f t="shared" si="1998"/>
        <v/>
      </c>
      <c r="R4258" s="120" t="str">
        <f t="shared" si="1999"/>
        <v/>
      </c>
      <c r="S4258" s="54" t="str">
        <f t="shared" si="2000"/>
        <v/>
      </c>
      <c r="T4258" s="5" t="str">
        <f t="shared" si="2001"/>
        <v/>
      </c>
      <c r="U4258" s="152" t="str">
        <f t="shared" si="1984"/>
        <v/>
      </c>
      <c r="V4258" s="152" t="str">
        <f t="shared" si="1985"/>
        <v/>
      </c>
      <c r="W4258" s="153" t="str">
        <f t="shared" si="1986"/>
        <v/>
      </c>
      <c r="X4258" s="153" t="str">
        <f t="shared" si="1987"/>
        <v/>
      </c>
      <c r="Y4258" s="153" t="str">
        <f t="shared" si="1988"/>
        <v/>
      </c>
      <c r="Z4258" s="153" t="str">
        <f t="shared" si="1989"/>
        <v/>
      </c>
      <c r="AA4258" s="152" t="str">
        <f t="shared" si="1990"/>
        <v/>
      </c>
      <c r="AB4258" s="152" t="str">
        <f t="shared" si="1991"/>
        <v/>
      </c>
      <c r="AC4258" s="154" t="str">
        <f t="shared" si="2002"/>
        <v/>
      </c>
      <c r="AD4258" s="154" t="str">
        <f t="shared" si="2003"/>
        <v/>
      </c>
      <c r="AE4258" s="3" t="str">
        <f t="shared" si="2004"/>
        <v/>
      </c>
      <c r="AF4258" s="3" t="str">
        <f t="shared" si="2005"/>
        <v/>
      </c>
      <c r="AG4258" s="3" t="str">
        <f t="shared" si="2006"/>
        <v/>
      </c>
      <c r="AH4258" s="4" t="str">
        <f t="shared" si="2007"/>
        <v/>
      </c>
      <c r="AI4258" s="75" t="str">
        <f t="shared" si="2008"/>
        <v/>
      </c>
      <c r="AJ4258" s="75" t="str">
        <f t="shared" si="2009"/>
        <v/>
      </c>
    </row>
    <row r="4259" spans="1:36">
      <c r="A4259" s="41" t="str">
        <f t="shared" si="1992"/>
        <v/>
      </c>
      <c r="B4259" s="150" t="str">
        <f>IF(ISNUMBER(A4259),INDEX('MetaTrader Import'!$H$13:$J$5893,TRUNC(((A4259-$A$39+1)-1)/3)+1,MOD((A4259-$A$39+1)-1,3)+1),"")</f>
        <v/>
      </c>
      <c r="C4259" s="43" t="str">
        <f t="shared" si="1993"/>
        <v/>
      </c>
      <c r="D4259" s="43" t="str">
        <f t="shared" ca="1" si="1983"/>
        <v/>
      </c>
      <c r="E4259" s="43" t="str">
        <f t="shared" si="1994"/>
        <v/>
      </c>
      <c r="F4259" s="43" t="str">
        <f t="shared" si="1995"/>
        <v/>
      </c>
      <c r="G4259" s="43" t="str">
        <f>IF(A4259&lt;&gt;"",IF(A4259&lt;Data!$G$11*0.25,$C$13/$G$32,IF(A4259&gt;Data!$G$11*0.25,$C$13,$C$13*10)),"")</f>
        <v/>
      </c>
      <c r="H4259" s="43" t="str">
        <f>IF(A4259&lt;&gt;"",IF(Data!$G$9="constant",$C$13,IF(Data!$G$9="squeeze",G4259,F4259)),"")</f>
        <v/>
      </c>
      <c r="I4259" s="38" t="str">
        <f ca="1">IF(ISNUMBER(A4259),NORMINV(RAND(),0,IF(AND(Data!$G$9="squeeze",A4259&lt;Data!$G$11*0.25),$H$32,1)*$C$30*$C$13)*($C$14*$C$12),"")</f>
        <v/>
      </c>
      <c r="J4259" s="42" t="str">
        <f ca="1">IFERROR(IF(Data!$C$6="Real",B4259,I4259+J4258+($C$14*$C$12)*(NORMINV(RAND(),$C$15,CHOOSE($G$13,$C$13,F4259,G4259)))),"")</f>
        <v/>
      </c>
      <c r="K4259" s="88" t="str">
        <f>IF(ISNUMBER(A4259), IF($G$16="fixed",$G$17,MIN(H4259*Data!$C$7*$C$16*0.5,$C$17*Data!$C$7))*$C$12,"")</f>
        <v/>
      </c>
      <c r="L4259" s="42" t="str">
        <f t="shared" ca="1" si="2010"/>
        <v/>
      </c>
      <c r="M4259" s="44" t="str">
        <f t="shared" ca="1" si="2011"/>
        <v/>
      </c>
      <c r="N4259" s="44" t="str">
        <f t="shared" ca="1" si="2012"/>
        <v/>
      </c>
      <c r="O4259" s="108" t="str">
        <f t="shared" si="1996"/>
        <v/>
      </c>
      <c r="P4259" s="102" t="str">
        <f t="shared" si="1997"/>
        <v/>
      </c>
      <c r="Q4259" s="102" t="str">
        <f t="shared" si="1998"/>
        <v/>
      </c>
      <c r="R4259" s="120" t="str">
        <f t="shared" si="1999"/>
        <v/>
      </c>
      <c r="S4259" s="54" t="str">
        <f t="shared" si="2000"/>
        <v/>
      </c>
      <c r="T4259" s="5" t="str">
        <f t="shared" si="2001"/>
        <v/>
      </c>
      <c r="U4259" s="152" t="str">
        <f t="shared" si="1984"/>
        <v/>
      </c>
      <c r="V4259" s="152" t="str">
        <f t="shared" si="1985"/>
        <v/>
      </c>
      <c r="W4259" s="153" t="str">
        <f t="shared" si="1986"/>
        <v/>
      </c>
      <c r="X4259" s="153" t="str">
        <f t="shared" si="1987"/>
        <v/>
      </c>
      <c r="Y4259" s="153" t="str">
        <f t="shared" si="1988"/>
        <v/>
      </c>
      <c r="Z4259" s="153" t="str">
        <f t="shared" si="1989"/>
        <v/>
      </c>
      <c r="AA4259" s="152" t="str">
        <f t="shared" si="1990"/>
        <v/>
      </c>
      <c r="AB4259" s="152" t="str">
        <f t="shared" si="1991"/>
        <v/>
      </c>
      <c r="AC4259" s="154" t="str">
        <f t="shared" si="2002"/>
        <v/>
      </c>
      <c r="AD4259" s="154" t="str">
        <f t="shared" si="2003"/>
        <v/>
      </c>
      <c r="AE4259" s="3" t="str">
        <f t="shared" si="2004"/>
        <v/>
      </c>
      <c r="AF4259" s="3" t="str">
        <f t="shared" si="2005"/>
        <v/>
      </c>
      <c r="AG4259" s="3" t="str">
        <f t="shared" si="2006"/>
        <v/>
      </c>
      <c r="AH4259" s="4" t="str">
        <f t="shared" si="2007"/>
        <v/>
      </c>
      <c r="AI4259" s="75" t="str">
        <f t="shared" si="2008"/>
        <v/>
      </c>
      <c r="AJ4259" s="75" t="str">
        <f t="shared" si="2009"/>
        <v/>
      </c>
    </row>
    <row r="4260" spans="1:36">
      <c r="A4260" s="41" t="str">
        <f t="shared" si="1992"/>
        <v/>
      </c>
      <c r="B4260" s="150" t="str">
        <f>IF(ISNUMBER(A4260),INDEX('MetaTrader Import'!$H$13:$J$5893,TRUNC(((A4260-$A$39+1)-1)/3)+1,MOD((A4260-$A$39+1)-1,3)+1),"")</f>
        <v/>
      </c>
      <c r="C4260" s="43" t="str">
        <f t="shared" si="1993"/>
        <v/>
      </c>
      <c r="D4260" s="43" t="str">
        <f t="shared" ca="1" si="1983"/>
        <v/>
      </c>
      <c r="E4260" s="43" t="str">
        <f t="shared" si="1994"/>
        <v/>
      </c>
      <c r="F4260" s="43" t="str">
        <f t="shared" si="1995"/>
        <v/>
      </c>
      <c r="G4260" s="43" t="str">
        <f>IF(A4260&lt;&gt;"",IF(A4260&lt;Data!$G$11*0.25,$C$13/$G$32,IF(A4260&gt;Data!$G$11*0.25,$C$13,$C$13*10)),"")</f>
        <v/>
      </c>
      <c r="H4260" s="43" t="str">
        <f>IF(A4260&lt;&gt;"",IF(Data!$G$9="constant",$C$13,IF(Data!$G$9="squeeze",G4260,F4260)),"")</f>
        <v/>
      </c>
      <c r="I4260" s="38" t="str">
        <f ca="1">IF(ISNUMBER(A4260),NORMINV(RAND(),0,IF(AND(Data!$G$9="squeeze",A4260&lt;Data!$G$11*0.25),$H$32,1)*$C$30*$C$13)*($C$14*$C$12),"")</f>
        <v/>
      </c>
      <c r="J4260" s="42" t="str">
        <f ca="1">IFERROR(IF(Data!$C$6="Real",B4260,I4260+J4259+($C$14*$C$12)*(NORMINV(RAND(),$C$15,CHOOSE($G$13,$C$13,F4260,G4260)))),"")</f>
        <v/>
      </c>
      <c r="K4260" s="88" t="str">
        <f>IF(ISNUMBER(A4260), IF($G$16="fixed",$G$17,MIN(H4260*Data!$C$7*$C$16*0.5,$C$17*Data!$C$7))*$C$12,"")</f>
        <v/>
      </c>
      <c r="L4260" s="42" t="str">
        <f t="shared" ca="1" si="2010"/>
        <v/>
      </c>
      <c r="M4260" s="44" t="str">
        <f t="shared" ca="1" si="2011"/>
        <v/>
      </c>
      <c r="N4260" s="44" t="str">
        <f t="shared" ca="1" si="2012"/>
        <v/>
      </c>
      <c r="O4260" s="108" t="str">
        <f t="shared" si="1996"/>
        <v/>
      </c>
      <c r="P4260" s="102" t="str">
        <f t="shared" si="1997"/>
        <v/>
      </c>
      <c r="Q4260" s="102" t="str">
        <f t="shared" si="1998"/>
        <v/>
      </c>
      <c r="R4260" s="120" t="str">
        <f t="shared" si="1999"/>
        <v/>
      </c>
      <c r="S4260" s="54" t="str">
        <f t="shared" si="2000"/>
        <v/>
      </c>
      <c r="T4260" s="5" t="str">
        <f t="shared" si="2001"/>
        <v/>
      </c>
      <c r="U4260" s="152" t="str">
        <f t="shared" si="1984"/>
        <v/>
      </c>
      <c r="V4260" s="152" t="str">
        <f t="shared" si="1985"/>
        <v/>
      </c>
      <c r="W4260" s="153" t="str">
        <f t="shared" si="1986"/>
        <v/>
      </c>
      <c r="X4260" s="153" t="str">
        <f t="shared" si="1987"/>
        <v/>
      </c>
      <c r="Y4260" s="153" t="str">
        <f t="shared" si="1988"/>
        <v/>
      </c>
      <c r="Z4260" s="153" t="str">
        <f t="shared" si="1989"/>
        <v/>
      </c>
      <c r="AA4260" s="152" t="str">
        <f t="shared" si="1990"/>
        <v/>
      </c>
      <c r="AB4260" s="152" t="str">
        <f t="shared" si="1991"/>
        <v/>
      </c>
      <c r="AC4260" s="154" t="str">
        <f t="shared" si="2002"/>
        <v/>
      </c>
      <c r="AD4260" s="154" t="str">
        <f t="shared" si="2003"/>
        <v/>
      </c>
      <c r="AE4260" s="3" t="str">
        <f t="shared" si="2004"/>
        <v/>
      </c>
      <c r="AF4260" s="3" t="str">
        <f t="shared" si="2005"/>
        <v/>
      </c>
      <c r="AG4260" s="3" t="str">
        <f t="shared" si="2006"/>
        <v/>
      </c>
      <c r="AH4260" s="4" t="str">
        <f t="shared" si="2007"/>
        <v/>
      </c>
      <c r="AI4260" s="75" t="str">
        <f t="shared" si="2008"/>
        <v/>
      </c>
      <c r="AJ4260" s="75" t="str">
        <f t="shared" si="2009"/>
        <v/>
      </c>
    </row>
    <row r="4261" spans="1:36">
      <c r="A4261" s="41" t="str">
        <f t="shared" si="1992"/>
        <v/>
      </c>
      <c r="B4261" s="150" t="str">
        <f>IF(ISNUMBER(A4261),INDEX('MetaTrader Import'!$H$13:$J$5893,TRUNC(((A4261-$A$39+1)-1)/3)+1,MOD((A4261-$A$39+1)-1,3)+1),"")</f>
        <v/>
      </c>
      <c r="C4261" s="43" t="str">
        <f t="shared" si="1993"/>
        <v/>
      </c>
      <c r="D4261" s="43" t="str">
        <f t="shared" ca="1" si="1983"/>
        <v/>
      </c>
      <c r="E4261" s="43" t="str">
        <f t="shared" si="1994"/>
        <v/>
      </c>
      <c r="F4261" s="43" t="str">
        <f t="shared" si="1995"/>
        <v/>
      </c>
      <c r="G4261" s="43" t="str">
        <f>IF(A4261&lt;&gt;"",IF(A4261&lt;Data!$G$11*0.25,$C$13/$G$32,IF(A4261&gt;Data!$G$11*0.25,$C$13,$C$13*10)),"")</f>
        <v/>
      </c>
      <c r="H4261" s="43" t="str">
        <f>IF(A4261&lt;&gt;"",IF(Data!$G$9="constant",$C$13,IF(Data!$G$9="squeeze",G4261,F4261)),"")</f>
        <v/>
      </c>
      <c r="I4261" s="38" t="str">
        <f ca="1">IF(ISNUMBER(A4261),NORMINV(RAND(),0,IF(AND(Data!$G$9="squeeze",A4261&lt;Data!$G$11*0.25),$H$32,1)*$C$30*$C$13)*($C$14*$C$12),"")</f>
        <v/>
      </c>
      <c r="J4261" s="42" t="str">
        <f ca="1">IFERROR(IF(Data!$C$6="Real",B4261,I4261+J4260+($C$14*$C$12)*(NORMINV(RAND(),$C$15,CHOOSE($G$13,$C$13,F4261,G4261)))),"")</f>
        <v/>
      </c>
      <c r="K4261" s="88" t="str">
        <f>IF(ISNUMBER(A4261), IF($G$16="fixed",$G$17,MIN(H4261*Data!$C$7*$C$16*0.5,$C$17*Data!$C$7))*$C$12,"")</f>
        <v/>
      </c>
      <c r="L4261" s="42" t="str">
        <f t="shared" ca="1" si="2010"/>
        <v/>
      </c>
      <c r="M4261" s="44" t="str">
        <f t="shared" ca="1" si="2011"/>
        <v/>
      </c>
      <c r="N4261" s="44" t="str">
        <f t="shared" ca="1" si="2012"/>
        <v/>
      </c>
      <c r="O4261" s="108" t="str">
        <f t="shared" si="1996"/>
        <v/>
      </c>
      <c r="P4261" s="102" t="str">
        <f t="shared" si="1997"/>
        <v/>
      </c>
      <c r="Q4261" s="102" t="str">
        <f t="shared" si="1998"/>
        <v/>
      </c>
      <c r="R4261" s="120" t="str">
        <f t="shared" si="1999"/>
        <v/>
      </c>
      <c r="S4261" s="54" t="str">
        <f t="shared" si="2000"/>
        <v/>
      </c>
      <c r="T4261" s="5" t="str">
        <f t="shared" si="2001"/>
        <v/>
      </c>
      <c r="U4261" s="152" t="str">
        <f t="shared" si="1984"/>
        <v/>
      </c>
      <c r="V4261" s="152" t="str">
        <f t="shared" si="1985"/>
        <v/>
      </c>
      <c r="W4261" s="153" t="str">
        <f t="shared" si="1986"/>
        <v/>
      </c>
      <c r="X4261" s="153" t="str">
        <f t="shared" si="1987"/>
        <v/>
      </c>
      <c r="Y4261" s="153" t="str">
        <f t="shared" si="1988"/>
        <v/>
      </c>
      <c r="Z4261" s="153" t="str">
        <f t="shared" si="1989"/>
        <v/>
      </c>
      <c r="AA4261" s="152" t="str">
        <f t="shared" si="1990"/>
        <v/>
      </c>
      <c r="AB4261" s="152" t="str">
        <f t="shared" si="1991"/>
        <v/>
      </c>
      <c r="AC4261" s="154" t="str">
        <f t="shared" si="2002"/>
        <v/>
      </c>
      <c r="AD4261" s="154" t="str">
        <f t="shared" si="2003"/>
        <v/>
      </c>
      <c r="AE4261" s="3" t="str">
        <f t="shared" si="2004"/>
        <v/>
      </c>
      <c r="AF4261" s="3" t="str">
        <f t="shared" si="2005"/>
        <v/>
      </c>
      <c r="AG4261" s="3" t="str">
        <f t="shared" si="2006"/>
        <v/>
      </c>
      <c r="AH4261" s="4" t="str">
        <f t="shared" si="2007"/>
        <v/>
      </c>
      <c r="AI4261" s="75" t="str">
        <f t="shared" si="2008"/>
        <v/>
      </c>
      <c r="AJ4261" s="75" t="str">
        <f t="shared" si="2009"/>
        <v/>
      </c>
    </row>
    <row r="4262" spans="1:36">
      <c r="A4262" s="41" t="str">
        <f t="shared" si="1992"/>
        <v/>
      </c>
      <c r="B4262" s="150" t="str">
        <f>IF(ISNUMBER(A4262),INDEX('MetaTrader Import'!$H$13:$J$5893,TRUNC(((A4262-$A$39+1)-1)/3)+1,MOD((A4262-$A$39+1)-1,3)+1),"")</f>
        <v/>
      </c>
      <c r="C4262" s="43" t="str">
        <f t="shared" si="1993"/>
        <v/>
      </c>
      <c r="D4262" s="43" t="str">
        <f t="shared" ca="1" si="1983"/>
        <v/>
      </c>
      <c r="E4262" s="43" t="str">
        <f t="shared" si="1994"/>
        <v/>
      </c>
      <c r="F4262" s="43" t="str">
        <f t="shared" si="1995"/>
        <v/>
      </c>
      <c r="G4262" s="43" t="str">
        <f>IF(A4262&lt;&gt;"",IF(A4262&lt;Data!$G$11*0.25,$C$13/$G$32,IF(A4262&gt;Data!$G$11*0.25,$C$13,$C$13*10)),"")</f>
        <v/>
      </c>
      <c r="H4262" s="43" t="str">
        <f>IF(A4262&lt;&gt;"",IF(Data!$G$9="constant",$C$13,IF(Data!$G$9="squeeze",G4262,F4262)),"")</f>
        <v/>
      </c>
      <c r="I4262" s="38" t="str">
        <f ca="1">IF(ISNUMBER(A4262),NORMINV(RAND(),0,IF(AND(Data!$G$9="squeeze",A4262&lt;Data!$G$11*0.25),$H$32,1)*$C$30*$C$13)*($C$14*$C$12),"")</f>
        <v/>
      </c>
      <c r="J4262" s="42" t="str">
        <f ca="1">IFERROR(IF(Data!$C$6="Real",B4262,I4262+J4261+($C$14*$C$12)*(NORMINV(RAND(),$C$15,CHOOSE($G$13,$C$13,F4262,G4262)))),"")</f>
        <v/>
      </c>
      <c r="K4262" s="88" t="str">
        <f>IF(ISNUMBER(A4262), IF($G$16="fixed",$G$17,MIN(H4262*Data!$C$7*$C$16*0.5,$C$17*Data!$C$7))*$C$12,"")</f>
        <v/>
      </c>
      <c r="L4262" s="42" t="str">
        <f t="shared" ca="1" si="2010"/>
        <v/>
      </c>
      <c r="M4262" s="44" t="str">
        <f t="shared" ca="1" si="2011"/>
        <v/>
      </c>
      <c r="N4262" s="44" t="str">
        <f t="shared" ca="1" si="2012"/>
        <v/>
      </c>
      <c r="O4262" s="108" t="str">
        <f t="shared" si="1996"/>
        <v/>
      </c>
      <c r="P4262" s="102" t="str">
        <f t="shared" si="1997"/>
        <v/>
      </c>
      <c r="Q4262" s="102" t="str">
        <f t="shared" si="1998"/>
        <v/>
      </c>
      <c r="R4262" s="120" t="str">
        <f t="shared" si="1999"/>
        <v/>
      </c>
      <c r="S4262" s="54" t="str">
        <f t="shared" si="2000"/>
        <v/>
      </c>
      <c r="T4262" s="5" t="str">
        <f t="shared" si="2001"/>
        <v/>
      </c>
      <c r="U4262" s="152" t="str">
        <f t="shared" si="1984"/>
        <v/>
      </c>
      <c r="V4262" s="152" t="str">
        <f t="shared" si="1985"/>
        <v/>
      </c>
      <c r="W4262" s="153" t="str">
        <f t="shared" si="1986"/>
        <v/>
      </c>
      <c r="X4262" s="153" t="str">
        <f t="shared" si="1987"/>
        <v/>
      </c>
      <c r="Y4262" s="153" t="str">
        <f t="shared" si="1988"/>
        <v/>
      </c>
      <c r="Z4262" s="153" t="str">
        <f t="shared" si="1989"/>
        <v/>
      </c>
      <c r="AA4262" s="152" t="str">
        <f t="shared" si="1990"/>
        <v/>
      </c>
      <c r="AB4262" s="152" t="str">
        <f t="shared" si="1991"/>
        <v/>
      </c>
      <c r="AC4262" s="154" t="str">
        <f t="shared" si="2002"/>
        <v/>
      </c>
      <c r="AD4262" s="154" t="str">
        <f t="shared" si="2003"/>
        <v/>
      </c>
      <c r="AE4262" s="3" t="str">
        <f t="shared" si="2004"/>
        <v/>
      </c>
      <c r="AF4262" s="3" t="str">
        <f t="shared" si="2005"/>
        <v/>
      </c>
      <c r="AG4262" s="3" t="str">
        <f t="shared" si="2006"/>
        <v/>
      </c>
      <c r="AH4262" s="4" t="str">
        <f t="shared" si="2007"/>
        <v/>
      </c>
      <c r="AI4262" s="75" t="str">
        <f t="shared" si="2008"/>
        <v/>
      </c>
      <c r="AJ4262" s="75" t="str">
        <f t="shared" si="2009"/>
        <v/>
      </c>
    </row>
    <row r="4263" spans="1:36">
      <c r="A4263" s="41" t="str">
        <f t="shared" si="1992"/>
        <v/>
      </c>
      <c r="B4263" s="150" t="str">
        <f>IF(ISNUMBER(A4263),INDEX('MetaTrader Import'!$H$13:$J$5893,TRUNC(((A4263-$A$39+1)-1)/3)+1,MOD((A4263-$A$39+1)-1,3)+1),"")</f>
        <v/>
      </c>
      <c r="C4263" s="43" t="str">
        <f t="shared" si="1993"/>
        <v/>
      </c>
      <c r="D4263" s="43" t="str">
        <f t="shared" ca="1" si="1983"/>
        <v/>
      </c>
      <c r="E4263" s="43" t="str">
        <f t="shared" si="1994"/>
        <v/>
      </c>
      <c r="F4263" s="43" t="str">
        <f t="shared" si="1995"/>
        <v/>
      </c>
      <c r="G4263" s="43" t="str">
        <f>IF(A4263&lt;&gt;"",IF(A4263&lt;Data!$G$11*0.25,$C$13/$G$32,IF(A4263&gt;Data!$G$11*0.25,$C$13,$C$13*10)),"")</f>
        <v/>
      </c>
      <c r="H4263" s="43" t="str">
        <f>IF(A4263&lt;&gt;"",IF(Data!$G$9="constant",$C$13,IF(Data!$G$9="squeeze",G4263,F4263)),"")</f>
        <v/>
      </c>
      <c r="I4263" s="38" t="str">
        <f ca="1">IF(ISNUMBER(A4263),NORMINV(RAND(),0,IF(AND(Data!$G$9="squeeze",A4263&lt;Data!$G$11*0.25),$H$32,1)*$C$30*$C$13)*($C$14*$C$12),"")</f>
        <v/>
      </c>
      <c r="J4263" s="42" t="str">
        <f ca="1">IFERROR(IF(Data!$C$6="Real",B4263,I4263+J4262+($C$14*$C$12)*(NORMINV(RAND(),$C$15,CHOOSE($G$13,$C$13,F4263,G4263)))),"")</f>
        <v/>
      </c>
      <c r="K4263" s="88" t="str">
        <f>IF(ISNUMBER(A4263), IF($G$16="fixed",$G$17,MIN(H4263*Data!$C$7*$C$16*0.5,$C$17*Data!$C$7))*$C$12,"")</f>
        <v/>
      </c>
      <c r="L4263" s="42" t="str">
        <f t="shared" ca="1" si="2010"/>
        <v/>
      </c>
      <c r="M4263" s="44" t="str">
        <f t="shared" ca="1" si="2011"/>
        <v/>
      </c>
      <c r="N4263" s="44" t="str">
        <f t="shared" ca="1" si="2012"/>
        <v/>
      </c>
      <c r="O4263" s="108" t="str">
        <f t="shared" si="1996"/>
        <v/>
      </c>
      <c r="P4263" s="102" t="str">
        <f t="shared" si="1997"/>
        <v/>
      </c>
      <c r="Q4263" s="102" t="str">
        <f t="shared" si="1998"/>
        <v/>
      </c>
      <c r="R4263" s="120" t="str">
        <f t="shared" si="1999"/>
        <v/>
      </c>
      <c r="S4263" s="54" t="str">
        <f t="shared" si="2000"/>
        <v/>
      </c>
      <c r="T4263" s="5" t="str">
        <f t="shared" si="2001"/>
        <v/>
      </c>
      <c r="U4263" s="152" t="str">
        <f t="shared" si="1984"/>
        <v/>
      </c>
      <c r="V4263" s="152" t="str">
        <f t="shared" si="1985"/>
        <v/>
      </c>
      <c r="W4263" s="153" t="str">
        <f t="shared" si="1986"/>
        <v/>
      </c>
      <c r="X4263" s="153" t="str">
        <f t="shared" si="1987"/>
        <v/>
      </c>
      <c r="Y4263" s="153" t="str">
        <f t="shared" si="1988"/>
        <v/>
      </c>
      <c r="Z4263" s="153" t="str">
        <f t="shared" si="1989"/>
        <v/>
      </c>
      <c r="AA4263" s="152" t="str">
        <f t="shared" si="1990"/>
        <v/>
      </c>
      <c r="AB4263" s="152" t="str">
        <f t="shared" si="1991"/>
        <v/>
      </c>
      <c r="AC4263" s="154" t="str">
        <f t="shared" si="2002"/>
        <v/>
      </c>
      <c r="AD4263" s="154" t="str">
        <f t="shared" si="2003"/>
        <v/>
      </c>
      <c r="AE4263" s="3" t="str">
        <f t="shared" si="2004"/>
        <v/>
      </c>
      <c r="AF4263" s="3" t="str">
        <f t="shared" si="2005"/>
        <v/>
      </c>
      <c r="AG4263" s="3" t="str">
        <f t="shared" si="2006"/>
        <v/>
      </c>
      <c r="AH4263" s="4" t="str">
        <f t="shared" si="2007"/>
        <v/>
      </c>
      <c r="AI4263" s="75" t="str">
        <f t="shared" si="2008"/>
        <v/>
      </c>
      <c r="AJ4263" s="75" t="str">
        <f t="shared" si="2009"/>
        <v/>
      </c>
    </row>
    <row r="4264" spans="1:36">
      <c r="A4264" s="41" t="str">
        <f t="shared" si="1992"/>
        <v/>
      </c>
      <c r="B4264" s="150" t="str">
        <f>IF(ISNUMBER(A4264),INDEX('MetaTrader Import'!$H$13:$J$5893,TRUNC(((A4264-$A$39+1)-1)/3)+1,MOD((A4264-$A$39+1)-1,3)+1),"")</f>
        <v/>
      </c>
      <c r="C4264" s="43" t="str">
        <f t="shared" si="1993"/>
        <v/>
      </c>
      <c r="D4264" s="43" t="str">
        <f t="shared" ca="1" si="1983"/>
        <v/>
      </c>
      <c r="E4264" s="43" t="str">
        <f t="shared" si="1994"/>
        <v/>
      </c>
      <c r="F4264" s="43" t="str">
        <f t="shared" si="1995"/>
        <v/>
      </c>
      <c r="G4264" s="43" t="str">
        <f>IF(A4264&lt;&gt;"",IF(A4264&lt;Data!$G$11*0.25,$C$13/$G$32,IF(A4264&gt;Data!$G$11*0.25,$C$13,$C$13*10)),"")</f>
        <v/>
      </c>
      <c r="H4264" s="43" t="str">
        <f>IF(A4264&lt;&gt;"",IF(Data!$G$9="constant",$C$13,IF(Data!$G$9="squeeze",G4264,F4264)),"")</f>
        <v/>
      </c>
      <c r="I4264" s="38" t="str">
        <f ca="1">IF(ISNUMBER(A4264),NORMINV(RAND(),0,IF(AND(Data!$G$9="squeeze",A4264&lt;Data!$G$11*0.25),$H$32,1)*$C$30*$C$13)*($C$14*$C$12),"")</f>
        <v/>
      </c>
      <c r="J4264" s="42" t="str">
        <f ca="1">IFERROR(IF(Data!$C$6="Real",B4264,I4264+J4263+($C$14*$C$12)*(NORMINV(RAND(),$C$15,CHOOSE($G$13,$C$13,F4264,G4264)))),"")</f>
        <v/>
      </c>
      <c r="K4264" s="88" t="str">
        <f>IF(ISNUMBER(A4264), IF($G$16="fixed",$G$17,MIN(H4264*Data!$C$7*$C$16*0.5,$C$17*Data!$C$7))*$C$12,"")</f>
        <v/>
      </c>
      <c r="L4264" s="42" t="str">
        <f t="shared" ca="1" si="2010"/>
        <v/>
      </c>
      <c r="M4264" s="44" t="str">
        <f t="shared" ca="1" si="2011"/>
        <v/>
      </c>
      <c r="N4264" s="44" t="str">
        <f t="shared" ca="1" si="2012"/>
        <v/>
      </c>
      <c r="O4264" s="108" t="str">
        <f t="shared" si="1996"/>
        <v/>
      </c>
      <c r="P4264" s="102" t="str">
        <f t="shared" si="1997"/>
        <v/>
      </c>
      <c r="Q4264" s="102" t="str">
        <f t="shared" si="1998"/>
        <v/>
      </c>
      <c r="R4264" s="120" t="str">
        <f t="shared" si="1999"/>
        <v/>
      </c>
      <c r="S4264" s="54" t="str">
        <f t="shared" si="2000"/>
        <v/>
      </c>
      <c r="T4264" s="5" t="str">
        <f t="shared" si="2001"/>
        <v/>
      </c>
      <c r="U4264" s="152" t="str">
        <f t="shared" si="1984"/>
        <v/>
      </c>
      <c r="V4264" s="152" t="str">
        <f t="shared" si="1985"/>
        <v/>
      </c>
      <c r="W4264" s="153" t="str">
        <f t="shared" si="1986"/>
        <v/>
      </c>
      <c r="X4264" s="153" t="str">
        <f t="shared" si="1987"/>
        <v/>
      </c>
      <c r="Y4264" s="153" t="str">
        <f t="shared" si="1988"/>
        <v/>
      </c>
      <c r="Z4264" s="153" t="str">
        <f t="shared" si="1989"/>
        <v/>
      </c>
      <c r="AA4264" s="152" t="str">
        <f t="shared" si="1990"/>
        <v/>
      </c>
      <c r="AB4264" s="152" t="str">
        <f t="shared" si="1991"/>
        <v/>
      </c>
      <c r="AC4264" s="154" t="str">
        <f t="shared" si="2002"/>
        <v/>
      </c>
      <c r="AD4264" s="154" t="str">
        <f t="shared" si="2003"/>
        <v/>
      </c>
      <c r="AE4264" s="3" t="str">
        <f t="shared" si="2004"/>
        <v/>
      </c>
      <c r="AF4264" s="3" t="str">
        <f t="shared" si="2005"/>
        <v/>
      </c>
      <c r="AG4264" s="3" t="str">
        <f t="shared" si="2006"/>
        <v/>
      </c>
      <c r="AH4264" s="4" t="str">
        <f t="shared" si="2007"/>
        <v/>
      </c>
      <c r="AI4264" s="75" t="str">
        <f t="shared" si="2008"/>
        <v/>
      </c>
      <c r="AJ4264" s="75" t="str">
        <f t="shared" si="2009"/>
        <v/>
      </c>
    </row>
    <row r="4265" spans="1:36">
      <c r="A4265" s="41" t="str">
        <f t="shared" si="1992"/>
        <v/>
      </c>
      <c r="B4265" s="150" t="str">
        <f>IF(ISNUMBER(A4265),INDEX('MetaTrader Import'!$H$13:$J$5893,TRUNC(((A4265-$A$39+1)-1)/3)+1,MOD((A4265-$A$39+1)-1,3)+1),"")</f>
        <v/>
      </c>
      <c r="C4265" s="43" t="str">
        <f t="shared" si="1993"/>
        <v/>
      </c>
      <c r="D4265" s="43" t="str">
        <f t="shared" ca="1" si="1983"/>
        <v/>
      </c>
      <c r="E4265" s="43" t="str">
        <f t="shared" si="1994"/>
        <v/>
      </c>
      <c r="F4265" s="43" t="str">
        <f t="shared" si="1995"/>
        <v/>
      </c>
      <c r="G4265" s="43" t="str">
        <f>IF(A4265&lt;&gt;"",IF(A4265&lt;Data!$G$11*0.25,$C$13/$G$32,IF(A4265&gt;Data!$G$11*0.25,$C$13,$C$13*10)),"")</f>
        <v/>
      </c>
      <c r="H4265" s="43" t="str">
        <f>IF(A4265&lt;&gt;"",IF(Data!$G$9="constant",$C$13,IF(Data!$G$9="squeeze",G4265,F4265)),"")</f>
        <v/>
      </c>
      <c r="I4265" s="38" t="str">
        <f ca="1">IF(ISNUMBER(A4265),NORMINV(RAND(),0,IF(AND(Data!$G$9="squeeze",A4265&lt;Data!$G$11*0.25),$H$32,1)*$C$30*$C$13)*($C$14*$C$12),"")</f>
        <v/>
      </c>
      <c r="J4265" s="42" t="str">
        <f ca="1">IFERROR(IF(Data!$C$6="Real",B4265,I4265+J4264+($C$14*$C$12)*(NORMINV(RAND(),$C$15,CHOOSE($G$13,$C$13,F4265,G4265)))),"")</f>
        <v/>
      </c>
      <c r="K4265" s="88" t="str">
        <f>IF(ISNUMBER(A4265), IF($G$16="fixed",$G$17,MIN(H4265*Data!$C$7*$C$16*0.5,$C$17*Data!$C$7))*$C$12,"")</f>
        <v/>
      </c>
      <c r="L4265" s="42" t="str">
        <f t="shared" ca="1" si="2010"/>
        <v/>
      </c>
      <c r="M4265" s="44" t="str">
        <f t="shared" ca="1" si="2011"/>
        <v/>
      </c>
      <c r="N4265" s="44" t="str">
        <f t="shared" ca="1" si="2012"/>
        <v/>
      </c>
      <c r="O4265" s="108" t="str">
        <f t="shared" si="1996"/>
        <v/>
      </c>
      <c r="P4265" s="102" t="str">
        <f t="shared" si="1997"/>
        <v/>
      </c>
      <c r="Q4265" s="102" t="str">
        <f t="shared" si="1998"/>
        <v/>
      </c>
      <c r="R4265" s="120" t="str">
        <f t="shared" si="1999"/>
        <v/>
      </c>
      <c r="S4265" s="54" t="str">
        <f t="shared" si="2000"/>
        <v/>
      </c>
      <c r="T4265" s="5" t="str">
        <f t="shared" si="2001"/>
        <v/>
      </c>
      <c r="U4265" s="152" t="str">
        <f t="shared" si="1984"/>
        <v/>
      </c>
      <c r="V4265" s="152" t="str">
        <f t="shared" si="1985"/>
        <v/>
      </c>
      <c r="W4265" s="153" t="str">
        <f t="shared" si="1986"/>
        <v/>
      </c>
      <c r="X4265" s="153" t="str">
        <f t="shared" si="1987"/>
        <v/>
      </c>
      <c r="Y4265" s="153" t="str">
        <f t="shared" si="1988"/>
        <v/>
      </c>
      <c r="Z4265" s="153" t="str">
        <f t="shared" si="1989"/>
        <v/>
      </c>
      <c r="AA4265" s="152" t="str">
        <f t="shared" si="1990"/>
        <v/>
      </c>
      <c r="AB4265" s="152" t="str">
        <f t="shared" si="1991"/>
        <v/>
      </c>
      <c r="AC4265" s="154" t="str">
        <f t="shared" si="2002"/>
        <v/>
      </c>
      <c r="AD4265" s="154" t="str">
        <f t="shared" si="2003"/>
        <v/>
      </c>
      <c r="AE4265" s="3" t="str">
        <f t="shared" si="2004"/>
        <v/>
      </c>
      <c r="AF4265" s="3" t="str">
        <f t="shared" si="2005"/>
        <v/>
      </c>
      <c r="AG4265" s="3" t="str">
        <f t="shared" si="2006"/>
        <v/>
      </c>
      <c r="AH4265" s="4" t="str">
        <f t="shared" si="2007"/>
        <v/>
      </c>
      <c r="AI4265" s="75" t="str">
        <f t="shared" si="2008"/>
        <v/>
      </c>
      <c r="AJ4265" s="75" t="str">
        <f t="shared" si="2009"/>
        <v/>
      </c>
    </row>
    <row r="4266" spans="1:36">
      <c r="A4266" s="41" t="str">
        <f t="shared" si="1992"/>
        <v/>
      </c>
      <c r="B4266" s="150" t="str">
        <f>IF(ISNUMBER(A4266),INDEX('MetaTrader Import'!$H$13:$J$5893,TRUNC(((A4266-$A$39+1)-1)/3)+1,MOD((A4266-$A$39+1)-1,3)+1),"")</f>
        <v/>
      </c>
      <c r="C4266" s="43" t="str">
        <f t="shared" si="1993"/>
        <v/>
      </c>
      <c r="D4266" s="43" t="str">
        <f t="shared" ca="1" si="1983"/>
        <v/>
      </c>
      <c r="E4266" s="43" t="str">
        <f t="shared" si="1994"/>
        <v/>
      </c>
      <c r="F4266" s="43" t="str">
        <f t="shared" si="1995"/>
        <v/>
      </c>
      <c r="G4266" s="43" t="str">
        <f>IF(A4266&lt;&gt;"",IF(A4266&lt;Data!$G$11*0.25,$C$13/$G$32,IF(A4266&gt;Data!$G$11*0.25,$C$13,$C$13*10)),"")</f>
        <v/>
      </c>
      <c r="H4266" s="43" t="str">
        <f>IF(A4266&lt;&gt;"",IF(Data!$G$9="constant",$C$13,IF(Data!$G$9="squeeze",G4266,F4266)),"")</f>
        <v/>
      </c>
      <c r="I4266" s="38" t="str">
        <f ca="1">IF(ISNUMBER(A4266),NORMINV(RAND(),0,IF(AND(Data!$G$9="squeeze",A4266&lt;Data!$G$11*0.25),$H$32,1)*$C$30*$C$13)*($C$14*$C$12),"")</f>
        <v/>
      </c>
      <c r="J4266" s="42" t="str">
        <f ca="1">IFERROR(IF(Data!$C$6="Real",B4266,I4266+J4265+($C$14*$C$12)*(NORMINV(RAND(),$C$15,CHOOSE($G$13,$C$13,F4266,G4266)))),"")</f>
        <v/>
      </c>
      <c r="K4266" s="88" t="str">
        <f>IF(ISNUMBER(A4266), IF($G$16="fixed",$G$17,MIN(H4266*Data!$C$7*$C$16*0.5,$C$17*Data!$C$7))*$C$12,"")</f>
        <v/>
      </c>
      <c r="L4266" s="42" t="str">
        <f t="shared" ca="1" si="2010"/>
        <v/>
      </c>
      <c r="M4266" s="44" t="str">
        <f t="shared" ca="1" si="2011"/>
        <v/>
      </c>
      <c r="N4266" s="44" t="str">
        <f t="shared" ca="1" si="2012"/>
        <v/>
      </c>
      <c r="O4266" s="108" t="str">
        <f t="shared" si="1996"/>
        <v/>
      </c>
      <c r="P4266" s="102" t="str">
        <f t="shared" si="1997"/>
        <v/>
      </c>
      <c r="Q4266" s="102" t="str">
        <f t="shared" si="1998"/>
        <v/>
      </c>
      <c r="R4266" s="120" t="str">
        <f t="shared" si="1999"/>
        <v/>
      </c>
      <c r="S4266" s="54" t="str">
        <f t="shared" si="2000"/>
        <v/>
      </c>
      <c r="T4266" s="5" t="str">
        <f t="shared" si="2001"/>
        <v/>
      </c>
      <c r="U4266" s="152" t="str">
        <f t="shared" si="1984"/>
        <v/>
      </c>
      <c r="V4266" s="152" t="str">
        <f t="shared" si="1985"/>
        <v/>
      </c>
      <c r="W4266" s="153" t="str">
        <f t="shared" si="1986"/>
        <v/>
      </c>
      <c r="X4266" s="153" t="str">
        <f t="shared" si="1987"/>
        <v/>
      </c>
      <c r="Y4266" s="153" t="str">
        <f t="shared" si="1988"/>
        <v/>
      </c>
      <c r="Z4266" s="153" t="str">
        <f t="shared" si="1989"/>
        <v/>
      </c>
      <c r="AA4266" s="152" t="str">
        <f t="shared" si="1990"/>
        <v/>
      </c>
      <c r="AB4266" s="152" t="str">
        <f t="shared" si="1991"/>
        <v/>
      </c>
      <c r="AC4266" s="154" t="str">
        <f t="shared" si="2002"/>
        <v/>
      </c>
      <c r="AD4266" s="154" t="str">
        <f t="shared" si="2003"/>
        <v/>
      </c>
      <c r="AE4266" s="3" t="str">
        <f t="shared" si="2004"/>
        <v/>
      </c>
      <c r="AF4266" s="3" t="str">
        <f t="shared" si="2005"/>
        <v/>
      </c>
      <c r="AG4266" s="3" t="str">
        <f t="shared" si="2006"/>
        <v/>
      </c>
      <c r="AH4266" s="4" t="str">
        <f t="shared" si="2007"/>
        <v/>
      </c>
      <c r="AI4266" s="75" t="str">
        <f t="shared" si="2008"/>
        <v/>
      </c>
      <c r="AJ4266" s="75" t="str">
        <f t="shared" si="2009"/>
        <v/>
      </c>
    </row>
    <row r="4267" spans="1:36">
      <c r="A4267" s="41" t="str">
        <f t="shared" si="1992"/>
        <v/>
      </c>
      <c r="B4267" s="150" t="str">
        <f>IF(ISNUMBER(A4267),INDEX('MetaTrader Import'!$H$13:$J$5893,TRUNC(((A4267-$A$39+1)-1)/3)+1,MOD((A4267-$A$39+1)-1,3)+1),"")</f>
        <v/>
      </c>
      <c r="C4267" s="43" t="str">
        <f t="shared" si="1993"/>
        <v/>
      </c>
      <c r="D4267" s="43" t="str">
        <f t="shared" ca="1" si="1983"/>
        <v/>
      </c>
      <c r="E4267" s="43" t="str">
        <f t="shared" si="1994"/>
        <v/>
      </c>
      <c r="F4267" s="43" t="str">
        <f t="shared" si="1995"/>
        <v/>
      </c>
      <c r="G4267" s="43" t="str">
        <f>IF(A4267&lt;&gt;"",IF(A4267&lt;Data!$G$11*0.25,$C$13/$G$32,IF(A4267&gt;Data!$G$11*0.25,$C$13,$C$13*10)),"")</f>
        <v/>
      </c>
      <c r="H4267" s="43" t="str">
        <f>IF(A4267&lt;&gt;"",IF(Data!$G$9="constant",$C$13,IF(Data!$G$9="squeeze",G4267,F4267)),"")</f>
        <v/>
      </c>
      <c r="I4267" s="38" t="str">
        <f ca="1">IF(ISNUMBER(A4267),NORMINV(RAND(),0,IF(AND(Data!$G$9="squeeze",A4267&lt;Data!$G$11*0.25),$H$32,1)*$C$30*$C$13)*($C$14*$C$12),"")</f>
        <v/>
      </c>
      <c r="J4267" s="42" t="str">
        <f ca="1">IFERROR(IF(Data!$C$6="Real",B4267,I4267+J4266+($C$14*$C$12)*(NORMINV(RAND(),$C$15,CHOOSE($G$13,$C$13,F4267,G4267)))),"")</f>
        <v/>
      </c>
      <c r="K4267" s="88" t="str">
        <f>IF(ISNUMBER(A4267), IF($G$16="fixed",$G$17,MIN(H4267*Data!$C$7*$C$16*0.5,$C$17*Data!$C$7))*$C$12,"")</f>
        <v/>
      </c>
      <c r="L4267" s="42" t="str">
        <f t="shared" ca="1" si="2010"/>
        <v/>
      </c>
      <c r="M4267" s="44" t="str">
        <f t="shared" ca="1" si="2011"/>
        <v/>
      </c>
      <c r="N4267" s="44" t="str">
        <f t="shared" ca="1" si="2012"/>
        <v/>
      </c>
      <c r="O4267" s="108" t="str">
        <f t="shared" si="1996"/>
        <v/>
      </c>
      <c r="P4267" s="102" t="str">
        <f t="shared" si="1997"/>
        <v/>
      </c>
      <c r="Q4267" s="102" t="str">
        <f t="shared" si="1998"/>
        <v/>
      </c>
      <c r="R4267" s="120" t="str">
        <f t="shared" si="1999"/>
        <v/>
      </c>
      <c r="S4267" s="54" t="str">
        <f t="shared" si="2000"/>
        <v/>
      </c>
      <c r="T4267" s="5" t="str">
        <f t="shared" si="2001"/>
        <v/>
      </c>
      <c r="U4267" s="152" t="str">
        <f t="shared" si="1984"/>
        <v/>
      </c>
      <c r="V4267" s="152" t="str">
        <f t="shared" si="1985"/>
        <v/>
      </c>
      <c r="W4267" s="153" t="str">
        <f t="shared" si="1986"/>
        <v/>
      </c>
      <c r="X4267" s="153" t="str">
        <f t="shared" si="1987"/>
        <v/>
      </c>
      <c r="Y4267" s="153" t="str">
        <f t="shared" si="1988"/>
        <v/>
      </c>
      <c r="Z4267" s="153" t="str">
        <f t="shared" si="1989"/>
        <v/>
      </c>
      <c r="AA4267" s="152" t="str">
        <f t="shared" si="1990"/>
        <v/>
      </c>
      <c r="AB4267" s="152" t="str">
        <f t="shared" si="1991"/>
        <v/>
      </c>
      <c r="AC4267" s="154" t="str">
        <f t="shared" si="2002"/>
        <v/>
      </c>
      <c r="AD4267" s="154" t="str">
        <f t="shared" si="2003"/>
        <v/>
      </c>
      <c r="AE4267" s="3" t="str">
        <f t="shared" si="2004"/>
        <v/>
      </c>
      <c r="AF4267" s="3" t="str">
        <f t="shared" si="2005"/>
        <v/>
      </c>
      <c r="AG4267" s="3" t="str">
        <f t="shared" si="2006"/>
        <v/>
      </c>
      <c r="AH4267" s="4" t="str">
        <f t="shared" si="2007"/>
        <v/>
      </c>
      <c r="AI4267" s="75" t="str">
        <f t="shared" si="2008"/>
        <v/>
      </c>
      <c r="AJ4267" s="75" t="str">
        <f t="shared" si="2009"/>
        <v/>
      </c>
    </row>
    <row r="4268" spans="1:36">
      <c r="A4268" s="41" t="str">
        <f t="shared" si="1992"/>
        <v/>
      </c>
      <c r="B4268" s="150" t="str">
        <f>IF(ISNUMBER(A4268),INDEX('MetaTrader Import'!$H$13:$J$5893,TRUNC(((A4268-$A$39+1)-1)/3)+1,MOD((A4268-$A$39+1)-1,3)+1),"")</f>
        <v/>
      </c>
      <c r="C4268" s="43" t="str">
        <f t="shared" si="1993"/>
        <v/>
      </c>
      <c r="D4268" s="43" t="str">
        <f t="shared" ca="1" si="1983"/>
        <v/>
      </c>
      <c r="E4268" s="43" t="str">
        <f t="shared" si="1994"/>
        <v/>
      </c>
      <c r="F4268" s="43" t="str">
        <f t="shared" si="1995"/>
        <v/>
      </c>
      <c r="G4268" s="43" t="str">
        <f>IF(A4268&lt;&gt;"",IF(A4268&lt;Data!$G$11*0.25,$C$13/$G$32,IF(A4268&gt;Data!$G$11*0.25,$C$13,$C$13*10)),"")</f>
        <v/>
      </c>
      <c r="H4268" s="43" t="str">
        <f>IF(A4268&lt;&gt;"",IF(Data!$G$9="constant",$C$13,IF(Data!$G$9="squeeze",G4268,F4268)),"")</f>
        <v/>
      </c>
      <c r="I4268" s="38" t="str">
        <f ca="1">IF(ISNUMBER(A4268),NORMINV(RAND(),0,IF(AND(Data!$G$9="squeeze",A4268&lt;Data!$G$11*0.25),$H$32,1)*$C$30*$C$13)*($C$14*$C$12),"")</f>
        <v/>
      </c>
      <c r="J4268" s="42" t="str">
        <f ca="1">IFERROR(IF(Data!$C$6="Real",B4268,I4268+J4267+($C$14*$C$12)*(NORMINV(RAND(),$C$15,CHOOSE($G$13,$C$13,F4268,G4268)))),"")</f>
        <v/>
      </c>
      <c r="K4268" s="88" t="str">
        <f>IF(ISNUMBER(A4268), IF($G$16="fixed",$G$17,MIN(H4268*Data!$C$7*$C$16*0.5,$C$17*Data!$C$7))*$C$12,"")</f>
        <v/>
      </c>
      <c r="L4268" s="42" t="str">
        <f t="shared" ca="1" si="2010"/>
        <v/>
      </c>
      <c r="M4268" s="44" t="str">
        <f t="shared" ca="1" si="2011"/>
        <v/>
      </c>
      <c r="N4268" s="44" t="str">
        <f t="shared" ca="1" si="2012"/>
        <v/>
      </c>
      <c r="O4268" s="108" t="str">
        <f t="shared" si="1996"/>
        <v/>
      </c>
      <c r="P4268" s="102" t="str">
        <f t="shared" si="1997"/>
        <v/>
      </c>
      <c r="Q4268" s="102" t="str">
        <f t="shared" si="1998"/>
        <v/>
      </c>
      <c r="R4268" s="120" t="str">
        <f t="shared" si="1999"/>
        <v/>
      </c>
      <c r="S4268" s="54" t="str">
        <f t="shared" si="2000"/>
        <v/>
      </c>
      <c r="T4268" s="5" t="str">
        <f t="shared" si="2001"/>
        <v/>
      </c>
      <c r="U4268" s="152" t="str">
        <f t="shared" si="1984"/>
        <v/>
      </c>
      <c r="V4268" s="152" t="str">
        <f t="shared" si="1985"/>
        <v/>
      </c>
      <c r="W4268" s="153" t="str">
        <f t="shared" si="1986"/>
        <v/>
      </c>
      <c r="X4268" s="153" t="str">
        <f t="shared" si="1987"/>
        <v/>
      </c>
      <c r="Y4268" s="153" t="str">
        <f t="shared" si="1988"/>
        <v/>
      </c>
      <c r="Z4268" s="153" t="str">
        <f t="shared" si="1989"/>
        <v/>
      </c>
      <c r="AA4268" s="152" t="str">
        <f t="shared" si="1990"/>
        <v/>
      </c>
      <c r="AB4268" s="152" t="str">
        <f t="shared" si="1991"/>
        <v/>
      </c>
      <c r="AC4268" s="154" t="str">
        <f t="shared" si="2002"/>
        <v/>
      </c>
      <c r="AD4268" s="154" t="str">
        <f t="shared" si="2003"/>
        <v/>
      </c>
      <c r="AE4268" s="3" t="str">
        <f t="shared" si="2004"/>
        <v/>
      </c>
      <c r="AF4268" s="3" t="str">
        <f t="shared" si="2005"/>
        <v/>
      </c>
      <c r="AG4268" s="3" t="str">
        <f t="shared" si="2006"/>
        <v/>
      </c>
      <c r="AH4268" s="4" t="str">
        <f t="shared" si="2007"/>
        <v/>
      </c>
      <c r="AI4268" s="75" t="str">
        <f t="shared" si="2008"/>
        <v/>
      </c>
      <c r="AJ4268" s="75" t="str">
        <f t="shared" si="2009"/>
        <v/>
      </c>
    </row>
    <row r="4269" spans="1:36">
      <c r="A4269" s="41" t="str">
        <f t="shared" si="1992"/>
        <v/>
      </c>
      <c r="B4269" s="150" t="str">
        <f>IF(ISNUMBER(A4269),INDEX('MetaTrader Import'!$H$13:$J$5893,TRUNC(((A4269-$A$39+1)-1)/3)+1,MOD((A4269-$A$39+1)-1,3)+1),"")</f>
        <v/>
      </c>
      <c r="C4269" s="43" t="str">
        <f t="shared" si="1993"/>
        <v/>
      </c>
      <c r="D4269" s="43" t="str">
        <f t="shared" ca="1" si="1983"/>
        <v/>
      </c>
      <c r="E4269" s="43" t="str">
        <f t="shared" si="1994"/>
        <v/>
      </c>
      <c r="F4269" s="43" t="str">
        <f t="shared" si="1995"/>
        <v/>
      </c>
      <c r="G4269" s="43" t="str">
        <f>IF(A4269&lt;&gt;"",IF(A4269&lt;Data!$G$11*0.25,$C$13/$G$32,IF(A4269&gt;Data!$G$11*0.25,$C$13,$C$13*10)),"")</f>
        <v/>
      </c>
      <c r="H4269" s="43" t="str">
        <f>IF(A4269&lt;&gt;"",IF(Data!$G$9="constant",$C$13,IF(Data!$G$9="squeeze",G4269,F4269)),"")</f>
        <v/>
      </c>
      <c r="I4269" s="38" t="str">
        <f ca="1">IF(ISNUMBER(A4269),NORMINV(RAND(),0,IF(AND(Data!$G$9="squeeze",A4269&lt;Data!$G$11*0.25),$H$32,1)*$C$30*$C$13)*($C$14*$C$12),"")</f>
        <v/>
      </c>
      <c r="J4269" s="42" t="str">
        <f ca="1">IFERROR(IF(Data!$C$6="Real",B4269,I4269+J4268+($C$14*$C$12)*(NORMINV(RAND(),$C$15,CHOOSE($G$13,$C$13,F4269,G4269)))),"")</f>
        <v/>
      </c>
      <c r="K4269" s="88" t="str">
        <f>IF(ISNUMBER(A4269), IF($G$16="fixed",$G$17,MIN(H4269*Data!$C$7*$C$16*0.5,$C$17*Data!$C$7))*$C$12,"")</f>
        <v/>
      </c>
      <c r="L4269" s="42" t="str">
        <f t="shared" ca="1" si="2010"/>
        <v/>
      </c>
      <c r="M4269" s="44" t="str">
        <f t="shared" ca="1" si="2011"/>
        <v/>
      </c>
      <c r="N4269" s="44" t="str">
        <f t="shared" ca="1" si="2012"/>
        <v/>
      </c>
      <c r="O4269" s="108" t="str">
        <f t="shared" si="1996"/>
        <v/>
      </c>
      <c r="P4269" s="102" t="str">
        <f t="shared" si="1997"/>
        <v/>
      </c>
      <c r="Q4269" s="102" t="str">
        <f t="shared" si="1998"/>
        <v/>
      </c>
      <c r="R4269" s="120" t="str">
        <f t="shared" si="1999"/>
        <v/>
      </c>
      <c r="S4269" s="54" t="str">
        <f t="shared" si="2000"/>
        <v/>
      </c>
      <c r="T4269" s="5" t="str">
        <f t="shared" si="2001"/>
        <v/>
      </c>
      <c r="U4269" s="152" t="str">
        <f t="shared" si="1984"/>
        <v/>
      </c>
      <c r="V4269" s="152" t="str">
        <f t="shared" si="1985"/>
        <v/>
      </c>
      <c r="W4269" s="153" t="str">
        <f t="shared" si="1986"/>
        <v/>
      </c>
      <c r="X4269" s="153" t="str">
        <f t="shared" si="1987"/>
        <v/>
      </c>
      <c r="Y4269" s="153" t="str">
        <f t="shared" si="1988"/>
        <v/>
      </c>
      <c r="Z4269" s="153" t="str">
        <f t="shared" si="1989"/>
        <v/>
      </c>
      <c r="AA4269" s="152" t="str">
        <f t="shared" si="1990"/>
        <v/>
      </c>
      <c r="AB4269" s="152" t="str">
        <f t="shared" si="1991"/>
        <v/>
      </c>
      <c r="AC4269" s="154" t="str">
        <f t="shared" si="2002"/>
        <v/>
      </c>
      <c r="AD4269" s="154" t="str">
        <f t="shared" si="2003"/>
        <v/>
      </c>
      <c r="AE4269" s="3" t="str">
        <f t="shared" si="2004"/>
        <v/>
      </c>
      <c r="AF4269" s="3" t="str">
        <f t="shared" si="2005"/>
        <v/>
      </c>
      <c r="AG4269" s="3" t="str">
        <f t="shared" si="2006"/>
        <v/>
      </c>
      <c r="AH4269" s="4" t="str">
        <f t="shared" si="2007"/>
        <v/>
      </c>
      <c r="AI4269" s="75" t="str">
        <f t="shared" si="2008"/>
        <v/>
      </c>
      <c r="AJ4269" s="75" t="str">
        <f t="shared" si="2009"/>
        <v/>
      </c>
    </row>
    <row r="4270" spans="1:36">
      <c r="A4270" s="41" t="str">
        <f t="shared" si="1992"/>
        <v/>
      </c>
      <c r="B4270" s="150" t="str">
        <f>IF(ISNUMBER(A4270),INDEX('MetaTrader Import'!$H$13:$J$5893,TRUNC(((A4270-$A$39+1)-1)/3)+1,MOD((A4270-$A$39+1)-1,3)+1),"")</f>
        <v/>
      </c>
      <c r="C4270" s="43" t="str">
        <f t="shared" si="1993"/>
        <v/>
      </c>
      <c r="D4270" s="43" t="str">
        <f t="shared" ca="1" si="1983"/>
        <v/>
      </c>
      <c r="E4270" s="43" t="str">
        <f t="shared" si="1994"/>
        <v/>
      </c>
      <c r="F4270" s="43" t="str">
        <f t="shared" si="1995"/>
        <v/>
      </c>
      <c r="G4270" s="43" t="str">
        <f>IF(A4270&lt;&gt;"",IF(A4270&lt;Data!$G$11*0.25,$C$13/$G$32,IF(A4270&gt;Data!$G$11*0.25,$C$13,$C$13*10)),"")</f>
        <v/>
      </c>
      <c r="H4270" s="43" t="str">
        <f>IF(A4270&lt;&gt;"",IF(Data!$G$9="constant",$C$13,IF(Data!$G$9="squeeze",G4270,F4270)),"")</f>
        <v/>
      </c>
      <c r="I4270" s="38" t="str">
        <f ca="1">IF(ISNUMBER(A4270),NORMINV(RAND(),0,IF(AND(Data!$G$9="squeeze",A4270&lt;Data!$G$11*0.25),$H$32,1)*$C$30*$C$13)*($C$14*$C$12),"")</f>
        <v/>
      </c>
      <c r="J4270" s="42" t="str">
        <f ca="1">IFERROR(IF(Data!$C$6="Real",B4270,I4270+J4269+($C$14*$C$12)*(NORMINV(RAND(),$C$15,CHOOSE($G$13,$C$13,F4270,G4270)))),"")</f>
        <v/>
      </c>
      <c r="K4270" s="88" t="str">
        <f>IF(ISNUMBER(A4270), IF($G$16="fixed",$G$17,MIN(H4270*Data!$C$7*$C$16*0.5,$C$17*Data!$C$7))*$C$12,"")</f>
        <v/>
      </c>
      <c r="L4270" s="42" t="str">
        <f t="shared" ca="1" si="2010"/>
        <v/>
      </c>
      <c r="M4270" s="44" t="str">
        <f t="shared" ca="1" si="2011"/>
        <v/>
      </c>
      <c r="N4270" s="44" t="str">
        <f t="shared" ca="1" si="2012"/>
        <v/>
      </c>
      <c r="O4270" s="108" t="str">
        <f t="shared" si="1996"/>
        <v/>
      </c>
      <c r="P4270" s="102" t="str">
        <f t="shared" si="1997"/>
        <v/>
      </c>
      <c r="Q4270" s="102" t="str">
        <f t="shared" si="1998"/>
        <v/>
      </c>
      <c r="R4270" s="120" t="str">
        <f t="shared" si="1999"/>
        <v/>
      </c>
      <c r="S4270" s="54" t="str">
        <f t="shared" si="2000"/>
        <v/>
      </c>
      <c r="T4270" s="5" t="str">
        <f t="shared" si="2001"/>
        <v/>
      </c>
      <c r="U4270" s="152" t="str">
        <f t="shared" si="1984"/>
        <v/>
      </c>
      <c r="V4270" s="152" t="str">
        <f t="shared" si="1985"/>
        <v/>
      </c>
      <c r="W4270" s="153" t="str">
        <f t="shared" si="1986"/>
        <v/>
      </c>
      <c r="X4270" s="153" t="str">
        <f t="shared" si="1987"/>
        <v/>
      </c>
      <c r="Y4270" s="153" t="str">
        <f t="shared" si="1988"/>
        <v/>
      </c>
      <c r="Z4270" s="153" t="str">
        <f t="shared" si="1989"/>
        <v/>
      </c>
      <c r="AA4270" s="152" t="str">
        <f t="shared" si="1990"/>
        <v/>
      </c>
      <c r="AB4270" s="152" t="str">
        <f t="shared" si="1991"/>
        <v/>
      </c>
      <c r="AC4270" s="154" t="str">
        <f t="shared" si="2002"/>
        <v/>
      </c>
      <c r="AD4270" s="154" t="str">
        <f t="shared" si="2003"/>
        <v/>
      </c>
      <c r="AE4270" s="3" t="str">
        <f t="shared" si="2004"/>
        <v/>
      </c>
      <c r="AF4270" s="3" t="str">
        <f t="shared" si="2005"/>
        <v/>
      </c>
      <c r="AG4270" s="3" t="str">
        <f t="shared" si="2006"/>
        <v/>
      </c>
      <c r="AH4270" s="4" t="str">
        <f t="shared" si="2007"/>
        <v/>
      </c>
      <c r="AI4270" s="75" t="str">
        <f t="shared" si="2008"/>
        <v/>
      </c>
      <c r="AJ4270" s="75" t="str">
        <f t="shared" si="2009"/>
        <v/>
      </c>
    </row>
    <row r="4271" spans="1:36">
      <c r="A4271" s="41" t="str">
        <f t="shared" si="1992"/>
        <v/>
      </c>
      <c r="B4271" s="150" t="str">
        <f>IF(ISNUMBER(A4271),INDEX('MetaTrader Import'!$H$13:$J$5893,TRUNC(((A4271-$A$39+1)-1)/3)+1,MOD((A4271-$A$39+1)-1,3)+1),"")</f>
        <v/>
      </c>
      <c r="C4271" s="43" t="str">
        <f t="shared" si="1993"/>
        <v/>
      </c>
      <c r="D4271" s="43" t="str">
        <f t="shared" ca="1" si="1983"/>
        <v/>
      </c>
      <c r="E4271" s="43" t="str">
        <f t="shared" si="1994"/>
        <v/>
      </c>
      <c r="F4271" s="43" t="str">
        <f t="shared" si="1995"/>
        <v/>
      </c>
      <c r="G4271" s="43" t="str">
        <f>IF(A4271&lt;&gt;"",IF(A4271&lt;Data!$G$11*0.25,$C$13/$G$32,IF(A4271&gt;Data!$G$11*0.25,$C$13,$C$13*10)),"")</f>
        <v/>
      </c>
      <c r="H4271" s="43" t="str">
        <f>IF(A4271&lt;&gt;"",IF(Data!$G$9="constant",$C$13,IF(Data!$G$9="squeeze",G4271,F4271)),"")</f>
        <v/>
      </c>
      <c r="I4271" s="38" t="str">
        <f ca="1">IF(ISNUMBER(A4271),NORMINV(RAND(),0,IF(AND(Data!$G$9="squeeze",A4271&lt;Data!$G$11*0.25),$H$32,1)*$C$30*$C$13)*($C$14*$C$12),"")</f>
        <v/>
      </c>
      <c r="J4271" s="42" t="str">
        <f ca="1">IFERROR(IF(Data!$C$6="Real",B4271,I4271+J4270+($C$14*$C$12)*(NORMINV(RAND(),$C$15,CHOOSE($G$13,$C$13,F4271,G4271)))),"")</f>
        <v/>
      </c>
      <c r="K4271" s="88" t="str">
        <f>IF(ISNUMBER(A4271), IF($G$16="fixed",$G$17,MIN(H4271*Data!$C$7*$C$16*0.5,$C$17*Data!$C$7))*$C$12,"")</f>
        <v/>
      </c>
      <c r="L4271" s="42" t="str">
        <f t="shared" ca="1" si="2010"/>
        <v/>
      </c>
      <c r="M4271" s="44" t="str">
        <f t="shared" ca="1" si="2011"/>
        <v/>
      </c>
      <c r="N4271" s="44" t="str">
        <f t="shared" ca="1" si="2012"/>
        <v/>
      </c>
      <c r="O4271" s="108" t="str">
        <f t="shared" si="1996"/>
        <v/>
      </c>
      <c r="P4271" s="102" t="str">
        <f t="shared" si="1997"/>
        <v/>
      </c>
      <c r="Q4271" s="102" t="str">
        <f t="shared" si="1998"/>
        <v/>
      </c>
      <c r="R4271" s="120" t="str">
        <f t="shared" si="1999"/>
        <v/>
      </c>
      <c r="S4271" s="54" t="str">
        <f t="shared" si="2000"/>
        <v/>
      </c>
      <c r="T4271" s="5" t="str">
        <f t="shared" si="2001"/>
        <v/>
      </c>
      <c r="U4271" s="152" t="str">
        <f t="shared" si="1984"/>
        <v/>
      </c>
      <c r="V4271" s="152" t="str">
        <f t="shared" si="1985"/>
        <v/>
      </c>
      <c r="W4271" s="153" t="str">
        <f t="shared" si="1986"/>
        <v/>
      </c>
      <c r="X4271" s="153" t="str">
        <f t="shared" si="1987"/>
        <v/>
      </c>
      <c r="Y4271" s="153" t="str">
        <f t="shared" si="1988"/>
        <v/>
      </c>
      <c r="Z4271" s="153" t="str">
        <f t="shared" si="1989"/>
        <v/>
      </c>
      <c r="AA4271" s="152" t="str">
        <f t="shared" si="1990"/>
        <v/>
      </c>
      <c r="AB4271" s="152" t="str">
        <f t="shared" si="1991"/>
        <v/>
      </c>
      <c r="AC4271" s="154" t="str">
        <f t="shared" si="2002"/>
        <v/>
      </c>
      <c r="AD4271" s="154" t="str">
        <f t="shared" si="2003"/>
        <v/>
      </c>
      <c r="AE4271" s="3" t="str">
        <f t="shared" si="2004"/>
        <v/>
      </c>
      <c r="AF4271" s="3" t="str">
        <f t="shared" si="2005"/>
        <v/>
      </c>
      <c r="AG4271" s="3" t="str">
        <f t="shared" si="2006"/>
        <v/>
      </c>
      <c r="AH4271" s="4" t="str">
        <f t="shared" si="2007"/>
        <v/>
      </c>
      <c r="AI4271" s="75" t="str">
        <f t="shared" si="2008"/>
        <v/>
      </c>
      <c r="AJ4271" s="75" t="str">
        <f t="shared" si="2009"/>
        <v/>
      </c>
    </row>
    <row r="4272" spans="1:36">
      <c r="A4272" s="41" t="str">
        <f t="shared" si="1992"/>
        <v/>
      </c>
      <c r="B4272" s="150" t="str">
        <f>IF(ISNUMBER(A4272),INDEX('MetaTrader Import'!$H$13:$J$5893,TRUNC(((A4272-$A$39+1)-1)/3)+1,MOD((A4272-$A$39+1)-1,3)+1),"")</f>
        <v/>
      </c>
      <c r="C4272" s="43" t="str">
        <f t="shared" si="1993"/>
        <v/>
      </c>
      <c r="D4272" s="43" t="str">
        <f t="shared" ca="1" si="1983"/>
        <v/>
      </c>
      <c r="E4272" s="43" t="str">
        <f t="shared" si="1994"/>
        <v/>
      </c>
      <c r="F4272" s="43" t="str">
        <f t="shared" si="1995"/>
        <v/>
      </c>
      <c r="G4272" s="43" t="str">
        <f>IF(A4272&lt;&gt;"",IF(A4272&lt;Data!$G$11*0.25,$C$13/$G$32,IF(A4272&gt;Data!$G$11*0.25,$C$13,$C$13*10)),"")</f>
        <v/>
      </c>
      <c r="H4272" s="43" t="str">
        <f>IF(A4272&lt;&gt;"",IF(Data!$G$9="constant",$C$13,IF(Data!$G$9="squeeze",G4272,F4272)),"")</f>
        <v/>
      </c>
      <c r="I4272" s="38" t="str">
        <f ca="1">IF(ISNUMBER(A4272),NORMINV(RAND(),0,IF(AND(Data!$G$9="squeeze",A4272&lt;Data!$G$11*0.25),$H$32,1)*$C$30*$C$13)*($C$14*$C$12),"")</f>
        <v/>
      </c>
      <c r="J4272" s="42" t="str">
        <f ca="1">IFERROR(IF(Data!$C$6="Real",B4272,I4272+J4271+($C$14*$C$12)*(NORMINV(RAND(),$C$15,CHOOSE($G$13,$C$13,F4272,G4272)))),"")</f>
        <v/>
      </c>
      <c r="K4272" s="88" t="str">
        <f>IF(ISNUMBER(A4272), IF($G$16="fixed",$G$17,MIN(H4272*Data!$C$7*$C$16*0.5,$C$17*Data!$C$7))*$C$12,"")</f>
        <v/>
      </c>
      <c r="L4272" s="42" t="str">
        <f t="shared" ca="1" si="2010"/>
        <v/>
      </c>
      <c r="M4272" s="44" t="str">
        <f t="shared" ca="1" si="2011"/>
        <v/>
      </c>
      <c r="N4272" s="44" t="str">
        <f t="shared" ca="1" si="2012"/>
        <v/>
      </c>
      <c r="O4272" s="108" t="str">
        <f t="shared" si="1996"/>
        <v/>
      </c>
      <c r="P4272" s="102" t="str">
        <f t="shared" si="1997"/>
        <v/>
      </c>
      <c r="Q4272" s="102" t="str">
        <f t="shared" si="1998"/>
        <v/>
      </c>
      <c r="R4272" s="120" t="str">
        <f t="shared" si="1999"/>
        <v/>
      </c>
      <c r="S4272" s="54" t="str">
        <f t="shared" si="2000"/>
        <v/>
      </c>
      <c r="T4272" s="5" t="str">
        <f t="shared" si="2001"/>
        <v/>
      </c>
      <c r="U4272" s="152" t="str">
        <f t="shared" si="1984"/>
        <v/>
      </c>
      <c r="V4272" s="152" t="str">
        <f t="shared" si="1985"/>
        <v/>
      </c>
      <c r="W4272" s="153" t="str">
        <f t="shared" si="1986"/>
        <v/>
      </c>
      <c r="X4272" s="153" t="str">
        <f t="shared" si="1987"/>
        <v/>
      </c>
      <c r="Y4272" s="153" t="str">
        <f t="shared" si="1988"/>
        <v/>
      </c>
      <c r="Z4272" s="153" t="str">
        <f t="shared" si="1989"/>
        <v/>
      </c>
      <c r="AA4272" s="152" t="str">
        <f t="shared" si="1990"/>
        <v/>
      </c>
      <c r="AB4272" s="152" t="str">
        <f t="shared" si="1991"/>
        <v/>
      </c>
      <c r="AC4272" s="154" t="str">
        <f t="shared" si="2002"/>
        <v/>
      </c>
      <c r="AD4272" s="154" t="str">
        <f t="shared" si="2003"/>
        <v/>
      </c>
      <c r="AE4272" s="3" t="str">
        <f t="shared" si="2004"/>
        <v/>
      </c>
      <c r="AF4272" s="3" t="str">
        <f t="shared" si="2005"/>
        <v/>
      </c>
      <c r="AG4272" s="3" t="str">
        <f t="shared" si="2006"/>
        <v/>
      </c>
      <c r="AH4272" s="4" t="str">
        <f t="shared" si="2007"/>
        <v/>
      </c>
      <c r="AI4272" s="75" t="str">
        <f t="shared" si="2008"/>
        <v/>
      </c>
      <c r="AJ4272" s="75" t="str">
        <f t="shared" si="2009"/>
        <v/>
      </c>
    </row>
    <row r="4273" spans="1:36">
      <c r="A4273" s="41" t="str">
        <f t="shared" si="1992"/>
        <v/>
      </c>
      <c r="B4273" s="150" t="str">
        <f>IF(ISNUMBER(A4273),INDEX('MetaTrader Import'!$H$13:$J$5893,TRUNC(((A4273-$A$39+1)-1)/3)+1,MOD((A4273-$A$39+1)-1,3)+1),"")</f>
        <v/>
      </c>
      <c r="C4273" s="43" t="str">
        <f t="shared" si="1993"/>
        <v/>
      </c>
      <c r="D4273" s="43" t="str">
        <f t="shared" ca="1" si="1983"/>
        <v/>
      </c>
      <c r="E4273" s="43" t="str">
        <f t="shared" si="1994"/>
        <v/>
      </c>
      <c r="F4273" s="43" t="str">
        <f t="shared" si="1995"/>
        <v/>
      </c>
      <c r="G4273" s="43" t="str">
        <f>IF(A4273&lt;&gt;"",IF(A4273&lt;Data!$G$11*0.25,$C$13/$G$32,IF(A4273&gt;Data!$G$11*0.25,$C$13,$C$13*10)),"")</f>
        <v/>
      </c>
      <c r="H4273" s="43" t="str">
        <f>IF(A4273&lt;&gt;"",IF(Data!$G$9="constant",$C$13,IF(Data!$G$9="squeeze",G4273,F4273)),"")</f>
        <v/>
      </c>
      <c r="I4273" s="38" t="str">
        <f ca="1">IF(ISNUMBER(A4273),NORMINV(RAND(),0,IF(AND(Data!$G$9="squeeze",A4273&lt;Data!$G$11*0.25),$H$32,1)*$C$30*$C$13)*($C$14*$C$12),"")</f>
        <v/>
      </c>
      <c r="J4273" s="42" t="str">
        <f ca="1">IFERROR(IF(Data!$C$6="Real",B4273,I4273+J4272+($C$14*$C$12)*(NORMINV(RAND(),$C$15,CHOOSE($G$13,$C$13,F4273,G4273)))),"")</f>
        <v/>
      </c>
      <c r="K4273" s="88" t="str">
        <f>IF(ISNUMBER(A4273), IF($G$16="fixed",$G$17,MIN(H4273*Data!$C$7*$C$16*0.5,$C$17*Data!$C$7))*$C$12,"")</f>
        <v/>
      </c>
      <c r="L4273" s="42" t="str">
        <f t="shared" ca="1" si="2010"/>
        <v/>
      </c>
      <c r="M4273" s="44" t="str">
        <f t="shared" ca="1" si="2011"/>
        <v/>
      </c>
      <c r="N4273" s="44" t="str">
        <f t="shared" ca="1" si="2012"/>
        <v/>
      </c>
      <c r="O4273" s="108" t="str">
        <f t="shared" si="1996"/>
        <v/>
      </c>
      <c r="P4273" s="102" t="str">
        <f t="shared" si="1997"/>
        <v/>
      </c>
      <c r="Q4273" s="102" t="str">
        <f t="shared" si="1998"/>
        <v/>
      </c>
      <c r="R4273" s="120" t="str">
        <f t="shared" si="1999"/>
        <v/>
      </c>
      <c r="S4273" s="54" t="str">
        <f t="shared" si="2000"/>
        <v/>
      </c>
      <c r="T4273" s="5" t="str">
        <f t="shared" si="2001"/>
        <v/>
      </c>
      <c r="U4273" s="152" t="str">
        <f t="shared" si="1984"/>
        <v/>
      </c>
      <c r="V4273" s="152" t="str">
        <f t="shared" si="1985"/>
        <v/>
      </c>
      <c r="W4273" s="153" t="str">
        <f t="shared" si="1986"/>
        <v/>
      </c>
      <c r="X4273" s="153" t="str">
        <f t="shared" si="1987"/>
        <v/>
      </c>
      <c r="Y4273" s="153" t="str">
        <f t="shared" si="1988"/>
        <v/>
      </c>
      <c r="Z4273" s="153" t="str">
        <f t="shared" si="1989"/>
        <v/>
      </c>
      <c r="AA4273" s="152" t="str">
        <f t="shared" si="1990"/>
        <v/>
      </c>
      <c r="AB4273" s="152" t="str">
        <f t="shared" si="1991"/>
        <v/>
      </c>
      <c r="AC4273" s="154" t="str">
        <f t="shared" si="2002"/>
        <v/>
      </c>
      <c r="AD4273" s="154" t="str">
        <f t="shared" si="2003"/>
        <v/>
      </c>
      <c r="AE4273" s="3" t="str">
        <f t="shared" si="2004"/>
        <v/>
      </c>
      <c r="AF4273" s="3" t="str">
        <f t="shared" si="2005"/>
        <v/>
      </c>
      <c r="AG4273" s="3" t="str">
        <f t="shared" si="2006"/>
        <v/>
      </c>
      <c r="AH4273" s="4" t="str">
        <f t="shared" si="2007"/>
        <v/>
      </c>
      <c r="AI4273" s="75" t="str">
        <f t="shared" si="2008"/>
        <v/>
      </c>
      <c r="AJ4273" s="75" t="str">
        <f t="shared" si="2009"/>
        <v/>
      </c>
    </row>
    <row r="4274" spans="1:36">
      <c r="A4274" s="41" t="str">
        <f t="shared" si="1992"/>
        <v/>
      </c>
      <c r="B4274" s="150" t="str">
        <f>IF(ISNUMBER(A4274),INDEX('MetaTrader Import'!$H$13:$J$5893,TRUNC(((A4274-$A$39+1)-1)/3)+1,MOD((A4274-$A$39+1)-1,3)+1),"")</f>
        <v/>
      </c>
      <c r="C4274" s="43" t="str">
        <f t="shared" si="1993"/>
        <v/>
      </c>
      <c r="D4274" s="43" t="str">
        <f t="shared" ca="1" si="1983"/>
        <v/>
      </c>
      <c r="E4274" s="43" t="str">
        <f t="shared" si="1994"/>
        <v/>
      </c>
      <c r="F4274" s="43" t="str">
        <f t="shared" si="1995"/>
        <v/>
      </c>
      <c r="G4274" s="43" t="str">
        <f>IF(A4274&lt;&gt;"",IF(A4274&lt;Data!$G$11*0.25,$C$13/$G$32,IF(A4274&gt;Data!$G$11*0.25,$C$13,$C$13*10)),"")</f>
        <v/>
      </c>
      <c r="H4274" s="43" t="str">
        <f>IF(A4274&lt;&gt;"",IF(Data!$G$9="constant",$C$13,IF(Data!$G$9="squeeze",G4274,F4274)),"")</f>
        <v/>
      </c>
      <c r="I4274" s="38" t="str">
        <f ca="1">IF(ISNUMBER(A4274),NORMINV(RAND(),0,IF(AND(Data!$G$9="squeeze",A4274&lt;Data!$G$11*0.25),$H$32,1)*$C$30*$C$13)*($C$14*$C$12),"")</f>
        <v/>
      </c>
      <c r="J4274" s="42" t="str">
        <f ca="1">IFERROR(IF(Data!$C$6="Real",B4274,I4274+J4273+($C$14*$C$12)*(NORMINV(RAND(),$C$15,CHOOSE($G$13,$C$13,F4274,G4274)))),"")</f>
        <v/>
      </c>
      <c r="K4274" s="88" t="str">
        <f>IF(ISNUMBER(A4274), IF($G$16="fixed",$G$17,MIN(H4274*Data!$C$7*$C$16*0.5,$C$17*Data!$C$7))*$C$12,"")</f>
        <v/>
      </c>
      <c r="L4274" s="42" t="str">
        <f t="shared" ca="1" si="2010"/>
        <v/>
      </c>
      <c r="M4274" s="44" t="str">
        <f t="shared" ca="1" si="2011"/>
        <v/>
      </c>
      <c r="N4274" s="44" t="str">
        <f t="shared" ca="1" si="2012"/>
        <v/>
      </c>
      <c r="O4274" s="108" t="str">
        <f t="shared" si="1996"/>
        <v/>
      </c>
      <c r="P4274" s="102" t="str">
        <f t="shared" si="1997"/>
        <v/>
      </c>
      <c r="Q4274" s="102" t="str">
        <f t="shared" si="1998"/>
        <v/>
      </c>
      <c r="R4274" s="120" t="str">
        <f t="shared" si="1999"/>
        <v/>
      </c>
      <c r="S4274" s="54" t="str">
        <f t="shared" si="2000"/>
        <v/>
      </c>
      <c r="T4274" s="5" t="str">
        <f t="shared" si="2001"/>
        <v/>
      </c>
      <c r="U4274" s="152" t="str">
        <f t="shared" si="1984"/>
        <v/>
      </c>
      <c r="V4274" s="152" t="str">
        <f t="shared" si="1985"/>
        <v/>
      </c>
      <c r="W4274" s="153" t="str">
        <f t="shared" si="1986"/>
        <v/>
      </c>
      <c r="X4274" s="153" t="str">
        <f t="shared" si="1987"/>
        <v/>
      </c>
      <c r="Y4274" s="153" t="str">
        <f t="shared" si="1988"/>
        <v/>
      </c>
      <c r="Z4274" s="153" t="str">
        <f t="shared" si="1989"/>
        <v/>
      </c>
      <c r="AA4274" s="152" t="str">
        <f t="shared" si="1990"/>
        <v/>
      </c>
      <c r="AB4274" s="152" t="str">
        <f t="shared" si="1991"/>
        <v/>
      </c>
      <c r="AC4274" s="154" t="str">
        <f t="shared" si="2002"/>
        <v/>
      </c>
      <c r="AD4274" s="154" t="str">
        <f t="shared" si="2003"/>
        <v/>
      </c>
      <c r="AE4274" s="3" t="str">
        <f t="shared" si="2004"/>
        <v/>
      </c>
      <c r="AF4274" s="3" t="str">
        <f t="shared" si="2005"/>
        <v/>
      </c>
      <c r="AG4274" s="3" t="str">
        <f t="shared" si="2006"/>
        <v/>
      </c>
      <c r="AH4274" s="4" t="str">
        <f t="shared" si="2007"/>
        <v/>
      </c>
      <c r="AI4274" s="75" t="str">
        <f t="shared" si="2008"/>
        <v/>
      </c>
      <c r="AJ4274" s="75" t="str">
        <f t="shared" si="2009"/>
        <v/>
      </c>
    </row>
    <row r="4275" spans="1:36">
      <c r="A4275" s="41" t="str">
        <f t="shared" si="1992"/>
        <v/>
      </c>
      <c r="B4275" s="150" t="str">
        <f>IF(ISNUMBER(A4275),INDEX('MetaTrader Import'!$H$13:$J$5893,TRUNC(((A4275-$A$39+1)-1)/3)+1,MOD((A4275-$A$39+1)-1,3)+1),"")</f>
        <v/>
      </c>
      <c r="C4275" s="43" t="str">
        <f t="shared" si="1993"/>
        <v/>
      </c>
      <c r="D4275" s="43" t="str">
        <f t="shared" ca="1" si="1983"/>
        <v/>
      </c>
      <c r="E4275" s="43" t="str">
        <f t="shared" si="1994"/>
        <v/>
      </c>
      <c r="F4275" s="43" t="str">
        <f t="shared" si="1995"/>
        <v/>
      </c>
      <c r="G4275" s="43" t="str">
        <f>IF(A4275&lt;&gt;"",IF(A4275&lt;Data!$G$11*0.25,$C$13/$G$32,IF(A4275&gt;Data!$G$11*0.25,$C$13,$C$13*10)),"")</f>
        <v/>
      </c>
      <c r="H4275" s="43" t="str">
        <f>IF(A4275&lt;&gt;"",IF(Data!$G$9="constant",$C$13,IF(Data!$G$9="squeeze",G4275,F4275)),"")</f>
        <v/>
      </c>
      <c r="I4275" s="38" t="str">
        <f ca="1">IF(ISNUMBER(A4275),NORMINV(RAND(),0,IF(AND(Data!$G$9="squeeze",A4275&lt;Data!$G$11*0.25),$H$32,1)*$C$30*$C$13)*($C$14*$C$12),"")</f>
        <v/>
      </c>
      <c r="J4275" s="42" t="str">
        <f ca="1">IFERROR(IF(Data!$C$6="Real",B4275,I4275+J4274+($C$14*$C$12)*(NORMINV(RAND(),$C$15,CHOOSE($G$13,$C$13,F4275,G4275)))),"")</f>
        <v/>
      </c>
      <c r="K4275" s="88" t="str">
        <f>IF(ISNUMBER(A4275), IF($G$16="fixed",$G$17,MIN(H4275*Data!$C$7*$C$16*0.5,$C$17*Data!$C$7))*$C$12,"")</f>
        <v/>
      </c>
      <c r="L4275" s="42" t="str">
        <f t="shared" ca="1" si="2010"/>
        <v/>
      </c>
      <c r="M4275" s="44" t="str">
        <f t="shared" ca="1" si="2011"/>
        <v/>
      </c>
      <c r="N4275" s="44" t="str">
        <f t="shared" ca="1" si="2012"/>
        <v/>
      </c>
      <c r="O4275" s="108" t="str">
        <f t="shared" si="1996"/>
        <v/>
      </c>
      <c r="P4275" s="102" t="str">
        <f t="shared" si="1997"/>
        <v/>
      </c>
      <c r="Q4275" s="102" t="str">
        <f t="shared" si="1998"/>
        <v/>
      </c>
      <c r="R4275" s="120" t="str">
        <f t="shared" si="1999"/>
        <v/>
      </c>
      <c r="S4275" s="54" t="str">
        <f t="shared" si="2000"/>
        <v/>
      </c>
      <c r="T4275" s="5" t="str">
        <f t="shared" si="2001"/>
        <v/>
      </c>
      <c r="U4275" s="152" t="str">
        <f t="shared" si="1984"/>
        <v/>
      </c>
      <c r="V4275" s="152" t="str">
        <f t="shared" si="1985"/>
        <v/>
      </c>
      <c r="W4275" s="153" t="str">
        <f t="shared" si="1986"/>
        <v/>
      </c>
      <c r="X4275" s="153" t="str">
        <f t="shared" si="1987"/>
        <v/>
      </c>
      <c r="Y4275" s="153" t="str">
        <f t="shared" si="1988"/>
        <v/>
      </c>
      <c r="Z4275" s="153" t="str">
        <f t="shared" si="1989"/>
        <v/>
      </c>
      <c r="AA4275" s="152" t="str">
        <f t="shared" si="1990"/>
        <v/>
      </c>
      <c r="AB4275" s="152" t="str">
        <f t="shared" si="1991"/>
        <v/>
      </c>
      <c r="AC4275" s="154" t="str">
        <f t="shared" si="2002"/>
        <v/>
      </c>
      <c r="AD4275" s="154" t="str">
        <f t="shared" si="2003"/>
        <v/>
      </c>
      <c r="AE4275" s="3" t="str">
        <f t="shared" si="2004"/>
        <v/>
      </c>
      <c r="AF4275" s="3" t="str">
        <f t="shared" si="2005"/>
        <v/>
      </c>
      <c r="AG4275" s="3" t="str">
        <f t="shared" si="2006"/>
        <v/>
      </c>
      <c r="AH4275" s="4" t="str">
        <f t="shared" si="2007"/>
        <v/>
      </c>
      <c r="AI4275" s="75" t="str">
        <f t="shared" si="2008"/>
        <v/>
      </c>
      <c r="AJ4275" s="75" t="str">
        <f t="shared" si="2009"/>
        <v/>
      </c>
    </row>
    <row r="4276" spans="1:36">
      <c r="A4276" s="41" t="str">
        <f t="shared" si="1992"/>
        <v/>
      </c>
      <c r="B4276" s="150" t="str">
        <f>IF(ISNUMBER(A4276),INDEX('MetaTrader Import'!$H$13:$J$5893,TRUNC(((A4276-$A$39+1)-1)/3)+1,MOD((A4276-$A$39+1)-1,3)+1),"")</f>
        <v/>
      </c>
      <c r="C4276" s="43" t="str">
        <f t="shared" si="1993"/>
        <v/>
      </c>
      <c r="D4276" s="43" t="str">
        <f t="shared" ca="1" si="1983"/>
        <v/>
      </c>
      <c r="E4276" s="43" t="str">
        <f t="shared" si="1994"/>
        <v/>
      </c>
      <c r="F4276" s="43" t="str">
        <f t="shared" si="1995"/>
        <v/>
      </c>
      <c r="G4276" s="43" t="str">
        <f>IF(A4276&lt;&gt;"",IF(A4276&lt;Data!$G$11*0.25,$C$13/$G$32,IF(A4276&gt;Data!$G$11*0.25,$C$13,$C$13*10)),"")</f>
        <v/>
      </c>
      <c r="H4276" s="43" t="str">
        <f>IF(A4276&lt;&gt;"",IF(Data!$G$9="constant",$C$13,IF(Data!$G$9="squeeze",G4276,F4276)),"")</f>
        <v/>
      </c>
      <c r="I4276" s="38" t="str">
        <f ca="1">IF(ISNUMBER(A4276),NORMINV(RAND(),0,IF(AND(Data!$G$9="squeeze",A4276&lt;Data!$G$11*0.25),$H$32,1)*$C$30*$C$13)*($C$14*$C$12),"")</f>
        <v/>
      </c>
      <c r="J4276" s="42" t="str">
        <f ca="1">IFERROR(IF(Data!$C$6="Real",B4276,I4276+J4275+($C$14*$C$12)*(NORMINV(RAND(),$C$15,CHOOSE($G$13,$C$13,F4276,G4276)))),"")</f>
        <v/>
      </c>
      <c r="K4276" s="88" t="str">
        <f>IF(ISNUMBER(A4276), IF($G$16="fixed",$G$17,MIN(H4276*Data!$C$7*$C$16*0.5,$C$17*Data!$C$7))*$C$12,"")</f>
        <v/>
      </c>
      <c r="L4276" s="42" t="str">
        <f t="shared" ca="1" si="2010"/>
        <v/>
      </c>
      <c r="M4276" s="44" t="str">
        <f t="shared" ca="1" si="2011"/>
        <v/>
      </c>
      <c r="N4276" s="44" t="str">
        <f t="shared" ca="1" si="2012"/>
        <v/>
      </c>
      <c r="O4276" s="108" t="str">
        <f t="shared" si="1996"/>
        <v/>
      </c>
      <c r="P4276" s="102" t="str">
        <f t="shared" si="1997"/>
        <v/>
      </c>
      <c r="Q4276" s="102" t="str">
        <f t="shared" si="1998"/>
        <v/>
      </c>
      <c r="R4276" s="120" t="str">
        <f t="shared" si="1999"/>
        <v/>
      </c>
      <c r="S4276" s="54" t="str">
        <f t="shared" si="2000"/>
        <v/>
      </c>
      <c r="T4276" s="5" t="str">
        <f t="shared" si="2001"/>
        <v/>
      </c>
      <c r="U4276" s="152" t="str">
        <f t="shared" si="1984"/>
        <v/>
      </c>
      <c r="V4276" s="152" t="str">
        <f t="shared" si="1985"/>
        <v/>
      </c>
      <c r="W4276" s="153" t="str">
        <f t="shared" si="1986"/>
        <v/>
      </c>
      <c r="X4276" s="153" t="str">
        <f t="shared" si="1987"/>
        <v/>
      </c>
      <c r="Y4276" s="153" t="str">
        <f t="shared" si="1988"/>
        <v/>
      </c>
      <c r="Z4276" s="153" t="str">
        <f t="shared" si="1989"/>
        <v/>
      </c>
      <c r="AA4276" s="152" t="str">
        <f t="shared" si="1990"/>
        <v/>
      </c>
      <c r="AB4276" s="152" t="str">
        <f t="shared" si="1991"/>
        <v/>
      </c>
      <c r="AC4276" s="154" t="str">
        <f t="shared" si="2002"/>
        <v/>
      </c>
      <c r="AD4276" s="154" t="str">
        <f t="shared" si="2003"/>
        <v/>
      </c>
      <c r="AE4276" s="3" t="str">
        <f t="shared" si="2004"/>
        <v/>
      </c>
      <c r="AF4276" s="3" t="str">
        <f t="shared" si="2005"/>
        <v/>
      </c>
      <c r="AG4276" s="3" t="str">
        <f t="shared" si="2006"/>
        <v/>
      </c>
      <c r="AH4276" s="4" t="str">
        <f t="shared" si="2007"/>
        <v/>
      </c>
      <c r="AI4276" s="75" t="str">
        <f t="shared" si="2008"/>
        <v/>
      </c>
      <c r="AJ4276" s="75" t="str">
        <f t="shared" si="2009"/>
        <v/>
      </c>
    </row>
    <row r="4277" spans="1:36">
      <c r="A4277" s="41" t="str">
        <f t="shared" si="1992"/>
        <v/>
      </c>
      <c r="B4277" s="150" t="str">
        <f>IF(ISNUMBER(A4277),INDEX('MetaTrader Import'!$H$13:$J$5893,TRUNC(((A4277-$A$39+1)-1)/3)+1,MOD((A4277-$A$39+1)-1,3)+1),"")</f>
        <v/>
      </c>
      <c r="C4277" s="43" t="str">
        <f t="shared" si="1993"/>
        <v/>
      </c>
      <c r="D4277" s="43" t="str">
        <f t="shared" ca="1" si="1983"/>
        <v/>
      </c>
      <c r="E4277" s="43" t="str">
        <f t="shared" si="1994"/>
        <v/>
      </c>
      <c r="F4277" s="43" t="str">
        <f t="shared" si="1995"/>
        <v/>
      </c>
      <c r="G4277" s="43" t="str">
        <f>IF(A4277&lt;&gt;"",IF(A4277&lt;Data!$G$11*0.25,$C$13/$G$32,IF(A4277&gt;Data!$G$11*0.25,$C$13,$C$13*10)),"")</f>
        <v/>
      </c>
      <c r="H4277" s="43" t="str">
        <f>IF(A4277&lt;&gt;"",IF(Data!$G$9="constant",$C$13,IF(Data!$G$9="squeeze",G4277,F4277)),"")</f>
        <v/>
      </c>
      <c r="I4277" s="38" t="str">
        <f ca="1">IF(ISNUMBER(A4277),NORMINV(RAND(),0,IF(AND(Data!$G$9="squeeze",A4277&lt;Data!$G$11*0.25),$H$32,1)*$C$30*$C$13)*($C$14*$C$12),"")</f>
        <v/>
      </c>
      <c r="J4277" s="42" t="str">
        <f ca="1">IFERROR(IF(Data!$C$6="Real",B4277,I4277+J4276+($C$14*$C$12)*(NORMINV(RAND(),$C$15,CHOOSE($G$13,$C$13,F4277,G4277)))),"")</f>
        <v/>
      </c>
      <c r="K4277" s="88" t="str">
        <f>IF(ISNUMBER(A4277), IF($G$16="fixed",$G$17,MIN(H4277*Data!$C$7*$C$16*0.5,$C$17*Data!$C$7))*$C$12,"")</f>
        <v/>
      </c>
      <c r="L4277" s="42" t="str">
        <f t="shared" ca="1" si="2010"/>
        <v/>
      </c>
      <c r="M4277" s="44" t="str">
        <f t="shared" ca="1" si="2011"/>
        <v/>
      </c>
      <c r="N4277" s="44" t="str">
        <f t="shared" ca="1" si="2012"/>
        <v/>
      </c>
      <c r="O4277" s="108" t="str">
        <f t="shared" si="1996"/>
        <v/>
      </c>
      <c r="P4277" s="102" t="str">
        <f t="shared" si="1997"/>
        <v/>
      </c>
      <c r="Q4277" s="102" t="str">
        <f t="shared" si="1998"/>
        <v/>
      </c>
      <c r="R4277" s="120" t="str">
        <f t="shared" si="1999"/>
        <v/>
      </c>
      <c r="S4277" s="54" t="str">
        <f t="shared" si="2000"/>
        <v/>
      </c>
      <c r="T4277" s="5" t="str">
        <f t="shared" si="2001"/>
        <v/>
      </c>
      <c r="U4277" s="152" t="str">
        <f t="shared" si="1984"/>
        <v/>
      </c>
      <c r="V4277" s="152" t="str">
        <f t="shared" si="1985"/>
        <v/>
      </c>
      <c r="W4277" s="153" t="str">
        <f t="shared" si="1986"/>
        <v/>
      </c>
      <c r="X4277" s="153" t="str">
        <f t="shared" si="1987"/>
        <v/>
      </c>
      <c r="Y4277" s="153" t="str">
        <f t="shared" si="1988"/>
        <v/>
      </c>
      <c r="Z4277" s="153" t="str">
        <f t="shared" si="1989"/>
        <v/>
      </c>
      <c r="AA4277" s="152" t="str">
        <f t="shared" si="1990"/>
        <v/>
      </c>
      <c r="AB4277" s="152" t="str">
        <f t="shared" si="1991"/>
        <v/>
      </c>
      <c r="AC4277" s="154" t="str">
        <f t="shared" si="2002"/>
        <v/>
      </c>
      <c r="AD4277" s="154" t="str">
        <f t="shared" si="2003"/>
        <v/>
      </c>
      <c r="AE4277" s="3" t="str">
        <f t="shared" si="2004"/>
        <v/>
      </c>
      <c r="AF4277" s="3" t="str">
        <f t="shared" si="2005"/>
        <v/>
      </c>
      <c r="AG4277" s="3" t="str">
        <f t="shared" si="2006"/>
        <v/>
      </c>
      <c r="AH4277" s="4" t="str">
        <f t="shared" si="2007"/>
        <v/>
      </c>
      <c r="AI4277" s="75" t="str">
        <f t="shared" si="2008"/>
        <v/>
      </c>
      <c r="AJ4277" s="75" t="str">
        <f t="shared" si="2009"/>
        <v/>
      </c>
    </row>
    <row r="4278" spans="1:36">
      <c r="A4278" s="41" t="str">
        <f t="shared" si="1992"/>
        <v/>
      </c>
      <c r="B4278" s="150" t="str">
        <f>IF(ISNUMBER(A4278),INDEX('MetaTrader Import'!$H$13:$J$5893,TRUNC(((A4278-$A$39+1)-1)/3)+1,MOD((A4278-$A$39+1)-1,3)+1),"")</f>
        <v/>
      </c>
      <c r="C4278" s="43" t="str">
        <f t="shared" si="1993"/>
        <v/>
      </c>
      <c r="D4278" s="43" t="str">
        <f t="shared" ca="1" si="1983"/>
        <v/>
      </c>
      <c r="E4278" s="43" t="str">
        <f t="shared" si="1994"/>
        <v/>
      </c>
      <c r="F4278" s="43" t="str">
        <f t="shared" si="1995"/>
        <v/>
      </c>
      <c r="G4278" s="43" t="str">
        <f>IF(A4278&lt;&gt;"",IF(A4278&lt;Data!$G$11*0.25,$C$13/$G$32,IF(A4278&gt;Data!$G$11*0.25,$C$13,$C$13*10)),"")</f>
        <v/>
      </c>
      <c r="H4278" s="43" t="str">
        <f>IF(A4278&lt;&gt;"",IF(Data!$G$9="constant",$C$13,IF(Data!$G$9="squeeze",G4278,F4278)),"")</f>
        <v/>
      </c>
      <c r="I4278" s="38" t="str">
        <f ca="1">IF(ISNUMBER(A4278),NORMINV(RAND(),0,IF(AND(Data!$G$9="squeeze",A4278&lt;Data!$G$11*0.25),$H$32,1)*$C$30*$C$13)*($C$14*$C$12),"")</f>
        <v/>
      </c>
      <c r="J4278" s="42" t="str">
        <f ca="1">IFERROR(IF(Data!$C$6="Real",B4278,I4278+J4277+($C$14*$C$12)*(NORMINV(RAND(),$C$15,CHOOSE($G$13,$C$13,F4278,G4278)))),"")</f>
        <v/>
      </c>
      <c r="K4278" s="88" t="str">
        <f>IF(ISNUMBER(A4278), IF($G$16="fixed",$G$17,MIN(H4278*Data!$C$7*$C$16*0.5,$C$17*Data!$C$7))*$C$12,"")</f>
        <v/>
      </c>
      <c r="L4278" s="42" t="str">
        <f t="shared" ca="1" si="2010"/>
        <v/>
      </c>
      <c r="M4278" s="44" t="str">
        <f t="shared" ca="1" si="2011"/>
        <v/>
      </c>
      <c r="N4278" s="44" t="str">
        <f t="shared" ca="1" si="2012"/>
        <v/>
      </c>
      <c r="O4278" s="108" t="str">
        <f t="shared" si="1996"/>
        <v/>
      </c>
      <c r="P4278" s="102" t="str">
        <f t="shared" si="1997"/>
        <v/>
      </c>
      <c r="Q4278" s="102" t="str">
        <f t="shared" si="1998"/>
        <v/>
      </c>
      <c r="R4278" s="120" t="str">
        <f t="shared" si="1999"/>
        <v/>
      </c>
      <c r="S4278" s="54" t="str">
        <f t="shared" si="2000"/>
        <v/>
      </c>
      <c r="T4278" s="5" t="str">
        <f t="shared" si="2001"/>
        <v/>
      </c>
      <c r="U4278" s="152" t="str">
        <f t="shared" si="1984"/>
        <v/>
      </c>
      <c r="V4278" s="152" t="str">
        <f t="shared" si="1985"/>
        <v/>
      </c>
      <c r="W4278" s="153" t="str">
        <f t="shared" si="1986"/>
        <v/>
      </c>
      <c r="X4278" s="153" t="str">
        <f t="shared" si="1987"/>
        <v/>
      </c>
      <c r="Y4278" s="153" t="str">
        <f t="shared" si="1988"/>
        <v/>
      </c>
      <c r="Z4278" s="153" t="str">
        <f t="shared" si="1989"/>
        <v/>
      </c>
      <c r="AA4278" s="152" t="str">
        <f t="shared" si="1990"/>
        <v/>
      </c>
      <c r="AB4278" s="152" t="str">
        <f t="shared" si="1991"/>
        <v/>
      </c>
      <c r="AC4278" s="154" t="str">
        <f t="shared" si="2002"/>
        <v/>
      </c>
      <c r="AD4278" s="154" t="str">
        <f t="shared" si="2003"/>
        <v/>
      </c>
      <c r="AE4278" s="3" t="str">
        <f t="shared" si="2004"/>
        <v/>
      </c>
      <c r="AF4278" s="3" t="str">
        <f t="shared" si="2005"/>
        <v/>
      </c>
      <c r="AG4278" s="3" t="str">
        <f t="shared" si="2006"/>
        <v/>
      </c>
      <c r="AH4278" s="4" t="str">
        <f t="shared" si="2007"/>
        <v/>
      </c>
      <c r="AI4278" s="75" t="str">
        <f t="shared" si="2008"/>
        <v/>
      </c>
      <c r="AJ4278" s="75" t="str">
        <f t="shared" si="2009"/>
        <v/>
      </c>
    </row>
    <row r="4279" spans="1:36">
      <c r="A4279" s="41" t="str">
        <f t="shared" si="1992"/>
        <v/>
      </c>
      <c r="B4279" s="150" t="str">
        <f>IF(ISNUMBER(A4279),INDEX('MetaTrader Import'!$H$13:$J$5893,TRUNC(((A4279-$A$39+1)-1)/3)+1,MOD((A4279-$A$39+1)-1,3)+1),"")</f>
        <v/>
      </c>
      <c r="C4279" s="43" t="str">
        <f t="shared" si="1993"/>
        <v/>
      </c>
      <c r="D4279" s="43" t="str">
        <f t="shared" ca="1" si="1983"/>
        <v/>
      </c>
      <c r="E4279" s="43" t="str">
        <f t="shared" si="1994"/>
        <v/>
      </c>
      <c r="F4279" s="43" t="str">
        <f t="shared" si="1995"/>
        <v/>
      </c>
      <c r="G4279" s="43" t="str">
        <f>IF(A4279&lt;&gt;"",IF(A4279&lt;Data!$G$11*0.25,$C$13/$G$32,IF(A4279&gt;Data!$G$11*0.25,$C$13,$C$13*10)),"")</f>
        <v/>
      </c>
      <c r="H4279" s="43" t="str">
        <f>IF(A4279&lt;&gt;"",IF(Data!$G$9="constant",$C$13,IF(Data!$G$9="squeeze",G4279,F4279)),"")</f>
        <v/>
      </c>
      <c r="I4279" s="38" t="str">
        <f ca="1">IF(ISNUMBER(A4279),NORMINV(RAND(),0,IF(AND(Data!$G$9="squeeze",A4279&lt;Data!$G$11*0.25),$H$32,1)*$C$30*$C$13)*($C$14*$C$12),"")</f>
        <v/>
      </c>
      <c r="J4279" s="42" t="str">
        <f ca="1">IFERROR(IF(Data!$C$6="Real",B4279,I4279+J4278+($C$14*$C$12)*(NORMINV(RAND(),$C$15,CHOOSE($G$13,$C$13,F4279,G4279)))),"")</f>
        <v/>
      </c>
      <c r="K4279" s="88" t="str">
        <f>IF(ISNUMBER(A4279), IF($G$16="fixed",$G$17,MIN(H4279*Data!$C$7*$C$16*0.5,$C$17*Data!$C$7))*$C$12,"")</f>
        <v/>
      </c>
      <c r="L4279" s="42" t="str">
        <f t="shared" ca="1" si="2010"/>
        <v/>
      </c>
      <c r="M4279" s="44" t="str">
        <f t="shared" ca="1" si="2011"/>
        <v/>
      </c>
      <c r="N4279" s="44" t="str">
        <f t="shared" ca="1" si="2012"/>
        <v/>
      </c>
      <c r="O4279" s="108" t="str">
        <f t="shared" si="1996"/>
        <v/>
      </c>
      <c r="P4279" s="102" t="str">
        <f t="shared" si="1997"/>
        <v/>
      </c>
      <c r="Q4279" s="102" t="str">
        <f t="shared" si="1998"/>
        <v/>
      </c>
      <c r="R4279" s="120" t="str">
        <f t="shared" si="1999"/>
        <v/>
      </c>
      <c r="S4279" s="54" t="str">
        <f t="shared" si="2000"/>
        <v/>
      </c>
      <c r="T4279" s="5" t="str">
        <f t="shared" si="2001"/>
        <v/>
      </c>
      <c r="U4279" s="152" t="str">
        <f t="shared" si="1984"/>
        <v/>
      </c>
      <c r="V4279" s="152" t="str">
        <f t="shared" si="1985"/>
        <v/>
      </c>
      <c r="W4279" s="153" t="str">
        <f t="shared" si="1986"/>
        <v/>
      </c>
      <c r="X4279" s="153" t="str">
        <f t="shared" si="1987"/>
        <v/>
      </c>
      <c r="Y4279" s="153" t="str">
        <f t="shared" si="1988"/>
        <v/>
      </c>
      <c r="Z4279" s="153" t="str">
        <f t="shared" si="1989"/>
        <v/>
      </c>
      <c r="AA4279" s="152" t="str">
        <f t="shared" si="1990"/>
        <v/>
      </c>
      <c r="AB4279" s="152" t="str">
        <f t="shared" si="1991"/>
        <v/>
      </c>
      <c r="AC4279" s="154" t="str">
        <f t="shared" si="2002"/>
        <v/>
      </c>
      <c r="AD4279" s="154" t="str">
        <f t="shared" si="2003"/>
        <v/>
      </c>
      <c r="AE4279" s="3" t="str">
        <f t="shared" si="2004"/>
        <v/>
      </c>
      <c r="AF4279" s="3" t="str">
        <f t="shared" si="2005"/>
        <v/>
      </c>
      <c r="AG4279" s="3" t="str">
        <f t="shared" si="2006"/>
        <v/>
      </c>
      <c r="AH4279" s="4" t="str">
        <f t="shared" si="2007"/>
        <v/>
      </c>
      <c r="AI4279" s="75" t="str">
        <f t="shared" si="2008"/>
        <v/>
      </c>
      <c r="AJ4279" s="75" t="str">
        <f t="shared" si="2009"/>
        <v/>
      </c>
    </row>
    <row r="4280" spans="1:36">
      <c r="A4280" s="41" t="str">
        <f t="shared" si="1992"/>
        <v/>
      </c>
      <c r="B4280" s="150" t="str">
        <f>IF(ISNUMBER(A4280),INDEX('MetaTrader Import'!$H$13:$J$5893,TRUNC(((A4280-$A$39+1)-1)/3)+1,MOD((A4280-$A$39+1)-1,3)+1),"")</f>
        <v/>
      </c>
      <c r="C4280" s="43" t="str">
        <f t="shared" si="1993"/>
        <v/>
      </c>
      <c r="D4280" s="43" t="str">
        <f t="shared" ca="1" si="1983"/>
        <v/>
      </c>
      <c r="E4280" s="43" t="str">
        <f t="shared" si="1994"/>
        <v/>
      </c>
      <c r="F4280" s="43" t="str">
        <f t="shared" si="1995"/>
        <v/>
      </c>
      <c r="G4280" s="43" t="str">
        <f>IF(A4280&lt;&gt;"",IF(A4280&lt;Data!$G$11*0.25,$C$13/$G$32,IF(A4280&gt;Data!$G$11*0.25,$C$13,$C$13*10)),"")</f>
        <v/>
      </c>
      <c r="H4280" s="43" t="str">
        <f>IF(A4280&lt;&gt;"",IF(Data!$G$9="constant",$C$13,IF(Data!$G$9="squeeze",G4280,F4280)),"")</f>
        <v/>
      </c>
      <c r="I4280" s="38" t="str">
        <f ca="1">IF(ISNUMBER(A4280),NORMINV(RAND(),0,IF(AND(Data!$G$9="squeeze",A4280&lt;Data!$G$11*0.25),$H$32,1)*$C$30*$C$13)*($C$14*$C$12),"")</f>
        <v/>
      </c>
      <c r="J4280" s="42" t="str">
        <f ca="1">IFERROR(IF(Data!$C$6="Real",B4280,I4280+J4279+($C$14*$C$12)*(NORMINV(RAND(),$C$15,CHOOSE($G$13,$C$13,F4280,G4280)))),"")</f>
        <v/>
      </c>
      <c r="K4280" s="88" t="str">
        <f>IF(ISNUMBER(A4280), IF($G$16="fixed",$G$17,MIN(H4280*Data!$C$7*$C$16*0.5,$C$17*Data!$C$7))*$C$12,"")</f>
        <v/>
      </c>
      <c r="L4280" s="42" t="str">
        <f t="shared" ca="1" si="2010"/>
        <v/>
      </c>
      <c r="M4280" s="44" t="str">
        <f t="shared" ca="1" si="2011"/>
        <v/>
      </c>
      <c r="N4280" s="44" t="str">
        <f t="shared" ca="1" si="2012"/>
        <v/>
      </c>
      <c r="O4280" s="108" t="str">
        <f t="shared" si="1996"/>
        <v/>
      </c>
      <c r="P4280" s="102" t="str">
        <f t="shared" si="1997"/>
        <v/>
      </c>
      <c r="Q4280" s="102" t="str">
        <f t="shared" si="1998"/>
        <v/>
      </c>
      <c r="R4280" s="120" t="str">
        <f t="shared" si="1999"/>
        <v/>
      </c>
      <c r="S4280" s="54" t="str">
        <f t="shared" si="2000"/>
        <v/>
      </c>
      <c r="T4280" s="5" t="str">
        <f t="shared" si="2001"/>
        <v/>
      </c>
      <c r="U4280" s="152" t="str">
        <f t="shared" si="1984"/>
        <v/>
      </c>
      <c r="V4280" s="152" t="str">
        <f t="shared" si="1985"/>
        <v/>
      </c>
      <c r="W4280" s="153" t="str">
        <f t="shared" si="1986"/>
        <v/>
      </c>
      <c r="X4280" s="153" t="str">
        <f t="shared" si="1987"/>
        <v/>
      </c>
      <c r="Y4280" s="153" t="str">
        <f t="shared" si="1988"/>
        <v/>
      </c>
      <c r="Z4280" s="153" t="str">
        <f t="shared" si="1989"/>
        <v/>
      </c>
      <c r="AA4280" s="152" t="str">
        <f t="shared" si="1990"/>
        <v/>
      </c>
      <c r="AB4280" s="152" t="str">
        <f t="shared" si="1991"/>
        <v/>
      </c>
      <c r="AC4280" s="154" t="str">
        <f t="shared" si="2002"/>
        <v/>
      </c>
      <c r="AD4280" s="154" t="str">
        <f t="shared" si="2003"/>
        <v/>
      </c>
      <c r="AE4280" s="3" t="str">
        <f t="shared" si="2004"/>
        <v/>
      </c>
      <c r="AF4280" s="3" t="str">
        <f t="shared" si="2005"/>
        <v/>
      </c>
      <c r="AG4280" s="3" t="str">
        <f t="shared" si="2006"/>
        <v/>
      </c>
      <c r="AH4280" s="4" t="str">
        <f t="shared" si="2007"/>
        <v/>
      </c>
      <c r="AI4280" s="75" t="str">
        <f t="shared" si="2008"/>
        <v/>
      </c>
      <c r="AJ4280" s="75" t="str">
        <f t="shared" si="2009"/>
        <v/>
      </c>
    </row>
    <row r="4281" spans="1:36">
      <c r="A4281" s="41" t="str">
        <f t="shared" si="1992"/>
        <v/>
      </c>
      <c r="B4281" s="150" t="str">
        <f>IF(ISNUMBER(A4281),INDEX('MetaTrader Import'!$H$13:$J$5893,TRUNC(((A4281-$A$39+1)-1)/3)+1,MOD((A4281-$A$39+1)-1,3)+1),"")</f>
        <v/>
      </c>
      <c r="C4281" s="43" t="str">
        <f t="shared" si="1993"/>
        <v/>
      </c>
      <c r="D4281" s="43" t="str">
        <f t="shared" ca="1" si="1983"/>
        <v/>
      </c>
      <c r="E4281" s="43" t="str">
        <f t="shared" si="1994"/>
        <v/>
      </c>
      <c r="F4281" s="43" t="str">
        <f t="shared" si="1995"/>
        <v/>
      </c>
      <c r="G4281" s="43" t="str">
        <f>IF(A4281&lt;&gt;"",IF(A4281&lt;Data!$G$11*0.25,$C$13/$G$32,IF(A4281&gt;Data!$G$11*0.25,$C$13,$C$13*10)),"")</f>
        <v/>
      </c>
      <c r="H4281" s="43" t="str">
        <f>IF(A4281&lt;&gt;"",IF(Data!$G$9="constant",$C$13,IF(Data!$G$9="squeeze",G4281,F4281)),"")</f>
        <v/>
      </c>
      <c r="I4281" s="38" t="str">
        <f ca="1">IF(ISNUMBER(A4281),NORMINV(RAND(),0,IF(AND(Data!$G$9="squeeze",A4281&lt;Data!$G$11*0.25),$H$32,1)*$C$30*$C$13)*($C$14*$C$12),"")</f>
        <v/>
      </c>
      <c r="J4281" s="42" t="str">
        <f ca="1">IFERROR(IF(Data!$C$6="Real",B4281,I4281+J4280+($C$14*$C$12)*(NORMINV(RAND(),$C$15,CHOOSE($G$13,$C$13,F4281,G4281)))),"")</f>
        <v/>
      </c>
      <c r="K4281" s="88" t="str">
        <f>IF(ISNUMBER(A4281), IF($G$16="fixed",$G$17,MIN(H4281*Data!$C$7*$C$16*0.5,$C$17*Data!$C$7))*$C$12,"")</f>
        <v/>
      </c>
      <c r="L4281" s="42" t="str">
        <f t="shared" ca="1" si="2010"/>
        <v/>
      </c>
      <c r="M4281" s="44" t="str">
        <f t="shared" ca="1" si="2011"/>
        <v/>
      </c>
      <c r="N4281" s="44" t="str">
        <f t="shared" ca="1" si="2012"/>
        <v/>
      </c>
      <c r="O4281" s="108" t="str">
        <f t="shared" si="1996"/>
        <v/>
      </c>
      <c r="P4281" s="102" t="str">
        <f t="shared" si="1997"/>
        <v/>
      </c>
      <c r="Q4281" s="102" t="str">
        <f t="shared" si="1998"/>
        <v/>
      </c>
      <c r="R4281" s="120" t="str">
        <f t="shared" si="1999"/>
        <v/>
      </c>
      <c r="S4281" s="54" t="str">
        <f t="shared" si="2000"/>
        <v/>
      </c>
      <c r="T4281" s="5" t="str">
        <f t="shared" si="2001"/>
        <v/>
      </c>
      <c r="U4281" s="152" t="str">
        <f t="shared" si="1984"/>
        <v/>
      </c>
      <c r="V4281" s="152" t="str">
        <f t="shared" si="1985"/>
        <v/>
      </c>
      <c r="W4281" s="153" t="str">
        <f t="shared" si="1986"/>
        <v/>
      </c>
      <c r="X4281" s="153" t="str">
        <f t="shared" si="1987"/>
        <v/>
      </c>
      <c r="Y4281" s="153" t="str">
        <f t="shared" si="1988"/>
        <v/>
      </c>
      <c r="Z4281" s="153" t="str">
        <f t="shared" si="1989"/>
        <v/>
      </c>
      <c r="AA4281" s="152" t="str">
        <f t="shared" si="1990"/>
        <v/>
      </c>
      <c r="AB4281" s="152" t="str">
        <f t="shared" si="1991"/>
        <v/>
      </c>
      <c r="AC4281" s="154" t="str">
        <f t="shared" si="2002"/>
        <v/>
      </c>
      <c r="AD4281" s="154" t="str">
        <f t="shared" si="2003"/>
        <v/>
      </c>
      <c r="AE4281" s="3" t="str">
        <f t="shared" si="2004"/>
        <v/>
      </c>
      <c r="AF4281" s="3" t="str">
        <f t="shared" si="2005"/>
        <v/>
      </c>
      <c r="AG4281" s="3" t="str">
        <f t="shared" si="2006"/>
        <v/>
      </c>
      <c r="AH4281" s="4" t="str">
        <f t="shared" si="2007"/>
        <v/>
      </c>
      <c r="AI4281" s="75" t="str">
        <f t="shared" si="2008"/>
        <v/>
      </c>
      <c r="AJ4281" s="75" t="str">
        <f t="shared" si="2009"/>
        <v/>
      </c>
    </row>
    <row r="4282" spans="1:36">
      <c r="A4282" s="41" t="str">
        <f t="shared" si="1992"/>
        <v/>
      </c>
      <c r="B4282" s="150" t="str">
        <f>IF(ISNUMBER(A4282),INDEX('MetaTrader Import'!$H$13:$J$5893,TRUNC(((A4282-$A$39+1)-1)/3)+1,MOD((A4282-$A$39+1)-1,3)+1),"")</f>
        <v/>
      </c>
      <c r="C4282" s="43" t="str">
        <f t="shared" si="1993"/>
        <v/>
      </c>
      <c r="D4282" s="43" t="str">
        <f t="shared" ca="1" si="1983"/>
        <v/>
      </c>
      <c r="E4282" s="43" t="str">
        <f t="shared" si="1994"/>
        <v/>
      </c>
      <c r="F4282" s="43" t="str">
        <f t="shared" si="1995"/>
        <v/>
      </c>
      <c r="G4282" s="43" t="str">
        <f>IF(A4282&lt;&gt;"",IF(A4282&lt;Data!$G$11*0.25,$C$13/$G$32,IF(A4282&gt;Data!$G$11*0.25,$C$13,$C$13*10)),"")</f>
        <v/>
      </c>
      <c r="H4282" s="43" t="str">
        <f>IF(A4282&lt;&gt;"",IF(Data!$G$9="constant",$C$13,IF(Data!$G$9="squeeze",G4282,F4282)),"")</f>
        <v/>
      </c>
      <c r="I4282" s="38" t="str">
        <f ca="1">IF(ISNUMBER(A4282),NORMINV(RAND(),0,IF(AND(Data!$G$9="squeeze",A4282&lt;Data!$G$11*0.25),$H$32,1)*$C$30*$C$13)*($C$14*$C$12),"")</f>
        <v/>
      </c>
      <c r="J4282" s="42" t="str">
        <f ca="1">IFERROR(IF(Data!$C$6="Real",B4282,I4282+J4281+($C$14*$C$12)*(NORMINV(RAND(),$C$15,CHOOSE($G$13,$C$13,F4282,G4282)))),"")</f>
        <v/>
      </c>
      <c r="K4282" s="88" t="str">
        <f>IF(ISNUMBER(A4282), IF($G$16="fixed",$G$17,MIN(H4282*Data!$C$7*$C$16*0.5,$C$17*Data!$C$7))*$C$12,"")</f>
        <v/>
      </c>
      <c r="L4282" s="42" t="str">
        <f t="shared" ca="1" si="2010"/>
        <v/>
      </c>
      <c r="M4282" s="44" t="str">
        <f t="shared" ca="1" si="2011"/>
        <v/>
      </c>
      <c r="N4282" s="44" t="str">
        <f t="shared" ca="1" si="2012"/>
        <v/>
      </c>
      <c r="O4282" s="108" t="str">
        <f t="shared" si="1996"/>
        <v/>
      </c>
      <c r="P4282" s="102" t="str">
        <f t="shared" si="1997"/>
        <v/>
      </c>
      <c r="Q4282" s="102" t="str">
        <f t="shared" si="1998"/>
        <v/>
      </c>
      <c r="R4282" s="120" t="str">
        <f t="shared" si="1999"/>
        <v/>
      </c>
      <c r="S4282" s="54" t="str">
        <f t="shared" si="2000"/>
        <v/>
      </c>
      <c r="T4282" s="5" t="str">
        <f t="shared" si="2001"/>
        <v/>
      </c>
      <c r="U4282" s="152" t="str">
        <f t="shared" si="1984"/>
        <v/>
      </c>
      <c r="V4282" s="152" t="str">
        <f t="shared" si="1985"/>
        <v/>
      </c>
      <c r="W4282" s="153" t="str">
        <f t="shared" si="1986"/>
        <v/>
      </c>
      <c r="X4282" s="153" t="str">
        <f t="shared" si="1987"/>
        <v/>
      </c>
      <c r="Y4282" s="153" t="str">
        <f t="shared" si="1988"/>
        <v/>
      </c>
      <c r="Z4282" s="153" t="str">
        <f t="shared" si="1989"/>
        <v/>
      </c>
      <c r="AA4282" s="152" t="str">
        <f t="shared" si="1990"/>
        <v/>
      </c>
      <c r="AB4282" s="152" t="str">
        <f t="shared" si="1991"/>
        <v/>
      </c>
      <c r="AC4282" s="154" t="str">
        <f t="shared" si="2002"/>
        <v/>
      </c>
      <c r="AD4282" s="154" t="str">
        <f t="shared" si="2003"/>
        <v/>
      </c>
      <c r="AE4282" s="3" t="str">
        <f t="shared" si="2004"/>
        <v/>
      </c>
      <c r="AF4282" s="3" t="str">
        <f t="shared" si="2005"/>
        <v/>
      </c>
      <c r="AG4282" s="3" t="str">
        <f t="shared" si="2006"/>
        <v/>
      </c>
      <c r="AH4282" s="4" t="str">
        <f t="shared" si="2007"/>
        <v/>
      </c>
      <c r="AI4282" s="75" t="str">
        <f t="shared" si="2008"/>
        <v/>
      </c>
      <c r="AJ4282" s="75" t="str">
        <f t="shared" si="2009"/>
        <v/>
      </c>
    </row>
    <row r="4283" spans="1:36">
      <c r="A4283" s="41" t="str">
        <f t="shared" si="1992"/>
        <v/>
      </c>
      <c r="B4283" s="150" t="str">
        <f>IF(ISNUMBER(A4283),INDEX('MetaTrader Import'!$H$13:$J$5893,TRUNC(((A4283-$A$39+1)-1)/3)+1,MOD((A4283-$A$39+1)-1,3)+1),"")</f>
        <v/>
      </c>
      <c r="C4283" s="43" t="str">
        <f t="shared" si="1993"/>
        <v/>
      </c>
      <c r="D4283" s="43" t="str">
        <f t="shared" ca="1" si="1983"/>
        <v/>
      </c>
      <c r="E4283" s="43" t="str">
        <f t="shared" si="1994"/>
        <v/>
      </c>
      <c r="F4283" s="43" t="str">
        <f t="shared" si="1995"/>
        <v/>
      </c>
      <c r="G4283" s="43" t="str">
        <f>IF(A4283&lt;&gt;"",IF(A4283&lt;Data!$G$11*0.25,$C$13/$G$32,IF(A4283&gt;Data!$G$11*0.25,$C$13,$C$13*10)),"")</f>
        <v/>
      </c>
      <c r="H4283" s="43" t="str">
        <f>IF(A4283&lt;&gt;"",IF(Data!$G$9="constant",$C$13,IF(Data!$G$9="squeeze",G4283,F4283)),"")</f>
        <v/>
      </c>
      <c r="I4283" s="38" t="str">
        <f ca="1">IF(ISNUMBER(A4283),NORMINV(RAND(),0,IF(AND(Data!$G$9="squeeze",A4283&lt;Data!$G$11*0.25),$H$32,1)*$C$30*$C$13)*($C$14*$C$12),"")</f>
        <v/>
      </c>
      <c r="J4283" s="42" t="str">
        <f ca="1">IFERROR(IF(Data!$C$6="Real",B4283,I4283+J4282+($C$14*$C$12)*(NORMINV(RAND(),$C$15,CHOOSE($G$13,$C$13,F4283,G4283)))),"")</f>
        <v/>
      </c>
      <c r="K4283" s="88" t="str">
        <f>IF(ISNUMBER(A4283), IF($G$16="fixed",$G$17,MIN(H4283*Data!$C$7*$C$16*0.5,$C$17*Data!$C$7))*$C$12,"")</f>
        <v/>
      </c>
      <c r="L4283" s="42" t="str">
        <f t="shared" ca="1" si="2010"/>
        <v/>
      </c>
      <c r="M4283" s="44" t="str">
        <f t="shared" ca="1" si="2011"/>
        <v/>
      </c>
      <c r="N4283" s="44" t="str">
        <f t="shared" ca="1" si="2012"/>
        <v/>
      </c>
      <c r="O4283" s="108" t="str">
        <f t="shared" si="1996"/>
        <v/>
      </c>
      <c r="P4283" s="102" t="str">
        <f t="shared" si="1997"/>
        <v/>
      </c>
      <c r="Q4283" s="102" t="str">
        <f t="shared" si="1998"/>
        <v/>
      </c>
      <c r="R4283" s="120" t="str">
        <f t="shared" si="1999"/>
        <v/>
      </c>
      <c r="S4283" s="54" t="str">
        <f t="shared" si="2000"/>
        <v/>
      </c>
      <c r="T4283" s="5" t="str">
        <f t="shared" si="2001"/>
        <v/>
      </c>
      <c r="U4283" s="152" t="str">
        <f t="shared" si="1984"/>
        <v/>
      </c>
      <c r="V4283" s="152" t="str">
        <f t="shared" si="1985"/>
        <v/>
      </c>
      <c r="W4283" s="153" t="str">
        <f t="shared" si="1986"/>
        <v/>
      </c>
      <c r="X4283" s="153" t="str">
        <f t="shared" si="1987"/>
        <v/>
      </c>
      <c r="Y4283" s="153" t="str">
        <f t="shared" si="1988"/>
        <v/>
      </c>
      <c r="Z4283" s="153" t="str">
        <f t="shared" si="1989"/>
        <v/>
      </c>
      <c r="AA4283" s="152" t="str">
        <f t="shared" si="1990"/>
        <v/>
      </c>
      <c r="AB4283" s="152" t="str">
        <f t="shared" si="1991"/>
        <v/>
      </c>
      <c r="AC4283" s="154" t="str">
        <f t="shared" si="2002"/>
        <v/>
      </c>
      <c r="AD4283" s="154" t="str">
        <f t="shared" si="2003"/>
        <v/>
      </c>
      <c r="AE4283" s="3" t="str">
        <f t="shared" si="2004"/>
        <v/>
      </c>
      <c r="AF4283" s="3" t="str">
        <f t="shared" si="2005"/>
        <v/>
      </c>
      <c r="AG4283" s="3" t="str">
        <f t="shared" si="2006"/>
        <v/>
      </c>
      <c r="AH4283" s="4" t="str">
        <f t="shared" si="2007"/>
        <v/>
      </c>
      <c r="AI4283" s="75" t="str">
        <f t="shared" si="2008"/>
        <v/>
      </c>
      <c r="AJ4283" s="75" t="str">
        <f t="shared" si="2009"/>
        <v/>
      </c>
    </row>
    <row r="4284" spans="1:36">
      <c r="A4284" s="41" t="str">
        <f t="shared" si="1992"/>
        <v/>
      </c>
      <c r="B4284" s="150" t="str">
        <f>IF(ISNUMBER(A4284),INDEX('MetaTrader Import'!$H$13:$J$5893,TRUNC(((A4284-$A$39+1)-1)/3)+1,MOD((A4284-$A$39+1)-1,3)+1),"")</f>
        <v/>
      </c>
      <c r="C4284" s="43" t="str">
        <f t="shared" si="1993"/>
        <v/>
      </c>
      <c r="D4284" s="43" t="str">
        <f t="shared" ca="1" si="1983"/>
        <v/>
      </c>
      <c r="E4284" s="43" t="str">
        <f t="shared" si="1994"/>
        <v/>
      </c>
      <c r="F4284" s="43" t="str">
        <f t="shared" si="1995"/>
        <v/>
      </c>
      <c r="G4284" s="43" t="str">
        <f>IF(A4284&lt;&gt;"",IF(A4284&lt;Data!$G$11*0.25,$C$13/$G$32,IF(A4284&gt;Data!$G$11*0.25,$C$13,$C$13*10)),"")</f>
        <v/>
      </c>
      <c r="H4284" s="43" t="str">
        <f>IF(A4284&lt;&gt;"",IF(Data!$G$9="constant",$C$13,IF(Data!$G$9="squeeze",G4284,F4284)),"")</f>
        <v/>
      </c>
      <c r="I4284" s="38" t="str">
        <f ca="1">IF(ISNUMBER(A4284),NORMINV(RAND(),0,IF(AND(Data!$G$9="squeeze",A4284&lt;Data!$G$11*0.25),$H$32,1)*$C$30*$C$13)*($C$14*$C$12),"")</f>
        <v/>
      </c>
      <c r="J4284" s="42" t="str">
        <f ca="1">IFERROR(IF(Data!$C$6="Real",B4284,I4284+J4283+($C$14*$C$12)*(NORMINV(RAND(),$C$15,CHOOSE($G$13,$C$13,F4284,G4284)))),"")</f>
        <v/>
      </c>
      <c r="K4284" s="88" t="str">
        <f>IF(ISNUMBER(A4284), IF($G$16="fixed",$G$17,MIN(H4284*Data!$C$7*$C$16*0.5,$C$17*Data!$C$7))*$C$12,"")</f>
        <v/>
      </c>
      <c r="L4284" s="42" t="str">
        <f t="shared" ca="1" si="2010"/>
        <v/>
      </c>
      <c r="M4284" s="44" t="str">
        <f t="shared" ca="1" si="2011"/>
        <v/>
      </c>
      <c r="N4284" s="44" t="str">
        <f t="shared" ca="1" si="2012"/>
        <v/>
      </c>
      <c r="O4284" s="108" t="str">
        <f t="shared" si="1996"/>
        <v/>
      </c>
      <c r="P4284" s="102" t="str">
        <f t="shared" si="1997"/>
        <v/>
      </c>
      <c r="Q4284" s="102" t="str">
        <f t="shared" si="1998"/>
        <v/>
      </c>
      <c r="R4284" s="120" t="str">
        <f t="shared" si="1999"/>
        <v/>
      </c>
      <c r="S4284" s="54" t="str">
        <f t="shared" si="2000"/>
        <v/>
      </c>
      <c r="T4284" s="5" t="str">
        <f t="shared" si="2001"/>
        <v/>
      </c>
      <c r="U4284" s="152" t="str">
        <f t="shared" si="1984"/>
        <v/>
      </c>
      <c r="V4284" s="152" t="str">
        <f t="shared" si="1985"/>
        <v/>
      </c>
      <c r="W4284" s="153" t="str">
        <f t="shared" si="1986"/>
        <v/>
      </c>
      <c r="X4284" s="153" t="str">
        <f t="shared" si="1987"/>
        <v/>
      </c>
      <c r="Y4284" s="153" t="str">
        <f t="shared" si="1988"/>
        <v/>
      </c>
      <c r="Z4284" s="153" t="str">
        <f t="shared" si="1989"/>
        <v/>
      </c>
      <c r="AA4284" s="152" t="str">
        <f t="shared" si="1990"/>
        <v/>
      </c>
      <c r="AB4284" s="152" t="str">
        <f t="shared" si="1991"/>
        <v/>
      </c>
      <c r="AC4284" s="154" t="str">
        <f t="shared" si="2002"/>
        <v/>
      </c>
      <c r="AD4284" s="154" t="str">
        <f t="shared" si="2003"/>
        <v/>
      </c>
      <c r="AE4284" s="3" t="str">
        <f t="shared" si="2004"/>
        <v/>
      </c>
      <c r="AF4284" s="3" t="str">
        <f t="shared" si="2005"/>
        <v/>
      </c>
      <c r="AG4284" s="3" t="str">
        <f t="shared" si="2006"/>
        <v/>
      </c>
      <c r="AH4284" s="4" t="str">
        <f t="shared" si="2007"/>
        <v/>
      </c>
      <c r="AI4284" s="75" t="str">
        <f t="shared" si="2008"/>
        <v/>
      </c>
      <c r="AJ4284" s="75" t="str">
        <f t="shared" si="2009"/>
        <v/>
      </c>
    </row>
    <row r="4285" spans="1:36">
      <c r="A4285" s="41" t="str">
        <f t="shared" si="1992"/>
        <v/>
      </c>
      <c r="B4285" s="150" t="str">
        <f>IF(ISNUMBER(A4285),INDEX('MetaTrader Import'!$H$13:$J$5893,TRUNC(((A4285-$A$39+1)-1)/3)+1,MOD((A4285-$A$39+1)-1,3)+1),"")</f>
        <v/>
      </c>
      <c r="C4285" s="43" t="str">
        <f t="shared" si="1993"/>
        <v/>
      </c>
      <c r="D4285" s="43" t="str">
        <f t="shared" ca="1" si="1983"/>
        <v/>
      </c>
      <c r="E4285" s="43" t="str">
        <f t="shared" si="1994"/>
        <v/>
      </c>
      <c r="F4285" s="43" t="str">
        <f t="shared" si="1995"/>
        <v/>
      </c>
      <c r="G4285" s="43" t="str">
        <f>IF(A4285&lt;&gt;"",IF(A4285&lt;Data!$G$11*0.25,$C$13/$G$32,IF(A4285&gt;Data!$G$11*0.25,$C$13,$C$13*10)),"")</f>
        <v/>
      </c>
      <c r="H4285" s="43" t="str">
        <f>IF(A4285&lt;&gt;"",IF(Data!$G$9="constant",$C$13,IF(Data!$G$9="squeeze",G4285,F4285)),"")</f>
        <v/>
      </c>
      <c r="I4285" s="38" t="str">
        <f ca="1">IF(ISNUMBER(A4285),NORMINV(RAND(),0,IF(AND(Data!$G$9="squeeze",A4285&lt;Data!$G$11*0.25),$H$32,1)*$C$30*$C$13)*($C$14*$C$12),"")</f>
        <v/>
      </c>
      <c r="J4285" s="42" t="str">
        <f ca="1">IFERROR(IF(Data!$C$6="Real",B4285,I4285+J4284+($C$14*$C$12)*(NORMINV(RAND(),$C$15,CHOOSE($G$13,$C$13,F4285,G4285)))),"")</f>
        <v/>
      </c>
      <c r="K4285" s="88" t="str">
        <f>IF(ISNUMBER(A4285), IF($G$16="fixed",$G$17,MIN(H4285*Data!$C$7*$C$16*0.5,$C$17*Data!$C$7))*$C$12,"")</f>
        <v/>
      </c>
      <c r="L4285" s="42" t="str">
        <f t="shared" ca="1" si="2010"/>
        <v/>
      </c>
      <c r="M4285" s="44" t="str">
        <f t="shared" ca="1" si="2011"/>
        <v/>
      </c>
      <c r="N4285" s="44" t="str">
        <f t="shared" ca="1" si="2012"/>
        <v/>
      </c>
      <c r="O4285" s="108" t="str">
        <f t="shared" si="1996"/>
        <v/>
      </c>
      <c r="P4285" s="102" t="str">
        <f t="shared" si="1997"/>
        <v/>
      </c>
      <c r="Q4285" s="102" t="str">
        <f t="shared" si="1998"/>
        <v/>
      </c>
      <c r="R4285" s="120" t="str">
        <f t="shared" si="1999"/>
        <v/>
      </c>
      <c r="S4285" s="54" t="str">
        <f t="shared" si="2000"/>
        <v/>
      </c>
      <c r="T4285" s="5" t="str">
        <f t="shared" si="2001"/>
        <v/>
      </c>
      <c r="U4285" s="152" t="str">
        <f t="shared" si="1984"/>
        <v/>
      </c>
      <c r="V4285" s="152" t="str">
        <f t="shared" si="1985"/>
        <v/>
      </c>
      <c r="W4285" s="153" t="str">
        <f t="shared" si="1986"/>
        <v/>
      </c>
      <c r="X4285" s="153" t="str">
        <f t="shared" si="1987"/>
        <v/>
      </c>
      <c r="Y4285" s="153" t="str">
        <f t="shared" si="1988"/>
        <v/>
      </c>
      <c r="Z4285" s="153" t="str">
        <f t="shared" si="1989"/>
        <v/>
      </c>
      <c r="AA4285" s="152" t="str">
        <f t="shared" si="1990"/>
        <v/>
      </c>
      <c r="AB4285" s="152" t="str">
        <f t="shared" si="1991"/>
        <v/>
      </c>
      <c r="AC4285" s="154" t="str">
        <f t="shared" si="2002"/>
        <v/>
      </c>
      <c r="AD4285" s="154" t="str">
        <f t="shared" si="2003"/>
        <v/>
      </c>
      <c r="AE4285" s="3" t="str">
        <f t="shared" si="2004"/>
        <v/>
      </c>
      <c r="AF4285" s="3" t="str">
        <f t="shared" si="2005"/>
        <v/>
      </c>
      <c r="AG4285" s="3" t="str">
        <f t="shared" si="2006"/>
        <v/>
      </c>
      <c r="AH4285" s="4" t="str">
        <f t="shared" si="2007"/>
        <v/>
      </c>
      <c r="AI4285" s="75" t="str">
        <f t="shared" si="2008"/>
        <v/>
      </c>
      <c r="AJ4285" s="75" t="str">
        <f t="shared" si="2009"/>
        <v/>
      </c>
    </row>
    <row r="4286" spans="1:36">
      <c r="A4286" s="41" t="str">
        <f t="shared" si="1992"/>
        <v/>
      </c>
      <c r="B4286" s="150" t="str">
        <f>IF(ISNUMBER(A4286),INDEX('MetaTrader Import'!$H$13:$J$5893,TRUNC(((A4286-$A$39+1)-1)/3)+1,MOD((A4286-$A$39+1)-1,3)+1),"")</f>
        <v/>
      </c>
      <c r="C4286" s="43" t="str">
        <f t="shared" si="1993"/>
        <v/>
      </c>
      <c r="D4286" s="43" t="str">
        <f t="shared" ca="1" si="1983"/>
        <v/>
      </c>
      <c r="E4286" s="43" t="str">
        <f t="shared" si="1994"/>
        <v/>
      </c>
      <c r="F4286" s="43" t="str">
        <f t="shared" si="1995"/>
        <v/>
      </c>
      <c r="G4286" s="43" t="str">
        <f>IF(A4286&lt;&gt;"",IF(A4286&lt;Data!$G$11*0.25,$C$13/$G$32,IF(A4286&gt;Data!$G$11*0.25,$C$13,$C$13*10)),"")</f>
        <v/>
      </c>
      <c r="H4286" s="43" t="str">
        <f>IF(A4286&lt;&gt;"",IF(Data!$G$9="constant",$C$13,IF(Data!$G$9="squeeze",G4286,F4286)),"")</f>
        <v/>
      </c>
      <c r="I4286" s="38" t="str">
        <f ca="1">IF(ISNUMBER(A4286),NORMINV(RAND(),0,IF(AND(Data!$G$9="squeeze",A4286&lt;Data!$G$11*0.25),$H$32,1)*$C$30*$C$13)*($C$14*$C$12),"")</f>
        <v/>
      </c>
      <c r="J4286" s="42" t="str">
        <f ca="1">IFERROR(IF(Data!$C$6="Real",B4286,I4286+J4285+($C$14*$C$12)*(NORMINV(RAND(),$C$15,CHOOSE($G$13,$C$13,F4286,G4286)))),"")</f>
        <v/>
      </c>
      <c r="K4286" s="88" t="str">
        <f>IF(ISNUMBER(A4286), IF($G$16="fixed",$G$17,MIN(H4286*Data!$C$7*$C$16*0.5,$C$17*Data!$C$7))*$C$12,"")</f>
        <v/>
      </c>
      <c r="L4286" s="42" t="str">
        <f t="shared" ca="1" si="2010"/>
        <v/>
      </c>
      <c r="M4286" s="44" t="str">
        <f t="shared" ca="1" si="2011"/>
        <v/>
      </c>
      <c r="N4286" s="44" t="str">
        <f t="shared" ca="1" si="2012"/>
        <v/>
      </c>
      <c r="O4286" s="108" t="str">
        <f t="shared" si="1996"/>
        <v/>
      </c>
      <c r="P4286" s="102" t="str">
        <f t="shared" si="1997"/>
        <v/>
      </c>
      <c r="Q4286" s="102" t="str">
        <f t="shared" si="1998"/>
        <v/>
      </c>
      <c r="R4286" s="120" t="str">
        <f t="shared" si="1999"/>
        <v/>
      </c>
      <c r="S4286" s="54" t="str">
        <f t="shared" si="2000"/>
        <v/>
      </c>
      <c r="T4286" s="5" t="str">
        <f t="shared" si="2001"/>
        <v/>
      </c>
      <c r="U4286" s="152" t="str">
        <f t="shared" si="1984"/>
        <v/>
      </c>
      <c r="V4286" s="152" t="str">
        <f t="shared" si="1985"/>
        <v/>
      </c>
      <c r="W4286" s="153" t="str">
        <f t="shared" si="1986"/>
        <v/>
      </c>
      <c r="X4286" s="153" t="str">
        <f t="shared" si="1987"/>
        <v/>
      </c>
      <c r="Y4286" s="153" t="str">
        <f t="shared" si="1988"/>
        <v/>
      </c>
      <c r="Z4286" s="153" t="str">
        <f t="shared" si="1989"/>
        <v/>
      </c>
      <c r="AA4286" s="152" t="str">
        <f t="shared" si="1990"/>
        <v/>
      </c>
      <c r="AB4286" s="152" t="str">
        <f t="shared" si="1991"/>
        <v/>
      </c>
      <c r="AC4286" s="154" t="str">
        <f t="shared" si="2002"/>
        <v/>
      </c>
      <c r="AD4286" s="154" t="str">
        <f t="shared" si="2003"/>
        <v/>
      </c>
      <c r="AE4286" s="3" t="str">
        <f t="shared" si="2004"/>
        <v/>
      </c>
      <c r="AF4286" s="3" t="str">
        <f t="shared" si="2005"/>
        <v/>
      </c>
      <c r="AG4286" s="3" t="str">
        <f t="shared" si="2006"/>
        <v/>
      </c>
      <c r="AH4286" s="4" t="str">
        <f t="shared" si="2007"/>
        <v/>
      </c>
      <c r="AI4286" s="75" t="str">
        <f t="shared" si="2008"/>
        <v/>
      </c>
      <c r="AJ4286" s="75" t="str">
        <f t="shared" si="2009"/>
        <v/>
      </c>
    </row>
    <row r="4287" spans="1:36">
      <c r="A4287" s="41" t="str">
        <f t="shared" si="1992"/>
        <v/>
      </c>
      <c r="B4287" s="150" t="str">
        <f>IF(ISNUMBER(A4287),INDEX('MetaTrader Import'!$H$13:$J$5893,TRUNC(((A4287-$A$39+1)-1)/3)+1,MOD((A4287-$A$39+1)-1,3)+1),"")</f>
        <v/>
      </c>
      <c r="C4287" s="43" t="str">
        <f t="shared" si="1993"/>
        <v/>
      </c>
      <c r="D4287" s="43" t="str">
        <f t="shared" ca="1" si="1983"/>
        <v/>
      </c>
      <c r="E4287" s="43" t="str">
        <f t="shared" si="1994"/>
        <v/>
      </c>
      <c r="F4287" s="43" t="str">
        <f t="shared" si="1995"/>
        <v/>
      </c>
      <c r="G4287" s="43" t="str">
        <f>IF(A4287&lt;&gt;"",IF(A4287&lt;Data!$G$11*0.25,$C$13/$G$32,IF(A4287&gt;Data!$G$11*0.25,$C$13,$C$13*10)),"")</f>
        <v/>
      </c>
      <c r="H4287" s="43" t="str">
        <f>IF(A4287&lt;&gt;"",IF(Data!$G$9="constant",$C$13,IF(Data!$G$9="squeeze",G4287,F4287)),"")</f>
        <v/>
      </c>
      <c r="I4287" s="38" t="str">
        <f ca="1">IF(ISNUMBER(A4287),NORMINV(RAND(),0,IF(AND(Data!$G$9="squeeze",A4287&lt;Data!$G$11*0.25),$H$32,1)*$C$30*$C$13)*($C$14*$C$12),"")</f>
        <v/>
      </c>
      <c r="J4287" s="42" t="str">
        <f ca="1">IFERROR(IF(Data!$C$6="Real",B4287,I4287+J4286+($C$14*$C$12)*(NORMINV(RAND(),$C$15,CHOOSE($G$13,$C$13,F4287,G4287)))),"")</f>
        <v/>
      </c>
      <c r="K4287" s="88" t="str">
        <f>IF(ISNUMBER(A4287), IF($G$16="fixed",$G$17,MIN(H4287*Data!$C$7*$C$16*0.5,$C$17*Data!$C$7))*$C$12,"")</f>
        <v/>
      </c>
      <c r="L4287" s="42" t="str">
        <f t="shared" ca="1" si="2010"/>
        <v/>
      </c>
      <c r="M4287" s="44" t="str">
        <f t="shared" ca="1" si="2011"/>
        <v/>
      </c>
      <c r="N4287" s="44" t="str">
        <f t="shared" ca="1" si="2012"/>
        <v/>
      </c>
      <c r="O4287" s="108" t="str">
        <f t="shared" si="1996"/>
        <v/>
      </c>
      <c r="P4287" s="102" t="str">
        <f t="shared" si="1997"/>
        <v/>
      </c>
      <c r="Q4287" s="102" t="str">
        <f t="shared" si="1998"/>
        <v/>
      </c>
      <c r="R4287" s="120" t="str">
        <f t="shared" si="1999"/>
        <v/>
      </c>
      <c r="S4287" s="54" t="str">
        <f t="shared" si="2000"/>
        <v/>
      </c>
      <c r="T4287" s="5" t="str">
        <f t="shared" si="2001"/>
        <v/>
      </c>
      <c r="U4287" s="152" t="str">
        <f t="shared" si="1984"/>
        <v/>
      </c>
      <c r="V4287" s="152" t="str">
        <f t="shared" si="1985"/>
        <v/>
      </c>
      <c r="W4287" s="153" t="str">
        <f t="shared" si="1986"/>
        <v/>
      </c>
      <c r="X4287" s="153" t="str">
        <f t="shared" si="1987"/>
        <v/>
      </c>
      <c r="Y4287" s="153" t="str">
        <f t="shared" si="1988"/>
        <v/>
      </c>
      <c r="Z4287" s="153" t="str">
        <f t="shared" si="1989"/>
        <v/>
      </c>
      <c r="AA4287" s="152" t="str">
        <f t="shared" si="1990"/>
        <v/>
      </c>
      <c r="AB4287" s="152" t="str">
        <f t="shared" si="1991"/>
        <v/>
      </c>
      <c r="AC4287" s="154" t="str">
        <f t="shared" si="2002"/>
        <v/>
      </c>
      <c r="AD4287" s="154" t="str">
        <f t="shared" si="2003"/>
        <v/>
      </c>
      <c r="AE4287" s="3" t="str">
        <f t="shared" si="2004"/>
        <v/>
      </c>
      <c r="AF4287" s="3" t="str">
        <f t="shared" si="2005"/>
        <v/>
      </c>
      <c r="AG4287" s="3" t="str">
        <f t="shared" si="2006"/>
        <v/>
      </c>
      <c r="AH4287" s="4" t="str">
        <f t="shared" si="2007"/>
        <v/>
      </c>
      <c r="AI4287" s="75" t="str">
        <f t="shared" si="2008"/>
        <v/>
      </c>
      <c r="AJ4287" s="75" t="str">
        <f t="shared" si="2009"/>
        <v/>
      </c>
    </row>
    <row r="4288" spans="1:36">
      <c r="A4288" s="41" t="str">
        <f t="shared" si="1992"/>
        <v/>
      </c>
      <c r="B4288" s="150" t="str">
        <f>IF(ISNUMBER(A4288),INDEX('MetaTrader Import'!$H$13:$J$5893,TRUNC(((A4288-$A$39+1)-1)/3)+1,MOD((A4288-$A$39+1)-1,3)+1),"")</f>
        <v/>
      </c>
      <c r="C4288" s="43" t="str">
        <f t="shared" si="1993"/>
        <v/>
      </c>
      <c r="D4288" s="43" t="str">
        <f t="shared" ca="1" si="1983"/>
        <v/>
      </c>
      <c r="E4288" s="43" t="str">
        <f t="shared" si="1994"/>
        <v/>
      </c>
      <c r="F4288" s="43" t="str">
        <f t="shared" si="1995"/>
        <v/>
      </c>
      <c r="G4288" s="43" t="str">
        <f>IF(A4288&lt;&gt;"",IF(A4288&lt;Data!$G$11*0.25,$C$13/$G$32,IF(A4288&gt;Data!$G$11*0.25,$C$13,$C$13*10)),"")</f>
        <v/>
      </c>
      <c r="H4288" s="43" t="str">
        <f>IF(A4288&lt;&gt;"",IF(Data!$G$9="constant",$C$13,IF(Data!$G$9="squeeze",G4288,F4288)),"")</f>
        <v/>
      </c>
      <c r="I4288" s="38" t="str">
        <f ca="1">IF(ISNUMBER(A4288),NORMINV(RAND(),0,IF(AND(Data!$G$9="squeeze",A4288&lt;Data!$G$11*0.25),$H$32,1)*$C$30*$C$13)*($C$14*$C$12),"")</f>
        <v/>
      </c>
      <c r="J4288" s="42" t="str">
        <f ca="1">IFERROR(IF(Data!$C$6="Real",B4288,I4288+J4287+($C$14*$C$12)*(NORMINV(RAND(),$C$15,CHOOSE($G$13,$C$13,F4288,G4288)))),"")</f>
        <v/>
      </c>
      <c r="K4288" s="88" t="str">
        <f>IF(ISNUMBER(A4288), IF($G$16="fixed",$G$17,MIN(H4288*Data!$C$7*$C$16*0.5,$C$17*Data!$C$7))*$C$12,"")</f>
        <v/>
      </c>
      <c r="L4288" s="42" t="str">
        <f t="shared" ca="1" si="2010"/>
        <v/>
      </c>
      <c r="M4288" s="44" t="str">
        <f t="shared" ca="1" si="2011"/>
        <v/>
      </c>
      <c r="N4288" s="44" t="str">
        <f t="shared" ca="1" si="2012"/>
        <v/>
      </c>
      <c r="O4288" s="108" t="str">
        <f t="shared" si="1996"/>
        <v/>
      </c>
      <c r="P4288" s="102" t="str">
        <f t="shared" si="1997"/>
        <v/>
      </c>
      <c r="Q4288" s="102" t="str">
        <f t="shared" si="1998"/>
        <v/>
      </c>
      <c r="R4288" s="120" t="str">
        <f t="shared" si="1999"/>
        <v/>
      </c>
      <c r="S4288" s="54" t="str">
        <f t="shared" si="2000"/>
        <v/>
      </c>
      <c r="T4288" s="5" t="str">
        <f t="shared" si="2001"/>
        <v/>
      </c>
      <c r="U4288" s="152" t="str">
        <f t="shared" si="1984"/>
        <v/>
      </c>
      <c r="V4288" s="152" t="str">
        <f t="shared" si="1985"/>
        <v/>
      </c>
      <c r="W4288" s="153" t="str">
        <f t="shared" si="1986"/>
        <v/>
      </c>
      <c r="X4288" s="153" t="str">
        <f t="shared" si="1987"/>
        <v/>
      </c>
      <c r="Y4288" s="153" t="str">
        <f t="shared" si="1988"/>
        <v/>
      </c>
      <c r="Z4288" s="153" t="str">
        <f t="shared" si="1989"/>
        <v/>
      </c>
      <c r="AA4288" s="152" t="str">
        <f t="shared" si="1990"/>
        <v/>
      </c>
      <c r="AB4288" s="152" t="str">
        <f t="shared" si="1991"/>
        <v/>
      </c>
      <c r="AC4288" s="154" t="str">
        <f t="shared" si="2002"/>
        <v/>
      </c>
      <c r="AD4288" s="154" t="str">
        <f t="shared" si="2003"/>
        <v/>
      </c>
      <c r="AE4288" s="3" t="str">
        <f t="shared" si="2004"/>
        <v/>
      </c>
      <c r="AF4288" s="3" t="str">
        <f t="shared" si="2005"/>
        <v/>
      </c>
      <c r="AG4288" s="3" t="str">
        <f t="shared" si="2006"/>
        <v/>
      </c>
      <c r="AH4288" s="4" t="str">
        <f t="shared" si="2007"/>
        <v/>
      </c>
      <c r="AI4288" s="75" t="str">
        <f t="shared" si="2008"/>
        <v/>
      </c>
      <c r="AJ4288" s="75" t="str">
        <f t="shared" si="2009"/>
        <v/>
      </c>
    </row>
    <row r="4289" spans="1:36">
      <c r="A4289" s="41" t="str">
        <f t="shared" si="1992"/>
        <v/>
      </c>
      <c r="B4289" s="150" t="str">
        <f>IF(ISNUMBER(A4289),INDEX('MetaTrader Import'!$H$13:$J$5893,TRUNC(((A4289-$A$39+1)-1)/3)+1,MOD((A4289-$A$39+1)-1,3)+1),"")</f>
        <v/>
      </c>
      <c r="C4289" s="43" t="str">
        <f t="shared" si="1993"/>
        <v/>
      </c>
      <c r="D4289" s="43" t="str">
        <f t="shared" ca="1" si="1983"/>
        <v/>
      </c>
      <c r="E4289" s="43" t="str">
        <f t="shared" si="1994"/>
        <v/>
      </c>
      <c r="F4289" s="43" t="str">
        <f t="shared" si="1995"/>
        <v/>
      </c>
      <c r="G4289" s="43" t="str">
        <f>IF(A4289&lt;&gt;"",IF(A4289&lt;Data!$G$11*0.25,$C$13/$G$32,IF(A4289&gt;Data!$G$11*0.25,$C$13,$C$13*10)),"")</f>
        <v/>
      </c>
      <c r="H4289" s="43" t="str">
        <f>IF(A4289&lt;&gt;"",IF(Data!$G$9="constant",$C$13,IF(Data!$G$9="squeeze",G4289,F4289)),"")</f>
        <v/>
      </c>
      <c r="I4289" s="38" t="str">
        <f ca="1">IF(ISNUMBER(A4289),NORMINV(RAND(),0,IF(AND(Data!$G$9="squeeze",A4289&lt;Data!$G$11*0.25),$H$32,1)*$C$30*$C$13)*($C$14*$C$12),"")</f>
        <v/>
      </c>
      <c r="J4289" s="42" t="str">
        <f ca="1">IFERROR(IF(Data!$C$6="Real",B4289,I4289+J4288+($C$14*$C$12)*(NORMINV(RAND(),$C$15,CHOOSE($G$13,$C$13,F4289,G4289)))),"")</f>
        <v/>
      </c>
      <c r="K4289" s="88" t="str">
        <f>IF(ISNUMBER(A4289), IF($G$16="fixed",$G$17,MIN(H4289*Data!$C$7*$C$16*0.5,$C$17*Data!$C$7))*$C$12,"")</f>
        <v/>
      </c>
      <c r="L4289" s="42" t="str">
        <f t="shared" ca="1" si="2010"/>
        <v/>
      </c>
      <c r="M4289" s="44" t="str">
        <f t="shared" ca="1" si="2011"/>
        <v/>
      </c>
      <c r="N4289" s="44" t="str">
        <f t="shared" ca="1" si="2012"/>
        <v/>
      </c>
      <c r="O4289" s="108" t="str">
        <f t="shared" si="1996"/>
        <v/>
      </c>
      <c r="P4289" s="102" t="str">
        <f t="shared" si="1997"/>
        <v/>
      </c>
      <c r="Q4289" s="102" t="str">
        <f t="shared" si="1998"/>
        <v/>
      </c>
      <c r="R4289" s="120" t="str">
        <f t="shared" si="1999"/>
        <v/>
      </c>
      <c r="S4289" s="54" t="str">
        <f t="shared" si="2000"/>
        <v/>
      </c>
      <c r="T4289" s="5" t="str">
        <f t="shared" si="2001"/>
        <v/>
      </c>
      <c r="U4289" s="152" t="str">
        <f t="shared" si="1984"/>
        <v/>
      </c>
      <c r="V4289" s="152" t="str">
        <f t="shared" si="1985"/>
        <v/>
      </c>
      <c r="W4289" s="153" t="str">
        <f t="shared" si="1986"/>
        <v/>
      </c>
      <c r="X4289" s="153" t="str">
        <f t="shared" si="1987"/>
        <v/>
      </c>
      <c r="Y4289" s="153" t="str">
        <f t="shared" si="1988"/>
        <v/>
      </c>
      <c r="Z4289" s="153" t="str">
        <f t="shared" si="1989"/>
        <v/>
      </c>
      <c r="AA4289" s="152" t="str">
        <f t="shared" si="1990"/>
        <v/>
      </c>
      <c r="AB4289" s="152" t="str">
        <f t="shared" si="1991"/>
        <v/>
      </c>
      <c r="AC4289" s="154" t="str">
        <f t="shared" si="2002"/>
        <v/>
      </c>
      <c r="AD4289" s="154" t="str">
        <f t="shared" si="2003"/>
        <v/>
      </c>
      <c r="AE4289" s="3" t="str">
        <f t="shared" si="2004"/>
        <v/>
      </c>
      <c r="AF4289" s="3" t="str">
        <f t="shared" si="2005"/>
        <v/>
      </c>
      <c r="AG4289" s="3" t="str">
        <f t="shared" si="2006"/>
        <v/>
      </c>
      <c r="AH4289" s="4" t="str">
        <f t="shared" si="2007"/>
        <v/>
      </c>
      <c r="AI4289" s="75" t="str">
        <f t="shared" si="2008"/>
        <v/>
      </c>
      <c r="AJ4289" s="75" t="str">
        <f t="shared" si="2009"/>
        <v/>
      </c>
    </row>
    <row r="4290" spans="1:36">
      <c r="A4290" s="41" t="str">
        <f t="shared" si="1992"/>
        <v/>
      </c>
      <c r="B4290" s="150" t="str">
        <f>IF(ISNUMBER(A4290),INDEX('MetaTrader Import'!$H$13:$J$5893,TRUNC(((A4290-$A$39+1)-1)/3)+1,MOD((A4290-$A$39+1)-1,3)+1),"")</f>
        <v/>
      </c>
      <c r="C4290" s="43" t="str">
        <f t="shared" si="1993"/>
        <v/>
      </c>
      <c r="D4290" s="43" t="str">
        <f t="shared" ca="1" si="1983"/>
        <v/>
      </c>
      <c r="E4290" s="43" t="str">
        <f t="shared" si="1994"/>
        <v/>
      </c>
      <c r="F4290" s="43" t="str">
        <f t="shared" si="1995"/>
        <v/>
      </c>
      <c r="G4290" s="43" t="str">
        <f>IF(A4290&lt;&gt;"",IF(A4290&lt;Data!$G$11*0.25,$C$13/$G$32,IF(A4290&gt;Data!$G$11*0.25,$C$13,$C$13*10)),"")</f>
        <v/>
      </c>
      <c r="H4290" s="43" t="str">
        <f>IF(A4290&lt;&gt;"",IF(Data!$G$9="constant",$C$13,IF(Data!$G$9="squeeze",G4290,F4290)),"")</f>
        <v/>
      </c>
      <c r="I4290" s="38" t="str">
        <f ca="1">IF(ISNUMBER(A4290),NORMINV(RAND(),0,IF(AND(Data!$G$9="squeeze",A4290&lt;Data!$G$11*0.25),$H$32,1)*$C$30*$C$13)*($C$14*$C$12),"")</f>
        <v/>
      </c>
      <c r="J4290" s="42" t="str">
        <f ca="1">IFERROR(IF(Data!$C$6="Real",B4290,I4290+J4289+($C$14*$C$12)*(NORMINV(RAND(),$C$15,CHOOSE($G$13,$C$13,F4290,G4290)))),"")</f>
        <v/>
      </c>
      <c r="K4290" s="88" t="str">
        <f>IF(ISNUMBER(A4290), IF($G$16="fixed",$G$17,MIN(H4290*Data!$C$7*$C$16*0.5,$C$17*Data!$C$7))*$C$12,"")</f>
        <v/>
      </c>
      <c r="L4290" s="42" t="str">
        <f t="shared" ca="1" si="2010"/>
        <v/>
      </c>
      <c r="M4290" s="44" t="str">
        <f t="shared" ca="1" si="2011"/>
        <v/>
      </c>
      <c r="N4290" s="44" t="str">
        <f t="shared" ca="1" si="2012"/>
        <v/>
      </c>
      <c r="O4290" s="108" t="str">
        <f t="shared" si="1996"/>
        <v/>
      </c>
      <c r="P4290" s="102" t="str">
        <f t="shared" si="1997"/>
        <v/>
      </c>
      <c r="Q4290" s="102" t="str">
        <f t="shared" si="1998"/>
        <v/>
      </c>
      <c r="R4290" s="120" t="str">
        <f t="shared" si="1999"/>
        <v/>
      </c>
      <c r="S4290" s="54" t="str">
        <f t="shared" si="2000"/>
        <v/>
      </c>
      <c r="T4290" s="5" t="str">
        <f t="shared" si="2001"/>
        <v/>
      </c>
      <c r="U4290" s="152" t="str">
        <f t="shared" si="1984"/>
        <v/>
      </c>
      <c r="V4290" s="152" t="str">
        <f t="shared" si="1985"/>
        <v/>
      </c>
      <c r="W4290" s="153" t="str">
        <f t="shared" si="1986"/>
        <v/>
      </c>
      <c r="X4290" s="153" t="str">
        <f t="shared" si="1987"/>
        <v/>
      </c>
      <c r="Y4290" s="153" t="str">
        <f t="shared" si="1988"/>
        <v/>
      </c>
      <c r="Z4290" s="153" t="str">
        <f t="shared" si="1989"/>
        <v/>
      </c>
      <c r="AA4290" s="152" t="str">
        <f t="shared" si="1990"/>
        <v/>
      </c>
      <c r="AB4290" s="152" t="str">
        <f t="shared" si="1991"/>
        <v/>
      </c>
      <c r="AC4290" s="154" t="str">
        <f t="shared" si="2002"/>
        <v/>
      </c>
      <c r="AD4290" s="154" t="str">
        <f t="shared" si="2003"/>
        <v/>
      </c>
      <c r="AE4290" s="3" t="str">
        <f t="shared" si="2004"/>
        <v/>
      </c>
      <c r="AF4290" s="3" t="str">
        <f t="shared" si="2005"/>
        <v/>
      </c>
      <c r="AG4290" s="3" t="str">
        <f t="shared" si="2006"/>
        <v/>
      </c>
      <c r="AH4290" s="4" t="str">
        <f t="shared" si="2007"/>
        <v/>
      </c>
      <c r="AI4290" s="75" t="str">
        <f t="shared" si="2008"/>
        <v/>
      </c>
      <c r="AJ4290" s="75" t="str">
        <f t="shared" si="2009"/>
        <v/>
      </c>
    </row>
    <row r="4291" spans="1:36">
      <c r="A4291" s="41" t="str">
        <f t="shared" si="1992"/>
        <v/>
      </c>
      <c r="B4291" s="150" t="str">
        <f>IF(ISNUMBER(A4291),INDEX('MetaTrader Import'!$H$13:$J$5893,TRUNC(((A4291-$A$39+1)-1)/3)+1,MOD((A4291-$A$39+1)-1,3)+1),"")</f>
        <v/>
      </c>
      <c r="C4291" s="43" t="str">
        <f t="shared" si="1993"/>
        <v/>
      </c>
      <c r="D4291" s="43" t="str">
        <f t="shared" ref="D4291:D4354" ca="1" si="2013">IF(A4291&lt;&gt;"",NORMINV(RAND(),($C$23-C4291)*$C$28,$C$27)+NORMINV(RAND(),IF(RAND()&gt;$C$26,$C$25,0),$C$27),"")</f>
        <v/>
      </c>
      <c r="E4291" s="43" t="str">
        <f t="shared" si="1994"/>
        <v/>
      </c>
      <c r="F4291" s="43" t="str">
        <f t="shared" si="1995"/>
        <v/>
      </c>
      <c r="G4291" s="43" t="str">
        <f>IF(A4291&lt;&gt;"",IF(A4291&lt;Data!$G$11*0.25,$C$13/$G$32,IF(A4291&gt;Data!$G$11*0.25,$C$13,$C$13*10)),"")</f>
        <v/>
      </c>
      <c r="H4291" s="43" t="str">
        <f>IF(A4291&lt;&gt;"",IF(Data!$G$9="constant",$C$13,IF(Data!$G$9="squeeze",G4291,F4291)),"")</f>
        <v/>
      </c>
      <c r="I4291" s="38" t="str">
        <f ca="1">IF(ISNUMBER(A4291),NORMINV(RAND(),0,IF(AND(Data!$G$9="squeeze",A4291&lt;Data!$G$11*0.25),$H$32,1)*$C$30*$C$13)*($C$14*$C$12),"")</f>
        <v/>
      </c>
      <c r="J4291" s="42" t="str">
        <f ca="1">IFERROR(IF(Data!$C$6="Real",B4291,I4291+J4290+($C$14*$C$12)*(NORMINV(RAND(),$C$15,CHOOSE($G$13,$C$13,F4291,G4291)))),"")</f>
        <v/>
      </c>
      <c r="K4291" s="88" t="str">
        <f>IF(ISNUMBER(A4291), IF($G$16="fixed",$G$17,MIN(H4291*Data!$C$7*$C$16*0.5,$C$17*Data!$C$7))*$C$12,"")</f>
        <v/>
      </c>
      <c r="L4291" s="42" t="str">
        <f t="shared" ca="1" si="2010"/>
        <v/>
      </c>
      <c r="M4291" s="44" t="str">
        <f t="shared" ca="1" si="2011"/>
        <v/>
      </c>
      <c r="N4291" s="44" t="str">
        <f t="shared" ca="1" si="2012"/>
        <v/>
      </c>
      <c r="O4291" s="108" t="str">
        <f t="shared" si="1996"/>
        <v/>
      </c>
      <c r="P4291" s="102" t="str">
        <f t="shared" si="1997"/>
        <v/>
      </c>
      <c r="Q4291" s="102" t="str">
        <f t="shared" si="1998"/>
        <v/>
      </c>
      <c r="R4291" s="120" t="str">
        <f t="shared" si="1999"/>
        <v/>
      </c>
      <c r="S4291" s="54" t="str">
        <f t="shared" si="2000"/>
        <v/>
      </c>
      <c r="T4291" s="5" t="str">
        <f t="shared" si="2001"/>
        <v/>
      </c>
      <c r="U4291" s="152" t="str">
        <f t="shared" ref="U4291:U4354" si="2014">IF(NOT(ISNUMBER(T4291)),"",IF(S4291=1,T4291,IF(M4291&gt;U4290,M4291,IF(ISNUMBER(U4290),U4290,""))))</f>
        <v/>
      </c>
      <c r="V4291" s="152" t="str">
        <f t="shared" ref="V4291:V4354" si="2015">IF(NOT(ISNUMBER(T4291)),"",IF(S4291=1,T4291,IF(N4291&lt;V4290,N4291,IF(ISNUMBER(V4290),V4290,""))))</f>
        <v/>
      </c>
      <c r="W4291" s="153" t="str">
        <f t="shared" ref="W4291:W4354" si="2016">IF(NOT(ISNUMBER(T4291)),"",MIN($F$24,IF(TRUNC((U4291-T4291)/$E$24*$G$12)+0&gt;IF(ISNUMBER(W4290),W4290,0),TRUNC((U4291-T4291)/$E$24*$G$12)+0,IF(ISNUMBER(W4290),W4290,0))))</f>
        <v/>
      </c>
      <c r="X4291" s="153" t="str">
        <f t="shared" ref="X4291:X4354" si="2017">IF(NOT(ISNUMBER(T4291)),"",MIN($F$24,IF(-TRUNC((V4291-T4291)/$E$24*$G$12)+0&gt;IF(ISNUMBER(X4290),X4290,0),-TRUNC((V4291-T4291)/$E$24*$G$12)+0,IF(ISNUMBER(X4290),X4290,0))))</f>
        <v/>
      </c>
      <c r="Y4291" s="153" t="str">
        <f t="shared" ref="Y4291:Y4354" si="2018">IF(ISNUMBER(W4291),(IF(W4291=0,0,1))*IF(ABS($I$24)=2,POWER(2,W4291-1),W4291)*SIGN($I$24)*$K$24,"")</f>
        <v/>
      </c>
      <c r="Z4291" s="153" t="str">
        <f t="shared" ref="Z4291:Z4354" si="2019">IF(ISNUMBER(X4291),(IF(X4291=0,0,1))*IF(ABS($I$24)=2,POWER(2,X4291-1),X4291)*SIGN($I$24)*$K$24,"")</f>
        <v/>
      </c>
      <c r="AA4291" s="152" t="str">
        <f t="shared" ref="AA4291:AA4354" si="2020">IF(OR(NOT(ISNUMBER(T4291)),W4291&lt;1),"",IF(OR(NOT(ISNUMBER(W4290)),W4290=0),IF(SIGN(Y4291)=1,M4291,N4291),(Y4290*AA4290+(Y4291-Y4290)*IF(SIGN(Y4291)=1,M4291,N4291))/Y4291))</f>
        <v/>
      </c>
      <c r="AB4291" s="152" t="str">
        <f t="shared" ref="AB4291:AB4354" si="2021">IF(OR(NOT(ISNUMBER(T4291)),X4291&lt;1),"",IF(OR(NOT(ISNUMBER(X4290)),X4290=0),IF(SIGN(Z4291)=1,N4291,M4291),(Z4290*AB4290+(Z4291-Z4290)*IF(SIGN(Z4291)=1,N4291,M4291))/Z4291))</f>
        <v/>
      </c>
      <c r="AC4291" s="154" t="str">
        <f t="shared" si="2002"/>
        <v/>
      </c>
      <c r="AD4291" s="154" t="str">
        <f t="shared" si="2003"/>
        <v/>
      </c>
      <c r="AE4291" s="3" t="str">
        <f t="shared" si="2004"/>
        <v/>
      </c>
      <c r="AF4291" s="3" t="str">
        <f t="shared" si="2005"/>
        <v/>
      </c>
      <c r="AG4291" s="3" t="str">
        <f t="shared" si="2006"/>
        <v/>
      </c>
      <c r="AH4291" s="4" t="str">
        <f t="shared" si="2007"/>
        <v/>
      </c>
      <c r="AI4291" s="75" t="str">
        <f t="shared" si="2008"/>
        <v/>
      </c>
      <c r="AJ4291" s="75" t="str">
        <f t="shared" si="2009"/>
        <v/>
      </c>
    </row>
    <row r="4292" spans="1:36">
      <c r="A4292" s="41" t="str">
        <f t="shared" ref="A4292:A4355" si="2022">IFERROR(IF(A4291+1&gt;$C$19,"",A4291+1),"")</f>
        <v/>
      </c>
      <c r="B4292" s="150" t="str">
        <f>IF(ISNUMBER(A4292),INDEX('MetaTrader Import'!$H$13:$J$5893,TRUNC(((A4292-$A$39+1)-1)/3)+1,MOD((A4292-$A$39+1)-1,3)+1),"")</f>
        <v/>
      </c>
      <c r="C4292" s="43" t="str">
        <f t="shared" ref="C4292:C4355" si="2023">IF(A4292&lt;&gt;"",E4291,"")</f>
        <v/>
      </c>
      <c r="D4292" s="43" t="str">
        <f t="shared" ca="1" si="2013"/>
        <v/>
      </c>
      <c r="E4292" s="43" t="str">
        <f t="shared" ref="E4292:E4355" si="2024">IF(A4292&lt;&gt;"",C4292+D4292,"")</f>
        <v/>
      </c>
      <c r="F4292" s="43" t="str">
        <f t="shared" ref="F4292:F4355" si="2025">IF(A4292&lt;&gt;"",$C$13*ABS(E4292)/$C$23,"")</f>
        <v/>
      </c>
      <c r="G4292" s="43" t="str">
        <f>IF(A4292&lt;&gt;"",IF(A4292&lt;Data!$G$11*0.25,$C$13/$G$32,IF(A4292&gt;Data!$G$11*0.25,$C$13,$C$13*10)),"")</f>
        <v/>
      </c>
      <c r="H4292" s="43" t="str">
        <f>IF(A4292&lt;&gt;"",IF(Data!$G$9="constant",$C$13,IF(Data!$G$9="squeeze",G4292,F4292)),"")</f>
        <v/>
      </c>
      <c r="I4292" s="38" t="str">
        <f ca="1">IF(ISNUMBER(A4292),NORMINV(RAND(),0,IF(AND(Data!$G$9="squeeze",A4292&lt;Data!$G$11*0.25),$H$32,1)*$C$30*$C$13)*($C$14*$C$12),"")</f>
        <v/>
      </c>
      <c r="J4292" s="42" t="str">
        <f ca="1">IFERROR(IF(Data!$C$6="Real",B4292,I4292+J4291+($C$14*$C$12)*(NORMINV(RAND(),$C$15,CHOOSE($G$13,$C$13,F4292,G4292)))),"")</f>
        <v/>
      </c>
      <c r="K4292" s="88" t="str">
        <f>IF(ISNUMBER(A4292), IF($G$16="fixed",$G$17,MIN(H4292*Data!$C$7*$C$16*0.5,$C$17*Data!$C$7))*$C$12,"")</f>
        <v/>
      </c>
      <c r="L4292" s="42" t="str">
        <f t="shared" ca="1" si="2010"/>
        <v/>
      </c>
      <c r="M4292" s="44" t="str">
        <f t="shared" ca="1" si="2011"/>
        <v/>
      </c>
      <c r="N4292" s="44" t="str">
        <f t="shared" ca="1" si="2012"/>
        <v/>
      </c>
      <c r="O4292" s="108" t="str">
        <f t="shared" ref="O4292:O4355" si="2026">IF(ISNUMBER(A4292),$G$12*SLOPE(L4278:L4292,A4278:A4292),"")</f>
        <v/>
      </c>
      <c r="P4292" s="102" t="str">
        <f t="shared" ref="P4292:P4355" si="2027">IF(ISNUMBER(A4292),STDEV(L4278:L4292)*$G$12,"")</f>
        <v/>
      </c>
      <c r="Q4292" s="102" t="str">
        <f t="shared" ref="Q4292:Q4355" si="2028">IF(ISNUMBER(A4292),SLOPE(P4278:P4292,A4278:A4292),"")</f>
        <v/>
      </c>
      <c r="R4292" s="120" t="str">
        <f t="shared" ref="R4292:R4355" si="2029">IF(ISNUMBER(A4292),R4291+S4291,"")</f>
        <v/>
      </c>
      <c r="S4292" s="54" t="str">
        <f t="shared" ref="S4292:S4355" si="2030">IF(ISNUMBER(A4292),IF(AND(R4292&lt;$M$24,Q4292&lt;$F$28,ABS(O4292)&lt;$F$27,P4292&lt;$F$26,NOT(ISNUMBER(T4291))),1,0),"")</f>
        <v/>
      </c>
      <c r="T4292" s="5" t="str">
        <f t="shared" ref="T4292:T4355" si="2031">IF(ISNUMBER(A4292),IF(S4292=1,L4292,IF(AG4291="Y","",IF(ISNUMBER(T4291),T4291,""))),"")</f>
        <v/>
      </c>
      <c r="U4292" s="152" t="str">
        <f t="shared" si="2014"/>
        <v/>
      </c>
      <c r="V4292" s="152" t="str">
        <f t="shared" si="2015"/>
        <v/>
      </c>
      <c r="W4292" s="153" t="str">
        <f t="shared" si="2016"/>
        <v/>
      </c>
      <c r="X4292" s="153" t="str">
        <f t="shared" si="2017"/>
        <v/>
      </c>
      <c r="Y4292" s="153" t="str">
        <f t="shared" si="2018"/>
        <v/>
      </c>
      <c r="Z4292" s="153" t="str">
        <f t="shared" si="2019"/>
        <v/>
      </c>
      <c r="AA4292" s="152" t="str">
        <f t="shared" si="2020"/>
        <v/>
      </c>
      <c r="AB4292" s="152" t="str">
        <f t="shared" si="2021"/>
        <v/>
      </c>
      <c r="AC4292" s="154" t="str">
        <f t="shared" ref="AC4292:AC4355" si="2032">IFERROR(-SIGN(Y4292)*(AA4292-IF(SIGN(Y4292)=1,N4292,M4292))*$G$12*ABS(Y4292),"")</f>
        <v/>
      </c>
      <c r="AD4292" s="154" t="str">
        <f t="shared" ref="AD4292:AD4355" si="2033">IFERROR(SIGN(Z4292)*(AB4292-IF(SIGN(Z4292)=1,M4292,N4292))*$G$12*ABS(Z4292),"")</f>
        <v/>
      </c>
      <c r="AE4292" s="3" t="str">
        <f t="shared" ref="AE4292:AE4355" si="2034">IF(ISNUMBER(A4292),IFERROR((IF(ISNUMBER(AC4292),AC4292,0)+IF(ISNUMBER(AD4292),AD4292,0))/(ABS(Y4292)+ABS(Z4292)),0),"")</f>
        <v/>
      </c>
      <c r="AF4292" s="3" t="str">
        <f t="shared" ref="AF4292:AF4355" si="2035">IF(ISNUMBER(A4292),IF(ISNUMBER(AC4292),AC4292,0)+IF(ISNUMBER(AD4292),AD4292,0),"")</f>
        <v/>
      </c>
      <c r="AG4292" s="3" t="str">
        <f t="shared" ref="AG4292:AG4355" si="2036">IF(NOT(ISNUMBER(T4292)),"",IF(OR(AF4292&gt;$G$24,AF4292&lt;-$H$24,A4292+1&gt;$C$19),"Y","N"))</f>
        <v/>
      </c>
      <c r="AH4292" s="4" t="str">
        <f t="shared" ref="AH4292:AH4355" si="2037">IF(AG4292="y",AF4292*10*$C$11,"")</f>
        <v/>
      </c>
      <c r="AI4292" s="75" t="str">
        <f t="shared" ref="AI4292:AI4355" si="2038">IF(ISNUMBER(A4292),IF(ISNUMBER(AH4292),AJ4292,AF4292*10*$C$11+AJ4292),"")</f>
        <v/>
      </c>
      <c r="AJ4292" s="75" t="str">
        <f t="shared" ref="AJ4292:AJ4355" si="2039">IF(ISNUMBER(A4292),AJ4291+IF(ISNUMBER(AH4292),AH4292,0),"")</f>
        <v/>
      </c>
    </row>
    <row r="4293" spans="1:36">
      <c r="A4293" s="41" t="str">
        <f t="shared" si="2022"/>
        <v/>
      </c>
      <c r="B4293" s="150" t="str">
        <f>IF(ISNUMBER(A4293),INDEX('MetaTrader Import'!$H$13:$J$5893,TRUNC(((A4293-$A$39+1)-1)/3)+1,MOD((A4293-$A$39+1)-1,3)+1),"")</f>
        <v/>
      </c>
      <c r="C4293" s="43" t="str">
        <f t="shared" si="2023"/>
        <v/>
      </c>
      <c r="D4293" s="43" t="str">
        <f t="shared" ca="1" si="2013"/>
        <v/>
      </c>
      <c r="E4293" s="43" t="str">
        <f t="shared" si="2024"/>
        <v/>
      </c>
      <c r="F4293" s="43" t="str">
        <f t="shared" si="2025"/>
        <v/>
      </c>
      <c r="G4293" s="43" t="str">
        <f>IF(A4293&lt;&gt;"",IF(A4293&lt;Data!$G$11*0.25,$C$13/$G$32,IF(A4293&gt;Data!$G$11*0.25,$C$13,$C$13*10)),"")</f>
        <v/>
      </c>
      <c r="H4293" s="43" t="str">
        <f>IF(A4293&lt;&gt;"",IF(Data!$G$9="constant",$C$13,IF(Data!$G$9="squeeze",G4293,F4293)),"")</f>
        <v/>
      </c>
      <c r="I4293" s="38" t="str">
        <f ca="1">IF(ISNUMBER(A4293),NORMINV(RAND(),0,IF(AND(Data!$G$9="squeeze",A4293&lt;Data!$G$11*0.25),$H$32,1)*$C$30*$C$13)*($C$14*$C$12),"")</f>
        <v/>
      </c>
      <c r="J4293" s="42" t="str">
        <f ca="1">IFERROR(IF(Data!$C$6="Real",B4293,I4293+J4292+($C$14*$C$12)*(NORMINV(RAND(),$C$15,CHOOSE($G$13,$C$13,F4293,G4293)))),"")</f>
        <v/>
      </c>
      <c r="K4293" s="88" t="str">
        <f>IF(ISNUMBER(A4293), IF($G$16="fixed",$G$17,MIN(H4293*Data!$C$7*$C$16*0.5,$C$17*Data!$C$7))*$C$12,"")</f>
        <v/>
      </c>
      <c r="L4293" s="42" t="str">
        <f t="shared" ca="1" si="2010"/>
        <v/>
      </c>
      <c r="M4293" s="44" t="str">
        <f t="shared" ca="1" si="2011"/>
        <v/>
      </c>
      <c r="N4293" s="44" t="str">
        <f t="shared" ca="1" si="2012"/>
        <v/>
      </c>
      <c r="O4293" s="108" t="str">
        <f t="shared" si="2026"/>
        <v/>
      </c>
      <c r="P4293" s="102" t="str">
        <f t="shared" si="2027"/>
        <v/>
      </c>
      <c r="Q4293" s="102" t="str">
        <f t="shared" si="2028"/>
        <v/>
      </c>
      <c r="R4293" s="120" t="str">
        <f t="shared" si="2029"/>
        <v/>
      </c>
      <c r="S4293" s="54" t="str">
        <f t="shared" si="2030"/>
        <v/>
      </c>
      <c r="T4293" s="5" t="str">
        <f t="shared" si="2031"/>
        <v/>
      </c>
      <c r="U4293" s="152" t="str">
        <f t="shared" si="2014"/>
        <v/>
      </c>
      <c r="V4293" s="152" t="str">
        <f t="shared" si="2015"/>
        <v/>
      </c>
      <c r="W4293" s="153" t="str">
        <f t="shared" si="2016"/>
        <v/>
      </c>
      <c r="X4293" s="153" t="str">
        <f t="shared" si="2017"/>
        <v/>
      </c>
      <c r="Y4293" s="153" t="str">
        <f t="shared" si="2018"/>
        <v/>
      </c>
      <c r="Z4293" s="153" t="str">
        <f t="shared" si="2019"/>
        <v/>
      </c>
      <c r="AA4293" s="152" t="str">
        <f t="shared" si="2020"/>
        <v/>
      </c>
      <c r="AB4293" s="152" t="str">
        <f t="shared" si="2021"/>
        <v/>
      </c>
      <c r="AC4293" s="154" t="str">
        <f t="shared" si="2032"/>
        <v/>
      </c>
      <c r="AD4293" s="154" t="str">
        <f t="shared" si="2033"/>
        <v/>
      </c>
      <c r="AE4293" s="3" t="str">
        <f t="shared" si="2034"/>
        <v/>
      </c>
      <c r="AF4293" s="3" t="str">
        <f t="shared" si="2035"/>
        <v/>
      </c>
      <c r="AG4293" s="3" t="str">
        <f t="shared" si="2036"/>
        <v/>
      </c>
      <c r="AH4293" s="4" t="str">
        <f t="shared" si="2037"/>
        <v/>
      </c>
      <c r="AI4293" s="75" t="str">
        <f t="shared" si="2038"/>
        <v/>
      </c>
      <c r="AJ4293" s="75" t="str">
        <f t="shared" si="2039"/>
        <v/>
      </c>
    </row>
    <row r="4294" spans="1:36">
      <c r="A4294" s="41" t="str">
        <f t="shared" si="2022"/>
        <v/>
      </c>
      <c r="B4294" s="150" t="str">
        <f>IF(ISNUMBER(A4294),INDEX('MetaTrader Import'!$H$13:$J$5893,TRUNC(((A4294-$A$39+1)-1)/3)+1,MOD((A4294-$A$39+1)-1,3)+1),"")</f>
        <v/>
      </c>
      <c r="C4294" s="43" t="str">
        <f t="shared" si="2023"/>
        <v/>
      </c>
      <c r="D4294" s="43" t="str">
        <f t="shared" ca="1" si="2013"/>
        <v/>
      </c>
      <c r="E4294" s="43" t="str">
        <f t="shared" si="2024"/>
        <v/>
      </c>
      <c r="F4294" s="43" t="str">
        <f t="shared" si="2025"/>
        <v/>
      </c>
      <c r="G4294" s="43" t="str">
        <f>IF(A4294&lt;&gt;"",IF(A4294&lt;Data!$G$11*0.25,$C$13/$G$32,IF(A4294&gt;Data!$G$11*0.25,$C$13,$C$13*10)),"")</f>
        <v/>
      </c>
      <c r="H4294" s="43" t="str">
        <f>IF(A4294&lt;&gt;"",IF(Data!$G$9="constant",$C$13,IF(Data!$G$9="squeeze",G4294,F4294)),"")</f>
        <v/>
      </c>
      <c r="I4294" s="38" t="str">
        <f ca="1">IF(ISNUMBER(A4294),NORMINV(RAND(),0,IF(AND(Data!$G$9="squeeze",A4294&lt;Data!$G$11*0.25),$H$32,1)*$C$30*$C$13)*($C$14*$C$12),"")</f>
        <v/>
      </c>
      <c r="J4294" s="42" t="str">
        <f ca="1">IFERROR(IF(Data!$C$6="Real",B4294,I4294+J4293+($C$14*$C$12)*(NORMINV(RAND(),$C$15,CHOOSE($G$13,$C$13,F4294,G4294)))),"")</f>
        <v/>
      </c>
      <c r="K4294" s="88" t="str">
        <f>IF(ISNUMBER(A4294), IF($G$16="fixed",$G$17,MIN(H4294*Data!$C$7*$C$16*0.5,$C$17*Data!$C$7))*$C$12,"")</f>
        <v/>
      </c>
      <c r="L4294" s="42" t="str">
        <f t="shared" ref="L4294:L4357" ca="1" si="2040">IFERROR(J4294,"")</f>
        <v/>
      </c>
      <c r="M4294" s="44" t="str">
        <f t="shared" ref="M4294:M4357" ca="1" si="2041">IFERROR(L4294+K4294*0.5,"")</f>
        <v/>
      </c>
      <c r="N4294" s="44" t="str">
        <f t="shared" ref="N4294:N4357" ca="1" si="2042">IFERROR(L4294-K4294*0.5,"")</f>
        <v/>
      </c>
      <c r="O4294" s="108" t="str">
        <f t="shared" si="2026"/>
        <v/>
      </c>
      <c r="P4294" s="102" t="str">
        <f t="shared" si="2027"/>
        <v/>
      </c>
      <c r="Q4294" s="102" t="str">
        <f t="shared" si="2028"/>
        <v/>
      </c>
      <c r="R4294" s="120" t="str">
        <f t="shared" si="2029"/>
        <v/>
      </c>
      <c r="S4294" s="54" t="str">
        <f t="shared" si="2030"/>
        <v/>
      </c>
      <c r="T4294" s="5" t="str">
        <f t="shared" si="2031"/>
        <v/>
      </c>
      <c r="U4294" s="152" t="str">
        <f t="shared" si="2014"/>
        <v/>
      </c>
      <c r="V4294" s="152" t="str">
        <f t="shared" si="2015"/>
        <v/>
      </c>
      <c r="W4294" s="153" t="str">
        <f t="shared" si="2016"/>
        <v/>
      </c>
      <c r="X4294" s="153" t="str">
        <f t="shared" si="2017"/>
        <v/>
      </c>
      <c r="Y4294" s="153" t="str">
        <f t="shared" si="2018"/>
        <v/>
      </c>
      <c r="Z4294" s="153" t="str">
        <f t="shared" si="2019"/>
        <v/>
      </c>
      <c r="AA4294" s="152" t="str">
        <f t="shared" si="2020"/>
        <v/>
      </c>
      <c r="AB4294" s="152" t="str">
        <f t="shared" si="2021"/>
        <v/>
      </c>
      <c r="AC4294" s="154" t="str">
        <f t="shared" si="2032"/>
        <v/>
      </c>
      <c r="AD4294" s="154" t="str">
        <f t="shared" si="2033"/>
        <v/>
      </c>
      <c r="AE4294" s="3" t="str">
        <f t="shared" si="2034"/>
        <v/>
      </c>
      <c r="AF4294" s="3" t="str">
        <f t="shared" si="2035"/>
        <v/>
      </c>
      <c r="AG4294" s="3" t="str">
        <f t="shared" si="2036"/>
        <v/>
      </c>
      <c r="AH4294" s="4" t="str">
        <f t="shared" si="2037"/>
        <v/>
      </c>
      <c r="AI4294" s="75" t="str">
        <f t="shared" si="2038"/>
        <v/>
      </c>
      <c r="AJ4294" s="75" t="str">
        <f t="shared" si="2039"/>
        <v/>
      </c>
    </row>
    <row r="4295" spans="1:36">
      <c r="A4295" s="41" t="str">
        <f t="shared" si="2022"/>
        <v/>
      </c>
      <c r="B4295" s="150" t="str">
        <f>IF(ISNUMBER(A4295),INDEX('MetaTrader Import'!$H$13:$J$5893,TRUNC(((A4295-$A$39+1)-1)/3)+1,MOD((A4295-$A$39+1)-1,3)+1),"")</f>
        <v/>
      </c>
      <c r="C4295" s="43" t="str">
        <f t="shared" si="2023"/>
        <v/>
      </c>
      <c r="D4295" s="43" t="str">
        <f t="shared" ca="1" si="2013"/>
        <v/>
      </c>
      <c r="E4295" s="43" t="str">
        <f t="shared" si="2024"/>
        <v/>
      </c>
      <c r="F4295" s="43" t="str">
        <f t="shared" si="2025"/>
        <v/>
      </c>
      <c r="G4295" s="43" t="str">
        <f>IF(A4295&lt;&gt;"",IF(A4295&lt;Data!$G$11*0.25,$C$13/$G$32,IF(A4295&gt;Data!$G$11*0.25,$C$13,$C$13*10)),"")</f>
        <v/>
      </c>
      <c r="H4295" s="43" t="str">
        <f>IF(A4295&lt;&gt;"",IF(Data!$G$9="constant",$C$13,IF(Data!$G$9="squeeze",G4295,F4295)),"")</f>
        <v/>
      </c>
      <c r="I4295" s="38" t="str">
        <f ca="1">IF(ISNUMBER(A4295),NORMINV(RAND(),0,IF(AND(Data!$G$9="squeeze",A4295&lt;Data!$G$11*0.25),$H$32,1)*$C$30*$C$13)*($C$14*$C$12),"")</f>
        <v/>
      </c>
      <c r="J4295" s="42" t="str">
        <f ca="1">IFERROR(IF(Data!$C$6="Real",B4295,I4295+J4294+($C$14*$C$12)*(NORMINV(RAND(),$C$15,CHOOSE($G$13,$C$13,F4295,G4295)))),"")</f>
        <v/>
      </c>
      <c r="K4295" s="88" t="str">
        <f>IF(ISNUMBER(A4295), IF($G$16="fixed",$G$17,MIN(H4295*Data!$C$7*$C$16*0.5,$C$17*Data!$C$7))*$C$12,"")</f>
        <v/>
      </c>
      <c r="L4295" s="42" t="str">
        <f t="shared" ca="1" si="2040"/>
        <v/>
      </c>
      <c r="M4295" s="44" t="str">
        <f t="shared" ca="1" si="2041"/>
        <v/>
      </c>
      <c r="N4295" s="44" t="str">
        <f t="shared" ca="1" si="2042"/>
        <v/>
      </c>
      <c r="O4295" s="108" t="str">
        <f t="shared" si="2026"/>
        <v/>
      </c>
      <c r="P4295" s="102" t="str">
        <f t="shared" si="2027"/>
        <v/>
      </c>
      <c r="Q4295" s="102" t="str">
        <f t="shared" si="2028"/>
        <v/>
      </c>
      <c r="R4295" s="120" t="str">
        <f t="shared" si="2029"/>
        <v/>
      </c>
      <c r="S4295" s="54" t="str">
        <f t="shared" si="2030"/>
        <v/>
      </c>
      <c r="T4295" s="5" t="str">
        <f t="shared" si="2031"/>
        <v/>
      </c>
      <c r="U4295" s="152" t="str">
        <f t="shared" si="2014"/>
        <v/>
      </c>
      <c r="V4295" s="152" t="str">
        <f t="shared" si="2015"/>
        <v/>
      </c>
      <c r="W4295" s="153" t="str">
        <f t="shared" si="2016"/>
        <v/>
      </c>
      <c r="X4295" s="153" t="str">
        <f t="shared" si="2017"/>
        <v/>
      </c>
      <c r="Y4295" s="153" t="str">
        <f t="shared" si="2018"/>
        <v/>
      </c>
      <c r="Z4295" s="153" t="str">
        <f t="shared" si="2019"/>
        <v/>
      </c>
      <c r="AA4295" s="152" t="str">
        <f t="shared" si="2020"/>
        <v/>
      </c>
      <c r="AB4295" s="152" t="str">
        <f t="shared" si="2021"/>
        <v/>
      </c>
      <c r="AC4295" s="154" t="str">
        <f t="shared" si="2032"/>
        <v/>
      </c>
      <c r="AD4295" s="154" t="str">
        <f t="shared" si="2033"/>
        <v/>
      </c>
      <c r="AE4295" s="3" t="str">
        <f t="shared" si="2034"/>
        <v/>
      </c>
      <c r="AF4295" s="3" t="str">
        <f t="shared" si="2035"/>
        <v/>
      </c>
      <c r="AG4295" s="3" t="str">
        <f t="shared" si="2036"/>
        <v/>
      </c>
      <c r="AH4295" s="4" t="str">
        <f t="shared" si="2037"/>
        <v/>
      </c>
      <c r="AI4295" s="75" t="str">
        <f t="shared" si="2038"/>
        <v/>
      </c>
      <c r="AJ4295" s="75" t="str">
        <f t="shared" si="2039"/>
        <v/>
      </c>
    </row>
    <row r="4296" spans="1:36">
      <c r="A4296" s="41" t="str">
        <f t="shared" si="2022"/>
        <v/>
      </c>
      <c r="B4296" s="150" t="str">
        <f>IF(ISNUMBER(A4296),INDEX('MetaTrader Import'!$H$13:$J$5893,TRUNC(((A4296-$A$39+1)-1)/3)+1,MOD((A4296-$A$39+1)-1,3)+1),"")</f>
        <v/>
      </c>
      <c r="C4296" s="43" t="str">
        <f t="shared" si="2023"/>
        <v/>
      </c>
      <c r="D4296" s="43" t="str">
        <f t="shared" ca="1" si="2013"/>
        <v/>
      </c>
      <c r="E4296" s="43" t="str">
        <f t="shared" si="2024"/>
        <v/>
      </c>
      <c r="F4296" s="43" t="str">
        <f t="shared" si="2025"/>
        <v/>
      </c>
      <c r="G4296" s="43" t="str">
        <f>IF(A4296&lt;&gt;"",IF(A4296&lt;Data!$G$11*0.25,$C$13/$G$32,IF(A4296&gt;Data!$G$11*0.25,$C$13,$C$13*10)),"")</f>
        <v/>
      </c>
      <c r="H4296" s="43" t="str">
        <f>IF(A4296&lt;&gt;"",IF(Data!$G$9="constant",$C$13,IF(Data!$G$9="squeeze",G4296,F4296)),"")</f>
        <v/>
      </c>
      <c r="I4296" s="38" t="str">
        <f ca="1">IF(ISNUMBER(A4296),NORMINV(RAND(),0,IF(AND(Data!$G$9="squeeze",A4296&lt;Data!$G$11*0.25),$H$32,1)*$C$30*$C$13)*($C$14*$C$12),"")</f>
        <v/>
      </c>
      <c r="J4296" s="42" t="str">
        <f ca="1">IFERROR(IF(Data!$C$6="Real",B4296,I4296+J4295+($C$14*$C$12)*(NORMINV(RAND(),$C$15,CHOOSE($G$13,$C$13,F4296,G4296)))),"")</f>
        <v/>
      </c>
      <c r="K4296" s="88" t="str">
        <f>IF(ISNUMBER(A4296), IF($G$16="fixed",$G$17,MIN(H4296*Data!$C$7*$C$16*0.5,$C$17*Data!$C$7))*$C$12,"")</f>
        <v/>
      </c>
      <c r="L4296" s="42" t="str">
        <f t="shared" ca="1" si="2040"/>
        <v/>
      </c>
      <c r="M4296" s="44" t="str">
        <f t="shared" ca="1" si="2041"/>
        <v/>
      </c>
      <c r="N4296" s="44" t="str">
        <f t="shared" ca="1" si="2042"/>
        <v/>
      </c>
      <c r="O4296" s="108" t="str">
        <f t="shared" si="2026"/>
        <v/>
      </c>
      <c r="P4296" s="102" t="str">
        <f t="shared" si="2027"/>
        <v/>
      </c>
      <c r="Q4296" s="102" t="str">
        <f t="shared" si="2028"/>
        <v/>
      </c>
      <c r="R4296" s="120" t="str">
        <f t="shared" si="2029"/>
        <v/>
      </c>
      <c r="S4296" s="54" t="str">
        <f t="shared" si="2030"/>
        <v/>
      </c>
      <c r="T4296" s="5" t="str">
        <f t="shared" si="2031"/>
        <v/>
      </c>
      <c r="U4296" s="152" t="str">
        <f t="shared" si="2014"/>
        <v/>
      </c>
      <c r="V4296" s="152" t="str">
        <f t="shared" si="2015"/>
        <v/>
      </c>
      <c r="W4296" s="153" t="str">
        <f t="shared" si="2016"/>
        <v/>
      </c>
      <c r="X4296" s="153" t="str">
        <f t="shared" si="2017"/>
        <v/>
      </c>
      <c r="Y4296" s="153" t="str">
        <f t="shared" si="2018"/>
        <v/>
      </c>
      <c r="Z4296" s="153" t="str">
        <f t="shared" si="2019"/>
        <v/>
      </c>
      <c r="AA4296" s="152" t="str">
        <f t="shared" si="2020"/>
        <v/>
      </c>
      <c r="AB4296" s="152" t="str">
        <f t="shared" si="2021"/>
        <v/>
      </c>
      <c r="AC4296" s="154" t="str">
        <f t="shared" si="2032"/>
        <v/>
      </c>
      <c r="AD4296" s="154" t="str">
        <f t="shared" si="2033"/>
        <v/>
      </c>
      <c r="AE4296" s="3" t="str">
        <f t="shared" si="2034"/>
        <v/>
      </c>
      <c r="AF4296" s="3" t="str">
        <f t="shared" si="2035"/>
        <v/>
      </c>
      <c r="AG4296" s="3" t="str">
        <f t="shared" si="2036"/>
        <v/>
      </c>
      <c r="AH4296" s="4" t="str">
        <f t="shared" si="2037"/>
        <v/>
      </c>
      <c r="AI4296" s="75" t="str">
        <f t="shared" si="2038"/>
        <v/>
      </c>
      <c r="AJ4296" s="75" t="str">
        <f t="shared" si="2039"/>
        <v/>
      </c>
    </row>
    <row r="4297" spans="1:36">
      <c r="A4297" s="41" t="str">
        <f t="shared" si="2022"/>
        <v/>
      </c>
      <c r="B4297" s="150" t="str">
        <f>IF(ISNUMBER(A4297),INDEX('MetaTrader Import'!$H$13:$J$5893,TRUNC(((A4297-$A$39+1)-1)/3)+1,MOD((A4297-$A$39+1)-1,3)+1),"")</f>
        <v/>
      </c>
      <c r="C4297" s="43" t="str">
        <f t="shared" si="2023"/>
        <v/>
      </c>
      <c r="D4297" s="43" t="str">
        <f t="shared" ca="1" si="2013"/>
        <v/>
      </c>
      <c r="E4297" s="43" t="str">
        <f t="shared" si="2024"/>
        <v/>
      </c>
      <c r="F4297" s="43" t="str">
        <f t="shared" si="2025"/>
        <v/>
      </c>
      <c r="G4297" s="43" t="str">
        <f>IF(A4297&lt;&gt;"",IF(A4297&lt;Data!$G$11*0.25,$C$13/$G$32,IF(A4297&gt;Data!$G$11*0.25,$C$13,$C$13*10)),"")</f>
        <v/>
      </c>
      <c r="H4297" s="43" t="str">
        <f>IF(A4297&lt;&gt;"",IF(Data!$G$9="constant",$C$13,IF(Data!$G$9="squeeze",G4297,F4297)),"")</f>
        <v/>
      </c>
      <c r="I4297" s="38" t="str">
        <f ca="1">IF(ISNUMBER(A4297),NORMINV(RAND(),0,IF(AND(Data!$G$9="squeeze",A4297&lt;Data!$G$11*0.25),$H$32,1)*$C$30*$C$13)*($C$14*$C$12),"")</f>
        <v/>
      </c>
      <c r="J4297" s="42" t="str">
        <f ca="1">IFERROR(IF(Data!$C$6="Real",B4297,I4297+J4296+($C$14*$C$12)*(NORMINV(RAND(),$C$15,CHOOSE($G$13,$C$13,F4297,G4297)))),"")</f>
        <v/>
      </c>
      <c r="K4297" s="88" t="str">
        <f>IF(ISNUMBER(A4297), IF($G$16="fixed",$G$17,MIN(H4297*Data!$C$7*$C$16*0.5,$C$17*Data!$C$7))*$C$12,"")</f>
        <v/>
      </c>
      <c r="L4297" s="42" t="str">
        <f t="shared" ca="1" si="2040"/>
        <v/>
      </c>
      <c r="M4297" s="44" t="str">
        <f t="shared" ca="1" si="2041"/>
        <v/>
      </c>
      <c r="N4297" s="44" t="str">
        <f t="shared" ca="1" si="2042"/>
        <v/>
      </c>
      <c r="O4297" s="108" t="str">
        <f t="shared" si="2026"/>
        <v/>
      </c>
      <c r="P4297" s="102" t="str">
        <f t="shared" si="2027"/>
        <v/>
      </c>
      <c r="Q4297" s="102" t="str">
        <f t="shared" si="2028"/>
        <v/>
      </c>
      <c r="R4297" s="120" t="str">
        <f t="shared" si="2029"/>
        <v/>
      </c>
      <c r="S4297" s="54" t="str">
        <f t="shared" si="2030"/>
        <v/>
      </c>
      <c r="T4297" s="5" t="str">
        <f t="shared" si="2031"/>
        <v/>
      </c>
      <c r="U4297" s="152" t="str">
        <f t="shared" si="2014"/>
        <v/>
      </c>
      <c r="V4297" s="152" t="str">
        <f t="shared" si="2015"/>
        <v/>
      </c>
      <c r="W4297" s="153" t="str">
        <f t="shared" si="2016"/>
        <v/>
      </c>
      <c r="X4297" s="153" t="str">
        <f t="shared" si="2017"/>
        <v/>
      </c>
      <c r="Y4297" s="153" t="str">
        <f t="shared" si="2018"/>
        <v/>
      </c>
      <c r="Z4297" s="153" t="str">
        <f t="shared" si="2019"/>
        <v/>
      </c>
      <c r="AA4297" s="152" t="str">
        <f t="shared" si="2020"/>
        <v/>
      </c>
      <c r="AB4297" s="152" t="str">
        <f t="shared" si="2021"/>
        <v/>
      </c>
      <c r="AC4297" s="154" t="str">
        <f t="shared" si="2032"/>
        <v/>
      </c>
      <c r="AD4297" s="154" t="str">
        <f t="shared" si="2033"/>
        <v/>
      </c>
      <c r="AE4297" s="3" t="str">
        <f t="shared" si="2034"/>
        <v/>
      </c>
      <c r="AF4297" s="3" t="str">
        <f t="shared" si="2035"/>
        <v/>
      </c>
      <c r="AG4297" s="3" t="str">
        <f t="shared" si="2036"/>
        <v/>
      </c>
      <c r="AH4297" s="4" t="str">
        <f t="shared" si="2037"/>
        <v/>
      </c>
      <c r="AI4297" s="75" t="str">
        <f t="shared" si="2038"/>
        <v/>
      </c>
      <c r="AJ4297" s="75" t="str">
        <f t="shared" si="2039"/>
        <v/>
      </c>
    </row>
    <row r="4298" spans="1:36">
      <c r="A4298" s="41" t="str">
        <f t="shared" si="2022"/>
        <v/>
      </c>
      <c r="B4298" s="150" t="str">
        <f>IF(ISNUMBER(A4298),INDEX('MetaTrader Import'!$H$13:$J$5893,TRUNC(((A4298-$A$39+1)-1)/3)+1,MOD((A4298-$A$39+1)-1,3)+1),"")</f>
        <v/>
      </c>
      <c r="C4298" s="43" t="str">
        <f t="shared" si="2023"/>
        <v/>
      </c>
      <c r="D4298" s="43" t="str">
        <f t="shared" ca="1" si="2013"/>
        <v/>
      </c>
      <c r="E4298" s="43" t="str">
        <f t="shared" si="2024"/>
        <v/>
      </c>
      <c r="F4298" s="43" t="str">
        <f t="shared" si="2025"/>
        <v/>
      </c>
      <c r="G4298" s="43" t="str">
        <f>IF(A4298&lt;&gt;"",IF(A4298&lt;Data!$G$11*0.25,$C$13/$G$32,IF(A4298&gt;Data!$G$11*0.25,$C$13,$C$13*10)),"")</f>
        <v/>
      </c>
      <c r="H4298" s="43" t="str">
        <f>IF(A4298&lt;&gt;"",IF(Data!$G$9="constant",$C$13,IF(Data!$G$9="squeeze",G4298,F4298)),"")</f>
        <v/>
      </c>
      <c r="I4298" s="38" t="str">
        <f ca="1">IF(ISNUMBER(A4298),NORMINV(RAND(),0,IF(AND(Data!$G$9="squeeze",A4298&lt;Data!$G$11*0.25),$H$32,1)*$C$30*$C$13)*($C$14*$C$12),"")</f>
        <v/>
      </c>
      <c r="J4298" s="42" t="str">
        <f ca="1">IFERROR(IF(Data!$C$6="Real",B4298,I4298+J4297+($C$14*$C$12)*(NORMINV(RAND(),$C$15,CHOOSE($G$13,$C$13,F4298,G4298)))),"")</f>
        <v/>
      </c>
      <c r="K4298" s="88" t="str">
        <f>IF(ISNUMBER(A4298), IF($G$16="fixed",$G$17,MIN(H4298*Data!$C$7*$C$16*0.5,$C$17*Data!$C$7))*$C$12,"")</f>
        <v/>
      </c>
      <c r="L4298" s="42" t="str">
        <f t="shared" ca="1" si="2040"/>
        <v/>
      </c>
      <c r="M4298" s="44" t="str">
        <f t="shared" ca="1" si="2041"/>
        <v/>
      </c>
      <c r="N4298" s="44" t="str">
        <f t="shared" ca="1" si="2042"/>
        <v/>
      </c>
      <c r="O4298" s="108" t="str">
        <f t="shared" si="2026"/>
        <v/>
      </c>
      <c r="P4298" s="102" t="str">
        <f t="shared" si="2027"/>
        <v/>
      </c>
      <c r="Q4298" s="102" t="str">
        <f t="shared" si="2028"/>
        <v/>
      </c>
      <c r="R4298" s="120" t="str">
        <f t="shared" si="2029"/>
        <v/>
      </c>
      <c r="S4298" s="54" t="str">
        <f t="shared" si="2030"/>
        <v/>
      </c>
      <c r="T4298" s="5" t="str">
        <f t="shared" si="2031"/>
        <v/>
      </c>
      <c r="U4298" s="152" t="str">
        <f t="shared" si="2014"/>
        <v/>
      </c>
      <c r="V4298" s="152" t="str">
        <f t="shared" si="2015"/>
        <v/>
      </c>
      <c r="W4298" s="153" t="str">
        <f t="shared" si="2016"/>
        <v/>
      </c>
      <c r="X4298" s="153" t="str">
        <f t="shared" si="2017"/>
        <v/>
      </c>
      <c r="Y4298" s="153" t="str">
        <f t="shared" si="2018"/>
        <v/>
      </c>
      <c r="Z4298" s="153" t="str">
        <f t="shared" si="2019"/>
        <v/>
      </c>
      <c r="AA4298" s="152" t="str">
        <f t="shared" si="2020"/>
        <v/>
      </c>
      <c r="AB4298" s="152" t="str">
        <f t="shared" si="2021"/>
        <v/>
      </c>
      <c r="AC4298" s="154" t="str">
        <f t="shared" si="2032"/>
        <v/>
      </c>
      <c r="AD4298" s="154" t="str">
        <f t="shared" si="2033"/>
        <v/>
      </c>
      <c r="AE4298" s="3" t="str">
        <f t="shared" si="2034"/>
        <v/>
      </c>
      <c r="AF4298" s="3" t="str">
        <f t="shared" si="2035"/>
        <v/>
      </c>
      <c r="AG4298" s="3" t="str">
        <f t="shared" si="2036"/>
        <v/>
      </c>
      <c r="AH4298" s="4" t="str">
        <f t="shared" si="2037"/>
        <v/>
      </c>
      <c r="AI4298" s="75" t="str">
        <f t="shared" si="2038"/>
        <v/>
      </c>
      <c r="AJ4298" s="75" t="str">
        <f t="shared" si="2039"/>
        <v/>
      </c>
    </row>
    <row r="4299" spans="1:36">
      <c r="A4299" s="41" t="str">
        <f t="shared" si="2022"/>
        <v/>
      </c>
      <c r="B4299" s="150" t="str">
        <f>IF(ISNUMBER(A4299),INDEX('MetaTrader Import'!$H$13:$J$5893,TRUNC(((A4299-$A$39+1)-1)/3)+1,MOD((A4299-$A$39+1)-1,3)+1),"")</f>
        <v/>
      </c>
      <c r="C4299" s="43" t="str">
        <f t="shared" si="2023"/>
        <v/>
      </c>
      <c r="D4299" s="43" t="str">
        <f t="shared" ca="1" si="2013"/>
        <v/>
      </c>
      <c r="E4299" s="43" t="str">
        <f t="shared" si="2024"/>
        <v/>
      </c>
      <c r="F4299" s="43" t="str">
        <f t="shared" si="2025"/>
        <v/>
      </c>
      <c r="G4299" s="43" t="str">
        <f>IF(A4299&lt;&gt;"",IF(A4299&lt;Data!$G$11*0.25,$C$13/$G$32,IF(A4299&gt;Data!$G$11*0.25,$C$13,$C$13*10)),"")</f>
        <v/>
      </c>
      <c r="H4299" s="43" t="str">
        <f>IF(A4299&lt;&gt;"",IF(Data!$G$9="constant",$C$13,IF(Data!$G$9="squeeze",G4299,F4299)),"")</f>
        <v/>
      </c>
      <c r="I4299" s="38" t="str">
        <f ca="1">IF(ISNUMBER(A4299),NORMINV(RAND(),0,IF(AND(Data!$G$9="squeeze",A4299&lt;Data!$G$11*0.25),$H$32,1)*$C$30*$C$13)*($C$14*$C$12),"")</f>
        <v/>
      </c>
      <c r="J4299" s="42" t="str">
        <f ca="1">IFERROR(IF(Data!$C$6="Real",B4299,I4299+J4298+($C$14*$C$12)*(NORMINV(RAND(),$C$15,CHOOSE($G$13,$C$13,F4299,G4299)))),"")</f>
        <v/>
      </c>
      <c r="K4299" s="88" t="str">
        <f>IF(ISNUMBER(A4299), IF($G$16="fixed",$G$17,MIN(H4299*Data!$C$7*$C$16*0.5,$C$17*Data!$C$7))*$C$12,"")</f>
        <v/>
      </c>
      <c r="L4299" s="42" t="str">
        <f t="shared" ca="1" si="2040"/>
        <v/>
      </c>
      <c r="M4299" s="44" t="str">
        <f t="shared" ca="1" si="2041"/>
        <v/>
      </c>
      <c r="N4299" s="44" t="str">
        <f t="shared" ca="1" si="2042"/>
        <v/>
      </c>
      <c r="O4299" s="108" t="str">
        <f t="shared" si="2026"/>
        <v/>
      </c>
      <c r="P4299" s="102" t="str">
        <f t="shared" si="2027"/>
        <v/>
      </c>
      <c r="Q4299" s="102" t="str">
        <f t="shared" si="2028"/>
        <v/>
      </c>
      <c r="R4299" s="120" t="str">
        <f t="shared" si="2029"/>
        <v/>
      </c>
      <c r="S4299" s="54" t="str">
        <f t="shared" si="2030"/>
        <v/>
      </c>
      <c r="T4299" s="5" t="str">
        <f t="shared" si="2031"/>
        <v/>
      </c>
      <c r="U4299" s="152" t="str">
        <f t="shared" si="2014"/>
        <v/>
      </c>
      <c r="V4299" s="152" t="str">
        <f t="shared" si="2015"/>
        <v/>
      </c>
      <c r="W4299" s="153" t="str">
        <f t="shared" si="2016"/>
        <v/>
      </c>
      <c r="X4299" s="153" t="str">
        <f t="shared" si="2017"/>
        <v/>
      </c>
      <c r="Y4299" s="153" t="str">
        <f t="shared" si="2018"/>
        <v/>
      </c>
      <c r="Z4299" s="153" t="str">
        <f t="shared" si="2019"/>
        <v/>
      </c>
      <c r="AA4299" s="152" t="str">
        <f t="shared" si="2020"/>
        <v/>
      </c>
      <c r="AB4299" s="152" t="str">
        <f t="shared" si="2021"/>
        <v/>
      </c>
      <c r="AC4299" s="154" t="str">
        <f t="shared" si="2032"/>
        <v/>
      </c>
      <c r="AD4299" s="154" t="str">
        <f t="shared" si="2033"/>
        <v/>
      </c>
      <c r="AE4299" s="3" t="str">
        <f t="shared" si="2034"/>
        <v/>
      </c>
      <c r="AF4299" s="3" t="str">
        <f t="shared" si="2035"/>
        <v/>
      </c>
      <c r="AG4299" s="3" t="str">
        <f t="shared" si="2036"/>
        <v/>
      </c>
      <c r="AH4299" s="4" t="str">
        <f t="shared" si="2037"/>
        <v/>
      </c>
      <c r="AI4299" s="75" t="str">
        <f t="shared" si="2038"/>
        <v/>
      </c>
      <c r="AJ4299" s="75" t="str">
        <f t="shared" si="2039"/>
        <v/>
      </c>
    </row>
    <row r="4300" spans="1:36">
      <c r="A4300" s="41" t="str">
        <f t="shared" si="2022"/>
        <v/>
      </c>
      <c r="B4300" s="150" t="str">
        <f>IF(ISNUMBER(A4300),INDEX('MetaTrader Import'!$H$13:$J$5893,TRUNC(((A4300-$A$39+1)-1)/3)+1,MOD((A4300-$A$39+1)-1,3)+1),"")</f>
        <v/>
      </c>
      <c r="C4300" s="43" t="str">
        <f t="shared" si="2023"/>
        <v/>
      </c>
      <c r="D4300" s="43" t="str">
        <f t="shared" ca="1" si="2013"/>
        <v/>
      </c>
      <c r="E4300" s="43" t="str">
        <f t="shared" si="2024"/>
        <v/>
      </c>
      <c r="F4300" s="43" t="str">
        <f t="shared" si="2025"/>
        <v/>
      </c>
      <c r="G4300" s="43" t="str">
        <f>IF(A4300&lt;&gt;"",IF(A4300&lt;Data!$G$11*0.25,$C$13/$G$32,IF(A4300&gt;Data!$G$11*0.25,$C$13,$C$13*10)),"")</f>
        <v/>
      </c>
      <c r="H4300" s="43" t="str">
        <f>IF(A4300&lt;&gt;"",IF(Data!$G$9="constant",$C$13,IF(Data!$G$9="squeeze",G4300,F4300)),"")</f>
        <v/>
      </c>
      <c r="I4300" s="38" t="str">
        <f ca="1">IF(ISNUMBER(A4300),NORMINV(RAND(),0,IF(AND(Data!$G$9="squeeze",A4300&lt;Data!$G$11*0.25),$H$32,1)*$C$30*$C$13)*($C$14*$C$12),"")</f>
        <v/>
      </c>
      <c r="J4300" s="42" t="str">
        <f ca="1">IFERROR(IF(Data!$C$6="Real",B4300,I4300+J4299+($C$14*$C$12)*(NORMINV(RAND(),$C$15,CHOOSE($G$13,$C$13,F4300,G4300)))),"")</f>
        <v/>
      </c>
      <c r="K4300" s="88" t="str">
        <f>IF(ISNUMBER(A4300), IF($G$16="fixed",$G$17,MIN(H4300*Data!$C$7*$C$16*0.5,$C$17*Data!$C$7))*$C$12,"")</f>
        <v/>
      </c>
      <c r="L4300" s="42" t="str">
        <f t="shared" ca="1" si="2040"/>
        <v/>
      </c>
      <c r="M4300" s="44" t="str">
        <f t="shared" ca="1" si="2041"/>
        <v/>
      </c>
      <c r="N4300" s="44" t="str">
        <f t="shared" ca="1" si="2042"/>
        <v/>
      </c>
      <c r="O4300" s="108" t="str">
        <f t="shared" si="2026"/>
        <v/>
      </c>
      <c r="P4300" s="102" t="str">
        <f t="shared" si="2027"/>
        <v/>
      </c>
      <c r="Q4300" s="102" t="str">
        <f t="shared" si="2028"/>
        <v/>
      </c>
      <c r="R4300" s="120" t="str">
        <f t="shared" si="2029"/>
        <v/>
      </c>
      <c r="S4300" s="54" t="str">
        <f t="shared" si="2030"/>
        <v/>
      </c>
      <c r="T4300" s="5" t="str">
        <f t="shared" si="2031"/>
        <v/>
      </c>
      <c r="U4300" s="152" t="str">
        <f t="shared" si="2014"/>
        <v/>
      </c>
      <c r="V4300" s="152" t="str">
        <f t="shared" si="2015"/>
        <v/>
      </c>
      <c r="W4300" s="153" t="str">
        <f t="shared" si="2016"/>
        <v/>
      </c>
      <c r="X4300" s="153" t="str">
        <f t="shared" si="2017"/>
        <v/>
      </c>
      <c r="Y4300" s="153" t="str">
        <f t="shared" si="2018"/>
        <v/>
      </c>
      <c r="Z4300" s="153" t="str">
        <f t="shared" si="2019"/>
        <v/>
      </c>
      <c r="AA4300" s="152" t="str">
        <f t="shared" si="2020"/>
        <v/>
      </c>
      <c r="AB4300" s="152" t="str">
        <f t="shared" si="2021"/>
        <v/>
      </c>
      <c r="AC4300" s="154" t="str">
        <f t="shared" si="2032"/>
        <v/>
      </c>
      <c r="AD4300" s="154" t="str">
        <f t="shared" si="2033"/>
        <v/>
      </c>
      <c r="AE4300" s="3" t="str">
        <f t="shared" si="2034"/>
        <v/>
      </c>
      <c r="AF4300" s="3" t="str">
        <f t="shared" si="2035"/>
        <v/>
      </c>
      <c r="AG4300" s="3" t="str">
        <f t="shared" si="2036"/>
        <v/>
      </c>
      <c r="AH4300" s="4" t="str">
        <f t="shared" si="2037"/>
        <v/>
      </c>
      <c r="AI4300" s="75" t="str">
        <f t="shared" si="2038"/>
        <v/>
      </c>
      <c r="AJ4300" s="75" t="str">
        <f t="shared" si="2039"/>
        <v/>
      </c>
    </row>
    <row r="4301" spans="1:36">
      <c r="A4301" s="41" t="str">
        <f t="shared" si="2022"/>
        <v/>
      </c>
      <c r="B4301" s="150" t="str">
        <f>IF(ISNUMBER(A4301),INDEX('MetaTrader Import'!$H$13:$J$5893,TRUNC(((A4301-$A$39+1)-1)/3)+1,MOD((A4301-$A$39+1)-1,3)+1),"")</f>
        <v/>
      </c>
      <c r="C4301" s="43" t="str">
        <f t="shared" si="2023"/>
        <v/>
      </c>
      <c r="D4301" s="43" t="str">
        <f t="shared" ca="1" si="2013"/>
        <v/>
      </c>
      <c r="E4301" s="43" t="str">
        <f t="shared" si="2024"/>
        <v/>
      </c>
      <c r="F4301" s="43" t="str">
        <f t="shared" si="2025"/>
        <v/>
      </c>
      <c r="G4301" s="43" t="str">
        <f>IF(A4301&lt;&gt;"",IF(A4301&lt;Data!$G$11*0.25,$C$13/$G$32,IF(A4301&gt;Data!$G$11*0.25,$C$13,$C$13*10)),"")</f>
        <v/>
      </c>
      <c r="H4301" s="43" t="str">
        <f>IF(A4301&lt;&gt;"",IF(Data!$G$9="constant",$C$13,IF(Data!$G$9="squeeze",G4301,F4301)),"")</f>
        <v/>
      </c>
      <c r="I4301" s="38" t="str">
        <f ca="1">IF(ISNUMBER(A4301),NORMINV(RAND(),0,IF(AND(Data!$G$9="squeeze",A4301&lt;Data!$G$11*0.25),$H$32,1)*$C$30*$C$13)*($C$14*$C$12),"")</f>
        <v/>
      </c>
      <c r="J4301" s="42" t="str">
        <f ca="1">IFERROR(IF(Data!$C$6="Real",B4301,I4301+J4300+($C$14*$C$12)*(NORMINV(RAND(),$C$15,CHOOSE($G$13,$C$13,F4301,G4301)))),"")</f>
        <v/>
      </c>
      <c r="K4301" s="88" t="str">
        <f>IF(ISNUMBER(A4301), IF($G$16="fixed",$G$17,MIN(H4301*Data!$C$7*$C$16*0.5,$C$17*Data!$C$7))*$C$12,"")</f>
        <v/>
      </c>
      <c r="L4301" s="42" t="str">
        <f t="shared" ca="1" si="2040"/>
        <v/>
      </c>
      <c r="M4301" s="44" t="str">
        <f t="shared" ca="1" si="2041"/>
        <v/>
      </c>
      <c r="N4301" s="44" t="str">
        <f t="shared" ca="1" si="2042"/>
        <v/>
      </c>
      <c r="O4301" s="108" t="str">
        <f t="shared" si="2026"/>
        <v/>
      </c>
      <c r="P4301" s="102" t="str">
        <f t="shared" si="2027"/>
        <v/>
      </c>
      <c r="Q4301" s="102" t="str">
        <f t="shared" si="2028"/>
        <v/>
      </c>
      <c r="R4301" s="120" t="str">
        <f t="shared" si="2029"/>
        <v/>
      </c>
      <c r="S4301" s="54" t="str">
        <f t="shared" si="2030"/>
        <v/>
      </c>
      <c r="T4301" s="5" t="str">
        <f t="shared" si="2031"/>
        <v/>
      </c>
      <c r="U4301" s="152" t="str">
        <f t="shared" si="2014"/>
        <v/>
      </c>
      <c r="V4301" s="152" t="str">
        <f t="shared" si="2015"/>
        <v/>
      </c>
      <c r="W4301" s="153" t="str">
        <f t="shared" si="2016"/>
        <v/>
      </c>
      <c r="X4301" s="153" t="str">
        <f t="shared" si="2017"/>
        <v/>
      </c>
      <c r="Y4301" s="153" t="str">
        <f t="shared" si="2018"/>
        <v/>
      </c>
      <c r="Z4301" s="153" t="str">
        <f t="shared" si="2019"/>
        <v/>
      </c>
      <c r="AA4301" s="152" t="str">
        <f t="shared" si="2020"/>
        <v/>
      </c>
      <c r="AB4301" s="152" t="str">
        <f t="shared" si="2021"/>
        <v/>
      </c>
      <c r="AC4301" s="154" t="str">
        <f t="shared" si="2032"/>
        <v/>
      </c>
      <c r="AD4301" s="154" t="str">
        <f t="shared" si="2033"/>
        <v/>
      </c>
      <c r="AE4301" s="3" t="str">
        <f t="shared" si="2034"/>
        <v/>
      </c>
      <c r="AF4301" s="3" t="str">
        <f t="shared" si="2035"/>
        <v/>
      </c>
      <c r="AG4301" s="3" t="str">
        <f t="shared" si="2036"/>
        <v/>
      </c>
      <c r="AH4301" s="4" t="str">
        <f t="shared" si="2037"/>
        <v/>
      </c>
      <c r="AI4301" s="75" t="str">
        <f t="shared" si="2038"/>
        <v/>
      </c>
      <c r="AJ4301" s="75" t="str">
        <f t="shared" si="2039"/>
        <v/>
      </c>
    </row>
    <row r="4302" spans="1:36">
      <c r="A4302" s="41" t="str">
        <f t="shared" si="2022"/>
        <v/>
      </c>
      <c r="B4302" s="150" t="str">
        <f>IF(ISNUMBER(A4302),INDEX('MetaTrader Import'!$H$13:$J$5893,TRUNC(((A4302-$A$39+1)-1)/3)+1,MOD((A4302-$A$39+1)-1,3)+1),"")</f>
        <v/>
      </c>
      <c r="C4302" s="43" t="str">
        <f t="shared" si="2023"/>
        <v/>
      </c>
      <c r="D4302" s="43" t="str">
        <f t="shared" ca="1" si="2013"/>
        <v/>
      </c>
      <c r="E4302" s="43" t="str">
        <f t="shared" si="2024"/>
        <v/>
      </c>
      <c r="F4302" s="43" t="str">
        <f t="shared" si="2025"/>
        <v/>
      </c>
      <c r="G4302" s="43" t="str">
        <f>IF(A4302&lt;&gt;"",IF(A4302&lt;Data!$G$11*0.25,$C$13/$G$32,IF(A4302&gt;Data!$G$11*0.25,$C$13,$C$13*10)),"")</f>
        <v/>
      </c>
      <c r="H4302" s="43" t="str">
        <f>IF(A4302&lt;&gt;"",IF(Data!$G$9="constant",$C$13,IF(Data!$G$9="squeeze",G4302,F4302)),"")</f>
        <v/>
      </c>
      <c r="I4302" s="38" t="str">
        <f ca="1">IF(ISNUMBER(A4302),NORMINV(RAND(),0,IF(AND(Data!$G$9="squeeze",A4302&lt;Data!$G$11*0.25),$H$32,1)*$C$30*$C$13)*($C$14*$C$12),"")</f>
        <v/>
      </c>
      <c r="J4302" s="42" t="str">
        <f ca="1">IFERROR(IF(Data!$C$6="Real",B4302,I4302+J4301+($C$14*$C$12)*(NORMINV(RAND(),$C$15,CHOOSE($G$13,$C$13,F4302,G4302)))),"")</f>
        <v/>
      </c>
      <c r="K4302" s="88" t="str">
        <f>IF(ISNUMBER(A4302), IF($G$16="fixed",$G$17,MIN(H4302*Data!$C$7*$C$16*0.5,$C$17*Data!$C$7))*$C$12,"")</f>
        <v/>
      </c>
      <c r="L4302" s="42" t="str">
        <f t="shared" ca="1" si="2040"/>
        <v/>
      </c>
      <c r="M4302" s="44" t="str">
        <f t="shared" ca="1" si="2041"/>
        <v/>
      </c>
      <c r="N4302" s="44" t="str">
        <f t="shared" ca="1" si="2042"/>
        <v/>
      </c>
      <c r="O4302" s="108" t="str">
        <f t="shared" si="2026"/>
        <v/>
      </c>
      <c r="P4302" s="102" t="str">
        <f t="shared" si="2027"/>
        <v/>
      </c>
      <c r="Q4302" s="102" t="str">
        <f t="shared" si="2028"/>
        <v/>
      </c>
      <c r="R4302" s="120" t="str">
        <f t="shared" si="2029"/>
        <v/>
      </c>
      <c r="S4302" s="54" t="str">
        <f t="shared" si="2030"/>
        <v/>
      </c>
      <c r="T4302" s="5" t="str">
        <f t="shared" si="2031"/>
        <v/>
      </c>
      <c r="U4302" s="152" t="str">
        <f t="shared" si="2014"/>
        <v/>
      </c>
      <c r="V4302" s="152" t="str">
        <f t="shared" si="2015"/>
        <v/>
      </c>
      <c r="W4302" s="153" t="str">
        <f t="shared" si="2016"/>
        <v/>
      </c>
      <c r="X4302" s="153" t="str">
        <f t="shared" si="2017"/>
        <v/>
      </c>
      <c r="Y4302" s="153" t="str">
        <f t="shared" si="2018"/>
        <v/>
      </c>
      <c r="Z4302" s="153" t="str">
        <f t="shared" si="2019"/>
        <v/>
      </c>
      <c r="AA4302" s="152" t="str">
        <f t="shared" si="2020"/>
        <v/>
      </c>
      <c r="AB4302" s="152" t="str">
        <f t="shared" si="2021"/>
        <v/>
      </c>
      <c r="AC4302" s="154" t="str">
        <f t="shared" si="2032"/>
        <v/>
      </c>
      <c r="AD4302" s="154" t="str">
        <f t="shared" si="2033"/>
        <v/>
      </c>
      <c r="AE4302" s="3" t="str">
        <f t="shared" si="2034"/>
        <v/>
      </c>
      <c r="AF4302" s="3" t="str">
        <f t="shared" si="2035"/>
        <v/>
      </c>
      <c r="AG4302" s="3" t="str">
        <f t="shared" si="2036"/>
        <v/>
      </c>
      <c r="AH4302" s="4" t="str">
        <f t="shared" si="2037"/>
        <v/>
      </c>
      <c r="AI4302" s="75" t="str">
        <f t="shared" si="2038"/>
        <v/>
      </c>
      <c r="AJ4302" s="75" t="str">
        <f t="shared" si="2039"/>
        <v/>
      </c>
    </row>
    <row r="4303" spans="1:36">
      <c r="A4303" s="41" t="str">
        <f t="shared" si="2022"/>
        <v/>
      </c>
      <c r="B4303" s="150" t="str">
        <f>IF(ISNUMBER(A4303),INDEX('MetaTrader Import'!$H$13:$J$5893,TRUNC(((A4303-$A$39+1)-1)/3)+1,MOD((A4303-$A$39+1)-1,3)+1),"")</f>
        <v/>
      </c>
      <c r="C4303" s="43" t="str">
        <f t="shared" si="2023"/>
        <v/>
      </c>
      <c r="D4303" s="43" t="str">
        <f t="shared" ca="1" si="2013"/>
        <v/>
      </c>
      <c r="E4303" s="43" t="str">
        <f t="shared" si="2024"/>
        <v/>
      </c>
      <c r="F4303" s="43" t="str">
        <f t="shared" si="2025"/>
        <v/>
      </c>
      <c r="G4303" s="43" t="str">
        <f>IF(A4303&lt;&gt;"",IF(A4303&lt;Data!$G$11*0.25,$C$13/$G$32,IF(A4303&gt;Data!$G$11*0.25,$C$13,$C$13*10)),"")</f>
        <v/>
      </c>
      <c r="H4303" s="43" t="str">
        <f>IF(A4303&lt;&gt;"",IF(Data!$G$9="constant",$C$13,IF(Data!$G$9="squeeze",G4303,F4303)),"")</f>
        <v/>
      </c>
      <c r="I4303" s="38" t="str">
        <f ca="1">IF(ISNUMBER(A4303),NORMINV(RAND(),0,IF(AND(Data!$G$9="squeeze",A4303&lt;Data!$G$11*0.25),$H$32,1)*$C$30*$C$13)*($C$14*$C$12),"")</f>
        <v/>
      </c>
      <c r="J4303" s="42" t="str">
        <f ca="1">IFERROR(IF(Data!$C$6="Real",B4303,I4303+J4302+($C$14*$C$12)*(NORMINV(RAND(),$C$15,CHOOSE($G$13,$C$13,F4303,G4303)))),"")</f>
        <v/>
      </c>
      <c r="K4303" s="88" t="str">
        <f>IF(ISNUMBER(A4303), IF($G$16="fixed",$G$17,MIN(H4303*Data!$C$7*$C$16*0.5,$C$17*Data!$C$7))*$C$12,"")</f>
        <v/>
      </c>
      <c r="L4303" s="42" t="str">
        <f t="shared" ca="1" si="2040"/>
        <v/>
      </c>
      <c r="M4303" s="44" t="str">
        <f t="shared" ca="1" si="2041"/>
        <v/>
      </c>
      <c r="N4303" s="44" t="str">
        <f t="shared" ca="1" si="2042"/>
        <v/>
      </c>
      <c r="O4303" s="108" t="str">
        <f t="shared" si="2026"/>
        <v/>
      </c>
      <c r="P4303" s="102" t="str">
        <f t="shared" si="2027"/>
        <v/>
      </c>
      <c r="Q4303" s="102" t="str">
        <f t="shared" si="2028"/>
        <v/>
      </c>
      <c r="R4303" s="120" t="str">
        <f t="shared" si="2029"/>
        <v/>
      </c>
      <c r="S4303" s="54" t="str">
        <f t="shared" si="2030"/>
        <v/>
      </c>
      <c r="T4303" s="5" t="str">
        <f t="shared" si="2031"/>
        <v/>
      </c>
      <c r="U4303" s="152" t="str">
        <f t="shared" si="2014"/>
        <v/>
      </c>
      <c r="V4303" s="152" t="str">
        <f t="shared" si="2015"/>
        <v/>
      </c>
      <c r="W4303" s="153" t="str">
        <f t="shared" si="2016"/>
        <v/>
      </c>
      <c r="X4303" s="153" t="str">
        <f t="shared" si="2017"/>
        <v/>
      </c>
      <c r="Y4303" s="153" t="str">
        <f t="shared" si="2018"/>
        <v/>
      </c>
      <c r="Z4303" s="153" t="str">
        <f t="shared" si="2019"/>
        <v/>
      </c>
      <c r="AA4303" s="152" t="str">
        <f t="shared" si="2020"/>
        <v/>
      </c>
      <c r="AB4303" s="152" t="str">
        <f t="shared" si="2021"/>
        <v/>
      </c>
      <c r="AC4303" s="154" t="str">
        <f t="shared" si="2032"/>
        <v/>
      </c>
      <c r="AD4303" s="154" t="str">
        <f t="shared" si="2033"/>
        <v/>
      </c>
      <c r="AE4303" s="3" t="str">
        <f t="shared" si="2034"/>
        <v/>
      </c>
      <c r="AF4303" s="3" t="str">
        <f t="shared" si="2035"/>
        <v/>
      </c>
      <c r="AG4303" s="3" t="str">
        <f t="shared" si="2036"/>
        <v/>
      </c>
      <c r="AH4303" s="4" t="str">
        <f t="shared" si="2037"/>
        <v/>
      </c>
      <c r="AI4303" s="75" t="str">
        <f t="shared" si="2038"/>
        <v/>
      </c>
      <c r="AJ4303" s="75" t="str">
        <f t="shared" si="2039"/>
        <v/>
      </c>
    </row>
    <row r="4304" spans="1:36">
      <c r="A4304" s="41" t="str">
        <f t="shared" si="2022"/>
        <v/>
      </c>
      <c r="B4304" s="150" t="str">
        <f>IF(ISNUMBER(A4304),INDEX('MetaTrader Import'!$H$13:$J$5893,TRUNC(((A4304-$A$39+1)-1)/3)+1,MOD((A4304-$A$39+1)-1,3)+1),"")</f>
        <v/>
      </c>
      <c r="C4304" s="43" t="str">
        <f t="shared" si="2023"/>
        <v/>
      </c>
      <c r="D4304" s="43" t="str">
        <f t="shared" ca="1" si="2013"/>
        <v/>
      </c>
      <c r="E4304" s="43" t="str">
        <f t="shared" si="2024"/>
        <v/>
      </c>
      <c r="F4304" s="43" t="str">
        <f t="shared" si="2025"/>
        <v/>
      </c>
      <c r="G4304" s="43" t="str">
        <f>IF(A4304&lt;&gt;"",IF(A4304&lt;Data!$G$11*0.25,$C$13/$G$32,IF(A4304&gt;Data!$G$11*0.25,$C$13,$C$13*10)),"")</f>
        <v/>
      </c>
      <c r="H4304" s="43" t="str">
        <f>IF(A4304&lt;&gt;"",IF(Data!$G$9="constant",$C$13,IF(Data!$G$9="squeeze",G4304,F4304)),"")</f>
        <v/>
      </c>
      <c r="I4304" s="38" t="str">
        <f ca="1">IF(ISNUMBER(A4304),NORMINV(RAND(),0,IF(AND(Data!$G$9="squeeze",A4304&lt;Data!$G$11*0.25),$H$32,1)*$C$30*$C$13)*($C$14*$C$12),"")</f>
        <v/>
      </c>
      <c r="J4304" s="42" t="str">
        <f ca="1">IFERROR(IF(Data!$C$6="Real",B4304,I4304+J4303+($C$14*$C$12)*(NORMINV(RAND(),$C$15,CHOOSE($G$13,$C$13,F4304,G4304)))),"")</f>
        <v/>
      </c>
      <c r="K4304" s="88" t="str">
        <f>IF(ISNUMBER(A4304), IF($G$16="fixed",$G$17,MIN(H4304*Data!$C$7*$C$16*0.5,$C$17*Data!$C$7))*$C$12,"")</f>
        <v/>
      </c>
      <c r="L4304" s="42" t="str">
        <f t="shared" ca="1" si="2040"/>
        <v/>
      </c>
      <c r="M4304" s="44" t="str">
        <f t="shared" ca="1" si="2041"/>
        <v/>
      </c>
      <c r="N4304" s="44" t="str">
        <f t="shared" ca="1" si="2042"/>
        <v/>
      </c>
      <c r="O4304" s="108" t="str">
        <f t="shared" si="2026"/>
        <v/>
      </c>
      <c r="P4304" s="102" t="str">
        <f t="shared" si="2027"/>
        <v/>
      </c>
      <c r="Q4304" s="102" t="str">
        <f t="shared" si="2028"/>
        <v/>
      </c>
      <c r="R4304" s="120" t="str">
        <f t="shared" si="2029"/>
        <v/>
      </c>
      <c r="S4304" s="54" t="str">
        <f t="shared" si="2030"/>
        <v/>
      </c>
      <c r="T4304" s="5" t="str">
        <f t="shared" si="2031"/>
        <v/>
      </c>
      <c r="U4304" s="152" t="str">
        <f t="shared" si="2014"/>
        <v/>
      </c>
      <c r="V4304" s="152" t="str">
        <f t="shared" si="2015"/>
        <v/>
      </c>
      <c r="W4304" s="153" t="str">
        <f t="shared" si="2016"/>
        <v/>
      </c>
      <c r="X4304" s="153" t="str">
        <f t="shared" si="2017"/>
        <v/>
      </c>
      <c r="Y4304" s="153" t="str">
        <f t="shared" si="2018"/>
        <v/>
      </c>
      <c r="Z4304" s="153" t="str">
        <f t="shared" si="2019"/>
        <v/>
      </c>
      <c r="AA4304" s="152" t="str">
        <f t="shared" si="2020"/>
        <v/>
      </c>
      <c r="AB4304" s="152" t="str">
        <f t="shared" si="2021"/>
        <v/>
      </c>
      <c r="AC4304" s="154" t="str">
        <f t="shared" si="2032"/>
        <v/>
      </c>
      <c r="AD4304" s="154" t="str">
        <f t="shared" si="2033"/>
        <v/>
      </c>
      <c r="AE4304" s="3" t="str">
        <f t="shared" si="2034"/>
        <v/>
      </c>
      <c r="AF4304" s="3" t="str">
        <f t="shared" si="2035"/>
        <v/>
      </c>
      <c r="AG4304" s="3" t="str">
        <f t="shared" si="2036"/>
        <v/>
      </c>
      <c r="AH4304" s="4" t="str">
        <f t="shared" si="2037"/>
        <v/>
      </c>
      <c r="AI4304" s="75" t="str">
        <f t="shared" si="2038"/>
        <v/>
      </c>
      <c r="AJ4304" s="75" t="str">
        <f t="shared" si="2039"/>
        <v/>
      </c>
    </row>
    <row r="4305" spans="1:36">
      <c r="A4305" s="41" t="str">
        <f t="shared" si="2022"/>
        <v/>
      </c>
      <c r="B4305" s="150" t="str">
        <f>IF(ISNUMBER(A4305),INDEX('MetaTrader Import'!$H$13:$J$5893,TRUNC(((A4305-$A$39+1)-1)/3)+1,MOD((A4305-$A$39+1)-1,3)+1),"")</f>
        <v/>
      </c>
      <c r="C4305" s="43" t="str">
        <f t="shared" si="2023"/>
        <v/>
      </c>
      <c r="D4305" s="43" t="str">
        <f t="shared" ca="1" si="2013"/>
        <v/>
      </c>
      <c r="E4305" s="43" t="str">
        <f t="shared" si="2024"/>
        <v/>
      </c>
      <c r="F4305" s="43" t="str">
        <f t="shared" si="2025"/>
        <v/>
      </c>
      <c r="G4305" s="43" t="str">
        <f>IF(A4305&lt;&gt;"",IF(A4305&lt;Data!$G$11*0.25,$C$13/$G$32,IF(A4305&gt;Data!$G$11*0.25,$C$13,$C$13*10)),"")</f>
        <v/>
      </c>
      <c r="H4305" s="43" t="str">
        <f>IF(A4305&lt;&gt;"",IF(Data!$G$9="constant",$C$13,IF(Data!$G$9="squeeze",G4305,F4305)),"")</f>
        <v/>
      </c>
      <c r="I4305" s="38" t="str">
        <f ca="1">IF(ISNUMBER(A4305),NORMINV(RAND(),0,IF(AND(Data!$G$9="squeeze",A4305&lt;Data!$G$11*0.25),$H$32,1)*$C$30*$C$13)*($C$14*$C$12),"")</f>
        <v/>
      </c>
      <c r="J4305" s="42" t="str">
        <f ca="1">IFERROR(IF(Data!$C$6="Real",B4305,I4305+J4304+($C$14*$C$12)*(NORMINV(RAND(),$C$15,CHOOSE($G$13,$C$13,F4305,G4305)))),"")</f>
        <v/>
      </c>
      <c r="K4305" s="88" t="str">
        <f>IF(ISNUMBER(A4305), IF($G$16="fixed",$G$17,MIN(H4305*Data!$C$7*$C$16*0.5,$C$17*Data!$C$7))*$C$12,"")</f>
        <v/>
      </c>
      <c r="L4305" s="42" t="str">
        <f t="shared" ca="1" si="2040"/>
        <v/>
      </c>
      <c r="M4305" s="44" t="str">
        <f t="shared" ca="1" si="2041"/>
        <v/>
      </c>
      <c r="N4305" s="44" t="str">
        <f t="shared" ca="1" si="2042"/>
        <v/>
      </c>
      <c r="O4305" s="108" t="str">
        <f t="shared" si="2026"/>
        <v/>
      </c>
      <c r="P4305" s="102" t="str">
        <f t="shared" si="2027"/>
        <v/>
      </c>
      <c r="Q4305" s="102" t="str">
        <f t="shared" si="2028"/>
        <v/>
      </c>
      <c r="R4305" s="120" t="str">
        <f t="shared" si="2029"/>
        <v/>
      </c>
      <c r="S4305" s="54" t="str">
        <f t="shared" si="2030"/>
        <v/>
      </c>
      <c r="T4305" s="5" t="str">
        <f t="shared" si="2031"/>
        <v/>
      </c>
      <c r="U4305" s="152" t="str">
        <f t="shared" si="2014"/>
        <v/>
      </c>
      <c r="V4305" s="152" t="str">
        <f t="shared" si="2015"/>
        <v/>
      </c>
      <c r="W4305" s="153" t="str">
        <f t="shared" si="2016"/>
        <v/>
      </c>
      <c r="X4305" s="153" t="str">
        <f t="shared" si="2017"/>
        <v/>
      </c>
      <c r="Y4305" s="153" t="str">
        <f t="shared" si="2018"/>
        <v/>
      </c>
      <c r="Z4305" s="153" t="str">
        <f t="shared" si="2019"/>
        <v/>
      </c>
      <c r="AA4305" s="152" t="str">
        <f t="shared" si="2020"/>
        <v/>
      </c>
      <c r="AB4305" s="152" t="str">
        <f t="shared" si="2021"/>
        <v/>
      </c>
      <c r="AC4305" s="154" t="str">
        <f t="shared" si="2032"/>
        <v/>
      </c>
      <c r="AD4305" s="154" t="str">
        <f t="shared" si="2033"/>
        <v/>
      </c>
      <c r="AE4305" s="3" t="str">
        <f t="shared" si="2034"/>
        <v/>
      </c>
      <c r="AF4305" s="3" t="str">
        <f t="shared" si="2035"/>
        <v/>
      </c>
      <c r="AG4305" s="3" t="str">
        <f t="shared" si="2036"/>
        <v/>
      </c>
      <c r="AH4305" s="4" t="str">
        <f t="shared" si="2037"/>
        <v/>
      </c>
      <c r="AI4305" s="75" t="str">
        <f t="shared" si="2038"/>
        <v/>
      </c>
      <c r="AJ4305" s="75" t="str">
        <f t="shared" si="2039"/>
        <v/>
      </c>
    </row>
    <row r="4306" spans="1:36">
      <c r="A4306" s="41" t="str">
        <f t="shared" si="2022"/>
        <v/>
      </c>
      <c r="B4306" s="150" t="str">
        <f>IF(ISNUMBER(A4306),INDEX('MetaTrader Import'!$H$13:$J$5893,TRUNC(((A4306-$A$39+1)-1)/3)+1,MOD((A4306-$A$39+1)-1,3)+1),"")</f>
        <v/>
      </c>
      <c r="C4306" s="43" t="str">
        <f t="shared" si="2023"/>
        <v/>
      </c>
      <c r="D4306" s="43" t="str">
        <f t="shared" ca="1" si="2013"/>
        <v/>
      </c>
      <c r="E4306" s="43" t="str">
        <f t="shared" si="2024"/>
        <v/>
      </c>
      <c r="F4306" s="43" t="str">
        <f t="shared" si="2025"/>
        <v/>
      </c>
      <c r="G4306" s="43" t="str">
        <f>IF(A4306&lt;&gt;"",IF(A4306&lt;Data!$G$11*0.25,$C$13/$G$32,IF(A4306&gt;Data!$G$11*0.25,$C$13,$C$13*10)),"")</f>
        <v/>
      </c>
      <c r="H4306" s="43" t="str">
        <f>IF(A4306&lt;&gt;"",IF(Data!$G$9="constant",$C$13,IF(Data!$G$9="squeeze",G4306,F4306)),"")</f>
        <v/>
      </c>
      <c r="I4306" s="38" t="str">
        <f ca="1">IF(ISNUMBER(A4306),NORMINV(RAND(),0,IF(AND(Data!$G$9="squeeze",A4306&lt;Data!$G$11*0.25),$H$32,1)*$C$30*$C$13)*($C$14*$C$12),"")</f>
        <v/>
      </c>
      <c r="J4306" s="42" t="str">
        <f ca="1">IFERROR(IF(Data!$C$6="Real",B4306,I4306+J4305+($C$14*$C$12)*(NORMINV(RAND(),$C$15,CHOOSE($G$13,$C$13,F4306,G4306)))),"")</f>
        <v/>
      </c>
      <c r="K4306" s="88" t="str">
        <f>IF(ISNUMBER(A4306), IF($G$16="fixed",$G$17,MIN(H4306*Data!$C$7*$C$16*0.5,$C$17*Data!$C$7))*$C$12,"")</f>
        <v/>
      </c>
      <c r="L4306" s="42" t="str">
        <f t="shared" ca="1" si="2040"/>
        <v/>
      </c>
      <c r="M4306" s="44" t="str">
        <f t="shared" ca="1" si="2041"/>
        <v/>
      </c>
      <c r="N4306" s="44" t="str">
        <f t="shared" ca="1" si="2042"/>
        <v/>
      </c>
      <c r="O4306" s="108" t="str">
        <f t="shared" si="2026"/>
        <v/>
      </c>
      <c r="P4306" s="102" t="str">
        <f t="shared" si="2027"/>
        <v/>
      </c>
      <c r="Q4306" s="102" t="str">
        <f t="shared" si="2028"/>
        <v/>
      </c>
      <c r="R4306" s="120" t="str">
        <f t="shared" si="2029"/>
        <v/>
      </c>
      <c r="S4306" s="54" t="str">
        <f t="shared" si="2030"/>
        <v/>
      </c>
      <c r="T4306" s="5" t="str">
        <f t="shared" si="2031"/>
        <v/>
      </c>
      <c r="U4306" s="152" t="str">
        <f t="shared" si="2014"/>
        <v/>
      </c>
      <c r="V4306" s="152" t="str">
        <f t="shared" si="2015"/>
        <v/>
      </c>
      <c r="W4306" s="153" t="str">
        <f t="shared" si="2016"/>
        <v/>
      </c>
      <c r="X4306" s="153" t="str">
        <f t="shared" si="2017"/>
        <v/>
      </c>
      <c r="Y4306" s="153" t="str">
        <f t="shared" si="2018"/>
        <v/>
      </c>
      <c r="Z4306" s="153" t="str">
        <f t="shared" si="2019"/>
        <v/>
      </c>
      <c r="AA4306" s="152" t="str">
        <f t="shared" si="2020"/>
        <v/>
      </c>
      <c r="AB4306" s="152" t="str">
        <f t="shared" si="2021"/>
        <v/>
      </c>
      <c r="AC4306" s="154" t="str">
        <f t="shared" si="2032"/>
        <v/>
      </c>
      <c r="AD4306" s="154" t="str">
        <f t="shared" si="2033"/>
        <v/>
      </c>
      <c r="AE4306" s="3" t="str">
        <f t="shared" si="2034"/>
        <v/>
      </c>
      <c r="AF4306" s="3" t="str">
        <f t="shared" si="2035"/>
        <v/>
      </c>
      <c r="AG4306" s="3" t="str">
        <f t="shared" si="2036"/>
        <v/>
      </c>
      <c r="AH4306" s="4" t="str">
        <f t="shared" si="2037"/>
        <v/>
      </c>
      <c r="AI4306" s="75" t="str">
        <f t="shared" si="2038"/>
        <v/>
      </c>
      <c r="AJ4306" s="75" t="str">
        <f t="shared" si="2039"/>
        <v/>
      </c>
    </row>
    <row r="4307" spans="1:36">
      <c r="A4307" s="41" t="str">
        <f t="shared" si="2022"/>
        <v/>
      </c>
      <c r="B4307" s="150" t="str">
        <f>IF(ISNUMBER(A4307),INDEX('MetaTrader Import'!$H$13:$J$5893,TRUNC(((A4307-$A$39+1)-1)/3)+1,MOD((A4307-$A$39+1)-1,3)+1),"")</f>
        <v/>
      </c>
      <c r="C4307" s="43" t="str">
        <f t="shared" si="2023"/>
        <v/>
      </c>
      <c r="D4307" s="43" t="str">
        <f t="shared" ca="1" si="2013"/>
        <v/>
      </c>
      <c r="E4307" s="43" t="str">
        <f t="shared" si="2024"/>
        <v/>
      </c>
      <c r="F4307" s="43" t="str">
        <f t="shared" si="2025"/>
        <v/>
      </c>
      <c r="G4307" s="43" t="str">
        <f>IF(A4307&lt;&gt;"",IF(A4307&lt;Data!$G$11*0.25,$C$13/$G$32,IF(A4307&gt;Data!$G$11*0.25,$C$13,$C$13*10)),"")</f>
        <v/>
      </c>
      <c r="H4307" s="43" t="str">
        <f>IF(A4307&lt;&gt;"",IF(Data!$G$9="constant",$C$13,IF(Data!$G$9="squeeze",G4307,F4307)),"")</f>
        <v/>
      </c>
      <c r="I4307" s="38" t="str">
        <f ca="1">IF(ISNUMBER(A4307),NORMINV(RAND(),0,IF(AND(Data!$G$9="squeeze",A4307&lt;Data!$G$11*0.25),$H$32,1)*$C$30*$C$13)*($C$14*$C$12),"")</f>
        <v/>
      </c>
      <c r="J4307" s="42" t="str">
        <f ca="1">IFERROR(IF(Data!$C$6="Real",B4307,I4307+J4306+($C$14*$C$12)*(NORMINV(RAND(),$C$15,CHOOSE($G$13,$C$13,F4307,G4307)))),"")</f>
        <v/>
      </c>
      <c r="K4307" s="88" t="str">
        <f>IF(ISNUMBER(A4307), IF($G$16="fixed",$G$17,MIN(H4307*Data!$C$7*$C$16*0.5,$C$17*Data!$C$7))*$C$12,"")</f>
        <v/>
      </c>
      <c r="L4307" s="42" t="str">
        <f t="shared" ca="1" si="2040"/>
        <v/>
      </c>
      <c r="M4307" s="44" t="str">
        <f t="shared" ca="1" si="2041"/>
        <v/>
      </c>
      <c r="N4307" s="44" t="str">
        <f t="shared" ca="1" si="2042"/>
        <v/>
      </c>
      <c r="O4307" s="108" t="str">
        <f t="shared" si="2026"/>
        <v/>
      </c>
      <c r="P4307" s="102" t="str">
        <f t="shared" si="2027"/>
        <v/>
      </c>
      <c r="Q4307" s="102" t="str">
        <f t="shared" si="2028"/>
        <v/>
      </c>
      <c r="R4307" s="120" t="str">
        <f t="shared" si="2029"/>
        <v/>
      </c>
      <c r="S4307" s="54" t="str">
        <f t="shared" si="2030"/>
        <v/>
      </c>
      <c r="T4307" s="5" t="str">
        <f t="shared" si="2031"/>
        <v/>
      </c>
      <c r="U4307" s="152" t="str">
        <f t="shared" si="2014"/>
        <v/>
      </c>
      <c r="V4307" s="152" t="str">
        <f t="shared" si="2015"/>
        <v/>
      </c>
      <c r="W4307" s="153" t="str">
        <f t="shared" si="2016"/>
        <v/>
      </c>
      <c r="X4307" s="153" t="str">
        <f t="shared" si="2017"/>
        <v/>
      </c>
      <c r="Y4307" s="153" t="str">
        <f t="shared" si="2018"/>
        <v/>
      </c>
      <c r="Z4307" s="153" t="str">
        <f t="shared" si="2019"/>
        <v/>
      </c>
      <c r="AA4307" s="152" t="str">
        <f t="shared" si="2020"/>
        <v/>
      </c>
      <c r="AB4307" s="152" t="str">
        <f t="shared" si="2021"/>
        <v/>
      </c>
      <c r="AC4307" s="154" t="str">
        <f t="shared" si="2032"/>
        <v/>
      </c>
      <c r="AD4307" s="154" t="str">
        <f t="shared" si="2033"/>
        <v/>
      </c>
      <c r="AE4307" s="3" t="str">
        <f t="shared" si="2034"/>
        <v/>
      </c>
      <c r="AF4307" s="3" t="str">
        <f t="shared" si="2035"/>
        <v/>
      </c>
      <c r="AG4307" s="3" t="str">
        <f t="shared" si="2036"/>
        <v/>
      </c>
      <c r="AH4307" s="4" t="str">
        <f t="shared" si="2037"/>
        <v/>
      </c>
      <c r="AI4307" s="75" t="str">
        <f t="shared" si="2038"/>
        <v/>
      </c>
      <c r="AJ4307" s="75" t="str">
        <f t="shared" si="2039"/>
        <v/>
      </c>
    </row>
    <row r="4308" spans="1:36">
      <c r="A4308" s="41" t="str">
        <f t="shared" si="2022"/>
        <v/>
      </c>
      <c r="B4308" s="150" t="str">
        <f>IF(ISNUMBER(A4308),INDEX('MetaTrader Import'!$H$13:$J$5893,TRUNC(((A4308-$A$39+1)-1)/3)+1,MOD((A4308-$A$39+1)-1,3)+1),"")</f>
        <v/>
      </c>
      <c r="C4308" s="43" t="str">
        <f t="shared" si="2023"/>
        <v/>
      </c>
      <c r="D4308" s="43" t="str">
        <f t="shared" ca="1" si="2013"/>
        <v/>
      </c>
      <c r="E4308" s="43" t="str">
        <f t="shared" si="2024"/>
        <v/>
      </c>
      <c r="F4308" s="43" t="str">
        <f t="shared" si="2025"/>
        <v/>
      </c>
      <c r="G4308" s="43" t="str">
        <f>IF(A4308&lt;&gt;"",IF(A4308&lt;Data!$G$11*0.25,$C$13/$G$32,IF(A4308&gt;Data!$G$11*0.25,$C$13,$C$13*10)),"")</f>
        <v/>
      </c>
      <c r="H4308" s="43" t="str">
        <f>IF(A4308&lt;&gt;"",IF(Data!$G$9="constant",$C$13,IF(Data!$G$9="squeeze",G4308,F4308)),"")</f>
        <v/>
      </c>
      <c r="I4308" s="38" t="str">
        <f ca="1">IF(ISNUMBER(A4308),NORMINV(RAND(),0,IF(AND(Data!$G$9="squeeze",A4308&lt;Data!$G$11*0.25),$H$32,1)*$C$30*$C$13)*($C$14*$C$12),"")</f>
        <v/>
      </c>
      <c r="J4308" s="42" t="str">
        <f ca="1">IFERROR(IF(Data!$C$6="Real",B4308,I4308+J4307+($C$14*$C$12)*(NORMINV(RAND(),$C$15,CHOOSE($G$13,$C$13,F4308,G4308)))),"")</f>
        <v/>
      </c>
      <c r="K4308" s="88" t="str">
        <f>IF(ISNUMBER(A4308), IF($G$16="fixed",$G$17,MIN(H4308*Data!$C$7*$C$16*0.5,$C$17*Data!$C$7))*$C$12,"")</f>
        <v/>
      </c>
      <c r="L4308" s="42" t="str">
        <f t="shared" ca="1" si="2040"/>
        <v/>
      </c>
      <c r="M4308" s="44" t="str">
        <f t="shared" ca="1" si="2041"/>
        <v/>
      </c>
      <c r="N4308" s="44" t="str">
        <f t="shared" ca="1" si="2042"/>
        <v/>
      </c>
      <c r="O4308" s="108" t="str">
        <f t="shared" si="2026"/>
        <v/>
      </c>
      <c r="P4308" s="102" t="str">
        <f t="shared" si="2027"/>
        <v/>
      </c>
      <c r="Q4308" s="102" t="str">
        <f t="shared" si="2028"/>
        <v/>
      </c>
      <c r="R4308" s="120" t="str">
        <f t="shared" si="2029"/>
        <v/>
      </c>
      <c r="S4308" s="54" t="str">
        <f t="shared" si="2030"/>
        <v/>
      </c>
      <c r="T4308" s="5" t="str">
        <f t="shared" si="2031"/>
        <v/>
      </c>
      <c r="U4308" s="152" t="str">
        <f t="shared" si="2014"/>
        <v/>
      </c>
      <c r="V4308" s="152" t="str">
        <f t="shared" si="2015"/>
        <v/>
      </c>
      <c r="W4308" s="153" t="str">
        <f t="shared" si="2016"/>
        <v/>
      </c>
      <c r="X4308" s="153" t="str">
        <f t="shared" si="2017"/>
        <v/>
      </c>
      <c r="Y4308" s="153" t="str">
        <f t="shared" si="2018"/>
        <v/>
      </c>
      <c r="Z4308" s="153" t="str">
        <f t="shared" si="2019"/>
        <v/>
      </c>
      <c r="AA4308" s="152" t="str">
        <f t="shared" si="2020"/>
        <v/>
      </c>
      <c r="AB4308" s="152" t="str">
        <f t="shared" si="2021"/>
        <v/>
      </c>
      <c r="AC4308" s="154" t="str">
        <f t="shared" si="2032"/>
        <v/>
      </c>
      <c r="AD4308" s="154" t="str">
        <f t="shared" si="2033"/>
        <v/>
      </c>
      <c r="AE4308" s="3" t="str">
        <f t="shared" si="2034"/>
        <v/>
      </c>
      <c r="AF4308" s="3" t="str">
        <f t="shared" si="2035"/>
        <v/>
      </c>
      <c r="AG4308" s="3" t="str">
        <f t="shared" si="2036"/>
        <v/>
      </c>
      <c r="AH4308" s="4" t="str">
        <f t="shared" si="2037"/>
        <v/>
      </c>
      <c r="AI4308" s="75" t="str">
        <f t="shared" si="2038"/>
        <v/>
      </c>
      <c r="AJ4308" s="75" t="str">
        <f t="shared" si="2039"/>
        <v/>
      </c>
    </row>
    <row r="4309" spans="1:36">
      <c r="A4309" s="41" t="str">
        <f t="shared" si="2022"/>
        <v/>
      </c>
      <c r="B4309" s="150" t="str">
        <f>IF(ISNUMBER(A4309),INDEX('MetaTrader Import'!$H$13:$J$5893,TRUNC(((A4309-$A$39+1)-1)/3)+1,MOD((A4309-$A$39+1)-1,3)+1),"")</f>
        <v/>
      </c>
      <c r="C4309" s="43" t="str">
        <f t="shared" si="2023"/>
        <v/>
      </c>
      <c r="D4309" s="43" t="str">
        <f t="shared" ca="1" si="2013"/>
        <v/>
      </c>
      <c r="E4309" s="43" t="str">
        <f t="shared" si="2024"/>
        <v/>
      </c>
      <c r="F4309" s="43" t="str">
        <f t="shared" si="2025"/>
        <v/>
      </c>
      <c r="G4309" s="43" t="str">
        <f>IF(A4309&lt;&gt;"",IF(A4309&lt;Data!$G$11*0.25,$C$13/$G$32,IF(A4309&gt;Data!$G$11*0.25,$C$13,$C$13*10)),"")</f>
        <v/>
      </c>
      <c r="H4309" s="43" t="str">
        <f>IF(A4309&lt;&gt;"",IF(Data!$G$9="constant",$C$13,IF(Data!$G$9="squeeze",G4309,F4309)),"")</f>
        <v/>
      </c>
      <c r="I4309" s="38" t="str">
        <f ca="1">IF(ISNUMBER(A4309),NORMINV(RAND(),0,IF(AND(Data!$G$9="squeeze",A4309&lt;Data!$G$11*0.25),$H$32,1)*$C$30*$C$13)*($C$14*$C$12),"")</f>
        <v/>
      </c>
      <c r="J4309" s="42" t="str">
        <f ca="1">IFERROR(IF(Data!$C$6="Real",B4309,I4309+J4308+($C$14*$C$12)*(NORMINV(RAND(),$C$15,CHOOSE($G$13,$C$13,F4309,G4309)))),"")</f>
        <v/>
      </c>
      <c r="K4309" s="88" t="str">
        <f>IF(ISNUMBER(A4309), IF($G$16="fixed",$G$17,MIN(H4309*Data!$C$7*$C$16*0.5,$C$17*Data!$C$7))*$C$12,"")</f>
        <v/>
      </c>
      <c r="L4309" s="42" t="str">
        <f t="shared" ca="1" si="2040"/>
        <v/>
      </c>
      <c r="M4309" s="44" t="str">
        <f t="shared" ca="1" si="2041"/>
        <v/>
      </c>
      <c r="N4309" s="44" t="str">
        <f t="shared" ca="1" si="2042"/>
        <v/>
      </c>
      <c r="O4309" s="108" t="str">
        <f t="shared" si="2026"/>
        <v/>
      </c>
      <c r="P4309" s="102" t="str">
        <f t="shared" si="2027"/>
        <v/>
      </c>
      <c r="Q4309" s="102" t="str">
        <f t="shared" si="2028"/>
        <v/>
      </c>
      <c r="R4309" s="120" t="str">
        <f t="shared" si="2029"/>
        <v/>
      </c>
      <c r="S4309" s="54" t="str">
        <f t="shared" si="2030"/>
        <v/>
      </c>
      <c r="T4309" s="5" t="str">
        <f t="shared" si="2031"/>
        <v/>
      </c>
      <c r="U4309" s="152" t="str">
        <f t="shared" si="2014"/>
        <v/>
      </c>
      <c r="V4309" s="152" t="str">
        <f t="shared" si="2015"/>
        <v/>
      </c>
      <c r="W4309" s="153" t="str">
        <f t="shared" si="2016"/>
        <v/>
      </c>
      <c r="X4309" s="153" t="str">
        <f t="shared" si="2017"/>
        <v/>
      </c>
      <c r="Y4309" s="153" t="str">
        <f t="shared" si="2018"/>
        <v/>
      </c>
      <c r="Z4309" s="153" t="str">
        <f t="shared" si="2019"/>
        <v/>
      </c>
      <c r="AA4309" s="152" t="str">
        <f t="shared" si="2020"/>
        <v/>
      </c>
      <c r="AB4309" s="152" t="str">
        <f t="shared" si="2021"/>
        <v/>
      </c>
      <c r="AC4309" s="154" t="str">
        <f t="shared" si="2032"/>
        <v/>
      </c>
      <c r="AD4309" s="154" t="str">
        <f t="shared" si="2033"/>
        <v/>
      </c>
      <c r="AE4309" s="3" t="str">
        <f t="shared" si="2034"/>
        <v/>
      </c>
      <c r="AF4309" s="3" t="str">
        <f t="shared" si="2035"/>
        <v/>
      </c>
      <c r="AG4309" s="3" t="str">
        <f t="shared" si="2036"/>
        <v/>
      </c>
      <c r="AH4309" s="4" t="str">
        <f t="shared" si="2037"/>
        <v/>
      </c>
      <c r="AI4309" s="75" t="str">
        <f t="shared" si="2038"/>
        <v/>
      </c>
      <c r="AJ4309" s="75" t="str">
        <f t="shared" si="2039"/>
        <v/>
      </c>
    </row>
    <row r="4310" spans="1:36">
      <c r="A4310" s="41" t="str">
        <f t="shared" si="2022"/>
        <v/>
      </c>
      <c r="B4310" s="150" t="str">
        <f>IF(ISNUMBER(A4310),INDEX('MetaTrader Import'!$H$13:$J$5893,TRUNC(((A4310-$A$39+1)-1)/3)+1,MOD((A4310-$A$39+1)-1,3)+1),"")</f>
        <v/>
      </c>
      <c r="C4310" s="43" t="str">
        <f t="shared" si="2023"/>
        <v/>
      </c>
      <c r="D4310" s="43" t="str">
        <f t="shared" ca="1" si="2013"/>
        <v/>
      </c>
      <c r="E4310" s="43" t="str">
        <f t="shared" si="2024"/>
        <v/>
      </c>
      <c r="F4310" s="43" t="str">
        <f t="shared" si="2025"/>
        <v/>
      </c>
      <c r="G4310" s="43" t="str">
        <f>IF(A4310&lt;&gt;"",IF(A4310&lt;Data!$G$11*0.25,$C$13/$G$32,IF(A4310&gt;Data!$G$11*0.25,$C$13,$C$13*10)),"")</f>
        <v/>
      </c>
      <c r="H4310" s="43" t="str">
        <f>IF(A4310&lt;&gt;"",IF(Data!$G$9="constant",$C$13,IF(Data!$G$9="squeeze",G4310,F4310)),"")</f>
        <v/>
      </c>
      <c r="I4310" s="38" t="str">
        <f ca="1">IF(ISNUMBER(A4310),NORMINV(RAND(),0,IF(AND(Data!$G$9="squeeze",A4310&lt;Data!$G$11*0.25),$H$32,1)*$C$30*$C$13)*($C$14*$C$12),"")</f>
        <v/>
      </c>
      <c r="J4310" s="42" t="str">
        <f ca="1">IFERROR(IF(Data!$C$6="Real",B4310,I4310+J4309+($C$14*$C$12)*(NORMINV(RAND(),$C$15,CHOOSE($G$13,$C$13,F4310,G4310)))),"")</f>
        <v/>
      </c>
      <c r="K4310" s="88" t="str">
        <f>IF(ISNUMBER(A4310), IF($G$16="fixed",$G$17,MIN(H4310*Data!$C$7*$C$16*0.5,$C$17*Data!$C$7))*$C$12,"")</f>
        <v/>
      </c>
      <c r="L4310" s="42" t="str">
        <f t="shared" ca="1" si="2040"/>
        <v/>
      </c>
      <c r="M4310" s="44" t="str">
        <f t="shared" ca="1" si="2041"/>
        <v/>
      </c>
      <c r="N4310" s="44" t="str">
        <f t="shared" ca="1" si="2042"/>
        <v/>
      </c>
      <c r="O4310" s="108" t="str">
        <f t="shared" si="2026"/>
        <v/>
      </c>
      <c r="P4310" s="102" t="str">
        <f t="shared" si="2027"/>
        <v/>
      </c>
      <c r="Q4310" s="102" t="str">
        <f t="shared" si="2028"/>
        <v/>
      </c>
      <c r="R4310" s="120" t="str">
        <f t="shared" si="2029"/>
        <v/>
      </c>
      <c r="S4310" s="54" t="str">
        <f t="shared" si="2030"/>
        <v/>
      </c>
      <c r="T4310" s="5" t="str">
        <f t="shared" si="2031"/>
        <v/>
      </c>
      <c r="U4310" s="152" t="str">
        <f t="shared" si="2014"/>
        <v/>
      </c>
      <c r="V4310" s="152" t="str">
        <f t="shared" si="2015"/>
        <v/>
      </c>
      <c r="W4310" s="153" t="str">
        <f t="shared" si="2016"/>
        <v/>
      </c>
      <c r="X4310" s="153" t="str">
        <f t="shared" si="2017"/>
        <v/>
      </c>
      <c r="Y4310" s="153" t="str">
        <f t="shared" si="2018"/>
        <v/>
      </c>
      <c r="Z4310" s="153" t="str">
        <f t="shared" si="2019"/>
        <v/>
      </c>
      <c r="AA4310" s="152" t="str">
        <f t="shared" si="2020"/>
        <v/>
      </c>
      <c r="AB4310" s="152" t="str">
        <f t="shared" si="2021"/>
        <v/>
      </c>
      <c r="AC4310" s="154" t="str">
        <f t="shared" si="2032"/>
        <v/>
      </c>
      <c r="AD4310" s="154" t="str">
        <f t="shared" si="2033"/>
        <v/>
      </c>
      <c r="AE4310" s="3" t="str">
        <f t="shared" si="2034"/>
        <v/>
      </c>
      <c r="AF4310" s="3" t="str">
        <f t="shared" si="2035"/>
        <v/>
      </c>
      <c r="AG4310" s="3" t="str">
        <f t="shared" si="2036"/>
        <v/>
      </c>
      <c r="AH4310" s="4" t="str">
        <f t="shared" si="2037"/>
        <v/>
      </c>
      <c r="AI4310" s="75" t="str">
        <f t="shared" si="2038"/>
        <v/>
      </c>
      <c r="AJ4310" s="75" t="str">
        <f t="shared" si="2039"/>
        <v/>
      </c>
    </row>
    <row r="4311" spans="1:36">
      <c r="A4311" s="41" t="str">
        <f t="shared" si="2022"/>
        <v/>
      </c>
      <c r="B4311" s="150" t="str">
        <f>IF(ISNUMBER(A4311),INDEX('MetaTrader Import'!$H$13:$J$5893,TRUNC(((A4311-$A$39+1)-1)/3)+1,MOD((A4311-$A$39+1)-1,3)+1),"")</f>
        <v/>
      </c>
      <c r="C4311" s="43" t="str">
        <f t="shared" si="2023"/>
        <v/>
      </c>
      <c r="D4311" s="43" t="str">
        <f t="shared" ca="1" si="2013"/>
        <v/>
      </c>
      <c r="E4311" s="43" t="str">
        <f t="shared" si="2024"/>
        <v/>
      </c>
      <c r="F4311" s="43" t="str">
        <f t="shared" si="2025"/>
        <v/>
      </c>
      <c r="G4311" s="43" t="str">
        <f>IF(A4311&lt;&gt;"",IF(A4311&lt;Data!$G$11*0.25,$C$13/$G$32,IF(A4311&gt;Data!$G$11*0.25,$C$13,$C$13*10)),"")</f>
        <v/>
      </c>
      <c r="H4311" s="43" t="str">
        <f>IF(A4311&lt;&gt;"",IF(Data!$G$9="constant",$C$13,IF(Data!$G$9="squeeze",G4311,F4311)),"")</f>
        <v/>
      </c>
      <c r="I4311" s="38" t="str">
        <f ca="1">IF(ISNUMBER(A4311),NORMINV(RAND(),0,IF(AND(Data!$G$9="squeeze",A4311&lt;Data!$G$11*0.25),$H$32,1)*$C$30*$C$13)*($C$14*$C$12),"")</f>
        <v/>
      </c>
      <c r="J4311" s="42" t="str">
        <f ca="1">IFERROR(IF(Data!$C$6="Real",B4311,I4311+J4310+($C$14*$C$12)*(NORMINV(RAND(),$C$15,CHOOSE($G$13,$C$13,F4311,G4311)))),"")</f>
        <v/>
      </c>
      <c r="K4311" s="88" t="str">
        <f>IF(ISNUMBER(A4311), IF($G$16="fixed",$G$17,MIN(H4311*Data!$C$7*$C$16*0.5,$C$17*Data!$C$7))*$C$12,"")</f>
        <v/>
      </c>
      <c r="L4311" s="42" t="str">
        <f t="shared" ca="1" si="2040"/>
        <v/>
      </c>
      <c r="M4311" s="44" t="str">
        <f t="shared" ca="1" si="2041"/>
        <v/>
      </c>
      <c r="N4311" s="44" t="str">
        <f t="shared" ca="1" si="2042"/>
        <v/>
      </c>
      <c r="O4311" s="108" t="str">
        <f t="shared" si="2026"/>
        <v/>
      </c>
      <c r="P4311" s="102" t="str">
        <f t="shared" si="2027"/>
        <v/>
      </c>
      <c r="Q4311" s="102" t="str">
        <f t="shared" si="2028"/>
        <v/>
      </c>
      <c r="R4311" s="120" t="str">
        <f t="shared" si="2029"/>
        <v/>
      </c>
      <c r="S4311" s="54" t="str">
        <f t="shared" si="2030"/>
        <v/>
      </c>
      <c r="T4311" s="5" t="str">
        <f t="shared" si="2031"/>
        <v/>
      </c>
      <c r="U4311" s="152" t="str">
        <f t="shared" si="2014"/>
        <v/>
      </c>
      <c r="V4311" s="152" t="str">
        <f t="shared" si="2015"/>
        <v/>
      </c>
      <c r="W4311" s="153" t="str">
        <f t="shared" si="2016"/>
        <v/>
      </c>
      <c r="X4311" s="153" t="str">
        <f t="shared" si="2017"/>
        <v/>
      </c>
      <c r="Y4311" s="153" t="str">
        <f t="shared" si="2018"/>
        <v/>
      </c>
      <c r="Z4311" s="153" t="str">
        <f t="shared" si="2019"/>
        <v/>
      </c>
      <c r="AA4311" s="152" t="str">
        <f t="shared" si="2020"/>
        <v/>
      </c>
      <c r="AB4311" s="152" t="str">
        <f t="shared" si="2021"/>
        <v/>
      </c>
      <c r="AC4311" s="154" t="str">
        <f t="shared" si="2032"/>
        <v/>
      </c>
      <c r="AD4311" s="154" t="str">
        <f t="shared" si="2033"/>
        <v/>
      </c>
      <c r="AE4311" s="3" t="str">
        <f t="shared" si="2034"/>
        <v/>
      </c>
      <c r="AF4311" s="3" t="str">
        <f t="shared" si="2035"/>
        <v/>
      </c>
      <c r="AG4311" s="3" t="str">
        <f t="shared" si="2036"/>
        <v/>
      </c>
      <c r="AH4311" s="4" t="str">
        <f t="shared" si="2037"/>
        <v/>
      </c>
      <c r="AI4311" s="75" t="str">
        <f t="shared" si="2038"/>
        <v/>
      </c>
      <c r="AJ4311" s="75" t="str">
        <f t="shared" si="2039"/>
        <v/>
      </c>
    </row>
    <row r="4312" spans="1:36">
      <c r="A4312" s="41" t="str">
        <f t="shared" si="2022"/>
        <v/>
      </c>
      <c r="B4312" s="150" t="str">
        <f>IF(ISNUMBER(A4312),INDEX('MetaTrader Import'!$H$13:$J$5893,TRUNC(((A4312-$A$39+1)-1)/3)+1,MOD((A4312-$A$39+1)-1,3)+1),"")</f>
        <v/>
      </c>
      <c r="C4312" s="43" t="str">
        <f t="shared" si="2023"/>
        <v/>
      </c>
      <c r="D4312" s="43" t="str">
        <f t="shared" ca="1" si="2013"/>
        <v/>
      </c>
      <c r="E4312" s="43" t="str">
        <f t="shared" si="2024"/>
        <v/>
      </c>
      <c r="F4312" s="43" t="str">
        <f t="shared" si="2025"/>
        <v/>
      </c>
      <c r="G4312" s="43" t="str">
        <f>IF(A4312&lt;&gt;"",IF(A4312&lt;Data!$G$11*0.25,$C$13/$G$32,IF(A4312&gt;Data!$G$11*0.25,$C$13,$C$13*10)),"")</f>
        <v/>
      </c>
      <c r="H4312" s="43" t="str">
        <f>IF(A4312&lt;&gt;"",IF(Data!$G$9="constant",$C$13,IF(Data!$G$9="squeeze",G4312,F4312)),"")</f>
        <v/>
      </c>
      <c r="I4312" s="38" t="str">
        <f ca="1">IF(ISNUMBER(A4312),NORMINV(RAND(),0,IF(AND(Data!$G$9="squeeze",A4312&lt;Data!$G$11*0.25),$H$32,1)*$C$30*$C$13)*($C$14*$C$12),"")</f>
        <v/>
      </c>
      <c r="J4312" s="42" t="str">
        <f ca="1">IFERROR(IF(Data!$C$6="Real",B4312,I4312+J4311+($C$14*$C$12)*(NORMINV(RAND(),$C$15,CHOOSE($G$13,$C$13,F4312,G4312)))),"")</f>
        <v/>
      </c>
      <c r="K4312" s="88" t="str">
        <f>IF(ISNUMBER(A4312), IF($G$16="fixed",$G$17,MIN(H4312*Data!$C$7*$C$16*0.5,$C$17*Data!$C$7))*$C$12,"")</f>
        <v/>
      </c>
      <c r="L4312" s="42" t="str">
        <f t="shared" ca="1" si="2040"/>
        <v/>
      </c>
      <c r="M4312" s="44" t="str">
        <f t="shared" ca="1" si="2041"/>
        <v/>
      </c>
      <c r="N4312" s="44" t="str">
        <f t="shared" ca="1" si="2042"/>
        <v/>
      </c>
      <c r="O4312" s="108" t="str">
        <f t="shared" si="2026"/>
        <v/>
      </c>
      <c r="P4312" s="102" t="str">
        <f t="shared" si="2027"/>
        <v/>
      </c>
      <c r="Q4312" s="102" t="str">
        <f t="shared" si="2028"/>
        <v/>
      </c>
      <c r="R4312" s="120" t="str">
        <f t="shared" si="2029"/>
        <v/>
      </c>
      <c r="S4312" s="54" t="str">
        <f t="shared" si="2030"/>
        <v/>
      </c>
      <c r="T4312" s="5" t="str">
        <f t="shared" si="2031"/>
        <v/>
      </c>
      <c r="U4312" s="152" t="str">
        <f t="shared" si="2014"/>
        <v/>
      </c>
      <c r="V4312" s="152" t="str">
        <f t="shared" si="2015"/>
        <v/>
      </c>
      <c r="W4312" s="153" t="str">
        <f t="shared" si="2016"/>
        <v/>
      </c>
      <c r="X4312" s="153" t="str">
        <f t="shared" si="2017"/>
        <v/>
      </c>
      <c r="Y4312" s="153" t="str">
        <f t="shared" si="2018"/>
        <v/>
      </c>
      <c r="Z4312" s="153" t="str">
        <f t="shared" si="2019"/>
        <v/>
      </c>
      <c r="AA4312" s="152" t="str">
        <f t="shared" si="2020"/>
        <v/>
      </c>
      <c r="AB4312" s="152" t="str">
        <f t="shared" si="2021"/>
        <v/>
      </c>
      <c r="AC4312" s="154" t="str">
        <f t="shared" si="2032"/>
        <v/>
      </c>
      <c r="AD4312" s="154" t="str">
        <f t="shared" si="2033"/>
        <v/>
      </c>
      <c r="AE4312" s="3" t="str">
        <f t="shared" si="2034"/>
        <v/>
      </c>
      <c r="AF4312" s="3" t="str">
        <f t="shared" si="2035"/>
        <v/>
      </c>
      <c r="AG4312" s="3" t="str">
        <f t="shared" si="2036"/>
        <v/>
      </c>
      <c r="AH4312" s="4" t="str">
        <f t="shared" si="2037"/>
        <v/>
      </c>
      <c r="AI4312" s="75" t="str">
        <f t="shared" si="2038"/>
        <v/>
      </c>
      <c r="AJ4312" s="75" t="str">
        <f t="shared" si="2039"/>
        <v/>
      </c>
    </row>
    <row r="4313" spans="1:36">
      <c r="A4313" s="41" t="str">
        <f t="shared" si="2022"/>
        <v/>
      </c>
      <c r="B4313" s="150" t="str">
        <f>IF(ISNUMBER(A4313),INDEX('MetaTrader Import'!$H$13:$J$5893,TRUNC(((A4313-$A$39+1)-1)/3)+1,MOD((A4313-$A$39+1)-1,3)+1),"")</f>
        <v/>
      </c>
      <c r="C4313" s="43" t="str">
        <f t="shared" si="2023"/>
        <v/>
      </c>
      <c r="D4313" s="43" t="str">
        <f t="shared" ca="1" si="2013"/>
        <v/>
      </c>
      <c r="E4313" s="43" t="str">
        <f t="shared" si="2024"/>
        <v/>
      </c>
      <c r="F4313" s="43" t="str">
        <f t="shared" si="2025"/>
        <v/>
      </c>
      <c r="G4313" s="43" t="str">
        <f>IF(A4313&lt;&gt;"",IF(A4313&lt;Data!$G$11*0.25,$C$13/$G$32,IF(A4313&gt;Data!$G$11*0.25,$C$13,$C$13*10)),"")</f>
        <v/>
      </c>
      <c r="H4313" s="43" t="str">
        <f>IF(A4313&lt;&gt;"",IF(Data!$G$9="constant",$C$13,IF(Data!$G$9="squeeze",G4313,F4313)),"")</f>
        <v/>
      </c>
      <c r="I4313" s="38" t="str">
        <f ca="1">IF(ISNUMBER(A4313),NORMINV(RAND(),0,IF(AND(Data!$G$9="squeeze",A4313&lt;Data!$G$11*0.25),$H$32,1)*$C$30*$C$13)*($C$14*$C$12),"")</f>
        <v/>
      </c>
      <c r="J4313" s="42" t="str">
        <f ca="1">IFERROR(IF(Data!$C$6="Real",B4313,I4313+J4312+($C$14*$C$12)*(NORMINV(RAND(),$C$15,CHOOSE($G$13,$C$13,F4313,G4313)))),"")</f>
        <v/>
      </c>
      <c r="K4313" s="88" t="str">
        <f>IF(ISNUMBER(A4313), IF($G$16="fixed",$G$17,MIN(H4313*Data!$C$7*$C$16*0.5,$C$17*Data!$C$7))*$C$12,"")</f>
        <v/>
      </c>
      <c r="L4313" s="42" t="str">
        <f t="shared" ca="1" si="2040"/>
        <v/>
      </c>
      <c r="M4313" s="44" t="str">
        <f t="shared" ca="1" si="2041"/>
        <v/>
      </c>
      <c r="N4313" s="44" t="str">
        <f t="shared" ca="1" si="2042"/>
        <v/>
      </c>
      <c r="O4313" s="108" t="str">
        <f t="shared" si="2026"/>
        <v/>
      </c>
      <c r="P4313" s="102" t="str">
        <f t="shared" si="2027"/>
        <v/>
      </c>
      <c r="Q4313" s="102" t="str">
        <f t="shared" si="2028"/>
        <v/>
      </c>
      <c r="R4313" s="120" t="str">
        <f t="shared" si="2029"/>
        <v/>
      </c>
      <c r="S4313" s="54" t="str">
        <f t="shared" si="2030"/>
        <v/>
      </c>
      <c r="T4313" s="5" t="str">
        <f t="shared" si="2031"/>
        <v/>
      </c>
      <c r="U4313" s="152" t="str">
        <f t="shared" si="2014"/>
        <v/>
      </c>
      <c r="V4313" s="152" t="str">
        <f t="shared" si="2015"/>
        <v/>
      </c>
      <c r="W4313" s="153" t="str">
        <f t="shared" si="2016"/>
        <v/>
      </c>
      <c r="X4313" s="153" t="str">
        <f t="shared" si="2017"/>
        <v/>
      </c>
      <c r="Y4313" s="153" t="str">
        <f t="shared" si="2018"/>
        <v/>
      </c>
      <c r="Z4313" s="153" t="str">
        <f t="shared" si="2019"/>
        <v/>
      </c>
      <c r="AA4313" s="152" t="str">
        <f t="shared" si="2020"/>
        <v/>
      </c>
      <c r="AB4313" s="152" t="str">
        <f t="shared" si="2021"/>
        <v/>
      </c>
      <c r="AC4313" s="154" t="str">
        <f t="shared" si="2032"/>
        <v/>
      </c>
      <c r="AD4313" s="154" t="str">
        <f t="shared" si="2033"/>
        <v/>
      </c>
      <c r="AE4313" s="3" t="str">
        <f t="shared" si="2034"/>
        <v/>
      </c>
      <c r="AF4313" s="3" t="str">
        <f t="shared" si="2035"/>
        <v/>
      </c>
      <c r="AG4313" s="3" t="str">
        <f t="shared" si="2036"/>
        <v/>
      </c>
      <c r="AH4313" s="4" t="str">
        <f t="shared" si="2037"/>
        <v/>
      </c>
      <c r="AI4313" s="75" t="str">
        <f t="shared" si="2038"/>
        <v/>
      </c>
      <c r="AJ4313" s="75" t="str">
        <f t="shared" si="2039"/>
        <v/>
      </c>
    </row>
    <row r="4314" spans="1:36">
      <c r="A4314" s="41" t="str">
        <f t="shared" si="2022"/>
        <v/>
      </c>
      <c r="B4314" s="150" t="str">
        <f>IF(ISNUMBER(A4314),INDEX('MetaTrader Import'!$H$13:$J$5893,TRUNC(((A4314-$A$39+1)-1)/3)+1,MOD((A4314-$A$39+1)-1,3)+1),"")</f>
        <v/>
      </c>
      <c r="C4314" s="43" t="str">
        <f t="shared" si="2023"/>
        <v/>
      </c>
      <c r="D4314" s="43" t="str">
        <f t="shared" ca="1" si="2013"/>
        <v/>
      </c>
      <c r="E4314" s="43" t="str">
        <f t="shared" si="2024"/>
        <v/>
      </c>
      <c r="F4314" s="43" t="str">
        <f t="shared" si="2025"/>
        <v/>
      </c>
      <c r="G4314" s="43" t="str">
        <f>IF(A4314&lt;&gt;"",IF(A4314&lt;Data!$G$11*0.25,$C$13/$G$32,IF(A4314&gt;Data!$G$11*0.25,$C$13,$C$13*10)),"")</f>
        <v/>
      </c>
      <c r="H4314" s="43" t="str">
        <f>IF(A4314&lt;&gt;"",IF(Data!$G$9="constant",$C$13,IF(Data!$G$9="squeeze",G4314,F4314)),"")</f>
        <v/>
      </c>
      <c r="I4314" s="38" t="str">
        <f ca="1">IF(ISNUMBER(A4314),NORMINV(RAND(),0,IF(AND(Data!$G$9="squeeze",A4314&lt;Data!$G$11*0.25),$H$32,1)*$C$30*$C$13)*($C$14*$C$12),"")</f>
        <v/>
      </c>
      <c r="J4314" s="42" t="str">
        <f ca="1">IFERROR(IF(Data!$C$6="Real",B4314,I4314+J4313+($C$14*$C$12)*(NORMINV(RAND(),$C$15,CHOOSE($G$13,$C$13,F4314,G4314)))),"")</f>
        <v/>
      </c>
      <c r="K4314" s="88" t="str">
        <f>IF(ISNUMBER(A4314), IF($G$16="fixed",$G$17,MIN(H4314*Data!$C$7*$C$16*0.5,$C$17*Data!$C$7))*$C$12,"")</f>
        <v/>
      </c>
      <c r="L4314" s="42" t="str">
        <f t="shared" ca="1" si="2040"/>
        <v/>
      </c>
      <c r="M4314" s="44" t="str">
        <f t="shared" ca="1" si="2041"/>
        <v/>
      </c>
      <c r="N4314" s="44" t="str">
        <f t="shared" ca="1" si="2042"/>
        <v/>
      </c>
      <c r="O4314" s="108" t="str">
        <f t="shared" si="2026"/>
        <v/>
      </c>
      <c r="P4314" s="102" t="str">
        <f t="shared" si="2027"/>
        <v/>
      </c>
      <c r="Q4314" s="102" t="str">
        <f t="shared" si="2028"/>
        <v/>
      </c>
      <c r="R4314" s="120" t="str">
        <f t="shared" si="2029"/>
        <v/>
      </c>
      <c r="S4314" s="54" t="str">
        <f t="shared" si="2030"/>
        <v/>
      </c>
      <c r="T4314" s="5" t="str">
        <f t="shared" si="2031"/>
        <v/>
      </c>
      <c r="U4314" s="152" t="str">
        <f t="shared" si="2014"/>
        <v/>
      </c>
      <c r="V4314" s="152" t="str">
        <f t="shared" si="2015"/>
        <v/>
      </c>
      <c r="W4314" s="153" t="str">
        <f t="shared" si="2016"/>
        <v/>
      </c>
      <c r="X4314" s="153" t="str">
        <f t="shared" si="2017"/>
        <v/>
      </c>
      <c r="Y4314" s="153" t="str">
        <f t="shared" si="2018"/>
        <v/>
      </c>
      <c r="Z4314" s="153" t="str">
        <f t="shared" si="2019"/>
        <v/>
      </c>
      <c r="AA4314" s="152" t="str">
        <f t="shared" si="2020"/>
        <v/>
      </c>
      <c r="AB4314" s="152" t="str">
        <f t="shared" si="2021"/>
        <v/>
      </c>
      <c r="AC4314" s="154" t="str">
        <f t="shared" si="2032"/>
        <v/>
      </c>
      <c r="AD4314" s="154" t="str">
        <f t="shared" si="2033"/>
        <v/>
      </c>
      <c r="AE4314" s="3" t="str">
        <f t="shared" si="2034"/>
        <v/>
      </c>
      <c r="AF4314" s="3" t="str">
        <f t="shared" si="2035"/>
        <v/>
      </c>
      <c r="AG4314" s="3" t="str">
        <f t="shared" si="2036"/>
        <v/>
      </c>
      <c r="AH4314" s="4" t="str">
        <f t="shared" si="2037"/>
        <v/>
      </c>
      <c r="AI4314" s="75" t="str">
        <f t="shared" si="2038"/>
        <v/>
      </c>
      <c r="AJ4314" s="75" t="str">
        <f t="shared" si="2039"/>
        <v/>
      </c>
    </row>
    <row r="4315" spans="1:36">
      <c r="A4315" s="41" t="str">
        <f t="shared" si="2022"/>
        <v/>
      </c>
      <c r="B4315" s="150" t="str">
        <f>IF(ISNUMBER(A4315),INDEX('MetaTrader Import'!$H$13:$J$5893,TRUNC(((A4315-$A$39+1)-1)/3)+1,MOD((A4315-$A$39+1)-1,3)+1),"")</f>
        <v/>
      </c>
      <c r="C4315" s="43" t="str">
        <f t="shared" si="2023"/>
        <v/>
      </c>
      <c r="D4315" s="43" t="str">
        <f t="shared" ca="1" si="2013"/>
        <v/>
      </c>
      <c r="E4315" s="43" t="str">
        <f t="shared" si="2024"/>
        <v/>
      </c>
      <c r="F4315" s="43" t="str">
        <f t="shared" si="2025"/>
        <v/>
      </c>
      <c r="G4315" s="43" t="str">
        <f>IF(A4315&lt;&gt;"",IF(A4315&lt;Data!$G$11*0.25,$C$13/$G$32,IF(A4315&gt;Data!$G$11*0.25,$C$13,$C$13*10)),"")</f>
        <v/>
      </c>
      <c r="H4315" s="43" t="str">
        <f>IF(A4315&lt;&gt;"",IF(Data!$G$9="constant",$C$13,IF(Data!$G$9="squeeze",G4315,F4315)),"")</f>
        <v/>
      </c>
      <c r="I4315" s="38" t="str">
        <f ca="1">IF(ISNUMBER(A4315),NORMINV(RAND(),0,IF(AND(Data!$G$9="squeeze",A4315&lt;Data!$G$11*0.25),$H$32,1)*$C$30*$C$13)*($C$14*$C$12),"")</f>
        <v/>
      </c>
      <c r="J4315" s="42" t="str">
        <f ca="1">IFERROR(IF(Data!$C$6="Real",B4315,I4315+J4314+($C$14*$C$12)*(NORMINV(RAND(),$C$15,CHOOSE($G$13,$C$13,F4315,G4315)))),"")</f>
        <v/>
      </c>
      <c r="K4315" s="88" t="str">
        <f>IF(ISNUMBER(A4315), IF($G$16="fixed",$G$17,MIN(H4315*Data!$C$7*$C$16*0.5,$C$17*Data!$C$7))*$C$12,"")</f>
        <v/>
      </c>
      <c r="L4315" s="42" t="str">
        <f t="shared" ca="1" si="2040"/>
        <v/>
      </c>
      <c r="M4315" s="44" t="str">
        <f t="shared" ca="1" si="2041"/>
        <v/>
      </c>
      <c r="N4315" s="44" t="str">
        <f t="shared" ca="1" si="2042"/>
        <v/>
      </c>
      <c r="O4315" s="108" t="str">
        <f t="shared" si="2026"/>
        <v/>
      </c>
      <c r="P4315" s="102" t="str">
        <f t="shared" si="2027"/>
        <v/>
      </c>
      <c r="Q4315" s="102" t="str">
        <f t="shared" si="2028"/>
        <v/>
      </c>
      <c r="R4315" s="120" t="str">
        <f t="shared" si="2029"/>
        <v/>
      </c>
      <c r="S4315" s="54" t="str">
        <f t="shared" si="2030"/>
        <v/>
      </c>
      <c r="T4315" s="5" t="str">
        <f t="shared" si="2031"/>
        <v/>
      </c>
      <c r="U4315" s="152" t="str">
        <f t="shared" si="2014"/>
        <v/>
      </c>
      <c r="V4315" s="152" t="str">
        <f t="shared" si="2015"/>
        <v/>
      </c>
      <c r="W4315" s="153" t="str">
        <f t="shared" si="2016"/>
        <v/>
      </c>
      <c r="X4315" s="153" t="str">
        <f t="shared" si="2017"/>
        <v/>
      </c>
      <c r="Y4315" s="153" t="str">
        <f t="shared" si="2018"/>
        <v/>
      </c>
      <c r="Z4315" s="153" t="str">
        <f t="shared" si="2019"/>
        <v/>
      </c>
      <c r="AA4315" s="152" t="str">
        <f t="shared" si="2020"/>
        <v/>
      </c>
      <c r="AB4315" s="152" t="str">
        <f t="shared" si="2021"/>
        <v/>
      </c>
      <c r="AC4315" s="154" t="str">
        <f t="shared" si="2032"/>
        <v/>
      </c>
      <c r="AD4315" s="154" t="str">
        <f t="shared" si="2033"/>
        <v/>
      </c>
      <c r="AE4315" s="3" t="str">
        <f t="shared" si="2034"/>
        <v/>
      </c>
      <c r="AF4315" s="3" t="str">
        <f t="shared" si="2035"/>
        <v/>
      </c>
      <c r="AG4315" s="3" t="str">
        <f t="shared" si="2036"/>
        <v/>
      </c>
      <c r="AH4315" s="4" t="str">
        <f t="shared" si="2037"/>
        <v/>
      </c>
      <c r="AI4315" s="75" t="str">
        <f t="shared" si="2038"/>
        <v/>
      </c>
      <c r="AJ4315" s="75" t="str">
        <f t="shared" si="2039"/>
        <v/>
      </c>
    </row>
    <row r="4316" spans="1:36">
      <c r="A4316" s="41" t="str">
        <f t="shared" si="2022"/>
        <v/>
      </c>
      <c r="B4316" s="150" t="str">
        <f>IF(ISNUMBER(A4316),INDEX('MetaTrader Import'!$H$13:$J$5893,TRUNC(((A4316-$A$39+1)-1)/3)+1,MOD((A4316-$A$39+1)-1,3)+1),"")</f>
        <v/>
      </c>
      <c r="C4316" s="43" t="str">
        <f t="shared" si="2023"/>
        <v/>
      </c>
      <c r="D4316" s="43" t="str">
        <f t="shared" ca="1" si="2013"/>
        <v/>
      </c>
      <c r="E4316" s="43" t="str">
        <f t="shared" si="2024"/>
        <v/>
      </c>
      <c r="F4316" s="43" t="str">
        <f t="shared" si="2025"/>
        <v/>
      </c>
      <c r="G4316" s="43" t="str">
        <f>IF(A4316&lt;&gt;"",IF(A4316&lt;Data!$G$11*0.25,$C$13/$G$32,IF(A4316&gt;Data!$G$11*0.25,$C$13,$C$13*10)),"")</f>
        <v/>
      </c>
      <c r="H4316" s="43" t="str">
        <f>IF(A4316&lt;&gt;"",IF(Data!$G$9="constant",$C$13,IF(Data!$G$9="squeeze",G4316,F4316)),"")</f>
        <v/>
      </c>
      <c r="I4316" s="38" t="str">
        <f ca="1">IF(ISNUMBER(A4316),NORMINV(RAND(),0,IF(AND(Data!$G$9="squeeze",A4316&lt;Data!$G$11*0.25),$H$32,1)*$C$30*$C$13)*($C$14*$C$12),"")</f>
        <v/>
      </c>
      <c r="J4316" s="42" t="str">
        <f ca="1">IFERROR(IF(Data!$C$6="Real",B4316,I4316+J4315+($C$14*$C$12)*(NORMINV(RAND(),$C$15,CHOOSE($G$13,$C$13,F4316,G4316)))),"")</f>
        <v/>
      </c>
      <c r="K4316" s="88" t="str">
        <f>IF(ISNUMBER(A4316), IF($G$16="fixed",$G$17,MIN(H4316*Data!$C$7*$C$16*0.5,$C$17*Data!$C$7))*$C$12,"")</f>
        <v/>
      </c>
      <c r="L4316" s="42" t="str">
        <f t="shared" ca="1" si="2040"/>
        <v/>
      </c>
      <c r="M4316" s="44" t="str">
        <f t="shared" ca="1" si="2041"/>
        <v/>
      </c>
      <c r="N4316" s="44" t="str">
        <f t="shared" ca="1" si="2042"/>
        <v/>
      </c>
      <c r="O4316" s="108" t="str">
        <f t="shared" si="2026"/>
        <v/>
      </c>
      <c r="P4316" s="102" t="str">
        <f t="shared" si="2027"/>
        <v/>
      </c>
      <c r="Q4316" s="102" t="str">
        <f t="shared" si="2028"/>
        <v/>
      </c>
      <c r="R4316" s="120" t="str">
        <f t="shared" si="2029"/>
        <v/>
      </c>
      <c r="S4316" s="54" t="str">
        <f t="shared" si="2030"/>
        <v/>
      </c>
      <c r="T4316" s="5" t="str">
        <f t="shared" si="2031"/>
        <v/>
      </c>
      <c r="U4316" s="152" t="str">
        <f t="shared" si="2014"/>
        <v/>
      </c>
      <c r="V4316" s="152" t="str">
        <f t="shared" si="2015"/>
        <v/>
      </c>
      <c r="W4316" s="153" t="str">
        <f t="shared" si="2016"/>
        <v/>
      </c>
      <c r="X4316" s="153" t="str">
        <f t="shared" si="2017"/>
        <v/>
      </c>
      <c r="Y4316" s="153" t="str">
        <f t="shared" si="2018"/>
        <v/>
      </c>
      <c r="Z4316" s="153" t="str">
        <f t="shared" si="2019"/>
        <v/>
      </c>
      <c r="AA4316" s="152" t="str">
        <f t="shared" si="2020"/>
        <v/>
      </c>
      <c r="AB4316" s="152" t="str">
        <f t="shared" si="2021"/>
        <v/>
      </c>
      <c r="AC4316" s="154" t="str">
        <f t="shared" si="2032"/>
        <v/>
      </c>
      <c r="AD4316" s="154" t="str">
        <f t="shared" si="2033"/>
        <v/>
      </c>
      <c r="AE4316" s="3" t="str">
        <f t="shared" si="2034"/>
        <v/>
      </c>
      <c r="AF4316" s="3" t="str">
        <f t="shared" si="2035"/>
        <v/>
      </c>
      <c r="AG4316" s="3" t="str">
        <f t="shared" si="2036"/>
        <v/>
      </c>
      <c r="AH4316" s="4" t="str">
        <f t="shared" si="2037"/>
        <v/>
      </c>
      <c r="AI4316" s="75" t="str">
        <f t="shared" si="2038"/>
        <v/>
      </c>
      <c r="AJ4316" s="75" t="str">
        <f t="shared" si="2039"/>
        <v/>
      </c>
    </row>
    <row r="4317" spans="1:36">
      <c r="A4317" s="41" t="str">
        <f t="shared" si="2022"/>
        <v/>
      </c>
      <c r="B4317" s="150" t="str">
        <f>IF(ISNUMBER(A4317),INDEX('MetaTrader Import'!$H$13:$J$5893,TRUNC(((A4317-$A$39+1)-1)/3)+1,MOD((A4317-$A$39+1)-1,3)+1),"")</f>
        <v/>
      </c>
      <c r="C4317" s="43" t="str">
        <f t="shared" si="2023"/>
        <v/>
      </c>
      <c r="D4317" s="43" t="str">
        <f t="shared" ca="1" si="2013"/>
        <v/>
      </c>
      <c r="E4317" s="43" t="str">
        <f t="shared" si="2024"/>
        <v/>
      </c>
      <c r="F4317" s="43" t="str">
        <f t="shared" si="2025"/>
        <v/>
      </c>
      <c r="G4317" s="43" t="str">
        <f>IF(A4317&lt;&gt;"",IF(A4317&lt;Data!$G$11*0.25,$C$13/$G$32,IF(A4317&gt;Data!$G$11*0.25,$C$13,$C$13*10)),"")</f>
        <v/>
      </c>
      <c r="H4317" s="43" t="str">
        <f>IF(A4317&lt;&gt;"",IF(Data!$G$9="constant",$C$13,IF(Data!$G$9="squeeze",G4317,F4317)),"")</f>
        <v/>
      </c>
      <c r="I4317" s="38" t="str">
        <f ca="1">IF(ISNUMBER(A4317),NORMINV(RAND(),0,IF(AND(Data!$G$9="squeeze",A4317&lt;Data!$G$11*0.25),$H$32,1)*$C$30*$C$13)*($C$14*$C$12),"")</f>
        <v/>
      </c>
      <c r="J4317" s="42" t="str">
        <f ca="1">IFERROR(IF(Data!$C$6="Real",B4317,I4317+J4316+($C$14*$C$12)*(NORMINV(RAND(),$C$15,CHOOSE($G$13,$C$13,F4317,G4317)))),"")</f>
        <v/>
      </c>
      <c r="K4317" s="88" t="str">
        <f>IF(ISNUMBER(A4317), IF($G$16="fixed",$G$17,MIN(H4317*Data!$C$7*$C$16*0.5,$C$17*Data!$C$7))*$C$12,"")</f>
        <v/>
      </c>
      <c r="L4317" s="42" t="str">
        <f t="shared" ca="1" si="2040"/>
        <v/>
      </c>
      <c r="M4317" s="44" t="str">
        <f t="shared" ca="1" si="2041"/>
        <v/>
      </c>
      <c r="N4317" s="44" t="str">
        <f t="shared" ca="1" si="2042"/>
        <v/>
      </c>
      <c r="O4317" s="108" t="str">
        <f t="shared" si="2026"/>
        <v/>
      </c>
      <c r="P4317" s="102" t="str">
        <f t="shared" si="2027"/>
        <v/>
      </c>
      <c r="Q4317" s="102" t="str">
        <f t="shared" si="2028"/>
        <v/>
      </c>
      <c r="R4317" s="120" t="str">
        <f t="shared" si="2029"/>
        <v/>
      </c>
      <c r="S4317" s="54" t="str">
        <f t="shared" si="2030"/>
        <v/>
      </c>
      <c r="T4317" s="5" t="str">
        <f t="shared" si="2031"/>
        <v/>
      </c>
      <c r="U4317" s="152" t="str">
        <f t="shared" si="2014"/>
        <v/>
      </c>
      <c r="V4317" s="152" t="str">
        <f t="shared" si="2015"/>
        <v/>
      </c>
      <c r="W4317" s="153" t="str">
        <f t="shared" si="2016"/>
        <v/>
      </c>
      <c r="X4317" s="153" t="str">
        <f t="shared" si="2017"/>
        <v/>
      </c>
      <c r="Y4317" s="153" t="str">
        <f t="shared" si="2018"/>
        <v/>
      </c>
      <c r="Z4317" s="153" t="str">
        <f t="shared" si="2019"/>
        <v/>
      </c>
      <c r="AA4317" s="152" t="str">
        <f t="shared" si="2020"/>
        <v/>
      </c>
      <c r="AB4317" s="152" t="str">
        <f t="shared" si="2021"/>
        <v/>
      </c>
      <c r="AC4317" s="154" t="str">
        <f t="shared" si="2032"/>
        <v/>
      </c>
      <c r="AD4317" s="154" t="str">
        <f t="shared" si="2033"/>
        <v/>
      </c>
      <c r="AE4317" s="3" t="str">
        <f t="shared" si="2034"/>
        <v/>
      </c>
      <c r="AF4317" s="3" t="str">
        <f t="shared" si="2035"/>
        <v/>
      </c>
      <c r="AG4317" s="3" t="str">
        <f t="shared" si="2036"/>
        <v/>
      </c>
      <c r="AH4317" s="4" t="str">
        <f t="shared" si="2037"/>
        <v/>
      </c>
      <c r="AI4317" s="75" t="str">
        <f t="shared" si="2038"/>
        <v/>
      </c>
      <c r="AJ4317" s="75" t="str">
        <f t="shared" si="2039"/>
        <v/>
      </c>
    </row>
    <row r="4318" spans="1:36">
      <c r="A4318" s="41" t="str">
        <f t="shared" si="2022"/>
        <v/>
      </c>
      <c r="B4318" s="150" t="str">
        <f>IF(ISNUMBER(A4318),INDEX('MetaTrader Import'!$H$13:$J$5893,TRUNC(((A4318-$A$39+1)-1)/3)+1,MOD((A4318-$A$39+1)-1,3)+1),"")</f>
        <v/>
      </c>
      <c r="C4318" s="43" t="str">
        <f t="shared" si="2023"/>
        <v/>
      </c>
      <c r="D4318" s="43" t="str">
        <f t="shared" ca="1" si="2013"/>
        <v/>
      </c>
      <c r="E4318" s="43" t="str">
        <f t="shared" si="2024"/>
        <v/>
      </c>
      <c r="F4318" s="43" t="str">
        <f t="shared" si="2025"/>
        <v/>
      </c>
      <c r="G4318" s="43" t="str">
        <f>IF(A4318&lt;&gt;"",IF(A4318&lt;Data!$G$11*0.25,$C$13/$G$32,IF(A4318&gt;Data!$G$11*0.25,$C$13,$C$13*10)),"")</f>
        <v/>
      </c>
      <c r="H4318" s="43" t="str">
        <f>IF(A4318&lt;&gt;"",IF(Data!$G$9="constant",$C$13,IF(Data!$G$9="squeeze",G4318,F4318)),"")</f>
        <v/>
      </c>
      <c r="I4318" s="38" t="str">
        <f ca="1">IF(ISNUMBER(A4318),NORMINV(RAND(),0,IF(AND(Data!$G$9="squeeze",A4318&lt;Data!$G$11*0.25),$H$32,1)*$C$30*$C$13)*($C$14*$C$12),"")</f>
        <v/>
      </c>
      <c r="J4318" s="42" t="str">
        <f ca="1">IFERROR(IF(Data!$C$6="Real",B4318,I4318+J4317+($C$14*$C$12)*(NORMINV(RAND(),$C$15,CHOOSE($G$13,$C$13,F4318,G4318)))),"")</f>
        <v/>
      </c>
      <c r="K4318" s="88" t="str">
        <f>IF(ISNUMBER(A4318), IF($G$16="fixed",$G$17,MIN(H4318*Data!$C$7*$C$16*0.5,$C$17*Data!$C$7))*$C$12,"")</f>
        <v/>
      </c>
      <c r="L4318" s="42" t="str">
        <f t="shared" ca="1" si="2040"/>
        <v/>
      </c>
      <c r="M4318" s="44" t="str">
        <f t="shared" ca="1" si="2041"/>
        <v/>
      </c>
      <c r="N4318" s="44" t="str">
        <f t="shared" ca="1" si="2042"/>
        <v/>
      </c>
      <c r="O4318" s="108" t="str">
        <f t="shared" si="2026"/>
        <v/>
      </c>
      <c r="P4318" s="102" t="str">
        <f t="shared" si="2027"/>
        <v/>
      </c>
      <c r="Q4318" s="102" t="str">
        <f t="shared" si="2028"/>
        <v/>
      </c>
      <c r="R4318" s="120" t="str">
        <f t="shared" si="2029"/>
        <v/>
      </c>
      <c r="S4318" s="54" t="str">
        <f t="shared" si="2030"/>
        <v/>
      </c>
      <c r="T4318" s="5" t="str">
        <f t="shared" si="2031"/>
        <v/>
      </c>
      <c r="U4318" s="152" t="str">
        <f t="shared" si="2014"/>
        <v/>
      </c>
      <c r="V4318" s="152" t="str">
        <f t="shared" si="2015"/>
        <v/>
      </c>
      <c r="W4318" s="153" t="str">
        <f t="shared" si="2016"/>
        <v/>
      </c>
      <c r="X4318" s="153" t="str">
        <f t="shared" si="2017"/>
        <v/>
      </c>
      <c r="Y4318" s="153" t="str">
        <f t="shared" si="2018"/>
        <v/>
      </c>
      <c r="Z4318" s="153" t="str">
        <f t="shared" si="2019"/>
        <v/>
      </c>
      <c r="AA4318" s="152" t="str">
        <f t="shared" si="2020"/>
        <v/>
      </c>
      <c r="AB4318" s="152" t="str">
        <f t="shared" si="2021"/>
        <v/>
      </c>
      <c r="AC4318" s="154" t="str">
        <f t="shared" si="2032"/>
        <v/>
      </c>
      <c r="AD4318" s="154" t="str">
        <f t="shared" si="2033"/>
        <v/>
      </c>
      <c r="AE4318" s="3" t="str">
        <f t="shared" si="2034"/>
        <v/>
      </c>
      <c r="AF4318" s="3" t="str">
        <f t="shared" si="2035"/>
        <v/>
      </c>
      <c r="AG4318" s="3" t="str">
        <f t="shared" si="2036"/>
        <v/>
      </c>
      <c r="AH4318" s="4" t="str">
        <f t="shared" si="2037"/>
        <v/>
      </c>
      <c r="AI4318" s="75" t="str">
        <f t="shared" si="2038"/>
        <v/>
      </c>
      <c r="AJ4318" s="75" t="str">
        <f t="shared" si="2039"/>
        <v/>
      </c>
    </row>
    <row r="4319" spans="1:36">
      <c r="A4319" s="41" t="str">
        <f t="shared" si="2022"/>
        <v/>
      </c>
      <c r="B4319" s="150" t="str">
        <f>IF(ISNUMBER(A4319),INDEX('MetaTrader Import'!$H$13:$J$5893,TRUNC(((A4319-$A$39+1)-1)/3)+1,MOD((A4319-$A$39+1)-1,3)+1),"")</f>
        <v/>
      </c>
      <c r="C4319" s="43" t="str">
        <f t="shared" si="2023"/>
        <v/>
      </c>
      <c r="D4319" s="43" t="str">
        <f t="shared" ca="1" si="2013"/>
        <v/>
      </c>
      <c r="E4319" s="43" t="str">
        <f t="shared" si="2024"/>
        <v/>
      </c>
      <c r="F4319" s="43" t="str">
        <f t="shared" si="2025"/>
        <v/>
      </c>
      <c r="G4319" s="43" t="str">
        <f>IF(A4319&lt;&gt;"",IF(A4319&lt;Data!$G$11*0.25,$C$13/$G$32,IF(A4319&gt;Data!$G$11*0.25,$C$13,$C$13*10)),"")</f>
        <v/>
      </c>
      <c r="H4319" s="43" t="str">
        <f>IF(A4319&lt;&gt;"",IF(Data!$G$9="constant",$C$13,IF(Data!$G$9="squeeze",G4319,F4319)),"")</f>
        <v/>
      </c>
      <c r="I4319" s="38" t="str">
        <f ca="1">IF(ISNUMBER(A4319),NORMINV(RAND(),0,IF(AND(Data!$G$9="squeeze",A4319&lt;Data!$G$11*0.25),$H$32,1)*$C$30*$C$13)*($C$14*$C$12),"")</f>
        <v/>
      </c>
      <c r="J4319" s="42" t="str">
        <f ca="1">IFERROR(IF(Data!$C$6="Real",B4319,I4319+J4318+($C$14*$C$12)*(NORMINV(RAND(),$C$15,CHOOSE($G$13,$C$13,F4319,G4319)))),"")</f>
        <v/>
      </c>
      <c r="K4319" s="88" t="str">
        <f>IF(ISNUMBER(A4319), IF($G$16="fixed",$G$17,MIN(H4319*Data!$C$7*$C$16*0.5,$C$17*Data!$C$7))*$C$12,"")</f>
        <v/>
      </c>
      <c r="L4319" s="42" t="str">
        <f t="shared" ca="1" si="2040"/>
        <v/>
      </c>
      <c r="M4319" s="44" t="str">
        <f t="shared" ca="1" si="2041"/>
        <v/>
      </c>
      <c r="N4319" s="44" t="str">
        <f t="shared" ca="1" si="2042"/>
        <v/>
      </c>
      <c r="O4319" s="108" t="str">
        <f t="shared" si="2026"/>
        <v/>
      </c>
      <c r="P4319" s="102" t="str">
        <f t="shared" si="2027"/>
        <v/>
      </c>
      <c r="Q4319" s="102" t="str">
        <f t="shared" si="2028"/>
        <v/>
      </c>
      <c r="R4319" s="120" t="str">
        <f t="shared" si="2029"/>
        <v/>
      </c>
      <c r="S4319" s="54" t="str">
        <f t="shared" si="2030"/>
        <v/>
      </c>
      <c r="T4319" s="5" t="str">
        <f t="shared" si="2031"/>
        <v/>
      </c>
      <c r="U4319" s="152" t="str">
        <f t="shared" si="2014"/>
        <v/>
      </c>
      <c r="V4319" s="152" t="str">
        <f t="shared" si="2015"/>
        <v/>
      </c>
      <c r="W4319" s="153" t="str">
        <f t="shared" si="2016"/>
        <v/>
      </c>
      <c r="X4319" s="153" t="str">
        <f t="shared" si="2017"/>
        <v/>
      </c>
      <c r="Y4319" s="153" t="str">
        <f t="shared" si="2018"/>
        <v/>
      </c>
      <c r="Z4319" s="153" t="str">
        <f t="shared" si="2019"/>
        <v/>
      </c>
      <c r="AA4319" s="152" t="str">
        <f t="shared" si="2020"/>
        <v/>
      </c>
      <c r="AB4319" s="152" t="str">
        <f t="shared" si="2021"/>
        <v/>
      </c>
      <c r="AC4319" s="154" t="str">
        <f t="shared" si="2032"/>
        <v/>
      </c>
      <c r="AD4319" s="154" t="str">
        <f t="shared" si="2033"/>
        <v/>
      </c>
      <c r="AE4319" s="3" t="str">
        <f t="shared" si="2034"/>
        <v/>
      </c>
      <c r="AF4319" s="3" t="str">
        <f t="shared" si="2035"/>
        <v/>
      </c>
      <c r="AG4319" s="3" t="str">
        <f t="shared" si="2036"/>
        <v/>
      </c>
      <c r="AH4319" s="4" t="str">
        <f t="shared" si="2037"/>
        <v/>
      </c>
      <c r="AI4319" s="75" t="str">
        <f t="shared" si="2038"/>
        <v/>
      </c>
      <c r="AJ4319" s="75" t="str">
        <f t="shared" si="2039"/>
        <v/>
      </c>
    </row>
    <row r="4320" spans="1:36">
      <c r="A4320" s="41" t="str">
        <f t="shared" si="2022"/>
        <v/>
      </c>
      <c r="B4320" s="150" t="str">
        <f>IF(ISNUMBER(A4320),INDEX('MetaTrader Import'!$H$13:$J$5893,TRUNC(((A4320-$A$39+1)-1)/3)+1,MOD((A4320-$A$39+1)-1,3)+1),"")</f>
        <v/>
      </c>
      <c r="C4320" s="43" t="str">
        <f t="shared" si="2023"/>
        <v/>
      </c>
      <c r="D4320" s="43" t="str">
        <f t="shared" ca="1" si="2013"/>
        <v/>
      </c>
      <c r="E4320" s="43" t="str">
        <f t="shared" si="2024"/>
        <v/>
      </c>
      <c r="F4320" s="43" t="str">
        <f t="shared" si="2025"/>
        <v/>
      </c>
      <c r="G4320" s="43" t="str">
        <f>IF(A4320&lt;&gt;"",IF(A4320&lt;Data!$G$11*0.25,$C$13/$G$32,IF(A4320&gt;Data!$G$11*0.25,$C$13,$C$13*10)),"")</f>
        <v/>
      </c>
      <c r="H4320" s="43" t="str">
        <f>IF(A4320&lt;&gt;"",IF(Data!$G$9="constant",$C$13,IF(Data!$G$9="squeeze",G4320,F4320)),"")</f>
        <v/>
      </c>
      <c r="I4320" s="38" t="str">
        <f ca="1">IF(ISNUMBER(A4320),NORMINV(RAND(),0,IF(AND(Data!$G$9="squeeze",A4320&lt;Data!$G$11*0.25),$H$32,1)*$C$30*$C$13)*($C$14*$C$12),"")</f>
        <v/>
      </c>
      <c r="J4320" s="42" t="str">
        <f ca="1">IFERROR(IF(Data!$C$6="Real",B4320,I4320+J4319+($C$14*$C$12)*(NORMINV(RAND(),$C$15,CHOOSE($G$13,$C$13,F4320,G4320)))),"")</f>
        <v/>
      </c>
      <c r="K4320" s="88" t="str">
        <f>IF(ISNUMBER(A4320), IF($G$16="fixed",$G$17,MIN(H4320*Data!$C$7*$C$16*0.5,$C$17*Data!$C$7))*$C$12,"")</f>
        <v/>
      </c>
      <c r="L4320" s="42" t="str">
        <f t="shared" ca="1" si="2040"/>
        <v/>
      </c>
      <c r="M4320" s="44" t="str">
        <f t="shared" ca="1" si="2041"/>
        <v/>
      </c>
      <c r="N4320" s="44" t="str">
        <f t="shared" ca="1" si="2042"/>
        <v/>
      </c>
      <c r="O4320" s="108" t="str">
        <f t="shared" si="2026"/>
        <v/>
      </c>
      <c r="P4320" s="102" t="str">
        <f t="shared" si="2027"/>
        <v/>
      </c>
      <c r="Q4320" s="102" t="str">
        <f t="shared" si="2028"/>
        <v/>
      </c>
      <c r="R4320" s="120" t="str">
        <f t="shared" si="2029"/>
        <v/>
      </c>
      <c r="S4320" s="54" t="str">
        <f t="shared" si="2030"/>
        <v/>
      </c>
      <c r="T4320" s="5" t="str">
        <f t="shared" si="2031"/>
        <v/>
      </c>
      <c r="U4320" s="152" t="str">
        <f t="shared" si="2014"/>
        <v/>
      </c>
      <c r="V4320" s="152" t="str">
        <f t="shared" si="2015"/>
        <v/>
      </c>
      <c r="W4320" s="153" t="str">
        <f t="shared" si="2016"/>
        <v/>
      </c>
      <c r="X4320" s="153" t="str">
        <f t="shared" si="2017"/>
        <v/>
      </c>
      <c r="Y4320" s="153" t="str">
        <f t="shared" si="2018"/>
        <v/>
      </c>
      <c r="Z4320" s="153" t="str">
        <f t="shared" si="2019"/>
        <v/>
      </c>
      <c r="AA4320" s="152" t="str">
        <f t="shared" si="2020"/>
        <v/>
      </c>
      <c r="AB4320" s="152" t="str">
        <f t="shared" si="2021"/>
        <v/>
      </c>
      <c r="AC4320" s="154" t="str">
        <f t="shared" si="2032"/>
        <v/>
      </c>
      <c r="AD4320" s="154" t="str">
        <f t="shared" si="2033"/>
        <v/>
      </c>
      <c r="AE4320" s="3" t="str">
        <f t="shared" si="2034"/>
        <v/>
      </c>
      <c r="AF4320" s="3" t="str">
        <f t="shared" si="2035"/>
        <v/>
      </c>
      <c r="AG4320" s="3" t="str">
        <f t="shared" si="2036"/>
        <v/>
      </c>
      <c r="AH4320" s="4" t="str">
        <f t="shared" si="2037"/>
        <v/>
      </c>
      <c r="AI4320" s="75" t="str">
        <f t="shared" si="2038"/>
        <v/>
      </c>
      <c r="AJ4320" s="75" t="str">
        <f t="shared" si="2039"/>
        <v/>
      </c>
    </row>
    <row r="4321" spans="1:36">
      <c r="A4321" s="41" t="str">
        <f t="shared" si="2022"/>
        <v/>
      </c>
      <c r="B4321" s="150" t="str">
        <f>IF(ISNUMBER(A4321),INDEX('MetaTrader Import'!$H$13:$J$5893,TRUNC(((A4321-$A$39+1)-1)/3)+1,MOD((A4321-$A$39+1)-1,3)+1),"")</f>
        <v/>
      </c>
      <c r="C4321" s="43" t="str">
        <f t="shared" si="2023"/>
        <v/>
      </c>
      <c r="D4321" s="43" t="str">
        <f t="shared" ca="1" si="2013"/>
        <v/>
      </c>
      <c r="E4321" s="43" t="str">
        <f t="shared" si="2024"/>
        <v/>
      </c>
      <c r="F4321" s="43" t="str">
        <f t="shared" si="2025"/>
        <v/>
      </c>
      <c r="G4321" s="43" t="str">
        <f>IF(A4321&lt;&gt;"",IF(A4321&lt;Data!$G$11*0.25,$C$13/$G$32,IF(A4321&gt;Data!$G$11*0.25,$C$13,$C$13*10)),"")</f>
        <v/>
      </c>
      <c r="H4321" s="43" t="str">
        <f>IF(A4321&lt;&gt;"",IF(Data!$G$9="constant",$C$13,IF(Data!$G$9="squeeze",G4321,F4321)),"")</f>
        <v/>
      </c>
      <c r="I4321" s="38" t="str">
        <f ca="1">IF(ISNUMBER(A4321),NORMINV(RAND(),0,IF(AND(Data!$G$9="squeeze",A4321&lt;Data!$G$11*0.25),$H$32,1)*$C$30*$C$13)*($C$14*$C$12),"")</f>
        <v/>
      </c>
      <c r="J4321" s="42" t="str">
        <f ca="1">IFERROR(IF(Data!$C$6="Real",B4321,I4321+J4320+($C$14*$C$12)*(NORMINV(RAND(),$C$15,CHOOSE($G$13,$C$13,F4321,G4321)))),"")</f>
        <v/>
      </c>
      <c r="K4321" s="88" t="str">
        <f>IF(ISNUMBER(A4321), IF($G$16="fixed",$G$17,MIN(H4321*Data!$C$7*$C$16*0.5,$C$17*Data!$C$7))*$C$12,"")</f>
        <v/>
      </c>
      <c r="L4321" s="42" t="str">
        <f t="shared" ca="1" si="2040"/>
        <v/>
      </c>
      <c r="M4321" s="44" t="str">
        <f t="shared" ca="1" si="2041"/>
        <v/>
      </c>
      <c r="N4321" s="44" t="str">
        <f t="shared" ca="1" si="2042"/>
        <v/>
      </c>
      <c r="O4321" s="108" t="str">
        <f t="shared" si="2026"/>
        <v/>
      </c>
      <c r="P4321" s="102" t="str">
        <f t="shared" si="2027"/>
        <v/>
      </c>
      <c r="Q4321" s="102" t="str">
        <f t="shared" si="2028"/>
        <v/>
      </c>
      <c r="R4321" s="120" t="str">
        <f t="shared" si="2029"/>
        <v/>
      </c>
      <c r="S4321" s="54" t="str">
        <f t="shared" si="2030"/>
        <v/>
      </c>
      <c r="T4321" s="5" t="str">
        <f t="shared" si="2031"/>
        <v/>
      </c>
      <c r="U4321" s="152" t="str">
        <f t="shared" si="2014"/>
        <v/>
      </c>
      <c r="V4321" s="152" t="str">
        <f t="shared" si="2015"/>
        <v/>
      </c>
      <c r="W4321" s="153" t="str">
        <f t="shared" si="2016"/>
        <v/>
      </c>
      <c r="X4321" s="153" t="str">
        <f t="shared" si="2017"/>
        <v/>
      </c>
      <c r="Y4321" s="153" t="str">
        <f t="shared" si="2018"/>
        <v/>
      </c>
      <c r="Z4321" s="153" t="str">
        <f t="shared" si="2019"/>
        <v/>
      </c>
      <c r="AA4321" s="152" t="str">
        <f t="shared" si="2020"/>
        <v/>
      </c>
      <c r="AB4321" s="152" t="str">
        <f t="shared" si="2021"/>
        <v/>
      </c>
      <c r="AC4321" s="154" t="str">
        <f t="shared" si="2032"/>
        <v/>
      </c>
      <c r="AD4321" s="154" t="str">
        <f t="shared" si="2033"/>
        <v/>
      </c>
      <c r="AE4321" s="3" t="str">
        <f t="shared" si="2034"/>
        <v/>
      </c>
      <c r="AF4321" s="3" t="str">
        <f t="shared" si="2035"/>
        <v/>
      </c>
      <c r="AG4321" s="3" t="str">
        <f t="shared" si="2036"/>
        <v/>
      </c>
      <c r="AH4321" s="4" t="str">
        <f t="shared" si="2037"/>
        <v/>
      </c>
      <c r="AI4321" s="75" t="str">
        <f t="shared" si="2038"/>
        <v/>
      </c>
      <c r="AJ4321" s="75" t="str">
        <f t="shared" si="2039"/>
        <v/>
      </c>
    </row>
    <row r="4322" spans="1:36">
      <c r="A4322" s="41" t="str">
        <f t="shared" si="2022"/>
        <v/>
      </c>
      <c r="B4322" s="150" t="str">
        <f>IF(ISNUMBER(A4322),INDEX('MetaTrader Import'!$H$13:$J$5893,TRUNC(((A4322-$A$39+1)-1)/3)+1,MOD((A4322-$A$39+1)-1,3)+1),"")</f>
        <v/>
      </c>
      <c r="C4322" s="43" t="str">
        <f t="shared" si="2023"/>
        <v/>
      </c>
      <c r="D4322" s="43" t="str">
        <f t="shared" ca="1" si="2013"/>
        <v/>
      </c>
      <c r="E4322" s="43" t="str">
        <f t="shared" si="2024"/>
        <v/>
      </c>
      <c r="F4322" s="43" t="str">
        <f t="shared" si="2025"/>
        <v/>
      </c>
      <c r="G4322" s="43" t="str">
        <f>IF(A4322&lt;&gt;"",IF(A4322&lt;Data!$G$11*0.25,$C$13/$G$32,IF(A4322&gt;Data!$G$11*0.25,$C$13,$C$13*10)),"")</f>
        <v/>
      </c>
      <c r="H4322" s="43" t="str">
        <f>IF(A4322&lt;&gt;"",IF(Data!$G$9="constant",$C$13,IF(Data!$G$9="squeeze",G4322,F4322)),"")</f>
        <v/>
      </c>
      <c r="I4322" s="38" t="str">
        <f ca="1">IF(ISNUMBER(A4322),NORMINV(RAND(),0,IF(AND(Data!$G$9="squeeze",A4322&lt;Data!$G$11*0.25),$H$32,1)*$C$30*$C$13)*($C$14*$C$12),"")</f>
        <v/>
      </c>
      <c r="J4322" s="42" t="str">
        <f ca="1">IFERROR(IF(Data!$C$6="Real",B4322,I4322+J4321+($C$14*$C$12)*(NORMINV(RAND(),$C$15,CHOOSE($G$13,$C$13,F4322,G4322)))),"")</f>
        <v/>
      </c>
      <c r="K4322" s="88" t="str">
        <f>IF(ISNUMBER(A4322), IF($G$16="fixed",$G$17,MIN(H4322*Data!$C$7*$C$16*0.5,$C$17*Data!$C$7))*$C$12,"")</f>
        <v/>
      </c>
      <c r="L4322" s="42" t="str">
        <f t="shared" ca="1" si="2040"/>
        <v/>
      </c>
      <c r="M4322" s="44" t="str">
        <f t="shared" ca="1" si="2041"/>
        <v/>
      </c>
      <c r="N4322" s="44" t="str">
        <f t="shared" ca="1" si="2042"/>
        <v/>
      </c>
      <c r="O4322" s="108" t="str">
        <f t="shared" si="2026"/>
        <v/>
      </c>
      <c r="P4322" s="102" t="str">
        <f t="shared" si="2027"/>
        <v/>
      </c>
      <c r="Q4322" s="102" t="str">
        <f t="shared" si="2028"/>
        <v/>
      </c>
      <c r="R4322" s="120" t="str">
        <f t="shared" si="2029"/>
        <v/>
      </c>
      <c r="S4322" s="54" t="str">
        <f t="shared" si="2030"/>
        <v/>
      </c>
      <c r="T4322" s="5" t="str">
        <f t="shared" si="2031"/>
        <v/>
      </c>
      <c r="U4322" s="152" t="str">
        <f t="shared" si="2014"/>
        <v/>
      </c>
      <c r="V4322" s="152" t="str">
        <f t="shared" si="2015"/>
        <v/>
      </c>
      <c r="W4322" s="153" t="str">
        <f t="shared" si="2016"/>
        <v/>
      </c>
      <c r="X4322" s="153" t="str">
        <f t="shared" si="2017"/>
        <v/>
      </c>
      <c r="Y4322" s="153" t="str">
        <f t="shared" si="2018"/>
        <v/>
      </c>
      <c r="Z4322" s="153" t="str">
        <f t="shared" si="2019"/>
        <v/>
      </c>
      <c r="AA4322" s="152" t="str">
        <f t="shared" si="2020"/>
        <v/>
      </c>
      <c r="AB4322" s="152" t="str">
        <f t="shared" si="2021"/>
        <v/>
      </c>
      <c r="AC4322" s="154" t="str">
        <f t="shared" si="2032"/>
        <v/>
      </c>
      <c r="AD4322" s="154" t="str">
        <f t="shared" si="2033"/>
        <v/>
      </c>
      <c r="AE4322" s="3" t="str">
        <f t="shared" si="2034"/>
        <v/>
      </c>
      <c r="AF4322" s="3" t="str">
        <f t="shared" si="2035"/>
        <v/>
      </c>
      <c r="AG4322" s="3" t="str">
        <f t="shared" si="2036"/>
        <v/>
      </c>
      <c r="AH4322" s="4" t="str">
        <f t="shared" si="2037"/>
        <v/>
      </c>
      <c r="AI4322" s="75" t="str">
        <f t="shared" si="2038"/>
        <v/>
      </c>
      <c r="AJ4322" s="75" t="str">
        <f t="shared" si="2039"/>
        <v/>
      </c>
    </row>
    <row r="4323" spans="1:36">
      <c r="A4323" s="41" t="str">
        <f t="shared" si="2022"/>
        <v/>
      </c>
      <c r="B4323" s="150" t="str">
        <f>IF(ISNUMBER(A4323),INDEX('MetaTrader Import'!$H$13:$J$5893,TRUNC(((A4323-$A$39+1)-1)/3)+1,MOD((A4323-$A$39+1)-1,3)+1),"")</f>
        <v/>
      </c>
      <c r="C4323" s="43" t="str">
        <f t="shared" si="2023"/>
        <v/>
      </c>
      <c r="D4323" s="43" t="str">
        <f t="shared" ca="1" si="2013"/>
        <v/>
      </c>
      <c r="E4323" s="43" t="str">
        <f t="shared" si="2024"/>
        <v/>
      </c>
      <c r="F4323" s="43" t="str">
        <f t="shared" si="2025"/>
        <v/>
      </c>
      <c r="G4323" s="43" t="str">
        <f>IF(A4323&lt;&gt;"",IF(A4323&lt;Data!$G$11*0.25,$C$13/$G$32,IF(A4323&gt;Data!$G$11*0.25,$C$13,$C$13*10)),"")</f>
        <v/>
      </c>
      <c r="H4323" s="43" t="str">
        <f>IF(A4323&lt;&gt;"",IF(Data!$G$9="constant",$C$13,IF(Data!$G$9="squeeze",G4323,F4323)),"")</f>
        <v/>
      </c>
      <c r="I4323" s="38" t="str">
        <f ca="1">IF(ISNUMBER(A4323),NORMINV(RAND(),0,IF(AND(Data!$G$9="squeeze",A4323&lt;Data!$G$11*0.25),$H$32,1)*$C$30*$C$13)*($C$14*$C$12),"")</f>
        <v/>
      </c>
      <c r="J4323" s="42" t="str">
        <f ca="1">IFERROR(IF(Data!$C$6="Real",B4323,I4323+J4322+($C$14*$C$12)*(NORMINV(RAND(),$C$15,CHOOSE($G$13,$C$13,F4323,G4323)))),"")</f>
        <v/>
      </c>
      <c r="K4323" s="88" t="str">
        <f>IF(ISNUMBER(A4323), IF($G$16="fixed",$G$17,MIN(H4323*Data!$C$7*$C$16*0.5,$C$17*Data!$C$7))*$C$12,"")</f>
        <v/>
      </c>
      <c r="L4323" s="42" t="str">
        <f t="shared" ca="1" si="2040"/>
        <v/>
      </c>
      <c r="M4323" s="44" t="str">
        <f t="shared" ca="1" si="2041"/>
        <v/>
      </c>
      <c r="N4323" s="44" t="str">
        <f t="shared" ca="1" si="2042"/>
        <v/>
      </c>
      <c r="O4323" s="108" t="str">
        <f t="shared" si="2026"/>
        <v/>
      </c>
      <c r="P4323" s="102" t="str">
        <f t="shared" si="2027"/>
        <v/>
      </c>
      <c r="Q4323" s="102" t="str">
        <f t="shared" si="2028"/>
        <v/>
      </c>
      <c r="R4323" s="120" t="str">
        <f t="shared" si="2029"/>
        <v/>
      </c>
      <c r="S4323" s="54" t="str">
        <f t="shared" si="2030"/>
        <v/>
      </c>
      <c r="T4323" s="5" t="str">
        <f t="shared" si="2031"/>
        <v/>
      </c>
      <c r="U4323" s="152" t="str">
        <f t="shared" si="2014"/>
        <v/>
      </c>
      <c r="V4323" s="152" t="str">
        <f t="shared" si="2015"/>
        <v/>
      </c>
      <c r="W4323" s="153" t="str">
        <f t="shared" si="2016"/>
        <v/>
      </c>
      <c r="X4323" s="153" t="str">
        <f t="shared" si="2017"/>
        <v/>
      </c>
      <c r="Y4323" s="153" t="str">
        <f t="shared" si="2018"/>
        <v/>
      </c>
      <c r="Z4323" s="153" t="str">
        <f t="shared" si="2019"/>
        <v/>
      </c>
      <c r="AA4323" s="152" t="str">
        <f t="shared" si="2020"/>
        <v/>
      </c>
      <c r="AB4323" s="152" t="str">
        <f t="shared" si="2021"/>
        <v/>
      </c>
      <c r="AC4323" s="154" t="str">
        <f t="shared" si="2032"/>
        <v/>
      </c>
      <c r="AD4323" s="154" t="str">
        <f t="shared" si="2033"/>
        <v/>
      </c>
      <c r="AE4323" s="3" t="str">
        <f t="shared" si="2034"/>
        <v/>
      </c>
      <c r="AF4323" s="3" t="str">
        <f t="shared" si="2035"/>
        <v/>
      </c>
      <c r="AG4323" s="3" t="str">
        <f t="shared" si="2036"/>
        <v/>
      </c>
      <c r="AH4323" s="4" t="str">
        <f t="shared" si="2037"/>
        <v/>
      </c>
      <c r="AI4323" s="75" t="str">
        <f t="shared" si="2038"/>
        <v/>
      </c>
      <c r="AJ4323" s="75" t="str">
        <f t="shared" si="2039"/>
        <v/>
      </c>
    </row>
    <row r="4324" spans="1:36">
      <c r="A4324" s="41" t="str">
        <f t="shared" si="2022"/>
        <v/>
      </c>
      <c r="B4324" s="150" t="str">
        <f>IF(ISNUMBER(A4324),INDEX('MetaTrader Import'!$H$13:$J$5893,TRUNC(((A4324-$A$39+1)-1)/3)+1,MOD((A4324-$A$39+1)-1,3)+1),"")</f>
        <v/>
      </c>
      <c r="C4324" s="43" t="str">
        <f t="shared" si="2023"/>
        <v/>
      </c>
      <c r="D4324" s="43" t="str">
        <f t="shared" ca="1" si="2013"/>
        <v/>
      </c>
      <c r="E4324" s="43" t="str">
        <f t="shared" si="2024"/>
        <v/>
      </c>
      <c r="F4324" s="43" t="str">
        <f t="shared" si="2025"/>
        <v/>
      </c>
      <c r="G4324" s="43" t="str">
        <f>IF(A4324&lt;&gt;"",IF(A4324&lt;Data!$G$11*0.25,$C$13/$G$32,IF(A4324&gt;Data!$G$11*0.25,$C$13,$C$13*10)),"")</f>
        <v/>
      </c>
      <c r="H4324" s="43" t="str">
        <f>IF(A4324&lt;&gt;"",IF(Data!$G$9="constant",$C$13,IF(Data!$G$9="squeeze",G4324,F4324)),"")</f>
        <v/>
      </c>
      <c r="I4324" s="38" t="str">
        <f ca="1">IF(ISNUMBER(A4324),NORMINV(RAND(),0,IF(AND(Data!$G$9="squeeze",A4324&lt;Data!$G$11*0.25),$H$32,1)*$C$30*$C$13)*($C$14*$C$12),"")</f>
        <v/>
      </c>
      <c r="J4324" s="42" t="str">
        <f ca="1">IFERROR(IF(Data!$C$6="Real",B4324,I4324+J4323+($C$14*$C$12)*(NORMINV(RAND(),$C$15,CHOOSE($G$13,$C$13,F4324,G4324)))),"")</f>
        <v/>
      </c>
      <c r="K4324" s="88" t="str">
        <f>IF(ISNUMBER(A4324), IF($G$16="fixed",$G$17,MIN(H4324*Data!$C$7*$C$16*0.5,$C$17*Data!$C$7))*$C$12,"")</f>
        <v/>
      </c>
      <c r="L4324" s="42" t="str">
        <f t="shared" ca="1" si="2040"/>
        <v/>
      </c>
      <c r="M4324" s="44" t="str">
        <f t="shared" ca="1" si="2041"/>
        <v/>
      </c>
      <c r="N4324" s="44" t="str">
        <f t="shared" ca="1" si="2042"/>
        <v/>
      </c>
      <c r="O4324" s="108" t="str">
        <f t="shared" si="2026"/>
        <v/>
      </c>
      <c r="P4324" s="102" t="str">
        <f t="shared" si="2027"/>
        <v/>
      </c>
      <c r="Q4324" s="102" t="str">
        <f t="shared" si="2028"/>
        <v/>
      </c>
      <c r="R4324" s="120" t="str">
        <f t="shared" si="2029"/>
        <v/>
      </c>
      <c r="S4324" s="54" t="str">
        <f t="shared" si="2030"/>
        <v/>
      </c>
      <c r="T4324" s="5" t="str">
        <f t="shared" si="2031"/>
        <v/>
      </c>
      <c r="U4324" s="152" t="str">
        <f t="shared" si="2014"/>
        <v/>
      </c>
      <c r="V4324" s="152" t="str">
        <f t="shared" si="2015"/>
        <v/>
      </c>
      <c r="W4324" s="153" t="str">
        <f t="shared" si="2016"/>
        <v/>
      </c>
      <c r="X4324" s="153" t="str">
        <f t="shared" si="2017"/>
        <v/>
      </c>
      <c r="Y4324" s="153" t="str">
        <f t="shared" si="2018"/>
        <v/>
      </c>
      <c r="Z4324" s="153" t="str">
        <f t="shared" si="2019"/>
        <v/>
      </c>
      <c r="AA4324" s="152" t="str">
        <f t="shared" si="2020"/>
        <v/>
      </c>
      <c r="AB4324" s="152" t="str">
        <f t="shared" si="2021"/>
        <v/>
      </c>
      <c r="AC4324" s="154" t="str">
        <f t="shared" si="2032"/>
        <v/>
      </c>
      <c r="AD4324" s="154" t="str">
        <f t="shared" si="2033"/>
        <v/>
      </c>
      <c r="AE4324" s="3" t="str">
        <f t="shared" si="2034"/>
        <v/>
      </c>
      <c r="AF4324" s="3" t="str">
        <f t="shared" si="2035"/>
        <v/>
      </c>
      <c r="AG4324" s="3" t="str">
        <f t="shared" si="2036"/>
        <v/>
      </c>
      <c r="AH4324" s="4" t="str">
        <f t="shared" si="2037"/>
        <v/>
      </c>
      <c r="AI4324" s="75" t="str">
        <f t="shared" si="2038"/>
        <v/>
      </c>
      <c r="AJ4324" s="75" t="str">
        <f t="shared" si="2039"/>
        <v/>
      </c>
    </row>
    <row r="4325" spans="1:36">
      <c r="A4325" s="41" t="str">
        <f t="shared" si="2022"/>
        <v/>
      </c>
      <c r="B4325" s="150" t="str">
        <f>IF(ISNUMBER(A4325),INDEX('MetaTrader Import'!$H$13:$J$5893,TRUNC(((A4325-$A$39+1)-1)/3)+1,MOD((A4325-$A$39+1)-1,3)+1),"")</f>
        <v/>
      </c>
      <c r="C4325" s="43" t="str">
        <f t="shared" si="2023"/>
        <v/>
      </c>
      <c r="D4325" s="43" t="str">
        <f t="shared" ca="1" si="2013"/>
        <v/>
      </c>
      <c r="E4325" s="43" t="str">
        <f t="shared" si="2024"/>
        <v/>
      </c>
      <c r="F4325" s="43" t="str">
        <f t="shared" si="2025"/>
        <v/>
      </c>
      <c r="G4325" s="43" t="str">
        <f>IF(A4325&lt;&gt;"",IF(A4325&lt;Data!$G$11*0.25,$C$13/$G$32,IF(A4325&gt;Data!$G$11*0.25,$C$13,$C$13*10)),"")</f>
        <v/>
      </c>
      <c r="H4325" s="43" t="str">
        <f>IF(A4325&lt;&gt;"",IF(Data!$G$9="constant",$C$13,IF(Data!$G$9="squeeze",G4325,F4325)),"")</f>
        <v/>
      </c>
      <c r="I4325" s="38" t="str">
        <f ca="1">IF(ISNUMBER(A4325),NORMINV(RAND(),0,IF(AND(Data!$G$9="squeeze",A4325&lt;Data!$G$11*0.25),$H$32,1)*$C$30*$C$13)*($C$14*$C$12),"")</f>
        <v/>
      </c>
      <c r="J4325" s="42" t="str">
        <f ca="1">IFERROR(IF(Data!$C$6="Real",B4325,I4325+J4324+($C$14*$C$12)*(NORMINV(RAND(),$C$15,CHOOSE($G$13,$C$13,F4325,G4325)))),"")</f>
        <v/>
      </c>
      <c r="K4325" s="88" t="str">
        <f>IF(ISNUMBER(A4325), IF($G$16="fixed",$G$17,MIN(H4325*Data!$C$7*$C$16*0.5,$C$17*Data!$C$7))*$C$12,"")</f>
        <v/>
      </c>
      <c r="L4325" s="42" t="str">
        <f t="shared" ca="1" si="2040"/>
        <v/>
      </c>
      <c r="M4325" s="44" t="str">
        <f t="shared" ca="1" si="2041"/>
        <v/>
      </c>
      <c r="N4325" s="44" t="str">
        <f t="shared" ca="1" si="2042"/>
        <v/>
      </c>
      <c r="O4325" s="108" t="str">
        <f t="shared" si="2026"/>
        <v/>
      </c>
      <c r="P4325" s="102" t="str">
        <f t="shared" si="2027"/>
        <v/>
      </c>
      <c r="Q4325" s="102" t="str">
        <f t="shared" si="2028"/>
        <v/>
      </c>
      <c r="R4325" s="120" t="str">
        <f t="shared" si="2029"/>
        <v/>
      </c>
      <c r="S4325" s="54" t="str">
        <f t="shared" si="2030"/>
        <v/>
      </c>
      <c r="T4325" s="5" t="str">
        <f t="shared" si="2031"/>
        <v/>
      </c>
      <c r="U4325" s="152" t="str">
        <f t="shared" si="2014"/>
        <v/>
      </c>
      <c r="V4325" s="152" t="str">
        <f t="shared" si="2015"/>
        <v/>
      </c>
      <c r="W4325" s="153" t="str">
        <f t="shared" si="2016"/>
        <v/>
      </c>
      <c r="X4325" s="153" t="str">
        <f t="shared" si="2017"/>
        <v/>
      </c>
      <c r="Y4325" s="153" t="str">
        <f t="shared" si="2018"/>
        <v/>
      </c>
      <c r="Z4325" s="153" t="str">
        <f t="shared" si="2019"/>
        <v/>
      </c>
      <c r="AA4325" s="152" t="str">
        <f t="shared" si="2020"/>
        <v/>
      </c>
      <c r="AB4325" s="152" t="str">
        <f t="shared" si="2021"/>
        <v/>
      </c>
      <c r="AC4325" s="154" t="str">
        <f t="shared" si="2032"/>
        <v/>
      </c>
      <c r="AD4325" s="154" t="str">
        <f t="shared" si="2033"/>
        <v/>
      </c>
      <c r="AE4325" s="3" t="str">
        <f t="shared" si="2034"/>
        <v/>
      </c>
      <c r="AF4325" s="3" t="str">
        <f t="shared" si="2035"/>
        <v/>
      </c>
      <c r="AG4325" s="3" t="str">
        <f t="shared" si="2036"/>
        <v/>
      </c>
      <c r="AH4325" s="4" t="str">
        <f t="shared" si="2037"/>
        <v/>
      </c>
      <c r="AI4325" s="75" t="str">
        <f t="shared" si="2038"/>
        <v/>
      </c>
      <c r="AJ4325" s="75" t="str">
        <f t="shared" si="2039"/>
        <v/>
      </c>
    </row>
    <row r="4326" spans="1:36">
      <c r="A4326" s="41" t="str">
        <f t="shared" si="2022"/>
        <v/>
      </c>
      <c r="B4326" s="150" t="str">
        <f>IF(ISNUMBER(A4326),INDEX('MetaTrader Import'!$H$13:$J$5893,TRUNC(((A4326-$A$39+1)-1)/3)+1,MOD((A4326-$A$39+1)-1,3)+1),"")</f>
        <v/>
      </c>
      <c r="C4326" s="43" t="str">
        <f t="shared" si="2023"/>
        <v/>
      </c>
      <c r="D4326" s="43" t="str">
        <f t="shared" ca="1" si="2013"/>
        <v/>
      </c>
      <c r="E4326" s="43" t="str">
        <f t="shared" si="2024"/>
        <v/>
      </c>
      <c r="F4326" s="43" t="str">
        <f t="shared" si="2025"/>
        <v/>
      </c>
      <c r="G4326" s="43" t="str">
        <f>IF(A4326&lt;&gt;"",IF(A4326&lt;Data!$G$11*0.25,$C$13/$G$32,IF(A4326&gt;Data!$G$11*0.25,$C$13,$C$13*10)),"")</f>
        <v/>
      </c>
      <c r="H4326" s="43" t="str">
        <f>IF(A4326&lt;&gt;"",IF(Data!$G$9="constant",$C$13,IF(Data!$G$9="squeeze",G4326,F4326)),"")</f>
        <v/>
      </c>
      <c r="I4326" s="38" t="str">
        <f ca="1">IF(ISNUMBER(A4326),NORMINV(RAND(),0,IF(AND(Data!$G$9="squeeze",A4326&lt;Data!$G$11*0.25),$H$32,1)*$C$30*$C$13)*($C$14*$C$12),"")</f>
        <v/>
      </c>
      <c r="J4326" s="42" t="str">
        <f ca="1">IFERROR(IF(Data!$C$6="Real",B4326,I4326+J4325+($C$14*$C$12)*(NORMINV(RAND(),$C$15,CHOOSE($G$13,$C$13,F4326,G4326)))),"")</f>
        <v/>
      </c>
      <c r="K4326" s="88" t="str">
        <f>IF(ISNUMBER(A4326), IF($G$16="fixed",$G$17,MIN(H4326*Data!$C$7*$C$16*0.5,$C$17*Data!$C$7))*$C$12,"")</f>
        <v/>
      </c>
      <c r="L4326" s="42" t="str">
        <f t="shared" ca="1" si="2040"/>
        <v/>
      </c>
      <c r="M4326" s="44" t="str">
        <f t="shared" ca="1" si="2041"/>
        <v/>
      </c>
      <c r="N4326" s="44" t="str">
        <f t="shared" ca="1" si="2042"/>
        <v/>
      </c>
      <c r="O4326" s="108" t="str">
        <f t="shared" si="2026"/>
        <v/>
      </c>
      <c r="P4326" s="102" t="str">
        <f t="shared" si="2027"/>
        <v/>
      </c>
      <c r="Q4326" s="102" t="str">
        <f t="shared" si="2028"/>
        <v/>
      </c>
      <c r="R4326" s="120" t="str">
        <f t="shared" si="2029"/>
        <v/>
      </c>
      <c r="S4326" s="54" t="str">
        <f t="shared" si="2030"/>
        <v/>
      </c>
      <c r="T4326" s="5" t="str">
        <f t="shared" si="2031"/>
        <v/>
      </c>
      <c r="U4326" s="152" t="str">
        <f t="shared" si="2014"/>
        <v/>
      </c>
      <c r="V4326" s="152" t="str">
        <f t="shared" si="2015"/>
        <v/>
      </c>
      <c r="W4326" s="153" t="str">
        <f t="shared" si="2016"/>
        <v/>
      </c>
      <c r="X4326" s="153" t="str">
        <f t="shared" si="2017"/>
        <v/>
      </c>
      <c r="Y4326" s="153" t="str">
        <f t="shared" si="2018"/>
        <v/>
      </c>
      <c r="Z4326" s="153" t="str">
        <f t="shared" si="2019"/>
        <v/>
      </c>
      <c r="AA4326" s="152" t="str">
        <f t="shared" si="2020"/>
        <v/>
      </c>
      <c r="AB4326" s="152" t="str">
        <f t="shared" si="2021"/>
        <v/>
      </c>
      <c r="AC4326" s="154" t="str">
        <f t="shared" si="2032"/>
        <v/>
      </c>
      <c r="AD4326" s="154" t="str">
        <f t="shared" si="2033"/>
        <v/>
      </c>
      <c r="AE4326" s="3" t="str">
        <f t="shared" si="2034"/>
        <v/>
      </c>
      <c r="AF4326" s="3" t="str">
        <f t="shared" si="2035"/>
        <v/>
      </c>
      <c r="AG4326" s="3" t="str">
        <f t="shared" si="2036"/>
        <v/>
      </c>
      <c r="AH4326" s="4" t="str">
        <f t="shared" si="2037"/>
        <v/>
      </c>
      <c r="AI4326" s="75" t="str">
        <f t="shared" si="2038"/>
        <v/>
      </c>
      <c r="AJ4326" s="75" t="str">
        <f t="shared" si="2039"/>
        <v/>
      </c>
    </row>
    <row r="4327" spans="1:36">
      <c r="A4327" s="41" t="str">
        <f t="shared" si="2022"/>
        <v/>
      </c>
      <c r="B4327" s="150" t="str">
        <f>IF(ISNUMBER(A4327),INDEX('MetaTrader Import'!$H$13:$J$5893,TRUNC(((A4327-$A$39+1)-1)/3)+1,MOD((A4327-$A$39+1)-1,3)+1),"")</f>
        <v/>
      </c>
      <c r="C4327" s="43" t="str">
        <f t="shared" si="2023"/>
        <v/>
      </c>
      <c r="D4327" s="43" t="str">
        <f t="shared" ca="1" si="2013"/>
        <v/>
      </c>
      <c r="E4327" s="43" t="str">
        <f t="shared" si="2024"/>
        <v/>
      </c>
      <c r="F4327" s="43" t="str">
        <f t="shared" si="2025"/>
        <v/>
      </c>
      <c r="G4327" s="43" t="str">
        <f>IF(A4327&lt;&gt;"",IF(A4327&lt;Data!$G$11*0.25,$C$13/$G$32,IF(A4327&gt;Data!$G$11*0.25,$C$13,$C$13*10)),"")</f>
        <v/>
      </c>
      <c r="H4327" s="43" t="str">
        <f>IF(A4327&lt;&gt;"",IF(Data!$G$9="constant",$C$13,IF(Data!$G$9="squeeze",G4327,F4327)),"")</f>
        <v/>
      </c>
      <c r="I4327" s="38" t="str">
        <f ca="1">IF(ISNUMBER(A4327),NORMINV(RAND(),0,IF(AND(Data!$G$9="squeeze",A4327&lt;Data!$G$11*0.25),$H$32,1)*$C$30*$C$13)*($C$14*$C$12),"")</f>
        <v/>
      </c>
      <c r="J4327" s="42" t="str">
        <f ca="1">IFERROR(IF(Data!$C$6="Real",B4327,I4327+J4326+($C$14*$C$12)*(NORMINV(RAND(),$C$15,CHOOSE($G$13,$C$13,F4327,G4327)))),"")</f>
        <v/>
      </c>
      <c r="K4327" s="88" t="str">
        <f>IF(ISNUMBER(A4327), IF($G$16="fixed",$G$17,MIN(H4327*Data!$C$7*$C$16*0.5,$C$17*Data!$C$7))*$C$12,"")</f>
        <v/>
      </c>
      <c r="L4327" s="42" t="str">
        <f t="shared" ca="1" si="2040"/>
        <v/>
      </c>
      <c r="M4327" s="44" t="str">
        <f t="shared" ca="1" si="2041"/>
        <v/>
      </c>
      <c r="N4327" s="44" t="str">
        <f t="shared" ca="1" si="2042"/>
        <v/>
      </c>
      <c r="O4327" s="108" t="str">
        <f t="shared" si="2026"/>
        <v/>
      </c>
      <c r="P4327" s="102" t="str">
        <f t="shared" si="2027"/>
        <v/>
      </c>
      <c r="Q4327" s="102" t="str">
        <f t="shared" si="2028"/>
        <v/>
      </c>
      <c r="R4327" s="120" t="str">
        <f t="shared" si="2029"/>
        <v/>
      </c>
      <c r="S4327" s="54" t="str">
        <f t="shared" si="2030"/>
        <v/>
      </c>
      <c r="T4327" s="5" t="str">
        <f t="shared" si="2031"/>
        <v/>
      </c>
      <c r="U4327" s="152" t="str">
        <f t="shared" si="2014"/>
        <v/>
      </c>
      <c r="V4327" s="152" t="str">
        <f t="shared" si="2015"/>
        <v/>
      </c>
      <c r="W4327" s="153" t="str">
        <f t="shared" si="2016"/>
        <v/>
      </c>
      <c r="X4327" s="153" t="str">
        <f t="shared" si="2017"/>
        <v/>
      </c>
      <c r="Y4327" s="153" t="str">
        <f t="shared" si="2018"/>
        <v/>
      </c>
      <c r="Z4327" s="153" t="str">
        <f t="shared" si="2019"/>
        <v/>
      </c>
      <c r="AA4327" s="152" t="str">
        <f t="shared" si="2020"/>
        <v/>
      </c>
      <c r="AB4327" s="152" t="str">
        <f t="shared" si="2021"/>
        <v/>
      </c>
      <c r="AC4327" s="154" t="str">
        <f t="shared" si="2032"/>
        <v/>
      </c>
      <c r="AD4327" s="154" t="str">
        <f t="shared" si="2033"/>
        <v/>
      </c>
      <c r="AE4327" s="3" t="str">
        <f t="shared" si="2034"/>
        <v/>
      </c>
      <c r="AF4327" s="3" t="str">
        <f t="shared" si="2035"/>
        <v/>
      </c>
      <c r="AG4327" s="3" t="str">
        <f t="shared" si="2036"/>
        <v/>
      </c>
      <c r="AH4327" s="4" t="str">
        <f t="shared" si="2037"/>
        <v/>
      </c>
      <c r="AI4327" s="75" t="str">
        <f t="shared" si="2038"/>
        <v/>
      </c>
      <c r="AJ4327" s="75" t="str">
        <f t="shared" si="2039"/>
        <v/>
      </c>
    </row>
    <row r="4328" spans="1:36">
      <c r="A4328" s="41" t="str">
        <f t="shared" si="2022"/>
        <v/>
      </c>
      <c r="B4328" s="150" t="str">
        <f>IF(ISNUMBER(A4328),INDEX('MetaTrader Import'!$H$13:$J$5893,TRUNC(((A4328-$A$39+1)-1)/3)+1,MOD((A4328-$A$39+1)-1,3)+1),"")</f>
        <v/>
      </c>
      <c r="C4328" s="43" t="str">
        <f t="shared" si="2023"/>
        <v/>
      </c>
      <c r="D4328" s="43" t="str">
        <f t="shared" ca="1" si="2013"/>
        <v/>
      </c>
      <c r="E4328" s="43" t="str">
        <f t="shared" si="2024"/>
        <v/>
      </c>
      <c r="F4328" s="43" t="str">
        <f t="shared" si="2025"/>
        <v/>
      </c>
      <c r="G4328" s="43" t="str">
        <f>IF(A4328&lt;&gt;"",IF(A4328&lt;Data!$G$11*0.25,$C$13/$G$32,IF(A4328&gt;Data!$G$11*0.25,$C$13,$C$13*10)),"")</f>
        <v/>
      </c>
      <c r="H4328" s="43" t="str">
        <f>IF(A4328&lt;&gt;"",IF(Data!$G$9="constant",$C$13,IF(Data!$G$9="squeeze",G4328,F4328)),"")</f>
        <v/>
      </c>
      <c r="I4328" s="38" t="str">
        <f ca="1">IF(ISNUMBER(A4328),NORMINV(RAND(),0,IF(AND(Data!$G$9="squeeze",A4328&lt;Data!$G$11*0.25),$H$32,1)*$C$30*$C$13)*($C$14*$C$12),"")</f>
        <v/>
      </c>
      <c r="J4328" s="42" t="str">
        <f ca="1">IFERROR(IF(Data!$C$6="Real",B4328,I4328+J4327+($C$14*$C$12)*(NORMINV(RAND(),$C$15,CHOOSE($G$13,$C$13,F4328,G4328)))),"")</f>
        <v/>
      </c>
      <c r="K4328" s="88" t="str">
        <f>IF(ISNUMBER(A4328), IF($G$16="fixed",$G$17,MIN(H4328*Data!$C$7*$C$16*0.5,$C$17*Data!$C$7))*$C$12,"")</f>
        <v/>
      </c>
      <c r="L4328" s="42" t="str">
        <f t="shared" ca="1" si="2040"/>
        <v/>
      </c>
      <c r="M4328" s="44" t="str">
        <f t="shared" ca="1" si="2041"/>
        <v/>
      </c>
      <c r="N4328" s="44" t="str">
        <f t="shared" ca="1" si="2042"/>
        <v/>
      </c>
      <c r="O4328" s="108" t="str">
        <f t="shared" si="2026"/>
        <v/>
      </c>
      <c r="P4328" s="102" t="str">
        <f t="shared" si="2027"/>
        <v/>
      </c>
      <c r="Q4328" s="102" t="str">
        <f t="shared" si="2028"/>
        <v/>
      </c>
      <c r="R4328" s="120" t="str">
        <f t="shared" si="2029"/>
        <v/>
      </c>
      <c r="S4328" s="54" t="str">
        <f t="shared" si="2030"/>
        <v/>
      </c>
      <c r="T4328" s="5" t="str">
        <f t="shared" si="2031"/>
        <v/>
      </c>
      <c r="U4328" s="152" t="str">
        <f t="shared" si="2014"/>
        <v/>
      </c>
      <c r="V4328" s="152" t="str">
        <f t="shared" si="2015"/>
        <v/>
      </c>
      <c r="W4328" s="153" t="str">
        <f t="shared" si="2016"/>
        <v/>
      </c>
      <c r="X4328" s="153" t="str">
        <f t="shared" si="2017"/>
        <v/>
      </c>
      <c r="Y4328" s="153" t="str">
        <f t="shared" si="2018"/>
        <v/>
      </c>
      <c r="Z4328" s="153" t="str">
        <f t="shared" si="2019"/>
        <v/>
      </c>
      <c r="AA4328" s="152" t="str">
        <f t="shared" si="2020"/>
        <v/>
      </c>
      <c r="AB4328" s="152" t="str">
        <f t="shared" si="2021"/>
        <v/>
      </c>
      <c r="AC4328" s="154" t="str">
        <f t="shared" si="2032"/>
        <v/>
      </c>
      <c r="AD4328" s="154" t="str">
        <f t="shared" si="2033"/>
        <v/>
      </c>
      <c r="AE4328" s="3" t="str">
        <f t="shared" si="2034"/>
        <v/>
      </c>
      <c r="AF4328" s="3" t="str">
        <f t="shared" si="2035"/>
        <v/>
      </c>
      <c r="AG4328" s="3" t="str">
        <f t="shared" si="2036"/>
        <v/>
      </c>
      <c r="AH4328" s="4" t="str">
        <f t="shared" si="2037"/>
        <v/>
      </c>
      <c r="AI4328" s="75" t="str">
        <f t="shared" si="2038"/>
        <v/>
      </c>
      <c r="AJ4328" s="75" t="str">
        <f t="shared" si="2039"/>
        <v/>
      </c>
    </row>
    <row r="4329" spans="1:36">
      <c r="A4329" s="41" t="str">
        <f t="shared" si="2022"/>
        <v/>
      </c>
      <c r="B4329" s="150" t="str">
        <f>IF(ISNUMBER(A4329),INDEX('MetaTrader Import'!$H$13:$J$5893,TRUNC(((A4329-$A$39+1)-1)/3)+1,MOD((A4329-$A$39+1)-1,3)+1),"")</f>
        <v/>
      </c>
      <c r="C4329" s="43" t="str">
        <f t="shared" si="2023"/>
        <v/>
      </c>
      <c r="D4329" s="43" t="str">
        <f t="shared" ca="1" si="2013"/>
        <v/>
      </c>
      <c r="E4329" s="43" t="str">
        <f t="shared" si="2024"/>
        <v/>
      </c>
      <c r="F4329" s="43" t="str">
        <f t="shared" si="2025"/>
        <v/>
      </c>
      <c r="G4329" s="43" t="str">
        <f>IF(A4329&lt;&gt;"",IF(A4329&lt;Data!$G$11*0.25,$C$13/$G$32,IF(A4329&gt;Data!$G$11*0.25,$C$13,$C$13*10)),"")</f>
        <v/>
      </c>
      <c r="H4329" s="43" t="str">
        <f>IF(A4329&lt;&gt;"",IF(Data!$G$9="constant",$C$13,IF(Data!$G$9="squeeze",G4329,F4329)),"")</f>
        <v/>
      </c>
      <c r="I4329" s="38" t="str">
        <f ca="1">IF(ISNUMBER(A4329),NORMINV(RAND(),0,IF(AND(Data!$G$9="squeeze",A4329&lt;Data!$G$11*0.25),$H$32,1)*$C$30*$C$13)*($C$14*$C$12),"")</f>
        <v/>
      </c>
      <c r="J4329" s="42" t="str">
        <f ca="1">IFERROR(IF(Data!$C$6="Real",B4329,I4329+J4328+($C$14*$C$12)*(NORMINV(RAND(),$C$15,CHOOSE($G$13,$C$13,F4329,G4329)))),"")</f>
        <v/>
      </c>
      <c r="K4329" s="88" t="str">
        <f>IF(ISNUMBER(A4329), IF($G$16="fixed",$G$17,MIN(H4329*Data!$C$7*$C$16*0.5,$C$17*Data!$C$7))*$C$12,"")</f>
        <v/>
      </c>
      <c r="L4329" s="42" t="str">
        <f t="shared" ca="1" si="2040"/>
        <v/>
      </c>
      <c r="M4329" s="44" t="str">
        <f t="shared" ca="1" si="2041"/>
        <v/>
      </c>
      <c r="N4329" s="44" t="str">
        <f t="shared" ca="1" si="2042"/>
        <v/>
      </c>
      <c r="O4329" s="108" t="str">
        <f t="shared" si="2026"/>
        <v/>
      </c>
      <c r="P4329" s="102" t="str">
        <f t="shared" si="2027"/>
        <v/>
      </c>
      <c r="Q4329" s="102" t="str">
        <f t="shared" si="2028"/>
        <v/>
      </c>
      <c r="R4329" s="120" t="str">
        <f t="shared" si="2029"/>
        <v/>
      </c>
      <c r="S4329" s="54" t="str">
        <f t="shared" si="2030"/>
        <v/>
      </c>
      <c r="T4329" s="5" t="str">
        <f t="shared" si="2031"/>
        <v/>
      </c>
      <c r="U4329" s="152" t="str">
        <f t="shared" si="2014"/>
        <v/>
      </c>
      <c r="V4329" s="152" t="str">
        <f t="shared" si="2015"/>
        <v/>
      </c>
      <c r="W4329" s="153" t="str">
        <f t="shared" si="2016"/>
        <v/>
      </c>
      <c r="X4329" s="153" t="str">
        <f t="shared" si="2017"/>
        <v/>
      </c>
      <c r="Y4329" s="153" t="str">
        <f t="shared" si="2018"/>
        <v/>
      </c>
      <c r="Z4329" s="153" t="str">
        <f t="shared" si="2019"/>
        <v/>
      </c>
      <c r="AA4329" s="152" t="str">
        <f t="shared" si="2020"/>
        <v/>
      </c>
      <c r="AB4329" s="152" t="str">
        <f t="shared" si="2021"/>
        <v/>
      </c>
      <c r="AC4329" s="154" t="str">
        <f t="shared" si="2032"/>
        <v/>
      </c>
      <c r="AD4329" s="154" t="str">
        <f t="shared" si="2033"/>
        <v/>
      </c>
      <c r="AE4329" s="3" t="str">
        <f t="shared" si="2034"/>
        <v/>
      </c>
      <c r="AF4329" s="3" t="str">
        <f t="shared" si="2035"/>
        <v/>
      </c>
      <c r="AG4329" s="3" t="str">
        <f t="shared" si="2036"/>
        <v/>
      </c>
      <c r="AH4329" s="4" t="str">
        <f t="shared" si="2037"/>
        <v/>
      </c>
      <c r="AI4329" s="75" t="str">
        <f t="shared" si="2038"/>
        <v/>
      </c>
      <c r="AJ4329" s="75" t="str">
        <f t="shared" si="2039"/>
        <v/>
      </c>
    </row>
    <row r="4330" spans="1:36">
      <c r="A4330" s="41" t="str">
        <f t="shared" si="2022"/>
        <v/>
      </c>
      <c r="B4330" s="150" t="str">
        <f>IF(ISNUMBER(A4330),INDEX('MetaTrader Import'!$H$13:$J$5893,TRUNC(((A4330-$A$39+1)-1)/3)+1,MOD((A4330-$A$39+1)-1,3)+1),"")</f>
        <v/>
      </c>
      <c r="C4330" s="43" t="str">
        <f t="shared" si="2023"/>
        <v/>
      </c>
      <c r="D4330" s="43" t="str">
        <f t="shared" ca="1" si="2013"/>
        <v/>
      </c>
      <c r="E4330" s="43" t="str">
        <f t="shared" si="2024"/>
        <v/>
      </c>
      <c r="F4330" s="43" t="str">
        <f t="shared" si="2025"/>
        <v/>
      </c>
      <c r="G4330" s="43" t="str">
        <f>IF(A4330&lt;&gt;"",IF(A4330&lt;Data!$G$11*0.25,$C$13/$G$32,IF(A4330&gt;Data!$G$11*0.25,$C$13,$C$13*10)),"")</f>
        <v/>
      </c>
      <c r="H4330" s="43" t="str">
        <f>IF(A4330&lt;&gt;"",IF(Data!$G$9="constant",$C$13,IF(Data!$G$9="squeeze",G4330,F4330)),"")</f>
        <v/>
      </c>
      <c r="I4330" s="38" t="str">
        <f ca="1">IF(ISNUMBER(A4330),NORMINV(RAND(),0,IF(AND(Data!$G$9="squeeze",A4330&lt;Data!$G$11*0.25),$H$32,1)*$C$30*$C$13)*($C$14*$C$12),"")</f>
        <v/>
      </c>
      <c r="J4330" s="42" t="str">
        <f ca="1">IFERROR(IF(Data!$C$6="Real",B4330,I4330+J4329+($C$14*$C$12)*(NORMINV(RAND(),$C$15,CHOOSE($G$13,$C$13,F4330,G4330)))),"")</f>
        <v/>
      </c>
      <c r="K4330" s="88" t="str">
        <f>IF(ISNUMBER(A4330), IF($G$16="fixed",$G$17,MIN(H4330*Data!$C$7*$C$16*0.5,$C$17*Data!$C$7))*$C$12,"")</f>
        <v/>
      </c>
      <c r="L4330" s="42" t="str">
        <f t="shared" ca="1" si="2040"/>
        <v/>
      </c>
      <c r="M4330" s="44" t="str">
        <f t="shared" ca="1" si="2041"/>
        <v/>
      </c>
      <c r="N4330" s="44" t="str">
        <f t="shared" ca="1" si="2042"/>
        <v/>
      </c>
      <c r="O4330" s="108" t="str">
        <f t="shared" si="2026"/>
        <v/>
      </c>
      <c r="P4330" s="102" t="str">
        <f t="shared" si="2027"/>
        <v/>
      </c>
      <c r="Q4330" s="102" t="str">
        <f t="shared" si="2028"/>
        <v/>
      </c>
      <c r="R4330" s="120" t="str">
        <f t="shared" si="2029"/>
        <v/>
      </c>
      <c r="S4330" s="54" t="str">
        <f t="shared" si="2030"/>
        <v/>
      </c>
      <c r="T4330" s="5" t="str">
        <f t="shared" si="2031"/>
        <v/>
      </c>
      <c r="U4330" s="152" t="str">
        <f t="shared" si="2014"/>
        <v/>
      </c>
      <c r="V4330" s="152" t="str">
        <f t="shared" si="2015"/>
        <v/>
      </c>
      <c r="W4330" s="153" t="str">
        <f t="shared" si="2016"/>
        <v/>
      </c>
      <c r="X4330" s="153" t="str">
        <f t="shared" si="2017"/>
        <v/>
      </c>
      <c r="Y4330" s="153" t="str">
        <f t="shared" si="2018"/>
        <v/>
      </c>
      <c r="Z4330" s="153" t="str">
        <f t="shared" si="2019"/>
        <v/>
      </c>
      <c r="AA4330" s="152" t="str">
        <f t="shared" si="2020"/>
        <v/>
      </c>
      <c r="AB4330" s="152" t="str">
        <f t="shared" si="2021"/>
        <v/>
      </c>
      <c r="AC4330" s="154" t="str">
        <f t="shared" si="2032"/>
        <v/>
      </c>
      <c r="AD4330" s="154" t="str">
        <f t="shared" si="2033"/>
        <v/>
      </c>
      <c r="AE4330" s="3" t="str">
        <f t="shared" si="2034"/>
        <v/>
      </c>
      <c r="AF4330" s="3" t="str">
        <f t="shared" si="2035"/>
        <v/>
      </c>
      <c r="AG4330" s="3" t="str">
        <f t="shared" si="2036"/>
        <v/>
      </c>
      <c r="AH4330" s="4" t="str">
        <f t="shared" si="2037"/>
        <v/>
      </c>
      <c r="AI4330" s="75" t="str">
        <f t="shared" si="2038"/>
        <v/>
      </c>
      <c r="AJ4330" s="75" t="str">
        <f t="shared" si="2039"/>
        <v/>
      </c>
    </row>
    <row r="4331" spans="1:36">
      <c r="A4331" s="41" t="str">
        <f t="shared" si="2022"/>
        <v/>
      </c>
      <c r="B4331" s="150" t="str">
        <f>IF(ISNUMBER(A4331),INDEX('MetaTrader Import'!$H$13:$J$5893,TRUNC(((A4331-$A$39+1)-1)/3)+1,MOD((A4331-$A$39+1)-1,3)+1),"")</f>
        <v/>
      </c>
      <c r="C4331" s="43" t="str">
        <f t="shared" si="2023"/>
        <v/>
      </c>
      <c r="D4331" s="43" t="str">
        <f t="shared" ca="1" si="2013"/>
        <v/>
      </c>
      <c r="E4331" s="43" t="str">
        <f t="shared" si="2024"/>
        <v/>
      </c>
      <c r="F4331" s="43" t="str">
        <f t="shared" si="2025"/>
        <v/>
      </c>
      <c r="G4331" s="43" t="str">
        <f>IF(A4331&lt;&gt;"",IF(A4331&lt;Data!$G$11*0.25,$C$13/$G$32,IF(A4331&gt;Data!$G$11*0.25,$C$13,$C$13*10)),"")</f>
        <v/>
      </c>
      <c r="H4331" s="43" t="str">
        <f>IF(A4331&lt;&gt;"",IF(Data!$G$9="constant",$C$13,IF(Data!$G$9="squeeze",G4331,F4331)),"")</f>
        <v/>
      </c>
      <c r="I4331" s="38" t="str">
        <f ca="1">IF(ISNUMBER(A4331),NORMINV(RAND(),0,IF(AND(Data!$G$9="squeeze",A4331&lt;Data!$G$11*0.25),$H$32,1)*$C$30*$C$13)*($C$14*$C$12),"")</f>
        <v/>
      </c>
      <c r="J4331" s="42" t="str">
        <f ca="1">IFERROR(IF(Data!$C$6="Real",B4331,I4331+J4330+($C$14*$C$12)*(NORMINV(RAND(),$C$15,CHOOSE($G$13,$C$13,F4331,G4331)))),"")</f>
        <v/>
      </c>
      <c r="K4331" s="88" t="str">
        <f>IF(ISNUMBER(A4331), IF($G$16="fixed",$G$17,MIN(H4331*Data!$C$7*$C$16*0.5,$C$17*Data!$C$7))*$C$12,"")</f>
        <v/>
      </c>
      <c r="L4331" s="42" t="str">
        <f t="shared" ca="1" si="2040"/>
        <v/>
      </c>
      <c r="M4331" s="44" t="str">
        <f t="shared" ca="1" si="2041"/>
        <v/>
      </c>
      <c r="N4331" s="44" t="str">
        <f t="shared" ca="1" si="2042"/>
        <v/>
      </c>
      <c r="O4331" s="108" t="str">
        <f t="shared" si="2026"/>
        <v/>
      </c>
      <c r="P4331" s="102" t="str">
        <f t="shared" si="2027"/>
        <v/>
      </c>
      <c r="Q4331" s="102" t="str">
        <f t="shared" si="2028"/>
        <v/>
      </c>
      <c r="R4331" s="120" t="str">
        <f t="shared" si="2029"/>
        <v/>
      </c>
      <c r="S4331" s="54" t="str">
        <f t="shared" si="2030"/>
        <v/>
      </c>
      <c r="T4331" s="5" t="str">
        <f t="shared" si="2031"/>
        <v/>
      </c>
      <c r="U4331" s="152" t="str">
        <f t="shared" si="2014"/>
        <v/>
      </c>
      <c r="V4331" s="152" t="str">
        <f t="shared" si="2015"/>
        <v/>
      </c>
      <c r="W4331" s="153" t="str">
        <f t="shared" si="2016"/>
        <v/>
      </c>
      <c r="X4331" s="153" t="str">
        <f t="shared" si="2017"/>
        <v/>
      </c>
      <c r="Y4331" s="153" t="str">
        <f t="shared" si="2018"/>
        <v/>
      </c>
      <c r="Z4331" s="153" t="str">
        <f t="shared" si="2019"/>
        <v/>
      </c>
      <c r="AA4331" s="152" t="str">
        <f t="shared" si="2020"/>
        <v/>
      </c>
      <c r="AB4331" s="152" t="str">
        <f t="shared" si="2021"/>
        <v/>
      </c>
      <c r="AC4331" s="154" t="str">
        <f t="shared" si="2032"/>
        <v/>
      </c>
      <c r="AD4331" s="154" t="str">
        <f t="shared" si="2033"/>
        <v/>
      </c>
      <c r="AE4331" s="3" t="str">
        <f t="shared" si="2034"/>
        <v/>
      </c>
      <c r="AF4331" s="3" t="str">
        <f t="shared" si="2035"/>
        <v/>
      </c>
      <c r="AG4331" s="3" t="str">
        <f t="shared" si="2036"/>
        <v/>
      </c>
      <c r="AH4331" s="4" t="str">
        <f t="shared" si="2037"/>
        <v/>
      </c>
      <c r="AI4331" s="75" t="str">
        <f t="shared" si="2038"/>
        <v/>
      </c>
      <c r="AJ4331" s="75" t="str">
        <f t="shared" si="2039"/>
        <v/>
      </c>
    </row>
    <row r="4332" spans="1:36">
      <c r="A4332" s="41" t="str">
        <f t="shared" si="2022"/>
        <v/>
      </c>
      <c r="B4332" s="150" t="str">
        <f>IF(ISNUMBER(A4332),INDEX('MetaTrader Import'!$H$13:$J$5893,TRUNC(((A4332-$A$39+1)-1)/3)+1,MOD((A4332-$A$39+1)-1,3)+1),"")</f>
        <v/>
      </c>
      <c r="C4332" s="43" t="str">
        <f t="shared" si="2023"/>
        <v/>
      </c>
      <c r="D4332" s="43" t="str">
        <f t="shared" ca="1" si="2013"/>
        <v/>
      </c>
      <c r="E4332" s="43" t="str">
        <f t="shared" si="2024"/>
        <v/>
      </c>
      <c r="F4332" s="43" t="str">
        <f t="shared" si="2025"/>
        <v/>
      </c>
      <c r="G4332" s="43" t="str">
        <f>IF(A4332&lt;&gt;"",IF(A4332&lt;Data!$G$11*0.25,$C$13/$G$32,IF(A4332&gt;Data!$G$11*0.25,$C$13,$C$13*10)),"")</f>
        <v/>
      </c>
      <c r="H4332" s="43" t="str">
        <f>IF(A4332&lt;&gt;"",IF(Data!$G$9="constant",$C$13,IF(Data!$G$9="squeeze",G4332,F4332)),"")</f>
        <v/>
      </c>
      <c r="I4332" s="38" t="str">
        <f ca="1">IF(ISNUMBER(A4332),NORMINV(RAND(),0,IF(AND(Data!$G$9="squeeze",A4332&lt;Data!$G$11*0.25),$H$32,1)*$C$30*$C$13)*($C$14*$C$12),"")</f>
        <v/>
      </c>
      <c r="J4332" s="42" t="str">
        <f ca="1">IFERROR(IF(Data!$C$6="Real",B4332,I4332+J4331+($C$14*$C$12)*(NORMINV(RAND(),$C$15,CHOOSE($G$13,$C$13,F4332,G4332)))),"")</f>
        <v/>
      </c>
      <c r="K4332" s="88" t="str">
        <f>IF(ISNUMBER(A4332), IF($G$16="fixed",$G$17,MIN(H4332*Data!$C$7*$C$16*0.5,$C$17*Data!$C$7))*$C$12,"")</f>
        <v/>
      </c>
      <c r="L4332" s="42" t="str">
        <f t="shared" ca="1" si="2040"/>
        <v/>
      </c>
      <c r="M4332" s="44" t="str">
        <f t="shared" ca="1" si="2041"/>
        <v/>
      </c>
      <c r="N4332" s="44" t="str">
        <f t="shared" ca="1" si="2042"/>
        <v/>
      </c>
      <c r="O4332" s="108" t="str">
        <f t="shared" si="2026"/>
        <v/>
      </c>
      <c r="P4332" s="102" t="str">
        <f t="shared" si="2027"/>
        <v/>
      </c>
      <c r="Q4332" s="102" t="str">
        <f t="shared" si="2028"/>
        <v/>
      </c>
      <c r="R4332" s="120" t="str">
        <f t="shared" si="2029"/>
        <v/>
      </c>
      <c r="S4332" s="54" t="str">
        <f t="shared" si="2030"/>
        <v/>
      </c>
      <c r="T4332" s="5" t="str">
        <f t="shared" si="2031"/>
        <v/>
      </c>
      <c r="U4332" s="152" t="str">
        <f t="shared" si="2014"/>
        <v/>
      </c>
      <c r="V4332" s="152" t="str">
        <f t="shared" si="2015"/>
        <v/>
      </c>
      <c r="W4332" s="153" t="str">
        <f t="shared" si="2016"/>
        <v/>
      </c>
      <c r="X4332" s="153" t="str">
        <f t="shared" si="2017"/>
        <v/>
      </c>
      <c r="Y4332" s="153" t="str">
        <f t="shared" si="2018"/>
        <v/>
      </c>
      <c r="Z4332" s="153" t="str">
        <f t="shared" si="2019"/>
        <v/>
      </c>
      <c r="AA4332" s="152" t="str">
        <f t="shared" si="2020"/>
        <v/>
      </c>
      <c r="AB4332" s="152" t="str">
        <f t="shared" si="2021"/>
        <v/>
      </c>
      <c r="AC4332" s="154" t="str">
        <f t="shared" si="2032"/>
        <v/>
      </c>
      <c r="AD4332" s="154" t="str">
        <f t="shared" si="2033"/>
        <v/>
      </c>
      <c r="AE4332" s="3" t="str">
        <f t="shared" si="2034"/>
        <v/>
      </c>
      <c r="AF4332" s="3" t="str">
        <f t="shared" si="2035"/>
        <v/>
      </c>
      <c r="AG4332" s="3" t="str">
        <f t="shared" si="2036"/>
        <v/>
      </c>
      <c r="AH4332" s="4" t="str">
        <f t="shared" si="2037"/>
        <v/>
      </c>
      <c r="AI4332" s="75" t="str">
        <f t="shared" si="2038"/>
        <v/>
      </c>
      <c r="AJ4332" s="75" t="str">
        <f t="shared" si="2039"/>
        <v/>
      </c>
    </row>
    <row r="4333" spans="1:36">
      <c r="A4333" s="41" t="str">
        <f t="shared" si="2022"/>
        <v/>
      </c>
      <c r="B4333" s="150" t="str">
        <f>IF(ISNUMBER(A4333),INDEX('MetaTrader Import'!$H$13:$J$5893,TRUNC(((A4333-$A$39+1)-1)/3)+1,MOD((A4333-$A$39+1)-1,3)+1),"")</f>
        <v/>
      </c>
      <c r="C4333" s="43" t="str">
        <f t="shared" si="2023"/>
        <v/>
      </c>
      <c r="D4333" s="43" t="str">
        <f t="shared" ca="1" si="2013"/>
        <v/>
      </c>
      <c r="E4333" s="43" t="str">
        <f t="shared" si="2024"/>
        <v/>
      </c>
      <c r="F4333" s="43" t="str">
        <f t="shared" si="2025"/>
        <v/>
      </c>
      <c r="G4333" s="43" t="str">
        <f>IF(A4333&lt;&gt;"",IF(A4333&lt;Data!$G$11*0.25,$C$13/$G$32,IF(A4333&gt;Data!$G$11*0.25,$C$13,$C$13*10)),"")</f>
        <v/>
      </c>
      <c r="H4333" s="43" t="str">
        <f>IF(A4333&lt;&gt;"",IF(Data!$G$9="constant",$C$13,IF(Data!$G$9="squeeze",G4333,F4333)),"")</f>
        <v/>
      </c>
      <c r="I4333" s="38" t="str">
        <f ca="1">IF(ISNUMBER(A4333),NORMINV(RAND(),0,IF(AND(Data!$G$9="squeeze",A4333&lt;Data!$G$11*0.25),$H$32,1)*$C$30*$C$13)*($C$14*$C$12),"")</f>
        <v/>
      </c>
      <c r="J4333" s="42" t="str">
        <f ca="1">IFERROR(IF(Data!$C$6="Real",B4333,I4333+J4332+($C$14*$C$12)*(NORMINV(RAND(),$C$15,CHOOSE($G$13,$C$13,F4333,G4333)))),"")</f>
        <v/>
      </c>
      <c r="K4333" s="88" t="str">
        <f>IF(ISNUMBER(A4333), IF($G$16="fixed",$G$17,MIN(H4333*Data!$C$7*$C$16*0.5,$C$17*Data!$C$7))*$C$12,"")</f>
        <v/>
      </c>
      <c r="L4333" s="42" t="str">
        <f t="shared" ca="1" si="2040"/>
        <v/>
      </c>
      <c r="M4333" s="44" t="str">
        <f t="shared" ca="1" si="2041"/>
        <v/>
      </c>
      <c r="N4333" s="44" t="str">
        <f t="shared" ca="1" si="2042"/>
        <v/>
      </c>
      <c r="O4333" s="108" t="str">
        <f t="shared" si="2026"/>
        <v/>
      </c>
      <c r="P4333" s="102" t="str">
        <f t="shared" si="2027"/>
        <v/>
      </c>
      <c r="Q4333" s="102" t="str">
        <f t="shared" si="2028"/>
        <v/>
      </c>
      <c r="R4333" s="120" t="str">
        <f t="shared" si="2029"/>
        <v/>
      </c>
      <c r="S4333" s="54" t="str">
        <f t="shared" si="2030"/>
        <v/>
      </c>
      <c r="T4333" s="5" t="str">
        <f t="shared" si="2031"/>
        <v/>
      </c>
      <c r="U4333" s="152" t="str">
        <f t="shared" si="2014"/>
        <v/>
      </c>
      <c r="V4333" s="152" t="str">
        <f t="shared" si="2015"/>
        <v/>
      </c>
      <c r="W4333" s="153" t="str">
        <f t="shared" si="2016"/>
        <v/>
      </c>
      <c r="X4333" s="153" t="str">
        <f t="shared" si="2017"/>
        <v/>
      </c>
      <c r="Y4333" s="153" t="str">
        <f t="shared" si="2018"/>
        <v/>
      </c>
      <c r="Z4333" s="153" t="str">
        <f t="shared" si="2019"/>
        <v/>
      </c>
      <c r="AA4333" s="152" t="str">
        <f t="shared" si="2020"/>
        <v/>
      </c>
      <c r="AB4333" s="152" t="str">
        <f t="shared" si="2021"/>
        <v/>
      </c>
      <c r="AC4333" s="154" t="str">
        <f t="shared" si="2032"/>
        <v/>
      </c>
      <c r="AD4333" s="154" t="str">
        <f t="shared" si="2033"/>
        <v/>
      </c>
      <c r="AE4333" s="3" t="str">
        <f t="shared" si="2034"/>
        <v/>
      </c>
      <c r="AF4333" s="3" t="str">
        <f t="shared" si="2035"/>
        <v/>
      </c>
      <c r="AG4333" s="3" t="str">
        <f t="shared" si="2036"/>
        <v/>
      </c>
      <c r="AH4333" s="4" t="str">
        <f t="shared" si="2037"/>
        <v/>
      </c>
      <c r="AI4333" s="75" t="str">
        <f t="shared" si="2038"/>
        <v/>
      </c>
      <c r="AJ4333" s="75" t="str">
        <f t="shared" si="2039"/>
        <v/>
      </c>
    </row>
    <row r="4334" spans="1:36">
      <c r="A4334" s="41" t="str">
        <f t="shared" si="2022"/>
        <v/>
      </c>
      <c r="B4334" s="150" t="str">
        <f>IF(ISNUMBER(A4334),INDEX('MetaTrader Import'!$H$13:$J$5893,TRUNC(((A4334-$A$39+1)-1)/3)+1,MOD((A4334-$A$39+1)-1,3)+1),"")</f>
        <v/>
      </c>
      <c r="C4334" s="43" t="str">
        <f t="shared" si="2023"/>
        <v/>
      </c>
      <c r="D4334" s="43" t="str">
        <f t="shared" ca="1" si="2013"/>
        <v/>
      </c>
      <c r="E4334" s="43" t="str">
        <f t="shared" si="2024"/>
        <v/>
      </c>
      <c r="F4334" s="43" t="str">
        <f t="shared" si="2025"/>
        <v/>
      </c>
      <c r="G4334" s="43" t="str">
        <f>IF(A4334&lt;&gt;"",IF(A4334&lt;Data!$G$11*0.25,$C$13/$G$32,IF(A4334&gt;Data!$G$11*0.25,$C$13,$C$13*10)),"")</f>
        <v/>
      </c>
      <c r="H4334" s="43" t="str">
        <f>IF(A4334&lt;&gt;"",IF(Data!$G$9="constant",$C$13,IF(Data!$G$9="squeeze",G4334,F4334)),"")</f>
        <v/>
      </c>
      <c r="I4334" s="38" t="str">
        <f ca="1">IF(ISNUMBER(A4334),NORMINV(RAND(),0,IF(AND(Data!$G$9="squeeze",A4334&lt;Data!$G$11*0.25),$H$32,1)*$C$30*$C$13)*($C$14*$C$12),"")</f>
        <v/>
      </c>
      <c r="J4334" s="42" t="str">
        <f ca="1">IFERROR(IF(Data!$C$6="Real",B4334,I4334+J4333+($C$14*$C$12)*(NORMINV(RAND(),$C$15,CHOOSE($G$13,$C$13,F4334,G4334)))),"")</f>
        <v/>
      </c>
      <c r="K4334" s="88" t="str">
        <f>IF(ISNUMBER(A4334), IF($G$16="fixed",$G$17,MIN(H4334*Data!$C$7*$C$16*0.5,$C$17*Data!$C$7))*$C$12,"")</f>
        <v/>
      </c>
      <c r="L4334" s="42" t="str">
        <f t="shared" ca="1" si="2040"/>
        <v/>
      </c>
      <c r="M4334" s="44" t="str">
        <f t="shared" ca="1" si="2041"/>
        <v/>
      </c>
      <c r="N4334" s="44" t="str">
        <f t="shared" ca="1" si="2042"/>
        <v/>
      </c>
      <c r="O4334" s="108" t="str">
        <f t="shared" si="2026"/>
        <v/>
      </c>
      <c r="P4334" s="102" t="str">
        <f t="shared" si="2027"/>
        <v/>
      </c>
      <c r="Q4334" s="102" t="str">
        <f t="shared" si="2028"/>
        <v/>
      </c>
      <c r="R4334" s="120" t="str">
        <f t="shared" si="2029"/>
        <v/>
      </c>
      <c r="S4334" s="54" t="str">
        <f t="shared" si="2030"/>
        <v/>
      </c>
      <c r="T4334" s="5" t="str">
        <f t="shared" si="2031"/>
        <v/>
      </c>
      <c r="U4334" s="152" t="str">
        <f t="shared" si="2014"/>
        <v/>
      </c>
      <c r="V4334" s="152" t="str">
        <f t="shared" si="2015"/>
        <v/>
      </c>
      <c r="W4334" s="153" t="str">
        <f t="shared" si="2016"/>
        <v/>
      </c>
      <c r="X4334" s="153" t="str">
        <f t="shared" si="2017"/>
        <v/>
      </c>
      <c r="Y4334" s="153" t="str">
        <f t="shared" si="2018"/>
        <v/>
      </c>
      <c r="Z4334" s="153" t="str">
        <f t="shared" si="2019"/>
        <v/>
      </c>
      <c r="AA4334" s="152" t="str">
        <f t="shared" si="2020"/>
        <v/>
      </c>
      <c r="AB4334" s="152" t="str">
        <f t="shared" si="2021"/>
        <v/>
      </c>
      <c r="AC4334" s="154" t="str">
        <f t="shared" si="2032"/>
        <v/>
      </c>
      <c r="AD4334" s="154" t="str">
        <f t="shared" si="2033"/>
        <v/>
      </c>
      <c r="AE4334" s="3" t="str">
        <f t="shared" si="2034"/>
        <v/>
      </c>
      <c r="AF4334" s="3" t="str">
        <f t="shared" si="2035"/>
        <v/>
      </c>
      <c r="AG4334" s="3" t="str">
        <f t="shared" si="2036"/>
        <v/>
      </c>
      <c r="AH4334" s="4" t="str">
        <f t="shared" si="2037"/>
        <v/>
      </c>
      <c r="AI4334" s="75" t="str">
        <f t="shared" si="2038"/>
        <v/>
      </c>
      <c r="AJ4334" s="75" t="str">
        <f t="shared" si="2039"/>
        <v/>
      </c>
    </row>
    <row r="4335" spans="1:36">
      <c r="A4335" s="41" t="str">
        <f t="shared" si="2022"/>
        <v/>
      </c>
      <c r="B4335" s="150" t="str">
        <f>IF(ISNUMBER(A4335),INDEX('MetaTrader Import'!$H$13:$J$5893,TRUNC(((A4335-$A$39+1)-1)/3)+1,MOD((A4335-$A$39+1)-1,3)+1),"")</f>
        <v/>
      </c>
      <c r="C4335" s="43" t="str">
        <f t="shared" si="2023"/>
        <v/>
      </c>
      <c r="D4335" s="43" t="str">
        <f t="shared" ca="1" si="2013"/>
        <v/>
      </c>
      <c r="E4335" s="43" t="str">
        <f t="shared" si="2024"/>
        <v/>
      </c>
      <c r="F4335" s="43" t="str">
        <f t="shared" si="2025"/>
        <v/>
      </c>
      <c r="G4335" s="43" t="str">
        <f>IF(A4335&lt;&gt;"",IF(A4335&lt;Data!$G$11*0.25,$C$13/$G$32,IF(A4335&gt;Data!$G$11*0.25,$C$13,$C$13*10)),"")</f>
        <v/>
      </c>
      <c r="H4335" s="43" t="str">
        <f>IF(A4335&lt;&gt;"",IF(Data!$G$9="constant",$C$13,IF(Data!$G$9="squeeze",G4335,F4335)),"")</f>
        <v/>
      </c>
      <c r="I4335" s="38" t="str">
        <f ca="1">IF(ISNUMBER(A4335),NORMINV(RAND(),0,IF(AND(Data!$G$9="squeeze",A4335&lt;Data!$G$11*0.25),$H$32,1)*$C$30*$C$13)*($C$14*$C$12),"")</f>
        <v/>
      </c>
      <c r="J4335" s="42" t="str">
        <f ca="1">IFERROR(IF(Data!$C$6="Real",B4335,I4335+J4334+($C$14*$C$12)*(NORMINV(RAND(),$C$15,CHOOSE($G$13,$C$13,F4335,G4335)))),"")</f>
        <v/>
      </c>
      <c r="K4335" s="88" t="str">
        <f>IF(ISNUMBER(A4335), IF($G$16="fixed",$G$17,MIN(H4335*Data!$C$7*$C$16*0.5,$C$17*Data!$C$7))*$C$12,"")</f>
        <v/>
      </c>
      <c r="L4335" s="42" t="str">
        <f t="shared" ca="1" si="2040"/>
        <v/>
      </c>
      <c r="M4335" s="44" t="str">
        <f t="shared" ca="1" si="2041"/>
        <v/>
      </c>
      <c r="N4335" s="44" t="str">
        <f t="shared" ca="1" si="2042"/>
        <v/>
      </c>
      <c r="O4335" s="108" t="str">
        <f t="shared" si="2026"/>
        <v/>
      </c>
      <c r="P4335" s="102" t="str">
        <f t="shared" si="2027"/>
        <v/>
      </c>
      <c r="Q4335" s="102" t="str">
        <f t="shared" si="2028"/>
        <v/>
      </c>
      <c r="R4335" s="120" t="str">
        <f t="shared" si="2029"/>
        <v/>
      </c>
      <c r="S4335" s="54" t="str">
        <f t="shared" si="2030"/>
        <v/>
      </c>
      <c r="T4335" s="5" t="str">
        <f t="shared" si="2031"/>
        <v/>
      </c>
      <c r="U4335" s="152" t="str">
        <f t="shared" si="2014"/>
        <v/>
      </c>
      <c r="V4335" s="152" t="str">
        <f t="shared" si="2015"/>
        <v/>
      </c>
      <c r="W4335" s="153" t="str">
        <f t="shared" si="2016"/>
        <v/>
      </c>
      <c r="X4335" s="153" t="str">
        <f t="shared" si="2017"/>
        <v/>
      </c>
      <c r="Y4335" s="153" t="str">
        <f t="shared" si="2018"/>
        <v/>
      </c>
      <c r="Z4335" s="153" t="str">
        <f t="shared" si="2019"/>
        <v/>
      </c>
      <c r="AA4335" s="152" t="str">
        <f t="shared" si="2020"/>
        <v/>
      </c>
      <c r="AB4335" s="152" t="str">
        <f t="shared" si="2021"/>
        <v/>
      </c>
      <c r="AC4335" s="154" t="str">
        <f t="shared" si="2032"/>
        <v/>
      </c>
      <c r="AD4335" s="154" t="str">
        <f t="shared" si="2033"/>
        <v/>
      </c>
      <c r="AE4335" s="3" t="str">
        <f t="shared" si="2034"/>
        <v/>
      </c>
      <c r="AF4335" s="3" t="str">
        <f t="shared" si="2035"/>
        <v/>
      </c>
      <c r="AG4335" s="3" t="str">
        <f t="shared" si="2036"/>
        <v/>
      </c>
      <c r="AH4335" s="4" t="str">
        <f t="shared" si="2037"/>
        <v/>
      </c>
      <c r="AI4335" s="75" t="str">
        <f t="shared" si="2038"/>
        <v/>
      </c>
      <c r="AJ4335" s="75" t="str">
        <f t="shared" si="2039"/>
        <v/>
      </c>
    </row>
    <row r="4336" spans="1:36">
      <c r="A4336" s="41" t="str">
        <f t="shared" si="2022"/>
        <v/>
      </c>
      <c r="B4336" s="150" t="str">
        <f>IF(ISNUMBER(A4336),INDEX('MetaTrader Import'!$H$13:$J$5893,TRUNC(((A4336-$A$39+1)-1)/3)+1,MOD((A4336-$A$39+1)-1,3)+1),"")</f>
        <v/>
      </c>
      <c r="C4336" s="43" t="str">
        <f t="shared" si="2023"/>
        <v/>
      </c>
      <c r="D4336" s="43" t="str">
        <f t="shared" ca="1" si="2013"/>
        <v/>
      </c>
      <c r="E4336" s="43" t="str">
        <f t="shared" si="2024"/>
        <v/>
      </c>
      <c r="F4336" s="43" t="str">
        <f t="shared" si="2025"/>
        <v/>
      </c>
      <c r="G4336" s="43" t="str">
        <f>IF(A4336&lt;&gt;"",IF(A4336&lt;Data!$G$11*0.25,$C$13/$G$32,IF(A4336&gt;Data!$G$11*0.25,$C$13,$C$13*10)),"")</f>
        <v/>
      </c>
      <c r="H4336" s="43" t="str">
        <f>IF(A4336&lt;&gt;"",IF(Data!$G$9="constant",$C$13,IF(Data!$G$9="squeeze",G4336,F4336)),"")</f>
        <v/>
      </c>
      <c r="I4336" s="38" t="str">
        <f ca="1">IF(ISNUMBER(A4336),NORMINV(RAND(),0,IF(AND(Data!$G$9="squeeze",A4336&lt;Data!$G$11*0.25),$H$32,1)*$C$30*$C$13)*($C$14*$C$12),"")</f>
        <v/>
      </c>
      <c r="J4336" s="42" t="str">
        <f ca="1">IFERROR(IF(Data!$C$6="Real",B4336,I4336+J4335+($C$14*$C$12)*(NORMINV(RAND(),$C$15,CHOOSE($G$13,$C$13,F4336,G4336)))),"")</f>
        <v/>
      </c>
      <c r="K4336" s="88" t="str">
        <f>IF(ISNUMBER(A4336), IF($G$16="fixed",$G$17,MIN(H4336*Data!$C$7*$C$16*0.5,$C$17*Data!$C$7))*$C$12,"")</f>
        <v/>
      </c>
      <c r="L4336" s="42" t="str">
        <f t="shared" ca="1" si="2040"/>
        <v/>
      </c>
      <c r="M4336" s="44" t="str">
        <f t="shared" ca="1" si="2041"/>
        <v/>
      </c>
      <c r="N4336" s="44" t="str">
        <f t="shared" ca="1" si="2042"/>
        <v/>
      </c>
      <c r="O4336" s="108" t="str">
        <f t="shared" si="2026"/>
        <v/>
      </c>
      <c r="P4336" s="102" t="str">
        <f t="shared" si="2027"/>
        <v/>
      </c>
      <c r="Q4336" s="102" t="str">
        <f t="shared" si="2028"/>
        <v/>
      </c>
      <c r="R4336" s="120" t="str">
        <f t="shared" si="2029"/>
        <v/>
      </c>
      <c r="S4336" s="54" t="str">
        <f t="shared" si="2030"/>
        <v/>
      </c>
      <c r="T4336" s="5" t="str">
        <f t="shared" si="2031"/>
        <v/>
      </c>
      <c r="U4336" s="152" t="str">
        <f t="shared" si="2014"/>
        <v/>
      </c>
      <c r="V4336" s="152" t="str">
        <f t="shared" si="2015"/>
        <v/>
      </c>
      <c r="W4336" s="153" t="str">
        <f t="shared" si="2016"/>
        <v/>
      </c>
      <c r="X4336" s="153" t="str">
        <f t="shared" si="2017"/>
        <v/>
      </c>
      <c r="Y4336" s="153" t="str">
        <f t="shared" si="2018"/>
        <v/>
      </c>
      <c r="Z4336" s="153" t="str">
        <f t="shared" si="2019"/>
        <v/>
      </c>
      <c r="AA4336" s="152" t="str">
        <f t="shared" si="2020"/>
        <v/>
      </c>
      <c r="AB4336" s="152" t="str">
        <f t="shared" si="2021"/>
        <v/>
      </c>
      <c r="AC4336" s="154" t="str">
        <f t="shared" si="2032"/>
        <v/>
      </c>
      <c r="AD4336" s="154" t="str">
        <f t="shared" si="2033"/>
        <v/>
      </c>
      <c r="AE4336" s="3" t="str">
        <f t="shared" si="2034"/>
        <v/>
      </c>
      <c r="AF4336" s="3" t="str">
        <f t="shared" si="2035"/>
        <v/>
      </c>
      <c r="AG4336" s="3" t="str">
        <f t="shared" si="2036"/>
        <v/>
      </c>
      <c r="AH4336" s="4" t="str">
        <f t="shared" si="2037"/>
        <v/>
      </c>
      <c r="AI4336" s="75" t="str">
        <f t="shared" si="2038"/>
        <v/>
      </c>
      <c r="AJ4336" s="75" t="str">
        <f t="shared" si="2039"/>
        <v/>
      </c>
    </row>
    <row r="4337" spans="1:36">
      <c r="A4337" s="41" t="str">
        <f t="shared" si="2022"/>
        <v/>
      </c>
      <c r="B4337" s="150" t="str">
        <f>IF(ISNUMBER(A4337),INDEX('MetaTrader Import'!$H$13:$J$5893,TRUNC(((A4337-$A$39+1)-1)/3)+1,MOD((A4337-$A$39+1)-1,3)+1),"")</f>
        <v/>
      </c>
      <c r="C4337" s="43" t="str">
        <f t="shared" si="2023"/>
        <v/>
      </c>
      <c r="D4337" s="43" t="str">
        <f t="shared" ca="1" si="2013"/>
        <v/>
      </c>
      <c r="E4337" s="43" t="str">
        <f t="shared" si="2024"/>
        <v/>
      </c>
      <c r="F4337" s="43" t="str">
        <f t="shared" si="2025"/>
        <v/>
      </c>
      <c r="G4337" s="43" t="str">
        <f>IF(A4337&lt;&gt;"",IF(A4337&lt;Data!$G$11*0.25,$C$13/$G$32,IF(A4337&gt;Data!$G$11*0.25,$C$13,$C$13*10)),"")</f>
        <v/>
      </c>
      <c r="H4337" s="43" t="str">
        <f>IF(A4337&lt;&gt;"",IF(Data!$G$9="constant",$C$13,IF(Data!$G$9="squeeze",G4337,F4337)),"")</f>
        <v/>
      </c>
      <c r="I4337" s="38" t="str">
        <f ca="1">IF(ISNUMBER(A4337),NORMINV(RAND(),0,IF(AND(Data!$G$9="squeeze",A4337&lt;Data!$G$11*0.25),$H$32,1)*$C$30*$C$13)*($C$14*$C$12),"")</f>
        <v/>
      </c>
      <c r="J4337" s="42" t="str">
        <f ca="1">IFERROR(IF(Data!$C$6="Real",B4337,I4337+J4336+($C$14*$C$12)*(NORMINV(RAND(),$C$15,CHOOSE($G$13,$C$13,F4337,G4337)))),"")</f>
        <v/>
      </c>
      <c r="K4337" s="88" t="str">
        <f>IF(ISNUMBER(A4337), IF($G$16="fixed",$G$17,MIN(H4337*Data!$C$7*$C$16*0.5,$C$17*Data!$C$7))*$C$12,"")</f>
        <v/>
      </c>
      <c r="L4337" s="42" t="str">
        <f t="shared" ca="1" si="2040"/>
        <v/>
      </c>
      <c r="M4337" s="44" t="str">
        <f t="shared" ca="1" si="2041"/>
        <v/>
      </c>
      <c r="N4337" s="44" t="str">
        <f t="shared" ca="1" si="2042"/>
        <v/>
      </c>
      <c r="O4337" s="108" t="str">
        <f t="shared" si="2026"/>
        <v/>
      </c>
      <c r="P4337" s="102" t="str">
        <f t="shared" si="2027"/>
        <v/>
      </c>
      <c r="Q4337" s="102" t="str">
        <f t="shared" si="2028"/>
        <v/>
      </c>
      <c r="R4337" s="120" t="str">
        <f t="shared" si="2029"/>
        <v/>
      </c>
      <c r="S4337" s="54" t="str">
        <f t="shared" si="2030"/>
        <v/>
      </c>
      <c r="T4337" s="5" t="str">
        <f t="shared" si="2031"/>
        <v/>
      </c>
      <c r="U4337" s="152" t="str">
        <f t="shared" si="2014"/>
        <v/>
      </c>
      <c r="V4337" s="152" t="str">
        <f t="shared" si="2015"/>
        <v/>
      </c>
      <c r="W4337" s="153" t="str">
        <f t="shared" si="2016"/>
        <v/>
      </c>
      <c r="X4337" s="153" t="str">
        <f t="shared" si="2017"/>
        <v/>
      </c>
      <c r="Y4337" s="153" t="str">
        <f t="shared" si="2018"/>
        <v/>
      </c>
      <c r="Z4337" s="153" t="str">
        <f t="shared" si="2019"/>
        <v/>
      </c>
      <c r="AA4337" s="152" t="str">
        <f t="shared" si="2020"/>
        <v/>
      </c>
      <c r="AB4337" s="152" t="str">
        <f t="shared" si="2021"/>
        <v/>
      </c>
      <c r="AC4337" s="154" t="str">
        <f t="shared" si="2032"/>
        <v/>
      </c>
      <c r="AD4337" s="154" t="str">
        <f t="shared" si="2033"/>
        <v/>
      </c>
      <c r="AE4337" s="3" t="str">
        <f t="shared" si="2034"/>
        <v/>
      </c>
      <c r="AF4337" s="3" t="str">
        <f t="shared" si="2035"/>
        <v/>
      </c>
      <c r="AG4337" s="3" t="str">
        <f t="shared" si="2036"/>
        <v/>
      </c>
      <c r="AH4337" s="4" t="str">
        <f t="shared" si="2037"/>
        <v/>
      </c>
      <c r="AI4337" s="75" t="str">
        <f t="shared" si="2038"/>
        <v/>
      </c>
      <c r="AJ4337" s="75" t="str">
        <f t="shared" si="2039"/>
        <v/>
      </c>
    </row>
    <row r="4338" spans="1:36">
      <c r="A4338" s="41" t="str">
        <f t="shared" si="2022"/>
        <v/>
      </c>
      <c r="B4338" s="150" t="str">
        <f>IF(ISNUMBER(A4338),INDEX('MetaTrader Import'!$H$13:$J$5893,TRUNC(((A4338-$A$39+1)-1)/3)+1,MOD((A4338-$A$39+1)-1,3)+1),"")</f>
        <v/>
      </c>
      <c r="C4338" s="43" t="str">
        <f t="shared" si="2023"/>
        <v/>
      </c>
      <c r="D4338" s="43" t="str">
        <f t="shared" ca="1" si="2013"/>
        <v/>
      </c>
      <c r="E4338" s="43" t="str">
        <f t="shared" si="2024"/>
        <v/>
      </c>
      <c r="F4338" s="43" t="str">
        <f t="shared" si="2025"/>
        <v/>
      </c>
      <c r="G4338" s="43" t="str">
        <f>IF(A4338&lt;&gt;"",IF(A4338&lt;Data!$G$11*0.25,$C$13/$G$32,IF(A4338&gt;Data!$G$11*0.25,$C$13,$C$13*10)),"")</f>
        <v/>
      </c>
      <c r="H4338" s="43" t="str">
        <f>IF(A4338&lt;&gt;"",IF(Data!$G$9="constant",$C$13,IF(Data!$G$9="squeeze",G4338,F4338)),"")</f>
        <v/>
      </c>
      <c r="I4338" s="38" t="str">
        <f ca="1">IF(ISNUMBER(A4338),NORMINV(RAND(),0,IF(AND(Data!$G$9="squeeze",A4338&lt;Data!$G$11*0.25),$H$32,1)*$C$30*$C$13)*($C$14*$C$12),"")</f>
        <v/>
      </c>
      <c r="J4338" s="42" t="str">
        <f ca="1">IFERROR(IF(Data!$C$6="Real",B4338,I4338+J4337+($C$14*$C$12)*(NORMINV(RAND(),$C$15,CHOOSE($G$13,$C$13,F4338,G4338)))),"")</f>
        <v/>
      </c>
      <c r="K4338" s="88" t="str">
        <f>IF(ISNUMBER(A4338), IF($G$16="fixed",$G$17,MIN(H4338*Data!$C$7*$C$16*0.5,$C$17*Data!$C$7))*$C$12,"")</f>
        <v/>
      </c>
      <c r="L4338" s="42" t="str">
        <f t="shared" ca="1" si="2040"/>
        <v/>
      </c>
      <c r="M4338" s="44" t="str">
        <f t="shared" ca="1" si="2041"/>
        <v/>
      </c>
      <c r="N4338" s="44" t="str">
        <f t="shared" ca="1" si="2042"/>
        <v/>
      </c>
      <c r="O4338" s="108" t="str">
        <f t="shared" si="2026"/>
        <v/>
      </c>
      <c r="P4338" s="102" t="str">
        <f t="shared" si="2027"/>
        <v/>
      </c>
      <c r="Q4338" s="102" t="str">
        <f t="shared" si="2028"/>
        <v/>
      </c>
      <c r="R4338" s="120" t="str">
        <f t="shared" si="2029"/>
        <v/>
      </c>
      <c r="S4338" s="54" t="str">
        <f t="shared" si="2030"/>
        <v/>
      </c>
      <c r="T4338" s="5" t="str">
        <f t="shared" si="2031"/>
        <v/>
      </c>
      <c r="U4338" s="152" t="str">
        <f t="shared" si="2014"/>
        <v/>
      </c>
      <c r="V4338" s="152" t="str">
        <f t="shared" si="2015"/>
        <v/>
      </c>
      <c r="W4338" s="153" t="str">
        <f t="shared" si="2016"/>
        <v/>
      </c>
      <c r="X4338" s="153" t="str">
        <f t="shared" si="2017"/>
        <v/>
      </c>
      <c r="Y4338" s="153" t="str">
        <f t="shared" si="2018"/>
        <v/>
      </c>
      <c r="Z4338" s="153" t="str">
        <f t="shared" si="2019"/>
        <v/>
      </c>
      <c r="AA4338" s="152" t="str">
        <f t="shared" si="2020"/>
        <v/>
      </c>
      <c r="AB4338" s="152" t="str">
        <f t="shared" si="2021"/>
        <v/>
      </c>
      <c r="AC4338" s="154" t="str">
        <f t="shared" si="2032"/>
        <v/>
      </c>
      <c r="AD4338" s="154" t="str">
        <f t="shared" si="2033"/>
        <v/>
      </c>
      <c r="AE4338" s="3" t="str">
        <f t="shared" si="2034"/>
        <v/>
      </c>
      <c r="AF4338" s="3" t="str">
        <f t="shared" si="2035"/>
        <v/>
      </c>
      <c r="AG4338" s="3" t="str">
        <f t="shared" si="2036"/>
        <v/>
      </c>
      <c r="AH4338" s="4" t="str">
        <f t="shared" si="2037"/>
        <v/>
      </c>
      <c r="AI4338" s="75" t="str">
        <f t="shared" si="2038"/>
        <v/>
      </c>
      <c r="AJ4338" s="75" t="str">
        <f t="shared" si="2039"/>
        <v/>
      </c>
    </row>
    <row r="4339" spans="1:36">
      <c r="A4339" s="41" t="str">
        <f t="shared" si="2022"/>
        <v/>
      </c>
      <c r="B4339" s="150" t="str">
        <f>IF(ISNUMBER(A4339),INDEX('MetaTrader Import'!$H$13:$J$5893,TRUNC(((A4339-$A$39+1)-1)/3)+1,MOD((A4339-$A$39+1)-1,3)+1),"")</f>
        <v/>
      </c>
      <c r="C4339" s="43" t="str">
        <f t="shared" si="2023"/>
        <v/>
      </c>
      <c r="D4339" s="43" t="str">
        <f t="shared" ca="1" si="2013"/>
        <v/>
      </c>
      <c r="E4339" s="43" t="str">
        <f t="shared" si="2024"/>
        <v/>
      </c>
      <c r="F4339" s="43" t="str">
        <f t="shared" si="2025"/>
        <v/>
      </c>
      <c r="G4339" s="43" t="str">
        <f>IF(A4339&lt;&gt;"",IF(A4339&lt;Data!$G$11*0.25,$C$13/$G$32,IF(A4339&gt;Data!$G$11*0.25,$C$13,$C$13*10)),"")</f>
        <v/>
      </c>
      <c r="H4339" s="43" t="str">
        <f>IF(A4339&lt;&gt;"",IF(Data!$G$9="constant",$C$13,IF(Data!$G$9="squeeze",G4339,F4339)),"")</f>
        <v/>
      </c>
      <c r="I4339" s="38" t="str">
        <f ca="1">IF(ISNUMBER(A4339),NORMINV(RAND(),0,IF(AND(Data!$G$9="squeeze",A4339&lt;Data!$G$11*0.25),$H$32,1)*$C$30*$C$13)*($C$14*$C$12),"")</f>
        <v/>
      </c>
      <c r="J4339" s="42" t="str">
        <f ca="1">IFERROR(IF(Data!$C$6="Real",B4339,I4339+J4338+($C$14*$C$12)*(NORMINV(RAND(),$C$15,CHOOSE($G$13,$C$13,F4339,G4339)))),"")</f>
        <v/>
      </c>
      <c r="K4339" s="88" t="str">
        <f>IF(ISNUMBER(A4339), IF($G$16="fixed",$G$17,MIN(H4339*Data!$C$7*$C$16*0.5,$C$17*Data!$C$7))*$C$12,"")</f>
        <v/>
      </c>
      <c r="L4339" s="42" t="str">
        <f t="shared" ca="1" si="2040"/>
        <v/>
      </c>
      <c r="M4339" s="44" t="str">
        <f t="shared" ca="1" si="2041"/>
        <v/>
      </c>
      <c r="N4339" s="44" t="str">
        <f t="shared" ca="1" si="2042"/>
        <v/>
      </c>
      <c r="O4339" s="108" t="str">
        <f t="shared" si="2026"/>
        <v/>
      </c>
      <c r="P4339" s="102" t="str">
        <f t="shared" si="2027"/>
        <v/>
      </c>
      <c r="Q4339" s="102" t="str">
        <f t="shared" si="2028"/>
        <v/>
      </c>
      <c r="R4339" s="120" t="str">
        <f t="shared" si="2029"/>
        <v/>
      </c>
      <c r="S4339" s="54" t="str">
        <f t="shared" si="2030"/>
        <v/>
      </c>
      <c r="T4339" s="5" t="str">
        <f t="shared" si="2031"/>
        <v/>
      </c>
      <c r="U4339" s="152" t="str">
        <f t="shared" si="2014"/>
        <v/>
      </c>
      <c r="V4339" s="152" t="str">
        <f t="shared" si="2015"/>
        <v/>
      </c>
      <c r="W4339" s="153" t="str">
        <f t="shared" si="2016"/>
        <v/>
      </c>
      <c r="X4339" s="153" t="str">
        <f t="shared" si="2017"/>
        <v/>
      </c>
      <c r="Y4339" s="153" t="str">
        <f t="shared" si="2018"/>
        <v/>
      </c>
      <c r="Z4339" s="153" t="str">
        <f t="shared" si="2019"/>
        <v/>
      </c>
      <c r="AA4339" s="152" t="str">
        <f t="shared" si="2020"/>
        <v/>
      </c>
      <c r="AB4339" s="152" t="str">
        <f t="shared" si="2021"/>
        <v/>
      </c>
      <c r="AC4339" s="154" t="str">
        <f t="shared" si="2032"/>
        <v/>
      </c>
      <c r="AD4339" s="154" t="str">
        <f t="shared" si="2033"/>
        <v/>
      </c>
      <c r="AE4339" s="3" t="str">
        <f t="shared" si="2034"/>
        <v/>
      </c>
      <c r="AF4339" s="3" t="str">
        <f t="shared" si="2035"/>
        <v/>
      </c>
      <c r="AG4339" s="3" t="str">
        <f t="shared" si="2036"/>
        <v/>
      </c>
      <c r="AH4339" s="4" t="str">
        <f t="shared" si="2037"/>
        <v/>
      </c>
      <c r="AI4339" s="75" t="str">
        <f t="shared" si="2038"/>
        <v/>
      </c>
      <c r="AJ4339" s="75" t="str">
        <f t="shared" si="2039"/>
        <v/>
      </c>
    </row>
    <row r="4340" spans="1:36">
      <c r="A4340" s="41" t="str">
        <f t="shared" si="2022"/>
        <v/>
      </c>
      <c r="B4340" s="150" t="str">
        <f>IF(ISNUMBER(A4340),INDEX('MetaTrader Import'!$H$13:$J$5893,TRUNC(((A4340-$A$39+1)-1)/3)+1,MOD((A4340-$A$39+1)-1,3)+1),"")</f>
        <v/>
      </c>
      <c r="C4340" s="43" t="str">
        <f t="shared" si="2023"/>
        <v/>
      </c>
      <c r="D4340" s="43" t="str">
        <f t="shared" ca="1" si="2013"/>
        <v/>
      </c>
      <c r="E4340" s="43" t="str">
        <f t="shared" si="2024"/>
        <v/>
      </c>
      <c r="F4340" s="43" t="str">
        <f t="shared" si="2025"/>
        <v/>
      </c>
      <c r="G4340" s="43" t="str">
        <f>IF(A4340&lt;&gt;"",IF(A4340&lt;Data!$G$11*0.25,$C$13/$G$32,IF(A4340&gt;Data!$G$11*0.25,$C$13,$C$13*10)),"")</f>
        <v/>
      </c>
      <c r="H4340" s="43" t="str">
        <f>IF(A4340&lt;&gt;"",IF(Data!$G$9="constant",$C$13,IF(Data!$G$9="squeeze",G4340,F4340)),"")</f>
        <v/>
      </c>
      <c r="I4340" s="38" t="str">
        <f ca="1">IF(ISNUMBER(A4340),NORMINV(RAND(),0,IF(AND(Data!$G$9="squeeze",A4340&lt;Data!$G$11*0.25),$H$32,1)*$C$30*$C$13)*($C$14*$C$12),"")</f>
        <v/>
      </c>
      <c r="J4340" s="42" t="str">
        <f ca="1">IFERROR(IF(Data!$C$6="Real",B4340,I4340+J4339+($C$14*$C$12)*(NORMINV(RAND(),$C$15,CHOOSE($G$13,$C$13,F4340,G4340)))),"")</f>
        <v/>
      </c>
      <c r="K4340" s="88" t="str">
        <f>IF(ISNUMBER(A4340), IF($G$16="fixed",$G$17,MIN(H4340*Data!$C$7*$C$16*0.5,$C$17*Data!$C$7))*$C$12,"")</f>
        <v/>
      </c>
      <c r="L4340" s="42" t="str">
        <f t="shared" ca="1" si="2040"/>
        <v/>
      </c>
      <c r="M4340" s="44" t="str">
        <f t="shared" ca="1" si="2041"/>
        <v/>
      </c>
      <c r="N4340" s="44" t="str">
        <f t="shared" ca="1" si="2042"/>
        <v/>
      </c>
      <c r="O4340" s="108" t="str">
        <f t="shared" si="2026"/>
        <v/>
      </c>
      <c r="P4340" s="102" t="str">
        <f t="shared" si="2027"/>
        <v/>
      </c>
      <c r="Q4340" s="102" t="str">
        <f t="shared" si="2028"/>
        <v/>
      </c>
      <c r="R4340" s="120" t="str">
        <f t="shared" si="2029"/>
        <v/>
      </c>
      <c r="S4340" s="54" t="str">
        <f t="shared" si="2030"/>
        <v/>
      </c>
      <c r="T4340" s="5" t="str">
        <f t="shared" si="2031"/>
        <v/>
      </c>
      <c r="U4340" s="152" t="str">
        <f t="shared" si="2014"/>
        <v/>
      </c>
      <c r="V4340" s="152" t="str">
        <f t="shared" si="2015"/>
        <v/>
      </c>
      <c r="W4340" s="153" t="str">
        <f t="shared" si="2016"/>
        <v/>
      </c>
      <c r="X4340" s="153" t="str">
        <f t="shared" si="2017"/>
        <v/>
      </c>
      <c r="Y4340" s="153" t="str">
        <f t="shared" si="2018"/>
        <v/>
      </c>
      <c r="Z4340" s="153" t="str">
        <f t="shared" si="2019"/>
        <v/>
      </c>
      <c r="AA4340" s="152" t="str">
        <f t="shared" si="2020"/>
        <v/>
      </c>
      <c r="AB4340" s="152" t="str">
        <f t="shared" si="2021"/>
        <v/>
      </c>
      <c r="AC4340" s="154" t="str">
        <f t="shared" si="2032"/>
        <v/>
      </c>
      <c r="AD4340" s="154" t="str">
        <f t="shared" si="2033"/>
        <v/>
      </c>
      <c r="AE4340" s="3" t="str">
        <f t="shared" si="2034"/>
        <v/>
      </c>
      <c r="AF4340" s="3" t="str">
        <f t="shared" si="2035"/>
        <v/>
      </c>
      <c r="AG4340" s="3" t="str">
        <f t="shared" si="2036"/>
        <v/>
      </c>
      <c r="AH4340" s="4" t="str">
        <f t="shared" si="2037"/>
        <v/>
      </c>
      <c r="AI4340" s="75" t="str">
        <f t="shared" si="2038"/>
        <v/>
      </c>
      <c r="AJ4340" s="75" t="str">
        <f t="shared" si="2039"/>
        <v/>
      </c>
    </row>
    <row r="4341" spans="1:36">
      <c r="A4341" s="41" t="str">
        <f t="shared" si="2022"/>
        <v/>
      </c>
      <c r="B4341" s="150" t="str">
        <f>IF(ISNUMBER(A4341),INDEX('MetaTrader Import'!$H$13:$J$5893,TRUNC(((A4341-$A$39+1)-1)/3)+1,MOD((A4341-$A$39+1)-1,3)+1),"")</f>
        <v/>
      </c>
      <c r="C4341" s="43" t="str">
        <f t="shared" si="2023"/>
        <v/>
      </c>
      <c r="D4341" s="43" t="str">
        <f t="shared" ca="1" si="2013"/>
        <v/>
      </c>
      <c r="E4341" s="43" t="str">
        <f t="shared" si="2024"/>
        <v/>
      </c>
      <c r="F4341" s="43" t="str">
        <f t="shared" si="2025"/>
        <v/>
      </c>
      <c r="G4341" s="43" t="str">
        <f>IF(A4341&lt;&gt;"",IF(A4341&lt;Data!$G$11*0.25,$C$13/$G$32,IF(A4341&gt;Data!$G$11*0.25,$C$13,$C$13*10)),"")</f>
        <v/>
      </c>
      <c r="H4341" s="43" t="str">
        <f>IF(A4341&lt;&gt;"",IF(Data!$G$9="constant",$C$13,IF(Data!$G$9="squeeze",G4341,F4341)),"")</f>
        <v/>
      </c>
      <c r="I4341" s="38" t="str">
        <f ca="1">IF(ISNUMBER(A4341),NORMINV(RAND(),0,IF(AND(Data!$G$9="squeeze",A4341&lt;Data!$G$11*0.25),$H$32,1)*$C$30*$C$13)*($C$14*$C$12),"")</f>
        <v/>
      </c>
      <c r="J4341" s="42" t="str">
        <f ca="1">IFERROR(IF(Data!$C$6="Real",B4341,I4341+J4340+($C$14*$C$12)*(NORMINV(RAND(),$C$15,CHOOSE($G$13,$C$13,F4341,G4341)))),"")</f>
        <v/>
      </c>
      <c r="K4341" s="88" t="str">
        <f>IF(ISNUMBER(A4341), IF($G$16="fixed",$G$17,MIN(H4341*Data!$C$7*$C$16*0.5,$C$17*Data!$C$7))*$C$12,"")</f>
        <v/>
      </c>
      <c r="L4341" s="42" t="str">
        <f t="shared" ca="1" si="2040"/>
        <v/>
      </c>
      <c r="M4341" s="44" t="str">
        <f t="shared" ca="1" si="2041"/>
        <v/>
      </c>
      <c r="N4341" s="44" t="str">
        <f t="shared" ca="1" si="2042"/>
        <v/>
      </c>
      <c r="O4341" s="108" t="str">
        <f t="shared" si="2026"/>
        <v/>
      </c>
      <c r="P4341" s="102" t="str">
        <f t="shared" si="2027"/>
        <v/>
      </c>
      <c r="Q4341" s="102" t="str">
        <f t="shared" si="2028"/>
        <v/>
      </c>
      <c r="R4341" s="120" t="str">
        <f t="shared" si="2029"/>
        <v/>
      </c>
      <c r="S4341" s="54" t="str">
        <f t="shared" si="2030"/>
        <v/>
      </c>
      <c r="T4341" s="5" t="str">
        <f t="shared" si="2031"/>
        <v/>
      </c>
      <c r="U4341" s="152" t="str">
        <f t="shared" si="2014"/>
        <v/>
      </c>
      <c r="V4341" s="152" t="str">
        <f t="shared" si="2015"/>
        <v/>
      </c>
      <c r="W4341" s="153" t="str">
        <f t="shared" si="2016"/>
        <v/>
      </c>
      <c r="X4341" s="153" t="str">
        <f t="shared" si="2017"/>
        <v/>
      </c>
      <c r="Y4341" s="153" t="str">
        <f t="shared" si="2018"/>
        <v/>
      </c>
      <c r="Z4341" s="153" t="str">
        <f t="shared" si="2019"/>
        <v/>
      </c>
      <c r="AA4341" s="152" t="str">
        <f t="shared" si="2020"/>
        <v/>
      </c>
      <c r="AB4341" s="152" t="str">
        <f t="shared" si="2021"/>
        <v/>
      </c>
      <c r="AC4341" s="154" t="str">
        <f t="shared" si="2032"/>
        <v/>
      </c>
      <c r="AD4341" s="154" t="str">
        <f t="shared" si="2033"/>
        <v/>
      </c>
      <c r="AE4341" s="3" t="str">
        <f t="shared" si="2034"/>
        <v/>
      </c>
      <c r="AF4341" s="3" t="str">
        <f t="shared" si="2035"/>
        <v/>
      </c>
      <c r="AG4341" s="3" t="str">
        <f t="shared" si="2036"/>
        <v/>
      </c>
      <c r="AH4341" s="4" t="str">
        <f t="shared" si="2037"/>
        <v/>
      </c>
      <c r="AI4341" s="75" t="str">
        <f t="shared" si="2038"/>
        <v/>
      </c>
      <c r="AJ4341" s="75" t="str">
        <f t="shared" si="2039"/>
        <v/>
      </c>
    </row>
    <row r="4342" spans="1:36">
      <c r="A4342" s="41" t="str">
        <f t="shared" si="2022"/>
        <v/>
      </c>
      <c r="B4342" s="150" t="str">
        <f>IF(ISNUMBER(A4342),INDEX('MetaTrader Import'!$H$13:$J$5893,TRUNC(((A4342-$A$39+1)-1)/3)+1,MOD((A4342-$A$39+1)-1,3)+1),"")</f>
        <v/>
      </c>
      <c r="C4342" s="43" t="str">
        <f t="shared" si="2023"/>
        <v/>
      </c>
      <c r="D4342" s="43" t="str">
        <f t="shared" ca="1" si="2013"/>
        <v/>
      </c>
      <c r="E4342" s="43" t="str">
        <f t="shared" si="2024"/>
        <v/>
      </c>
      <c r="F4342" s="43" t="str">
        <f t="shared" si="2025"/>
        <v/>
      </c>
      <c r="G4342" s="43" t="str">
        <f>IF(A4342&lt;&gt;"",IF(A4342&lt;Data!$G$11*0.25,$C$13/$G$32,IF(A4342&gt;Data!$G$11*0.25,$C$13,$C$13*10)),"")</f>
        <v/>
      </c>
      <c r="H4342" s="43" t="str">
        <f>IF(A4342&lt;&gt;"",IF(Data!$G$9="constant",$C$13,IF(Data!$G$9="squeeze",G4342,F4342)),"")</f>
        <v/>
      </c>
      <c r="I4342" s="38" t="str">
        <f ca="1">IF(ISNUMBER(A4342),NORMINV(RAND(),0,IF(AND(Data!$G$9="squeeze",A4342&lt;Data!$G$11*0.25),$H$32,1)*$C$30*$C$13)*($C$14*$C$12),"")</f>
        <v/>
      </c>
      <c r="J4342" s="42" t="str">
        <f ca="1">IFERROR(IF(Data!$C$6="Real",B4342,I4342+J4341+($C$14*$C$12)*(NORMINV(RAND(),$C$15,CHOOSE($G$13,$C$13,F4342,G4342)))),"")</f>
        <v/>
      </c>
      <c r="K4342" s="88" t="str">
        <f>IF(ISNUMBER(A4342), IF($G$16="fixed",$G$17,MIN(H4342*Data!$C$7*$C$16*0.5,$C$17*Data!$C$7))*$C$12,"")</f>
        <v/>
      </c>
      <c r="L4342" s="42" t="str">
        <f t="shared" ca="1" si="2040"/>
        <v/>
      </c>
      <c r="M4342" s="44" t="str">
        <f t="shared" ca="1" si="2041"/>
        <v/>
      </c>
      <c r="N4342" s="44" t="str">
        <f t="shared" ca="1" si="2042"/>
        <v/>
      </c>
      <c r="O4342" s="108" t="str">
        <f t="shared" si="2026"/>
        <v/>
      </c>
      <c r="P4342" s="102" t="str">
        <f t="shared" si="2027"/>
        <v/>
      </c>
      <c r="Q4342" s="102" t="str">
        <f t="shared" si="2028"/>
        <v/>
      </c>
      <c r="R4342" s="120" t="str">
        <f t="shared" si="2029"/>
        <v/>
      </c>
      <c r="S4342" s="54" t="str">
        <f t="shared" si="2030"/>
        <v/>
      </c>
      <c r="T4342" s="5" t="str">
        <f t="shared" si="2031"/>
        <v/>
      </c>
      <c r="U4342" s="152" t="str">
        <f t="shared" si="2014"/>
        <v/>
      </c>
      <c r="V4342" s="152" t="str">
        <f t="shared" si="2015"/>
        <v/>
      </c>
      <c r="W4342" s="153" t="str">
        <f t="shared" si="2016"/>
        <v/>
      </c>
      <c r="X4342" s="153" t="str">
        <f t="shared" si="2017"/>
        <v/>
      </c>
      <c r="Y4342" s="153" t="str">
        <f t="shared" si="2018"/>
        <v/>
      </c>
      <c r="Z4342" s="153" t="str">
        <f t="shared" si="2019"/>
        <v/>
      </c>
      <c r="AA4342" s="152" t="str">
        <f t="shared" si="2020"/>
        <v/>
      </c>
      <c r="AB4342" s="152" t="str">
        <f t="shared" si="2021"/>
        <v/>
      </c>
      <c r="AC4342" s="154" t="str">
        <f t="shared" si="2032"/>
        <v/>
      </c>
      <c r="AD4342" s="154" t="str">
        <f t="shared" si="2033"/>
        <v/>
      </c>
      <c r="AE4342" s="3" t="str">
        <f t="shared" si="2034"/>
        <v/>
      </c>
      <c r="AF4342" s="3" t="str">
        <f t="shared" si="2035"/>
        <v/>
      </c>
      <c r="AG4342" s="3" t="str">
        <f t="shared" si="2036"/>
        <v/>
      </c>
      <c r="AH4342" s="4" t="str">
        <f t="shared" si="2037"/>
        <v/>
      </c>
      <c r="AI4342" s="75" t="str">
        <f t="shared" si="2038"/>
        <v/>
      </c>
      <c r="AJ4342" s="75" t="str">
        <f t="shared" si="2039"/>
        <v/>
      </c>
    </row>
    <row r="4343" spans="1:36">
      <c r="A4343" s="41" t="str">
        <f t="shared" si="2022"/>
        <v/>
      </c>
      <c r="B4343" s="150" t="str">
        <f>IF(ISNUMBER(A4343),INDEX('MetaTrader Import'!$H$13:$J$5893,TRUNC(((A4343-$A$39+1)-1)/3)+1,MOD((A4343-$A$39+1)-1,3)+1),"")</f>
        <v/>
      </c>
      <c r="C4343" s="43" t="str">
        <f t="shared" si="2023"/>
        <v/>
      </c>
      <c r="D4343" s="43" t="str">
        <f t="shared" ca="1" si="2013"/>
        <v/>
      </c>
      <c r="E4343" s="43" t="str">
        <f t="shared" si="2024"/>
        <v/>
      </c>
      <c r="F4343" s="43" t="str">
        <f t="shared" si="2025"/>
        <v/>
      </c>
      <c r="G4343" s="43" t="str">
        <f>IF(A4343&lt;&gt;"",IF(A4343&lt;Data!$G$11*0.25,$C$13/$G$32,IF(A4343&gt;Data!$G$11*0.25,$C$13,$C$13*10)),"")</f>
        <v/>
      </c>
      <c r="H4343" s="43" t="str">
        <f>IF(A4343&lt;&gt;"",IF(Data!$G$9="constant",$C$13,IF(Data!$G$9="squeeze",G4343,F4343)),"")</f>
        <v/>
      </c>
      <c r="I4343" s="38" t="str">
        <f ca="1">IF(ISNUMBER(A4343),NORMINV(RAND(),0,IF(AND(Data!$G$9="squeeze",A4343&lt;Data!$G$11*0.25),$H$32,1)*$C$30*$C$13)*($C$14*$C$12),"")</f>
        <v/>
      </c>
      <c r="J4343" s="42" t="str">
        <f ca="1">IFERROR(IF(Data!$C$6="Real",B4343,I4343+J4342+($C$14*$C$12)*(NORMINV(RAND(),$C$15,CHOOSE($G$13,$C$13,F4343,G4343)))),"")</f>
        <v/>
      </c>
      <c r="K4343" s="88" t="str">
        <f>IF(ISNUMBER(A4343), IF($G$16="fixed",$G$17,MIN(H4343*Data!$C$7*$C$16*0.5,$C$17*Data!$C$7))*$C$12,"")</f>
        <v/>
      </c>
      <c r="L4343" s="42" t="str">
        <f t="shared" ca="1" si="2040"/>
        <v/>
      </c>
      <c r="M4343" s="44" t="str">
        <f t="shared" ca="1" si="2041"/>
        <v/>
      </c>
      <c r="N4343" s="44" t="str">
        <f t="shared" ca="1" si="2042"/>
        <v/>
      </c>
      <c r="O4343" s="108" t="str">
        <f t="shared" si="2026"/>
        <v/>
      </c>
      <c r="P4343" s="102" t="str">
        <f t="shared" si="2027"/>
        <v/>
      </c>
      <c r="Q4343" s="102" t="str">
        <f t="shared" si="2028"/>
        <v/>
      </c>
      <c r="R4343" s="120" t="str">
        <f t="shared" si="2029"/>
        <v/>
      </c>
      <c r="S4343" s="54" t="str">
        <f t="shared" si="2030"/>
        <v/>
      </c>
      <c r="T4343" s="5" t="str">
        <f t="shared" si="2031"/>
        <v/>
      </c>
      <c r="U4343" s="152" t="str">
        <f t="shared" si="2014"/>
        <v/>
      </c>
      <c r="V4343" s="152" t="str">
        <f t="shared" si="2015"/>
        <v/>
      </c>
      <c r="W4343" s="153" t="str">
        <f t="shared" si="2016"/>
        <v/>
      </c>
      <c r="X4343" s="153" t="str">
        <f t="shared" si="2017"/>
        <v/>
      </c>
      <c r="Y4343" s="153" t="str">
        <f t="shared" si="2018"/>
        <v/>
      </c>
      <c r="Z4343" s="153" t="str">
        <f t="shared" si="2019"/>
        <v/>
      </c>
      <c r="AA4343" s="152" t="str">
        <f t="shared" si="2020"/>
        <v/>
      </c>
      <c r="AB4343" s="152" t="str">
        <f t="shared" si="2021"/>
        <v/>
      </c>
      <c r="AC4343" s="154" t="str">
        <f t="shared" si="2032"/>
        <v/>
      </c>
      <c r="AD4343" s="154" t="str">
        <f t="shared" si="2033"/>
        <v/>
      </c>
      <c r="AE4343" s="3" t="str">
        <f t="shared" si="2034"/>
        <v/>
      </c>
      <c r="AF4343" s="3" t="str">
        <f t="shared" si="2035"/>
        <v/>
      </c>
      <c r="AG4343" s="3" t="str">
        <f t="shared" si="2036"/>
        <v/>
      </c>
      <c r="AH4343" s="4" t="str">
        <f t="shared" si="2037"/>
        <v/>
      </c>
      <c r="AI4343" s="75" t="str">
        <f t="shared" si="2038"/>
        <v/>
      </c>
      <c r="AJ4343" s="75" t="str">
        <f t="shared" si="2039"/>
        <v/>
      </c>
    </row>
    <row r="4344" spans="1:36">
      <c r="A4344" s="41" t="str">
        <f t="shared" si="2022"/>
        <v/>
      </c>
      <c r="B4344" s="150" t="str">
        <f>IF(ISNUMBER(A4344),INDEX('MetaTrader Import'!$H$13:$J$5893,TRUNC(((A4344-$A$39+1)-1)/3)+1,MOD((A4344-$A$39+1)-1,3)+1),"")</f>
        <v/>
      </c>
      <c r="C4344" s="43" t="str">
        <f t="shared" si="2023"/>
        <v/>
      </c>
      <c r="D4344" s="43" t="str">
        <f t="shared" ca="1" si="2013"/>
        <v/>
      </c>
      <c r="E4344" s="43" t="str">
        <f t="shared" si="2024"/>
        <v/>
      </c>
      <c r="F4344" s="43" t="str">
        <f t="shared" si="2025"/>
        <v/>
      </c>
      <c r="G4344" s="43" t="str">
        <f>IF(A4344&lt;&gt;"",IF(A4344&lt;Data!$G$11*0.25,$C$13/$G$32,IF(A4344&gt;Data!$G$11*0.25,$C$13,$C$13*10)),"")</f>
        <v/>
      </c>
      <c r="H4344" s="43" t="str">
        <f>IF(A4344&lt;&gt;"",IF(Data!$G$9="constant",$C$13,IF(Data!$G$9="squeeze",G4344,F4344)),"")</f>
        <v/>
      </c>
      <c r="I4344" s="38" t="str">
        <f ca="1">IF(ISNUMBER(A4344),NORMINV(RAND(),0,IF(AND(Data!$G$9="squeeze",A4344&lt;Data!$G$11*0.25),$H$32,1)*$C$30*$C$13)*($C$14*$C$12),"")</f>
        <v/>
      </c>
      <c r="J4344" s="42" t="str">
        <f ca="1">IFERROR(IF(Data!$C$6="Real",B4344,I4344+J4343+($C$14*$C$12)*(NORMINV(RAND(),$C$15,CHOOSE($G$13,$C$13,F4344,G4344)))),"")</f>
        <v/>
      </c>
      <c r="K4344" s="88" t="str">
        <f>IF(ISNUMBER(A4344), IF($G$16="fixed",$G$17,MIN(H4344*Data!$C$7*$C$16*0.5,$C$17*Data!$C$7))*$C$12,"")</f>
        <v/>
      </c>
      <c r="L4344" s="42" t="str">
        <f t="shared" ca="1" si="2040"/>
        <v/>
      </c>
      <c r="M4344" s="44" t="str">
        <f t="shared" ca="1" si="2041"/>
        <v/>
      </c>
      <c r="N4344" s="44" t="str">
        <f t="shared" ca="1" si="2042"/>
        <v/>
      </c>
      <c r="O4344" s="108" t="str">
        <f t="shared" si="2026"/>
        <v/>
      </c>
      <c r="P4344" s="102" t="str">
        <f t="shared" si="2027"/>
        <v/>
      </c>
      <c r="Q4344" s="102" t="str">
        <f t="shared" si="2028"/>
        <v/>
      </c>
      <c r="R4344" s="120" t="str">
        <f t="shared" si="2029"/>
        <v/>
      </c>
      <c r="S4344" s="54" t="str">
        <f t="shared" si="2030"/>
        <v/>
      </c>
      <c r="T4344" s="5" t="str">
        <f t="shared" si="2031"/>
        <v/>
      </c>
      <c r="U4344" s="152" t="str">
        <f t="shared" si="2014"/>
        <v/>
      </c>
      <c r="V4344" s="152" t="str">
        <f t="shared" si="2015"/>
        <v/>
      </c>
      <c r="W4344" s="153" t="str">
        <f t="shared" si="2016"/>
        <v/>
      </c>
      <c r="X4344" s="153" t="str">
        <f t="shared" si="2017"/>
        <v/>
      </c>
      <c r="Y4344" s="153" t="str">
        <f t="shared" si="2018"/>
        <v/>
      </c>
      <c r="Z4344" s="153" t="str">
        <f t="shared" si="2019"/>
        <v/>
      </c>
      <c r="AA4344" s="152" t="str">
        <f t="shared" si="2020"/>
        <v/>
      </c>
      <c r="AB4344" s="152" t="str">
        <f t="shared" si="2021"/>
        <v/>
      </c>
      <c r="AC4344" s="154" t="str">
        <f t="shared" si="2032"/>
        <v/>
      </c>
      <c r="AD4344" s="154" t="str">
        <f t="shared" si="2033"/>
        <v/>
      </c>
      <c r="AE4344" s="3" t="str">
        <f t="shared" si="2034"/>
        <v/>
      </c>
      <c r="AF4344" s="3" t="str">
        <f t="shared" si="2035"/>
        <v/>
      </c>
      <c r="AG4344" s="3" t="str">
        <f t="shared" si="2036"/>
        <v/>
      </c>
      <c r="AH4344" s="4" t="str">
        <f t="shared" si="2037"/>
        <v/>
      </c>
      <c r="AI4344" s="75" t="str">
        <f t="shared" si="2038"/>
        <v/>
      </c>
      <c r="AJ4344" s="75" t="str">
        <f t="shared" si="2039"/>
        <v/>
      </c>
    </row>
    <row r="4345" spans="1:36">
      <c r="A4345" s="41" t="str">
        <f t="shared" si="2022"/>
        <v/>
      </c>
      <c r="B4345" s="150" t="str">
        <f>IF(ISNUMBER(A4345),INDEX('MetaTrader Import'!$H$13:$J$5893,TRUNC(((A4345-$A$39+1)-1)/3)+1,MOD((A4345-$A$39+1)-1,3)+1),"")</f>
        <v/>
      </c>
      <c r="C4345" s="43" t="str">
        <f t="shared" si="2023"/>
        <v/>
      </c>
      <c r="D4345" s="43" t="str">
        <f t="shared" ca="1" si="2013"/>
        <v/>
      </c>
      <c r="E4345" s="43" t="str">
        <f t="shared" si="2024"/>
        <v/>
      </c>
      <c r="F4345" s="43" t="str">
        <f t="shared" si="2025"/>
        <v/>
      </c>
      <c r="G4345" s="43" t="str">
        <f>IF(A4345&lt;&gt;"",IF(A4345&lt;Data!$G$11*0.25,$C$13/$G$32,IF(A4345&gt;Data!$G$11*0.25,$C$13,$C$13*10)),"")</f>
        <v/>
      </c>
      <c r="H4345" s="43" t="str">
        <f>IF(A4345&lt;&gt;"",IF(Data!$G$9="constant",$C$13,IF(Data!$G$9="squeeze",G4345,F4345)),"")</f>
        <v/>
      </c>
      <c r="I4345" s="38" t="str">
        <f ca="1">IF(ISNUMBER(A4345),NORMINV(RAND(),0,IF(AND(Data!$G$9="squeeze",A4345&lt;Data!$G$11*0.25),$H$32,1)*$C$30*$C$13)*($C$14*$C$12),"")</f>
        <v/>
      </c>
      <c r="J4345" s="42" t="str">
        <f ca="1">IFERROR(IF(Data!$C$6="Real",B4345,I4345+J4344+($C$14*$C$12)*(NORMINV(RAND(),$C$15,CHOOSE($G$13,$C$13,F4345,G4345)))),"")</f>
        <v/>
      </c>
      <c r="K4345" s="88" t="str">
        <f>IF(ISNUMBER(A4345), IF($G$16="fixed",$G$17,MIN(H4345*Data!$C$7*$C$16*0.5,$C$17*Data!$C$7))*$C$12,"")</f>
        <v/>
      </c>
      <c r="L4345" s="42" t="str">
        <f t="shared" ca="1" si="2040"/>
        <v/>
      </c>
      <c r="M4345" s="44" t="str">
        <f t="shared" ca="1" si="2041"/>
        <v/>
      </c>
      <c r="N4345" s="44" t="str">
        <f t="shared" ca="1" si="2042"/>
        <v/>
      </c>
      <c r="O4345" s="108" t="str">
        <f t="shared" si="2026"/>
        <v/>
      </c>
      <c r="P4345" s="102" t="str">
        <f t="shared" si="2027"/>
        <v/>
      </c>
      <c r="Q4345" s="102" t="str">
        <f t="shared" si="2028"/>
        <v/>
      </c>
      <c r="R4345" s="120" t="str">
        <f t="shared" si="2029"/>
        <v/>
      </c>
      <c r="S4345" s="54" t="str">
        <f t="shared" si="2030"/>
        <v/>
      </c>
      <c r="T4345" s="5" t="str">
        <f t="shared" si="2031"/>
        <v/>
      </c>
      <c r="U4345" s="152" t="str">
        <f t="shared" si="2014"/>
        <v/>
      </c>
      <c r="V4345" s="152" t="str">
        <f t="shared" si="2015"/>
        <v/>
      </c>
      <c r="W4345" s="153" t="str">
        <f t="shared" si="2016"/>
        <v/>
      </c>
      <c r="X4345" s="153" t="str">
        <f t="shared" si="2017"/>
        <v/>
      </c>
      <c r="Y4345" s="153" t="str">
        <f t="shared" si="2018"/>
        <v/>
      </c>
      <c r="Z4345" s="153" t="str">
        <f t="shared" si="2019"/>
        <v/>
      </c>
      <c r="AA4345" s="152" t="str">
        <f t="shared" si="2020"/>
        <v/>
      </c>
      <c r="AB4345" s="152" t="str">
        <f t="shared" si="2021"/>
        <v/>
      </c>
      <c r="AC4345" s="154" t="str">
        <f t="shared" si="2032"/>
        <v/>
      </c>
      <c r="AD4345" s="154" t="str">
        <f t="shared" si="2033"/>
        <v/>
      </c>
      <c r="AE4345" s="3" t="str">
        <f t="shared" si="2034"/>
        <v/>
      </c>
      <c r="AF4345" s="3" t="str">
        <f t="shared" si="2035"/>
        <v/>
      </c>
      <c r="AG4345" s="3" t="str">
        <f t="shared" si="2036"/>
        <v/>
      </c>
      <c r="AH4345" s="4" t="str">
        <f t="shared" si="2037"/>
        <v/>
      </c>
      <c r="AI4345" s="75" t="str">
        <f t="shared" si="2038"/>
        <v/>
      </c>
      <c r="AJ4345" s="75" t="str">
        <f t="shared" si="2039"/>
        <v/>
      </c>
    </row>
    <row r="4346" spans="1:36">
      <c r="A4346" s="41" t="str">
        <f t="shared" si="2022"/>
        <v/>
      </c>
      <c r="B4346" s="150" t="str">
        <f>IF(ISNUMBER(A4346),INDEX('MetaTrader Import'!$H$13:$J$5893,TRUNC(((A4346-$A$39+1)-1)/3)+1,MOD((A4346-$A$39+1)-1,3)+1),"")</f>
        <v/>
      </c>
      <c r="C4346" s="43" t="str">
        <f t="shared" si="2023"/>
        <v/>
      </c>
      <c r="D4346" s="43" t="str">
        <f t="shared" ca="1" si="2013"/>
        <v/>
      </c>
      <c r="E4346" s="43" t="str">
        <f t="shared" si="2024"/>
        <v/>
      </c>
      <c r="F4346" s="43" t="str">
        <f t="shared" si="2025"/>
        <v/>
      </c>
      <c r="G4346" s="43" t="str">
        <f>IF(A4346&lt;&gt;"",IF(A4346&lt;Data!$G$11*0.25,$C$13/$G$32,IF(A4346&gt;Data!$G$11*0.25,$C$13,$C$13*10)),"")</f>
        <v/>
      </c>
      <c r="H4346" s="43" t="str">
        <f>IF(A4346&lt;&gt;"",IF(Data!$G$9="constant",$C$13,IF(Data!$G$9="squeeze",G4346,F4346)),"")</f>
        <v/>
      </c>
      <c r="I4346" s="38" t="str">
        <f ca="1">IF(ISNUMBER(A4346),NORMINV(RAND(),0,IF(AND(Data!$G$9="squeeze",A4346&lt;Data!$G$11*0.25),$H$32,1)*$C$30*$C$13)*($C$14*$C$12),"")</f>
        <v/>
      </c>
      <c r="J4346" s="42" t="str">
        <f ca="1">IFERROR(IF(Data!$C$6="Real",B4346,I4346+J4345+($C$14*$C$12)*(NORMINV(RAND(),$C$15,CHOOSE($G$13,$C$13,F4346,G4346)))),"")</f>
        <v/>
      </c>
      <c r="K4346" s="88" t="str">
        <f>IF(ISNUMBER(A4346), IF($G$16="fixed",$G$17,MIN(H4346*Data!$C$7*$C$16*0.5,$C$17*Data!$C$7))*$C$12,"")</f>
        <v/>
      </c>
      <c r="L4346" s="42" t="str">
        <f t="shared" ca="1" si="2040"/>
        <v/>
      </c>
      <c r="M4346" s="44" t="str">
        <f t="shared" ca="1" si="2041"/>
        <v/>
      </c>
      <c r="N4346" s="44" t="str">
        <f t="shared" ca="1" si="2042"/>
        <v/>
      </c>
      <c r="O4346" s="108" t="str">
        <f t="shared" si="2026"/>
        <v/>
      </c>
      <c r="P4346" s="102" t="str">
        <f t="shared" si="2027"/>
        <v/>
      </c>
      <c r="Q4346" s="102" t="str">
        <f t="shared" si="2028"/>
        <v/>
      </c>
      <c r="R4346" s="120" t="str">
        <f t="shared" si="2029"/>
        <v/>
      </c>
      <c r="S4346" s="54" t="str">
        <f t="shared" si="2030"/>
        <v/>
      </c>
      <c r="T4346" s="5" t="str">
        <f t="shared" si="2031"/>
        <v/>
      </c>
      <c r="U4346" s="152" t="str">
        <f t="shared" si="2014"/>
        <v/>
      </c>
      <c r="V4346" s="152" t="str">
        <f t="shared" si="2015"/>
        <v/>
      </c>
      <c r="W4346" s="153" t="str">
        <f t="shared" si="2016"/>
        <v/>
      </c>
      <c r="X4346" s="153" t="str">
        <f t="shared" si="2017"/>
        <v/>
      </c>
      <c r="Y4346" s="153" t="str">
        <f t="shared" si="2018"/>
        <v/>
      </c>
      <c r="Z4346" s="153" t="str">
        <f t="shared" si="2019"/>
        <v/>
      </c>
      <c r="AA4346" s="152" t="str">
        <f t="shared" si="2020"/>
        <v/>
      </c>
      <c r="AB4346" s="152" t="str">
        <f t="shared" si="2021"/>
        <v/>
      </c>
      <c r="AC4346" s="154" t="str">
        <f t="shared" si="2032"/>
        <v/>
      </c>
      <c r="AD4346" s="154" t="str">
        <f t="shared" si="2033"/>
        <v/>
      </c>
      <c r="AE4346" s="3" t="str">
        <f t="shared" si="2034"/>
        <v/>
      </c>
      <c r="AF4346" s="3" t="str">
        <f t="shared" si="2035"/>
        <v/>
      </c>
      <c r="AG4346" s="3" t="str">
        <f t="shared" si="2036"/>
        <v/>
      </c>
      <c r="AH4346" s="4" t="str">
        <f t="shared" si="2037"/>
        <v/>
      </c>
      <c r="AI4346" s="75" t="str">
        <f t="shared" si="2038"/>
        <v/>
      </c>
      <c r="AJ4346" s="75" t="str">
        <f t="shared" si="2039"/>
        <v/>
      </c>
    </row>
    <row r="4347" spans="1:36">
      <c r="A4347" s="41" t="str">
        <f t="shared" si="2022"/>
        <v/>
      </c>
      <c r="B4347" s="150" t="str">
        <f>IF(ISNUMBER(A4347),INDEX('MetaTrader Import'!$H$13:$J$5893,TRUNC(((A4347-$A$39+1)-1)/3)+1,MOD((A4347-$A$39+1)-1,3)+1),"")</f>
        <v/>
      </c>
      <c r="C4347" s="43" t="str">
        <f t="shared" si="2023"/>
        <v/>
      </c>
      <c r="D4347" s="43" t="str">
        <f t="shared" ca="1" si="2013"/>
        <v/>
      </c>
      <c r="E4347" s="43" t="str">
        <f t="shared" si="2024"/>
        <v/>
      </c>
      <c r="F4347" s="43" t="str">
        <f t="shared" si="2025"/>
        <v/>
      </c>
      <c r="G4347" s="43" t="str">
        <f>IF(A4347&lt;&gt;"",IF(A4347&lt;Data!$G$11*0.25,$C$13/$G$32,IF(A4347&gt;Data!$G$11*0.25,$C$13,$C$13*10)),"")</f>
        <v/>
      </c>
      <c r="H4347" s="43" t="str">
        <f>IF(A4347&lt;&gt;"",IF(Data!$G$9="constant",$C$13,IF(Data!$G$9="squeeze",G4347,F4347)),"")</f>
        <v/>
      </c>
      <c r="I4347" s="38" t="str">
        <f ca="1">IF(ISNUMBER(A4347),NORMINV(RAND(),0,IF(AND(Data!$G$9="squeeze",A4347&lt;Data!$G$11*0.25),$H$32,1)*$C$30*$C$13)*($C$14*$C$12),"")</f>
        <v/>
      </c>
      <c r="J4347" s="42" t="str">
        <f ca="1">IFERROR(IF(Data!$C$6="Real",B4347,I4347+J4346+($C$14*$C$12)*(NORMINV(RAND(),$C$15,CHOOSE($G$13,$C$13,F4347,G4347)))),"")</f>
        <v/>
      </c>
      <c r="K4347" s="88" t="str">
        <f>IF(ISNUMBER(A4347), IF($G$16="fixed",$G$17,MIN(H4347*Data!$C$7*$C$16*0.5,$C$17*Data!$C$7))*$C$12,"")</f>
        <v/>
      </c>
      <c r="L4347" s="42" t="str">
        <f t="shared" ca="1" si="2040"/>
        <v/>
      </c>
      <c r="M4347" s="44" t="str">
        <f t="shared" ca="1" si="2041"/>
        <v/>
      </c>
      <c r="N4347" s="44" t="str">
        <f t="shared" ca="1" si="2042"/>
        <v/>
      </c>
      <c r="O4347" s="108" t="str">
        <f t="shared" si="2026"/>
        <v/>
      </c>
      <c r="P4347" s="102" t="str">
        <f t="shared" si="2027"/>
        <v/>
      </c>
      <c r="Q4347" s="102" t="str">
        <f t="shared" si="2028"/>
        <v/>
      </c>
      <c r="R4347" s="120" t="str">
        <f t="shared" si="2029"/>
        <v/>
      </c>
      <c r="S4347" s="54" t="str">
        <f t="shared" si="2030"/>
        <v/>
      </c>
      <c r="T4347" s="5" t="str">
        <f t="shared" si="2031"/>
        <v/>
      </c>
      <c r="U4347" s="152" t="str">
        <f t="shared" si="2014"/>
        <v/>
      </c>
      <c r="V4347" s="152" t="str">
        <f t="shared" si="2015"/>
        <v/>
      </c>
      <c r="W4347" s="153" t="str">
        <f t="shared" si="2016"/>
        <v/>
      </c>
      <c r="X4347" s="153" t="str">
        <f t="shared" si="2017"/>
        <v/>
      </c>
      <c r="Y4347" s="153" t="str">
        <f t="shared" si="2018"/>
        <v/>
      </c>
      <c r="Z4347" s="153" t="str">
        <f t="shared" si="2019"/>
        <v/>
      </c>
      <c r="AA4347" s="152" t="str">
        <f t="shared" si="2020"/>
        <v/>
      </c>
      <c r="AB4347" s="152" t="str">
        <f t="shared" si="2021"/>
        <v/>
      </c>
      <c r="AC4347" s="154" t="str">
        <f t="shared" si="2032"/>
        <v/>
      </c>
      <c r="AD4347" s="154" t="str">
        <f t="shared" si="2033"/>
        <v/>
      </c>
      <c r="AE4347" s="3" t="str">
        <f t="shared" si="2034"/>
        <v/>
      </c>
      <c r="AF4347" s="3" t="str">
        <f t="shared" si="2035"/>
        <v/>
      </c>
      <c r="AG4347" s="3" t="str">
        <f t="shared" si="2036"/>
        <v/>
      </c>
      <c r="AH4347" s="4" t="str">
        <f t="shared" si="2037"/>
        <v/>
      </c>
      <c r="AI4347" s="75" t="str">
        <f t="shared" si="2038"/>
        <v/>
      </c>
      <c r="AJ4347" s="75" t="str">
        <f t="shared" si="2039"/>
        <v/>
      </c>
    </row>
    <row r="4348" spans="1:36">
      <c r="A4348" s="41" t="str">
        <f t="shared" si="2022"/>
        <v/>
      </c>
      <c r="B4348" s="150" t="str">
        <f>IF(ISNUMBER(A4348),INDEX('MetaTrader Import'!$H$13:$J$5893,TRUNC(((A4348-$A$39+1)-1)/3)+1,MOD((A4348-$A$39+1)-1,3)+1),"")</f>
        <v/>
      </c>
      <c r="C4348" s="43" t="str">
        <f t="shared" si="2023"/>
        <v/>
      </c>
      <c r="D4348" s="43" t="str">
        <f t="shared" ca="1" si="2013"/>
        <v/>
      </c>
      <c r="E4348" s="43" t="str">
        <f t="shared" si="2024"/>
        <v/>
      </c>
      <c r="F4348" s="43" t="str">
        <f t="shared" si="2025"/>
        <v/>
      </c>
      <c r="G4348" s="43" t="str">
        <f>IF(A4348&lt;&gt;"",IF(A4348&lt;Data!$G$11*0.25,$C$13/$G$32,IF(A4348&gt;Data!$G$11*0.25,$C$13,$C$13*10)),"")</f>
        <v/>
      </c>
      <c r="H4348" s="43" t="str">
        <f>IF(A4348&lt;&gt;"",IF(Data!$G$9="constant",$C$13,IF(Data!$G$9="squeeze",G4348,F4348)),"")</f>
        <v/>
      </c>
      <c r="I4348" s="38" t="str">
        <f ca="1">IF(ISNUMBER(A4348),NORMINV(RAND(),0,IF(AND(Data!$G$9="squeeze",A4348&lt;Data!$G$11*0.25),$H$32,1)*$C$30*$C$13)*($C$14*$C$12),"")</f>
        <v/>
      </c>
      <c r="J4348" s="42" t="str">
        <f ca="1">IFERROR(IF(Data!$C$6="Real",B4348,I4348+J4347+($C$14*$C$12)*(NORMINV(RAND(),$C$15,CHOOSE($G$13,$C$13,F4348,G4348)))),"")</f>
        <v/>
      </c>
      <c r="K4348" s="88" t="str">
        <f>IF(ISNUMBER(A4348), IF($G$16="fixed",$G$17,MIN(H4348*Data!$C$7*$C$16*0.5,$C$17*Data!$C$7))*$C$12,"")</f>
        <v/>
      </c>
      <c r="L4348" s="42" t="str">
        <f t="shared" ca="1" si="2040"/>
        <v/>
      </c>
      <c r="M4348" s="44" t="str">
        <f t="shared" ca="1" si="2041"/>
        <v/>
      </c>
      <c r="N4348" s="44" t="str">
        <f t="shared" ca="1" si="2042"/>
        <v/>
      </c>
      <c r="O4348" s="108" t="str">
        <f t="shared" si="2026"/>
        <v/>
      </c>
      <c r="P4348" s="102" t="str">
        <f t="shared" si="2027"/>
        <v/>
      </c>
      <c r="Q4348" s="102" t="str">
        <f t="shared" si="2028"/>
        <v/>
      </c>
      <c r="R4348" s="120" t="str">
        <f t="shared" si="2029"/>
        <v/>
      </c>
      <c r="S4348" s="54" t="str">
        <f t="shared" si="2030"/>
        <v/>
      </c>
      <c r="T4348" s="5" t="str">
        <f t="shared" si="2031"/>
        <v/>
      </c>
      <c r="U4348" s="152" t="str">
        <f t="shared" si="2014"/>
        <v/>
      </c>
      <c r="V4348" s="152" t="str">
        <f t="shared" si="2015"/>
        <v/>
      </c>
      <c r="W4348" s="153" t="str">
        <f t="shared" si="2016"/>
        <v/>
      </c>
      <c r="X4348" s="153" t="str">
        <f t="shared" si="2017"/>
        <v/>
      </c>
      <c r="Y4348" s="153" t="str">
        <f t="shared" si="2018"/>
        <v/>
      </c>
      <c r="Z4348" s="153" t="str">
        <f t="shared" si="2019"/>
        <v/>
      </c>
      <c r="AA4348" s="152" t="str">
        <f t="shared" si="2020"/>
        <v/>
      </c>
      <c r="AB4348" s="152" t="str">
        <f t="shared" si="2021"/>
        <v/>
      </c>
      <c r="AC4348" s="154" t="str">
        <f t="shared" si="2032"/>
        <v/>
      </c>
      <c r="AD4348" s="154" t="str">
        <f t="shared" si="2033"/>
        <v/>
      </c>
      <c r="AE4348" s="3" t="str">
        <f t="shared" si="2034"/>
        <v/>
      </c>
      <c r="AF4348" s="3" t="str">
        <f t="shared" si="2035"/>
        <v/>
      </c>
      <c r="AG4348" s="3" t="str">
        <f t="shared" si="2036"/>
        <v/>
      </c>
      <c r="AH4348" s="4" t="str">
        <f t="shared" si="2037"/>
        <v/>
      </c>
      <c r="AI4348" s="75" t="str">
        <f t="shared" si="2038"/>
        <v/>
      </c>
      <c r="AJ4348" s="75" t="str">
        <f t="shared" si="2039"/>
        <v/>
      </c>
    </row>
    <row r="4349" spans="1:36">
      <c r="A4349" s="41" t="str">
        <f t="shared" si="2022"/>
        <v/>
      </c>
      <c r="B4349" s="150" t="str">
        <f>IF(ISNUMBER(A4349),INDEX('MetaTrader Import'!$H$13:$J$5893,TRUNC(((A4349-$A$39+1)-1)/3)+1,MOD((A4349-$A$39+1)-1,3)+1),"")</f>
        <v/>
      </c>
      <c r="C4349" s="43" t="str">
        <f t="shared" si="2023"/>
        <v/>
      </c>
      <c r="D4349" s="43" t="str">
        <f t="shared" ca="1" si="2013"/>
        <v/>
      </c>
      <c r="E4349" s="43" t="str">
        <f t="shared" si="2024"/>
        <v/>
      </c>
      <c r="F4349" s="43" t="str">
        <f t="shared" si="2025"/>
        <v/>
      </c>
      <c r="G4349" s="43" t="str">
        <f>IF(A4349&lt;&gt;"",IF(A4349&lt;Data!$G$11*0.25,$C$13/$G$32,IF(A4349&gt;Data!$G$11*0.25,$C$13,$C$13*10)),"")</f>
        <v/>
      </c>
      <c r="H4349" s="43" t="str">
        <f>IF(A4349&lt;&gt;"",IF(Data!$G$9="constant",$C$13,IF(Data!$G$9="squeeze",G4349,F4349)),"")</f>
        <v/>
      </c>
      <c r="I4349" s="38" t="str">
        <f ca="1">IF(ISNUMBER(A4349),NORMINV(RAND(),0,IF(AND(Data!$G$9="squeeze",A4349&lt;Data!$G$11*0.25),$H$32,1)*$C$30*$C$13)*($C$14*$C$12),"")</f>
        <v/>
      </c>
      <c r="J4349" s="42" t="str">
        <f ca="1">IFERROR(IF(Data!$C$6="Real",B4349,I4349+J4348+($C$14*$C$12)*(NORMINV(RAND(),$C$15,CHOOSE($G$13,$C$13,F4349,G4349)))),"")</f>
        <v/>
      </c>
      <c r="K4349" s="88" t="str">
        <f>IF(ISNUMBER(A4349), IF($G$16="fixed",$G$17,MIN(H4349*Data!$C$7*$C$16*0.5,$C$17*Data!$C$7))*$C$12,"")</f>
        <v/>
      </c>
      <c r="L4349" s="42" t="str">
        <f t="shared" ca="1" si="2040"/>
        <v/>
      </c>
      <c r="M4349" s="44" t="str">
        <f t="shared" ca="1" si="2041"/>
        <v/>
      </c>
      <c r="N4349" s="44" t="str">
        <f t="shared" ca="1" si="2042"/>
        <v/>
      </c>
      <c r="O4349" s="108" t="str">
        <f t="shared" si="2026"/>
        <v/>
      </c>
      <c r="P4349" s="102" t="str">
        <f t="shared" si="2027"/>
        <v/>
      </c>
      <c r="Q4349" s="102" t="str">
        <f t="shared" si="2028"/>
        <v/>
      </c>
      <c r="R4349" s="120" t="str">
        <f t="shared" si="2029"/>
        <v/>
      </c>
      <c r="S4349" s="54" t="str">
        <f t="shared" si="2030"/>
        <v/>
      </c>
      <c r="T4349" s="5" t="str">
        <f t="shared" si="2031"/>
        <v/>
      </c>
      <c r="U4349" s="152" t="str">
        <f t="shared" si="2014"/>
        <v/>
      </c>
      <c r="V4349" s="152" t="str">
        <f t="shared" si="2015"/>
        <v/>
      </c>
      <c r="W4349" s="153" t="str">
        <f t="shared" si="2016"/>
        <v/>
      </c>
      <c r="X4349" s="153" t="str">
        <f t="shared" si="2017"/>
        <v/>
      </c>
      <c r="Y4349" s="153" t="str">
        <f t="shared" si="2018"/>
        <v/>
      </c>
      <c r="Z4349" s="153" t="str">
        <f t="shared" si="2019"/>
        <v/>
      </c>
      <c r="AA4349" s="152" t="str">
        <f t="shared" si="2020"/>
        <v/>
      </c>
      <c r="AB4349" s="152" t="str">
        <f t="shared" si="2021"/>
        <v/>
      </c>
      <c r="AC4349" s="154" t="str">
        <f t="shared" si="2032"/>
        <v/>
      </c>
      <c r="AD4349" s="154" t="str">
        <f t="shared" si="2033"/>
        <v/>
      </c>
      <c r="AE4349" s="3" t="str">
        <f t="shared" si="2034"/>
        <v/>
      </c>
      <c r="AF4349" s="3" t="str">
        <f t="shared" si="2035"/>
        <v/>
      </c>
      <c r="AG4349" s="3" t="str">
        <f t="shared" si="2036"/>
        <v/>
      </c>
      <c r="AH4349" s="4" t="str">
        <f t="shared" si="2037"/>
        <v/>
      </c>
      <c r="AI4349" s="75" t="str">
        <f t="shared" si="2038"/>
        <v/>
      </c>
      <c r="AJ4349" s="75" t="str">
        <f t="shared" si="2039"/>
        <v/>
      </c>
    </row>
    <row r="4350" spans="1:36">
      <c r="A4350" s="41" t="str">
        <f t="shared" si="2022"/>
        <v/>
      </c>
      <c r="B4350" s="150" t="str">
        <f>IF(ISNUMBER(A4350),INDEX('MetaTrader Import'!$H$13:$J$5893,TRUNC(((A4350-$A$39+1)-1)/3)+1,MOD((A4350-$A$39+1)-1,3)+1),"")</f>
        <v/>
      </c>
      <c r="C4350" s="43" t="str">
        <f t="shared" si="2023"/>
        <v/>
      </c>
      <c r="D4350" s="43" t="str">
        <f t="shared" ca="1" si="2013"/>
        <v/>
      </c>
      <c r="E4350" s="43" t="str">
        <f t="shared" si="2024"/>
        <v/>
      </c>
      <c r="F4350" s="43" t="str">
        <f t="shared" si="2025"/>
        <v/>
      </c>
      <c r="G4350" s="43" t="str">
        <f>IF(A4350&lt;&gt;"",IF(A4350&lt;Data!$G$11*0.25,$C$13/$G$32,IF(A4350&gt;Data!$G$11*0.25,$C$13,$C$13*10)),"")</f>
        <v/>
      </c>
      <c r="H4350" s="43" t="str">
        <f>IF(A4350&lt;&gt;"",IF(Data!$G$9="constant",$C$13,IF(Data!$G$9="squeeze",G4350,F4350)),"")</f>
        <v/>
      </c>
      <c r="I4350" s="38" t="str">
        <f ca="1">IF(ISNUMBER(A4350),NORMINV(RAND(),0,IF(AND(Data!$G$9="squeeze",A4350&lt;Data!$G$11*0.25),$H$32,1)*$C$30*$C$13)*($C$14*$C$12),"")</f>
        <v/>
      </c>
      <c r="J4350" s="42" t="str">
        <f ca="1">IFERROR(IF(Data!$C$6="Real",B4350,I4350+J4349+($C$14*$C$12)*(NORMINV(RAND(),$C$15,CHOOSE($G$13,$C$13,F4350,G4350)))),"")</f>
        <v/>
      </c>
      <c r="K4350" s="88" t="str">
        <f>IF(ISNUMBER(A4350), IF($G$16="fixed",$G$17,MIN(H4350*Data!$C$7*$C$16*0.5,$C$17*Data!$C$7))*$C$12,"")</f>
        <v/>
      </c>
      <c r="L4350" s="42" t="str">
        <f t="shared" ca="1" si="2040"/>
        <v/>
      </c>
      <c r="M4350" s="44" t="str">
        <f t="shared" ca="1" si="2041"/>
        <v/>
      </c>
      <c r="N4350" s="44" t="str">
        <f t="shared" ca="1" si="2042"/>
        <v/>
      </c>
      <c r="O4350" s="108" t="str">
        <f t="shared" si="2026"/>
        <v/>
      </c>
      <c r="P4350" s="102" t="str">
        <f t="shared" si="2027"/>
        <v/>
      </c>
      <c r="Q4350" s="102" t="str">
        <f t="shared" si="2028"/>
        <v/>
      </c>
      <c r="R4350" s="120" t="str">
        <f t="shared" si="2029"/>
        <v/>
      </c>
      <c r="S4350" s="54" t="str">
        <f t="shared" si="2030"/>
        <v/>
      </c>
      <c r="T4350" s="5" t="str">
        <f t="shared" si="2031"/>
        <v/>
      </c>
      <c r="U4350" s="152" t="str">
        <f t="shared" si="2014"/>
        <v/>
      </c>
      <c r="V4350" s="152" t="str">
        <f t="shared" si="2015"/>
        <v/>
      </c>
      <c r="W4350" s="153" t="str">
        <f t="shared" si="2016"/>
        <v/>
      </c>
      <c r="X4350" s="153" t="str">
        <f t="shared" si="2017"/>
        <v/>
      </c>
      <c r="Y4350" s="153" t="str">
        <f t="shared" si="2018"/>
        <v/>
      </c>
      <c r="Z4350" s="153" t="str">
        <f t="shared" si="2019"/>
        <v/>
      </c>
      <c r="AA4350" s="152" t="str">
        <f t="shared" si="2020"/>
        <v/>
      </c>
      <c r="AB4350" s="152" t="str">
        <f t="shared" si="2021"/>
        <v/>
      </c>
      <c r="AC4350" s="154" t="str">
        <f t="shared" si="2032"/>
        <v/>
      </c>
      <c r="AD4350" s="154" t="str">
        <f t="shared" si="2033"/>
        <v/>
      </c>
      <c r="AE4350" s="3" t="str">
        <f t="shared" si="2034"/>
        <v/>
      </c>
      <c r="AF4350" s="3" t="str">
        <f t="shared" si="2035"/>
        <v/>
      </c>
      <c r="AG4350" s="3" t="str">
        <f t="shared" si="2036"/>
        <v/>
      </c>
      <c r="AH4350" s="4" t="str">
        <f t="shared" si="2037"/>
        <v/>
      </c>
      <c r="AI4350" s="75" t="str">
        <f t="shared" si="2038"/>
        <v/>
      </c>
      <c r="AJ4350" s="75" t="str">
        <f t="shared" si="2039"/>
        <v/>
      </c>
    </row>
    <row r="4351" spans="1:36">
      <c r="A4351" s="41" t="str">
        <f t="shared" si="2022"/>
        <v/>
      </c>
      <c r="B4351" s="150" t="str">
        <f>IF(ISNUMBER(A4351),INDEX('MetaTrader Import'!$H$13:$J$5893,TRUNC(((A4351-$A$39+1)-1)/3)+1,MOD((A4351-$A$39+1)-1,3)+1),"")</f>
        <v/>
      </c>
      <c r="C4351" s="43" t="str">
        <f t="shared" si="2023"/>
        <v/>
      </c>
      <c r="D4351" s="43" t="str">
        <f t="shared" ca="1" si="2013"/>
        <v/>
      </c>
      <c r="E4351" s="43" t="str">
        <f t="shared" si="2024"/>
        <v/>
      </c>
      <c r="F4351" s="43" t="str">
        <f t="shared" si="2025"/>
        <v/>
      </c>
      <c r="G4351" s="43" t="str">
        <f>IF(A4351&lt;&gt;"",IF(A4351&lt;Data!$G$11*0.25,$C$13/$G$32,IF(A4351&gt;Data!$G$11*0.25,$C$13,$C$13*10)),"")</f>
        <v/>
      </c>
      <c r="H4351" s="43" t="str">
        <f>IF(A4351&lt;&gt;"",IF(Data!$G$9="constant",$C$13,IF(Data!$G$9="squeeze",G4351,F4351)),"")</f>
        <v/>
      </c>
      <c r="I4351" s="38" t="str">
        <f ca="1">IF(ISNUMBER(A4351),NORMINV(RAND(),0,IF(AND(Data!$G$9="squeeze",A4351&lt;Data!$G$11*0.25),$H$32,1)*$C$30*$C$13)*($C$14*$C$12),"")</f>
        <v/>
      </c>
      <c r="J4351" s="42" t="str">
        <f ca="1">IFERROR(IF(Data!$C$6="Real",B4351,I4351+J4350+($C$14*$C$12)*(NORMINV(RAND(),$C$15,CHOOSE($G$13,$C$13,F4351,G4351)))),"")</f>
        <v/>
      </c>
      <c r="K4351" s="88" t="str">
        <f>IF(ISNUMBER(A4351), IF($G$16="fixed",$G$17,MIN(H4351*Data!$C$7*$C$16*0.5,$C$17*Data!$C$7))*$C$12,"")</f>
        <v/>
      </c>
      <c r="L4351" s="42" t="str">
        <f t="shared" ca="1" si="2040"/>
        <v/>
      </c>
      <c r="M4351" s="44" t="str">
        <f t="shared" ca="1" si="2041"/>
        <v/>
      </c>
      <c r="N4351" s="44" t="str">
        <f t="shared" ca="1" si="2042"/>
        <v/>
      </c>
      <c r="O4351" s="108" t="str">
        <f t="shared" si="2026"/>
        <v/>
      </c>
      <c r="P4351" s="102" t="str">
        <f t="shared" si="2027"/>
        <v/>
      </c>
      <c r="Q4351" s="102" t="str">
        <f t="shared" si="2028"/>
        <v/>
      </c>
      <c r="R4351" s="120" t="str">
        <f t="shared" si="2029"/>
        <v/>
      </c>
      <c r="S4351" s="54" t="str">
        <f t="shared" si="2030"/>
        <v/>
      </c>
      <c r="T4351" s="5" t="str">
        <f t="shared" si="2031"/>
        <v/>
      </c>
      <c r="U4351" s="152" t="str">
        <f t="shared" si="2014"/>
        <v/>
      </c>
      <c r="V4351" s="152" t="str">
        <f t="shared" si="2015"/>
        <v/>
      </c>
      <c r="W4351" s="153" t="str">
        <f t="shared" si="2016"/>
        <v/>
      </c>
      <c r="X4351" s="153" t="str">
        <f t="shared" si="2017"/>
        <v/>
      </c>
      <c r="Y4351" s="153" t="str">
        <f t="shared" si="2018"/>
        <v/>
      </c>
      <c r="Z4351" s="153" t="str">
        <f t="shared" si="2019"/>
        <v/>
      </c>
      <c r="AA4351" s="152" t="str">
        <f t="shared" si="2020"/>
        <v/>
      </c>
      <c r="AB4351" s="152" t="str">
        <f t="shared" si="2021"/>
        <v/>
      </c>
      <c r="AC4351" s="154" t="str">
        <f t="shared" si="2032"/>
        <v/>
      </c>
      <c r="AD4351" s="154" t="str">
        <f t="shared" si="2033"/>
        <v/>
      </c>
      <c r="AE4351" s="3" t="str">
        <f t="shared" si="2034"/>
        <v/>
      </c>
      <c r="AF4351" s="3" t="str">
        <f t="shared" si="2035"/>
        <v/>
      </c>
      <c r="AG4351" s="3" t="str">
        <f t="shared" si="2036"/>
        <v/>
      </c>
      <c r="AH4351" s="4" t="str">
        <f t="shared" si="2037"/>
        <v/>
      </c>
      <c r="AI4351" s="75" t="str">
        <f t="shared" si="2038"/>
        <v/>
      </c>
      <c r="AJ4351" s="75" t="str">
        <f t="shared" si="2039"/>
        <v/>
      </c>
    </row>
    <row r="4352" spans="1:36">
      <c r="A4352" s="41" t="str">
        <f t="shared" si="2022"/>
        <v/>
      </c>
      <c r="B4352" s="150" t="str">
        <f>IF(ISNUMBER(A4352),INDEX('MetaTrader Import'!$H$13:$J$5893,TRUNC(((A4352-$A$39+1)-1)/3)+1,MOD((A4352-$A$39+1)-1,3)+1),"")</f>
        <v/>
      </c>
      <c r="C4352" s="43" t="str">
        <f t="shared" si="2023"/>
        <v/>
      </c>
      <c r="D4352" s="43" t="str">
        <f t="shared" ca="1" si="2013"/>
        <v/>
      </c>
      <c r="E4352" s="43" t="str">
        <f t="shared" si="2024"/>
        <v/>
      </c>
      <c r="F4352" s="43" t="str">
        <f t="shared" si="2025"/>
        <v/>
      </c>
      <c r="G4352" s="43" t="str">
        <f>IF(A4352&lt;&gt;"",IF(A4352&lt;Data!$G$11*0.25,$C$13/$G$32,IF(A4352&gt;Data!$G$11*0.25,$C$13,$C$13*10)),"")</f>
        <v/>
      </c>
      <c r="H4352" s="43" t="str">
        <f>IF(A4352&lt;&gt;"",IF(Data!$G$9="constant",$C$13,IF(Data!$G$9="squeeze",G4352,F4352)),"")</f>
        <v/>
      </c>
      <c r="I4352" s="38" t="str">
        <f ca="1">IF(ISNUMBER(A4352),NORMINV(RAND(),0,IF(AND(Data!$G$9="squeeze",A4352&lt;Data!$G$11*0.25),$H$32,1)*$C$30*$C$13)*($C$14*$C$12),"")</f>
        <v/>
      </c>
      <c r="J4352" s="42" t="str">
        <f ca="1">IFERROR(IF(Data!$C$6="Real",B4352,I4352+J4351+($C$14*$C$12)*(NORMINV(RAND(),$C$15,CHOOSE($G$13,$C$13,F4352,G4352)))),"")</f>
        <v/>
      </c>
      <c r="K4352" s="88" t="str">
        <f>IF(ISNUMBER(A4352), IF($G$16="fixed",$G$17,MIN(H4352*Data!$C$7*$C$16*0.5,$C$17*Data!$C$7))*$C$12,"")</f>
        <v/>
      </c>
      <c r="L4352" s="42" t="str">
        <f t="shared" ca="1" si="2040"/>
        <v/>
      </c>
      <c r="M4352" s="44" t="str">
        <f t="shared" ca="1" si="2041"/>
        <v/>
      </c>
      <c r="N4352" s="44" t="str">
        <f t="shared" ca="1" si="2042"/>
        <v/>
      </c>
      <c r="O4352" s="108" t="str">
        <f t="shared" si="2026"/>
        <v/>
      </c>
      <c r="P4352" s="102" t="str">
        <f t="shared" si="2027"/>
        <v/>
      </c>
      <c r="Q4352" s="102" t="str">
        <f t="shared" si="2028"/>
        <v/>
      </c>
      <c r="R4352" s="120" t="str">
        <f t="shared" si="2029"/>
        <v/>
      </c>
      <c r="S4352" s="54" t="str">
        <f t="shared" si="2030"/>
        <v/>
      </c>
      <c r="T4352" s="5" t="str">
        <f t="shared" si="2031"/>
        <v/>
      </c>
      <c r="U4352" s="152" t="str">
        <f t="shared" si="2014"/>
        <v/>
      </c>
      <c r="V4352" s="152" t="str">
        <f t="shared" si="2015"/>
        <v/>
      </c>
      <c r="W4352" s="153" t="str">
        <f t="shared" si="2016"/>
        <v/>
      </c>
      <c r="X4352" s="153" t="str">
        <f t="shared" si="2017"/>
        <v/>
      </c>
      <c r="Y4352" s="153" t="str">
        <f t="shared" si="2018"/>
        <v/>
      </c>
      <c r="Z4352" s="153" t="str">
        <f t="shared" si="2019"/>
        <v/>
      </c>
      <c r="AA4352" s="152" t="str">
        <f t="shared" si="2020"/>
        <v/>
      </c>
      <c r="AB4352" s="152" t="str">
        <f t="shared" si="2021"/>
        <v/>
      </c>
      <c r="AC4352" s="154" t="str">
        <f t="shared" si="2032"/>
        <v/>
      </c>
      <c r="AD4352" s="154" t="str">
        <f t="shared" si="2033"/>
        <v/>
      </c>
      <c r="AE4352" s="3" t="str">
        <f t="shared" si="2034"/>
        <v/>
      </c>
      <c r="AF4352" s="3" t="str">
        <f t="shared" si="2035"/>
        <v/>
      </c>
      <c r="AG4352" s="3" t="str">
        <f t="shared" si="2036"/>
        <v/>
      </c>
      <c r="AH4352" s="4" t="str">
        <f t="shared" si="2037"/>
        <v/>
      </c>
      <c r="AI4352" s="75" t="str">
        <f t="shared" si="2038"/>
        <v/>
      </c>
      <c r="AJ4352" s="75" t="str">
        <f t="shared" si="2039"/>
        <v/>
      </c>
    </row>
    <row r="4353" spans="1:36">
      <c r="A4353" s="41" t="str">
        <f t="shared" si="2022"/>
        <v/>
      </c>
      <c r="B4353" s="150" t="str">
        <f>IF(ISNUMBER(A4353),INDEX('MetaTrader Import'!$H$13:$J$5893,TRUNC(((A4353-$A$39+1)-1)/3)+1,MOD((A4353-$A$39+1)-1,3)+1),"")</f>
        <v/>
      </c>
      <c r="C4353" s="43" t="str">
        <f t="shared" si="2023"/>
        <v/>
      </c>
      <c r="D4353" s="43" t="str">
        <f t="shared" ca="1" si="2013"/>
        <v/>
      </c>
      <c r="E4353" s="43" t="str">
        <f t="shared" si="2024"/>
        <v/>
      </c>
      <c r="F4353" s="43" t="str">
        <f t="shared" si="2025"/>
        <v/>
      </c>
      <c r="G4353" s="43" t="str">
        <f>IF(A4353&lt;&gt;"",IF(A4353&lt;Data!$G$11*0.25,$C$13/$G$32,IF(A4353&gt;Data!$G$11*0.25,$C$13,$C$13*10)),"")</f>
        <v/>
      </c>
      <c r="H4353" s="43" t="str">
        <f>IF(A4353&lt;&gt;"",IF(Data!$G$9="constant",$C$13,IF(Data!$G$9="squeeze",G4353,F4353)),"")</f>
        <v/>
      </c>
      <c r="I4353" s="38" t="str">
        <f ca="1">IF(ISNUMBER(A4353),NORMINV(RAND(),0,IF(AND(Data!$G$9="squeeze",A4353&lt;Data!$G$11*0.25),$H$32,1)*$C$30*$C$13)*($C$14*$C$12),"")</f>
        <v/>
      </c>
      <c r="J4353" s="42" t="str">
        <f ca="1">IFERROR(IF(Data!$C$6="Real",B4353,I4353+J4352+($C$14*$C$12)*(NORMINV(RAND(),$C$15,CHOOSE($G$13,$C$13,F4353,G4353)))),"")</f>
        <v/>
      </c>
      <c r="K4353" s="88" t="str">
        <f>IF(ISNUMBER(A4353), IF($G$16="fixed",$G$17,MIN(H4353*Data!$C$7*$C$16*0.5,$C$17*Data!$C$7))*$C$12,"")</f>
        <v/>
      </c>
      <c r="L4353" s="42" t="str">
        <f t="shared" ca="1" si="2040"/>
        <v/>
      </c>
      <c r="M4353" s="44" t="str">
        <f t="shared" ca="1" si="2041"/>
        <v/>
      </c>
      <c r="N4353" s="44" t="str">
        <f t="shared" ca="1" si="2042"/>
        <v/>
      </c>
      <c r="O4353" s="108" t="str">
        <f t="shared" si="2026"/>
        <v/>
      </c>
      <c r="P4353" s="102" t="str">
        <f t="shared" si="2027"/>
        <v/>
      </c>
      <c r="Q4353" s="102" t="str">
        <f t="shared" si="2028"/>
        <v/>
      </c>
      <c r="R4353" s="120" t="str">
        <f t="shared" si="2029"/>
        <v/>
      </c>
      <c r="S4353" s="54" t="str">
        <f t="shared" si="2030"/>
        <v/>
      </c>
      <c r="T4353" s="5" t="str">
        <f t="shared" si="2031"/>
        <v/>
      </c>
      <c r="U4353" s="152" t="str">
        <f t="shared" si="2014"/>
        <v/>
      </c>
      <c r="V4353" s="152" t="str">
        <f t="shared" si="2015"/>
        <v/>
      </c>
      <c r="W4353" s="153" t="str">
        <f t="shared" si="2016"/>
        <v/>
      </c>
      <c r="X4353" s="153" t="str">
        <f t="shared" si="2017"/>
        <v/>
      </c>
      <c r="Y4353" s="153" t="str">
        <f t="shared" si="2018"/>
        <v/>
      </c>
      <c r="Z4353" s="153" t="str">
        <f t="shared" si="2019"/>
        <v/>
      </c>
      <c r="AA4353" s="152" t="str">
        <f t="shared" si="2020"/>
        <v/>
      </c>
      <c r="AB4353" s="152" t="str">
        <f t="shared" si="2021"/>
        <v/>
      </c>
      <c r="AC4353" s="154" t="str">
        <f t="shared" si="2032"/>
        <v/>
      </c>
      <c r="AD4353" s="154" t="str">
        <f t="shared" si="2033"/>
        <v/>
      </c>
      <c r="AE4353" s="3" t="str">
        <f t="shared" si="2034"/>
        <v/>
      </c>
      <c r="AF4353" s="3" t="str">
        <f t="shared" si="2035"/>
        <v/>
      </c>
      <c r="AG4353" s="3" t="str">
        <f t="shared" si="2036"/>
        <v/>
      </c>
      <c r="AH4353" s="4" t="str">
        <f t="shared" si="2037"/>
        <v/>
      </c>
      <c r="AI4353" s="75" t="str">
        <f t="shared" si="2038"/>
        <v/>
      </c>
      <c r="AJ4353" s="75" t="str">
        <f t="shared" si="2039"/>
        <v/>
      </c>
    </row>
    <row r="4354" spans="1:36">
      <c r="A4354" s="41" t="str">
        <f t="shared" si="2022"/>
        <v/>
      </c>
      <c r="B4354" s="150" t="str">
        <f>IF(ISNUMBER(A4354),INDEX('MetaTrader Import'!$H$13:$J$5893,TRUNC(((A4354-$A$39+1)-1)/3)+1,MOD((A4354-$A$39+1)-1,3)+1),"")</f>
        <v/>
      </c>
      <c r="C4354" s="43" t="str">
        <f t="shared" si="2023"/>
        <v/>
      </c>
      <c r="D4354" s="43" t="str">
        <f t="shared" ca="1" si="2013"/>
        <v/>
      </c>
      <c r="E4354" s="43" t="str">
        <f t="shared" si="2024"/>
        <v/>
      </c>
      <c r="F4354" s="43" t="str">
        <f t="shared" si="2025"/>
        <v/>
      </c>
      <c r="G4354" s="43" t="str">
        <f>IF(A4354&lt;&gt;"",IF(A4354&lt;Data!$G$11*0.25,$C$13/$G$32,IF(A4354&gt;Data!$G$11*0.25,$C$13,$C$13*10)),"")</f>
        <v/>
      </c>
      <c r="H4354" s="43" t="str">
        <f>IF(A4354&lt;&gt;"",IF(Data!$G$9="constant",$C$13,IF(Data!$G$9="squeeze",G4354,F4354)),"")</f>
        <v/>
      </c>
      <c r="I4354" s="38" t="str">
        <f ca="1">IF(ISNUMBER(A4354),NORMINV(RAND(),0,IF(AND(Data!$G$9="squeeze",A4354&lt;Data!$G$11*0.25),$H$32,1)*$C$30*$C$13)*($C$14*$C$12),"")</f>
        <v/>
      </c>
      <c r="J4354" s="42" t="str">
        <f ca="1">IFERROR(IF(Data!$C$6="Real",B4354,I4354+J4353+($C$14*$C$12)*(NORMINV(RAND(),$C$15,CHOOSE($G$13,$C$13,F4354,G4354)))),"")</f>
        <v/>
      </c>
      <c r="K4354" s="88" t="str">
        <f>IF(ISNUMBER(A4354), IF($G$16="fixed",$G$17,MIN(H4354*Data!$C$7*$C$16*0.5,$C$17*Data!$C$7))*$C$12,"")</f>
        <v/>
      </c>
      <c r="L4354" s="42" t="str">
        <f t="shared" ca="1" si="2040"/>
        <v/>
      </c>
      <c r="M4354" s="44" t="str">
        <f t="shared" ca="1" si="2041"/>
        <v/>
      </c>
      <c r="N4354" s="44" t="str">
        <f t="shared" ca="1" si="2042"/>
        <v/>
      </c>
      <c r="O4354" s="108" t="str">
        <f t="shared" si="2026"/>
        <v/>
      </c>
      <c r="P4354" s="102" t="str">
        <f t="shared" si="2027"/>
        <v/>
      </c>
      <c r="Q4354" s="102" t="str">
        <f t="shared" si="2028"/>
        <v/>
      </c>
      <c r="R4354" s="120" t="str">
        <f t="shared" si="2029"/>
        <v/>
      </c>
      <c r="S4354" s="54" t="str">
        <f t="shared" si="2030"/>
        <v/>
      </c>
      <c r="T4354" s="5" t="str">
        <f t="shared" si="2031"/>
        <v/>
      </c>
      <c r="U4354" s="152" t="str">
        <f t="shared" si="2014"/>
        <v/>
      </c>
      <c r="V4354" s="152" t="str">
        <f t="shared" si="2015"/>
        <v/>
      </c>
      <c r="W4354" s="153" t="str">
        <f t="shared" si="2016"/>
        <v/>
      </c>
      <c r="X4354" s="153" t="str">
        <f t="shared" si="2017"/>
        <v/>
      </c>
      <c r="Y4354" s="153" t="str">
        <f t="shared" si="2018"/>
        <v/>
      </c>
      <c r="Z4354" s="153" t="str">
        <f t="shared" si="2019"/>
        <v/>
      </c>
      <c r="AA4354" s="152" t="str">
        <f t="shared" si="2020"/>
        <v/>
      </c>
      <c r="AB4354" s="152" t="str">
        <f t="shared" si="2021"/>
        <v/>
      </c>
      <c r="AC4354" s="154" t="str">
        <f t="shared" si="2032"/>
        <v/>
      </c>
      <c r="AD4354" s="154" t="str">
        <f t="shared" si="2033"/>
        <v/>
      </c>
      <c r="AE4354" s="3" t="str">
        <f t="shared" si="2034"/>
        <v/>
      </c>
      <c r="AF4354" s="3" t="str">
        <f t="shared" si="2035"/>
        <v/>
      </c>
      <c r="AG4354" s="3" t="str">
        <f t="shared" si="2036"/>
        <v/>
      </c>
      <c r="AH4354" s="4" t="str">
        <f t="shared" si="2037"/>
        <v/>
      </c>
      <c r="AI4354" s="75" t="str">
        <f t="shared" si="2038"/>
        <v/>
      </c>
      <c r="AJ4354" s="75" t="str">
        <f t="shared" si="2039"/>
        <v/>
      </c>
    </row>
    <row r="4355" spans="1:36">
      <c r="A4355" s="41" t="str">
        <f t="shared" si="2022"/>
        <v/>
      </c>
      <c r="B4355" s="150" t="str">
        <f>IF(ISNUMBER(A4355),INDEX('MetaTrader Import'!$H$13:$J$5893,TRUNC(((A4355-$A$39+1)-1)/3)+1,MOD((A4355-$A$39+1)-1,3)+1),"")</f>
        <v/>
      </c>
      <c r="C4355" s="43" t="str">
        <f t="shared" si="2023"/>
        <v/>
      </c>
      <c r="D4355" s="43" t="str">
        <f t="shared" ref="D4355:D4418" ca="1" si="2043">IF(A4355&lt;&gt;"",NORMINV(RAND(),($C$23-C4355)*$C$28,$C$27)+NORMINV(RAND(),IF(RAND()&gt;$C$26,$C$25,0),$C$27),"")</f>
        <v/>
      </c>
      <c r="E4355" s="43" t="str">
        <f t="shared" si="2024"/>
        <v/>
      </c>
      <c r="F4355" s="43" t="str">
        <f t="shared" si="2025"/>
        <v/>
      </c>
      <c r="G4355" s="43" t="str">
        <f>IF(A4355&lt;&gt;"",IF(A4355&lt;Data!$G$11*0.25,$C$13/$G$32,IF(A4355&gt;Data!$G$11*0.25,$C$13,$C$13*10)),"")</f>
        <v/>
      </c>
      <c r="H4355" s="43" t="str">
        <f>IF(A4355&lt;&gt;"",IF(Data!$G$9="constant",$C$13,IF(Data!$G$9="squeeze",G4355,F4355)),"")</f>
        <v/>
      </c>
      <c r="I4355" s="38" t="str">
        <f ca="1">IF(ISNUMBER(A4355),NORMINV(RAND(),0,IF(AND(Data!$G$9="squeeze",A4355&lt;Data!$G$11*0.25),$H$32,1)*$C$30*$C$13)*($C$14*$C$12),"")</f>
        <v/>
      </c>
      <c r="J4355" s="42" t="str">
        <f ca="1">IFERROR(IF(Data!$C$6="Real",B4355,I4355+J4354+($C$14*$C$12)*(NORMINV(RAND(),$C$15,CHOOSE($G$13,$C$13,F4355,G4355)))),"")</f>
        <v/>
      </c>
      <c r="K4355" s="88" t="str">
        <f>IF(ISNUMBER(A4355), IF($G$16="fixed",$G$17,MIN(H4355*Data!$C$7*$C$16*0.5,$C$17*Data!$C$7))*$C$12,"")</f>
        <v/>
      </c>
      <c r="L4355" s="42" t="str">
        <f t="shared" ca="1" si="2040"/>
        <v/>
      </c>
      <c r="M4355" s="44" t="str">
        <f t="shared" ca="1" si="2041"/>
        <v/>
      </c>
      <c r="N4355" s="44" t="str">
        <f t="shared" ca="1" si="2042"/>
        <v/>
      </c>
      <c r="O4355" s="108" t="str">
        <f t="shared" si="2026"/>
        <v/>
      </c>
      <c r="P4355" s="102" t="str">
        <f t="shared" si="2027"/>
        <v/>
      </c>
      <c r="Q4355" s="102" t="str">
        <f t="shared" si="2028"/>
        <v/>
      </c>
      <c r="R4355" s="120" t="str">
        <f t="shared" si="2029"/>
        <v/>
      </c>
      <c r="S4355" s="54" t="str">
        <f t="shared" si="2030"/>
        <v/>
      </c>
      <c r="T4355" s="5" t="str">
        <f t="shared" si="2031"/>
        <v/>
      </c>
      <c r="U4355" s="152" t="str">
        <f t="shared" ref="U4355:U4418" si="2044">IF(NOT(ISNUMBER(T4355)),"",IF(S4355=1,T4355,IF(M4355&gt;U4354,M4355,IF(ISNUMBER(U4354),U4354,""))))</f>
        <v/>
      </c>
      <c r="V4355" s="152" t="str">
        <f t="shared" ref="V4355:V4418" si="2045">IF(NOT(ISNUMBER(T4355)),"",IF(S4355=1,T4355,IF(N4355&lt;V4354,N4355,IF(ISNUMBER(V4354),V4354,""))))</f>
        <v/>
      </c>
      <c r="W4355" s="153" t="str">
        <f t="shared" ref="W4355:W4418" si="2046">IF(NOT(ISNUMBER(T4355)),"",MIN($F$24,IF(TRUNC((U4355-T4355)/$E$24*$G$12)+0&gt;IF(ISNUMBER(W4354),W4354,0),TRUNC((U4355-T4355)/$E$24*$G$12)+0,IF(ISNUMBER(W4354),W4354,0))))</f>
        <v/>
      </c>
      <c r="X4355" s="153" t="str">
        <f t="shared" ref="X4355:X4418" si="2047">IF(NOT(ISNUMBER(T4355)),"",MIN($F$24,IF(-TRUNC((V4355-T4355)/$E$24*$G$12)+0&gt;IF(ISNUMBER(X4354),X4354,0),-TRUNC((V4355-T4355)/$E$24*$G$12)+0,IF(ISNUMBER(X4354),X4354,0))))</f>
        <v/>
      </c>
      <c r="Y4355" s="153" t="str">
        <f t="shared" ref="Y4355:Y4418" si="2048">IF(ISNUMBER(W4355),(IF(W4355=0,0,1))*IF(ABS($I$24)=2,POWER(2,W4355-1),W4355)*SIGN($I$24)*$K$24,"")</f>
        <v/>
      </c>
      <c r="Z4355" s="153" t="str">
        <f t="shared" ref="Z4355:Z4418" si="2049">IF(ISNUMBER(X4355),(IF(X4355=0,0,1))*IF(ABS($I$24)=2,POWER(2,X4355-1),X4355)*SIGN($I$24)*$K$24,"")</f>
        <v/>
      </c>
      <c r="AA4355" s="152" t="str">
        <f t="shared" ref="AA4355:AA4418" si="2050">IF(OR(NOT(ISNUMBER(T4355)),W4355&lt;1),"",IF(OR(NOT(ISNUMBER(W4354)),W4354=0),IF(SIGN(Y4355)=1,M4355,N4355),(Y4354*AA4354+(Y4355-Y4354)*IF(SIGN(Y4355)=1,M4355,N4355))/Y4355))</f>
        <v/>
      </c>
      <c r="AB4355" s="152" t="str">
        <f t="shared" ref="AB4355:AB4418" si="2051">IF(OR(NOT(ISNUMBER(T4355)),X4355&lt;1),"",IF(OR(NOT(ISNUMBER(X4354)),X4354=0),IF(SIGN(Z4355)=1,N4355,M4355),(Z4354*AB4354+(Z4355-Z4354)*IF(SIGN(Z4355)=1,N4355,M4355))/Z4355))</f>
        <v/>
      </c>
      <c r="AC4355" s="154" t="str">
        <f t="shared" si="2032"/>
        <v/>
      </c>
      <c r="AD4355" s="154" t="str">
        <f t="shared" si="2033"/>
        <v/>
      </c>
      <c r="AE4355" s="3" t="str">
        <f t="shared" si="2034"/>
        <v/>
      </c>
      <c r="AF4355" s="3" t="str">
        <f t="shared" si="2035"/>
        <v/>
      </c>
      <c r="AG4355" s="3" t="str">
        <f t="shared" si="2036"/>
        <v/>
      </c>
      <c r="AH4355" s="4" t="str">
        <f t="shared" si="2037"/>
        <v/>
      </c>
      <c r="AI4355" s="75" t="str">
        <f t="shared" si="2038"/>
        <v/>
      </c>
      <c r="AJ4355" s="75" t="str">
        <f t="shared" si="2039"/>
        <v/>
      </c>
    </row>
    <row r="4356" spans="1:36">
      <c r="A4356" s="41" t="str">
        <f t="shared" ref="A4356:A4419" si="2052">IFERROR(IF(A4355+1&gt;$C$19,"",A4355+1),"")</f>
        <v/>
      </c>
      <c r="B4356" s="150" t="str">
        <f>IF(ISNUMBER(A4356),INDEX('MetaTrader Import'!$H$13:$J$5893,TRUNC(((A4356-$A$39+1)-1)/3)+1,MOD((A4356-$A$39+1)-1,3)+1),"")</f>
        <v/>
      </c>
      <c r="C4356" s="43" t="str">
        <f t="shared" ref="C4356:C4419" si="2053">IF(A4356&lt;&gt;"",E4355,"")</f>
        <v/>
      </c>
      <c r="D4356" s="43" t="str">
        <f t="shared" ca="1" si="2043"/>
        <v/>
      </c>
      <c r="E4356" s="43" t="str">
        <f t="shared" ref="E4356:E4419" si="2054">IF(A4356&lt;&gt;"",C4356+D4356,"")</f>
        <v/>
      </c>
      <c r="F4356" s="43" t="str">
        <f t="shared" ref="F4356:F4419" si="2055">IF(A4356&lt;&gt;"",$C$13*ABS(E4356)/$C$23,"")</f>
        <v/>
      </c>
      <c r="G4356" s="43" t="str">
        <f>IF(A4356&lt;&gt;"",IF(A4356&lt;Data!$G$11*0.25,$C$13/$G$32,IF(A4356&gt;Data!$G$11*0.25,$C$13,$C$13*10)),"")</f>
        <v/>
      </c>
      <c r="H4356" s="43" t="str">
        <f>IF(A4356&lt;&gt;"",IF(Data!$G$9="constant",$C$13,IF(Data!$G$9="squeeze",G4356,F4356)),"")</f>
        <v/>
      </c>
      <c r="I4356" s="38" t="str">
        <f ca="1">IF(ISNUMBER(A4356),NORMINV(RAND(),0,IF(AND(Data!$G$9="squeeze",A4356&lt;Data!$G$11*0.25),$H$32,1)*$C$30*$C$13)*($C$14*$C$12),"")</f>
        <v/>
      </c>
      <c r="J4356" s="42" t="str">
        <f ca="1">IFERROR(IF(Data!$C$6="Real",B4356,I4356+J4355+($C$14*$C$12)*(NORMINV(RAND(),$C$15,CHOOSE($G$13,$C$13,F4356,G4356)))),"")</f>
        <v/>
      </c>
      <c r="K4356" s="88" t="str">
        <f>IF(ISNUMBER(A4356), IF($G$16="fixed",$G$17,MIN(H4356*Data!$C$7*$C$16*0.5,$C$17*Data!$C$7))*$C$12,"")</f>
        <v/>
      </c>
      <c r="L4356" s="42" t="str">
        <f t="shared" ca="1" si="2040"/>
        <v/>
      </c>
      <c r="M4356" s="44" t="str">
        <f t="shared" ca="1" si="2041"/>
        <v/>
      </c>
      <c r="N4356" s="44" t="str">
        <f t="shared" ca="1" si="2042"/>
        <v/>
      </c>
      <c r="O4356" s="108" t="str">
        <f t="shared" ref="O4356:O4419" si="2056">IF(ISNUMBER(A4356),$G$12*SLOPE(L4342:L4356,A4342:A4356),"")</f>
        <v/>
      </c>
      <c r="P4356" s="102" t="str">
        <f t="shared" ref="P4356:P4419" si="2057">IF(ISNUMBER(A4356),STDEV(L4342:L4356)*$G$12,"")</f>
        <v/>
      </c>
      <c r="Q4356" s="102" t="str">
        <f t="shared" ref="Q4356:Q4419" si="2058">IF(ISNUMBER(A4356),SLOPE(P4342:P4356,A4342:A4356),"")</f>
        <v/>
      </c>
      <c r="R4356" s="120" t="str">
        <f t="shared" ref="R4356:R4419" si="2059">IF(ISNUMBER(A4356),R4355+S4355,"")</f>
        <v/>
      </c>
      <c r="S4356" s="54" t="str">
        <f t="shared" ref="S4356:S4419" si="2060">IF(ISNUMBER(A4356),IF(AND(R4356&lt;$M$24,Q4356&lt;$F$28,ABS(O4356)&lt;$F$27,P4356&lt;$F$26,NOT(ISNUMBER(T4355))),1,0),"")</f>
        <v/>
      </c>
      <c r="T4356" s="5" t="str">
        <f t="shared" ref="T4356:T4419" si="2061">IF(ISNUMBER(A4356),IF(S4356=1,L4356,IF(AG4355="Y","",IF(ISNUMBER(T4355),T4355,""))),"")</f>
        <v/>
      </c>
      <c r="U4356" s="152" t="str">
        <f t="shared" si="2044"/>
        <v/>
      </c>
      <c r="V4356" s="152" t="str">
        <f t="shared" si="2045"/>
        <v/>
      </c>
      <c r="W4356" s="153" t="str">
        <f t="shared" si="2046"/>
        <v/>
      </c>
      <c r="X4356" s="153" t="str">
        <f t="shared" si="2047"/>
        <v/>
      </c>
      <c r="Y4356" s="153" t="str">
        <f t="shared" si="2048"/>
        <v/>
      </c>
      <c r="Z4356" s="153" t="str">
        <f t="shared" si="2049"/>
        <v/>
      </c>
      <c r="AA4356" s="152" t="str">
        <f t="shared" si="2050"/>
        <v/>
      </c>
      <c r="AB4356" s="152" t="str">
        <f t="shared" si="2051"/>
        <v/>
      </c>
      <c r="AC4356" s="154" t="str">
        <f t="shared" ref="AC4356:AC4419" si="2062">IFERROR(-SIGN(Y4356)*(AA4356-IF(SIGN(Y4356)=1,N4356,M4356))*$G$12*ABS(Y4356),"")</f>
        <v/>
      </c>
      <c r="AD4356" s="154" t="str">
        <f t="shared" ref="AD4356:AD4419" si="2063">IFERROR(SIGN(Z4356)*(AB4356-IF(SIGN(Z4356)=1,M4356,N4356))*$G$12*ABS(Z4356),"")</f>
        <v/>
      </c>
      <c r="AE4356" s="3" t="str">
        <f t="shared" ref="AE4356:AE4419" si="2064">IF(ISNUMBER(A4356),IFERROR((IF(ISNUMBER(AC4356),AC4356,0)+IF(ISNUMBER(AD4356),AD4356,0))/(ABS(Y4356)+ABS(Z4356)),0),"")</f>
        <v/>
      </c>
      <c r="AF4356" s="3" t="str">
        <f t="shared" ref="AF4356:AF4419" si="2065">IF(ISNUMBER(A4356),IF(ISNUMBER(AC4356),AC4356,0)+IF(ISNUMBER(AD4356),AD4356,0),"")</f>
        <v/>
      </c>
      <c r="AG4356" s="3" t="str">
        <f t="shared" ref="AG4356:AG4419" si="2066">IF(NOT(ISNUMBER(T4356)),"",IF(OR(AF4356&gt;$G$24,AF4356&lt;-$H$24,A4356+1&gt;$C$19),"Y","N"))</f>
        <v/>
      </c>
      <c r="AH4356" s="4" t="str">
        <f t="shared" ref="AH4356:AH4419" si="2067">IF(AG4356="y",AF4356*10*$C$11,"")</f>
        <v/>
      </c>
      <c r="AI4356" s="75" t="str">
        <f t="shared" ref="AI4356:AI4419" si="2068">IF(ISNUMBER(A4356),IF(ISNUMBER(AH4356),AJ4356,AF4356*10*$C$11+AJ4356),"")</f>
        <v/>
      </c>
      <c r="AJ4356" s="75" t="str">
        <f t="shared" ref="AJ4356:AJ4419" si="2069">IF(ISNUMBER(A4356),AJ4355+IF(ISNUMBER(AH4356),AH4356,0),"")</f>
        <v/>
      </c>
    </row>
    <row r="4357" spans="1:36">
      <c r="A4357" s="41" t="str">
        <f t="shared" si="2052"/>
        <v/>
      </c>
      <c r="B4357" s="150" t="str">
        <f>IF(ISNUMBER(A4357),INDEX('MetaTrader Import'!$H$13:$J$5893,TRUNC(((A4357-$A$39+1)-1)/3)+1,MOD((A4357-$A$39+1)-1,3)+1),"")</f>
        <v/>
      </c>
      <c r="C4357" s="43" t="str">
        <f t="shared" si="2053"/>
        <v/>
      </c>
      <c r="D4357" s="43" t="str">
        <f t="shared" ca="1" si="2043"/>
        <v/>
      </c>
      <c r="E4357" s="43" t="str">
        <f t="shared" si="2054"/>
        <v/>
      </c>
      <c r="F4357" s="43" t="str">
        <f t="shared" si="2055"/>
        <v/>
      </c>
      <c r="G4357" s="43" t="str">
        <f>IF(A4357&lt;&gt;"",IF(A4357&lt;Data!$G$11*0.25,$C$13/$G$32,IF(A4357&gt;Data!$G$11*0.25,$C$13,$C$13*10)),"")</f>
        <v/>
      </c>
      <c r="H4357" s="43" t="str">
        <f>IF(A4357&lt;&gt;"",IF(Data!$G$9="constant",$C$13,IF(Data!$G$9="squeeze",G4357,F4357)),"")</f>
        <v/>
      </c>
      <c r="I4357" s="38" t="str">
        <f ca="1">IF(ISNUMBER(A4357),NORMINV(RAND(),0,IF(AND(Data!$G$9="squeeze",A4357&lt;Data!$G$11*0.25),$H$32,1)*$C$30*$C$13)*($C$14*$C$12),"")</f>
        <v/>
      </c>
      <c r="J4357" s="42" t="str">
        <f ca="1">IFERROR(IF(Data!$C$6="Real",B4357,I4357+J4356+($C$14*$C$12)*(NORMINV(RAND(),$C$15,CHOOSE($G$13,$C$13,F4357,G4357)))),"")</f>
        <v/>
      </c>
      <c r="K4357" s="88" t="str">
        <f>IF(ISNUMBER(A4357), IF($G$16="fixed",$G$17,MIN(H4357*Data!$C$7*$C$16*0.5,$C$17*Data!$C$7))*$C$12,"")</f>
        <v/>
      </c>
      <c r="L4357" s="42" t="str">
        <f t="shared" ca="1" si="2040"/>
        <v/>
      </c>
      <c r="M4357" s="44" t="str">
        <f t="shared" ca="1" si="2041"/>
        <v/>
      </c>
      <c r="N4357" s="44" t="str">
        <f t="shared" ca="1" si="2042"/>
        <v/>
      </c>
      <c r="O4357" s="108" t="str">
        <f t="shared" si="2056"/>
        <v/>
      </c>
      <c r="P4357" s="102" t="str">
        <f t="shared" si="2057"/>
        <v/>
      </c>
      <c r="Q4357" s="102" t="str">
        <f t="shared" si="2058"/>
        <v/>
      </c>
      <c r="R4357" s="120" t="str">
        <f t="shared" si="2059"/>
        <v/>
      </c>
      <c r="S4357" s="54" t="str">
        <f t="shared" si="2060"/>
        <v/>
      </c>
      <c r="T4357" s="5" t="str">
        <f t="shared" si="2061"/>
        <v/>
      </c>
      <c r="U4357" s="152" t="str">
        <f t="shared" si="2044"/>
        <v/>
      </c>
      <c r="V4357" s="152" t="str">
        <f t="shared" si="2045"/>
        <v/>
      </c>
      <c r="W4357" s="153" t="str">
        <f t="shared" si="2046"/>
        <v/>
      </c>
      <c r="X4357" s="153" t="str">
        <f t="shared" si="2047"/>
        <v/>
      </c>
      <c r="Y4357" s="153" t="str">
        <f t="shared" si="2048"/>
        <v/>
      </c>
      <c r="Z4357" s="153" t="str">
        <f t="shared" si="2049"/>
        <v/>
      </c>
      <c r="AA4357" s="152" t="str">
        <f t="shared" si="2050"/>
        <v/>
      </c>
      <c r="AB4357" s="152" t="str">
        <f t="shared" si="2051"/>
        <v/>
      </c>
      <c r="AC4357" s="154" t="str">
        <f t="shared" si="2062"/>
        <v/>
      </c>
      <c r="AD4357" s="154" t="str">
        <f t="shared" si="2063"/>
        <v/>
      </c>
      <c r="AE4357" s="3" t="str">
        <f t="shared" si="2064"/>
        <v/>
      </c>
      <c r="AF4357" s="3" t="str">
        <f t="shared" si="2065"/>
        <v/>
      </c>
      <c r="AG4357" s="3" t="str">
        <f t="shared" si="2066"/>
        <v/>
      </c>
      <c r="AH4357" s="4" t="str">
        <f t="shared" si="2067"/>
        <v/>
      </c>
      <c r="AI4357" s="75" t="str">
        <f t="shared" si="2068"/>
        <v/>
      </c>
      <c r="AJ4357" s="75" t="str">
        <f t="shared" si="2069"/>
        <v/>
      </c>
    </row>
    <row r="4358" spans="1:36">
      <c r="A4358" s="41" t="str">
        <f t="shared" si="2052"/>
        <v/>
      </c>
      <c r="B4358" s="150" t="str">
        <f>IF(ISNUMBER(A4358),INDEX('MetaTrader Import'!$H$13:$J$5893,TRUNC(((A4358-$A$39+1)-1)/3)+1,MOD((A4358-$A$39+1)-1,3)+1),"")</f>
        <v/>
      </c>
      <c r="C4358" s="43" t="str">
        <f t="shared" si="2053"/>
        <v/>
      </c>
      <c r="D4358" s="43" t="str">
        <f t="shared" ca="1" si="2043"/>
        <v/>
      </c>
      <c r="E4358" s="43" t="str">
        <f t="shared" si="2054"/>
        <v/>
      </c>
      <c r="F4358" s="43" t="str">
        <f t="shared" si="2055"/>
        <v/>
      </c>
      <c r="G4358" s="43" t="str">
        <f>IF(A4358&lt;&gt;"",IF(A4358&lt;Data!$G$11*0.25,$C$13/$G$32,IF(A4358&gt;Data!$G$11*0.25,$C$13,$C$13*10)),"")</f>
        <v/>
      </c>
      <c r="H4358" s="43" t="str">
        <f>IF(A4358&lt;&gt;"",IF(Data!$G$9="constant",$C$13,IF(Data!$G$9="squeeze",G4358,F4358)),"")</f>
        <v/>
      </c>
      <c r="I4358" s="38" t="str">
        <f ca="1">IF(ISNUMBER(A4358),NORMINV(RAND(),0,IF(AND(Data!$G$9="squeeze",A4358&lt;Data!$G$11*0.25),$H$32,1)*$C$30*$C$13)*($C$14*$C$12),"")</f>
        <v/>
      </c>
      <c r="J4358" s="42" t="str">
        <f ca="1">IFERROR(IF(Data!$C$6="Real",B4358,I4358+J4357+($C$14*$C$12)*(NORMINV(RAND(),$C$15,CHOOSE($G$13,$C$13,F4358,G4358)))),"")</f>
        <v/>
      </c>
      <c r="K4358" s="88" t="str">
        <f>IF(ISNUMBER(A4358), IF($G$16="fixed",$G$17,MIN(H4358*Data!$C$7*$C$16*0.5,$C$17*Data!$C$7))*$C$12,"")</f>
        <v/>
      </c>
      <c r="L4358" s="42" t="str">
        <f t="shared" ref="L4358:L4421" ca="1" si="2070">IFERROR(J4358,"")</f>
        <v/>
      </c>
      <c r="M4358" s="44" t="str">
        <f t="shared" ref="M4358:M4421" ca="1" si="2071">IFERROR(L4358+K4358*0.5,"")</f>
        <v/>
      </c>
      <c r="N4358" s="44" t="str">
        <f t="shared" ref="N4358:N4421" ca="1" si="2072">IFERROR(L4358-K4358*0.5,"")</f>
        <v/>
      </c>
      <c r="O4358" s="108" t="str">
        <f t="shared" si="2056"/>
        <v/>
      </c>
      <c r="P4358" s="102" t="str">
        <f t="shared" si="2057"/>
        <v/>
      </c>
      <c r="Q4358" s="102" t="str">
        <f t="shared" si="2058"/>
        <v/>
      </c>
      <c r="R4358" s="120" t="str">
        <f t="shared" si="2059"/>
        <v/>
      </c>
      <c r="S4358" s="54" t="str">
        <f t="shared" si="2060"/>
        <v/>
      </c>
      <c r="T4358" s="5" t="str">
        <f t="shared" si="2061"/>
        <v/>
      </c>
      <c r="U4358" s="152" t="str">
        <f t="shared" si="2044"/>
        <v/>
      </c>
      <c r="V4358" s="152" t="str">
        <f t="shared" si="2045"/>
        <v/>
      </c>
      <c r="W4358" s="153" t="str">
        <f t="shared" si="2046"/>
        <v/>
      </c>
      <c r="X4358" s="153" t="str">
        <f t="shared" si="2047"/>
        <v/>
      </c>
      <c r="Y4358" s="153" t="str">
        <f t="shared" si="2048"/>
        <v/>
      </c>
      <c r="Z4358" s="153" t="str">
        <f t="shared" si="2049"/>
        <v/>
      </c>
      <c r="AA4358" s="152" t="str">
        <f t="shared" si="2050"/>
        <v/>
      </c>
      <c r="AB4358" s="152" t="str">
        <f t="shared" si="2051"/>
        <v/>
      </c>
      <c r="AC4358" s="154" t="str">
        <f t="shared" si="2062"/>
        <v/>
      </c>
      <c r="AD4358" s="154" t="str">
        <f t="shared" si="2063"/>
        <v/>
      </c>
      <c r="AE4358" s="3" t="str">
        <f t="shared" si="2064"/>
        <v/>
      </c>
      <c r="AF4358" s="3" t="str">
        <f t="shared" si="2065"/>
        <v/>
      </c>
      <c r="AG4358" s="3" t="str">
        <f t="shared" si="2066"/>
        <v/>
      </c>
      <c r="AH4358" s="4" t="str">
        <f t="shared" si="2067"/>
        <v/>
      </c>
      <c r="AI4358" s="75" t="str">
        <f t="shared" si="2068"/>
        <v/>
      </c>
      <c r="AJ4358" s="75" t="str">
        <f t="shared" si="2069"/>
        <v/>
      </c>
    </row>
    <row r="4359" spans="1:36">
      <c r="A4359" s="41" t="str">
        <f t="shared" si="2052"/>
        <v/>
      </c>
      <c r="B4359" s="150" t="str">
        <f>IF(ISNUMBER(A4359),INDEX('MetaTrader Import'!$H$13:$J$5893,TRUNC(((A4359-$A$39+1)-1)/3)+1,MOD((A4359-$A$39+1)-1,3)+1),"")</f>
        <v/>
      </c>
      <c r="C4359" s="43" t="str">
        <f t="shared" si="2053"/>
        <v/>
      </c>
      <c r="D4359" s="43" t="str">
        <f t="shared" ca="1" si="2043"/>
        <v/>
      </c>
      <c r="E4359" s="43" t="str">
        <f t="shared" si="2054"/>
        <v/>
      </c>
      <c r="F4359" s="43" t="str">
        <f t="shared" si="2055"/>
        <v/>
      </c>
      <c r="G4359" s="43" t="str">
        <f>IF(A4359&lt;&gt;"",IF(A4359&lt;Data!$G$11*0.25,$C$13/$G$32,IF(A4359&gt;Data!$G$11*0.25,$C$13,$C$13*10)),"")</f>
        <v/>
      </c>
      <c r="H4359" s="43" t="str">
        <f>IF(A4359&lt;&gt;"",IF(Data!$G$9="constant",$C$13,IF(Data!$G$9="squeeze",G4359,F4359)),"")</f>
        <v/>
      </c>
      <c r="I4359" s="38" t="str">
        <f ca="1">IF(ISNUMBER(A4359),NORMINV(RAND(),0,IF(AND(Data!$G$9="squeeze",A4359&lt;Data!$G$11*0.25),$H$32,1)*$C$30*$C$13)*($C$14*$C$12),"")</f>
        <v/>
      </c>
      <c r="J4359" s="42" t="str">
        <f ca="1">IFERROR(IF(Data!$C$6="Real",B4359,I4359+J4358+($C$14*$C$12)*(NORMINV(RAND(),$C$15,CHOOSE($G$13,$C$13,F4359,G4359)))),"")</f>
        <v/>
      </c>
      <c r="K4359" s="88" t="str">
        <f>IF(ISNUMBER(A4359), IF($G$16="fixed",$G$17,MIN(H4359*Data!$C$7*$C$16*0.5,$C$17*Data!$C$7))*$C$12,"")</f>
        <v/>
      </c>
      <c r="L4359" s="42" t="str">
        <f t="shared" ca="1" si="2070"/>
        <v/>
      </c>
      <c r="M4359" s="44" t="str">
        <f t="shared" ca="1" si="2071"/>
        <v/>
      </c>
      <c r="N4359" s="44" t="str">
        <f t="shared" ca="1" si="2072"/>
        <v/>
      </c>
      <c r="O4359" s="108" t="str">
        <f t="shared" si="2056"/>
        <v/>
      </c>
      <c r="P4359" s="102" t="str">
        <f t="shared" si="2057"/>
        <v/>
      </c>
      <c r="Q4359" s="102" t="str">
        <f t="shared" si="2058"/>
        <v/>
      </c>
      <c r="R4359" s="120" t="str">
        <f t="shared" si="2059"/>
        <v/>
      </c>
      <c r="S4359" s="54" t="str">
        <f t="shared" si="2060"/>
        <v/>
      </c>
      <c r="T4359" s="5" t="str">
        <f t="shared" si="2061"/>
        <v/>
      </c>
      <c r="U4359" s="152" t="str">
        <f t="shared" si="2044"/>
        <v/>
      </c>
      <c r="V4359" s="152" t="str">
        <f t="shared" si="2045"/>
        <v/>
      </c>
      <c r="W4359" s="153" t="str">
        <f t="shared" si="2046"/>
        <v/>
      </c>
      <c r="X4359" s="153" t="str">
        <f t="shared" si="2047"/>
        <v/>
      </c>
      <c r="Y4359" s="153" t="str">
        <f t="shared" si="2048"/>
        <v/>
      </c>
      <c r="Z4359" s="153" t="str">
        <f t="shared" si="2049"/>
        <v/>
      </c>
      <c r="AA4359" s="152" t="str">
        <f t="shared" si="2050"/>
        <v/>
      </c>
      <c r="AB4359" s="152" t="str">
        <f t="shared" si="2051"/>
        <v/>
      </c>
      <c r="AC4359" s="154" t="str">
        <f t="shared" si="2062"/>
        <v/>
      </c>
      <c r="AD4359" s="154" t="str">
        <f t="shared" si="2063"/>
        <v/>
      </c>
      <c r="AE4359" s="3" t="str">
        <f t="shared" si="2064"/>
        <v/>
      </c>
      <c r="AF4359" s="3" t="str">
        <f t="shared" si="2065"/>
        <v/>
      </c>
      <c r="AG4359" s="3" t="str">
        <f t="shared" si="2066"/>
        <v/>
      </c>
      <c r="AH4359" s="4" t="str">
        <f t="shared" si="2067"/>
        <v/>
      </c>
      <c r="AI4359" s="75" t="str">
        <f t="shared" si="2068"/>
        <v/>
      </c>
      <c r="AJ4359" s="75" t="str">
        <f t="shared" si="2069"/>
        <v/>
      </c>
    </row>
    <row r="4360" spans="1:36">
      <c r="A4360" s="41" t="str">
        <f t="shared" si="2052"/>
        <v/>
      </c>
      <c r="B4360" s="150" t="str">
        <f>IF(ISNUMBER(A4360),INDEX('MetaTrader Import'!$H$13:$J$5893,TRUNC(((A4360-$A$39+1)-1)/3)+1,MOD((A4360-$A$39+1)-1,3)+1),"")</f>
        <v/>
      </c>
      <c r="C4360" s="43" t="str">
        <f t="shared" si="2053"/>
        <v/>
      </c>
      <c r="D4360" s="43" t="str">
        <f t="shared" ca="1" si="2043"/>
        <v/>
      </c>
      <c r="E4360" s="43" t="str">
        <f t="shared" si="2054"/>
        <v/>
      </c>
      <c r="F4360" s="43" t="str">
        <f t="shared" si="2055"/>
        <v/>
      </c>
      <c r="G4360" s="43" t="str">
        <f>IF(A4360&lt;&gt;"",IF(A4360&lt;Data!$G$11*0.25,$C$13/$G$32,IF(A4360&gt;Data!$G$11*0.25,$C$13,$C$13*10)),"")</f>
        <v/>
      </c>
      <c r="H4360" s="43" t="str">
        <f>IF(A4360&lt;&gt;"",IF(Data!$G$9="constant",$C$13,IF(Data!$G$9="squeeze",G4360,F4360)),"")</f>
        <v/>
      </c>
      <c r="I4360" s="38" t="str">
        <f ca="1">IF(ISNUMBER(A4360),NORMINV(RAND(),0,IF(AND(Data!$G$9="squeeze",A4360&lt;Data!$G$11*0.25),$H$32,1)*$C$30*$C$13)*($C$14*$C$12),"")</f>
        <v/>
      </c>
      <c r="J4360" s="42" t="str">
        <f ca="1">IFERROR(IF(Data!$C$6="Real",B4360,I4360+J4359+($C$14*$C$12)*(NORMINV(RAND(),$C$15,CHOOSE($G$13,$C$13,F4360,G4360)))),"")</f>
        <v/>
      </c>
      <c r="K4360" s="88" t="str">
        <f>IF(ISNUMBER(A4360), IF($G$16="fixed",$G$17,MIN(H4360*Data!$C$7*$C$16*0.5,$C$17*Data!$C$7))*$C$12,"")</f>
        <v/>
      </c>
      <c r="L4360" s="42" t="str">
        <f t="shared" ca="1" si="2070"/>
        <v/>
      </c>
      <c r="M4360" s="44" t="str">
        <f t="shared" ca="1" si="2071"/>
        <v/>
      </c>
      <c r="N4360" s="44" t="str">
        <f t="shared" ca="1" si="2072"/>
        <v/>
      </c>
      <c r="O4360" s="108" t="str">
        <f t="shared" si="2056"/>
        <v/>
      </c>
      <c r="P4360" s="102" t="str">
        <f t="shared" si="2057"/>
        <v/>
      </c>
      <c r="Q4360" s="102" t="str">
        <f t="shared" si="2058"/>
        <v/>
      </c>
      <c r="R4360" s="120" t="str">
        <f t="shared" si="2059"/>
        <v/>
      </c>
      <c r="S4360" s="54" t="str">
        <f t="shared" si="2060"/>
        <v/>
      </c>
      <c r="T4360" s="5" t="str">
        <f t="shared" si="2061"/>
        <v/>
      </c>
      <c r="U4360" s="152" t="str">
        <f t="shared" si="2044"/>
        <v/>
      </c>
      <c r="V4360" s="152" t="str">
        <f t="shared" si="2045"/>
        <v/>
      </c>
      <c r="W4360" s="153" t="str">
        <f t="shared" si="2046"/>
        <v/>
      </c>
      <c r="X4360" s="153" t="str">
        <f t="shared" si="2047"/>
        <v/>
      </c>
      <c r="Y4360" s="153" t="str">
        <f t="shared" si="2048"/>
        <v/>
      </c>
      <c r="Z4360" s="153" t="str">
        <f t="shared" si="2049"/>
        <v/>
      </c>
      <c r="AA4360" s="152" t="str">
        <f t="shared" si="2050"/>
        <v/>
      </c>
      <c r="AB4360" s="152" t="str">
        <f t="shared" si="2051"/>
        <v/>
      </c>
      <c r="AC4360" s="154" t="str">
        <f t="shared" si="2062"/>
        <v/>
      </c>
      <c r="AD4360" s="154" t="str">
        <f t="shared" si="2063"/>
        <v/>
      </c>
      <c r="AE4360" s="3" t="str">
        <f t="shared" si="2064"/>
        <v/>
      </c>
      <c r="AF4360" s="3" t="str">
        <f t="shared" si="2065"/>
        <v/>
      </c>
      <c r="AG4360" s="3" t="str">
        <f t="shared" si="2066"/>
        <v/>
      </c>
      <c r="AH4360" s="4" t="str">
        <f t="shared" si="2067"/>
        <v/>
      </c>
      <c r="AI4360" s="75" t="str">
        <f t="shared" si="2068"/>
        <v/>
      </c>
      <c r="AJ4360" s="75" t="str">
        <f t="shared" si="2069"/>
        <v/>
      </c>
    </row>
    <row r="4361" spans="1:36">
      <c r="A4361" s="41" t="str">
        <f t="shared" si="2052"/>
        <v/>
      </c>
      <c r="B4361" s="150" t="str">
        <f>IF(ISNUMBER(A4361),INDEX('MetaTrader Import'!$H$13:$J$5893,TRUNC(((A4361-$A$39+1)-1)/3)+1,MOD((A4361-$A$39+1)-1,3)+1),"")</f>
        <v/>
      </c>
      <c r="C4361" s="43" t="str">
        <f t="shared" si="2053"/>
        <v/>
      </c>
      <c r="D4361" s="43" t="str">
        <f t="shared" ca="1" si="2043"/>
        <v/>
      </c>
      <c r="E4361" s="43" t="str">
        <f t="shared" si="2054"/>
        <v/>
      </c>
      <c r="F4361" s="43" t="str">
        <f t="shared" si="2055"/>
        <v/>
      </c>
      <c r="G4361" s="43" t="str">
        <f>IF(A4361&lt;&gt;"",IF(A4361&lt;Data!$G$11*0.25,$C$13/$G$32,IF(A4361&gt;Data!$G$11*0.25,$C$13,$C$13*10)),"")</f>
        <v/>
      </c>
      <c r="H4361" s="43" t="str">
        <f>IF(A4361&lt;&gt;"",IF(Data!$G$9="constant",$C$13,IF(Data!$G$9="squeeze",G4361,F4361)),"")</f>
        <v/>
      </c>
      <c r="I4361" s="38" t="str">
        <f ca="1">IF(ISNUMBER(A4361),NORMINV(RAND(),0,IF(AND(Data!$G$9="squeeze",A4361&lt;Data!$G$11*0.25),$H$32,1)*$C$30*$C$13)*($C$14*$C$12),"")</f>
        <v/>
      </c>
      <c r="J4361" s="42" t="str">
        <f ca="1">IFERROR(IF(Data!$C$6="Real",B4361,I4361+J4360+($C$14*$C$12)*(NORMINV(RAND(),$C$15,CHOOSE($G$13,$C$13,F4361,G4361)))),"")</f>
        <v/>
      </c>
      <c r="K4361" s="88" t="str">
        <f>IF(ISNUMBER(A4361), IF($G$16="fixed",$G$17,MIN(H4361*Data!$C$7*$C$16*0.5,$C$17*Data!$C$7))*$C$12,"")</f>
        <v/>
      </c>
      <c r="L4361" s="42" t="str">
        <f t="shared" ca="1" si="2070"/>
        <v/>
      </c>
      <c r="M4361" s="44" t="str">
        <f t="shared" ca="1" si="2071"/>
        <v/>
      </c>
      <c r="N4361" s="44" t="str">
        <f t="shared" ca="1" si="2072"/>
        <v/>
      </c>
      <c r="O4361" s="108" t="str">
        <f t="shared" si="2056"/>
        <v/>
      </c>
      <c r="P4361" s="102" t="str">
        <f t="shared" si="2057"/>
        <v/>
      </c>
      <c r="Q4361" s="102" t="str">
        <f t="shared" si="2058"/>
        <v/>
      </c>
      <c r="R4361" s="120" t="str">
        <f t="shared" si="2059"/>
        <v/>
      </c>
      <c r="S4361" s="54" t="str">
        <f t="shared" si="2060"/>
        <v/>
      </c>
      <c r="T4361" s="5" t="str">
        <f t="shared" si="2061"/>
        <v/>
      </c>
      <c r="U4361" s="152" t="str">
        <f t="shared" si="2044"/>
        <v/>
      </c>
      <c r="V4361" s="152" t="str">
        <f t="shared" si="2045"/>
        <v/>
      </c>
      <c r="W4361" s="153" t="str">
        <f t="shared" si="2046"/>
        <v/>
      </c>
      <c r="X4361" s="153" t="str">
        <f t="shared" si="2047"/>
        <v/>
      </c>
      <c r="Y4361" s="153" t="str">
        <f t="shared" si="2048"/>
        <v/>
      </c>
      <c r="Z4361" s="153" t="str">
        <f t="shared" si="2049"/>
        <v/>
      </c>
      <c r="AA4361" s="152" t="str">
        <f t="shared" si="2050"/>
        <v/>
      </c>
      <c r="AB4361" s="152" t="str">
        <f t="shared" si="2051"/>
        <v/>
      </c>
      <c r="AC4361" s="154" t="str">
        <f t="shared" si="2062"/>
        <v/>
      </c>
      <c r="AD4361" s="154" t="str">
        <f t="shared" si="2063"/>
        <v/>
      </c>
      <c r="AE4361" s="3" t="str">
        <f t="shared" si="2064"/>
        <v/>
      </c>
      <c r="AF4361" s="3" t="str">
        <f t="shared" si="2065"/>
        <v/>
      </c>
      <c r="AG4361" s="3" t="str">
        <f t="shared" si="2066"/>
        <v/>
      </c>
      <c r="AH4361" s="4" t="str">
        <f t="shared" si="2067"/>
        <v/>
      </c>
      <c r="AI4361" s="75" t="str">
        <f t="shared" si="2068"/>
        <v/>
      </c>
      <c r="AJ4361" s="75" t="str">
        <f t="shared" si="2069"/>
        <v/>
      </c>
    </row>
    <row r="4362" spans="1:36">
      <c r="A4362" s="41" t="str">
        <f t="shared" si="2052"/>
        <v/>
      </c>
      <c r="B4362" s="150" t="str">
        <f>IF(ISNUMBER(A4362),INDEX('MetaTrader Import'!$H$13:$J$5893,TRUNC(((A4362-$A$39+1)-1)/3)+1,MOD((A4362-$A$39+1)-1,3)+1),"")</f>
        <v/>
      </c>
      <c r="C4362" s="43" t="str">
        <f t="shared" si="2053"/>
        <v/>
      </c>
      <c r="D4362" s="43" t="str">
        <f t="shared" ca="1" si="2043"/>
        <v/>
      </c>
      <c r="E4362" s="43" t="str">
        <f t="shared" si="2054"/>
        <v/>
      </c>
      <c r="F4362" s="43" t="str">
        <f t="shared" si="2055"/>
        <v/>
      </c>
      <c r="G4362" s="43" t="str">
        <f>IF(A4362&lt;&gt;"",IF(A4362&lt;Data!$G$11*0.25,$C$13/$G$32,IF(A4362&gt;Data!$G$11*0.25,$C$13,$C$13*10)),"")</f>
        <v/>
      </c>
      <c r="H4362" s="43" t="str">
        <f>IF(A4362&lt;&gt;"",IF(Data!$G$9="constant",$C$13,IF(Data!$G$9="squeeze",G4362,F4362)),"")</f>
        <v/>
      </c>
      <c r="I4362" s="38" t="str">
        <f ca="1">IF(ISNUMBER(A4362),NORMINV(RAND(),0,IF(AND(Data!$G$9="squeeze",A4362&lt;Data!$G$11*0.25),$H$32,1)*$C$30*$C$13)*($C$14*$C$12),"")</f>
        <v/>
      </c>
      <c r="J4362" s="42" t="str">
        <f ca="1">IFERROR(IF(Data!$C$6="Real",B4362,I4362+J4361+($C$14*$C$12)*(NORMINV(RAND(),$C$15,CHOOSE($G$13,$C$13,F4362,G4362)))),"")</f>
        <v/>
      </c>
      <c r="K4362" s="88" t="str">
        <f>IF(ISNUMBER(A4362), IF($G$16="fixed",$G$17,MIN(H4362*Data!$C$7*$C$16*0.5,$C$17*Data!$C$7))*$C$12,"")</f>
        <v/>
      </c>
      <c r="L4362" s="42" t="str">
        <f t="shared" ca="1" si="2070"/>
        <v/>
      </c>
      <c r="M4362" s="44" t="str">
        <f t="shared" ca="1" si="2071"/>
        <v/>
      </c>
      <c r="N4362" s="44" t="str">
        <f t="shared" ca="1" si="2072"/>
        <v/>
      </c>
      <c r="O4362" s="108" t="str">
        <f t="shared" si="2056"/>
        <v/>
      </c>
      <c r="P4362" s="102" t="str">
        <f t="shared" si="2057"/>
        <v/>
      </c>
      <c r="Q4362" s="102" t="str">
        <f t="shared" si="2058"/>
        <v/>
      </c>
      <c r="R4362" s="120" t="str">
        <f t="shared" si="2059"/>
        <v/>
      </c>
      <c r="S4362" s="54" t="str">
        <f t="shared" si="2060"/>
        <v/>
      </c>
      <c r="T4362" s="5" t="str">
        <f t="shared" si="2061"/>
        <v/>
      </c>
      <c r="U4362" s="152" t="str">
        <f t="shared" si="2044"/>
        <v/>
      </c>
      <c r="V4362" s="152" t="str">
        <f t="shared" si="2045"/>
        <v/>
      </c>
      <c r="W4362" s="153" t="str">
        <f t="shared" si="2046"/>
        <v/>
      </c>
      <c r="X4362" s="153" t="str">
        <f t="shared" si="2047"/>
        <v/>
      </c>
      <c r="Y4362" s="153" t="str">
        <f t="shared" si="2048"/>
        <v/>
      </c>
      <c r="Z4362" s="153" t="str">
        <f t="shared" si="2049"/>
        <v/>
      </c>
      <c r="AA4362" s="152" t="str">
        <f t="shared" si="2050"/>
        <v/>
      </c>
      <c r="AB4362" s="152" t="str">
        <f t="shared" si="2051"/>
        <v/>
      </c>
      <c r="AC4362" s="154" t="str">
        <f t="shared" si="2062"/>
        <v/>
      </c>
      <c r="AD4362" s="154" t="str">
        <f t="shared" si="2063"/>
        <v/>
      </c>
      <c r="AE4362" s="3" t="str">
        <f t="shared" si="2064"/>
        <v/>
      </c>
      <c r="AF4362" s="3" t="str">
        <f t="shared" si="2065"/>
        <v/>
      </c>
      <c r="AG4362" s="3" t="str">
        <f t="shared" si="2066"/>
        <v/>
      </c>
      <c r="AH4362" s="4" t="str">
        <f t="shared" si="2067"/>
        <v/>
      </c>
      <c r="AI4362" s="75" t="str">
        <f t="shared" si="2068"/>
        <v/>
      </c>
      <c r="AJ4362" s="75" t="str">
        <f t="shared" si="2069"/>
        <v/>
      </c>
    </row>
    <row r="4363" spans="1:36">
      <c r="A4363" s="41" t="str">
        <f t="shared" si="2052"/>
        <v/>
      </c>
      <c r="B4363" s="150" t="str">
        <f>IF(ISNUMBER(A4363),INDEX('MetaTrader Import'!$H$13:$J$5893,TRUNC(((A4363-$A$39+1)-1)/3)+1,MOD((A4363-$A$39+1)-1,3)+1),"")</f>
        <v/>
      </c>
      <c r="C4363" s="43" t="str">
        <f t="shared" si="2053"/>
        <v/>
      </c>
      <c r="D4363" s="43" t="str">
        <f t="shared" ca="1" si="2043"/>
        <v/>
      </c>
      <c r="E4363" s="43" t="str">
        <f t="shared" si="2054"/>
        <v/>
      </c>
      <c r="F4363" s="43" t="str">
        <f t="shared" si="2055"/>
        <v/>
      </c>
      <c r="G4363" s="43" t="str">
        <f>IF(A4363&lt;&gt;"",IF(A4363&lt;Data!$G$11*0.25,$C$13/$G$32,IF(A4363&gt;Data!$G$11*0.25,$C$13,$C$13*10)),"")</f>
        <v/>
      </c>
      <c r="H4363" s="43" t="str">
        <f>IF(A4363&lt;&gt;"",IF(Data!$G$9="constant",$C$13,IF(Data!$G$9="squeeze",G4363,F4363)),"")</f>
        <v/>
      </c>
      <c r="I4363" s="38" t="str">
        <f ca="1">IF(ISNUMBER(A4363),NORMINV(RAND(),0,IF(AND(Data!$G$9="squeeze",A4363&lt;Data!$G$11*0.25),$H$32,1)*$C$30*$C$13)*($C$14*$C$12),"")</f>
        <v/>
      </c>
      <c r="J4363" s="42" t="str">
        <f ca="1">IFERROR(IF(Data!$C$6="Real",B4363,I4363+J4362+($C$14*$C$12)*(NORMINV(RAND(),$C$15,CHOOSE($G$13,$C$13,F4363,G4363)))),"")</f>
        <v/>
      </c>
      <c r="K4363" s="88" t="str">
        <f>IF(ISNUMBER(A4363), IF($G$16="fixed",$G$17,MIN(H4363*Data!$C$7*$C$16*0.5,$C$17*Data!$C$7))*$C$12,"")</f>
        <v/>
      </c>
      <c r="L4363" s="42" t="str">
        <f t="shared" ca="1" si="2070"/>
        <v/>
      </c>
      <c r="M4363" s="44" t="str">
        <f t="shared" ca="1" si="2071"/>
        <v/>
      </c>
      <c r="N4363" s="44" t="str">
        <f t="shared" ca="1" si="2072"/>
        <v/>
      </c>
      <c r="O4363" s="108" t="str">
        <f t="shared" si="2056"/>
        <v/>
      </c>
      <c r="P4363" s="102" t="str">
        <f t="shared" si="2057"/>
        <v/>
      </c>
      <c r="Q4363" s="102" t="str">
        <f t="shared" si="2058"/>
        <v/>
      </c>
      <c r="R4363" s="120" t="str">
        <f t="shared" si="2059"/>
        <v/>
      </c>
      <c r="S4363" s="54" t="str">
        <f t="shared" si="2060"/>
        <v/>
      </c>
      <c r="T4363" s="5" t="str">
        <f t="shared" si="2061"/>
        <v/>
      </c>
      <c r="U4363" s="152" t="str">
        <f t="shared" si="2044"/>
        <v/>
      </c>
      <c r="V4363" s="152" t="str">
        <f t="shared" si="2045"/>
        <v/>
      </c>
      <c r="W4363" s="153" t="str">
        <f t="shared" si="2046"/>
        <v/>
      </c>
      <c r="X4363" s="153" t="str">
        <f t="shared" si="2047"/>
        <v/>
      </c>
      <c r="Y4363" s="153" t="str">
        <f t="shared" si="2048"/>
        <v/>
      </c>
      <c r="Z4363" s="153" t="str">
        <f t="shared" si="2049"/>
        <v/>
      </c>
      <c r="AA4363" s="152" t="str">
        <f t="shared" si="2050"/>
        <v/>
      </c>
      <c r="AB4363" s="152" t="str">
        <f t="shared" si="2051"/>
        <v/>
      </c>
      <c r="AC4363" s="154" t="str">
        <f t="shared" si="2062"/>
        <v/>
      </c>
      <c r="AD4363" s="154" t="str">
        <f t="shared" si="2063"/>
        <v/>
      </c>
      <c r="AE4363" s="3" t="str">
        <f t="shared" si="2064"/>
        <v/>
      </c>
      <c r="AF4363" s="3" t="str">
        <f t="shared" si="2065"/>
        <v/>
      </c>
      <c r="AG4363" s="3" t="str">
        <f t="shared" si="2066"/>
        <v/>
      </c>
      <c r="AH4363" s="4" t="str">
        <f t="shared" si="2067"/>
        <v/>
      </c>
      <c r="AI4363" s="75" t="str">
        <f t="shared" si="2068"/>
        <v/>
      </c>
      <c r="AJ4363" s="75" t="str">
        <f t="shared" si="2069"/>
        <v/>
      </c>
    </row>
    <row r="4364" spans="1:36">
      <c r="A4364" s="41" t="str">
        <f t="shared" si="2052"/>
        <v/>
      </c>
      <c r="B4364" s="150" t="str">
        <f>IF(ISNUMBER(A4364),INDEX('MetaTrader Import'!$H$13:$J$5893,TRUNC(((A4364-$A$39+1)-1)/3)+1,MOD((A4364-$A$39+1)-1,3)+1),"")</f>
        <v/>
      </c>
      <c r="C4364" s="43" t="str">
        <f t="shared" si="2053"/>
        <v/>
      </c>
      <c r="D4364" s="43" t="str">
        <f t="shared" ca="1" si="2043"/>
        <v/>
      </c>
      <c r="E4364" s="43" t="str">
        <f t="shared" si="2054"/>
        <v/>
      </c>
      <c r="F4364" s="43" t="str">
        <f t="shared" si="2055"/>
        <v/>
      </c>
      <c r="G4364" s="43" t="str">
        <f>IF(A4364&lt;&gt;"",IF(A4364&lt;Data!$G$11*0.25,$C$13/$G$32,IF(A4364&gt;Data!$G$11*0.25,$C$13,$C$13*10)),"")</f>
        <v/>
      </c>
      <c r="H4364" s="43" t="str">
        <f>IF(A4364&lt;&gt;"",IF(Data!$G$9="constant",$C$13,IF(Data!$G$9="squeeze",G4364,F4364)),"")</f>
        <v/>
      </c>
      <c r="I4364" s="38" t="str">
        <f ca="1">IF(ISNUMBER(A4364),NORMINV(RAND(),0,IF(AND(Data!$G$9="squeeze",A4364&lt;Data!$G$11*0.25),$H$32,1)*$C$30*$C$13)*($C$14*$C$12),"")</f>
        <v/>
      </c>
      <c r="J4364" s="42" t="str">
        <f ca="1">IFERROR(IF(Data!$C$6="Real",B4364,I4364+J4363+($C$14*$C$12)*(NORMINV(RAND(),$C$15,CHOOSE($G$13,$C$13,F4364,G4364)))),"")</f>
        <v/>
      </c>
      <c r="K4364" s="88" t="str">
        <f>IF(ISNUMBER(A4364), IF($G$16="fixed",$G$17,MIN(H4364*Data!$C$7*$C$16*0.5,$C$17*Data!$C$7))*$C$12,"")</f>
        <v/>
      </c>
      <c r="L4364" s="42" t="str">
        <f t="shared" ca="1" si="2070"/>
        <v/>
      </c>
      <c r="M4364" s="44" t="str">
        <f t="shared" ca="1" si="2071"/>
        <v/>
      </c>
      <c r="N4364" s="44" t="str">
        <f t="shared" ca="1" si="2072"/>
        <v/>
      </c>
      <c r="O4364" s="108" t="str">
        <f t="shared" si="2056"/>
        <v/>
      </c>
      <c r="P4364" s="102" t="str">
        <f t="shared" si="2057"/>
        <v/>
      </c>
      <c r="Q4364" s="102" t="str">
        <f t="shared" si="2058"/>
        <v/>
      </c>
      <c r="R4364" s="120" t="str">
        <f t="shared" si="2059"/>
        <v/>
      </c>
      <c r="S4364" s="54" t="str">
        <f t="shared" si="2060"/>
        <v/>
      </c>
      <c r="T4364" s="5" t="str">
        <f t="shared" si="2061"/>
        <v/>
      </c>
      <c r="U4364" s="152" t="str">
        <f t="shared" si="2044"/>
        <v/>
      </c>
      <c r="V4364" s="152" t="str">
        <f t="shared" si="2045"/>
        <v/>
      </c>
      <c r="W4364" s="153" t="str">
        <f t="shared" si="2046"/>
        <v/>
      </c>
      <c r="X4364" s="153" t="str">
        <f t="shared" si="2047"/>
        <v/>
      </c>
      <c r="Y4364" s="153" t="str">
        <f t="shared" si="2048"/>
        <v/>
      </c>
      <c r="Z4364" s="153" t="str">
        <f t="shared" si="2049"/>
        <v/>
      </c>
      <c r="AA4364" s="152" t="str">
        <f t="shared" si="2050"/>
        <v/>
      </c>
      <c r="AB4364" s="152" t="str">
        <f t="shared" si="2051"/>
        <v/>
      </c>
      <c r="AC4364" s="154" t="str">
        <f t="shared" si="2062"/>
        <v/>
      </c>
      <c r="AD4364" s="154" t="str">
        <f t="shared" si="2063"/>
        <v/>
      </c>
      <c r="AE4364" s="3" t="str">
        <f t="shared" si="2064"/>
        <v/>
      </c>
      <c r="AF4364" s="3" t="str">
        <f t="shared" si="2065"/>
        <v/>
      </c>
      <c r="AG4364" s="3" t="str">
        <f t="shared" si="2066"/>
        <v/>
      </c>
      <c r="AH4364" s="4" t="str">
        <f t="shared" si="2067"/>
        <v/>
      </c>
      <c r="AI4364" s="75" t="str">
        <f t="shared" si="2068"/>
        <v/>
      </c>
      <c r="AJ4364" s="75" t="str">
        <f t="shared" si="2069"/>
        <v/>
      </c>
    </row>
    <row r="4365" spans="1:36">
      <c r="A4365" s="41" t="str">
        <f t="shared" si="2052"/>
        <v/>
      </c>
      <c r="B4365" s="150" t="str">
        <f>IF(ISNUMBER(A4365),INDEX('MetaTrader Import'!$H$13:$J$5893,TRUNC(((A4365-$A$39+1)-1)/3)+1,MOD((A4365-$A$39+1)-1,3)+1),"")</f>
        <v/>
      </c>
      <c r="C4365" s="43" t="str">
        <f t="shared" si="2053"/>
        <v/>
      </c>
      <c r="D4365" s="43" t="str">
        <f t="shared" ca="1" si="2043"/>
        <v/>
      </c>
      <c r="E4365" s="43" t="str">
        <f t="shared" si="2054"/>
        <v/>
      </c>
      <c r="F4365" s="43" t="str">
        <f t="shared" si="2055"/>
        <v/>
      </c>
      <c r="G4365" s="43" t="str">
        <f>IF(A4365&lt;&gt;"",IF(A4365&lt;Data!$G$11*0.25,$C$13/$G$32,IF(A4365&gt;Data!$G$11*0.25,$C$13,$C$13*10)),"")</f>
        <v/>
      </c>
      <c r="H4365" s="43" t="str">
        <f>IF(A4365&lt;&gt;"",IF(Data!$G$9="constant",$C$13,IF(Data!$G$9="squeeze",G4365,F4365)),"")</f>
        <v/>
      </c>
      <c r="I4365" s="38" t="str">
        <f ca="1">IF(ISNUMBER(A4365),NORMINV(RAND(),0,IF(AND(Data!$G$9="squeeze",A4365&lt;Data!$G$11*0.25),$H$32,1)*$C$30*$C$13)*($C$14*$C$12),"")</f>
        <v/>
      </c>
      <c r="J4365" s="42" t="str">
        <f ca="1">IFERROR(IF(Data!$C$6="Real",B4365,I4365+J4364+($C$14*$C$12)*(NORMINV(RAND(),$C$15,CHOOSE($G$13,$C$13,F4365,G4365)))),"")</f>
        <v/>
      </c>
      <c r="K4365" s="88" t="str">
        <f>IF(ISNUMBER(A4365), IF($G$16="fixed",$G$17,MIN(H4365*Data!$C$7*$C$16*0.5,$C$17*Data!$C$7))*$C$12,"")</f>
        <v/>
      </c>
      <c r="L4365" s="42" t="str">
        <f t="shared" ca="1" si="2070"/>
        <v/>
      </c>
      <c r="M4365" s="44" t="str">
        <f t="shared" ca="1" si="2071"/>
        <v/>
      </c>
      <c r="N4365" s="44" t="str">
        <f t="shared" ca="1" si="2072"/>
        <v/>
      </c>
      <c r="O4365" s="108" t="str">
        <f t="shared" si="2056"/>
        <v/>
      </c>
      <c r="P4365" s="102" t="str">
        <f t="shared" si="2057"/>
        <v/>
      </c>
      <c r="Q4365" s="102" t="str">
        <f t="shared" si="2058"/>
        <v/>
      </c>
      <c r="R4365" s="120" t="str">
        <f t="shared" si="2059"/>
        <v/>
      </c>
      <c r="S4365" s="54" t="str">
        <f t="shared" si="2060"/>
        <v/>
      </c>
      <c r="T4365" s="5" t="str">
        <f t="shared" si="2061"/>
        <v/>
      </c>
      <c r="U4365" s="152" t="str">
        <f t="shared" si="2044"/>
        <v/>
      </c>
      <c r="V4365" s="152" t="str">
        <f t="shared" si="2045"/>
        <v/>
      </c>
      <c r="W4365" s="153" t="str">
        <f t="shared" si="2046"/>
        <v/>
      </c>
      <c r="X4365" s="153" t="str">
        <f t="shared" si="2047"/>
        <v/>
      </c>
      <c r="Y4365" s="153" t="str">
        <f t="shared" si="2048"/>
        <v/>
      </c>
      <c r="Z4365" s="153" t="str">
        <f t="shared" si="2049"/>
        <v/>
      </c>
      <c r="AA4365" s="152" t="str">
        <f t="shared" si="2050"/>
        <v/>
      </c>
      <c r="AB4365" s="152" t="str">
        <f t="shared" si="2051"/>
        <v/>
      </c>
      <c r="AC4365" s="154" t="str">
        <f t="shared" si="2062"/>
        <v/>
      </c>
      <c r="AD4365" s="154" t="str">
        <f t="shared" si="2063"/>
        <v/>
      </c>
      <c r="AE4365" s="3" t="str">
        <f t="shared" si="2064"/>
        <v/>
      </c>
      <c r="AF4365" s="3" t="str">
        <f t="shared" si="2065"/>
        <v/>
      </c>
      <c r="AG4365" s="3" t="str">
        <f t="shared" si="2066"/>
        <v/>
      </c>
      <c r="AH4365" s="4" t="str">
        <f t="shared" si="2067"/>
        <v/>
      </c>
      <c r="AI4365" s="75" t="str">
        <f t="shared" si="2068"/>
        <v/>
      </c>
      <c r="AJ4365" s="75" t="str">
        <f t="shared" si="2069"/>
        <v/>
      </c>
    </row>
    <row r="4366" spans="1:36">
      <c r="A4366" s="41" t="str">
        <f t="shared" si="2052"/>
        <v/>
      </c>
      <c r="B4366" s="150" t="str">
        <f>IF(ISNUMBER(A4366),INDEX('MetaTrader Import'!$H$13:$J$5893,TRUNC(((A4366-$A$39+1)-1)/3)+1,MOD((A4366-$A$39+1)-1,3)+1),"")</f>
        <v/>
      </c>
      <c r="C4366" s="43" t="str">
        <f t="shared" si="2053"/>
        <v/>
      </c>
      <c r="D4366" s="43" t="str">
        <f t="shared" ca="1" si="2043"/>
        <v/>
      </c>
      <c r="E4366" s="43" t="str">
        <f t="shared" si="2054"/>
        <v/>
      </c>
      <c r="F4366" s="43" t="str">
        <f t="shared" si="2055"/>
        <v/>
      </c>
      <c r="G4366" s="43" t="str">
        <f>IF(A4366&lt;&gt;"",IF(A4366&lt;Data!$G$11*0.25,$C$13/$G$32,IF(A4366&gt;Data!$G$11*0.25,$C$13,$C$13*10)),"")</f>
        <v/>
      </c>
      <c r="H4366" s="43" t="str">
        <f>IF(A4366&lt;&gt;"",IF(Data!$G$9="constant",$C$13,IF(Data!$G$9="squeeze",G4366,F4366)),"")</f>
        <v/>
      </c>
      <c r="I4366" s="38" t="str">
        <f ca="1">IF(ISNUMBER(A4366),NORMINV(RAND(),0,IF(AND(Data!$G$9="squeeze",A4366&lt;Data!$G$11*0.25),$H$32,1)*$C$30*$C$13)*($C$14*$C$12),"")</f>
        <v/>
      </c>
      <c r="J4366" s="42" t="str">
        <f ca="1">IFERROR(IF(Data!$C$6="Real",B4366,I4366+J4365+($C$14*$C$12)*(NORMINV(RAND(),$C$15,CHOOSE($G$13,$C$13,F4366,G4366)))),"")</f>
        <v/>
      </c>
      <c r="K4366" s="88" t="str">
        <f>IF(ISNUMBER(A4366), IF($G$16="fixed",$G$17,MIN(H4366*Data!$C$7*$C$16*0.5,$C$17*Data!$C$7))*$C$12,"")</f>
        <v/>
      </c>
      <c r="L4366" s="42" t="str">
        <f t="shared" ca="1" si="2070"/>
        <v/>
      </c>
      <c r="M4366" s="44" t="str">
        <f t="shared" ca="1" si="2071"/>
        <v/>
      </c>
      <c r="N4366" s="44" t="str">
        <f t="shared" ca="1" si="2072"/>
        <v/>
      </c>
      <c r="O4366" s="108" t="str">
        <f t="shared" si="2056"/>
        <v/>
      </c>
      <c r="P4366" s="102" t="str">
        <f t="shared" si="2057"/>
        <v/>
      </c>
      <c r="Q4366" s="102" t="str">
        <f t="shared" si="2058"/>
        <v/>
      </c>
      <c r="R4366" s="120" t="str">
        <f t="shared" si="2059"/>
        <v/>
      </c>
      <c r="S4366" s="54" t="str">
        <f t="shared" si="2060"/>
        <v/>
      </c>
      <c r="T4366" s="5" t="str">
        <f t="shared" si="2061"/>
        <v/>
      </c>
      <c r="U4366" s="152" t="str">
        <f t="shared" si="2044"/>
        <v/>
      </c>
      <c r="V4366" s="152" t="str">
        <f t="shared" si="2045"/>
        <v/>
      </c>
      <c r="W4366" s="153" t="str">
        <f t="shared" si="2046"/>
        <v/>
      </c>
      <c r="X4366" s="153" t="str">
        <f t="shared" si="2047"/>
        <v/>
      </c>
      <c r="Y4366" s="153" t="str">
        <f t="shared" si="2048"/>
        <v/>
      </c>
      <c r="Z4366" s="153" t="str">
        <f t="shared" si="2049"/>
        <v/>
      </c>
      <c r="AA4366" s="152" t="str">
        <f t="shared" si="2050"/>
        <v/>
      </c>
      <c r="AB4366" s="152" t="str">
        <f t="shared" si="2051"/>
        <v/>
      </c>
      <c r="AC4366" s="154" t="str">
        <f t="shared" si="2062"/>
        <v/>
      </c>
      <c r="AD4366" s="154" t="str">
        <f t="shared" si="2063"/>
        <v/>
      </c>
      <c r="AE4366" s="3" t="str">
        <f t="shared" si="2064"/>
        <v/>
      </c>
      <c r="AF4366" s="3" t="str">
        <f t="shared" si="2065"/>
        <v/>
      </c>
      <c r="AG4366" s="3" t="str">
        <f t="shared" si="2066"/>
        <v/>
      </c>
      <c r="AH4366" s="4" t="str">
        <f t="shared" si="2067"/>
        <v/>
      </c>
      <c r="AI4366" s="75" t="str">
        <f t="shared" si="2068"/>
        <v/>
      </c>
      <c r="AJ4366" s="75" t="str">
        <f t="shared" si="2069"/>
        <v/>
      </c>
    </row>
    <row r="4367" spans="1:36">
      <c r="A4367" s="41" t="str">
        <f t="shared" si="2052"/>
        <v/>
      </c>
      <c r="B4367" s="150" t="str">
        <f>IF(ISNUMBER(A4367),INDEX('MetaTrader Import'!$H$13:$J$5893,TRUNC(((A4367-$A$39+1)-1)/3)+1,MOD((A4367-$A$39+1)-1,3)+1),"")</f>
        <v/>
      </c>
      <c r="C4367" s="43" t="str">
        <f t="shared" si="2053"/>
        <v/>
      </c>
      <c r="D4367" s="43" t="str">
        <f t="shared" ca="1" si="2043"/>
        <v/>
      </c>
      <c r="E4367" s="43" t="str">
        <f t="shared" si="2054"/>
        <v/>
      </c>
      <c r="F4367" s="43" t="str">
        <f t="shared" si="2055"/>
        <v/>
      </c>
      <c r="G4367" s="43" t="str">
        <f>IF(A4367&lt;&gt;"",IF(A4367&lt;Data!$G$11*0.25,$C$13/$G$32,IF(A4367&gt;Data!$G$11*0.25,$C$13,$C$13*10)),"")</f>
        <v/>
      </c>
      <c r="H4367" s="43" t="str">
        <f>IF(A4367&lt;&gt;"",IF(Data!$G$9="constant",$C$13,IF(Data!$G$9="squeeze",G4367,F4367)),"")</f>
        <v/>
      </c>
      <c r="I4367" s="38" t="str">
        <f ca="1">IF(ISNUMBER(A4367),NORMINV(RAND(),0,IF(AND(Data!$G$9="squeeze",A4367&lt;Data!$G$11*0.25),$H$32,1)*$C$30*$C$13)*($C$14*$C$12),"")</f>
        <v/>
      </c>
      <c r="J4367" s="42" t="str">
        <f ca="1">IFERROR(IF(Data!$C$6="Real",B4367,I4367+J4366+($C$14*$C$12)*(NORMINV(RAND(),$C$15,CHOOSE($G$13,$C$13,F4367,G4367)))),"")</f>
        <v/>
      </c>
      <c r="K4367" s="88" t="str">
        <f>IF(ISNUMBER(A4367), IF($G$16="fixed",$G$17,MIN(H4367*Data!$C$7*$C$16*0.5,$C$17*Data!$C$7))*$C$12,"")</f>
        <v/>
      </c>
      <c r="L4367" s="42" t="str">
        <f t="shared" ca="1" si="2070"/>
        <v/>
      </c>
      <c r="M4367" s="44" t="str">
        <f t="shared" ca="1" si="2071"/>
        <v/>
      </c>
      <c r="N4367" s="44" t="str">
        <f t="shared" ca="1" si="2072"/>
        <v/>
      </c>
      <c r="O4367" s="108" t="str">
        <f t="shared" si="2056"/>
        <v/>
      </c>
      <c r="P4367" s="102" t="str">
        <f t="shared" si="2057"/>
        <v/>
      </c>
      <c r="Q4367" s="102" t="str">
        <f t="shared" si="2058"/>
        <v/>
      </c>
      <c r="R4367" s="120" t="str">
        <f t="shared" si="2059"/>
        <v/>
      </c>
      <c r="S4367" s="54" t="str">
        <f t="shared" si="2060"/>
        <v/>
      </c>
      <c r="T4367" s="5" t="str">
        <f t="shared" si="2061"/>
        <v/>
      </c>
      <c r="U4367" s="152" t="str">
        <f t="shared" si="2044"/>
        <v/>
      </c>
      <c r="V4367" s="152" t="str">
        <f t="shared" si="2045"/>
        <v/>
      </c>
      <c r="W4367" s="153" t="str">
        <f t="shared" si="2046"/>
        <v/>
      </c>
      <c r="X4367" s="153" t="str">
        <f t="shared" si="2047"/>
        <v/>
      </c>
      <c r="Y4367" s="153" t="str">
        <f t="shared" si="2048"/>
        <v/>
      </c>
      <c r="Z4367" s="153" t="str">
        <f t="shared" si="2049"/>
        <v/>
      </c>
      <c r="AA4367" s="152" t="str">
        <f t="shared" si="2050"/>
        <v/>
      </c>
      <c r="AB4367" s="152" t="str">
        <f t="shared" si="2051"/>
        <v/>
      </c>
      <c r="AC4367" s="154" t="str">
        <f t="shared" si="2062"/>
        <v/>
      </c>
      <c r="AD4367" s="154" t="str">
        <f t="shared" si="2063"/>
        <v/>
      </c>
      <c r="AE4367" s="3" t="str">
        <f t="shared" si="2064"/>
        <v/>
      </c>
      <c r="AF4367" s="3" t="str">
        <f t="shared" si="2065"/>
        <v/>
      </c>
      <c r="AG4367" s="3" t="str">
        <f t="shared" si="2066"/>
        <v/>
      </c>
      <c r="AH4367" s="4" t="str">
        <f t="shared" si="2067"/>
        <v/>
      </c>
      <c r="AI4367" s="75" t="str">
        <f t="shared" si="2068"/>
        <v/>
      </c>
      <c r="AJ4367" s="75" t="str">
        <f t="shared" si="2069"/>
        <v/>
      </c>
    </row>
    <row r="4368" spans="1:36">
      <c r="A4368" s="41" t="str">
        <f t="shared" si="2052"/>
        <v/>
      </c>
      <c r="B4368" s="150" t="str">
        <f>IF(ISNUMBER(A4368),INDEX('MetaTrader Import'!$H$13:$J$5893,TRUNC(((A4368-$A$39+1)-1)/3)+1,MOD((A4368-$A$39+1)-1,3)+1),"")</f>
        <v/>
      </c>
      <c r="C4368" s="43" t="str">
        <f t="shared" si="2053"/>
        <v/>
      </c>
      <c r="D4368" s="43" t="str">
        <f t="shared" ca="1" si="2043"/>
        <v/>
      </c>
      <c r="E4368" s="43" t="str">
        <f t="shared" si="2054"/>
        <v/>
      </c>
      <c r="F4368" s="43" t="str">
        <f t="shared" si="2055"/>
        <v/>
      </c>
      <c r="G4368" s="43" t="str">
        <f>IF(A4368&lt;&gt;"",IF(A4368&lt;Data!$G$11*0.25,$C$13/$G$32,IF(A4368&gt;Data!$G$11*0.25,$C$13,$C$13*10)),"")</f>
        <v/>
      </c>
      <c r="H4368" s="43" t="str">
        <f>IF(A4368&lt;&gt;"",IF(Data!$G$9="constant",$C$13,IF(Data!$G$9="squeeze",G4368,F4368)),"")</f>
        <v/>
      </c>
      <c r="I4368" s="38" t="str">
        <f ca="1">IF(ISNUMBER(A4368),NORMINV(RAND(),0,IF(AND(Data!$G$9="squeeze",A4368&lt;Data!$G$11*0.25),$H$32,1)*$C$30*$C$13)*($C$14*$C$12),"")</f>
        <v/>
      </c>
      <c r="J4368" s="42" t="str">
        <f ca="1">IFERROR(IF(Data!$C$6="Real",B4368,I4368+J4367+($C$14*$C$12)*(NORMINV(RAND(),$C$15,CHOOSE($G$13,$C$13,F4368,G4368)))),"")</f>
        <v/>
      </c>
      <c r="K4368" s="88" t="str">
        <f>IF(ISNUMBER(A4368), IF($G$16="fixed",$G$17,MIN(H4368*Data!$C$7*$C$16*0.5,$C$17*Data!$C$7))*$C$12,"")</f>
        <v/>
      </c>
      <c r="L4368" s="42" t="str">
        <f t="shared" ca="1" si="2070"/>
        <v/>
      </c>
      <c r="M4368" s="44" t="str">
        <f t="shared" ca="1" si="2071"/>
        <v/>
      </c>
      <c r="N4368" s="44" t="str">
        <f t="shared" ca="1" si="2072"/>
        <v/>
      </c>
      <c r="O4368" s="108" t="str">
        <f t="shared" si="2056"/>
        <v/>
      </c>
      <c r="P4368" s="102" t="str">
        <f t="shared" si="2057"/>
        <v/>
      </c>
      <c r="Q4368" s="102" t="str">
        <f t="shared" si="2058"/>
        <v/>
      </c>
      <c r="R4368" s="120" t="str">
        <f t="shared" si="2059"/>
        <v/>
      </c>
      <c r="S4368" s="54" t="str">
        <f t="shared" si="2060"/>
        <v/>
      </c>
      <c r="T4368" s="5" t="str">
        <f t="shared" si="2061"/>
        <v/>
      </c>
      <c r="U4368" s="152" t="str">
        <f t="shared" si="2044"/>
        <v/>
      </c>
      <c r="V4368" s="152" t="str">
        <f t="shared" si="2045"/>
        <v/>
      </c>
      <c r="W4368" s="153" t="str">
        <f t="shared" si="2046"/>
        <v/>
      </c>
      <c r="X4368" s="153" t="str">
        <f t="shared" si="2047"/>
        <v/>
      </c>
      <c r="Y4368" s="153" t="str">
        <f t="shared" si="2048"/>
        <v/>
      </c>
      <c r="Z4368" s="153" t="str">
        <f t="shared" si="2049"/>
        <v/>
      </c>
      <c r="AA4368" s="152" t="str">
        <f t="shared" si="2050"/>
        <v/>
      </c>
      <c r="AB4368" s="152" t="str">
        <f t="shared" si="2051"/>
        <v/>
      </c>
      <c r="AC4368" s="154" t="str">
        <f t="shared" si="2062"/>
        <v/>
      </c>
      <c r="AD4368" s="154" t="str">
        <f t="shared" si="2063"/>
        <v/>
      </c>
      <c r="AE4368" s="3" t="str">
        <f t="shared" si="2064"/>
        <v/>
      </c>
      <c r="AF4368" s="3" t="str">
        <f t="shared" si="2065"/>
        <v/>
      </c>
      <c r="AG4368" s="3" t="str">
        <f t="shared" si="2066"/>
        <v/>
      </c>
      <c r="AH4368" s="4" t="str">
        <f t="shared" si="2067"/>
        <v/>
      </c>
      <c r="AI4368" s="75" t="str">
        <f t="shared" si="2068"/>
        <v/>
      </c>
      <c r="AJ4368" s="75" t="str">
        <f t="shared" si="2069"/>
        <v/>
      </c>
    </row>
    <row r="4369" spans="1:36">
      <c r="A4369" s="41" t="str">
        <f t="shared" si="2052"/>
        <v/>
      </c>
      <c r="B4369" s="150" t="str">
        <f>IF(ISNUMBER(A4369),INDEX('MetaTrader Import'!$H$13:$J$5893,TRUNC(((A4369-$A$39+1)-1)/3)+1,MOD((A4369-$A$39+1)-1,3)+1),"")</f>
        <v/>
      </c>
      <c r="C4369" s="43" t="str">
        <f t="shared" si="2053"/>
        <v/>
      </c>
      <c r="D4369" s="43" t="str">
        <f t="shared" ca="1" si="2043"/>
        <v/>
      </c>
      <c r="E4369" s="43" t="str">
        <f t="shared" si="2054"/>
        <v/>
      </c>
      <c r="F4369" s="43" t="str">
        <f t="shared" si="2055"/>
        <v/>
      </c>
      <c r="G4369" s="43" t="str">
        <f>IF(A4369&lt;&gt;"",IF(A4369&lt;Data!$G$11*0.25,$C$13/$G$32,IF(A4369&gt;Data!$G$11*0.25,$C$13,$C$13*10)),"")</f>
        <v/>
      </c>
      <c r="H4369" s="43" t="str">
        <f>IF(A4369&lt;&gt;"",IF(Data!$G$9="constant",$C$13,IF(Data!$G$9="squeeze",G4369,F4369)),"")</f>
        <v/>
      </c>
      <c r="I4369" s="38" t="str">
        <f ca="1">IF(ISNUMBER(A4369),NORMINV(RAND(),0,IF(AND(Data!$G$9="squeeze",A4369&lt;Data!$G$11*0.25),$H$32,1)*$C$30*$C$13)*($C$14*$C$12),"")</f>
        <v/>
      </c>
      <c r="J4369" s="42" t="str">
        <f ca="1">IFERROR(IF(Data!$C$6="Real",B4369,I4369+J4368+($C$14*$C$12)*(NORMINV(RAND(),$C$15,CHOOSE($G$13,$C$13,F4369,G4369)))),"")</f>
        <v/>
      </c>
      <c r="K4369" s="88" t="str">
        <f>IF(ISNUMBER(A4369), IF($G$16="fixed",$G$17,MIN(H4369*Data!$C$7*$C$16*0.5,$C$17*Data!$C$7))*$C$12,"")</f>
        <v/>
      </c>
      <c r="L4369" s="42" t="str">
        <f t="shared" ca="1" si="2070"/>
        <v/>
      </c>
      <c r="M4369" s="44" t="str">
        <f t="shared" ca="1" si="2071"/>
        <v/>
      </c>
      <c r="N4369" s="44" t="str">
        <f t="shared" ca="1" si="2072"/>
        <v/>
      </c>
      <c r="O4369" s="108" t="str">
        <f t="shared" si="2056"/>
        <v/>
      </c>
      <c r="P4369" s="102" t="str">
        <f t="shared" si="2057"/>
        <v/>
      </c>
      <c r="Q4369" s="102" t="str">
        <f t="shared" si="2058"/>
        <v/>
      </c>
      <c r="R4369" s="120" t="str">
        <f t="shared" si="2059"/>
        <v/>
      </c>
      <c r="S4369" s="54" t="str">
        <f t="shared" si="2060"/>
        <v/>
      </c>
      <c r="T4369" s="5" t="str">
        <f t="shared" si="2061"/>
        <v/>
      </c>
      <c r="U4369" s="152" t="str">
        <f t="shared" si="2044"/>
        <v/>
      </c>
      <c r="V4369" s="152" t="str">
        <f t="shared" si="2045"/>
        <v/>
      </c>
      <c r="W4369" s="153" t="str">
        <f t="shared" si="2046"/>
        <v/>
      </c>
      <c r="X4369" s="153" t="str">
        <f t="shared" si="2047"/>
        <v/>
      </c>
      <c r="Y4369" s="153" t="str">
        <f t="shared" si="2048"/>
        <v/>
      </c>
      <c r="Z4369" s="153" t="str">
        <f t="shared" si="2049"/>
        <v/>
      </c>
      <c r="AA4369" s="152" t="str">
        <f t="shared" si="2050"/>
        <v/>
      </c>
      <c r="AB4369" s="152" t="str">
        <f t="shared" si="2051"/>
        <v/>
      </c>
      <c r="AC4369" s="154" t="str">
        <f t="shared" si="2062"/>
        <v/>
      </c>
      <c r="AD4369" s="154" t="str">
        <f t="shared" si="2063"/>
        <v/>
      </c>
      <c r="AE4369" s="3" t="str">
        <f t="shared" si="2064"/>
        <v/>
      </c>
      <c r="AF4369" s="3" t="str">
        <f t="shared" si="2065"/>
        <v/>
      </c>
      <c r="AG4369" s="3" t="str">
        <f t="shared" si="2066"/>
        <v/>
      </c>
      <c r="AH4369" s="4" t="str">
        <f t="shared" si="2067"/>
        <v/>
      </c>
      <c r="AI4369" s="75" t="str">
        <f t="shared" si="2068"/>
        <v/>
      </c>
      <c r="AJ4369" s="75" t="str">
        <f t="shared" si="2069"/>
        <v/>
      </c>
    </row>
    <row r="4370" spans="1:36">
      <c r="A4370" s="41" t="str">
        <f t="shared" si="2052"/>
        <v/>
      </c>
      <c r="B4370" s="150" t="str">
        <f>IF(ISNUMBER(A4370),INDEX('MetaTrader Import'!$H$13:$J$5893,TRUNC(((A4370-$A$39+1)-1)/3)+1,MOD((A4370-$A$39+1)-1,3)+1),"")</f>
        <v/>
      </c>
      <c r="C4370" s="43" t="str">
        <f t="shared" si="2053"/>
        <v/>
      </c>
      <c r="D4370" s="43" t="str">
        <f t="shared" ca="1" si="2043"/>
        <v/>
      </c>
      <c r="E4370" s="43" t="str">
        <f t="shared" si="2054"/>
        <v/>
      </c>
      <c r="F4370" s="43" t="str">
        <f t="shared" si="2055"/>
        <v/>
      </c>
      <c r="G4370" s="43" t="str">
        <f>IF(A4370&lt;&gt;"",IF(A4370&lt;Data!$G$11*0.25,$C$13/$G$32,IF(A4370&gt;Data!$G$11*0.25,$C$13,$C$13*10)),"")</f>
        <v/>
      </c>
      <c r="H4370" s="43" t="str">
        <f>IF(A4370&lt;&gt;"",IF(Data!$G$9="constant",$C$13,IF(Data!$G$9="squeeze",G4370,F4370)),"")</f>
        <v/>
      </c>
      <c r="I4370" s="38" t="str">
        <f ca="1">IF(ISNUMBER(A4370),NORMINV(RAND(),0,IF(AND(Data!$G$9="squeeze",A4370&lt;Data!$G$11*0.25),$H$32,1)*$C$30*$C$13)*($C$14*$C$12),"")</f>
        <v/>
      </c>
      <c r="J4370" s="42" t="str">
        <f ca="1">IFERROR(IF(Data!$C$6="Real",B4370,I4370+J4369+($C$14*$C$12)*(NORMINV(RAND(),$C$15,CHOOSE($G$13,$C$13,F4370,G4370)))),"")</f>
        <v/>
      </c>
      <c r="K4370" s="88" t="str">
        <f>IF(ISNUMBER(A4370), IF($G$16="fixed",$G$17,MIN(H4370*Data!$C$7*$C$16*0.5,$C$17*Data!$C$7))*$C$12,"")</f>
        <v/>
      </c>
      <c r="L4370" s="42" t="str">
        <f t="shared" ca="1" si="2070"/>
        <v/>
      </c>
      <c r="M4370" s="44" t="str">
        <f t="shared" ca="1" si="2071"/>
        <v/>
      </c>
      <c r="N4370" s="44" t="str">
        <f t="shared" ca="1" si="2072"/>
        <v/>
      </c>
      <c r="O4370" s="108" t="str">
        <f t="shared" si="2056"/>
        <v/>
      </c>
      <c r="P4370" s="102" t="str">
        <f t="shared" si="2057"/>
        <v/>
      </c>
      <c r="Q4370" s="102" t="str">
        <f t="shared" si="2058"/>
        <v/>
      </c>
      <c r="R4370" s="120" t="str">
        <f t="shared" si="2059"/>
        <v/>
      </c>
      <c r="S4370" s="54" t="str">
        <f t="shared" si="2060"/>
        <v/>
      </c>
      <c r="T4370" s="5" t="str">
        <f t="shared" si="2061"/>
        <v/>
      </c>
      <c r="U4370" s="152" t="str">
        <f t="shared" si="2044"/>
        <v/>
      </c>
      <c r="V4370" s="152" t="str">
        <f t="shared" si="2045"/>
        <v/>
      </c>
      <c r="W4370" s="153" t="str">
        <f t="shared" si="2046"/>
        <v/>
      </c>
      <c r="X4370" s="153" t="str">
        <f t="shared" si="2047"/>
        <v/>
      </c>
      <c r="Y4370" s="153" t="str">
        <f t="shared" si="2048"/>
        <v/>
      </c>
      <c r="Z4370" s="153" t="str">
        <f t="shared" si="2049"/>
        <v/>
      </c>
      <c r="AA4370" s="152" t="str">
        <f t="shared" si="2050"/>
        <v/>
      </c>
      <c r="AB4370" s="152" t="str">
        <f t="shared" si="2051"/>
        <v/>
      </c>
      <c r="AC4370" s="154" t="str">
        <f t="shared" si="2062"/>
        <v/>
      </c>
      <c r="AD4370" s="154" t="str">
        <f t="shared" si="2063"/>
        <v/>
      </c>
      <c r="AE4370" s="3" t="str">
        <f t="shared" si="2064"/>
        <v/>
      </c>
      <c r="AF4370" s="3" t="str">
        <f t="shared" si="2065"/>
        <v/>
      </c>
      <c r="AG4370" s="3" t="str">
        <f t="shared" si="2066"/>
        <v/>
      </c>
      <c r="AH4370" s="4" t="str">
        <f t="shared" si="2067"/>
        <v/>
      </c>
      <c r="AI4370" s="75" t="str">
        <f t="shared" si="2068"/>
        <v/>
      </c>
      <c r="AJ4370" s="75" t="str">
        <f t="shared" si="2069"/>
        <v/>
      </c>
    </row>
    <row r="4371" spans="1:36">
      <c r="A4371" s="41" t="str">
        <f t="shared" si="2052"/>
        <v/>
      </c>
      <c r="B4371" s="150" t="str">
        <f>IF(ISNUMBER(A4371),INDEX('MetaTrader Import'!$H$13:$J$5893,TRUNC(((A4371-$A$39+1)-1)/3)+1,MOD((A4371-$A$39+1)-1,3)+1),"")</f>
        <v/>
      </c>
      <c r="C4371" s="43" t="str">
        <f t="shared" si="2053"/>
        <v/>
      </c>
      <c r="D4371" s="43" t="str">
        <f t="shared" ca="1" si="2043"/>
        <v/>
      </c>
      <c r="E4371" s="43" t="str">
        <f t="shared" si="2054"/>
        <v/>
      </c>
      <c r="F4371" s="43" t="str">
        <f t="shared" si="2055"/>
        <v/>
      </c>
      <c r="G4371" s="43" t="str">
        <f>IF(A4371&lt;&gt;"",IF(A4371&lt;Data!$G$11*0.25,$C$13/$G$32,IF(A4371&gt;Data!$G$11*0.25,$C$13,$C$13*10)),"")</f>
        <v/>
      </c>
      <c r="H4371" s="43" t="str">
        <f>IF(A4371&lt;&gt;"",IF(Data!$G$9="constant",$C$13,IF(Data!$G$9="squeeze",G4371,F4371)),"")</f>
        <v/>
      </c>
      <c r="I4371" s="38" t="str">
        <f ca="1">IF(ISNUMBER(A4371),NORMINV(RAND(),0,IF(AND(Data!$G$9="squeeze",A4371&lt;Data!$G$11*0.25),$H$32,1)*$C$30*$C$13)*($C$14*$C$12),"")</f>
        <v/>
      </c>
      <c r="J4371" s="42" t="str">
        <f ca="1">IFERROR(IF(Data!$C$6="Real",B4371,I4371+J4370+($C$14*$C$12)*(NORMINV(RAND(),$C$15,CHOOSE($G$13,$C$13,F4371,G4371)))),"")</f>
        <v/>
      </c>
      <c r="K4371" s="88" t="str">
        <f>IF(ISNUMBER(A4371), IF($G$16="fixed",$G$17,MIN(H4371*Data!$C$7*$C$16*0.5,$C$17*Data!$C$7))*$C$12,"")</f>
        <v/>
      </c>
      <c r="L4371" s="42" t="str">
        <f t="shared" ca="1" si="2070"/>
        <v/>
      </c>
      <c r="M4371" s="44" t="str">
        <f t="shared" ca="1" si="2071"/>
        <v/>
      </c>
      <c r="N4371" s="44" t="str">
        <f t="shared" ca="1" si="2072"/>
        <v/>
      </c>
      <c r="O4371" s="108" t="str">
        <f t="shared" si="2056"/>
        <v/>
      </c>
      <c r="P4371" s="102" t="str">
        <f t="shared" si="2057"/>
        <v/>
      </c>
      <c r="Q4371" s="102" t="str">
        <f t="shared" si="2058"/>
        <v/>
      </c>
      <c r="R4371" s="120" t="str">
        <f t="shared" si="2059"/>
        <v/>
      </c>
      <c r="S4371" s="54" t="str">
        <f t="shared" si="2060"/>
        <v/>
      </c>
      <c r="T4371" s="5" t="str">
        <f t="shared" si="2061"/>
        <v/>
      </c>
      <c r="U4371" s="152" t="str">
        <f t="shared" si="2044"/>
        <v/>
      </c>
      <c r="V4371" s="152" t="str">
        <f t="shared" si="2045"/>
        <v/>
      </c>
      <c r="W4371" s="153" t="str">
        <f t="shared" si="2046"/>
        <v/>
      </c>
      <c r="X4371" s="153" t="str">
        <f t="shared" si="2047"/>
        <v/>
      </c>
      <c r="Y4371" s="153" t="str">
        <f t="shared" si="2048"/>
        <v/>
      </c>
      <c r="Z4371" s="153" t="str">
        <f t="shared" si="2049"/>
        <v/>
      </c>
      <c r="AA4371" s="152" t="str">
        <f t="shared" si="2050"/>
        <v/>
      </c>
      <c r="AB4371" s="152" t="str">
        <f t="shared" si="2051"/>
        <v/>
      </c>
      <c r="AC4371" s="154" t="str">
        <f t="shared" si="2062"/>
        <v/>
      </c>
      <c r="AD4371" s="154" t="str">
        <f t="shared" si="2063"/>
        <v/>
      </c>
      <c r="AE4371" s="3" t="str">
        <f t="shared" si="2064"/>
        <v/>
      </c>
      <c r="AF4371" s="3" t="str">
        <f t="shared" si="2065"/>
        <v/>
      </c>
      <c r="AG4371" s="3" t="str">
        <f t="shared" si="2066"/>
        <v/>
      </c>
      <c r="AH4371" s="4" t="str">
        <f t="shared" si="2067"/>
        <v/>
      </c>
      <c r="AI4371" s="75" t="str">
        <f t="shared" si="2068"/>
        <v/>
      </c>
      <c r="AJ4371" s="75" t="str">
        <f t="shared" si="2069"/>
        <v/>
      </c>
    </row>
    <row r="4372" spans="1:36">
      <c r="A4372" s="41" t="str">
        <f t="shared" si="2052"/>
        <v/>
      </c>
      <c r="B4372" s="150" t="str">
        <f>IF(ISNUMBER(A4372),INDEX('MetaTrader Import'!$H$13:$J$5893,TRUNC(((A4372-$A$39+1)-1)/3)+1,MOD((A4372-$A$39+1)-1,3)+1),"")</f>
        <v/>
      </c>
      <c r="C4372" s="43" t="str">
        <f t="shared" si="2053"/>
        <v/>
      </c>
      <c r="D4372" s="43" t="str">
        <f t="shared" ca="1" si="2043"/>
        <v/>
      </c>
      <c r="E4372" s="43" t="str">
        <f t="shared" si="2054"/>
        <v/>
      </c>
      <c r="F4372" s="43" t="str">
        <f t="shared" si="2055"/>
        <v/>
      </c>
      <c r="G4372" s="43" t="str">
        <f>IF(A4372&lt;&gt;"",IF(A4372&lt;Data!$G$11*0.25,$C$13/$G$32,IF(A4372&gt;Data!$G$11*0.25,$C$13,$C$13*10)),"")</f>
        <v/>
      </c>
      <c r="H4372" s="43" t="str">
        <f>IF(A4372&lt;&gt;"",IF(Data!$G$9="constant",$C$13,IF(Data!$G$9="squeeze",G4372,F4372)),"")</f>
        <v/>
      </c>
      <c r="I4372" s="38" t="str">
        <f ca="1">IF(ISNUMBER(A4372),NORMINV(RAND(),0,IF(AND(Data!$G$9="squeeze",A4372&lt;Data!$G$11*0.25),$H$32,1)*$C$30*$C$13)*($C$14*$C$12),"")</f>
        <v/>
      </c>
      <c r="J4372" s="42" t="str">
        <f ca="1">IFERROR(IF(Data!$C$6="Real",B4372,I4372+J4371+($C$14*$C$12)*(NORMINV(RAND(),$C$15,CHOOSE($G$13,$C$13,F4372,G4372)))),"")</f>
        <v/>
      </c>
      <c r="K4372" s="88" t="str">
        <f>IF(ISNUMBER(A4372), IF($G$16="fixed",$G$17,MIN(H4372*Data!$C$7*$C$16*0.5,$C$17*Data!$C$7))*$C$12,"")</f>
        <v/>
      </c>
      <c r="L4372" s="42" t="str">
        <f t="shared" ca="1" si="2070"/>
        <v/>
      </c>
      <c r="M4372" s="44" t="str">
        <f t="shared" ca="1" si="2071"/>
        <v/>
      </c>
      <c r="N4372" s="44" t="str">
        <f t="shared" ca="1" si="2072"/>
        <v/>
      </c>
      <c r="O4372" s="108" t="str">
        <f t="shared" si="2056"/>
        <v/>
      </c>
      <c r="P4372" s="102" t="str">
        <f t="shared" si="2057"/>
        <v/>
      </c>
      <c r="Q4372" s="102" t="str">
        <f t="shared" si="2058"/>
        <v/>
      </c>
      <c r="R4372" s="120" t="str">
        <f t="shared" si="2059"/>
        <v/>
      </c>
      <c r="S4372" s="54" t="str">
        <f t="shared" si="2060"/>
        <v/>
      </c>
      <c r="T4372" s="5" t="str">
        <f t="shared" si="2061"/>
        <v/>
      </c>
      <c r="U4372" s="152" t="str">
        <f t="shared" si="2044"/>
        <v/>
      </c>
      <c r="V4372" s="152" t="str">
        <f t="shared" si="2045"/>
        <v/>
      </c>
      <c r="W4372" s="153" t="str">
        <f t="shared" si="2046"/>
        <v/>
      </c>
      <c r="X4372" s="153" t="str">
        <f t="shared" si="2047"/>
        <v/>
      </c>
      <c r="Y4372" s="153" t="str">
        <f t="shared" si="2048"/>
        <v/>
      </c>
      <c r="Z4372" s="153" t="str">
        <f t="shared" si="2049"/>
        <v/>
      </c>
      <c r="AA4372" s="152" t="str">
        <f t="shared" si="2050"/>
        <v/>
      </c>
      <c r="AB4372" s="152" t="str">
        <f t="shared" si="2051"/>
        <v/>
      </c>
      <c r="AC4372" s="154" t="str">
        <f t="shared" si="2062"/>
        <v/>
      </c>
      <c r="AD4372" s="154" t="str">
        <f t="shared" si="2063"/>
        <v/>
      </c>
      <c r="AE4372" s="3" t="str">
        <f t="shared" si="2064"/>
        <v/>
      </c>
      <c r="AF4372" s="3" t="str">
        <f t="shared" si="2065"/>
        <v/>
      </c>
      <c r="AG4372" s="3" t="str">
        <f t="shared" si="2066"/>
        <v/>
      </c>
      <c r="AH4372" s="4" t="str">
        <f t="shared" si="2067"/>
        <v/>
      </c>
      <c r="AI4372" s="75" t="str">
        <f t="shared" si="2068"/>
        <v/>
      </c>
      <c r="AJ4372" s="75" t="str">
        <f t="shared" si="2069"/>
        <v/>
      </c>
    </row>
    <row r="4373" spans="1:36">
      <c r="A4373" s="41" t="str">
        <f t="shared" si="2052"/>
        <v/>
      </c>
      <c r="B4373" s="150" t="str">
        <f>IF(ISNUMBER(A4373),INDEX('MetaTrader Import'!$H$13:$J$5893,TRUNC(((A4373-$A$39+1)-1)/3)+1,MOD((A4373-$A$39+1)-1,3)+1),"")</f>
        <v/>
      </c>
      <c r="C4373" s="43" t="str">
        <f t="shared" si="2053"/>
        <v/>
      </c>
      <c r="D4373" s="43" t="str">
        <f t="shared" ca="1" si="2043"/>
        <v/>
      </c>
      <c r="E4373" s="43" t="str">
        <f t="shared" si="2054"/>
        <v/>
      </c>
      <c r="F4373" s="43" t="str">
        <f t="shared" si="2055"/>
        <v/>
      </c>
      <c r="G4373" s="43" t="str">
        <f>IF(A4373&lt;&gt;"",IF(A4373&lt;Data!$G$11*0.25,$C$13/$G$32,IF(A4373&gt;Data!$G$11*0.25,$C$13,$C$13*10)),"")</f>
        <v/>
      </c>
      <c r="H4373" s="43" t="str">
        <f>IF(A4373&lt;&gt;"",IF(Data!$G$9="constant",$C$13,IF(Data!$G$9="squeeze",G4373,F4373)),"")</f>
        <v/>
      </c>
      <c r="I4373" s="38" t="str">
        <f ca="1">IF(ISNUMBER(A4373),NORMINV(RAND(),0,IF(AND(Data!$G$9="squeeze",A4373&lt;Data!$G$11*0.25),$H$32,1)*$C$30*$C$13)*($C$14*$C$12),"")</f>
        <v/>
      </c>
      <c r="J4373" s="42" t="str">
        <f ca="1">IFERROR(IF(Data!$C$6="Real",B4373,I4373+J4372+($C$14*$C$12)*(NORMINV(RAND(),$C$15,CHOOSE($G$13,$C$13,F4373,G4373)))),"")</f>
        <v/>
      </c>
      <c r="K4373" s="88" t="str">
        <f>IF(ISNUMBER(A4373), IF($G$16="fixed",$G$17,MIN(H4373*Data!$C$7*$C$16*0.5,$C$17*Data!$C$7))*$C$12,"")</f>
        <v/>
      </c>
      <c r="L4373" s="42" t="str">
        <f t="shared" ca="1" si="2070"/>
        <v/>
      </c>
      <c r="M4373" s="44" t="str">
        <f t="shared" ca="1" si="2071"/>
        <v/>
      </c>
      <c r="N4373" s="44" t="str">
        <f t="shared" ca="1" si="2072"/>
        <v/>
      </c>
      <c r="O4373" s="108" t="str">
        <f t="shared" si="2056"/>
        <v/>
      </c>
      <c r="P4373" s="102" t="str">
        <f t="shared" si="2057"/>
        <v/>
      </c>
      <c r="Q4373" s="102" t="str">
        <f t="shared" si="2058"/>
        <v/>
      </c>
      <c r="R4373" s="120" t="str">
        <f t="shared" si="2059"/>
        <v/>
      </c>
      <c r="S4373" s="54" t="str">
        <f t="shared" si="2060"/>
        <v/>
      </c>
      <c r="T4373" s="5" t="str">
        <f t="shared" si="2061"/>
        <v/>
      </c>
      <c r="U4373" s="152" t="str">
        <f t="shared" si="2044"/>
        <v/>
      </c>
      <c r="V4373" s="152" t="str">
        <f t="shared" si="2045"/>
        <v/>
      </c>
      <c r="W4373" s="153" t="str">
        <f t="shared" si="2046"/>
        <v/>
      </c>
      <c r="X4373" s="153" t="str">
        <f t="shared" si="2047"/>
        <v/>
      </c>
      <c r="Y4373" s="153" t="str">
        <f t="shared" si="2048"/>
        <v/>
      </c>
      <c r="Z4373" s="153" t="str">
        <f t="shared" si="2049"/>
        <v/>
      </c>
      <c r="AA4373" s="152" t="str">
        <f t="shared" si="2050"/>
        <v/>
      </c>
      <c r="AB4373" s="152" t="str">
        <f t="shared" si="2051"/>
        <v/>
      </c>
      <c r="AC4373" s="154" t="str">
        <f t="shared" si="2062"/>
        <v/>
      </c>
      <c r="AD4373" s="154" t="str">
        <f t="shared" si="2063"/>
        <v/>
      </c>
      <c r="AE4373" s="3" t="str">
        <f t="shared" si="2064"/>
        <v/>
      </c>
      <c r="AF4373" s="3" t="str">
        <f t="shared" si="2065"/>
        <v/>
      </c>
      <c r="AG4373" s="3" t="str">
        <f t="shared" si="2066"/>
        <v/>
      </c>
      <c r="AH4373" s="4" t="str">
        <f t="shared" si="2067"/>
        <v/>
      </c>
      <c r="AI4373" s="75" t="str">
        <f t="shared" si="2068"/>
        <v/>
      </c>
      <c r="AJ4373" s="75" t="str">
        <f t="shared" si="2069"/>
        <v/>
      </c>
    </row>
    <row r="4374" spans="1:36">
      <c r="A4374" s="41" t="str">
        <f t="shared" si="2052"/>
        <v/>
      </c>
      <c r="B4374" s="150" t="str">
        <f>IF(ISNUMBER(A4374),INDEX('MetaTrader Import'!$H$13:$J$5893,TRUNC(((A4374-$A$39+1)-1)/3)+1,MOD((A4374-$A$39+1)-1,3)+1),"")</f>
        <v/>
      </c>
      <c r="C4374" s="43" t="str">
        <f t="shared" si="2053"/>
        <v/>
      </c>
      <c r="D4374" s="43" t="str">
        <f t="shared" ca="1" si="2043"/>
        <v/>
      </c>
      <c r="E4374" s="43" t="str">
        <f t="shared" si="2054"/>
        <v/>
      </c>
      <c r="F4374" s="43" t="str">
        <f t="shared" si="2055"/>
        <v/>
      </c>
      <c r="G4374" s="43" t="str">
        <f>IF(A4374&lt;&gt;"",IF(A4374&lt;Data!$G$11*0.25,$C$13/$G$32,IF(A4374&gt;Data!$G$11*0.25,$C$13,$C$13*10)),"")</f>
        <v/>
      </c>
      <c r="H4374" s="43" t="str">
        <f>IF(A4374&lt;&gt;"",IF(Data!$G$9="constant",$C$13,IF(Data!$G$9="squeeze",G4374,F4374)),"")</f>
        <v/>
      </c>
      <c r="I4374" s="38" t="str">
        <f ca="1">IF(ISNUMBER(A4374),NORMINV(RAND(),0,IF(AND(Data!$G$9="squeeze",A4374&lt;Data!$G$11*0.25),$H$32,1)*$C$30*$C$13)*($C$14*$C$12),"")</f>
        <v/>
      </c>
      <c r="J4374" s="42" t="str">
        <f ca="1">IFERROR(IF(Data!$C$6="Real",B4374,I4374+J4373+($C$14*$C$12)*(NORMINV(RAND(),$C$15,CHOOSE($G$13,$C$13,F4374,G4374)))),"")</f>
        <v/>
      </c>
      <c r="K4374" s="88" t="str">
        <f>IF(ISNUMBER(A4374), IF($G$16="fixed",$G$17,MIN(H4374*Data!$C$7*$C$16*0.5,$C$17*Data!$C$7))*$C$12,"")</f>
        <v/>
      </c>
      <c r="L4374" s="42" t="str">
        <f t="shared" ca="1" si="2070"/>
        <v/>
      </c>
      <c r="M4374" s="44" t="str">
        <f t="shared" ca="1" si="2071"/>
        <v/>
      </c>
      <c r="N4374" s="44" t="str">
        <f t="shared" ca="1" si="2072"/>
        <v/>
      </c>
      <c r="O4374" s="108" t="str">
        <f t="shared" si="2056"/>
        <v/>
      </c>
      <c r="P4374" s="102" t="str">
        <f t="shared" si="2057"/>
        <v/>
      </c>
      <c r="Q4374" s="102" t="str">
        <f t="shared" si="2058"/>
        <v/>
      </c>
      <c r="R4374" s="120" t="str">
        <f t="shared" si="2059"/>
        <v/>
      </c>
      <c r="S4374" s="54" t="str">
        <f t="shared" si="2060"/>
        <v/>
      </c>
      <c r="T4374" s="5" t="str">
        <f t="shared" si="2061"/>
        <v/>
      </c>
      <c r="U4374" s="152" t="str">
        <f t="shared" si="2044"/>
        <v/>
      </c>
      <c r="V4374" s="152" t="str">
        <f t="shared" si="2045"/>
        <v/>
      </c>
      <c r="W4374" s="153" t="str">
        <f t="shared" si="2046"/>
        <v/>
      </c>
      <c r="X4374" s="153" t="str">
        <f t="shared" si="2047"/>
        <v/>
      </c>
      <c r="Y4374" s="153" t="str">
        <f t="shared" si="2048"/>
        <v/>
      </c>
      <c r="Z4374" s="153" t="str">
        <f t="shared" si="2049"/>
        <v/>
      </c>
      <c r="AA4374" s="152" t="str">
        <f t="shared" si="2050"/>
        <v/>
      </c>
      <c r="AB4374" s="152" t="str">
        <f t="shared" si="2051"/>
        <v/>
      </c>
      <c r="AC4374" s="154" t="str">
        <f t="shared" si="2062"/>
        <v/>
      </c>
      <c r="AD4374" s="154" t="str">
        <f t="shared" si="2063"/>
        <v/>
      </c>
      <c r="AE4374" s="3" t="str">
        <f t="shared" si="2064"/>
        <v/>
      </c>
      <c r="AF4374" s="3" t="str">
        <f t="shared" si="2065"/>
        <v/>
      </c>
      <c r="AG4374" s="3" t="str">
        <f t="shared" si="2066"/>
        <v/>
      </c>
      <c r="AH4374" s="4" t="str">
        <f t="shared" si="2067"/>
        <v/>
      </c>
      <c r="AI4374" s="75" t="str">
        <f t="shared" si="2068"/>
        <v/>
      </c>
      <c r="AJ4374" s="75" t="str">
        <f t="shared" si="2069"/>
        <v/>
      </c>
    </row>
    <row r="4375" spans="1:36">
      <c r="A4375" s="41" t="str">
        <f t="shared" si="2052"/>
        <v/>
      </c>
      <c r="B4375" s="150" t="str">
        <f>IF(ISNUMBER(A4375),INDEX('MetaTrader Import'!$H$13:$J$5893,TRUNC(((A4375-$A$39+1)-1)/3)+1,MOD((A4375-$A$39+1)-1,3)+1),"")</f>
        <v/>
      </c>
      <c r="C4375" s="43" t="str">
        <f t="shared" si="2053"/>
        <v/>
      </c>
      <c r="D4375" s="43" t="str">
        <f t="shared" ca="1" si="2043"/>
        <v/>
      </c>
      <c r="E4375" s="43" t="str">
        <f t="shared" si="2054"/>
        <v/>
      </c>
      <c r="F4375" s="43" t="str">
        <f t="shared" si="2055"/>
        <v/>
      </c>
      <c r="G4375" s="43" t="str">
        <f>IF(A4375&lt;&gt;"",IF(A4375&lt;Data!$G$11*0.25,$C$13/$G$32,IF(A4375&gt;Data!$G$11*0.25,$C$13,$C$13*10)),"")</f>
        <v/>
      </c>
      <c r="H4375" s="43" t="str">
        <f>IF(A4375&lt;&gt;"",IF(Data!$G$9="constant",$C$13,IF(Data!$G$9="squeeze",G4375,F4375)),"")</f>
        <v/>
      </c>
      <c r="I4375" s="38" t="str">
        <f ca="1">IF(ISNUMBER(A4375),NORMINV(RAND(),0,IF(AND(Data!$G$9="squeeze",A4375&lt;Data!$G$11*0.25),$H$32,1)*$C$30*$C$13)*($C$14*$C$12),"")</f>
        <v/>
      </c>
      <c r="J4375" s="42" t="str">
        <f ca="1">IFERROR(IF(Data!$C$6="Real",B4375,I4375+J4374+($C$14*$C$12)*(NORMINV(RAND(),$C$15,CHOOSE($G$13,$C$13,F4375,G4375)))),"")</f>
        <v/>
      </c>
      <c r="K4375" s="88" t="str">
        <f>IF(ISNUMBER(A4375), IF($G$16="fixed",$G$17,MIN(H4375*Data!$C$7*$C$16*0.5,$C$17*Data!$C$7))*$C$12,"")</f>
        <v/>
      </c>
      <c r="L4375" s="42" t="str">
        <f t="shared" ca="1" si="2070"/>
        <v/>
      </c>
      <c r="M4375" s="44" t="str">
        <f t="shared" ca="1" si="2071"/>
        <v/>
      </c>
      <c r="N4375" s="44" t="str">
        <f t="shared" ca="1" si="2072"/>
        <v/>
      </c>
      <c r="O4375" s="108" t="str">
        <f t="shared" si="2056"/>
        <v/>
      </c>
      <c r="P4375" s="102" t="str">
        <f t="shared" si="2057"/>
        <v/>
      </c>
      <c r="Q4375" s="102" t="str">
        <f t="shared" si="2058"/>
        <v/>
      </c>
      <c r="R4375" s="120" t="str">
        <f t="shared" si="2059"/>
        <v/>
      </c>
      <c r="S4375" s="54" t="str">
        <f t="shared" si="2060"/>
        <v/>
      </c>
      <c r="T4375" s="5" t="str">
        <f t="shared" si="2061"/>
        <v/>
      </c>
      <c r="U4375" s="152" t="str">
        <f t="shared" si="2044"/>
        <v/>
      </c>
      <c r="V4375" s="152" t="str">
        <f t="shared" si="2045"/>
        <v/>
      </c>
      <c r="W4375" s="153" t="str">
        <f t="shared" si="2046"/>
        <v/>
      </c>
      <c r="X4375" s="153" t="str">
        <f t="shared" si="2047"/>
        <v/>
      </c>
      <c r="Y4375" s="153" t="str">
        <f t="shared" si="2048"/>
        <v/>
      </c>
      <c r="Z4375" s="153" t="str">
        <f t="shared" si="2049"/>
        <v/>
      </c>
      <c r="AA4375" s="152" t="str">
        <f t="shared" si="2050"/>
        <v/>
      </c>
      <c r="AB4375" s="152" t="str">
        <f t="shared" si="2051"/>
        <v/>
      </c>
      <c r="AC4375" s="154" t="str">
        <f t="shared" si="2062"/>
        <v/>
      </c>
      <c r="AD4375" s="154" t="str">
        <f t="shared" si="2063"/>
        <v/>
      </c>
      <c r="AE4375" s="3" t="str">
        <f t="shared" si="2064"/>
        <v/>
      </c>
      <c r="AF4375" s="3" t="str">
        <f t="shared" si="2065"/>
        <v/>
      </c>
      <c r="AG4375" s="3" t="str">
        <f t="shared" si="2066"/>
        <v/>
      </c>
      <c r="AH4375" s="4" t="str">
        <f t="shared" si="2067"/>
        <v/>
      </c>
      <c r="AI4375" s="75" t="str">
        <f t="shared" si="2068"/>
        <v/>
      </c>
      <c r="AJ4375" s="75" t="str">
        <f t="shared" si="2069"/>
        <v/>
      </c>
    </row>
    <row r="4376" spans="1:36">
      <c r="A4376" s="41" t="str">
        <f t="shared" si="2052"/>
        <v/>
      </c>
      <c r="B4376" s="150" t="str">
        <f>IF(ISNUMBER(A4376),INDEX('MetaTrader Import'!$H$13:$J$5893,TRUNC(((A4376-$A$39+1)-1)/3)+1,MOD((A4376-$A$39+1)-1,3)+1),"")</f>
        <v/>
      </c>
      <c r="C4376" s="43" t="str">
        <f t="shared" si="2053"/>
        <v/>
      </c>
      <c r="D4376" s="43" t="str">
        <f t="shared" ca="1" si="2043"/>
        <v/>
      </c>
      <c r="E4376" s="43" t="str">
        <f t="shared" si="2054"/>
        <v/>
      </c>
      <c r="F4376" s="43" t="str">
        <f t="shared" si="2055"/>
        <v/>
      </c>
      <c r="G4376" s="43" t="str">
        <f>IF(A4376&lt;&gt;"",IF(A4376&lt;Data!$G$11*0.25,$C$13/$G$32,IF(A4376&gt;Data!$G$11*0.25,$C$13,$C$13*10)),"")</f>
        <v/>
      </c>
      <c r="H4376" s="43" t="str">
        <f>IF(A4376&lt;&gt;"",IF(Data!$G$9="constant",$C$13,IF(Data!$G$9="squeeze",G4376,F4376)),"")</f>
        <v/>
      </c>
      <c r="I4376" s="38" t="str">
        <f ca="1">IF(ISNUMBER(A4376),NORMINV(RAND(),0,IF(AND(Data!$G$9="squeeze",A4376&lt;Data!$G$11*0.25),$H$32,1)*$C$30*$C$13)*($C$14*$C$12),"")</f>
        <v/>
      </c>
      <c r="J4376" s="42" t="str">
        <f ca="1">IFERROR(IF(Data!$C$6="Real",B4376,I4376+J4375+($C$14*$C$12)*(NORMINV(RAND(),$C$15,CHOOSE($G$13,$C$13,F4376,G4376)))),"")</f>
        <v/>
      </c>
      <c r="K4376" s="88" t="str">
        <f>IF(ISNUMBER(A4376), IF($G$16="fixed",$G$17,MIN(H4376*Data!$C$7*$C$16*0.5,$C$17*Data!$C$7))*$C$12,"")</f>
        <v/>
      </c>
      <c r="L4376" s="42" t="str">
        <f t="shared" ca="1" si="2070"/>
        <v/>
      </c>
      <c r="M4376" s="44" t="str">
        <f t="shared" ca="1" si="2071"/>
        <v/>
      </c>
      <c r="N4376" s="44" t="str">
        <f t="shared" ca="1" si="2072"/>
        <v/>
      </c>
      <c r="O4376" s="108" t="str">
        <f t="shared" si="2056"/>
        <v/>
      </c>
      <c r="P4376" s="102" t="str">
        <f t="shared" si="2057"/>
        <v/>
      </c>
      <c r="Q4376" s="102" t="str">
        <f t="shared" si="2058"/>
        <v/>
      </c>
      <c r="R4376" s="120" t="str">
        <f t="shared" si="2059"/>
        <v/>
      </c>
      <c r="S4376" s="54" t="str">
        <f t="shared" si="2060"/>
        <v/>
      </c>
      <c r="T4376" s="5" t="str">
        <f t="shared" si="2061"/>
        <v/>
      </c>
      <c r="U4376" s="152" t="str">
        <f t="shared" si="2044"/>
        <v/>
      </c>
      <c r="V4376" s="152" t="str">
        <f t="shared" si="2045"/>
        <v/>
      </c>
      <c r="W4376" s="153" t="str">
        <f t="shared" si="2046"/>
        <v/>
      </c>
      <c r="X4376" s="153" t="str">
        <f t="shared" si="2047"/>
        <v/>
      </c>
      <c r="Y4376" s="153" t="str">
        <f t="shared" si="2048"/>
        <v/>
      </c>
      <c r="Z4376" s="153" t="str">
        <f t="shared" si="2049"/>
        <v/>
      </c>
      <c r="AA4376" s="152" t="str">
        <f t="shared" si="2050"/>
        <v/>
      </c>
      <c r="AB4376" s="152" t="str">
        <f t="shared" si="2051"/>
        <v/>
      </c>
      <c r="AC4376" s="154" t="str">
        <f t="shared" si="2062"/>
        <v/>
      </c>
      <c r="AD4376" s="154" t="str">
        <f t="shared" si="2063"/>
        <v/>
      </c>
      <c r="AE4376" s="3" t="str">
        <f t="shared" si="2064"/>
        <v/>
      </c>
      <c r="AF4376" s="3" t="str">
        <f t="shared" si="2065"/>
        <v/>
      </c>
      <c r="AG4376" s="3" t="str">
        <f t="shared" si="2066"/>
        <v/>
      </c>
      <c r="AH4376" s="4" t="str">
        <f t="shared" si="2067"/>
        <v/>
      </c>
      <c r="AI4376" s="75" t="str">
        <f t="shared" si="2068"/>
        <v/>
      </c>
      <c r="AJ4376" s="75" t="str">
        <f t="shared" si="2069"/>
        <v/>
      </c>
    </row>
    <row r="4377" spans="1:36">
      <c r="A4377" s="41" t="str">
        <f t="shared" si="2052"/>
        <v/>
      </c>
      <c r="B4377" s="150" t="str">
        <f>IF(ISNUMBER(A4377),INDEX('MetaTrader Import'!$H$13:$J$5893,TRUNC(((A4377-$A$39+1)-1)/3)+1,MOD((A4377-$A$39+1)-1,3)+1),"")</f>
        <v/>
      </c>
      <c r="C4377" s="43" t="str">
        <f t="shared" si="2053"/>
        <v/>
      </c>
      <c r="D4377" s="43" t="str">
        <f t="shared" ca="1" si="2043"/>
        <v/>
      </c>
      <c r="E4377" s="43" t="str">
        <f t="shared" si="2054"/>
        <v/>
      </c>
      <c r="F4377" s="43" t="str">
        <f t="shared" si="2055"/>
        <v/>
      </c>
      <c r="G4377" s="43" t="str">
        <f>IF(A4377&lt;&gt;"",IF(A4377&lt;Data!$G$11*0.25,$C$13/$G$32,IF(A4377&gt;Data!$G$11*0.25,$C$13,$C$13*10)),"")</f>
        <v/>
      </c>
      <c r="H4377" s="43" t="str">
        <f>IF(A4377&lt;&gt;"",IF(Data!$G$9="constant",$C$13,IF(Data!$G$9="squeeze",G4377,F4377)),"")</f>
        <v/>
      </c>
      <c r="I4377" s="38" t="str">
        <f ca="1">IF(ISNUMBER(A4377),NORMINV(RAND(),0,IF(AND(Data!$G$9="squeeze",A4377&lt;Data!$G$11*0.25),$H$32,1)*$C$30*$C$13)*($C$14*$C$12),"")</f>
        <v/>
      </c>
      <c r="J4377" s="42" t="str">
        <f ca="1">IFERROR(IF(Data!$C$6="Real",B4377,I4377+J4376+($C$14*$C$12)*(NORMINV(RAND(),$C$15,CHOOSE($G$13,$C$13,F4377,G4377)))),"")</f>
        <v/>
      </c>
      <c r="K4377" s="88" t="str">
        <f>IF(ISNUMBER(A4377), IF($G$16="fixed",$G$17,MIN(H4377*Data!$C$7*$C$16*0.5,$C$17*Data!$C$7))*$C$12,"")</f>
        <v/>
      </c>
      <c r="L4377" s="42" t="str">
        <f t="shared" ca="1" si="2070"/>
        <v/>
      </c>
      <c r="M4377" s="44" t="str">
        <f t="shared" ca="1" si="2071"/>
        <v/>
      </c>
      <c r="N4377" s="44" t="str">
        <f t="shared" ca="1" si="2072"/>
        <v/>
      </c>
      <c r="O4377" s="108" t="str">
        <f t="shared" si="2056"/>
        <v/>
      </c>
      <c r="P4377" s="102" t="str">
        <f t="shared" si="2057"/>
        <v/>
      </c>
      <c r="Q4377" s="102" t="str">
        <f t="shared" si="2058"/>
        <v/>
      </c>
      <c r="R4377" s="120" t="str">
        <f t="shared" si="2059"/>
        <v/>
      </c>
      <c r="S4377" s="54" t="str">
        <f t="shared" si="2060"/>
        <v/>
      </c>
      <c r="T4377" s="5" t="str">
        <f t="shared" si="2061"/>
        <v/>
      </c>
      <c r="U4377" s="152" t="str">
        <f t="shared" si="2044"/>
        <v/>
      </c>
      <c r="V4377" s="152" t="str">
        <f t="shared" si="2045"/>
        <v/>
      </c>
      <c r="W4377" s="153" t="str">
        <f t="shared" si="2046"/>
        <v/>
      </c>
      <c r="X4377" s="153" t="str">
        <f t="shared" si="2047"/>
        <v/>
      </c>
      <c r="Y4377" s="153" t="str">
        <f t="shared" si="2048"/>
        <v/>
      </c>
      <c r="Z4377" s="153" t="str">
        <f t="shared" si="2049"/>
        <v/>
      </c>
      <c r="AA4377" s="152" t="str">
        <f t="shared" si="2050"/>
        <v/>
      </c>
      <c r="AB4377" s="152" t="str">
        <f t="shared" si="2051"/>
        <v/>
      </c>
      <c r="AC4377" s="154" t="str">
        <f t="shared" si="2062"/>
        <v/>
      </c>
      <c r="AD4377" s="154" t="str">
        <f t="shared" si="2063"/>
        <v/>
      </c>
      <c r="AE4377" s="3" t="str">
        <f t="shared" si="2064"/>
        <v/>
      </c>
      <c r="AF4377" s="3" t="str">
        <f t="shared" si="2065"/>
        <v/>
      </c>
      <c r="AG4377" s="3" t="str">
        <f t="shared" si="2066"/>
        <v/>
      </c>
      <c r="AH4377" s="4" t="str">
        <f t="shared" si="2067"/>
        <v/>
      </c>
      <c r="AI4377" s="75" t="str">
        <f t="shared" si="2068"/>
        <v/>
      </c>
      <c r="AJ4377" s="75" t="str">
        <f t="shared" si="2069"/>
        <v/>
      </c>
    </row>
    <row r="4378" spans="1:36">
      <c r="A4378" s="41" t="str">
        <f t="shared" si="2052"/>
        <v/>
      </c>
      <c r="B4378" s="150" t="str">
        <f>IF(ISNUMBER(A4378),INDEX('MetaTrader Import'!$H$13:$J$5893,TRUNC(((A4378-$A$39+1)-1)/3)+1,MOD((A4378-$A$39+1)-1,3)+1),"")</f>
        <v/>
      </c>
      <c r="C4378" s="43" t="str">
        <f t="shared" si="2053"/>
        <v/>
      </c>
      <c r="D4378" s="43" t="str">
        <f t="shared" ca="1" si="2043"/>
        <v/>
      </c>
      <c r="E4378" s="43" t="str">
        <f t="shared" si="2054"/>
        <v/>
      </c>
      <c r="F4378" s="43" t="str">
        <f t="shared" si="2055"/>
        <v/>
      </c>
      <c r="G4378" s="43" t="str">
        <f>IF(A4378&lt;&gt;"",IF(A4378&lt;Data!$G$11*0.25,$C$13/$G$32,IF(A4378&gt;Data!$G$11*0.25,$C$13,$C$13*10)),"")</f>
        <v/>
      </c>
      <c r="H4378" s="43" t="str">
        <f>IF(A4378&lt;&gt;"",IF(Data!$G$9="constant",$C$13,IF(Data!$G$9="squeeze",G4378,F4378)),"")</f>
        <v/>
      </c>
      <c r="I4378" s="38" t="str">
        <f ca="1">IF(ISNUMBER(A4378),NORMINV(RAND(),0,IF(AND(Data!$G$9="squeeze",A4378&lt;Data!$G$11*0.25),$H$32,1)*$C$30*$C$13)*($C$14*$C$12),"")</f>
        <v/>
      </c>
      <c r="J4378" s="42" t="str">
        <f ca="1">IFERROR(IF(Data!$C$6="Real",B4378,I4378+J4377+($C$14*$C$12)*(NORMINV(RAND(),$C$15,CHOOSE($G$13,$C$13,F4378,G4378)))),"")</f>
        <v/>
      </c>
      <c r="K4378" s="88" t="str">
        <f>IF(ISNUMBER(A4378), IF($G$16="fixed",$G$17,MIN(H4378*Data!$C$7*$C$16*0.5,$C$17*Data!$C$7))*$C$12,"")</f>
        <v/>
      </c>
      <c r="L4378" s="42" t="str">
        <f t="shared" ca="1" si="2070"/>
        <v/>
      </c>
      <c r="M4378" s="44" t="str">
        <f t="shared" ca="1" si="2071"/>
        <v/>
      </c>
      <c r="N4378" s="44" t="str">
        <f t="shared" ca="1" si="2072"/>
        <v/>
      </c>
      <c r="O4378" s="108" t="str">
        <f t="shared" si="2056"/>
        <v/>
      </c>
      <c r="P4378" s="102" t="str">
        <f t="shared" si="2057"/>
        <v/>
      </c>
      <c r="Q4378" s="102" t="str">
        <f t="shared" si="2058"/>
        <v/>
      </c>
      <c r="R4378" s="120" t="str">
        <f t="shared" si="2059"/>
        <v/>
      </c>
      <c r="S4378" s="54" t="str">
        <f t="shared" si="2060"/>
        <v/>
      </c>
      <c r="T4378" s="5" t="str">
        <f t="shared" si="2061"/>
        <v/>
      </c>
      <c r="U4378" s="152" t="str">
        <f t="shared" si="2044"/>
        <v/>
      </c>
      <c r="V4378" s="152" t="str">
        <f t="shared" si="2045"/>
        <v/>
      </c>
      <c r="W4378" s="153" t="str">
        <f t="shared" si="2046"/>
        <v/>
      </c>
      <c r="X4378" s="153" t="str">
        <f t="shared" si="2047"/>
        <v/>
      </c>
      <c r="Y4378" s="153" t="str">
        <f t="shared" si="2048"/>
        <v/>
      </c>
      <c r="Z4378" s="153" t="str">
        <f t="shared" si="2049"/>
        <v/>
      </c>
      <c r="AA4378" s="152" t="str">
        <f t="shared" si="2050"/>
        <v/>
      </c>
      <c r="AB4378" s="152" t="str">
        <f t="shared" si="2051"/>
        <v/>
      </c>
      <c r="AC4378" s="154" t="str">
        <f t="shared" si="2062"/>
        <v/>
      </c>
      <c r="AD4378" s="154" t="str">
        <f t="shared" si="2063"/>
        <v/>
      </c>
      <c r="AE4378" s="3" t="str">
        <f t="shared" si="2064"/>
        <v/>
      </c>
      <c r="AF4378" s="3" t="str">
        <f t="shared" si="2065"/>
        <v/>
      </c>
      <c r="AG4378" s="3" t="str">
        <f t="shared" si="2066"/>
        <v/>
      </c>
      <c r="AH4378" s="4" t="str">
        <f t="shared" si="2067"/>
        <v/>
      </c>
      <c r="AI4378" s="75" t="str">
        <f t="shared" si="2068"/>
        <v/>
      </c>
      <c r="AJ4378" s="75" t="str">
        <f t="shared" si="2069"/>
        <v/>
      </c>
    </row>
    <row r="4379" spans="1:36">
      <c r="A4379" s="41" t="str">
        <f t="shared" si="2052"/>
        <v/>
      </c>
      <c r="B4379" s="150" t="str">
        <f>IF(ISNUMBER(A4379),INDEX('MetaTrader Import'!$H$13:$J$5893,TRUNC(((A4379-$A$39+1)-1)/3)+1,MOD((A4379-$A$39+1)-1,3)+1),"")</f>
        <v/>
      </c>
      <c r="C4379" s="43" t="str">
        <f t="shared" si="2053"/>
        <v/>
      </c>
      <c r="D4379" s="43" t="str">
        <f t="shared" ca="1" si="2043"/>
        <v/>
      </c>
      <c r="E4379" s="43" t="str">
        <f t="shared" si="2054"/>
        <v/>
      </c>
      <c r="F4379" s="43" t="str">
        <f t="shared" si="2055"/>
        <v/>
      </c>
      <c r="G4379" s="43" t="str">
        <f>IF(A4379&lt;&gt;"",IF(A4379&lt;Data!$G$11*0.25,$C$13/$G$32,IF(A4379&gt;Data!$G$11*0.25,$C$13,$C$13*10)),"")</f>
        <v/>
      </c>
      <c r="H4379" s="43" t="str">
        <f>IF(A4379&lt;&gt;"",IF(Data!$G$9="constant",$C$13,IF(Data!$G$9="squeeze",G4379,F4379)),"")</f>
        <v/>
      </c>
      <c r="I4379" s="38" t="str">
        <f ca="1">IF(ISNUMBER(A4379),NORMINV(RAND(),0,IF(AND(Data!$G$9="squeeze",A4379&lt;Data!$G$11*0.25),$H$32,1)*$C$30*$C$13)*($C$14*$C$12),"")</f>
        <v/>
      </c>
      <c r="J4379" s="42" t="str">
        <f ca="1">IFERROR(IF(Data!$C$6="Real",B4379,I4379+J4378+($C$14*$C$12)*(NORMINV(RAND(),$C$15,CHOOSE($G$13,$C$13,F4379,G4379)))),"")</f>
        <v/>
      </c>
      <c r="K4379" s="88" t="str">
        <f>IF(ISNUMBER(A4379), IF($G$16="fixed",$G$17,MIN(H4379*Data!$C$7*$C$16*0.5,$C$17*Data!$C$7))*$C$12,"")</f>
        <v/>
      </c>
      <c r="L4379" s="42" t="str">
        <f t="shared" ca="1" si="2070"/>
        <v/>
      </c>
      <c r="M4379" s="44" t="str">
        <f t="shared" ca="1" si="2071"/>
        <v/>
      </c>
      <c r="N4379" s="44" t="str">
        <f t="shared" ca="1" si="2072"/>
        <v/>
      </c>
      <c r="O4379" s="108" t="str">
        <f t="shared" si="2056"/>
        <v/>
      </c>
      <c r="P4379" s="102" t="str">
        <f t="shared" si="2057"/>
        <v/>
      </c>
      <c r="Q4379" s="102" t="str">
        <f t="shared" si="2058"/>
        <v/>
      </c>
      <c r="R4379" s="120" t="str">
        <f t="shared" si="2059"/>
        <v/>
      </c>
      <c r="S4379" s="54" t="str">
        <f t="shared" si="2060"/>
        <v/>
      </c>
      <c r="T4379" s="5" t="str">
        <f t="shared" si="2061"/>
        <v/>
      </c>
      <c r="U4379" s="152" t="str">
        <f t="shared" si="2044"/>
        <v/>
      </c>
      <c r="V4379" s="152" t="str">
        <f t="shared" si="2045"/>
        <v/>
      </c>
      <c r="W4379" s="153" t="str">
        <f t="shared" si="2046"/>
        <v/>
      </c>
      <c r="X4379" s="153" t="str">
        <f t="shared" si="2047"/>
        <v/>
      </c>
      <c r="Y4379" s="153" t="str">
        <f t="shared" si="2048"/>
        <v/>
      </c>
      <c r="Z4379" s="153" t="str">
        <f t="shared" si="2049"/>
        <v/>
      </c>
      <c r="AA4379" s="152" t="str">
        <f t="shared" si="2050"/>
        <v/>
      </c>
      <c r="AB4379" s="152" t="str">
        <f t="shared" si="2051"/>
        <v/>
      </c>
      <c r="AC4379" s="154" t="str">
        <f t="shared" si="2062"/>
        <v/>
      </c>
      <c r="AD4379" s="154" t="str">
        <f t="shared" si="2063"/>
        <v/>
      </c>
      <c r="AE4379" s="3" t="str">
        <f t="shared" si="2064"/>
        <v/>
      </c>
      <c r="AF4379" s="3" t="str">
        <f t="shared" si="2065"/>
        <v/>
      </c>
      <c r="AG4379" s="3" t="str">
        <f t="shared" si="2066"/>
        <v/>
      </c>
      <c r="AH4379" s="4" t="str">
        <f t="shared" si="2067"/>
        <v/>
      </c>
      <c r="AI4379" s="75" t="str">
        <f t="shared" si="2068"/>
        <v/>
      </c>
      <c r="AJ4379" s="75" t="str">
        <f t="shared" si="2069"/>
        <v/>
      </c>
    </row>
    <row r="4380" spans="1:36">
      <c r="A4380" s="41" t="str">
        <f t="shared" si="2052"/>
        <v/>
      </c>
      <c r="B4380" s="150" t="str">
        <f>IF(ISNUMBER(A4380),INDEX('MetaTrader Import'!$H$13:$J$5893,TRUNC(((A4380-$A$39+1)-1)/3)+1,MOD((A4380-$A$39+1)-1,3)+1),"")</f>
        <v/>
      </c>
      <c r="C4380" s="43" t="str">
        <f t="shared" si="2053"/>
        <v/>
      </c>
      <c r="D4380" s="43" t="str">
        <f t="shared" ca="1" si="2043"/>
        <v/>
      </c>
      <c r="E4380" s="43" t="str">
        <f t="shared" si="2054"/>
        <v/>
      </c>
      <c r="F4380" s="43" t="str">
        <f t="shared" si="2055"/>
        <v/>
      </c>
      <c r="G4380" s="43" t="str">
        <f>IF(A4380&lt;&gt;"",IF(A4380&lt;Data!$G$11*0.25,$C$13/$G$32,IF(A4380&gt;Data!$G$11*0.25,$C$13,$C$13*10)),"")</f>
        <v/>
      </c>
      <c r="H4380" s="43" t="str">
        <f>IF(A4380&lt;&gt;"",IF(Data!$G$9="constant",$C$13,IF(Data!$G$9="squeeze",G4380,F4380)),"")</f>
        <v/>
      </c>
      <c r="I4380" s="38" t="str">
        <f ca="1">IF(ISNUMBER(A4380),NORMINV(RAND(),0,IF(AND(Data!$G$9="squeeze",A4380&lt;Data!$G$11*0.25),$H$32,1)*$C$30*$C$13)*($C$14*$C$12),"")</f>
        <v/>
      </c>
      <c r="J4380" s="42" t="str">
        <f ca="1">IFERROR(IF(Data!$C$6="Real",B4380,I4380+J4379+($C$14*$C$12)*(NORMINV(RAND(),$C$15,CHOOSE($G$13,$C$13,F4380,G4380)))),"")</f>
        <v/>
      </c>
      <c r="K4380" s="88" t="str">
        <f>IF(ISNUMBER(A4380), IF($G$16="fixed",$G$17,MIN(H4380*Data!$C$7*$C$16*0.5,$C$17*Data!$C$7))*$C$12,"")</f>
        <v/>
      </c>
      <c r="L4380" s="42" t="str">
        <f t="shared" ca="1" si="2070"/>
        <v/>
      </c>
      <c r="M4380" s="44" t="str">
        <f t="shared" ca="1" si="2071"/>
        <v/>
      </c>
      <c r="N4380" s="44" t="str">
        <f t="shared" ca="1" si="2072"/>
        <v/>
      </c>
      <c r="O4380" s="108" t="str">
        <f t="shared" si="2056"/>
        <v/>
      </c>
      <c r="P4380" s="102" t="str">
        <f t="shared" si="2057"/>
        <v/>
      </c>
      <c r="Q4380" s="102" t="str">
        <f t="shared" si="2058"/>
        <v/>
      </c>
      <c r="R4380" s="120" t="str">
        <f t="shared" si="2059"/>
        <v/>
      </c>
      <c r="S4380" s="54" t="str">
        <f t="shared" si="2060"/>
        <v/>
      </c>
      <c r="T4380" s="5" t="str">
        <f t="shared" si="2061"/>
        <v/>
      </c>
      <c r="U4380" s="152" t="str">
        <f t="shared" si="2044"/>
        <v/>
      </c>
      <c r="V4380" s="152" t="str">
        <f t="shared" si="2045"/>
        <v/>
      </c>
      <c r="W4380" s="153" t="str">
        <f t="shared" si="2046"/>
        <v/>
      </c>
      <c r="X4380" s="153" t="str">
        <f t="shared" si="2047"/>
        <v/>
      </c>
      <c r="Y4380" s="153" t="str">
        <f t="shared" si="2048"/>
        <v/>
      </c>
      <c r="Z4380" s="153" t="str">
        <f t="shared" si="2049"/>
        <v/>
      </c>
      <c r="AA4380" s="152" t="str">
        <f t="shared" si="2050"/>
        <v/>
      </c>
      <c r="AB4380" s="152" t="str">
        <f t="shared" si="2051"/>
        <v/>
      </c>
      <c r="AC4380" s="154" t="str">
        <f t="shared" si="2062"/>
        <v/>
      </c>
      <c r="AD4380" s="154" t="str">
        <f t="shared" si="2063"/>
        <v/>
      </c>
      <c r="AE4380" s="3" t="str">
        <f t="shared" si="2064"/>
        <v/>
      </c>
      <c r="AF4380" s="3" t="str">
        <f t="shared" si="2065"/>
        <v/>
      </c>
      <c r="AG4380" s="3" t="str">
        <f t="shared" si="2066"/>
        <v/>
      </c>
      <c r="AH4380" s="4" t="str">
        <f t="shared" si="2067"/>
        <v/>
      </c>
      <c r="AI4380" s="75" t="str">
        <f t="shared" si="2068"/>
        <v/>
      </c>
      <c r="AJ4380" s="75" t="str">
        <f t="shared" si="2069"/>
        <v/>
      </c>
    </row>
    <row r="4381" spans="1:36">
      <c r="A4381" s="41" t="str">
        <f t="shared" si="2052"/>
        <v/>
      </c>
      <c r="B4381" s="150" t="str">
        <f>IF(ISNUMBER(A4381),INDEX('MetaTrader Import'!$H$13:$J$5893,TRUNC(((A4381-$A$39+1)-1)/3)+1,MOD((A4381-$A$39+1)-1,3)+1),"")</f>
        <v/>
      </c>
      <c r="C4381" s="43" t="str">
        <f t="shared" si="2053"/>
        <v/>
      </c>
      <c r="D4381" s="43" t="str">
        <f t="shared" ca="1" si="2043"/>
        <v/>
      </c>
      <c r="E4381" s="43" t="str">
        <f t="shared" si="2054"/>
        <v/>
      </c>
      <c r="F4381" s="43" t="str">
        <f t="shared" si="2055"/>
        <v/>
      </c>
      <c r="G4381" s="43" t="str">
        <f>IF(A4381&lt;&gt;"",IF(A4381&lt;Data!$G$11*0.25,$C$13/$G$32,IF(A4381&gt;Data!$G$11*0.25,$C$13,$C$13*10)),"")</f>
        <v/>
      </c>
      <c r="H4381" s="43" t="str">
        <f>IF(A4381&lt;&gt;"",IF(Data!$G$9="constant",$C$13,IF(Data!$G$9="squeeze",G4381,F4381)),"")</f>
        <v/>
      </c>
      <c r="I4381" s="38" t="str">
        <f ca="1">IF(ISNUMBER(A4381),NORMINV(RAND(),0,IF(AND(Data!$G$9="squeeze",A4381&lt;Data!$G$11*0.25),$H$32,1)*$C$30*$C$13)*($C$14*$C$12),"")</f>
        <v/>
      </c>
      <c r="J4381" s="42" t="str">
        <f ca="1">IFERROR(IF(Data!$C$6="Real",B4381,I4381+J4380+($C$14*$C$12)*(NORMINV(RAND(),$C$15,CHOOSE($G$13,$C$13,F4381,G4381)))),"")</f>
        <v/>
      </c>
      <c r="K4381" s="88" t="str">
        <f>IF(ISNUMBER(A4381), IF($G$16="fixed",$G$17,MIN(H4381*Data!$C$7*$C$16*0.5,$C$17*Data!$C$7))*$C$12,"")</f>
        <v/>
      </c>
      <c r="L4381" s="42" t="str">
        <f t="shared" ca="1" si="2070"/>
        <v/>
      </c>
      <c r="M4381" s="44" t="str">
        <f t="shared" ca="1" si="2071"/>
        <v/>
      </c>
      <c r="N4381" s="44" t="str">
        <f t="shared" ca="1" si="2072"/>
        <v/>
      </c>
      <c r="O4381" s="108" t="str">
        <f t="shared" si="2056"/>
        <v/>
      </c>
      <c r="P4381" s="102" t="str">
        <f t="shared" si="2057"/>
        <v/>
      </c>
      <c r="Q4381" s="102" t="str">
        <f t="shared" si="2058"/>
        <v/>
      </c>
      <c r="R4381" s="120" t="str">
        <f t="shared" si="2059"/>
        <v/>
      </c>
      <c r="S4381" s="54" t="str">
        <f t="shared" si="2060"/>
        <v/>
      </c>
      <c r="T4381" s="5" t="str">
        <f t="shared" si="2061"/>
        <v/>
      </c>
      <c r="U4381" s="152" t="str">
        <f t="shared" si="2044"/>
        <v/>
      </c>
      <c r="V4381" s="152" t="str">
        <f t="shared" si="2045"/>
        <v/>
      </c>
      <c r="W4381" s="153" t="str">
        <f t="shared" si="2046"/>
        <v/>
      </c>
      <c r="X4381" s="153" t="str">
        <f t="shared" si="2047"/>
        <v/>
      </c>
      <c r="Y4381" s="153" t="str">
        <f t="shared" si="2048"/>
        <v/>
      </c>
      <c r="Z4381" s="153" t="str">
        <f t="shared" si="2049"/>
        <v/>
      </c>
      <c r="AA4381" s="152" t="str">
        <f t="shared" si="2050"/>
        <v/>
      </c>
      <c r="AB4381" s="152" t="str">
        <f t="shared" si="2051"/>
        <v/>
      </c>
      <c r="AC4381" s="154" t="str">
        <f t="shared" si="2062"/>
        <v/>
      </c>
      <c r="AD4381" s="154" t="str">
        <f t="shared" si="2063"/>
        <v/>
      </c>
      <c r="AE4381" s="3" t="str">
        <f t="shared" si="2064"/>
        <v/>
      </c>
      <c r="AF4381" s="3" t="str">
        <f t="shared" si="2065"/>
        <v/>
      </c>
      <c r="AG4381" s="3" t="str">
        <f t="shared" si="2066"/>
        <v/>
      </c>
      <c r="AH4381" s="4" t="str">
        <f t="shared" si="2067"/>
        <v/>
      </c>
      <c r="AI4381" s="75" t="str">
        <f t="shared" si="2068"/>
        <v/>
      </c>
      <c r="AJ4381" s="75" t="str">
        <f t="shared" si="2069"/>
        <v/>
      </c>
    </row>
    <row r="4382" spans="1:36">
      <c r="A4382" s="41" t="str">
        <f t="shared" si="2052"/>
        <v/>
      </c>
      <c r="B4382" s="150" t="str">
        <f>IF(ISNUMBER(A4382),INDEX('MetaTrader Import'!$H$13:$J$5893,TRUNC(((A4382-$A$39+1)-1)/3)+1,MOD((A4382-$A$39+1)-1,3)+1),"")</f>
        <v/>
      </c>
      <c r="C4382" s="43" t="str">
        <f t="shared" si="2053"/>
        <v/>
      </c>
      <c r="D4382" s="43" t="str">
        <f t="shared" ca="1" si="2043"/>
        <v/>
      </c>
      <c r="E4382" s="43" t="str">
        <f t="shared" si="2054"/>
        <v/>
      </c>
      <c r="F4382" s="43" t="str">
        <f t="shared" si="2055"/>
        <v/>
      </c>
      <c r="G4382" s="43" t="str">
        <f>IF(A4382&lt;&gt;"",IF(A4382&lt;Data!$G$11*0.25,$C$13/$G$32,IF(A4382&gt;Data!$G$11*0.25,$C$13,$C$13*10)),"")</f>
        <v/>
      </c>
      <c r="H4382" s="43" t="str">
        <f>IF(A4382&lt;&gt;"",IF(Data!$G$9="constant",$C$13,IF(Data!$G$9="squeeze",G4382,F4382)),"")</f>
        <v/>
      </c>
      <c r="I4382" s="38" t="str">
        <f ca="1">IF(ISNUMBER(A4382),NORMINV(RAND(),0,IF(AND(Data!$G$9="squeeze",A4382&lt;Data!$G$11*0.25),$H$32,1)*$C$30*$C$13)*($C$14*$C$12),"")</f>
        <v/>
      </c>
      <c r="J4382" s="42" t="str">
        <f ca="1">IFERROR(IF(Data!$C$6="Real",B4382,I4382+J4381+($C$14*$C$12)*(NORMINV(RAND(),$C$15,CHOOSE($G$13,$C$13,F4382,G4382)))),"")</f>
        <v/>
      </c>
      <c r="K4382" s="88" t="str">
        <f>IF(ISNUMBER(A4382), IF($G$16="fixed",$G$17,MIN(H4382*Data!$C$7*$C$16*0.5,$C$17*Data!$C$7))*$C$12,"")</f>
        <v/>
      </c>
      <c r="L4382" s="42" t="str">
        <f t="shared" ca="1" si="2070"/>
        <v/>
      </c>
      <c r="M4382" s="44" t="str">
        <f t="shared" ca="1" si="2071"/>
        <v/>
      </c>
      <c r="N4382" s="44" t="str">
        <f t="shared" ca="1" si="2072"/>
        <v/>
      </c>
      <c r="O4382" s="108" t="str">
        <f t="shared" si="2056"/>
        <v/>
      </c>
      <c r="P4382" s="102" t="str">
        <f t="shared" si="2057"/>
        <v/>
      </c>
      <c r="Q4382" s="102" t="str">
        <f t="shared" si="2058"/>
        <v/>
      </c>
      <c r="R4382" s="120" t="str">
        <f t="shared" si="2059"/>
        <v/>
      </c>
      <c r="S4382" s="54" t="str">
        <f t="shared" si="2060"/>
        <v/>
      </c>
      <c r="T4382" s="5" t="str">
        <f t="shared" si="2061"/>
        <v/>
      </c>
      <c r="U4382" s="152" t="str">
        <f t="shared" si="2044"/>
        <v/>
      </c>
      <c r="V4382" s="152" t="str">
        <f t="shared" si="2045"/>
        <v/>
      </c>
      <c r="W4382" s="153" t="str">
        <f t="shared" si="2046"/>
        <v/>
      </c>
      <c r="X4382" s="153" t="str">
        <f t="shared" si="2047"/>
        <v/>
      </c>
      <c r="Y4382" s="153" t="str">
        <f t="shared" si="2048"/>
        <v/>
      </c>
      <c r="Z4382" s="153" t="str">
        <f t="shared" si="2049"/>
        <v/>
      </c>
      <c r="AA4382" s="152" t="str">
        <f t="shared" si="2050"/>
        <v/>
      </c>
      <c r="AB4382" s="152" t="str">
        <f t="shared" si="2051"/>
        <v/>
      </c>
      <c r="AC4382" s="154" t="str">
        <f t="shared" si="2062"/>
        <v/>
      </c>
      <c r="AD4382" s="154" t="str">
        <f t="shared" si="2063"/>
        <v/>
      </c>
      <c r="AE4382" s="3" t="str">
        <f t="shared" si="2064"/>
        <v/>
      </c>
      <c r="AF4382" s="3" t="str">
        <f t="shared" si="2065"/>
        <v/>
      </c>
      <c r="AG4382" s="3" t="str">
        <f t="shared" si="2066"/>
        <v/>
      </c>
      <c r="AH4382" s="4" t="str">
        <f t="shared" si="2067"/>
        <v/>
      </c>
      <c r="AI4382" s="75" t="str">
        <f t="shared" si="2068"/>
        <v/>
      </c>
      <c r="AJ4382" s="75" t="str">
        <f t="shared" si="2069"/>
        <v/>
      </c>
    </row>
    <row r="4383" spans="1:36">
      <c r="A4383" s="41" t="str">
        <f t="shared" si="2052"/>
        <v/>
      </c>
      <c r="B4383" s="150" t="str">
        <f>IF(ISNUMBER(A4383),INDEX('MetaTrader Import'!$H$13:$J$5893,TRUNC(((A4383-$A$39+1)-1)/3)+1,MOD((A4383-$A$39+1)-1,3)+1),"")</f>
        <v/>
      </c>
      <c r="C4383" s="43" t="str">
        <f t="shared" si="2053"/>
        <v/>
      </c>
      <c r="D4383" s="43" t="str">
        <f t="shared" ca="1" si="2043"/>
        <v/>
      </c>
      <c r="E4383" s="43" t="str">
        <f t="shared" si="2054"/>
        <v/>
      </c>
      <c r="F4383" s="43" t="str">
        <f t="shared" si="2055"/>
        <v/>
      </c>
      <c r="G4383" s="43" t="str">
        <f>IF(A4383&lt;&gt;"",IF(A4383&lt;Data!$G$11*0.25,$C$13/$G$32,IF(A4383&gt;Data!$G$11*0.25,$C$13,$C$13*10)),"")</f>
        <v/>
      </c>
      <c r="H4383" s="43" t="str">
        <f>IF(A4383&lt;&gt;"",IF(Data!$G$9="constant",$C$13,IF(Data!$G$9="squeeze",G4383,F4383)),"")</f>
        <v/>
      </c>
      <c r="I4383" s="38" t="str">
        <f ca="1">IF(ISNUMBER(A4383),NORMINV(RAND(),0,IF(AND(Data!$G$9="squeeze",A4383&lt;Data!$G$11*0.25),$H$32,1)*$C$30*$C$13)*($C$14*$C$12),"")</f>
        <v/>
      </c>
      <c r="J4383" s="42" t="str">
        <f ca="1">IFERROR(IF(Data!$C$6="Real",B4383,I4383+J4382+($C$14*$C$12)*(NORMINV(RAND(),$C$15,CHOOSE($G$13,$C$13,F4383,G4383)))),"")</f>
        <v/>
      </c>
      <c r="K4383" s="88" t="str">
        <f>IF(ISNUMBER(A4383), IF($G$16="fixed",$G$17,MIN(H4383*Data!$C$7*$C$16*0.5,$C$17*Data!$C$7))*$C$12,"")</f>
        <v/>
      </c>
      <c r="L4383" s="42" t="str">
        <f t="shared" ca="1" si="2070"/>
        <v/>
      </c>
      <c r="M4383" s="44" t="str">
        <f t="shared" ca="1" si="2071"/>
        <v/>
      </c>
      <c r="N4383" s="44" t="str">
        <f t="shared" ca="1" si="2072"/>
        <v/>
      </c>
      <c r="O4383" s="108" t="str">
        <f t="shared" si="2056"/>
        <v/>
      </c>
      <c r="P4383" s="102" t="str">
        <f t="shared" si="2057"/>
        <v/>
      </c>
      <c r="Q4383" s="102" t="str">
        <f t="shared" si="2058"/>
        <v/>
      </c>
      <c r="R4383" s="120" t="str">
        <f t="shared" si="2059"/>
        <v/>
      </c>
      <c r="S4383" s="54" t="str">
        <f t="shared" si="2060"/>
        <v/>
      </c>
      <c r="T4383" s="5" t="str">
        <f t="shared" si="2061"/>
        <v/>
      </c>
      <c r="U4383" s="152" t="str">
        <f t="shared" si="2044"/>
        <v/>
      </c>
      <c r="V4383" s="152" t="str">
        <f t="shared" si="2045"/>
        <v/>
      </c>
      <c r="W4383" s="153" t="str">
        <f t="shared" si="2046"/>
        <v/>
      </c>
      <c r="X4383" s="153" t="str">
        <f t="shared" si="2047"/>
        <v/>
      </c>
      <c r="Y4383" s="153" t="str">
        <f t="shared" si="2048"/>
        <v/>
      </c>
      <c r="Z4383" s="153" t="str">
        <f t="shared" si="2049"/>
        <v/>
      </c>
      <c r="AA4383" s="152" t="str">
        <f t="shared" si="2050"/>
        <v/>
      </c>
      <c r="AB4383" s="152" t="str">
        <f t="shared" si="2051"/>
        <v/>
      </c>
      <c r="AC4383" s="154" t="str">
        <f t="shared" si="2062"/>
        <v/>
      </c>
      <c r="AD4383" s="154" t="str">
        <f t="shared" si="2063"/>
        <v/>
      </c>
      <c r="AE4383" s="3" t="str">
        <f t="shared" si="2064"/>
        <v/>
      </c>
      <c r="AF4383" s="3" t="str">
        <f t="shared" si="2065"/>
        <v/>
      </c>
      <c r="AG4383" s="3" t="str">
        <f t="shared" si="2066"/>
        <v/>
      </c>
      <c r="AH4383" s="4" t="str">
        <f t="shared" si="2067"/>
        <v/>
      </c>
      <c r="AI4383" s="75" t="str">
        <f t="shared" si="2068"/>
        <v/>
      </c>
      <c r="AJ4383" s="75" t="str">
        <f t="shared" si="2069"/>
        <v/>
      </c>
    </row>
    <row r="4384" spans="1:36">
      <c r="A4384" s="41" t="str">
        <f t="shared" si="2052"/>
        <v/>
      </c>
      <c r="B4384" s="150" t="str">
        <f>IF(ISNUMBER(A4384),INDEX('MetaTrader Import'!$H$13:$J$5893,TRUNC(((A4384-$A$39+1)-1)/3)+1,MOD((A4384-$A$39+1)-1,3)+1),"")</f>
        <v/>
      </c>
      <c r="C4384" s="43" t="str">
        <f t="shared" si="2053"/>
        <v/>
      </c>
      <c r="D4384" s="43" t="str">
        <f t="shared" ca="1" si="2043"/>
        <v/>
      </c>
      <c r="E4384" s="43" t="str">
        <f t="shared" si="2054"/>
        <v/>
      </c>
      <c r="F4384" s="43" t="str">
        <f t="shared" si="2055"/>
        <v/>
      </c>
      <c r="G4384" s="43" t="str">
        <f>IF(A4384&lt;&gt;"",IF(A4384&lt;Data!$G$11*0.25,$C$13/$G$32,IF(A4384&gt;Data!$G$11*0.25,$C$13,$C$13*10)),"")</f>
        <v/>
      </c>
      <c r="H4384" s="43" t="str">
        <f>IF(A4384&lt;&gt;"",IF(Data!$G$9="constant",$C$13,IF(Data!$G$9="squeeze",G4384,F4384)),"")</f>
        <v/>
      </c>
      <c r="I4384" s="38" t="str">
        <f ca="1">IF(ISNUMBER(A4384),NORMINV(RAND(),0,IF(AND(Data!$G$9="squeeze",A4384&lt;Data!$G$11*0.25),$H$32,1)*$C$30*$C$13)*($C$14*$C$12),"")</f>
        <v/>
      </c>
      <c r="J4384" s="42" t="str">
        <f ca="1">IFERROR(IF(Data!$C$6="Real",B4384,I4384+J4383+($C$14*$C$12)*(NORMINV(RAND(),$C$15,CHOOSE($G$13,$C$13,F4384,G4384)))),"")</f>
        <v/>
      </c>
      <c r="K4384" s="88" t="str">
        <f>IF(ISNUMBER(A4384), IF($G$16="fixed",$G$17,MIN(H4384*Data!$C$7*$C$16*0.5,$C$17*Data!$C$7))*$C$12,"")</f>
        <v/>
      </c>
      <c r="L4384" s="42" t="str">
        <f t="shared" ca="1" si="2070"/>
        <v/>
      </c>
      <c r="M4384" s="44" t="str">
        <f t="shared" ca="1" si="2071"/>
        <v/>
      </c>
      <c r="N4384" s="44" t="str">
        <f t="shared" ca="1" si="2072"/>
        <v/>
      </c>
      <c r="O4384" s="108" t="str">
        <f t="shared" si="2056"/>
        <v/>
      </c>
      <c r="P4384" s="102" t="str">
        <f t="shared" si="2057"/>
        <v/>
      </c>
      <c r="Q4384" s="102" t="str">
        <f t="shared" si="2058"/>
        <v/>
      </c>
      <c r="R4384" s="120" t="str">
        <f t="shared" si="2059"/>
        <v/>
      </c>
      <c r="S4384" s="54" t="str">
        <f t="shared" si="2060"/>
        <v/>
      </c>
      <c r="T4384" s="5" t="str">
        <f t="shared" si="2061"/>
        <v/>
      </c>
      <c r="U4384" s="152" t="str">
        <f t="shared" si="2044"/>
        <v/>
      </c>
      <c r="V4384" s="152" t="str">
        <f t="shared" si="2045"/>
        <v/>
      </c>
      <c r="W4384" s="153" t="str">
        <f t="shared" si="2046"/>
        <v/>
      </c>
      <c r="X4384" s="153" t="str">
        <f t="shared" si="2047"/>
        <v/>
      </c>
      <c r="Y4384" s="153" t="str">
        <f t="shared" si="2048"/>
        <v/>
      </c>
      <c r="Z4384" s="153" t="str">
        <f t="shared" si="2049"/>
        <v/>
      </c>
      <c r="AA4384" s="152" t="str">
        <f t="shared" si="2050"/>
        <v/>
      </c>
      <c r="AB4384" s="152" t="str">
        <f t="shared" si="2051"/>
        <v/>
      </c>
      <c r="AC4384" s="154" t="str">
        <f t="shared" si="2062"/>
        <v/>
      </c>
      <c r="AD4384" s="154" t="str">
        <f t="shared" si="2063"/>
        <v/>
      </c>
      <c r="AE4384" s="3" t="str">
        <f t="shared" si="2064"/>
        <v/>
      </c>
      <c r="AF4384" s="3" t="str">
        <f t="shared" si="2065"/>
        <v/>
      </c>
      <c r="AG4384" s="3" t="str">
        <f t="shared" si="2066"/>
        <v/>
      </c>
      <c r="AH4384" s="4" t="str">
        <f t="shared" si="2067"/>
        <v/>
      </c>
      <c r="AI4384" s="75" t="str">
        <f t="shared" si="2068"/>
        <v/>
      </c>
      <c r="AJ4384" s="75" t="str">
        <f t="shared" si="2069"/>
        <v/>
      </c>
    </row>
    <row r="4385" spans="1:36">
      <c r="A4385" s="41" t="str">
        <f t="shared" si="2052"/>
        <v/>
      </c>
      <c r="B4385" s="150" t="str">
        <f>IF(ISNUMBER(A4385),INDEX('MetaTrader Import'!$H$13:$J$5893,TRUNC(((A4385-$A$39+1)-1)/3)+1,MOD((A4385-$A$39+1)-1,3)+1),"")</f>
        <v/>
      </c>
      <c r="C4385" s="43" t="str">
        <f t="shared" si="2053"/>
        <v/>
      </c>
      <c r="D4385" s="43" t="str">
        <f t="shared" ca="1" si="2043"/>
        <v/>
      </c>
      <c r="E4385" s="43" t="str">
        <f t="shared" si="2054"/>
        <v/>
      </c>
      <c r="F4385" s="43" t="str">
        <f t="shared" si="2055"/>
        <v/>
      </c>
      <c r="G4385" s="43" t="str">
        <f>IF(A4385&lt;&gt;"",IF(A4385&lt;Data!$G$11*0.25,$C$13/$G$32,IF(A4385&gt;Data!$G$11*0.25,$C$13,$C$13*10)),"")</f>
        <v/>
      </c>
      <c r="H4385" s="43" t="str">
        <f>IF(A4385&lt;&gt;"",IF(Data!$G$9="constant",$C$13,IF(Data!$G$9="squeeze",G4385,F4385)),"")</f>
        <v/>
      </c>
      <c r="I4385" s="38" t="str">
        <f ca="1">IF(ISNUMBER(A4385),NORMINV(RAND(),0,IF(AND(Data!$G$9="squeeze",A4385&lt;Data!$G$11*0.25),$H$32,1)*$C$30*$C$13)*($C$14*$C$12),"")</f>
        <v/>
      </c>
      <c r="J4385" s="42" t="str">
        <f ca="1">IFERROR(IF(Data!$C$6="Real",B4385,I4385+J4384+($C$14*$C$12)*(NORMINV(RAND(),$C$15,CHOOSE($G$13,$C$13,F4385,G4385)))),"")</f>
        <v/>
      </c>
      <c r="K4385" s="88" t="str">
        <f>IF(ISNUMBER(A4385), IF($G$16="fixed",$G$17,MIN(H4385*Data!$C$7*$C$16*0.5,$C$17*Data!$C$7))*$C$12,"")</f>
        <v/>
      </c>
      <c r="L4385" s="42" t="str">
        <f t="shared" ca="1" si="2070"/>
        <v/>
      </c>
      <c r="M4385" s="44" t="str">
        <f t="shared" ca="1" si="2071"/>
        <v/>
      </c>
      <c r="N4385" s="44" t="str">
        <f t="shared" ca="1" si="2072"/>
        <v/>
      </c>
      <c r="O4385" s="108" t="str">
        <f t="shared" si="2056"/>
        <v/>
      </c>
      <c r="P4385" s="102" t="str">
        <f t="shared" si="2057"/>
        <v/>
      </c>
      <c r="Q4385" s="102" t="str">
        <f t="shared" si="2058"/>
        <v/>
      </c>
      <c r="R4385" s="120" t="str">
        <f t="shared" si="2059"/>
        <v/>
      </c>
      <c r="S4385" s="54" t="str">
        <f t="shared" si="2060"/>
        <v/>
      </c>
      <c r="T4385" s="5" t="str">
        <f t="shared" si="2061"/>
        <v/>
      </c>
      <c r="U4385" s="152" t="str">
        <f t="shared" si="2044"/>
        <v/>
      </c>
      <c r="V4385" s="152" t="str">
        <f t="shared" si="2045"/>
        <v/>
      </c>
      <c r="W4385" s="153" t="str">
        <f t="shared" si="2046"/>
        <v/>
      </c>
      <c r="X4385" s="153" t="str">
        <f t="shared" si="2047"/>
        <v/>
      </c>
      <c r="Y4385" s="153" t="str">
        <f t="shared" si="2048"/>
        <v/>
      </c>
      <c r="Z4385" s="153" t="str">
        <f t="shared" si="2049"/>
        <v/>
      </c>
      <c r="AA4385" s="152" t="str">
        <f t="shared" si="2050"/>
        <v/>
      </c>
      <c r="AB4385" s="152" t="str">
        <f t="shared" si="2051"/>
        <v/>
      </c>
      <c r="AC4385" s="154" t="str">
        <f t="shared" si="2062"/>
        <v/>
      </c>
      <c r="AD4385" s="154" t="str">
        <f t="shared" si="2063"/>
        <v/>
      </c>
      <c r="AE4385" s="3" t="str">
        <f t="shared" si="2064"/>
        <v/>
      </c>
      <c r="AF4385" s="3" t="str">
        <f t="shared" si="2065"/>
        <v/>
      </c>
      <c r="AG4385" s="3" t="str">
        <f t="shared" si="2066"/>
        <v/>
      </c>
      <c r="AH4385" s="4" t="str">
        <f t="shared" si="2067"/>
        <v/>
      </c>
      <c r="AI4385" s="75" t="str">
        <f t="shared" si="2068"/>
        <v/>
      </c>
      <c r="AJ4385" s="75" t="str">
        <f t="shared" si="2069"/>
        <v/>
      </c>
    </row>
    <row r="4386" spans="1:36">
      <c r="A4386" s="41" t="str">
        <f t="shared" si="2052"/>
        <v/>
      </c>
      <c r="B4386" s="150" t="str">
        <f>IF(ISNUMBER(A4386),INDEX('MetaTrader Import'!$H$13:$J$5893,TRUNC(((A4386-$A$39+1)-1)/3)+1,MOD((A4386-$A$39+1)-1,3)+1),"")</f>
        <v/>
      </c>
      <c r="C4386" s="43" t="str">
        <f t="shared" si="2053"/>
        <v/>
      </c>
      <c r="D4386" s="43" t="str">
        <f t="shared" ca="1" si="2043"/>
        <v/>
      </c>
      <c r="E4386" s="43" t="str">
        <f t="shared" si="2054"/>
        <v/>
      </c>
      <c r="F4386" s="43" t="str">
        <f t="shared" si="2055"/>
        <v/>
      </c>
      <c r="G4386" s="43" t="str">
        <f>IF(A4386&lt;&gt;"",IF(A4386&lt;Data!$G$11*0.25,$C$13/$G$32,IF(A4386&gt;Data!$G$11*0.25,$C$13,$C$13*10)),"")</f>
        <v/>
      </c>
      <c r="H4386" s="43" t="str">
        <f>IF(A4386&lt;&gt;"",IF(Data!$G$9="constant",$C$13,IF(Data!$G$9="squeeze",G4386,F4386)),"")</f>
        <v/>
      </c>
      <c r="I4386" s="38" t="str">
        <f ca="1">IF(ISNUMBER(A4386),NORMINV(RAND(),0,IF(AND(Data!$G$9="squeeze",A4386&lt;Data!$G$11*0.25),$H$32,1)*$C$30*$C$13)*($C$14*$C$12),"")</f>
        <v/>
      </c>
      <c r="J4386" s="42" t="str">
        <f ca="1">IFERROR(IF(Data!$C$6="Real",B4386,I4386+J4385+($C$14*$C$12)*(NORMINV(RAND(),$C$15,CHOOSE($G$13,$C$13,F4386,G4386)))),"")</f>
        <v/>
      </c>
      <c r="K4386" s="88" t="str">
        <f>IF(ISNUMBER(A4386), IF($G$16="fixed",$G$17,MIN(H4386*Data!$C$7*$C$16*0.5,$C$17*Data!$C$7))*$C$12,"")</f>
        <v/>
      </c>
      <c r="L4386" s="42" t="str">
        <f t="shared" ca="1" si="2070"/>
        <v/>
      </c>
      <c r="M4386" s="44" t="str">
        <f t="shared" ca="1" si="2071"/>
        <v/>
      </c>
      <c r="N4386" s="44" t="str">
        <f t="shared" ca="1" si="2072"/>
        <v/>
      </c>
      <c r="O4386" s="108" t="str">
        <f t="shared" si="2056"/>
        <v/>
      </c>
      <c r="P4386" s="102" t="str">
        <f t="shared" si="2057"/>
        <v/>
      </c>
      <c r="Q4386" s="102" t="str">
        <f t="shared" si="2058"/>
        <v/>
      </c>
      <c r="R4386" s="120" t="str">
        <f t="shared" si="2059"/>
        <v/>
      </c>
      <c r="S4386" s="54" t="str">
        <f t="shared" si="2060"/>
        <v/>
      </c>
      <c r="T4386" s="5" t="str">
        <f t="shared" si="2061"/>
        <v/>
      </c>
      <c r="U4386" s="152" t="str">
        <f t="shared" si="2044"/>
        <v/>
      </c>
      <c r="V4386" s="152" t="str">
        <f t="shared" si="2045"/>
        <v/>
      </c>
      <c r="W4386" s="153" t="str">
        <f t="shared" si="2046"/>
        <v/>
      </c>
      <c r="X4386" s="153" t="str">
        <f t="shared" si="2047"/>
        <v/>
      </c>
      <c r="Y4386" s="153" t="str">
        <f t="shared" si="2048"/>
        <v/>
      </c>
      <c r="Z4386" s="153" t="str">
        <f t="shared" si="2049"/>
        <v/>
      </c>
      <c r="AA4386" s="152" t="str">
        <f t="shared" si="2050"/>
        <v/>
      </c>
      <c r="AB4386" s="152" t="str">
        <f t="shared" si="2051"/>
        <v/>
      </c>
      <c r="AC4386" s="154" t="str">
        <f t="shared" si="2062"/>
        <v/>
      </c>
      <c r="AD4386" s="154" t="str">
        <f t="shared" si="2063"/>
        <v/>
      </c>
      <c r="AE4386" s="3" t="str">
        <f t="shared" si="2064"/>
        <v/>
      </c>
      <c r="AF4386" s="3" t="str">
        <f t="shared" si="2065"/>
        <v/>
      </c>
      <c r="AG4386" s="3" t="str">
        <f t="shared" si="2066"/>
        <v/>
      </c>
      <c r="AH4386" s="4" t="str">
        <f t="shared" si="2067"/>
        <v/>
      </c>
      <c r="AI4386" s="75" t="str">
        <f t="shared" si="2068"/>
        <v/>
      </c>
      <c r="AJ4386" s="75" t="str">
        <f t="shared" si="2069"/>
        <v/>
      </c>
    </row>
    <row r="4387" spans="1:36">
      <c r="A4387" s="41" t="str">
        <f t="shared" si="2052"/>
        <v/>
      </c>
      <c r="B4387" s="150" t="str">
        <f>IF(ISNUMBER(A4387),INDEX('MetaTrader Import'!$H$13:$J$5893,TRUNC(((A4387-$A$39+1)-1)/3)+1,MOD((A4387-$A$39+1)-1,3)+1),"")</f>
        <v/>
      </c>
      <c r="C4387" s="43" t="str">
        <f t="shared" si="2053"/>
        <v/>
      </c>
      <c r="D4387" s="43" t="str">
        <f t="shared" ca="1" si="2043"/>
        <v/>
      </c>
      <c r="E4387" s="43" t="str">
        <f t="shared" si="2054"/>
        <v/>
      </c>
      <c r="F4387" s="43" t="str">
        <f t="shared" si="2055"/>
        <v/>
      </c>
      <c r="G4387" s="43" t="str">
        <f>IF(A4387&lt;&gt;"",IF(A4387&lt;Data!$G$11*0.25,$C$13/$G$32,IF(A4387&gt;Data!$G$11*0.25,$C$13,$C$13*10)),"")</f>
        <v/>
      </c>
      <c r="H4387" s="43" t="str">
        <f>IF(A4387&lt;&gt;"",IF(Data!$G$9="constant",$C$13,IF(Data!$G$9="squeeze",G4387,F4387)),"")</f>
        <v/>
      </c>
      <c r="I4387" s="38" t="str">
        <f ca="1">IF(ISNUMBER(A4387),NORMINV(RAND(),0,IF(AND(Data!$G$9="squeeze",A4387&lt;Data!$G$11*0.25),$H$32,1)*$C$30*$C$13)*($C$14*$C$12),"")</f>
        <v/>
      </c>
      <c r="J4387" s="42" t="str">
        <f ca="1">IFERROR(IF(Data!$C$6="Real",B4387,I4387+J4386+($C$14*$C$12)*(NORMINV(RAND(),$C$15,CHOOSE($G$13,$C$13,F4387,G4387)))),"")</f>
        <v/>
      </c>
      <c r="K4387" s="88" t="str">
        <f>IF(ISNUMBER(A4387), IF($G$16="fixed",$G$17,MIN(H4387*Data!$C$7*$C$16*0.5,$C$17*Data!$C$7))*$C$12,"")</f>
        <v/>
      </c>
      <c r="L4387" s="42" t="str">
        <f t="shared" ca="1" si="2070"/>
        <v/>
      </c>
      <c r="M4387" s="44" t="str">
        <f t="shared" ca="1" si="2071"/>
        <v/>
      </c>
      <c r="N4387" s="44" t="str">
        <f t="shared" ca="1" si="2072"/>
        <v/>
      </c>
      <c r="O4387" s="108" t="str">
        <f t="shared" si="2056"/>
        <v/>
      </c>
      <c r="P4387" s="102" t="str">
        <f t="shared" si="2057"/>
        <v/>
      </c>
      <c r="Q4387" s="102" t="str">
        <f t="shared" si="2058"/>
        <v/>
      </c>
      <c r="R4387" s="120" t="str">
        <f t="shared" si="2059"/>
        <v/>
      </c>
      <c r="S4387" s="54" t="str">
        <f t="shared" si="2060"/>
        <v/>
      </c>
      <c r="T4387" s="5" t="str">
        <f t="shared" si="2061"/>
        <v/>
      </c>
      <c r="U4387" s="152" t="str">
        <f t="shared" si="2044"/>
        <v/>
      </c>
      <c r="V4387" s="152" t="str">
        <f t="shared" si="2045"/>
        <v/>
      </c>
      <c r="W4387" s="153" t="str">
        <f t="shared" si="2046"/>
        <v/>
      </c>
      <c r="X4387" s="153" t="str">
        <f t="shared" si="2047"/>
        <v/>
      </c>
      <c r="Y4387" s="153" t="str">
        <f t="shared" si="2048"/>
        <v/>
      </c>
      <c r="Z4387" s="153" t="str">
        <f t="shared" si="2049"/>
        <v/>
      </c>
      <c r="AA4387" s="152" t="str">
        <f t="shared" si="2050"/>
        <v/>
      </c>
      <c r="AB4387" s="152" t="str">
        <f t="shared" si="2051"/>
        <v/>
      </c>
      <c r="AC4387" s="154" t="str">
        <f t="shared" si="2062"/>
        <v/>
      </c>
      <c r="AD4387" s="154" t="str">
        <f t="shared" si="2063"/>
        <v/>
      </c>
      <c r="AE4387" s="3" t="str">
        <f t="shared" si="2064"/>
        <v/>
      </c>
      <c r="AF4387" s="3" t="str">
        <f t="shared" si="2065"/>
        <v/>
      </c>
      <c r="AG4387" s="3" t="str">
        <f t="shared" si="2066"/>
        <v/>
      </c>
      <c r="AH4387" s="4" t="str">
        <f t="shared" si="2067"/>
        <v/>
      </c>
      <c r="AI4387" s="75" t="str">
        <f t="shared" si="2068"/>
        <v/>
      </c>
      <c r="AJ4387" s="75" t="str">
        <f t="shared" si="2069"/>
        <v/>
      </c>
    </row>
    <row r="4388" spans="1:36">
      <c r="A4388" s="41" t="str">
        <f t="shared" si="2052"/>
        <v/>
      </c>
      <c r="B4388" s="150" t="str">
        <f>IF(ISNUMBER(A4388),INDEX('MetaTrader Import'!$H$13:$J$5893,TRUNC(((A4388-$A$39+1)-1)/3)+1,MOD((A4388-$A$39+1)-1,3)+1),"")</f>
        <v/>
      </c>
      <c r="C4388" s="43" t="str">
        <f t="shared" si="2053"/>
        <v/>
      </c>
      <c r="D4388" s="43" t="str">
        <f t="shared" ca="1" si="2043"/>
        <v/>
      </c>
      <c r="E4388" s="43" t="str">
        <f t="shared" si="2054"/>
        <v/>
      </c>
      <c r="F4388" s="43" t="str">
        <f t="shared" si="2055"/>
        <v/>
      </c>
      <c r="G4388" s="43" t="str">
        <f>IF(A4388&lt;&gt;"",IF(A4388&lt;Data!$G$11*0.25,$C$13/$G$32,IF(A4388&gt;Data!$G$11*0.25,$C$13,$C$13*10)),"")</f>
        <v/>
      </c>
      <c r="H4388" s="43" t="str">
        <f>IF(A4388&lt;&gt;"",IF(Data!$G$9="constant",$C$13,IF(Data!$G$9="squeeze",G4388,F4388)),"")</f>
        <v/>
      </c>
      <c r="I4388" s="38" t="str">
        <f ca="1">IF(ISNUMBER(A4388),NORMINV(RAND(),0,IF(AND(Data!$G$9="squeeze",A4388&lt;Data!$G$11*0.25),$H$32,1)*$C$30*$C$13)*($C$14*$C$12),"")</f>
        <v/>
      </c>
      <c r="J4388" s="42" t="str">
        <f ca="1">IFERROR(IF(Data!$C$6="Real",B4388,I4388+J4387+($C$14*$C$12)*(NORMINV(RAND(),$C$15,CHOOSE($G$13,$C$13,F4388,G4388)))),"")</f>
        <v/>
      </c>
      <c r="K4388" s="88" t="str">
        <f>IF(ISNUMBER(A4388), IF($G$16="fixed",$G$17,MIN(H4388*Data!$C$7*$C$16*0.5,$C$17*Data!$C$7))*$C$12,"")</f>
        <v/>
      </c>
      <c r="L4388" s="42" t="str">
        <f t="shared" ca="1" si="2070"/>
        <v/>
      </c>
      <c r="M4388" s="44" t="str">
        <f t="shared" ca="1" si="2071"/>
        <v/>
      </c>
      <c r="N4388" s="44" t="str">
        <f t="shared" ca="1" si="2072"/>
        <v/>
      </c>
      <c r="O4388" s="108" t="str">
        <f t="shared" si="2056"/>
        <v/>
      </c>
      <c r="P4388" s="102" t="str">
        <f t="shared" si="2057"/>
        <v/>
      </c>
      <c r="Q4388" s="102" t="str">
        <f t="shared" si="2058"/>
        <v/>
      </c>
      <c r="R4388" s="120" t="str">
        <f t="shared" si="2059"/>
        <v/>
      </c>
      <c r="S4388" s="54" t="str">
        <f t="shared" si="2060"/>
        <v/>
      </c>
      <c r="T4388" s="5" t="str">
        <f t="shared" si="2061"/>
        <v/>
      </c>
      <c r="U4388" s="152" t="str">
        <f t="shared" si="2044"/>
        <v/>
      </c>
      <c r="V4388" s="152" t="str">
        <f t="shared" si="2045"/>
        <v/>
      </c>
      <c r="W4388" s="153" t="str">
        <f t="shared" si="2046"/>
        <v/>
      </c>
      <c r="X4388" s="153" t="str">
        <f t="shared" si="2047"/>
        <v/>
      </c>
      <c r="Y4388" s="153" t="str">
        <f t="shared" si="2048"/>
        <v/>
      </c>
      <c r="Z4388" s="153" t="str">
        <f t="shared" si="2049"/>
        <v/>
      </c>
      <c r="AA4388" s="152" t="str">
        <f t="shared" si="2050"/>
        <v/>
      </c>
      <c r="AB4388" s="152" t="str">
        <f t="shared" si="2051"/>
        <v/>
      </c>
      <c r="AC4388" s="154" t="str">
        <f t="shared" si="2062"/>
        <v/>
      </c>
      <c r="AD4388" s="154" t="str">
        <f t="shared" si="2063"/>
        <v/>
      </c>
      <c r="AE4388" s="3" t="str">
        <f t="shared" si="2064"/>
        <v/>
      </c>
      <c r="AF4388" s="3" t="str">
        <f t="shared" si="2065"/>
        <v/>
      </c>
      <c r="AG4388" s="3" t="str">
        <f t="shared" si="2066"/>
        <v/>
      </c>
      <c r="AH4388" s="4" t="str">
        <f t="shared" si="2067"/>
        <v/>
      </c>
      <c r="AI4388" s="75" t="str">
        <f t="shared" si="2068"/>
        <v/>
      </c>
      <c r="AJ4388" s="75" t="str">
        <f t="shared" si="2069"/>
        <v/>
      </c>
    </row>
    <row r="4389" spans="1:36">
      <c r="A4389" s="41" t="str">
        <f t="shared" si="2052"/>
        <v/>
      </c>
      <c r="B4389" s="150" t="str">
        <f>IF(ISNUMBER(A4389),INDEX('MetaTrader Import'!$H$13:$J$5893,TRUNC(((A4389-$A$39+1)-1)/3)+1,MOD((A4389-$A$39+1)-1,3)+1),"")</f>
        <v/>
      </c>
      <c r="C4389" s="43" t="str">
        <f t="shared" si="2053"/>
        <v/>
      </c>
      <c r="D4389" s="43" t="str">
        <f t="shared" ca="1" si="2043"/>
        <v/>
      </c>
      <c r="E4389" s="43" t="str">
        <f t="shared" si="2054"/>
        <v/>
      </c>
      <c r="F4389" s="43" t="str">
        <f t="shared" si="2055"/>
        <v/>
      </c>
      <c r="G4389" s="43" t="str">
        <f>IF(A4389&lt;&gt;"",IF(A4389&lt;Data!$G$11*0.25,$C$13/$G$32,IF(A4389&gt;Data!$G$11*0.25,$C$13,$C$13*10)),"")</f>
        <v/>
      </c>
      <c r="H4389" s="43" t="str">
        <f>IF(A4389&lt;&gt;"",IF(Data!$G$9="constant",$C$13,IF(Data!$G$9="squeeze",G4389,F4389)),"")</f>
        <v/>
      </c>
      <c r="I4389" s="38" t="str">
        <f ca="1">IF(ISNUMBER(A4389),NORMINV(RAND(),0,IF(AND(Data!$G$9="squeeze",A4389&lt;Data!$G$11*0.25),$H$32,1)*$C$30*$C$13)*($C$14*$C$12),"")</f>
        <v/>
      </c>
      <c r="J4389" s="42" t="str">
        <f ca="1">IFERROR(IF(Data!$C$6="Real",B4389,I4389+J4388+($C$14*$C$12)*(NORMINV(RAND(),$C$15,CHOOSE($G$13,$C$13,F4389,G4389)))),"")</f>
        <v/>
      </c>
      <c r="K4389" s="88" t="str">
        <f>IF(ISNUMBER(A4389), IF($G$16="fixed",$G$17,MIN(H4389*Data!$C$7*$C$16*0.5,$C$17*Data!$C$7))*$C$12,"")</f>
        <v/>
      </c>
      <c r="L4389" s="42" t="str">
        <f t="shared" ca="1" si="2070"/>
        <v/>
      </c>
      <c r="M4389" s="44" t="str">
        <f t="shared" ca="1" si="2071"/>
        <v/>
      </c>
      <c r="N4389" s="44" t="str">
        <f t="shared" ca="1" si="2072"/>
        <v/>
      </c>
      <c r="O4389" s="108" t="str">
        <f t="shared" si="2056"/>
        <v/>
      </c>
      <c r="P4389" s="102" t="str">
        <f t="shared" si="2057"/>
        <v/>
      </c>
      <c r="Q4389" s="102" t="str">
        <f t="shared" si="2058"/>
        <v/>
      </c>
      <c r="R4389" s="120" t="str">
        <f t="shared" si="2059"/>
        <v/>
      </c>
      <c r="S4389" s="54" t="str">
        <f t="shared" si="2060"/>
        <v/>
      </c>
      <c r="T4389" s="5" t="str">
        <f t="shared" si="2061"/>
        <v/>
      </c>
      <c r="U4389" s="152" t="str">
        <f t="shared" si="2044"/>
        <v/>
      </c>
      <c r="V4389" s="152" t="str">
        <f t="shared" si="2045"/>
        <v/>
      </c>
      <c r="W4389" s="153" t="str">
        <f t="shared" si="2046"/>
        <v/>
      </c>
      <c r="X4389" s="153" t="str">
        <f t="shared" si="2047"/>
        <v/>
      </c>
      <c r="Y4389" s="153" t="str">
        <f t="shared" si="2048"/>
        <v/>
      </c>
      <c r="Z4389" s="153" t="str">
        <f t="shared" si="2049"/>
        <v/>
      </c>
      <c r="AA4389" s="152" t="str">
        <f t="shared" si="2050"/>
        <v/>
      </c>
      <c r="AB4389" s="152" t="str">
        <f t="shared" si="2051"/>
        <v/>
      </c>
      <c r="AC4389" s="154" t="str">
        <f t="shared" si="2062"/>
        <v/>
      </c>
      <c r="AD4389" s="154" t="str">
        <f t="shared" si="2063"/>
        <v/>
      </c>
      <c r="AE4389" s="3" t="str">
        <f t="shared" si="2064"/>
        <v/>
      </c>
      <c r="AF4389" s="3" t="str">
        <f t="shared" si="2065"/>
        <v/>
      </c>
      <c r="AG4389" s="3" t="str">
        <f t="shared" si="2066"/>
        <v/>
      </c>
      <c r="AH4389" s="4" t="str">
        <f t="shared" si="2067"/>
        <v/>
      </c>
      <c r="AI4389" s="75" t="str">
        <f t="shared" si="2068"/>
        <v/>
      </c>
      <c r="AJ4389" s="75" t="str">
        <f t="shared" si="2069"/>
        <v/>
      </c>
    </row>
    <row r="4390" spans="1:36">
      <c r="A4390" s="41" t="str">
        <f t="shared" si="2052"/>
        <v/>
      </c>
      <c r="B4390" s="150" t="str">
        <f>IF(ISNUMBER(A4390),INDEX('MetaTrader Import'!$H$13:$J$5893,TRUNC(((A4390-$A$39+1)-1)/3)+1,MOD((A4390-$A$39+1)-1,3)+1),"")</f>
        <v/>
      </c>
      <c r="C4390" s="43" t="str">
        <f t="shared" si="2053"/>
        <v/>
      </c>
      <c r="D4390" s="43" t="str">
        <f t="shared" ca="1" si="2043"/>
        <v/>
      </c>
      <c r="E4390" s="43" t="str">
        <f t="shared" si="2054"/>
        <v/>
      </c>
      <c r="F4390" s="43" t="str">
        <f t="shared" si="2055"/>
        <v/>
      </c>
      <c r="G4390" s="43" t="str">
        <f>IF(A4390&lt;&gt;"",IF(A4390&lt;Data!$G$11*0.25,$C$13/$G$32,IF(A4390&gt;Data!$G$11*0.25,$C$13,$C$13*10)),"")</f>
        <v/>
      </c>
      <c r="H4390" s="43" t="str">
        <f>IF(A4390&lt;&gt;"",IF(Data!$G$9="constant",$C$13,IF(Data!$G$9="squeeze",G4390,F4390)),"")</f>
        <v/>
      </c>
      <c r="I4390" s="38" t="str">
        <f ca="1">IF(ISNUMBER(A4390),NORMINV(RAND(),0,IF(AND(Data!$G$9="squeeze",A4390&lt;Data!$G$11*0.25),$H$32,1)*$C$30*$C$13)*($C$14*$C$12),"")</f>
        <v/>
      </c>
      <c r="J4390" s="42" t="str">
        <f ca="1">IFERROR(IF(Data!$C$6="Real",B4390,I4390+J4389+($C$14*$C$12)*(NORMINV(RAND(),$C$15,CHOOSE($G$13,$C$13,F4390,G4390)))),"")</f>
        <v/>
      </c>
      <c r="K4390" s="88" t="str">
        <f>IF(ISNUMBER(A4390), IF($G$16="fixed",$G$17,MIN(H4390*Data!$C$7*$C$16*0.5,$C$17*Data!$C$7))*$C$12,"")</f>
        <v/>
      </c>
      <c r="L4390" s="42" t="str">
        <f t="shared" ca="1" si="2070"/>
        <v/>
      </c>
      <c r="M4390" s="44" t="str">
        <f t="shared" ca="1" si="2071"/>
        <v/>
      </c>
      <c r="N4390" s="44" t="str">
        <f t="shared" ca="1" si="2072"/>
        <v/>
      </c>
      <c r="O4390" s="108" t="str">
        <f t="shared" si="2056"/>
        <v/>
      </c>
      <c r="P4390" s="102" t="str">
        <f t="shared" si="2057"/>
        <v/>
      </c>
      <c r="Q4390" s="102" t="str">
        <f t="shared" si="2058"/>
        <v/>
      </c>
      <c r="R4390" s="120" t="str">
        <f t="shared" si="2059"/>
        <v/>
      </c>
      <c r="S4390" s="54" t="str">
        <f t="shared" si="2060"/>
        <v/>
      </c>
      <c r="T4390" s="5" t="str">
        <f t="shared" si="2061"/>
        <v/>
      </c>
      <c r="U4390" s="152" t="str">
        <f t="shared" si="2044"/>
        <v/>
      </c>
      <c r="V4390" s="152" t="str">
        <f t="shared" si="2045"/>
        <v/>
      </c>
      <c r="W4390" s="153" t="str">
        <f t="shared" si="2046"/>
        <v/>
      </c>
      <c r="X4390" s="153" t="str">
        <f t="shared" si="2047"/>
        <v/>
      </c>
      <c r="Y4390" s="153" t="str">
        <f t="shared" si="2048"/>
        <v/>
      </c>
      <c r="Z4390" s="153" t="str">
        <f t="shared" si="2049"/>
        <v/>
      </c>
      <c r="AA4390" s="152" t="str">
        <f t="shared" si="2050"/>
        <v/>
      </c>
      <c r="AB4390" s="152" t="str">
        <f t="shared" si="2051"/>
        <v/>
      </c>
      <c r="AC4390" s="154" t="str">
        <f t="shared" si="2062"/>
        <v/>
      </c>
      <c r="AD4390" s="154" t="str">
        <f t="shared" si="2063"/>
        <v/>
      </c>
      <c r="AE4390" s="3" t="str">
        <f t="shared" si="2064"/>
        <v/>
      </c>
      <c r="AF4390" s="3" t="str">
        <f t="shared" si="2065"/>
        <v/>
      </c>
      <c r="AG4390" s="3" t="str">
        <f t="shared" si="2066"/>
        <v/>
      </c>
      <c r="AH4390" s="4" t="str">
        <f t="shared" si="2067"/>
        <v/>
      </c>
      <c r="AI4390" s="75" t="str">
        <f t="shared" si="2068"/>
        <v/>
      </c>
      <c r="AJ4390" s="75" t="str">
        <f t="shared" si="2069"/>
        <v/>
      </c>
    </row>
    <row r="4391" spans="1:36">
      <c r="A4391" s="41" t="str">
        <f t="shared" si="2052"/>
        <v/>
      </c>
      <c r="B4391" s="150" t="str">
        <f>IF(ISNUMBER(A4391),INDEX('MetaTrader Import'!$H$13:$J$5893,TRUNC(((A4391-$A$39+1)-1)/3)+1,MOD((A4391-$A$39+1)-1,3)+1),"")</f>
        <v/>
      </c>
      <c r="C4391" s="43" t="str">
        <f t="shared" si="2053"/>
        <v/>
      </c>
      <c r="D4391" s="43" t="str">
        <f t="shared" ca="1" si="2043"/>
        <v/>
      </c>
      <c r="E4391" s="43" t="str">
        <f t="shared" si="2054"/>
        <v/>
      </c>
      <c r="F4391" s="43" t="str">
        <f t="shared" si="2055"/>
        <v/>
      </c>
      <c r="G4391" s="43" t="str">
        <f>IF(A4391&lt;&gt;"",IF(A4391&lt;Data!$G$11*0.25,$C$13/$G$32,IF(A4391&gt;Data!$G$11*0.25,$C$13,$C$13*10)),"")</f>
        <v/>
      </c>
      <c r="H4391" s="43" t="str">
        <f>IF(A4391&lt;&gt;"",IF(Data!$G$9="constant",$C$13,IF(Data!$G$9="squeeze",G4391,F4391)),"")</f>
        <v/>
      </c>
      <c r="I4391" s="38" t="str">
        <f ca="1">IF(ISNUMBER(A4391),NORMINV(RAND(),0,IF(AND(Data!$G$9="squeeze",A4391&lt;Data!$G$11*0.25),$H$32,1)*$C$30*$C$13)*($C$14*$C$12),"")</f>
        <v/>
      </c>
      <c r="J4391" s="42" t="str">
        <f ca="1">IFERROR(IF(Data!$C$6="Real",B4391,I4391+J4390+($C$14*$C$12)*(NORMINV(RAND(),$C$15,CHOOSE($G$13,$C$13,F4391,G4391)))),"")</f>
        <v/>
      </c>
      <c r="K4391" s="88" t="str">
        <f>IF(ISNUMBER(A4391), IF($G$16="fixed",$G$17,MIN(H4391*Data!$C$7*$C$16*0.5,$C$17*Data!$C$7))*$C$12,"")</f>
        <v/>
      </c>
      <c r="L4391" s="42" t="str">
        <f t="shared" ca="1" si="2070"/>
        <v/>
      </c>
      <c r="M4391" s="44" t="str">
        <f t="shared" ca="1" si="2071"/>
        <v/>
      </c>
      <c r="N4391" s="44" t="str">
        <f t="shared" ca="1" si="2072"/>
        <v/>
      </c>
      <c r="O4391" s="108" t="str">
        <f t="shared" si="2056"/>
        <v/>
      </c>
      <c r="P4391" s="102" t="str">
        <f t="shared" si="2057"/>
        <v/>
      </c>
      <c r="Q4391" s="102" t="str">
        <f t="shared" si="2058"/>
        <v/>
      </c>
      <c r="R4391" s="120" t="str">
        <f t="shared" si="2059"/>
        <v/>
      </c>
      <c r="S4391" s="54" t="str">
        <f t="shared" si="2060"/>
        <v/>
      </c>
      <c r="T4391" s="5" t="str">
        <f t="shared" si="2061"/>
        <v/>
      </c>
      <c r="U4391" s="152" t="str">
        <f t="shared" si="2044"/>
        <v/>
      </c>
      <c r="V4391" s="152" t="str">
        <f t="shared" si="2045"/>
        <v/>
      </c>
      <c r="W4391" s="153" t="str">
        <f t="shared" si="2046"/>
        <v/>
      </c>
      <c r="X4391" s="153" t="str">
        <f t="shared" si="2047"/>
        <v/>
      </c>
      <c r="Y4391" s="153" t="str">
        <f t="shared" si="2048"/>
        <v/>
      </c>
      <c r="Z4391" s="153" t="str">
        <f t="shared" si="2049"/>
        <v/>
      </c>
      <c r="AA4391" s="152" t="str">
        <f t="shared" si="2050"/>
        <v/>
      </c>
      <c r="AB4391" s="152" t="str">
        <f t="shared" si="2051"/>
        <v/>
      </c>
      <c r="AC4391" s="154" t="str">
        <f t="shared" si="2062"/>
        <v/>
      </c>
      <c r="AD4391" s="154" t="str">
        <f t="shared" si="2063"/>
        <v/>
      </c>
      <c r="AE4391" s="3" t="str">
        <f t="shared" si="2064"/>
        <v/>
      </c>
      <c r="AF4391" s="3" t="str">
        <f t="shared" si="2065"/>
        <v/>
      </c>
      <c r="AG4391" s="3" t="str">
        <f t="shared" si="2066"/>
        <v/>
      </c>
      <c r="AH4391" s="4" t="str">
        <f t="shared" si="2067"/>
        <v/>
      </c>
      <c r="AI4391" s="75" t="str">
        <f t="shared" si="2068"/>
        <v/>
      </c>
      <c r="AJ4391" s="75" t="str">
        <f t="shared" si="2069"/>
        <v/>
      </c>
    </row>
    <row r="4392" spans="1:36">
      <c r="A4392" s="41" t="str">
        <f t="shared" si="2052"/>
        <v/>
      </c>
      <c r="B4392" s="150" t="str">
        <f>IF(ISNUMBER(A4392),INDEX('MetaTrader Import'!$H$13:$J$5893,TRUNC(((A4392-$A$39+1)-1)/3)+1,MOD((A4392-$A$39+1)-1,3)+1),"")</f>
        <v/>
      </c>
      <c r="C4392" s="43" t="str">
        <f t="shared" si="2053"/>
        <v/>
      </c>
      <c r="D4392" s="43" t="str">
        <f t="shared" ca="1" si="2043"/>
        <v/>
      </c>
      <c r="E4392" s="43" t="str">
        <f t="shared" si="2054"/>
        <v/>
      </c>
      <c r="F4392" s="43" t="str">
        <f t="shared" si="2055"/>
        <v/>
      </c>
      <c r="G4392" s="43" t="str">
        <f>IF(A4392&lt;&gt;"",IF(A4392&lt;Data!$G$11*0.25,$C$13/$G$32,IF(A4392&gt;Data!$G$11*0.25,$C$13,$C$13*10)),"")</f>
        <v/>
      </c>
      <c r="H4392" s="43" t="str">
        <f>IF(A4392&lt;&gt;"",IF(Data!$G$9="constant",$C$13,IF(Data!$G$9="squeeze",G4392,F4392)),"")</f>
        <v/>
      </c>
      <c r="I4392" s="38" t="str">
        <f ca="1">IF(ISNUMBER(A4392),NORMINV(RAND(),0,IF(AND(Data!$G$9="squeeze",A4392&lt;Data!$G$11*0.25),$H$32,1)*$C$30*$C$13)*($C$14*$C$12),"")</f>
        <v/>
      </c>
      <c r="J4392" s="42" t="str">
        <f ca="1">IFERROR(IF(Data!$C$6="Real",B4392,I4392+J4391+($C$14*$C$12)*(NORMINV(RAND(),$C$15,CHOOSE($G$13,$C$13,F4392,G4392)))),"")</f>
        <v/>
      </c>
      <c r="K4392" s="88" t="str">
        <f>IF(ISNUMBER(A4392), IF($G$16="fixed",$G$17,MIN(H4392*Data!$C$7*$C$16*0.5,$C$17*Data!$C$7))*$C$12,"")</f>
        <v/>
      </c>
      <c r="L4392" s="42" t="str">
        <f t="shared" ca="1" si="2070"/>
        <v/>
      </c>
      <c r="M4392" s="44" t="str">
        <f t="shared" ca="1" si="2071"/>
        <v/>
      </c>
      <c r="N4392" s="44" t="str">
        <f t="shared" ca="1" si="2072"/>
        <v/>
      </c>
      <c r="O4392" s="108" t="str">
        <f t="shared" si="2056"/>
        <v/>
      </c>
      <c r="P4392" s="102" t="str">
        <f t="shared" si="2057"/>
        <v/>
      </c>
      <c r="Q4392" s="102" t="str">
        <f t="shared" si="2058"/>
        <v/>
      </c>
      <c r="R4392" s="120" t="str">
        <f t="shared" si="2059"/>
        <v/>
      </c>
      <c r="S4392" s="54" t="str">
        <f t="shared" si="2060"/>
        <v/>
      </c>
      <c r="T4392" s="5" t="str">
        <f t="shared" si="2061"/>
        <v/>
      </c>
      <c r="U4392" s="152" t="str">
        <f t="shared" si="2044"/>
        <v/>
      </c>
      <c r="V4392" s="152" t="str">
        <f t="shared" si="2045"/>
        <v/>
      </c>
      <c r="W4392" s="153" t="str">
        <f t="shared" si="2046"/>
        <v/>
      </c>
      <c r="X4392" s="153" t="str">
        <f t="shared" si="2047"/>
        <v/>
      </c>
      <c r="Y4392" s="153" t="str">
        <f t="shared" si="2048"/>
        <v/>
      </c>
      <c r="Z4392" s="153" t="str">
        <f t="shared" si="2049"/>
        <v/>
      </c>
      <c r="AA4392" s="152" t="str">
        <f t="shared" si="2050"/>
        <v/>
      </c>
      <c r="AB4392" s="152" t="str">
        <f t="shared" si="2051"/>
        <v/>
      </c>
      <c r="AC4392" s="154" t="str">
        <f t="shared" si="2062"/>
        <v/>
      </c>
      <c r="AD4392" s="154" t="str">
        <f t="shared" si="2063"/>
        <v/>
      </c>
      <c r="AE4392" s="3" t="str">
        <f t="shared" si="2064"/>
        <v/>
      </c>
      <c r="AF4392" s="3" t="str">
        <f t="shared" si="2065"/>
        <v/>
      </c>
      <c r="AG4392" s="3" t="str">
        <f t="shared" si="2066"/>
        <v/>
      </c>
      <c r="AH4392" s="4" t="str">
        <f t="shared" si="2067"/>
        <v/>
      </c>
      <c r="AI4392" s="75" t="str">
        <f t="shared" si="2068"/>
        <v/>
      </c>
      <c r="AJ4392" s="75" t="str">
        <f t="shared" si="2069"/>
        <v/>
      </c>
    </row>
    <row r="4393" spans="1:36">
      <c r="A4393" s="41" t="str">
        <f t="shared" si="2052"/>
        <v/>
      </c>
      <c r="B4393" s="150" t="str">
        <f>IF(ISNUMBER(A4393),INDEX('MetaTrader Import'!$H$13:$J$5893,TRUNC(((A4393-$A$39+1)-1)/3)+1,MOD((A4393-$A$39+1)-1,3)+1),"")</f>
        <v/>
      </c>
      <c r="C4393" s="43" t="str">
        <f t="shared" si="2053"/>
        <v/>
      </c>
      <c r="D4393" s="43" t="str">
        <f t="shared" ca="1" si="2043"/>
        <v/>
      </c>
      <c r="E4393" s="43" t="str">
        <f t="shared" si="2054"/>
        <v/>
      </c>
      <c r="F4393" s="43" t="str">
        <f t="shared" si="2055"/>
        <v/>
      </c>
      <c r="G4393" s="43" t="str">
        <f>IF(A4393&lt;&gt;"",IF(A4393&lt;Data!$G$11*0.25,$C$13/$G$32,IF(A4393&gt;Data!$G$11*0.25,$C$13,$C$13*10)),"")</f>
        <v/>
      </c>
      <c r="H4393" s="43" t="str">
        <f>IF(A4393&lt;&gt;"",IF(Data!$G$9="constant",$C$13,IF(Data!$G$9="squeeze",G4393,F4393)),"")</f>
        <v/>
      </c>
      <c r="I4393" s="38" t="str">
        <f ca="1">IF(ISNUMBER(A4393),NORMINV(RAND(),0,IF(AND(Data!$G$9="squeeze",A4393&lt;Data!$G$11*0.25),$H$32,1)*$C$30*$C$13)*($C$14*$C$12),"")</f>
        <v/>
      </c>
      <c r="J4393" s="42" t="str">
        <f ca="1">IFERROR(IF(Data!$C$6="Real",B4393,I4393+J4392+($C$14*$C$12)*(NORMINV(RAND(),$C$15,CHOOSE($G$13,$C$13,F4393,G4393)))),"")</f>
        <v/>
      </c>
      <c r="K4393" s="88" t="str">
        <f>IF(ISNUMBER(A4393), IF($G$16="fixed",$G$17,MIN(H4393*Data!$C$7*$C$16*0.5,$C$17*Data!$C$7))*$C$12,"")</f>
        <v/>
      </c>
      <c r="L4393" s="42" t="str">
        <f t="shared" ca="1" si="2070"/>
        <v/>
      </c>
      <c r="M4393" s="44" t="str">
        <f t="shared" ca="1" si="2071"/>
        <v/>
      </c>
      <c r="N4393" s="44" t="str">
        <f t="shared" ca="1" si="2072"/>
        <v/>
      </c>
      <c r="O4393" s="108" t="str">
        <f t="shared" si="2056"/>
        <v/>
      </c>
      <c r="P4393" s="102" t="str">
        <f t="shared" si="2057"/>
        <v/>
      </c>
      <c r="Q4393" s="102" t="str">
        <f t="shared" si="2058"/>
        <v/>
      </c>
      <c r="R4393" s="120" t="str">
        <f t="shared" si="2059"/>
        <v/>
      </c>
      <c r="S4393" s="54" t="str">
        <f t="shared" si="2060"/>
        <v/>
      </c>
      <c r="T4393" s="5" t="str">
        <f t="shared" si="2061"/>
        <v/>
      </c>
      <c r="U4393" s="152" t="str">
        <f t="shared" si="2044"/>
        <v/>
      </c>
      <c r="V4393" s="152" t="str">
        <f t="shared" si="2045"/>
        <v/>
      </c>
      <c r="W4393" s="153" t="str">
        <f t="shared" si="2046"/>
        <v/>
      </c>
      <c r="X4393" s="153" t="str">
        <f t="shared" si="2047"/>
        <v/>
      </c>
      <c r="Y4393" s="153" t="str">
        <f t="shared" si="2048"/>
        <v/>
      </c>
      <c r="Z4393" s="153" t="str">
        <f t="shared" si="2049"/>
        <v/>
      </c>
      <c r="AA4393" s="152" t="str">
        <f t="shared" si="2050"/>
        <v/>
      </c>
      <c r="AB4393" s="152" t="str">
        <f t="shared" si="2051"/>
        <v/>
      </c>
      <c r="AC4393" s="154" t="str">
        <f t="shared" si="2062"/>
        <v/>
      </c>
      <c r="AD4393" s="154" t="str">
        <f t="shared" si="2063"/>
        <v/>
      </c>
      <c r="AE4393" s="3" t="str">
        <f t="shared" si="2064"/>
        <v/>
      </c>
      <c r="AF4393" s="3" t="str">
        <f t="shared" si="2065"/>
        <v/>
      </c>
      <c r="AG4393" s="3" t="str">
        <f t="shared" si="2066"/>
        <v/>
      </c>
      <c r="AH4393" s="4" t="str">
        <f t="shared" si="2067"/>
        <v/>
      </c>
      <c r="AI4393" s="75" t="str">
        <f t="shared" si="2068"/>
        <v/>
      </c>
      <c r="AJ4393" s="75" t="str">
        <f t="shared" si="2069"/>
        <v/>
      </c>
    </row>
    <row r="4394" spans="1:36">
      <c r="A4394" s="41" t="str">
        <f t="shared" si="2052"/>
        <v/>
      </c>
      <c r="B4394" s="150" t="str">
        <f>IF(ISNUMBER(A4394),INDEX('MetaTrader Import'!$H$13:$J$5893,TRUNC(((A4394-$A$39+1)-1)/3)+1,MOD((A4394-$A$39+1)-1,3)+1),"")</f>
        <v/>
      </c>
      <c r="C4394" s="43" t="str">
        <f t="shared" si="2053"/>
        <v/>
      </c>
      <c r="D4394" s="43" t="str">
        <f t="shared" ca="1" si="2043"/>
        <v/>
      </c>
      <c r="E4394" s="43" t="str">
        <f t="shared" si="2054"/>
        <v/>
      </c>
      <c r="F4394" s="43" t="str">
        <f t="shared" si="2055"/>
        <v/>
      </c>
      <c r="G4394" s="43" t="str">
        <f>IF(A4394&lt;&gt;"",IF(A4394&lt;Data!$G$11*0.25,$C$13/$G$32,IF(A4394&gt;Data!$G$11*0.25,$C$13,$C$13*10)),"")</f>
        <v/>
      </c>
      <c r="H4394" s="43" t="str">
        <f>IF(A4394&lt;&gt;"",IF(Data!$G$9="constant",$C$13,IF(Data!$G$9="squeeze",G4394,F4394)),"")</f>
        <v/>
      </c>
      <c r="I4394" s="38" t="str">
        <f ca="1">IF(ISNUMBER(A4394),NORMINV(RAND(),0,IF(AND(Data!$G$9="squeeze",A4394&lt;Data!$G$11*0.25),$H$32,1)*$C$30*$C$13)*($C$14*$C$12),"")</f>
        <v/>
      </c>
      <c r="J4394" s="42" t="str">
        <f ca="1">IFERROR(IF(Data!$C$6="Real",B4394,I4394+J4393+($C$14*$C$12)*(NORMINV(RAND(),$C$15,CHOOSE($G$13,$C$13,F4394,G4394)))),"")</f>
        <v/>
      </c>
      <c r="K4394" s="88" t="str">
        <f>IF(ISNUMBER(A4394), IF($G$16="fixed",$G$17,MIN(H4394*Data!$C$7*$C$16*0.5,$C$17*Data!$C$7))*$C$12,"")</f>
        <v/>
      </c>
      <c r="L4394" s="42" t="str">
        <f t="shared" ca="1" si="2070"/>
        <v/>
      </c>
      <c r="M4394" s="44" t="str">
        <f t="shared" ca="1" si="2071"/>
        <v/>
      </c>
      <c r="N4394" s="44" t="str">
        <f t="shared" ca="1" si="2072"/>
        <v/>
      </c>
      <c r="O4394" s="108" t="str">
        <f t="shared" si="2056"/>
        <v/>
      </c>
      <c r="P4394" s="102" t="str">
        <f t="shared" si="2057"/>
        <v/>
      </c>
      <c r="Q4394" s="102" t="str">
        <f t="shared" si="2058"/>
        <v/>
      </c>
      <c r="R4394" s="120" t="str">
        <f t="shared" si="2059"/>
        <v/>
      </c>
      <c r="S4394" s="54" t="str">
        <f t="shared" si="2060"/>
        <v/>
      </c>
      <c r="T4394" s="5" t="str">
        <f t="shared" si="2061"/>
        <v/>
      </c>
      <c r="U4394" s="152" t="str">
        <f t="shared" si="2044"/>
        <v/>
      </c>
      <c r="V4394" s="152" t="str">
        <f t="shared" si="2045"/>
        <v/>
      </c>
      <c r="W4394" s="153" t="str">
        <f t="shared" si="2046"/>
        <v/>
      </c>
      <c r="X4394" s="153" t="str">
        <f t="shared" si="2047"/>
        <v/>
      </c>
      <c r="Y4394" s="153" t="str">
        <f t="shared" si="2048"/>
        <v/>
      </c>
      <c r="Z4394" s="153" t="str">
        <f t="shared" si="2049"/>
        <v/>
      </c>
      <c r="AA4394" s="152" t="str">
        <f t="shared" si="2050"/>
        <v/>
      </c>
      <c r="AB4394" s="152" t="str">
        <f t="shared" si="2051"/>
        <v/>
      </c>
      <c r="AC4394" s="154" t="str">
        <f t="shared" si="2062"/>
        <v/>
      </c>
      <c r="AD4394" s="154" t="str">
        <f t="shared" si="2063"/>
        <v/>
      </c>
      <c r="AE4394" s="3" t="str">
        <f t="shared" si="2064"/>
        <v/>
      </c>
      <c r="AF4394" s="3" t="str">
        <f t="shared" si="2065"/>
        <v/>
      </c>
      <c r="AG4394" s="3" t="str">
        <f t="shared" si="2066"/>
        <v/>
      </c>
      <c r="AH4394" s="4" t="str">
        <f t="shared" si="2067"/>
        <v/>
      </c>
      <c r="AI4394" s="75" t="str">
        <f t="shared" si="2068"/>
        <v/>
      </c>
      <c r="AJ4394" s="75" t="str">
        <f t="shared" si="2069"/>
        <v/>
      </c>
    </row>
    <row r="4395" spans="1:36">
      <c r="A4395" s="41" t="str">
        <f t="shared" si="2052"/>
        <v/>
      </c>
      <c r="B4395" s="150" t="str">
        <f>IF(ISNUMBER(A4395),INDEX('MetaTrader Import'!$H$13:$J$5893,TRUNC(((A4395-$A$39+1)-1)/3)+1,MOD((A4395-$A$39+1)-1,3)+1),"")</f>
        <v/>
      </c>
      <c r="C4395" s="43" t="str">
        <f t="shared" si="2053"/>
        <v/>
      </c>
      <c r="D4395" s="43" t="str">
        <f t="shared" ca="1" si="2043"/>
        <v/>
      </c>
      <c r="E4395" s="43" t="str">
        <f t="shared" si="2054"/>
        <v/>
      </c>
      <c r="F4395" s="43" t="str">
        <f t="shared" si="2055"/>
        <v/>
      </c>
      <c r="G4395" s="43" t="str">
        <f>IF(A4395&lt;&gt;"",IF(A4395&lt;Data!$G$11*0.25,$C$13/$G$32,IF(A4395&gt;Data!$G$11*0.25,$C$13,$C$13*10)),"")</f>
        <v/>
      </c>
      <c r="H4395" s="43" t="str">
        <f>IF(A4395&lt;&gt;"",IF(Data!$G$9="constant",$C$13,IF(Data!$G$9="squeeze",G4395,F4395)),"")</f>
        <v/>
      </c>
      <c r="I4395" s="38" t="str">
        <f ca="1">IF(ISNUMBER(A4395),NORMINV(RAND(),0,IF(AND(Data!$G$9="squeeze",A4395&lt;Data!$G$11*0.25),$H$32,1)*$C$30*$C$13)*($C$14*$C$12),"")</f>
        <v/>
      </c>
      <c r="J4395" s="42" t="str">
        <f ca="1">IFERROR(IF(Data!$C$6="Real",B4395,I4395+J4394+($C$14*$C$12)*(NORMINV(RAND(),$C$15,CHOOSE($G$13,$C$13,F4395,G4395)))),"")</f>
        <v/>
      </c>
      <c r="K4395" s="88" t="str">
        <f>IF(ISNUMBER(A4395), IF($G$16="fixed",$G$17,MIN(H4395*Data!$C$7*$C$16*0.5,$C$17*Data!$C$7))*$C$12,"")</f>
        <v/>
      </c>
      <c r="L4395" s="42" t="str">
        <f t="shared" ca="1" si="2070"/>
        <v/>
      </c>
      <c r="M4395" s="44" t="str">
        <f t="shared" ca="1" si="2071"/>
        <v/>
      </c>
      <c r="N4395" s="44" t="str">
        <f t="shared" ca="1" si="2072"/>
        <v/>
      </c>
      <c r="O4395" s="108" t="str">
        <f t="shared" si="2056"/>
        <v/>
      </c>
      <c r="P4395" s="102" t="str">
        <f t="shared" si="2057"/>
        <v/>
      </c>
      <c r="Q4395" s="102" t="str">
        <f t="shared" si="2058"/>
        <v/>
      </c>
      <c r="R4395" s="120" t="str">
        <f t="shared" si="2059"/>
        <v/>
      </c>
      <c r="S4395" s="54" t="str">
        <f t="shared" si="2060"/>
        <v/>
      </c>
      <c r="T4395" s="5" t="str">
        <f t="shared" si="2061"/>
        <v/>
      </c>
      <c r="U4395" s="152" t="str">
        <f t="shared" si="2044"/>
        <v/>
      </c>
      <c r="V4395" s="152" t="str">
        <f t="shared" si="2045"/>
        <v/>
      </c>
      <c r="W4395" s="153" t="str">
        <f t="shared" si="2046"/>
        <v/>
      </c>
      <c r="X4395" s="153" t="str">
        <f t="shared" si="2047"/>
        <v/>
      </c>
      <c r="Y4395" s="153" t="str">
        <f t="shared" si="2048"/>
        <v/>
      </c>
      <c r="Z4395" s="153" t="str">
        <f t="shared" si="2049"/>
        <v/>
      </c>
      <c r="AA4395" s="152" t="str">
        <f t="shared" si="2050"/>
        <v/>
      </c>
      <c r="AB4395" s="152" t="str">
        <f t="shared" si="2051"/>
        <v/>
      </c>
      <c r="AC4395" s="154" t="str">
        <f t="shared" si="2062"/>
        <v/>
      </c>
      <c r="AD4395" s="154" t="str">
        <f t="shared" si="2063"/>
        <v/>
      </c>
      <c r="AE4395" s="3" t="str">
        <f t="shared" si="2064"/>
        <v/>
      </c>
      <c r="AF4395" s="3" t="str">
        <f t="shared" si="2065"/>
        <v/>
      </c>
      <c r="AG4395" s="3" t="str">
        <f t="shared" si="2066"/>
        <v/>
      </c>
      <c r="AH4395" s="4" t="str">
        <f t="shared" si="2067"/>
        <v/>
      </c>
      <c r="AI4395" s="75" t="str">
        <f t="shared" si="2068"/>
        <v/>
      </c>
      <c r="AJ4395" s="75" t="str">
        <f t="shared" si="2069"/>
        <v/>
      </c>
    </row>
    <row r="4396" spans="1:36">
      <c r="A4396" s="41" t="str">
        <f t="shared" si="2052"/>
        <v/>
      </c>
      <c r="B4396" s="150" t="str">
        <f>IF(ISNUMBER(A4396),INDEX('MetaTrader Import'!$H$13:$J$5893,TRUNC(((A4396-$A$39+1)-1)/3)+1,MOD((A4396-$A$39+1)-1,3)+1),"")</f>
        <v/>
      </c>
      <c r="C4396" s="43" t="str">
        <f t="shared" si="2053"/>
        <v/>
      </c>
      <c r="D4396" s="43" t="str">
        <f t="shared" ca="1" si="2043"/>
        <v/>
      </c>
      <c r="E4396" s="43" t="str">
        <f t="shared" si="2054"/>
        <v/>
      </c>
      <c r="F4396" s="43" t="str">
        <f t="shared" si="2055"/>
        <v/>
      </c>
      <c r="G4396" s="43" t="str">
        <f>IF(A4396&lt;&gt;"",IF(A4396&lt;Data!$G$11*0.25,$C$13/$G$32,IF(A4396&gt;Data!$G$11*0.25,$C$13,$C$13*10)),"")</f>
        <v/>
      </c>
      <c r="H4396" s="43" t="str">
        <f>IF(A4396&lt;&gt;"",IF(Data!$G$9="constant",$C$13,IF(Data!$G$9="squeeze",G4396,F4396)),"")</f>
        <v/>
      </c>
      <c r="I4396" s="38" t="str">
        <f ca="1">IF(ISNUMBER(A4396),NORMINV(RAND(),0,IF(AND(Data!$G$9="squeeze",A4396&lt;Data!$G$11*0.25),$H$32,1)*$C$30*$C$13)*($C$14*$C$12),"")</f>
        <v/>
      </c>
      <c r="J4396" s="42" t="str">
        <f ca="1">IFERROR(IF(Data!$C$6="Real",B4396,I4396+J4395+($C$14*$C$12)*(NORMINV(RAND(),$C$15,CHOOSE($G$13,$C$13,F4396,G4396)))),"")</f>
        <v/>
      </c>
      <c r="K4396" s="88" t="str">
        <f>IF(ISNUMBER(A4396), IF($G$16="fixed",$G$17,MIN(H4396*Data!$C$7*$C$16*0.5,$C$17*Data!$C$7))*$C$12,"")</f>
        <v/>
      </c>
      <c r="L4396" s="42" t="str">
        <f t="shared" ca="1" si="2070"/>
        <v/>
      </c>
      <c r="M4396" s="44" t="str">
        <f t="shared" ca="1" si="2071"/>
        <v/>
      </c>
      <c r="N4396" s="44" t="str">
        <f t="shared" ca="1" si="2072"/>
        <v/>
      </c>
      <c r="O4396" s="108" t="str">
        <f t="shared" si="2056"/>
        <v/>
      </c>
      <c r="P4396" s="102" t="str">
        <f t="shared" si="2057"/>
        <v/>
      </c>
      <c r="Q4396" s="102" t="str">
        <f t="shared" si="2058"/>
        <v/>
      </c>
      <c r="R4396" s="120" t="str">
        <f t="shared" si="2059"/>
        <v/>
      </c>
      <c r="S4396" s="54" t="str">
        <f t="shared" si="2060"/>
        <v/>
      </c>
      <c r="T4396" s="5" t="str">
        <f t="shared" si="2061"/>
        <v/>
      </c>
      <c r="U4396" s="152" t="str">
        <f t="shared" si="2044"/>
        <v/>
      </c>
      <c r="V4396" s="152" t="str">
        <f t="shared" si="2045"/>
        <v/>
      </c>
      <c r="W4396" s="153" t="str">
        <f t="shared" si="2046"/>
        <v/>
      </c>
      <c r="X4396" s="153" t="str">
        <f t="shared" si="2047"/>
        <v/>
      </c>
      <c r="Y4396" s="153" t="str">
        <f t="shared" si="2048"/>
        <v/>
      </c>
      <c r="Z4396" s="153" t="str">
        <f t="shared" si="2049"/>
        <v/>
      </c>
      <c r="AA4396" s="152" t="str">
        <f t="shared" si="2050"/>
        <v/>
      </c>
      <c r="AB4396" s="152" t="str">
        <f t="shared" si="2051"/>
        <v/>
      </c>
      <c r="AC4396" s="154" t="str">
        <f t="shared" si="2062"/>
        <v/>
      </c>
      <c r="AD4396" s="154" t="str">
        <f t="shared" si="2063"/>
        <v/>
      </c>
      <c r="AE4396" s="3" t="str">
        <f t="shared" si="2064"/>
        <v/>
      </c>
      <c r="AF4396" s="3" t="str">
        <f t="shared" si="2065"/>
        <v/>
      </c>
      <c r="AG4396" s="3" t="str">
        <f t="shared" si="2066"/>
        <v/>
      </c>
      <c r="AH4396" s="4" t="str">
        <f t="shared" si="2067"/>
        <v/>
      </c>
      <c r="AI4396" s="75" t="str">
        <f t="shared" si="2068"/>
        <v/>
      </c>
      <c r="AJ4396" s="75" t="str">
        <f t="shared" si="2069"/>
        <v/>
      </c>
    </row>
    <row r="4397" spans="1:36">
      <c r="A4397" s="41" t="str">
        <f t="shared" si="2052"/>
        <v/>
      </c>
      <c r="B4397" s="150" t="str">
        <f>IF(ISNUMBER(A4397),INDEX('MetaTrader Import'!$H$13:$J$5893,TRUNC(((A4397-$A$39+1)-1)/3)+1,MOD((A4397-$A$39+1)-1,3)+1),"")</f>
        <v/>
      </c>
      <c r="C4397" s="43" t="str">
        <f t="shared" si="2053"/>
        <v/>
      </c>
      <c r="D4397" s="43" t="str">
        <f t="shared" ca="1" si="2043"/>
        <v/>
      </c>
      <c r="E4397" s="43" t="str">
        <f t="shared" si="2054"/>
        <v/>
      </c>
      <c r="F4397" s="43" t="str">
        <f t="shared" si="2055"/>
        <v/>
      </c>
      <c r="G4397" s="43" t="str">
        <f>IF(A4397&lt;&gt;"",IF(A4397&lt;Data!$G$11*0.25,$C$13/$G$32,IF(A4397&gt;Data!$G$11*0.25,$C$13,$C$13*10)),"")</f>
        <v/>
      </c>
      <c r="H4397" s="43" t="str">
        <f>IF(A4397&lt;&gt;"",IF(Data!$G$9="constant",$C$13,IF(Data!$G$9="squeeze",G4397,F4397)),"")</f>
        <v/>
      </c>
      <c r="I4397" s="38" t="str">
        <f ca="1">IF(ISNUMBER(A4397),NORMINV(RAND(),0,IF(AND(Data!$G$9="squeeze",A4397&lt;Data!$G$11*0.25),$H$32,1)*$C$30*$C$13)*($C$14*$C$12),"")</f>
        <v/>
      </c>
      <c r="J4397" s="42" t="str">
        <f ca="1">IFERROR(IF(Data!$C$6="Real",B4397,I4397+J4396+($C$14*$C$12)*(NORMINV(RAND(),$C$15,CHOOSE($G$13,$C$13,F4397,G4397)))),"")</f>
        <v/>
      </c>
      <c r="K4397" s="88" t="str">
        <f>IF(ISNUMBER(A4397), IF($G$16="fixed",$G$17,MIN(H4397*Data!$C$7*$C$16*0.5,$C$17*Data!$C$7))*$C$12,"")</f>
        <v/>
      </c>
      <c r="L4397" s="42" t="str">
        <f t="shared" ca="1" si="2070"/>
        <v/>
      </c>
      <c r="M4397" s="44" t="str">
        <f t="shared" ca="1" si="2071"/>
        <v/>
      </c>
      <c r="N4397" s="44" t="str">
        <f t="shared" ca="1" si="2072"/>
        <v/>
      </c>
      <c r="O4397" s="108" t="str">
        <f t="shared" si="2056"/>
        <v/>
      </c>
      <c r="P4397" s="102" t="str">
        <f t="shared" si="2057"/>
        <v/>
      </c>
      <c r="Q4397" s="102" t="str">
        <f t="shared" si="2058"/>
        <v/>
      </c>
      <c r="R4397" s="120" t="str">
        <f t="shared" si="2059"/>
        <v/>
      </c>
      <c r="S4397" s="54" t="str">
        <f t="shared" si="2060"/>
        <v/>
      </c>
      <c r="T4397" s="5" t="str">
        <f t="shared" si="2061"/>
        <v/>
      </c>
      <c r="U4397" s="152" t="str">
        <f t="shared" si="2044"/>
        <v/>
      </c>
      <c r="V4397" s="152" t="str">
        <f t="shared" si="2045"/>
        <v/>
      </c>
      <c r="W4397" s="153" t="str">
        <f t="shared" si="2046"/>
        <v/>
      </c>
      <c r="X4397" s="153" t="str">
        <f t="shared" si="2047"/>
        <v/>
      </c>
      <c r="Y4397" s="153" t="str">
        <f t="shared" si="2048"/>
        <v/>
      </c>
      <c r="Z4397" s="153" t="str">
        <f t="shared" si="2049"/>
        <v/>
      </c>
      <c r="AA4397" s="152" t="str">
        <f t="shared" si="2050"/>
        <v/>
      </c>
      <c r="AB4397" s="152" t="str">
        <f t="shared" si="2051"/>
        <v/>
      </c>
      <c r="AC4397" s="154" t="str">
        <f t="shared" si="2062"/>
        <v/>
      </c>
      <c r="AD4397" s="154" t="str">
        <f t="shared" si="2063"/>
        <v/>
      </c>
      <c r="AE4397" s="3" t="str">
        <f t="shared" si="2064"/>
        <v/>
      </c>
      <c r="AF4397" s="3" t="str">
        <f t="shared" si="2065"/>
        <v/>
      </c>
      <c r="AG4397" s="3" t="str">
        <f t="shared" si="2066"/>
        <v/>
      </c>
      <c r="AH4397" s="4" t="str">
        <f t="shared" si="2067"/>
        <v/>
      </c>
      <c r="AI4397" s="75" t="str">
        <f t="shared" si="2068"/>
        <v/>
      </c>
      <c r="AJ4397" s="75" t="str">
        <f t="shared" si="2069"/>
        <v/>
      </c>
    </row>
    <row r="4398" spans="1:36">
      <c r="A4398" s="41" t="str">
        <f t="shared" si="2052"/>
        <v/>
      </c>
      <c r="B4398" s="150" t="str">
        <f>IF(ISNUMBER(A4398),INDEX('MetaTrader Import'!$H$13:$J$5893,TRUNC(((A4398-$A$39+1)-1)/3)+1,MOD((A4398-$A$39+1)-1,3)+1),"")</f>
        <v/>
      </c>
      <c r="C4398" s="43" t="str">
        <f t="shared" si="2053"/>
        <v/>
      </c>
      <c r="D4398" s="43" t="str">
        <f t="shared" ca="1" si="2043"/>
        <v/>
      </c>
      <c r="E4398" s="43" t="str">
        <f t="shared" si="2054"/>
        <v/>
      </c>
      <c r="F4398" s="43" t="str">
        <f t="shared" si="2055"/>
        <v/>
      </c>
      <c r="G4398" s="43" t="str">
        <f>IF(A4398&lt;&gt;"",IF(A4398&lt;Data!$G$11*0.25,$C$13/$G$32,IF(A4398&gt;Data!$G$11*0.25,$C$13,$C$13*10)),"")</f>
        <v/>
      </c>
      <c r="H4398" s="43" t="str">
        <f>IF(A4398&lt;&gt;"",IF(Data!$G$9="constant",$C$13,IF(Data!$G$9="squeeze",G4398,F4398)),"")</f>
        <v/>
      </c>
      <c r="I4398" s="38" t="str">
        <f ca="1">IF(ISNUMBER(A4398),NORMINV(RAND(),0,IF(AND(Data!$G$9="squeeze",A4398&lt;Data!$G$11*0.25),$H$32,1)*$C$30*$C$13)*($C$14*$C$12),"")</f>
        <v/>
      </c>
      <c r="J4398" s="42" t="str">
        <f ca="1">IFERROR(IF(Data!$C$6="Real",B4398,I4398+J4397+($C$14*$C$12)*(NORMINV(RAND(),$C$15,CHOOSE($G$13,$C$13,F4398,G4398)))),"")</f>
        <v/>
      </c>
      <c r="K4398" s="88" t="str">
        <f>IF(ISNUMBER(A4398), IF($G$16="fixed",$G$17,MIN(H4398*Data!$C$7*$C$16*0.5,$C$17*Data!$C$7))*$C$12,"")</f>
        <v/>
      </c>
      <c r="L4398" s="42" t="str">
        <f t="shared" ca="1" si="2070"/>
        <v/>
      </c>
      <c r="M4398" s="44" t="str">
        <f t="shared" ca="1" si="2071"/>
        <v/>
      </c>
      <c r="N4398" s="44" t="str">
        <f t="shared" ca="1" si="2072"/>
        <v/>
      </c>
      <c r="O4398" s="108" t="str">
        <f t="shared" si="2056"/>
        <v/>
      </c>
      <c r="P4398" s="102" t="str">
        <f t="shared" si="2057"/>
        <v/>
      </c>
      <c r="Q4398" s="102" t="str">
        <f t="shared" si="2058"/>
        <v/>
      </c>
      <c r="R4398" s="120" t="str">
        <f t="shared" si="2059"/>
        <v/>
      </c>
      <c r="S4398" s="54" t="str">
        <f t="shared" si="2060"/>
        <v/>
      </c>
      <c r="T4398" s="5" t="str">
        <f t="shared" si="2061"/>
        <v/>
      </c>
      <c r="U4398" s="152" t="str">
        <f t="shared" si="2044"/>
        <v/>
      </c>
      <c r="V4398" s="152" t="str">
        <f t="shared" si="2045"/>
        <v/>
      </c>
      <c r="W4398" s="153" t="str">
        <f t="shared" si="2046"/>
        <v/>
      </c>
      <c r="X4398" s="153" t="str">
        <f t="shared" si="2047"/>
        <v/>
      </c>
      <c r="Y4398" s="153" t="str">
        <f t="shared" si="2048"/>
        <v/>
      </c>
      <c r="Z4398" s="153" t="str">
        <f t="shared" si="2049"/>
        <v/>
      </c>
      <c r="AA4398" s="152" t="str">
        <f t="shared" si="2050"/>
        <v/>
      </c>
      <c r="AB4398" s="152" t="str">
        <f t="shared" si="2051"/>
        <v/>
      </c>
      <c r="AC4398" s="154" t="str">
        <f t="shared" si="2062"/>
        <v/>
      </c>
      <c r="AD4398" s="154" t="str">
        <f t="shared" si="2063"/>
        <v/>
      </c>
      <c r="AE4398" s="3" t="str">
        <f t="shared" si="2064"/>
        <v/>
      </c>
      <c r="AF4398" s="3" t="str">
        <f t="shared" si="2065"/>
        <v/>
      </c>
      <c r="AG4398" s="3" t="str">
        <f t="shared" si="2066"/>
        <v/>
      </c>
      <c r="AH4398" s="4" t="str">
        <f t="shared" si="2067"/>
        <v/>
      </c>
      <c r="AI4398" s="75" t="str">
        <f t="shared" si="2068"/>
        <v/>
      </c>
      <c r="AJ4398" s="75" t="str">
        <f t="shared" si="2069"/>
        <v/>
      </c>
    </row>
    <row r="4399" spans="1:36">
      <c r="A4399" s="41" t="str">
        <f t="shared" si="2052"/>
        <v/>
      </c>
      <c r="B4399" s="150" t="str">
        <f>IF(ISNUMBER(A4399),INDEX('MetaTrader Import'!$H$13:$J$5893,TRUNC(((A4399-$A$39+1)-1)/3)+1,MOD((A4399-$A$39+1)-1,3)+1),"")</f>
        <v/>
      </c>
      <c r="C4399" s="43" t="str">
        <f t="shared" si="2053"/>
        <v/>
      </c>
      <c r="D4399" s="43" t="str">
        <f t="shared" ca="1" si="2043"/>
        <v/>
      </c>
      <c r="E4399" s="43" t="str">
        <f t="shared" si="2054"/>
        <v/>
      </c>
      <c r="F4399" s="43" t="str">
        <f t="shared" si="2055"/>
        <v/>
      </c>
      <c r="G4399" s="43" t="str">
        <f>IF(A4399&lt;&gt;"",IF(A4399&lt;Data!$G$11*0.25,$C$13/$G$32,IF(A4399&gt;Data!$G$11*0.25,$C$13,$C$13*10)),"")</f>
        <v/>
      </c>
      <c r="H4399" s="43" t="str">
        <f>IF(A4399&lt;&gt;"",IF(Data!$G$9="constant",$C$13,IF(Data!$G$9="squeeze",G4399,F4399)),"")</f>
        <v/>
      </c>
      <c r="I4399" s="38" t="str">
        <f ca="1">IF(ISNUMBER(A4399),NORMINV(RAND(),0,IF(AND(Data!$G$9="squeeze",A4399&lt;Data!$G$11*0.25),$H$32,1)*$C$30*$C$13)*($C$14*$C$12),"")</f>
        <v/>
      </c>
      <c r="J4399" s="42" t="str">
        <f ca="1">IFERROR(IF(Data!$C$6="Real",B4399,I4399+J4398+($C$14*$C$12)*(NORMINV(RAND(),$C$15,CHOOSE($G$13,$C$13,F4399,G4399)))),"")</f>
        <v/>
      </c>
      <c r="K4399" s="88" t="str">
        <f>IF(ISNUMBER(A4399), IF($G$16="fixed",$G$17,MIN(H4399*Data!$C$7*$C$16*0.5,$C$17*Data!$C$7))*$C$12,"")</f>
        <v/>
      </c>
      <c r="L4399" s="42" t="str">
        <f t="shared" ca="1" si="2070"/>
        <v/>
      </c>
      <c r="M4399" s="44" t="str">
        <f t="shared" ca="1" si="2071"/>
        <v/>
      </c>
      <c r="N4399" s="44" t="str">
        <f t="shared" ca="1" si="2072"/>
        <v/>
      </c>
      <c r="O4399" s="108" t="str">
        <f t="shared" si="2056"/>
        <v/>
      </c>
      <c r="P4399" s="102" t="str">
        <f t="shared" si="2057"/>
        <v/>
      </c>
      <c r="Q4399" s="102" t="str">
        <f t="shared" si="2058"/>
        <v/>
      </c>
      <c r="R4399" s="120" t="str">
        <f t="shared" si="2059"/>
        <v/>
      </c>
      <c r="S4399" s="54" t="str">
        <f t="shared" si="2060"/>
        <v/>
      </c>
      <c r="T4399" s="5" t="str">
        <f t="shared" si="2061"/>
        <v/>
      </c>
      <c r="U4399" s="152" t="str">
        <f t="shared" si="2044"/>
        <v/>
      </c>
      <c r="V4399" s="152" t="str">
        <f t="shared" si="2045"/>
        <v/>
      </c>
      <c r="W4399" s="153" t="str">
        <f t="shared" si="2046"/>
        <v/>
      </c>
      <c r="X4399" s="153" t="str">
        <f t="shared" si="2047"/>
        <v/>
      </c>
      <c r="Y4399" s="153" t="str">
        <f t="shared" si="2048"/>
        <v/>
      </c>
      <c r="Z4399" s="153" t="str">
        <f t="shared" si="2049"/>
        <v/>
      </c>
      <c r="AA4399" s="152" t="str">
        <f t="shared" si="2050"/>
        <v/>
      </c>
      <c r="AB4399" s="152" t="str">
        <f t="shared" si="2051"/>
        <v/>
      </c>
      <c r="AC4399" s="154" t="str">
        <f t="shared" si="2062"/>
        <v/>
      </c>
      <c r="AD4399" s="154" t="str">
        <f t="shared" si="2063"/>
        <v/>
      </c>
      <c r="AE4399" s="3" t="str">
        <f t="shared" si="2064"/>
        <v/>
      </c>
      <c r="AF4399" s="3" t="str">
        <f t="shared" si="2065"/>
        <v/>
      </c>
      <c r="AG4399" s="3" t="str">
        <f t="shared" si="2066"/>
        <v/>
      </c>
      <c r="AH4399" s="4" t="str">
        <f t="shared" si="2067"/>
        <v/>
      </c>
      <c r="AI4399" s="75" t="str">
        <f t="shared" si="2068"/>
        <v/>
      </c>
      <c r="AJ4399" s="75" t="str">
        <f t="shared" si="2069"/>
        <v/>
      </c>
    </row>
    <row r="4400" spans="1:36">
      <c r="A4400" s="41" t="str">
        <f t="shared" si="2052"/>
        <v/>
      </c>
      <c r="B4400" s="150" t="str">
        <f>IF(ISNUMBER(A4400),INDEX('MetaTrader Import'!$H$13:$J$5893,TRUNC(((A4400-$A$39+1)-1)/3)+1,MOD((A4400-$A$39+1)-1,3)+1),"")</f>
        <v/>
      </c>
      <c r="C4400" s="43" t="str">
        <f t="shared" si="2053"/>
        <v/>
      </c>
      <c r="D4400" s="43" t="str">
        <f t="shared" ca="1" si="2043"/>
        <v/>
      </c>
      <c r="E4400" s="43" t="str">
        <f t="shared" si="2054"/>
        <v/>
      </c>
      <c r="F4400" s="43" t="str">
        <f t="shared" si="2055"/>
        <v/>
      </c>
      <c r="G4400" s="43" t="str">
        <f>IF(A4400&lt;&gt;"",IF(A4400&lt;Data!$G$11*0.25,$C$13/$G$32,IF(A4400&gt;Data!$G$11*0.25,$C$13,$C$13*10)),"")</f>
        <v/>
      </c>
      <c r="H4400" s="43" t="str">
        <f>IF(A4400&lt;&gt;"",IF(Data!$G$9="constant",$C$13,IF(Data!$G$9="squeeze",G4400,F4400)),"")</f>
        <v/>
      </c>
      <c r="I4400" s="38" t="str">
        <f ca="1">IF(ISNUMBER(A4400),NORMINV(RAND(),0,IF(AND(Data!$G$9="squeeze",A4400&lt;Data!$G$11*0.25),$H$32,1)*$C$30*$C$13)*($C$14*$C$12),"")</f>
        <v/>
      </c>
      <c r="J4400" s="42" t="str">
        <f ca="1">IFERROR(IF(Data!$C$6="Real",B4400,I4400+J4399+($C$14*$C$12)*(NORMINV(RAND(),$C$15,CHOOSE($G$13,$C$13,F4400,G4400)))),"")</f>
        <v/>
      </c>
      <c r="K4400" s="88" t="str">
        <f>IF(ISNUMBER(A4400), IF($G$16="fixed",$G$17,MIN(H4400*Data!$C$7*$C$16*0.5,$C$17*Data!$C$7))*$C$12,"")</f>
        <v/>
      </c>
      <c r="L4400" s="42" t="str">
        <f t="shared" ca="1" si="2070"/>
        <v/>
      </c>
      <c r="M4400" s="44" t="str">
        <f t="shared" ca="1" si="2071"/>
        <v/>
      </c>
      <c r="N4400" s="44" t="str">
        <f t="shared" ca="1" si="2072"/>
        <v/>
      </c>
      <c r="O4400" s="108" t="str">
        <f t="shared" si="2056"/>
        <v/>
      </c>
      <c r="P4400" s="102" t="str">
        <f t="shared" si="2057"/>
        <v/>
      </c>
      <c r="Q4400" s="102" t="str">
        <f t="shared" si="2058"/>
        <v/>
      </c>
      <c r="R4400" s="120" t="str">
        <f t="shared" si="2059"/>
        <v/>
      </c>
      <c r="S4400" s="54" t="str">
        <f t="shared" si="2060"/>
        <v/>
      </c>
      <c r="T4400" s="5" t="str">
        <f t="shared" si="2061"/>
        <v/>
      </c>
      <c r="U4400" s="152" t="str">
        <f t="shared" si="2044"/>
        <v/>
      </c>
      <c r="V4400" s="152" t="str">
        <f t="shared" si="2045"/>
        <v/>
      </c>
      <c r="W4400" s="153" t="str">
        <f t="shared" si="2046"/>
        <v/>
      </c>
      <c r="X4400" s="153" t="str">
        <f t="shared" si="2047"/>
        <v/>
      </c>
      <c r="Y4400" s="153" t="str">
        <f t="shared" si="2048"/>
        <v/>
      </c>
      <c r="Z4400" s="153" t="str">
        <f t="shared" si="2049"/>
        <v/>
      </c>
      <c r="AA4400" s="152" t="str">
        <f t="shared" si="2050"/>
        <v/>
      </c>
      <c r="AB4400" s="152" t="str">
        <f t="shared" si="2051"/>
        <v/>
      </c>
      <c r="AC4400" s="154" t="str">
        <f t="shared" si="2062"/>
        <v/>
      </c>
      <c r="AD4400" s="154" t="str">
        <f t="shared" si="2063"/>
        <v/>
      </c>
      <c r="AE4400" s="3" t="str">
        <f t="shared" si="2064"/>
        <v/>
      </c>
      <c r="AF4400" s="3" t="str">
        <f t="shared" si="2065"/>
        <v/>
      </c>
      <c r="AG4400" s="3" t="str">
        <f t="shared" si="2066"/>
        <v/>
      </c>
      <c r="AH4400" s="4" t="str">
        <f t="shared" si="2067"/>
        <v/>
      </c>
      <c r="AI4400" s="75" t="str">
        <f t="shared" si="2068"/>
        <v/>
      </c>
      <c r="AJ4400" s="75" t="str">
        <f t="shared" si="2069"/>
        <v/>
      </c>
    </row>
    <row r="4401" spans="1:36">
      <c r="A4401" s="41" t="str">
        <f t="shared" si="2052"/>
        <v/>
      </c>
      <c r="B4401" s="150" t="str">
        <f>IF(ISNUMBER(A4401),INDEX('MetaTrader Import'!$H$13:$J$5893,TRUNC(((A4401-$A$39+1)-1)/3)+1,MOD((A4401-$A$39+1)-1,3)+1),"")</f>
        <v/>
      </c>
      <c r="C4401" s="43" t="str">
        <f t="shared" si="2053"/>
        <v/>
      </c>
      <c r="D4401" s="43" t="str">
        <f t="shared" ca="1" si="2043"/>
        <v/>
      </c>
      <c r="E4401" s="43" t="str">
        <f t="shared" si="2054"/>
        <v/>
      </c>
      <c r="F4401" s="43" t="str">
        <f t="shared" si="2055"/>
        <v/>
      </c>
      <c r="G4401" s="43" t="str">
        <f>IF(A4401&lt;&gt;"",IF(A4401&lt;Data!$G$11*0.25,$C$13/$G$32,IF(A4401&gt;Data!$G$11*0.25,$C$13,$C$13*10)),"")</f>
        <v/>
      </c>
      <c r="H4401" s="43" t="str">
        <f>IF(A4401&lt;&gt;"",IF(Data!$G$9="constant",$C$13,IF(Data!$G$9="squeeze",G4401,F4401)),"")</f>
        <v/>
      </c>
      <c r="I4401" s="38" t="str">
        <f ca="1">IF(ISNUMBER(A4401),NORMINV(RAND(),0,IF(AND(Data!$G$9="squeeze",A4401&lt;Data!$G$11*0.25),$H$32,1)*$C$30*$C$13)*($C$14*$C$12),"")</f>
        <v/>
      </c>
      <c r="J4401" s="42" t="str">
        <f ca="1">IFERROR(IF(Data!$C$6="Real",B4401,I4401+J4400+($C$14*$C$12)*(NORMINV(RAND(),$C$15,CHOOSE($G$13,$C$13,F4401,G4401)))),"")</f>
        <v/>
      </c>
      <c r="K4401" s="88" t="str">
        <f>IF(ISNUMBER(A4401), IF($G$16="fixed",$G$17,MIN(H4401*Data!$C$7*$C$16*0.5,$C$17*Data!$C$7))*$C$12,"")</f>
        <v/>
      </c>
      <c r="L4401" s="42" t="str">
        <f t="shared" ca="1" si="2070"/>
        <v/>
      </c>
      <c r="M4401" s="44" t="str">
        <f t="shared" ca="1" si="2071"/>
        <v/>
      </c>
      <c r="N4401" s="44" t="str">
        <f t="shared" ca="1" si="2072"/>
        <v/>
      </c>
      <c r="O4401" s="108" t="str">
        <f t="shared" si="2056"/>
        <v/>
      </c>
      <c r="P4401" s="102" t="str">
        <f t="shared" si="2057"/>
        <v/>
      </c>
      <c r="Q4401" s="102" t="str">
        <f t="shared" si="2058"/>
        <v/>
      </c>
      <c r="R4401" s="120" t="str">
        <f t="shared" si="2059"/>
        <v/>
      </c>
      <c r="S4401" s="54" t="str">
        <f t="shared" si="2060"/>
        <v/>
      </c>
      <c r="T4401" s="5" t="str">
        <f t="shared" si="2061"/>
        <v/>
      </c>
      <c r="U4401" s="152" t="str">
        <f t="shared" si="2044"/>
        <v/>
      </c>
      <c r="V4401" s="152" t="str">
        <f t="shared" si="2045"/>
        <v/>
      </c>
      <c r="W4401" s="153" t="str">
        <f t="shared" si="2046"/>
        <v/>
      </c>
      <c r="X4401" s="153" t="str">
        <f t="shared" si="2047"/>
        <v/>
      </c>
      <c r="Y4401" s="153" t="str">
        <f t="shared" si="2048"/>
        <v/>
      </c>
      <c r="Z4401" s="153" t="str">
        <f t="shared" si="2049"/>
        <v/>
      </c>
      <c r="AA4401" s="152" t="str">
        <f t="shared" si="2050"/>
        <v/>
      </c>
      <c r="AB4401" s="152" t="str">
        <f t="shared" si="2051"/>
        <v/>
      </c>
      <c r="AC4401" s="154" t="str">
        <f t="shared" si="2062"/>
        <v/>
      </c>
      <c r="AD4401" s="154" t="str">
        <f t="shared" si="2063"/>
        <v/>
      </c>
      <c r="AE4401" s="3" t="str">
        <f t="shared" si="2064"/>
        <v/>
      </c>
      <c r="AF4401" s="3" t="str">
        <f t="shared" si="2065"/>
        <v/>
      </c>
      <c r="AG4401" s="3" t="str">
        <f t="shared" si="2066"/>
        <v/>
      </c>
      <c r="AH4401" s="4" t="str">
        <f t="shared" si="2067"/>
        <v/>
      </c>
      <c r="AI4401" s="75" t="str">
        <f t="shared" si="2068"/>
        <v/>
      </c>
      <c r="AJ4401" s="75" t="str">
        <f t="shared" si="2069"/>
        <v/>
      </c>
    </row>
    <row r="4402" spans="1:36">
      <c r="A4402" s="41" t="str">
        <f t="shared" si="2052"/>
        <v/>
      </c>
      <c r="B4402" s="150" t="str">
        <f>IF(ISNUMBER(A4402),INDEX('MetaTrader Import'!$H$13:$J$5893,TRUNC(((A4402-$A$39+1)-1)/3)+1,MOD((A4402-$A$39+1)-1,3)+1),"")</f>
        <v/>
      </c>
      <c r="C4402" s="43" t="str">
        <f t="shared" si="2053"/>
        <v/>
      </c>
      <c r="D4402" s="43" t="str">
        <f t="shared" ca="1" si="2043"/>
        <v/>
      </c>
      <c r="E4402" s="43" t="str">
        <f t="shared" si="2054"/>
        <v/>
      </c>
      <c r="F4402" s="43" t="str">
        <f t="shared" si="2055"/>
        <v/>
      </c>
      <c r="G4402" s="43" t="str">
        <f>IF(A4402&lt;&gt;"",IF(A4402&lt;Data!$G$11*0.25,$C$13/$G$32,IF(A4402&gt;Data!$G$11*0.25,$C$13,$C$13*10)),"")</f>
        <v/>
      </c>
      <c r="H4402" s="43" t="str">
        <f>IF(A4402&lt;&gt;"",IF(Data!$G$9="constant",$C$13,IF(Data!$G$9="squeeze",G4402,F4402)),"")</f>
        <v/>
      </c>
      <c r="I4402" s="38" t="str">
        <f ca="1">IF(ISNUMBER(A4402),NORMINV(RAND(),0,IF(AND(Data!$G$9="squeeze",A4402&lt;Data!$G$11*0.25),$H$32,1)*$C$30*$C$13)*($C$14*$C$12),"")</f>
        <v/>
      </c>
      <c r="J4402" s="42" t="str">
        <f ca="1">IFERROR(IF(Data!$C$6="Real",B4402,I4402+J4401+($C$14*$C$12)*(NORMINV(RAND(),$C$15,CHOOSE($G$13,$C$13,F4402,G4402)))),"")</f>
        <v/>
      </c>
      <c r="K4402" s="88" t="str">
        <f>IF(ISNUMBER(A4402), IF($G$16="fixed",$G$17,MIN(H4402*Data!$C$7*$C$16*0.5,$C$17*Data!$C$7))*$C$12,"")</f>
        <v/>
      </c>
      <c r="L4402" s="42" t="str">
        <f t="shared" ca="1" si="2070"/>
        <v/>
      </c>
      <c r="M4402" s="44" t="str">
        <f t="shared" ca="1" si="2071"/>
        <v/>
      </c>
      <c r="N4402" s="44" t="str">
        <f t="shared" ca="1" si="2072"/>
        <v/>
      </c>
      <c r="O4402" s="108" t="str">
        <f t="shared" si="2056"/>
        <v/>
      </c>
      <c r="P4402" s="102" t="str">
        <f t="shared" si="2057"/>
        <v/>
      </c>
      <c r="Q4402" s="102" t="str">
        <f t="shared" si="2058"/>
        <v/>
      </c>
      <c r="R4402" s="120" t="str">
        <f t="shared" si="2059"/>
        <v/>
      </c>
      <c r="S4402" s="54" t="str">
        <f t="shared" si="2060"/>
        <v/>
      </c>
      <c r="T4402" s="5" t="str">
        <f t="shared" si="2061"/>
        <v/>
      </c>
      <c r="U4402" s="152" t="str">
        <f t="shared" si="2044"/>
        <v/>
      </c>
      <c r="V4402" s="152" t="str">
        <f t="shared" si="2045"/>
        <v/>
      </c>
      <c r="W4402" s="153" t="str">
        <f t="shared" si="2046"/>
        <v/>
      </c>
      <c r="X4402" s="153" t="str">
        <f t="shared" si="2047"/>
        <v/>
      </c>
      <c r="Y4402" s="153" t="str">
        <f t="shared" si="2048"/>
        <v/>
      </c>
      <c r="Z4402" s="153" t="str">
        <f t="shared" si="2049"/>
        <v/>
      </c>
      <c r="AA4402" s="152" t="str">
        <f t="shared" si="2050"/>
        <v/>
      </c>
      <c r="AB4402" s="152" t="str">
        <f t="shared" si="2051"/>
        <v/>
      </c>
      <c r="AC4402" s="154" t="str">
        <f t="shared" si="2062"/>
        <v/>
      </c>
      <c r="AD4402" s="154" t="str">
        <f t="shared" si="2063"/>
        <v/>
      </c>
      <c r="AE4402" s="3" t="str">
        <f t="shared" si="2064"/>
        <v/>
      </c>
      <c r="AF4402" s="3" t="str">
        <f t="shared" si="2065"/>
        <v/>
      </c>
      <c r="AG4402" s="3" t="str">
        <f t="shared" si="2066"/>
        <v/>
      </c>
      <c r="AH4402" s="4" t="str">
        <f t="shared" si="2067"/>
        <v/>
      </c>
      <c r="AI4402" s="75" t="str">
        <f t="shared" si="2068"/>
        <v/>
      </c>
      <c r="AJ4402" s="75" t="str">
        <f t="shared" si="2069"/>
        <v/>
      </c>
    </row>
    <row r="4403" spans="1:36">
      <c r="A4403" s="41" t="str">
        <f t="shared" si="2052"/>
        <v/>
      </c>
      <c r="B4403" s="150" t="str">
        <f>IF(ISNUMBER(A4403),INDEX('MetaTrader Import'!$H$13:$J$5893,TRUNC(((A4403-$A$39+1)-1)/3)+1,MOD((A4403-$A$39+1)-1,3)+1),"")</f>
        <v/>
      </c>
      <c r="C4403" s="43" t="str">
        <f t="shared" si="2053"/>
        <v/>
      </c>
      <c r="D4403" s="43" t="str">
        <f t="shared" ca="1" si="2043"/>
        <v/>
      </c>
      <c r="E4403" s="43" t="str">
        <f t="shared" si="2054"/>
        <v/>
      </c>
      <c r="F4403" s="43" t="str">
        <f t="shared" si="2055"/>
        <v/>
      </c>
      <c r="G4403" s="43" t="str">
        <f>IF(A4403&lt;&gt;"",IF(A4403&lt;Data!$G$11*0.25,$C$13/$G$32,IF(A4403&gt;Data!$G$11*0.25,$C$13,$C$13*10)),"")</f>
        <v/>
      </c>
      <c r="H4403" s="43" t="str">
        <f>IF(A4403&lt;&gt;"",IF(Data!$G$9="constant",$C$13,IF(Data!$G$9="squeeze",G4403,F4403)),"")</f>
        <v/>
      </c>
      <c r="I4403" s="38" t="str">
        <f ca="1">IF(ISNUMBER(A4403),NORMINV(RAND(),0,IF(AND(Data!$G$9="squeeze",A4403&lt;Data!$G$11*0.25),$H$32,1)*$C$30*$C$13)*($C$14*$C$12),"")</f>
        <v/>
      </c>
      <c r="J4403" s="42" t="str">
        <f ca="1">IFERROR(IF(Data!$C$6="Real",B4403,I4403+J4402+($C$14*$C$12)*(NORMINV(RAND(),$C$15,CHOOSE($G$13,$C$13,F4403,G4403)))),"")</f>
        <v/>
      </c>
      <c r="K4403" s="88" t="str">
        <f>IF(ISNUMBER(A4403), IF($G$16="fixed",$G$17,MIN(H4403*Data!$C$7*$C$16*0.5,$C$17*Data!$C$7))*$C$12,"")</f>
        <v/>
      </c>
      <c r="L4403" s="42" t="str">
        <f t="shared" ca="1" si="2070"/>
        <v/>
      </c>
      <c r="M4403" s="44" t="str">
        <f t="shared" ca="1" si="2071"/>
        <v/>
      </c>
      <c r="N4403" s="44" t="str">
        <f t="shared" ca="1" si="2072"/>
        <v/>
      </c>
      <c r="O4403" s="108" t="str">
        <f t="shared" si="2056"/>
        <v/>
      </c>
      <c r="P4403" s="102" t="str">
        <f t="shared" si="2057"/>
        <v/>
      </c>
      <c r="Q4403" s="102" t="str">
        <f t="shared" si="2058"/>
        <v/>
      </c>
      <c r="R4403" s="120" t="str">
        <f t="shared" si="2059"/>
        <v/>
      </c>
      <c r="S4403" s="54" t="str">
        <f t="shared" si="2060"/>
        <v/>
      </c>
      <c r="T4403" s="5" t="str">
        <f t="shared" si="2061"/>
        <v/>
      </c>
      <c r="U4403" s="152" t="str">
        <f t="shared" si="2044"/>
        <v/>
      </c>
      <c r="V4403" s="152" t="str">
        <f t="shared" si="2045"/>
        <v/>
      </c>
      <c r="W4403" s="153" t="str">
        <f t="shared" si="2046"/>
        <v/>
      </c>
      <c r="X4403" s="153" t="str">
        <f t="shared" si="2047"/>
        <v/>
      </c>
      <c r="Y4403" s="153" t="str">
        <f t="shared" si="2048"/>
        <v/>
      </c>
      <c r="Z4403" s="153" t="str">
        <f t="shared" si="2049"/>
        <v/>
      </c>
      <c r="AA4403" s="152" t="str">
        <f t="shared" si="2050"/>
        <v/>
      </c>
      <c r="AB4403" s="152" t="str">
        <f t="shared" si="2051"/>
        <v/>
      </c>
      <c r="AC4403" s="154" t="str">
        <f t="shared" si="2062"/>
        <v/>
      </c>
      <c r="AD4403" s="154" t="str">
        <f t="shared" si="2063"/>
        <v/>
      </c>
      <c r="AE4403" s="3" t="str">
        <f t="shared" si="2064"/>
        <v/>
      </c>
      <c r="AF4403" s="3" t="str">
        <f t="shared" si="2065"/>
        <v/>
      </c>
      <c r="AG4403" s="3" t="str">
        <f t="shared" si="2066"/>
        <v/>
      </c>
      <c r="AH4403" s="4" t="str">
        <f t="shared" si="2067"/>
        <v/>
      </c>
      <c r="AI4403" s="75" t="str">
        <f t="shared" si="2068"/>
        <v/>
      </c>
      <c r="AJ4403" s="75" t="str">
        <f t="shared" si="2069"/>
        <v/>
      </c>
    </row>
    <row r="4404" spans="1:36">
      <c r="A4404" s="41" t="str">
        <f t="shared" si="2052"/>
        <v/>
      </c>
      <c r="B4404" s="150" t="str">
        <f>IF(ISNUMBER(A4404),INDEX('MetaTrader Import'!$H$13:$J$5893,TRUNC(((A4404-$A$39+1)-1)/3)+1,MOD((A4404-$A$39+1)-1,3)+1),"")</f>
        <v/>
      </c>
      <c r="C4404" s="43" t="str">
        <f t="shared" si="2053"/>
        <v/>
      </c>
      <c r="D4404" s="43" t="str">
        <f t="shared" ca="1" si="2043"/>
        <v/>
      </c>
      <c r="E4404" s="43" t="str">
        <f t="shared" si="2054"/>
        <v/>
      </c>
      <c r="F4404" s="43" t="str">
        <f t="shared" si="2055"/>
        <v/>
      </c>
      <c r="G4404" s="43" t="str">
        <f>IF(A4404&lt;&gt;"",IF(A4404&lt;Data!$G$11*0.25,$C$13/$G$32,IF(A4404&gt;Data!$G$11*0.25,$C$13,$C$13*10)),"")</f>
        <v/>
      </c>
      <c r="H4404" s="43" t="str">
        <f>IF(A4404&lt;&gt;"",IF(Data!$G$9="constant",$C$13,IF(Data!$G$9="squeeze",G4404,F4404)),"")</f>
        <v/>
      </c>
      <c r="I4404" s="38" t="str">
        <f ca="1">IF(ISNUMBER(A4404),NORMINV(RAND(),0,IF(AND(Data!$G$9="squeeze",A4404&lt;Data!$G$11*0.25),$H$32,1)*$C$30*$C$13)*($C$14*$C$12),"")</f>
        <v/>
      </c>
      <c r="J4404" s="42" t="str">
        <f ca="1">IFERROR(IF(Data!$C$6="Real",B4404,I4404+J4403+($C$14*$C$12)*(NORMINV(RAND(),$C$15,CHOOSE($G$13,$C$13,F4404,G4404)))),"")</f>
        <v/>
      </c>
      <c r="K4404" s="88" t="str">
        <f>IF(ISNUMBER(A4404), IF($G$16="fixed",$G$17,MIN(H4404*Data!$C$7*$C$16*0.5,$C$17*Data!$C$7))*$C$12,"")</f>
        <v/>
      </c>
      <c r="L4404" s="42" t="str">
        <f t="shared" ca="1" si="2070"/>
        <v/>
      </c>
      <c r="M4404" s="44" t="str">
        <f t="shared" ca="1" si="2071"/>
        <v/>
      </c>
      <c r="N4404" s="44" t="str">
        <f t="shared" ca="1" si="2072"/>
        <v/>
      </c>
      <c r="O4404" s="108" t="str">
        <f t="shared" si="2056"/>
        <v/>
      </c>
      <c r="P4404" s="102" t="str">
        <f t="shared" si="2057"/>
        <v/>
      </c>
      <c r="Q4404" s="102" t="str">
        <f t="shared" si="2058"/>
        <v/>
      </c>
      <c r="R4404" s="120" t="str">
        <f t="shared" si="2059"/>
        <v/>
      </c>
      <c r="S4404" s="54" t="str">
        <f t="shared" si="2060"/>
        <v/>
      </c>
      <c r="T4404" s="5" t="str">
        <f t="shared" si="2061"/>
        <v/>
      </c>
      <c r="U4404" s="152" t="str">
        <f t="shared" si="2044"/>
        <v/>
      </c>
      <c r="V4404" s="152" t="str">
        <f t="shared" si="2045"/>
        <v/>
      </c>
      <c r="W4404" s="153" t="str">
        <f t="shared" si="2046"/>
        <v/>
      </c>
      <c r="X4404" s="153" t="str">
        <f t="shared" si="2047"/>
        <v/>
      </c>
      <c r="Y4404" s="153" t="str">
        <f t="shared" si="2048"/>
        <v/>
      </c>
      <c r="Z4404" s="153" t="str">
        <f t="shared" si="2049"/>
        <v/>
      </c>
      <c r="AA4404" s="152" t="str">
        <f t="shared" si="2050"/>
        <v/>
      </c>
      <c r="AB4404" s="152" t="str">
        <f t="shared" si="2051"/>
        <v/>
      </c>
      <c r="AC4404" s="154" t="str">
        <f t="shared" si="2062"/>
        <v/>
      </c>
      <c r="AD4404" s="154" t="str">
        <f t="shared" si="2063"/>
        <v/>
      </c>
      <c r="AE4404" s="3" t="str">
        <f t="shared" si="2064"/>
        <v/>
      </c>
      <c r="AF4404" s="3" t="str">
        <f t="shared" si="2065"/>
        <v/>
      </c>
      <c r="AG4404" s="3" t="str">
        <f t="shared" si="2066"/>
        <v/>
      </c>
      <c r="AH4404" s="4" t="str">
        <f t="shared" si="2067"/>
        <v/>
      </c>
      <c r="AI4404" s="75" t="str">
        <f t="shared" si="2068"/>
        <v/>
      </c>
      <c r="AJ4404" s="75" t="str">
        <f t="shared" si="2069"/>
        <v/>
      </c>
    </row>
    <row r="4405" spans="1:36">
      <c r="A4405" s="41" t="str">
        <f t="shared" si="2052"/>
        <v/>
      </c>
      <c r="B4405" s="150" t="str">
        <f>IF(ISNUMBER(A4405),INDEX('MetaTrader Import'!$H$13:$J$5893,TRUNC(((A4405-$A$39+1)-1)/3)+1,MOD((A4405-$A$39+1)-1,3)+1),"")</f>
        <v/>
      </c>
      <c r="C4405" s="43" t="str">
        <f t="shared" si="2053"/>
        <v/>
      </c>
      <c r="D4405" s="43" t="str">
        <f t="shared" ca="1" si="2043"/>
        <v/>
      </c>
      <c r="E4405" s="43" t="str">
        <f t="shared" si="2054"/>
        <v/>
      </c>
      <c r="F4405" s="43" t="str">
        <f t="shared" si="2055"/>
        <v/>
      </c>
      <c r="G4405" s="43" t="str">
        <f>IF(A4405&lt;&gt;"",IF(A4405&lt;Data!$G$11*0.25,$C$13/$G$32,IF(A4405&gt;Data!$G$11*0.25,$C$13,$C$13*10)),"")</f>
        <v/>
      </c>
      <c r="H4405" s="43" t="str">
        <f>IF(A4405&lt;&gt;"",IF(Data!$G$9="constant",$C$13,IF(Data!$G$9="squeeze",G4405,F4405)),"")</f>
        <v/>
      </c>
      <c r="I4405" s="38" t="str">
        <f ca="1">IF(ISNUMBER(A4405),NORMINV(RAND(),0,IF(AND(Data!$G$9="squeeze",A4405&lt;Data!$G$11*0.25),$H$32,1)*$C$30*$C$13)*($C$14*$C$12),"")</f>
        <v/>
      </c>
      <c r="J4405" s="42" t="str">
        <f ca="1">IFERROR(IF(Data!$C$6="Real",B4405,I4405+J4404+($C$14*$C$12)*(NORMINV(RAND(),$C$15,CHOOSE($G$13,$C$13,F4405,G4405)))),"")</f>
        <v/>
      </c>
      <c r="K4405" s="88" t="str">
        <f>IF(ISNUMBER(A4405), IF($G$16="fixed",$G$17,MIN(H4405*Data!$C$7*$C$16*0.5,$C$17*Data!$C$7))*$C$12,"")</f>
        <v/>
      </c>
      <c r="L4405" s="42" t="str">
        <f t="shared" ca="1" si="2070"/>
        <v/>
      </c>
      <c r="M4405" s="44" t="str">
        <f t="shared" ca="1" si="2071"/>
        <v/>
      </c>
      <c r="N4405" s="44" t="str">
        <f t="shared" ca="1" si="2072"/>
        <v/>
      </c>
      <c r="O4405" s="108" t="str">
        <f t="shared" si="2056"/>
        <v/>
      </c>
      <c r="P4405" s="102" t="str">
        <f t="shared" si="2057"/>
        <v/>
      </c>
      <c r="Q4405" s="102" t="str">
        <f t="shared" si="2058"/>
        <v/>
      </c>
      <c r="R4405" s="120" t="str">
        <f t="shared" si="2059"/>
        <v/>
      </c>
      <c r="S4405" s="54" t="str">
        <f t="shared" si="2060"/>
        <v/>
      </c>
      <c r="T4405" s="5" t="str">
        <f t="shared" si="2061"/>
        <v/>
      </c>
      <c r="U4405" s="152" t="str">
        <f t="shared" si="2044"/>
        <v/>
      </c>
      <c r="V4405" s="152" t="str">
        <f t="shared" si="2045"/>
        <v/>
      </c>
      <c r="W4405" s="153" t="str">
        <f t="shared" si="2046"/>
        <v/>
      </c>
      <c r="X4405" s="153" t="str">
        <f t="shared" si="2047"/>
        <v/>
      </c>
      <c r="Y4405" s="153" t="str">
        <f t="shared" si="2048"/>
        <v/>
      </c>
      <c r="Z4405" s="153" t="str">
        <f t="shared" si="2049"/>
        <v/>
      </c>
      <c r="AA4405" s="152" t="str">
        <f t="shared" si="2050"/>
        <v/>
      </c>
      <c r="AB4405" s="152" t="str">
        <f t="shared" si="2051"/>
        <v/>
      </c>
      <c r="AC4405" s="154" t="str">
        <f t="shared" si="2062"/>
        <v/>
      </c>
      <c r="AD4405" s="154" t="str">
        <f t="shared" si="2063"/>
        <v/>
      </c>
      <c r="AE4405" s="3" t="str">
        <f t="shared" si="2064"/>
        <v/>
      </c>
      <c r="AF4405" s="3" t="str">
        <f t="shared" si="2065"/>
        <v/>
      </c>
      <c r="AG4405" s="3" t="str">
        <f t="shared" si="2066"/>
        <v/>
      </c>
      <c r="AH4405" s="4" t="str">
        <f t="shared" si="2067"/>
        <v/>
      </c>
      <c r="AI4405" s="75" t="str">
        <f t="shared" si="2068"/>
        <v/>
      </c>
      <c r="AJ4405" s="75" t="str">
        <f t="shared" si="2069"/>
        <v/>
      </c>
    </row>
    <row r="4406" spans="1:36">
      <c r="A4406" s="41" t="str">
        <f t="shared" si="2052"/>
        <v/>
      </c>
      <c r="B4406" s="150" t="str">
        <f>IF(ISNUMBER(A4406),INDEX('MetaTrader Import'!$H$13:$J$5893,TRUNC(((A4406-$A$39+1)-1)/3)+1,MOD((A4406-$A$39+1)-1,3)+1),"")</f>
        <v/>
      </c>
      <c r="C4406" s="43" t="str">
        <f t="shared" si="2053"/>
        <v/>
      </c>
      <c r="D4406" s="43" t="str">
        <f t="shared" ca="1" si="2043"/>
        <v/>
      </c>
      <c r="E4406" s="43" t="str">
        <f t="shared" si="2054"/>
        <v/>
      </c>
      <c r="F4406" s="43" t="str">
        <f t="shared" si="2055"/>
        <v/>
      </c>
      <c r="G4406" s="43" t="str">
        <f>IF(A4406&lt;&gt;"",IF(A4406&lt;Data!$G$11*0.25,$C$13/$G$32,IF(A4406&gt;Data!$G$11*0.25,$C$13,$C$13*10)),"")</f>
        <v/>
      </c>
      <c r="H4406" s="43" t="str">
        <f>IF(A4406&lt;&gt;"",IF(Data!$G$9="constant",$C$13,IF(Data!$G$9="squeeze",G4406,F4406)),"")</f>
        <v/>
      </c>
      <c r="I4406" s="38" t="str">
        <f ca="1">IF(ISNUMBER(A4406),NORMINV(RAND(),0,IF(AND(Data!$G$9="squeeze",A4406&lt;Data!$G$11*0.25),$H$32,1)*$C$30*$C$13)*($C$14*$C$12),"")</f>
        <v/>
      </c>
      <c r="J4406" s="42" t="str">
        <f ca="1">IFERROR(IF(Data!$C$6="Real",B4406,I4406+J4405+($C$14*$C$12)*(NORMINV(RAND(),$C$15,CHOOSE($G$13,$C$13,F4406,G4406)))),"")</f>
        <v/>
      </c>
      <c r="K4406" s="88" t="str">
        <f>IF(ISNUMBER(A4406), IF($G$16="fixed",$G$17,MIN(H4406*Data!$C$7*$C$16*0.5,$C$17*Data!$C$7))*$C$12,"")</f>
        <v/>
      </c>
      <c r="L4406" s="42" t="str">
        <f t="shared" ca="1" si="2070"/>
        <v/>
      </c>
      <c r="M4406" s="44" t="str">
        <f t="shared" ca="1" si="2071"/>
        <v/>
      </c>
      <c r="N4406" s="44" t="str">
        <f t="shared" ca="1" si="2072"/>
        <v/>
      </c>
      <c r="O4406" s="108" t="str">
        <f t="shared" si="2056"/>
        <v/>
      </c>
      <c r="P4406" s="102" t="str">
        <f t="shared" si="2057"/>
        <v/>
      </c>
      <c r="Q4406" s="102" t="str">
        <f t="shared" si="2058"/>
        <v/>
      </c>
      <c r="R4406" s="120" t="str">
        <f t="shared" si="2059"/>
        <v/>
      </c>
      <c r="S4406" s="54" t="str">
        <f t="shared" si="2060"/>
        <v/>
      </c>
      <c r="T4406" s="5" t="str">
        <f t="shared" si="2061"/>
        <v/>
      </c>
      <c r="U4406" s="152" t="str">
        <f t="shared" si="2044"/>
        <v/>
      </c>
      <c r="V4406" s="152" t="str">
        <f t="shared" si="2045"/>
        <v/>
      </c>
      <c r="W4406" s="153" t="str">
        <f t="shared" si="2046"/>
        <v/>
      </c>
      <c r="X4406" s="153" t="str">
        <f t="shared" si="2047"/>
        <v/>
      </c>
      <c r="Y4406" s="153" t="str">
        <f t="shared" si="2048"/>
        <v/>
      </c>
      <c r="Z4406" s="153" t="str">
        <f t="shared" si="2049"/>
        <v/>
      </c>
      <c r="AA4406" s="152" t="str">
        <f t="shared" si="2050"/>
        <v/>
      </c>
      <c r="AB4406" s="152" t="str">
        <f t="shared" si="2051"/>
        <v/>
      </c>
      <c r="AC4406" s="154" t="str">
        <f t="shared" si="2062"/>
        <v/>
      </c>
      <c r="AD4406" s="154" t="str">
        <f t="shared" si="2063"/>
        <v/>
      </c>
      <c r="AE4406" s="3" t="str">
        <f t="shared" si="2064"/>
        <v/>
      </c>
      <c r="AF4406" s="3" t="str">
        <f t="shared" si="2065"/>
        <v/>
      </c>
      <c r="AG4406" s="3" t="str">
        <f t="shared" si="2066"/>
        <v/>
      </c>
      <c r="AH4406" s="4" t="str">
        <f t="shared" si="2067"/>
        <v/>
      </c>
      <c r="AI4406" s="75" t="str">
        <f t="shared" si="2068"/>
        <v/>
      </c>
      <c r="AJ4406" s="75" t="str">
        <f t="shared" si="2069"/>
        <v/>
      </c>
    </row>
    <row r="4407" spans="1:36">
      <c r="A4407" s="41" t="str">
        <f t="shared" si="2052"/>
        <v/>
      </c>
      <c r="B4407" s="150" t="str">
        <f>IF(ISNUMBER(A4407),INDEX('MetaTrader Import'!$H$13:$J$5893,TRUNC(((A4407-$A$39+1)-1)/3)+1,MOD((A4407-$A$39+1)-1,3)+1),"")</f>
        <v/>
      </c>
      <c r="C4407" s="43" t="str">
        <f t="shared" si="2053"/>
        <v/>
      </c>
      <c r="D4407" s="43" t="str">
        <f t="shared" ca="1" si="2043"/>
        <v/>
      </c>
      <c r="E4407" s="43" t="str">
        <f t="shared" si="2054"/>
        <v/>
      </c>
      <c r="F4407" s="43" t="str">
        <f t="shared" si="2055"/>
        <v/>
      </c>
      <c r="G4407" s="43" t="str">
        <f>IF(A4407&lt;&gt;"",IF(A4407&lt;Data!$G$11*0.25,$C$13/$G$32,IF(A4407&gt;Data!$G$11*0.25,$C$13,$C$13*10)),"")</f>
        <v/>
      </c>
      <c r="H4407" s="43" t="str">
        <f>IF(A4407&lt;&gt;"",IF(Data!$G$9="constant",$C$13,IF(Data!$G$9="squeeze",G4407,F4407)),"")</f>
        <v/>
      </c>
      <c r="I4407" s="38" t="str">
        <f ca="1">IF(ISNUMBER(A4407),NORMINV(RAND(),0,IF(AND(Data!$G$9="squeeze",A4407&lt;Data!$G$11*0.25),$H$32,1)*$C$30*$C$13)*($C$14*$C$12),"")</f>
        <v/>
      </c>
      <c r="J4407" s="42" t="str">
        <f ca="1">IFERROR(IF(Data!$C$6="Real",B4407,I4407+J4406+($C$14*$C$12)*(NORMINV(RAND(),$C$15,CHOOSE($G$13,$C$13,F4407,G4407)))),"")</f>
        <v/>
      </c>
      <c r="K4407" s="88" t="str">
        <f>IF(ISNUMBER(A4407), IF($G$16="fixed",$G$17,MIN(H4407*Data!$C$7*$C$16*0.5,$C$17*Data!$C$7))*$C$12,"")</f>
        <v/>
      </c>
      <c r="L4407" s="42" t="str">
        <f t="shared" ca="1" si="2070"/>
        <v/>
      </c>
      <c r="M4407" s="44" t="str">
        <f t="shared" ca="1" si="2071"/>
        <v/>
      </c>
      <c r="N4407" s="44" t="str">
        <f t="shared" ca="1" si="2072"/>
        <v/>
      </c>
      <c r="O4407" s="108" t="str">
        <f t="shared" si="2056"/>
        <v/>
      </c>
      <c r="P4407" s="102" t="str">
        <f t="shared" si="2057"/>
        <v/>
      </c>
      <c r="Q4407" s="102" t="str">
        <f t="shared" si="2058"/>
        <v/>
      </c>
      <c r="R4407" s="120" t="str">
        <f t="shared" si="2059"/>
        <v/>
      </c>
      <c r="S4407" s="54" t="str">
        <f t="shared" si="2060"/>
        <v/>
      </c>
      <c r="T4407" s="5" t="str">
        <f t="shared" si="2061"/>
        <v/>
      </c>
      <c r="U4407" s="152" t="str">
        <f t="shared" si="2044"/>
        <v/>
      </c>
      <c r="V4407" s="152" t="str">
        <f t="shared" si="2045"/>
        <v/>
      </c>
      <c r="W4407" s="153" t="str">
        <f t="shared" si="2046"/>
        <v/>
      </c>
      <c r="X4407" s="153" t="str">
        <f t="shared" si="2047"/>
        <v/>
      </c>
      <c r="Y4407" s="153" t="str">
        <f t="shared" si="2048"/>
        <v/>
      </c>
      <c r="Z4407" s="153" t="str">
        <f t="shared" si="2049"/>
        <v/>
      </c>
      <c r="AA4407" s="152" t="str">
        <f t="shared" si="2050"/>
        <v/>
      </c>
      <c r="AB4407" s="152" t="str">
        <f t="shared" si="2051"/>
        <v/>
      </c>
      <c r="AC4407" s="154" t="str">
        <f t="shared" si="2062"/>
        <v/>
      </c>
      <c r="AD4407" s="154" t="str">
        <f t="shared" si="2063"/>
        <v/>
      </c>
      <c r="AE4407" s="3" t="str">
        <f t="shared" si="2064"/>
        <v/>
      </c>
      <c r="AF4407" s="3" t="str">
        <f t="shared" si="2065"/>
        <v/>
      </c>
      <c r="AG4407" s="3" t="str">
        <f t="shared" si="2066"/>
        <v/>
      </c>
      <c r="AH4407" s="4" t="str">
        <f t="shared" si="2067"/>
        <v/>
      </c>
      <c r="AI4407" s="75" t="str">
        <f t="shared" si="2068"/>
        <v/>
      </c>
      <c r="AJ4407" s="75" t="str">
        <f t="shared" si="2069"/>
        <v/>
      </c>
    </row>
    <row r="4408" spans="1:36">
      <c r="A4408" s="41" t="str">
        <f t="shared" si="2052"/>
        <v/>
      </c>
      <c r="B4408" s="150" t="str">
        <f>IF(ISNUMBER(A4408),INDEX('MetaTrader Import'!$H$13:$J$5893,TRUNC(((A4408-$A$39+1)-1)/3)+1,MOD((A4408-$A$39+1)-1,3)+1),"")</f>
        <v/>
      </c>
      <c r="C4408" s="43" t="str">
        <f t="shared" si="2053"/>
        <v/>
      </c>
      <c r="D4408" s="43" t="str">
        <f t="shared" ca="1" si="2043"/>
        <v/>
      </c>
      <c r="E4408" s="43" t="str">
        <f t="shared" si="2054"/>
        <v/>
      </c>
      <c r="F4408" s="43" t="str">
        <f t="shared" si="2055"/>
        <v/>
      </c>
      <c r="G4408" s="43" t="str">
        <f>IF(A4408&lt;&gt;"",IF(A4408&lt;Data!$G$11*0.25,$C$13/$G$32,IF(A4408&gt;Data!$G$11*0.25,$C$13,$C$13*10)),"")</f>
        <v/>
      </c>
      <c r="H4408" s="43" t="str">
        <f>IF(A4408&lt;&gt;"",IF(Data!$G$9="constant",$C$13,IF(Data!$G$9="squeeze",G4408,F4408)),"")</f>
        <v/>
      </c>
      <c r="I4408" s="38" t="str">
        <f ca="1">IF(ISNUMBER(A4408),NORMINV(RAND(),0,IF(AND(Data!$G$9="squeeze",A4408&lt;Data!$G$11*0.25),$H$32,1)*$C$30*$C$13)*($C$14*$C$12),"")</f>
        <v/>
      </c>
      <c r="J4408" s="42" t="str">
        <f ca="1">IFERROR(IF(Data!$C$6="Real",B4408,I4408+J4407+($C$14*$C$12)*(NORMINV(RAND(),$C$15,CHOOSE($G$13,$C$13,F4408,G4408)))),"")</f>
        <v/>
      </c>
      <c r="K4408" s="88" t="str">
        <f>IF(ISNUMBER(A4408), IF($G$16="fixed",$G$17,MIN(H4408*Data!$C$7*$C$16*0.5,$C$17*Data!$C$7))*$C$12,"")</f>
        <v/>
      </c>
      <c r="L4408" s="42" t="str">
        <f t="shared" ca="1" si="2070"/>
        <v/>
      </c>
      <c r="M4408" s="44" t="str">
        <f t="shared" ca="1" si="2071"/>
        <v/>
      </c>
      <c r="N4408" s="44" t="str">
        <f t="shared" ca="1" si="2072"/>
        <v/>
      </c>
      <c r="O4408" s="108" t="str">
        <f t="shared" si="2056"/>
        <v/>
      </c>
      <c r="P4408" s="102" t="str">
        <f t="shared" si="2057"/>
        <v/>
      </c>
      <c r="Q4408" s="102" t="str">
        <f t="shared" si="2058"/>
        <v/>
      </c>
      <c r="R4408" s="120" t="str">
        <f t="shared" si="2059"/>
        <v/>
      </c>
      <c r="S4408" s="54" t="str">
        <f t="shared" si="2060"/>
        <v/>
      </c>
      <c r="T4408" s="5" t="str">
        <f t="shared" si="2061"/>
        <v/>
      </c>
      <c r="U4408" s="152" t="str">
        <f t="shared" si="2044"/>
        <v/>
      </c>
      <c r="V4408" s="152" t="str">
        <f t="shared" si="2045"/>
        <v/>
      </c>
      <c r="W4408" s="153" t="str">
        <f t="shared" si="2046"/>
        <v/>
      </c>
      <c r="X4408" s="153" t="str">
        <f t="shared" si="2047"/>
        <v/>
      </c>
      <c r="Y4408" s="153" t="str">
        <f t="shared" si="2048"/>
        <v/>
      </c>
      <c r="Z4408" s="153" t="str">
        <f t="shared" si="2049"/>
        <v/>
      </c>
      <c r="AA4408" s="152" t="str">
        <f t="shared" si="2050"/>
        <v/>
      </c>
      <c r="AB4408" s="152" t="str">
        <f t="shared" si="2051"/>
        <v/>
      </c>
      <c r="AC4408" s="154" t="str">
        <f t="shared" si="2062"/>
        <v/>
      </c>
      <c r="AD4408" s="154" t="str">
        <f t="shared" si="2063"/>
        <v/>
      </c>
      <c r="AE4408" s="3" t="str">
        <f t="shared" si="2064"/>
        <v/>
      </c>
      <c r="AF4408" s="3" t="str">
        <f t="shared" si="2065"/>
        <v/>
      </c>
      <c r="AG4408" s="3" t="str">
        <f t="shared" si="2066"/>
        <v/>
      </c>
      <c r="AH4408" s="4" t="str">
        <f t="shared" si="2067"/>
        <v/>
      </c>
      <c r="AI4408" s="75" t="str">
        <f t="shared" si="2068"/>
        <v/>
      </c>
      <c r="AJ4408" s="75" t="str">
        <f t="shared" si="2069"/>
        <v/>
      </c>
    </row>
    <row r="4409" spans="1:36">
      <c r="A4409" s="41" t="str">
        <f t="shared" si="2052"/>
        <v/>
      </c>
      <c r="B4409" s="150" t="str">
        <f>IF(ISNUMBER(A4409),INDEX('MetaTrader Import'!$H$13:$J$5893,TRUNC(((A4409-$A$39+1)-1)/3)+1,MOD((A4409-$A$39+1)-1,3)+1),"")</f>
        <v/>
      </c>
      <c r="C4409" s="43" t="str">
        <f t="shared" si="2053"/>
        <v/>
      </c>
      <c r="D4409" s="43" t="str">
        <f t="shared" ca="1" si="2043"/>
        <v/>
      </c>
      <c r="E4409" s="43" t="str">
        <f t="shared" si="2054"/>
        <v/>
      </c>
      <c r="F4409" s="43" t="str">
        <f t="shared" si="2055"/>
        <v/>
      </c>
      <c r="G4409" s="43" t="str">
        <f>IF(A4409&lt;&gt;"",IF(A4409&lt;Data!$G$11*0.25,$C$13/$G$32,IF(A4409&gt;Data!$G$11*0.25,$C$13,$C$13*10)),"")</f>
        <v/>
      </c>
      <c r="H4409" s="43" t="str">
        <f>IF(A4409&lt;&gt;"",IF(Data!$G$9="constant",$C$13,IF(Data!$G$9="squeeze",G4409,F4409)),"")</f>
        <v/>
      </c>
      <c r="I4409" s="38" t="str">
        <f ca="1">IF(ISNUMBER(A4409),NORMINV(RAND(),0,IF(AND(Data!$G$9="squeeze",A4409&lt;Data!$G$11*0.25),$H$32,1)*$C$30*$C$13)*($C$14*$C$12),"")</f>
        <v/>
      </c>
      <c r="J4409" s="42" t="str">
        <f ca="1">IFERROR(IF(Data!$C$6="Real",B4409,I4409+J4408+($C$14*$C$12)*(NORMINV(RAND(),$C$15,CHOOSE($G$13,$C$13,F4409,G4409)))),"")</f>
        <v/>
      </c>
      <c r="K4409" s="88" t="str">
        <f>IF(ISNUMBER(A4409), IF($G$16="fixed",$G$17,MIN(H4409*Data!$C$7*$C$16*0.5,$C$17*Data!$C$7))*$C$12,"")</f>
        <v/>
      </c>
      <c r="L4409" s="42" t="str">
        <f t="shared" ca="1" si="2070"/>
        <v/>
      </c>
      <c r="M4409" s="44" t="str">
        <f t="shared" ca="1" si="2071"/>
        <v/>
      </c>
      <c r="N4409" s="44" t="str">
        <f t="shared" ca="1" si="2072"/>
        <v/>
      </c>
      <c r="O4409" s="108" t="str">
        <f t="shared" si="2056"/>
        <v/>
      </c>
      <c r="P4409" s="102" t="str">
        <f t="shared" si="2057"/>
        <v/>
      </c>
      <c r="Q4409" s="102" t="str">
        <f t="shared" si="2058"/>
        <v/>
      </c>
      <c r="R4409" s="120" t="str">
        <f t="shared" si="2059"/>
        <v/>
      </c>
      <c r="S4409" s="54" t="str">
        <f t="shared" si="2060"/>
        <v/>
      </c>
      <c r="T4409" s="5" t="str">
        <f t="shared" si="2061"/>
        <v/>
      </c>
      <c r="U4409" s="152" t="str">
        <f t="shared" si="2044"/>
        <v/>
      </c>
      <c r="V4409" s="152" t="str">
        <f t="shared" si="2045"/>
        <v/>
      </c>
      <c r="W4409" s="153" t="str">
        <f t="shared" si="2046"/>
        <v/>
      </c>
      <c r="X4409" s="153" t="str">
        <f t="shared" si="2047"/>
        <v/>
      </c>
      <c r="Y4409" s="153" t="str">
        <f t="shared" si="2048"/>
        <v/>
      </c>
      <c r="Z4409" s="153" t="str">
        <f t="shared" si="2049"/>
        <v/>
      </c>
      <c r="AA4409" s="152" t="str">
        <f t="shared" si="2050"/>
        <v/>
      </c>
      <c r="AB4409" s="152" t="str">
        <f t="shared" si="2051"/>
        <v/>
      </c>
      <c r="AC4409" s="154" t="str">
        <f t="shared" si="2062"/>
        <v/>
      </c>
      <c r="AD4409" s="154" t="str">
        <f t="shared" si="2063"/>
        <v/>
      </c>
      <c r="AE4409" s="3" t="str">
        <f t="shared" si="2064"/>
        <v/>
      </c>
      <c r="AF4409" s="3" t="str">
        <f t="shared" si="2065"/>
        <v/>
      </c>
      <c r="AG4409" s="3" t="str">
        <f t="shared" si="2066"/>
        <v/>
      </c>
      <c r="AH4409" s="4" t="str">
        <f t="shared" si="2067"/>
        <v/>
      </c>
      <c r="AI4409" s="75" t="str">
        <f t="shared" si="2068"/>
        <v/>
      </c>
      <c r="AJ4409" s="75" t="str">
        <f t="shared" si="2069"/>
        <v/>
      </c>
    </row>
    <row r="4410" spans="1:36">
      <c r="A4410" s="41" t="str">
        <f t="shared" si="2052"/>
        <v/>
      </c>
      <c r="B4410" s="150" t="str">
        <f>IF(ISNUMBER(A4410),INDEX('MetaTrader Import'!$H$13:$J$5893,TRUNC(((A4410-$A$39+1)-1)/3)+1,MOD((A4410-$A$39+1)-1,3)+1),"")</f>
        <v/>
      </c>
      <c r="C4410" s="43" t="str">
        <f t="shared" si="2053"/>
        <v/>
      </c>
      <c r="D4410" s="43" t="str">
        <f t="shared" ca="1" si="2043"/>
        <v/>
      </c>
      <c r="E4410" s="43" t="str">
        <f t="shared" si="2054"/>
        <v/>
      </c>
      <c r="F4410" s="43" t="str">
        <f t="shared" si="2055"/>
        <v/>
      </c>
      <c r="G4410" s="43" t="str">
        <f>IF(A4410&lt;&gt;"",IF(A4410&lt;Data!$G$11*0.25,$C$13/$G$32,IF(A4410&gt;Data!$G$11*0.25,$C$13,$C$13*10)),"")</f>
        <v/>
      </c>
      <c r="H4410" s="43" t="str">
        <f>IF(A4410&lt;&gt;"",IF(Data!$G$9="constant",$C$13,IF(Data!$G$9="squeeze",G4410,F4410)),"")</f>
        <v/>
      </c>
      <c r="I4410" s="38" t="str">
        <f ca="1">IF(ISNUMBER(A4410),NORMINV(RAND(),0,IF(AND(Data!$G$9="squeeze",A4410&lt;Data!$G$11*0.25),$H$32,1)*$C$30*$C$13)*($C$14*$C$12),"")</f>
        <v/>
      </c>
      <c r="J4410" s="42" t="str">
        <f ca="1">IFERROR(IF(Data!$C$6="Real",B4410,I4410+J4409+($C$14*$C$12)*(NORMINV(RAND(),$C$15,CHOOSE($G$13,$C$13,F4410,G4410)))),"")</f>
        <v/>
      </c>
      <c r="K4410" s="88" t="str">
        <f>IF(ISNUMBER(A4410), IF($G$16="fixed",$G$17,MIN(H4410*Data!$C$7*$C$16*0.5,$C$17*Data!$C$7))*$C$12,"")</f>
        <v/>
      </c>
      <c r="L4410" s="42" t="str">
        <f t="shared" ca="1" si="2070"/>
        <v/>
      </c>
      <c r="M4410" s="44" t="str">
        <f t="shared" ca="1" si="2071"/>
        <v/>
      </c>
      <c r="N4410" s="44" t="str">
        <f t="shared" ca="1" si="2072"/>
        <v/>
      </c>
      <c r="O4410" s="108" t="str">
        <f t="shared" si="2056"/>
        <v/>
      </c>
      <c r="P4410" s="102" t="str">
        <f t="shared" si="2057"/>
        <v/>
      </c>
      <c r="Q4410" s="102" t="str">
        <f t="shared" si="2058"/>
        <v/>
      </c>
      <c r="R4410" s="120" t="str">
        <f t="shared" si="2059"/>
        <v/>
      </c>
      <c r="S4410" s="54" t="str">
        <f t="shared" si="2060"/>
        <v/>
      </c>
      <c r="T4410" s="5" t="str">
        <f t="shared" si="2061"/>
        <v/>
      </c>
      <c r="U4410" s="152" t="str">
        <f t="shared" si="2044"/>
        <v/>
      </c>
      <c r="V4410" s="152" t="str">
        <f t="shared" si="2045"/>
        <v/>
      </c>
      <c r="W4410" s="153" t="str">
        <f t="shared" si="2046"/>
        <v/>
      </c>
      <c r="X4410" s="153" t="str">
        <f t="shared" si="2047"/>
        <v/>
      </c>
      <c r="Y4410" s="153" t="str">
        <f t="shared" si="2048"/>
        <v/>
      </c>
      <c r="Z4410" s="153" t="str">
        <f t="shared" si="2049"/>
        <v/>
      </c>
      <c r="AA4410" s="152" t="str">
        <f t="shared" si="2050"/>
        <v/>
      </c>
      <c r="AB4410" s="152" t="str">
        <f t="shared" si="2051"/>
        <v/>
      </c>
      <c r="AC4410" s="154" t="str">
        <f t="shared" si="2062"/>
        <v/>
      </c>
      <c r="AD4410" s="154" t="str">
        <f t="shared" si="2063"/>
        <v/>
      </c>
      <c r="AE4410" s="3" t="str">
        <f t="shared" si="2064"/>
        <v/>
      </c>
      <c r="AF4410" s="3" t="str">
        <f t="shared" si="2065"/>
        <v/>
      </c>
      <c r="AG4410" s="3" t="str">
        <f t="shared" si="2066"/>
        <v/>
      </c>
      <c r="AH4410" s="4" t="str">
        <f t="shared" si="2067"/>
        <v/>
      </c>
      <c r="AI4410" s="75" t="str">
        <f t="shared" si="2068"/>
        <v/>
      </c>
      <c r="AJ4410" s="75" t="str">
        <f t="shared" si="2069"/>
        <v/>
      </c>
    </row>
    <row r="4411" spans="1:36">
      <c r="A4411" s="41" t="str">
        <f t="shared" si="2052"/>
        <v/>
      </c>
      <c r="B4411" s="150" t="str">
        <f>IF(ISNUMBER(A4411),INDEX('MetaTrader Import'!$H$13:$J$5893,TRUNC(((A4411-$A$39+1)-1)/3)+1,MOD((A4411-$A$39+1)-1,3)+1),"")</f>
        <v/>
      </c>
      <c r="C4411" s="43" t="str">
        <f t="shared" si="2053"/>
        <v/>
      </c>
      <c r="D4411" s="43" t="str">
        <f t="shared" ca="1" si="2043"/>
        <v/>
      </c>
      <c r="E4411" s="43" t="str">
        <f t="shared" si="2054"/>
        <v/>
      </c>
      <c r="F4411" s="43" t="str">
        <f t="shared" si="2055"/>
        <v/>
      </c>
      <c r="G4411" s="43" t="str">
        <f>IF(A4411&lt;&gt;"",IF(A4411&lt;Data!$G$11*0.25,$C$13/$G$32,IF(A4411&gt;Data!$G$11*0.25,$C$13,$C$13*10)),"")</f>
        <v/>
      </c>
      <c r="H4411" s="43" t="str">
        <f>IF(A4411&lt;&gt;"",IF(Data!$G$9="constant",$C$13,IF(Data!$G$9="squeeze",G4411,F4411)),"")</f>
        <v/>
      </c>
      <c r="I4411" s="38" t="str">
        <f ca="1">IF(ISNUMBER(A4411),NORMINV(RAND(),0,IF(AND(Data!$G$9="squeeze",A4411&lt;Data!$G$11*0.25),$H$32,1)*$C$30*$C$13)*($C$14*$C$12),"")</f>
        <v/>
      </c>
      <c r="J4411" s="42" t="str">
        <f ca="1">IFERROR(IF(Data!$C$6="Real",B4411,I4411+J4410+($C$14*$C$12)*(NORMINV(RAND(),$C$15,CHOOSE($G$13,$C$13,F4411,G4411)))),"")</f>
        <v/>
      </c>
      <c r="K4411" s="88" t="str">
        <f>IF(ISNUMBER(A4411), IF($G$16="fixed",$G$17,MIN(H4411*Data!$C$7*$C$16*0.5,$C$17*Data!$C$7))*$C$12,"")</f>
        <v/>
      </c>
      <c r="L4411" s="42" t="str">
        <f t="shared" ca="1" si="2070"/>
        <v/>
      </c>
      <c r="M4411" s="44" t="str">
        <f t="shared" ca="1" si="2071"/>
        <v/>
      </c>
      <c r="N4411" s="44" t="str">
        <f t="shared" ca="1" si="2072"/>
        <v/>
      </c>
      <c r="O4411" s="108" t="str">
        <f t="shared" si="2056"/>
        <v/>
      </c>
      <c r="P4411" s="102" t="str">
        <f t="shared" si="2057"/>
        <v/>
      </c>
      <c r="Q4411" s="102" t="str">
        <f t="shared" si="2058"/>
        <v/>
      </c>
      <c r="R4411" s="120" t="str">
        <f t="shared" si="2059"/>
        <v/>
      </c>
      <c r="S4411" s="54" t="str">
        <f t="shared" si="2060"/>
        <v/>
      </c>
      <c r="T4411" s="5" t="str">
        <f t="shared" si="2061"/>
        <v/>
      </c>
      <c r="U4411" s="152" t="str">
        <f t="shared" si="2044"/>
        <v/>
      </c>
      <c r="V4411" s="152" t="str">
        <f t="shared" si="2045"/>
        <v/>
      </c>
      <c r="W4411" s="153" t="str">
        <f t="shared" si="2046"/>
        <v/>
      </c>
      <c r="X4411" s="153" t="str">
        <f t="shared" si="2047"/>
        <v/>
      </c>
      <c r="Y4411" s="153" t="str">
        <f t="shared" si="2048"/>
        <v/>
      </c>
      <c r="Z4411" s="153" t="str">
        <f t="shared" si="2049"/>
        <v/>
      </c>
      <c r="AA4411" s="152" t="str">
        <f t="shared" si="2050"/>
        <v/>
      </c>
      <c r="AB4411" s="152" t="str">
        <f t="shared" si="2051"/>
        <v/>
      </c>
      <c r="AC4411" s="154" t="str">
        <f t="shared" si="2062"/>
        <v/>
      </c>
      <c r="AD4411" s="154" t="str">
        <f t="shared" si="2063"/>
        <v/>
      </c>
      <c r="AE4411" s="3" t="str">
        <f t="shared" si="2064"/>
        <v/>
      </c>
      <c r="AF4411" s="3" t="str">
        <f t="shared" si="2065"/>
        <v/>
      </c>
      <c r="AG4411" s="3" t="str">
        <f t="shared" si="2066"/>
        <v/>
      </c>
      <c r="AH4411" s="4" t="str">
        <f t="shared" si="2067"/>
        <v/>
      </c>
      <c r="AI4411" s="75" t="str">
        <f t="shared" si="2068"/>
        <v/>
      </c>
      <c r="AJ4411" s="75" t="str">
        <f t="shared" si="2069"/>
        <v/>
      </c>
    </row>
    <row r="4412" spans="1:36">
      <c r="A4412" s="41" t="str">
        <f t="shared" si="2052"/>
        <v/>
      </c>
      <c r="B4412" s="150" t="str">
        <f>IF(ISNUMBER(A4412),INDEX('MetaTrader Import'!$H$13:$J$5893,TRUNC(((A4412-$A$39+1)-1)/3)+1,MOD((A4412-$A$39+1)-1,3)+1),"")</f>
        <v/>
      </c>
      <c r="C4412" s="43" t="str">
        <f t="shared" si="2053"/>
        <v/>
      </c>
      <c r="D4412" s="43" t="str">
        <f t="shared" ca="1" si="2043"/>
        <v/>
      </c>
      <c r="E4412" s="43" t="str">
        <f t="shared" si="2054"/>
        <v/>
      </c>
      <c r="F4412" s="43" t="str">
        <f t="shared" si="2055"/>
        <v/>
      </c>
      <c r="G4412" s="43" t="str">
        <f>IF(A4412&lt;&gt;"",IF(A4412&lt;Data!$G$11*0.25,$C$13/$G$32,IF(A4412&gt;Data!$G$11*0.25,$C$13,$C$13*10)),"")</f>
        <v/>
      </c>
      <c r="H4412" s="43" t="str">
        <f>IF(A4412&lt;&gt;"",IF(Data!$G$9="constant",$C$13,IF(Data!$G$9="squeeze",G4412,F4412)),"")</f>
        <v/>
      </c>
      <c r="I4412" s="38" t="str">
        <f ca="1">IF(ISNUMBER(A4412),NORMINV(RAND(),0,IF(AND(Data!$G$9="squeeze",A4412&lt;Data!$G$11*0.25),$H$32,1)*$C$30*$C$13)*($C$14*$C$12),"")</f>
        <v/>
      </c>
      <c r="J4412" s="42" t="str">
        <f ca="1">IFERROR(IF(Data!$C$6="Real",B4412,I4412+J4411+($C$14*$C$12)*(NORMINV(RAND(),$C$15,CHOOSE($G$13,$C$13,F4412,G4412)))),"")</f>
        <v/>
      </c>
      <c r="K4412" s="88" t="str">
        <f>IF(ISNUMBER(A4412), IF($G$16="fixed",$G$17,MIN(H4412*Data!$C$7*$C$16*0.5,$C$17*Data!$C$7))*$C$12,"")</f>
        <v/>
      </c>
      <c r="L4412" s="42" t="str">
        <f t="shared" ca="1" si="2070"/>
        <v/>
      </c>
      <c r="M4412" s="44" t="str">
        <f t="shared" ca="1" si="2071"/>
        <v/>
      </c>
      <c r="N4412" s="44" t="str">
        <f t="shared" ca="1" si="2072"/>
        <v/>
      </c>
      <c r="O4412" s="108" t="str">
        <f t="shared" si="2056"/>
        <v/>
      </c>
      <c r="P4412" s="102" t="str">
        <f t="shared" si="2057"/>
        <v/>
      </c>
      <c r="Q4412" s="102" t="str">
        <f t="shared" si="2058"/>
        <v/>
      </c>
      <c r="R4412" s="120" t="str">
        <f t="shared" si="2059"/>
        <v/>
      </c>
      <c r="S4412" s="54" t="str">
        <f t="shared" si="2060"/>
        <v/>
      </c>
      <c r="T4412" s="5" t="str">
        <f t="shared" si="2061"/>
        <v/>
      </c>
      <c r="U4412" s="152" t="str">
        <f t="shared" si="2044"/>
        <v/>
      </c>
      <c r="V4412" s="152" t="str">
        <f t="shared" si="2045"/>
        <v/>
      </c>
      <c r="W4412" s="153" t="str">
        <f t="shared" si="2046"/>
        <v/>
      </c>
      <c r="X4412" s="153" t="str">
        <f t="shared" si="2047"/>
        <v/>
      </c>
      <c r="Y4412" s="153" t="str">
        <f t="shared" si="2048"/>
        <v/>
      </c>
      <c r="Z4412" s="153" t="str">
        <f t="shared" si="2049"/>
        <v/>
      </c>
      <c r="AA4412" s="152" t="str">
        <f t="shared" si="2050"/>
        <v/>
      </c>
      <c r="AB4412" s="152" t="str">
        <f t="shared" si="2051"/>
        <v/>
      </c>
      <c r="AC4412" s="154" t="str">
        <f t="shared" si="2062"/>
        <v/>
      </c>
      <c r="AD4412" s="154" t="str">
        <f t="shared" si="2063"/>
        <v/>
      </c>
      <c r="AE4412" s="3" t="str">
        <f t="shared" si="2064"/>
        <v/>
      </c>
      <c r="AF4412" s="3" t="str">
        <f t="shared" si="2065"/>
        <v/>
      </c>
      <c r="AG4412" s="3" t="str">
        <f t="shared" si="2066"/>
        <v/>
      </c>
      <c r="AH4412" s="4" t="str">
        <f t="shared" si="2067"/>
        <v/>
      </c>
      <c r="AI4412" s="75" t="str">
        <f t="shared" si="2068"/>
        <v/>
      </c>
      <c r="AJ4412" s="75" t="str">
        <f t="shared" si="2069"/>
        <v/>
      </c>
    </row>
    <row r="4413" spans="1:36">
      <c r="A4413" s="41" t="str">
        <f t="shared" si="2052"/>
        <v/>
      </c>
      <c r="B4413" s="150" t="str">
        <f>IF(ISNUMBER(A4413),INDEX('MetaTrader Import'!$H$13:$J$5893,TRUNC(((A4413-$A$39+1)-1)/3)+1,MOD((A4413-$A$39+1)-1,3)+1),"")</f>
        <v/>
      </c>
      <c r="C4413" s="43" t="str">
        <f t="shared" si="2053"/>
        <v/>
      </c>
      <c r="D4413" s="43" t="str">
        <f t="shared" ca="1" si="2043"/>
        <v/>
      </c>
      <c r="E4413" s="43" t="str">
        <f t="shared" si="2054"/>
        <v/>
      </c>
      <c r="F4413" s="43" t="str">
        <f t="shared" si="2055"/>
        <v/>
      </c>
      <c r="G4413" s="43" t="str">
        <f>IF(A4413&lt;&gt;"",IF(A4413&lt;Data!$G$11*0.25,$C$13/$G$32,IF(A4413&gt;Data!$G$11*0.25,$C$13,$C$13*10)),"")</f>
        <v/>
      </c>
      <c r="H4413" s="43" t="str">
        <f>IF(A4413&lt;&gt;"",IF(Data!$G$9="constant",$C$13,IF(Data!$G$9="squeeze",G4413,F4413)),"")</f>
        <v/>
      </c>
      <c r="I4413" s="38" t="str">
        <f ca="1">IF(ISNUMBER(A4413),NORMINV(RAND(),0,IF(AND(Data!$G$9="squeeze",A4413&lt;Data!$G$11*0.25),$H$32,1)*$C$30*$C$13)*($C$14*$C$12),"")</f>
        <v/>
      </c>
      <c r="J4413" s="42" t="str">
        <f ca="1">IFERROR(IF(Data!$C$6="Real",B4413,I4413+J4412+($C$14*$C$12)*(NORMINV(RAND(),$C$15,CHOOSE($G$13,$C$13,F4413,G4413)))),"")</f>
        <v/>
      </c>
      <c r="K4413" s="88" t="str">
        <f>IF(ISNUMBER(A4413), IF($G$16="fixed",$G$17,MIN(H4413*Data!$C$7*$C$16*0.5,$C$17*Data!$C$7))*$C$12,"")</f>
        <v/>
      </c>
      <c r="L4413" s="42" t="str">
        <f t="shared" ca="1" si="2070"/>
        <v/>
      </c>
      <c r="M4413" s="44" t="str">
        <f t="shared" ca="1" si="2071"/>
        <v/>
      </c>
      <c r="N4413" s="44" t="str">
        <f t="shared" ca="1" si="2072"/>
        <v/>
      </c>
      <c r="O4413" s="108" t="str">
        <f t="shared" si="2056"/>
        <v/>
      </c>
      <c r="P4413" s="102" t="str">
        <f t="shared" si="2057"/>
        <v/>
      </c>
      <c r="Q4413" s="102" t="str">
        <f t="shared" si="2058"/>
        <v/>
      </c>
      <c r="R4413" s="120" t="str">
        <f t="shared" si="2059"/>
        <v/>
      </c>
      <c r="S4413" s="54" t="str">
        <f t="shared" si="2060"/>
        <v/>
      </c>
      <c r="T4413" s="5" t="str">
        <f t="shared" si="2061"/>
        <v/>
      </c>
      <c r="U4413" s="152" t="str">
        <f t="shared" si="2044"/>
        <v/>
      </c>
      <c r="V4413" s="152" t="str">
        <f t="shared" si="2045"/>
        <v/>
      </c>
      <c r="W4413" s="153" t="str">
        <f t="shared" si="2046"/>
        <v/>
      </c>
      <c r="X4413" s="153" t="str">
        <f t="shared" si="2047"/>
        <v/>
      </c>
      <c r="Y4413" s="153" t="str">
        <f t="shared" si="2048"/>
        <v/>
      </c>
      <c r="Z4413" s="153" t="str">
        <f t="shared" si="2049"/>
        <v/>
      </c>
      <c r="AA4413" s="152" t="str">
        <f t="shared" si="2050"/>
        <v/>
      </c>
      <c r="AB4413" s="152" t="str">
        <f t="shared" si="2051"/>
        <v/>
      </c>
      <c r="AC4413" s="154" t="str">
        <f t="shared" si="2062"/>
        <v/>
      </c>
      <c r="AD4413" s="154" t="str">
        <f t="shared" si="2063"/>
        <v/>
      </c>
      <c r="AE4413" s="3" t="str">
        <f t="shared" si="2064"/>
        <v/>
      </c>
      <c r="AF4413" s="3" t="str">
        <f t="shared" si="2065"/>
        <v/>
      </c>
      <c r="AG4413" s="3" t="str">
        <f t="shared" si="2066"/>
        <v/>
      </c>
      <c r="AH4413" s="4" t="str">
        <f t="shared" si="2067"/>
        <v/>
      </c>
      <c r="AI4413" s="75" t="str">
        <f t="shared" si="2068"/>
        <v/>
      </c>
      <c r="AJ4413" s="75" t="str">
        <f t="shared" si="2069"/>
        <v/>
      </c>
    </row>
    <row r="4414" spans="1:36">
      <c r="A4414" s="41" t="str">
        <f t="shared" si="2052"/>
        <v/>
      </c>
      <c r="B4414" s="150" t="str">
        <f>IF(ISNUMBER(A4414),INDEX('MetaTrader Import'!$H$13:$J$5893,TRUNC(((A4414-$A$39+1)-1)/3)+1,MOD((A4414-$A$39+1)-1,3)+1),"")</f>
        <v/>
      </c>
      <c r="C4414" s="43" t="str">
        <f t="shared" si="2053"/>
        <v/>
      </c>
      <c r="D4414" s="43" t="str">
        <f t="shared" ca="1" si="2043"/>
        <v/>
      </c>
      <c r="E4414" s="43" t="str">
        <f t="shared" si="2054"/>
        <v/>
      </c>
      <c r="F4414" s="43" t="str">
        <f t="shared" si="2055"/>
        <v/>
      </c>
      <c r="G4414" s="43" t="str">
        <f>IF(A4414&lt;&gt;"",IF(A4414&lt;Data!$G$11*0.25,$C$13/$G$32,IF(A4414&gt;Data!$G$11*0.25,$C$13,$C$13*10)),"")</f>
        <v/>
      </c>
      <c r="H4414" s="43" t="str">
        <f>IF(A4414&lt;&gt;"",IF(Data!$G$9="constant",$C$13,IF(Data!$G$9="squeeze",G4414,F4414)),"")</f>
        <v/>
      </c>
      <c r="I4414" s="38" t="str">
        <f ca="1">IF(ISNUMBER(A4414),NORMINV(RAND(),0,IF(AND(Data!$G$9="squeeze",A4414&lt;Data!$G$11*0.25),$H$32,1)*$C$30*$C$13)*($C$14*$C$12),"")</f>
        <v/>
      </c>
      <c r="J4414" s="42" t="str">
        <f ca="1">IFERROR(IF(Data!$C$6="Real",B4414,I4414+J4413+($C$14*$C$12)*(NORMINV(RAND(),$C$15,CHOOSE($G$13,$C$13,F4414,G4414)))),"")</f>
        <v/>
      </c>
      <c r="K4414" s="88" t="str">
        <f>IF(ISNUMBER(A4414), IF($G$16="fixed",$G$17,MIN(H4414*Data!$C$7*$C$16*0.5,$C$17*Data!$C$7))*$C$12,"")</f>
        <v/>
      </c>
      <c r="L4414" s="42" t="str">
        <f t="shared" ca="1" si="2070"/>
        <v/>
      </c>
      <c r="M4414" s="44" t="str">
        <f t="shared" ca="1" si="2071"/>
        <v/>
      </c>
      <c r="N4414" s="44" t="str">
        <f t="shared" ca="1" si="2072"/>
        <v/>
      </c>
      <c r="O4414" s="108" t="str">
        <f t="shared" si="2056"/>
        <v/>
      </c>
      <c r="P4414" s="102" t="str">
        <f t="shared" si="2057"/>
        <v/>
      </c>
      <c r="Q4414" s="102" t="str">
        <f t="shared" si="2058"/>
        <v/>
      </c>
      <c r="R4414" s="120" t="str">
        <f t="shared" si="2059"/>
        <v/>
      </c>
      <c r="S4414" s="54" t="str">
        <f t="shared" si="2060"/>
        <v/>
      </c>
      <c r="T4414" s="5" t="str">
        <f t="shared" si="2061"/>
        <v/>
      </c>
      <c r="U4414" s="152" t="str">
        <f t="shared" si="2044"/>
        <v/>
      </c>
      <c r="V4414" s="152" t="str">
        <f t="shared" si="2045"/>
        <v/>
      </c>
      <c r="W4414" s="153" t="str">
        <f t="shared" si="2046"/>
        <v/>
      </c>
      <c r="X4414" s="153" t="str">
        <f t="shared" si="2047"/>
        <v/>
      </c>
      <c r="Y4414" s="153" t="str">
        <f t="shared" si="2048"/>
        <v/>
      </c>
      <c r="Z4414" s="153" t="str">
        <f t="shared" si="2049"/>
        <v/>
      </c>
      <c r="AA4414" s="152" t="str">
        <f t="shared" si="2050"/>
        <v/>
      </c>
      <c r="AB4414" s="152" t="str">
        <f t="shared" si="2051"/>
        <v/>
      </c>
      <c r="AC4414" s="154" t="str">
        <f t="shared" si="2062"/>
        <v/>
      </c>
      <c r="AD4414" s="154" t="str">
        <f t="shared" si="2063"/>
        <v/>
      </c>
      <c r="AE4414" s="3" t="str">
        <f t="shared" si="2064"/>
        <v/>
      </c>
      <c r="AF4414" s="3" t="str">
        <f t="shared" si="2065"/>
        <v/>
      </c>
      <c r="AG4414" s="3" t="str">
        <f t="shared" si="2066"/>
        <v/>
      </c>
      <c r="AH4414" s="4" t="str">
        <f t="shared" si="2067"/>
        <v/>
      </c>
      <c r="AI4414" s="75" t="str">
        <f t="shared" si="2068"/>
        <v/>
      </c>
      <c r="AJ4414" s="75" t="str">
        <f t="shared" si="2069"/>
        <v/>
      </c>
    </row>
    <row r="4415" spans="1:36">
      <c r="A4415" s="41" t="str">
        <f t="shared" si="2052"/>
        <v/>
      </c>
      <c r="B4415" s="150" t="str">
        <f>IF(ISNUMBER(A4415),INDEX('MetaTrader Import'!$H$13:$J$5893,TRUNC(((A4415-$A$39+1)-1)/3)+1,MOD((A4415-$A$39+1)-1,3)+1),"")</f>
        <v/>
      </c>
      <c r="C4415" s="43" t="str">
        <f t="shared" si="2053"/>
        <v/>
      </c>
      <c r="D4415" s="43" t="str">
        <f t="shared" ca="1" si="2043"/>
        <v/>
      </c>
      <c r="E4415" s="43" t="str">
        <f t="shared" si="2054"/>
        <v/>
      </c>
      <c r="F4415" s="43" t="str">
        <f t="shared" si="2055"/>
        <v/>
      </c>
      <c r="G4415" s="43" t="str">
        <f>IF(A4415&lt;&gt;"",IF(A4415&lt;Data!$G$11*0.25,$C$13/$G$32,IF(A4415&gt;Data!$G$11*0.25,$C$13,$C$13*10)),"")</f>
        <v/>
      </c>
      <c r="H4415" s="43" t="str">
        <f>IF(A4415&lt;&gt;"",IF(Data!$G$9="constant",$C$13,IF(Data!$G$9="squeeze",G4415,F4415)),"")</f>
        <v/>
      </c>
      <c r="I4415" s="38" t="str">
        <f ca="1">IF(ISNUMBER(A4415),NORMINV(RAND(),0,IF(AND(Data!$G$9="squeeze",A4415&lt;Data!$G$11*0.25),$H$32,1)*$C$30*$C$13)*($C$14*$C$12),"")</f>
        <v/>
      </c>
      <c r="J4415" s="42" t="str">
        <f ca="1">IFERROR(IF(Data!$C$6="Real",B4415,I4415+J4414+($C$14*$C$12)*(NORMINV(RAND(),$C$15,CHOOSE($G$13,$C$13,F4415,G4415)))),"")</f>
        <v/>
      </c>
      <c r="K4415" s="88" t="str">
        <f>IF(ISNUMBER(A4415), IF($G$16="fixed",$G$17,MIN(H4415*Data!$C$7*$C$16*0.5,$C$17*Data!$C$7))*$C$12,"")</f>
        <v/>
      </c>
      <c r="L4415" s="42" t="str">
        <f t="shared" ca="1" si="2070"/>
        <v/>
      </c>
      <c r="M4415" s="44" t="str">
        <f t="shared" ca="1" si="2071"/>
        <v/>
      </c>
      <c r="N4415" s="44" t="str">
        <f t="shared" ca="1" si="2072"/>
        <v/>
      </c>
      <c r="O4415" s="108" t="str">
        <f t="shared" si="2056"/>
        <v/>
      </c>
      <c r="P4415" s="102" t="str">
        <f t="shared" si="2057"/>
        <v/>
      </c>
      <c r="Q4415" s="102" t="str">
        <f t="shared" si="2058"/>
        <v/>
      </c>
      <c r="R4415" s="120" t="str">
        <f t="shared" si="2059"/>
        <v/>
      </c>
      <c r="S4415" s="54" t="str">
        <f t="shared" si="2060"/>
        <v/>
      </c>
      <c r="T4415" s="5" t="str">
        <f t="shared" si="2061"/>
        <v/>
      </c>
      <c r="U4415" s="152" t="str">
        <f t="shared" si="2044"/>
        <v/>
      </c>
      <c r="V4415" s="152" t="str">
        <f t="shared" si="2045"/>
        <v/>
      </c>
      <c r="W4415" s="153" t="str">
        <f t="shared" si="2046"/>
        <v/>
      </c>
      <c r="X4415" s="153" t="str">
        <f t="shared" si="2047"/>
        <v/>
      </c>
      <c r="Y4415" s="153" t="str">
        <f t="shared" si="2048"/>
        <v/>
      </c>
      <c r="Z4415" s="153" t="str">
        <f t="shared" si="2049"/>
        <v/>
      </c>
      <c r="AA4415" s="152" t="str">
        <f t="shared" si="2050"/>
        <v/>
      </c>
      <c r="AB4415" s="152" t="str">
        <f t="shared" si="2051"/>
        <v/>
      </c>
      <c r="AC4415" s="154" t="str">
        <f t="shared" si="2062"/>
        <v/>
      </c>
      <c r="AD4415" s="154" t="str">
        <f t="shared" si="2063"/>
        <v/>
      </c>
      <c r="AE4415" s="3" t="str">
        <f t="shared" si="2064"/>
        <v/>
      </c>
      <c r="AF4415" s="3" t="str">
        <f t="shared" si="2065"/>
        <v/>
      </c>
      <c r="AG4415" s="3" t="str">
        <f t="shared" si="2066"/>
        <v/>
      </c>
      <c r="AH4415" s="4" t="str">
        <f t="shared" si="2067"/>
        <v/>
      </c>
      <c r="AI4415" s="75" t="str">
        <f t="shared" si="2068"/>
        <v/>
      </c>
      <c r="AJ4415" s="75" t="str">
        <f t="shared" si="2069"/>
        <v/>
      </c>
    </row>
    <row r="4416" spans="1:36">
      <c r="A4416" s="41" t="str">
        <f t="shared" si="2052"/>
        <v/>
      </c>
      <c r="B4416" s="150" t="str">
        <f>IF(ISNUMBER(A4416),INDEX('MetaTrader Import'!$H$13:$J$5893,TRUNC(((A4416-$A$39+1)-1)/3)+1,MOD((A4416-$A$39+1)-1,3)+1),"")</f>
        <v/>
      </c>
      <c r="C4416" s="43" t="str">
        <f t="shared" si="2053"/>
        <v/>
      </c>
      <c r="D4416" s="43" t="str">
        <f t="shared" ca="1" si="2043"/>
        <v/>
      </c>
      <c r="E4416" s="43" t="str">
        <f t="shared" si="2054"/>
        <v/>
      </c>
      <c r="F4416" s="43" t="str">
        <f t="shared" si="2055"/>
        <v/>
      </c>
      <c r="G4416" s="43" t="str">
        <f>IF(A4416&lt;&gt;"",IF(A4416&lt;Data!$G$11*0.25,$C$13/$G$32,IF(A4416&gt;Data!$G$11*0.25,$C$13,$C$13*10)),"")</f>
        <v/>
      </c>
      <c r="H4416" s="43" t="str">
        <f>IF(A4416&lt;&gt;"",IF(Data!$G$9="constant",$C$13,IF(Data!$G$9="squeeze",G4416,F4416)),"")</f>
        <v/>
      </c>
      <c r="I4416" s="38" t="str">
        <f ca="1">IF(ISNUMBER(A4416),NORMINV(RAND(),0,IF(AND(Data!$G$9="squeeze",A4416&lt;Data!$G$11*0.25),$H$32,1)*$C$30*$C$13)*($C$14*$C$12),"")</f>
        <v/>
      </c>
      <c r="J4416" s="42" t="str">
        <f ca="1">IFERROR(IF(Data!$C$6="Real",B4416,I4416+J4415+($C$14*$C$12)*(NORMINV(RAND(),$C$15,CHOOSE($G$13,$C$13,F4416,G4416)))),"")</f>
        <v/>
      </c>
      <c r="K4416" s="88" t="str">
        <f>IF(ISNUMBER(A4416), IF($G$16="fixed",$G$17,MIN(H4416*Data!$C$7*$C$16*0.5,$C$17*Data!$C$7))*$C$12,"")</f>
        <v/>
      </c>
      <c r="L4416" s="42" t="str">
        <f t="shared" ca="1" si="2070"/>
        <v/>
      </c>
      <c r="M4416" s="44" t="str">
        <f t="shared" ca="1" si="2071"/>
        <v/>
      </c>
      <c r="N4416" s="44" t="str">
        <f t="shared" ca="1" si="2072"/>
        <v/>
      </c>
      <c r="O4416" s="108" t="str">
        <f t="shared" si="2056"/>
        <v/>
      </c>
      <c r="P4416" s="102" t="str">
        <f t="shared" si="2057"/>
        <v/>
      </c>
      <c r="Q4416" s="102" t="str">
        <f t="shared" si="2058"/>
        <v/>
      </c>
      <c r="R4416" s="120" t="str">
        <f t="shared" si="2059"/>
        <v/>
      </c>
      <c r="S4416" s="54" t="str">
        <f t="shared" si="2060"/>
        <v/>
      </c>
      <c r="T4416" s="5" t="str">
        <f t="shared" si="2061"/>
        <v/>
      </c>
      <c r="U4416" s="152" t="str">
        <f t="shared" si="2044"/>
        <v/>
      </c>
      <c r="V4416" s="152" t="str">
        <f t="shared" si="2045"/>
        <v/>
      </c>
      <c r="W4416" s="153" t="str">
        <f t="shared" si="2046"/>
        <v/>
      </c>
      <c r="X4416" s="153" t="str">
        <f t="shared" si="2047"/>
        <v/>
      </c>
      <c r="Y4416" s="153" t="str">
        <f t="shared" si="2048"/>
        <v/>
      </c>
      <c r="Z4416" s="153" t="str">
        <f t="shared" si="2049"/>
        <v/>
      </c>
      <c r="AA4416" s="152" t="str">
        <f t="shared" si="2050"/>
        <v/>
      </c>
      <c r="AB4416" s="152" t="str">
        <f t="shared" si="2051"/>
        <v/>
      </c>
      <c r="AC4416" s="154" t="str">
        <f t="shared" si="2062"/>
        <v/>
      </c>
      <c r="AD4416" s="154" t="str">
        <f t="shared" si="2063"/>
        <v/>
      </c>
      <c r="AE4416" s="3" t="str">
        <f t="shared" si="2064"/>
        <v/>
      </c>
      <c r="AF4416" s="3" t="str">
        <f t="shared" si="2065"/>
        <v/>
      </c>
      <c r="AG4416" s="3" t="str">
        <f t="shared" si="2066"/>
        <v/>
      </c>
      <c r="AH4416" s="4" t="str">
        <f t="shared" si="2067"/>
        <v/>
      </c>
      <c r="AI4416" s="75" t="str">
        <f t="shared" si="2068"/>
        <v/>
      </c>
      <c r="AJ4416" s="75" t="str">
        <f t="shared" si="2069"/>
        <v/>
      </c>
    </row>
    <row r="4417" spans="1:36">
      <c r="A4417" s="41" t="str">
        <f t="shared" si="2052"/>
        <v/>
      </c>
      <c r="B4417" s="150" t="str">
        <f>IF(ISNUMBER(A4417),INDEX('MetaTrader Import'!$H$13:$J$5893,TRUNC(((A4417-$A$39+1)-1)/3)+1,MOD((A4417-$A$39+1)-1,3)+1),"")</f>
        <v/>
      </c>
      <c r="C4417" s="43" t="str">
        <f t="shared" si="2053"/>
        <v/>
      </c>
      <c r="D4417" s="43" t="str">
        <f t="shared" ca="1" si="2043"/>
        <v/>
      </c>
      <c r="E4417" s="43" t="str">
        <f t="shared" si="2054"/>
        <v/>
      </c>
      <c r="F4417" s="43" t="str">
        <f t="shared" si="2055"/>
        <v/>
      </c>
      <c r="G4417" s="43" t="str">
        <f>IF(A4417&lt;&gt;"",IF(A4417&lt;Data!$G$11*0.25,$C$13/$G$32,IF(A4417&gt;Data!$G$11*0.25,$C$13,$C$13*10)),"")</f>
        <v/>
      </c>
      <c r="H4417" s="43" t="str">
        <f>IF(A4417&lt;&gt;"",IF(Data!$G$9="constant",$C$13,IF(Data!$G$9="squeeze",G4417,F4417)),"")</f>
        <v/>
      </c>
      <c r="I4417" s="38" t="str">
        <f ca="1">IF(ISNUMBER(A4417),NORMINV(RAND(),0,IF(AND(Data!$G$9="squeeze",A4417&lt;Data!$G$11*0.25),$H$32,1)*$C$30*$C$13)*($C$14*$C$12),"")</f>
        <v/>
      </c>
      <c r="J4417" s="42" t="str">
        <f ca="1">IFERROR(IF(Data!$C$6="Real",B4417,I4417+J4416+($C$14*$C$12)*(NORMINV(RAND(),$C$15,CHOOSE($G$13,$C$13,F4417,G4417)))),"")</f>
        <v/>
      </c>
      <c r="K4417" s="88" t="str">
        <f>IF(ISNUMBER(A4417), IF($G$16="fixed",$G$17,MIN(H4417*Data!$C$7*$C$16*0.5,$C$17*Data!$C$7))*$C$12,"")</f>
        <v/>
      </c>
      <c r="L4417" s="42" t="str">
        <f t="shared" ca="1" si="2070"/>
        <v/>
      </c>
      <c r="M4417" s="44" t="str">
        <f t="shared" ca="1" si="2071"/>
        <v/>
      </c>
      <c r="N4417" s="44" t="str">
        <f t="shared" ca="1" si="2072"/>
        <v/>
      </c>
      <c r="O4417" s="108" t="str">
        <f t="shared" si="2056"/>
        <v/>
      </c>
      <c r="P4417" s="102" t="str">
        <f t="shared" si="2057"/>
        <v/>
      </c>
      <c r="Q4417" s="102" t="str">
        <f t="shared" si="2058"/>
        <v/>
      </c>
      <c r="R4417" s="120" t="str">
        <f t="shared" si="2059"/>
        <v/>
      </c>
      <c r="S4417" s="54" t="str">
        <f t="shared" si="2060"/>
        <v/>
      </c>
      <c r="T4417" s="5" t="str">
        <f t="shared" si="2061"/>
        <v/>
      </c>
      <c r="U4417" s="152" t="str">
        <f t="shared" si="2044"/>
        <v/>
      </c>
      <c r="V4417" s="152" t="str">
        <f t="shared" si="2045"/>
        <v/>
      </c>
      <c r="W4417" s="153" t="str">
        <f t="shared" si="2046"/>
        <v/>
      </c>
      <c r="X4417" s="153" t="str">
        <f t="shared" si="2047"/>
        <v/>
      </c>
      <c r="Y4417" s="153" t="str">
        <f t="shared" si="2048"/>
        <v/>
      </c>
      <c r="Z4417" s="153" t="str">
        <f t="shared" si="2049"/>
        <v/>
      </c>
      <c r="AA4417" s="152" t="str">
        <f t="shared" si="2050"/>
        <v/>
      </c>
      <c r="AB4417" s="152" t="str">
        <f t="shared" si="2051"/>
        <v/>
      </c>
      <c r="AC4417" s="154" t="str">
        <f t="shared" si="2062"/>
        <v/>
      </c>
      <c r="AD4417" s="154" t="str">
        <f t="shared" si="2063"/>
        <v/>
      </c>
      <c r="AE4417" s="3" t="str">
        <f t="shared" si="2064"/>
        <v/>
      </c>
      <c r="AF4417" s="3" t="str">
        <f t="shared" si="2065"/>
        <v/>
      </c>
      <c r="AG4417" s="3" t="str">
        <f t="shared" si="2066"/>
        <v/>
      </c>
      <c r="AH4417" s="4" t="str">
        <f t="shared" si="2067"/>
        <v/>
      </c>
      <c r="AI4417" s="75" t="str">
        <f t="shared" si="2068"/>
        <v/>
      </c>
      <c r="AJ4417" s="75" t="str">
        <f t="shared" si="2069"/>
        <v/>
      </c>
    </row>
    <row r="4418" spans="1:36">
      <c r="A4418" s="41" t="str">
        <f t="shared" si="2052"/>
        <v/>
      </c>
      <c r="B4418" s="150" t="str">
        <f>IF(ISNUMBER(A4418),INDEX('MetaTrader Import'!$H$13:$J$5893,TRUNC(((A4418-$A$39+1)-1)/3)+1,MOD((A4418-$A$39+1)-1,3)+1),"")</f>
        <v/>
      </c>
      <c r="C4418" s="43" t="str">
        <f t="shared" si="2053"/>
        <v/>
      </c>
      <c r="D4418" s="43" t="str">
        <f t="shared" ca="1" si="2043"/>
        <v/>
      </c>
      <c r="E4418" s="43" t="str">
        <f t="shared" si="2054"/>
        <v/>
      </c>
      <c r="F4418" s="43" t="str">
        <f t="shared" si="2055"/>
        <v/>
      </c>
      <c r="G4418" s="43" t="str">
        <f>IF(A4418&lt;&gt;"",IF(A4418&lt;Data!$G$11*0.25,$C$13/$G$32,IF(A4418&gt;Data!$G$11*0.25,$C$13,$C$13*10)),"")</f>
        <v/>
      </c>
      <c r="H4418" s="43" t="str">
        <f>IF(A4418&lt;&gt;"",IF(Data!$G$9="constant",$C$13,IF(Data!$G$9="squeeze",G4418,F4418)),"")</f>
        <v/>
      </c>
      <c r="I4418" s="38" t="str">
        <f ca="1">IF(ISNUMBER(A4418),NORMINV(RAND(),0,IF(AND(Data!$G$9="squeeze",A4418&lt;Data!$G$11*0.25),$H$32,1)*$C$30*$C$13)*($C$14*$C$12),"")</f>
        <v/>
      </c>
      <c r="J4418" s="42" t="str">
        <f ca="1">IFERROR(IF(Data!$C$6="Real",B4418,I4418+J4417+($C$14*$C$12)*(NORMINV(RAND(),$C$15,CHOOSE($G$13,$C$13,F4418,G4418)))),"")</f>
        <v/>
      </c>
      <c r="K4418" s="88" t="str">
        <f>IF(ISNUMBER(A4418), IF($G$16="fixed",$G$17,MIN(H4418*Data!$C$7*$C$16*0.5,$C$17*Data!$C$7))*$C$12,"")</f>
        <v/>
      </c>
      <c r="L4418" s="42" t="str">
        <f t="shared" ca="1" si="2070"/>
        <v/>
      </c>
      <c r="M4418" s="44" t="str">
        <f t="shared" ca="1" si="2071"/>
        <v/>
      </c>
      <c r="N4418" s="44" t="str">
        <f t="shared" ca="1" si="2072"/>
        <v/>
      </c>
      <c r="O4418" s="108" t="str">
        <f t="shared" si="2056"/>
        <v/>
      </c>
      <c r="P4418" s="102" t="str">
        <f t="shared" si="2057"/>
        <v/>
      </c>
      <c r="Q4418" s="102" t="str">
        <f t="shared" si="2058"/>
        <v/>
      </c>
      <c r="R4418" s="120" t="str">
        <f t="shared" si="2059"/>
        <v/>
      </c>
      <c r="S4418" s="54" t="str">
        <f t="shared" si="2060"/>
        <v/>
      </c>
      <c r="T4418" s="5" t="str">
        <f t="shared" si="2061"/>
        <v/>
      </c>
      <c r="U4418" s="152" t="str">
        <f t="shared" si="2044"/>
        <v/>
      </c>
      <c r="V4418" s="152" t="str">
        <f t="shared" si="2045"/>
        <v/>
      </c>
      <c r="W4418" s="153" t="str">
        <f t="shared" si="2046"/>
        <v/>
      </c>
      <c r="X4418" s="153" t="str">
        <f t="shared" si="2047"/>
        <v/>
      </c>
      <c r="Y4418" s="153" t="str">
        <f t="shared" si="2048"/>
        <v/>
      </c>
      <c r="Z4418" s="153" t="str">
        <f t="shared" si="2049"/>
        <v/>
      </c>
      <c r="AA4418" s="152" t="str">
        <f t="shared" si="2050"/>
        <v/>
      </c>
      <c r="AB4418" s="152" t="str">
        <f t="shared" si="2051"/>
        <v/>
      </c>
      <c r="AC4418" s="154" t="str">
        <f t="shared" si="2062"/>
        <v/>
      </c>
      <c r="AD4418" s="154" t="str">
        <f t="shared" si="2063"/>
        <v/>
      </c>
      <c r="AE4418" s="3" t="str">
        <f t="shared" si="2064"/>
        <v/>
      </c>
      <c r="AF4418" s="3" t="str">
        <f t="shared" si="2065"/>
        <v/>
      </c>
      <c r="AG4418" s="3" t="str">
        <f t="shared" si="2066"/>
        <v/>
      </c>
      <c r="AH4418" s="4" t="str">
        <f t="shared" si="2067"/>
        <v/>
      </c>
      <c r="AI4418" s="75" t="str">
        <f t="shared" si="2068"/>
        <v/>
      </c>
      <c r="AJ4418" s="75" t="str">
        <f t="shared" si="2069"/>
        <v/>
      </c>
    </row>
    <row r="4419" spans="1:36">
      <c r="A4419" s="41" t="str">
        <f t="shared" si="2052"/>
        <v/>
      </c>
      <c r="B4419" s="150" t="str">
        <f>IF(ISNUMBER(A4419),INDEX('MetaTrader Import'!$H$13:$J$5893,TRUNC(((A4419-$A$39+1)-1)/3)+1,MOD((A4419-$A$39+1)-1,3)+1),"")</f>
        <v/>
      </c>
      <c r="C4419" s="43" t="str">
        <f t="shared" si="2053"/>
        <v/>
      </c>
      <c r="D4419" s="43" t="str">
        <f t="shared" ref="D4419:D4482" ca="1" si="2073">IF(A4419&lt;&gt;"",NORMINV(RAND(),($C$23-C4419)*$C$28,$C$27)+NORMINV(RAND(),IF(RAND()&gt;$C$26,$C$25,0),$C$27),"")</f>
        <v/>
      </c>
      <c r="E4419" s="43" t="str">
        <f t="shared" si="2054"/>
        <v/>
      </c>
      <c r="F4419" s="43" t="str">
        <f t="shared" si="2055"/>
        <v/>
      </c>
      <c r="G4419" s="43" t="str">
        <f>IF(A4419&lt;&gt;"",IF(A4419&lt;Data!$G$11*0.25,$C$13/$G$32,IF(A4419&gt;Data!$G$11*0.25,$C$13,$C$13*10)),"")</f>
        <v/>
      </c>
      <c r="H4419" s="43" t="str">
        <f>IF(A4419&lt;&gt;"",IF(Data!$G$9="constant",$C$13,IF(Data!$G$9="squeeze",G4419,F4419)),"")</f>
        <v/>
      </c>
      <c r="I4419" s="38" t="str">
        <f ca="1">IF(ISNUMBER(A4419),NORMINV(RAND(),0,IF(AND(Data!$G$9="squeeze",A4419&lt;Data!$G$11*0.25),$H$32,1)*$C$30*$C$13)*($C$14*$C$12),"")</f>
        <v/>
      </c>
      <c r="J4419" s="42" t="str">
        <f ca="1">IFERROR(IF(Data!$C$6="Real",B4419,I4419+J4418+($C$14*$C$12)*(NORMINV(RAND(),$C$15,CHOOSE($G$13,$C$13,F4419,G4419)))),"")</f>
        <v/>
      </c>
      <c r="K4419" s="88" t="str">
        <f>IF(ISNUMBER(A4419), IF($G$16="fixed",$G$17,MIN(H4419*Data!$C$7*$C$16*0.5,$C$17*Data!$C$7))*$C$12,"")</f>
        <v/>
      </c>
      <c r="L4419" s="42" t="str">
        <f t="shared" ca="1" si="2070"/>
        <v/>
      </c>
      <c r="M4419" s="44" t="str">
        <f t="shared" ca="1" si="2071"/>
        <v/>
      </c>
      <c r="N4419" s="44" t="str">
        <f t="shared" ca="1" si="2072"/>
        <v/>
      </c>
      <c r="O4419" s="108" t="str">
        <f t="shared" si="2056"/>
        <v/>
      </c>
      <c r="P4419" s="102" t="str">
        <f t="shared" si="2057"/>
        <v/>
      </c>
      <c r="Q4419" s="102" t="str">
        <f t="shared" si="2058"/>
        <v/>
      </c>
      <c r="R4419" s="120" t="str">
        <f t="shared" si="2059"/>
        <v/>
      </c>
      <c r="S4419" s="54" t="str">
        <f t="shared" si="2060"/>
        <v/>
      </c>
      <c r="T4419" s="5" t="str">
        <f t="shared" si="2061"/>
        <v/>
      </c>
      <c r="U4419" s="152" t="str">
        <f t="shared" ref="U4419:U4482" si="2074">IF(NOT(ISNUMBER(T4419)),"",IF(S4419=1,T4419,IF(M4419&gt;U4418,M4419,IF(ISNUMBER(U4418),U4418,""))))</f>
        <v/>
      </c>
      <c r="V4419" s="152" t="str">
        <f t="shared" ref="V4419:V4482" si="2075">IF(NOT(ISNUMBER(T4419)),"",IF(S4419=1,T4419,IF(N4419&lt;V4418,N4419,IF(ISNUMBER(V4418),V4418,""))))</f>
        <v/>
      </c>
      <c r="W4419" s="153" t="str">
        <f t="shared" ref="W4419:W4482" si="2076">IF(NOT(ISNUMBER(T4419)),"",MIN($F$24,IF(TRUNC((U4419-T4419)/$E$24*$G$12)+0&gt;IF(ISNUMBER(W4418),W4418,0),TRUNC((U4419-T4419)/$E$24*$G$12)+0,IF(ISNUMBER(W4418),W4418,0))))</f>
        <v/>
      </c>
      <c r="X4419" s="153" t="str">
        <f t="shared" ref="X4419:X4482" si="2077">IF(NOT(ISNUMBER(T4419)),"",MIN($F$24,IF(-TRUNC((V4419-T4419)/$E$24*$G$12)+0&gt;IF(ISNUMBER(X4418),X4418,0),-TRUNC((V4419-T4419)/$E$24*$G$12)+0,IF(ISNUMBER(X4418),X4418,0))))</f>
        <v/>
      </c>
      <c r="Y4419" s="153" t="str">
        <f t="shared" ref="Y4419:Y4482" si="2078">IF(ISNUMBER(W4419),(IF(W4419=0,0,1))*IF(ABS($I$24)=2,POWER(2,W4419-1),W4419)*SIGN($I$24)*$K$24,"")</f>
        <v/>
      </c>
      <c r="Z4419" s="153" t="str">
        <f t="shared" ref="Z4419:Z4482" si="2079">IF(ISNUMBER(X4419),(IF(X4419=0,0,1))*IF(ABS($I$24)=2,POWER(2,X4419-1),X4419)*SIGN($I$24)*$K$24,"")</f>
        <v/>
      </c>
      <c r="AA4419" s="152" t="str">
        <f t="shared" ref="AA4419:AA4482" si="2080">IF(OR(NOT(ISNUMBER(T4419)),W4419&lt;1),"",IF(OR(NOT(ISNUMBER(W4418)),W4418=0),IF(SIGN(Y4419)=1,M4419,N4419),(Y4418*AA4418+(Y4419-Y4418)*IF(SIGN(Y4419)=1,M4419,N4419))/Y4419))</f>
        <v/>
      </c>
      <c r="AB4419" s="152" t="str">
        <f t="shared" ref="AB4419:AB4482" si="2081">IF(OR(NOT(ISNUMBER(T4419)),X4419&lt;1),"",IF(OR(NOT(ISNUMBER(X4418)),X4418=0),IF(SIGN(Z4419)=1,N4419,M4419),(Z4418*AB4418+(Z4419-Z4418)*IF(SIGN(Z4419)=1,N4419,M4419))/Z4419))</f>
        <v/>
      </c>
      <c r="AC4419" s="154" t="str">
        <f t="shared" si="2062"/>
        <v/>
      </c>
      <c r="AD4419" s="154" t="str">
        <f t="shared" si="2063"/>
        <v/>
      </c>
      <c r="AE4419" s="3" t="str">
        <f t="shared" si="2064"/>
        <v/>
      </c>
      <c r="AF4419" s="3" t="str">
        <f t="shared" si="2065"/>
        <v/>
      </c>
      <c r="AG4419" s="3" t="str">
        <f t="shared" si="2066"/>
        <v/>
      </c>
      <c r="AH4419" s="4" t="str">
        <f t="shared" si="2067"/>
        <v/>
      </c>
      <c r="AI4419" s="75" t="str">
        <f t="shared" si="2068"/>
        <v/>
      </c>
      <c r="AJ4419" s="75" t="str">
        <f t="shared" si="2069"/>
        <v/>
      </c>
    </row>
    <row r="4420" spans="1:36">
      <c r="A4420" s="41" t="str">
        <f t="shared" ref="A4420:A4483" si="2082">IFERROR(IF(A4419+1&gt;$C$19,"",A4419+1),"")</f>
        <v/>
      </c>
      <c r="B4420" s="150" t="str">
        <f>IF(ISNUMBER(A4420),INDEX('MetaTrader Import'!$H$13:$J$5893,TRUNC(((A4420-$A$39+1)-1)/3)+1,MOD((A4420-$A$39+1)-1,3)+1),"")</f>
        <v/>
      </c>
      <c r="C4420" s="43" t="str">
        <f t="shared" ref="C4420:C4483" si="2083">IF(A4420&lt;&gt;"",E4419,"")</f>
        <v/>
      </c>
      <c r="D4420" s="43" t="str">
        <f t="shared" ca="1" si="2073"/>
        <v/>
      </c>
      <c r="E4420" s="43" t="str">
        <f t="shared" ref="E4420:E4483" si="2084">IF(A4420&lt;&gt;"",C4420+D4420,"")</f>
        <v/>
      </c>
      <c r="F4420" s="43" t="str">
        <f t="shared" ref="F4420:F4483" si="2085">IF(A4420&lt;&gt;"",$C$13*ABS(E4420)/$C$23,"")</f>
        <v/>
      </c>
      <c r="G4420" s="43" t="str">
        <f>IF(A4420&lt;&gt;"",IF(A4420&lt;Data!$G$11*0.25,$C$13/$G$32,IF(A4420&gt;Data!$G$11*0.25,$C$13,$C$13*10)),"")</f>
        <v/>
      </c>
      <c r="H4420" s="43" t="str">
        <f>IF(A4420&lt;&gt;"",IF(Data!$G$9="constant",$C$13,IF(Data!$G$9="squeeze",G4420,F4420)),"")</f>
        <v/>
      </c>
      <c r="I4420" s="38" t="str">
        <f ca="1">IF(ISNUMBER(A4420),NORMINV(RAND(),0,IF(AND(Data!$G$9="squeeze",A4420&lt;Data!$G$11*0.25),$H$32,1)*$C$30*$C$13)*($C$14*$C$12),"")</f>
        <v/>
      </c>
      <c r="J4420" s="42" t="str">
        <f ca="1">IFERROR(IF(Data!$C$6="Real",B4420,I4420+J4419+($C$14*$C$12)*(NORMINV(RAND(),$C$15,CHOOSE($G$13,$C$13,F4420,G4420)))),"")</f>
        <v/>
      </c>
      <c r="K4420" s="88" t="str">
        <f>IF(ISNUMBER(A4420), IF($G$16="fixed",$G$17,MIN(H4420*Data!$C$7*$C$16*0.5,$C$17*Data!$C$7))*$C$12,"")</f>
        <v/>
      </c>
      <c r="L4420" s="42" t="str">
        <f t="shared" ca="1" si="2070"/>
        <v/>
      </c>
      <c r="M4420" s="44" t="str">
        <f t="shared" ca="1" si="2071"/>
        <v/>
      </c>
      <c r="N4420" s="44" t="str">
        <f t="shared" ca="1" si="2072"/>
        <v/>
      </c>
      <c r="O4420" s="108" t="str">
        <f t="shared" ref="O4420:O4483" si="2086">IF(ISNUMBER(A4420),$G$12*SLOPE(L4406:L4420,A4406:A4420),"")</f>
        <v/>
      </c>
      <c r="P4420" s="102" t="str">
        <f t="shared" ref="P4420:P4483" si="2087">IF(ISNUMBER(A4420),STDEV(L4406:L4420)*$G$12,"")</f>
        <v/>
      </c>
      <c r="Q4420" s="102" t="str">
        <f t="shared" ref="Q4420:Q4483" si="2088">IF(ISNUMBER(A4420),SLOPE(P4406:P4420,A4406:A4420),"")</f>
        <v/>
      </c>
      <c r="R4420" s="120" t="str">
        <f t="shared" ref="R4420:R4483" si="2089">IF(ISNUMBER(A4420),R4419+S4419,"")</f>
        <v/>
      </c>
      <c r="S4420" s="54" t="str">
        <f t="shared" ref="S4420:S4483" si="2090">IF(ISNUMBER(A4420),IF(AND(R4420&lt;$M$24,Q4420&lt;$F$28,ABS(O4420)&lt;$F$27,P4420&lt;$F$26,NOT(ISNUMBER(T4419))),1,0),"")</f>
        <v/>
      </c>
      <c r="T4420" s="5" t="str">
        <f t="shared" ref="T4420:T4483" si="2091">IF(ISNUMBER(A4420),IF(S4420=1,L4420,IF(AG4419="Y","",IF(ISNUMBER(T4419),T4419,""))),"")</f>
        <v/>
      </c>
      <c r="U4420" s="152" t="str">
        <f t="shared" si="2074"/>
        <v/>
      </c>
      <c r="V4420" s="152" t="str">
        <f t="shared" si="2075"/>
        <v/>
      </c>
      <c r="W4420" s="153" t="str">
        <f t="shared" si="2076"/>
        <v/>
      </c>
      <c r="X4420" s="153" t="str">
        <f t="shared" si="2077"/>
        <v/>
      </c>
      <c r="Y4420" s="153" t="str">
        <f t="shared" si="2078"/>
        <v/>
      </c>
      <c r="Z4420" s="153" t="str">
        <f t="shared" si="2079"/>
        <v/>
      </c>
      <c r="AA4420" s="152" t="str">
        <f t="shared" si="2080"/>
        <v/>
      </c>
      <c r="AB4420" s="152" t="str">
        <f t="shared" si="2081"/>
        <v/>
      </c>
      <c r="AC4420" s="154" t="str">
        <f t="shared" ref="AC4420:AC4483" si="2092">IFERROR(-SIGN(Y4420)*(AA4420-IF(SIGN(Y4420)=1,N4420,M4420))*$G$12*ABS(Y4420),"")</f>
        <v/>
      </c>
      <c r="AD4420" s="154" t="str">
        <f t="shared" ref="AD4420:AD4483" si="2093">IFERROR(SIGN(Z4420)*(AB4420-IF(SIGN(Z4420)=1,M4420,N4420))*$G$12*ABS(Z4420),"")</f>
        <v/>
      </c>
      <c r="AE4420" s="3" t="str">
        <f t="shared" ref="AE4420:AE4483" si="2094">IF(ISNUMBER(A4420),IFERROR((IF(ISNUMBER(AC4420),AC4420,0)+IF(ISNUMBER(AD4420),AD4420,0))/(ABS(Y4420)+ABS(Z4420)),0),"")</f>
        <v/>
      </c>
      <c r="AF4420" s="3" t="str">
        <f t="shared" ref="AF4420:AF4483" si="2095">IF(ISNUMBER(A4420),IF(ISNUMBER(AC4420),AC4420,0)+IF(ISNUMBER(AD4420),AD4420,0),"")</f>
        <v/>
      </c>
      <c r="AG4420" s="3" t="str">
        <f t="shared" ref="AG4420:AG4483" si="2096">IF(NOT(ISNUMBER(T4420)),"",IF(OR(AF4420&gt;$G$24,AF4420&lt;-$H$24,A4420+1&gt;$C$19),"Y","N"))</f>
        <v/>
      </c>
      <c r="AH4420" s="4" t="str">
        <f t="shared" ref="AH4420:AH4483" si="2097">IF(AG4420="y",AF4420*10*$C$11,"")</f>
        <v/>
      </c>
      <c r="AI4420" s="75" t="str">
        <f t="shared" ref="AI4420:AI4483" si="2098">IF(ISNUMBER(A4420),IF(ISNUMBER(AH4420),AJ4420,AF4420*10*$C$11+AJ4420),"")</f>
        <v/>
      </c>
      <c r="AJ4420" s="75" t="str">
        <f t="shared" ref="AJ4420:AJ4483" si="2099">IF(ISNUMBER(A4420),AJ4419+IF(ISNUMBER(AH4420),AH4420,0),"")</f>
        <v/>
      </c>
    </row>
    <row r="4421" spans="1:36">
      <c r="A4421" s="41" t="str">
        <f t="shared" si="2082"/>
        <v/>
      </c>
      <c r="B4421" s="150" t="str">
        <f>IF(ISNUMBER(A4421),INDEX('MetaTrader Import'!$H$13:$J$5893,TRUNC(((A4421-$A$39+1)-1)/3)+1,MOD((A4421-$A$39+1)-1,3)+1),"")</f>
        <v/>
      </c>
      <c r="C4421" s="43" t="str">
        <f t="shared" si="2083"/>
        <v/>
      </c>
      <c r="D4421" s="43" t="str">
        <f t="shared" ca="1" si="2073"/>
        <v/>
      </c>
      <c r="E4421" s="43" t="str">
        <f t="shared" si="2084"/>
        <v/>
      </c>
      <c r="F4421" s="43" t="str">
        <f t="shared" si="2085"/>
        <v/>
      </c>
      <c r="G4421" s="43" t="str">
        <f>IF(A4421&lt;&gt;"",IF(A4421&lt;Data!$G$11*0.25,$C$13/$G$32,IF(A4421&gt;Data!$G$11*0.25,$C$13,$C$13*10)),"")</f>
        <v/>
      </c>
      <c r="H4421" s="43" t="str">
        <f>IF(A4421&lt;&gt;"",IF(Data!$G$9="constant",$C$13,IF(Data!$G$9="squeeze",G4421,F4421)),"")</f>
        <v/>
      </c>
      <c r="I4421" s="38" t="str">
        <f ca="1">IF(ISNUMBER(A4421),NORMINV(RAND(),0,IF(AND(Data!$G$9="squeeze",A4421&lt;Data!$G$11*0.25),$H$32,1)*$C$30*$C$13)*($C$14*$C$12),"")</f>
        <v/>
      </c>
      <c r="J4421" s="42" t="str">
        <f ca="1">IFERROR(IF(Data!$C$6="Real",B4421,I4421+J4420+($C$14*$C$12)*(NORMINV(RAND(),$C$15,CHOOSE($G$13,$C$13,F4421,G4421)))),"")</f>
        <v/>
      </c>
      <c r="K4421" s="88" t="str">
        <f>IF(ISNUMBER(A4421), IF($G$16="fixed",$G$17,MIN(H4421*Data!$C$7*$C$16*0.5,$C$17*Data!$C$7))*$C$12,"")</f>
        <v/>
      </c>
      <c r="L4421" s="42" t="str">
        <f t="shared" ca="1" si="2070"/>
        <v/>
      </c>
      <c r="M4421" s="44" t="str">
        <f t="shared" ca="1" si="2071"/>
        <v/>
      </c>
      <c r="N4421" s="44" t="str">
        <f t="shared" ca="1" si="2072"/>
        <v/>
      </c>
      <c r="O4421" s="108" t="str">
        <f t="shared" si="2086"/>
        <v/>
      </c>
      <c r="P4421" s="102" t="str">
        <f t="shared" si="2087"/>
        <v/>
      </c>
      <c r="Q4421" s="102" t="str">
        <f t="shared" si="2088"/>
        <v/>
      </c>
      <c r="R4421" s="120" t="str">
        <f t="shared" si="2089"/>
        <v/>
      </c>
      <c r="S4421" s="54" t="str">
        <f t="shared" si="2090"/>
        <v/>
      </c>
      <c r="T4421" s="5" t="str">
        <f t="shared" si="2091"/>
        <v/>
      </c>
      <c r="U4421" s="152" t="str">
        <f t="shared" si="2074"/>
        <v/>
      </c>
      <c r="V4421" s="152" t="str">
        <f t="shared" si="2075"/>
        <v/>
      </c>
      <c r="W4421" s="153" t="str">
        <f t="shared" si="2076"/>
        <v/>
      </c>
      <c r="X4421" s="153" t="str">
        <f t="shared" si="2077"/>
        <v/>
      </c>
      <c r="Y4421" s="153" t="str">
        <f t="shared" si="2078"/>
        <v/>
      </c>
      <c r="Z4421" s="153" t="str">
        <f t="shared" si="2079"/>
        <v/>
      </c>
      <c r="AA4421" s="152" t="str">
        <f t="shared" si="2080"/>
        <v/>
      </c>
      <c r="AB4421" s="152" t="str">
        <f t="shared" si="2081"/>
        <v/>
      </c>
      <c r="AC4421" s="154" t="str">
        <f t="shared" si="2092"/>
        <v/>
      </c>
      <c r="AD4421" s="154" t="str">
        <f t="shared" si="2093"/>
        <v/>
      </c>
      <c r="AE4421" s="3" t="str">
        <f t="shared" si="2094"/>
        <v/>
      </c>
      <c r="AF4421" s="3" t="str">
        <f t="shared" si="2095"/>
        <v/>
      </c>
      <c r="AG4421" s="3" t="str">
        <f t="shared" si="2096"/>
        <v/>
      </c>
      <c r="AH4421" s="4" t="str">
        <f t="shared" si="2097"/>
        <v/>
      </c>
      <c r="AI4421" s="75" t="str">
        <f t="shared" si="2098"/>
        <v/>
      </c>
      <c r="AJ4421" s="75" t="str">
        <f t="shared" si="2099"/>
        <v/>
      </c>
    </row>
    <row r="4422" spans="1:36">
      <c r="A4422" s="41" t="str">
        <f t="shared" si="2082"/>
        <v/>
      </c>
      <c r="B4422" s="150" t="str">
        <f>IF(ISNUMBER(A4422),INDEX('MetaTrader Import'!$H$13:$J$5893,TRUNC(((A4422-$A$39+1)-1)/3)+1,MOD((A4422-$A$39+1)-1,3)+1),"")</f>
        <v/>
      </c>
      <c r="C4422" s="43" t="str">
        <f t="shared" si="2083"/>
        <v/>
      </c>
      <c r="D4422" s="43" t="str">
        <f t="shared" ca="1" si="2073"/>
        <v/>
      </c>
      <c r="E4422" s="43" t="str">
        <f t="shared" si="2084"/>
        <v/>
      </c>
      <c r="F4422" s="43" t="str">
        <f t="shared" si="2085"/>
        <v/>
      </c>
      <c r="G4422" s="43" t="str">
        <f>IF(A4422&lt;&gt;"",IF(A4422&lt;Data!$G$11*0.25,$C$13/$G$32,IF(A4422&gt;Data!$G$11*0.25,$C$13,$C$13*10)),"")</f>
        <v/>
      </c>
      <c r="H4422" s="43" t="str">
        <f>IF(A4422&lt;&gt;"",IF(Data!$G$9="constant",$C$13,IF(Data!$G$9="squeeze",G4422,F4422)),"")</f>
        <v/>
      </c>
      <c r="I4422" s="38" t="str">
        <f ca="1">IF(ISNUMBER(A4422),NORMINV(RAND(),0,IF(AND(Data!$G$9="squeeze",A4422&lt;Data!$G$11*0.25),$H$32,1)*$C$30*$C$13)*($C$14*$C$12),"")</f>
        <v/>
      </c>
      <c r="J4422" s="42" t="str">
        <f ca="1">IFERROR(IF(Data!$C$6="Real",B4422,I4422+J4421+($C$14*$C$12)*(NORMINV(RAND(),$C$15,CHOOSE($G$13,$C$13,F4422,G4422)))),"")</f>
        <v/>
      </c>
      <c r="K4422" s="88" t="str">
        <f>IF(ISNUMBER(A4422), IF($G$16="fixed",$G$17,MIN(H4422*Data!$C$7*$C$16*0.5,$C$17*Data!$C$7))*$C$12,"")</f>
        <v/>
      </c>
      <c r="L4422" s="42" t="str">
        <f t="shared" ref="L4422:L4485" ca="1" si="2100">IFERROR(J4422,"")</f>
        <v/>
      </c>
      <c r="M4422" s="44" t="str">
        <f t="shared" ref="M4422:M4485" ca="1" si="2101">IFERROR(L4422+K4422*0.5,"")</f>
        <v/>
      </c>
      <c r="N4422" s="44" t="str">
        <f t="shared" ref="N4422:N4485" ca="1" si="2102">IFERROR(L4422-K4422*0.5,"")</f>
        <v/>
      </c>
      <c r="O4422" s="108" t="str">
        <f t="shared" si="2086"/>
        <v/>
      </c>
      <c r="P4422" s="102" t="str">
        <f t="shared" si="2087"/>
        <v/>
      </c>
      <c r="Q4422" s="102" t="str">
        <f t="shared" si="2088"/>
        <v/>
      </c>
      <c r="R4422" s="120" t="str">
        <f t="shared" si="2089"/>
        <v/>
      </c>
      <c r="S4422" s="54" t="str">
        <f t="shared" si="2090"/>
        <v/>
      </c>
      <c r="T4422" s="5" t="str">
        <f t="shared" si="2091"/>
        <v/>
      </c>
      <c r="U4422" s="152" t="str">
        <f t="shared" si="2074"/>
        <v/>
      </c>
      <c r="V4422" s="152" t="str">
        <f t="shared" si="2075"/>
        <v/>
      </c>
      <c r="W4422" s="153" t="str">
        <f t="shared" si="2076"/>
        <v/>
      </c>
      <c r="X4422" s="153" t="str">
        <f t="shared" si="2077"/>
        <v/>
      </c>
      <c r="Y4422" s="153" t="str">
        <f t="shared" si="2078"/>
        <v/>
      </c>
      <c r="Z4422" s="153" t="str">
        <f t="shared" si="2079"/>
        <v/>
      </c>
      <c r="AA4422" s="152" t="str">
        <f t="shared" si="2080"/>
        <v/>
      </c>
      <c r="AB4422" s="152" t="str">
        <f t="shared" si="2081"/>
        <v/>
      </c>
      <c r="AC4422" s="154" t="str">
        <f t="shared" si="2092"/>
        <v/>
      </c>
      <c r="AD4422" s="154" t="str">
        <f t="shared" si="2093"/>
        <v/>
      </c>
      <c r="AE4422" s="3" t="str">
        <f t="shared" si="2094"/>
        <v/>
      </c>
      <c r="AF4422" s="3" t="str">
        <f t="shared" si="2095"/>
        <v/>
      </c>
      <c r="AG4422" s="3" t="str">
        <f t="shared" si="2096"/>
        <v/>
      </c>
      <c r="AH4422" s="4" t="str">
        <f t="shared" si="2097"/>
        <v/>
      </c>
      <c r="AI4422" s="75" t="str">
        <f t="shared" si="2098"/>
        <v/>
      </c>
      <c r="AJ4422" s="75" t="str">
        <f t="shared" si="2099"/>
        <v/>
      </c>
    </row>
    <row r="4423" spans="1:36">
      <c r="A4423" s="41" t="str">
        <f t="shared" si="2082"/>
        <v/>
      </c>
      <c r="B4423" s="150" t="str">
        <f>IF(ISNUMBER(A4423),INDEX('MetaTrader Import'!$H$13:$J$5893,TRUNC(((A4423-$A$39+1)-1)/3)+1,MOD((A4423-$A$39+1)-1,3)+1),"")</f>
        <v/>
      </c>
      <c r="C4423" s="43" t="str">
        <f t="shared" si="2083"/>
        <v/>
      </c>
      <c r="D4423" s="43" t="str">
        <f t="shared" ca="1" si="2073"/>
        <v/>
      </c>
      <c r="E4423" s="43" t="str">
        <f t="shared" si="2084"/>
        <v/>
      </c>
      <c r="F4423" s="43" t="str">
        <f t="shared" si="2085"/>
        <v/>
      </c>
      <c r="G4423" s="43" t="str">
        <f>IF(A4423&lt;&gt;"",IF(A4423&lt;Data!$G$11*0.25,$C$13/$G$32,IF(A4423&gt;Data!$G$11*0.25,$C$13,$C$13*10)),"")</f>
        <v/>
      </c>
      <c r="H4423" s="43" t="str">
        <f>IF(A4423&lt;&gt;"",IF(Data!$G$9="constant",$C$13,IF(Data!$G$9="squeeze",G4423,F4423)),"")</f>
        <v/>
      </c>
      <c r="I4423" s="38" t="str">
        <f ca="1">IF(ISNUMBER(A4423),NORMINV(RAND(),0,IF(AND(Data!$G$9="squeeze",A4423&lt;Data!$G$11*0.25),$H$32,1)*$C$30*$C$13)*($C$14*$C$12),"")</f>
        <v/>
      </c>
      <c r="J4423" s="42" t="str">
        <f ca="1">IFERROR(IF(Data!$C$6="Real",B4423,I4423+J4422+($C$14*$C$12)*(NORMINV(RAND(),$C$15,CHOOSE($G$13,$C$13,F4423,G4423)))),"")</f>
        <v/>
      </c>
      <c r="K4423" s="88" t="str">
        <f>IF(ISNUMBER(A4423), IF($G$16="fixed",$G$17,MIN(H4423*Data!$C$7*$C$16*0.5,$C$17*Data!$C$7))*$C$12,"")</f>
        <v/>
      </c>
      <c r="L4423" s="42" t="str">
        <f t="shared" ca="1" si="2100"/>
        <v/>
      </c>
      <c r="M4423" s="44" t="str">
        <f t="shared" ca="1" si="2101"/>
        <v/>
      </c>
      <c r="N4423" s="44" t="str">
        <f t="shared" ca="1" si="2102"/>
        <v/>
      </c>
      <c r="O4423" s="108" t="str">
        <f t="shared" si="2086"/>
        <v/>
      </c>
      <c r="P4423" s="102" t="str">
        <f t="shared" si="2087"/>
        <v/>
      </c>
      <c r="Q4423" s="102" t="str">
        <f t="shared" si="2088"/>
        <v/>
      </c>
      <c r="R4423" s="120" t="str">
        <f t="shared" si="2089"/>
        <v/>
      </c>
      <c r="S4423" s="54" t="str">
        <f t="shared" si="2090"/>
        <v/>
      </c>
      <c r="T4423" s="5" t="str">
        <f t="shared" si="2091"/>
        <v/>
      </c>
      <c r="U4423" s="152" t="str">
        <f t="shared" si="2074"/>
        <v/>
      </c>
      <c r="V4423" s="152" t="str">
        <f t="shared" si="2075"/>
        <v/>
      </c>
      <c r="W4423" s="153" t="str">
        <f t="shared" si="2076"/>
        <v/>
      </c>
      <c r="X4423" s="153" t="str">
        <f t="shared" si="2077"/>
        <v/>
      </c>
      <c r="Y4423" s="153" t="str">
        <f t="shared" si="2078"/>
        <v/>
      </c>
      <c r="Z4423" s="153" t="str">
        <f t="shared" si="2079"/>
        <v/>
      </c>
      <c r="AA4423" s="152" t="str">
        <f t="shared" si="2080"/>
        <v/>
      </c>
      <c r="AB4423" s="152" t="str">
        <f t="shared" si="2081"/>
        <v/>
      </c>
      <c r="AC4423" s="154" t="str">
        <f t="shared" si="2092"/>
        <v/>
      </c>
      <c r="AD4423" s="154" t="str">
        <f t="shared" si="2093"/>
        <v/>
      </c>
      <c r="AE4423" s="3" t="str">
        <f t="shared" si="2094"/>
        <v/>
      </c>
      <c r="AF4423" s="3" t="str">
        <f t="shared" si="2095"/>
        <v/>
      </c>
      <c r="AG4423" s="3" t="str">
        <f t="shared" si="2096"/>
        <v/>
      </c>
      <c r="AH4423" s="4" t="str">
        <f t="shared" si="2097"/>
        <v/>
      </c>
      <c r="AI4423" s="75" t="str">
        <f t="shared" si="2098"/>
        <v/>
      </c>
      <c r="AJ4423" s="75" t="str">
        <f t="shared" si="2099"/>
        <v/>
      </c>
    </row>
    <row r="4424" spans="1:36">
      <c r="A4424" s="41" t="str">
        <f t="shared" si="2082"/>
        <v/>
      </c>
      <c r="B4424" s="150" t="str">
        <f>IF(ISNUMBER(A4424),INDEX('MetaTrader Import'!$H$13:$J$5893,TRUNC(((A4424-$A$39+1)-1)/3)+1,MOD((A4424-$A$39+1)-1,3)+1),"")</f>
        <v/>
      </c>
      <c r="C4424" s="43" t="str">
        <f t="shared" si="2083"/>
        <v/>
      </c>
      <c r="D4424" s="43" t="str">
        <f t="shared" ca="1" si="2073"/>
        <v/>
      </c>
      <c r="E4424" s="43" t="str">
        <f t="shared" si="2084"/>
        <v/>
      </c>
      <c r="F4424" s="43" t="str">
        <f t="shared" si="2085"/>
        <v/>
      </c>
      <c r="G4424" s="43" t="str">
        <f>IF(A4424&lt;&gt;"",IF(A4424&lt;Data!$G$11*0.25,$C$13/$G$32,IF(A4424&gt;Data!$G$11*0.25,$C$13,$C$13*10)),"")</f>
        <v/>
      </c>
      <c r="H4424" s="43" t="str">
        <f>IF(A4424&lt;&gt;"",IF(Data!$G$9="constant",$C$13,IF(Data!$G$9="squeeze",G4424,F4424)),"")</f>
        <v/>
      </c>
      <c r="I4424" s="38" t="str">
        <f ca="1">IF(ISNUMBER(A4424),NORMINV(RAND(),0,IF(AND(Data!$G$9="squeeze",A4424&lt;Data!$G$11*0.25),$H$32,1)*$C$30*$C$13)*($C$14*$C$12),"")</f>
        <v/>
      </c>
      <c r="J4424" s="42" t="str">
        <f ca="1">IFERROR(IF(Data!$C$6="Real",B4424,I4424+J4423+($C$14*$C$12)*(NORMINV(RAND(),$C$15,CHOOSE($G$13,$C$13,F4424,G4424)))),"")</f>
        <v/>
      </c>
      <c r="K4424" s="88" t="str">
        <f>IF(ISNUMBER(A4424), IF($G$16="fixed",$G$17,MIN(H4424*Data!$C$7*$C$16*0.5,$C$17*Data!$C$7))*$C$12,"")</f>
        <v/>
      </c>
      <c r="L4424" s="42" t="str">
        <f t="shared" ca="1" si="2100"/>
        <v/>
      </c>
      <c r="M4424" s="44" t="str">
        <f t="shared" ca="1" si="2101"/>
        <v/>
      </c>
      <c r="N4424" s="44" t="str">
        <f t="shared" ca="1" si="2102"/>
        <v/>
      </c>
      <c r="O4424" s="108" t="str">
        <f t="shared" si="2086"/>
        <v/>
      </c>
      <c r="P4424" s="102" t="str">
        <f t="shared" si="2087"/>
        <v/>
      </c>
      <c r="Q4424" s="102" t="str">
        <f t="shared" si="2088"/>
        <v/>
      </c>
      <c r="R4424" s="120" t="str">
        <f t="shared" si="2089"/>
        <v/>
      </c>
      <c r="S4424" s="54" t="str">
        <f t="shared" si="2090"/>
        <v/>
      </c>
      <c r="T4424" s="5" t="str">
        <f t="shared" si="2091"/>
        <v/>
      </c>
      <c r="U4424" s="152" t="str">
        <f t="shared" si="2074"/>
        <v/>
      </c>
      <c r="V4424" s="152" t="str">
        <f t="shared" si="2075"/>
        <v/>
      </c>
      <c r="W4424" s="153" t="str">
        <f t="shared" si="2076"/>
        <v/>
      </c>
      <c r="X4424" s="153" t="str">
        <f t="shared" si="2077"/>
        <v/>
      </c>
      <c r="Y4424" s="153" t="str">
        <f t="shared" si="2078"/>
        <v/>
      </c>
      <c r="Z4424" s="153" t="str">
        <f t="shared" si="2079"/>
        <v/>
      </c>
      <c r="AA4424" s="152" t="str">
        <f t="shared" si="2080"/>
        <v/>
      </c>
      <c r="AB4424" s="152" t="str">
        <f t="shared" si="2081"/>
        <v/>
      </c>
      <c r="AC4424" s="154" t="str">
        <f t="shared" si="2092"/>
        <v/>
      </c>
      <c r="AD4424" s="154" t="str">
        <f t="shared" si="2093"/>
        <v/>
      </c>
      <c r="AE4424" s="3" t="str">
        <f t="shared" si="2094"/>
        <v/>
      </c>
      <c r="AF4424" s="3" t="str">
        <f t="shared" si="2095"/>
        <v/>
      </c>
      <c r="AG4424" s="3" t="str">
        <f t="shared" si="2096"/>
        <v/>
      </c>
      <c r="AH4424" s="4" t="str">
        <f t="shared" si="2097"/>
        <v/>
      </c>
      <c r="AI4424" s="75" t="str">
        <f t="shared" si="2098"/>
        <v/>
      </c>
      <c r="AJ4424" s="75" t="str">
        <f t="shared" si="2099"/>
        <v/>
      </c>
    </row>
    <row r="4425" spans="1:36">
      <c r="A4425" s="41" t="str">
        <f t="shared" si="2082"/>
        <v/>
      </c>
      <c r="B4425" s="150" t="str">
        <f>IF(ISNUMBER(A4425),INDEX('MetaTrader Import'!$H$13:$J$5893,TRUNC(((A4425-$A$39+1)-1)/3)+1,MOD((A4425-$A$39+1)-1,3)+1),"")</f>
        <v/>
      </c>
      <c r="C4425" s="43" t="str">
        <f t="shared" si="2083"/>
        <v/>
      </c>
      <c r="D4425" s="43" t="str">
        <f t="shared" ca="1" si="2073"/>
        <v/>
      </c>
      <c r="E4425" s="43" t="str">
        <f t="shared" si="2084"/>
        <v/>
      </c>
      <c r="F4425" s="43" t="str">
        <f t="shared" si="2085"/>
        <v/>
      </c>
      <c r="G4425" s="43" t="str">
        <f>IF(A4425&lt;&gt;"",IF(A4425&lt;Data!$G$11*0.25,$C$13/$G$32,IF(A4425&gt;Data!$G$11*0.25,$C$13,$C$13*10)),"")</f>
        <v/>
      </c>
      <c r="H4425" s="43" t="str">
        <f>IF(A4425&lt;&gt;"",IF(Data!$G$9="constant",$C$13,IF(Data!$G$9="squeeze",G4425,F4425)),"")</f>
        <v/>
      </c>
      <c r="I4425" s="38" t="str">
        <f ca="1">IF(ISNUMBER(A4425),NORMINV(RAND(),0,IF(AND(Data!$G$9="squeeze",A4425&lt;Data!$G$11*0.25),$H$32,1)*$C$30*$C$13)*($C$14*$C$12),"")</f>
        <v/>
      </c>
      <c r="J4425" s="42" t="str">
        <f ca="1">IFERROR(IF(Data!$C$6="Real",B4425,I4425+J4424+($C$14*$C$12)*(NORMINV(RAND(),$C$15,CHOOSE($G$13,$C$13,F4425,G4425)))),"")</f>
        <v/>
      </c>
      <c r="K4425" s="88" t="str">
        <f>IF(ISNUMBER(A4425), IF($G$16="fixed",$G$17,MIN(H4425*Data!$C$7*$C$16*0.5,$C$17*Data!$C$7))*$C$12,"")</f>
        <v/>
      </c>
      <c r="L4425" s="42" t="str">
        <f t="shared" ca="1" si="2100"/>
        <v/>
      </c>
      <c r="M4425" s="44" t="str">
        <f t="shared" ca="1" si="2101"/>
        <v/>
      </c>
      <c r="N4425" s="44" t="str">
        <f t="shared" ca="1" si="2102"/>
        <v/>
      </c>
      <c r="O4425" s="108" t="str">
        <f t="shared" si="2086"/>
        <v/>
      </c>
      <c r="P4425" s="102" t="str">
        <f t="shared" si="2087"/>
        <v/>
      </c>
      <c r="Q4425" s="102" t="str">
        <f t="shared" si="2088"/>
        <v/>
      </c>
      <c r="R4425" s="120" t="str">
        <f t="shared" si="2089"/>
        <v/>
      </c>
      <c r="S4425" s="54" t="str">
        <f t="shared" si="2090"/>
        <v/>
      </c>
      <c r="T4425" s="5" t="str">
        <f t="shared" si="2091"/>
        <v/>
      </c>
      <c r="U4425" s="152" t="str">
        <f t="shared" si="2074"/>
        <v/>
      </c>
      <c r="V4425" s="152" t="str">
        <f t="shared" si="2075"/>
        <v/>
      </c>
      <c r="W4425" s="153" t="str">
        <f t="shared" si="2076"/>
        <v/>
      </c>
      <c r="X4425" s="153" t="str">
        <f t="shared" si="2077"/>
        <v/>
      </c>
      <c r="Y4425" s="153" t="str">
        <f t="shared" si="2078"/>
        <v/>
      </c>
      <c r="Z4425" s="153" t="str">
        <f t="shared" si="2079"/>
        <v/>
      </c>
      <c r="AA4425" s="152" t="str">
        <f t="shared" si="2080"/>
        <v/>
      </c>
      <c r="AB4425" s="152" t="str">
        <f t="shared" si="2081"/>
        <v/>
      </c>
      <c r="AC4425" s="154" t="str">
        <f t="shared" si="2092"/>
        <v/>
      </c>
      <c r="AD4425" s="154" t="str">
        <f t="shared" si="2093"/>
        <v/>
      </c>
      <c r="AE4425" s="3" t="str">
        <f t="shared" si="2094"/>
        <v/>
      </c>
      <c r="AF4425" s="3" t="str">
        <f t="shared" si="2095"/>
        <v/>
      </c>
      <c r="AG4425" s="3" t="str">
        <f t="shared" si="2096"/>
        <v/>
      </c>
      <c r="AH4425" s="4" t="str">
        <f t="shared" si="2097"/>
        <v/>
      </c>
      <c r="AI4425" s="75" t="str">
        <f t="shared" si="2098"/>
        <v/>
      </c>
      <c r="AJ4425" s="75" t="str">
        <f t="shared" si="2099"/>
        <v/>
      </c>
    </row>
    <row r="4426" spans="1:36">
      <c r="A4426" s="41" t="str">
        <f t="shared" si="2082"/>
        <v/>
      </c>
      <c r="B4426" s="150" t="str">
        <f>IF(ISNUMBER(A4426),INDEX('MetaTrader Import'!$H$13:$J$5893,TRUNC(((A4426-$A$39+1)-1)/3)+1,MOD((A4426-$A$39+1)-1,3)+1),"")</f>
        <v/>
      </c>
      <c r="C4426" s="43" t="str">
        <f t="shared" si="2083"/>
        <v/>
      </c>
      <c r="D4426" s="43" t="str">
        <f t="shared" ca="1" si="2073"/>
        <v/>
      </c>
      <c r="E4426" s="43" t="str">
        <f t="shared" si="2084"/>
        <v/>
      </c>
      <c r="F4426" s="43" t="str">
        <f t="shared" si="2085"/>
        <v/>
      </c>
      <c r="G4426" s="43" t="str">
        <f>IF(A4426&lt;&gt;"",IF(A4426&lt;Data!$G$11*0.25,$C$13/$G$32,IF(A4426&gt;Data!$G$11*0.25,$C$13,$C$13*10)),"")</f>
        <v/>
      </c>
      <c r="H4426" s="43" t="str">
        <f>IF(A4426&lt;&gt;"",IF(Data!$G$9="constant",$C$13,IF(Data!$G$9="squeeze",G4426,F4426)),"")</f>
        <v/>
      </c>
      <c r="I4426" s="38" t="str">
        <f ca="1">IF(ISNUMBER(A4426),NORMINV(RAND(),0,IF(AND(Data!$G$9="squeeze",A4426&lt;Data!$G$11*0.25),$H$32,1)*$C$30*$C$13)*($C$14*$C$12),"")</f>
        <v/>
      </c>
      <c r="J4426" s="42" t="str">
        <f ca="1">IFERROR(IF(Data!$C$6="Real",B4426,I4426+J4425+($C$14*$C$12)*(NORMINV(RAND(),$C$15,CHOOSE($G$13,$C$13,F4426,G4426)))),"")</f>
        <v/>
      </c>
      <c r="K4426" s="88" t="str">
        <f>IF(ISNUMBER(A4426), IF($G$16="fixed",$G$17,MIN(H4426*Data!$C$7*$C$16*0.5,$C$17*Data!$C$7))*$C$12,"")</f>
        <v/>
      </c>
      <c r="L4426" s="42" t="str">
        <f t="shared" ca="1" si="2100"/>
        <v/>
      </c>
      <c r="M4426" s="44" t="str">
        <f t="shared" ca="1" si="2101"/>
        <v/>
      </c>
      <c r="N4426" s="44" t="str">
        <f t="shared" ca="1" si="2102"/>
        <v/>
      </c>
      <c r="O4426" s="108" t="str">
        <f t="shared" si="2086"/>
        <v/>
      </c>
      <c r="P4426" s="102" t="str">
        <f t="shared" si="2087"/>
        <v/>
      </c>
      <c r="Q4426" s="102" t="str">
        <f t="shared" si="2088"/>
        <v/>
      </c>
      <c r="R4426" s="120" t="str">
        <f t="shared" si="2089"/>
        <v/>
      </c>
      <c r="S4426" s="54" t="str">
        <f t="shared" si="2090"/>
        <v/>
      </c>
      <c r="T4426" s="5" t="str">
        <f t="shared" si="2091"/>
        <v/>
      </c>
      <c r="U4426" s="152" t="str">
        <f t="shared" si="2074"/>
        <v/>
      </c>
      <c r="V4426" s="152" t="str">
        <f t="shared" si="2075"/>
        <v/>
      </c>
      <c r="W4426" s="153" t="str">
        <f t="shared" si="2076"/>
        <v/>
      </c>
      <c r="X4426" s="153" t="str">
        <f t="shared" si="2077"/>
        <v/>
      </c>
      <c r="Y4426" s="153" t="str">
        <f t="shared" si="2078"/>
        <v/>
      </c>
      <c r="Z4426" s="153" t="str">
        <f t="shared" si="2079"/>
        <v/>
      </c>
      <c r="AA4426" s="152" t="str">
        <f t="shared" si="2080"/>
        <v/>
      </c>
      <c r="AB4426" s="152" t="str">
        <f t="shared" si="2081"/>
        <v/>
      </c>
      <c r="AC4426" s="154" t="str">
        <f t="shared" si="2092"/>
        <v/>
      </c>
      <c r="AD4426" s="154" t="str">
        <f t="shared" si="2093"/>
        <v/>
      </c>
      <c r="AE4426" s="3" t="str">
        <f t="shared" si="2094"/>
        <v/>
      </c>
      <c r="AF4426" s="3" t="str">
        <f t="shared" si="2095"/>
        <v/>
      </c>
      <c r="AG4426" s="3" t="str">
        <f t="shared" si="2096"/>
        <v/>
      </c>
      <c r="AH4426" s="4" t="str">
        <f t="shared" si="2097"/>
        <v/>
      </c>
      <c r="AI4426" s="75" t="str">
        <f t="shared" si="2098"/>
        <v/>
      </c>
      <c r="AJ4426" s="75" t="str">
        <f t="shared" si="2099"/>
        <v/>
      </c>
    </row>
    <row r="4427" spans="1:36">
      <c r="A4427" s="41" t="str">
        <f t="shared" si="2082"/>
        <v/>
      </c>
      <c r="B4427" s="150" t="str">
        <f>IF(ISNUMBER(A4427),INDEX('MetaTrader Import'!$H$13:$J$5893,TRUNC(((A4427-$A$39+1)-1)/3)+1,MOD((A4427-$A$39+1)-1,3)+1),"")</f>
        <v/>
      </c>
      <c r="C4427" s="43" t="str">
        <f t="shared" si="2083"/>
        <v/>
      </c>
      <c r="D4427" s="43" t="str">
        <f t="shared" ca="1" si="2073"/>
        <v/>
      </c>
      <c r="E4427" s="43" t="str">
        <f t="shared" si="2084"/>
        <v/>
      </c>
      <c r="F4427" s="43" t="str">
        <f t="shared" si="2085"/>
        <v/>
      </c>
      <c r="G4427" s="43" t="str">
        <f>IF(A4427&lt;&gt;"",IF(A4427&lt;Data!$G$11*0.25,$C$13/$G$32,IF(A4427&gt;Data!$G$11*0.25,$C$13,$C$13*10)),"")</f>
        <v/>
      </c>
      <c r="H4427" s="43" t="str">
        <f>IF(A4427&lt;&gt;"",IF(Data!$G$9="constant",$C$13,IF(Data!$G$9="squeeze",G4427,F4427)),"")</f>
        <v/>
      </c>
      <c r="I4427" s="38" t="str">
        <f ca="1">IF(ISNUMBER(A4427),NORMINV(RAND(),0,IF(AND(Data!$G$9="squeeze",A4427&lt;Data!$G$11*0.25),$H$32,1)*$C$30*$C$13)*($C$14*$C$12),"")</f>
        <v/>
      </c>
      <c r="J4427" s="42" t="str">
        <f ca="1">IFERROR(IF(Data!$C$6="Real",B4427,I4427+J4426+($C$14*$C$12)*(NORMINV(RAND(),$C$15,CHOOSE($G$13,$C$13,F4427,G4427)))),"")</f>
        <v/>
      </c>
      <c r="K4427" s="88" t="str">
        <f>IF(ISNUMBER(A4427), IF($G$16="fixed",$G$17,MIN(H4427*Data!$C$7*$C$16*0.5,$C$17*Data!$C$7))*$C$12,"")</f>
        <v/>
      </c>
      <c r="L4427" s="42" t="str">
        <f t="shared" ca="1" si="2100"/>
        <v/>
      </c>
      <c r="M4427" s="44" t="str">
        <f t="shared" ca="1" si="2101"/>
        <v/>
      </c>
      <c r="N4427" s="44" t="str">
        <f t="shared" ca="1" si="2102"/>
        <v/>
      </c>
      <c r="O4427" s="108" t="str">
        <f t="shared" si="2086"/>
        <v/>
      </c>
      <c r="P4427" s="102" t="str">
        <f t="shared" si="2087"/>
        <v/>
      </c>
      <c r="Q4427" s="102" t="str">
        <f t="shared" si="2088"/>
        <v/>
      </c>
      <c r="R4427" s="120" t="str">
        <f t="shared" si="2089"/>
        <v/>
      </c>
      <c r="S4427" s="54" t="str">
        <f t="shared" si="2090"/>
        <v/>
      </c>
      <c r="T4427" s="5" t="str">
        <f t="shared" si="2091"/>
        <v/>
      </c>
      <c r="U4427" s="152" t="str">
        <f t="shared" si="2074"/>
        <v/>
      </c>
      <c r="V4427" s="152" t="str">
        <f t="shared" si="2075"/>
        <v/>
      </c>
      <c r="W4427" s="153" t="str">
        <f t="shared" si="2076"/>
        <v/>
      </c>
      <c r="X4427" s="153" t="str">
        <f t="shared" si="2077"/>
        <v/>
      </c>
      <c r="Y4427" s="153" t="str">
        <f t="shared" si="2078"/>
        <v/>
      </c>
      <c r="Z4427" s="153" t="str">
        <f t="shared" si="2079"/>
        <v/>
      </c>
      <c r="AA4427" s="152" t="str">
        <f t="shared" si="2080"/>
        <v/>
      </c>
      <c r="AB4427" s="152" t="str">
        <f t="shared" si="2081"/>
        <v/>
      </c>
      <c r="AC4427" s="154" t="str">
        <f t="shared" si="2092"/>
        <v/>
      </c>
      <c r="AD4427" s="154" t="str">
        <f t="shared" si="2093"/>
        <v/>
      </c>
      <c r="AE4427" s="3" t="str">
        <f t="shared" si="2094"/>
        <v/>
      </c>
      <c r="AF4427" s="3" t="str">
        <f t="shared" si="2095"/>
        <v/>
      </c>
      <c r="AG4427" s="3" t="str">
        <f t="shared" si="2096"/>
        <v/>
      </c>
      <c r="AH4427" s="4" t="str">
        <f t="shared" si="2097"/>
        <v/>
      </c>
      <c r="AI4427" s="75" t="str">
        <f t="shared" si="2098"/>
        <v/>
      </c>
      <c r="AJ4427" s="75" t="str">
        <f t="shared" si="2099"/>
        <v/>
      </c>
    </row>
    <row r="4428" spans="1:36">
      <c r="A4428" s="41" t="str">
        <f t="shared" si="2082"/>
        <v/>
      </c>
      <c r="B4428" s="150" t="str">
        <f>IF(ISNUMBER(A4428),INDEX('MetaTrader Import'!$H$13:$J$5893,TRUNC(((A4428-$A$39+1)-1)/3)+1,MOD((A4428-$A$39+1)-1,3)+1),"")</f>
        <v/>
      </c>
      <c r="C4428" s="43" t="str">
        <f t="shared" si="2083"/>
        <v/>
      </c>
      <c r="D4428" s="43" t="str">
        <f t="shared" ca="1" si="2073"/>
        <v/>
      </c>
      <c r="E4428" s="43" t="str">
        <f t="shared" si="2084"/>
        <v/>
      </c>
      <c r="F4428" s="43" t="str">
        <f t="shared" si="2085"/>
        <v/>
      </c>
      <c r="G4428" s="43" t="str">
        <f>IF(A4428&lt;&gt;"",IF(A4428&lt;Data!$G$11*0.25,$C$13/$G$32,IF(A4428&gt;Data!$G$11*0.25,$C$13,$C$13*10)),"")</f>
        <v/>
      </c>
      <c r="H4428" s="43" t="str">
        <f>IF(A4428&lt;&gt;"",IF(Data!$G$9="constant",$C$13,IF(Data!$G$9="squeeze",G4428,F4428)),"")</f>
        <v/>
      </c>
      <c r="I4428" s="38" t="str">
        <f ca="1">IF(ISNUMBER(A4428),NORMINV(RAND(),0,IF(AND(Data!$G$9="squeeze",A4428&lt;Data!$G$11*0.25),$H$32,1)*$C$30*$C$13)*($C$14*$C$12),"")</f>
        <v/>
      </c>
      <c r="J4428" s="42" t="str">
        <f ca="1">IFERROR(IF(Data!$C$6="Real",B4428,I4428+J4427+($C$14*$C$12)*(NORMINV(RAND(),$C$15,CHOOSE($G$13,$C$13,F4428,G4428)))),"")</f>
        <v/>
      </c>
      <c r="K4428" s="88" t="str">
        <f>IF(ISNUMBER(A4428), IF($G$16="fixed",$G$17,MIN(H4428*Data!$C$7*$C$16*0.5,$C$17*Data!$C$7))*$C$12,"")</f>
        <v/>
      </c>
      <c r="L4428" s="42" t="str">
        <f t="shared" ca="1" si="2100"/>
        <v/>
      </c>
      <c r="M4428" s="44" t="str">
        <f t="shared" ca="1" si="2101"/>
        <v/>
      </c>
      <c r="N4428" s="44" t="str">
        <f t="shared" ca="1" si="2102"/>
        <v/>
      </c>
      <c r="O4428" s="108" t="str">
        <f t="shared" si="2086"/>
        <v/>
      </c>
      <c r="P4428" s="102" t="str">
        <f t="shared" si="2087"/>
        <v/>
      </c>
      <c r="Q4428" s="102" t="str">
        <f t="shared" si="2088"/>
        <v/>
      </c>
      <c r="R4428" s="120" t="str">
        <f t="shared" si="2089"/>
        <v/>
      </c>
      <c r="S4428" s="54" t="str">
        <f t="shared" si="2090"/>
        <v/>
      </c>
      <c r="T4428" s="5" t="str">
        <f t="shared" si="2091"/>
        <v/>
      </c>
      <c r="U4428" s="152" t="str">
        <f t="shared" si="2074"/>
        <v/>
      </c>
      <c r="V4428" s="152" t="str">
        <f t="shared" si="2075"/>
        <v/>
      </c>
      <c r="W4428" s="153" t="str">
        <f t="shared" si="2076"/>
        <v/>
      </c>
      <c r="X4428" s="153" t="str">
        <f t="shared" si="2077"/>
        <v/>
      </c>
      <c r="Y4428" s="153" t="str">
        <f t="shared" si="2078"/>
        <v/>
      </c>
      <c r="Z4428" s="153" t="str">
        <f t="shared" si="2079"/>
        <v/>
      </c>
      <c r="AA4428" s="152" t="str">
        <f t="shared" si="2080"/>
        <v/>
      </c>
      <c r="AB4428" s="152" t="str">
        <f t="shared" si="2081"/>
        <v/>
      </c>
      <c r="AC4428" s="154" t="str">
        <f t="shared" si="2092"/>
        <v/>
      </c>
      <c r="AD4428" s="154" t="str">
        <f t="shared" si="2093"/>
        <v/>
      </c>
      <c r="AE4428" s="3" t="str">
        <f t="shared" si="2094"/>
        <v/>
      </c>
      <c r="AF4428" s="3" t="str">
        <f t="shared" si="2095"/>
        <v/>
      </c>
      <c r="AG4428" s="3" t="str">
        <f t="shared" si="2096"/>
        <v/>
      </c>
      <c r="AH4428" s="4" t="str">
        <f t="shared" si="2097"/>
        <v/>
      </c>
      <c r="AI4428" s="75" t="str">
        <f t="shared" si="2098"/>
        <v/>
      </c>
      <c r="AJ4428" s="75" t="str">
        <f t="shared" si="2099"/>
        <v/>
      </c>
    </row>
    <row r="4429" spans="1:36">
      <c r="A4429" s="41" t="str">
        <f t="shared" si="2082"/>
        <v/>
      </c>
      <c r="B4429" s="150" t="str">
        <f>IF(ISNUMBER(A4429),INDEX('MetaTrader Import'!$H$13:$J$5893,TRUNC(((A4429-$A$39+1)-1)/3)+1,MOD((A4429-$A$39+1)-1,3)+1),"")</f>
        <v/>
      </c>
      <c r="C4429" s="43" t="str">
        <f t="shared" si="2083"/>
        <v/>
      </c>
      <c r="D4429" s="43" t="str">
        <f t="shared" ca="1" si="2073"/>
        <v/>
      </c>
      <c r="E4429" s="43" t="str">
        <f t="shared" si="2084"/>
        <v/>
      </c>
      <c r="F4429" s="43" t="str">
        <f t="shared" si="2085"/>
        <v/>
      </c>
      <c r="G4429" s="43" t="str">
        <f>IF(A4429&lt;&gt;"",IF(A4429&lt;Data!$G$11*0.25,$C$13/$G$32,IF(A4429&gt;Data!$G$11*0.25,$C$13,$C$13*10)),"")</f>
        <v/>
      </c>
      <c r="H4429" s="43" t="str">
        <f>IF(A4429&lt;&gt;"",IF(Data!$G$9="constant",$C$13,IF(Data!$G$9="squeeze",G4429,F4429)),"")</f>
        <v/>
      </c>
      <c r="I4429" s="38" t="str">
        <f ca="1">IF(ISNUMBER(A4429),NORMINV(RAND(),0,IF(AND(Data!$G$9="squeeze",A4429&lt;Data!$G$11*0.25),$H$32,1)*$C$30*$C$13)*($C$14*$C$12),"")</f>
        <v/>
      </c>
      <c r="J4429" s="42" t="str">
        <f ca="1">IFERROR(IF(Data!$C$6="Real",B4429,I4429+J4428+($C$14*$C$12)*(NORMINV(RAND(),$C$15,CHOOSE($G$13,$C$13,F4429,G4429)))),"")</f>
        <v/>
      </c>
      <c r="K4429" s="88" t="str">
        <f>IF(ISNUMBER(A4429), IF($G$16="fixed",$G$17,MIN(H4429*Data!$C$7*$C$16*0.5,$C$17*Data!$C$7))*$C$12,"")</f>
        <v/>
      </c>
      <c r="L4429" s="42" t="str">
        <f t="shared" ca="1" si="2100"/>
        <v/>
      </c>
      <c r="M4429" s="44" t="str">
        <f t="shared" ca="1" si="2101"/>
        <v/>
      </c>
      <c r="N4429" s="44" t="str">
        <f t="shared" ca="1" si="2102"/>
        <v/>
      </c>
      <c r="O4429" s="108" t="str">
        <f t="shared" si="2086"/>
        <v/>
      </c>
      <c r="P4429" s="102" t="str">
        <f t="shared" si="2087"/>
        <v/>
      </c>
      <c r="Q4429" s="102" t="str">
        <f t="shared" si="2088"/>
        <v/>
      </c>
      <c r="R4429" s="120" t="str">
        <f t="shared" si="2089"/>
        <v/>
      </c>
      <c r="S4429" s="54" t="str">
        <f t="shared" si="2090"/>
        <v/>
      </c>
      <c r="T4429" s="5" t="str">
        <f t="shared" si="2091"/>
        <v/>
      </c>
      <c r="U4429" s="152" t="str">
        <f t="shared" si="2074"/>
        <v/>
      </c>
      <c r="V4429" s="152" t="str">
        <f t="shared" si="2075"/>
        <v/>
      </c>
      <c r="W4429" s="153" t="str">
        <f t="shared" si="2076"/>
        <v/>
      </c>
      <c r="X4429" s="153" t="str">
        <f t="shared" si="2077"/>
        <v/>
      </c>
      <c r="Y4429" s="153" t="str">
        <f t="shared" si="2078"/>
        <v/>
      </c>
      <c r="Z4429" s="153" t="str">
        <f t="shared" si="2079"/>
        <v/>
      </c>
      <c r="AA4429" s="152" t="str">
        <f t="shared" si="2080"/>
        <v/>
      </c>
      <c r="AB4429" s="152" t="str">
        <f t="shared" si="2081"/>
        <v/>
      </c>
      <c r="AC4429" s="154" t="str">
        <f t="shared" si="2092"/>
        <v/>
      </c>
      <c r="AD4429" s="154" t="str">
        <f t="shared" si="2093"/>
        <v/>
      </c>
      <c r="AE4429" s="3" t="str">
        <f t="shared" si="2094"/>
        <v/>
      </c>
      <c r="AF4429" s="3" t="str">
        <f t="shared" si="2095"/>
        <v/>
      </c>
      <c r="AG4429" s="3" t="str">
        <f t="shared" si="2096"/>
        <v/>
      </c>
      <c r="AH4429" s="4" t="str">
        <f t="shared" si="2097"/>
        <v/>
      </c>
      <c r="AI4429" s="75" t="str">
        <f t="shared" si="2098"/>
        <v/>
      </c>
      <c r="AJ4429" s="75" t="str">
        <f t="shared" si="2099"/>
        <v/>
      </c>
    </row>
    <row r="4430" spans="1:36">
      <c r="A4430" s="41" t="str">
        <f t="shared" si="2082"/>
        <v/>
      </c>
      <c r="B4430" s="150" t="str">
        <f>IF(ISNUMBER(A4430),INDEX('MetaTrader Import'!$H$13:$J$5893,TRUNC(((A4430-$A$39+1)-1)/3)+1,MOD((A4430-$A$39+1)-1,3)+1),"")</f>
        <v/>
      </c>
      <c r="C4430" s="43" t="str">
        <f t="shared" si="2083"/>
        <v/>
      </c>
      <c r="D4430" s="43" t="str">
        <f t="shared" ca="1" si="2073"/>
        <v/>
      </c>
      <c r="E4430" s="43" t="str">
        <f t="shared" si="2084"/>
        <v/>
      </c>
      <c r="F4430" s="43" t="str">
        <f t="shared" si="2085"/>
        <v/>
      </c>
      <c r="G4430" s="43" t="str">
        <f>IF(A4430&lt;&gt;"",IF(A4430&lt;Data!$G$11*0.25,$C$13/$G$32,IF(A4430&gt;Data!$G$11*0.25,$C$13,$C$13*10)),"")</f>
        <v/>
      </c>
      <c r="H4430" s="43" t="str">
        <f>IF(A4430&lt;&gt;"",IF(Data!$G$9="constant",$C$13,IF(Data!$G$9="squeeze",G4430,F4430)),"")</f>
        <v/>
      </c>
      <c r="I4430" s="38" t="str">
        <f ca="1">IF(ISNUMBER(A4430),NORMINV(RAND(),0,IF(AND(Data!$G$9="squeeze",A4430&lt;Data!$G$11*0.25),$H$32,1)*$C$30*$C$13)*($C$14*$C$12),"")</f>
        <v/>
      </c>
      <c r="J4430" s="42" t="str">
        <f ca="1">IFERROR(IF(Data!$C$6="Real",B4430,I4430+J4429+($C$14*$C$12)*(NORMINV(RAND(),$C$15,CHOOSE($G$13,$C$13,F4430,G4430)))),"")</f>
        <v/>
      </c>
      <c r="K4430" s="88" t="str">
        <f>IF(ISNUMBER(A4430), IF($G$16="fixed",$G$17,MIN(H4430*Data!$C$7*$C$16*0.5,$C$17*Data!$C$7))*$C$12,"")</f>
        <v/>
      </c>
      <c r="L4430" s="42" t="str">
        <f t="shared" ca="1" si="2100"/>
        <v/>
      </c>
      <c r="M4430" s="44" t="str">
        <f t="shared" ca="1" si="2101"/>
        <v/>
      </c>
      <c r="N4430" s="44" t="str">
        <f t="shared" ca="1" si="2102"/>
        <v/>
      </c>
      <c r="O4430" s="108" t="str">
        <f t="shared" si="2086"/>
        <v/>
      </c>
      <c r="P4430" s="102" t="str">
        <f t="shared" si="2087"/>
        <v/>
      </c>
      <c r="Q4430" s="102" t="str">
        <f t="shared" si="2088"/>
        <v/>
      </c>
      <c r="R4430" s="120" t="str">
        <f t="shared" si="2089"/>
        <v/>
      </c>
      <c r="S4430" s="54" t="str">
        <f t="shared" si="2090"/>
        <v/>
      </c>
      <c r="T4430" s="5" t="str">
        <f t="shared" si="2091"/>
        <v/>
      </c>
      <c r="U4430" s="152" t="str">
        <f t="shared" si="2074"/>
        <v/>
      </c>
      <c r="V4430" s="152" t="str">
        <f t="shared" si="2075"/>
        <v/>
      </c>
      <c r="W4430" s="153" t="str">
        <f t="shared" si="2076"/>
        <v/>
      </c>
      <c r="X4430" s="153" t="str">
        <f t="shared" si="2077"/>
        <v/>
      </c>
      <c r="Y4430" s="153" t="str">
        <f t="shared" si="2078"/>
        <v/>
      </c>
      <c r="Z4430" s="153" t="str">
        <f t="shared" si="2079"/>
        <v/>
      </c>
      <c r="AA4430" s="152" t="str">
        <f t="shared" si="2080"/>
        <v/>
      </c>
      <c r="AB4430" s="152" t="str">
        <f t="shared" si="2081"/>
        <v/>
      </c>
      <c r="AC4430" s="154" t="str">
        <f t="shared" si="2092"/>
        <v/>
      </c>
      <c r="AD4430" s="154" t="str">
        <f t="shared" si="2093"/>
        <v/>
      </c>
      <c r="AE4430" s="3" t="str">
        <f t="shared" si="2094"/>
        <v/>
      </c>
      <c r="AF4430" s="3" t="str">
        <f t="shared" si="2095"/>
        <v/>
      </c>
      <c r="AG4430" s="3" t="str">
        <f t="shared" si="2096"/>
        <v/>
      </c>
      <c r="AH4430" s="4" t="str">
        <f t="shared" si="2097"/>
        <v/>
      </c>
      <c r="AI4430" s="75" t="str">
        <f t="shared" si="2098"/>
        <v/>
      </c>
      <c r="AJ4430" s="75" t="str">
        <f t="shared" si="2099"/>
        <v/>
      </c>
    </row>
    <row r="4431" spans="1:36">
      <c r="A4431" s="41" t="str">
        <f t="shared" si="2082"/>
        <v/>
      </c>
      <c r="B4431" s="150" t="str">
        <f>IF(ISNUMBER(A4431),INDEX('MetaTrader Import'!$H$13:$J$5893,TRUNC(((A4431-$A$39+1)-1)/3)+1,MOD((A4431-$A$39+1)-1,3)+1),"")</f>
        <v/>
      </c>
      <c r="C4431" s="43" t="str">
        <f t="shared" si="2083"/>
        <v/>
      </c>
      <c r="D4431" s="43" t="str">
        <f t="shared" ca="1" si="2073"/>
        <v/>
      </c>
      <c r="E4431" s="43" t="str">
        <f t="shared" si="2084"/>
        <v/>
      </c>
      <c r="F4431" s="43" t="str">
        <f t="shared" si="2085"/>
        <v/>
      </c>
      <c r="G4431" s="43" t="str">
        <f>IF(A4431&lt;&gt;"",IF(A4431&lt;Data!$G$11*0.25,$C$13/$G$32,IF(A4431&gt;Data!$G$11*0.25,$C$13,$C$13*10)),"")</f>
        <v/>
      </c>
      <c r="H4431" s="43" t="str">
        <f>IF(A4431&lt;&gt;"",IF(Data!$G$9="constant",$C$13,IF(Data!$G$9="squeeze",G4431,F4431)),"")</f>
        <v/>
      </c>
      <c r="I4431" s="38" t="str">
        <f ca="1">IF(ISNUMBER(A4431),NORMINV(RAND(),0,IF(AND(Data!$G$9="squeeze",A4431&lt;Data!$G$11*0.25),$H$32,1)*$C$30*$C$13)*($C$14*$C$12),"")</f>
        <v/>
      </c>
      <c r="J4431" s="42" t="str">
        <f ca="1">IFERROR(IF(Data!$C$6="Real",B4431,I4431+J4430+($C$14*$C$12)*(NORMINV(RAND(),$C$15,CHOOSE($G$13,$C$13,F4431,G4431)))),"")</f>
        <v/>
      </c>
      <c r="K4431" s="88" t="str">
        <f>IF(ISNUMBER(A4431), IF($G$16="fixed",$G$17,MIN(H4431*Data!$C$7*$C$16*0.5,$C$17*Data!$C$7))*$C$12,"")</f>
        <v/>
      </c>
      <c r="L4431" s="42" t="str">
        <f t="shared" ca="1" si="2100"/>
        <v/>
      </c>
      <c r="M4431" s="44" t="str">
        <f t="shared" ca="1" si="2101"/>
        <v/>
      </c>
      <c r="N4431" s="44" t="str">
        <f t="shared" ca="1" si="2102"/>
        <v/>
      </c>
      <c r="O4431" s="108" t="str">
        <f t="shared" si="2086"/>
        <v/>
      </c>
      <c r="P4431" s="102" t="str">
        <f t="shared" si="2087"/>
        <v/>
      </c>
      <c r="Q4431" s="102" t="str">
        <f t="shared" si="2088"/>
        <v/>
      </c>
      <c r="R4431" s="120" t="str">
        <f t="shared" si="2089"/>
        <v/>
      </c>
      <c r="S4431" s="54" t="str">
        <f t="shared" si="2090"/>
        <v/>
      </c>
      <c r="T4431" s="5" t="str">
        <f t="shared" si="2091"/>
        <v/>
      </c>
      <c r="U4431" s="152" t="str">
        <f t="shared" si="2074"/>
        <v/>
      </c>
      <c r="V4431" s="152" t="str">
        <f t="shared" si="2075"/>
        <v/>
      </c>
      <c r="W4431" s="153" t="str">
        <f t="shared" si="2076"/>
        <v/>
      </c>
      <c r="X4431" s="153" t="str">
        <f t="shared" si="2077"/>
        <v/>
      </c>
      <c r="Y4431" s="153" t="str">
        <f t="shared" si="2078"/>
        <v/>
      </c>
      <c r="Z4431" s="153" t="str">
        <f t="shared" si="2079"/>
        <v/>
      </c>
      <c r="AA4431" s="152" t="str">
        <f t="shared" si="2080"/>
        <v/>
      </c>
      <c r="AB4431" s="152" t="str">
        <f t="shared" si="2081"/>
        <v/>
      </c>
      <c r="AC4431" s="154" t="str">
        <f t="shared" si="2092"/>
        <v/>
      </c>
      <c r="AD4431" s="154" t="str">
        <f t="shared" si="2093"/>
        <v/>
      </c>
      <c r="AE4431" s="3" t="str">
        <f t="shared" si="2094"/>
        <v/>
      </c>
      <c r="AF4431" s="3" t="str">
        <f t="shared" si="2095"/>
        <v/>
      </c>
      <c r="AG4431" s="3" t="str">
        <f t="shared" si="2096"/>
        <v/>
      </c>
      <c r="AH4431" s="4" t="str">
        <f t="shared" si="2097"/>
        <v/>
      </c>
      <c r="AI4431" s="75" t="str">
        <f t="shared" si="2098"/>
        <v/>
      </c>
      <c r="AJ4431" s="75" t="str">
        <f t="shared" si="2099"/>
        <v/>
      </c>
    </row>
    <row r="4432" spans="1:36">
      <c r="A4432" s="41" t="str">
        <f t="shared" si="2082"/>
        <v/>
      </c>
      <c r="B4432" s="150" t="str">
        <f>IF(ISNUMBER(A4432),INDEX('MetaTrader Import'!$H$13:$J$5893,TRUNC(((A4432-$A$39+1)-1)/3)+1,MOD((A4432-$A$39+1)-1,3)+1),"")</f>
        <v/>
      </c>
      <c r="C4432" s="43" t="str">
        <f t="shared" si="2083"/>
        <v/>
      </c>
      <c r="D4432" s="43" t="str">
        <f t="shared" ca="1" si="2073"/>
        <v/>
      </c>
      <c r="E4432" s="43" t="str">
        <f t="shared" si="2084"/>
        <v/>
      </c>
      <c r="F4432" s="43" t="str">
        <f t="shared" si="2085"/>
        <v/>
      </c>
      <c r="G4432" s="43" t="str">
        <f>IF(A4432&lt;&gt;"",IF(A4432&lt;Data!$G$11*0.25,$C$13/$G$32,IF(A4432&gt;Data!$G$11*0.25,$C$13,$C$13*10)),"")</f>
        <v/>
      </c>
      <c r="H4432" s="43" t="str">
        <f>IF(A4432&lt;&gt;"",IF(Data!$G$9="constant",$C$13,IF(Data!$G$9="squeeze",G4432,F4432)),"")</f>
        <v/>
      </c>
      <c r="I4432" s="38" t="str">
        <f ca="1">IF(ISNUMBER(A4432),NORMINV(RAND(),0,IF(AND(Data!$G$9="squeeze",A4432&lt;Data!$G$11*0.25),$H$32,1)*$C$30*$C$13)*($C$14*$C$12),"")</f>
        <v/>
      </c>
      <c r="J4432" s="42" t="str">
        <f ca="1">IFERROR(IF(Data!$C$6="Real",B4432,I4432+J4431+($C$14*$C$12)*(NORMINV(RAND(),$C$15,CHOOSE($G$13,$C$13,F4432,G4432)))),"")</f>
        <v/>
      </c>
      <c r="K4432" s="88" t="str">
        <f>IF(ISNUMBER(A4432), IF($G$16="fixed",$G$17,MIN(H4432*Data!$C$7*$C$16*0.5,$C$17*Data!$C$7))*$C$12,"")</f>
        <v/>
      </c>
      <c r="L4432" s="42" t="str">
        <f t="shared" ca="1" si="2100"/>
        <v/>
      </c>
      <c r="M4432" s="44" t="str">
        <f t="shared" ca="1" si="2101"/>
        <v/>
      </c>
      <c r="N4432" s="44" t="str">
        <f t="shared" ca="1" si="2102"/>
        <v/>
      </c>
      <c r="O4432" s="108" t="str">
        <f t="shared" si="2086"/>
        <v/>
      </c>
      <c r="P4432" s="102" t="str">
        <f t="shared" si="2087"/>
        <v/>
      </c>
      <c r="Q4432" s="102" t="str">
        <f t="shared" si="2088"/>
        <v/>
      </c>
      <c r="R4432" s="120" t="str">
        <f t="shared" si="2089"/>
        <v/>
      </c>
      <c r="S4432" s="54" t="str">
        <f t="shared" si="2090"/>
        <v/>
      </c>
      <c r="T4432" s="5" t="str">
        <f t="shared" si="2091"/>
        <v/>
      </c>
      <c r="U4432" s="152" t="str">
        <f t="shared" si="2074"/>
        <v/>
      </c>
      <c r="V4432" s="152" t="str">
        <f t="shared" si="2075"/>
        <v/>
      </c>
      <c r="W4432" s="153" t="str">
        <f t="shared" si="2076"/>
        <v/>
      </c>
      <c r="X4432" s="153" t="str">
        <f t="shared" si="2077"/>
        <v/>
      </c>
      <c r="Y4432" s="153" t="str">
        <f t="shared" si="2078"/>
        <v/>
      </c>
      <c r="Z4432" s="153" t="str">
        <f t="shared" si="2079"/>
        <v/>
      </c>
      <c r="AA4432" s="152" t="str">
        <f t="shared" si="2080"/>
        <v/>
      </c>
      <c r="AB4432" s="152" t="str">
        <f t="shared" si="2081"/>
        <v/>
      </c>
      <c r="AC4432" s="154" t="str">
        <f t="shared" si="2092"/>
        <v/>
      </c>
      <c r="AD4432" s="154" t="str">
        <f t="shared" si="2093"/>
        <v/>
      </c>
      <c r="AE4432" s="3" t="str">
        <f t="shared" si="2094"/>
        <v/>
      </c>
      <c r="AF4432" s="3" t="str">
        <f t="shared" si="2095"/>
        <v/>
      </c>
      <c r="AG4432" s="3" t="str">
        <f t="shared" si="2096"/>
        <v/>
      </c>
      <c r="AH4432" s="4" t="str">
        <f t="shared" si="2097"/>
        <v/>
      </c>
      <c r="AI4432" s="75" t="str">
        <f t="shared" si="2098"/>
        <v/>
      </c>
      <c r="AJ4432" s="75" t="str">
        <f t="shared" si="2099"/>
        <v/>
      </c>
    </row>
    <row r="4433" spans="1:36">
      <c r="A4433" s="41" t="str">
        <f t="shared" si="2082"/>
        <v/>
      </c>
      <c r="B4433" s="150" t="str">
        <f>IF(ISNUMBER(A4433),INDEX('MetaTrader Import'!$H$13:$J$5893,TRUNC(((A4433-$A$39+1)-1)/3)+1,MOD((A4433-$A$39+1)-1,3)+1),"")</f>
        <v/>
      </c>
      <c r="C4433" s="43" t="str">
        <f t="shared" si="2083"/>
        <v/>
      </c>
      <c r="D4433" s="43" t="str">
        <f t="shared" ca="1" si="2073"/>
        <v/>
      </c>
      <c r="E4433" s="43" t="str">
        <f t="shared" si="2084"/>
        <v/>
      </c>
      <c r="F4433" s="43" t="str">
        <f t="shared" si="2085"/>
        <v/>
      </c>
      <c r="G4433" s="43" t="str">
        <f>IF(A4433&lt;&gt;"",IF(A4433&lt;Data!$G$11*0.25,$C$13/$G$32,IF(A4433&gt;Data!$G$11*0.25,$C$13,$C$13*10)),"")</f>
        <v/>
      </c>
      <c r="H4433" s="43" t="str">
        <f>IF(A4433&lt;&gt;"",IF(Data!$G$9="constant",$C$13,IF(Data!$G$9="squeeze",G4433,F4433)),"")</f>
        <v/>
      </c>
      <c r="I4433" s="38" t="str">
        <f ca="1">IF(ISNUMBER(A4433),NORMINV(RAND(),0,IF(AND(Data!$G$9="squeeze",A4433&lt;Data!$G$11*0.25),$H$32,1)*$C$30*$C$13)*($C$14*$C$12),"")</f>
        <v/>
      </c>
      <c r="J4433" s="42" t="str">
        <f ca="1">IFERROR(IF(Data!$C$6="Real",B4433,I4433+J4432+($C$14*$C$12)*(NORMINV(RAND(),$C$15,CHOOSE($G$13,$C$13,F4433,G4433)))),"")</f>
        <v/>
      </c>
      <c r="K4433" s="88" t="str">
        <f>IF(ISNUMBER(A4433), IF($G$16="fixed",$G$17,MIN(H4433*Data!$C$7*$C$16*0.5,$C$17*Data!$C$7))*$C$12,"")</f>
        <v/>
      </c>
      <c r="L4433" s="42" t="str">
        <f t="shared" ca="1" si="2100"/>
        <v/>
      </c>
      <c r="M4433" s="44" t="str">
        <f t="shared" ca="1" si="2101"/>
        <v/>
      </c>
      <c r="N4433" s="44" t="str">
        <f t="shared" ca="1" si="2102"/>
        <v/>
      </c>
      <c r="O4433" s="108" t="str">
        <f t="shared" si="2086"/>
        <v/>
      </c>
      <c r="P4433" s="102" t="str">
        <f t="shared" si="2087"/>
        <v/>
      </c>
      <c r="Q4433" s="102" t="str">
        <f t="shared" si="2088"/>
        <v/>
      </c>
      <c r="R4433" s="120" t="str">
        <f t="shared" si="2089"/>
        <v/>
      </c>
      <c r="S4433" s="54" t="str">
        <f t="shared" si="2090"/>
        <v/>
      </c>
      <c r="T4433" s="5" t="str">
        <f t="shared" si="2091"/>
        <v/>
      </c>
      <c r="U4433" s="152" t="str">
        <f t="shared" si="2074"/>
        <v/>
      </c>
      <c r="V4433" s="152" t="str">
        <f t="shared" si="2075"/>
        <v/>
      </c>
      <c r="W4433" s="153" t="str">
        <f t="shared" si="2076"/>
        <v/>
      </c>
      <c r="X4433" s="153" t="str">
        <f t="shared" si="2077"/>
        <v/>
      </c>
      <c r="Y4433" s="153" t="str">
        <f t="shared" si="2078"/>
        <v/>
      </c>
      <c r="Z4433" s="153" t="str">
        <f t="shared" si="2079"/>
        <v/>
      </c>
      <c r="AA4433" s="152" t="str">
        <f t="shared" si="2080"/>
        <v/>
      </c>
      <c r="AB4433" s="152" t="str">
        <f t="shared" si="2081"/>
        <v/>
      </c>
      <c r="AC4433" s="154" t="str">
        <f t="shared" si="2092"/>
        <v/>
      </c>
      <c r="AD4433" s="154" t="str">
        <f t="shared" si="2093"/>
        <v/>
      </c>
      <c r="AE4433" s="3" t="str">
        <f t="shared" si="2094"/>
        <v/>
      </c>
      <c r="AF4433" s="3" t="str">
        <f t="shared" si="2095"/>
        <v/>
      </c>
      <c r="AG4433" s="3" t="str">
        <f t="shared" si="2096"/>
        <v/>
      </c>
      <c r="AH4433" s="4" t="str">
        <f t="shared" si="2097"/>
        <v/>
      </c>
      <c r="AI4433" s="75" t="str">
        <f t="shared" si="2098"/>
        <v/>
      </c>
      <c r="AJ4433" s="75" t="str">
        <f t="shared" si="2099"/>
        <v/>
      </c>
    </row>
    <row r="4434" spans="1:36">
      <c r="A4434" s="41" t="str">
        <f t="shared" si="2082"/>
        <v/>
      </c>
      <c r="B4434" s="150" t="str">
        <f>IF(ISNUMBER(A4434),INDEX('MetaTrader Import'!$H$13:$J$5893,TRUNC(((A4434-$A$39+1)-1)/3)+1,MOD((A4434-$A$39+1)-1,3)+1),"")</f>
        <v/>
      </c>
      <c r="C4434" s="43" t="str">
        <f t="shared" si="2083"/>
        <v/>
      </c>
      <c r="D4434" s="43" t="str">
        <f t="shared" ca="1" si="2073"/>
        <v/>
      </c>
      <c r="E4434" s="43" t="str">
        <f t="shared" si="2084"/>
        <v/>
      </c>
      <c r="F4434" s="43" t="str">
        <f t="shared" si="2085"/>
        <v/>
      </c>
      <c r="G4434" s="43" t="str">
        <f>IF(A4434&lt;&gt;"",IF(A4434&lt;Data!$G$11*0.25,$C$13/$G$32,IF(A4434&gt;Data!$G$11*0.25,$C$13,$C$13*10)),"")</f>
        <v/>
      </c>
      <c r="H4434" s="43" t="str">
        <f>IF(A4434&lt;&gt;"",IF(Data!$G$9="constant",$C$13,IF(Data!$G$9="squeeze",G4434,F4434)),"")</f>
        <v/>
      </c>
      <c r="I4434" s="38" t="str">
        <f ca="1">IF(ISNUMBER(A4434),NORMINV(RAND(),0,IF(AND(Data!$G$9="squeeze",A4434&lt;Data!$G$11*0.25),$H$32,1)*$C$30*$C$13)*($C$14*$C$12),"")</f>
        <v/>
      </c>
      <c r="J4434" s="42" t="str">
        <f ca="1">IFERROR(IF(Data!$C$6="Real",B4434,I4434+J4433+($C$14*$C$12)*(NORMINV(RAND(),$C$15,CHOOSE($G$13,$C$13,F4434,G4434)))),"")</f>
        <v/>
      </c>
      <c r="K4434" s="88" t="str">
        <f>IF(ISNUMBER(A4434), IF($G$16="fixed",$G$17,MIN(H4434*Data!$C$7*$C$16*0.5,$C$17*Data!$C$7))*$C$12,"")</f>
        <v/>
      </c>
      <c r="L4434" s="42" t="str">
        <f t="shared" ca="1" si="2100"/>
        <v/>
      </c>
      <c r="M4434" s="44" t="str">
        <f t="shared" ca="1" si="2101"/>
        <v/>
      </c>
      <c r="N4434" s="44" t="str">
        <f t="shared" ca="1" si="2102"/>
        <v/>
      </c>
      <c r="O4434" s="108" t="str">
        <f t="shared" si="2086"/>
        <v/>
      </c>
      <c r="P4434" s="102" t="str">
        <f t="shared" si="2087"/>
        <v/>
      </c>
      <c r="Q4434" s="102" t="str">
        <f t="shared" si="2088"/>
        <v/>
      </c>
      <c r="R4434" s="120" t="str">
        <f t="shared" si="2089"/>
        <v/>
      </c>
      <c r="S4434" s="54" t="str">
        <f t="shared" si="2090"/>
        <v/>
      </c>
      <c r="T4434" s="5" t="str">
        <f t="shared" si="2091"/>
        <v/>
      </c>
      <c r="U4434" s="152" t="str">
        <f t="shared" si="2074"/>
        <v/>
      </c>
      <c r="V4434" s="152" t="str">
        <f t="shared" si="2075"/>
        <v/>
      </c>
      <c r="W4434" s="153" t="str">
        <f t="shared" si="2076"/>
        <v/>
      </c>
      <c r="X4434" s="153" t="str">
        <f t="shared" si="2077"/>
        <v/>
      </c>
      <c r="Y4434" s="153" t="str">
        <f t="shared" si="2078"/>
        <v/>
      </c>
      <c r="Z4434" s="153" t="str">
        <f t="shared" si="2079"/>
        <v/>
      </c>
      <c r="AA4434" s="152" t="str">
        <f t="shared" si="2080"/>
        <v/>
      </c>
      <c r="AB4434" s="152" t="str">
        <f t="shared" si="2081"/>
        <v/>
      </c>
      <c r="AC4434" s="154" t="str">
        <f t="shared" si="2092"/>
        <v/>
      </c>
      <c r="AD4434" s="154" t="str">
        <f t="shared" si="2093"/>
        <v/>
      </c>
      <c r="AE4434" s="3" t="str">
        <f t="shared" si="2094"/>
        <v/>
      </c>
      <c r="AF4434" s="3" t="str">
        <f t="shared" si="2095"/>
        <v/>
      </c>
      <c r="AG4434" s="3" t="str">
        <f t="shared" si="2096"/>
        <v/>
      </c>
      <c r="AH4434" s="4" t="str">
        <f t="shared" si="2097"/>
        <v/>
      </c>
      <c r="AI4434" s="75" t="str">
        <f t="shared" si="2098"/>
        <v/>
      </c>
      <c r="AJ4434" s="75" t="str">
        <f t="shared" si="2099"/>
        <v/>
      </c>
    </row>
    <row r="4435" spans="1:36">
      <c r="A4435" s="41" t="str">
        <f t="shared" si="2082"/>
        <v/>
      </c>
      <c r="B4435" s="150" t="str">
        <f>IF(ISNUMBER(A4435),INDEX('MetaTrader Import'!$H$13:$J$5893,TRUNC(((A4435-$A$39+1)-1)/3)+1,MOD((A4435-$A$39+1)-1,3)+1),"")</f>
        <v/>
      </c>
      <c r="C4435" s="43" t="str">
        <f t="shared" si="2083"/>
        <v/>
      </c>
      <c r="D4435" s="43" t="str">
        <f t="shared" ca="1" si="2073"/>
        <v/>
      </c>
      <c r="E4435" s="43" t="str">
        <f t="shared" si="2084"/>
        <v/>
      </c>
      <c r="F4435" s="43" t="str">
        <f t="shared" si="2085"/>
        <v/>
      </c>
      <c r="G4435" s="43" t="str">
        <f>IF(A4435&lt;&gt;"",IF(A4435&lt;Data!$G$11*0.25,$C$13/$G$32,IF(A4435&gt;Data!$G$11*0.25,$C$13,$C$13*10)),"")</f>
        <v/>
      </c>
      <c r="H4435" s="43" t="str">
        <f>IF(A4435&lt;&gt;"",IF(Data!$G$9="constant",$C$13,IF(Data!$G$9="squeeze",G4435,F4435)),"")</f>
        <v/>
      </c>
      <c r="I4435" s="38" t="str">
        <f ca="1">IF(ISNUMBER(A4435),NORMINV(RAND(),0,IF(AND(Data!$G$9="squeeze",A4435&lt;Data!$G$11*0.25),$H$32,1)*$C$30*$C$13)*($C$14*$C$12),"")</f>
        <v/>
      </c>
      <c r="J4435" s="42" t="str">
        <f ca="1">IFERROR(IF(Data!$C$6="Real",B4435,I4435+J4434+($C$14*$C$12)*(NORMINV(RAND(),$C$15,CHOOSE($G$13,$C$13,F4435,G4435)))),"")</f>
        <v/>
      </c>
      <c r="K4435" s="88" t="str">
        <f>IF(ISNUMBER(A4435), IF($G$16="fixed",$G$17,MIN(H4435*Data!$C$7*$C$16*0.5,$C$17*Data!$C$7))*$C$12,"")</f>
        <v/>
      </c>
      <c r="L4435" s="42" t="str">
        <f t="shared" ca="1" si="2100"/>
        <v/>
      </c>
      <c r="M4435" s="44" t="str">
        <f t="shared" ca="1" si="2101"/>
        <v/>
      </c>
      <c r="N4435" s="44" t="str">
        <f t="shared" ca="1" si="2102"/>
        <v/>
      </c>
      <c r="O4435" s="108" t="str">
        <f t="shared" si="2086"/>
        <v/>
      </c>
      <c r="P4435" s="102" t="str">
        <f t="shared" si="2087"/>
        <v/>
      </c>
      <c r="Q4435" s="102" t="str">
        <f t="shared" si="2088"/>
        <v/>
      </c>
      <c r="R4435" s="120" t="str">
        <f t="shared" si="2089"/>
        <v/>
      </c>
      <c r="S4435" s="54" t="str">
        <f t="shared" si="2090"/>
        <v/>
      </c>
      <c r="T4435" s="5" t="str">
        <f t="shared" si="2091"/>
        <v/>
      </c>
      <c r="U4435" s="152" t="str">
        <f t="shared" si="2074"/>
        <v/>
      </c>
      <c r="V4435" s="152" t="str">
        <f t="shared" si="2075"/>
        <v/>
      </c>
      <c r="W4435" s="153" t="str">
        <f t="shared" si="2076"/>
        <v/>
      </c>
      <c r="X4435" s="153" t="str">
        <f t="shared" si="2077"/>
        <v/>
      </c>
      <c r="Y4435" s="153" t="str">
        <f t="shared" si="2078"/>
        <v/>
      </c>
      <c r="Z4435" s="153" t="str">
        <f t="shared" si="2079"/>
        <v/>
      </c>
      <c r="AA4435" s="152" t="str">
        <f t="shared" si="2080"/>
        <v/>
      </c>
      <c r="AB4435" s="152" t="str">
        <f t="shared" si="2081"/>
        <v/>
      </c>
      <c r="AC4435" s="154" t="str">
        <f t="shared" si="2092"/>
        <v/>
      </c>
      <c r="AD4435" s="154" t="str">
        <f t="shared" si="2093"/>
        <v/>
      </c>
      <c r="AE4435" s="3" t="str">
        <f t="shared" si="2094"/>
        <v/>
      </c>
      <c r="AF4435" s="3" t="str">
        <f t="shared" si="2095"/>
        <v/>
      </c>
      <c r="AG4435" s="3" t="str">
        <f t="shared" si="2096"/>
        <v/>
      </c>
      <c r="AH4435" s="4" t="str">
        <f t="shared" si="2097"/>
        <v/>
      </c>
      <c r="AI4435" s="75" t="str">
        <f t="shared" si="2098"/>
        <v/>
      </c>
      <c r="AJ4435" s="75" t="str">
        <f t="shared" si="2099"/>
        <v/>
      </c>
    </row>
    <row r="4436" spans="1:36">
      <c r="A4436" s="41" t="str">
        <f t="shared" si="2082"/>
        <v/>
      </c>
      <c r="B4436" s="150" t="str">
        <f>IF(ISNUMBER(A4436),INDEX('MetaTrader Import'!$H$13:$J$5893,TRUNC(((A4436-$A$39+1)-1)/3)+1,MOD((A4436-$A$39+1)-1,3)+1),"")</f>
        <v/>
      </c>
      <c r="C4436" s="43" t="str">
        <f t="shared" si="2083"/>
        <v/>
      </c>
      <c r="D4436" s="43" t="str">
        <f t="shared" ca="1" si="2073"/>
        <v/>
      </c>
      <c r="E4436" s="43" t="str">
        <f t="shared" si="2084"/>
        <v/>
      </c>
      <c r="F4436" s="43" t="str">
        <f t="shared" si="2085"/>
        <v/>
      </c>
      <c r="G4436" s="43" t="str">
        <f>IF(A4436&lt;&gt;"",IF(A4436&lt;Data!$G$11*0.25,$C$13/$G$32,IF(A4436&gt;Data!$G$11*0.25,$C$13,$C$13*10)),"")</f>
        <v/>
      </c>
      <c r="H4436" s="43" t="str">
        <f>IF(A4436&lt;&gt;"",IF(Data!$G$9="constant",$C$13,IF(Data!$G$9="squeeze",G4436,F4436)),"")</f>
        <v/>
      </c>
      <c r="I4436" s="38" t="str">
        <f ca="1">IF(ISNUMBER(A4436),NORMINV(RAND(),0,IF(AND(Data!$G$9="squeeze",A4436&lt;Data!$G$11*0.25),$H$32,1)*$C$30*$C$13)*($C$14*$C$12),"")</f>
        <v/>
      </c>
      <c r="J4436" s="42" t="str">
        <f ca="1">IFERROR(IF(Data!$C$6="Real",B4436,I4436+J4435+($C$14*$C$12)*(NORMINV(RAND(),$C$15,CHOOSE($G$13,$C$13,F4436,G4436)))),"")</f>
        <v/>
      </c>
      <c r="K4436" s="88" t="str">
        <f>IF(ISNUMBER(A4436), IF($G$16="fixed",$G$17,MIN(H4436*Data!$C$7*$C$16*0.5,$C$17*Data!$C$7))*$C$12,"")</f>
        <v/>
      </c>
      <c r="L4436" s="42" t="str">
        <f t="shared" ca="1" si="2100"/>
        <v/>
      </c>
      <c r="M4436" s="44" t="str">
        <f t="shared" ca="1" si="2101"/>
        <v/>
      </c>
      <c r="N4436" s="44" t="str">
        <f t="shared" ca="1" si="2102"/>
        <v/>
      </c>
      <c r="O4436" s="108" t="str">
        <f t="shared" si="2086"/>
        <v/>
      </c>
      <c r="P4436" s="102" t="str">
        <f t="shared" si="2087"/>
        <v/>
      </c>
      <c r="Q4436" s="102" t="str">
        <f t="shared" si="2088"/>
        <v/>
      </c>
      <c r="R4436" s="120" t="str">
        <f t="shared" si="2089"/>
        <v/>
      </c>
      <c r="S4436" s="54" t="str">
        <f t="shared" si="2090"/>
        <v/>
      </c>
      <c r="T4436" s="5" t="str">
        <f t="shared" si="2091"/>
        <v/>
      </c>
      <c r="U4436" s="152" t="str">
        <f t="shared" si="2074"/>
        <v/>
      </c>
      <c r="V4436" s="152" t="str">
        <f t="shared" si="2075"/>
        <v/>
      </c>
      <c r="W4436" s="153" t="str">
        <f t="shared" si="2076"/>
        <v/>
      </c>
      <c r="X4436" s="153" t="str">
        <f t="shared" si="2077"/>
        <v/>
      </c>
      <c r="Y4436" s="153" t="str">
        <f t="shared" si="2078"/>
        <v/>
      </c>
      <c r="Z4436" s="153" t="str">
        <f t="shared" si="2079"/>
        <v/>
      </c>
      <c r="AA4436" s="152" t="str">
        <f t="shared" si="2080"/>
        <v/>
      </c>
      <c r="AB4436" s="152" t="str">
        <f t="shared" si="2081"/>
        <v/>
      </c>
      <c r="AC4436" s="154" t="str">
        <f t="shared" si="2092"/>
        <v/>
      </c>
      <c r="AD4436" s="154" t="str">
        <f t="shared" si="2093"/>
        <v/>
      </c>
      <c r="AE4436" s="3" t="str">
        <f t="shared" si="2094"/>
        <v/>
      </c>
      <c r="AF4436" s="3" t="str">
        <f t="shared" si="2095"/>
        <v/>
      </c>
      <c r="AG4436" s="3" t="str">
        <f t="shared" si="2096"/>
        <v/>
      </c>
      <c r="AH4436" s="4" t="str">
        <f t="shared" si="2097"/>
        <v/>
      </c>
      <c r="AI4436" s="75" t="str">
        <f t="shared" si="2098"/>
        <v/>
      </c>
      <c r="AJ4436" s="75" t="str">
        <f t="shared" si="2099"/>
        <v/>
      </c>
    </row>
    <row r="4437" spans="1:36">
      <c r="A4437" s="41" t="str">
        <f t="shared" si="2082"/>
        <v/>
      </c>
      <c r="B4437" s="150" t="str">
        <f>IF(ISNUMBER(A4437),INDEX('MetaTrader Import'!$H$13:$J$5893,TRUNC(((A4437-$A$39+1)-1)/3)+1,MOD((A4437-$A$39+1)-1,3)+1),"")</f>
        <v/>
      </c>
      <c r="C4437" s="43" t="str">
        <f t="shared" si="2083"/>
        <v/>
      </c>
      <c r="D4437" s="43" t="str">
        <f t="shared" ca="1" si="2073"/>
        <v/>
      </c>
      <c r="E4437" s="43" t="str">
        <f t="shared" si="2084"/>
        <v/>
      </c>
      <c r="F4437" s="43" t="str">
        <f t="shared" si="2085"/>
        <v/>
      </c>
      <c r="G4437" s="43" t="str">
        <f>IF(A4437&lt;&gt;"",IF(A4437&lt;Data!$G$11*0.25,$C$13/$G$32,IF(A4437&gt;Data!$G$11*0.25,$C$13,$C$13*10)),"")</f>
        <v/>
      </c>
      <c r="H4437" s="43" t="str">
        <f>IF(A4437&lt;&gt;"",IF(Data!$G$9="constant",$C$13,IF(Data!$G$9="squeeze",G4437,F4437)),"")</f>
        <v/>
      </c>
      <c r="I4437" s="38" t="str">
        <f ca="1">IF(ISNUMBER(A4437),NORMINV(RAND(),0,IF(AND(Data!$G$9="squeeze",A4437&lt;Data!$G$11*0.25),$H$32,1)*$C$30*$C$13)*($C$14*$C$12),"")</f>
        <v/>
      </c>
      <c r="J4437" s="42" t="str">
        <f ca="1">IFERROR(IF(Data!$C$6="Real",B4437,I4437+J4436+($C$14*$C$12)*(NORMINV(RAND(),$C$15,CHOOSE($G$13,$C$13,F4437,G4437)))),"")</f>
        <v/>
      </c>
      <c r="K4437" s="88" t="str">
        <f>IF(ISNUMBER(A4437), IF($G$16="fixed",$G$17,MIN(H4437*Data!$C$7*$C$16*0.5,$C$17*Data!$C$7))*$C$12,"")</f>
        <v/>
      </c>
      <c r="L4437" s="42" t="str">
        <f t="shared" ca="1" si="2100"/>
        <v/>
      </c>
      <c r="M4437" s="44" t="str">
        <f t="shared" ca="1" si="2101"/>
        <v/>
      </c>
      <c r="N4437" s="44" t="str">
        <f t="shared" ca="1" si="2102"/>
        <v/>
      </c>
      <c r="O4437" s="108" t="str">
        <f t="shared" si="2086"/>
        <v/>
      </c>
      <c r="P4437" s="102" t="str">
        <f t="shared" si="2087"/>
        <v/>
      </c>
      <c r="Q4437" s="102" t="str">
        <f t="shared" si="2088"/>
        <v/>
      </c>
      <c r="R4437" s="120" t="str">
        <f t="shared" si="2089"/>
        <v/>
      </c>
      <c r="S4437" s="54" t="str">
        <f t="shared" si="2090"/>
        <v/>
      </c>
      <c r="T4437" s="5" t="str">
        <f t="shared" si="2091"/>
        <v/>
      </c>
      <c r="U4437" s="152" t="str">
        <f t="shared" si="2074"/>
        <v/>
      </c>
      <c r="V4437" s="152" t="str">
        <f t="shared" si="2075"/>
        <v/>
      </c>
      <c r="W4437" s="153" t="str">
        <f t="shared" si="2076"/>
        <v/>
      </c>
      <c r="X4437" s="153" t="str">
        <f t="shared" si="2077"/>
        <v/>
      </c>
      <c r="Y4437" s="153" t="str">
        <f t="shared" si="2078"/>
        <v/>
      </c>
      <c r="Z4437" s="153" t="str">
        <f t="shared" si="2079"/>
        <v/>
      </c>
      <c r="AA4437" s="152" t="str">
        <f t="shared" si="2080"/>
        <v/>
      </c>
      <c r="AB4437" s="152" t="str">
        <f t="shared" si="2081"/>
        <v/>
      </c>
      <c r="AC4437" s="154" t="str">
        <f t="shared" si="2092"/>
        <v/>
      </c>
      <c r="AD4437" s="154" t="str">
        <f t="shared" si="2093"/>
        <v/>
      </c>
      <c r="AE4437" s="3" t="str">
        <f t="shared" si="2094"/>
        <v/>
      </c>
      <c r="AF4437" s="3" t="str">
        <f t="shared" si="2095"/>
        <v/>
      </c>
      <c r="AG4437" s="3" t="str">
        <f t="shared" si="2096"/>
        <v/>
      </c>
      <c r="AH4437" s="4" t="str">
        <f t="shared" si="2097"/>
        <v/>
      </c>
      <c r="AI4437" s="75" t="str">
        <f t="shared" si="2098"/>
        <v/>
      </c>
      <c r="AJ4437" s="75" t="str">
        <f t="shared" si="2099"/>
        <v/>
      </c>
    </row>
    <row r="4438" spans="1:36">
      <c r="A4438" s="41" t="str">
        <f t="shared" si="2082"/>
        <v/>
      </c>
      <c r="B4438" s="150" t="str">
        <f>IF(ISNUMBER(A4438),INDEX('MetaTrader Import'!$H$13:$J$5893,TRUNC(((A4438-$A$39+1)-1)/3)+1,MOD((A4438-$A$39+1)-1,3)+1),"")</f>
        <v/>
      </c>
      <c r="C4438" s="43" t="str">
        <f t="shared" si="2083"/>
        <v/>
      </c>
      <c r="D4438" s="43" t="str">
        <f t="shared" ca="1" si="2073"/>
        <v/>
      </c>
      <c r="E4438" s="43" t="str">
        <f t="shared" si="2084"/>
        <v/>
      </c>
      <c r="F4438" s="43" t="str">
        <f t="shared" si="2085"/>
        <v/>
      </c>
      <c r="G4438" s="43" t="str">
        <f>IF(A4438&lt;&gt;"",IF(A4438&lt;Data!$G$11*0.25,$C$13/$G$32,IF(A4438&gt;Data!$G$11*0.25,$C$13,$C$13*10)),"")</f>
        <v/>
      </c>
      <c r="H4438" s="43" t="str">
        <f>IF(A4438&lt;&gt;"",IF(Data!$G$9="constant",$C$13,IF(Data!$G$9="squeeze",G4438,F4438)),"")</f>
        <v/>
      </c>
      <c r="I4438" s="38" t="str">
        <f ca="1">IF(ISNUMBER(A4438),NORMINV(RAND(),0,IF(AND(Data!$G$9="squeeze",A4438&lt;Data!$G$11*0.25),$H$32,1)*$C$30*$C$13)*($C$14*$C$12),"")</f>
        <v/>
      </c>
      <c r="J4438" s="42" t="str">
        <f ca="1">IFERROR(IF(Data!$C$6="Real",B4438,I4438+J4437+($C$14*$C$12)*(NORMINV(RAND(),$C$15,CHOOSE($G$13,$C$13,F4438,G4438)))),"")</f>
        <v/>
      </c>
      <c r="K4438" s="88" t="str">
        <f>IF(ISNUMBER(A4438), IF($G$16="fixed",$G$17,MIN(H4438*Data!$C$7*$C$16*0.5,$C$17*Data!$C$7))*$C$12,"")</f>
        <v/>
      </c>
      <c r="L4438" s="42" t="str">
        <f t="shared" ca="1" si="2100"/>
        <v/>
      </c>
      <c r="M4438" s="44" t="str">
        <f t="shared" ca="1" si="2101"/>
        <v/>
      </c>
      <c r="N4438" s="44" t="str">
        <f t="shared" ca="1" si="2102"/>
        <v/>
      </c>
      <c r="O4438" s="108" t="str">
        <f t="shared" si="2086"/>
        <v/>
      </c>
      <c r="P4438" s="102" t="str">
        <f t="shared" si="2087"/>
        <v/>
      </c>
      <c r="Q4438" s="102" t="str">
        <f t="shared" si="2088"/>
        <v/>
      </c>
      <c r="R4438" s="120" t="str">
        <f t="shared" si="2089"/>
        <v/>
      </c>
      <c r="S4438" s="54" t="str">
        <f t="shared" si="2090"/>
        <v/>
      </c>
      <c r="T4438" s="5" t="str">
        <f t="shared" si="2091"/>
        <v/>
      </c>
      <c r="U4438" s="152" t="str">
        <f t="shared" si="2074"/>
        <v/>
      </c>
      <c r="V4438" s="152" t="str">
        <f t="shared" si="2075"/>
        <v/>
      </c>
      <c r="W4438" s="153" t="str">
        <f t="shared" si="2076"/>
        <v/>
      </c>
      <c r="X4438" s="153" t="str">
        <f t="shared" si="2077"/>
        <v/>
      </c>
      <c r="Y4438" s="153" t="str">
        <f t="shared" si="2078"/>
        <v/>
      </c>
      <c r="Z4438" s="153" t="str">
        <f t="shared" si="2079"/>
        <v/>
      </c>
      <c r="AA4438" s="152" t="str">
        <f t="shared" si="2080"/>
        <v/>
      </c>
      <c r="AB4438" s="152" t="str">
        <f t="shared" si="2081"/>
        <v/>
      </c>
      <c r="AC4438" s="154" t="str">
        <f t="shared" si="2092"/>
        <v/>
      </c>
      <c r="AD4438" s="154" t="str">
        <f t="shared" si="2093"/>
        <v/>
      </c>
      <c r="AE4438" s="3" t="str">
        <f t="shared" si="2094"/>
        <v/>
      </c>
      <c r="AF4438" s="3" t="str">
        <f t="shared" si="2095"/>
        <v/>
      </c>
      <c r="AG4438" s="3" t="str">
        <f t="shared" si="2096"/>
        <v/>
      </c>
      <c r="AH4438" s="4" t="str">
        <f t="shared" si="2097"/>
        <v/>
      </c>
      <c r="AI4438" s="75" t="str">
        <f t="shared" si="2098"/>
        <v/>
      </c>
      <c r="AJ4438" s="75" t="str">
        <f t="shared" si="2099"/>
        <v/>
      </c>
    </row>
    <row r="4439" spans="1:36">
      <c r="A4439" s="41" t="str">
        <f t="shared" si="2082"/>
        <v/>
      </c>
      <c r="B4439" s="150" t="str">
        <f>IF(ISNUMBER(A4439),INDEX('MetaTrader Import'!$H$13:$J$5893,TRUNC(((A4439-$A$39+1)-1)/3)+1,MOD((A4439-$A$39+1)-1,3)+1),"")</f>
        <v/>
      </c>
      <c r="C4439" s="43" t="str">
        <f t="shared" si="2083"/>
        <v/>
      </c>
      <c r="D4439" s="43" t="str">
        <f t="shared" ca="1" si="2073"/>
        <v/>
      </c>
      <c r="E4439" s="43" t="str">
        <f t="shared" si="2084"/>
        <v/>
      </c>
      <c r="F4439" s="43" t="str">
        <f t="shared" si="2085"/>
        <v/>
      </c>
      <c r="G4439" s="43" t="str">
        <f>IF(A4439&lt;&gt;"",IF(A4439&lt;Data!$G$11*0.25,$C$13/$G$32,IF(A4439&gt;Data!$G$11*0.25,$C$13,$C$13*10)),"")</f>
        <v/>
      </c>
      <c r="H4439" s="43" t="str">
        <f>IF(A4439&lt;&gt;"",IF(Data!$G$9="constant",$C$13,IF(Data!$G$9="squeeze",G4439,F4439)),"")</f>
        <v/>
      </c>
      <c r="I4439" s="38" t="str">
        <f ca="1">IF(ISNUMBER(A4439),NORMINV(RAND(),0,IF(AND(Data!$G$9="squeeze",A4439&lt;Data!$G$11*0.25),$H$32,1)*$C$30*$C$13)*($C$14*$C$12),"")</f>
        <v/>
      </c>
      <c r="J4439" s="42" t="str">
        <f ca="1">IFERROR(IF(Data!$C$6="Real",B4439,I4439+J4438+($C$14*$C$12)*(NORMINV(RAND(),$C$15,CHOOSE($G$13,$C$13,F4439,G4439)))),"")</f>
        <v/>
      </c>
      <c r="K4439" s="88" t="str">
        <f>IF(ISNUMBER(A4439), IF($G$16="fixed",$G$17,MIN(H4439*Data!$C$7*$C$16*0.5,$C$17*Data!$C$7))*$C$12,"")</f>
        <v/>
      </c>
      <c r="L4439" s="42" t="str">
        <f t="shared" ca="1" si="2100"/>
        <v/>
      </c>
      <c r="M4439" s="44" t="str">
        <f t="shared" ca="1" si="2101"/>
        <v/>
      </c>
      <c r="N4439" s="44" t="str">
        <f t="shared" ca="1" si="2102"/>
        <v/>
      </c>
      <c r="O4439" s="108" t="str">
        <f t="shared" si="2086"/>
        <v/>
      </c>
      <c r="P4439" s="102" t="str">
        <f t="shared" si="2087"/>
        <v/>
      </c>
      <c r="Q4439" s="102" t="str">
        <f t="shared" si="2088"/>
        <v/>
      </c>
      <c r="R4439" s="120" t="str">
        <f t="shared" si="2089"/>
        <v/>
      </c>
      <c r="S4439" s="54" t="str">
        <f t="shared" si="2090"/>
        <v/>
      </c>
      <c r="T4439" s="5" t="str">
        <f t="shared" si="2091"/>
        <v/>
      </c>
      <c r="U4439" s="152" t="str">
        <f t="shared" si="2074"/>
        <v/>
      </c>
      <c r="V4439" s="152" t="str">
        <f t="shared" si="2075"/>
        <v/>
      </c>
      <c r="W4439" s="153" t="str">
        <f t="shared" si="2076"/>
        <v/>
      </c>
      <c r="X4439" s="153" t="str">
        <f t="shared" si="2077"/>
        <v/>
      </c>
      <c r="Y4439" s="153" t="str">
        <f t="shared" si="2078"/>
        <v/>
      </c>
      <c r="Z4439" s="153" t="str">
        <f t="shared" si="2079"/>
        <v/>
      </c>
      <c r="AA4439" s="152" t="str">
        <f t="shared" si="2080"/>
        <v/>
      </c>
      <c r="AB4439" s="152" t="str">
        <f t="shared" si="2081"/>
        <v/>
      </c>
      <c r="AC4439" s="154" t="str">
        <f t="shared" si="2092"/>
        <v/>
      </c>
      <c r="AD4439" s="154" t="str">
        <f t="shared" si="2093"/>
        <v/>
      </c>
      <c r="AE4439" s="3" t="str">
        <f t="shared" si="2094"/>
        <v/>
      </c>
      <c r="AF4439" s="3" t="str">
        <f t="shared" si="2095"/>
        <v/>
      </c>
      <c r="AG4439" s="3" t="str">
        <f t="shared" si="2096"/>
        <v/>
      </c>
      <c r="AH4439" s="4" t="str">
        <f t="shared" si="2097"/>
        <v/>
      </c>
      <c r="AI4439" s="75" t="str">
        <f t="shared" si="2098"/>
        <v/>
      </c>
      <c r="AJ4439" s="75" t="str">
        <f t="shared" si="2099"/>
        <v/>
      </c>
    </row>
    <row r="4440" spans="1:36">
      <c r="A4440" s="41" t="str">
        <f t="shared" si="2082"/>
        <v/>
      </c>
      <c r="B4440" s="150" t="str">
        <f>IF(ISNUMBER(A4440),INDEX('MetaTrader Import'!$H$13:$J$5893,TRUNC(((A4440-$A$39+1)-1)/3)+1,MOD((A4440-$A$39+1)-1,3)+1),"")</f>
        <v/>
      </c>
      <c r="C4440" s="43" t="str">
        <f t="shared" si="2083"/>
        <v/>
      </c>
      <c r="D4440" s="43" t="str">
        <f t="shared" ca="1" si="2073"/>
        <v/>
      </c>
      <c r="E4440" s="43" t="str">
        <f t="shared" si="2084"/>
        <v/>
      </c>
      <c r="F4440" s="43" t="str">
        <f t="shared" si="2085"/>
        <v/>
      </c>
      <c r="G4440" s="43" t="str">
        <f>IF(A4440&lt;&gt;"",IF(A4440&lt;Data!$G$11*0.25,$C$13/$G$32,IF(A4440&gt;Data!$G$11*0.25,$C$13,$C$13*10)),"")</f>
        <v/>
      </c>
      <c r="H4440" s="43" t="str">
        <f>IF(A4440&lt;&gt;"",IF(Data!$G$9="constant",$C$13,IF(Data!$G$9="squeeze",G4440,F4440)),"")</f>
        <v/>
      </c>
      <c r="I4440" s="38" t="str">
        <f ca="1">IF(ISNUMBER(A4440),NORMINV(RAND(),0,IF(AND(Data!$G$9="squeeze",A4440&lt;Data!$G$11*0.25),$H$32,1)*$C$30*$C$13)*($C$14*$C$12),"")</f>
        <v/>
      </c>
      <c r="J4440" s="42" t="str">
        <f ca="1">IFERROR(IF(Data!$C$6="Real",B4440,I4440+J4439+($C$14*$C$12)*(NORMINV(RAND(),$C$15,CHOOSE($G$13,$C$13,F4440,G4440)))),"")</f>
        <v/>
      </c>
      <c r="K4440" s="88" t="str">
        <f>IF(ISNUMBER(A4440), IF($G$16="fixed",$G$17,MIN(H4440*Data!$C$7*$C$16*0.5,$C$17*Data!$C$7))*$C$12,"")</f>
        <v/>
      </c>
      <c r="L4440" s="42" t="str">
        <f t="shared" ca="1" si="2100"/>
        <v/>
      </c>
      <c r="M4440" s="44" t="str">
        <f t="shared" ca="1" si="2101"/>
        <v/>
      </c>
      <c r="N4440" s="44" t="str">
        <f t="shared" ca="1" si="2102"/>
        <v/>
      </c>
      <c r="O4440" s="108" t="str">
        <f t="shared" si="2086"/>
        <v/>
      </c>
      <c r="P4440" s="102" t="str">
        <f t="shared" si="2087"/>
        <v/>
      </c>
      <c r="Q4440" s="102" t="str">
        <f t="shared" si="2088"/>
        <v/>
      </c>
      <c r="R4440" s="120" t="str">
        <f t="shared" si="2089"/>
        <v/>
      </c>
      <c r="S4440" s="54" t="str">
        <f t="shared" si="2090"/>
        <v/>
      </c>
      <c r="T4440" s="5" t="str">
        <f t="shared" si="2091"/>
        <v/>
      </c>
      <c r="U4440" s="152" t="str">
        <f t="shared" si="2074"/>
        <v/>
      </c>
      <c r="V4440" s="152" t="str">
        <f t="shared" si="2075"/>
        <v/>
      </c>
      <c r="W4440" s="153" t="str">
        <f t="shared" si="2076"/>
        <v/>
      </c>
      <c r="X4440" s="153" t="str">
        <f t="shared" si="2077"/>
        <v/>
      </c>
      <c r="Y4440" s="153" t="str">
        <f t="shared" si="2078"/>
        <v/>
      </c>
      <c r="Z4440" s="153" t="str">
        <f t="shared" si="2079"/>
        <v/>
      </c>
      <c r="AA4440" s="152" t="str">
        <f t="shared" si="2080"/>
        <v/>
      </c>
      <c r="AB4440" s="152" t="str">
        <f t="shared" si="2081"/>
        <v/>
      </c>
      <c r="AC4440" s="154" t="str">
        <f t="shared" si="2092"/>
        <v/>
      </c>
      <c r="AD4440" s="154" t="str">
        <f t="shared" si="2093"/>
        <v/>
      </c>
      <c r="AE4440" s="3" t="str">
        <f t="shared" si="2094"/>
        <v/>
      </c>
      <c r="AF4440" s="3" t="str">
        <f t="shared" si="2095"/>
        <v/>
      </c>
      <c r="AG4440" s="3" t="str">
        <f t="shared" si="2096"/>
        <v/>
      </c>
      <c r="AH4440" s="4" t="str">
        <f t="shared" si="2097"/>
        <v/>
      </c>
      <c r="AI4440" s="75" t="str">
        <f t="shared" si="2098"/>
        <v/>
      </c>
      <c r="AJ4440" s="75" t="str">
        <f t="shared" si="2099"/>
        <v/>
      </c>
    </row>
    <row r="4441" spans="1:36">
      <c r="A4441" s="41" t="str">
        <f t="shared" si="2082"/>
        <v/>
      </c>
      <c r="B4441" s="150" t="str">
        <f>IF(ISNUMBER(A4441),INDEX('MetaTrader Import'!$H$13:$J$5893,TRUNC(((A4441-$A$39+1)-1)/3)+1,MOD((A4441-$A$39+1)-1,3)+1),"")</f>
        <v/>
      </c>
      <c r="C4441" s="43" t="str">
        <f t="shared" si="2083"/>
        <v/>
      </c>
      <c r="D4441" s="43" t="str">
        <f t="shared" ca="1" si="2073"/>
        <v/>
      </c>
      <c r="E4441" s="43" t="str">
        <f t="shared" si="2084"/>
        <v/>
      </c>
      <c r="F4441" s="43" t="str">
        <f t="shared" si="2085"/>
        <v/>
      </c>
      <c r="G4441" s="43" t="str">
        <f>IF(A4441&lt;&gt;"",IF(A4441&lt;Data!$G$11*0.25,$C$13/$G$32,IF(A4441&gt;Data!$G$11*0.25,$C$13,$C$13*10)),"")</f>
        <v/>
      </c>
      <c r="H4441" s="43" t="str">
        <f>IF(A4441&lt;&gt;"",IF(Data!$G$9="constant",$C$13,IF(Data!$G$9="squeeze",G4441,F4441)),"")</f>
        <v/>
      </c>
      <c r="I4441" s="38" t="str">
        <f ca="1">IF(ISNUMBER(A4441),NORMINV(RAND(),0,IF(AND(Data!$G$9="squeeze",A4441&lt;Data!$G$11*0.25),$H$32,1)*$C$30*$C$13)*($C$14*$C$12),"")</f>
        <v/>
      </c>
      <c r="J4441" s="42" t="str">
        <f ca="1">IFERROR(IF(Data!$C$6="Real",B4441,I4441+J4440+($C$14*$C$12)*(NORMINV(RAND(),$C$15,CHOOSE($G$13,$C$13,F4441,G4441)))),"")</f>
        <v/>
      </c>
      <c r="K4441" s="88" t="str">
        <f>IF(ISNUMBER(A4441), IF($G$16="fixed",$G$17,MIN(H4441*Data!$C$7*$C$16*0.5,$C$17*Data!$C$7))*$C$12,"")</f>
        <v/>
      </c>
      <c r="L4441" s="42" t="str">
        <f t="shared" ca="1" si="2100"/>
        <v/>
      </c>
      <c r="M4441" s="44" t="str">
        <f t="shared" ca="1" si="2101"/>
        <v/>
      </c>
      <c r="N4441" s="44" t="str">
        <f t="shared" ca="1" si="2102"/>
        <v/>
      </c>
      <c r="O4441" s="108" t="str">
        <f t="shared" si="2086"/>
        <v/>
      </c>
      <c r="P4441" s="102" t="str">
        <f t="shared" si="2087"/>
        <v/>
      </c>
      <c r="Q4441" s="102" t="str">
        <f t="shared" si="2088"/>
        <v/>
      </c>
      <c r="R4441" s="120" t="str">
        <f t="shared" si="2089"/>
        <v/>
      </c>
      <c r="S4441" s="54" t="str">
        <f t="shared" si="2090"/>
        <v/>
      </c>
      <c r="T4441" s="5" t="str">
        <f t="shared" si="2091"/>
        <v/>
      </c>
      <c r="U4441" s="152" t="str">
        <f t="shared" si="2074"/>
        <v/>
      </c>
      <c r="V4441" s="152" t="str">
        <f t="shared" si="2075"/>
        <v/>
      </c>
      <c r="W4441" s="153" t="str">
        <f t="shared" si="2076"/>
        <v/>
      </c>
      <c r="X4441" s="153" t="str">
        <f t="shared" si="2077"/>
        <v/>
      </c>
      <c r="Y4441" s="153" t="str">
        <f t="shared" si="2078"/>
        <v/>
      </c>
      <c r="Z4441" s="153" t="str">
        <f t="shared" si="2079"/>
        <v/>
      </c>
      <c r="AA4441" s="152" t="str">
        <f t="shared" si="2080"/>
        <v/>
      </c>
      <c r="AB4441" s="152" t="str">
        <f t="shared" si="2081"/>
        <v/>
      </c>
      <c r="AC4441" s="154" t="str">
        <f t="shared" si="2092"/>
        <v/>
      </c>
      <c r="AD4441" s="154" t="str">
        <f t="shared" si="2093"/>
        <v/>
      </c>
      <c r="AE4441" s="3" t="str">
        <f t="shared" si="2094"/>
        <v/>
      </c>
      <c r="AF4441" s="3" t="str">
        <f t="shared" si="2095"/>
        <v/>
      </c>
      <c r="AG4441" s="3" t="str">
        <f t="shared" si="2096"/>
        <v/>
      </c>
      <c r="AH4441" s="4" t="str">
        <f t="shared" si="2097"/>
        <v/>
      </c>
      <c r="AI4441" s="75" t="str">
        <f t="shared" si="2098"/>
        <v/>
      </c>
      <c r="AJ4441" s="75" t="str">
        <f t="shared" si="2099"/>
        <v/>
      </c>
    </row>
    <row r="4442" spans="1:36">
      <c r="A4442" s="41" t="str">
        <f t="shared" si="2082"/>
        <v/>
      </c>
      <c r="B4442" s="150" t="str">
        <f>IF(ISNUMBER(A4442),INDEX('MetaTrader Import'!$H$13:$J$5893,TRUNC(((A4442-$A$39+1)-1)/3)+1,MOD((A4442-$A$39+1)-1,3)+1),"")</f>
        <v/>
      </c>
      <c r="C4442" s="43" t="str">
        <f t="shared" si="2083"/>
        <v/>
      </c>
      <c r="D4442" s="43" t="str">
        <f t="shared" ca="1" si="2073"/>
        <v/>
      </c>
      <c r="E4442" s="43" t="str">
        <f t="shared" si="2084"/>
        <v/>
      </c>
      <c r="F4442" s="43" t="str">
        <f t="shared" si="2085"/>
        <v/>
      </c>
      <c r="G4442" s="43" t="str">
        <f>IF(A4442&lt;&gt;"",IF(A4442&lt;Data!$G$11*0.25,$C$13/$G$32,IF(A4442&gt;Data!$G$11*0.25,$C$13,$C$13*10)),"")</f>
        <v/>
      </c>
      <c r="H4442" s="43" t="str">
        <f>IF(A4442&lt;&gt;"",IF(Data!$G$9="constant",$C$13,IF(Data!$G$9="squeeze",G4442,F4442)),"")</f>
        <v/>
      </c>
      <c r="I4442" s="38" t="str">
        <f ca="1">IF(ISNUMBER(A4442),NORMINV(RAND(),0,IF(AND(Data!$G$9="squeeze",A4442&lt;Data!$G$11*0.25),$H$32,1)*$C$30*$C$13)*($C$14*$C$12),"")</f>
        <v/>
      </c>
      <c r="J4442" s="42" t="str">
        <f ca="1">IFERROR(IF(Data!$C$6="Real",B4442,I4442+J4441+($C$14*$C$12)*(NORMINV(RAND(),$C$15,CHOOSE($G$13,$C$13,F4442,G4442)))),"")</f>
        <v/>
      </c>
      <c r="K4442" s="88" t="str">
        <f>IF(ISNUMBER(A4442), IF($G$16="fixed",$G$17,MIN(H4442*Data!$C$7*$C$16*0.5,$C$17*Data!$C$7))*$C$12,"")</f>
        <v/>
      </c>
      <c r="L4442" s="42" t="str">
        <f t="shared" ca="1" si="2100"/>
        <v/>
      </c>
      <c r="M4442" s="44" t="str">
        <f t="shared" ca="1" si="2101"/>
        <v/>
      </c>
      <c r="N4442" s="44" t="str">
        <f t="shared" ca="1" si="2102"/>
        <v/>
      </c>
      <c r="O4442" s="108" t="str">
        <f t="shared" si="2086"/>
        <v/>
      </c>
      <c r="P4442" s="102" t="str">
        <f t="shared" si="2087"/>
        <v/>
      </c>
      <c r="Q4442" s="102" t="str">
        <f t="shared" si="2088"/>
        <v/>
      </c>
      <c r="R4442" s="120" t="str">
        <f t="shared" si="2089"/>
        <v/>
      </c>
      <c r="S4442" s="54" t="str">
        <f t="shared" si="2090"/>
        <v/>
      </c>
      <c r="T4442" s="5" t="str">
        <f t="shared" si="2091"/>
        <v/>
      </c>
      <c r="U4442" s="152" t="str">
        <f t="shared" si="2074"/>
        <v/>
      </c>
      <c r="V4442" s="152" t="str">
        <f t="shared" si="2075"/>
        <v/>
      </c>
      <c r="W4442" s="153" t="str">
        <f t="shared" si="2076"/>
        <v/>
      </c>
      <c r="X4442" s="153" t="str">
        <f t="shared" si="2077"/>
        <v/>
      </c>
      <c r="Y4442" s="153" t="str">
        <f t="shared" si="2078"/>
        <v/>
      </c>
      <c r="Z4442" s="153" t="str">
        <f t="shared" si="2079"/>
        <v/>
      </c>
      <c r="AA4442" s="152" t="str">
        <f t="shared" si="2080"/>
        <v/>
      </c>
      <c r="AB4442" s="152" t="str">
        <f t="shared" si="2081"/>
        <v/>
      </c>
      <c r="AC4442" s="154" t="str">
        <f t="shared" si="2092"/>
        <v/>
      </c>
      <c r="AD4442" s="154" t="str">
        <f t="shared" si="2093"/>
        <v/>
      </c>
      <c r="AE4442" s="3" t="str">
        <f t="shared" si="2094"/>
        <v/>
      </c>
      <c r="AF4442" s="3" t="str">
        <f t="shared" si="2095"/>
        <v/>
      </c>
      <c r="AG4442" s="3" t="str">
        <f t="shared" si="2096"/>
        <v/>
      </c>
      <c r="AH4442" s="4" t="str">
        <f t="shared" si="2097"/>
        <v/>
      </c>
      <c r="AI4442" s="75" t="str">
        <f t="shared" si="2098"/>
        <v/>
      </c>
      <c r="AJ4442" s="75" t="str">
        <f t="shared" si="2099"/>
        <v/>
      </c>
    </row>
    <row r="4443" spans="1:36">
      <c r="A4443" s="41" t="str">
        <f t="shared" si="2082"/>
        <v/>
      </c>
      <c r="B4443" s="150" t="str">
        <f>IF(ISNUMBER(A4443),INDEX('MetaTrader Import'!$H$13:$J$5893,TRUNC(((A4443-$A$39+1)-1)/3)+1,MOD((A4443-$A$39+1)-1,3)+1),"")</f>
        <v/>
      </c>
      <c r="C4443" s="43" t="str">
        <f t="shared" si="2083"/>
        <v/>
      </c>
      <c r="D4443" s="43" t="str">
        <f t="shared" ca="1" si="2073"/>
        <v/>
      </c>
      <c r="E4443" s="43" t="str">
        <f t="shared" si="2084"/>
        <v/>
      </c>
      <c r="F4443" s="43" t="str">
        <f t="shared" si="2085"/>
        <v/>
      </c>
      <c r="G4443" s="43" t="str">
        <f>IF(A4443&lt;&gt;"",IF(A4443&lt;Data!$G$11*0.25,$C$13/$G$32,IF(A4443&gt;Data!$G$11*0.25,$C$13,$C$13*10)),"")</f>
        <v/>
      </c>
      <c r="H4443" s="43" t="str">
        <f>IF(A4443&lt;&gt;"",IF(Data!$G$9="constant",$C$13,IF(Data!$G$9="squeeze",G4443,F4443)),"")</f>
        <v/>
      </c>
      <c r="I4443" s="38" t="str">
        <f ca="1">IF(ISNUMBER(A4443),NORMINV(RAND(),0,IF(AND(Data!$G$9="squeeze",A4443&lt;Data!$G$11*0.25),$H$32,1)*$C$30*$C$13)*($C$14*$C$12),"")</f>
        <v/>
      </c>
      <c r="J4443" s="42" t="str">
        <f ca="1">IFERROR(IF(Data!$C$6="Real",B4443,I4443+J4442+($C$14*$C$12)*(NORMINV(RAND(),$C$15,CHOOSE($G$13,$C$13,F4443,G4443)))),"")</f>
        <v/>
      </c>
      <c r="K4443" s="88" t="str">
        <f>IF(ISNUMBER(A4443), IF($G$16="fixed",$G$17,MIN(H4443*Data!$C$7*$C$16*0.5,$C$17*Data!$C$7))*$C$12,"")</f>
        <v/>
      </c>
      <c r="L4443" s="42" t="str">
        <f t="shared" ca="1" si="2100"/>
        <v/>
      </c>
      <c r="M4443" s="44" t="str">
        <f t="shared" ca="1" si="2101"/>
        <v/>
      </c>
      <c r="N4443" s="44" t="str">
        <f t="shared" ca="1" si="2102"/>
        <v/>
      </c>
      <c r="O4443" s="108" t="str">
        <f t="shared" si="2086"/>
        <v/>
      </c>
      <c r="P4443" s="102" t="str">
        <f t="shared" si="2087"/>
        <v/>
      </c>
      <c r="Q4443" s="102" t="str">
        <f t="shared" si="2088"/>
        <v/>
      </c>
      <c r="R4443" s="120" t="str">
        <f t="shared" si="2089"/>
        <v/>
      </c>
      <c r="S4443" s="54" t="str">
        <f t="shared" si="2090"/>
        <v/>
      </c>
      <c r="T4443" s="5" t="str">
        <f t="shared" si="2091"/>
        <v/>
      </c>
      <c r="U4443" s="152" t="str">
        <f t="shared" si="2074"/>
        <v/>
      </c>
      <c r="V4443" s="152" t="str">
        <f t="shared" si="2075"/>
        <v/>
      </c>
      <c r="W4443" s="153" t="str">
        <f t="shared" si="2076"/>
        <v/>
      </c>
      <c r="X4443" s="153" t="str">
        <f t="shared" si="2077"/>
        <v/>
      </c>
      <c r="Y4443" s="153" t="str">
        <f t="shared" si="2078"/>
        <v/>
      </c>
      <c r="Z4443" s="153" t="str">
        <f t="shared" si="2079"/>
        <v/>
      </c>
      <c r="AA4443" s="152" t="str">
        <f t="shared" si="2080"/>
        <v/>
      </c>
      <c r="AB4443" s="152" t="str">
        <f t="shared" si="2081"/>
        <v/>
      </c>
      <c r="AC4443" s="154" t="str">
        <f t="shared" si="2092"/>
        <v/>
      </c>
      <c r="AD4443" s="154" t="str">
        <f t="shared" si="2093"/>
        <v/>
      </c>
      <c r="AE4443" s="3" t="str">
        <f t="shared" si="2094"/>
        <v/>
      </c>
      <c r="AF4443" s="3" t="str">
        <f t="shared" si="2095"/>
        <v/>
      </c>
      <c r="AG4443" s="3" t="str">
        <f t="shared" si="2096"/>
        <v/>
      </c>
      <c r="AH4443" s="4" t="str">
        <f t="shared" si="2097"/>
        <v/>
      </c>
      <c r="AI4443" s="75" t="str">
        <f t="shared" si="2098"/>
        <v/>
      </c>
      <c r="AJ4443" s="75" t="str">
        <f t="shared" si="2099"/>
        <v/>
      </c>
    </row>
    <row r="4444" spans="1:36">
      <c r="A4444" s="41" t="str">
        <f t="shared" si="2082"/>
        <v/>
      </c>
      <c r="B4444" s="150" t="str">
        <f>IF(ISNUMBER(A4444),INDEX('MetaTrader Import'!$H$13:$J$5893,TRUNC(((A4444-$A$39+1)-1)/3)+1,MOD((A4444-$A$39+1)-1,3)+1),"")</f>
        <v/>
      </c>
      <c r="C4444" s="43" t="str">
        <f t="shared" si="2083"/>
        <v/>
      </c>
      <c r="D4444" s="43" t="str">
        <f t="shared" ca="1" si="2073"/>
        <v/>
      </c>
      <c r="E4444" s="43" t="str">
        <f t="shared" si="2084"/>
        <v/>
      </c>
      <c r="F4444" s="43" t="str">
        <f t="shared" si="2085"/>
        <v/>
      </c>
      <c r="G4444" s="43" t="str">
        <f>IF(A4444&lt;&gt;"",IF(A4444&lt;Data!$G$11*0.25,$C$13/$G$32,IF(A4444&gt;Data!$G$11*0.25,$C$13,$C$13*10)),"")</f>
        <v/>
      </c>
      <c r="H4444" s="43" t="str">
        <f>IF(A4444&lt;&gt;"",IF(Data!$G$9="constant",$C$13,IF(Data!$G$9="squeeze",G4444,F4444)),"")</f>
        <v/>
      </c>
      <c r="I4444" s="38" t="str">
        <f ca="1">IF(ISNUMBER(A4444),NORMINV(RAND(),0,IF(AND(Data!$G$9="squeeze",A4444&lt;Data!$G$11*0.25),$H$32,1)*$C$30*$C$13)*($C$14*$C$12),"")</f>
        <v/>
      </c>
      <c r="J4444" s="42" t="str">
        <f ca="1">IFERROR(IF(Data!$C$6="Real",B4444,I4444+J4443+($C$14*$C$12)*(NORMINV(RAND(),$C$15,CHOOSE($G$13,$C$13,F4444,G4444)))),"")</f>
        <v/>
      </c>
      <c r="K4444" s="88" t="str">
        <f>IF(ISNUMBER(A4444), IF($G$16="fixed",$G$17,MIN(H4444*Data!$C$7*$C$16*0.5,$C$17*Data!$C$7))*$C$12,"")</f>
        <v/>
      </c>
      <c r="L4444" s="42" t="str">
        <f t="shared" ca="1" si="2100"/>
        <v/>
      </c>
      <c r="M4444" s="44" t="str">
        <f t="shared" ca="1" si="2101"/>
        <v/>
      </c>
      <c r="N4444" s="44" t="str">
        <f t="shared" ca="1" si="2102"/>
        <v/>
      </c>
      <c r="O4444" s="108" t="str">
        <f t="shared" si="2086"/>
        <v/>
      </c>
      <c r="P4444" s="102" t="str">
        <f t="shared" si="2087"/>
        <v/>
      </c>
      <c r="Q4444" s="102" t="str">
        <f t="shared" si="2088"/>
        <v/>
      </c>
      <c r="R4444" s="120" t="str">
        <f t="shared" si="2089"/>
        <v/>
      </c>
      <c r="S4444" s="54" t="str">
        <f t="shared" si="2090"/>
        <v/>
      </c>
      <c r="T4444" s="5" t="str">
        <f t="shared" si="2091"/>
        <v/>
      </c>
      <c r="U4444" s="152" t="str">
        <f t="shared" si="2074"/>
        <v/>
      </c>
      <c r="V4444" s="152" t="str">
        <f t="shared" si="2075"/>
        <v/>
      </c>
      <c r="W4444" s="153" t="str">
        <f t="shared" si="2076"/>
        <v/>
      </c>
      <c r="X4444" s="153" t="str">
        <f t="shared" si="2077"/>
        <v/>
      </c>
      <c r="Y4444" s="153" t="str">
        <f t="shared" si="2078"/>
        <v/>
      </c>
      <c r="Z4444" s="153" t="str">
        <f t="shared" si="2079"/>
        <v/>
      </c>
      <c r="AA4444" s="152" t="str">
        <f t="shared" si="2080"/>
        <v/>
      </c>
      <c r="AB4444" s="152" t="str">
        <f t="shared" si="2081"/>
        <v/>
      </c>
      <c r="AC4444" s="154" t="str">
        <f t="shared" si="2092"/>
        <v/>
      </c>
      <c r="AD4444" s="154" t="str">
        <f t="shared" si="2093"/>
        <v/>
      </c>
      <c r="AE4444" s="3" t="str">
        <f t="shared" si="2094"/>
        <v/>
      </c>
      <c r="AF4444" s="3" t="str">
        <f t="shared" si="2095"/>
        <v/>
      </c>
      <c r="AG4444" s="3" t="str">
        <f t="shared" si="2096"/>
        <v/>
      </c>
      <c r="AH4444" s="4" t="str">
        <f t="shared" si="2097"/>
        <v/>
      </c>
      <c r="AI4444" s="75" t="str">
        <f t="shared" si="2098"/>
        <v/>
      </c>
      <c r="AJ4444" s="75" t="str">
        <f t="shared" si="2099"/>
        <v/>
      </c>
    </row>
    <row r="4445" spans="1:36">
      <c r="A4445" s="41" t="str">
        <f t="shared" si="2082"/>
        <v/>
      </c>
      <c r="B4445" s="150" t="str">
        <f>IF(ISNUMBER(A4445),INDEX('MetaTrader Import'!$H$13:$J$5893,TRUNC(((A4445-$A$39+1)-1)/3)+1,MOD((A4445-$A$39+1)-1,3)+1),"")</f>
        <v/>
      </c>
      <c r="C4445" s="43" t="str">
        <f t="shared" si="2083"/>
        <v/>
      </c>
      <c r="D4445" s="43" t="str">
        <f t="shared" ca="1" si="2073"/>
        <v/>
      </c>
      <c r="E4445" s="43" t="str">
        <f t="shared" si="2084"/>
        <v/>
      </c>
      <c r="F4445" s="43" t="str">
        <f t="shared" si="2085"/>
        <v/>
      </c>
      <c r="G4445" s="43" t="str">
        <f>IF(A4445&lt;&gt;"",IF(A4445&lt;Data!$G$11*0.25,$C$13/$G$32,IF(A4445&gt;Data!$G$11*0.25,$C$13,$C$13*10)),"")</f>
        <v/>
      </c>
      <c r="H4445" s="43" t="str">
        <f>IF(A4445&lt;&gt;"",IF(Data!$G$9="constant",$C$13,IF(Data!$G$9="squeeze",G4445,F4445)),"")</f>
        <v/>
      </c>
      <c r="I4445" s="38" t="str">
        <f ca="1">IF(ISNUMBER(A4445),NORMINV(RAND(),0,IF(AND(Data!$G$9="squeeze",A4445&lt;Data!$G$11*0.25),$H$32,1)*$C$30*$C$13)*($C$14*$C$12),"")</f>
        <v/>
      </c>
      <c r="J4445" s="42" t="str">
        <f ca="1">IFERROR(IF(Data!$C$6="Real",B4445,I4445+J4444+($C$14*$C$12)*(NORMINV(RAND(),$C$15,CHOOSE($G$13,$C$13,F4445,G4445)))),"")</f>
        <v/>
      </c>
      <c r="K4445" s="88" t="str">
        <f>IF(ISNUMBER(A4445), IF($G$16="fixed",$G$17,MIN(H4445*Data!$C$7*$C$16*0.5,$C$17*Data!$C$7))*$C$12,"")</f>
        <v/>
      </c>
      <c r="L4445" s="42" t="str">
        <f t="shared" ca="1" si="2100"/>
        <v/>
      </c>
      <c r="M4445" s="44" t="str">
        <f t="shared" ca="1" si="2101"/>
        <v/>
      </c>
      <c r="N4445" s="44" t="str">
        <f t="shared" ca="1" si="2102"/>
        <v/>
      </c>
      <c r="O4445" s="108" t="str">
        <f t="shared" si="2086"/>
        <v/>
      </c>
      <c r="P4445" s="102" t="str">
        <f t="shared" si="2087"/>
        <v/>
      </c>
      <c r="Q4445" s="102" t="str">
        <f t="shared" si="2088"/>
        <v/>
      </c>
      <c r="R4445" s="120" t="str">
        <f t="shared" si="2089"/>
        <v/>
      </c>
      <c r="S4445" s="54" t="str">
        <f t="shared" si="2090"/>
        <v/>
      </c>
      <c r="T4445" s="5" t="str">
        <f t="shared" si="2091"/>
        <v/>
      </c>
      <c r="U4445" s="152" t="str">
        <f t="shared" si="2074"/>
        <v/>
      </c>
      <c r="V4445" s="152" t="str">
        <f t="shared" si="2075"/>
        <v/>
      </c>
      <c r="W4445" s="153" t="str">
        <f t="shared" si="2076"/>
        <v/>
      </c>
      <c r="X4445" s="153" t="str">
        <f t="shared" si="2077"/>
        <v/>
      </c>
      <c r="Y4445" s="153" t="str">
        <f t="shared" si="2078"/>
        <v/>
      </c>
      <c r="Z4445" s="153" t="str">
        <f t="shared" si="2079"/>
        <v/>
      </c>
      <c r="AA4445" s="152" t="str">
        <f t="shared" si="2080"/>
        <v/>
      </c>
      <c r="AB4445" s="152" t="str">
        <f t="shared" si="2081"/>
        <v/>
      </c>
      <c r="AC4445" s="154" t="str">
        <f t="shared" si="2092"/>
        <v/>
      </c>
      <c r="AD4445" s="154" t="str">
        <f t="shared" si="2093"/>
        <v/>
      </c>
      <c r="AE4445" s="3" t="str">
        <f t="shared" si="2094"/>
        <v/>
      </c>
      <c r="AF4445" s="3" t="str">
        <f t="shared" si="2095"/>
        <v/>
      </c>
      <c r="AG4445" s="3" t="str">
        <f t="shared" si="2096"/>
        <v/>
      </c>
      <c r="AH4445" s="4" t="str">
        <f t="shared" si="2097"/>
        <v/>
      </c>
      <c r="AI4445" s="75" t="str">
        <f t="shared" si="2098"/>
        <v/>
      </c>
      <c r="AJ4445" s="75" t="str">
        <f t="shared" si="2099"/>
        <v/>
      </c>
    </row>
    <row r="4446" spans="1:36">
      <c r="A4446" s="41" t="str">
        <f t="shared" si="2082"/>
        <v/>
      </c>
      <c r="B4446" s="150" t="str">
        <f>IF(ISNUMBER(A4446),INDEX('MetaTrader Import'!$H$13:$J$5893,TRUNC(((A4446-$A$39+1)-1)/3)+1,MOD((A4446-$A$39+1)-1,3)+1),"")</f>
        <v/>
      </c>
      <c r="C4446" s="43" t="str">
        <f t="shared" si="2083"/>
        <v/>
      </c>
      <c r="D4446" s="43" t="str">
        <f t="shared" ca="1" si="2073"/>
        <v/>
      </c>
      <c r="E4446" s="43" t="str">
        <f t="shared" si="2084"/>
        <v/>
      </c>
      <c r="F4446" s="43" t="str">
        <f t="shared" si="2085"/>
        <v/>
      </c>
      <c r="G4446" s="43" t="str">
        <f>IF(A4446&lt;&gt;"",IF(A4446&lt;Data!$G$11*0.25,$C$13/$G$32,IF(A4446&gt;Data!$G$11*0.25,$C$13,$C$13*10)),"")</f>
        <v/>
      </c>
      <c r="H4446" s="43" t="str">
        <f>IF(A4446&lt;&gt;"",IF(Data!$G$9="constant",$C$13,IF(Data!$G$9="squeeze",G4446,F4446)),"")</f>
        <v/>
      </c>
      <c r="I4446" s="38" t="str">
        <f ca="1">IF(ISNUMBER(A4446),NORMINV(RAND(),0,IF(AND(Data!$G$9="squeeze",A4446&lt;Data!$G$11*0.25),$H$32,1)*$C$30*$C$13)*($C$14*$C$12),"")</f>
        <v/>
      </c>
      <c r="J4446" s="42" t="str">
        <f ca="1">IFERROR(IF(Data!$C$6="Real",B4446,I4446+J4445+($C$14*$C$12)*(NORMINV(RAND(),$C$15,CHOOSE($G$13,$C$13,F4446,G4446)))),"")</f>
        <v/>
      </c>
      <c r="K4446" s="88" t="str">
        <f>IF(ISNUMBER(A4446), IF($G$16="fixed",$G$17,MIN(H4446*Data!$C$7*$C$16*0.5,$C$17*Data!$C$7))*$C$12,"")</f>
        <v/>
      </c>
      <c r="L4446" s="42" t="str">
        <f t="shared" ca="1" si="2100"/>
        <v/>
      </c>
      <c r="M4446" s="44" t="str">
        <f t="shared" ca="1" si="2101"/>
        <v/>
      </c>
      <c r="N4446" s="44" t="str">
        <f t="shared" ca="1" si="2102"/>
        <v/>
      </c>
      <c r="O4446" s="108" t="str">
        <f t="shared" si="2086"/>
        <v/>
      </c>
      <c r="P4446" s="102" t="str">
        <f t="shared" si="2087"/>
        <v/>
      </c>
      <c r="Q4446" s="102" t="str">
        <f t="shared" si="2088"/>
        <v/>
      </c>
      <c r="R4446" s="120" t="str">
        <f t="shared" si="2089"/>
        <v/>
      </c>
      <c r="S4446" s="54" t="str">
        <f t="shared" si="2090"/>
        <v/>
      </c>
      <c r="T4446" s="5" t="str">
        <f t="shared" si="2091"/>
        <v/>
      </c>
      <c r="U4446" s="152" t="str">
        <f t="shared" si="2074"/>
        <v/>
      </c>
      <c r="V4446" s="152" t="str">
        <f t="shared" si="2075"/>
        <v/>
      </c>
      <c r="W4446" s="153" t="str">
        <f t="shared" si="2076"/>
        <v/>
      </c>
      <c r="X4446" s="153" t="str">
        <f t="shared" si="2077"/>
        <v/>
      </c>
      <c r="Y4446" s="153" t="str">
        <f t="shared" si="2078"/>
        <v/>
      </c>
      <c r="Z4446" s="153" t="str">
        <f t="shared" si="2079"/>
        <v/>
      </c>
      <c r="AA4446" s="152" t="str">
        <f t="shared" si="2080"/>
        <v/>
      </c>
      <c r="AB4446" s="152" t="str">
        <f t="shared" si="2081"/>
        <v/>
      </c>
      <c r="AC4446" s="154" t="str">
        <f t="shared" si="2092"/>
        <v/>
      </c>
      <c r="AD4446" s="154" t="str">
        <f t="shared" si="2093"/>
        <v/>
      </c>
      <c r="AE4446" s="3" t="str">
        <f t="shared" si="2094"/>
        <v/>
      </c>
      <c r="AF4446" s="3" t="str">
        <f t="shared" si="2095"/>
        <v/>
      </c>
      <c r="AG4446" s="3" t="str">
        <f t="shared" si="2096"/>
        <v/>
      </c>
      <c r="AH4446" s="4" t="str">
        <f t="shared" si="2097"/>
        <v/>
      </c>
      <c r="AI4446" s="75" t="str">
        <f t="shared" si="2098"/>
        <v/>
      </c>
      <c r="AJ4446" s="75" t="str">
        <f t="shared" si="2099"/>
        <v/>
      </c>
    </row>
    <row r="4447" spans="1:36">
      <c r="A4447" s="41" t="str">
        <f t="shared" si="2082"/>
        <v/>
      </c>
      <c r="B4447" s="150" t="str">
        <f>IF(ISNUMBER(A4447),INDEX('MetaTrader Import'!$H$13:$J$5893,TRUNC(((A4447-$A$39+1)-1)/3)+1,MOD((A4447-$A$39+1)-1,3)+1),"")</f>
        <v/>
      </c>
      <c r="C4447" s="43" t="str">
        <f t="shared" si="2083"/>
        <v/>
      </c>
      <c r="D4447" s="43" t="str">
        <f t="shared" ca="1" si="2073"/>
        <v/>
      </c>
      <c r="E4447" s="43" t="str">
        <f t="shared" si="2084"/>
        <v/>
      </c>
      <c r="F4447" s="43" t="str">
        <f t="shared" si="2085"/>
        <v/>
      </c>
      <c r="G4447" s="43" t="str">
        <f>IF(A4447&lt;&gt;"",IF(A4447&lt;Data!$G$11*0.25,$C$13/$G$32,IF(A4447&gt;Data!$G$11*0.25,$C$13,$C$13*10)),"")</f>
        <v/>
      </c>
      <c r="H4447" s="43" t="str">
        <f>IF(A4447&lt;&gt;"",IF(Data!$G$9="constant",$C$13,IF(Data!$G$9="squeeze",G4447,F4447)),"")</f>
        <v/>
      </c>
      <c r="I4447" s="38" t="str">
        <f ca="1">IF(ISNUMBER(A4447),NORMINV(RAND(),0,IF(AND(Data!$G$9="squeeze",A4447&lt;Data!$G$11*0.25),$H$32,1)*$C$30*$C$13)*($C$14*$C$12),"")</f>
        <v/>
      </c>
      <c r="J4447" s="42" t="str">
        <f ca="1">IFERROR(IF(Data!$C$6="Real",B4447,I4447+J4446+($C$14*$C$12)*(NORMINV(RAND(),$C$15,CHOOSE($G$13,$C$13,F4447,G4447)))),"")</f>
        <v/>
      </c>
      <c r="K4447" s="88" t="str">
        <f>IF(ISNUMBER(A4447), IF($G$16="fixed",$G$17,MIN(H4447*Data!$C$7*$C$16*0.5,$C$17*Data!$C$7))*$C$12,"")</f>
        <v/>
      </c>
      <c r="L4447" s="42" t="str">
        <f t="shared" ca="1" si="2100"/>
        <v/>
      </c>
      <c r="M4447" s="44" t="str">
        <f t="shared" ca="1" si="2101"/>
        <v/>
      </c>
      <c r="N4447" s="44" t="str">
        <f t="shared" ca="1" si="2102"/>
        <v/>
      </c>
      <c r="O4447" s="108" t="str">
        <f t="shared" si="2086"/>
        <v/>
      </c>
      <c r="P4447" s="102" t="str">
        <f t="shared" si="2087"/>
        <v/>
      </c>
      <c r="Q4447" s="102" t="str">
        <f t="shared" si="2088"/>
        <v/>
      </c>
      <c r="R4447" s="120" t="str">
        <f t="shared" si="2089"/>
        <v/>
      </c>
      <c r="S4447" s="54" t="str">
        <f t="shared" si="2090"/>
        <v/>
      </c>
      <c r="T4447" s="5" t="str">
        <f t="shared" si="2091"/>
        <v/>
      </c>
      <c r="U4447" s="152" t="str">
        <f t="shared" si="2074"/>
        <v/>
      </c>
      <c r="V4447" s="152" t="str">
        <f t="shared" si="2075"/>
        <v/>
      </c>
      <c r="W4447" s="153" t="str">
        <f t="shared" si="2076"/>
        <v/>
      </c>
      <c r="X4447" s="153" t="str">
        <f t="shared" si="2077"/>
        <v/>
      </c>
      <c r="Y4447" s="153" t="str">
        <f t="shared" si="2078"/>
        <v/>
      </c>
      <c r="Z4447" s="153" t="str">
        <f t="shared" si="2079"/>
        <v/>
      </c>
      <c r="AA4447" s="152" t="str">
        <f t="shared" si="2080"/>
        <v/>
      </c>
      <c r="AB4447" s="152" t="str">
        <f t="shared" si="2081"/>
        <v/>
      </c>
      <c r="AC4447" s="154" t="str">
        <f t="shared" si="2092"/>
        <v/>
      </c>
      <c r="AD4447" s="154" t="str">
        <f t="shared" si="2093"/>
        <v/>
      </c>
      <c r="AE4447" s="3" t="str">
        <f t="shared" si="2094"/>
        <v/>
      </c>
      <c r="AF4447" s="3" t="str">
        <f t="shared" si="2095"/>
        <v/>
      </c>
      <c r="AG4447" s="3" t="str">
        <f t="shared" si="2096"/>
        <v/>
      </c>
      <c r="AH4447" s="4" t="str">
        <f t="shared" si="2097"/>
        <v/>
      </c>
      <c r="AI4447" s="75" t="str">
        <f t="shared" si="2098"/>
        <v/>
      </c>
      <c r="AJ4447" s="75" t="str">
        <f t="shared" si="2099"/>
        <v/>
      </c>
    </row>
    <row r="4448" spans="1:36">
      <c r="A4448" s="41" t="str">
        <f t="shared" si="2082"/>
        <v/>
      </c>
      <c r="B4448" s="150" t="str">
        <f>IF(ISNUMBER(A4448),INDEX('MetaTrader Import'!$H$13:$J$5893,TRUNC(((A4448-$A$39+1)-1)/3)+1,MOD((A4448-$A$39+1)-1,3)+1),"")</f>
        <v/>
      </c>
      <c r="C4448" s="43" t="str">
        <f t="shared" si="2083"/>
        <v/>
      </c>
      <c r="D4448" s="43" t="str">
        <f t="shared" ca="1" si="2073"/>
        <v/>
      </c>
      <c r="E4448" s="43" t="str">
        <f t="shared" si="2084"/>
        <v/>
      </c>
      <c r="F4448" s="43" t="str">
        <f t="shared" si="2085"/>
        <v/>
      </c>
      <c r="G4448" s="43" t="str">
        <f>IF(A4448&lt;&gt;"",IF(A4448&lt;Data!$G$11*0.25,$C$13/$G$32,IF(A4448&gt;Data!$G$11*0.25,$C$13,$C$13*10)),"")</f>
        <v/>
      </c>
      <c r="H4448" s="43" t="str">
        <f>IF(A4448&lt;&gt;"",IF(Data!$G$9="constant",$C$13,IF(Data!$G$9="squeeze",G4448,F4448)),"")</f>
        <v/>
      </c>
      <c r="I4448" s="38" t="str">
        <f ca="1">IF(ISNUMBER(A4448),NORMINV(RAND(),0,IF(AND(Data!$G$9="squeeze",A4448&lt;Data!$G$11*0.25),$H$32,1)*$C$30*$C$13)*($C$14*$C$12),"")</f>
        <v/>
      </c>
      <c r="J4448" s="42" t="str">
        <f ca="1">IFERROR(IF(Data!$C$6="Real",B4448,I4448+J4447+($C$14*$C$12)*(NORMINV(RAND(),$C$15,CHOOSE($G$13,$C$13,F4448,G4448)))),"")</f>
        <v/>
      </c>
      <c r="K4448" s="88" t="str">
        <f>IF(ISNUMBER(A4448), IF($G$16="fixed",$G$17,MIN(H4448*Data!$C$7*$C$16*0.5,$C$17*Data!$C$7))*$C$12,"")</f>
        <v/>
      </c>
      <c r="L4448" s="42" t="str">
        <f t="shared" ca="1" si="2100"/>
        <v/>
      </c>
      <c r="M4448" s="44" t="str">
        <f t="shared" ca="1" si="2101"/>
        <v/>
      </c>
      <c r="N4448" s="44" t="str">
        <f t="shared" ca="1" si="2102"/>
        <v/>
      </c>
      <c r="O4448" s="108" t="str">
        <f t="shared" si="2086"/>
        <v/>
      </c>
      <c r="P4448" s="102" t="str">
        <f t="shared" si="2087"/>
        <v/>
      </c>
      <c r="Q4448" s="102" t="str">
        <f t="shared" si="2088"/>
        <v/>
      </c>
      <c r="R4448" s="120" t="str">
        <f t="shared" si="2089"/>
        <v/>
      </c>
      <c r="S4448" s="54" t="str">
        <f t="shared" si="2090"/>
        <v/>
      </c>
      <c r="T4448" s="5" t="str">
        <f t="shared" si="2091"/>
        <v/>
      </c>
      <c r="U4448" s="152" t="str">
        <f t="shared" si="2074"/>
        <v/>
      </c>
      <c r="V4448" s="152" t="str">
        <f t="shared" si="2075"/>
        <v/>
      </c>
      <c r="W4448" s="153" t="str">
        <f t="shared" si="2076"/>
        <v/>
      </c>
      <c r="X4448" s="153" t="str">
        <f t="shared" si="2077"/>
        <v/>
      </c>
      <c r="Y4448" s="153" t="str">
        <f t="shared" si="2078"/>
        <v/>
      </c>
      <c r="Z4448" s="153" t="str">
        <f t="shared" si="2079"/>
        <v/>
      </c>
      <c r="AA4448" s="152" t="str">
        <f t="shared" si="2080"/>
        <v/>
      </c>
      <c r="AB4448" s="152" t="str">
        <f t="shared" si="2081"/>
        <v/>
      </c>
      <c r="AC4448" s="154" t="str">
        <f t="shared" si="2092"/>
        <v/>
      </c>
      <c r="AD4448" s="154" t="str">
        <f t="shared" si="2093"/>
        <v/>
      </c>
      <c r="AE4448" s="3" t="str">
        <f t="shared" si="2094"/>
        <v/>
      </c>
      <c r="AF4448" s="3" t="str">
        <f t="shared" si="2095"/>
        <v/>
      </c>
      <c r="AG4448" s="3" t="str">
        <f t="shared" si="2096"/>
        <v/>
      </c>
      <c r="AH4448" s="4" t="str">
        <f t="shared" si="2097"/>
        <v/>
      </c>
      <c r="AI4448" s="75" t="str">
        <f t="shared" si="2098"/>
        <v/>
      </c>
      <c r="AJ4448" s="75" t="str">
        <f t="shared" si="2099"/>
        <v/>
      </c>
    </row>
    <row r="4449" spans="1:36">
      <c r="A4449" s="41" t="str">
        <f t="shared" si="2082"/>
        <v/>
      </c>
      <c r="B4449" s="150" t="str">
        <f>IF(ISNUMBER(A4449),INDEX('MetaTrader Import'!$H$13:$J$5893,TRUNC(((A4449-$A$39+1)-1)/3)+1,MOD((A4449-$A$39+1)-1,3)+1),"")</f>
        <v/>
      </c>
      <c r="C4449" s="43" t="str">
        <f t="shared" si="2083"/>
        <v/>
      </c>
      <c r="D4449" s="43" t="str">
        <f t="shared" ca="1" si="2073"/>
        <v/>
      </c>
      <c r="E4449" s="43" t="str">
        <f t="shared" si="2084"/>
        <v/>
      </c>
      <c r="F4449" s="43" t="str">
        <f t="shared" si="2085"/>
        <v/>
      </c>
      <c r="G4449" s="43" t="str">
        <f>IF(A4449&lt;&gt;"",IF(A4449&lt;Data!$G$11*0.25,$C$13/$G$32,IF(A4449&gt;Data!$G$11*0.25,$C$13,$C$13*10)),"")</f>
        <v/>
      </c>
      <c r="H4449" s="43" t="str">
        <f>IF(A4449&lt;&gt;"",IF(Data!$G$9="constant",$C$13,IF(Data!$G$9="squeeze",G4449,F4449)),"")</f>
        <v/>
      </c>
      <c r="I4449" s="38" t="str">
        <f ca="1">IF(ISNUMBER(A4449),NORMINV(RAND(),0,IF(AND(Data!$G$9="squeeze",A4449&lt;Data!$G$11*0.25),$H$32,1)*$C$30*$C$13)*($C$14*$C$12),"")</f>
        <v/>
      </c>
      <c r="J4449" s="42" t="str">
        <f ca="1">IFERROR(IF(Data!$C$6="Real",B4449,I4449+J4448+($C$14*$C$12)*(NORMINV(RAND(),$C$15,CHOOSE($G$13,$C$13,F4449,G4449)))),"")</f>
        <v/>
      </c>
      <c r="K4449" s="88" t="str">
        <f>IF(ISNUMBER(A4449), IF($G$16="fixed",$G$17,MIN(H4449*Data!$C$7*$C$16*0.5,$C$17*Data!$C$7))*$C$12,"")</f>
        <v/>
      </c>
      <c r="L4449" s="42" t="str">
        <f t="shared" ca="1" si="2100"/>
        <v/>
      </c>
      <c r="M4449" s="44" t="str">
        <f t="shared" ca="1" si="2101"/>
        <v/>
      </c>
      <c r="N4449" s="44" t="str">
        <f t="shared" ca="1" si="2102"/>
        <v/>
      </c>
      <c r="O4449" s="108" t="str">
        <f t="shared" si="2086"/>
        <v/>
      </c>
      <c r="P4449" s="102" t="str">
        <f t="shared" si="2087"/>
        <v/>
      </c>
      <c r="Q4449" s="102" t="str">
        <f t="shared" si="2088"/>
        <v/>
      </c>
      <c r="R4449" s="120" t="str">
        <f t="shared" si="2089"/>
        <v/>
      </c>
      <c r="S4449" s="54" t="str">
        <f t="shared" si="2090"/>
        <v/>
      </c>
      <c r="T4449" s="5" t="str">
        <f t="shared" si="2091"/>
        <v/>
      </c>
      <c r="U4449" s="152" t="str">
        <f t="shared" si="2074"/>
        <v/>
      </c>
      <c r="V4449" s="152" t="str">
        <f t="shared" si="2075"/>
        <v/>
      </c>
      <c r="W4449" s="153" t="str">
        <f t="shared" si="2076"/>
        <v/>
      </c>
      <c r="X4449" s="153" t="str">
        <f t="shared" si="2077"/>
        <v/>
      </c>
      <c r="Y4449" s="153" t="str">
        <f t="shared" si="2078"/>
        <v/>
      </c>
      <c r="Z4449" s="153" t="str">
        <f t="shared" si="2079"/>
        <v/>
      </c>
      <c r="AA4449" s="152" t="str">
        <f t="shared" si="2080"/>
        <v/>
      </c>
      <c r="AB4449" s="152" t="str">
        <f t="shared" si="2081"/>
        <v/>
      </c>
      <c r="AC4449" s="154" t="str">
        <f t="shared" si="2092"/>
        <v/>
      </c>
      <c r="AD4449" s="154" t="str">
        <f t="shared" si="2093"/>
        <v/>
      </c>
      <c r="AE4449" s="3" t="str">
        <f t="shared" si="2094"/>
        <v/>
      </c>
      <c r="AF4449" s="3" t="str">
        <f t="shared" si="2095"/>
        <v/>
      </c>
      <c r="AG4449" s="3" t="str">
        <f t="shared" si="2096"/>
        <v/>
      </c>
      <c r="AH4449" s="4" t="str">
        <f t="shared" si="2097"/>
        <v/>
      </c>
      <c r="AI4449" s="75" t="str">
        <f t="shared" si="2098"/>
        <v/>
      </c>
      <c r="AJ4449" s="75" t="str">
        <f t="shared" si="2099"/>
        <v/>
      </c>
    </row>
    <row r="4450" spans="1:36">
      <c r="A4450" s="41" t="str">
        <f t="shared" si="2082"/>
        <v/>
      </c>
      <c r="B4450" s="150" t="str">
        <f>IF(ISNUMBER(A4450),INDEX('MetaTrader Import'!$H$13:$J$5893,TRUNC(((A4450-$A$39+1)-1)/3)+1,MOD((A4450-$A$39+1)-1,3)+1),"")</f>
        <v/>
      </c>
      <c r="C4450" s="43" t="str">
        <f t="shared" si="2083"/>
        <v/>
      </c>
      <c r="D4450" s="43" t="str">
        <f t="shared" ca="1" si="2073"/>
        <v/>
      </c>
      <c r="E4450" s="43" t="str">
        <f t="shared" si="2084"/>
        <v/>
      </c>
      <c r="F4450" s="43" t="str">
        <f t="shared" si="2085"/>
        <v/>
      </c>
      <c r="G4450" s="43" t="str">
        <f>IF(A4450&lt;&gt;"",IF(A4450&lt;Data!$G$11*0.25,$C$13/$G$32,IF(A4450&gt;Data!$G$11*0.25,$C$13,$C$13*10)),"")</f>
        <v/>
      </c>
      <c r="H4450" s="43" t="str">
        <f>IF(A4450&lt;&gt;"",IF(Data!$G$9="constant",$C$13,IF(Data!$G$9="squeeze",G4450,F4450)),"")</f>
        <v/>
      </c>
      <c r="I4450" s="38" t="str">
        <f ca="1">IF(ISNUMBER(A4450),NORMINV(RAND(),0,IF(AND(Data!$G$9="squeeze",A4450&lt;Data!$G$11*0.25),$H$32,1)*$C$30*$C$13)*($C$14*$C$12),"")</f>
        <v/>
      </c>
      <c r="J4450" s="42" t="str">
        <f ca="1">IFERROR(IF(Data!$C$6="Real",B4450,I4450+J4449+($C$14*$C$12)*(NORMINV(RAND(),$C$15,CHOOSE($G$13,$C$13,F4450,G4450)))),"")</f>
        <v/>
      </c>
      <c r="K4450" s="88" t="str">
        <f>IF(ISNUMBER(A4450), IF($G$16="fixed",$G$17,MIN(H4450*Data!$C$7*$C$16*0.5,$C$17*Data!$C$7))*$C$12,"")</f>
        <v/>
      </c>
      <c r="L4450" s="42" t="str">
        <f t="shared" ca="1" si="2100"/>
        <v/>
      </c>
      <c r="M4450" s="44" t="str">
        <f t="shared" ca="1" si="2101"/>
        <v/>
      </c>
      <c r="N4450" s="44" t="str">
        <f t="shared" ca="1" si="2102"/>
        <v/>
      </c>
      <c r="O4450" s="108" t="str">
        <f t="shared" si="2086"/>
        <v/>
      </c>
      <c r="P4450" s="102" t="str">
        <f t="shared" si="2087"/>
        <v/>
      </c>
      <c r="Q4450" s="102" t="str">
        <f t="shared" si="2088"/>
        <v/>
      </c>
      <c r="R4450" s="120" t="str">
        <f t="shared" si="2089"/>
        <v/>
      </c>
      <c r="S4450" s="54" t="str">
        <f t="shared" si="2090"/>
        <v/>
      </c>
      <c r="T4450" s="5" t="str">
        <f t="shared" si="2091"/>
        <v/>
      </c>
      <c r="U4450" s="152" t="str">
        <f t="shared" si="2074"/>
        <v/>
      </c>
      <c r="V4450" s="152" t="str">
        <f t="shared" si="2075"/>
        <v/>
      </c>
      <c r="W4450" s="153" t="str">
        <f t="shared" si="2076"/>
        <v/>
      </c>
      <c r="X4450" s="153" t="str">
        <f t="shared" si="2077"/>
        <v/>
      </c>
      <c r="Y4450" s="153" t="str">
        <f t="shared" si="2078"/>
        <v/>
      </c>
      <c r="Z4450" s="153" t="str">
        <f t="shared" si="2079"/>
        <v/>
      </c>
      <c r="AA4450" s="152" t="str">
        <f t="shared" si="2080"/>
        <v/>
      </c>
      <c r="AB4450" s="152" t="str">
        <f t="shared" si="2081"/>
        <v/>
      </c>
      <c r="AC4450" s="154" t="str">
        <f t="shared" si="2092"/>
        <v/>
      </c>
      <c r="AD4450" s="154" t="str">
        <f t="shared" si="2093"/>
        <v/>
      </c>
      <c r="AE4450" s="3" t="str">
        <f t="shared" si="2094"/>
        <v/>
      </c>
      <c r="AF4450" s="3" t="str">
        <f t="shared" si="2095"/>
        <v/>
      </c>
      <c r="AG4450" s="3" t="str">
        <f t="shared" si="2096"/>
        <v/>
      </c>
      <c r="AH4450" s="4" t="str">
        <f t="shared" si="2097"/>
        <v/>
      </c>
      <c r="AI4450" s="75" t="str">
        <f t="shared" si="2098"/>
        <v/>
      </c>
      <c r="AJ4450" s="75" t="str">
        <f t="shared" si="2099"/>
        <v/>
      </c>
    </row>
    <row r="4451" spans="1:36">
      <c r="A4451" s="41" t="str">
        <f t="shared" si="2082"/>
        <v/>
      </c>
      <c r="B4451" s="150" t="str">
        <f>IF(ISNUMBER(A4451),INDEX('MetaTrader Import'!$H$13:$J$5893,TRUNC(((A4451-$A$39+1)-1)/3)+1,MOD((A4451-$A$39+1)-1,3)+1),"")</f>
        <v/>
      </c>
      <c r="C4451" s="43" t="str">
        <f t="shared" si="2083"/>
        <v/>
      </c>
      <c r="D4451" s="43" t="str">
        <f t="shared" ca="1" si="2073"/>
        <v/>
      </c>
      <c r="E4451" s="43" t="str">
        <f t="shared" si="2084"/>
        <v/>
      </c>
      <c r="F4451" s="43" t="str">
        <f t="shared" si="2085"/>
        <v/>
      </c>
      <c r="G4451" s="43" t="str">
        <f>IF(A4451&lt;&gt;"",IF(A4451&lt;Data!$G$11*0.25,$C$13/$G$32,IF(A4451&gt;Data!$G$11*0.25,$C$13,$C$13*10)),"")</f>
        <v/>
      </c>
      <c r="H4451" s="43" t="str">
        <f>IF(A4451&lt;&gt;"",IF(Data!$G$9="constant",$C$13,IF(Data!$G$9="squeeze",G4451,F4451)),"")</f>
        <v/>
      </c>
      <c r="I4451" s="38" t="str">
        <f ca="1">IF(ISNUMBER(A4451),NORMINV(RAND(),0,IF(AND(Data!$G$9="squeeze",A4451&lt;Data!$G$11*0.25),$H$32,1)*$C$30*$C$13)*($C$14*$C$12),"")</f>
        <v/>
      </c>
      <c r="J4451" s="42" t="str">
        <f ca="1">IFERROR(IF(Data!$C$6="Real",B4451,I4451+J4450+($C$14*$C$12)*(NORMINV(RAND(),$C$15,CHOOSE($G$13,$C$13,F4451,G4451)))),"")</f>
        <v/>
      </c>
      <c r="K4451" s="88" t="str">
        <f>IF(ISNUMBER(A4451), IF($G$16="fixed",$G$17,MIN(H4451*Data!$C$7*$C$16*0.5,$C$17*Data!$C$7))*$C$12,"")</f>
        <v/>
      </c>
      <c r="L4451" s="42" t="str">
        <f t="shared" ca="1" si="2100"/>
        <v/>
      </c>
      <c r="M4451" s="44" t="str">
        <f t="shared" ca="1" si="2101"/>
        <v/>
      </c>
      <c r="N4451" s="44" t="str">
        <f t="shared" ca="1" si="2102"/>
        <v/>
      </c>
      <c r="O4451" s="108" t="str">
        <f t="shared" si="2086"/>
        <v/>
      </c>
      <c r="P4451" s="102" t="str">
        <f t="shared" si="2087"/>
        <v/>
      </c>
      <c r="Q4451" s="102" t="str">
        <f t="shared" si="2088"/>
        <v/>
      </c>
      <c r="R4451" s="120" t="str">
        <f t="shared" si="2089"/>
        <v/>
      </c>
      <c r="S4451" s="54" t="str">
        <f t="shared" si="2090"/>
        <v/>
      </c>
      <c r="T4451" s="5" t="str">
        <f t="shared" si="2091"/>
        <v/>
      </c>
      <c r="U4451" s="152" t="str">
        <f t="shared" si="2074"/>
        <v/>
      </c>
      <c r="V4451" s="152" t="str">
        <f t="shared" si="2075"/>
        <v/>
      </c>
      <c r="W4451" s="153" t="str">
        <f t="shared" si="2076"/>
        <v/>
      </c>
      <c r="X4451" s="153" t="str">
        <f t="shared" si="2077"/>
        <v/>
      </c>
      <c r="Y4451" s="153" t="str">
        <f t="shared" si="2078"/>
        <v/>
      </c>
      <c r="Z4451" s="153" t="str">
        <f t="shared" si="2079"/>
        <v/>
      </c>
      <c r="AA4451" s="152" t="str">
        <f t="shared" si="2080"/>
        <v/>
      </c>
      <c r="AB4451" s="152" t="str">
        <f t="shared" si="2081"/>
        <v/>
      </c>
      <c r="AC4451" s="154" t="str">
        <f t="shared" si="2092"/>
        <v/>
      </c>
      <c r="AD4451" s="154" t="str">
        <f t="shared" si="2093"/>
        <v/>
      </c>
      <c r="AE4451" s="3" t="str">
        <f t="shared" si="2094"/>
        <v/>
      </c>
      <c r="AF4451" s="3" t="str">
        <f t="shared" si="2095"/>
        <v/>
      </c>
      <c r="AG4451" s="3" t="str">
        <f t="shared" si="2096"/>
        <v/>
      </c>
      <c r="AH4451" s="4" t="str">
        <f t="shared" si="2097"/>
        <v/>
      </c>
      <c r="AI4451" s="75" t="str">
        <f t="shared" si="2098"/>
        <v/>
      </c>
      <c r="AJ4451" s="75" t="str">
        <f t="shared" si="2099"/>
        <v/>
      </c>
    </row>
    <row r="4452" spans="1:36">
      <c r="A4452" s="41" t="str">
        <f t="shared" si="2082"/>
        <v/>
      </c>
      <c r="B4452" s="150" t="str">
        <f>IF(ISNUMBER(A4452),INDEX('MetaTrader Import'!$H$13:$J$5893,TRUNC(((A4452-$A$39+1)-1)/3)+1,MOD((A4452-$A$39+1)-1,3)+1),"")</f>
        <v/>
      </c>
      <c r="C4452" s="43" t="str">
        <f t="shared" si="2083"/>
        <v/>
      </c>
      <c r="D4452" s="43" t="str">
        <f t="shared" ca="1" si="2073"/>
        <v/>
      </c>
      <c r="E4452" s="43" t="str">
        <f t="shared" si="2084"/>
        <v/>
      </c>
      <c r="F4452" s="43" t="str">
        <f t="shared" si="2085"/>
        <v/>
      </c>
      <c r="G4452" s="43" t="str">
        <f>IF(A4452&lt;&gt;"",IF(A4452&lt;Data!$G$11*0.25,$C$13/$G$32,IF(A4452&gt;Data!$G$11*0.25,$C$13,$C$13*10)),"")</f>
        <v/>
      </c>
      <c r="H4452" s="43" t="str">
        <f>IF(A4452&lt;&gt;"",IF(Data!$G$9="constant",$C$13,IF(Data!$G$9="squeeze",G4452,F4452)),"")</f>
        <v/>
      </c>
      <c r="I4452" s="38" t="str">
        <f ca="1">IF(ISNUMBER(A4452),NORMINV(RAND(),0,IF(AND(Data!$G$9="squeeze",A4452&lt;Data!$G$11*0.25),$H$32,1)*$C$30*$C$13)*($C$14*$C$12),"")</f>
        <v/>
      </c>
      <c r="J4452" s="42" t="str">
        <f ca="1">IFERROR(IF(Data!$C$6="Real",B4452,I4452+J4451+($C$14*$C$12)*(NORMINV(RAND(),$C$15,CHOOSE($G$13,$C$13,F4452,G4452)))),"")</f>
        <v/>
      </c>
      <c r="K4452" s="88" t="str">
        <f>IF(ISNUMBER(A4452), IF($G$16="fixed",$G$17,MIN(H4452*Data!$C$7*$C$16*0.5,$C$17*Data!$C$7))*$C$12,"")</f>
        <v/>
      </c>
      <c r="L4452" s="42" t="str">
        <f t="shared" ca="1" si="2100"/>
        <v/>
      </c>
      <c r="M4452" s="44" t="str">
        <f t="shared" ca="1" si="2101"/>
        <v/>
      </c>
      <c r="N4452" s="44" t="str">
        <f t="shared" ca="1" si="2102"/>
        <v/>
      </c>
      <c r="O4452" s="108" t="str">
        <f t="shared" si="2086"/>
        <v/>
      </c>
      <c r="P4452" s="102" t="str">
        <f t="shared" si="2087"/>
        <v/>
      </c>
      <c r="Q4452" s="102" t="str">
        <f t="shared" si="2088"/>
        <v/>
      </c>
      <c r="R4452" s="120" t="str">
        <f t="shared" si="2089"/>
        <v/>
      </c>
      <c r="S4452" s="54" t="str">
        <f t="shared" si="2090"/>
        <v/>
      </c>
      <c r="T4452" s="5" t="str">
        <f t="shared" si="2091"/>
        <v/>
      </c>
      <c r="U4452" s="152" t="str">
        <f t="shared" si="2074"/>
        <v/>
      </c>
      <c r="V4452" s="152" t="str">
        <f t="shared" si="2075"/>
        <v/>
      </c>
      <c r="W4452" s="153" t="str">
        <f t="shared" si="2076"/>
        <v/>
      </c>
      <c r="X4452" s="153" t="str">
        <f t="shared" si="2077"/>
        <v/>
      </c>
      <c r="Y4452" s="153" t="str">
        <f t="shared" si="2078"/>
        <v/>
      </c>
      <c r="Z4452" s="153" t="str">
        <f t="shared" si="2079"/>
        <v/>
      </c>
      <c r="AA4452" s="152" t="str">
        <f t="shared" si="2080"/>
        <v/>
      </c>
      <c r="AB4452" s="152" t="str">
        <f t="shared" si="2081"/>
        <v/>
      </c>
      <c r="AC4452" s="154" t="str">
        <f t="shared" si="2092"/>
        <v/>
      </c>
      <c r="AD4452" s="154" t="str">
        <f t="shared" si="2093"/>
        <v/>
      </c>
      <c r="AE4452" s="3" t="str">
        <f t="shared" si="2094"/>
        <v/>
      </c>
      <c r="AF4452" s="3" t="str">
        <f t="shared" si="2095"/>
        <v/>
      </c>
      <c r="AG4452" s="3" t="str">
        <f t="shared" si="2096"/>
        <v/>
      </c>
      <c r="AH4452" s="4" t="str">
        <f t="shared" si="2097"/>
        <v/>
      </c>
      <c r="AI4452" s="75" t="str">
        <f t="shared" si="2098"/>
        <v/>
      </c>
      <c r="AJ4452" s="75" t="str">
        <f t="shared" si="2099"/>
        <v/>
      </c>
    </row>
    <row r="4453" spans="1:36">
      <c r="A4453" s="41" t="str">
        <f t="shared" si="2082"/>
        <v/>
      </c>
      <c r="B4453" s="150" t="str">
        <f>IF(ISNUMBER(A4453),INDEX('MetaTrader Import'!$H$13:$J$5893,TRUNC(((A4453-$A$39+1)-1)/3)+1,MOD((A4453-$A$39+1)-1,3)+1),"")</f>
        <v/>
      </c>
      <c r="C4453" s="43" t="str">
        <f t="shared" si="2083"/>
        <v/>
      </c>
      <c r="D4453" s="43" t="str">
        <f t="shared" ca="1" si="2073"/>
        <v/>
      </c>
      <c r="E4453" s="43" t="str">
        <f t="shared" si="2084"/>
        <v/>
      </c>
      <c r="F4453" s="43" t="str">
        <f t="shared" si="2085"/>
        <v/>
      </c>
      <c r="G4453" s="43" t="str">
        <f>IF(A4453&lt;&gt;"",IF(A4453&lt;Data!$G$11*0.25,$C$13/$G$32,IF(A4453&gt;Data!$G$11*0.25,$C$13,$C$13*10)),"")</f>
        <v/>
      </c>
      <c r="H4453" s="43" t="str">
        <f>IF(A4453&lt;&gt;"",IF(Data!$G$9="constant",$C$13,IF(Data!$G$9="squeeze",G4453,F4453)),"")</f>
        <v/>
      </c>
      <c r="I4453" s="38" t="str">
        <f ca="1">IF(ISNUMBER(A4453),NORMINV(RAND(),0,IF(AND(Data!$G$9="squeeze",A4453&lt;Data!$G$11*0.25),$H$32,1)*$C$30*$C$13)*($C$14*$C$12),"")</f>
        <v/>
      </c>
      <c r="J4453" s="42" t="str">
        <f ca="1">IFERROR(IF(Data!$C$6="Real",B4453,I4453+J4452+($C$14*$C$12)*(NORMINV(RAND(),$C$15,CHOOSE($G$13,$C$13,F4453,G4453)))),"")</f>
        <v/>
      </c>
      <c r="K4453" s="88" t="str">
        <f>IF(ISNUMBER(A4453), IF($G$16="fixed",$G$17,MIN(H4453*Data!$C$7*$C$16*0.5,$C$17*Data!$C$7))*$C$12,"")</f>
        <v/>
      </c>
      <c r="L4453" s="42" t="str">
        <f t="shared" ca="1" si="2100"/>
        <v/>
      </c>
      <c r="M4453" s="44" t="str">
        <f t="shared" ca="1" si="2101"/>
        <v/>
      </c>
      <c r="N4453" s="44" t="str">
        <f t="shared" ca="1" si="2102"/>
        <v/>
      </c>
      <c r="O4453" s="108" t="str">
        <f t="shared" si="2086"/>
        <v/>
      </c>
      <c r="P4453" s="102" t="str">
        <f t="shared" si="2087"/>
        <v/>
      </c>
      <c r="Q4453" s="102" t="str">
        <f t="shared" si="2088"/>
        <v/>
      </c>
      <c r="R4453" s="120" t="str">
        <f t="shared" si="2089"/>
        <v/>
      </c>
      <c r="S4453" s="54" t="str">
        <f t="shared" si="2090"/>
        <v/>
      </c>
      <c r="T4453" s="5" t="str">
        <f t="shared" si="2091"/>
        <v/>
      </c>
      <c r="U4453" s="152" t="str">
        <f t="shared" si="2074"/>
        <v/>
      </c>
      <c r="V4453" s="152" t="str">
        <f t="shared" si="2075"/>
        <v/>
      </c>
      <c r="W4453" s="153" t="str">
        <f t="shared" si="2076"/>
        <v/>
      </c>
      <c r="X4453" s="153" t="str">
        <f t="shared" si="2077"/>
        <v/>
      </c>
      <c r="Y4453" s="153" t="str">
        <f t="shared" si="2078"/>
        <v/>
      </c>
      <c r="Z4453" s="153" t="str">
        <f t="shared" si="2079"/>
        <v/>
      </c>
      <c r="AA4453" s="152" t="str">
        <f t="shared" si="2080"/>
        <v/>
      </c>
      <c r="AB4453" s="152" t="str">
        <f t="shared" si="2081"/>
        <v/>
      </c>
      <c r="AC4453" s="154" t="str">
        <f t="shared" si="2092"/>
        <v/>
      </c>
      <c r="AD4453" s="154" t="str">
        <f t="shared" si="2093"/>
        <v/>
      </c>
      <c r="AE4453" s="3" t="str">
        <f t="shared" si="2094"/>
        <v/>
      </c>
      <c r="AF4453" s="3" t="str">
        <f t="shared" si="2095"/>
        <v/>
      </c>
      <c r="AG4453" s="3" t="str">
        <f t="shared" si="2096"/>
        <v/>
      </c>
      <c r="AH4453" s="4" t="str">
        <f t="shared" si="2097"/>
        <v/>
      </c>
      <c r="AI4453" s="75" t="str">
        <f t="shared" si="2098"/>
        <v/>
      </c>
      <c r="AJ4453" s="75" t="str">
        <f t="shared" si="2099"/>
        <v/>
      </c>
    </row>
    <row r="4454" spans="1:36">
      <c r="A4454" s="41" t="str">
        <f t="shared" si="2082"/>
        <v/>
      </c>
      <c r="B4454" s="150" t="str">
        <f>IF(ISNUMBER(A4454),INDEX('MetaTrader Import'!$H$13:$J$5893,TRUNC(((A4454-$A$39+1)-1)/3)+1,MOD((A4454-$A$39+1)-1,3)+1),"")</f>
        <v/>
      </c>
      <c r="C4454" s="43" t="str">
        <f t="shared" si="2083"/>
        <v/>
      </c>
      <c r="D4454" s="43" t="str">
        <f t="shared" ca="1" si="2073"/>
        <v/>
      </c>
      <c r="E4454" s="43" t="str">
        <f t="shared" si="2084"/>
        <v/>
      </c>
      <c r="F4454" s="43" t="str">
        <f t="shared" si="2085"/>
        <v/>
      </c>
      <c r="G4454" s="43" t="str">
        <f>IF(A4454&lt;&gt;"",IF(A4454&lt;Data!$G$11*0.25,$C$13/$G$32,IF(A4454&gt;Data!$G$11*0.25,$C$13,$C$13*10)),"")</f>
        <v/>
      </c>
      <c r="H4454" s="43" t="str">
        <f>IF(A4454&lt;&gt;"",IF(Data!$G$9="constant",$C$13,IF(Data!$G$9="squeeze",G4454,F4454)),"")</f>
        <v/>
      </c>
      <c r="I4454" s="38" t="str">
        <f ca="1">IF(ISNUMBER(A4454),NORMINV(RAND(),0,IF(AND(Data!$G$9="squeeze",A4454&lt;Data!$G$11*0.25),$H$32,1)*$C$30*$C$13)*($C$14*$C$12),"")</f>
        <v/>
      </c>
      <c r="J4454" s="42" t="str">
        <f ca="1">IFERROR(IF(Data!$C$6="Real",B4454,I4454+J4453+($C$14*$C$12)*(NORMINV(RAND(),$C$15,CHOOSE($G$13,$C$13,F4454,G4454)))),"")</f>
        <v/>
      </c>
      <c r="K4454" s="88" t="str">
        <f>IF(ISNUMBER(A4454), IF($G$16="fixed",$G$17,MIN(H4454*Data!$C$7*$C$16*0.5,$C$17*Data!$C$7))*$C$12,"")</f>
        <v/>
      </c>
      <c r="L4454" s="42" t="str">
        <f t="shared" ca="1" si="2100"/>
        <v/>
      </c>
      <c r="M4454" s="44" t="str">
        <f t="shared" ca="1" si="2101"/>
        <v/>
      </c>
      <c r="N4454" s="44" t="str">
        <f t="shared" ca="1" si="2102"/>
        <v/>
      </c>
      <c r="O4454" s="108" t="str">
        <f t="shared" si="2086"/>
        <v/>
      </c>
      <c r="P4454" s="102" t="str">
        <f t="shared" si="2087"/>
        <v/>
      </c>
      <c r="Q4454" s="102" t="str">
        <f t="shared" si="2088"/>
        <v/>
      </c>
      <c r="R4454" s="120" t="str">
        <f t="shared" si="2089"/>
        <v/>
      </c>
      <c r="S4454" s="54" t="str">
        <f t="shared" si="2090"/>
        <v/>
      </c>
      <c r="T4454" s="5" t="str">
        <f t="shared" si="2091"/>
        <v/>
      </c>
      <c r="U4454" s="152" t="str">
        <f t="shared" si="2074"/>
        <v/>
      </c>
      <c r="V4454" s="152" t="str">
        <f t="shared" si="2075"/>
        <v/>
      </c>
      <c r="W4454" s="153" t="str">
        <f t="shared" si="2076"/>
        <v/>
      </c>
      <c r="X4454" s="153" t="str">
        <f t="shared" si="2077"/>
        <v/>
      </c>
      <c r="Y4454" s="153" t="str">
        <f t="shared" si="2078"/>
        <v/>
      </c>
      <c r="Z4454" s="153" t="str">
        <f t="shared" si="2079"/>
        <v/>
      </c>
      <c r="AA4454" s="152" t="str">
        <f t="shared" si="2080"/>
        <v/>
      </c>
      <c r="AB4454" s="152" t="str">
        <f t="shared" si="2081"/>
        <v/>
      </c>
      <c r="AC4454" s="154" t="str">
        <f t="shared" si="2092"/>
        <v/>
      </c>
      <c r="AD4454" s="154" t="str">
        <f t="shared" si="2093"/>
        <v/>
      </c>
      <c r="AE4454" s="3" t="str">
        <f t="shared" si="2094"/>
        <v/>
      </c>
      <c r="AF4454" s="3" t="str">
        <f t="shared" si="2095"/>
        <v/>
      </c>
      <c r="AG4454" s="3" t="str">
        <f t="shared" si="2096"/>
        <v/>
      </c>
      <c r="AH4454" s="4" t="str">
        <f t="shared" si="2097"/>
        <v/>
      </c>
      <c r="AI4454" s="75" t="str">
        <f t="shared" si="2098"/>
        <v/>
      </c>
      <c r="AJ4454" s="75" t="str">
        <f t="shared" si="2099"/>
        <v/>
      </c>
    </row>
    <row r="4455" spans="1:36">
      <c r="A4455" s="41" t="str">
        <f t="shared" si="2082"/>
        <v/>
      </c>
      <c r="B4455" s="150" t="str">
        <f>IF(ISNUMBER(A4455),INDEX('MetaTrader Import'!$H$13:$J$5893,TRUNC(((A4455-$A$39+1)-1)/3)+1,MOD((A4455-$A$39+1)-1,3)+1),"")</f>
        <v/>
      </c>
      <c r="C4455" s="43" t="str">
        <f t="shared" si="2083"/>
        <v/>
      </c>
      <c r="D4455" s="43" t="str">
        <f t="shared" ca="1" si="2073"/>
        <v/>
      </c>
      <c r="E4455" s="43" t="str">
        <f t="shared" si="2084"/>
        <v/>
      </c>
      <c r="F4455" s="43" t="str">
        <f t="shared" si="2085"/>
        <v/>
      </c>
      <c r="G4455" s="43" t="str">
        <f>IF(A4455&lt;&gt;"",IF(A4455&lt;Data!$G$11*0.25,$C$13/$G$32,IF(A4455&gt;Data!$G$11*0.25,$C$13,$C$13*10)),"")</f>
        <v/>
      </c>
      <c r="H4455" s="43" t="str">
        <f>IF(A4455&lt;&gt;"",IF(Data!$G$9="constant",$C$13,IF(Data!$G$9="squeeze",G4455,F4455)),"")</f>
        <v/>
      </c>
      <c r="I4455" s="38" t="str">
        <f ca="1">IF(ISNUMBER(A4455),NORMINV(RAND(),0,IF(AND(Data!$G$9="squeeze",A4455&lt;Data!$G$11*0.25),$H$32,1)*$C$30*$C$13)*($C$14*$C$12),"")</f>
        <v/>
      </c>
      <c r="J4455" s="42" t="str">
        <f ca="1">IFERROR(IF(Data!$C$6="Real",B4455,I4455+J4454+($C$14*$C$12)*(NORMINV(RAND(),$C$15,CHOOSE($G$13,$C$13,F4455,G4455)))),"")</f>
        <v/>
      </c>
      <c r="K4455" s="88" t="str">
        <f>IF(ISNUMBER(A4455), IF($G$16="fixed",$G$17,MIN(H4455*Data!$C$7*$C$16*0.5,$C$17*Data!$C$7))*$C$12,"")</f>
        <v/>
      </c>
      <c r="L4455" s="42" t="str">
        <f t="shared" ca="1" si="2100"/>
        <v/>
      </c>
      <c r="M4455" s="44" t="str">
        <f t="shared" ca="1" si="2101"/>
        <v/>
      </c>
      <c r="N4455" s="44" t="str">
        <f t="shared" ca="1" si="2102"/>
        <v/>
      </c>
      <c r="O4455" s="108" t="str">
        <f t="shared" si="2086"/>
        <v/>
      </c>
      <c r="P4455" s="102" t="str">
        <f t="shared" si="2087"/>
        <v/>
      </c>
      <c r="Q4455" s="102" t="str">
        <f t="shared" si="2088"/>
        <v/>
      </c>
      <c r="R4455" s="120" t="str">
        <f t="shared" si="2089"/>
        <v/>
      </c>
      <c r="S4455" s="54" t="str">
        <f t="shared" si="2090"/>
        <v/>
      </c>
      <c r="T4455" s="5" t="str">
        <f t="shared" si="2091"/>
        <v/>
      </c>
      <c r="U4455" s="152" t="str">
        <f t="shared" si="2074"/>
        <v/>
      </c>
      <c r="V4455" s="152" t="str">
        <f t="shared" si="2075"/>
        <v/>
      </c>
      <c r="W4455" s="153" t="str">
        <f t="shared" si="2076"/>
        <v/>
      </c>
      <c r="X4455" s="153" t="str">
        <f t="shared" si="2077"/>
        <v/>
      </c>
      <c r="Y4455" s="153" t="str">
        <f t="shared" si="2078"/>
        <v/>
      </c>
      <c r="Z4455" s="153" t="str">
        <f t="shared" si="2079"/>
        <v/>
      </c>
      <c r="AA4455" s="152" t="str">
        <f t="shared" si="2080"/>
        <v/>
      </c>
      <c r="AB4455" s="152" t="str">
        <f t="shared" si="2081"/>
        <v/>
      </c>
      <c r="AC4455" s="154" t="str">
        <f t="shared" si="2092"/>
        <v/>
      </c>
      <c r="AD4455" s="154" t="str">
        <f t="shared" si="2093"/>
        <v/>
      </c>
      <c r="AE4455" s="3" t="str">
        <f t="shared" si="2094"/>
        <v/>
      </c>
      <c r="AF4455" s="3" t="str">
        <f t="shared" si="2095"/>
        <v/>
      </c>
      <c r="AG4455" s="3" t="str">
        <f t="shared" si="2096"/>
        <v/>
      </c>
      <c r="AH4455" s="4" t="str">
        <f t="shared" si="2097"/>
        <v/>
      </c>
      <c r="AI4455" s="75" t="str">
        <f t="shared" si="2098"/>
        <v/>
      </c>
      <c r="AJ4455" s="75" t="str">
        <f t="shared" si="2099"/>
        <v/>
      </c>
    </row>
    <row r="4456" spans="1:36">
      <c r="A4456" s="41" t="str">
        <f t="shared" si="2082"/>
        <v/>
      </c>
      <c r="B4456" s="150" t="str">
        <f>IF(ISNUMBER(A4456),INDEX('MetaTrader Import'!$H$13:$J$5893,TRUNC(((A4456-$A$39+1)-1)/3)+1,MOD((A4456-$A$39+1)-1,3)+1),"")</f>
        <v/>
      </c>
      <c r="C4456" s="43" t="str">
        <f t="shared" si="2083"/>
        <v/>
      </c>
      <c r="D4456" s="43" t="str">
        <f t="shared" ca="1" si="2073"/>
        <v/>
      </c>
      <c r="E4456" s="43" t="str">
        <f t="shared" si="2084"/>
        <v/>
      </c>
      <c r="F4456" s="43" t="str">
        <f t="shared" si="2085"/>
        <v/>
      </c>
      <c r="G4456" s="43" t="str">
        <f>IF(A4456&lt;&gt;"",IF(A4456&lt;Data!$G$11*0.25,$C$13/$G$32,IF(A4456&gt;Data!$G$11*0.25,$C$13,$C$13*10)),"")</f>
        <v/>
      </c>
      <c r="H4456" s="43" t="str">
        <f>IF(A4456&lt;&gt;"",IF(Data!$G$9="constant",$C$13,IF(Data!$G$9="squeeze",G4456,F4456)),"")</f>
        <v/>
      </c>
      <c r="I4456" s="38" t="str">
        <f ca="1">IF(ISNUMBER(A4456),NORMINV(RAND(),0,IF(AND(Data!$G$9="squeeze",A4456&lt;Data!$G$11*0.25),$H$32,1)*$C$30*$C$13)*($C$14*$C$12),"")</f>
        <v/>
      </c>
      <c r="J4456" s="42" t="str">
        <f ca="1">IFERROR(IF(Data!$C$6="Real",B4456,I4456+J4455+($C$14*$C$12)*(NORMINV(RAND(),$C$15,CHOOSE($G$13,$C$13,F4456,G4456)))),"")</f>
        <v/>
      </c>
      <c r="K4456" s="88" t="str">
        <f>IF(ISNUMBER(A4456), IF($G$16="fixed",$G$17,MIN(H4456*Data!$C$7*$C$16*0.5,$C$17*Data!$C$7))*$C$12,"")</f>
        <v/>
      </c>
      <c r="L4456" s="42" t="str">
        <f t="shared" ca="1" si="2100"/>
        <v/>
      </c>
      <c r="M4456" s="44" t="str">
        <f t="shared" ca="1" si="2101"/>
        <v/>
      </c>
      <c r="N4456" s="44" t="str">
        <f t="shared" ca="1" si="2102"/>
        <v/>
      </c>
      <c r="O4456" s="108" t="str">
        <f t="shared" si="2086"/>
        <v/>
      </c>
      <c r="P4456" s="102" t="str">
        <f t="shared" si="2087"/>
        <v/>
      </c>
      <c r="Q4456" s="102" t="str">
        <f t="shared" si="2088"/>
        <v/>
      </c>
      <c r="R4456" s="120" t="str">
        <f t="shared" si="2089"/>
        <v/>
      </c>
      <c r="S4456" s="54" t="str">
        <f t="shared" si="2090"/>
        <v/>
      </c>
      <c r="T4456" s="5" t="str">
        <f t="shared" si="2091"/>
        <v/>
      </c>
      <c r="U4456" s="152" t="str">
        <f t="shared" si="2074"/>
        <v/>
      </c>
      <c r="V4456" s="152" t="str">
        <f t="shared" si="2075"/>
        <v/>
      </c>
      <c r="W4456" s="153" t="str">
        <f t="shared" si="2076"/>
        <v/>
      </c>
      <c r="X4456" s="153" t="str">
        <f t="shared" si="2077"/>
        <v/>
      </c>
      <c r="Y4456" s="153" t="str">
        <f t="shared" si="2078"/>
        <v/>
      </c>
      <c r="Z4456" s="153" t="str">
        <f t="shared" si="2079"/>
        <v/>
      </c>
      <c r="AA4456" s="152" t="str">
        <f t="shared" si="2080"/>
        <v/>
      </c>
      <c r="AB4456" s="152" t="str">
        <f t="shared" si="2081"/>
        <v/>
      </c>
      <c r="AC4456" s="154" t="str">
        <f t="shared" si="2092"/>
        <v/>
      </c>
      <c r="AD4456" s="154" t="str">
        <f t="shared" si="2093"/>
        <v/>
      </c>
      <c r="AE4456" s="3" t="str">
        <f t="shared" si="2094"/>
        <v/>
      </c>
      <c r="AF4456" s="3" t="str">
        <f t="shared" si="2095"/>
        <v/>
      </c>
      <c r="AG4456" s="3" t="str">
        <f t="shared" si="2096"/>
        <v/>
      </c>
      <c r="AH4456" s="4" t="str">
        <f t="shared" si="2097"/>
        <v/>
      </c>
      <c r="AI4456" s="75" t="str">
        <f t="shared" si="2098"/>
        <v/>
      </c>
      <c r="AJ4456" s="75" t="str">
        <f t="shared" si="2099"/>
        <v/>
      </c>
    </row>
    <row r="4457" spans="1:36">
      <c r="A4457" s="41" t="str">
        <f t="shared" si="2082"/>
        <v/>
      </c>
      <c r="B4457" s="150" t="str">
        <f>IF(ISNUMBER(A4457),INDEX('MetaTrader Import'!$H$13:$J$5893,TRUNC(((A4457-$A$39+1)-1)/3)+1,MOD((A4457-$A$39+1)-1,3)+1),"")</f>
        <v/>
      </c>
      <c r="C4457" s="43" t="str">
        <f t="shared" si="2083"/>
        <v/>
      </c>
      <c r="D4457" s="43" t="str">
        <f t="shared" ca="1" si="2073"/>
        <v/>
      </c>
      <c r="E4457" s="43" t="str">
        <f t="shared" si="2084"/>
        <v/>
      </c>
      <c r="F4457" s="43" t="str">
        <f t="shared" si="2085"/>
        <v/>
      </c>
      <c r="G4457" s="43" t="str">
        <f>IF(A4457&lt;&gt;"",IF(A4457&lt;Data!$G$11*0.25,$C$13/$G$32,IF(A4457&gt;Data!$G$11*0.25,$C$13,$C$13*10)),"")</f>
        <v/>
      </c>
      <c r="H4457" s="43" t="str">
        <f>IF(A4457&lt;&gt;"",IF(Data!$G$9="constant",$C$13,IF(Data!$G$9="squeeze",G4457,F4457)),"")</f>
        <v/>
      </c>
      <c r="I4457" s="38" t="str">
        <f ca="1">IF(ISNUMBER(A4457),NORMINV(RAND(),0,IF(AND(Data!$G$9="squeeze",A4457&lt;Data!$G$11*0.25),$H$32,1)*$C$30*$C$13)*($C$14*$C$12),"")</f>
        <v/>
      </c>
      <c r="J4457" s="42" t="str">
        <f ca="1">IFERROR(IF(Data!$C$6="Real",B4457,I4457+J4456+($C$14*$C$12)*(NORMINV(RAND(),$C$15,CHOOSE($G$13,$C$13,F4457,G4457)))),"")</f>
        <v/>
      </c>
      <c r="K4457" s="88" t="str">
        <f>IF(ISNUMBER(A4457), IF($G$16="fixed",$G$17,MIN(H4457*Data!$C$7*$C$16*0.5,$C$17*Data!$C$7))*$C$12,"")</f>
        <v/>
      </c>
      <c r="L4457" s="42" t="str">
        <f t="shared" ca="1" si="2100"/>
        <v/>
      </c>
      <c r="M4457" s="44" t="str">
        <f t="shared" ca="1" si="2101"/>
        <v/>
      </c>
      <c r="N4457" s="44" t="str">
        <f t="shared" ca="1" si="2102"/>
        <v/>
      </c>
      <c r="O4457" s="108" t="str">
        <f t="shared" si="2086"/>
        <v/>
      </c>
      <c r="P4457" s="102" t="str">
        <f t="shared" si="2087"/>
        <v/>
      </c>
      <c r="Q4457" s="102" t="str">
        <f t="shared" si="2088"/>
        <v/>
      </c>
      <c r="R4457" s="120" t="str">
        <f t="shared" si="2089"/>
        <v/>
      </c>
      <c r="S4457" s="54" t="str">
        <f t="shared" si="2090"/>
        <v/>
      </c>
      <c r="T4457" s="5" t="str">
        <f t="shared" si="2091"/>
        <v/>
      </c>
      <c r="U4457" s="152" t="str">
        <f t="shared" si="2074"/>
        <v/>
      </c>
      <c r="V4457" s="152" t="str">
        <f t="shared" si="2075"/>
        <v/>
      </c>
      <c r="W4457" s="153" t="str">
        <f t="shared" si="2076"/>
        <v/>
      </c>
      <c r="X4457" s="153" t="str">
        <f t="shared" si="2077"/>
        <v/>
      </c>
      <c r="Y4457" s="153" t="str">
        <f t="shared" si="2078"/>
        <v/>
      </c>
      <c r="Z4457" s="153" t="str">
        <f t="shared" si="2079"/>
        <v/>
      </c>
      <c r="AA4457" s="152" t="str">
        <f t="shared" si="2080"/>
        <v/>
      </c>
      <c r="AB4457" s="152" t="str">
        <f t="shared" si="2081"/>
        <v/>
      </c>
      <c r="AC4457" s="154" t="str">
        <f t="shared" si="2092"/>
        <v/>
      </c>
      <c r="AD4457" s="154" t="str">
        <f t="shared" si="2093"/>
        <v/>
      </c>
      <c r="AE4457" s="3" t="str">
        <f t="shared" si="2094"/>
        <v/>
      </c>
      <c r="AF4457" s="3" t="str">
        <f t="shared" si="2095"/>
        <v/>
      </c>
      <c r="AG4457" s="3" t="str">
        <f t="shared" si="2096"/>
        <v/>
      </c>
      <c r="AH4457" s="4" t="str">
        <f t="shared" si="2097"/>
        <v/>
      </c>
      <c r="AI4457" s="75" t="str">
        <f t="shared" si="2098"/>
        <v/>
      </c>
      <c r="AJ4457" s="75" t="str">
        <f t="shared" si="2099"/>
        <v/>
      </c>
    </row>
    <row r="4458" spans="1:36">
      <c r="A4458" s="41" t="str">
        <f t="shared" si="2082"/>
        <v/>
      </c>
      <c r="B4458" s="150" t="str">
        <f>IF(ISNUMBER(A4458),INDEX('MetaTrader Import'!$H$13:$J$5893,TRUNC(((A4458-$A$39+1)-1)/3)+1,MOD((A4458-$A$39+1)-1,3)+1),"")</f>
        <v/>
      </c>
      <c r="C4458" s="43" t="str">
        <f t="shared" si="2083"/>
        <v/>
      </c>
      <c r="D4458" s="43" t="str">
        <f t="shared" ca="1" si="2073"/>
        <v/>
      </c>
      <c r="E4458" s="43" t="str">
        <f t="shared" si="2084"/>
        <v/>
      </c>
      <c r="F4458" s="43" t="str">
        <f t="shared" si="2085"/>
        <v/>
      </c>
      <c r="G4458" s="43" t="str">
        <f>IF(A4458&lt;&gt;"",IF(A4458&lt;Data!$G$11*0.25,$C$13/$G$32,IF(A4458&gt;Data!$G$11*0.25,$C$13,$C$13*10)),"")</f>
        <v/>
      </c>
      <c r="H4458" s="43" t="str">
        <f>IF(A4458&lt;&gt;"",IF(Data!$G$9="constant",$C$13,IF(Data!$G$9="squeeze",G4458,F4458)),"")</f>
        <v/>
      </c>
      <c r="I4458" s="38" t="str">
        <f ca="1">IF(ISNUMBER(A4458),NORMINV(RAND(),0,IF(AND(Data!$G$9="squeeze",A4458&lt;Data!$G$11*0.25),$H$32,1)*$C$30*$C$13)*($C$14*$C$12),"")</f>
        <v/>
      </c>
      <c r="J4458" s="42" t="str">
        <f ca="1">IFERROR(IF(Data!$C$6="Real",B4458,I4458+J4457+($C$14*$C$12)*(NORMINV(RAND(),$C$15,CHOOSE($G$13,$C$13,F4458,G4458)))),"")</f>
        <v/>
      </c>
      <c r="K4458" s="88" t="str">
        <f>IF(ISNUMBER(A4458), IF($G$16="fixed",$G$17,MIN(H4458*Data!$C$7*$C$16*0.5,$C$17*Data!$C$7))*$C$12,"")</f>
        <v/>
      </c>
      <c r="L4458" s="42" t="str">
        <f t="shared" ca="1" si="2100"/>
        <v/>
      </c>
      <c r="M4458" s="44" t="str">
        <f t="shared" ca="1" si="2101"/>
        <v/>
      </c>
      <c r="N4458" s="44" t="str">
        <f t="shared" ca="1" si="2102"/>
        <v/>
      </c>
      <c r="O4458" s="108" t="str">
        <f t="shared" si="2086"/>
        <v/>
      </c>
      <c r="P4458" s="102" t="str">
        <f t="shared" si="2087"/>
        <v/>
      </c>
      <c r="Q4458" s="102" t="str">
        <f t="shared" si="2088"/>
        <v/>
      </c>
      <c r="R4458" s="120" t="str">
        <f t="shared" si="2089"/>
        <v/>
      </c>
      <c r="S4458" s="54" t="str">
        <f t="shared" si="2090"/>
        <v/>
      </c>
      <c r="T4458" s="5" t="str">
        <f t="shared" si="2091"/>
        <v/>
      </c>
      <c r="U4458" s="152" t="str">
        <f t="shared" si="2074"/>
        <v/>
      </c>
      <c r="V4458" s="152" t="str">
        <f t="shared" si="2075"/>
        <v/>
      </c>
      <c r="W4458" s="153" t="str">
        <f t="shared" si="2076"/>
        <v/>
      </c>
      <c r="X4458" s="153" t="str">
        <f t="shared" si="2077"/>
        <v/>
      </c>
      <c r="Y4458" s="153" t="str">
        <f t="shared" si="2078"/>
        <v/>
      </c>
      <c r="Z4458" s="153" t="str">
        <f t="shared" si="2079"/>
        <v/>
      </c>
      <c r="AA4458" s="152" t="str">
        <f t="shared" si="2080"/>
        <v/>
      </c>
      <c r="AB4458" s="152" t="str">
        <f t="shared" si="2081"/>
        <v/>
      </c>
      <c r="AC4458" s="154" t="str">
        <f t="shared" si="2092"/>
        <v/>
      </c>
      <c r="AD4458" s="154" t="str">
        <f t="shared" si="2093"/>
        <v/>
      </c>
      <c r="AE4458" s="3" t="str">
        <f t="shared" si="2094"/>
        <v/>
      </c>
      <c r="AF4458" s="3" t="str">
        <f t="shared" si="2095"/>
        <v/>
      </c>
      <c r="AG4458" s="3" t="str">
        <f t="shared" si="2096"/>
        <v/>
      </c>
      <c r="AH4458" s="4" t="str">
        <f t="shared" si="2097"/>
        <v/>
      </c>
      <c r="AI4458" s="75" t="str">
        <f t="shared" si="2098"/>
        <v/>
      </c>
      <c r="AJ4458" s="75" t="str">
        <f t="shared" si="2099"/>
        <v/>
      </c>
    </row>
    <row r="4459" spans="1:36">
      <c r="A4459" s="41" t="str">
        <f t="shared" si="2082"/>
        <v/>
      </c>
      <c r="B4459" s="150" t="str">
        <f>IF(ISNUMBER(A4459),INDEX('MetaTrader Import'!$H$13:$J$5893,TRUNC(((A4459-$A$39+1)-1)/3)+1,MOD((A4459-$A$39+1)-1,3)+1),"")</f>
        <v/>
      </c>
      <c r="C4459" s="43" t="str">
        <f t="shared" si="2083"/>
        <v/>
      </c>
      <c r="D4459" s="43" t="str">
        <f t="shared" ca="1" si="2073"/>
        <v/>
      </c>
      <c r="E4459" s="43" t="str">
        <f t="shared" si="2084"/>
        <v/>
      </c>
      <c r="F4459" s="43" t="str">
        <f t="shared" si="2085"/>
        <v/>
      </c>
      <c r="G4459" s="43" t="str">
        <f>IF(A4459&lt;&gt;"",IF(A4459&lt;Data!$G$11*0.25,$C$13/$G$32,IF(A4459&gt;Data!$G$11*0.25,$C$13,$C$13*10)),"")</f>
        <v/>
      </c>
      <c r="H4459" s="43" t="str">
        <f>IF(A4459&lt;&gt;"",IF(Data!$G$9="constant",$C$13,IF(Data!$G$9="squeeze",G4459,F4459)),"")</f>
        <v/>
      </c>
      <c r="I4459" s="38" t="str">
        <f ca="1">IF(ISNUMBER(A4459),NORMINV(RAND(),0,IF(AND(Data!$G$9="squeeze",A4459&lt;Data!$G$11*0.25),$H$32,1)*$C$30*$C$13)*($C$14*$C$12),"")</f>
        <v/>
      </c>
      <c r="J4459" s="42" t="str">
        <f ca="1">IFERROR(IF(Data!$C$6="Real",B4459,I4459+J4458+($C$14*$C$12)*(NORMINV(RAND(),$C$15,CHOOSE($G$13,$C$13,F4459,G4459)))),"")</f>
        <v/>
      </c>
      <c r="K4459" s="88" t="str">
        <f>IF(ISNUMBER(A4459), IF($G$16="fixed",$G$17,MIN(H4459*Data!$C$7*$C$16*0.5,$C$17*Data!$C$7))*$C$12,"")</f>
        <v/>
      </c>
      <c r="L4459" s="42" t="str">
        <f t="shared" ca="1" si="2100"/>
        <v/>
      </c>
      <c r="M4459" s="44" t="str">
        <f t="shared" ca="1" si="2101"/>
        <v/>
      </c>
      <c r="N4459" s="44" t="str">
        <f t="shared" ca="1" si="2102"/>
        <v/>
      </c>
      <c r="O4459" s="108" t="str">
        <f t="shared" si="2086"/>
        <v/>
      </c>
      <c r="P4459" s="102" t="str">
        <f t="shared" si="2087"/>
        <v/>
      </c>
      <c r="Q4459" s="102" t="str">
        <f t="shared" si="2088"/>
        <v/>
      </c>
      <c r="R4459" s="120" t="str">
        <f t="shared" si="2089"/>
        <v/>
      </c>
      <c r="S4459" s="54" t="str">
        <f t="shared" si="2090"/>
        <v/>
      </c>
      <c r="T4459" s="5" t="str">
        <f t="shared" si="2091"/>
        <v/>
      </c>
      <c r="U4459" s="152" t="str">
        <f t="shared" si="2074"/>
        <v/>
      </c>
      <c r="V4459" s="152" t="str">
        <f t="shared" si="2075"/>
        <v/>
      </c>
      <c r="W4459" s="153" t="str">
        <f t="shared" si="2076"/>
        <v/>
      </c>
      <c r="X4459" s="153" t="str">
        <f t="shared" si="2077"/>
        <v/>
      </c>
      <c r="Y4459" s="153" t="str">
        <f t="shared" si="2078"/>
        <v/>
      </c>
      <c r="Z4459" s="153" t="str">
        <f t="shared" si="2079"/>
        <v/>
      </c>
      <c r="AA4459" s="152" t="str">
        <f t="shared" si="2080"/>
        <v/>
      </c>
      <c r="AB4459" s="152" t="str">
        <f t="shared" si="2081"/>
        <v/>
      </c>
      <c r="AC4459" s="154" t="str">
        <f t="shared" si="2092"/>
        <v/>
      </c>
      <c r="AD4459" s="154" t="str">
        <f t="shared" si="2093"/>
        <v/>
      </c>
      <c r="AE4459" s="3" t="str">
        <f t="shared" si="2094"/>
        <v/>
      </c>
      <c r="AF4459" s="3" t="str">
        <f t="shared" si="2095"/>
        <v/>
      </c>
      <c r="AG4459" s="3" t="str">
        <f t="shared" si="2096"/>
        <v/>
      </c>
      <c r="AH4459" s="4" t="str">
        <f t="shared" si="2097"/>
        <v/>
      </c>
      <c r="AI4459" s="75" t="str">
        <f t="shared" si="2098"/>
        <v/>
      </c>
      <c r="AJ4459" s="75" t="str">
        <f t="shared" si="2099"/>
        <v/>
      </c>
    </row>
    <row r="4460" spans="1:36">
      <c r="A4460" s="41" t="str">
        <f t="shared" si="2082"/>
        <v/>
      </c>
      <c r="B4460" s="150" t="str">
        <f>IF(ISNUMBER(A4460),INDEX('MetaTrader Import'!$H$13:$J$5893,TRUNC(((A4460-$A$39+1)-1)/3)+1,MOD((A4460-$A$39+1)-1,3)+1),"")</f>
        <v/>
      </c>
      <c r="C4460" s="43" t="str">
        <f t="shared" si="2083"/>
        <v/>
      </c>
      <c r="D4460" s="43" t="str">
        <f t="shared" ca="1" si="2073"/>
        <v/>
      </c>
      <c r="E4460" s="43" t="str">
        <f t="shared" si="2084"/>
        <v/>
      </c>
      <c r="F4460" s="43" t="str">
        <f t="shared" si="2085"/>
        <v/>
      </c>
      <c r="G4460" s="43" t="str">
        <f>IF(A4460&lt;&gt;"",IF(A4460&lt;Data!$G$11*0.25,$C$13/$G$32,IF(A4460&gt;Data!$G$11*0.25,$C$13,$C$13*10)),"")</f>
        <v/>
      </c>
      <c r="H4460" s="43" t="str">
        <f>IF(A4460&lt;&gt;"",IF(Data!$G$9="constant",$C$13,IF(Data!$G$9="squeeze",G4460,F4460)),"")</f>
        <v/>
      </c>
      <c r="I4460" s="38" t="str">
        <f ca="1">IF(ISNUMBER(A4460),NORMINV(RAND(),0,IF(AND(Data!$G$9="squeeze",A4460&lt;Data!$G$11*0.25),$H$32,1)*$C$30*$C$13)*($C$14*$C$12),"")</f>
        <v/>
      </c>
      <c r="J4460" s="42" t="str">
        <f ca="1">IFERROR(IF(Data!$C$6="Real",B4460,I4460+J4459+($C$14*$C$12)*(NORMINV(RAND(),$C$15,CHOOSE($G$13,$C$13,F4460,G4460)))),"")</f>
        <v/>
      </c>
      <c r="K4460" s="88" t="str">
        <f>IF(ISNUMBER(A4460), IF($G$16="fixed",$G$17,MIN(H4460*Data!$C$7*$C$16*0.5,$C$17*Data!$C$7))*$C$12,"")</f>
        <v/>
      </c>
      <c r="L4460" s="42" t="str">
        <f t="shared" ca="1" si="2100"/>
        <v/>
      </c>
      <c r="M4460" s="44" t="str">
        <f t="shared" ca="1" si="2101"/>
        <v/>
      </c>
      <c r="N4460" s="44" t="str">
        <f t="shared" ca="1" si="2102"/>
        <v/>
      </c>
      <c r="O4460" s="108" t="str">
        <f t="shared" si="2086"/>
        <v/>
      </c>
      <c r="P4460" s="102" t="str">
        <f t="shared" si="2087"/>
        <v/>
      </c>
      <c r="Q4460" s="102" t="str">
        <f t="shared" si="2088"/>
        <v/>
      </c>
      <c r="R4460" s="120" t="str">
        <f t="shared" si="2089"/>
        <v/>
      </c>
      <c r="S4460" s="54" t="str">
        <f t="shared" si="2090"/>
        <v/>
      </c>
      <c r="T4460" s="5" t="str">
        <f t="shared" si="2091"/>
        <v/>
      </c>
      <c r="U4460" s="152" t="str">
        <f t="shared" si="2074"/>
        <v/>
      </c>
      <c r="V4460" s="152" t="str">
        <f t="shared" si="2075"/>
        <v/>
      </c>
      <c r="W4460" s="153" t="str">
        <f t="shared" si="2076"/>
        <v/>
      </c>
      <c r="X4460" s="153" t="str">
        <f t="shared" si="2077"/>
        <v/>
      </c>
      <c r="Y4460" s="153" t="str">
        <f t="shared" si="2078"/>
        <v/>
      </c>
      <c r="Z4460" s="153" t="str">
        <f t="shared" si="2079"/>
        <v/>
      </c>
      <c r="AA4460" s="152" t="str">
        <f t="shared" si="2080"/>
        <v/>
      </c>
      <c r="AB4460" s="152" t="str">
        <f t="shared" si="2081"/>
        <v/>
      </c>
      <c r="AC4460" s="154" t="str">
        <f t="shared" si="2092"/>
        <v/>
      </c>
      <c r="AD4460" s="154" t="str">
        <f t="shared" si="2093"/>
        <v/>
      </c>
      <c r="AE4460" s="3" t="str">
        <f t="shared" si="2094"/>
        <v/>
      </c>
      <c r="AF4460" s="3" t="str">
        <f t="shared" si="2095"/>
        <v/>
      </c>
      <c r="AG4460" s="3" t="str">
        <f t="shared" si="2096"/>
        <v/>
      </c>
      <c r="AH4460" s="4" t="str">
        <f t="shared" si="2097"/>
        <v/>
      </c>
      <c r="AI4460" s="75" t="str">
        <f t="shared" si="2098"/>
        <v/>
      </c>
      <c r="AJ4460" s="75" t="str">
        <f t="shared" si="2099"/>
        <v/>
      </c>
    </row>
    <row r="4461" spans="1:36">
      <c r="A4461" s="41" t="str">
        <f t="shared" si="2082"/>
        <v/>
      </c>
      <c r="B4461" s="150" t="str">
        <f>IF(ISNUMBER(A4461),INDEX('MetaTrader Import'!$H$13:$J$5893,TRUNC(((A4461-$A$39+1)-1)/3)+1,MOD((A4461-$A$39+1)-1,3)+1),"")</f>
        <v/>
      </c>
      <c r="C4461" s="43" t="str">
        <f t="shared" si="2083"/>
        <v/>
      </c>
      <c r="D4461" s="43" t="str">
        <f t="shared" ca="1" si="2073"/>
        <v/>
      </c>
      <c r="E4461" s="43" t="str">
        <f t="shared" si="2084"/>
        <v/>
      </c>
      <c r="F4461" s="43" t="str">
        <f t="shared" si="2085"/>
        <v/>
      </c>
      <c r="G4461" s="43" t="str">
        <f>IF(A4461&lt;&gt;"",IF(A4461&lt;Data!$G$11*0.25,$C$13/$G$32,IF(A4461&gt;Data!$G$11*0.25,$C$13,$C$13*10)),"")</f>
        <v/>
      </c>
      <c r="H4461" s="43" t="str">
        <f>IF(A4461&lt;&gt;"",IF(Data!$G$9="constant",$C$13,IF(Data!$G$9="squeeze",G4461,F4461)),"")</f>
        <v/>
      </c>
      <c r="I4461" s="38" t="str">
        <f ca="1">IF(ISNUMBER(A4461),NORMINV(RAND(),0,IF(AND(Data!$G$9="squeeze",A4461&lt;Data!$G$11*0.25),$H$32,1)*$C$30*$C$13)*($C$14*$C$12),"")</f>
        <v/>
      </c>
      <c r="J4461" s="42" t="str">
        <f ca="1">IFERROR(IF(Data!$C$6="Real",B4461,I4461+J4460+($C$14*$C$12)*(NORMINV(RAND(),$C$15,CHOOSE($G$13,$C$13,F4461,G4461)))),"")</f>
        <v/>
      </c>
      <c r="K4461" s="88" t="str">
        <f>IF(ISNUMBER(A4461), IF($G$16="fixed",$G$17,MIN(H4461*Data!$C$7*$C$16*0.5,$C$17*Data!$C$7))*$C$12,"")</f>
        <v/>
      </c>
      <c r="L4461" s="42" t="str">
        <f t="shared" ca="1" si="2100"/>
        <v/>
      </c>
      <c r="M4461" s="44" t="str">
        <f t="shared" ca="1" si="2101"/>
        <v/>
      </c>
      <c r="N4461" s="44" t="str">
        <f t="shared" ca="1" si="2102"/>
        <v/>
      </c>
      <c r="O4461" s="108" t="str">
        <f t="shared" si="2086"/>
        <v/>
      </c>
      <c r="P4461" s="102" t="str">
        <f t="shared" si="2087"/>
        <v/>
      </c>
      <c r="Q4461" s="102" t="str">
        <f t="shared" si="2088"/>
        <v/>
      </c>
      <c r="R4461" s="120" t="str">
        <f t="shared" si="2089"/>
        <v/>
      </c>
      <c r="S4461" s="54" t="str">
        <f t="shared" si="2090"/>
        <v/>
      </c>
      <c r="T4461" s="5" t="str">
        <f t="shared" si="2091"/>
        <v/>
      </c>
      <c r="U4461" s="152" t="str">
        <f t="shared" si="2074"/>
        <v/>
      </c>
      <c r="V4461" s="152" t="str">
        <f t="shared" si="2075"/>
        <v/>
      </c>
      <c r="W4461" s="153" t="str">
        <f t="shared" si="2076"/>
        <v/>
      </c>
      <c r="X4461" s="153" t="str">
        <f t="shared" si="2077"/>
        <v/>
      </c>
      <c r="Y4461" s="153" t="str">
        <f t="shared" si="2078"/>
        <v/>
      </c>
      <c r="Z4461" s="153" t="str">
        <f t="shared" si="2079"/>
        <v/>
      </c>
      <c r="AA4461" s="152" t="str">
        <f t="shared" si="2080"/>
        <v/>
      </c>
      <c r="AB4461" s="152" t="str">
        <f t="shared" si="2081"/>
        <v/>
      </c>
      <c r="AC4461" s="154" t="str">
        <f t="shared" si="2092"/>
        <v/>
      </c>
      <c r="AD4461" s="154" t="str">
        <f t="shared" si="2093"/>
        <v/>
      </c>
      <c r="AE4461" s="3" t="str">
        <f t="shared" si="2094"/>
        <v/>
      </c>
      <c r="AF4461" s="3" t="str">
        <f t="shared" si="2095"/>
        <v/>
      </c>
      <c r="AG4461" s="3" t="str">
        <f t="shared" si="2096"/>
        <v/>
      </c>
      <c r="AH4461" s="4" t="str">
        <f t="shared" si="2097"/>
        <v/>
      </c>
      <c r="AI4461" s="75" t="str">
        <f t="shared" si="2098"/>
        <v/>
      </c>
      <c r="AJ4461" s="75" t="str">
        <f t="shared" si="2099"/>
        <v/>
      </c>
    </row>
    <row r="4462" spans="1:36">
      <c r="A4462" s="41" t="str">
        <f t="shared" si="2082"/>
        <v/>
      </c>
      <c r="B4462" s="150" t="str">
        <f>IF(ISNUMBER(A4462),INDEX('MetaTrader Import'!$H$13:$J$5893,TRUNC(((A4462-$A$39+1)-1)/3)+1,MOD((A4462-$A$39+1)-1,3)+1),"")</f>
        <v/>
      </c>
      <c r="C4462" s="43" t="str">
        <f t="shared" si="2083"/>
        <v/>
      </c>
      <c r="D4462" s="43" t="str">
        <f t="shared" ca="1" si="2073"/>
        <v/>
      </c>
      <c r="E4462" s="43" t="str">
        <f t="shared" si="2084"/>
        <v/>
      </c>
      <c r="F4462" s="43" t="str">
        <f t="shared" si="2085"/>
        <v/>
      </c>
      <c r="G4462" s="43" t="str">
        <f>IF(A4462&lt;&gt;"",IF(A4462&lt;Data!$G$11*0.25,$C$13/$G$32,IF(A4462&gt;Data!$G$11*0.25,$C$13,$C$13*10)),"")</f>
        <v/>
      </c>
      <c r="H4462" s="43" t="str">
        <f>IF(A4462&lt;&gt;"",IF(Data!$G$9="constant",$C$13,IF(Data!$G$9="squeeze",G4462,F4462)),"")</f>
        <v/>
      </c>
      <c r="I4462" s="38" t="str">
        <f ca="1">IF(ISNUMBER(A4462),NORMINV(RAND(),0,IF(AND(Data!$G$9="squeeze",A4462&lt;Data!$G$11*0.25),$H$32,1)*$C$30*$C$13)*($C$14*$C$12),"")</f>
        <v/>
      </c>
      <c r="J4462" s="42" t="str">
        <f ca="1">IFERROR(IF(Data!$C$6="Real",B4462,I4462+J4461+($C$14*$C$12)*(NORMINV(RAND(),$C$15,CHOOSE($G$13,$C$13,F4462,G4462)))),"")</f>
        <v/>
      </c>
      <c r="K4462" s="88" t="str">
        <f>IF(ISNUMBER(A4462), IF($G$16="fixed",$G$17,MIN(H4462*Data!$C$7*$C$16*0.5,$C$17*Data!$C$7))*$C$12,"")</f>
        <v/>
      </c>
      <c r="L4462" s="42" t="str">
        <f t="shared" ca="1" si="2100"/>
        <v/>
      </c>
      <c r="M4462" s="44" t="str">
        <f t="shared" ca="1" si="2101"/>
        <v/>
      </c>
      <c r="N4462" s="44" t="str">
        <f t="shared" ca="1" si="2102"/>
        <v/>
      </c>
      <c r="O4462" s="108" t="str">
        <f t="shared" si="2086"/>
        <v/>
      </c>
      <c r="P4462" s="102" t="str">
        <f t="shared" si="2087"/>
        <v/>
      </c>
      <c r="Q4462" s="102" t="str">
        <f t="shared" si="2088"/>
        <v/>
      </c>
      <c r="R4462" s="120" t="str">
        <f t="shared" si="2089"/>
        <v/>
      </c>
      <c r="S4462" s="54" t="str">
        <f t="shared" si="2090"/>
        <v/>
      </c>
      <c r="T4462" s="5" t="str">
        <f t="shared" si="2091"/>
        <v/>
      </c>
      <c r="U4462" s="152" t="str">
        <f t="shared" si="2074"/>
        <v/>
      </c>
      <c r="V4462" s="152" t="str">
        <f t="shared" si="2075"/>
        <v/>
      </c>
      <c r="W4462" s="153" t="str">
        <f t="shared" si="2076"/>
        <v/>
      </c>
      <c r="X4462" s="153" t="str">
        <f t="shared" si="2077"/>
        <v/>
      </c>
      <c r="Y4462" s="153" t="str">
        <f t="shared" si="2078"/>
        <v/>
      </c>
      <c r="Z4462" s="153" t="str">
        <f t="shared" si="2079"/>
        <v/>
      </c>
      <c r="AA4462" s="152" t="str">
        <f t="shared" si="2080"/>
        <v/>
      </c>
      <c r="AB4462" s="152" t="str">
        <f t="shared" si="2081"/>
        <v/>
      </c>
      <c r="AC4462" s="154" t="str">
        <f t="shared" si="2092"/>
        <v/>
      </c>
      <c r="AD4462" s="154" t="str">
        <f t="shared" si="2093"/>
        <v/>
      </c>
      <c r="AE4462" s="3" t="str">
        <f t="shared" si="2094"/>
        <v/>
      </c>
      <c r="AF4462" s="3" t="str">
        <f t="shared" si="2095"/>
        <v/>
      </c>
      <c r="AG4462" s="3" t="str">
        <f t="shared" si="2096"/>
        <v/>
      </c>
      <c r="AH4462" s="4" t="str">
        <f t="shared" si="2097"/>
        <v/>
      </c>
      <c r="AI4462" s="75" t="str">
        <f t="shared" si="2098"/>
        <v/>
      </c>
      <c r="AJ4462" s="75" t="str">
        <f t="shared" si="2099"/>
        <v/>
      </c>
    </row>
    <row r="4463" spans="1:36">
      <c r="A4463" s="41" t="str">
        <f t="shared" si="2082"/>
        <v/>
      </c>
      <c r="B4463" s="150" t="str">
        <f>IF(ISNUMBER(A4463),INDEX('MetaTrader Import'!$H$13:$J$5893,TRUNC(((A4463-$A$39+1)-1)/3)+1,MOD((A4463-$A$39+1)-1,3)+1),"")</f>
        <v/>
      </c>
      <c r="C4463" s="43" t="str">
        <f t="shared" si="2083"/>
        <v/>
      </c>
      <c r="D4463" s="43" t="str">
        <f t="shared" ca="1" si="2073"/>
        <v/>
      </c>
      <c r="E4463" s="43" t="str">
        <f t="shared" si="2084"/>
        <v/>
      </c>
      <c r="F4463" s="43" t="str">
        <f t="shared" si="2085"/>
        <v/>
      </c>
      <c r="G4463" s="43" t="str">
        <f>IF(A4463&lt;&gt;"",IF(A4463&lt;Data!$G$11*0.25,$C$13/$G$32,IF(A4463&gt;Data!$G$11*0.25,$C$13,$C$13*10)),"")</f>
        <v/>
      </c>
      <c r="H4463" s="43" t="str">
        <f>IF(A4463&lt;&gt;"",IF(Data!$G$9="constant",$C$13,IF(Data!$G$9="squeeze",G4463,F4463)),"")</f>
        <v/>
      </c>
      <c r="I4463" s="38" t="str">
        <f ca="1">IF(ISNUMBER(A4463),NORMINV(RAND(),0,IF(AND(Data!$G$9="squeeze",A4463&lt;Data!$G$11*0.25),$H$32,1)*$C$30*$C$13)*($C$14*$C$12),"")</f>
        <v/>
      </c>
      <c r="J4463" s="42" t="str">
        <f ca="1">IFERROR(IF(Data!$C$6="Real",B4463,I4463+J4462+($C$14*$C$12)*(NORMINV(RAND(),$C$15,CHOOSE($G$13,$C$13,F4463,G4463)))),"")</f>
        <v/>
      </c>
      <c r="K4463" s="88" t="str">
        <f>IF(ISNUMBER(A4463), IF($G$16="fixed",$G$17,MIN(H4463*Data!$C$7*$C$16*0.5,$C$17*Data!$C$7))*$C$12,"")</f>
        <v/>
      </c>
      <c r="L4463" s="42" t="str">
        <f t="shared" ca="1" si="2100"/>
        <v/>
      </c>
      <c r="M4463" s="44" t="str">
        <f t="shared" ca="1" si="2101"/>
        <v/>
      </c>
      <c r="N4463" s="44" t="str">
        <f t="shared" ca="1" si="2102"/>
        <v/>
      </c>
      <c r="O4463" s="108" t="str">
        <f t="shared" si="2086"/>
        <v/>
      </c>
      <c r="P4463" s="102" t="str">
        <f t="shared" si="2087"/>
        <v/>
      </c>
      <c r="Q4463" s="102" t="str">
        <f t="shared" si="2088"/>
        <v/>
      </c>
      <c r="R4463" s="120" t="str">
        <f t="shared" si="2089"/>
        <v/>
      </c>
      <c r="S4463" s="54" t="str">
        <f t="shared" si="2090"/>
        <v/>
      </c>
      <c r="T4463" s="5" t="str">
        <f t="shared" si="2091"/>
        <v/>
      </c>
      <c r="U4463" s="152" t="str">
        <f t="shared" si="2074"/>
        <v/>
      </c>
      <c r="V4463" s="152" t="str">
        <f t="shared" si="2075"/>
        <v/>
      </c>
      <c r="W4463" s="153" t="str">
        <f t="shared" si="2076"/>
        <v/>
      </c>
      <c r="X4463" s="153" t="str">
        <f t="shared" si="2077"/>
        <v/>
      </c>
      <c r="Y4463" s="153" t="str">
        <f t="shared" si="2078"/>
        <v/>
      </c>
      <c r="Z4463" s="153" t="str">
        <f t="shared" si="2079"/>
        <v/>
      </c>
      <c r="AA4463" s="152" t="str">
        <f t="shared" si="2080"/>
        <v/>
      </c>
      <c r="AB4463" s="152" t="str">
        <f t="shared" si="2081"/>
        <v/>
      </c>
      <c r="AC4463" s="154" t="str">
        <f t="shared" si="2092"/>
        <v/>
      </c>
      <c r="AD4463" s="154" t="str">
        <f t="shared" si="2093"/>
        <v/>
      </c>
      <c r="AE4463" s="3" t="str">
        <f t="shared" si="2094"/>
        <v/>
      </c>
      <c r="AF4463" s="3" t="str">
        <f t="shared" si="2095"/>
        <v/>
      </c>
      <c r="AG4463" s="3" t="str">
        <f t="shared" si="2096"/>
        <v/>
      </c>
      <c r="AH4463" s="4" t="str">
        <f t="shared" si="2097"/>
        <v/>
      </c>
      <c r="AI4463" s="75" t="str">
        <f t="shared" si="2098"/>
        <v/>
      </c>
      <c r="AJ4463" s="75" t="str">
        <f t="shared" si="2099"/>
        <v/>
      </c>
    </row>
    <row r="4464" spans="1:36">
      <c r="A4464" s="41" t="str">
        <f t="shared" si="2082"/>
        <v/>
      </c>
      <c r="B4464" s="150" t="str">
        <f>IF(ISNUMBER(A4464),INDEX('MetaTrader Import'!$H$13:$J$5893,TRUNC(((A4464-$A$39+1)-1)/3)+1,MOD((A4464-$A$39+1)-1,3)+1),"")</f>
        <v/>
      </c>
      <c r="C4464" s="43" t="str">
        <f t="shared" si="2083"/>
        <v/>
      </c>
      <c r="D4464" s="43" t="str">
        <f t="shared" ca="1" si="2073"/>
        <v/>
      </c>
      <c r="E4464" s="43" t="str">
        <f t="shared" si="2084"/>
        <v/>
      </c>
      <c r="F4464" s="43" t="str">
        <f t="shared" si="2085"/>
        <v/>
      </c>
      <c r="G4464" s="43" t="str">
        <f>IF(A4464&lt;&gt;"",IF(A4464&lt;Data!$G$11*0.25,$C$13/$G$32,IF(A4464&gt;Data!$G$11*0.25,$C$13,$C$13*10)),"")</f>
        <v/>
      </c>
      <c r="H4464" s="43" t="str">
        <f>IF(A4464&lt;&gt;"",IF(Data!$G$9="constant",$C$13,IF(Data!$G$9="squeeze",G4464,F4464)),"")</f>
        <v/>
      </c>
      <c r="I4464" s="38" t="str">
        <f ca="1">IF(ISNUMBER(A4464),NORMINV(RAND(),0,IF(AND(Data!$G$9="squeeze",A4464&lt;Data!$G$11*0.25),$H$32,1)*$C$30*$C$13)*($C$14*$C$12),"")</f>
        <v/>
      </c>
      <c r="J4464" s="42" t="str">
        <f ca="1">IFERROR(IF(Data!$C$6="Real",B4464,I4464+J4463+($C$14*$C$12)*(NORMINV(RAND(),$C$15,CHOOSE($G$13,$C$13,F4464,G4464)))),"")</f>
        <v/>
      </c>
      <c r="K4464" s="88" t="str">
        <f>IF(ISNUMBER(A4464), IF($G$16="fixed",$G$17,MIN(H4464*Data!$C$7*$C$16*0.5,$C$17*Data!$C$7))*$C$12,"")</f>
        <v/>
      </c>
      <c r="L4464" s="42" t="str">
        <f t="shared" ca="1" si="2100"/>
        <v/>
      </c>
      <c r="M4464" s="44" t="str">
        <f t="shared" ca="1" si="2101"/>
        <v/>
      </c>
      <c r="N4464" s="44" t="str">
        <f t="shared" ca="1" si="2102"/>
        <v/>
      </c>
      <c r="O4464" s="108" t="str">
        <f t="shared" si="2086"/>
        <v/>
      </c>
      <c r="P4464" s="102" t="str">
        <f t="shared" si="2087"/>
        <v/>
      </c>
      <c r="Q4464" s="102" t="str">
        <f t="shared" si="2088"/>
        <v/>
      </c>
      <c r="R4464" s="120" t="str">
        <f t="shared" si="2089"/>
        <v/>
      </c>
      <c r="S4464" s="54" t="str">
        <f t="shared" si="2090"/>
        <v/>
      </c>
      <c r="T4464" s="5" t="str">
        <f t="shared" si="2091"/>
        <v/>
      </c>
      <c r="U4464" s="152" t="str">
        <f t="shared" si="2074"/>
        <v/>
      </c>
      <c r="V4464" s="152" t="str">
        <f t="shared" si="2075"/>
        <v/>
      </c>
      <c r="W4464" s="153" t="str">
        <f t="shared" si="2076"/>
        <v/>
      </c>
      <c r="X4464" s="153" t="str">
        <f t="shared" si="2077"/>
        <v/>
      </c>
      <c r="Y4464" s="153" t="str">
        <f t="shared" si="2078"/>
        <v/>
      </c>
      <c r="Z4464" s="153" t="str">
        <f t="shared" si="2079"/>
        <v/>
      </c>
      <c r="AA4464" s="152" t="str">
        <f t="shared" si="2080"/>
        <v/>
      </c>
      <c r="AB4464" s="152" t="str">
        <f t="shared" si="2081"/>
        <v/>
      </c>
      <c r="AC4464" s="154" t="str">
        <f t="shared" si="2092"/>
        <v/>
      </c>
      <c r="AD4464" s="154" t="str">
        <f t="shared" si="2093"/>
        <v/>
      </c>
      <c r="AE4464" s="3" t="str">
        <f t="shared" si="2094"/>
        <v/>
      </c>
      <c r="AF4464" s="3" t="str">
        <f t="shared" si="2095"/>
        <v/>
      </c>
      <c r="AG4464" s="3" t="str">
        <f t="shared" si="2096"/>
        <v/>
      </c>
      <c r="AH4464" s="4" t="str">
        <f t="shared" si="2097"/>
        <v/>
      </c>
      <c r="AI4464" s="75" t="str">
        <f t="shared" si="2098"/>
        <v/>
      </c>
      <c r="AJ4464" s="75" t="str">
        <f t="shared" si="2099"/>
        <v/>
      </c>
    </row>
    <row r="4465" spans="1:36">
      <c r="A4465" s="41" t="str">
        <f t="shared" si="2082"/>
        <v/>
      </c>
      <c r="B4465" s="150" t="str">
        <f>IF(ISNUMBER(A4465),INDEX('MetaTrader Import'!$H$13:$J$5893,TRUNC(((A4465-$A$39+1)-1)/3)+1,MOD((A4465-$A$39+1)-1,3)+1),"")</f>
        <v/>
      </c>
      <c r="C4465" s="43" t="str">
        <f t="shared" si="2083"/>
        <v/>
      </c>
      <c r="D4465" s="43" t="str">
        <f t="shared" ca="1" si="2073"/>
        <v/>
      </c>
      <c r="E4465" s="43" t="str">
        <f t="shared" si="2084"/>
        <v/>
      </c>
      <c r="F4465" s="43" t="str">
        <f t="shared" si="2085"/>
        <v/>
      </c>
      <c r="G4465" s="43" t="str">
        <f>IF(A4465&lt;&gt;"",IF(A4465&lt;Data!$G$11*0.25,$C$13/$G$32,IF(A4465&gt;Data!$G$11*0.25,$C$13,$C$13*10)),"")</f>
        <v/>
      </c>
      <c r="H4465" s="43" t="str">
        <f>IF(A4465&lt;&gt;"",IF(Data!$G$9="constant",$C$13,IF(Data!$G$9="squeeze",G4465,F4465)),"")</f>
        <v/>
      </c>
      <c r="I4465" s="38" t="str">
        <f ca="1">IF(ISNUMBER(A4465),NORMINV(RAND(),0,IF(AND(Data!$G$9="squeeze",A4465&lt;Data!$G$11*0.25),$H$32,1)*$C$30*$C$13)*($C$14*$C$12),"")</f>
        <v/>
      </c>
      <c r="J4465" s="42" t="str">
        <f ca="1">IFERROR(IF(Data!$C$6="Real",B4465,I4465+J4464+($C$14*$C$12)*(NORMINV(RAND(),$C$15,CHOOSE($G$13,$C$13,F4465,G4465)))),"")</f>
        <v/>
      </c>
      <c r="K4465" s="88" t="str">
        <f>IF(ISNUMBER(A4465), IF($G$16="fixed",$G$17,MIN(H4465*Data!$C$7*$C$16*0.5,$C$17*Data!$C$7))*$C$12,"")</f>
        <v/>
      </c>
      <c r="L4465" s="42" t="str">
        <f t="shared" ca="1" si="2100"/>
        <v/>
      </c>
      <c r="M4465" s="44" t="str">
        <f t="shared" ca="1" si="2101"/>
        <v/>
      </c>
      <c r="N4465" s="44" t="str">
        <f t="shared" ca="1" si="2102"/>
        <v/>
      </c>
      <c r="O4465" s="108" t="str">
        <f t="shared" si="2086"/>
        <v/>
      </c>
      <c r="P4465" s="102" t="str">
        <f t="shared" si="2087"/>
        <v/>
      </c>
      <c r="Q4465" s="102" t="str">
        <f t="shared" si="2088"/>
        <v/>
      </c>
      <c r="R4465" s="120" t="str">
        <f t="shared" si="2089"/>
        <v/>
      </c>
      <c r="S4465" s="54" t="str">
        <f t="shared" si="2090"/>
        <v/>
      </c>
      <c r="T4465" s="5" t="str">
        <f t="shared" si="2091"/>
        <v/>
      </c>
      <c r="U4465" s="152" t="str">
        <f t="shared" si="2074"/>
        <v/>
      </c>
      <c r="V4465" s="152" t="str">
        <f t="shared" si="2075"/>
        <v/>
      </c>
      <c r="W4465" s="153" t="str">
        <f t="shared" si="2076"/>
        <v/>
      </c>
      <c r="X4465" s="153" t="str">
        <f t="shared" si="2077"/>
        <v/>
      </c>
      <c r="Y4465" s="153" t="str">
        <f t="shared" si="2078"/>
        <v/>
      </c>
      <c r="Z4465" s="153" t="str">
        <f t="shared" si="2079"/>
        <v/>
      </c>
      <c r="AA4465" s="152" t="str">
        <f t="shared" si="2080"/>
        <v/>
      </c>
      <c r="AB4465" s="152" t="str">
        <f t="shared" si="2081"/>
        <v/>
      </c>
      <c r="AC4465" s="154" t="str">
        <f t="shared" si="2092"/>
        <v/>
      </c>
      <c r="AD4465" s="154" t="str">
        <f t="shared" si="2093"/>
        <v/>
      </c>
      <c r="AE4465" s="3" t="str">
        <f t="shared" si="2094"/>
        <v/>
      </c>
      <c r="AF4465" s="3" t="str">
        <f t="shared" si="2095"/>
        <v/>
      </c>
      <c r="AG4465" s="3" t="str">
        <f t="shared" si="2096"/>
        <v/>
      </c>
      <c r="AH4465" s="4" t="str">
        <f t="shared" si="2097"/>
        <v/>
      </c>
      <c r="AI4465" s="75" t="str">
        <f t="shared" si="2098"/>
        <v/>
      </c>
      <c r="AJ4465" s="75" t="str">
        <f t="shared" si="2099"/>
        <v/>
      </c>
    </row>
    <row r="4466" spans="1:36">
      <c r="A4466" s="41" t="str">
        <f t="shared" si="2082"/>
        <v/>
      </c>
      <c r="B4466" s="150" t="str">
        <f>IF(ISNUMBER(A4466),INDEX('MetaTrader Import'!$H$13:$J$5893,TRUNC(((A4466-$A$39+1)-1)/3)+1,MOD((A4466-$A$39+1)-1,3)+1),"")</f>
        <v/>
      </c>
      <c r="C4466" s="43" t="str">
        <f t="shared" si="2083"/>
        <v/>
      </c>
      <c r="D4466" s="43" t="str">
        <f t="shared" ca="1" si="2073"/>
        <v/>
      </c>
      <c r="E4466" s="43" t="str">
        <f t="shared" si="2084"/>
        <v/>
      </c>
      <c r="F4466" s="43" t="str">
        <f t="shared" si="2085"/>
        <v/>
      </c>
      <c r="G4466" s="43" t="str">
        <f>IF(A4466&lt;&gt;"",IF(A4466&lt;Data!$G$11*0.25,$C$13/$G$32,IF(A4466&gt;Data!$G$11*0.25,$C$13,$C$13*10)),"")</f>
        <v/>
      </c>
      <c r="H4466" s="43" t="str">
        <f>IF(A4466&lt;&gt;"",IF(Data!$G$9="constant",$C$13,IF(Data!$G$9="squeeze",G4466,F4466)),"")</f>
        <v/>
      </c>
      <c r="I4466" s="38" t="str">
        <f ca="1">IF(ISNUMBER(A4466),NORMINV(RAND(),0,IF(AND(Data!$G$9="squeeze",A4466&lt;Data!$G$11*0.25),$H$32,1)*$C$30*$C$13)*($C$14*$C$12),"")</f>
        <v/>
      </c>
      <c r="J4466" s="42" t="str">
        <f ca="1">IFERROR(IF(Data!$C$6="Real",B4466,I4466+J4465+($C$14*$C$12)*(NORMINV(RAND(),$C$15,CHOOSE($G$13,$C$13,F4466,G4466)))),"")</f>
        <v/>
      </c>
      <c r="K4466" s="88" t="str">
        <f>IF(ISNUMBER(A4466), IF($G$16="fixed",$G$17,MIN(H4466*Data!$C$7*$C$16*0.5,$C$17*Data!$C$7))*$C$12,"")</f>
        <v/>
      </c>
      <c r="L4466" s="42" t="str">
        <f t="shared" ca="1" si="2100"/>
        <v/>
      </c>
      <c r="M4466" s="44" t="str">
        <f t="shared" ca="1" si="2101"/>
        <v/>
      </c>
      <c r="N4466" s="44" t="str">
        <f t="shared" ca="1" si="2102"/>
        <v/>
      </c>
      <c r="O4466" s="108" t="str">
        <f t="shared" si="2086"/>
        <v/>
      </c>
      <c r="P4466" s="102" t="str">
        <f t="shared" si="2087"/>
        <v/>
      </c>
      <c r="Q4466" s="102" t="str">
        <f t="shared" si="2088"/>
        <v/>
      </c>
      <c r="R4466" s="120" t="str">
        <f t="shared" si="2089"/>
        <v/>
      </c>
      <c r="S4466" s="54" t="str">
        <f t="shared" si="2090"/>
        <v/>
      </c>
      <c r="T4466" s="5" t="str">
        <f t="shared" si="2091"/>
        <v/>
      </c>
      <c r="U4466" s="152" t="str">
        <f t="shared" si="2074"/>
        <v/>
      </c>
      <c r="V4466" s="152" t="str">
        <f t="shared" si="2075"/>
        <v/>
      </c>
      <c r="W4466" s="153" t="str">
        <f t="shared" si="2076"/>
        <v/>
      </c>
      <c r="X4466" s="153" t="str">
        <f t="shared" si="2077"/>
        <v/>
      </c>
      <c r="Y4466" s="153" t="str">
        <f t="shared" si="2078"/>
        <v/>
      </c>
      <c r="Z4466" s="153" t="str">
        <f t="shared" si="2079"/>
        <v/>
      </c>
      <c r="AA4466" s="152" t="str">
        <f t="shared" si="2080"/>
        <v/>
      </c>
      <c r="AB4466" s="152" t="str">
        <f t="shared" si="2081"/>
        <v/>
      </c>
      <c r="AC4466" s="154" t="str">
        <f t="shared" si="2092"/>
        <v/>
      </c>
      <c r="AD4466" s="154" t="str">
        <f t="shared" si="2093"/>
        <v/>
      </c>
      <c r="AE4466" s="3" t="str">
        <f t="shared" si="2094"/>
        <v/>
      </c>
      <c r="AF4466" s="3" t="str">
        <f t="shared" si="2095"/>
        <v/>
      </c>
      <c r="AG4466" s="3" t="str">
        <f t="shared" si="2096"/>
        <v/>
      </c>
      <c r="AH4466" s="4" t="str">
        <f t="shared" si="2097"/>
        <v/>
      </c>
      <c r="AI4466" s="75" t="str">
        <f t="shared" si="2098"/>
        <v/>
      </c>
      <c r="AJ4466" s="75" t="str">
        <f t="shared" si="2099"/>
        <v/>
      </c>
    </row>
    <row r="4467" spans="1:36">
      <c r="A4467" s="41" t="str">
        <f t="shared" si="2082"/>
        <v/>
      </c>
      <c r="B4467" s="150" t="str">
        <f>IF(ISNUMBER(A4467),INDEX('MetaTrader Import'!$H$13:$J$5893,TRUNC(((A4467-$A$39+1)-1)/3)+1,MOD((A4467-$A$39+1)-1,3)+1),"")</f>
        <v/>
      </c>
      <c r="C4467" s="43" t="str">
        <f t="shared" si="2083"/>
        <v/>
      </c>
      <c r="D4467" s="43" t="str">
        <f t="shared" ca="1" si="2073"/>
        <v/>
      </c>
      <c r="E4467" s="43" t="str">
        <f t="shared" si="2084"/>
        <v/>
      </c>
      <c r="F4467" s="43" t="str">
        <f t="shared" si="2085"/>
        <v/>
      </c>
      <c r="G4467" s="43" t="str">
        <f>IF(A4467&lt;&gt;"",IF(A4467&lt;Data!$G$11*0.25,$C$13/$G$32,IF(A4467&gt;Data!$G$11*0.25,$C$13,$C$13*10)),"")</f>
        <v/>
      </c>
      <c r="H4467" s="43" t="str">
        <f>IF(A4467&lt;&gt;"",IF(Data!$G$9="constant",$C$13,IF(Data!$G$9="squeeze",G4467,F4467)),"")</f>
        <v/>
      </c>
      <c r="I4467" s="38" t="str">
        <f ca="1">IF(ISNUMBER(A4467),NORMINV(RAND(),0,IF(AND(Data!$G$9="squeeze",A4467&lt;Data!$G$11*0.25),$H$32,1)*$C$30*$C$13)*($C$14*$C$12),"")</f>
        <v/>
      </c>
      <c r="J4467" s="42" t="str">
        <f ca="1">IFERROR(IF(Data!$C$6="Real",B4467,I4467+J4466+($C$14*$C$12)*(NORMINV(RAND(),$C$15,CHOOSE($G$13,$C$13,F4467,G4467)))),"")</f>
        <v/>
      </c>
      <c r="K4467" s="88" t="str">
        <f>IF(ISNUMBER(A4467), IF($G$16="fixed",$G$17,MIN(H4467*Data!$C$7*$C$16*0.5,$C$17*Data!$C$7))*$C$12,"")</f>
        <v/>
      </c>
      <c r="L4467" s="42" t="str">
        <f t="shared" ca="1" si="2100"/>
        <v/>
      </c>
      <c r="M4467" s="44" t="str">
        <f t="shared" ca="1" si="2101"/>
        <v/>
      </c>
      <c r="N4467" s="44" t="str">
        <f t="shared" ca="1" si="2102"/>
        <v/>
      </c>
      <c r="O4467" s="108" t="str">
        <f t="shared" si="2086"/>
        <v/>
      </c>
      <c r="P4467" s="102" t="str">
        <f t="shared" si="2087"/>
        <v/>
      </c>
      <c r="Q4467" s="102" t="str">
        <f t="shared" si="2088"/>
        <v/>
      </c>
      <c r="R4467" s="120" t="str">
        <f t="shared" si="2089"/>
        <v/>
      </c>
      <c r="S4467" s="54" t="str">
        <f t="shared" si="2090"/>
        <v/>
      </c>
      <c r="T4467" s="5" t="str">
        <f t="shared" si="2091"/>
        <v/>
      </c>
      <c r="U4467" s="152" t="str">
        <f t="shared" si="2074"/>
        <v/>
      </c>
      <c r="V4467" s="152" t="str">
        <f t="shared" si="2075"/>
        <v/>
      </c>
      <c r="W4467" s="153" t="str">
        <f t="shared" si="2076"/>
        <v/>
      </c>
      <c r="X4467" s="153" t="str">
        <f t="shared" si="2077"/>
        <v/>
      </c>
      <c r="Y4467" s="153" t="str">
        <f t="shared" si="2078"/>
        <v/>
      </c>
      <c r="Z4467" s="153" t="str">
        <f t="shared" si="2079"/>
        <v/>
      </c>
      <c r="AA4467" s="152" t="str">
        <f t="shared" si="2080"/>
        <v/>
      </c>
      <c r="AB4467" s="152" t="str">
        <f t="shared" si="2081"/>
        <v/>
      </c>
      <c r="AC4467" s="154" t="str">
        <f t="shared" si="2092"/>
        <v/>
      </c>
      <c r="AD4467" s="154" t="str">
        <f t="shared" si="2093"/>
        <v/>
      </c>
      <c r="AE4467" s="3" t="str">
        <f t="shared" si="2094"/>
        <v/>
      </c>
      <c r="AF4467" s="3" t="str">
        <f t="shared" si="2095"/>
        <v/>
      </c>
      <c r="AG4467" s="3" t="str">
        <f t="shared" si="2096"/>
        <v/>
      </c>
      <c r="AH4467" s="4" t="str">
        <f t="shared" si="2097"/>
        <v/>
      </c>
      <c r="AI4467" s="75" t="str">
        <f t="shared" si="2098"/>
        <v/>
      </c>
      <c r="AJ4467" s="75" t="str">
        <f t="shared" si="2099"/>
        <v/>
      </c>
    </row>
    <row r="4468" spans="1:36">
      <c r="A4468" s="41" t="str">
        <f t="shared" si="2082"/>
        <v/>
      </c>
      <c r="B4468" s="150" t="str">
        <f>IF(ISNUMBER(A4468),INDEX('MetaTrader Import'!$H$13:$J$5893,TRUNC(((A4468-$A$39+1)-1)/3)+1,MOD((A4468-$A$39+1)-1,3)+1),"")</f>
        <v/>
      </c>
      <c r="C4468" s="43" t="str">
        <f t="shared" si="2083"/>
        <v/>
      </c>
      <c r="D4468" s="43" t="str">
        <f t="shared" ca="1" si="2073"/>
        <v/>
      </c>
      <c r="E4468" s="43" t="str">
        <f t="shared" si="2084"/>
        <v/>
      </c>
      <c r="F4468" s="43" t="str">
        <f t="shared" si="2085"/>
        <v/>
      </c>
      <c r="G4468" s="43" t="str">
        <f>IF(A4468&lt;&gt;"",IF(A4468&lt;Data!$G$11*0.25,$C$13/$G$32,IF(A4468&gt;Data!$G$11*0.25,$C$13,$C$13*10)),"")</f>
        <v/>
      </c>
      <c r="H4468" s="43" t="str">
        <f>IF(A4468&lt;&gt;"",IF(Data!$G$9="constant",$C$13,IF(Data!$G$9="squeeze",G4468,F4468)),"")</f>
        <v/>
      </c>
      <c r="I4468" s="38" t="str">
        <f ca="1">IF(ISNUMBER(A4468),NORMINV(RAND(),0,IF(AND(Data!$G$9="squeeze",A4468&lt;Data!$G$11*0.25),$H$32,1)*$C$30*$C$13)*($C$14*$C$12),"")</f>
        <v/>
      </c>
      <c r="J4468" s="42" t="str">
        <f ca="1">IFERROR(IF(Data!$C$6="Real",B4468,I4468+J4467+($C$14*$C$12)*(NORMINV(RAND(),$C$15,CHOOSE($G$13,$C$13,F4468,G4468)))),"")</f>
        <v/>
      </c>
      <c r="K4468" s="88" t="str">
        <f>IF(ISNUMBER(A4468), IF($G$16="fixed",$G$17,MIN(H4468*Data!$C$7*$C$16*0.5,$C$17*Data!$C$7))*$C$12,"")</f>
        <v/>
      </c>
      <c r="L4468" s="42" t="str">
        <f t="shared" ca="1" si="2100"/>
        <v/>
      </c>
      <c r="M4468" s="44" t="str">
        <f t="shared" ca="1" si="2101"/>
        <v/>
      </c>
      <c r="N4468" s="44" t="str">
        <f t="shared" ca="1" si="2102"/>
        <v/>
      </c>
      <c r="O4468" s="108" t="str">
        <f t="shared" si="2086"/>
        <v/>
      </c>
      <c r="P4468" s="102" t="str">
        <f t="shared" si="2087"/>
        <v/>
      </c>
      <c r="Q4468" s="102" t="str">
        <f t="shared" si="2088"/>
        <v/>
      </c>
      <c r="R4468" s="120" t="str">
        <f t="shared" si="2089"/>
        <v/>
      </c>
      <c r="S4468" s="54" t="str">
        <f t="shared" si="2090"/>
        <v/>
      </c>
      <c r="T4468" s="5" t="str">
        <f t="shared" si="2091"/>
        <v/>
      </c>
      <c r="U4468" s="152" t="str">
        <f t="shared" si="2074"/>
        <v/>
      </c>
      <c r="V4468" s="152" t="str">
        <f t="shared" si="2075"/>
        <v/>
      </c>
      <c r="W4468" s="153" t="str">
        <f t="shared" si="2076"/>
        <v/>
      </c>
      <c r="X4468" s="153" t="str">
        <f t="shared" si="2077"/>
        <v/>
      </c>
      <c r="Y4468" s="153" t="str">
        <f t="shared" si="2078"/>
        <v/>
      </c>
      <c r="Z4468" s="153" t="str">
        <f t="shared" si="2079"/>
        <v/>
      </c>
      <c r="AA4468" s="152" t="str">
        <f t="shared" si="2080"/>
        <v/>
      </c>
      <c r="AB4468" s="152" t="str">
        <f t="shared" si="2081"/>
        <v/>
      </c>
      <c r="AC4468" s="154" t="str">
        <f t="shared" si="2092"/>
        <v/>
      </c>
      <c r="AD4468" s="154" t="str">
        <f t="shared" si="2093"/>
        <v/>
      </c>
      <c r="AE4468" s="3" t="str">
        <f t="shared" si="2094"/>
        <v/>
      </c>
      <c r="AF4468" s="3" t="str">
        <f t="shared" si="2095"/>
        <v/>
      </c>
      <c r="AG4468" s="3" t="str">
        <f t="shared" si="2096"/>
        <v/>
      </c>
      <c r="AH4468" s="4" t="str">
        <f t="shared" si="2097"/>
        <v/>
      </c>
      <c r="AI4468" s="75" t="str">
        <f t="shared" si="2098"/>
        <v/>
      </c>
      <c r="AJ4468" s="75" t="str">
        <f t="shared" si="2099"/>
        <v/>
      </c>
    </row>
    <row r="4469" spans="1:36">
      <c r="A4469" s="41" t="str">
        <f t="shared" si="2082"/>
        <v/>
      </c>
      <c r="B4469" s="150" t="str">
        <f>IF(ISNUMBER(A4469),INDEX('MetaTrader Import'!$H$13:$J$5893,TRUNC(((A4469-$A$39+1)-1)/3)+1,MOD((A4469-$A$39+1)-1,3)+1),"")</f>
        <v/>
      </c>
      <c r="C4469" s="43" t="str">
        <f t="shared" si="2083"/>
        <v/>
      </c>
      <c r="D4469" s="43" t="str">
        <f t="shared" ca="1" si="2073"/>
        <v/>
      </c>
      <c r="E4469" s="43" t="str">
        <f t="shared" si="2084"/>
        <v/>
      </c>
      <c r="F4469" s="43" t="str">
        <f t="shared" si="2085"/>
        <v/>
      </c>
      <c r="G4469" s="43" t="str">
        <f>IF(A4469&lt;&gt;"",IF(A4469&lt;Data!$G$11*0.25,$C$13/$G$32,IF(A4469&gt;Data!$G$11*0.25,$C$13,$C$13*10)),"")</f>
        <v/>
      </c>
      <c r="H4469" s="43" t="str">
        <f>IF(A4469&lt;&gt;"",IF(Data!$G$9="constant",$C$13,IF(Data!$G$9="squeeze",G4469,F4469)),"")</f>
        <v/>
      </c>
      <c r="I4469" s="38" t="str">
        <f ca="1">IF(ISNUMBER(A4469),NORMINV(RAND(),0,IF(AND(Data!$G$9="squeeze",A4469&lt;Data!$G$11*0.25),$H$32,1)*$C$30*$C$13)*($C$14*$C$12),"")</f>
        <v/>
      </c>
      <c r="J4469" s="42" t="str">
        <f ca="1">IFERROR(IF(Data!$C$6="Real",B4469,I4469+J4468+($C$14*$C$12)*(NORMINV(RAND(),$C$15,CHOOSE($G$13,$C$13,F4469,G4469)))),"")</f>
        <v/>
      </c>
      <c r="K4469" s="88" t="str">
        <f>IF(ISNUMBER(A4469), IF($G$16="fixed",$G$17,MIN(H4469*Data!$C$7*$C$16*0.5,$C$17*Data!$C$7))*$C$12,"")</f>
        <v/>
      </c>
      <c r="L4469" s="42" t="str">
        <f t="shared" ca="1" si="2100"/>
        <v/>
      </c>
      <c r="M4469" s="44" t="str">
        <f t="shared" ca="1" si="2101"/>
        <v/>
      </c>
      <c r="N4469" s="44" t="str">
        <f t="shared" ca="1" si="2102"/>
        <v/>
      </c>
      <c r="O4469" s="108" t="str">
        <f t="shared" si="2086"/>
        <v/>
      </c>
      <c r="P4469" s="102" t="str">
        <f t="shared" si="2087"/>
        <v/>
      </c>
      <c r="Q4469" s="102" t="str">
        <f t="shared" si="2088"/>
        <v/>
      </c>
      <c r="R4469" s="120" t="str">
        <f t="shared" si="2089"/>
        <v/>
      </c>
      <c r="S4469" s="54" t="str">
        <f t="shared" si="2090"/>
        <v/>
      </c>
      <c r="T4469" s="5" t="str">
        <f t="shared" si="2091"/>
        <v/>
      </c>
      <c r="U4469" s="152" t="str">
        <f t="shared" si="2074"/>
        <v/>
      </c>
      <c r="V4469" s="152" t="str">
        <f t="shared" si="2075"/>
        <v/>
      </c>
      <c r="W4469" s="153" t="str">
        <f t="shared" si="2076"/>
        <v/>
      </c>
      <c r="X4469" s="153" t="str">
        <f t="shared" si="2077"/>
        <v/>
      </c>
      <c r="Y4469" s="153" t="str">
        <f t="shared" si="2078"/>
        <v/>
      </c>
      <c r="Z4469" s="153" t="str">
        <f t="shared" si="2079"/>
        <v/>
      </c>
      <c r="AA4469" s="152" t="str">
        <f t="shared" si="2080"/>
        <v/>
      </c>
      <c r="AB4469" s="152" t="str">
        <f t="shared" si="2081"/>
        <v/>
      </c>
      <c r="AC4469" s="154" t="str">
        <f t="shared" si="2092"/>
        <v/>
      </c>
      <c r="AD4469" s="154" t="str">
        <f t="shared" si="2093"/>
        <v/>
      </c>
      <c r="AE4469" s="3" t="str">
        <f t="shared" si="2094"/>
        <v/>
      </c>
      <c r="AF4469" s="3" t="str">
        <f t="shared" si="2095"/>
        <v/>
      </c>
      <c r="AG4469" s="3" t="str">
        <f t="shared" si="2096"/>
        <v/>
      </c>
      <c r="AH4469" s="4" t="str">
        <f t="shared" si="2097"/>
        <v/>
      </c>
      <c r="AI4469" s="75" t="str">
        <f t="shared" si="2098"/>
        <v/>
      </c>
      <c r="AJ4469" s="75" t="str">
        <f t="shared" si="2099"/>
        <v/>
      </c>
    </row>
    <row r="4470" spans="1:36">
      <c r="A4470" s="41" t="str">
        <f t="shared" si="2082"/>
        <v/>
      </c>
      <c r="B4470" s="150" t="str">
        <f>IF(ISNUMBER(A4470),INDEX('MetaTrader Import'!$H$13:$J$5893,TRUNC(((A4470-$A$39+1)-1)/3)+1,MOD((A4470-$A$39+1)-1,3)+1),"")</f>
        <v/>
      </c>
      <c r="C4470" s="43" t="str">
        <f t="shared" si="2083"/>
        <v/>
      </c>
      <c r="D4470" s="43" t="str">
        <f t="shared" ca="1" si="2073"/>
        <v/>
      </c>
      <c r="E4470" s="43" t="str">
        <f t="shared" si="2084"/>
        <v/>
      </c>
      <c r="F4470" s="43" t="str">
        <f t="shared" si="2085"/>
        <v/>
      </c>
      <c r="G4470" s="43" t="str">
        <f>IF(A4470&lt;&gt;"",IF(A4470&lt;Data!$G$11*0.25,$C$13/$G$32,IF(A4470&gt;Data!$G$11*0.25,$C$13,$C$13*10)),"")</f>
        <v/>
      </c>
      <c r="H4470" s="43" t="str">
        <f>IF(A4470&lt;&gt;"",IF(Data!$G$9="constant",$C$13,IF(Data!$G$9="squeeze",G4470,F4470)),"")</f>
        <v/>
      </c>
      <c r="I4470" s="38" t="str">
        <f ca="1">IF(ISNUMBER(A4470),NORMINV(RAND(),0,IF(AND(Data!$G$9="squeeze",A4470&lt;Data!$G$11*0.25),$H$32,1)*$C$30*$C$13)*($C$14*$C$12),"")</f>
        <v/>
      </c>
      <c r="J4470" s="42" t="str">
        <f ca="1">IFERROR(IF(Data!$C$6="Real",B4470,I4470+J4469+($C$14*$C$12)*(NORMINV(RAND(),$C$15,CHOOSE($G$13,$C$13,F4470,G4470)))),"")</f>
        <v/>
      </c>
      <c r="K4470" s="88" t="str">
        <f>IF(ISNUMBER(A4470), IF($G$16="fixed",$G$17,MIN(H4470*Data!$C$7*$C$16*0.5,$C$17*Data!$C$7))*$C$12,"")</f>
        <v/>
      </c>
      <c r="L4470" s="42" t="str">
        <f t="shared" ca="1" si="2100"/>
        <v/>
      </c>
      <c r="M4470" s="44" t="str">
        <f t="shared" ca="1" si="2101"/>
        <v/>
      </c>
      <c r="N4470" s="44" t="str">
        <f t="shared" ca="1" si="2102"/>
        <v/>
      </c>
      <c r="O4470" s="108" t="str">
        <f t="shared" si="2086"/>
        <v/>
      </c>
      <c r="P4470" s="102" t="str">
        <f t="shared" si="2087"/>
        <v/>
      </c>
      <c r="Q4470" s="102" t="str">
        <f t="shared" si="2088"/>
        <v/>
      </c>
      <c r="R4470" s="120" t="str">
        <f t="shared" si="2089"/>
        <v/>
      </c>
      <c r="S4470" s="54" t="str">
        <f t="shared" si="2090"/>
        <v/>
      </c>
      <c r="T4470" s="5" t="str">
        <f t="shared" si="2091"/>
        <v/>
      </c>
      <c r="U4470" s="152" t="str">
        <f t="shared" si="2074"/>
        <v/>
      </c>
      <c r="V4470" s="152" t="str">
        <f t="shared" si="2075"/>
        <v/>
      </c>
      <c r="W4470" s="153" t="str">
        <f t="shared" si="2076"/>
        <v/>
      </c>
      <c r="X4470" s="153" t="str">
        <f t="shared" si="2077"/>
        <v/>
      </c>
      <c r="Y4470" s="153" t="str">
        <f t="shared" si="2078"/>
        <v/>
      </c>
      <c r="Z4470" s="153" t="str">
        <f t="shared" si="2079"/>
        <v/>
      </c>
      <c r="AA4470" s="152" t="str">
        <f t="shared" si="2080"/>
        <v/>
      </c>
      <c r="AB4470" s="152" t="str">
        <f t="shared" si="2081"/>
        <v/>
      </c>
      <c r="AC4470" s="154" t="str">
        <f t="shared" si="2092"/>
        <v/>
      </c>
      <c r="AD4470" s="154" t="str">
        <f t="shared" si="2093"/>
        <v/>
      </c>
      <c r="AE4470" s="3" t="str">
        <f t="shared" si="2094"/>
        <v/>
      </c>
      <c r="AF4470" s="3" t="str">
        <f t="shared" si="2095"/>
        <v/>
      </c>
      <c r="AG4470" s="3" t="str">
        <f t="shared" si="2096"/>
        <v/>
      </c>
      <c r="AH4470" s="4" t="str">
        <f t="shared" si="2097"/>
        <v/>
      </c>
      <c r="AI4470" s="75" t="str">
        <f t="shared" si="2098"/>
        <v/>
      </c>
      <c r="AJ4470" s="75" t="str">
        <f t="shared" si="2099"/>
        <v/>
      </c>
    </row>
    <row r="4471" spans="1:36">
      <c r="A4471" s="41" t="str">
        <f t="shared" si="2082"/>
        <v/>
      </c>
      <c r="B4471" s="150" t="str">
        <f>IF(ISNUMBER(A4471),INDEX('MetaTrader Import'!$H$13:$J$5893,TRUNC(((A4471-$A$39+1)-1)/3)+1,MOD((A4471-$A$39+1)-1,3)+1),"")</f>
        <v/>
      </c>
      <c r="C4471" s="43" t="str">
        <f t="shared" si="2083"/>
        <v/>
      </c>
      <c r="D4471" s="43" t="str">
        <f t="shared" ca="1" si="2073"/>
        <v/>
      </c>
      <c r="E4471" s="43" t="str">
        <f t="shared" si="2084"/>
        <v/>
      </c>
      <c r="F4471" s="43" t="str">
        <f t="shared" si="2085"/>
        <v/>
      </c>
      <c r="G4471" s="43" t="str">
        <f>IF(A4471&lt;&gt;"",IF(A4471&lt;Data!$G$11*0.25,$C$13/$G$32,IF(A4471&gt;Data!$G$11*0.25,$C$13,$C$13*10)),"")</f>
        <v/>
      </c>
      <c r="H4471" s="43" t="str">
        <f>IF(A4471&lt;&gt;"",IF(Data!$G$9="constant",$C$13,IF(Data!$G$9="squeeze",G4471,F4471)),"")</f>
        <v/>
      </c>
      <c r="I4471" s="38" t="str">
        <f ca="1">IF(ISNUMBER(A4471),NORMINV(RAND(),0,IF(AND(Data!$G$9="squeeze",A4471&lt;Data!$G$11*0.25),$H$32,1)*$C$30*$C$13)*($C$14*$C$12),"")</f>
        <v/>
      </c>
      <c r="J4471" s="42" t="str">
        <f ca="1">IFERROR(IF(Data!$C$6="Real",B4471,I4471+J4470+($C$14*$C$12)*(NORMINV(RAND(),$C$15,CHOOSE($G$13,$C$13,F4471,G4471)))),"")</f>
        <v/>
      </c>
      <c r="K4471" s="88" t="str">
        <f>IF(ISNUMBER(A4471), IF($G$16="fixed",$G$17,MIN(H4471*Data!$C$7*$C$16*0.5,$C$17*Data!$C$7))*$C$12,"")</f>
        <v/>
      </c>
      <c r="L4471" s="42" t="str">
        <f t="shared" ca="1" si="2100"/>
        <v/>
      </c>
      <c r="M4471" s="44" t="str">
        <f t="shared" ca="1" si="2101"/>
        <v/>
      </c>
      <c r="N4471" s="44" t="str">
        <f t="shared" ca="1" si="2102"/>
        <v/>
      </c>
      <c r="O4471" s="108" t="str">
        <f t="shared" si="2086"/>
        <v/>
      </c>
      <c r="P4471" s="102" t="str">
        <f t="shared" si="2087"/>
        <v/>
      </c>
      <c r="Q4471" s="102" t="str">
        <f t="shared" si="2088"/>
        <v/>
      </c>
      <c r="R4471" s="120" t="str">
        <f t="shared" si="2089"/>
        <v/>
      </c>
      <c r="S4471" s="54" t="str">
        <f t="shared" si="2090"/>
        <v/>
      </c>
      <c r="T4471" s="5" t="str">
        <f t="shared" si="2091"/>
        <v/>
      </c>
      <c r="U4471" s="152" t="str">
        <f t="shared" si="2074"/>
        <v/>
      </c>
      <c r="V4471" s="152" t="str">
        <f t="shared" si="2075"/>
        <v/>
      </c>
      <c r="W4471" s="153" t="str">
        <f t="shared" si="2076"/>
        <v/>
      </c>
      <c r="X4471" s="153" t="str">
        <f t="shared" si="2077"/>
        <v/>
      </c>
      <c r="Y4471" s="153" t="str">
        <f t="shared" si="2078"/>
        <v/>
      </c>
      <c r="Z4471" s="153" t="str">
        <f t="shared" si="2079"/>
        <v/>
      </c>
      <c r="AA4471" s="152" t="str">
        <f t="shared" si="2080"/>
        <v/>
      </c>
      <c r="AB4471" s="152" t="str">
        <f t="shared" si="2081"/>
        <v/>
      </c>
      <c r="AC4471" s="154" t="str">
        <f t="shared" si="2092"/>
        <v/>
      </c>
      <c r="AD4471" s="154" t="str">
        <f t="shared" si="2093"/>
        <v/>
      </c>
      <c r="AE4471" s="3" t="str">
        <f t="shared" si="2094"/>
        <v/>
      </c>
      <c r="AF4471" s="3" t="str">
        <f t="shared" si="2095"/>
        <v/>
      </c>
      <c r="AG4471" s="3" t="str">
        <f t="shared" si="2096"/>
        <v/>
      </c>
      <c r="AH4471" s="4" t="str">
        <f t="shared" si="2097"/>
        <v/>
      </c>
      <c r="AI4471" s="75" t="str">
        <f t="shared" si="2098"/>
        <v/>
      </c>
      <c r="AJ4471" s="75" t="str">
        <f t="shared" si="2099"/>
        <v/>
      </c>
    </row>
    <row r="4472" spans="1:36">
      <c r="A4472" s="41" t="str">
        <f t="shared" si="2082"/>
        <v/>
      </c>
      <c r="B4472" s="150" t="str">
        <f>IF(ISNUMBER(A4472),INDEX('MetaTrader Import'!$H$13:$J$5893,TRUNC(((A4472-$A$39+1)-1)/3)+1,MOD((A4472-$A$39+1)-1,3)+1),"")</f>
        <v/>
      </c>
      <c r="C4472" s="43" t="str">
        <f t="shared" si="2083"/>
        <v/>
      </c>
      <c r="D4472" s="43" t="str">
        <f t="shared" ca="1" si="2073"/>
        <v/>
      </c>
      <c r="E4472" s="43" t="str">
        <f t="shared" si="2084"/>
        <v/>
      </c>
      <c r="F4472" s="43" t="str">
        <f t="shared" si="2085"/>
        <v/>
      </c>
      <c r="G4472" s="43" t="str">
        <f>IF(A4472&lt;&gt;"",IF(A4472&lt;Data!$G$11*0.25,$C$13/$G$32,IF(A4472&gt;Data!$G$11*0.25,$C$13,$C$13*10)),"")</f>
        <v/>
      </c>
      <c r="H4472" s="43" t="str">
        <f>IF(A4472&lt;&gt;"",IF(Data!$G$9="constant",$C$13,IF(Data!$G$9="squeeze",G4472,F4472)),"")</f>
        <v/>
      </c>
      <c r="I4472" s="38" t="str">
        <f ca="1">IF(ISNUMBER(A4472),NORMINV(RAND(),0,IF(AND(Data!$G$9="squeeze",A4472&lt;Data!$G$11*0.25),$H$32,1)*$C$30*$C$13)*($C$14*$C$12),"")</f>
        <v/>
      </c>
      <c r="J4472" s="42" t="str">
        <f ca="1">IFERROR(IF(Data!$C$6="Real",B4472,I4472+J4471+($C$14*$C$12)*(NORMINV(RAND(),$C$15,CHOOSE($G$13,$C$13,F4472,G4472)))),"")</f>
        <v/>
      </c>
      <c r="K4472" s="88" t="str">
        <f>IF(ISNUMBER(A4472), IF($G$16="fixed",$G$17,MIN(H4472*Data!$C$7*$C$16*0.5,$C$17*Data!$C$7))*$C$12,"")</f>
        <v/>
      </c>
      <c r="L4472" s="42" t="str">
        <f t="shared" ca="1" si="2100"/>
        <v/>
      </c>
      <c r="M4472" s="44" t="str">
        <f t="shared" ca="1" si="2101"/>
        <v/>
      </c>
      <c r="N4472" s="44" t="str">
        <f t="shared" ca="1" si="2102"/>
        <v/>
      </c>
      <c r="O4472" s="108" t="str">
        <f t="shared" si="2086"/>
        <v/>
      </c>
      <c r="P4472" s="102" t="str">
        <f t="shared" si="2087"/>
        <v/>
      </c>
      <c r="Q4472" s="102" t="str">
        <f t="shared" si="2088"/>
        <v/>
      </c>
      <c r="R4472" s="120" t="str">
        <f t="shared" si="2089"/>
        <v/>
      </c>
      <c r="S4472" s="54" t="str">
        <f t="shared" si="2090"/>
        <v/>
      </c>
      <c r="T4472" s="5" t="str">
        <f t="shared" si="2091"/>
        <v/>
      </c>
      <c r="U4472" s="152" t="str">
        <f t="shared" si="2074"/>
        <v/>
      </c>
      <c r="V4472" s="152" t="str">
        <f t="shared" si="2075"/>
        <v/>
      </c>
      <c r="W4472" s="153" t="str">
        <f t="shared" si="2076"/>
        <v/>
      </c>
      <c r="X4472" s="153" t="str">
        <f t="shared" si="2077"/>
        <v/>
      </c>
      <c r="Y4472" s="153" t="str">
        <f t="shared" si="2078"/>
        <v/>
      </c>
      <c r="Z4472" s="153" t="str">
        <f t="shared" si="2079"/>
        <v/>
      </c>
      <c r="AA4472" s="152" t="str">
        <f t="shared" si="2080"/>
        <v/>
      </c>
      <c r="AB4472" s="152" t="str">
        <f t="shared" si="2081"/>
        <v/>
      </c>
      <c r="AC4472" s="154" t="str">
        <f t="shared" si="2092"/>
        <v/>
      </c>
      <c r="AD4472" s="154" t="str">
        <f t="shared" si="2093"/>
        <v/>
      </c>
      <c r="AE4472" s="3" t="str">
        <f t="shared" si="2094"/>
        <v/>
      </c>
      <c r="AF4472" s="3" t="str">
        <f t="shared" si="2095"/>
        <v/>
      </c>
      <c r="AG4472" s="3" t="str">
        <f t="shared" si="2096"/>
        <v/>
      </c>
      <c r="AH4472" s="4" t="str">
        <f t="shared" si="2097"/>
        <v/>
      </c>
      <c r="AI4472" s="75" t="str">
        <f t="shared" si="2098"/>
        <v/>
      </c>
      <c r="AJ4472" s="75" t="str">
        <f t="shared" si="2099"/>
        <v/>
      </c>
    </row>
    <row r="4473" spans="1:36">
      <c r="A4473" s="41" t="str">
        <f t="shared" si="2082"/>
        <v/>
      </c>
      <c r="B4473" s="150" t="str">
        <f>IF(ISNUMBER(A4473),INDEX('MetaTrader Import'!$H$13:$J$5893,TRUNC(((A4473-$A$39+1)-1)/3)+1,MOD((A4473-$A$39+1)-1,3)+1),"")</f>
        <v/>
      </c>
      <c r="C4473" s="43" t="str">
        <f t="shared" si="2083"/>
        <v/>
      </c>
      <c r="D4473" s="43" t="str">
        <f t="shared" ca="1" si="2073"/>
        <v/>
      </c>
      <c r="E4473" s="43" t="str">
        <f t="shared" si="2084"/>
        <v/>
      </c>
      <c r="F4473" s="43" t="str">
        <f t="shared" si="2085"/>
        <v/>
      </c>
      <c r="G4473" s="43" t="str">
        <f>IF(A4473&lt;&gt;"",IF(A4473&lt;Data!$G$11*0.25,$C$13/$G$32,IF(A4473&gt;Data!$G$11*0.25,$C$13,$C$13*10)),"")</f>
        <v/>
      </c>
      <c r="H4473" s="43" t="str">
        <f>IF(A4473&lt;&gt;"",IF(Data!$G$9="constant",$C$13,IF(Data!$G$9="squeeze",G4473,F4473)),"")</f>
        <v/>
      </c>
      <c r="I4473" s="38" t="str">
        <f ca="1">IF(ISNUMBER(A4473),NORMINV(RAND(),0,IF(AND(Data!$G$9="squeeze",A4473&lt;Data!$G$11*0.25),$H$32,1)*$C$30*$C$13)*($C$14*$C$12),"")</f>
        <v/>
      </c>
      <c r="J4473" s="42" t="str">
        <f ca="1">IFERROR(IF(Data!$C$6="Real",B4473,I4473+J4472+($C$14*$C$12)*(NORMINV(RAND(),$C$15,CHOOSE($G$13,$C$13,F4473,G4473)))),"")</f>
        <v/>
      </c>
      <c r="K4473" s="88" t="str">
        <f>IF(ISNUMBER(A4473), IF($G$16="fixed",$G$17,MIN(H4473*Data!$C$7*$C$16*0.5,$C$17*Data!$C$7))*$C$12,"")</f>
        <v/>
      </c>
      <c r="L4473" s="42" t="str">
        <f t="shared" ca="1" si="2100"/>
        <v/>
      </c>
      <c r="M4473" s="44" t="str">
        <f t="shared" ca="1" si="2101"/>
        <v/>
      </c>
      <c r="N4473" s="44" t="str">
        <f t="shared" ca="1" si="2102"/>
        <v/>
      </c>
      <c r="O4473" s="108" t="str">
        <f t="shared" si="2086"/>
        <v/>
      </c>
      <c r="P4473" s="102" t="str">
        <f t="shared" si="2087"/>
        <v/>
      </c>
      <c r="Q4473" s="102" t="str">
        <f t="shared" si="2088"/>
        <v/>
      </c>
      <c r="R4473" s="120" t="str">
        <f t="shared" si="2089"/>
        <v/>
      </c>
      <c r="S4473" s="54" t="str">
        <f t="shared" si="2090"/>
        <v/>
      </c>
      <c r="T4473" s="5" t="str">
        <f t="shared" si="2091"/>
        <v/>
      </c>
      <c r="U4473" s="152" t="str">
        <f t="shared" si="2074"/>
        <v/>
      </c>
      <c r="V4473" s="152" t="str">
        <f t="shared" si="2075"/>
        <v/>
      </c>
      <c r="W4473" s="153" t="str">
        <f t="shared" si="2076"/>
        <v/>
      </c>
      <c r="X4473" s="153" t="str">
        <f t="shared" si="2077"/>
        <v/>
      </c>
      <c r="Y4473" s="153" t="str">
        <f t="shared" si="2078"/>
        <v/>
      </c>
      <c r="Z4473" s="153" t="str">
        <f t="shared" si="2079"/>
        <v/>
      </c>
      <c r="AA4473" s="152" t="str">
        <f t="shared" si="2080"/>
        <v/>
      </c>
      <c r="AB4473" s="152" t="str">
        <f t="shared" si="2081"/>
        <v/>
      </c>
      <c r="AC4473" s="154" t="str">
        <f t="shared" si="2092"/>
        <v/>
      </c>
      <c r="AD4473" s="154" t="str">
        <f t="shared" si="2093"/>
        <v/>
      </c>
      <c r="AE4473" s="3" t="str">
        <f t="shared" si="2094"/>
        <v/>
      </c>
      <c r="AF4473" s="3" t="str">
        <f t="shared" si="2095"/>
        <v/>
      </c>
      <c r="AG4473" s="3" t="str">
        <f t="shared" si="2096"/>
        <v/>
      </c>
      <c r="AH4473" s="4" t="str">
        <f t="shared" si="2097"/>
        <v/>
      </c>
      <c r="AI4473" s="75" t="str">
        <f t="shared" si="2098"/>
        <v/>
      </c>
      <c r="AJ4473" s="75" t="str">
        <f t="shared" si="2099"/>
        <v/>
      </c>
    </row>
    <row r="4474" spans="1:36">
      <c r="A4474" s="41" t="str">
        <f t="shared" si="2082"/>
        <v/>
      </c>
      <c r="B4474" s="150" t="str">
        <f>IF(ISNUMBER(A4474),INDEX('MetaTrader Import'!$H$13:$J$5893,TRUNC(((A4474-$A$39+1)-1)/3)+1,MOD((A4474-$A$39+1)-1,3)+1),"")</f>
        <v/>
      </c>
      <c r="C4474" s="43" t="str">
        <f t="shared" si="2083"/>
        <v/>
      </c>
      <c r="D4474" s="43" t="str">
        <f t="shared" ca="1" si="2073"/>
        <v/>
      </c>
      <c r="E4474" s="43" t="str">
        <f t="shared" si="2084"/>
        <v/>
      </c>
      <c r="F4474" s="43" t="str">
        <f t="shared" si="2085"/>
        <v/>
      </c>
      <c r="G4474" s="43" t="str">
        <f>IF(A4474&lt;&gt;"",IF(A4474&lt;Data!$G$11*0.25,$C$13/$G$32,IF(A4474&gt;Data!$G$11*0.25,$C$13,$C$13*10)),"")</f>
        <v/>
      </c>
      <c r="H4474" s="43" t="str">
        <f>IF(A4474&lt;&gt;"",IF(Data!$G$9="constant",$C$13,IF(Data!$G$9="squeeze",G4474,F4474)),"")</f>
        <v/>
      </c>
      <c r="I4474" s="38" t="str">
        <f ca="1">IF(ISNUMBER(A4474),NORMINV(RAND(),0,IF(AND(Data!$G$9="squeeze",A4474&lt;Data!$G$11*0.25),$H$32,1)*$C$30*$C$13)*($C$14*$C$12),"")</f>
        <v/>
      </c>
      <c r="J4474" s="42" t="str">
        <f ca="1">IFERROR(IF(Data!$C$6="Real",B4474,I4474+J4473+($C$14*$C$12)*(NORMINV(RAND(),$C$15,CHOOSE($G$13,$C$13,F4474,G4474)))),"")</f>
        <v/>
      </c>
      <c r="K4474" s="88" t="str">
        <f>IF(ISNUMBER(A4474), IF($G$16="fixed",$G$17,MIN(H4474*Data!$C$7*$C$16*0.5,$C$17*Data!$C$7))*$C$12,"")</f>
        <v/>
      </c>
      <c r="L4474" s="42" t="str">
        <f t="shared" ca="1" si="2100"/>
        <v/>
      </c>
      <c r="M4474" s="44" t="str">
        <f t="shared" ca="1" si="2101"/>
        <v/>
      </c>
      <c r="N4474" s="44" t="str">
        <f t="shared" ca="1" si="2102"/>
        <v/>
      </c>
      <c r="O4474" s="108" t="str">
        <f t="shared" si="2086"/>
        <v/>
      </c>
      <c r="P4474" s="102" t="str">
        <f t="shared" si="2087"/>
        <v/>
      </c>
      <c r="Q4474" s="102" t="str">
        <f t="shared" si="2088"/>
        <v/>
      </c>
      <c r="R4474" s="120" t="str">
        <f t="shared" si="2089"/>
        <v/>
      </c>
      <c r="S4474" s="54" t="str">
        <f t="shared" si="2090"/>
        <v/>
      </c>
      <c r="T4474" s="5" t="str">
        <f t="shared" si="2091"/>
        <v/>
      </c>
      <c r="U4474" s="152" t="str">
        <f t="shared" si="2074"/>
        <v/>
      </c>
      <c r="V4474" s="152" t="str">
        <f t="shared" si="2075"/>
        <v/>
      </c>
      <c r="W4474" s="153" t="str">
        <f t="shared" si="2076"/>
        <v/>
      </c>
      <c r="X4474" s="153" t="str">
        <f t="shared" si="2077"/>
        <v/>
      </c>
      <c r="Y4474" s="153" t="str">
        <f t="shared" si="2078"/>
        <v/>
      </c>
      <c r="Z4474" s="153" t="str">
        <f t="shared" si="2079"/>
        <v/>
      </c>
      <c r="AA4474" s="152" t="str">
        <f t="shared" si="2080"/>
        <v/>
      </c>
      <c r="AB4474" s="152" t="str">
        <f t="shared" si="2081"/>
        <v/>
      </c>
      <c r="AC4474" s="154" t="str">
        <f t="shared" si="2092"/>
        <v/>
      </c>
      <c r="AD4474" s="154" t="str">
        <f t="shared" si="2093"/>
        <v/>
      </c>
      <c r="AE4474" s="3" t="str">
        <f t="shared" si="2094"/>
        <v/>
      </c>
      <c r="AF4474" s="3" t="str">
        <f t="shared" si="2095"/>
        <v/>
      </c>
      <c r="AG4474" s="3" t="str">
        <f t="shared" si="2096"/>
        <v/>
      </c>
      <c r="AH4474" s="4" t="str">
        <f t="shared" si="2097"/>
        <v/>
      </c>
      <c r="AI4474" s="75" t="str">
        <f t="shared" si="2098"/>
        <v/>
      </c>
      <c r="AJ4474" s="75" t="str">
        <f t="shared" si="2099"/>
        <v/>
      </c>
    </row>
    <row r="4475" spans="1:36">
      <c r="A4475" s="41" t="str">
        <f t="shared" si="2082"/>
        <v/>
      </c>
      <c r="B4475" s="150" t="str">
        <f>IF(ISNUMBER(A4475),INDEX('MetaTrader Import'!$H$13:$J$5893,TRUNC(((A4475-$A$39+1)-1)/3)+1,MOD((A4475-$A$39+1)-1,3)+1),"")</f>
        <v/>
      </c>
      <c r="C4475" s="43" t="str">
        <f t="shared" si="2083"/>
        <v/>
      </c>
      <c r="D4475" s="43" t="str">
        <f t="shared" ca="1" si="2073"/>
        <v/>
      </c>
      <c r="E4475" s="43" t="str">
        <f t="shared" si="2084"/>
        <v/>
      </c>
      <c r="F4475" s="43" t="str">
        <f t="shared" si="2085"/>
        <v/>
      </c>
      <c r="G4475" s="43" t="str">
        <f>IF(A4475&lt;&gt;"",IF(A4475&lt;Data!$G$11*0.25,$C$13/$G$32,IF(A4475&gt;Data!$G$11*0.25,$C$13,$C$13*10)),"")</f>
        <v/>
      </c>
      <c r="H4475" s="43" t="str">
        <f>IF(A4475&lt;&gt;"",IF(Data!$G$9="constant",$C$13,IF(Data!$G$9="squeeze",G4475,F4475)),"")</f>
        <v/>
      </c>
      <c r="I4475" s="38" t="str">
        <f ca="1">IF(ISNUMBER(A4475),NORMINV(RAND(),0,IF(AND(Data!$G$9="squeeze",A4475&lt;Data!$G$11*0.25),$H$32,1)*$C$30*$C$13)*($C$14*$C$12),"")</f>
        <v/>
      </c>
      <c r="J4475" s="42" t="str">
        <f ca="1">IFERROR(IF(Data!$C$6="Real",B4475,I4475+J4474+($C$14*$C$12)*(NORMINV(RAND(),$C$15,CHOOSE($G$13,$C$13,F4475,G4475)))),"")</f>
        <v/>
      </c>
      <c r="K4475" s="88" t="str">
        <f>IF(ISNUMBER(A4475), IF($G$16="fixed",$G$17,MIN(H4475*Data!$C$7*$C$16*0.5,$C$17*Data!$C$7))*$C$12,"")</f>
        <v/>
      </c>
      <c r="L4475" s="42" t="str">
        <f t="shared" ca="1" si="2100"/>
        <v/>
      </c>
      <c r="M4475" s="44" t="str">
        <f t="shared" ca="1" si="2101"/>
        <v/>
      </c>
      <c r="N4475" s="44" t="str">
        <f t="shared" ca="1" si="2102"/>
        <v/>
      </c>
      <c r="O4475" s="108" t="str">
        <f t="shared" si="2086"/>
        <v/>
      </c>
      <c r="P4475" s="102" t="str">
        <f t="shared" si="2087"/>
        <v/>
      </c>
      <c r="Q4475" s="102" t="str">
        <f t="shared" si="2088"/>
        <v/>
      </c>
      <c r="R4475" s="120" t="str">
        <f t="shared" si="2089"/>
        <v/>
      </c>
      <c r="S4475" s="54" t="str">
        <f t="shared" si="2090"/>
        <v/>
      </c>
      <c r="T4475" s="5" t="str">
        <f t="shared" si="2091"/>
        <v/>
      </c>
      <c r="U4475" s="152" t="str">
        <f t="shared" si="2074"/>
        <v/>
      </c>
      <c r="V4475" s="152" t="str">
        <f t="shared" si="2075"/>
        <v/>
      </c>
      <c r="W4475" s="153" t="str">
        <f t="shared" si="2076"/>
        <v/>
      </c>
      <c r="X4475" s="153" t="str">
        <f t="shared" si="2077"/>
        <v/>
      </c>
      <c r="Y4475" s="153" t="str">
        <f t="shared" si="2078"/>
        <v/>
      </c>
      <c r="Z4475" s="153" t="str">
        <f t="shared" si="2079"/>
        <v/>
      </c>
      <c r="AA4475" s="152" t="str">
        <f t="shared" si="2080"/>
        <v/>
      </c>
      <c r="AB4475" s="152" t="str">
        <f t="shared" si="2081"/>
        <v/>
      </c>
      <c r="AC4475" s="154" t="str">
        <f t="shared" si="2092"/>
        <v/>
      </c>
      <c r="AD4475" s="154" t="str">
        <f t="shared" si="2093"/>
        <v/>
      </c>
      <c r="AE4475" s="3" t="str">
        <f t="shared" si="2094"/>
        <v/>
      </c>
      <c r="AF4475" s="3" t="str">
        <f t="shared" si="2095"/>
        <v/>
      </c>
      <c r="AG4475" s="3" t="str">
        <f t="shared" si="2096"/>
        <v/>
      </c>
      <c r="AH4475" s="4" t="str">
        <f t="shared" si="2097"/>
        <v/>
      </c>
      <c r="AI4475" s="75" t="str">
        <f t="shared" si="2098"/>
        <v/>
      </c>
      <c r="AJ4475" s="75" t="str">
        <f t="shared" si="2099"/>
        <v/>
      </c>
    </row>
    <row r="4476" spans="1:36">
      <c r="A4476" s="41" t="str">
        <f t="shared" si="2082"/>
        <v/>
      </c>
      <c r="B4476" s="150" t="str">
        <f>IF(ISNUMBER(A4476),INDEX('MetaTrader Import'!$H$13:$J$5893,TRUNC(((A4476-$A$39+1)-1)/3)+1,MOD((A4476-$A$39+1)-1,3)+1),"")</f>
        <v/>
      </c>
      <c r="C4476" s="43" t="str">
        <f t="shared" si="2083"/>
        <v/>
      </c>
      <c r="D4476" s="43" t="str">
        <f t="shared" ca="1" si="2073"/>
        <v/>
      </c>
      <c r="E4476" s="43" t="str">
        <f t="shared" si="2084"/>
        <v/>
      </c>
      <c r="F4476" s="43" t="str">
        <f t="shared" si="2085"/>
        <v/>
      </c>
      <c r="G4476" s="43" t="str">
        <f>IF(A4476&lt;&gt;"",IF(A4476&lt;Data!$G$11*0.25,$C$13/$G$32,IF(A4476&gt;Data!$G$11*0.25,$C$13,$C$13*10)),"")</f>
        <v/>
      </c>
      <c r="H4476" s="43" t="str">
        <f>IF(A4476&lt;&gt;"",IF(Data!$G$9="constant",$C$13,IF(Data!$G$9="squeeze",G4476,F4476)),"")</f>
        <v/>
      </c>
      <c r="I4476" s="38" t="str">
        <f ca="1">IF(ISNUMBER(A4476),NORMINV(RAND(),0,IF(AND(Data!$G$9="squeeze",A4476&lt;Data!$G$11*0.25),$H$32,1)*$C$30*$C$13)*($C$14*$C$12),"")</f>
        <v/>
      </c>
      <c r="J4476" s="42" t="str">
        <f ca="1">IFERROR(IF(Data!$C$6="Real",B4476,I4476+J4475+($C$14*$C$12)*(NORMINV(RAND(),$C$15,CHOOSE($G$13,$C$13,F4476,G4476)))),"")</f>
        <v/>
      </c>
      <c r="K4476" s="88" t="str">
        <f>IF(ISNUMBER(A4476), IF($G$16="fixed",$G$17,MIN(H4476*Data!$C$7*$C$16*0.5,$C$17*Data!$C$7))*$C$12,"")</f>
        <v/>
      </c>
      <c r="L4476" s="42" t="str">
        <f t="shared" ca="1" si="2100"/>
        <v/>
      </c>
      <c r="M4476" s="44" t="str">
        <f t="shared" ca="1" si="2101"/>
        <v/>
      </c>
      <c r="N4476" s="44" t="str">
        <f t="shared" ca="1" si="2102"/>
        <v/>
      </c>
      <c r="O4476" s="108" t="str">
        <f t="shared" si="2086"/>
        <v/>
      </c>
      <c r="P4476" s="102" t="str">
        <f t="shared" si="2087"/>
        <v/>
      </c>
      <c r="Q4476" s="102" t="str">
        <f t="shared" si="2088"/>
        <v/>
      </c>
      <c r="R4476" s="120" t="str">
        <f t="shared" si="2089"/>
        <v/>
      </c>
      <c r="S4476" s="54" t="str">
        <f t="shared" si="2090"/>
        <v/>
      </c>
      <c r="T4476" s="5" t="str">
        <f t="shared" si="2091"/>
        <v/>
      </c>
      <c r="U4476" s="152" t="str">
        <f t="shared" si="2074"/>
        <v/>
      </c>
      <c r="V4476" s="152" t="str">
        <f t="shared" si="2075"/>
        <v/>
      </c>
      <c r="W4476" s="153" t="str">
        <f t="shared" si="2076"/>
        <v/>
      </c>
      <c r="X4476" s="153" t="str">
        <f t="shared" si="2077"/>
        <v/>
      </c>
      <c r="Y4476" s="153" t="str">
        <f t="shared" si="2078"/>
        <v/>
      </c>
      <c r="Z4476" s="153" t="str">
        <f t="shared" si="2079"/>
        <v/>
      </c>
      <c r="AA4476" s="152" t="str">
        <f t="shared" si="2080"/>
        <v/>
      </c>
      <c r="AB4476" s="152" t="str">
        <f t="shared" si="2081"/>
        <v/>
      </c>
      <c r="AC4476" s="154" t="str">
        <f t="shared" si="2092"/>
        <v/>
      </c>
      <c r="AD4476" s="154" t="str">
        <f t="shared" si="2093"/>
        <v/>
      </c>
      <c r="AE4476" s="3" t="str">
        <f t="shared" si="2094"/>
        <v/>
      </c>
      <c r="AF4476" s="3" t="str">
        <f t="shared" si="2095"/>
        <v/>
      </c>
      <c r="AG4476" s="3" t="str">
        <f t="shared" si="2096"/>
        <v/>
      </c>
      <c r="AH4476" s="4" t="str">
        <f t="shared" si="2097"/>
        <v/>
      </c>
      <c r="AI4476" s="75" t="str">
        <f t="shared" si="2098"/>
        <v/>
      </c>
      <c r="AJ4476" s="75" t="str">
        <f t="shared" si="2099"/>
        <v/>
      </c>
    </row>
    <row r="4477" spans="1:36">
      <c r="A4477" s="41" t="str">
        <f t="shared" si="2082"/>
        <v/>
      </c>
      <c r="B4477" s="150" t="str">
        <f>IF(ISNUMBER(A4477),INDEX('MetaTrader Import'!$H$13:$J$5893,TRUNC(((A4477-$A$39+1)-1)/3)+1,MOD((A4477-$A$39+1)-1,3)+1),"")</f>
        <v/>
      </c>
      <c r="C4477" s="43" t="str">
        <f t="shared" si="2083"/>
        <v/>
      </c>
      <c r="D4477" s="43" t="str">
        <f t="shared" ca="1" si="2073"/>
        <v/>
      </c>
      <c r="E4477" s="43" t="str">
        <f t="shared" si="2084"/>
        <v/>
      </c>
      <c r="F4477" s="43" t="str">
        <f t="shared" si="2085"/>
        <v/>
      </c>
      <c r="G4477" s="43" t="str">
        <f>IF(A4477&lt;&gt;"",IF(A4477&lt;Data!$G$11*0.25,$C$13/$G$32,IF(A4477&gt;Data!$G$11*0.25,$C$13,$C$13*10)),"")</f>
        <v/>
      </c>
      <c r="H4477" s="43" t="str">
        <f>IF(A4477&lt;&gt;"",IF(Data!$G$9="constant",$C$13,IF(Data!$G$9="squeeze",G4477,F4477)),"")</f>
        <v/>
      </c>
      <c r="I4477" s="38" t="str">
        <f ca="1">IF(ISNUMBER(A4477),NORMINV(RAND(),0,IF(AND(Data!$G$9="squeeze",A4477&lt;Data!$G$11*0.25),$H$32,1)*$C$30*$C$13)*($C$14*$C$12),"")</f>
        <v/>
      </c>
      <c r="J4477" s="42" t="str">
        <f ca="1">IFERROR(IF(Data!$C$6="Real",B4477,I4477+J4476+($C$14*$C$12)*(NORMINV(RAND(),$C$15,CHOOSE($G$13,$C$13,F4477,G4477)))),"")</f>
        <v/>
      </c>
      <c r="K4477" s="88" t="str">
        <f>IF(ISNUMBER(A4477), IF($G$16="fixed",$G$17,MIN(H4477*Data!$C$7*$C$16*0.5,$C$17*Data!$C$7))*$C$12,"")</f>
        <v/>
      </c>
      <c r="L4477" s="42" t="str">
        <f t="shared" ca="1" si="2100"/>
        <v/>
      </c>
      <c r="M4477" s="44" t="str">
        <f t="shared" ca="1" si="2101"/>
        <v/>
      </c>
      <c r="N4477" s="44" t="str">
        <f t="shared" ca="1" si="2102"/>
        <v/>
      </c>
      <c r="O4477" s="108" t="str">
        <f t="shared" si="2086"/>
        <v/>
      </c>
      <c r="P4477" s="102" t="str">
        <f t="shared" si="2087"/>
        <v/>
      </c>
      <c r="Q4477" s="102" t="str">
        <f t="shared" si="2088"/>
        <v/>
      </c>
      <c r="R4477" s="120" t="str">
        <f t="shared" si="2089"/>
        <v/>
      </c>
      <c r="S4477" s="54" t="str">
        <f t="shared" si="2090"/>
        <v/>
      </c>
      <c r="T4477" s="5" t="str">
        <f t="shared" si="2091"/>
        <v/>
      </c>
      <c r="U4477" s="152" t="str">
        <f t="shared" si="2074"/>
        <v/>
      </c>
      <c r="V4477" s="152" t="str">
        <f t="shared" si="2075"/>
        <v/>
      </c>
      <c r="W4477" s="153" t="str">
        <f t="shared" si="2076"/>
        <v/>
      </c>
      <c r="X4477" s="153" t="str">
        <f t="shared" si="2077"/>
        <v/>
      </c>
      <c r="Y4477" s="153" t="str">
        <f t="shared" si="2078"/>
        <v/>
      </c>
      <c r="Z4477" s="153" t="str">
        <f t="shared" si="2079"/>
        <v/>
      </c>
      <c r="AA4477" s="152" t="str">
        <f t="shared" si="2080"/>
        <v/>
      </c>
      <c r="AB4477" s="152" t="str">
        <f t="shared" si="2081"/>
        <v/>
      </c>
      <c r="AC4477" s="154" t="str">
        <f t="shared" si="2092"/>
        <v/>
      </c>
      <c r="AD4477" s="154" t="str">
        <f t="shared" si="2093"/>
        <v/>
      </c>
      <c r="AE4477" s="3" t="str">
        <f t="shared" si="2094"/>
        <v/>
      </c>
      <c r="AF4477" s="3" t="str">
        <f t="shared" si="2095"/>
        <v/>
      </c>
      <c r="AG4477" s="3" t="str">
        <f t="shared" si="2096"/>
        <v/>
      </c>
      <c r="AH4477" s="4" t="str">
        <f t="shared" si="2097"/>
        <v/>
      </c>
      <c r="AI4477" s="75" t="str">
        <f t="shared" si="2098"/>
        <v/>
      </c>
      <c r="AJ4477" s="75" t="str">
        <f t="shared" si="2099"/>
        <v/>
      </c>
    </row>
    <row r="4478" spans="1:36">
      <c r="A4478" s="41" t="str">
        <f t="shared" si="2082"/>
        <v/>
      </c>
      <c r="B4478" s="150" t="str">
        <f>IF(ISNUMBER(A4478),INDEX('MetaTrader Import'!$H$13:$J$5893,TRUNC(((A4478-$A$39+1)-1)/3)+1,MOD((A4478-$A$39+1)-1,3)+1),"")</f>
        <v/>
      </c>
      <c r="C4478" s="43" t="str">
        <f t="shared" si="2083"/>
        <v/>
      </c>
      <c r="D4478" s="43" t="str">
        <f t="shared" ca="1" si="2073"/>
        <v/>
      </c>
      <c r="E4478" s="43" t="str">
        <f t="shared" si="2084"/>
        <v/>
      </c>
      <c r="F4478" s="43" t="str">
        <f t="shared" si="2085"/>
        <v/>
      </c>
      <c r="G4478" s="43" t="str">
        <f>IF(A4478&lt;&gt;"",IF(A4478&lt;Data!$G$11*0.25,$C$13/$G$32,IF(A4478&gt;Data!$G$11*0.25,$C$13,$C$13*10)),"")</f>
        <v/>
      </c>
      <c r="H4478" s="43" t="str">
        <f>IF(A4478&lt;&gt;"",IF(Data!$G$9="constant",$C$13,IF(Data!$G$9="squeeze",G4478,F4478)),"")</f>
        <v/>
      </c>
      <c r="I4478" s="38" t="str">
        <f ca="1">IF(ISNUMBER(A4478),NORMINV(RAND(),0,IF(AND(Data!$G$9="squeeze",A4478&lt;Data!$G$11*0.25),$H$32,1)*$C$30*$C$13)*($C$14*$C$12),"")</f>
        <v/>
      </c>
      <c r="J4478" s="42" t="str">
        <f ca="1">IFERROR(IF(Data!$C$6="Real",B4478,I4478+J4477+($C$14*$C$12)*(NORMINV(RAND(),$C$15,CHOOSE($G$13,$C$13,F4478,G4478)))),"")</f>
        <v/>
      </c>
      <c r="K4478" s="88" t="str">
        <f>IF(ISNUMBER(A4478), IF($G$16="fixed",$G$17,MIN(H4478*Data!$C$7*$C$16*0.5,$C$17*Data!$C$7))*$C$12,"")</f>
        <v/>
      </c>
      <c r="L4478" s="42" t="str">
        <f t="shared" ca="1" si="2100"/>
        <v/>
      </c>
      <c r="M4478" s="44" t="str">
        <f t="shared" ca="1" si="2101"/>
        <v/>
      </c>
      <c r="N4478" s="44" t="str">
        <f t="shared" ca="1" si="2102"/>
        <v/>
      </c>
      <c r="O4478" s="108" t="str">
        <f t="shared" si="2086"/>
        <v/>
      </c>
      <c r="P4478" s="102" t="str">
        <f t="shared" si="2087"/>
        <v/>
      </c>
      <c r="Q4478" s="102" t="str">
        <f t="shared" si="2088"/>
        <v/>
      </c>
      <c r="R4478" s="120" t="str">
        <f t="shared" si="2089"/>
        <v/>
      </c>
      <c r="S4478" s="54" t="str">
        <f t="shared" si="2090"/>
        <v/>
      </c>
      <c r="T4478" s="5" t="str">
        <f t="shared" si="2091"/>
        <v/>
      </c>
      <c r="U4478" s="152" t="str">
        <f t="shared" si="2074"/>
        <v/>
      </c>
      <c r="V4478" s="152" t="str">
        <f t="shared" si="2075"/>
        <v/>
      </c>
      <c r="W4478" s="153" t="str">
        <f t="shared" si="2076"/>
        <v/>
      </c>
      <c r="X4478" s="153" t="str">
        <f t="shared" si="2077"/>
        <v/>
      </c>
      <c r="Y4478" s="153" t="str">
        <f t="shared" si="2078"/>
        <v/>
      </c>
      <c r="Z4478" s="153" t="str">
        <f t="shared" si="2079"/>
        <v/>
      </c>
      <c r="AA4478" s="152" t="str">
        <f t="shared" si="2080"/>
        <v/>
      </c>
      <c r="AB4478" s="152" t="str">
        <f t="shared" si="2081"/>
        <v/>
      </c>
      <c r="AC4478" s="154" t="str">
        <f t="shared" si="2092"/>
        <v/>
      </c>
      <c r="AD4478" s="154" t="str">
        <f t="shared" si="2093"/>
        <v/>
      </c>
      <c r="AE4478" s="3" t="str">
        <f t="shared" si="2094"/>
        <v/>
      </c>
      <c r="AF4478" s="3" t="str">
        <f t="shared" si="2095"/>
        <v/>
      </c>
      <c r="AG4478" s="3" t="str">
        <f t="shared" si="2096"/>
        <v/>
      </c>
      <c r="AH4478" s="4" t="str">
        <f t="shared" si="2097"/>
        <v/>
      </c>
      <c r="AI4478" s="75" t="str">
        <f t="shared" si="2098"/>
        <v/>
      </c>
      <c r="AJ4478" s="75" t="str">
        <f t="shared" si="2099"/>
        <v/>
      </c>
    </row>
    <row r="4479" spans="1:36">
      <c r="A4479" s="41" t="str">
        <f t="shared" si="2082"/>
        <v/>
      </c>
      <c r="B4479" s="150" t="str">
        <f>IF(ISNUMBER(A4479),INDEX('MetaTrader Import'!$H$13:$J$5893,TRUNC(((A4479-$A$39+1)-1)/3)+1,MOD((A4479-$A$39+1)-1,3)+1),"")</f>
        <v/>
      </c>
      <c r="C4479" s="43" t="str">
        <f t="shared" si="2083"/>
        <v/>
      </c>
      <c r="D4479" s="43" t="str">
        <f t="shared" ca="1" si="2073"/>
        <v/>
      </c>
      <c r="E4479" s="43" t="str">
        <f t="shared" si="2084"/>
        <v/>
      </c>
      <c r="F4479" s="43" t="str">
        <f t="shared" si="2085"/>
        <v/>
      </c>
      <c r="G4479" s="43" t="str">
        <f>IF(A4479&lt;&gt;"",IF(A4479&lt;Data!$G$11*0.25,$C$13/$G$32,IF(A4479&gt;Data!$G$11*0.25,$C$13,$C$13*10)),"")</f>
        <v/>
      </c>
      <c r="H4479" s="43" t="str">
        <f>IF(A4479&lt;&gt;"",IF(Data!$G$9="constant",$C$13,IF(Data!$G$9="squeeze",G4479,F4479)),"")</f>
        <v/>
      </c>
      <c r="I4479" s="38" t="str">
        <f ca="1">IF(ISNUMBER(A4479),NORMINV(RAND(),0,IF(AND(Data!$G$9="squeeze",A4479&lt;Data!$G$11*0.25),$H$32,1)*$C$30*$C$13)*($C$14*$C$12),"")</f>
        <v/>
      </c>
      <c r="J4479" s="42" t="str">
        <f ca="1">IFERROR(IF(Data!$C$6="Real",B4479,I4479+J4478+($C$14*$C$12)*(NORMINV(RAND(),$C$15,CHOOSE($G$13,$C$13,F4479,G4479)))),"")</f>
        <v/>
      </c>
      <c r="K4479" s="88" t="str">
        <f>IF(ISNUMBER(A4479), IF($G$16="fixed",$G$17,MIN(H4479*Data!$C$7*$C$16*0.5,$C$17*Data!$C$7))*$C$12,"")</f>
        <v/>
      </c>
      <c r="L4479" s="42" t="str">
        <f t="shared" ca="1" si="2100"/>
        <v/>
      </c>
      <c r="M4479" s="44" t="str">
        <f t="shared" ca="1" si="2101"/>
        <v/>
      </c>
      <c r="N4479" s="44" t="str">
        <f t="shared" ca="1" si="2102"/>
        <v/>
      </c>
      <c r="O4479" s="108" t="str">
        <f t="shared" si="2086"/>
        <v/>
      </c>
      <c r="P4479" s="102" t="str">
        <f t="shared" si="2087"/>
        <v/>
      </c>
      <c r="Q4479" s="102" t="str">
        <f t="shared" si="2088"/>
        <v/>
      </c>
      <c r="R4479" s="120" t="str">
        <f t="shared" si="2089"/>
        <v/>
      </c>
      <c r="S4479" s="54" t="str">
        <f t="shared" si="2090"/>
        <v/>
      </c>
      <c r="T4479" s="5" t="str">
        <f t="shared" si="2091"/>
        <v/>
      </c>
      <c r="U4479" s="152" t="str">
        <f t="shared" si="2074"/>
        <v/>
      </c>
      <c r="V4479" s="152" t="str">
        <f t="shared" si="2075"/>
        <v/>
      </c>
      <c r="W4479" s="153" t="str">
        <f t="shared" si="2076"/>
        <v/>
      </c>
      <c r="X4479" s="153" t="str">
        <f t="shared" si="2077"/>
        <v/>
      </c>
      <c r="Y4479" s="153" t="str">
        <f t="shared" si="2078"/>
        <v/>
      </c>
      <c r="Z4479" s="153" t="str">
        <f t="shared" si="2079"/>
        <v/>
      </c>
      <c r="AA4479" s="152" t="str">
        <f t="shared" si="2080"/>
        <v/>
      </c>
      <c r="AB4479" s="152" t="str">
        <f t="shared" si="2081"/>
        <v/>
      </c>
      <c r="AC4479" s="154" t="str">
        <f t="shared" si="2092"/>
        <v/>
      </c>
      <c r="AD4479" s="154" t="str">
        <f t="shared" si="2093"/>
        <v/>
      </c>
      <c r="AE4479" s="3" t="str">
        <f t="shared" si="2094"/>
        <v/>
      </c>
      <c r="AF4479" s="3" t="str">
        <f t="shared" si="2095"/>
        <v/>
      </c>
      <c r="AG4479" s="3" t="str">
        <f t="shared" si="2096"/>
        <v/>
      </c>
      <c r="AH4479" s="4" t="str">
        <f t="shared" si="2097"/>
        <v/>
      </c>
      <c r="AI4479" s="75" t="str">
        <f t="shared" si="2098"/>
        <v/>
      </c>
      <c r="AJ4479" s="75" t="str">
        <f t="shared" si="2099"/>
        <v/>
      </c>
    </row>
    <row r="4480" spans="1:36">
      <c r="A4480" s="41" t="str">
        <f t="shared" si="2082"/>
        <v/>
      </c>
      <c r="B4480" s="150" t="str">
        <f>IF(ISNUMBER(A4480),INDEX('MetaTrader Import'!$H$13:$J$5893,TRUNC(((A4480-$A$39+1)-1)/3)+1,MOD((A4480-$A$39+1)-1,3)+1),"")</f>
        <v/>
      </c>
      <c r="C4480" s="43" t="str">
        <f t="shared" si="2083"/>
        <v/>
      </c>
      <c r="D4480" s="43" t="str">
        <f t="shared" ca="1" si="2073"/>
        <v/>
      </c>
      <c r="E4480" s="43" t="str">
        <f t="shared" si="2084"/>
        <v/>
      </c>
      <c r="F4480" s="43" t="str">
        <f t="shared" si="2085"/>
        <v/>
      </c>
      <c r="G4480" s="43" t="str">
        <f>IF(A4480&lt;&gt;"",IF(A4480&lt;Data!$G$11*0.25,$C$13/$G$32,IF(A4480&gt;Data!$G$11*0.25,$C$13,$C$13*10)),"")</f>
        <v/>
      </c>
      <c r="H4480" s="43" t="str">
        <f>IF(A4480&lt;&gt;"",IF(Data!$G$9="constant",$C$13,IF(Data!$G$9="squeeze",G4480,F4480)),"")</f>
        <v/>
      </c>
      <c r="I4480" s="38" t="str">
        <f ca="1">IF(ISNUMBER(A4480),NORMINV(RAND(),0,IF(AND(Data!$G$9="squeeze",A4480&lt;Data!$G$11*0.25),$H$32,1)*$C$30*$C$13)*($C$14*$C$12),"")</f>
        <v/>
      </c>
      <c r="J4480" s="42" t="str">
        <f ca="1">IFERROR(IF(Data!$C$6="Real",B4480,I4480+J4479+($C$14*$C$12)*(NORMINV(RAND(),$C$15,CHOOSE($G$13,$C$13,F4480,G4480)))),"")</f>
        <v/>
      </c>
      <c r="K4480" s="88" t="str">
        <f>IF(ISNUMBER(A4480), IF($G$16="fixed",$G$17,MIN(H4480*Data!$C$7*$C$16*0.5,$C$17*Data!$C$7))*$C$12,"")</f>
        <v/>
      </c>
      <c r="L4480" s="42" t="str">
        <f t="shared" ca="1" si="2100"/>
        <v/>
      </c>
      <c r="M4480" s="44" t="str">
        <f t="shared" ca="1" si="2101"/>
        <v/>
      </c>
      <c r="N4480" s="44" t="str">
        <f t="shared" ca="1" si="2102"/>
        <v/>
      </c>
      <c r="O4480" s="108" t="str">
        <f t="shared" si="2086"/>
        <v/>
      </c>
      <c r="P4480" s="102" t="str">
        <f t="shared" si="2087"/>
        <v/>
      </c>
      <c r="Q4480" s="102" t="str">
        <f t="shared" si="2088"/>
        <v/>
      </c>
      <c r="R4480" s="120" t="str">
        <f t="shared" si="2089"/>
        <v/>
      </c>
      <c r="S4480" s="54" t="str">
        <f t="shared" si="2090"/>
        <v/>
      </c>
      <c r="T4480" s="5" t="str">
        <f t="shared" si="2091"/>
        <v/>
      </c>
      <c r="U4480" s="152" t="str">
        <f t="shared" si="2074"/>
        <v/>
      </c>
      <c r="V4480" s="152" t="str">
        <f t="shared" si="2075"/>
        <v/>
      </c>
      <c r="W4480" s="153" t="str">
        <f t="shared" si="2076"/>
        <v/>
      </c>
      <c r="X4480" s="153" t="str">
        <f t="shared" si="2077"/>
        <v/>
      </c>
      <c r="Y4480" s="153" t="str">
        <f t="shared" si="2078"/>
        <v/>
      </c>
      <c r="Z4480" s="153" t="str">
        <f t="shared" si="2079"/>
        <v/>
      </c>
      <c r="AA4480" s="152" t="str">
        <f t="shared" si="2080"/>
        <v/>
      </c>
      <c r="AB4480" s="152" t="str">
        <f t="shared" si="2081"/>
        <v/>
      </c>
      <c r="AC4480" s="154" t="str">
        <f t="shared" si="2092"/>
        <v/>
      </c>
      <c r="AD4480" s="154" t="str">
        <f t="shared" si="2093"/>
        <v/>
      </c>
      <c r="AE4480" s="3" t="str">
        <f t="shared" si="2094"/>
        <v/>
      </c>
      <c r="AF4480" s="3" t="str">
        <f t="shared" si="2095"/>
        <v/>
      </c>
      <c r="AG4480" s="3" t="str">
        <f t="shared" si="2096"/>
        <v/>
      </c>
      <c r="AH4480" s="4" t="str">
        <f t="shared" si="2097"/>
        <v/>
      </c>
      <c r="AI4480" s="75" t="str">
        <f t="shared" si="2098"/>
        <v/>
      </c>
      <c r="AJ4480" s="75" t="str">
        <f t="shared" si="2099"/>
        <v/>
      </c>
    </row>
    <row r="4481" spans="1:36">
      <c r="A4481" s="41" t="str">
        <f t="shared" si="2082"/>
        <v/>
      </c>
      <c r="B4481" s="150" t="str">
        <f>IF(ISNUMBER(A4481),INDEX('MetaTrader Import'!$H$13:$J$5893,TRUNC(((A4481-$A$39+1)-1)/3)+1,MOD((A4481-$A$39+1)-1,3)+1),"")</f>
        <v/>
      </c>
      <c r="C4481" s="43" t="str">
        <f t="shared" si="2083"/>
        <v/>
      </c>
      <c r="D4481" s="43" t="str">
        <f t="shared" ca="1" si="2073"/>
        <v/>
      </c>
      <c r="E4481" s="43" t="str">
        <f t="shared" si="2084"/>
        <v/>
      </c>
      <c r="F4481" s="43" t="str">
        <f t="shared" si="2085"/>
        <v/>
      </c>
      <c r="G4481" s="43" t="str">
        <f>IF(A4481&lt;&gt;"",IF(A4481&lt;Data!$G$11*0.25,$C$13/$G$32,IF(A4481&gt;Data!$G$11*0.25,$C$13,$C$13*10)),"")</f>
        <v/>
      </c>
      <c r="H4481" s="43" t="str">
        <f>IF(A4481&lt;&gt;"",IF(Data!$G$9="constant",$C$13,IF(Data!$G$9="squeeze",G4481,F4481)),"")</f>
        <v/>
      </c>
      <c r="I4481" s="38" t="str">
        <f ca="1">IF(ISNUMBER(A4481),NORMINV(RAND(),0,IF(AND(Data!$G$9="squeeze",A4481&lt;Data!$G$11*0.25),$H$32,1)*$C$30*$C$13)*($C$14*$C$12),"")</f>
        <v/>
      </c>
      <c r="J4481" s="42" t="str">
        <f ca="1">IFERROR(IF(Data!$C$6="Real",B4481,I4481+J4480+($C$14*$C$12)*(NORMINV(RAND(),$C$15,CHOOSE($G$13,$C$13,F4481,G4481)))),"")</f>
        <v/>
      </c>
      <c r="K4481" s="88" t="str">
        <f>IF(ISNUMBER(A4481), IF($G$16="fixed",$G$17,MIN(H4481*Data!$C$7*$C$16*0.5,$C$17*Data!$C$7))*$C$12,"")</f>
        <v/>
      </c>
      <c r="L4481" s="42" t="str">
        <f t="shared" ca="1" si="2100"/>
        <v/>
      </c>
      <c r="M4481" s="44" t="str">
        <f t="shared" ca="1" si="2101"/>
        <v/>
      </c>
      <c r="N4481" s="44" t="str">
        <f t="shared" ca="1" si="2102"/>
        <v/>
      </c>
      <c r="O4481" s="108" t="str">
        <f t="shared" si="2086"/>
        <v/>
      </c>
      <c r="P4481" s="102" t="str">
        <f t="shared" si="2087"/>
        <v/>
      </c>
      <c r="Q4481" s="102" t="str">
        <f t="shared" si="2088"/>
        <v/>
      </c>
      <c r="R4481" s="120" t="str">
        <f t="shared" si="2089"/>
        <v/>
      </c>
      <c r="S4481" s="54" t="str">
        <f t="shared" si="2090"/>
        <v/>
      </c>
      <c r="T4481" s="5" t="str">
        <f t="shared" si="2091"/>
        <v/>
      </c>
      <c r="U4481" s="152" t="str">
        <f t="shared" si="2074"/>
        <v/>
      </c>
      <c r="V4481" s="152" t="str">
        <f t="shared" si="2075"/>
        <v/>
      </c>
      <c r="W4481" s="153" t="str">
        <f t="shared" si="2076"/>
        <v/>
      </c>
      <c r="X4481" s="153" t="str">
        <f t="shared" si="2077"/>
        <v/>
      </c>
      <c r="Y4481" s="153" t="str">
        <f t="shared" si="2078"/>
        <v/>
      </c>
      <c r="Z4481" s="153" t="str">
        <f t="shared" si="2079"/>
        <v/>
      </c>
      <c r="AA4481" s="152" t="str">
        <f t="shared" si="2080"/>
        <v/>
      </c>
      <c r="AB4481" s="152" t="str">
        <f t="shared" si="2081"/>
        <v/>
      </c>
      <c r="AC4481" s="154" t="str">
        <f t="shared" si="2092"/>
        <v/>
      </c>
      <c r="AD4481" s="154" t="str">
        <f t="shared" si="2093"/>
        <v/>
      </c>
      <c r="AE4481" s="3" t="str">
        <f t="shared" si="2094"/>
        <v/>
      </c>
      <c r="AF4481" s="3" t="str">
        <f t="shared" si="2095"/>
        <v/>
      </c>
      <c r="AG4481" s="3" t="str">
        <f t="shared" si="2096"/>
        <v/>
      </c>
      <c r="AH4481" s="4" t="str">
        <f t="shared" si="2097"/>
        <v/>
      </c>
      <c r="AI4481" s="75" t="str">
        <f t="shared" si="2098"/>
        <v/>
      </c>
      <c r="AJ4481" s="75" t="str">
        <f t="shared" si="2099"/>
        <v/>
      </c>
    </row>
    <row r="4482" spans="1:36">
      <c r="A4482" s="41" t="str">
        <f t="shared" si="2082"/>
        <v/>
      </c>
      <c r="B4482" s="150" t="str">
        <f>IF(ISNUMBER(A4482),INDEX('MetaTrader Import'!$H$13:$J$5893,TRUNC(((A4482-$A$39+1)-1)/3)+1,MOD((A4482-$A$39+1)-1,3)+1),"")</f>
        <v/>
      </c>
      <c r="C4482" s="43" t="str">
        <f t="shared" si="2083"/>
        <v/>
      </c>
      <c r="D4482" s="43" t="str">
        <f t="shared" ca="1" si="2073"/>
        <v/>
      </c>
      <c r="E4482" s="43" t="str">
        <f t="shared" si="2084"/>
        <v/>
      </c>
      <c r="F4482" s="43" t="str">
        <f t="shared" si="2085"/>
        <v/>
      </c>
      <c r="G4482" s="43" t="str">
        <f>IF(A4482&lt;&gt;"",IF(A4482&lt;Data!$G$11*0.25,$C$13/$G$32,IF(A4482&gt;Data!$G$11*0.25,$C$13,$C$13*10)),"")</f>
        <v/>
      </c>
      <c r="H4482" s="43" t="str">
        <f>IF(A4482&lt;&gt;"",IF(Data!$G$9="constant",$C$13,IF(Data!$G$9="squeeze",G4482,F4482)),"")</f>
        <v/>
      </c>
      <c r="I4482" s="38" t="str">
        <f ca="1">IF(ISNUMBER(A4482),NORMINV(RAND(),0,IF(AND(Data!$G$9="squeeze",A4482&lt;Data!$G$11*0.25),$H$32,1)*$C$30*$C$13)*($C$14*$C$12),"")</f>
        <v/>
      </c>
      <c r="J4482" s="42" t="str">
        <f ca="1">IFERROR(IF(Data!$C$6="Real",B4482,I4482+J4481+($C$14*$C$12)*(NORMINV(RAND(),$C$15,CHOOSE($G$13,$C$13,F4482,G4482)))),"")</f>
        <v/>
      </c>
      <c r="K4482" s="88" t="str">
        <f>IF(ISNUMBER(A4482), IF($G$16="fixed",$G$17,MIN(H4482*Data!$C$7*$C$16*0.5,$C$17*Data!$C$7))*$C$12,"")</f>
        <v/>
      </c>
      <c r="L4482" s="42" t="str">
        <f t="shared" ca="1" si="2100"/>
        <v/>
      </c>
      <c r="M4482" s="44" t="str">
        <f t="shared" ca="1" si="2101"/>
        <v/>
      </c>
      <c r="N4482" s="44" t="str">
        <f t="shared" ca="1" si="2102"/>
        <v/>
      </c>
      <c r="O4482" s="108" t="str">
        <f t="shared" si="2086"/>
        <v/>
      </c>
      <c r="P4482" s="102" t="str">
        <f t="shared" si="2087"/>
        <v/>
      </c>
      <c r="Q4482" s="102" t="str">
        <f t="shared" si="2088"/>
        <v/>
      </c>
      <c r="R4482" s="120" t="str">
        <f t="shared" si="2089"/>
        <v/>
      </c>
      <c r="S4482" s="54" t="str">
        <f t="shared" si="2090"/>
        <v/>
      </c>
      <c r="T4482" s="5" t="str">
        <f t="shared" si="2091"/>
        <v/>
      </c>
      <c r="U4482" s="152" t="str">
        <f t="shared" si="2074"/>
        <v/>
      </c>
      <c r="V4482" s="152" t="str">
        <f t="shared" si="2075"/>
        <v/>
      </c>
      <c r="W4482" s="153" t="str">
        <f t="shared" si="2076"/>
        <v/>
      </c>
      <c r="X4482" s="153" t="str">
        <f t="shared" si="2077"/>
        <v/>
      </c>
      <c r="Y4482" s="153" t="str">
        <f t="shared" si="2078"/>
        <v/>
      </c>
      <c r="Z4482" s="153" t="str">
        <f t="shared" si="2079"/>
        <v/>
      </c>
      <c r="AA4482" s="152" t="str">
        <f t="shared" si="2080"/>
        <v/>
      </c>
      <c r="AB4482" s="152" t="str">
        <f t="shared" si="2081"/>
        <v/>
      </c>
      <c r="AC4482" s="154" t="str">
        <f t="shared" si="2092"/>
        <v/>
      </c>
      <c r="AD4482" s="154" t="str">
        <f t="shared" si="2093"/>
        <v/>
      </c>
      <c r="AE4482" s="3" t="str">
        <f t="shared" si="2094"/>
        <v/>
      </c>
      <c r="AF4482" s="3" t="str">
        <f t="shared" si="2095"/>
        <v/>
      </c>
      <c r="AG4482" s="3" t="str">
        <f t="shared" si="2096"/>
        <v/>
      </c>
      <c r="AH4482" s="4" t="str">
        <f t="shared" si="2097"/>
        <v/>
      </c>
      <c r="AI4482" s="75" t="str">
        <f t="shared" si="2098"/>
        <v/>
      </c>
      <c r="AJ4482" s="75" t="str">
        <f t="shared" si="2099"/>
        <v/>
      </c>
    </row>
    <row r="4483" spans="1:36">
      <c r="A4483" s="41" t="str">
        <f t="shared" si="2082"/>
        <v/>
      </c>
      <c r="B4483" s="150" t="str">
        <f>IF(ISNUMBER(A4483),INDEX('MetaTrader Import'!$H$13:$J$5893,TRUNC(((A4483-$A$39+1)-1)/3)+1,MOD((A4483-$A$39+1)-1,3)+1),"")</f>
        <v/>
      </c>
      <c r="C4483" s="43" t="str">
        <f t="shared" si="2083"/>
        <v/>
      </c>
      <c r="D4483" s="43" t="str">
        <f t="shared" ref="D4483:D4546" ca="1" si="2103">IF(A4483&lt;&gt;"",NORMINV(RAND(),($C$23-C4483)*$C$28,$C$27)+NORMINV(RAND(),IF(RAND()&gt;$C$26,$C$25,0),$C$27),"")</f>
        <v/>
      </c>
      <c r="E4483" s="43" t="str">
        <f t="shared" si="2084"/>
        <v/>
      </c>
      <c r="F4483" s="43" t="str">
        <f t="shared" si="2085"/>
        <v/>
      </c>
      <c r="G4483" s="43" t="str">
        <f>IF(A4483&lt;&gt;"",IF(A4483&lt;Data!$G$11*0.25,$C$13/$G$32,IF(A4483&gt;Data!$G$11*0.25,$C$13,$C$13*10)),"")</f>
        <v/>
      </c>
      <c r="H4483" s="43" t="str">
        <f>IF(A4483&lt;&gt;"",IF(Data!$G$9="constant",$C$13,IF(Data!$G$9="squeeze",G4483,F4483)),"")</f>
        <v/>
      </c>
      <c r="I4483" s="38" t="str">
        <f ca="1">IF(ISNUMBER(A4483),NORMINV(RAND(),0,IF(AND(Data!$G$9="squeeze",A4483&lt;Data!$G$11*0.25),$H$32,1)*$C$30*$C$13)*($C$14*$C$12),"")</f>
        <v/>
      </c>
      <c r="J4483" s="42" t="str">
        <f ca="1">IFERROR(IF(Data!$C$6="Real",B4483,I4483+J4482+($C$14*$C$12)*(NORMINV(RAND(),$C$15,CHOOSE($G$13,$C$13,F4483,G4483)))),"")</f>
        <v/>
      </c>
      <c r="K4483" s="88" t="str">
        <f>IF(ISNUMBER(A4483), IF($G$16="fixed",$G$17,MIN(H4483*Data!$C$7*$C$16*0.5,$C$17*Data!$C$7))*$C$12,"")</f>
        <v/>
      </c>
      <c r="L4483" s="42" t="str">
        <f t="shared" ca="1" si="2100"/>
        <v/>
      </c>
      <c r="M4483" s="44" t="str">
        <f t="shared" ca="1" si="2101"/>
        <v/>
      </c>
      <c r="N4483" s="44" t="str">
        <f t="shared" ca="1" si="2102"/>
        <v/>
      </c>
      <c r="O4483" s="108" t="str">
        <f t="shared" si="2086"/>
        <v/>
      </c>
      <c r="P4483" s="102" t="str">
        <f t="shared" si="2087"/>
        <v/>
      </c>
      <c r="Q4483" s="102" t="str">
        <f t="shared" si="2088"/>
        <v/>
      </c>
      <c r="R4483" s="120" t="str">
        <f t="shared" si="2089"/>
        <v/>
      </c>
      <c r="S4483" s="54" t="str">
        <f t="shared" si="2090"/>
        <v/>
      </c>
      <c r="T4483" s="5" t="str">
        <f t="shared" si="2091"/>
        <v/>
      </c>
      <c r="U4483" s="152" t="str">
        <f t="shared" ref="U4483:U4546" si="2104">IF(NOT(ISNUMBER(T4483)),"",IF(S4483=1,T4483,IF(M4483&gt;U4482,M4483,IF(ISNUMBER(U4482),U4482,""))))</f>
        <v/>
      </c>
      <c r="V4483" s="152" t="str">
        <f t="shared" ref="V4483:V4546" si="2105">IF(NOT(ISNUMBER(T4483)),"",IF(S4483=1,T4483,IF(N4483&lt;V4482,N4483,IF(ISNUMBER(V4482),V4482,""))))</f>
        <v/>
      </c>
      <c r="W4483" s="153" t="str">
        <f t="shared" ref="W4483:W4546" si="2106">IF(NOT(ISNUMBER(T4483)),"",MIN($F$24,IF(TRUNC((U4483-T4483)/$E$24*$G$12)+0&gt;IF(ISNUMBER(W4482),W4482,0),TRUNC((U4483-T4483)/$E$24*$G$12)+0,IF(ISNUMBER(W4482),W4482,0))))</f>
        <v/>
      </c>
      <c r="X4483" s="153" t="str">
        <f t="shared" ref="X4483:X4546" si="2107">IF(NOT(ISNUMBER(T4483)),"",MIN($F$24,IF(-TRUNC((V4483-T4483)/$E$24*$G$12)+0&gt;IF(ISNUMBER(X4482),X4482,0),-TRUNC((V4483-T4483)/$E$24*$G$12)+0,IF(ISNUMBER(X4482),X4482,0))))</f>
        <v/>
      </c>
      <c r="Y4483" s="153" t="str">
        <f t="shared" ref="Y4483:Y4546" si="2108">IF(ISNUMBER(W4483),(IF(W4483=0,0,1))*IF(ABS($I$24)=2,POWER(2,W4483-1),W4483)*SIGN($I$24)*$K$24,"")</f>
        <v/>
      </c>
      <c r="Z4483" s="153" t="str">
        <f t="shared" ref="Z4483:Z4546" si="2109">IF(ISNUMBER(X4483),(IF(X4483=0,0,1))*IF(ABS($I$24)=2,POWER(2,X4483-1),X4483)*SIGN($I$24)*$K$24,"")</f>
        <v/>
      </c>
      <c r="AA4483" s="152" t="str">
        <f t="shared" ref="AA4483:AA4546" si="2110">IF(OR(NOT(ISNUMBER(T4483)),W4483&lt;1),"",IF(OR(NOT(ISNUMBER(W4482)),W4482=0),IF(SIGN(Y4483)=1,M4483,N4483),(Y4482*AA4482+(Y4483-Y4482)*IF(SIGN(Y4483)=1,M4483,N4483))/Y4483))</f>
        <v/>
      </c>
      <c r="AB4483" s="152" t="str">
        <f t="shared" ref="AB4483:AB4546" si="2111">IF(OR(NOT(ISNUMBER(T4483)),X4483&lt;1),"",IF(OR(NOT(ISNUMBER(X4482)),X4482=0),IF(SIGN(Z4483)=1,N4483,M4483),(Z4482*AB4482+(Z4483-Z4482)*IF(SIGN(Z4483)=1,N4483,M4483))/Z4483))</f>
        <v/>
      </c>
      <c r="AC4483" s="154" t="str">
        <f t="shared" si="2092"/>
        <v/>
      </c>
      <c r="AD4483" s="154" t="str">
        <f t="shared" si="2093"/>
        <v/>
      </c>
      <c r="AE4483" s="3" t="str">
        <f t="shared" si="2094"/>
        <v/>
      </c>
      <c r="AF4483" s="3" t="str">
        <f t="shared" si="2095"/>
        <v/>
      </c>
      <c r="AG4483" s="3" t="str">
        <f t="shared" si="2096"/>
        <v/>
      </c>
      <c r="AH4483" s="4" t="str">
        <f t="shared" si="2097"/>
        <v/>
      </c>
      <c r="AI4483" s="75" t="str">
        <f t="shared" si="2098"/>
        <v/>
      </c>
      <c r="AJ4483" s="75" t="str">
        <f t="shared" si="2099"/>
        <v/>
      </c>
    </row>
    <row r="4484" spans="1:36">
      <c r="A4484" s="41" t="str">
        <f t="shared" ref="A4484:A4547" si="2112">IFERROR(IF(A4483+1&gt;$C$19,"",A4483+1),"")</f>
        <v/>
      </c>
      <c r="B4484" s="150" t="str">
        <f>IF(ISNUMBER(A4484),INDEX('MetaTrader Import'!$H$13:$J$5893,TRUNC(((A4484-$A$39+1)-1)/3)+1,MOD((A4484-$A$39+1)-1,3)+1),"")</f>
        <v/>
      </c>
      <c r="C4484" s="43" t="str">
        <f t="shared" ref="C4484:C4547" si="2113">IF(A4484&lt;&gt;"",E4483,"")</f>
        <v/>
      </c>
      <c r="D4484" s="43" t="str">
        <f t="shared" ca="1" si="2103"/>
        <v/>
      </c>
      <c r="E4484" s="43" t="str">
        <f t="shared" ref="E4484:E4547" si="2114">IF(A4484&lt;&gt;"",C4484+D4484,"")</f>
        <v/>
      </c>
      <c r="F4484" s="43" t="str">
        <f t="shared" ref="F4484:F4547" si="2115">IF(A4484&lt;&gt;"",$C$13*ABS(E4484)/$C$23,"")</f>
        <v/>
      </c>
      <c r="G4484" s="43" t="str">
        <f>IF(A4484&lt;&gt;"",IF(A4484&lt;Data!$G$11*0.25,$C$13/$G$32,IF(A4484&gt;Data!$G$11*0.25,$C$13,$C$13*10)),"")</f>
        <v/>
      </c>
      <c r="H4484" s="43" t="str">
        <f>IF(A4484&lt;&gt;"",IF(Data!$G$9="constant",$C$13,IF(Data!$G$9="squeeze",G4484,F4484)),"")</f>
        <v/>
      </c>
      <c r="I4484" s="38" t="str">
        <f ca="1">IF(ISNUMBER(A4484),NORMINV(RAND(),0,IF(AND(Data!$G$9="squeeze",A4484&lt;Data!$G$11*0.25),$H$32,1)*$C$30*$C$13)*($C$14*$C$12),"")</f>
        <v/>
      </c>
      <c r="J4484" s="42" t="str">
        <f ca="1">IFERROR(IF(Data!$C$6="Real",B4484,I4484+J4483+($C$14*$C$12)*(NORMINV(RAND(),$C$15,CHOOSE($G$13,$C$13,F4484,G4484)))),"")</f>
        <v/>
      </c>
      <c r="K4484" s="88" t="str">
        <f>IF(ISNUMBER(A4484), IF($G$16="fixed",$G$17,MIN(H4484*Data!$C$7*$C$16*0.5,$C$17*Data!$C$7))*$C$12,"")</f>
        <v/>
      </c>
      <c r="L4484" s="42" t="str">
        <f t="shared" ca="1" si="2100"/>
        <v/>
      </c>
      <c r="M4484" s="44" t="str">
        <f t="shared" ca="1" si="2101"/>
        <v/>
      </c>
      <c r="N4484" s="44" t="str">
        <f t="shared" ca="1" si="2102"/>
        <v/>
      </c>
      <c r="O4484" s="108" t="str">
        <f t="shared" ref="O4484:O4547" si="2116">IF(ISNUMBER(A4484),$G$12*SLOPE(L4470:L4484,A4470:A4484),"")</f>
        <v/>
      </c>
      <c r="P4484" s="102" t="str">
        <f t="shared" ref="P4484:P4547" si="2117">IF(ISNUMBER(A4484),STDEV(L4470:L4484)*$G$12,"")</f>
        <v/>
      </c>
      <c r="Q4484" s="102" t="str">
        <f t="shared" ref="Q4484:Q4547" si="2118">IF(ISNUMBER(A4484),SLOPE(P4470:P4484,A4470:A4484),"")</f>
        <v/>
      </c>
      <c r="R4484" s="120" t="str">
        <f t="shared" ref="R4484:R4547" si="2119">IF(ISNUMBER(A4484),R4483+S4483,"")</f>
        <v/>
      </c>
      <c r="S4484" s="54" t="str">
        <f t="shared" ref="S4484:S4547" si="2120">IF(ISNUMBER(A4484),IF(AND(R4484&lt;$M$24,Q4484&lt;$F$28,ABS(O4484)&lt;$F$27,P4484&lt;$F$26,NOT(ISNUMBER(T4483))),1,0),"")</f>
        <v/>
      </c>
      <c r="T4484" s="5" t="str">
        <f t="shared" ref="T4484:T4547" si="2121">IF(ISNUMBER(A4484),IF(S4484=1,L4484,IF(AG4483="Y","",IF(ISNUMBER(T4483),T4483,""))),"")</f>
        <v/>
      </c>
      <c r="U4484" s="152" t="str">
        <f t="shared" si="2104"/>
        <v/>
      </c>
      <c r="V4484" s="152" t="str">
        <f t="shared" si="2105"/>
        <v/>
      </c>
      <c r="W4484" s="153" t="str">
        <f t="shared" si="2106"/>
        <v/>
      </c>
      <c r="X4484" s="153" t="str">
        <f t="shared" si="2107"/>
        <v/>
      </c>
      <c r="Y4484" s="153" t="str">
        <f t="shared" si="2108"/>
        <v/>
      </c>
      <c r="Z4484" s="153" t="str">
        <f t="shared" si="2109"/>
        <v/>
      </c>
      <c r="AA4484" s="152" t="str">
        <f t="shared" si="2110"/>
        <v/>
      </c>
      <c r="AB4484" s="152" t="str">
        <f t="shared" si="2111"/>
        <v/>
      </c>
      <c r="AC4484" s="154" t="str">
        <f t="shared" ref="AC4484:AC4547" si="2122">IFERROR(-SIGN(Y4484)*(AA4484-IF(SIGN(Y4484)=1,N4484,M4484))*$G$12*ABS(Y4484),"")</f>
        <v/>
      </c>
      <c r="AD4484" s="154" t="str">
        <f t="shared" ref="AD4484:AD4547" si="2123">IFERROR(SIGN(Z4484)*(AB4484-IF(SIGN(Z4484)=1,M4484,N4484))*$G$12*ABS(Z4484),"")</f>
        <v/>
      </c>
      <c r="AE4484" s="3" t="str">
        <f t="shared" ref="AE4484:AE4547" si="2124">IF(ISNUMBER(A4484),IFERROR((IF(ISNUMBER(AC4484),AC4484,0)+IF(ISNUMBER(AD4484),AD4484,0))/(ABS(Y4484)+ABS(Z4484)),0),"")</f>
        <v/>
      </c>
      <c r="AF4484" s="3" t="str">
        <f t="shared" ref="AF4484:AF4547" si="2125">IF(ISNUMBER(A4484),IF(ISNUMBER(AC4484),AC4484,0)+IF(ISNUMBER(AD4484),AD4484,0),"")</f>
        <v/>
      </c>
      <c r="AG4484" s="3" t="str">
        <f t="shared" ref="AG4484:AG4547" si="2126">IF(NOT(ISNUMBER(T4484)),"",IF(OR(AF4484&gt;$G$24,AF4484&lt;-$H$24,A4484+1&gt;$C$19),"Y","N"))</f>
        <v/>
      </c>
      <c r="AH4484" s="4" t="str">
        <f t="shared" ref="AH4484:AH4547" si="2127">IF(AG4484="y",AF4484*10*$C$11,"")</f>
        <v/>
      </c>
      <c r="AI4484" s="75" t="str">
        <f t="shared" ref="AI4484:AI4547" si="2128">IF(ISNUMBER(A4484),IF(ISNUMBER(AH4484),AJ4484,AF4484*10*$C$11+AJ4484),"")</f>
        <v/>
      </c>
      <c r="AJ4484" s="75" t="str">
        <f t="shared" ref="AJ4484:AJ4547" si="2129">IF(ISNUMBER(A4484),AJ4483+IF(ISNUMBER(AH4484),AH4484,0),"")</f>
        <v/>
      </c>
    </row>
    <row r="4485" spans="1:36">
      <c r="A4485" s="41" t="str">
        <f t="shared" si="2112"/>
        <v/>
      </c>
      <c r="B4485" s="150" t="str">
        <f>IF(ISNUMBER(A4485),INDEX('MetaTrader Import'!$H$13:$J$5893,TRUNC(((A4485-$A$39+1)-1)/3)+1,MOD((A4485-$A$39+1)-1,3)+1),"")</f>
        <v/>
      </c>
      <c r="C4485" s="43" t="str">
        <f t="shared" si="2113"/>
        <v/>
      </c>
      <c r="D4485" s="43" t="str">
        <f t="shared" ca="1" si="2103"/>
        <v/>
      </c>
      <c r="E4485" s="43" t="str">
        <f t="shared" si="2114"/>
        <v/>
      </c>
      <c r="F4485" s="43" t="str">
        <f t="shared" si="2115"/>
        <v/>
      </c>
      <c r="G4485" s="43" t="str">
        <f>IF(A4485&lt;&gt;"",IF(A4485&lt;Data!$G$11*0.25,$C$13/$G$32,IF(A4485&gt;Data!$G$11*0.25,$C$13,$C$13*10)),"")</f>
        <v/>
      </c>
      <c r="H4485" s="43" t="str">
        <f>IF(A4485&lt;&gt;"",IF(Data!$G$9="constant",$C$13,IF(Data!$G$9="squeeze",G4485,F4485)),"")</f>
        <v/>
      </c>
      <c r="I4485" s="38" t="str">
        <f ca="1">IF(ISNUMBER(A4485),NORMINV(RAND(),0,IF(AND(Data!$G$9="squeeze",A4485&lt;Data!$G$11*0.25),$H$32,1)*$C$30*$C$13)*($C$14*$C$12),"")</f>
        <v/>
      </c>
      <c r="J4485" s="42" t="str">
        <f ca="1">IFERROR(IF(Data!$C$6="Real",B4485,I4485+J4484+($C$14*$C$12)*(NORMINV(RAND(),$C$15,CHOOSE($G$13,$C$13,F4485,G4485)))),"")</f>
        <v/>
      </c>
      <c r="K4485" s="88" t="str">
        <f>IF(ISNUMBER(A4485), IF($G$16="fixed",$G$17,MIN(H4485*Data!$C$7*$C$16*0.5,$C$17*Data!$C$7))*$C$12,"")</f>
        <v/>
      </c>
      <c r="L4485" s="42" t="str">
        <f t="shared" ca="1" si="2100"/>
        <v/>
      </c>
      <c r="M4485" s="44" t="str">
        <f t="shared" ca="1" si="2101"/>
        <v/>
      </c>
      <c r="N4485" s="44" t="str">
        <f t="shared" ca="1" si="2102"/>
        <v/>
      </c>
      <c r="O4485" s="108" t="str">
        <f t="shared" si="2116"/>
        <v/>
      </c>
      <c r="P4485" s="102" t="str">
        <f t="shared" si="2117"/>
        <v/>
      </c>
      <c r="Q4485" s="102" t="str">
        <f t="shared" si="2118"/>
        <v/>
      </c>
      <c r="R4485" s="120" t="str">
        <f t="shared" si="2119"/>
        <v/>
      </c>
      <c r="S4485" s="54" t="str">
        <f t="shared" si="2120"/>
        <v/>
      </c>
      <c r="T4485" s="5" t="str">
        <f t="shared" si="2121"/>
        <v/>
      </c>
      <c r="U4485" s="152" t="str">
        <f t="shared" si="2104"/>
        <v/>
      </c>
      <c r="V4485" s="152" t="str">
        <f t="shared" si="2105"/>
        <v/>
      </c>
      <c r="W4485" s="153" t="str">
        <f t="shared" si="2106"/>
        <v/>
      </c>
      <c r="X4485" s="153" t="str">
        <f t="shared" si="2107"/>
        <v/>
      </c>
      <c r="Y4485" s="153" t="str">
        <f t="shared" si="2108"/>
        <v/>
      </c>
      <c r="Z4485" s="153" t="str">
        <f t="shared" si="2109"/>
        <v/>
      </c>
      <c r="AA4485" s="152" t="str">
        <f t="shared" si="2110"/>
        <v/>
      </c>
      <c r="AB4485" s="152" t="str">
        <f t="shared" si="2111"/>
        <v/>
      </c>
      <c r="AC4485" s="154" t="str">
        <f t="shared" si="2122"/>
        <v/>
      </c>
      <c r="AD4485" s="154" t="str">
        <f t="shared" si="2123"/>
        <v/>
      </c>
      <c r="AE4485" s="3" t="str">
        <f t="shared" si="2124"/>
        <v/>
      </c>
      <c r="AF4485" s="3" t="str">
        <f t="shared" si="2125"/>
        <v/>
      </c>
      <c r="AG4485" s="3" t="str">
        <f t="shared" si="2126"/>
        <v/>
      </c>
      <c r="AH4485" s="4" t="str">
        <f t="shared" si="2127"/>
        <v/>
      </c>
      <c r="AI4485" s="75" t="str">
        <f t="shared" si="2128"/>
        <v/>
      </c>
      <c r="AJ4485" s="75" t="str">
        <f t="shared" si="2129"/>
        <v/>
      </c>
    </row>
    <row r="4486" spans="1:36">
      <c r="A4486" s="41" t="str">
        <f t="shared" si="2112"/>
        <v/>
      </c>
      <c r="B4486" s="150" t="str">
        <f>IF(ISNUMBER(A4486),INDEX('MetaTrader Import'!$H$13:$J$5893,TRUNC(((A4486-$A$39+1)-1)/3)+1,MOD((A4486-$A$39+1)-1,3)+1),"")</f>
        <v/>
      </c>
      <c r="C4486" s="43" t="str">
        <f t="shared" si="2113"/>
        <v/>
      </c>
      <c r="D4486" s="43" t="str">
        <f t="shared" ca="1" si="2103"/>
        <v/>
      </c>
      <c r="E4486" s="43" t="str">
        <f t="shared" si="2114"/>
        <v/>
      </c>
      <c r="F4486" s="43" t="str">
        <f t="shared" si="2115"/>
        <v/>
      </c>
      <c r="G4486" s="43" t="str">
        <f>IF(A4486&lt;&gt;"",IF(A4486&lt;Data!$G$11*0.25,$C$13/$G$32,IF(A4486&gt;Data!$G$11*0.25,$C$13,$C$13*10)),"")</f>
        <v/>
      </c>
      <c r="H4486" s="43" t="str">
        <f>IF(A4486&lt;&gt;"",IF(Data!$G$9="constant",$C$13,IF(Data!$G$9="squeeze",G4486,F4486)),"")</f>
        <v/>
      </c>
      <c r="I4486" s="38" t="str">
        <f ca="1">IF(ISNUMBER(A4486),NORMINV(RAND(),0,IF(AND(Data!$G$9="squeeze",A4486&lt;Data!$G$11*0.25),$H$32,1)*$C$30*$C$13)*($C$14*$C$12),"")</f>
        <v/>
      </c>
      <c r="J4486" s="42" t="str">
        <f ca="1">IFERROR(IF(Data!$C$6="Real",B4486,I4486+J4485+($C$14*$C$12)*(NORMINV(RAND(),$C$15,CHOOSE($G$13,$C$13,F4486,G4486)))),"")</f>
        <v/>
      </c>
      <c r="K4486" s="88" t="str">
        <f>IF(ISNUMBER(A4486), IF($G$16="fixed",$G$17,MIN(H4486*Data!$C$7*$C$16*0.5,$C$17*Data!$C$7))*$C$12,"")</f>
        <v/>
      </c>
      <c r="L4486" s="42" t="str">
        <f t="shared" ref="L4486:L4549" ca="1" si="2130">IFERROR(J4486,"")</f>
        <v/>
      </c>
      <c r="M4486" s="44" t="str">
        <f t="shared" ref="M4486:M4549" ca="1" si="2131">IFERROR(L4486+K4486*0.5,"")</f>
        <v/>
      </c>
      <c r="N4486" s="44" t="str">
        <f t="shared" ref="N4486:N4549" ca="1" si="2132">IFERROR(L4486-K4486*0.5,"")</f>
        <v/>
      </c>
      <c r="O4486" s="108" t="str">
        <f t="shared" si="2116"/>
        <v/>
      </c>
      <c r="P4486" s="102" t="str">
        <f t="shared" si="2117"/>
        <v/>
      </c>
      <c r="Q4486" s="102" t="str">
        <f t="shared" si="2118"/>
        <v/>
      </c>
      <c r="R4486" s="120" t="str">
        <f t="shared" si="2119"/>
        <v/>
      </c>
      <c r="S4486" s="54" t="str">
        <f t="shared" si="2120"/>
        <v/>
      </c>
      <c r="T4486" s="5" t="str">
        <f t="shared" si="2121"/>
        <v/>
      </c>
      <c r="U4486" s="152" t="str">
        <f t="shared" si="2104"/>
        <v/>
      </c>
      <c r="V4486" s="152" t="str">
        <f t="shared" si="2105"/>
        <v/>
      </c>
      <c r="W4486" s="153" t="str">
        <f t="shared" si="2106"/>
        <v/>
      </c>
      <c r="X4486" s="153" t="str">
        <f t="shared" si="2107"/>
        <v/>
      </c>
      <c r="Y4486" s="153" t="str">
        <f t="shared" si="2108"/>
        <v/>
      </c>
      <c r="Z4486" s="153" t="str">
        <f t="shared" si="2109"/>
        <v/>
      </c>
      <c r="AA4486" s="152" t="str">
        <f t="shared" si="2110"/>
        <v/>
      </c>
      <c r="AB4486" s="152" t="str">
        <f t="shared" si="2111"/>
        <v/>
      </c>
      <c r="AC4486" s="154" t="str">
        <f t="shared" si="2122"/>
        <v/>
      </c>
      <c r="AD4486" s="154" t="str">
        <f t="shared" si="2123"/>
        <v/>
      </c>
      <c r="AE4486" s="3" t="str">
        <f t="shared" si="2124"/>
        <v/>
      </c>
      <c r="AF4486" s="3" t="str">
        <f t="shared" si="2125"/>
        <v/>
      </c>
      <c r="AG4486" s="3" t="str">
        <f t="shared" si="2126"/>
        <v/>
      </c>
      <c r="AH4486" s="4" t="str">
        <f t="shared" si="2127"/>
        <v/>
      </c>
      <c r="AI4486" s="75" t="str">
        <f t="shared" si="2128"/>
        <v/>
      </c>
      <c r="AJ4486" s="75" t="str">
        <f t="shared" si="2129"/>
        <v/>
      </c>
    </row>
    <row r="4487" spans="1:36">
      <c r="A4487" s="41" t="str">
        <f t="shared" si="2112"/>
        <v/>
      </c>
      <c r="B4487" s="150" t="str">
        <f>IF(ISNUMBER(A4487),INDEX('MetaTrader Import'!$H$13:$J$5893,TRUNC(((A4487-$A$39+1)-1)/3)+1,MOD((A4487-$A$39+1)-1,3)+1),"")</f>
        <v/>
      </c>
      <c r="C4487" s="43" t="str">
        <f t="shared" si="2113"/>
        <v/>
      </c>
      <c r="D4487" s="43" t="str">
        <f t="shared" ca="1" si="2103"/>
        <v/>
      </c>
      <c r="E4487" s="43" t="str">
        <f t="shared" si="2114"/>
        <v/>
      </c>
      <c r="F4487" s="43" t="str">
        <f t="shared" si="2115"/>
        <v/>
      </c>
      <c r="G4487" s="43" t="str">
        <f>IF(A4487&lt;&gt;"",IF(A4487&lt;Data!$G$11*0.25,$C$13/$G$32,IF(A4487&gt;Data!$G$11*0.25,$C$13,$C$13*10)),"")</f>
        <v/>
      </c>
      <c r="H4487" s="43" t="str">
        <f>IF(A4487&lt;&gt;"",IF(Data!$G$9="constant",$C$13,IF(Data!$G$9="squeeze",G4487,F4487)),"")</f>
        <v/>
      </c>
      <c r="I4487" s="38" t="str">
        <f ca="1">IF(ISNUMBER(A4487),NORMINV(RAND(),0,IF(AND(Data!$G$9="squeeze",A4487&lt;Data!$G$11*0.25),$H$32,1)*$C$30*$C$13)*($C$14*$C$12),"")</f>
        <v/>
      </c>
      <c r="J4487" s="42" t="str">
        <f ca="1">IFERROR(IF(Data!$C$6="Real",B4487,I4487+J4486+($C$14*$C$12)*(NORMINV(RAND(),$C$15,CHOOSE($G$13,$C$13,F4487,G4487)))),"")</f>
        <v/>
      </c>
      <c r="K4487" s="88" t="str">
        <f>IF(ISNUMBER(A4487), IF($G$16="fixed",$G$17,MIN(H4487*Data!$C$7*$C$16*0.5,$C$17*Data!$C$7))*$C$12,"")</f>
        <v/>
      </c>
      <c r="L4487" s="42" t="str">
        <f t="shared" ca="1" si="2130"/>
        <v/>
      </c>
      <c r="M4487" s="44" t="str">
        <f t="shared" ca="1" si="2131"/>
        <v/>
      </c>
      <c r="N4487" s="44" t="str">
        <f t="shared" ca="1" si="2132"/>
        <v/>
      </c>
      <c r="O4487" s="108" t="str">
        <f t="shared" si="2116"/>
        <v/>
      </c>
      <c r="P4487" s="102" t="str">
        <f t="shared" si="2117"/>
        <v/>
      </c>
      <c r="Q4487" s="102" t="str">
        <f t="shared" si="2118"/>
        <v/>
      </c>
      <c r="R4487" s="120" t="str">
        <f t="shared" si="2119"/>
        <v/>
      </c>
      <c r="S4487" s="54" t="str">
        <f t="shared" si="2120"/>
        <v/>
      </c>
      <c r="T4487" s="5" t="str">
        <f t="shared" si="2121"/>
        <v/>
      </c>
      <c r="U4487" s="152" t="str">
        <f t="shared" si="2104"/>
        <v/>
      </c>
      <c r="V4487" s="152" t="str">
        <f t="shared" si="2105"/>
        <v/>
      </c>
      <c r="W4487" s="153" t="str">
        <f t="shared" si="2106"/>
        <v/>
      </c>
      <c r="X4487" s="153" t="str">
        <f t="shared" si="2107"/>
        <v/>
      </c>
      <c r="Y4487" s="153" t="str">
        <f t="shared" si="2108"/>
        <v/>
      </c>
      <c r="Z4487" s="153" t="str">
        <f t="shared" si="2109"/>
        <v/>
      </c>
      <c r="AA4487" s="152" t="str">
        <f t="shared" si="2110"/>
        <v/>
      </c>
      <c r="AB4487" s="152" t="str">
        <f t="shared" si="2111"/>
        <v/>
      </c>
      <c r="AC4487" s="154" t="str">
        <f t="shared" si="2122"/>
        <v/>
      </c>
      <c r="AD4487" s="154" t="str">
        <f t="shared" si="2123"/>
        <v/>
      </c>
      <c r="AE4487" s="3" t="str">
        <f t="shared" si="2124"/>
        <v/>
      </c>
      <c r="AF4487" s="3" t="str">
        <f t="shared" si="2125"/>
        <v/>
      </c>
      <c r="AG4487" s="3" t="str">
        <f t="shared" si="2126"/>
        <v/>
      </c>
      <c r="AH4487" s="4" t="str">
        <f t="shared" si="2127"/>
        <v/>
      </c>
      <c r="AI4487" s="75" t="str">
        <f t="shared" si="2128"/>
        <v/>
      </c>
      <c r="AJ4487" s="75" t="str">
        <f t="shared" si="2129"/>
        <v/>
      </c>
    </row>
    <row r="4488" spans="1:36">
      <c r="A4488" s="41" t="str">
        <f t="shared" si="2112"/>
        <v/>
      </c>
      <c r="B4488" s="150" t="str">
        <f>IF(ISNUMBER(A4488),INDEX('MetaTrader Import'!$H$13:$J$5893,TRUNC(((A4488-$A$39+1)-1)/3)+1,MOD((A4488-$A$39+1)-1,3)+1),"")</f>
        <v/>
      </c>
      <c r="C4488" s="43" t="str">
        <f t="shared" si="2113"/>
        <v/>
      </c>
      <c r="D4488" s="43" t="str">
        <f t="shared" ca="1" si="2103"/>
        <v/>
      </c>
      <c r="E4488" s="43" t="str">
        <f t="shared" si="2114"/>
        <v/>
      </c>
      <c r="F4488" s="43" t="str">
        <f t="shared" si="2115"/>
        <v/>
      </c>
      <c r="G4488" s="43" t="str">
        <f>IF(A4488&lt;&gt;"",IF(A4488&lt;Data!$G$11*0.25,$C$13/$G$32,IF(A4488&gt;Data!$G$11*0.25,$C$13,$C$13*10)),"")</f>
        <v/>
      </c>
      <c r="H4488" s="43" t="str">
        <f>IF(A4488&lt;&gt;"",IF(Data!$G$9="constant",$C$13,IF(Data!$G$9="squeeze",G4488,F4488)),"")</f>
        <v/>
      </c>
      <c r="I4488" s="38" t="str">
        <f ca="1">IF(ISNUMBER(A4488),NORMINV(RAND(),0,IF(AND(Data!$G$9="squeeze",A4488&lt;Data!$G$11*0.25),$H$32,1)*$C$30*$C$13)*($C$14*$C$12),"")</f>
        <v/>
      </c>
      <c r="J4488" s="42" t="str">
        <f ca="1">IFERROR(IF(Data!$C$6="Real",B4488,I4488+J4487+($C$14*$C$12)*(NORMINV(RAND(),$C$15,CHOOSE($G$13,$C$13,F4488,G4488)))),"")</f>
        <v/>
      </c>
      <c r="K4488" s="88" t="str">
        <f>IF(ISNUMBER(A4488), IF($G$16="fixed",$G$17,MIN(H4488*Data!$C$7*$C$16*0.5,$C$17*Data!$C$7))*$C$12,"")</f>
        <v/>
      </c>
      <c r="L4488" s="42" t="str">
        <f t="shared" ca="1" si="2130"/>
        <v/>
      </c>
      <c r="M4488" s="44" t="str">
        <f t="shared" ca="1" si="2131"/>
        <v/>
      </c>
      <c r="N4488" s="44" t="str">
        <f t="shared" ca="1" si="2132"/>
        <v/>
      </c>
      <c r="O4488" s="108" t="str">
        <f t="shared" si="2116"/>
        <v/>
      </c>
      <c r="P4488" s="102" t="str">
        <f t="shared" si="2117"/>
        <v/>
      </c>
      <c r="Q4488" s="102" t="str">
        <f t="shared" si="2118"/>
        <v/>
      </c>
      <c r="R4488" s="120" t="str">
        <f t="shared" si="2119"/>
        <v/>
      </c>
      <c r="S4488" s="54" t="str">
        <f t="shared" si="2120"/>
        <v/>
      </c>
      <c r="T4488" s="5" t="str">
        <f t="shared" si="2121"/>
        <v/>
      </c>
      <c r="U4488" s="152" t="str">
        <f t="shared" si="2104"/>
        <v/>
      </c>
      <c r="V4488" s="152" t="str">
        <f t="shared" si="2105"/>
        <v/>
      </c>
      <c r="W4488" s="153" t="str">
        <f t="shared" si="2106"/>
        <v/>
      </c>
      <c r="X4488" s="153" t="str">
        <f t="shared" si="2107"/>
        <v/>
      </c>
      <c r="Y4488" s="153" t="str">
        <f t="shared" si="2108"/>
        <v/>
      </c>
      <c r="Z4488" s="153" t="str">
        <f t="shared" si="2109"/>
        <v/>
      </c>
      <c r="AA4488" s="152" t="str">
        <f t="shared" si="2110"/>
        <v/>
      </c>
      <c r="AB4488" s="152" t="str">
        <f t="shared" si="2111"/>
        <v/>
      </c>
      <c r="AC4488" s="154" t="str">
        <f t="shared" si="2122"/>
        <v/>
      </c>
      <c r="AD4488" s="154" t="str">
        <f t="shared" si="2123"/>
        <v/>
      </c>
      <c r="AE4488" s="3" t="str">
        <f t="shared" si="2124"/>
        <v/>
      </c>
      <c r="AF4488" s="3" t="str">
        <f t="shared" si="2125"/>
        <v/>
      </c>
      <c r="AG4488" s="3" t="str">
        <f t="shared" si="2126"/>
        <v/>
      </c>
      <c r="AH4488" s="4" t="str">
        <f t="shared" si="2127"/>
        <v/>
      </c>
      <c r="AI4488" s="75" t="str">
        <f t="shared" si="2128"/>
        <v/>
      </c>
      <c r="AJ4488" s="75" t="str">
        <f t="shared" si="2129"/>
        <v/>
      </c>
    </row>
    <row r="4489" spans="1:36">
      <c r="A4489" s="41" t="str">
        <f t="shared" si="2112"/>
        <v/>
      </c>
      <c r="B4489" s="150" t="str">
        <f>IF(ISNUMBER(A4489),INDEX('MetaTrader Import'!$H$13:$J$5893,TRUNC(((A4489-$A$39+1)-1)/3)+1,MOD((A4489-$A$39+1)-1,3)+1),"")</f>
        <v/>
      </c>
      <c r="C4489" s="43" t="str">
        <f t="shared" si="2113"/>
        <v/>
      </c>
      <c r="D4489" s="43" t="str">
        <f t="shared" ca="1" si="2103"/>
        <v/>
      </c>
      <c r="E4489" s="43" t="str">
        <f t="shared" si="2114"/>
        <v/>
      </c>
      <c r="F4489" s="43" t="str">
        <f t="shared" si="2115"/>
        <v/>
      </c>
      <c r="G4489" s="43" t="str">
        <f>IF(A4489&lt;&gt;"",IF(A4489&lt;Data!$G$11*0.25,$C$13/$G$32,IF(A4489&gt;Data!$G$11*0.25,$C$13,$C$13*10)),"")</f>
        <v/>
      </c>
      <c r="H4489" s="43" t="str">
        <f>IF(A4489&lt;&gt;"",IF(Data!$G$9="constant",$C$13,IF(Data!$G$9="squeeze",G4489,F4489)),"")</f>
        <v/>
      </c>
      <c r="I4489" s="38" t="str">
        <f ca="1">IF(ISNUMBER(A4489),NORMINV(RAND(),0,IF(AND(Data!$G$9="squeeze",A4489&lt;Data!$G$11*0.25),$H$32,1)*$C$30*$C$13)*($C$14*$C$12),"")</f>
        <v/>
      </c>
      <c r="J4489" s="42" t="str">
        <f ca="1">IFERROR(IF(Data!$C$6="Real",B4489,I4489+J4488+($C$14*$C$12)*(NORMINV(RAND(),$C$15,CHOOSE($G$13,$C$13,F4489,G4489)))),"")</f>
        <v/>
      </c>
      <c r="K4489" s="88" t="str">
        <f>IF(ISNUMBER(A4489), IF($G$16="fixed",$G$17,MIN(H4489*Data!$C$7*$C$16*0.5,$C$17*Data!$C$7))*$C$12,"")</f>
        <v/>
      </c>
      <c r="L4489" s="42" t="str">
        <f t="shared" ca="1" si="2130"/>
        <v/>
      </c>
      <c r="M4489" s="44" t="str">
        <f t="shared" ca="1" si="2131"/>
        <v/>
      </c>
      <c r="N4489" s="44" t="str">
        <f t="shared" ca="1" si="2132"/>
        <v/>
      </c>
      <c r="O4489" s="108" t="str">
        <f t="shared" si="2116"/>
        <v/>
      </c>
      <c r="P4489" s="102" t="str">
        <f t="shared" si="2117"/>
        <v/>
      </c>
      <c r="Q4489" s="102" t="str">
        <f t="shared" si="2118"/>
        <v/>
      </c>
      <c r="R4489" s="120" t="str">
        <f t="shared" si="2119"/>
        <v/>
      </c>
      <c r="S4489" s="54" t="str">
        <f t="shared" si="2120"/>
        <v/>
      </c>
      <c r="T4489" s="5" t="str">
        <f t="shared" si="2121"/>
        <v/>
      </c>
      <c r="U4489" s="152" t="str">
        <f t="shared" si="2104"/>
        <v/>
      </c>
      <c r="V4489" s="152" t="str">
        <f t="shared" si="2105"/>
        <v/>
      </c>
      <c r="W4489" s="153" t="str">
        <f t="shared" si="2106"/>
        <v/>
      </c>
      <c r="X4489" s="153" t="str">
        <f t="shared" si="2107"/>
        <v/>
      </c>
      <c r="Y4489" s="153" t="str">
        <f t="shared" si="2108"/>
        <v/>
      </c>
      <c r="Z4489" s="153" t="str">
        <f t="shared" si="2109"/>
        <v/>
      </c>
      <c r="AA4489" s="152" t="str">
        <f t="shared" si="2110"/>
        <v/>
      </c>
      <c r="AB4489" s="152" t="str">
        <f t="shared" si="2111"/>
        <v/>
      </c>
      <c r="AC4489" s="154" t="str">
        <f t="shared" si="2122"/>
        <v/>
      </c>
      <c r="AD4489" s="154" t="str">
        <f t="shared" si="2123"/>
        <v/>
      </c>
      <c r="AE4489" s="3" t="str">
        <f t="shared" si="2124"/>
        <v/>
      </c>
      <c r="AF4489" s="3" t="str">
        <f t="shared" si="2125"/>
        <v/>
      </c>
      <c r="AG4489" s="3" t="str">
        <f t="shared" si="2126"/>
        <v/>
      </c>
      <c r="AH4489" s="4" t="str">
        <f t="shared" si="2127"/>
        <v/>
      </c>
      <c r="AI4489" s="75" t="str">
        <f t="shared" si="2128"/>
        <v/>
      </c>
      <c r="AJ4489" s="75" t="str">
        <f t="shared" si="2129"/>
        <v/>
      </c>
    </row>
    <row r="4490" spans="1:36">
      <c r="A4490" s="41" t="str">
        <f t="shared" si="2112"/>
        <v/>
      </c>
      <c r="B4490" s="150" t="str">
        <f>IF(ISNUMBER(A4490),INDEX('MetaTrader Import'!$H$13:$J$5893,TRUNC(((A4490-$A$39+1)-1)/3)+1,MOD((A4490-$A$39+1)-1,3)+1),"")</f>
        <v/>
      </c>
      <c r="C4490" s="43" t="str">
        <f t="shared" si="2113"/>
        <v/>
      </c>
      <c r="D4490" s="43" t="str">
        <f t="shared" ca="1" si="2103"/>
        <v/>
      </c>
      <c r="E4490" s="43" t="str">
        <f t="shared" si="2114"/>
        <v/>
      </c>
      <c r="F4490" s="43" t="str">
        <f t="shared" si="2115"/>
        <v/>
      </c>
      <c r="G4490" s="43" t="str">
        <f>IF(A4490&lt;&gt;"",IF(A4490&lt;Data!$G$11*0.25,$C$13/$G$32,IF(A4490&gt;Data!$G$11*0.25,$C$13,$C$13*10)),"")</f>
        <v/>
      </c>
      <c r="H4490" s="43" t="str">
        <f>IF(A4490&lt;&gt;"",IF(Data!$G$9="constant",$C$13,IF(Data!$G$9="squeeze",G4490,F4490)),"")</f>
        <v/>
      </c>
      <c r="I4490" s="38" t="str">
        <f ca="1">IF(ISNUMBER(A4490),NORMINV(RAND(),0,IF(AND(Data!$G$9="squeeze",A4490&lt;Data!$G$11*0.25),$H$32,1)*$C$30*$C$13)*($C$14*$C$12),"")</f>
        <v/>
      </c>
      <c r="J4490" s="42" t="str">
        <f ca="1">IFERROR(IF(Data!$C$6="Real",B4490,I4490+J4489+($C$14*$C$12)*(NORMINV(RAND(),$C$15,CHOOSE($G$13,$C$13,F4490,G4490)))),"")</f>
        <v/>
      </c>
      <c r="K4490" s="88" t="str">
        <f>IF(ISNUMBER(A4490), IF($G$16="fixed",$G$17,MIN(H4490*Data!$C$7*$C$16*0.5,$C$17*Data!$C$7))*$C$12,"")</f>
        <v/>
      </c>
      <c r="L4490" s="42" t="str">
        <f t="shared" ca="1" si="2130"/>
        <v/>
      </c>
      <c r="M4490" s="44" t="str">
        <f t="shared" ca="1" si="2131"/>
        <v/>
      </c>
      <c r="N4490" s="44" t="str">
        <f t="shared" ca="1" si="2132"/>
        <v/>
      </c>
      <c r="O4490" s="108" t="str">
        <f t="shared" si="2116"/>
        <v/>
      </c>
      <c r="P4490" s="102" t="str">
        <f t="shared" si="2117"/>
        <v/>
      </c>
      <c r="Q4490" s="102" t="str">
        <f t="shared" si="2118"/>
        <v/>
      </c>
      <c r="R4490" s="120" t="str">
        <f t="shared" si="2119"/>
        <v/>
      </c>
      <c r="S4490" s="54" t="str">
        <f t="shared" si="2120"/>
        <v/>
      </c>
      <c r="T4490" s="5" t="str">
        <f t="shared" si="2121"/>
        <v/>
      </c>
      <c r="U4490" s="152" t="str">
        <f t="shared" si="2104"/>
        <v/>
      </c>
      <c r="V4490" s="152" t="str">
        <f t="shared" si="2105"/>
        <v/>
      </c>
      <c r="W4490" s="153" t="str">
        <f t="shared" si="2106"/>
        <v/>
      </c>
      <c r="X4490" s="153" t="str">
        <f t="shared" si="2107"/>
        <v/>
      </c>
      <c r="Y4490" s="153" t="str">
        <f t="shared" si="2108"/>
        <v/>
      </c>
      <c r="Z4490" s="153" t="str">
        <f t="shared" si="2109"/>
        <v/>
      </c>
      <c r="AA4490" s="152" t="str">
        <f t="shared" si="2110"/>
        <v/>
      </c>
      <c r="AB4490" s="152" t="str">
        <f t="shared" si="2111"/>
        <v/>
      </c>
      <c r="AC4490" s="154" t="str">
        <f t="shared" si="2122"/>
        <v/>
      </c>
      <c r="AD4490" s="154" t="str">
        <f t="shared" si="2123"/>
        <v/>
      </c>
      <c r="AE4490" s="3" t="str">
        <f t="shared" si="2124"/>
        <v/>
      </c>
      <c r="AF4490" s="3" t="str">
        <f t="shared" si="2125"/>
        <v/>
      </c>
      <c r="AG4490" s="3" t="str">
        <f t="shared" si="2126"/>
        <v/>
      </c>
      <c r="AH4490" s="4" t="str">
        <f t="shared" si="2127"/>
        <v/>
      </c>
      <c r="AI4490" s="75" t="str">
        <f t="shared" si="2128"/>
        <v/>
      </c>
      <c r="AJ4490" s="75" t="str">
        <f t="shared" si="2129"/>
        <v/>
      </c>
    </row>
    <row r="4491" spans="1:36">
      <c r="A4491" s="41" t="str">
        <f t="shared" si="2112"/>
        <v/>
      </c>
      <c r="B4491" s="150" t="str">
        <f>IF(ISNUMBER(A4491),INDEX('MetaTrader Import'!$H$13:$J$5893,TRUNC(((A4491-$A$39+1)-1)/3)+1,MOD((A4491-$A$39+1)-1,3)+1),"")</f>
        <v/>
      </c>
      <c r="C4491" s="43" t="str">
        <f t="shared" si="2113"/>
        <v/>
      </c>
      <c r="D4491" s="43" t="str">
        <f t="shared" ca="1" si="2103"/>
        <v/>
      </c>
      <c r="E4491" s="43" t="str">
        <f t="shared" si="2114"/>
        <v/>
      </c>
      <c r="F4491" s="43" t="str">
        <f t="shared" si="2115"/>
        <v/>
      </c>
      <c r="G4491" s="43" t="str">
        <f>IF(A4491&lt;&gt;"",IF(A4491&lt;Data!$G$11*0.25,$C$13/$G$32,IF(A4491&gt;Data!$G$11*0.25,$C$13,$C$13*10)),"")</f>
        <v/>
      </c>
      <c r="H4491" s="43" t="str">
        <f>IF(A4491&lt;&gt;"",IF(Data!$G$9="constant",$C$13,IF(Data!$G$9="squeeze",G4491,F4491)),"")</f>
        <v/>
      </c>
      <c r="I4491" s="38" t="str">
        <f ca="1">IF(ISNUMBER(A4491),NORMINV(RAND(),0,IF(AND(Data!$G$9="squeeze",A4491&lt;Data!$G$11*0.25),$H$32,1)*$C$30*$C$13)*($C$14*$C$12),"")</f>
        <v/>
      </c>
      <c r="J4491" s="42" t="str">
        <f ca="1">IFERROR(IF(Data!$C$6="Real",B4491,I4491+J4490+($C$14*$C$12)*(NORMINV(RAND(),$C$15,CHOOSE($G$13,$C$13,F4491,G4491)))),"")</f>
        <v/>
      </c>
      <c r="K4491" s="88" t="str">
        <f>IF(ISNUMBER(A4491), IF($G$16="fixed",$G$17,MIN(H4491*Data!$C$7*$C$16*0.5,$C$17*Data!$C$7))*$C$12,"")</f>
        <v/>
      </c>
      <c r="L4491" s="42" t="str">
        <f t="shared" ca="1" si="2130"/>
        <v/>
      </c>
      <c r="M4491" s="44" t="str">
        <f t="shared" ca="1" si="2131"/>
        <v/>
      </c>
      <c r="N4491" s="44" t="str">
        <f t="shared" ca="1" si="2132"/>
        <v/>
      </c>
      <c r="O4491" s="108" t="str">
        <f t="shared" si="2116"/>
        <v/>
      </c>
      <c r="P4491" s="102" t="str">
        <f t="shared" si="2117"/>
        <v/>
      </c>
      <c r="Q4491" s="102" t="str">
        <f t="shared" si="2118"/>
        <v/>
      </c>
      <c r="R4491" s="120" t="str">
        <f t="shared" si="2119"/>
        <v/>
      </c>
      <c r="S4491" s="54" t="str">
        <f t="shared" si="2120"/>
        <v/>
      </c>
      <c r="T4491" s="5" t="str">
        <f t="shared" si="2121"/>
        <v/>
      </c>
      <c r="U4491" s="152" t="str">
        <f t="shared" si="2104"/>
        <v/>
      </c>
      <c r="V4491" s="152" t="str">
        <f t="shared" si="2105"/>
        <v/>
      </c>
      <c r="W4491" s="153" t="str">
        <f t="shared" si="2106"/>
        <v/>
      </c>
      <c r="X4491" s="153" t="str">
        <f t="shared" si="2107"/>
        <v/>
      </c>
      <c r="Y4491" s="153" t="str">
        <f t="shared" si="2108"/>
        <v/>
      </c>
      <c r="Z4491" s="153" t="str">
        <f t="shared" si="2109"/>
        <v/>
      </c>
      <c r="AA4491" s="152" t="str">
        <f t="shared" si="2110"/>
        <v/>
      </c>
      <c r="AB4491" s="152" t="str">
        <f t="shared" si="2111"/>
        <v/>
      </c>
      <c r="AC4491" s="154" t="str">
        <f t="shared" si="2122"/>
        <v/>
      </c>
      <c r="AD4491" s="154" t="str">
        <f t="shared" si="2123"/>
        <v/>
      </c>
      <c r="AE4491" s="3" t="str">
        <f t="shared" si="2124"/>
        <v/>
      </c>
      <c r="AF4491" s="3" t="str">
        <f t="shared" si="2125"/>
        <v/>
      </c>
      <c r="AG4491" s="3" t="str">
        <f t="shared" si="2126"/>
        <v/>
      </c>
      <c r="AH4491" s="4" t="str">
        <f t="shared" si="2127"/>
        <v/>
      </c>
      <c r="AI4491" s="75" t="str">
        <f t="shared" si="2128"/>
        <v/>
      </c>
      <c r="AJ4491" s="75" t="str">
        <f t="shared" si="2129"/>
        <v/>
      </c>
    </row>
    <row r="4492" spans="1:36">
      <c r="A4492" s="41" t="str">
        <f t="shared" si="2112"/>
        <v/>
      </c>
      <c r="B4492" s="150" t="str">
        <f>IF(ISNUMBER(A4492),INDEX('MetaTrader Import'!$H$13:$J$5893,TRUNC(((A4492-$A$39+1)-1)/3)+1,MOD((A4492-$A$39+1)-1,3)+1),"")</f>
        <v/>
      </c>
      <c r="C4492" s="43" t="str">
        <f t="shared" si="2113"/>
        <v/>
      </c>
      <c r="D4492" s="43" t="str">
        <f t="shared" ca="1" si="2103"/>
        <v/>
      </c>
      <c r="E4492" s="43" t="str">
        <f t="shared" si="2114"/>
        <v/>
      </c>
      <c r="F4492" s="43" t="str">
        <f t="shared" si="2115"/>
        <v/>
      </c>
      <c r="G4492" s="43" t="str">
        <f>IF(A4492&lt;&gt;"",IF(A4492&lt;Data!$G$11*0.25,$C$13/$G$32,IF(A4492&gt;Data!$G$11*0.25,$C$13,$C$13*10)),"")</f>
        <v/>
      </c>
      <c r="H4492" s="43" t="str">
        <f>IF(A4492&lt;&gt;"",IF(Data!$G$9="constant",$C$13,IF(Data!$G$9="squeeze",G4492,F4492)),"")</f>
        <v/>
      </c>
      <c r="I4492" s="38" t="str">
        <f ca="1">IF(ISNUMBER(A4492),NORMINV(RAND(),0,IF(AND(Data!$G$9="squeeze",A4492&lt;Data!$G$11*0.25),$H$32,1)*$C$30*$C$13)*($C$14*$C$12),"")</f>
        <v/>
      </c>
      <c r="J4492" s="42" t="str">
        <f ca="1">IFERROR(IF(Data!$C$6="Real",B4492,I4492+J4491+($C$14*$C$12)*(NORMINV(RAND(),$C$15,CHOOSE($G$13,$C$13,F4492,G4492)))),"")</f>
        <v/>
      </c>
      <c r="K4492" s="88" t="str">
        <f>IF(ISNUMBER(A4492), IF($G$16="fixed",$G$17,MIN(H4492*Data!$C$7*$C$16*0.5,$C$17*Data!$C$7))*$C$12,"")</f>
        <v/>
      </c>
      <c r="L4492" s="42" t="str">
        <f t="shared" ca="1" si="2130"/>
        <v/>
      </c>
      <c r="M4492" s="44" t="str">
        <f t="shared" ca="1" si="2131"/>
        <v/>
      </c>
      <c r="N4492" s="44" t="str">
        <f t="shared" ca="1" si="2132"/>
        <v/>
      </c>
      <c r="O4492" s="108" t="str">
        <f t="shared" si="2116"/>
        <v/>
      </c>
      <c r="P4492" s="102" t="str">
        <f t="shared" si="2117"/>
        <v/>
      </c>
      <c r="Q4492" s="102" t="str">
        <f t="shared" si="2118"/>
        <v/>
      </c>
      <c r="R4492" s="120" t="str">
        <f t="shared" si="2119"/>
        <v/>
      </c>
      <c r="S4492" s="54" t="str">
        <f t="shared" si="2120"/>
        <v/>
      </c>
      <c r="T4492" s="5" t="str">
        <f t="shared" si="2121"/>
        <v/>
      </c>
      <c r="U4492" s="152" t="str">
        <f t="shared" si="2104"/>
        <v/>
      </c>
      <c r="V4492" s="152" t="str">
        <f t="shared" si="2105"/>
        <v/>
      </c>
      <c r="W4492" s="153" t="str">
        <f t="shared" si="2106"/>
        <v/>
      </c>
      <c r="X4492" s="153" t="str">
        <f t="shared" si="2107"/>
        <v/>
      </c>
      <c r="Y4492" s="153" t="str">
        <f t="shared" si="2108"/>
        <v/>
      </c>
      <c r="Z4492" s="153" t="str">
        <f t="shared" si="2109"/>
        <v/>
      </c>
      <c r="AA4492" s="152" t="str">
        <f t="shared" si="2110"/>
        <v/>
      </c>
      <c r="AB4492" s="152" t="str">
        <f t="shared" si="2111"/>
        <v/>
      </c>
      <c r="AC4492" s="154" t="str">
        <f t="shared" si="2122"/>
        <v/>
      </c>
      <c r="AD4492" s="154" t="str">
        <f t="shared" si="2123"/>
        <v/>
      </c>
      <c r="AE4492" s="3" t="str">
        <f t="shared" si="2124"/>
        <v/>
      </c>
      <c r="AF4492" s="3" t="str">
        <f t="shared" si="2125"/>
        <v/>
      </c>
      <c r="AG4492" s="3" t="str">
        <f t="shared" si="2126"/>
        <v/>
      </c>
      <c r="AH4492" s="4" t="str">
        <f t="shared" si="2127"/>
        <v/>
      </c>
      <c r="AI4492" s="75" t="str">
        <f t="shared" si="2128"/>
        <v/>
      </c>
      <c r="AJ4492" s="75" t="str">
        <f t="shared" si="2129"/>
        <v/>
      </c>
    </row>
    <row r="4493" spans="1:36">
      <c r="A4493" s="41" t="str">
        <f t="shared" si="2112"/>
        <v/>
      </c>
      <c r="B4493" s="150" t="str">
        <f>IF(ISNUMBER(A4493),INDEX('MetaTrader Import'!$H$13:$J$5893,TRUNC(((A4493-$A$39+1)-1)/3)+1,MOD((A4493-$A$39+1)-1,3)+1),"")</f>
        <v/>
      </c>
      <c r="C4493" s="43" t="str">
        <f t="shared" si="2113"/>
        <v/>
      </c>
      <c r="D4493" s="43" t="str">
        <f t="shared" ca="1" si="2103"/>
        <v/>
      </c>
      <c r="E4493" s="43" t="str">
        <f t="shared" si="2114"/>
        <v/>
      </c>
      <c r="F4493" s="43" t="str">
        <f t="shared" si="2115"/>
        <v/>
      </c>
      <c r="G4493" s="43" t="str">
        <f>IF(A4493&lt;&gt;"",IF(A4493&lt;Data!$G$11*0.25,$C$13/$G$32,IF(A4493&gt;Data!$G$11*0.25,$C$13,$C$13*10)),"")</f>
        <v/>
      </c>
      <c r="H4493" s="43" t="str">
        <f>IF(A4493&lt;&gt;"",IF(Data!$G$9="constant",$C$13,IF(Data!$G$9="squeeze",G4493,F4493)),"")</f>
        <v/>
      </c>
      <c r="I4493" s="38" t="str">
        <f ca="1">IF(ISNUMBER(A4493),NORMINV(RAND(),0,IF(AND(Data!$G$9="squeeze",A4493&lt;Data!$G$11*0.25),$H$32,1)*$C$30*$C$13)*($C$14*$C$12),"")</f>
        <v/>
      </c>
      <c r="J4493" s="42" t="str">
        <f ca="1">IFERROR(IF(Data!$C$6="Real",B4493,I4493+J4492+($C$14*$C$12)*(NORMINV(RAND(),$C$15,CHOOSE($G$13,$C$13,F4493,G4493)))),"")</f>
        <v/>
      </c>
      <c r="K4493" s="88" t="str">
        <f>IF(ISNUMBER(A4493), IF($G$16="fixed",$G$17,MIN(H4493*Data!$C$7*$C$16*0.5,$C$17*Data!$C$7))*$C$12,"")</f>
        <v/>
      </c>
      <c r="L4493" s="42" t="str">
        <f t="shared" ca="1" si="2130"/>
        <v/>
      </c>
      <c r="M4493" s="44" t="str">
        <f t="shared" ca="1" si="2131"/>
        <v/>
      </c>
      <c r="N4493" s="44" t="str">
        <f t="shared" ca="1" si="2132"/>
        <v/>
      </c>
      <c r="O4493" s="108" t="str">
        <f t="shared" si="2116"/>
        <v/>
      </c>
      <c r="P4493" s="102" t="str">
        <f t="shared" si="2117"/>
        <v/>
      </c>
      <c r="Q4493" s="102" t="str">
        <f t="shared" si="2118"/>
        <v/>
      </c>
      <c r="R4493" s="120" t="str">
        <f t="shared" si="2119"/>
        <v/>
      </c>
      <c r="S4493" s="54" t="str">
        <f t="shared" si="2120"/>
        <v/>
      </c>
      <c r="T4493" s="5" t="str">
        <f t="shared" si="2121"/>
        <v/>
      </c>
      <c r="U4493" s="152" t="str">
        <f t="shared" si="2104"/>
        <v/>
      </c>
      <c r="V4493" s="152" t="str">
        <f t="shared" si="2105"/>
        <v/>
      </c>
      <c r="W4493" s="153" t="str">
        <f t="shared" si="2106"/>
        <v/>
      </c>
      <c r="X4493" s="153" t="str">
        <f t="shared" si="2107"/>
        <v/>
      </c>
      <c r="Y4493" s="153" t="str">
        <f t="shared" si="2108"/>
        <v/>
      </c>
      <c r="Z4493" s="153" t="str">
        <f t="shared" si="2109"/>
        <v/>
      </c>
      <c r="AA4493" s="152" t="str">
        <f t="shared" si="2110"/>
        <v/>
      </c>
      <c r="AB4493" s="152" t="str">
        <f t="shared" si="2111"/>
        <v/>
      </c>
      <c r="AC4493" s="154" t="str">
        <f t="shared" si="2122"/>
        <v/>
      </c>
      <c r="AD4493" s="154" t="str">
        <f t="shared" si="2123"/>
        <v/>
      </c>
      <c r="AE4493" s="3" t="str">
        <f t="shared" si="2124"/>
        <v/>
      </c>
      <c r="AF4493" s="3" t="str">
        <f t="shared" si="2125"/>
        <v/>
      </c>
      <c r="AG4493" s="3" t="str">
        <f t="shared" si="2126"/>
        <v/>
      </c>
      <c r="AH4493" s="4" t="str">
        <f t="shared" si="2127"/>
        <v/>
      </c>
      <c r="AI4493" s="75" t="str">
        <f t="shared" si="2128"/>
        <v/>
      </c>
      <c r="AJ4493" s="75" t="str">
        <f t="shared" si="2129"/>
        <v/>
      </c>
    </row>
    <row r="4494" spans="1:36">
      <c r="A4494" s="41" t="str">
        <f t="shared" si="2112"/>
        <v/>
      </c>
      <c r="B4494" s="150" t="str">
        <f>IF(ISNUMBER(A4494),INDEX('MetaTrader Import'!$H$13:$J$5893,TRUNC(((A4494-$A$39+1)-1)/3)+1,MOD((A4494-$A$39+1)-1,3)+1),"")</f>
        <v/>
      </c>
      <c r="C4494" s="43" t="str">
        <f t="shared" si="2113"/>
        <v/>
      </c>
      <c r="D4494" s="43" t="str">
        <f t="shared" ca="1" si="2103"/>
        <v/>
      </c>
      <c r="E4494" s="43" t="str">
        <f t="shared" si="2114"/>
        <v/>
      </c>
      <c r="F4494" s="43" t="str">
        <f t="shared" si="2115"/>
        <v/>
      </c>
      <c r="G4494" s="43" t="str">
        <f>IF(A4494&lt;&gt;"",IF(A4494&lt;Data!$G$11*0.25,$C$13/$G$32,IF(A4494&gt;Data!$G$11*0.25,$C$13,$C$13*10)),"")</f>
        <v/>
      </c>
      <c r="H4494" s="43" t="str">
        <f>IF(A4494&lt;&gt;"",IF(Data!$G$9="constant",$C$13,IF(Data!$G$9="squeeze",G4494,F4494)),"")</f>
        <v/>
      </c>
      <c r="I4494" s="38" t="str">
        <f ca="1">IF(ISNUMBER(A4494),NORMINV(RAND(),0,IF(AND(Data!$G$9="squeeze",A4494&lt;Data!$G$11*0.25),$H$32,1)*$C$30*$C$13)*($C$14*$C$12),"")</f>
        <v/>
      </c>
      <c r="J4494" s="42" t="str">
        <f ca="1">IFERROR(IF(Data!$C$6="Real",B4494,I4494+J4493+($C$14*$C$12)*(NORMINV(RAND(),$C$15,CHOOSE($G$13,$C$13,F4494,G4494)))),"")</f>
        <v/>
      </c>
      <c r="K4494" s="88" t="str">
        <f>IF(ISNUMBER(A4494), IF($G$16="fixed",$G$17,MIN(H4494*Data!$C$7*$C$16*0.5,$C$17*Data!$C$7))*$C$12,"")</f>
        <v/>
      </c>
      <c r="L4494" s="42" t="str">
        <f t="shared" ca="1" si="2130"/>
        <v/>
      </c>
      <c r="M4494" s="44" t="str">
        <f t="shared" ca="1" si="2131"/>
        <v/>
      </c>
      <c r="N4494" s="44" t="str">
        <f t="shared" ca="1" si="2132"/>
        <v/>
      </c>
      <c r="O4494" s="108" t="str">
        <f t="shared" si="2116"/>
        <v/>
      </c>
      <c r="P4494" s="102" t="str">
        <f t="shared" si="2117"/>
        <v/>
      </c>
      <c r="Q4494" s="102" t="str">
        <f t="shared" si="2118"/>
        <v/>
      </c>
      <c r="R4494" s="120" t="str">
        <f t="shared" si="2119"/>
        <v/>
      </c>
      <c r="S4494" s="54" t="str">
        <f t="shared" si="2120"/>
        <v/>
      </c>
      <c r="T4494" s="5" t="str">
        <f t="shared" si="2121"/>
        <v/>
      </c>
      <c r="U4494" s="152" t="str">
        <f t="shared" si="2104"/>
        <v/>
      </c>
      <c r="V4494" s="152" t="str">
        <f t="shared" si="2105"/>
        <v/>
      </c>
      <c r="W4494" s="153" t="str">
        <f t="shared" si="2106"/>
        <v/>
      </c>
      <c r="X4494" s="153" t="str">
        <f t="shared" si="2107"/>
        <v/>
      </c>
      <c r="Y4494" s="153" t="str">
        <f t="shared" si="2108"/>
        <v/>
      </c>
      <c r="Z4494" s="153" t="str">
        <f t="shared" si="2109"/>
        <v/>
      </c>
      <c r="AA4494" s="152" t="str">
        <f t="shared" si="2110"/>
        <v/>
      </c>
      <c r="AB4494" s="152" t="str">
        <f t="shared" si="2111"/>
        <v/>
      </c>
      <c r="AC4494" s="154" t="str">
        <f t="shared" si="2122"/>
        <v/>
      </c>
      <c r="AD4494" s="154" t="str">
        <f t="shared" si="2123"/>
        <v/>
      </c>
      <c r="AE4494" s="3" t="str">
        <f t="shared" si="2124"/>
        <v/>
      </c>
      <c r="AF4494" s="3" t="str">
        <f t="shared" si="2125"/>
        <v/>
      </c>
      <c r="AG4494" s="3" t="str">
        <f t="shared" si="2126"/>
        <v/>
      </c>
      <c r="AH4494" s="4" t="str">
        <f t="shared" si="2127"/>
        <v/>
      </c>
      <c r="AI4494" s="75" t="str">
        <f t="shared" si="2128"/>
        <v/>
      </c>
      <c r="AJ4494" s="75" t="str">
        <f t="shared" si="2129"/>
        <v/>
      </c>
    </row>
    <row r="4495" spans="1:36">
      <c r="A4495" s="41" t="str">
        <f t="shared" si="2112"/>
        <v/>
      </c>
      <c r="B4495" s="150" t="str">
        <f>IF(ISNUMBER(A4495),INDEX('MetaTrader Import'!$H$13:$J$5893,TRUNC(((A4495-$A$39+1)-1)/3)+1,MOD((A4495-$A$39+1)-1,3)+1),"")</f>
        <v/>
      </c>
      <c r="C4495" s="43" t="str">
        <f t="shared" si="2113"/>
        <v/>
      </c>
      <c r="D4495" s="43" t="str">
        <f t="shared" ca="1" si="2103"/>
        <v/>
      </c>
      <c r="E4495" s="43" t="str">
        <f t="shared" si="2114"/>
        <v/>
      </c>
      <c r="F4495" s="43" t="str">
        <f t="shared" si="2115"/>
        <v/>
      </c>
      <c r="G4495" s="43" t="str">
        <f>IF(A4495&lt;&gt;"",IF(A4495&lt;Data!$G$11*0.25,$C$13/$G$32,IF(A4495&gt;Data!$G$11*0.25,$C$13,$C$13*10)),"")</f>
        <v/>
      </c>
      <c r="H4495" s="43" t="str">
        <f>IF(A4495&lt;&gt;"",IF(Data!$G$9="constant",$C$13,IF(Data!$G$9="squeeze",G4495,F4495)),"")</f>
        <v/>
      </c>
      <c r="I4495" s="38" t="str">
        <f ca="1">IF(ISNUMBER(A4495),NORMINV(RAND(),0,IF(AND(Data!$G$9="squeeze",A4495&lt;Data!$G$11*0.25),$H$32,1)*$C$30*$C$13)*($C$14*$C$12),"")</f>
        <v/>
      </c>
      <c r="J4495" s="42" t="str">
        <f ca="1">IFERROR(IF(Data!$C$6="Real",B4495,I4495+J4494+($C$14*$C$12)*(NORMINV(RAND(),$C$15,CHOOSE($G$13,$C$13,F4495,G4495)))),"")</f>
        <v/>
      </c>
      <c r="K4495" s="88" t="str">
        <f>IF(ISNUMBER(A4495), IF($G$16="fixed",$G$17,MIN(H4495*Data!$C$7*$C$16*0.5,$C$17*Data!$C$7))*$C$12,"")</f>
        <v/>
      </c>
      <c r="L4495" s="42" t="str">
        <f t="shared" ca="1" si="2130"/>
        <v/>
      </c>
      <c r="M4495" s="44" t="str">
        <f t="shared" ca="1" si="2131"/>
        <v/>
      </c>
      <c r="N4495" s="44" t="str">
        <f t="shared" ca="1" si="2132"/>
        <v/>
      </c>
      <c r="O4495" s="108" t="str">
        <f t="shared" si="2116"/>
        <v/>
      </c>
      <c r="P4495" s="102" t="str">
        <f t="shared" si="2117"/>
        <v/>
      </c>
      <c r="Q4495" s="102" t="str">
        <f t="shared" si="2118"/>
        <v/>
      </c>
      <c r="R4495" s="120" t="str">
        <f t="shared" si="2119"/>
        <v/>
      </c>
      <c r="S4495" s="54" t="str">
        <f t="shared" si="2120"/>
        <v/>
      </c>
      <c r="T4495" s="5" t="str">
        <f t="shared" si="2121"/>
        <v/>
      </c>
      <c r="U4495" s="152" t="str">
        <f t="shared" si="2104"/>
        <v/>
      </c>
      <c r="V4495" s="152" t="str">
        <f t="shared" si="2105"/>
        <v/>
      </c>
      <c r="W4495" s="153" t="str">
        <f t="shared" si="2106"/>
        <v/>
      </c>
      <c r="X4495" s="153" t="str">
        <f t="shared" si="2107"/>
        <v/>
      </c>
      <c r="Y4495" s="153" t="str">
        <f t="shared" si="2108"/>
        <v/>
      </c>
      <c r="Z4495" s="153" t="str">
        <f t="shared" si="2109"/>
        <v/>
      </c>
      <c r="AA4495" s="152" t="str">
        <f t="shared" si="2110"/>
        <v/>
      </c>
      <c r="AB4495" s="152" t="str">
        <f t="shared" si="2111"/>
        <v/>
      </c>
      <c r="AC4495" s="154" t="str">
        <f t="shared" si="2122"/>
        <v/>
      </c>
      <c r="AD4495" s="154" t="str">
        <f t="shared" si="2123"/>
        <v/>
      </c>
      <c r="AE4495" s="3" t="str">
        <f t="shared" si="2124"/>
        <v/>
      </c>
      <c r="AF4495" s="3" t="str">
        <f t="shared" si="2125"/>
        <v/>
      </c>
      <c r="AG4495" s="3" t="str">
        <f t="shared" si="2126"/>
        <v/>
      </c>
      <c r="AH4495" s="4" t="str">
        <f t="shared" si="2127"/>
        <v/>
      </c>
      <c r="AI4495" s="75" t="str">
        <f t="shared" si="2128"/>
        <v/>
      </c>
      <c r="AJ4495" s="75" t="str">
        <f t="shared" si="2129"/>
        <v/>
      </c>
    </row>
    <row r="4496" spans="1:36">
      <c r="A4496" s="41" t="str">
        <f t="shared" si="2112"/>
        <v/>
      </c>
      <c r="B4496" s="150" t="str">
        <f>IF(ISNUMBER(A4496),INDEX('MetaTrader Import'!$H$13:$J$5893,TRUNC(((A4496-$A$39+1)-1)/3)+1,MOD((A4496-$A$39+1)-1,3)+1),"")</f>
        <v/>
      </c>
      <c r="C4496" s="43" t="str">
        <f t="shared" si="2113"/>
        <v/>
      </c>
      <c r="D4496" s="43" t="str">
        <f t="shared" ca="1" si="2103"/>
        <v/>
      </c>
      <c r="E4496" s="43" t="str">
        <f t="shared" si="2114"/>
        <v/>
      </c>
      <c r="F4496" s="43" t="str">
        <f t="shared" si="2115"/>
        <v/>
      </c>
      <c r="G4496" s="43" t="str">
        <f>IF(A4496&lt;&gt;"",IF(A4496&lt;Data!$G$11*0.25,$C$13/$G$32,IF(A4496&gt;Data!$G$11*0.25,$C$13,$C$13*10)),"")</f>
        <v/>
      </c>
      <c r="H4496" s="43" t="str">
        <f>IF(A4496&lt;&gt;"",IF(Data!$G$9="constant",$C$13,IF(Data!$G$9="squeeze",G4496,F4496)),"")</f>
        <v/>
      </c>
      <c r="I4496" s="38" t="str">
        <f ca="1">IF(ISNUMBER(A4496),NORMINV(RAND(),0,IF(AND(Data!$G$9="squeeze",A4496&lt;Data!$G$11*0.25),$H$32,1)*$C$30*$C$13)*($C$14*$C$12),"")</f>
        <v/>
      </c>
      <c r="J4496" s="42" t="str">
        <f ca="1">IFERROR(IF(Data!$C$6="Real",B4496,I4496+J4495+($C$14*$C$12)*(NORMINV(RAND(),$C$15,CHOOSE($G$13,$C$13,F4496,G4496)))),"")</f>
        <v/>
      </c>
      <c r="K4496" s="88" t="str">
        <f>IF(ISNUMBER(A4496), IF($G$16="fixed",$G$17,MIN(H4496*Data!$C$7*$C$16*0.5,$C$17*Data!$C$7))*$C$12,"")</f>
        <v/>
      </c>
      <c r="L4496" s="42" t="str">
        <f t="shared" ca="1" si="2130"/>
        <v/>
      </c>
      <c r="M4496" s="44" t="str">
        <f t="shared" ca="1" si="2131"/>
        <v/>
      </c>
      <c r="N4496" s="44" t="str">
        <f t="shared" ca="1" si="2132"/>
        <v/>
      </c>
      <c r="O4496" s="108" t="str">
        <f t="shared" si="2116"/>
        <v/>
      </c>
      <c r="P4496" s="102" t="str">
        <f t="shared" si="2117"/>
        <v/>
      </c>
      <c r="Q4496" s="102" t="str">
        <f t="shared" si="2118"/>
        <v/>
      </c>
      <c r="R4496" s="120" t="str">
        <f t="shared" si="2119"/>
        <v/>
      </c>
      <c r="S4496" s="54" t="str">
        <f t="shared" si="2120"/>
        <v/>
      </c>
      <c r="T4496" s="5" t="str">
        <f t="shared" si="2121"/>
        <v/>
      </c>
      <c r="U4496" s="152" t="str">
        <f t="shared" si="2104"/>
        <v/>
      </c>
      <c r="V4496" s="152" t="str">
        <f t="shared" si="2105"/>
        <v/>
      </c>
      <c r="W4496" s="153" t="str">
        <f t="shared" si="2106"/>
        <v/>
      </c>
      <c r="X4496" s="153" t="str">
        <f t="shared" si="2107"/>
        <v/>
      </c>
      <c r="Y4496" s="153" t="str">
        <f t="shared" si="2108"/>
        <v/>
      </c>
      <c r="Z4496" s="153" t="str">
        <f t="shared" si="2109"/>
        <v/>
      </c>
      <c r="AA4496" s="152" t="str">
        <f t="shared" si="2110"/>
        <v/>
      </c>
      <c r="AB4496" s="152" t="str">
        <f t="shared" si="2111"/>
        <v/>
      </c>
      <c r="AC4496" s="154" t="str">
        <f t="shared" si="2122"/>
        <v/>
      </c>
      <c r="AD4496" s="154" t="str">
        <f t="shared" si="2123"/>
        <v/>
      </c>
      <c r="AE4496" s="3" t="str">
        <f t="shared" si="2124"/>
        <v/>
      </c>
      <c r="AF4496" s="3" t="str">
        <f t="shared" si="2125"/>
        <v/>
      </c>
      <c r="AG4496" s="3" t="str">
        <f t="shared" si="2126"/>
        <v/>
      </c>
      <c r="AH4496" s="4" t="str">
        <f t="shared" si="2127"/>
        <v/>
      </c>
      <c r="AI4496" s="75" t="str">
        <f t="shared" si="2128"/>
        <v/>
      </c>
      <c r="AJ4496" s="75" t="str">
        <f t="shared" si="2129"/>
        <v/>
      </c>
    </row>
    <row r="4497" spans="1:36">
      <c r="A4497" s="41" t="str">
        <f t="shared" si="2112"/>
        <v/>
      </c>
      <c r="B4497" s="150" t="str">
        <f>IF(ISNUMBER(A4497),INDEX('MetaTrader Import'!$H$13:$J$5893,TRUNC(((A4497-$A$39+1)-1)/3)+1,MOD((A4497-$A$39+1)-1,3)+1),"")</f>
        <v/>
      </c>
      <c r="C4497" s="43" t="str">
        <f t="shared" si="2113"/>
        <v/>
      </c>
      <c r="D4497" s="43" t="str">
        <f t="shared" ca="1" si="2103"/>
        <v/>
      </c>
      <c r="E4497" s="43" t="str">
        <f t="shared" si="2114"/>
        <v/>
      </c>
      <c r="F4497" s="43" t="str">
        <f t="shared" si="2115"/>
        <v/>
      </c>
      <c r="G4497" s="43" t="str">
        <f>IF(A4497&lt;&gt;"",IF(A4497&lt;Data!$G$11*0.25,$C$13/$G$32,IF(A4497&gt;Data!$G$11*0.25,$C$13,$C$13*10)),"")</f>
        <v/>
      </c>
      <c r="H4497" s="43" t="str">
        <f>IF(A4497&lt;&gt;"",IF(Data!$G$9="constant",$C$13,IF(Data!$G$9="squeeze",G4497,F4497)),"")</f>
        <v/>
      </c>
      <c r="I4497" s="38" t="str">
        <f ca="1">IF(ISNUMBER(A4497),NORMINV(RAND(),0,IF(AND(Data!$G$9="squeeze",A4497&lt;Data!$G$11*0.25),$H$32,1)*$C$30*$C$13)*($C$14*$C$12),"")</f>
        <v/>
      </c>
      <c r="J4497" s="42" t="str">
        <f ca="1">IFERROR(IF(Data!$C$6="Real",B4497,I4497+J4496+($C$14*$C$12)*(NORMINV(RAND(),$C$15,CHOOSE($G$13,$C$13,F4497,G4497)))),"")</f>
        <v/>
      </c>
      <c r="K4497" s="88" t="str">
        <f>IF(ISNUMBER(A4497), IF($G$16="fixed",$G$17,MIN(H4497*Data!$C$7*$C$16*0.5,$C$17*Data!$C$7))*$C$12,"")</f>
        <v/>
      </c>
      <c r="L4497" s="42" t="str">
        <f t="shared" ca="1" si="2130"/>
        <v/>
      </c>
      <c r="M4497" s="44" t="str">
        <f t="shared" ca="1" si="2131"/>
        <v/>
      </c>
      <c r="N4497" s="44" t="str">
        <f t="shared" ca="1" si="2132"/>
        <v/>
      </c>
      <c r="O4497" s="108" t="str">
        <f t="shared" si="2116"/>
        <v/>
      </c>
      <c r="P4497" s="102" t="str">
        <f t="shared" si="2117"/>
        <v/>
      </c>
      <c r="Q4497" s="102" t="str">
        <f t="shared" si="2118"/>
        <v/>
      </c>
      <c r="R4497" s="120" t="str">
        <f t="shared" si="2119"/>
        <v/>
      </c>
      <c r="S4497" s="54" t="str">
        <f t="shared" si="2120"/>
        <v/>
      </c>
      <c r="T4497" s="5" t="str">
        <f t="shared" si="2121"/>
        <v/>
      </c>
      <c r="U4497" s="152" t="str">
        <f t="shared" si="2104"/>
        <v/>
      </c>
      <c r="V4497" s="152" t="str">
        <f t="shared" si="2105"/>
        <v/>
      </c>
      <c r="W4497" s="153" t="str">
        <f t="shared" si="2106"/>
        <v/>
      </c>
      <c r="X4497" s="153" t="str">
        <f t="shared" si="2107"/>
        <v/>
      </c>
      <c r="Y4497" s="153" t="str">
        <f t="shared" si="2108"/>
        <v/>
      </c>
      <c r="Z4497" s="153" t="str">
        <f t="shared" si="2109"/>
        <v/>
      </c>
      <c r="AA4497" s="152" t="str">
        <f t="shared" si="2110"/>
        <v/>
      </c>
      <c r="AB4497" s="152" t="str">
        <f t="shared" si="2111"/>
        <v/>
      </c>
      <c r="AC4497" s="154" t="str">
        <f t="shared" si="2122"/>
        <v/>
      </c>
      <c r="AD4497" s="154" t="str">
        <f t="shared" si="2123"/>
        <v/>
      </c>
      <c r="AE4497" s="3" t="str">
        <f t="shared" si="2124"/>
        <v/>
      </c>
      <c r="AF4497" s="3" t="str">
        <f t="shared" si="2125"/>
        <v/>
      </c>
      <c r="AG4497" s="3" t="str">
        <f t="shared" si="2126"/>
        <v/>
      </c>
      <c r="AH4497" s="4" t="str">
        <f t="shared" si="2127"/>
        <v/>
      </c>
      <c r="AI4497" s="75" t="str">
        <f t="shared" si="2128"/>
        <v/>
      </c>
      <c r="AJ4497" s="75" t="str">
        <f t="shared" si="2129"/>
        <v/>
      </c>
    </row>
    <row r="4498" spans="1:36">
      <c r="A4498" s="41" t="str">
        <f t="shared" si="2112"/>
        <v/>
      </c>
      <c r="B4498" s="150" t="str">
        <f>IF(ISNUMBER(A4498),INDEX('MetaTrader Import'!$H$13:$J$5893,TRUNC(((A4498-$A$39+1)-1)/3)+1,MOD((A4498-$A$39+1)-1,3)+1),"")</f>
        <v/>
      </c>
      <c r="C4498" s="43" t="str">
        <f t="shared" si="2113"/>
        <v/>
      </c>
      <c r="D4498" s="43" t="str">
        <f t="shared" ca="1" si="2103"/>
        <v/>
      </c>
      <c r="E4498" s="43" t="str">
        <f t="shared" si="2114"/>
        <v/>
      </c>
      <c r="F4498" s="43" t="str">
        <f t="shared" si="2115"/>
        <v/>
      </c>
      <c r="G4498" s="43" t="str">
        <f>IF(A4498&lt;&gt;"",IF(A4498&lt;Data!$G$11*0.25,$C$13/$G$32,IF(A4498&gt;Data!$G$11*0.25,$C$13,$C$13*10)),"")</f>
        <v/>
      </c>
      <c r="H4498" s="43" t="str">
        <f>IF(A4498&lt;&gt;"",IF(Data!$G$9="constant",$C$13,IF(Data!$G$9="squeeze",G4498,F4498)),"")</f>
        <v/>
      </c>
      <c r="I4498" s="38" t="str">
        <f ca="1">IF(ISNUMBER(A4498),NORMINV(RAND(),0,IF(AND(Data!$G$9="squeeze",A4498&lt;Data!$G$11*0.25),$H$32,1)*$C$30*$C$13)*($C$14*$C$12),"")</f>
        <v/>
      </c>
      <c r="J4498" s="42" t="str">
        <f ca="1">IFERROR(IF(Data!$C$6="Real",B4498,I4498+J4497+($C$14*$C$12)*(NORMINV(RAND(),$C$15,CHOOSE($G$13,$C$13,F4498,G4498)))),"")</f>
        <v/>
      </c>
      <c r="K4498" s="88" t="str">
        <f>IF(ISNUMBER(A4498), IF($G$16="fixed",$G$17,MIN(H4498*Data!$C$7*$C$16*0.5,$C$17*Data!$C$7))*$C$12,"")</f>
        <v/>
      </c>
      <c r="L4498" s="42" t="str">
        <f t="shared" ca="1" si="2130"/>
        <v/>
      </c>
      <c r="M4498" s="44" t="str">
        <f t="shared" ca="1" si="2131"/>
        <v/>
      </c>
      <c r="N4498" s="44" t="str">
        <f t="shared" ca="1" si="2132"/>
        <v/>
      </c>
      <c r="O4498" s="108" t="str">
        <f t="shared" si="2116"/>
        <v/>
      </c>
      <c r="P4498" s="102" t="str">
        <f t="shared" si="2117"/>
        <v/>
      </c>
      <c r="Q4498" s="102" t="str">
        <f t="shared" si="2118"/>
        <v/>
      </c>
      <c r="R4498" s="120" t="str">
        <f t="shared" si="2119"/>
        <v/>
      </c>
      <c r="S4498" s="54" t="str">
        <f t="shared" si="2120"/>
        <v/>
      </c>
      <c r="T4498" s="5" t="str">
        <f t="shared" si="2121"/>
        <v/>
      </c>
      <c r="U4498" s="152" t="str">
        <f t="shared" si="2104"/>
        <v/>
      </c>
      <c r="V4498" s="152" t="str">
        <f t="shared" si="2105"/>
        <v/>
      </c>
      <c r="W4498" s="153" t="str">
        <f t="shared" si="2106"/>
        <v/>
      </c>
      <c r="X4498" s="153" t="str">
        <f t="shared" si="2107"/>
        <v/>
      </c>
      <c r="Y4498" s="153" t="str">
        <f t="shared" si="2108"/>
        <v/>
      </c>
      <c r="Z4498" s="153" t="str">
        <f t="shared" si="2109"/>
        <v/>
      </c>
      <c r="AA4498" s="152" t="str">
        <f t="shared" si="2110"/>
        <v/>
      </c>
      <c r="AB4498" s="152" t="str">
        <f t="shared" si="2111"/>
        <v/>
      </c>
      <c r="AC4498" s="154" t="str">
        <f t="shared" si="2122"/>
        <v/>
      </c>
      <c r="AD4498" s="154" t="str">
        <f t="shared" si="2123"/>
        <v/>
      </c>
      <c r="AE4498" s="3" t="str">
        <f t="shared" si="2124"/>
        <v/>
      </c>
      <c r="AF4498" s="3" t="str">
        <f t="shared" si="2125"/>
        <v/>
      </c>
      <c r="AG4498" s="3" t="str">
        <f t="shared" si="2126"/>
        <v/>
      </c>
      <c r="AH4498" s="4" t="str">
        <f t="shared" si="2127"/>
        <v/>
      </c>
      <c r="AI4498" s="75" t="str">
        <f t="shared" si="2128"/>
        <v/>
      </c>
      <c r="AJ4498" s="75" t="str">
        <f t="shared" si="2129"/>
        <v/>
      </c>
    </row>
    <row r="4499" spans="1:36">
      <c r="A4499" s="41" t="str">
        <f t="shared" si="2112"/>
        <v/>
      </c>
      <c r="B4499" s="150" t="str">
        <f>IF(ISNUMBER(A4499),INDEX('MetaTrader Import'!$H$13:$J$5893,TRUNC(((A4499-$A$39+1)-1)/3)+1,MOD((A4499-$A$39+1)-1,3)+1),"")</f>
        <v/>
      </c>
      <c r="C4499" s="43" t="str">
        <f t="shared" si="2113"/>
        <v/>
      </c>
      <c r="D4499" s="43" t="str">
        <f t="shared" ca="1" si="2103"/>
        <v/>
      </c>
      <c r="E4499" s="43" t="str">
        <f t="shared" si="2114"/>
        <v/>
      </c>
      <c r="F4499" s="43" t="str">
        <f t="shared" si="2115"/>
        <v/>
      </c>
      <c r="G4499" s="43" t="str">
        <f>IF(A4499&lt;&gt;"",IF(A4499&lt;Data!$G$11*0.25,$C$13/$G$32,IF(A4499&gt;Data!$G$11*0.25,$C$13,$C$13*10)),"")</f>
        <v/>
      </c>
      <c r="H4499" s="43" t="str">
        <f>IF(A4499&lt;&gt;"",IF(Data!$G$9="constant",$C$13,IF(Data!$G$9="squeeze",G4499,F4499)),"")</f>
        <v/>
      </c>
      <c r="I4499" s="38" t="str">
        <f ca="1">IF(ISNUMBER(A4499),NORMINV(RAND(),0,IF(AND(Data!$G$9="squeeze",A4499&lt;Data!$G$11*0.25),$H$32,1)*$C$30*$C$13)*($C$14*$C$12),"")</f>
        <v/>
      </c>
      <c r="J4499" s="42" t="str">
        <f ca="1">IFERROR(IF(Data!$C$6="Real",B4499,I4499+J4498+($C$14*$C$12)*(NORMINV(RAND(),$C$15,CHOOSE($G$13,$C$13,F4499,G4499)))),"")</f>
        <v/>
      </c>
      <c r="K4499" s="88" t="str">
        <f>IF(ISNUMBER(A4499), IF($G$16="fixed",$G$17,MIN(H4499*Data!$C$7*$C$16*0.5,$C$17*Data!$C$7))*$C$12,"")</f>
        <v/>
      </c>
      <c r="L4499" s="42" t="str">
        <f t="shared" ca="1" si="2130"/>
        <v/>
      </c>
      <c r="M4499" s="44" t="str">
        <f t="shared" ca="1" si="2131"/>
        <v/>
      </c>
      <c r="N4499" s="44" t="str">
        <f t="shared" ca="1" si="2132"/>
        <v/>
      </c>
      <c r="O4499" s="108" t="str">
        <f t="shared" si="2116"/>
        <v/>
      </c>
      <c r="P4499" s="102" t="str">
        <f t="shared" si="2117"/>
        <v/>
      </c>
      <c r="Q4499" s="102" t="str">
        <f t="shared" si="2118"/>
        <v/>
      </c>
      <c r="R4499" s="120" t="str">
        <f t="shared" si="2119"/>
        <v/>
      </c>
      <c r="S4499" s="54" t="str">
        <f t="shared" si="2120"/>
        <v/>
      </c>
      <c r="T4499" s="5" t="str">
        <f t="shared" si="2121"/>
        <v/>
      </c>
      <c r="U4499" s="152" t="str">
        <f t="shared" si="2104"/>
        <v/>
      </c>
      <c r="V4499" s="152" t="str">
        <f t="shared" si="2105"/>
        <v/>
      </c>
      <c r="W4499" s="153" t="str">
        <f t="shared" si="2106"/>
        <v/>
      </c>
      <c r="X4499" s="153" t="str">
        <f t="shared" si="2107"/>
        <v/>
      </c>
      <c r="Y4499" s="153" t="str">
        <f t="shared" si="2108"/>
        <v/>
      </c>
      <c r="Z4499" s="153" t="str">
        <f t="shared" si="2109"/>
        <v/>
      </c>
      <c r="AA4499" s="152" t="str">
        <f t="shared" si="2110"/>
        <v/>
      </c>
      <c r="AB4499" s="152" t="str">
        <f t="shared" si="2111"/>
        <v/>
      </c>
      <c r="AC4499" s="154" t="str">
        <f t="shared" si="2122"/>
        <v/>
      </c>
      <c r="AD4499" s="154" t="str">
        <f t="shared" si="2123"/>
        <v/>
      </c>
      <c r="AE4499" s="3" t="str">
        <f t="shared" si="2124"/>
        <v/>
      </c>
      <c r="AF4499" s="3" t="str">
        <f t="shared" si="2125"/>
        <v/>
      </c>
      <c r="AG4499" s="3" t="str">
        <f t="shared" si="2126"/>
        <v/>
      </c>
      <c r="AH4499" s="4" t="str">
        <f t="shared" si="2127"/>
        <v/>
      </c>
      <c r="AI4499" s="75" t="str">
        <f t="shared" si="2128"/>
        <v/>
      </c>
      <c r="AJ4499" s="75" t="str">
        <f t="shared" si="2129"/>
        <v/>
      </c>
    </row>
    <row r="4500" spans="1:36">
      <c r="A4500" s="41" t="str">
        <f t="shared" si="2112"/>
        <v/>
      </c>
      <c r="B4500" s="150" t="str">
        <f>IF(ISNUMBER(A4500),INDEX('MetaTrader Import'!$H$13:$J$5893,TRUNC(((A4500-$A$39+1)-1)/3)+1,MOD((A4500-$A$39+1)-1,3)+1),"")</f>
        <v/>
      </c>
      <c r="C4500" s="43" t="str">
        <f t="shared" si="2113"/>
        <v/>
      </c>
      <c r="D4500" s="43" t="str">
        <f t="shared" ca="1" si="2103"/>
        <v/>
      </c>
      <c r="E4500" s="43" t="str">
        <f t="shared" si="2114"/>
        <v/>
      </c>
      <c r="F4500" s="43" t="str">
        <f t="shared" si="2115"/>
        <v/>
      </c>
      <c r="G4500" s="43" t="str">
        <f>IF(A4500&lt;&gt;"",IF(A4500&lt;Data!$G$11*0.25,$C$13/$G$32,IF(A4500&gt;Data!$G$11*0.25,$C$13,$C$13*10)),"")</f>
        <v/>
      </c>
      <c r="H4500" s="43" t="str">
        <f>IF(A4500&lt;&gt;"",IF(Data!$G$9="constant",$C$13,IF(Data!$G$9="squeeze",G4500,F4500)),"")</f>
        <v/>
      </c>
      <c r="I4500" s="38" t="str">
        <f ca="1">IF(ISNUMBER(A4500),NORMINV(RAND(),0,IF(AND(Data!$G$9="squeeze",A4500&lt;Data!$G$11*0.25),$H$32,1)*$C$30*$C$13)*($C$14*$C$12),"")</f>
        <v/>
      </c>
      <c r="J4500" s="42" t="str">
        <f ca="1">IFERROR(IF(Data!$C$6="Real",B4500,I4500+J4499+($C$14*$C$12)*(NORMINV(RAND(),$C$15,CHOOSE($G$13,$C$13,F4500,G4500)))),"")</f>
        <v/>
      </c>
      <c r="K4500" s="88" t="str">
        <f>IF(ISNUMBER(A4500), IF($G$16="fixed",$G$17,MIN(H4500*Data!$C$7*$C$16*0.5,$C$17*Data!$C$7))*$C$12,"")</f>
        <v/>
      </c>
      <c r="L4500" s="42" t="str">
        <f t="shared" ca="1" si="2130"/>
        <v/>
      </c>
      <c r="M4500" s="44" t="str">
        <f t="shared" ca="1" si="2131"/>
        <v/>
      </c>
      <c r="N4500" s="44" t="str">
        <f t="shared" ca="1" si="2132"/>
        <v/>
      </c>
      <c r="O4500" s="108" t="str">
        <f t="shared" si="2116"/>
        <v/>
      </c>
      <c r="P4500" s="102" t="str">
        <f t="shared" si="2117"/>
        <v/>
      </c>
      <c r="Q4500" s="102" t="str">
        <f t="shared" si="2118"/>
        <v/>
      </c>
      <c r="R4500" s="120" t="str">
        <f t="shared" si="2119"/>
        <v/>
      </c>
      <c r="S4500" s="54" t="str">
        <f t="shared" si="2120"/>
        <v/>
      </c>
      <c r="T4500" s="5" t="str">
        <f t="shared" si="2121"/>
        <v/>
      </c>
      <c r="U4500" s="152" t="str">
        <f t="shared" si="2104"/>
        <v/>
      </c>
      <c r="V4500" s="152" t="str">
        <f t="shared" si="2105"/>
        <v/>
      </c>
      <c r="W4500" s="153" t="str">
        <f t="shared" si="2106"/>
        <v/>
      </c>
      <c r="X4500" s="153" t="str">
        <f t="shared" si="2107"/>
        <v/>
      </c>
      <c r="Y4500" s="153" t="str">
        <f t="shared" si="2108"/>
        <v/>
      </c>
      <c r="Z4500" s="153" t="str">
        <f t="shared" si="2109"/>
        <v/>
      </c>
      <c r="AA4500" s="152" t="str">
        <f t="shared" si="2110"/>
        <v/>
      </c>
      <c r="AB4500" s="152" t="str">
        <f t="shared" si="2111"/>
        <v/>
      </c>
      <c r="AC4500" s="154" t="str">
        <f t="shared" si="2122"/>
        <v/>
      </c>
      <c r="AD4500" s="154" t="str">
        <f t="shared" si="2123"/>
        <v/>
      </c>
      <c r="AE4500" s="3" t="str">
        <f t="shared" si="2124"/>
        <v/>
      </c>
      <c r="AF4500" s="3" t="str">
        <f t="shared" si="2125"/>
        <v/>
      </c>
      <c r="AG4500" s="3" t="str">
        <f t="shared" si="2126"/>
        <v/>
      </c>
      <c r="AH4500" s="4" t="str">
        <f t="shared" si="2127"/>
        <v/>
      </c>
      <c r="AI4500" s="75" t="str">
        <f t="shared" si="2128"/>
        <v/>
      </c>
      <c r="AJ4500" s="75" t="str">
        <f t="shared" si="2129"/>
        <v/>
      </c>
    </row>
    <row r="4501" spans="1:36">
      <c r="A4501" s="41" t="str">
        <f t="shared" si="2112"/>
        <v/>
      </c>
      <c r="B4501" s="150" t="str">
        <f>IF(ISNUMBER(A4501),INDEX('MetaTrader Import'!$H$13:$J$5893,TRUNC(((A4501-$A$39+1)-1)/3)+1,MOD((A4501-$A$39+1)-1,3)+1),"")</f>
        <v/>
      </c>
      <c r="C4501" s="43" t="str">
        <f t="shared" si="2113"/>
        <v/>
      </c>
      <c r="D4501" s="43" t="str">
        <f t="shared" ca="1" si="2103"/>
        <v/>
      </c>
      <c r="E4501" s="43" t="str">
        <f t="shared" si="2114"/>
        <v/>
      </c>
      <c r="F4501" s="43" t="str">
        <f t="shared" si="2115"/>
        <v/>
      </c>
      <c r="G4501" s="43" t="str">
        <f>IF(A4501&lt;&gt;"",IF(A4501&lt;Data!$G$11*0.25,$C$13/$G$32,IF(A4501&gt;Data!$G$11*0.25,$C$13,$C$13*10)),"")</f>
        <v/>
      </c>
      <c r="H4501" s="43" t="str">
        <f>IF(A4501&lt;&gt;"",IF(Data!$G$9="constant",$C$13,IF(Data!$G$9="squeeze",G4501,F4501)),"")</f>
        <v/>
      </c>
      <c r="I4501" s="38" t="str">
        <f ca="1">IF(ISNUMBER(A4501),NORMINV(RAND(),0,IF(AND(Data!$G$9="squeeze",A4501&lt;Data!$G$11*0.25),$H$32,1)*$C$30*$C$13)*($C$14*$C$12),"")</f>
        <v/>
      </c>
      <c r="J4501" s="42" t="str">
        <f ca="1">IFERROR(IF(Data!$C$6="Real",B4501,I4501+J4500+($C$14*$C$12)*(NORMINV(RAND(),$C$15,CHOOSE($G$13,$C$13,F4501,G4501)))),"")</f>
        <v/>
      </c>
      <c r="K4501" s="88" t="str">
        <f>IF(ISNUMBER(A4501), IF($G$16="fixed",$G$17,MIN(H4501*Data!$C$7*$C$16*0.5,$C$17*Data!$C$7))*$C$12,"")</f>
        <v/>
      </c>
      <c r="L4501" s="42" t="str">
        <f t="shared" ca="1" si="2130"/>
        <v/>
      </c>
      <c r="M4501" s="44" t="str">
        <f t="shared" ca="1" si="2131"/>
        <v/>
      </c>
      <c r="N4501" s="44" t="str">
        <f t="shared" ca="1" si="2132"/>
        <v/>
      </c>
      <c r="O4501" s="108" t="str">
        <f t="shared" si="2116"/>
        <v/>
      </c>
      <c r="P4501" s="102" t="str">
        <f t="shared" si="2117"/>
        <v/>
      </c>
      <c r="Q4501" s="102" t="str">
        <f t="shared" si="2118"/>
        <v/>
      </c>
      <c r="R4501" s="120" t="str">
        <f t="shared" si="2119"/>
        <v/>
      </c>
      <c r="S4501" s="54" t="str">
        <f t="shared" si="2120"/>
        <v/>
      </c>
      <c r="T4501" s="5" t="str">
        <f t="shared" si="2121"/>
        <v/>
      </c>
      <c r="U4501" s="152" t="str">
        <f t="shared" si="2104"/>
        <v/>
      </c>
      <c r="V4501" s="152" t="str">
        <f t="shared" si="2105"/>
        <v/>
      </c>
      <c r="W4501" s="153" t="str">
        <f t="shared" si="2106"/>
        <v/>
      </c>
      <c r="X4501" s="153" t="str">
        <f t="shared" si="2107"/>
        <v/>
      </c>
      <c r="Y4501" s="153" t="str">
        <f t="shared" si="2108"/>
        <v/>
      </c>
      <c r="Z4501" s="153" t="str">
        <f t="shared" si="2109"/>
        <v/>
      </c>
      <c r="AA4501" s="152" t="str">
        <f t="shared" si="2110"/>
        <v/>
      </c>
      <c r="AB4501" s="152" t="str">
        <f t="shared" si="2111"/>
        <v/>
      </c>
      <c r="AC4501" s="154" t="str">
        <f t="shared" si="2122"/>
        <v/>
      </c>
      <c r="AD4501" s="154" t="str">
        <f t="shared" si="2123"/>
        <v/>
      </c>
      <c r="AE4501" s="3" t="str">
        <f t="shared" si="2124"/>
        <v/>
      </c>
      <c r="AF4501" s="3" t="str">
        <f t="shared" si="2125"/>
        <v/>
      </c>
      <c r="AG4501" s="3" t="str">
        <f t="shared" si="2126"/>
        <v/>
      </c>
      <c r="AH4501" s="4" t="str">
        <f t="shared" si="2127"/>
        <v/>
      </c>
      <c r="AI4501" s="75" t="str">
        <f t="shared" si="2128"/>
        <v/>
      </c>
      <c r="AJ4501" s="75" t="str">
        <f t="shared" si="2129"/>
        <v/>
      </c>
    </row>
    <row r="4502" spans="1:36">
      <c r="A4502" s="41" t="str">
        <f t="shared" si="2112"/>
        <v/>
      </c>
      <c r="B4502" s="150" t="str">
        <f>IF(ISNUMBER(A4502),INDEX('MetaTrader Import'!$H$13:$J$5893,TRUNC(((A4502-$A$39+1)-1)/3)+1,MOD((A4502-$A$39+1)-1,3)+1),"")</f>
        <v/>
      </c>
      <c r="C4502" s="43" t="str">
        <f t="shared" si="2113"/>
        <v/>
      </c>
      <c r="D4502" s="43" t="str">
        <f t="shared" ca="1" si="2103"/>
        <v/>
      </c>
      <c r="E4502" s="43" t="str">
        <f t="shared" si="2114"/>
        <v/>
      </c>
      <c r="F4502" s="43" t="str">
        <f t="shared" si="2115"/>
        <v/>
      </c>
      <c r="G4502" s="43" t="str">
        <f>IF(A4502&lt;&gt;"",IF(A4502&lt;Data!$G$11*0.25,$C$13/$G$32,IF(A4502&gt;Data!$G$11*0.25,$C$13,$C$13*10)),"")</f>
        <v/>
      </c>
      <c r="H4502" s="43" t="str">
        <f>IF(A4502&lt;&gt;"",IF(Data!$G$9="constant",$C$13,IF(Data!$G$9="squeeze",G4502,F4502)),"")</f>
        <v/>
      </c>
      <c r="I4502" s="38" t="str">
        <f ca="1">IF(ISNUMBER(A4502),NORMINV(RAND(),0,IF(AND(Data!$G$9="squeeze",A4502&lt;Data!$G$11*0.25),$H$32,1)*$C$30*$C$13)*($C$14*$C$12),"")</f>
        <v/>
      </c>
      <c r="J4502" s="42" t="str">
        <f ca="1">IFERROR(IF(Data!$C$6="Real",B4502,I4502+J4501+($C$14*$C$12)*(NORMINV(RAND(),$C$15,CHOOSE($G$13,$C$13,F4502,G4502)))),"")</f>
        <v/>
      </c>
      <c r="K4502" s="88" t="str">
        <f>IF(ISNUMBER(A4502), IF($G$16="fixed",$G$17,MIN(H4502*Data!$C$7*$C$16*0.5,$C$17*Data!$C$7))*$C$12,"")</f>
        <v/>
      </c>
      <c r="L4502" s="42" t="str">
        <f t="shared" ca="1" si="2130"/>
        <v/>
      </c>
      <c r="M4502" s="44" t="str">
        <f t="shared" ca="1" si="2131"/>
        <v/>
      </c>
      <c r="N4502" s="44" t="str">
        <f t="shared" ca="1" si="2132"/>
        <v/>
      </c>
      <c r="O4502" s="108" t="str">
        <f t="shared" si="2116"/>
        <v/>
      </c>
      <c r="P4502" s="102" t="str">
        <f t="shared" si="2117"/>
        <v/>
      </c>
      <c r="Q4502" s="102" t="str">
        <f t="shared" si="2118"/>
        <v/>
      </c>
      <c r="R4502" s="120" t="str">
        <f t="shared" si="2119"/>
        <v/>
      </c>
      <c r="S4502" s="54" t="str">
        <f t="shared" si="2120"/>
        <v/>
      </c>
      <c r="T4502" s="5" t="str">
        <f t="shared" si="2121"/>
        <v/>
      </c>
      <c r="U4502" s="152" t="str">
        <f t="shared" si="2104"/>
        <v/>
      </c>
      <c r="V4502" s="152" t="str">
        <f t="shared" si="2105"/>
        <v/>
      </c>
      <c r="W4502" s="153" t="str">
        <f t="shared" si="2106"/>
        <v/>
      </c>
      <c r="X4502" s="153" t="str">
        <f t="shared" si="2107"/>
        <v/>
      </c>
      <c r="Y4502" s="153" t="str">
        <f t="shared" si="2108"/>
        <v/>
      </c>
      <c r="Z4502" s="153" t="str">
        <f t="shared" si="2109"/>
        <v/>
      </c>
      <c r="AA4502" s="152" t="str">
        <f t="shared" si="2110"/>
        <v/>
      </c>
      <c r="AB4502" s="152" t="str">
        <f t="shared" si="2111"/>
        <v/>
      </c>
      <c r="AC4502" s="154" t="str">
        <f t="shared" si="2122"/>
        <v/>
      </c>
      <c r="AD4502" s="154" t="str">
        <f t="shared" si="2123"/>
        <v/>
      </c>
      <c r="AE4502" s="3" t="str">
        <f t="shared" si="2124"/>
        <v/>
      </c>
      <c r="AF4502" s="3" t="str">
        <f t="shared" si="2125"/>
        <v/>
      </c>
      <c r="AG4502" s="3" t="str">
        <f t="shared" si="2126"/>
        <v/>
      </c>
      <c r="AH4502" s="4" t="str">
        <f t="shared" si="2127"/>
        <v/>
      </c>
      <c r="AI4502" s="75" t="str">
        <f t="shared" si="2128"/>
        <v/>
      </c>
      <c r="AJ4502" s="75" t="str">
        <f t="shared" si="2129"/>
        <v/>
      </c>
    </row>
    <row r="4503" spans="1:36">
      <c r="A4503" s="41" t="str">
        <f t="shared" si="2112"/>
        <v/>
      </c>
      <c r="B4503" s="150" t="str">
        <f>IF(ISNUMBER(A4503),INDEX('MetaTrader Import'!$H$13:$J$5893,TRUNC(((A4503-$A$39+1)-1)/3)+1,MOD((A4503-$A$39+1)-1,3)+1),"")</f>
        <v/>
      </c>
      <c r="C4503" s="43" t="str">
        <f t="shared" si="2113"/>
        <v/>
      </c>
      <c r="D4503" s="43" t="str">
        <f t="shared" ca="1" si="2103"/>
        <v/>
      </c>
      <c r="E4503" s="43" t="str">
        <f t="shared" si="2114"/>
        <v/>
      </c>
      <c r="F4503" s="43" t="str">
        <f t="shared" si="2115"/>
        <v/>
      </c>
      <c r="G4503" s="43" t="str">
        <f>IF(A4503&lt;&gt;"",IF(A4503&lt;Data!$G$11*0.25,$C$13/$G$32,IF(A4503&gt;Data!$G$11*0.25,$C$13,$C$13*10)),"")</f>
        <v/>
      </c>
      <c r="H4503" s="43" t="str">
        <f>IF(A4503&lt;&gt;"",IF(Data!$G$9="constant",$C$13,IF(Data!$G$9="squeeze",G4503,F4503)),"")</f>
        <v/>
      </c>
      <c r="I4503" s="38" t="str">
        <f ca="1">IF(ISNUMBER(A4503),NORMINV(RAND(),0,IF(AND(Data!$G$9="squeeze",A4503&lt;Data!$G$11*0.25),$H$32,1)*$C$30*$C$13)*($C$14*$C$12),"")</f>
        <v/>
      </c>
      <c r="J4503" s="42" t="str">
        <f ca="1">IFERROR(IF(Data!$C$6="Real",B4503,I4503+J4502+($C$14*$C$12)*(NORMINV(RAND(),$C$15,CHOOSE($G$13,$C$13,F4503,G4503)))),"")</f>
        <v/>
      </c>
      <c r="K4503" s="88" t="str">
        <f>IF(ISNUMBER(A4503), IF($G$16="fixed",$G$17,MIN(H4503*Data!$C$7*$C$16*0.5,$C$17*Data!$C$7))*$C$12,"")</f>
        <v/>
      </c>
      <c r="L4503" s="42" t="str">
        <f t="shared" ca="1" si="2130"/>
        <v/>
      </c>
      <c r="M4503" s="44" t="str">
        <f t="shared" ca="1" si="2131"/>
        <v/>
      </c>
      <c r="N4503" s="44" t="str">
        <f t="shared" ca="1" si="2132"/>
        <v/>
      </c>
      <c r="O4503" s="108" t="str">
        <f t="shared" si="2116"/>
        <v/>
      </c>
      <c r="P4503" s="102" t="str">
        <f t="shared" si="2117"/>
        <v/>
      </c>
      <c r="Q4503" s="102" t="str">
        <f t="shared" si="2118"/>
        <v/>
      </c>
      <c r="R4503" s="120" t="str">
        <f t="shared" si="2119"/>
        <v/>
      </c>
      <c r="S4503" s="54" t="str">
        <f t="shared" si="2120"/>
        <v/>
      </c>
      <c r="T4503" s="5" t="str">
        <f t="shared" si="2121"/>
        <v/>
      </c>
      <c r="U4503" s="152" t="str">
        <f t="shared" si="2104"/>
        <v/>
      </c>
      <c r="V4503" s="152" t="str">
        <f t="shared" si="2105"/>
        <v/>
      </c>
      <c r="W4503" s="153" t="str">
        <f t="shared" si="2106"/>
        <v/>
      </c>
      <c r="X4503" s="153" t="str">
        <f t="shared" si="2107"/>
        <v/>
      </c>
      <c r="Y4503" s="153" t="str">
        <f t="shared" si="2108"/>
        <v/>
      </c>
      <c r="Z4503" s="153" t="str">
        <f t="shared" si="2109"/>
        <v/>
      </c>
      <c r="AA4503" s="152" t="str">
        <f t="shared" si="2110"/>
        <v/>
      </c>
      <c r="AB4503" s="152" t="str">
        <f t="shared" si="2111"/>
        <v/>
      </c>
      <c r="AC4503" s="154" t="str">
        <f t="shared" si="2122"/>
        <v/>
      </c>
      <c r="AD4503" s="154" t="str">
        <f t="shared" si="2123"/>
        <v/>
      </c>
      <c r="AE4503" s="3" t="str">
        <f t="shared" si="2124"/>
        <v/>
      </c>
      <c r="AF4503" s="3" t="str">
        <f t="shared" si="2125"/>
        <v/>
      </c>
      <c r="AG4503" s="3" t="str">
        <f t="shared" si="2126"/>
        <v/>
      </c>
      <c r="AH4503" s="4" t="str">
        <f t="shared" si="2127"/>
        <v/>
      </c>
      <c r="AI4503" s="75" t="str">
        <f t="shared" si="2128"/>
        <v/>
      </c>
      <c r="AJ4503" s="75" t="str">
        <f t="shared" si="2129"/>
        <v/>
      </c>
    </row>
    <row r="4504" spans="1:36">
      <c r="A4504" s="41" t="str">
        <f t="shared" si="2112"/>
        <v/>
      </c>
      <c r="B4504" s="150" t="str">
        <f>IF(ISNUMBER(A4504),INDEX('MetaTrader Import'!$H$13:$J$5893,TRUNC(((A4504-$A$39+1)-1)/3)+1,MOD((A4504-$A$39+1)-1,3)+1),"")</f>
        <v/>
      </c>
      <c r="C4504" s="43" t="str">
        <f t="shared" si="2113"/>
        <v/>
      </c>
      <c r="D4504" s="43" t="str">
        <f t="shared" ca="1" si="2103"/>
        <v/>
      </c>
      <c r="E4504" s="43" t="str">
        <f t="shared" si="2114"/>
        <v/>
      </c>
      <c r="F4504" s="43" t="str">
        <f t="shared" si="2115"/>
        <v/>
      </c>
      <c r="G4504" s="43" t="str">
        <f>IF(A4504&lt;&gt;"",IF(A4504&lt;Data!$G$11*0.25,$C$13/$G$32,IF(A4504&gt;Data!$G$11*0.25,$C$13,$C$13*10)),"")</f>
        <v/>
      </c>
      <c r="H4504" s="43" t="str">
        <f>IF(A4504&lt;&gt;"",IF(Data!$G$9="constant",$C$13,IF(Data!$G$9="squeeze",G4504,F4504)),"")</f>
        <v/>
      </c>
      <c r="I4504" s="38" t="str">
        <f ca="1">IF(ISNUMBER(A4504),NORMINV(RAND(),0,IF(AND(Data!$G$9="squeeze",A4504&lt;Data!$G$11*0.25),$H$32,1)*$C$30*$C$13)*($C$14*$C$12),"")</f>
        <v/>
      </c>
      <c r="J4504" s="42" t="str">
        <f ca="1">IFERROR(IF(Data!$C$6="Real",B4504,I4504+J4503+($C$14*$C$12)*(NORMINV(RAND(),$C$15,CHOOSE($G$13,$C$13,F4504,G4504)))),"")</f>
        <v/>
      </c>
      <c r="K4504" s="88" t="str">
        <f>IF(ISNUMBER(A4504), IF($G$16="fixed",$G$17,MIN(H4504*Data!$C$7*$C$16*0.5,$C$17*Data!$C$7))*$C$12,"")</f>
        <v/>
      </c>
      <c r="L4504" s="42" t="str">
        <f t="shared" ca="1" si="2130"/>
        <v/>
      </c>
      <c r="M4504" s="44" t="str">
        <f t="shared" ca="1" si="2131"/>
        <v/>
      </c>
      <c r="N4504" s="44" t="str">
        <f t="shared" ca="1" si="2132"/>
        <v/>
      </c>
      <c r="O4504" s="108" t="str">
        <f t="shared" si="2116"/>
        <v/>
      </c>
      <c r="P4504" s="102" t="str">
        <f t="shared" si="2117"/>
        <v/>
      </c>
      <c r="Q4504" s="102" t="str">
        <f t="shared" si="2118"/>
        <v/>
      </c>
      <c r="R4504" s="120" t="str">
        <f t="shared" si="2119"/>
        <v/>
      </c>
      <c r="S4504" s="54" t="str">
        <f t="shared" si="2120"/>
        <v/>
      </c>
      <c r="T4504" s="5" t="str">
        <f t="shared" si="2121"/>
        <v/>
      </c>
      <c r="U4504" s="152" t="str">
        <f t="shared" si="2104"/>
        <v/>
      </c>
      <c r="V4504" s="152" t="str">
        <f t="shared" si="2105"/>
        <v/>
      </c>
      <c r="W4504" s="153" t="str">
        <f t="shared" si="2106"/>
        <v/>
      </c>
      <c r="X4504" s="153" t="str">
        <f t="shared" si="2107"/>
        <v/>
      </c>
      <c r="Y4504" s="153" t="str">
        <f t="shared" si="2108"/>
        <v/>
      </c>
      <c r="Z4504" s="153" t="str">
        <f t="shared" si="2109"/>
        <v/>
      </c>
      <c r="AA4504" s="152" t="str">
        <f t="shared" si="2110"/>
        <v/>
      </c>
      <c r="AB4504" s="152" t="str">
        <f t="shared" si="2111"/>
        <v/>
      </c>
      <c r="AC4504" s="154" t="str">
        <f t="shared" si="2122"/>
        <v/>
      </c>
      <c r="AD4504" s="154" t="str">
        <f t="shared" si="2123"/>
        <v/>
      </c>
      <c r="AE4504" s="3" t="str">
        <f t="shared" si="2124"/>
        <v/>
      </c>
      <c r="AF4504" s="3" t="str">
        <f t="shared" si="2125"/>
        <v/>
      </c>
      <c r="AG4504" s="3" t="str">
        <f t="shared" si="2126"/>
        <v/>
      </c>
      <c r="AH4504" s="4" t="str">
        <f t="shared" si="2127"/>
        <v/>
      </c>
      <c r="AI4504" s="75" t="str">
        <f t="shared" si="2128"/>
        <v/>
      </c>
      <c r="AJ4504" s="75" t="str">
        <f t="shared" si="2129"/>
        <v/>
      </c>
    </row>
    <row r="4505" spans="1:36">
      <c r="A4505" s="41" t="str">
        <f t="shared" si="2112"/>
        <v/>
      </c>
      <c r="B4505" s="150" t="str">
        <f>IF(ISNUMBER(A4505),INDEX('MetaTrader Import'!$H$13:$J$5893,TRUNC(((A4505-$A$39+1)-1)/3)+1,MOD((A4505-$A$39+1)-1,3)+1),"")</f>
        <v/>
      </c>
      <c r="C4505" s="43" t="str">
        <f t="shared" si="2113"/>
        <v/>
      </c>
      <c r="D4505" s="43" t="str">
        <f t="shared" ca="1" si="2103"/>
        <v/>
      </c>
      <c r="E4505" s="43" t="str">
        <f t="shared" si="2114"/>
        <v/>
      </c>
      <c r="F4505" s="43" t="str">
        <f t="shared" si="2115"/>
        <v/>
      </c>
      <c r="G4505" s="43" t="str">
        <f>IF(A4505&lt;&gt;"",IF(A4505&lt;Data!$G$11*0.25,$C$13/$G$32,IF(A4505&gt;Data!$G$11*0.25,$C$13,$C$13*10)),"")</f>
        <v/>
      </c>
      <c r="H4505" s="43" t="str">
        <f>IF(A4505&lt;&gt;"",IF(Data!$G$9="constant",$C$13,IF(Data!$G$9="squeeze",G4505,F4505)),"")</f>
        <v/>
      </c>
      <c r="I4505" s="38" t="str">
        <f ca="1">IF(ISNUMBER(A4505),NORMINV(RAND(),0,IF(AND(Data!$G$9="squeeze",A4505&lt;Data!$G$11*0.25),$H$32,1)*$C$30*$C$13)*($C$14*$C$12),"")</f>
        <v/>
      </c>
      <c r="J4505" s="42" t="str">
        <f ca="1">IFERROR(IF(Data!$C$6="Real",B4505,I4505+J4504+($C$14*$C$12)*(NORMINV(RAND(),$C$15,CHOOSE($G$13,$C$13,F4505,G4505)))),"")</f>
        <v/>
      </c>
      <c r="K4505" s="88" t="str">
        <f>IF(ISNUMBER(A4505), IF($G$16="fixed",$G$17,MIN(H4505*Data!$C$7*$C$16*0.5,$C$17*Data!$C$7))*$C$12,"")</f>
        <v/>
      </c>
      <c r="L4505" s="42" t="str">
        <f t="shared" ca="1" si="2130"/>
        <v/>
      </c>
      <c r="M4505" s="44" t="str">
        <f t="shared" ca="1" si="2131"/>
        <v/>
      </c>
      <c r="N4505" s="44" t="str">
        <f t="shared" ca="1" si="2132"/>
        <v/>
      </c>
      <c r="O4505" s="108" t="str">
        <f t="shared" si="2116"/>
        <v/>
      </c>
      <c r="P4505" s="102" t="str">
        <f t="shared" si="2117"/>
        <v/>
      </c>
      <c r="Q4505" s="102" t="str">
        <f t="shared" si="2118"/>
        <v/>
      </c>
      <c r="R4505" s="120" t="str">
        <f t="shared" si="2119"/>
        <v/>
      </c>
      <c r="S4505" s="54" t="str">
        <f t="shared" si="2120"/>
        <v/>
      </c>
      <c r="T4505" s="5" t="str">
        <f t="shared" si="2121"/>
        <v/>
      </c>
      <c r="U4505" s="152" t="str">
        <f t="shared" si="2104"/>
        <v/>
      </c>
      <c r="V4505" s="152" t="str">
        <f t="shared" si="2105"/>
        <v/>
      </c>
      <c r="W4505" s="153" t="str">
        <f t="shared" si="2106"/>
        <v/>
      </c>
      <c r="X4505" s="153" t="str">
        <f t="shared" si="2107"/>
        <v/>
      </c>
      <c r="Y4505" s="153" t="str">
        <f t="shared" si="2108"/>
        <v/>
      </c>
      <c r="Z4505" s="153" t="str">
        <f t="shared" si="2109"/>
        <v/>
      </c>
      <c r="AA4505" s="152" t="str">
        <f t="shared" si="2110"/>
        <v/>
      </c>
      <c r="AB4505" s="152" t="str">
        <f t="shared" si="2111"/>
        <v/>
      </c>
      <c r="AC4505" s="154" t="str">
        <f t="shared" si="2122"/>
        <v/>
      </c>
      <c r="AD4505" s="154" t="str">
        <f t="shared" si="2123"/>
        <v/>
      </c>
      <c r="AE4505" s="3" t="str">
        <f t="shared" si="2124"/>
        <v/>
      </c>
      <c r="AF4505" s="3" t="str">
        <f t="shared" si="2125"/>
        <v/>
      </c>
      <c r="AG4505" s="3" t="str">
        <f t="shared" si="2126"/>
        <v/>
      </c>
      <c r="AH4505" s="4" t="str">
        <f t="shared" si="2127"/>
        <v/>
      </c>
      <c r="AI4505" s="75" t="str">
        <f t="shared" si="2128"/>
        <v/>
      </c>
      <c r="AJ4505" s="75" t="str">
        <f t="shared" si="2129"/>
        <v/>
      </c>
    </row>
    <row r="4506" spans="1:36">
      <c r="A4506" s="41" t="str">
        <f t="shared" si="2112"/>
        <v/>
      </c>
      <c r="B4506" s="150" t="str">
        <f>IF(ISNUMBER(A4506),INDEX('MetaTrader Import'!$H$13:$J$5893,TRUNC(((A4506-$A$39+1)-1)/3)+1,MOD((A4506-$A$39+1)-1,3)+1),"")</f>
        <v/>
      </c>
      <c r="C4506" s="43" t="str">
        <f t="shared" si="2113"/>
        <v/>
      </c>
      <c r="D4506" s="43" t="str">
        <f t="shared" ca="1" si="2103"/>
        <v/>
      </c>
      <c r="E4506" s="43" t="str">
        <f t="shared" si="2114"/>
        <v/>
      </c>
      <c r="F4506" s="43" t="str">
        <f t="shared" si="2115"/>
        <v/>
      </c>
      <c r="G4506" s="43" t="str">
        <f>IF(A4506&lt;&gt;"",IF(A4506&lt;Data!$G$11*0.25,$C$13/$G$32,IF(A4506&gt;Data!$G$11*0.25,$C$13,$C$13*10)),"")</f>
        <v/>
      </c>
      <c r="H4506" s="43" t="str">
        <f>IF(A4506&lt;&gt;"",IF(Data!$G$9="constant",$C$13,IF(Data!$G$9="squeeze",G4506,F4506)),"")</f>
        <v/>
      </c>
      <c r="I4506" s="38" t="str">
        <f ca="1">IF(ISNUMBER(A4506),NORMINV(RAND(),0,IF(AND(Data!$G$9="squeeze",A4506&lt;Data!$G$11*0.25),$H$32,1)*$C$30*$C$13)*($C$14*$C$12),"")</f>
        <v/>
      </c>
      <c r="J4506" s="42" t="str">
        <f ca="1">IFERROR(IF(Data!$C$6="Real",B4506,I4506+J4505+($C$14*$C$12)*(NORMINV(RAND(),$C$15,CHOOSE($G$13,$C$13,F4506,G4506)))),"")</f>
        <v/>
      </c>
      <c r="K4506" s="88" t="str">
        <f>IF(ISNUMBER(A4506), IF($G$16="fixed",$G$17,MIN(H4506*Data!$C$7*$C$16*0.5,$C$17*Data!$C$7))*$C$12,"")</f>
        <v/>
      </c>
      <c r="L4506" s="42" t="str">
        <f t="shared" ca="1" si="2130"/>
        <v/>
      </c>
      <c r="M4506" s="44" t="str">
        <f t="shared" ca="1" si="2131"/>
        <v/>
      </c>
      <c r="N4506" s="44" t="str">
        <f t="shared" ca="1" si="2132"/>
        <v/>
      </c>
      <c r="O4506" s="108" t="str">
        <f t="shared" si="2116"/>
        <v/>
      </c>
      <c r="P4506" s="102" t="str">
        <f t="shared" si="2117"/>
        <v/>
      </c>
      <c r="Q4506" s="102" t="str">
        <f t="shared" si="2118"/>
        <v/>
      </c>
      <c r="R4506" s="120" t="str">
        <f t="shared" si="2119"/>
        <v/>
      </c>
      <c r="S4506" s="54" t="str">
        <f t="shared" si="2120"/>
        <v/>
      </c>
      <c r="T4506" s="5" t="str">
        <f t="shared" si="2121"/>
        <v/>
      </c>
      <c r="U4506" s="152" t="str">
        <f t="shared" si="2104"/>
        <v/>
      </c>
      <c r="V4506" s="152" t="str">
        <f t="shared" si="2105"/>
        <v/>
      </c>
      <c r="W4506" s="153" t="str">
        <f t="shared" si="2106"/>
        <v/>
      </c>
      <c r="X4506" s="153" t="str">
        <f t="shared" si="2107"/>
        <v/>
      </c>
      <c r="Y4506" s="153" t="str">
        <f t="shared" si="2108"/>
        <v/>
      </c>
      <c r="Z4506" s="153" t="str">
        <f t="shared" si="2109"/>
        <v/>
      </c>
      <c r="AA4506" s="152" t="str">
        <f t="shared" si="2110"/>
        <v/>
      </c>
      <c r="AB4506" s="152" t="str">
        <f t="shared" si="2111"/>
        <v/>
      </c>
      <c r="AC4506" s="154" t="str">
        <f t="shared" si="2122"/>
        <v/>
      </c>
      <c r="AD4506" s="154" t="str">
        <f t="shared" si="2123"/>
        <v/>
      </c>
      <c r="AE4506" s="3" t="str">
        <f t="shared" si="2124"/>
        <v/>
      </c>
      <c r="AF4506" s="3" t="str">
        <f t="shared" si="2125"/>
        <v/>
      </c>
      <c r="AG4506" s="3" t="str">
        <f t="shared" si="2126"/>
        <v/>
      </c>
      <c r="AH4506" s="4" t="str">
        <f t="shared" si="2127"/>
        <v/>
      </c>
      <c r="AI4506" s="75" t="str">
        <f t="shared" si="2128"/>
        <v/>
      </c>
      <c r="AJ4506" s="75" t="str">
        <f t="shared" si="2129"/>
        <v/>
      </c>
    </row>
    <row r="4507" spans="1:36">
      <c r="A4507" s="41" t="str">
        <f t="shared" si="2112"/>
        <v/>
      </c>
      <c r="B4507" s="150" t="str">
        <f>IF(ISNUMBER(A4507),INDEX('MetaTrader Import'!$H$13:$J$5893,TRUNC(((A4507-$A$39+1)-1)/3)+1,MOD((A4507-$A$39+1)-1,3)+1),"")</f>
        <v/>
      </c>
      <c r="C4507" s="43" t="str">
        <f t="shared" si="2113"/>
        <v/>
      </c>
      <c r="D4507" s="43" t="str">
        <f t="shared" ca="1" si="2103"/>
        <v/>
      </c>
      <c r="E4507" s="43" t="str">
        <f t="shared" si="2114"/>
        <v/>
      </c>
      <c r="F4507" s="43" t="str">
        <f t="shared" si="2115"/>
        <v/>
      </c>
      <c r="G4507" s="43" t="str">
        <f>IF(A4507&lt;&gt;"",IF(A4507&lt;Data!$G$11*0.25,$C$13/$G$32,IF(A4507&gt;Data!$G$11*0.25,$C$13,$C$13*10)),"")</f>
        <v/>
      </c>
      <c r="H4507" s="43" t="str">
        <f>IF(A4507&lt;&gt;"",IF(Data!$G$9="constant",$C$13,IF(Data!$G$9="squeeze",G4507,F4507)),"")</f>
        <v/>
      </c>
      <c r="I4507" s="38" t="str">
        <f ca="1">IF(ISNUMBER(A4507),NORMINV(RAND(),0,IF(AND(Data!$G$9="squeeze",A4507&lt;Data!$G$11*0.25),$H$32,1)*$C$30*$C$13)*($C$14*$C$12),"")</f>
        <v/>
      </c>
      <c r="J4507" s="42" t="str">
        <f ca="1">IFERROR(IF(Data!$C$6="Real",B4507,I4507+J4506+($C$14*$C$12)*(NORMINV(RAND(),$C$15,CHOOSE($G$13,$C$13,F4507,G4507)))),"")</f>
        <v/>
      </c>
      <c r="K4507" s="88" t="str">
        <f>IF(ISNUMBER(A4507), IF($G$16="fixed",$G$17,MIN(H4507*Data!$C$7*$C$16*0.5,$C$17*Data!$C$7))*$C$12,"")</f>
        <v/>
      </c>
      <c r="L4507" s="42" t="str">
        <f t="shared" ca="1" si="2130"/>
        <v/>
      </c>
      <c r="M4507" s="44" t="str">
        <f t="shared" ca="1" si="2131"/>
        <v/>
      </c>
      <c r="N4507" s="44" t="str">
        <f t="shared" ca="1" si="2132"/>
        <v/>
      </c>
      <c r="O4507" s="108" t="str">
        <f t="shared" si="2116"/>
        <v/>
      </c>
      <c r="P4507" s="102" t="str">
        <f t="shared" si="2117"/>
        <v/>
      </c>
      <c r="Q4507" s="102" t="str">
        <f t="shared" si="2118"/>
        <v/>
      </c>
      <c r="R4507" s="120" t="str">
        <f t="shared" si="2119"/>
        <v/>
      </c>
      <c r="S4507" s="54" t="str">
        <f t="shared" si="2120"/>
        <v/>
      </c>
      <c r="T4507" s="5" t="str">
        <f t="shared" si="2121"/>
        <v/>
      </c>
      <c r="U4507" s="152" t="str">
        <f t="shared" si="2104"/>
        <v/>
      </c>
      <c r="V4507" s="152" t="str">
        <f t="shared" si="2105"/>
        <v/>
      </c>
      <c r="W4507" s="153" t="str">
        <f t="shared" si="2106"/>
        <v/>
      </c>
      <c r="X4507" s="153" t="str">
        <f t="shared" si="2107"/>
        <v/>
      </c>
      <c r="Y4507" s="153" t="str">
        <f t="shared" si="2108"/>
        <v/>
      </c>
      <c r="Z4507" s="153" t="str">
        <f t="shared" si="2109"/>
        <v/>
      </c>
      <c r="AA4507" s="152" t="str">
        <f t="shared" si="2110"/>
        <v/>
      </c>
      <c r="AB4507" s="152" t="str">
        <f t="shared" si="2111"/>
        <v/>
      </c>
      <c r="AC4507" s="154" t="str">
        <f t="shared" si="2122"/>
        <v/>
      </c>
      <c r="AD4507" s="154" t="str">
        <f t="shared" si="2123"/>
        <v/>
      </c>
      <c r="AE4507" s="3" t="str">
        <f t="shared" si="2124"/>
        <v/>
      </c>
      <c r="AF4507" s="3" t="str">
        <f t="shared" si="2125"/>
        <v/>
      </c>
      <c r="AG4507" s="3" t="str">
        <f t="shared" si="2126"/>
        <v/>
      </c>
      <c r="AH4507" s="4" t="str">
        <f t="shared" si="2127"/>
        <v/>
      </c>
      <c r="AI4507" s="75" t="str">
        <f t="shared" si="2128"/>
        <v/>
      </c>
      <c r="AJ4507" s="75" t="str">
        <f t="shared" si="2129"/>
        <v/>
      </c>
    </row>
    <row r="4508" spans="1:36">
      <c r="A4508" s="41" t="str">
        <f t="shared" si="2112"/>
        <v/>
      </c>
      <c r="B4508" s="150" t="str">
        <f>IF(ISNUMBER(A4508),INDEX('MetaTrader Import'!$H$13:$J$5893,TRUNC(((A4508-$A$39+1)-1)/3)+1,MOD((A4508-$A$39+1)-1,3)+1),"")</f>
        <v/>
      </c>
      <c r="C4508" s="43" t="str">
        <f t="shared" si="2113"/>
        <v/>
      </c>
      <c r="D4508" s="43" t="str">
        <f t="shared" ca="1" si="2103"/>
        <v/>
      </c>
      <c r="E4508" s="43" t="str">
        <f t="shared" si="2114"/>
        <v/>
      </c>
      <c r="F4508" s="43" t="str">
        <f t="shared" si="2115"/>
        <v/>
      </c>
      <c r="G4508" s="43" t="str">
        <f>IF(A4508&lt;&gt;"",IF(A4508&lt;Data!$G$11*0.25,$C$13/$G$32,IF(A4508&gt;Data!$G$11*0.25,$C$13,$C$13*10)),"")</f>
        <v/>
      </c>
      <c r="H4508" s="43" t="str">
        <f>IF(A4508&lt;&gt;"",IF(Data!$G$9="constant",$C$13,IF(Data!$G$9="squeeze",G4508,F4508)),"")</f>
        <v/>
      </c>
      <c r="I4508" s="38" t="str">
        <f ca="1">IF(ISNUMBER(A4508),NORMINV(RAND(),0,IF(AND(Data!$G$9="squeeze",A4508&lt;Data!$G$11*0.25),$H$32,1)*$C$30*$C$13)*($C$14*$C$12),"")</f>
        <v/>
      </c>
      <c r="J4508" s="42" t="str">
        <f ca="1">IFERROR(IF(Data!$C$6="Real",B4508,I4508+J4507+($C$14*$C$12)*(NORMINV(RAND(),$C$15,CHOOSE($G$13,$C$13,F4508,G4508)))),"")</f>
        <v/>
      </c>
      <c r="K4508" s="88" t="str">
        <f>IF(ISNUMBER(A4508), IF($G$16="fixed",$G$17,MIN(H4508*Data!$C$7*$C$16*0.5,$C$17*Data!$C$7))*$C$12,"")</f>
        <v/>
      </c>
      <c r="L4508" s="42" t="str">
        <f t="shared" ca="1" si="2130"/>
        <v/>
      </c>
      <c r="M4508" s="44" t="str">
        <f t="shared" ca="1" si="2131"/>
        <v/>
      </c>
      <c r="N4508" s="44" t="str">
        <f t="shared" ca="1" si="2132"/>
        <v/>
      </c>
      <c r="O4508" s="108" t="str">
        <f t="shared" si="2116"/>
        <v/>
      </c>
      <c r="P4508" s="102" t="str">
        <f t="shared" si="2117"/>
        <v/>
      </c>
      <c r="Q4508" s="102" t="str">
        <f t="shared" si="2118"/>
        <v/>
      </c>
      <c r="R4508" s="120" t="str">
        <f t="shared" si="2119"/>
        <v/>
      </c>
      <c r="S4508" s="54" t="str">
        <f t="shared" si="2120"/>
        <v/>
      </c>
      <c r="T4508" s="5" t="str">
        <f t="shared" si="2121"/>
        <v/>
      </c>
      <c r="U4508" s="152" t="str">
        <f t="shared" si="2104"/>
        <v/>
      </c>
      <c r="V4508" s="152" t="str">
        <f t="shared" si="2105"/>
        <v/>
      </c>
      <c r="W4508" s="153" t="str">
        <f t="shared" si="2106"/>
        <v/>
      </c>
      <c r="X4508" s="153" t="str">
        <f t="shared" si="2107"/>
        <v/>
      </c>
      <c r="Y4508" s="153" t="str">
        <f t="shared" si="2108"/>
        <v/>
      </c>
      <c r="Z4508" s="153" t="str">
        <f t="shared" si="2109"/>
        <v/>
      </c>
      <c r="AA4508" s="152" t="str">
        <f t="shared" si="2110"/>
        <v/>
      </c>
      <c r="AB4508" s="152" t="str">
        <f t="shared" si="2111"/>
        <v/>
      </c>
      <c r="AC4508" s="154" t="str">
        <f t="shared" si="2122"/>
        <v/>
      </c>
      <c r="AD4508" s="154" t="str">
        <f t="shared" si="2123"/>
        <v/>
      </c>
      <c r="AE4508" s="3" t="str">
        <f t="shared" si="2124"/>
        <v/>
      </c>
      <c r="AF4508" s="3" t="str">
        <f t="shared" si="2125"/>
        <v/>
      </c>
      <c r="AG4508" s="3" t="str">
        <f t="shared" si="2126"/>
        <v/>
      </c>
      <c r="AH4508" s="4" t="str">
        <f t="shared" si="2127"/>
        <v/>
      </c>
      <c r="AI4508" s="75" t="str">
        <f t="shared" si="2128"/>
        <v/>
      </c>
      <c r="AJ4508" s="75" t="str">
        <f t="shared" si="2129"/>
        <v/>
      </c>
    </row>
    <row r="4509" spans="1:36">
      <c r="A4509" s="41" t="str">
        <f t="shared" si="2112"/>
        <v/>
      </c>
      <c r="B4509" s="150" t="str">
        <f>IF(ISNUMBER(A4509),INDEX('MetaTrader Import'!$H$13:$J$5893,TRUNC(((A4509-$A$39+1)-1)/3)+1,MOD((A4509-$A$39+1)-1,3)+1),"")</f>
        <v/>
      </c>
      <c r="C4509" s="43" t="str">
        <f t="shared" si="2113"/>
        <v/>
      </c>
      <c r="D4509" s="43" t="str">
        <f t="shared" ca="1" si="2103"/>
        <v/>
      </c>
      <c r="E4509" s="43" t="str">
        <f t="shared" si="2114"/>
        <v/>
      </c>
      <c r="F4509" s="43" t="str">
        <f t="shared" si="2115"/>
        <v/>
      </c>
      <c r="G4509" s="43" t="str">
        <f>IF(A4509&lt;&gt;"",IF(A4509&lt;Data!$G$11*0.25,$C$13/$G$32,IF(A4509&gt;Data!$G$11*0.25,$C$13,$C$13*10)),"")</f>
        <v/>
      </c>
      <c r="H4509" s="43" t="str">
        <f>IF(A4509&lt;&gt;"",IF(Data!$G$9="constant",$C$13,IF(Data!$G$9="squeeze",G4509,F4509)),"")</f>
        <v/>
      </c>
      <c r="I4509" s="38" t="str">
        <f ca="1">IF(ISNUMBER(A4509),NORMINV(RAND(),0,IF(AND(Data!$G$9="squeeze",A4509&lt;Data!$G$11*0.25),$H$32,1)*$C$30*$C$13)*($C$14*$C$12),"")</f>
        <v/>
      </c>
      <c r="J4509" s="42" t="str">
        <f ca="1">IFERROR(IF(Data!$C$6="Real",B4509,I4509+J4508+($C$14*$C$12)*(NORMINV(RAND(),$C$15,CHOOSE($G$13,$C$13,F4509,G4509)))),"")</f>
        <v/>
      </c>
      <c r="K4509" s="88" t="str">
        <f>IF(ISNUMBER(A4509), IF($G$16="fixed",$G$17,MIN(H4509*Data!$C$7*$C$16*0.5,$C$17*Data!$C$7))*$C$12,"")</f>
        <v/>
      </c>
      <c r="L4509" s="42" t="str">
        <f t="shared" ca="1" si="2130"/>
        <v/>
      </c>
      <c r="M4509" s="44" t="str">
        <f t="shared" ca="1" si="2131"/>
        <v/>
      </c>
      <c r="N4509" s="44" t="str">
        <f t="shared" ca="1" si="2132"/>
        <v/>
      </c>
      <c r="O4509" s="108" t="str">
        <f t="shared" si="2116"/>
        <v/>
      </c>
      <c r="P4509" s="102" t="str">
        <f t="shared" si="2117"/>
        <v/>
      </c>
      <c r="Q4509" s="102" t="str">
        <f t="shared" si="2118"/>
        <v/>
      </c>
      <c r="R4509" s="120" t="str">
        <f t="shared" si="2119"/>
        <v/>
      </c>
      <c r="S4509" s="54" t="str">
        <f t="shared" si="2120"/>
        <v/>
      </c>
      <c r="T4509" s="5" t="str">
        <f t="shared" si="2121"/>
        <v/>
      </c>
      <c r="U4509" s="152" t="str">
        <f t="shared" si="2104"/>
        <v/>
      </c>
      <c r="V4509" s="152" t="str">
        <f t="shared" si="2105"/>
        <v/>
      </c>
      <c r="W4509" s="153" t="str">
        <f t="shared" si="2106"/>
        <v/>
      </c>
      <c r="X4509" s="153" t="str">
        <f t="shared" si="2107"/>
        <v/>
      </c>
      <c r="Y4509" s="153" t="str">
        <f t="shared" si="2108"/>
        <v/>
      </c>
      <c r="Z4509" s="153" t="str">
        <f t="shared" si="2109"/>
        <v/>
      </c>
      <c r="AA4509" s="152" t="str">
        <f t="shared" si="2110"/>
        <v/>
      </c>
      <c r="AB4509" s="152" t="str">
        <f t="shared" si="2111"/>
        <v/>
      </c>
      <c r="AC4509" s="154" t="str">
        <f t="shared" si="2122"/>
        <v/>
      </c>
      <c r="AD4509" s="154" t="str">
        <f t="shared" si="2123"/>
        <v/>
      </c>
      <c r="AE4509" s="3" t="str">
        <f t="shared" si="2124"/>
        <v/>
      </c>
      <c r="AF4509" s="3" t="str">
        <f t="shared" si="2125"/>
        <v/>
      </c>
      <c r="AG4509" s="3" t="str">
        <f t="shared" si="2126"/>
        <v/>
      </c>
      <c r="AH4509" s="4" t="str">
        <f t="shared" si="2127"/>
        <v/>
      </c>
      <c r="AI4509" s="75" t="str">
        <f t="shared" si="2128"/>
        <v/>
      </c>
      <c r="AJ4509" s="75" t="str">
        <f t="shared" si="2129"/>
        <v/>
      </c>
    </row>
    <row r="4510" spans="1:36">
      <c r="A4510" s="41" t="str">
        <f t="shared" si="2112"/>
        <v/>
      </c>
      <c r="B4510" s="150" t="str">
        <f>IF(ISNUMBER(A4510),INDEX('MetaTrader Import'!$H$13:$J$5893,TRUNC(((A4510-$A$39+1)-1)/3)+1,MOD((A4510-$A$39+1)-1,3)+1),"")</f>
        <v/>
      </c>
      <c r="C4510" s="43" t="str">
        <f t="shared" si="2113"/>
        <v/>
      </c>
      <c r="D4510" s="43" t="str">
        <f t="shared" ca="1" si="2103"/>
        <v/>
      </c>
      <c r="E4510" s="43" t="str">
        <f t="shared" si="2114"/>
        <v/>
      </c>
      <c r="F4510" s="43" t="str">
        <f t="shared" si="2115"/>
        <v/>
      </c>
      <c r="G4510" s="43" t="str">
        <f>IF(A4510&lt;&gt;"",IF(A4510&lt;Data!$G$11*0.25,$C$13/$G$32,IF(A4510&gt;Data!$G$11*0.25,$C$13,$C$13*10)),"")</f>
        <v/>
      </c>
      <c r="H4510" s="43" t="str">
        <f>IF(A4510&lt;&gt;"",IF(Data!$G$9="constant",$C$13,IF(Data!$G$9="squeeze",G4510,F4510)),"")</f>
        <v/>
      </c>
      <c r="I4510" s="38" t="str">
        <f ca="1">IF(ISNUMBER(A4510),NORMINV(RAND(),0,IF(AND(Data!$G$9="squeeze",A4510&lt;Data!$G$11*0.25),$H$32,1)*$C$30*$C$13)*($C$14*$C$12),"")</f>
        <v/>
      </c>
      <c r="J4510" s="42" t="str">
        <f ca="1">IFERROR(IF(Data!$C$6="Real",B4510,I4510+J4509+($C$14*$C$12)*(NORMINV(RAND(),$C$15,CHOOSE($G$13,$C$13,F4510,G4510)))),"")</f>
        <v/>
      </c>
      <c r="K4510" s="88" t="str">
        <f>IF(ISNUMBER(A4510), IF($G$16="fixed",$G$17,MIN(H4510*Data!$C$7*$C$16*0.5,$C$17*Data!$C$7))*$C$12,"")</f>
        <v/>
      </c>
      <c r="L4510" s="42" t="str">
        <f t="shared" ca="1" si="2130"/>
        <v/>
      </c>
      <c r="M4510" s="44" t="str">
        <f t="shared" ca="1" si="2131"/>
        <v/>
      </c>
      <c r="N4510" s="44" t="str">
        <f t="shared" ca="1" si="2132"/>
        <v/>
      </c>
      <c r="O4510" s="108" t="str">
        <f t="shared" si="2116"/>
        <v/>
      </c>
      <c r="P4510" s="102" t="str">
        <f t="shared" si="2117"/>
        <v/>
      </c>
      <c r="Q4510" s="102" t="str">
        <f t="shared" si="2118"/>
        <v/>
      </c>
      <c r="R4510" s="120" t="str">
        <f t="shared" si="2119"/>
        <v/>
      </c>
      <c r="S4510" s="54" t="str">
        <f t="shared" si="2120"/>
        <v/>
      </c>
      <c r="T4510" s="5" t="str">
        <f t="shared" si="2121"/>
        <v/>
      </c>
      <c r="U4510" s="152" t="str">
        <f t="shared" si="2104"/>
        <v/>
      </c>
      <c r="V4510" s="152" t="str">
        <f t="shared" si="2105"/>
        <v/>
      </c>
      <c r="W4510" s="153" t="str">
        <f t="shared" si="2106"/>
        <v/>
      </c>
      <c r="X4510" s="153" t="str">
        <f t="shared" si="2107"/>
        <v/>
      </c>
      <c r="Y4510" s="153" t="str">
        <f t="shared" si="2108"/>
        <v/>
      </c>
      <c r="Z4510" s="153" t="str">
        <f t="shared" si="2109"/>
        <v/>
      </c>
      <c r="AA4510" s="152" t="str">
        <f t="shared" si="2110"/>
        <v/>
      </c>
      <c r="AB4510" s="152" t="str">
        <f t="shared" si="2111"/>
        <v/>
      </c>
      <c r="AC4510" s="154" t="str">
        <f t="shared" si="2122"/>
        <v/>
      </c>
      <c r="AD4510" s="154" t="str">
        <f t="shared" si="2123"/>
        <v/>
      </c>
      <c r="AE4510" s="3" t="str">
        <f t="shared" si="2124"/>
        <v/>
      </c>
      <c r="AF4510" s="3" t="str">
        <f t="shared" si="2125"/>
        <v/>
      </c>
      <c r="AG4510" s="3" t="str">
        <f t="shared" si="2126"/>
        <v/>
      </c>
      <c r="AH4510" s="4" t="str">
        <f t="shared" si="2127"/>
        <v/>
      </c>
      <c r="AI4510" s="75" t="str">
        <f t="shared" si="2128"/>
        <v/>
      </c>
      <c r="AJ4510" s="75" t="str">
        <f t="shared" si="2129"/>
        <v/>
      </c>
    </row>
    <row r="4511" spans="1:36">
      <c r="A4511" s="41" t="str">
        <f t="shared" si="2112"/>
        <v/>
      </c>
      <c r="B4511" s="150" t="str">
        <f>IF(ISNUMBER(A4511),INDEX('MetaTrader Import'!$H$13:$J$5893,TRUNC(((A4511-$A$39+1)-1)/3)+1,MOD((A4511-$A$39+1)-1,3)+1),"")</f>
        <v/>
      </c>
      <c r="C4511" s="43" t="str">
        <f t="shared" si="2113"/>
        <v/>
      </c>
      <c r="D4511" s="43" t="str">
        <f t="shared" ca="1" si="2103"/>
        <v/>
      </c>
      <c r="E4511" s="43" t="str">
        <f t="shared" si="2114"/>
        <v/>
      </c>
      <c r="F4511" s="43" t="str">
        <f t="shared" si="2115"/>
        <v/>
      </c>
      <c r="G4511" s="43" t="str">
        <f>IF(A4511&lt;&gt;"",IF(A4511&lt;Data!$G$11*0.25,$C$13/$G$32,IF(A4511&gt;Data!$G$11*0.25,$C$13,$C$13*10)),"")</f>
        <v/>
      </c>
      <c r="H4511" s="43" t="str">
        <f>IF(A4511&lt;&gt;"",IF(Data!$G$9="constant",$C$13,IF(Data!$G$9="squeeze",G4511,F4511)),"")</f>
        <v/>
      </c>
      <c r="I4511" s="38" t="str">
        <f ca="1">IF(ISNUMBER(A4511),NORMINV(RAND(),0,IF(AND(Data!$G$9="squeeze",A4511&lt;Data!$G$11*0.25),$H$32,1)*$C$30*$C$13)*($C$14*$C$12),"")</f>
        <v/>
      </c>
      <c r="J4511" s="42" t="str">
        <f ca="1">IFERROR(IF(Data!$C$6="Real",B4511,I4511+J4510+($C$14*$C$12)*(NORMINV(RAND(),$C$15,CHOOSE($G$13,$C$13,F4511,G4511)))),"")</f>
        <v/>
      </c>
      <c r="K4511" s="88" t="str">
        <f>IF(ISNUMBER(A4511), IF($G$16="fixed",$G$17,MIN(H4511*Data!$C$7*$C$16*0.5,$C$17*Data!$C$7))*$C$12,"")</f>
        <v/>
      </c>
      <c r="L4511" s="42" t="str">
        <f t="shared" ca="1" si="2130"/>
        <v/>
      </c>
      <c r="M4511" s="44" t="str">
        <f t="shared" ca="1" si="2131"/>
        <v/>
      </c>
      <c r="N4511" s="44" t="str">
        <f t="shared" ca="1" si="2132"/>
        <v/>
      </c>
      <c r="O4511" s="108" t="str">
        <f t="shared" si="2116"/>
        <v/>
      </c>
      <c r="P4511" s="102" t="str">
        <f t="shared" si="2117"/>
        <v/>
      </c>
      <c r="Q4511" s="102" t="str">
        <f t="shared" si="2118"/>
        <v/>
      </c>
      <c r="R4511" s="120" t="str">
        <f t="shared" si="2119"/>
        <v/>
      </c>
      <c r="S4511" s="54" t="str">
        <f t="shared" si="2120"/>
        <v/>
      </c>
      <c r="T4511" s="5" t="str">
        <f t="shared" si="2121"/>
        <v/>
      </c>
      <c r="U4511" s="152" t="str">
        <f t="shared" si="2104"/>
        <v/>
      </c>
      <c r="V4511" s="152" t="str">
        <f t="shared" si="2105"/>
        <v/>
      </c>
      <c r="W4511" s="153" t="str">
        <f t="shared" si="2106"/>
        <v/>
      </c>
      <c r="X4511" s="153" t="str">
        <f t="shared" si="2107"/>
        <v/>
      </c>
      <c r="Y4511" s="153" t="str">
        <f t="shared" si="2108"/>
        <v/>
      </c>
      <c r="Z4511" s="153" t="str">
        <f t="shared" si="2109"/>
        <v/>
      </c>
      <c r="AA4511" s="152" t="str">
        <f t="shared" si="2110"/>
        <v/>
      </c>
      <c r="AB4511" s="152" t="str">
        <f t="shared" si="2111"/>
        <v/>
      </c>
      <c r="AC4511" s="154" t="str">
        <f t="shared" si="2122"/>
        <v/>
      </c>
      <c r="AD4511" s="154" t="str">
        <f t="shared" si="2123"/>
        <v/>
      </c>
      <c r="AE4511" s="3" t="str">
        <f t="shared" si="2124"/>
        <v/>
      </c>
      <c r="AF4511" s="3" t="str">
        <f t="shared" si="2125"/>
        <v/>
      </c>
      <c r="AG4511" s="3" t="str">
        <f t="shared" si="2126"/>
        <v/>
      </c>
      <c r="AH4511" s="4" t="str">
        <f t="shared" si="2127"/>
        <v/>
      </c>
      <c r="AI4511" s="75" t="str">
        <f t="shared" si="2128"/>
        <v/>
      </c>
      <c r="AJ4511" s="75" t="str">
        <f t="shared" si="2129"/>
        <v/>
      </c>
    </row>
    <row r="4512" spans="1:36">
      <c r="A4512" s="41" t="str">
        <f t="shared" si="2112"/>
        <v/>
      </c>
      <c r="B4512" s="150" t="str">
        <f>IF(ISNUMBER(A4512),INDEX('MetaTrader Import'!$H$13:$J$5893,TRUNC(((A4512-$A$39+1)-1)/3)+1,MOD((A4512-$A$39+1)-1,3)+1),"")</f>
        <v/>
      </c>
      <c r="C4512" s="43" t="str">
        <f t="shared" si="2113"/>
        <v/>
      </c>
      <c r="D4512" s="43" t="str">
        <f t="shared" ca="1" si="2103"/>
        <v/>
      </c>
      <c r="E4512" s="43" t="str">
        <f t="shared" si="2114"/>
        <v/>
      </c>
      <c r="F4512" s="43" t="str">
        <f t="shared" si="2115"/>
        <v/>
      </c>
      <c r="G4512" s="43" t="str">
        <f>IF(A4512&lt;&gt;"",IF(A4512&lt;Data!$G$11*0.25,$C$13/$G$32,IF(A4512&gt;Data!$G$11*0.25,$C$13,$C$13*10)),"")</f>
        <v/>
      </c>
      <c r="H4512" s="43" t="str">
        <f>IF(A4512&lt;&gt;"",IF(Data!$G$9="constant",$C$13,IF(Data!$G$9="squeeze",G4512,F4512)),"")</f>
        <v/>
      </c>
      <c r="I4512" s="38" t="str">
        <f ca="1">IF(ISNUMBER(A4512),NORMINV(RAND(),0,IF(AND(Data!$G$9="squeeze",A4512&lt;Data!$G$11*0.25),$H$32,1)*$C$30*$C$13)*($C$14*$C$12),"")</f>
        <v/>
      </c>
      <c r="J4512" s="42" t="str">
        <f ca="1">IFERROR(IF(Data!$C$6="Real",B4512,I4512+J4511+($C$14*$C$12)*(NORMINV(RAND(),$C$15,CHOOSE($G$13,$C$13,F4512,G4512)))),"")</f>
        <v/>
      </c>
      <c r="K4512" s="88" t="str">
        <f>IF(ISNUMBER(A4512), IF($G$16="fixed",$G$17,MIN(H4512*Data!$C$7*$C$16*0.5,$C$17*Data!$C$7))*$C$12,"")</f>
        <v/>
      </c>
      <c r="L4512" s="42" t="str">
        <f t="shared" ca="1" si="2130"/>
        <v/>
      </c>
      <c r="M4512" s="44" t="str">
        <f t="shared" ca="1" si="2131"/>
        <v/>
      </c>
      <c r="N4512" s="44" t="str">
        <f t="shared" ca="1" si="2132"/>
        <v/>
      </c>
      <c r="O4512" s="108" t="str">
        <f t="shared" si="2116"/>
        <v/>
      </c>
      <c r="P4512" s="102" t="str">
        <f t="shared" si="2117"/>
        <v/>
      </c>
      <c r="Q4512" s="102" t="str">
        <f t="shared" si="2118"/>
        <v/>
      </c>
      <c r="R4512" s="120" t="str">
        <f t="shared" si="2119"/>
        <v/>
      </c>
      <c r="S4512" s="54" t="str">
        <f t="shared" si="2120"/>
        <v/>
      </c>
      <c r="T4512" s="5" t="str">
        <f t="shared" si="2121"/>
        <v/>
      </c>
      <c r="U4512" s="152" t="str">
        <f t="shared" si="2104"/>
        <v/>
      </c>
      <c r="V4512" s="152" t="str">
        <f t="shared" si="2105"/>
        <v/>
      </c>
      <c r="W4512" s="153" t="str">
        <f t="shared" si="2106"/>
        <v/>
      </c>
      <c r="X4512" s="153" t="str">
        <f t="shared" si="2107"/>
        <v/>
      </c>
      <c r="Y4512" s="153" t="str">
        <f t="shared" si="2108"/>
        <v/>
      </c>
      <c r="Z4512" s="153" t="str">
        <f t="shared" si="2109"/>
        <v/>
      </c>
      <c r="AA4512" s="152" t="str">
        <f t="shared" si="2110"/>
        <v/>
      </c>
      <c r="AB4512" s="152" t="str">
        <f t="shared" si="2111"/>
        <v/>
      </c>
      <c r="AC4512" s="154" t="str">
        <f t="shared" si="2122"/>
        <v/>
      </c>
      <c r="AD4512" s="154" t="str">
        <f t="shared" si="2123"/>
        <v/>
      </c>
      <c r="AE4512" s="3" t="str">
        <f t="shared" si="2124"/>
        <v/>
      </c>
      <c r="AF4512" s="3" t="str">
        <f t="shared" si="2125"/>
        <v/>
      </c>
      <c r="AG4512" s="3" t="str">
        <f t="shared" si="2126"/>
        <v/>
      </c>
      <c r="AH4512" s="4" t="str">
        <f t="shared" si="2127"/>
        <v/>
      </c>
      <c r="AI4512" s="75" t="str">
        <f t="shared" si="2128"/>
        <v/>
      </c>
      <c r="AJ4512" s="75" t="str">
        <f t="shared" si="2129"/>
        <v/>
      </c>
    </row>
    <row r="4513" spans="1:36">
      <c r="A4513" s="41" t="str">
        <f t="shared" si="2112"/>
        <v/>
      </c>
      <c r="B4513" s="150" t="str">
        <f>IF(ISNUMBER(A4513),INDEX('MetaTrader Import'!$H$13:$J$5893,TRUNC(((A4513-$A$39+1)-1)/3)+1,MOD((A4513-$A$39+1)-1,3)+1),"")</f>
        <v/>
      </c>
      <c r="C4513" s="43" t="str">
        <f t="shared" si="2113"/>
        <v/>
      </c>
      <c r="D4513" s="43" t="str">
        <f t="shared" ca="1" si="2103"/>
        <v/>
      </c>
      <c r="E4513" s="43" t="str">
        <f t="shared" si="2114"/>
        <v/>
      </c>
      <c r="F4513" s="43" t="str">
        <f t="shared" si="2115"/>
        <v/>
      </c>
      <c r="G4513" s="43" t="str">
        <f>IF(A4513&lt;&gt;"",IF(A4513&lt;Data!$G$11*0.25,$C$13/$G$32,IF(A4513&gt;Data!$G$11*0.25,$C$13,$C$13*10)),"")</f>
        <v/>
      </c>
      <c r="H4513" s="43" t="str">
        <f>IF(A4513&lt;&gt;"",IF(Data!$G$9="constant",$C$13,IF(Data!$G$9="squeeze",G4513,F4513)),"")</f>
        <v/>
      </c>
      <c r="I4513" s="38" t="str">
        <f ca="1">IF(ISNUMBER(A4513),NORMINV(RAND(),0,IF(AND(Data!$G$9="squeeze",A4513&lt;Data!$G$11*0.25),$H$32,1)*$C$30*$C$13)*($C$14*$C$12),"")</f>
        <v/>
      </c>
      <c r="J4513" s="42" t="str">
        <f ca="1">IFERROR(IF(Data!$C$6="Real",B4513,I4513+J4512+($C$14*$C$12)*(NORMINV(RAND(),$C$15,CHOOSE($G$13,$C$13,F4513,G4513)))),"")</f>
        <v/>
      </c>
      <c r="K4513" s="88" t="str">
        <f>IF(ISNUMBER(A4513), IF($G$16="fixed",$G$17,MIN(H4513*Data!$C$7*$C$16*0.5,$C$17*Data!$C$7))*$C$12,"")</f>
        <v/>
      </c>
      <c r="L4513" s="42" t="str">
        <f t="shared" ca="1" si="2130"/>
        <v/>
      </c>
      <c r="M4513" s="44" t="str">
        <f t="shared" ca="1" si="2131"/>
        <v/>
      </c>
      <c r="N4513" s="44" t="str">
        <f t="shared" ca="1" si="2132"/>
        <v/>
      </c>
      <c r="O4513" s="108" t="str">
        <f t="shared" si="2116"/>
        <v/>
      </c>
      <c r="P4513" s="102" t="str">
        <f t="shared" si="2117"/>
        <v/>
      </c>
      <c r="Q4513" s="102" t="str">
        <f t="shared" si="2118"/>
        <v/>
      </c>
      <c r="R4513" s="120" t="str">
        <f t="shared" si="2119"/>
        <v/>
      </c>
      <c r="S4513" s="54" t="str">
        <f t="shared" si="2120"/>
        <v/>
      </c>
      <c r="T4513" s="5" t="str">
        <f t="shared" si="2121"/>
        <v/>
      </c>
      <c r="U4513" s="152" t="str">
        <f t="shared" si="2104"/>
        <v/>
      </c>
      <c r="V4513" s="152" t="str">
        <f t="shared" si="2105"/>
        <v/>
      </c>
      <c r="W4513" s="153" t="str">
        <f t="shared" si="2106"/>
        <v/>
      </c>
      <c r="X4513" s="153" t="str">
        <f t="shared" si="2107"/>
        <v/>
      </c>
      <c r="Y4513" s="153" t="str">
        <f t="shared" si="2108"/>
        <v/>
      </c>
      <c r="Z4513" s="153" t="str">
        <f t="shared" si="2109"/>
        <v/>
      </c>
      <c r="AA4513" s="152" t="str">
        <f t="shared" si="2110"/>
        <v/>
      </c>
      <c r="AB4513" s="152" t="str">
        <f t="shared" si="2111"/>
        <v/>
      </c>
      <c r="AC4513" s="154" t="str">
        <f t="shared" si="2122"/>
        <v/>
      </c>
      <c r="AD4513" s="154" t="str">
        <f t="shared" si="2123"/>
        <v/>
      </c>
      <c r="AE4513" s="3" t="str">
        <f t="shared" si="2124"/>
        <v/>
      </c>
      <c r="AF4513" s="3" t="str">
        <f t="shared" si="2125"/>
        <v/>
      </c>
      <c r="AG4513" s="3" t="str">
        <f t="shared" si="2126"/>
        <v/>
      </c>
      <c r="AH4513" s="4" t="str">
        <f t="shared" si="2127"/>
        <v/>
      </c>
      <c r="AI4513" s="75" t="str">
        <f t="shared" si="2128"/>
        <v/>
      </c>
      <c r="AJ4513" s="75" t="str">
        <f t="shared" si="2129"/>
        <v/>
      </c>
    </row>
    <row r="4514" spans="1:36">
      <c r="A4514" s="41" t="str">
        <f t="shared" si="2112"/>
        <v/>
      </c>
      <c r="B4514" s="150" t="str">
        <f>IF(ISNUMBER(A4514),INDEX('MetaTrader Import'!$H$13:$J$5893,TRUNC(((A4514-$A$39+1)-1)/3)+1,MOD((A4514-$A$39+1)-1,3)+1),"")</f>
        <v/>
      </c>
      <c r="C4514" s="43" t="str">
        <f t="shared" si="2113"/>
        <v/>
      </c>
      <c r="D4514" s="43" t="str">
        <f t="shared" ca="1" si="2103"/>
        <v/>
      </c>
      <c r="E4514" s="43" t="str">
        <f t="shared" si="2114"/>
        <v/>
      </c>
      <c r="F4514" s="43" t="str">
        <f t="shared" si="2115"/>
        <v/>
      </c>
      <c r="G4514" s="43" t="str">
        <f>IF(A4514&lt;&gt;"",IF(A4514&lt;Data!$G$11*0.25,$C$13/$G$32,IF(A4514&gt;Data!$G$11*0.25,$C$13,$C$13*10)),"")</f>
        <v/>
      </c>
      <c r="H4514" s="43" t="str">
        <f>IF(A4514&lt;&gt;"",IF(Data!$G$9="constant",$C$13,IF(Data!$G$9="squeeze",G4514,F4514)),"")</f>
        <v/>
      </c>
      <c r="I4514" s="38" t="str">
        <f ca="1">IF(ISNUMBER(A4514),NORMINV(RAND(),0,IF(AND(Data!$G$9="squeeze",A4514&lt;Data!$G$11*0.25),$H$32,1)*$C$30*$C$13)*($C$14*$C$12),"")</f>
        <v/>
      </c>
      <c r="J4514" s="42" t="str">
        <f ca="1">IFERROR(IF(Data!$C$6="Real",B4514,I4514+J4513+($C$14*$C$12)*(NORMINV(RAND(),$C$15,CHOOSE($G$13,$C$13,F4514,G4514)))),"")</f>
        <v/>
      </c>
      <c r="K4514" s="88" t="str">
        <f>IF(ISNUMBER(A4514), IF($G$16="fixed",$G$17,MIN(H4514*Data!$C$7*$C$16*0.5,$C$17*Data!$C$7))*$C$12,"")</f>
        <v/>
      </c>
      <c r="L4514" s="42" t="str">
        <f t="shared" ca="1" si="2130"/>
        <v/>
      </c>
      <c r="M4514" s="44" t="str">
        <f t="shared" ca="1" si="2131"/>
        <v/>
      </c>
      <c r="N4514" s="44" t="str">
        <f t="shared" ca="1" si="2132"/>
        <v/>
      </c>
      <c r="O4514" s="108" t="str">
        <f t="shared" si="2116"/>
        <v/>
      </c>
      <c r="P4514" s="102" t="str">
        <f t="shared" si="2117"/>
        <v/>
      </c>
      <c r="Q4514" s="102" t="str">
        <f t="shared" si="2118"/>
        <v/>
      </c>
      <c r="R4514" s="120" t="str">
        <f t="shared" si="2119"/>
        <v/>
      </c>
      <c r="S4514" s="54" t="str">
        <f t="shared" si="2120"/>
        <v/>
      </c>
      <c r="T4514" s="5" t="str">
        <f t="shared" si="2121"/>
        <v/>
      </c>
      <c r="U4514" s="152" t="str">
        <f t="shared" si="2104"/>
        <v/>
      </c>
      <c r="V4514" s="152" t="str">
        <f t="shared" si="2105"/>
        <v/>
      </c>
      <c r="W4514" s="153" t="str">
        <f t="shared" si="2106"/>
        <v/>
      </c>
      <c r="X4514" s="153" t="str">
        <f t="shared" si="2107"/>
        <v/>
      </c>
      <c r="Y4514" s="153" t="str">
        <f t="shared" si="2108"/>
        <v/>
      </c>
      <c r="Z4514" s="153" t="str">
        <f t="shared" si="2109"/>
        <v/>
      </c>
      <c r="AA4514" s="152" t="str">
        <f t="shared" si="2110"/>
        <v/>
      </c>
      <c r="AB4514" s="152" t="str">
        <f t="shared" si="2111"/>
        <v/>
      </c>
      <c r="AC4514" s="154" t="str">
        <f t="shared" si="2122"/>
        <v/>
      </c>
      <c r="AD4514" s="154" t="str">
        <f t="shared" si="2123"/>
        <v/>
      </c>
      <c r="AE4514" s="3" t="str">
        <f t="shared" si="2124"/>
        <v/>
      </c>
      <c r="AF4514" s="3" t="str">
        <f t="shared" si="2125"/>
        <v/>
      </c>
      <c r="AG4514" s="3" t="str">
        <f t="shared" si="2126"/>
        <v/>
      </c>
      <c r="AH4514" s="4" t="str">
        <f t="shared" si="2127"/>
        <v/>
      </c>
      <c r="AI4514" s="75" t="str">
        <f t="shared" si="2128"/>
        <v/>
      </c>
      <c r="AJ4514" s="75" t="str">
        <f t="shared" si="2129"/>
        <v/>
      </c>
    </row>
    <row r="4515" spans="1:36">
      <c r="A4515" s="41" t="str">
        <f t="shared" si="2112"/>
        <v/>
      </c>
      <c r="B4515" s="150" t="str">
        <f>IF(ISNUMBER(A4515),INDEX('MetaTrader Import'!$H$13:$J$5893,TRUNC(((A4515-$A$39+1)-1)/3)+1,MOD((A4515-$A$39+1)-1,3)+1),"")</f>
        <v/>
      </c>
      <c r="C4515" s="43" t="str">
        <f t="shared" si="2113"/>
        <v/>
      </c>
      <c r="D4515" s="43" t="str">
        <f t="shared" ca="1" si="2103"/>
        <v/>
      </c>
      <c r="E4515" s="43" t="str">
        <f t="shared" si="2114"/>
        <v/>
      </c>
      <c r="F4515" s="43" t="str">
        <f t="shared" si="2115"/>
        <v/>
      </c>
      <c r="G4515" s="43" t="str">
        <f>IF(A4515&lt;&gt;"",IF(A4515&lt;Data!$G$11*0.25,$C$13/$G$32,IF(A4515&gt;Data!$G$11*0.25,$C$13,$C$13*10)),"")</f>
        <v/>
      </c>
      <c r="H4515" s="43" t="str">
        <f>IF(A4515&lt;&gt;"",IF(Data!$G$9="constant",$C$13,IF(Data!$G$9="squeeze",G4515,F4515)),"")</f>
        <v/>
      </c>
      <c r="I4515" s="38" t="str">
        <f ca="1">IF(ISNUMBER(A4515),NORMINV(RAND(),0,IF(AND(Data!$G$9="squeeze",A4515&lt;Data!$G$11*0.25),$H$32,1)*$C$30*$C$13)*($C$14*$C$12),"")</f>
        <v/>
      </c>
      <c r="J4515" s="42" t="str">
        <f ca="1">IFERROR(IF(Data!$C$6="Real",B4515,I4515+J4514+($C$14*$C$12)*(NORMINV(RAND(),$C$15,CHOOSE($G$13,$C$13,F4515,G4515)))),"")</f>
        <v/>
      </c>
      <c r="K4515" s="88" t="str">
        <f>IF(ISNUMBER(A4515), IF($G$16="fixed",$G$17,MIN(H4515*Data!$C$7*$C$16*0.5,$C$17*Data!$C$7))*$C$12,"")</f>
        <v/>
      </c>
      <c r="L4515" s="42" t="str">
        <f t="shared" ca="1" si="2130"/>
        <v/>
      </c>
      <c r="M4515" s="44" t="str">
        <f t="shared" ca="1" si="2131"/>
        <v/>
      </c>
      <c r="N4515" s="44" t="str">
        <f t="shared" ca="1" si="2132"/>
        <v/>
      </c>
      <c r="O4515" s="108" t="str">
        <f t="shared" si="2116"/>
        <v/>
      </c>
      <c r="P4515" s="102" t="str">
        <f t="shared" si="2117"/>
        <v/>
      </c>
      <c r="Q4515" s="102" t="str">
        <f t="shared" si="2118"/>
        <v/>
      </c>
      <c r="R4515" s="120" t="str">
        <f t="shared" si="2119"/>
        <v/>
      </c>
      <c r="S4515" s="54" t="str">
        <f t="shared" si="2120"/>
        <v/>
      </c>
      <c r="T4515" s="5" t="str">
        <f t="shared" si="2121"/>
        <v/>
      </c>
      <c r="U4515" s="152" t="str">
        <f t="shared" si="2104"/>
        <v/>
      </c>
      <c r="V4515" s="152" t="str">
        <f t="shared" si="2105"/>
        <v/>
      </c>
      <c r="W4515" s="153" t="str">
        <f t="shared" si="2106"/>
        <v/>
      </c>
      <c r="X4515" s="153" t="str">
        <f t="shared" si="2107"/>
        <v/>
      </c>
      <c r="Y4515" s="153" t="str">
        <f t="shared" si="2108"/>
        <v/>
      </c>
      <c r="Z4515" s="153" t="str">
        <f t="shared" si="2109"/>
        <v/>
      </c>
      <c r="AA4515" s="152" t="str">
        <f t="shared" si="2110"/>
        <v/>
      </c>
      <c r="AB4515" s="152" t="str">
        <f t="shared" si="2111"/>
        <v/>
      </c>
      <c r="AC4515" s="154" t="str">
        <f t="shared" si="2122"/>
        <v/>
      </c>
      <c r="AD4515" s="154" t="str">
        <f t="shared" si="2123"/>
        <v/>
      </c>
      <c r="AE4515" s="3" t="str">
        <f t="shared" si="2124"/>
        <v/>
      </c>
      <c r="AF4515" s="3" t="str">
        <f t="shared" si="2125"/>
        <v/>
      </c>
      <c r="AG4515" s="3" t="str">
        <f t="shared" si="2126"/>
        <v/>
      </c>
      <c r="AH4515" s="4" t="str">
        <f t="shared" si="2127"/>
        <v/>
      </c>
      <c r="AI4515" s="75" t="str">
        <f t="shared" si="2128"/>
        <v/>
      </c>
      <c r="AJ4515" s="75" t="str">
        <f t="shared" si="2129"/>
        <v/>
      </c>
    </row>
    <row r="4516" spans="1:36">
      <c r="A4516" s="41" t="str">
        <f t="shared" si="2112"/>
        <v/>
      </c>
      <c r="B4516" s="150" t="str">
        <f>IF(ISNUMBER(A4516),INDEX('MetaTrader Import'!$H$13:$J$5893,TRUNC(((A4516-$A$39+1)-1)/3)+1,MOD((A4516-$A$39+1)-1,3)+1),"")</f>
        <v/>
      </c>
      <c r="C4516" s="43" t="str">
        <f t="shared" si="2113"/>
        <v/>
      </c>
      <c r="D4516" s="43" t="str">
        <f t="shared" ca="1" si="2103"/>
        <v/>
      </c>
      <c r="E4516" s="43" t="str">
        <f t="shared" si="2114"/>
        <v/>
      </c>
      <c r="F4516" s="43" t="str">
        <f t="shared" si="2115"/>
        <v/>
      </c>
      <c r="G4516" s="43" t="str">
        <f>IF(A4516&lt;&gt;"",IF(A4516&lt;Data!$G$11*0.25,$C$13/$G$32,IF(A4516&gt;Data!$G$11*0.25,$C$13,$C$13*10)),"")</f>
        <v/>
      </c>
      <c r="H4516" s="43" t="str">
        <f>IF(A4516&lt;&gt;"",IF(Data!$G$9="constant",$C$13,IF(Data!$G$9="squeeze",G4516,F4516)),"")</f>
        <v/>
      </c>
      <c r="I4516" s="38" t="str">
        <f ca="1">IF(ISNUMBER(A4516),NORMINV(RAND(),0,IF(AND(Data!$G$9="squeeze",A4516&lt;Data!$G$11*0.25),$H$32,1)*$C$30*$C$13)*($C$14*$C$12),"")</f>
        <v/>
      </c>
      <c r="J4516" s="42" t="str">
        <f ca="1">IFERROR(IF(Data!$C$6="Real",B4516,I4516+J4515+($C$14*$C$12)*(NORMINV(RAND(),$C$15,CHOOSE($G$13,$C$13,F4516,G4516)))),"")</f>
        <v/>
      </c>
      <c r="K4516" s="88" t="str">
        <f>IF(ISNUMBER(A4516), IF($G$16="fixed",$G$17,MIN(H4516*Data!$C$7*$C$16*0.5,$C$17*Data!$C$7))*$C$12,"")</f>
        <v/>
      </c>
      <c r="L4516" s="42" t="str">
        <f t="shared" ca="1" si="2130"/>
        <v/>
      </c>
      <c r="M4516" s="44" t="str">
        <f t="shared" ca="1" si="2131"/>
        <v/>
      </c>
      <c r="N4516" s="44" t="str">
        <f t="shared" ca="1" si="2132"/>
        <v/>
      </c>
      <c r="O4516" s="108" t="str">
        <f t="shared" si="2116"/>
        <v/>
      </c>
      <c r="P4516" s="102" t="str">
        <f t="shared" si="2117"/>
        <v/>
      </c>
      <c r="Q4516" s="102" t="str">
        <f t="shared" si="2118"/>
        <v/>
      </c>
      <c r="R4516" s="120" t="str">
        <f t="shared" si="2119"/>
        <v/>
      </c>
      <c r="S4516" s="54" t="str">
        <f t="shared" si="2120"/>
        <v/>
      </c>
      <c r="T4516" s="5" t="str">
        <f t="shared" si="2121"/>
        <v/>
      </c>
      <c r="U4516" s="152" t="str">
        <f t="shared" si="2104"/>
        <v/>
      </c>
      <c r="V4516" s="152" t="str">
        <f t="shared" si="2105"/>
        <v/>
      </c>
      <c r="W4516" s="153" t="str">
        <f t="shared" si="2106"/>
        <v/>
      </c>
      <c r="X4516" s="153" t="str">
        <f t="shared" si="2107"/>
        <v/>
      </c>
      <c r="Y4516" s="153" t="str">
        <f t="shared" si="2108"/>
        <v/>
      </c>
      <c r="Z4516" s="153" t="str">
        <f t="shared" si="2109"/>
        <v/>
      </c>
      <c r="AA4516" s="152" t="str">
        <f t="shared" si="2110"/>
        <v/>
      </c>
      <c r="AB4516" s="152" t="str">
        <f t="shared" si="2111"/>
        <v/>
      </c>
      <c r="AC4516" s="154" t="str">
        <f t="shared" si="2122"/>
        <v/>
      </c>
      <c r="AD4516" s="154" t="str">
        <f t="shared" si="2123"/>
        <v/>
      </c>
      <c r="AE4516" s="3" t="str">
        <f t="shared" si="2124"/>
        <v/>
      </c>
      <c r="AF4516" s="3" t="str">
        <f t="shared" si="2125"/>
        <v/>
      </c>
      <c r="AG4516" s="3" t="str">
        <f t="shared" si="2126"/>
        <v/>
      </c>
      <c r="AH4516" s="4" t="str">
        <f t="shared" si="2127"/>
        <v/>
      </c>
      <c r="AI4516" s="75" t="str">
        <f t="shared" si="2128"/>
        <v/>
      </c>
      <c r="AJ4516" s="75" t="str">
        <f t="shared" si="2129"/>
        <v/>
      </c>
    </row>
    <row r="4517" spans="1:36">
      <c r="A4517" s="41" t="str">
        <f t="shared" si="2112"/>
        <v/>
      </c>
      <c r="B4517" s="150" t="str">
        <f>IF(ISNUMBER(A4517),INDEX('MetaTrader Import'!$H$13:$J$5893,TRUNC(((A4517-$A$39+1)-1)/3)+1,MOD((A4517-$A$39+1)-1,3)+1),"")</f>
        <v/>
      </c>
      <c r="C4517" s="43" t="str">
        <f t="shared" si="2113"/>
        <v/>
      </c>
      <c r="D4517" s="43" t="str">
        <f t="shared" ca="1" si="2103"/>
        <v/>
      </c>
      <c r="E4517" s="43" t="str">
        <f t="shared" si="2114"/>
        <v/>
      </c>
      <c r="F4517" s="43" t="str">
        <f t="shared" si="2115"/>
        <v/>
      </c>
      <c r="G4517" s="43" t="str">
        <f>IF(A4517&lt;&gt;"",IF(A4517&lt;Data!$G$11*0.25,$C$13/$G$32,IF(A4517&gt;Data!$G$11*0.25,$C$13,$C$13*10)),"")</f>
        <v/>
      </c>
      <c r="H4517" s="43" t="str">
        <f>IF(A4517&lt;&gt;"",IF(Data!$G$9="constant",$C$13,IF(Data!$G$9="squeeze",G4517,F4517)),"")</f>
        <v/>
      </c>
      <c r="I4517" s="38" t="str">
        <f ca="1">IF(ISNUMBER(A4517),NORMINV(RAND(),0,IF(AND(Data!$G$9="squeeze",A4517&lt;Data!$G$11*0.25),$H$32,1)*$C$30*$C$13)*($C$14*$C$12),"")</f>
        <v/>
      </c>
      <c r="J4517" s="42" t="str">
        <f ca="1">IFERROR(IF(Data!$C$6="Real",B4517,I4517+J4516+($C$14*$C$12)*(NORMINV(RAND(),$C$15,CHOOSE($G$13,$C$13,F4517,G4517)))),"")</f>
        <v/>
      </c>
      <c r="K4517" s="88" t="str">
        <f>IF(ISNUMBER(A4517), IF($G$16="fixed",$G$17,MIN(H4517*Data!$C$7*$C$16*0.5,$C$17*Data!$C$7))*$C$12,"")</f>
        <v/>
      </c>
      <c r="L4517" s="42" t="str">
        <f t="shared" ca="1" si="2130"/>
        <v/>
      </c>
      <c r="M4517" s="44" t="str">
        <f t="shared" ca="1" si="2131"/>
        <v/>
      </c>
      <c r="N4517" s="44" t="str">
        <f t="shared" ca="1" si="2132"/>
        <v/>
      </c>
      <c r="O4517" s="108" t="str">
        <f t="shared" si="2116"/>
        <v/>
      </c>
      <c r="P4517" s="102" t="str">
        <f t="shared" si="2117"/>
        <v/>
      </c>
      <c r="Q4517" s="102" t="str">
        <f t="shared" si="2118"/>
        <v/>
      </c>
      <c r="R4517" s="120" t="str">
        <f t="shared" si="2119"/>
        <v/>
      </c>
      <c r="S4517" s="54" t="str">
        <f t="shared" si="2120"/>
        <v/>
      </c>
      <c r="T4517" s="5" t="str">
        <f t="shared" si="2121"/>
        <v/>
      </c>
      <c r="U4517" s="152" t="str">
        <f t="shared" si="2104"/>
        <v/>
      </c>
      <c r="V4517" s="152" t="str">
        <f t="shared" si="2105"/>
        <v/>
      </c>
      <c r="W4517" s="153" t="str">
        <f t="shared" si="2106"/>
        <v/>
      </c>
      <c r="X4517" s="153" t="str">
        <f t="shared" si="2107"/>
        <v/>
      </c>
      <c r="Y4517" s="153" t="str">
        <f t="shared" si="2108"/>
        <v/>
      </c>
      <c r="Z4517" s="153" t="str">
        <f t="shared" si="2109"/>
        <v/>
      </c>
      <c r="AA4517" s="152" t="str">
        <f t="shared" si="2110"/>
        <v/>
      </c>
      <c r="AB4517" s="152" t="str">
        <f t="shared" si="2111"/>
        <v/>
      </c>
      <c r="AC4517" s="154" t="str">
        <f t="shared" si="2122"/>
        <v/>
      </c>
      <c r="AD4517" s="154" t="str">
        <f t="shared" si="2123"/>
        <v/>
      </c>
      <c r="AE4517" s="3" t="str">
        <f t="shared" si="2124"/>
        <v/>
      </c>
      <c r="AF4517" s="3" t="str">
        <f t="shared" si="2125"/>
        <v/>
      </c>
      <c r="AG4517" s="3" t="str">
        <f t="shared" si="2126"/>
        <v/>
      </c>
      <c r="AH4517" s="4" t="str">
        <f t="shared" si="2127"/>
        <v/>
      </c>
      <c r="AI4517" s="75" t="str">
        <f t="shared" si="2128"/>
        <v/>
      </c>
      <c r="AJ4517" s="75" t="str">
        <f t="shared" si="2129"/>
        <v/>
      </c>
    </row>
    <row r="4518" spans="1:36">
      <c r="A4518" s="41" t="str">
        <f t="shared" si="2112"/>
        <v/>
      </c>
      <c r="B4518" s="150" t="str">
        <f>IF(ISNUMBER(A4518),INDEX('MetaTrader Import'!$H$13:$J$5893,TRUNC(((A4518-$A$39+1)-1)/3)+1,MOD((A4518-$A$39+1)-1,3)+1),"")</f>
        <v/>
      </c>
      <c r="C4518" s="43" t="str">
        <f t="shared" si="2113"/>
        <v/>
      </c>
      <c r="D4518" s="43" t="str">
        <f t="shared" ca="1" si="2103"/>
        <v/>
      </c>
      <c r="E4518" s="43" t="str">
        <f t="shared" si="2114"/>
        <v/>
      </c>
      <c r="F4518" s="43" t="str">
        <f t="shared" si="2115"/>
        <v/>
      </c>
      <c r="G4518" s="43" t="str">
        <f>IF(A4518&lt;&gt;"",IF(A4518&lt;Data!$G$11*0.25,$C$13/$G$32,IF(A4518&gt;Data!$G$11*0.25,$C$13,$C$13*10)),"")</f>
        <v/>
      </c>
      <c r="H4518" s="43" t="str">
        <f>IF(A4518&lt;&gt;"",IF(Data!$G$9="constant",$C$13,IF(Data!$G$9="squeeze",G4518,F4518)),"")</f>
        <v/>
      </c>
      <c r="I4518" s="38" t="str">
        <f ca="1">IF(ISNUMBER(A4518),NORMINV(RAND(),0,IF(AND(Data!$G$9="squeeze",A4518&lt;Data!$G$11*0.25),$H$32,1)*$C$30*$C$13)*($C$14*$C$12),"")</f>
        <v/>
      </c>
      <c r="J4518" s="42" t="str">
        <f ca="1">IFERROR(IF(Data!$C$6="Real",B4518,I4518+J4517+($C$14*$C$12)*(NORMINV(RAND(),$C$15,CHOOSE($G$13,$C$13,F4518,G4518)))),"")</f>
        <v/>
      </c>
      <c r="K4518" s="88" t="str">
        <f>IF(ISNUMBER(A4518), IF($G$16="fixed",$G$17,MIN(H4518*Data!$C$7*$C$16*0.5,$C$17*Data!$C$7))*$C$12,"")</f>
        <v/>
      </c>
      <c r="L4518" s="42" t="str">
        <f t="shared" ca="1" si="2130"/>
        <v/>
      </c>
      <c r="M4518" s="44" t="str">
        <f t="shared" ca="1" si="2131"/>
        <v/>
      </c>
      <c r="N4518" s="44" t="str">
        <f t="shared" ca="1" si="2132"/>
        <v/>
      </c>
      <c r="O4518" s="108" t="str">
        <f t="shared" si="2116"/>
        <v/>
      </c>
      <c r="P4518" s="102" t="str">
        <f t="shared" si="2117"/>
        <v/>
      </c>
      <c r="Q4518" s="102" t="str">
        <f t="shared" si="2118"/>
        <v/>
      </c>
      <c r="R4518" s="120" t="str">
        <f t="shared" si="2119"/>
        <v/>
      </c>
      <c r="S4518" s="54" t="str">
        <f t="shared" si="2120"/>
        <v/>
      </c>
      <c r="T4518" s="5" t="str">
        <f t="shared" si="2121"/>
        <v/>
      </c>
      <c r="U4518" s="152" t="str">
        <f t="shared" si="2104"/>
        <v/>
      </c>
      <c r="V4518" s="152" t="str">
        <f t="shared" si="2105"/>
        <v/>
      </c>
      <c r="W4518" s="153" t="str">
        <f t="shared" si="2106"/>
        <v/>
      </c>
      <c r="X4518" s="153" t="str">
        <f t="shared" si="2107"/>
        <v/>
      </c>
      <c r="Y4518" s="153" t="str">
        <f t="shared" si="2108"/>
        <v/>
      </c>
      <c r="Z4518" s="153" t="str">
        <f t="shared" si="2109"/>
        <v/>
      </c>
      <c r="AA4518" s="152" t="str">
        <f t="shared" si="2110"/>
        <v/>
      </c>
      <c r="AB4518" s="152" t="str">
        <f t="shared" si="2111"/>
        <v/>
      </c>
      <c r="AC4518" s="154" t="str">
        <f t="shared" si="2122"/>
        <v/>
      </c>
      <c r="AD4518" s="154" t="str">
        <f t="shared" si="2123"/>
        <v/>
      </c>
      <c r="AE4518" s="3" t="str">
        <f t="shared" si="2124"/>
        <v/>
      </c>
      <c r="AF4518" s="3" t="str">
        <f t="shared" si="2125"/>
        <v/>
      </c>
      <c r="AG4518" s="3" t="str">
        <f t="shared" si="2126"/>
        <v/>
      </c>
      <c r="AH4518" s="4" t="str">
        <f t="shared" si="2127"/>
        <v/>
      </c>
      <c r="AI4518" s="75" t="str">
        <f t="shared" si="2128"/>
        <v/>
      </c>
      <c r="AJ4518" s="75" t="str">
        <f t="shared" si="2129"/>
        <v/>
      </c>
    </row>
    <row r="4519" spans="1:36">
      <c r="A4519" s="41" t="str">
        <f t="shared" si="2112"/>
        <v/>
      </c>
      <c r="B4519" s="150" t="str">
        <f>IF(ISNUMBER(A4519),INDEX('MetaTrader Import'!$H$13:$J$5893,TRUNC(((A4519-$A$39+1)-1)/3)+1,MOD((A4519-$A$39+1)-1,3)+1),"")</f>
        <v/>
      </c>
      <c r="C4519" s="43" t="str">
        <f t="shared" si="2113"/>
        <v/>
      </c>
      <c r="D4519" s="43" t="str">
        <f t="shared" ca="1" si="2103"/>
        <v/>
      </c>
      <c r="E4519" s="43" t="str">
        <f t="shared" si="2114"/>
        <v/>
      </c>
      <c r="F4519" s="43" t="str">
        <f t="shared" si="2115"/>
        <v/>
      </c>
      <c r="G4519" s="43" t="str">
        <f>IF(A4519&lt;&gt;"",IF(A4519&lt;Data!$G$11*0.25,$C$13/$G$32,IF(A4519&gt;Data!$G$11*0.25,$C$13,$C$13*10)),"")</f>
        <v/>
      </c>
      <c r="H4519" s="43" t="str">
        <f>IF(A4519&lt;&gt;"",IF(Data!$G$9="constant",$C$13,IF(Data!$G$9="squeeze",G4519,F4519)),"")</f>
        <v/>
      </c>
      <c r="I4519" s="38" t="str">
        <f ca="1">IF(ISNUMBER(A4519),NORMINV(RAND(),0,IF(AND(Data!$G$9="squeeze",A4519&lt;Data!$G$11*0.25),$H$32,1)*$C$30*$C$13)*($C$14*$C$12),"")</f>
        <v/>
      </c>
      <c r="J4519" s="42" t="str">
        <f ca="1">IFERROR(IF(Data!$C$6="Real",B4519,I4519+J4518+($C$14*$C$12)*(NORMINV(RAND(),$C$15,CHOOSE($G$13,$C$13,F4519,G4519)))),"")</f>
        <v/>
      </c>
      <c r="K4519" s="88" t="str">
        <f>IF(ISNUMBER(A4519), IF($G$16="fixed",$G$17,MIN(H4519*Data!$C$7*$C$16*0.5,$C$17*Data!$C$7))*$C$12,"")</f>
        <v/>
      </c>
      <c r="L4519" s="42" t="str">
        <f t="shared" ca="1" si="2130"/>
        <v/>
      </c>
      <c r="M4519" s="44" t="str">
        <f t="shared" ca="1" si="2131"/>
        <v/>
      </c>
      <c r="N4519" s="44" t="str">
        <f t="shared" ca="1" si="2132"/>
        <v/>
      </c>
      <c r="O4519" s="108" t="str">
        <f t="shared" si="2116"/>
        <v/>
      </c>
      <c r="P4519" s="102" t="str">
        <f t="shared" si="2117"/>
        <v/>
      </c>
      <c r="Q4519" s="102" t="str">
        <f t="shared" si="2118"/>
        <v/>
      </c>
      <c r="R4519" s="120" t="str">
        <f t="shared" si="2119"/>
        <v/>
      </c>
      <c r="S4519" s="54" t="str">
        <f t="shared" si="2120"/>
        <v/>
      </c>
      <c r="T4519" s="5" t="str">
        <f t="shared" si="2121"/>
        <v/>
      </c>
      <c r="U4519" s="152" t="str">
        <f t="shared" si="2104"/>
        <v/>
      </c>
      <c r="V4519" s="152" t="str">
        <f t="shared" si="2105"/>
        <v/>
      </c>
      <c r="W4519" s="153" t="str">
        <f t="shared" si="2106"/>
        <v/>
      </c>
      <c r="X4519" s="153" t="str">
        <f t="shared" si="2107"/>
        <v/>
      </c>
      <c r="Y4519" s="153" t="str">
        <f t="shared" si="2108"/>
        <v/>
      </c>
      <c r="Z4519" s="153" t="str">
        <f t="shared" si="2109"/>
        <v/>
      </c>
      <c r="AA4519" s="152" t="str">
        <f t="shared" si="2110"/>
        <v/>
      </c>
      <c r="AB4519" s="152" t="str">
        <f t="shared" si="2111"/>
        <v/>
      </c>
      <c r="AC4519" s="154" t="str">
        <f t="shared" si="2122"/>
        <v/>
      </c>
      <c r="AD4519" s="154" t="str">
        <f t="shared" si="2123"/>
        <v/>
      </c>
      <c r="AE4519" s="3" t="str">
        <f t="shared" si="2124"/>
        <v/>
      </c>
      <c r="AF4519" s="3" t="str">
        <f t="shared" si="2125"/>
        <v/>
      </c>
      <c r="AG4519" s="3" t="str">
        <f t="shared" si="2126"/>
        <v/>
      </c>
      <c r="AH4519" s="4" t="str">
        <f t="shared" si="2127"/>
        <v/>
      </c>
      <c r="AI4519" s="75" t="str">
        <f t="shared" si="2128"/>
        <v/>
      </c>
      <c r="AJ4519" s="75" t="str">
        <f t="shared" si="2129"/>
        <v/>
      </c>
    </row>
    <row r="4520" spans="1:36">
      <c r="A4520" s="41" t="str">
        <f t="shared" si="2112"/>
        <v/>
      </c>
      <c r="B4520" s="150" t="str">
        <f>IF(ISNUMBER(A4520),INDEX('MetaTrader Import'!$H$13:$J$5893,TRUNC(((A4520-$A$39+1)-1)/3)+1,MOD((A4520-$A$39+1)-1,3)+1),"")</f>
        <v/>
      </c>
      <c r="C4520" s="43" t="str">
        <f t="shared" si="2113"/>
        <v/>
      </c>
      <c r="D4520" s="43" t="str">
        <f t="shared" ca="1" si="2103"/>
        <v/>
      </c>
      <c r="E4520" s="43" t="str">
        <f t="shared" si="2114"/>
        <v/>
      </c>
      <c r="F4520" s="43" t="str">
        <f t="shared" si="2115"/>
        <v/>
      </c>
      <c r="G4520" s="43" t="str">
        <f>IF(A4520&lt;&gt;"",IF(A4520&lt;Data!$G$11*0.25,$C$13/$G$32,IF(A4520&gt;Data!$G$11*0.25,$C$13,$C$13*10)),"")</f>
        <v/>
      </c>
      <c r="H4520" s="43" t="str">
        <f>IF(A4520&lt;&gt;"",IF(Data!$G$9="constant",$C$13,IF(Data!$G$9="squeeze",G4520,F4520)),"")</f>
        <v/>
      </c>
      <c r="I4520" s="38" t="str">
        <f ca="1">IF(ISNUMBER(A4520),NORMINV(RAND(),0,IF(AND(Data!$G$9="squeeze",A4520&lt;Data!$G$11*0.25),$H$32,1)*$C$30*$C$13)*($C$14*$C$12),"")</f>
        <v/>
      </c>
      <c r="J4520" s="42" t="str">
        <f ca="1">IFERROR(IF(Data!$C$6="Real",B4520,I4520+J4519+($C$14*$C$12)*(NORMINV(RAND(),$C$15,CHOOSE($G$13,$C$13,F4520,G4520)))),"")</f>
        <v/>
      </c>
      <c r="K4520" s="88" t="str">
        <f>IF(ISNUMBER(A4520), IF($G$16="fixed",$G$17,MIN(H4520*Data!$C$7*$C$16*0.5,$C$17*Data!$C$7))*$C$12,"")</f>
        <v/>
      </c>
      <c r="L4520" s="42" t="str">
        <f t="shared" ca="1" si="2130"/>
        <v/>
      </c>
      <c r="M4520" s="44" t="str">
        <f t="shared" ca="1" si="2131"/>
        <v/>
      </c>
      <c r="N4520" s="44" t="str">
        <f t="shared" ca="1" si="2132"/>
        <v/>
      </c>
      <c r="O4520" s="108" t="str">
        <f t="shared" si="2116"/>
        <v/>
      </c>
      <c r="P4520" s="102" t="str">
        <f t="shared" si="2117"/>
        <v/>
      </c>
      <c r="Q4520" s="102" t="str">
        <f t="shared" si="2118"/>
        <v/>
      </c>
      <c r="R4520" s="120" t="str">
        <f t="shared" si="2119"/>
        <v/>
      </c>
      <c r="S4520" s="54" t="str">
        <f t="shared" si="2120"/>
        <v/>
      </c>
      <c r="T4520" s="5" t="str">
        <f t="shared" si="2121"/>
        <v/>
      </c>
      <c r="U4520" s="152" t="str">
        <f t="shared" si="2104"/>
        <v/>
      </c>
      <c r="V4520" s="152" t="str">
        <f t="shared" si="2105"/>
        <v/>
      </c>
      <c r="W4520" s="153" t="str">
        <f t="shared" si="2106"/>
        <v/>
      </c>
      <c r="X4520" s="153" t="str">
        <f t="shared" si="2107"/>
        <v/>
      </c>
      <c r="Y4520" s="153" t="str">
        <f t="shared" si="2108"/>
        <v/>
      </c>
      <c r="Z4520" s="153" t="str">
        <f t="shared" si="2109"/>
        <v/>
      </c>
      <c r="AA4520" s="152" t="str">
        <f t="shared" si="2110"/>
        <v/>
      </c>
      <c r="AB4520" s="152" t="str">
        <f t="shared" si="2111"/>
        <v/>
      </c>
      <c r="AC4520" s="154" t="str">
        <f t="shared" si="2122"/>
        <v/>
      </c>
      <c r="AD4520" s="154" t="str">
        <f t="shared" si="2123"/>
        <v/>
      </c>
      <c r="AE4520" s="3" t="str">
        <f t="shared" si="2124"/>
        <v/>
      </c>
      <c r="AF4520" s="3" t="str">
        <f t="shared" si="2125"/>
        <v/>
      </c>
      <c r="AG4520" s="3" t="str">
        <f t="shared" si="2126"/>
        <v/>
      </c>
      <c r="AH4520" s="4" t="str">
        <f t="shared" si="2127"/>
        <v/>
      </c>
      <c r="AI4520" s="75" t="str">
        <f t="shared" si="2128"/>
        <v/>
      </c>
      <c r="AJ4520" s="75" t="str">
        <f t="shared" si="2129"/>
        <v/>
      </c>
    </row>
    <row r="4521" spans="1:36">
      <c r="A4521" s="41" t="str">
        <f t="shared" si="2112"/>
        <v/>
      </c>
      <c r="B4521" s="150" t="str">
        <f>IF(ISNUMBER(A4521),INDEX('MetaTrader Import'!$H$13:$J$5893,TRUNC(((A4521-$A$39+1)-1)/3)+1,MOD((A4521-$A$39+1)-1,3)+1),"")</f>
        <v/>
      </c>
      <c r="C4521" s="43" t="str">
        <f t="shared" si="2113"/>
        <v/>
      </c>
      <c r="D4521" s="43" t="str">
        <f t="shared" ca="1" si="2103"/>
        <v/>
      </c>
      <c r="E4521" s="43" t="str">
        <f t="shared" si="2114"/>
        <v/>
      </c>
      <c r="F4521" s="43" t="str">
        <f t="shared" si="2115"/>
        <v/>
      </c>
      <c r="G4521" s="43" t="str">
        <f>IF(A4521&lt;&gt;"",IF(A4521&lt;Data!$G$11*0.25,$C$13/$G$32,IF(A4521&gt;Data!$G$11*0.25,$C$13,$C$13*10)),"")</f>
        <v/>
      </c>
      <c r="H4521" s="43" t="str">
        <f>IF(A4521&lt;&gt;"",IF(Data!$G$9="constant",$C$13,IF(Data!$G$9="squeeze",G4521,F4521)),"")</f>
        <v/>
      </c>
      <c r="I4521" s="38" t="str">
        <f ca="1">IF(ISNUMBER(A4521),NORMINV(RAND(),0,IF(AND(Data!$G$9="squeeze",A4521&lt;Data!$G$11*0.25),$H$32,1)*$C$30*$C$13)*($C$14*$C$12),"")</f>
        <v/>
      </c>
      <c r="J4521" s="42" t="str">
        <f ca="1">IFERROR(IF(Data!$C$6="Real",B4521,I4521+J4520+($C$14*$C$12)*(NORMINV(RAND(),$C$15,CHOOSE($G$13,$C$13,F4521,G4521)))),"")</f>
        <v/>
      </c>
      <c r="K4521" s="88" t="str">
        <f>IF(ISNUMBER(A4521), IF($G$16="fixed",$G$17,MIN(H4521*Data!$C$7*$C$16*0.5,$C$17*Data!$C$7))*$C$12,"")</f>
        <v/>
      </c>
      <c r="L4521" s="42" t="str">
        <f t="shared" ca="1" si="2130"/>
        <v/>
      </c>
      <c r="M4521" s="44" t="str">
        <f t="shared" ca="1" si="2131"/>
        <v/>
      </c>
      <c r="N4521" s="44" t="str">
        <f t="shared" ca="1" si="2132"/>
        <v/>
      </c>
      <c r="O4521" s="108" t="str">
        <f t="shared" si="2116"/>
        <v/>
      </c>
      <c r="P4521" s="102" t="str">
        <f t="shared" si="2117"/>
        <v/>
      </c>
      <c r="Q4521" s="102" t="str">
        <f t="shared" si="2118"/>
        <v/>
      </c>
      <c r="R4521" s="120" t="str">
        <f t="shared" si="2119"/>
        <v/>
      </c>
      <c r="S4521" s="54" t="str">
        <f t="shared" si="2120"/>
        <v/>
      </c>
      <c r="T4521" s="5" t="str">
        <f t="shared" si="2121"/>
        <v/>
      </c>
      <c r="U4521" s="152" t="str">
        <f t="shared" si="2104"/>
        <v/>
      </c>
      <c r="V4521" s="152" t="str">
        <f t="shared" si="2105"/>
        <v/>
      </c>
      <c r="W4521" s="153" t="str">
        <f t="shared" si="2106"/>
        <v/>
      </c>
      <c r="X4521" s="153" t="str">
        <f t="shared" si="2107"/>
        <v/>
      </c>
      <c r="Y4521" s="153" t="str">
        <f t="shared" si="2108"/>
        <v/>
      </c>
      <c r="Z4521" s="153" t="str">
        <f t="shared" si="2109"/>
        <v/>
      </c>
      <c r="AA4521" s="152" t="str">
        <f t="shared" si="2110"/>
        <v/>
      </c>
      <c r="AB4521" s="152" t="str">
        <f t="shared" si="2111"/>
        <v/>
      </c>
      <c r="AC4521" s="154" t="str">
        <f t="shared" si="2122"/>
        <v/>
      </c>
      <c r="AD4521" s="154" t="str">
        <f t="shared" si="2123"/>
        <v/>
      </c>
      <c r="AE4521" s="3" t="str">
        <f t="shared" si="2124"/>
        <v/>
      </c>
      <c r="AF4521" s="3" t="str">
        <f t="shared" si="2125"/>
        <v/>
      </c>
      <c r="AG4521" s="3" t="str">
        <f t="shared" si="2126"/>
        <v/>
      </c>
      <c r="AH4521" s="4" t="str">
        <f t="shared" si="2127"/>
        <v/>
      </c>
      <c r="AI4521" s="75" t="str">
        <f t="shared" si="2128"/>
        <v/>
      </c>
      <c r="AJ4521" s="75" t="str">
        <f t="shared" si="2129"/>
        <v/>
      </c>
    </row>
    <row r="4522" spans="1:36">
      <c r="A4522" s="41" t="str">
        <f t="shared" si="2112"/>
        <v/>
      </c>
      <c r="B4522" s="150" t="str">
        <f>IF(ISNUMBER(A4522),INDEX('MetaTrader Import'!$H$13:$J$5893,TRUNC(((A4522-$A$39+1)-1)/3)+1,MOD((A4522-$A$39+1)-1,3)+1),"")</f>
        <v/>
      </c>
      <c r="C4522" s="43" t="str">
        <f t="shared" si="2113"/>
        <v/>
      </c>
      <c r="D4522" s="43" t="str">
        <f t="shared" ca="1" si="2103"/>
        <v/>
      </c>
      <c r="E4522" s="43" t="str">
        <f t="shared" si="2114"/>
        <v/>
      </c>
      <c r="F4522" s="43" t="str">
        <f t="shared" si="2115"/>
        <v/>
      </c>
      <c r="G4522" s="43" t="str">
        <f>IF(A4522&lt;&gt;"",IF(A4522&lt;Data!$G$11*0.25,$C$13/$G$32,IF(A4522&gt;Data!$G$11*0.25,$C$13,$C$13*10)),"")</f>
        <v/>
      </c>
      <c r="H4522" s="43" t="str">
        <f>IF(A4522&lt;&gt;"",IF(Data!$G$9="constant",$C$13,IF(Data!$G$9="squeeze",G4522,F4522)),"")</f>
        <v/>
      </c>
      <c r="I4522" s="38" t="str">
        <f ca="1">IF(ISNUMBER(A4522),NORMINV(RAND(),0,IF(AND(Data!$G$9="squeeze",A4522&lt;Data!$G$11*0.25),$H$32,1)*$C$30*$C$13)*($C$14*$C$12),"")</f>
        <v/>
      </c>
      <c r="J4522" s="42" t="str">
        <f ca="1">IFERROR(IF(Data!$C$6="Real",B4522,I4522+J4521+($C$14*$C$12)*(NORMINV(RAND(),$C$15,CHOOSE($G$13,$C$13,F4522,G4522)))),"")</f>
        <v/>
      </c>
      <c r="K4522" s="88" t="str">
        <f>IF(ISNUMBER(A4522), IF($G$16="fixed",$G$17,MIN(H4522*Data!$C$7*$C$16*0.5,$C$17*Data!$C$7))*$C$12,"")</f>
        <v/>
      </c>
      <c r="L4522" s="42" t="str">
        <f t="shared" ca="1" si="2130"/>
        <v/>
      </c>
      <c r="M4522" s="44" t="str">
        <f t="shared" ca="1" si="2131"/>
        <v/>
      </c>
      <c r="N4522" s="44" t="str">
        <f t="shared" ca="1" si="2132"/>
        <v/>
      </c>
      <c r="O4522" s="108" t="str">
        <f t="shared" si="2116"/>
        <v/>
      </c>
      <c r="P4522" s="102" t="str">
        <f t="shared" si="2117"/>
        <v/>
      </c>
      <c r="Q4522" s="102" t="str">
        <f t="shared" si="2118"/>
        <v/>
      </c>
      <c r="R4522" s="120" t="str">
        <f t="shared" si="2119"/>
        <v/>
      </c>
      <c r="S4522" s="54" t="str">
        <f t="shared" si="2120"/>
        <v/>
      </c>
      <c r="T4522" s="5" t="str">
        <f t="shared" si="2121"/>
        <v/>
      </c>
      <c r="U4522" s="152" t="str">
        <f t="shared" si="2104"/>
        <v/>
      </c>
      <c r="V4522" s="152" t="str">
        <f t="shared" si="2105"/>
        <v/>
      </c>
      <c r="W4522" s="153" t="str">
        <f t="shared" si="2106"/>
        <v/>
      </c>
      <c r="X4522" s="153" t="str">
        <f t="shared" si="2107"/>
        <v/>
      </c>
      <c r="Y4522" s="153" t="str">
        <f t="shared" si="2108"/>
        <v/>
      </c>
      <c r="Z4522" s="153" t="str">
        <f t="shared" si="2109"/>
        <v/>
      </c>
      <c r="AA4522" s="152" t="str">
        <f t="shared" si="2110"/>
        <v/>
      </c>
      <c r="AB4522" s="152" t="str">
        <f t="shared" si="2111"/>
        <v/>
      </c>
      <c r="AC4522" s="154" t="str">
        <f t="shared" si="2122"/>
        <v/>
      </c>
      <c r="AD4522" s="154" t="str">
        <f t="shared" si="2123"/>
        <v/>
      </c>
      <c r="AE4522" s="3" t="str">
        <f t="shared" si="2124"/>
        <v/>
      </c>
      <c r="AF4522" s="3" t="str">
        <f t="shared" si="2125"/>
        <v/>
      </c>
      <c r="AG4522" s="3" t="str">
        <f t="shared" si="2126"/>
        <v/>
      </c>
      <c r="AH4522" s="4" t="str">
        <f t="shared" si="2127"/>
        <v/>
      </c>
      <c r="AI4522" s="75" t="str">
        <f t="shared" si="2128"/>
        <v/>
      </c>
      <c r="AJ4522" s="75" t="str">
        <f t="shared" si="2129"/>
        <v/>
      </c>
    </row>
    <row r="4523" spans="1:36">
      <c r="A4523" s="41" t="str">
        <f t="shared" si="2112"/>
        <v/>
      </c>
      <c r="B4523" s="150" t="str">
        <f>IF(ISNUMBER(A4523),INDEX('MetaTrader Import'!$H$13:$J$5893,TRUNC(((A4523-$A$39+1)-1)/3)+1,MOD((A4523-$A$39+1)-1,3)+1),"")</f>
        <v/>
      </c>
      <c r="C4523" s="43" t="str">
        <f t="shared" si="2113"/>
        <v/>
      </c>
      <c r="D4523" s="43" t="str">
        <f t="shared" ca="1" si="2103"/>
        <v/>
      </c>
      <c r="E4523" s="43" t="str">
        <f t="shared" si="2114"/>
        <v/>
      </c>
      <c r="F4523" s="43" t="str">
        <f t="shared" si="2115"/>
        <v/>
      </c>
      <c r="G4523" s="43" t="str">
        <f>IF(A4523&lt;&gt;"",IF(A4523&lt;Data!$G$11*0.25,$C$13/$G$32,IF(A4523&gt;Data!$G$11*0.25,$C$13,$C$13*10)),"")</f>
        <v/>
      </c>
      <c r="H4523" s="43" t="str">
        <f>IF(A4523&lt;&gt;"",IF(Data!$G$9="constant",$C$13,IF(Data!$G$9="squeeze",G4523,F4523)),"")</f>
        <v/>
      </c>
      <c r="I4523" s="38" t="str">
        <f ca="1">IF(ISNUMBER(A4523),NORMINV(RAND(),0,IF(AND(Data!$G$9="squeeze",A4523&lt;Data!$G$11*0.25),$H$32,1)*$C$30*$C$13)*($C$14*$C$12),"")</f>
        <v/>
      </c>
      <c r="J4523" s="42" t="str">
        <f ca="1">IFERROR(IF(Data!$C$6="Real",B4523,I4523+J4522+($C$14*$C$12)*(NORMINV(RAND(),$C$15,CHOOSE($G$13,$C$13,F4523,G4523)))),"")</f>
        <v/>
      </c>
      <c r="K4523" s="88" t="str">
        <f>IF(ISNUMBER(A4523), IF($G$16="fixed",$G$17,MIN(H4523*Data!$C$7*$C$16*0.5,$C$17*Data!$C$7))*$C$12,"")</f>
        <v/>
      </c>
      <c r="L4523" s="42" t="str">
        <f t="shared" ca="1" si="2130"/>
        <v/>
      </c>
      <c r="M4523" s="44" t="str">
        <f t="shared" ca="1" si="2131"/>
        <v/>
      </c>
      <c r="N4523" s="44" t="str">
        <f t="shared" ca="1" si="2132"/>
        <v/>
      </c>
      <c r="O4523" s="108" t="str">
        <f t="shared" si="2116"/>
        <v/>
      </c>
      <c r="P4523" s="102" t="str">
        <f t="shared" si="2117"/>
        <v/>
      </c>
      <c r="Q4523" s="102" t="str">
        <f t="shared" si="2118"/>
        <v/>
      </c>
      <c r="R4523" s="120" t="str">
        <f t="shared" si="2119"/>
        <v/>
      </c>
      <c r="S4523" s="54" t="str">
        <f t="shared" si="2120"/>
        <v/>
      </c>
      <c r="T4523" s="5" t="str">
        <f t="shared" si="2121"/>
        <v/>
      </c>
      <c r="U4523" s="152" t="str">
        <f t="shared" si="2104"/>
        <v/>
      </c>
      <c r="V4523" s="152" t="str">
        <f t="shared" si="2105"/>
        <v/>
      </c>
      <c r="W4523" s="153" t="str">
        <f t="shared" si="2106"/>
        <v/>
      </c>
      <c r="X4523" s="153" t="str">
        <f t="shared" si="2107"/>
        <v/>
      </c>
      <c r="Y4523" s="153" t="str">
        <f t="shared" si="2108"/>
        <v/>
      </c>
      <c r="Z4523" s="153" t="str">
        <f t="shared" si="2109"/>
        <v/>
      </c>
      <c r="AA4523" s="152" t="str">
        <f t="shared" si="2110"/>
        <v/>
      </c>
      <c r="AB4523" s="152" t="str">
        <f t="shared" si="2111"/>
        <v/>
      </c>
      <c r="AC4523" s="154" t="str">
        <f t="shared" si="2122"/>
        <v/>
      </c>
      <c r="AD4523" s="154" t="str">
        <f t="shared" si="2123"/>
        <v/>
      </c>
      <c r="AE4523" s="3" t="str">
        <f t="shared" si="2124"/>
        <v/>
      </c>
      <c r="AF4523" s="3" t="str">
        <f t="shared" si="2125"/>
        <v/>
      </c>
      <c r="AG4523" s="3" t="str">
        <f t="shared" si="2126"/>
        <v/>
      </c>
      <c r="AH4523" s="4" t="str">
        <f t="shared" si="2127"/>
        <v/>
      </c>
      <c r="AI4523" s="75" t="str">
        <f t="shared" si="2128"/>
        <v/>
      </c>
      <c r="AJ4523" s="75" t="str">
        <f t="shared" si="2129"/>
        <v/>
      </c>
    </row>
    <row r="4524" spans="1:36">
      <c r="A4524" s="41" t="str">
        <f t="shared" si="2112"/>
        <v/>
      </c>
      <c r="B4524" s="150" t="str">
        <f>IF(ISNUMBER(A4524),INDEX('MetaTrader Import'!$H$13:$J$5893,TRUNC(((A4524-$A$39+1)-1)/3)+1,MOD((A4524-$A$39+1)-1,3)+1),"")</f>
        <v/>
      </c>
      <c r="C4524" s="43" t="str">
        <f t="shared" si="2113"/>
        <v/>
      </c>
      <c r="D4524" s="43" t="str">
        <f t="shared" ca="1" si="2103"/>
        <v/>
      </c>
      <c r="E4524" s="43" t="str">
        <f t="shared" si="2114"/>
        <v/>
      </c>
      <c r="F4524" s="43" t="str">
        <f t="shared" si="2115"/>
        <v/>
      </c>
      <c r="G4524" s="43" t="str">
        <f>IF(A4524&lt;&gt;"",IF(A4524&lt;Data!$G$11*0.25,$C$13/$G$32,IF(A4524&gt;Data!$G$11*0.25,$C$13,$C$13*10)),"")</f>
        <v/>
      </c>
      <c r="H4524" s="43" t="str">
        <f>IF(A4524&lt;&gt;"",IF(Data!$G$9="constant",$C$13,IF(Data!$G$9="squeeze",G4524,F4524)),"")</f>
        <v/>
      </c>
      <c r="I4524" s="38" t="str">
        <f ca="1">IF(ISNUMBER(A4524),NORMINV(RAND(),0,IF(AND(Data!$G$9="squeeze",A4524&lt;Data!$G$11*0.25),$H$32,1)*$C$30*$C$13)*($C$14*$C$12),"")</f>
        <v/>
      </c>
      <c r="J4524" s="42" t="str">
        <f ca="1">IFERROR(IF(Data!$C$6="Real",B4524,I4524+J4523+($C$14*$C$12)*(NORMINV(RAND(),$C$15,CHOOSE($G$13,$C$13,F4524,G4524)))),"")</f>
        <v/>
      </c>
      <c r="K4524" s="88" t="str">
        <f>IF(ISNUMBER(A4524), IF($G$16="fixed",$G$17,MIN(H4524*Data!$C$7*$C$16*0.5,$C$17*Data!$C$7))*$C$12,"")</f>
        <v/>
      </c>
      <c r="L4524" s="42" t="str">
        <f t="shared" ca="1" si="2130"/>
        <v/>
      </c>
      <c r="M4524" s="44" t="str">
        <f t="shared" ca="1" si="2131"/>
        <v/>
      </c>
      <c r="N4524" s="44" t="str">
        <f t="shared" ca="1" si="2132"/>
        <v/>
      </c>
      <c r="O4524" s="108" t="str">
        <f t="shared" si="2116"/>
        <v/>
      </c>
      <c r="P4524" s="102" t="str">
        <f t="shared" si="2117"/>
        <v/>
      </c>
      <c r="Q4524" s="102" t="str">
        <f t="shared" si="2118"/>
        <v/>
      </c>
      <c r="R4524" s="120" t="str">
        <f t="shared" si="2119"/>
        <v/>
      </c>
      <c r="S4524" s="54" t="str">
        <f t="shared" si="2120"/>
        <v/>
      </c>
      <c r="T4524" s="5" t="str">
        <f t="shared" si="2121"/>
        <v/>
      </c>
      <c r="U4524" s="152" t="str">
        <f t="shared" si="2104"/>
        <v/>
      </c>
      <c r="V4524" s="152" t="str">
        <f t="shared" si="2105"/>
        <v/>
      </c>
      <c r="W4524" s="153" t="str">
        <f t="shared" si="2106"/>
        <v/>
      </c>
      <c r="X4524" s="153" t="str">
        <f t="shared" si="2107"/>
        <v/>
      </c>
      <c r="Y4524" s="153" t="str">
        <f t="shared" si="2108"/>
        <v/>
      </c>
      <c r="Z4524" s="153" t="str">
        <f t="shared" si="2109"/>
        <v/>
      </c>
      <c r="AA4524" s="152" t="str">
        <f t="shared" si="2110"/>
        <v/>
      </c>
      <c r="AB4524" s="152" t="str">
        <f t="shared" si="2111"/>
        <v/>
      </c>
      <c r="AC4524" s="154" t="str">
        <f t="shared" si="2122"/>
        <v/>
      </c>
      <c r="AD4524" s="154" t="str">
        <f t="shared" si="2123"/>
        <v/>
      </c>
      <c r="AE4524" s="3" t="str">
        <f t="shared" si="2124"/>
        <v/>
      </c>
      <c r="AF4524" s="3" t="str">
        <f t="shared" si="2125"/>
        <v/>
      </c>
      <c r="AG4524" s="3" t="str">
        <f t="shared" si="2126"/>
        <v/>
      </c>
      <c r="AH4524" s="4" t="str">
        <f t="shared" si="2127"/>
        <v/>
      </c>
      <c r="AI4524" s="75" t="str">
        <f t="shared" si="2128"/>
        <v/>
      </c>
      <c r="AJ4524" s="75" t="str">
        <f t="shared" si="2129"/>
        <v/>
      </c>
    </row>
    <row r="4525" spans="1:36">
      <c r="A4525" s="41" t="str">
        <f t="shared" si="2112"/>
        <v/>
      </c>
      <c r="B4525" s="150" t="str">
        <f>IF(ISNUMBER(A4525),INDEX('MetaTrader Import'!$H$13:$J$5893,TRUNC(((A4525-$A$39+1)-1)/3)+1,MOD((A4525-$A$39+1)-1,3)+1),"")</f>
        <v/>
      </c>
      <c r="C4525" s="43" t="str">
        <f t="shared" si="2113"/>
        <v/>
      </c>
      <c r="D4525" s="43" t="str">
        <f t="shared" ca="1" si="2103"/>
        <v/>
      </c>
      <c r="E4525" s="43" t="str">
        <f t="shared" si="2114"/>
        <v/>
      </c>
      <c r="F4525" s="43" t="str">
        <f t="shared" si="2115"/>
        <v/>
      </c>
      <c r="G4525" s="43" t="str">
        <f>IF(A4525&lt;&gt;"",IF(A4525&lt;Data!$G$11*0.25,$C$13/$G$32,IF(A4525&gt;Data!$G$11*0.25,$C$13,$C$13*10)),"")</f>
        <v/>
      </c>
      <c r="H4525" s="43" t="str">
        <f>IF(A4525&lt;&gt;"",IF(Data!$G$9="constant",$C$13,IF(Data!$G$9="squeeze",G4525,F4525)),"")</f>
        <v/>
      </c>
      <c r="I4525" s="38" t="str">
        <f ca="1">IF(ISNUMBER(A4525),NORMINV(RAND(),0,IF(AND(Data!$G$9="squeeze",A4525&lt;Data!$G$11*0.25),$H$32,1)*$C$30*$C$13)*($C$14*$C$12),"")</f>
        <v/>
      </c>
      <c r="J4525" s="42" t="str">
        <f ca="1">IFERROR(IF(Data!$C$6="Real",B4525,I4525+J4524+($C$14*$C$12)*(NORMINV(RAND(),$C$15,CHOOSE($G$13,$C$13,F4525,G4525)))),"")</f>
        <v/>
      </c>
      <c r="K4525" s="88" t="str">
        <f>IF(ISNUMBER(A4525), IF($G$16="fixed",$G$17,MIN(H4525*Data!$C$7*$C$16*0.5,$C$17*Data!$C$7))*$C$12,"")</f>
        <v/>
      </c>
      <c r="L4525" s="42" t="str">
        <f t="shared" ca="1" si="2130"/>
        <v/>
      </c>
      <c r="M4525" s="44" t="str">
        <f t="shared" ca="1" si="2131"/>
        <v/>
      </c>
      <c r="N4525" s="44" t="str">
        <f t="shared" ca="1" si="2132"/>
        <v/>
      </c>
      <c r="O4525" s="108" t="str">
        <f t="shared" si="2116"/>
        <v/>
      </c>
      <c r="P4525" s="102" t="str">
        <f t="shared" si="2117"/>
        <v/>
      </c>
      <c r="Q4525" s="102" t="str">
        <f t="shared" si="2118"/>
        <v/>
      </c>
      <c r="R4525" s="120" t="str">
        <f t="shared" si="2119"/>
        <v/>
      </c>
      <c r="S4525" s="54" t="str">
        <f t="shared" si="2120"/>
        <v/>
      </c>
      <c r="T4525" s="5" t="str">
        <f t="shared" si="2121"/>
        <v/>
      </c>
      <c r="U4525" s="152" t="str">
        <f t="shared" si="2104"/>
        <v/>
      </c>
      <c r="V4525" s="152" t="str">
        <f t="shared" si="2105"/>
        <v/>
      </c>
      <c r="W4525" s="153" t="str">
        <f t="shared" si="2106"/>
        <v/>
      </c>
      <c r="X4525" s="153" t="str">
        <f t="shared" si="2107"/>
        <v/>
      </c>
      <c r="Y4525" s="153" t="str">
        <f t="shared" si="2108"/>
        <v/>
      </c>
      <c r="Z4525" s="153" t="str">
        <f t="shared" si="2109"/>
        <v/>
      </c>
      <c r="AA4525" s="152" t="str">
        <f t="shared" si="2110"/>
        <v/>
      </c>
      <c r="AB4525" s="152" t="str">
        <f t="shared" si="2111"/>
        <v/>
      </c>
      <c r="AC4525" s="154" t="str">
        <f t="shared" si="2122"/>
        <v/>
      </c>
      <c r="AD4525" s="154" t="str">
        <f t="shared" si="2123"/>
        <v/>
      </c>
      <c r="AE4525" s="3" t="str">
        <f t="shared" si="2124"/>
        <v/>
      </c>
      <c r="AF4525" s="3" t="str">
        <f t="shared" si="2125"/>
        <v/>
      </c>
      <c r="AG4525" s="3" t="str">
        <f t="shared" si="2126"/>
        <v/>
      </c>
      <c r="AH4525" s="4" t="str">
        <f t="shared" si="2127"/>
        <v/>
      </c>
      <c r="AI4525" s="75" t="str">
        <f t="shared" si="2128"/>
        <v/>
      </c>
      <c r="AJ4525" s="75" t="str">
        <f t="shared" si="2129"/>
        <v/>
      </c>
    </row>
    <row r="4526" spans="1:36">
      <c r="A4526" s="41" t="str">
        <f t="shared" si="2112"/>
        <v/>
      </c>
      <c r="B4526" s="150" t="str">
        <f>IF(ISNUMBER(A4526),INDEX('MetaTrader Import'!$H$13:$J$5893,TRUNC(((A4526-$A$39+1)-1)/3)+1,MOD((A4526-$A$39+1)-1,3)+1),"")</f>
        <v/>
      </c>
      <c r="C4526" s="43" t="str">
        <f t="shared" si="2113"/>
        <v/>
      </c>
      <c r="D4526" s="43" t="str">
        <f t="shared" ca="1" si="2103"/>
        <v/>
      </c>
      <c r="E4526" s="43" t="str">
        <f t="shared" si="2114"/>
        <v/>
      </c>
      <c r="F4526" s="43" t="str">
        <f t="shared" si="2115"/>
        <v/>
      </c>
      <c r="G4526" s="43" t="str">
        <f>IF(A4526&lt;&gt;"",IF(A4526&lt;Data!$G$11*0.25,$C$13/$G$32,IF(A4526&gt;Data!$G$11*0.25,$C$13,$C$13*10)),"")</f>
        <v/>
      </c>
      <c r="H4526" s="43" t="str">
        <f>IF(A4526&lt;&gt;"",IF(Data!$G$9="constant",$C$13,IF(Data!$G$9="squeeze",G4526,F4526)),"")</f>
        <v/>
      </c>
      <c r="I4526" s="38" t="str">
        <f ca="1">IF(ISNUMBER(A4526),NORMINV(RAND(),0,IF(AND(Data!$G$9="squeeze",A4526&lt;Data!$G$11*0.25),$H$32,1)*$C$30*$C$13)*($C$14*$C$12),"")</f>
        <v/>
      </c>
      <c r="J4526" s="42" t="str">
        <f ca="1">IFERROR(IF(Data!$C$6="Real",B4526,I4526+J4525+($C$14*$C$12)*(NORMINV(RAND(),$C$15,CHOOSE($G$13,$C$13,F4526,G4526)))),"")</f>
        <v/>
      </c>
      <c r="K4526" s="88" t="str">
        <f>IF(ISNUMBER(A4526), IF($G$16="fixed",$G$17,MIN(H4526*Data!$C$7*$C$16*0.5,$C$17*Data!$C$7))*$C$12,"")</f>
        <v/>
      </c>
      <c r="L4526" s="42" t="str">
        <f t="shared" ca="1" si="2130"/>
        <v/>
      </c>
      <c r="M4526" s="44" t="str">
        <f t="shared" ca="1" si="2131"/>
        <v/>
      </c>
      <c r="N4526" s="44" t="str">
        <f t="shared" ca="1" si="2132"/>
        <v/>
      </c>
      <c r="O4526" s="108" t="str">
        <f t="shared" si="2116"/>
        <v/>
      </c>
      <c r="P4526" s="102" t="str">
        <f t="shared" si="2117"/>
        <v/>
      </c>
      <c r="Q4526" s="102" t="str">
        <f t="shared" si="2118"/>
        <v/>
      </c>
      <c r="R4526" s="120" t="str">
        <f t="shared" si="2119"/>
        <v/>
      </c>
      <c r="S4526" s="54" t="str">
        <f t="shared" si="2120"/>
        <v/>
      </c>
      <c r="T4526" s="5" t="str">
        <f t="shared" si="2121"/>
        <v/>
      </c>
      <c r="U4526" s="152" t="str">
        <f t="shared" si="2104"/>
        <v/>
      </c>
      <c r="V4526" s="152" t="str">
        <f t="shared" si="2105"/>
        <v/>
      </c>
      <c r="W4526" s="153" t="str">
        <f t="shared" si="2106"/>
        <v/>
      </c>
      <c r="X4526" s="153" t="str">
        <f t="shared" si="2107"/>
        <v/>
      </c>
      <c r="Y4526" s="153" t="str">
        <f t="shared" si="2108"/>
        <v/>
      </c>
      <c r="Z4526" s="153" t="str">
        <f t="shared" si="2109"/>
        <v/>
      </c>
      <c r="AA4526" s="152" t="str">
        <f t="shared" si="2110"/>
        <v/>
      </c>
      <c r="AB4526" s="152" t="str">
        <f t="shared" si="2111"/>
        <v/>
      </c>
      <c r="AC4526" s="154" t="str">
        <f t="shared" si="2122"/>
        <v/>
      </c>
      <c r="AD4526" s="154" t="str">
        <f t="shared" si="2123"/>
        <v/>
      </c>
      <c r="AE4526" s="3" t="str">
        <f t="shared" si="2124"/>
        <v/>
      </c>
      <c r="AF4526" s="3" t="str">
        <f t="shared" si="2125"/>
        <v/>
      </c>
      <c r="AG4526" s="3" t="str">
        <f t="shared" si="2126"/>
        <v/>
      </c>
      <c r="AH4526" s="4" t="str">
        <f t="shared" si="2127"/>
        <v/>
      </c>
      <c r="AI4526" s="75" t="str">
        <f t="shared" si="2128"/>
        <v/>
      </c>
      <c r="AJ4526" s="75" t="str">
        <f t="shared" si="2129"/>
        <v/>
      </c>
    </row>
    <row r="4527" spans="1:36">
      <c r="A4527" s="41" t="str">
        <f t="shared" si="2112"/>
        <v/>
      </c>
      <c r="B4527" s="150" t="str">
        <f>IF(ISNUMBER(A4527),INDEX('MetaTrader Import'!$H$13:$J$5893,TRUNC(((A4527-$A$39+1)-1)/3)+1,MOD((A4527-$A$39+1)-1,3)+1),"")</f>
        <v/>
      </c>
      <c r="C4527" s="43" t="str">
        <f t="shared" si="2113"/>
        <v/>
      </c>
      <c r="D4527" s="43" t="str">
        <f t="shared" ca="1" si="2103"/>
        <v/>
      </c>
      <c r="E4527" s="43" t="str">
        <f t="shared" si="2114"/>
        <v/>
      </c>
      <c r="F4527" s="43" t="str">
        <f t="shared" si="2115"/>
        <v/>
      </c>
      <c r="G4527" s="43" t="str">
        <f>IF(A4527&lt;&gt;"",IF(A4527&lt;Data!$G$11*0.25,$C$13/$G$32,IF(A4527&gt;Data!$G$11*0.25,$C$13,$C$13*10)),"")</f>
        <v/>
      </c>
      <c r="H4527" s="43" t="str">
        <f>IF(A4527&lt;&gt;"",IF(Data!$G$9="constant",$C$13,IF(Data!$G$9="squeeze",G4527,F4527)),"")</f>
        <v/>
      </c>
      <c r="I4527" s="38" t="str">
        <f ca="1">IF(ISNUMBER(A4527),NORMINV(RAND(),0,IF(AND(Data!$G$9="squeeze",A4527&lt;Data!$G$11*0.25),$H$32,1)*$C$30*$C$13)*($C$14*$C$12),"")</f>
        <v/>
      </c>
      <c r="J4527" s="42" t="str">
        <f ca="1">IFERROR(IF(Data!$C$6="Real",B4527,I4527+J4526+($C$14*$C$12)*(NORMINV(RAND(),$C$15,CHOOSE($G$13,$C$13,F4527,G4527)))),"")</f>
        <v/>
      </c>
      <c r="K4527" s="88" t="str">
        <f>IF(ISNUMBER(A4527), IF($G$16="fixed",$G$17,MIN(H4527*Data!$C$7*$C$16*0.5,$C$17*Data!$C$7))*$C$12,"")</f>
        <v/>
      </c>
      <c r="L4527" s="42" t="str">
        <f t="shared" ca="1" si="2130"/>
        <v/>
      </c>
      <c r="M4527" s="44" t="str">
        <f t="shared" ca="1" si="2131"/>
        <v/>
      </c>
      <c r="N4527" s="44" t="str">
        <f t="shared" ca="1" si="2132"/>
        <v/>
      </c>
      <c r="O4527" s="108" t="str">
        <f t="shared" si="2116"/>
        <v/>
      </c>
      <c r="P4527" s="102" t="str">
        <f t="shared" si="2117"/>
        <v/>
      </c>
      <c r="Q4527" s="102" t="str">
        <f t="shared" si="2118"/>
        <v/>
      </c>
      <c r="R4527" s="120" t="str">
        <f t="shared" si="2119"/>
        <v/>
      </c>
      <c r="S4527" s="54" t="str">
        <f t="shared" si="2120"/>
        <v/>
      </c>
      <c r="T4527" s="5" t="str">
        <f t="shared" si="2121"/>
        <v/>
      </c>
      <c r="U4527" s="152" t="str">
        <f t="shared" si="2104"/>
        <v/>
      </c>
      <c r="V4527" s="152" t="str">
        <f t="shared" si="2105"/>
        <v/>
      </c>
      <c r="W4527" s="153" t="str">
        <f t="shared" si="2106"/>
        <v/>
      </c>
      <c r="X4527" s="153" t="str">
        <f t="shared" si="2107"/>
        <v/>
      </c>
      <c r="Y4527" s="153" t="str">
        <f t="shared" si="2108"/>
        <v/>
      </c>
      <c r="Z4527" s="153" t="str">
        <f t="shared" si="2109"/>
        <v/>
      </c>
      <c r="AA4527" s="152" t="str">
        <f t="shared" si="2110"/>
        <v/>
      </c>
      <c r="AB4527" s="152" t="str">
        <f t="shared" si="2111"/>
        <v/>
      </c>
      <c r="AC4527" s="154" t="str">
        <f t="shared" si="2122"/>
        <v/>
      </c>
      <c r="AD4527" s="154" t="str">
        <f t="shared" si="2123"/>
        <v/>
      </c>
      <c r="AE4527" s="3" t="str">
        <f t="shared" si="2124"/>
        <v/>
      </c>
      <c r="AF4527" s="3" t="str">
        <f t="shared" si="2125"/>
        <v/>
      </c>
      <c r="AG4527" s="3" t="str">
        <f t="shared" si="2126"/>
        <v/>
      </c>
      <c r="AH4527" s="4" t="str">
        <f t="shared" si="2127"/>
        <v/>
      </c>
      <c r="AI4527" s="75" t="str">
        <f t="shared" si="2128"/>
        <v/>
      </c>
      <c r="AJ4527" s="75" t="str">
        <f t="shared" si="2129"/>
        <v/>
      </c>
    </row>
    <row r="4528" spans="1:36">
      <c r="A4528" s="41" t="str">
        <f t="shared" si="2112"/>
        <v/>
      </c>
      <c r="B4528" s="150" t="str">
        <f>IF(ISNUMBER(A4528),INDEX('MetaTrader Import'!$H$13:$J$5893,TRUNC(((A4528-$A$39+1)-1)/3)+1,MOD((A4528-$A$39+1)-1,3)+1),"")</f>
        <v/>
      </c>
      <c r="C4528" s="43" t="str">
        <f t="shared" si="2113"/>
        <v/>
      </c>
      <c r="D4528" s="43" t="str">
        <f t="shared" ca="1" si="2103"/>
        <v/>
      </c>
      <c r="E4528" s="43" t="str">
        <f t="shared" si="2114"/>
        <v/>
      </c>
      <c r="F4528" s="43" t="str">
        <f t="shared" si="2115"/>
        <v/>
      </c>
      <c r="G4528" s="43" t="str">
        <f>IF(A4528&lt;&gt;"",IF(A4528&lt;Data!$G$11*0.25,$C$13/$G$32,IF(A4528&gt;Data!$G$11*0.25,$C$13,$C$13*10)),"")</f>
        <v/>
      </c>
      <c r="H4528" s="43" t="str">
        <f>IF(A4528&lt;&gt;"",IF(Data!$G$9="constant",$C$13,IF(Data!$G$9="squeeze",G4528,F4528)),"")</f>
        <v/>
      </c>
      <c r="I4528" s="38" t="str">
        <f ca="1">IF(ISNUMBER(A4528),NORMINV(RAND(),0,IF(AND(Data!$G$9="squeeze",A4528&lt;Data!$G$11*0.25),$H$32,1)*$C$30*$C$13)*($C$14*$C$12),"")</f>
        <v/>
      </c>
      <c r="J4528" s="42" t="str">
        <f ca="1">IFERROR(IF(Data!$C$6="Real",B4528,I4528+J4527+($C$14*$C$12)*(NORMINV(RAND(),$C$15,CHOOSE($G$13,$C$13,F4528,G4528)))),"")</f>
        <v/>
      </c>
      <c r="K4528" s="88" t="str">
        <f>IF(ISNUMBER(A4528), IF($G$16="fixed",$G$17,MIN(H4528*Data!$C$7*$C$16*0.5,$C$17*Data!$C$7))*$C$12,"")</f>
        <v/>
      </c>
      <c r="L4528" s="42" t="str">
        <f t="shared" ca="1" si="2130"/>
        <v/>
      </c>
      <c r="M4528" s="44" t="str">
        <f t="shared" ca="1" si="2131"/>
        <v/>
      </c>
      <c r="N4528" s="44" t="str">
        <f t="shared" ca="1" si="2132"/>
        <v/>
      </c>
      <c r="O4528" s="108" t="str">
        <f t="shared" si="2116"/>
        <v/>
      </c>
      <c r="P4528" s="102" t="str">
        <f t="shared" si="2117"/>
        <v/>
      </c>
      <c r="Q4528" s="102" t="str">
        <f t="shared" si="2118"/>
        <v/>
      </c>
      <c r="R4528" s="120" t="str">
        <f t="shared" si="2119"/>
        <v/>
      </c>
      <c r="S4528" s="54" t="str">
        <f t="shared" si="2120"/>
        <v/>
      </c>
      <c r="T4528" s="5" t="str">
        <f t="shared" si="2121"/>
        <v/>
      </c>
      <c r="U4528" s="152" t="str">
        <f t="shared" si="2104"/>
        <v/>
      </c>
      <c r="V4528" s="152" t="str">
        <f t="shared" si="2105"/>
        <v/>
      </c>
      <c r="W4528" s="153" t="str">
        <f t="shared" si="2106"/>
        <v/>
      </c>
      <c r="X4528" s="153" t="str">
        <f t="shared" si="2107"/>
        <v/>
      </c>
      <c r="Y4528" s="153" t="str">
        <f t="shared" si="2108"/>
        <v/>
      </c>
      <c r="Z4528" s="153" t="str">
        <f t="shared" si="2109"/>
        <v/>
      </c>
      <c r="AA4528" s="152" t="str">
        <f t="shared" si="2110"/>
        <v/>
      </c>
      <c r="AB4528" s="152" t="str">
        <f t="shared" si="2111"/>
        <v/>
      </c>
      <c r="AC4528" s="154" t="str">
        <f t="shared" si="2122"/>
        <v/>
      </c>
      <c r="AD4528" s="154" t="str">
        <f t="shared" si="2123"/>
        <v/>
      </c>
      <c r="AE4528" s="3" t="str">
        <f t="shared" si="2124"/>
        <v/>
      </c>
      <c r="AF4528" s="3" t="str">
        <f t="shared" si="2125"/>
        <v/>
      </c>
      <c r="AG4528" s="3" t="str">
        <f t="shared" si="2126"/>
        <v/>
      </c>
      <c r="AH4528" s="4" t="str">
        <f t="shared" si="2127"/>
        <v/>
      </c>
      <c r="AI4528" s="75" t="str">
        <f t="shared" si="2128"/>
        <v/>
      </c>
      <c r="AJ4528" s="75" t="str">
        <f t="shared" si="2129"/>
        <v/>
      </c>
    </row>
    <row r="4529" spans="1:36">
      <c r="A4529" s="41" t="str">
        <f t="shared" si="2112"/>
        <v/>
      </c>
      <c r="B4529" s="150" t="str">
        <f>IF(ISNUMBER(A4529),INDEX('MetaTrader Import'!$H$13:$J$5893,TRUNC(((A4529-$A$39+1)-1)/3)+1,MOD((A4529-$A$39+1)-1,3)+1),"")</f>
        <v/>
      </c>
      <c r="C4529" s="43" t="str">
        <f t="shared" si="2113"/>
        <v/>
      </c>
      <c r="D4529" s="43" t="str">
        <f t="shared" ca="1" si="2103"/>
        <v/>
      </c>
      <c r="E4529" s="43" t="str">
        <f t="shared" si="2114"/>
        <v/>
      </c>
      <c r="F4529" s="43" t="str">
        <f t="shared" si="2115"/>
        <v/>
      </c>
      <c r="G4529" s="43" t="str">
        <f>IF(A4529&lt;&gt;"",IF(A4529&lt;Data!$G$11*0.25,$C$13/$G$32,IF(A4529&gt;Data!$G$11*0.25,$C$13,$C$13*10)),"")</f>
        <v/>
      </c>
      <c r="H4529" s="43" t="str">
        <f>IF(A4529&lt;&gt;"",IF(Data!$G$9="constant",$C$13,IF(Data!$G$9="squeeze",G4529,F4529)),"")</f>
        <v/>
      </c>
      <c r="I4529" s="38" t="str">
        <f ca="1">IF(ISNUMBER(A4529),NORMINV(RAND(),0,IF(AND(Data!$G$9="squeeze",A4529&lt;Data!$G$11*0.25),$H$32,1)*$C$30*$C$13)*($C$14*$C$12),"")</f>
        <v/>
      </c>
      <c r="J4529" s="42" t="str">
        <f ca="1">IFERROR(IF(Data!$C$6="Real",B4529,I4529+J4528+($C$14*$C$12)*(NORMINV(RAND(),$C$15,CHOOSE($G$13,$C$13,F4529,G4529)))),"")</f>
        <v/>
      </c>
      <c r="K4529" s="88" t="str">
        <f>IF(ISNUMBER(A4529), IF($G$16="fixed",$G$17,MIN(H4529*Data!$C$7*$C$16*0.5,$C$17*Data!$C$7))*$C$12,"")</f>
        <v/>
      </c>
      <c r="L4529" s="42" t="str">
        <f t="shared" ca="1" si="2130"/>
        <v/>
      </c>
      <c r="M4529" s="44" t="str">
        <f t="shared" ca="1" si="2131"/>
        <v/>
      </c>
      <c r="N4529" s="44" t="str">
        <f t="shared" ca="1" si="2132"/>
        <v/>
      </c>
      <c r="O4529" s="108" t="str">
        <f t="shared" si="2116"/>
        <v/>
      </c>
      <c r="P4529" s="102" t="str">
        <f t="shared" si="2117"/>
        <v/>
      </c>
      <c r="Q4529" s="102" t="str">
        <f t="shared" si="2118"/>
        <v/>
      </c>
      <c r="R4529" s="120" t="str">
        <f t="shared" si="2119"/>
        <v/>
      </c>
      <c r="S4529" s="54" t="str">
        <f t="shared" si="2120"/>
        <v/>
      </c>
      <c r="T4529" s="5" t="str">
        <f t="shared" si="2121"/>
        <v/>
      </c>
      <c r="U4529" s="152" t="str">
        <f t="shared" si="2104"/>
        <v/>
      </c>
      <c r="V4529" s="152" t="str">
        <f t="shared" si="2105"/>
        <v/>
      </c>
      <c r="W4529" s="153" t="str">
        <f t="shared" si="2106"/>
        <v/>
      </c>
      <c r="X4529" s="153" t="str">
        <f t="shared" si="2107"/>
        <v/>
      </c>
      <c r="Y4529" s="153" t="str">
        <f t="shared" si="2108"/>
        <v/>
      </c>
      <c r="Z4529" s="153" t="str">
        <f t="shared" si="2109"/>
        <v/>
      </c>
      <c r="AA4529" s="152" t="str">
        <f t="shared" si="2110"/>
        <v/>
      </c>
      <c r="AB4529" s="152" t="str">
        <f t="shared" si="2111"/>
        <v/>
      </c>
      <c r="AC4529" s="154" t="str">
        <f t="shared" si="2122"/>
        <v/>
      </c>
      <c r="AD4529" s="154" t="str">
        <f t="shared" si="2123"/>
        <v/>
      </c>
      <c r="AE4529" s="3" t="str">
        <f t="shared" si="2124"/>
        <v/>
      </c>
      <c r="AF4529" s="3" t="str">
        <f t="shared" si="2125"/>
        <v/>
      </c>
      <c r="AG4529" s="3" t="str">
        <f t="shared" si="2126"/>
        <v/>
      </c>
      <c r="AH4529" s="4" t="str">
        <f t="shared" si="2127"/>
        <v/>
      </c>
      <c r="AI4529" s="75" t="str">
        <f t="shared" si="2128"/>
        <v/>
      </c>
      <c r="AJ4529" s="75" t="str">
        <f t="shared" si="2129"/>
        <v/>
      </c>
    </row>
    <row r="4530" spans="1:36">
      <c r="A4530" s="41" t="str">
        <f t="shared" si="2112"/>
        <v/>
      </c>
      <c r="B4530" s="150" t="str">
        <f>IF(ISNUMBER(A4530),INDEX('MetaTrader Import'!$H$13:$J$5893,TRUNC(((A4530-$A$39+1)-1)/3)+1,MOD((A4530-$A$39+1)-1,3)+1),"")</f>
        <v/>
      </c>
      <c r="C4530" s="43" t="str">
        <f t="shared" si="2113"/>
        <v/>
      </c>
      <c r="D4530" s="43" t="str">
        <f t="shared" ca="1" si="2103"/>
        <v/>
      </c>
      <c r="E4530" s="43" t="str">
        <f t="shared" si="2114"/>
        <v/>
      </c>
      <c r="F4530" s="43" t="str">
        <f t="shared" si="2115"/>
        <v/>
      </c>
      <c r="G4530" s="43" t="str">
        <f>IF(A4530&lt;&gt;"",IF(A4530&lt;Data!$G$11*0.25,$C$13/$G$32,IF(A4530&gt;Data!$G$11*0.25,$C$13,$C$13*10)),"")</f>
        <v/>
      </c>
      <c r="H4530" s="43" t="str">
        <f>IF(A4530&lt;&gt;"",IF(Data!$G$9="constant",$C$13,IF(Data!$G$9="squeeze",G4530,F4530)),"")</f>
        <v/>
      </c>
      <c r="I4530" s="38" t="str">
        <f ca="1">IF(ISNUMBER(A4530),NORMINV(RAND(),0,IF(AND(Data!$G$9="squeeze",A4530&lt;Data!$G$11*0.25),$H$32,1)*$C$30*$C$13)*($C$14*$C$12),"")</f>
        <v/>
      </c>
      <c r="J4530" s="42" t="str">
        <f ca="1">IFERROR(IF(Data!$C$6="Real",B4530,I4530+J4529+($C$14*$C$12)*(NORMINV(RAND(),$C$15,CHOOSE($G$13,$C$13,F4530,G4530)))),"")</f>
        <v/>
      </c>
      <c r="K4530" s="88" t="str">
        <f>IF(ISNUMBER(A4530), IF($G$16="fixed",$G$17,MIN(H4530*Data!$C$7*$C$16*0.5,$C$17*Data!$C$7))*$C$12,"")</f>
        <v/>
      </c>
      <c r="L4530" s="42" t="str">
        <f t="shared" ca="1" si="2130"/>
        <v/>
      </c>
      <c r="M4530" s="44" t="str">
        <f t="shared" ca="1" si="2131"/>
        <v/>
      </c>
      <c r="N4530" s="44" t="str">
        <f t="shared" ca="1" si="2132"/>
        <v/>
      </c>
      <c r="O4530" s="108" t="str">
        <f t="shared" si="2116"/>
        <v/>
      </c>
      <c r="P4530" s="102" t="str">
        <f t="shared" si="2117"/>
        <v/>
      </c>
      <c r="Q4530" s="102" t="str">
        <f t="shared" si="2118"/>
        <v/>
      </c>
      <c r="R4530" s="120" t="str">
        <f t="shared" si="2119"/>
        <v/>
      </c>
      <c r="S4530" s="54" t="str">
        <f t="shared" si="2120"/>
        <v/>
      </c>
      <c r="T4530" s="5" t="str">
        <f t="shared" si="2121"/>
        <v/>
      </c>
      <c r="U4530" s="152" t="str">
        <f t="shared" si="2104"/>
        <v/>
      </c>
      <c r="V4530" s="152" t="str">
        <f t="shared" si="2105"/>
        <v/>
      </c>
      <c r="W4530" s="153" t="str">
        <f t="shared" si="2106"/>
        <v/>
      </c>
      <c r="X4530" s="153" t="str">
        <f t="shared" si="2107"/>
        <v/>
      </c>
      <c r="Y4530" s="153" t="str">
        <f t="shared" si="2108"/>
        <v/>
      </c>
      <c r="Z4530" s="153" t="str">
        <f t="shared" si="2109"/>
        <v/>
      </c>
      <c r="AA4530" s="152" t="str">
        <f t="shared" si="2110"/>
        <v/>
      </c>
      <c r="AB4530" s="152" t="str">
        <f t="shared" si="2111"/>
        <v/>
      </c>
      <c r="AC4530" s="154" t="str">
        <f t="shared" si="2122"/>
        <v/>
      </c>
      <c r="AD4530" s="154" t="str">
        <f t="shared" si="2123"/>
        <v/>
      </c>
      <c r="AE4530" s="3" t="str">
        <f t="shared" si="2124"/>
        <v/>
      </c>
      <c r="AF4530" s="3" t="str">
        <f t="shared" si="2125"/>
        <v/>
      </c>
      <c r="AG4530" s="3" t="str">
        <f t="shared" si="2126"/>
        <v/>
      </c>
      <c r="AH4530" s="4" t="str">
        <f t="shared" si="2127"/>
        <v/>
      </c>
      <c r="AI4530" s="75" t="str">
        <f t="shared" si="2128"/>
        <v/>
      </c>
      <c r="AJ4530" s="75" t="str">
        <f t="shared" si="2129"/>
        <v/>
      </c>
    </row>
    <row r="4531" spans="1:36">
      <c r="A4531" s="41" t="str">
        <f t="shared" si="2112"/>
        <v/>
      </c>
      <c r="B4531" s="150" t="str">
        <f>IF(ISNUMBER(A4531),INDEX('MetaTrader Import'!$H$13:$J$5893,TRUNC(((A4531-$A$39+1)-1)/3)+1,MOD((A4531-$A$39+1)-1,3)+1),"")</f>
        <v/>
      </c>
      <c r="C4531" s="43" t="str">
        <f t="shared" si="2113"/>
        <v/>
      </c>
      <c r="D4531" s="43" t="str">
        <f t="shared" ca="1" si="2103"/>
        <v/>
      </c>
      <c r="E4531" s="43" t="str">
        <f t="shared" si="2114"/>
        <v/>
      </c>
      <c r="F4531" s="43" t="str">
        <f t="shared" si="2115"/>
        <v/>
      </c>
      <c r="G4531" s="43" t="str">
        <f>IF(A4531&lt;&gt;"",IF(A4531&lt;Data!$G$11*0.25,$C$13/$G$32,IF(A4531&gt;Data!$G$11*0.25,$C$13,$C$13*10)),"")</f>
        <v/>
      </c>
      <c r="H4531" s="43" t="str">
        <f>IF(A4531&lt;&gt;"",IF(Data!$G$9="constant",$C$13,IF(Data!$G$9="squeeze",G4531,F4531)),"")</f>
        <v/>
      </c>
      <c r="I4531" s="38" t="str">
        <f ca="1">IF(ISNUMBER(A4531),NORMINV(RAND(),0,IF(AND(Data!$G$9="squeeze",A4531&lt;Data!$G$11*0.25),$H$32,1)*$C$30*$C$13)*($C$14*$C$12),"")</f>
        <v/>
      </c>
      <c r="J4531" s="42" t="str">
        <f ca="1">IFERROR(IF(Data!$C$6="Real",B4531,I4531+J4530+($C$14*$C$12)*(NORMINV(RAND(),$C$15,CHOOSE($G$13,$C$13,F4531,G4531)))),"")</f>
        <v/>
      </c>
      <c r="K4531" s="88" t="str">
        <f>IF(ISNUMBER(A4531), IF($G$16="fixed",$G$17,MIN(H4531*Data!$C$7*$C$16*0.5,$C$17*Data!$C$7))*$C$12,"")</f>
        <v/>
      </c>
      <c r="L4531" s="42" t="str">
        <f t="shared" ca="1" si="2130"/>
        <v/>
      </c>
      <c r="M4531" s="44" t="str">
        <f t="shared" ca="1" si="2131"/>
        <v/>
      </c>
      <c r="N4531" s="44" t="str">
        <f t="shared" ca="1" si="2132"/>
        <v/>
      </c>
      <c r="O4531" s="108" t="str">
        <f t="shared" si="2116"/>
        <v/>
      </c>
      <c r="P4531" s="102" t="str">
        <f t="shared" si="2117"/>
        <v/>
      </c>
      <c r="Q4531" s="102" t="str">
        <f t="shared" si="2118"/>
        <v/>
      </c>
      <c r="R4531" s="120" t="str">
        <f t="shared" si="2119"/>
        <v/>
      </c>
      <c r="S4531" s="54" t="str">
        <f t="shared" si="2120"/>
        <v/>
      </c>
      <c r="T4531" s="5" t="str">
        <f t="shared" si="2121"/>
        <v/>
      </c>
      <c r="U4531" s="152" t="str">
        <f t="shared" si="2104"/>
        <v/>
      </c>
      <c r="V4531" s="152" t="str">
        <f t="shared" si="2105"/>
        <v/>
      </c>
      <c r="W4531" s="153" t="str">
        <f t="shared" si="2106"/>
        <v/>
      </c>
      <c r="X4531" s="153" t="str">
        <f t="shared" si="2107"/>
        <v/>
      </c>
      <c r="Y4531" s="153" t="str">
        <f t="shared" si="2108"/>
        <v/>
      </c>
      <c r="Z4531" s="153" t="str">
        <f t="shared" si="2109"/>
        <v/>
      </c>
      <c r="AA4531" s="152" t="str">
        <f t="shared" si="2110"/>
        <v/>
      </c>
      <c r="AB4531" s="152" t="str">
        <f t="shared" si="2111"/>
        <v/>
      </c>
      <c r="AC4531" s="154" t="str">
        <f t="shared" si="2122"/>
        <v/>
      </c>
      <c r="AD4531" s="154" t="str">
        <f t="shared" si="2123"/>
        <v/>
      </c>
      <c r="AE4531" s="3" t="str">
        <f t="shared" si="2124"/>
        <v/>
      </c>
      <c r="AF4531" s="3" t="str">
        <f t="shared" si="2125"/>
        <v/>
      </c>
      <c r="AG4531" s="3" t="str">
        <f t="shared" si="2126"/>
        <v/>
      </c>
      <c r="AH4531" s="4" t="str">
        <f t="shared" si="2127"/>
        <v/>
      </c>
      <c r="AI4531" s="75" t="str">
        <f t="shared" si="2128"/>
        <v/>
      </c>
      <c r="AJ4531" s="75" t="str">
        <f t="shared" si="2129"/>
        <v/>
      </c>
    </row>
    <row r="4532" spans="1:36">
      <c r="A4532" s="41" t="str">
        <f t="shared" si="2112"/>
        <v/>
      </c>
      <c r="B4532" s="150" t="str">
        <f>IF(ISNUMBER(A4532),INDEX('MetaTrader Import'!$H$13:$J$5893,TRUNC(((A4532-$A$39+1)-1)/3)+1,MOD((A4532-$A$39+1)-1,3)+1),"")</f>
        <v/>
      </c>
      <c r="C4532" s="43" t="str">
        <f t="shared" si="2113"/>
        <v/>
      </c>
      <c r="D4532" s="43" t="str">
        <f t="shared" ca="1" si="2103"/>
        <v/>
      </c>
      <c r="E4532" s="43" t="str">
        <f t="shared" si="2114"/>
        <v/>
      </c>
      <c r="F4532" s="43" t="str">
        <f t="shared" si="2115"/>
        <v/>
      </c>
      <c r="G4532" s="43" t="str">
        <f>IF(A4532&lt;&gt;"",IF(A4532&lt;Data!$G$11*0.25,$C$13/$G$32,IF(A4532&gt;Data!$G$11*0.25,$C$13,$C$13*10)),"")</f>
        <v/>
      </c>
      <c r="H4532" s="43" t="str">
        <f>IF(A4532&lt;&gt;"",IF(Data!$G$9="constant",$C$13,IF(Data!$G$9="squeeze",G4532,F4532)),"")</f>
        <v/>
      </c>
      <c r="I4532" s="38" t="str">
        <f ca="1">IF(ISNUMBER(A4532),NORMINV(RAND(),0,IF(AND(Data!$G$9="squeeze",A4532&lt;Data!$G$11*0.25),$H$32,1)*$C$30*$C$13)*($C$14*$C$12),"")</f>
        <v/>
      </c>
      <c r="J4532" s="42" t="str">
        <f ca="1">IFERROR(IF(Data!$C$6="Real",B4532,I4532+J4531+($C$14*$C$12)*(NORMINV(RAND(),$C$15,CHOOSE($G$13,$C$13,F4532,G4532)))),"")</f>
        <v/>
      </c>
      <c r="K4532" s="88" t="str">
        <f>IF(ISNUMBER(A4532), IF($G$16="fixed",$G$17,MIN(H4532*Data!$C$7*$C$16*0.5,$C$17*Data!$C$7))*$C$12,"")</f>
        <v/>
      </c>
      <c r="L4532" s="42" t="str">
        <f t="shared" ca="1" si="2130"/>
        <v/>
      </c>
      <c r="M4532" s="44" t="str">
        <f t="shared" ca="1" si="2131"/>
        <v/>
      </c>
      <c r="N4532" s="44" t="str">
        <f t="shared" ca="1" si="2132"/>
        <v/>
      </c>
      <c r="O4532" s="108" t="str">
        <f t="shared" si="2116"/>
        <v/>
      </c>
      <c r="P4532" s="102" t="str">
        <f t="shared" si="2117"/>
        <v/>
      </c>
      <c r="Q4532" s="102" t="str">
        <f t="shared" si="2118"/>
        <v/>
      </c>
      <c r="R4532" s="120" t="str">
        <f t="shared" si="2119"/>
        <v/>
      </c>
      <c r="S4532" s="54" t="str">
        <f t="shared" si="2120"/>
        <v/>
      </c>
      <c r="T4532" s="5" t="str">
        <f t="shared" si="2121"/>
        <v/>
      </c>
      <c r="U4532" s="152" t="str">
        <f t="shared" si="2104"/>
        <v/>
      </c>
      <c r="V4532" s="152" t="str">
        <f t="shared" si="2105"/>
        <v/>
      </c>
      <c r="W4532" s="153" t="str">
        <f t="shared" si="2106"/>
        <v/>
      </c>
      <c r="X4532" s="153" t="str">
        <f t="shared" si="2107"/>
        <v/>
      </c>
      <c r="Y4532" s="153" t="str">
        <f t="shared" si="2108"/>
        <v/>
      </c>
      <c r="Z4532" s="153" t="str">
        <f t="shared" si="2109"/>
        <v/>
      </c>
      <c r="AA4532" s="152" t="str">
        <f t="shared" si="2110"/>
        <v/>
      </c>
      <c r="AB4532" s="152" t="str">
        <f t="shared" si="2111"/>
        <v/>
      </c>
      <c r="AC4532" s="154" t="str">
        <f t="shared" si="2122"/>
        <v/>
      </c>
      <c r="AD4532" s="154" t="str">
        <f t="shared" si="2123"/>
        <v/>
      </c>
      <c r="AE4532" s="3" t="str">
        <f t="shared" si="2124"/>
        <v/>
      </c>
      <c r="AF4532" s="3" t="str">
        <f t="shared" si="2125"/>
        <v/>
      </c>
      <c r="AG4532" s="3" t="str">
        <f t="shared" si="2126"/>
        <v/>
      </c>
      <c r="AH4532" s="4" t="str">
        <f t="shared" si="2127"/>
        <v/>
      </c>
      <c r="AI4532" s="75" t="str">
        <f t="shared" si="2128"/>
        <v/>
      </c>
      <c r="AJ4532" s="75" t="str">
        <f t="shared" si="2129"/>
        <v/>
      </c>
    </row>
    <row r="4533" spans="1:36">
      <c r="A4533" s="41" t="str">
        <f t="shared" si="2112"/>
        <v/>
      </c>
      <c r="B4533" s="150" t="str">
        <f>IF(ISNUMBER(A4533),INDEX('MetaTrader Import'!$H$13:$J$5893,TRUNC(((A4533-$A$39+1)-1)/3)+1,MOD((A4533-$A$39+1)-1,3)+1),"")</f>
        <v/>
      </c>
      <c r="C4533" s="43" t="str">
        <f t="shared" si="2113"/>
        <v/>
      </c>
      <c r="D4533" s="43" t="str">
        <f t="shared" ca="1" si="2103"/>
        <v/>
      </c>
      <c r="E4533" s="43" t="str">
        <f t="shared" si="2114"/>
        <v/>
      </c>
      <c r="F4533" s="43" t="str">
        <f t="shared" si="2115"/>
        <v/>
      </c>
      <c r="G4533" s="43" t="str">
        <f>IF(A4533&lt;&gt;"",IF(A4533&lt;Data!$G$11*0.25,$C$13/$G$32,IF(A4533&gt;Data!$G$11*0.25,$C$13,$C$13*10)),"")</f>
        <v/>
      </c>
      <c r="H4533" s="43" t="str">
        <f>IF(A4533&lt;&gt;"",IF(Data!$G$9="constant",$C$13,IF(Data!$G$9="squeeze",G4533,F4533)),"")</f>
        <v/>
      </c>
      <c r="I4533" s="38" t="str">
        <f ca="1">IF(ISNUMBER(A4533),NORMINV(RAND(),0,IF(AND(Data!$G$9="squeeze",A4533&lt;Data!$G$11*0.25),$H$32,1)*$C$30*$C$13)*($C$14*$C$12),"")</f>
        <v/>
      </c>
      <c r="J4533" s="42" t="str">
        <f ca="1">IFERROR(IF(Data!$C$6="Real",B4533,I4533+J4532+($C$14*$C$12)*(NORMINV(RAND(),$C$15,CHOOSE($G$13,$C$13,F4533,G4533)))),"")</f>
        <v/>
      </c>
      <c r="K4533" s="88" t="str">
        <f>IF(ISNUMBER(A4533), IF($G$16="fixed",$G$17,MIN(H4533*Data!$C$7*$C$16*0.5,$C$17*Data!$C$7))*$C$12,"")</f>
        <v/>
      </c>
      <c r="L4533" s="42" t="str">
        <f t="shared" ca="1" si="2130"/>
        <v/>
      </c>
      <c r="M4533" s="44" t="str">
        <f t="shared" ca="1" si="2131"/>
        <v/>
      </c>
      <c r="N4533" s="44" t="str">
        <f t="shared" ca="1" si="2132"/>
        <v/>
      </c>
      <c r="O4533" s="108" t="str">
        <f t="shared" si="2116"/>
        <v/>
      </c>
      <c r="P4533" s="102" t="str">
        <f t="shared" si="2117"/>
        <v/>
      </c>
      <c r="Q4533" s="102" t="str">
        <f t="shared" si="2118"/>
        <v/>
      </c>
      <c r="R4533" s="120" t="str">
        <f t="shared" si="2119"/>
        <v/>
      </c>
      <c r="S4533" s="54" t="str">
        <f t="shared" si="2120"/>
        <v/>
      </c>
      <c r="T4533" s="5" t="str">
        <f t="shared" si="2121"/>
        <v/>
      </c>
      <c r="U4533" s="152" t="str">
        <f t="shared" si="2104"/>
        <v/>
      </c>
      <c r="V4533" s="152" t="str">
        <f t="shared" si="2105"/>
        <v/>
      </c>
      <c r="W4533" s="153" t="str">
        <f t="shared" si="2106"/>
        <v/>
      </c>
      <c r="X4533" s="153" t="str">
        <f t="shared" si="2107"/>
        <v/>
      </c>
      <c r="Y4533" s="153" t="str">
        <f t="shared" si="2108"/>
        <v/>
      </c>
      <c r="Z4533" s="153" t="str">
        <f t="shared" si="2109"/>
        <v/>
      </c>
      <c r="AA4533" s="152" t="str">
        <f t="shared" si="2110"/>
        <v/>
      </c>
      <c r="AB4533" s="152" t="str">
        <f t="shared" si="2111"/>
        <v/>
      </c>
      <c r="AC4533" s="154" t="str">
        <f t="shared" si="2122"/>
        <v/>
      </c>
      <c r="AD4533" s="154" t="str">
        <f t="shared" si="2123"/>
        <v/>
      </c>
      <c r="AE4533" s="3" t="str">
        <f t="shared" si="2124"/>
        <v/>
      </c>
      <c r="AF4533" s="3" t="str">
        <f t="shared" si="2125"/>
        <v/>
      </c>
      <c r="AG4533" s="3" t="str">
        <f t="shared" si="2126"/>
        <v/>
      </c>
      <c r="AH4533" s="4" t="str">
        <f t="shared" si="2127"/>
        <v/>
      </c>
      <c r="AI4533" s="75" t="str">
        <f t="shared" si="2128"/>
        <v/>
      </c>
      <c r="AJ4533" s="75" t="str">
        <f t="shared" si="2129"/>
        <v/>
      </c>
    </row>
    <row r="4534" spans="1:36">
      <c r="A4534" s="41" t="str">
        <f t="shared" si="2112"/>
        <v/>
      </c>
      <c r="B4534" s="150" t="str">
        <f>IF(ISNUMBER(A4534),INDEX('MetaTrader Import'!$H$13:$J$5893,TRUNC(((A4534-$A$39+1)-1)/3)+1,MOD((A4534-$A$39+1)-1,3)+1),"")</f>
        <v/>
      </c>
      <c r="C4534" s="43" t="str">
        <f t="shared" si="2113"/>
        <v/>
      </c>
      <c r="D4534" s="43" t="str">
        <f t="shared" ca="1" si="2103"/>
        <v/>
      </c>
      <c r="E4534" s="43" t="str">
        <f t="shared" si="2114"/>
        <v/>
      </c>
      <c r="F4534" s="43" t="str">
        <f t="shared" si="2115"/>
        <v/>
      </c>
      <c r="G4534" s="43" t="str">
        <f>IF(A4534&lt;&gt;"",IF(A4534&lt;Data!$G$11*0.25,$C$13/$G$32,IF(A4534&gt;Data!$G$11*0.25,$C$13,$C$13*10)),"")</f>
        <v/>
      </c>
      <c r="H4534" s="43" t="str">
        <f>IF(A4534&lt;&gt;"",IF(Data!$G$9="constant",$C$13,IF(Data!$G$9="squeeze",G4534,F4534)),"")</f>
        <v/>
      </c>
      <c r="I4534" s="38" t="str">
        <f ca="1">IF(ISNUMBER(A4534),NORMINV(RAND(),0,IF(AND(Data!$G$9="squeeze",A4534&lt;Data!$G$11*0.25),$H$32,1)*$C$30*$C$13)*($C$14*$C$12),"")</f>
        <v/>
      </c>
      <c r="J4534" s="42" t="str">
        <f ca="1">IFERROR(IF(Data!$C$6="Real",B4534,I4534+J4533+($C$14*$C$12)*(NORMINV(RAND(),$C$15,CHOOSE($G$13,$C$13,F4534,G4534)))),"")</f>
        <v/>
      </c>
      <c r="K4534" s="88" t="str">
        <f>IF(ISNUMBER(A4534), IF($G$16="fixed",$G$17,MIN(H4534*Data!$C$7*$C$16*0.5,$C$17*Data!$C$7))*$C$12,"")</f>
        <v/>
      </c>
      <c r="L4534" s="42" t="str">
        <f t="shared" ca="1" si="2130"/>
        <v/>
      </c>
      <c r="M4534" s="44" t="str">
        <f t="shared" ca="1" si="2131"/>
        <v/>
      </c>
      <c r="N4534" s="44" t="str">
        <f t="shared" ca="1" si="2132"/>
        <v/>
      </c>
      <c r="O4534" s="108" t="str">
        <f t="shared" si="2116"/>
        <v/>
      </c>
      <c r="P4534" s="102" t="str">
        <f t="shared" si="2117"/>
        <v/>
      </c>
      <c r="Q4534" s="102" t="str">
        <f t="shared" si="2118"/>
        <v/>
      </c>
      <c r="R4534" s="120" t="str">
        <f t="shared" si="2119"/>
        <v/>
      </c>
      <c r="S4534" s="54" t="str">
        <f t="shared" si="2120"/>
        <v/>
      </c>
      <c r="T4534" s="5" t="str">
        <f t="shared" si="2121"/>
        <v/>
      </c>
      <c r="U4534" s="152" t="str">
        <f t="shared" si="2104"/>
        <v/>
      </c>
      <c r="V4534" s="152" t="str">
        <f t="shared" si="2105"/>
        <v/>
      </c>
      <c r="W4534" s="153" t="str">
        <f t="shared" si="2106"/>
        <v/>
      </c>
      <c r="X4534" s="153" t="str">
        <f t="shared" si="2107"/>
        <v/>
      </c>
      <c r="Y4534" s="153" t="str">
        <f t="shared" si="2108"/>
        <v/>
      </c>
      <c r="Z4534" s="153" t="str">
        <f t="shared" si="2109"/>
        <v/>
      </c>
      <c r="AA4534" s="152" t="str">
        <f t="shared" si="2110"/>
        <v/>
      </c>
      <c r="AB4534" s="152" t="str">
        <f t="shared" si="2111"/>
        <v/>
      </c>
      <c r="AC4534" s="154" t="str">
        <f t="shared" si="2122"/>
        <v/>
      </c>
      <c r="AD4534" s="154" t="str">
        <f t="shared" si="2123"/>
        <v/>
      </c>
      <c r="AE4534" s="3" t="str">
        <f t="shared" si="2124"/>
        <v/>
      </c>
      <c r="AF4534" s="3" t="str">
        <f t="shared" si="2125"/>
        <v/>
      </c>
      <c r="AG4534" s="3" t="str">
        <f t="shared" si="2126"/>
        <v/>
      </c>
      <c r="AH4534" s="4" t="str">
        <f t="shared" si="2127"/>
        <v/>
      </c>
      <c r="AI4534" s="75" t="str">
        <f t="shared" si="2128"/>
        <v/>
      </c>
      <c r="AJ4534" s="75" t="str">
        <f t="shared" si="2129"/>
        <v/>
      </c>
    </row>
    <row r="4535" spans="1:36">
      <c r="A4535" s="41" t="str">
        <f t="shared" si="2112"/>
        <v/>
      </c>
      <c r="B4535" s="150" t="str">
        <f>IF(ISNUMBER(A4535),INDEX('MetaTrader Import'!$H$13:$J$5893,TRUNC(((A4535-$A$39+1)-1)/3)+1,MOD((A4535-$A$39+1)-1,3)+1),"")</f>
        <v/>
      </c>
      <c r="C4535" s="43" t="str">
        <f t="shared" si="2113"/>
        <v/>
      </c>
      <c r="D4535" s="43" t="str">
        <f t="shared" ca="1" si="2103"/>
        <v/>
      </c>
      <c r="E4535" s="43" t="str">
        <f t="shared" si="2114"/>
        <v/>
      </c>
      <c r="F4535" s="43" t="str">
        <f t="shared" si="2115"/>
        <v/>
      </c>
      <c r="G4535" s="43" t="str">
        <f>IF(A4535&lt;&gt;"",IF(A4535&lt;Data!$G$11*0.25,$C$13/$G$32,IF(A4535&gt;Data!$G$11*0.25,$C$13,$C$13*10)),"")</f>
        <v/>
      </c>
      <c r="H4535" s="43" t="str">
        <f>IF(A4535&lt;&gt;"",IF(Data!$G$9="constant",$C$13,IF(Data!$G$9="squeeze",G4535,F4535)),"")</f>
        <v/>
      </c>
      <c r="I4535" s="38" t="str">
        <f ca="1">IF(ISNUMBER(A4535),NORMINV(RAND(),0,IF(AND(Data!$G$9="squeeze",A4535&lt;Data!$G$11*0.25),$H$32,1)*$C$30*$C$13)*($C$14*$C$12),"")</f>
        <v/>
      </c>
      <c r="J4535" s="42" t="str">
        <f ca="1">IFERROR(IF(Data!$C$6="Real",B4535,I4535+J4534+($C$14*$C$12)*(NORMINV(RAND(),$C$15,CHOOSE($G$13,$C$13,F4535,G4535)))),"")</f>
        <v/>
      </c>
      <c r="K4535" s="88" t="str">
        <f>IF(ISNUMBER(A4535), IF($G$16="fixed",$G$17,MIN(H4535*Data!$C$7*$C$16*0.5,$C$17*Data!$C$7))*$C$12,"")</f>
        <v/>
      </c>
      <c r="L4535" s="42" t="str">
        <f t="shared" ca="1" si="2130"/>
        <v/>
      </c>
      <c r="M4535" s="44" t="str">
        <f t="shared" ca="1" si="2131"/>
        <v/>
      </c>
      <c r="N4535" s="44" t="str">
        <f t="shared" ca="1" si="2132"/>
        <v/>
      </c>
      <c r="O4535" s="108" t="str">
        <f t="shared" si="2116"/>
        <v/>
      </c>
      <c r="P4535" s="102" t="str">
        <f t="shared" si="2117"/>
        <v/>
      </c>
      <c r="Q4535" s="102" t="str">
        <f t="shared" si="2118"/>
        <v/>
      </c>
      <c r="R4535" s="120" t="str">
        <f t="shared" si="2119"/>
        <v/>
      </c>
      <c r="S4535" s="54" t="str">
        <f t="shared" si="2120"/>
        <v/>
      </c>
      <c r="T4535" s="5" t="str">
        <f t="shared" si="2121"/>
        <v/>
      </c>
      <c r="U4535" s="152" t="str">
        <f t="shared" si="2104"/>
        <v/>
      </c>
      <c r="V4535" s="152" t="str">
        <f t="shared" si="2105"/>
        <v/>
      </c>
      <c r="W4535" s="153" t="str">
        <f t="shared" si="2106"/>
        <v/>
      </c>
      <c r="X4535" s="153" t="str">
        <f t="shared" si="2107"/>
        <v/>
      </c>
      <c r="Y4535" s="153" t="str">
        <f t="shared" si="2108"/>
        <v/>
      </c>
      <c r="Z4535" s="153" t="str">
        <f t="shared" si="2109"/>
        <v/>
      </c>
      <c r="AA4535" s="152" t="str">
        <f t="shared" si="2110"/>
        <v/>
      </c>
      <c r="AB4535" s="152" t="str">
        <f t="shared" si="2111"/>
        <v/>
      </c>
      <c r="AC4535" s="154" t="str">
        <f t="shared" si="2122"/>
        <v/>
      </c>
      <c r="AD4535" s="154" t="str">
        <f t="shared" si="2123"/>
        <v/>
      </c>
      <c r="AE4535" s="3" t="str">
        <f t="shared" si="2124"/>
        <v/>
      </c>
      <c r="AF4535" s="3" t="str">
        <f t="shared" si="2125"/>
        <v/>
      </c>
      <c r="AG4535" s="3" t="str">
        <f t="shared" si="2126"/>
        <v/>
      </c>
      <c r="AH4535" s="4" t="str">
        <f t="shared" si="2127"/>
        <v/>
      </c>
      <c r="AI4535" s="75" t="str">
        <f t="shared" si="2128"/>
        <v/>
      </c>
      <c r="AJ4535" s="75" t="str">
        <f t="shared" si="2129"/>
        <v/>
      </c>
    </row>
    <row r="4536" spans="1:36">
      <c r="A4536" s="41" t="str">
        <f t="shared" si="2112"/>
        <v/>
      </c>
      <c r="B4536" s="150" t="str">
        <f>IF(ISNUMBER(A4536),INDEX('MetaTrader Import'!$H$13:$J$5893,TRUNC(((A4536-$A$39+1)-1)/3)+1,MOD((A4536-$A$39+1)-1,3)+1),"")</f>
        <v/>
      </c>
      <c r="C4536" s="43" t="str">
        <f t="shared" si="2113"/>
        <v/>
      </c>
      <c r="D4536" s="43" t="str">
        <f t="shared" ca="1" si="2103"/>
        <v/>
      </c>
      <c r="E4536" s="43" t="str">
        <f t="shared" si="2114"/>
        <v/>
      </c>
      <c r="F4536" s="43" t="str">
        <f t="shared" si="2115"/>
        <v/>
      </c>
      <c r="G4536" s="43" t="str">
        <f>IF(A4536&lt;&gt;"",IF(A4536&lt;Data!$G$11*0.25,$C$13/$G$32,IF(A4536&gt;Data!$G$11*0.25,$C$13,$C$13*10)),"")</f>
        <v/>
      </c>
      <c r="H4536" s="43" t="str">
        <f>IF(A4536&lt;&gt;"",IF(Data!$G$9="constant",$C$13,IF(Data!$G$9="squeeze",G4536,F4536)),"")</f>
        <v/>
      </c>
      <c r="I4536" s="38" t="str">
        <f ca="1">IF(ISNUMBER(A4536),NORMINV(RAND(),0,IF(AND(Data!$G$9="squeeze",A4536&lt;Data!$G$11*0.25),$H$32,1)*$C$30*$C$13)*($C$14*$C$12),"")</f>
        <v/>
      </c>
      <c r="J4536" s="42" t="str">
        <f ca="1">IFERROR(IF(Data!$C$6="Real",B4536,I4536+J4535+($C$14*$C$12)*(NORMINV(RAND(),$C$15,CHOOSE($G$13,$C$13,F4536,G4536)))),"")</f>
        <v/>
      </c>
      <c r="K4536" s="88" t="str">
        <f>IF(ISNUMBER(A4536), IF($G$16="fixed",$G$17,MIN(H4536*Data!$C$7*$C$16*0.5,$C$17*Data!$C$7))*$C$12,"")</f>
        <v/>
      </c>
      <c r="L4536" s="42" t="str">
        <f t="shared" ca="1" si="2130"/>
        <v/>
      </c>
      <c r="M4536" s="44" t="str">
        <f t="shared" ca="1" si="2131"/>
        <v/>
      </c>
      <c r="N4536" s="44" t="str">
        <f t="shared" ca="1" si="2132"/>
        <v/>
      </c>
      <c r="O4536" s="108" t="str">
        <f t="shared" si="2116"/>
        <v/>
      </c>
      <c r="P4536" s="102" t="str">
        <f t="shared" si="2117"/>
        <v/>
      </c>
      <c r="Q4536" s="102" t="str">
        <f t="shared" si="2118"/>
        <v/>
      </c>
      <c r="R4536" s="120" t="str">
        <f t="shared" si="2119"/>
        <v/>
      </c>
      <c r="S4536" s="54" t="str">
        <f t="shared" si="2120"/>
        <v/>
      </c>
      <c r="T4536" s="5" t="str">
        <f t="shared" si="2121"/>
        <v/>
      </c>
      <c r="U4536" s="152" t="str">
        <f t="shared" si="2104"/>
        <v/>
      </c>
      <c r="V4536" s="152" t="str">
        <f t="shared" si="2105"/>
        <v/>
      </c>
      <c r="W4536" s="153" t="str">
        <f t="shared" si="2106"/>
        <v/>
      </c>
      <c r="X4536" s="153" t="str">
        <f t="shared" si="2107"/>
        <v/>
      </c>
      <c r="Y4536" s="153" t="str">
        <f t="shared" si="2108"/>
        <v/>
      </c>
      <c r="Z4536" s="153" t="str">
        <f t="shared" si="2109"/>
        <v/>
      </c>
      <c r="AA4536" s="152" t="str">
        <f t="shared" si="2110"/>
        <v/>
      </c>
      <c r="AB4536" s="152" t="str">
        <f t="shared" si="2111"/>
        <v/>
      </c>
      <c r="AC4536" s="154" t="str">
        <f t="shared" si="2122"/>
        <v/>
      </c>
      <c r="AD4536" s="154" t="str">
        <f t="shared" si="2123"/>
        <v/>
      </c>
      <c r="AE4536" s="3" t="str">
        <f t="shared" si="2124"/>
        <v/>
      </c>
      <c r="AF4536" s="3" t="str">
        <f t="shared" si="2125"/>
        <v/>
      </c>
      <c r="AG4536" s="3" t="str">
        <f t="shared" si="2126"/>
        <v/>
      </c>
      <c r="AH4536" s="4" t="str">
        <f t="shared" si="2127"/>
        <v/>
      </c>
      <c r="AI4536" s="75" t="str">
        <f t="shared" si="2128"/>
        <v/>
      </c>
      <c r="AJ4536" s="75" t="str">
        <f t="shared" si="2129"/>
        <v/>
      </c>
    </row>
    <row r="4537" spans="1:36">
      <c r="A4537" s="41" t="str">
        <f t="shared" si="2112"/>
        <v/>
      </c>
      <c r="B4537" s="150" t="str">
        <f>IF(ISNUMBER(A4537),INDEX('MetaTrader Import'!$H$13:$J$5893,TRUNC(((A4537-$A$39+1)-1)/3)+1,MOD((A4537-$A$39+1)-1,3)+1),"")</f>
        <v/>
      </c>
      <c r="C4537" s="43" t="str">
        <f t="shared" si="2113"/>
        <v/>
      </c>
      <c r="D4537" s="43" t="str">
        <f t="shared" ca="1" si="2103"/>
        <v/>
      </c>
      <c r="E4537" s="43" t="str">
        <f t="shared" si="2114"/>
        <v/>
      </c>
      <c r="F4537" s="43" t="str">
        <f t="shared" si="2115"/>
        <v/>
      </c>
      <c r="G4537" s="43" t="str">
        <f>IF(A4537&lt;&gt;"",IF(A4537&lt;Data!$G$11*0.25,$C$13/$G$32,IF(A4537&gt;Data!$G$11*0.25,$C$13,$C$13*10)),"")</f>
        <v/>
      </c>
      <c r="H4537" s="43" t="str">
        <f>IF(A4537&lt;&gt;"",IF(Data!$G$9="constant",$C$13,IF(Data!$G$9="squeeze",G4537,F4537)),"")</f>
        <v/>
      </c>
      <c r="I4537" s="38" t="str">
        <f ca="1">IF(ISNUMBER(A4537),NORMINV(RAND(),0,IF(AND(Data!$G$9="squeeze",A4537&lt;Data!$G$11*0.25),$H$32,1)*$C$30*$C$13)*($C$14*$C$12),"")</f>
        <v/>
      </c>
      <c r="J4537" s="42" t="str">
        <f ca="1">IFERROR(IF(Data!$C$6="Real",B4537,I4537+J4536+($C$14*$C$12)*(NORMINV(RAND(),$C$15,CHOOSE($G$13,$C$13,F4537,G4537)))),"")</f>
        <v/>
      </c>
      <c r="K4537" s="88" t="str">
        <f>IF(ISNUMBER(A4537), IF($G$16="fixed",$G$17,MIN(H4537*Data!$C$7*$C$16*0.5,$C$17*Data!$C$7))*$C$12,"")</f>
        <v/>
      </c>
      <c r="L4537" s="42" t="str">
        <f t="shared" ca="1" si="2130"/>
        <v/>
      </c>
      <c r="M4537" s="44" t="str">
        <f t="shared" ca="1" si="2131"/>
        <v/>
      </c>
      <c r="N4537" s="44" t="str">
        <f t="shared" ca="1" si="2132"/>
        <v/>
      </c>
      <c r="O4537" s="108" t="str">
        <f t="shared" si="2116"/>
        <v/>
      </c>
      <c r="P4537" s="102" t="str">
        <f t="shared" si="2117"/>
        <v/>
      </c>
      <c r="Q4537" s="102" t="str">
        <f t="shared" si="2118"/>
        <v/>
      </c>
      <c r="R4537" s="120" t="str">
        <f t="shared" si="2119"/>
        <v/>
      </c>
      <c r="S4537" s="54" t="str">
        <f t="shared" si="2120"/>
        <v/>
      </c>
      <c r="T4537" s="5" t="str">
        <f t="shared" si="2121"/>
        <v/>
      </c>
      <c r="U4537" s="152" t="str">
        <f t="shared" si="2104"/>
        <v/>
      </c>
      <c r="V4537" s="152" t="str">
        <f t="shared" si="2105"/>
        <v/>
      </c>
      <c r="W4537" s="153" t="str">
        <f t="shared" si="2106"/>
        <v/>
      </c>
      <c r="X4537" s="153" t="str">
        <f t="shared" si="2107"/>
        <v/>
      </c>
      <c r="Y4537" s="153" t="str">
        <f t="shared" si="2108"/>
        <v/>
      </c>
      <c r="Z4537" s="153" t="str">
        <f t="shared" si="2109"/>
        <v/>
      </c>
      <c r="AA4537" s="152" t="str">
        <f t="shared" si="2110"/>
        <v/>
      </c>
      <c r="AB4537" s="152" t="str">
        <f t="shared" si="2111"/>
        <v/>
      </c>
      <c r="AC4537" s="154" t="str">
        <f t="shared" si="2122"/>
        <v/>
      </c>
      <c r="AD4537" s="154" t="str">
        <f t="shared" si="2123"/>
        <v/>
      </c>
      <c r="AE4537" s="3" t="str">
        <f t="shared" si="2124"/>
        <v/>
      </c>
      <c r="AF4537" s="3" t="str">
        <f t="shared" si="2125"/>
        <v/>
      </c>
      <c r="AG4537" s="3" t="str">
        <f t="shared" si="2126"/>
        <v/>
      </c>
      <c r="AH4537" s="4" t="str">
        <f t="shared" si="2127"/>
        <v/>
      </c>
      <c r="AI4537" s="75" t="str">
        <f t="shared" si="2128"/>
        <v/>
      </c>
      <c r="AJ4537" s="75" t="str">
        <f t="shared" si="2129"/>
        <v/>
      </c>
    </row>
    <row r="4538" spans="1:36">
      <c r="A4538" s="41" t="str">
        <f t="shared" si="2112"/>
        <v/>
      </c>
      <c r="B4538" s="150" t="str">
        <f>IF(ISNUMBER(A4538),INDEX('MetaTrader Import'!$H$13:$J$5893,TRUNC(((A4538-$A$39+1)-1)/3)+1,MOD((A4538-$A$39+1)-1,3)+1),"")</f>
        <v/>
      </c>
      <c r="C4538" s="43" t="str">
        <f t="shared" si="2113"/>
        <v/>
      </c>
      <c r="D4538" s="43" t="str">
        <f t="shared" ca="1" si="2103"/>
        <v/>
      </c>
      <c r="E4538" s="43" t="str">
        <f t="shared" si="2114"/>
        <v/>
      </c>
      <c r="F4538" s="43" t="str">
        <f t="shared" si="2115"/>
        <v/>
      </c>
      <c r="G4538" s="43" t="str">
        <f>IF(A4538&lt;&gt;"",IF(A4538&lt;Data!$G$11*0.25,$C$13/$G$32,IF(A4538&gt;Data!$G$11*0.25,$C$13,$C$13*10)),"")</f>
        <v/>
      </c>
      <c r="H4538" s="43" t="str">
        <f>IF(A4538&lt;&gt;"",IF(Data!$G$9="constant",$C$13,IF(Data!$G$9="squeeze",G4538,F4538)),"")</f>
        <v/>
      </c>
      <c r="I4538" s="38" t="str">
        <f ca="1">IF(ISNUMBER(A4538),NORMINV(RAND(),0,IF(AND(Data!$G$9="squeeze",A4538&lt;Data!$G$11*0.25),$H$32,1)*$C$30*$C$13)*($C$14*$C$12),"")</f>
        <v/>
      </c>
      <c r="J4538" s="42" t="str">
        <f ca="1">IFERROR(IF(Data!$C$6="Real",B4538,I4538+J4537+($C$14*$C$12)*(NORMINV(RAND(),$C$15,CHOOSE($G$13,$C$13,F4538,G4538)))),"")</f>
        <v/>
      </c>
      <c r="K4538" s="88" t="str">
        <f>IF(ISNUMBER(A4538), IF($G$16="fixed",$G$17,MIN(H4538*Data!$C$7*$C$16*0.5,$C$17*Data!$C$7))*$C$12,"")</f>
        <v/>
      </c>
      <c r="L4538" s="42" t="str">
        <f t="shared" ca="1" si="2130"/>
        <v/>
      </c>
      <c r="M4538" s="44" t="str">
        <f t="shared" ca="1" si="2131"/>
        <v/>
      </c>
      <c r="N4538" s="44" t="str">
        <f t="shared" ca="1" si="2132"/>
        <v/>
      </c>
      <c r="O4538" s="108" t="str">
        <f t="shared" si="2116"/>
        <v/>
      </c>
      <c r="P4538" s="102" t="str">
        <f t="shared" si="2117"/>
        <v/>
      </c>
      <c r="Q4538" s="102" t="str">
        <f t="shared" si="2118"/>
        <v/>
      </c>
      <c r="R4538" s="120" t="str">
        <f t="shared" si="2119"/>
        <v/>
      </c>
      <c r="S4538" s="54" t="str">
        <f t="shared" si="2120"/>
        <v/>
      </c>
      <c r="T4538" s="5" t="str">
        <f t="shared" si="2121"/>
        <v/>
      </c>
      <c r="U4538" s="152" t="str">
        <f t="shared" si="2104"/>
        <v/>
      </c>
      <c r="V4538" s="152" t="str">
        <f t="shared" si="2105"/>
        <v/>
      </c>
      <c r="W4538" s="153" t="str">
        <f t="shared" si="2106"/>
        <v/>
      </c>
      <c r="X4538" s="153" t="str">
        <f t="shared" si="2107"/>
        <v/>
      </c>
      <c r="Y4538" s="153" t="str">
        <f t="shared" si="2108"/>
        <v/>
      </c>
      <c r="Z4538" s="153" t="str">
        <f t="shared" si="2109"/>
        <v/>
      </c>
      <c r="AA4538" s="152" t="str">
        <f t="shared" si="2110"/>
        <v/>
      </c>
      <c r="AB4538" s="152" t="str">
        <f t="shared" si="2111"/>
        <v/>
      </c>
      <c r="AC4538" s="154" t="str">
        <f t="shared" si="2122"/>
        <v/>
      </c>
      <c r="AD4538" s="154" t="str">
        <f t="shared" si="2123"/>
        <v/>
      </c>
      <c r="AE4538" s="3" t="str">
        <f t="shared" si="2124"/>
        <v/>
      </c>
      <c r="AF4538" s="3" t="str">
        <f t="shared" si="2125"/>
        <v/>
      </c>
      <c r="AG4538" s="3" t="str">
        <f t="shared" si="2126"/>
        <v/>
      </c>
      <c r="AH4538" s="4" t="str">
        <f t="shared" si="2127"/>
        <v/>
      </c>
      <c r="AI4538" s="75" t="str">
        <f t="shared" si="2128"/>
        <v/>
      </c>
      <c r="AJ4538" s="75" t="str">
        <f t="shared" si="2129"/>
        <v/>
      </c>
    </row>
    <row r="4539" spans="1:36">
      <c r="A4539" s="41" t="str">
        <f t="shared" si="2112"/>
        <v/>
      </c>
      <c r="B4539" s="150" t="str">
        <f>IF(ISNUMBER(A4539),INDEX('MetaTrader Import'!$H$13:$J$5893,TRUNC(((A4539-$A$39+1)-1)/3)+1,MOD((A4539-$A$39+1)-1,3)+1),"")</f>
        <v/>
      </c>
      <c r="C4539" s="43" t="str">
        <f t="shared" si="2113"/>
        <v/>
      </c>
      <c r="D4539" s="43" t="str">
        <f t="shared" ca="1" si="2103"/>
        <v/>
      </c>
      <c r="E4539" s="43" t="str">
        <f t="shared" si="2114"/>
        <v/>
      </c>
      <c r="F4539" s="43" t="str">
        <f t="shared" si="2115"/>
        <v/>
      </c>
      <c r="G4539" s="43" t="str">
        <f>IF(A4539&lt;&gt;"",IF(A4539&lt;Data!$G$11*0.25,$C$13/$G$32,IF(A4539&gt;Data!$G$11*0.25,$C$13,$C$13*10)),"")</f>
        <v/>
      </c>
      <c r="H4539" s="43" t="str">
        <f>IF(A4539&lt;&gt;"",IF(Data!$G$9="constant",$C$13,IF(Data!$G$9="squeeze",G4539,F4539)),"")</f>
        <v/>
      </c>
      <c r="I4539" s="38" t="str">
        <f ca="1">IF(ISNUMBER(A4539),NORMINV(RAND(),0,IF(AND(Data!$G$9="squeeze",A4539&lt;Data!$G$11*0.25),$H$32,1)*$C$30*$C$13)*($C$14*$C$12),"")</f>
        <v/>
      </c>
      <c r="J4539" s="42" t="str">
        <f ca="1">IFERROR(IF(Data!$C$6="Real",B4539,I4539+J4538+($C$14*$C$12)*(NORMINV(RAND(),$C$15,CHOOSE($G$13,$C$13,F4539,G4539)))),"")</f>
        <v/>
      </c>
      <c r="K4539" s="88" t="str">
        <f>IF(ISNUMBER(A4539), IF($G$16="fixed",$G$17,MIN(H4539*Data!$C$7*$C$16*0.5,$C$17*Data!$C$7))*$C$12,"")</f>
        <v/>
      </c>
      <c r="L4539" s="42" t="str">
        <f t="shared" ca="1" si="2130"/>
        <v/>
      </c>
      <c r="M4539" s="44" t="str">
        <f t="shared" ca="1" si="2131"/>
        <v/>
      </c>
      <c r="N4539" s="44" t="str">
        <f t="shared" ca="1" si="2132"/>
        <v/>
      </c>
      <c r="O4539" s="108" t="str">
        <f t="shared" si="2116"/>
        <v/>
      </c>
      <c r="P4539" s="102" t="str">
        <f t="shared" si="2117"/>
        <v/>
      </c>
      <c r="Q4539" s="102" t="str">
        <f t="shared" si="2118"/>
        <v/>
      </c>
      <c r="R4539" s="120" t="str">
        <f t="shared" si="2119"/>
        <v/>
      </c>
      <c r="S4539" s="54" t="str">
        <f t="shared" si="2120"/>
        <v/>
      </c>
      <c r="T4539" s="5" t="str">
        <f t="shared" si="2121"/>
        <v/>
      </c>
      <c r="U4539" s="152" t="str">
        <f t="shared" si="2104"/>
        <v/>
      </c>
      <c r="V4539" s="152" t="str">
        <f t="shared" si="2105"/>
        <v/>
      </c>
      <c r="W4539" s="153" t="str">
        <f t="shared" si="2106"/>
        <v/>
      </c>
      <c r="X4539" s="153" t="str">
        <f t="shared" si="2107"/>
        <v/>
      </c>
      <c r="Y4539" s="153" t="str">
        <f t="shared" si="2108"/>
        <v/>
      </c>
      <c r="Z4539" s="153" t="str">
        <f t="shared" si="2109"/>
        <v/>
      </c>
      <c r="AA4539" s="152" t="str">
        <f t="shared" si="2110"/>
        <v/>
      </c>
      <c r="AB4539" s="152" t="str">
        <f t="shared" si="2111"/>
        <v/>
      </c>
      <c r="AC4539" s="154" t="str">
        <f t="shared" si="2122"/>
        <v/>
      </c>
      <c r="AD4539" s="154" t="str">
        <f t="shared" si="2123"/>
        <v/>
      </c>
      <c r="AE4539" s="3" t="str">
        <f t="shared" si="2124"/>
        <v/>
      </c>
      <c r="AF4539" s="3" t="str">
        <f t="shared" si="2125"/>
        <v/>
      </c>
      <c r="AG4539" s="3" t="str">
        <f t="shared" si="2126"/>
        <v/>
      </c>
      <c r="AH4539" s="4" t="str">
        <f t="shared" si="2127"/>
        <v/>
      </c>
      <c r="AI4539" s="75" t="str">
        <f t="shared" si="2128"/>
        <v/>
      </c>
      <c r="AJ4539" s="75" t="str">
        <f t="shared" si="2129"/>
        <v/>
      </c>
    </row>
    <row r="4540" spans="1:36">
      <c r="A4540" s="41" t="str">
        <f t="shared" si="2112"/>
        <v/>
      </c>
      <c r="B4540" s="150" t="str">
        <f>IF(ISNUMBER(A4540),INDEX('MetaTrader Import'!$H$13:$J$5893,TRUNC(((A4540-$A$39+1)-1)/3)+1,MOD((A4540-$A$39+1)-1,3)+1),"")</f>
        <v/>
      </c>
      <c r="C4540" s="43" t="str">
        <f t="shared" si="2113"/>
        <v/>
      </c>
      <c r="D4540" s="43" t="str">
        <f t="shared" ca="1" si="2103"/>
        <v/>
      </c>
      <c r="E4540" s="43" t="str">
        <f t="shared" si="2114"/>
        <v/>
      </c>
      <c r="F4540" s="43" t="str">
        <f t="shared" si="2115"/>
        <v/>
      </c>
      <c r="G4540" s="43" t="str">
        <f>IF(A4540&lt;&gt;"",IF(A4540&lt;Data!$G$11*0.25,$C$13/$G$32,IF(A4540&gt;Data!$G$11*0.25,$C$13,$C$13*10)),"")</f>
        <v/>
      </c>
      <c r="H4540" s="43" t="str">
        <f>IF(A4540&lt;&gt;"",IF(Data!$G$9="constant",$C$13,IF(Data!$G$9="squeeze",G4540,F4540)),"")</f>
        <v/>
      </c>
      <c r="I4540" s="38" t="str">
        <f ca="1">IF(ISNUMBER(A4540),NORMINV(RAND(),0,IF(AND(Data!$G$9="squeeze",A4540&lt;Data!$G$11*0.25),$H$32,1)*$C$30*$C$13)*($C$14*$C$12),"")</f>
        <v/>
      </c>
      <c r="J4540" s="42" t="str">
        <f ca="1">IFERROR(IF(Data!$C$6="Real",B4540,I4540+J4539+($C$14*$C$12)*(NORMINV(RAND(),$C$15,CHOOSE($G$13,$C$13,F4540,G4540)))),"")</f>
        <v/>
      </c>
      <c r="K4540" s="88" t="str">
        <f>IF(ISNUMBER(A4540), IF($G$16="fixed",$G$17,MIN(H4540*Data!$C$7*$C$16*0.5,$C$17*Data!$C$7))*$C$12,"")</f>
        <v/>
      </c>
      <c r="L4540" s="42" t="str">
        <f t="shared" ca="1" si="2130"/>
        <v/>
      </c>
      <c r="M4540" s="44" t="str">
        <f t="shared" ca="1" si="2131"/>
        <v/>
      </c>
      <c r="N4540" s="44" t="str">
        <f t="shared" ca="1" si="2132"/>
        <v/>
      </c>
      <c r="O4540" s="108" t="str">
        <f t="shared" si="2116"/>
        <v/>
      </c>
      <c r="P4540" s="102" t="str">
        <f t="shared" si="2117"/>
        <v/>
      </c>
      <c r="Q4540" s="102" t="str">
        <f t="shared" si="2118"/>
        <v/>
      </c>
      <c r="R4540" s="120" t="str">
        <f t="shared" si="2119"/>
        <v/>
      </c>
      <c r="S4540" s="54" t="str">
        <f t="shared" si="2120"/>
        <v/>
      </c>
      <c r="T4540" s="5" t="str">
        <f t="shared" si="2121"/>
        <v/>
      </c>
      <c r="U4540" s="152" t="str">
        <f t="shared" si="2104"/>
        <v/>
      </c>
      <c r="V4540" s="152" t="str">
        <f t="shared" si="2105"/>
        <v/>
      </c>
      <c r="W4540" s="153" t="str">
        <f t="shared" si="2106"/>
        <v/>
      </c>
      <c r="X4540" s="153" t="str">
        <f t="shared" si="2107"/>
        <v/>
      </c>
      <c r="Y4540" s="153" t="str">
        <f t="shared" si="2108"/>
        <v/>
      </c>
      <c r="Z4540" s="153" t="str">
        <f t="shared" si="2109"/>
        <v/>
      </c>
      <c r="AA4540" s="152" t="str">
        <f t="shared" si="2110"/>
        <v/>
      </c>
      <c r="AB4540" s="152" t="str">
        <f t="shared" si="2111"/>
        <v/>
      </c>
      <c r="AC4540" s="154" t="str">
        <f t="shared" si="2122"/>
        <v/>
      </c>
      <c r="AD4540" s="154" t="str">
        <f t="shared" si="2123"/>
        <v/>
      </c>
      <c r="AE4540" s="3" t="str">
        <f t="shared" si="2124"/>
        <v/>
      </c>
      <c r="AF4540" s="3" t="str">
        <f t="shared" si="2125"/>
        <v/>
      </c>
      <c r="AG4540" s="3" t="str">
        <f t="shared" si="2126"/>
        <v/>
      </c>
      <c r="AH4540" s="4" t="str">
        <f t="shared" si="2127"/>
        <v/>
      </c>
      <c r="AI4540" s="75" t="str">
        <f t="shared" si="2128"/>
        <v/>
      </c>
      <c r="AJ4540" s="75" t="str">
        <f t="shared" si="2129"/>
        <v/>
      </c>
    </row>
    <row r="4541" spans="1:36">
      <c r="A4541" s="41" t="str">
        <f t="shared" si="2112"/>
        <v/>
      </c>
      <c r="B4541" s="150" t="str">
        <f>IF(ISNUMBER(A4541),INDEX('MetaTrader Import'!$H$13:$J$5893,TRUNC(((A4541-$A$39+1)-1)/3)+1,MOD((A4541-$A$39+1)-1,3)+1),"")</f>
        <v/>
      </c>
      <c r="C4541" s="43" t="str">
        <f t="shared" si="2113"/>
        <v/>
      </c>
      <c r="D4541" s="43" t="str">
        <f t="shared" ca="1" si="2103"/>
        <v/>
      </c>
      <c r="E4541" s="43" t="str">
        <f t="shared" si="2114"/>
        <v/>
      </c>
      <c r="F4541" s="43" t="str">
        <f t="shared" si="2115"/>
        <v/>
      </c>
      <c r="G4541" s="43" t="str">
        <f>IF(A4541&lt;&gt;"",IF(A4541&lt;Data!$G$11*0.25,$C$13/$G$32,IF(A4541&gt;Data!$G$11*0.25,$C$13,$C$13*10)),"")</f>
        <v/>
      </c>
      <c r="H4541" s="43" t="str">
        <f>IF(A4541&lt;&gt;"",IF(Data!$G$9="constant",$C$13,IF(Data!$G$9="squeeze",G4541,F4541)),"")</f>
        <v/>
      </c>
      <c r="I4541" s="38" t="str">
        <f ca="1">IF(ISNUMBER(A4541),NORMINV(RAND(),0,IF(AND(Data!$G$9="squeeze",A4541&lt;Data!$G$11*0.25),$H$32,1)*$C$30*$C$13)*($C$14*$C$12),"")</f>
        <v/>
      </c>
      <c r="J4541" s="42" t="str">
        <f ca="1">IFERROR(IF(Data!$C$6="Real",B4541,I4541+J4540+($C$14*$C$12)*(NORMINV(RAND(),$C$15,CHOOSE($G$13,$C$13,F4541,G4541)))),"")</f>
        <v/>
      </c>
      <c r="K4541" s="88" t="str">
        <f>IF(ISNUMBER(A4541), IF($G$16="fixed",$G$17,MIN(H4541*Data!$C$7*$C$16*0.5,$C$17*Data!$C$7))*$C$12,"")</f>
        <v/>
      </c>
      <c r="L4541" s="42" t="str">
        <f t="shared" ca="1" si="2130"/>
        <v/>
      </c>
      <c r="M4541" s="44" t="str">
        <f t="shared" ca="1" si="2131"/>
        <v/>
      </c>
      <c r="N4541" s="44" t="str">
        <f t="shared" ca="1" si="2132"/>
        <v/>
      </c>
      <c r="O4541" s="108" t="str">
        <f t="shared" si="2116"/>
        <v/>
      </c>
      <c r="P4541" s="102" t="str">
        <f t="shared" si="2117"/>
        <v/>
      </c>
      <c r="Q4541" s="102" t="str">
        <f t="shared" si="2118"/>
        <v/>
      </c>
      <c r="R4541" s="120" t="str">
        <f t="shared" si="2119"/>
        <v/>
      </c>
      <c r="S4541" s="54" t="str">
        <f t="shared" si="2120"/>
        <v/>
      </c>
      <c r="T4541" s="5" t="str">
        <f t="shared" si="2121"/>
        <v/>
      </c>
      <c r="U4541" s="152" t="str">
        <f t="shared" si="2104"/>
        <v/>
      </c>
      <c r="V4541" s="152" t="str">
        <f t="shared" si="2105"/>
        <v/>
      </c>
      <c r="W4541" s="153" t="str">
        <f t="shared" si="2106"/>
        <v/>
      </c>
      <c r="X4541" s="153" t="str">
        <f t="shared" si="2107"/>
        <v/>
      </c>
      <c r="Y4541" s="153" t="str">
        <f t="shared" si="2108"/>
        <v/>
      </c>
      <c r="Z4541" s="153" t="str">
        <f t="shared" si="2109"/>
        <v/>
      </c>
      <c r="AA4541" s="152" t="str">
        <f t="shared" si="2110"/>
        <v/>
      </c>
      <c r="AB4541" s="152" t="str">
        <f t="shared" si="2111"/>
        <v/>
      </c>
      <c r="AC4541" s="154" t="str">
        <f t="shared" si="2122"/>
        <v/>
      </c>
      <c r="AD4541" s="154" t="str">
        <f t="shared" si="2123"/>
        <v/>
      </c>
      <c r="AE4541" s="3" t="str">
        <f t="shared" si="2124"/>
        <v/>
      </c>
      <c r="AF4541" s="3" t="str">
        <f t="shared" si="2125"/>
        <v/>
      </c>
      <c r="AG4541" s="3" t="str">
        <f t="shared" si="2126"/>
        <v/>
      </c>
      <c r="AH4541" s="4" t="str">
        <f t="shared" si="2127"/>
        <v/>
      </c>
      <c r="AI4541" s="75" t="str">
        <f t="shared" si="2128"/>
        <v/>
      </c>
      <c r="AJ4541" s="75" t="str">
        <f t="shared" si="2129"/>
        <v/>
      </c>
    </row>
    <row r="4542" spans="1:36">
      <c r="A4542" s="41" t="str">
        <f t="shared" si="2112"/>
        <v/>
      </c>
      <c r="B4542" s="150" t="str">
        <f>IF(ISNUMBER(A4542),INDEX('MetaTrader Import'!$H$13:$J$5893,TRUNC(((A4542-$A$39+1)-1)/3)+1,MOD((A4542-$A$39+1)-1,3)+1),"")</f>
        <v/>
      </c>
      <c r="C4542" s="43" t="str">
        <f t="shared" si="2113"/>
        <v/>
      </c>
      <c r="D4542" s="43" t="str">
        <f t="shared" ca="1" si="2103"/>
        <v/>
      </c>
      <c r="E4542" s="43" t="str">
        <f t="shared" si="2114"/>
        <v/>
      </c>
      <c r="F4542" s="43" t="str">
        <f t="shared" si="2115"/>
        <v/>
      </c>
      <c r="G4542" s="43" t="str">
        <f>IF(A4542&lt;&gt;"",IF(A4542&lt;Data!$G$11*0.25,$C$13/$G$32,IF(A4542&gt;Data!$G$11*0.25,$C$13,$C$13*10)),"")</f>
        <v/>
      </c>
      <c r="H4542" s="43" t="str">
        <f>IF(A4542&lt;&gt;"",IF(Data!$G$9="constant",$C$13,IF(Data!$G$9="squeeze",G4542,F4542)),"")</f>
        <v/>
      </c>
      <c r="I4542" s="38" t="str">
        <f ca="1">IF(ISNUMBER(A4542),NORMINV(RAND(),0,IF(AND(Data!$G$9="squeeze",A4542&lt;Data!$G$11*0.25),$H$32,1)*$C$30*$C$13)*($C$14*$C$12),"")</f>
        <v/>
      </c>
      <c r="J4542" s="42" t="str">
        <f ca="1">IFERROR(IF(Data!$C$6="Real",B4542,I4542+J4541+($C$14*$C$12)*(NORMINV(RAND(),$C$15,CHOOSE($G$13,$C$13,F4542,G4542)))),"")</f>
        <v/>
      </c>
      <c r="K4542" s="88" t="str">
        <f>IF(ISNUMBER(A4542), IF($G$16="fixed",$G$17,MIN(H4542*Data!$C$7*$C$16*0.5,$C$17*Data!$C$7))*$C$12,"")</f>
        <v/>
      </c>
      <c r="L4542" s="42" t="str">
        <f t="shared" ca="1" si="2130"/>
        <v/>
      </c>
      <c r="M4542" s="44" t="str">
        <f t="shared" ca="1" si="2131"/>
        <v/>
      </c>
      <c r="N4542" s="44" t="str">
        <f t="shared" ca="1" si="2132"/>
        <v/>
      </c>
      <c r="O4542" s="108" t="str">
        <f t="shared" si="2116"/>
        <v/>
      </c>
      <c r="P4542" s="102" t="str">
        <f t="shared" si="2117"/>
        <v/>
      </c>
      <c r="Q4542" s="102" t="str">
        <f t="shared" si="2118"/>
        <v/>
      </c>
      <c r="R4542" s="120" t="str">
        <f t="shared" si="2119"/>
        <v/>
      </c>
      <c r="S4542" s="54" t="str">
        <f t="shared" si="2120"/>
        <v/>
      </c>
      <c r="T4542" s="5" t="str">
        <f t="shared" si="2121"/>
        <v/>
      </c>
      <c r="U4542" s="152" t="str">
        <f t="shared" si="2104"/>
        <v/>
      </c>
      <c r="V4542" s="152" t="str">
        <f t="shared" si="2105"/>
        <v/>
      </c>
      <c r="W4542" s="153" t="str">
        <f t="shared" si="2106"/>
        <v/>
      </c>
      <c r="X4542" s="153" t="str">
        <f t="shared" si="2107"/>
        <v/>
      </c>
      <c r="Y4542" s="153" t="str">
        <f t="shared" si="2108"/>
        <v/>
      </c>
      <c r="Z4542" s="153" t="str">
        <f t="shared" si="2109"/>
        <v/>
      </c>
      <c r="AA4542" s="152" t="str">
        <f t="shared" si="2110"/>
        <v/>
      </c>
      <c r="AB4542" s="152" t="str">
        <f t="shared" si="2111"/>
        <v/>
      </c>
      <c r="AC4542" s="154" t="str">
        <f t="shared" si="2122"/>
        <v/>
      </c>
      <c r="AD4542" s="154" t="str">
        <f t="shared" si="2123"/>
        <v/>
      </c>
      <c r="AE4542" s="3" t="str">
        <f t="shared" si="2124"/>
        <v/>
      </c>
      <c r="AF4542" s="3" t="str">
        <f t="shared" si="2125"/>
        <v/>
      </c>
      <c r="AG4542" s="3" t="str">
        <f t="shared" si="2126"/>
        <v/>
      </c>
      <c r="AH4542" s="4" t="str">
        <f t="shared" si="2127"/>
        <v/>
      </c>
      <c r="AI4542" s="75" t="str">
        <f t="shared" si="2128"/>
        <v/>
      </c>
      <c r="AJ4542" s="75" t="str">
        <f t="shared" si="2129"/>
        <v/>
      </c>
    </row>
    <row r="4543" spans="1:36">
      <c r="A4543" s="41" t="str">
        <f t="shared" si="2112"/>
        <v/>
      </c>
      <c r="B4543" s="150" t="str">
        <f>IF(ISNUMBER(A4543),INDEX('MetaTrader Import'!$H$13:$J$5893,TRUNC(((A4543-$A$39+1)-1)/3)+1,MOD((A4543-$A$39+1)-1,3)+1),"")</f>
        <v/>
      </c>
      <c r="C4543" s="43" t="str">
        <f t="shared" si="2113"/>
        <v/>
      </c>
      <c r="D4543" s="43" t="str">
        <f t="shared" ca="1" si="2103"/>
        <v/>
      </c>
      <c r="E4543" s="43" t="str">
        <f t="shared" si="2114"/>
        <v/>
      </c>
      <c r="F4543" s="43" t="str">
        <f t="shared" si="2115"/>
        <v/>
      </c>
      <c r="G4543" s="43" t="str">
        <f>IF(A4543&lt;&gt;"",IF(A4543&lt;Data!$G$11*0.25,$C$13/$G$32,IF(A4543&gt;Data!$G$11*0.25,$C$13,$C$13*10)),"")</f>
        <v/>
      </c>
      <c r="H4543" s="43" t="str">
        <f>IF(A4543&lt;&gt;"",IF(Data!$G$9="constant",$C$13,IF(Data!$G$9="squeeze",G4543,F4543)),"")</f>
        <v/>
      </c>
      <c r="I4543" s="38" t="str">
        <f ca="1">IF(ISNUMBER(A4543),NORMINV(RAND(),0,IF(AND(Data!$G$9="squeeze",A4543&lt;Data!$G$11*0.25),$H$32,1)*$C$30*$C$13)*($C$14*$C$12),"")</f>
        <v/>
      </c>
      <c r="J4543" s="42" t="str">
        <f ca="1">IFERROR(IF(Data!$C$6="Real",B4543,I4543+J4542+($C$14*$C$12)*(NORMINV(RAND(),$C$15,CHOOSE($G$13,$C$13,F4543,G4543)))),"")</f>
        <v/>
      </c>
      <c r="K4543" s="88" t="str">
        <f>IF(ISNUMBER(A4543), IF($G$16="fixed",$G$17,MIN(H4543*Data!$C$7*$C$16*0.5,$C$17*Data!$C$7))*$C$12,"")</f>
        <v/>
      </c>
      <c r="L4543" s="42" t="str">
        <f t="shared" ca="1" si="2130"/>
        <v/>
      </c>
      <c r="M4543" s="44" t="str">
        <f t="shared" ca="1" si="2131"/>
        <v/>
      </c>
      <c r="N4543" s="44" t="str">
        <f t="shared" ca="1" si="2132"/>
        <v/>
      </c>
      <c r="O4543" s="108" t="str">
        <f t="shared" si="2116"/>
        <v/>
      </c>
      <c r="P4543" s="102" t="str">
        <f t="shared" si="2117"/>
        <v/>
      </c>
      <c r="Q4543" s="102" t="str">
        <f t="shared" si="2118"/>
        <v/>
      </c>
      <c r="R4543" s="120" t="str">
        <f t="shared" si="2119"/>
        <v/>
      </c>
      <c r="S4543" s="54" t="str">
        <f t="shared" si="2120"/>
        <v/>
      </c>
      <c r="T4543" s="5" t="str">
        <f t="shared" si="2121"/>
        <v/>
      </c>
      <c r="U4543" s="152" t="str">
        <f t="shared" si="2104"/>
        <v/>
      </c>
      <c r="V4543" s="152" t="str">
        <f t="shared" si="2105"/>
        <v/>
      </c>
      <c r="W4543" s="153" t="str">
        <f t="shared" si="2106"/>
        <v/>
      </c>
      <c r="X4543" s="153" t="str">
        <f t="shared" si="2107"/>
        <v/>
      </c>
      <c r="Y4543" s="153" t="str">
        <f t="shared" si="2108"/>
        <v/>
      </c>
      <c r="Z4543" s="153" t="str">
        <f t="shared" si="2109"/>
        <v/>
      </c>
      <c r="AA4543" s="152" t="str">
        <f t="shared" si="2110"/>
        <v/>
      </c>
      <c r="AB4543" s="152" t="str">
        <f t="shared" si="2111"/>
        <v/>
      </c>
      <c r="AC4543" s="154" t="str">
        <f t="shared" si="2122"/>
        <v/>
      </c>
      <c r="AD4543" s="154" t="str">
        <f t="shared" si="2123"/>
        <v/>
      </c>
      <c r="AE4543" s="3" t="str">
        <f t="shared" si="2124"/>
        <v/>
      </c>
      <c r="AF4543" s="3" t="str">
        <f t="shared" si="2125"/>
        <v/>
      </c>
      <c r="AG4543" s="3" t="str">
        <f t="shared" si="2126"/>
        <v/>
      </c>
      <c r="AH4543" s="4" t="str">
        <f t="shared" si="2127"/>
        <v/>
      </c>
      <c r="AI4543" s="75" t="str">
        <f t="shared" si="2128"/>
        <v/>
      </c>
      <c r="AJ4543" s="75" t="str">
        <f t="shared" si="2129"/>
        <v/>
      </c>
    </row>
    <row r="4544" spans="1:36">
      <c r="A4544" s="41" t="str">
        <f t="shared" si="2112"/>
        <v/>
      </c>
      <c r="B4544" s="150" t="str">
        <f>IF(ISNUMBER(A4544),INDEX('MetaTrader Import'!$H$13:$J$5893,TRUNC(((A4544-$A$39+1)-1)/3)+1,MOD((A4544-$A$39+1)-1,3)+1),"")</f>
        <v/>
      </c>
      <c r="C4544" s="43" t="str">
        <f t="shared" si="2113"/>
        <v/>
      </c>
      <c r="D4544" s="43" t="str">
        <f t="shared" ca="1" si="2103"/>
        <v/>
      </c>
      <c r="E4544" s="43" t="str">
        <f t="shared" si="2114"/>
        <v/>
      </c>
      <c r="F4544" s="43" t="str">
        <f t="shared" si="2115"/>
        <v/>
      </c>
      <c r="G4544" s="43" t="str">
        <f>IF(A4544&lt;&gt;"",IF(A4544&lt;Data!$G$11*0.25,$C$13/$G$32,IF(A4544&gt;Data!$G$11*0.25,$C$13,$C$13*10)),"")</f>
        <v/>
      </c>
      <c r="H4544" s="43" t="str">
        <f>IF(A4544&lt;&gt;"",IF(Data!$G$9="constant",$C$13,IF(Data!$G$9="squeeze",G4544,F4544)),"")</f>
        <v/>
      </c>
      <c r="I4544" s="38" t="str">
        <f ca="1">IF(ISNUMBER(A4544),NORMINV(RAND(),0,IF(AND(Data!$G$9="squeeze",A4544&lt;Data!$G$11*0.25),$H$32,1)*$C$30*$C$13)*($C$14*$C$12),"")</f>
        <v/>
      </c>
      <c r="J4544" s="42" t="str">
        <f ca="1">IFERROR(IF(Data!$C$6="Real",B4544,I4544+J4543+($C$14*$C$12)*(NORMINV(RAND(),$C$15,CHOOSE($G$13,$C$13,F4544,G4544)))),"")</f>
        <v/>
      </c>
      <c r="K4544" s="88" t="str">
        <f>IF(ISNUMBER(A4544), IF($G$16="fixed",$G$17,MIN(H4544*Data!$C$7*$C$16*0.5,$C$17*Data!$C$7))*$C$12,"")</f>
        <v/>
      </c>
      <c r="L4544" s="42" t="str">
        <f t="shared" ca="1" si="2130"/>
        <v/>
      </c>
      <c r="M4544" s="44" t="str">
        <f t="shared" ca="1" si="2131"/>
        <v/>
      </c>
      <c r="N4544" s="44" t="str">
        <f t="shared" ca="1" si="2132"/>
        <v/>
      </c>
      <c r="O4544" s="108" t="str">
        <f t="shared" si="2116"/>
        <v/>
      </c>
      <c r="P4544" s="102" t="str">
        <f t="shared" si="2117"/>
        <v/>
      </c>
      <c r="Q4544" s="102" t="str">
        <f t="shared" si="2118"/>
        <v/>
      </c>
      <c r="R4544" s="120" t="str">
        <f t="shared" si="2119"/>
        <v/>
      </c>
      <c r="S4544" s="54" t="str">
        <f t="shared" si="2120"/>
        <v/>
      </c>
      <c r="T4544" s="5" t="str">
        <f t="shared" si="2121"/>
        <v/>
      </c>
      <c r="U4544" s="152" t="str">
        <f t="shared" si="2104"/>
        <v/>
      </c>
      <c r="V4544" s="152" t="str">
        <f t="shared" si="2105"/>
        <v/>
      </c>
      <c r="W4544" s="153" t="str">
        <f t="shared" si="2106"/>
        <v/>
      </c>
      <c r="X4544" s="153" t="str">
        <f t="shared" si="2107"/>
        <v/>
      </c>
      <c r="Y4544" s="153" t="str">
        <f t="shared" si="2108"/>
        <v/>
      </c>
      <c r="Z4544" s="153" t="str">
        <f t="shared" si="2109"/>
        <v/>
      </c>
      <c r="AA4544" s="152" t="str">
        <f t="shared" si="2110"/>
        <v/>
      </c>
      <c r="AB4544" s="152" t="str">
        <f t="shared" si="2111"/>
        <v/>
      </c>
      <c r="AC4544" s="154" t="str">
        <f t="shared" si="2122"/>
        <v/>
      </c>
      <c r="AD4544" s="154" t="str">
        <f t="shared" si="2123"/>
        <v/>
      </c>
      <c r="AE4544" s="3" t="str">
        <f t="shared" si="2124"/>
        <v/>
      </c>
      <c r="AF4544" s="3" t="str">
        <f t="shared" si="2125"/>
        <v/>
      </c>
      <c r="AG4544" s="3" t="str">
        <f t="shared" si="2126"/>
        <v/>
      </c>
      <c r="AH4544" s="4" t="str">
        <f t="shared" si="2127"/>
        <v/>
      </c>
      <c r="AI4544" s="75" t="str">
        <f t="shared" si="2128"/>
        <v/>
      </c>
      <c r="AJ4544" s="75" t="str">
        <f t="shared" si="2129"/>
        <v/>
      </c>
    </row>
    <row r="4545" spans="1:36">
      <c r="A4545" s="41" t="str">
        <f t="shared" si="2112"/>
        <v/>
      </c>
      <c r="B4545" s="150" t="str">
        <f>IF(ISNUMBER(A4545),INDEX('MetaTrader Import'!$H$13:$J$5893,TRUNC(((A4545-$A$39+1)-1)/3)+1,MOD((A4545-$A$39+1)-1,3)+1),"")</f>
        <v/>
      </c>
      <c r="C4545" s="43" t="str">
        <f t="shared" si="2113"/>
        <v/>
      </c>
      <c r="D4545" s="43" t="str">
        <f t="shared" ca="1" si="2103"/>
        <v/>
      </c>
      <c r="E4545" s="43" t="str">
        <f t="shared" si="2114"/>
        <v/>
      </c>
      <c r="F4545" s="43" t="str">
        <f t="shared" si="2115"/>
        <v/>
      </c>
      <c r="G4545" s="43" t="str">
        <f>IF(A4545&lt;&gt;"",IF(A4545&lt;Data!$G$11*0.25,$C$13/$G$32,IF(A4545&gt;Data!$G$11*0.25,$C$13,$C$13*10)),"")</f>
        <v/>
      </c>
      <c r="H4545" s="43" t="str">
        <f>IF(A4545&lt;&gt;"",IF(Data!$G$9="constant",$C$13,IF(Data!$G$9="squeeze",G4545,F4545)),"")</f>
        <v/>
      </c>
      <c r="I4545" s="38" t="str">
        <f ca="1">IF(ISNUMBER(A4545),NORMINV(RAND(),0,IF(AND(Data!$G$9="squeeze",A4545&lt;Data!$G$11*0.25),$H$32,1)*$C$30*$C$13)*($C$14*$C$12),"")</f>
        <v/>
      </c>
      <c r="J4545" s="42" t="str">
        <f ca="1">IFERROR(IF(Data!$C$6="Real",B4545,I4545+J4544+($C$14*$C$12)*(NORMINV(RAND(),$C$15,CHOOSE($G$13,$C$13,F4545,G4545)))),"")</f>
        <v/>
      </c>
      <c r="K4545" s="88" t="str">
        <f>IF(ISNUMBER(A4545), IF($G$16="fixed",$G$17,MIN(H4545*Data!$C$7*$C$16*0.5,$C$17*Data!$C$7))*$C$12,"")</f>
        <v/>
      </c>
      <c r="L4545" s="42" t="str">
        <f t="shared" ca="1" si="2130"/>
        <v/>
      </c>
      <c r="M4545" s="44" t="str">
        <f t="shared" ca="1" si="2131"/>
        <v/>
      </c>
      <c r="N4545" s="44" t="str">
        <f t="shared" ca="1" si="2132"/>
        <v/>
      </c>
      <c r="O4545" s="108" t="str">
        <f t="shared" si="2116"/>
        <v/>
      </c>
      <c r="P4545" s="102" t="str">
        <f t="shared" si="2117"/>
        <v/>
      </c>
      <c r="Q4545" s="102" t="str">
        <f t="shared" si="2118"/>
        <v/>
      </c>
      <c r="R4545" s="120" t="str">
        <f t="shared" si="2119"/>
        <v/>
      </c>
      <c r="S4545" s="54" t="str">
        <f t="shared" si="2120"/>
        <v/>
      </c>
      <c r="T4545" s="5" t="str">
        <f t="shared" si="2121"/>
        <v/>
      </c>
      <c r="U4545" s="152" t="str">
        <f t="shared" si="2104"/>
        <v/>
      </c>
      <c r="V4545" s="152" t="str">
        <f t="shared" si="2105"/>
        <v/>
      </c>
      <c r="W4545" s="153" t="str">
        <f t="shared" si="2106"/>
        <v/>
      </c>
      <c r="X4545" s="153" t="str">
        <f t="shared" si="2107"/>
        <v/>
      </c>
      <c r="Y4545" s="153" t="str">
        <f t="shared" si="2108"/>
        <v/>
      </c>
      <c r="Z4545" s="153" t="str">
        <f t="shared" si="2109"/>
        <v/>
      </c>
      <c r="AA4545" s="152" t="str">
        <f t="shared" si="2110"/>
        <v/>
      </c>
      <c r="AB4545" s="152" t="str">
        <f t="shared" si="2111"/>
        <v/>
      </c>
      <c r="AC4545" s="154" t="str">
        <f t="shared" si="2122"/>
        <v/>
      </c>
      <c r="AD4545" s="154" t="str">
        <f t="shared" si="2123"/>
        <v/>
      </c>
      <c r="AE4545" s="3" t="str">
        <f t="shared" si="2124"/>
        <v/>
      </c>
      <c r="AF4545" s="3" t="str">
        <f t="shared" si="2125"/>
        <v/>
      </c>
      <c r="AG4545" s="3" t="str">
        <f t="shared" si="2126"/>
        <v/>
      </c>
      <c r="AH4545" s="4" t="str">
        <f t="shared" si="2127"/>
        <v/>
      </c>
      <c r="AI4545" s="75" t="str">
        <f t="shared" si="2128"/>
        <v/>
      </c>
      <c r="AJ4545" s="75" t="str">
        <f t="shared" si="2129"/>
        <v/>
      </c>
    </row>
    <row r="4546" spans="1:36">
      <c r="A4546" s="41" t="str">
        <f t="shared" si="2112"/>
        <v/>
      </c>
      <c r="B4546" s="150" t="str">
        <f>IF(ISNUMBER(A4546),INDEX('MetaTrader Import'!$H$13:$J$5893,TRUNC(((A4546-$A$39+1)-1)/3)+1,MOD((A4546-$A$39+1)-1,3)+1),"")</f>
        <v/>
      </c>
      <c r="C4546" s="43" t="str">
        <f t="shared" si="2113"/>
        <v/>
      </c>
      <c r="D4546" s="43" t="str">
        <f t="shared" ca="1" si="2103"/>
        <v/>
      </c>
      <c r="E4546" s="43" t="str">
        <f t="shared" si="2114"/>
        <v/>
      </c>
      <c r="F4546" s="43" t="str">
        <f t="shared" si="2115"/>
        <v/>
      </c>
      <c r="G4546" s="43" t="str">
        <f>IF(A4546&lt;&gt;"",IF(A4546&lt;Data!$G$11*0.25,$C$13/$G$32,IF(A4546&gt;Data!$G$11*0.25,$C$13,$C$13*10)),"")</f>
        <v/>
      </c>
      <c r="H4546" s="43" t="str">
        <f>IF(A4546&lt;&gt;"",IF(Data!$G$9="constant",$C$13,IF(Data!$G$9="squeeze",G4546,F4546)),"")</f>
        <v/>
      </c>
      <c r="I4546" s="38" t="str">
        <f ca="1">IF(ISNUMBER(A4546),NORMINV(RAND(),0,IF(AND(Data!$G$9="squeeze",A4546&lt;Data!$G$11*0.25),$H$32,1)*$C$30*$C$13)*($C$14*$C$12),"")</f>
        <v/>
      </c>
      <c r="J4546" s="42" t="str">
        <f ca="1">IFERROR(IF(Data!$C$6="Real",B4546,I4546+J4545+($C$14*$C$12)*(NORMINV(RAND(),$C$15,CHOOSE($G$13,$C$13,F4546,G4546)))),"")</f>
        <v/>
      </c>
      <c r="K4546" s="88" t="str">
        <f>IF(ISNUMBER(A4546), IF($G$16="fixed",$G$17,MIN(H4546*Data!$C$7*$C$16*0.5,$C$17*Data!$C$7))*$C$12,"")</f>
        <v/>
      </c>
      <c r="L4546" s="42" t="str">
        <f t="shared" ca="1" si="2130"/>
        <v/>
      </c>
      <c r="M4546" s="44" t="str">
        <f t="shared" ca="1" si="2131"/>
        <v/>
      </c>
      <c r="N4546" s="44" t="str">
        <f t="shared" ca="1" si="2132"/>
        <v/>
      </c>
      <c r="O4546" s="108" t="str">
        <f t="shared" si="2116"/>
        <v/>
      </c>
      <c r="P4546" s="102" t="str">
        <f t="shared" si="2117"/>
        <v/>
      </c>
      <c r="Q4546" s="102" t="str">
        <f t="shared" si="2118"/>
        <v/>
      </c>
      <c r="R4546" s="120" t="str">
        <f t="shared" si="2119"/>
        <v/>
      </c>
      <c r="S4546" s="54" t="str">
        <f t="shared" si="2120"/>
        <v/>
      </c>
      <c r="T4546" s="5" t="str">
        <f t="shared" si="2121"/>
        <v/>
      </c>
      <c r="U4546" s="152" t="str">
        <f t="shared" si="2104"/>
        <v/>
      </c>
      <c r="V4546" s="152" t="str">
        <f t="shared" si="2105"/>
        <v/>
      </c>
      <c r="W4546" s="153" t="str">
        <f t="shared" si="2106"/>
        <v/>
      </c>
      <c r="X4546" s="153" t="str">
        <f t="shared" si="2107"/>
        <v/>
      </c>
      <c r="Y4546" s="153" t="str">
        <f t="shared" si="2108"/>
        <v/>
      </c>
      <c r="Z4546" s="153" t="str">
        <f t="shared" si="2109"/>
        <v/>
      </c>
      <c r="AA4546" s="152" t="str">
        <f t="shared" si="2110"/>
        <v/>
      </c>
      <c r="AB4546" s="152" t="str">
        <f t="shared" si="2111"/>
        <v/>
      </c>
      <c r="AC4546" s="154" t="str">
        <f t="shared" si="2122"/>
        <v/>
      </c>
      <c r="AD4546" s="154" t="str">
        <f t="shared" si="2123"/>
        <v/>
      </c>
      <c r="AE4546" s="3" t="str">
        <f t="shared" si="2124"/>
        <v/>
      </c>
      <c r="AF4546" s="3" t="str">
        <f t="shared" si="2125"/>
        <v/>
      </c>
      <c r="AG4546" s="3" t="str">
        <f t="shared" si="2126"/>
        <v/>
      </c>
      <c r="AH4546" s="4" t="str">
        <f t="shared" si="2127"/>
        <v/>
      </c>
      <c r="AI4546" s="75" t="str">
        <f t="shared" si="2128"/>
        <v/>
      </c>
      <c r="AJ4546" s="75" t="str">
        <f t="shared" si="2129"/>
        <v/>
      </c>
    </row>
    <row r="4547" spans="1:36">
      <c r="A4547" s="41" t="str">
        <f t="shared" si="2112"/>
        <v/>
      </c>
      <c r="B4547" s="150" t="str">
        <f>IF(ISNUMBER(A4547),INDEX('MetaTrader Import'!$H$13:$J$5893,TRUNC(((A4547-$A$39+1)-1)/3)+1,MOD((A4547-$A$39+1)-1,3)+1),"")</f>
        <v/>
      </c>
      <c r="C4547" s="43" t="str">
        <f t="shared" si="2113"/>
        <v/>
      </c>
      <c r="D4547" s="43" t="str">
        <f t="shared" ref="D4547:D4610" ca="1" si="2133">IF(A4547&lt;&gt;"",NORMINV(RAND(),($C$23-C4547)*$C$28,$C$27)+NORMINV(RAND(),IF(RAND()&gt;$C$26,$C$25,0),$C$27),"")</f>
        <v/>
      </c>
      <c r="E4547" s="43" t="str">
        <f t="shared" si="2114"/>
        <v/>
      </c>
      <c r="F4547" s="43" t="str">
        <f t="shared" si="2115"/>
        <v/>
      </c>
      <c r="G4547" s="43" t="str">
        <f>IF(A4547&lt;&gt;"",IF(A4547&lt;Data!$G$11*0.25,$C$13/$G$32,IF(A4547&gt;Data!$G$11*0.25,$C$13,$C$13*10)),"")</f>
        <v/>
      </c>
      <c r="H4547" s="43" t="str">
        <f>IF(A4547&lt;&gt;"",IF(Data!$G$9="constant",$C$13,IF(Data!$G$9="squeeze",G4547,F4547)),"")</f>
        <v/>
      </c>
      <c r="I4547" s="38" t="str">
        <f ca="1">IF(ISNUMBER(A4547),NORMINV(RAND(),0,IF(AND(Data!$G$9="squeeze",A4547&lt;Data!$G$11*0.25),$H$32,1)*$C$30*$C$13)*($C$14*$C$12),"")</f>
        <v/>
      </c>
      <c r="J4547" s="42" t="str">
        <f ca="1">IFERROR(IF(Data!$C$6="Real",B4547,I4547+J4546+($C$14*$C$12)*(NORMINV(RAND(),$C$15,CHOOSE($G$13,$C$13,F4547,G4547)))),"")</f>
        <v/>
      </c>
      <c r="K4547" s="88" t="str">
        <f>IF(ISNUMBER(A4547), IF($G$16="fixed",$G$17,MIN(H4547*Data!$C$7*$C$16*0.5,$C$17*Data!$C$7))*$C$12,"")</f>
        <v/>
      </c>
      <c r="L4547" s="42" t="str">
        <f t="shared" ca="1" si="2130"/>
        <v/>
      </c>
      <c r="M4547" s="44" t="str">
        <f t="shared" ca="1" si="2131"/>
        <v/>
      </c>
      <c r="N4547" s="44" t="str">
        <f t="shared" ca="1" si="2132"/>
        <v/>
      </c>
      <c r="O4547" s="108" t="str">
        <f t="shared" si="2116"/>
        <v/>
      </c>
      <c r="P4547" s="102" t="str">
        <f t="shared" si="2117"/>
        <v/>
      </c>
      <c r="Q4547" s="102" t="str">
        <f t="shared" si="2118"/>
        <v/>
      </c>
      <c r="R4547" s="120" t="str">
        <f t="shared" si="2119"/>
        <v/>
      </c>
      <c r="S4547" s="54" t="str">
        <f t="shared" si="2120"/>
        <v/>
      </c>
      <c r="T4547" s="5" t="str">
        <f t="shared" si="2121"/>
        <v/>
      </c>
      <c r="U4547" s="152" t="str">
        <f t="shared" ref="U4547:U4610" si="2134">IF(NOT(ISNUMBER(T4547)),"",IF(S4547=1,T4547,IF(M4547&gt;U4546,M4547,IF(ISNUMBER(U4546),U4546,""))))</f>
        <v/>
      </c>
      <c r="V4547" s="152" t="str">
        <f t="shared" ref="V4547:V4610" si="2135">IF(NOT(ISNUMBER(T4547)),"",IF(S4547=1,T4547,IF(N4547&lt;V4546,N4547,IF(ISNUMBER(V4546),V4546,""))))</f>
        <v/>
      </c>
      <c r="W4547" s="153" t="str">
        <f t="shared" ref="W4547:W4610" si="2136">IF(NOT(ISNUMBER(T4547)),"",MIN($F$24,IF(TRUNC((U4547-T4547)/$E$24*$G$12)+0&gt;IF(ISNUMBER(W4546),W4546,0),TRUNC((U4547-T4547)/$E$24*$G$12)+0,IF(ISNUMBER(W4546),W4546,0))))</f>
        <v/>
      </c>
      <c r="X4547" s="153" t="str">
        <f t="shared" ref="X4547:X4610" si="2137">IF(NOT(ISNUMBER(T4547)),"",MIN($F$24,IF(-TRUNC((V4547-T4547)/$E$24*$G$12)+0&gt;IF(ISNUMBER(X4546),X4546,0),-TRUNC((V4547-T4547)/$E$24*$G$12)+0,IF(ISNUMBER(X4546),X4546,0))))</f>
        <v/>
      </c>
      <c r="Y4547" s="153" t="str">
        <f t="shared" ref="Y4547:Y4610" si="2138">IF(ISNUMBER(W4547),(IF(W4547=0,0,1))*IF(ABS($I$24)=2,POWER(2,W4547-1),W4547)*SIGN($I$24)*$K$24,"")</f>
        <v/>
      </c>
      <c r="Z4547" s="153" t="str">
        <f t="shared" ref="Z4547:Z4610" si="2139">IF(ISNUMBER(X4547),(IF(X4547=0,0,1))*IF(ABS($I$24)=2,POWER(2,X4547-1),X4547)*SIGN($I$24)*$K$24,"")</f>
        <v/>
      </c>
      <c r="AA4547" s="152" t="str">
        <f t="shared" ref="AA4547:AA4610" si="2140">IF(OR(NOT(ISNUMBER(T4547)),W4547&lt;1),"",IF(OR(NOT(ISNUMBER(W4546)),W4546=0),IF(SIGN(Y4547)=1,M4547,N4547),(Y4546*AA4546+(Y4547-Y4546)*IF(SIGN(Y4547)=1,M4547,N4547))/Y4547))</f>
        <v/>
      </c>
      <c r="AB4547" s="152" t="str">
        <f t="shared" ref="AB4547:AB4610" si="2141">IF(OR(NOT(ISNUMBER(T4547)),X4547&lt;1),"",IF(OR(NOT(ISNUMBER(X4546)),X4546=0),IF(SIGN(Z4547)=1,N4547,M4547),(Z4546*AB4546+(Z4547-Z4546)*IF(SIGN(Z4547)=1,N4547,M4547))/Z4547))</f>
        <v/>
      </c>
      <c r="AC4547" s="154" t="str">
        <f t="shared" si="2122"/>
        <v/>
      </c>
      <c r="AD4547" s="154" t="str">
        <f t="shared" si="2123"/>
        <v/>
      </c>
      <c r="AE4547" s="3" t="str">
        <f t="shared" si="2124"/>
        <v/>
      </c>
      <c r="AF4547" s="3" t="str">
        <f t="shared" si="2125"/>
        <v/>
      </c>
      <c r="AG4547" s="3" t="str">
        <f t="shared" si="2126"/>
        <v/>
      </c>
      <c r="AH4547" s="4" t="str">
        <f t="shared" si="2127"/>
        <v/>
      </c>
      <c r="AI4547" s="75" t="str">
        <f t="shared" si="2128"/>
        <v/>
      </c>
      <c r="AJ4547" s="75" t="str">
        <f t="shared" si="2129"/>
        <v/>
      </c>
    </row>
    <row r="4548" spans="1:36">
      <c r="A4548" s="41" t="str">
        <f t="shared" ref="A4548:A4611" si="2142">IFERROR(IF(A4547+1&gt;$C$19,"",A4547+1),"")</f>
        <v/>
      </c>
      <c r="B4548" s="150" t="str">
        <f>IF(ISNUMBER(A4548),INDEX('MetaTrader Import'!$H$13:$J$5893,TRUNC(((A4548-$A$39+1)-1)/3)+1,MOD((A4548-$A$39+1)-1,3)+1),"")</f>
        <v/>
      </c>
      <c r="C4548" s="43" t="str">
        <f t="shared" ref="C4548:C4611" si="2143">IF(A4548&lt;&gt;"",E4547,"")</f>
        <v/>
      </c>
      <c r="D4548" s="43" t="str">
        <f t="shared" ca="1" si="2133"/>
        <v/>
      </c>
      <c r="E4548" s="43" t="str">
        <f t="shared" ref="E4548:E4611" si="2144">IF(A4548&lt;&gt;"",C4548+D4548,"")</f>
        <v/>
      </c>
      <c r="F4548" s="43" t="str">
        <f t="shared" ref="F4548:F4611" si="2145">IF(A4548&lt;&gt;"",$C$13*ABS(E4548)/$C$23,"")</f>
        <v/>
      </c>
      <c r="G4548" s="43" t="str">
        <f>IF(A4548&lt;&gt;"",IF(A4548&lt;Data!$G$11*0.25,$C$13/$G$32,IF(A4548&gt;Data!$G$11*0.25,$C$13,$C$13*10)),"")</f>
        <v/>
      </c>
      <c r="H4548" s="43" t="str">
        <f>IF(A4548&lt;&gt;"",IF(Data!$G$9="constant",$C$13,IF(Data!$G$9="squeeze",G4548,F4548)),"")</f>
        <v/>
      </c>
      <c r="I4548" s="38" t="str">
        <f ca="1">IF(ISNUMBER(A4548),NORMINV(RAND(),0,IF(AND(Data!$G$9="squeeze",A4548&lt;Data!$G$11*0.25),$H$32,1)*$C$30*$C$13)*($C$14*$C$12),"")</f>
        <v/>
      </c>
      <c r="J4548" s="42" t="str">
        <f ca="1">IFERROR(IF(Data!$C$6="Real",B4548,I4548+J4547+($C$14*$C$12)*(NORMINV(RAND(),$C$15,CHOOSE($G$13,$C$13,F4548,G4548)))),"")</f>
        <v/>
      </c>
      <c r="K4548" s="88" t="str">
        <f>IF(ISNUMBER(A4548), IF($G$16="fixed",$G$17,MIN(H4548*Data!$C$7*$C$16*0.5,$C$17*Data!$C$7))*$C$12,"")</f>
        <v/>
      </c>
      <c r="L4548" s="42" t="str">
        <f t="shared" ca="1" si="2130"/>
        <v/>
      </c>
      <c r="M4548" s="44" t="str">
        <f t="shared" ca="1" si="2131"/>
        <v/>
      </c>
      <c r="N4548" s="44" t="str">
        <f t="shared" ca="1" si="2132"/>
        <v/>
      </c>
      <c r="O4548" s="108" t="str">
        <f t="shared" ref="O4548:O4611" si="2146">IF(ISNUMBER(A4548),$G$12*SLOPE(L4534:L4548,A4534:A4548),"")</f>
        <v/>
      </c>
      <c r="P4548" s="102" t="str">
        <f t="shared" ref="P4548:P4611" si="2147">IF(ISNUMBER(A4548),STDEV(L4534:L4548)*$G$12,"")</f>
        <v/>
      </c>
      <c r="Q4548" s="102" t="str">
        <f t="shared" ref="Q4548:Q4611" si="2148">IF(ISNUMBER(A4548),SLOPE(P4534:P4548,A4534:A4548),"")</f>
        <v/>
      </c>
      <c r="R4548" s="120" t="str">
        <f t="shared" ref="R4548:R4611" si="2149">IF(ISNUMBER(A4548),R4547+S4547,"")</f>
        <v/>
      </c>
      <c r="S4548" s="54" t="str">
        <f t="shared" ref="S4548:S4611" si="2150">IF(ISNUMBER(A4548),IF(AND(R4548&lt;$M$24,Q4548&lt;$F$28,ABS(O4548)&lt;$F$27,P4548&lt;$F$26,NOT(ISNUMBER(T4547))),1,0),"")</f>
        <v/>
      </c>
      <c r="T4548" s="5" t="str">
        <f t="shared" ref="T4548:T4611" si="2151">IF(ISNUMBER(A4548),IF(S4548=1,L4548,IF(AG4547="Y","",IF(ISNUMBER(T4547),T4547,""))),"")</f>
        <v/>
      </c>
      <c r="U4548" s="152" t="str">
        <f t="shared" si="2134"/>
        <v/>
      </c>
      <c r="V4548" s="152" t="str">
        <f t="shared" si="2135"/>
        <v/>
      </c>
      <c r="W4548" s="153" t="str">
        <f t="shared" si="2136"/>
        <v/>
      </c>
      <c r="X4548" s="153" t="str">
        <f t="shared" si="2137"/>
        <v/>
      </c>
      <c r="Y4548" s="153" t="str">
        <f t="shared" si="2138"/>
        <v/>
      </c>
      <c r="Z4548" s="153" t="str">
        <f t="shared" si="2139"/>
        <v/>
      </c>
      <c r="AA4548" s="152" t="str">
        <f t="shared" si="2140"/>
        <v/>
      </c>
      <c r="AB4548" s="152" t="str">
        <f t="shared" si="2141"/>
        <v/>
      </c>
      <c r="AC4548" s="154" t="str">
        <f t="shared" ref="AC4548:AC4611" si="2152">IFERROR(-SIGN(Y4548)*(AA4548-IF(SIGN(Y4548)=1,N4548,M4548))*$G$12*ABS(Y4548),"")</f>
        <v/>
      </c>
      <c r="AD4548" s="154" t="str">
        <f t="shared" ref="AD4548:AD4611" si="2153">IFERROR(SIGN(Z4548)*(AB4548-IF(SIGN(Z4548)=1,M4548,N4548))*$G$12*ABS(Z4548),"")</f>
        <v/>
      </c>
      <c r="AE4548" s="3" t="str">
        <f t="shared" ref="AE4548:AE4611" si="2154">IF(ISNUMBER(A4548),IFERROR((IF(ISNUMBER(AC4548),AC4548,0)+IF(ISNUMBER(AD4548),AD4548,0))/(ABS(Y4548)+ABS(Z4548)),0),"")</f>
        <v/>
      </c>
      <c r="AF4548" s="3" t="str">
        <f t="shared" ref="AF4548:AF4611" si="2155">IF(ISNUMBER(A4548),IF(ISNUMBER(AC4548),AC4548,0)+IF(ISNUMBER(AD4548),AD4548,0),"")</f>
        <v/>
      </c>
      <c r="AG4548" s="3" t="str">
        <f t="shared" ref="AG4548:AG4611" si="2156">IF(NOT(ISNUMBER(T4548)),"",IF(OR(AF4548&gt;$G$24,AF4548&lt;-$H$24,A4548+1&gt;$C$19),"Y","N"))</f>
        <v/>
      </c>
      <c r="AH4548" s="4" t="str">
        <f t="shared" ref="AH4548:AH4611" si="2157">IF(AG4548="y",AF4548*10*$C$11,"")</f>
        <v/>
      </c>
      <c r="AI4548" s="75" t="str">
        <f t="shared" ref="AI4548:AI4611" si="2158">IF(ISNUMBER(A4548),IF(ISNUMBER(AH4548),AJ4548,AF4548*10*$C$11+AJ4548),"")</f>
        <v/>
      </c>
      <c r="AJ4548" s="75" t="str">
        <f t="shared" ref="AJ4548:AJ4611" si="2159">IF(ISNUMBER(A4548),AJ4547+IF(ISNUMBER(AH4548),AH4548,0),"")</f>
        <v/>
      </c>
    </row>
    <row r="4549" spans="1:36">
      <c r="A4549" s="41" t="str">
        <f t="shared" si="2142"/>
        <v/>
      </c>
      <c r="B4549" s="150" t="str">
        <f>IF(ISNUMBER(A4549),INDEX('MetaTrader Import'!$H$13:$J$5893,TRUNC(((A4549-$A$39+1)-1)/3)+1,MOD((A4549-$A$39+1)-1,3)+1),"")</f>
        <v/>
      </c>
      <c r="C4549" s="43" t="str">
        <f t="shared" si="2143"/>
        <v/>
      </c>
      <c r="D4549" s="43" t="str">
        <f t="shared" ca="1" si="2133"/>
        <v/>
      </c>
      <c r="E4549" s="43" t="str">
        <f t="shared" si="2144"/>
        <v/>
      </c>
      <c r="F4549" s="43" t="str">
        <f t="shared" si="2145"/>
        <v/>
      </c>
      <c r="G4549" s="43" t="str">
        <f>IF(A4549&lt;&gt;"",IF(A4549&lt;Data!$G$11*0.25,$C$13/$G$32,IF(A4549&gt;Data!$G$11*0.25,$C$13,$C$13*10)),"")</f>
        <v/>
      </c>
      <c r="H4549" s="43" t="str">
        <f>IF(A4549&lt;&gt;"",IF(Data!$G$9="constant",$C$13,IF(Data!$G$9="squeeze",G4549,F4549)),"")</f>
        <v/>
      </c>
      <c r="I4549" s="38" t="str">
        <f ca="1">IF(ISNUMBER(A4549),NORMINV(RAND(),0,IF(AND(Data!$G$9="squeeze",A4549&lt;Data!$G$11*0.25),$H$32,1)*$C$30*$C$13)*($C$14*$C$12),"")</f>
        <v/>
      </c>
      <c r="J4549" s="42" t="str">
        <f ca="1">IFERROR(IF(Data!$C$6="Real",B4549,I4549+J4548+($C$14*$C$12)*(NORMINV(RAND(),$C$15,CHOOSE($G$13,$C$13,F4549,G4549)))),"")</f>
        <v/>
      </c>
      <c r="K4549" s="88" t="str">
        <f>IF(ISNUMBER(A4549), IF($G$16="fixed",$G$17,MIN(H4549*Data!$C$7*$C$16*0.5,$C$17*Data!$C$7))*$C$12,"")</f>
        <v/>
      </c>
      <c r="L4549" s="42" t="str">
        <f t="shared" ca="1" si="2130"/>
        <v/>
      </c>
      <c r="M4549" s="44" t="str">
        <f t="shared" ca="1" si="2131"/>
        <v/>
      </c>
      <c r="N4549" s="44" t="str">
        <f t="shared" ca="1" si="2132"/>
        <v/>
      </c>
      <c r="O4549" s="108" t="str">
        <f t="shared" si="2146"/>
        <v/>
      </c>
      <c r="P4549" s="102" t="str">
        <f t="shared" si="2147"/>
        <v/>
      </c>
      <c r="Q4549" s="102" t="str">
        <f t="shared" si="2148"/>
        <v/>
      </c>
      <c r="R4549" s="120" t="str">
        <f t="shared" si="2149"/>
        <v/>
      </c>
      <c r="S4549" s="54" t="str">
        <f t="shared" si="2150"/>
        <v/>
      </c>
      <c r="T4549" s="5" t="str">
        <f t="shared" si="2151"/>
        <v/>
      </c>
      <c r="U4549" s="152" t="str">
        <f t="shared" si="2134"/>
        <v/>
      </c>
      <c r="V4549" s="152" t="str">
        <f t="shared" si="2135"/>
        <v/>
      </c>
      <c r="W4549" s="153" t="str">
        <f t="shared" si="2136"/>
        <v/>
      </c>
      <c r="X4549" s="153" t="str">
        <f t="shared" si="2137"/>
        <v/>
      </c>
      <c r="Y4549" s="153" t="str">
        <f t="shared" si="2138"/>
        <v/>
      </c>
      <c r="Z4549" s="153" t="str">
        <f t="shared" si="2139"/>
        <v/>
      </c>
      <c r="AA4549" s="152" t="str">
        <f t="shared" si="2140"/>
        <v/>
      </c>
      <c r="AB4549" s="152" t="str">
        <f t="shared" si="2141"/>
        <v/>
      </c>
      <c r="AC4549" s="154" t="str">
        <f t="shared" si="2152"/>
        <v/>
      </c>
      <c r="AD4549" s="154" t="str">
        <f t="shared" si="2153"/>
        <v/>
      </c>
      <c r="AE4549" s="3" t="str">
        <f t="shared" si="2154"/>
        <v/>
      </c>
      <c r="AF4549" s="3" t="str">
        <f t="shared" si="2155"/>
        <v/>
      </c>
      <c r="AG4549" s="3" t="str">
        <f t="shared" si="2156"/>
        <v/>
      </c>
      <c r="AH4549" s="4" t="str">
        <f t="shared" si="2157"/>
        <v/>
      </c>
      <c r="AI4549" s="75" t="str">
        <f t="shared" si="2158"/>
        <v/>
      </c>
      <c r="AJ4549" s="75" t="str">
        <f t="shared" si="2159"/>
        <v/>
      </c>
    </row>
    <row r="4550" spans="1:36">
      <c r="A4550" s="41" t="str">
        <f t="shared" si="2142"/>
        <v/>
      </c>
      <c r="B4550" s="150" t="str">
        <f>IF(ISNUMBER(A4550),INDEX('MetaTrader Import'!$H$13:$J$5893,TRUNC(((A4550-$A$39+1)-1)/3)+1,MOD((A4550-$A$39+1)-1,3)+1),"")</f>
        <v/>
      </c>
      <c r="C4550" s="43" t="str">
        <f t="shared" si="2143"/>
        <v/>
      </c>
      <c r="D4550" s="43" t="str">
        <f t="shared" ca="1" si="2133"/>
        <v/>
      </c>
      <c r="E4550" s="43" t="str">
        <f t="shared" si="2144"/>
        <v/>
      </c>
      <c r="F4550" s="43" t="str">
        <f t="shared" si="2145"/>
        <v/>
      </c>
      <c r="G4550" s="43" t="str">
        <f>IF(A4550&lt;&gt;"",IF(A4550&lt;Data!$G$11*0.25,$C$13/$G$32,IF(A4550&gt;Data!$G$11*0.25,$C$13,$C$13*10)),"")</f>
        <v/>
      </c>
      <c r="H4550" s="43" t="str">
        <f>IF(A4550&lt;&gt;"",IF(Data!$G$9="constant",$C$13,IF(Data!$G$9="squeeze",G4550,F4550)),"")</f>
        <v/>
      </c>
      <c r="I4550" s="38" t="str">
        <f ca="1">IF(ISNUMBER(A4550),NORMINV(RAND(),0,IF(AND(Data!$G$9="squeeze",A4550&lt;Data!$G$11*0.25),$H$32,1)*$C$30*$C$13)*($C$14*$C$12),"")</f>
        <v/>
      </c>
      <c r="J4550" s="42" t="str">
        <f ca="1">IFERROR(IF(Data!$C$6="Real",B4550,I4550+J4549+($C$14*$C$12)*(NORMINV(RAND(),$C$15,CHOOSE($G$13,$C$13,F4550,G4550)))),"")</f>
        <v/>
      </c>
      <c r="K4550" s="88" t="str">
        <f>IF(ISNUMBER(A4550), IF($G$16="fixed",$G$17,MIN(H4550*Data!$C$7*$C$16*0.5,$C$17*Data!$C$7))*$C$12,"")</f>
        <v/>
      </c>
      <c r="L4550" s="42" t="str">
        <f t="shared" ref="L4550:L4613" ca="1" si="2160">IFERROR(J4550,"")</f>
        <v/>
      </c>
      <c r="M4550" s="44" t="str">
        <f t="shared" ref="M4550:M4613" ca="1" si="2161">IFERROR(L4550+K4550*0.5,"")</f>
        <v/>
      </c>
      <c r="N4550" s="44" t="str">
        <f t="shared" ref="N4550:N4613" ca="1" si="2162">IFERROR(L4550-K4550*0.5,"")</f>
        <v/>
      </c>
      <c r="O4550" s="108" t="str">
        <f t="shared" si="2146"/>
        <v/>
      </c>
      <c r="P4550" s="102" t="str">
        <f t="shared" si="2147"/>
        <v/>
      </c>
      <c r="Q4550" s="102" t="str">
        <f t="shared" si="2148"/>
        <v/>
      </c>
      <c r="R4550" s="120" t="str">
        <f t="shared" si="2149"/>
        <v/>
      </c>
      <c r="S4550" s="54" t="str">
        <f t="shared" si="2150"/>
        <v/>
      </c>
      <c r="T4550" s="5" t="str">
        <f t="shared" si="2151"/>
        <v/>
      </c>
      <c r="U4550" s="152" t="str">
        <f t="shared" si="2134"/>
        <v/>
      </c>
      <c r="V4550" s="152" t="str">
        <f t="shared" si="2135"/>
        <v/>
      </c>
      <c r="W4550" s="153" t="str">
        <f t="shared" si="2136"/>
        <v/>
      </c>
      <c r="X4550" s="153" t="str">
        <f t="shared" si="2137"/>
        <v/>
      </c>
      <c r="Y4550" s="153" t="str">
        <f t="shared" si="2138"/>
        <v/>
      </c>
      <c r="Z4550" s="153" t="str">
        <f t="shared" si="2139"/>
        <v/>
      </c>
      <c r="AA4550" s="152" t="str">
        <f t="shared" si="2140"/>
        <v/>
      </c>
      <c r="AB4550" s="152" t="str">
        <f t="shared" si="2141"/>
        <v/>
      </c>
      <c r="AC4550" s="154" t="str">
        <f t="shared" si="2152"/>
        <v/>
      </c>
      <c r="AD4550" s="154" t="str">
        <f t="shared" si="2153"/>
        <v/>
      </c>
      <c r="AE4550" s="3" t="str">
        <f t="shared" si="2154"/>
        <v/>
      </c>
      <c r="AF4550" s="3" t="str">
        <f t="shared" si="2155"/>
        <v/>
      </c>
      <c r="AG4550" s="3" t="str">
        <f t="shared" si="2156"/>
        <v/>
      </c>
      <c r="AH4550" s="4" t="str">
        <f t="shared" si="2157"/>
        <v/>
      </c>
      <c r="AI4550" s="75" t="str">
        <f t="shared" si="2158"/>
        <v/>
      </c>
      <c r="AJ4550" s="75" t="str">
        <f t="shared" si="2159"/>
        <v/>
      </c>
    </row>
    <row r="4551" spans="1:36">
      <c r="A4551" s="41" t="str">
        <f t="shared" si="2142"/>
        <v/>
      </c>
      <c r="B4551" s="150" t="str">
        <f>IF(ISNUMBER(A4551),INDEX('MetaTrader Import'!$H$13:$J$5893,TRUNC(((A4551-$A$39+1)-1)/3)+1,MOD((A4551-$A$39+1)-1,3)+1),"")</f>
        <v/>
      </c>
      <c r="C4551" s="43" t="str">
        <f t="shared" si="2143"/>
        <v/>
      </c>
      <c r="D4551" s="43" t="str">
        <f t="shared" ca="1" si="2133"/>
        <v/>
      </c>
      <c r="E4551" s="43" t="str">
        <f t="shared" si="2144"/>
        <v/>
      </c>
      <c r="F4551" s="43" t="str">
        <f t="shared" si="2145"/>
        <v/>
      </c>
      <c r="G4551" s="43" t="str">
        <f>IF(A4551&lt;&gt;"",IF(A4551&lt;Data!$G$11*0.25,$C$13/$G$32,IF(A4551&gt;Data!$G$11*0.25,$C$13,$C$13*10)),"")</f>
        <v/>
      </c>
      <c r="H4551" s="43" t="str">
        <f>IF(A4551&lt;&gt;"",IF(Data!$G$9="constant",$C$13,IF(Data!$G$9="squeeze",G4551,F4551)),"")</f>
        <v/>
      </c>
      <c r="I4551" s="38" t="str">
        <f ca="1">IF(ISNUMBER(A4551),NORMINV(RAND(),0,IF(AND(Data!$G$9="squeeze",A4551&lt;Data!$G$11*0.25),$H$32,1)*$C$30*$C$13)*($C$14*$C$12),"")</f>
        <v/>
      </c>
      <c r="J4551" s="42" t="str">
        <f ca="1">IFERROR(IF(Data!$C$6="Real",B4551,I4551+J4550+($C$14*$C$12)*(NORMINV(RAND(),$C$15,CHOOSE($G$13,$C$13,F4551,G4551)))),"")</f>
        <v/>
      </c>
      <c r="K4551" s="88" t="str">
        <f>IF(ISNUMBER(A4551), IF($G$16="fixed",$G$17,MIN(H4551*Data!$C$7*$C$16*0.5,$C$17*Data!$C$7))*$C$12,"")</f>
        <v/>
      </c>
      <c r="L4551" s="42" t="str">
        <f t="shared" ca="1" si="2160"/>
        <v/>
      </c>
      <c r="M4551" s="44" t="str">
        <f t="shared" ca="1" si="2161"/>
        <v/>
      </c>
      <c r="N4551" s="44" t="str">
        <f t="shared" ca="1" si="2162"/>
        <v/>
      </c>
      <c r="O4551" s="108" t="str">
        <f t="shared" si="2146"/>
        <v/>
      </c>
      <c r="P4551" s="102" t="str">
        <f t="shared" si="2147"/>
        <v/>
      </c>
      <c r="Q4551" s="102" t="str">
        <f t="shared" si="2148"/>
        <v/>
      </c>
      <c r="R4551" s="120" t="str">
        <f t="shared" si="2149"/>
        <v/>
      </c>
      <c r="S4551" s="54" t="str">
        <f t="shared" si="2150"/>
        <v/>
      </c>
      <c r="T4551" s="5" t="str">
        <f t="shared" si="2151"/>
        <v/>
      </c>
      <c r="U4551" s="152" t="str">
        <f t="shared" si="2134"/>
        <v/>
      </c>
      <c r="V4551" s="152" t="str">
        <f t="shared" si="2135"/>
        <v/>
      </c>
      <c r="W4551" s="153" t="str">
        <f t="shared" si="2136"/>
        <v/>
      </c>
      <c r="X4551" s="153" t="str">
        <f t="shared" si="2137"/>
        <v/>
      </c>
      <c r="Y4551" s="153" t="str">
        <f t="shared" si="2138"/>
        <v/>
      </c>
      <c r="Z4551" s="153" t="str">
        <f t="shared" si="2139"/>
        <v/>
      </c>
      <c r="AA4551" s="152" t="str">
        <f t="shared" si="2140"/>
        <v/>
      </c>
      <c r="AB4551" s="152" t="str">
        <f t="shared" si="2141"/>
        <v/>
      </c>
      <c r="AC4551" s="154" t="str">
        <f t="shared" si="2152"/>
        <v/>
      </c>
      <c r="AD4551" s="154" t="str">
        <f t="shared" si="2153"/>
        <v/>
      </c>
      <c r="AE4551" s="3" t="str">
        <f t="shared" si="2154"/>
        <v/>
      </c>
      <c r="AF4551" s="3" t="str">
        <f t="shared" si="2155"/>
        <v/>
      </c>
      <c r="AG4551" s="3" t="str">
        <f t="shared" si="2156"/>
        <v/>
      </c>
      <c r="AH4551" s="4" t="str">
        <f t="shared" si="2157"/>
        <v/>
      </c>
      <c r="AI4551" s="75" t="str">
        <f t="shared" si="2158"/>
        <v/>
      </c>
      <c r="AJ4551" s="75" t="str">
        <f t="shared" si="2159"/>
        <v/>
      </c>
    </row>
    <row r="4552" spans="1:36">
      <c r="A4552" s="41" t="str">
        <f t="shared" si="2142"/>
        <v/>
      </c>
      <c r="B4552" s="150" t="str">
        <f>IF(ISNUMBER(A4552),INDEX('MetaTrader Import'!$H$13:$J$5893,TRUNC(((A4552-$A$39+1)-1)/3)+1,MOD((A4552-$A$39+1)-1,3)+1),"")</f>
        <v/>
      </c>
      <c r="C4552" s="43" t="str">
        <f t="shared" si="2143"/>
        <v/>
      </c>
      <c r="D4552" s="43" t="str">
        <f t="shared" ca="1" si="2133"/>
        <v/>
      </c>
      <c r="E4552" s="43" t="str">
        <f t="shared" si="2144"/>
        <v/>
      </c>
      <c r="F4552" s="43" t="str">
        <f t="shared" si="2145"/>
        <v/>
      </c>
      <c r="G4552" s="43" t="str">
        <f>IF(A4552&lt;&gt;"",IF(A4552&lt;Data!$G$11*0.25,$C$13/$G$32,IF(A4552&gt;Data!$G$11*0.25,$C$13,$C$13*10)),"")</f>
        <v/>
      </c>
      <c r="H4552" s="43" t="str">
        <f>IF(A4552&lt;&gt;"",IF(Data!$G$9="constant",$C$13,IF(Data!$G$9="squeeze",G4552,F4552)),"")</f>
        <v/>
      </c>
      <c r="I4552" s="38" t="str">
        <f ca="1">IF(ISNUMBER(A4552),NORMINV(RAND(),0,IF(AND(Data!$G$9="squeeze",A4552&lt;Data!$G$11*0.25),$H$32,1)*$C$30*$C$13)*($C$14*$C$12),"")</f>
        <v/>
      </c>
      <c r="J4552" s="42" t="str">
        <f ca="1">IFERROR(IF(Data!$C$6="Real",B4552,I4552+J4551+($C$14*$C$12)*(NORMINV(RAND(),$C$15,CHOOSE($G$13,$C$13,F4552,G4552)))),"")</f>
        <v/>
      </c>
      <c r="K4552" s="88" t="str">
        <f>IF(ISNUMBER(A4552), IF($G$16="fixed",$G$17,MIN(H4552*Data!$C$7*$C$16*0.5,$C$17*Data!$C$7))*$C$12,"")</f>
        <v/>
      </c>
      <c r="L4552" s="42" t="str">
        <f t="shared" ca="1" si="2160"/>
        <v/>
      </c>
      <c r="M4552" s="44" t="str">
        <f t="shared" ca="1" si="2161"/>
        <v/>
      </c>
      <c r="N4552" s="44" t="str">
        <f t="shared" ca="1" si="2162"/>
        <v/>
      </c>
      <c r="O4552" s="108" t="str">
        <f t="shared" si="2146"/>
        <v/>
      </c>
      <c r="P4552" s="102" t="str">
        <f t="shared" si="2147"/>
        <v/>
      </c>
      <c r="Q4552" s="102" t="str">
        <f t="shared" si="2148"/>
        <v/>
      </c>
      <c r="R4552" s="120" t="str">
        <f t="shared" si="2149"/>
        <v/>
      </c>
      <c r="S4552" s="54" t="str">
        <f t="shared" si="2150"/>
        <v/>
      </c>
      <c r="T4552" s="5" t="str">
        <f t="shared" si="2151"/>
        <v/>
      </c>
      <c r="U4552" s="152" t="str">
        <f t="shared" si="2134"/>
        <v/>
      </c>
      <c r="V4552" s="152" t="str">
        <f t="shared" si="2135"/>
        <v/>
      </c>
      <c r="W4552" s="153" t="str">
        <f t="shared" si="2136"/>
        <v/>
      </c>
      <c r="X4552" s="153" t="str">
        <f t="shared" si="2137"/>
        <v/>
      </c>
      <c r="Y4552" s="153" t="str">
        <f t="shared" si="2138"/>
        <v/>
      </c>
      <c r="Z4552" s="153" t="str">
        <f t="shared" si="2139"/>
        <v/>
      </c>
      <c r="AA4552" s="152" t="str">
        <f t="shared" si="2140"/>
        <v/>
      </c>
      <c r="AB4552" s="152" t="str">
        <f t="shared" si="2141"/>
        <v/>
      </c>
      <c r="AC4552" s="154" t="str">
        <f t="shared" si="2152"/>
        <v/>
      </c>
      <c r="AD4552" s="154" t="str">
        <f t="shared" si="2153"/>
        <v/>
      </c>
      <c r="AE4552" s="3" t="str">
        <f t="shared" si="2154"/>
        <v/>
      </c>
      <c r="AF4552" s="3" t="str">
        <f t="shared" si="2155"/>
        <v/>
      </c>
      <c r="AG4552" s="3" t="str">
        <f t="shared" si="2156"/>
        <v/>
      </c>
      <c r="AH4552" s="4" t="str">
        <f t="shared" si="2157"/>
        <v/>
      </c>
      <c r="AI4552" s="75" t="str">
        <f t="shared" si="2158"/>
        <v/>
      </c>
      <c r="AJ4552" s="75" t="str">
        <f t="shared" si="2159"/>
        <v/>
      </c>
    </row>
    <row r="4553" spans="1:36">
      <c r="A4553" s="41" t="str">
        <f t="shared" si="2142"/>
        <v/>
      </c>
      <c r="B4553" s="150" t="str">
        <f>IF(ISNUMBER(A4553),INDEX('MetaTrader Import'!$H$13:$J$5893,TRUNC(((A4553-$A$39+1)-1)/3)+1,MOD((A4553-$A$39+1)-1,3)+1),"")</f>
        <v/>
      </c>
      <c r="C4553" s="43" t="str">
        <f t="shared" si="2143"/>
        <v/>
      </c>
      <c r="D4553" s="43" t="str">
        <f t="shared" ca="1" si="2133"/>
        <v/>
      </c>
      <c r="E4553" s="43" t="str">
        <f t="shared" si="2144"/>
        <v/>
      </c>
      <c r="F4553" s="43" t="str">
        <f t="shared" si="2145"/>
        <v/>
      </c>
      <c r="G4553" s="43" t="str">
        <f>IF(A4553&lt;&gt;"",IF(A4553&lt;Data!$G$11*0.25,$C$13/$G$32,IF(A4553&gt;Data!$G$11*0.25,$C$13,$C$13*10)),"")</f>
        <v/>
      </c>
      <c r="H4553" s="43" t="str">
        <f>IF(A4553&lt;&gt;"",IF(Data!$G$9="constant",$C$13,IF(Data!$G$9="squeeze",G4553,F4553)),"")</f>
        <v/>
      </c>
      <c r="I4553" s="38" t="str">
        <f ca="1">IF(ISNUMBER(A4553),NORMINV(RAND(),0,IF(AND(Data!$G$9="squeeze",A4553&lt;Data!$G$11*0.25),$H$32,1)*$C$30*$C$13)*($C$14*$C$12),"")</f>
        <v/>
      </c>
      <c r="J4553" s="42" t="str">
        <f ca="1">IFERROR(IF(Data!$C$6="Real",B4553,I4553+J4552+($C$14*$C$12)*(NORMINV(RAND(),$C$15,CHOOSE($G$13,$C$13,F4553,G4553)))),"")</f>
        <v/>
      </c>
      <c r="K4553" s="88" t="str">
        <f>IF(ISNUMBER(A4553), IF($G$16="fixed",$G$17,MIN(H4553*Data!$C$7*$C$16*0.5,$C$17*Data!$C$7))*$C$12,"")</f>
        <v/>
      </c>
      <c r="L4553" s="42" t="str">
        <f t="shared" ca="1" si="2160"/>
        <v/>
      </c>
      <c r="M4553" s="44" t="str">
        <f t="shared" ca="1" si="2161"/>
        <v/>
      </c>
      <c r="N4553" s="44" t="str">
        <f t="shared" ca="1" si="2162"/>
        <v/>
      </c>
      <c r="O4553" s="108" t="str">
        <f t="shared" si="2146"/>
        <v/>
      </c>
      <c r="P4553" s="102" t="str">
        <f t="shared" si="2147"/>
        <v/>
      </c>
      <c r="Q4553" s="102" t="str">
        <f t="shared" si="2148"/>
        <v/>
      </c>
      <c r="R4553" s="120" t="str">
        <f t="shared" si="2149"/>
        <v/>
      </c>
      <c r="S4553" s="54" t="str">
        <f t="shared" si="2150"/>
        <v/>
      </c>
      <c r="T4553" s="5" t="str">
        <f t="shared" si="2151"/>
        <v/>
      </c>
      <c r="U4553" s="152" t="str">
        <f t="shared" si="2134"/>
        <v/>
      </c>
      <c r="V4553" s="152" t="str">
        <f t="shared" si="2135"/>
        <v/>
      </c>
      <c r="W4553" s="153" t="str">
        <f t="shared" si="2136"/>
        <v/>
      </c>
      <c r="X4553" s="153" t="str">
        <f t="shared" si="2137"/>
        <v/>
      </c>
      <c r="Y4553" s="153" t="str">
        <f t="shared" si="2138"/>
        <v/>
      </c>
      <c r="Z4553" s="153" t="str">
        <f t="shared" si="2139"/>
        <v/>
      </c>
      <c r="AA4553" s="152" t="str">
        <f t="shared" si="2140"/>
        <v/>
      </c>
      <c r="AB4553" s="152" t="str">
        <f t="shared" si="2141"/>
        <v/>
      </c>
      <c r="AC4553" s="154" t="str">
        <f t="shared" si="2152"/>
        <v/>
      </c>
      <c r="AD4553" s="154" t="str">
        <f t="shared" si="2153"/>
        <v/>
      </c>
      <c r="AE4553" s="3" t="str">
        <f t="shared" si="2154"/>
        <v/>
      </c>
      <c r="AF4553" s="3" t="str">
        <f t="shared" si="2155"/>
        <v/>
      </c>
      <c r="AG4553" s="3" t="str">
        <f t="shared" si="2156"/>
        <v/>
      </c>
      <c r="AH4553" s="4" t="str">
        <f t="shared" si="2157"/>
        <v/>
      </c>
      <c r="AI4553" s="75" t="str">
        <f t="shared" si="2158"/>
        <v/>
      </c>
      <c r="AJ4553" s="75" t="str">
        <f t="shared" si="2159"/>
        <v/>
      </c>
    </row>
    <row r="4554" spans="1:36">
      <c r="A4554" s="41" t="str">
        <f t="shared" si="2142"/>
        <v/>
      </c>
      <c r="B4554" s="150" t="str">
        <f>IF(ISNUMBER(A4554),INDEX('MetaTrader Import'!$H$13:$J$5893,TRUNC(((A4554-$A$39+1)-1)/3)+1,MOD((A4554-$A$39+1)-1,3)+1),"")</f>
        <v/>
      </c>
      <c r="C4554" s="43" t="str">
        <f t="shared" si="2143"/>
        <v/>
      </c>
      <c r="D4554" s="43" t="str">
        <f t="shared" ca="1" si="2133"/>
        <v/>
      </c>
      <c r="E4554" s="43" t="str">
        <f t="shared" si="2144"/>
        <v/>
      </c>
      <c r="F4554" s="43" t="str">
        <f t="shared" si="2145"/>
        <v/>
      </c>
      <c r="G4554" s="43" t="str">
        <f>IF(A4554&lt;&gt;"",IF(A4554&lt;Data!$G$11*0.25,$C$13/$G$32,IF(A4554&gt;Data!$G$11*0.25,$C$13,$C$13*10)),"")</f>
        <v/>
      </c>
      <c r="H4554" s="43" t="str">
        <f>IF(A4554&lt;&gt;"",IF(Data!$G$9="constant",$C$13,IF(Data!$G$9="squeeze",G4554,F4554)),"")</f>
        <v/>
      </c>
      <c r="I4554" s="38" t="str">
        <f ca="1">IF(ISNUMBER(A4554),NORMINV(RAND(),0,IF(AND(Data!$G$9="squeeze",A4554&lt;Data!$G$11*0.25),$H$32,1)*$C$30*$C$13)*($C$14*$C$12),"")</f>
        <v/>
      </c>
      <c r="J4554" s="42" t="str">
        <f ca="1">IFERROR(IF(Data!$C$6="Real",B4554,I4554+J4553+($C$14*$C$12)*(NORMINV(RAND(),$C$15,CHOOSE($G$13,$C$13,F4554,G4554)))),"")</f>
        <v/>
      </c>
      <c r="K4554" s="88" t="str">
        <f>IF(ISNUMBER(A4554), IF($G$16="fixed",$G$17,MIN(H4554*Data!$C$7*$C$16*0.5,$C$17*Data!$C$7))*$C$12,"")</f>
        <v/>
      </c>
      <c r="L4554" s="42" t="str">
        <f t="shared" ca="1" si="2160"/>
        <v/>
      </c>
      <c r="M4554" s="44" t="str">
        <f t="shared" ca="1" si="2161"/>
        <v/>
      </c>
      <c r="N4554" s="44" t="str">
        <f t="shared" ca="1" si="2162"/>
        <v/>
      </c>
      <c r="O4554" s="108" t="str">
        <f t="shared" si="2146"/>
        <v/>
      </c>
      <c r="P4554" s="102" t="str">
        <f t="shared" si="2147"/>
        <v/>
      </c>
      <c r="Q4554" s="102" t="str">
        <f t="shared" si="2148"/>
        <v/>
      </c>
      <c r="R4554" s="120" t="str">
        <f t="shared" si="2149"/>
        <v/>
      </c>
      <c r="S4554" s="54" t="str">
        <f t="shared" si="2150"/>
        <v/>
      </c>
      <c r="T4554" s="5" t="str">
        <f t="shared" si="2151"/>
        <v/>
      </c>
      <c r="U4554" s="152" t="str">
        <f t="shared" si="2134"/>
        <v/>
      </c>
      <c r="V4554" s="152" t="str">
        <f t="shared" si="2135"/>
        <v/>
      </c>
      <c r="W4554" s="153" t="str">
        <f t="shared" si="2136"/>
        <v/>
      </c>
      <c r="X4554" s="153" t="str">
        <f t="shared" si="2137"/>
        <v/>
      </c>
      <c r="Y4554" s="153" t="str">
        <f t="shared" si="2138"/>
        <v/>
      </c>
      <c r="Z4554" s="153" t="str">
        <f t="shared" si="2139"/>
        <v/>
      </c>
      <c r="AA4554" s="152" t="str">
        <f t="shared" si="2140"/>
        <v/>
      </c>
      <c r="AB4554" s="152" t="str">
        <f t="shared" si="2141"/>
        <v/>
      </c>
      <c r="AC4554" s="154" t="str">
        <f t="shared" si="2152"/>
        <v/>
      </c>
      <c r="AD4554" s="154" t="str">
        <f t="shared" si="2153"/>
        <v/>
      </c>
      <c r="AE4554" s="3" t="str">
        <f t="shared" si="2154"/>
        <v/>
      </c>
      <c r="AF4554" s="3" t="str">
        <f t="shared" si="2155"/>
        <v/>
      </c>
      <c r="AG4554" s="3" t="str">
        <f t="shared" si="2156"/>
        <v/>
      </c>
      <c r="AH4554" s="4" t="str">
        <f t="shared" si="2157"/>
        <v/>
      </c>
      <c r="AI4554" s="75" t="str">
        <f t="shared" si="2158"/>
        <v/>
      </c>
      <c r="AJ4554" s="75" t="str">
        <f t="shared" si="2159"/>
        <v/>
      </c>
    </row>
    <row r="4555" spans="1:36">
      <c r="A4555" s="41" t="str">
        <f t="shared" si="2142"/>
        <v/>
      </c>
      <c r="B4555" s="150" t="str">
        <f>IF(ISNUMBER(A4555),INDEX('MetaTrader Import'!$H$13:$J$5893,TRUNC(((A4555-$A$39+1)-1)/3)+1,MOD((A4555-$A$39+1)-1,3)+1),"")</f>
        <v/>
      </c>
      <c r="C4555" s="43" t="str">
        <f t="shared" si="2143"/>
        <v/>
      </c>
      <c r="D4555" s="43" t="str">
        <f t="shared" ca="1" si="2133"/>
        <v/>
      </c>
      <c r="E4555" s="43" t="str">
        <f t="shared" si="2144"/>
        <v/>
      </c>
      <c r="F4555" s="43" t="str">
        <f t="shared" si="2145"/>
        <v/>
      </c>
      <c r="G4555" s="43" t="str">
        <f>IF(A4555&lt;&gt;"",IF(A4555&lt;Data!$G$11*0.25,$C$13/$G$32,IF(A4555&gt;Data!$G$11*0.25,$C$13,$C$13*10)),"")</f>
        <v/>
      </c>
      <c r="H4555" s="43" t="str">
        <f>IF(A4555&lt;&gt;"",IF(Data!$G$9="constant",$C$13,IF(Data!$G$9="squeeze",G4555,F4555)),"")</f>
        <v/>
      </c>
      <c r="I4555" s="38" t="str">
        <f ca="1">IF(ISNUMBER(A4555),NORMINV(RAND(),0,IF(AND(Data!$G$9="squeeze",A4555&lt;Data!$G$11*0.25),$H$32,1)*$C$30*$C$13)*($C$14*$C$12),"")</f>
        <v/>
      </c>
      <c r="J4555" s="42" t="str">
        <f ca="1">IFERROR(IF(Data!$C$6="Real",B4555,I4555+J4554+($C$14*$C$12)*(NORMINV(RAND(),$C$15,CHOOSE($G$13,$C$13,F4555,G4555)))),"")</f>
        <v/>
      </c>
      <c r="K4555" s="88" t="str">
        <f>IF(ISNUMBER(A4555), IF($G$16="fixed",$G$17,MIN(H4555*Data!$C$7*$C$16*0.5,$C$17*Data!$C$7))*$C$12,"")</f>
        <v/>
      </c>
      <c r="L4555" s="42" t="str">
        <f t="shared" ca="1" si="2160"/>
        <v/>
      </c>
      <c r="M4555" s="44" t="str">
        <f t="shared" ca="1" si="2161"/>
        <v/>
      </c>
      <c r="N4555" s="44" t="str">
        <f t="shared" ca="1" si="2162"/>
        <v/>
      </c>
      <c r="O4555" s="108" t="str">
        <f t="shared" si="2146"/>
        <v/>
      </c>
      <c r="P4555" s="102" t="str">
        <f t="shared" si="2147"/>
        <v/>
      </c>
      <c r="Q4555" s="102" t="str">
        <f t="shared" si="2148"/>
        <v/>
      </c>
      <c r="R4555" s="120" t="str">
        <f t="shared" si="2149"/>
        <v/>
      </c>
      <c r="S4555" s="54" t="str">
        <f t="shared" si="2150"/>
        <v/>
      </c>
      <c r="T4555" s="5" t="str">
        <f t="shared" si="2151"/>
        <v/>
      </c>
      <c r="U4555" s="152" t="str">
        <f t="shared" si="2134"/>
        <v/>
      </c>
      <c r="V4555" s="152" t="str">
        <f t="shared" si="2135"/>
        <v/>
      </c>
      <c r="W4555" s="153" t="str">
        <f t="shared" si="2136"/>
        <v/>
      </c>
      <c r="X4555" s="153" t="str">
        <f t="shared" si="2137"/>
        <v/>
      </c>
      <c r="Y4555" s="153" t="str">
        <f t="shared" si="2138"/>
        <v/>
      </c>
      <c r="Z4555" s="153" t="str">
        <f t="shared" si="2139"/>
        <v/>
      </c>
      <c r="AA4555" s="152" t="str">
        <f t="shared" si="2140"/>
        <v/>
      </c>
      <c r="AB4555" s="152" t="str">
        <f t="shared" si="2141"/>
        <v/>
      </c>
      <c r="AC4555" s="154" t="str">
        <f t="shared" si="2152"/>
        <v/>
      </c>
      <c r="AD4555" s="154" t="str">
        <f t="shared" si="2153"/>
        <v/>
      </c>
      <c r="AE4555" s="3" t="str">
        <f t="shared" si="2154"/>
        <v/>
      </c>
      <c r="AF4555" s="3" t="str">
        <f t="shared" si="2155"/>
        <v/>
      </c>
      <c r="AG4555" s="3" t="str">
        <f t="shared" si="2156"/>
        <v/>
      </c>
      <c r="AH4555" s="4" t="str">
        <f t="shared" si="2157"/>
        <v/>
      </c>
      <c r="AI4555" s="75" t="str">
        <f t="shared" si="2158"/>
        <v/>
      </c>
      <c r="AJ4555" s="75" t="str">
        <f t="shared" si="2159"/>
        <v/>
      </c>
    </row>
    <row r="4556" spans="1:36">
      <c r="A4556" s="41" t="str">
        <f t="shared" si="2142"/>
        <v/>
      </c>
      <c r="B4556" s="150" t="str">
        <f>IF(ISNUMBER(A4556),INDEX('MetaTrader Import'!$H$13:$J$5893,TRUNC(((A4556-$A$39+1)-1)/3)+1,MOD((A4556-$A$39+1)-1,3)+1),"")</f>
        <v/>
      </c>
      <c r="C4556" s="43" t="str">
        <f t="shared" si="2143"/>
        <v/>
      </c>
      <c r="D4556" s="43" t="str">
        <f t="shared" ca="1" si="2133"/>
        <v/>
      </c>
      <c r="E4556" s="43" t="str">
        <f t="shared" si="2144"/>
        <v/>
      </c>
      <c r="F4556" s="43" t="str">
        <f t="shared" si="2145"/>
        <v/>
      </c>
      <c r="G4556" s="43" t="str">
        <f>IF(A4556&lt;&gt;"",IF(A4556&lt;Data!$G$11*0.25,$C$13/$G$32,IF(A4556&gt;Data!$G$11*0.25,$C$13,$C$13*10)),"")</f>
        <v/>
      </c>
      <c r="H4556" s="43" t="str">
        <f>IF(A4556&lt;&gt;"",IF(Data!$G$9="constant",$C$13,IF(Data!$G$9="squeeze",G4556,F4556)),"")</f>
        <v/>
      </c>
      <c r="I4556" s="38" t="str">
        <f ca="1">IF(ISNUMBER(A4556),NORMINV(RAND(),0,IF(AND(Data!$G$9="squeeze",A4556&lt;Data!$G$11*0.25),$H$32,1)*$C$30*$C$13)*($C$14*$C$12),"")</f>
        <v/>
      </c>
      <c r="J4556" s="42" t="str">
        <f ca="1">IFERROR(IF(Data!$C$6="Real",B4556,I4556+J4555+($C$14*$C$12)*(NORMINV(RAND(),$C$15,CHOOSE($G$13,$C$13,F4556,G4556)))),"")</f>
        <v/>
      </c>
      <c r="K4556" s="88" t="str">
        <f>IF(ISNUMBER(A4556), IF($G$16="fixed",$G$17,MIN(H4556*Data!$C$7*$C$16*0.5,$C$17*Data!$C$7))*$C$12,"")</f>
        <v/>
      </c>
      <c r="L4556" s="42" t="str">
        <f t="shared" ca="1" si="2160"/>
        <v/>
      </c>
      <c r="M4556" s="44" t="str">
        <f t="shared" ca="1" si="2161"/>
        <v/>
      </c>
      <c r="N4556" s="44" t="str">
        <f t="shared" ca="1" si="2162"/>
        <v/>
      </c>
      <c r="O4556" s="108" t="str">
        <f t="shared" si="2146"/>
        <v/>
      </c>
      <c r="P4556" s="102" t="str">
        <f t="shared" si="2147"/>
        <v/>
      </c>
      <c r="Q4556" s="102" t="str">
        <f t="shared" si="2148"/>
        <v/>
      </c>
      <c r="R4556" s="120" t="str">
        <f t="shared" si="2149"/>
        <v/>
      </c>
      <c r="S4556" s="54" t="str">
        <f t="shared" si="2150"/>
        <v/>
      </c>
      <c r="T4556" s="5" t="str">
        <f t="shared" si="2151"/>
        <v/>
      </c>
      <c r="U4556" s="152" t="str">
        <f t="shared" si="2134"/>
        <v/>
      </c>
      <c r="V4556" s="152" t="str">
        <f t="shared" si="2135"/>
        <v/>
      </c>
      <c r="W4556" s="153" t="str">
        <f t="shared" si="2136"/>
        <v/>
      </c>
      <c r="X4556" s="153" t="str">
        <f t="shared" si="2137"/>
        <v/>
      </c>
      <c r="Y4556" s="153" t="str">
        <f t="shared" si="2138"/>
        <v/>
      </c>
      <c r="Z4556" s="153" t="str">
        <f t="shared" si="2139"/>
        <v/>
      </c>
      <c r="AA4556" s="152" t="str">
        <f t="shared" si="2140"/>
        <v/>
      </c>
      <c r="AB4556" s="152" t="str">
        <f t="shared" si="2141"/>
        <v/>
      </c>
      <c r="AC4556" s="154" t="str">
        <f t="shared" si="2152"/>
        <v/>
      </c>
      <c r="AD4556" s="154" t="str">
        <f t="shared" si="2153"/>
        <v/>
      </c>
      <c r="AE4556" s="3" t="str">
        <f t="shared" si="2154"/>
        <v/>
      </c>
      <c r="AF4556" s="3" t="str">
        <f t="shared" si="2155"/>
        <v/>
      </c>
      <c r="AG4556" s="3" t="str">
        <f t="shared" si="2156"/>
        <v/>
      </c>
      <c r="AH4556" s="4" t="str">
        <f t="shared" si="2157"/>
        <v/>
      </c>
      <c r="AI4556" s="75" t="str">
        <f t="shared" si="2158"/>
        <v/>
      </c>
      <c r="AJ4556" s="75" t="str">
        <f t="shared" si="2159"/>
        <v/>
      </c>
    </row>
    <row r="4557" spans="1:36">
      <c r="A4557" s="41" t="str">
        <f t="shared" si="2142"/>
        <v/>
      </c>
      <c r="B4557" s="150" t="str">
        <f>IF(ISNUMBER(A4557),INDEX('MetaTrader Import'!$H$13:$J$5893,TRUNC(((A4557-$A$39+1)-1)/3)+1,MOD((A4557-$A$39+1)-1,3)+1),"")</f>
        <v/>
      </c>
      <c r="C4557" s="43" t="str">
        <f t="shared" si="2143"/>
        <v/>
      </c>
      <c r="D4557" s="43" t="str">
        <f t="shared" ca="1" si="2133"/>
        <v/>
      </c>
      <c r="E4557" s="43" t="str">
        <f t="shared" si="2144"/>
        <v/>
      </c>
      <c r="F4557" s="43" t="str">
        <f t="shared" si="2145"/>
        <v/>
      </c>
      <c r="G4557" s="43" t="str">
        <f>IF(A4557&lt;&gt;"",IF(A4557&lt;Data!$G$11*0.25,$C$13/$G$32,IF(A4557&gt;Data!$G$11*0.25,$C$13,$C$13*10)),"")</f>
        <v/>
      </c>
      <c r="H4557" s="43" t="str">
        <f>IF(A4557&lt;&gt;"",IF(Data!$G$9="constant",$C$13,IF(Data!$G$9="squeeze",G4557,F4557)),"")</f>
        <v/>
      </c>
      <c r="I4557" s="38" t="str">
        <f ca="1">IF(ISNUMBER(A4557),NORMINV(RAND(),0,IF(AND(Data!$G$9="squeeze",A4557&lt;Data!$G$11*0.25),$H$32,1)*$C$30*$C$13)*($C$14*$C$12),"")</f>
        <v/>
      </c>
      <c r="J4557" s="42" t="str">
        <f ca="1">IFERROR(IF(Data!$C$6="Real",B4557,I4557+J4556+($C$14*$C$12)*(NORMINV(RAND(),$C$15,CHOOSE($G$13,$C$13,F4557,G4557)))),"")</f>
        <v/>
      </c>
      <c r="K4557" s="88" t="str">
        <f>IF(ISNUMBER(A4557), IF($G$16="fixed",$G$17,MIN(H4557*Data!$C$7*$C$16*0.5,$C$17*Data!$C$7))*$C$12,"")</f>
        <v/>
      </c>
      <c r="L4557" s="42" t="str">
        <f t="shared" ca="1" si="2160"/>
        <v/>
      </c>
      <c r="M4557" s="44" t="str">
        <f t="shared" ca="1" si="2161"/>
        <v/>
      </c>
      <c r="N4557" s="44" t="str">
        <f t="shared" ca="1" si="2162"/>
        <v/>
      </c>
      <c r="O4557" s="108" t="str">
        <f t="shared" si="2146"/>
        <v/>
      </c>
      <c r="P4557" s="102" t="str">
        <f t="shared" si="2147"/>
        <v/>
      </c>
      <c r="Q4557" s="102" t="str">
        <f t="shared" si="2148"/>
        <v/>
      </c>
      <c r="R4557" s="120" t="str">
        <f t="shared" si="2149"/>
        <v/>
      </c>
      <c r="S4557" s="54" t="str">
        <f t="shared" si="2150"/>
        <v/>
      </c>
      <c r="T4557" s="5" t="str">
        <f t="shared" si="2151"/>
        <v/>
      </c>
      <c r="U4557" s="152" t="str">
        <f t="shared" si="2134"/>
        <v/>
      </c>
      <c r="V4557" s="152" t="str">
        <f t="shared" si="2135"/>
        <v/>
      </c>
      <c r="W4557" s="153" t="str">
        <f t="shared" si="2136"/>
        <v/>
      </c>
      <c r="X4557" s="153" t="str">
        <f t="shared" si="2137"/>
        <v/>
      </c>
      <c r="Y4557" s="153" t="str">
        <f t="shared" si="2138"/>
        <v/>
      </c>
      <c r="Z4557" s="153" t="str">
        <f t="shared" si="2139"/>
        <v/>
      </c>
      <c r="AA4557" s="152" t="str">
        <f t="shared" si="2140"/>
        <v/>
      </c>
      <c r="AB4557" s="152" t="str">
        <f t="shared" si="2141"/>
        <v/>
      </c>
      <c r="AC4557" s="154" t="str">
        <f t="shared" si="2152"/>
        <v/>
      </c>
      <c r="AD4557" s="154" t="str">
        <f t="shared" si="2153"/>
        <v/>
      </c>
      <c r="AE4557" s="3" t="str">
        <f t="shared" si="2154"/>
        <v/>
      </c>
      <c r="AF4557" s="3" t="str">
        <f t="shared" si="2155"/>
        <v/>
      </c>
      <c r="AG4557" s="3" t="str">
        <f t="shared" si="2156"/>
        <v/>
      </c>
      <c r="AH4557" s="4" t="str">
        <f t="shared" si="2157"/>
        <v/>
      </c>
      <c r="AI4557" s="75" t="str">
        <f t="shared" si="2158"/>
        <v/>
      </c>
      <c r="AJ4557" s="75" t="str">
        <f t="shared" si="2159"/>
        <v/>
      </c>
    </row>
    <row r="4558" spans="1:36">
      <c r="A4558" s="41" t="str">
        <f t="shared" si="2142"/>
        <v/>
      </c>
      <c r="B4558" s="150" t="str">
        <f>IF(ISNUMBER(A4558),INDEX('MetaTrader Import'!$H$13:$J$5893,TRUNC(((A4558-$A$39+1)-1)/3)+1,MOD((A4558-$A$39+1)-1,3)+1),"")</f>
        <v/>
      </c>
      <c r="C4558" s="43" t="str">
        <f t="shared" si="2143"/>
        <v/>
      </c>
      <c r="D4558" s="43" t="str">
        <f t="shared" ca="1" si="2133"/>
        <v/>
      </c>
      <c r="E4558" s="43" t="str">
        <f t="shared" si="2144"/>
        <v/>
      </c>
      <c r="F4558" s="43" t="str">
        <f t="shared" si="2145"/>
        <v/>
      </c>
      <c r="G4558" s="43" t="str">
        <f>IF(A4558&lt;&gt;"",IF(A4558&lt;Data!$G$11*0.25,$C$13/$G$32,IF(A4558&gt;Data!$G$11*0.25,$C$13,$C$13*10)),"")</f>
        <v/>
      </c>
      <c r="H4558" s="43" t="str">
        <f>IF(A4558&lt;&gt;"",IF(Data!$G$9="constant",$C$13,IF(Data!$G$9="squeeze",G4558,F4558)),"")</f>
        <v/>
      </c>
      <c r="I4558" s="38" t="str">
        <f ca="1">IF(ISNUMBER(A4558),NORMINV(RAND(),0,IF(AND(Data!$G$9="squeeze",A4558&lt;Data!$G$11*0.25),$H$32,1)*$C$30*$C$13)*($C$14*$C$12),"")</f>
        <v/>
      </c>
      <c r="J4558" s="42" t="str">
        <f ca="1">IFERROR(IF(Data!$C$6="Real",B4558,I4558+J4557+($C$14*$C$12)*(NORMINV(RAND(),$C$15,CHOOSE($G$13,$C$13,F4558,G4558)))),"")</f>
        <v/>
      </c>
      <c r="K4558" s="88" t="str">
        <f>IF(ISNUMBER(A4558), IF($G$16="fixed",$G$17,MIN(H4558*Data!$C$7*$C$16*0.5,$C$17*Data!$C$7))*$C$12,"")</f>
        <v/>
      </c>
      <c r="L4558" s="42" t="str">
        <f t="shared" ca="1" si="2160"/>
        <v/>
      </c>
      <c r="M4558" s="44" t="str">
        <f t="shared" ca="1" si="2161"/>
        <v/>
      </c>
      <c r="N4558" s="44" t="str">
        <f t="shared" ca="1" si="2162"/>
        <v/>
      </c>
      <c r="O4558" s="108" t="str">
        <f t="shared" si="2146"/>
        <v/>
      </c>
      <c r="P4558" s="102" t="str">
        <f t="shared" si="2147"/>
        <v/>
      </c>
      <c r="Q4558" s="102" t="str">
        <f t="shared" si="2148"/>
        <v/>
      </c>
      <c r="R4558" s="120" t="str">
        <f t="shared" si="2149"/>
        <v/>
      </c>
      <c r="S4558" s="54" t="str">
        <f t="shared" si="2150"/>
        <v/>
      </c>
      <c r="T4558" s="5" t="str">
        <f t="shared" si="2151"/>
        <v/>
      </c>
      <c r="U4558" s="152" t="str">
        <f t="shared" si="2134"/>
        <v/>
      </c>
      <c r="V4558" s="152" t="str">
        <f t="shared" si="2135"/>
        <v/>
      </c>
      <c r="W4558" s="153" t="str">
        <f t="shared" si="2136"/>
        <v/>
      </c>
      <c r="X4558" s="153" t="str">
        <f t="shared" si="2137"/>
        <v/>
      </c>
      <c r="Y4558" s="153" t="str">
        <f t="shared" si="2138"/>
        <v/>
      </c>
      <c r="Z4558" s="153" t="str">
        <f t="shared" si="2139"/>
        <v/>
      </c>
      <c r="AA4558" s="152" t="str">
        <f t="shared" si="2140"/>
        <v/>
      </c>
      <c r="AB4558" s="152" t="str">
        <f t="shared" si="2141"/>
        <v/>
      </c>
      <c r="AC4558" s="154" t="str">
        <f t="shared" si="2152"/>
        <v/>
      </c>
      <c r="AD4558" s="154" t="str">
        <f t="shared" si="2153"/>
        <v/>
      </c>
      <c r="AE4558" s="3" t="str">
        <f t="shared" si="2154"/>
        <v/>
      </c>
      <c r="AF4558" s="3" t="str">
        <f t="shared" si="2155"/>
        <v/>
      </c>
      <c r="AG4558" s="3" t="str">
        <f t="shared" si="2156"/>
        <v/>
      </c>
      <c r="AH4558" s="4" t="str">
        <f t="shared" si="2157"/>
        <v/>
      </c>
      <c r="AI4558" s="75" t="str">
        <f t="shared" si="2158"/>
        <v/>
      </c>
      <c r="AJ4558" s="75" t="str">
        <f t="shared" si="2159"/>
        <v/>
      </c>
    </row>
    <row r="4559" spans="1:36">
      <c r="A4559" s="41" t="str">
        <f t="shared" si="2142"/>
        <v/>
      </c>
      <c r="B4559" s="150" t="str">
        <f>IF(ISNUMBER(A4559),INDEX('MetaTrader Import'!$H$13:$J$5893,TRUNC(((A4559-$A$39+1)-1)/3)+1,MOD((A4559-$A$39+1)-1,3)+1),"")</f>
        <v/>
      </c>
      <c r="C4559" s="43" t="str">
        <f t="shared" si="2143"/>
        <v/>
      </c>
      <c r="D4559" s="43" t="str">
        <f t="shared" ca="1" si="2133"/>
        <v/>
      </c>
      <c r="E4559" s="43" t="str">
        <f t="shared" si="2144"/>
        <v/>
      </c>
      <c r="F4559" s="43" t="str">
        <f t="shared" si="2145"/>
        <v/>
      </c>
      <c r="G4559" s="43" t="str">
        <f>IF(A4559&lt;&gt;"",IF(A4559&lt;Data!$G$11*0.25,$C$13/$G$32,IF(A4559&gt;Data!$G$11*0.25,$C$13,$C$13*10)),"")</f>
        <v/>
      </c>
      <c r="H4559" s="43" t="str">
        <f>IF(A4559&lt;&gt;"",IF(Data!$G$9="constant",$C$13,IF(Data!$G$9="squeeze",G4559,F4559)),"")</f>
        <v/>
      </c>
      <c r="I4559" s="38" t="str">
        <f ca="1">IF(ISNUMBER(A4559),NORMINV(RAND(),0,IF(AND(Data!$G$9="squeeze",A4559&lt;Data!$G$11*0.25),$H$32,1)*$C$30*$C$13)*($C$14*$C$12),"")</f>
        <v/>
      </c>
      <c r="J4559" s="42" t="str">
        <f ca="1">IFERROR(IF(Data!$C$6="Real",B4559,I4559+J4558+($C$14*$C$12)*(NORMINV(RAND(),$C$15,CHOOSE($G$13,$C$13,F4559,G4559)))),"")</f>
        <v/>
      </c>
      <c r="K4559" s="88" t="str">
        <f>IF(ISNUMBER(A4559), IF($G$16="fixed",$G$17,MIN(H4559*Data!$C$7*$C$16*0.5,$C$17*Data!$C$7))*$C$12,"")</f>
        <v/>
      </c>
      <c r="L4559" s="42" t="str">
        <f t="shared" ca="1" si="2160"/>
        <v/>
      </c>
      <c r="M4559" s="44" t="str">
        <f t="shared" ca="1" si="2161"/>
        <v/>
      </c>
      <c r="N4559" s="44" t="str">
        <f t="shared" ca="1" si="2162"/>
        <v/>
      </c>
      <c r="O4559" s="108" t="str">
        <f t="shared" si="2146"/>
        <v/>
      </c>
      <c r="P4559" s="102" t="str">
        <f t="shared" si="2147"/>
        <v/>
      </c>
      <c r="Q4559" s="102" t="str">
        <f t="shared" si="2148"/>
        <v/>
      </c>
      <c r="R4559" s="120" t="str">
        <f t="shared" si="2149"/>
        <v/>
      </c>
      <c r="S4559" s="54" t="str">
        <f t="shared" si="2150"/>
        <v/>
      </c>
      <c r="T4559" s="5" t="str">
        <f t="shared" si="2151"/>
        <v/>
      </c>
      <c r="U4559" s="152" t="str">
        <f t="shared" si="2134"/>
        <v/>
      </c>
      <c r="V4559" s="152" t="str">
        <f t="shared" si="2135"/>
        <v/>
      </c>
      <c r="W4559" s="153" t="str">
        <f t="shared" si="2136"/>
        <v/>
      </c>
      <c r="X4559" s="153" t="str">
        <f t="shared" si="2137"/>
        <v/>
      </c>
      <c r="Y4559" s="153" t="str">
        <f t="shared" si="2138"/>
        <v/>
      </c>
      <c r="Z4559" s="153" t="str">
        <f t="shared" si="2139"/>
        <v/>
      </c>
      <c r="AA4559" s="152" t="str">
        <f t="shared" si="2140"/>
        <v/>
      </c>
      <c r="AB4559" s="152" t="str">
        <f t="shared" si="2141"/>
        <v/>
      </c>
      <c r="AC4559" s="154" t="str">
        <f t="shared" si="2152"/>
        <v/>
      </c>
      <c r="AD4559" s="154" t="str">
        <f t="shared" si="2153"/>
        <v/>
      </c>
      <c r="AE4559" s="3" t="str">
        <f t="shared" si="2154"/>
        <v/>
      </c>
      <c r="AF4559" s="3" t="str">
        <f t="shared" si="2155"/>
        <v/>
      </c>
      <c r="AG4559" s="3" t="str">
        <f t="shared" si="2156"/>
        <v/>
      </c>
      <c r="AH4559" s="4" t="str">
        <f t="shared" si="2157"/>
        <v/>
      </c>
      <c r="AI4559" s="75" t="str">
        <f t="shared" si="2158"/>
        <v/>
      </c>
      <c r="AJ4559" s="75" t="str">
        <f t="shared" si="2159"/>
        <v/>
      </c>
    </row>
    <row r="4560" spans="1:36">
      <c r="A4560" s="41" t="str">
        <f t="shared" si="2142"/>
        <v/>
      </c>
      <c r="B4560" s="150" t="str">
        <f>IF(ISNUMBER(A4560),INDEX('MetaTrader Import'!$H$13:$J$5893,TRUNC(((A4560-$A$39+1)-1)/3)+1,MOD((A4560-$A$39+1)-1,3)+1),"")</f>
        <v/>
      </c>
      <c r="C4560" s="43" t="str">
        <f t="shared" si="2143"/>
        <v/>
      </c>
      <c r="D4560" s="43" t="str">
        <f t="shared" ca="1" si="2133"/>
        <v/>
      </c>
      <c r="E4560" s="43" t="str">
        <f t="shared" si="2144"/>
        <v/>
      </c>
      <c r="F4560" s="43" t="str">
        <f t="shared" si="2145"/>
        <v/>
      </c>
      <c r="G4560" s="43" t="str">
        <f>IF(A4560&lt;&gt;"",IF(A4560&lt;Data!$G$11*0.25,$C$13/$G$32,IF(A4560&gt;Data!$G$11*0.25,$C$13,$C$13*10)),"")</f>
        <v/>
      </c>
      <c r="H4560" s="43" t="str">
        <f>IF(A4560&lt;&gt;"",IF(Data!$G$9="constant",$C$13,IF(Data!$G$9="squeeze",G4560,F4560)),"")</f>
        <v/>
      </c>
      <c r="I4560" s="38" t="str">
        <f ca="1">IF(ISNUMBER(A4560),NORMINV(RAND(),0,IF(AND(Data!$G$9="squeeze",A4560&lt;Data!$G$11*0.25),$H$32,1)*$C$30*$C$13)*($C$14*$C$12),"")</f>
        <v/>
      </c>
      <c r="J4560" s="42" t="str">
        <f ca="1">IFERROR(IF(Data!$C$6="Real",B4560,I4560+J4559+($C$14*$C$12)*(NORMINV(RAND(),$C$15,CHOOSE($G$13,$C$13,F4560,G4560)))),"")</f>
        <v/>
      </c>
      <c r="K4560" s="88" t="str">
        <f>IF(ISNUMBER(A4560), IF($G$16="fixed",$G$17,MIN(H4560*Data!$C$7*$C$16*0.5,$C$17*Data!$C$7))*$C$12,"")</f>
        <v/>
      </c>
      <c r="L4560" s="42" t="str">
        <f t="shared" ca="1" si="2160"/>
        <v/>
      </c>
      <c r="M4560" s="44" t="str">
        <f t="shared" ca="1" si="2161"/>
        <v/>
      </c>
      <c r="N4560" s="44" t="str">
        <f t="shared" ca="1" si="2162"/>
        <v/>
      </c>
      <c r="O4560" s="108" t="str">
        <f t="shared" si="2146"/>
        <v/>
      </c>
      <c r="P4560" s="102" t="str">
        <f t="shared" si="2147"/>
        <v/>
      </c>
      <c r="Q4560" s="102" t="str">
        <f t="shared" si="2148"/>
        <v/>
      </c>
      <c r="R4560" s="120" t="str">
        <f t="shared" si="2149"/>
        <v/>
      </c>
      <c r="S4560" s="54" t="str">
        <f t="shared" si="2150"/>
        <v/>
      </c>
      <c r="T4560" s="5" t="str">
        <f t="shared" si="2151"/>
        <v/>
      </c>
      <c r="U4560" s="152" t="str">
        <f t="shared" si="2134"/>
        <v/>
      </c>
      <c r="V4560" s="152" t="str">
        <f t="shared" si="2135"/>
        <v/>
      </c>
      <c r="W4560" s="153" t="str">
        <f t="shared" si="2136"/>
        <v/>
      </c>
      <c r="X4560" s="153" t="str">
        <f t="shared" si="2137"/>
        <v/>
      </c>
      <c r="Y4560" s="153" t="str">
        <f t="shared" si="2138"/>
        <v/>
      </c>
      <c r="Z4560" s="153" t="str">
        <f t="shared" si="2139"/>
        <v/>
      </c>
      <c r="AA4560" s="152" t="str">
        <f t="shared" si="2140"/>
        <v/>
      </c>
      <c r="AB4560" s="152" t="str">
        <f t="shared" si="2141"/>
        <v/>
      </c>
      <c r="AC4560" s="154" t="str">
        <f t="shared" si="2152"/>
        <v/>
      </c>
      <c r="AD4560" s="154" t="str">
        <f t="shared" si="2153"/>
        <v/>
      </c>
      <c r="AE4560" s="3" t="str">
        <f t="shared" si="2154"/>
        <v/>
      </c>
      <c r="AF4560" s="3" t="str">
        <f t="shared" si="2155"/>
        <v/>
      </c>
      <c r="AG4560" s="3" t="str">
        <f t="shared" si="2156"/>
        <v/>
      </c>
      <c r="AH4560" s="4" t="str">
        <f t="shared" si="2157"/>
        <v/>
      </c>
      <c r="AI4560" s="75" t="str">
        <f t="shared" si="2158"/>
        <v/>
      </c>
      <c r="AJ4560" s="75" t="str">
        <f t="shared" si="2159"/>
        <v/>
      </c>
    </row>
    <row r="4561" spans="1:36">
      <c r="A4561" s="41" t="str">
        <f t="shared" si="2142"/>
        <v/>
      </c>
      <c r="B4561" s="150" t="str">
        <f>IF(ISNUMBER(A4561),INDEX('MetaTrader Import'!$H$13:$J$5893,TRUNC(((A4561-$A$39+1)-1)/3)+1,MOD((A4561-$A$39+1)-1,3)+1),"")</f>
        <v/>
      </c>
      <c r="C4561" s="43" t="str">
        <f t="shared" si="2143"/>
        <v/>
      </c>
      <c r="D4561" s="43" t="str">
        <f t="shared" ca="1" si="2133"/>
        <v/>
      </c>
      <c r="E4561" s="43" t="str">
        <f t="shared" si="2144"/>
        <v/>
      </c>
      <c r="F4561" s="43" t="str">
        <f t="shared" si="2145"/>
        <v/>
      </c>
      <c r="G4561" s="43" t="str">
        <f>IF(A4561&lt;&gt;"",IF(A4561&lt;Data!$G$11*0.25,$C$13/$G$32,IF(A4561&gt;Data!$G$11*0.25,$C$13,$C$13*10)),"")</f>
        <v/>
      </c>
      <c r="H4561" s="43" t="str">
        <f>IF(A4561&lt;&gt;"",IF(Data!$G$9="constant",$C$13,IF(Data!$G$9="squeeze",G4561,F4561)),"")</f>
        <v/>
      </c>
      <c r="I4561" s="38" t="str">
        <f ca="1">IF(ISNUMBER(A4561),NORMINV(RAND(),0,IF(AND(Data!$G$9="squeeze",A4561&lt;Data!$G$11*0.25),$H$32,1)*$C$30*$C$13)*($C$14*$C$12),"")</f>
        <v/>
      </c>
      <c r="J4561" s="42" t="str">
        <f ca="1">IFERROR(IF(Data!$C$6="Real",B4561,I4561+J4560+($C$14*$C$12)*(NORMINV(RAND(),$C$15,CHOOSE($G$13,$C$13,F4561,G4561)))),"")</f>
        <v/>
      </c>
      <c r="K4561" s="88" t="str">
        <f>IF(ISNUMBER(A4561), IF($G$16="fixed",$G$17,MIN(H4561*Data!$C$7*$C$16*0.5,$C$17*Data!$C$7))*$C$12,"")</f>
        <v/>
      </c>
      <c r="L4561" s="42" t="str">
        <f t="shared" ca="1" si="2160"/>
        <v/>
      </c>
      <c r="M4561" s="44" t="str">
        <f t="shared" ca="1" si="2161"/>
        <v/>
      </c>
      <c r="N4561" s="44" t="str">
        <f t="shared" ca="1" si="2162"/>
        <v/>
      </c>
      <c r="O4561" s="108" t="str">
        <f t="shared" si="2146"/>
        <v/>
      </c>
      <c r="P4561" s="102" t="str">
        <f t="shared" si="2147"/>
        <v/>
      </c>
      <c r="Q4561" s="102" t="str">
        <f t="shared" si="2148"/>
        <v/>
      </c>
      <c r="R4561" s="120" t="str">
        <f t="shared" si="2149"/>
        <v/>
      </c>
      <c r="S4561" s="54" t="str">
        <f t="shared" si="2150"/>
        <v/>
      </c>
      <c r="T4561" s="5" t="str">
        <f t="shared" si="2151"/>
        <v/>
      </c>
      <c r="U4561" s="152" t="str">
        <f t="shared" si="2134"/>
        <v/>
      </c>
      <c r="V4561" s="152" t="str">
        <f t="shared" si="2135"/>
        <v/>
      </c>
      <c r="W4561" s="153" t="str">
        <f t="shared" si="2136"/>
        <v/>
      </c>
      <c r="X4561" s="153" t="str">
        <f t="shared" si="2137"/>
        <v/>
      </c>
      <c r="Y4561" s="153" t="str">
        <f t="shared" si="2138"/>
        <v/>
      </c>
      <c r="Z4561" s="153" t="str">
        <f t="shared" si="2139"/>
        <v/>
      </c>
      <c r="AA4561" s="152" t="str">
        <f t="shared" si="2140"/>
        <v/>
      </c>
      <c r="AB4561" s="152" t="str">
        <f t="shared" si="2141"/>
        <v/>
      </c>
      <c r="AC4561" s="154" t="str">
        <f t="shared" si="2152"/>
        <v/>
      </c>
      <c r="AD4561" s="154" t="str">
        <f t="shared" si="2153"/>
        <v/>
      </c>
      <c r="AE4561" s="3" t="str">
        <f t="shared" si="2154"/>
        <v/>
      </c>
      <c r="AF4561" s="3" t="str">
        <f t="shared" si="2155"/>
        <v/>
      </c>
      <c r="AG4561" s="3" t="str">
        <f t="shared" si="2156"/>
        <v/>
      </c>
      <c r="AH4561" s="4" t="str">
        <f t="shared" si="2157"/>
        <v/>
      </c>
      <c r="AI4561" s="75" t="str">
        <f t="shared" si="2158"/>
        <v/>
      </c>
      <c r="AJ4561" s="75" t="str">
        <f t="shared" si="2159"/>
        <v/>
      </c>
    </row>
    <row r="4562" spans="1:36">
      <c r="A4562" s="41" t="str">
        <f t="shared" si="2142"/>
        <v/>
      </c>
      <c r="B4562" s="150" t="str">
        <f>IF(ISNUMBER(A4562),INDEX('MetaTrader Import'!$H$13:$J$5893,TRUNC(((A4562-$A$39+1)-1)/3)+1,MOD((A4562-$A$39+1)-1,3)+1),"")</f>
        <v/>
      </c>
      <c r="C4562" s="43" t="str">
        <f t="shared" si="2143"/>
        <v/>
      </c>
      <c r="D4562" s="43" t="str">
        <f t="shared" ca="1" si="2133"/>
        <v/>
      </c>
      <c r="E4562" s="43" t="str">
        <f t="shared" si="2144"/>
        <v/>
      </c>
      <c r="F4562" s="43" t="str">
        <f t="shared" si="2145"/>
        <v/>
      </c>
      <c r="G4562" s="43" t="str">
        <f>IF(A4562&lt;&gt;"",IF(A4562&lt;Data!$G$11*0.25,$C$13/$G$32,IF(A4562&gt;Data!$G$11*0.25,$C$13,$C$13*10)),"")</f>
        <v/>
      </c>
      <c r="H4562" s="43" t="str">
        <f>IF(A4562&lt;&gt;"",IF(Data!$G$9="constant",$C$13,IF(Data!$G$9="squeeze",G4562,F4562)),"")</f>
        <v/>
      </c>
      <c r="I4562" s="38" t="str">
        <f ca="1">IF(ISNUMBER(A4562),NORMINV(RAND(),0,IF(AND(Data!$G$9="squeeze",A4562&lt;Data!$G$11*0.25),$H$32,1)*$C$30*$C$13)*($C$14*$C$12),"")</f>
        <v/>
      </c>
      <c r="J4562" s="42" t="str">
        <f ca="1">IFERROR(IF(Data!$C$6="Real",B4562,I4562+J4561+($C$14*$C$12)*(NORMINV(RAND(),$C$15,CHOOSE($G$13,$C$13,F4562,G4562)))),"")</f>
        <v/>
      </c>
      <c r="K4562" s="88" t="str">
        <f>IF(ISNUMBER(A4562), IF($G$16="fixed",$G$17,MIN(H4562*Data!$C$7*$C$16*0.5,$C$17*Data!$C$7))*$C$12,"")</f>
        <v/>
      </c>
      <c r="L4562" s="42" t="str">
        <f t="shared" ca="1" si="2160"/>
        <v/>
      </c>
      <c r="M4562" s="44" t="str">
        <f t="shared" ca="1" si="2161"/>
        <v/>
      </c>
      <c r="N4562" s="44" t="str">
        <f t="shared" ca="1" si="2162"/>
        <v/>
      </c>
      <c r="O4562" s="108" t="str">
        <f t="shared" si="2146"/>
        <v/>
      </c>
      <c r="P4562" s="102" t="str">
        <f t="shared" si="2147"/>
        <v/>
      </c>
      <c r="Q4562" s="102" t="str">
        <f t="shared" si="2148"/>
        <v/>
      </c>
      <c r="R4562" s="120" t="str">
        <f t="shared" si="2149"/>
        <v/>
      </c>
      <c r="S4562" s="54" t="str">
        <f t="shared" si="2150"/>
        <v/>
      </c>
      <c r="T4562" s="5" t="str">
        <f t="shared" si="2151"/>
        <v/>
      </c>
      <c r="U4562" s="152" t="str">
        <f t="shared" si="2134"/>
        <v/>
      </c>
      <c r="V4562" s="152" t="str">
        <f t="shared" si="2135"/>
        <v/>
      </c>
      <c r="W4562" s="153" t="str">
        <f t="shared" si="2136"/>
        <v/>
      </c>
      <c r="X4562" s="153" t="str">
        <f t="shared" si="2137"/>
        <v/>
      </c>
      <c r="Y4562" s="153" t="str">
        <f t="shared" si="2138"/>
        <v/>
      </c>
      <c r="Z4562" s="153" t="str">
        <f t="shared" si="2139"/>
        <v/>
      </c>
      <c r="AA4562" s="152" t="str">
        <f t="shared" si="2140"/>
        <v/>
      </c>
      <c r="AB4562" s="152" t="str">
        <f t="shared" si="2141"/>
        <v/>
      </c>
      <c r="AC4562" s="154" t="str">
        <f t="shared" si="2152"/>
        <v/>
      </c>
      <c r="AD4562" s="154" t="str">
        <f t="shared" si="2153"/>
        <v/>
      </c>
      <c r="AE4562" s="3" t="str">
        <f t="shared" si="2154"/>
        <v/>
      </c>
      <c r="AF4562" s="3" t="str">
        <f t="shared" si="2155"/>
        <v/>
      </c>
      <c r="AG4562" s="3" t="str">
        <f t="shared" si="2156"/>
        <v/>
      </c>
      <c r="AH4562" s="4" t="str">
        <f t="shared" si="2157"/>
        <v/>
      </c>
      <c r="AI4562" s="75" t="str">
        <f t="shared" si="2158"/>
        <v/>
      </c>
      <c r="AJ4562" s="75" t="str">
        <f t="shared" si="2159"/>
        <v/>
      </c>
    </row>
    <row r="4563" spans="1:36">
      <c r="A4563" s="41" t="str">
        <f t="shared" si="2142"/>
        <v/>
      </c>
      <c r="B4563" s="150" t="str">
        <f>IF(ISNUMBER(A4563),INDEX('MetaTrader Import'!$H$13:$J$5893,TRUNC(((A4563-$A$39+1)-1)/3)+1,MOD((A4563-$A$39+1)-1,3)+1),"")</f>
        <v/>
      </c>
      <c r="C4563" s="43" t="str">
        <f t="shared" si="2143"/>
        <v/>
      </c>
      <c r="D4563" s="43" t="str">
        <f t="shared" ca="1" si="2133"/>
        <v/>
      </c>
      <c r="E4563" s="43" t="str">
        <f t="shared" si="2144"/>
        <v/>
      </c>
      <c r="F4563" s="43" t="str">
        <f t="shared" si="2145"/>
        <v/>
      </c>
      <c r="G4563" s="43" t="str">
        <f>IF(A4563&lt;&gt;"",IF(A4563&lt;Data!$G$11*0.25,$C$13/$G$32,IF(A4563&gt;Data!$G$11*0.25,$C$13,$C$13*10)),"")</f>
        <v/>
      </c>
      <c r="H4563" s="43" t="str">
        <f>IF(A4563&lt;&gt;"",IF(Data!$G$9="constant",$C$13,IF(Data!$G$9="squeeze",G4563,F4563)),"")</f>
        <v/>
      </c>
      <c r="I4563" s="38" t="str">
        <f ca="1">IF(ISNUMBER(A4563),NORMINV(RAND(),0,IF(AND(Data!$G$9="squeeze",A4563&lt;Data!$G$11*0.25),$H$32,1)*$C$30*$C$13)*($C$14*$C$12),"")</f>
        <v/>
      </c>
      <c r="J4563" s="42" t="str">
        <f ca="1">IFERROR(IF(Data!$C$6="Real",B4563,I4563+J4562+($C$14*$C$12)*(NORMINV(RAND(),$C$15,CHOOSE($G$13,$C$13,F4563,G4563)))),"")</f>
        <v/>
      </c>
      <c r="K4563" s="88" t="str">
        <f>IF(ISNUMBER(A4563), IF($G$16="fixed",$G$17,MIN(H4563*Data!$C$7*$C$16*0.5,$C$17*Data!$C$7))*$C$12,"")</f>
        <v/>
      </c>
      <c r="L4563" s="42" t="str">
        <f t="shared" ca="1" si="2160"/>
        <v/>
      </c>
      <c r="M4563" s="44" t="str">
        <f t="shared" ca="1" si="2161"/>
        <v/>
      </c>
      <c r="N4563" s="44" t="str">
        <f t="shared" ca="1" si="2162"/>
        <v/>
      </c>
      <c r="O4563" s="108" t="str">
        <f t="shared" si="2146"/>
        <v/>
      </c>
      <c r="P4563" s="102" t="str">
        <f t="shared" si="2147"/>
        <v/>
      </c>
      <c r="Q4563" s="102" t="str">
        <f t="shared" si="2148"/>
        <v/>
      </c>
      <c r="R4563" s="120" t="str">
        <f t="shared" si="2149"/>
        <v/>
      </c>
      <c r="S4563" s="54" t="str">
        <f t="shared" si="2150"/>
        <v/>
      </c>
      <c r="T4563" s="5" t="str">
        <f t="shared" si="2151"/>
        <v/>
      </c>
      <c r="U4563" s="152" t="str">
        <f t="shared" si="2134"/>
        <v/>
      </c>
      <c r="V4563" s="152" t="str">
        <f t="shared" si="2135"/>
        <v/>
      </c>
      <c r="W4563" s="153" t="str">
        <f t="shared" si="2136"/>
        <v/>
      </c>
      <c r="X4563" s="153" t="str">
        <f t="shared" si="2137"/>
        <v/>
      </c>
      <c r="Y4563" s="153" t="str">
        <f t="shared" si="2138"/>
        <v/>
      </c>
      <c r="Z4563" s="153" t="str">
        <f t="shared" si="2139"/>
        <v/>
      </c>
      <c r="AA4563" s="152" t="str">
        <f t="shared" si="2140"/>
        <v/>
      </c>
      <c r="AB4563" s="152" t="str">
        <f t="shared" si="2141"/>
        <v/>
      </c>
      <c r="AC4563" s="154" t="str">
        <f t="shared" si="2152"/>
        <v/>
      </c>
      <c r="AD4563" s="154" t="str">
        <f t="shared" si="2153"/>
        <v/>
      </c>
      <c r="AE4563" s="3" t="str">
        <f t="shared" si="2154"/>
        <v/>
      </c>
      <c r="AF4563" s="3" t="str">
        <f t="shared" si="2155"/>
        <v/>
      </c>
      <c r="AG4563" s="3" t="str">
        <f t="shared" si="2156"/>
        <v/>
      </c>
      <c r="AH4563" s="4" t="str">
        <f t="shared" si="2157"/>
        <v/>
      </c>
      <c r="AI4563" s="75" t="str">
        <f t="shared" si="2158"/>
        <v/>
      </c>
      <c r="AJ4563" s="75" t="str">
        <f t="shared" si="2159"/>
        <v/>
      </c>
    </row>
    <row r="4564" spans="1:36">
      <c r="A4564" s="41" t="str">
        <f t="shared" si="2142"/>
        <v/>
      </c>
      <c r="B4564" s="150" t="str">
        <f>IF(ISNUMBER(A4564),INDEX('MetaTrader Import'!$H$13:$J$5893,TRUNC(((A4564-$A$39+1)-1)/3)+1,MOD((A4564-$A$39+1)-1,3)+1),"")</f>
        <v/>
      </c>
      <c r="C4564" s="43" t="str">
        <f t="shared" si="2143"/>
        <v/>
      </c>
      <c r="D4564" s="43" t="str">
        <f t="shared" ca="1" si="2133"/>
        <v/>
      </c>
      <c r="E4564" s="43" t="str">
        <f t="shared" si="2144"/>
        <v/>
      </c>
      <c r="F4564" s="43" t="str">
        <f t="shared" si="2145"/>
        <v/>
      </c>
      <c r="G4564" s="43" t="str">
        <f>IF(A4564&lt;&gt;"",IF(A4564&lt;Data!$G$11*0.25,$C$13/$G$32,IF(A4564&gt;Data!$G$11*0.25,$C$13,$C$13*10)),"")</f>
        <v/>
      </c>
      <c r="H4564" s="43" t="str">
        <f>IF(A4564&lt;&gt;"",IF(Data!$G$9="constant",$C$13,IF(Data!$G$9="squeeze",G4564,F4564)),"")</f>
        <v/>
      </c>
      <c r="I4564" s="38" t="str">
        <f ca="1">IF(ISNUMBER(A4564),NORMINV(RAND(),0,IF(AND(Data!$G$9="squeeze",A4564&lt;Data!$G$11*0.25),$H$32,1)*$C$30*$C$13)*($C$14*$C$12),"")</f>
        <v/>
      </c>
      <c r="J4564" s="42" t="str">
        <f ca="1">IFERROR(IF(Data!$C$6="Real",B4564,I4564+J4563+($C$14*$C$12)*(NORMINV(RAND(),$C$15,CHOOSE($G$13,$C$13,F4564,G4564)))),"")</f>
        <v/>
      </c>
      <c r="K4564" s="88" t="str">
        <f>IF(ISNUMBER(A4564), IF($G$16="fixed",$G$17,MIN(H4564*Data!$C$7*$C$16*0.5,$C$17*Data!$C$7))*$C$12,"")</f>
        <v/>
      </c>
      <c r="L4564" s="42" t="str">
        <f t="shared" ca="1" si="2160"/>
        <v/>
      </c>
      <c r="M4564" s="44" t="str">
        <f t="shared" ca="1" si="2161"/>
        <v/>
      </c>
      <c r="N4564" s="44" t="str">
        <f t="shared" ca="1" si="2162"/>
        <v/>
      </c>
      <c r="O4564" s="108" t="str">
        <f t="shared" si="2146"/>
        <v/>
      </c>
      <c r="P4564" s="102" t="str">
        <f t="shared" si="2147"/>
        <v/>
      </c>
      <c r="Q4564" s="102" t="str">
        <f t="shared" si="2148"/>
        <v/>
      </c>
      <c r="R4564" s="120" t="str">
        <f t="shared" si="2149"/>
        <v/>
      </c>
      <c r="S4564" s="54" t="str">
        <f t="shared" si="2150"/>
        <v/>
      </c>
      <c r="T4564" s="5" t="str">
        <f t="shared" si="2151"/>
        <v/>
      </c>
      <c r="U4564" s="152" t="str">
        <f t="shared" si="2134"/>
        <v/>
      </c>
      <c r="V4564" s="152" t="str">
        <f t="shared" si="2135"/>
        <v/>
      </c>
      <c r="W4564" s="153" t="str">
        <f t="shared" si="2136"/>
        <v/>
      </c>
      <c r="X4564" s="153" t="str">
        <f t="shared" si="2137"/>
        <v/>
      </c>
      <c r="Y4564" s="153" t="str">
        <f t="shared" si="2138"/>
        <v/>
      </c>
      <c r="Z4564" s="153" t="str">
        <f t="shared" si="2139"/>
        <v/>
      </c>
      <c r="AA4564" s="152" t="str">
        <f t="shared" si="2140"/>
        <v/>
      </c>
      <c r="AB4564" s="152" t="str">
        <f t="shared" si="2141"/>
        <v/>
      </c>
      <c r="AC4564" s="154" t="str">
        <f t="shared" si="2152"/>
        <v/>
      </c>
      <c r="AD4564" s="154" t="str">
        <f t="shared" si="2153"/>
        <v/>
      </c>
      <c r="AE4564" s="3" t="str">
        <f t="shared" si="2154"/>
        <v/>
      </c>
      <c r="AF4564" s="3" t="str">
        <f t="shared" si="2155"/>
        <v/>
      </c>
      <c r="AG4564" s="3" t="str">
        <f t="shared" si="2156"/>
        <v/>
      </c>
      <c r="AH4564" s="4" t="str">
        <f t="shared" si="2157"/>
        <v/>
      </c>
      <c r="AI4564" s="75" t="str">
        <f t="shared" si="2158"/>
        <v/>
      </c>
      <c r="AJ4564" s="75" t="str">
        <f t="shared" si="2159"/>
        <v/>
      </c>
    </row>
    <row r="4565" spans="1:36">
      <c r="A4565" s="41" t="str">
        <f t="shared" si="2142"/>
        <v/>
      </c>
      <c r="B4565" s="150" t="str">
        <f>IF(ISNUMBER(A4565),INDEX('MetaTrader Import'!$H$13:$J$5893,TRUNC(((A4565-$A$39+1)-1)/3)+1,MOD((A4565-$A$39+1)-1,3)+1),"")</f>
        <v/>
      </c>
      <c r="C4565" s="43" t="str">
        <f t="shared" si="2143"/>
        <v/>
      </c>
      <c r="D4565" s="43" t="str">
        <f t="shared" ca="1" si="2133"/>
        <v/>
      </c>
      <c r="E4565" s="43" t="str">
        <f t="shared" si="2144"/>
        <v/>
      </c>
      <c r="F4565" s="43" t="str">
        <f t="shared" si="2145"/>
        <v/>
      </c>
      <c r="G4565" s="43" t="str">
        <f>IF(A4565&lt;&gt;"",IF(A4565&lt;Data!$G$11*0.25,$C$13/$G$32,IF(A4565&gt;Data!$G$11*0.25,$C$13,$C$13*10)),"")</f>
        <v/>
      </c>
      <c r="H4565" s="43" t="str">
        <f>IF(A4565&lt;&gt;"",IF(Data!$G$9="constant",$C$13,IF(Data!$G$9="squeeze",G4565,F4565)),"")</f>
        <v/>
      </c>
      <c r="I4565" s="38" t="str">
        <f ca="1">IF(ISNUMBER(A4565),NORMINV(RAND(),0,IF(AND(Data!$G$9="squeeze",A4565&lt;Data!$G$11*0.25),$H$32,1)*$C$30*$C$13)*($C$14*$C$12),"")</f>
        <v/>
      </c>
      <c r="J4565" s="42" t="str">
        <f ca="1">IFERROR(IF(Data!$C$6="Real",B4565,I4565+J4564+($C$14*$C$12)*(NORMINV(RAND(),$C$15,CHOOSE($G$13,$C$13,F4565,G4565)))),"")</f>
        <v/>
      </c>
      <c r="K4565" s="88" t="str">
        <f>IF(ISNUMBER(A4565), IF($G$16="fixed",$G$17,MIN(H4565*Data!$C$7*$C$16*0.5,$C$17*Data!$C$7))*$C$12,"")</f>
        <v/>
      </c>
      <c r="L4565" s="42" t="str">
        <f t="shared" ca="1" si="2160"/>
        <v/>
      </c>
      <c r="M4565" s="44" t="str">
        <f t="shared" ca="1" si="2161"/>
        <v/>
      </c>
      <c r="N4565" s="44" t="str">
        <f t="shared" ca="1" si="2162"/>
        <v/>
      </c>
      <c r="O4565" s="108" t="str">
        <f t="shared" si="2146"/>
        <v/>
      </c>
      <c r="P4565" s="102" t="str">
        <f t="shared" si="2147"/>
        <v/>
      </c>
      <c r="Q4565" s="102" t="str">
        <f t="shared" si="2148"/>
        <v/>
      </c>
      <c r="R4565" s="120" t="str">
        <f t="shared" si="2149"/>
        <v/>
      </c>
      <c r="S4565" s="54" t="str">
        <f t="shared" si="2150"/>
        <v/>
      </c>
      <c r="T4565" s="5" t="str">
        <f t="shared" si="2151"/>
        <v/>
      </c>
      <c r="U4565" s="152" t="str">
        <f t="shared" si="2134"/>
        <v/>
      </c>
      <c r="V4565" s="152" t="str">
        <f t="shared" si="2135"/>
        <v/>
      </c>
      <c r="W4565" s="153" t="str">
        <f t="shared" si="2136"/>
        <v/>
      </c>
      <c r="X4565" s="153" t="str">
        <f t="shared" si="2137"/>
        <v/>
      </c>
      <c r="Y4565" s="153" t="str">
        <f t="shared" si="2138"/>
        <v/>
      </c>
      <c r="Z4565" s="153" t="str">
        <f t="shared" si="2139"/>
        <v/>
      </c>
      <c r="AA4565" s="152" t="str">
        <f t="shared" si="2140"/>
        <v/>
      </c>
      <c r="AB4565" s="152" t="str">
        <f t="shared" si="2141"/>
        <v/>
      </c>
      <c r="AC4565" s="154" t="str">
        <f t="shared" si="2152"/>
        <v/>
      </c>
      <c r="AD4565" s="154" t="str">
        <f t="shared" si="2153"/>
        <v/>
      </c>
      <c r="AE4565" s="3" t="str">
        <f t="shared" si="2154"/>
        <v/>
      </c>
      <c r="AF4565" s="3" t="str">
        <f t="shared" si="2155"/>
        <v/>
      </c>
      <c r="AG4565" s="3" t="str">
        <f t="shared" si="2156"/>
        <v/>
      </c>
      <c r="AH4565" s="4" t="str">
        <f t="shared" si="2157"/>
        <v/>
      </c>
      <c r="AI4565" s="75" t="str">
        <f t="shared" si="2158"/>
        <v/>
      </c>
      <c r="AJ4565" s="75" t="str">
        <f t="shared" si="2159"/>
        <v/>
      </c>
    </row>
    <row r="4566" spans="1:36">
      <c r="A4566" s="41" t="str">
        <f t="shared" si="2142"/>
        <v/>
      </c>
      <c r="B4566" s="150" t="str">
        <f>IF(ISNUMBER(A4566),INDEX('MetaTrader Import'!$H$13:$J$5893,TRUNC(((A4566-$A$39+1)-1)/3)+1,MOD((A4566-$A$39+1)-1,3)+1),"")</f>
        <v/>
      </c>
      <c r="C4566" s="43" t="str">
        <f t="shared" si="2143"/>
        <v/>
      </c>
      <c r="D4566" s="43" t="str">
        <f t="shared" ca="1" si="2133"/>
        <v/>
      </c>
      <c r="E4566" s="43" t="str">
        <f t="shared" si="2144"/>
        <v/>
      </c>
      <c r="F4566" s="43" t="str">
        <f t="shared" si="2145"/>
        <v/>
      </c>
      <c r="G4566" s="43" t="str">
        <f>IF(A4566&lt;&gt;"",IF(A4566&lt;Data!$G$11*0.25,$C$13/$G$32,IF(A4566&gt;Data!$G$11*0.25,$C$13,$C$13*10)),"")</f>
        <v/>
      </c>
      <c r="H4566" s="43" t="str">
        <f>IF(A4566&lt;&gt;"",IF(Data!$G$9="constant",$C$13,IF(Data!$G$9="squeeze",G4566,F4566)),"")</f>
        <v/>
      </c>
      <c r="I4566" s="38" t="str">
        <f ca="1">IF(ISNUMBER(A4566),NORMINV(RAND(),0,IF(AND(Data!$G$9="squeeze",A4566&lt;Data!$G$11*0.25),$H$32,1)*$C$30*$C$13)*($C$14*$C$12),"")</f>
        <v/>
      </c>
      <c r="J4566" s="42" t="str">
        <f ca="1">IFERROR(IF(Data!$C$6="Real",B4566,I4566+J4565+($C$14*$C$12)*(NORMINV(RAND(),$C$15,CHOOSE($G$13,$C$13,F4566,G4566)))),"")</f>
        <v/>
      </c>
      <c r="K4566" s="88" t="str">
        <f>IF(ISNUMBER(A4566), IF($G$16="fixed",$G$17,MIN(H4566*Data!$C$7*$C$16*0.5,$C$17*Data!$C$7))*$C$12,"")</f>
        <v/>
      </c>
      <c r="L4566" s="42" t="str">
        <f t="shared" ca="1" si="2160"/>
        <v/>
      </c>
      <c r="M4566" s="44" t="str">
        <f t="shared" ca="1" si="2161"/>
        <v/>
      </c>
      <c r="N4566" s="44" t="str">
        <f t="shared" ca="1" si="2162"/>
        <v/>
      </c>
      <c r="O4566" s="108" t="str">
        <f t="shared" si="2146"/>
        <v/>
      </c>
      <c r="P4566" s="102" t="str">
        <f t="shared" si="2147"/>
        <v/>
      </c>
      <c r="Q4566" s="102" t="str">
        <f t="shared" si="2148"/>
        <v/>
      </c>
      <c r="R4566" s="120" t="str">
        <f t="shared" si="2149"/>
        <v/>
      </c>
      <c r="S4566" s="54" t="str">
        <f t="shared" si="2150"/>
        <v/>
      </c>
      <c r="T4566" s="5" t="str">
        <f t="shared" si="2151"/>
        <v/>
      </c>
      <c r="U4566" s="152" t="str">
        <f t="shared" si="2134"/>
        <v/>
      </c>
      <c r="V4566" s="152" t="str">
        <f t="shared" si="2135"/>
        <v/>
      </c>
      <c r="W4566" s="153" t="str">
        <f t="shared" si="2136"/>
        <v/>
      </c>
      <c r="X4566" s="153" t="str">
        <f t="shared" si="2137"/>
        <v/>
      </c>
      <c r="Y4566" s="153" t="str">
        <f t="shared" si="2138"/>
        <v/>
      </c>
      <c r="Z4566" s="153" t="str">
        <f t="shared" si="2139"/>
        <v/>
      </c>
      <c r="AA4566" s="152" t="str">
        <f t="shared" si="2140"/>
        <v/>
      </c>
      <c r="AB4566" s="152" t="str">
        <f t="shared" si="2141"/>
        <v/>
      </c>
      <c r="AC4566" s="154" t="str">
        <f t="shared" si="2152"/>
        <v/>
      </c>
      <c r="AD4566" s="154" t="str">
        <f t="shared" si="2153"/>
        <v/>
      </c>
      <c r="AE4566" s="3" t="str">
        <f t="shared" si="2154"/>
        <v/>
      </c>
      <c r="AF4566" s="3" t="str">
        <f t="shared" si="2155"/>
        <v/>
      </c>
      <c r="AG4566" s="3" t="str">
        <f t="shared" si="2156"/>
        <v/>
      </c>
      <c r="AH4566" s="4" t="str">
        <f t="shared" si="2157"/>
        <v/>
      </c>
      <c r="AI4566" s="75" t="str">
        <f t="shared" si="2158"/>
        <v/>
      </c>
      <c r="AJ4566" s="75" t="str">
        <f t="shared" si="2159"/>
        <v/>
      </c>
    </row>
    <row r="4567" spans="1:36">
      <c r="A4567" s="41" t="str">
        <f t="shared" si="2142"/>
        <v/>
      </c>
      <c r="B4567" s="150" t="str">
        <f>IF(ISNUMBER(A4567),INDEX('MetaTrader Import'!$H$13:$J$5893,TRUNC(((A4567-$A$39+1)-1)/3)+1,MOD((A4567-$A$39+1)-1,3)+1),"")</f>
        <v/>
      </c>
      <c r="C4567" s="43" t="str">
        <f t="shared" si="2143"/>
        <v/>
      </c>
      <c r="D4567" s="43" t="str">
        <f t="shared" ca="1" si="2133"/>
        <v/>
      </c>
      <c r="E4567" s="43" t="str">
        <f t="shared" si="2144"/>
        <v/>
      </c>
      <c r="F4567" s="43" t="str">
        <f t="shared" si="2145"/>
        <v/>
      </c>
      <c r="G4567" s="43" t="str">
        <f>IF(A4567&lt;&gt;"",IF(A4567&lt;Data!$G$11*0.25,$C$13/$G$32,IF(A4567&gt;Data!$G$11*0.25,$C$13,$C$13*10)),"")</f>
        <v/>
      </c>
      <c r="H4567" s="43" t="str">
        <f>IF(A4567&lt;&gt;"",IF(Data!$G$9="constant",$C$13,IF(Data!$G$9="squeeze",G4567,F4567)),"")</f>
        <v/>
      </c>
      <c r="I4567" s="38" t="str">
        <f ca="1">IF(ISNUMBER(A4567),NORMINV(RAND(),0,IF(AND(Data!$G$9="squeeze",A4567&lt;Data!$G$11*0.25),$H$32,1)*$C$30*$C$13)*($C$14*$C$12),"")</f>
        <v/>
      </c>
      <c r="J4567" s="42" t="str">
        <f ca="1">IFERROR(IF(Data!$C$6="Real",B4567,I4567+J4566+($C$14*$C$12)*(NORMINV(RAND(),$C$15,CHOOSE($G$13,$C$13,F4567,G4567)))),"")</f>
        <v/>
      </c>
      <c r="K4567" s="88" t="str">
        <f>IF(ISNUMBER(A4567), IF($G$16="fixed",$G$17,MIN(H4567*Data!$C$7*$C$16*0.5,$C$17*Data!$C$7))*$C$12,"")</f>
        <v/>
      </c>
      <c r="L4567" s="42" t="str">
        <f t="shared" ca="1" si="2160"/>
        <v/>
      </c>
      <c r="M4567" s="44" t="str">
        <f t="shared" ca="1" si="2161"/>
        <v/>
      </c>
      <c r="N4567" s="44" t="str">
        <f t="shared" ca="1" si="2162"/>
        <v/>
      </c>
      <c r="O4567" s="108" t="str">
        <f t="shared" si="2146"/>
        <v/>
      </c>
      <c r="P4567" s="102" t="str">
        <f t="shared" si="2147"/>
        <v/>
      </c>
      <c r="Q4567" s="102" t="str">
        <f t="shared" si="2148"/>
        <v/>
      </c>
      <c r="R4567" s="120" t="str">
        <f t="shared" si="2149"/>
        <v/>
      </c>
      <c r="S4567" s="54" t="str">
        <f t="shared" si="2150"/>
        <v/>
      </c>
      <c r="T4567" s="5" t="str">
        <f t="shared" si="2151"/>
        <v/>
      </c>
      <c r="U4567" s="152" t="str">
        <f t="shared" si="2134"/>
        <v/>
      </c>
      <c r="V4567" s="152" t="str">
        <f t="shared" si="2135"/>
        <v/>
      </c>
      <c r="W4567" s="153" t="str">
        <f t="shared" si="2136"/>
        <v/>
      </c>
      <c r="X4567" s="153" t="str">
        <f t="shared" si="2137"/>
        <v/>
      </c>
      <c r="Y4567" s="153" t="str">
        <f t="shared" si="2138"/>
        <v/>
      </c>
      <c r="Z4567" s="153" t="str">
        <f t="shared" si="2139"/>
        <v/>
      </c>
      <c r="AA4567" s="152" t="str">
        <f t="shared" si="2140"/>
        <v/>
      </c>
      <c r="AB4567" s="152" t="str">
        <f t="shared" si="2141"/>
        <v/>
      </c>
      <c r="AC4567" s="154" t="str">
        <f t="shared" si="2152"/>
        <v/>
      </c>
      <c r="AD4567" s="154" t="str">
        <f t="shared" si="2153"/>
        <v/>
      </c>
      <c r="AE4567" s="3" t="str">
        <f t="shared" si="2154"/>
        <v/>
      </c>
      <c r="AF4567" s="3" t="str">
        <f t="shared" si="2155"/>
        <v/>
      </c>
      <c r="AG4567" s="3" t="str">
        <f t="shared" si="2156"/>
        <v/>
      </c>
      <c r="AH4567" s="4" t="str">
        <f t="shared" si="2157"/>
        <v/>
      </c>
      <c r="AI4567" s="75" t="str">
        <f t="shared" si="2158"/>
        <v/>
      </c>
      <c r="AJ4567" s="75" t="str">
        <f t="shared" si="2159"/>
        <v/>
      </c>
    </row>
    <row r="4568" spans="1:36">
      <c r="A4568" s="41" t="str">
        <f t="shared" si="2142"/>
        <v/>
      </c>
      <c r="B4568" s="150" t="str">
        <f>IF(ISNUMBER(A4568),INDEX('MetaTrader Import'!$H$13:$J$5893,TRUNC(((A4568-$A$39+1)-1)/3)+1,MOD((A4568-$A$39+1)-1,3)+1),"")</f>
        <v/>
      </c>
      <c r="C4568" s="43" t="str">
        <f t="shared" si="2143"/>
        <v/>
      </c>
      <c r="D4568" s="43" t="str">
        <f t="shared" ca="1" si="2133"/>
        <v/>
      </c>
      <c r="E4568" s="43" t="str">
        <f t="shared" si="2144"/>
        <v/>
      </c>
      <c r="F4568" s="43" t="str">
        <f t="shared" si="2145"/>
        <v/>
      </c>
      <c r="G4568" s="43" t="str">
        <f>IF(A4568&lt;&gt;"",IF(A4568&lt;Data!$G$11*0.25,$C$13/$G$32,IF(A4568&gt;Data!$G$11*0.25,$C$13,$C$13*10)),"")</f>
        <v/>
      </c>
      <c r="H4568" s="43" t="str">
        <f>IF(A4568&lt;&gt;"",IF(Data!$G$9="constant",$C$13,IF(Data!$G$9="squeeze",G4568,F4568)),"")</f>
        <v/>
      </c>
      <c r="I4568" s="38" t="str">
        <f ca="1">IF(ISNUMBER(A4568),NORMINV(RAND(),0,IF(AND(Data!$G$9="squeeze",A4568&lt;Data!$G$11*0.25),$H$32,1)*$C$30*$C$13)*($C$14*$C$12),"")</f>
        <v/>
      </c>
      <c r="J4568" s="42" t="str">
        <f ca="1">IFERROR(IF(Data!$C$6="Real",B4568,I4568+J4567+($C$14*$C$12)*(NORMINV(RAND(),$C$15,CHOOSE($G$13,$C$13,F4568,G4568)))),"")</f>
        <v/>
      </c>
      <c r="K4568" s="88" t="str">
        <f>IF(ISNUMBER(A4568), IF($G$16="fixed",$G$17,MIN(H4568*Data!$C$7*$C$16*0.5,$C$17*Data!$C$7))*$C$12,"")</f>
        <v/>
      </c>
      <c r="L4568" s="42" t="str">
        <f t="shared" ca="1" si="2160"/>
        <v/>
      </c>
      <c r="M4568" s="44" t="str">
        <f t="shared" ca="1" si="2161"/>
        <v/>
      </c>
      <c r="N4568" s="44" t="str">
        <f t="shared" ca="1" si="2162"/>
        <v/>
      </c>
      <c r="O4568" s="108" t="str">
        <f t="shared" si="2146"/>
        <v/>
      </c>
      <c r="P4568" s="102" t="str">
        <f t="shared" si="2147"/>
        <v/>
      </c>
      <c r="Q4568" s="102" t="str">
        <f t="shared" si="2148"/>
        <v/>
      </c>
      <c r="R4568" s="120" t="str">
        <f t="shared" si="2149"/>
        <v/>
      </c>
      <c r="S4568" s="54" t="str">
        <f t="shared" si="2150"/>
        <v/>
      </c>
      <c r="T4568" s="5" t="str">
        <f t="shared" si="2151"/>
        <v/>
      </c>
      <c r="U4568" s="152" t="str">
        <f t="shared" si="2134"/>
        <v/>
      </c>
      <c r="V4568" s="152" t="str">
        <f t="shared" si="2135"/>
        <v/>
      </c>
      <c r="W4568" s="153" t="str">
        <f t="shared" si="2136"/>
        <v/>
      </c>
      <c r="X4568" s="153" t="str">
        <f t="shared" si="2137"/>
        <v/>
      </c>
      <c r="Y4568" s="153" t="str">
        <f t="shared" si="2138"/>
        <v/>
      </c>
      <c r="Z4568" s="153" t="str">
        <f t="shared" si="2139"/>
        <v/>
      </c>
      <c r="AA4568" s="152" t="str">
        <f t="shared" si="2140"/>
        <v/>
      </c>
      <c r="AB4568" s="152" t="str">
        <f t="shared" si="2141"/>
        <v/>
      </c>
      <c r="AC4568" s="154" t="str">
        <f t="shared" si="2152"/>
        <v/>
      </c>
      <c r="AD4568" s="154" t="str">
        <f t="shared" si="2153"/>
        <v/>
      </c>
      <c r="AE4568" s="3" t="str">
        <f t="shared" si="2154"/>
        <v/>
      </c>
      <c r="AF4568" s="3" t="str">
        <f t="shared" si="2155"/>
        <v/>
      </c>
      <c r="AG4568" s="3" t="str">
        <f t="shared" si="2156"/>
        <v/>
      </c>
      <c r="AH4568" s="4" t="str">
        <f t="shared" si="2157"/>
        <v/>
      </c>
      <c r="AI4568" s="75" t="str">
        <f t="shared" si="2158"/>
        <v/>
      </c>
      <c r="AJ4568" s="75" t="str">
        <f t="shared" si="2159"/>
        <v/>
      </c>
    </row>
    <row r="4569" spans="1:36">
      <c r="A4569" s="41" t="str">
        <f t="shared" si="2142"/>
        <v/>
      </c>
      <c r="B4569" s="150" t="str">
        <f>IF(ISNUMBER(A4569),INDEX('MetaTrader Import'!$H$13:$J$5893,TRUNC(((A4569-$A$39+1)-1)/3)+1,MOD((A4569-$A$39+1)-1,3)+1),"")</f>
        <v/>
      </c>
      <c r="C4569" s="43" t="str">
        <f t="shared" si="2143"/>
        <v/>
      </c>
      <c r="D4569" s="43" t="str">
        <f t="shared" ca="1" si="2133"/>
        <v/>
      </c>
      <c r="E4569" s="43" t="str">
        <f t="shared" si="2144"/>
        <v/>
      </c>
      <c r="F4569" s="43" t="str">
        <f t="shared" si="2145"/>
        <v/>
      </c>
      <c r="G4569" s="43" t="str">
        <f>IF(A4569&lt;&gt;"",IF(A4569&lt;Data!$G$11*0.25,$C$13/$G$32,IF(A4569&gt;Data!$G$11*0.25,$C$13,$C$13*10)),"")</f>
        <v/>
      </c>
      <c r="H4569" s="43" t="str">
        <f>IF(A4569&lt;&gt;"",IF(Data!$G$9="constant",$C$13,IF(Data!$G$9="squeeze",G4569,F4569)),"")</f>
        <v/>
      </c>
      <c r="I4569" s="38" t="str">
        <f ca="1">IF(ISNUMBER(A4569),NORMINV(RAND(),0,IF(AND(Data!$G$9="squeeze",A4569&lt;Data!$G$11*0.25),$H$32,1)*$C$30*$C$13)*($C$14*$C$12),"")</f>
        <v/>
      </c>
      <c r="J4569" s="42" t="str">
        <f ca="1">IFERROR(IF(Data!$C$6="Real",B4569,I4569+J4568+($C$14*$C$12)*(NORMINV(RAND(),$C$15,CHOOSE($G$13,$C$13,F4569,G4569)))),"")</f>
        <v/>
      </c>
      <c r="K4569" s="88" t="str">
        <f>IF(ISNUMBER(A4569), IF($G$16="fixed",$G$17,MIN(H4569*Data!$C$7*$C$16*0.5,$C$17*Data!$C$7))*$C$12,"")</f>
        <v/>
      </c>
      <c r="L4569" s="42" t="str">
        <f t="shared" ca="1" si="2160"/>
        <v/>
      </c>
      <c r="M4569" s="44" t="str">
        <f t="shared" ca="1" si="2161"/>
        <v/>
      </c>
      <c r="N4569" s="44" t="str">
        <f t="shared" ca="1" si="2162"/>
        <v/>
      </c>
      <c r="O4569" s="108" t="str">
        <f t="shared" si="2146"/>
        <v/>
      </c>
      <c r="P4569" s="102" t="str">
        <f t="shared" si="2147"/>
        <v/>
      </c>
      <c r="Q4569" s="102" t="str">
        <f t="shared" si="2148"/>
        <v/>
      </c>
      <c r="R4569" s="120" t="str">
        <f t="shared" si="2149"/>
        <v/>
      </c>
      <c r="S4569" s="54" t="str">
        <f t="shared" si="2150"/>
        <v/>
      </c>
      <c r="T4569" s="5" t="str">
        <f t="shared" si="2151"/>
        <v/>
      </c>
      <c r="U4569" s="152" t="str">
        <f t="shared" si="2134"/>
        <v/>
      </c>
      <c r="V4569" s="152" t="str">
        <f t="shared" si="2135"/>
        <v/>
      </c>
      <c r="W4569" s="153" t="str">
        <f t="shared" si="2136"/>
        <v/>
      </c>
      <c r="X4569" s="153" t="str">
        <f t="shared" si="2137"/>
        <v/>
      </c>
      <c r="Y4569" s="153" t="str">
        <f t="shared" si="2138"/>
        <v/>
      </c>
      <c r="Z4569" s="153" t="str">
        <f t="shared" si="2139"/>
        <v/>
      </c>
      <c r="AA4569" s="152" t="str">
        <f t="shared" si="2140"/>
        <v/>
      </c>
      <c r="AB4569" s="152" t="str">
        <f t="shared" si="2141"/>
        <v/>
      </c>
      <c r="AC4569" s="154" t="str">
        <f t="shared" si="2152"/>
        <v/>
      </c>
      <c r="AD4569" s="154" t="str">
        <f t="shared" si="2153"/>
        <v/>
      </c>
      <c r="AE4569" s="3" t="str">
        <f t="shared" si="2154"/>
        <v/>
      </c>
      <c r="AF4569" s="3" t="str">
        <f t="shared" si="2155"/>
        <v/>
      </c>
      <c r="AG4569" s="3" t="str">
        <f t="shared" si="2156"/>
        <v/>
      </c>
      <c r="AH4569" s="4" t="str">
        <f t="shared" si="2157"/>
        <v/>
      </c>
      <c r="AI4569" s="75" t="str">
        <f t="shared" si="2158"/>
        <v/>
      </c>
      <c r="AJ4569" s="75" t="str">
        <f t="shared" si="2159"/>
        <v/>
      </c>
    </row>
    <row r="4570" spans="1:36">
      <c r="A4570" s="41" t="str">
        <f t="shared" si="2142"/>
        <v/>
      </c>
      <c r="B4570" s="150" t="str">
        <f>IF(ISNUMBER(A4570),INDEX('MetaTrader Import'!$H$13:$J$5893,TRUNC(((A4570-$A$39+1)-1)/3)+1,MOD((A4570-$A$39+1)-1,3)+1),"")</f>
        <v/>
      </c>
      <c r="C4570" s="43" t="str">
        <f t="shared" si="2143"/>
        <v/>
      </c>
      <c r="D4570" s="43" t="str">
        <f t="shared" ca="1" si="2133"/>
        <v/>
      </c>
      <c r="E4570" s="43" t="str">
        <f t="shared" si="2144"/>
        <v/>
      </c>
      <c r="F4570" s="43" t="str">
        <f t="shared" si="2145"/>
        <v/>
      </c>
      <c r="G4570" s="43" t="str">
        <f>IF(A4570&lt;&gt;"",IF(A4570&lt;Data!$G$11*0.25,$C$13/$G$32,IF(A4570&gt;Data!$G$11*0.25,$C$13,$C$13*10)),"")</f>
        <v/>
      </c>
      <c r="H4570" s="43" t="str">
        <f>IF(A4570&lt;&gt;"",IF(Data!$G$9="constant",$C$13,IF(Data!$G$9="squeeze",G4570,F4570)),"")</f>
        <v/>
      </c>
      <c r="I4570" s="38" t="str">
        <f ca="1">IF(ISNUMBER(A4570),NORMINV(RAND(),0,IF(AND(Data!$G$9="squeeze",A4570&lt;Data!$G$11*0.25),$H$32,1)*$C$30*$C$13)*($C$14*$C$12),"")</f>
        <v/>
      </c>
      <c r="J4570" s="42" t="str">
        <f ca="1">IFERROR(IF(Data!$C$6="Real",B4570,I4570+J4569+($C$14*$C$12)*(NORMINV(RAND(),$C$15,CHOOSE($G$13,$C$13,F4570,G4570)))),"")</f>
        <v/>
      </c>
      <c r="K4570" s="88" t="str">
        <f>IF(ISNUMBER(A4570), IF($G$16="fixed",$G$17,MIN(H4570*Data!$C$7*$C$16*0.5,$C$17*Data!$C$7))*$C$12,"")</f>
        <v/>
      </c>
      <c r="L4570" s="42" t="str">
        <f t="shared" ca="1" si="2160"/>
        <v/>
      </c>
      <c r="M4570" s="44" t="str">
        <f t="shared" ca="1" si="2161"/>
        <v/>
      </c>
      <c r="N4570" s="44" t="str">
        <f t="shared" ca="1" si="2162"/>
        <v/>
      </c>
      <c r="O4570" s="108" t="str">
        <f t="shared" si="2146"/>
        <v/>
      </c>
      <c r="P4570" s="102" t="str">
        <f t="shared" si="2147"/>
        <v/>
      </c>
      <c r="Q4570" s="102" t="str">
        <f t="shared" si="2148"/>
        <v/>
      </c>
      <c r="R4570" s="120" t="str">
        <f t="shared" si="2149"/>
        <v/>
      </c>
      <c r="S4570" s="54" t="str">
        <f t="shared" si="2150"/>
        <v/>
      </c>
      <c r="T4570" s="5" t="str">
        <f t="shared" si="2151"/>
        <v/>
      </c>
      <c r="U4570" s="152" t="str">
        <f t="shared" si="2134"/>
        <v/>
      </c>
      <c r="V4570" s="152" t="str">
        <f t="shared" si="2135"/>
        <v/>
      </c>
      <c r="W4570" s="153" t="str">
        <f t="shared" si="2136"/>
        <v/>
      </c>
      <c r="X4570" s="153" t="str">
        <f t="shared" si="2137"/>
        <v/>
      </c>
      <c r="Y4570" s="153" t="str">
        <f t="shared" si="2138"/>
        <v/>
      </c>
      <c r="Z4570" s="153" t="str">
        <f t="shared" si="2139"/>
        <v/>
      </c>
      <c r="AA4570" s="152" t="str">
        <f t="shared" si="2140"/>
        <v/>
      </c>
      <c r="AB4570" s="152" t="str">
        <f t="shared" si="2141"/>
        <v/>
      </c>
      <c r="AC4570" s="154" t="str">
        <f t="shared" si="2152"/>
        <v/>
      </c>
      <c r="AD4570" s="154" t="str">
        <f t="shared" si="2153"/>
        <v/>
      </c>
      <c r="AE4570" s="3" t="str">
        <f t="shared" si="2154"/>
        <v/>
      </c>
      <c r="AF4570" s="3" t="str">
        <f t="shared" si="2155"/>
        <v/>
      </c>
      <c r="AG4570" s="3" t="str">
        <f t="shared" si="2156"/>
        <v/>
      </c>
      <c r="AH4570" s="4" t="str">
        <f t="shared" si="2157"/>
        <v/>
      </c>
      <c r="AI4570" s="75" t="str">
        <f t="shared" si="2158"/>
        <v/>
      </c>
      <c r="AJ4570" s="75" t="str">
        <f t="shared" si="2159"/>
        <v/>
      </c>
    </row>
    <row r="4571" spans="1:36">
      <c r="A4571" s="41" t="str">
        <f t="shared" si="2142"/>
        <v/>
      </c>
      <c r="B4571" s="150" t="str">
        <f>IF(ISNUMBER(A4571),INDEX('MetaTrader Import'!$H$13:$J$5893,TRUNC(((A4571-$A$39+1)-1)/3)+1,MOD((A4571-$A$39+1)-1,3)+1),"")</f>
        <v/>
      </c>
      <c r="C4571" s="43" t="str">
        <f t="shared" si="2143"/>
        <v/>
      </c>
      <c r="D4571" s="43" t="str">
        <f t="shared" ca="1" si="2133"/>
        <v/>
      </c>
      <c r="E4571" s="43" t="str">
        <f t="shared" si="2144"/>
        <v/>
      </c>
      <c r="F4571" s="43" t="str">
        <f t="shared" si="2145"/>
        <v/>
      </c>
      <c r="G4571" s="43" t="str">
        <f>IF(A4571&lt;&gt;"",IF(A4571&lt;Data!$G$11*0.25,$C$13/$G$32,IF(A4571&gt;Data!$G$11*0.25,$C$13,$C$13*10)),"")</f>
        <v/>
      </c>
      <c r="H4571" s="43" t="str">
        <f>IF(A4571&lt;&gt;"",IF(Data!$G$9="constant",$C$13,IF(Data!$G$9="squeeze",G4571,F4571)),"")</f>
        <v/>
      </c>
      <c r="I4571" s="38" t="str">
        <f ca="1">IF(ISNUMBER(A4571),NORMINV(RAND(),0,IF(AND(Data!$G$9="squeeze",A4571&lt;Data!$G$11*0.25),$H$32,1)*$C$30*$C$13)*($C$14*$C$12),"")</f>
        <v/>
      </c>
      <c r="J4571" s="42" t="str">
        <f ca="1">IFERROR(IF(Data!$C$6="Real",B4571,I4571+J4570+($C$14*$C$12)*(NORMINV(RAND(),$C$15,CHOOSE($G$13,$C$13,F4571,G4571)))),"")</f>
        <v/>
      </c>
      <c r="K4571" s="88" t="str">
        <f>IF(ISNUMBER(A4571), IF($G$16="fixed",$G$17,MIN(H4571*Data!$C$7*$C$16*0.5,$C$17*Data!$C$7))*$C$12,"")</f>
        <v/>
      </c>
      <c r="L4571" s="42" t="str">
        <f t="shared" ca="1" si="2160"/>
        <v/>
      </c>
      <c r="M4571" s="44" t="str">
        <f t="shared" ca="1" si="2161"/>
        <v/>
      </c>
      <c r="N4571" s="44" t="str">
        <f t="shared" ca="1" si="2162"/>
        <v/>
      </c>
      <c r="O4571" s="108" t="str">
        <f t="shared" si="2146"/>
        <v/>
      </c>
      <c r="P4571" s="102" t="str">
        <f t="shared" si="2147"/>
        <v/>
      </c>
      <c r="Q4571" s="102" t="str">
        <f t="shared" si="2148"/>
        <v/>
      </c>
      <c r="R4571" s="120" t="str">
        <f t="shared" si="2149"/>
        <v/>
      </c>
      <c r="S4571" s="54" t="str">
        <f t="shared" si="2150"/>
        <v/>
      </c>
      <c r="T4571" s="5" t="str">
        <f t="shared" si="2151"/>
        <v/>
      </c>
      <c r="U4571" s="152" t="str">
        <f t="shared" si="2134"/>
        <v/>
      </c>
      <c r="V4571" s="152" t="str">
        <f t="shared" si="2135"/>
        <v/>
      </c>
      <c r="W4571" s="153" t="str">
        <f t="shared" si="2136"/>
        <v/>
      </c>
      <c r="X4571" s="153" t="str">
        <f t="shared" si="2137"/>
        <v/>
      </c>
      <c r="Y4571" s="153" t="str">
        <f t="shared" si="2138"/>
        <v/>
      </c>
      <c r="Z4571" s="153" t="str">
        <f t="shared" si="2139"/>
        <v/>
      </c>
      <c r="AA4571" s="152" t="str">
        <f t="shared" si="2140"/>
        <v/>
      </c>
      <c r="AB4571" s="152" t="str">
        <f t="shared" si="2141"/>
        <v/>
      </c>
      <c r="AC4571" s="154" t="str">
        <f t="shared" si="2152"/>
        <v/>
      </c>
      <c r="AD4571" s="154" t="str">
        <f t="shared" si="2153"/>
        <v/>
      </c>
      <c r="AE4571" s="3" t="str">
        <f t="shared" si="2154"/>
        <v/>
      </c>
      <c r="AF4571" s="3" t="str">
        <f t="shared" si="2155"/>
        <v/>
      </c>
      <c r="AG4571" s="3" t="str">
        <f t="shared" si="2156"/>
        <v/>
      </c>
      <c r="AH4571" s="4" t="str">
        <f t="shared" si="2157"/>
        <v/>
      </c>
      <c r="AI4571" s="75" t="str">
        <f t="shared" si="2158"/>
        <v/>
      </c>
      <c r="AJ4571" s="75" t="str">
        <f t="shared" si="2159"/>
        <v/>
      </c>
    </row>
    <row r="4572" spans="1:36">
      <c r="A4572" s="41" t="str">
        <f t="shared" si="2142"/>
        <v/>
      </c>
      <c r="B4572" s="150" t="str">
        <f>IF(ISNUMBER(A4572),INDEX('MetaTrader Import'!$H$13:$J$5893,TRUNC(((A4572-$A$39+1)-1)/3)+1,MOD((A4572-$A$39+1)-1,3)+1),"")</f>
        <v/>
      </c>
      <c r="C4572" s="43" t="str">
        <f t="shared" si="2143"/>
        <v/>
      </c>
      <c r="D4572" s="43" t="str">
        <f t="shared" ca="1" si="2133"/>
        <v/>
      </c>
      <c r="E4572" s="43" t="str">
        <f t="shared" si="2144"/>
        <v/>
      </c>
      <c r="F4572" s="43" t="str">
        <f t="shared" si="2145"/>
        <v/>
      </c>
      <c r="G4572" s="43" t="str">
        <f>IF(A4572&lt;&gt;"",IF(A4572&lt;Data!$G$11*0.25,$C$13/$G$32,IF(A4572&gt;Data!$G$11*0.25,$C$13,$C$13*10)),"")</f>
        <v/>
      </c>
      <c r="H4572" s="43" t="str">
        <f>IF(A4572&lt;&gt;"",IF(Data!$G$9="constant",$C$13,IF(Data!$G$9="squeeze",G4572,F4572)),"")</f>
        <v/>
      </c>
      <c r="I4572" s="38" t="str">
        <f ca="1">IF(ISNUMBER(A4572),NORMINV(RAND(),0,IF(AND(Data!$G$9="squeeze",A4572&lt;Data!$G$11*0.25),$H$32,1)*$C$30*$C$13)*($C$14*$C$12),"")</f>
        <v/>
      </c>
      <c r="J4572" s="42" t="str">
        <f ca="1">IFERROR(IF(Data!$C$6="Real",B4572,I4572+J4571+($C$14*$C$12)*(NORMINV(RAND(),$C$15,CHOOSE($G$13,$C$13,F4572,G4572)))),"")</f>
        <v/>
      </c>
      <c r="K4572" s="88" t="str">
        <f>IF(ISNUMBER(A4572), IF($G$16="fixed",$G$17,MIN(H4572*Data!$C$7*$C$16*0.5,$C$17*Data!$C$7))*$C$12,"")</f>
        <v/>
      </c>
      <c r="L4572" s="42" t="str">
        <f t="shared" ca="1" si="2160"/>
        <v/>
      </c>
      <c r="M4572" s="44" t="str">
        <f t="shared" ca="1" si="2161"/>
        <v/>
      </c>
      <c r="N4572" s="44" t="str">
        <f t="shared" ca="1" si="2162"/>
        <v/>
      </c>
      <c r="O4572" s="108" t="str">
        <f t="shared" si="2146"/>
        <v/>
      </c>
      <c r="P4572" s="102" t="str">
        <f t="shared" si="2147"/>
        <v/>
      </c>
      <c r="Q4572" s="102" t="str">
        <f t="shared" si="2148"/>
        <v/>
      </c>
      <c r="R4572" s="120" t="str">
        <f t="shared" si="2149"/>
        <v/>
      </c>
      <c r="S4572" s="54" t="str">
        <f t="shared" si="2150"/>
        <v/>
      </c>
      <c r="T4572" s="5" t="str">
        <f t="shared" si="2151"/>
        <v/>
      </c>
      <c r="U4572" s="152" t="str">
        <f t="shared" si="2134"/>
        <v/>
      </c>
      <c r="V4572" s="152" t="str">
        <f t="shared" si="2135"/>
        <v/>
      </c>
      <c r="W4572" s="153" t="str">
        <f t="shared" si="2136"/>
        <v/>
      </c>
      <c r="X4572" s="153" t="str">
        <f t="shared" si="2137"/>
        <v/>
      </c>
      <c r="Y4572" s="153" t="str">
        <f t="shared" si="2138"/>
        <v/>
      </c>
      <c r="Z4572" s="153" t="str">
        <f t="shared" si="2139"/>
        <v/>
      </c>
      <c r="AA4572" s="152" t="str">
        <f t="shared" si="2140"/>
        <v/>
      </c>
      <c r="AB4572" s="152" t="str">
        <f t="shared" si="2141"/>
        <v/>
      </c>
      <c r="AC4572" s="154" t="str">
        <f t="shared" si="2152"/>
        <v/>
      </c>
      <c r="AD4572" s="154" t="str">
        <f t="shared" si="2153"/>
        <v/>
      </c>
      <c r="AE4572" s="3" t="str">
        <f t="shared" si="2154"/>
        <v/>
      </c>
      <c r="AF4572" s="3" t="str">
        <f t="shared" si="2155"/>
        <v/>
      </c>
      <c r="AG4572" s="3" t="str">
        <f t="shared" si="2156"/>
        <v/>
      </c>
      <c r="AH4572" s="4" t="str">
        <f t="shared" si="2157"/>
        <v/>
      </c>
      <c r="AI4572" s="75" t="str">
        <f t="shared" si="2158"/>
        <v/>
      </c>
      <c r="AJ4572" s="75" t="str">
        <f t="shared" si="2159"/>
        <v/>
      </c>
    </row>
    <row r="4573" spans="1:36">
      <c r="A4573" s="41" t="str">
        <f t="shared" si="2142"/>
        <v/>
      </c>
      <c r="B4573" s="150" t="str">
        <f>IF(ISNUMBER(A4573),INDEX('MetaTrader Import'!$H$13:$J$5893,TRUNC(((A4573-$A$39+1)-1)/3)+1,MOD((A4573-$A$39+1)-1,3)+1),"")</f>
        <v/>
      </c>
      <c r="C4573" s="43" t="str">
        <f t="shared" si="2143"/>
        <v/>
      </c>
      <c r="D4573" s="43" t="str">
        <f t="shared" ca="1" si="2133"/>
        <v/>
      </c>
      <c r="E4573" s="43" t="str">
        <f t="shared" si="2144"/>
        <v/>
      </c>
      <c r="F4573" s="43" t="str">
        <f t="shared" si="2145"/>
        <v/>
      </c>
      <c r="G4573" s="43" t="str">
        <f>IF(A4573&lt;&gt;"",IF(A4573&lt;Data!$G$11*0.25,$C$13/$G$32,IF(A4573&gt;Data!$G$11*0.25,$C$13,$C$13*10)),"")</f>
        <v/>
      </c>
      <c r="H4573" s="43" t="str">
        <f>IF(A4573&lt;&gt;"",IF(Data!$G$9="constant",$C$13,IF(Data!$G$9="squeeze",G4573,F4573)),"")</f>
        <v/>
      </c>
      <c r="I4573" s="38" t="str">
        <f ca="1">IF(ISNUMBER(A4573),NORMINV(RAND(),0,IF(AND(Data!$G$9="squeeze",A4573&lt;Data!$G$11*0.25),$H$32,1)*$C$30*$C$13)*($C$14*$C$12),"")</f>
        <v/>
      </c>
      <c r="J4573" s="42" t="str">
        <f ca="1">IFERROR(IF(Data!$C$6="Real",B4573,I4573+J4572+($C$14*$C$12)*(NORMINV(RAND(),$C$15,CHOOSE($G$13,$C$13,F4573,G4573)))),"")</f>
        <v/>
      </c>
      <c r="K4573" s="88" t="str">
        <f>IF(ISNUMBER(A4573), IF($G$16="fixed",$G$17,MIN(H4573*Data!$C$7*$C$16*0.5,$C$17*Data!$C$7))*$C$12,"")</f>
        <v/>
      </c>
      <c r="L4573" s="42" t="str">
        <f t="shared" ca="1" si="2160"/>
        <v/>
      </c>
      <c r="M4573" s="44" t="str">
        <f t="shared" ca="1" si="2161"/>
        <v/>
      </c>
      <c r="N4573" s="44" t="str">
        <f t="shared" ca="1" si="2162"/>
        <v/>
      </c>
      <c r="O4573" s="108" t="str">
        <f t="shared" si="2146"/>
        <v/>
      </c>
      <c r="P4573" s="102" t="str">
        <f t="shared" si="2147"/>
        <v/>
      </c>
      <c r="Q4573" s="102" t="str">
        <f t="shared" si="2148"/>
        <v/>
      </c>
      <c r="R4573" s="120" t="str">
        <f t="shared" si="2149"/>
        <v/>
      </c>
      <c r="S4573" s="54" t="str">
        <f t="shared" si="2150"/>
        <v/>
      </c>
      <c r="T4573" s="5" t="str">
        <f t="shared" si="2151"/>
        <v/>
      </c>
      <c r="U4573" s="152" t="str">
        <f t="shared" si="2134"/>
        <v/>
      </c>
      <c r="V4573" s="152" t="str">
        <f t="shared" si="2135"/>
        <v/>
      </c>
      <c r="W4573" s="153" t="str">
        <f t="shared" si="2136"/>
        <v/>
      </c>
      <c r="X4573" s="153" t="str">
        <f t="shared" si="2137"/>
        <v/>
      </c>
      <c r="Y4573" s="153" t="str">
        <f t="shared" si="2138"/>
        <v/>
      </c>
      <c r="Z4573" s="153" t="str">
        <f t="shared" si="2139"/>
        <v/>
      </c>
      <c r="AA4573" s="152" t="str">
        <f t="shared" si="2140"/>
        <v/>
      </c>
      <c r="AB4573" s="152" t="str">
        <f t="shared" si="2141"/>
        <v/>
      </c>
      <c r="AC4573" s="154" t="str">
        <f t="shared" si="2152"/>
        <v/>
      </c>
      <c r="AD4573" s="154" t="str">
        <f t="shared" si="2153"/>
        <v/>
      </c>
      <c r="AE4573" s="3" t="str">
        <f t="shared" si="2154"/>
        <v/>
      </c>
      <c r="AF4573" s="3" t="str">
        <f t="shared" si="2155"/>
        <v/>
      </c>
      <c r="AG4573" s="3" t="str">
        <f t="shared" si="2156"/>
        <v/>
      </c>
      <c r="AH4573" s="4" t="str">
        <f t="shared" si="2157"/>
        <v/>
      </c>
      <c r="AI4573" s="75" t="str">
        <f t="shared" si="2158"/>
        <v/>
      </c>
      <c r="AJ4573" s="75" t="str">
        <f t="shared" si="2159"/>
        <v/>
      </c>
    </row>
    <row r="4574" spans="1:36">
      <c r="A4574" s="41" t="str">
        <f t="shared" si="2142"/>
        <v/>
      </c>
      <c r="B4574" s="150" t="str">
        <f>IF(ISNUMBER(A4574),INDEX('MetaTrader Import'!$H$13:$J$5893,TRUNC(((A4574-$A$39+1)-1)/3)+1,MOD((A4574-$A$39+1)-1,3)+1),"")</f>
        <v/>
      </c>
      <c r="C4574" s="43" t="str">
        <f t="shared" si="2143"/>
        <v/>
      </c>
      <c r="D4574" s="43" t="str">
        <f t="shared" ca="1" si="2133"/>
        <v/>
      </c>
      <c r="E4574" s="43" t="str">
        <f t="shared" si="2144"/>
        <v/>
      </c>
      <c r="F4574" s="43" t="str">
        <f t="shared" si="2145"/>
        <v/>
      </c>
      <c r="G4574" s="43" t="str">
        <f>IF(A4574&lt;&gt;"",IF(A4574&lt;Data!$G$11*0.25,$C$13/$G$32,IF(A4574&gt;Data!$G$11*0.25,$C$13,$C$13*10)),"")</f>
        <v/>
      </c>
      <c r="H4574" s="43" t="str">
        <f>IF(A4574&lt;&gt;"",IF(Data!$G$9="constant",$C$13,IF(Data!$G$9="squeeze",G4574,F4574)),"")</f>
        <v/>
      </c>
      <c r="I4574" s="38" t="str">
        <f ca="1">IF(ISNUMBER(A4574),NORMINV(RAND(),0,IF(AND(Data!$G$9="squeeze",A4574&lt;Data!$G$11*0.25),$H$32,1)*$C$30*$C$13)*($C$14*$C$12),"")</f>
        <v/>
      </c>
      <c r="J4574" s="42" t="str">
        <f ca="1">IFERROR(IF(Data!$C$6="Real",B4574,I4574+J4573+($C$14*$C$12)*(NORMINV(RAND(),$C$15,CHOOSE($G$13,$C$13,F4574,G4574)))),"")</f>
        <v/>
      </c>
      <c r="K4574" s="88" t="str">
        <f>IF(ISNUMBER(A4574), IF($G$16="fixed",$G$17,MIN(H4574*Data!$C$7*$C$16*0.5,$C$17*Data!$C$7))*$C$12,"")</f>
        <v/>
      </c>
      <c r="L4574" s="42" t="str">
        <f t="shared" ca="1" si="2160"/>
        <v/>
      </c>
      <c r="M4574" s="44" t="str">
        <f t="shared" ca="1" si="2161"/>
        <v/>
      </c>
      <c r="N4574" s="44" t="str">
        <f t="shared" ca="1" si="2162"/>
        <v/>
      </c>
      <c r="O4574" s="108" t="str">
        <f t="shared" si="2146"/>
        <v/>
      </c>
      <c r="P4574" s="102" t="str">
        <f t="shared" si="2147"/>
        <v/>
      </c>
      <c r="Q4574" s="102" t="str">
        <f t="shared" si="2148"/>
        <v/>
      </c>
      <c r="R4574" s="120" t="str">
        <f t="shared" si="2149"/>
        <v/>
      </c>
      <c r="S4574" s="54" t="str">
        <f t="shared" si="2150"/>
        <v/>
      </c>
      <c r="T4574" s="5" t="str">
        <f t="shared" si="2151"/>
        <v/>
      </c>
      <c r="U4574" s="152" t="str">
        <f t="shared" si="2134"/>
        <v/>
      </c>
      <c r="V4574" s="152" t="str">
        <f t="shared" si="2135"/>
        <v/>
      </c>
      <c r="W4574" s="153" t="str">
        <f t="shared" si="2136"/>
        <v/>
      </c>
      <c r="X4574" s="153" t="str">
        <f t="shared" si="2137"/>
        <v/>
      </c>
      <c r="Y4574" s="153" t="str">
        <f t="shared" si="2138"/>
        <v/>
      </c>
      <c r="Z4574" s="153" t="str">
        <f t="shared" si="2139"/>
        <v/>
      </c>
      <c r="AA4574" s="152" t="str">
        <f t="shared" si="2140"/>
        <v/>
      </c>
      <c r="AB4574" s="152" t="str">
        <f t="shared" si="2141"/>
        <v/>
      </c>
      <c r="AC4574" s="154" t="str">
        <f t="shared" si="2152"/>
        <v/>
      </c>
      <c r="AD4574" s="154" t="str">
        <f t="shared" si="2153"/>
        <v/>
      </c>
      <c r="AE4574" s="3" t="str">
        <f t="shared" si="2154"/>
        <v/>
      </c>
      <c r="AF4574" s="3" t="str">
        <f t="shared" si="2155"/>
        <v/>
      </c>
      <c r="AG4574" s="3" t="str">
        <f t="shared" si="2156"/>
        <v/>
      </c>
      <c r="AH4574" s="4" t="str">
        <f t="shared" si="2157"/>
        <v/>
      </c>
      <c r="AI4574" s="75" t="str">
        <f t="shared" si="2158"/>
        <v/>
      </c>
      <c r="AJ4574" s="75" t="str">
        <f t="shared" si="2159"/>
        <v/>
      </c>
    </row>
    <row r="4575" spans="1:36">
      <c r="A4575" s="41" t="str">
        <f t="shared" si="2142"/>
        <v/>
      </c>
      <c r="B4575" s="150" t="str">
        <f>IF(ISNUMBER(A4575),INDEX('MetaTrader Import'!$H$13:$J$5893,TRUNC(((A4575-$A$39+1)-1)/3)+1,MOD((A4575-$A$39+1)-1,3)+1),"")</f>
        <v/>
      </c>
      <c r="C4575" s="43" t="str">
        <f t="shared" si="2143"/>
        <v/>
      </c>
      <c r="D4575" s="43" t="str">
        <f t="shared" ca="1" si="2133"/>
        <v/>
      </c>
      <c r="E4575" s="43" t="str">
        <f t="shared" si="2144"/>
        <v/>
      </c>
      <c r="F4575" s="43" t="str">
        <f t="shared" si="2145"/>
        <v/>
      </c>
      <c r="G4575" s="43" t="str">
        <f>IF(A4575&lt;&gt;"",IF(A4575&lt;Data!$G$11*0.25,$C$13/$G$32,IF(A4575&gt;Data!$G$11*0.25,$C$13,$C$13*10)),"")</f>
        <v/>
      </c>
      <c r="H4575" s="43" t="str">
        <f>IF(A4575&lt;&gt;"",IF(Data!$G$9="constant",$C$13,IF(Data!$G$9="squeeze",G4575,F4575)),"")</f>
        <v/>
      </c>
      <c r="I4575" s="38" t="str">
        <f ca="1">IF(ISNUMBER(A4575),NORMINV(RAND(),0,IF(AND(Data!$G$9="squeeze",A4575&lt;Data!$G$11*0.25),$H$32,1)*$C$30*$C$13)*($C$14*$C$12),"")</f>
        <v/>
      </c>
      <c r="J4575" s="42" t="str">
        <f ca="1">IFERROR(IF(Data!$C$6="Real",B4575,I4575+J4574+($C$14*$C$12)*(NORMINV(RAND(),$C$15,CHOOSE($G$13,$C$13,F4575,G4575)))),"")</f>
        <v/>
      </c>
      <c r="K4575" s="88" t="str">
        <f>IF(ISNUMBER(A4575), IF($G$16="fixed",$G$17,MIN(H4575*Data!$C$7*$C$16*0.5,$C$17*Data!$C$7))*$C$12,"")</f>
        <v/>
      </c>
      <c r="L4575" s="42" t="str">
        <f t="shared" ca="1" si="2160"/>
        <v/>
      </c>
      <c r="M4575" s="44" t="str">
        <f t="shared" ca="1" si="2161"/>
        <v/>
      </c>
      <c r="N4575" s="44" t="str">
        <f t="shared" ca="1" si="2162"/>
        <v/>
      </c>
      <c r="O4575" s="108" t="str">
        <f t="shared" si="2146"/>
        <v/>
      </c>
      <c r="P4575" s="102" t="str">
        <f t="shared" si="2147"/>
        <v/>
      </c>
      <c r="Q4575" s="102" t="str">
        <f t="shared" si="2148"/>
        <v/>
      </c>
      <c r="R4575" s="120" t="str">
        <f t="shared" si="2149"/>
        <v/>
      </c>
      <c r="S4575" s="54" t="str">
        <f t="shared" si="2150"/>
        <v/>
      </c>
      <c r="T4575" s="5" t="str">
        <f t="shared" si="2151"/>
        <v/>
      </c>
      <c r="U4575" s="152" t="str">
        <f t="shared" si="2134"/>
        <v/>
      </c>
      <c r="V4575" s="152" t="str">
        <f t="shared" si="2135"/>
        <v/>
      </c>
      <c r="W4575" s="153" t="str">
        <f t="shared" si="2136"/>
        <v/>
      </c>
      <c r="X4575" s="153" t="str">
        <f t="shared" si="2137"/>
        <v/>
      </c>
      <c r="Y4575" s="153" t="str">
        <f t="shared" si="2138"/>
        <v/>
      </c>
      <c r="Z4575" s="153" t="str">
        <f t="shared" si="2139"/>
        <v/>
      </c>
      <c r="AA4575" s="152" t="str">
        <f t="shared" si="2140"/>
        <v/>
      </c>
      <c r="AB4575" s="152" t="str">
        <f t="shared" si="2141"/>
        <v/>
      </c>
      <c r="AC4575" s="154" t="str">
        <f t="shared" si="2152"/>
        <v/>
      </c>
      <c r="AD4575" s="154" t="str">
        <f t="shared" si="2153"/>
        <v/>
      </c>
      <c r="AE4575" s="3" t="str">
        <f t="shared" si="2154"/>
        <v/>
      </c>
      <c r="AF4575" s="3" t="str">
        <f t="shared" si="2155"/>
        <v/>
      </c>
      <c r="AG4575" s="3" t="str">
        <f t="shared" si="2156"/>
        <v/>
      </c>
      <c r="AH4575" s="4" t="str">
        <f t="shared" si="2157"/>
        <v/>
      </c>
      <c r="AI4575" s="75" t="str">
        <f t="shared" si="2158"/>
        <v/>
      </c>
      <c r="AJ4575" s="75" t="str">
        <f t="shared" si="2159"/>
        <v/>
      </c>
    </row>
    <row r="4576" spans="1:36">
      <c r="A4576" s="41" t="str">
        <f t="shared" si="2142"/>
        <v/>
      </c>
      <c r="B4576" s="150" t="str">
        <f>IF(ISNUMBER(A4576),INDEX('MetaTrader Import'!$H$13:$J$5893,TRUNC(((A4576-$A$39+1)-1)/3)+1,MOD((A4576-$A$39+1)-1,3)+1),"")</f>
        <v/>
      </c>
      <c r="C4576" s="43" t="str">
        <f t="shared" si="2143"/>
        <v/>
      </c>
      <c r="D4576" s="43" t="str">
        <f t="shared" ca="1" si="2133"/>
        <v/>
      </c>
      <c r="E4576" s="43" t="str">
        <f t="shared" si="2144"/>
        <v/>
      </c>
      <c r="F4576" s="43" t="str">
        <f t="shared" si="2145"/>
        <v/>
      </c>
      <c r="G4576" s="43" t="str">
        <f>IF(A4576&lt;&gt;"",IF(A4576&lt;Data!$G$11*0.25,$C$13/$G$32,IF(A4576&gt;Data!$G$11*0.25,$C$13,$C$13*10)),"")</f>
        <v/>
      </c>
      <c r="H4576" s="43" t="str">
        <f>IF(A4576&lt;&gt;"",IF(Data!$G$9="constant",$C$13,IF(Data!$G$9="squeeze",G4576,F4576)),"")</f>
        <v/>
      </c>
      <c r="I4576" s="38" t="str">
        <f ca="1">IF(ISNUMBER(A4576),NORMINV(RAND(),0,IF(AND(Data!$G$9="squeeze",A4576&lt;Data!$G$11*0.25),$H$32,1)*$C$30*$C$13)*($C$14*$C$12),"")</f>
        <v/>
      </c>
      <c r="J4576" s="42" t="str">
        <f ca="1">IFERROR(IF(Data!$C$6="Real",B4576,I4576+J4575+($C$14*$C$12)*(NORMINV(RAND(),$C$15,CHOOSE($G$13,$C$13,F4576,G4576)))),"")</f>
        <v/>
      </c>
      <c r="K4576" s="88" t="str">
        <f>IF(ISNUMBER(A4576), IF($G$16="fixed",$G$17,MIN(H4576*Data!$C$7*$C$16*0.5,$C$17*Data!$C$7))*$C$12,"")</f>
        <v/>
      </c>
      <c r="L4576" s="42" t="str">
        <f t="shared" ca="1" si="2160"/>
        <v/>
      </c>
      <c r="M4576" s="44" t="str">
        <f t="shared" ca="1" si="2161"/>
        <v/>
      </c>
      <c r="N4576" s="44" t="str">
        <f t="shared" ca="1" si="2162"/>
        <v/>
      </c>
      <c r="O4576" s="108" t="str">
        <f t="shared" si="2146"/>
        <v/>
      </c>
      <c r="P4576" s="102" t="str">
        <f t="shared" si="2147"/>
        <v/>
      </c>
      <c r="Q4576" s="102" t="str">
        <f t="shared" si="2148"/>
        <v/>
      </c>
      <c r="R4576" s="120" t="str">
        <f t="shared" si="2149"/>
        <v/>
      </c>
      <c r="S4576" s="54" t="str">
        <f t="shared" si="2150"/>
        <v/>
      </c>
      <c r="T4576" s="5" t="str">
        <f t="shared" si="2151"/>
        <v/>
      </c>
      <c r="U4576" s="152" t="str">
        <f t="shared" si="2134"/>
        <v/>
      </c>
      <c r="V4576" s="152" t="str">
        <f t="shared" si="2135"/>
        <v/>
      </c>
      <c r="W4576" s="153" t="str">
        <f t="shared" si="2136"/>
        <v/>
      </c>
      <c r="X4576" s="153" t="str">
        <f t="shared" si="2137"/>
        <v/>
      </c>
      <c r="Y4576" s="153" t="str">
        <f t="shared" si="2138"/>
        <v/>
      </c>
      <c r="Z4576" s="153" t="str">
        <f t="shared" si="2139"/>
        <v/>
      </c>
      <c r="AA4576" s="152" t="str">
        <f t="shared" si="2140"/>
        <v/>
      </c>
      <c r="AB4576" s="152" t="str">
        <f t="shared" si="2141"/>
        <v/>
      </c>
      <c r="AC4576" s="154" t="str">
        <f t="shared" si="2152"/>
        <v/>
      </c>
      <c r="AD4576" s="154" t="str">
        <f t="shared" si="2153"/>
        <v/>
      </c>
      <c r="AE4576" s="3" t="str">
        <f t="shared" si="2154"/>
        <v/>
      </c>
      <c r="AF4576" s="3" t="str">
        <f t="shared" si="2155"/>
        <v/>
      </c>
      <c r="AG4576" s="3" t="str">
        <f t="shared" si="2156"/>
        <v/>
      </c>
      <c r="AH4576" s="4" t="str">
        <f t="shared" si="2157"/>
        <v/>
      </c>
      <c r="AI4576" s="75" t="str">
        <f t="shared" si="2158"/>
        <v/>
      </c>
      <c r="AJ4576" s="75" t="str">
        <f t="shared" si="2159"/>
        <v/>
      </c>
    </row>
    <row r="4577" spans="1:36">
      <c r="A4577" s="41" t="str">
        <f t="shared" si="2142"/>
        <v/>
      </c>
      <c r="B4577" s="150" t="str">
        <f>IF(ISNUMBER(A4577),INDEX('MetaTrader Import'!$H$13:$J$5893,TRUNC(((A4577-$A$39+1)-1)/3)+1,MOD((A4577-$A$39+1)-1,3)+1),"")</f>
        <v/>
      </c>
      <c r="C4577" s="43" t="str">
        <f t="shared" si="2143"/>
        <v/>
      </c>
      <c r="D4577" s="43" t="str">
        <f t="shared" ca="1" si="2133"/>
        <v/>
      </c>
      <c r="E4577" s="43" t="str">
        <f t="shared" si="2144"/>
        <v/>
      </c>
      <c r="F4577" s="43" t="str">
        <f t="shared" si="2145"/>
        <v/>
      </c>
      <c r="G4577" s="43" t="str">
        <f>IF(A4577&lt;&gt;"",IF(A4577&lt;Data!$G$11*0.25,$C$13/$G$32,IF(A4577&gt;Data!$G$11*0.25,$C$13,$C$13*10)),"")</f>
        <v/>
      </c>
      <c r="H4577" s="43" t="str">
        <f>IF(A4577&lt;&gt;"",IF(Data!$G$9="constant",$C$13,IF(Data!$G$9="squeeze",G4577,F4577)),"")</f>
        <v/>
      </c>
      <c r="I4577" s="38" t="str">
        <f ca="1">IF(ISNUMBER(A4577),NORMINV(RAND(),0,IF(AND(Data!$G$9="squeeze",A4577&lt;Data!$G$11*0.25),$H$32,1)*$C$30*$C$13)*($C$14*$C$12),"")</f>
        <v/>
      </c>
      <c r="J4577" s="42" t="str">
        <f ca="1">IFERROR(IF(Data!$C$6="Real",B4577,I4577+J4576+($C$14*$C$12)*(NORMINV(RAND(),$C$15,CHOOSE($G$13,$C$13,F4577,G4577)))),"")</f>
        <v/>
      </c>
      <c r="K4577" s="88" t="str">
        <f>IF(ISNUMBER(A4577), IF($G$16="fixed",$G$17,MIN(H4577*Data!$C$7*$C$16*0.5,$C$17*Data!$C$7))*$C$12,"")</f>
        <v/>
      </c>
      <c r="L4577" s="42" t="str">
        <f t="shared" ca="1" si="2160"/>
        <v/>
      </c>
      <c r="M4577" s="44" t="str">
        <f t="shared" ca="1" si="2161"/>
        <v/>
      </c>
      <c r="N4577" s="44" t="str">
        <f t="shared" ca="1" si="2162"/>
        <v/>
      </c>
      <c r="O4577" s="108" t="str">
        <f t="shared" si="2146"/>
        <v/>
      </c>
      <c r="P4577" s="102" t="str">
        <f t="shared" si="2147"/>
        <v/>
      </c>
      <c r="Q4577" s="102" t="str">
        <f t="shared" si="2148"/>
        <v/>
      </c>
      <c r="R4577" s="120" t="str">
        <f t="shared" si="2149"/>
        <v/>
      </c>
      <c r="S4577" s="54" t="str">
        <f t="shared" si="2150"/>
        <v/>
      </c>
      <c r="T4577" s="5" t="str">
        <f t="shared" si="2151"/>
        <v/>
      </c>
      <c r="U4577" s="152" t="str">
        <f t="shared" si="2134"/>
        <v/>
      </c>
      <c r="V4577" s="152" t="str">
        <f t="shared" si="2135"/>
        <v/>
      </c>
      <c r="W4577" s="153" t="str">
        <f t="shared" si="2136"/>
        <v/>
      </c>
      <c r="X4577" s="153" t="str">
        <f t="shared" si="2137"/>
        <v/>
      </c>
      <c r="Y4577" s="153" t="str">
        <f t="shared" si="2138"/>
        <v/>
      </c>
      <c r="Z4577" s="153" t="str">
        <f t="shared" si="2139"/>
        <v/>
      </c>
      <c r="AA4577" s="152" t="str">
        <f t="shared" si="2140"/>
        <v/>
      </c>
      <c r="AB4577" s="152" t="str">
        <f t="shared" si="2141"/>
        <v/>
      </c>
      <c r="AC4577" s="154" t="str">
        <f t="shared" si="2152"/>
        <v/>
      </c>
      <c r="AD4577" s="154" t="str">
        <f t="shared" si="2153"/>
        <v/>
      </c>
      <c r="AE4577" s="3" t="str">
        <f t="shared" si="2154"/>
        <v/>
      </c>
      <c r="AF4577" s="3" t="str">
        <f t="shared" si="2155"/>
        <v/>
      </c>
      <c r="AG4577" s="3" t="str">
        <f t="shared" si="2156"/>
        <v/>
      </c>
      <c r="AH4577" s="4" t="str">
        <f t="shared" si="2157"/>
        <v/>
      </c>
      <c r="AI4577" s="75" t="str">
        <f t="shared" si="2158"/>
        <v/>
      </c>
      <c r="AJ4577" s="75" t="str">
        <f t="shared" si="2159"/>
        <v/>
      </c>
    </row>
    <row r="4578" spans="1:36">
      <c r="A4578" s="41" t="str">
        <f t="shared" si="2142"/>
        <v/>
      </c>
      <c r="B4578" s="150" t="str">
        <f>IF(ISNUMBER(A4578),INDEX('MetaTrader Import'!$H$13:$J$5893,TRUNC(((A4578-$A$39+1)-1)/3)+1,MOD((A4578-$A$39+1)-1,3)+1),"")</f>
        <v/>
      </c>
      <c r="C4578" s="43" t="str">
        <f t="shared" si="2143"/>
        <v/>
      </c>
      <c r="D4578" s="43" t="str">
        <f t="shared" ca="1" si="2133"/>
        <v/>
      </c>
      <c r="E4578" s="43" t="str">
        <f t="shared" si="2144"/>
        <v/>
      </c>
      <c r="F4578" s="43" t="str">
        <f t="shared" si="2145"/>
        <v/>
      </c>
      <c r="G4578" s="43" t="str">
        <f>IF(A4578&lt;&gt;"",IF(A4578&lt;Data!$G$11*0.25,$C$13/$G$32,IF(A4578&gt;Data!$G$11*0.25,$C$13,$C$13*10)),"")</f>
        <v/>
      </c>
      <c r="H4578" s="43" t="str">
        <f>IF(A4578&lt;&gt;"",IF(Data!$G$9="constant",$C$13,IF(Data!$G$9="squeeze",G4578,F4578)),"")</f>
        <v/>
      </c>
      <c r="I4578" s="38" t="str">
        <f ca="1">IF(ISNUMBER(A4578),NORMINV(RAND(),0,IF(AND(Data!$G$9="squeeze",A4578&lt;Data!$G$11*0.25),$H$32,1)*$C$30*$C$13)*($C$14*$C$12),"")</f>
        <v/>
      </c>
      <c r="J4578" s="42" t="str">
        <f ca="1">IFERROR(IF(Data!$C$6="Real",B4578,I4578+J4577+($C$14*$C$12)*(NORMINV(RAND(),$C$15,CHOOSE($G$13,$C$13,F4578,G4578)))),"")</f>
        <v/>
      </c>
      <c r="K4578" s="88" t="str">
        <f>IF(ISNUMBER(A4578), IF($G$16="fixed",$G$17,MIN(H4578*Data!$C$7*$C$16*0.5,$C$17*Data!$C$7))*$C$12,"")</f>
        <v/>
      </c>
      <c r="L4578" s="42" t="str">
        <f t="shared" ca="1" si="2160"/>
        <v/>
      </c>
      <c r="M4578" s="44" t="str">
        <f t="shared" ca="1" si="2161"/>
        <v/>
      </c>
      <c r="N4578" s="44" t="str">
        <f t="shared" ca="1" si="2162"/>
        <v/>
      </c>
      <c r="O4578" s="108" t="str">
        <f t="shared" si="2146"/>
        <v/>
      </c>
      <c r="P4578" s="102" t="str">
        <f t="shared" si="2147"/>
        <v/>
      </c>
      <c r="Q4578" s="102" t="str">
        <f t="shared" si="2148"/>
        <v/>
      </c>
      <c r="R4578" s="120" t="str">
        <f t="shared" si="2149"/>
        <v/>
      </c>
      <c r="S4578" s="54" t="str">
        <f t="shared" si="2150"/>
        <v/>
      </c>
      <c r="T4578" s="5" t="str">
        <f t="shared" si="2151"/>
        <v/>
      </c>
      <c r="U4578" s="152" t="str">
        <f t="shared" si="2134"/>
        <v/>
      </c>
      <c r="V4578" s="152" t="str">
        <f t="shared" si="2135"/>
        <v/>
      </c>
      <c r="W4578" s="153" t="str">
        <f t="shared" si="2136"/>
        <v/>
      </c>
      <c r="X4578" s="153" t="str">
        <f t="shared" si="2137"/>
        <v/>
      </c>
      <c r="Y4578" s="153" t="str">
        <f t="shared" si="2138"/>
        <v/>
      </c>
      <c r="Z4578" s="153" t="str">
        <f t="shared" si="2139"/>
        <v/>
      </c>
      <c r="AA4578" s="152" t="str">
        <f t="shared" si="2140"/>
        <v/>
      </c>
      <c r="AB4578" s="152" t="str">
        <f t="shared" si="2141"/>
        <v/>
      </c>
      <c r="AC4578" s="154" t="str">
        <f t="shared" si="2152"/>
        <v/>
      </c>
      <c r="AD4578" s="154" t="str">
        <f t="shared" si="2153"/>
        <v/>
      </c>
      <c r="AE4578" s="3" t="str">
        <f t="shared" si="2154"/>
        <v/>
      </c>
      <c r="AF4578" s="3" t="str">
        <f t="shared" si="2155"/>
        <v/>
      </c>
      <c r="AG4578" s="3" t="str">
        <f t="shared" si="2156"/>
        <v/>
      </c>
      <c r="AH4578" s="4" t="str">
        <f t="shared" si="2157"/>
        <v/>
      </c>
      <c r="AI4578" s="75" t="str">
        <f t="shared" si="2158"/>
        <v/>
      </c>
      <c r="AJ4578" s="75" t="str">
        <f t="shared" si="2159"/>
        <v/>
      </c>
    </row>
    <row r="4579" spans="1:36">
      <c r="A4579" s="41" t="str">
        <f t="shared" si="2142"/>
        <v/>
      </c>
      <c r="B4579" s="150" t="str">
        <f>IF(ISNUMBER(A4579),INDEX('MetaTrader Import'!$H$13:$J$5893,TRUNC(((A4579-$A$39+1)-1)/3)+1,MOD((A4579-$A$39+1)-1,3)+1),"")</f>
        <v/>
      </c>
      <c r="C4579" s="43" t="str">
        <f t="shared" si="2143"/>
        <v/>
      </c>
      <c r="D4579" s="43" t="str">
        <f t="shared" ca="1" si="2133"/>
        <v/>
      </c>
      <c r="E4579" s="43" t="str">
        <f t="shared" si="2144"/>
        <v/>
      </c>
      <c r="F4579" s="43" t="str">
        <f t="shared" si="2145"/>
        <v/>
      </c>
      <c r="G4579" s="43" t="str">
        <f>IF(A4579&lt;&gt;"",IF(A4579&lt;Data!$G$11*0.25,$C$13/$G$32,IF(A4579&gt;Data!$G$11*0.25,$C$13,$C$13*10)),"")</f>
        <v/>
      </c>
      <c r="H4579" s="43" t="str">
        <f>IF(A4579&lt;&gt;"",IF(Data!$G$9="constant",$C$13,IF(Data!$G$9="squeeze",G4579,F4579)),"")</f>
        <v/>
      </c>
      <c r="I4579" s="38" t="str">
        <f ca="1">IF(ISNUMBER(A4579),NORMINV(RAND(),0,IF(AND(Data!$G$9="squeeze",A4579&lt;Data!$G$11*0.25),$H$32,1)*$C$30*$C$13)*($C$14*$C$12),"")</f>
        <v/>
      </c>
      <c r="J4579" s="42" t="str">
        <f ca="1">IFERROR(IF(Data!$C$6="Real",B4579,I4579+J4578+($C$14*$C$12)*(NORMINV(RAND(),$C$15,CHOOSE($G$13,$C$13,F4579,G4579)))),"")</f>
        <v/>
      </c>
      <c r="K4579" s="88" t="str">
        <f>IF(ISNUMBER(A4579), IF($G$16="fixed",$G$17,MIN(H4579*Data!$C$7*$C$16*0.5,$C$17*Data!$C$7))*$C$12,"")</f>
        <v/>
      </c>
      <c r="L4579" s="42" t="str">
        <f t="shared" ca="1" si="2160"/>
        <v/>
      </c>
      <c r="M4579" s="44" t="str">
        <f t="shared" ca="1" si="2161"/>
        <v/>
      </c>
      <c r="N4579" s="44" t="str">
        <f t="shared" ca="1" si="2162"/>
        <v/>
      </c>
      <c r="O4579" s="108" t="str">
        <f t="shared" si="2146"/>
        <v/>
      </c>
      <c r="P4579" s="102" t="str">
        <f t="shared" si="2147"/>
        <v/>
      </c>
      <c r="Q4579" s="102" t="str">
        <f t="shared" si="2148"/>
        <v/>
      </c>
      <c r="R4579" s="120" t="str">
        <f t="shared" si="2149"/>
        <v/>
      </c>
      <c r="S4579" s="54" t="str">
        <f t="shared" si="2150"/>
        <v/>
      </c>
      <c r="T4579" s="5" t="str">
        <f t="shared" si="2151"/>
        <v/>
      </c>
      <c r="U4579" s="152" t="str">
        <f t="shared" si="2134"/>
        <v/>
      </c>
      <c r="V4579" s="152" t="str">
        <f t="shared" si="2135"/>
        <v/>
      </c>
      <c r="W4579" s="153" t="str">
        <f t="shared" si="2136"/>
        <v/>
      </c>
      <c r="X4579" s="153" t="str">
        <f t="shared" si="2137"/>
        <v/>
      </c>
      <c r="Y4579" s="153" t="str">
        <f t="shared" si="2138"/>
        <v/>
      </c>
      <c r="Z4579" s="153" t="str">
        <f t="shared" si="2139"/>
        <v/>
      </c>
      <c r="AA4579" s="152" t="str">
        <f t="shared" si="2140"/>
        <v/>
      </c>
      <c r="AB4579" s="152" t="str">
        <f t="shared" si="2141"/>
        <v/>
      </c>
      <c r="AC4579" s="154" t="str">
        <f t="shared" si="2152"/>
        <v/>
      </c>
      <c r="AD4579" s="154" t="str">
        <f t="shared" si="2153"/>
        <v/>
      </c>
      <c r="AE4579" s="3" t="str">
        <f t="shared" si="2154"/>
        <v/>
      </c>
      <c r="AF4579" s="3" t="str">
        <f t="shared" si="2155"/>
        <v/>
      </c>
      <c r="AG4579" s="3" t="str">
        <f t="shared" si="2156"/>
        <v/>
      </c>
      <c r="AH4579" s="4" t="str">
        <f t="shared" si="2157"/>
        <v/>
      </c>
      <c r="AI4579" s="75" t="str">
        <f t="shared" si="2158"/>
        <v/>
      </c>
      <c r="AJ4579" s="75" t="str">
        <f t="shared" si="2159"/>
        <v/>
      </c>
    </row>
    <row r="4580" spans="1:36">
      <c r="A4580" s="41" t="str">
        <f t="shared" si="2142"/>
        <v/>
      </c>
      <c r="B4580" s="150" t="str">
        <f>IF(ISNUMBER(A4580),INDEX('MetaTrader Import'!$H$13:$J$5893,TRUNC(((A4580-$A$39+1)-1)/3)+1,MOD((A4580-$A$39+1)-1,3)+1),"")</f>
        <v/>
      </c>
      <c r="C4580" s="43" t="str">
        <f t="shared" si="2143"/>
        <v/>
      </c>
      <c r="D4580" s="43" t="str">
        <f t="shared" ca="1" si="2133"/>
        <v/>
      </c>
      <c r="E4580" s="43" t="str">
        <f t="shared" si="2144"/>
        <v/>
      </c>
      <c r="F4580" s="43" t="str">
        <f t="shared" si="2145"/>
        <v/>
      </c>
      <c r="G4580" s="43" t="str">
        <f>IF(A4580&lt;&gt;"",IF(A4580&lt;Data!$G$11*0.25,$C$13/$G$32,IF(A4580&gt;Data!$G$11*0.25,$C$13,$C$13*10)),"")</f>
        <v/>
      </c>
      <c r="H4580" s="43" t="str">
        <f>IF(A4580&lt;&gt;"",IF(Data!$G$9="constant",$C$13,IF(Data!$G$9="squeeze",G4580,F4580)),"")</f>
        <v/>
      </c>
      <c r="I4580" s="38" t="str">
        <f ca="1">IF(ISNUMBER(A4580),NORMINV(RAND(),0,IF(AND(Data!$G$9="squeeze",A4580&lt;Data!$G$11*0.25),$H$32,1)*$C$30*$C$13)*($C$14*$C$12),"")</f>
        <v/>
      </c>
      <c r="J4580" s="42" t="str">
        <f ca="1">IFERROR(IF(Data!$C$6="Real",B4580,I4580+J4579+($C$14*$C$12)*(NORMINV(RAND(),$C$15,CHOOSE($G$13,$C$13,F4580,G4580)))),"")</f>
        <v/>
      </c>
      <c r="K4580" s="88" t="str">
        <f>IF(ISNUMBER(A4580), IF($G$16="fixed",$G$17,MIN(H4580*Data!$C$7*$C$16*0.5,$C$17*Data!$C$7))*$C$12,"")</f>
        <v/>
      </c>
      <c r="L4580" s="42" t="str">
        <f t="shared" ca="1" si="2160"/>
        <v/>
      </c>
      <c r="M4580" s="44" t="str">
        <f t="shared" ca="1" si="2161"/>
        <v/>
      </c>
      <c r="N4580" s="44" t="str">
        <f t="shared" ca="1" si="2162"/>
        <v/>
      </c>
      <c r="O4580" s="108" t="str">
        <f t="shared" si="2146"/>
        <v/>
      </c>
      <c r="P4580" s="102" t="str">
        <f t="shared" si="2147"/>
        <v/>
      </c>
      <c r="Q4580" s="102" t="str">
        <f t="shared" si="2148"/>
        <v/>
      </c>
      <c r="R4580" s="120" t="str">
        <f t="shared" si="2149"/>
        <v/>
      </c>
      <c r="S4580" s="54" t="str">
        <f t="shared" si="2150"/>
        <v/>
      </c>
      <c r="T4580" s="5" t="str">
        <f t="shared" si="2151"/>
        <v/>
      </c>
      <c r="U4580" s="152" t="str">
        <f t="shared" si="2134"/>
        <v/>
      </c>
      <c r="V4580" s="152" t="str">
        <f t="shared" si="2135"/>
        <v/>
      </c>
      <c r="W4580" s="153" t="str">
        <f t="shared" si="2136"/>
        <v/>
      </c>
      <c r="X4580" s="153" t="str">
        <f t="shared" si="2137"/>
        <v/>
      </c>
      <c r="Y4580" s="153" t="str">
        <f t="shared" si="2138"/>
        <v/>
      </c>
      <c r="Z4580" s="153" t="str">
        <f t="shared" si="2139"/>
        <v/>
      </c>
      <c r="AA4580" s="152" t="str">
        <f t="shared" si="2140"/>
        <v/>
      </c>
      <c r="AB4580" s="152" t="str">
        <f t="shared" si="2141"/>
        <v/>
      </c>
      <c r="AC4580" s="154" t="str">
        <f t="shared" si="2152"/>
        <v/>
      </c>
      <c r="AD4580" s="154" t="str">
        <f t="shared" si="2153"/>
        <v/>
      </c>
      <c r="AE4580" s="3" t="str">
        <f t="shared" si="2154"/>
        <v/>
      </c>
      <c r="AF4580" s="3" t="str">
        <f t="shared" si="2155"/>
        <v/>
      </c>
      <c r="AG4580" s="3" t="str">
        <f t="shared" si="2156"/>
        <v/>
      </c>
      <c r="AH4580" s="4" t="str">
        <f t="shared" si="2157"/>
        <v/>
      </c>
      <c r="AI4580" s="75" t="str">
        <f t="shared" si="2158"/>
        <v/>
      </c>
      <c r="AJ4580" s="75" t="str">
        <f t="shared" si="2159"/>
        <v/>
      </c>
    </row>
    <row r="4581" spans="1:36">
      <c r="A4581" s="41" t="str">
        <f t="shared" si="2142"/>
        <v/>
      </c>
      <c r="B4581" s="150" t="str">
        <f>IF(ISNUMBER(A4581),INDEX('MetaTrader Import'!$H$13:$J$5893,TRUNC(((A4581-$A$39+1)-1)/3)+1,MOD((A4581-$A$39+1)-1,3)+1),"")</f>
        <v/>
      </c>
      <c r="C4581" s="43" t="str">
        <f t="shared" si="2143"/>
        <v/>
      </c>
      <c r="D4581" s="43" t="str">
        <f t="shared" ca="1" si="2133"/>
        <v/>
      </c>
      <c r="E4581" s="43" t="str">
        <f t="shared" si="2144"/>
        <v/>
      </c>
      <c r="F4581" s="43" t="str">
        <f t="shared" si="2145"/>
        <v/>
      </c>
      <c r="G4581" s="43" t="str">
        <f>IF(A4581&lt;&gt;"",IF(A4581&lt;Data!$G$11*0.25,$C$13/$G$32,IF(A4581&gt;Data!$G$11*0.25,$C$13,$C$13*10)),"")</f>
        <v/>
      </c>
      <c r="H4581" s="43" t="str">
        <f>IF(A4581&lt;&gt;"",IF(Data!$G$9="constant",$C$13,IF(Data!$G$9="squeeze",G4581,F4581)),"")</f>
        <v/>
      </c>
      <c r="I4581" s="38" t="str">
        <f ca="1">IF(ISNUMBER(A4581),NORMINV(RAND(),0,IF(AND(Data!$G$9="squeeze",A4581&lt;Data!$G$11*0.25),$H$32,1)*$C$30*$C$13)*($C$14*$C$12),"")</f>
        <v/>
      </c>
      <c r="J4581" s="42" t="str">
        <f ca="1">IFERROR(IF(Data!$C$6="Real",B4581,I4581+J4580+($C$14*$C$12)*(NORMINV(RAND(),$C$15,CHOOSE($G$13,$C$13,F4581,G4581)))),"")</f>
        <v/>
      </c>
      <c r="K4581" s="88" t="str">
        <f>IF(ISNUMBER(A4581), IF($G$16="fixed",$G$17,MIN(H4581*Data!$C$7*$C$16*0.5,$C$17*Data!$C$7))*$C$12,"")</f>
        <v/>
      </c>
      <c r="L4581" s="42" t="str">
        <f t="shared" ca="1" si="2160"/>
        <v/>
      </c>
      <c r="M4581" s="44" t="str">
        <f t="shared" ca="1" si="2161"/>
        <v/>
      </c>
      <c r="N4581" s="44" t="str">
        <f t="shared" ca="1" si="2162"/>
        <v/>
      </c>
      <c r="O4581" s="108" t="str">
        <f t="shared" si="2146"/>
        <v/>
      </c>
      <c r="P4581" s="102" t="str">
        <f t="shared" si="2147"/>
        <v/>
      </c>
      <c r="Q4581" s="102" t="str">
        <f t="shared" si="2148"/>
        <v/>
      </c>
      <c r="R4581" s="120" t="str">
        <f t="shared" si="2149"/>
        <v/>
      </c>
      <c r="S4581" s="54" t="str">
        <f t="shared" si="2150"/>
        <v/>
      </c>
      <c r="T4581" s="5" t="str">
        <f t="shared" si="2151"/>
        <v/>
      </c>
      <c r="U4581" s="152" t="str">
        <f t="shared" si="2134"/>
        <v/>
      </c>
      <c r="V4581" s="152" t="str">
        <f t="shared" si="2135"/>
        <v/>
      </c>
      <c r="W4581" s="153" t="str">
        <f t="shared" si="2136"/>
        <v/>
      </c>
      <c r="X4581" s="153" t="str">
        <f t="shared" si="2137"/>
        <v/>
      </c>
      <c r="Y4581" s="153" t="str">
        <f t="shared" si="2138"/>
        <v/>
      </c>
      <c r="Z4581" s="153" t="str">
        <f t="shared" si="2139"/>
        <v/>
      </c>
      <c r="AA4581" s="152" t="str">
        <f t="shared" si="2140"/>
        <v/>
      </c>
      <c r="AB4581" s="152" t="str">
        <f t="shared" si="2141"/>
        <v/>
      </c>
      <c r="AC4581" s="154" t="str">
        <f t="shared" si="2152"/>
        <v/>
      </c>
      <c r="AD4581" s="154" t="str">
        <f t="shared" si="2153"/>
        <v/>
      </c>
      <c r="AE4581" s="3" t="str">
        <f t="shared" si="2154"/>
        <v/>
      </c>
      <c r="AF4581" s="3" t="str">
        <f t="shared" si="2155"/>
        <v/>
      </c>
      <c r="AG4581" s="3" t="str">
        <f t="shared" si="2156"/>
        <v/>
      </c>
      <c r="AH4581" s="4" t="str">
        <f t="shared" si="2157"/>
        <v/>
      </c>
      <c r="AI4581" s="75" t="str">
        <f t="shared" si="2158"/>
        <v/>
      </c>
      <c r="AJ4581" s="75" t="str">
        <f t="shared" si="2159"/>
        <v/>
      </c>
    </row>
    <row r="4582" spans="1:36">
      <c r="A4582" s="41" t="str">
        <f t="shared" si="2142"/>
        <v/>
      </c>
      <c r="B4582" s="150" t="str">
        <f>IF(ISNUMBER(A4582),INDEX('MetaTrader Import'!$H$13:$J$5893,TRUNC(((A4582-$A$39+1)-1)/3)+1,MOD((A4582-$A$39+1)-1,3)+1),"")</f>
        <v/>
      </c>
      <c r="C4582" s="43" t="str">
        <f t="shared" si="2143"/>
        <v/>
      </c>
      <c r="D4582" s="43" t="str">
        <f t="shared" ca="1" si="2133"/>
        <v/>
      </c>
      <c r="E4582" s="43" t="str">
        <f t="shared" si="2144"/>
        <v/>
      </c>
      <c r="F4582" s="43" t="str">
        <f t="shared" si="2145"/>
        <v/>
      </c>
      <c r="G4582" s="43" t="str">
        <f>IF(A4582&lt;&gt;"",IF(A4582&lt;Data!$G$11*0.25,$C$13/$G$32,IF(A4582&gt;Data!$G$11*0.25,$C$13,$C$13*10)),"")</f>
        <v/>
      </c>
      <c r="H4582" s="43" t="str">
        <f>IF(A4582&lt;&gt;"",IF(Data!$G$9="constant",$C$13,IF(Data!$G$9="squeeze",G4582,F4582)),"")</f>
        <v/>
      </c>
      <c r="I4582" s="38" t="str">
        <f ca="1">IF(ISNUMBER(A4582),NORMINV(RAND(),0,IF(AND(Data!$G$9="squeeze",A4582&lt;Data!$G$11*0.25),$H$32,1)*$C$30*$C$13)*($C$14*$C$12),"")</f>
        <v/>
      </c>
      <c r="J4582" s="42" t="str">
        <f ca="1">IFERROR(IF(Data!$C$6="Real",B4582,I4582+J4581+($C$14*$C$12)*(NORMINV(RAND(),$C$15,CHOOSE($G$13,$C$13,F4582,G4582)))),"")</f>
        <v/>
      </c>
      <c r="K4582" s="88" t="str">
        <f>IF(ISNUMBER(A4582), IF($G$16="fixed",$G$17,MIN(H4582*Data!$C$7*$C$16*0.5,$C$17*Data!$C$7))*$C$12,"")</f>
        <v/>
      </c>
      <c r="L4582" s="42" t="str">
        <f t="shared" ca="1" si="2160"/>
        <v/>
      </c>
      <c r="M4582" s="44" t="str">
        <f t="shared" ca="1" si="2161"/>
        <v/>
      </c>
      <c r="N4582" s="44" t="str">
        <f t="shared" ca="1" si="2162"/>
        <v/>
      </c>
      <c r="O4582" s="108" t="str">
        <f t="shared" si="2146"/>
        <v/>
      </c>
      <c r="P4582" s="102" t="str">
        <f t="shared" si="2147"/>
        <v/>
      </c>
      <c r="Q4582" s="102" t="str">
        <f t="shared" si="2148"/>
        <v/>
      </c>
      <c r="R4582" s="120" t="str">
        <f t="shared" si="2149"/>
        <v/>
      </c>
      <c r="S4582" s="54" t="str">
        <f t="shared" si="2150"/>
        <v/>
      </c>
      <c r="T4582" s="5" t="str">
        <f t="shared" si="2151"/>
        <v/>
      </c>
      <c r="U4582" s="152" t="str">
        <f t="shared" si="2134"/>
        <v/>
      </c>
      <c r="V4582" s="152" t="str">
        <f t="shared" si="2135"/>
        <v/>
      </c>
      <c r="W4582" s="153" t="str">
        <f t="shared" si="2136"/>
        <v/>
      </c>
      <c r="X4582" s="153" t="str">
        <f t="shared" si="2137"/>
        <v/>
      </c>
      <c r="Y4582" s="153" t="str">
        <f t="shared" si="2138"/>
        <v/>
      </c>
      <c r="Z4582" s="153" t="str">
        <f t="shared" si="2139"/>
        <v/>
      </c>
      <c r="AA4582" s="152" t="str">
        <f t="shared" si="2140"/>
        <v/>
      </c>
      <c r="AB4582" s="152" t="str">
        <f t="shared" si="2141"/>
        <v/>
      </c>
      <c r="AC4582" s="154" t="str">
        <f t="shared" si="2152"/>
        <v/>
      </c>
      <c r="AD4582" s="154" t="str">
        <f t="shared" si="2153"/>
        <v/>
      </c>
      <c r="AE4582" s="3" t="str">
        <f t="shared" si="2154"/>
        <v/>
      </c>
      <c r="AF4582" s="3" t="str">
        <f t="shared" si="2155"/>
        <v/>
      </c>
      <c r="AG4582" s="3" t="str">
        <f t="shared" si="2156"/>
        <v/>
      </c>
      <c r="AH4582" s="4" t="str">
        <f t="shared" si="2157"/>
        <v/>
      </c>
      <c r="AI4582" s="75" t="str">
        <f t="shared" si="2158"/>
        <v/>
      </c>
      <c r="AJ4582" s="75" t="str">
        <f t="shared" si="2159"/>
        <v/>
      </c>
    </row>
    <row r="4583" spans="1:36">
      <c r="A4583" s="41" t="str">
        <f t="shared" si="2142"/>
        <v/>
      </c>
      <c r="B4583" s="150" t="str">
        <f>IF(ISNUMBER(A4583),INDEX('MetaTrader Import'!$H$13:$J$5893,TRUNC(((A4583-$A$39+1)-1)/3)+1,MOD((A4583-$A$39+1)-1,3)+1),"")</f>
        <v/>
      </c>
      <c r="C4583" s="43" t="str">
        <f t="shared" si="2143"/>
        <v/>
      </c>
      <c r="D4583" s="43" t="str">
        <f t="shared" ca="1" si="2133"/>
        <v/>
      </c>
      <c r="E4583" s="43" t="str">
        <f t="shared" si="2144"/>
        <v/>
      </c>
      <c r="F4583" s="43" t="str">
        <f t="shared" si="2145"/>
        <v/>
      </c>
      <c r="G4583" s="43" t="str">
        <f>IF(A4583&lt;&gt;"",IF(A4583&lt;Data!$G$11*0.25,$C$13/$G$32,IF(A4583&gt;Data!$G$11*0.25,$C$13,$C$13*10)),"")</f>
        <v/>
      </c>
      <c r="H4583" s="43" t="str">
        <f>IF(A4583&lt;&gt;"",IF(Data!$G$9="constant",$C$13,IF(Data!$G$9="squeeze",G4583,F4583)),"")</f>
        <v/>
      </c>
      <c r="I4583" s="38" t="str">
        <f ca="1">IF(ISNUMBER(A4583),NORMINV(RAND(),0,IF(AND(Data!$G$9="squeeze",A4583&lt;Data!$G$11*0.25),$H$32,1)*$C$30*$C$13)*($C$14*$C$12),"")</f>
        <v/>
      </c>
      <c r="J4583" s="42" t="str">
        <f ca="1">IFERROR(IF(Data!$C$6="Real",B4583,I4583+J4582+($C$14*$C$12)*(NORMINV(RAND(),$C$15,CHOOSE($G$13,$C$13,F4583,G4583)))),"")</f>
        <v/>
      </c>
      <c r="K4583" s="88" t="str">
        <f>IF(ISNUMBER(A4583), IF($G$16="fixed",$G$17,MIN(H4583*Data!$C$7*$C$16*0.5,$C$17*Data!$C$7))*$C$12,"")</f>
        <v/>
      </c>
      <c r="L4583" s="42" t="str">
        <f t="shared" ca="1" si="2160"/>
        <v/>
      </c>
      <c r="M4583" s="44" t="str">
        <f t="shared" ca="1" si="2161"/>
        <v/>
      </c>
      <c r="N4583" s="44" t="str">
        <f t="shared" ca="1" si="2162"/>
        <v/>
      </c>
      <c r="O4583" s="108" t="str">
        <f t="shared" si="2146"/>
        <v/>
      </c>
      <c r="P4583" s="102" t="str">
        <f t="shared" si="2147"/>
        <v/>
      </c>
      <c r="Q4583" s="102" t="str">
        <f t="shared" si="2148"/>
        <v/>
      </c>
      <c r="R4583" s="120" t="str">
        <f t="shared" si="2149"/>
        <v/>
      </c>
      <c r="S4583" s="54" t="str">
        <f t="shared" si="2150"/>
        <v/>
      </c>
      <c r="T4583" s="5" t="str">
        <f t="shared" si="2151"/>
        <v/>
      </c>
      <c r="U4583" s="152" t="str">
        <f t="shared" si="2134"/>
        <v/>
      </c>
      <c r="V4583" s="152" t="str">
        <f t="shared" si="2135"/>
        <v/>
      </c>
      <c r="W4583" s="153" t="str">
        <f t="shared" si="2136"/>
        <v/>
      </c>
      <c r="X4583" s="153" t="str">
        <f t="shared" si="2137"/>
        <v/>
      </c>
      <c r="Y4583" s="153" t="str">
        <f t="shared" si="2138"/>
        <v/>
      </c>
      <c r="Z4583" s="153" t="str">
        <f t="shared" si="2139"/>
        <v/>
      </c>
      <c r="AA4583" s="152" t="str">
        <f t="shared" si="2140"/>
        <v/>
      </c>
      <c r="AB4583" s="152" t="str">
        <f t="shared" si="2141"/>
        <v/>
      </c>
      <c r="AC4583" s="154" t="str">
        <f t="shared" si="2152"/>
        <v/>
      </c>
      <c r="AD4583" s="154" t="str">
        <f t="shared" si="2153"/>
        <v/>
      </c>
      <c r="AE4583" s="3" t="str">
        <f t="shared" si="2154"/>
        <v/>
      </c>
      <c r="AF4583" s="3" t="str">
        <f t="shared" si="2155"/>
        <v/>
      </c>
      <c r="AG4583" s="3" t="str">
        <f t="shared" si="2156"/>
        <v/>
      </c>
      <c r="AH4583" s="4" t="str">
        <f t="shared" si="2157"/>
        <v/>
      </c>
      <c r="AI4583" s="75" t="str">
        <f t="shared" si="2158"/>
        <v/>
      </c>
      <c r="AJ4583" s="75" t="str">
        <f t="shared" si="2159"/>
        <v/>
      </c>
    </row>
    <row r="4584" spans="1:36">
      <c r="A4584" s="41" t="str">
        <f t="shared" si="2142"/>
        <v/>
      </c>
      <c r="B4584" s="150" t="str">
        <f>IF(ISNUMBER(A4584),INDEX('MetaTrader Import'!$H$13:$J$5893,TRUNC(((A4584-$A$39+1)-1)/3)+1,MOD((A4584-$A$39+1)-1,3)+1),"")</f>
        <v/>
      </c>
      <c r="C4584" s="43" t="str">
        <f t="shared" si="2143"/>
        <v/>
      </c>
      <c r="D4584" s="43" t="str">
        <f t="shared" ca="1" si="2133"/>
        <v/>
      </c>
      <c r="E4584" s="43" t="str">
        <f t="shared" si="2144"/>
        <v/>
      </c>
      <c r="F4584" s="43" t="str">
        <f t="shared" si="2145"/>
        <v/>
      </c>
      <c r="G4584" s="43" t="str">
        <f>IF(A4584&lt;&gt;"",IF(A4584&lt;Data!$G$11*0.25,$C$13/$G$32,IF(A4584&gt;Data!$G$11*0.25,$C$13,$C$13*10)),"")</f>
        <v/>
      </c>
      <c r="H4584" s="43" t="str">
        <f>IF(A4584&lt;&gt;"",IF(Data!$G$9="constant",$C$13,IF(Data!$G$9="squeeze",G4584,F4584)),"")</f>
        <v/>
      </c>
      <c r="I4584" s="38" t="str">
        <f ca="1">IF(ISNUMBER(A4584),NORMINV(RAND(),0,IF(AND(Data!$G$9="squeeze",A4584&lt;Data!$G$11*0.25),$H$32,1)*$C$30*$C$13)*($C$14*$C$12),"")</f>
        <v/>
      </c>
      <c r="J4584" s="42" t="str">
        <f ca="1">IFERROR(IF(Data!$C$6="Real",B4584,I4584+J4583+($C$14*$C$12)*(NORMINV(RAND(),$C$15,CHOOSE($G$13,$C$13,F4584,G4584)))),"")</f>
        <v/>
      </c>
      <c r="K4584" s="88" t="str">
        <f>IF(ISNUMBER(A4584), IF($G$16="fixed",$G$17,MIN(H4584*Data!$C$7*$C$16*0.5,$C$17*Data!$C$7))*$C$12,"")</f>
        <v/>
      </c>
      <c r="L4584" s="42" t="str">
        <f t="shared" ca="1" si="2160"/>
        <v/>
      </c>
      <c r="M4584" s="44" t="str">
        <f t="shared" ca="1" si="2161"/>
        <v/>
      </c>
      <c r="N4584" s="44" t="str">
        <f t="shared" ca="1" si="2162"/>
        <v/>
      </c>
      <c r="O4584" s="108" t="str">
        <f t="shared" si="2146"/>
        <v/>
      </c>
      <c r="P4584" s="102" t="str">
        <f t="shared" si="2147"/>
        <v/>
      </c>
      <c r="Q4584" s="102" t="str">
        <f t="shared" si="2148"/>
        <v/>
      </c>
      <c r="R4584" s="120" t="str">
        <f t="shared" si="2149"/>
        <v/>
      </c>
      <c r="S4584" s="54" t="str">
        <f t="shared" si="2150"/>
        <v/>
      </c>
      <c r="T4584" s="5" t="str">
        <f t="shared" si="2151"/>
        <v/>
      </c>
      <c r="U4584" s="152" t="str">
        <f t="shared" si="2134"/>
        <v/>
      </c>
      <c r="V4584" s="152" t="str">
        <f t="shared" si="2135"/>
        <v/>
      </c>
      <c r="W4584" s="153" t="str">
        <f t="shared" si="2136"/>
        <v/>
      </c>
      <c r="X4584" s="153" t="str">
        <f t="shared" si="2137"/>
        <v/>
      </c>
      <c r="Y4584" s="153" t="str">
        <f t="shared" si="2138"/>
        <v/>
      </c>
      <c r="Z4584" s="153" t="str">
        <f t="shared" si="2139"/>
        <v/>
      </c>
      <c r="AA4584" s="152" t="str">
        <f t="shared" si="2140"/>
        <v/>
      </c>
      <c r="AB4584" s="152" t="str">
        <f t="shared" si="2141"/>
        <v/>
      </c>
      <c r="AC4584" s="154" t="str">
        <f t="shared" si="2152"/>
        <v/>
      </c>
      <c r="AD4584" s="154" t="str">
        <f t="shared" si="2153"/>
        <v/>
      </c>
      <c r="AE4584" s="3" t="str">
        <f t="shared" si="2154"/>
        <v/>
      </c>
      <c r="AF4584" s="3" t="str">
        <f t="shared" si="2155"/>
        <v/>
      </c>
      <c r="AG4584" s="3" t="str">
        <f t="shared" si="2156"/>
        <v/>
      </c>
      <c r="AH4584" s="4" t="str">
        <f t="shared" si="2157"/>
        <v/>
      </c>
      <c r="AI4584" s="75" t="str">
        <f t="shared" si="2158"/>
        <v/>
      </c>
      <c r="AJ4584" s="75" t="str">
        <f t="shared" si="2159"/>
        <v/>
      </c>
    </row>
    <row r="4585" spans="1:36">
      <c r="A4585" s="41" t="str">
        <f t="shared" si="2142"/>
        <v/>
      </c>
      <c r="B4585" s="150" t="str">
        <f>IF(ISNUMBER(A4585),INDEX('MetaTrader Import'!$H$13:$J$5893,TRUNC(((A4585-$A$39+1)-1)/3)+1,MOD((A4585-$A$39+1)-1,3)+1),"")</f>
        <v/>
      </c>
      <c r="C4585" s="43" t="str">
        <f t="shared" si="2143"/>
        <v/>
      </c>
      <c r="D4585" s="43" t="str">
        <f t="shared" ca="1" si="2133"/>
        <v/>
      </c>
      <c r="E4585" s="43" t="str">
        <f t="shared" si="2144"/>
        <v/>
      </c>
      <c r="F4585" s="43" t="str">
        <f t="shared" si="2145"/>
        <v/>
      </c>
      <c r="G4585" s="43" t="str">
        <f>IF(A4585&lt;&gt;"",IF(A4585&lt;Data!$G$11*0.25,$C$13/$G$32,IF(A4585&gt;Data!$G$11*0.25,$C$13,$C$13*10)),"")</f>
        <v/>
      </c>
      <c r="H4585" s="43" t="str">
        <f>IF(A4585&lt;&gt;"",IF(Data!$G$9="constant",$C$13,IF(Data!$G$9="squeeze",G4585,F4585)),"")</f>
        <v/>
      </c>
      <c r="I4585" s="38" t="str">
        <f ca="1">IF(ISNUMBER(A4585),NORMINV(RAND(),0,IF(AND(Data!$G$9="squeeze",A4585&lt;Data!$G$11*0.25),$H$32,1)*$C$30*$C$13)*($C$14*$C$12),"")</f>
        <v/>
      </c>
      <c r="J4585" s="42" t="str">
        <f ca="1">IFERROR(IF(Data!$C$6="Real",B4585,I4585+J4584+($C$14*$C$12)*(NORMINV(RAND(),$C$15,CHOOSE($G$13,$C$13,F4585,G4585)))),"")</f>
        <v/>
      </c>
      <c r="K4585" s="88" t="str">
        <f>IF(ISNUMBER(A4585), IF($G$16="fixed",$G$17,MIN(H4585*Data!$C$7*$C$16*0.5,$C$17*Data!$C$7))*$C$12,"")</f>
        <v/>
      </c>
      <c r="L4585" s="42" t="str">
        <f t="shared" ca="1" si="2160"/>
        <v/>
      </c>
      <c r="M4585" s="44" t="str">
        <f t="shared" ca="1" si="2161"/>
        <v/>
      </c>
      <c r="N4585" s="44" t="str">
        <f t="shared" ca="1" si="2162"/>
        <v/>
      </c>
      <c r="O4585" s="108" t="str">
        <f t="shared" si="2146"/>
        <v/>
      </c>
      <c r="P4585" s="102" t="str">
        <f t="shared" si="2147"/>
        <v/>
      </c>
      <c r="Q4585" s="102" t="str">
        <f t="shared" si="2148"/>
        <v/>
      </c>
      <c r="R4585" s="120" t="str">
        <f t="shared" si="2149"/>
        <v/>
      </c>
      <c r="S4585" s="54" t="str">
        <f t="shared" si="2150"/>
        <v/>
      </c>
      <c r="T4585" s="5" t="str">
        <f t="shared" si="2151"/>
        <v/>
      </c>
      <c r="U4585" s="152" t="str">
        <f t="shared" si="2134"/>
        <v/>
      </c>
      <c r="V4585" s="152" t="str">
        <f t="shared" si="2135"/>
        <v/>
      </c>
      <c r="W4585" s="153" t="str">
        <f t="shared" si="2136"/>
        <v/>
      </c>
      <c r="X4585" s="153" t="str">
        <f t="shared" si="2137"/>
        <v/>
      </c>
      <c r="Y4585" s="153" t="str">
        <f t="shared" si="2138"/>
        <v/>
      </c>
      <c r="Z4585" s="153" t="str">
        <f t="shared" si="2139"/>
        <v/>
      </c>
      <c r="AA4585" s="152" t="str">
        <f t="shared" si="2140"/>
        <v/>
      </c>
      <c r="AB4585" s="152" t="str">
        <f t="shared" si="2141"/>
        <v/>
      </c>
      <c r="AC4585" s="154" t="str">
        <f t="shared" si="2152"/>
        <v/>
      </c>
      <c r="AD4585" s="154" t="str">
        <f t="shared" si="2153"/>
        <v/>
      </c>
      <c r="AE4585" s="3" t="str">
        <f t="shared" si="2154"/>
        <v/>
      </c>
      <c r="AF4585" s="3" t="str">
        <f t="shared" si="2155"/>
        <v/>
      </c>
      <c r="AG4585" s="3" t="str">
        <f t="shared" si="2156"/>
        <v/>
      </c>
      <c r="AH4585" s="4" t="str">
        <f t="shared" si="2157"/>
        <v/>
      </c>
      <c r="AI4585" s="75" t="str">
        <f t="shared" si="2158"/>
        <v/>
      </c>
      <c r="AJ4585" s="75" t="str">
        <f t="shared" si="2159"/>
        <v/>
      </c>
    </row>
    <row r="4586" spans="1:36">
      <c r="A4586" s="41" t="str">
        <f t="shared" si="2142"/>
        <v/>
      </c>
      <c r="B4586" s="150" t="str">
        <f>IF(ISNUMBER(A4586),INDEX('MetaTrader Import'!$H$13:$J$5893,TRUNC(((A4586-$A$39+1)-1)/3)+1,MOD((A4586-$A$39+1)-1,3)+1),"")</f>
        <v/>
      </c>
      <c r="C4586" s="43" t="str">
        <f t="shared" si="2143"/>
        <v/>
      </c>
      <c r="D4586" s="43" t="str">
        <f t="shared" ca="1" si="2133"/>
        <v/>
      </c>
      <c r="E4586" s="43" t="str">
        <f t="shared" si="2144"/>
        <v/>
      </c>
      <c r="F4586" s="43" t="str">
        <f t="shared" si="2145"/>
        <v/>
      </c>
      <c r="G4586" s="43" t="str">
        <f>IF(A4586&lt;&gt;"",IF(A4586&lt;Data!$G$11*0.25,$C$13/$G$32,IF(A4586&gt;Data!$G$11*0.25,$C$13,$C$13*10)),"")</f>
        <v/>
      </c>
      <c r="H4586" s="43" t="str">
        <f>IF(A4586&lt;&gt;"",IF(Data!$G$9="constant",$C$13,IF(Data!$G$9="squeeze",G4586,F4586)),"")</f>
        <v/>
      </c>
      <c r="I4586" s="38" t="str">
        <f ca="1">IF(ISNUMBER(A4586),NORMINV(RAND(),0,IF(AND(Data!$G$9="squeeze",A4586&lt;Data!$G$11*0.25),$H$32,1)*$C$30*$C$13)*($C$14*$C$12),"")</f>
        <v/>
      </c>
      <c r="J4586" s="42" t="str">
        <f ca="1">IFERROR(IF(Data!$C$6="Real",B4586,I4586+J4585+($C$14*$C$12)*(NORMINV(RAND(),$C$15,CHOOSE($G$13,$C$13,F4586,G4586)))),"")</f>
        <v/>
      </c>
      <c r="K4586" s="88" t="str">
        <f>IF(ISNUMBER(A4586), IF($G$16="fixed",$G$17,MIN(H4586*Data!$C$7*$C$16*0.5,$C$17*Data!$C$7))*$C$12,"")</f>
        <v/>
      </c>
      <c r="L4586" s="42" t="str">
        <f t="shared" ca="1" si="2160"/>
        <v/>
      </c>
      <c r="M4586" s="44" t="str">
        <f t="shared" ca="1" si="2161"/>
        <v/>
      </c>
      <c r="N4586" s="44" t="str">
        <f t="shared" ca="1" si="2162"/>
        <v/>
      </c>
      <c r="O4586" s="108" t="str">
        <f t="shared" si="2146"/>
        <v/>
      </c>
      <c r="P4586" s="102" t="str">
        <f t="shared" si="2147"/>
        <v/>
      </c>
      <c r="Q4586" s="102" t="str">
        <f t="shared" si="2148"/>
        <v/>
      </c>
      <c r="R4586" s="120" t="str">
        <f t="shared" si="2149"/>
        <v/>
      </c>
      <c r="S4586" s="54" t="str">
        <f t="shared" si="2150"/>
        <v/>
      </c>
      <c r="T4586" s="5" t="str">
        <f t="shared" si="2151"/>
        <v/>
      </c>
      <c r="U4586" s="152" t="str">
        <f t="shared" si="2134"/>
        <v/>
      </c>
      <c r="V4586" s="152" t="str">
        <f t="shared" si="2135"/>
        <v/>
      </c>
      <c r="W4586" s="153" t="str">
        <f t="shared" si="2136"/>
        <v/>
      </c>
      <c r="X4586" s="153" t="str">
        <f t="shared" si="2137"/>
        <v/>
      </c>
      <c r="Y4586" s="153" t="str">
        <f t="shared" si="2138"/>
        <v/>
      </c>
      <c r="Z4586" s="153" t="str">
        <f t="shared" si="2139"/>
        <v/>
      </c>
      <c r="AA4586" s="152" t="str">
        <f t="shared" si="2140"/>
        <v/>
      </c>
      <c r="AB4586" s="152" t="str">
        <f t="shared" si="2141"/>
        <v/>
      </c>
      <c r="AC4586" s="154" t="str">
        <f t="shared" si="2152"/>
        <v/>
      </c>
      <c r="AD4586" s="154" t="str">
        <f t="shared" si="2153"/>
        <v/>
      </c>
      <c r="AE4586" s="3" t="str">
        <f t="shared" si="2154"/>
        <v/>
      </c>
      <c r="AF4586" s="3" t="str">
        <f t="shared" si="2155"/>
        <v/>
      </c>
      <c r="AG4586" s="3" t="str">
        <f t="shared" si="2156"/>
        <v/>
      </c>
      <c r="AH4586" s="4" t="str">
        <f t="shared" si="2157"/>
        <v/>
      </c>
      <c r="AI4586" s="75" t="str">
        <f t="shared" si="2158"/>
        <v/>
      </c>
      <c r="AJ4586" s="75" t="str">
        <f t="shared" si="2159"/>
        <v/>
      </c>
    </row>
    <row r="4587" spans="1:36">
      <c r="A4587" s="41" t="str">
        <f t="shared" si="2142"/>
        <v/>
      </c>
      <c r="B4587" s="150" t="str">
        <f>IF(ISNUMBER(A4587),INDEX('MetaTrader Import'!$H$13:$J$5893,TRUNC(((A4587-$A$39+1)-1)/3)+1,MOD((A4587-$A$39+1)-1,3)+1),"")</f>
        <v/>
      </c>
      <c r="C4587" s="43" t="str">
        <f t="shared" si="2143"/>
        <v/>
      </c>
      <c r="D4587" s="43" t="str">
        <f t="shared" ca="1" si="2133"/>
        <v/>
      </c>
      <c r="E4587" s="43" t="str">
        <f t="shared" si="2144"/>
        <v/>
      </c>
      <c r="F4587" s="43" t="str">
        <f t="shared" si="2145"/>
        <v/>
      </c>
      <c r="G4587" s="43" t="str">
        <f>IF(A4587&lt;&gt;"",IF(A4587&lt;Data!$G$11*0.25,$C$13/$G$32,IF(A4587&gt;Data!$G$11*0.25,$C$13,$C$13*10)),"")</f>
        <v/>
      </c>
      <c r="H4587" s="43" t="str">
        <f>IF(A4587&lt;&gt;"",IF(Data!$G$9="constant",$C$13,IF(Data!$G$9="squeeze",G4587,F4587)),"")</f>
        <v/>
      </c>
      <c r="I4587" s="38" t="str">
        <f ca="1">IF(ISNUMBER(A4587),NORMINV(RAND(),0,IF(AND(Data!$G$9="squeeze",A4587&lt;Data!$G$11*0.25),$H$32,1)*$C$30*$C$13)*($C$14*$C$12),"")</f>
        <v/>
      </c>
      <c r="J4587" s="42" t="str">
        <f ca="1">IFERROR(IF(Data!$C$6="Real",B4587,I4587+J4586+($C$14*$C$12)*(NORMINV(RAND(),$C$15,CHOOSE($G$13,$C$13,F4587,G4587)))),"")</f>
        <v/>
      </c>
      <c r="K4587" s="88" t="str">
        <f>IF(ISNUMBER(A4587), IF($G$16="fixed",$G$17,MIN(H4587*Data!$C$7*$C$16*0.5,$C$17*Data!$C$7))*$C$12,"")</f>
        <v/>
      </c>
      <c r="L4587" s="42" t="str">
        <f t="shared" ca="1" si="2160"/>
        <v/>
      </c>
      <c r="M4587" s="44" t="str">
        <f t="shared" ca="1" si="2161"/>
        <v/>
      </c>
      <c r="N4587" s="44" t="str">
        <f t="shared" ca="1" si="2162"/>
        <v/>
      </c>
      <c r="O4587" s="108" t="str">
        <f t="shared" si="2146"/>
        <v/>
      </c>
      <c r="P4587" s="102" t="str">
        <f t="shared" si="2147"/>
        <v/>
      </c>
      <c r="Q4587" s="102" t="str">
        <f t="shared" si="2148"/>
        <v/>
      </c>
      <c r="R4587" s="120" t="str">
        <f t="shared" si="2149"/>
        <v/>
      </c>
      <c r="S4587" s="54" t="str">
        <f t="shared" si="2150"/>
        <v/>
      </c>
      <c r="T4587" s="5" t="str">
        <f t="shared" si="2151"/>
        <v/>
      </c>
      <c r="U4587" s="152" t="str">
        <f t="shared" si="2134"/>
        <v/>
      </c>
      <c r="V4587" s="152" t="str">
        <f t="shared" si="2135"/>
        <v/>
      </c>
      <c r="W4587" s="153" t="str">
        <f t="shared" si="2136"/>
        <v/>
      </c>
      <c r="X4587" s="153" t="str">
        <f t="shared" si="2137"/>
        <v/>
      </c>
      <c r="Y4587" s="153" t="str">
        <f t="shared" si="2138"/>
        <v/>
      </c>
      <c r="Z4587" s="153" t="str">
        <f t="shared" si="2139"/>
        <v/>
      </c>
      <c r="AA4587" s="152" t="str">
        <f t="shared" si="2140"/>
        <v/>
      </c>
      <c r="AB4587" s="152" t="str">
        <f t="shared" si="2141"/>
        <v/>
      </c>
      <c r="AC4587" s="154" t="str">
        <f t="shared" si="2152"/>
        <v/>
      </c>
      <c r="AD4587" s="154" t="str">
        <f t="shared" si="2153"/>
        <v/>
      </c>
      <c r="AE4587" s="3" t="str">
        <f t="shared" si="2154"/>
        <v/>
      </c>
      <c r="AF4587" s="3" t="str">
        <f t="shared" si="2155"/>
        <v/>
      </c>
      <c r="AG4587" s="3" t="str">
        <f t="shared" si="2156"/>
        <v/>
      </c>
      <c r="AH4587" s="4" t="str">
        <f t="shared" si="2157"/>
        <v/>
      </c>
      <c r="AI4587" s="75" t="str">
        <f t="shared" si="2158"/>
        <v/>
      </c>
      <c r="AJ4587" s="75" t="str">
        <f t="shared" si="2159"/>
        <v/>
      </c>
    </row>
    <row r="4588" spans="1:36">
      <c r="A4588" s="41" t="str">
        <f t="shared" si="2142"/>
        <v/>
      </c>
      <c r="B4588" s="150" t="str">
        <f>IF(ISNUMBER(A4588),INDEX('MetaTrader Import'!$H$13:$J$5893,TRUNC(((A4588-$A$39+1)-1)/3)+1,MOD((A4588-$A$39+1)-1,3)+1),"")</f>
        <v/>
      </c>
      <c r="C4588" s="43" t="str">
        <f t="shared" si="2143"/>
        <v/>
      </c>
      <c r="D4588" s="43" t="str">
        <f t="shared" ca="1" si="2133"/>
        <v/>
      </c>
      <c r="E4588" s="43" t="str">
        <f t="shared" si="2144"/>
        <v/>
      </c>
      <c r="F4588" s="43" t="str">
        <f t="shared" si="2145"/>
        <v/>
      </c>
      <c r="G4588" s="43" t="str">
        <f>IF(A4588&lt;&gt;"",IF(A4588&lt;Data!$G$11*0.25,$C$13/$G$32,IF(A4588&gt;Data!$G$11*0.25,$C$13,$C$13*10)),"")</f>
        <v/>
      </c>
      <c r="H4588" s="43" t="str">
        <f>IF(A4588&lt;&gt;"",IF(Data!$G$9="constant",$C$13,IF(Data!$G$9="squeeze",G4588,F4588)),"")</f>
        <v/>
      </c>
      <c r="I4588" s="38" t="str">
        <f ca="1">IF(ISNUMBER(A4588),NORMINV(RAND(),0,IF(AND(Data!$G$9="squeeze",A4588&lt;Data!$G$11*0.25),$H$32,1)*$C$30*$C$13)*($C$14*$C$12),"")</f>
        <v/>
      </c>
      <c r="J4588" s="42" t="str">
        <f ca="1">IFERROR(IF(Data!$C$6="Real",B4588,I4588+J4587+($C$14*$C$12)*(NORMINV(RAND(),$C$15,CHOOSE($G$13,$C$13,F4588,G4588)))),"")</f>
        <v/>
      </c>
      <c r="K4588" s="88" t="str">
        <f>IF(ISNUMBER(A4588), IF($G$16="fixed",$G$17,MIN(H4588*Data!$C$7*$C$16*0.5,$C$17*Data!$C$7))*$C$12,"")</f>
        <v/>
      </c>
      <c r="L4588" s="42" t="str">
        <f t="shared" ca="1" si="2160"/>
        <v/>
      </c>
      <c r="M4588" s="44" t="str">
        <f t="shared" ca="1" si="2161"/>
        <v/>
      </c>
      <c r="N4588" s="44" t="str">
        <f t="shared" ca="1" si="2162"/>
        <v/>
      </c>
      <c r="O4588" s="108" t="str">
        <f t="shared" si="2146"/>
        <v/>
      </c>
      <c r="P4588" s="102" t="str">
        <f t="shared" si="2147"/>
        <v/>
      </c>
      <c r="Q4588" s="102" t="str">
        <f t="shared" si="2148"/>
        <v/>
      </c>
      <c r="R4588" s="120" t="str">
        <f t="shared" si="2149"/>
        <v/>
      </c>
      <c r="S4588" s="54" t="str">
        <f t="shared" si="2150"/>
        <v/>
      </c>
      <c r="T4588" s="5" t="str">
        <f t="shared" si="2151"/>
        <v/>
      </c>
      <c r="U4588" s="152" t="str">
        <f t="shared" si="2134"/>
        <v/>
      </c>
      <c r="V4588" s="152" t="str">
        <f t="shared" si="2135"/>
        <v/>
      </c>
      <c r="W4588" s="153" t="str">
        <f t="shared" si="2136"/>
        <v/>
      </c>
      <c r="X4588" s="153" t="str">
        <f t="shared" si="2137"/>
        <v/>
      </c>
      <c r="Y4588" s="153" t="str">
        <f t="shared" si="2138"/>
        <v/>
      </c>
      <c r="Z4588" s="153" t="str">
        <f t="shared" si="2139"/>
        <v/>
      </c>
      <c r="AA4588" s="152" t="str">
        <f t="shared" si="2140"/>
        <v/>
      </c>
      <c r="AB4588" s="152" t="str">
        <f t="shared" si="2141"/>
        <v/>
      </c>
      <c r="AC4588" s="154" t="str">
        <f t="shared" si="2152"/>
        <v/>
      </c>
      <c r="AD4588" s="154" t="str">
        <f t="shared" si="2153"/>
        <v/>
      </c>
      <c r="AE4588" s="3" t="str">
        <f t="shared" si="2154"/>
        <v/>
      </c>
      <c r="AF4588" s="3" t="str">
        <f t="shared" si="2155"/>
        <v/>
      </c>
      <c r="AG4588" s="3" t="str">
        <f t="shared" si="2156"/>
        <v/>
      </c>
      <c r="AH4588" s="4" t="str">
        <f t="shared" si="2157"/>
        <v/>
      </c>
      <c r="AI4588" s="75" t="str">
        <f t="shared" si="2158"/>
        <v/>
      </c>
      <c r="AJ4588" s="75" t="str">
        <f t="shared" si="2159"/>
        <v/>
      </c>
    </row>
    <row r="4589" spans="1:36">
      <c r="A4589" s="41" t="str">
        <f t="shared" si="2142"/>
        <v/>
      </c>
      <c r="B4589" s="150" t="str">
        <f>IF(ISNUMBER(A4589),INDEX('MetaTrader Import'!$H$13:$J$5893,TRUNC(((A4589-$A$39+1)-1)/3)+1,MOD((A4589-$A$39+1)-1,3)+1),"")</f>
        <v/>
      </c>
      <c r="C4589" s="43" t="str">
        <f t="shared" si="2143"/>
        <v/>
      </c>
      <c r="D4589" s="43" t="str">
        <f t="shared" ca="1" si="2133"/>
        <v/>
      </c>
      <c r="E4589" s="43" t="str">
        <f t="shared" si="2144"/>
        <v/>
      </c>
      <c r="F4589" s="43" t="str">
        <f t="shared" si="2145"/>
        <v/>
      </c>
      <c r="G4589" s="43" t="str">
        <f>IF(A4589&lt;&gt;"",IF(A4589&lt;Data!$G$11*0.25,$C$13/$G$32,IF(A4589&gt;Data!$G$11*0.25,$C$13,$C$13*10)),"")</f>
        <v/>
      </c>
      <c r="H4589" s="43" t="str">
        <f>IF(A4589&lt;&gt;"",IF(Data!$G$9="constant",$C$13,IF(Data!$G$9="squeeze",G4589,F4589)),"")</f>
        <v/>
      </c>
      <c r="I4589" s="38" t="str">
        <f ca="1">IF(ISNUMBER(A4589),NORMINV(RAND(),0,IF(AND(Data!$G$9="squeeze",A4589&lt;Data!$G$11*0.25),$H$32,1)*$C$30*$C$13)*($C$14*$C$12),"")</f>
        <v/>
      </c>
      <c r="J4589" s="42" t="str">
        <f ca="1">IFERROR(IF(Data!$C$6="Real",B4589,I4589+J4588+($C$14*$C$12)*(NORMINV(RAND(),$C$15,CHOOSE($G$13,$C$13,F4589,G4589)))),"")</f>
        <v/>
      </c>
      <c r="K4589" s="88" t="str">
        <f>IF(ISNUMBER(A4589), IF($G$16="fixed",$G$17,MIN(H4589*Data!$C$7*$C$16*0.5,$C$17*Data!$C$7))*$C$12,"")</f>
        <v/>
      </c>
      <c r="L4589" s="42" t="str">
        <f t="shared" ca="1" si="2160"/>
        <v/>
      </c>
      <c r="M4589" s="44" t="str">
        <f t="shared" ca="1" si="2161"/>
        <v/>
      </c>
      <c r="N4589" s="44" t="str">
        <f t="shared" ca="1" si="2162"/>
        <v/>
      </c>
      <c r="O4589" s="108" t="str">
        <f t="shared" si="2146"/>
        <v/>
      </c>
      <c r="P4589" s="102" t="str">
        <f t="shared" si="2147"/>
        <v/>
      </c>
      <c r="Q4589" s="102" t="str">
        <f t="shared" si="2148"/>
        <v/>
      </c>
      <c r="R4589" s="120" t="str">
        <f t="shared" si="2149"/>
        <v/>
      </c>
      <c r="S4589" s="54" t="str">
        <f t="shared" si="2150"/>
        <v/>
      </c>
      <c r="T4589" s="5" t="str">
        <f t="shared" si="2151"/>
        <v/>
      </c>
      <c r="U4589" s="152" t="str">
        <f t="shared" si="2134"/>
        <v/>
      </c>
      <c r="V4589" s="152" t="str">
        <f t="shared" si="2135"/>
        <v/>
      </c>
      <c r="W4589" s="153" t="str">
        <f t="shared" si="2136"/>
        <v/>
      </c>
      <c r="X4589" s="153" t="str">
        <f t="shared" si="2137"/>
        <v/>
      </c>
      <c r="Y4589" s="153" t="str">
        <f t="shared" si="2138"/>
        <v/>
      </c>
      <c r="Z4589" s="153" t="str">
        <f t="shared" si="2139"/>
        <v/>
      </c>
      <c r="AA4589" s="152" t="str">
        <f t="shared" si="2140"/>
        <v/>
      </c>
      <c r="AB4589" s="152" t="str">
        <f t="shared" si="2141"/>
        <v/>
      </c>
      <c r="AC4589" s="154" t="str">
        <f t="shared" si="2152"/>
        <v/>
      </c>
      <c r="AD4589" s="154" t="str">
        <f t="shared" si="2153"/>
        <v/>
      </c>
      <c r="AE4589" s="3" t="str">
        <f t="shared" si="2154"/>
        <v/>
      </c>
      <c r="AF4589" s="3" t="str">
        <f t="shared" si="2155"/>
        <v/>
      </c>
      <c r="AG4589" s="3" t="str">
        <f t="shared" si="2156"/>
        <v/>
      </c>
      <c r="AH4589" s="4" t="str">
        <f t="shared" si="2157"/>
        <v/>
      </c>
      <c r="AI4589" s="75" t="str">
        <f t="shared" si="2158"/>
        <v/>
      </c>
      <c r="AJ4589" s="75" t="str">
        <f t="shared" si="2159"/>
        <v/>
      </c>
    </row>
    <row r="4590" spans="1:36">
      <c r="A4590" s="41" t="str">
        <f t="shared" si="2142"/>
        <v/>
      </c>
      <c r="B4590" s="150" t="str">
        <f>IF(ISNUMBER(A4590),INDEX('MetaTrader Import'!$H$13:$J$5893,TRUNC(((A4590-$A$39+1)-1)/3)+1,MOD((A4590-$A$39+1)-1,3)+1),"")</f>
        <v/>
      </c>
      <c r="C4590" s="43" t="str">
        <f t="shared" si="2143"/>
        <v/>
      </c>
      <c r="D4590" s="43" t="str">
        <f t="shared" ca="1" si="2133"/>
        <v/>
      </c>
      <c r="E4590" s="43" t="str">
        <f t="shared" si="2144"/>
        <v/>
      </c>
      <c r="F4590" s="43" t="str">
        <f t="shared" si="2145"/>
        <v/>
      </c>
      <c r="G4590" s="43" t="str">
        <f>IF(A4590&lt;&gt;"",IF(A4590&lt;Data!$G$11*0.25,$C$13/$G$32,IF(A4590&gt;Data!$G$11*0.25,$C$13,$C$13*10)),"")</f>
        <v/>
      </c>
      <c r="H4590" s="43" t="str">
        <f>IF(A4590&lt;&gt;"",IF(Data!$G$9="constant",$C$13,IF(Data!$G$9="squeeze",G4590,F4590)),"")</f>
        <v/>
      </c>
      <c r="I4590" s="38" t="str">
        <f ca="1">IF(ISNUMBER(A4590),NORMINV(RAND(),0,IF(AND(Data!$G$9="squeeze",A4590&lt;Data!$G$11*0.25),$H$32,1)*$C$30*$C$13)*($C$14*$C$12),"")</f>
        <v/>
      </c>
      <c r="J4590" s="42" t="str">
        <f ca="1">IFERROR(IF(Data!$C$6="Real",B4590,I4590+J4589+($C$14*$C$12)*(NORMINV(RAND(),$C$15,CHOOSE($G$13,$C$13,F4590,G4590)))),"")</f>
        <v/>
      </c>
      <c r="K4590" s="88" t="str">
        <f>IF(ISNUMBER(A4590), IF($G$16="fixed",$G$17,MIN(H4590*Data!$C$7*$C$16*0.5,$C$17*Data!$C$7))*$C$12,"")</f>
        <v/>
      </c>
      <c r="L4590" s="42" t="str">
        <f t="shared" ca="1" si="2160"/>
        <v/>
      </c>
      <c r="M4590" s="44" t="str">
        <f t="shared" ca="1" si="2161"/>
        <v/>
      </c>
      <c r="N4590" s="44" t="str">
        <f t="shared" ca="1" si="2162"/>
        <v/>
      </c>
      <c r="O4590" s="108" t="str">
        <f t="shared" si="2146"/>
        <v/>
      </c>
      <c r="P4590" s="102" t="str">
        <f t="shared" si="2147"/>
        <v/>
      </c>
      <c r="Q4590" s="102" t="str">
        <f t="shared" si="2148"/>
        <v/>
      </c>
      <c r="R4590" s="120" t="str">
        <f t="shared" si="2149"/>
        <v/>
      </c>
      <c r="S4590" s="54" t="str">
        <f t="shared" si="2150"/>
        <v/>
      </c>
      <c r="T4590" s="5" t="str">
        <f t="shared" si="2151"/>
        <v/>
      </c>
      <c r="U4590" s="152" t="str">
        <f t="shared" si="2134"/>
        <v/>
      </c>
      <c r="V4590" s="152" t="str">
        <f t="shared" si="2135"/>
        <v/>
      </c>
      <c r="W4590" s="153" t="str">
        <f t="shared" si="2136"/>
        <v/>
      </c>
      <c r="X4590" s="153" t="str">
        <f t="shared" si="2137"/>
        <v/>
      </c>
      <c r="Y4590" s="153" t="str">
        <f t="shared" si="2138"/>
        <v/>
      </c>
      <c r="Z4590" s="153" t="str">
        <f t="shared" si="2139"/>
        <v/>
      </c>
      <c r="AA4590" s="152" t="str">
        <f t="shared" si="2140"/>
        <v/>
      </c>
      <c r="AB4590" s="152" t="str">
        <f t="shared" si="2141"/>
        <v/>
      </c>
      <c r="AC4590" s="154" t="str">
        <f t="shared" si="2152"/>
        <v/>
      </c>
      <c r="AD4590" s="154" t="str">
        <f t="shared" si="2153"/>
        <v/>
      </c>
      <c r="AE4590" s="3" t="str">
        <f t="shared" si="2154"/>
        <v/>
      </c>
      <c r="AF4590" s="3" t="str">
        <f t="shared" si="2155"/>
        <v/>
      </c>
      <c r="AG4590" s="3" t="str">
        <f t="shared" si="2156"/>
        <v/>
      </c>
      <c r="AH4590" s="4" t="str">
        <f t="shared" si="2157"/>
        <v/>
      </c>
      <c r="AI4590" s="75" t="str">
        <f t="shared" si="2158"/>
        <v/>
      </c>
      <c r="AJ4590" s="75" t="str">
        <f t="shared" si="2159"/>
        <v/>
      </c>
    </row>
    <row r="4591" spans="1:36">
      <c r="A4591" s="41" t="str">
        <f t="shared" si="2142"/>
        <v/>
      </c>
      <c r="B4591" s="150" t="str">
        <f>IF(ISNUMBER(A4591),INDEX('MetaTrader Import'!$H$13:$J$5893,TRUNC(((A4591-$A$39+1)-1)/3)+1,MOD((A4591-$A$39+1)-1,3)+1),"")</f>
        <v/>
      </c>
      <c r="C4591" s="43" t="str">
        <f t="shared" si="2143"/>
        <v/>
      </c>
      <c r="D4591" s="43" t="str">
        <f t="shared" ca="1" si="2133"/>
        <v/>
      </c>
      <c r="E4591" s="43" t="str">
        <f t="shared" si="2144"/>
        <v/>
      </c>
      <c r="F4591" s="43" t="str">
        <f t="shared" si="2145"/>
        <v/>
      </c>
      <c r="G4591" s="43" t="str">
        <f>IF(A4591&lt;&gt;"",IF(A4591&lt;Data!$G$11*0.25,$C$13/$G$32,IF(A4591&gt;Data!$G$11*0.25,$C$13,$C$13*10)),"")</f>
        <v/>
      </c>
      <c r="H4591" s="43" t="str">
        <f>IF(A4591&lt;&gt;"",IF(Data!$G$9="constant",$C$13,IF(Data!$G$9="squeeze",G4591,F4591)),"")</f>
        <v/>
      </c>
      <c r="I4591" s="38" t="str">
        <f ca="1">IF(ISNUMBER(A4591),NORMINV(RAND(),0,IF(AND(Data!$G$9="squeeze",A4591&lt;Data!$G$11*0.25),$H$32,1)*$C$30*$C$13)*($C$14*$C$12),"")</f>
        <v/>
      </c>
      <c r="J4591" s="42" t="str">
        <f ca="1">IFERROR(IF(Data!$C$6="Real",B4591,I4591+J4590+($C$14*$C$12)*(NORMINV(RAND(),$C$15,CHOOSE($G$13,$C$13,F4591,G4591)))),"")</f>
        <v/>
      </c>
      <c r="K4591" s="88" t="str">
        <f>IF(ISNUMBER(A4591), IF($G$16="fixed",$G$17,MIN(H4591*Data!$C$7*$C$16*0.5,$C$17*Data!$C$7))*$C$12,"")</f>
        <v/>
      </c>
      <c r="L4591" s="42" t="str">
        <f t="shared" ca="1" si="2160"/>
        <v/>
      </c>
      <c r="M4591" s="44" t="str">
        <f t="shared" ca="1" si="2161"/>
        <v/>
      </c>
      <c r="N4591" s="44" t="str">
        <f t="shared" ca="1" si="2162"/>
        <v/>
      </c>
      <c r="O4591" s="108" t="str">
        <f t="shared" si="2146"/>
        <v/>
      </c>
      <c r="P4591" s="102" t="str">
        <f t="shared" si="2147"/>
        <v/>
      </c>
      <c r="Q4591" s="102" t="str">
        <f t="shared" si="2148"/>
        <v/>
      </c>
      <c r="R4591" s="120" t="str">
        <f t="shared" si="2149"/>
        <v/>
      </c>
      <c r="S4591" s="54" t="str">
        <f t="shared" si="2150"/>
        <v/>
      </c>
      <c r="T4591" s="5" t="str">
        <f t="shared" si="2151"/>
        <v/>
      </c>
      <c r="U4591" s="152" t="str">
        <f t="shared" si="2134"/>
        <v/>
      </c>
      <c r="V4591" s="152" t="str">
        <f t="shared" si="2135"/>
        <v/>
      </c>
      <c r="W4591" s="153" t="str">
        <f t="shared" si="2136"/>
        <v/>
      </c>
      <c r="X4591" s="153" t="str">
        <f t="shared" si="2137"/>
        <v/>
      </c>
      <c r="Y4591" s="153" t="str">
        <f t="shared" si="2138"/>
        <v/>
      </c>
      <c r="Z4591" s="153" t="str">
        <f t="shared" si="2139"/>
        <v/>
      </c>
      <c r="AA4591" s="152" t="str">
        <f t="shared" si="2140"/>
        <v/>
      </c>
      <c r="AB4591" s="152" t="str">
        <f t="shared" si="2141"/>
        <v/>
      </c>
      <c r="AC4591" s="154" t="str">
        <f t="shared" si="2152"/>
        <v/>
      </c>
      <c r="AD4591" s="154" t="str">
        <f t="shared" si="2153"/>
        <v/>
      </c>
      <c r="AE4591" s="3" t="str">
        <f t="shared" si="2154"/>
        <v/>
      </c>
      <c r="AF4591" s="3" t="str">
        <f t="shared" si="2155"/>
        <v/>
      </c>
      <c r="AG4591" s="3" t="str">
        <f t="shared" si="2156"/>
        <v/>
      </c>
      <c r="AH4591" s="4" t="str">
        <f t="shared" si="2157"/>
        <v/>
      </c>
      <c r="AI4591" s="75" t="str">
        <f t="shared" si="2158"/>
        <v/>
      </c>
      <c r="AJ4591" s="75" t="str">
        <f t="shared" si="2159"/>
        <v/>
      </c>
    </row>
    <row r="4592" spans="1:36">
      <c r="A4592" s="41" t="str">
        <f t="shared" si="2142"/>
        <v/>
      </c>
      <c r="B4592" s="150" t="str">
        <f>IF(ISNUMBER(A4592),INDEX('MetaTrader Import'!$H$13:$J$5893,TRUNC(((A4592-$A$39+1)-1)/3)+1,MOD((A4592-$A$39+1)-1,3)+1),"")</f>
        <v/>
      </c>
      <c r="C4592" s="43" t="str">
        <f t="shared" si="2143"/>
        <v/>
      </c>
      <c r="D4592" s="43" t="str">
        <f t="shared" ca="1" si="2133"/>
        <v/>
      </c>
      <c r="E4592" s="43" t="str">
        <f t="shared" si="2144"/>
        <v/>
      </c>
      <c r="F4592" s="43" t="str">
        <f t="shared" si="2145"/>
        <v/>
      </c>
      <c r="G4592" s="43" t="str">
        <f>IF(A4592&lt;&gt;"",IF(A4592&lt;Data!$G$11*0.25,$C$13/$G$32,IF(A4592&gt;Data!$G$11*0.25,$C$13,$C$13*10)),"")</f>
        <v/>
      </c>
      <c r="H4592" s="43" t="str">
        <f>IF(A4592&lt;&gt;"",IF(Data!$G$9="constant",$C$13,IF(Data!$G$9="squeeze",G4592,F4592)),"")</f>
        <v/>
      </c>
      <c r="I4592" s="38" t="str">
        <f ca="1">IF(ISNUMBER(A4592),NORMINV(RAND(),0,IF(AND(Data!$G$9="squeeze",A4592&lt;Data!$G$11*0.25),$H$32,1)*$C$30*$C$13)*($C$14*$C$12),"")</f>
        <v/>
      </c>
      <c r="J4592" s="42" t="str">
        <f ca="1">IFERROR(IF(Data!$C$6="Real",B4592,I4592+J4591+($C$14*$C$12)*(NORMINV(RAND(),$C$15,CHOOSE($G$13,$C$13,F4592,G4592)))),"")</f>
        <v/>
      </c>
      <c r="K4592" s="88" t="str">
        <f>IF(ISNUMBER(A4592), IF($G$16="fixed",$G$17,MIN(H4592*Data!$C$7*$C$16*0.5,$C$17*Data!$C$7))*$C$12,"")</f>
        <v/>
      </c>
      <c r="L4592" s="42" t="str">
        <f t="shared" ca="1" si="2160"/>
        <v/>
      </c>
      <c r="M4592" s="44" t="str">
        <f t="shared" ca="1" si="2161"/>
        <v/>
      </c>
      <c r="N4592" s="44" t="str">
        <f t="shared" ca="1" si="2162"/>
        <v/>
      </c>
      <c r="O4592" s="108" t="str">
        <f t="shared" si="2146"/>
        <v/>
      </c>
      <c r="P4592" s="102" t="str">
        <f t="shared" si="2147"/>
        <v/>
      </c>
      <c r="Q4592" s="102" t="str">
        <f t="shared" si="2148"/>
        <v/>
      </c>
      <c r="R4592" s="120" t="str">
        <f t="shared" si="2149"/>
        <v/>
      </c>
      <c r="S4592" s="54" t="str">
        <f t="shared" si="2150"/>
        <v/>
      </c>
      <c r="T4592" s="5" t="str">
        <f t="shared" si="2151"/>
        <v/>
      </c>
      <c r="U4592" s="152" t="str">
        <f t="shared" si="2134"/>
        <v/>
      </c>
      <c r="V4592" s="152" t="str">
        <f t="shared" si="2135"/>
        <v/>
      </c>
      <c r="W4592" s="153" t="str">
        <f t="shared" si="2136"/>
        <v/>
      </c>
      <c r="X4592" s="153" t="str">
        <f t="shared" si="2137"/>
        <v/>
      </c>
      <c r="Y4592" s="153" t="str">
        <f t="shared" si="2138"/>
        <v/>
      </c>
      <c r="Z4592" s="153" t="str">
        <f t="shared" si="2139"/>
        <v/>
      </c>
      <c r="AA4592" s="152" t="str">
        <f t="shared" si="2140"/>
        <v/>
      </c>
      <c r="AB4592" s="152" t="str">
        <f t="shared" si="2141"/>
        <v/>
      </c>
      <c r="AC4592" s="154" t="str">
        <f t="shared" si="2152"/>
        <v/>
      </c>
      <c r="AD4592" s="154" t="str">
        <f t="shared" si="2153"/>
        <v/>
      </c>
      <c r="AE4592" s="3" t="str">
        <f t="shared" si="2154"/>
        <v/>
      </c>
      <c r="AF4592" s="3" t="str">
        <f t="shared" si="2155"/>
        <v/>
      </c>
      <c r="AG4592" s="3" t="str">
        <f t="shared" si="2156"/>
        <v/>
      </c>
      <c r="AH4592" s="4" t="str">
        <f t="shared" si="2157"/>
        <v/>
      </c>
      <c r="AI4592" s="75" t="str">
        <f t="shared" si="2158"/>
        <v/>
      </c>
      <c r="AJ4592" s="75" t="str">
        <f t="shared" si="2159"/>
        <v/>
      </c>
    </row>
    <row r="4593" spans="1:36">
      <c r="A4593" s="41" t="str">
        <f t="shared" si="2142"/>
        <v/>
      </c>
      <c r="B4593" s="150" t="str">
        <f>IF(ISNUMBER(A4593),INDEX('MetaTrader Import'!$H$13:$J$5893,TRUNC(((A4593-$A$39+1)-1)/3)+1,MOD((A4593-$A$39+1)-1,3)+1),"")</f>
        <v/>
      </c>
      <c r="C4593" s="43" t="str">
        <f t="shared" si="2143"/>
        <v/>
      </c>
      <c r="D4593" s="43" t="str">
        <f t="shared" ca="1" si="2133"/>
        <v/>
      </c>
      <c r="E4593" s="43" t="str">
        <f t="shared" si="2144"/>
        <v/>
      </c>
      <c r="F4593" s="43" t="str">
        <f t="shared" si="2145"/>
        <v/>
      </c>
      <c r="G4593" s="43" t="str">
        <f>IF(A4593&lt;&gt;"",IF(A4593&lt;Data!$G$11*0.25,$C$13/$G$32,IF(A4593&gt;Data!$G$11*0.25,$C$13,$C$13*10)),"")</f>
        <v/>
      </c>
      <c r="H4593" s="43" t="str">
        <f>IF(A4593&lt;&gt;"",IF(Data!$G$9="constant",$C$13,IF(Data!$G$9="squeeze",G4593,F4593)),"")</f>
        <v/>
      </c>
      <c r="I4593" s="38" t="str">
        <f ca="1">IF(ISNUMBER(A4593),NORMINV(RAND(),0,IF(AND(Data!$G$9="squeeze",A4593&lt;Data!$G$11*0.25),$H$32,1)*$C$30*$C$13)*($C$14*$C$12),"")</f>
        <v/>
      </c>
      <c r="J4593" s="42" t="str">
        <f ca="1">IFERROR(IF(Data!$C$6="Real",B4593,I4593+J4592+($C$14*$C$12)*(NORMINV(RAND(),$C$15,CHOOSE($G$13,$C$13,F4593,G4593)))),"")</f>
        <v/>
      </c>
      <c r="K4593" s="88" t="str">
        <f>IF(ISNUMBER(A4593), IF($G$16="fixed",$G$17,MIN(H4593*Data!$C$7*$C$16*0.5,$C$17*Data!$C$7))*$C$12,"")</f>
        <v/>
      </c>
      <c r="L4593" s="42" t="str">
        <f t="shared" ca="1" si="2160"/>
        <v/>
      </c>
      <c r="M4593" s="44" t="str">
        <f t="shared" ca="1" si="2161"/>
        <v/>
      </c>
      <c r="N4593" s="44" t="str">
        <f t="shared" ca="1" si="2162"/>
        <v/>
      </c>
      <c r="O4593" s="108" t="str">
        <f t="shared" si="2146"/>
        <v/>
      </c>
      <c r="P4593" s="102" t="str">
        <f t="shared" si="2147"/>
        <v/>
      </c>
      <c r="Q4593" s="102" t="str">
        <f t="shared" si="2148"/>
        <v/>
      </c>
      <c r="R4593" s="120" t="str">
        <f t="shared" si="2149"/>
        <v/>
      </c>
      <c r="S4593" s="54" t="str">
        <f t="shared" si="2150"/>
        <v/>
      </c>
      <c r="T4593" s="5" t="str">
        <f t="shared" si="2151"/>
        <v/>
      </c>
      <c r="U4593" s="152" t="str">
        <f t="shared" si="2134"/>
        <v/>
      </c>
      <c r="V4593" s="152" t="str">
        <f t="shared" si="2135"/>
        <v/>
      </c>
      <c r="W4593" s="153" t="str">
        <f t="shared" si="2136"/>
        <v/>
      </c>
      <c r="X4593" s="153" t="str">
        <f t="shared" si="2137"/>
        <v/>
      </c>
      <c r="Y4593" s="153" t="str">
        <f t="shared" si="2138"/>
        <v/>
      </c>
      <c r="Z4593" s="153" t="str">
        <f t="shared" si="2139"/>
        <v/>
      </c>
      <c r="AA4593" s="152" t="str">
        <f t="shared" si="2140"/>
        <v/>
      </c>
      <c r="AB4593" s="152" t="str">
        <f t="shared" si="2141"/>
        <v/>
      </c>
      <c r="AC4593" s="154" t="str">
        <f t="shared" si="2152"/>
        <v/>
      </c>
      <c r="AD4593" s="154" t="str">
        <f t="shared" si="2153"/>
        <v/>
      </c>
      <c r="AE4593" s="3" t="str">
        <f t="shared" si="2154"/>
        <v/>
      </c>
      <c r="AF4593" s="3" t="str">
        <f t="shared" si="2155"/>
        <v/>
      </c>
      <c r="AG4593" s="3" t="str">
        <f t="shared" si="2156"/>
        <v/>
      </c>
      <c r="AH4593" s="4" t="str">
        <f t="shared" si="2157"/>
        <v/>
      </c>
      <c r="AI4593" s="75" t="str">
        <f t="shared" si="2158"/>
        <v/>
      </c>
      <c r="AJ4593" s="75" t="str">
        <f t="shared" si="2159"/>
        <v/>
      </c>
    </row>
    <row r="4594" spans="1:36">
      <c r="A4594" s="41" t="str">
        <f t="shared" si="2142"/>
        <v/>
      </c>
      <c r="B4594" s="150" t="str">
        <f>IF(ISNUMBER(A4594),INDEX('MetaTrader Import'!$H$13:$J$5893,TRUNC(((A4594-$A$39+1)-1)/3)+1,MOD((A4594-$A$39+1)-1,3)+1),"")</f>
        <v/>
      </c>
      <c r="C4594" s="43" t="str">
        <f t="shared" si="2143"/>
        <v/>
      </c>
      <c r="D4594" s="43" t="str">
        <f t="shared" ca="1" si="2133"/>
        <v/>
      </c>
      <c r="E4594" s="43" t="str">
        <f t="shared" si="2144"/>
        <v/>
      </c>
      <c r="F4594" s="43" t="str">
        <f t="shared" si="2145"/>
        <v/>
      </c>
      <c r="G4594" s="43" t="str">
        <f>IF(A4594&lt;&gt;"",IF(A4594&lt;Data!$G$11*0.25,$C$13/$G$32,IF(A4594&gt;Data!$G$11*0.25,$C$13,$C$13*10)),"")</f>
        <v/>
      </c>
      <c r="H4594" s="43" t="str">
        <f>IF(A4594&lt;&gt;"",IF(Data!$G$9="constant",$C$13,IF(Data!$G$9="squeeze",G4594,F4594)),"")</f>
        <v/>
      </c>
      <c r="I4594" s="38" t="str">
        <f ca="1">IF(ISNUMBER(A4594),NORMINV(RAND(),0,IF(AND(Data!$G$9="squeeze",A4594&lt;Data!$G$11*0.25),$H$32,1)*$C$30*$C$13)*($C$14*$C$12),"")</f>
        <v/>
      </c>
      <c r="J4594" s="42" t="str">
        <f ca="1">IFERROR(IF(Data!$C$6="Real",B4594,I4594+J4593+($C$14*$C$12)*(NORMINV(RAND(),$C$15,CHOOSE($G$13,$C$13,F4594,G4594)))),"")</f>
        <v/>
      </c>
      <c r="K4594" s="88" t="str">
        <f>IF(ISNUMBER(A4594), IF($G$16="fixed",$G$17,MIN(H4594*Data!$C$7*$C$16*0.5,$C$17*Data!$C$7))*$C$12,"")</f>
        <v/>
      </c>
      <c r="L4594" s="42" t="str">
        <f t="shared" ca="1" si="2160"/>
        <v/>
      </c>
      <c r="M4594" s="44" t="str">
        <f t="shared" ca="1" si="2161"/>
        <v/>
      </c>
      <c r="N4594" s="44" t="str">
        <f t="shared" ca="1" si="2162"/>
        <v/>
      </c>
      <c r="O4594" s="108" t="str">
        <f t="shared" si="2146"/>
        <v/>
      </c>
      <c r="P4594" s="102" t="str">
        <f t="shared" si="2147"/>
        <v/>
      </c>
      <c r="Q4594" s="102" t="str">
        <f t="shared" si="2148"/>
        <v/>
      </c>
      <c r="R4594" s="120" t="str">
        <f t="shared" si="2149"/>
        <v/>
      </c>
      <c r="S4594" s="54" t="str">
        <f t="shared" si="2150"/>
        <v/>
      </c>
      <c r="T4594" s="5" t="str">
        <f t="shared" si="2151"/>
        <v/>
      </c>
      <c r="U4594" s="152" t="str">
        <f t="shared" si="2134"/>
        <v/>
      </c>
      <c r="V4594" s="152" t="str">
        <f t="shared" si="2135"/>
        <v/>
      </c>
      <c r="W4594" s="153" t="str">
        <f t="shared" si="2136"/>
        <v/>
      </c>
      <c r="X4594" s="153" t="str">
        <f t="shared" si="2137"/>
        <v/>
      </c>
      <c r="Y4594" s="153" t="str">
        <f t="shared" si="2138"/>
        <v/>
      </c>
      <c r="Z4594" s="153" t="str">
        <f t="shared" si="2139"/>
        <v/>
      </c>
      <c r="AA4594" s="152" t="str">
        <f t="shared" si="2140"/>
        <v/>
      </c>
      <c r="AB4594" s="152" t="str">
        <f t="shared" si="2141"/>
        <v/>
      </c>
      <c r="AC4594" s="154" t="str">
        <f t="shared" si="2152"/>
        <v/>
      </c>
      <c r="AD4594" s="154" t="str">
        <f t="shared" si="2153"/>
        <v/>
      </c>
      <c r="AE4594" s="3" t="str">
        <f t="shared" si="2154"/>
        <v/>
      </c>
      <c r="AF4594" s="3" t="str">
        <f t="shared" si="2155"/>
        <v/>
      </c>
      <c r="AG4594" s="3" t="str">
        <f t="shared" si="2156"/>
        <v/>
      </c>
      <c r="AH4594" s="4" t="str">
        <f t="shared" si="2157"/>
        <v/>
      </c>
      <c r="AI4594" s="75" t="str">
        <f t="shared" si="2158"/>
        <v/>
      </c>
      <c r="AJ4594" s="75" t="str">
        <f t="shared" si="2159"/>
        <v/>
      </c>
    </row>
    <row r="4595" spans="1:36">
      <c r="A4595" s="41" t="str">
        <f t="shared" si="2142"/>
        <v/>
      </c>
      <c r="B4595" s="150" t="str">
        <f>IF(ISNUMBER(A4595),INDEX('MetaTrader Import'!$H$13:$J$5893,TRUNC(((A4595-$A$39+1)-1)/3)+1,MOD((A4595-$A$39+1)-1,3)+1),"")</f>
        <v/>
      </c>
      <c r="C4595" s="43" t="str">
        <f t="shared" si="2143"/>
        <v/>
      </c>
      <c r="D4595" s="43" t="str">
        <f t="shared" ca="1" si="2133"/>
        <v/>
      </c>
      <c r="E4595" s="43" t="str">
        <f t="shared" si="2144"/>
        <v/>
      </c>
      <c r="F4595" s="43" t="str">
        <f t="shared" si="2145"/>
        <v/>
      </c>
      <c r="G4595" s="43" t="str">
        <f>IF(A4595&lt;&gt;"",IF(A4595&lt;Data!$G$11*0.25,$C$13/$G$32,IF(A4595&gt;Data!$G$11*0.25,$C$13,$C$13*10)),"")</f>
        <v/>
      </c>
      <c r="H4595" s="43" t="str">
        <f>IF(A4595&lt;&gt;"",IF(Data!$G$9="constant",$C$13,IF(Data!$G$9="squeeze",G4595,F4595)),"")</f>
        <v/>
      </c>
      <c r="I4595" s="38" t="str">
        <f ca="1">IF(ISNUMBER(A4595),NORMINV(RAND(),0,IF(AND(Data!$G$9="squeeze",A4595&lt;Data!$G$11*0.25),$H$32,1)*$C$30*$C$13)*($C$14*$C$12),"")</f>
        <v/>
      </c>
      <c r="J4595" s="42" t="str">
        <f ca="1">IFERROR(IF(Data!$C$6="Real",B4595,I4595+J4594+($C$14*$C$12)*(NORMINV(RAND(),$C$15,CHOOSE($G$13,$C$13,F4595,G4595)))),"")</f>
        <v/>
      </c>
      <c r="K4595" s="88" t="str">
        <f>IF(ISNUMBER(A4595), IF($G$16="fixed",$G$17,MIN(H4595*Data!$C$7*$C$16*0.5,$C$17*Data!$C$7))*$C$12,"")</f>
        <v/>
      </c>
      <c r="L4595" s="42" t="str">
        <f t="shared" ca="1" si="2160"/>
        <v/>
      </c>
      <c r="M4595" s="44" t="str">
        <f t="shared" ca="1" si="2161"/>
        <v/>
      </c>
      <c r="N4595" s="44" t="str">
        <f t="shared" ca="1" si="2162"/>
        <v/>
      </c>
      <c r="O4595" s="108" t="str">
        <f t="shared" si="2146"/>
        <v/>
      </c>
      <c r="P4595" s="102" t="str">
        <f t="shared" si="2147"/>
        <v/>
      </c>
      <c r="Q4595" s="102" t="str">
        <f t="shared" si="2148"/>
        <v/>
      </c>
      <c r="R4595" s="120" t="str">
        <f t="shared" si="2149"/>
        <v/>
      </c>
      <c r="S4595" s="54" t="str">
        <f t="shared" si="2150"/>
        <v/>
      </c>
      <c r="T4595" s="5" t="str">
        <f t="shared" si="2151"/>
        <v/>
      </c>
      <c r="U4595" s="152" t="str">
        <f t="shared" si="2134"/>
        <v/>
      </c>
      <c r="V4595" s="152" t="str">
        <f t="shared" si="2135"/>
        <v/>
      </c>
      <c r="W4595" s="153" t="str">
        <f t="shared" si="2136"/>
        <v/>
      </c>
      <c r="X4595" s="153" t="str">
        <f t="shared" si="2137"/>
        <v/>
      </c>
      <c r="Y4595" s="153" t="str">
        <f t="shared" si="2138"/>
        <v/>
      </c>
      <c r="Z4595" s="153" t="str">
        <f t="shared" si="2139"/>
        <v/>
      </c>
      <c r="AA4595" s="152" t="str">
        <f t="shared" si="2140"/>
        <v/>
      </c>
      <c r="AB4595" s="152" t="str">
        <f t="shared" si="2141"/>
        <v/>
      </c>
      <c r="AC4595" s="154" t="str">
        <f t="shared" si="2152"/>
        <v/>
      </c>
      <c r="AD4595" s="154" t="str">
        <f t="shared" si="2153"/>
        <v/>
      </c>
      <c r="AE4595" s="3" t="str">
        <f t="shared" si="2154"/>
        <v/>
      </c>
      <c r="AF4595" s="3" t="str">
        <f t="shared" si="2155"/>
        <v/>
      </c>
      <c r="AG4595" s="3" t="str">
        <f t="shared" si="2156"/>
        <v/>
      </c>
      <c r="AH4595" s="4" t="str">
        <f t="shared" si="2157"/>
        <v/>
      </c>
      <c r="AI4595" s="75" t="str">
        <f t="shared" si="2158"/>
        <v/>
      </c>
      <c r="AJ4595" s="75" t="str">
        <f t="shared" si="2159"/>
        <v/>
      </c>
    </row>
    <row r="4596" spans="1:36">
      <c r="A4596" s="41" t="str">
        <f t="shared" si="2142"/>
        <v/>
      </c>
      <c r="B4596" s="150" t="str">
        <f>IF(ISNUMBER(A4596),INDEX('MetaTrader Import'!$H$13:$J$5893,TRUNC(((A4596-$A$39+1)-1)/3)+1,MOD((A4596-$A$39+1)-1,3)+1),"")</f>
        <v/>
      </c>
      <c r="C4596" s="43" t="str">
        <f t="shared" si="2143"/>
        <v/>
      </c>
      <c r="D4596" s="43" t="str">
        <f t="shared" ca="1" si="2133"/>
        <v/>
      </c>
      <c r="E4596" s="43" t="str">
        <f t="shared" si="2144"/>
        <v/>
      </c>
      <c r="F4596" s="43" t="str">
        <f t="shared" si="2145"/>
        <v/>
      </c>
      <c r="G4596" s="43" t="str">
        <f>IF(A4596&lt;&gt;"",IF(A4596&lt;Data!$G$11*0.25,$C$13/$G$32,IF(A4596&gt;Data!$G$11*0.25,$C$13,$C$13*10)),"")</f>
        <v/>
      </c>
      <c r="H4596" s="43" t="str">
        <f>IF(A4596&lt;&gt;"",IF(Data!$G$9="constant",$C$13,IF(Data!$G$9="squeeze",G4596,F4596)),"")</f>
        <v/>
      </c>
      <c r="I4596" s="38" t="str">
        <f ca="1">IF(ISNUMBER(A4596),NORMINV(RAND(),0,IF(AND(Data!$G$9="squeeze",A4596&lt;Data!$G$11*0.25),$H$32,1)*$C$30*$C$13)*($C$14*$C$12),"")</f>
        <v/>
      </c>
      <c r="J4596" s="42" t="str">
        <f ca="1">IFERROR(IF(Data!$C$6="Real",B4596,I4596+J4595+($C$14*$C$12)*(NORMINV(RAND(),$C$15,CHOOSE($G$13,$C$13,F4596,G4596)))),"")</f>
        <v/>
      </c>
      <c r="K4596" s="88" t="str">
        <f>IF(ISNUMBER(A4596), IF($G$16="fixed",$G$17,MIN(H4596*Data!$C$7*$C$16*0.5,$C$17*Data!$C$7))*$C$12,"")</f>
        <v/>
      </c>
      <c r="L4596" s="42" t="str">
        <f t="shared" ca="1" si="2160"/>
        <v/>
      </c>
      <c r="M4596" s="44" t="str">
        <f t="shared" ca="1" si="2161"/>
        <v/>
      </c>
      <c r="N4596" s="44" t="str">
        <f t="shared" ca="1" si="2162"/>
        <v/>
      </c>
      <c r="O4596" s="108" t="str">
        <f t="shared" si="2146"/>
        <v/>
      </c>
      <c r="P4596" s="102" t="str">
        <f t="shared" si="2147"/>
        <v/>
      </c>
      <c r="Q4596" s="102" t="str">
        <f t="shared" si="2148"/>
        <v/>
      </c>
      <c r="R4596" s="120" t="str">
        <f t="shared" si="2149"/>
        <v/>
      </c>
      <c r="S4596" s="54" t="str">
        <f t="shared" si="2150"/>
        <v/>
      </c>
      <c r="T4596" s="5" t="str">
        <f t="shared" si="2151"/>
        <v/>
      </c>
      <c r="U4596" s="152" t="str">
        <f t="shared" si="2134"/>
        <v/>
      </c>
      <c r="V4596" s="152" t="str">
        <f t="shared" si="2135"/>
        <v/>
      </c>
      <c r="W4596" s="153" t="str">
        <f t="shared" si="2136"/>
        <v/>
      </c>
      <c r="X4596" s="153" t="str">
        <f t="shared" si="2137"/>
        <v/>
      </c>
      <c r="Y4596" s="153" t="str">
        <f t="shared" si="2138"/>
        <v/>
      </c>
      <c r="Z4596" s="153" t="str">
        <f t="shared" si="2139"/>
        <v/>
      </c>
      <c r="AA4596" s="152" t="str">
        <f t="shared" si="2140"/>
        <v/>
      </c>
      <c r="AB4596" s="152" t="str">
        <f t="shared" si="2141"/>
        <v/>
      </c>
      <c r="AC4596" s="154" t="str">
        <f t="shared" si="2152"/>
        <v/>
      </c>
      <c r="AD4596" s="154" t="str">
        <f t="shared" si="2153"/>
        <v/>
      </c>
      <c r="AE4596" s="3" t="str">
        <f t="shared" si="2154"/>
        <v/>
      </c>
      <c r="AF4596" s="3" t="str">
        <f t="shared" si="2155"/>
        <v/>
      </c>
      <c r="AG4596" s="3" t="str">
        <f t="shared" si="2156"/>
        <v/>
      </c>
      <c r="AH4596" s="4" t="str">
        <f t="shared" si="2157"/>
        <v/>
      </c>
      <c r="AI4596" s="75" t="str">
        <f t="shared" si="2158"/>
        <v/>
      </c>
      <c r="AJ4596" s="75" t="str">
        <f t="shared" si="2159"/>
        <v/>
      </c>
    </row>
    <row r="4597" spans="1:36">
      <c r="A4597" s="41" t="str">
        <f t="shared" si="2142"/>
        <v/>
      </c>
      <c r="B4597" s="150" t="str">
        <f>IF(ISNUMBER(A4597),INDEX('MetaTrader Import'!$H$13:$J$5893,TRUNC(((A4597-$A$39+1)-1)/3)+1,MOD((A4597-$A$39+1)-1,3)+1),"")</f>
        <v/>
      </c>
      <c r="C4597" s="43" t="str">
        <f t="shared" si="2143"/>
        <v/>
      </c>
      <c r="D4597" s="43" t="str">
        <f t="shared" ca="1" si="2133"/>
        <v/>
      </c>
      <c r="E4597" s="43" t="str">
        <f t="shared" si="2144"/>
        <v/>
      </c>
      <c r="F4597" s="43" t="str">
        <f t="shared" si="2145"/>
        <v/>
      </c>
      <c r="G4597" s="43" t="str">
        <f>IF(A4597&lt;&gt;"",IF(A4597&lt;Data!$G$11*0.25,$C$13/$G$32,IF(A4597&gt;Data!$G$11*0.25,$C$13,$C$13*10)),"")</f>
        <v/>
      </c>
      <c r="H4597" s="43" t="str">
        <f>IF(A4597&lt;&gt;"",IF(Data!$G$9="constant",$C$13,IF(Data!$G$9="squeeze",G4597,F4597)),"")</f>
        <v/>
      </c>
      <c r="I4597" s="38" t="str">
        <f ca="1">IF(ISNUMBER(A4597),NORMINV(RAND(),0,IF(AND(Data!$G$9="squeeze",A4597&lt;Data!$G$11*0.25),$H$32,1)*$C$30*$C$13)*($C$14*$C$12),"")</f>
        <v/>
      </c>
      <c r="J4597" s="42" t="str">
        <f ca="1">IFERROR(IF(Data!$C$6="Real",B4597,I4597+J4596+($C$14*$C$12)*(NORMINV(RAND(),$C$15,CHOOSE($G$13,$C$13,F4597,G4597)))),"")</f>
        <v/>
      </c>
      <c r="K4597" s="88" t="str">
        <f>IF(ISNUMBER(A4597), IF($G$16="fixed",$G$17,MIN(H4597*Data!$C$7*$C$16*0.5,$C$17*Data!$C$7))*$C$12,"")</f>
        <v/>
      </c>
      <c r="L4597" s="42" t="str">
        <f t="shared" ca="1" si="2160"/>
        <v/>
      </c>
      <c r="M4597" s="44" t="str">
        <f t="shared" ca="1" si="2161"/>
        <v/>
      </c>
      <c r="N4597" s="44" t="str">
        <f t="shared" ca="1" si="2162"/>
        <v/>
      </c>
      <c r="O4597" s="108" t="str">
        <f t="shared" si="2146"/>
        <v/>
      </c>
      <c r="P4597" s="102" t="str">
        <f t="shared" si="2147"/>
        <v/>
      </c>
      <c r="Q4597" s="102" t="str">
        <f t="shared" si="2148"/>
        <v/>
      </c>
      <c r="R4597" s="120" t="str">
        <f t="shared" si="2149"/>
        <v/>
      </c>
      <c r="S4597" s="54" t="str">
        <f t="shared" si="2150"/>
        <v/>
      </c>
      <c r="T4597" s="5" t="str">
        <f t="shared" si="2151"/>
        <v/>
      </c>
      <c r="U4597" s="152" t="str">
        <f t="shared" si="2134"/>
        <v/>
      </c>
      <c r="V4597" s="152" t="str">
        <f t="shared" si="2135"/>
        <v/>
      </c>
      <c r="W4597" s="153" t="str">
        <f t="shared" si="2136"/>
        <v/>
      </c>
      <c r="X4597" s="153" t="str">
        <f t="shared" si="2137"/>
        <v/>
      </c>
      <c r="Y4597" s="153" t="str">
        <f t="shared" si="2138"/>
        <v/>
      </c>
      <c r="Z4597" s="153" t="str">
        <f t="shared" si="2139"/>
        <v/>
      </c>
      <c r="AA4597" s="152" t="str">
        <f t="shared" si="2140"/>
        <v/>
      </c>
      <c r="AB4597" s="152" t="str">
        <f t="shared" si="2141"/>
        <v/>
      </c>
      <c r="AC4597" s="154" t="str">
        <f t="shared" si="2152"/>
        <v/>
      </c>
      <c r="AD4597" s="154" t="str">
        <f t="shared" si="2153"/>
        <v/>
      </c>
      <c r="AE4597" s="3" t="str">
        <f t="shared" si="2154"/>
        <v/>
      </c>
      <c r="AF4597" s="3" t="str">
        <f t="shared" si="2155"/>
        <v/>
      </c>
      <c r="AG4597" s="3" t="str">
        <f t="shared" si="2156"/>
        <v/>
      </c>
      <c r="AH4597" s="4" t="str">
        <f t="shared" si="2157"/>
        <v/>
      </c>
      <c r="AI4597" s="75" t="str">
        <f t="shared" si="2158"/>
        <v/>
      </c>
      <c r="AJ4597" s="75" t="str">
        <f t="shared" si="2159"/>
        <v/>
      </c>
    </row>
    <row r="4598" spans="1:36">
      <c r="A4598" s="41" t="str">
        <f t="shared" si="2142"/>
        <v/>
      </c>
      <c r="B4598" s="150" t="str">
        <f>IF(ISNUMBER(A4598),INDEX('MetaTrader Import'!$H$13:$J$5893,TRUNC(((A4598-$A$39+1)-1)/3)+1,MOD((A4598-$A$39+1)-1,3)+1),"")</f>
        <v/>
      </c>
      <c r="C4598" s="43" t="str">
        <f t="shared" si="2143"/>
        <v/>
      </c>
      <c r="D4598" s="43" t="str">
        <f t="shared" ca="1" si="2133"/>
        <v/>
      </c>
      <c r="E4598" s="43" t="str">
        <f t="shared" si="2144"/>
        <v/>
      </c>
      <c r="F4598" s="43" t="str">
        <f t="shared" si="2145"/>
        <v/>
      </c>
      <c r="G4598" s="43" t="str">
        <f>IF(A4598&lt;&gt;"",IF(A4598&lt;Data!$G$11*0.25,$C$13/$G$32,IF(A4598&gt;Data!$G$11*0.25,$C$13,$C$13*10)),"")</f>
        <v/>
      </c>
      <c r="H4598" s="43" t="str">
        <f>IF(A4598&lt;&gt;"",IF(Data!$G$9="constant",$C$13,IF(Data!$G$9="squeeze",G4598,F4598)),"")</f>
        <v/>
      </c>
      <c r="I4598" s="38" t="str">
        <f ca="1">IF(ISNUMBER(A4598),NORMINV(RAND(),0,IF(AND(Data!$G$9="squeeze",A4598&lt;Data!$G$11*0.25),$H$32,1)*$C$30*$C$13)*($C$14*$C$12),"")</f>
        <v/>
      </c>
      <c r="J4598" s="42" t="str">
        <f ca="1">IFERROR(IF(Data!$C$6="Real",B4598,I4598+J4597+($C$14*$C$12)*(NORMINV(RAND(),$C$15,CHOOSE($G$13,$C$13,F4598,G4598)))),"")</f>
        <v/>
      </c>
      <c r="K4598" s="88" t="str">
        <f>IF(ISNUMBER(A4598), IF($G$16="fixed",$G$17,MIN(H4598*Data!$C$7*$C$16*0.5,$C$17*Data!$C$7))*$C$12,"")</f>
        <v/>
      </c>
      <c r="L4598" s="42" t="str">
        <f t="shared" ca="1" si="2160"/>
        <v/>
      </c>
      <c r="M4598" s="44" t="str">
        <f t="shared" ca="1" si="2161"/>
        <v/>
      </c>
      <c r="N4598" s="44" t="str">
        <f t="shared" ca="1" si="2162"/>
        <v/>
      </c>
      <c r="O4598" s="108" t="str">
        <f t="shared" si="2146"/>
        <v/>
      </c>
      <c r="P4598" s="102" t="str">
        <f t="shared" si="2147"/>
        <v/>
      </c>
      <c r="Q4598" s="102" t="str">
        <f t="shared" si="2148"/>
        <v/>
      </c>
      <c r="R4598" s="120" t="str">
        <f t="shared" si="2149"/>
        <v/>
      </c>
      <c r="S4598" s="54" t="str">
        <f t="shared" si="2150"/>
        <v/>
      </c>
      <c r="T4598" s="5" t="str">
        <f t="shared" si="2151"/>
        <v/>
      </c>
      <c r="U4598" s="152" t="str">
        <f t="shared" si="2134"/>
        <v/>
      </c>
      <c r="V4598" s="152" t="str">
        <f t="shared" si="2135"/>
        <v/>
      </c>
      <c r="W4598" s="153" t="str">
        <f t="shared" si="2136"/>
        <v/>
      </c>
      <c r="X4598" s="153" t="str">
        <f t="shared" si="2137"/>
        <v/>
      </c>
      <c r="Y4598" s="153" t="str">
        <f t="shared" si="2138"/>
        <v/>
      </c>
      <c r="Z4598" s="153" t="str">
        <f t="shared" si="2139"/>
        <v/>
      </c>
      <c r="AA4598" s="152" t="str">
        <f t="shared" si="2140"/>
        <v/>
      </c>
      <c r="AB4598" s="152" t="str">
        <f t="shared" si="2141"/>
        <v/>
      </c>
      <c r="AC4598" s="154" t="str">
        <f t="shared" si="2152"/>
        <v/>
      </c>
      <c r="AD4598" s="154" t="str">
        <f t="shared" si="2153"/>
        <v/>
      </c>
      <c r="AE4598" s="3" t="str">
        <f t="shared" si="2154"/>
        <v/>
      </c>
      <c r="AF4598" s="3" t="str">
        <f t="shared" si="2155"/>
        <v/>
      </c>
      <c r="AG4598" s="3" t="str">
        <f t="shared" si="2156"/>
        <v/>
      </c>
      <c r="AH4598" s="4" t="str">
        <f t="shared" si="2157"/>
        <v/>
      </c>
      <c r="AI4598" s="75" t="str">
        <f t="shared" si="2158"/>
        <v/>
      </c>
      <c r="AJ4598" s="75" t="str">
        <f t="shared" si="2159"/>
        <v/>
      </c>
    </row>
    <row r="4599" spans="1:36">
      <c r="A4599" s="41" t="str">
        <f t="shared" si="2142"/>
        <v/>
      </c>
      <c r="B4599" s="150" t="str">
        <f>IF(ISNUMBER(A4599),INDEX('MetaTrader Import'!$H$13:$J$5893,TRUNC(((A4599-$A$39+1)-1)/3)+1,MOD((A4599-$A$39+1)-1,3)+1),"")</f>
        <v/>
      </c>
      <c r="C4599" s="43" t="str">
        <f t="shared" si="2143"/>
        <v/>
      </c>
      <c r="D4599" s="43" t="str">
        <f t="shared" ca="1" si="2133"/>
        <v/>
      </c>
      <c r="E4599" s="43" t="str">
        <f t="shared" si="2144"/>
        <v/>
      </c>
      <c r="F4599" s="43" t="str">
        <f t="shared" si="2145"/>
        <v/>
      </c>
      <c r="G4599" s="43" t="str">
        <f>IF(A4599&lt;&gt;"",IF(A4599&lt;Data!$G$11*0.25,$C$13/$G$32,IF(A4599&gt;Data!$G$11*0.25,$C$13,$C$13*10)),"")</f>
        <v/>
      </c>
      <c r="H4599" s="43" t="str">
        <f>IF(A4599&lt;&gt;"",IF(Data!$G$9="constant",$C$13,IF(Data!$G$9="squeeze",G4599,F4599)),"")</f>
        <v/>
      </c>
      <c r="I4599" s="38" t="str">
        <f ca="1">IF(ISNUMBER(A4599),NORMINV(RAND(),0,IF(AND(Data!$G$9="squeeze",A4599&lt;Data!$G$11*0.25),$H$32,1)*$C$30*$C$13)*($C$14*$C$12),"")</f>
        <v/>
      </c>
      <c r="J4599" s="42" t="str">
        <f ca="1">IFERROR(IF(Data!$C$6="Real",B4599,I4599+J4598+($C$14*$C$12)*(NORMINV(RAND(),$C$15,CHOOSE($G$13,$C$13,F4599,G4599)))),"")</f>
        <v/>
      </c>
      <c r="K4599" s="88" t="str">
        <f>IF(ISNUMBER(A4599), IF($G$16="fixed",$G$17,MIN(H4599*Data!$C$7*$C$16*0.5,$C$17*Data!$C$7))*$C$12,"")</f>
        <v/>
      </c>
      <c r="L4599" s="42" t="str">
        <f t="shared" ca="1" si="2160"/>
        <v/>
      </c>
      <c r="M4599" s="44" t="str">
        <f t="shared" ca="1" si="2161"/>
        <v/>
      </c>
      <c r="N4599" s="44" t="str">
        <f t="shared" ca="1" si="2162"/>
        <v/>
      </c>
      <c r="O4599" s="108" t="str">
        <f t="shared" si="2146"/>
        <v/>
      </c>
      <c r="P4599" s="102" t="str">
        <f t="shared" si="2147"/>
        <v/>
      </c>
      <c r="Q4599" s="102" t="str">
        <f t="shared" si="2148"/>
        <v/>
      </c>
      <c r="R4599" s="120" t="str">
        <f t="shared" si="2149"/>
        <v/>
      </c>
      <c r="S4599" s="54" t="str">
        <f t="shared" si="2150"/>
        <v/>
      </c>
      <c r="T4599" s="5" t="str">
        <f t="shared" si="2151"/>
        <v/>
      </c>
      <c r="U4599" s="152" t="str">
        <f t="shared" si="2134"/>
        <v/>
      </c>
      <c r="V4599" s="152" t="str">
        <f t="shared" si="2135"/>
        <v/>
      </c>
      <c r="W4599" s="153" t="str">
        <f t="shared" si="2136"/>
        <v/>
      </c>
      <c r="X4599" s="153" t="str">
        <f t="shared" si="2137"/>
        <v/>
      </c>
      <c r="Y4599" s="153" t="str">
        <f t="shared" si="2138"/>
        <v/>
      </c>
      <c r="Z4599" s="153" t="str">
        <f t="shared" si="2139"/>
        <v/>
      </c>
      <c r="AA4599" s="152" t="str">
        <f t="shared" si="2140"/>
        <v/>
      </c>
      <c r="AB4599" s="152" t="str">
        <f t="shared" si="2141"/>
        <v/>
      </c>
      <c r="AC4599" s="154" t="str">
        <f t="shared" si="2152"/>
        <v/>
      </c>
      <c r="AD4599" s="154" t="str">
        <f t="shared" si="2153"/>
        <v/>
      </c>
      <c r="AE4599" s="3" t="str">
        <f t="shared" si="2154"/>
        <v/>
      </c>
      <c r="AF4599" s="3" t="str">
        <f t="shared" si="2155"/>
        <v/>
      </c>
      <c r="AG4599" s="3" t="str">
        <f t="shared" si="2156"/>
        <v/>
      </c>
      <c r="AH4599" s="4" t="str">
        <f t="shared" si="2157"/>
        <v/>
      </c>
      <c r="AI4599" s="75" t="str">
        <f t="shared" si="2158"/>
        <v/>
      </c>
      <c r="AJ4599" s="75" t="str">
        <f t="shared" si="2159"/>
        <v/>
      </c>
    </row>
    <row r="4600" spans="1:36">
      <c r="A4600" s="41" t="str">
        <f t="shared" si="2142"/>
        <v/>
      </c>
      <c r="B4600" s="150" t="str">
        <f>IF(ISNUMBER(A4600),INDEX('MetaTrader Import'!$H$13:$J$5893,TRUNC(((A4600-$A$39+1)-1)/3)+1,MOD((A4600-$A$39+1)-1,3)+1),"")</f>
        <v/>
      </c>
      <c r="C4600" s="43" t="str">
        <f t="shared" si="2143"/>
        <v/>
      </c>
      <c r="D4600" s="43" t="str">
        <f t="shared" ca="1" si="2133"/>
        <v/>
      </c>
      <c r="E4600" s="43" t="str">
        <f t="shared" si="2144"/>
        <v/>
      </c>
      <c r="F4600" s="43" t="str">
        <f t="shared" si="2145"/>
        <v/>
      </c>
      <c r="G4600" s="43" t="str">
        <f>IF(A4600&lt;&gt;"",IF(A4600&lt;Data!$G$11*0.25,$C$13/$G$32,IF(A4600&gt;Data!$G$11*0.25,$C$13,$C$13*10)),"")</f>
        <v/>
      </c>
      <c r="H4600" s="43" t="str">
        <f>IF(A4600&lt;&gt;"",IF(Data!$G$9="constant",$C$13,IF(Data!$G$9="squeeze",G4600,F4600)),"")</f>
        <v/>
      </c>
      <c r="I4600" s="38" t="str">
        <f ca="1">IF(ISNUMBER(A4600),NORMINV(RAND(),0,IF(AND(Data!$G$9="squeeze",A4600&lt;Data!$G$11*0.25),$H$32,1)*$C$30*$C$13)*($C$14*$C$12),"")</f>
        <v/>
      </c>
      <c r="J4600" s="42" t="str">
        <f ca="1">IFERROR(IF(Data!$C$6="Real",B4600,I4600+J4599+($C$14*$C$12)*(NORMINV(RAND(),$C$15,CHOOSE($G$13,$C$13,F4600,G4600)))),"")</f>
        <v/>
      </c>
      <c r="K4600" s="88" t="str">
        <f>IF(ISNUMBER(A4600), IF($G$16="fixed",$G$17,MIN(H4600*Data!$C$7*$C$16*0.5,$C$17*Data!$C$7))*$C$12,"")</f>
        <v/>
      </c>
      <c r="L4600" s="42" t="str">
        <f t="shared" ca="1" si="2160"/>
        <v/>
      </c>
      <c r="M4600" s="44" t="str">
        <f t="shared" ca="1" si="2161"/>
        <v/>
      </c>
      <c r="N4600" s="44" t="str">
        <f t="shared" ca="1" si="2162"/>
        <v/>
      </c>
      <c r="O4600" s="108" t="str">
        <f t="shared" si="2146"/>
        <v/>
      </c>
      <c r="P4600" s="102" t="str">
        <f t="shared" si="2147"/>
        <v/>
      </c>
      <c r="Q4600" s="102" t="str">
        <f t="shared" si="2148"/>
        <v/>
      </c>
      <c r="R4600" s="120" t="str">
        <f t="shared" si="2149"/>
        <v/>
      </c>
      <c r="S4600" s="54" t="str">
        <f t="shared" si="2150"/>
        <v/>
      </c>
      <c r="T4600" s="5" t="str">
        <f t="shared" si="2151"/>
        <v/>
      </c>
      <c r="U4600" s="152" t="str">
        <f t="shared" si="2134"/>
        <v/>
      </c>
      <c r="V4600" s="152" t="str">
        <f t="shared" si="2135"/>
        <v/>
      </c>
      <c r="W4600" s="153" t="str">
        <f t="shared" si="2136"/>
        <v/>
      </c>
      <c r="X4600" s="153" t="str">
        <f t="shared" si="2137"/>
        <v/>
      </c>
      <c r="Y4600" s="153" t="str">
        <f t="shared" si="2138"/>
        <v/>
      </c>
      <c r="Z4600" s="153" t="str">
        <f t="shared" si="2139"/>
        <v/>
      </c>
      <c r="AA4600" s="152" t="str">
        <f t="shared" si="2140"/>
        <v/>
      </c>
      <c r="AB4600" s="152" t="str">
        <f t="shared" si="2141"/>
        <v/>
      </c>
      <c r="AC4600" s="154" t="str">
        <f t="shared" si="2152"/>
        <v/>
      </c>
      <c r="AD4600" s="154" t="str">
        <f t="shared" si="2153"/>
        <v/>
      </c>
      <c r="AE4600" s="3" t="str">
        <f t="shared" si="2154"/>
        <v/>
      </c>
      <c r="AF4600" s="3" t="str">
        <f t="shared" si="2155"/>
        <v/>
      </c>
      <c r="AG4600" s="3" t="str">
        <f t="shared" si="2156"/>
        <v/>
      </c>
      <c r="AH4600" s="4" t="str">
        <f t="shared" si="2157"/>
        <v/>
      </c>
      <c r="AI4600" s="75" t="str">
        <f t="shared" si="2158"/>
        <v/>
      </c>
      <c r="AJ4600" s="75" t="str">
        <f t="shared" si="2159"/>
        <v/>
      </c>
    </row>
    <row r="4601" spans="1:36">
      <c r="A4601" s="41" t="str">
        <f t="shared" si="2142"/>
        <v/>
      </c>
      <c r="B4601" s="150" t="str">
        <f>IF(ISNUMBER(A4601),INDEX('MetaTrader Import'!$H$13:$J$5893,TRUNC(((A4601-$A$39+1)-1)/3)+1,MOD((A4601-$A$39+1)-1,3)+1),"")</f>
        <v/>
      </c>
      <c r="C4601" s="43" t="str">
        <f t="shared" si="2143"/>
        <v/>
      </c>
      <c r="D4601" s="43" t="str">
        <f t="shared" ca="1" si="2133"/>
        <v/>
      </c>
      <c r="E4601" s="43" t="str">
        <f t="shared" si="2144"/>
        <v/>
      </c>
      <c r="F4601" s="43" t="str">
        <f t="shared" si="2145"/>
        <v/>
      </c>
      <c r="G4601" s="43" t="str">
        <f>IF(A4601&lt;&gt;"",IF(A4601&lt;Data!$G$11*0.25,$C$13/$G$32,IF(A4601&gt;Data!$G$11*0.25,$C$13,$C$13*10)),"")</f>
        <v/>
      </c>
      <c r="H4601" s="43" t="str">
        <f>IF(A4601&lt;&gt;"",IF(Data!$G$9="constant",$C$13,IF(Data!$G$9="squeeze",G4601,F4601)),"")</f>
        <v/>
      </c>
      <c r="I4601" s="38" t="str">
        <f ca="1">IF(ISNUMBER(A4601),NORMINV(RAND(),0,IF(AND(Data!$G$9="squeeze",A4601&lt;Data!$G$11*0.25),$H$32,1)*$C$30*$C$13)*($C$14*$C$12),"")</f>
        <v/>
      </c>
      <c r="J4601" s="42" t="str">
        <f ca="1">IFERROR(IF(Data!$C$6="Real",B4601,I4601+J4600+($C$14*$C$12)*(NORMINV(RAND(),$C$15,CHOOSE($G$13,$C$13,F4601,G4601)))),"")</f>
        <v/>
      </c>
      <c r="K4601" s="88" t="str">
        <f>IF(ISNUMBER(A4601), IF($G$16="fixed",$G$17,MIN(H4601*Data!$C$7*$C$16*0.5,$C$17*Data!$C$7))*$C$12,"")</f>
        <v/>
      </c>
      <c r="L4601" s="42" t="str">
        <f t="shared" ca="1" si="2160"/>
        <v/>
      </c>
      <c r="M4601" s="44" t="str">
        <f t="shared" ca="1" si="2161"/>
        <v/>
      </c>
      <c r="N4601" s="44" t="str">
        <f t="shared" ca="1" si="2162"/>
        <v/>
      </c>
      <c r="O4601" s="108" t="str">
        <f t="shared" si="2146"/>
        <v/>
      </c>
      <c r="P4601" s="102" t="str">
        <f t="shared" si="2147"/>
        <v/>
      </c>
      <c r="Q4601" s="102" t="str">
        <f t="shared" si="2148"/>
        <v/>
      </c>
      <c r="R4601" s="120" t="str">
        <f t="shared" si="2149"/>
        <v/>
      </c>
      <c r="S4601" s="54" t="str">
        <f t="shared" si="2150"/>
        <v/>
      </c>
      <c r="T4601" s="5" t="str">
        <f t="shared" si="2151"/>
        <v/>
      </c>
      <c r="U4601" s="152" t="str">
        <f t="shared" si="2134"/>
        <v/>
      </c>
      <c r="V4601" s="152" t="str">
        <f t="shared" si="2135"/>
        <v/>
      </c>
      <c r="W4601" s="153" t="str">
        <f t="shared" si="2136"/>
        <v/>
      </c>
      <c r="X4601" s="153" t="str">
        <f t="shared" si="2137"/>
        <v/>
      </c>
      <c r="Y4601" s="153" t="str">
        <f t="shared" si="2138"/>
        <v/>
      </c>
      <c r="Z4601" s="153" t="str">
        <f t="shared" si="2139"/>
        <v/>
      </c>
      <c r="AA4601" s="152" t="str">
        <f t="shared" si="2140"/>
        <v/>
      </c>
      <c r="AB4601" s="152" t="str">
        <f t="shared" si="2141"/>
        <v/>
      </c>
      <c r="AC4601" s="154" t="str">
        <f t="shared" si="2152"/>
        <v/>
      </c>
      <c r="AD4601" s="154" t="str">
        <f t="shared" si="2153"/>
        <v/>
      </c>
      <c r="AE4601" s="3" t="str">
        <f t="shared" si="2154"/>
        <v/>
      </c>
      <c r="AF4601" s="3" t="str">
        <f t="shared" si="2155"/>
        <v/>
      </c>
      <c r="AG4601" s="3" t="str">
        <f t="shared" si="2156"/>
        <v/>
      </c>
      <c r="AH4601" s="4" t="str">
        <f t="shared" si="2157"/>
        <v/>
      </c>
      <c r="AI4601" s="75" t="str">
        <f t="shared" si="2158"/>
        <v/>
      </c>
      <c r="AJ4601" s="75" t="str">
        <f t="shared" si="2159"/>
        <v/>
      </c>
    </row>
    <row r="4602" spans="1:36">
      <c r="A4602" s="41" t="str">
        <f t="shared" si="2142"/>
        <v/>
      </c>
      <c r="B4602" s="150" t="str">
        <f>IF(ISNUMBER(A4602),INDEX('MetaTrader Import'!$H$13:$J$5893,TRUNC(((A4602-$A$39+1)-1)/3)+1,MOD((A4602-$A$39+1)-1,3)+1),"")</f>
        <v/>
      </c>
      <c r="C4602" s="43" t="str">
        <f t="shared" si="2143"/>
        <v/>
      </c>
      <c r="D4602" s="43" t="str">
        <f t="shared" ca="1" si="2133"/>
        <v/>
      </c>
      <c r="E4602" s="43" t="str">
        <f t="shared" si="2144"/>
        <v/>
      </c>
      <c r="F4602" s="43" t="str">
        <f t="shared" si="2145"/>
        <v/>
      </c>
      <c r="G4602" s="43" t="str">
        <f>IF(A4602&lt;&gt;"",IF(A4602&lt;Data!$G$11*0.25,$C$13/$G$32,IF(A4602&gt;Data!$G$11*0.25,$C$13,$C$13*10)),"")</f>
        <v/>
      </c>
      <c r="H4602" s="43" t="str">
        <f>IF(A4602&lt;&gt;"",IF(Data!$G$9="constant",$C$13,IF(Data!$G$9="squeeze",G4602,F4602)),"")</f>
        <v/>
      </c>
      <c r="I4602" s="38" t="str">
        <f ca="1">IF(ISNUMBER(A4602),NORMINV(RAND(),0,IF(AND(Data!$G$9="squeeze",A4602&lt;Data!$G$11*0.25),$H$32,1)*$C$30*$C$13)*($C$14*$C$12),"")</f>
        <v/>
      </c>
      <c r="J4602" s="42" t="str">
        <f ca="1">IFERROR(IF(Data!$C$6="Real",B4602,I4602+J4601+($C$14*$C$12)*(NORMINV(RAND(),$C$15,CHOOSE($G$13,$C$13,F4602,G4602)))),"")</f>
        <v/>
      </c>
      <c r="K4602" s="88" t="str">
        <f>IF(ISNUMBER(A4602), IF($G$16="fixed",$G$17,MIN(H4602*Data!$C$7*$C$16*0.5,$C$17*Data!$C$7))*$C$12,"")</f>
        <v/>
      </c>
      <c r="L4602" s="42" t="str">
        <f t="shared" ca="1" si="2160"/>
        <v/>
      </c>
      <c r="M4602" s="44" t="str">
        <f t="shared" ca="1" si="2161"/>
        <v/>
      </c>
      <c r="N4602" s="44" t="str">
        <f t="shared" ca="1" si="2162"/>
        <v/>
      </c>
      <c r="O4602" s="108" t="str">
        <f t="shared" si="2146"/>
        <v/>
      </c>
      <c r="P4602" s="102" t="str">
        <f t="shared" si="2147"/>
        <v/>
      </c>
      <c r="Q4602" s="102" t="str">
        <f t="shared" si="2148"/>
        <v/>
      </c>
      <c r="R4602" s="120" t="str">
        <f t="shared" si="2149"/>
        <v/>
      </c>
      <c r="S4602" s="54" t="str">
        <f t="shared" si="2150"/>
        <v/>
      </c>
      <c r="T4602" s="5" t="str">
        <f t="shared" si="2151"/>
        <v/>
      </c>
      <c r="U4602" s="152" t="str">
        <f t="shared" si="2134"/>
        <v/>
      </c>
      <c r="V4602" s="152" t="str">
        <f t="shared" si="2135"/>
        <v/>
      </c>
      <c r="W4602" s="153" t="str">
        <f t="shared" si="2136"/>
        <v/>
      </c>
      <c r="X4602" s="153" t="str">
        <f t="shared" si="2137"/>
        <v/>
      </c>
      <c r="Y4602" s="153" t="str">
        <f t="shared" si="2138"/>
        <v/>
      </c>
      <c r="Z4602" s="153" t="str">
        <f t="shared" si="2139"/>
        <v/>
      </c>
      <c r="AA4602" s="152" t="str">
        <f t="shared" si="2140"/>
        <v/>
      </c>
      <c r="AB4602" s="152" t="str">
        <f t="shared" si="2141"/>
        <v/>
      </c>
      <c r="AC4602" s="154" t="str">
        <f t="shared" si="2152"/>
        <v/>
      </c>
      <c r="AD4602" s="154" t="str">
        <f t="shared" si="2153"/>
        <v/>
      </c>
      <c r="AE4602" s="3" t="str">
        <f t="shared" si="2154"/>
        <v/>
      </c>
      <c r="AF4602" s="3" t="str">
        <f t="shared" si="2155"/>
        <v/>
      </c>
      <c r="AG4602" s="3" t="str">
        <f t="shared" si="2156"/>
        <v/>
      </c>
      <c r="AH4602" s="4" t="str">
        <f t="shared" si="2157"/>
        <v/>
      </c>
      <c r="AI4602" s="75" t="str">
        <f t="shared" si="2158"/>
        <v/>
      </c>
      <c r="AJ4602" s="75" t="str">
        <f t="shared" si="2159"/>
        <v/>
      </c>
    </row>
    <row r="4603" spans="1:36">
      <c r="A4603" s="41" t="str">
        <f t="shared" si="2142"/>
        <v/>
      </c>
      <c r="B4603" s="150" t="str">
        <f>IF(ISNUMBER(A4603),INDEX('MetaTrader Import'!$H$13:$J$5893,TRUNC(((A4603-$A$39+1)-1)/3)+1,MOD((A4603-$A$39+1)-1,3)+1),"")</f>
        <v/>
      </c>
      <c r="C4603" s="43" t="str">
        <f t="shared" si="2143"/>
        <v/>
      </c>
      <c r="D4603" s="43" t="str">
        <f t="shared" ca="1" si="2133"/>
        <v/>
      </c>
      <c r="E4603" s="43" t="str">
        <f t="shared" si="2144"/>
        <v/>
      </c>
      <c r="F4603" s="43" t="str">
        <f t="shared" si="2145"/>
        <v/>
      </c>
      <c r="G4603" s="43" t="str">
        <f>IF(A4603&lt;&gt;"",IF(A4603&lt;Data!$G$11*0.25,$C$13/$G$32,IF(A4603&gt;Data!$G$11*0.25,$C$13,$C$13*10)),"")</f>
        <v/>
      </c>
      <c r="H4603" s="43" t="str">
        <f>IF(A4603&lt;&gt;"",IF(Data!$G$9="constant",$C$13,IF(Data!$G$9="squeeze",G4603,F4603)),"")</f>
        <v/>
      </c>
      <c r="I4603" s="38" t="str">
        <f ca="1">IF(ISNUMBER(A4603),NORMINV(RAND(),0,IF(AND(Data!$G$9="squeeze",A4603&lt;Data!$G$11*0.25),$H$32,1)*$C$30*$C$13)*($C$14*$C$12),"")</f>
        <v/>
      </c>
      <c r="J4603" s="42" t="str">
        <f ca="1">IFERROR(IF(Data!$C$6="Real",B4603,I4603+J4602+($C$14*$C$12)*(NORMINV(RAND(),$C$15,CHOOSE($G$13,$C$13,F4603,G4603)))),"")</f>
        <v/>
      </c>
      <c r="K4603" s="88" t="str">
        <f>IF(ISNUMBER(A4603), IF($G$16="fixed",$G$17,MIN(H4603*Data!$C$7*$C$16*0.5,$C$17*Data!$C$7))*$C$12,"")</f>
        <v/>
      </c>
      <c r="L4603" s="42" t="str">
        <f t="shared" ca="1" si="2160"/>
        <v/>
      </c>
      <c r="M4603" s="44" t="str">
        <f t="shared" ca="1" si="2161"/>
        <v/>
      </c>
      <c r="N4603" s="44" t="str">
        <f t="shared" ca="1" si="2162"/>
        <v/>
      </c>
      <c r="O4603" s="108" t="str">
        <f t="shared" si="2146"/>
        <v/>
      </c>
      <c r="P4603" s="102" t="str">
        <f t="shared" si="2147"/>
        <v/>
      </c>
      <c r="Q4603" s="102" t="str">
        <f t="shared" si="2148"/>
        <v/>
      </c>
      <c r="R4603" s="120" t="str">
        <f t="shared" si="2149"/>
        <v/>
      </c>
      <c r="S4603" s="54" t="str">
        <f t="shared" si="2150"/>
        <v/>
      </c>
      <c r="T4603" s="5" t="str">
        <f t="shared" si="2151"/>
        <v/>
      </c>
      <c r="U4603" s="152" t="str">
        <f t="shared" si="2134"/>
        <v/>
      </c>
      <c r="V4603" s="152" t="str">
        <f t="shared" si="2135"/>
        <v/>
      </c>
      <c r="W4603" s="153" t="str">
        <f t="shared" si="2136"/>
        <v/>
      </c>
      <c r="X4603" s="153" t="str">
        <f t="shared" si="2137"/>
        <v/>
      </c>
      <c r="Y4603" s="153" t="str">
        <f t="shared" si="2138"/>
        <v/>
      </c>
      <c r="Z4603" s="153" t="str">
        <f t="shared" si="2139"/>
        <v/>
      </c>
      <c r="AA4603" s="152" t="str">
        <f t="shared" si="2140"/>
        <v/>
      </c>
      <c r="AB4603" s="152" t="str">
        <f t="shared" si="2141"/>
        <v/>
      </c>
      <c r="AC4603" s="154" t="str">
        <f t="shared" si="2152"/>
        <v/>
      </c>
      <c r="AD4603" s="154" t="str">
        <f t="shared" si="2153"/>
        <v/>
      </c>
      <c r="AE4603" s="3" t="str">
        <f t="shared" si="2154"/>
        <v/>
      </c>
      <c r="AF4603" s="3" t="str">
        <f t="shared" si="2155"/>
        <v/>
      </c>
      <c r="AG4603" s="3" t="str">
        <f t="shared" si="2156"/>
        <v/>
      </c>
      <c r="AH4603" s="4" t="str">
        <f t="shared" si="2157"/>
        <v/>
      </c>
      <c r="AI4603" s="75" t="str">
        <f t="shared" si="2158"/>
        <v/>
      </c>
      <c r="AJ4603" s="75" t="str">
        <f t="shared" si="2159"/>
        <v/>
      </c>
    </row>
    <row r="4604" spans="1:36">
      <c r="A4604" s="41" t="str">
        <f t="shared" si="2142"/>
        <v/>
      </c>
      <c r="B4604" s="150" t="str">
        <f>IF(ISNUMBER(A4604),INDEX('MetaTrader Import'!$H$13:$J$5893,TRUNC(((A4604-$A$39+1)-1)/3)+1,MOD((A4604-$A$39+1)-1,3)+1),"")</f>
        <v/>
      </c>
      <c r="C4604" s="43" t="str">
        <f t="shared" si="2143"/>
        <v/>
      </c>
      <c r="D4604" s="43" t="str">
        <f t="shared" ca="1" si="2133"/>
        <v/>
      </c>
      <c r="E4604" s="43" t="str">
        <f t="shared" si="2144"/>
        <v/>
      </c>
      <c r="F4604" s="43" t="str">
        <f t="shared" si="2145"/>
        <v/>
      </c>
      <c r="G4604" s="43" t="str">
        <f>IF(A4604&lt;&gt;"",IF(A4604&lt;Data!$G$11*0.25,$C$13/$G$32,IF(A4604&gt;Data!$G$11*0.25,$C$13,$C$13*10)),"")</f>
        <v/>
      </c>
      <c r="H4604" s="43" t="str">
        <f>IF(A4604&lt;&gt;"",IF(Data!$G$9="constant",$C$13,IF(Data!$G$9="squeeze",G4604,F4604)),"")</f>
        <v/>
      </c>
      <c r="I4604" s="38" t="str">
        <f ca="1">IF(ISNUMBER(A4604),NORMINV(RAND(),0,IF(AND(Data!$G$9="squeeze",A4604&lt;Data!$G$11*0.25),$H$32,1)*$C$30*$C$13)*($C$14*$C$12),"")</f>
        <v/>
      </c>
      <c r="J4604" s="42" t="str">
        <f ca="1">IFERROR(IF(Data!$C$6="Real",B4604,I4604+J4603+($C$14*$C$12)*(NORMINV(RAND(),$C$15,CHOOSE($G$13,$C$13,F4604,G4604)))),"")</f>
        <v/>
      </c>
      <c r="K4604" s="88" t="str">
        <f>IF(ISNUMBER(A4604), IF($G$16="fixed",$G$17,MIN(H4604*Data!$C$7*$C$16*0.5,$C$17*Data!$C$7))*$C$12,"")</f>
        <v/>
      </c>
      <c r="L4604" s="42" t="str">
        <f t="shared" ca="1" si="2160"/>
        <v/>
      </c>
      <c r="M4604" s="44" t="str">
        <f t="shared" ca="1" si="2161"/>
        <v/>
      </c>
      <c r="N4604" s="44" t="str">
        <f t="shared" ca="1" si="2162"/>
        <v/>
      </c>
      <c r="O4604" s="108" t="str">
        <f t="shared" si="2146"/>
        <v/>
      </c>
      <c r="P4604" s="102" t="str">
        <f t="shared" si="2147"/>
        <v/>
      </c>
      <c r="Q4604" s="102" t="str">
        <f t="shared" si="2148"/>
        <v/>
      </c>
      <c r="R4604" s="120" t="str">
        <f t="shared" si="2149"/>
        <v/>
      </c>
      <c r="S4604" s="54" t="str">
        <f t="shared" si="2150"/>
        <v/>
      </c>
      <c r="T4604" s="5" t="str">
        <f t="shared" si="2151"/>
        <v/>
      </c>
      <c r="U4604" s="152" t="str">
        <f t="shared" si="2134"/>
        <v/>
      </c>
      <c r="V4604" s="152" t="str">
        <f t="shared" si="2135"/>
        <v/>
      </c>
      <c r="W4604" s="153" t="str">
        <f t="shared" si="2136"/>
        <v/>
      </c>
      <c r="X4604" s="153" t="str">
        <f t="shared" si="2137"/>
        <v/>
      </c>
      <c r="Y4604" s="153" t="str">
        <f t="shared" si="2138"/>
        <v/>
      </c>
      <c r="Z4604" s="153" t="str">
        <f t="shared" si="2139"/>
        <v/>
      </c>
      <c r="AA4604" s="152" t="str">
        <f t="shared" si="2140"/>
        <v/>
      </c>
      <c r="AB4604" s="152" t="str">
        <f t="shared" si="2141"/>
        <v/>
      </c>
      <c r="AC4604" s="154" t="str">
        <f t="shared" si="2152"/>
        <v/>
      </c>
      <c r="AD4604" s="154" t="str">
        <f t="shared" si="2153"/>
        <v/>
      </c>
      <c r="AE4604" s="3" t="str">
        <f t="shared" si="2154"/>
        <v/>
      </c>
      <c r="AF4604" s="3" t="str">
        <f t="shared" si="2155"/>
        <v/>
      </c>
      <c r="AG4604" s="3" t="str">
        <f t="shared" si="2156"/>
        <v/>
      </c>
      <c r="AH4604" s="4" t="str">
        <f t="shared" si="2157"/>
        <v/>
      </c>
      <c r="AI4604" s="75" t="str">
        <f t="shared" si="2158"/>
        <v/>
      </c>
      <c r="AJ4604" s="75" t="str">
        <f t="shared" si="2159"/>
        <v/>
      </c>
    </row>
    <row r="4605" spans="1:36">
      <c r="A4605" s="41" t="str">
        <f t="shared" si="2142"/>
        <v/>
      </c>
      <c r="B4605" s="150" t="str">
        <f>IF(ISNUMBER(A4605),INDEX('MetaTrader Import'!$H$13:$J$5893,TRUNC(((A4605-$A$39+1)-1)/3)+1,MOD((A4605-$A$39+1)-1,3)+1),"")</f>
        <v/>
      </c>
      <c r="C4605" s="43" t="str">
        <f t="shared" si="2143"/>
        <v/>
      </c>
      <c r="D4605" s="43" t="str">
        <f t="shared" ca="1" si="2133"/>
        <v/>
      </c>
      <c r="E4605" s="43" t="str">
        <f t="shared" si="2144"/>
        <v/>
      </c>
      <c r="F4605" s="43" t="str">
        <f t="shared" si="2145"/>
        <v/>
      </c>
      <c r="G4605" s="43" t="str">
        <f>IF(A4605&lt;&gt;"",IF(A4605&lt;Data!$G$11*0.25,$C$13/$G$32,IF(A4605&gt;Data!$G$11*0.25,$C$13,$C$13*10)),"")</f>
        <v/>
      </c>
      <c r="H4605" s="43" t="str">
        <f>IF(A4605&lt;&gt;"",IF(Data!$G$9="constant",$C$13,IF(Data!$G$9="squeeze",G4605,F4605)),"")</f>
        <v/>
      </c>
      <c r="I4605" s="38" t="str">
        <f ca="1">IF(ISNUMBER(A4605),NORMINV(RAND(),0,IF(AND(Data!$G$9="squeeze",A4605&lt;Data!$G$11*0.25),$H$32,1)*$C$30*$C$13)*($C$14*$C$12),"")</f>
        <v/>
      </c>
      <c r="J4605" s="42" t="str">
        <f ca="1">IFERROR(IF(Data!$C$6="Real",B4605,I4605+J4604+($C$14*$C$12)*(NORMINV(RAND(),$C$15,CHOOSE($G$13,$C$13,F4605,G4605)))),"")</f>
        <v/>
      </c>
      <c r="K4605" s="88" t="str">
        <f>IF(ISNUMBER(A4605), IF($G$16="fixed",$G$17,MIN(H4605*Data!$C$7*$C$16*0.5,$C$17*Data!$C$7))*$C$12,"")</f>
        <v/>
      </c>
      <c r="L4605" s="42" t="str">
        <f t="shared" ca="1" si="2160"/>
        <v/>
      </c>
      <c r="M4605" s="44" t="str">
        <f t="shared" ca="1" si="2161"/>
        <v/>
      </c>
      <c r="N4605" s="44" t="str">
        <f t="shared" ca="1" si="2162"/>
        <v/>
      </c>
      <c r="O4605" s="108" t="str">
        <f t="shared" si="2146"/>
        <v/>
      </c>
      <c r="P4605" s="102" t="str">
        <f t="shared" si="2147"/>
        <v/>
      </c>
      <c r="Q4605" s="102" t="str">
        <f t="shared" si="2148"/>
        <v/>
      </c>
      <c r="R4605" s="120" t="str">
        <f t="shared" si="2149"/>
        <v/>
      </c>
      <c r="S4605" s="54" t="str">
        <f t="shared" si="2150"/>
        <v/>
      </c>
      <c r="T4605" s="5" t="str">
        <f t="shared" si="2151"/>
        <v/>
      </c>
      <c r="U4605" s="152" t="str">
        <f t="shared" si="2134"/>
        <v/>
      </c>
      <c r="V4605" s="152" t="str">
        <f t="shared" si="2135"/>
        <v/>
      </c>
      <c r="W4605" s="153" t="str">
        <f t="shared" si="2136"/>
        <v/>
      </c>
      <c r="X4605" s="153" t="str">
        <f t="shared" si="2137"/>
        <v/>
      </c>
      <c r="Y4605" s="153" t="str">
        <f t="shared" si="2138"/>
        <v/>
      </c>
      <c r="Z4605" s="153" t="str">
        <f t="shared" si="2139"/>
        <v/>
      </c>
      <c r="AA4605" s="152" t="str">
        <f t="shared" si="2140"/>
        <v/>
      </c>
      <c r="AB4605" s="152" t="str">
        <f t="shared" si="2141"/>
        <v/>
      </c>
      <c r="AC4605" s="154" t="str">
        <f t="shared" si="2152"/>
        <v/>
      </c>
      <c r="AD4605" s="154" t="str">
        <f t="shared" si="2153"/>
        <v/>
      </c>
      <c r="AE4605" s="3" t="str">
        <f t="shared" si="2154"/>
        <v/>
      </c>
      <c r="AF4605" s="3" t="str">
        <f t="shared" si="2155"/>
        <v/>
      </c>
      <c r="AG4605" s="3" t="str">
        <f t="shared" si="2156"/>
        <v/>
      </c>
      <c r="AH4605" s="4" t="str">
        <f t="shared" si="2157"/>
        <v/>
      </c>
      <c r="AI4605" s="75" t="str">
        <f t="shared" si="2158"/>
        <v/>
      </c>
      <c r="AJ4605" s="75" t="str">
        <f t="shared" si="2159"/>
        <v/>
      </c>
    </row>
    <row r="4606" spans="1:36">
      <c r="A4606" s="41" t="str">
        <f t="shared" si="2142"/>
        <v/>
      </c>
      <c r="B4606" s="150" t="str">
        <f>IF(ISNUMBER(A4606),INDEX('MetaTrader Import'!$H$13:$J$5893,TRUNC(((A4606-$A$39+1)-1)/3)+1,MOD((A4606-$A$39+1)-1,3)+1),"")</f>
        <v/>
      </c>
      <c r="C4606" s="43" t="str">
        <f t="shared" si="2143"/>
        <v/>
      </c>
      <c r="D4606" s="43" t="str">
        <f t="shared" ca="1" si="2133"/>
        <v/>
      </c>
      <c r="E4606" s="43" t="str">
        <f t="shared" si="2144"/>
        <v/>
      </c>
      <c r="F4606" s="43" t="str">
        <f t="shared" si="2145"/>
        <v/>
      </c>
      <c r="G4606" s="43" t="str">
        <f>IF(A4606&lt;&gt;"",IF(A4606&lt;Data!$G$11*0.25,$C$13/$G$32,IF(A4606&gt;Data!$G$11*0.25,$C$13,$C$13*10)),"")</f>
        <v/>
      </c>
      <c r="H4606" s="43" t="str">
        <f>IF(A4606&lt;&gt;"",IF(Data!$G$9="constant",$C$13,IF(Data!$G$9="squeeze",G4606,F4606)),"")</f>
        <v/>
      </c>
      <c r="I4606" s="38" t="str">
        <f ca="1">IF(ISNUMBER(A4606),NORMINV(RAND(),0,IF(AND(Data!$G$9="squeeze",A4606&lt;Data!$G$11*0.25),$H$32,1)*$C$30*$C$13)*($C$14*$C$12),"")</f>
        <v/>
      </c>
      <c r="J4606" s="42" t="str">
        <f ca="1">IFERROR(IF(Data!$C$6="Real",B4606,I4606+J4605+($C$14*$C$12)*(NORMINV(RAND(),$C$15,CHOOSE($G$13,$C$13,F4606,G4606)))),"")</f>
        <v/>
      </c>
      <c r="K4606" s="88" t="str">
        <f>IF(ISNUMBER(A4606), IF($G$16="fixed",$G$17,MIN(H4606*Data!$C$7*$C$16*0.5,$C$17*Data!$C$7))*$C$12,"")</f>
        <v/>
      </c>
      <c r="L4606" s="42" t="str">
        <f t="shared" ca="1" si="2160"/>
        <v/>
      </c>
      <c r="M4606" s="44" t="str">
        <f t="shared" ca="1" si="2161"/>
        <v/>
      </c>
      <c r="N4606" s="44" t="str">
        <f t="shared" ca="1" si="2162"/>
        <v/>
      </c>
      <c r="O4606" s="108" t="str">
        <f t="shared" si="2146"/>
        <v/>
      </c>
      <c r="P4606" s="102" t="str">
        <f t="shared" si="2147"/>
        <v/>
      </c>
      <c r="Q4606" s="102" t="str">
        <f t="shared" si="2148"/>
        <v/>
      </c>
      <c r="R4606" s="120" t="str">
        <f t="shared" si="2149"/>
        <v/>
      </c>
      <c r="S4606" s="54" t="str">
        <f t="shared" si="2150"/>
        <v/>
      </c>
      <c r="T4606" s="5" t="str">
        <f t="shared" si="2151"/>
        <v/>
      </c>
      <c r="U4606" s="152" t="str">
        <f t="shared" si="2134"/>
        <v/>
      </c>
      <c r="V4606" s="152" t="str">
        <f t="shared" si="2135"/>
        <v/>
      </c>
      <c r="W4606" s="153" t="str">
        <f t="shared" si="2136"/>
        <v/>
      </c>
      <c r="X4606" s="153" t="str">
        <f t="shared" si="2137"/>
        <v/>
      </c>
      <c r="Y4606" s="153" t="str">
        <f t="shared" si="2138"/>
        <v/>
      </c>
      <c r="Z4606" s="153" t="str">
        <f t="shared" si="2139"/>
        <v/>
      </c>
      <c r="AA4606" s="152" t="str">
        <f t="shared" si="2140"/>
        <v/>
      </c>
      <c r="AB4606" s="152" t="str">
        <f t="shared" si="2141"/>
        <v/>
      </c>
      <c r="AC4606" s="154" t="str">
        <f t="shared" si="2152"/>
        <v/>
      </c>
      <c r="AD4606" s="154" t="str">
        <f t="shared" si="2153"/>
        <v/>
      </c>
      <c r="AE4606" s="3" t="str">
        <f t="shared" si="2154"/>
        <v/>
      </c>
      <c r="AF4606" s="3" t="str">
        <f t="shared" si="2155"/>
        <v/>
      </c>
      <c r="AG4606" s="3" t="str">
        <f t="shared" si="2156"/>
        <v/>
      </c>
      <c r="AH4606" s="4" t="str">
        <f t="shared" si="2157"/>
        <v/>
      </c>
      <c r="AI4606" s="75" t="str">
        <f t="shared" si="2158"/>
        <v/>
      </c>
      <c r="AJ4606" s="75" t="str">
        <f t="shared" si="2159"/>
        <v/>
      </c>
    </row>
    <row r="4607" spans="1:36">
      <c r="A4607" s="41" t="str">
        <f t="shared" si="2142"/>
        <v/>
      </c>
      <c r="B4607" s="150" t="str">
        <f>IF(ISNUMBER(A4607),INDEX('MetaTrader Import'!$H$13:$J$5893,TRUNC(((A4607-$A$39+1)-1)/3)+1,MOD((A4607-$A$39+1)-1,3)+1),"")</f>
        <v/>
      </c>
      <c r="C4607" s="43" t="str">
        <f t="shared" si="2143"/>
        <v/>
      </c>
      <c r="D4607" s="43" t="str">
        <f t="shared" ca="1" si="2133"/>
        <v/>
      </c>
      <c r="E4607" s="43" t="str">
        <f t="shared" si="2144"/>
        <v/>
      </c>
      <c r="F4607" s="43" t="str">
        <f t="shared" si="2145"/>
        <v/>
      </c>
      <c r="G4607" s="43" t="str">
        <f>IF(A4607&lt;&gt;"",IF(A4607&lt;Data!$G$11*0.25,$C$13/$G$32,IF(A4607&gt;Data!$G$11*0.25,$C$13,$C$13*10)),"")</f>
        <v/>
      </c>
      <c r="H4607" s="43" t="str">
        <f>IF(A4607&lt;&gt;"",IF(Data!$G$9="constant",$C$13,IF(Data!$G$9="squeeze",G4607,F4607)),"")</f>
        <v/>
      </c>
      <c r="I4607" s="38" t="str">
        <f ca="1">IF(ISNUMBER(A4607),NORMINV(RAND(),0,IF(AND(Data!$G$9="squeeze",A4607&lt;Data!$G$11*0.25),$H$32,1)*$C$30*$C$13)*($C$14*$C$12),"")</f>
        <v/>
      </c>
      <c r="J4607" s="42" t="str">
        <f ca="1">IFERROR(IF(Data!$C$6="Real",B4607,I4607+J4606+($C$14*$C$12)*(NORMINV(RAND(),$C$15,CHOOSE($G$13,$C$13,F4607,G4607)))),"")</f>
        <v/>
      </c>
      <c r="K4607" s="88" t="str">
        <f>IF(ISNUMBER(A4607), IF($G$16="fixed",$G$17,MIN(H4607*Data!$C$7*$C$16*0.5,$C$17*Data!$C$7))*$C$12,"")</f>
        <v/>
      </c>
      <c r="L4607" s="42" t="str">
        <f t="shared" ca="1" si="2160"/>
        <v/>
      </c>
      <c r="M4607" s="44" t="str">
        <f t="shared" ca="1" si="2161"/>
        <v/>
      </c>
      <c r="N4607" s="44" t="str">
        <f t="shared" ca="1" si="2162"/>
        <v/>
      </c>
      <c r="O4607" s="108" t="str">
        <f t="shared" si="2146"/>
        <v/>
      </c>
      <c r="P4607" s="102" t="str">
        <f t="shared" si="2147"/>
        <v/>
      </c>
      <c r="Q4607" s="102" t="str">
        <f t="shared" si="2148"/>
        <v/>
      </c>
      <c r="R4607" s="120" t="str">
        <f t="shared" si="2149"/>
        <v/>
      </c>
      <c r="S4607" s="54" t="str">
        <f t="shared" si="2150"/>
        <v/>
      </c>
      <c r="T4607" s="5" t="str">
        <f t="shared" si="2151"/>
        <v/>
      </c>
      <c r="U4607" s="152" t="str">
        <f t="shared" si="2134"/>
        <v/>
      </c>
      <c r="V4607" s="152" t="str">
        <f t="shared" si="2135"/>
        <v/>
      </c>
      <c r="W4607" s="153" t="str">
        <f t="shared" si="2136"/>
        <v/>
      </c>
      <c r="X4607" s="153" t="str">
        <f t="shared" si="2137"/>
        <v/>
      </c>
      <c r="Y4607" s="153" t="str">
        <f t="shared" si="2138"/>
        <v/>
      </c>
      <c r="Z4607" s="153" t="str">
        <f t="shared" si="2139"/>
        <v/>
      </c>
      <c r="AA4607" s="152" t="str">
        <f t="shared" si="2140"/>
        <v/>
      </c>
      <c r="AB4607" s="152" t="str">
        <f t="shared" si="2141"/>
        <v/>
      </c>
      <c r="AC4607" s="154" t="str">
        <f t="shared" si="2152"/>
        <v/>
      </c>
      <c r="AD4607" s="154" t="str">
        <f t="shared" si="2153"/>
        <v/>
      </c>
      <c r="AE4607" s="3" t="str">
        <f t="shared" si="2154"/>
        <v/>
      </c>
      <c r="AF4607" s="3" t="str">
        <f t="shared" si="2155"/>
        <v/>
      </c>
      <c r="AG4607" s="3" t="str">
        <f t="shared" si="2156"/>
        <v/>
      </c>
      <c r="AH4607" s="4" t="str">
        <f t="shared" si="2157"/>
        <v/>
      </c>
      <c r="AI4607" s="75" t="str">
        <f t="shared" si="2158"/>
        <v/>
      </c>
      <c r="AJ4607" s="75" t="str">
        <f t="shared" si="2159"/>
        <v/>
      </c>
    </row>
    <row r="4608" spans="1:36">
      <c r="A4608" s="41" t="str">
        <f t="shared" si="2142"/>
        <v/>
      </c>
      <c r="B4608" s="150" t="str">
        <f>IF(ISNUMBER(A4608),INDEX('MetaTrader Import'!$H$13:$J$5893,TRUNC(((A4608-$A$39+1)-1)/3)+1,MOD((A4608-$A$39+1)-1,3)+1),"")</f>
        <v/>
      </c>
      <c r="C4608" s="43" t="str">
        <f t="shared" si="2143"/>
        <v/>
      </c>
      <c r="D4608" s="43" t="str">
        <f t="shared" ca="1" si="2133"/>
        <v/>
      </c>
      <c r="E4608" s="43" t="str">
        <f t="shared" si="2144"/>
        <v/>
      </c>
      <c r="F4608" s="43" t="str">
        <f t="shared" si="2145"/>
        <v/>
      </c>
      <c r="G4608" s="43" t="str">
        <f>IF(A4608&lt;&gt;"",IF(A4608&lt;Data!$G$11*0.25,$C$13/$G$32,IF(A4608&gt;Data!$G$11*0.25,$C$13,$C$13*10)),"")</f>
        <v/>
      </c>
      <c r="H4608" s="43" t="str">
        <f>IF(A4608&lt;&gt;"",IF(Data!$G$9="constant",$C$13,IF(Data!$G$9="squeeze",G4608,F4608)),"")</f>
        <v/>
      </c>
      <c r="I4608" s="38" t="str">
        <f ca="1">IF(ISNUMBER(A4608),NORMINV(RAND(),0,IF(AND(Data!$G$9="squeeze",A4608&lt;Data!$G$11*0.25),$H$32,1)*$C$30*$C$13)*($C$14*$C$12),"")</f>
        <v/>
      </c>
      <c r="J4608" s="42" t="str">
        <f ca="1">IFERROR(IF(Data!$C$6="Real",B4608,I4608+J4607+($C$14*$C$12)*(NORMINV(RAND(),$C$15,CHOOSE($G$13,$C$13,F4608,G4608)))),"")</f>
        <v/>
      </c>
      <c r="K4608" s="88" t="str">
        <f>IF(ISNUMBER(A4608), IF($G$16="fixed",$G$17,MIN(H4608*Data!$C$7*$C$16*0.5,$C$17*Data!$C$7))*$C$12,"")</f>
        <v/>
      </c>
      <c r="L4608" s="42" t="str">
        <f t="shared" ca="1" si="2160"/>
        <v/>
      </c>
      <c r="M4608" s="44" t="str">
        <f t="shared" ca="1" si="2161"/>
        <v/>
      </c>
      <c r="N4608" s="44" t="str">
        <f t="shared" ca="1" si="2162"/>
        <v/>
      </c>
      <c r="O4608" s="108" t="str">
        <f t="shared" si="2146"/>
        <v/>
      </c>
      <c r="P4608" s="102" t="str">
        <f t="shared" si="2147"/>
        <v/>
      </c>
      <c r="Q4608" s="102" t="str">
        <f t="shared" si="2148"/>
        <v/>
      </c>
      <c r="R4608" s="120" t="str">
        <f t="shared" si="2149"/>
        <v/>
      </c>
      <c r="S4608" s="54" t="str">
        <f t="shared" si="2150"/>
        <v/>
      </c>
      <c r="T4608" s="5" t="str">
        <f t="shared" si="2151"/>
        <v/>
      </c>
      <c r="U4608" s="152" t="str">
        <f t="shared" si="2134"/>
        <v/>
      </c>
      <c r="V4608" s="152" t="str">
        <f t="shared" si="2135"/>
        <v/>
      </c>
      <c r="W4608" s="153" t="str">
        <f t="shared" si="2136"/>
        <v/>
      </c>
      <c r="X4608" s="153" t="str">
        <f t="shared" si="2137"/>
        <v/>
      </c>
      <c r="Y4608" s="153" t="str">
        <f t="shared" si="2138"/>
        <v/>
      </c>
      <c r="Z4608" s="153" t="str">
        <f t="shared" si="2139"/>
        <v/>
      </c>
      <c r="AA4608" s="152" t="str">
        <f t="shared" si="2140"/>
        <v/>
      </c>
      <c r="AB4608" s="152" t="str">
        <f t="shared" si="2141"/>
        <v/>
      </c>
      <c r="AC4608" s="154" t="str">
        <f t="shared" si="2152"/>
        <v/>
      </c>
      <c r="AD4608" s="154" t="str">
        <f t="shared" si="2153"/>
        <v/>
      </c>
      <c r="AE4608" s="3" t="str">
        <f t="shared" si="2154"/>
        <v/>
      </c>
      <c r="AF4608" s="3" t="str">
        <f t="shared" si="2155"/>
        <v/>
      </c>
      <c r="AG4608" s="3" t="str">
        <f t="shared" si="2156"/>
        <v/>
      </c>
      <c r="AH4608" s="4" t="str">
        <f t="shared" si="2157"/>
        <v/>
      </c>
      <c r="AI4608" s="75" t="str">
        <f t="shared" si="2158"/>
        <v/>
      </c>
      <c r="AJ4608" s="75" t="str">
        <f t="shared" si="2159"/>
        <v/>
      </c>
    </row>
    <row r="4609" spans="1:36">
      <c r="A4609" s="41" t="str">
        <f t="shared" si="2142"/>
        <v/>
      </c>
      <c r="B4609" s="150" t="str">
        <f>IF(ISNUMBER(A4609),INDEX('MetaTrader Import'!$H$13:$J$5893,TRUNC(((A4609-$A$39+1)-1)/3)+1,MOD((A4609-$A$39+1)-1,3)+1),"")</f>
        <v/>
      </c>
      <c r="C4609" s="43" t="str">
        <f t="shared" si="2143"/>
        <v/>
      </c>
      <c r="D4609" s="43" t="str">
        <f t="shared" ca="1" si="2133"/>
        <v/>
      </c>
      <c r="E4609" s="43" t="str">
        <f t="shared" si="2144"/>
        <v/>
      </c>
      <c r="F4609" s="43" t="str">
        <f t="shared" si="2145"/>
        <v/>
      </c>
      <c r="G4609" s="43" t="str">
        <f>IF(A4609&lt;&gt;"",IF(A4609&lt;Data!$G$11*0.25,$C$13/$G$32,IF(A4609&gt;Data!$G$11*0.25,$C$13,$C$13*10)),"")</f>
        <v/>
      </c>
      <c r="H4609" s="43" t="str">
        <f>IF(A4609&lt;&gt;"",IF(Data!$G$9="constant",$C$13,IF(Data!$G$9="squeeze",G4609,F4609)),"")</f>
        <v/>
      </c>
      <c r="I4609" s="38" t="str">
        <f ca="1">IF(ISNUMBER(A4609),NORMINV(RAND(),0,IF(AND(Data!$G$9="squeeze",A4609&lt;Data!$G$11*0.25),$H$32,1)*$C$30*$C$13)*($C$14*$C$12),"")</f>
        <v/>
      </c>
      <c r="J4609" s="42" t="str">
        <f ca="1">IFERROR(IF(Data!$C$6="Real",B4609,I4609+J4608+($C$14*$C$12)*(NORMINV(RAND(),$C$15,CHOOSE($G$13,$C$13,F4609,G4609)))),"")</f>
        <v/>
      </c>
      <c r="K4609" s="88" t="str">
        <f>IF(ISNUMBER(A4609), IF($G$16="fixed",$G$17,MIN(H4609*Data!$C$7*$C$16*0.5,$C$17*Data!$C$7))*$C$12,"")</f>
        <v/>
      </c>
      <c r="L4609" s="42" t="str">
        <f t="shared" ca="1" si="2160"/>
        <v/>
      </c>
      <c r="M4609" s="44" t="str">
        <f t="shared" ca="1" si="2161"/>
        <v/>
      </c>
      <c r="N4609" s="44" t="str">
        <f t="shared" ca="1" si="2162"/>
        <v/>
      </c>
      <c r="O4609" s="108" t="str">
        <f t="shared" si="2146"/>
        <v/>
      </c>
      <c r="P4609" s="102" t="str">
        <f t="shared" si="2147"/>
        <v/>
      </c>
      <c r="Q4609" s="102" t="str">
        <f t="shared" si="2148"/>
        <v/>
      </c>
      <c r="R4609" s="120" t="str">
        <f t="shared" si="2149"/>
        <v/>
      </c>
      <c r="S4609" s="54" t="str">
        <f t="shared" si="2150"/>
        <v/>
      </c>
      <c r="T4609" s="5" t="str">
        <f t="shared" si="2151"/>
        <v/>
      </c>
      <c r="U4609" s="152" t="str">
        <f t="shared" si="2134"/>
        <v/>
      </c>
      <c r="V4609" s="152" t="str">
        <f t="shared" si="2135"/>
        <v/>
      </c>
      <c r="W4609" s="153" t="str">
        <f t="shared" si="2136"/>
        <v/>
      </c>
      <c r="X4609" s="153" t="str">
        <f t="shared" si="2137"/>
        <v/>
      </c>
      <c r="Y4609" s="153" t="str">
        <f t="shared" si="2138"/>
        <v/>
      </c>
      <c r="Z4609" s="153" t="str">
        <f t="shared" si="2139"/>
        <v/>
      </c>
      <c r="AA4609" s="152" t="str">
        <f t="shared" si="2140"/>
        <v/>
      </c>
      <c r="AB4609" s="152" t="str">
        <f t="shared" si="2141"/>
        <v/>
      </c>
      <c r="AC4609" s="154" t="str">
        <f t="shared" si="2152"/>
        <v/>
      </c>
      <c r="AD4609" s="154" t="str">
        <f t="shared" si="2153"/>
        <v/>
      </c>
      <c r="AE4609" s="3" t="str">
        <f t="shared" si="2154"/>
        <v/>
      </c>
      <c r="AF4609" s="3" t="str">
        <f t="shared" si="2155"/>
        <v/>
      </c>
      <c r="AG4609" s="3" t="str">
        <f t="shared" si="2156"/>
        <v/>
      </c>
      <c r="AH4609" s="4" t="str">
        <f t="shared" si="2157"/>
        <v/>
      </c>
      <c r="AI4609" s="75" t="str">
        <f t="shared" si="2158"/>
        <v/>
      </c>
      <c r="AJ4609" s="75" t="str">
        <f t="shared" si="2159"/>
        <v/>
      </c>
    </row>
    <row r="4610" spans="1:36">
      <c r="A4610" s="41" t="str">
        <f t="shared" si="2142"/>
        <v/>
      </c>
      <c r="B4610" s="150" t="str">
        <f>IF(ISNUMBER(A4610),INDEX('MetaTrader Import'!$H$13:$J$5893,TRUNC(((A4610-$A$39+1)-1)/3)+1,MOD((A4610-$A$39+1)-1,3)+1),"")</f>
        <v/>
      </c>
      <c r="C4610" s="43" t="str">
        <f t="shared" si="2143"/>
        <v/>
      </c>
      <c r="D4610" s="43" t="str">
        <f t="shared" ca="1" si="2133"/>
        <v/>
      </c>
      <c r="E4610" s="43" t="str">
        <f t="shared" si="2144"/>
        <v/>
      </c>
      <c r="F4610" s="43" t="str">
        <f t="shared" si="2145"/>
        <v/>
      </c>
      <c r="G4610" s="43" t="str">
        <f>IF(A4610&lt;&gt;"",IF(A4610&lt;Data!$G$11*0.25,$C$13/$G$32,IF(A4610&gt;Data!$G$11*0.25,$C$13,$C$13*10)),"")</f>
        <v/>
      </c>
      <c r="H4610" s="43" t="str">
        <f>IF(A4610&lt;&gt;"",IF(Data!$G$9="constant",$C$13,IF(Data!$G$9="squeeze",G4610,F4610)),"")</f>
        <v/>
      </c>
      <c r="I4610" s="38" t="str">
        <f ca="1">IF(ISNUMBER(A4610),NORMINV(RAND(),0,IF(AND(Data!$G$9="squeeze",A4610&lt;Data!$G$11*0.25),$H$32,1)*$C$30*$C$13)*($C$14*$C$12),"")</f>
        <v/>
      </c>
      <c r="J4610" s="42" t="str">
        <f ca="1">IFERROR(IF(Data!$C$6="Real",B4610,I4610+J4609+($C$14*$C$12)*(NORMINV(RAND(),$C$15,CHOOSE($G$13,$C$13,F4610,G4610)))),"")</f>
        <v/>
      </c>
      <c r="K4610" s="88" t="str">
        <f>IF(ISNUMBER(A4610), IF($G$16="fixed",$G$17,MIN(H4610*Data!$C$7*$C$16*0.5,$C$17*Data!$C$7))*$C$12,"")</f>
        <v/>
      </c>
      <c r="L4610" s="42" t="str">
        <f t="shared" ca="1" si="2160"/>
        <v/>
      </c>
      <c r="M4610" s="44" t="str">
        <f t="shared" ca="1" si="2161"/>
        <v/>
      </c>
      <c r="N4610" s="44" t="str">
        <f t="shared" ca="1" si="2162"/>
        <v/>
      </c>
      <c r="O4610" s="108" t="str">
        <f t="shared" si="2146"/>
        <v/>
      </c>
      <c r="P4610" s="102" t="str">
        <f t="shared" si="2147"/>
        <v/>
      </c>
      <c r="Q4610" s="102" t="str">
        <f t="shared" si="2148"/>
        <v/>
      </c>
      <c r="R4610" s="120" t="str">
        <f t="shared" si="2149"/>
        <v/>
      </c>
      <c r="S4610" s="54" t="str">
        <f t="shared" si="2150"/>
        <v/>
      </c>
      <c r="T4610" s="5" t="str">
        <f t="shared" si="2151"/>
        <v/>
      </c>
      <c r="U4610" s="152" t="str">
        <f t="shared" si="2134"/>
        <v/>
      </c>
      <c r="V4610" s="152" t="str">
        <f t="shared" si="2135"/>
        <v/>
      </c>
      <c r="W4610" s="153" t="str">
        <f t="shared" si="2136"/>
        <v/>
      </c>
      <c r="X4610" s="153" t="str">
        <f t="shared" si="2137"/>
        <v/>
      </c>
      <c r="Y4610" s="153" t="str">
        <f t="shared" si="2138"/>
        <v/>
      </c>
      <c r="Z4610" s="153" t="str">
        <f t="shared" si="2139"/>
        <v/>
      </c>
      <c r="AA4610" s="152" t="str">
        <f t="shared" si="2140"/>
        <v/>
      </c>
      <c r="AB4610" s="152" t="str">
        <f t="shared" si="2141"/>
        <v/>
      </c>
      <c r="AC4610" s="154" t="str">
        <f t="shared" si="2152"/>
        <v/>
      </c>
      <c r="AD4610" s="154" t="str">
        <f t="shared" si="2153"/>
        <v/>
      </c>
      <c r="AE4610" s="3" t="str">
        <f t="shared" si="2154"/>
        <v/>
      </c>
      <c r="AF4610" s="3" t="str">
        <f t="shared" si="2155"/>
        <v/>
      </c>
      <c r="AG4610" s="3" t="str">
        <f t="shared" si="2156"/>
        <v/>
      </c>
      <c r="AH4610" s="4" t="str">
        <f t="shared" si="2157"/>
        <v/>
      </c>
      <c r="AI4610" s="75" t="str">
        <f t="shared" si="2158"/>
        <v/>
      </c>
      <c r="AJ4610" s="75" t="str">
        <f t="shared" si="2159"/>
        <v/>
      </c>
    </row>
    <row r="4611" spans="1:36">
      <c r="A4611" s="41" t="str">
        <f t="shared" si="2142"/>
        <v/>
      </c>
      <c r="B4611" s="150" t="str">
        <f>IF(ISNUMBER(A4611),INDEX('MetaTrader Import'!$H$13:$J$5893,TRUNC(((A4611-$A$39+1)-1)/3)+1,MOD((A4611-$A$39+1)-1,3)+1),"")</f>
        <v/>
      </c>
      <c r="C4611" s="43" t="str">
        <f t="shared" si="2143"/>
        <v/>
      </c>
      <c r="D4611" s="43" t="str">
        <f t="shared" ref="D4611:D4674" ca="1" si="2163">IF(A4611&lt;&gt;"",NORMINV(RAND(),($C$23-C4611)*$C$28,$C$27)+NORMINV(RAND(),IF(RAND()&gt;$C$26,$C$25,0),$C$27),"")</f>
        <v/>
      </c>
      <c r="E4611" s="43" t="str">
        <f t="shared" si="2144"/>
        <v/>
      </c>
      <c r="F4611" s="43" t="str">
        <f t="shared" si="2145"/>
        <v/>
      </c>
      <c r="G4611" s="43" t="str">
        <f>IF(A4611&lt;&gt;"",IF(A4611&lt;Data!$G$11*0.25,$C$13/$G$32,IF(A4611&gt;Data!$G$11*0.25,$C$13,$C$13*10)),"")</f>
        <v/>
      </c>
      <c r="H4611" s="43" t="str">
        <f>IF(A4611&lt;&gt;"",IF(Data!$G$9="constant",$C$13,IF(Data!$G$9="squeeze",G4611,F4611)),"")</f>
        <v/>
      </c>
      <c r="I4611" s="38" t="str">
        <f ca="1">IF(ISNUMBER(A4611),NORMINV(RAND(),0,IF(AND(Data!$G$9="squeeze",A4611&lt;Data!$G$11*0.25),$H$32,1)*$C$30*$C$13)*($C$14*$C$12),"")</f>
        <v/>
      </c>
      <c r="J4611" s="42" t="str">
        <f ca="1">IFERROR(IF(Data!$C$6="Real",B4611,I4611+J4610+($C$14*$C$12)*(NORMINV(RAND(),$C$15,CHOOSE($G$13,$C$13,F4611,G4611)))),"")</f>
        <v/>
      </c>
      <c r="K4611" s="88" t="str">
        <f>IF(ISNUMBER(A4611), IF($G$16="fixed",$G$17,MIN(H4611*Data!$C$7*$C$16*0.5,$C$17*Data!$C$7))*$C$12,"")</f>
        <v/>
      </c>
      <c r="L4611" s="42" t="str">
        <f t="shared" ca="1" si="2160"/>
        <v/>
      </c>
      <c r="M4611" s="44" t="str">
        <f t="shared" ca="1" si="2161"/>
        <v/>
      </c>
      <c r="N4611" s="44" t="str">
        <f t="shared" ca="1" si="2162"/>
        <v/>
      </c>
      <c r="O4611" s="108" t="str">
        <f t="shared" si="2146"/>
        <v/>
      </c>
      <c r="P4611" s="102" t="str">
        <f t="shared" si="2147"/>
        <v/>
      </c>
      <c r="Q4611" s="102" t="str">
        <f t="shared" si="2148"/>
        <v/>
      </c>
      <c r="R4611" s="120" t="str">
        <f t="shared" si="2149"/>
        <v/>
      </c>
      <c r="S4611" s="54" t="str">
        <f t="shared" si="2150"/>
        <v/>
      </c>
      <c r="T4611" s="5" t="str">
        <f t="shared" si="2151"/>
        <v/>
      </c>
      <c r="U4611" s="152" t="str">
        <f t="shared" ref="U4611:U4674" si="2164">IF(NOT(ISNUMBER(T4611)),"",IF(S4611=1,T4611,IF(M4611&gt;U4610,M4611,IF(ISNUMBER(U4610),U4610,""))))</f>
        <v/>
      </c>
      <c r="V4611" s="152" t="str">
        <f t="shared" ref="V4611:V4674" si="2165">IF(NOT(ISNUMBER(T4611)),"",IF(S4611=1,T4611,IF(N4611&lt;V4610,N4611,IF(ISNUMBER(V4610),V4610,""))))</f>
        <v/>
      </c>
      <c r="W4611" s="153" t="str">
        <f t="shared" ref="W4611:W4674" si="2166">IF(NOT(ISNUMBER(T4611)),"",MIN($F$24,IF(TRUNC((U4611-T4611)/$E$24*$G$12)+0&gt;IF(ISNUMBER(W4610),W4610,0),TRUNC((U4611-T4611)/$E$24*$G$12)+0,IF(ISNUMBER(W4610),W4610,0))))</f>
        <v/>
      </c>
      <c r="X4611" s="153" t="str">
        <f t="shared" ref="X4611:X4674" si="2167">IF(NOT(ISNUMBER(T4611)),"",MIN($F$24,IF(-TRUNC((V4611-T4611)/$E$24*$G$12)+0&gt;IF(ISNUMBER(X4610),X4610,0),-TRUNC((V4611-T4611)/$E$24*$G$12)+0,IF(ISNUMBER(X4610),X4610,0))))</f>
        <v/>
      </c>
      <c r="Y4611" s="153" t="str">
        <f t="shared" ref="Y4611:Y4674" si="2168">IF(ISNUMBER(W4611),(IF(W4611=0,0,1))*IF(ABS($I$24)=2,POWER(2,W4611-1),W4611)*SIGN($I$24)*$K$24,"")</f>
        <v/>
      </c>
      <c r="Z4611" s="153" t="str">
        <f t="shared" ref="Z4611:Z4674" si="2169">IF(ISNUMBER(X4611),(IF(X4611=0,0,1))*IF(ABS($I$24)=2,POWER(2,X4611-1),X4611)*SIGN($I$24)*$K$24,"")</f>
        <v/>
      </c>
      <c r="AA4611" s="152" t="str">
        <f t="shared" ref="AA4611:AA4674" si="2170">IF(OR(NOT(ISNUMBER(T4611)),W4611&lt;1),"",IF(OR(NOT(ISNUMBER(W4610)),W4610=0),IF(SIGN(Y4611)=1,M4611,N4611),(Y4610*AA4610+(Y4611-Y4610)*IF(SIGN(Y4611)=1,M4611,N4611))/Y4611))</f>
        <v/>
      </c>
      <c r="AB4611" s="152" t="str">
        <f t="shared" ref="AB4611:AB4674" si="2171">IF(OR(NOT(ISNUMBER(T4611)),X4611&lt;1),"",IF(OR(NOT(ISNUMBER(X4610)),X4610=0),IF(SIGN(Z4611)=1,N4611,M4611),(Z4610*AB4610+(Z4611-Z4610)*IF(SIGN(Z4611)=1,N4611,M4611))/Z4611))</f>
        <v/>
      </c>
      <c r="AC4611" s="154" t="str">
        <f t="shared" si="2152"/>
        <v/>
      </c>
      <c r="AD4611" s="154" t="str">
        <f t="shared" si="2153"/>
        <v/>
      </c>
      <c r="AE4611" s="3" t="str">
        <f t="shared" si="2154"/>
        <v/>
      </c>
      <c r="AF4611" s="3" t="str">
        <f t="shared" si="2155"/>
        <v/>
      </c>
      <c r="AG4611" s="3" t="str">
        <f t="shared" si="2156"/>
        <v/>
      </c>
      <c r="AH4611" s="4" t="str">
        <f t="shared" si="2157"/>
        <v/>
      </c>
      <c r="AI4611" s="75" t="str">
        <f t="shared" si="2158"/>
        <v/>
      </c>
      <c r="AJ4611" s="75" t="str">
        <f t="shared" si="2159"/>
        <v/>
      </c>
    </row>
    <row r="4612" spans="1:36">
      <c r="A4612" s="41" t="str">
        <f t="shared" ref="A4612:A4675" si="2172">IFERROR(IF(A4611+1&gt;$C$19,"",A4611+1),"")</f>
        <v/>
      </c>
      <c r="B4612" s="150" t="str">
        <f>IF(ISNUMBER(A4612),INDEX('MetaTrader Import'!$H$13:$J$5893,TRUNC(((A4612-$A$39+1)-1)/3)+1,MOD((A4612-$A$39+1)-1,3)+1),"")</f>
        <v/>
      </c>
      <c r="C4612" s="43" t="str">
        <f t="shared" ref="C4612:C4675" si="2173">IF(A4612&lt;&gt;"",E4611,"")</f>
        <v/>
      </c>
      <c r="D4612" s="43" t="str">
        <f t="shared" ca="1" si="2163"/>
        <v/>
      </c>
      <c r="E4612" s="43" t="str">
        <f t="shared" ref="E4612:E4675" si="2174">IF(A4612&lt;&gt;"",C4612+D4612,"")</f>
        <v/>
      </c>
      <c r="F4612" s="43" t="str">
        <f t="shared" ref="F4612:F4675" si="2175">IF(A4612&lt;&gt;"",$C$13*ABS(E4612)/$C$23,"")</f>
        <v/>
      </c>
      <c r="G4612" s="43" t="str">
        <f>IF(A4612&lt;&gt;"",IF(A4612&lt;Data!$G$11*0.25,$C$13/$G$32,IF(A4612&gt;Data!$G$11*0.25,$C$13,$C$13*10)),"")</f>
        <v/>
      </c>
      <c r="H4612" s="43" t="str">
        <f>IF(A4612&lt;&gt;"",IF(Data!$G$9="constant",$C$13,IF(Data!$G$9="squeeze",G4612,F4612)),"")</f>
        <v/>
      </c>
      <c r="I4612" s="38" t="str">
        <f ca="1">IF(ISNUMBER(A4612),NORMINV(RAND(),0,IF(AND(Data!$G$9="squeeze",A4612&lt;Data!$G$11*0.25),$H$32,1)*$C$30*$C$13)*($C$14*$C$12),"")</f>
        <v/>
      </c>
      <c r="J4612" s="42" t="str">
        <f ca="1">IFERROR(IF(Data!$C$6="Real",B4612,I4612+J4611+($C$14*$C$12)*(NORMINV(RAND(),$C$15,CHOOSE($G$13,$C$13,F4612,G4612)))),"")</f>
        <v/>
      </c>
      <c r="K4612" s="88" t="str">
        <f>IF(ISNUMBER(A4612), IF($G$16="fixed",$G$17,MIN(H4612*Data!$C$7*$C$16*0.5,$C$17*Data!$C$7))*$C$12,"")</f>
        <v/>
      </c>
      <c r="L4612" s="42" t="str">
        <f t="shared" ca="1" si="2160"/>
        <v/>
      </c>
      <c r="M4612" s="44" t="str">
        <f t="shared" ca="1" si="2161"/>
        <v/>
      </c>
      <c r="N4612" s="44" t="str">
        <f t="shared" ca="1" si="2162"/>
        <v/>
      </c>
      <c r="O4612" s="108" t="str">
        <f t="shared" ref="O4612:O4675" si="2176">IF(ISNUMBER(A4612),$G$12*SLOPE(L4598:L4612,A4598:A4612),"")</f>
        <v/>
      </c>
      <c r="P4612" s="102" t="str">
        <f t="shared" ref="P4612:P4675" si="2177">IF(ISNUMBER(A4612),STDEV(L4598:L4612)*$G$12,"")</f>
        <v/>
      </c>
      <c r="Q4612" s="102" t="str">
        <f t="shared" ref="Q4612:Q4675" si="2178">IF(ISNUMBER(A4612),SLOPE(P4598:P4612,A4598:A4612),"")</f>
        <v/>
      </c>
      <c r="R4612" s="120" t="str">
        <f t="shared" ref="R4612:R4675" si="2179">IF(ISNUMBER(A4612),R4611+S4611,"")</f>
        <v/>
      </c>
      <c r="S4612" s="54" t="str">
        <f t="shared" ref="S4612:S4675" si="2180">IF(ISNUMBER(A4612),IF(AND(R4612&lt;$M$24,Q4612&lt;$F$28,ABS(O4612)&lt;$F$27,P4612&lt;$F$26,NOT(ISNUMBER(T4611))),1,0),"")</f>
        <v/>
      </c>
      <c r="T4612" s="5" t="str">
        <f t="shared" ref="T4612:T4675" si="2181">IF(ISNUMBER(A4612),IF(S4612=1,L4612,IF(AG4611="Y","",IF(ISNUMBER(T4611),T4611,""))),"")</f>
        <v/>
      </c>
      <c r="U4612" s="152" t="str">
        <f t="shared" si="2164"/>
        <v/>
      </c>
      <c r="V4612" s="152" t="str">
        <f t="shared" si="2165"/>
        <v/>
      </c>
      <c r="W4612" s="153" t="str">
        <f t="shared" si="2166"/>
        <v/>
      </c>
      <c r="X4612" s="153" t="str">
        <f t="shared" si="2167"/>
        <v/>
      </c>
      <c r="Y4612" s="153" t="str">
        <f t="shared" si="2168"/>
        <v/>
      </c>
      <c r="Z4612" s="153" t="str">
        <f t="shared" si="2169"/>
        <v/>
      </c>
      <c r="AA4612" s="152" t="str">
        <f t="shared" si="2170"/>
        <v/>
      </c>
      <c r="AB4612" s="152" t="str">
        <f t="shared" si="2171"/>
        <v/>
      </c>
      <c r="AC4612" s="154" t="str">
        <f t="shared" ref="AC4612:AC4675" si="2182">IFERROR(-SIGN(Y4612)*(AA4612-IF(SIGN(Y4612)=1,N4612,M4612))*$G$12*ABS(Y4612),"")</f>
        <v/>
      </c>
      <c r="AD4612" s="154" t="str">
        <f t="shared" ref="AD4612:AD4675" si="2183">IFERROR(SIGN(Z4612)*(AB4612-IF(SIGN(Z4612)=1,M4612,N4612))*$G$12*ABS(Z4612),"")</f>
        <v/>
      </c>
      <c r="AE4612" s="3" t="str">
        <f t="shared" ref="AE4612:AE4675" si="2184">IF(ISNUMBER(A4612),IFERROR((IF(ISNUMBER(AC4612),AC4612,0)+IF(ISNUMBER(AD4612),AD4612,0))/(ABS(Y4612)+ABS(Z4612)),0),"")</f>
        <v/>
      </c>
      <c r="AF4612" s="3" t="str">
        <f t="shared" ref="AF4612:AF4675" si="2185">IF(ISNUMBER(A4612),IF(ISNUMBER(AC4612),AC4612,0)+IF(ISNUMBER(AD4612),AD4612,0),"")</f>
        <v/>
      </c>
      <c r="AG4612" s="3" t="str">
        <f t="shared" ref="AG4612:AG4675" si="2186">IF(NOT(ISNUMBER(T4612)),"",IF(OR(AF4612&gt;$G$24,AF4612&lt;-$H$24,A4612+1&gt;$C$19),"Y","N"))</f>
        <v/>
      </c>
      <c r="AH4612" s="4" t="str">
        <f t="shared" ref="AH4612:AH4675" si="2187">IF(AG4612="y",AF4612*10*$C$11,"")</f>
        <v/>
      </c>
      <c r="AI4612" s="75" t="str">
        <f t="shared" ref="AI4612:AI4675" si="2188">IF(ISNUMBER(A4612),IF(ISNUMBER(AH4612),AJ4612,AF4612*10*$C$11+AJ4612),"")</f>
        <v/>
      </c>
      <c r="AJ4612" s="75" t="str">
        <f t="shared" ref="AJ4612:AJ4675" si="2189">IF(ISNUMBER(A4612),AJ4611+IF(ISNUMBER(AH4612),AH4612,0),"")</f>
        <v/>
      </c>
    </row>
    <row r="4613" spans="1:36">
      <c r="A4613" s="41" t="str">
        <f t="shared" si="2172"/>
        <v/>
      </c>
      <c r="B4613" s="150" t="str">
        <f>IF(ISNUMBER(A4613),INDEX('MetaTrader Import'!$H$13:$J$5893,TRUNC(((A4613-$A$39+1)-1)/3)+1,MOD((A4613-$A$39+1)-1,3)+1),"")</f>
        <v/>
      </c>
      <c r="C4613" s="43" t="str">
        <f t="shared" si="2173"/>
        <v/>
      </c>
      <c r="D4613" s="43" t="str">
        <f t="shared" ca="1" si="2163"/>
        <v/>
      </c>
      <c r="E4613" s="43" t="str">
        <f t="shared" si="2174"/>
        <v/>
      </c>
      <c r="F4613" s="43" t="str">
        <f t="shared" si="2175"/>
        <v/>
      </c>
      <c r="G4613" s="43" t="str">
        <f>IF(A4613&lt;&gt;"",IF(A4613&lt;Data!$G$11*0.25,$C$13/$G$32,IF(A4613&gt;Data!$G$11*0.25,$C$13,$C$13*10)),"")</f>
        <v/>
      </c>
      <c r="H4613" s="43" t="str">
        <f>IF(A4613&lt;&gt;"",IF(Data!$G$9="constant",$C$13,IF(Data!$G$9="squeeze",G4613,F4613)),"")</f>
        <v/>
      </c>
      <c r="I4613" s="38" t="str">
        <f ca="1">IF(ISNUMBER(A4613),NORMINV(RAND(),0,IF(AND(Data!$G$9="squeeze",A4613&lt;Data!$G$11*0.25),$H$32,1)*$C$30*$C$13)*($C$14*$C$12),"")</f>
        <v/>
      </c>
      <c r="J4613" s="42" t="str">
        <f ca="1">IFERROR(IF(Data!$C$6="Real",B4613,I4613+J4612+($C$14*$C$12)*(NORMINV(RAND(),$C$15,CHOOSE($G$13,$C$13,F4613,G4613)))),"")</f>
        <v/>
      </c>
      <c r="K4613" s="88" t="str">
        <f>IF(ISNUMBER(A4613), IF($G$16="fixed",$G$17,MIN(H4613*Data!$C$7*$C$16*0.5,$C$17*Data!$C$7))*$C$12,"")</f>
        <v/>
      </c>
      <c r="L4613" s="42" t="str">
        <f t="shared" ca="1" si="2160"/>
        <v/>
      </c>
      <c r="M4613" s="44" t="str">
        <f t="shared" ca="1" si="2161"/>
        <v/>
      </c>
      <c r="N4613" s="44" t="str">
        <f t="shared" ca="1" si="2162"/>
        <v/>
      </c>
      <c r="O4613" s="108" t="str">
        <f t="shared" si="2176"/>
        <v/>
      </c>
      <c r="P4613" s="102" t="str">
        <f t="shared" si="2177"/>
        <v/>
      </c>
      <c r="Q4613" s="102" t="str">
        <f t="shared" si="2178"/>
        <v/>
      </c>
      <c r="R4613" s="120" t="str">
        <f t="shared" si="2179"/>
        <v/>
      </c>
      <c r="S4613" s="54" t="str">
        <f t="shared" si="2180"/>
        <v/>
      </c>
      <c r="T4613" s="5" t="str">
        <f t="shared" si="2181"/>
        <v/>
      </c>
      <c r="U4613" s="152" t="str">
        <f t="shared" si="2164"/>
        <v/>
      </c>
      <c r="V4613" s="152" t="str">
        <f t="shared" si="2165"/>
        <v/>
      </c>
      <c r="W4613" s="153" t="str">
        <f t="shared" si="2166"/>
        <v/>
      </c>
      <c r="X4613" s="153" t="str">
        <f t="shared" si="2167"/>
        <v/>
      </c>
      <c r="Y4613" s="153" t="str">
        <f t="shared" si="2168"/>
        <v/>
      </c>
      <c r="Z4613" s="153" t="str">
        <f t="shared" si="2169"/>
        <v/>
      </c>
      <c r="AA4613" s="152" t="str">
        <f t="shared" si="2170"/>
        <v/>
      </c>
      <c r="AB4613" s="152" t="str">
        <f t="shared" si="2171"/>
        <v/>
      </c>
      <c r="AC4613" s="154" t="str">
        <f t="shared" si="2182"/>
        <v/>
      </c>
      <c r="AD4613" s="154" t="str">
        <f t="shared" si="2183"/>
        <v/>
      </c>
      <c r="AE4613" s="3" t="str">
        <f t="shared" si="2184"/>
        <v/>
      </c>
      <c r="AF4613" s="3" t="str">
        <f t="shared" si="2185"/>
        <v/>
      </c>
      <c r="AG4613" s="3" t="str">
        <f t="shared" si="2186"/>
        <v/>
      </c>
      <c r="AH4613" s="4" t="str">
        <f t="shared" si="2187"/>
        <v/>
      </c>
      <c r="AI4613" s="75" t="str">
        <f t="shared" si="2188"/>
        <v/>
      </c>
      <c r="AJ4613" s="75" t="str">
        <f t="shared" si="2189"/>
        <v/>
      </c>
    </row>
    <row r="4614" spans="1:36">
      <c r="A4614" s="41" t="str">
        <f t="shared" si="2172"/>
        <v/>
      </c>
      <c r="B4614" s="150" t="str">
        <f>IF(ISNUMBER(A4614),INDEX('MetaTrader Import'!$H$13:$J$5893,TRUNC(((A4614-$A$39+1)-1)/3)+1,MOD((A4614-$A$39+1)-1,3)+1),"")</f>
        <v/>
      </c>
      <c r="C4614" s="43" t="str">
        <f t="shared" si="2173"/>
        <v/>
      </c>
      <c r="D4614" s="43" t="str">
        <f t="shared" ca="1" si="2163"/>
        <v/>
      </c>
      <c r="E4614" s="43" t="str">
        <f t="shared" si="2174"/>
        <v/>
      </c>
      <c r="F4614" s="43" t="str">
        <f t="shared" si="2175"/>
        <v/>
      </c>
      <c r="G4614" s="43" t="str">
        <f>IF(A4614&lt;&gt;"",IF(A4614&lt;Data!$G$11*0.25,$C$13/$G$32,IF(A4614&gt;Data!$G$11*0.25,$C$13,$C$13*10)),"")</f>
        <v/>
      </c>
      <c r="H4614" s="43" t="str">
        <f>IF(A4614&lt;&gt;"",IF(Data!$G$9="constant",$C$13,IF(Data!$G$9="squeeze",G4614,F4614)),"")</f>
        <v/>
      </c>
      <c r="I4614" s="38" t="str">
        <f ca="1">IF(ISNUMBER(A4614),NORMINV(RAND(),0,IF(AND(Data!$G$9="squeeze",A4614&lt;Data!$G$11*0.25),$H$32,1)*$C$30*$C$13)*($C$14*$C$12),"")</f>
        <v/>
      </c>
      <c r="J4614" s="42" t="str">
        <f ca="1">IFERROR(IF(Data!$C$6="Real",B4614,I4614+J4613+($C$14*$C$12)*(NORMINV(RAND(),$C$15,CHOOSE($G$13,$C$13,F4614,G4614)))),"")</f>
        <v/>
      </c>
      <c r="K4614" s="88" t="str">
        <f>IF(ISNUMBER(A4614), IF($G$16="fixed",$G$17,MIN(H4614*Data!$C$7*$C$16*0.5,$C$17*Data!$C$7))*$C$12,"")</f>
        <v/>
      </c>
      <c r="L4614" s="42" t="str">
        <f t="shared" ref="L4614:L4677" ca="1" si="2190">IFERROR(J4614,"")</f>
        <v/>
      </c>
      <c r="M4614" s="44" t="str">
        <f t="shared" ref="M4614:M4677" ca="1" si="2191">IFERROR(L4614+K4614*0.5,"")</f>
        <v/>
      </c>
      <c r="N4614" s="44" t="str">
        <f t="shared" ref="N4614:N4677" ca="1" si="2192">IFERROR(L4614-K4614*0.5,"")</f>
        <v/>
      </c>
      <c r="O4614" s="108" t="str">
        <f t="shared" si="2176"/>
        <v/>
      </c>
      <c r="P4614" s="102" t="str">
        <f t="shared" si="2177"/>
        <v/>
      </c>
      <c r="Q4614" s="102" t="str">
        <f t="shared" si="2178"/>
        <v/>
      </c>
      <c r="R4614" s="120" t="str">
        <f t="shared" si="2179"/>
        <v/>
      </c>
      <c r="S4614" s="54" t="str">
        <f t="shared" si="2180"/>
        <v/>
      </c>
      <c r="T4614" s="5" t="str">
        <f t="shared" si="2181"/>
        <v/>
      </c>
      <c r="U4614" s="152" t="str">
        <f t="shared" si="2164"/>
        <v/>
      </c>
      <c r="V4614" s="152" t="str">
        <f t="shared" si="2165"/>
        <v/>
      </c>
      <c r="W4614" s="153" t="str">
        <f t="shared" si="2166"/>
        <v/>
      </c>
      <c r="X4614" s="153" t="str">
        <f t="shared" si="2167"/>
        <v/>
      </c>
      <c r="Y4614" s="153" t="str">
        <f t="shared" si="2168"/>
        <v/>
      </c>
      <c r="Z4614" s="153" t="str">
        <f t="shared" si="2169"/>
        <v/>
      </c>
      <c r="AA4614" s="152" t="str">
        <f t="shared" si="2170"/>
        <v/>
      </c>
      <c r="AB4614" s="152" t="str">
        <f t="shared" si="2171"/>
        <v/>
      </c>
      <c r="AC4614" s="154" t="str">
        <f t="shared" si="2182"/>
        <v/>
      </c>
      <c r="AD4614" s="154" t="str">
        <f t="shared" si="2183"/>
        <v/>
      </c>
      <c r="AE4614" s="3" t="str">
        <f t="shared" si="2184"/>
        <v/>
      </c>
      <c r="AF4614" s="3" t="str">
        <f t="shared" si="2185"/>
        <v/>
      </c>
      <c r="AG4614" s="3" t="str">
        <f t="shared" si="2186"/>
        <v/>
      </c>
      <c r="AH4614" s="4" t="str">
        <f t="shared" si="2187"/>
        <v/>
      </c>
      <c r="AI4614" s="75" t="str">
        <f t="shared" si="2188"/>
        <v/>
      </c>
      <c r="AJ4614" s="75" t="str">
        <f t="shared" si="2189"/>
        <v/>
      </c>
    </row>
    <row r="4615" spans="1:36">
      <c r="A4615" s="41" t="str">
        <f t="shared" si="2172"/>
        <v/>
      </c>
      <c r="B4615" s="150" t="str">
        <f>IF(ISNUMBER(A4615),INDEX('MetaTrader Import'!$H$13:$J$5893,TRUNC(((A4615-$A$39+1)-1)/3)+1,MOD((A4615-$A$39+1)-1,3)+1),"")</f>
        <v/>
      </c>
      <c r="C4615" s="43" t="str">
        <f t="shared" si="2173"/>
        <v/>
      </c>
      <c r="D4615" s="43" t="str">
        <f t="shared" ca="1" si="2163"/>
        <v/>
      </c>
      <c r="E4615" s="43" t="str">
        <f t="shared" si="2174"/>
        <v/>
      </c>
      <c r="F4615" s="43" t="str">
        <f t="shared" si="2175"/>
        <v/>
      </c>
      <c r="G4615" s="43" t="str">
        <f>IF(A4615&lt;&gt;"",IF(A4615&lt;Data!$G$11*0.25,$C$13/$G$32,IF(A4615&gt;Data!$G$11*0.25,$C$13,$C$13*10)),"")</f>
        <v/>
      </c>
      <c r="H4615" s="43" t="str">
        <f>IF(A4615&lt;&gt;"",IF(Data!$G$9="constant",$C$13,IF(Data!$G$9="squeeze",G4615,F4615)),"")</f>
        <v/>
      </c>
      <c r="I4615" s="38" t="str">
        <f ca="1">IF(ISNUMBER(A4615),NORMINV(RAND(),0,IF(AND(Data!$G$9="squeeze",A4615&lt;Data!$G$11*0.25),$H$32,1)*$C$30*$C$13)*($C$14*$C$12),"")</f>
        <v/>
      </c>
      <c r="J4615" s="42" t="str">
        <f ca="1">IFERROR(IF(Data!$C$6="Real",B4615,I4615+J4614+($C$14*$C$12)*(NORMINV(RAND(),$C$15,CHOOSE($G$13,$C$13,F4615,G4615)))),"")</f>
        <v/>
      </c>
      <c r="K4615" s="88" t="str">
        <f>IF(ISNUMBER(A4615), IF($G$16="fixed",$G$17,MIN(H4615*Data!$C$7*$C$16*0.5,$C$17*Data!$C$7))*$C$12,"")</f>
        <v/>
      </c>
      <c r="L4615" s="42" t="str">
        <f t="shared" ca="1" si="2190"/>
        <v/>
      </c>
      <c r="M4615" s="44" t="str">
        <f t="shared" ca="1" si="2191"/>
        <v/>
      </c>
      <c r="N4615" s="44" t="str">
        <f t="shared" ca="1" si="2192"/>
        <v/>
      </c>
      <c r="O4615" s="108" t="str">
        <f t="shared" si="2176"/>
        <v/>
      </c>
      <c r="P4615" s="102" t="str">
        <f t="shared" si="2177"/>
        <v/>
      </c>
      <c r="Q4615" s="102" t="str">
        <f t="shared" si="2178"/>
        <v/>
      </c>
      <c r="R4615" s="120" t="str">
        <f t="shared" si="2179"/>
        <v/>
      </c>
      <c r="S4615" s="54" t="str">
        <f t="shared" si="2180"/>
        <v/>
      </c>
      <c r="T4615" s="5" t="str">
        <f t="shared" si="2181"/>
        <v/>
      </c>
      <c r="U4615" s="152" t="str">
        <f t="shared" si="2164"/>
        <v/>
      </c>
      <c r="V4615" s="152" t="str">
        <f t="shared" si="2165"/>
        <v/>
      </c>
      <c r="W4615" s="153" t="str">
        <f t="shared" si="2166"/>
        <v/>
      </c>
      <c r="X4615" s="153" t="str">
        <f t="shared" si="2167"/>
        <v/>
      </c>
      <c r="Y4615" s="153" t="str">
        <f t="shared" si="2168"/>
        <v/>
      </c>
      <c r="Z4615" s="153" t="str">
        <f t="shared" si="2169"/>
        <v/>
      </c>
      <c r="AA4615" s="152" t="str">
        <f t="shared" si="2170"/>
        <v/>
      </c>
      <c r="AB4615" s="152" t="str">
        <f t="shared" si="2171"/>
        <v/>
      </c>
      <c r="AC4615" s="154" t="str">
        <f t="shared" si="2182"/>
        <v/>
      </c>
      <c r="AD4615" s="154" t="str">
        <f t="shared" si="2183"/>
        <v/>
      </c>
      <c r="AE4615" s="3" t="str">
        <f t="shared" si="2184"/>
        <v/>
      </c>
      <c r="AF4615" s="3" t="str">
        <f t="shared" si="2185"/>
        <v/>
      </c>
      <c r="AG4615" s="3" t="str">
        <f t="shared" si="2186"/>
        <v/>
      </c>
      <c r="AH4615" s="4" t="str">
        <f t="shared" si="2187"/>
        <v/>
      </c>
      <c r="AI4615" s="75" t="str">
        <f t="shared" si="2188"/>
        <v/>
      </c>
      <c r="AJ4615" s="75" t="str">
        <f t="shared" si="2189"/>
        <v/>
      </c>
    </row>
    <row r="4616" spans="1:36">
      <c r="A4616" s="41" t="str">
        <f t="shared" si="2172"/>
        <v/>
      </c>
      <c r="B4616" s="150" t="str">
        <f>IF(ISNUMBER(A4616),INDEX('MetaTrader Import'!$H$13:$J$5893,TRUNC(((A4616-$A$39+1)-1)/3)+1,MOD((A4616-$A$39+1)-1,3)+1),"")</f>
        <v/>
      </c>
      <c r="C4616" s="43" t="str">
        <f t="shared" si="2173"/>
        <v/>
      </c>
      <c r="D4616" s="43" t="str">
        <f t="shared" ca="1" si="2163"/>
        <v/>
      </c>
      <c r="E4616" s="43" t="str">
        <f t="shared" si="2174"/>
        <v/>
      </c>
      <c r="F4616" s="43" t="str">
        <f t="shared" si="2175"/>
        <v/>
      </c>
      <c r="G4616" s="43" t="str">
        <f>IF(A4616&lt;&gt;"",IF(A4616&lt;Data!$G$11*0.25,$C$13/$G$32,IF(A4616&gt;Data!$G$11*0.25,$C$13,$C$13*10)),"")</f>
        <v/>
      </c>
      <c r="H4616" s="43" t="str">
        <f>IF(A4616&lt;&gt;"",IF(Data!$G$9="constant",$C$13,IF(Data!$G$9="squeeze",G4616,F4616)),"")</f>
        <v/>
      </c>
      <c r="I4616" s="38" t="str">
        <f ca="1">IF(ISNUMBER(A4616),NORMINV(RAND(),0,IF(AND(Data!$G$9="squeeze",A4616&lt;Data!$G$11*0.25),$H$32,1)*$C$30*$C$13)*($C$14*$C$12),"")</f>
        <v/>
      </c>
      <c r="J4616" s="42" t="str">
        <f ca="1">IFERROR(IF(Data!$C$6="Real",B4616,I4616+J4615+($C$14*$C$12)*(NORMINV(RAND(),$C$15,CHOOSE($G$13,$C$13,F4616,G4616)))),"")</f>
        <v/>
      </c>
      <c r="K4616" s="88" t="str">
        <f>IF(ISNUMBER(A4616), IF($G$16="fixed",$G$17,MIN(H4616*Data!$C$7*$C$16*0.5,$C$17*Data!$C$7))*$C$12,"")</f>
        <v/>
      </c>
      <c r="L4616" s="42" t="str">
        <f t="shared" ca="1" si="2190"/>
        <v/>
      </c>
      <c r="M4616" s="44" t="str">
        <f t="shared" ca="1" si="2191"/>
        <v/>
      </c>
      <c r="N4616" s="44" t="str">
        <f t="shared" ca="1" si="2192"/>
        <v/>
      </c>
      <c r="O4616" s="108" t="str">
        <f t="shared" si="2176"/>
        <v/>
      </c>
      <c r="P4616" s="102" t="str">
        <f t="shared" si="2177"/>
        <v/>
      </c>
      <c r="Q4616" s="102" t="str">
        <f t="shared" si="2178"/>
        <v/>
      </c>
      <c r="R4616" s="120" t="str">
        <f t="shared" si="2179"/>
        <v/>
      </c>
      <c r="S4616" s="54" t="str">
        <f t="shared" si="2180"/>
        <v/>
      </c>
      <c r="T4616" s="5" t="str">
        <f t="shared" si="2181"/>
        <v/>
      </c>
      <c r="U4616" s="152" t="str">
        <f t="shared" si="2164"/>
        <v/>
      </c>
      <c r="V4616" s="152" t="str">
        <f t="shared" si="2165"/>
        <v/>
      </c>
      <c r="W4616" s="153" t="str">
        <f t="shared" si="2166"/>
        <v/>
      </c>
      <c r="X4616" s="153" t="str">
        <f t="shared" si="2167"/>
        <v/>
      </c>
      <c r="Y4616" s="153" t="str">
        <f t="shared" si="2168"/>
        <v/>
      </c>
      <c r="Z4616" s="153" t="str">
        <f t="shared" si="2169"/>
        <v/>
      </c>
      <c r="AA4616" s="152" t="str">
        <f t="shared" si="2170"/>
        <v/>
      </c>
      <c r="AB4616" s="152" t="str">
        <f t="shared" si="2171"/>
        <v/>
      </c>
      <c r="AC4616" s="154" t="str">
        <f t="shared" si="2182"/>
        <v/>
      </c>
      <c r="AD4616" s="154" t="str">
        <f t="shared" si="2183"/>
        <v/>
      </c>
      <c r="AE4616" s="3" t="str">
        <f t="shared" si="2184"/>
        <v/>
      </c>
      <c r="AF4616" s="3" t="str">
        <f t="shared" si="2185"/>
        <v/>
      </c>
      <c r="AG4616" s="3" t="str">
        <f t="shared" si="2186"/>
        <v/>
      </c>
      <c r="AH4616" s="4" t="str">
        <f t="shared" si="2187"/>
        <v/>
      </c>
      <c r="AI4616" s="75" t="str">
        <f t="shared" si="2188"/>
        <v/>
      </c>
      <c r="AJ4616" s="75" t="str">
        <f t="shared" si="2189"/>
        <v/>
      </c>
    </row>
    <row r="4617" spans="1:36">
      <c r="A4617" s="41" t="str">
        <f t="shared" si="2172"/>
        <v/>
      </c>
      <c r="B4617" s="150" t="str">
        <f>IF(ISNUMBER(A4617),INDEX('MetaTrader Import'!$H$13:$J$5893,TRUNC(((A4617-$A$39+1)-1)/3)+1,MOD((A4617-$A$39+1)-1,3)+1),"")</f>
        <v/>
      </c>
      <c r="C4617" s="43" t="str">
        <f t="shared" si="2173"/>
        <v/>
      </c>
      <c r="D4617" s="43" t="str">
        <f t="shared" ca="1" si="2163"/>
        <v/>
      </c>
      <c r="E4617" s="43" t="str">
        <f t="shared" si="2174"/>
        <v/>
      </c>
      <c r="F4617" s="43" t="str">
        <f t="shared" si="2175"/>
        <v/>
      </c>
      <c r="G4617" s="43" t="str">
        <f>IF(A4617&lt;&gt;"",IF(A4617&lt;Data!$G$11*0.25,$C$13/$G$32,IF(A4617&gt;Data!$G$11*0.25,$C$13,$C$13*10)),"")</f>
        <v/>
      </c>
      <c r="H4617" s="43" t="str">
        <f>IF(A4617&lt;&gt;"",IF(Data!$G$9="constant",$C$13,IF(Data!$G$9="squeeze",G4617,F4617)),"")</f>
        <v/>
      </c>
      <c r="I4617" s="38" t="str">
        <f ca="1">IF(ISNUMBER(A4617),NORMINV(RAND(),0,IF(AND(Data!$G$9="squeeze",A4617&lt;Data!$G$11*0.25),$H$32,1)*$C$30*$C$13)*($C$14*$C$12),"")</f>
        <v/>
      </c>
      <c r="J4617" s="42" t="str">
        <f ca="1">IFERROR(IF(Data!$C$6="Real",B4617,I4617+J4616+($C$14*$C$12)*(NORMINV(RAND(),$C$15,CHOOSE($G$13,$C$13,F4617,G4617)))),"")</f>
        <v/>
      </c>
      <c r="K4617" s="88" t="str">
        <f>IF(ISNUMBER(A4617), IF($G$16="fixed",$G$17,MIN(H4617*Data!$C$7*$C$16*0.5,$C$17*Data!$C$7))*$C$12,"")</f>
        <v/>
      </c>
      <c r="L4617" s="42" t="str">
        <f t="shared" ca="1" si="2190"/>
        <v/>
      </c>
      <c r="M4617" s="44" t="str">
        <f t="shared" ca="1" si="2191"/>
        <v/>
      </c>
      <c r="N4617" s="44" t="str">
        <f t="shared" ca="1" si="2192"/>
        <v/>
      </c>
      <c r="O4617" s="108" t="str">
        <f t="shared" si="2176"/>
        <v/>
      </c>
      <c r="P4617" s="102" t="str">
        <f t="shared" si="2177"/>
        <v/>
      </c>
      <c r="Q4617" s="102" t="str">
        <f t="shared" si="2178"/>
        <v/>
      </c>
      <c r="R4617" s="120" t="str">
        <f t="shared" si="2179"/>
        <v/>
      </c>
      <c r="S4617" s="54" t="str">
        <f t="shared" si="2180"/>
        <v/>
      </c>
      <c r="T4617" s="5" t="str">
        <f t="shared" si="2181"/>
        <v/>
      </c>
      <c r="U4617" s="152" t="str">
        <f t="shared" si="2164"/>
        <v/>
      </c>
      <c r="V4617" s="152" t="str">
        <f t="shared" si="2165"/>
        <v/>
      </c>
      <c r="W4617" s="153" t="str">
        <f t="shared" si="2166"/>
        <v/>
      </c>
      <c r="X4617" s="153" t="str">
        <f t="shared" si="2167"/>
        <v/>
      </c>
      <c r="Y4617" s="153" t="str">
        <f t="shared" si="2168"/>
        <v/>
      </c>
      <c r="Z4617" s="153" t="str">
        <f t="shared" si="2169"/>
        <v/>
      </c>
      <c r="AA4617" s="152" t="str">
        <f t="shared" si="2170"/>
        <v/>
      </c>
      <c r="AB4617" s="152" t="str">
        <f t="shared" si="2171"/>
        <v/>
      </c>
      <c r="AC4617" s="154" t="str">
        <f t="shared" si="2182"/>
        <v/>
      </c>
      <c r="AD4617" s="154" t="str">
        <f t="shared" si="2183"/>
        <v/>
      </c>
      <c r="AE4617" s="3" t="str">
        <f t="shared" si="2184"/>
        <v/>
      </c>
      <c r="AF4617" s="3" t="str">
        <f t="shared" si="2185"/>
        <v/>
      </c>
      <c r="AG4617" s="3" t="str">
        <f t="shared" si="2186"/>
        <v/>
      </c>
      <c r="AH4617" s="4" t="str">
        <f t="shared" si="2187"/>
        <v/>
      </c>
      <c r="AI4617" s="75" t="str">
        <f t="shared" si="2188"/>
        <v/>
      </c>
      <c r="AJ4617" s="75" t="str">
        <f t="shared" si="2189"/>
        <v/>
      </c>
    </row>
    <row r="4618" spans="1:36">
      <c r="A4618" s="41" t="str">
        <f t="shared" si="2172"/>
        <v/>
      </c>
      <c r="B4618" s="150" t="str">
        <f>IF(ISNUMBER(A4618),INDEX('MetaTrader Import'!$H$13:$J$5893,TRUNC(((A4618-$A$39+1)-1)/3)+1,MOD((A4618-$A$39+1)-1,3)+1),"")</f>
        <v/>
      </c>
      <c r="C4618" s="43" t="str">
        <f t="shared" si="2173"/>
        <v/>
      </c>
      <c r="D4618" s="43" t="str">
        <f t="shared" ca="1" si="2163"/>
        <v/>
      </c>
      <c r="E4618" s="43" t="str">
        <f t="shared" si="2174"/>
        <v/>
      </c>
      <c r="F4618" s="43" t="str">
        <f t="shared" si="2175"/>
        <v/>
      </c>
      <c r="G4618" s="43" t="str">
        <f>IF(A4618&lt;&gt;"",IF(A4618&lt;Data!$G$11*0.25,$C$13/$G$32,IF(A4618&gt;Data!$G$11*0.25,$C$13,$C$13*10)),"")</f>
        <v/>
      </c>
      <c r="H4618" s="43" t="str">
        <f>IF(A4618&lt;&gt;"",IF(Data!$G$9="constant",$C$13,IF(Data!$G$9="squeeze",G4618,F4618)),"")</f>
        <v/>
      </c>
      <c r="I4618" s="38" t="str">
        <f ca="1">IF(ISNUMBER(A4618),NORMINV(RAND(),0,IF(AND(Data!$G$9="squeeze",A4618&lt;Data!$G$11*0.25),$H$32,1)*$C$30*$C$13)*($C$14*$C$12),"")</f>
        <v/>
      </c>
      <c r="J4618" s="42" t="str">
        <f ca="1">IFERROR(IF(Data!$C$6="Real",B4618,I4618+J4617+($C$14*$C$12)*(NORMINV(RAND(),$C$15,CHOOSE($G$13,$C$13,F4618,G4618)))),"")</f>
        <v/>
      </c>
      <c r="K4618" s="88" t="str">
        <f>IF(ISNUMBER(A4618), IF($G$16="fixed",$G$17,MIN(H4618*Data!$C$7*$C$16*0.5,$C$17*Data!$C$7))*$C$12,"")</f>
        <v/>
      </c>
      <c r="L4618" s="42" t="str">
        <f t="shared" ca="1" si="2190"/>
        <v/>
      </c>
      <c r="M4618" s="44" t="str">
        <f t="shared" ca="1" si="2191"/>
        <v/>
      </c>
      <c r="N4618" s="44" t="str">
        <f t="shared" ca="1" si="2192"/>
        <v/>
      </c>
      <c r="O4618" s="108" t="str">
        <f t="shared" si="2176"/>
        <v/>
      </c>
      <c r="P4618" s="102" t="str">
        <f t="shared" si="2177"/>
        <v/>
      </c>
      <c r="Q4618" s="102" t="str">
        <f t="shared" si="2178"/>
        <v/>
      </c>
      <c r="R4618" s="120" t="str">
        <f t="shared" si="2179"/>
        <v/>
      </c>
      <c r="S4618" s="54" t="str">
        <f t="shared" si="2180"/>
        <v/>
      </c>
      <c r="T4618" s="5" t="str">
        <f t="shared" si="2181"/>
        <v/>
      </c>
      <c r="U4618" s="152" t="str">
        <f t="shared" si="2164"/>
        <v/>
      </c>
      <c r="V4618" s="152" t="str">
        <f t="shared" si="2165"/>
        <v/>
      </c>
      <c r="W4618" s="153" t="str">
        <f t="shared" si="2166"/>
        <v/>
      </c>
      <c r="X4618" s="153" t="str">
        <f t="shared" si="2167"/>
        <v/>
      </c>
      <c r="Y4618" s="153" t="str">
        <f t="shared" si="2168"/>
        <v/>
      </c>
      <c r="Z4618" s="153" t="str">
        <f t="shared" si="2169"/>
        <v/>
      </c>
      <c r="AA4618" s="152" t="str">
        <f t="shared" si="2170"/>
        <v/>
      </c>
      <c r="AB4618" s="152" t="str">
        <f t="shared" si="2171"/>
        <v/>
      </c>
      <c r="AC4618" s="154" t="str">
        <f t="shared" si="2182"/>
        <v/>
      </c>
      <c r="AD4618" s="154" t="str">
        <f t="shared" si="2183"/>
        <v/>
      </c>
      <c r="AE4618" s="3" t="str">
        <f t="shared" si="2184"/>
        <v/>
      </c>
      <c r="AF4618" s="3" t="str">
        <f t="shared" si="2185"/>
        <v/>
      </c>
      <c r="AG4618" s="3" t="str">
        <f t="shared" si="2186"/>
        <v/>
      </c>
      <c r="AH4618" s="4" t="str">
        <f t="shared" si="2187"/>
        <v/>
      </c>
      <c r="AI4618" s="75" t="str">
        <f t="shared" si="2188"/>
        <v/>
      </c>
      <c r="AJ4618" s="75" t="str">
        <f t="shared" si="2189"/>
        <v/>
      </c>
    </row>
    <row r="4619" spans="1:36">
      <c r="A4619" s="41" t="str">
        <f t="shared" si="2172"/>
        <v/>
      </c>
      <c r="B4619" s="150" t="str">
        <f>IF(ISNUMBER(A4619),INDEX('MetaTrader Import'!$H$13:$J$5893,TRUNC(((A4619-$A$39+1)-1)/3)+1,MOD((A4619-$A$39+1)-1,3)+1),"")</f>
        <v/>
      </c>
      <c r="C4619" s="43" t="str">
        <f t="shared" si="2173"/>
        <v/>
      </c>
      <c r="D4619" s="43" t="str">
        <f t="shared" ca="1" si="2163"/>
        <v/>
      </c>
      <c r="E4619" s="43" t="str">
        <f t="shared" si="2174"/>
        <v/>
      </c>
      <c r="F4619" s="43" t="str">
        <f t="shared" si="2175"/>
        <v/>
      </c>
      <c r="G4619" s="43" t="str">
        <f>IF(A4619&lt;&gt;"",IF(A4619&lt;Data!$G$11*0.25,$C$13/$G$32,IF(A4619&gt;Data!$G$11*0.25,$C$13,$C$13*10)),"")</f>
        <v/>
      </c>
      <c r="H4619" s="43" t="str">
        <f>IF(A4619&lt;&gt;"",IF(Data!$G$9="constant",$C$13,IF(Data!$G$9="squeeze",G4619,F4619)),"")</f>
        <v/>
      </c>
      <c r="I4619" s="38" t="str">
        <f ca="1">IF(ISNUMBER(A4619),NORMINV(RAND(),0,IF(AND(Data!$G$9="squeeze",A4619&lt;Data!$G$11*0.25),$H$32,1)*$C$30*$C$13)*($C$14*$C$12),"")</f>
        <v/>
      </c>
      <c r="J4619" s="42" t="str">
        <f ca="1">IFERROR(IF(Data!$C$6="Real",B4619,I4619+J4618+($C$14*$C$12)*(NORMINV(RAND(),$C$15,CHOOSE($G$13,$C$13,F4619,G4619)))),"")</f>
        <v/>
      </c>
      <c r="K4619" s="88" t="str">
        <f>IF(ISNUMBER(A4619), IF($G$16="fixed",$G$17,MIN(H4619*Data!$C$7*$C$16*0.5,$C$17*Data!$C$7))*$C$12,"")</f>
        <v/>
      </c>
      <c r="L4619" s="42" t="str">
        <f t="shared" ca="1" si="2190"/>
        <v/>
      </c>
      <c r="M4619" s="44" t="str">
        <f t="shared" ca="1" si="2191"/>
        <v/>
      </c>
      <c r="N4619" s="44" t="str">
        <f t="shared" ca="1" si="2192"/>
        <v/>
      </c>
      <c r="O4619" s="108" t="str">
        <f t="shared" si="2176"/>
        <v/>
      </c>
      <c r="P4619" s="102" t="str">
        <f t="shared" si="2177"/>
        <v/>
      </c>
      <c r="Q4619" s="102" t="str">
        <f t="shared" si="2178"/>
        <v/>
      </c>
      <c r="R4619" s="120" t="str">
        <f t="shared" si="2179"/>
        <v/>
      </c>
      <c r="S4619" s="54" t="str">
        <f t="shared" si="2180"/>
        <v/>
      </c>
      <c r="T4619" s="5" t="str">
        <f t="shared" si="2181"/>
        <v/>
      </c>
      <c r="U4619" s="152" t="str">
        <f t="shared" si="2164"/>
        <v/>
      </c>
      <c r="V4619" s="152" t="str">
        <f t="shared" si="2165"/>
        <v/>
      </c>
      <c r="W4619" s="153" t="str">
        <f t="shared" si="2166"/>
        <v/>
      </c>
      <c r="X4619" s="153" t="str">
        <f t="shared" si="2167"/>
        <v/>
      </c>
      <c r="Y4619" s="153" t="str">
        <f t="shared" si="2168"/>
        <v/>
      </c>
      <c r="Z4619" s="153" t="str">
        <f t="shared" si="2169"/>
        <v/>
      </c>
      <c r="AA4619" s="152" t="str">
        <f t="shared" si="2170"/>
        <v/>
      </c>
      <c r="AB4619" s="152" t="str">
        <f t="shared" si="2171"/>
        <v/>
      </c>
      <c r="AC4619" s="154" t="str">
        <f t="shared" si="2182"/>
        <v/>
      </c>
      <c r="AD4619" s="154" t="str">
        <f t="shared" si="2183"/>
        <v/>
      </c>
      <c r="AE4619" s="3" t="str">
        <f t="shared" si="2184"/>
        <v/>
      </c>
      <c r="AF4619" s="3" t="str">
        <f t="shared" si="2185"/>
        <v/>
      </c>
      <c r="AG4619" s="3" t="str">
        <f t="shared" si="2186"/>
        <v/>
      </c>
      <c r="AH4619" s="4" t="str">
        <f t="shared" si="2187"/>
        <v/>
      </c>
      <c r="AI4619" s="75" t="str">
        <f t="shared" si="2188"/>
        <v/>
      </c>
      <c r="AJ4619" s="75" t="str">
        <f t="shared" si="2189"/>
        <v/>
      </c>
    </row>
    <row r="4620" spans="1:36">
      <c r="A4620" s="41" t="str">
        <f t="shared" si="2172"/>
        <v/>
      </c>
      <c r="B4620" s="150" t="str">
        <f>IF(ISNUMBER(A4620),INDEX('MetaTrader Import'!$H$13:$J$5893,TRUNC(((A4620-$A$39+1)-1)/3)+1,MOD((A4620-$A$39+1)-1,3)+1),"")</f>
        <v/>
      </c>
      <c r="C4620" s="43" t="str">
        <f t="shared" si="2173"/>
        <v/>
      </c>
      <c r="D4620" s="43" t="str">
        <f t="shared" ca="1" si="2163"/>
        <v/>
      </c>
      <c r="E4620" s="43" t="str">
        <f t="shared" si="2174"/>
        <v/>
      </c>
      <c r="F4620" s="43" t="str">
        <f t="shared" si="2175"/>
        <v/>
      </c>
      <c r="G4620" s="43" t="str">
        <f>IF(A4620&lt;&gt;"",IF(A4620&lt;Data!$G$11*0.25,$C$13/$G$32,IF(A4620&gt;Data!$G$11*0.25,$C$13,$C$13*10)),"")</f>
        <v/>
      </c>
      <c r="H4620" s="43" t="str">
        <f>IF(A4620&lt;&gt;"",IF(Data!$G$9="constant",$C$13,IF(Data!$G$9="squeeze",G4620,F4620)),"")</f>
        <v/>
      </c>
      <c r="I4620" s="38" t="str">
        <f ca="1">IF(ISNUMBER(A4620),NORMINV(RAND(),0,IF(AND(Data!$G$9="squeeze",A4620&lt;Data!$G$11*0.25),$H$32,1)*$C$30*$C$13)*($C$14*$C$12),"")</f>
        <v/>
      </c>
      <c r="J4620" s="42" t="str">
        <f ca="1">IFERROR(IF(Data!$C$6="Real",B4620,I4620+J4619+($C$14*$C$12)*(NORMINV(RAND(),$C$15,CHOOSE($G$13,$C$13,F4620,G4620)))),"")</f>
        <v/>
      </c>
      <c r="K4620" s="88" t="str">
        <f>IF(ISNUMBER(A4620), IF($G$16="fixed",$G$17,MIN(H4620*Data!$C$7*$C$16*0.5,$C$17*Data!$C$7))*$C$12,"")</f>
        <v/>
      </c>
      <c r="L4620" s="42" t="str">
        <f t="shared" ca="1" si="2190"/>
        <v/>
      </c>
      <c r="M4620" s="44" t="str">
        <f t="shared" ca="1" si="2191"/>
        <v/>
      </c>
      <c r="N4620" s="44" t="str">
        <f t="shared" ca="1" si="2192"/>
        <v/>
      </c>
      <c r="O4620" s="108" t="str">
        <f t="shared" si="2176"/>
        <v/>
      </c>
      <c r="P4620" s="102" t="str">
        <f t="shared" si="2177"/>
        <v/>
      </c>
      <c r="Q4620" s="102" t="str">
        <f t="shared" si="2178"/>
        <v/>
      </c>
      <c r="R4620" s="120" t="str">
        <f t="shared" si="2179"/>
        <v/>
      </c>
      <c r="S4620" s="54" t="str">
        <f t="shared" si="2180"/>
        <v/>
      </c>
      <c r="T4620" s="5" t="str">
        <f t="shared" si="2181"/>
        <v/>
      </c>
      <c r="U4620" s="152" t="str">
        <f t="shared" si="2164"/>
        <v/>
      </c>
      <c r="V4620" s="152" t="str">
        <f t="shared" si="2165"/>
        <v/>
      </c>
      <c r="W4620" s="153" t="str">
        <f t="shared" si="2166"/>
        <v/>
      </c>
      <c r="X4620" s="153" t="str">
        <f t="shared" si="2167"/>
        <v/>
      </c>
      <c r="Y4620" s="153" t="str">
        <f t="shared" si="2168"/>
        <v/>
      </c>
      <c r="Z4620" s="153" t="str">
        <f t="shared" si="2169"/>
        <v/>
      </c>
      <c r="AA4620" s="152" t="str">
        <f t="shared" si="2170"/>
        <v/>
      </c>
      <c r="AB4620" s="152" t="str">
        <f t="shared" si="2171"/>
        <v/>
      </c>
      <c r="AC4620" s="154" t="str">
        <f t="shared" si="2182"/>
        <v/>
      </c>
      <c r="AD4620" s="154" t="str">
        <f t="shared" si="2183"/>
        <v/>
      </c>
      <c r="AE4620" s="3" t="str">
        <f t="shared" si="2184"/>
        <v/>
      </c>
      <c r="AF4620" s="3" t="str">
        <f t="shared" si="2185"/>
        <v/>
      </c>
      <c r="AG4620" s="3" t="str">
        <f t="shared" si="2186"/>
        <v/>
      </c>
      <c r="AH4620" s="4" t="str">
        <f t="shared" si="2187"/>
        <v/>
      </c>
      <c r="AI4620" s="75" t="str">
        <f t="shared" si="2188"/>
        <v/>
      </c>
      <c r="AJ4620" s="75" t="str">
        <f t="shared" si="2189"/>
        <v/>
      </c>
    </row>
    <row r="4621" spans="1:36">
      <c r="A4621" s="41" t="str">
        <f t="shared" si="2172"/>
        <v/>
      </c>
      <c r="B4621" s="150" t="str">
        <f>IF(ISNUMBER(A4621),INDEX('MetaTrader Import'!$H$13:$J$5893,TRUNC(((A4621-$A$39+1)-1)/3)+1,MOD((A4621-$A$39+1)-1,3)+1),"")</f>
        <v/>
      </c>
      <c r="C4621" s="43" t="str">
        <f t="shared" si="2173"/>
        <v/>
      </c>
      <c r="D4621" s="43" t="str">
        <f t="shared" ca="1" si="2163"/>
        <v/>
      </c>
      <c r="E4621" s="43" t="str">
        <f t="shared" si="2174"/>
        <v/>
      </c>
      <c r="F4621" s="43" t="str">
        <f t="shared" si="2175"/>
        <v/>
      </c>
      <c r="G4621" s="43" t="str">
        <f>IF(A4621&lt;&gt;"",IF(A4621&lt;Data!$G$11*0.25,$C$13/$G$32,IF(A4621&gt;Data!$G$11*0.25,$C$13,$C$13*10)),"")</f>
        <v/>
      </c>
      <c r="H4621" s="43" t="str">
        <f>IF(A4621&lt;&gt;"",IF(Data!$G$9="constant",$C$13,IF(Data!$G$9="squeeze",G4621,F4621)),"")</f>
        <v/>
      </c>
      <c r="I4621" s="38" t="str">
        <f ca="1">IF(ISNUMBER(A4621),NORMINV(RAND(),0,IF(AND(Data!$G$9="squeeze",A4621&lt;Data!$G$11*0.25),$H$32,1)*$C$30*$C$13)*($C$14*$C$12),"")</f>
        <v/>
      </c>
      <c r="J4621" s="42" t="str">
        <f ca="1">IFERROR(IF(Data!$C$6="Real",B4621,I4621+J4620+($C$14*$C$12)*(NORMINV(RAND(),$C$15,CHOOSE($G$13,$C$13,F4621,G4621)))),"")</f>
        <v/>
      </c>
      <c r="K4621" s="88" t="str">
        <f>IF(ISNUMBER(A4621), IF($G$16="fixed",$G$17,MIN(H4621*Data!$C$7*$C$16*0.5,$C$17*Data!$C$7))*$C$12,"")</f>
        <v/>
      </c>
      <c r="L4621" s="42" t="str">
        <f t="shared" ca="1" si="2190"/>
        <v/>
      </c>
      <c r="M4621" s="44" t="str">
        <f t="shared" ca="1" si="2191"/>
        <v/>
      </c>
      <c r="N4621" s="44" t="str">
        <f t="shared" ca="1" si="2192"/>
        <v/>
      </c>
      <c r="O4621" s="108" t="str">
        <f t="shared" si="2176"/>
        <v/>
      </c>
      <c r="P4621" s="102" t="str">
        <f t="shared" si="2177"/>
        <v/>
      </c>
      <c r="Q4621" s="102" t="str">
        <f t="shared" si="2178"/>
        <v/>
      </c>
      <c r="R4621" s="120" t="str">
        <f t="shared" si="2179"/>
        <v/>
      </c>
      <c r="S4621" s="54" t="str">
        <f t="shared" si="2180"/>
        <v/>
      </c>
      <c r="T4621" s="5" t="str">
        <f t="shared" si="2181"/>
        <v/>
      </c>
      <c r="U4621" s="152" t="str">
        <f t="shared" si="2164"/>
        <v/>
      </c>
      <c r="V4621" s="152" t="str">
        <f t="shared" si="2165"/>
        <v/>
      </c>
      <c r="W4621" s="153" t="str">
        <f t="shared" si="2166"/>
        <v/>
      </c>
      <c r="X4621" s="153" t="str">
        <f t="shared" si="2167"/>
        <v/>
      </c>
      <c r="Y4621" s="153" t="str">
        <f t="shared" si="2168"/>
        <v/>
      </c>
      <c r="Z4621" s="153" t="str">
        <f t="shared" si="2169"/>
        <v/>
      </c>
      <c r="AA4621" s="152" t="str">
        <f t="shared" si="2170"/>
        <v/>
      </c>
      <c r="AB4621" s="152" t="str">
        <f t="shared" si="2171"/>
        <v/>
      </c>
      <c r="AC4621" s="154" t="str">
        <f t="shared" si="2182"/>
        <v/>
      </c>
      <c r="AD4621" s="154" t="str">
        <f t="shared" si="2183"/>
        <v/>
      </c>
      <c r="AE4621" s="3" t="str">
        <f t="shared" si="2184"/>
        <v/>
      </c>
      <c r="AF4621" s="3" t="str">
        <f t="shared" si="2185"/>
        <v/>
      </c>
      <c r="AG4621" s="3" t="str">
        <f t="shared" si="2186"/>
        <v/>
      </c>
      <c r="AH4621" s="4" t="str">
        <f t="shared" si="2187"/>
        <v/>
      </c>
      <c r="AI4621" s="75" t="str">
        <f t="shared" si="2188"/>
        <v/>
      </c>
      <c r="AJ4621" s="75" t="str">
        <f t="shared" si="2189"/>
        <v/>
      </c>
    </row>
    <row r="4622" spans="1:36">
      <c r="A4622" s="41" t="str">
        <f t="shared" si="2172"/>
        <v/>
      </c>
      <c r="B4622" s="150" t="str">
        <f>IF(ISNUMBER(A4622),INDEX('MetaTrader Import'!$H$13:$J$5893,TRUNC(((A4622-$A$39+1)-1)/3)+1,MOD((A4622-$A$39+1)-1,3)+1),"")</f>
        <v/>
      </c>
      <c r="C4622" s="43" t="str">
        <f t="shared" si="2173"/>
        <v/>
      </c>
      <c r="D4622" s="43" t="str">
        <f t="shared" ca="1" si="2163"/>
        <v/>
      </c>
      <c r="E4622" s="43" t="str">
        <f t="shared" si="2174"/>
        <v/>
      </c>
      <c r="F4622" s="43" t="str">
        <f t="shared" si="2175"/>
        <v/>
      </c>
      <c r="G4622" s="43" t="str">
        <f>IF(A4622&lt;&gt;"",IF(A4622&lt;Data!$G$11*0.25,$C$13/$G$32,IF(A4622&gt;Data!$G$11*0.25,$C$13,$C$13*10)),"")</f>
        <v/>
      </c>
      <c r="H4622" s="43" t="str">
        <f>IF(A4622&lt;&gt;"",IF(Data!$G$9="constant",$C$13,IF(Data!$G$9="squeeze",G4622,F4622)),"")</f>
        <v/>
      </c>
      <c r="I4622" s="38" t="str">
        <f ca="1">IF(ISNUMBER(A4622),NORMINV(RAND(),0,IF(AND(Data!$G$9="squeeze",A4622&lt;Data!$G$11*0.25),$H$32,1)*$C$30*$C$13)*($C$14*$C$12),"")</f>
        <v/>
      </c>
      <c r="J4622" s="42" t="str">
        <f ca="1">IFERROR(IF(Data!$C$6="Real",B4622,I4622+J4621+($C$14*$C$12)*(NORMINV(RAND(),$C$15,CHOOSE($G$13,$C$13,F4622,G4622)))),"")</f>
        <v/>
      </c>
      <c r="K4622" s="88" t="str">
        <f>IF(ISNUMBER(A4622), IF($G$16="fixed",$G$17,MIN(H4622*Data!$C$7*$C$16*0.5,$C$17*Data!$C$7))*$C$12,"")</f>
        <v/>
      </c>
      <c r="L4622" s="42" t="str">
        <f t="shared" ca="1" si="2190"/>
        <v/>
      </c>
      <c r="M4622" s="44" t="str">
        <f t="shared" ca="1" si="2191"/>
        <v/>
      </c>
      <c r="N4622" s="44" t="str">
        <f t="shared" ca="1" si="2192"/>
        <v/>
      </c>
      <c r="O4622" s="108" t="str">
        <f t="shared" si="2176"/>
        <v/>
      </c>
      <c r="P4622" s="102" t="str">
        <f t="shared" si="2177"/>
        <v/>
      </c>
      <c r="Q4622" s="102" t="str">
        <f t="shared" si="2178"/>
        <v/>
      </c>
      <c r="R4622" s="120" t="str">
        <f t="shared" si="2179"/>
        <v/>
      </c>
      <c r="S4622" s="54" t="str">
        <f t="shared" si="2180"/>
        <v/>
      </c>
      <c r="T4622" s="5" t="str">
        <f t="shared" si="2181"/>
        <v/>
      </c>
      <c r="U4622" s="152" t="str">
        <f t="shared" si="2164"/>
        <v/>
      </c>
      <c r="V4622" s="152" t="str">
        <f t="shared" si="2165"/>
        <v/>
      </c>
      <c r="W4622" s="153" t="str">
        <f t="shared" si="2166"/>
        <v/>
      </c>
      <c r="X4622" s="153" t="str">
        <f t="shared" si="2167"/>
        <v/>
      </c>
      <c r="Y4622" s="153" t="str">
        <f t="shared" si="2168"/>
        <v/>
      </c>
      <c r="Z4622" s="153" t="str">
        <f t="shared" si="2169"/>
        <v/>
      </c>
      <c r="AA4622" s="152" t="str">
        <f t="shared" si="2170"/>
        <v/>
      </c>
      <c r="AB4622" s="152" t="str">
        <f t="shared" si="2171"/>
        <v/>
      </c>
      <c r="AC4622" s="154" t="str">
        <f t="shared" si="2182"/>
        <v/>
      </c>
      <c r="AD4622" s="154" t="str">
        <f t="shared" si="2183"/>
        <v/>
      </c>
      <c r="AE4622" s="3" t="str">
        <f t="shared" si="2184"/>
        <v/>
      </c>
      <c r="AF4622" s="3" t="str">
        <f t="shared" si="2185"/>
        <v/>
      </c>
      <c r="AG4622" s="3" t="str">
        <f t="shared" si="2186"/>
        <v/>
      </c>
      <c r="AH4622" s="4" t="str">
        <f t="shared" si="2187"/>
        <v/>
      </c>
      <c r="AI4622" s="75" t="str">
        <f t="shared" si="2188"/>
        <v/>
      </c>
      <c r="AJ4622" s="75" t="str">
        <f t="shared" si="2189"/>
        <v/>
      </c>
    </row>
    <row r="4623" spans="1:36">
      <c r="A4623" s="41" t="str">
        <f t="shared" si="2172"/>
        <v/>
      </c>
      <c r="B4623" s="150" t="str">
        <f>IF(ISNUMBER(A4623),INDEX('MetaTrader Import'!$H$13:$J$5893,TRUNC(((A4623-$A$39+1)-1)/3)+1,MOD((A4623-$A$39+1)-1,3)+1),"")</f>
        <v/>
      </c>
      <c r="C4623" s="43" t="str">
        <f t="shared" si="2173"/>
        <v/>
      </c>
      <c r="D4623" s="43" t="str">
        <f t="shared" ca="1" si="2163"/>
        <v/>
      </c>
      <c r="E4623" s="43" t="str">
        <f t="shared" si="2174"/>
        <v/>
      </c>
      <c r="F4623" s="43" t="str">
        <f t="shared" si="2175"/>
        <v/>
      </c>
      <c r="G4623" s="43" t="str">
        <f>IF(A4623&lt;&gt;"",IF(A4623&lt;Data!$G$11*0.25,$C$13/$G$32,IF(A4623&gt;Data!$G$11*0.25,$C$13,$C$13*10)),"")</f>
        <v/>
      </c>
      <c r="H4623" s="43" t="str">
        <f>IF(A4623&lt;&gt;"",IF(Data!$G$9="constant",$C$13,IF(Data!$G$9="squeeze",G4623,F4623)),"")</f>
        <v/>
      </c>
      <c r="I4623" s="38" t="str">
        <f ca="1">IF(ISNUMBER(A4623),NORMINV(RAND(),0,IF(AND(Data!$G$9="squeeze",A4623&lt;Data!$G$11*0.25),$H$32,1)*$C$30*$C$13)*($C$14*$C$12),"")</f>
        <v/>
      </c>
      <c r="J4623" s="42" t="str">
        <f ca="1">IFERROR(IF(Data!$C$6="Real",B4623,I4623+J4622+($C$14*$C$12)*(NORMINV(RAND(),$C$15,CHOOSE($G$13,$C$13,F4623,G4623)))),"")</f>
        <v/>
      </c>
      <c r="K4623" s="88" t="str">
        <f>IF(ISNUMBER(A4623), IF($G$16="fixed",$G$17,MIN(H4623*Data!$C$7*$C$16*0.5,$C$17*Data!$C$7))*$C$12,"")</f>
        <v/>
      </c>
      <c r="L4623" s="42" t="str">
        <f t="shared" ca="1" si="2190"/>
        <v/>
      </c>
      <c r="M4623" s="44" t="str">
        <f t="shared" ca="1" si="2191"/>
        <v/>
      </c>
      <c r="N4623" s="44" t="str">
        <f t="shared" ca="1" si="2192"/>
        <v/>
      </c>
      <c r="O4623" s="108" t="str">
        <f t="shared" si="2176"/>
        <v/>
      </c>
      <c r="P4623" s="102" t="str">
        <f t="shared" si="2177"/>
        <v/>
      </c>
      <c r="Q4623" s="102" t="str">
        <f t="shared" si="2178"/>
        <v/>
      </c>
      <c r="R4623" s="120" t="str">
        <f t="shared" si="2179"/>
        <v/>
      </c>
      <c r="S4623" s="54" t="str">
        <f t="shared" si="2180"/>
        <v/>
      </c>
      <c r="T4623" s="5" t="str">
        <f t="shared" si="2181"/>
        <v/>
      </c>
      <c r="U4623" s="152" t="str">
        <f t="shared" si="2164"/>
        <v/>
      </c>
      <c r="V4623" s="152" t="str">
        <f t="shared" si="2165"/>
        <v/>
      </c>
      <c r="W4623" s="153" t="str">
        <f t="shared" si="2166"/>
        <v/>
      </c>
      <c r="X4623" s="153" t="str">
        <f t="shared" si="2167"/>
        <v/>
      </c>
      <c r="Y4623" s="153" t="str">
        <f t="shared" si="2168"/>
        <v/>
      </c>
      <c r="Z4623" s="153" t="str">
        <f t="shared" si="2169"/>
        <v/>
      </c>
      <c r="AA4623" s="152" t="str">
        <f t="shared" si="2170"/>
        <v/>
      </c>
      <c r="AB4623" s="152" t="str">
        <f t="shared" si="2171"/>
        <v/>
      </c>
      <c r="AC4623" s="154" t="str">
        <f t="shared" si="2182"/>
        <v/>
      </c>
      <c r="AD4623" s="154" t="str">
        <f t="shared" si="2183"/>
        <v/>
      </c>
      <c r="AE4623" s="3" t="str">
        <f t="shared" si="2184"/>
        <v/>
      </c>
      <c r="AF4623" s="3" t="str">
        <f t="shared" si="2185"/>
        <v/>
      </c>
      <c r="AG4623" s="3" t="str">
        <f t="shared" si="2186"/>
        <v/>
      </c>
      <c r="AH4623" s="4" t="str">
        <f t="shared" si="2187"/>
        <v/>
      </c>
      <c r="AI4623" s="75" t="str">
        <f t="shared" si="2188"/>
        <v/>
      </c>
      <c r="AJ4623" s="75" t="str">
        <f t="shared" si="2189"/>
        <v/>
      </c>
    </row>
    <row r="4624" spans="1:36">
      <c r="A4624" s="41" t="str">
        <f t="shared" si="2172"/>
        <v/>
      </c>
      <c r="B4624" s="150" t="str">
        <f>IF(ISNUMBER(A4624),INDEX('MetaTrader Import'!$H$13:$J$5893,TRUNC(((A4624-$A$39+1)-1)/3)+1,MOD((A4624-$A$39+1)-1,3)+1),"")</f>
        <v/>
      </c>
      <c r="C4624" s="43" t="str">
        <f t="shared" si="2173"/>
        <v/>
      </c>
      <c r="D4624" s="43" t="str">
        <f t="shared" ca="1" si="2163"/>
        <v/>
      </c>
      <c r="E4624" s="43" t="str">
        <f t="shared" si="2174"/>
        <v/>
      </c>
      <c r="F4624" s="43" t="str">
        <f t="shared" si="2175"/>
        <v/>
      </c>
      <c r="G4624" s="43" t="str">
        <f>IF(A4624&lt;&gt;"",IF(A4624&lt;Data!$G$11*0.25,$C$13/$G$32,IF(A4624&gt;Data!$G$11*0.25,$C$13,$C$13*10)),"")</f>
        <v/>
      </c>
      <c r="H4624" s="43" t="str">
        <f>IF(A4624&lt;&gt;"",IF(Data!$G$9="constant",$C$13,IF(Data!$G$9="squeeze",G4624,F4624)),"")</f>
        <v/>
      </c>
      <c r="I4624" s="38" t="str">
        <f ca="1">IF(ISNUMBER(A4624),NORMINV(RAND(),0,IF(AND(Data!$G$9="squeeze",A4624&lt;Data!$G$11*0.25),$H$32,1)*$C$30*$C$13)*($C$14*$C$12),"")</f>
        <v/>
      </c>
      <c r="J4624" s="42" t="str">
        <f ca="1">IFERROR(IF(Data!$C$6="Real",B4624,I4624+J4623+($C$14*$C$12)*(NORMINV(RAND(),$C$15,CHOOSE($G$13,$C$13,F4624,G4624)))),"")</f>
        <v/>
      </c>
      <c r="K4624" s="88" t="str">
        <f>IF(ISNUMBER(A4624), IF($G$16="fixed",$G$17,MIN(H4624*Data!$C$7*$C$16*0.5,$C$17*Data!$C$7))*$C$12,"")</f>
        <v/>
      </c>
      <c r="L4624" s="42" t="str">
        <f t="shared" ca="1" si="2190"/>
        <v/>
      </c>
      <c r="M4624" s="44" t="str">
        <f t="shared" ca="1" si="2191"/>
        <v/>
      </c>
      <c r="N4624" s="44" t="str">
        <f t="shared" ca="1" si="2192"/>
        <v/>
      </c>
      <c r="O4624" s="108" t="str">
        <f t="shared" si="2176"/>
        <v/>
      </c>
      <c r="P4624" s="102" t="str">
        <f t="shared" si="2177"/>
        <v/>
      </c>
      <c r="Q4624" s="102" t="str">
        <f t="shared" si="2178"/>
        <v/>
      </c>
      <c r="R4624" s="120" t="str">
        <f t="shared" si="2179"/>
        <v/>
      </c>
      <c r="S4624" s="54" t="str">
        <f t="shared" si="2180"/>
        <v/>
      </c>
      <c r="T4624" s="5" t="str">
        <f t="shared" si="2181"/>
        <v/>
      </c>
      <c r="U4624" s="152" t="str">
        <f t="shared" si="2164"/>
        <v/>
      </c>
      <c r="V4624" s="152" t="str">
        <f t="shared" si="2165"/>
        <v/>
      </c>
      <c r="W4624" s="153" t="str">
        <f t="shared" si="2166"/>
        <v/>
      </c>
      <c r="X4624" s="153" t="str">
        <f t="shared" si="2167"/>
        <v/>
      </c>
      <c r="Y4624" s="153" t="str">
        <f t="shared" si="2168"/>
        <v/>
      </c>
      <c r="Z4624" s="153" t="str">
        <f t="shared" si="2169"/>
        <v/>
      </c>
      <c r="AA4624" s="152" t="str">
        <f t="shared" si="2170"/>
        <v/>
      </c>
      <c r="AB4624" s="152" t="str">
        <f t="shared" si="2171"/>
        <v/>
      </c>
      <c r="AC4624" s="154" t="str">
        <f t="shared" si="2182"/>
        <v/>
      </c>
      <c r="AD4624" s="154" t="str">
        <f t="shared" si="2183"/>
        <v/>
      </c>
      <c r="AE4624" s="3" t="str">
        <f t="shared" si="2184"/>
        <v/>
      </c>
      <c r="AF4624" s="3" t="str">
        <f t="shared" si="2185"/>
        <v/>
      </c>
      <c r="AG4624" s="3" t="str">
        <f t="shared" si="2186"/>
        <v/>
      </c>
      <c r="AH4624" s="4" t="str">
        <f t="shared" si="2187"/>
        <v/>
      </c>
      <c r="AI4624" s="75" t="str">
        <f t="shared" si="2188"/>
        <v/>
      </c>
      <c r="AJ4624" s="75" t="str">
        <f t="shared" si="2189"/>
        <v/>
      </c>
    </row>
    <row r="4625" spans="1:36">
      <c r="A4625" s="41" t="str">
        <f t="shared" si="2172"/>
        <v/>
      </c>
      <c r="B4625" s="150" t="str">
        <f>IF(ISNUMBER(A4625),INDEX('MetaTrader Import'!$H$13:$J$5893,TRUNC(((A4625-$A$39+1)-1)/3)+1,MOD((A4625-$A$39+1)-1,3)+1),"")</f>
        <v/>
      </c>
      <c r="C4625" s="43" t="str">
        <f t="shared" si="2173"/>
        <v/>
      </c>
      <c r="D4625" s="43" t="str">
        <f t="shared" ca="1" si="2163"/>
        <v/>
      </c>
      <c r="E4625" s="43" t="str">
        <f t="shared" si="2174"/>
        <v/>
      </c>
      <c r="F4625" s="43" t="str">
        <f t="shared" si="2175"/>
        <v/>
      </c>
      <c r="G4625" s="43" t="str">
        <f>IF(A4625&lt;&gt;"",IF(A4625&lt;Data!$G$11*0.25,$C$13/$G$32,IF(A4625&gt;Data!$G$11*0.25,$C$13,$C$13*10)),"")</f>
        <v/>
      </c>
      <c r="H4625" s="43" t="str">
        <f>IF(A4625&lt;&gt;"",IF(Data!$G$9="constant",$C$13,IF(Data!$G$9="squeeze",G4625,F4625)),"")</f>
        <v/>
      </c>
      <c r="I4625" s="38" t="str">
        <f ca="1">IF(ISNUMBER(A4625),NORMINV(RAND(),0,IF(AND(Data!$G$9="squeeze",A4625&lt;Data!$G$11*0.25),$H$32,1)*$C$30*$C$13)*($C$14*$C$12),"")</f>
        <v/>
      </c>
      <c r="J4625" s="42" t="str">
        <f ca="1">IFERROR(IF(Data!$C$6="Real",B4625,I4625+J4624+($C$14*$C$12)*(NORMINV(RAND(),$C$15,CHOOSE($G$13,$C$13,F4625,G4625)))),"")</f>
        <v/>
      </c>
      <c r="K4625" s="88" t="str">
        <f>IF(ISNUMBER(A4625), IF($G$16="fixed",$G$17,MIN(H4625*Data!$C$7*$C$16*0.5,$C$17*Data!$C$7))*$C$12,"")</f>
        <v/>
      </c>
      <c r="L4625" s="42" t="str">
        <f t="shared" ca="1" si="2190"/>
        <v/>
      </c>
      <c r="M4625" s="44" t="str">
        <f t="shared" ca="1" si="2191"/>
        <v/>
      </c>
      <c r="N4625" s="44" t="str">
        <f t="shared" ca="1" si="2192"/>
        <v/>
      </c>
      <c r="O4625" s="108" t="str">
        <f t="shared" si="2176"/>
        <v/>
      </c>
      <c r="P4625" s="102" t="str">
        <f t="shared" si="2177"/>
        <v/>
      </c>
      <c r="Q4625" s="102" t="str">
        <f t="shared" si="2178"/>
        <v/>
      </c>
      <c r="R4625" s="120" t="str">
        <f t="shared" si="2179"/>
        <v/>
      </c>
      <c r="S4625" s="54" t="str">
        <f t="shared" si="2180"/>
        <v/>
      </c>
      <c r="T4625" s="5" t="str">
        <f t="shared" si="2181"/>
        <v/>
      </c>
      <c r="U4625" s="152" t="str">
        <f t="shared" si="2164"/>
        <v/>
      </c>
      <c r="V4625" s="152" t="str">
        <f t="shared" si="2165"/>
        <v/>
      </c>
      <c r="W4625" s="153" t="str">
        <f t="shared" si="2166"/>
        <v/>
      </c>
      <c r="X4625" s="153" t="str">
        <f t="shared" si="2167"/>
        <v/>
      </c>
      <c r="Y4625" s="153" t="str">
        <f t="shared" si="2168"/>
        <v/>
      </c>
      <c r="Z4625" s="153" t="str">
        <f t="shared" si="2169"/>
        <v/>
      </c>
      <c r="AA4625" s="152" t="str">
        <f t="shared" si="2170"/>
        <v/>
      </c>
      <c r="AB4625" s="152" t="str">
        <f t="shared" si="2171"/>
        <v/>
      </c>
      <c r="AC4625" s="154" t="str">
        <f t="shared" si="2182"/>
        <v/>
      </c>
      <c r="AD4625" s="154" t="str">
        <f t="shared" si="2183"/>
        <v/>
      </c>
      <c r="AE4625" s="3" t="str">
        <f t="shared" si="2184"/>
        <v/>
      </c>
      <c r="AF4625" s="3" t="str">
        <f t="shared" si="2185"/>
        <v/>
      </c>
      <c r="AG4625" s="3" t="str">
        <f t="shared" si="2186"/>
        <v/>
      </c>
      <c r="AH4625" s="4" t="str">
        <f t="shared" si="2187"/>
        <v/>
      </c>
      <c r="AI4625" s="75" t="str">
        <f t="shared" si="2188"/>
        <v/>
      </c>
      <c r="AJ4625" s="75" t="str">
        <f t="shared" si="2189"/>
        <v/>
      </c>
    </row>
    <row r="4626" spans="1:36">
      <c r="A4626" s="41" t="str">
        <f t="shared" si="2172"/>
        <v/>
      </c>
      <c r="B4626" s="150" t="str">
        <f>IF(ISNUMBER(A4626),INDEX('MetaTrader Import'!$H$13:$J$5893,TRUNC(((A4626-$A$39+1)-1)/3)+1,MOD((A4626-$A$39+1)-1,3)+1),"")</f>
        <v/>
      </c>
      <c r="C4626" s="43" t="str">
        <f t="shared" si="2173"/>
        <v/>
      </c>
      <c r="D4626" s="43" t="str">
        <f t="shared" ca="1" si="2163"/>
        <v/>
      </c>
      <c r="E4626" s="43" t="str">
        <f t="shared" si="2174"/>
        <v/>
      </c>
      <c r="F4626" s="43" t="str">
        <f t="shared" si="2175"/>
        <v/>
      </c>
      <c r="G4626" s="43" t="str">
        <f>IF(A4626&lt;&gt;"",IF(A4626&lt;Data!$G$11*0.25,$C$13/$G$32,IF(A4626&gt;Data!$G$11*0.25,$C$13,$C$13*10)),"")</f>
        <v/>
      </c>
      <c r="H4626" s="43" t="str">
        <f>IF(A4626&lt;&gt;"",IF(Data!$G$9="constant",$C$13,IF(Data!$G$9="squeeze",G4626,F4626)),"")</f>
        <v/>
      </c>
      <c r="I4626" s="38" t="str">
        <f ca="1">IF(ISNUMBER(A4626),NORMINV(RAND(),0,IF(AND(Data!$G$9="squeeze",A4626&lt;Data!$G$11*0.25),$H$32,1)*$C$30*$C$13)*($C$14*$C$12),"")</f>
        <v/>
      </c>
      <c r="J4626" s="42" t="str">
        <f ca="1">IFERROR(IF(Data!$C$6="Real",B4626,I4626+J4625+($C$14*$C$12)*(NORMINV(RAND(),$C$15,CHOOSE($G$13,$C$13,F4626,G4626)))),"")</f>
        <v/>
      </c>
      <c r="K4626" s="88" t="str">
        <f>IF(ISNUMBER(A4626), IF($G$16="fixed",$G$17,MIN(H4626*Data!$C$7*$C$16*0.5,$C$17*Data!$C$7))*$C$12,"")</f>
        <v/>
      </c>
      <c r="L4626" s="42" t="str">
        <f t="shared" ca="1" si="2190"/>
        <v/>
      </c>
      <c r="M4626" s="44" t="str">
        <f t="shared" ca="1" si="2191"/>
        <v/>
      </c>
      <c r="N4626" s="44" t="str">
        <f t="shared" ca="1" si="2192"/>
        <v/>
      </c>
      <c r="O4626" s="108" t="str">
        <f t="shared" si="2176"/>
        <v/>
      </c>
      <c r="P4626" s="102" t="str">
        <f t="shared" si="2177"/>
        <v/>
      </c>
      <c r="Q4626" s="102" t="str">
        <f t="shared" si="2178"/>
        <v/>
      </c>
      <c r="R4626" s="120" t="str">
        <f t="shared" si="2179"/>
        <v/>
      </c>
      <c r="S4626" s="54" t="str">
        <f t="shared" si="2180"/>
        <v/>
      </c>
      <c r="T4626" s="5" t="str">
        <f t="shared" si="2181"/>
        <v/>
      </c>
      <c r="U4626" s="152" t="str">
        <f t="shared" si="2164"/>
        <v/>
      </c>
      <c r="V4626" s="152" t="str">
        <f t="shared" si="2165"/>
        <v/>
      </c>
      <c r="W4626" s="153" t="str">
        <f t="shared" si="2166"/>
        <v/>
      </c>
      <c r="X4626" s="153" t="str">
        <f t="shared" si="2167"/>
        <v/>
      </c>
      <c r="Y4626" s="153" t="str">
        <f t="shared" si="2168"/>
        <v/>
      </c>
      <c r="Z4626" s="153" t="str">
        <f t="shared" si="2169"/>
        <v/>
      </c>
      <c r="AA4626" s="152" t="str">
        <f t="shared" si="2170"/>
        <v/>
      </c>
      <c r="AB4626" s="152" t="str">
        <f t="shared" si="2171"/>
        <v/>
      </c>
      <c r="AC4626" s="154" t="str">
        <f t="shared" si="2182"/>
        <v/>
      </c>
      <c r="AD4626" s="154" t="str">
        <f t="shared" si="2183"/>
        <v/>
      </c>
      <c r="AE4626" s="3" t="str">
        <f t="shared" si="2184"/>
        <v/>
      </c>
      <c r="AF4626" s="3" t="str">
        <f t="shared" si="2185"/>
        <v/>
      </c>
      <c r="AG4626" s="3" t="str">
        <f t="shared" si="2186"/>
        <v/>
      </c>
      <c r="AH4626" s="4" t="str">
        <f t="shared" si="2187"/>
        <v/>
      </c>
      <c r="AI4626" s="75" t="str">
        <f t="shared" si="2188"/>
        <v/>
      </c>
      <c r="AJ4626" s="75" t="str">
        <f t="shared" si="2189"/>
        <v/>
      </c>
    </row>
    <row r="4627" spans="1:36">
      <c r="A4627" s="41" t="str">
        <f t="shared" si="2172"/>
        <v/>
      </c>
      <c r="B4627" s="150" t="str">
        <f>IF(ISNUMBER(A4627),INDEX('MetaTrader Import'!$H$13:$J$5893,TRUNC(((A4627-$A$39+1)-1)/3)+1,MOD((A4627-$A$39+1)-1,3)+1),"")</f>
        <v/>
      </c>
      <c r="C4627" s="43" t="str">
        <f t="shared" si="2173"/>
        <v/>
      </c>
      <c r="D4627" s="43" t="str">
        <f t="shared" ca="1" si="2163"/>
        <v/>
      </c>
      <c r="E4627" s="43" t="str">
        <f t="shared" si="2174"/>
        <v/>
      </c>
      <c r="F4627" s="43" t="str">
        <f t="shared" si="2175"/>
        <v/>
      </c>
      <c r="G4627" s="43" t="str">
        <f>IF(A4627&lt;&gt;"",IF(A4627&lt;Data!$G$11*0.25,$C$13/$G$32,IF(A4627&gt;Data!$G$11*0.25,$C$13,$C$13*10)),"")</f>
        <v/>
      </c>
      <c r="H4627" s="43" t="str">
        <f>IF(A4627&lt;&gt;"",IF(Data!$G$9="constant",$C$13,IF(Data!$G$9="squeeze",G4627,F4627)),"")</f>
        <v/>
      </c>
      <c r="I4627" s="38" t="str">
        <f ca="1">IF(ISNUMBER(A4627),NORMINV(RAND(),0,IF(AND(Data!$G$9="squeeze",A4627&lt;Data!$G$11*0.25),$H$32,1)*$C$30*$C$13)*($C$14*$C$12),"")</f>
        <v/>
      </c>
      <c r="J4627" s="42" t="str">
        <f ca="1">IFERROR(IF(Data!$C$6="Real",B4627,I4627+J4626+($C$14*$C$12)*(NORMINV(RAND(),$C$15,CHOOSE($G$13,$C$13,F4627,G4627)))),"")</f>
        <v/>
      </c>
      <c r="K4627" s="88" t="str">
        <f>IF(ISNUMBER(A4627), IF($G$16="fixed",$G$17,MIN(H4627*Data!$C$7*$C$16*0.5,$C$17*Data!$C$7))*$C$12,"")</f>
        <v/>
      </c>
      <c r="L4627" s="42" t="str">
        <f t="shared" ca="1" si="2190"/>
        <v/>
      </c>
      <c r="M4627" s="44" t="str">
        <f t="shared" ca="1" si="2191"/>
        <v/>
      </c>
      <c r="N4627" s="44" t="str">
        <f t="shared" ca="1" si="2192"/>
        <v/>
      </c>
      <c r="O4627" s="108" t="str">
        <f t="shared" si="2176"/>
        <v/>
      </c>
      <c r="P4627" s="102" t="str">
        <f t="shared" si="2177"/>
        <v/>
      </c>
      <c r="Q4627" s="102" t="str">
        <f t="shared" si="2178"/>
        <v/>
      </c>
      <c r="R4627" s="120" t="str">
        <f t="shared" si="2179"/>
        <v/>
      </c>
      <c r="S4627" s="54" t="str">
        <f t="shared" si="2180"/>
        <v/>
      </c>
      <c r="T4627" s="5" t="str">
        <f t="shared" si="2181"/>
        <v/>
      </c>
      <c r="U4627" s="152" t="str">
        <f t="shared" si="2164"/>
        <v/>
      </c>
      <c r="V4627" s="152" t="str">
        <f t="shared" si="2165"/>
        <v/>
      </c>
      <c r="W4627" s="153" t="str">
        <f t="shared" si="2166"/>
        <v/>
      </c>
      <c r="X4627" s="153" t="str">
        <f t="shared" si="2167"/>
        <v/>
      </c>
      <c r="Y4627" s="153" t="str">
        <f t="shared" si="2168"/>
        <v/>
      </c>
      <c r="Z4627" s="153" t="str">
        <f t="shared" si="2169"/>
        <v/>
      </c>
      <c r="AA4627" s="152" t="str">
        <f t="shared" si="2170"/>
        <v/>
      </c>
      <c r="AB4627" s="152" t="str">
        <f t="shared" si="2171"/>
        <v/>
      </c>
      <c r="AC4627" s="154" t="str">
        <f t="shared" si="2182"/>
        <v/>
      </c>
      <c r="AD4627" s="154" t="str">
        <f t="shared" si="2183"/>
        <v/>
      </c>
      <c r="AE4627" s="3" t="str">
        <f t="shared" si="2184"/>
        <v/>
      </c>
      <c r="AF4627" s="3" t="str">
        <f t="shared" si="2185"/>
        <v/>
      </c>
      <c r="AG4627" s="3" t="str">
        <f t="shared" si="2186"/>
        <v/>
      </c>
      <c r="AH4627" s="4" t="str">
        <f t="shared" si="2187"/>
        <v/>
      </c>
      <c r="AI4627" s="75" t="str">
        <f t="shared" si="2188"/>
        <v/>
      </c>
      <c r="AJ4627" s="75" t="str">
        <f t="shared" si="2189"/>
        <v/>
      </c>
    </row>
    <row r="4628" spans="1:36">
      <c r="A4628" s="41" t="str">
        <f t="shared" si="2172"/>
        <v/>
      </c>
      <c r="B4628" s="150" t="str">
        <f>IF(ISNUMBER(A4628),INDEX('MetaTrader Import'!$H$13:$J$5893,TRUNC(((A4628-$A$39+1)-1)/3)+1,MOD((A4628-$A$39+1)-1,3)+1),"")</f>
        <v/>
      </c>
      <c r="C4628" s="43" t="str">
        <f t="shared" si="2173"/>
        <v/>
      </c>
      <c r="D4628" s="43" t="str">
        <f t="shared" ca="1" si="2163"/>
        <v/>
      </c>
      <c r="E4628" s="43" t="str">
        <f t="shared" si="2174"/>
        <v/>
      </c>
      <c r="F4628" s="43" t="str">
        <f t="shared" si="2175"/>
        <v/>
      </c>
      <c r="G4628" s="43" t="str">
        <f>IF(A4628&lt;&gt;"",IF(A4628&lt;Data!$G$11*0.25,$C$13/$G$32,IF(A4628&gt;Data!$G$11*0.25,$C$13,$C$13*10)),"")</f>
        <v/>
      </c>
      <c r="H4628" s="43" t="str">
        <f>IF(A4628&lt;&gt;"",IF(Data!$G$9="constant",$C$13,IF(Data!$G$9="squeeze",G4628,F4628)),"")</f>
        <v/>
      </c>
      <c r="I4628" s="38" t="str">
        <f ca="1">IF(ISNUMBER(A4628),NORMINV(RAND(),0,IF(AND(Data!$G$9="squeeze",A4628&lt;Data!$G$11*0.25),$H$32,1)*$C$30*$C$13)*($C$14*$C$12),"")</f>
        <v/>
      </c>
      <c r="J4628" s="42" t="str">
        <f ca="1">IFERROR(IF(Data!$C$6="Real",B4628,I4628+J4627+($C$14*$C$12)*(NORMINV(RAND(),$C$15,CHOOSE($G$13,$C$13,F4628,G4628)))),"")</f>
        <v/>
      </c>
      <c r="K4628" s="88" t="str">
        <f>IF(ISNUMBER(A4628), IF($G$16="fixed",$G$17,MIN(H4628*Data!$C$7*$C$16*0.5,$C$17*Data!$C$7))*$C$12,"")</f>
        <v/>
      </c>
      <c r="L4628" s="42" t="str">
        <f t="shared" ca="1" si="2190"/>
        <v/>
      </c>
      <c r="M4628" s="44" t="str">
        <f t="shared" ca="1" si="2191"/>
        <v/>
      </c>
      <c r="N4628" s="44" t="str">
        <f t="shared" ca="1" si="2192"/>
        <v/>
      </c>
      <c r="O4628" s="108" t="str">
        <f t="shared" si="2176"/>
        <v/>
      </c>
      <c r="P4628" s="102" t="str">
        <f t="shared" si="2177"/>
        <v/>
      </c>
      <c r="Q4628" s="102" t="str">
        <f t="shared" si="2178"/>
        <v/>
      </c>
      <c r="R4628" s="120" t="str">
        <f t="shared" si="2179"/>
        <v/>
      </c>
      <c r="S4628" s="54" t="str">
        <f t="shared" si="2180"/>
        <v/>
      </c>
      <c r="T4628" s="5" t="str">
        <f t="shared" si="2181"/>
        <v/>
      </c>
      <c r="U4628" s="152" t="str">
        <f t="shared" si="2164"/>
        <v/>
      </c>
      <c r="V4628" s="152" t="str">
        <f t="shared" si="2165"/>
        <v/>
      </c>
      <c r="W4628" s="153" t="str">
        <f t="shared" si="2166"/>
        <v/>
      </c>
      <c r="X4628" s="153" t="str">
        <f t="shared" si="2167"/>
        <v/>
      </c>
      <c r="Y4628" s="153" t="str">
        <f t="shared" si="2168"/>
        <v/>
      </c>
      <c r="Z4628" s="153" t="str">
        <f t="shared" si="2169"/>
        <v/>
      </c>
      <c r="AA4628" s="152" t="str">
        <f t="shared" si="2170"/>
        <v/>
      </c>
      <c r="AB4628" s="152" t="str">
        <f t="shared" si="2171"/>
        <v/>
      </c>
      <c r="AC4628" s="154" t="str">
        <f t="shared" si="2182"/>
        <v/>
      </c>
      <c r="AD4628" s="154" t="str">
        <f t="shared" si="2183"/>
        <v/>
      </c>
      <c r="AE4628" s="3" t="str">
        <f t="shared" si="2184"/>
        <v/>
      </c>
      <c r="AF4628" s="3" t="str">
        <f t="shared" si="2185"/>
        <v/>
      </c>
      <c r="AG4628" s="3" t="str">
        <f t="shared" si="2186"/>
        <v/>
      </c>
      <c r="AH4628" s="4" t="str">
        <f t="shared" si="2187"/>
        <v/>
      </c>
      <c r="AI4628" s="75" t="str">
        <f t="shared" si="2188"/>
        <v/>
      </c>
      <c r="AJ4628" s="75" t="str">
        <f t="shared" si="2189"/>
        <v/>
      </c>
    </row>
    <row r="4629" spans="1:36">
      <c r="A4629" s="41" t="str">
        <f t="shared" si="2172"/>
        <v/>
      </c>
      <c r="B4629" s="150" t="str">
        <f>IF(ISNUMBER(A4629),INDEX('MetaTrader Import'!$H$13:$J$5893,TRUNC(((A4629-$A$39+1)-1)/3)+1,MOD((A4629-$A$39+1)-1,3)+1),"")</f>
        <v/>
      </c>
      <c r="C4629" s="43" t="str">
        <f t="shared" si="2173"/>
        <v/>
      </c>
      <c r="D4629" s="43" t="str">
        <f t="shared" ca="1" si="2163"/>
        <v/>
      </c>
      <c r="E4629" s="43" t="str">
        <f t="shared" si="2174"/>
        <v/>
      </c>
      <c r="F4629" s="43" t="str">
        <f t="shared" si="2175"/>
        <v/>
      </c>
      <c r="G4629" s="43" t="str">
        <f>IF(A4629&lt;&gt;"",IF(A4629&lt;Data!$G$11*0.25,$C$13/$G$32,IF(A4629&gt;Data!$G$11*0.25,$C$13,$C$13*10)),"")</f>
        <v/>
      </c>
      <c r="H4629" s="43" t="str">
        <f>IF(A4629&lt;&gt;"",IF(Data!$G$9="constant",$C$13,IF(Data!$G$9="squeeze",G4629,F4629)),"")</f>
        <v/>
      </c>
      <c r="I4629" s="38" t="str">
        <f ca="1">IF(ISNUMBER(A4629),NORMINV(RAND(),0,IF(AND(Data!$G$9="squeeze",A4629&lt;Data!$G$11*0.25),$H$32,1)*$C$30*$C$13)*($C$14*$C$12),"")</f>
        <v/>
      </c>
      <c r="J4629" s="42" t="str">
        <f ca="1">IFERROR(IF(Data!$C$6="Real",B4629,I4629+J4628+($C$14*$C$12)*(NORMINV(RAND(),$C$15,CHOOSE($G$13,$C$13,F4629,G4629)))),"")</f>
        <v/>
      </c>
      <c r="K4629" s="88" t="str">
        <f>IF(ISNUMBER(A4629), IF($G$16="fixed",$G$17,MIN(H4629*Data!$C$7*$C$16*0.5,$C$17*Data!$C$7))*$C$12,"")</f>
        <v/>
      </c>
      <c r="L4629" s="42" t="str">
        <f t="shared" ca="1" si="2190"/>
        <v/>
      </c>
      <c r="M4629" s="44" t="str">
        <f t="shared" ca="1" si="2191"/>
        <v/>
      </c>
      <c r="N4629" s="44" t="str">
        <f t="shared" ca="1" si="2192"/>
        <v/>
      </c>
      <c r="O4629" s="108" t="str">
        <f t="shared" si="2176"/>
        <v/>
      </c>
      <c r="P4629" s="102" t="str">
        <f t="shared" si="2177"/>
        <v/>
      </c>
      <c r="Q4629" s="102" t="str">
        <f t="shared" si="2178"/>
        <v/>
      </c>
      <c r="R4629" s="120" t="str">
        <f t="shared" si="2179"/>
        <v/>
      </c>
      <c r="S4629" s="54" t="str">
        <f t="shared" si="2180"/>
        <v/>
      </c>
      <c r="T4629" s="5" t="str">
        <f t="shared" si="2181"/>
        <v/>
      </c>
      <c r="U4629" s="152" t="str">
        <f t="shared" si="2164"/>
        <v/>
      </c>
      <c r="V4629" s="152" t="str">
        <f t="shared" si="2165"/>
        <v/>
      </c>
      <c r="W4629" s="153" t="str">
        <f t="shared" si="2166"/>
        <v/>
      </c>
      <c r="X4629" s="153" t="str">
        <f t="shared" si="2167"/>
        <v/>
      </c>
      <c r="Y4629" s="153" t="str">
        <f t="shared" si="2168"/>
        <v/>
      </c>
      <c r="Z4629" s="153" t="str">
        <f t="shared" si="2169"/>
        <v/>
      </c>
      <c r="AA4629" s="152" t="str">
        <f t="shared" si="2170"/>
        <v/>
      </c>
      <c r="AB4629" s="152" t="str">
        <f t="shared" si="2171"/>
        <v/>
      </c>
      <c r="AC4629" s="154" t="str">
        <f t="shared" si="2182"/>
        <v/>
      </c>
      <c r="AD4629" s="154" t="str">
        <f t="shared" si="2183"/>
        <v/>
      </c>
      <c r="AE4629" s="3" t="str">
        <f t="shared" si="2184"/>
        <v/>
      </c>
      <c r="AF4629" s="3" t="str">
        <f t="shared" si="2185"/>
        <v/>
      </c>
      <c r="AG4629" s="3" t="str">
        <f t="shared" si="2186"/>
        <v/>
      </c>
      <c r="AH4629" s="4" t="str">
        <f t="shared" si="2187"/>
        <v/>
      </c>
      <c r="AI4629" s="75" t="str">
        <f t="shared" si="2188"/>
        <v/>
      </c>
      <c r="AJ4629" s="75" t="str">
        <f t="shared" si="2189"/>
        <v/>
      </c>
    </row>
    <row r="4630" spans="1:36">
      <c r="A4630" s="41" t="str">
        <f t="shared" si="2172"/>
        <v/>
      </c>
      <c r="B4630" s="150" t="str">
        <f>IF(ISNUMBER(A4630),INDEX('MetaTrader Import'!$H$13:$J$5893,TRUNC(((A4630-$A$39+1)-1)/3)+1,MOD((A4630-$A$39+1)-1,3)+1),"")</f>
        <v/>
      </c>
      <c r="C4630" s="43" t="str">
        <f t="shared" si="2173"/>
        <v/>
      </c>
      <c r="D4630" s="43" t="str">
        <f t="shared" ca="1" si="2163"/>
        <v/>
      </c>
      <c r="E4630" s="43" t="str">
        <f t="shared" si="2174"/>
        <v/>
      </c>
      <c r="F4630" s="43" t="str">
        <f t="shared" si="2175"/>
        <v/>
      </c>
      <c r="G4630" s="43" t="str">
        <f>IF(A4630&lt;&gt;"",IF(A4630&lt;Data!$G$11*0.25,$C$13/$G$32,IF(A4630&gt;Data!$G$11*0.25,$C$13,$C$13*10)),"")</f>
        <v/>
      </c>
      <c r="H4630" s="43" t="str">
        <f>IF(A4630&lt;&gt;"",IF(Data!$G$9="constant",$C$13,IF(Data!$G$9="squeeze",G4630,F4630)),"")</f>
        <v/>
      </c>
      <c r="I4630" s="38" t="str">
        <f ca="1">IF(ISNUMBER(A4630),NORMINV(RAND(),0,IF(AND(Data!$G$9="squeeze",A4630&lt;Data!$G$11*0.25),$H$32,1)*$C$30*$C$13)*($C$14*$C$12),"")</f>
        <v/>
      </c>
      <c r="J4630" s="42" t="str">
        <f ca="1">IFERROR(IF(Data!$C$6="Real",B4630,I4630+J4629+($C$14*$C$12)*(NORMINV(RAND(),$C$15,CHOOSE($G$13,$C$13,F4630,G4630)))),"")</f>
        <v/>
      </c>
      <c r="K4630" s="88" t="str">
        <f>IF(ISNUMBER(A4630), IF($G$16="fixed",$G$17,MIN(H4630*Data!$C$7*$C$16*0.5,$C$17*Data!$C$7))*$C$12,"")</f>
        <v/>
      </c>
      <c r="L4630" s="42" t="str">
        <f t="shared" ca="1" si="2190"/>
        <v/>
      </c>
      <c r="M4630" s="44" t="str">
        <f t="shared" ca="1" si="2191"/>
        <v/>
      </c>
      <c r="N4630" s="44" t="str">
        <f t="shared" ca="1" si="2192"/>
        <v/>
      </c>
      <c r="O4630" s="108" t="str">
        <f t="shared" si="2176"/>
        <v/>
      </c>
      <c r="P4630" s="102" t="str">
        <f t="shared" si="2177"/>
        <v/>
      </c>
      <c r="Q4630" s="102" t="str">
        <f t="shared" si="2178"/>
        <v/>
      </c>
      <c r="R4630" s="120" t="str">
        <f t="shared" si="2179"/>
        <v/>
      </c>
      <c r="S4630" s="54" t="str">
        <f t="shared" si="2180"/>
        <v/>
      </c>
      <c r="T4630" s="5" t="str">
        <f t="shared" si="2181"/>
        <v/>
      </c>
      <c r="U4630" s="152" t="str">
        <f t="shared" si="2164"/>
        <v/>
      </c>
      <c r="V4630" s="152" t="str">
        <f t="shared" si="2165"/>
        <v/>
      </c>
      <c r="W4630" s="153" t="str">
        <f t="shared" si="2166"/>
        <v/>
      </c>
      <c r="X4630" s="153" t="str">
        <f t="shared" si="2167"/>
        <v/>
      </c>
      <c r="Y4630" s="153" t="str">
        <f t="shared" si="2168"/>
        <v/>
      </c>
      <c r="Z4630" s="153" t="str">
        <f t="shared" si="2169"/>
        <v/>
      </c>
      <c r="AA4630" s="152" t="str">
        <f t="shared" si="2170"/>
        <v/>
      </c>
      <c r="AB4630" s="152" t="str">
        <f t="shared" si="2171"/>
        <v/>
      </c>
      <c r="AC4630" s="154" t="str">
        <f t="shared" si="2182"/>
        <v/>
      </c>
      <c r="AD4630" s="154" t="str">
        <f t="shared" si="2183"/>
        <v/>
      </c>
      <c r="AE4630" s="3" t="str">
        <f t="shared" si="2184"/>
        <v/>
      </c>
      <c r="AF4630" s="3" t="str">
        <f t="shared" si="2185"/>
        <v/>
      </c>
      <c r="AG4630" s="3" t="str">
        <f t="shared" si="2186"/>
        <v/>
      </c>
      <c r="AH4630" s="4" t="str">
        <f t="shared" si="2187"/>
        <v/>
      </c>
      <c r="AI4630" s="75" t="str">
        <f t="shared" si="2188"/>
        <v/>
      </c>
      <c r="AJ4630" s="75" t="str">
        <f t="shared" si="2189"/>
        <v/>
      </c>
    </row>
    <row r="4631" spans="1:36">
      <c r="A4631" s="41" t="str">
        <f t="shared" si="2172"/>
        <v/>
      </c>
      <c r="B4631" s="150" t="str">
        <f>IF(ISNUMBER(A4631),INDEX('MetaTrader Import'!$H$13:$J$5893,TRUNC(((A4631-$A$39+1)-1)/3)+1,MOD((A4631-$A$39+1)-1,3)+1),"")</f>
        <v/>
      </c>
      <c r="C4631" s="43" t="str">
        <f t="shared" si="2173"/>
        <v/>
      </c>
      <c r="D4631" s="43" t="str">
        <f t="shared" ca="1" si="2163"/>
        <v/>
      </c>
      <c r="E4631" s="43" t="str">
        <f t="shared" si="2174"/>
        <v/>
      </c>
      <c r="F4631" s="43" t="str">
        <f t="shared" si="2175"/>
        <v/>
      </c>
      <c r="G4631" s="43" t="str">
        <f>IF(A4631&lt;&gt;"",IF(A4631&lt;Data!$G$11*0.25,$C$13/$G$32,IF(A4631&gt;Data!$G$11*0.25,$C$13,$C$13*10)),"")</f>
        <v/>
      </c>
      <c r="H4631" s="43" t="str">
        <f>IF(A4631&lt;&gt;"",IF(Data!$G$9="constant",$C$13,IF(Data!$G$9="squeeze",G4631,F4631)),"")</f>
        <v/>
      </c>
      <c r="I4631" s="38" t="str">
        <f ca="1">IF(ISNUMBER(A4631),NORMINV(RAND(),0,IF(AND(Data!$G$9="squeeze",A4631&lt;Data!$G$11*0.25),$H$32,1)*$C$30*$C$13)*($C$14*$C$12),"")</f>
        <v/>
      </c>
      <c r="J4631" s="42" t="str">
        <f ca="1">IFERROR(IF(Data!$C$6="Real",B4631,I4631+J4630+($C$14*$C$12)*(NORMINV(RAND(),$C$15,CHOOSE($G$13,$C$13,F4631,G4631)))),"")</f>
        <v/>
      </c>
      <c r="K4631" s="88" t="str">
        <f>IF(ISNUMBER(A4631), IF($G$16="fixed",$G$17,MIN(H4631*Data!$C$7*$C$16*0.5,$C$17*Data!$C$7))*$C$12,"")</f>
        <v/>
      </c>
      <c r="L4631" s="42" t="str">
        <f t="shared" ca="1" si="2190"/>
        <v/>
      </c>
      <c r="M4631" s="44" t="str">
        <f t="shared" ca="1" si="2191"/>
        <v/>
      </c>
      <c r="N4631" s="44" t="str">
        <f t="shared" ca="1" si="2192"/>
        <v/>
      </c>
      <c r="O4631" s="108" t="str">
        <f t="shared" si="2176"/>
        <v/>
      </c>
      <c r="P4631" s="102" t="str">
        <f t="shared" si="2177"/>
        <v/>
      </c>
      <c r="Q4631" s="102" t="str">
        <f t="shared" si="2178"/>
        <v/>
      </c>
      <c r="R4631" s="120" t="str">
        <f t="shared" si="2179"/>
        <v/>
      </c>
      <c r="S4631" s="54" t="str">
        <f t="shared" si="2180"/>
        <v/>
      </c>
      <c r="T4631" s="5" t="str">
        <f t="shared" si="2181"/>
        <v/>
      </c>
      <c r="U4631" s="152" t="str">
        <f t="shared" si="2164"/>
        <v/>
      </c>
      <c r="V4631" s="152" t="str">
        <f t="shared" si="2165"/>
        <v/>
      </c>
      <c r="W4631" s="153" t="str">
        <f t="shared" si="2166"/>
        <v/>
      </c>
      <c r="X4631" s="153" t="str">
        <f t="shared" si="2167"/>
        <v/>
      </c>
      <c r="Y4631" s="153" t="str">
        <f t="shared" si="2168"/>
        <v/>
      </c>
      <c r="Z4631" s="153" t="str">
        <f t="shared" si="2169"/>
        <v/>
      </c>
      <c r="AA4631" s="152" t="str">
        <f t="shared" si="2170"/>
        <v/>
      </c>
      <c r="AB4631" s="152" t="str">
        <f t="shared" si="2171"/>
        <v/>
      </c>
      <c r="AC4631" s="154" t="str">
        <f t="shared" si="2182"/>
        <v/>
      </c>
      <c r="AD4631" s="154" t="str">
        <f t="shared" si="2183"/>
        <v/>
      </c>
      <c r="AE4631" s="3" t="str">
        <f t="shared" si="2184"/>
        <v/>
      </c>
      <c r="AF4631" s="3" t="str">
        <f t="shared" si="2185"/>
        <v/>
      </c>
      <c r="AG4631" s="3" t="str">
        <f t="shared" si="2186"/>
        <v/>
      </c>
      <c r="AH4631" s="4" t="str">
        <f t="shared" si="2187"/>
        <v/>
      </c>
      <c r="AI4631" s="75" t="str">
        <f t="shared" si="2188"/>
        <v/>
      </c>
      <c r="AJ4631" s="75" t="str">
        <f t="shared" si="2189"/>
        <v/>
      </c>
    </row>
    <row r="4632" spans="1:36">
      <c r="A4632" s="41" t="str">
        <f t="shared" si="2172"/>
        <v/>
      </c>
      <c r="B4632" s="150" t="str">
        <f>IF(ISNUMBER(A4632),INDEX('MetaTrader Import'!$H$13:$J$5893,TRUNC(((A4632-$A$39+1)-1)/3)+1,MOD((A4632-$A$39+1)-1,3)+1),"")</f>
        <v/>
      </c>
      <c r="C4632" s="43" t="str">
        <f t="shared" si="2173"/>
        <v/>
      </c>
      <c r="D4632" s="43" t="str">
        <f t="shared" ca="1" si="2163"/>
        <v/>
      </c>
      <c r="E4632" s="43" t="str">
        <f t="shared" si="2174"/>
        <v/>
      </c>
      <c r="F4632" s="43" t="str">
        <f t="shared" si="2175"/>
        <v/>
      </c>
      <c r="G4632" s="43" t="str">
        <f>IF(A4632&lt;&gt;"",IF(A4632&lt;Data!$G$11*0.25,$C$13/$G$32,IF(A4632&gt;Data!$G$11*0.25,$C$13,$C$13*10)),"")</f>
        <v/>
      </c>
      <c r="H4632" s="43" t="str">
        <f>IF(A4632&lt;&gt;"",IF(Data!$G$9="constant",$C$13,IF(Data!$G$9="squeeze",G4632,F4632)),"")</f>
        <v/>
      </c>
      <c r="I4632" s="38" t="str">
        <f ca="1">IF(ISNUMBER(A4632),NORMINV(RAND(),0,IF(AND(Data!$G$9="squeeze",A4632&lt;Data!$G$11*0.25),$H$32,1)*$C$30*$C$13)*($C$14*$C$12),"")</f>
        <v/>
      </c>
      <c r="J4632" s="42" t="str">
        <f ca="1">IFERROR(IF(Data!$C$6="Real",B4632,I4632+J4631+($C$14*$C$12)*(NORMINV(RAND(),$C$15,CHOOSE($G$13,$C$13,F4632,G4632)))),"")</f>
        <v/>
      </c>
      <c r="K4632" s="88" t="str">
        <f>IF(ISNUMBER(A4632), IF($G$16="fixed",$G$17,MIN(H4632*Data!$C$7*$C$16*0.5,$C$17*Data!$C$7))*$C$12,"")</f>
        <v/>
      </c>
      <c r="L4632" s="42" t="str">
        <f t="shared" ca="1" si="2190"/>
        <v/>
      </c>
      <c r="M4632" s="44" t="str">
        <f t="shared" ca="1" si="2191"/>
        <v/>
      </c>
      <c r="N4632" s="44" t="str">
        <f t="shared" ca="1" si="2192"/>
        <v/>
      </c>
      <c r="O4632" s="108" t="str">
        <f t="shared" si="2176"/>
        <v/>
      </c>
      <c r="P4632" s="102" t="str">
        <f t="shared" si="2177"/>
        <v/>
      </c>
      <c r="Q4632" s="102" t="str">
        <f t="shared" si="2178"/>
        <v/>
      </c>
      <c r="R4632" s="120" t="str">
        <f t="shared" si="2179"/>
        <v/>
      </c>
      <c r="S4632" s="54" t="str">
        <f t="shared" si="2180"/>
        <v/>
      </c>
      <c r="T4632" s="5" t="str">
        <f t="shared" si="2181"/>
        <v/>
      </c>
      <c r="U4632" s="152" t="str">
        <f t="shared" si="2164"/>
        <v/>
      </c>
      <c r="V4632" s="152" t="str">
        <f t="shared" si="2165"/>
        <v/>
      </c>
      <c r="W4632" s="153" t="str">
        <f t="shared" si="2166"/>
        <v/>
      </c>
      <c r="X4632" s="153" t="str">
        <f t="shared" si="2167"/>
        <v/>
      </c>
      <c r="Y4632" s="153" t="str">
        <f t="shared" si="2168"/>
        <v/>
      </c>
      <c r="Z4632" s="153" t="str">
        <f t="shared" si="2169"/>
        <v/>
      </c>
      <c r="AA4632" s="152" t="str">
        <f t="shared" si="2170"/>
        <v/>
      </c>
      <c r="AB4632" s="152" t="str">
        <f t="shared" si="2171"/>
        <v/>
      </c>
      <c r="AC4632" s="154" t="str">
        <f t="shared" si="2182"/>
        <v/>
      </c>
      <c r="AD4632" s="154" t="str">
        <f t="shared" si="2183"/>
        <v/>
      </c>
      <c r="AE4632" s="3" t="str">
        <f t="shared" si="2184"/>
        <v/>
      </c>
      <c r="AF4632" s="3" t="str">
        <f t="shared" si="2185"/>
        <v/>
      </c>
      <c r="AG4632" s="3" t="str">
        <f t="shared" si="2186"/>
        <v/>
      </c>
      <c r="AH4632" s="4" t="str">
        <f t="shared" si="2187"/>
        <v/>
      </c>
      <c r="AI4632" s="75" t="str">
        <f t="shared" si="2188"/>
        <v/>
      </c>
      <c r="AJ4632" s="75" t="str">
        <f t="shared" si="2189"/>
        <v/>
      </c>
    </row>
    <row r="4633" spans="1:36">
      <c r="A4633" s="41" t="str">
        <f t="shared" si="2172"/>
        <v/>
      </c>
      <c r="B4633" s="150" t="str">
        <f>IF(ISNUMBER(A4633),INDEX('MetaTrader Import'!$H$13:$J$5893,TRUNC(((A4633-$A$39+1)-1)/3)+1,MOD((A4633-$A$39+1)-1,3)+1),"")</f>
        <v/>
      </c>
      <c r="C4633" s="43" t="str">
        <f t="shared" si="2173"/>
        <v/>
      </c>
      <c r="D4633" s="43" t="str">
        <f t="shared" ca="1" si="2163"/>
        <v/>
      </c>
      <c r="E4633" s="43" t="str">
        <f t="shared" si="2174"/>
        <v/>
      </c>
      <c r="F4633" s="43" t="str">
        <f t="shared" si="2175"/>
        <v/>
      </c>
      <c r="G4633" s="43" t="str">
        <f>IF(A4633&lt;&gt;"",IF(A4633&lt;Data!$G$11*0.25,$C$13/$G$32,IF(A4633&gt;Data!$G$11*0.25,$C$13,$C$13*10)),"")</f>
        <v/>
      </c>
      <c r="H4633" s="43" t="str">
        <f>IF(A4633&lt;&gt;"",IF(Data!$G$9="constant",$C$13,IF(Data!$G$9="squeeze",G4633,F4633)),"")</f>
        <v/>
      </c>
      <c r="I4633" s="38" t="str">
        <f ca="1">IF(ISNUMBER(A4633),NORMINV(RAND(),0,IF(AND(Data!$G$9="squeeze",A4633&lt;Data!$G$11*0.25),$H$32,1)*$C$30*$C$13)*($C$14*$C$12),"")</f>
        <v/>
      </c>
      <c r="J4633" s="42" t="str">
        <f ca="1">IFERROR(IF(Data!$C$6="Real",B4633,I4633+J4632+($C$14*$C$12)*(NORMINV(RAND(),$C$15,CHOOSE($G$13,$C$13,F4633,G4633)))),"")</f>
        <v/>
      </c>
      <c r="K4633" s="88" t="str">
        <f>IF(ISNUMBER(A4633), IF($G$16="fixed",$G$17,MIN(H4633*Data!$C$7*$C$16*0.5,$C$17*Data!$C$7))*$C$12,"")</f>
        <v/>
      </c>
      <c r="L4633" s="42" t="str">
        <f t="shared" ca="1" si="2190"/>
        <v/>
      </c>
      <c r="M4633" s="44" t="str">
        <f t="shared" ca="1" si="2191"/>
        <v/>
      </c>
      <c r="N4633" s="44" t="str">
        <f t="shared" ca="1" si="2192"/>
        <v/>
      </c>
      <c r="O4633" s="108" t="str">
        <f t="shared" si="2176"/>
        <v/>
      </c>
      <c r="P4633" s="102" t="str">
        <f t="shared" si="2177"/>
        <v/>
      </c>
      <c r="Q4633" s="102" t="str">
        <f t="shared" si="2178"/>
        <v/>
      </c>
      <c r="R4633" s="120" t="str">
        <f t="shared" si="2179"/>
        <v/>
      </c>
      <c r="S4633" s="54" t="str">
        <f t="shared" si="2180"/>
        <v/>
      </c>
      <c r="T4633" s="5" t="str">
        <f t="shared" si="2181"/>
        <v/>
      </c>
      <c r="U4633" s="152" t="str">
        <f t="shared" si="2164"/>
        <v/>
      </c>
      <c r="V4633" s="152" t="str">
        <f t="shared" si="2165"/>
        <v/>
      </c>
      <c r="W4633" s="153" t="str">
        <f t="shared" si="2166"/>
        <v/>
      </c>
      <c r="X4633" s="153" t="str">
        <f t="shared" si="2167"/>
        <v/>
      </c>
      <c r="Y4633" s="153" t="str">
        <f t="shared" si="2168"/>
        <v/>
      </c>
      <c r="Z4633" s="153" t="str">
        <f t="shared" si="2169"/>
        <v/>
      </c>
      <c r="AA4633" s="152" t="str">
        <f t="shared" si="2170"/>
        <v/>
      </c>
      <c r="AB4633" s="152" t="str">
        <f t="shared" si="2171"/>
        <v/>
      </c>
      <c r="AC4633" s="154" t="str">
        <f t="shared" si="2182"/>
        <v/>
      </c>
      <c r="AD4633" s="154" t="str">
        <f t="shared" si="2183"/>
        <v/>
      </c>
      <c r="AE4633" s="3" t="str">
        <f t="shared" si="2184"/>
        <v/>
      </c>
      <c r="AF4633" s="3" t="str">
        <f t="shared" si="2185"/>
        <v/>
      </c>
      <c r="AG4633" s="3" t="str">
        <f t="shared" si="2186"/>
        <v/>
      </c>
      <c r="AH4633" s="4" t="str">
        <f t="shared" si="2187"/>
        <v/>
      </c>
      <c r="AI4633" s="75" t="str">
        <f t="shared" si="2188"/>
        <v/>
      </c>
      <c r="AJ4633" s="75" t="str">
        <f t="shared" si="2189"/>
        <v/>
      </c>
    </row>
    <row r="4634" spans="1:36">
      <c r="A4634" s="41" t="str">
        <f t="shared" si="2172"/>
        <v/>
      </c>
      <c r="B4634" s="150" t="str">
        <f>IF(ISNUMBER(A4634),INDEX('MetaTrader Import'!$H$13:$J$5893,TRUNC(((A4634-$A$39+1)-1)/3)+1,MOD((A4634-$A$39+1)-1,3)+1),"")</f>
        <v/>
      </c>
      <c r="C4634" s="43" t="str">
        <f t="shared" si="2173"/>
        <v/>
      </c>
      <c r="D4634" s="43" t="str">
        <f t="shared" ca="1" si="2163"/>
        <v/>
      </c>
      <c r="E4634" s="43" t="str">
        <f t="shared" si="2174"/>
        <v/>
      </c>
      <c r="F4634" s="43" t="str">
        <f t="shared" si="2175"/>
        <v/>
      </c>
      <c r="G4634" s="43" t="str">
        <f>IF(A4634&lt;&gt;"",IF(A4634&lt;Data!$G$11*0.25,$C$13/$G$32,IF(A4634&gt;Data!$G$11*0.25,$C$13,$C$13*10)),"")</f>
        <v/>
      </c>
      <c r="H4634" s="43" t="str">
        <f>IF(A4634&lt;&gt;"",IF(Data!$G$9="constant",$C$13,IF(Data!$G$9="squeeze",G4634,F4634)),"")</f>
        <v/>
      </c>
      <c r="I4634" s="38" t="str">
        <f ca="1">IF(ISNUMBER(A4634),NORMINV(RAND(),0,IF(AND(Data!$G$9="squeeze",A4634&lt;Data!$G$11*0.25),$H$32,1)*$C$30*$C$13)*($C$14*$C$12),"")</f>
        <v/>
      </c>
      <c r="J4634" s="42" t="str">
        <f ca="1">IFERROR(IF(Data!$C$6="Real",B4634,I4634+J4633+($C$14*$C$12)*(NORMINV(RAND(),$C$15,CHOOSE($G$13,$C$13,F4634,G4634)))),"")</f>
        <v/>
      </c>
      <c r="K4634" s="88" t="str">
        <f>IF(ISNUMBER(A4634), IF($G$16="fixed",$G$17,MIN(H4634*Data!$C$7*$C$16*0.5,$C$17*Data!$C$7))*$C$12,"")</f>
        <v/>
      </c>
      <c r="L4634" s="42" t="str">
        <f t="shared" ca="1" si="2190"/>
        <v/>
      </c>
      <c r="M4634" s="44" t="str">
        <f t="shared" ca="1" si="2191"/>
        <v/>
      </c>
      <c r="N4634" s="44" t="str">
        <f t="shared" ca="1" si="2192"/>
        <v/>
      </c>
      <c r="O4634" s="108" t="str">
        <f t="shared" si="2176"/>
        <v/>
      </c>
      <c r="P4634" s="102" t="str">
        <f t="shared" si="2177"/>
        <v/>
      </c>
      <c r="Q4634" s="102" t="str">
        <f t="shared" si="2178"/>
        <v/>
      </c>
      <c r="R4634" s="120" t="str">
        <f t="shared" si="2179"/>
        <v/>
      </c>
      <c r="S4634" s="54" t="str">
        <f t="shared" si="2180"/>
        <v/>
      </c>
      <c r="T4634" s="5" t="str">
        <f t="shared" si="2181"/>
        <v/>
      </c>
      <c r="U4634" s="152" t="str">
        <f t="shared" si="2164"/>
        <v/>
      </c>
      <c r="V4634" s="152" t="str">
        <f t="shared" si="2165"/>
        <v/>
      </c>
      <c r="W4634" s="153" t="str">
        <f t="shared" si="2166"/>
        <v/>
      </c>
      <c r="X4634" s="153" t="str">
        <f t="shared" si="2167"/>
        <v/>
      </c>
      <c r="Y4634" s="153" t="str">
        <f t="shared" si="2168"/>
        <v/>
      </c>
      <c r="Z4634" s="153" t="str">
        <f t="shared" si="2169"/>
        <v/>
      </c>
      <c r="AA4634" s="152" t="str">
        <f t="shared" si="2170"/>
        <v/>
      </c>
      <c r="AB4634" s="152" t="str">
        <f t="shared" si="2171"/>
        <v/>
      </c>
      <c r="AC4634" s="154" t="str">
        <f t="shared" si="2182"/>
        <v/>
      </c>
      <c r="AD4634" s="154" t="str">
        <f t="shared" si="2183"/>
        <v/>
      </c>
      <c r="AE4634" s="3" t="str">
        <f t="shared" si="2184"/>
        <v/>
      </c>
      <c r="AF4634" s="3" t="str">
        <f t="shared" si="2185"/>
        <v/>
      </c>
      <c r="AG4634" s="3" t="str">
        <f t="shared" si="2186"/>
        <v/>
      </c>
      <c r="AH4634" s="4" t="str">
        <f t="shared" si="2187"/>
        <v/>
      </c>
      <c r="AI4634" s="75" t="str">
        <f t="shared" si="2188"/>
        <v/>
      </c>
      <c r="AJ4634" s="75" t="str">
        <f t="shared" si="2189"/>
        <v/>
      </c>
    </row>
    <row r="4635" spans="1:36">
      <c r="A4635" s="41" t="str">
        <f t="shared" si="2172"/>
        <v/>
      </c>
      <c r="B4635" s="150" t="str">
        <f>IF(ISNUMBER(A4635),INDEX('MetaTrader Import'!$H$13:$J$5893,TRUNC(((A4635-$A$39+1)-1)/3)+1,MOD((A4635-$A$39+1)-1,3)+1),"")</f>
        <v/>
      </c>
      <c r="C4635" s="43" t="str">
        <f t="shared" si="2173"/>
        <v/>
      </c>
      <c r="D4635" s="43" t="str">
        <f t="shared" ca="1" si="2163"/>
        <v/>
      </c>
      <c r="E4635" s="43" t="str">
        <f t="shared" si="2174"/>
        <v/>
      </c>
      <c r="F4635" s="43" t="str">
        <f t="shared" si="2175"/>
        <v/>
      </c>
      <c r="G4635" s="43" t="str">
        <f>IF(A4635&lt;&gt;"",IF(A4635&lt;Data!$G$11*0.25,$C$13/$G$32,IF(A4635&gt;Data!$G$11*0.25,$C$13,$C$13*10)),"")</f>
        <v/>
      </c>
      <c r="H4635" s="43" t="str">
        <f>IF(A4635&lt;&gt;"",IF(Data!$G$9="constant",$C$13,IF(Data!$G$9="squeeze",G4635,F4635)),"")</f>
        <v/>
      </c>
      <c r="I4635" s="38" t="str">
        <f ca="1">IF(ISNUMBER(A4635),NORMINV(RAND(),0,IF(AND(Data!$G$9="squeeze",A4635&lt;Data!$G$11*0.25),$H$32,1)*$C$30*$C$13)*($C$14*$C$12),"")</f>
        <v/>
      </c>
      <c r="J4635" s="42" t="str">
        <f ca="1">IFERROR(IF(Data!$C$6="Real",B4635,I4635+J4634+($C$14*$C$12)*(NORMINV(RAND(),$C$15,CHOOSE($G$13,$C$13,F4635,G4635)))),"")</f>
        <v/>
      </c>
      <c r="K4635" s="88" t="str">
        <f>IF(ISNUMBER(A4635), IF($G$16="fixed",$G$17,MIN(H4635*Data!$C$7*$C$16*0.5,$C$17*Data!$C$7))*$C$12,"")</f>
        <v/>
      </c>
      <c r="L4635" s="42" t="str">
        <f t="shared" ca="1" si="2190"/>
        <v/>
      </c>
      <c r="M4635" s="44" t="str">
        <f t="shared" ca="1" si="2191"/>
        <v/>
      </c>
      <c r="N4635" s="44" t="str">
        <f t="shared" ca="1" si="2192"/>
        <v/>
      </c>
      <c r="O4635" s="108" t="str">
        <f t="shared" si="2176"/>
        <v/>
      </c>
      <c r="P4635" s="102" t="str">
        <f t="shared" si="2177"/>
        <v/>
      </c>
      <c r="Q4635" s="102" t="str">
        <f t="shared" si="2178"/>
        <v/>
      </c>
      <c r="R4635" s="120" t="str">
        <f t="shared" si="2179"/>
        <v/>
      </c>
      <c r="S4635" s="54" t="str">
        <f t="shared" si="2180"/>
        <v/>
      </c>
      <c r="T4635" s="5" t="str">
        <f t="shared" si="2181"/>
        <v/>
      </c>
      <c r="U4635" s="152" t="str">
        <f t="shared" si="2164"/>
        <v/>
      </c>
      <c r="V4635" s="152" t="str">
        <f t="shared" si="2165"/>
        <v/>
      </c>
      <c r="W4635" s="153" t="str">
        <f t="shared" si="2166"/>
        <v/>
      </c>
      <c r="X4635" s="153" t="str">
        <f t="shared" si="2167"/>
        <v/>
      </c>
      <c r="Y4635" s="153" t="str">
        <f t="shared" si="2168"/>
        <v/>
      </c>
      <c r="Z4635" s="153" t="str">
        <f t="shared" si="2169"/>
        <v/>
      </c>
      <c r="AA4635" s="152" t="str">
        <f t="shared" si="2170"/>
        <v/>
      </c>
      <c r="AB4635" s="152" t="str">
        <f t="shared" si="2171"/>
        <v/>
      </c>
      <c r="AC4635" s="154" t="str">
        <f t="shared" si="2182"/>
        <v/>
      </c>
      <c r="AD4635" s="154" t="str">
        <f t="shared" si="2183"/>
        <v/>
      </c>
      <c r="AE4635" s="3" t="str">
        <f t="shared" si="2184"/>
        <v/>
      </c>
      <c r="AF4635" s="3" t="str">
        <f t="shared" si="2185"/>
        <v/>
      </c>
      <c r="AG4635" s="3" t="str">
        <f t="shared" si="2186"/>
        <v/>
      </c>
      <c r="AH4635" s="4" t="str">
        <f t="shared" si="2187"/>
        <v/>
      </c>
      <c r="AI4635" s="75" t="str">
        <f t="shared" si="2188"/>
        <v/>
      </c>
      <c r="AJ4635" s="75" t="str">
        <f t="shared" si="2189"/>
        <v/>
      </c>
    </row>
    <row r="4636" spans="1:36">
      <c r="A4636" s="41" t="str">
        <f t="shared" si="2172"/>
        <v/>
      </c>
      <c r="B4636" s="150" t="str">
        <f>IF(ISNUMBER(A4636),INDEX('MetaTrader Import'!$H$13:$J$5893,TRUNC(((A4636-$A$39+1)-1)/3)+1,MOD((A4636-$A$39+1)-1,3)+1),"")</f>
        <v/>
      </c>
      <c r="C4636" s="43" t="str">
        <f t="shared" si="2173"/>
        <v/>
      </c>
      <c r="D4636" s="43" t="str">
        <f t="shared" ca="1" si="2163"/>
        <v/>
      </c>
      <c r="E4636" s="43" t="str">
        <f t="shared" si="2174"/>
        <v/>
      </c>
      <c r="F4636" s="43" t="str">
        <f t="shared" si="2175"/>
        <v/>
      </c>
      <c r="G4636" s="43" t="str">
        <f>IF(A4636&lt;&gt;"",IF(A4636&lt;Data!$G$11*0.25,$C$13/$G$32,IF(A4636&gt;Data!$G$11*0.25,$C$13,$C$13*10)),"")</f>
        <v/>
      </c>
      <c r="H4636" s="43" t="str">
        <f>IF(A4636&lt;&gt;"",IF(Data!$G$9="constant",$C$13,IF(Data!$G$9="squeeze",G4636,F4636)),"")</f>
        <v/>
      </c>
      <c r="I4636" s="38" t="str">
        <f ca="1">IF(ISNUMBER(A4636),NORMINV(RAND(),0,IF(AND(Data!$G$9="squeeze",A4636&lt;Data!$G$11*0.25),$H$32,1)*$C$30*$C$13)*($C$14*$C$12),"")</f>
        <v/>
      </c>
      <c r="J4636" s="42" t="str">
        <f ca="1">IFERROR(IF(Data!$C$6="Real",B4636,I4636+J4635+($C$14*$C$12)*(NORMINV(RAND(),$C$15,CHOOSE($G$13,$C$13,F4636,G4636)))),"")</f>
        <v/>
      </c>
      <c r="K4636" s="88" t="str">
        <f>IF(ISNUMBER(A4636), IF($G$16="fixed",$G$17,MIN(H4636*Data!$C$7*$C$16*0.5,$C$17*Data!$C$7))*$C$12,"")</f>
        <v/>
      </c>
      <c r="L4636" s="42" t="str">
        <f t="shared" ca="1" si="2190"/>
        <v/>
      </c>
      <c r="M4636" s="44" t="str">
        <f t="shared" ca="1" si="2191"/>
        <v/>
      </c>
      <c r="N4636" s="44" t="str">
        <f t="shared" ca="1" si="2192"/>
        <v/>
      </c>
      <c r="O4636" s="108" t="str">
        <f t="shared" si="2176"/>
        <v/>
      </c>
      <c r="P4636" s="102" t="str">
        <f t="shared" si="2177"/>
        <v/>
      </c>
      <c r="Q4636" s="102" t="str">
        <f t="shared" si="2178"/>
        <v/>
      </c>
      <c r="R4636" s="120" t="str">
        <f t="shared" si="2179"/>
        <v/>
      </c>
      <c r="S4636" s="54" t="str">
        <f t="shared" si="2180"/>
        <v/>
      </c>
      <c r="T4636" s="5" t="str">
        <f t="shared" si="2181"/>
        <v/>
      </c>
      <c r="U4636" s="152" t="str">
        <f t="shared" si="2164"/>
        <v/>
      </c>
      <c r="V4636" s="152" t="str">
        <f t="shared" si="2165"/>
        <v/>
      </c>
      <c r="W4636" s="153" t="str">
        <f t="shared" si="2166"/>
        <v/>
      </c>
      <c r="X4636" s="153" t="str">
        <f t="shared" si="2167"/>
        <v/>
      </c>
      <c r="Y4636" s="153" t="str">
        <f t="shared" si="2168"/>
        <v/>
      </c>
      <c r="Z4636" s="153" t="str">
        <f t="shared" si="2169"/>
        <v/>
      </c>
      <c r="AA4636" s="152" t="str">
        <f t="shared" si="2170"/>
        <v/>
      </c>
      <c r="AB4636" s="152" t="str">
        <f t="shared" si="2171"/>
        <v/>
      </c>
      <c r="AC4636" s="154" t="str">
        <f t="shared" si="2182"/>
        <v/>
      </c>
      <c r="AD4636" s="154" t="str">
        <f t="shared" si="2183"/>
        <v/>
      </c>
      <c r="AE4636" s="3" t="str">
        <f t="shared" si="2184"/>
        <v/>
      </c>
      <c r="AF4636" s="3" t="str">
        <f t="shared" si="2185"/>
        <v/>
      </c>
      <c r="AG4636" s="3" t="str">
        <f t="shared" si="2186"/>
        <v/>
      </c>
      <c r="AH4636" s="4" t="str">
        <f t="shared" si="2187"/>
        <v/>
      </c>
      <c r="AI4636" s="75" t="str">
        <f t="shared" si="2188"/>
        <v/>
      </c>
      <c r="AJ4636" s="75" t="str">
        <f t="shared" si="2189"/>
        <v/>
      </c>
    </row>
    <row r="4637" spans="1:36">
      <c r="A4637" s="41" t="str">
        <f t="shared" si="2172"/>
        <v/>
      </c>
      <c r="B4637" s="150" t="str">
        <f>IF(ISNUMBER(A4637),INDEX('MetaTrader Import'!$H$13:$J$5893,TRUNC(((A4637-$A$39+1)-1)/3)+1,MOD((A4637-$A$39+1)-1,3)+1),"")</f>
        <v/>
      </c>
      <c r="C4637" s="43" t="str">
        <f t="shared" si="2173"/>
        <v/>
      </c>
      <c r="D4637" s="43" t="str">
        <f t="shared" ca="1" si="2163"/>
        <v/>
      </c>
      <c r="E4637" s="43" t="str">
        <f t="shared" si="2174"/>
        <v/>
      </c>
      <c r="F4637" s="43" t="str">
        <f t="shared" si="2175"/>
        <v/>
      </c>
      <c r="G4637" s="43" t="str">
        <f>IF(A4637&lt;&gt;"",IF(A4637&lt;Data!$G$11*0.25,$C$13/$G$32,IF(A4637&gt;Data!$G$11*0.25,$C$13,$C$13*10)),"")</f>
        <v/>
      </c>
      <c r="H4637" s="43" t="str">
        <f>IF(A4637&lt;&gt;"",IF(Data!$G$9="constant",$C$13,IF(Data!$G$9="squeeze",G4637,F4637)),"")</f>
        <v/>
      </c>
      <c r="I4637" s="38" t="str">
        <f ca="1">IF(ISNUMBER(A4637),NORMINV(RAND(),0,IF(AND(Data!$G$9="squeeze",A4637&lt;Data!$G$11*0.25),$H$32,1)*$C$30*$C$13)*($C$14*$C$12),"")</f>
        <v/>
      </c>
      <c r="J4637" s="42" t="str">
        <f ca="1">IFERROR(IF(Data!$C$6="Real",B4637,I4637+J4636+($C$14*$C$12)*(NORMINV(RAND(),$C$15,CHOOSE($G$13,$C$13,F4637,G4637)))),"")</f>
        <v/>
      </c>
      <c r="K4637" s="88" t="str">
        <f>IF(ISNUMBER(A4637), IF($G$16="fixed",$G$17,MIN(H4637*Data!$C$7*$C$16*0.5,$C$17*Data!$C$7))*$C$12,"")</f>
        <v/>
      </c>
      <c r="L4637" s="42" t="str">
        <f t="shared" ca="1" si="2190"/>
        <v/>
      </c>
      <c r="M4637" s="44" t="str">
        <f t="shared" ca="1" si="2191"/>
        <v/>
      </c>
      <c r="N4637" s="44" t="str">
        <f t="shared" ca="1" si="2192"/>
        <v/>
      </c>
      <c r="O4637" s="108" t="str">
        <f t="shared" si="2176"/>
        <v/>
      </c>
      <c r="P4637" s="102" t="str">
        <f t="shared" si="2177"/>
        <v/>
      </c>
      <c r="Q4637" s="102" t="str">
        <f t="shared" si="2178"/>
        <v/>
      </c>
      <c r="R4637" s="120" t="str">
        <f t="shared" si="2179"/>
        <v/>
      </c>
      <c r="S4637" s="54" t="str">
        <f t="shared" si="2180"/>
        <v/>
      </c>
      <c r="T4637" s="5" t="str">
        <f t="shared" si="2181"/>
        <v/>
      </c>
      <c r="U4637" s="152" t="str">
        <f t="shared" si="2164"/>
        <v/>
      </c>
      <c r="V4637" s="152" t="str">
        <f t="shared" si="2165"/>
        <v/>
      </c>
      <c r="W4637" s="153" t="str">
        <f t="shared" si="2166"/>
        <v/>
      </c>
      <c r="X4637" s="153" t="str">
        <f t="shared" si="2167"/>
        <v/>
      </c>
      <c r="Y4637" s="153" t="str">
        <f t="shared" si="2168"/>
        <v/>
      </c>
      <c r="Z4637" s="153" t="str">
        <f t="shared" si="2169"/>
        <v/>
      </c>
      <c r="AA4637" s="152" t="str">
        <f t="shared" si="2170"/>
        <v/>
      </c>
      <c r="AB4637" s="152" t="str">
        <f t="shared" si="2171"/>
        <v/>
      </c>
      <c r="AC4637" s="154" t="str">
        <f t="shared" si="2182"/>
        <v/>
      </c>
      <c r="AD4637" s="154" t="str">
        <f t="shared" si="2183"/>
        <v/>
      </c>
      <c r="AE4637" s="3" t="str">
        <f t="shared" si="2184"/>
        <v/>
      </c>
      <c r="AF4637" s="3" t="str">
        <f t="shared" si="2185"/>
        <v/>
      </c>
      <c r="AG4637" s="3" t="str">
        <f t="shared" si="2186"/>
        <v/>
      </c>
      <c r="AH4637" s="4" t="str">
        <f t="shared" si="2187"/>
        <v/>
      </c>
      <c r="AI4637" s="75" t="str">
        <f t="shared" si="2188"/>
        <v/>
      </c>
      <c r="AJ4637" s="75" t="str">
        <f t="shared" si="2189"/>
        <v/>
      </c>
    </row>
    <row r="4638" spans="1:36">
      <c r="A4638" s="41" t="str">
        <f t="shared" si="2172"/>
        <v/>
      </c>
      <c r="B4638" s="150" t="str">
        <f>IF(ISNUMBER(A4638),INDEX('MetaTrader Import'!$H$13:$J$5893,TRUNC(((A4638-$A$39+1)-1)/3)+1,MOD((A4638-$A$39+1)-1,3)+1),"")</f>
        <v/>
      </c>
      <c r="C4638" s="43" t="str">
        <f t="shared" si="2173"/>
        <v/>
      </c>
      <c r="D4638" s="43" t="str">
        <f t="shared" ca="1" si="2163"/>
        <v/>
      </c>
      <c r="E4638" s="43" t="str">
        <f t="shared" si="2174"/>
        <v/>
      </c>
      <c r="F4638" s="43" t="str">
        <f t="shared" si="2175"/>
        <v/>
      </c>
      <c r="G4638" s="43" t="str">
        <f>IF(A4638&lt;&gt;"",IF(A4638&lt;Data!$G$11*0.25,$C$13/$G$32,IF(A4638&gt;Data!$G$11*0.25,$C$13,$C$13*10)),"")</f>
        <v/>
      </c>
      <c r="H4638" s="43" t="str">
        <f>IF(A4638&lt;&gt;"",IF(Data!$G$9="constant",$C$13,IF(Data!$G$9="squeeze",G4638,F4638)),"")</f>
        <v/>
      </c>
      <c r="I4638" s="38" t="str">
        <f ca="1">IF(ISNUMBER(A4638),NORMINV(RAND(),0,IF(AND(Data!$G$9="squeeze",A4638&lt;Data!$G$11*0.25),$H$32,1)*$C$30*$C$13)*($C$14*$C$12),"")</f>
        <v/>
      </c>
      <c r="J4638" s="42" t="str">
        <f ca="1">IFERROR(IF(Data!$C$6="Real",B4638,I4638+J4637+($C$14*$C$12)*(NORMINV(RAND(),$C$15,CHOOSE($G$13,$C$13,F4638,G4638)))),"")</f>
        <v/>
      </c>
      <c r="K4638" s="88" t="str">
        <f>IF(ISNUMBER(A4638), IF($G$16="fixed",$G$17,MIN(H4638*Data!$C$7*$C$16*0.5,$C$17*Data!$C$7))*$C$12,"")</f>
        <v/>
      </c>
      <c r="L4638" s="42" t="str">
        <f t="shared" ca="1" si="2190"/>
        <v/>
      </c>
      <c r="M4638" s="44" t="str">
        <f t="shared" ca="1" si="2191"/>
        <v/>
      </c>
      <c r="N4638" s="44" t="str">
        <f t="shared" ca="1" si="2192"/>
        <v/>
      </c>
      <c r="O4638" s="108" t="str">
        <f t="shared" si="2176"/>
        <v/>
      </c>
      <c r="P4638" s="102" t="str">
        <f t="shared" si="2177"/>
        <v/>
      </c>
      <c r="Q4638" s="102" t="str">
        <f t="shared" si="2178"/>
        <v/>
      </c>
      <c r="R4638" s="120" t="str">
        <f t="shared" si="2179"/>
        <v/>
      </c>
      <c r="S4638" s="54" t="str">
        <f t="shared" si="2180"/>
        <v/>
      </c>
      <c r="T4638" s="5" t="str">
        <f t="shared" si="2181"/>
        <v/>
      </c>
      <c r="U4638" s="152" t="str">
        <f t="shared" si="2164"/>
        <v/>
      </c>
      <c r="V4638" s="152" t="str">
        <f t="shared" si="2165"/>
        <v/>
      </c>
      <c r="W4638" s="153" t="str">
        <f t="shared" si="2166"/>
        <v/>
      </c>
      <c r="X4638" s="153" t="str">
        <f t="shared" si="2167"/>
        <v/>
      </c>
      <c r="Y4638" s="153" t="str">
        <f t="shared" si="2168"/>
        <v/>
      </c>
      <c r="Z4638" s="153" t="str">
        <f t="shared" si="2169"/>
        <v/>
      </c>
      <c r="AA4638" s="152" t="str">
        <f t="shared" si="2170"/>
        <v/>
      </c>
      <c r="AB4638" s="152" t="str">
        <f t="shared" si="2171"/>
        <v/>
      </c>
      <c r="AC4638" s="154" t="str">
        <f t="shared" si="2182"/>
        <v/>
      </c>
      <c r="AD4638" s="154" t="str">
        <f t="shared" si="2183"/>
        <v/>
      </c>
      <c r="AE4638" s="3" t="str">
        <f t="shared" si="2184"/>
        <v/>
      </c>
      <c r="AF4638" s="3" t="str">
        <f t="shared" si="2185"/>
        <v/>
      </c>
      <c r="AG4638" s="3" t="str">
        <f t="shared" si="2186"/>
        <v/>
      </c>
      <c r="AH4638" s="4" t="str">
        <f t="shared" si="2187"/>
        <v/>
      </c>
      <c r="AI4638" s="75" t="str">
        <f t="shared" si="2188"/>
        <v/>
      </c>
      <c r="AJ4638" s="75" t="str">
        <f t="shared" si="2189"/>
        <v/>
      </c>
    </row>
    <row r="4639" spans="1:36">
      <c r="A4639" s="41" t="str">
        <f t="shared" si="2172"/>
        <v/>
      </c>
      <c r="B4639" s="150" t="str">
        <f>IF(ISNUMBER(A4639),INDEX('MetaTrader Import'!$H$13:$J$5893,TRUNC(((A4639-$A$39+1)-1)/3)+1,MOD((A4639-$A$39+1)-1,3)+1),"")</f>
        <v/>
      </c>
      <c r="C4639" s="43" t="str">
        <f t="shared" si="2173"/>
        <v/>
      </c>
      <c r="D4639" s="43" t="str">
        <f t="shared" ca="1" si="2163"/>
        <v/>
      </c>
      <c r="E4639" s="43" t="str">
        <f t="shared" si="2174"/>
        <v/>
      </c>
      <c r="F4639" s="43" t="str">
        <f t="shared" si="2175"/>
        <v/>
      </c>
      <c r="G4639" s="43" t="str">
        <f>IF(A4639&lt;&gt;"",IF(A4639&lt;Data!$G$11*0.25,$C$13/$G$32,IF(A4639&gt;Data!$G$11*0.25,$C$13,$C$13*10)),"")</f>
        <v/>
      </c>
      <c r="H4639" s="43" t="str">
        <f>IF(A4639&lt;&gt;"",IF(Data!$G$9="constant",$C$13,IF(Data!$G$9="squeeze",G4639,F4639)),"")</f>
        <v/>
      </c>
      <c r="I4639" s="38" t="str">
        <f ca="1">IF(ISNUMBER(A4639),NORMINV(RAND(),0,IF(AND(Data!$G$9="squeeze",A4639&lt;Data!$G$11*0.25),$H$32,1)*$C$30*$C$13)*($C$14*$C$12),"")</f>
        <v/>
      </c>
      <c r="J4639" s="42" t="str">
        <f ca="1">IFERROR(IF(Data!$C$6="Real",B4639,I4639+J4638+($C$14*$C$12)*(NORMINV(RAND(),$C$15,CHOOSE($G$13,$C$13,F4639,G4639)))),"")</f>
        <v/>
      </c>
      <c r="K4639" s="88" t="str">
        <f>IF(ISNUMBER(A4639), IF($G$16="fixed",$G$17,MIN(H4639*Data!$C$7*$C$16*0.5,$C$17*Data!$C$7))*$C$12,"")</f>
        <v/>
      </c>
      <c r="L4639" s="42" t="str">
        <f t="shared" ca="1" si="2190"/>
        <v/>
      </c>
      <c r="M4639" s="44" t="str">
        <f t="shared" ca="1" si="2191"/>
        <v/>
      </c>
      <c r="N4639" s="44" t="str">
        <f t="shared" ca="1" si="2192"/>
        <v/>
      </c>
      <c r="O4639" s="108" t="str">
        <f t="shared" si="2176"/>
        <v/>
      </c>
      <c r="P4639" s="102" t="str">
        <f t="shared" si="2177"/>
        <v/>
      </c>
      <c r="Q4639" s="102" t="str">
        <f t="shared" si="2178"/>
        <v/>
      </c>
      <c r="R4639" s="120" t="str">
        <f t="shared" si="2179"/>
        <v/>
      </c>
      <c r="S4639" s="54" t="str">
        <f t="shared" si="2180"/>
        <v/>
      </c>
      <c r="T4639" s="5" t="str">
        <f t="shared" si="2181"/>
        <v/>
      </c>
      <c r="U4639" s="152" t="str">
        <f t="shared" si="2164"/>
        <v/>
      </c>
      <c r="V4639" s="152" t="str">
        <f t="shared" si="2165"/>
        <v/>
      </c>
      <c r="W4639" s="153" t="str">
        <f t="shared" si="2166"/>
        <v/>
      </c>
      <c r="X4639" s="153" t="str">
        <f t="shared" si="2167"/>
        <v/>
      </c>
      <c r="Y4639" s="153" t="str">
        <f t="shared" si="2168"/>
        <v/>
      </c>
      <c r="Z4639" s="153" t="str">
        <f t="shared" si="2169"/>
        <v/>
      </c>
      <c r="AA4639" s="152" t="str">
        <f t="shared" si="2170"/>
        <v/>
      </c>
      <c r="AB4639" s="152" t="str">
        <f t="shared" si="2171"/>
        <v/>
      </c>
      <c r="AC4639" s="154" t="str">
        <f t="shared" si="2182"/>
        <v/>
      </c>
      <c r="AD4639" s="154" t="str">
        <f t="shared" si="2183"/>
        <v/>
      </c>
      <c r="AE4639" s="3" t="str">
        <f t="shared" si="2184"/>
        <v/>
      </c>
      <c r="AF4639" s="3" t="str">
        <f t="shared" si="2185"/>
        <v/>
      </c>
      <c r="AG4639" s="3" t="str">
        <f t="shared" si="2186"/>
        <v/>
      </c>
      <c r="AH4639" s="4" t="str">
        <f t="shared" si="2187"/>
        <v/>
      </c>
      <c r="AI4639" s="75" t="str">
        <f t="shared" si="2188"/>
        <v/>
      </c>
      <c r="AJ4639" s="75" t="str">
        <f t="shared" si="2189"/>
        <v/>
      </c>
    </row>
    <row r="4640" spans="1:36">
      <c r="A4640" s="41" t="str">
        <f t="shared" si="2172"/>
        <v/>
      </c>
      <c r="B4640" s="150" t="str">
        <f>IF(ISNUMBER(A4640),INDEX('MetaTrader Import'!$H$13:$J$5893,TRUNC(((A4640-$A$39+1)-1)/3)+1,MOD((A4640-$A$39+1)-1,3)+1),"")</f>
        <v/>
      </c>
      <c r="C4640" s="43" t="str">
        <f t="shared" si="2173"/>
        <v/>
      </c>
      <c r="D4640" s="43" t="str">
        <f t="shared" ca="1" si="2163"/>
        <v/>
      </c>
      <c r="E4640" s="43" t="str">
        <f t="shared" si="2174"/>
        <v/>
      </c>
      <c r="F4640" s="43" t="str">
        <f t="shared" si="2175"/>
        <v/>
      </c>
      <c r="G4640" s="43" t="str">
        <f>IF(A4640&lt;&gt;"",IF(A4640&lt;Data!$G$11*0.25,$C$13/$G$32,IF(A4640&gt;Data!$G$11*0.25,$C$13,$C$13*10)),"")</f>
        <v/>
      </c>
      <c r="H4640" s="43" t="str">
        <f>IF(A4640&lt;&gt;"",IF(Data!$G$9="constant",$C$13,IF(Data!$G$9="squeeze",G4640,F4640)),"")</f>
        <v/>
      </c>
      <c r="I4640" s="38" t="str">
        <f ca="1">IF(ISNUMBER(A4640),NORMINV(RAND(),0,IF(AND(Data!$G$9="squeeze",A4640&lt;Data!$G$11*0.25),$H$32,1)*$C$30*$C$13)*($C$14*$C$12),"")</f>
        <v/>
      </c>
      <c r="J4640" s="42" t="str">
        <f ca="1">IFERROR(IF(Data!$C$6="Real",B4640,I4640+J4639+($C$14*$C$12)*(NORMINV(RAND(),$C$15,CHOOSE($G$13,$C$13,F4640,G4640)))),"")</f>
        <v/>
      </c>
      <c r="K4640" s="88" t="str">
        <f>IF(ISNUMBER(A4640), IF($G$16="fixed",$G$17,MIN(H4640*Data!$C$7*$C$16*0.5,$C$17*Data!$C$7))*$C$12,"")</f>
        <v/>
      </c>
      <c r="L4640" s="42" t="str">
        <f t="shared" ca="1" si="2190"/>
        <v/>
      </c>
      <c r="M4640" s="44" t="str">
        <f t="shared" ca="1" si="2191"/>
        <v/>
      </c>
      <c r="N4640" s="44" t="str">
        <f t="shared" ca="1" si="2192"/>
        <v/>
      </c>
      <c r="O4640" s="108" t="str">
        <f t="shared" si="2176"/>
        <v/>
      </c>
      <c r="P4640" s="102" t="str">
        <f t="shared" si="2177"/>
        <v/>
      </c>
      <c r="Q4640" s="102" t="str">
        <f t="shared" si="2178"/>
        <v/>
      </c>
      <c r="R4640" s="120" t="str">
        <f t="shared" si="2179"/>
        <v/>
      </c>
      <c r="S4640" s="54" t="str">
        <f t="shared" si="2180"/>
        <v/>
      </c>
      <c r="T4640" s="5" t="str">
        <f t="shared" si="2181"/>
        <v/>
      </c>
      <c r="U4640" s="152" t="str">
        <f t="shared" si="2164"/>
        <v/>
      </c>
      <c r="V4640" s="152" t="str">
        <f t="shared" si="2165"/>
        <v/>
      </c>
      <c r="W4640" s="153" t="str">
        <f t="shared" si="2166"/>
        <v/>
      </c>
      <c r="X4640" s="153" t="str">
        <f t="shared" si="2167"/>
        <v/>
      </c>
      <c r="Y4640" s="153" t="str">
        <f t="shared" si="2168"/>
        <v/>
      </c>
      <c r="Z4640" s="153" t="str">
        <f t="shared" si="2169"/>
        <v/>
      </c>
      <c r="AA4640" s="152" t="str">
        <f t="shared" si="2170"/>
        <v/>
      </c>
      <c r="AB4640" s="152" t="str">
        <f t="shared" si="2171"/>
        <v/>
      </c>
      <c r="AC4640" s="154" t="str">
        <f t="shared" si="2182"/>
        <v/>
      </c>
      <c r="AD4640" s="154" t="str">
        <f t="shared" si="2183"/>
        <v/>
      </c>
      <c r="AE4640" s="3" t="str">
        <f t="shared" si="2184"/>
        <v/>
      </c>
      <c r="AF4640" s="3" t="str">
        <f t="shared" si="2185"/>
        <v/>
      </c>
      <c r="AG4640" s="3" t="str">
        <f t="shared" si="2186"/>
        <v/>
      </c>
      <c r="AH4640" s="4" t="str">
        <f t="shared" si="2187"/>
        <v/>
      </c>
      <c r="AI4640" s="75" t="str">
        <f t="shared" si="2188"/>
        <v/>
      </c>
      <c r="AJ4640" s="75" t="str">
        <f t="shared" si="2189"/>
        <v/>
      </c>
    </row>
    <row r="4641" spans="1:36">
      <c r="A4641" s="41" t="str">
        <f t="shared" si="2172"/>
        <v/>
      </c>
      <c r="B4641" s="150" t="str">
        <f>IF(ISNUMBER(A4641),INDEX('MetaTrader Import'!$H$13:$J$5893,TRUNC(((A4641-$A$39+1)-1)/3)+1,MOD((A4641-$A$39+1)-1,3)+1),"")</f>
        <v/>
      </c>
      <c r="C4641" s="43" t="str">
        <f t="shared" si="2173"/>
        <v/>
      </c>
      <c r="D4641" s="43" t="str">
        <f t="shared" ca="1" si="2163"/>
        <v/>
      </c>
      <c r="E4641" s="43" t="str">
        <f t="shared" si="2174"/>
        <v/>
      </c>
      <c r="F4641" s="43" t="str">
        <f t="shared" si="2175"/>
        <v/>
      </c>
      <c r="G4641" s="43" t="str">
        <f>IF(A4641&lt;&gt;"",IF(A4641&lt;Data!$G$11*0.25,$C$13/$G$32,IF(A4641&gt;Data!$G$11*0.25,$C$13,$C$13*10)),"")</f>
        <v/>
      </c>
      <c r="H4641" s="43" t="str">
        <f>IF(A4641&lt;&gt;"",IF(Data!$G$9="constant",$C$13,IF(Data!$G$9="squeeze",G4641,F4641)),"")</f>
        <v/>
      </c>
      <c r="I4641" s="38" t="str">
        <f ca="1">IF(ISNUMBER(A4641),NORMINV(RAND(),0,IF(AND(Data!$G$9="squeeze",A4641&lt;Data!$G$11*0.25),$H$32,1)*$C$30*$C$13)*($C$14*$C$12),"")</f>
        <v/>
      </c>
      <c r="J4641" s="42" t="str">
        <f ca="1">IFERROR(IF(Data!$C$6="Real",B4641,I4641+J4640+($C$14*$C$12)*(NORMINV(RAND(),$C$15,CHOOSE($G$13,$C$13,F4641,G4641)))),"")</f>
        <v/>
      </c>
      <c r="K4641" s="88" t="str">
        <f>IF(ISNUMBER(A4641), IF($G$16="fixed",$G$17,MIN(H4641*Data!$C$7*$C$16*0.5,$C$17*Data!$C$7))*$C$12,"")</f>
        <v/>
      </c>
      <c r="L4641" s="42" t="str">
        <f t="shared" ca="1" si="2190"/>
        <v/>
      </c>
      <c r="M4641" s="44" t="str">
        <f t="shared" ca="1" si="2191"/>
        <v/>
      </c>
      <c r="N4641" s="44" t="str">
        <f t="shared" ca="1" si="2192"/>
        <v/>
      </c>
      <c r="O4641" s="108" t="str">
        <f t="shared" si="2176"/>
        <v/>
      </c>
      <c r="P4641" s="102" t="str">
        <f t="shared" si="2177"/>
        <v/>
      </c>
      <c r="Q4641" s="102" t="str">
        <f t="shared" si="2178"/>
        <v/>
      </c>
      <c r="R4641" s="120" t="str">
        <f t="shared" si="2179"/>
        <v/>
      </c>
      <c r="S4641" s="54" t="str">
        <f t="shared" si="2180"/>
        <v/>
      </c>
      <c r="T4641" s="5" t="str">
        <f t="shared" si="2181"/>
        <v/>
      </c>
      <c r="U4641" s="152" t="str">
        <f t="shared" si="2164"/>
        <v/>
      </c>
      <c r="V4641" s="152" t="str">
        <f t="shared" si="2165"/>
        <v/>
      </c>
      <c r="W4641" s="153" t="str">
        <f t="shared" si="2166"/>
        <v/>
      </c>
      <c r="X4641" s="153" t="str">
        <f t="shared" si="2167"/>
        <v/>
      </c>
      <c r="Y4641" s="153" t="str">
        <f t="shared" si="2168"/>
        <v/>
      </c>
      <c r="Z4641" s="153" t="str">
        <f t="shared" si="2169"/>
        <v/>
      </c>
      <c r="AA4641" s="152" t="str">
        <f t="shared" si="2170"/>
        <v/>
      </c>
      <c r="AB4641" s="152" t="str">
        <f t="shared" si="2171"/>
        <v/>
      </c>
      <c r="AC4641" s="154" t="str">
        <f t="shared" si="2182"/>
        <v/>
      </c>
      <c r="AD4641" s="154" t="str">
        <f t="shared" si="2183"/>
        <v/>
      </c>
      <c r="AE4641" s="3" t="str">
        <f t="shared" si="2184"/>
        <v/>
      </c>
      <c r="AF4641" s="3" t="str">
        <f t="shared" si="2185"/>
        <v/>
      </c>
      <c r="AG4641" s="3" t="str">
        <f t="shared" si="2186"/>
        <v/>
      </c>
      <c r="AH4641" s="4" t="str">
        <f t="shared" si="2187"/>
        <v/>
      </c>
      <c r="AI4641" s="75" t="str">
        <f t="shared" si="2188"/>
        <v/>
      </c>
      <c r="AJ4641" s="75" t="str">
        <f t="shared" si="2189"/>
        <v/>
      </c>
    </row>
    <row r="4642" spans="1:36">
      <c r="A4642" s="41" t="str">
        <f t="shared" si="2172"/>
        <v/>
      </c>
      <c r="B4642" s="150" t="str">
        <f>IF(ISNUMBER(A4642),INDEX('MetaTrader Import'!$H$13:$J$5893,TRUNC(((A4642-$A$39+1)-1)/3)+1,MOD((A4642-$A$39+1)-1,3)+1),"")</f>
        <v/>
      </c>
      <c r="C4642" s="43" t="str">
        <f t="shared" si="2173"/>
        <v/>
      </c>
      <c r="D4642" s="43" t="str">
        <f t="shared" ca="1" si="2163"/>
        <v/>
      </c>
      <c r="E4642" s="43" t="str">
        <f t="shared" si="2174"/>
        <v/>
      </c>
      <c r="F4642" s="43" t="str">
        <f t="shared" si="2175"/>
        <v/>
      </c>
      <c r="G4642" s="43" t="str">
        <f>IF(A4642&lt;&gt;"",IF(A4642&lt;Data!$G$11*0.25,$C$13/$G$32,IF(A4642&gt;Data!$G$11*0.25,$C$13,$C$13*10)),"")</f>
        <v/>
      </c>
      <c r="H4642" s="43" t="str">
        <f>IF(A4642&lt;&gt;"",IF(Data!$G$9="constant",$C$13,IF(Data!$G$9="squeeze",G4642,F4642)),"")</f>
        <v/>
      </c>
      <c r="I4642" s="38" t="str">
        <f ca="1">IF(ISNUMBER(A4642),NORMINV(RAND(),0,IF(AND(Data!$G$9="squeeze",A4642&lt;Data!$G$11*0.25),$H$32,1)*$C$30*$C$13)*($C$14*$C$12),"")</f>
        <v/>
      </c>
      <c r="J4642" s="42" t="str">
        <f ca="1">IFERROR(IF(Data!$C$6="Real",B4642,I4642+J4641+($C$14*$C$12)*(NORMINV(RAND(),$C$15,CHOOSE($G$13,$C$13,F4642,G4642)))),"")</f>
        <v/>
      </c>
      <c r="K4642" s="88" t="str">
        <f>IF(ISNUMBER(A4642), IF($G$16="fixed",$G$17,MIN(H4642*Data!$C$7*$C$16*0.5,$C$17*Data!$C$7))*$C$12,"")</f>
        <v/>
      </c>
      <c r="L4642" s="42" t="str">
        <f t="shared" ca="1" si="2190"/>
        <v/>
      </c>
      <c r="M4642" s="44" t="str">
        <f t="shared" ca="1" si="2191"/>
        <v/>
      </c>
      <c r="N4642" s="44" t="str">
        <f t="shared" ca="1" si="2192"/>
        <v/>
      </c>
      <c r="O4642" s="108" t="str">
        <f t="shared" si="2176"/>
        <v/>
      </c>
      <c r="P4642" s="102" t="str">
        <f t="shared" si="2177"/>
        <v/>
      </c>
      <c r="Q4642" s="102" t="str">
        <f t="shared" si="2178"/>
        <v/>
      </c>
      <c r="R4642" s="120" t="str">
        <f t="shared" si="2179"/>
        <v/>
      </c>
      <c r="S4642" s="54" t="str">
        <f t="shared" si="2180"/>
        <v/>
      </c>
      <c r="T4642" s="5" t="str">
        <f t="shared" si="2181"/>
        <v/>
      </c>
      <c r="U4642" s="152" t="str">
        <f t="shared" si="2164"/>
        <v/>
      </c>
      <c r="V4642" s="152" t="str">
        <f t="shared" si="2165"/>
        <v/>
      </c>
      <c r="W4642" s="153" t="str">
        <f t="shared" si="2166"/>
        <v/>
      </c>
      <c r="X4642" s="153" t="str">
        <f t="shared" si="2167"/>
        <v/>
      </c>
      <c r="Y4642" s="153" t="str">
        <f t="shared" si="2168"/>
        <v/>
      </c>
      <c r="Z4642" s="153" t="str">
        <f t="shared" si="2169"/>
        <v/>
      </c>
      <c r="AA4642" s="152" t="str">
        <f t="shared" si="2170"/>
        <v/>
      </c>
      <c r="AB4642" s="152" t="str">
        <f t="shared" si="2171"/>
        <v/>
      </c>
      <c r="AC4642" s="154" t="str">
        <f t="shared" si="2182"/>
        <v/>
      </c>
      <c r="AD4642" s="154" t="str">
        <f t="shared" si="2183"/>
        <v/>
      </c>
      <c r="AE4642" s="3" t="str">
        <f t="shared" si="2184"/>
        <v/>
      </c>
      <c r="AF4642" s="3" t="str">
        <f t="shared" si="2185"/>
        <v/>
      </c>
      <c r="AG4642" s="3" t="str">
        <f t="shared" si="2186"/>
        <v/>
      </c>
      <c r="AH4642" s="4" t="str">
        <f t="shared" si="2187"/>
        <v/>
      </c>
      <c r="AI4642" s="75" t="str">
        <f t="shared" si="2188"/>
        <v/>
      </c>
      <c r="AJ4642" s="75" t="str">
        <f t="shared" si="2189"/>
        <v/>
      </c>
    </row>
    <row r="4643" spans="1:36">
      <c r="A4643" s="41" t="str">
        <f t="shared" si="2172"/>
        <v/>
      </c>
      <c r="B4643" s="150" t="str">
        <f>IF(ISNUMBER(A4643),INDEX('MetaTrader Import'!$H$13:$J$5893,TRUNC(((A4643-$A$39+1)-1)/3)+1,MOD((A4643-$A$39+1)-1,3)+1),"")</f>
        <v/>
      </c>
      <c r="C4643" s="43" t="str">
        <f t="shared" si="2173"/>
        <v/>
      </c>
      <c r="D4643" s="43" t="str">
        <f t="shared" ca="1" si="2163"/>
        <v/>
      </c>
      <c r="E4643" s="43" t="str">
        <f t="shared" si="2174"/>
        <v/>
      </c>
      <c r="F4643" s="43" t="str">
        <f t="shared" si="2175"/>
        <v/>
      </c>
      <c r="G4643" s="43" t="str">
        <f>IF(A4643&lt;&gt;"",IF(A4643&lt;Data!$G$11*0.25,$C$13/$G$32,IF(A4643&gt;Data!$G$11*0.25,$C$13,$C$13*10)),"")</f>
        <v/>
      </c>
      <c r="H4643" s="43" t="str">
        <f>IF(A4643&lt;&gt;"",IF(Data!$G$9="constant",$C$13,IF(Data!$G$9="squeeze",G4643,F4643)),"")</f>
        <v/>
      </c>
      <c r="I4643" s="38" t="str">
        <f ca="1">IF(ISNUMBER(A4643),NORMINV(RAND(),0,IF(AND(Data!$G$9="squeeze",A4643&lt;Data!$G$11*0.25),$H$32,1)*$C$30*$C$13)*($C$14*$C$12),"")</f>
        <v/>
      </c>
      <c r="J4643" s="42" t="str">
        <f ca="1">IFERROR(IF(Data!$C$6="Real",B4643,I4643+J4642+($C$14*$C$12)*(NORMINV(RAND(),$C$15,CHOOSE($G$13,$C$13,F4643,G4643)))),"")</f>
        <v/>
      </c>
      <c r="K4643" s="88" t="str">
        <f>IF(ISNUMBER(A4643), IF($G$16="fixed",$G$17,MIN(H4643*Data!$C$7*$C$16*0.5,$C$17*Data!$C$7))*$C$12,"")</f>
        <v/>
      </c>
      <c r="L4643" s="42" t="str">
        <f t="shared" ca="1" si="2190"/>
        <v/>
      </c>
      <c r="M4643" s="44" t="str">
        <f t="shared" ca="1" si="2191"/>
        <v/>
      </c>
      <c r="N4643" s="44" t="str">
        <f t="shared" ca="1" si="2192"/>
        <v/>
      </c>
      <c r="O4643" s="108" t="str">
        <f t="shared" si="2176"/>
        <v/>
      </c>
      <c r="P4643" s="102" t="str">
        <f t="shared" si="2177"/>
        <v/>
      </c>
      <c r="Q4643" s="102" t="str">
        <f t="shared" si="2178"/>
        <v/>
      </c>
      <c r="R4643" s="120" t="str">
        <f t="shared" si="2179"/>
        <v/>
      </c>
      <c r="S4643" s="54" t="str">
        <f t="shared" si="2180"/>
        <v/>
      </c>
      <c r="T4643" s="5" t="str">
        <f t="shared" si="2181"/>
        <v/>
      </c>
      <c r="U4643" s="152" t="str">
        <f t="shared" si="2164"/>
        <v/>
      </c>
      <c r="V4643" s="152" t="str">
        <f t="shared" si="2165"/>
        <v/>
      </c>
      <c r="W4643" s="153" t="str">
        <f t="shared" si="2166"/>
        <v/>
      </c>
      <c r="X4643" s="153" t="str">
        <f t="shared" si="2167"/>
        <v/>
      </c>
      <c r="Y4643" s="153" t="str">
        <f t="shared" si="2168"/>
        <v/>
      </c>
      <c r="Z4643" s="153" t="str">
        <f t="shared" si="2169"/>
        <v/>
      </c>
      <c r="AA4643" s="152" t="str">
        <f t="shared" si="2170"/>
        <v/>
      </c>
      <c r="AB4643" s="152" t="str">
        <f t="shared" si="2171"/>
        <v/>
      </c>
      <c r="AC4643" s="154" t="str">
        <f t="shared" si="2182"/>
        <v/>
      </c>
      <c r="AD4643" s="154" t="str">
        <f t="shared" si="2183"/>
        <v/>
      </c>
      <c r="AE4643" s="3" t="str">
        <f t="shared" si="2184"/>
        <v/>
      </c>
      <c r="AF4643" s="3" t="str">
        <f t="shared" si="2185"/>
        <v/>
      </c>
      <c r="AG4643" s="3" t="str">
        <f t="shared" si="2186"/>
        <v/>
      </c>
      <c r="AH4643" s="4" t="str">
        <f t="shared" si="2187"/>
        <v/>
      </c>
      <c r="AI4643" s="75" t="str">
        <f t="shared" si="2188"/>
        <v/>
      </c>
      <c r="AJ4643" s="75" t="str">
        <f t="shared" si="2189"/>
        <v/>
      </c>
    </row>
    <row r="4644" spans="1:36">
      <c r="A4644" s="41" t="str">
        <f t="shared" si="2172"/>
        <v/>
      </c>
      <c r="B4644" s="150" t="str">
        <f>IF(ISNUMBER(A4644),INDEX('MetaTrader Import'!$H$13:$J$5893,TRUNC(((A4644-$A$39+1)-1)/3)+1,MOD((A4644-$A$39+1)-1,3)+1),"")</f>
        <v/>
      </c>
      <c r="C4644" s="43" t="str">
        <f t="shared" si="2173"/>
        <v/>
      </c>
      <c r="D4644" s="43" t="str">
        <f t="shared" ca="1" si="2163"/>
        <v/>
      </c>
      <c r="E4644" s="43" t="str">
        <f t="shared" si="2174"/>
        <v/>
      </c>
      <c r="F4644" s="43" t="str">
        <f t="shared" si="2175"/>
        <v/>
      </c>
      <c r="G4644" s="43" t="str">
        <f>IF(A4644&lt;&gt;"",IF(A4644&lt;Data!$G$11*0.25,$C$13/$G$32,IF(A4644&gt;Data!$G$11*0.25,$C$13,$C$13*10)),"")</f>
        <v/>
      </c>
      <c r="H4644" s="43" t="str">
        <f>IF(A4644&lt;&gt;"",IF(Data!$G$9="constant",$C$13,IF(Data!$G$9="squeeze",G4644,F4644)),"")</f>
        <v/>
      </c>
      <c r="I4644" s="38" t="str">
        <f ca="1">IF(ISNUMBER(A4644),NORMINV(RAND(),0,IF(AND(Data!$G$9="squeeze",A4644&lt;Data!$G$11*0.25),$H$32,1)*$C$30*$C$13)*($C$14*$C$12),"")</f>
        <v/>
      </c>
      <c r="J4644" s="42" t="str">
        <f ca="1">IFERROR(IF(Data!$C$6="Real",B4644,I4644+J4643+($C$14*$C$12)*(NORMINV(RAND(),$C$15,CHOOSE($G$13,$C$13,F4644,G4644)))),"")</f>
        <v/>
      </c>
      <c r="K4644" s="88" t="str">
        <f>IF(ISNUMBER(A4644), IF($G$16="fixed",$G$17,MIN(H4644*Data!$C$7*$C$16*0.5,$C$17*Data!$C$7))*$C$12,"")</f>
        <v/>
      </c>
      <c r="L4644" s="42" t="str">
        <f t="shared" ca="1" si="2190"/>
        <v/>
      </c>
      <c r="M4644" s="44" t="str">
        <f t="shared" ca="1" si="2191"/>
        <v/>
      </c>
      <c r="N4644" s="44" t="str">
        <f t="shared" ca="1" si="2192"/>
        <v/>
      </c>
      <c r="O4644" s="108" t="str">
        <f t="shared" si="2176"/>
        <v/>
      </c>
      <c r="P4644" s="102" t="str">
        <f t="shared" si="2177"/>
        <v/>
      </c>
      <c r="Q4644" s="102" t="str">
        <f t="shared" si="2178"/>
        <v/>
      </c>
      <c r="R4644" s="120" t="str">
        <f t="shared" si="2179"/>
        <v/>
      </c>
      <c r="S4644" s="54" t="str">
        <f t="shared" si="2180"/>
        <v/>
      </c>
      <c r="T4644" s="5" t="str">
        <f t="shared" si="2181"/>
        <v/>
      </c>
      <c r="U4644" s="152" t="str">
        <f t="shared" si="2164"/>
        <v/>
      </c>
      <c r="V4644" s="152" t="str">
        <f t="shared" si="2165"/>
        <v/>
      </c>
      <c r="W4644" s="153" t="str">
        <f t="shared" si="2166"/>
        <v/>
      </c>
      <c r="X4644" s="153" t="str">
        <f t="shared" si="2167"/>
        <v/>
      </c>
      <c r="Y4644" s="153" t="str">
        <f t="shared" si="2168"/>
        <v/>
      </c>
      <c r="Z4644" s="153" t="str">
        <f t="shared" si="2169"/>
        <v/>
      </c>
      <c r="AA4644" s="152" t="str">
        <f t="shared" si="2170"/>
        <v/>
      </c>
      <c r="AB4644" s="152" t="str">
        <f t="shared" si="2171"/>
        <v/>
      </c>
      <c r="AC4644" s="154" t="str">
        <f t="shared" si="2182"/>
        <v/>
      </c>
      <c r="AD4644" s="154" t="str">
        <f t="shared" si="2183"/>
        <v/>
      </c>
      <c r="AE4644" s="3" t="str">
        <f t="shared" si="2184"/>
        <v/>
      </c>
      <c r="AF4644" s="3" t="str">
        <f t="shared" si="2185"/>
        <v/>
      </c>
      <c r="AG4644" s="3" t="str">
        <f t="shared" si="2186"/>
        <v/>
      </c>
      <c r="AH4644" s="4" t="str">
        <f t="shared" si="2187"/>
        <v/>
      </c>
      <c r="AI4644" s="75" t="str">
        <f t="shared" si="2188"/>
        <v/>
      </c>
      <c r="AJ4644" s="75" t="str">
        <f t="shared" si="2189"/>
        <v/>
      </c>
    </row>
    <row r="4645" spans="1:36">
      <c r="A4645" s="41" t="str">
        <f t="shared" si="2172"/>
        <v/>
      </c>
      <c r="B4645" s="150" t="str">
        <f>IF(ISNUMBER(A4645),INDEX('MetaTrader Import'!$H$13:$J$5893,TRUNC(((A4645-$A$39+1)-1)/3)+1,MOD((A4645-$A$39+1)-1,3)+1),"")</f>
        <v/>
      </c>
      <c r="C4645" s="43" t="str">
        <f t="shared" si="2173"/>
        <v/>
      </c>
      <c r="D4645" s="43" t="str">
        <f t="shared" ca="1" si="2163"/>
        <v/>
      </c>
      <c r="E4645" s="43" t="str">
        <f t="shared" si="2174"/>
        <v/>
      </c>
      <c r="F4645" s="43" t="str">
        <f t="shared" si="2175"/>
        <v/>
      </c>
      <c r="G4645" s="43" t="str">
        <f>IF(A4645&lt;&gt;"",IF(A4645&lt;Data!$G$11*0.25,$C$13/$G$32,IF(A4645&gt;Data!$G$11*0.25,$C$13,$C$13*10)),"")</f>
        <v/>
      </c>
      <c r="H4645" s="43" t="str">
        <f>IF(A4645&lt;&gt;"",IF(Data!$G$9="constant",$C$13,IF(Data!$G$9="squeeze",G4645,F4645)),"")</f>
        <v/>
      </c>
      <c r="I4645" s="38" t="str">
        <f ca="1">IF(ISNUMBER(A4645),NORMINV(RAND(),0,IF(AND(Data!$G$9="squeeze",A4645&lt;Data!$G$11*0.25),$H$32,1)*$C$30*$C$13)*($C$14*$C$12),"")</f>
        <v/>
      </c>
      <c r="J4645" s="42" t="str">
        <f ca="1">IFERROR(IF(Data!$C$6="Real",B4645,I4645+J4644+($C$14*$C$12)*(NORMINV(RAND(),$C$15,CHOOSE($G$13,$C$13,F4645,G4645)))),"")</f>
        <v/>
      </c>
      <c r="K4645" s="88" t="str">
        <f>IF(ISNUMBER(A4645), IF($G$16="fixed",$G$17,MIN(H4645*Data!$C$7*$C$16*0.5,$C$17*Data!$C$7))*$C$12,"")</f>
        <v/>
      </c>
      <c r="L4645" s="42" t="str">
        <f t="shared" ca="1" si="2190"/>
        <v/>
      </c>
      <c r="M4645" s="44" t="str">
        <f t="shared" ca="1" si="2191"/>
        <v/>
      </c>
      <c r="N4645" s="44" t="str">
        <f t="shared" ca="1" si="2192"/>
        <v/>
      </c>
      <c r="O4645" s="108" t="str">
        <f t="shared" si="2176"/>
        <v/>
      </c>
      <c r="P4645" s="102" t="str">
        <f t="shared" si="2177"/>
        <v/>
      </c>
      <c r="Q4645" s="102" t="str">
        <f t="shared" si="2178"/>
        <v/>
      </c>
      <c r="R4645" s="120" t="str">
        <f t="shared" si="2179"/>
        <v/>
      </c>
      <c r="S4645" s="54" t="str">
        <f t="shared" si="2180"/>
        <v/>
      </c>
      <c r="T4645" s="5" t="str">
        <f t="shared" si="2181"/>
        <v/>
      </c>
      <c r="U4645" s="152" t="str">
        <f t="shared" si="2164"/>
        <v/>
      </c>
      <c r="V4645" s="152" t="str">
        <f t="shared" si="2165"/>
        <v/>
      </c>
      <c r="W4645" s="153" t="str">
        <f t="shared" si="2166"/>
        <v/>
      </c>
      <c r="X4645" s="153" t="str">
        <f t="shared" si="2167"/>
        <v/>
      </c>
      <c r="Y4645" s="153" t="str">
        <f t="shared" si="2168"/>
        <v/>
      </c>
      <c r="Z4645" s="153" t="str">
        <f t="shared" si="2169"/>
        <v/>
      </c>
      <c r="AA4645" s="152" t="str">
        <f t="shared" si="2170"/>
        <v/>
      </c>
      <c r="AB4645" s="152" t="str">
        <f t="shared" si="2171"/>
        <v/>
      </c>
      <c r="AC4645" s="154" t="str">
        <f t="shared" si="2182"/>
        <v/>
      </c>
      <c r="AD4645" s="154" t="str">
        <f t="shared" si="2183"/>
        <v/>
      </c>
      <c r="AE4645" s="3" t="str">
        <f t="shared" si="2184"/>
        <v/>
      </c>
      <c r="AF4645" s="3" t="str">
        <f t="shared" si="2185"/>
        <v/>
      </c>
      <c r="AG4645" s="3" t="str">
        <f t="shared" si="2186"/>
        <v/>
      </c>
      <c r="AH4645" s="4" t="str">
        <f t="shared" si="2187"/>
        <v/>
      </c>
      <c r="AI4645" s="75" t="str">
        <f t="shared" si="2188"/>
        <v/>
      </c>
      <c r="AJ4645" s="75" t="str">
        <f t="shared" si="2189"/>
        <v/>
      </c>
    </row>
    <row r="4646" spans="1:36">
      <c r="A4646" s="41" t="str">
        <f t="shared" si="2172"/>
        <v/>
      </c>
      <c r="B4646" s="150" t="str">
        <f>IF(ISNUMBER(A4646),INDEX('MetaTrader Import'!$H$13:$J$5893,TRUNC(((A4646-$A$39+1)-1)/3)+1,MOD((A4646-$A$39+1)-1,3)+1),"")</f>
        <v/>
      </c>
      <c r="C4646" s="43" t="str">
        <f t="shared" si="2173"/>
        <v/>
      </c>
      <c r="D4646" s="43" t="str">
        <f t="shared" ca="1" si="2163"/>
        <v/>
      </c>
      <c r="E4646" s="43" t="str">
        <f t="shared" si="2174"/>
        <v/>
      </c>
      <c r="F4646" s="43" t="str">
        <f t="shared" si="2175"/>
        <v/>
      </c>
      <c r="G4646" s="43" t="str">
        <f>IF(A4646&lt;&gt;"",IF(A4646&lt;Data!$G$11*0.25,$C$13/$G$32,IF(A4646&gt;Data!$G$11*0.25,$C$13,$C$13*10)),"")</f>
        <v/>
      </c>
      <c r="H4646" s="43" t="str">
        <f>IF(A4646&lt;&gt;"",IF(Data!$G$9="constant",$C$13,IF(Data!$G$9="squeeze",G4646,F4646)),"")</f>
        <v/>
      </c>
      <c r="I4646" s="38" t="str">
        <f ca="1">IF(ISNUMBER(A4646),NORMINV(RAND(),0,IF(AND(Data!$G$9="squeeze",A4646&lt;Data!$G$11*0.25),$H$32,1)*$C$30*$C$13)*($C$14*$C$12),"")</f>
        <v/>
      </c>
      <c r="J4646" s="42" t="str">
        <f ca="1">IFERROR(IF(Data!$C$6="Real",B4646,I4646+J4645+($C$14*$C$12)*(NORMINV(RAND(),$C$15,CHOOSE($G$13,$C$13,F4646,G4646)))),"")</f>
        <v/>
      </c>
      <c r="K4646" s="88" t="str">
        <f>IF(ISNUMBER(A4646), IF($G$16="fixed",$G$17,MIN(H4646*Data!$C$7*$C$16*0.5,$C$17*Data!$C$7))*$C$12,"")</f>
        <v/>
      </c>
      <c r="L4646" s="42" t="str">
        <f t="shared" ca="1" si="2190"/>
        <v/>
      </c>
      <c r="M4646" s="44" t="str">
        <f t="shared" ca="1" si="2191"/>
        <v/>
      </c>
      <c r="N4646" s="44" t="str">
        <f t="shared" ca="1" si="2192"/>
        <v/>
      </c>
      <c r="O4646" s="108" t="str">
        <f t="shared" si="2176"/>
        <v/>
      </c>
      <c r="P4646" s="102" t="str">
        <f t="shared" si="2177"/>
        <v/>
      </c>
      <c r="Q4646" s="102" t="str">
        <f t="shared" si="2178"/>
        <v/>
      </c>
      <c r="R4646" s="120" t="str">
        <f t="shared" si="2179"/>
        <v/>
      </c>
      <c r="S4646" s="54" t="str">
        <f t="shared" si="2180"/>
        <v/>
      </c>
      <c r="T4646" s="5" t="str">
        <f t="shared" si="2181"/>
        <v/>
      </c>
      <c r="U4646" s="152" t="str">
        <f t="shared" si="2164"/>
        <v/>
      </c>
      <c r="V4646" s="152" t="str">
        <f t="shared" si="2165"/>
        <v/>
      </c>
      <c r="W4646" s="153" t="str">
        <f t="shared" si="2166"/>
        <v/>
      </c>
      <c r="X4646" s="153" t="str">
        <f t="shared" si="2167"/>
        <v/>
      </c>
      <c r="Y4646" s="153" t="str">
        <f t="shared" si="2168"/>
        <v/>
      </c>
      <c r="Z4646" s="153" t="str">
        <f t="shared" si="2169"/>
        <v/>
      </c>
      <c r="AA4646" s="152" t="str">
        <f t="shared" si="2170"/>
        <v/>
      </c>
      <c r="AB4646" s="152" t="str">
        <f t="shared" si="2171"/>
        <v/>
      </c>
      <c r="AC4646" s="154" t="str">
        <f t="shared" si="2182"/>
        <v/>
      </c>
      <c r="AD4646" s="154" t="str">
        <f t="shared" si="2183"/>
        <v/>
      </c>
      <c r="AE4646" s="3" t="str">
        <f t="shared" si="2184"/>
        <v/>
      </c>
      <c r="AF4646" s="3" t="str">
        <f t="shared" si="2185"/>
        <v/>
      </c>
      <c r="AG4646" s="3" t="str">
        <f t="shared" si="2186"/>
        <v/>
      </c>
      <c r="AH4646" s="4" t="str">
        <f t="shared" si="2187"/>
        <v/>
      </c>
      <c r="AI4646" s="75" t="str">
        <f t="shared" si="2188"/>
        <v/>
      </c>
      <c r="AJ4646" s="75" t="str">
        <f t="shared" si="2189"/>
        <v/>
      </c>
    </row>
    <row r="4647" spans="1:36">
      <c r="A4647" s="41" t="str">
        <f t="shared" si="2172"/>
        <v/>
      </c>
      <c r="B4647" s="150" t="str">
        <f>IF(ISNUMBER(A4647),INDEX('MetaTrader Import'!$H$13:$J$5893,TRUNC(((A4647-$A$39+1)-1)/3)+1,MOD((A4647-$A$39+1)-1,3)+1),"")</f>
        <v/>
      </c>
      <c r="C4647" s="43" t="str">
        <f t="shared" si="2173"/>
        <v/>
      </c>
      <c r="D4647" s="43" t="str">
        <f t="shared" ca="1" si="2163"/>
        <v/>
      </c>
      <c r="E4647" s="43" t="str">
        <f t="shared" si="2174"/>
        <v/>
      </c>
      <c r="F4647" s="43" t="str">
        <f t="shared" si="2175"/>
        <v/>
      </c>
      <c r="G4647" s="43" t="str">
        <f>IF(A4647&lt;&gt;"",IF(A4647&lt;Data!$G$11*0.25,$C$13/$G$32,IF(A4647&gt;Data!$G$11*0.25,$C$13,$C$13*10)),"")</f>
        <v/>
      </c>
      <c r="H4647" s="43" t="str">
        <f>IF(A4647&lt;&gt;"",IF(Data!$G$9="constant",$C$13,IF(Data!$G$9="squeeze",G4647,F4647)),"")</f>
        <v/>
      </c>
      <c r="I4647" s="38" t="str">
        <f ca="1">IF(ISNUMBER(A4647),NORMINV(RAND(),0,IF(AND(Data!$G$9="squeeze",A4647&lt;Data!$G$11*0.25),$H$32,1)*$C$30*$C$13)*($C$14*$C$12),"")</f>
        <v/>
      </c>
      <c r="J4647" s="42" t="str">
        <f ca="1">IFERROR(IF(Data!$C$6="Real",B4647,I4647+J4646+($C$14*$C$12)*(NORMINV(RAND(),$C$15,CHOOSE($G$13,$C$13,F4647,G4647)))),"")</f>
        <v/>
      </c>
      <c r="K4647" s="88" t="str">
        <f>IF(ISNUMBER(A4647), IF($G$16="fixed",$G$17,MIN(H4647*Data!$C$7*$C$16*0.5,$C$17*Data!$C$7))*$C$12,"")</f>
        <v/>
      </c>
      <c r="L4647" s="42" t="str">
        <f t="shared" ca="1" si="2190"/>
        <v/>
      </c>
      <c r="M4647" s="44" t="str">
        <f t="shared" ca="1" si="2191"/>
        <v/>
      </c>
      <c r="N4647" s="44" t="str">
        <f t="shared" ca="1" si="2192"/>
        <v/>
      </c>
      <c r="O4647" s="108" t="str">
        <f t="shared" si="2176"/>
        <v/>
      </c>
      <c r="P4647" s="102" t="str">
        <f t="shared" si="2177"/>
        <v/>
      </c>
      <c r="Q4647" s="102" t="str">
        <f t="shared" si="2178"/>
        <v/>
      </c>
      <c r="R4647" s="120" t="str">
        <f t="shared" si="2179"/>
        <v/>
      </c>
      <c r="S4647" s="54" t="str">
        <f t="shared" si="2180"/>
        <v/>
      </c>
      <c r="T4647" s="5" t="str">
        <f t="shared" si="2181"/>
        <v/>
      </c>
      <c r="U4647" s="152" t="str">
        <f t="shared" si="2164"/>
        <v/>
      </c>
      <c r="V4647" s="152" t="str">
        <f t="shared" si="2165"/>
        <v/>
      </c>
      <c r="W4647" s="153" t="str">
        <f t="shared" si="2166"/>
        <v/>
      </c>
      <c r="X4647" s="153" t="str">
        <f t="shared" si="2167"/>
        <v/>
      </c>
      <c r="Y4647" s="153" t="str">
        <f t="shared" si="2168"/>
        <v/>
      </c>
      <c r="Z4647" s="153" t="str">
        <f t="shared" si="2169"/>
        <v/>
      </c>
      <c r="AA4647" s="152" t="str">
        <f t="shared" si="2170"/>
        <v/>
      </c>
      <c r="AB4647" s="152" t="str">
        <f t="shared" si="2171"/>
        <v/>
      </c>
      <c r="AC4647" s="154" t="str">
        <f t="shared" si="2182"/>
        <v/>
      </c>
      <c r="AD4647" s="154" t="str">
        <f t="shared" si="2183"/>
        <v/>
      </c>
      <c r="AE4647" s="3" t="str">
        <f t="shared" si="2184"/>
        <v/>
      </c>
      <c r="AF4647" s="3" t="str">
        <f t="shared" si="2185"/>
        <v/>
      </c>
      <c r="AG4647" s="3" t="str">
        <f t="shared" si="2186"/>
        <v/>
      </c>
      <c r="AH4647" s="4" t="str">
        <f t="shared" si="2187"/>
        <v/>
      </c>
      <c r="AI4647" s="75" t="str">
        <f t="shared" si="2188"/>
        <v/>
      </c>
      <c r="AJ4647" s="75" t="str">
        <f t="shared" si="2189"/>
        <v/>
      </c>
    </row>
    <row r="4648" spans="1:36">
      <c r="A4648" s="41" t="str">
        <f t="shared" si="2172"/>
        <v/>
      </c>
      <c r="B4648" s="150" t="str">
        <f>IF(ISNUMBER(A4648),INDEX('MetaTrader Import'!$H$13:$J$5893,TRUNC(((A4648-$A$39+1)-1)/3)+1,MOD((A4648-$A$39+1)-1,3)+1),"")</f>
        <v/>
      </c>
      <c r="C4648" s="43" t="str">
        <f t="shared" si="2173"/>
        <v/>
      </c>
      <c r="D4648" s="43" t="str">
        <f t="shared" ca="1" si="2163"/>
        <v/>
      </c>
      <c r="E4648" s="43" t="str">
        <f t="shared" si="2174"/>
        <v/>
      </c>
      <c r="F4648" s="43" t="str">
        <f t="shared" si="2175"/>
        <v/>
      </c>
      <c r="G4648" s="43" t="str">
        <f>IF(A4648&lt;&gt;"",IF(A4648&lt;Data!$G$11*0.25,$C$13/$G$32,IF(A4648&gt;Data!$G$11*0.25,$C$13,$C$13*10)),"")</f>
        <v/>
      </c>
      <c r="H4648" s="43" t="str">
        <f>IF(A4648&lt;&gt;"",IF(Data!$G$9="constant",$C$13,IF(Data!$G$9="squeeze",G4648,F4648)),"")</f>
        <v/>
      </c>
      <c r="I4648" s="38" t="str">
        <f ca="1">IF(ISNUMBER(A4648),NORMINV(RAND(),0,IF(AND(Data!$G$9="squeeze",A4648&lt;Data!$G$11*0.25),$H$32,1)*$C$30*$C$13)*($C$14*$C$12),"")</f>
        <v/>
      </c>
      <c r="J4648" s="42" t="str">
        <f ca="1">IFERROR(IF(Data!$C$6="Real",B4648,I4648+J4647+($C$14*$C$12)*(NORMINV(RAND(),$C$15,CHOOSE($G$13,$C$13,F4648,G4648)))),"")</f>
        <v/>
      </c>
      <c r="K4648" s="88" t="str">
        <f>IF(ISNUMBER(A4648), IF($G$16="fixed",$G$17,MIN(H4648*Data!$C$7*$C$16*0.5,$C$17*Data!$C$7))*$C$12,"")</f>
        <v/>
      </c>
      <c r="L4648" s="42" t="str">
        <f t="shared" ca="1" si="2190"/>
        <v/>
      </c>
      <c r="M4648" s="44" t="str">
        <f t="shared" ca="1" si="2191"/>
        <v/>
      </c>
      <c r="N4648" s="44" t="str">
        <f t="shared" ca="1" si="2192"/>
        <v/>
      </c>
      <c r="O4648" s="108" t="str">
        <f t="shared" si="2176"/>
        <v/>
      </c>
      <c r="P4648" s="102" t="str">
        <f t="shared" si="2177"/>
        <v/>
      </c>
      <c r="Q4648" s="102" t="str">
        <f t="shared" si="2178"/>
        <v/>
      </c>
      <c r="R4648" s="120" t="str">
        <f t="shared" si="2179"/>
        <v/>
      </c>
      <c r="S4648" s="54" t="str">
        <f t="shared" si="2180"/>
        <v/>
      </c>
      <c r="T4648" s="5" t="str">
        <f t="shared" si="2181"/>
        <v/>
      </c>
      <c r="U4648" s="152" t="str">
        <f t="shared" si="2164"/>
        <v/>
      </c>
      <c r="V4648" s="152" t="str">
        <f t="shared" si="2165"/>
        <v/>
      </c>
      <c r="W4648" s="153" t="str">
        <f t="shared" si="2166"/>
        <v/>
      </c>
      <c r="X4648" s="153" t="str">
        <f t="shared" si="2167"/>
        <v/>
      </c>
      <c r="Y4648" s="153" t="str">
        <f t="shared" si="2168"/>
        <v/>
      </c>
      <c r="Z4648" s="153" t="str">
        <f t="shared" si="2169"/>
        <v/>
      </c>
      <c r="AA4648" s="152" t="str">
        <f t="shared" si="2170"/>
        <v/>
      </c>
      <c r="AB4648" s="152" t="str">
        <f t="shared" si="2171"/>
        <v/>
      </c>
      <c r="AC4648" s="154" t="str">
        <f t="shared" si="2182"/>
        <v/>
      </c>
      <c r="AD4648" s="154" t="str">
        <f t="shared" si="2183"/>
        <v/>
      </c>
      <c r="AE4648" s="3" t="str">
        <f t="shared" si="2184"/>
        <v/>
      </c>
      <c r="AF4648" s="3" t="str">
        <f t="shared" si="2185"/>
        <v/>
      </c>
      <c r="AG4648" s="3" t="str">
        <f t="shared" si="2186"/>
        <v/>
      </c>
      <c r="AH4648" s="4" t="str">
        <f t="shared" si="2187"/>
        <v/>
      </c>
      <c r="AI4648" s="75" t="str">
        <f t="shared" si="2188"/>
        <v/>
      </c>
      <c r="AJ4648" s="75" t="str">
        <f t="shared" si="2189"/>
        <v/>
      </c>
    </row>
    <row r="4649" spans="1:36">
      <c r="A4649" s="41" t="str">
        <f t="shared" si="2172"/>
        <v/>
      </c>
      <c r="B4649" s="150" t="str">
        <f>IF(ISNUMBER(A4649),INDEX('MetaTrader Import'!$H$13:$J$5893,TRUNC(((A4649-$A$39+1)-1)/3)+1,MOD((A4649-$A$39+1)-1,3)+1),"")</f>
        <v/>
      </c>
      <c r="C4649" s="43" t="str">
        <f t="shared" si="2173"/>
        <v/>
      </c>
      <c r="D4649" s="43" t="str">
        <f t="shared" ca="1" si="2163"/>
        <v/>
      </c>
      <c r="E4649" s="43" t="str">
        <f t="shared" si="2174"/>
        <v/>
      </c>
      <c r="F4649" s="43" t="str">
        <f t="shared" si="2175"/>
        <v/>
      </c>
      <c r="G4649" s="43" t="str">
        <f>IF(A4649&lt;&gt;"",IF(A4649&lt;Data!$G$11*0.25,$C$13/$G$32,IF(A4649&gt;Data!$G$11*0.25,$C$13,$C$13*10)),"")</f>
        <v/>
      </c>
      <c r="H4649" s="43" t="str">
        <f>IF(A4649&lt;&gt;"",IF(Data!$G$9="constant",$C$13,IF(Data!$G$9="squeeze",G4649,F4649)),"")</f>
        <v/>
      </c>
      <c r="I4649" s="38" t="str">
        <f ca="1">IF(ISNUMBER(A4649),NORMINV(RAND(),0,IF(AND(Data!$G$9="squeeze",A4649&lt;Data!$G$11*0.25),$H$32,1)*$C$30*$C$13)*($C$14*$C$12),"")</f>
        <v/>
      </c>
      <c r="J4649" s="42" t="str">
        <f ca="1">IFERROR(IF(Data!$C$6="Real",B4649,I4649+J4648+($C$14*$C$12)*(NORMINV(RAND(),$C$15,CHOOSE($G$13,$C$13,F4649,G4649)))),"")</f>
        <v/>
      </c>
      <c r="K4649" s="88" t="str">
        <f>IF(ISNUMBER(A4649), IF($G$16="fixed",$G$17,MIN(H4649*Data!$C$7*$C$16*0.5,$C$17*Data!$C$7))*$C$12,"")</f>
        <v/>
      </c>
      <c r="L4649" s="42" t="str">
        <f t="shared" ca="1" si="2190"/>
        <v/>
      </c>
      <c r="M4649" s="44" t="str">
        <f t="shared" ca="1" si="2191"/>
        <v/>
      </c>
      <c r="N4649" s="44" t="str">
        <f t="shared" ca="1" si="2192"/>
        <v/>
      </c>
      <c r="O4649" s="108" t="str">
        <f t="shared" si="2176"/>
        <v/>
      </c>
      <c r="P4649" s="102" t="str">
        <f t="shared" si="2177"/>
        <v/>
      </c>
      <c r="Q4649" s="102" t="str">
        <f t="shared" si="2178"/>
        <v/>
      </c>
      <c r="R4649" s="120" t="str">
        <f t="shared" si="2179"/>
        <v/>
      </c>
      <c r="S4649" s="54" t="str">
        <f t="shared" si="2180"/>
        <v/>
      </c>
      <c r="T4649" s="5" t="str">
        <f t="shared" si="2181"/>
        <v/>
      </c>
      <c r="U4649" s="152" t="str">
        <f t="shared" si="2164"/>
        <v/>
      </c>
      <c r="V4649" s="152" t="str">
        <f t="shared" si="2165"/>
        <v/>
      </c>
      <c r="W4649" s="153" t="str">
        <f t="shared" si="2166"/>
        <v/>
      </c>
      <c r="X4649" s="153" t="str">
        <f t="shared" si="2167"/>
        <v/>
      </c>
      <c r="Y4649" s="153" t="str">
        <f t="shared" si="2168"/>
        <v/>
      </c>
      <c r="Z4649" s="153" t="str">
        <f t="shared" si="2169"/>
        <v/>
      </c>
      <c r="AA4649" s="152" t="str">
        <f t="shared" si="2170"/>
        <v/>
      </c>
      <c r="AB4649" s="152" t="str">
        <f t="shared" si="2171"/>
        <v/>
      </c>
      <c r="AC4649" s="154" t="str">
        <f t="shared" si="2182"/>
        <v/>
      </c>
      <c r="AD4649" s="154" t="str">
        <f t="shared" si="2183"/>
        <v/>
      </c>
      <c r="AE4649" s="3" t="str">
        <f t="shared" si="2184"/>
        <v/>
      </c>
      <c r="AF4649" s="3" t="str">
        <f t="shared" si="2185"/>
        <v/>
      </c>
      <c r="AG4649" s="3" t="str">
        <f t="shared" si="2186"/>
        <v/>
      </c>
      <c r="AH4649" s="4" t="str">
        <f t="shared" si="2187"/>
        <v/>
      </c>
      <c r="AI4649" s="75" t="str">
        <f t="shared" si="2188"/>
        <v/>
      </c>
      <c r="AJ4649" s="75" t="str">
        <f t="shared" si="2189"/>
        <v/>
      </c>
    </row>
    <row r="4650" spans="1:36">
      <c r="A4650" s="41" t="str">
        <f t="shared" si="2172"/>
        <v/>
      </c>
      <c r="B4650" s="150" t="str">
        <f>IF(ISNUMBER(A4650),INDEX('MetaTrader Import'!$H$13:$J$5893,TRUNC(((A4650-$A$39+1)-1)/3)+1,MOD((A4650-$A$39+1)-1,3)+1),"")</f>
        <v/>
      </c>
      <c r="C4650" s="43" t="str">
        <f t="shared" si="2173"/>
        <v/>
      </c>
      <c r="D4650" s="43" t="str">
        <f t="shared" ca="1" si="2163"/>
        <v/>
      </c>
      <c r="E4650" s="43" t="str">
        <f t="shared" si="2174"/>
        <v/>
      </c>
      <c r="F4650" s="43" t="str">
        <f t="shared" si="2175"/>
        <v/>
      </c>
      <c r="G4650" s="43" t="str">
        <f>IF(A4650&lt;&gt;"",IF(A4650&lt;Data!$G$11*0.25,$C$13/$G$32,IF(A4650&gt;Data!$G$11*0.25,$C$13,$C$13*10)),"")</f>
        <v/>
      </c>
      <c r="H4650" s="43" t="str">
        <f>IF(A4650&lt;&gt;"",IF(Data!$G$9="constant",$C$13,IF(Data!$G$9="squeeze",G4650,F4650)),"")</f>
        <v/>
      </c>
      <c r="I4650" s="38" t="str">
        <f ca="1">IF(ISNUMBER(A4650),NORMINV(RAND(),0,IF(AND(Data!$G$9="squeeze",A4650&lt;Data!$G$11*0.25),$H$32,1)*$C$30*$C$13)*($C$14*$C$12),"")</f>
        <v/>
      </c>
      <c r="J4650" s="42" t="str">
        <f ca="1">IFERROR(IF(Data!$C$6="Real",B4650,I4650+J4649+($C$14*$C$12)*(NORMINV(RAND(),$C$15,CHOOSE($G$13,$C$13,F4650,G4650)))),"")</f>
        <v/>
      </c>
      <c r="K4650" s="88" t="str">
        <f>IF(ISNUMBER(A4650), IF($G$16="fixed",$G$17,MIN(H4650*Data!$C$7*$C$16*0.5,$C$17*Data!$C$7))*$C$12,"")</f>
        <v/>
      </c>
      <c r="L4650" s="42" t="str">
        <f t="shared" ca="1" si="2190"/>
        <v/>
      </c>
      <c r="M4650" s="44" t="str">
        <f t="shared" ca="1" si="2191"/>
        <v/>
      </c>
      <c r="N4650" s="44" t="str">
        <f t="shared" ca="1" si="2192"/>
        <v/>
      </c>
      <c r="O4650" s="108" t="str">
        <f t="shared" si="2176"/>
        <v/>
      </c>
      <c r="P4650" s="102" t="str">
        <f t="shared" si="2177"/>
        <v/>
      </c>
      <c r="Q4650" s="102" t="str">
        <f t="shared" si="2178"/>
        <v/>
      </c>
      <c r="R4650" s="120" t="str">
        <f t="shared" si="2179"/>
        <v/>
      </c>
      <c r="S4650" s="54" t="str">
        <f t="shared" si="2180"/>
        <v/>
      </c>
      <c r="T4650" s="5" t="str">
        <f t="shared" si="2181"/>
        <v/>
      </c>
      <c r="U4650" s="152" t="str">
        <f t="shared" si="2164"/>
        <v/>
      </c>
      <c r="V4650" s="152" t="str">
        <f t="shared" si="2165"/>
        <v/>
      </c>
      <c r="W4650" s="153" t="str">
        <f t="shared" si="2166"/>
        <v/>
      </c>
      <c r="X4650" s="153" t="str">
        <f t="shared" si="2167"/>
        <v/>
      </c>
      <c r="Y4650" s="153" t="str">
        <f t="shared" si="2168"/>
        <v/>
      </c>
      <c r="Z4650" s="153" t="str">
        <f t="shared" si="2169"/>
        <v/>
      </c>
      <c r="AA4650" s="152" t="str">
        <f t="shared" si="2170"/>
        <v/>
      </c>
      <c r="AB4650" s="152" t="str">
        <f t="shared" si="2171"/>
        <v/>
      </c>
      <c r="AC4650" s="154" t="str">
        <f t="shared" si="2182"/>
        <v/>
      </c>
      <c r="AD4650" s="154" t="str">
        <f t="shared" si="2183"/>
        <v/>
      </c>
      <c r="AE4650" s="3" t="str">
        <f t="shared" si="2184"/>
        <v/>
      </c>
      <c r="AF4650" s="3" t="str">
        <f t="shared" si="2185"/>
        <v/>
      </c>
      <c r="AG4650" s="3" t="str">
        <f t="shared" si="2186"/>
        <v/>
      </c>
      <c r="AH4650" s="4" t="str">
        <f t="shared" si="2187"/>
        <v/>
      </c>
      <c r="AI4650" s="75" t="str">
        <f t="shared" si="2188"/>
        <v/>
      </c>
      <c r="AJ4650" s="75" t="str">
        <f t="shared" si="2189"/>
        <v/>
      </c>
    </row>
    <row r="4651" spans="1:36">
      <c r="A4651" s="41" t="str">
        <f t="shared" si="2172"/>
        <v/>
      </c>
      <c r="B4651" s="150" t="str">
        <f>IF(ISNUMBER(A4651),INDEX('MetaTrader Import'!$H$13:$J$5893,TRUNC(((A4651-$A$39+1)-1)/3)+1,MOD((A4651-$A$39+1)-1,3)+1),"")</f>
        <v/>
      </c>
      <c r="C4651" s="43" t="str">
        <f t="shared" si="2173"/>
        <v/>
      </c>
      <c r="D4651" s="43" t="str">
        <f t="shared" ca="1" si="2163"/>
        <v/>
      </c>
      <c r="E4651" s="43" t="str">
        <f t="shared" si="2174"/>
        <v/>
      </c>
      <c r="F4651" s="43" t="str">
        <f t="shared" si="2175"/>
        <v/>
      </c>
      <c r="G4651" s="43" t="str">
        <f>IF(A4651&lt;&gt;"",IF(A4651&lt;Data!$G$11*0.25,$C$13/$G$32,IF(A4651&gt;Data!$G$11*0.25,$C$13,$C$13*10)),"")</f>
        <v/>
      </c>
      <c r="H4651" s="43" t="str">
        <f>IF(A4651&lt;&gt;"",IF(Data!$G$9="constant",$C$13,IF(Data!$G$9="squeeze",G4651,F4651)),"")</f>
        <v/>
      </c>
      <c r="I4651" s="38" t="str">
        <f ca="1">IF(ISNUMBER(A4651),NORMINV(RAND(),0,IF(AND(Data!$G$9="squeeze",A4651&lt;Data!$G$11*0.25),$H$32,1)*$C$30*$C$13)*($C$14*$C$12),"")</f>
        <v/>
      </c>
      <c r="J4651" s="42" t="str">
        <f ca="1">IFERROR(IF(Data!$C$6="Real",B4651,I4651+J4650+($C$14*$C$12)*(NORMINV(RAND(),$C$15,CHOOSE($G$13,$C$13,F4651,G4651)))),"")</f>
        <v/>
      </c>
      <c r="K4651" s="88" t="str">
        <f>IF(ISNUMBER(A4651), IF($G$16="fixed",$G$17,MIN(H4651*Data!$C$7*$C$16*0.5,$C$17*Data!$C$7))*$C$12,"")</f>
        <v/>
      </c>
      <c r="L4651" s="42" t="str">
        <f t="shared" ca="1" si="2190"/>
        <v/>
      </c>
      <c r="M4651" s="44" t="str">
        <f t="shared" ca="1" si="2191"/>
        <v/>
      </c>
      <c r="N4651" s="44" t="str">
        <f t="shared" ca="1" si="2192"/>
        <v/>
      </c>
      <c r="O4651" s="108" t="str">
        <f t="shared" si="2176"/>
        <v/>
      </c>
      <c r="P4651" s="102" t="str">
        <f t="shared" si="2177"/>
        <v/>
      </c>
      <c r="Q4651" s="102" t="str">
        <f t="shared" si="2178"/>
        <v/>
      </c>
      <c r="R4651" s="120" t="str">
        <f t="shared" si="2179"/>
        <v/>
      </c>
      <c r="S4651" s="54" t="str">
        <f t="shared" si="2180"/>
        <v/>
      </c>
      <c r="T4651" s="5" t="str">
        <f t="shared" si="2181"/>
        <v/>
      </c>
      <c r="U4651" s="152" t="str">
        <f t="shared" si="2164"/>
        <v/>
      </c>
      <c r="V4651" s="152" t="str">
        <f t="shared" si="2165"/>
        <v/>
      </c>
      <c r="W4651" s="153" t="str">
        <f t="shared" si="2166"/>
        <v/>
      </c>
      <c r="X4651" s="153" t="str">
        <f t="shared" si="2167"/>
        <v/>
      </c>
      <c r="Y4651" s="153" t="str">
        <f t="shared" si="2168"/>
        <v/>
      </c>
      <c r="Z4651" s="153" t="str">
        <f t="shared" si="2169"/>
        <v/>
      </c>
      <c r="AA4651" s="152" t="str">
        <f t="shared" si="2170"/>
        <v/>
      </c>
      <c r="AB4651" s="152" t="str">
        <f t="shared" si="2171"/>
        <v/>
      </c>
      <c r="AC4651" s="154" t="str">
        <f t="shared" si="2182"/>
        <v/>
      </c>
      <c r="AD4651" s="154" t="str">
        <f t="shared" si="2183"/>
        <v/>
      </c>
      <c r="AE4651" s="3" t="str">
        <f t="shared" si="2184"/>
        <v/>
      </c>
      <c r="AF4651" s="3" t="str">
        <f t="shared" si="2185"/>
        <v/>
      </c>
      <c r="AG4651" s="3" t="str">
        <f t="shared" si="2186"/>
        <v/>
      </c>
      <c r="AH4651" s="4" t="str">
        <f t="shared" si="2187"/>
        <v/>
      </c>
      <c r="AI4651" s="75" t="str">
        <f t="shared" si="2188"/>
        <v/>
      </c>
      <c r="AJ4651" s="75" t="str">
        <f t="shared" si="2189"/>
        <v/>
      </c>
    </row>
    <row r="4652" spans="1:36">
      <c r="A4652" s="41" t="str">
        <f t="shared" si="2172"/>
        <v/>
      </c>
      <c r="B4652" s="150" t="str">
        <f>IF(ISNUMBER(A4652),INDEX('MetaTrader Import'!$H$13:$J$5893,TRUNC(((A4652-$A$39+1)-1)/3)+1,MOD((A4652-$A$39+1)-1,3)+1),"")</f>
        <v/>
      </c>
      <c r="C4652" s="43" t="str">
        <f t="shared" si="2173"/>
        <v/>
      </c>
      <c r="D4652" s="43" t="str">
        <f t="shared" ca="1" si="2163"/>
        <v/>
      </c>
      <c r="E4652" s="43" t="str">
        <f t="shared" si="2174"/>
        <v/>
      </c>
      <c r="F4652" s="43" t="str">
        <f t="shared" si="2175"/>
        <v/>
      </c>
      <c r="G4652" s="43" t="str">
        <f>IF(A4652&lt;&gt;"",IF(A4652&lt;Data!$G$11*0.25,$C$13/$G$32,IF(A4652&gt;Data!$G$11*0.25,$C$13,$C$13*10)),"")</f>
        <v/>
      </c>
      <c r="H4652" s="43" t="str">
        <f>IF(A4652&lt;&gt;"",IF(Data!$G$9="constant",$C$13,IF(Data!$G$9="squeeze",G4652,F4652)),"")</f>
        <v/>
      </c>
      <c r="I4652" s="38" t="str">
        <f ca="1">IF(ISNUMBER(A4652),NORMINV(RAND(),0,IF(AND(Data!$G$9="squeeze",A4652&lt;Data!$G$11*0.25),$H$32,1)*$C$30*$C$13)*($C$14*$C$12),"")</f>
        <v/>
      </c>
      <c r="J4652" s="42" t="str">
        <f ca="1">IFERROR(IF(Data!$C$6="Real",B4652,I4652+J4651+($C$14*$C$12)*(NORMINV(RAND(),$C$15,CHOOSE($G$13,$C$13,F4652,G4652)))),"")</f>
        <v/>
      </c>
      <c r="K4652" s="88" t="str">
        <f>IF(ISNUMBER(A4652), IF($G$16="fixed",$G$17,MIN(H4652*Data!$C$7*$C$16*0.5,$C$17*Data!$C$7))*$C$12,"")</f>
        <v/>
      </c>
      <c r="L4652" s="42" t="str">
        <f t="shared" ca="1" si="2190"/>
        <v/>
      </c>
      <c r="M4652" s="44" t="str">
        <f t="shared" ca="1" si="2191"/>
        <v/>
      </c>
      <c r="N4652" s="44" t="str">
        <f t="shared" ca="1" si="2192"/>
        <v/>
      </c>
      <c r="O4652" s="108" t="str">
        <f t="shared" si="2176"/>
        <v/>
      </c>
      <c r="P4652" s="102" t="str">
        <f t="shared" si="2177"/>
        <v/>
      </c>
      <c r="Q4652" s="102" t="str">
        <f t="shared" si="2178"/>
        <v/>
      </c>
      <c r="R4652" s="120" t="str">
        <f t="shared" si="2179"/>
        <v/>
      </c>
      <c r="S4652" s="54" t="str">
        <f t="shared" si="2180"/>
        <v/>
      </c>
      <c r="T4652" s="5" t="str">
        <f t="shared" si="2181"/>
        <v/>
      </c>
      <c r="U4652" s="152" t="str">
        <f t="shared" si="2164"/>
        <v/>
      </c>
      <c r="V4652" s="152" t="str">
        <f t="shared" si="2165"/>
        <v/>
      </c>
      <c r="W4652" s="153" t="str">
        <f t="shared" si="2166"/>
        <v/>
      </c>
      <c r="X4652" s="153" t="str">
        <f t="shared" si="2167"/>
        <v/>
      </c>
      <c r="Y4652" s="153" t="str">
        <f t="shared" si="2168"/>
        <v/>
      </c>
      <c r="Z4652" s="153" t="str">
        <f t="shared" si="2169"/>
        <v/>
      </c>
      <c r="AA4652" s="152" t="str">
        <f t="shared" si="2170"/>
        <v/>
      </c>
      <c r="AB4652" s="152" t="str">
        <f t="shared" si="2171"/>
        <v/>
      </c>
      <c r="AC4652" s="154" t="str">
        <f t="shared" si="2182"/>
        <v/>
      </c>
      <c r="AD4652" s="154" t="str">
        <f t="shared" si="2183"/>
        <v/>
      </c>
      <c r="AE4652" s="3" t="str">
        <f t="shared" si="2184"/>
        <v/>
      </c>
      <c r="AF4652" s="3" t="str">
        <f t="shared" si="2185"/>
        <v/>
      </c>
      <c r="AG4652" s="3" t="str">
        <f t="shared" si="2186"/>
        <v/>
      </c>
      <c r="AH4652" s="4" t="str">
        <f t="shared" si="2187"/>
        <v/>
      </c>
      <c r="AI4652" s="75" t="str">
        <f t="shared" si="2188"/>
        <v/>
      </c>
      <c r="AJ4652" s="75" t="str">
        <f t="shared" si="2189"/>
        <v/>
      </c>
    </row>
    <row r="4653" spans="1:36">
      <c r="A4653" s="41" t="str">
        <f t="shared" si="2172"/>
        <v/>
      </c>
      <c r="B4653" s="150" t="str">
        <f>IF(ISNUMBER(A4653),INDEX('MetaTrader Import'!$H$13:$J$5893,TRUNC(((A4653-$A$39+1)-1)/3)+1,MOD((A4653-$A$39+1)-1,3)+1),"")</f>
        <v/>
      </c>
      <c r="C4653" s="43" t="str">
        <f t="shared" si="2173"/>
        <v/>
      </c>
      <c r="D4653" s="43" t="str">
        <f t="shared" ca="1" si="2163"/>
        <v/>
      </c>
      <c r="E4653" s="43" t="str">
        <f t="shared" si="2174"/>
        <v/>
      </c>
      <c r="F4653" s="43" t="str">
        <f t="shared" si="2175"/>
        <v/>
      </c>
      <c r="G4653" s="43" t="str">
        <f>IF(A4653&lt;&gt;"",IF(A4653&lt;Data!$G$11*0.25,$C$13/$G$32,IF(A4653&gt;Data!$G$11*0.25,$C$13,$C$13*10)),"")</f>
        <v/>
      </c>
      <c r="H4653" s="43" t="str">
        <f>IF(A4653&lt;&gt;"",IF(Data!$G$9="constant",$C$13,IF(Data!$G$9="squeeze",G4653,F4653)),"")</f>
        <v/>
      </c>
      <c r="I4653" s="38" t="str">
        <f ca="1">IF(ISNUMBER(A4653),NORMINV(RAND(),0,IF(AND(Data!$G$9="squeeze",A4653&lt;Data!$G$11*0.25),$H$32,1)*$C$30*$C$13)*($C$14*$C$12),"")</f>
        <v/>
      </c>
      <c r="J4653" s="42" t="str">
        <f ca="1">IFERROR(IF(Data!$C$6="Real",B4653,I4653+J4652+($C$14*$C$12)*(NORMINV(RAND(),$C$15,CHOOSE($G$13,$C$13,F4653,G4653)))),"")</f>
        <v/>
      </c>
      <c r="K4653" s="88" t="str">
        <f>IF(ISNUMBER(A4653), IF($G$16="fixed",$G$17,MIN(H4653*Data!$C$7*$C$16*0.5,$C$17*Data!$C$7))*$C$12,"")</f>
        <v/>
      </c>
      <c r="L4653" s="42" t="str">
        <f t="shared" ca="1" si="2190"/>
        <v/>
      </c>
      <c r="M4653" s="44" t="str">
        <f t="shared" ca="1" si="2191"/>
        <v/>
      </c>
      <c r="N4653" s="44" t="str">
        <f t="shared" ca="1" si="2192"/>
        <v/>
      </c>
      <c r="O4653" s="108" t="str">
        <f t="shared" si="2176"/>
        <v/>
      </c>
      <c r="P4653" s="102" t="str">
        <f t="shared" si="2177"/>
        <v/>
      </c>
      <c r="Q4653" s="102" t="str">
        <f t="shared" si="2178"/>
        <v/>
      </c>
      <c r="R4653" s="120" t="str">
        <f t="shared" si="2179"/>
        <v/>
      </c>
      <c r="S4653" s="54" t="str">
        <f t="shared" si="2180"/>
        <v/>
      </c>
      <c r="T4653" s="5" t="str">
        <f t="shared" si="2181"/>
        <v/>
      </c>
      <c r="U4653" s="152" t="str">
        <f t="shared" si="2164"/>
        <v/>
      </c>
      <c r="V4653" s="152" t="str">
        <f t="shared" si="2165"/>
        <v/>
      </c>
      <c r="W4653" s="153" t="str">
        <f t="shared" si="2166"/>
        <v/>
      </c>
      <c r="X4653" s="153" t="str">
        <f t="shared" si="2167"/>
        <v/>
      </c>
      <c r="Y4653" s="153" t="str">
        <f t="shared" si="2168"/>
        <v/>
      </c>
      <c r="Z4653" s="153" t="str">
        <f t="shared" si="2169"/>
        <v/>
      </c>
      <c r="AA4653" s="152" t="str">
        <f t="shared" si="2170"/>
        <v/>
      </c>
      <c r="AB4653" s="152" t="str">
        <f t="shared" si="2171"/>
        <v/>
      </c>
      <c r="AC4653" s="154" t="str">
        <f t="shared" si="2182"/>
        <v/>
      </c>
      <c r="AD4653" s="154" t="str">
        <f t="shared" si="2183"/>
        <v/>
      </c>
      <c r="AE4653" s="3" t="str">
        <f t="shared" si="2184"/>
        <v/>
      </c>
      <c r="AF4653" s="3" t="str">
        <f t="shared" si="2185"/>
        <v/>
      </c>
      <c r="AG4653" s="3" t="str">
        <f t="shared" si="2186"/>
        <v/>
      </c>
      <c r="AH4653" s="4" t="str">
        <f t="shared" si="2187"/>
        <v/>
      </c>
      <c r="AI4653" s="75" t="str">
        <f t="shared" si="2188"/>
        <v/>
      </c>
      <c r="AJ4653" s="75" t="str">
        <f t="shared" si="2189"/>
        <v/>
      </c>
    </row>
    <row r="4654" spans="1:36">
      <c r="A4654" s="41" t="str">
        <f t="shared" si="2172"/>
        <v/>
      </c>
      <c r="B4654" s="150" t="str">
        <f>IF(ISNUMBER(A4654),INDEX('MetaTrader Import'!$H$13:$J$5893,TRUNC(((A4654-$A$39+1)-1)/3)+1,MOD((A4654-$A$39+1)-1,3)+1),"")</f>
        <v/>
      </c>
      <c r="C4654" s="43" t="str">
        <f t="shared" si="2173"/>
        <v/>
      </c>
      <c r="D4654" s="43" t="str">
        <f t="shared" ca="1" si="2163"/>
        <v/>
      </c>
      <c r="E4654" s="43" t="str">
        <f t="shared" si="2174"/>
        <v/>
      </c>
      <c r="F4654" s="43" t="str">
        <f t="shared" si="2175"/>
        <v/>
      </c>
      <c r="G4654" s="43" t="str">
        <f>IF(A4654&lt;&gt;"",IF(A4654&lt;Data!$G$11*0.25,$C$13/$G$32,IF(A4654&gt;Data!$G$11*0.25,$C$13,$C$13*10)),"")</f>
        <v/>
      </c>
      <c r="H4654" s="43" t="str">
        <f>IF(A4654&lt;&gt;"",IF(Data!$G$9="constant",$C$13,IF(Data!$G$9="squeeze",G4654,F4654)),"")</f>
        <v/>
      </c>
      <c r="I4654" s="38" t="str">
        <f ca="1">IF(ISNUMBER(A4654),NORMINV(RAND(),0,IF(AND(Data!$G$9="squeeze",A4654&lt;Data!$G$11*0.25),$H$32,1)*$C$30*$C$13)*($C$14*$C$12),"")</f>
        <v/>
      </c>
      <c r="J4654" s="42" t="str">
        <f ca="1">IFERROR(IF(Data!$C$6="Real",B4654,I4654+J4653+($C$14*$C$12)*(NORMINV(RAND(),$C$15,CHOOSE($G$13,$C$13,F4654,G4654)))),"")</f>
        <v/>
      </c>
      <c r="K4654" s="88" t="str">
        <f>IF(ISNUMBER(A4654), IF($G$16="fixed",$G$17,MIN(H4654*Data!$C$7*$C$16*0.5,$C$17*Data!$C$7))*$C$12,"")</f>
        <v/>
      </c>
      <c r="L4654" s="42" t="str">
        <f t="shared" ca="1" si="2190"/>
        <v/>
      </c>
      <c r="M4654" s="44" t="str">
        <f t="shared" ca="1" si="2191"/>
        <v/>
      </c>
      <c r="N4654" s="44" t="str">
        <f t="shared" ca="1" si="2192"/>
        <v/>
      </c>
      <c r="O4654" s="108" t="str">
        <f t="shared" si="2176"/>
        <v/>
      </c>
      <c r="P4654" s="102" t="str">
        <f t="shared" si="2177"/>
        <v/>
      </c>
      <c r="Q4654" s="102" t="str">
        <f t="shared" si="2178"/>
        <v/>
      </c>
      <c r="R4654" s="120" t="str">
        <f t="shared" si="2179"/>
        <v/>
      </c>
      <c r="S4654" s="54" t="str">
        <f t="shared" si="2180"/>
        <v/>
      </c>
      <c r="T4654" s="5" t="str">
        <f t="shared" si="2181"/>
        <v/>
      </c>
      <c r="U4654" s="152" t="str">
        <f t="shared" si="2164"/>
        <v/>
      </c>
      <c r="V4654" s="152" t="str">
        <f t="shared" si="2165"/>
        <v/>
      </c>
      <c r="W4654" s="153" t="str">
        <f t="shared" si="2166"/>
        <v/>
      </c>
      <c r="X4654" s="153" t="str">
        <f t="shared" si="2167"/>
        <v/>
      </c>
      <c r="Y4654" s="153" t="str">
        <f t="shared" si="2168"/>
        <v/>
      </c>
      <c r="Z4654" s="153" t="str">
        <f t="shared" si="2169"/>
        <v/>
      </c>
      <c r="AA4654" s="152" t="str">
        <f t="shared" si="2170"/>
        <v/>
      </c>
      <c r="AB4654" s="152" t="str">
        <f t="shared" si="2171"/>
        <v/>
      </c>
      <c r="AC4654" s="154" t="str">
        <f t="shared" si="2182"/>
        <v/>
      </c>
      <c r="AD4654" s="154" t="str">
        <f t="shared" si="2183"/>
        <v/>
      </c>
      <c r="AE4654" s="3" t="str">
        <f t="shared" si="2184"/>
        <v/>
      </c>
      <c r="AF4654" s="3" t="str">
        <f t="shared" si="2185"/>
        <v/>
      </c>
      <c r="AG4654" s="3" t="str">
        <f t="shared" si="2186"/>
        <v/>
      </c>
      <c r="AH4654" s="4" t="str">
        <f t="shared" si="2187"/>
        <v/>
      </c>
      <c r="AI4654" s="75" t="str">
        <f t="shared" si="2188"/>
        <v/>
      </c>
      <c r="AJ4654" s="75" t="str">
        <f t="shared" si="2189"/>
        <v/>
      </c>
    </row>
    <row r="4655" spans="1:36">
      <c r="A4655" s="41" t="str">
        <f t="shared" si="2172"/>
        <v/>
      </c>
      <c r="B4655" s="150" t="str">
        <f>IF(ISNUMBER(A4655),INDEX('MetaTrader Import'!$H$13:$J$5893,TRUNC(((A4655-$A$39+1)-1)/3)+1,MOD((A4655-$A$39+1)-1,3)+1),"")</f>
        <v/>
      </c>
      <c r="C4655" s="43" t="str">
        <f t="shared" si="2173"/>
        <v/>
      </c>
      <c r="D4655" s="43" t="str">
        <f t="shared" ca="1" si="2163"/>
        <v/>
      </c>
      <c r="E4655" s="43" t="str">
        <f t="shared" si="2174"/>
        <v/>
      </c>
      <c r="F4655" s="43" t="str">
        <f t="shared" si="2175"/>
        <v/>
      </c>
      <c r="G4655" s="43" t="str">
        <f>IF(A4655&lt;&gt;"",IF(A4655&lt;Data!$G$11*0.25,$C$13/$G$32,IF(A4655&gt;Data!$G$11*0.25,$C$13,$C$13*10)),"")</f>
        <v/>
      </c>
      <c r="H4655" s="43" t="str">
        <f>IF(A4655&lt;&gt;"",IF(Data!$G$9="constant",$C$13,IF(Data!$G$9="squeeze",G4655,F4655)),"")</f>
        <v/>
      </c>
      <c r="I4655" s="38" t="str">
        <f ca="1">IF(ISNUMBER(A4655),NORMINV(RAND(),0,IF(AND(Data!$G$9="squeeze",A4655&lt;Data!$G$11*0.25),$H$32,1)*$C$30*$C$13)*($C$14*$C$12),"")</f>
        <v/>
      </c>
      <c r="J4655" s="42" t="str">
        <f ca="1">IFERROR(IF(Data!$C$6="Real",B4655,I4655+J4654+($C$14*$C$12)*(NORMINV(RAND(),$C$15,CHOOSE($G$13,$C$13,F4655,G4655)))),"")</f>
        <v/>
      </c>
      <c r="K4655" s="88" t="str">
        <f>IF(ISNUMBER(A4655), IF($G$16="fixed",$G$17,MIN(H4655*Data!$C$7*$C$16*0.5,$C$17*Data!$C$7))*$C$12,"")</f>
        <v/>
      </c>
      <c r="L4655" s="42" t="str">
        <f t="shared" ca="1" si="2190"/>
        <v/>
      </c>
      <c r="M4655" s="44" t="str">
        <f t="shared" ca="1" si="2191"/>
        <v/>
      </c>
      <c r="N4655" s="44" t="str">
        <f t="shared" ca="1" si="2192"/>
        <v/>
      </c>
      <c r="O4655" s="108" t="str">
        <f t="shared" si="2176"/>
        <v/>
      </c>
      <c r="P4655" s="102" t="str">
        <f t="shared" si="2177"/>
        <v/>
      </c>
      <c r="Q4655" s="102" t="str">
        <f t="shared" si="2178"/>
        <v/>
      </c>
      <c r="R4655" s="120" t="str">
        <f t="shared" si="2179"/>
        <v/>
      </c>
      <c r="S4655" s="54" t="str">
        <f t="shared" si="2180"/>
        <v/>
      </c>
      <c r="T4655" s="5" t="str">
        <f t="shared" si="2181"/>
        <v/>
      </c>
      <c r="U4655" s="152" t="str">
        <f t="shared" si="2164"/>
        <v/>
      </c>
      <c r="V4655" s="152" t="str">
        <f t="shared" si="2165"/>
        <v/>
      </c>
      <c r="W4655" s="153" t="str">
        <f t="shared" si="2166"/>
        <v/>
      </c>
      <c r="X4655" s="153" t="str">
        <f t="shared" si="2167"/>
        <v/>
      </c>
      <c r="Y4655" s="153" t="str">
        <f t="shared" si="2168"/>
        <v/>
      </c>
      <c r="Z4655" s="153" t="str">
        <f t="shared" si="2169"/>
        <v/>
      </c>
      <c r="AA4655" s="152" t="str">
        <f t="shared" si="2170"/>
        <v/>
      </c>
      <c r="AB4655" s="152" t="str">
        <f t="shared" si="2171"/>
        <v/>
      </c>
      <c r="AC4655" s="154" t="str">
        <f t="shared" si="2182"/>
        <v/>
      </c>
      <c r="AD4655" s="154" t="str">
        <f t="shared" si="2183"/>
        <v/>
      </c>
      <c r="AE4655" s="3" t="str">
        <f t="shared" si="2184"/>
        <v/>
      </c>
      <c r="AF4655" s="3" t="str">
        <f t="shared" si="2185"/>
        <v/>
      </c>
      <c r="AG4655" s="3" t="str">
        <f t="shared" si="2186"/>
        <v/>
      </c>
      <c r="AH4655" s="4" t="str">
        <f t="shared" si="2187"/>
        <v/>
      </c>
      <c r="AI4655" s="75" t="str">
        <f t="shared" si="2188"/>
        <v/>
      </c>
      <c r="AJ4655" s="75" t="str">
        <f t="shared" si="2189"/>
        <v/>
      </c>
    </row>
    <row r="4656" spans="1:36">
      <c r="A4656" s="41" t="str">
        <f t="shared" si="2172"/>
        <v/>
      </c>
      <c r="B4656" s="150" t="str">
        <f>IF(ISNUMBER(A4656),INDEX('MetaTrader Import'!$H$13:$J$5893,TRUNC(((A4656-$A$39+1)-1)/3)+1,MOD((A4656-$A$39+1)-1,3)+1),"")</f>
        <v/>
      </c>
      <c r="C4656" s="43" t="str">
        <f t="shared" si="2173"/>
        <v/>
      </c>
      <c r="D4656" s="43" t="str">
        <f t="shared" ca="1" si="2163"/>
        <v/>
      </c>
      <c r="E4656" s="43" t="str">
        <f t="shared" si="2174"/>
        <v/>
      </c>
      <c r="F4656" s="43" t="str">
        <f t="shared" si="2175"/>
        <v/>
      </c>
      <c r="G4656" s="43" t="str">
        <f>IF(A4656&lt;&gt;"",IF(A4656&lt;Data!$G$11*0.25,$C$13/$G$32,IF(A4656&gt;Data!$G$11*0.25,$C$13,$C$13*10)),"")</f>
        <v/>
      </c>
      <c r="H4656" s="43" t="str">
        <f>IF(A4656&lt;&gt;"",IF(Data!$G$9="constant",$C$13,IF(Data!$G$9="squeeze",G4656,F4656)),"")</f>
        <v/>
      </c>
      <c r="I4656" s="38" t="str">
        <f ca="1">IF(ISNUMBER(A4656),NORMINV(RAND(),0,IF(AND(Data!$G$9="squeeze",A4656&lt;Data!$G$11*0.25),$H$32,1)*$C$30*$C$13)*($C$14*$C$12),"")</f>
        <v/>
      </c>
      <c r="J4656" s="42" t="str">
        <f ca="1">IFERROR(IF(Data!$C$6="Real",B4656,I4656+J4655+($C$14*$C$12)*(NORMINV(RAND(),$C$15,CHOOSE($G$13,$C$13,F4656,G4656)))),"")</f>
        <v/>
      </c>
      <c r="K4656" s="88" t="str">
        <f>IF(ISNUMBER(A4656), IF($G$16="fixed",$G$17,MIN(H4656*Data!$C$7*$C$16*0.5,$C$17*Data!$C$7))*$C$12,"")</f>
        <v/>
      </c>
      <c r="L4656" s="42" t="str">
        <f t="shared" ca="1" si="2190"/>
        <v/>
      </c>
      <c r="M4656" s="44" t="str">
        <f t="shared" ca="1" si="2191"/>
        <v/>
      </c>
      <c r="N4656" s="44" t="str">
        <f t="shared" ca="1" si="2192"/>
        <v/>
      </c>
      <c r="O4656" s="108" t="str">
        <f t="shared" si="2176"/>
        <v/>
      </c>
      <c r="P4656" s="102" t="str">
        <f t="shared" si="2177"/>
        <v/>
      </c>
      <c r="Q4656" s="102" t="str">
        <f t="shared" si="2178"/>
        <v/>
      </c>
      <c r="R4656" s="120" t="str">
        <f t="shared" si="2179"/>
        <v/>
      </c>
      <c r="S4656" s="54" t="str">
        <f t="shared" si="2180"/>
        <v/>
      </c>
      <c r="T4656" s="5" t="str">
        <f t="shared" si="2181"/>
        <v/>
      </c>
      <c r="U4656" s="152" t="str">
        <f t="shared" si="2164"/>
        <v/>
      </c>
      <c r="V4656" s="152" t="str">
        <f t="shared" si="2165"/>
        <v/>
      </c>
      <c r="W4656" s="153" t="str">
        <f t="shared" si="2166"/>
        <v/>
      </c>
      <c r="X4656" s="153" t="str">
        <f t="shared" si="2167"/>
        <v/>
      </c>
      <c r="Y4656" s="153" t="str">
        <f t="shared" si="2168"/>
        <v/>
      </c>
      <c r="Z4656" s="153" t="str">
        <f t="shared" si="2169"/>
        <v/>
      </c>
      <c r="AA4656" s="152" t="str">
        <f t="shared" si="2170"/>
        <v/>
      </c>
      <c r="AB4656" s="152" t="str">
        <f t="shared" si="2171"/>
        <v/>
      </c>
      <c r="AC4656" s="154" t="str">
        <f t="shared" si="2182"/>
        <v/>
      </c>
      <c r="AD4656" s="154" t="str">
        <f t="shared" si="2183"/>
        <v/>
      </c>
      <c r="AE4656" s="3" t="str">
        <f t="shared" si="2184"/>
        <v/>
      </c>
      <c r="AF4656" s="3" t="str">
        <f t="shared" si="2185"/>
        <v/>
      </c>
      <c r="AG4656" s="3" t="str">
        <f t="shared" si="2186"/>
        <v/>
      </c>
      <c r="AH4656" s="4" t="str">
        <f t="shared" si="2187"/>
        <v/>
      </c>
      <c r="AI4656" s="75" t="str">
        <f t="shared" si="2188"/>
        <v/>
      </c>
      <c r="AJ4656" s="75" t="str">
        <f t="shared" si="2189"/>
        <v/>
      </c>
    </row>
    <row r="4657" spans="1:36">
      <c r="A4657" s="41" t="str">
        <f t="shared" si="2172"/>
        <v/>
      </c>
      <c r="B4657" s="150" t="str">
        <f>IF(ISNUMBER(A4657),INDEX('MetaTrader Import'!$H$13:$J$5893,TRUNC(((A4657-$A$39+1)-1)/3)+1,MOD((A4657-$A$39+1)-1,3)+1),"")</f>
        <v/>
      </c>
      <c r="C4657" s="43" t="str">
        <f t="shared" si="2173"/>
        <v/>
      </c>
      <c r="D4657" s="43" t="str">
        <f t="shared" ca="1" si="2163"/>
        <v/>
      </c>
      <c r="E4657" s="43" t="str">
        <f t="shared" si="2174"/>
        <v/>
      </c>
      <c r="F4657" s="43" t="str">
        <f t="shared" si="2175"/>
        <v/>
      </c>
      <c r="G4657" s="43" t="str">
        <f>IF(A4657&lt;&gt;"",IF(A4657&lt;Data!$G$11*0.25,$C$13/$G$32,IF(A4657&gt;Data!$G$11*0.25,$C$13,$C$13*10)),"")</f>
        <v/>
      </c>
      <c r="H4657" s="43" t="str">
        <f>IF(A4657&lt;&gt;"",IF(Data!$G$9="constant",$C$13,IF(Data!$G$9="squeeze",G4657,F4657)),"")</f>
        <v/>
      </c>
      <c r="I4657" s="38" t="str">
        <f ca="1">IF(ISNUMBER(A4657),NORMINV(RAND(),0,IF(AND(Data!$G$9="squeeze",A4657&lt;Data!$G$11*0.25),$H$32,1)*$C$30*$C$13)*($C$14*$C$12),"")</f>
        <v/>
      </c>
      <c r="J4657" s="42" t="str">
        <f ca="1">IFERROR(IF(Data!$C$6="Real",B4657,I4657+J4656+($C$14*$C$12)*(NORMINV(RAND(),$C$15,CHOOSE($G$13,$C$13,F4657,G4657)))),"")</f>
        <v/>
      </c>
      <c r="K4657" s="88" t="str">
        <f>IF(ISNUMBER(A4657), IF($G$16="fixed",$G$17,MIN(H4657*Data!$C$7*$C$16*0.5,$C$17*Data!$C$7))*$C$12,"")</f>
        <v/>
      </c>
      <c r="L4657" s="42" t="str">
        <f t="shared" ca="1" si="2190"/>
        <v/>
      </c>
      <c r="M4657" s="44" t="str">
        <f t="shared" ca="1" si="2191"/>
        <v/>
      </c>
      <c r="N4657" s="44" t="str">
        <f t="shared" ca="1" si="2192"/>
        <v/>
      </c>
      <c r="O4657" s="108" t="str">
        <f t="shared" si="2176"/>
        <v/>
      </c>
      <c r="P4657" s="102" t="str">
        <f t="shared" si="2177"/>
        <v/>
      </c>
      <c r="Q4657" s="102" t="str">
        <f t="shared" si="2178"/>
        <v/>
      </c>
      <c r="R4657" s="120" t="str">
        <f t="shared" si="2179"/>
        <v/>
      </c>
      <c r="S4657" s="54" t="str">
        <f t="shared" si="2180"/>
        <v/>
      </c>
      <c r="T4657" s="5" t="str">
        <f t="shared" si="2181"/>
        <v/>
      </c>
      <c r="U4657" s="152" t="str">
        <f t="shared" si="2164"/>
        <v/>
      </c>
      <c r="V4657" s="152" t="str">
        <f t="shared" si="2165"/>
        <v/>
      </c>
      <c r="W4657" s="153" t="str">
        <f t="shared" si="2166"/>
        <v/>
      </c>
      <c r="X4657" s="153" t="str">
        <f t="shared" si="2167"/>
        <v/>
      </c>
      <c r="Y4657" s="153" t="str">
        <f t="shared" si="2168"/>
        <v/>
      </c>
      <c r="Z4657" s="153" t="str">
        <f t="shared" si="2169"/>
        <v/>
      </c>
      <c r="AA4657" s="152" t="str">
        <f t="shared" si="2170"/>
        <v/>
      </c>
      <c r="AB4657" s="152" t="str">
        <f t="shared" si="2171"/>
        <v/>
      </c>
      <c r="AC4657" s="154" t="str">
        <f t="shared" si="2182"/>
        <v/>
      </c>
      <c r="AD4657" s="154" t="str">
        <f t="shared" si="2183"/>
        <v/>
      </c>
      <c r="AE4657" s="3" t="str">
        <f t="shared" si="2184"/>
        <v/>
      </c>
      <c r="AF4657" s="3" t="str">
        <f t="shared" si="2185"/>
        <v/>
      </c>
      <c r="AG4657" s="3" t="str">
        <f t="shared" si="2186"/>
        <v/>
      </c>
      <c r="AH4657" s="4" t="str">
        <f t="shared" si="2187"/>
        <v/>
      </c>
      <c r="AI4657" s="75" t="str">
        <f t="shared" si="2188"/>
        <v/>
      </c>
      <c r="AJ4657" s="75" t="str">
        <f t="shared" si="2189"/>
        <v/>
      </c>
    </row>
    <row r="4658" spans="1:36">
      <c r="A4658" s="41" t="str">
        <f t="shared" si="2172"/>
        <v/>
      </c>
      <c r="B4658" s="150" t="str">
        <f>IF(ISNUMBER(A4658),INDEX('MetaTrader Import'!$H$13:$J$5893,TRUNC(((A4658-$A$39+1)-1)/3)+1,MOD((A4658-$A$39+1)-1,3)+1),"")</f>
        <v/>
      </c>
      <c r="C4658" s="43" t="str">
        <f t="shared" si="2173"/>
        <v/>
      </c>
      <c r="D4658" s="43" t="str">
        <f t="shared" ca="1" si="2163"/>
        <v/>
      </c>
      <c r="E4658" s="43" t="str">
        <f t="shared" si="2174"/>
        <v/>
      </c>
      <c r="F4658" s="43" t="str">
        <f t="shared" si="2175"/>
        <v/>
      </c>
      <c r="G4658" s="43" t="str">
        <f>IF(A4658&lt;&gt;"",IF(A4658&lt;Data!$G$11*0.25,$C$13/$G$32,IF(A4658&gt;Data!$G$11*0.25,$C$13,$C$13*10)),"")</f>
        <v/>
      </c>
      <c r="H4658" s="43" t="str">
        <f>IF(A4658&lt;&gt;"",IF(Data!$G$9="constant",$C$13,IF(Data!$G$9="squeeze",G4658,F4658)),"")</f>
        <v/>
      </c>
      <c r="I4658" s="38" t="str">
        <f ca="1">IF(ISNUMBER(A4658),NORMINV(RAND(),0,IF(AND(Data!$G$9="squeeze",A4658&lt;Data!$G$11*0.25),$H$32,1)*$C$30*$C$13)*($C$14*$C$12),"")</f>
        <v/>
      </c>
      <c r="J4658" s="42" t="str">
        <f ca="1">IFERROR(IF(Data!$C$6="Real",B4658,I4658+J4657+($C$14*$C$12)*(NORMINV(RAND(),$C$15,CHOOSE($G$13,$C$13,F4658,G4658)))),"")</f>
        <v/>
      </c>
      <c r="K4658" s="88" t="str">
        <f>IF(ISNUMBER(A4658), IF($G$16="fixed",$G$17,MIN(H4658*Data!$C$7*$C$16*0.5,$C$17*Data!$C$7))*$C$12,"")</f>
        <v/>
      </c>
      <c r="L4658" s="42" t="str">
        <f t="shared" ca="1" si="2190"/>
        <v/>
      </c>
      <c r="M4658" s="44" t="str">
        <f t="shared" ca="1" si="2191"/>
        <v/>
      </c>
      <c r="N4658" s="44" t="str">
        <f t="shared" ca="1" si="2192"/>
        <v/>
      </c>
      <c r="O4658" s="108" t="str">
        <f t="shared" si="2176"/>
        <v/>
      </c>
      <c r="P4658" s="102" t="str">
        <f t="shared" si="2177"/>
        <v/>
      </c>
      <c r="Q4658" s="102" t="str">
        <f t="shared" si="2178"/>
        <v/>
      </c>
      <c r="R4658" s="120" t="str">
        <f t="shared" si="2179"/>
        <v/>
      </c>
      <c r="S4658" s="54" t="str">
        <f t="shared" si="2180"/>
        <v/>
      </c>
      <c r="T4658" s="5" t="str">
        <f t="shared" si="2181"/>
        <v/>
      </c>
      <c r="U4658" s="152" t="str">
        <f t="shared" si="2164"/>
        <v/>
      </c>
      <c r="V4658" s="152" t="str">
        <f t="shared" si="2165"/>
        <v/>
      </c>
      <c r="W4658" s="153" t="str">
        <f t="shared" si="2166"/>
        <v/>
      </c>
      <c r="X4658" s="153" t="str">
        <f t="shared" si="2167"/>
        <v/>
      </c>
      <c r="Y4658" s="153" t="str">
        <f t="shared" si="2168"/>
        <v/>
      </c>
      <c r="Z4658" s="153" t="str">
        <f t="shared" si="2169"/>
        <v/>
      </c>
      <c r="AA4658" s="152" t="str">
        <f t="shared" si="2170"/>
        <v/>
      </c>
      <c r="AB4658" s="152" t="str">
        <f t="shared" si="2171"/>
        <v/>
      </c>
      <c r="AC4658" s="154" t="str">
        <f t="shared" si="2182"/>
        <v/>
      </c>
      <c r="AD4658" s="154" t="str">
        <f t="shared" si="2183"/>
        <v/>
      </c>
      <c r="AE4658" s="3" t="str">
        <f t="shared" si="2184"/>
        <v/>
      </c>
      <c r="AF4658" s="3" t="str">
        <f t="shared" si="2185"/>
        <v/>
      </c>
      <c r="AG4658" s="3" t="str">
        <f t="shared" si="2186"/>
        <v/>
      </c>
      <c r="AH4658" s="4" t="str">
        <f t="shared" si="2187"/>
        <v/>
      </c>
      <c r="AI4658" s="75" t="str">
        <f t="shared" si="2188"/>
        <v/>
      </c>
      <c r="AJ4658" s="75" t="str">
        <f t="shared" si="2189"/>
        <v/>
      </c>
    </row>
    <row r="4659" spans="1:36">
      <c r="A4659" s="41" t="str">
        <f t="shared" si="2172"/>
        <v/>
      </c>
      <c r="B4659" s="150" t="str">
        <f>IF(ISNUMBER(A4659),INDEX('MetaTrader Import'!$H$13:$J$5893,TRUNC(((A4659-$A$39+1)-1)/3)+1,MOD((A4659-$A$39+1)-1,3)+1),"")</f>
        <v/>
      </c>
      <c r="C4659" s="43" t="str">
        <f t="shared" si="2173"/>
        <v/>
      </c>
      <c r="D4659" s="43" t="str">
        <f t="shared" ca="1" si="2163"/>
        <v/>
      </c>
      <c r="E4659" s="43" t="str">
        <f t="shared" si="2174"/>
        <v/>
      </c>
      <c r="F4659" s="43" t="str">
        <f t="shared" si="2175"/>
        <v/>
      </c>
      <c r="G4659" s="43" t="str">
        <f>IF(A4659&lt;&gt;"",IF(A4659&lt;Data!$G$11*0.25,$C$13/$G$32,IF(A4659&gt;Data!$G$11*0.25,$C$13,$C$13*10)),"")</f>
        <v/>
      </c>
      <c r="H4659" s="43" t="str">
        <f>IF(A4659&lt;&gt;"",IF(Data!$G$9="constant",$C$13,IF(Data!$G$9="squeeze",G4659,F4659)),"")</f>
        <v/>
      </c>
      <c r="I4659" s="38" t="str">
        <f ca="1">IF(ISNUMBER(A4659),NORMINV(RAND(),0,IF(AND(Data!$G$9="squeeze",A4659&lt;Data!$G$11*0.25),$H$32,1)*$C$30*$C$13)*($C$14*$C$12),"")</f>
        <v/>
      </c>
      <c r="J4659" s="42" t="str">
        <f ca="1">IFERROR(IF(Data!$C$6="Real",B4659,I4659+J4658+($C$14*$C$12)*(NORMINV(RAND(),$C$15,CHOOSE($G$13,$C$13,F4659,G4659)))),"")</f>
        <v/>
      </c>
      <c r="K4659" s="88" t="str">
        <f>IF(ISNUMBER(A4659), IF($G$16="fixed",$G$17,MIN(H4659*Data!$C$7*$C$16*0.5,$C$17*Data!$C$7))*$C$12,"")</f>
        <v/>
      </c>
      <c r="L4659" s="42" t="str">
        <f t="shared" ca="1" si="2190"/>
        <v/>
      </c>
      <c r="M4659" s="44" t="str">
        <f t="shared" ca="1" si="2191"/>
        <v/>
      </c>
      <c r="N4659" s="44" t="str">
        <f t="shared" ca="1" si="2192"/>
        <v/>
      </c>
      <c r="O4659" s="108" t="str">
        <f t="shared" si="2176"/>
        <v/>
      </c>
      <c r="P4659" s="102" t="str">
        <f t="shared" si="2177"/>
        <v/>
      </c>
      <c r="Q4659" s="102" t="str">
        <f t="shared" si="2178"/>
        <v/>
      </c>
      <c r="R4659" s="120" t="str">
        <f t="shared" si="2179"/>
        <v/>
      </c>
      <c r="S4659" s="54" t="str">
        <f t="shared" si="2180"/>
        <v/>
      </c>
      <c r="T4659" s="5" t="str">
        <f t="shared" si="2181"/>
        <v/>
      </c>
      <c r="U4659" s="152" t="str">
        <f t="shared" si="2164"/>
        <v/>
      </c>
      <c r="V4659" s="152" t="str">
        <f t="shared" si="2165"/>
        <v/>
      </c>
      <c r="W4659" s="153" t="str">
        <f t="shared" si="2166"/>
        <v/>
      </c>
      <c r="X4659" s="153" t="str">
        <f t="shared" si="2167"/>
        <v/>
      </c>
      <c r="Y4659" s="153" t="str">
        <f t="shared" si="2168"/>
        <v/>
      </c>
      <c r="Z4659" s="153" t="str">
        <f t="shared" si="2169"/>
        <v/>
      </c>
      <c r="AA4659" s="152" t="str">
        <f t="shared" si="2170"/>
        <v/>
      </c>
      <c r="AB4659" s="152" t="str">
        <f t="shared" si="2171"/>
        <v/>
      </c>
      <c r="AC4659" s="154" t="str">
        <f t="shared" si="2182"/>
        <v/>
      </c>
      <c r="AD4659" s="154" t="str">
        <f t="shared" si="2183"/>
        <v/>
      </c>
      <c r="AE4659" s="3" t="str">
        <f t="shared" si="2184"/>
        <v/>
      </c>
      <c r="AF4659" s="3" t="str">
        <f t="shared" si="2185"/>
        <v/>
      </c>
      <c r="AG4659" s="3" t="str">
        <f t="shared" si="2186"/>
        <v/>
      </c>
      <c r="AH4659" s="4" t="str">
        <f t="shared" si="2187"/>
        <v/>
      </c>
      <c r="AI4659" s="75" t="str">
        <f t="shared" si="2188"/>
        <v/>
      </c>
      <c r="AJ4659" s="75" t="str">
        <f t="shared" si="2189"/>
        <v/>
      </c>
    </row>
    <row r="4660" spans="1:36">
      <c r="A4660" s="41" t="str">
        <f t="shared" si="2172"/>
        <v/>
      </c>
      <c r="B4660" s="150" t="str">
        <f>IF(ISNUMBER(A4660),INDEX('MetaTrader Import'!$H$13:$J$5893,TRUNC(((A4660-$A$39+1)-1)/3)+1,MOD((A4660-$A$39+1)-1,3)+1),"")</f>
        <v/>
      </c>
      <c r="C4660" s="43" t="str">
        <f t="shared" si="2173"/>
        <v/>
      </c>
      <c r="D4660" s="43" t="str">
        <f t="shared" ca="1" si="2163"/>
        <v/>
      </c>
      <c r="E4660" s="43" t="str">
        <f t="shared" si="2174"/>
        <v/>
      </c>
      <c r="F4660" s="43" t="str">
        <f t="shared" si="2175"/>
        <v/>
      </c>
      <c r="G4660" s="43" t="str">
        <f>IF(A4660&lt;&gt;"",IF(A4660&lt;Data!$G$11*0.25,$C$13/$G$32,IF(A4660&gt;Data!$G$11*0.25,$C$13,$C$13*10)),"")</f>
        <v/>
      </c>
      <c r="H4660" s="43" t="str">
        <f>IF(A4660&lt;&gt;"",IF(Data!$G$9="constant",$C$13,IF(Data!$G$9="squeeze",G4660,F4660)),"")</f>
        <v/>
      </c>
      <c r="I4660" s="38" t="str">
        <f ca="1">IF(ISNUMBER(A4660),NORMINV(RAND(),0,IF(AND(Data!$G$9="squeeze",A4660&lt;Data!$G$11*0.25),$H$32,1)*$C$30*$C$13)*($C$14*$C$12),"")</f>
        <v/>
      </c>
      <c r="J4660" s="42" t="str">
        <f ca="1">IFERROR(IF(Data!$C$6="Real",B4660,I4660+J4659+($C$14*$C$12)*(NORMINV(RAND(),$C$15,CHOOSE($G$13,$C$13,F4660,G4660)))),"")</f>
        <v/>
      </c>
      <c r="K4660" s="88" t="str">
        <f>IF(ISNUMBER(A4660), IF($G$16="fixed",$G$17,MIN(H4660*Data!$C$7*$C$16*0.5,$C$17*Data!$C$7))*$C$12,"")</f>
        <v/>
      </c>
      <c r="L4660" s="42" t="str">
        <f t="shared" ca="1" si="2190"/>
        <v/>
      </c>
      <c r="M4660" s="44" t="str">
        <f t="shared" ca="1" si="2191"/>
        <v/>
      </c>
      <c r="N4660" s="44" t="str">
        <f t="shared" ca="1" si="2192"/>
        <v/>
      </c>
      <c r="O4660" s="108" t="str">
        <f t="shared" si="2176"/>
        <v/>
      </c>
      <c r="P4660" s="102" t="str">
        <f t="shared" si="2177"/>
        <v/>
      </c>
      <c r="Q4660" s="102" t="str">
        <f t="shared" si="2178"/>
        <v/>
      </c>
      <c r="R4660" s="120" t="str">
        <f t="shared" si="2179"/>
        <v/>
      </c>
      <c r="S4660" s="54" t="str">
        <f t="shared" si="2180"/>
        <v/>
      </c>
      <c r="T4660" s="5" t="str">
        <f t="shared" si="2181"/>
        <v/>
      </c>
      <c r="U4660" s="152" t="str">
        <f t="shared" si="2164"/>
        <v/>
      </c>
      <c r="V4660" s="152" t="str">
        <f t="shared" si="2165"/>
        <v/>
      </c>
      <c r="W4660" s="153" t="str">
        <f t="shared" si="2166"/>
        <v/>
      </c>
      <c r="X4660" s="153" t="str">
        <f t="shared" si="2167"/>
        <v/>
      </c>
      <c r="Y4660" s="153" t="str">
        <f t="shared" si="2168"/>
        <v/>
      </c>
      <c r="Z4660" s="153" t="str">
        <f t="shared" si="2169"/>
        <v/>
      </c>
      <c r="AA4660" s="152" t="str">
        <f t="shared" si="2170"/>
        <v/>
      </c>
      <c r="AB4660" s="152" t="str">
        <f t="shared" si="2171"/>
        <v/>
      </c>
      <c r="AC4660" s="154" t="str">
        <f t="shared" si="2182"/>
        <v/>
      </c>
      <c r="AD4660" s="154" t="str">
        <f t="shared" si="2183"/>
        <v/>
      </c>
      <c r="AE4660" s="3" t="str">
        <f t="shared" si="2184"/>
        <v/>
      </c>
      <c r="AF4660" s="3" t="str">
        <f t="shared" si="2185"/>
        <v/>
      </c>
      <c r="AG4660" s="3" t="str">
        <f t="shared" si="2186"/>
        <v/>
      </c>
      <c r="AH4660" s="4" t="str">
        <f t="shared" si="2187"/>
        <v/>
      </c>
      <c r="AI4660" s="75" t="str">
        <f t="shared" si="2188"/>
        <v/>
      </c>
      <c r="AJ4660" s="75" t="str">
        <f t="shared" si="2189"/>
        <v/>
      </c>
    </row>
    <row r="4661" spans="1:36">
      <c r="A4661" s="41" t="str">
        <f t="shared" si="2172"/>
        <v/>
      </c>
      <c r="B4661" s="150" t="str">
        <f>IF(ISNUMBER(A4661),INDEX('MetaTrader Import'!$H$13:$J$5893,TRUNC(((A4661-$A$39+1)-1)/3)+1,MOD((A4661-$A$39+1)-1,3)+1),"")</f>
        <v/>
      </c>
      <c r="C4661" s="43" t="str">
        <f t="shared" si="2173"/>
        <v/>
      </c>
      <c r="D4661" s="43" t="str">
        <f t="shared" ca="1" si="2163"/>
        <v/>
      </c>
      <c r="E4661" s="43" t="str">
        <f t="shared" si="2174"/>
        <v/>
      </c>
      <c r="F4661" s="43" t="str">
        <f t="shared" si="2175"/>
        <v/>
      </c>
      <c r="G4661" s="43" t="str">
        <f>IF(A4661&lt;&gt;"",IF(A4661&lt;Data!$G$11*0.25,$C$13/$G$32,IF(A4661&gt;Data!$G$11*0.25,$C$13,$C$13*10)),"")</f>
        <v/>
      </c>
      <c r="H4661" s="43" t="str">
        <f>IF(A4661&lt;&gt;"",IF(Data!$G$9="constant",$C$13,IF(Data!$G$9="squeeze",G4661,F4661)),"")</f>
        <v/>
      </c>
      <c r="I4661" s="38" t="str">
        <f ca="1">IF(ISNUMBER(A4661),NORMINV(RAND(),0,IF(AND(Data!$G$9="squeeze",A4661&lt;Data!$G$11*0.25),$H$32,1)*$C$30*$C$13)*($C$14*$C$12),"")</f>
        <v/>
      </c>
      <c r="J4661" s="42" t="str">
        <f ca="1">IFERROR(IF(Data!$C$6="Real",B4661,I4661+J4660+($C$14*$C$12)*(NORMINV(RAND(),$C$15,CHOOSE($G$13,$C$13,F4661,G4661)))),"")</f>
        <v/>
      </c>
      <c r="K4661" s="88" t="str">
        <f>IF(ISNUMBER(A4661), IF($G$16="fixed",$G$17,MIN(H4661*Data!$C$7*$C$16*0.5,$C$17*Data!$C$7))*$C$12,"")</f>
        <v/>
      </c>
      <c r="L4661" s="42" t="str">
        <f t="shared" ca="1" si="2190"/>
        <v/>
      </c>
      <c r="M4661" s="44" t="str">
        <f t="shared" ca="1" si="2191"/>
        <v/>
      </c>
      <c r="N4661" s="44" t="str">
        <f t="shared" ca="1" si="2192"/>
        <v/>
      </c>
      <c r="O4661" s="108" t="str">
        <f t="shared" si="2176"/>
        <v/>
      </c>
      <c r="P4661" s="102" t="str">
        <f t="shared" si="2177"/>
        <v/>
      </c>
      <c r="Q4661" s="102" t="str">
        <f t="shared" si="2178"/>
        <v/>
      </c>
      <c r="R4661" s="120" t="str">
        <f t="shared" si="2179"/>
        <v/>
      </c>
      <c r="S4661" s="54" t="str">
        <f t="shared" si="2180"/>
        <v/>
      </c>
      <c r="T4661" s="5" t="str">
        <f t="shared" si="2181"/>
        <v/>
      </c>
      <c r="U4661" s="152" t="str">
        <f t="shared" si="2164"/>
        <v/>
      </c>
      <c r="V4661" s="152" t="str">
        <f t="shared" si="2165"/>
        <v/>
      </c>
      <c r="W4661" s="153" t="str">
        <f t="shared" si="2166"/>
        <v/>
      </c>
      <c r="X4661" s="153" t="str">
        <f t="shared" si="2167"/>
        <v/>
      </c>
      <c r="Y4661" s="153" t="str">
        <f t="shared" si="2168"/>
        <v/>
      </c>
      <c r="Z4661" s="153" t="str">
        <f t="shared" si="2169"/>
        <v/>
      </c>
      <c r="AA4661" s="152" t="str">
        <f t="shared" si="2170"/>
        <v/>
      </c>
      <c r="AB4661" s="152" t="str">
        <f t="shared" si="2171"/>
        <v/>
      </c>
      <c r="AC4661" s="154" t="str">
        <f t="shared" si="2182"/>
        <v/>
      </c>
      <c r="AD4661" s="154" t="str">
        <f t="shared" si="2183"/>
        <v/>
      </c>
      <c r="AE4661" s="3" t="str">
        <f t="shared" si="2184"/>
        <v/>
      </c>
      <c r="AF4661" s="3" t="str">
        <f t="shared" si="2185"/>
        <v/>
      </c>
      <c r="AG4661" s="3" t="str">
        <f t="shared" si="2186"/>
        <v/>
      </c>
      <c r="AH4661" s="4" t="str">
        <f t="shared" si="2187"/>
        <v/>
      </c>
      <c r="AI4661" s="75" t="str">
        <f t="shared" si="2188"/>
        <v/>
      </c>
      <c r="AJ4661" s="75" t="str">
        <f t="shared" si="2189"/>
        <v/>
      </c>
    </row>
    <row r="4662" spans="1:36">
      <c r="A4662" s="41" t="str">
        <f t="shared" si="2172"/>
        <v/>
      </c>
      <c r="B4662" s="150" t="str">
        <f>IF(ISNUMBER(A4662),INDEX('MetaTrader Import'!$H$13:$J$5893,TRUNC(((A4662-$A$39+1)-1)/3)+1,MOD((A4662-$A$39+1)-1,3)+1),"")</f>
        <v/>
      </c>
      <c r="C4662" s="43" t="str">
        <f t="shared" si="2173"/>
        <v/>
      </c>
      <c r="D4662" s="43" t="str">
        <f t="shared" ca="1" si="2163"/>
        <v/>
      </c>
      <c r="E4662" s="43" t="str">
        <f t="shared" si="2174"/>
        <v/>
      </c>
      <c r="F4662" s="43" t="str">
        <f t="shared" si="2175"/>
        <v/>
      </c>
      <c r="G4662" s="43" t="str">
        <f>IF(A4662&lt;&gt;"",IF(A4662&lt;Data!$G$11*0.25,$C$13/$G$32,IF(A4662&gt;Data!$G$11*0.25,$C$13,$C$13*10)),"")</f>
        <v/>
      </c>
      <c r="H4662" s="43" t="str">
        <f>IF(A4662&lt;&gt;"",IF(Data!$G$9="constant",$C$13,IF(Data!$G$9="squeeze",G4662,F4662)),"")</f>
        <v/>
      </c>
      <c r="I4662" s="38" t="str">
        <f ca="1">IF(ISNUMBER(A4662),NORMINV(RAND(),0,IF(AND(Data!$G$9="squeeze",A4662&lt;Data!$G$11*0.25),$H$32,1)*$C$30*$C$13)*($C$14*$C$12),"")</f>
        <v/>
      </c>
      <c r="J4662" s="42" t="str">
        <f ca="1">IFERROR(IF(Data!$C$6="Real",B4662,I4662+J4661+($C$14*$C$12)*(NORMINV(RAND(),$C$15,CHOOSE($G$13,$C$13,F4662,G4662)))),"")</f>
        <v/>
      </c>
      <c r="K4662" s="88" t="str">
        <f>IF(ISNUMBER(A4662), IF($G$16="fixed",$G$17,MIN(H4662*Data!$C$7*$C$16*0.5,$C$17*Data!$C$7))*$C$12,"")</f>
        <v/>
      </c>
      <c r="L4662" s="42" t="str">
        <f t="shared" ca="1" si="2190"/>
        <v/>
      </c>
      <c r="M4662" s="44" t="str">
        <f t="shared" ca="1" si="2191"/>
        <v/>
      </c>
      <c r="N4662" s="44" t="str">
        <f t="shared" ca="1" si="2192"/>
        <v/>
      </c>
      <c r="O4662" s="108" t="str">
        <f t="shared" si="2176"/>
        <v/>
      </c>
      <c r="P4662" s="102" t="str">
        <f t="shared" si="2177"/>
        <v/>
      </c>
      <c r="Q4662" s="102" t="str">
        <f t="shared" si="2178"/>
        <v/>
      </c>
      <c r="R4662" s="120" t="str">
        <f t="shared" si="2179"/>
        <v/>
      </c>
      <c r="S4662" s="54" t="str">
        <f t="shared" si="2180"/>
        <v/>
      </c>
      <c r="T4662" s="5" t="str">
        <f t="shared" si="2181"/>
        <v/>
      </c>
      <c r="U4662" s="152" t="str">
        <f t="shared" si="2164"/>
        <v/>
      </c>
      <c r="V4662" s="152" t="str">
        <f t="shared" si="2165"/>
        <v/>
      </c>
      <c r="W4662" s="153" t="str">
        <f t="shared" si="2166"/>
        <v/>
      </c>
      <c r="X4662" s="153" t="str">
        <f t="shared" si="2167"/>
        <v/>
      </c>
      <c r="Y4662" s="153" t="str">
        <f t="shared" si="2168"/>
        <v/>
      </c>
      <c r="Z4662" s="153" t="str">
        <f t="shared" si="2169"/>
        <v/>
      </c>
      <c r="AA4662" s="152" t="str">
        <f t="shared" si="2170"/>
        <v/>
      </c>
      <c r="AB4662" s="152" t="str">
        <f t="shared" si="2171"/>
        <v/>
      </c>
      <c r="AC4662" s="154" t="str">
        <f t="shared" si="2182"/>
        <v/>
      </c>
      <c r="AD4662" s="154" t="str">
        <f t="shared" si="2183"/>
        <v/>
      </c>
      <c r="AE4662" s="3" t="str">
        <f t="shared" si="2184"/>
        <v/>
      </c>
      <c r="AF4662" s="3" t="str">
        <f t="shared" si="2185"/>
        <v/>
      </c>
      <c r="AG4662" s="3" t="str">
        <f t="shared" si="2186"/>
        <v/>
      </c>
      <c r="AH4662" s="4" t="str">
        <f t="shared" si="2187"/>
        <v/>
      </c>
      <c r="AI4662" s="75" t="str">
        <f t="shared" si="2188"/>
        <v/>
      </c>
      <c r="AJ4662" s="75" t="str">
        <f t="shared" si="2189"/>
        <v/>
      </c>
    </row>
    <row r="4663" spans="1:36">
      <c r="A4663" s="41" t="str">
        <f t="shared" si="2172"/>
        <v/>
      </c>
      <c r="B4663" s="150" t="str">
        <f>IF(ISNUMBER(A4663),INDEX('MetaTrader Import'!$H$13:$J$5893,TRUNC(((A4663-$A$39+1)-1)/3)+1,MOD((A4663-$A$39+1)-1,3)+1),"")</f>
        <v/>
      </c>
      <c r="C4663" s="43" t="str">
        <f t="shared" si="2173"/>
        <v/>
      </c>
      <c r="D4663" s="43" t="str">
        <f t="shared" ca="1" si="2163"/>
        <v/>
      </c>
      <c r="E4663" s="43" t="str">
        <f t="shared" si="2174"/>
        <v/>
      </c>
      <c r="F4663" s="43" t="str">
        <f t="shared" si="2175"/>
        <v/>
      </c>
      <c r="G4663" s="43" t="str">
        <f>IF(A4663&lt;&gt;"",IF(A4663&lt;Data!$G$11*0.25,$C$13/$G$32,IF(A4663&gt;Data!$G$11*0.25,$C$13,$C$13*10)),"")</f>
        <v/>
      </c>
      <c r="H4663" s="43" t="str">
        <f>IF(A4663&lt;&gt;"",IF(Data!$G$9="constant",$C$13,IF(Data!$G$9="squeeze",G4663,F4663)),"")</f>
        <v/>
      </c>
      <c r="I4663" s="38" t="str">
        <f ca="1">IF(ISNUMBER(A4663),NORMINV(RAND(),0,IF(AND(Data!$G$9="squeeze",A4663&lt;Data!$G$11*0.25),$H$32,1)*$C$30*$C$13)*($C$14*$C$12),"")</f>
        <v/>
      </c>
      <c r="J4663" s="42" t="str">
        <f ca="1">IFERROR(IF(Data!$C$6="Real",B4663,I4663+J4662+($C$14*$C$12)*(NORMINV(RAND(),$C$15,CHOOSE($G$13,$C$13,F4663,G4663)))),"")</f>
        <v/>
      </c>
      <c r="K4663" s="88" t="str">
        <f>IF(ISNUMBER(A4663), IF($G$16="fixed",$G$17,MIN(H4663*Data!$C$7*$C$16*0.5,$C$17*Data!$C$7))*$C$12,"")</f>
        <v/>
      </c>
      <c r="L4663" s="42" t="str">
        <f t="shared" ca="1" si="2190"/>
        <v/>
      </c>
      <c r="M4663" s="44" t="str">
        <f t="shared" ca="1" si="2191"/>
        <v/>
      </c>
      <c r="N4663" s="44" t="str">
        <f t="shared" ca="1" si="2192"/>
        <v/>
      </c>
      <c r="O4663" s="108" t="str">
        <f t="shared" si="2176"/>
        <v/>
      </c>
      <c r="P4663" s="102" t="str">
        <f t="shared" si="2177"/>
        <v/>
      </c>
      <c r="Q4663" s="102" t="str">
        <f t="shared" si="2178"/>
        <v/>
      </c>
      <c r="R4663" s="120" t="str">
        <f t="shared" si="2179"/>
        <v/>
      </c>
      <c r="S4663" s="54" t="str">
        <f t="shared" si="2180"/>
        <v/>
      </c>
      <c r="T4663" s="5" t="str">
        <f t="shared" si="2181"/>
        <v/>
      </c>
      <c r="U4663" s="152" t="str">
        <f t="shared" si="2164"/>
        <v/>
      </c>
      <c r="V4663" s="152" t="str">
        <f t="shared" si="2165"/>
        <v/>
      </c>
      <c r="W4663" s="153" t="str">
        <f t="shared" si="2166"/>
        <v/>
      </c>
      <c r="X4663" s="153" t="str">
        <f t="shared" si="2167"/>
        <v/>
      </c>
      <c r="Y4663" s="153" t="str">
        <f t="shared" si="2168"/>
        <v/>
      </c>
      <c r="Z4663" s="153" t="str">
        <f t="shared" si="2169"/>
        <v/>
      </c>
      <c r="AA4663" s="152" t="str">
        <f t="shared" si="2170"/>
        <v/>
      </c>
      <c r="AB4663" s="152" t="str">
        <f t="shared" si="2171"/>
        <v/>
      </c>
      <c r="AC4663" s="154" t="str">
        <f t="shared" si="2182"/>
        <v/>
      </c>
      <c r="AD4663" s="154" t="str">
        <f t="shared" si="2183"/>
        <v/>
      </c>
      <c r="AE4663" s="3" t="str">
        <f t="shared" si="2184"/>
        <v/>
      </c>
      <c r="AF4663" s="3" t="str">
        <f t="shared" si="2185"/>
        <v/>
      </c>
      <c r="AG4663" s="3" t="str">
        <f t="shared" si="2186"/>
        <v/>
      </c>
      <c r="AH4663" s="4" t="str">
        <f t="shared" si="2187"/>
        <v/>
      </c>
      <c r="AI4663" s="75" t="str">
        <f t="shared" si="2188"/>
        <v/>
      </c>
      <c r="AJ4663" s="75" t="str">
        <f t="shared" si="2189"/>
        <v/>
      </c>
    </row>
    <row r="4664" spans="1:36">
      <c r="A4664" s="41" t="str">
        <f t="shared" si="2172"/>
        <v/>
      </c>
      <c r="B4664" s="150" t="str">
        <f>IF(ISNUMBER(A4664),INDEX('MetaTrader Import'!$H$13:$J$5893,TRUNC(((A4664-$A$39+1)-1)/3)+1,MOD((A4664-$A$39+1)-1,3)+1),"")</f>
        <v/>
      </c>
      <c r="C4664" s="43" t="str">
        <f t="shared" si="2173"/>
        <v/>
      </c>
      <c r="D4664" s="43" t="str">
        <f t="shared" ca="1" si="2163"/>
        <v/>
      </c>
      <c r="E4664" s="43" t="str">
        <f t="shared" si="2174"/>
        <v/>
      </c>
      <c r="F4664" s="43" t="str">
        <f t="shared" si="2175"/>
        <v/>
      </c>
      <c r="G4664" s="43" t="str">
        <f>IF(A4664&lt;&gt;"",IF(A4664&lt;Data!$G$11*0.25,$C$13/$G$32,IF(A4664&gt;Data!$G$11*0.25,$C$13,$C$13*10)),"")</f>
        <v/>
      </c>
      <c r="H4664" s="43" t="str">
        <f>IF(A4664&lt;&gt;"",IF(Data!$G$9="constant",$C$13,IF(Data!$G$9="squeeze",G4664,F4664)),"")</f>
        <v/>
      </c>
      <c r="I4664" s="38" t="str">
        <f ca="1">IF(ISNUMBER(A4664),NORMINV(RAND(),0,IF(AND(Data!$G$9="squeeze",A4664&lt;Data!$G$11*0.25),$H$32,1)*$C$30*$C$13)*($C$14*$C$12),"")</f>
        <v/>
      </c>
      <c r="J4664" s="42" t="str">
        <f ca="1">IFERROR(IF(Data!$C$6="Real",B4664,I4664+J4663+($C$14*$C$12)*(NORMINV(RAND(),$C$15,CHOOSE($G$13,$C$13,F4664,G4664)))),"")</f>
        <v/>
      </c>
      <c r="K4664" s="88" t="str">
        <f>IF(ISNUMBER(A4664), IF($G$16="fixed",$G$17,MIN(H4664*Data!$C$7*$C$16*0.5,$C$17*Data!$C$7))*$C$12,"")</f>
        <v/>
      </c>
      <c r="L4664" s="42" t="str">
        <f t="shared" ca="1" si="2190"/>
        <v/>
      </c>
      <c r="M4664" s="44" t="str">
        <f t="shared" ca="1" si="2191"/>
        <v/>
      </c>
      <c r="N4664" s="44" t="str">
        <f t="shared" ca="1" si="2192"/>
        <v/>
      </c>
      <c r="O4664" s="108" t="str">
        <f t="shared" si="2176"/>
        <v/>
      </c>
      <c r="P4664" s="102" t="str">
        <f t="shared" si="2177"/>
        <v/>
      </c>
      <c r="Q4664" s="102" t="str">
        <f t="shared" si="2178"/>
        <v/>
      </c>
      <c r="R4664" s="120" t="str">
        <f t="shared" si="2179"/>
        <v/>
      </c>
      <c r="S4664" s="54" t="str">
        <f t="shared" si="2180"/>
        <v/>
      </c>
      <c r="T4664" s="5" t="str">
        <f t="shared" si="2181"/>
        <v/>
      </c>
      <c r="U4664" s="152" t="str">
        <f t="shared" si="2164"/>
        <v/>
      </c>
      <c r="V4664" s="152" t="str">
        <f t="shared" si="2165"/>
        <v/>
      </c>
      <c r="W4664" s="153" t="str">
        <f t="shared" si="2166"/>
        <v/>
      </c>
      <c r="X4664" s="153" t="str">
        <f t="shared" si="2167"/>
        <v/>
      </c>
      <c r="Y4664" s="153" t="str">
        <f t="shared" si="2168"/>
        <v/>
      </c>
      <c r="Z4664" s="153" t="str">
        <f t="shared" si="2169"/>
        <v/>
      </c>
      <c r="AA4664" s="152" t="str">
        <f t="shared" si="2170"/>
        <v/>
      </c>
      <c r="AB4664" s="152" t="str">
        <f t="shared" si="2171"/>
        <v/>
      </c>
      <c r="AC4664" s="154" t="str">
        <f t="shared" si="2182"/>
        <v/>
      </c>
      <c r="AD4664" s="154" t="str">
        <f t="shared" si="2183"/>
        <v/>
      </c>
      <c r="AE4664" s="3" t="str">
        <f t="shared" si="2184"/>
        <v/>
      </c>
      <c r="AF4664" s="3" t="str">
        <f t="shared" si="2185"/>
        <v/>
      </c>
      <c r="AG4664" s="3" t="str">
        <f t="shared" si="2186"/>
        <v/>
      </c>
      <c r="AH4664" s="4" t="str">
        <f t="shared" si="2187"/>
        <v/>
      </c>
      <c r="AI4664" s="75" t="str">
        <f t="shared" si="2188"/>
        <v/>
      </c>
      <c r="AJ4664" s="75" t="str">
        <f t="shared" si="2189"/>
        <v/>
      </c>
    </row>
    <row r="4665" spans="1:36">
      <c r="A4665" s="41" t="str">
        <f t="shared" si="2172"/>
        <v/>
      </c>
      <c r="B4665" s="150" t="str">
        <f>IF(ISNUMBER(A4665),INDEX('MetaTrader Import'!$H$13:$J$5893,TRUNC(((A4665-$A$39+1)-1)/3)+1,MOD((A4665-$A$39+1)-1,3)+1),"")</f>
        <v/>
      </c>
      <c r="C4665" s="43" t="str">
        <f t="shared" si="2173"/>
        <v/>
      </c>
      <c r="D4665" s="43" t="str">
        <f t="shared" ca="1" si="2163"/>
        <v/>
      </c>
      <c r="E4665" s="43" t="str">
        <f t="shared" si="2174"/>
        <v/>
      </c>
      <c r="F4665" s="43" t="str">
        <f t="shared" si="2175"/>
        <v/>
      </c>
      <c r="G4665" s="43" t="str">
        <f>IF(A4665&lt;&gt;"",IF(A4665&lt;Data!$G$11*0.25,$C$13/$G$32,IF(A4665&gt;Data!$G$11*0.25,$C$13,$C$13*10)),"")</f>
        <v/>
      </c>
      <c r="H4665" s="43" t="str">
        <f>IF(A4665&lt;&gt;"",IF(Data!$G$9="constant",$C$13,IF(Data!$G$9="squeeze",G4665,F4665)),"")</f>
        <v/>
      </c>
      <c r="I4665" s="38" t="str">
        <f ca="1">IF(ISNUMBER(A4665),NORMINV(RAND(),0,IF(AND(Data!$G$9="squeeze",A4665&lt;Data!$G$11*0.25),$H$32,1)*$C$30*$C$13)*($C$14*$C$12),"")</f>
        <v/>
      </c>
      <c r="J4665" s="42" t="str">
        <f ca="1">IFERROR(IF(Data!$C$6="Real",B4665,I4665+J4664+($C$14*$C$12)*(NORMINV(RAND(),$C$15,CHOOSE($G$13,$C$13,F4665,G4665)))),"")</f>
        <v/>
      </c>
      <c r="K4665" s="88" t="str">
        <f>IF(ISNUMBER(A4665), IF($G$16="fixed",$G$17,MIN(H4665*Data!$C$7*$C$16*0.5,$C$17*Data!$C$7))*$C$12,"")</f>
        <v/>
      </c>
      <c r="L4665" s="42" t="str">
        <f t="shared" ca="1" si="2190"/>
        <v/>
      </c>
      <c r="M4665" s="44" t="str">
        <f t="shared" ca="1" si="2191"/>
        <v/>
      </c>
      <c r="N4665" s="44" t="str">
        <f t="shared" ca="1" si="2192"/>
        <v/>
      </c>
      <c r="O4665" s="108" t="str">
        <f t="shared" si="2176"/>
        <v/>
      </c>
      <c r="P4665" s="102" t="str">
        <f t="shared" si="2177"/>
        <v/>
      </c>
      <c r="Q4665" s="102" t="str">
        <f t="shared" si="2178"/>
        <v/>
      </c>
      <c r="R4665" s="120" t="str">
        <f t="shared" si="2179"/>
        <v/>
      </c>
      <c r="S4665" s="54" t="str">
        <f t="shared" si="2180"/>
        <v/>
      </c>
      <c r="T4665" s="5" t="str">
        <f t="shared" si="2181"/>
        <v/>
      </c>
      <c r="U4665" s="152" t="str">
        <f t="shared" si="2164"/>
        <v/>
      </c>
      <c r="V4665" s="152" t="str">
        <f t="shared" si="2165"/>
        <v/>
      </c>
      <c r="W4665" s="153" t="str">
        <f t="shared" si="2166"/>
        <v/>
      </c>
      <c r="X4665" s="153" t="str">
        <f t="shared" si="2167"/>
        <v/>
      </c>
      <c r="Y4665" s="153" t="str">
        <f t="shared" si="2168"/>
        <v/>
      </c>
      <c r="Z4665" s="153" t="str">
        <f t="shared" si="2169"/>
        <v/>
      </c>
      <c r="AA4665" s="152" t="str">
        <f t="shared" si="2170"/>
        <v/>
      </c>
      <c r="AB4665" s="152" t="str">
        <f t="shared" si="2171"/>
        <v/>
      </c>
      <c r="AC4665" s="154" t="str">
        <f t="shared" si="2182"/>
        <v/>
      </c>
      <c r="AD4665" s="154" t="str">
        <f t="shared" si="2183"/>
        <v/>
      </c>
      <c r="AE4665" s="3" t="str">
        <f t="shared" si="2184"/>
        <v/>
      </c>
      <c r="AF4665" s="3" t="str">
        <f t="shared" si="2185"/>
        <v/>
      </c>
      <c r="AG4665" s="3" t="str">
        <f t="shared" si="2186"/>
        <v/>
      </c>
      <c r="AH4665" s="4" t="str">
        <f t="shared" si="2187"/>
        <v/>
      </c>
      <c r="AI4665" s="75" t="str">
        <f t="shared" si="2188"/>
        <v/>
      </c>
      <c r="AJ4665" s="75" t="str">
        <f t="shared" si="2189"/>
        <v/>
      </c>
    </row>
    <row r="4666" spans="1:36">
      <c r="A4666" s="41" t="str">
        <f t="shared" si="2172"/>
        <v/>
      </c>
      <c r="B4666" s="150" t="str">
        <f>IF(ISNUMBER(A4666),INDEX('MetaTrader Import'!$H$13:$J$5893,TRUNC(((A4666-$A$39+1)-1)/3)+1,MOD((A4666-$A$39+1)-1,3)+1),"")</f>
        <v/>
      </c>
      <c r="C4666" s="43" t="str">
        <f t="shared" si="2173"/>
        <v/>
      </c>
      <c r="D4666" s="43" t="str">
        <f t="shared" ca="1" si="2163"/>
        <v/>
      </c>
      <c r="E4666" s="43" t="str">
        <f t="shared" si="2174"/>
        <v/>
      </c>
      <c r="F4666" s="43" t="str">
        <f t="shared" si="2175"/>
        <v/>
      </c>
      <c r="G4666" s="43" t="str">
        <f>IF(A4666&lt;&gt;"",IF(A4666&lt;Data!$G$11*0.25,$C$13/$G$32,IF(A4666&gt;Data!$G$11*0.25,$C$13,$C$13*10)),"")</f>
        <v/>
      </c>
      <c r="H4666" s="43" t="str">
        <f>IF(A4666&lt;&gt;"",IF(Data!$G$9="constant",$C$13,IF(Data!$G$9="squeeze",G4666,F4666)),"")</f>
        <v/>
      </c>
      <c r="I4666" s="38" t="str">
        <f ca="1">IF(ISNUMBER(A4666),NORMINV(RAND(),0,IF(AND(Data!$G$9="squeeze",A4666&lt;Data!$G$11*0.25),$H$32,1)*$C$30*$C$13)*($C$14*$C$12),"")</f>
        <v/>
      </c>
      <c r="J4666" s="42" t="str">
        <f ca="1">IFERROR(IF(Data!$C$6="Real",B4666,I4666+J4665+($C$14*$C$12)*(NORMINV(RAND(),$C$15,CHOOSE($G$13,$C$13,F4666,G4666)))),"")</f>
        <v/>
      </c>
      <c r="K4666" s="88" t="str">
        <f>IF(ISNUMBER(A4666), IF($G$16="fixed",$G$17,MIN(H4666*Data!$C$7*$C$16*0.5,$C$17*Data!$C$7))*$C$12,"")</f>
        <v/>
      </c>
      <c r="L4666" s="42" t="str">
        <f t="shared" ca="1" si="2190"/>
        <v/>
      </c>
      <c r="M4666" s="44" t="str">
        <f t="shared" ca="1" si="2191"/>
        <v/>
      </c>
      <c r="N4666" s="44" t="str">
        <f t="shared" ca="1" si="2192"/>
        <v/>
      </c>
      <c r="O4666" s="108" t="str">
        <f t="shared" si="2176"/>
        <v/>
      </c>
      <c r="P4666" s="102" t="str">
        <f t="shared" si="2177"/>
        <v/>
      </c>
      <c r="Q4666" s="102" t="str">
        <f t="shared" si="2178"/>
        <v/>
      </c>
      <c r="R4666" s="120" t="str">
        <f t="shared" si="2179"/>
        <v/>
      </c>
      <c r="S4666" s="54" t="str">
        <f t="shared" si="2180"/>
        <v/>
      </c>
      <c r="T4666" s="5" t="str">
        <f t="shared" si="2181"/>
        <v/>
      </c>
      <c r="U4666" s="152" t="str">
        <f t="shared" si="2164"/>
        <v/>
      </c>
      <c r="V4666" s="152" t="str">
        <f t="shared" si="2165"/>
        <v/>
      </c>
      <c r="W4666" s="153" t="str">
        <f t="shared" si="2166"/>
        <v/>
      </c>
      <c r="X4666" s="153" t="str">
        <f t="shared" si="2167"/>
        <v/>
      </c>
      <c r="Y4666" s="153" t="str">
        <f t="shared" si="2168"/>
        <v/>
      </c>
      <c r="Z4666" s="153" t="str">
        <f t="shared" si="2169"/>
        <v/>
      </c>
      <c r="AA4666" s="152" t="str">
        <f t="shared" si="2170"/>
        <v/>
      </c>
      <c r="AB4666" s="152" t="str">
        <f t="shared" si="2171"/>
        <v/>
      </c>
      <c r="AC4666" s="154" t="str">
        <f t="shared" si="2182"/>
        <v/>
      </c>
      <c r="AD4666" s="154" t="str">
        <f t="shared" si="2183"/>
        <v/>
      </c>
      <c r="AE4666" s="3" t="str">
        <f t="shared" si="2184"/>
        <v/>
      </c>
      <c r="AF4666" s="3" t="str">
        <f t="shared" si="2185"/>
        <v/>
      </c>
      <c r="AG4666" s="3" t="str">
        <f t="shared" si="2186"/>
        <v/>
      </c>
      <c r="AH4666" s="4" t="str">
        <f t="shared" si="2187"/>
        <v/>
      </c>
      <c r="AI4666" s="75" t="str">
        <f t="shared" si="2188"/>
        <v/>
      </c>
      <c r="AJ4666" s="75" t="str">
        <f t="shared" si="2189"/>
        <v/>
      </c>
    </row>
    <row r="4667" spans="1:36">
      <c r="A4667" s="41" t="str">
        <f t="shared" si="2172"/>
        <v/>
      </c>
      <c r="B4667" s="150" t="str">
        <f>IF(ISNUMBER(A4667),INDEX('MetaTrader Import'!$H$13:$J$5893,TRUNC(((A4667-$A$39+1)-1)/3)+1,MOD((A4667-$A$39+1)-1,3)+1),"")</f>
        <v/>
      </c>
      <c r="C4667" s="43" t="str">
        <f t="shared" si="2173"/>
        <v/>
      </c>
      <c r="D4667" s="43" t="str">
        <f t="shared" ca="1" si="2163"/>
        <v/>
      </c>
      <c r="E4667" s="43" t="str">
        <f t="shared" si="2174"/>
        <v/>
      </c>
      <c r="F4667" s="43" t="str">
        <f t="shared" si="2175"/>
        <v/>
      </c>
      <c r="G4667" s="43" t="str">
        <f>IF(A4667&lt;&gt;"",IF(A4667&lt;Data!$G$11*0.25,$C$13/$G$32,IF(A4667&gt;Data!$G$11*0.25,$C$13,$C$13*10)),"")</f>
        <v/>
      </c>
      <c r="H4667" s="43" t="str">
        <f>IF(A4667&lt;&gt;"",IF(Data!$G$9="constant",$C$13,IF(Data!$G$9="squeeze",G4667,F4667)),"")</f>
        <v/>
      </c>
      <c r="I4667" s="38" t="str">
        <f ca="1">IF(ISNUMBER(A4667),NORMINV(RAND(),0,IF(AND(Data!$G$9="squeeze",A4667&lt;Data!$G$11*0.25),$H$32,1)*$C$30*$C$13)*($C$14*$C$12),"")</f>
        <v/>
      </c>
      <c r="J4667" s="42" t="str">
        <f ca="1">IFERROR(IF(Data!$C$6="Real",B4667,I4667+J4666+($C$14*$C$12)*(NORMINV(RAND(),$C$15,CHOOSE($G$13,$C$13,F4667,G4667)))),"")</f>
        <v/>
      </c>
      <c r="K4667" s="88" t="str">
        <f>IF(ISNUMBER(A4667), IF($G$16="fixed",$G$17,MIN(H4667*Data!$C$7*$C$16*0.5,$C$17*Data!$C$7))*$C$12,"")</f>
        <v/>
      </c>
      <c r="L4667" s="42" t="str">
        <f t="shared" ca="1" si="2190"/>
        <v/>
      </c>
      <c r="M4667" s="44" t="str">
        <f t="shared" ca="1" si="2191"/>
        <v/>
      </c>
      <c r="N4667" s="44" t="str">
        <f t="shared" ca="1" si="2192"/>
        <v/>
      </c>
      <c r="O4667" s="108" t="str">
        <f t="shared" si="2176"/>
        <v/>
      </c>
      <c r="P4667" s="102" t="str">
        <f t="shared" si="2177"/>
        <v/>
      </c>
      <c r="Q4667" s="102" t="str">
        <f t="shared" si="2178"/>
        <v/>
      </c>
      <c r="R4667" s="120" t="str">
        <f t="shared" si="2179"/>
        <v/>
      </c>
      <c r="S4667" s="54" t="str">
        <f t="shared" si="2180"/>
        <v/>
      </c>
      <c r="T4667" s="5" t="str">
        <f t="shared" si="2181"/>
        <v/>
      </c>
      <c r="U4667" s="152" t="str">
        <f t="shared" si="2164"/>
        <v/>
      </c>
      <c r="V4667" s="152" t="str">
        <f t="shared" si="2165"/>
        <v/>
      </c>
      <c r="W4667" s="153" t="str">
        <f t="shared" si="2166"/>
        <v/>
      </c>
      <c r="X4667" s="153" t="str">
        <f t="shared" si="2167"/>
        <v/>
      </c>
      <c r="Y4667" s="153" t="str">
        <f t="shared" si="2168"/>
        <v/>
      </c>
      <c r="Z4667" s="153" t="str">
        <f t="shared" si="2169"/>
        <v/>
      </c>
      <c r="AA4667" s="152" t="str">
        <f t="shared" si="2170"/>
        <v/>
      </c>
      <c r="AB4667" s="152" t="str">
        <f t="shared" si="2171"/>
        <v/>
      </c>
      <c r="AC4667" s="154" t="str">
        <f t="shared" si="2182"/>
        <v/>
      </c>
      <c r="AD4667" s="154" t="str">
        <f t="shared" si="2183"/>
        <v/>
      </c>
      <c r="AE4667" s="3" t="str">
        <f t="shared" si="2184"/>
        <v/>
      </c>
      <c r="AF4667" s="3" t="str">
        <f t="shared" si="2185"/>
        <v/>
      </c>
      <c r="AG4667" s="3" t="str">
        <f t="shared" si="2186"/>
        <v/>
      </c>
      <c r="AH4667" s="4" t="str">
        <f t="shared" si="2187"/>
        <v/>
      </c>
      <c r="AI4667" s="75" t="str">
        <f t="shared" si="2188"/>
        <v/>
      </c>
      <c r="AJ4667" s="75" t="str">
        <f t="shared" si="2189"/>
        <v/>
      </c>
    </row>
    <row r="4668" spans="1:36">
      <c r="A4668" s="41" t="str">
        <f t="shared" si="2172"/>
        <v/>
      </c>
      <c r="B4668" s="150" t="str">
        <f>IF(ISNUMBER(A4668),INDEX('MetaTrader Import'!$H$13:$J$5893,TRUNC(((A4668-$A$39+1)-1)/3)+1,MOD((A4668-$A$39+1)-1,3)+1),"")</f>
        <v/>
      </c>
      <c r="C4668" s="43" t="str">
        <f t="shared" si="2173"/>
        <v/>
      </c>
      <c r="D4668" s="43" t="str">
        <f t="shared" ca="1" si="2163"/>
        <v/>
      </c>
      <c r="E4668" s="43" t="str">
        <f t="shared" si="2174"/>
        <v/>
      </c>
      <c r="F4668" s="43" t="str">
        <f t="shared" si="2175"/>
        <v/>
      </c>
      <c r="G4668" s="43" t="str">
        <f>IF(A4668&lt;&gt;"",IF(A4668&lt;Data!$G$11*0.25,$C$13/$G$32,IF(A4668&gt;Data!$G$11*0.25,$C$13,$C$13*10)),"")</f>
        <v/>
      </c>
      <c r="H4668" s="43" t="str">
        <f>IF(A4668&lt;&gt;"",IF(Data!$G$9="constant",$C$13,IF(Data!$G$9="squeeze",G4668,F4668)),"")</f>
        <v/>
      </c>
      <c r="I4668" s="38" t="str">
        <f ca="1">IF(ISNUMBER(A4668),NORMINV(RAND(),0,IF(AND(Data!$G$9="squeeze",A4668&lt;Data!$G$11*0.25),$H$32,1)*$C$30*$C$13)*($C$14*$C$12),"")</f>
        <v/>
      </c>
      <c r="J4668" s="42" t="str">
        <f ca="1">IFERROR(IF(Data!$C$6="Real",B4668,I4668+J4667+($C$14*$C$12)*(NORMINV(RAND(),$C$15,CHOOSE($G$13,$C$13,F4668,G4668)))),"")</f>
        <v/>
      </c>
      <c r="K4668" s="88" t="str">
        <f>IF(ISNUMBER(A4668), IF($G$16="fixed",$G$17,MIN(H4668*Data!$C$7*$C$16*0.5,$C$17*Data!$C$7))*$C$12,"")</f>
        <v/>
      </c>
      <c r="L4668" s="42" t="str">
        <f t="shared" ca="1" si="2190"/>
        <v/>
      </c>
      <c r="M4668" s="44" t="str">
        <f t="shared" ca="1" si="2191"/>
        <v/>
      </c>
      <c r="N4668" s="44" t="str">
        <f t="shared" ca="1" si="2192"/>
        <v/>
      </c>
      <c r="O4668" s="108" t="str">
        <f t="shared" si="2176"/>
        <v/>
      </c>
      <c r="P4668" s="102" t="str">
        <f t="shared" si="2177"/>
        <v/>
      </c>
      <c r="Q4668" s="102" t="str">
        <f t="shared" si="2178"/>
        <v/>
      </c>
      <c r="R4668" s="120" t="str">
        <f t="shared" si="2179"/>
        <v/>
      </c>
      <c r="S4668" s="54" t="str">
        <f t="shared" si="2180"/>
        <v/>
      </c>
      <c r="T4668" s="5" t="str">
        <f t="shared" si="2181"/>
        <v/>
      </c>
      <c r="U4668" s="152" t="str">
        <f t="shared" si="2164"/>
        <v/>
      </c>
      <c r="V4668" s="152" t="str">
        <f t="shared" si="2165"/>
        <v/>
      </c>
      <c r="W4668" s="153" t="str">
        <f t="shared" si="2166"/>
        <v/>
      </c>
      <c r="X4668" s="153" t="str">
        <f t="shared" si="2167"/>
        <v/>
      </c>
      <c r="Y4668" s="153" t="str">
        <f t="shared" si="2168"/>
        <v/>
      </c>
      <c r="Z4668" s="153" t="str">
        <f t="shared" si="2169"/>
        <v/>
      </c>
      <c r="AA4668" s="152" t="str">
        <f t="shared" si="2170"/>
        <v/>
      </c>
      <c r="AB4668" s="152" t="str">
        <f t="shared" si="2171"/>
        <v/>
      </c>
      <c r="AC4668" s="154" t="str">
        <f t="shared" si="2182"/>
        <v/>
      </c>
      <c r="AD4668" s="154" t="str">
        <f t="shared" si="2183"/>
        <v/>
      </c>
      <c r="AE4668" s="3" t="str">
        <f t="shared" si="2184"/>
        <v/>
      </c>
      <c r="AF4668" s="3" t="str">
        <f t="shared" si="2185"/>
        <v/>
      </c>
      <c r="AG4668" s="3" t="str">
        <f t="shared" si="2186"/>
        <v/>
      </c>
      <c r="AH4668" s="4" t="str">
        <f t="shared" si="2187"/>
        <v/>
      </c>
      <c r="AI4668" s="75" t="str">
        <f t="shared" si="2188"/>
        <v/>
      </c>
      <c r="AJ4668" s="75" t="str">
        <f t="shared" si="2189"/>
        <v/>
      </c>
    </row>
    <row r="4669" spans="1:36">
      <c r="A4669" s="41" t="str">
        <f t="shared" si="2172"/>
        <v/>
      </c>
      <c r="B4669" s="150" t="str">
        <f>IF(ISNUMBER(A4669),INDEX('MetaTrader Import'!$H$13:$J$5893,TRUNC(((A4669-$A$39+1)-1)/3)+1,MOD((A4669-$A$39+1)-1,3)+1),"")</f>
        <v/>
      </c>
      <c r="C4669" s="43" t="str">
        <f t="shared" si="2173"/>
        <v/>
      </c>
      <c r="D4669" s="43" t="str">
        <f t="shared" ca="1" si="2163"/>
        <v/>
      </c>
      <c r="E4669" s="43" t="str">
        <f t="shared" si="2174"/>
        <v/>
      </c>
      <c r="F4669" s="43" t="str">
        <f t="shared" si="2175"/>
        <v/>
      </c>
      <c r="G4669" s="43" t="str">
        <f>IF(A4669&lt;&gt;"",IF(A4669&lt;Data!$G$11*0.25,$C$13/$G$32,IF(A4669&gt;Data!$G$11*0.25,$C$13,$C$13*10)),"")</f>
        <v/>
      </c>
      <c r="H4669" s="43" t="str">
        <f>IF(A4669&lt;&gt;"",IF(Data!$G$9="constant",$C$13,IF(Data!$G$9="squeeze",G4669,F4669)),"")</f>
        <v/>
      </c>
      <c r="I4669" s="38" t="str">
        <f ca="1">IF(ISNUMBER(A4669),NORMINV(RAND(),0,IF(AND(Data!$G$9="squeeze",A4669&lt;Data!$G$11*0.25),$H$32,1)*$C$30*$C$13)*($C$14*$C$12),"")</f>
        <v/>
      </c>
      <c r="J4669" s="42" t="str">
        <f ca="1">IFERROR(IF(Data!$C$6="Real",B4669,I4669+J4668+($C$14*$C$12)*(NORMINV(RAND(),$C$15,CHOOSE($G$13,$C$13,F4669,G4669)))),"")</f>
        <v/>
      </c>
      <c r="K4669" s="88" t="str">
        <f>IF(ISNUMBER(A4669), IF($G$16="fixed",$G$17,MIN(H4669*Data!$C$7*$C$16*0.5,$C$17*Data!$C$7))*$C$12,"")</f>
        <v/>
      </c>
      <c r="L4669" s="42" t="str">
        <f t="shared" ca="1" si="2190"/>
        <v/>
      </c>
      <c r="M4669" s="44" t="str">
        <f t="shared" ca="1" si="2191"/>
        <v/>
      </c>
      <c r="N4669" s="44" t="str">
        <f t="shared" ca="1" si="2192"/>
        <v/>
      </c>
      <c r="O4669" s="108" t="str">
        <f t="shared" si="2176"/>
        <v/>
      </c>
      <c r="P4669" s="102" t="str">
        <f t="shared" si="2177"/>
        <v/>
      </c>
      <c r="Q4669" s="102" t="str">
        <f t="shared" si="2178"/>
        <v/>
      </c>
      <c r="R4669" s="120" t="str">
        <f t="shared" si="2179"/>
        <v/>
      </c>
      <c r="S4669" s="54" t="str">
        <f t="shared" si="2180"/>
        <v/>
      </c>
      <c r="T4669" s="5" t="str">
        <f t="shared" si="2181"/>
        <v/>
      </c>
      <c r="U4669" s="152" t="str">
        <f t="shared" si="2164"/>
        <v/>
      </c>
      <c r="V4669" s="152" t="str">
        <f t="shared" si="2165"/>
        <v/>
      </c>
      <c r="W4669" s="153" t="str">
        <f t="shared" si="2166"/>
        <v/>
      </c>
      <c r="X4669" s="153" t="str">
        <f t="shared" si="2167"/>
        <v/>
      </c>
      <c r="Y4669" s="153" t="str">
        <f t="shared" si="2168"/>
        <v/>
      </c>
      <c r="Z4669" s="153" t="str">
        <f t="shared" si="2169"/>
        <v/>
      </c>
      <c r="AA4669" s="152" t="str">
        <f t="shared" si="2170"/>
        <v/>
      </c>
      <c r="AB4669" s="152" t="str">
        <f t="shared" si="2171"/>
        <v/>
      </c>
      <c r="AC4669" s="154" t="str">
        <f t="shared" si="2182"/>
        <v/>
      </c>
      <c r="AD4669" s="154" t="str">
        <f t="shared" si="2183"/>
        <v/>
      </c>
      <c r="AE4669" s="3" t="str">
        <f t="shared" si="2184"/>
        <v/>
      </c>
      <c r="AF4669" s="3" t="str">
        <f t="shared" si="2185"/>
        <v/>
      </c>
      <c r="AG4669" s="3" t="str">
        <f t="shared" si="2186"/>
        <v/>
      </c>
      <c r="AH4669" s="4" t="str">
        <f t="shared" si="2187"/>
        <v/>
      </c>
      <c r="AI4669" s="75" t="str">
        <f t="shared" si="2188"/>
        <v/>
      </c>
      <c r="AJ4669" s="75" t="str">
        <f t="shared" si="2189"/>
        <v/>
      </c>
    </row>
    <row r="4670" spans="1:36">
      <c r="A4670" s="41" t="str">
        <f t="shared" si="2172"/>
        <v/>
      </c>
      <c r="B4670" s="150" t="str">
        <f>IF(ISNUMBER(A4670),INDEX('MetaTrader Import'!$H$13:$J$5893,TRUNC(((A4670-$A$39+1)-1)/3)+1,MOD((A4670-$A$39+1)-1,3)+1),"")</f>
        <v/>
      </c>
      <c r="C4670" s="43" t="str">
        <f t="shared" si="2173"/>
        <v/>
      </c>
      <c r="D4670" s="43" t="str">
        <f t="shared" ca="1" si="2163"/>
        <v/>
      </c>
      <c r="E4670" s="43" t="str">
        <f t="shared" si="2174"/>
        <v/>
      </c>
      <c r="F4670" s="43" t="str">
        <f t="shared" si="2175"/>
        <v/>
      </c>
      <c r="G4670" s="43" t="str">
        <f>IF(A4670&lt;&gt;"",IF(A4670&lt;Data!$G$11*0.25,$C$13/$G$32,IF(A4670&gt;Data!$G$11*0.25,$C$13,$C$13*10)),"")</f>
        <v/>
      </c>
      <c r="H4670" s="43" t="str">
        <f>IF(A4670&lt;&gt;"",IF(Data!$G$9="constant",$C$13,IF(Data!$G$9="squeeze",G4670,F4670)),"")</f>
        <v/>
      </c>
      <c r="I4670" s="38" t="str">
        <f ca="1">IF(ISNUMBER(A4670),NORMINV(RAND(),0,IF(AND(Data!$G$9="squeeze",A4670&lt;Data!$G$11*0.25),$H$32,1)*$C$30*$C$13)*($C$14*$C$12),"")</f>
        <v/>
      </c>
      <c r="J4670" s="42" t="str">
        <f ca="1">IFERROR(IF(Data!$C$6="Real",B4670,I4670+J4669+($C$14*$C$12)*(NORMINV(RAND(),$C$15,CHOOSE($G$13,$C$13,F4670,G4670)))),"")</f>
        <v/>
      </c>
      <c r="K4670" s="88" t="str">
        <f>IF(ISNUMBER(A4670), IF($G$16="fixed",$G$17,MIN(H4670*Data!$C$7*$C$16*0.5,$C$17*Data!$C$7))*$C$12,"")</f>
        <v/>
      </c>
      <c r="L4670" s="42" t="str">
        <f t="shared" ca="1" si="2190"/>
        <v/>
      </c>
      <c r="M4670" s="44" t="str">
        <f t="shared" ca="1" si="2191"/>
        <v/>
      </c>
      <c r="N4670" s="44" t="str">
        <f t="shared" ca="1" si="2192"/>
        <v/>
      </c>
      <c r="O4670" s="108" t="str">
        <f t="shared" si="2176"/>
        <v/>
      </c>
      <c r="P4670" s="102" t="str">
        <f t="shared" si="2177"/>
        <v/>
      </c>
      <c r="Q4670" s="102" t="str">
        <f t="shared" si="2178"/>
        <v/>
      </c>
      <c r="R4670" s="120" t="str">
        <f t="shared" si="2179"/>
        <v/>
      </c>
      <c r="S4670" s="54" t="str">
        <f t="shared" si="2180"/>
        <v/>
      </c>
      <c r="T4670" s="5" t="str">
        <f t="shared" si="2181"/>
        <v/>
      </c>
      <c r="U4670" s="152" t="str">
        <f t="shared" si="2164"/>
        <v/>
      </c>
      <c r="V4670" s="152" t="str">
        <f t="shared" si="2165"/>
        <v/>
      </c>
      <c r="W4670" s="153" t="str">
        <f t="shared" si="2166"/>
        <v/>
      </c>
      <c r="X4670" s="153" t="str">
        <f t="shared" si="2167"/>
        <v/>
      </c>
      <c r="Y4670" s="153" t="str">
        <f t="shared" si="2168"/>
        <v/>
      </c>
      <c r="Z4670" s="153" t="str">
        <f t="shared" si="2169"/>
        <v/>
      </c>
      <c r="AA4670" s="152" t="str">
        <f t="shared" si="2170"/>
        <v/>
      </c>
      <c r="AB4670" s="152" t="str">
        <f t="shared" si="2171"/>
        <v/>
      </c>
      <c r="AC4670" s="154" t="str">
        <f t="shared" si="2182"/>
        <v/>
      </c>
      <c r="AD4670" s="154" t="str">
        <f t="shared" si="2183"/>
        <v/>
      </c>
      <c r="AE4670" s="3" t="str">
        <f t="shared" si="2184"/>
        <v/>
      </c>
      <c r="AF4670" s="3" t="str">
        <f t="shared" si="2185"/>
        <v/>
      </c>
      <c r="AG4670" s="3" t="str">
        <f t="shared" si="2186"/>
        <v/>
      </c>
      <c r="AH4670" s="4" t="str">
        <f t="shared" si="2187"/>
        <v/>
      </c>
      <c r="AI4670" s="75" t="str">
        <f t="shared" si="2188"/>
        <v/>
      </c>
      <c r="AJ4670" s="75" t="str">
        <f t="shared" si="2189"/>
        <v/>
      </c>
    </row>
    <row r="4671" spans="1:36">
      <c r="A4671" s="41" t="str">
        <f t="shared" si="2172"/>
        <v/>
      </c>
      <c r="B4671" s="150" t="str">
        <f>IF(ISNUMBER(A4671),INDEX('MetaTrader Import'!$H$13:$J$5893,TRUNC(((A4671-$A$39+1)-1)/3)+1,MOD((A4671-$A$39+1)-1,3)+1),"")</f>
        <v/>
      </c>
      <c r="C4671" s="43" t="str">
        <f t="shared" si="2173"/>
        <v/>
      </c>
      <c r="D4671" s="43" t="str">
        <f t="shared" ca="1" si="2163"/>
        <v/>
      </c>
      <c r="E4671" s="43" t="str">
        <f t="shared" si="2174"/>
        <v/>
      </c>
      <c r="F4671" s="43" t="str">
        <f t="shared" si="2175"/>
        <v/>
      </c>
      <c r="G4671" s="43" t="str">
        <f>IF(A4671&lt;&gt;"",IF(A4671&lt;Data!$G$11*0.25,$C$13/$G$32,IF(A4671&gt;Data!$G$11*0.25,$C$13,$C$13*10)),"")</f>
        <v/>
      </c>
      <c r="H4671" s="43" t="str">
        <f>IF(A4671&lt;&gt;"",IF(Data!$G$9="constant",$C$13,IF(Data!$G$9="squeeze",G4671,F4671)),"")</f>
        <v/>
      </c>
      <c r="I4671" s="38" t="str">
        <f ca="1">IF(ISNUMBER(A4671),NORMINV(RAND(),0,IF(AND(Data!$G$9="squeeze",A4671&lt;Data!$G$11*0.25),$H$32,1)*$C$30*$C$13)*($C$14*$C$12),"")</f>
        <v/>
      </c>
      <c r="J4671" s="42" t="str">
        <f ca="1">IFERROR(IF(Data!$C$6="Real",B4671,I4671+J4670+($C$14*$C$12)*(NORMINV(RAND(),$C$15,CHOOSE($G$13,$C$13,F4671,G4671)))),"")</f>
        <v/>
      </c>
      <c r="K4671" s="88" t="str">
        <f>IF(ISNUMBER(A4671), IF($G$16="fixed",$G$17,MIN(H4671*Data!$C$7*$C$16*0.5,$C$17*Data!$C$7))*$C$12,"")</f>
        <v/>
      </c>
      <c r="L4671" s="42" t="str">
        <f t="shared" ca="1" si="2190"/>
        <v/>
      </c>
      <c r="M4671" s="44" t="str">
        <f t="shared" ca="1" si="2191"/>
        <v/>
      </c>
      <c r="N4671" s="44" t="str">
        <f t="shared" ca="1" si="2192"/>
        <v/>
      </c>
      <c r="O4671" s="108" t="str">
        <f t="shared" si="2176"/>
        <v/>
      </c>
      <c r="P4671" s="102" t="str">
        <f t="shared" si="2177"/>
        <v/>
      </c>
      <c r="Q4671" s="102" t="str">
        <f t="shared" si="2178"/>
        <v/>
      </c>
      <c r="R4671" s="120" t="str">
        <f t="shared" si="2179"/>
        <v/>
      </c>
      <c r="S4671" s="54" t="str">
        <f t="shared" si="2180"/>
        <v/>
      </c>
      <c r="T4671" s="5" t="str">
        <f t="shared" si="2181"/>
        <v/>
      </c>
      <c r="U4671" s="152" t="str">
        <f t="shared" si="2164"/>
        <v/>
      </c>
      <c r="V4671" s="152" t="str">
        <f t="shared" si="2165"/>
        <v/>
      </c>
      <c r="W4671" s="153" t="str">
        <f t="shared" si="2166"/>
        <v/>
      </c>
      <c r="X4671" s="153" t="str">
        <f t="shared" si="2167"/>
        <v/>
      </c>
      <c r="Y4671" s="153" t="str">
        <f t="shared" si="2168"/>
        <v/>
      </c>
      <c r="Z4671" s="153" t="str">
        <f t="shared" si="2169"/>
        <v/>
      </c>
      <c r="AA4671" s="152" t="str">
        <f t="shared" si="2170"/>
        <v/>
      </c>
      <c r="AB4671" s="152" t="str">
        <f t="shared" si="2171"/>
        <v/>
      </c>
      <c r="AC4671" s="154" t="str">
        <f t="shared" si="2182"/>
        <v/>
      </c>
      <c r="AD4671" s="154" t="str">
        <f t="shared" si="2183"/>
        <v/>
      </c>
      <c r="AE4671" s="3" t="str">
        <f t="shared" si="2184"/>
        <v/>
      </c>
      <c r="AF4671" s="3" t="str">
        <f t="shared" si="2185"/>
        <v/>
      </c>
      <c r="AG4671" s="3" t="str">
        <f t="shared" si="2186"/>
        <v/>
      </c>
      <c r="AH4671" s="4" t="str">
        <f t="shared" si="2187"/>
        <v/>
      </c>
      <c r="AI4671" s="75" t="str">
        <f t="shared" si="2188"/>
        <v/>
      </c>
      <c r="AJ4671" s="75" t="str">
        <f t="shared" si="2189"/>
        <v/>
      </c>
    </row>
    <row r="4672" spans="1:36">
      <c r="A4672" s="41" t="str">
        <f t="shared" si="2172"/>
        <v/>
      </c>
      <c r="B4672" s="150" t="str">
        <f>IF(ISNUMBER(A4672),INDEX('MetaTrader Import'!$H$13:$J$5893,TRUNC(((A4672-$A$39+1)-1)/3)+1,MOD((A4672-$A$39+1)-1,3)+1),"")</f>
        <v/>
      </c>
      <c r="C4672" s="43" t="str">
        <f t="shared" si="2173"/>
        <v/>
      </c>
      <c r="D4672" s="43" t="str">
        <f t="shared" ca="1" si="2163"/>
        <v/>
      </c>
      <c r="E4672" s="43" t="str">
        <f t="shared" si="2174"/>
        <v/>
      </c>
      <c r="F4672" s="43" t="str">
        <f t="shared" si="2175"/>
        <v/>
      </c>
      <c r="G4672" s="43" t="str">
        <f>IF(A4672&lt;&gt;"",IF(A4672&lt;Data!$G$11*0.25,$C$13/$G$32,IF(A4672&gt;Data!$G$11*0.25,$C$13,$C$13*10)),"")</f>
        <v/>
      </c>
      <c r="H4672" s="43" t="str">
        <f>IF(A4672&lt;&gt;"",IF(Data!$G$9="constant",$C$13,IF(Data!$G$9="squeeze",G4672,F4672)),"")</f>
        <v/>
      </c>
      <c r="I4672" s="38" t="str">
        <f ca="1">IF(ISNUMBER(A4672),NORMINV(RAND(),0,IF(AND(Data!$G$9="squeeze",A4672&lt;Data!$G$11*0.25),$H$32,1)*$C$30*$C$13)*($C$14*$C$12),"")</f>
        <v/>
      </c>
      <c r="J4672" s="42" t="str">
        <f ca="1">IFERROR(IF(Data!$C$6="Real",B4672,I4672+J4671+($C$14*$C$12)*(NORMINV(RAND(),$C$15,CHOOSE($G$13,$C$13,F4672,G4672)))),"")</f>
        <v/>
      </c>
      <c r="K4672" s="88" t="str">
        <f>IF(ISNUMBER(A4672), IF($G$16="fixed",$G$17,MIN(H4672*Data!$C$7*$C$16*0.5,$C$17*Data!$C$7))*$C$12,"")</f>
        <v/>
      </c>
      <c r="L4672" s="42" t="str">
        <f t="shared" ca="1" si="2190"/>
        <v/>
      </c>
      <c r="M4672" s="44" t="str">
        <f t="shared" ca="1" si="2191"/>
        <v/>
      </c>
      <c r="N4672" s="44" t="str">
        <f t="shared" ca="1" si="2192"/>
        <v/>
      </c>
      <c r="O4672" s="108" t="str">
        <f t="shared" si="2176"/>
        <v/>
      </c>
      <c r="P4672" s="102" t="str">
        <f t="shared" si="2177"/>
        <v/>
      </c>
      <c r="Q4672" s="102" t="str">
        <f t="shared" si="2178"/>
        <v/>
      </c>
      <c r="R4672" s="120" t="str">
        <f t="shared" si="2179"/>
        <v/>
      </c>
      <c r="S4672" s="54" t="str">
        <f t="shared" si="2180"/>
        <v/>
      </c>
      <c r="T4672" s="5" t="str">
        <f t="shared" si="2181"/>
        <v/>
      </c>
      <c r="U4672" s="152" t="str">
        <f t="shared" si="2164"/>
        <v/>
      </c>
      <c r="V4672" s="152" t="str">
        <f t="shared" si="2165"/>
        <v/>
      </c>
      <c r="W4672" s="153" t="str">
        <f t="shared" si="2166"/>
        <v/>
      </c>
      <c r="X4672" s="153" t="str">
        <f t="shared" si="2167"/>
        <v/>
      </c>
      <c r="Y4672" s="153" t="str">
        <f t="shared" si="2168"/>
        <v/>
      </c>
      <c r="Z4672" s="153" t="str">
        <f t="shared" si="2169"/>
        <v/>
      </c>
      <c r="AA4672" s="152" t="str">
        <f t="shared" si="2170"/>
        <v/>
      </c>
      <c r="AB4672" s="152" t="str">
        <f t="shared" si="2171"/>
        <v/>
      </c>
      <c r="AC4672" s="154" t="str">
        <f t="shared" si="2182"/>
        <v/>
      </c>
      <c r="AD4672" s="154" t="str">
        <f t="shared" si="2183"/>
        <v/>
      </c>
      <c r="AE4672" s="3" t="str">
        <f t="shared" si="2184"/>
        <v/>
      </c>
      <c r="AF4672" s="3" t="str">
        <f t="shared" si="2185"/>
        <v/>
      </c>
      <c r="AG4672" s="3" t="str">
        <f t="shared" si="2186"/>
        <v/>
      </c>
      <c r="AH4672" s="4" t="str">
        <f t="shared" si="2187"/>
        <v/>
      </c>
      <c r="AI4672" s="75" t="str">
        <f t="shared" si="2188"/>
        <v/>
      </c>
      <c r="AJ4672" s="75" t="str">
        <f t="shared" si="2189"/>
        <v/>
      </c>
    </row>
    <row r="4673" spans="1:36">
      <c r="A4673" s="41" t="str">
        <f t="shared" si="2172"/>
        <v/>
      </c>
      <c r="B4673" s="150" t="str">
        <f>IF(ISNUMBER(A4673),INDEX('MetaTrader Import'!$H$13:$J$5893,TRUNC(((A4673-$A$39+1)-1)/3)+1,MOD((A4673-$A$39+1)-1,3)+1),"")</f>
        <v/>
      </c>
      <c r="C4673" s="43" t="str">
        <f t="shared" si="2173"/>
        <v/>
      </c>
      <c r="D4673" s="43" t="str">
        <f t="shared" ca="1" si="2163"/>
        <v/>
      </c>
      <c r="E4673" s="43" t="str">
        <f t="shared" si="2174"/>
        <v/>
      </c>
      <c r="F4673" s="43" t="str">
        <f t="shared" si="2175"/>
        <v/>
      </c>
      <c r="G4673" s="43" t="str">
        <f>IF(A4673&lt;&gt;"",IF(A4673&lt;Data!$G$11*0.25,$C$13/$G$32,IF(A4673&gt;Data!$G$11*0.25,$C$13,$C$13*10)),"")</f>
        <v/>
      </c>
      <c r="H4673" s="43" t="str">
        <f>IF(A4673&lt;&gt;"",IF(Data!$G$9="constant",$C$13,IF(Data!$G$9="squeeze",G4673,F4673)),"")</f>
        <v/>
      </c>
      <c r="I4673" s="38" t="str">
        <f ca="1">IF(ISNUMBER(A4673),NORMINV(RAND(),0,IF(AND(Data!$G$9="squeeze",A4673&lt;Data!$G$11*0.25),$H$32,1)*$C$30*$C$13)*($C$14*$C$12),"")</f>
        <v/>
      </c>
      <c r="J4673" s="42" t="str">
        <f ca="1">IFERROR(IF(Data!$C$6="Real",B4673,I4673+J4672+($C$14*$C$12)*(NORMINV(RAND(),$C$15,CHOOSE($G$13,$C$13,F4673,G4673)))),"")</f>
        <v/>
      </c>
      <c r="K4673" s="88" t="str">
        <f>IF(ISNUMBER(A4673), IF($G$16="fixed",$G$17,MIN(H4673*Data!$C$7*$C$16*0.5,$C$17*Data!$C$7))*$C$12,"")</f>
        <v/>
      </c>
      <c r="L4673" s="42" t="str">
        <f t="shared" ca="1" si="2190"/>
        <v/>
      </c>
      <c r="M4673" s="44" t="str">
        <f t="shared" ca="1" si="2191"/>
        <v/>
      </c>
      <c r="N4673" s="44" t="str">
        <f t="shared" ca="1" si="2192"/>
        <v/>
      </c>
      <c r="O4673" s="108" t="str">
        <f t="shared" si="2176"/>
        <v/>
      </c>
      <c r="P4673" s="102" t="str">
        <f t="shared" si="2177"/>
        <v/>
      </c>
      <c r="Q4673" s="102" t="str">
        <f t="shared" si="2178"/>
        <v/>
      </c>
      <c r="R4673" s="120" t="str">
        <f t="shared" si="2179"/>
        <v/>
      </c>
      <c r="S4673" s="54" t="str">
        <f t="shared" si="2180"/>
        <v/>
      </c>
      <c r="T4673" s="5" t="str">
        <f t="shared" si="2181"/>
        <v/>
      </c>
      <c r="U4673" s="152" t="str">
        <f t="shared" si="2164"/>
        <v/>
      </c>
      <c r="V4673" s="152" t="str">
        <f t="shared" si="2165"/>
        <v/>
      </c>
      <c r="W4673" s="153" t="str">
        <f t="shared" si="2166"/>
        <v/>
      </c>
      <c r="X4673" s="153" t="str">
        <f t="shared" si="2167"/>
        <v/>
      </c>
      <c r="Y4673" s="153" t="str">
        <f t="shared" si="2168"/>
        <v/>
      </c>
      <c r="Z4673" s="153" t="str">
        <f t="shared" si="2169"/>
        <v/>
      </c>
      <c r="AA4673" s="152" t="str">
        <f t="shared" si="2170"/>
        <v/>
      </c>
      <c r="AB4673" s="152" t="str">
        <f t="shared" si="2171"/>
        <v/>
      </c>
      <c r="AC4673" s="154" t="str">
        <f t="shared" si="2182"/>
        <v/>
      </c>
      <c r="AD4673" s="154" t="str">
        <f t="shared" si="2183"/>
        <v/>
      </c>
      <c r="AE4673" s="3" t="str">
        <f t="shared" si="2184"/>
        <v/>
      </c>
      <c r="AF4673" s="3" t="str">
        <f t="shared" si="2185"/>
        <v/>
      </c>
      <c r="AG4673" s="3" t="str">
        <f t="shared" si="2186"/>
        <v/>
      </c>
      <c r="AH4673" s="4" t="str">
        <f t="shared" si="2187"/>
        <v/>
      </c>
      <c r="AI4673" s="75" t="str">
        <f t="shared" si="2188"/>
        <v/>
      </c>
      <c r="AJ4673" s="75" t="str">
        <f t="shared" si="2189"/>
        <v/>
      </c>
    </row>
    <row r="4674" spans="1:36">
      <c r="A4674" s="41" t="str">
        <f t="shared" si="2172"/>
        <v/>
      </c>
      <c r="B4674" s="150" t="str">
        <f>IF(ISNUMBER(A4674),INDEX('MetaTrader Import'!$H$13:$J$5893,TRUNC(((A4674-$A$39+1)-1)/3)+1,MOD((A4674-$A$39+1)-1,3)+1),"")</f>
        <v/>
      </c>
      <c r="C4674" s="43" t="str">
        <f t="shared" si="2173"/>
        <v/>
      </c>
      <c r="D4674" s="43" t="str">
        <f t="shared" ca="1" si="2163"/>
        <v/>
      </c>
      <c r="E4674" s="43" t="str">
        <f t="shared" si="2174"/>
        <v/>
      </c>
      <c r="F4674" s="43" t="str">
        <f t="shared" si="2175"/>
        <v/>
      </c>
      <c r="G4674" s="43" t="str">
        <f>IF(A4674&lt;&gt;"",IF(A4674&lt;Data!$G$11*0.25,$C$13/$G$32,IF(A4674&gt;Data!$G$11*0.25,$C$13,$C$13*10)),"")</f>
        <v/>
      </c>
      <c r="H4674" s="43" t="str">
        <f>IF(A4674&lt;&gt;"",IF(Data!$G$9="constant",$C$13,IF(Data!$G$9="squeeze",G4674,F4674)),"")</f>
        <v/>
      </c>
      <c r="I4674" s="38" t="str">
        <f ca="1">IF(ISNUMBER(A4674),NORMINV(RAND(),0,IF(AND(Data!$G$9="squeeze",A4674&lt;Data!$G$11*0.25),$H$32,1)*$C$30*$C$13)*($C$14*$C$12),"")</f>
        <v/>
      </c>
      <c r="J4674" s="42" t="str">
        <f ca="1">IFERROR(IF(Data!$C$6="Real",B4674,I4674+J4673+($C$14*$C$12)*(NORMINV(RAND(),$C$15,CHOOSE($G$13,$C$13,F4674,G4674)))),"")</f>
        <v/>
      </c>
      <c r="K4674" s="88" t="str">
        <f>IF(ISNUMBER(A4674), IF($G$16="fixed",$G$17,MIN(H4674*Data!$C$7*$C$16*0.5,$C$17*Data!$C$7))*$C$12,"")</f>
        <v/>
      </c>
      <c r="L4674" s="42" t="str">
        <f t="shared" ca="1" si="2190"/>
        <v/>
      </c>
      <c r="M4674" s="44" t="str">
        <f t="shared" ca="1" si="2191"/>
        <v/>
      </c>
      <c r="N4674" s="44" t="str">
        <f t="shared" ca="1" si="2192"/>
        <v/>
      </c>
      <c r="O4674" s="108" t="str">
        <f t="shared" si="2176"/>
        <v/>
      </c>
      <c r="P4674" s="102" t="str">
        <f t="shared" si="2177"/>
        <v/>
      </c>
      <c r="Q4674" s="102" t="str">
        <f t="shared" si="2178"/>
        <v/>
      </c>
      <c r="R4674" s="120" t="str">
        <f t="shared" si="2179"/>
        <v/>
      </c>
      <c r="S4674" s="54" t="str">
        <f t="shared" si="2180"/>
        <v/>
      </c>
      <c r="T4674" s="5" t="str">
        <f t="shared" si="2181"/>
        <v/>
      </c>
      <c r="U4674" s="152" t="str">
        <f t="shared" si="2164"/>
        <v/>
      </c>
      <c r="V4674" s="152" t="str">
        <f t="shared" si="2165"/>
        <v/>
      </c>
      <c r="W4674" s="153" t="str">
        <f t="shared" si="2166"/>
        <v/>
      </c>
      <c r="X4674" s="153" t="str">
        <f t="shared" si="2167"/>
        <v/>
      </c>
      <c r="Y4674" s="153" t="str">
        <f t="shared" si="2168"/>
        <v/>
      </c>
      <c r="Z4674" s="153" t="str">
        <f t="shared" si="2169"/>
        <v/>
      </c>
      <c r="AA4674" s="152" t="str">
        <f t="shared" si="2170"/>
        <v/>
      </c>
      <c r="AB4674" s="152" t="str">
        <f t="shared" si="2171"/>
        <v/>
      </c>
      <c r="AC4674" s="154" t="str">
        <f t="shared" si="2182"/>
        <v/>
      </c>
      <c r="AD4674" s="154" t="str">
        <f t="shared" si="2183"/>
        <v/>
      </c>
      <c r="AE4674" s="3" t="str">
        <f t="shared" si="2184"/>
        <v/>
      </c>
      <c r="AF4674" s="3" t="str">
        <f t="shared" si="2185"/>
        <v/>
      </c>
      <c r="AG4674" s="3" t="str">
        <f t="shared" si="2186"/>
        <v/>
      </c>
      <c r="AH4674" s="4" t="str">
        <f t="shared" si="2187"/>
        <v/>
      </c>
      <c r="AI4674" s="75" t="str">
        <f t="shared" si="2188"/>
        <v/>
      </c>
      <c r="AJ4674" s="75" t="str">
        <f t="shared" si="2189"/>
        <v/>
      </c>
    </row>
    <row r="4675" spans="1:36">
      <c r="A4675" s="41" t="str">
        <f t="shared" si="2172"/>
        <v/>
      </c>
      <c r="B4675" s="150" t="str">
        <f>IF(ISNUMBER(A4675),INDEX('MetaTrader Import'!$H$13:$J$5893,TRUNC(((A4675-$A$39+1)-1)/3)+1,MOD((A4675-$A$39+1)-1,3)+1),"")</f>
        <v/>
      </c>
      <c r="C4675" s="43" t="str">
        <f t="shared" si="2173"/>
        <v/>
      </c>
      <c r="D4675" s="43" t="str">
        <f t="shared" ref="D4675:D4738" ca="1" si="2193">IF(A4675&lt;&gt;"",NORMINV(RAND(),($C$23-C4675)*$C$28,$C$27)+NORMINV(RAND(),IF(RAND()&gt;$C$26,$C$25,0),$C$27),"")</f>
        <v/>
      </c>
      <c r="E4675" s="43" t="str">
        <f t="shared" si="2174"/>
        <v/>
      </c>
      <c r="F4675" s="43" t="str">
        <f t="shared" si="2175"/>
        <v/>
      </c>
      <c r="G4675" s="43" t="str">
        <f>IF(A4675&lt;&gt;"",IF(A4675&lt;Data!$G$11*0.25,$C$13/$G$32,IF(A4675&gt;Data!$G$11*0.25,$C$13,$C$13*10)),"")</f>
        <v/>
      </c>
      <c r="H4675" s="43" t="str">
        <f>IF(A4675&lt;&gt;"",IF(Data!$G$9="constant",$C$13,IF(Data!$G$9="squeeze",G4675,F4675)),"")</f>
        <v/>
      </c>
      <c r="I4675" s="38" t="str">
        <f ca="1">IF(ISNUMBER(A4675),NORMINV(RAND(),0,IF(AND(Data!$G$9="squeeze",A4675&lt;Data!$G$11*0.25),$H$32,1)*$C$30*$C$13)*($C$14*$C$12),"")</f>
        <v/>
      </c>
      <c r="J4675" s="42" t="str">
        <f ca="1">IFERROR(IF(Data!$C$6="Real",B4675,I4675+J4674+($C$14*$C$12)*(NORMINV(RAND(),$C$15,CHOOSE($G$13,$C$13,F4675,G4675)))),"")</f>
        <v/>
      </c>
      <c r="K4675" s="88" t="str">
        <f>IF(ISNUMBER(A4675), IF($G$16="fixed",$G$17,MIN(H4675*Data!$C$7*$C$16*0.5,$C$17*Data!$C$7))*$C$12,"")</f>
        <v/>
      </c>
      <c r="L4675" s="42" t="str">
        <f t="shared" ca="1" si="2190"/>
        <v/>
      </c>
      <c r="M4675" s="44" t="str">
        <f t="shared" ca="1" si="2191"/>
        <v/>
      </c>
      <c r="N4675" s="44" t="str">
        <f t="shared" ca="1" si="2192"/>
        <v/>
      </c>
      <c r="O4675" s="108" t="str">
        <f t="shared" si="2176"/>
        <v/>
      </c>
      <c r="P4675" s="102" t="str">
        <f t="shared" si="2177"/>
        <v/>
      </c>
      <c r="Q4675" s="102" t="str">
        <f t="shared" si="2178"/>
        <v/>
      </c>
      <c r="R4675" s="120" t="str">
        <f t="shared" si="2179"/>
        <v/>
      </c>
      <c r="S4675" s="54" t="str">
        <f t="shared" si="2180"/>
        <v/>
      </c>
      <c r="T4675" s="5" t="str">
        <f t="shared" si="2181"/>
        <v/>
      </c>
      <c r="U4675" s="152" t="str">
        <f t="shared" ref="U4675:U4738" si="2194">IF(NOT(ISNUMBER(T4675)),"",IF(S4675=1,T4675,IF(M4675&gt;U4674,M4675,IF(ISNUMBER(U4674),U4674,""))))</f>
        <v/>
      </c>
      <c r="V4675" s="152" t="str">
        <f t="shared" ref="V4675:V4738" si="2195">IF(NOT(ISNUMBER(T4675)),"",IF(S4675=1,T4675,IF(N4675&lt;V4674,N4675,IF(ISNUMBER(V4674),V4674,""))))</f>
        <v/>
      </c>
      <c r="W4675" s="153" t="str">
        <f t="shared" ref="W4675:W4738" si="2196">IF(NOT(ISNUMBER(T4675)),"",MIN($F$24,IF(TRUNC((U4675-T4675)/$E$24*$G$12)+0&gt;IF(ISNUMBER(W4674),W4674,0),TRUNC((U4675-T4675)/$E$24*$G$12)+0,IF(ISNUMBER(W4674),W4674,0))))</f>
        <v/>
      </c>
      <c r="X4675" s="153" t="str">
        <f t="shared" ref="X4675:X4738" si="2197">IF(NOT(ISNUMBER(T4675)),"",MIN($F$24,IF(-TRUNC((V4675-T4675)/$E$24*$G$12)+0&gt;IF(ISNUMBER(X4674),X4674,0),-TRUNC((V4675-T4675)/$E$24*$G$12)+0,IF(ISNUMBER(X4674),X4674,0))))</f>
        <v/>
      </c>
      <c r="Y4675" s="153" t="str">
        <f t="shared" ref="Y4675:Y4738" si="2198">IF(ISNUMBER(W4675),(IF(W4675=0,0,1))*IF(ABS($I$24)=2,POWER(2,W4675-1),W4675)*SIGN($I$24)*$K$24,"")</f>
        <v/>
      </c>
      <c r="Z4675" s="153" t="str">
        <f t="shared" ref="Z4675:Z4738" si="2199">IF(ISNUMBER(X4675),(IF(X4675=0,0,1))*IF(ABS($I$24)=2,POWER(2,X4675-1),X4675)*SIGN($I$24)*$K$24,"")</f>
        <v/>
      </c>
      <c r="AA4675" s="152" t="str">
        <f t="shared" ref="AA4675:AA4738" si="2200">IF(OR(NOT(ISNUMBER(T4675)),W4675&lt;1),"",IF(OR(NOT(ISNUMBER(W4674)),W4674=0),IF(SIGN(Y4675)=1,M4675,N4675),(Y4674*AA4674+(Y4675-Y4674)*IF(SIGN(Y4675)=1,M4675,N4675))/Y4675))</f>
        <v/>
      </c>
      <c r="AB4675" s="152" t="str">
        <f t="shared" ref="AB4675:AB4738" si="2201">IF(OR(NOT(ISNUMBER(T4675)),X4675&lt;1),"",IF(OR(NOT(ISNUMBER(X4674)),X4674=0),IF(SIGN(Z4675)=1,N4675,M4675),(Z4674*AB4674+(Z4675-Z4674)*IF(SIGN(Z4675)=1,N4675,M4675))/Z4675))</f>
        <v/>
      </c>
      <c r="AC4675" s="154" t="str">
        <f t="shared" si="2182"/>
        <v/>
      </c>
      <c r="AD4675" s="154" t="str">
        <f t="shared" si="2183"/>
        <v/>
      </c>
      <c r="AE4675" s="3" t="str">
        <f t="shared" si="2184"/>
        <v/>
      </c>
      <c r="AF4675" s="3" t="str">
        <f t="shared" si="2185"/>
        <v/>
      </c>
      <c r="AG4675" s="3" t="str">
        <f t="shared" si="2186"/>
        <v/>
      </c>
      <c r="AH4675" s="4" t="str">
        <f t="shared" si="2187"/>
        <v/>
      </c>
      <c r="AI4675" s="75" t="str">
        <f t="shared" si="2188"/>
        <v/>
      </c>
      <c r="AJ4675" s="75" t="str">
        <f t="shared" si="2189"/>
        <v/>
      </c>
    </row>
    <row r="4676" spans="1:36">
      <c r="A4676" s="41" t="str">
        <f t="shared" ref="A4676:A4739" si="2202">IFERROR(IF(A4675+1&gt;$C$19,"",A4675+1),"")</f>
        <v/>
      </c>
      <c r="B4676" s="150" t="str">
        <f>IF(ISNUMBER(A4676),INDEX('MetaTrader Import'!$H$13:$J$5893,TRUNC(((A4676-$A$39+1)-1)/3)+1,MOD((A4676-$A$39+1)-1,3)+1),"")</f>
        <v/>
      </c>
      <c r="C4676" s="43" t="str">
        <f t="shared" ref="C4676:C4739" si="2203">IF(A4676&lt;&gt;"",E4675,"")</f>
        <v/>
      </c>
      <c r="D4676" s="43" t="str">
        <f t="shared" ca="1" si="2193"/>
        <v/>
      </c>
      <c r="E4676" s="43" t="str">
        <f t="shared" ref="E4676:E4739" si="2204">IF(A4676&lt;&gt;"",C4676+D4676,"")</f>
        <v/>
      </c>
      <c r="F4676" s="43" t="str">
        <f t="shared" ref="F4676:F4739" si="2205">IF(A4676&lt;&gt;"",$C$13*ABS(E4676)/$C$23,"")</f>
        <v/>
      </c>
      <c r="G4676" s="43" t="str">
        <f>IF(A4676&lt;&gt;"",IF(A4676&lt;Data!$G$11*0.25,$C$13/$G$32,IF(A4676&gt;Data!$G$11*0.25,$C$13,$C$13*10)),"")</f>
        <v/>
      </c>
      <c r="H4676" s="43" t="str">
        <f>IF(A4676&lt;&gt;"",IF(Data!$G$9="constant",$C$13,IF(Data!$G$9="squeeze",G4676,F4676)),"")</f>
        <v/>
      </c>
      <c r="I4676" s="38" t="str">
        <f ca="1">IF(ISNUMBER(A4676),NORMINV(RAND(),0,IF(AND(Data!$G$9="squeeze",A4676&lt;Data!$G$11*0.25),$H$32,1)*$C$30*$C$13)*($C$14*$C$12),"")</f>
        <v/>
      </c>
      <c r="J4676" s="42" t="str">
        <f ca="1">IFERROR(IF(Data!$C$6="Real",B4676,I4676+J4675+($C$14*$C$12)*(NORMINV(RAND(),$C$15,CHOOSE($G$13,$C$13,F4676,G4676)))),"")</f>
        <v/>
      </c>
      <c r="K4676" s="88" t="str">
        <f>IF(ISNUMBER(A4676), IF($G$16="fixed",$G$17,MIN(H4676*Data!$C$7*$C$16*0.5,$C$17*Data!$C$7))*$C$12,"")</f>
        <v/>
      </c>
      <c r="L4676" s="42" t="str">
        <f t="shared" ca="1" si="2190"/>
        <v/>
      </c>
      <c r="M4676" s="44" t="str">
        <f t="shared" ca="1" si="2191"/>
        <v/>
      </c>
      <c r="N4676" s="44" t="str">
        <f t="shared" ca="1" si="2192"/>
        <v/>
      </c>
      <c r="O4676" s="108" t="str">
        <f t="shared" ref="O4676:O4739" si="2206">IF(ISNUMBER(A4676),$G$12*SLOPE(L4662:L4676,A4662:A4676),"")</f>
        <v/>
      </c>
      <c r="P4676" s="102" t="str">
        <f t="shared" ref="P4676:P4739" si="2207">IF(ISNUMBER(A4676),STDEV(L4662:L4676)*$G$12,"")</f>
        <v/>
      </c>
      <c r="Q4676" s="102" t="str">
        <f t="shared" ref="Q4676:Q4739" si="2208">IF(ISNUMBER(A4676),SLOPE(P4662:P4676,A4662:A4676),"")</f>
        <v/>
      </c>
      <c r="R4676" s="120" t="str">
        <f t="shared" ref="R4676:R4739" si="2209">IF(ISNUMBER(A4676),R4675+S4675,"")</f>
        <v/>
      </c>
      <c r="S4676" s="54" t="str">
        <f t="shared" ref="S4676:S4739" si="2210">IF(ISNUMBER(A4676),IF(AND(R4676&lt;$M$24,Q4676&lt;$F$28,ABS(O4676)&lt;$F$27,P4676&lt;$F$26,NOT(ISNUMBER(T4675))),1,0),"")</f>
        <v/>
      </c>
      <c r="T4676" s="5" t="str">
        <f t="shared" ref="T4676:T4739" si="2211">IF(ISNUMBER(A4676),IF(S4676=1,L4676,IF(AG4675="Y","",IF(ISNUMBER(T4675),T4675,""))),"")</f>
        <v/>
      </c>
      <c r="U4676" s="152" t="str">
        <f t="shared" si="2194"/>
        <v/>
      </c>
      <c r="V4676" s="152" t="str">
        <f t="shared" si="2195"/>
        <v/>
      </c>
      <c r="W4676" s="153" t="str">
        <f t="shared" si="2196"/>
        <v/>
      </c>
      <c r="X4676" s="153" t="str">
        <f t="shared" si="2197"/>
        <v/>
      </c>
      <c r="Y4676" s="153" t="str">
        <f t="shared" si="2198"/>
        <v/>
      </c>
      <c r="Z4676" s="153" t="str">
        <f t="shared" si="2199"/>
        <v/>
      </c>
      <c r="AA4676" s="152" t="str">
        <f t="shared" si="2200"/>
        <v/>
      </c>
      <c r="AB4676" s="152" t="str">
        <f t="shared" si="2201"/>
        <v/>
      </c>
      <c r="AC4676" s="154" t="str">
        <f t="shared" ref="AC4676:AC4739" si="2212">IFERROR(-SIGN(Y4676)*(AA4676-IF(SIGN(Y4676)=1,N4676,M4676))*$G$12*ABS(Y4676),"")</f>
        <v/>
      </c>
      <c r="AD4676" s="154" t="str">
        <f t="shared" ref="AD4676:AD4739" si="2213">IFERROR(SIGN(Z4676)*(AB4676-IF(SIGN(Z4676)=1,M4676,N4676))*$G$12*ABS(Z4676),"")</f>
        <v/>
      </c>
      <c r="AE4676" s="3" t="str">
        <f t="shared" ref="AE4676:AE4739" si="2214">IF(ISNUMBER(A4676),IFERROR((IF(ISNUMBER(AC4676),AC4676,0)+IF(ISNUMBER(AD4676),AD4676,0))/(ABS(Y4676)+ABS(Z4676)),0),"")</f>
        <v/>
      </c>
      <c r="AF4676" s="3" t="str">
        <f t="shared" ref="AF4676:AF4739" si="2215">IF(ISNUMBER(A4676),IF(ISNUMBER(AC4676),AC4676,0)+IF(ISNUMBER(AD4676),AD4676,0),"")</f>
        <v/>
      </c>
      <c r="AG4676" s="3" t="str">
        <f t="shared" ref="AG4676:AG4739" si="2216">IF(NOT(ISNUMBER(T4676)),"",IF(OR(AF4676&gt;$G$24,AF4676&lt;-$H$24,A4676+1&gt;$C$19),"Y","N"))</f>
        <v/>
      </c>
      <c r="AH4676" s="4" t="str">
        <f t="shared" ref="AH4676:AH4739" si="2217">IF(AG4676="y",AF4676*10*$C$11,"")</f>
        <v/>
      </c>
      <c r="AI4676" s="75" t="str">
        <f t="shared" ref="AI4676:AI4739" si="2218">IF(ISNUMBER(A4676),IF(ISNUMBER(AH4676),AJ4676,AF4676*10*$C$11+AJ4676),"")</f>
        <v/>
      </c>
      <c r="AJ4676" s="75" t="str">
        <f t="shared" ref="AJ4676:AJ4739" si="2219">IF(ISNUMBER(A4676),AJ4675+IF(ISNUMBER(AH4676),AH4676,0),"")</f>
        <v/>
      </c>
    </row>
    <row r="4677" spans="1:36">
      <c r="A4677" s="41" t="str">
        <f t="shared" si="2202"/>
        <v/>
      </c>
      <c r="B4677" s="150" t="str">
        <f>IF(ISNUMBER(A4677),INDEX('MetaTrader Import'!$H$13:$J$5893,TRUNC(((A4677-$A$39+1)-1)/3)+1,MOD((A4677-$A$39+1)-1,3)+1),"")</f>
        <v/>
      </c>
      <c r="C4677" s="43" t="str">
        <f t="shared" si="2203"/>
        <v/>
      </c>
      <c r="D4677" s="43" t="str">
        <f t="shared" ca="1" si="2193"/>
        <v/>
      </c>
      <c r="E4677" s="43" t="str">
        <f t="shared" si="2204"/>
        <v/>
      </c>
      <c r="F4677" s="43" t="str">
        <f t="shared" si="2205"/>
        <v/>
      </c>
      <c r="G4677" s="43" t="str">
        <f>IF(A4677&lt;&gt;"",IF(A4677&lt;Data!$G$11*0.25,$C$13/$G$32,IF(A4677&gt;Data!$G$11*0.25,$C$13,$C$13*10)),"")</f>
        <v/>
      </c>
      <c r="H4677" s="43" t="str">
        <f>IF(A4677&lt;&gt;"",IF(Data!$G$9="constant",$C$13,IF(Data!$G$9="squeeze",G4677,F4677)),"")</f>
        <v/>
      </c>
      <c r="I4677" s="38" t="str">
        <f ca="1">IF(ISNUMBER(A4677),NORMINV(RAND(),0,IF(AND(Data!$G$9="squeeze",A4677&lt;Data!$G$11*0.25),$H$32,1)*$C$30*$C$13)*($C$14*$C$12),"")</f>
        <v/>
      </c>
      <c r="J4677" s="42" t="str">
        <f ca="1">IFERROR(IF(Data!$C$6="Real",B4677,I4677+J4676+($C$14*$C$12)*(NORMINV(RAND(),$C$15,CHOOSE($G$13,$C$13,F4677,G4677)))),"")</f>
        <v/>
      </c>
      <c r="K4677" s="88" t="str">
        <f>IF(ISNUMBER(A4677), IF($G$16="fixed",$G$17,MIN(H4677*Data!$C$7*$C$16*0.5,$C$17*Data!$C$7))*$C$12,"")</f>
        <v/>
      </c>
      <c r="L4677" s="42" t="str">
        <f t="shared" ca="1" si="2190"/>
        <v/>
      </c>
      <c r="M4677" s="44" t="str">
        <f t="shared" ca="1" si="2191"/>
        <v/>
      </c>
      <c r="N4677" s="44" t="str">
        <f t="shared" ca="1" si="2192"/>
        <v/>
      </c>
      <c r="O4677" s="108" t="str">
        <f t="shared" si="2206"/>
        <v/>
      </c>
      <c r="P4677" s="102" t="str">
        <f t="shared" si="2207"/>
        <v/>
      </c>
      <c r="Q4677" s="102" t="str">
        <f t="shared" si="2208"/>
        <v/>
      </c>
      <c r="R4677" s="120" t="str">
        <f t="shared" si="2209"/>
        <v/>
      </c>
      <c r="S4677" s="54" t="str">
        <f t="shared" si="2210"/>
        <v/>
      </c>
      <c r="T4677" s="5" t="str">
        <f t="shared" si="2211"/>
        <v/>
      </c>
      <c r="U4677" s="152" t="str">
        <f t="shared" si="2194"/>
        <v/>
      </c>
      <c r="V4677" s="152" t="str">
        <f t="shared" si="2195"/>
        <v/>
      </c>
      <c r="W4677" s="153" t="str">
        <f t="shared" si="2196"/>
        <v/>
      </c>
      <c r="X4677" s="153" t="str">
        <f t="shared" si="2197"/>
        <v/>
      </c>
      <c r="Y4677" s="153" t="str">
        <f t="shared" si="2198"/>
        <v/>
      </c>
      <c r="Z4677" s="153" t="str">
        <f t="shared" si="2199"/>
        <v/>
      </c>
      <c r="AA4677" s="152" t="str">
        <f t="shared" si="2200"/>
        <v/>
      </c>
      <c r="AB4677" s="152" t="str">
        <f t="shared" si="2201"/>
        <v/>
      </c>
      <c r="AC4677" s="154" t="str">
        <f t="shared" si="2212"/>
        <v/>
      </c>
      <c r="AD4677" s="154" t="str">
        <f t="shared" si="2213"/>
        <v/>
      </c>
      <c r="AE4677" s="3" t="str">
        <f t="shared" si="2214"/>
        <v/>
      </c>
      <c r="AF4677" s="3" t="str">
        <f t="shared" si="2215"/>
        <v/>
      </c>
      <c r="AG4677" s="3" t="str">
        <f t="shared" si="2216"/>
        <v/>
      </c>
      <c r="AH4677" s="4" t="str">
        <f t="shared" si="2217"/>
        <v/>
      </c>
      <c r="AI4677" s="75" t="str">
        <f t="shared" si="2218"/>
        <v/>
      </c>
      <c r="AJ4677" s="75" t="str">
        <f t="shared" si="2219"/>
        <v/>
      </c>
    </row>
    <row r="4678" spans="1:36">
      <c r="A4678" s="41" t="str">
        <f t="shared" si="2202"/>
        <v/>
      </c>
      <c r="B4678" s="150" t="str">
        <f>IF(ISNUMBER(A4678),INDEX('MetaTrader Import'!$H$13:$J$5893,TRUNC(((A4678-$A$39+1)-1)/3)+1,MOD((A4678-$A$39+1)-1,3)+1),"")</f>
        <v/>
      </c>
      <c r="C4678" s="43" t="str">
        <f t="shared" si="2203"/>
        <v/>
      </c>
      <c r="D4678" s="43" t="str">
        <f t="shared" ca="1" si="2193"/>
        <v/>
      </c>
      <c r="E4678" s="43" t="str">
        <f t="shared" si="2204"/>
        <v/>
      </c>
      <c r="F4678" s="43" t="str">
        <f t="shared" si="2205"/>
        <v/>
      </c>
      <c r="G4678" s="43" t="str">
        <f>IF(A4678&lt;&gt;"",IF(A4678&lt;Data!$G$11*0.25,$C$13/$G$32,IF(A4678&gt;Data!$G$11*0.25,$C$13,$C$13*10)),"")</f>
        <v/>
      </c>
      <c r="H4678" s="43" t="str">
        <f>IF(A4678&lt;&gt;"",IF(Data!$G$9="constant",$C$13,IF(Data!$G$9="squeeze",G4678,F4678)),"")</f>
        <v/>
      </c>
      <c r="I4678" s="38" t="str">
        <f ca="1">IF(ISNUMBER(A4678),NORMINV(RAND(),0,IF(AND(Data!$G$9="squeeze",A4678&lt;Data!$G$11*0.25),$H$32,1)*$C$30*$C$13)*($C$14*$C$12),"")</f>
        <v/>
      </c>
      <c r="J4678" s="42" t="str">
        <f ca="1">IFERROR(IF(Data!$C$6="Real",B4678,I4678+J4677+($C$14*$C$12)*(NORMINV(RAND(),$C$15,CHOOSE($G$13,$C$13,F4678,G4678)))),"")</f>
        <v/>
      </c>
      <c r="K4678" s="88" t="str">
        <f>IF(ISNUMBER(A4678), IF($G$16="fixed",$G$17,MIN(H4678*Data!$C$7*$C$16*0.5,$C$17*Data!$C$7))*$C$12,"")</f>
        <v/>
      </c>
      <c r="L4678" s="42" t="str">
        <f t="shared" ref="L4678:L4741" ca="1" si="2220">IFERROR(J4678,"")</f>
        <v/>
      </c>
      <c r="M4678" s="44" t="str">
        <f t="shared" ref="M4678:M4741" ca="1" si="2221">IFERROR(L4678+K4678*0.5,"")</f>
        <v/>
      </c>
      <c r="N4678" s="44" t="str">
        <f t="shared" ref="N4678:N4741" ca="1" si="2222">IFERROR(L4678-K4678*0.5,"")</f>
        <v/>
      </c>
      <c r="O4678" s="108" t="str">
        <f t="shared" si="2206"/>
        <v/>
      </c>
      <c r="P4678" s="102" t="str">
        <f t="shared" si="2207"/>
        <v/>
      </c>
      <c r="Q4678" s="102" t="str">
        <f t="shared" si="2208"/>
        <v/>
      </c>
      <c r="R4678" s="120" t="str">
        <f t="shared" si="2209"/>
        <v/>
      </c>
      <c r="S4678" s="54" t="str">
        <f t="shared" si="2210"/>
        <v/>
      </c>
      <c r="T4678" s="5" t="str">
        <f t="shared" si="2211"/>
        <v/>
      </c>
      <c r="U4678" s="152" t="str">
        <f t="shared" si="2194"/>
        <v/>
      </c>
      <c r="V4678" s="152" t="str">
        <f t="shared" si="2195"/>
        <v/>
      </c>
      <c r="W4678" s="153" t="str">
        <f t="shared" si="2196"/>
        <v/>
      </c>
      <c r="X4678" s="153" t="str">
        <f t="shared" si="2197"/>
        <v/>
      </c>
      <c r="Y4678" s="153" t="str">
        <f t="shared" si="2198"/>
        <v/>
      </c>
      <c r="Z4678" s="153" t="str">
        <f t="shared" si="2199"/>
        <v/>
      </c>
      <c r="AA4678" s="152" t="str">
        <f t="shared" si="2200"/>
        <v/>
      </c>
      <c r="AB4678" s="152" t="str">
        <f t="shared" si="2201"/>
        <v/>
      </c>
      <c r="AC4678" s="154" t="str">
        <f t="shared" si="2212"/>
        <v/>
      </c>
      <c r="AD4678" s="154" t="str">
        <f t="shared" si="2213"/>
        <v/>
      </c>
      <c r="AE4678" s="3" t="str">
        <f t="shared" si="2214"/>
        <v/>
      </c>
      <c r="AF4678" s="3" t="str">
        <f t="shared" si="2215"/>
        <v/>
      </c>
      <c r="AG4678" s="3" t="str">
        <f t="shared" si="2216"/>
        <v/>
      </c>
      <c r="AH4678" s="4" t="str">
        <f t="shared" si="2217"/>
        <v/>
      </c>
      <c r="AI4678" s="75" t="str">
        <f t="shared" si="2218"/>
        <v/>
      </c>
      <c r="AJ4678" s="75" t="str">
        <f t="shared" si="2219"/>
        <v/>
      </c>
    </row>
    <row r="4679" spans="1:36">
      <c r="A4679" s="41" t="str">
        <f t="shared" si="2202"/>
        <v/>
      </c>
      <c r="B4679" s="150" t="str">
        <f>IF(ISNUMBER(A4679),INDEX('MetaTrader Import'!$H$13:$J$5893,TRUNC(((A4679-$A$39+1)-1)/3)+1,MOD((A4679-$A$39+1)-1,3)+1),"")</f>
        <v/>
      </c>
      <c r="C4679" s="43" t="str">
        <f t="shared" si="2203"/>
        <v/>
      </c>
      <c r="D4679" s="43" t="str">
        <f t="shared" ca="1" si="2193"/>
        <v/>
      </c>
      <c r="E4679" s="43" t="str">
        <f t="shared" si="2204"/>
        <v/>
      </c>
      <c r="F4679" s="43" t="str">
        <f t="shared" si="2205"/>
        <v/>
      </c>
      <c r="G4679" s="43" t="str">
        <f>IF(A4679&lt;&gt;"",IF(A4679&lt;Data!$G$11*0.25,$C$13/$G$32,IF(A4679&gt;Data!$G$11*0.25,$C$13,$C$13*10)),"")</f>
        <v/>
      </c>
      <c r="H4679" s="43" t="str">
        <f>IF(A4679&lt;&gt;"",IF(Data!$G$9="constant",$C$13,IF(Data!$G$9="squeeze",G4679,F4679)),"")</f>
        <v/>
      </c>
      <c r="I4679" s="38" t="str">
        <f ca="1">IF(ISNUMBER(A4679),NORMINV(RAND(),0,IF(AND(Data!$G$9="squeeze",A4679&lt;Data!$G$11*0.25),$H$32,1)*$C$30*$C$13)*($C$14*$C$12),"")</f>
        <v/>
      </c>
      <c r="J4679" s="42" t="str">
        <f ca="1">IFERROR(IF(Data!$C$6="Real",B4679,I4679+J4678+($C$14*$C$12)*(NORMINV(RAND(),$C$15,CHOOSE($G$13,$C$13,F4679,G4679)))),"")</f>
        <v/>
      </c>
      <c r="K4679" s="88" t="str">
        <f>IF(ISNUMBER(A4679), IF($G$16="fixed",$G$17,MIN(H4679*Data!$C$7*$C$16*0.5,$C$17*Data!$C$7))*$C$12,"")</f>
        <v/>
      </c>
      <c r="L4679" s="42" t="str">
        <f t="shared" ca="1" si="2220"/>
        <v/>
      </c>
      <c r="M4679" s="44" t="str">
        <f t="shared" ca="1" si="2221"/>
        <v/>
      </c>
      <c r="N4679" s="44" t="str">
        <f t="shared" ca="1" si="2222"/>
        <v/>
      </c>
      <c r="O4679" s="108" t="str">
        <f t="shared" si="2206"/>
        <v/>
      </c>
      <c r="P4679" s="102" t="str">
        <f t="shared" si="2207"/>
        <v/>
      </c>
      <c r="Q4679" s="102" t="str">
        <f t="shared" si="2208"/>
        <v/>
      </c>
      <c r="R4679" s="120" t="str">
        <f t="shared" si="2209"/>
        <v/>
      </c>
      <c r="S4679" s="54" t="str">
        <f t="shared" si="2210"/>
        <v/>
      </c>
      <c r="T4679" s="5" t="str">
        <f t="shared" si="2211"/>
        <v/>
      </c>
      <c r="U4679" s="152" t="str">
        <f t="shared" si="2194"/>
        <v/>
      </c>
      <c r="V4679" s="152" t="str">
        <f t="shared" si="2195"/>
        <v/>
      </c>
      <c r="W4679" s="153" t="str">
        <f t="shared" si="2196"/>
        <v/>
      </c>
      <c r="X4679" s="153" t="str">
        <f t="shared" si="2197"/>
        <v/>
      </c>
      <c r="Y4679" s="153" t="str">
        <f t="shared" si="2198"/>
        <v/>
      </c>
      <c r="Z4679" s="153" t="str">
        <f t="shared" si="2199"/>
        <v/>
      </c>
      <c r="AA4679" s="152" t="str">
        <f t="shared" si="2200"/>
        <v/>
      </c>
      <c r="AB4679" s="152" t="str">
        <f t="shared" si="2201"/>
        <v/>
      </c>
      <c r="AC4679" s="154" t="str">
        <f t="shared" si="2212"/>
        <v/>
      </c>
      <c r="AD4679" s="154" t="str">
        <f t="shared" si="2213"/>
        <v/>
      </c>
      <c r="AE4679" s="3" t="str">
        <f t="shared" si="2214"/>
        <v/>
      </c>
      <c r="AF4679" s="3" t="str">
        <f t="shared" si="2215"/>
        <v/>
      </c>
      <c r="AG4679" s="3" t="str">
        <f t="shared" si="2216"/>
        <v/>
      </c>
      <c r="AH4679" s="4" t="str">
        <f t="shared" si="2217"/>
        <v/>
      </c>
      <c r="AI4679" s="75" t="str">
        <f t="shared" si="2218"/>
        <v/>
      </c>
      <c r="AJ4679" s="75" t="str">
        <f t="shared" si="2219"/>
        <v/>
      </c>
    </row>
    <row r="4680" spans="1:36">
      <c r="A4680" s="41" t="str">
        <f t="shared" si="2202"/>
        <v/>
      </c>
      <c r="B4680" s="150" t="str">
        <f>IF(ISNUMBER(A4680),INDEX('MetaTrader Import'!$H$13:$J$5893,TRUNC(((A4680-$A$39+1)-1)/3)+1,MOD((A4680-$A$39+1)-1,3)+1),"")</f>
        <v/>
      </c>
      <c r="C4680" s="43" t="str">
        <f t="shared" si="2203"/>
        <v/>
      </c>
      <c r="D4680" s="43" t="str">
        <f t="shared" ca="1" si="2193"/>
        <v/>
      </c>
      <c r="E4680" s="43" t="str">
        <f t="shared" si="2204"/>
        <v/>
      </c>
      <c r="F4680" s="43" t="str">
        <f t="shared" si="2205"/>
        <v/>
      </c>
      <c r="G4680" s="43" t="str">
        <f>IF(A4680&lt;&gt;"",IF(A4680&lt;Data!$G$11*0.25,$C$13/$G$32,IF(A4680&gt;Data!$G$11*0.25,$C$13,$C$13*10)),"")</f>
        <v/>
      </c>
      <c r="H4680" s="43" t="str">
        <f>IF(A4680&lt;&gt;"",IF(Data!$G$9="constant",$C$13,IF(Data!$G$9="squeeze",G4680,F4680)),"")</f>
        <v/>
      </c>
      <c r="I4680" s="38" t="str">
        <f ca="1">IF(ISNUMBER(A4680),NORMINV(RAND(),0,IF(AND(Data!$G$9="squeeze",A4680&lt;Data!$G$11*0.25),$H$32,1)*$C$30*$C$13)*($C$14*$C$12),"")</f>
        <v/>
      </c>
      <c r="J4680" s="42" t="str">
        <f ca="1">IFERROR(IF(Data!$C$6="Real",B4680,I4680+J4679+($C$14*$C$12)*(NORMINV(RAND(),$C$15,CHOOSE($G$13,$C$13,F4680,G4680)))),"")</f>
        <v/>
      </c>
      <c r="K4680" s="88" t="str">
        <f>IF(ISNUMBER(A4680), IF($G$16="fixed",$G$17,MIN(H4680*Data!$C$7*$C$16*0.5,$C$17*Data!$C$7))*$C$12,"")</f>
        <v/>
      </c>
      <c r="L4680" s="42" t="str">
        <f t="shared" ca="1" si="2220"/>
        <v/>
      </c>
      <c r="M4680" s="44" t="str">
        <f t="shared" ca="1" si="2221"/>
        <v/>
      </c>
      <c r="N4680" s="44" t="str">
        <f t="shared" ca="1" si="2222"/>
        <v/>
      </c>
      <c r="O4680" s="108" t="str">
        <f t="shared" si="2206"/>
        <v/>
      </c>
      <c r="P4680" s="102" t="str">
        <f t="shared" si="2207"/>
        <v/>
      </c>
      <c r="Q4680" s="102" t="str">
        <f t="shared" si="2208"/>
        <v/>
      </c>
      <c r="R4680" s="120" t="str">
        <f t="shared" si="2209"/>
        <v/>
      </c>
      <c r="S4680" s="54" t="str">
        <f t="shared" si="2210"/>
        <v/>
      </c>
      <c r="T4680" s="5" t="str">
        <f t="shared" si="2211"/>
        <v/>
      </c>
      <c r="U4680" s="152" t="str">
        <f t="shared" si="2194"/>
        <v/>
      </c>
      <c r="V4680" s="152" t="str">
        <f t="shared" si="2195"/>
        <v/>
      </c>
      <c r="W4680" s="153" t="str">
        <f t="shared" si="2196"/>
        <v/>
      </c>
      <c r="X4680" s="153" t="str">
        <f t="shared" si="2197"/>
        <v/>
      </c>
      <c r="Y4680" s="153" t="str">
        <f t="shared" si="2198"/>
        <v/>
      </c>
      <c r="Z4680" s="153" t="str">
        <f t="shared" si="2199"/>
        <v/>
      </c>
      <c r="AA4680" s="152" t="str">
        <f t="shared" si="2200"/>
        <v/>
      </c>
      <c r="AB4680" s="152" t="str">
        <f t="shared" si="2201"/>
        <v/>
      </c>
      <c r="AC4680" s="154" t="str">
        <f t="shared" si="2212"/>
        <v/>
      </c>
      <c r="AD4680" s="154" t="str">
        <f t="shared" si="2213"/>
        <v/>
      </c>
      <c r="AE4680" s="3" t="str">
        <f t="shared" si="2214"/>
        <v/>
      </c>
      <c r="AF4680" s="3" t="str">
        <f t="shared" si="2215"/>
        <v/>
      </c>
      <c r="AG4680" s="3" t="str">
        <f t="shared" si="2216"/>
        <v/>
      </c>
      <c r="AH4680" s="4" t="str">
        <f t="shared" si="2217"/>
        <v/>
      </c>
      <c r="AI4680" s="75" t="str">
        <f t="shared" si="2218"/>
        <v/>
      </c>
      <c r="AJ4680" s="75" t="str">
        <f t="shared" si="2219"/>
        <v/>
      </c>
    </row>
    <row r="4681" spans="1:36">
      <c r="A4681" s="41" t="str">
        <f t="shared" si="2202"/>
        <v/>
      </c>
      <c r="B4681" s="150" t="str">
        <f>IF(ISNUMBER(A4681),INDEX('MetaTrader Import'!$H$13:$J$5893,TRUNC(((A4681-$A$39+1)-1)/3)+1,MOD((A4681-$A$39+1)-1,3)+1),"")</f>
        <v/>
      </c>
      <c r="C4681" s="43" t="str">
        <f t="shared" si="2203"/>
        <v/>
      </c>
      <c r="D4681" s="43" t="str">
        <f t="shared" ca="1" si="2193"/>
        <v/>
      </c>
      <c r="E4681" s="43" t="str">
        <f t="shared" si="2204"/>
        <v/>
      </c>
      <c r="F4681" s="43" t="str">
        <f t="shared" si="2205"/>
        <v/>
      </c>
      <c r="G4681" s="43" t="str">
        <f>IF(A4681&lt;&gt;"",IF(A4681&lt;Data!$G$11*0.25,$C$13/$G$32,IF(A4681&gt;Data!$G$11*0.25,$C$13,$C$13*10)),"")</f>
        <v/>
      </c>
      <c r="H4681" s="43" t="str">
        <f>IF(A4681&lt;&gt;"",IF(Data!$G$9="constant",$C$13,IF(Data!$G$9="squeeze",G4681,F4681)),"")</f>
        <v/>
      </c>
      <c r="I4681" s="38" t="str">
        <f ca="1">IF(ISNUMBER(A4681),NORMINV(RAND(),0,IF(AND(Data!$G$9="squeeze",A4681&lt;Data!$G$11*0.25),$H$32,1)*$C$30*$C$13)*($C$14*$C$12),"")</f>
        <v/>
      </c>
      <c r="J4681" s="42" t="str">
        <f ca="1">IFERROR(IF(Data!$C$6="Real",B4681,I4681+J4680+($C$14*$C$12)*(NORMINV(RAND(),$C$15,CHOOSE($G$13,$C$13,F4681,G4681)))),"")</f>
        <v/>
      </c>
      <c r="K4681" s="88" t="str">
        <f>IF(ISNUMBER(A4681), IF($G$16="fixed",$G$17,MIN(H4681*Data!$C$7*$C$16*0.5,$C$17*Data!$C$7))*$C$12,"")</f>
        <v/>
      </c>
      <c r="L4681" s="42" t="str">
        <f t="shared" ca="1" si="2220"/>
        <v/>
      </c>
      <c r="M4681" s="44" t="str">
        <f t="shared" ca="1" si="2221"/>
        <v/>
      </c>
      <c r="N4681" s="44" t="str">
        <f t="shared" ca="1" si="2222"/>
        <v/>
      </c>
      <c r="O4681" s="108" t="str">
        <f t="shared" si="2206"/>
        <v/>
      </c>
      <c r="P4681" s="102" t="str">
        <f t="shared" si="2207"/>
        <v/>
      </c>
      <c r="Q4681" s="102" t="str">
        <f t="shared" si="2208"/>
        <v/>
      </c>
      <c r="R4681" s="120" t="str">
        <f t="shared" si="2209"/>
        <v/>
      </c>
      <c r="S4681" s="54" t="str">
        <f t="shared" si="2210"/>
        <v/>
      </c>
      <c r="T4681" s="5" t="str">
        <f t="shared" si="2211"/>
        <v/>
      </c>
      <c r="U4681" s="152" t="str">
        <f t="shared" si="2194"/>
        <v/>
      </c>
      <c r="V4681" s="152" t="str">
        <f t="shared" si="2195"/>
        <v/>
      </c>
      <c r="W4681" s="153" t="str">
        <f t="shared" si="2196"/>
        <v/>
      </c>
      <c r="X4681" s="153" t="str">
        <f t="shared" si="2197"/>
        <v/>
      </c>
      <c r="Y4681" s="153" t="str">
        <f t="shared" si="2198"/>
        <v/>
      </c>
      <c r="Z4681" s="153" t="str">
        <f t="shared" si="2199"/>
        <v/>
      </c>
      <c r="AA4681" s="152" t="str">
        <f t="shared" si="2200"/>
        <v/>
      </c>
      <c r="AB4681" s="152" t="str">
        <f t="shared" si="2201"/>
        <v/>
      </c>
      <c r="AC4681" s="154" t="str">
        <f t="shared" si="2212"/>
        <v/>
      </c>
      <c r="AD4681" s="154" t="str">
        <f t="shared" si="2213"/>
        <v/>
      </c>
      <c r="AE4681" s="3" t="str">
        <f t="shared" si="2214"/>
        <v/>
      </c>
      <c r="AF4681" s="3" t="str">
        <f t="shared" si="2215"/>
        <v/>
      </c>
      <c r="AG4681" s="3" t="str">
        <f t="shared" si="2216"/>
        <v/>
      </c>
      <c r="AH4681" s="4" t="str">
        <f t="shared" si="2217"/>
        <v/>
      </c>
      <c r="AI4681" s="75" t="str">
        <f t="shared" si="2218"/>
        <v/>
      </c>
      <c r="AJ4681" s="75" t="str">
        <f t="shared" si="2219"/>
        <v/>
      </c>
    </row>
    <row r="4682" spans="1:36">
      <c r="A4682" s="41" t="str">
        <f t="shared" si="2202"/>
        <v/>
      </c>
      <c r="B4682" s="150" t="str">
        <f>IF(ISNUMBER(A4682),INDEX('MetaTrader Import'!$H$13:$J$5893,TRUNC(((A4682-$A$39+1)-1)/3)+1,MOD((A4682-$A$39+1)-1,3)+1),"")</f>
        <v/>
      </c>
      <c r="C4682" s="43" t="str">
        <f t="shared" si="2203"/>
        <v/>
      </c>
      <c r="D4682" s="43" t="str">
        <f t="shared" ca="1" si="2193"/>
        <v/>
      </c>
      <c r="E4682" s="43" t="str">
        <f t="shared" si="2204"/>
        <v/>
      </c>
      <c r="F4682" s="43" t="str">
        <f t="shared" si="2205"/>
        <v/>
      </c>
      <c r="G4682" s="43" t="str">
        <f>IF(A4682&lt;&gt;"",IF(A4682&lt;Data!$G$11*0.25,$C$13/$G$32,IF(A4682&gt;Data!$G$11*0.25,$C$13,$C$13*10)),"")</f>
        <v/>
      </c>
      <c r="H4682" s="43" t="str">
        <f>IF(A4682&lt;&gt;"",IF(Data!$G$9="constant",$C$13,IF(Data!$G$9="squeeze",G4682,F4682)),"")</f>
        <v/>
      </c>
      <c r="I4682" s="38" t="str">
        <f ca="1">IF(ISNUMBER(A4682),NORMINV(RAND(),0,IF(AND(Data!$G$9="squeeze",A4682&lt;Data!$G$11*0.25),$H$32,1)*$C$30*$C$13)*($C$14*$C$12),"")</f>
        <v/>
      </c>
      <c r="J4682" s="42" t="str">
        <f ca="1">IFERROR(IF(Data!$C$6="Real",B4682,I4682+J4681+($C$14*$C$12)*(NORMINV(RAND(),$C$15,CHOOSE($G$13,$C$13,F4682,G4682)))),"")</f>
        <v/>
      </c>
      <c r="K4682" s="88" t="str">
        <f>IF(ISNUMBER(A4682), IF($G$16="fixed",$G$17,MIN(H4682*Data!$C$7*$C$16*0.5,$C$17*Data!$C$7))*$C$12,"")</f>
        <v/>
      </c>
      <c r="L4682" s="42" t="str">
        <f t="shared" ca="1" si="2220"/>
        <v/>
      </c>
      <c r="M4682" s="44" t="str">
        <f t="shared" ca="1" si="2221"/>
        <v/>
      </c>
      <c r="N4682" s="44" t="str">
        <f t="shared" ca="1" si="2222"/>
        <v/>
      </c>
      <c r="O4682" s="108" t="str">
        <f t="shared" si="2206"/>
        <v/>
      </c>
      <c r="P4682" s="102" t="str">
        <f t="shared" si="2207"/>
        <v/>
      </c>
      <c r="Q4682" s="102" t="str">
        <f t="shared" si="2208"/>
        <v/>
      </c>
      <c r="R4682" s="120" t="str">
        <f t="shared" si="2209"/>
        <v/>
      </c>
      <c r="S4682" s="54" t="str">
        <f t="shared" si="2210"/>
        <v/>
      </c>
      <c r="T4682" s="5" t="str">
        <f t="shared" si="2211"/>
        <v/>
      </c>
      <c r="U4682" s="152" t="str">
        <f t="shared" si="2194"/>
        <v/>
      </c>
      <c r="V4682" s="152" t="str">
        <f t="shared" si="2195"/>
        <v/>
      </c>
      <c r="W4682" s="153" t="str">
        <f t="shared" si="2196"/>
        <v/>
      </c>
      <c r="X4682" s="153" t="str">
        <f t="shared" si="2197"/>
        <v/>
      </c>
      <c r="Y4682" s="153" t="str">
        <f t="shared" si="2198"/>
        <v/>
      </c>
      <c r="Z4682" s="153" t="str">
        <f t="shared" si="2199"/>
        <v/>
      </c>
      <c r="AA4682" s="152" t="str">
        <f t="shared" si="2200"/>
        <v/>
      </c>
      <c r="AB4682" s="152" t="str">
        <f t="shared" si="2201"/>
        <v/>
      </c>
      <c r="AC4682" s="154" t="str">
        <f t="shared" si="2212"/>
        <v/>
      </c>
      <c r="AD4682" s="154" t="str">
        <f t="shared" si="2213"/>
        <v/>
      </c>
      <c r="AE4682" s="3" t="str">
        <f t="shared" si="2214"/>
        <v/>
      </c>
      <c r="AF4682" s="3" t="str">
        <f t="shared" si="2215"/>
        <v/>
      </c>
      <c r="AG4682" s="3" t="str">
        <f t="shared" si="2216"/>
        <v/>
      </c>
      <c r="AH4682" s="4" t="str">
        <f t="shared" si="2217"/>
        <v/>
      </c>
      <c r="AI4682" s="75" t="str">
        <f t="shared" si="2218"/>
        <v/>
      </c>
      <c r="AJ4682" s="75" t="str">
        <f t="shared" si="2219"/>
        <v/>
      </c>
    </row>
    <row r="4683" spans="1:36">
      <c r="A4683" s="41" t="str">
        <f t="shared" si="2202"/>
        <v/>
      </c>
      <c r="B4683" s="150" t="str">
        <f>IF(ISNUMBER(A4683),INDEX('MetaTrader Import'!$H$13:$J$5893,TRUNC(((A4683-$A$39+1)-1)/3)+1,MOD((A4683-$A$39+1)-1,3)+1),"")</f>
        <v/>
      </c>
      <c r="C4683" s="43" t="str">
        <f t="shared" si="2203"/>
        <v/>
      </c>
      <c r="D4683" s="43" t="str">
        <f t="shared" ca="1" si="2193"/>
        <v/>
      </c>
      <c r="E4683" s="43" t="str">
        <f t="shared" si="2204"/>
        <v/>
      </c>
      <c r="F4683" s="43" t="str">
        <f t="shared" si="2205"/>
        <v/>
      </c>
      <c r="G4683" s="43" t="str">
        <f>IF(A4683&lt;&gt;"",IF(A4683&lt;Data!$G$11*0.25,$C$13/$G$32,IF(A4683&gt;Data!$G$11*0.25,$C$13,$C$13*10)),"")</f>
        <v/>
      </c>
      <c r="H4683" s="43" t="str">
        <f>IF(A4683&lt;&gt;"",IF(Data!$G$9="constant",$C$13,IF(Data!$G$9="squeeze",G4683,F4683)),"")</f>
        <v/>
      </c>
      <c r="I4683" s="38" t="str">
        <f ca="1">IF(ISNUMBER(A4683),NORMINV(RAND(),0,IF(AND(Data!$G$9="squeeze",A4683&lt;Data!$G$11*0.25),$H$32,1)*$C$30*$C$13)*($C$14*$C$12),"")</f>
        <v/>
      </c>
      <c r="J4683" s="42" t="str">
        <f ca="1">IFERROR(IF(Data!$C$6="Real",B4683,I4683+J4682+($C$14*$C$12)*(NORMINV(RAND(),$C$15,CHOOSE($G$13,$C$13,F4683,G4683)))),"")</f>
        <v/>
      </c>
      <c r="K4683" s="88" t="str">
        <f>IF(ISNUMBER(A4683), IF($G$16="fixed",$G$17,MIN(H4683*Data!$C$7*$C$16*0.5,$C$17*Data!$C$7))*$C$12,"")</f>
        <v/>
      </c>
      <c r="L4683" s="42" t="str">
        <f t="shared" ca="1" si="2220"/>
        <v/>
      </c>
      <c r="M4683" s="44" t="str">
        <f t="shared" ca="1" si="2221"/>
        <v/>
      </c>
      <c r="N4683" s="44" t="str">
        <f t="shared" ca="1" si="2222"/>
        <v/>
      </c>
      <c r="O4683" s="108" t="str">
        <f t="shared" si="2206"/>
        <v/>
      </c>
      <c r="P4683" s="102" t="str">
        <f t="shared" si="2207"/>
        <v/>
      </c>
      <c r="Q4683" s="102" t="str">
        <f t="shared" si="2208"/>
        <v/>
      </c>
      <c r="R4683" s="120" t="str">
        <f t="shared" si="2209"/>
        <v/>
      </c>
      <c r="S4683" s="54" t="str">
        <f t="shared" si="2210"/>
        <v/>
      </c>
      <c r="T4683" s="5" t="str">
        <f t="shared" si="2211"/>
        <v/>
      </c>
      <c r="U4683" s="152" t="str">
        <f t="shared" si="2194"/>
        <v/>
      </c>
      <c r="V4683" s="152" t="str">
        <f t="shared" si="2195"/>
        <v/>
      </c>
      <c r="W4683" s="153" t="str">
        <f t="shared" si="2196"/>
        <v/>
      </c>
      <c r="X4683" s="153" t="str">
        <f t="shared" si="2197"/>
        <v/>
      </c>
      <c r="Y4683" s="153" t="str">
        <f t="shared" si="2198"/>
        <v/>
      </c>
      <c r="Z4683" s="153" t="str">
        <f t="shared" si="2199"/>
        <v/>
      </c>
      <c r="AA4683" s="152" t="str">
        <f t="shared" si="2200"/>
        <v/>
      </c>
      <c r="AB4683" s="152" t="str">
        <f t="shared" si="2201"/>
        <v/>
      </c>
      <c r="AC4683" s="154" t="str">
        <f t="shared" si="2212"/>
        <v/>
      </c>
      <c r="AD4683" s="154" t="str">
        <f t="shared" si="2213"/>
        <v/>
      </c>
      <c r="AE4683" s="3" t="str">
        <f t="shared" si="2214"/>
        <v/>
      </c>
      <c r="AF4683" s="3" t="str">
        <f t="shared" si="2215"/>
        <v/>
      </c>
      <c r="AG4683" s="3" t="str">
        <f t="shared" si="2216"/>
        <v/>
      </c>
      <c r="AH4683" s="4" t="str">
        <f t="shared" si="2217"/>
        <v/>
      </c>
      <c r="AI4683" s="75" t="str">
        <f t="shared" si="2218"/>
        <v/>
      </c>
      <c r="AJ4683" s="75" t="str">
        <f t="shared" si="2219"/>
        <v/>
      </c>
    </row>
    <row r="4684" spans="1:36">
      <c r="A4684" s="41" t="str">
        <f t="shared" si="2202"/>
        <v/>
      </c>
      <c r="B4684" s="150" t="str">
        <f>IF(ISNUMBER(A4684),INDEX('MetaTrader Import'!$H$13:$J$5893,TRUNC(((A4684-$A$39+1)-1)/3)+1,MOD((A4684-$A$39+1)-1,3)+1),"")</f>
        <v/>
      </c>
      <c r="C4684" s="43" t="str">
        <f t="shared" si="2203"/>
        <v/>
      </c>
      <c r="D4684" s="43" t="str">
        <f t="shared" ca="1" si="2193"/>
        <v/>
      </c>
      <c r="E4684" s="43" t="str">
        <f t="shared" si="2204"/>
        <v/>
      </c>
      <c r="F4684" s="43" t="str">
        <f t="shared" si="2205"/>
        <v/>
      </c>
      <c r="G4684" s="43" t="str">
        <f>IF(A4684&lt;&gt;"",IF(A4684&lt;Data!$G$11*0.25,$C$13/$G$32,IF(A4684&gt;Data!$G$11*0.25,$C$13,$C$13*10)),"")</f>
        <v/>
      </c>
      <c r="H4684" s="43" t="str">
        <f>IF(A4684&lt;&gt;"",IF(Data!$G$9="constant",$C$13,IF(Data!$G$9="squeeze",G4684,F4684)),"")</f>
        <v/>
      </c>
      <c r="I4684" s="38" t="str">
        <f ca="1">IF(ISNUMBER(A4684),NORMINV(RAND(),0,IF(AND(Data!$G$9="squeeze",A4684&lt;Data!$G$11*0.25),$H$32,1)*$C$30*$C$13)*($C$14*$C$12),"")</f>
        <v/>
      </c>
      <c r="J4684" s="42" t="str">
        <f ca="1">IFERROR(IF(Data!$C$6="Real",B4684,I4684+J4683+($C$14*$C$12)*(NORMINV(RAND(),$C$15,CHOOSE($G$13,$C$13,F4684,G4684)))),"")</f>
        <v/>
      </c>
      <c r="K4684" s="88" t="str">
        <f>IF(ISNUMBER(A4684), IF($G$16="fixed",$G$17,MIN(H4684*Data!$C$7*$C$16*0.5,$C$17*Data!$C$7))*$C$12,"")</f>
        <v/>
      </c>
      <c r="L4684" s="42" t="str">
        <f t="shared" ca="1" si="2220"/>
        <v/>
      </c>
      <c r="M4684" s="44" t="str">
        <f t="shared" ca="1" si="2221"/>
        <v/>
      </c>
      <c r="N4684" s="44" t="str">
        <f t="shared" ca="1" si="2222"/>
        <v/>
      </c>
      <c r="O4684" s="108" t="str">
        <f t="shared" si="2206"/>
        <v/>
      </c>
      <c r="P4684" s="102" t="str">
        <f t="shared" si="2207"/>
        <v/>
      </c>
      <c r="Q4684" s="102" t="str">
        <f t="shared" si="2208"/>
        <v/>
      </c>
      <c r="R4684" s="120" t="str">
        <f t="shared" si="2209"/>
        <v/>
      </c>
      <c r="S4684" s="54" t="str">
        <f t="shared" si="2210"/>
        <v/>
      </c>
      <c r="T4684" s="5" t="str">
        <f t="shared" si="2211"/>
        <v/>
      </c>
      <c r="U4684" s="152" t="str">
        <f t="shared" si="2194"/>
        <v/>
      </c>
      <c r="V4684" s="152" t="str">
        <f t="shared" si="2195"/>
        <v/>
      </c>
      <c r="W4684" s="153" t="str">
        <f t="shared" si="2196"/>
        <v/>
      </c>
      <c r="X4684" s="153" t="str">
        <f t="shared" si="2197"/>
        <v/>
      </c>
      <c r="Y4684" s="153" t="str">
        <f t="shared" si="2198"/>
        <v/>
      </c>
      <c r="Z4684" s="153" t="str">
        <f t="shared" si="2199"/>
        <v/>
      </c>
      <c r="AA4684" s="152" t="str">
        <f t="shared" si="2200"/>
        <v/>
      </c>
      <c r="AB4684" s="152" t="str">
        <f t="shared" si="2201"/>
        <v/>
      </c>
      <c r="AC4684" s="154" t="str">
        <f t="shared" si="2212"/>
        <v/>
      </c>
      <c r="AD4684" s="154" t="str">
        <f t="shared" si="2213"/>
        <v/>
      </c>
      <c r="AE4684" s="3" t="str">
        <f t="shared" si="2214"/>
        <v/>
      </c>
      <c r="AF4684" s="3" t="str">
        <f t="shared" si="2215"/>
        <v/>
      </c>
      <c r="AG4684" s="3" t="str">
        <f t="shared" si="2216"/>
        <v/>
      </c>
      <c r="AH4684" s="4" t="str">
        <f t="shared" si="2217"/>
        <v/>
      </c>
      <c r="AI4684" s="75" t="str">
        <f t="shared" si="2218"/>
        <v/>
      </c>
      <c r="AJ4684" s="75" t="str">
        <f t="shared" si="2219"/>
        <v/>
      </c>
    </row>
    <row r="4685" spans="1:36">
      <c r="A4685" s="41" t="str">
        <f t="shared" si="2202"/>
        <v/>
      </c>
      <c r="B4685" s="150" t="str">
        <f>IF(ISNUMBER(A4685),INDEX('MetaTrader Import'!$H$13:$J$5893,TRUNC(((A4685-$A$39+1)-1)/3)+1,MOD((A4685-$A$39+1)-1,3)+1),"")</f>
        <v/>
      </c>
      <c r="C4685" s="43" t="str">
        <f t="shared" si="2203"/>
        <v/>
      </c>
      <c r="D4685" s="43" t="str">
        <f t="shared" ca="1" si="2193"/>
        <v/>
      </c>
      <c r="E4685" s="43" t="str">
        <f t="shared" si="2204"/>
        <v/>
      </c>
      <c r="F4685" s="43" t="str">
        <f t="shared" si="2205"/>
        <v/>
      </c>
      <c r="G4685" s="43" t="str">
        <f>IF(A4685&lt;&gt;"",IF(A4685&lt;Data!$G$11*0.25,$C$13/$G$32,IF(A4685&gt;Data!$G$11*0.25,$C$13,$C$13*10)),"")</f>
        <v/>
      </c>
      <c r="H4685" s="43" t="str">
        <f>IF(A4685&lt;&gt;"",IF(Data!$G$9="constant",$C$13,IF(Data!$G$9="squeeze",G4685,F4685)),"")</f>
        <v/>
      </c>
      <c r="I4685" s="38" t="str">
        <f ca="1">IF(ISNUMBER(A4685),NORMINV(RAND(),0,IF(AND(Data!$G$9="squeeze",A4685&lt;Data!$G$11*0.25),$H$32,1)*$C$30*$C$13)*($C$14*$C$12),"")</f>
        <v/>
      </c>
      <c r="J4685" s="42" t="str">
        <f ca="1">IFERROR(IF(Data!$C$6="Real",B4685,I4685+J4684+($C$14*$C$12)*(NORMINV(RAND(),$C$15,CHOOSE($G$13,$C$13,F4685,G4685)))),"")</f>
        <v/>
      </c>
      <c r="K4685" s="88" t="str">
        <f>IF(ISNUMBER(A4685), IF($G$16="fixed",$G$17,MIN(H4685*Data!$C$7*$C$16*0.5,$C$17*Data!$C$7))*$C$12,"")</f>
        <v/>
      </c>
      <c r="L4685" s="42" t="str">
        <f t="shared" ca="1" si="2220"/>
        <v/>
      </c>
      <c r="M4685" s="44" t="str">
        <f t="shared" ca="1" si="2221"/>
        <v/>
      </c>
      <c r="N4685" s="44" t="str">
        <f t="shared" ca="1" si="2222"/>
        <v/>
      </c>
      <c r="O4685" s="108" t="str">
        <f t="shared" si="2206"/>
        <v/>
      </c>
      <c r="P4685" s="102" t="str">
        <f t="shared" si="2207"/>
        <v/>
      </c>
      <c r="Q4685" s="102" t="str">
        <f t="shared" si="2208"/>
        <v/>
      </c>
      <c r="R4685" s="120" t="str">
        <f t="shared" si="2209"/>
        <v/>
      </c>
      <c r="S4685" s="54" t="str">
        <f t="shared" si="2210"/>
        <v/>
      </c>
      <c r="T4685" s="5" t="str">
        <f t="shared" si="2211"/>
        <v/>
      </c>
      <c r="U4685" s="152" t="str">
        <f t="shared" si="2194"/>
        <v/>
      </c>
      <c r="V4685" s="152" t="str">
        <f t="shared" si="2195"/>
        <v/>
      </c>
      <c r="W4685" s="153" t="str">
        <f t="shared" si="2196"/>
        <v/>
      </c>
      <c r="X4685" s="153" t="str">
        <f t="shared" si="2197"/>
        <v/>
      </c>
      <c r="Y4685" s="153" t="str">
        <f t="shared" si="2198"/>
        <v/>
      </c>
      <c r="Z4685" s="153" t="str">
        <f t="shared" si="2199"/>
        <v/>
      </c>
      <c r="AA4685" s="152" t="str">
        <f t="shared" si="2200"/>
        <v/>
      </c>
      <c r="AB4685" s="152" t="str">
        <f t="shared" si="2201"/>
        <v/>
      </c>
      <c r="AC4685" s="154" t="str">
        <f t="shared" si="2212"/>
        <v/>
      </c>
      <c r="AD4685" s="154" t="str">
        <f t="shared" si="2213"/>
        <v/>
      </c>
      <c r="AE4685" s="3" t="str">
        <f t="shared" si="2214"/>
        <v/>
      </c>
      <c r="AF4685" s="3" t="str">
        <f t="shared" si="2215"/>
        <v/>
      </c>
      <c r="AG4685" s="3" t="str">
        <f t="shared" si="2216"/>
        <v/>
      </c>
      <c r="AH4685" s="4" t="str">
        <f t="shared" si="2217"/>
        <v/>
      </c>
      <c r="AI4685" s="75" t="str">
        <f t="shared" si="2218"/>
        <v/>
      </c>
      <c r="AJ4685" s="75" t="str">
        <f t="shared" si="2219"/>
        <v/>
      </c>
    </row>
    <row r="4686" spans="1:36">
      <c r="A4686" s="41" t="str">
        <f t="shared" si="2202"/>
        <v/>
      </c>
      <c r="B4686" s="150" t="str">
        <f>IF(ISNUMBER(A4686),INDEX('MetaTrader Import'!$H$13:$J$5893,TRUNC(((A4686-$A$39+1)-1)/3)+1,MOD((A4686-$A$39+1)-1,3)+1),"")</f>
        <v/>
      </c>
      <c r="C4686" s="43" t="str">
        <f t="shared" si="2203"/>
        <v/>
      </c>
      <c r="D4686" s="43" t="str">
        <f t="shared" ca="1" si="2193"/>
        <v/>
      </c>
      <c r="E4686" s="43" t="str">
        <f t="shared" si="2204"/>
        <v/>
      </c>
      <c r="F4686" s="43" t="str">
        <f t="shared" si="2205"/>
        <v/>
      </c>
      <c r="G4686" s="43" t="str">
        <f>IF(A4686&lt;&gt;"",IF(A4686&lt;Data!$G$11*0.25,$C$13/$G$32,IF(A4686&gt;Data!$G$11*0.25,$C$13,$C$13*10)),"")</f>
        <v/>
      </c>
      <c r="H4686" s="43" t="str">
        <f>IF(A4686&lt;&gt;"",IF(Data!$G$9="constant",$C$13,IF(Data!$G$9="squeeze",G4686,F4686)),"")</f>
        <v/>
      </c>
      <c r="I4686" s="38" t="str">
        <f ca="1">IF(ISNUMBER(A4686),NORMINV(RAND(),0,IF(AND(Data!$G$9="squeeze",A4686&lt;Data!$G$11*0.25),$H$32,1)*$C$30*$C$13)*($C$14*$C$12),"")</f>
        <v/>
      </c>
      <c r="J4686" s="42" t="str">
        <f ca="1">IFERROR(IF(Data!$C$6="Real",B4686,I4686+J4685+($C$14*$C$12)*(NORMINV(RAND(),$C$15,CHOOSE($G$13,$C$13,F4686,G4686)))),"")</f>
        <v/>
      </c>
      <c r="K4686" s="88" t="str">
        <f>IF(ISNUMBER(A4686), IF($G$16="fixed",$G$17,MIN(H4686*Data!$C$7*$C$16*0.5,$C$17*Data!$C$7))*$C$12,"")</f>
        <v/>
      </c>
      <c r="L4686" s="42" t="str">
        <f t="shared" ca="1" si="2220"/>
        <v/>
      </c>
      <c r="M4686" s="44" t="str">
        <f t="shared" ca="1" si="2221"/>
        <v/>
      </c>
      <c r="N4686" s="44" t="str">
        <f t="shared" ca="1" si="2222"/>
        <v/>
      </c>
      <c r="O4686" s="108" t="str">
        <f t="shared" si="2206"/>
        <v/>
      </c>
      <c r="P4686" s="102" t="str">
        <f t="shared" si="2207"/>
        <v/>
      </c>
      <c r="Q4686" s="102" t="str">
        <f t="shared" si="2208"/>
        <v/>
      </c>
      <c r="R4686" s="120" t="str">
        <f t="shared" si="2209"/>
        <v/>
      </c>
      <c r="S4686" s="54" t="str">
        <f t="shared" si="2210"/>
        <v/>
      </c>
      <c r="T4686" s="5" t="str">
        <f t="shared" si="2211"/>
        <v/>
      </c>
      <c r="U4686" s="152" t="str">
        <f t="shared" si="2194"/>
        <v/>
      </c>
      <c r="V4686" s="152" t="str">
        <f t="shared" si="2195"/>
        <v/>
      </c>
      <c r="W4686" s="153" t="str">
        <f t="shared" si="2196"/>
        <v/>
      </c>
      <c r="X4686" s="153" t="str">
        <f t="shared" si="2197"/>
        <v/>
      </c>
      <c r="Y4686" s="153" t="str">
        <f t="shared" si="2198"/>
        <v/>
      </c>
      <c r="Z4686" s="153" t="str">
        <f t="shared" si="2199"/>
        <v/>
      </c>
      <c r="AA4686" s="152" t="str">
        <f t="shared" si="2200"/>
        <v/>
      </c>
      <c r="AB4686" s="152" t="str">
        <f t="shared" si="2201"/>
        <v/>
      </c>
      <c r="AC4686" s="154" t="str">
        <f t="shared" si="2212"/>
        <v/>
      </c>
      <c r="AD4686" s="154" t="str">
        <f t="shared" si="2213"/>
        <v/>
      </c>
      <c r="AE4686" s="3" t="str">
        <f t="shared" si="2214"/>
        <v/>
      </c>
      <c r="AF4686" s="3" t="str">
        <f t="shared" si="2215"/>
        <v/>
      </c>
      <c r="AG4686" s="3" t="str">
        <f t="shared" si="2216"/>
        <v/>
      </c>
      <c r="AH4686" s="4" t="str">
        <f t="shared" si="2217"/>
        <v/>
      </c>
      <c r="AI4686" s="75" t="str">
        <f t="shared" si="2218"/>
        <v/>
      </c>
      <c r="AJ4686" s="75" t="str">
        <f t="shared" si="2219"/>
        <v/>
      </c>
    </row>
    <row r="4687" spans="1:36">
      <c r="A4687" s="41" t="str">
        <f t="shared" si="2202"/>
        <v/>
      </c>
      <c r="B4687" s="150" t="str">
        <f>IF(ISNUMBER(A4687),INDEX('MetaTrader Import'!$H$13:$J$5893,TRUNC(((A4687-$A$39+1)-1)/3)+1,MOD((A4687-$A$39+1)-1,3)+1),"")</f>
        <v/>
      </c>
      <c r="C4687" s="43" t="str">
        <f t="shared" si="2203"/>
        <v/>
      </c>
      <c r="D4687" s="43" t="str">
        <f t="shared" ca="1" si="2193"/>
        <v/>
      </c>
      <c r="E4687" s="43" t="str">
        <f t="shared" si="2204"/>
        <v/>
      </c>
      <c r="F4687" s="43" t="str">
        <f t="shared" si="2205"/>
        <v/>
      </c>
      <c r="G4687" s="43" t="str">
        <f>IF(A4687&lt;&gt;"",IF(A4687&lt;Data!$G$11*0.25,$C$13/$G$32,IF(A4687&gt;Data!$G$11*0.25,$C$13,$C$13*10)),"")</f>
        <v/>
      </c>
      <c r="H4687" s="43" t="str">
        <f>IF(A4687&lt;&gt;"",IF(Data!$G$9="constant",$C$13,IF(Data!$G$9="squeeze",G4687,F4687)),"")</f>
        <v/>
      </c>
      <c r="I4687" s="38" t="str">
        <f ca="1">IF(ISNUMBER(A4687),NORMINV(RAND(),0,IF(AND(Data!$G$9="squeeze",A4687&lt;Data!$G$11*0.25),$H$32,1)*$C$30*$C$13)*($C$14*$C$12),"")</f>
        <v/>
      </c>
      <c r="J4687" s="42" t="str">
        <f ca="1">IFERROR(IF(Data!$C$6="Real",B4687,I4687+J4686+($C$14*$C$12)*(NORMINV(RAND(),$C$15,CHOOSE($G$13,$C$13,F4687,G4687)))),"")</f>
        <v/>
      </c>
      <c r="K4687" s="88" t="str">
        <f>IF(ISNUMBER(A4687), IF($G$16="fixed",$G$17,MIN(H4687*Data!$C$7*$C$16*0.5,$C$17*Data!$C$7))*$C$12,"")</f>
        <v/>
      </c>
      <c r="L4687" s="42" t="str">
        <f t="shared" ca="1" si="2220"/>
        <v/>
      </c>
      <c r="M4687" s="44" t="str">
        <f t="shared" ca="1" si="2221"/>
        <v/>
      </c>
      <c r="N4687" s="44" t="str">
        <f t="shared" ca="1" si="2222"/>
        <v/>
      </c>
      <c r="O4687" s="108" t="str">
        <f t="shared" si="2206"/>
        <v/>
      </c>
      <c r="P4687" s="102" t="str">
        <f t="shared" si="2207"/>
        <v/>
      </c>
      <c r="Q4687" s="102" t="str">
        <f t="shared" si="2208"/>
        <v/>
      </c>
      <c r="R4687" s="120" t="str">
        <f t="shared" si="2209"/>
        <v/>
      </c>
      <c r="S4687" s="54" t="str">
        <f t="shared" si="2210"/>
        <v/>
      </c>
      <c r="T4687" s="5" t="str">
        <f t="shared" si="2211"/>
        <v/>
      </c>
      <c r="U4687" s="152" t="str">
        <f t="shared" si="2194"/>
        <v/>
      </c>
      <c r="V4687" s="152" t="str">
        <f t="shared" si="2195"/>
        <v/>
      </c>
      <c r="W4687" s="153" t="str">
        <f t="shared" si="2196"/>
        <v/>
      </c>
      <c r="X4687" s="153" t="str">
        <f t="shared" si="2197"/>
        <v/>
      </c>
      <c r="Y4687" s="153" t="str">
        <f t="shared" si="2198"/>
        <v/>
      </c>
      <c r="Z4687" s="153" t="str">
        <f t="shared" si="2199"/>
        <v/>
      </c>
      <c r="AA4687" s="152" t="str">
        <f t="shared" si="2200"/>
        <v/>
      </c>
      <c r="AB4687" s="152" t="str">
        <f t="shared" si="2201"/>
        <v/>
      </c>
      <c r="AC4687" s="154" t="str">
        <f t="shared" si="2212"/>
        <v/>
      </c>
      <c r="AD4687" s="154" t="str">
        <f t="shared" si="2213"/>
        <v/>
      </c>
      <c r="AE4687" s="3" t="str">
        <f t="shared" si="2214"/>
        <v/>
      </c>
      <c r="AF4687" s="3" t="str">
        <f t="shared" si="2215"/>
        <v/>
      </c>
      <c r="AG4687" s="3" t="str">
        <f t="shared" si="2216"/>
        <v/>
      </c>
      <c r="AH4687" s="4" t="str">
        <f t="shared" si="2217"/>
        <v/>
      </c>
      <c r="AI4687" s="75" t="str">
        <f t="shared" si="2218"/>
        <v/>
      </c>
      <c r="AJ4687" s="75" t="str">
        <f t="shared" si="2219"/>
        <v/>
      </c>
    </row>
    <row r="4688" spans="1:36">
      <c r="A4688" s="41" t="str">
        <f t="shared" si="2202"/>
        <v/>
      </c>
      <c r="B4688" s="150" t="str">
        <f>IF(ISNUMBER(A4688),INDEX('MetaTrader Import'!$H$13:$J$5893,TRUNC(((A4688-$A$39+1)-1)/3)+1,MOD((A4688-$A$39+1)-1,3)+1),"")</f>
        <v/>
      </c>
      <c r="C4688" s="43" t="str">
        <f t="shared" si="2203"/>
        <v/>
      </c>
      <c r="D4688" s="43" t="str">
        <f t="shared" ca="1" si="2193"/>
        <v/>
      </c>
      <c r="E4688" s="43" t="str">
        <f t="shared" si="2204"/>
        <v/>
      </c>
      <c r="F4688" s="43" t="str">
        <f t="shared" si="2205"/>
        <v/>
      </c>
      <c r="G4688" s="43" t="str">
        <f>IF(A4688&lt;&gt;"",IF(A4688&lt;Data!$G$11*0.25,$C$13/$G$32,IF(A4688&gt;Data!$G$11*0.25,$C$13,$C$13*10)),"")</f>
        <v/>
      </c>
      <c r="H4688" s="43" t="str">
        <f>IF(A4688&lt;&gt;"",IF(Data!$G$9="constant",$C$13,IF(Data!$G$9="squeeze",G4688,F4688)),"")</f>
        <v/>
      </c>
      <c r="I4688" s="38" t="str">
        <f ca="1">IF(ISNUMBER(A4688),NORMINV(RAND(),0,IF(AND(Data!$G$9="squeeze",A4688&lt;Data!$G$11*0.25),$H$32,1)*$C$30*$C$13)*($C$14*$C$12),"")</f>
        <v/>
      </c>
      <c r="J4688" s="42" t="str">
        <f ca="1">IFERROR(IF(Data!$C$6="Real",B4688,I4688+J4687+($C$14*$C$12)*(NORMINV(RAND(),$C$15,CHOOSE($G$13,$C$13,F4688,G4688)))),"")</f>
        <v/>
      </c>
      <c r="K4688" s="88" t="str">
        <f>IF(ISNUMBER(A4688), IF($G$16="fixed",$G$17,MIN(H4688*Data!$C$7*$C$16*0.5,$C$17*Data!$C$7))*$C$12,"")</f>
        <v/>
      </c>
      <c r="L4688" s="42" t="str">
        <f t="shared" ca="1" si="2220"/>
        <v/>
      </c>
      <c r="M4688" s="44" t="str">
        <f t="shared" ca="1" si="2221"/>
        <v/>
      </c>
      <c r="N4688" s="44" t="str">
        <f t="shared" ca="1" si="2222"/>
        <v/>
      </c>
      <c r="O4688" s="108" t="str">
        <f t="shared" si="2206"/>
        <v/>
      </c>
      <c r="P4688" s="102" t="str">
        <f t="shared" si="2207"/>
        <v/>
      </c>
      <c r="Q4688" s="102" t="str">
        <f t="shared" si="2208"/>
        <v/>
      </c>
      <c r="R4688" s="120" t="str">
        <f t="shared" si="2209"/>
        <v/>
      </c>
      <c r="S4688" s="54" t="str">
        <f t="shared" si="2210"/>
        <v/>
      </c>
      <c r="T4688" s="5" t="str">
        <f t="shared" si="2211"/>
        <v/>
      </c>
      <c r="U4688" s="152" t="str">
        <f t="shared" si="2194"/>
        <v/>
      </c>
      <c r="V4688" s="152" t="str">
        <f t="shared" si="2195"/>
        <v/>
      </c>
      <c r="W4688" s="153" t="str">
        <f t="shared" si="2196"/>
        <v/>
      </c>
      <c r="X4688" s="153" t="str">
        <f t="shared" si="2197"/>
        <v/>
      </c>
      <c r="Y4688" s="153" t="str">
        <f t="shared" si="2198"/>
        <v/>
      </c>
      <c r="Z4688" s="153" t="str">
        <f t="shared" si="2199"/>
        <v/>
      </c>
      <c r="AA4688" s="152" t="str">
        <f t="shared" si="2200"/>
        <v/>
      </c>
      <c r="AB4688" s="152" t="str">
        <f t="shared" si="2201"/>
        <v/>
      </c>
      <c r="AC4688" s="154" t="str">
        <f t="shared" si="2212"/>
        <v/>
      </c>
      <c r="AD4688" s="154" t="str">
        <f t="shared" si="2213"/>
        <v/>
      </c>
      <c r="AE4688" s="3" t="str">
        <f t="shared" si="2214"/>
        <v/>
      </c>
      <c r="AF4688" s="3" t="str">
        <f t="shared" si="2215"/>
        <v/>
      </c>
      <c r="AG4688" s="3" t="str">
        <f t="shared" si="2216"/>
        <v/>
      </c>
      <c r="AH4688" s="4" t="str">
        <f t="shared" si="2217"/>
        <v/>
      </c>
      <c r="AI4688" s="75" t="str">
        <f t="shared" si="2218"/>
        <v/>
      </c>
      <c r="AJ4688" s="75" t="str">
        <f t="shared" si="2219"/>
        <v/>
      </c>
    </row>
    <row r="4689" spans="1:36">
      <c r="A4689" s="41" t="str">
        <f t="shared" si="2202"/>
        <v/>
      </c>
      <c r="B4689" s="150" t="str">
        <f>IF(ISNUMBER(A4689),INDEX('MetaTrader Import'!$H$13:$J$5893,TRUNC(((A4689-$A$39+1)-1)/3)+1,MOD((A4689-$A$39+1)-1,3)+1),"")</f>
        <v/>
      </c>
      <c r="C4689" s="43" t="str">
        <f t="shared" si="2203"/>
        <v/>
      </c>
      <c r="D4689" s="43" t="str">
        <f t="shared" ca="1" si="2193"/>
        <v/>
      </c>
      <c r="E4689" s="43" t="str">
        <f t="shared" si="2204"/>
        <v/>
      </c>
      <c r="F4689" s="43" t="str">
        <f t="shared" si="2205"/>
        <v/>
      </c>
      <c r="G4689" s="43" t="str">
        <f>IF(A4689&lt;&gt;"",IF(A4689&lt;Data!$G$11*0.25,$C$13/$G$32,IF(A4689&gt;Data!$G$11*0.25,$C$13,$C$13*10)),"")</f>
        <v/>
      </c>
      <c r="H4689" s="43" t="str">
        <f>IF(A4689&lt;&gt;"",IF(Data!$G$9="constant",$C$13,IF(Data!$G$9="squeeze",G4689,F4689)),"")</f>
        <v/>
      </c>
      <c r="I4689" s="38" t="str">
        <f ca="1">IF(ISNUMBER(A4689),NORMINV(RAND(),0,IF(AND(Data!$G$9="squeeze",A4689&lt;Data!$G$11*0.25),$H$32,1)*$C$30*$C$13)*($C$14*$C$12),"")</f>
        <v/>
      </c>
      <c r="J4689" s="42" t="str">
        <f ca="1">IFERROR(IF(Data!$C$6="Real",B4689,I4689+J4688+($C$14*$C$12)*(NORMINV(RAND(),$C$15,CHOOSE($G$13,$C$13,F4689,G4689)))),"")</f>
        <v/>
      </c>
      <c r="K4689" s="88" t="str">
        <f>IF(ISNUMBER(A4689), IF($G$16="fixed",$G$17,MIN(H4689*Data!$C$7*$C$16*0.5,$C$17*Data!$C$7))*$C$12,"")</f>
        <v/>
      </c>
      <c r="L4689" s="42" t="str">
        <f t="shared" ca="1" si="2220"/>
        <v/>
      </c>
      <c r="M4689" s="44" t="str">
        <f t="shared" ca="1" si="2221"/>
        <v/>
      </c>
      <c r="N4689" s="44" t="str">
        <f t="shared" ca="1" si="2222"/>
        <v/>
      </c>
      <c r="O4689" s="108" t="str">
        <f t="shared" si="2206"/>
        <v/>
      </c>
      <c r="P4689" s="102" t="str">
        <f t="shared" si="2207"/>
        <v/>
      </c>
      <c r="Q4689" s="102" t="str">
        <f t="shared" si="2208"/>
        <v/>
      </c>
      <c r="R4689" s="120" t="str">
        <f t="shared" si="2209"/>
        <v/>
      </c>
      <c r="S4689" s="54" t="str">
        <f t="shared" si="2210"/>
        <v/>
      </c>
      <c r="T4689" s="5" t="str">
        <f t="shared" si="2211"/>
        <v/>
      </c>
      <c r="U4689" s="152" t="str">
        <f t="shared" si="2194"/>
        <v/>
      </c>
      <c r="V4689" s="152" t="str">
        <f t="shared" si="2195"/>
        <v/>
      </c>
      <c r="W4689" s="153" t="str">
        <f t="shared" si="2196"/>
        <v/>
      </c>
      <c r="X4689" s="153" t="str">
        <f t="shared" si="2197"/>
        <v/>
      </c>
      <c r="Y4689" s="153" t="str">
        <f t="shared" si="2198"/>
        <v/>
      </c>
      <c r="Z4689" s="153" t="str">
        <f t="shared" si="2199"/>
        <v/>
      </c>
      <c r="AA4689" s="152" t="str">
        <f t="shared" si="2200"/>
        <v/>
      </c>
      <c r="AB4689" s="152" t="str">
        <f t="shared" si="2201"/>
        <v/>
      </c>
      <c r="AC4689" s="154" t="str">
        <f t="shared" si="2212"/>
        <v/>
      </c>
      <c r="AD4689" s="154" t="str">
        <f t="shared" si="2213"/>
        <v/>
      </c>
      <c r="AE4689" s="3" t="str">
        <f t="shared" si="2214"/>
        <v/>
      </c>
      <c r="AF4689" s="3" t="str">
        <f t="shared" si="2215"/>
        <v/>
      </c>
      <c r="AG4689" s="3" t="str">
        <f t="shared" si="2216"/>
        <v/>
      </c>
      <c r="AH4689" s="4" t="str">
        <f t="shared" si="2217"/>
        <v/>
      </c>
      <c r="AI4689" s="75" t="str">
        <f t="shared" si="2218"/>
        <v/>
      </c>
      <c r="AJ4689" s="75" t="str">
        <f t="shared" si="2219"/>
        <v/>
      </c>
    </row>
    <row r="4690" spans="1:36">
      <c r="A4690" s="41" t="str">
        <f t="shared" si="2202"/>
        <v/>
      </c>
      <c r="B4690" s="150" t="str">
        <f>IF(ISNUMBER(A4690),INDEX('MetaTrader Import'!$H$13:$J$5893,TRUNC(((A4690-$A$39+1)-1)/3)+1,MOD((A4690-$A$39+1)-1,3)+1),"")</f>
        <v/>
      </c>
      <c r="C4690" s="43" t="str">
        <f t="shared" si="2203"/>
        <v/>
      </c>
      <c r="D4690" s="43" t="str">
        <f t="shared" ca="1" si="2193"/>
        <v/>
      </c>
      <c r="E4690" s="43" t="str">
        <f t="shared" si="2204"/>
        <v/>
      </c>
      <c r="F4690" s="43" t="str">
        <f t="shared" si="2205"/>
        <v/>
      </c>
      <c r="G4690" s="43" t="str">
        <f>IF(A4690&lt;&gt;"",IF(A4690&lt;Data!$G$11*0.25,$C$13/$G$32,IF(A4690&gt;Data!$G$11*0.25,$C$13,$C$13*10)),"")</f>
        <v/>
      </c>
      <c r="H4690" s="43" t="str">
        <f>IF(A4690&lt;&gt;"",IF(Data!$G$9="constant",$C$13,IF(Data!$G$9="squeeze",G4690,F4690)),"")</f>
        <v/>
      </c>
      <c r="I4690" s="38" t="str">
        <f ca="1">IF(ISNUMBER(A4690),NORMINV(RAND(),0,IF(AND(Data!$G$9="squeeze",A4690&lt;Data!$G$11*0.25),$H$32,1)*$C$30*$C$13)*($C$14*$C$12),"")</f>
        <v/>
      </c>
      <c r="J4690" s="42" t="str">
        <f ca="1">IFERROR(IF(Data!$C$6="Real",B4690,I4690+J4689+($C$14*$C$12)*(NORMINV(RAND(),$C$15,CHOOSE($G$13,$C$13,F4690,G4690)))),"")</f>
        <v/>
      </c>
      <c r="K4690" s="88" t="str">
        <f>IF(ISNUMBER(A4690), IF($G$16="fixed",$G$17,MIN(H4690*Data!$C$7*$C$16*0.5,$C$17*Data!$C$7))*$C$12,"")</f>
        <v/>
      </c>
      <c r="L4690" s="42" t="str">
        <f t="shared" ca="1" si="2220"/>
        <v/>
      </c>
      <c r="M4690" s="44" t="str">
        <f t="shared" ca="1" si="2221"/>
        <v/>
      </c>
      <c r="N4690" s="44" t="str">
        <f t="shared" ca="1" si="2222"/>
        <v/>
      </c>
      <c r="O4690" s="108" t="str">
        <f t="shared" si="2206"/>
        <v/>
      </c>
      <c r="P4690" s="102" t="str">
        <f t="shared" si="2207"/>
        <v/>
      </c>
      <c r="Q4690" s="102" t="str">
        <f t="shared" si="2208"/>
        <v/>
      </c>
      <c r="R4690" s="120" t="str">
        <f t="shared" si="2209"/>
        <v/>
      </c>
      <c r="S4690" s="54" t="str">
        <f t="shared" si="2210"/>
        <v/>
      </c>
      <c r="T4690" s="5" t="str">
        <f t="shared" si="2211"/>
        <v/>
      </c>
      <c r="U4690" s="152" t="str">
        <f t="shared" si="2194"/>
        <v/>
      </c>
      <c r="V4690" s="152" t="str">
        <f t="shared" si="2195"/>
        <v/>
      </c>
      <c r="W4690" s="153" t="str">
        <f t="shared" si="2196"/>
        <v/>
      </c>
      <c r="X4690" s="153" t="str">
        <f t="shared" si="2197"/>
        <v/>
      </c>
      <c r="Y4690" s="153" t="str">
        <f t="shared" si="2198"/>
        <v/>
      </c>
      <c r="Z4690" s="153" t="str">
        <f t="shared" si="2199"/>
        <v/>
      </c>
      <c r="AA4690" s="152" t="str">
        <f t="shared" si="2200"/>
        <v/>
      </c>
      <c r="AB4690" s="152" t="str">
        <f t="shared" si="2201"/>
        <v/>
      </c>
      <c r="AC4690" s="154" t="str">
        <f t="shared" si="2212"/>
        <v/>
      </c>
      <c r="AD4690" s="154" t="str">
        <f t="shared" si="2213"/>
        <v/>
      </c>
      <c r="AE4690" s="3" t="str">
        <f t="shared" si="2214"/>
        <v/>
      </c>
      <c r="AF4690" s="3" t="str">
        <f t="shared" si="2215"/>
        <v/>
      </c>
      <c r="AG4690" s="3" t="str">
        <f t="shared" si="2216"/>
        <v/>
      </c>
      <c r="AH4690" s="4" t="str">
        <f t="shared" si="2217"/>
        <v/>
      </c>
      <c r="AI4690" s="75" t="str">
        <f t="shared" si="2218"/>
        <v/>
      </c>
      <c r="AJ4690" s="75" t="str">
        <f t="shared" si="2219"/>
        <v/>
      </c>
    </row>
    <row r="4691" spans="1:36">
      <c r="A4691" s="41" t="str">
        <f t="shared" si="2202"/>
        <v/>
      </c>
      <c r="B4691" s="150" t="str">
        <f>IF(ISNUMBER(A4691),INDEX('MetaTrader Import'!$H$13:$J$5893,TRUNC(((A4691-$A$39+1)-1)/3)+1,MOD((A4691-$A$39+1)-1,3)+1),"")</f>
        <v/>
      </c>
      <c r="C4691" s="43" t="str">
        <f t="shared" si="2203"/>
        <v/>
      </c>
      <c r="D4691" s="43" t="str">
        <f t="shared" ca="1" si="2193"/>
        <v/>
      </c>
      <c r="E4691" s="43" t="str">
        <f t="shared" si="2204"/>
        <v/>
      </c>
      <c r="F4691" s="43" t="str">
        <f t="shared" si="2205"/>
        <v/>
      </c>
      <c r="G4691" s="43" t="str">
        <f>IF(A4691&lt;&gt;"",IF(A4691&lt;Data!$G$11*0.25,$C$13/$G$32,IF(A4691&gt;Data!$G$11*0.25,$C$13,$C$13*10)),"")</f>
        <v/>
      </c>
      <c r="H4691" s="43" t="str">
        <f>IF(A4691&lt;&gt;"",IF(Data!$G$9="constant",$C$13,IF(Data!$G$9="squeeze",G4691,F4691)),"")</f>
        <v/>
      </c>
      <c r="I4691" s="38" t="str">
        <f ca="1">IF(ISNUMBER(A4691),NORMINV(RAND(),0,IF(AND(Data!$G$9="squeeze",A4691&lt;Data!$G$11*0.25),$H$32,1)*$C$30*$C$13)*($C$14*$C$12),"")</f>
        <v/>
      </c>
      <c r="J4691" s="42" t="str">
        <f ca="1">IFERROR(IF(Data!$C$6="Real",B4691,I4691+J4690+($C$14*$C$12)*(NORMINV(RAND(),$C$15,CHOOSE($G$13,$C$13,F4691,G4691)))),"")</f>
        <v/>
      </c>
      <c r="K4691" s="88" t="str">
        <f>IF(ISNUMBER(A4691), IF($G$16="fixed",$G$17,MIN(H4691*Data!$C$7*$C$16*0.5,$C$17*Data!$C$7))*$C$12,"")</f>
        <v/>
      </c>
      <c r="L4691" s="42" t="str">
        <f t="shared" ca="1" si="2220"/>
        <v/>
      </c>
      <c r="M4691" s="44" t="str">
        <f t="shared" ca="1" si="2221"/>
        <v/>
      </c>
      <c r="N4691" s="44" t="str">
        <f t="shared" ca="1" si="2222"/>
        <v/>
      </c>
      <c r="O4691" s="108" t="str">
        <f t="shared" si="2206"/>
        <v/>
      </c>
      <c r="P4691" s="102" t="str">
        <f t="shared" si="2207"/>
        <v/>
      </c>
      <c r="Q4691" s="102" t="str">
        <f t="shared" si="2208"/>
        <v/>
      </c>
      <c r="R4691" s="120" t="str">
        <f t="shared" si="2209"/>
        <v/>
      </c>
      <c r="S4691" s="54" t="str">
        <f t="shared" si="2210"/>
        <v/>
      </c>
      <c r="T4691" s="5" t="str">
        <f t="shared" si="2211"/>
        <v/>
      </c>
      <c r="U4691" s="152" t="str">
        <f t="shared" si="2194"/>
        <v/>
      </c>
      <c r="V4691" s="152" t="str">
        <f t="shared" si="2195"/>
        <v/>
      </c>
      <c r="W4691" s="153" t="str">
        <f t="shared" si="2196"/>
        <v/>
      </c>
      <c r="X4691" s="153" t="str">
        <f t="shared" si="2197"/>
        <v/>
      </c>
      <c r="Y4691" s="153" t="str">
        <f t="shared" si="2198"/>
        <v/>
      </c>
      <c r="Z4691" s="153" t="str">
        <f t="shared" si="2199"/>
        <v/>
      </c>
      <c r="AA4691" s="152" t="str">
        <f t="shared" si="2200"/>
        <v/>
      </c>
      <c r="AB4691" s="152" t="str">
        <f t="shared" si="2201"/>
        <v/>
      </c>
      <c r="AC4691" s="154" t="str">
        <f t="shared" si="2212"/>
        <v/>
      </c>
      <c r="AD4691" s="154" t="str">
        <f t="shared" si="2213"/>
        <v/>
      </c>
      <c r="AE4691" s="3" t="str">
        <f t="shared" si="2214"/>
        <v/>
      </c>
      <c r="AF4691" s="3" t="str">
        <f t="shared" si="2215"/>
        <v/>
      </c>
      <c r="AG4691" s="3" t="str">
        <f t="shared" si="2216"/>
        <v/>
      </c>
      <c r="AH4691" s="4" t="str">
        <f t="shared" si="2217"/>
        <v/>
      </c>
      <c r="AI4691" s="75" t="str">
        <f t="shared" si="2218"/>
        <v/>
      </c>
      <c r="AJ4691" s="75" t="str">
        <f t="shared" si="2219"/>
        <v/>
      </c>
    </row>
    <row r="4692" spans="1:36">
      <c r="A4692" s="41" t="str">
        <f t="shared" si="2202"/>
        <v/>
      </c>
      <c r="B4692" s="150" t="str">
        <f>IF(ISNUMBER(A4692),INDEX('MetaTrader Import'!$H$13:$J$5893,TRUNC(((A4692-$A$39+1)-1)/3)+1,MOD((A4692-$A$39+1)-1,3)+1),"")</f>
        <v/>
      </c>
      <c r="C4692" s="43" t="str">
        <f t="shared" si="2203"/>
        <v/>
      </c>
      <c r="D4692" s="43" t="str">
        <f t="shared" ca="1" si="2193"/>
        <v/>
      </c>
      <c r="E4692" s="43" t="str">
        <f t="shared" si="2204"/>
        <v/>
      </c>
      <c r="F4692" s="43" t="str">
        <f t="shared" si="2205"/>
        <v/>
      </c>
      <c r="G4692" s="43" t="str">
        <f>IF(A4692&lt;&gt;"",IF(A4692&lt;Data!$G$11*0.25,$C$13/$G$32,IF(A4692&gt;Data!$G$11*0.25,$C$13,$C$13*10)),"")</f>
        <v/>
      </c>
      <c r="H4692" s="43" t="str">
        <f>IF(A4692&lt;&gt;"",IF(Data!$G$9="constant",$C$13,IF(Data!$G$9="squeeze",G4692,F4692)),"")</f>
        <v/>
      </c>
      <c r="I4692" s="38" t="str">
        <f ca="1">IF(ISNUMBER(A4692),NORMINV(RAND(),0,IF(AND(Data!$G$9="squeeze",A4692&lt;Data!$G$11*0.25),$H$32,1)*$C$30*$C$13)*($C$14*$C$12),"")</f>
        <v/>
      </c>
      <c r="J4692" s="42" t="str">
        <f ca="1">IFERROR(IF(Data!$C$6="Real",B4692,I4692+J4691+($C$14*$C$12)*(NORMINV(RAND(),$C$15,CHOOSE($G$13,$C$13,F4692,G4692)))),"")</f>
        <v/>
      </c>
      <c r="K4692" s="88" t="str">
        <f>IF(ISNUMBER(A4692), IF($G$16="fixed",$G$17,MIN(H4692*Data!$C$7*$C$16*0.5,$C$17*Data!$C$7))*$C$12,"")</f>
        <v/>
      </c>
      <c r="L4692" s="42" t="str">
        <f t="shared" ca="1" si="2220"/>
        <v/>
      </c>
      <c r="M4692" s="44" t="str">
        <f t="shared" ca="1" si="2221"/>
        <v/>
      </c>
      <c r="N4692" s="44" t="str">
        <f t="shared" ca="1" si="2222"/>
        <v/>
      </c>
      <c r="O4692" s="108" t="str">
        <f t="shared" si="2206"/>
        <v/>
      </c>
      <c r="P4692" s="102" t="str">
        <f t="shared" si="2207"/>
        <v/>
      </c>
      <c r="Q4692" s="102" t="str">
        <f t="shared" si="2208"/>
        <v/>
      </c>
      <c r="R4692" s="120" t="str">
        <f t="shared" si="2209"/>
        <v/>
      </c>
      <c r="S4692" s="54" t="str">
        <f t="shared" si="2210"/>
        <v/>
      </c>
      <c r="T4692" s="5" t="str">
        <f t="shared" si="2211"/>
        <v/>
      </c>
      <c r="U4692" s="152" t="str">
        <f t="shared" si="2194"/>
        <v/>
      </c>
      <c r="V4692" s="152" t="str">
        <f t="shared" si="2195"/>
        <v/>
      </c>
      <c r="W4692" s="153" t="str">
        <f t="shared" si="2196"/>
        <v/>
      </c>
      <c r="X4692" s="153" t="str">
        <f t="shared" si="2197"/>
        <v/>
      </c>
      <c r="Y4692" s="153" t="str">
        <f t="shared" si="2198"/>
        <v/>
      </c>
      <c r="Z4692" s="153" t="str">
        <f t="shared" si="2199"/>
        <v/>
      </c>
      <c r="AA4692" s="152" t="str">
        <f t="shared" si="2200"/>
        <v/>
      </c>
      <c r="AB4692" s="152" t="str">
        <f t="shared" si="2201"/>
        <v/>
      </c>
      <c r="AC4692" s="154" t="str">
        <f t="shared" si="2212"/>
        <v/>
      </c>
      <c r="AD4692" s="154" t="str">
        <f t="shared" si="2213"/>
        <v/>
      </c>
      <c r="AE4692" s="3" t="str">
        <f t="shared" si="2214"/>
        <v/>
      </c>
      <c r="AF4692" s="3" t="str">
        <f t="shared" si="2215"/>
        <v/>
      </c>
      <c r="AG4692" s="3" t="str">
        <f t="shared" si="2216"/>
        <v/>
      </c>
      <c r="AH4692" s="4" t="str">
        <f t="shared" si="2217"/>
        <v/>
      </c>
      <c r="AI4692" s="75" t="str">
        <f t="shared" si="2218"/>
        <v/>
      </c>
      <c r="AJ4692" s="75" t="str">
        <f t="shared" si="2219"/>
        <v/>
      </c>
    </row>
    <row r="4693" spans="1:36">
      <c r="A4693" s="41" t="str">
        <f t="shared" si="2202"/>
        <v/>
      </c>
      <c r="B4693" s="150" t="str">
        <f>IF(ISNUMBER(A4693),INDEX('MetaTrader Import'!$H$13:$J$5893,TRUNC(((A4693-$A$39+1)-1)/3)+1,MOD((A4693-$A$39+1)-1,3)+1),"")</f>
        <v/>
      </c>
      <c r="C4693" s="43" t="str">
        <f t="shared" si="2203"/>
        <v/>
      </c>
      <c r="D4693" s="43" t="str">
        <f t="shared" ca="1" si="2193"/>
        <v/>
      </c>
      <c r="E4693" s="43" t="str">
        <f t="shared" si="2204"/>
        <v/>
      </c>
      <c r="F4693" s="43" t="str">
        <f t="shared" si="2205"/>
        <v/>
      </c>
      <c r="G4693" s="43" t="str">
        <f>IF(A4693&lt;&gt;"",IF(A4693&lt;Data!$G$11*0.25,$C$13/$G$32,IF(A4693&gt;Data!$G$11*0.25,$C$13,$C$13*10)),"")</f>
        <v/>
      </c>
      <c r="H4693" s="43" t="str">
        <f>IF(A4693&lt;&gt;"",IF(Data!$G$9="constant",$C$13,IF(Data!$G$9="squeeze",G4693,F4693)),"")</f>
        <v/>
      </c>
      <c r="I4693" s="38" t="str">
        <f ca="1">IF(ISNUMBER(A4693),NORMINV(RAND(),0,IF(AND(Data!$G$9="squeeze",A4693&lt;Data!$G$11*0.25),$H$32,1)*$C$30*$C$13)*($C$14*$C$12),"")</f>
        <v/>
      </c>
      <c r="J4693" s="42" t="str">
        <f ca="1">IFERROR(IF(Data!$C$6="Real",B4693,I4693+J4692+($C$14*$C$12)*(NORMINV(RAND(),$C$15,CHOOSE($G$13,$C$13,F4693,G4693)))),"")</f>
        <v/>
      </c>
      <c r="K4693" s="88" t="str">
        <f>IF(ISNUMBER(A4693), IF($G$16="fixed",$G$17,MIN(H4693*Data!$C$7*$C$16*0.5,$C$17*Data!$C$7))*$C$12,"")</f>
        <v/>
      </c>
      <c r="L4693" s="42" t="str">
        <f t="shared" ca="1" si="2220"/>
        <v/>
      </c>
      <c r="M4693" s="44" t="str">
        <f t="shared" ca="1" si="2221"/>
        <v/>
      </c>
      <c r="N4693" s="44" t="str">
        <f t="shared" ca="1" si="2222"/>
        <v/>
      </c>
      <c r="O4693" s="108" t="str">
        <f t="shared" si="2206"/>
        <v/>
      </c>
      <c r="P4693" s="102" t="str">
        <f t="shared" si="2207"/>
        <v/>
      </c>
      <c r="Q4693" s="102" t="str">
        <f t="shared" si="2208"/>
        <v/>
      </c>
      <c r="R4693" s="120" t="str">
        <f t="shared" si="2209"/>
        <v/>
      </c>
      <c r="S4693" s="54" t="str">
        <f t="shared" si="2210"/>
        <v/>
      </c>
      <c r="T4693" s="5" t="str">
        <f t="shared" si="2211"/>
        <v/>
      </c>
      <c r="U4693" s="152" t="str">
        <f t="shared" si="2194"/>
        <v/>
      </c>
      <c r="V4693" s="152" t="str">
        <f t="shared" si="2195"/>
        <v/>
      </c>
      <c r="W4693" s="153" t="str">
        <f t="shared" si="2196"/>
        <v/>
      </c>
      <c r="X4693" s="153" t="str">
        <f t="shared" si="2197"/>
        <v/>
      </c>
      <c r="Y4693" s="153" t="str">
        <f t="shared" si="2198"/>
        <v/>
      </c>
      <c r="Z4693" s="153" t="str">
        <f t="shared" si="2199"/>
        <v/>
      </c>
      <c r="AA4693" s="152" t="str">
        <f t="shared" si="2200"/>
        <v/>
      </c>
      <c r="AB4693" s="152" t="str">
        <f t="shared" si="2201"/>
        <v/>
      </c>
      <c r="AC4693" s="154" t="str">
        <f t="shared" si="2212"/>
        <v/>
      </c>
      <c r="AD4693" s="154" t="str">
        <f t="shared" si="2213"/>
        <v/>
      </c>
      <c r="AE4693" s="3" t="str">
        <f t="shared" si="2214"/>
        <v/>
      </c>
      <c r="AF4693" s="3" t="str">
        <f t="shared" si="2215"/>
        <v/>
      </c>
      <c r="AG4693" s="3" t="str">
        <f t="shared" si="2216"/>
        <v/>
      </c>
      <c r="AH4693" s="4" t="str">
        <f t="shared" si="2217"/>
        <v/>
      </c>
      <c r="AI4693" s="75" t="str">
        <f t="shared" si="2218"/>
        <v/>
      </c>
      <c r="AJ4693" s="75" t="str">
        <f t="shared" si="2219"/>
        <v/>
      </c>
    </row>
    <row r="4694" spans="1:36">
      <c r="A4694" s="41" t="str">
        <f t="shared" si="2202"/>
        <v/>
      </c>
      <c r="B4694" s="150" t="str">
        <f>IF(ISNUMBER(A4694),INDEX('MetaTrader Import'!$H$13:$J$5893,TRUNC(((A4694-$A$39+1)-1)/3)+1,MOD((A4694-$A$39+1)-1,3)+1),"")</f>
        <v/>
      </c>
      <c r="C4694" s="43" t="str">
        <f t="shared" si="2203"/>
        <v/>
      </c>
      <c r="D4694" s="43" t="str">
        <f t="shared" ca="1" si="2193"/>
        <v/>
      </c>
      <c r="E4694" s="43" t="str">
        <f t="shared" si="2204"/>
        <v/>
      </c>
      <c r="F4694" s="43" t="str">
        <f t="shared" si="2205"/>
        <v/>
      </c>
      <c r="G4694" s="43" t="str">
        <f>IF(A4694&lt;&gt;"",IF(A4694&lt;Data!$G$11*0.25,$C$13/$G$32,IF(A4694&gt;Data!$G$11*0.25,$C$13,$C$13*10)),"")</f>
        <v/>
      </c>
      <c r="H4694" s="43" t="str">
        <f>IF(A4694&lt;&gt;"",IF(Data!$G$9="constant",$C$13,IF(Data!$G$9="squeeze",G4694,F4694)),"")</f>
        <v/>
      </c>
      <c r="I4694" s="38" t="str">
        <f ca="1">IF(ISNUMBER(A4694),NORMINV(RAND(),0,IF(AND(Data!$G$9="squeeze",A4694&lt;Data!$G$11*0.25),$H$32,1)*$C$30*$C$13)*($C$14*$C$12),"")</f>
        <v/>
      </c>
      <c r="J4694" s="42" t="str">
        <f ca="1">IFERROR(IF(Data!$C$6="Real",B4694,I4694+J4693+($C$14*$C$12)*(NORMINV(RAND(),$C$15,CHOOSE($G$13,$C$13,F4694,G4694)))),"")</f>
        <v/>
      </c>
      <c r="K4694" s="88" t="str">
        <f>IF(ISNUMBER(A4694), IF($G$16="fixed",$G$17,MIN(H4694*Data!$C$7*$C$16*0.5,$C$17*Data!$C$7))*$C$12,"")</f>
        <v/>
      </c>
      <c r="L4694" s="42" t="str">
        <f t="shared" ca="1" si="2220"/>
        <v/>
      </c>
      <c r="M4694" s="44" t="str">
        <f t="shared" ca="1" si="2221"/>
        <v/>
      </c>
      <c r="N4694" s="44" t="str">
        <f t="shared" ca="1" si="2222"/>
        <v/>
      </c>
      <c r="O4694" s="108" t="str">
        <f t="shared" si="2206"/>
        <v/>
      </c>
      <c r="P4694" s="102" t="str">
        <f t="shared" si="2207"/>
        <v/>
      </c>
      <c r="Q4694" s="102" t="str">
        <f t="shared" si="2208"/>
        <v/>
      </c>
      <c r="R4694" s="120" t="str">
        <f t="shared" si="2209"/>
        <v/>
      </c>
      <c r="S4694" s="54" t="str">
        <f t="shared" si="2210"/>
        <v/>
      </c>
      <c r="T4694" s="5" t="str">
        <f t="shared" si="2211"/>
        <v/>
      </c>
      <c r="U4694" s="152" t="str">
        <f t="shared" si="2194"/>
        <v/>
      </c>
      <c r="V4694" s="152" t="str">
        <f t="shared" si="2195"/>
        <v/>
      </c>
      <c r="W4694" s="153" t="str">
        <f t="shared" si="2196"/>
        <v/>
      </c>
      <c r="X4694" s="153" t="str">
        <f t="shared" si="2197"/>
        <v/>
      </c>
      <c r="Y4694" s="153" t="str">
        <f t="shared" si="2198"/>
        <v/>
      </c>
      <c r="Z4694" s="153" t="str">
        <f t="shared" si="2199"/>
        <v/>
      </c>
      <c r="AA4694" s="152" t="str">
        <f t="shared" si="2200"/>
        <v/>
      </c>
      <c r="AB4694" s="152" t="str">
        <f t="shared" si="2201"/>
        <v/>
      </c>
      <c r="AC4694" s="154" t="str">
        <f t="shared" si="2212"/>
        <v/>
      </c>
      <c r="AD4694" s="154" t="str">
        <f t="shared" si="2213"/>
        <v/>
      </c>
      <c r="AE4694" s="3" t="str">
        <f t="shared" si="2214"/>
        <v/>
      </c>
      <c r="AF4694" s="3" t="str">
        <f t="shared" si="2215"/>
        <v/>
      </c>
      <c r="AG4694" s="3" t="str">
        <f t="shared" si="2216"/>
        <v/>
      </c>
      <c r="AH4694" s="4" t="str">
        <f t="shared" si="2217"/>
        <v/>
      </c>
      <c r="AI4694" s="75" t="str">
        <f t="shared" si="2218"/>
        <v/>
      </c>
      <c r="AJ4694" s="75" t="str">
        <f t="shared" si="2219"/>
        <v/>
      </c>
    </row>
    <row r="4695" spans="1:36">
      <c r="A4695" s="41" t="str">
        <f t="shared" si="2202"/>
        <v/>
      </c>
      <c r="B4695" s="150" t="str">
        <f>IF(ISNUMBER(A4695),INDEX('MetaTrader Import'!$H$13:$J$5893,TRUNC(((A4695-$A$39+1)-1)/3)+1,MOD((A4695-$A$39+1)-1,3)+1),"")</f>
        <v/>
      </c>
      <c r="C4695" s="43" t="str">
        <f t="shared" si="2203"/>
        <v/>
      </c>
      <c r="D4695" s="43" t="str">
        <f t="shared" ca="1" si="2193"/>
        <v/>
      </c>
      <c r="E4695" s="43" t="str">
        <f t="shared" si="2204"/>
        <v/>
      </c>
      <c r="F4695" s="43" t="str">
        <f t="shared" si="2205"/>
        <v/>
      </c>
      <c r="G4695" s="43" t="str">
        <f>IF(A4695&lt;&gt;"",IF(A4695&lt;Data!$G$11*0.25,$C$13/$G$32,IF(A4695&gt;Data!$G$11*0.25,$C$13,$C$13*10)),"")</f>
        <v/>
      </c>
      <c r="H4695" s="43" t="str">
        <f>IF(A4695&lt;&gt;"",IF(Data!$G$9="constant",$C$13,IF(Data!$G$9="squeeze",G4695,F4695)),"")</f>
        <v/>
      </c>
      <c r="I4695" s="38" t="str">
        <f ca="1">IF(ISNUMBER(A4695),NORMINV(RAND(),0,IF(AND(Data!$G$9="squeeze",A4695&lt;Data!$G$11*0.25),$H$32,1)*$C$30*$C$13)*($C$14*$C$12),"")</f>
        <v/>
      </c>
      <c r="J4695" s="42" t="str">
        <f ca="1">IFERROR(IF(Data!$C$6="Real",B4695,I4695+J4694+($C$14*$C$12)*(NORMINV(RAND(),$C$15,CHOOSE($G$13,$C$13,F4695,G4695)))),"")</f>
        <v/>
      </c>
      <c r="K4695" s="88" t="str">
        <f>IF(ISNUMBER(A4695), IF($G$16="fixed",$G$17,MIN(H4695*Data!$C$7*$C$16*0.5,$C$17*Data!$C$7))*$C$12,"")</f>
        <v/>
      </c>
      <c r="L4695" s="42" t="str">
        <f t="shared" ca="1" si="2220"/>
        <v/>
      </c>
      <c r="M4695" s="44" t="str">
        <f t="shared" ca="1" si="2221"/>
        <v/>
      </c>
      <c r="N4695" s="44" t="str">
        <f t="shared" ca="1" si="2222"/>
        <v/>
      </c>
      <c r="O4695" s="108" t="str">
        <f t="shared" si="2206"/>
        <v/>
      </c>
      <c r="P4695" s="102" t="str">
        <f t="shared" si="2207"/>
        <v/>
      </c>
      <c r="Q4695" s="102" t="str">
        <f t="shared" si="2208"/>
        <v/>
      </c>
      <c r="R4695" s="120" t="str">
        <f t="shared" si="2209"/>
        <v/>
      </c>
      <c r="S4695" s="54" t="str">
        <f t="shared" si="2210"/>
        <v/>
      </c>
      <c r="T4695" s="5" t="str">
        <f t="shared" si="2211"/>
        <v/>
      </c>
      <c r="U4695" s="152" t="str">
        <f t="shared" si="2194"/>
        <v/>
      </c>
      <c r="V4695" s="152" t="str">
        <f t="shared" si="2195"/>
        <v/>
      </c>
      <c r="W4695" s="153" t="str">
        <f t="shared" si="2196"/>
        <v/>
      </c>
      <c r="X4695" s="153" t="str">
        <f t="shared" si="2197"/>
        <v/>
      </c>
      <c r="Y4695" s="153" t="str">
        <f t="shared" si="2198"/>
        <v/>
      </c>
      <c r="Z4695" s="153" t="str">
        <f t="shared" si="2199"/>
        <v/>
      </c>
      <c r="AA4695" s="152" t="str">
        <f t="shared" si="2200"/>
        <v/>
      </c>
      <c r="AB4695" s="152" t="str">
        <f t="shared" si="2201"/>
        <v/>
      </c>
      <c r="AC4695" s="154" t="str">
        <f t="shared" si="2212"/>
        <v/>
      </c>
      <c r="AD4695" s="154" t="str">
        <f t="shared" si="2213"/>
        <v/>
      </c>
      <c r="AE4695" s="3" t="str">
        <f t="shared" si="2214"/>
        <v/>
      </c>
      <c r="AF4695" s="3" t="str">
        <f t="shared" si="2215"/>
        <v/>
      </c>
      <c r="AG4695" s="3" t="str">
        <f t="shared" si="2216"/>
        <v/>
      </c>
      <c r="AH4695" s="4" t="str">
        <f t="shared" si="2217"/>
        <v/>
      </c>
      <c r="AI4695" s="75" t="str">
        <f t="shared" si="2218"/>
        <v/>
      </c>
      <c r="AJ4695" s="75" t="str">
        <f t="shared" si="2219"/>
        <v/>
      </c>
    </row>
    <row r="4696" spans="1:36">
      <c r="A4696" s="41" t="str">
        <f t="shared" si="2202"/>
        <v/>
      </c>
      <c r="B4696" s="150" t="str">
        <f>IF(ISNUMBER(A4696),INDEX('MetaTrader Import'!$H$13:$J$5893,TRUNC(((A4696-$A$39+1)-1)/3)+1,MOD((A4696-$A$39+1)-1,3)+1),"")</f>
        <v/>
      </c>
      <c r="C4696" s="43" t="str">
        <f t="shared" si="2203"/>
        <v/>
      </c>
      <c r="D4696" s="43" t="str">
        <f t="shared" ca="1" si="2193"/>
        <v/>
      </c>
      <c r="E4696" s="43" t="str">
        <f t="shared" si="2204"/>
        <v/>
      </c>
      <c r="F4696" s="43" t="str">
        <f t="shared" si="2205"/>
        <v/>
      </c>
      <c r="G4696" s="43" t="str">
        <f>IF(A4696&lt;&gt;"",IF(A4696&lt;Data!$G$11*0.25,$C$13/$G$32,IF(A4696&gt;Data!$G$11*0.25,$C$13,$C$13*10)),"")</f>
        <v/>
      </c>
      <c r="H4696" s="43" t="str">
        <f>IF(A4696&lt;&gt;"",IF(Data!$G$9="constant",$C$13,IF(Data!$G$9="squeeze",G4696,F4696)),"")</f>
        <v/>
      </c>
      <c r="I4696" s="38" t="str">
        <f ca="1">IF(ISNUMBER(A4696),NORMINV(RAND(),0,IF(AND(Data!$G$9="squeeze",A4696&lt;Data!$G$11*0.25),$H$32,1)*$C$30*$C$13)*($C$14*$C$12),"")</f>
        <v/>
      </c>
      <c r="J4696" s="42" t="str">
        <f ca="1">IFERROR(IF(Data!$C$6="Real",B4696,I4696+J4695+($C$14*$C$12)*(NORMINV(RAND(),$C$15,CHOOSE($G$13,$C$13,F4696,G4696)))),"")</f>
        <v/>
      </c>
      <c r="K4696" s="88" t="str">
        <f>IF(ISNUMBER(A4696), IF($G$16="fixed",$G$17,MIN(H4696*Data!$C$7*$C$16*0.5,$C$17*Data!$C$7))*$C$12,"")</f>
        <v/>
      </c>
      <c r="L4696" s="42" t="str">
        <f t="shared" ca="1" si="2220"/>
        <v/>
      </c>
      <c r="M4696" s="44" t="str">
        <f t="shared" ca="1" si="2221"/>
        <v/>
      </c>
      <c r="N4696" s="44" t="str">
        <f t="shared" ca="1" si="2222"/>
        <v/>
      </c>
      <c r="O4696" s="108" t="str">
        <f t="shared" si="2206"/>
        <v/>
      </c>
      <c r="P4696" s="102" t="str">
        <f t="shared" si="2207"/>
        <v/>
      </c>
      <c r="Q4696" s="102" t="str">
        <f t="shared" si="2208"/>
        <v/>
      </c>
      <c r="R4696" s="120" t="str">
        <f t="shared" si="2209"/>
        <v/>
      </c>
      <c r="S4696" s="54" t="str">
        <f t="shared" si="2210"/>
        <v/>
      </c>
      <c r="T4696" s="5" t="str">
        <f t="shared" si="2211"/>
        <v/>
      </c>
      <c r="U4696" s="152" t="str">
        <f t="shared" si="2194"/>
        <v/>
      </c>
      <c r="V4696" s="152" t="str">
        <f t="shared" si="2195"/>
        <v/>
      </c>
      <c r="W4696" s="153" t="str">
        <f t="shared" si="2196"/>
        <v/>
      </c>
      <c r="X4696" s="153" t="str">
        <f t="shared" si="2197"/>
        <v/>
      </c>
      <c r="Y4696" s="153" t="str">
        <f t="shared" si="2198"/>
        <v/>
      </c>
      <c r="Z4696" s="153" t="str">
        <f t="shared" si="2199"/>
        <v/>
      </c>
      <c r="AA4696" s="152" t="str">
        <f t="shared" si="2200"/>
        <v/>
      </c>
      <c r="AB4696" s="152" t="str">
        <f t="shared" si="2201"/>
        <v/>
      </c>
      <c r="AC4696" s="154" t="str">
        <f t="shared" si="2212"/>
        <v/>
      </c>
      <c r="AD4696" s="154" t="str">
        <f t="shared" si="2213"/>
        <v/>
      </c>
      <c r="AE4696" s="3" t="str">
        <f t="shared" si="2214"/>
        <v/>
      </c>
      <c r="AF4696" s="3" t="str">
        <f t="shared" si="2215"/>
        <v/>
      </c>
      <c r="AG4696" s="3" t="str">
        <f t="shared" si="2216"/>
        <v/>
      </c>
      <c r="AH4696" s="4" t="str">
        <f t="shared" si="2217"/>
        <v/>
      </c>
      <c r="AI4696" s="75" t="str">
        <f t="shared" si="2218"/>
        <v/>
      </c>
      <c r="AJ4696" s="75" t="str">
        <f t="shared" si="2219"/>
        <v/>
      </c>
    </row>
    <row r="4697" spans="1:36">
      <c r="A4697" s="41" t="str">
        <f t="shared" si="2202"/>
        <v/>
      </c>
      <c r="B4697" s="150" t="str">
        <f>IF(ISNUMBER(A4697),INDEX('MetaTrader Import'!$H$13:$J$5893,TRUNC(((A4697-$A$39+1)-1)/3)+1,MOD((A4697-$A$39+1)-1,3)+1),"")</f>
        <v/>
      </c>
      <c r="C4697" s="43" t="str">
        <f t="shared" si="2203"/>
        <v/>
      </c>
      <c r="D4697" s="43" t="str">
        <f t="shared" ca="1" si="2193"/>
        <v/>
      </c>
      <c r="E4697" s="43" t="str">
        <f t="shared" si="2204"/>
        <v/>
      </c>
      <c r="F4697" s="43" t="str">
        <f t="shared" si="2205"/>
        <v/>
      </c>
      <c r="G4697" s="43" t="str">
        <f>IF(A4697&lt;&gt;"",IF(A4697&lt;Data!$G$11*0.25,$C$13/$G$32,IF(A4697&gt;Data!$G$11*0.25,$C$13,$C$13*10)),"")</f>
        <v/>
      </c>
      <c r="H4697" s="43" t="str">
        <f>IF(A4697&lt;&gt;"",IF(Data!$G$9="constant",$C$13,IF(Data!$G$9="squeeze",G4697,F4697)),"")</f>
        <v/>
      </c>
      <c r="I4697" s="38" t="str">
        <f ca="1">IF(ISNUMBER(A4697),NORMINV(RAND(),0,IF(AND(Data!$G$9="squeeze",A4697&lt;Data!$G$11*0.25),$H$32,1)*$C$30*$C$13)*($C$14*$C$12),"")</f>
        <v/>
      </c>
      <c r="J4697" s="42" t="str">
        <f ca="1">IFERROR(IF(Data!$C$6="Real",B4697,I4697+J4696+($C$14*$C$12)*(NORMINV(RAND(),$C$15,CHOOSE($G$13,$C$13,F4697,G4697)))),"")</f>
        <v/>
      </c>
      <c r="K4697" s="88" t="str">
        <f>IF(ISNUMBER(A4697), IF($G$16="fixed",$G$17,MIN(H4697*Data!$C$7*$C$16*0.5,$C$17*Data!$C$7))*$C$12,"")</f>
        <v/>
      </c>
      <c r="L4697" s="42" t="str">
        <f t="shared" ca="1" si="2220"/>
        <v/>
      </c>
      <c r="M4697" s="44" t="str">
        <f t="shared" ca="1" si="2221"/>
        <v/>
      </c>
      <c r="N4697" s="44" t="str">
        <f t="shared" ca="1" si="2222"/>
        <v/>
      </c>
      <c r="O4697" s="108" t="str">
        <f t="shared" si="2206"/>
        <v/>
      </c>
      <c r="P4697" s="102" t="str">
        <f t="shared" si="2207"/>
        <v/>
      </c>
      <c r="Q4697" s="102" t="str">
        <f t="shared" si="2208"/>
        <v/>
      </c>
      <c r="R4697" s="120" t="str">
        <f t="shared" si="2209"/>
        <v/>
      </c>
      <c r="S4697" s="54" t="str">
        <f t="shared" si="2210"/>
        <v/>
      </c>
      <c r="T4697" s="5" t="str">
        <f t="shared" si="2211"/>
        <v/>
      </c>
      <c r="U4697" s="152" t="str">
        <f t="shared" si="2194"/>
        <v/>
      </c>
      <c r="V4697" s="152" t="str">
        <f t="shared" si="2195"/>
        <v/>
      </c>
      <c r="W4697" s="153" t="str">
        <f t="shared" si="2196"/>
        <v/>
      </c>
      <c r="X4697" s="153" t="str">
        <f t="shared" si="2197"/>
        <v/>
      </c>
      <c r="Y4697" s="153" t="str">
        <f t="shared" si="2198"/>
        <v/>
      </c>
      <c r="Z4697" s="153" t="str">
        <f t="shared" si="2199"/>
        <v/>
      </c>
      <c r="AA4697" s="152" t="str">
        <f t="shared" si="2200"/>
        <v/>
      </c>
      <c r="AB4697" s="152" t="str">
        <f t="shared" si="2201"/>
        <v/>
      </c>
      <c r="AC4697" s="154" t="str">
        <f t="shared" si="2212"/>
        <v/>
      </c>
      <c r="AD4697" s="154" t="str">
        <f t="shared" si="2213"/>
        <v/>
      </c>
      <c r="AE4697" s="3" t="str">
        <f t="shared" si="2214"/>
        <v/>
      </c>
      <c r="AF4697" s="3" t="str">
        <f t="shared" si="2215"/>
        <v/>
      </c>
      <c r="AG4697" s="3" t="str">
        <f t="shared" si="2216"/>
        <v/>
      </c>
      <c r="AH4697" s="4" t="str">
        <f t="shared" si="2217"/>
        <v/>
      </c>
      <c r="AI4697" s="75" t="str">
        <f t="shared" si="2218"/>
        <v/>
      </c>
      <c r="AJ4697" s="75" t="str">
        <f t="shared" si="2219"/>
        <v/>
      </c>
    </row>
    <row r="4698" spans="1:36">
      <c r="A4698" s="41" t="str">
        <f t="shared" si="2202"/>
        <v/>
      </c>
      <c r="B4698" s="150" t="str">
        <f>IF(ISNUMBER(A4698),INDEX('MetaTrader Import'!$H$13:$J$5893,TRUNC(((A4698-$A$39+1)-1)/3)+1,MOD((A4698-$A$39+1)-1,3)+1),"")</f>
        <v/>
      </c>
      <c r="C4698" s="43" t="str">
        <f t="shared" si="2203"/>
        <v/>
      </c>
      <c r="D4698" s="43" t="str">
        <f t="shared" ca="1" si="2193"/>
        <v/>
      </c>
      <c r="E4698" s="43" t="str">
        <f t="shared" si="2204"/>
        <v/>
      </c>
      <c r="F4698" s="43" t="str">
        <f t="shared" si="2205"/>
        <v/>
      </c>
      <c r="G4698" s="43" t="str">
        <f>IF(A4698&lt;&gt;"",IF(A4698&lt;Data!$G$11*0.25,$C$13/$G$32,IF(A4698&gt;Data!$G$11*0.25,$C$13,$C$13*10)),"")</f>
        <v/>
      </c>
      <c r="H4698" s="43" t="str">
        <f>IF(A4698&lt;&gt;"",IF(Data!$G$9="constant",$C$13,IF(Data!$G$9="squeeze",G4698,F4698)),"")</f>
        <v/>
      </c>
      <c r="I4698" s="38" t="str">
        <f ca="1">IF(ISNUMBER(A4698),NORMINV(RAND(),0,IF(AND(Data!$G$9="squeeze",A4698&lt;Data!$G$11*0.25),$H$32,1)*$C$30*$C$13)*($C$14*$C$12),"")</f>
        <v/>
      </c>
      <c r="J4698" s="42" t="str">
        <f ca="1">IFERROR(IF(Data!$C$6="Real",B4698,I4698+J4697+($C$14*$C$12)*(NORMINV(RAND(),$C$15,CHOOSE($G$13,$C$13,F4698,G4698)))),"")</f>
        <v/>
      </c>
      <c r="K4698" s="88" t="str">
        <f>IF(ISNUMBER(A4698), IF($G$16="fixed",$G$17,MIN(H4698*Data!$C$7*$C$16*0.5,$C$17*Data!$C$7))*$C$12,"")</f>
        <v/>
      </c>
      <c r="L4698" s="42" t="str">
        <f t="shared" ca="1" si="2220"/>
        <v/>
      </c>
      <c r="M4698" s="44" t="str">
        <f t="shared" ca="1" si="2221"/>
        <v/>
      </c>
      <c r="N4698" s="44" t="str">
        <f t="shared" ca="1" si="2222"/>
        <v/>
      </c>
      <c r="O4698" s="108" t="str">
        <f t="shared" si="2206"/>
        <v/>
      </c>
      <c r="P4698" s="102" t="str">
        <f t="shared" si="2207"/>
        <v/>
      </c>
      <c r="Q4698" s="102" t="str">
        <f t="shared" si="2208"/>
        <v/>
      </c>
      <c r="R4698" s="120" t="str">
        <f t="shared" si="2209"/>
        <v/>
      </c>
      <c r="S4698" s="54" t="str">
        <f t="shared" si="2210"/>
        <v/>
      </c>
      <c r="T4698" s="5" t="str">
        <f t="shared" si="2211"/>
        <v/>
      </c>
      <c r="U4698" s="152" t="str">
        <f t="shared" si="2194"/>
        <v/>
      </c>
      <c r="V4698" s="152" t="str">
        <f t="shared" si="2195"/>
        <v/>
      </c>
      <c r="W4698" s="153" t="str">
        <f t="shared" si="2196"/>
        <v/>
      </c>
      <c r="X4698" s="153" t="str">
        <f t="shared" si="2197"/>
        <v/>
      </c>
      <c r="Y4698" s="153" t="str">
        <f t="shared" si="2198"/>
        <v/>
      </c>
      <c r="Z4698" s="153" t="str">
        <f t="shared" si="2199"/>
        <v/>
      </c>
      <c r="AA4698" s="152" t="str">
        <f t="shared" si="2200"/>
        <v/>
      </c>
      <c r="AB4698" s="152" t="str">
        <f t="shared" si="2201"/>
        <v/>
      </c>
      <c r="AC4698" s="154" t="str">
        <f t="shared" si="2212"/>
        <v/>
      </c>
      <c r="AD4698" s="154" t="str">
        <f t="shared" si="2213"/>
        <v/>
      </c>
      <c r="AE4698" s="3" t="str">
        <f t="shared" si="2214"/>
        <v/>
      </c>
      <c r="AF4698" s="3" t="str">
        <f t="shared" si="2215"/>
        <v/>
      </c>
      <c r="AG4698" s="3" t="str">
        <f t="shared" si="2216"/>
        <v/>
      </c>
      <c r="AH4698" s="4" t="str">
        <f t="shared" si="2217"/>
        <v/>
      </c>
      <c r="AI4698" s="75" t="str">
        <f t="shared" si="2218"/>
        <v/>
      </c>
      <c r="AJ4698" s="75" t="str">
        <f t="shared" si="2219"/>
        <v/>
      </c>
    </row>
    <row r="4699" spans="1:36">
      <c r="A4699" s="41" t="str">
        <f t="shared" si="2202"/>
        <v/>
      </c>
      <c r="B4699" s="150" t="str">
        <f>IF(ISNUMBER(A4699),INDEX('MetaTrader Import'!$H$13:$J$5893,TRUNC(((A4699-$A$39+1)-1)/3)+1,MOD((A4699-$A$39+1)-1,3)+1),"")</f>
        <v/>
      </c>
      <c r="C4699" s="43" t="str">
        <f t="shared" si="2203"/>
        <v/>
      </c>
      <c r="D4699" s="43" t="str">
        <f t="shared" ca="1" si="2193"/>
        <v/>
      </c>
      <c r="E4699" s="43" t="str">
        <f t="shared" si="2204"/>
        <v/>
      </c>
      <c r="F4699" s="43" t="str">
        <f t="shared" si="2205"/>
        <v/>
      </c>
      <c r="G4699" s="43" t="str">
        <f>IF(A4699&lt;&gt;"",IF(A4699&lt;Data!$G$11*0.25,$C$13/$G$32,IF(A4699&gt;Data!$G$11*0.25,$C$13,$C$13*10)),"")</f>
        <v/>
      </c>
      <c r="H4699" s="43" t="str">
        <f>IF(A4699&lt;&gt;"",IF(Data!$G$9="constant",$C$13,IF(Data!$G$9="squeeze",G4699,F4699)),"")</f>
        <v/>
      </c>
      <c r="I4699" s="38" t="str">
        <f ca="1">IF(ISNUMBER(A4699),NORMINV(RAND(),0,IF(AND(Data!$G$9="squeeze",A4699&lt;Data!$G$11*0.25),$H$32,1)*$C$30*$C$13)*($C$14*$C$12),"")</f>
        <v/>
      </c>
      <c r="J4699" s="42" t="str">
        <f ca="1">IFERROR(IF(Data!$C$6="Real",B4699,I4699+J4698+($C$14*$C$12)*(NORMINV(RAND(),$C$15,CHOOSE($G$13,$C$13,F4699,G4699)))),"")</f>
        <v/>
      </c>
      <c r="K4699" s="88" t="str">
        <f>IF(ISNUMBER(A4699), IF($G$16="fixed",$G$17,MIN(H4699*Data!$C$7*$C$16*0.5,$C$17*Data!$C$7))*$C$12,"")</f>
        <v/>
      </c>
      <c r="L4699" s="42" t="str">
        <f t="shared" ca="1" si="2220"/>
        <v/>
      </c>
      <c r="M4699" s="44" t="str">
        <f t="shared" ca="1" si="2221"/>
        <v/>
      </c>
      <c r="N4699" s="44" t="str">
        <f t="shared" ca="1" si="2222"/>
        <v/>
      </c>
      <c r="O4699" s="108" t="str">
        <f t="shared" si="2206"/>
        <v/>
      </c>
      <c r="P4699" s="102" t="str">
        <f t="shared" si="2207"/>
        <v/>
      </c>
      <c r="Q4699" s="102" t="str">
        <f t="shared" si="2208"/>
        <v/>
      </c>
      <c r="R4699" s="120" t="str">
        <f t="shared" si="2209"/>
        <v/>
      </c>
      <c r="S4699" s="54" t="str">
        <f t="shared" si="2210"/>
        <v/>
      </c>
      <c r="T4699" s="5" t="str">
        <f t="shared" si="2211"/>
        <v/>
      </c>
      <c r="U4699" s="152" t="str">
        <f t="shared" si="2194"/>
        <v/>
      </c>
      <c r="V4699" s="152" t="str">
        <f t="shared" si="2195"/>
        <v/>
      </c>
      <c r="W4699" s="153" t="str">
        <f t="shared" si="2196"/>
        <v/>
      </c>
      <c r="X4699" s="153" t="str">
        <f t="shared" si="2197"/>
        <v/>
      </c>
      <c r="Y4699" s="153" t="str">
        <f t="shared" si="2198"/>
        <v/>
      </c>
      <c r="Z4699" s="153" t="str">
        <f t="shared" si="2199"/>
        <v/>
      </c>
      <c r="AA4699" s="152" t="str">
        <f t="shared" si="2200"/>
        <v/>
      </c>
      <c r="AB4699" s="152" t="str">
        <f t="shared" si="2201"/>
        <v/>
      </c>
      <c r="AC4699" s="154" t="str">
        <f t="shared" si="2212"/>
        <v/>
      </c>
      <c r="AD4699" s="154" t="str">
        <f t="shared" si="2213"/>
        <v/>
      </c>
      <c r="AE4699" s="3" t="str">
        <f t="shared" si="2214"/>
        <v/>
      </c>
      <c r="AF4699" s="3" t="str">
        <f t="shared" si="2215"/>
        <v/>
      </c>
      <c r="AG4699" s="3" t="str">
        <f t="shared" si="2216"/>
        <v/>
      </c>
      <c r="AH4699" s="4" t="str">
        <f t="shared" si="2217"/>
        <v/>
      </c>
      <c r="AI4699" s="75" t="str">
        <f t="shared" si="2218"/>
        <v/>
      </c>
      <c r="AJ4699" s="75" t="str">
        <f t="shared" si="2219"/>
        <v/>
      </c>
    </row>
    <row r="4700" spans="1:36">
      <c r="A4700" s="41" t="str">
        <f t="shared" si="2202"/>
        <v/>
      </c>
      <c r="B4700" s="150" t="str">
        <f>IF(ISNUMBER(A4700),INDEX('MetaTrader Import'!$H$13:$J$5893,TRUNC(((A4700-$A$39+1)-1)/3)+1,MOD((A4700-$A$39+1)-1,3)+1),"")</f>
        <v/>
      </c>
      <c r="C4700" s="43" t="str">
        <f t="shared" si="2203"/>
        <v/>
      </c>
      <c r="D4700" s="43" t="str">
        <f t="shared" ca="1" si="2193"/>
        <v/>
      </c>
      <c r="E4700" s="43" t="str">
        <f t="shared" si="2204"/>
        <v/>
      </c>
      <c r="F4700" s="43" t="str">
        <f t="shared" si="2205"/>
        <v/>
      </c>
      <c r="G4700" s="43" t="str">
        <f>IF(A4700&lt;&gt;"",IF(A4700&lt;Data!$G$11*0.25,$C$13/$G$32,IF(A4700&gt;Data!$G$11*0.25,$C$13,$C$13*10)),"")</f>
        <v/>
      </c>
      <c r="H4700" s="43" t="str">
        <f>IF(A4700&lt;&gt;"",IF(Data!$G$9="constant",$C$13,IF(Data!$G$9="squeeze",G4700,F4700)),"")</f>
        <v/>
      </c>
      <c r="I4700" s="38" t="str">
        <f ca="1">IF(ISNUMBER(A4700),NORMINV(RAND(),0,IF(AND(Data!$G$9="squeeze",A4700&lt;Data!$G$11*0.25),$H$32,1)*$C$30*$C$13)*($C$14*$C$12),"")</f>
        <v/>
      </c>
      <c r="J4700" s="42" t="str">
        <f ca="1">IFERROR(IF(Data!$C$6="Real",B4700,I4700+J4699+($C$14*$C$12)*(NORMINV(RAND(),$C$15,CHOOSE($G$13,$C$13,F4700,G4700)))),"")</f>
        <v/>
      </c>
      <c r="K4700" s="88" t="str">
        <f>IF(ISNUMBER(A4700), IF($G$16="fixed",$G$17,MIN(H4700*Data!$C$7*$C$16*0.5,$C$17*Data!$C$7))*$C$12,"")</f>
        <v/>
      </c>
      <c r="L4700" s="42" t="str">
        <f t="shared" ca="1" si="2220"/>
        <v/>
      </c>
      <c r="M4700" s="44" t="str">
        <f t="shared" ca="1" si="2221"/>
        <v/>
      </c>
      <c r="N4700" s="44" t="str">
        <f t="shared" ca="1" si="2222"/>
        <v/>
      </c>
      <c r="O4700" s="108" t="str">
        <f t="shared" si="2206"/>
        <v/>
      </c>
      <c r="P4700" s="102" t="str">
        <f t="shared" si="2207"/>
        <v/>
      </c>
      <c r="Q4700" s="102" t="str">
        <f t="shared" si="2208"/>
        <v/>
      </c>
      <c r="R4700" s="120" t="str">
        <f t="shared" si="2209"/>
        <v/>
      </c>
      <c r="S4700" s="54" t="str">
        <f t="shared" si="2210"/>
        <v/>
      </c>
      <c r="T4700" s="5" t="str">
        <f t="shared" si="2211"/>
        <v/>
      </c>
      <c r="U4700" s="152" t="str">
        <f t="shared" si="2194"/>
        <v/>
      </c>
      <c r="V4700" s="152" t="str">
        <f t="shared" si="2195"/>
        <v/>
      </c>
      <c r="W4700" s="153" t="str">
        <f t="shared" si="2196"/>
        <v/>
      </c>
      <c r="X4700" s="153" t="str">
        <f t="shared" si="2197"/>
        <v/>
      </c>
      <c r="Y4700" s="153" t="str">
        <f t="shared" si="2198"/>
        <v/>
      </c>
      <c r="Z4700" s="153" t="str">
        <f t="shared" si="2199"/>
        <v/>
      </c>
      <c r="AA4700" s="152" t="str">
        <f t="shared" si="2200"/>
        <v/>
      </c>
      <c r="AB4700" s="152" t="str">
        <f t="shared" si="2201"/>
        <v/>
      </c>
      <c r="AC4700" s="154" t="str">
        <f t="shared" si="2212"/>
        <v/>
      </c>
      <c r="AD4700" s="154" t="str">
        <f t="shared" si="2213"/>
        <v/>
      </c>
      <c r="AE4700" s="3" t="str">
        <f t="shared" si="2214"/>
        <v/>
      </c>
      <c r="AF4700" s="3" t="str">
        <f t="shared" si="2215"/>
        <v/>
      </c>
      <c r="AG4700" s="3" t="str">
        <f t="shared" si="2216"/>
        <v/>
      </c>
      <c r="AH4700" s="4" t="str">
        <f t="shared" si="2217"/>
        <v/>
      </c>
      <c r="AI4700" s="75" t="str">
        <f t="shared" si="2218"/>
        <v/>
      </c>
      <c r="AJ4700" s="75" t="str">
        <f t="shared" si="2219"/>
        <v/>
      </c>
    </row>
    <row r="4701" spans="1:36">
      <c r="A4701" s="41" t="str">
        <f t="shared" si="2202"/>
        <v/>
      </c>
      <c r="B4701" s="150" t="str">
        <f>IF(ISNUMBER(A4701),INDEX('MetaTrader Import'!$H$13:$J$5893,TRUNC(((A4701-$A$39+1)-1)/3)+1,MOD((A4701-$A$39+1)-1,3)+1),"")</f>
        <v/>
      </c>
      <c r="C4701" s="43" t="str">
        <f t="shared" si="2203"/>
        <v/>
      </c>
      <c r="D4701" s="43" t="str">
        <f t="shared" ca="1" si="2193"/>
        <v/>
      </c>
      <c r="E4701" s="43" t="str">
        <f t="shared" si="2204"/>
        <v/>
      </c>
      <c r="F4701" s="43" t="str">
        <f t="shared" si="2205"/>
        <v/>
      </c>
      <c r="G4701" s="43" t="str">
        <f>IF(A4701&lt;&gt;"",IF(A4701&lt;Data!$G$11*0.25,$C$13/$G$32,IF(A4701&gt;Data!$G$11*0.25,$C$13,$C$13*10)),"")</f>
        <v/>
      </c>
      <c r="H4701" s="43" t="str">
        <f>IF(A4701&lt;&gt;"",IF(Data!$G$9="constant",$C$13,IF(Data!$G$9="squeeze",G4701,F4701)),"")</f>
        <v/>
      </c>
      <c r="I4701" s="38" t="str">
        <f ca="1">IF(ISNUMBER(A4701),NORMINV(RAND(),0,IF(AND(Data!$G$9="squeeze",A4701&lt;Data!$G$11*0.25),$H$32,1)*$C$30*$C$13)*($C$14*$C$12),"")</f>
        <v/>
      </c>
      <c r="J4701" s="42" t="str">
        <f ca="1">IFERROR(IF(Data!$C$6="Real",B4701,I4701+J4700+($C$14*$C$12)*(NORMINV(RAND(),$C$15,CHOOSE($G$13,$C$13,F4701,G4701)))),"")</f>
        <v/>
      </c>
      <c r="K4701" s="88" t="str">
        <f>IF(ISNUMBER(A4701), IF($G$16="fixed",$G$17,MIN(H4701*Data!$C$7*$C$16*0.5,$C$17*Data!$C$7))*$C$12,"")</f>
        <v/>
      </c>
      <c r="L4701" s="42" t="str">
        <f t="shared" ca="1" si="2220"/>
        <v/>
      </c>
      <c r="M4701" s="44" t="str">
        <f t="shared" ca="1" si="2221"/>
        <v/>
      </c>
      <c r="N4701" s="44" t="str">
        <f t="shared" ca="1" si="2222"/>
        <v/>
      </c>
      <c r="O4701" s="108" t="str">
        <f t="shared" si="2206"/>
        <v/>
      </c>
      <c r="P4701" s="102" t="str">
        <f t="shared" si="2207"/>
        <v/>
      </c>
      <c r="Q4701" s="102" t="str">
        <f t="shared" si="2208"/>
        <v/>
      </c>
      <c r="R4701" s="120" t="str">
        <f t="shared" si="2209"/>
        <v/>
      </c>
      <c r="S4701" s="54" t="str">
        <f t="shared" si="2210"/>
        <v/>
      </c>
      <c r="T4701" s="5" t="str">
        <f t="shared" si="2211"/>
        <v/>
      </c>
      <c r="U4701" s="152" t="str">
        <f t="shared" si="2194"/>
        <v/>
      </c>
      <c r="V4701" s="152" t="str">
        <f t="shared" si="2195"/>
        <v/>
      </c>
      <c r="W4701" s="153" t="str">
        <f t="shared" si="2196"/>
        <v/>
      </c>
      <c r="X4701" s="153" t="str">
        <f t="shared" si="2197"/>
        <v/>
      </c>
      <c r="Y4701" s="153" t="str">
        <f t="shared" si="2198"/>
        <v/>
      </c>
      <c r="Z4701" s="153" t="str">
        <f t="shared" si="2199"/>
        <v/>
      </c>
      <c r="AA4701" s="152" t="str">
        <f t="shared" si="2200"/>
        <v/>
      </c>
      <c r="AB4701" s="152" t="str">
        <f t="shared" si="2201"/>
        <v/>
      </c>
      <c r="AC4701" s="154" t="str">
        <f t="shared" si="2212"/>
        <v/>
      </c>
      <c r="AD4701" s="154" t="str">
        <f t="shared" si="2213"/>
        <v/>
      </c>
      <c r="AE4701" s="3" t="str">
        <f t="shared" si="2214"/>
        <v/>
      </c>
      <c r="AF4701" s="3" t="str">
        <f t="shared" si="2215"/>
        <v/>
      </c>
      <c r="AG4701" s="3" t="str">
        <f t="shared" si="2216"/>
        <v/>
      </c>
      <c r="AH4701" s="4" t="str">
        <f t="shared" si="2217"/>
        <v/>
      </c>
      <c r="AI4701" s="75" t="str">
        <f t="shared" si="2218"/>
        <v/>
      </c>
      <c r="AJ4701" s="75" t="str">
        <f t="shared" si="2219"/>
        <v/>
      </c>
    </row>
    <row r="4702" spans="1:36">
      <c r="A4702" s="41" t="str">
        <f t="shared" si="2202"/>
        <v/>
      </c>
      <c r="B4702" s="150" t="str">
        <f>IF(ISNUMBER(A4702),INDEX('MetaTrader Import'!$H$13:$J$5893,TRUNC(((A4702-$A$39+1)-1)/3)+1,MOD((A4702-$A$39+1)-1,3)+1),"")</f>
        <v/>
      </c>
      <c r="C4702" s="43" t="str">
        <f t="shared" si="2203"/>
        <v/>
      </c>
      <c r="D4702" s="43" t="str">
        <f t="shared" ca="1" si="2193"/>
        <v/>
      </c>
      <c r="E4702" s="43" t="str">
        <f t="shared" si="2204"/>
        <v/>
      </c>
      <c r="F4702" s="43" t="str">
        <f t="shared" si="2205"/>
        <v/>
      </c>
      <c r="G4702" s="43" t="str">
        <f>IF(A4702&lt;&gt;"",IF(A4702&lt;Data!$G$11*0.25,$C$13/$G$32,IF(A4702&gt;Data!$G$11*0.25,$C$13,$C$13*10)),"")</f>
        <v/>
      </c>
      <c r="H4702" s="43" t="str">
        <f>IF(A4702&lt;&gt;"",IF(Data!$G$9="constant",$C$13,IF(Data!$G$9="squeeze",G4702,F4702)),"")</f>
        <v/>
      </c>
      <c r="I4702" s="38" t="str">
        <f ca="1">IF(ISNUMBER(A4702),NORMINV(RAND(),0,IF(AND(Data!$G$9="squeeze",A4702&lt;Data!$G$11*0.25),$H$32,1)*$C$30*$C$13)*($C$14*$C$12),"")</f>
        <v/>
      </c>
      <c r="J4702" s="42" t="str">
        <f ca="1">IFERROR(IF(Data!$C$6="Real",B4702,I4702+J4701+($C$14*$C$12)*(NORMINV(RAND(),$C$15,CHOOSE($G$13,$C$13,F4702,G4702)))),"")</f>
        <v/>
      </c>
      <c r="K4702" s="88" t="str">
        <f>IF(ISNUMBER(A4702), IF($G$16="fixed",$G$17,MIN(H4702*Data!$C$7*$C$16*0.5,$C$17*Data!$C$7))*$C$12,"")</f>
        <v/>
      </c>
      <c r="L4702" s="42" t="str">
        <f t="shared" ca="1" si="2220"/>
        <v/>
      </c>
      <c r="M4702" s="44" t="str">
        <f t="shared" ca="1" si="2221"/>
        <v/>
      </c>
      <c r="N4702" s="44" t="str">
        <f t="shared" ca="1" si="2222"/>
        <v/>
      </c>
      <c r="O4702" s="108" t="str">
        <f t="shared" si="2206"/>
        <v/>
      </c>
      <c r="P4702" s="102" t="str">
        <f t="shared" si="2207"/>
        <v/>
      </c>
      <c r="Q4702" s="102" t="str">
        <f t="shared" si="2208"/>
        <v/>
      </c>
      <c r="R4702" s="120" t="str">
        <f t="shared" si="2209"/>
        <v/>
      </c>
      <c r="S4702" s="54" t="str">
        <f t="shared" si="2210"/>
        <v/>
      </c>
      <c r="T4702" s="5" t="str">
        <f t="shared" si="2211"/>
        <v/>
      </c>
      <c r="U4702" s="152" t="str">
        <f t="shared" si="2194"/>
        <v/>
      </c>
      <c r="V4702" s="152" t="str">
        <f t="shared" si="2195"/>
        <v/>
      </c>
      <c r="W4702" s="153" t="str">
        <f t="shared" si="2196"/>
        <v/>
      </c>
      <c r="X4702" s="153" t="str">
        <f t="shared" si="2197"/>
        <v/>
      </c>
      <c r="Y4702" s="153" t="str">
        <f t="shared" si="2198"/>
        <v/>
      </c>
      <c r="Z4702" s="153" t="str">
        <f t="shared" si="2199"/>
        <v/>
      </c>
      <c r="AA4702" s="152" t="str">
        <f t="shared" si="2200"/>
        <v/>
      </c>
      <c r="AB4702" s="152" t="str">
        <f t="shared" si="2201"/>
        <v/>
      </c>
      <c r="AC4702" s="154" t="str">
        <f t="shared" si="2212"/>
        <v/>
      </c>
      <c r="AD4702" s="154" t="str">
        <f t="shared" si="2213"/>
        <v/>
      </c>
      <c r="AE4702" s="3" t="str">
        <f t="shared" si="2214"/>
        <v/>
      </c>
      <c r="AF4702" s="3" t="str">
        <f t="shared" si="2215"/>
        <v/>
      </c>
      <c r="AG4702" s="3" t="str">
        <f t="shared" si="2216"/>
        <v/>
      </c>
      <c r="AH4702" s="4" t="str">
        <f t="shared" si="2217"/>
        <v/>
      </c>
      <c r="AI4702" s="75" t="str">
        <f t="shared" si="2218"/>
        <v/>
      </c>
      <c r="AJ4702" s="75" t="str">
        <f t="shared" si="2219"/>
        <v/>
      </c>
    </row>
    <row r="4703" spans="1:36">
      <c r="A4703" s="41" t="str">
        <f t="shared" si="2202"/>
        <v/>
      </c>
      <c r="B4703" s="150" t="str">
        <f>IF(ISNUMBER(A4703),INDEX('MetaTrader Import'!$H$13:$J$5893,TRUNC(((A4703-$A$39+1)-1)/3)+1,MOD((A4703-$A$39+1)-1,3)+1),"")</f>
        <v/>
      </c>
      <c r="C4703" s="43" t="str">
        <f t="shared" si="2203"/>
        <v/>
      </c>
      <c r="D4703" s="43" t="str">
        <f t="shared" ca="1" si="2193"/>
        <v/>
      </c>
      <c r="E4703" s="43" t="str">
        <f t="shared" si="2204"/>
        <v/>
      </c>
      <c r="F4703" s="43" t="str">
        <f t="shared" si="2205"/>
        <v/>
      </c>
      <c r="G4703" s="43" t="str">
        <f>IF(A4703&lt;&gt;"",IF(A4703&lt;Data!$G$11*0.25,$C$13/$G$32,IF(A4703&gt;Data!$G$11*0.25,$C$13,$C$13*10)),"")</f>
        <v/>
      </c>
      <c r="H4703" s="43" t="str">
        <f>IF(A4703&lt;&gt;"",IF(Data!$G$9="constant",$C$13,IF(Data!$G$9="squeeze",G4703,F4703)),"")</f>
        <v/>
      </c>
      <c r="I4703" s="38" t="str">
        <f ca="1">IF(ISNUMBER(A4703),NORMINV(RAND(),0,IF(AND(Data!$G$9="squeeze",A4703&lt;Data!$G$11*0.25),$H$32,1)*$C$30*$C$13)*($C$14*$C$12),"")</f>
        <v/>
      </c>
      <c r="J4703" s="42" t="str">
        <f ca="1">IFERROR(IF(Data!$C$6="Real",B4703,I4703+J4702+($C$14*$C$12)*(NORMINV(RAND(),$C$15,CHOOSE($G$13,$C$13,F4703,G4703)))),"")</f>
        <v/>
      </c>
      <c r="K4703" s="88" t="str">
        <f>IF(ISNUMBER(A4703), IF($G$16="fixed",$G$17,MIN(H4703*Data!$C$7*$C$16*0.5,$C$17*Data!$C$7))*$C$12,"")</f>
        <v/>
      </c>
      <c r="L4703" s="42" t="str">
        <f t="shared" ca="1" si="2220"/>
        <v/>
      </c>
      <c r="M4703" s="44" t="str">
        <f t="shared" ca="1" si="2221"/>
        <v/>
      </c>
      <c r="N4703" s="44" t="str">
        <f t="shared" ca="1" si="2222"/>
        <v/>
      </c>
      <c r="O4703" s="108" t="str">
        <f t="shared" si="2206"/>
        <v/>
      </c>
      <c r="P4703" s="102" t="str">
        <f t="shared" si="2207"/>
        <v/>
      </c>
      <c r="Q4703" s="102" t="str">
        <f t="shared" si="2208"/>
        <v/>
      </c>
      <c r="R4703" s="120" t="str">
        <f t="shared" si="2209"/>
        <v/>
      </c>
      <c r="S4703" s="54" t="str">
        <f t="shared" si="2210"/>
        <v/>
      </c>
      <c r="T4703" s="5" t="str">
        <f t="shared" si="2211"/>
        <v/>
      </c>
      <c r="U4703" s="152" t="str">
        <f t="shared" si="2194"/>
        <v/>
      </c>
      <c r="V4703" s="152" t="str">
        <f t="shared" si="2195"/>
        <v/>
      </c>
      <c r="W4703" s="153" t="str">
        <f t="shared" si="2196"/>
        <v/>
      </c>
      <c r="X4703" s="153" t="str">
        <f t="shared" si="2197"/>
        <v/>
      </c>
      <c r="Y4703" s="153" t="str">
        <f t="shared" si="2198"/>
        <v/>
      </c>
      <c r="Z4703" s="153" t="str">
        <f t="shared" si="2199"/>
        <v/>
      </c>
      <c r="AA4703" s="152" t="str">
        <f t="shared" si="2200"/>
        <v/>
      </c>
      <c r="AB4703" s="152" t="str">
        <f t="shared" si="2201"/>
        <v/>
      </c>
      <c r="AC4703" s="154" t="str">
        <f t="shared" si="2212"/>
        <v/>
      </c>
      <c r="AD4703" s="154" t="str">
        <f t="shared" si="2213"/>
        <v/>
      </c>
      <c r="AE4703" s="3" t="str">
        <f t="shared" si="2214"/>
        <v/>
      </c>
      <c r="AF4703" s="3" t="str">
        <f t="shared" si="2215"/>
        <v/>
      </c>
      <c r="AG4703" s="3" t="str">
        <f t="shared" si="2216"/>
        <v/>
      </c>
      <c r="AH4703" s="4" t="str">
        <f t="shared" si="2217"/>
        <v/>
      </c>
      <c r="AI4703" s="75" t="str">
        <f t="shared" si="2218"/>
        <v/>
      </c>
      <c r="AJ4703" s="75" t="str">
        <f t="shared" si="2219"/>
        <v/>
      </c>
    </row>
    <row r="4704" spans="1:36">
      <c r="A4704" s="41" t="str">
        <f t="shared" si="2202"/>
        <v/>
      </c>
      <c r="B4704" s="150" t="str">
        <f>IF(ISNUMBER(A4704),INDEX('MetaTrader Import'!$H$13:$J$5893,TRUNC(((A4704-$A$39+1)-1)/3)+1,MOD((A4704-$A$39+1)-1,3)+1),"")</f>
        <v/>
      </c>
      <c r="C4704" s="43" t="str">
        <f t="shared" si="2203"/>
        <v/>
      </c>
      <c r="D4704" s="43" t="str">
        <f t="shared" ca="1" si="2193"/>
        <v/>
      </c>
      <c r="E4704" s="43" t="str">
        <f t="shared" si="2204"/>
        <v/>
      </c>
      <c r="F4704" s="43" t="str">
        <f t="shared" si="2205"/>
        <v/>
      </c>
      <c r="G4704" s="43" t="str">
        <f>IF(A4704&lt;&gt;"",IF(A4704&lt;Data!$G$11*0.25,$C$13/$G$32,IF(A4704&gt;Data!$G$11*0.25,$C$13,$C$13*10)),"")</f>
        <v/>
      </c>
      <c r="H4704" s="43" t="str">
        <f>IF(A4704&lt;&gt;"",IF(Data!$G$9="constant",$C$13,IF(Data!$G$9="squeeze",G4704,F4704)),"")</f>
        <v/>
      </c>
      <c r="I4704" s="38" t="str">
        <f ca="1">IF(ISNUMBER(A4704),NORMINV(RAND(),0,IF(AND(Data!$G$9="squeeze",A4704&lt;Data!$G$11*0.25),$H$32,1)*$C$30*$C$13)*($C$14*$C$12),"")</f>
        <v/>
      </c>
      <c r="J4704" s="42" t="str">
        <f ca="1">IFERROR(IF(Data!$C$6="Real",B4704,I4704+J4703+($C$14*$C$12)*(NORMINV(RAND(),$C$15,CHOOSE($G$13,$C$13,F4704,G4704)))),"")</f>
        <v/>
      </c>
      <c r="K4704" s="88" t="str">
        <f>IF(ISNUMBER(A4704), IF($G$16="fixed",$G$17,MIN(H4704*Data!$C$7*$C$16*0.5,$C$17*Data!$C$7))*$C$12,"")</f>
        <v/>
      </c>
      <c r="L4704" s="42" t="str">
        <f t="shared" ca="1" si="2220"/>
        <v/>
      </c>
      <c r="M4704" s="44" t="str">
        <f t="shared" ca="1" si="2221"/>
        <v/>
      </c>
      <c r="N4704" s="44" t="str">
        <f t="shared" ca="1" si="2222"/>
        <v/>
      </c>
      <c r="O4704" s="108" t="str">
        <f t="shared" si="2206"/>
        <v/>
      </c>
      <c r="P4704" s="102" t="str">
        <f t="shared" si="2207"/>
        <v/>
      </c>
      <c r="Q4704" s="102" t="str">
        <f t="shared" si="2208"/>
        <v/>
      </c>
      <c r="R4704" s="120" t="str">
        <f t="shared" si="2209"/>
        <v/>
      </c>
      <c r="S4704" s="54" t="str">
        <f t="shared" si="2210"/>
        <v/>
      </c>
      <c r="T4704" s="5" t="str">
        <f t="shared" si="2211"/>
        <v/>
      </c>
      <c r="U4704" s="152" t="str">
        <f t="shared" si="2194"/>
        <v/>
      </c>
      <c r="V4704" s="152" t="str">
        <f t="shared" si="2195"/>
        <v/>
      </c>
      <c r="W4704" s="153" t="str">
        <f t="shared" si="2196"/>
        <v/>
      </c>
      <c r="X4704" s="153" t="str">
        <f t="shared" si="2197"/>
        <v/>
      </c>
      <c r="Y4704" s="153" t="str">
        <f t="shared" si="2198"/>
        <v/>
      </c>
      <c r="Z4704" s="153" t="str">
        <f t="shared" si="2199"/>
        <v/>
      </c>
      <c r="AA4704" s="152" t="str">
        <f t="shared" si="2200"/>
        <v/>
      </c>
      <c r="AB4704" s="152" t="str">
        <f t="shared" si="2201"/>
        <v/>
      </c>
      <c r="AC4704" s="154" t="str">
        <f t="shared" si="2212"/>
        <v/>
      </c>
      <c r="AD4704" s="154" t="str">
        <f t="shared" si="2213"/>
        <v/>
      </c>
      <c r="AE4704" s="3" t="str">
        <f t="shared" si="2214"/>
        <v/>
      </c>
      <c r="AF4704" s="3" t="str">
        <f t="shared" si="2215"/>
        <v/>
      </c>
      <c r="AG4704" s="3" t="str">
        <f t="shared" si="2216"/>
        <v/>
      </c>
      <c r="AH4704" s="4" t="str">
        <f t="shared" si="2217"/>
        <v/>
      </c>
      <c r="AI4704" s="75" t="str">
        <f t="shared" si="2218"/>
        <v/>
      </c>
      <c r="AJ4704" s="75" t="str">
        <f t="shared" si="2219"/>
        <v/>
      </c>
    </row>
    <row r="4705" spans="1:36">
      <c r="A4705" s="41" t="str">
        <f t="shared" si="2202"/>
        <v/>
      </c>
      <c r="B4705" s="150" t="str">
        <f>IF(ISNUMBER(A4705),INDEX('MetaTrader Import'!$H$13:$J$5893,TRUNC(((A4705-$A$39+1)-1)/3)+1,MOD((A4705-$A$39+1)-1,3)+1),"")</f>
        <v/>
      </c>
      <c r="C4705" s="43" t="str">
        <f t="shared" si="2203"/>
        <v/>
      </c>
      <c r="D4705" s="43" t="str">
        <f t="shared" ca="1" si="2193"/>
        <v/>
      </c>
      <c r="E4705" s="43" t="str">
        <f t="shared" si="2204"/>
        <v/>
      </c>
      <c r="F4705" s="43" t="str">
        <f t="shared" si="2205"/>
        <v/>
      </c>
      <c r="G4705" s="43" t="str">
        <f>IF(A4705&lt;&gt;"",IF(A4705&lt;Data!$G$11*0.25,$C$13/$G$32,IF(A4705&gt;Data!$G$11*0.25,$C$13,$C$13*10)),"")</f>
        <v/>
      </c>
      <c r="H4705" s="43" t="str">
        <f>IF(A4705&lt;&gt;"",IF(Data!$G$9="constant",$C$13,IF(Data!$G$9="squeeze",G4705,F4705)),"")</f>
        <v/>
      </c>
      <c r="I4705" s="38" t="str">
        <f ca="1">IF(ISNUMBER(A4705),NORMINV(RAND(),0,IF(AND(Data!$G$9="squeeze",A4705&lt;Data!$G$11*0.25),$H$32,1)*$C$30*$C$13)*($C$14*$C$12),"")</f>
        <v/>
      </c>
      <c r="J4705" s="42" t="str">
        <f ca="1">IFERROR(IF(Data!$C$6="Real",B4705,I4705+J4704+($C$14*$C$12)*(NORMINV(RAND(),$C$15,CHOOSE($G$13,$C$13,F4705,G4705)))),"")</f>
        <v/>
      </c>
      <c r="K4705" s="88" t="str">
        <f>IF(ISNUMBER(A4705), IF($G$16="fixed",$G$17,MIN(H4705*Data!$C$7*$C$16*0.5,$C$17*Data!$C$7))*$C$12,"")</f>
        <v/>
      </c>
      <c r="L4705" s="42" t="str">
        <f t="shared" ca="1" si="2220"/>
        <v/>
      </c>
      <c r="M4705" s="44" t="str">
        <f t="shared" ca="1" si="2221"/>
        <v/>
      </c>
      <c r="N4705" s="44" t="str">
        <f t="shared" ca="1" si="2222"/>
        <v/>
      </c>
      <c r="O4705" s="108" t="str">
        <f t="shared" si="2206"/>
        <v/>
      </c>
      <c r="P4705" s="102" t="str">
        <f t="shared" si="2207"/>
        <v/>
      </c>
      <c r="Q4705" s="102" t="str">
        <f t="shared" si="2208"/>
        <v/>
      </c>
      <c r="R4705" s="120" t="str">
        <f t="shared" si="2209"/>
        <v/>
      </c>
      <c r="S4705" s="54" t="str">
        <f t="shared" si="2210"/>
        <v/>
      </c>
      <c r="T4705" s="5" t="str">
        <f t="shared" si="2211"/>
        <v/>
      </c>
      <c r="U4705" s="152" t="str">
        <f t="shared" si="2194"/>
        <v/>
      </c>
      <c r="V4705" s="152" t="str">
        <f t="shared" si="2195"/>
        <v/>
      </c>
      <c r="W4705" s="153" t="str">
        <f t="shared" si="2196"/>
        <v/>
      </c>
      <c r="X4705" s="153" t="str">
        <f t="shared" si="2197"/>
        <v/>
      </c>
      <c r="Y4705" s="153" t="str">
        <f t="shared" si="2198"/>
        <v/>
      </c>
      <c r="Z4705" s="153" t="str">
        <f t="shared" si="2199"/>
        <v/>
      </c>
      <c r="AA4705" s="152" t="str">
        <f t="shared" si="2200"/>
        <v/>
      </c>
      <c r="AB4705" s="152" t="str">
        <f t="shared" si="2201"/>
        <v/>
      </c>
      <c r="AC4705" s="154" t="str">
        <f t="shared" si="2212"/>
        <v/>
      </c>
      <c r="AD4705" s="154" t="str">
        <f t="shared" si="2213"/>
        <v/>
      </c>
      <c r="AE4705" s="3" t="str">
        <f t="shared" si="2214"/>
        <v/>
      </c>
      <c r="AF4705" s="3" t="str">
        <f t="shared" si="2215"/>
        <v/>
      </c>
      <c r="AG4705" s="3" t="str">
        <f t="shared" si="2216"/>
        <v/>
      </c>
      <c r="AH4705" s="4" t="str">
        <f t="shared" si="2217"/>
        <v/>
      </c>
      <c r="AI4705" s="75" t="str">
        <f t="shared" si="2218"/>
        <v/>
      </c>
      <c r="AJ4705" s="75" t="str">
        <f t="shared" si="2219"/>
        <v/>
      </c>
    </row>
    <row r="4706" spans="1:36">
      <c r="A4706" s="41" t="str">
        <f t="shared" si="2202"/>
        <v/>
      </c>
      <c r="B4706" s="150" t="str">
        <f>IF(ISNUMBER(A4706),INDEX('MetaTrader Import'!$H$13:$J$5893,TRUNC(((A4706-$A$39+1)-1)/3)+1,MOD((A4706-$A$39+1)-1,3)+1),"")</f>
        <v/>
      </c>
      <c r="C4706" s="43" t="str">
        <f t="shared" si="2203"/>
        <v/>
      </c>
      <c r="D4706" s="43" t="str">
        <f t="shared" ca="1" si="2193"/>
        <v/>
      </c>
      <c r="E4706" s="43" t="str">
        <f t="shared" si="2204"/>
        <v/>
      </c>
      <c r="F4706" s="43" t="str">
        <f t="shared" si="2205"/>
        <v/>
      </c>
      <c r="G4706" s="43" t="str">
        <f>IF(A4706&lt;&gt;"",IF(A4706&lt;Data!$G$11*0.25,$C$13/$G$32,IF(A4706&gt;Data!$G$11*0.25,$C$13,$C$13*10)),"")</f>
        <v/>
      </c>
      <c r="H4706" s="43" t="str">
        <f>IF(A4706&lt;&gt;"",IF(Data!$G$9="constant",$C$13,IF(Data!$G$9="squeeze",G4706,F4706)),"")</f>
        <v/>
      </c>
      <c r="I4706" s="38" t="str">
        <f ca="1">IF(ISNUMBER(A4706),NORMINV(RAND(),0,IF(AND(Data!$G$9="squeeze",A4706&lt;Data!$G$11*0.25),$H$32,1)*$C$30*$C$13)*($C$14*$C$12),"")</f>
        <v/>
      </c>
      <c r="J4706" s="42" t="str">
        <f ca="1">IFERROR(IF(Data!$C$6="Real",B4706,I4706+J4705+($C$14*$C$12)*(NORMINV(RAND(),$C$15,CHOOSE($G$13,$C$13,F4706,G4706)))),"")</f>
        <v/>
      </c>
      <c r="K4706" s="88" t="str">
        <f>IF(ISNUMBER(A4706), IF($G$16="fixed",$G$17,MIN(H4706*Data!$C$7*$C$16*0.5,$C$17*Data!$C$7))*$C$12,"")</f>
        <v/>
      </c>
      <c r="L4706" s="42" t="str">
        <f t="shared" ca="1" si="2220"/>
        <v/>
      </c>
      <c r="M4706" s="44" t="str">
        <f t="shared" ca="1" si="2221"/>
        <v/>
      </c>
      <c r="N4706" s="44" t="str">
        <f t="shared" ca="1" si="2222"/>
        <v/>
      </c>
      <c r="O4706" s="108" t="str">
        <f t="shared" si="2206"/>
        <v/>
      </c>
      <c r="P4706" s="102" t="str">
        <f t="shared" si="2207"/>
        <v/>
      </c>
      <c r="Q4706" s="102" t="str">
        <f t="shared" si="2208"/>
        <v/>
      </c>
      <c r="R4706" s="120" t="str">
        <f t="shared" si="2209"/>
        <v/>
      </c>
      <c r="S4706" s="54" t="str">
        <f t="shared" si="2210"/>
        <v/>
      </c>
      <c r="T4706" s="5" t="str">
        <f t="shared" si="2211"/>
        <v/>
      </c>
      <c r="U4706" s="152" t="str">
        <f t="shared" si="2194"/>
        <v/>
      </c>
      <c r="V4706" s="152" t="str">
        <f t="shared" si="2195"/>
        <v/>
      </c>
      <c r="W4706" s="153" t="str">
        <f t="shared" si="2196"/>
        <v/>
      </c>
      <c r="X4706" s="153" t="str">
        <f t="shared" si="2197"/>
        <v/>
      </c>
      <c r="Y4706" s="153" t="str">
        <f t="shared" si="2198"/>
        <v/>
      </c>
      <c r="Z4706" s="153" t="str">
        <f t="shared" si="2199"/>
        <v/>
      </c>
      <c r="AA4706" s="152" t="str">
        <f t="shared" si="2200"/>
        <v/>
      </c>
      <c r="AB4706" s="152" t="str">
        <f t="shared" si="2201"/>
        <v/>
      </c>
      <c r="AC4706" s="154" t="str">
        <f t="shared" si="2212"/>
        <v/>
      </c>
      <c r="AD4706" s="154" t="str">
        <f t="shared" si="2213"/>
        <v/>
      </c>
      <c r="AE4706" s="3" t="str">
        <f t="shared" si="2214"/>
        <v/>
      </c>
      <c r="AF4706" s="3" t="str">
        <f t="shared" si="2215"/>
        <v/>
      </c>
      <c r="AG4706" s="3" t="str">
        <f t="shared" si="2216"/>
        <v/>
      </c>
      <c r="AH4706" s="4" t="str">
        <f t="shared" si="2217"/>
        <v/>
      </c>
      <c r="AI4706" s="75" t="str">
        <f t="shared" si="2218"/>
        <v/>
      </c>
      <c r="AJ4706" s="75" t="str">
        <f t="shared" si="2219"/>
        <v/>
      </c>
    </row>
    <row r="4707" spans="1:36">
      <c r="A4707" s="41" t="str">
        <f t="shared" si="2202"/>
        <v/>
      </c>
      <c r="B4707" s="150" t="str">
        <f>IF(ISNUMBER(A4707),INDEX('MetaTrader Import'!$H$13:$J$5893,TRUNC(((A4707-$A$39+1)-1)/3)+1,MOD((A4707-$A$39+1)-1,3)+1),"")</f>
        <v/>
      </c>
      <c r="C4707" s="43" t="str">
        <f t="shared" si="2203"/>
        <v/>
      </c>
      <c r="D4707" s="43" t="str">
        <f t="shared" ca="1" si="2193"/>
        <v/>
      </c>
      <c r="E4707" s="43" t="str">
        <f t="shared" si="2204"/>
        <v/>
      </c>
      <c r="F4707" s="43" t="str">
        <f t="shared" si="2205"/>
        <v/>
      </c>
      <c r="G4707" s="43" t="str">
        <f>IF(A4707&lt;&gt;"",IF(A4707&lt;Data!$G$11*0.25,$C$13/$G$32,IF(A4707&gt;Data!$G$11*0.25,$C$13,$C$13*10)),"")</f>
        <v/>
      </c>
      <c r="H4707" s="43" t="str">
        <f>IF(A4707&lt;&gt;"",IF(Data!$G$9="constant",$C$13,IF(Data!$G$9="squeeze",G4707,F4707)),"")</f>
        <v/>
      </c>
      <c r="I4707" s="38" t="str">
        <f ca="1">IF(ISNUMBER(A4707),NORMINV(RAND(),0,IF(AND(Data!$G$9="squeeze",A4707&lt;Data!$G$11*0.25),$H$32,1)*$C$30*$C$13)*($C$14*$C$12),"")</f>
        <v/>
      </c>
      <c r="J4707" s="42" t="str">
        <f ca="1">IFERROR(IF(Data!$C$6="Real",B4707,I4707+J4706+($C$14*$C$12)*(NORMINV(RAND(),$C$15,CHOOSE($G$13,$C$13,F4707,G4707)))),"")</f>
        <v/>
      </c>
      <c r="K4707" s="88" t="str">
        <f>IF(ISNUMBER(A4707), IF($G$16="fixed",$G$17,MIN(H4707*Data!$C$7*$C$16*0.5,$C$17*Data!$C$7))*$C$12,"")</f>
        <v/>
      </c>
      <c r="L4707" s="42" t="str">
        <f t="shared" ca="1" si="2220"/>
        <v/>
      </c>
      <c r="M4707" s="44" t="str">
        <f t="shared" ca="1" si="2221"/>
        <v/>
      </c>
      <c r="N4707" s="44" t="str">
        <f t="shared" ca="1" si="2222"/>
        <v/>
      </c>
      <c r="O4707" s="108" t="str">
        <f t="shared" si="2206"/>
        <v/>
      </c>
      <c r="P4707" s="102" t="str">
        <f t="shared" si="2207"/>
        <v/>
      </c>
      <c r="Q4707" s="102" t="str">
        <f t="shared" si="2208"/>
        <v/>
      </c>
      <c r="R4707" s="120" t="str">
        <f t="shared" si="2209"/>
        <v/>
      </c>
      <c r="S4707" s="54" t="str">
        <f t="shared" si="2210"/>
        <v/>
      </c>
      <c r="T4707" s="5" t="str">
        <f t="shared" si="2211"/>
        <v/>
      </c>
      <c r="U4707" s="152" t="str">
        <f t="shared" si="2194"/>
        <v/>
      </c>
      <c r="V4707" s="152" t="str">
        <f t="shared" si="2195"/>
        <v/>
      </c>
      <c r="W4707" s="153" t="str">
        <f t="shared" si="2196"/>
        <v/>
      </c>
      <c r="X4707" s="153" t="str">
        <f t="shared" si="2197"/>
        <v/>
      </c>
      <c r="Y4707" s="153" t="str">
        <f t="shared" si="2198"/>
        <v/>
      </c>
      <c r="Z4707" s="153" t="str">
        <f t="shared" si="2199"/>
        <v/>
      </c>
      <c r="AA4707" s="152" t="str">
        <f t="shared" si="2200"/>
        <v/>
      </c>
      <c r="AB4707" s="152" t="str">
        <f t="shared" si="2201"/>
        <v/>
      </c>
      <c r="AC4707" s="154" t="str">
        <f t="shared" si="2212"/>
        <v/>
      </c>
      <c r="AD4707" s="154" t="str">
        <f t="shared" si="2213"/>
        <v/>
      </c>
      <c r="AE4707" s="3" t="str">
        <f t="shared" si="2214"/>
        <v/>
      </c>
      <c r="AF4707" s="3" t="str">
        <f t="shared" si="2215"/>
        <v/>
      </c>
      <c r="AG4707" s="3" t="str">
        <f t="shared" si="2216"/>
        <v/>
      </c>
      <c r="AH4707" s="4" t="str">
        <f t="shared" si="2217"/>
        <v/>
      </c>
      <c r="AI4707" s="75" t="str">
        <f t="shared" si="2218"/>
        <v/>
      </c>
      <c r="AJ4707" s="75" t="str">
        <f t="shared" si="2219"/>
        <v/>
      </c>
    </row>
    <row r="4708" spans="1:36">
      <c r="A4708" s="41" t="str">
        <f t="shared" si="2202"/>
        <v/>
      </c>
      <c r="B4708" s="150" t="str">
        <f>IF(ISNUMBER(A4708),INDEX('MetaTrader Import'!$H$13:$J$5893,TRUNC(((A4708-$A$39+1)-1)/3)+1,MOD((A4708-$A$39+1)-1,3)+1),"")</f>
        <v/>
      </c>
      <c r="C4708" s="43" t="str">
        <f t="shared" si="2203"/>
        <v/>
      </c>
      <c r="D4708" s="43" t="str">
        <f t="shared" ca="1" si="2193"/>
        <v/>
      </c>
      <c r="E4708" s="43" t="str">
        <f t="shared" si="2204"/>
        <v/>
      </c>
      <c r="F4708" s="43" t="str">
        <f t="shared" si="2205"/>
        <v/>
      </c>
      <c r="G4708" s="43" t="str">
        <f>IF(A4708&lt;&gt;"",IF(A4708&lt;Data!$G$11*0.25,$C$13/$G$32,IF(A4708&gt;Data!$G$11*0.25,$C$13,$C$13*10)),"")</f>
        <v/>
      </c>
      <c r="H4708" s="43" t="str">
        <f>IF(A4708&lt;&gt;"",IF(Data!$G$9="constant",$C$13,IF(Data!$G$9="squeeze",G4708,F4708)),"")</f>
        <v/>
      </c>
      <c r="I4708" s="38" t="str">
        <f ca="1">IF(ISNUMBER(A4708),NORMINV(RAND(),0,IF(AND(Data!$G$9="squeeze",A4708&lt;Data!$G$11*0.25),$H$32,1)*$C$30*$C$13)*($C$14*$C$12),"")</f>
        <v/>
      </c>
      <c r="J4708" s="42" t="str">
        <f ca="1">IFERROR(IF(Data!$C$6="Real",B4708,I4708+J4707+($C$14*$C$12)*(NORMINV(RAND(),$C$15,CHOOSE($G$13,$C$13,F4708,G4708)))),"")</f>
        <v/>
      </c>
      <c r="K4708" s="88" t="str">
        <f>IF(ISNUMBER(A4708), IF($G$16="fixed",$G$17,MIN(H4708*Data!$C$7*$C$16*0.5,$C$17*Data!$C$7))*$C$12,"")</f>
        <v/>
      </c>
      <c r="L4708" s="42" t="str">
        <f t="shared" ca="1" si="2220"/>
        <v/>
      </c>
      <c r="M4708" s="44" t="str">
        <f t="shared" ca="1" si="2221"/>
        <v/>
      </c>
      <c r="N4708" s="44" t="str">
        <f t="shared" ca="1" si="2222"/>
        <v/>
      </c>
      <c r="O4708" s="108" t="str">
        <f t="shared" si="2206"/>
        <v/>
      </c>
      <c r="P4708" s="102" t="str">
        <f t="shared" si="2207"/>
        <v/>
      </c>
      <c r="Q4708" s="102" t="str">
        <f t="shared" si="2208"/>
        <v/>
      </c>
      <c r="R4708" s="120" t="str">
        <f t="shared" si="2209"/>
        <v/>
      </c>
      <c r="S4708" s="54" t="str">
        <f t="shared" si="2210"/>
        <v/>
      </c>
      <c r="T4708" s="5" t="str">
        <f t="shared" si="2211"/>
        <v/>
      </c>
      <c r="U4708" s="152" t="str">
        <f t="shared" si="2194"/>
        <v/>
      </c>
      <c r="V4708" s="152" t="str">
        <f t="shared" si="2195"/>
        <v/>
      </c>
      <c r="W4708" s="153" t="str">
        <f t="shared" si="2196"/>
        <v/>
      </c>
      <c r="X4708" s="153" t="str">
        <f t="shared" si="2197"/>
        <v/>
      </c>
      <c r="Y4708" s="153" t="str">
        <f t="shared" si="2198"/>
        <v/>
      </c>
      <c r="Z4708" s="153" t="str">
        <f t="shared" si="2199"/>
        <v/>
      </c>
      <c r="AA4708" s="152" t="str">
        <f t="shared" si="2200"/>
        <v/>
      </c>
      <c r="AB4708" s="152" t="str">
        <f t="shared" si="2201"/>
        <v/>
      </c>
      <c r="AC4708" s="154" t="str">
        <f t="shared" si="2212"/>
        <v/>
      </c>
      <c r="AD4708" s="154" t="str">
        <f t="shared" si="2213"/>
        <v/>
      </c>
      <c r="AE4708" s="3" t="str">
        <f t="shared" si="2214"/>
        <v/>
      </c>
      <c r="AF4708" s="3" t="str">
        <f t="shared" si="2215"/>
        <v/>
      </c>
      <c r="AG4708" s="3" t="str">
        <f t="shared" si="2216"/>
        <v/>
      </c>
      <c r="AH4708" s="4" t="str">
        <f t="shared" si="2217"/>
        <v/>
      </c>
      <c r="AI4708" s="75" t="str">
        <f t="shared" si="2218"/>
        <v/>
      </c>
      <c r="AJ4708" s="75" t="str">
        <f t="shared" si="2219"/>
        <v/>
      </c>
    </row>
    <row r="4709" spans="1:36">
      <c r="A4709" s="41" t="str">
        <f t="shared" si="2202"/>
        <v/>
      </c>
      <c r="B4709" s="150" t="str">
        <f>IF(ISNUMBER(A4709),INDEX('MetaTrader Import'!$H$13:$J$5893,TRUNC(((A4709-$A$39+1)-1)/3)+1,MOD((A4709-$A$39+1)-1,3)+1),"")</f>
        <v/>
      </c>
      <c r="C4709" s="43" t="str">
        <f t="shared" si="2203"/>
        <v/>
      </c>
      <c r="D4709" s="43" t="str">
        <f t="shared" ca="1" si="2193"/>
        <v/>
      </c>
      <c r="E4709" s="43" t="str">
        <f t="shared" si="2204"/>
        <v/>
      </c>
      <c r="F4709" s="43" t="str">
        <f t="shared" si="2205"/>
        <v/>
      </c>
      <c r="G4709" s="43" t="str">
        <f>IF(A4709&lt;&gt;"",IF(A4709&lt;Data!$G$11*0.25,$C$13/$G$32,IF(A4709&gt;Data!$G$11*0.25,$C$13,$C$13*10)),"")</f>
        <v/>
      </c>
      <c r="H4709" s="43" t="str">
        <f>IF(A4709&lt;&gt;"",IF(Data!$G$9="constant",$C$13,IF(Data!$G$9="squeeze",G4709,F4709)),"")</f>
        <v/>
      </c>
      <c r="I4709" s="38" t="str">
        <f ca="1">IF(ISNUMBER(A4709),NORMINV(RAND(),0,IF(AND(Data!$G$9="squeeze",A4709&lt;Data!$G$11*0.25),$H$32,1)*$C$30*$C$13)*($C$14*$C$12),"")</f>
        <v/>
      </c>
      <c r="J4709" s="42" t="str">
        <f ca="1">IFERROR(IF(Data!$C$6="Real",B4709,I4709+J4708+($C$14*$C$12)*(NORMINV(RAND(),$C$15,CHOOSE($G$13,$C$13,F4709,G4709)))),"")</f>
        <v/>
      </c>
      <c r="K4709" s="88" t="str">
        <f>IF(ISNUMBER(A4709), IF($G$16="fixed",$G$17,MIN(H4709*Data!$C$7*$C$16*0.5,$C$17*Data!$C$7))*$C$12,"")</f>
        <v/>
      </c>
      <c r="L4709" s="42" t="str">
        <f t="shared" ca="1" si="2220"/>
        <v/>
      </c>
      <c r="M4709" s="44" t="str">
        <f t="shared" ca="1" si="2221"/>
        <v/>
      </c>
      <c r="N4709" s="44" t="str">
        <f t="shared" ca="1" si="2222"/>
        <v/>
      </c>
      <c r="O4709" s="108" t="str">
        <f t="shared" si="2206"/>
        <v/>
      </c>
      <c r="P4709" s="102" t="str">
        <f t="shared" si="2207"/>
        <v/>
      </c>
      <c r="Q4709" s="102" t="str">
        <f t="shared" si="2208"/>
        <v/>
      </c>
      <c r="R4709" s="120" t="str">
        <f t="shared" si="2209"/>
        <v/>
      </c>
      <c r="S4709" s="54" t="str">
        <f t="shared" si="2210"/>
        <v/>
      </c>
      <c r="T4709" s="5" t="str">
        <f t="shared" si="2211"/>
        <v/>
      </c>
      <c r="U4709" s="152" t="str">
        <f t="shared" si="2194"/>
        <v/>
      </c>
      <c r="V4709" s="152" t="str">
        <f t="shared" si="2195"/>
        <v/>
      </c>
      <c r="W4709" s="153" t="str">
        <f t="shared" si="2196"/>
        <v/>
      </c>
      <c r="X4709" s="153" t="str">
        <f t="shared" si="2197"/>
        <v/>
      </c>
      <c r="Y4709" s="153" t="str">
        <f t="shared" si="2198"/>
        <v/>
      </c>
      <c r="Z4709" s="153" t="str">
        <f t="shared" si="2199"/>
        <v/>
      </c>
      <c r="AA4709" s="152" t="str">
        <f t="shared" si="2200"/>
        <v/>
      </c>
      <c r="AB4709" s="152" t="str">
        <f t="shared" si="2201"/>
        <v/>
      </c>
      <c r="AC4709" s="154" t="str">
        <f t="shared" si="2212"/>
        <v/>
      </c>
      <c r="AD4709" s="154" t="str">
        <f t="shared" si="2213"/>
        <v/>
      </c>
      <c r="AE4709" s="3" t="str">
        <f t="shared" si="2214"/>
        <v/>
      </c>
      <c r="AF4709" s="3" t="str">
        <f t="shared" si="2215"/>
        <v/>
      </c>
      <c r="AG4709" s="3" t="str">
        <f t="shared" si="2216"/>
        <v/>
      </c>
      <c r="AH4709" s="4" t="str">
        <f t="shared" si="2217"/>
        <v/>
      </c>
      <c r="AI4709" s="75" t="str">
        <f t="shared" si="2218"/>
        <v/>
      </c>
      <c r="AJ4709" s="75" t="str">
        <f t="shared" si="2219"/>
        <v/>
      </c>
    </row>
    <row r="4710" spans="1:36">
      <c r="A4710" s="41" t="str">
        <f t="shared" si="2202"/>
        <v/>
      </c>
      <c r="B4710" s="150" t="str">
        <f>IF(ISNUMBER(A4710),INDEX('MetaTrader Import'!$H$13:$J$5893,TRUNC(((A4710-$A$39+1)-1)/3)+1,MOD((A4710-$A$39+1)-1,3)+1),"")</f>
        <v/>
      </c>
      <c r="C4710" s="43" t="str">
        <f t="shared" si="2203"/>
        <v/>
      </c>
      <c r="D4710" s="43" t="str">
        <f t="shared" ca="1" si="2193"/>
        <v/>
      </c>
      <c r="E4710" s="43" t="str">
        <f t="shared" si="2204"/>
        <v/>
      </c>
      <c r="F4710" s="43" t="str">
        <f t="shared" si="2205"/>
        <v/>
      </c>
      <c r="G4710" s="43" t="str">
        <f>IF(A4710&lt;&gt;"",IF(A4710&lt;Data!$G$11*0.25,$C$13/$G$32,IF(A4710&gt;Data!$G$11*0.25,$C$13,$C$13*10)),"")</f>
        <v/>
      </c>
      <c r="H4710" s="43" t="str">
        <f>IF(A4710&lt;&gt;"",IF(Data!$G$9="constant",$C$13,IF(Data!$G$9="squeeze",G4710,F4710)),"")</f>
        <v/>
      </c>
      <c r="I4710" s="38" t="str">
        <f ca="1">IF(ISNUMBER(A4710),NORMINV(RAND(),0,IF(AND(Data!$G$9="squeeze",A4710&lt;Data!$G$11*0.25),$H$32,1)*$C$30*$C$13)*($C$14*$C$12),"")</f>
        <v/>
      </c>
      <c r="J4710" s="42" t="str">
        <f ca="1">IFERROR(IF(Data!$C$6="Real",B4710,I4710+J4709+($C$14*$C$12)*(NORMINV(RAND(),$C$15,CHOOSE($G$13,$C$13,F4710,G4710)))),"")</f>
        <v/>
      </c>
      <c r="K4710" s="88" t="str">
        <f>IF(ISNUMBER(A4710), IF($G$16="fixed",$G$17,MIN(H4710*Data!$C$7*$C$16*0.5,$C$17*Data!$C$7))*$C$12,"")</f>
        <v/>
      </c>
      <c r="L4710" s="42" t="str">
        <f t="shared" ca="1" si="2220"/>
        <v/>
      </c>
      <c r="M4710" s="44" t="str">
        <f t="shared" ca="1" si="2221"/>
        <v/>
      </c>
      <c r="N4710" s="44" t="str">
        <f t="shared" ca="1" si="2222"/>
        <v/>
      </c>
      <c r="O4710" s="108" t="str">
        <f t="shared" si="2206"/>
        <v/>
      </c>
      <c r="P4710" s="102" t="str">
        <f t="shared" si="2207"/>
        <v/>
      </c>
      <c r="Q4710" s="102" t="str">
        <f t="shared" si="2208"/>
        <v/>
      </c>
      <c r="R4710" s="120" t="str">
        <f t="shared" si="2209"/>
        <v/>
      </c>
      <c r="S4710" s="54" t="str">
        <f t="shared" si="2210"/>
        <v/>
      </c>
      <c r="T4710" s="5" t="str">
        <f t="shared" si="2211"/>
        <v/>
      </c>
      <c r="U4710" s="152" t="str">
        <f t="shared" si="2194"/>
        <v/>
      </c>
      <c r="V4710" s="152" t="str">
        <f t="shared" si="2195"/>
        <v/>
      </c>
      <c r="W4710" s="153" t="str">
        <f t="shared" si="2196"/>
        <v/>
      </c>
      <c r="X4710" s="153" t="str">
        <f t="shared" si="2197"/>
        <v/>
      </c>
      <c r="Y4710" s="153" t="str">
        <f t="shared" si="2198"/>
        <v/>
      </c>
      <c r="Z4710" s="153" t="str">
        <f t="shared" si="2199"/>
        <v/>
      </c>
      <c r="AA4710" s="152" t="str">
        <f t="shared" si="2200"/>
        <v/>
      </c>
      <c r="AB4710" s="152" t="str">
        <f t="shared" si="2201"/>
        <v/>
      </c>
      <c r="AC4710" s="154" t="str">
        <f t="shared" si="2212"/>
        <v/>
      </c>
      <c r="AD4710" s="154" t="str">
        <f t="shared" si="2213"/>
        <v/>
      </c>
      <c r="AE4710" s="3" t="str">
        <f t="shared" si="2214"/>
        <v/>
      </c>
      <c r="AF4710" s="3" t="str">
        <f t="shared" si="2215"/>
        <v/>
      </c>
      <c r="AG4710" s="3" t="str">
        <f t="shared" si="2216"/>
        <v/>
      </c>
      <c r="AH4710" s="4" t="str">
        <f t="shared" si="2217"/>
        <v/>
      </c>
      <c r="AI4710" s="75" t="str">
        <f t="shared" si="2218"/>
        <v/>
      </c>
      <c r="AJ4710" s="75" t="str">
        <f t="shared" si="2219"/>
        <v/>
      </c>
    </row>
    <row r="4711" spans="1:36">
      <c r="A4711" s="41" t="str">
        <f t="shared" si="2202"/>
        <v/>
      </c>
      <c r="B4711" s="150" t="str">
        <f>IF(ISNUMBER(A4711),INDEX('MetaTrader Import'!$H$13:$J$5893,TRUNC(((A4711-$A$39+1)-1)/3)+1,MOD((A4711-$A$39+1)-1,3)+1),"")</f>
        <v/>
      </c>
      <c r="C4711" s="43" t="str">
        <f t="shared" si="2203"/>
        <v/>
      </c>
      <c r="D4711" s="43" t="str">
        <f t="shared" ca="1" si="2193"/>
        <v/>
      </c>
      <c r="E4711" s="43" t="str">
        <f t="shared" si="2204"/>
        <v/>
      </c>
      <c r="F4711" s="43" t="str">
        <f t="shared" si="2205"/>
        <v/>
      </c>
      <c r="G4711" s="43" t="str">
        <f>IF(A4711&lt;&gt;"",IF(A4711&lt;Data!$G$11*0.25,$C$13/$G$32,IF(A4711&gt;Data!$G$11*0.25,$C$13,$C$13*10)),"")</f>
        <v/>
      </c>
      <c r="H4711" s="43" t="str">
        <f>IF(A4711&lt;&gt;"",IF(Data!$G$9="constant",$C$13,IF(Data!$G$9="squeeze",G4711,F4711)),"")</f>
        <v/>
      </c>
      <c r="I4711" s="38" t="str">
        <f ca="1">IF(ISNUMBER(A4711),NORMINV(RAND(),0,IF(AND(Data!$G$9="squeeze",A4711&lt;Data!$G$11*0.25),$H$32,1)*$C$30*$C$13)*($C$14*$C$12),"")</f>
        <v/>
      </c>
      <c r="J4711" s="42" t="str">
        <f ca="1">IFERROR(IF(Data!$C$6="Real",B4711,I4711+J4710+($C$14*$C$12)*(NORMINV(RAND(),$C$15,CHOOSE($G$13,$C$13,F4711,G4711)))),"")</f>
        <v/>
      </c>
      <c r="K4711" s="88" t="str">
        <f>IF(ISNUMBER(A4711), IF($G$16="fixed",$G$17,MIN(H4711*Data!$C$7*$C$16*0.5,$C$17*Data!$C$7))*$C$12,"")</f>
        <v/>
      </c>
      <c r="L4711" s="42" t="str">
        <f t="shared" ca="1" si="2220"/>
        <v/>
      </c>
      <c r="M4711" s="44" t="str">
        <f t="shared" ca="1" si="2221"/>
        <v/>
      </c>
      <c r="N4711" s="44" t="str">
        <f t="shared" ca="1" si="2222"/>
        <v/>
      </c>
      <c r="O4711" s="108" t="str">
        <f t="shared" si="2206"/>
        <v/>
      </c>
      <c r="P4711" s="102" t="str">
        <f t="shared" si="2207"/>
        <v/>
      </c>
      <c r="Q4711" s="102" t="str">
        <f t="shared" si="2208"/>
        <v/>
      </c>
      <c r="R4711" s="120" t="str">
        <f t="shared" si="2209"/>
        <v/>
      </c>
      <c r="S4711" s="54" t="str">
        <f t="shared" si="2210"/>
        <v/>
      </c>
      <c r="T4711" s="5" t="str">
        <f t="shared" si="2211"/>
        <v/>
      </c>
      <c r="U4711" s="152" t="str">
        <f t="shared" si="2194"/>
        <v/>
      </c>
      <c r="V4711" s="152" t="str">
        <f t="shared" si="2195"/>
        <v/>
      </c>
      <c r="W4711" s="153" t="str">
        <f t="shared" si="2196"/>
        <v/>
      </c>
      <c r="X4711" s="153" t="str">
        <f t="shared" si="2197"/>
        <v/>
      </c>
      <c r="Y4711" s="153" t="str">
        <f t="shared" si="2198"/>
        <v/>
      </c>
      <c r="Z4711" s="153" t="str">
        <f t="shared" si="2199"/>
        <v/>
      </c>
      <c r="AA4711" s="152" t="str">
        <f t="shared" si="2200"/>
        <v/>
      </c>
      <c r="AB4711" s="152" t="str">
        <f t="shared" si="2201"/>
        <v/>
      </c>
      <c r="AC4711" s="154" t="str">
        <f t="shared" si="2212"/>
        <v/>
      </c>
      <c r="AD4711" s="154" t="str">
        <f t="shared" si="2213"/>
        <v/>
      </c>
      <c r="AE4711" s="3" t="str">
        <f t="shared" si="2214"/>
        <v/>
      </c>
      <c r="AF4711" s="3" t="str">
        <f t="shared" si="2215"/>
        <v/>
      </c>
      <c r="AG4711" s="3" t="str">
        <f t="shared" si="2216"/>
        <v/>
      </c>
      <c r="AH4711" s="4" t="str">
        <f t="shared" si="2217"/>
        <v/>
      </c>
      <c r="AI4711" s="75" t="str">
        <f t="shared" si="2218"/>
        <v/>
      </c>
      <c r="AJ4711" s="75" t="str">
        <f t="shared" si="2219"/>
        <v/>
      </c>
    </row>
    <row r="4712" spans="1:36">
      <c r="A4712" s="41" t="str">
        <f t="shared" si="2202"/>
        <v/>
      </c>
      <c r="B4712" s="150" t="str">
        <f>IF(ISNUMBER(A4712),INDEX('MetaTrader Import'!$H$13:$J$5893,TRUNC(((A4712-$A$39+1)-1)/3)+1,MOD((A4712-$A$39+1)-1,3)+1),"")</f>
        <v/>
      </c>
      <c r="C4712" s="43" t="str">
        <f t="shared" si="2203"/>
        <v/>
      </c>
      <c r="D4712" s="43" t="str">
        <f t="shared" ca="1" si="2193"/>
        <v/>
      </c>
      <c r="E4712" s="43" t="str">
        <f t="shared" si="2204"/>
        <v/>
      </c>
      <c r="F4712" s="43" t="str">
        <f t="shared" si="2205"/>
        <v/>
      </c>
      <c r="G4712" s="43" t="str">
        <f>IF(A4712&lt;&gt;"",IF(A4712&lt;Data!$G$11*0.25,$C$13/$G$32,IF(A4712&gt;Data!$G$11*0.25,$C$13,$C$13*10)),"")</f>
        <v/>
      </c>
      <c r="H4712" s="43" t="str">
        <f>IF(A4712&lt;&gt;"",IF(Data!$G$9="constant",$C$13,IF(Data!$G$9="squeeze",G4712,F4712)),"")</f>
        <v/>
      </c>
      <c r="I4712" s="38" t="str">
        <f ca="1">IF(ISNUMBER(A4712),NORMINV(RAND(),0,IF(AND(Data!$G$9="squeeze",A4712&lt;Data!$G$11*0.25),$H$32,1)*$C$30*$C$13)*($C$14*$C$12),"")</f>
        <v/>
      </c>
      <c r="J4712" s="42" t="str">
        <f ca="1">IFERROR(IF(Data!$C$6="Real",B4712,I4712+J4711+($C$14*$C$12)*(NORMINV(RAND(),$C$15,CHOOSE($G$13,$C$13,F4712,G4712)))),"")</f>
        <v/>
      </c>
      <c r="K4712" s="88" t="str">
        <f>IF(ISNUMBER(A4712), IF($G$16="fixed",$G$17,MIN(H4712*Data!$C$7*$C$16*0.5,$C$17*Data!$C$7))*$C$12,"")</f>
        <v/>
      </c>
      <c r="L4712" s="42" t="str">
        <f t="shared" ca="1" si="2220"/>
        <v/>
      </c>
      <c r="M4712" s="44" t="str">
        <f t="shared" ca="1" si="2221"/>
        <v/>
      </c>
      <c r="N4712" s="44" t="str">
        <f t="shared" ca="1" si="2222"/>
        <v/>
      </c>
      <c r="O4712" s="108" t="str">
        <f t="shared" si="2206"/>
        <v/>
      </c>
      <c r="P4712" s="102" t="str">
        <f t="shared" si="2207"/>
        <v/>
      </c>
      <c r="Q4712" s="102" t="str">
        <f t="shared" si="2208"/>
        <v/>
      </c>
      <c r="R4712" s="120" t="str">
        <f t="shared" si="2209"/>
        <v/>
      </c>
      <c r="S4712" s="54" t="str">
        <f t="shared" si="2210"/>
        <v/>
      </c>
      <c r="T4712" s="5" t="str">
        <f t="shared" si="2211"/>
        <v/>
      </c>
      <c r="U4712" s="152" t="str">
        <f t="shared" si="2194"/>
        <v/>
      </c>
      <c r="V4712" s="152" t="str">
        <f t="shared" si="2195"/>
        <v/>
      </c>
      <c r="W4712" s="153" t="str">
        <f t="shared" si="2196"/>
        <v/>
      </c>
      <c r="X4712" s="153" t="str">
        <f t="shared" si="2197"/>
        <v/>
      </c>
      <c r="Y4712" s="153" t="str">
        <f t="shared" si="2198"/>
        <v/>
      </c>
      <c r="Z4712" s="153" t="str">
        <f t="shared" si="2199"/>
        <v/>
      </c>
      <c r="AA4712" s="152" t="str">
        <f t="shared" si="2200"/>
        <v/>
      </c>
      <c r="AB4712" s="152" t="str">
        <f t="shared" si="2201"/>
        <v/>
      </c>
      <c r="AC4712" s="154" t="str">
        <f t="shared" si="2212"/>
        <v/>
      </c>
      <c r="AD4712" s="154" t="str">
        <f t="shared" si="2213"/>
        <v/>
      </c>
      <c r="AE4712" s="3" t="str">
        <f t="shared" si="2214"/>
        <v/>
      </c>
      <c r="AF4712" s="3" t="str">
        <f t="shared" si="2215"/>
        <v/>
      </c>
      <c r="AG4712" s="3" t="str">
        <f t="shared" si="2216"/>
        <v/>
      </c>
      <c r="AH4712" s="4" t="str">
        <f t="shared" si="2217"/>
        <v/>
      </c>
      <c r="AI4712" s="75" t="str">
        <f t="shared" si="2218"/>
        <v/>
      </c>
      <c r="AJ4712" s="75" t="str">
        <f t="shared" si="2219"/>
        <v/>
      </c>
    </row>
    <row r="4713" spans="1:36">
      <c r="A4713" s="41" t="str">
        <f t="shared" si="2202"/>
        <v/>
      </c>
      <c r="B4713" s="150" t="str">
        <f>IF(ISNUMBER(A4713),INDEX('MetaTrader Import'!$H$13:$J$5893,TRUNC(((A4713-$A$39+1)-1)/3)+1,MOD((A4713-$A$39+1)-1,3)+1),"")</f>
        <v/>
      </c>
      <c r="C4713" s="43" t="str">
        <f t="shared" si="2203"/>
        <v/>
      </c>
      <c r="D4713" s="43" t="str">
        <f t="shared" ca="1" si="2193"/>
        <v/>
      </c>
      <c r="E4713" s="43" t="str">
        <f t="shared" si="2204"/>
        <v/>
      </c>
      <c r="F4713" s="43" t="str">
        <f t="shared" si="2205"/>
        <v/>
      </c>
      <c r="G4713" s="43" t="str">
        <f>IF(A4713&lt;&gt;"",IF(A4713&lt;Data!$G$11*0.25,$C$13/$G$32,IF(A4713&gt;Data!$G$11*0.25,$C$13,$C$13*10)),"")</f>
        <v/>
      </c>
      <c r="H4713" s="43" t="str">
        <f>IF(A4713&lt;&gt;"",IF(Data!$G$9="constant",$C$13,IF(Data!$G$9="squeeze",G4713,F4713)),"")</f>
        <v/>
      </c>
      <c r="I4713" s="38" t="str">
        <f ca="1">IF(ISNUMBER(A4713),NORMINV(RAND(),0,IF(AND(Data!$G$9="squeeze",A4713&lt;Data!$G$11*0.25),$H$32,1)*$C$30*$C$13)*($C$14*$C$12),"")</f>
        <v/>
      </c>
      <c r="J4713" s="42" t="str">
        <f ca="1">IFERROR(IF(Data!$C$6="Real",B4713,I4713+J4712+($C$14*$C$12)*(NORMINV(RAND(),$C$15,CHOOSE($G$13,$C$13,F4713,G4713)))),"")</f>
        <v/>
      </c>
      <c r="K4713" s="88" t="str">
        <f>IF(ISNUMBER(A4713), IF($G$16="fixed",$G$17,MIN(H4713*Data!$C$7*$C$16*0.5,$C$17*Data!$C$7))*$C$12,"")</f>
        <v/>
      </c>
      <c r="L4713" s="42" t="str">
        <f t="shared" ca="1" si="2220"/>
        <v/>
      </c>
      <c r="M4713" s="44" t="str">
        <f t="shared" ca="1" si="2221"/>
        <v/>
      </c>
      <c r="N4713" s="44" t="str">
        <f t="shared" ca="1" si="2222"/>
        <v/>
      </c>
      <c r="O4713" s="108" t="str">
        <f t="shared" si="2206"/>
        <v/>
      </c>
      <c r="P4713" s="102" t="str">
        <f t="shared" si="2207"/>
        <v/>
      </c>
      <c r="Q4713" s="102" t="str">
        <f t="shared" si="2208"/>
        <v/>
      </c>
      <c r="R4713" s="120" t="str">
        <f t="shared" si="2209"/>
        <v/>
      </c>
      <c r="S4713" s="54" t="str">
        <f t="shared" si="2210"/>
        <v/>
      </c>
      <c r="T4713" s="5" t="str">
        <f t="shared" si="2211"/>
        <v/>
      </c>
      <c r="U4713" s="152" t="str">
        <f t="shared" si="2194"/>
        <v/>
      </c>
      <c r="V4713" s="152" t="str">
        <f t="shared" si="2195"/>
        <v/>
      </c>
      <c r="W4713" s="153" t="str">
        <f t="shared" si="2196"/>
        <v/>
      </c>
      <c r="X4713" s="153" t="str">
        <f t="shared" si="2197"/>
        <v/>
      </c>
      <c r="Y4713" s="153" t="str">
        <f t="shared" si="2198"/>
        <v/>
      </c>
      <c r="Z4713" s="153" t="str">
        <f t="shared" si="2199"/>
        <v/>
      </c>
      <c r="AA4713" s="152" t="str">
        <f t="shared" si="2200"/>
        <v/>
      </c>
      <c r="AB4713" s="152" t="str">
        <f t="shared" si="2201"/>
        <v/>
      </c>
      <c r="AC4713" s="154" t="str">
        <f t="shared" si="2212"/>
        <v/>
      </c>
      <c r="AD4713" s="154" t="str">
        <f t="shared" si="2213"/>
        <v/>
      </c>
      <c r="AE4713" s="3" t="str">
        <f t="shared" si="2214"/>
        <v/>
      </c>
      <c r="AF4713" s="3" t="str">
        <f t="shared" si="2215"/>
        <v/>
      </c>
      <c r="AG4713" s="3" t="str">
        <f t="shared" si="2216"/>
        <v/>
      </c>
      <c r="AH4713" s="4" t="str">
        <f t="shared" si="2217"/>
        <v/>
      </c>
      <c r="AI4713" s="75" t="str">
        <f t="shared" si="2218"/>
        <v/>
      </c>
      <c r="AJ4713" s="75" t="str">
        <f t="shared" si="2219"/>
        <v/>
      </c>
    </row>
    <row r="4714" spans="1:36">
      <c r="A4714" s="41" t="str">
        <f t="shared" si="2202"/>
        <v/>
      </c>
      <c r="B4714" s="150" t="str">
        <f>IF(ISNUMBER(A4714),INDEX('MetaTrader Import'!$H$13:$J$5893,TRUNC(((A4714-$A$39+1)-1)/3)+1,MOD((A4714-$A$39+1)-1,3)+1),"")</f>
        <v/>
      </c>
      <c r="C4714" s="43" t="str">
        <f t="shared" si="2203"/>
        <v/>
      </c>
      <c r="D4714" s="43" t="str">
        <f t="shared" ca="1" si="2193"/>
        <v/>
      </c>
      <c r="E4714" s="43" t="str">
        <f t="shared" si="2204"/>
        <v/>
      </c>
      <c r="F4714" s="43" t="str">
        <f t="shared" si="2205"/>
        <v/>
      </c>
      <c r="G4714" s="43" t="str">
        <f>IF(A4714&lt;&gt;"",IF(A4714&lt;Data!$G$11*0.25,$C$13/$G$32,IF(A4714&gt;Data!$G$11*0.25,$C$13,$C$13*10)),"")</f>
        <v/>
      </c>
      <c r="H4714" s="43" t="str">
        <f>IF(A4714&lt;&gt;"",IF(Data!$G$9="constant",$C$13,IF(Data!$G$9="squeeze",G4714,F4714)),"")</f>
        <v/>
      </c>
      <c r="I4714" s="38" t="str">
        <f ca="1">IF(ISNUMBER(A4714),NORMINV(RAND(),0,IF(AND(Data!$G$9="squeeze",A4714&lt;Data!$G$11*0.25),$H$32,1)*$C$30*$C$13)*($C$14*$C$12),"")</f>
        <v/>
      </c>
      <c r="J4714" s="42" t="str">
        <f ca="1">IFERROR(IF(Data!$C$6="Real",B4714,I4714+J4713+($C$14*$C$12)*(NORMINV(RAND(),$C$15,CHOOSE($G$13,$C$13,F4714,G4714)))),"")</f>
        <v/>
      </c>
      <c r="K4714" s="88" t="str">
        <f>IF(ISNUMBER(A4714), IF($G$16="fixed",$G$17,MIN(H4714*Data!$C$7*$C$16*0.5,$C$17*Data!$C$7))*$C$12,"")</f>
        <v/>
      </c>
      <c r="L4714" s="42" t="str">
        <f t="shared" ca="1" si="2220"/>
        <v/>
      </c>
      <c r="M4714" s="44" t="str">
        <f t="shared" ca="1" si="2221"/>
        <v/>
      </c>
      <c r="N4714" s="44" t="str">
        <f t="shared" ca="1" si="2222"/>
        <v/>
      </c>
      <c r="O4714" s="108" t="str">
        <f t="shared" si="2206"/>
        <v/>
      </c>
      <c r="P4714" s="102" t="str">
        <f t="shared" si="2207"/>
        <v/>
      </c>
      <c r="Q4714" s="102" t="str">
        <f t="shared" si="2208"/>
        <v/>
      </c>
      <c r="R4714" s="120" t="str">
        <f t="shared" si="2209"/>
        <v/>
      </c>
      <c r="S4714" s="54" t="str">
        <f t="shared" si="2210"/>
        <v/>
      </c>
      <c r="T4714" s="5" t="str">
        <f t="shared" si="2211"/>
        <v/>
      </c>
      <c r="U4714" s="152" t="str">
        <f t="shared" si="2194"/>
        <v/>
      </c>
      <c r="V4714" s="152" t="str">
        <f t="shared" si="2195"/>
        <v/>
      </c>
      <c r="W4714" s="153" t="str">
        <f t="shared" si="2196"/>
        <v/>
      </c>
      <c r="X4714" s="153" t="str">
        <f t="shared" si="2197"/>
        <v/>
      </c>
      <c r="Y4714" s="153" t="str">
        <f t="shared" si="2198"/>
        <v/>
      </c>
      <c r="Z4714" s="153" t="str">
        <f t="shared" si="2199"/>
        <v/>
      </c>
      <c r="AA4714" s="152" t="str">
        <f t="shared" si="2200"/>
        <v/>
      </c>
      <c r="AB4714" s="152" t="str">
        <f t="shared" si="2201"/>
        <v/>
      </c>
      <c r="AC4714" s="154" t="str">
        <f t="shared" si="2212"/>
        <v/>
      </c>
      <c r="AD4714" s="154" t="str">
        <f t="shared" si="2213"/>
        <v/>
      </c>
      <c r="AE4714" s="3" t="str">
        <f t="shared" si="2214"/>
        <v/>
      </c>
      <c r="AF4714" s="3" t="str">
        <f t="shared" si="2215"/>
        <v/>
      </c>
      <c r="AG4714" s="3" t="str">
        <f t="shared" si="2216"/>
        <v/>
      </c>
      <c r="AH4714" s="4" t="str">
        <f t="shared" si="2217"/>
        <v/>
      </c>
      <c r="AI4714" s="75" t="str">
        <f t="shared" si="2218"/>
        <v/>
      </c>
      <c r="AJ4714" s="75" t="str">
        <f t="shared" si="2219"/>
        <v/>
      </c>
    </row>
    <row r="4715" spans="1:36">
      <c r="A4715" s="41" t="str">
        <f t="shared" si="2202"/>
        <v/>
      </c>
      <c r="B4715" s="150" t="str">
        <f>IF(ISNUMBER(A4715),INDEX('MetaTrader Import'!$H$13:$J$5893,TRUNC(((A4715-$A$39+1)-1)/3)+1,MOD((A4715-$A$39+1)-1,3)+1),"")</f>
        <v/>
      </c>
      <c r="C4715" s="43" t="str">
        <f t="shared" si="2203"/>
        <v/>
      </c>
      <c r="D4715" s="43" t="str">
        <f t="shared" ca="1" si="2193"/>
        <v/>
      </c>
      <c r="E4715" s="43" t="str">
        <f t="shared" si="2204"/>
        <v/>
      </c>
      <c r="F4715" s="43" t="str">
        <f t="shared" si="2205"/>
        <v/>
      </c>
      <c r="G4715" s="43" t="str">
        <f>IF(A4715&lt;&gt;"",IF(A4715&lt;Data!$G$11*0.25,$C$13/$G$32,IF(A4715&gt;Data!$G$11*0.25,$C$13,$C$13*10)),"")</f>
        <v/>
      </c>
      <c r="H4715" s="43" t="str">
        <f>IF(A4715&lt;&gt;"",IF(Data!$G$9="constant",$C$13,IF(Data!$G$9="squeeze",G4715,F4715)),"")</f>
        <v/>
      </c>
      <c r="I4715" s="38" t="str">
        <f ca="1">IF(ISNUMBER(A4715),NORMINV(RAND(),0,IF(AND(Data!$G$9="squeeze",A4715&lt;Data!$G$11*0.25),$H$32,1)*$C$30*$C$13)*($C$14*$C$12),"")</f>
        <v/>
      </c>
      <c r="J4715" s="42" t="str">
        <f ca="1">IFERROR(IF(Data!$C$6="Real",B4715,I4715+J4714+($C$14*$C$12)*(NORMINV(RAND(),$C$15,CHOOSE($G$13,$C$13,F4715,G4715)))),"")</f>
        <v/>
      </c>
      <c r="K4715" s="88" t="str">
        <f>IF(ISNUMBER(A4715), IF($G$16="fixed",$G$17,MIN(H4715*Data!$C$7*$C$16*0.5,$C$17*Data!$C$7))*$C$12,"")</f>
        <v/>
      </c>
      <c r="L4715" s="42" t="str">
        <f t="shared" ca="1" si="2220"/>
        <v/>
      </c>
      <c r="M4715" s="44" t="str">
        <f t="shared" ca="1" si="2221"/>
        <v/>
      </c>
      <c r="N4715" s="44" t="str">
        <f t="shared" ca="1" si="2222"/>
        <v/>
      </c>
      <c r="O4715" s="108" t="str">
        <f t="shared" si="2206"/>
        <v/>
      </c>
      <c r="P4715" s="102" t="str">
        <f t="shared" si="2207"/>
        <v/>
      </c>
      <c r="Q4715" s="102" t="str">
        <f t="shared" si="2208"/>
        <v/>
      </c>
      <c r="R4715" s="120" t="str">
        <f t="shared" si="2209"/>
        <v/>
      </c>
      <c r="S4715" s="54" t="str">
        <f t="shared" si="2210"/>
        <v/>
      </c>
      <c r="T4715" s="5" t="str">
        <f t="shared" si="2211"/>
        <v/>
      </c>
      <c r="U4715" s="152" t="str">
        <f t="shared" si="2194"/>
        <v/>
      </c>
      <c r="V4715" s="152" t="str">
        <f t="shared" si="2195"/>
        <v/>
      </c>
      <c r="W4715" s="153" t="str">
        <f t="shared" si="2196"/>
        <v/>
      </c>
      <c r="X4715" s="153" t="str">
        <f t="shared" si="2197"/>
        <v/>
      </c>
      <c r="Y4715" s="153" t="str">
        <f t="shared" si="2198"/>
        <v/>
      </c>
      <c r="Z4715" s="153" t="str">
        <f t="shared" si="2199"/>
        <v/>
      </c>
      <c r="AA4715" s="152" t="str">
        <f t="shared" si="2200"/>
        <v/>
      </c>
      <c r="AB4715" s="152" t="str">
        <f t="shared" si="2201"/>
        <v/>
      </c>
      <c r="AC4715" s="154" t="str">
        <f t="shared" si="2212"/>
        <v/>
      </c>
      <c r="AD4715" s="154" t="str">
        <f t="shared" si="2213"/>
        <v/>
      </c>
      <c r="AE4715" s="3" t="str">
        <f t="shared" si="2214"/>
        <v/>
      </c>
      <c r="AF4715" s="3" t="str">
        <f t="shared" si="2215"/>
        <v/>
      </c>
      <c r="AG4715" s="3" t="str">
        <f t="shared" si="2216"/>
        <v/>
      </c>
      <c r="AH4715" s="4" t="str">
        <f t="shared" si="2217"/>
        <v/>
      </c>
      <c r="AI4715" s="75" t="str">
        <f t="shared" si="2218"/>
        <v/>
      </c>
      <c r="AJ4715" s="75" t="str">
        <f t="shared" si="2219"/>
        <v/>
      </c>
    </row>
    <row r="4716" spans="1:36">
      <c r="A4716" s="41" t="str">
        <f t="shared" si="2202"/>
        <v/>
      </c>
      <c r="B4716" s="150" t="str">
        <f>IF(ISNUMBER(A4716),INDEX('MetaTrader Import'!$H$13:$J$5893,TRUNC(((A4716-$A$39+1)-1)/3)+1,MOD((A4716-$A$39+1)-1,3)+1),"")</f>
        <v/>
      </c>
      <c r="C4716" s="43" t="str">
        <f t="shared" si="2203"/>
        <v/>
      </c>
      <c r="D4716" s="43" t="str">
        <f t="shared" ca="1" si="2193"/>
        <v/>
      </c>
      <c r="E4716" s="43" t="str">
        <f t="shared" si="2204"/>
        <v/>
      </c>
      <c r="F4716" s="43" t="str">
        <f t="shared" si="2205"/>
        <v/>
      </c>
      <c r="G4716" s="43" t="str">
        <f>IF(A4716&lt;&gt;"",IF(A4716&lt;Data!$G$11*0.25,$C$13/$G$32,IF(A4716&gt;Data!$G$11*0.25,$C$13,$C$13*10)),"")</f>
        <v/>
      </c>
      <c r="H4716" s="43" t="str">
        <f>IF(A4716&lt;&gt;"",IF(Data!$G$9="constant",$C$13,IF(Data!$G$9="squeeze",G4716,F4716)),"")</f>
        <v/>
      </c>
      <c r="I4716" s="38" t="str">
        <f ca="1">IF(ISNUMBER(A4716),NORMINV(RAND(),0,IF(AND(Data!$G$9="squeeze",A4716&lt;Data!$G$11*0.25),$H$32,1)*$C$30*$C$13)*($C$14*$C$12),"")</f>
        <v/>
      </c>
      <c r="J4716" s="42" t="str">
        <f ca="1">IFERROR(IF(Data!$C$6="Real",B4716,I4716+J4715+($C$14*$C$12)*(NORMINV(RAND(),$C$15,CHOOSE($G$13,$C$13,F4716,G4716)))),"")</f>
        <v/>
      </c>
      <c r="K4716" s="88" t="str">
        <f>IF(ISNUMBER(A4716), IF($G$16="fixed",$G$17,MIN(H4716*Data!$C$7*$C$16*0.5,$C$17*Data!$C$7))*$C$12,"")</f>
        <v/>
      </c>
      <c r="L4716" s="42" t="str">
        <f t="shared" ca="1" si="2220"/>
        <v/>
      </c>
      <c r="M4716" s="44" t="str">
        <f t="shared" ca="1" si="2221"/>
        <v/>
      </c>
      <c r="N4716" s="44" t="str">
        <f t="shared" ca="1" si="2222"/>
        <v/>
      </c>
      <c r="O4716" s="108" t="str">
        <f t="shared" si="2206"/>
        <v/>
      </c>
      <c r="P4716" s="102" t="str">
        <f t="shared" si="2207"/>
        <v/>
      </c>
      <c r="Q4716" s="102" t="str">
        <f t="shared" si="2208"/>
        <v/>
      </c>
      <c r="R4716" s="120" t="str">
        <f t="shared" si="2209"/>
        <v/>
      </c>
      <c r="S4716" s="54" t="str">
        <f t="shared" si="2210"/>
        <v/>
      </c>
      <c r="T4716" s="5" t="str">
        <f t="shared" si="2211"/>
        <v/>
      </c>
      <c r="U4716" s="152" t="str">
        <f t="shared" si="2194"/>
        <v/>
      </c>
      <c r="V4716" s="152" t="str">
        <f t="shared" si="2195"/>
        <v/>
      </c>
      <c r="W4716" s="153" t="str">
        <f t="shared" si="2196"/>
        <v/>
      </c>
      <c r="X4716" s="153" t="str">
        <f t="shared" si="2197"/>
        <v/>
      </c>
      <c r="Y4716" s="153" t="str">
        <f t="shared" si="2198"/>
        <v/>
      </c>
      <c r="Z4716" s="153" t="str">
        <f t="shared" si="2199"/>
        <v/>
      </c>
      <c r="AA4716" s="152" t="str">
        <f t="shared" si="2200"/>
        <v/>
      </c>
      <c r="AB4716" s="152" t="str">
        <f t="shared" si="2201"/>
        <v/>
      </c>
      <c r="AC4716" s="154" t="str">
        <f t="shared" si="2212"/>
        <v/>
      </c>
      <c r="AD4716" s="154" t="str">
        <f t="shared" si="2213"/>
        <v/>
      </c>
      <c r="AE4716" s="3" t="str">
        <f t="shared" si="2214"/>
        <v/>
      </c>
      <c r="AF4716" s="3" t="str">
        <f t="shared" si="2215"/>
        <v/>
      </c>
      <c r="AG4716" s="3" t="str">
        <f t="shared" si="2216"/>
        <v/>
      </c>
      <c r="AH4716" s="4" t="str">
        <f t="shared" si="2217"/>
        <v/>
      </c>
      <c r="AI4716" s="75" t="str">
        <f t="shared" si="2218"/>
        <v/>
      </c>
      <c r="AJ4716" s="75" t="str">
        <f t="shared" si="2219"/>
        <v/>
      </c>
    </row>
    <row r="4717" spans="1:36">
      <c r="A4717" s="41" t="str">
        <f t="shared" si="2202"/>
        <v/>
      </c>
      <c r="B4717" s="150" t="str">
        <f>IF(ISNUMBER(A4717),INDEX('MetaTrader Import'!$H$13:$J$5893,TRUNC(((A4717-$A$39+1)-1)/3)+1,MOD((A4717-$A$39+1)-1,3)+1),"")</f>
        <v/>
      </c>
      <c r="C4717" s="43" t="str">
        <f t="shared" si="2203"/>
        <v/>
      </c>
      <c r="D4717" s="43" t="str">
        <f t="shared" ca="1" si="2193"/>
        <v/>
      </c>
      <c r="E4717" s="43" t="str">
        <f t="shared" si="2204"/>
        <v/>
      </c>
      <c r="F4717" s="43" t="str">
        <f t="shared" si="2205"/>
        <v/>
      </c>
      <c r="G4717" s="43" t="str">
        <f>IF(A4717&lt;&gt;"",IF(A4717&lt;Data!$G$11*0.25,$C$13/$G$32,IF(A4717&gt;Data!$G$11*0.25,$C$13,$C$13*10)),"")</f>
        <v/>
      </c>
      <c r="H4717" s="43" t="str">
        <f>IF(A4717&lt;&gt;"",IF(Data!$G$9="constant",$C$13,IF(Data!$G$9="squeeze",G4717,F4717)),"")</f>
        <v/>
      </c>
      <c r="I4717" s="38" t="str">
        <f ca="1">IF(ISNUMBER(A4717),NORMINV(RAND(),0,IF(AND(Data!$G$9="squeeze",A4717&lt;Data!$G$11*0.25),$H$32,1)*$C$30*$C$13)*($C$14*$C$12),"")</f>
        <v/>
      </c>
      <c r="J4717" s="42" t="str">
        <f ca="1">IFERROR(IF(Data!$C$6="Real",B4717,I4717+J4716+($C$14*$C$12)*(NORMINV(RAND(),$C$15,CHOOSE($G$13,$C$13,F4717,G4717)))),"")</f>
        <v/>
      </c>
      <c r="K4717" s="88" t="str">
        <f>IF(ISNUMBER(A4717), IF($G$16="fixed",$G$17,MIN(H4717*Data!$C$7*$C$16*0.5,$C$17*Data!$C$7))*$C$12,"")</f>
        <v/>
      </c>
      <c r="L4717" s="42" t="str">
        <f t="shared" ca="1" si="2220"/>
        <v/>
      </c>
      <c r="M4717" s="44" t="str">
        <f t="shared" ca="1" si="2221"/>
        <v/>
      </c>
      <c r="N4717" s="44" t="str">
        <f t="shared" ca="1" si="2222"/>
        <v/>
      </c>
      <c r="O4717" s="108" t="str">
        <f t="shared" si="2206"/>
        <v/>
      </c>
      <c r="P4717" s="102" t="str">
        <f t="shared" si="2207"/>
        <v/>
      </c>
      <c r="Q4717" s="102" t="str">
        <f t="shared" si="2208"/>
        <v/>
      </c>
      <c r="R4717" s="120" t="str">
        <f t="shared" si="2209"/>
        <v/>
      </c>
      <c r="S4717" s="54" t="str">
        <f t="shared" si="2210"/>
        <v/>
      </c>
      <c r="T4717" s="5" t="str">
        <f t="shared" si="2211"/>
        <v/>
      </c>
      <c r="U4717" s="152" t="str">
        <f t="shared" si="2194"/>
        <v/>
      </c>
      <c r="V4717" s="152" t="str">
        <f t="shared" si="2195"/>
        <v/>
      </c>
      <c r="W4717" s="153" t="str">
        <f t="shared" si="2196"/>
        <v/>
      </c>
      <c r="X4717" s="153" t="str">
        <f t="shared" si="2197"/>
        <v/>
      </c>
      <c r="Y4717" s="153" t="str">
        <f t="shared" si="2198"/>
        <v/>
      </c>
      <c r="Z4717" s="153" t="str">
        <f t="shared" si="2199"/>
        <v/>
      </c>
      <c r="AA4717" s="152" t="str">
        <f t="shared" si="2200"/>
        <v/>
      </c>
      <c r="AB4717" s="152" t="str">
        <f t="shared" si="2201"/>
        <v/>
      </c>
      <c r="AC4717" s="154" t="str">
        <f t="shared" si="2212"/>
        <v/>
      </c>
      <c r="AD4717" s="154" t="str">
        <f t="shared" si="2213"/>
        <v/>
      </c>
      <c r="AE4717" s="3" t="str">
        <f t="shared" si="2214"/>
        <v/>
      </c>
      <c r="AF4717" s="3" t="str">
        <f t="shared" si="2215"/>
        <v/>
      </c>
      <c r="AG4717" s="3" t="str">
        <f t="shared" si="2216"/>
        <v/>
      </c>
      <c r="AH4717" s="4" t="str">
        <f t="shared" si="2217"/>
        <v/>
      </c>
      <c r="AI4717" s="75" t="str">
        <f t="shared" si="2218"/>
        <v/>
      </c>
      <c r="AJ4717" s="75" t="str">
        <f t="shared" si="2219"/>
        <v/>
      </c>
    </row>
    <row r="4718" spans="1:36">
      <c r="A4718" s="41" t="str">
        <f t="shared" si="2202"/>
        <v/>
      </c>
      <c r="B4718" s="150" t="str">
        <f>IF(ISNUMBER(A4718),INDEX('MetaTrader Import'!$H$13:$J$5893,TRUNC(((A4718-$A$39+1)-1)/3)+1,MOD((A4718-$A$39+1)-1,3)+1),"")</f>
        <v/>
      </c>
      <c r="C4718" s="43" t="str">
        <f t="shared" si="2203"/>
        <v/>
      </c>
      <c r="D4718" s="43" t="str">
        <f t="shared" ca="1" si="2193"/>
        <v/>
      </c>
      <c r="E4718" s="43" t="str">
        <f t="shared" si="2204"/>
        <v/>
      </c>
      <c r="F4718" s="43" t="str">
        <f t="shared" si="2205"/>
        <v/>
      </c>
      <c r="G4718" s="43" t="str">
        <f>IF(A4718&lt;&gt;"",IF(A4718&lt;Data!$G$11*0.25,$C$13/$G$32,IF(A4718&gt;Data!$G$11*0.25,$C$13,$C$13*10)),"")</f>
        <v/>
      </c>
      <c r="H4718" s="43" t="str">
        <f>IF(A4718&lt;&gt;"",IF(Data!$G$9="constant",$C$13,IF(Data!$G$9="squeeze",G4718,F4718)),"")</f>
        <v/>
      </c>
      <c r="I4718" s="38" t="str">
        <f ca="1">IF(ISNUMBER(A4718),NORMINV(RAND(),0,IF(AND(Data!$G$9="squeeze",A4718&lt;Data!$G$11*0.25),$H$32,1)*$C$30*$C$13)*($C$14*$C$12),"")</f>
        <v/>
      </c>
      <c r="J4718" s="42" t="str">
        <f ca="1">IFERROR(IF(Data!$C$6="Real",B4718,I4718+J4717+($C$14*$C$12)*(NORMINV(RAND(),$C$15,CHOOSE($G$13,$C$13,F4718,G4718)))),"")</f>
        <v/>
      </c>
      <c r="K4718" s="88" t="str">
        <f>IF(ISNUMBER(A4718), IF($G$16="fixed",$G$17,MIN(H4718*Data!$C$7*$C$16*0.5,$C$17*Data!$C$7))*$C$12,"")</f>
        <v/>
      </c>
      <c r="L4718" s="42" t="str">
        <f t="shared" ca="1" si="2220"/>
        <v/>
      </c>
      <c r="M4718" s="44" t="str">
        <f t="shared" ca="1" si="2221"/>
        <v/>
      </c>
      <c r="N4718" s="44" t="str">
        <f t="shared" ca="1" si="2222"/>
        <v/>
      </c>
      <c r="O4718" s="108" t="str">
        <f t="shared" si="2206"/>
        <v/>
      </c>
      <c r="P4718" s="102" t="str">
        <f t="shared" si="2207"/>
        <v/>
      </c>
      <c r="Q4718" s="102" t="str">
        <f t="shared" si="2208"/>
        <v/>
      </c>
      <c r="R4718" s="120" t="str">
        <f t="shared" si="2209"/>
        <v/>
      </c>
      <c r="S4718" s="54" t="str">
        <f t="shared" si="2210"/>
        <v/>
      </c>
      <c r="T4718" s="5" t="str">
        <f t="shared" si="2211"/>
        <v/>
      </c>
      <c r="U4718" s="152" t="str">
        <f t="shared" si="2194"/>
        <v/>
      </c>
      <c r="V4718" s="152" t="str">
        <f t="shared" si="2195"/>
        <v/>
      </c>
      <c r="W4718" s="153" t="str">
        <f t="shared" si="2196"/>
        <v/>
      </c>
      <c r="X4718" s="153" t="str">
        <f t="shared" si="2197"/>
        <v/>
      </c>
      <c r="Y4718" s="153" t="str">
        <f t="shared" si="2198"/>
        <v/>
      </c>
      <c r="Z4718" s="153" t="str">
        <f t="shared" si="2199"/>
        <v/>
      </c>
      <c r="AA4718" s="152" t="str">
        <f t="shared" si="2200"/>
        <v/>
      </c>
      <c r="AB4718" s="152" t="str">
        <f t="shared" si="2201"/>
        <v/>
      </c>
      <c r="AC4718" s="154" t="str">
        <f t="shared" si="2212"/>
        <v/>
      </c>
      <c r="AD4718" s="154" t="str">
        <f t="shared" si="2213"/>
        <v/>
      </c>
      <c r="AE4718" s="3" t="str">
        <f t="shared" si="2214"/>
        <v/>
      </c>
      <c r="AF4718" s="3" t="str">
        <f t="shared" si="2215"/>
        <v/>
      </c>
      <c r="AG4718" s="3" t="str">
        <f t="shared" si="2216"/>
        <v/>
      </c>
      <c r="AH4718" s="4" t="str">
        <f t="shared" si="2217"/>
        <v/>
      </c>
      <c r="AI4718" s="75" t="str">
        <f t="shared" si="2218"/>
        <v/>
      </c>
      <c r="AJ4718" s="75" t="str">
        <f t="shared" si="2219"/>
        <v/>
      </c>
    </row>
    <row r="4719" spans="1:36">
      <c r="A4719" s="41" t="str">
        <f t="shared" si="2202"/>
        <v/>
      </c>
      <c r="B4719" s="150" t="str">
        <f>IF(ISNUMBER(A4719),INDEX('MetaTrader Import'!$H$13:$J$5893,TRUNC(((A4719-$A$39+1)-1)/3)+1,MOD((A4719-$A$39+1)-1,3)+1),"")</f>
        <v/>
      </c>
      <c r="C4719" s="43" t="str">
        <f t="shared" si="2203"/>
        <v/>
      </c>
      <c r="D4719" s="43" t="str">
        <f t="shared" ca="1" si="2193"/>
        <v/>
      </c>
      <c r="E4719" s="43" t="str">
        <f t="shared" si="2204"/>
        <v/>
      </c>
      <c r="F4719" s="43" t="str">
        <f t="shared" si="2205"/>
        <v/>
      </c>
      <c r="G4719" s="43" t="str">
        <f>IF(A4719&lt;&gt;"",IF(A4719&lt;Data!$G$11*0.25,$C$13/$G$32,IF(A4719&gt;Data!$G$11*0.25,$C$13,$C$13*10)),"")</f>
        <v/>
      </c>
      <c r="H4719" s="43" t="str">
        <f>IF(A4719&lt;&gt;"",IF(Data!$G$9="constant",$C$13,IF(Data!$G$9="squeeze",G4719,F4719)),"")</f>
        <v/>
      </c>
      <c r="I4719" s="38" t="str">
        <f ca="1">IF(ISNUMBER(A4719),NORMINV(RAND(),0,IF(AND(Data!$G$9="squeeze",A4719&lt;Data!$G$11*0.25),$H$32,1)*$C$30*$C$13)*($C$14*$C$12),"")</f>
        <v/>
      </c>
      <c r="J4719" s="42" t="str">
        <f ca="1">IFERROR(IF(Data!$C$6="Real",B4719,I4719+J4718+($C$14*$C$12)*(NORMINV(RAND(),$C$15,CHOOSE($G$13,$C$13,F4719,G4719)))),"")</f>
        <v/>
      </c>
      <c r="K4719" s="88" t="str">
        <f>IF(ISNUMBER(A4719), IF($G$16="fixed",$G$17,MIN(H4719*Data!$C$7*$C$16*0.5,$C$17*Data!$C$7))*$C$12,"")</f>
        <v/>
      </c>
      <c r="L4719" s="42" t="str">
        <f t="shared" ca="1" si="2220"/>
        <v/>
      </c>
      <c r="M4719" s="44" t="str">
        <f t="shared" ca="1" si="2221"/>
        <v/>
      </c>
      <c r="N4719" s="44" t="str">
        <f t="shared" ca="1" si="2222"/>
        <v/>
      </c>
      <c r="O4719" s="108" t="str">
        <f t="shared" si="2206"/>
        <v/>
      </c>
      <c r="P4719" s="102" t="str">
        <f t="shared" si="2207"/>
        <v/>
      </c>
      <c r="Q4719" s="102" t="str">
        <f t="shared" si="2208"/>
        <v/>
      </c>
      <c r="R4719" s="120" t="str">
        <f t="shared" si="2209"/>
        <v/>
      </c>
      <c r="S4719" s="54" t="str">
        <f t="shared" si="2210"/>
        <v/>
      </c>
      <c r="T4719" s="5" t="str">
        <f t="shared" si="2211"/>
        <v/>
      </c>
      <c r="U4719" s="152" t="str">
        <f t="shared" si="2194"/>
        <v/>
      </c>
      <c r="V4719" s="152" t="str">
        <f t="shared" si="2195"/>
        <v/>
      </c>
      <c r="W4719" s="153" t="str">
        <f t="shared" si="2196"/>
        <v/>
      </c>
      <c r="X4719" s="153" t="str">
        <f t="shared" si="2197"/>
        <v/>
      </c>
      <c r="Y4719" s="153" t="str">
        <f t="shared" si="2198"/>
        <v/>
      </c>
      <c r="Z4719" s="153" t="str">
        <f t="shared" si="2199"/>
        <v/>
      </c>
      <c r="AA4719" s="152" t="str">
        <f t="shared" si="2200"/>
        <v/>
      </c>
      <c r="AB4719" s="152" t="str">
        <f t="shared" si="2201"/>
        <v/>
      </c>
      <c r="AC4719" s="154" t="str">
        <f t="shared" si="2212"/>
        <v/>
      </c>
      <c r="AD4719" s="154" t="str">
        <f t="shared" si="2213"/>
        <v/>
      </c>
      <c r="AE4719" s="3" t="str">
        <f t="shared" si="2214"/>
        <v/>
      </c>
      <c r="AF4719" s="3" t="str">
        <f t="shared" si="2215"/>
        <v/>
      </c>
      <c r="AG4719" s="3" t="str">
        <f t="shared" si="2216"/>
        <v/>
      </c>
      <c r="AH4719" s="4" t="str">
        <f t="shared" si="2217"/>
        <v/>
      </c>
      <c r="AI4719" s="75" t="str">
        <f t="shared" si="2218"/>
        <v/>
      </c>
      <c r="AJ4719" s="75" t="str">
        <f t="shared" si="2219"/>
        <v/>
      </c>
    </row>
    <row r="4720" spans="1:36">
      <c r="A4720" s="41" t="str">
        <f t="shared" si="2202"/>
        <v/>
      </c>
      <c r="B4720" s="150" t="str">
        <f>IF(ISNUMBER(A4720),INDEX('MetaTrader Import'!$H$13:$J$5893,TRUNC(((A4720-$A$39+1)-1)/3)+1,MOD((A4720-$A$39+1)-1,3)+1),"")</f>
        <v/>
      </c>
      <c r="C4720" s="43" t="str">
        <f t="shared" si="2203"/>
        <v/>
      </c>
      <c r="D4720" s="43" t="str">
        <f t="shared" ca="1" si="2193"/>
        <v/>
      </c>
      <c r="E4720" s="43" t="str">
        <f t="shared" si="2204"/>
        <v/>
      </c>
      <c r="F4720" s="43" t="str">
        <f t="shared" si="2205"/>
        <v/>
      </c>
      <c r="G4720" s="43" t="str">
        <f>IF(A4720&lt;&gt;"",IF(A4720&lt;Data!$G$11*0.25,$C$13/$G$32,IF(A4720&gt;Data!$G$11*0.25,$C$13,$C$13*10)),"")</f>
        <v/>
      </c>
      <c r="H4720" s="43" t="str">
        <f>IF(A4720&lt;&gt;"",IF(Data!$G$9="constant",$C$13,IF(Data!$G$9="squeeze",G4720,F4720)),"")</f>
        <v/>
      </c>
      <c r="I4720" s="38" t="str">
        <f ca="1">IF(ISNUMBER(A4720),NORMINV(RAND(),0,IF(AND(Data!$G$9="squeeze",A4720&lt;Data!$G$11*0.25),$H$32,1)*$C$30*$C$13)*($C$14*$C$12),"")</f>
        <v/>
      </c>
      <c r="J4720" s="42" t="str">
        <f ca="1">IFERROR(IF(Data!$C$6="Real",B4720,I4720+J4719+($C$14*$C$12)*(NORMINV(RAND(),$C$15,CHOOSE($G$13,$C$13,F4720,G4720)))),"")</f>
        <v/>
      </c>
      <c r="K4720" s="88" t="str">
        <f>IF(ISNUMBER(A4720), IF($G$16="fixed",$G$17,MIN(H4720*Data!$C$7*$C$16*0.5,$C$17*Data!$C$7))*$C$12,"")</f>
        <v/>
      </c>
      <c r="L4720" s="42" t="str">
        <f t="shared" ca="1" si="2220"/>
        <v/>
      </c>
      <c r="M4720" s="44" t="str">
        <f t="shared" ca="1" si="2221"/>
        <v/>
      </c>
      <c r="N4720" s="44" t="str">
        <f t="shared" ca="1" si="2222"/>
        <v/>
      </c>
      <c r="O4720" s="108" t="str">
        <f t="shared" si="2206"/>
        <v/>
      </c>
      <c r="P4720" s="102" t="str">
        <f t="shared" si="2207"/>
        <v/>
      </c>
      <c r="Q4720" s="102" t="str">
        <f t="shared" si="2208"/>
        <v/>
      </c>
      <c r="R4720" s="120" t="str">
        <f t="shared" si="2209"/>
        <v/>
      </c>
      <c r="S4720" s="54" t="str">
        <f t="shared" si="2210"/>
        <v/>
      </c>
      <c r="T4720" s="5" t="str">
        <f t="shared" si="2211"/>
        <v/>
      </c>
      <c r="U4720" s="152" t="str">
        <f t="shared" si="2194"/>
        <v/>
      </c>
      <c r="V4720" s="152" t="str">
        <f t="shared" si="2195"/>
        <v/>
      </c>
      <c r="W4720" s="153" t="str">
        <f t="shared" si="2196"/>
        <v/>
      </c>
      <c r="X4720" s="153" t="str">
        <f t="shared" si="2197"/>
        <v/>
      </c>
      <c r="Y4720" s="153" t="str">
        <f t="shared" si="2198"/>
        <v/>
      </c>
      <c r="Z4720" s="153" t="str">
        <f t="shared" si="2199"/>
        <v/>
      </c>
      <c r="AA4720" s="152" t="str">
        <f t="shared" si="2200"/>
        <v/>
      </c>
      <c r="AB4720" s="152" t="str">
        <f t="shared" si="2201"/>
        <v/>
      </c>
      <c r="AC4720" s="154" t="str">
        <f t="shared" si="2212"/>
        <v/>
      </c>
      <c r="AD4720" s="154" t="str">
        <f t="shared" si="2213"/>
        <v/>
      </c>
      <c r="AE4720" s="3" t="str">
        <f t="shared" si="2214"/>
        <v/>
      </c>
      <c r="AF4720" s="3" t="str">
        <f t="shared" si="2215"/>
        <v/>
      </c>
      <c r="AG4720" s="3" t="str">
        <f t="shared" si="2216"/>
        <v/>
      </c>
      <c r="AH4720" s="4" t="str">
        <f t="shared" si="2217"/>
        <v/>
      </c>
      <c r="AI4720" s="75" t="str">
        <f t="shared" si="2218"/>
        <v/>
      </c>
      <c r="AJ4720" s="75" t="str">
        <f t="shared" si="2219"/>
        <v/>
      </c>
    </row>
    <row r="4721" spans="1:36">
      <c r="A4721" s="41" t="str">
        <f t="shared" si="2202"/>
        <v/>
      </c>
      <c r="B4721" s="150" t="str">
        <f>IF(ISNUMBER(A4721),INDEX('MetaTrader Import'!$H$13:$J$5893,TRUNC(((A4721-$A$39+1)-1)/3)+1,MOD((A4721-$A$39+1)-1,3)+1),"")</f>
        <v/>
      </c>
      <c r="C4721" s="43" t="str">
        <f t="shared" si="2203"/>
        <v/>
      </c>
      <c r="D4721" s="43" t="str">
        <f t="shared" ca="1" si="2193"/>
        <v/>
      </c>
      <c r="E4721" s="43" t="str">
        <f t="shared" si="2204"/>
        <v/>
      </c>
      <c r="F4721" s="43" t="str">
        <f t="shared" si="2205"/>
        <v/>
      </c>
      <c r="G4721" s="43" t="str">
        <f>IF(A4721&lt;&gt;"",IF(A4721&lt;Data!$G$11*0.25,$C$13/$G$32,IF(A4721&gt;Data!$G$11*0.25,$C$13,$C$13*10)),"")</f>
        <v/>
      </c>
      <c r="H4721" s="43" t="str">
        <f>IF(A4721&lt;&gt;"",IF(Data!$G$9="constant",$C$13,IF(Data!$G$9="squeeze",G4721,F4721)),"")</f>
        <v/>
      </c>
      <c r="I4721" s="38" t="str">
        <f ca="1">IF(ISNUMBER(A4721),NORMINV(RAND(),0,IF(AND(Data!$G$9="squeeze",A4721&lt;Data!$G$11*0.25),$H$32,1)*$C$30*$C$13)*($C$14*$C$12),"")</f>
        <v/>
      </c>
      <c r="J4721" s="42" t="str">
        <f ca="1">IFERROR(IF(Data!$C$6="Real",B4721,I4721+J4720+($C$14*$C$12)*(NORMINV(RAND(),$C$15,CHOOSE($G$13,$C$13,F4721,G4721)))),"")</f>
        <v/>
      </c>
      <c r="K4721" s="88" t="str">
        <f>IF(ISNUMBER(A4721), IF($G$16="fixed",$G$17,MIN(H4721*Data!$C$7*$C$16*0.5,$C$17*Data!$C$7))*$C$12,"")</f>
        <v/>
      </c>
      <c r="L4721" s="42" t="str">
        <f t="shared" ca="1" si="2220"/>
        <v/>
      </c>
      <c r="M4721" s="44" t="str">
        <f t="shared" ca="1" si="2221"/>
        <v/>
      </c>
      <c r="N4721" s="44" t="str">
        <f t="shared" ca="1" si="2222"/>
        <v/>
      </c>
      <c r="O4721" s="108" t="str">
        <f t="shared" si="2206"/>
        <v/>
      </c>
      <c r="P4721" s="102" t="str">
        <f t="shared" si="2207"/>
        <v/>
      </c>
      <c r="Q4721" s="102" t="str">
        <f t="shared" si="2208"/>
        <v/>
      </c>
      <c r="R4721" s="120" t="str">
        <f t="shared" si="2209"/>
        <v/>
      </c>
      <c r="S4721" s="54" t="str">
        <f t="shared" si="2210"/>
        <v/>
      </c>
      <c r="T4721" s="5" t="str">
        <f t="shared" si="2211"/>
        <v/>
      </c>
      <c r="U4721" s="152" t="str">
        <f t="shared" si="2194"/>
        <v/>
      </c>
      <c r="V4721" s="152" t="str">
        <f t="shared" si="2195"/>
        <v/>
      </c>
      <c r="W4721" s="153" t="str">
        <f t="shared" si="2196"/>
        <v/>
      </c>
      <c r="X4721" s="153" t="str">
        <f t="shared" si="2197"/>
        <v/>
      </c>
      <c r="Y4721" s="153" t="str">
        <f t="shared" si="2198"/>
        <v/>
      </c>
      <c r="Z4721" s="153" t="str">
        <f t="shared" si="2199"/>
        <v/>
      </c>
      <c r="AA4721" s="152" t="str">
        <f t="shared" si="2200"/>
        <v/>
      </c>
      <c r="AB4721" s="152" t="str">
        <f t="shared" si="2201"/>
        <v/>
      </c>
      <c r="AC4721" s="154" t="str">
        <f t="shared" si="2212"/>
        <v/>
      </c>
      <c r="AD4721" s="154" t="str">
        <f t="shared" si="2213"/>
        <v/>
      </c>
      <c r="AE4721" s="3" t="str">
        <f t="shared" si="2214"/>
        <v/>
      </c>
      <c r="AF4721" s="3" t="str">
        <f t="shared" si="2215"/>
        <v/>
      </c>
      <c r="AG4721" s="3" t="str">
        <f t="shared" si="2216"/>
        <v/>
      </c>
      <c r="AH4721" s="4" t="str">
        <f t="shared" si="2217"/>
        <v/>
      </c>
      <c r="AI4721" s="75" t="str">
        <f t="shared" si="2218"/>
        <v/>
      </c>
      <c r="AJ4721" s="75" t="str">
        <f t="shared" si="2219"/>
        <v/>
      </c>
    </row>
    <row r="4722" spans="1:36">
      <c r="A4722" s="41" t="str">
        <f t="shared" si="2202"/>
        <v/>
      </c>
      <c r="B4722" s="150" t="str">
        <f>IF(ISNUMBER(A4722),INDEX('MetaTrader Import'!$H$13:$J$5893,TRUNC(((A4722-$A$39+1)-1)/3)+1,MOD((A4722-$A$39+1)-1,3)+1),"")</f>
        <v/>
      </c>
      <c r="C4722" s="43" t="str">
        <f t="shared" si="2203"/>
        <v/>
      </c>
      <c r="D4722" s="43" t="str">
        <f t="shared" ca="1" si="2193"/>
        <v/>
      </c>
      <c r="E4722" s="43" t="str">
        <f t="shared" si="2204"/>
        <v/>
      </c>
      <c r="F4722" s="43" t="str">
        <f t="shared" si="2205"/>
        <v/>
      </c>
      <c r="G4722" s="43" t="str">
        <f>IF(A4722&lt;&gt;"",IF(A4722&lt;Data!$G$11*0.25,$C$13/$G$32,IF(A4722&gt;Data!$G$11*0.25,$C$13,$C$13*10)),"")</f>
        <v/>
      </c>
      <c r="H4722" s="43" t="str">
        <f>IF(A4722&lt;&gt;"",IF(Data!$G$9="constant",$C$13,IF(Data!$G$9="squeeze",G4722,F4722)),"")</f>
        <v/>
      </c>
      <c r="I4722" s="38" t="str">
        <f ca="1">IF(ISNUMBER(A4722),NORMINV(RAND(),0,IF(AND(Data!$G$9="squeeze",A4722&lt;Data!$G$11*0.25),$H$32,1)*$C$30*$C$13)*($C$14*$C$12),"")</f>
        <v/>
      </c>
      <c r="J4722" s="42" t="str">
        <f ca="1">IFERROR(IF(Data!$C$6="Real",B4722,I4722+J4721+($C$14*$C$12)*(NORMINV(RAND(),$C$15,CHOOSE($G$13,$C$13,F4722,G4722)))),"")</f>
        <v/>
      </c>
      <c r="K4722" s="88" t="str">
        <f>IF(ISNUMBER(A4722), IF($G$16="fixed",$G$17,MIN(H4722*Data!$C$7*$C$16*0.5,$C$17*Data!$C$7))*$C$12,"")</f>
        <v/>
      </c>
      <c r="L4722" s="42" t="str">
        <f t="shared" ca="1" si="2220"/>
        <v/>
      </c>
      <c r="M4722" s="44" t="str">
        <f t="shared" ca="1" si="2221"/>
        <v/>
      </c>
      <c r="N4722" s="44" t="str">
        <f t="shared" ca="1" si="2222"/>
        <v/>
      </c>
      <c r="O4722" s="108" t="str">
        <f t="shared" si="2206"/>
        <v/>
      </c>
      <c r="P4722" s="102" t="str">
        <f t="shared" si="2207"/>
        <v/>
      </c>
      <c r="Q4722" s="102" t="str">
        <f t="shared" si="2208"/>
        <v/>
      </c>
      <c r="R4722" s="120" t="str">
        <f t="shared" si="2209"/>
        <v/>
      </c>
      <c r="S4722" s="54" t="str">
        <f t="shared" si="2210"/>
        <v/>
      </c>
      <c r="T4722" s="5" t="str">
        <f t="shared" si="2211"/>
        <v/>
      </c>
      <c r="U4722" s="152" t="str">
        <f t="shared" si="2194"/>
        <v/>
      </c>
      <c r="V4722" s="152" t="str">
        <f t="shared" si="2195"/>
        <v/>
      </c>
      <c r="W4722" s="153" t="str">
        <f t="shared" si="2196"/>
        <v/>
      </c>
      <c r="X4722" s="153" t="str">
        <f t="shared" si="2197"/>
        <v/>
      </c>
      <c r="Y4722" s="153" t="str">
        <f t="shared" si="2198"/>
        <v/>
      </c>
      <c r="Z4722" s="153" t="str">
        <f t="shared" si="2199"/>
        <v/>
      </c>
      <c r="AA4722" s="152" t="str">
        <f t="shared" si="2200"/>
        <v/>
      </c>
      <c r="AB4722" s="152" t="str">
        <f t="shared" si="2201"/>
        <v/>
      </c>
      <c r="AC4722" s="154" t="str">
        <f t="shared" si="2212"/>
        <v/>
      </c>
      <c r="AD4722" s="154" t="str">
        <f t="shared" si="2213"/>
        <v/>
      </c>
      <c r="AE4722" s="3" t="str">
        <f t="shared" si="2214"/>
        <v/>
      </c>
      <c r="AF4722" s="3" t="str">
        <f t="shared" si="2215"/>
        <v/>
      </c>
      <c r="AG4722" s="3" t="str">
        <f t="shared" si="2216"/>
        <v/>
      </c>
      <c r="AH4722" s="4" t="str">
        <f t="shared" si="2217"/>
        <v/>
      </c>
      <c r="AI4722" s="75" t="str">
        <f t="shared" si="2218"/>
        <v/>
      </c>
      <c r="AJ4722" s="75" t="str">
        <f t="shared" si="2219"/>
        <v/>
      </c>
    </row>
    <row r="4723" spans="1:36">
      <c r="A4723" s="41" t="str">
        <f t="shared" si="2202"/>
        <v/>
      </c>
      <c r="B4723" s="150" t="str">
        <f>IF(ISNUMBER(A4723),INDEX('MetaTrader Import'!$H$13:$J$5893,TRUNC(((A4723-$A$39+1)-1)/3)+1,MOD((A4723-$A$39+1)-1,3)+1),"")</f>
        <v/>
      </c>
      <c r="C4723" s="43" t="str">
        <f t="shared" si="2203"/>
        <v/>
      </c>
      <c r="D4723" s="43" t="str">
        <f t="shared" ca="1" si="2193"/>
        <v/>
      </c>
      <c r="E4723" s="43" t="str">
        <f t="shared" si="2204"/>
        <v/>
      </c>
      <c r="F4723" s="43" t="str">
        <f t="shared" si="2205"/>
        <v/>
      </c>
      <c r="G4723" s="43" t="str">
        <f>IF(A4723&lt;&gt;"",IF(A4723&lt;Data!$G$11*0.25,$C$13/$G$32,IF(A4723&gt;Data!$G$11*0.25,$C$13,$C$13*10)),"")</f>
        <v/>
      </c>
      <c r="H4723" s="43" t="str">
        <f>IF(A4723&lt;&gt;"",IF(Data!$G$9="constant",$C$13,IF(Data!$G$9="squeeze",G4723,F4723)),"")</f>
        <v/>
      </c>
      <c r="I4723" s="38" t="str">
        <f ca="1">IF(ISNUMBER(A4723),NORMINV(RAND(),0,IF(AND(Data!$G$9="squeeze",A4723&lt;Data!$G$11*0.25),$H$32,1)*$C$30*$C$13)*($C$14*$C$12),"")</f>
        <v/>
      </c>
      <c r="J4723" s="42" t="str">
        <f ca="1">IFERROR(IF(Data!$C$6="Real",B4723,I4723+J4722+($C$14*$C$12)*(NORMINV(RAND(),$C$15,CHOOSE($G$13,$C$13,F4723,G4723)))),"")</f>
        <v/>
      </c>
      <c r="K4723" s="88" t="str">
        <f>IF(ISNUMBER(A4723), IF($G$16="fixed",$G$17,MIN(H4723*Data!$C$7*$C$16*0.5,$C$17*Data!$C$7))*$C$12,"")</f>
        <v/>
      </c>
      <c r="L4723" s="42" t="str">
        <f t="shared" ca="1" si="2220"/>
        <v/>
      </c>
      <c r="M4723" s="44" t="str">
        <f t="shared" ca="1" si="2221"/>
        <v/>
      </c>
      <c r="N4723" s="44" t="str">
        <f t="shared" ca="1" si="2222"/>
        <v/>
      </c>
      <c r="O4723" s="108" t="str">
        <f t="shared" si="2206"/>
        <v/>
      </c>
      <c r="P4723" s="102" t="str">
        <f t="shared" si="2207"/>
        <v/>
      </c>
      <c r="Q4723" s="102" t="str">
        <f t="shared" si="2208"/>
        <v/>
      </c>
      <c r="R4723" s="120" t="str">
        <f t="shared" si="2209"/>
        <v/>
      </c>
      <c r="S4723" s="54" t="str">
        <f t="shared" si="2210"/>
        <v/>
      </c>
      <c r="T4723" s="5" t="str">
        <f t="shared" si="2211"/>
        <v/>
      </c>
      <c r="U4723" s="152" t="str">
        <f t="shared" si="2194"/>
        <v/>
      </c>
      <c r="V4723" s="152" t="str">
        <f t="shared" si="2195"/>
        <v/>
      </c>
      <c r="W4723" s="153" t="str">
        <f t="shared" si="2196"/>
        <v/>
      </c>
      <c r="X4723" s="153" t="str">
        <f t="shared" si="2197"/>
        <v/>
      </c>
      <c r="Y4723" s="153" t="str">
        <f t="shared" si="2198"/>
        <v/>
      </c>
      <c r="Z4723" s="153" t="str">
        <f t="shared" si="2199"/>
        <v/>
      </c>
      <c r="AA4723" s="152" t="str">
        <f t="shared" si="2200"/>
        <v/>
      </c>
      <c r="AB4723" s="152" t="str">
        <f t="shared" si="2201"/>
        <v/>
      </c>
      <c r="AC4723" s="154" t="str">
        <f t="shared" si="2212"/>
        <v/>
      </c>
      <c r="AD4723" s="154" t="str">
        <f t="shared" si="2213"/>
        <v/>
      </c>
      <c r="AE4723" s="3" t="str">
        <f t="shared" si="2214"/>
        <v/>
      </c>
      <c r="AF4723" s="3" t="str">
        <f t="shared" si="2215"/>
        <v/>
      </c>
      <c r="AG4723" s="3" t="str">
        <f t="shared" si="2216"/>
        <v/>
      </c>
      <c r="AH4723" s="4" t="str">
        <f t="shared" si="2217"/>
        <v/>
      </c>
      <c r="AI4723" s="75" t="str">
        <f t="shared" si="2218"/>
        <v/>
      </c>
      <c r="AJ4723" s="75" t="str">
        <f t="shared" si="2219"/>
        <v/>
      </c>
    </row>
    <row r="4724" spans="1:36">
      <c r="A4724" s="41" t="str">
        <f t="shared" si="2202"/>
        <v/>
      </c>
      <c r="B4724" s="150" t="str">
        <f>IF(ISNUMBER(A4724),INDEX('MetaTrader Import'!$H$13:$J$5893,TRUNC(((A4724-$A$39+1)-1)/3)+1,MOD((A4724-$A$39+1)-1,3)+1),"")</f>
        <v/>
      </c>
      <c r="C4724" s="43" t="str">
        <f t="shared" si="2203"/>
        <v/>
      </c>
      <c r="D4724" s="43" t="str">
        <f t="shared" ca="1" si="2193"/>
        <v/>
      </c>
      <c r="E4724" s="43" t="str">
        <f t="shared" si="2204"/>
        <v/>
      </c>
      <c r="F4724" s="43" t="str">
        <f t="shared" si="2205"/>
        <v/>
      </c>
      <c r="G4724" s="43" t="str">
        <f>IF(A4724&lt;&gt;"",IF(A4724&lt;Data!$G$11*0.25,$C$13/$G$32,IF(A4724&gt;Data!$G$11*0.25,$C$13,$C$13*10)),"")</f>
        <v/>
      </c>
      <c r="H4724" s="43" t="str">
        <f>IF(A4724&lt;&gt;"",IF(Data!$G$9="constant",$C$13,IF(Data!$G$9="squeeze",G4724,F4724)),"")</f>
        <v/>
      </c>
      <c r="I4724" s="38" t="str">
        <f ca="1">IF(ISNUMBER(A4724),NORMINV(RAND(),0,IF(AND(Data!$G$9="squeeze",A4724&lt;Data!$G$11*0.25),$H$32,1)*$C$30*$C$13)*($C$14*$C$12),"")</f>
        <v/>
      </c>
      <c r="J4724" s="42" t="str">
        <f ca="1">IFERROR(IF(Data!$C$6="Real",B4724,I4724+J4723+($C$14*$C$12)*(NORMINV(RAND(),$C$15,CHOOSE($G$13,$C$13,F4724,G4724)))),"")</f>
        <v/>
      </c>
      <c r="K4724" s="88" t="str">
        <f>IF(ISNUMBER(A4724), IF($G$16="fixed",$G$17,MIN(H4724*Data!$C$7*$C$16*0.5,$C$17*Data!$C$7))*$C$12,"")</f>
        <v/>
      </c>
      <c r="L4724" s="42" t="str">
        <f t="shared" ca="1" si="2220"/>
        <v/>
      </c>
      <c r="M4724" s="44" t="str">
        <f t="shared" ca="1" si="2221"/>
        <v/>
      </c>
      <c r="N4724" s="44" t="str">
        <f t="shared" ca="1" si="2222"/>
        <v/>
      </c>
      <c r="O4724" s="108" t="str">
        <f t="shared" si="2206"/>
        <v/>
      </c>
      <c r="P4724" s="102" t="str">
        <f t="shared" si="2207"/>
        <v/>
      </c>
      <c r="Q4724" s="102" t="str">
        <f t="shared" si="2208"/>
        <v/>
      </c>
      <c r="R4724" s="120" t="str">
        <f t="shared" si="2209"/>
        <v/>
      </c>
      <c r="S4724" s="54" t="str">
        <f t="shared" si="2210"/>
        <v/>
      </c>
      <c r="T4724" s="5" t="str">
        <f t="shared" si="2211"/>
        <v/>
      </c>
      <c r="U4724" s="152" t="str">
        <f t="shared" si="2194"/>
        <v/>
      </c>
      <c r="V4724" s="152" t="str">
        <f t="shared" si="2195"/>
        <v/>
      </c>
      <c r="W4724" s="153" t="str">
        <f t="shared" si="2196"/>
        <v/>
      </c>
      <c r="X4724" s="153" t="str">
        <f t="shared" si="2197"/>
        <v/>
      </c>
      <c r="Y4724" s="153" t="str">
        <f t="shared" si="2198"/>
        <v/>
      </c>
      <c r="Z4724" s="153" t="str">
        <f t="shared" si="2199"/>
        <v/>
      </c>
      <c r="AA4724" s="152" t="str">
        <f t="shared" si="2200"/>
        <v/>
      </c>
      <c r="AB4724" s="152" t="str">
        <f t="shared" si="2201"/>
        <v/>
      </c>
      <c r="AC4724" s="154" t="str">
        <f t="shared" si="2212"/>
        <v/>
      </c>
      <c r="AD4724" s="154" t="str">
        <f t="shared" si="2213"/>
        <v/>
      </c>
      <c r="AE4724" s="3" t="str">
        <f t="shared" si="2214"/>
        <v/>
      </c>
      <c r="AF4724" s="3" t="str">
        <f t="shared" si="2215"/>
        <v/>
      </c>
      <c r="AG4724" s="3" t="str">
        <f t="shared" si="2216"/>
        <v/>
      </c>
      <c r="AH4724" s="4" t="str">
        <f t="shared" si="2217"/>
        <v/>
      </c>
      <c r="AI4724" s="75" t="str">
        <f t="shared" si="2218"/>
        <v/>
      </c>
      <c r="AJ4724" s="75" t="str">
        <f t="shared" si="2219"/>
        <v/>
      </c>
    </row>
    <row r="4725" spans="1:36">
      <c r="A4725" s="41" t="str">
        <f t="shared" si="2202"/>
        <v/>
      </c>
      <c r="B4725" s="150" t="str">
        <f>IF(ISNUMBER(A4725),INDEX('MetaTrader Import'!$H$13:$J$5893,TRUNC(((A4725-$A$39+1)-1)/3)+1,MOD((A4725-$A$39+1)-1,3)+1),"")</f>
        <v/>
      </c>
      <c r="C4725" s="43" t="str">
        <f t="shared" si="2203"/>
        <v/>
      </c>
      <c r="D4725" s="43" t="str">
        <f t="shared" ca="1" si="2193"/>
        <v/>
      </c>
      <c r="E4725" s="43" t="str">
        <f t="shared" si="2204"/>
        <v/>
      </c>
      <c r="F4725" s="43" t="str">
        <f t="shared" si="2205"/>
        <v/>
      </c>
      <c r="G4725" s="43" t="str">
        <f>IF(A4725&lt;&gt;"",IF(A4725&lt;Data!$G$11*0.25,$C$13/$G$32,IF(A4725&gt;Data!$G$11*0.25,$C$13,$C$13*10)),"")</f>
        <v/>
      </c>
      <c r="H4725" s="43" t="str">
        <f>IF(A4725&lt;&gt;"",IF(Data!$G$9="constant",$C$13,IF(Data!$G$9="squeeze",G4725,F4725)),"")</f>
        <v/>
      </c>
      <c r="I4725" s="38" t="str">
        <f ca="1">IF(ISNUMBER(A4725),NORMINV(RAND(),0,IF(AND(Data!$G$9="squeeze",A4725&lt;Data!$G$11*0.25),$H$32,1)*$C$30*$C$13)*($C$14*$C$12),"")</f>
        <v/>
      </c>
      <c r="J4725" s="42" t="str">
        <f ca="1">IFERROR(IF(Data!$C$6="Real",B4725,I4725+J4724+($C$14*$C$12)*(NORMINV(RAND(),$C$15,CHOOSE($G$13,$C$13,F4725,G4725)))),"")</f>
        <v/>
      </c>
      <c r="K4725" s="88" t="str">
        <f>IF(ISNUMBER(A4725), IF($G$16="fixed",$G$17,MIN(H4725*Data!$C$7*$C$16*0.5,$C$17*Data!$C$7))*$C$12,"")</f>
        <v/>
      </c>
      <c r="L4725" s="42" t="str">
        <f t="shared" ca="1" si="2220"/>
        <v/>
      </c>
      <c r="M4725" s="44" t="str">
        <f t="shared" ca="1" si="2221"/>
        <v/>
      </c>
      <c r="N4725" s="44" t="str">
        <f t="shared" ca="1" si="2222"/>
        <v/>
      </c>
      <c r="O4725" s="108" t="str">
        <f t="shared" si="2206"/>
        <v/>
      </c>
      <c r="P4725" s="102" t="str">
        <f t="shared" si="2207"/>
        <v/>
      </c>
      <c r="Q4725" s="102" t="str">
        <f t="shared" si="2208"/>
        <v/>
      </c>
      <c r="R4725" s="120" t="str">
        <f t="shared" si="2209"/>
        <v/>
      </c>
      <c r="S4725" s="54" t="str">
        <f t="shared" si="2210"/>
        <v/>
      </c>
      <c r="T4725" s="5" t="str">
        <f t="shared" si="2211"/>
        <v/>
      </c>
      <c r="U4725" s="152" t="str">
        <f t="shared" si="2194"/>
        <v/>
      </c>
      <c r="V4725" s="152" t="str">
        <f t="shared" si="2195"/>
        <v/>
      </c>
      <c r="W4725" s="153" t="str">
        <f t="shared" si="2196"/>
        <v/>
      </c>
      <c r="X4725" s="153" t="str">
        <f t="shared" si="2197"/>
        <v/>
      </c>
      <c r="Y4725" s="153" t="str">
        <f t="shared" si="2198"/>
        <v/>
      </c>
      <c r="Z4725" s="153" t="str">
        <f t="shared" si="2199"/>
        <v/>
      </c>
      <c r="AA4725" s="152" t="str">
        <f t="shared" si="2200"/>
        <v/>
      </c>
      <c r="AB4725" s="152" t="str">
        <f t="shared" si="2201"/>
        <v/>
      </c>
      <c r="AC4725" s="154" t="str">
        <f t="shared" si="2212"/>
        <v/>
      </c>
      <c r="AD4725" s="154" t="str">
        <f t="shared" si="2213"/>
        <v/>
      </c>
      <c r="AE4725" s="3" t="str">
        <f t="shared" si="2214"/>
        <v/>
      </c>
      <c r="AF4725" s="3" t="str">
        <f t="shared" si="2215"/>
        <v/>
      </c>
      <c r="AG4725" s="3" t="str">
        <f t="shared" si="2216"/>
        <v/>
      </c>
      <c r="AH4725" s="4" t="str">
        <f t="shared" si="2217"/>
        <v/>
      </c>
      <c r="AI4725" s="75" t="str">
        <f t="shared" si="2218"/>
        <v/>
      </c>
      <c r="AJ4725" s="75" t="str">
        <f t="shared" si="2219"/>
        <v/>
      </c>
    </row>
    <row r="4726" spans="1:36">
      <c r="A4726" s="41" t="str">
        <f t="shared" si="2202"/>
        <v/>
      </c>
      <c r="B4726" s="150" t="str">
        <f>IF(ISNUMBER(A4726),INDEX('MetaTrader Import'!$H$13:$J$5893,TRUNC(((A4726-$A$39+1)-1)/3)+1,MOD((A4726-$A$39+1)-1,3)+1),"")</f>
        <v/>
      </c>
      <c r="C4726" s="43" t="str">
        <f t="shared" si="2203"/>
        <v/>
      </c>
      <c r="D4726" s="43" t="str">
        <f t="shared" ca="1" si="2193"/>
        <v/>
      </c>
      <c r="E4726" s="43" t="str">
        <f t="shared" si="2204"/>
        <v/>
      </c>
      <c r="F4726" s="43" t="str">
        <f t="shared" si="2205"/>
        <v/>
      </c>
      <c r="G4726" s="43" t="str">
        <f>IF(A4726&lt;&gt;"",IF(A4726&lt;Data!$G$11*0.25,$C$13/$G$32,IF(A4726&gt;Data!$G$11*0.25,$C$13,$C$13*10)),"")</f>
        <v/>
      </c>
      <c r="H4726" s="43" t="str">
        <f>IF(A4726&lt;&gt;"",IF(Data!$G$9="constant",$C$13,IF(Data!$G$9="squeeze",G4726,F4726)),"")</f>
        <v/>
      </c>
      <c r="I4726" s="38" t="str">
        <f ca="1">IF(ISNUMBER(A4726),NORMINV(RAND(),0,IF(AND(Data!$G$9="squeeze",A4726&lt;Data!$G$11*0.25),$H$32,1)*$C$30*$C$13)*($C$14*$C$12),"")</f>
        <v/>
      </c>
      <c r="J4726" s="42" t="str">
        <f ca="1">IFERROR(IF(Data!$C$6="Real",B4726,I4726+J4725+($C$14*$C$12)*(NORMINV(RAND(),$C$15,CHOOSE($G$13,$C$13,F4726,G4726)))),"")</f>
        <v/>
      </c>
      <c r="K4726" s="88" t="str">
        <f>IF(ISNUMBER(A4726), IF($G$16="fixed",$G$17,MIN(H4726*Data!$C$7*$C$16*0.5,$C$17*Data!$C$7))*$C$12,"")</f>
        <v/>
      </c>
      <c r="L4726" s="42" t="str">
        <f t="shared" ca="1" si="2220"/>
        <v/>
      </c>
      <c r="M4726" s="44" t="str">
        <f t="shared" ca="1" si="2221"/>
        <v/>
      </c>
      <c r="N4726" s="44" t="str">
        <f t="shared" ca="1" si="2222"/>
        <v/>
      </c>
      <c r="O4726" s="108" t="str">
        <f t="shared" si="2206"/>
        <v/>
      </c>
      <c r="P4726" s="102" t="str">
        <f t="shared" si="2207"/>
        <v/>
      </c>
      <c r="Q4726" s="102" t="str">
        <f t="shared" si="2208"/>
        <v/>
      </c>
      <c r="R4726" s="120" t="str">
        <f t="shared" si="2209"/>
        <v/>
      </c>
      <c r="S4726" s="54" t="str">
        <f t="shared" si="2210"/>
        <v/>
      </c>
      <c r="T4726" s="5" t="str">
        <f t="shared" si="2211"/>
        <v/>
      </c>
      <c r="U4726" s="152" t="str">
        <f t="shared" si="2194"/>
        <v/>
      </c>
      <c r="V4726" s="152" t="str">
        <f t="shared" si="2195"/>
        <v/>
      </c>
      <c r="W4726" s="153" t="str">
        <f t="shared" si="2196"/>
        <v/>
      </c>
      <c r="X4726" s="153" t="str">
        <f t="shared" si="2197"/>
        <v/>
      </c>
      <c r="Y4726" s="153" t="str">
        <f t="shared" si="2198"/>
        <v/>
      </c>
      <c r="Z4726" s="153" t="str">
        <f t="shared" si="2199"/>
        <v/>
      </c>
      <c r="AA4726" s="152" t="str">
        <f t="shared" si="2200"/>
        <v/>
      </c>
      <c r="AB4726" s="152" t="str">
        <f t="shared" si="2201"/>
        <v/>
      </c>
      <c r="AC4726" s="154" t="str">
        <f t="shared" si="2212"/>
        <v/>
      </c>
      <c r="AD4726" s="154" t="str">
        <f t="shared" si="2213"/>
        <v/>
      </c>
      <c r="AE4726" s="3" t="str">
        <f t="shared" si="2214"/>
        <v/>
      </c>
      <c r="AF4726" s="3" t="str">
        <f t="shared" si="2215"/>
        <v/>
      </c>
      <c r="AG4726" s="3" t="str">
        <f t="shared" si="2216"/>
        <v/>
      </c>
      <c r="AH4726" s="4" t="str">
        <f t="shared" si="2217"/>
        <v/>
      </c>
      <c r="AI4726" s="75" t="str">
        <f t="shared" si="2218"/>
        <v/>
      </c>
      <c r="AJ4726" s="75" t="str">
        <f t="shared" si="2219"/>
        <v/>
      </c>
    </row>
    <row r="4727" spans="1:36">
      <c r="A4727" s="41" t="str">
        <f t="shared" si="2202"/>
        <v/>
      </c>
      <c r="B4727" s="150" t="str">
        <f>IF(ISNUMBER(A4727),INDEX('MetaTrader Import'!$H$13:$J$5893,TRUNC(((A4727-$A$39+1)-1)/3)+1,MOD((A4727-$A$39+1)-1,3)+1),"")</f>
        <v/>
      </c>
      <c r="C4727" s="43" t="str">
        <f t="shared" si="2203"/>
        <v/>
      </c>
      <c r="D4727" s="43" t="str">
        <f t="shared" ca="1" si="2193"/>
        <v/>
      </c>
      <c r="E4727" s="43" t="str">
        <f t="shared" si="2204"/>
        <v/>
      </c>
      <c r="F4727" s="43" t="str">
        <f t="shared" si="2205"/>
        <v/>
      </c>
      <c r="G4727" s="43" t="str">
        <f>IF(A4727&lt;&gt;"",IF(A4727&lt;Data!$G$11*0.25,$C$13/$G$32,IF(A4727&gt;Data!$G$11*0.25,$C$13,$C$13*10)),"")</f>
        <v/>
      </c>
      <c r="H4727" s="43" t="str">
        <f>IF(A4727&lt;&gt;"",IF(Data!$G$9="constant",$C$13,IF(Data!$G$9="squeeze",G4727,F4727)),"")</f>
        <v/>
      </c>
      <c r="I4727" s="38" t="str">
        <f ca="1">IF(ISNUMBER(A4727),NORMINV(RAND(),0,IF(AND(Data!$G$9="squeeze",A4727&lt;Data!$G$11*0.25),$H$32,1)*$C$30*$C$13)*($C$14*$C$12),"")</f>
        <v/>
      </c>
      <c r="J4727" s="42" t="str">
        <f ca="1">IFERROR(IF(Data!$C$6="Real",B4727,I4727+J4726+($C$14*$C$12)*(NORMINV(RAND(),$C$15,CHOOSE($G$13,$C$13,F4727,G4727)))),"")</f>
        <v/>
      </c>
      <c r="K4727" s="88" t="str">
        <f>IF(ISNUMBER(A4727), IF($G$16="fixed",$G$17,MIN(H4727*Data!$C$7*$C$16*0.5,$C$17*Data!$C$7))*$C$12,"")</f>
        <v/>
      </c>
      <c r="L4727" s="42" t="str">
        <f t="shared" ca="1" si="2220"/>
        <v/>
      </c>
      <c r="M4727" s="44" t="str">
        <f t="shared" ca="1" si="2221"/>
        <v/>
      </c>
      <c r="N4727" s="44" t="str">
        <f t="shared" ca="1" si="2222"/>
        <v/>
      </c>
      <c r="O4727" s="108" t="str">
        <f t="shared" si="2206"/>
        <v/>
      </c>
      <c r="P4727" s="102" t="str">
        <f t="shared" si="2207"/>
        <v/>
      </c>
      <c r="Q4727" s="102" t="str">
        <f t="shared" si="2208"/>
        <v/>
      </c>
      <c r="R4727" s="120" t="str">
        <f t="shared" si="2209"/>
        <v/>
      </c>
      <c r="S4727" s="54" t="str">
        <f t="shared" si="2210"/>
        <v/>
      </c>
      <c r="T4727" s="5" t="str">
        <f t="shared" si="2211"/>
        <v/>
      </c>
      <c r="U4727" s="152" t="str">
        <f t="shared" si="2194"/>
        <v/>
      </c>
      <c r="V4727" s="152" t="str">
        <f t="shared" si="2195"/>
        <v/>
      </c>
      <c r="W4727" s="153" t="str">
        <f t="shared" si="2196"/>
        <v/>
      </c>
      <c r="X4727" s="153" t="str">
        <f t="shared" si="2197"/>
        <v/>
      </c>
      <c r="Y4727" s="153" t="str">
        <f t="shared" si="2198"/>
        <v/>
      </c>
      <c r="Z4727" s="153" t="str">
        <f t="shared" si="2199"/>
        <v/>
      </c>
      <c r="AA4727" s="152" t="str">
        <f t="shared" si="2200"/>
        <v/>
      </c>
      <c r="AB4727" s="152" t="str">
        <f t="shared" si="2201"/>
        <v/>
      </c>
      <c r="AC4727" s="154" t="str">
        <f t="shared" si="2212"/>
        <v/>
      </c>
      <c r="AD4727" s="154" t="str">
        <f t="shared" si="2213"/>
        <v/>
      </c>
      <c r="AE4727" s="3" t="str">
        <f t="shared" si="2214"/>
        <v/>
      </c>
      <c r="AF4727" s="3" t="str">
        <f t="shared" si="2215"/>
        <v/>
      </c>
      <c r="AG4727" s="3" t="str">
        <f t="shared" si="2216"/>
        <v/>
      </c>
      <c r="AH4727" s="4" t="str">
        <f t="shared" si="2217"/>
        <v/>
      </c>
      <c r="AI4727" s="75" t="str">
        <f t="shared" si="2218"/>
        <v/>
      </c>
      <c r="AJ4727" s="75" t="str">
        <f t="shared" si="2219"/>
        <v/>
      </c>
    </row>
    <row r="4728" spans="1:36">
      <c r="A4728" s="41" t="str">
        <f t="shared" si="2202"/>
        <v/>
      </c>
      <c r="B4728" s="150" t="str">
        <f>IF(ISNUMBER(A4728),INDEX('MetaTrader Import'!$H$13:$J$5893,TRUNC(((A4728-$A$39+1)-1)/3)+1,MOD((A4728-$A$39+1)-1,3)+1),"")</f>
        <v/>
      </c>
      <c r="C4728" s="43" t="str">
        <f t="shared" si="2203"/>
        <v/>
      </c>
      <c r="D4728" s="43" t="str">
        <f t="shared" ca="1" si="2193"/>
        <v/>
      </c>
      <c r="E4728" s="43" t="str">
        <f t="shared" si="2204"/>
        <v/>
      </c>
      <c r="F4728" s="43" t="str">
        <f t="shared" si="2205"/>
        <v/>
      </c>
      <c r="G4728" s="43" t="str">
        <f>IF(A4728&lt;&gt;"",IF(A4728&lt;Data!$G$11*0.25,$C$13/$G$32,IF(A4728&gt;Data!$G$11*0.25,$C$13,$C$13*10)),"")</f>
        <v/>
      </c>
      <c r="H4728" s="43" t="str">
        <f>IF(A4728&lt;&gt;"",IF(Data!$G$9="constant",$C$13,IF(Data!$G$9="squeeze",G4728,F4728)),"")</f>
        <v/>
      </c>
      <c r="I4728" s="38" t="str">
        <f ca="1">IF(ISNUMBER(A4728),NORMINV(RAND(),0,IF(AND(Data!$G$9="squeeze",A4728&lt;Data!$G$11*0.25),$H$32,1)*$C$30*$C$13)*($C$14*$C$12),"")</f>
        <v/>
      </c>
      <c r="J4728" s="42" t="str">
        <f ca="1">IFERROR(IF(Data!$C$6="Real",B4728,I4728+J4727+($C$14*$C$12)*(NORMINV(RAND(),$C$15,CHOOSE($G$13,$C$13,F4728,G4728)))),"")</f>
        <v/>
      </c>
      <c r="K4728" s="88" t="str">
        <f>IF(ISNUMBER(A4728), IF($G$16="fixed",$G$17,MIN(H4728*Data!$C$7*$C$16*0.5,$C$17*Data!$C$7))*$C$12,"")</f>
        <v/>
      </c>
      <c r="L4728" s="42" t="str">
        <f t="shared" ca="1" si="2220"/>
        <v/>
      </c>
      <c r="M4728" s="44" t="str">
        <f t="shared" ca="1" si="2221"/>
        <v/>
      </c>
      <c r="N4728" s="44" t="str">
        <f t="shared" ca="1" si="2222"/>
        <v/>
      </c>
      <c r="O4728" s="108" t="str">
        <f t="shared" si="2206"/>
        <v/>
      </c>
      <c r="P4728" s="102" t="str">
        <f t="shared" si="2207"/>
        <v/>
      </c>
      <c r="Q4728" s="102" t="str">
        <f t="shared" si="2208"/>
        <v/>
      </c>
      <c r="R4728" s="120" t="str">
        <f t="shared" si="2209"/>
        <v/>
      </c>
      <c r="S4728" s="54" t="str">
        <f t="shared" si="2210"/>
        <v/>
      </c>
      <c r="T4728" s="5" t="str">
        <f t="shared" si="2211"/>
        <v/>
      </c>
      <c r="U4728" s="152" t="str">
        <f t="shared" si="2194"/>
        <v/>
      </c>
      <c r="V4728" s="152" t="str">
        <f t="shared" si="2195"/>
        <v/>
      </c>
      <c r="W4728" s="153" t="str">
        <f t="shared" si="2196"/>
        <v/>
      </c>
      <c r="X4728" s="153" t="str">
        <f t="shared" si="2197"/>
        <v/>
      </c>
      <c r="Y4728" s="153" t="str">
        <f t="shared" si="2198"/>
        <v/>
      </c>
      <c r="Z4728" s="153" t="str">
        <f t="shared" si="2199"/>
        <v/>
      </c>
      <c r="AA4728" s="152" t="str">
        <f t="shared" si="2200"/>
        <v/>
      </c>
      <c r="AB4728" s="152" t="str">
        <f t="shared" si="2201"/>
        <v/>
      </c>
      <c r="AC4728" s="154" t="str">
        <f t="shared" si="2212"/>
        <v/>
      </c>
      <c r="AD4728" s="154" t="str">
        <f t="shared" si="2213"/>
        <v/>
      </c>
      <c r="AE4728" s="3" t="str">
        <f t="shared" si="2214"/>
        <v/>
      </c>
      <c r="AF4728" s="3" t="str">
        <f t="shared" si="2215"/>
        <v/>
      </c>
      <c r="AG4728" s="3" t="str">
        <f t="shared" si="2216"/>
        <v/>
      </c>
      <c r="AH4728" s="4" t="str">
        <f t="shared" si="2217"/>
        <v/>
      </c>
      <c r="AI4728" s="75" t="str">
        <f t="shared" si="2218"/>
        <v/>
      </c>
      <c r="AJ4728" s="75" t="str">
        <f t="shared" si="2219"/>
        <v/>
      </c>
    </row>
    <row r="4729" spans="1:36">
      <c r="A4729" s="41" t="str">
        <f t="shared" si="2202"/>
        <v/>
      </c>
      <c r="B4729" s="150" t="str">
        <f>IF(ISNUMBER(A4729),INDEX('MetaTrader Import'!$H$13:$J$5893,TRUNC(((A4729-$A$39+1)-1)/3)+1,MOD((A4729-$A$39+1)-1,3)+1),"")</f>
        <v/>
      </c>
      <c r="C4729" s="43" t="str">
        <f t="shared" si="2203"/>
        <v/>
      </c>
      <c r="D4729" s="43" t="str">
        <f t="shared" ca="1" si="2193"/>
        <v/>
      </c>
      <c r="E4729" s="43" t="str">
        <f t="shared" si="2204"/>
        <v/>
      </c>
      <c r="F4729" s="43" t="str">
        <f t="shared" si="2205"/>
        <v/>
      </c>
      <c r="G4729" s="43" t="str">
        <f>IF(A4729&lt;&gt;"",IF(A4729&lt;Data!$G$11*0.25,$C$13/$G$32,IF(A4729&gt;Data!$G$11*0.25,$C$13,$C$13*10)),"")</f>
        <v/>
      </c>
      <c r="H4729" s="43" t="str">
        <f>IF(A4729&lt;&gt;"",IF(Data!$G$9="constant",$C$13,IF(Data!$G$9="squeeze",G4729,F4729)),"")</f>
        <v/>
      </c>
      <c r="I4729" s="38" t="str">
        <f ca="1">IF(ISNUMBER(A4729),NORMINV(RAND(),0,IF(AND(Data!$G$9="squeeze",A4729&lt;Data!$G$11*0.25),$H$32,1)*$C$30*$C$13)*($C$14*$C$12),"")</f>
        <v/>
      </c>
      <c r="J4729" s="42" t="str">
        <f ca="1">IFERROR(IF(Data!$C$6="Real",B4729,I4729+J4728+($C$14*$C$12)*(NORMINV(RAND(),$C$15,CHOOSE($G$13,$C$13,F4729,G4729)))),"")</f>
        <v/>
      </c>
      <c r="K4729" s="88" t="str">
        <f>IF(ISNUMBER(A4729), IF($G$16="fixed",$G$17,MIN(H4729*Data!$C$7*$C$16*0.5,$C$17*Data!$C$7))*$C$12,"")</f>
        <v/>
      </c>
      <c r="L4729" s="42" t="str">
        <f t="shared" ca="1" si="2220"/>
        <v/>
      </c>
      <c r="M4729" s="44" t="str">
        <f t="shared" ca="1" si="2221"/>
        <v/>
      </c>
      <c r="N4729" s="44" t="str">
        <f t="shared" ca="1" si="2222"/>
        <v/>
      </c>
      <c r="O4729" s="108" t="str">
        <f t="shared" si="2206"/>
        <v/>
      </c>
      <c r="P4729" s="102" t="str">
        <f t="shared" si="2207"/>
        <v/>
      </c>
      <c r="Q4729" s="102" t="str">
        <f t="shared" si="2208"/>
        <v/>
      </c>
      <c r="R4729" s="120" t="str">
        <f t="shared" si="2209"/>
        <v/>
      </c>
      <c r="S4729" s="54" t="str">
        <f t="shared" si="2210"/>
        <v/>
      </c>
      <c r="T4729" s="5" t="str">
        <f t="shared" si="2211"/>
        <v/>
      </c>
      <c r="U4729" s="152" t="str">
        <f t="shared" si="2194"/>
        <v/>
      </c>
      <c r="V4729" s="152" t="str">
        <f t="shared" si="2195"/>
        <v/>
      </c>
      <c r="W4729" s="153" t="str">
        <f t="shared" si="2196"/>
        <v/>
      </c>
      <c r="X4729" s="153" t="str">
        <f t="shared" si="2197"/>
        <v/>
      </c>
      <c r="Y4729" s="153" t="str">
        <f t="shared" si="2198"/>
        <v/>
      </c>
      <c r="Z4729" s="153" t="str">
        <f t="shared" si="2199"/>
        <v/>
      </c>
      <c r="AA4729" s="152" t="str">
        <f t="shared" si="2200"/>
        <v/>
      </c>
      <c r="AB4729" s="152" t="str">
        <f t="shared" si="2201"/>
        <v/>
      </c>
      <c r="AC4729" s="154" t="str">
        <f t="shared" si="2212"/>
        <v/>
      </c>
      <c r="AD4729" s="154" t="str">
        <f t="shared" si="2213"/>
        <v/>
      </c>
      <c r="AE4729" s="3" t="str">
        <f t="shared" si="2214"/>
        <v/>
      </c>
      <c r="AF4729" s="3" t="str">
        <f t="shared" si="2215"/>
        <v/>
      </c>
      <c r="AG4729" s="3" t="str">
        <f t="shared" si="2216"/>
        <v/>
      </c>
      <c r="AH4729" s="4" t="str">
        <f t="shared" si="2217"/>
        <v/>
      </c>
      <c r="AI4729" s="75" t="str">
        <f t="shared" si="2218"/>
        <v/>
      </c>
      <c r="AJ4729" s="75" t="str">
        <f t="shared" si="2219"/>
        <v/>
      </c>
    </row>
    <row r="4730" spans="1:36">
      <c r="A4730" s="41" t="str">
        <f t="shared" si="2202"/>
        <v/>
      </c>
      <c r="B4730" s="150" t="str">
        <f>IF(ISNUMBER(A4730),INDEX('MetaTrader Import'!$H$13:$J$5893,TRUNC(((A4730-$A$39+1)-1)/3)+1,MOD((A4730-$A$39+1)-1,3)+1),"")</f>
        <v/>
      </c>
      <c r="C4730" s="43" t="str">
        <f t="shared" si="2203"/>
        <v/>
      </c>
      <c r="D4730" s="43" t="str">
        <f t="shared" ca="1" si="2193"/>
        <v/>
      </c>
      <c r="E4730" s="43" t="str">
        <f t="shared" si="2204"/>
        <v/>
      </c>
      <c r="F4730" s="43" t="str">
        <f t="shared" si="2205"/>
        <v/>
      </c>
      <c r="G4730" s="43" t="str">
        <f>IF(A4730&lt;&gt;"",IF(A4730&lt;Data!$G$11*0.25,$C$13/$G$32,IF(A4730&gt;Data!$G$11*0.25,$C$13,$C$13*10)),"")</f>
        <v/>
      </c>
      <c r="H4730" s="43" t="str">
        <f>IF(A4730&lt;&gt;"",IF(Data!$G$9="constant",$C$13,IF(Data!$G$9="squeeze",G4730,F4730)),"")</f>
        <v/>
      </c>
      <c r="I4730" s="38" t="str">
        <f ca="1">IF(ISNUMBER(A4730),NORMINV(RAND(),0,IF(AND(Data!$G$9="squeeze",A4730&lt;Data!$G$11*0.25),$H$32,1)*$C$30*$C$13)*($C$14*$C$12),"")</f>
        <v/>
      </c>
      <c r="J4730" s="42" t="str">
        <f ca="1">IFERROR(IF(Data!$C$6="Real",B4730,I4730+J4729+($C$14*$C$12)*(NORMINV(RAND(),$C$15,CHOOSE($G$13,$C$13,F4730,G4730)))),"")</f>
        <v/>
      </c>
      <c r="K4730" s="88" t="str">
        <f>IF(ISNUMBER(A4730), IF($G$16="fixed",$G$17,MIN(H4730*Data!$C$7*$C$16*0.5,$C$17*Data!$C$7))*$C$12,"")</f>
        <v/>
      </c>
      <c r="L4730" s="42" t="str">
        <f t="shared" ca="1" si="2220"/>
        <v/>
      </c>
      <c r="M4730" s="44" t="str">
        <f t="shared" ca="1" si="2221"/>
        <v/>
      </c>
      <c r="N4730" s="44" t="str">
        <f t="shared" ca="1" si="2222"/>
        <v/>
      </c>
      <c r="O4730" s="108" t="str">
        <f t="shared" si="2206"/>
        <v/>
      </c>
      <c r="P4730" s="102" t="str">
        <f t="shared" si="2207"/>
        <v/>
      </c>
      <c r="Q4730" s="102" t="str">
        <f t="shared" si="2208"/>
        <v/>
      </c>
      <c r="R4730" s="120" t="str">
        <f t="shared" si="2209"/>
        <v/>
      </c>
      <c r="S4730" s="54" t="str">
        <f t="shared" si="2210"/>
        <v/>
      </c>
      <c r="T4730" s="5" t="str">
        <f t="shared" si="2211"/>
        <v/>
      </c>
      <c r="U4730" s="152" t="str">
        <f t="shared" si="2194"/>
        <v/>
      </c>
      <c r="V4730" s="152" t="str">
        <f t="shared" si="2195"/>
        <v/>
      </c>
      <c r="W4730" s="153" t="str">
        <f t="shared" si="2196"/>
        <v/>
      </c>
      <c r="X4730" s="153" t="str">
        <f t="shared" si="2197"/>
        <v/>
      </c>
      <c r="Y4730" s="153" t="str">
        <f t="shared" si="2198"/>
        <v/>
      </c>
      <c r="Z4730" s="153" t="str">
        <f t="shared" si="2199"/>
        <v/>
      </c>
      <c r="AA4730" s="152" t="str">
        <f t="shared" si="2200"/>
        <v/>
      </c>
      <c r="AB4730" s="152" t="str">
        <f t="shared" si="2201"/>
        <v/>
      </c>
      <c r="AC4730" s="154" t="str">
        <f t="shared" si="2212"/>
        <v/>
      </c>
      <c r="AD4730" s="154" t="str">
        <f t="shared" si="2213"/>
        <v/>
      </c>
      <c r="AE4730" s="3" t="str">
        <f t="shared" si="2214"/>
        <v/>
      </c>
      <c r="AF4730" s="3" t="str">
        <f t="shared" si="2215"/>
        <v/>
      </c>
      <c r="AG4730" s="3" t="str">
        <f t="shared" si="2216"/>
        <v/>
      </c>
      <c r="AH4730" s="4" t="str">
        <f t="shared" si="2217"/>
        <v/>
      </c>
      <c r="AI4730" s="75" t="str">
        <f t="shared" si="2218"/>
        <v/>
      </c>
      <c r="AJ4730" s="75" t="str">
        <f t="shared" si="2219"/>
        <v/>
      </c>
    </row>
    <row r="4731" spans="1:36">
      <c r="A4731" s="41" t="str">
        <f t="shared" si="2202"/>
        <v/>
      </c>
      <c r="B4731" s="150" t="str">
        <f>IF(ISNUMBER(A4731),INDEX('MetaTrader Import'!$H$13:$J$5893,TRUNC(((A4731-$A$39+1)-1)/3)+1,MOD((A4731-$A$39+1)-1,3)+1),"")</f>
        <v/>
      </c>
      <c r="C4731" s="43" t="str">
        <f t="shared" si="2203"/>
        <v/>
      </c>
      <c r="D4731" s="43" t="str">
        <f t="shared" ca="1" si="2193"/>
        <v/>
      </c>
      <c r="E4731" s="43" t="str">
        <f t="shared" si="2204"/>
        <v/>
      </c>
      <c r="F4731" s="43" t="str">
        <f t="shared" si="2205"/>
        <v/>
      </c>
      <c r="G4731" s="43" t="str">
        <f>IF(A4731&lt;&gt;"",IF(A4731&lt;Data!$G$11*0.25,$C$13/$G$32,IF(A4731&gt;Data!$G$11*0.25,$C$13,$C$13*10)),"")</f>
        <v/>
      </c>
      <c r="H4731" s="43" t="str">
        <f>IF(A4731&lt;&gt;"",IF(Data!$G$9="constant",$C$13,IF(Data!$G$9="squeeze",G4731,F4731)),"")</f>
        <v/>
      </c>
      <c r="I4731" s="38" t="str">
        <f ca="1">IF(ISNUMBER(A4731),NORMINV(RAND(),0,IF(AND(Data!$G$9="squeeze",A4731&lt;Data!$G$11*0.25),$H$32,1)*$C$30*$C$13)*($C$14*$C$12),"")</f>
        <v/>
      </c>
      <c r="J4731" s="42" t="str">
        <f ca="1">IFERROR(IF(Data!$C$6="Real",B4731,I4731+J4730+($C$14*$C$12)*(NORMINV(RAND(),$C$15,CHOOSE($G$13,$C$13,F4731,G4731)))),"")</f>
        <v/>
      </c>
      <c r="K4731" s="88" t="str">
        <f>IF(ISNUMBER(A4731), IF($G$16="fixed",$G$17,MIN(H4731*Data!$C$7*$C$16*0.5,$C$17*Data!$C$7))*$C$12,"")</f>
        <v/>
      </c>
      <c r="L4731" s="42" t="str">
        <f t="shared" ca="1" si="2220"/>
        <v/>
      </c>
      <c r="M4731" s="44" t="str">
        <f t="shared" ca="1" si="2221"/>
        <v/>
      </c>
      <c r="N4731" s="44" t="str">
        <f t="shared" ca="1" si="2222"/>
        <v/>
      </c>
      <c r="O4731" s="108" t="str">
        <f t="shared" si="2206"/>
        <v/>
      </c>
      <c r="P4731" s="102" t="str">
        <f t="shared" si="2207"/>
        <v/>
      </c>
      <c r="Q4731" s="102" t="str">
        <f t="shared" si="2208"/>
        <v/>
      </c>
      <c r="R4731" s="120" t="str">
        <f t="shared" si="2209"/>
        <v/>
      </c>
      <c r="S4731" s="54" t="str">
        <f t="shared" si="2210"/>
        <v/>
      </c>
      <c r="T4731" s="5" t="str">
        <f t="shared" si="2211"/>
        <v/>
      </c>
      <c r="U4731" s="152" t="str">
        <f t="shared" si="2194"/>
        <v/>
      </c>
      <c r="V4731" s="152" t="str">
        <f t="shared" si="2195"/>
        <v/>
      </c>
      <c r="W4731" s="153" t="str">
        <f t="shared" si="2196"/>
        <v/>
      </c>
      <c r="X4731" s="153" t="str">
        <f t="shared" si="2197"/>
        <v/>
      </c>
      <c r="Y4731" s="153" t="str">
        <f t="shared" si="2198"/>
        <v/>
      </c>
      <c r="Z4731" s="153" t="str">
        <f t="shared" si="2199"/>
        <v/>
      </c>
      <c r="AA4731" s="152" t="str">
        <f t="shared" si="2200"/>
        <v/>
      </c>
      <c r="AB4731" s="152" t="str">
        <f t="shared" si="2201"/>
        <v/>
      </c>
      <c r="AC4731" s="154" t="str">
        <f t="shared" si="2212"/>
        <v/>
      </c>
      <c r="AD4731" s="154" t="str">
        <f t="shared" si="2213"/>
        <v/>
      </c>
      <c r="AE4731" s="3" t="str">
        <f t="shared" si="2214"/>
        <v/>
      </c>
      <c r="AF4731" s="3" t="str">
        <f t="shared" si="2215"/>
        <v/>
      </c>
      <c r="AG4731" s="3" t="str">
        <f t="shared" si="2216"/>
        <v/>
      </c>
      <c r="AH4731" s="4" t="str">
        <f t="shared" si="2217"/>
        <v/>
      </c>
      <c r="AI4731" s="75" t="str">
        <f t="shared" si="2218"/>
        <v/>
      </c>
      <c r="AJ4731" s="75" t="str">
        <f t="shared" si="2219"/>
        <v/>
      </c>
    </row>
    <row r="4732" spans="1:36">
      <c r="A4732" s="41" t="str">
        <f t="shared" si="2202"/>
        <v/>
      </c>
      <c r="B4732" s="150" t="str">
        <f>IF(ISNUMBER(A4732),INDEX('MetaTrader Import'!$H$13:$J$5893,TRUNC(((A4732-$A$39+1)-1)/3)+1,MOD((A4732-$A$39+1)-1,3)+1),"")</f>
        <v/>
      </c>
      <c r="C4732" s="43" t="str">
        <f t="shared" si="2203"/>
        <v/>
      </c>
      <c r="D4732" s="43" t="str">
        <f t="shared" ca="1" si="2193"/>
        <v/>
      </c>
      <c r="E4732" s="43" t="str">
        <f t="shared" si="2204"/>
        <v/>
      </c>
      <c r="F4732" s="43" t="str">
        <f t="shared" si="2205"/>
        <v/>
      </c>
      <c r="G4732" s="43" t="str">
        <f>IF(A4732&lt;&gt;"",IF(A4732&lt;Data!$G$11*0.25,$C$13/$G$32,IF(A4732&gt;Data!$G$11*0.25,$C$13,$C$13*10)),"")</f>
        <v/>
      </c>
      <c r="H4732" s="43" t="str">
        <f>IF(A4732&lt;&gt;"",IF(Data!$G$9="constant",$C$13,IF(Data!$G$9="squeeze",G4732,F4732)),"")</f>
        <v/>
      </c>
      <c r="I4732" s="38" t="str">
        <f ca="1">IF(ISNUMBER(A4732),NORMINV(RAND(),0,IF(AND(Data!$G$9="squeeze",A4732&lt;Data!$G$11*0.25),$H$32,1)*$C$30*$C$13)*($C$14*$C$12),"")</f>
        <v/>
      </c>
      <c r="J4732" s="42" t="str">
        <f ca="1">IFERROR(IF(Data!$C$6="Real",B4732,I4732+J4731+($C$14*$C$12)*(NORMINV(RAND(),$C$15,CHOOSE($G$13,$C$13,F4732,G4732)))),"")</f>
        <v/>
      </c>
      <c r="K4732" s="88" t="str">
        <f>IF(ISNUMBER(A4732), IF($G$16="fixed",$G$17,MIN(H4732*Data!$C$7*$C$16*0.5,$C$17*Data!$C$7))*$C$12,"")</f>
        <v/>
      </c>
      <c r="L4732" s="42" t="str">
        <f t="shared" ca="1" si="2220"/>
        <v/>
      </c>
      <c r="M4732" s="44" t="str">
        <f t="shared" ca="1" si="2221"/>
        <v/>
      </c>
      <c r="N4732" s="44" t="str">
        <f t="shared" ca="1" si="2222"/>
        <v/>
      </c>
      <c r="O4732" s="108" t="str">
        <f t="shared" si="2206"/>
        <v/>
      </c>
      <c r="P4732" s="102" t="str">
        <f t="shared" si="2207"/>
        <v/>
      </c>
      <c r="Q4732" s="102" t="str">
        <f t="shared" si="2208"/>
        <v/>
      </c>
      <c r="R4732" s="120" t="str">
        <f t="shared" si="2209"/>
        <v/>
      </c>
      <c r="S4732" s="54" t="str">
        <f t="shared" si="2210"/>
        <v/>
      </c>
      <c r="T4732" s="5" t="str">
        <f t="shared" si="2211"/>
        <v/>
      </c>
      <c r="U4732" s="152" t="str">
        <f t="shared" si="2194"/>
        <v/>
      </c>
      <c r="V4732" s="152" t="str">
        <f t="shared" si="2195"/>
        <v/>
      </c>
      <c r="W4732" s="153" t="str">
        <f t="shared" si="2196"/>
        <v/>
      </c>
      <c r="X4732" s="153" t="str">
        <f t="shared" si="2197"/>
        <v/>
      </c>
      <c r="Y4732" s="153" t="str">
        <f t="shared" si="2198"/>
        <v/>
      </c>
      <c r="Z4732" s="153" t="str">
        <f t="shared" si="2199"/>
        <v/>
      </c>
      <c r="AA4732" s="152" t="str">
        <f t="shared" si="2200"/>
        <v/>
      </c>
      <c r="AB4732" s="152" t="str">
        <f t="shared" si="2201"/>
        <v/>
      </c>
      <c r="AC4732" s="154" t="str">
        <f t="shared" si="2212"/>
        <v/>
      </c>
      <c r="AD4732" s="154" t="str">
        <f t="shared" si="2213"/>
        <v/>
      </c>
      <c r="AE4732" s="3" t="str">
        <f t="shared" si="2214"/>
        <v/>
      </c>
      <c r="AF4732" s="3" t="str">
        <f t="shared" si="2215"/>
        <v/>
      </c>
      <c r="AG4732" s="3" t="str">
        <f t="shared" si="2216"/>
        <v/>
      </c>
      <c r="AH4732" s="4" t="str">
        <f t="shared" si="2217"/>
        <v/>
      </c>
      <c r="AI4732" s="75" t="str">
        <f t="shared" si="2218"/>
        <v/>
      </c>
      <c r="AJ4732" s="75" t="str">
        <f t="shared" si="2219"/>
        <v/>
      </c>
    </row>
    <row r="4733" spans="1:36">
      <c r="A4733" s="41" t="str">
        <f t="shared" si="2202"/>
        <v/>
      </c>
      <c r="B4733" s="150" t="str">
        <f>IF(ISNUMBER(A4733),INDEX('MetaTrader Import'!$H$13:$J$5893,TRUNC(((A4733-$A$39+1)-1)/3)+1,MOD((A4733-$A$39+1)-1,3)+1),"")</f>
        <v/>
      </c>
      <c r="C4733" s="43" t="str">
        <f t="shared" si="2203"/>
        <v/>
      </c>
      <c r="D4733" s="43" t="str">
        <f t="shared" ca="1" si="2193"/>
        <v/>
      </c>
      <c r="E4733" s="43" t="str">
        <f t="shared" si="2204"/>
        <v/>
      </c>
      <c r="F4733" s="43" t="str">
        <f t="shared" si="2205"/>
        <v/>
      </c>
      <c r="G4733" s="43" t="str">
        <f>IF(A4733&lt;&gt;"",IF(A4733&lt;Data!$G$11*0.25,$C$13/$G$32,IF(A4733&gt;Data!$G$11*0.25,$C$13,$C$13*10)),"")</f>
        <v/>
      </c>
      <c r="H4733" s="43" t="str">
        <f>IF(A4733&lt;&gt;"",IF(Data!$G$9="constant",$C$13,IF(Data!$G$9="squeeze",G4733,F4733)),"")</f>
        <v/>
      </c>
      <c r="I4733" s="38" t="str">
        <f ca="1">IF(ISNUMBER(A4733),NORMINV(RAND(),0,IF(AND(Data!$G$9="squeeze",A4733&lt;Data!$G$11*0.25),$H$32,1)*$C$30*$C$13)*($C$14*$C$12),"")</f>
        <v/>
      </c>
      <c r="J4733" s="42" t="str">
        <f ca="1">IFERROR(IF(Data!$C$6="Real",B4733,I4733+J4732+($C$14*$C$12)*(NORMINV(RAND(),$C$15,CHOOSE($G$13,$C$13,F4733,G4733)))),"")</f>
        <v/>
      </c>
      <c r="K4733" s="88" t="str">
        <f>IF(ISNUMBER(A4733), IF($G$16="fixed",$G$17,MIN(H4733*Data!$C$7*$C$16*0.5,$C$17*Data!$C$7))*$C$12,"")</f>
        <v/>
      </c>
      <c r="L4733" s="42" t="str">
        <f t="shared" ca="1" si="2220"/>
        <v/>
      </c>
      <c r="M4733" s="44" t="str">
        <f t="shared" ca="1" si="2221"/>
        <v/>
      </c>
      <c r="N4733" s="44" t="str">
        <f t="shared" ca="1" si="2222"/>
        <v/>
      </c>
      <c r="O4733" s="108" t="str">
        <f t="shared" si="2206"/>
        <v/>
      </c>
      <c r="P4733" s="102" t="str">
        <f t="shared" si="2207"/>
        <v/>
      </c>
      <c r="Q4733" s="102" t="str">
        <f t="shared" si="2208"/>
        <v/>
      </c>
      <c r="R4733" s="120" t="str">
        <f t="shared" si="2209"/>
        <v/>
      </c>
      <c r="S4733" s="54" t="str">
        <f t="shared" si="2210"/>
        <v/>
      </c>
      <c r="T4733" s="5" t="str">
        <f t="shared" si="2211"/>
        <v/>
      </c>
      <c r="U4733" s="152" t="str">
        <f t="shared" si="2194"/>
        <v/>
      </c>
      <c r="V4733" s="152" t="str">
        <f t="shared" si="2195"/>
        <v/>
      </c>
      <c r="W4733" s="153" t="str">
        <f t="shared" si="2196"/>
        <v/>
      </c>
      <c r="X4733" s="153" t="str">
        <f t="shared" si="2197"/>
        <v/>
      </c>
      <c r="Y4733" s="153" t="str">
        <f t="shared" si="2198"/>
        <v/>
      </c>
      <c r="Z4733" s="153" t="str">
        <f t="shared" si="2199"/>
        <v/>
      </c>
      <c r="AA4733" s="152" t="str">
        <f t="shared" si="2200"/>
        <v/>
      </c>
      <c r="AB4733" s="152" t="str">
        <f t="shared" si="2201"/>
        <v/>
      </c>
      <c r="AC4733" s="154" t="str">
        <f t="shared" si="2212"/>
        <v/>
      </c>
      <c r="AD4733" s="154" t="str">
        <f t="shared" si="2213"/>
        <v/>
      </c>
      <c r="AE4733" s="3" t="str">
        <f t="shared" si="2214"/>
        <v/>
      </c>
      <c r="AF4733" s="3" t="str">
        <f t="shared" si="2215"/>
        <v/>
      </c>
      <c r="AG4733" s="3" t="str">
        <f t="shared" si="2216"/>
        <v/>
      </c>
      <c r="AH4733" s="4" t="str">
        <f t="shared" si="2217"/>
        <v/>
      </c>
      <c r="AI4733" s="75" t="str">
        <f t="shared" si="2218"/>
        <v/>
      </c>
      <c r="AJ4733" s="75" t="str">
        <f t="shared" si="2219"/>
        <v/>
      </c>
    </row>
    <row r="4734" spans="1:36">
      <c r="A4734" s="41" t="str">
        <f t="shared" si="2202"/>
        <v/>
      </c>
      <c r="B4734" s="150" t="str">
        <f>IF(ISNUMBER(A4734),INDEX('MetaTrader Import'!$H$13:$J$5893,TRUNC(((A4734-$A$39+1)-1)/3)+1,MOD((A4734-$A$39+1)-1,3)+1),"")</f>
        <v/>
      </c>
      <c r="C4734" s="43" t="str">
        <f t="shared" si="2203"/>
        <v/>
      </c>
      <c r="D4734" s="43" t="str">
        <f t="shared" ca="1" si="2193"/>
        <v/>
      </c>
      <c r="E4734" s="43" t="str">
        <f t="shared" si="2204"/>
        <v/>
      </c>
      <c r="F4734" s="43" t="str">
        <f t="shared" si="2205"/>
        <v/>
      </c>
      <c r="G4734" s="43" t="str">
        <f>IF(A4734&lt;&gt;"",IF(A4734&lt;Data!$G$11*0.25,$C$13/$G$32,IF(A4734&gt;Data!$G$11*0.25,$C$13,$C$13*10)),"")</f>
        <v/>
      </c>
      <c r="H4734" s="43" t="str">
        <f>IF(A4734&lt;&gt;"",IF(Data!$G$9="constant",$C$13,IF(Data!$G$9="squeeze",G4734,F4734)),"")</f>
        <v/>
      </c>
      <c r="I4734" s="38" t="str">
        <f ca="1">IF(ISNUMBER(A4734),NORMINV(RAND(),0,IF(AND(Data!$G$9="squeeze",A4734&lt;Data!$G$11*0.25),$H$32,1)*$C$30*$C$13)*($C$14*$C$12),"")</f>
        <v/>
      </c>
      <c r="J4734" s="42" t="str">
        <f ca="1">IFERROR(IF(Data!$C$6="Real",B4734,I4734+J4733+($C$14*$C$12)*(NORMINV(RAND(),$C$15,CHOOSE($G$13,$C$13,F4734,G4734)))),"")</f>
        <v/>
      </c>
      <c r="K4734" s="88" t="str">
        <f>IF(ISNUMBER(A4734), IF($G$16="fixed",$G$17,MIN(H4734*Data!$C$7*$C$16*0.5,$C$17*Data!$C$7))*$C$12,"")</f>
        <v/>
      </c>
      <c r="L4734" s="42" t="str">
        <f t="shared" ca="1" si="2220"/>
        <v/>
      </c>
      <c r="M4734" s="44" t="str">
        <f t="shared" ca="1" si="2221"/>
        <v/>
      </c>
      <c r="N4734" s="44" t="str">
        <f t="shared" ca="1" si="2222"/>
        <v/>
      </c>
      <c r="O4734" s="108" t="str">
        <f t="shared" si="2206"/>
        <v/>
      </c>
      <c r="P4734" s="102" t="str">
        <f t="shared" si="2207"/>
        <v/>
      </c>
      <c r="Q4734" s="102" t="str">
        <f t="shared" si="2208"/>
        <v/>
      </c>
      <c r="R4734" s="120" t="str">
        <f t="shared" si="2209"/>
        <v/>
      </c>
      <c r="S4734" s="54" t="str">
        <f t="shared" si="2210"/>
        <v/>
      </c>
      <c r="T4734" s="5" t="str">
        <f t="shared" si="2211"/>
        <v/>
      </c>
      <c r="U4734" s="152" t="str">
        <f t="shared" si="2194"/>
        <v/>
      </c>
      <c r="V4734" s="152" t="str">
        <f t="shared" si="2195"/>
        <v/>
      </c>
      <c r="W4734" s="153" t="str">
        <f t="shared" si="2196"/>
        <v/>
      </c>
      <c r="X4734" s="153" t="str">
        <f t="shared" si="2197"/>
        <v/>
      </c>
      <c r="Y4734" s="153" t="str">
        <f t="shared" si="2198"/>
        <v/>
      </c>
      <c r="Z4734" s="153" t="str">
        <f t="shared" si="2199"/>
        <v/>
      </c>
      <c r="AA4734" s="152" t="str">
        <f t="shared" si="2200"/>
        <v/>
      </c>
      <c r="AB4734" s="152" t="str">
        <f t="shared" si="2201"/>
        <v/>
      </c>
      <c r="AC4734" s="154" t="str">
        <f t="shared" si="2212"/>
        <v/>
      </c>
      <c r="AD4734" s="154" t="str">
        <f t="shared" si="2213"/>
        <v/>
      </c>
      <c r="AE4734" s="3" t="str">
        <f t="shared" si="2214"/>
        <v/>
      </c>
      <c r="AF4734" s="3" t="str">
        <f t="shared" si="2215"/>
        <v/>
      </c>
      <c r="AG4734" s="3" t="str">
        <f t="shared" si="2216"/>
        <v/>
      </c>
      <c r="AH4734" s="4" t="str">
        <f t="shared" si="2217"/>
        <v/>
      </c>
      <c r="AI4734" s="75" t="str">
        <f t="shared" si="2218"/>
        <v/>
      </c>
      <c r="AJ4734" s="75" t="str">
        <f t="shared" si="2219"/>
        <v/>
      </c>
    </row>
    <row r="4735" spans="1:36">
      <c r="A4735" s="41" t="str">
        <f t="shared" si="2202"/>
        <v/>
      </c>
      <c r="B4735" s="150" t="str">
        <f>IF(ISNUMBER(A4735),INDEX('MetaTrader Import'!$H$13:$J$5893,TRUNC(((A4735-$A$39+1)-1)/3)+1,MOD((A4735-$A$39+1)-1,3)+1),"")</f>
        <v/>
      </c>
      <c r="C4735" s="43" t="str">
        <f t="shared" si="2203"/>
        <v/>
      </c>
      <c r="D4735" s="43" t="str">
        <f t="shared" ca="1" si="2193"/>
        <v/>
      </c>
      <c r="E4735" s="43" t="str">
        <f t="shared" si="2204"/>
        <v/>
      </c>
      <c r="F4735" s="43" t="str">
        <f t="shared" si="2205"/>
        <v/>
      </c>
      <c r="G4735" s="43" t="str">
        <f>IF(A4735&lt;&gt;"",IF(A4735&lt;Data!$G$11*0.25,$C$13/$G$32,IF(A4735&gt;Data!$G$11*0.25,$C$13,$C$13*10)),"")</f>
        <v/>
      </c>
      <c r="H4735" s="43" t="str">
        <f>IF(A4735&lt;&gt;"",IF(Data!$G$9="constant",$C$13,IF(Data!$G$9="squeeze",G4735,F4735)),"")</f>
        <v/>
      </c>
      <c r="I4735" s="38" t="str">
        <f ca="1">IF(ISNUMBER(A4735),NORMINV(RAND(),0,IF(AND(Data!$G$9="squeeze",A4735&lt;Data!$G$11*0.25),$H$32,1)*$C$30*$C$13)*($C$14*$C$12),"")</f>
        <v/>
      </c>
      <c r="J4735" s="42" t="str">
        <f ca="1">IFERROR(IF(Data!$C$6="Real",B4735,I4735+J4734+($C$14*$C$12)*(NORMINV(RAND(),$C$15,CHOOSE($G$13,$C$13,F4735,G4735)))),"")</f>
        <v/>
      </c>
      <c r="K4735" s="88" t="str">
        <f>IF(ISNUMBER(A4735), IF($G$16="fixed",$G$17,MIN(H4735*Data!$C$7*$C$16*0.5,$C$17*Data!$C$7))*$C$12,"")</f>
        <v/>
      </c>
      <c r="L4735" s="42" t="str">
        <f t="shared" ca="1" si="2220"/>
        <v/>
      </c>
      <c r="M4735" s="44" t="str">
        <f t="shared" ca="1" si="2221"/>
        <v/>
      </c>
      <c r="N4735" s="44" t="str">
        <f t="shared" ca="1" si="2222"/>
        <v/>
      </c>
      <c r="O4735" s="108" t="str">
        <f t="shared" si="2206"/>
        <v/>
      </c>
      <c r="P4735" s="102" t="str">
        <f t="shared" si="2207"/>
        <v/>
      </c>
      <c r="Q4735" s="102" t="str">
        <f t="shared" si="2208"/>
        <v/>
      </c>
      <c r="R4735" s="120" t="str">
        <f t="shared" si="2209"/>
        <v/>
      </c>
      <c r="S4735" s="54" t="str">
        <f t="shared" si="2210"/>
        <v/>
      </c>
      <c r="T4735" s="5" t="str">
        <f t="shared" si="2211"/>
        <v/>
      </c>
      <c r="U4735" s="152" t="str">
        <f t="shared" si="2194"/>
        <v/>
      </c>
      <c r="V4735" s="152" t="str">
        <f t="shared" si="2195"/>
        <v/>
      </c>
      <c r="W4735" s="153" t="str">
        <f t="shared" si="2196"/>
        <v/>
      </c>
      <c r="X4735" s="153" t="str">
        <f t="shared" si="2197"/>
        <v/>
      </c>
      <c r="Y4735" s="153" t="str">
        <f t="shared" si="2198"/>
        <v/>
      </c>
      <c r="Z4735" s="153" t="str">
        <f t="shared" si="2199"/>
        <v/>
      </c>
      <c r="AA4735" s="152" t="str">
        <f t="shared" si="2200"/>
        <v/>
      </c>
      <c r="AB4735" s="152" t="str">
        <f t="shared" si="2201"/>
        <v/>
      </c>
      <c r="AC4735" s="154" t="str">
        <f t="shared" si="2212"/>
        <v/>
      </c>
      <c r="AD4735" s="154" t="str">
        <f t="shared" si="2213"/>
        <v/>
      </c>
      <c r="AE4735" s="3" t="str">
        <f t="shared" si="2214"/>
        <v/>
      </c>
      <c r="AF4735" s="3" t="str">
        <f t="shared" si="2215"/>
        <v/>
      </c>
      <c r="AG4735" s="3" t="str">
        <f t="shared" si="2216"/>
        <v/>
      </c>
      <c r="AH4735" s="4" t="str">
        <f t="shared" si="2217"/>
        <v/>
      </c>
      <c r="AI4735" s="75" t="str">
        <f t="shared" si="2218"/>
        <v/>
      </c>
      <c r="AJ4735" s="75" t="str">
        <f t="shared" si="2219"/>
        <v/>
      </c>
    </row>
    <row r="4736" spans="1:36">
      <c r="A4736" s="41" t="str">
        <f t="shared" si="2202"/>
        <v/>
      </c>
      <c r="B4736" s="150" t="str">
        <f>IF(ISNUMBER(A4736),INDEX('MetaTrader Import'!$H$13:$J$5893,TRUNC(((A4736-$A$39+1)-1)/3)+1,MOD((A4736-$A$39+1)-1,3)+1),"")</f>
        <v/>
      </c>
      <c r="C4736" s="43" t="str">
        <f t="shared" si="2203"/>
        <v/>
      </c>
      <c r="D4736" s="43" t="str">
        <f t="shared" ca="1" si="2193"/>
        <v/>
      </c>
      <c r="E4736" s="43" t="str">
        <f t="shared" si="2204"/>
        <v/>
      </c>
      <c r="F4736" s="43" t="str">
        <f t="shared" si="2205"/>
        <v/>
      </c>
      <c r="G4736" s="43" t="str">
        <f>IF(A4736&lt;&gt;"",IF(A4736&lt;Data!$G$11*0.25,$C$13/$G$32,IF(A4736&gt;Data!$G$11*0.25,$C$13,$C$13*10)),"")</f>
        <v/>
      </c>
      <c r="H4736" s="43" t="str">
        <f>IF(A4736&lt;&gt;"",IF(Data!$G$9="constant",$C$13,IF(Data!$G$9="squeeze",G4736,F4736)),"")</f>
        <v/>
      </c>
      <c r="I4736" s="38" t="str">
        <f ca="1">IF(ISNUMBER(A4736),NORMINV(RAND(),0,IF(AND(Data!$G$9="squeeze",A4736&lt;Data!$G$11*0.25),$H$32,1)*$C$30*$C$13)*($C$14*$C$12),"")</f>
        <v/>
      </c>
      <c r="J4736" s="42" t="str">
        <f ca="1">IFERROR(IF(Data!$C$6="Real",B4736,I4736+J4735+($C$14*$C$12)*(NORMINV(RAND(),$C$15,CHOOSE($G$13,$C$13,F4736,G4736)))),"")</f>
        <v/>
      </c>
      <c r="K4736" s="88" t="str">
        <f>IF(ISNUMBER(A4736), IF($G$16="fixed",$G$17,MIN(H4736*Data!$C$7*$C$16*0.5,$C$17*Data!$C$7))*$C$12,"")</f>
        <v/>
      </c>
      <c r="L4736" s="42" t="str">
        <f t="shared" ca="1" si="2220"/>
        <v/>
      </c>
      <c r="M4736" s="44" t="str">
        <f t="shared" ca="1" si="2221"/>
        <v/>
      </c>
      <c r="N4736" s="44" t="str">
        <f t="shared" ca="1" si="2222"/>
        <v/>
      </c>
      <c r="O4736" s="108" t="str">
        <f t="shared" si="2206"/>
        <v/>
      </c>
      <c r="P4736" s="102" t="str">
        <f t="shared" si="2207"/>
        <v/>
      </c>
      <c r="Q4736" s="102" t="str">
        <f t="shared" si="2208"/>
        <v/>
      </c>
      <c r="R4736" s="120" t="str">
        <f t="shared" si="2209"/>
        <v/>
      </c>
      <c r="S4736" s="54" t="str">
        <f t="shared" si="2210"/>
        <v/>
      </c>
      <c r="T4736" s="5" t="str">
        <f t="shared" si="2211"/>
        <v/>
      </c>
      <c r="U4736" s="152" t="str">
        <f t="shared" si="2194"/>
        <v/>
      </c>
      <c r="V4736" s="152" t="str">
        <f t="shared" si="2195"/>
        <v/>
      </c>
      <c r="W4736" s="153" t="str">
        <f t="shared" si="2196"/>
        <v/>
      </c>
      <c r="X4736" s="153" t="str">
        <f t="shared" si="2197"/>
        <v/>
      </c>
      <c r="Y4736" s="153" t="str">
        <f t="shared" si="2198"/>
        <v/>
      </c>
      <c r="Z4736" s="153" t="str">
        <f t="shared" si="2199"/>
        <v/>
      </c>
      <c r="AA4736" s="152" t="str">
        <f t="shared" si="2200"/>
        <v/>
      </c>
      <c r="AB4736" s="152" t="str">
        <f t="shared" si="2201"/>
        <v/>
      </c>
      <c r="AC4736" s="154" t="str">
        <f t="shared" si="2212"/>
        <v/>
      </c>
      <c r="AD4736" s="154" t="str">
        <f t="shared" si="2213"/>
        <v/>
      </c>
      <c r="AE4736" s="3" t="str">
        <f t="shared" si="2214"/>
        <v/>
      </c>
      <c r="AF4736" s="3" t="str">
        <f t="shared" si="2215"/>
        <v/>
      </c>
      <c r="AG4736" s="3" t="str">
        <f t="shared" si="2216"/>
        <v/>
      </c>
      <c r="AH4736" s="4" t="str">
        <f t="shared" si="2217"/>
        <v/>
      </c>
      <c r="AI4736" s="75" t="str">
        <f t="shared" si="2218"/>
        <v/>
      </c>
      <c r="AJ4736" s="75" t="str">
        <f t="shared" si="2219"/>
        <v/>
      </c>
    </row>
    <row r="4737" spans="1:36">
      <c r="A4737" s="41" t="str">
        <f t="shared" si="2202"/>
        <v/>
      </c>
      <c r="B4737" s="150" t="str">
        <f>IF(ISNUMBER(A4737),INDEX('MetaTrader Import'!$H$13:$J$5893,TRUNC(((A4737-$A$39+1)-1)/3)+1,MOD((A4737-$A$39+1)-1,3)+1),"")</f>
        <v/>
      </c>
      <c r="C4737" s="43" t="str">
        <f t="shared" si="2203"/>
        <v/>
      </c>
      <c r="D4737" s="43" t="str">
        <f t="shared" ca="1" si="2193"/>
        <v/>
      </c>
      <c r="E4737" s="43" t="str">
        <f t="shared" si="2204"/>
        <v/>
      </c>
      <c r="F4737" s="43" t="str">
        <f t="shared" si="2205"/>
        <v/>
      </c>
      <c r="G4737" s="43" t="str">
        <f>IF(A4737&lt;&gt;"",IF(A4737&lt;Data!$G$11*0.25,$C$13/$G$32,IF(A4737&gt;Data!$G$11*0.25,$C$13,$C$13*10)),"")</f>
        <v/>
      </c>
      <c r="H4737" s="43" t="str">
        <f>IF(A4737&lt;&gt;"",IF(Data!$G$9="constant",$C$13,IF(Data!$G$9="squeeze",G4737,F4737)),"")</f>
        <v/>
      </c>
      <c r="I4737" s="38" t="str">
        <f ca="1">IF(ISNUMBER(A4737),NORMINV(RAND(),0,IF(AND(Data!$G$9="squeeze",A4737&lt;Data!$G$11*0.25),$H$32,1)*$C$30*$C$13)*($C$14*$C$12),"")</f>
        <v/>
      </c>
      <c r="J4737" s="42" t="str">
        <f ca="1">IFERROR(IF(Data!$C$6="Real",B4737,I4737+J4736+($C$14*$C$12)*(NORMINV(RAND(),$C$15,CHOOSE($G$13,$C$13,F4737,G4737)))),"")</f>
        <v/>
      </c>
      <c r="K4737" s="88" t="str">
        <f>IF(ISNUMBER(A4737), IF($G$16="fixed",$G$17,MIN(H4737*Data!$C$7*$C$16*0.5,$C$17*Data!$C$7))*$C$12,"")</f>
        <v/>
      </c>
      <c r="L4737" s="42" t="str">
        <f t="shared" ca="1" si="2220"/>
        <v/>
      </c>
      <c r="M4737" s="44" t="str">
        <f t="shared" ca="1" si="2221"/>
        <v/>
      </c>
      <c r="N4737" s="44" t="str">
        <f t="shared" ca="1" si="2222"/>
        <v/>
      </c>
      <c r="O4737" s="108" t="str">
        <f t="shared" si="2206"/>
        <v/>
      </c>
      <c r="P4737" s="102" t="str">
        <f t="shared" si="2207"/>
        <v/>
      </c>
      <c r="Q4737" s="102" t="str">
        <f t="shared" si="2208"/>
        <v/>
      </c>
      <c r="R4737" s="120" t="str">
        <f t="shared" si="2209"/>
        <v/>
      </c>
      <c r="S4737" s="54" t="str">
        <f t="shared" si="2210"/>
        <v/>
      </c>
      <c r="T4737" s="5" t="str">
        <f t="shared" si="2211"/>
        <v/>
      </c>
      <c r="U4737" s="152" t="str">
        <f t="shared" si="2194"/>
        <v/>
      </c>
      <c r="V4737" s="152" t="str">
        <f t="shared" si="2195"/>
        <v/>
      </c>
      <c r="W4737" s="153" t="str">
        <f t="shared" si="2196"/>
        <v/>
      </c>
      <c r="X4737" s="153" t="str">
        <f t="shared" si="2197"/>
        <v/>
      </c>
      <c r="Y4737" s="153" t="str">
        <f t="shared" si="2198"/>
        <v/>
      </c>
      <c r="Z4737" s="153" t="str">
        <f t="shared" si="2199"/>
        <v/>
      </c>
      <c r="AA4737" s="152" t="str">
        <f t="shared" si="2200"/>
        <v/>
      </c>
      <c r="AB4737" s="152" t="str">
        <f t="shared" si="2201"/>
        <v/>
      </c>
      <c r="AC4737" s="154" t="str">
        <f t="shared" si="2212"/>
        <v/>
      </c>
      <c r="AD4737" s="154" t="str">
        <f t="shared" si="2213"/>
        <v/>
      </c>
      <c r="AE4737" s="3" t="str">
        <f t="shared" si="2214"/>
        <v/>
      </c>
      <c r="AF4737" s="3" t="str">
        <f t="shared" si="2215"/>
        <v/>
      </c>
      <c r="AG4737" s="3" t="str">
        <f t="shared" si="2216"/>
        <v/>
      </c>
      <c r="AH4737" s="4" t="str">
        <f t="shared" si="2217"/>
        <v/>
      </c>
      <c r="AI4737" s="75" t="str">
        <f t="shared" si="2218"/>
        <v/>
      </c>
      <c r="AJ4737" s="75" t="str">
        <f t="shared" si="2219"/>
        <v/>
      </c>
    </row>
    <row r="4738" spans="1:36">
      <c r="A4738" s="41" t="str">
        <f t="shared" si="2202"/>
        <v/>
      </c>
      <c r="B4738" s="150" t="str">
        <f>IF(ISNUMBER(A4738),INDEX('MetaTrader Import'!$H$13:$J$5893,TRUNC(((A4738-$A$39+1)-1)/3)+1,MOD((A4738-$A$39+1)-1,3)+1),"")</f>
        <v/>
      </c>
      <c r="C4738" s="43" t="str">
        <f t="shared" si="2203"/>
        <v/>
      </c>
      <c r="D4738" s="43" t="str">
        <f t="shared" ca="1" si="2193"/>
        <v/>
      </c>
      <c r="E4738" s="43" t="str">
        <f t="shared" si="2204"/>
        <v/>
      </c>
      <c r="F4738" s="43" t="str">
        <f t="shared" si="2205"/>
        <v/>
      </c>
      <c r="G4738" s="43" t="str">
        <f>IF(A4738&lt;&gt;"",IF(A4738&lt;Data!$G$11*0.25,$C$13/$G$32,IF(A4738&gt;Data!$G$11*0.25,$C$13,$C$13*10)),"")</f>
        <v/>
      </c>
      <c r="H4738" s="43" t="str">
        <f>IF(A4738&lt;&gt;"",IF(Data!$G$9="constant",$C$13,IF(Data!$G$9="squeeze",G4738,F4738)),"")</f>
        <v/>
      </c>
      <c r="I4738" s="38" t="str">
        <f ca="1">IF(ISNUMBER(A4738),NORMINV(RAND(),0,IF(AND(Data!$G$9="squeeze",A4738&lt;Data!$G$11*0.25),$H$32,1)*$C$30*$C$13)*($C$14*$C$12),"")</f>
        <v/>
      </c>
      <c r="J4738" s="42" t="str">
        <f ca="1">IFERROR(IF(Data!$C$6="Real",B4738,I4738+J4737+($C$14*$C$12)*(NORMINV(RAND(),$C$15,CHOOSE($G$13,$C$13,F4738,G4738)))),"")</f>
        <v/>
      </c>
      <c r="K4738" s="88" t="str">
        <f>IF(ISNUMBER(A4738), IF($G$16="fixed",$G$17,MIN(H4738*Data!$C$7*$C$16*0.5,$C$17*Data!$C$7))*$C$12,"")</f>
        <v/>
      </c>
      <c r="L4738" s="42" t="str">
        <f t="shared" ca="1" si="2220"/>
        <v/>
      </c>
      <c r="M4738" s="44" t="str">
        <f t="shared" ca="1" si="2221"/>
        <v/>
      </c>
      <c r="N4738" s="44" t="str">
        <f t="shared" ca="1" si="2222"/>
        <v/>
      </c>
      <c r="O4738" s="108" t="str">
        <f t="shared" si="2206"/>
        <v/>
      </c>
      <c r="P4738" s="102" t="str">
        <f t="shared" si="2207"/>
        <v/>
      </c>
      <c r="Q4738" s="102" t="str">
        <f t="shared" si="2208"/>
        <v/>
      </c>
      <c r="R4738" s="120" t="str">
        <f t="shared" si="2209"/>
        <v/>
      </c>
      <c r="S4738" s="54" t="str">
        <f t="shared" si="2210"/>
        <v/>
      </c>
      <c r="T4738" s="5" t="str">
        <f t="shared" si="2211"/>
        <v/>
      </c>
      <c r="U4738" s="152" t="str">
        <f t="shared" si="2194"/>
        <v/>
      </c>
      <c r="V4738" s="152" t="str">
        <f t="shared" si="2195"/>
        <v/>
      </c>
      <c r="W4738" s="153" t="str">
        <f t="shared" si="2196"/>
        <v/>
      </c>
      <c r="X4738" s="153" t="str">
        <f t="shared" si="2197"/>
        <v/>
      </c>
      <c r="Y4738" s="153" t="str">
        <f t="shared" si="2198"/>
        <v/>
      </c>
      <c r="Z4738" s="153" t="str">
        <f t="shared" si="2199"/>
        <v/>
      </c>
      <c r="AA4738" s="152" t="str">
        <f t="shared" si="2200"/>
        <v/>
      </c>
      <c r="AB4738" s="152" t="str">
        <f t="shared" si="2201"/>
        <v/>
      </c>
      <c r="AC4738" s="154" t="str">
        <f t="shared" si="2212"/>
        <v/>
      </c>
      <c r="AD4738" s="154" t="str">
        <f t="shared" si="2213"/>
        <v/>
      </c>
      <c r="AE4738" s="3" t="str">
        <f t="shared" si="2214"/>
        <v/>
      </c>
      <c r="AF4738" s="3" t="str">
        <f t="shared" si="2215"/>
        <v/>
      </c>
      <c r="AG4738" s="3" t="str">
        <f t="shared" si="2216"/>
        <v/>
      </c>
      <c r="AH4738" s="4" t="str">
        <f t="shared" si="2217"/>
        <v/>
      </c>
      <c r="AI4738" s="75" t="str">
        <f t="shared" si="2218"/>
        <v/>
      </c>
      <c r="AJ4738" s="75" t="str">
        <f t="shared" si="2219"/>
        <v/>
      </c>
    </row>
    <row r="4739" spans="1:36">
      <c r="A4739" s="41" t="str">
        <f t="shared" si="2202"/>
        <v/>
      </c>
      <c r="B4739" s="150" t="str">
        <f>IF(ISNUMBER(A4739),INDEX('MetaTrader Import'!$H$13:$J$5893,TRUNC(((A4739-$A$39+1)-1)/3)+1,MOD((A4739-$A$39+1)-1,3)+1),"")</f>
        <v/>
      </c>
      <c r="C4739" s="43" t="str">
        <f t="shared" si="2203"/>
        <v/>
      </c>
      <c r="D4739" s="43" t="str">
        <f t="shared" ref="D4739:D4802" ca="1" si="2223">IF(A4739&lt;&gt;"",NORMINV(RAND(),($C$23-C4739)*$C$28,$C$27)+NORMINV(RAND(),IF(RAND()&gt;$C$26,$C$25,0),$C$27),"")</f>
        <v/>
      </c>
      <c r="E4739" s="43" t="str">
        <f t="shared" si="2204"/>
        <v/>
      </c>
      <c r="F4739" s="43" t="str">
        <f t="shared" si="2205"/>
        <v/>
      </c>
      <c r="G4739" s="43" t="str">
        <f>IF(A4739&lt;&gt;"",IF(A4739&lt;Data!$G$11*0.25,$C$13/$G$32,IF(A4739&gt;Data!$G$11*0.25,$C$13,$C$13*10)),"")</f>
        <v/>
      </c>
      <c r="H4739" s="43" t="str">
        <f>IF(A4739&lt;&gt;"",IF(Data!$G$9="constant",$C$13,IF(Data!$G$9="squeeze",G4739,F4739)),"")</f>
        <v/>
      </c>
      <c r="I4739" s="38" t="str">
        <f ca="1">IF(ISNUMBER(A4739),NORMINV(RAND(),0,IF(AND(Data!$G$9="squeeze",A4739&lt;Data!$G$11*0.25),$H$32,1)*$C$30*$C$13)*($C$14*$C$12),"")</f>
        <v/>
      </c>
      <c r="J4739" s="42" t="str">
        <f ca="1">IFERROR(IF(Data!$C$6="Real",B4739,I4739+J4738+($C$14*$C$12)*(NORMINV(RAND(),$C$15,CHOOSE($G$13,$C$13,F4739,G4739)))),"")</f>
        <v/>
      </c>
      <c r="K4739" s="88" t="str">
        <f>IF(ISNUMBER(A4739), IF($G$16="fixed",$G$17,MIN(H4739*Data!$C$7*$C$16*0.5,$C$17*Data!$C$7))*$C$12,"")</f>
        <v/>
      </c>
      <c r="L4739" s="42" t="str">
        <f t="shared" ca="1" si="2220"/>
        <v/>
      </c>
      <c r="M4739" s="44" t="str">
        <f t="shared" ca="1" si="2221"/>
        <v/>
      </c>
      <c r="N4739" s="44" t="str">
        <f t="shared" ca="1" si="2222"/>
        <v/>
      </c>
      <c r="O4739" s="108" t="str">
        <f t="shared" si="2206"/>
        <v/>
      </c>
      <c r="P4739" s="102" t="str">
        <f t="shared" si="2207"/>
        <v/>
      </c>
      <c r="Q4739" s="102" t="str">
        <f t="shared" si="2208"/>
        <v/>
      </c>
      <c r="R4739" s="120" t="str">
        <f t="shared" si="2209"/>
        <v/>
      </c>
      <c r="S4739" s="54" t="str">
        <f t="shared" si="2210"/>
        <v/>
      </c>
      <c r="T4739" s="5" t="str">
        <f t="shared" si="2211"/>
        <v/>
      </c>
      <c r="U4739" s="152" t="str">
        <f t="shared" ref="U4739:U4802" si="2224">IF(NOT(ISNUMBER(T4739)),"",IF(S4739=1,T4739,IF(M4739&gt;U4738,M4739,IF(ISNUMBER(U4738),U4738,""))))</f>
        <v/>
      </c>
      <c r="V4739" s="152" t="str">
        <f t="shared" ref="V4739:V4802" si="2225">IF(NOT(ISNUMBER(T4739)),"",IF(S4739=1,T4739,IF(N4739&lt;V4738,N4739,IF(ISNUMBER(V4738),V4738,""))))</f>
        <v/>
      </c>
      <c r="W4739" s="153" t="str">
        <f t="shared" ref="W4739:W4802" si="2226">IF(NOT(ISNUMBER(T4739)),"",MIN($F$24,IF(TRUNC((U4739-T4739)/$E$24*$G$12)+0&gt;IF(ISNUMBER(W4738),W4738,0),TRUNC((U4739-T4739)/$E$24*$G$12)+0,IF(ISNUMBER(W4738),W4738,0))))</f>
        <v/>
      </c>
      <c r="X4739" s="153" t="str">
        <f t="shared" ref="X4739:X4802" si="2227">IF(NOT(ISNUMBER(T4739)),"",MIN($F$24,IF(-TRUNC((V4739-T4739)/$E$24*$G$12)+0&gt;IF(ISNUMBER(X4738),X4738,0),-TRUNC((V4739-T4739)/$E$24*$G$12)+0,IF(ISNUMBER(X4738),X4738,0))))</f>
        <v/>
      </c>
      <c r="Y4739" s="153" t="str">
        <f t="shared" ref="Y4739:Y4802" si="2228">IF(ISNUMBER(W4739),(IF(W4739=0,0,1))*IF(ABS($I$24)=2,POWER(2,W4739-1),W4739)*SIGN($I$24)*$K$24,"")</f>
        <v/>
      </c>
      <c r="Z4739" s="153" t="str">
        <f t="shared" ref="Z4739:Z4802" si="2229">IF(ISNUMBER(X4739),(IF(X4739=0,0,1))*IF(ABS($I$24)=2,POWER(2,X4739-1),X4739)*SIGN($I$24)*$K$24,"")</f>
        <v/>
      </c>
      <c r="AA4739" s="152" t="str">
        <f t="shared" ref="AA4739:AA4802" si="2230">IF(OR(NOT(ISNUMBER(T4739)),W4739&lt;1),"",IF(OR(NOT(ISNUMBER(W4738)),W4738=0),IF(SIGN(Y4739)=1,M4739,N4739),(Y4738*AA4738+(Y4739-Y4738)*IF(SIGN(Y4739)=1,M4739,N4739))/Y4739))</f>
        <v/>
      </c>
      <c r="AB4739" s="152" t="str">
        <f t="shared" ref="AB4739:AB4802" si="2231">IF(OR(NOT(ISNUMBER(T4739)),X4739&lt;1),"",IF(OR(NOT(ISNUMBER(X4738)),X4738=0),IF(SIGN(Z4739)=1,N4739,M4739),(Z4738*AB4738+(Z4739-Z4738)*IF(SIGN(Z4739)=1,N4739,M4739))/Z4739))</f>
        <v/>
      </c>
      <c r="AC4739" s="154" t="str">
        <f t="shared" si="2212"/>
        <v/>
      </c>
      <c r="AD4739" s="154" t="str">
        <f t="shared" si="2213"/>
        <v/>
      </c>
      <c r="AE4739" s="3" t="str">
        <f t="shared" si="2214"/>
        <v/>
      </c>
      <c r="AF4739" s="3" t="str">
        <f t="shared" si="2215"/>
        <v/>
      </c>
      <c r="AG4739" s="3" t="str">
        <f t="shared" si="2216"/>
        <v/>
      </c>
      <c r="AH4739" s="4" t="str">
        <f t="shared" si="2217"/>
        <v/>
      </c>
      <c r="AI4739" s="75" t="str">
        <f t="shared" si="2218"/>
        <v/>
      </c>
      <c r="AJ4739" s="75" t="str">
        <f t="shared" si="2219"/>
        <v/>
      </c>
    </row>
    <row r="4740" spans="1:36">
      <c r="A4740" s="41" t="str">
        <f t="shared" ref="A4740:A4803" si="2232">IFERROR(IF(A4739+1&gt;$C$19,"",A4739+1),"")</f>
        <v/>
      </c>
      <c r="B4740" s="150" t="str">
        <f>IF(ISNUMBER(A4740),INDEX('MetaTrader Import'!$H$13:$J$5893,TRUNC(((A4740-$A$39+1)-1)/3)+1,MOD((A4740-$A$39+1)-1,3)+1),"")</f>
        <v/>
      </c>
      <c r="C4740" s="43" t="str">
        <f t="shared" ref="C4740:C4803" si="2233">IF(A4740&lt;&gt;"",E4739,"")</f>
        <v/>
      </c>
      <c r="D4740" s="43" t="str">
        <f t="shared" ca="1" si="2223"/>
        <v/>
      </c>
      <c r="E4740" s="43" t="str">
        <f t="shared" ref="E4740:E4803" si="2234">IF(A4740&lt;&gt;"",C4740+D4740,"")</f>
        <v/>
      </c>
      <c r="F4740" s="43" t="str">
        <f t="shared" ref="F4740:F4803" si="2235">IF(A4740&lt;&gt;"",$C$13*ABS(E4740)/$C$23,"")</f>
        <v/>
      </c>
      <c r="G4740" s="43" t="str">
        <f>IF(A4740&lt;&gt;"",IF(A4740&lt;Data!$G$11*0.25,$C$13/$G$32,IF(A4740&gt;Data!$G$11*0.25,$C$13,$C$13*10)),"")</f>
        <v/>
      </c>
      <c r="H4740" s="43" t="str">
        <f>IF(A4740&lt;&gt;"",IF(Data!$G$9="constant",$C$13,IF(Data!$G$9="squeeze",G4740,F4740)),"")</f>
        <v/>
      </c>
      <c r="I4740" s="38" t="str">
        <f ca="1">IF(ISNUMBER(A4740),NORMINV(RAND(),0,IF(AND(Data!$G$9="squeeze",A4740&lt;Data!$G$11*0.25),$H$32,1)*$C$30*$C$13)*($C$14*$C$12),"")</f>
        <v/>
      </c>
      <c r="J4740" s="42" t="str">
        <f ca="1">IFERROR(IF(Data!$C$6="Real",B4740,I4740+J4739+($C$14*$C$12)*(NORMINV(RAND(),$C$15,CHOOSE($G$13,$C$13,F4740,G4740)))),"")</f>
        <v/>
      </c>
      <c r="K4740" s="88" t="str">
        <f>IF(ISNUMBER(A4740), IF($G$16="fixed",$G$17,MIN(H4740*Data!$C$7*$C$16*0.5,$C$17*Data!$C$7))*$C$12,"")</f>
        <v/>
      </c>
      <c r="L4740" s="42" t="str">
        <f t="shared" ca="1" si="2220"/>
        <v/>
      </c>
      <c r="M4740" s="44" t="str">
        <f t="shared" ca="1" si="2221"/>
        <v/>
      </c>
      <c r="N4740" s="44" t="str">
        <f t="shared" ca="1" si="2222"/>
        <v/>
      </c>
      <c r="O4740" s="108" t="str">
        <f t="shared" ref="O4740:O4803" si="2236">IF(ISNUMBER(A4740),$G$12*SLOPE(L4726:L4740,A4726:A4740),"")</f>
        <v/>
      </c>
      <c r="P4740" s="102" t="str">
        <f t="shared" ref="P4740:P4803" si="2237">IF(ISNUMBER(A4740),STDEV(L4726:L4740)*$G$12,"")</f>
        <v/>
      </c>
      <c r="Q4740" s="102" t="str">
        <f t="shared" ref="Q4740:Q4803" si="2238">IF(ISNUMBER(A4740),SLOPE(P4726:P4740,A4726:A4740),"")</f>
        <v/>
      </c>
      <c r="R4740" s="120" t="str">
        <f t="shared" ref="R4740:R4803" si="2239">IF(ISNUMBER(A4740),R4739+S4739,"")</f>
        <v/>
      </c>
      <c r="S4740" s="54" t="str">
        <f t="shared" ref="S4740:S4803" si="2240">IF(ISNUMBER(A4740),IF(AND(R4740&lt;$M$24,Q4740&lt;$F$28,ABS(O4740)&lt;$F$27,P4740&lt;$F$26,NOT(ISNUMBER(T4739))),1,0),"")</f>
        <v/>
      </c>
      <c r="T4740" s="5" t="str">
        <f t="shared" ref="T4740:T4803" si="2241">IF(ISNUMBER(A4740),IF(S4740=1,L4740,IF(AG4739="Y","",IF(ISNUMBER(T4739),T4739,""))),"")</f>
        <v/>
      </c>
      <c r="U4740" s="152" t="str">
        <f t="shared" si="2224"/>
        <v/>
      </c>
      <c r="V4740" s="152" t="str">
        <f t="shared" si="2225"/>
        <v/>
      </c>
      <c r="W4740" s="153" t="str">
        <f t="shared" si="2226"/>
        <v/>
      </c>
      <c r="X4740" s="153" t="str">
        <f t="shared" si="2227"/>
        <v/>
      </c>
      <c r="Y4740" s="153" t="str">
        <f t="shared" si="2228"/>
        <v/>
      </c>
      <c r="Z4740" s="153" t="str">
        <f t="shared" si="2229"/>
        <v/>
      </c>
      <c r="AA4740" s="152" t="str">
        <f t="shared" si="2230"/>
        <v/>
      </c>
      <c r="AB4740" s="152" t="str">
        <f t="shared" si="2231"/>
        <v/>
      </c>
      <c r="AC4740" s="154" t="str">
        <f t="shared" ref="AC4740:AC4803" si="2242">IFERROR(-SIGN(Y4740)*(AA4740-IF(SIGN(Y4740)=1,N4740,M4740))*$G$12*ABS(Y4740),"")</f>
        <v/>
      </c>
      <c r="AD4740" s="154" t="str">
        <f t="shared" ref="AD4740:AD4803" si="2243">IFERROR(SIGN(Z4740)*(AB4740-IF(SIGN(Z4740)=1,M4740,N4740))*$G$12*ABS(Z4740),"")</f>
        <v/>
      </c>
      <c r="AE4740" s="3" t="str">
        <f t="shared" ref="AE4740:AE4803" si="2244">IF(ISNUMBER(A4740),IFERROR((IF(ISNUMBER(AC4740),AC4740,0)+IF(ISNUMBER(AD4740),AD4740,0))/(ABS(Y4740)+ABS(Z4740)),0),"")</f>
        <v/>
      </c>
      <c r="AF4740" s="3" t="str">
        <f t="shared" ref="AF4740:AF4803" si="2245">IF(ISNUMBER(A4740),IF(ISNUMBER(AC4740),AC4740,0)+IF(ISNUMBER(AD4740),AD4740,0),"")</f>
        <v/>
      </c>
      <c r="AG4740" s="3" t="str">
        <f t="shared" ref="AG4740:AG4803" si="2246">IF(NOT(ISNUMBER(T4740)),"",IF(OR(AF4740&gt;$G$24,AF4740&lt;-$H$24,A4740+1&gt;$C$19),"Y","N"))</f>
        <v/>
      </c>
      <c r="AH4740" s="4" t="str">
        <f t="shared" ref="AH4740:AH4803" si="2247">IF(AG4740="y",AF4740*10*$C$11,"")</f>
        <v/>
      </c>
      <c r="AI4740" s="75" t="str">
        <f t="shared" ref="AI4740:AI4803" si="2248">IF(ISNUMBER(A4740),IF(ISNUMBER(AH4740),AJ4740,AF4740*10*$C$11+AJ4740),"")</f>
        <v/>
      </c>
      <c r="AJ4740" s="75" t="str">
        <f t="shared" ref="AJ4740:AJ4803" si="2249">IF(ISNUMBER(A4740),AJ4739+IF(ISNUMBER(AH4740),AH4740,0),"")</f>
        <v/>
      </c>
    </row>
    <row r="4741" spans="1:36">
      <c r="A4741" s="41" t="str">
        <f t="shared" si="2232"/>
        <v/>
      </c>
      <c r="B4741" s="150" t="str">
        <f>IF(ISNUMBER(A4741),INDEX('MetaTrader Import'!$H$13:$J$5893,TRUNC(((A4741-$A$39+1)-1)/3)+1,MOD((A4741-$A$39+1)-1,3)+1),"")</f>
        <v/>
      </c>
      <c r="C4741" s="43" t="str">
        <f t="shared" si="2233"/>
        <v/>
      </c>
      <c r="D4741" s="43" t="str">
        <f t="shared" ca="1" si="2223"/>
        <v/>
      </c>
      <c r="E4741" s="43" t="str">
        <f t="shared" si="2234"/>
        <v/>
      </c>
      <c r="F4741" s="43" t="str">
        <f t="shared" si="2235"/>
        <v/>
      </c>
      <c r="G4741" s="43" t="str">
        <f>IF(A4741&lt;&gt;"",IF(A4741&lt;Data!$G$11*0.25,$C$13/$G$32,IF(A4741&gt;Data!$G$11*0.25,$C$13,$C$13*10)),"")</f>
        <v/>
      </c>
      <c r="H4741" s="43" t="str">
        <f>IF(A4741&lt;&gt;"",IF(Data!$G$9="constant",$C$13,IF(Data!$G$9="squeeze",G4741,F4741)),"")</f>
        <v/>
      </c>
      <c r="I4741" s="38" t="str">
        <f ca="1">IF(ISNUMBER(A4741),NORMINV(RAND(),0,IF(AND(Data!$G$9="squeeze",A4741&lt;Data!$G$11*0.25),$H$32,1)*$C$30*$C$13)*($C$14*$C$12),"")</f>
        <v/>
      </c>
      <c r="J4741" s="42" t="str">
        <f ca="1">IFERROR(IF(Data!$C$6="Real",B4741,I4741+J4740+($C$14*$C$12)*(NORMINV(RAND(),$C$15,CHOOSE($G$13,$C$13,F4741,G4741)))),"")</f>
        <v/>
      </c>
      <c r="K4741" s="88" t="str">
        <f>IF(ISNUMBER(A4741), IF($G$16="fixed",$G$17,MIN(H4741*Data!$C$7*$C$16*0.5,$C$17*Data!$C$7))*$C$12,"")</f>
        <v/>
      </c>
      <c r="L4741" s="42" t="str">
        <f t="shared" ca="1" si="2220"/>
        <v/>
      </c>
      <c r="M4741" s="44" t="str">
        <f t="shared" ca="1" si="2221"/>
        <v/>
      </c>
      <c r="N4741" s="44" t="str">
        <f t="shared" ca="1" si="2222"/>
        <v/>
      </c>
      <c r="O4741" s="108" t="str">
        <f t="shared" si="2236"/>
        <v/>
      </c>
      <c r="P4741" s="102" t="str">
        <f t="shared" si="2237"/>
        <v/>
      </c>
      <c r="Q4741" s="102" t="str">
        <f t="shared" si="2238"/>
        <v/>
      </c>
      <c r="R4741" s="120" t="str">
        <f t="shared" si="2239"/>
        <v/>
      </c>
      <c r="S4741" s="54" t="str">
        <f t="shared" si="2240"/>
        <v/>
      </c>
      <c r="T4741" s="5" t="str">
        <f t="shared" si="2241"/>
        <v/>
      </c>
      <c r="U4741" s="152" t="str">
        <f t="shared" si="2224"/>
        <v/>
      </c>
      <c r="V4741" s="152" t="str">
        <f t="shared" si="2225"/>
        <v/>
      </c>
      <c r="W4741" s="153" t="str">
        <f t="shared" si="2226"/>
        <v/>
      </c>
      <c r="X4741" s="153" t="str">
        <f t="shared" si="2227"/>
        <v/>
      </c>
      <c r="Y4741" s="153" t="str">
        <f t="shared" si="2228"/>
        <v/>
      </c>
      <c r="Z4741" s="153" t="str">
        <f t="shared" si="2229"/>
        <v/>
      </c>
      <c r="AA4741" s="152" t="str">
        <f t="shared" si="2230"/>
        <v/>
      </c>
      <c r="AB4741" s="152" t="str">
        <f t="shared" si="2231"/>
        <v/>
      </c>
      <c r="AC4741" s="154" t="str">
        <f t="shared" si="2242"/>
        <v/>
      </c>
      <c r="AD4741" s="154" t="str">
        <f t="shared" si="2243"/>
        <v/>
      </c>
      <c r="AE4741" s="3" t="str">
        <f t="shared" si="2244"/>
        <v/>
      </c>
      <c r="AF4741" s="3" t="str">
        <f t="shared" si="2245"/>
        <v/>
      </c>
      <c r="AG4741" s="3" t="str">
        <f t="shared" si="2246"/>
        <v/>
      </c>
      <c r="AH4741" s="4" t="str">
        <f t="shared" si="2247"/>
        <v/>
      </c>
      <c r="AI4741" s="75" t="str">
        <f t="shared" si="2248"/>
        <v/>
      </c>
      <c r="AJ4741" s="75" t="str">
        <f t="shared" si="2249"/>
        <v/>
      </c>
    </row>
    <row r="4742" spans="1:36">
      <c r="A4742" s="41" t="str">
        <f t="shared" si="2232"/>
        <v/>
      </c>
      <c r="B4742" s="150" t="str">
        <f>IF(ISNUMBER(A4742),INDEX('MetaTrader Import'!$H$13:$J$5893,TRUNC(((A4742-$A$39+1)-1)/3)+1,MOD((A4742-$A$39+1)-1,3)+1),"")</f>
        <v/>
      </c>
      <c r="C4742" s="43" t="str">
        <f t="shared" si="2233"/>
        <v/>
      </c>
      <c r="D4742" s="43" t="str">
        <f t="shared" ca="1" si="2223"/>
        <v/>
      </c>
      <c r="E4742" s="43" t="str">
        <f t="shared" si="2234"/>
        <v/>
      </c>
      <c r="F4742" s="43" t="str">
        <f t="shared" si="2235"/>
        <v/>
      </c>
      <c r="G4742" s="43" t="str">
        <f>IF(A4742&lt;&gt;"",IF(A4742&lt;Data!$G$11*0.25,$C$13/$G$32,IF(A4742&gt;Data!$G$11*0.25,$C$13,$C$13*10)),"")</f>
        <v/>
      </c>
      <c r="H4742" s="43" t="str">
        <f>IF(A4742&lt;&gt;"",IF(Data!$G$9="constant",$C$13,IF(Data!$G$9="squeeze",G4742,F4742)),"")</f>
        <v/>
      </c>
      <c r="I4742" s="38" t="str">
        <f ca="1">IF(ISNUMBER(A4742),NORMINV(RAND(),0,IF(AND(Data!$G$9="squeeze",A4742&lt;Data!$G$11*0.25),$H$32,1)*$C$30*$C$13)*($C$14*$C$12),"")</f>
        <v/>
      </c>
      <c r="J4742" s="42" t="str">
        <f ca="1">IFERROR(IF(Data!$C$6="Real",B4742,I4742+J4741+($C$14*$C$12)*(NORMINV(RAND(),$C$15,CHOOSE($G$13,$C$13,F4742,G4742)))),"")</f>
        <v/>
      </c>
      <c r="K4742" s="88" t="str">
        <f>IF(ISNUMBER(A4742), IF($G$16="fixed",$G$17,MIN(H4742*Data!$C$7*$C$16*0.5,$C$17*Data!$C$7))*$C$12,"")</f>
        <v/>
      </c>
      <c r="L4742" s="42" t="str">
        <f t="shared" ref="L4742:L4805" ca="1" si="2250">IFERROR(J4742,"")</f>
        <v/>
      </c>
      <c r="M4742" s="44" t="str">
        <f t="shared" ref="M4742:M4805" ca="1" si="2251">IFERROR(L4742+K4742*0.5,"")</f>
        <v/>
      </c>
      <c r="N4742" s="44" t="str">
        <f t="shared" ref="N4742:N4805" ca="1" si="2252">IFERROR(L4742-K4742*0.5,"")</f>
        <v/>
      </c>
      <c r="O4742" s="108" t="str">
        <f t="shared" si="2236"/>
        <v/>
      </c>
      <c r="P4742" s="102" t="str">
        <f t="shared" si="2237"/>
        <v/>
      </c>
      <c r="Q4742" s="102" t="str">
        <f t="shared" si="2238"/>
        <v/>
      </c>
      <c r="R4742" s="120" t="str">
        <f t="shared" si="2239"/>
        <v/>
      </c>
      <c r="S4742" s="54" t="str">
        <f t="shared" si="2240"/>
        <v/>
      </c>
      <c r="T4742" s="5" t="str">
        <f t="shared" si="2241"/>
        <v/>
      </c>
      <c r="U4742" s="152" t="str">
        <f t="shared" si="2224"/>
        <v/>
      </c>
      <c r="V4742" s="152" t="str">
        <f t="shared" si="2225"/>
        <v/>
      </c>
      <c r="W4742" s="153" t="str">
        <f t="shared" si="2226"/>
        <v/>
      </c>
      <c r="X4742" s="153" t="str">
        <f t="shared" si="2227"/>
        <v/>
      </c>
      <c r="Y4742" s="153" t="str">
        <f t="shared" si="2228"/>
        <v/>
      </c>
      <c r="Z4742" s="153" t="str">
        <f t="shared" si="2229"/>
        <v/>
      </c>
      <c r="AA4742" s="152" t="str">
        <f t="shared" si="2230"/>
        <v/>
      </c>
      <c r="AB4742" s="152" t="str">
        <f t="shared" si="2231"/>
        <v/>
      </c>
      <c r="AC4742" s="154" t="str">
        <f t="shared" si="2242"/>
        <v/>
      </c>
      <c r="AD4742" s="154" t="str">
        <f t="shared" si="2243"/>
        <v/>
      </c>
      <c r="AE4742" s="3" t="str">
        <f t="shared" si="2244"/>
        <v/>
      </c>
      <c r="AF4742" s="3" t="str">
        <f t="shared" si="2245"/>
        <v/>
      </c>
      <c r="AG4742" s="3" t="str">
        <f t="shared" si="2246"/>
        <v/>
      </c>
      <c r="AH4742" s="4" t="str">
        <f t="shared" si="2247"/>
        <v/>
      </c>
      <c r="AI4742" s="75" t="str">
        <f t="shared" si="2248"/>
        <v/>
      </c>
      <c r="AJ4742" s="75" t="str">
        <f t="shared" si="2249"/>
        <v/>
      </c>
    </row>
    <row r="4743" spans="1:36">
      <c r="A4743" s="41" t="str">
        <f t="shared" si="2232"/>
        <v/>
      </c>
      <c r="B4743" s="150" t="str">
        <f>IF(ISNUMBER(A4743),INDEX('MetaTrader Import'!$H$13:$J$5893,TRUNC(((A4743-$A$39+1)-1)/3)+1,MOD((A4743-$A$39+1)-1,3)+1),"")</f>
        <v/>
      </c>
      <c r="C4743" s="43" t="str">
        <f t="shared" si="2233"/>
        <v/>
      </c>
      <c r="D4743" s="43" t="str">
        <f t="shared" ca="1" si="2223"/>
        <v/>
      </c>
      <c r="E4743" s="43" t="str">
        <f t="shared" si="2234"/>
        <v/>
      </c>
      <c r="F4743" s="43" t="str">
        <f t="shared" si="2235"/>
        <v/>
      </c>
      <c r="G4743" s="43" t="str">
        <f>IF(A4743&lt;&gt;"",IF(A4743&lt;Data!$G$11*0.25,$C$13/$G$32,IF(A4743&gt;Data!$G$11*0.25,$C$13,$C$13*10)),"")</f>
        <v/>
      </c>
      <c r="H4743" s="43" t="str">
        <f>IF(A4743&lt;&gt;"",IF(Data!$G$9="constant",$C$13,IF(Data!$G$9="squeeze",G4743,F4743)),"")</f>
        <v/>
      </c>
      <c r="I4743" s="38" t="str">
        <f ca="1">IF(ISNUMBER(A4743),NORMINV(RAND(),0,IF(AND(Data!$G$9="squeeze",A4743&lt;Data!$G$11*0.25),$H$32,1)*$C$30*$C$13)*($C$14*$C$12),"")</f>
        <v/>
      </c>
      <c r="J4743" s="42" t="str">
        <f ca="1">IFERROR(IF(Data!$C$6="Real",B4743,I4743+J4742+($C$14*$C$12)*(NORMINV(RAND(),$C$15,CHOOSE($G$13,$C$13,F4743,G4743)))),"")</f>
        <v/>
      </c>
      <c r="K4743" s="88" t="str">
        <f>IF(ISNUMBER(A4743), IF($G$16="fixed",$G$17,MIN(H4743*Data!$C$7*$C$16*0.5,$C$17*Data!$C$7))*$C$12,"")</f>
        <v/>
      </c>
      <c r="L4743" s="42" t="str">
        <f t="shared" ca="1" si="2250"/>
        <v/>
      </c>
      <c r="M4743" s="44" t="str">
        <f t="shared" ca="1" si="2251"/>
        <v/>
      </c>
      <c r="N4743" s="44" t="str">
        <f t="shared" ca="1" si="2252"/>
        <v/>
      </c>
      <c r="O4743" s="108" t="str">
        <f t="shared" si="2236"/>
        <v/>
      </c>
      <c r="P4743" s="102" t="str">
        <f t="shared" si="2237"/>
        <v/>
      </c>
      <c r="Q4743" s="102" t="str">
        <f t="shared" si="2238"/>
        <v/>
      </c>
      <c r="R4743" s="120" t="str">
        <f t="shared" si="2239"/>
        <v/>
      </c>
      <c r="S4743" s="54" t="str">
        <f t="shared" si="2240"/>
        <v/>
      </c>
      <c r="T4743" s="5" t="str">
        <f t="shared" si="2241"/>
        <v/>
      </c>
      <c r="U4743" s="152" t="str">
        <f t="shared" si="2224"/>
        <v/>
      </c>
      <c r="V4743" s="152" t="str">
        <f t="shared" si="2225"/>
        <v/>
      </c>
      <c r="W4743" s="153" t="str">
        <f t="shared" si="2226"/>
        <v/>
      </c>
      <c r="X4743" s="153" t="str">
        <f t="shared" si="2227"/>
        <v/>
      </c>
      <c r="Y4743" s="153" t="str">
        <f t="shared" si="2228"/>
        <v/>
      </c>
      <c r="Z4743" s="153" t="str">
        <f t="shared" si="2229"/>
        <v/>
      </c>
      <c r="AA4743" s="152" t="str">
        <f t="shared" si="2230"/>
        <v/>
      </c>
      <c r="AB4743" s="152" t="str">
        <f t="shared" si="2231"/>
        <v/>
      </c>
      <c r="AC4743" s="154" t="str">
        <f t="shared" si="2242"/>
        <v/>
      </c>
      <c r="AD4743" s="154" t="str">
        <f t="shared" si="2243"/>
        <v/>
      </c>
      <c r="AE4743" s="3" t="str">
        <f t="shared" si="2244"/>
        <v/>
      </c>
      <c r="AF4743" s="3" t="str">
        <f t="shared" si="2245"/>
        <v/>
      </c>
      <c r="AG4743" s="3" t="str">
        <f t="shared" si="2246"/>
        <v/>
      </c>
      <c r="AH4743" s="4" t="str">
        <f t="shared" si="2247"/>
        <v/>
      </c>
      <c r="AI4743" s="75" t="str">
        <f t="shared" si="2248"/>
        <v/>
      </c>
      <c r="AJ4743" s="75" t="str">
        <f t="shared" si="2249"/>
        <v/>
      </c>
    </row>
    <row r="4744" spans="1:36">
      <c r="A4744" s="41" t="str">
        <f t="shared" si="2232"/>
        <v/>
      </c>
      <c r="B4744" s="150" t="str">
        <f>IF(ISNUMBER(A4744),INDEX('MetaTrader Import'!$H$13:$J$5893,TRUNC(((A4744-$A$39+1)-1)/3)+1,MOD((A4744-$A$39+1)-1,3)+1),"")</f>
        <v/>
      </c>
      <c r="C4744" s="43" t="str">
        <f t="shared" si="2233"/>
        <v/>
      </c>
      <c r="D4744" s="43" t="str">
        <f t="shared" ca="1" si="2223"/>
        <v/>
      </c>
      <c r="E4744" s="43" t="str">
        <f t="shared" si="2234"/>
        <v/>
      </c>
      <c r="F4744" s="43" t="str">
        <f t="shared" si="2235"/>
        <v/>
      </c>
      <c r="G4744" s="43" t="str">
        <f>IF(A4744&lt;&gt;"",IF(A4744&lt;Data!$G$11*0.25,$C$13/$G$32,IF(A4744&gt;Data!$G$11*0.25,$C$13,$C$13*10)),"")</f>
        <v/>
      </c>
      <c r="H4744" s="43" t="str">
        <f>IF(A4744&lt;&gt;"",IF(Data!$G$9="constant",$C$13,IF(Data!$G$9="squeeze",G4744,F4744)),"")</f>
        <v/>
      </c>
      <c r="I4744" s="38" t="str">
        <f ca="1">IF(ISNUMBER(A4744),NORMINV(RAND(),0,IF(AND(Data!$G$9="squeeze",A4744&lt;Data!$G$11*0.25),$H$32,1)*$C$30*$C$13)*($C$14*$C$12),"")</f>
        <v/>
      </c>
      <c r="J4744" s="42" t="str">
        <f ca="1">IFERROR(IF(Data!$C$6="Real",B4744,I4744+J4743+($C$14*$C$12)*(NORMINV(RAND(),$C$15,CHOOSE($G$13,$C$13,F4744,G4744)))),"")</f>
        <v/>
      </c>
      <c r="K4744" s="88" t="str">
        <f>IF(ISNUMBER(A4744), IF($G$16="fixed",$G$17,MIN(H4744*Data!$C$7*$C$16*0.5,$C$17*Data!$C$7))*$C$12,"")</f>
        <v/>
      </c>
      <c r="L4744" s="42" t="str">
        <f t="shared" ca="1" si="2250"/>
        <v/>
      </c>
      <c r="M4744" s="44" t="str">
        <f t="shared" ca="1" si="2251"/>
        <v/>
      </c>
      <c r="N4744" s="44" t="str">
        <f t="shared" ca="1" si="2252"/>
        <v/>
      </c>
      <c r="O4744" s="108" t="str">
        <f t="shared" si="2236"/>
        <v/>
      </c>
      <c r="P4744" s="102" t="str">
        <f t="shared" si="2237"/>
        <v/>
      </c>
      <c r="Q4744" s="102" t="str">
        <f t="shared" si="2238"/>
        <v/>
      </c>
      <c r="R4744" s="120" t="str">
        <f t="shared" si="2239"/>
        <v/>
      </c>
      <c r="S4744" s="54" t="str">
        <f t="shared" si="2240"/>
        <v/>
      </c>
      <c r="T4744" s="5" t="str">
        <f t="shared" si="2241"/>
        <v/>
      </c>
      <c r="U4744" s="152" t="str">
        <f t="shared" si="2224"/>
        <v/>
      </c>
      <c r="V4744" s="152" t="str">
        <f t="shared" si="2225"/>
        <v/>
      </c>
      <c r="W4744" s="153" t="str">
        <f t="shared" si="2226"/>
        <v/>
      </c>
      <c r="X4744" s="153" t="str">
        <f t="shared" si="2227"/>
        <v/>
      </c>
      <c r="Y4744" s="153" t="str">
        <f t="shared" si="2228"/>
        <v/>
      </c>
      <c r="Z4744" s="153" t="str">
        <f t="shared" si="2229"/>
        <v/>
      </c>
      <c r="AA4744" s="152" t="str">
        <f t="shared" si="2230"/>
        <v/>
      </c>
      <c r="AB4744" s="152" t="str">
        <f t="shared" si="2231"/>
        <v/>
      </c>
      <c r="AC4744" s="154" t="str">
        <f t="shared" si="2242"/>
        <v/>
      </c>
      <c r="AD4744" s="154" t="str">
        <f t="shared" si="2243"/>
        <v/>
      </c>
      <c r="AE4744" s="3" t="str">
        <f t="shared" si="2244"/>
        <v/>
      </c>
      <c r="AF4744" s="3" t="str">
        <f t="shared" si="2245"/>
        <v/>
      </c>
      <c r="AG4744" s="3" t="str">
        <f t="shared" si="2246"/>
        <v/>
      </c>
      <c r="AH4744" s="4" t="str">
        <f t="shared" si="2247"/>
        <v/>
      </c>
      <c r="AI4744" s="75" t="str">
        <f t="shared" si="2248"/>
        <v/>
      </c>
      <c r="AJ4744" s="75" t="str">
        <f t="shared" si="2249"/>
        <v/>
      </c>
    </row>
    <row r="4745" spans="1:36">
      <c r="A4745" s="41" t="str">
        <f t="shared" si="2232"/>
        <v/>
      </c>
      <c r="B4745" s="150" t="str">
        <f>IF(ISNUMBER(A4745),INDEX('MetaTrader Import'!$H$13:$J$5893,TRUNC(((A4745-$A$39+1)-1)/3)+1,MOD((A4745-$A$39+1)-1,3)+1),"")</f>
        <v/>
      </c>
      <c r="C4745" s="43" t="str">
        <f t="shared" si="2233"/>
        <v/>
      </c>
      <c r="D4745" s="43" t="str">
        <f t="shared" ca="1" si="2223"/>
        <v/>
      </c>
      <c r="E4745" s="43" t="str">
        <f t="shared" si="2234"/>
        <v/>
      </c>
      <c r="F4745" s="43" t="str">
        <f t="shared" si="2235"/>
        <v/>
      </c>
      <c r="G4745" s="43" t="str">
        <f>IF(A4745&lt;&gt;"",IF(A4745&lt;Data!$G$11*0.25,$C$13/$G$32,IF(A4745&gt;Data!$G$11*0.25,$C$13,$C$13*10)),"")</f>
        <v/>
      </c>
      <c r="H4745" s="43" t="str">
        <f>IF(A4745&lt;&gt;"",IF(Data!$G$9="constant",$C$13,IF(Data!$G$9="squeeze",G4745,F4745)),"")</f>
        <v/>
      </c>
      <c r="I4745" s="38" t="str">
        <f ca="1">IF(ISNUMBER(A4745),NORMINV(RAND(),0,IF(AND(Data!$G$9="squeeze",A4745&lt;Data!$G$11*0.25),$H$32,1)*$C$30*$C$13)*($C$14*$C$12),"")</f>
        <v/>
      </c>
      <c r="J4745" s="42" t="str">
        <f ca="1">IFERROR(IF(Data!$C$6="Real",B4745,I4745+J4744+($C$14*$C$12)*(NORMINV(RAND(),$C$15,CHOOSE($G$13,$C$13,F4745,G4745)))),"")</f>
        <v/>
      </c>
      <c r="K4745" s="88" t="str">
        <f>IF(ISNUMBER(A4745), IF($G$16="fixed",$G$17,MIN(H4745*Data!$C$7*$C$16*0.5,$C$17*Data!$C$7))*$C$12,"")</f>
        <v/>
      </c>
      <c r="L4745" s="42" t="str">
        <f t="shared" ca="1" si="2250"/>
        <v/>
      </c>
      <c r="M4745" s="44" t="str">
        <f t="shared" ca="1" si="2251"/>
        <v/>
      </c>
      <c r="N4745" s="44" t="str">
        <f t="shared" ca="1" si="2252"/>
        <v/>
      </c>
      <c r="O4745" s="108" t="str">
        <f t="shared" si="2236"/>
        <v/>
      </c>
      <c r="P4745" s="102" t="str">
        <f t="shared" si="2237"/>
        <v/>
      </c>
      <c r="Q4745" s="102" t="str">
        <f t="shared" si="2238"/>
        <v/>
      </c>
      <c r="R4745" s="120" t="str">
        <f t="shared" si="2239"/>
        <v/>
      </c>
      <c r="S4745" s="54" t="str">
        <f t="shared" si="2240"/>
        <v/>
      </c>
      <c r="T4745" s="5" t="str">
        <f t="shared" si="2241"/>
        <v/>
      </c>
      <c r="U4745" s="152" t="str">
        <f t="shared" si="2224"/>
        <v/>
      </c>
      <c r="V4745" s="152" t="str">
        <f t="shared" si="2225"/>
        <v/>
      </c>
      <c r="W4745" s="153" t="str">
        <f t="shared" si="2226"/>
        <v/>
      </c>
      <c r="X4745" s="153" t="str">
        <f t="shared" si="2227"/>
        <v/>
      </c>
      <c r="Y4745" s="153" t="str">
        <f t="shared" si="2228"/>
        <v/>
      </c>
      <c r="Z4745" s="153" t="str">
        <f t="shared" si="2229"/>
        <v/>
      </c>
      <c r="AA4745" s="152" t="str">
        <f t="shared" si="2230"/>
        <v/>
      </c>
      <c r="AB4745" s="152" t="str">
        <f t="shared" si="2231"/>
        <v/>
      </c>
      <c r="AC4745" s="154" t="str">
        <f t="shared" si="2242"/>
        <v/>
      </c>
      <c r="AD4745" s="154" t="str">
        <f t="shared" si="2243"/>
        <v/>
      </c>
      <c r="AE4745" s="3" t="str">
        <f t="shared" si="2244"/>
        <v/>
      </c>
      <c r="AF4745" s="3" t="str">
        <f t="shared" si="2245"/>
        <v/>
      </c>
      <c r="AG4745" s="3" t="str">
        <f t="shared" si="2246"/>
        <v/>
      </c>
      <c r="AH4745" s="4" t="str">
        <f t="shared" si="2247"/>
        <v/>
      </c>
      <c r="AI4745" s="75" t="str">
        <f t="shared" si="2248"/>
        <v/>
      </c>
      <c r="AJ4745" s="75" t="str">
        <f t="shared" si="2249"/>
        <v/>
      </c>
    </row>
    <row r="4746" spans="1:36">
      <c r="A4746" s="41" t="str">
        <f t="shared" si="2232"/>
        <v/>
      </c>
      <c r="B4746" s="150" t="str">
        <f>IF(ISNUMBER(A4746),INDEX('MetaTrader Import'!$H$13:$J$5893,TRUNC(((A4746-$A$39+1)-1)/3)+1,MOD((A4746-$A$39+1)-1,3)+1),"")</f>
        <v/>
      </c>
      <c r="C4746" s="43" t="str">
        <f t="shared" si="2233"/>
        <v/>
      </c>
      <c r="D4746" s="43" t="str">
        <f t="shared" ca="1" si="2223"/>
        <v/>
      </c>
      <c r="E4746" s="43" t="str">
        <f t="shared" si="2234"/>
        <v/>
      </c>
      <c r="F4746" s="43" t="str">
        <f t="shared" si="2235"/>
        <v/>
      </c>
      <c r="G4746" s="43" t="str">
        <f>IF(A4746&lt;&gt;"",IF(A4746&lt;Data!$G$11*0.25,$C$13/$G$32,IF(A4746&gt;Data!$G$11*0.25,$C$13,$C$13*10)),"")</f>
        <v/>
      </c>
      <c r="H4746" s="43" t="str">
        <f>IF(A4746&lt;&gt;"",IF(Data!$G$9="constant",$C$13,IF(Data!$G$9="squeeze",G4746,F4746)),"")</f>
        <v/>
      </c>
      <c r="I4746" s="38" t="str">
        <f ca="1">IF(ISNUMBER(A4746),NORMINV(RAND(),0,IF(AND(Data!$G$9="squeeze",A4746&lt;Data!$G$11*0.25),$H$32,1)*$C$30*$C$13)*($C$14*$C$12),"")</f>
        <v/>
      </c>
      <c r="J4746" s="42" t="str">
        <f ca="1">IFERROR(IF(Data!$C$6="Real",B4746,I4746+J4745+($C$14*$C$12)*(NORMINV(RAND(),$C$15,CHOOSE($G$13,$C$13,F4746,G4746)))),"")</f>
        <v/>
      </c>
      <c r="K4746" s="88" t="str">
        <f>IF(ISNUMBER(A4746), IF($G$16="fixed",$G$17,MIN(H4746*Data!$C$7*$C$16*0.5,$C$17*Data!$C$7))*$C$12,"")</f>
        <v/>
      </c>
      <c r="L4746" s="42" t="str">
        <f t="shared" ca="1" si="2250"/>
        <v/>
      </c>
      <c r="M4746" s="44" t="str">
        <f t="shared" ca="1" si="2251"/>
        <v/>
      </c>
      <c r="N4746" s="44" t="str">
        <f t="shared" ca="1" si="2252"/>
        <v/>
      </c>
      <c r="O4746" s="108" t="str">
        <f t="shared" si="2236"/>
        <v/>
      </c>
      <c r="P4746" s="102" t="str">
        <f t="shared" si="2237"/>
        <v/>
      </c>
      <c r="Q4746" s="102" t="str">
        <f t="shared" si="2238"/>
        <v/>
      </c>
      <c r="R4746" s="120" t="str">
        <f t="shared" si="2239"/>
        <v/>
      </c>
      <c r="S4746" s="54" t="str">
        <f t="shared" si="2240"/>
        <v/>
      </c>
      <c r="T4746" s="5" t="str">
        <f t="shared" si="2241"/>
        <v/>
      </c>
      <c r="U4746" s="152" t="str">
        <f t="shared" si="2224"/>
        <v/>
      </c>
      <c r="V4746" s="152" t="str">
        <f t="shared" si="2225"/>
        <v/>
      </c>
      <c r="W4746" s="153" t="str">
        <f t="shared" si="2226"/>
        <v/>
      </c>
      <c r="X4746" s="153" t="str">
        <f t="shared" si="2227"/>
        <v/>
      </c>
      <c r="Y4746" s="153" t="str">
        <f t="shared" si="2228"/>
        <v/>
      </c>
      <c r="Z4746" s="153" t="str">
        <f t="shared" si="2229"/>
        <v/>
      </c>
      <c r="AA4746" s="152" t="str">
        <f t="shared" si="2230"/>
        <v/>
      </c>
      <c r="AB4746" s="152" t="str">
        <f t="shared" si="2231"/>
        <v/>
      </c>
      <c r="AC4746" s="154" t="str">
        <f t="shared" si="2242"/>
        <v/>
      </c>
      <c r="AD4746" s="154" t="str">
        <f t="shared" si="2243"/>
        <v/>
      </c>
      <c r="AE4746" s="3" t="str">
        <f t="shared" si="2244"/>
        <v/>
      </c>
      <c r="AF4746" s="3" t="str">
        <f t="shared" si="2245"/>
        <v/>
      </c>
      <c r="AG4746" s="3" t="str">
        <f t="shared" si="2246"/>
        <v/>
      </c>
      <c r="AH4746" s="4" t="str">
        <f t="shared" si="2247"/>
        <v/>
      </c>
      <c r="AI4746" s="75" t="str">
        <f t="shared" si="2248"/>
        <v/>
      </c>
      <c r="AJ4746" s="75" t="str">
        <f t="shared" si="2249"/>
        <v/>
      </c>
    </row>
    <row r="4747" spans="1:36">
      <c r="A4747" s="41" t="str">
        <f t="shared" si="2232"/>
        <v/>
      </c>
      <c r="B4747" s="150" t="str">
        <f>IF(ISNUMBER(A4747),INDEX('MetaTrader Import'!$H$13:$J$5893,TRUNC(((A4747-$A$39+1)-1)/3)+1,MOD((A4747-$A$39+1)-1,3)+1),"")</f>
        <v/>
      </c>
      <c r="C4747" s="43" t="str">
        <f t="shared" si="2233"/>
        <v/>
      </c>
      <c r="D4747" s="43" t="str">
        <f t="shared" ca="1" si="2223"/>
        <v/>
      </c>
      <c r="E4747" s="43" t="str">
        <f t="shared" si="2234"/>
        <v/>
      </c>
      <c r="F4747" s="43" t="str">
        <f t="shared" si="2235"/>
        <v/>
      </c>
      <c r="G4747" s="43" t="str">
        <f>IF(A4747&lt;&gt;"",IF(A4747&lt;Data!$G$11*0.25,$C$13/$G$32,IF(A4747&gt;Data!$G$11*0.25,$C$13,$C$13*10)),"")</f>
        <v/>
      </c>
      <c r="H4747" s="43" t="str">
        <f>IF(A4747&lt;&gt;"",IF(Data!$G$9="constant",$C$13,IF(Data!$G$9="squeeze",G4747,F4747)),"")</f>
        <v/>
      </c>
      <c r="I4747" s="38" t="str">
        <f ca="1">IF(ISNUMBER(A4747),NORMINV(RAND(),0,IF(AND(Data!$G$9="squeeze",A4747&lt;Data!$G$11*0.25),$H$32,1)*$C$30*$C$13)*($C$14*$C$12),"")</f>
        <v/>
      </c>
      <c r="J4747" s="42" t="str">
        <f ca="1">IFERROR(IF(Data!$C$6="Real",B4747,I4747+J4746+($C$14*$C$12)*(NORMINV(RAND(),$C$15,CHOOSE($G$13,$C$13,F4747,G4747)))),"")</f>
        <v/>
      </c>
      <c r="K4747" s="88" t="str">
        <f>IF(ISNUMBER(A4747), IF($G$16="fixed",$G$17,MIN(H4747*Data!$C$7*$C$16*0.5,$C$17*Data!$C$7))*$C$12,"")</f>
        <v/>
      </c>
      <c r="L4747" s="42" t="str">
        <f t="shared" ca="1" si="2250"/>
        <v/>
      </c>
      <c r="M4747" s="44" t="str">
        <f t="shared" ca="1" si="2251"/>
        <v/>
      </c>
      <c r="N4747" s="44" t="str">
        <f t="shared" ca="1" si="2252"/>
        <v/>
      </c>
      <c r="O4747" s="108" t="str">
        <f t="shared" si="2236"/>
        <v/>
      </c>
      <c r="P4747" s="102" t="str">
        <f t="shared" si="2237"/>
        <v/>
      </c>
      <c r="Q4747" s="102" t="str">
        <f t="shared" si="2238"/>
        <v/>
      </c>
      <c r="R4747" s="120" t="str">
        <f t="shared" si="2239"/>
        <v/>
      </c>
      <c r="S4747" s="54" t="str">
        <f t="shared" si="2240"/>
        <v/>
      </c>
      <c r="T4747" s="5" t="str">
        <f t="shared" si="2241"/>
        <v/>
      </c>
      <c r="U4747" s="152" t="str">
        <f t="shared" si="2224"/>
        <v/>
      </c>
      <c r="V4747" s="152" t="str">
        <f t="shared" si="2225"/>
        <v/>
      </c>
      <c r="W4747" s="153" t="str">
        <f t="shared" si="2226"/>
        <v/>
      </c>
      <c r="X4747" s="153" t="str">
        <f t="shared" si="2227"/>
        <v/>
      </c>
      <c r="Y4747" s="153" t="str">
        <f t="shared" si="2228"/>
        <v/>
      </c>
      <c r="Z4747" s="153" t="str">
        <f t="shared" si="2229"/>
        <v/>
      </c>
      <c r="AA4747" s="152" t="str">
        <f t="shared" si="2230"/>
        <v/>
      </c>
      <c r="AB4747" s="152" t="str">
        <f t="shared" si="2231"/>
        <v/>
      </c>
      <c r="AC4747" s="154" t="str">
        <f t="shared" si="2242"/>
        <v/>
      </c>
      <c r="AD4747" s="154" t="str">
        <f t="shared" si="2243"/>
        <v/>
      </c>
      <c r="AE4747" s="3" t="str">
        <f t="shared" si="2244"/>
        <v/>
      </c>
      <c r="AF4747" s="3" t="str">
        <f t="shared" si="2245"/>
        <v/>
      </c>
      <c r="AG4747" s="3" t="str">
        <f t="shared" si="2246"/>
        <v/>
      </c>
      <c r="AH4747" s="4" t="str">
        <f t="shared" si="2247"/>
        <v/>
      </c>
      <c r="AI4747" s="75" t="str">
        <f t="shared" si="2248"/>
        <v/>
      </c>
      <c r="AJ4747" s="75" t="str">
        <f t="shared" si="2249"/>
        <v/>
      </c>
    </row>
    <row r="4748" spans="1:36">
      <c r="A4748" s="41" t="str">
        <f t="shared" si="2232"/>
        <v/>
      </c>
      <c r="B4748" s="150" t="str">
        <f>IF(ISNUMBER(A4748),INDEX('MetaTrader Import'!$H$13:$J$5893,TRUNC(((A4748-$A$39+1)-1)/3)+1,MOD((A4748-$A$39+1)-1,3)+1),"")</f>
        <v/>
      </c>
      <c r="C4748" s="43" t="str">
        <f t="shared" si="2233"/>
        <v/>
      </c>
      <c r="D4748" s="43" t="str">
        <f t="shared" ca="1" si="2223"/>
        <v/>
      </c>
      <c r="E4748" s="43" t="str">
        <f t="shared" si="2234"/>
        <v/>
      </c>
      <c r="F4748" s="43" t="str">
        <f t="shared" si="2235"/>
        <v/>
      </c>
      <c r="G4748" s="43" t="str">
        <f>IF(A4748&lt;&gt;"",IF(A4748&lt;Data!$G$11*0.25,$C$13/$G$32,IF(A4748&gt;Data!$G$11*0.25,$C$13,$C$13*10)),"")</f>
        <v/>
      </c>
      <c r="H4748" s="43" t="str">
        <f>IF(A4748&lt;&gt;"",IF(Data!$G$9="constant",$C$13,IF(Data!$G$9="squeeze",G4748,F4748)),"")</f>
        <v/>
      </c>
      <c r="I4748" s="38" t="str">
        <f ca="1">IF(ISNUMBER(A4748),NORMINV(RAND(),0,IF(AND(Data!$G$9="squeeze",A4748&lt;Data!$G$11*0.25),$H$32,1)*$C$30*$C$13)*($C$14*$C$12),"")</f>
        <v/>
      </c>
      <c r="J4748" s="42" t="str">
        <f ca="1">IFERROR(IF(Data!$C$6="Real",B4748,I4748+J4747+($C$14*$C$12)*(NORMINV(RAND(),$C$15,CHOOSE($G$13,$C$13,F4748,G4748)))),"")</f>
        <v/>
      </c>
      <c r="K4748" s="88" t="str">
        <f>IF(ISNUMBER(A4748), IF($G$16="fixed",$G$17,MIN(H4748*Data!$C$7*$C$16*0.5,$C$17*Data!$C$7))*$C$12,"")</f>
        <v/>
      </c>
      <c r="L4748" s="42" t="str">
        <f t="shared" ca="1" si="2250"/>
        <v/>
      </c>
      <c r="M4748" s="44" t="str">
        <f t="shared" ca="1" si="2251"/>
        <v/>
      </c>
      <c r="N4748" s="44" t="str">
        <f t="shared" ca="1" si="2252"/>
        <v/>
      </c>
      <c r="O4748" s="108" t="str">
        <f t="shared" si="2236"/>
        <v/>
      </c>
      <c r="P4748" s="102" t="str">
        <f t="shared" si="2237"/>
        <v/>
      </c>
      <c r="Q4748" s="102" t="str">
        <f t="shared" si="2238"/>
        <v/>
      </c>
      <c r="R4748" s="120" t="str">
        <f t="shared" si="2239"/>
        <v/>
      </c>
      <c r="S4748" s="54" t="str">
        <f t="shared" si="2240"/>
        <v/>
      </c>
      <c r="T4748" s="5" t="str">
        <f t="shared" si="2241"/>
        <v/>
      </c>
      <c r="U4748" s="152" t="str">
        <f t="shared" si="2224"/>
        <v/>
      </c>
      <c r="V4748" s="152" t="str">
        <f t="shared" si="2225"/>
        <v/>
      </c>
      <c r="W4748" s="153" t="str">
        <f t="shared" si="2226"/>
        <v/>
      </c>
      <c r="X4748" s="153" t="str">
        <f t="shared" si="2227"/>
        <v/>
      </c>
      <c r="Y4748" s="153" t="str">
        <f t="shared" si="2228"/>
        <v/>
      </c>
      <c r="Z4748" s="153" t="str">
        <f t="shared" si="2229"/>
        <v/>
      </c>
      <c r="AA4748" s="152" t="str">
        <f t="shared" si="2230"/>
        <v/>
      </c>
      <c r="AB4748" s="152" t="str">
        <f t="shared" si="2231"/>
        <v/>
      </c>
      <c r="AC4748" s="154" t="str">
        <f t="shared" si="2242"/>
        <v/>
      </c>
      <c r="AD4748" s="154" t="str">
        <f t="shared" si="2243"/>
        <v/>
      </c>
      <c r="AE4748" s="3" t="str">
        <f t="shared" si="2244"/>
        <v/>
      </c>
      <c r="AF4748" s="3" t="str">
        <f t="shared" si="2245"/>
        <v/>
      </c>
      <c r="AG4748" s="3" t="str">
        <f t="shared" si="2246"/>
        <v/>
      </c>
      <c r="AH4748" s="4" t="str">
        <f t="shared" si="2247"/>
        <v/>
      </c>
      <c r="AI4748" s="75" t="str">
        <f t="shared" si="2248"/>
        <v/>
      </c>
      <c r="AJ4748" s="75" t="str">
        <f t="shared" si="2249"/>
        <v/>
      </c>
    </row>
    <row r="4749" spans="1:36">
      <c r="A4749" s="41" t="str">
        <f t="shared" si="2232"/>
        <v/>
      </c>
      <c r="B4749" s="150" t="str">
        <f>IF(ISNUMBER(A4749),INDEX('MetaTrader Import'!$H$13:$J$5893,TRUNC(((A4749-$A$39+1)-1)/3)+1,MOD((A4749-$A$39+1)-1,3)+1),"")</f>
        <v/>
      </c>
      <c r="C4749" s="43" t="str">
        <f t="shared" si="2233"/>
        <v/>
      </c>
      <c r="D4749" s="43" t="str">
        <f t="shared" ca="1" si="2223"/>
        <v/>
      </c>
      <c r="E4749" s="43" t="str">
        <f t="shared" si="2234"/>
        <v/>
      </c>
      <c r="F4749" s="43" t="str">
        <f t="shared" si="2235"/>
        <v/>
      </c>
      <c r="G4749" s="43" t="str">
        <f>IF(A4749&lt;&gt;"",IF(A4749&lt;Data!$G$11*0.25,$C$13/$G$32,IF(A4749&gt;Data!$G$11*0.25,$C$13,$C$13*10)),"")</f>
        <v/>
      </c>
      <c r="H4749" s="43" t="str">
        <f>IF(A4749&lt;&gt;"",IF(Data!$G$9="constant",$C$13,IF(Data!$G$9="squeeze",G4749,F4749)),"")</f>
        <v/>
      </c>
      <c r="I4749" s="38" t="str">
        <f ca="1">IF(ISNUMBER(A4749),NORMINV(RAND(),0,IF(AND(Data!$G$9="squeeze",A4749&lt;Data!$G$11*0.25),$H$32,1)*$C$30*$C$13)*($C$14*$C$12),"")</f>
        <v/>
      </c>
      <c r="J4749" s="42" t="str">
        <f ca="1">IFERROR(IF(Data!$C$6="Real",B4749,I4749+J4748+($C$14*$C$12)*(NORMINV(RAND(),$C$15,CHOOSE($G$13,$C$13,F4749,G4749)))),"")</f>
        <v/>
      </c>
      <c r="K4749" s="88" t="str">
        <f>IF(ISNUMBER(A4749), IF($G$16="fixed",$G$17,MIN(H4749*Data!$C$7*$C$16*0.5,$C$17*Data!$C$7))*$C$12,"")</f>
        <v/>
      </c>
      <c r="L4749" s="42" t="str">
        <f t="shared" ca="1" si="2250"/>
        <v/>
      </c>
      <c r="M4749" s="44" t="str">
        <f t="shared" ca="1" si="2251"/>
        <v/>
      </c>
      <c r="N4749" s="44" t="str">
        <f t="shared" ca="1" si="2252"/>
        <v/>
      </c>
      <c r="O4749" s="108" t="str">
        <f t="shared" si="2236"/>
        <v/>
      </c>
      <c r="P4749" s="102" t="str">
        <f t="shared" si="2237"/>
        <v/>
      </c>
      <c r="Q4749" s="102" t="str">
        <f t="shared" si="2238"/>
        <v/>
      </c>
      <c r="R4749" s="120" t="str">
        <f t="shared" si="2239"/>
        <v/>
      </c>
      <c r="S4749" s="54" t="str">
        <f t="shared" si="2240"/>
        <v/>
      </c>
      <c r="T4749" s="5" t="str">
        <f t="shared" si="2241"/>
        <v/>
      </c>
      <c r="U4749" s="152" t="str">
        <f t="shared" si="2224"/>
        <v/>
      </c>
      <c r="V4749" s="152" t="str">
        <f t="shared" si="2225"/>
        <v/>
      </c>
      <c r="W4749" s="153" t="str">
        <f t="shared" si="2226"/>
        <v/>
      </c>
      <c r="X4749" s="153" t="str">
        <f t="shared" si="2227"/>
        <v/>
      </c>
      <c r="Y4749" s="153" t="str">
        <f t="shared" si="2228"/>
        <v/>
      </c>
      <c r="Z4749" s="153" t="str">
        <f t="shared" si="2229"/>
        <v/>
      </c>
      <c r="AA4749" s="152" t="str">
        <f t="shared" si="2230"/>
        <v/>
      </c>
      <c r="AB4749" s="152" t="str">
        <f t="shared" si="2231"/>
        <v/>
      </c>
      <c r="AC4749" s="154" t="str">
        <f t="shared" si="2242"/>
        <v/>
      </c>
      <c r="AD4749" s="154" t="str">
        <f t="shared" si="2243"/>
        <v/>
      </c>
      <c r="AE4749" s="3" t="str">
        <f t="shared" si="2244"/>
        <v/>
      </c>
      <c r="AF4749" s="3" t="str">
        <f t="shared" si="2245"/>
        <v/>
      </c>
      <c r="AG4749" s="3" t="str">
        <f t="shared" si="2246"/>
        <v/>
      </c>
      <c r="AH4749" s="4" t="str">
        <f t="shared" si="2247"/>
        <v/>
      </c>
      <c r="AI4749" s="75" t="str">
        <f t="shared" si="2248"/>
        <v/>
      </c>
      <c r="AJ4749" s="75" t="str">
        <f t="shared" si="2249"/>
        <v/>
      </c>
    </row>
    <row r="4750" spans="1:36">
      <c r="A4750" s="41" t="str">
        <f t="shared" si="2232"/>
        <v/>
      </c>
      <c r="B4750" s="150" t="str">
        <f>IF(ISNUMBER(A4750),INDEX('MetaTrader Import'!$H$13:$J$5893,TRUNC(((A4750-$A$39+1)-1)/3)+1,MOD((A4750-$A$39+1)-1,3)+1),"")</f>
        <v/>
      </c>
      <c r="C4750" s="43" t="str">
        <f t="shared" si="2233"/>
        <v/>
      </c>
      <c r="D4750" s="43" t="str">
        <f t="shared" ca="1" si="2223"/>
        <v/>
      </c>
      <c r="E4750" s="43" t="str">
        <f t="shared" si="2234"/>
        <v/>
      </c>
      <c r="F4750" s="43" t="str">
        <f t="shared" si="2235"/>
        <v/>
      </c>
      <c r="G4750" s="43" t="str">
        <f>IF(A4750&lt;&gt;"",IF(A4750&lt;Data!$G$11*0.25,$C$13/$G$32,IF(A4750&gt;Data!$G$11*0.25,$C$13,$C$13*10)),"")</f>
        <v/>
      </c>
      <c r="H4750" s="43" t="str">
        <f>IF(A4750&lt;&gt;"",IF(Data!$G$9="constant",$C$13,IF(Data!$G$9="squeeze",G4750,F4750)),"")</f>
        <v/>
      </c>
      <c r="I4750" s="38" t="str">
        <f ca="1">IF(ISNUMBER(A4750),NORMINV(RAND(),0,IF(AND(Data!$G$9="squeeze",A4750&lt;Data!$G$11*0.25),$H$32,1)*$C$30*$C$13)*($C$14*$C$12),"")</f>
        <v/>
      </c>
      <c r="J4750" s="42" t="str">
        <f ca="1">IFERROR(IF(Data!$C$6="Real",B4750,I4750+J4749+($C$14*$C$12)*(NORMINV(RAND(),$C$15,CHOOSE($G$13,$C$13,F4750,G4750)))),"")</f>
        <v/>
      </c>
      <c r="K4750" s="88" t="str">
        <f>IF(ISNUMBER(A4750), IF($G$16="fixed",$G$17,MIN(H4750*Data!$C$7*$C$16*0.5,$C$17*Data!$C$7))*$C$12,"")</f>
        <v/>
      </c>
      <c r="L4750" s="42" t="str">
        <f t="shared" ca="1" si="2250"/>
        <v/>
      </c>
      <c r="M4750" s="44" t="str">
        <f t="shared" ca="1" si="2251"/>
        <v/>
      </c>
      <c r="N4750" s="44" t="str">
        <f t="shared" ca="1" si="2252"/>
        <v/>
      </c>
      <c r="O4750" s="108" t="str">
        <f t="shared" si="2236"/>
        <v/>
      </c>
      <c r="P4750" s="102" t="str">
        <f t="shared" si="2237"/>
        <v/>
      </c>
      <c r="Q4750" s="102" t="str">
        <f t="shared" si="2238"/>
        <v/>
      </c>
      <c r="R4750" s="120" t="str">
        <f t="shared" si="2239"/>
        <v/>
      </c>
      <c r="S4750" s="54" t="str">
        <f t="shared" si="2240"/>
        <v/>
      </c>
      <c r="T4750" s="5" t="str">
        <f t="shared" si="2241"/>
        <v/>
      </c>
      <c r="U4750" s="152" t="str">
        <f t="shared" si="2224"/>
        <v/>
      </c>
      <c r="V4750" s="152" t="str">
        <f t="shared" si="2225"/>
        <v/>
      </c>
      <c r="W4750" s="153" t="str">
        <f t="shared" si="2226"/>
        <v/>
      </c>
      <c r="X4750" s="153" t="str">
        <f t="shared" si="2227"/>
        <v/>
      </c>
      <c r="Y4750" s="153" t="str">
        <f t="shared" si="2228"/>
        <v/>
      </c>
      <c r="Z4750" s="153" t="str">
        <f t="shared" si="2229"/>
        <v/>
      </c>
      <c r="AA4750" s="152" t="str">
        <f t="shared" si="2230"/>
        <v/>
      </c>
      <c r="AB4750" s="152" t="str">
        <f t="shared" si="2231"/>
        <v/>
      </c>
      <c r="AC4750" s="154" t="str">
        <f t="shared" si="2242"/>
        <v/>
      </c>
      <c r="AD4750" s="154" t="str">
        <f t="shared" si="2243"/>
        <v/>
      </c>
      <c r="AE4750" s="3" t="str">
        <f t="shared" si="2244"/>
        <v/>
      </c>
      <c r="AF4750" s="3" t="str">
        <f t="shared" si="2245"/>
        <v/>
      </c>
      <c r="AG4750" s="3" t="str">
        <f t="shared" si="2246"/>
        <v/>
      </c>
      <c r="AH4750" s="4" t="str">
        <f t="shared" si="2247"/>
        <v/>
      </c>
      <c r="AI4750" s="75" t="str">
        <f t="shared" si="2248"/>
        <v/>
      </c>
      <c r="AJ4750" s="75" t="str">
        <f t="shared" si="2249"/>
        <v/>
      </c>
    </row>
    <row r="4751" spans="1:36">
      <c r="A4751" s="41" t="str">
        <f t="shared" si="2232"/>
        <v/>
      </c>
      <c r="B4751" s="150" t="str">
        <f>IF(ISNUMBER(A4751),INDEX('MetaTrader Import'!$H$13:$J$5893,TRUNC(((A4751-$A$39+1)-1)/3)+1,MOD((A4751-$A$39+1)-1,3)+1),"")</f>
        <v/>
      </c>
      <c r="C4751" s="43" t="str">
        <f t="shared" si="2233"/>
        <v/>
      </c>
      <c r="D4751" s="43" t="str">
        <f t="shared" ca="1" si="2223"/>
        <v/>
      </c>
      <c r="E4751" s="43" t="str">
        <f t="shared" si="2234"/>
        <v/>
      </c>
      <c r="F4751" s="43" t="str">
        <f t="shared" si="2235"/>
        <v/>
      </c>
      <c r="G4751" s="43" t="str">
        <f>IF(A4751&lt;&gt;"",IF(A4751&lt;Data!$G$11*0.25,$C$13/$G$32,IF(A4751&gt;Data!$G$11*0.25,$C$13,$C$13*10)),"")</f>
        <v/>
      </c>
      <c r="H4751" s="43" t="str">
        <f>IF(A4751&lt;&gt;"",IF(Data!$G$9="constant",$C$13,IF(Data!$G$9="squeeze",G4751,F4751)),"")</f>
        <v/>
      </c>
      <c r="I4751" s="38" t="str">
        <f ca="1">IF(ISNUMBER(A4751),NORMINV(RAND(),0,IF(AND(Data!$G$9="squeeze",A4751&lt;Data!$G$11*0.25),$H$32,1)*$C$30*$C$13)*($C$14*$C$12),"")</f>
        <v/>
      </c>
      <c r="J4751" s="42" t="str">
        <f ca="1">IFERROR(IF(Data!$C$6="Real",B4751,I4751+J4750+($C$14*$C$12)*(NORMINV(RAND(),$C$15,CHOOSE($G$13,$C$13,F4751,G4751)))),"")</f>
        <v/>
      </c>
      <c r="K4751" s="88" t="str">
        <f>IF(ISNUMBER(A4751), IF($G$16="fixed",$G$17,MIN(H4751*Data!$C$7*$C$16*0.5,$C$17*Data!$C$7))*$C$12,"")</f>
        <v/>
      </c>
      <c r="L4751" s="42" t="str">
        <f t="shared" ca="1" si="2250"/>
        <v/>
      </c>
      <c r="M4751" s="44" t="str">
        <f t="shared" ca="1" si="2251"/>
        <v/>
      </c>
      <c r="N4751" s="44" t="str">
        <f t="shared" ca="1" si="2252"/>
        <v/>
      </c>
      <c r="O4751" s="108" t="str">
        <f t="shared" si="2236"/>
        <v/>
      </c>
      <c r="P4751" s="102" t="str">
        <f t="shared" si="2237"/>
        <v/>
      </c>
      <c r="Q4751" s="102" t="str">
        <f t="shared" si="2238"/>
        <v/>
      </c>
      <c r="R4751" s="120" t="str">
        <f t="shared" si="2239"/>
        <v/>
      </c>
      <c r="S4751" s="54" t="str">
        <f t="shared" si="2240"/>
        <v/>
      </c>
      <c r="T4751" s="5" t="str">
        <f t="shared" si="2241"/>
        <v/>
      </c>
      <c r="U4751" s="152" t="str">
        <f t="shared" si="2224"/>
        <v/>
      </c>
      <c r="V4751" s="152" t="str">
        <f t="shared" si="2225"/>
        <v/>
      </c>
      <c r="W4751" s="153" t="str">
        <f t="shared" si="2226"/>
        <v/>
      </c>
      <c r="X4751" s="153" t="str">
        <f t="shared" si="2227"/>
        <v/>
      </c>
      <c r="Y4751" s="153" t="str">
        <f t="shared" si="2228"/>
        <v/>
      </c>
      <c r="Z4751" s="153" t="str">
        <f t="shared" si="2229"/>
        <v/>
      </c>
      <c r="AA4751" s="152" t="str">
        <f t="shared" si="2230"/>
        <v/>
      </c>
      <c r="AB4751" s="152" t="str">
        <f t="shared" si="2231"/>
        <v/>
      </c>
      <c r="AC4751" s="154" t="str">
        <f t="shared" si="2242"/>
        <v/>
      </c>
      <c r="AD4751" s="154" t="str">
        <f t="shared" si="2243"/>
        <v/>
      </c>
      <c r="AE4751" s="3" t="str">
        <f t="shared" si="2244"/>
        <v/>
      </c>
      <c r="AF4751" s="3" t="str">
        <f t="shared" si="2245"/>
        <v/>
      </c>
      <c r="AG4751" s="3" t="str">
        <f t="shared" si="2246"/>
        <v/>
      </c>
      <c r="AH4751" s="4" t="str">
        <f t="shared" si="2247"/>
        <v/>
      </c>
      <c r="AI4751" s="75" t="str">
        <f t="shared" si="2248"/>
        <v/>
      </c>
      <c r="AJ4751" s="75" t="str">
        <f t="shared" si="2249"/>
        <v/>
      </c>
    </row>
    <row r="4752" spans="1:36">
      <c r="A4752" s="41" t="str">
        <f t="shared" si="2232"/>
        <v/>
      </c>
      <c r="B4752" s="150" t="str">
        <f>IF(ISNUMBER(A4752),INDEX('MetaTrader Import'!$H$13:$J$5893,TRUNC(((A4752-$A$39+1)-1)/3)+1,MOD((A4752-$A$39+1)-1,3)+1),"")</f>
        <v/>
      </c>
      <c r="C4752" s="43" t="str">
        <f t="shared" si="2233"/>
        <v/>
      </c>
      <c r="D4752" s="43" t="str">
        <f t="shared" ca="1" si="2223"/>
        <v/>
      </c>
      <c r="E4752" s="43" t="str">
        <f t="shared" si="2234"/>
        <v/>
      </c>
      <c r="F4752" s="43" t="str">
        <f t="shared" si="2235"/>
        <v/>
      </c>
      <c r="G4752" s="43" t="str">
        <f>IF(A4752&lt;&gt;"",IF(A4752&lt;Data!$G$11*0.25,$C$13/$G$32,IF(A4752&gt;Data!$G$11*0.25,$C$13,$C$13*10)),"")</f>
        <v/>
      </c>
      <c r="H4752" s="43" t="str">
        <f>IF(A4752&lt;&gt;"",IF(Data!$G$9="constant",$C$13,IF(Data!$G$9="squeeze",G4752,F4752)),"")</f>
        <v/>
      </c>
      <c r="I4752" s="38" t="str">
        <f ca="1">IF(ISNUMBER(A4752),NORMINV(RAND(),0,IF(AND(Data!$G$9="squeeze",A4752&lt;Data!$G$11*0.25),$H$32,1)*$C$30*$C$13)*($C$14*$C$12),"")</f>
        <v/>
      </c>
      <c r="J4752" s="42" t="str">
        <f ca="1">IFERROR(IF(Data!$C$6="Real",B4752,I4752+J4751+($C$14*$C$12)*(NORMINV(RAND(),$C$15,CHOOSE($G$13,$C$13,F4752,G4752)))),"")</f>
        <v/>
      </c>
      <c r="K4752" s="88" t="str">
        <f>IF(ISNUMBER(A4752), IF($G$16="fixed",$G$17,MIN(H4752*Data!$C$7*$C$16*0.5,$C$17*Data!$C$7))*$C$12,"")</f>
        <v/>
      </c>
      <c r="L4752" s="42" t="str">
        <f t="shared" ca="1" si="2250"/>
        <v/>
      </c>
      <c r="M4752" s="44" t="str">
        <f t="shared" ca="1" si="2251"/>
        <v/>
      </c>
      <c r="N4752" s="44" t="str">
        <f t="shared" ca="1" si="2252"/>
        <v/>
      </c>
      <c r="O4752" s="108" t="str">
        <f t="shared" si="2236"/>
        <v/>
      </c>
      <c r="P4752" s="102" t="str">
        <f t="shared" si="2237"/>
        <v/>
      </c>
      <c r="Q4752" s="102" t="str">
        <f t="shared" si="2238"/>
        <v/>
      </c>
      <c r="R4752" s="120" t="str">
        <f t="shared" si="2239"/>
        <v/>
      </c>
      <c r="S4752" s="54" t="str">
        <f t="shared" si="2240"/>
        <v/>
      </c>
      <c r="T4752" s="5" t="str">
        <f t="shared" si="2241"/>
        <v/>
      </c>
      <c r="U4752" s="152" t="str">
        <f t="shared" si="2224"/>
        <v/>
      </c>
      <c r="V4752" s="152" t="str">
        <f t="shared" si="2225"/>
        <v/>
      </c>
      <c r="W4752" s="153" t="str">
        <f t="shared" si="2226"/>
        <v/>
      </c>
      <c r="X4752" s="153" t="str">
        <f t="shared" si="2227"/>
        <v/>
      </c>
      <c r="Y4752" s="153" t="str">
        <f t="shared" si="2228"/>
        <v/>
      </c>
      <c r="Z4752" s="153" t="str">
        <f t="shared" si="2229"/>
        <v/>
      </c>
      <c r="AA4752" s="152" t="str">
        <f t="shared" si="2230"/>
        <v/>
      </c>
      <c r="AB4752" s="152" t="str">
        <f t="shared" si="2231"/>
        <v/>
      </c>
      <c r="AC4752" s="154" t="str">
        <f t="shared" si="2242"/>
        <v/>
      </c>
      <c r="AD4752" s="154" t="str">
        <f t="shared" si="2243"/>
        <v/>
      </c>
      <c r="AE4752" s="3" t="str">
        <f t="shared" si="2244"/>
        <v/>
      </c>
      <c r="AF4752" s="3" t="str">
        <f t="shared" si="2245"/>
        <v/>
      </c>
      <c r="AG4752" s="3" t="str">
        <f t="shared" si="2246"/>
        <v/>
      </c>
      <c r="AH4752" s="4" t="str">
        <f t="shared" si="2247"/>
        <v/>
      </c>
      <c r="AI4752" s="75" t="str">
        <f t="shared" si="2248"/>
        <v/>
      </c>
      <c r="AJ4752" s="75" t="str">
        <f t="shared" si="2249"/>
        <v/>
      </c>
    </row>
    <row r="4753" spans="1:36">
      <c r="A4753" s="41" t="str">
        <f t="shared" si="2232"/>
        <v/>
      </c>
      <c r="B4753" s="150" t="str">
        <f>IF(ISNUMBER(A4753),INDEX('MetaTrader Import'!$H$13:$J$5893,TRUNC(((A4753-$A$39+1)-1)/3)+1,MOD((A4753-$A$39+1)-1,3)+1),"")</f>
        <v/>
      </c>
      <c r="C4753" s="43" t="str">
        <f t="shared" si="2233"/>
        <v/>
      </c>
      <c r="D4753" s="43" t="str">
        <f t="shared" ca="1" si="2223"/>
        <v/>
      </c>
      <c r="E4753" s="43" t="str">
        <f t="shared" si="2234"/>
        <v/>
      </c>
      <c r="F4753" s="43" t="str">
        <f t="shared" si="2235"/>
        <v/>
      </c>
      <c r="G4753" s="43" t="str">
        <f>IF(A4753&lt;&gt;"",IF(A4753&lt;Data!$G$11*0.25,$C$13/$G$32,IF(A4753&gt;Data!$G$11*0.25,$C$13,$C$13*10)),"")</f>
        <v/>
      </c>
      <c r="H4753" s="43" t="str">
        <f>IF(A4753&lt;&gt;"",IF(Data!$G$9="constant",$C$13,IF(Data!$G$9="squeeze",G4753,F4753)),"")</f>
        <v/>
      </c>
      <c r="I4753" s="38" t="str">
        <f ca="1">IF(ISNUMBER(A4753),NORMINV(RAND(),0,IF(AND(Data!$G$9="squeeze",A4753&lt;Data!$G$11*0.25),$H$32,1)*$C$30*$C$13)*($C$14*$C$12),"")</f>
        <v/>
      </c>
      <c r="J4753" s="42" t="str">
        <f ca="1">IFERROR(IF(Data!$C$6="Real",B4753,I4753+J4752+($C$14*$C$12)*(NORMINV(RAND(),$C$15,CHOOSE($G$13,$C$13,F4753,G4753)))),"")</f>
        <v/>
      </c>
      <c r="K4753" s="88" t="str">
        <f>IF(ISNUMBER(A4753), IF($G$16="fixed",$G$17,MIN(H4753*Data!$C$7*$C$16*0.5,$C$17*Data!$C$7))*$C$12,"")</f>
        <v/>
      </c>
      <c r="L4753" s="42" t="str">
        <f t="shared" ca="1" si="2250"/>
        <v/>
      </c>
      <c r="M4753" s="44" t="str">
        <f t="shared" ca="1" si="2251"/>
        <v/>
      </c>
      <c r="N4753" s="44" t="str">
        <f t="shared" ca="1" si="2252"/>
        <v/>
      </c>
      <c r="O4753" s="108" t="str">
        <f t="shared" si="2236"/>
        <v/>
      </c>
      <c r="P4753" s="102" t="str">
        <f t="shared" si="2237"/>
        <v/>
      </c>
      <c r="Q4753" s="102" t="str">
        <f t="shared" si="2238"/>
        <v/>
      </c>
      <c r="R4753" s="120" t="str">
        <f t="shared" si="2239"/>
        <v/>
      </c>
      <c r="S4753" s="54" t="str">
        <f t="shared" si="2240"/>
        <v/>
      </c>
      <c r="T4753" s="5" t="str">
        <f t="shared" si="2241"/>
        <v/>
      </c>
      <c r="U4753" s="152" t="str">
        <f t="shared" si="2224"/>
        <v/>
      </c>
      <c r="V4753" s="152" t="str">
        <f t="shared" si="2225"/>
        <v/>
      </c>
      <c r="W4753" s="153" t="str">
        <f t="shared" si="2226"/>
        <v/>
      </c>
      <c r="X4753" s="153" t="str">
        <f t="shared" si="2227"/>
        <v/>
      </c>
      <c r="Y4753" s="153" t="str">
        <f t="shared" si="2228"/>
        <v/>
      </c>
      <c r="Z4753" s="153" t="str">
        <f t="shared" si="2229"/>
        <v/>
      </c>
      <c r="AA4753" s="152" t="str">
        <f t="shared" si="2230"/>
        <v/>
      </c>
      <c r="AB4753" s="152" t="str">
        <f t="shared" si="2231"/>
        <v/>
      </c>
      <c r="AC4753" s="154" t="str">
        <f t="shared" si="2242"/>
        <v/>
      </c>
      <c r="AD4753" s="154" t="str">
        <f t="shared" si="2243"/>
        <v/>
      </c>
      <c r="AE4753" s="3" t="str">
        <f t="shared" si="2244"/>
        <v/>
      </c>
      <c r="AF4753" s="3" t="str">
        <f t="shared" si="2245"/>
        <v/>
      </c>
      <c r="AG4753" s="3" t="str">
        <f t="shared" si="2246"/>
        <v/>
      </c>
      <c r="AH4753" s="4" t="str">
        <f t="shared" si="2247"/>
        <v/>
      </c>
      <c r="AI4753" s="75" t="str">
        <f t="shared" si="2248"/>
        <v/>
      </c>
      <c r="AJ4753" s="75" t="str">
        <f t="shared" si="2249"/>
        <v/>
      </c>
    </row>
    <row r="4754" spans="1:36">
      <c r="A4754" s="41" t="str">
        <f t="shared" si="2232"/>
        <v/>
      </c>
      <c r="B4754" s="150" t="str">
        <f>IF(ISNUMBER(A4754),INDEX('MetaTrader Import'!$H$13:$J$5893,TRUNC(((A4754-$A$39+1)-1)/3)+1,MOD((A4754-$A$39+1)-1,3)+1),"")</f>
        <v/>
      </c>
      <c r="C4754" s="43" t="str">
        <f t="shared" si="2233"/>
        <v/>
      </c>
      <c r="D4754" s="43" t="str">
        <f t="shared" ca="1" si="2223"/>
        <v/>
      </c>
      <c r="E4754" s="43" t="str">
        <f t="shared" si="2234"/>
        <v/>
      </c>
      <c r="F4754" s="43" t="str">
        <f t="shared" si="2235"/>
        <v/>
      </c>
      <c r="G4754" s="43" t="str">
        <f>IF(A4754&lt;&gt;"",IF(A4754&lt;Data!$G$11*0.25,$C$13/$G$32,IF(A4754&gt;Data!$G$11*0.25,$C$13,$C$13*10)),"")</f>
        <v/>
      </c>
      <c r="H4754" s="43" t="str">
        <f>IF(A4754&lt;&gt;"",IF(Data!$G$9="constant",$C$13,IF(Data!$G$9="squeeze",G4754,F4754)),"")</f>
        <v/>
      </c>
      <c r="I4754" s="38" t="str">
        <f ca="1">IF(ISNUMBER(A4754),NORMINV(RAND(),0,IF(AND(Data!$G$9="squeeze",A4754&lt;Data!$G$11*0.25),$H$32,1)*$C$30*$C$13)*($C$14*$C$12),"")</f>
        <v/>
      </c>
      <c r="J4754" s="42" t="str">
        <f ca="1">IFERROR(IF(Data!$C$6="Real",B4754,I4754+J4753+($C$14*$C$12)*(NORMINV(RAND(),$C$15,CHOOSE($G$13,$C$13,F4754,G4754)))),"")</f>
        <v/>
      </c>
      <c r="K4754" s="88" t="str">
        <f>IF(ISNUMBER(A4754), IF($G$16="fixed",$G$17,MIN(H4754*Data!$C$7*$C$16*0.5,$C$17*Data!$C$7))*$C$12,"")</f>
        <v/>
      </c>
      <c r="L4754" s="42" t="str">
        <f t="shared" ca="1" si="2250"/>
        <v/>
      </c>
      <c r="M4754" s="44" t="str">
        <f t="shared" ca="1" si="2251"/>
        <v/>
      </c>
      <c r="N4754" s="44" t="str">
        <f t="shared" ca="1" si="2252"/>
        <v/>
      </c>
      <c r="O4754" s="108" t="str">
        <f t="shared" si="2236"/>
        <v/>
      </c>
      <c r="P4754" s="102" t="str">
        <f t="shared" si="2237"/>
        <v/>
      </c>
      <c r="Q4754" s="102" t="str">
        <f t="shared" si="2238"/>
        <v/>
      </c>
      <c r="R4754" s="120" t="str">
        <f t="shared" si="2239"/>
        <v/>
      </c>
      <c r="S4754" s="54" t="str">
        <f t="shared" si="2240"/>
        <v/>
      </c>
      <c r="T4754" s="5" t="str">
        <f t="shared" si="2241"/>
        <v/>
      </c>
      <c r="U4754" s="152" t="str">
        <f t="shared" si="2224"/>
        <v/>
      </c>
      <c r="V4754" s="152" t="str">
        <f t="shared" si="2225"/>
        <v/>
      </c>
      <c r="W4754" s="153" t="str">
        <f t="shared" si="2226"/>
        <v/>
      </c>
      <c r="X4754" s="153" t="str">
        <f t="shared" si="2227"/>
        <v/>
      </c>
      <c r="Y4754" s="153" t="str">
        <f t="shared" si="2228"/>
        <v/>
      </c>
      <c r="Z4754" s="153" t="str">
        <f t="shared" si="2229"/>
        <v/>
      </c>
      <c r="AA4754" s="152" t="str">
        <f t="shared" si="2230"/>
        <v/>
      </c>
      <c r="AB4754" s="152" t="str">
        <f t="shared" si="2231"/>
        <v/>
      </c>
      <c r="AC4754" s="154" t="str">
        <f t="shared" si="2242"/>
        <v/>
      </c>
      <c r="AD4754" s="154" t="str">
        <f t="shared" si="2243"/>
        <v/>
      </c>
      <c r="AE4754" s="3" t="str">
        <f t="shared" si="2244"/>
        <v/>
      </c>
      <c r="AF4754" s="3" t="str">
        <f t="shared" si="2245"/>
        <v/>
      </c>
      <c r="AG4754" s="3" t="str">
        <f t="shared" si="2246"/>
        <v/>
      </c>
      <c r="AH4754" s="4" t="str">
        <f t="shared" si="2247"/>
        <v/>
      </c>
      <c r="AI4754" s="75" t="str">
        <f t="shared" si="2248"/>
        <v/>
      </c>
      <c r="AJ4754" s="75" t="str">
        <f t="shared" si="2249"/>
        <v/>
      </c>
    </row>
    <row r="4755" spans="1:36">
      <c r="A4755" s="41" t="str">
        <f t="shared" si="2232"/>
        <v/>
      </c>
      <c r="B4755" s="150" t="str">
        <f>IF(ISNUMBER(A4755),INDEX('MetaTrader Import'!$H$13:$J$5893,TRUNC(((A4755-$A$39+1)-1)/3)+1,MOD((A4755-$A$39+1)-1,3)+1),"")</f>
        <v/>
      </c>
      <c r="C4755" s="43" t="str">
        <f t="shared" si="2233"/>
        <v/>
      </c>
      <c r="D4755" s="43" t="str">
        <f t="shared" ca="1" si="2223"/>
        <v/>
      </c>
      <c r="E4755" s="43" t="str">
        <f t="shared" si="2234"/>
        <v/>
      </c>
      <c r="F4755" s="43" t="str">
        <f t="shared" si="2235"/>
        <v/>
      </c>
      <c r="G4755" s="43" t="str">
        <f>IF(A4755&lt;&gt;"",IF(A4755&lt;Data!$G$11*0.25,$C$13/$G$32,IF(A4755&gt;Data!$G$11*0.25,$C$13,$C$13*10)),"")</f>
        <v/>
      </c>
      <c r="H4755" s="43" t="str">
        <f>IF(A4755&lt;&gt;"",IF(Data!$G$9="constant",$C$13,IF(Data!$G$9="squeeze",G4755,F4755)),"")</f>
        <v/>
      </c>
      <c r="I4755" s="38" t="str">
        <f ca="1">IF(ISNUMBER(A4755),NORMINV(RAND(),0,IF(AND(Data!$G$9="squeeze",A4755&lt;Data!$G$11*0.25),$H$32,1)*$C$30*$C$13)*($C$14*$C$12),"")</f>
        <v/>
      </c>
      <c r="J4755" s="42" t="str">
        <f ca="1">IFERROR(IF(Data!$C$6="Real",B4755,I4755+J4754+($C$14*$C$12)*(NORMINV(RAND(),$C$15,CHOOSE($G$13,$C$13,F4755,G4755)))),"")</f>
        <v/>
      </c>
      <c r="K4755" s="88" t="str">
        <f>IF(ISNUMBER(A4755), IF($G$16="fixed",$G$17,MIN(H4755*Data!$C$7*$C$16*0.5,$C$17*Data!$C$7))*$C$12,"")</f>
        <v/>
      </c>
      <c r="L4755" s="42" t="str">
        <f t="shared" ca="1" si="2250"/>
        <v/>
      </c>
      <c r="M4755" s="44" t="str">
        <f t="shared" ca="1" si="2251"/>
        <v/>
      </c>
      <c r="N4755" s="44" t="str">
        <f t="shared" ca="1" si="2252"/>
        <v/>
      </c>
      <c r="O4755" s="108" t="str">
        <f t="shared" si="2236"/>
        <v/>
      </c>
      <c r="P4755" s="102" t="str">
        <f t="shared" si="2237"/>
        <v/>
      </c>
      <c r="Q4755" s="102" t="str">
        <f t="shared" si="2238"/>
        <v/>
      </c>
      <c r="R4755" s="120" t="str">
        <f t="shared" si="2239"/>
        <v/>
      </c>
      <c r="S4755" s="54" t="str">
        <f t="shared" si="2240"/>
        <v/>
      </c>
      <c r="T4755" s="5" t="str">
        <f t="shared" si="2241"/>
        <v/>
      </c>
      <c r="U4755" s="152" t="str">
        <f t="shared" si="2224"/>
        <v/>
      </c>
      <c r="V4755" s="152" t="str">
        <f t="shared" si="2225"/>
        <v/>
      </c>
      <c r="W4755" s="153" t="str">
        <f t="shared" si="2226"/>
        <v/>
      </c>
      <c r="X4755" s="153" t="str">
        <f t="shared" si="2227"/>
        <v/>
      </c>
      <c r="Y4755" s="153" t="str">
        <f t="shared" si="2228"/>
        <v/>
      </c>
      <c r="Z4755" s="153" t="str">
        <f t="shared" si="2229"/>
        <v/>
      </c>
      <c r="AA4755" s="152" t="str">
        <f t="shared" si="2230"/>
        <v/>
      </c>
      <c r="AB4755" s="152" t="str">
        <f t="shared" si="2231"/>
        <v/>
      </c>
      <c r="AC4755" s="154" t="str">
        <f t="shared" si="2242"/>
        <v/>
      </c>
      <c r="AD4755" s="154" t="str">
        <f t="shared" si="2243"/>
        <v/>
      </c>
      <c r="AE4755" s="3" t="str">
        <f t="shared" si="2244"/>
        <v/>
      </c>
      <c r="AF4755" s="3" t="str">
        <f t="shared" si="2245"/>
        <v/>
      </c>
      <c r="AG4755" s="3" t="str">
        <f t="shared" si="2246"/>
        <v/>
      </c>
      <c r="AH4755" s="4" t="str">
        <f t="shared" si="2247"/>
        <v/>
      </c>
      <c r="AI4755" s="75" t="str">
        <f t="shared" si="2248"/>
        <v/>
      </c>
      <c r="AJ4755" s="75" t="str">
        <f t="shared" si="2249"/>
        <v/>
      </c>
    </row>
    <row r="4756" spans="1:36">
      <c r="A4756" s="41" t="str">
        <f t="shared" si="2232"/>
        <v/>
      </c>
      <c r="B4756" s="150" t="str">
        <f>IF(ISNUMBER(A4756),INDEX('MetaTrader Import'!$H$13:$J$5893,TRUNC(((A4756-$A$39+1)-1)/3)+1,MOD((A4756-$A$39+1)-1,3)+1),"")</f>
        <v/>
      </c>
      <c r="C4756" s="43" t="str">
        <f t="shared" si="2233"/>
        <v/>
      </c>
      <c r="D4756" s="43" t="str">
        <f t="shared" ca="1" si="2223"/>
        <v/>
      </c>
      <c r="E4756" s="43" t="str">
        <f t="shared" si="2234"/>
        <v/>
      </c>
      <c r="F4756" s="43" t="str">
        <f t="shared" si="2235"/>
        <v/>
      </c>
      <c r="G4756" s="43" t="str">
        <f>IF(A4756&lt;&gt;"",IF(A4756&lt;Data!$G$11*0.25,$C$13/$G$32,IF(A4756&gt;Data!$G$11*0.25,$C$13,$C$13*10)),"")</f>
        <v/>
      </c>
      <c r="H4756" s="43" t="str">
        <f>IF(A4756&lt;&gt;"",IF(Data!$G$9="constant",$C$13,IF(Data!$G$9="squeeze",G4756,F4756)),"")</f>
        <v/>
      </c>
      <c r="I4756" s="38" t="str">
        <f ca="1">IF(ISNUMBER(A4756),NORMINV(RAND(),0,IF(AND(Data!$G$9="squeeze",A4756&lt;Data!$G$11*0.25),$H$32,1)*$C$30*$C$13)*($C$14*$C$12),"")</f>
        <v/>
      </c>
      <c r="J4756" s="42" t="str">
        <f ca="1">IFERROR(IF(Data!$C$6="Real",B4756,I4756+J4755+($C$14*$C$12)*(NORMINV(RAND(),$C$15,CHOOSE($G$13,$C$13,F4756,G4756)))),"")</f>
        <v/>
      </c>
      <c r="K4756" s="88" t="str">
        <f>IF(ISNUMBER(A4756), IF($G$16="fixed",$G$17,MIN(H4756*Data!$C$7*$C$16*0.5,$C$17*Data!$C$7))*$C$12,"")</f>
        <v/>
      </c>
      <c r="L4756" s="42" t="str">
        <f t="shared" ca="1" si="2250"/>
        <v/>
      </c>
      <c r="M4756" s="44" t="str">
        <f t="shared" ca="1" si="2251"/>
        <v/>
      </c>
      <c r="N4756" s="44" t="str">
        <f t="shared" ca="1" si="2252"/>
        <v/>
      </c>
      <c r="O4756" s="108" t="str">
        <f t="shared" si="2236"/>
        <v/>
      </c>
      <c r="P4756" s="102" t="str">
        <f t="shared" si="2237"/>
        <v/>
      </c>
      <c r="Q4756" s="102" t="str">
        <f t="shared" si="2238"/>
        <v/>
      </c>
      <c r="R4756" s="120" t="str">
        <f t="shared" si="2239"/>
        <v/>
      </c>
      <c r="S4756" s="54" t="str">
        <f t="shared" si="2240"/>
        <v/>
      </c>
      <c r="T4756" s="5" t="str">
        <f t="shared" si="2241"/>
        <v/>
      </c>
      <c r="U4756" s="152" t="str">
        <f t="shared" si="2224"/>
        <v/>
      </c>
      <c r="V4756" s="152" t="str">
        <f t="shared" si="2225"/>
        <v/>
      </c>
      <c r="W4756" s="153" t="str">
        <f t="shared" si="2226"/>
        <v/>
      </c>
      <c r="X4756" s="153" t="str">
        <f t="shared" si="2227"/>
        <v/>
      </c>
      <c r="Y4756" s="153" t="str">
        <f t="shared" si="2228"/>
        <v/>
      </c>
      <c r="Z4756" s="153" t="str">
        <f t="shared" si="2229"/>
        <v/>
      </c>
      <c r="AA4756" s="152" t="str">
        <f t="shared" si="2230"/>
        <v/>
      </c>
      <c r="AB4756" s="152" t="str">
        <f t="shared" si="2231"/>
        <v/>
      </c>
      <c r="AC4756" s="154" t="str">
        <f t="shared" si="2242"/>
        <v/>
      </c>
      <c r="AD4756" s="154" t="str">
        <f t="shared" si="2243"/>
        <v/>
      </c>
      <c r="AE4756" s="3" t="str">
        <f t="shared" si="2244"/>
        <v/>
      </c>
      <c r="AF4756" s="3" t="str">
        <f t="shared" si="2245"/>
        <v/>
      </c>
      <c r="AG4756" s="3" t="str">
        <f t="shared" si="2246"/>
        <v/>
      </c>
      <c r="AH4756" s="4" t="str">
        <f t="shared" si="2247"/>
        <v/>
      </c>
      <c r="AI4756" s="75" t="str">
        <f t="shared" si="2248"/>
        <v/>
      </c>
      <c r="AJ4756" s="75" t="str">
        <f t="shared" si="2249"/>
        <v/>
      </c>
    </row>
    <row r="4757" spans="1:36">
      <c r="A4757" s="41" t="str">
        <f t="shared" si="2232"/>
        <v/>
      </c>
      <c r="B4757" s="150" t="str">
        <f>IF(ISNUMBER(A4757),INDEX('MetaTrader Import'!$H$13:$J$5893,TRUNC(((A4757-$A$39+1)-1)/3)+1,MOD((A4757-$A$39+1)-1,3)+1),"")</f>
        <v/>
      </c>
      <c r="C4757" s="43" t="str">
        <f t="shared" si="2233"/>
        <v/>
      </c>
      <c r="D4757" s="43" t="str">
        <f t="shared" ca="1" si="2223"/>
        <v/>
      </c>
      <c r="E4757" s="43" t="str">
        <f t="shared" si="2234"/>
        <v/>
      </c>
      <c r="F4757" s="43" t="str">
        <f t="shared" si="2235"/>
        <v/>
      </c>
      <c r="G4757" s="43" t="str">
        <f>IF(A4757&lt;&gt;"",IF(A4757&lt;Data!$G$11*0.25,$C$13/$G$32,IF(A4757&gt;Data!$G$11*0.25,$C$13,$C$13*10)),"")</f>
        <v/>
      </c>
      <c r="H4757" s="43" t="str">
        <f>IF(A4757&lt;&gt;"",IF(Data!$G$9="constant",$C$13,IF(Data!$G$9="squeeze",G4757,F4757)),"")</f>
        <v/>
      </c>
      <c r="I4757" s="38" t="str">
        <f ca="1">IF(ISNUMBER(A4757),NORMINV(RAND(),0,IF(AND(Data!$G$9="squeeze",A4757&lt;Data!$G$11*0.25),$H$32,1)*$C$30*$C$13)*($C$14*$C$12),"")</f>
        <v/>
      </c>
      <c r="J4757" s="42" t="str">
        <f ca="1">IFERROR(IF(Data!$C$6="Real",B4757,I4757+J4756+($C$14*$C$12)*(NORMINV(RAND(),$C$15,CHOOSE($G$13,$C$13,F4757,G4757)))),"")</f>
        <v/>
      </c>
      <c r="K4757" s="88" t="str">
        <f>IF(ISNUMBER(A4757), IF($G$16="fixed",$G$17,MIN(H4757*Data!$C$7*$C$16*0.5,$C$17*Data!$C$7))*$C$12,"")</f>
        <v/>
      </c>
      <c r="L4757" s="42" t="str">
        <f t="shared" ca="1" si="2250"/>
        <v/>
      </c>
      <c r="M4757" s="44" t="str">
        <f t="shared" ca="1" si="2251"/>
        <v/>
      </c>
      <c r="N4757" s="44" t="str">
        <f t="shared" ca="1" si="2252"/>
        <v/>
      </c>
      <c r="O4757" s="108" t="str">
        <f t="shared" si="2236"/>
        <v/>
      </c>
      <c r="P4757" s="102" t="str">
        <f t="shared" si="2237"/>
        <v/>
      </c>
      <c r="Q4757" s="102" t="str">
        <f t="shared" si="2238"/>
        <v/>
      </c>
      <c r="R4757" s="120" t="str">
        <f t="shared" si="2239"/>
        <v/>
      </c>
      <c r="S4757" s="54" t="str">
        <f t="shared" si="2240"/>
        <v/>
      </c>
      <c r="T4757" s="5" t="str">
        <f t="shared" si="2241"/>
        <v/>
      </c>
      <c r="U4757" s="152" t="str">
        <f t="shared" si="2224"/>
        <v/>
      </c>
      <c r="V4757" s="152" t="str">
        <f t="shared" si="2225"/>
        <v/>
      </c>
      <c r="W4757" s="153" t="str">
        <f t="shared" si="2226"/>
        <v/>
      </c>
      <c r="X4757" s="153" t="str">
        <f t="shared" si="2227"/>
        <v/>
      </c>
      <c r="Y4757" s="153" t="str">
        <f t="shared" si="2228"/>
        <v/>
      </c>
      <c r="Z4757" s="153" t="str">
        <f t="shared" si="2229"/>
        <v/>
      </c>
      <c r="AA4757" s="152" t="str">
        <f t="shared" si="2230"/>
        <v/>
      </c>
      <c r="AB4757" s="152" t="str">
        <f t="shared" si="2231"/>
        <v/>
      </c>
      <c r="AC4757" s="154" t="str">
        <f t="shared" si="2242"/>
        <v/>
      </c>
      <c r="AD4757" s="154" t="str">
        <f t="shared" si="2243"/>
        <v/>
      </c>
      <c r="AE4757" s="3" t="str">
        <f t="shared" si="2244"/>
        <v/>
      </c>
      <c r="AF4757" s="3" t="str">
        <f t="shared" si="2245"/>
        <v/>
      </c>
      <c r="AG4757" s="3" t="str">
        <f t="shared" si="2246"/>
        <v/>
      </c>
      <c r="AH4757" s="4" t="str">
        <f t="shared" si="2247"/>
        <v/>
      </c>
      <c r="AI4757" s="75" t="str">
        <f t="shared" si="2248"/>
        <v/>
      </c>
      <c r="AJ4757" s="75" t="str">
        <f t="shared" si="2249"/>
        <v/>
      </c>
    </row>
    <row r="4758" spans="1:36">
      <c r="A4758" s="41" t="str">
        <f t="shared" si="2232"/>
        <v/>
      </c>
      <c r="B4758" s="150" t="str">
        <f>IF(ISNUMBER(A4758),INDEX('MetaTrader Import'!$H$13:$J$5893,TRUNC(((A4758-$A$39+1)-1)/3)+1,MOD((A4758-$A$39+1)-1,3)+1),"")</f>
        <v/>
      </c>
      <c r="C4758" s="43" t="str">
        <f t="shared" si="2233"/>
        <v/>
      </c>
      <c r="D4758" s="43" t="str">
        <f t="shared" ca="1" si="2223"/>
        <v/>
      </c>
      <c r="E4758" s="43" t="str">
        <f t="shared" si="2234"/>
        <v/>
      </c>
      <c r="F4758" s="43" t="str">
        <f t="shared" si="2235"/>
        <v/>
      </c>
      <c r="G4758" s="43" t="str">
        <f>IF(A4758&lt;&gt;"",IF(A4758&lt;Data!$G$11*0.25,$C$13/$G$32,IF(A4758&gt;Data!$G$11*0.25,$C$13,$C$13*10)),"")</f>
        <v/>
      </c>
      <c r="H4758" s="43" t="str">
        <f>IF(A4758&lt;&gt;"",IF(Data!$G$9="constant",$C$13,IF(Data!$G$9="squeeze",G4758,F4758)),"")</f>
        <v/>
      </c>
      <c r="I4758" s="38" t="str">
        <f ca="1">IF(ISNUMBER(A4758),NORMINV(RAND(),0,IF(AND(Data!$G$9="squeeze",A4758&lt;Data!$G$11*0.25),$H$32,1)*$C$30*$C$13)*($C$14*$C$12),"")</f>
        <v/>
      </c>
      <c r="J4758" s="42" t="str">
        <f ca="1">IFERROR(IF(Data!$C$6="Real",B4758,I4758+J4757+($C$14*$C$12)*(NORMINV(RAND(),$C$15,CHOOSE($G$13,$C$13,F4758,G4758)))),"")</f>
        <v/>
      </c>
      <c r="K4758" s="88" t="str">
        <f>IF(ISNUMBER(A4758), IF($G$16="fixed",$G$17,MIN(H4758*Data!$C$7*$C$16*0.5,$C$17*Data!$C$7))*$C$12,"")</f>
        <v/>
      </c>
      <c r="L4758" s="42" t="str">
        <f t="shared" ca="1" si="2250"/>
        <v/>
      </c>
      <c r="M4758" s="44" t="str">
        <f t="shared" ca="1" si="2251"/>
        <v/>
      </c>
      <c r="N4758" s="44" t="str">
        <f t="shared" ca="1" si="2252"/>
        <v/>
      </c>
      <c r="O4758" s="108" t="str">
        <f t="shared" si="2236"/>
        <v/>
      </c>
      <c r="P4758" s="102" t="str">
        <f t="shared" si="2237"/>
        <v/>
      </c>
      <c r="Q4758" s="102" t="str">
        <f t="shared" si="2238"/>
        <v/>
      </c>
      <c r="R4758" s="120" t="str">
        <f t="shared" si="2239"/>
        <v/>
      </c>
      <c r="S4758" s="54" t="str">
        <f t="shared" si="2240"/>
        <v/>
      </c>
      <c r="T4758" s="5" t="str">
        <f t="shared" si="2241"/>
        <v/>
      </c>
      <c r="U4758" s="152" t="str">
        <f t="shared" si="2224"/>
        <v/>
      </c>
      <c r="V4758" s="152" t="str">
        <f t="shared" si="2225"/>
        <v/>
      </c>
      <c r="W4758" s="153" t="str">
        <f t="shared" si="2226"/>
        <v/>
      </c>
      <c r="X4758" s="153" t="str">
        <f t="shared" si="2227"/>
        <v/>
      </c>
      <c r="Y4758" s="153" t="str">
        <f t="shared" si="2228"/>
        <v/>
      </c>
      <c r="Z4758" s="153" t="str">
        <f t="shared" si="2229"/>
        <v/>
      </c>
      <c r="AA4758" s="152" t="str">
        <f t="shared" si="2230"/>
        <v/>
      </c>
      <c r="AB4758" s="152" t="str">
        <f t="shared" si="2231"/>
        <v/>
      </c>
      <c r="AC4758" s="154" t="str">
        <f t="shared" si="2242"/>
        <v/>
      </c>
      <c r="AD4758" s="154" t="str">
        <f t="shared" si="2243"/>
        <v/>
      </c>
      <c r="AE4758" s="3" t="str">
        <f t="shared" si="2244"/>
        <v/>
      </c>
      <c r="AF4758" s="3" t="str">
        <f t="shared" si="2245"/>
        <v/>
      </c>
      <c r="AG4758" s="3" t="str">
        <f t="shared" si="2246"/>
        <v/>
      </c>
      <c r="AH4758" s="4" t="str">
        <f t="shared" si="2247"/>
        <v/>
      </c>
      <c r="AI4758" s="75" t="str">
        <f t="shared" si="2248"/>
        <v/>
      </c>
      <c r="AJ4758" s="75" t="str">
        <f t="shared" si="2249"/>
        <v/>
      </c>
    </row>
    <row r="4759" spans="1:36">
      <c r="A4759" s="41" t="str">
        <f t="shared" si="2232"/>
        <v/>
      </c>
      <c r="B4759" s="150" t="str">
        <f>IF(ISNUMBER(A4759),INDEX('MetaTrader Import'!$H$13:$J$5893,TRUNC(((A4759-$A$39+1)-1)/3)+1,MOD((A4759-$A$39+1)-1,3)+1),"")</f>
        <v/>
      </c>
      <c r="C4759" s="43" t="str">
        <f t="shared" si="2233"/>
        <v/>
      </c>
      <c r="D4759" s="43" t="str">
        <f t="shared" ca="1" si="2223"/>
        <v/>
      </c>
      <c r="E4759" s="43" t="str">
        <f t="shared" si="2234"/>
        <v/>
      </c>
      <c r="F4759" s="43" t="str">
        <f t="shared" si="2235"/>
        <v/>
      </c>
      <c r="G4759" s="43" t="str">
        <f>IF(A4759&lt;&gt;"",IF(A4759&lt;Data!$G$11*0.25,$C$13/$G$32,IF(A4759&gt;Data!$G$11*0.25,$C$13,$C$13*10)),"")</f>
        <v/>
      </c>
      <c r="H4759" s="43" t="str">
        <f>IF(A4759&lt;&gt;"",IF(Data!$G$9="constant",$C$13,IF(Data!$G$9="squeeze",G4759,F4759)),"")</f>
        <v/>
      </c>
      <c r="I4759" s="38" t="str">
        <f ca="1">IF(ISNUMBER(A4759),NORMINV(RAND(),0,IF(AND(Data!$G$9="squeeze",A4759&lt;Data!$G$11*0.25),$H$32,1)*$C$30*$C$13)*($C$14*$C$12),"")</f>
        <v/>
      </c>
      <c r="J4759" s="42" t="str">
        <f ca="1">IFERROR(IF(Data!$C$6="Real",B4759,I4759+J4758+($C$14*$C$12)*(NORMINV(RAND(),$C$15,CHOOSE($G$13,$C$13,F4759,G4759)))),"")</f>
        <v/>
      </c>
      <c r="K4759" s="88" t="str">
        <f>IF(ISNUMBER(A4759), IF($G$16="fixed",$G$17,MIN(H4759*Data!$C$7*$C$16*0.5,$C$17*Data!$C$7))*$C$12,"")</f>
        <v/>
      </c>
      <c r="L4759" s="42" t="str">
        <f t="shared" ca="1" si="2250"/>
        <v/>
      </c>
      <c r="M4759" s="44" t="str">
        <f t="shared" ca="1" si="2251"/>
        <v/>
      </c>
      <c r="N4759" s="44" t="str">
        <f t="shared" ca="1" si="2252"/>
        <v/>
      </c>
      <c r="O4759" s="108" t="str">
        <f t="shared" si="2236"/>
        <v/>
      </c>
      <c r="P4759" s="102" t="str">
        <f t="shared" si="2237"/>
        <v/>
      </c>
      <c r="Q4759" s="102" t="str">
        <f t="shared" si="2238"/>
        <v/>
      </c>
      <c r="R4759" s="120" t="str">
        <f t="shared" si="2239"/>
        <v/>
      </c>
      <c r="S4759" s="54" t="str">
        <f t="shared" si="2240"/>
        <v/>
      </c>
      <c r="T4759" s="5" t="str">
        <f t="shared" si="2241"/>
        <v/>
      </c>
      <c r="U4759" s="152" t="str">
        <f t="shared" si="2224"/>
        <v/>
      </c>
      <c r="V4759" s="152" t="str">
        <f t="shared" si="2225"/>
        <v/>
      </c>
      <c r="W4759" s="153" t="str">
        <f t="shared" si="2226"/>
        <v/>
      </c>
      <c r="X4759" s="153" t="str">
        <f t="shared" si="2227"/>
        <v/>
      </c>
      <c r="Y4759" s="153" t="str">
        <f t="shared" si="2228"/>
        <v/>
      </c>
      <c r="Z4759" s="153" t="str">
        <f t="shared" si="2229"/>
        <v/>
      </c>
      <c r="AA4759" s="152" t="str">
        <f t="shared" si="2230"/>
        <v/>
      </c>
      <c r="AB4759" s="152" t="str">
        <f t="shared" si="2231"/>
        <v/>
      </c>
      <c r="AC4759" s="154" t="str">
        <f t="shared" si="2242"/>
        <v/>
      </c>
      <c r="AD4759" s="154" t="str">
        <f t="shared" si="2243"/>
        <v/>
      </c>
      <c r="AE4759" s="3" t="str">
        <f t="shared" si="2244"/>
        <v/>
      </c>
      <c r="AF4759" s="3" t="str">
        <f t="shared" si="2245"/>
        <v/>
      </c>
      <c r="AG4759" s="3" t="str">
        <f t="shared" si="2246"/>
        <v/>
      </c>
      <c r="AH4759" s="4" t="str">
        <f t="shared" si="2247"/>
        <v/>
      </c>
      <c r="AI4759" s="75" t="str">
        <f t="shared" si="2248"/>
        <v/>
      </c>
      <c r="AJ4759" s="75" t="str">
        <f t="shared" si="2249"/>
        <v/>
      </c>
    </row>
    <row r="4760" spans="1:36">
      <c r="A4760" s="41" t="str">
        <f t="shared" si="2232"/>
        <v/>
      </c>
      <c r="B4760" s="150" t="str">
        <f>IF(ISNUMBER(A4760),INDEX('MetaTrader Import'!$H$13:$J$5893,TRUNC(((A4760-$A$39+1)-1)/3)+1,MOD((A4760-$A$39+1)-1,3)+1),"")</f>
        <v/>
      </c>
      <c r="C4760" s="43" t="str">
        <f t="shared" si="2233"/>
        <v/>
      </c>
      <c r="D4760" s="43" t="str">
        <f t="shared" ca="1" si="2223"/>
        <v/>
      </c>
      <c r="E4760" s="43" t="str">
        <f t="shared" si="2234"/>
        <v/>
      </c>
      <c r="F4760" s="43" t="str">
        <f t="shared" si="2235"/>
        <v/>
      </c>
      <c r="G4760" s="43" t="str">
        <f>IF(A4760&lt;&gt;"",IF(A4760&lt;Data!$G$11*0.25,$C$13/$G$32,IF(A4760&gt;Data!$G$11*0.25,$C$13,$C$13*10)),"")</f>
        <v/>
      </c>
      <c r="H4760" s="43" t="str">
        <f>IF(A4760&lt;&gt;"",IF(Data!$G$9="constant",$C$13,IF(Data!$G$9="squeeze",G4760,F4760)),"")</f>
        <v/>
      </c>
      <c r="I4760" s="38" t="str">
        <f ca="1">IF(ISNUMBER(A4760),NORMINV(RAND(),0,IF(AND(Data!$G$9="squeeze",A4760&lt;Data!$G$11*0.25),$H$32,1)*$C$30*$C$13)*($C$14*$C$12),"")</f>
        <v/>
      </c>
      <c r="J4760" s="42" t="str">
        <f ca="1">IFERROR(IF(Data!$C$6="Real",B4760,I4760+J4759+($C$14*$C$12)*(NORMINV(RAND(),$C$15,CHOOSE($G$13,$C$13,F4760,G4760)))),"")</f>
        <v/>
      </c>
      <c r="K4760" s="88" t="str">
        <f>IF(ISNUMBER(A4760), IF($G$16="fixed",$G$17,MIN(H4760*Data!$C$7*$C$16*0.5,$C$17*Data!$C$7))*$C$12,"")</f>
        <v/>
      </c>
      <c r="L4760" s="42" t="str">
        <f t="shared" ca="1" si="2250"/>
        <v/>
      </c>
      <c r="M4760" s="44" t="str">
        <f t="shared" ca="1" si="2251"/>
        <v/>
      </c>
      <c r="N4760" s="44" t="str">
        <f t="shared" ca="1" si="2252"/>
        <v/>
      </c>
      <c r="O4760" s="108" t="str">
        <f t="shared" si="2236"/>
        <v/>
      </c>
      <c r="P4760" s="102" t="str">
        <f t="shared" si="2237"/>
        <v/>
      </c>
      <c r="Q4760" s="102" t="str">
        <f t="shared" si="2238"/>
        <v/>
      </c>
      <c r="R4760" s="120" t="str">
        <f t="shared" si="2239"/>
        <v/>
      </c>
      <c r="S4760" s="54" t="str">
        <f t="shared" si="2240"/>
        <v/>
      </c>
      <c r="T4760" s="5" t="str">
        <f t="shared" si="2241"/>
        <v/>
      </c>
      <c r="U4760" s="152" t="str">
        <f t="shared" si="2224"/>
        <v/>
      </c>
      <c r="V4760" s="152" t="str">
        <f t="shared" si="2225"/>
        <v/>
      </c>
      <c r="W4760" s="153" t="str">
        <f t="shared" si="2226"/>
        <v/>
      </c>
      <c r="X4760" s="153" t="str">
        <f t="shared" si="2227"/>
        <v/>
      </c>
      <c r="Y4760" s="153" t="str">
        <f t="shared" si="2228"/>
        <v/>
      </c>
      <c r="Z4760" s="153" t="str">
        <f t="shared" si="2229"/>
        <v/>
      </c>
      <c r="AA4760" s="152" t="str">
        <f t="shared" si="2230"/>
        <v/>
      </c>
      <c r="AB4760" s="152" t="str">
        <f t="shared" si="2231"/>
        <v/>
      </c>
      <c r="AC4760" s="154" t="str">
        <f t="shared" si="2242"/>
        <v/>
      </c>
      <c r="AD4760" s="154" t="str">
        <f t="shared" si="2243"/>
        <v/>
      </c>
      <c r="AE4760" s="3" t="str">
        <f t="shared" si="2244"/>
        <v/>
      </c>
      <c r="AF4760" s="3" t="str">
        <f t="shared" si="2245"/>
        <v/>
      </c>
      <c r="AG4760" s="3" t="str">
        <f t="shared" si="2246"/>
        <v/>
      </c>
      <c r="AH4760" s="4" t="str">
        <f t="shared" si="2247"/>
        <v/>
      </c>
      <c r="AI4760" s="75" t="str">
        <f t="shared" si="2248"/>
        <v/>
      </c>
      <c r="AJ4760" s="75" t="str">
        <f t="shared" si="2249"/>
        <v/>
      </c>
    </row>
    <row r="4761" spans="1:36">
      <c r="A4761" s="41" t="str">
        <f t="shared" si="2232"/>
        <v/>
      </c>
      <c r="B4761" s="150" t="str">
        <f>IF(ISNUMBER(A4761),INDEX('MetaTrader Import'!$H$13:$J$5893,TRUNC(((A4761-$A$39+1)-1)/3)+1,MOD((A4761-$A$39+1)-1,3)+1),"")</f>
        <v/>
      </c>
      <c r="C4761" s="43" t="str">
        <f t="shared" si="2233"/>
        <v/>
      </c>
      <c r="D4761" s="43" t="str">
        <f t="shared" ca="1" si="2223"/>
        <v/>
      </c>
      <c r="E4761" s="43" t="str">
        <f t="shared" si="2234"/>
        <v/>
      </c>
      <c r="F4761" s="43" t="str">
        <f t="shared" si="2235"/>
        <v/>
      </c>
      <c r="G4761" s="43" t="str">
        <f>IF(A4761&lt;&gt;"",IF(A4761&lt;Data!$G$11*0.25,$C$13/$G$32,IF(A4761&gt;Data!$G$11*0.25,$C$13,$C$13*10)),"")</f>
        <v/>
      </c>
      <c r="H4761" s="43" t="str">
        <f>IF(A4761&lt;&gt;"",IF(Data!$G$9="constant",$C$13,IF(Data!$G$9="squeeze",G4761,F4761)),"")</f>
        <v/>
      </c>
      <c r="I4761" s="38" t="str">
        <f ca="1">IF(ISNUMBER(A4761),NORMINV(RAND(),0,IF(AND(Data!$G$9="squeeze",A4761&lt;Data!$G$11*0.25),$H$32,1)*$C$30*$C$13)*($C$14*$C$12),"")</f>
        <v/>
      </c>
      <c r="J4761" s="42" t="str">
        <f ca="1">IFERROR(IF(Data!$C$6="Real",B4761,I4761+J4760+($C$14*$C$12)*(NORMINV(RAND(),$C$15,CHOOSE($G$13,$C$13,F4761,G4761)))),"")</f>
        <v/>
      </c>
      <c r="K4761" s="88" t="str">
        <f>IF(ISNUMBER(A4761), IF($G$16="fixed",$G$17,MIN(H4761*Data!$C$7*$C$16*0.5,$C$17*Data!$C$7))*$C$12,"")</f>
        <v/>
      </c>
      <c r="L4761" s="42" t="str">
        <f t="shared" ca="1" si="2250"/>
        <v/>
      </c>
      <c r="M4761" s="44" t="str">
        <f t="shared" ca="1" si="2251"/>
        <v/>
      </c>
      <c r="N4761" s="44" t="str">
        <f t="shared" ca="1" si="2252"/>
        <v/>
      </c>
      <c r="O4761" s="108" t="str">
        <f t="shared" si="2236"/>
        <v/>
      </c>
      <c r="P4761" s="102" t="str">
        <f t="shared" si="2237"/>
        <v/>
      </c>
      <c r="Q4761" s="102" t="str">
        <f t="shared" si="2238"/>
        <v/>
      </c>
      <c r="R4761" s="120" t="str">
        <f t="shared" si="2239"/>
        <v/>
      </c>
      <c r="S4761" s="54" t="str">
        <f t="shared" si="2240"/>
        <v/>
      </c>
      <c r="T4761" s="5" t="str">
        <f t="shared" si="2241"/>
        <v/>
      </c>
      <c r="U4761" s="152" t="str">
        <f t="shared" si="2224"/>
        <v/>
      </c>
      <c r="V4761" s="152" t="str">
        <f t="shared" si="2225"/>
        <v/>
      </c>
      <c r="W4761" s="153" t="str">
        <f t="shared" si="2226"/>
        <v/>
      </c>
      <c r="X4761" s="153" t="str">
        <f t="shared" si="2227"/>
        <v/>
      </c>
      <c r="Y4761" s="153" t="str">
        <f t="shared" si="2228"/>
        <v/>
      </c>
      <c r="Z4761" s="153" t="str">
        <f t="shared" si="2229"/>
        <v/>
      </c>
      <c r="AA4761" s="152" t="str">
        <f t="shared" si="2230"/>
        <v/>
      </c>
      <c r="AB4761" s="152" t="str">
        <f t="shared" si="2231"/>
        <v/>
      </c>
      <c r="AC4761" s="154" t="str">
        <f t="shared" si="2242"/>
        <v/>
      </c>
      <c r="AD4761" s="154" t="str">
        <f t="shared" si="2243"/>
        <v/>
      </c>
      <c r="AE4761" s="3" t="str">
        <f t="shared" si="2244"/>
        <v/>
      </c>
      <c r="AF4761" s="3" t="str">
        <f t="shared" si="2245"/>
        <v/>
      </c>
      <c r="AG4761" s="3" t="str">
        <f t="shared" si="2246"/>
        <v/>
      </c>
      <c r="AH4761" s="4" t="str">
        <f t="shared" si="2247"/>
        <v/>
      </c>
      <c r="AI4761" s="75" t="str">
        <f t="shared" si="2248"/>
        <v/>
      </c>
      <c r="AJ4761" s="75" t="str">
        <f t="shared" si="2249"/>
        <v/>
      </c>
    </row>
    <row r="4762" spans="1:36">
      <c r="A4762" s="41" t="str">
        <f t="shared" si="2232"/>
        <v/>
      </c>
      <c r="B4762" s="150" t="str">
        <f>IF(ISNUMBER(A4762),INDEX('MetaTrader Import'!$H$13:$J$5893,TRUNC(((A4762-$A$39+1)-1)/3)+1,MOD((A4762-$A$39+1)-1,3)+1),"")</f>
        <v/>
      </c>
      <c r="C4762" s="43" t="str">
        <f t="shared" si="2233"/>
        <v/>
      </c>
      <c r="D4762" s="43" t="str">
        <f t="shared" ca="1" si="2223"/>
        <v/>
      </c>
      <c r="E4762" s="43" t="str">
        <f t="shared" si="2234"/>
        <v/>
      </c>
      <c r="F4762" s="43" t="str">
        <f t="shared" si="2235"/>
        <v/>
      </c>
      <c r="G4762" s="43" t="str">
        <f>IF(A4762&lt;&gt;"",IF(A4762&lt;Data!$G$11*0.25,$C$13/$G$32,IF(A4762&gt;Data!$G$11*0.25,$C$13,$C$13*10)),"")</f>
        <v/>
      </c>
      <c r="H4762" s="43" t="str">
        <f>IF(A4762&lt;&gt;"",IF(Data!$G$9="constant",$C$13,IF(Data!$G$9="squeeze",G4762,F4762)),"")</f>
        <v/>
      </c>
      <c r="I4762" s="38" t="str">
        <f ca="1">IF(ISNUMBER(A4762),NORMINV(RAND(),0,IF(AND(Data!$G$9="squeeze",A4762&lt;Data!$G$11*0.25),$H$32,1)*$C$30*$C$13)*($C$14*$C$12),"")</f>
        <v/>
      </c>
      <c r="J4762" s="42" t="str">
        <f ca="1">IFERROR(IF(Data!$C$6="Real",B4762,I4762+J4761+($C$14*$C$12)*(NORMINV(RAND(),$C$15,CHOOSE($G$13,$C$13,F4762,G4762)))),"")</f>
        <v/>
      </c>
      <c r="K4762" s="88" t="str">
        <f>IF(ISNUMBER(A4762), IF($G$16="fixed",$G$17,MIN(H4762*Data!$C$7*$C$16*0.5,$C$17*Data!$C$7))*$C$12,"")</f>
        <v/>
      </c>
      <c r="L4762" s="42" t="str">
        <f t="shared" ca="1" si="2250"/>
        <v/>
      </c>
      <c r="M4762" s="44" t="str">
        <f t="shared" ca="1" si="2251"/>
        <v/>
      </c>
      <c r="N4762" s="44" t="str">
        <f t="shared" ca="1" si="2252"/>
        <v/>
      </c>
      <c r="O4762" s="108" t="str">
        <f t="shared" si="2236"/>
        <v/>
      </c>
      <c r="P4762" s="102" t="str">
        <f t="shared" si="2237"/>
        <v/>
      </c>
      <c r="Q4762" s="102" t="str">
        <f t="shared" si="2238"/>
        <v/>
      </c>
      <c r="R4762" s="120" t="str">
        <f t="shared" si="2239"/>
        <v/>
      </c>
      <c r="S4762" s="54" t="str">
        <f t="shared" si="2240"/>
        <v/>
      </c>
      <c r="T4762" s="5" t="str">
        <f t="shared" si="2241"/>
        <v/>
      </c>
      <c r="U4762" s="152" t="str">
        <f t="shared" si="2224"/>
        <v/>
      </c>
      <c r="V4762" s="152" t="str">
        <f t="shared" si="2225"/>
        <v/>
      </c>
      <c r="W4762" s="153" t="str">
        <f t="shared" si="2226"/>
        <v/>
      </c>
      <c r="X4762" s="153" t="str">
        <f t="shared" si="2227"/>
        <v/>
      </c>
      <c r="Y4762" s="153" t="str">
        <f t="shared" si="2228"/>
        <v/>
      </c>
      <c r="Z4762" s="153" t="str">
        <f t="shared" si="2229"/>
        <v/>
      </c>
      <c r="AA4762" s="152" t="str">
        <f t="shared" si="2230"/>
        <v/>
      </c>
      <c r="AB4762" s="152" t="str">
        <f t="shared" si="2231"/>
        <v/>
      </c>
      <c r="AC4762" s="154" t="str">
        <f t="shared" si="2242"/>
        <v/>
      </c>
      <c r="AD4762" s="154" t="str">
        <f t="shared" si="2243"/>
        <v/>
      </c>
      <c r="AE4762" s="3" t="str">
        <f t="shared" si="2244"/>
        <v/>
      </c>
      <c r="AF4762" s="3" t="str">
        <f t="shared" si="2245"/>
        <v/>
      </c>
      <c r="AG4762" s="3" t="str">
        <f t="shared" si="2246"/>
        <v/>
      </c>
      <c r="AH4762" s="4" t="str">
        <f t="shared" si="2247"/>
        <v/>
      </c>
      <c r="AI4762" s="75" t="str">
        <f t="shared" si="2248"/>
        <v/>
      </c>
      <c r="AJ4762" s="75" t="str">
        <f t="shared" si="2249"/>
        <v/>
      </c>
    </row>
    <row r="4763" spans="1:36">
      <c r="A4763" s="41" t="str">
        <f t="shared" si="2232"/>
        <v/>
      </c>
      <c r="B4763" s="150" t="str">
        <f>IF(ISNUMBER(A4763),INDEX('MetaTrader Import'!$H$13:$J$5893,TRUNC(((A4763-$A$39+1)-1)/3)+1,MOD((A4763-$A$39+1)-1,3)+1),"")</f>
        <v/>
      </c>
      <c r="C4763" s="43" t="str">
        <f t="shared" si="2233"/>
        <v/>
      </c>
      <c r="D4763" s="43" t="str">
        <f t="shared" ca="1" si="2223"/>
        <v/>
      </c>
      <c r="E4763" s="43" t="str">
        <f t="shared" si="2234"/>
        <v/>
      </c>
      <c r="F4763" s="43" t="str">
        <f t="shared" si="2235"/>
        <v/>
      </c>
      <c r="G4763" s="43" t="str">
        <f>IF(A4763&lt;&gt;"",IF(A4763&lt;Data!$G$11*0.25,$C$13/$G$32,IF(A4763&gt;Data!$G$11*0.25,$C$13,$C$13*10)),"")</f>
        <v/>
      </c>
      <c r="H4763" s="43" t="str">
        <f>IF(A4763&lt;&gt;"",IF(Data!$G$9="constant",$C$13,IF(Data!$G$9="squeeze",G4763,F4763)),"")</f>
        <v/>
      </c>
      <c r="I4763" s="38" t="str">
        <f ca="1">IF(ISNUMBER(A4763),NORMINV(RAND(),0,IF(AND(Data!$G$9="squeeze",A4763&lt;Data!$G$11*0.25),$H$32,1)*$C$30*$C$13)*($C$14*$C$12),"")</f>
        <v/>
      </c>
      <c r="J4763" s="42" t="str">
        <f ca="1">IFERROR(IF(Data!$C$6="Real",B4763,I4763+J4762+($C$14*$C$12)*(NORMINV(RAND(),$C$15,CHOOSE($G$13,$C$13,F4763,G4763)))),"")</f>
        <v/>
      </c>
      <c r="K4763" s="88" t="str">
        <f>IF(ISNUMBER(A4763), IF($G$16="fixed",$G$17,MIN(H4763*Data!$C$7*$C$16*0.5,$C$17*Data!$C$7))*$C$12,"")</f>
        <v/>
      </c>
      <c r="L4763" s="42" t="str">
        <f t="shared" ca="1" si="2250"/>
        <v/>
      </c>
      <c r="M4763" s="44" t="str">
        <f t="shared" ca="1" si="2251"/>
        <v/>
      </c>
      <c r="N4763" s="44" t="str">
        <f t="shared" ca="1" si="2252"/>
        <v/>
      </c>
      <c r="O4763" s="108" t="str">
        <f t="shared" si="2236"/>
        <v/>
      </c>
      <c r="P4763" s="102" t="str">
        <f t="shared" si="2237"/>
        <v/>
      </c>
      <c r="Q4763" s="102" t="str">
        <f t="shared" si="2238"/>
        <v/>
      </c>
      <c r="R4763" s="120" t="str">
        <f t="shared" si="2239"/>
        <v/>
      </c>
      <c r="S4763" s="54" t="str">
        <f t="shared" si="2240"/>
        <v/>
      </c>
      <c r="T4763" s="5" t="str">
        <f t="shared" si="2241"/>
        <v/>
      </c>
      <c r="U4763" s="152" t="str">
        <f t="shared" si="2224"/>
        <v/>
      </c>
      <c r="V4763" s="152" t="str">
        <f t="shared" si="2225"/>
        <v/>
      </c>
      <c r="W4763" s="153" t="str">
        <f t="shared" si="2226"/>
        <v/>
      </c>
      <c r="X4763" s="153" t="str">
        <f t="shared" si="2227"/>
        <v/>
      </c>
      <c r="Y4763" s="153" t="str">
        <f t="shared" si="2228"/>
        <v/>
      </c>
      <c r="Z4763" s="153" t="str">
        <f t="shared" si="2229"/>
        <v/>
      </c>
      <c r="AA4763" s="152" t="str">
        <f t="shared" si="2230"/>
        <v/>
      </c>
      <c r="AB4763" s="152" t="str">
        <f t="shared" si="2231"/>
        <v/>
      </c>
      <c r="AC4763" s="154" t="str">
        <f t="shared" si="2242"/>
        <v/>
      </c>
      <c r="AD4763" s="154" t="str">
        <f t="shared" si="2243"/>
        <v/>
      </c>
      <c r="AE4763" s="3" t="str">
        <f t="shared" si="2244"/>
        <v/>
      </c>
      <c r="AF4763" s="3" t="str">
        <f t="shared" si="2245"/>
        <v/>
      </c>
      <c r="AG4763" s="3" t="str">
        <f t="shared" si="2246"/>
        <v/>
      </c>
      <c r="AH4763" s="4" t="str">
        <f t="shared" si="2247"/>
        <v/>
      </c>
      <c r="AI4763" s="75" t="str">
        <f t="shared" si="2248"/>
        <v/>
      </c>
      <c r="AJ4763" s="75" t="str">
        <f t="shared" si="2249"/>
        <v/>
      </c>
    </row>
    <row r="4764" spans="1:36">
      <c r="A4764" s="41" t="str">
        <f t="shared" si="2232"/>
        <v/>
      </c>
      <c r="B4764" s="150" t="str">
        <f>IF(ISNUMBER(A4764),INDEX('MetaTrader Import'!$H$13:$J$5893,TRUNC(((A4764-$A$39+1)-1)/3)+1,MOD((A4764-$A$39+1)-1,3)+1),"")</f>
        <v/>
      </c>
      <c r="C4764" s="43" t="str">
        <f t="shared" si="2233"/>
        <v/>
      </c>
      <c r="D4764" s="43" t="str">
        <f t="shared" ca="1" si="2223"/>
        <v/>
      </c>
      <c r="E4764" s="43" t="str">
        <f t="shared" si="2234"/>
        <v/>
      </c>
      <c r="F4764" s="43" t="str">
        <f t="shared" si="2235"/>
        <v/>
      </c>
      <c r="G4764" s="43" t="str">
        <f>IF(A4764&lt;&gt;"",IF(A4764&lt;Data!$G$11*0.25,$C$13/$G$32,IF(A4764&gt;Data!$G$11*0.25,$C$13,$C$13*10)),"")</f>
        <v/>
      </c>
      <c r="H4764" s="43" t="str">
        <f>IF(A4764&lt;&gt;"",IF(Data!$G$9="constant",$C$13,IF(Data!$G$9="squeeze",G4764,F4764)),"")</f>
        <v/>
      </c>
      <c r="I4764" s="38" t="str">
        <f ca="1">IF(ISNUMBER(A4764),NORMINV(RAND(),0,IF(AND(Data!$G$9="squeeze",A4764&lt;Data!$G$11*0.25),$H$32,1)*$C$30*$C$13)*($C$14*$C$12),"")</f>
        <v/>
      </c>
      <c r="J4764" s="42" t="str">
        <f ca="1">IFERROR(IF(Data!$C$6="Real",B4764,I4764+J4763+($C$14*$C$12)*(NORMINV(RAND(),$C$15,CHOOSE($G$13,$C$13,F4764,G4764)))),"")</f>
        <v/>
      </c>
      <c r="K4764" s="88" t="str">
        <f>IF(ISNUMBER(A4764), IF($G$16="fixed",$G$17,MIN(H4764*Data!$C$7*$C$16*0.5,$C$17*Data!$C$7))*$C$12,"")</f>
        <v/>
      </c>
      <c r="L4764" s="42" t="str">
        <f t="shared" ca="1" si="2250"/>
        <v/>
      </c>
      <c r="M4764" s="44" t="str">
        <f t="shared" ca="1" si="2251"/>
        <v/>
      </c>
      <c r="N4764" s="44" t="str">
        <f t="shared" ca="1" si="2252"/>
        <v/>
      </c>
      <c r="O4764" s="108" t="str">
        <f t="shared" si="2236"/>
        <v/>
      </c>
      <c r="P4764" s="102" t="str">
        <f t="shared" si="2237"/>
        <v/>
      </c>
      <c r="Q4764" s="102" t="str">
        <f t="shared" si="2238"/>
        <v/>
      </c>
      <c r="R4764" s="120" t="str">
        <f t="shared" si="2239"/>
        <v/>
      </c>
      <c r="S4764" s="54" t="str">
        <f t="shared" si="2240"/>
        <v/>
      </c>
      <c r="T4764" s="5" t="str">
        <f t="shared" si="2241"/>
        <v/>
      </c>
      <c r="U4764" s="152" t="str">
        <f t="shared" si="2224"/>
        <v/>
      </c>
      <c r="V4764" s="152" t="str">
        <f t="shared" si="2225"/>
        <v/>
      </c>
      <c r="W4764" s="153" t="str">
        <f t="shared" si="2226"/>
        <v/>
      </c>
      <c r="X4764" s="153" t="str">
        <f t="shared" si="2227"/>
        <v/>
      </c>
      <c r="Y4764" s="153" t="str">
        <f t="shared" si="2228"/>
        <v/>
      </c>
      <c r="Z4764" s="153" t="str">
        <f t="shared" si="2229"/>
        <v/>
      </c>
      <c r="AA4764" s="152" t="str">
        <f t="shared" si="2230"/>
        <v/>
      </c>
      <c r="AB4764" s="152" t="str">
        <f t="shared" si="2231"/>
        <v/>
      </c>
      <c r="AC4764" s="154" t="str">
        <f t="shared" si="2242"/>
        <v/>
      </c>
      <c r="AD4764" s="154" t="str">
        <f t="shared" si="2243"/>
        <v/>
      </c>
      <c r="AE4764" s="3" t="str">
        <f t="shared" si="2244"/>
        <v/>
      </c>
      <c r="AF4764" s="3" t="str">
        <f t="shared" si="2245"/>
        <v/>
      </c>
      <c r="AG4764" s="3" t="str">
        <f t="shared" si="2246"/>
        <v/>
      </c>
      <c r="AH4764" s="4" t="str">
        <f t="shared" si="2247"/>
        <v/>
      </c>
      <c r="AI4764" s="75" t="str">
        <f t="shared" si="2248"/>
        <v/>
      </c>
      <c r="AJ4764" s="75" t="str">
        <f t="shared" si="2249"/>
        <v/>
      </c>
    </row>
    <row r="4765" spans="1:36">
      <c r="A4765" s="41" t="str">
        <f t="shared" si="2232"/>
        <v/>
      </c>
      <c r="B4765" s="150" t="str">
        <f>IF(ISNUMBER(A4765),INDEX('MetaTrader Import'!$H$13:$J$5893,TRUNC(((A4765-$A$39+1)-1)/3)+1,MOD((A4765-$A$39+1)-1,3)+1),"")</f>
        <v/>
      </c>
      <c r="C4765" s="43" t="str">
        <f t="shared" si="2233"/>
        <v/>
      </c>
      <c r="D4765" s="43" t="str">
        <f t="shared" ca="1" si="2223"/>
        <v/>
      </c>
      <c r="E4765" s="43" t="str">
        <f t="shared" si="2234"/>
        <v/>
      </c>
      <c r="F4765" s="43" t="str">
        <f t="shared" si="2235"/>
        <v/>
      </c>
      <c r="G4765" s="43" t="str">
        <f>IF(A4765&lt;&gt;"",IF(A4765&lt;Data!$G$11*0.25,$C$13/$G$32,IF(A4765&gt;Data!$G$11*0.25,$C$13,$C$13*10)),"")</f>
        <v/>
      </c>
      <c r="H4765" s="43" t="str">
        <f>IF(A4765&lt;&gt;"",IF(Data!$G$9="constant",$C$13,IF(Data!$G$9="squeeze",G4765,F4765)),"")</f>
        <v/>
      </c>
      <c r="I4765" s="38" t="str">
        <f ca="1">IF(ISNUMBER(A4765),NORMINV(RAND(),0,IF(AND(Data!$G$9="squeeze",A4765&lt;Data!$G$11*0.25),$H$32,1)*$C$30*$C$13)*($C$14*$C$12),"")</f>
        <v/>
      </c>
      <c r="J4765" s="42" t="str">
        <f ca="1">IFERROR(IF(Data!$C$6="Real",B4765,I4765+J4764+($C$14*$C$12)*(NORMINV(RAND(),$C$15,CHOOSE($G$13,$C$13,F4765,G4765)))),"")</f>
        <v/>
      </c>
      <c r="K4765" s="88" t="str">
        <f>IF(ISNUMBER(A4765), IF($G$16="fixed",$G$17,MIN(H4765*Data!$C$7*$C$16*0.5,$C$17*Data!$C$7))*$C$12,"")</f>
        <v/>
      </c>
      <c r="L4765" s="42" t="str">
        <f t="shared" ca="1" si="2250"/>
        <v/>
      </c>
      <c r="M4765" s="44" t="str">
        <f t="shared" ca="1" si="2251"/>
        <v/>
      </c>
      <c r="N4765" s="44" t="str">
        <f t="shared" ca="1" si="2252"/>
        <v/>
      </c>
      <c r="O4765" s="108" t="str">
        <f t="shared" si="2236"/>
        <v/>
      </c>
      <c r="P4765" s="102" t="str">
        <f t="shared" si="2237"/>
        <v/>
      </c>
      <c r="Q4765" s="102" t="str">
        <f t="shared" si="2238"/>
        <v/>
      </c>
      <c r="R4765" s="120" t="str">
        <f t="shared" si="2239"/>
        <v/>
      </c>
      <c r="S4765" s="54" t="str">
        <f t="shared" si="2240"/>
        <v/>
      </c>
      <c r="T4765" s="5" t="str">
        <f t="shared" si="2241"/>
        <v/>
      </c>
      <c r="U4765" s="152" t="str">
        <f t="shared" si="2224"/>
        <v/>
      </c>
      <c r="V4765" s="152" t="str">
        <f t="shared" si="2225"/>
        <v/>
      </c>
      <c r="W4765" s="153" t="str">
        <f t="shared" si="2226"/>
        <v/>
      </c>
      <c r="X4765" s="153" t="str">
        <f t="shared" si="2227"/>
        <v/>
      </c>
      <c r="Y4765" s="153" t="str">
        <f t="shared" si="2228"/>
        <v/>
      </c>
      <c r="Z4765" s="153" t="str">
        <f t="shared" si="2229"/>
        <v/>
      </c>
      <c r="AA4765" s="152" t="str">
        <f t="shared" si="2230"/>
        <v/>
      </c>
      <c r="AB4765" s="152" t="str">
        <f t="shared" si="2231"/>
        <v/>
      </c>
      <c r="AC4765" s="154" t="str">
        <f t="shared" si="2242"/>
        <v/>
      </c>
      <c r="AD4765" s="154" t="str">
        <f t="shared" si="2243"/>
        <v/>
      </c>
      <c r="AE4765" s="3" t="str">
        <f t="shared" si="2244"/>
        <v/>
      </c>
      <c r="AF4765" s="3" t="str">
        <f t="shared" si="2245"/>
        <v/>
      </c>
      <c r="AG4765" s="3" t="str">
        <f t="shared" si="2246"/>
        <v/>
      </c>
      <c r="AH4765" s="4" t="str">
        <f t="shared" si="2247"/>
        <v/>
      </c>
      <c r="AI4765" s="75" t="str">
        <f t="shared" si="2248"/>
        <v/>
      </c>
      <c r="AJ4765" s="75" t="str">
        <f t="shared" si="2249"/>
        <v/>
      </c>
    </row>
    <row r="4766" spans="1:36">
      <c r="A4766" s="41" t="str">
        <f t="shared" si="2232"/>
        <v/>
      </c>
      <c r="B4766" s="150" t="str">
        <f>IF(ISNUMBER(A4766),INDEX('MetaTrader Import'!$H$13:$J$5893,TRUNC(((A4766-$A$39+1)-1)/3)+1,MOD((A4766-$A$39+1)-1,3)+1),"")</f>
        <v/>
      </c>
      <c r="C4766" s="43" t="str">
        <f t="shared" si="2233"/>
        <v/>
      </c>
      <c r="D4766" s="43" t="str">
        <f t="shared" ca="1" si="2223"/>
        <v/>
      </c>
      <c r="E4766" s="43" t="str">
        <f t="shared" si="2234"/>
        <v/>
      </c>
      <c r="F4766" s="43" t="str">
        <f t="shared" si="2235"/>
        <v/>
      </c>
      <c r="G4766" s="43" t="str">
        <f>IF(A4766&lt;&gt;"",IF(A4766&lt;Data!$G$11*0.25,$C$13/$G$32,IF(A4766&gt;Data!$G$11*0.25,$C$13,$C$13*10)),"")</f>
        <v/>
      </c>
      <c r="H4766" s="43" t="str">
        <f>IF(A4766&lt;&gt;"",IF(Data!$G$9="constant",$C$13,IF(Data!$G$9="squeeze",G4766,F4766)),"")</f>
        <v/>
      </c>
      <c r="I4766" s="38" t="str">
        <f ca="1">IF(ISNUMBER(A4766),NORMINV(RAND(),0,IF(AND(Data!$G$9="squeeze",A4766&lt;Data!$G$11*0.25),$H$32,1)*$C$30*$C$13)*($C$14*$C$12),"")</f>
        <v/>
      </c>
      <c r="J4766" s="42" t="str">
        <f ca="1">IFERROR(IF(Data!$C$6="Real",B4766,I4766+J4765+($C$14*$C$12)*(NORMINV(RAND(),$C$15,CHOOSE($G$13,$C$13,F4766,G4766)))),"")</f>
        <v/>
      </c>
      <c r="K4766" s="88" t="str">
        <f>IF(ISNUMBER(A4766), IF($G$16="fixed",$G$17,MIN(H4766*Data!$C$7*$C$16*0.5,$C$17*Data!$C$7))*$C$12,"")</f>
        <v/>
      </c>
      <c r="L4766" s="42" t="str">
        <f t="shared" ca="1" si="2250"/>
        <v/>
      </c>
      <c r="M4766" s="44" t="str">
        <f t="shared" ca="1" si="2251"/>
        <v/>
      </c>
      <c r="N4766" s="44" t="str">
        <f t="shared" ca="1" si="2252"/>
        <v/>
      </c>
      <c r="O4766" s="108" t="str">
        <f t="shared" si="2236"/>
        <v/>
      </c>
      <c r="P4766" s="102" t="str">
        <f t="shared" si="2237"/>
        <v/>
      </c>
      <c r="Q4766" s="102" t="str">
        <f t="shared" si="2238"/>
        <v/>
      </c>
      <c r="R4766" s="120" t="str">
        <f t="shared" si="2239"/>
        <v/>
      </c>
      <c r="S4766" s="54" t="str">
        <f t="shared" si="2240"/>
        <v/>
      </c>
      <c r="T4766" s="5" t="str">
        <f t="shared" si="2241"/>
        <v/>
      </c>
      <c r="U4766" s="152" t="str">
        <f t="shared" si="2224"/>
        <v/>
      </c>
      <c r="V4766" s="152" t="str">
        <f t="shared" si="2225"/>
        <v/>
      </c>
      <c r="W4766" s="153" t="str">
        <f t="shared" si="2226"/>
        <v/>
      </c>
      <c r="X4766" s="153" t="str">
        <f t="shared" si="2227"/>
        <v/>
      </c>
      <c r="Y4766" s="153" t="str">
        <f t="shared" si="2228"/>
        <v/>
      </c>
      <c r="Z4766" s="153" t="str">
        <f t="shared" si="2229"/>
        <v/>
      </c>
      <c r="AA4766" s="152" t="str">
        <f t="shared" si="2230"/>
        <v/>
      </c>
      <c r="AB4766" s="152" t="str">
        <f t="shared" si="2231"/>
        <v/>
      </c>
      <c r="AC4766" s="154" t="str">
        <f t="shared" si="2242"/>
        <v/>
      </c>
      <c r="AD4766" s="154" t="str">
        <f t="shared" si="2243"/>
        <v/>
      </c>
      <c r="AE4766" s="3" t="str">
        <f t="shared" si="2244"/>
        <v/>
      </c>
      <c r="AF4766" s="3" t="str">
        <f t="shared" si="2245"/>
        <v/>
      </c>
      <c r="AG4766" s="3" t="str">
        <f t="shared" si="2246"/>
        <v/>
      </c>
      <c r="AH4766" s="4" t="str">
        <f t="shared" si="2247"/>
        <v/>
      </c>
      <c r="AI4766" s="75" t="str">
        <f t="shared" si="2248"/>
        <v/>
      </c>
      <c r="AJ4766" s="75" t="str">
        <f t="shared" si="2249"/>
        <v/>
      </c>
    </row>
    <row r="4767" spans="1:36">
      <c r="A4767" s="41" t="str">
        <f t="shared" si="2232"/>
        <v/>
      </c>
      <c r="B4767" s="150" t="str">
        <f>IF(ISNUMBER(A4767),INDEX('MetaTrader Import'!$H$13:$J$5893,TRUNC(((A4767-$A$39+1)-1)/3)+1,MOD((A4767-$A$39+1)-1,3)+1),"")</f>
        <v/>
      </c>
      <c r="C4767" s="43" t="str">
        <f t="shared" si="2233"/>
        <v/>
      </c>
      <c r="D4767" s="43" t="str">
        <f t="shared" ca="1" si="2223"/>
        <v/>
      </c>
      <c r="E4767" s="43" t="str">
        <f t="shared" si="2234"/>
        <v/>
      </c>
      <c r="F4767" s="43" t="str">
        <f t="shared" si="2235"/>
        <v/>
      </c>
      <c r="G4767" s="43" t="str">
        <f>IF(A4767&lt;&gt;"",IF(A4767&lt;Data!$G$11*0.25,$C$13/$G$32,IF(A4767&gt;Data!$G$11*0.25,$C$13,$C$13*10)),"")</f>
        <v/>
      </c>
      <c r="H4767" s="43" t="str">
        <f>IF(A4767&lt;&gt;"",IF(Data!$G$9="constant",$C$13,IF(Data!$G$9="squeeze",G4767,F4767)),"")</f>
        <v/>
      </c>
      <c r="I4767" s="38" t="str">
        <f ca="1">IF(ISNUMBER(A4767),NORMINV(RAND(),0,IF(AND(Data!$G$9="squeeze",A4767&lt;Data!$G$11*0.25),$H$32,1)*$C$30*$C$13)*($C$14*$C$12),"")</f>
        <v/>
      </c>
      <c r="J4767" s="42" t="str">
        <f ca="1">IFERROR(IF(Data!$C$6="Real",B4767,I4767+J4766+($C$14*$C$12)*(NORMINV(RAND(),$C$15,CHOOSE($G$13,$C$13,F4767,G4767)))),"")</f>
        <v/>
      </c>
      <c r="K4767" s="88" t="str">
        <f>IF(ISNUMBER(A4767), IF($G$16="fixed",$G$17,MIN(H4767*Data!$C$7*$C$16*0.5,$C$17*Data!$C$7))*$C$12,"")</f>
        <v/>
      </c>
      <c r="L4767" s="42" t="str">
        <f t="shared" ca="1" si="2250"/>
        <v/>
      </c>
      <c r="M4767" s="44" t="str">
        <f t="shared" ca="1" si="2251"/>
        <v/>
      </c>
      <c r="N4767" s="44" t="str">
        <f t="shared" ca="1" si="2252"/>
        <v/>
      </c>
      <c r="O4767" s="108" t="str">
        <f t="shared" si="2236"/>
        <v/>
      </c>
      <c r="P4767" s="102" t="str">
        <f t="shared" si="2237"/>
        <v/>
      </c>
      <c r="Q4767" s="102" t="str">
        <f t="shared" si="2238"/>
        <v/>
      </c>
      <c r="R4767" s="120" t="str">
        <f t="shared" si="2239"/>
        <v/>
      </c>
      <c r="S4767" s="54" t="str">
        <f t="shared" si="2240"/>
        <v/>
      </c>
      <c r="T4767" s="5" t="str">
        <f t="shared" si="2241"/>
        <v/>
      </c>
      <c r="U4767" s="152" t="str">
        <f t="shared" si="2224"/>
        <v/>
      </c>
      <c r="V4767" s="152" t="str">
        <f t="shared" si="2225"/>
        <v/>
      </c>
      <c r="W4767" s="153" t="str">
        <f t="shared" si="2226"/>
        <v/>
      </c>
      <c r="X4767" s="153" t="str">
        <f t="shared" si="2227"/>
        <v/>
      </c>
      <c r="Y4767" s="153" t="str">
        <f t="shared" si="2228"/>
        <v/>
      </c>
      <c r="Z4767" s="153" t="str">
        <f t="shared" si="2229"/>
        <v/>
      </c>
      <c r="AA4767" s="152" t="str">
        <f t="shared" si="2230"/>
        <v/>
      </c>
      <c r="AB4767" s="152" t="str">
        <f t="shared" si="2231"/>
        <v/>
      </c>
      <c r="AC4767" s="154" t="str">
        <f t="shared" si="2242"/>
        <v/>
      </c>
      <c r="AD4767" s="154" t="str">
        <f t="shared" si="2243"/>
        <v/>
      </c>
      <c r="AE4767" s="3" t="str">
        <f t="shared" si="2244"/>
        <v/>
      </c>
      <c r="AF4767" s="3" t="str">
        <f t="shared" si="2245"/>
        <v/>
      </c>
      <c r="AG4767" s="3" t="str">
        <f t="shared" si="2246"/>
        <v/>
      </c>
      <c r="AH4767" s="4" t="str">
        <f t="shared" si="2247"/>
        <v/>
      </c>
      <c r="AI4767" s="75" t="str">
        <f t="shared" si="2248"/>
        <v/>
      </c>
      <c r="AJ4767" s="75" t="str">
        <f t="shared" si="2249"/>
        <v/>
      </c>
    </row>
    <row r="4768" spans="1:36">
      <c r="A4768" s="41" t="str">
        <f t="shared" si="2232"/>
        <v/>
      </c>
      <c r="B4768" s="150" t="str">
        <f>IF(ISNUMBER(A4768),INDEX('MetaTrader Import'!$H$13:$J$5893,TRUNC(((A4768-$A$39+1)-1)/3)+1,MOD((A4768-$A$39+1)-1,3)+1),"")</f>
        <v/>
      </c>
      <c r="C4768" s="43" t="str">
        <f t="shared" si="2233"/>
        <v/>
      </c>
      <c r="D4768" s="43" t="str">
        <f t="shared" ca="1" si="2223"/>
        <v/>
      </c>
      <c r="E4768" s="43" t="str">
        <f t="shared" si="2234"/>
        <v/>
      </c>
      <c r="F4768" s="43" t="str">
        <f t="shared" si="2235"/>
        <v/>
      </c>
      <c r="G4768" s="43" t="str">
        <f>IF(A4768&lt;&gt;"",IF(A4768&lt;Data!$G$11*0.25,$C$13/$G$32,IF(A4768&gt;Data!$G$11*0.25,$C$13,$C$13*10)),"")</f>
        <v/>
      </c>
      <c r="H4768" s="43" t="str">
        <f>IF(A4768&lt;&gt;"",IF(Data!$G$9="constant",$C$13,IF(Data!$G$9="squeeze",G4768,F4768)),"")</f>
        <v/>
      </c>
      <c r="I4768" s="38" t="str">
        <f ca="1">IF(ISNUMBER(A4768),NORMINV(RAND(),0,IF(AND(Data!$G$9="squeeze",A4768&lt;Data!$G$11*0.25),$H$32,1)*$C$30*$C$13)*($C$14*$C$12),"")</f>
        <v/>
      </c>
      <c r="J4768" s="42" t="str">
        <f ca="1">IFERROR(IF(Data!$C$6="Real",B4768,I4768+J4767+($C$14*$C$12)*(NORMINV(RAND(),$C$15,CHOOSE($G$13,$C$13,F4768,G4768)))),"")</f>
        <v/>
      </c>
      <c r="K4768" s="88" t="str">
        <f>IF(ISNUMBER(A4768), IF($G$16="fixed",$G$17,MIN(H4768*Data!$C$7*$C$16*0.5,$C$17*Data!$C$7))*$C$12,"")</f>
        <v/>
      </c>
      <c r="L4768" s="42" t="str">
        <f t="shared" ca="1" si="2250"/>
        <v/>
      </c>
      <c r="M4768" s="44" t="str">
        <f t="shared" ca="1" si="2251"/>
        <v/>
      </c>
      <c r="N4768" s="44" t="str">
        <f t="shared" ca="1" si="2252"/>
        <v/>
      </c>
      <c r="O4768" s="108" t="str">
        <f t="shared" si="2236"/>
        <v/>
      </c>
      <c r="P4768" s="102" t="str">
        <f t="shared" si="2237"/>
        <v/>
      </c>
      <c r="Q4768" s="102" t="str">
        <f t="shared" si="2238"/>
        <v/>
      </c>
      <c r="R4768" s="120" t="str">
        <f t="shared" si="2239"/>
        <v/>
      </c>
      <c r="S4768" s="54" t="str">
        <f t="shared" si="2240"/>
        <v/>
      </c>
      <c r="T4768" s="5" t="str">
        <f t="shared" si="2241"/>
        <v/>
      </c>
      <c r="U4768" s="152" t="str">
        <f t="shared" si="2224"/>
        <v/>
      </c>
      <c r="V4768" s="152" t="str">
        <f t="shared" si="2225"/>
        <v/>
      </c>
      <c r="W4768" s="153" t="str">
        <f t="shared" si="2226"/>
        <v/>
      </c>
      <c r="X4768" s="153" t="str">
        <f t="shared" si="2227"/>
        <v/>
      </c>
      <c r="Y4768" s="153" t="str">
        <f t="shared" si="2228"/>
        <v/>
      </c>
      <c r="Z4768" s="153" t="str">
        <f t="shared" si="2229"/>
        <v/>
      </c>
      <c r="AA4768" s="152" t="str">
        <f t="shared" si="2230"/>
        <v/>
      </c>
      <c r="AB4768" s="152" t="str">
        <f t="shared" si="2231"/>
        <v/>
      </c>
      <c r="AC4768" s="154" t="str">
        <f t="shared" si="2242"/>
        <v/>
      </c>
      <c r="AD4768" s="154" t="str">
        <f t="shared" si="2243"/>
        <v/>
      </c>
      <c r="AE4768" s="3" t="str">
        <f t="shared" si="2244"/>
        <v/>
      </c>
      <c r="AF4768" s="3" t="str">
        <f t="shared" si="2245"/>
        <v/>
      </c>
      <c r="AG4768" s="3" t="str">
        <f t="shared" si="2246"/>
        <v/>
      </c>
      <c r="AH4768" s="4" t="str">
        <f t="shared" si="2247"/>
        <v/>
      </c>
      <c r="AI4768" s="75" t="str">
        <f t="shared" si="2248"/>
        <v/>
      </c>
      <c r="AJ4768" s="75" t="str">
        <f t="shared" si="2249"/>
        <v/>
      </c>
    </row>
    <row r="4769" spans="1:36">
      <c r="A4769" s="41" t="str">
        <f t="shared" si="2232"/>
        <v/>
      </c>
      <c r="B4769" s="150" t="str">
        <f>IF(ISNUMBER(A4769),INDEX('MetaTrader Import'!$H$13:$J$5893,TRUNC(((A4769-$A$39+1)-1)/3)+1,MOD((A4769-$A$39+1)-1,3)+1),"")</f>
        <v/>
      </c>
      <c r="C4769" s="43" t="str">
        <f t="shared" si="2233"/>
        <v/>
      </c>
      <c r="D4769" s="43" t="str">
        <f t="shared" ca="1" si="2223"/>
        <v/>
      </c>
      <c r="E4769" s="43" t="str">
        <f t="shared" si="2234"/>
        <v/>
      </c>
      <c r="F4769" s="43" t="str">
        <f t="shared" si="2235"/>
        <v/>
      </c>
      <c r="G4769" s="43" t="str">
        <f>IF(A4769&lt;&gt;"",IF(A4769&lt;Data!$G$11*0.25,$C$13/$G$32,IF(A4769&gt;Data!$G$11*0.25,$C$13,$C$13*10)),"")</f>
        <v/>
      </c>
      <c r="H4769" s="43" t="str">
        <f>IF(A4769&lt;&gt;"",IF(Data!$G$9="constant",$C$13,IF(Data!$G$9="squeeze",G4769,F4769)),"")</f>
        <v/>
      </c>
      <c r="I4769" s="38" t="str">
        <f ca="1">IF(ISNUMBER(A4769),NORMINV(RAND(),0,IF(AND(Data!$G$9="squeeze",A4769&lt;Data!$G$11*0.25),$H$32,1)*$C$30*$C$13)*($C$14*$C$12),"")</f>
        <v/>
      </c>
      <c r="J4769" s="42" t="str">
        <f ca="1">IFERROR(IF(Data!$C$6="Real",B4769,I4769+J4768+($C$14*$C$12)*(NORMINV(RAND(),$C$15,CHOOSE($G$13,$C$13,F4769,G4769)))),"")</f>
        <v/>
      </c>
      <c r="K4769" s="88" t="str">
        <f>IF(ISNUMBER(A4769), IF($G$16="fixed",$G$17,MIN(H4769*Data!$C$7*$C$16*0.5,$C$17*Data!$C$7))*$C$12,"")</f>
        <v/>
      </c>
      <c r="L4769" s="42" t="str">
        <f t="shared" ca="1" si="2250"/>
        <v/>
      </c>
      <c r="M4769" s="44" t="str">
        <f t="shared" ca="1" si="2251"/>
        <v/>
      </c>
      <c r="N4769" s="44" t="str">
        <f t="shared" ca="1" si="2252"/>
        <v/>
      </c>
      <c r="O4769" s="108" t="str">
        <f t="shared" si="2236"/>
        <v/>
      </c>
      <c r="P4769" s="102" t="str">
        <f t="shared" si="2237"/>
        <v/>
      </c>
      <c r="Q4769" s="102" t="str">
        <f t="shared" si="2238"/>
        <v/>
      </c>
      <c r="R4769" s="120" t="str">
        <f t="shared" si="2239"/>
        <v/>
      </c>
      <c r="S4769" s="54" t="str">
        <f t="shared" si="2240"/>
        <v/>
      </c>
      <c r="T4769" s="5" t="str">
        <f t="shared" si="2241"/>
        <v/>
      </c>
      <c r="U4769" s="152" t="str">
        <f t="shared" si="2224"/>
        <v/>
      </c>
      <c r="V4769" s="152" t="str">
        <f t="shared" si="2225"/>
        <v/>
      </c>
      <c r="W4769" s="153" t="str">
        <f t="shared" si="2226"/>
        <v/>
      </c>
      <c r="X4769" s="153" t="str">
        <f t="shared" si="2227"/>
        <v/>
      </c>
      <c r="Y4769" s="153" t="str">
        <f t="shared" si="2228"/>
        <v/>
      </c>
      <c r="Z4769" s="153" t="str">
        <f t="shared" si="2229"/>
        <v/>
      </c>
      <c r="AA4769" s="152" t="str">
        <f t="shared" si="2230"/>
        <v/>
      </c>
      <c r="AB4769" s="152" t="str">
        <f t="shared" si="2231"/>
        <v/>
      </c>
      <c r="AC4769" s="154" t="str">
        <f t="shared" si="2242"/>
        <v/>
      </c>
      <c r="AD4769" s="154" t="str">
        <f t="shared" si="2243"/>
        <v/>
      </c>
      <c r="AE4769" s="3" t="str">
        <f t="shared" si="2244"/>
        <v/>
      </c>
      <c r="AF4769" s="3" t="str">
        <f t="shared" si="2245"/>
        <v/>
      </c>
      <c r="AG4769" s="3" t="str">
        <f t="shared" si="2246"/>
        <v/>
      </c>
      <c r="AH4769" s="4" t="str">
        <f t="shared" si="2247"/>
        <v/>
      </c>
      <c r="AI4769" s="75" t="str">
        <f t="shared" si="2248"/>
        <v/>
      </c>
      <c r="AJ4769" s="75" t="str">
        <f t="shared" si="2249"/>
        <v/>
      </c>
    </row>
    <row r="4770" spans="1:36">
      <c r="A4770" s="41" t="str">
        <f t="shared" si="2232"/>
        <v/>
      </c>
      <c r="B4770" s="150" t="str">
        <f>IF(ISNUMBER(A4770),INDEX('MetaTrader Import'!$H$13:$J$5893,TRUNC(((A4770-$A$39+1)-1)/3)+1,MOD((A4770-$A$39+1)-1,3)+1),"")</f>
        <v/>
      </c>
      <c r="C4770" s="43" t="str">
        <f t="shared" si="2233"/>
        <v/>
      </c>
      <c r="D4770" s="43" t="str">
        <f t="shared" ca="1" si="2223"/>
        <v/>
      </c>
      <c r="E4770" s="43" t="str">
        <f t="shared" si="2234"/>
        <v/>
      </c>
      <c r="F4770" s="43" t="str">
        <f t="shared" si="2235"/>
        <v/>
      </c>
      <c r="G4770" s="43" t="str">
        <f>IF(A4770&lt;&gt;"",IF(A4770&lt;Data!$G$11*0.25,$C$13/$G$32,IF(A4770&gt;Data!$G$11*0.25,$C$13,$C$13*10)),"")</f>
        <v/>
      </c>
      <c r="H4770" s="43" t="str">
        <f>IF(A4770&lt;&gt;"",IF(Data!$G$9="constant",$C$13,IF(Data!$G$9="squeeze",G4770,F4770)),"")</f>
        <v/>
      </c>
      <c r="I4770" s="38" t="str">
        <f ca="1">IF(ISNUMBER(A4770),NORMINV(RAND(),0,IF(AND(Data!$G$9="squeeze",A4770&lt;Data!$G$11*0.25),$H$32,1)*$C$30*$C$13)*($C$14*$C$12),"")</f>
        <v/>
      </c>
      <c r="J4770" s="42" t="str">
        <f ca="1">IFERROR(IF(Data!$C$6="Real",B4770,I4770+J4769+($C$14*$C$12)*(NORMINV(RAND(),$C$15,CHOOSE($G$13,$C$13,F4770,G4770)))),"")</f>
        <v/>
      </c>
      <c r="K4770" s="88" t="str">
        <f>IF(ISNUMBER(A4770), IF($G$16="fixed",$G$17,MIN(H4770*Data!$C$7*$C$16*0.5,$C$17*Data!$C$7))*$C$12,"")</f>
        <v/>
      </c>
      <c r="L4770" s="42" t="str">
        <f t="shared" ca="1" si="2250"/>
        <v/>
      </c>
      <c r="M4770" s="44" t="str">
        <f t="shared" ca="1" si="2251"/>
        <v/>
      </c>
      <c r="N4770" s="44" t="str">
        <f t="shared" ca="1" si="2252"/>
        <v/>
      </c>
      <c r="O4770" s="108" t="str">
        <f t="shared" si="2236"/>
        <v/>
      </c>
      <c r="P4770" s="102" t="str">
        <f t="shared" si="2237"/>
        <v/>
      </c>
      <c r="Q4770" s="102" t="str">
        <f t="shared" si="2238"/>
        <v/>
      </c>
      <c r="R4770" s="120" t="str">
        <f t="shared" si="2239"/>
        <v/>
      </c>
      <c r="S4770" s="54" t="str">
        <f t="shared" si="2240"/>
        <v/>
      </c>
      <c r="T4770" s="5" t="str">
        <f t="shared" si="2241"/>
        <v/>
      </c>
      <c r="U4770" s="152" t="str">
        <f t="shared" si="2224"/>
        <v/>
      </c>
      <c r="V4770" s="152" t="str">
        <f t="shared" si="2225"/>
        <v/>
      </c>
      <c r="W4770" s="153" t="str">
        <f t="shared" si="2226"/>
        <v/>
      </c>
      <c r="X4770" s="153" t="str">
        <f t="shared" si="2227"/>
        <v/>
      </c>
      <c r="Y4770" s="153" t="str">
        <f t="shared" si="2228"/>
        <v/>
      </c>
      <c r="Z4770" s="153" t="str">
        <f t="shared" si="2229"/>
        <v/>
      </c>
      <c r="AA4770" s="152" t="str">
        <f t="shared" si="2230"/>
        <v/>
      </c>
      <c r="AB4770" s="152" t="str">
        <f t="shared" si="2231"/>
        <v/>
      </c>
      <c r="AC4770" s="154" t="str">
        <f t="shared" si="2242"/>
        <v/>
      </c>
      <c r="AD4770" s="154" t="str">
        <f t="shared" si="2243"/>
        <v/>
      </c>
      <c r="AE4770" s="3" t="str">
        <f t="shared" si="2244"/>
        <v/>
      </c>
      <c r="AF4770" s="3" t="str">
        <f t="shared" si="2245"/>
        <v/>
      </c>
      <c r="AG4770" s="3" t="str">
        <f t="shared" si="2246"/>
        <v/>
      </c>
      <c r="AH4770" s="4" t="str">
        <f t="shared" si="2247"/>
        <v/>
      </c>
      <c r="AI4770" s="75" t="str">
        <f t="shared" si="2248"/>
        <v/>
      </c>
      <c r="AJ4770" s="75" t="str">
        <f t="shared" si="2249"/>
        <v/>
      </c>
    </row>
    <row r="4771" spans="1:36">
      <c r="A4771" s="41" t="str">
        <f t="shared" si="2232"/>
        <v/>
      </c>
      <c r="B4771" s="150" t="str">
        <f>IF(ISNUMBER(A4771),INDEX('MetaTrader Import'!$H$13:$J$5893,TRUNC(((A4771-$A$39+1)-1)/3)+1,MOD((A4771-$A$39+1)-1,3)+1),"")</f>
        <v/>
      </c>
      <c r="C4771" s="43" t="str">
        <f t="shared" si="2233"/>
        <v/>
      </c>
      <c r="D4771" s="43" t="str">
        <f t="shared" ca="1" si="2223"/>
        <v/>
      </c>
      <c r="E4771" s="43" t="str">
        <f t="shared" si="2234"/>
        <v/>
      </c>
      <c r="F4771" s="43" t="str">
        <f t="shared" si="2235"/>
        <v/>
      </c>
      <c r="G4771" s="43" t="str">
        <f>IF(A4771&lt;&gt;"",IF(A4771&lt;Data!$G$11*0.25,$C$13/$G$32,IF(A4771&gt;Data!$G$11*0.25,$C$13,$C$13*10)),"")</f>
        <v/>
      </c>
      <c r="H4771" s="43" t="str">
        <f>IF(A4771&lt;&gt;"",IF(Data!$G$9="constant",$C$13,IF(Data!$G$9="squeeze",G4771,F4771)),"")</f>
        <v/>
      </c>
      <c r="I4771" s="38" t="str">
        <f ca="1">IF(ISNUMBER(A4771),NORMINV(RAND(),0,IF(AND(Data!$G$9="squeeze",A4771&lt;Data!$G$11*0.25),$H$32,1)*$C$30*$C$13)*($C$14*$C$12),"")</f>
        <v/>
      </c>
      <c r="J4771" s="42" t="str">
        <f ca="1">IFERROR(IF(Data!$C$6="Real",B4771,I4771+J4770+($C$14*$C$12)*(NORMINV(RAND(),$C$15,CHOOSE($G$13,$C$13,F4771,G4771)))),"")</f>
        <v/>
      </c>
      <c r="K4771" s="88" t="str">
        <f>IF(ISNUMBER(A4771), IF($G$16="fixed",$G$17,MIN(H4771*Data!$C$7*$C$16*0.5,$C$17*Data!$C$7))*$C$12,"")</f>
        <v/>
      </c>
      <c r="L4771" s="42" t="str">
        <f t="shared" ca="1" si="2250"/>
        <v/>
      </c>
      <c r="M4771" s="44" t="str">
        <f t="shared" ca="1" si="2251"/>
        <v/>
      </c>
      <c r="N4771" s="44" t="str">
        <f t="shared" ca="1" si="2252"/>
        <v/>
      </c>
      <c r="O4771" s="108" t="str">
        <f t="shared" si="2236"/>
        <v/>
      </c>
      <c r="P4771" s="102" t="str">
        <f t="shared" si="2237"/>
        <v/>
      </c>
      <c r="Q4771" s="102" t="str">
        <f t="shared" si="2238"/>
        <v/>
      </c>
      <c r="R4771" s="120" t="str">
        <f t="shared" si="2239"/>
        <v/>
      </c>
      <c r="S4771" s="54" t="str">
        <f t="shared" si="2240"/>
        <v/>
      </c>
      <c r="T4771" s="5" t="str">
        <f t="shared" si="2241"/>
        <v/>
      </c>
      <c r="U4771" s="152" t="str">
        <f t="shared" si="2224"/>
        <v/>
      </c>
      <c r="V4771" s="152" t="str">
        <f t="shared" si="2225"/>
        <v/>
      </c>
      <c r="W4771" s="153" t="str">
        <f t="shared" si="2226"/>
        <v/>
      </c>
      <c r="X4771" s="153" t="str">
        <f t="shared" si="2227"/>
        <v/>
      </c>
      <c r="Y4771" s="153" t="str">
        <f t="shared" si="2228"/>
        <v/>
      </c>
      <c r="Z4771" s="153" t="str">
        <f t="shared" si="2229"/>
        <v/>
      </c>
      <c r="AA4771" s="152" t="str">
        <f t="shared" si="2230"/>
        <v/>
      </c>
      <c r="AB4771" s="152" t="str">
        <f t="shared" si="2231"/>
        <v/>
      </c>
      <c r="AC4771" s="154" t="str">
        <f t="shared" si="2242"/>
        <v/>
      </c>
      <c r="AD4771" s="154" t="str">
        <f t="shared" si="2243"/>
        <v/>
      </c>
      <c r="AE4771" s="3" t="str">
        <f t="shared" si="2244"/>
        <v/>
      </c>
      <c r="AF4771" s="3" t="str">
        <f t="shared" si="2245"/>
        <v/>
      </c>
      <c r="AG4771" s="3" t="str">
        <f t="shared" si="2246"/>
        <v/>
      </c>
      <c r="AH4771" s="4" t="str">
        <f t="shared" si="2247"/>
        <v/>
      </c>
      <c r="AI4771" s="75" t="str">
        <f t="shared" si="2248"/>
        <v/>
      </c>
      <c r="AJ4771" s="75" t="str">
        <f t="shared" si="2249"/>
        <v/>
      </c>
    </row>
    <row r="4772" spans="1:36">
      <c r="A4772" s="41" t="str">
        <f t="shared" si="2232"/>
        <v/>
      </c>
      <c r="B4772" s="150" t="str">
        <f>IF(ISNUMBER(A4772),INDEX('MetaTrader Import'!$H$13:$J$5893,TRUNC(((A4772-$A$39+1)-1)/3)+1,MOD((A4772-$A$39+1)-1,3)+1),"")</f>
        <v/>
      </c>
      <c r="C4772" s="43" t="str">
        <f t="shared" si="2233"/>
        <v/>
      </c>
      <c r="D4772" s="43" t="str">
        <f t="shared" ca="1" si="2223"/>
        <v/>
      </c>
      <c r="E4772" s="43" t="str">
        <f t="shared" si="2234"/>
        <v/>
      </c>
      <c r="F4772" s="43" t="str">
        <f t="shared" si="2235"/>
        <v/>
      </c>
      <c r="G4772" s="43" t="str">
        <f>IF(A4772&lt;&gt;"",IF(A4772&lt;Data!$G$11*0.25,$C$13/$G$32,IF(A4772&gt;Data!$G$11*0.25,$C$13,$C$13*10)),"")</f>
        <v/>
      </c>
      <c r="H4772" s="43" t="str">
        <f>IF(A4772&lt;&gt;"",IF(Data!$G$9="constant",$C$13,IF(Data!$G$9="squeeze",G4772,F4772)),"")</f>
        <v/>
      </c>
      <c r="I4772" s="38" t="str">
        <f ca="1">IF(ISNUMBER(A4772),NORMINV(RAND(),0,IF(AND(Data!$G$9="squeeze",A4772&lt;Data!$G$11*0.25),$H$32,1)*$C$30*$C$13)*($C$14*$C$12),"")</f>
        <v/>
      </c>
      <c r="J4772" s="42" t="str">
        <f ca="1">IFERROR(IF(Data!$C$6="Real",B4772,I4772+J4771+($C$14*$C$12)*(NORMINV(RAND(),$C$15,CHOOSE($G$13,$C$13,F4772,G4772)))),"")</f>
        <v/>
      </c>
      <c r="K4772" s="88" t="str">
        <f>IF(ISNUMBER(A4772), IF($G$16="fixed",$G$17,MIN(H4772*Data!$C$7*$C$16*0.5,$C$17*Data!$C$7))*$C$12,"")</f>
        <v/>
      </c>
      <c r="L4772" s="42" t="str">
        <f t="shared" ca="1" si="2250"/>
        <v/>
      </c>
      <c r="M4772" s="44" t="str">
        <f t="shared" ca="1" si="2251"/>
        <v/>
      </c>
      <c r="N4772" s="44" t="str">
        <f t="shared" ca="1" si="2252"/>
        <v/>
      </c>
      <c r="O4772" s="108" t="str">
        <f t="shared" si="2236"/>
        <v/>
      </c>
      <c r="P4772" s="102" t="str">
        <f t="shared" si="2237"/>
        <v/>
      </c>
      <c r="Q4772" s="102" t="str">
        <f t="shared" si="2238"/>
        <v/>
      </c>
      <c r="R4772" s="120" t="str">
        <f t="shared" si="2239"/>
        <v/>
      </c>
      <c r="S4772" s="54" t="str">
        <f t="shared" si="2240"/>
        <v/>
      </c>
      <c r="T4772" s="5" t="str">
        <f t="shared" si="2241"/>
        <v/>
      </c>
      <c r="U4772" s="152" t="str">
        <f t="shared" si="2224"/>
        <v/>
      </c>
      <c r="V4772" s="152" t="str">
        <f t="shared" si="2225"/>
        <v/>
      </c>
      <c r="W4772" s="153" t="str">
        <f t="shared" si="2226"/>
        <v/>
      </c>
      <c r="X4772" s="153" t="str">
        <f t="shared" si="2227"/>
        <v/>
      </c>
      <c r="Y4772" s="153" t="str">
        <f t="shared" si="2228"/>
        <v/>
      </c>
      <c r="Z4772" s="153" t="str">
        <f t="shared" si="2229"/>
        <v/>
      </c>
      <c r="AA4772" s="152" t="str">
        <f t="shared" si="2230"/>
        <v/>
      </c>
      <c r="AB4772" s="152" t="str">
        <f t="shared" si="2231"/>
        <v/>
      </c>
      <c r="AC4772" s="154" t="str">
        <f t="shared" si="2242"/>
        <v/>
      </c>
      <c r="AD4772" s="154" t="str">
        <f t="shared" si="2243"/>
        <v/>
      </c>
      <c r="AE4772" s="3" t="str">
        <f t="shared" si="2244"/>
        <v/>
      </c>
      <c r="AF4772" s="3" t="str">
        <f t="shared" si="2245"/>
        <v/>
      </c>
      <c r="AG4772" s="3" t="str">
        <f t="shared" si="2246"/>
        <v/>
      </c>
      <c r="AH4772" s="4" t="str">
        <f t="shared" si="2247"/>
        <v/>
      </c>
      <c r="AI4772" s="75" t="str">
        <f t="shared" si="2248"/>
        <v/>
      </c>
      <c r="AJ4772" s="75" t="str">
        <f t="shared" si="2249"/>
        <v/>
      </c>
    </row>
    <row r="4773" spans="1:36">
      <c r="A4773" s="41" t="str">
        <f t="shared" si="2232"/>
        <v/>
      </c>
      <c r="B4773" s="150" t="str">
        <f>IF(ISNUMBER(A4773),INDEX('MetaTrader Import'!$H$13:$J$5893,TRUNC(((A4773-$A$39+1)-1)/3)+1,MOD((A4773-$A$39+1)-1,3)+1),"")</f>
        <v/>
      </c>
      <c r="C4773" s="43" t="str">
        <f t="shared" si="2233"/>
        <v/>
      </c>
      <c r="D4773" s="43" t="str">
        <f t="shared" ca="1" si="2223"/>
        <v/>
      </c>
      <c r="E4773" s="43" t="str">
        <f t="shared" si="2234"/>
        <v/>
      </c>
      <c r="F4773" s="43" t="str">
        <f t="shared" si="2235"/>
        <v/>
      </c>
      <c r="G4773" s="43" t="str">
        <f>IF(A4773&lt;&gt;"",IF(A4773&lt;Data!$G$11*0.25,$C$13/$G$32,IF(A4773&gt;Data!$G$11*0.25,$C$13,$C$13*10)),"")</f>
        <v/>
      </c>
      <c r="H4773" s="43" t="str">
        <f>IF(A4773&lt;&gt;"",IF(Data!$G$9="constant",$C$13,IF(Data!$G$9="squeeze",G4773,F4773)),"")</f>
        <v/>
      </c>
      <c r="I4773" s="38" t="str">
        <f ca="1">IF(ISNUMBER(A4773),NORMINV(RAND(),0,IF(AND(Data!$G$9="squeeze",A4773&lt;Data!$G$11*0.25),$H$32,1)*$C$30*$C$13)*($C$14*$C$12),"")</f>
        <v/>
      </c>
      <c r="J4773" s="42" t="str">
        <f ca="1">IFERROR(IF(Data!$C$6="Real",B4773,I4773+J4772+($C$14*$C$12)*(NORMINV(RAND(),$C$15,CHOOSE($G$13,$C$13,F4773,G4773)))),"")</f>
        <v/>
      </c>
      <c r="K4773" s="88" t="str">
        <f>IF(ISNUMBER(A4773), IF($G$16="fixed",$G$17,MIN(H4773*Data!$C$7*$C$16*0.5,$C$17*Data!$C$7))*$C$12,"")</f>
        <v/>
      </c>
      <c r="L4773" s="42" t="str">
        <f t="shared" ca="1" si="2250"/>
        <v/>
      </c>
      <c r="M4773" s="44" t="str">
        <f t="shared" ca="1" si="2251"/>
        <v/>
      </c>
      <c r="N4773" s="44" t="str">
        <f t="shared" ca="1" si="2252"/>
        <v/>
      </c>
      <c r="O4773" s="108" t="str">
        <f t="shared" si="2236"/>
        <v/>
      </c>
      <c r="P4773" s="102" t="str">
        <f t="shared" si="2237"/>
        <v/>
      </c>
      <c r="Q4773" s="102" t="str">
        <f t="shared" si="2238"/>
        <v/>
      </c>
      <c r="R4773" s="120" t="str">
        <f t="shared" si="2239"/>
        <v/>
      </c>
      <c r="S4773" s="54" t="str">
        <f t="shared" si="2240"/>
        <v/>
      </c>
      <c r="T4773" s="5" t="str">
        <f t="shared" si="2241"/>
        <v/>
      </c>
      <c r="U4773" s="152" t="str">
        <f t="shared" si="2224"/>
        <v/>
      </c>
      <c r="V4773" s="152" t="str">
        <f t="shared" si="2225"/>
        <v/>
      </c>
      <c r="W4773" s="153" t="str">
        <f t="shared" si="2226"/>
        <v/>
      </c>
      <c r="X4773" s="153" t="str">
        <f t="shared" si="2227"/>
        <v/>
      </c>
      <c r="Y4773" s="153" t="str">
        <f t="shared" si="2228"/>
        <v/>
      </c>
      <c r="Z4773" s="153" t="str">
        <f t="shared" si="2229"/>
        <v/>
      </c>
      <c r="AA4773" s="152" t="str">
        <f t="shared" si="2230"/>
        <v/>
      </c>
      <c r="AB4773" s="152" t="str">
        <f t="shared" si="2231"/>
        <v/>
      </c>
      <c r="AC4773" s="154" t="str">
        <f t="shared" si="2242"/>
        <v/>
      </c>
      <c r="AD4773" s="154" t="str">
        <f t="shared" si="2243"/>
        <v/>
      </c>
      <c r="AE4773" s="3" t="str">
        <f t="shared" si="2244"/>
        <v/>
      </c>
      <c r="AF4773" s="3" t="str">
        <f t="shared" si="2245"/>
        <v/>
      </c>
      <c r="AG4773" s="3" t="str">
        <f t="shared" si="2246"/>
        <v/>
      </c>
      <c r="AH4773" s="4" t="str">
        <f t="shared" si="2247"/>
        <v/>
      </c>
      <c r="AI4773" s="75" t="str">
        <f t="shared" si="2248"/>
        <v/>
      </c>
      <c r="AJ4773" s="75" t="str">
        <f t="shared" si="2249"/>
        <v/>
      </c>
    </row>
    <row r="4774" spans="1:36">
      <c r="A4774" s="41" t="str">
        <f t="shared" si="2232"/>
        <v/>
      </c>
      <c r="B4774" s="150" t="str">
        <f>IF(ISNUMBER(A4774),INDEX('MetaTrader Import'!$H$13:$J$5893,TRUNC(((A4774-$A$39+1)-1)/3)+1,MOD((A4774-$A$39+1)-1,3)+1),"")</f>
        <v/>
      </c>
      <c r="C4774" s="43" t="str">
        <f t="shared" si="2233"/>
        <v/>
      </c>
      <c r="D4774" s="43" t="str">
        <f t="shared" ca="1" si="2223"/>
        <v/>
      </c>
      <c r="E4774" s="43" t="str">
        <f t="shared" si="2234"/>
        <v/>
      </c>
      <c r="F4774" s="43" t="str">
        <f t="shared" si="2235"/>
        <v/>
      </c>
      <c r="G4774" s="43" t="str">
        <f>IF(A4774&lt;&gt;"",IF(A4774&lt;Data!$G$11*0.25,$C$13/$G$32,IF(A4774&gt;Data!$G$11*0.25,$C$13,$C$13*10)),"")</f>
        <v/>
      </c>
      <c r="H4774" s="43" t="str">
        <f>IF(A4774&lt;&gt;"",IF(Data!$G$9="constant",$C$13,IF(Data!$G$9="squeeze",G4774,F4774)),"")</f>
        <v/>
      </c>
      <c r="I4774" s="38" t="str">
        <f ca="1">IF(ISNUMBER(A4774),NORMINV(RAND(),0,IF(AND(Data!$G$9="squeeze",A4774&lt;Data!$G$11*0.25),$H$32,1)*$C$30*$C$13)*($C$14*$C$12),"")</f>
        <v/>
      </c>
      <c r="J4774" s="42" t="str">
        <f ca="1">IFERROR(IF(Data!$C$6="Real",B4774,I4774+J4773+($C$14*$C$12)*(NORMINV(RAND(),$C$15,CHOOSE($G$13,$C$13,F4774,G4774)))),"")</f>
        <v/>
      </c>
      <c r="K4774" s="88" t="str">
        <f>IF(ISNUMBER(A4774), IF($G$16="fixed",$G$17,MIN(H4774*Data!$C$7*$C$16*0.5,$C$17*Data!$C$7))*$C$12,"")</f>
        <v/>
      </c>
      <c r="L4774" s="42" t="str">
        <f t="shared" ca="1" si="2250"/>
        <v/>
      </c>
      <c r="M4774" s="44" t="str">
        <f t="shared" ca="1" si="2251"/>
        <v/>
      </c>
      <c r="N4774" s="44" t="str">
        <f t="shared" ca="1" si="2252"/>
        <v/>
      </c>
      <c r="O4774" s="108" t="str">
        <f t="shared" si="2236"/>
        <v/>
      </c>
      <c r="P4774" s="102" t="str">
        <f t="shared" si="2237"/>
        <v/>
      </c>
      <c r="Q4774" s="102" t="str">
        <f t="shared" si="2238"/>
        <v/>
      </c>
      <c r="R4774" s="120" t="str">
        <f t="shared" si="2239"/>
        <v/>
      </c>
      <c r="S4774" s="54" t="str">
        <f t="shared" si="2240"/>
        <v/>
      </c>
      <c r="T4774" s="5" t="str">
        <f t="shared" si="2241"/>
        <v/>
      </c>
      <c r="U4774" s="152" t="str">
        <f t="shared" si="2224"/>
        <v/>
      </c>
      <c r="V4774" s="152" t="str">
        <f t="shared" si="2225"/>
        <v/>
      </c>
      <c r="W4774" s="153" t="str">
        <f t="shared" si="2226"/>
        <v/>
      </c>
      <c r="X4774" s="153" t="str">
        <f t="shared" si="2227"/>
        <v/>
      </c>
      <c r="Y4774" s="153" t="str">
        <f t="shared" si="2228"/>
        <v/>
      </c>
      <c r="Z4774" s="153" t="str">
        <f t="shared" si="2229"/>
        <v/>
      </c>
      <c r="AA4774" s="152" t="str">
        <f t="shared" si="2230"/>
        <v/>
      </c>
      <c r="AB4774" s="152" t="str">
        <f t="shared" si="2231"/>
        <v/>
      </c>
      <c r="AC4774" s="154" t="str">
        <f t="shared" si="2242"/>
        <v/>
      </c>
      <c r="AD4774" s="154" t="str">
        <f t="shared" si="2243"/>
        <v/>
      </c>
      <c r="AE4774" s="3" t="str">
        <f t="shared" si="2244"/>
        <v/>
      </c>
      <c r="AF4774" s="3" t="str">
        <f t="shared" si="2245"/>
        <v/>
      </c>
      <c r="AG4774" s="3" t="str">
        <f t="shared" si="2246"/>
        <v/>
      </c>
      <c r="AH4774" s="4" t="str">
        <f t="shared" si="2247"/>
        <v/>
      </c>
      <c r="AI4774" s="75" t="str">
        <f t="shared" si="2248"/>
        <v/>
      </c>
      <c r="AJ4774" s="75" t="str">
        <f t="shared" si="2249"/>
        <v/>
      </c>
    </row>
    <row r="4775" spans="1:36">
      <c r="A4775" s="41" t="str">
        <f t="shared" si="2232"/>
        <v/>
      </c>
      <c r="B4775" s="150" t="str">
        <f>IF(ISNUMBER(A4775),INDEX('MetaTrader Import'!$H$13:$J$5893,TRUNC(((A4775-$A$39+1)-1)/3)+1,MOD((A4775-$A$39+1)-1,3)+1),"")</f>
        <v/>
      </c>
      <c r="C4775" s="43" t="str">
        <f t="shared" si="2233"/>
        <v/>
      </c>
      <c r="D4775" s="43" t="str">
        <f t="shared" ca="1" si="2223"/>
        <v/>
      </c>
      <c r="E4775" s="43" t="str">
        <f t="shared" si="2234"/>
        <v/>
      </c>
      <c r="F4775" s="43" t="str">
        <f t="shared" si="2235"/>
        <v/>
      </c>
      <c r="G4775" s="43" t="str">
        <f>IF(A4775&lt;&gt;"",IF(A4775&lt;Data!$G$11*0.25,$C$13/$G$32,IF(A4775&gt;Data!$G$11*0.25,$C$13,$C$13*10)),"")</f>
        <v/>
      </c>
      <c r="H4775" s="43" t="str">
        <f>IF(A4775&lt;&gt;"",IF(Data!$G$9="constant",$C$13,IF(Data!$G$9="squeeze",G4775,F4775)),"")</f>
        <v/>
      </c>
      <c r="I4775" s="38" t="str">
        <f ca="1">IF(ISNUMBER(A4775),NORMINV(RAND(),0,IF(AND(Data!$G$9="squeeze",A4775&lt;Data!$G$11*0.25),$H$32,1)*$C$30*$C$13)*($C$14*$C$12),"")</f>
        <v/>
      </c>
      <c r="J4775" s="42" t="str">
        <f ca="1">IFERROR(IF(Data!$C$6="Real",B4775,I4775+J4774+($C$14*$C$12)*(NORMINV(RAND(),$C$15,CHOOSE($G$13,$C$13,F4775,G4775)))),"")</f>
        <v/>
      </c>
      <c r="K4775" s="88" t="str">
        <f>IF(ISNUMBER(A4775), IF($G$16="fixed",$G$17,MIN(H4775*Data!$C$7*$C$16*0.5,$C$17*Data!$C$7))*$C$12,"")</f>
        <v/>
      </c>
      <c r="L4775" s="42" t="str">
        <f t="shared" ca="1" si="2250"/>
        <v/>
      </c>
      <c r="M4775" s="44" t="str">
        <f t="shared" ca="1" si="2251"/>
        <v/>
      </c>
      <c r="N4775" s="44" t="str">
        <f t="shared" ca="1" si="2252"/>
        <v/>
      </c>
      <c r="O4775" s="108" t="str">
        <f t="shared" si="2236"/>
        <v/>
      </c>
      <c r="P4775" s="102" t="str">
        <f t="shared" si="2237"/>
        <v/>
      </c>
      <c r="Q4775" s="102" t="str">
        <f t="shared" si="2238"/>
        <v/>
      </c>
      <c r="R4775" s="120" t="str">
        <f t="shared" si="2239"/>
        <v/>
      </c>
      <c r="S4775" s="54" t="str">
        <f t="shared" si="2240"/>
        <v/>
      </c>
      <c r="T4775" s="5" t="str">
        <f t="shared" si="2241"/>
        <v/>
      </c>
      <c r="U4775" s="152" t="str">
        <f t="shared" si="2224"/>
        <v/>
      </c>
      <c r="V4775" s="152" t="str">
        <f t="shared" si="2225"/>
        <v/>
      </c>
      <c r="W4775" s="153" t="str">
        <f t="shared" si="2226"/>
        <v/>
      </c>
      <c r="X4775" s="153" t="str">
        <f t="shared" si="2227"/>
        <v/>
      </c>
      <c r="Y4775" s="153" t="str">
        <f t="shared" si="2228"/>
        <v/>
      </c>
      <c r="Z4775" s="153" t="str">
        <f t="shared" si="2229"/>
        <v/>
      </c>
      <c r="AA4775" s="152" t="str">
        <f t="shared" si="2230"/>
        <v/>
      </c>
      <c r="AB4775" s="152" t="str">
        <f t="shared" si="2231"/>
        <v/>
      </c>
      <c r="AC4775" s="154" t="str">
        <f t="shared" si="2242"/>
        <v/>
      </c>
      <c r="AD4775" s="154" t="str">
        <f t="shared" si="2243"/>
        <v/>
      </c>
      <c r="AE4775" s="3" t="str">
        <f t="shared" si="2244"/>
        <v/>
      </c>
      <c r="AF4775" s="3" t="str">
        <f t="shared" si="2245"/>
        <v/>
      </c>
      <c r="AG4775" s="3" t="str">
        <f t="shared" si="2246"/>
        <v/>
      </c>
      <c r="AH4775" s="4" t="str">
        <f t="shared" si="2247"/>
        <v/>
      </c>
      <c r="AI4775" s="75" t="str">
        <f t="shared" si="2248"/>
        <v/>
      </c>
      <c r="AJ4775" s="75" t="str">
        <f t="shared" si="2249"/>
        <v/>
      </c>
    </row>
    <row r="4776" spans="1:36">
      <c r="A4776" s="41" t="str">
        <f t="shared" si="2232"/>
        <v/>
      </c>
      <c r="B4776" s="150" t="str">
        <f>IF(ISNUMBER(A4776),INDEX('MetaTrader Import'!$H$13:$J$5893,TRUNC(((A4776-$A$39+1)-1)/3)+1,MOD((A4776-$A$39+1)-1,3)+1),"")</f>
        <v/>
      </c>
      <c r="C4776" s="43" t="str">
        <f t="shared" si="2233"/>
        <v/>
      </c>
      <c r="D4776" s="43" t="str">
        <f t="shared" ca="1" si="2223"/>
        <v/>
      </c>
      <c r="E4776" s="43" t="str">
        <f t="shared" si="2234"/>
        <v/>
      </c>
      <c r="F4776" s="43" t="str">
        <f t="shared" si="2235"/>
        <v/>
      </c>
      <c r="G4776" s="43" t="str">
        <f>IF(A4776&lt;&gt;"",IF(A4776&lt;Data!$G$11*0.25,$C$13/$G$32,IF(A4776&gt;Data!$G$11*0.25,$C$13,$C$13*10)),"")</f>
        <v/>
      </c>
      <c r="H4776" s="43" t="str">
        <f>IF(A4776&lt;&gt;"",IF(Data!$G$9="constant",$C$13,IF(Data!$G$9="squeeze",G4776,F4776)),"")</f>
        <v/>
      </c>
      <c r="I4776" s="38" t="str">
        <f ca="1">IF(ISNUMBER(A4776),NORMINV(RAND(),0,IF(AND(Data!$G$9="squeeze",A4776&lt;Data!$G$11*0.25),$H$32,1)*$C$30*$C$13)*($C$14*$C$12),"")</f>
        <v/>
      </c>
      <c r="J4776" s="42" t="str">
        <f ca="1">IFERROR(IF(Data!$C$6="Real",B4776,I4776+J4775+($C$14*$C$12)*(NORMINV(RAND(),$C$15,CHOOSE($G$13,$C$13,F4776,G4776)))),"")</f>
        <v/>
      </c>
      <c r="K4776" s="88" t="str">
        <f>IF(ISNUMBER(A4776), IF($G$16="fixed",$G$17,MIN(H4776*Data!$C$7*$C$16*0.5,$C$17*Data!$C$7))*$C$12,"")</f>
        <v/>
      </c>
      <c r="L4776" s="42" t="str">
        <f t="shared" ca="1" si="2250"/>
        <v/>
      </c>
      <c r="M4776" s="44" t="str">
        <f t="shared" ca="1" si="2251"/>
        <v/>
      </c>
      <c r="N4776" s="44" t="str">
        <f t="shared" ca="1" si="2252"/>
        <v/>
      </c>
      <c r="O4776" s="108" t="str">
        <f t="shared" si="2236"/>
        <v/>
      </c>
      <c r="P4776" s="102" t="str">
        <f t="shared" si="2237"/>
        <v/>
      </c>
      <c r="Q4776" s="102" t="str">
        <f t="shared" si="2238"/>
        <v/>
      </c>
      <c r="R4776" s="120" t="str">
        <f t="shared" si="2239"/>
        <v/>
      </c>
      <c r="S4776" s="54" t="str">
        <f t="shared" si="2240"/>
        <v/>
      </c>
      <c r="T4776" s="5" t="str">
        <f t="shared" si="2241"/>
        <v/>
      </c>
      <c r="U4776" s="152" t="str">
        <f t="shared" si="2224"/>
        <v/>
      </c>
      <c r="V4776" s="152" t="str">
        <f t="shared" si="2225"/>
        <v/>
      </c>
      <c r="W4776" s="153" t="str">
        <f t="shared" si="2226"/>
        <v/>
      </c>
      <c r="X4776" s="153" t="str">
        <f t="shared" si="2227"/>
        <v/>
      </c>
      <c r="Y4776" s="153" t="str">
        <f t="shared" si="2228"/>
        <v/>
      </c>
      <c r="Z4776" s="153" t="str">
        <f t="shared" si="2229"/>
        <v/>
      </c>
      <c r="AA4776" s="152" t="str">
        <f t="shared" si="2230"/>
        <v/>
      </c>
      <c r="AB4776" s="152" t="str">
        <f t="shared" si="2231"/>
        <v/>
      </c>
      <c r="AC4776" s="154" t="str">
        <f t="shared" si="2242"/>
        <v/>
      </c>
      <c r="AD4776" s="154" t="str">
        <f t="shared" si="2243"/>
        <v/>
      </c>
      <c r="AE4776" s="3" t="str">
        <f t="shared" si="2244"/>
        <v/>
      </c>
      <c r="AF4776" s="3" t="str">
        <f t="shared" si="2245"/>
        <v/>
      </c>
      <c r="AG4776" s="3" t="str">
        <f t="shared" si="2246"/>
        <v/>
      </c>
      <c r="AH4776" s="4" t="str">
        <f t="shared" si="2247"/>
        <v/>
      </c>
      <c r="AI4776" s="75" t="str">
        <f t="shared" si="2248"/>
        <v/>
      </c>
      <c r="AJ4776" s="75" t="str">
        <f t="shared" si="2249"/>
        <v/>
      </c>
    </row>
    <row r="4777" spans="1:36">
      <c r="A4777" s="41" t="str">
        <f t="shared" si="2232"/>
        <v/>
      </c>
      <c r="B4777" s="150" t="str">
        <f>IF(ISNUMBER(A4777),INDEX('MetaTrader Import'!$H$13:$J$5893,TRUNC(((A4777-$A$39+1)-1)/3)+1,MOD((A4777-$A$39+1)-1,3)+1),"")</f>
        <v/>
      </c>
      <c r="C4777" s="43" t="str">
        <f t="shared" si="2233"/>
        <v/>
      </c>
      <c r="D4777" s="43" t="str">
        <f t="shared" ca="1" si="2223"/>
        <v/>
      </c>
      <c r="E4777" s="43" t="str">
        <f t="shared" si="2234"/>
        <v/>
      </c>
      <c r="F4777" s="43" t="str">
        <f t="shared" si="2235"/>
        <v/>
      </c>
      <c r="G4777" s="43" t="str">
        <f>IF(A4777&lt;&gt;"",IF(A4777&lt;Data!$G$11*0.25,$C$13/$G$32,IF(A4777&gt;Data!$G$11*0.25,$C$13,$C$13*10)),"")</f>
        <v/>
      </c>
      <c r="H4777" s="43" t="str">
        <f>IF(A4777&lt;&gt;"",IF(Data!$G$9="constant",$C$13,IF(Data!$G$9="squeeze",G4777,F4777)),"")</f>
        <v/>
      </c>
      <c r="I4777" s="38" t="str">
        <f ca="1">IF(ISNUMBER(A4777),NORMINV(RAND(),0,IF(AND(Data!$G$9="squeeze",A4777&lt;Data!$G$11*0.25),$H$32,1)*$C$30*$C$13)*($C$14*$C$12),"")</f>
        <v/>
      </c>
      <c r="J4777" s="42" t="str">
        <f ca="1">IFERROR(IF(Data!$C$6="Real",B4777,I4777+J4776+($C$14*$C$12)*(NORMINV(RAND(),$C$15,CHOOSE($G$13,$C$13,F4777,G4777)))),"")</f>
        <v/>
      </c>
      <c r="K4777" s="88" t="str">
        <f>IF(ISNUMBER(A4777), IF($G$16="fixed",$G$17,MIN(H4777*Data!$C$7*$C$16*0.5,$C$17*Data!$C$7))*$C$12,"")</f>
        <v/>
      </c>
      <c r="L4777" s="42" t="str">
        <f t="shared" ca="1" si="2250"/>
        <v/>
      </c>
      <c r="M4777" s="44" t="str">
        <f t="shared" ca="1" si="2251"/>
        <v/>
      </c>
      <c r="N4777" s="44" t="str">
        <f t="shared" ca="1" si="2252"/>
        <v/>
      </c>
      <c r="O4777" s="108" t="str">
        <f t="shared" si="2236"/>
        <v/>
      </c>
      <c r="P4777" s="102" t="str">
        <f t="shared" si="2237"/>
        <v/>
      </c>
      <c r="Q4777" s="102" t="str">
        <f t="shared" si="2238"/>
        <v/>
      </c>
      <c r="R4777" s="120" t="str">
        <f t="shared" si="2239"/>
        <v/>
      </c>
      <c r="S4777" s="54" t="str">
        <f t="shared" si="2240"/>
        <v/>
      </c>
      <c r="T4777" s="5" t="str">
        <f t="shared" si="2241"/>
        <v/>
      </c>
      <c r="U4777" s="152" t="str">
        <f t="shared" si="2224"/>
        <v/>
      </c>
      <c r="V4777" s="152" t="str">
        <f t="shared" si="2225"/>
        <v/>
      </c>
      <c r="W4777" s="153" t="str">
        <f t="shared" si="2226"/>
        <v/>
      </c>
      <c r="X4777" s="153" t="str">
        <f t="shared" si="2227"/>
        <v/>
      </c>
      <c r="Y4777" s="153" t="str">
        <f t="shared" si="2228"/>
        <v/>
      </c>
      <c r="Z4777" s="153" t="str">
        <f t="shared" si="2229"/>
        <v/>
      </c>
      <c r="AA4777" s="152" t="str">
        <f t="shared" si="2230"/>
        <v/>
      </c>
      <c r="AB4777" s="152" t="str">
        <f t="shared" si="2231"/>
        <v/>
      </c>
      <c r="AC4777" s="154" t="str">
        <f t="shared" si="2242"/>
        <v/>
      </c>
      <c r="AD4777" s="154" t="str">
        <f t="shared" si="2243"/>
        <v/>
      </c>
      <c r="AE4777" s="3" t="str">
        <f t="shared" si="2244"/>
        <v/>
      </c>
      <c r="AF4777" s="3" t="str">
        <f t="shared" si="2245"/>
        <v/>
      </c>
      <c r="AG4777" s="3" t="str">
        <f t="shared" si="2246"/>
        <v/>
      </c>
      <c r="AH4777" s="4" t="str">
        <f t="shared" si="2247"/>
        <v/>
      </c>
      <c r="AI4777" s="75" t="str">
        <f t="shared" si="2248"/>
        <v/>
      </c>
      <c r="AJ4777" s="75" t="str">
        <f t="shared" si="2249"/>
        <v/>
      </c>
    </row>
    <row r="4778" spans="1:36">
      <c r="A4778" s="41" t="str">
        <f t="shared" si="2232"/>
        <v/>
      </c>
      <c r="B4778" s="150" t="str">
        <f>IF(ISNUMBER(A4778),INDEX('MetaTrader Import'!$H$13:$J$5893,TRUNC(((A4778-$A$39+1)-1)/3)+1,MOD((A4778-$A$39+1)-1,3)+1),"")</f>
        <v/>
      </c>
      <c r="C4778" s="43" t="str">
        <f t="shared" si="2233"/>
        <v/>
      </c>
      <c r="D4778" s="43" t="str">
        <f t="shared" ca="1" si="2223"/>
        <v/>
      </c>
      <c r="E4778" s="43" t="str">
        <f t="shared" si="2234"/>
        <v/>
      </c>
      <c r="F4778" s="43" t="str">
        <f t="shared" si="2235"/>
        <v/>
      </c>
      <c r="G4778" s="43" t="str">
        <f>IF(A4778&lt;&gt;"",IF(A4778&lt;Data!$G$11*0.25,$C$13/$G$32,IF(A4778&gt;Data!$G$11*0.25,$C$13,$C$13*10)),"")</f>
        <v/>
      </c>
      <c r="H4778" s="43" t="str">
        <f>IF(A4778&lt;&gt;"",IF(Data!$G$9="constant",$C$13,IF(Data!$G$9="squeeze",G4778,F4778)),"")</f>
        <v/>
      </c>
      <c r="I4778" s="38" t="str">
        <f ca="1">IF(ISNUMBER(A4778),NORMINV(RAND(),0,IF(AND(Data!$G$9="squeeze",A4778&lt;Data!$G$11*0.25),$H$32,1)*$C$30*$C$13)*($C$14*$C$12),"")</f>
        <v/>
      </c>
      <c r="J4778" s="42" t="str">
        <f ca="1">IFERROR(IF(Data!$C$6="Real",B4778,I4778+J4777+($C$14*$C$12)*(NORMINV(RAND(),$C$15,CHOOSE($G$13,$C$13,F4778,G4778)))),"")</f>
        <v/>
      </c>
      <c r="K4778" s="88" t="str">
        <f>IF(ISNUMBER(A4778), IF($G$16="fixed",$G$17,MIN(H4778*Data!$C$7*$C$16*0.5,$C$17*Data!$C$7))*$C$12,"")</f>
        <v/>
      </c>
      <c r="L4778" s="42" t="str">
        <f t="shared" ca="1" si="2250"/>
        <v/>
      </c>
      <c r="M4778" s="44" t="str">
        <f t="shared" ca="1" si="2251"/>
        <v/>
      </c>
      <c r="N4778" s="44" t="str">
        <f t="shared" ca="1" si="2252"/>
        <v/>
      </c>
      <c r="O4778" s="108" t="str">
        <f t="shared" si="2236"/>
        <v/>
      </c>
      <c r="P4778" s="102" t="str">
        <f t="shared" si="2237"/>
        <v/>
      </c>
      <c r="Q4778" s="102" t="str">
        <f t="shared" si="2238"/>
        <v/>
      </c>
      <c r="R4778" s="120" t="str">
        <f t="shared" si="2239"/>
        <v/>
      </c>
      <c r="S4778" s="54" t="str">
        <f t="shared" si="2240"/>
        <v/>
      </c>
      <c r="T4778" s="5" t="str">
        <f t="shared" si="2241"/>
        <v/>
      </c>
      <c r="U4778" s="152" t="str">
        <f t="shared" si="2224"/>
        <v/>
      </c>
      <c r="V4778" s="152" t="str">
        <f t="shared" si="2225"/>
        <v/>
      </c>
      <c r="W4778" s="153" t="str">
        <f t="shared" si="2226"/>
        <v/>
      </c>
      <c r="X4778" s="153" t="str">
        <f t="shared" si="2227"/>
        <v/>
      </c>
      <c r="Y4778" s="153" t="str">
        <f t="shared" si="2228"/>
        <v/>
      </c>
      <c r="Z4778" s="153" t="str">
        <f t="shared" si="2229"/>
        <v/>
      </c>
      <c r="AA4778" s="152" t="str">
        <f t="shared" si="2230"/>
        <v/>
      </c>
      <c r="AB4778" s="152" t="str">
        <f t="shared" si="2231"/>
        <v/>
      </c>
      <c r="AC4778" s="154" t="str">
        <f t="shared" si="2242"/>
        <v/>
      </c>
      <c r="AD4778" s="154" t="str">
        <f t="shared" si="2243"/>
        <v/>
      </c>
      <c r="AE4778" s="3" t="str">
        <f t="shared" si="2244"/>
        <v/>
      </c>
      <c r="AF4778" s="3" t="str">
        <f t="shared" si="2245"/>
        <v/>
      </c>
      <c r="AG4778" s="3" t="str">
        <f t="shared" si="2246"/>
        <v/>
      </c>
      <c r="AH4778" s="4" t="str">
        <f t="shared" si="2247"/>
        <v/>
      </c>
      <c r="AI4778" s="75" t="str">
        <f t="shared" si="2248"/>
        <v/>
      </c>
      <c r="AJ4778" s="75" t="str">
        <f t="shared" si="2249"/>
        <v/>
      </c>
    </row>
    <row r="4779" spans="1:36">
      <c r="A4779" s="41" t="str">
        <f t="shared" si="2232"/>
        <v/>
      </c>
      <c r="B4779" s="150" t="str">
        <f>IF(ISNUMBER(A4779),INDEX('MetaTrader Import'!$H$13:$J$5893,TRUNC(((A4779-$A$39+1)-1)/3)+1,MOD((A4779-$A$39+1)-1,3)+1),"")</f>
        <v/>
      </c>
      <c r="C4779" s="43" t="str">
        <f t="shared" si="2233"/>
        <v/>
      </c>
      <c r="D4779" s="43" t="str">
        <f t="shared" ca="1" si="2223"/>
        <v/>
      </c>
      <c r="E4779" s="43" t="str">
        <f t="shared" si="2234"/>
        <v/>
      </c>
      <c r="F4779" s="43" t="str">
        <f t="shared" si="2235"/>
        <v/>
      </c>
      <c r="G4779" s="43" t="str">
        <f>IF(A4779&lt;&gt;"",IF(A4779&lt;Data!$G$11*0.25,$C$13/$G$32,IF(A4779&gt;Data!$G$11*0.25,$C$13,$C$13*10)),"")</f>
        <v/>
      </c>
      <c r="H4779" s="43" t="str">
        <f>IF(A4779&lt;&gt;"",IF(Data!$G$9="constant",$C$13,IF(Data!$G$9="squeeze",G4779,F4779)),"")</f>
        <v/>
      </c>
      <c r="I4779" s="38" t="str">
        <f ca="1">IF(ISNUMBER(A4779),NORMINV(RAND(),0,IF(AND(Data!$G$9="squeeze",A4779&lt;Data!$G$11*0.25),$H$32,1)*$C$30*$C$13)*($C$14*$C$12),"")</f>
        <v/>
      </c>
      <c r="J4779" s="42" t="str">
        <f ca="1">IFERROR(IF(Data!$C$6="Real",B4779,I4779+J4778+($C$14*$C$12)*(NORMINV(RAND(),$C$15,CHOOSE($G$13,$C$13,F4779,G4779)))),"")</f>
        <v/>
      </c>
      <c r="K4779" s="88" t="str">
        <f>IF(ISNUMBER(A4779), IF($G$16="fixed",$G$17,MIN(H4779*Data!$C$7*$C$16*0.5,$C$17*Data!$C$7))*$C$12,"")</f>
        <v/>
      </c>
      <c r="L4779" s="42" t="str">
        <f t="shared" ca="1" si="2250"/>
        <v/>
      </c>
      <c r="M4779" s="44" t="str">
        <f t="shared" ca="1" si="2251"/>
        <v/>
      </c>
      <c r="N4779" s="44" t="str">
        <f t="shared" ca="1" si="2252"/>
        <v/>
      </c>
      <c r="O4779" s="108" t="str">
        <f t="shared" si="2236"/>
        <v/>
      </c>
      <c r="P4779" s="102" t="str">
        <f t="shared" si="2237"/>
        <v/>
      </c>
      <c r="Q4779" s="102" t="str">
        <f t="shared" si="2238"/>
        <v/>
      </c>
      <c r="R4779" s="120" t="str">
        <f t="shared" si="2239"/>
        <v/>
      </c>
      <c r="S4779" s="54" t="str">
        <f t="shared" si="2240"/>
        <v/>
      </c>
      <c r="T4779" s="5" t="str">
        <f t="shared" si="2241"/>
        <v/>
      </c>
      <c r="U4779" s="152" t="str">
        <f t="shared" si="2224"/>
        <v/>
      </c>
      <c r="V4779" s="152" t="str">
        <f t="shared" si="2225"/>
        <v/>
      </c>
      <c r="W4779" s="153" t="str">
        <f t="shared" si="2226"/>
        <v/>
      </c>
      <c r="X4779" s="153" t="str">
        <f t="shared" si="2227"/>
        <v/>
      </c>
      <c r="Y4779" s="153" t="str">
        <f t="shared" si="2228"/>
        <v/>
      </c>
      <c r="Z4779" s="153" t="str">
        <f t="shared" si="2229"/>
        <v/>
      </c>
      <c r="AA4779" s="152" t="str">
        <f t="shared" si="2230"/>
        <v/>
      </c>
      <c r="AB4779" s="152" t="str">
        <f t="shared" si="2231"/>
        <v/>
      </c>
      <c r="AC4779" s="154" t="str">
        <f t="shared" si="2242"/>
        <v/>
      </c>
      <c r="AD4779" s="154" t="str">
        <f t="shared" si="2243"/>
        <v/>
      </c>
      <c r="AE4779" s="3" t="str">
        <f t="shared" si="2244"/>
        <v/>
      </c>
      <c r="AF4779" s="3" t="str">
        <f t="shared" si="2245"/>
        <v/>
      </c>
      <c r="AG4779" s="3" t="str">
        <f t="shared" si="2246"/>
        <v/>
      </c>
      <c r="AH4779" s="4" t="str">
        <f t="shared" si="2247"/>
        <v/>
      </c>
      <c r="AI4779" s="75" t="str">
        <f t="shared" si="2248"/>
        <v/>
      </c>
      <c r="AJ4779" s="75" t="str">
        <f t="shared" si="2249"/>
        <v/>
      </c>
    </row>
    <row r="4780" spans="1:36">
      <c r="A4780" s="41" t="str">
        <f t="shared" si="2232"/>
        <v/>
      </c>
      <c r="B4780" s="150" t="str">
        <f>IF(ISNUMBER(A4780),INDEX('MetaTrader Import'!$H$13:$J$5893,TRUNC(((A4780-$A$39+1)-1)/3)+1,MOD((A4780-$A$39+1)-1,3)+1),"")</f>
        <v/>
      </c>
      <c r="C4780" s="43" t="str">
        <f t="shared" si="2233"/>
        <v/>
      </c>
      <c r="D4780" s="43" t="str">
        <f t="shared" ca="1" si="2223"/>
        <v/>
      </c>
      <c r="E4780" s="43" t="str">
        <f t="shared" si="2234"/>
        <v/>
      </c>
      <c r="F4780" s="43" t="str">
        <f t="shared" si="2235"/>
        <v/>
      </c>
      <c r="G4780" s="43" t="str">
        <f>IF(A4780&lt;&gt;"",IF(A4780&lt;Data!$G$11*0.25,$C$13/$G$32,IF(A4780&gt;Data!$G$11*0.25,$C$13,$C$13*10)),"")</f>
        <v/>
      </c>
      <c r="H4780" s="43" t="str">
        <f>IF(A4780&lt;&gt;"",IF(Data!$G$9="constant",$C$13,IF(Data!$G$9="squeeze",G4780,F4780)),"")</f>
        <v/>
      </c>
      <c r="I4780" s="38" t="str">
        <f ca="1">IF(ISNUMBER(A4780),NORMINV(RAND(),0,IF(AND(Data!$G$9="squeeze",A4780&lt;Data!$G$11*0.25),$H$32,1)*$C$30*$C$13)*($C$14*$C$12),"")</f>
        <v/>
      </c>
      <c r="J4780" s="42" t="str">
        <f ca="1">IFERROR(IF(Data!$C$6="Real",B4780,I4780+J4779+($C$14*$C$12)*(NORMINV(RAND(),$C$15,CHOOSE($G$13,$C$13,F4780,G4780)))),"")</f>
        <v/>
      </c>
      <c r="K4780" s="88" t="str">
        <f>IF(ISNUMBER(A4780), IF($G$16="fixed",$G$17,MIN(H4780*Data!$C$7*$C$16*0.5,$C$17*Data!$C$7))*$C$12,"")</f>
        <v/>
      </c>
      <c r="L4780" s="42" t="str">
        <f t="shared" ca="1" si="2250"/>
        <v/>
      </c>
      <c r="M4780" s="44" t="str">
        <f t="shared" ca="1" si="2251"/>
        <v/>
      </c>
      <c r="N4780" s="44" t="str">
        <f t="shared" ca="1" si="2252"/>
        <v/>
      </c>
      <c r="O4780" s="108" t="str">
        <f t="shared" si="2236"/>
        <v/>
      </c>
      <c r="P4780" s="102" t="str">
        <f t="shared" si="2237"/>
        <v/>
      </c>
      <c r="Q4780" s="102" t="str">
        <f t="shared" si="2238"/>
        <v/>
      </c>
      <c r="R4780" s="120" t="str">
        <f t="shared" si="2239"/>
        <v/>
      </c>
      <c r="S4780" s="54" t="str">
        <f t="shared" si="2240"/>
        <v/>
      </c>
      <c r="T4780" s="5" t="str">
        <f t="shared" si="2241"/>
        <v/>
      </c>
      <c r="U4780" s="152" t="str">
        <f t="shared" si="2224"/>
        <v/>
      </c>
      <c r="V4780" s="152" t="str">
        <f t="shared" si="2225"/>
        <v/>
      </c>
      <c r="W4780" s="153" t="str">
        <f t="shared" si="2226"/>
        <v/>
      </c>
      <c r="X4780" s="153" t="str">
        <f t="shared" si="2227"/>
        <v/>
      </c>
      <c r="Y4780" s="153" t="str">
        <f t="shared" si="2228"/>
        <v/>
      </c>
      <c r="Z4780" s="153" t="str">
        <f t="shared" si="2229"/>
        <v/>
      </c>
      <c r="AA4780" s="152" t="str">
        <f t="shared" si="2230"/>
        <v/>
      </c>
      <c r="AB4780" s="152" t="str">
        <f t="shared" si="2231"/>
        <v/>
      </c>
      <c r="AC4780" s="154" t="str">
        <f t="shared" si="2242"/>
        <v/>
      </c>
      <c r="AD4780" s="154" t="str">
        <f t="shared" si="2243"/>
        <v/>
      </c>
      <c r="AE4780" s="3" t="str">
        <f t="shared" si="2244"/>
        <v/>
      </c>
      <c r="AF4780" s="3" t="str">
        <f t="shared" si="2245"/>
        <v/>
      </c>
      <c r="AG4780" s="3" t="str">
        <f t="shared" si="2246"/>
        <v/>
      </c>
      <c r="AH4780" s="4" t="str">
        <f t="shared" si="2247"/>
        <v/>
      </c>
      <c r="AI4780" s="75" t="str">
        <f t="shared" si="2248"/>
        <v/>
      </c>
      <c r="AJ4780" s="75" t="str">
        <f t="shared" si="2249"/>
        <v/>
      </c>
    </row>
    <row r="4781" spans="1:36">
      <c r="A4781" s="41" t="str">
        <f t="shared" si="2232"/>
        <v/>
      </c>
      <c r="B4781" s="150" t="str">
        <f>IF(ISNUMBER(A4781),INDEX('MetaTrader Import'!$H$13:$J$5893,TRUNC(((A4781-$A$39+1)-1)/3)+1,MOD((A4781-$A$39+1)-1,3)+1),"")</f>
        <v/>
      </c>
      <c r="C4781" s="43" t="str">
        <f t="shared" si="2233"/>
        <v/>
      </c>
      <c r="D4781" s="43" t="str">
        <f t="shared" ca="1" si="2223"/>
        <v/>
      </c>
      <c r="E4781" s="43" t="str">
        <f t="shared" si="2234"/>
        <v/>
      </c>
      <c r="F4781" s="43" t="str">
        <f t="shared" si="2235"/>
        <v/>
      </c>
      <c r="G4781" s="43" t="str">
        <f>IF(A4781&lt;&gt;"",IF(A4781&lt;Data!$G$11*0.25,$C$13/$G$32,IF(A4781&gt;Data!$G$11*0.25,$C$13,$C$13*10)),"")</f>
        <v/>
      </c>
      <c r="H4781" s="43" t="str">
        <f>IF(A4781&lt;&gt;"",IF(Data!$G$9="constant",$C$13,IF(Data!$G$9="squeeze",G4781,F4781)),"")</f>
        <v/>
      </c>
      <c r="I4781" s="38" t="str">
        <f ca="1">IF(ISNUMBER(A4781),NORMINV(RAND(),0,IF(AND(Data!$G$9="squeeze",A4781&lt;Data!$G$11*0.25),$H$32,1)*$C$30*$C$13)*($C$14*$C$12),"")</f>
        <v/>
      </c>
      <c r="J4781" s="42" t="str">
        <f ca="1">IFERROR(IF(Data!$C$6="Real",B4781,I4781+J4780+($C$14*$C$12)*(NORMINV(RAND(),$C$15,CHOOSE($G$13,$C$13,F4781,G4781)))),"")</f>
        <v/>
      </c>
      <c r="K4781" s="88" t="str">
        <f>IF(ISNUMBER(A4781), IF($G$16="fixed",$G$17,MIN(H4781*Data!$C$7*$C$16*0.5,$C$17*Data!$C$7))*$C$12,"")</f>
        <v/>
      </c>
      <c r="L4781" s="42" t="str">
        <f t="shared" ca="1" si="2250"/>
        <v/>
      </c>
      <c r="M4781" s="44" t="str">
        <f t="shared" ca="1" si="2251"/>
        <v/>
      </c>
      <c r="N4781" s="44" t="str">
        <f t="shared" ca="1" si="2252"/>
        <v/>
      </c>
      <c r="O4781" s="108" t="str">
        <f t="shared" si="2236"/>
        <v/>
      </c>
      <c r="P4781" s="102" t="str">
        <f t="shared" si="2237"/>
        <v/>
      </c>
      <c r="Q4781" s="102" t="str">
        <f t="shared" si="2238"/>
        <v/>
      </c>
      <c r="R4781" s="120" t="str">
        <f t="shared" si="2239"/>
        <v/>
      </c>
      <c r="S4781" s="54" t="str">
        <f t="shared" si="2240"/>
        <v/>
      </c>
      <c r="T4781" s="5" t="str">
        <f t="shared" si="2241"/>
        <v/>
      </c>
      <c r="U4781" s="152" t="str">
        <f t="shared" si="2224"/>
        <v/>
      </c>
      <c r="V4781" s="152" t="str">
        <f t="shared" si="2225"/>
        <v/>
      </c>
      <c r="W4781" s="153" t="str">
        <f t="shared" si="2226"/>
        <v/>
      </c>
      <c r="X4781" s="153" t="str">
        <f t="shared" si="2227"/>
        <v/>
      </c>
      <c r="Y4781" s="153" t="str">
        <f t="shared" si="2228"/>
        <v/>
      </c>
      <c r="Z4781" s="153" t="str">
        <f t="shared" si="2229"/>
        <v/>
      </c>
      <c r="AA4781" s="152" t="str">
        <f t="shared" si="2230"/>
        <v/>
      </c>
      <c r="AB4781" s="152" t="str">
        <f t="shared" si="2231"/>
        <v/>
      </c>
      <c r="AC4781" s="154" t="str">
        <f t="shared" si="2242"/>
        <v/>
      </c>
      <c r="AD4781" s="154" t="str">
        <f t="shared" si="2243"/>
        <v/>
      </c>
      <c r="AE4781" s="3" t="str">
        <f t="shared" si="2244"/>
        <v/>
      </c>
      <c r="AF4781" s="3" t="str">
        <f t="shared" si="2245"/>
        <v/>
      </c>
      <c r="AG4781" s="3" t="str">
        <f t="shared" si="2246"/>
        <v/>
      </c>
      <c r="AH4781" s="4" t="str">
        <f t="shared" si="2247"/>
        <v/>
      </c>
      <c r="AI4781" s="75" t="str">
        <f t="shared" si="2248"/>
        <v/>
      </c>
      <c r="AJ4781" s="75" t="str">
        <f t="shared" si="2249"/>
        <v/>
      </c>
    </row>
    <row r="4782" spans="1:36">
      <c r="A4782" s="41" t="str">
        <f t="shared" si="2232"/>
        <v/>
      </c>
      <c r="B4782" s="150" t="str">
        <f>IF(ISNUMBER(A4782),INDEX('MetaTrader Import'!$H$13:$J$5893,TRUNC(((A4782-$A$39+1)-1)/3)+1,MOD((A4782-$A$39+1)-1,3)+1),"")</f>
        <v/>
      </c>
      <c r="C4782" s="43" t="str">
        <f t="shared" si="2233"/>
        <v/>
      </c>
      <c r="D4782" s="43" t="str">
        <f t="shared" ca="1" si="2223"/>
        <v/>
      </c>
      <c r="E4782" s="43" t="str">
        <f t="shared" si="2234"/>
        <v/>
      </c>
      <c r="F4782" s="43" t="str">
        <f t="shared" si="2235"/>
        <v/>
      </c>
      <c r="G4782" s="43" t="str">
        <f>IF(A4782&lt;&gt;"",IF(A4782&lt;Data!$G$11*0.25,$C$13/$G$32,IF(A4782&gt;Data!$G$11*0.25,$C$13,$C$13*10)),"")</f>
        <v/>
      </c>
      <c r="H4782" s="43" t="str">
        <f>IF(A4782&lt;&gt;"",IF(Data!$G$9="constant",$C$13,IF(Data!$G$9="squeeze",G4782,F4782)),"")</f>
        <v/>
      </c>
      <c r="I4782" s="38" t="str">
        <f ca="1">IF(ISNUMBER(A4782),NORMINV(RAND(),0,IF(AND(Data!$G$9="squeeze",A4782&lt;Data!$G$11*0.25),$H$32,1)*$C$30*$C$13)*($C$14*$C$12),"")</f>
        <v/>
      </c>
      <c r="J4782" s="42" t="str">
        <f ca="1">IFERROR(IF(Data!$C$6="Real",B4782,I4782+J4781+($C$14*$C$12)*(NORMINV(RAND(),$C$15,CHOOSE($G$13,$C$13,F4782,G4782)))),"")</f>
        <v/>
      </c>
      <c r="K4782" s="88" t="str">
        <f>IF(ISNUMBER(A4782), IF($G$16="fixed",$G$17,MIN(H4782*Data!$C$7*$C$16*0.5,$C$17*Data!$C$7))*$C$12,"")</f>
        <v/>
      </c>
      <c r="L4782" s="42" t="str">
        <f t="shared" ca="1" si="2250"/>
        <v/>
      </c>
      <c r="M4782" s="44" t="str">
        <f t="shared" ca="1" si="2251"/>
        <v/>
      </c>
      <c r="N4782" s="44" t="str">
        <f t="shared" ca="1" si="2252"/>
        <v/>
      </c>
      <c r="O4782" s="108" t="str">
        <f t="shared" si="2236"/>
        <v/>
      </c>
      <c r="P4782" s="102" t="str">
        <f t="shared" si="2237"/>
        <v/>
      </c>
      <c r="Q4782" s="102" t="str">
        <f t="shared" si="2238"/>
        <v/>
      </c>
      <c r="R4782" s="120" t="str">
        <f t="shared" si="2239"/>
        <v/>
      </c>
      <c r="S4782" s="54" t="str">
        <f t="shared" si="2240"/>
        <v/>
      </c>
      <c r="T4782" s="5" t="str">
        <f t="shared" si="2241"/>
        <v/>
      </c>
      <c r="U4782" s="152" t="str">
        <f t="shared" si="2224"/>
        <v/>
      </c>
      <c r="V4782" s="152" t="str">
        <f t="shared" si="2225"/>
        <v/>
      </c>
      <c r="W4782" s="153" t="str">
        <f t="shared" si="2226"/>
        <v/>
      </c>
      <c r="X4782" s="153" t="str">
        <f t="shared" si="2227"/>
        <v/>
      </c>
      <c r="Y4782" s="153" t="str">
        <f t="shared" si="2228"/>
        <v/>
      </c>
      <c r="Z4782" s="153" t="str">
        <f t="shared" si="2229"/>
        <v/>
      </c>
      <c r="AA4782" s="152" t="str">
        <f t="shared" si="2230"/>
        <v/>
      </c>
      <c r="AB4782" s="152" t="str">
        <f t="shared" si="2231"/>
        <v/>
      </c>
      <c r="AC4782" s="154" t="str">
        <f t="shared" si="2242"/>
        <v/>
      </c>
      <c r="AD4782" s="154" t="str">
        <f t="shared" si="2243"/>
        <v/>
      </c>
      <c r="AE4782" s="3" t="str">
        <f t="shared" si="2244"/>
        <v/>
      </c>
      <c r="AF4782" s="3" t="str">
        <f t="shared" si="2245"/>
        <v/>
      </c>
      <c r="AG4782" s="3" t="str">
        <f t="shared" si="2246"/>
        <v/>
      </c>
      <c r="AH4782" s="4" t="str">
        <f t="shared" si="2247"/>
        <v/>
      </c>
      <c r="AI4782" s="75" t="str">
        <f t="shared" si="2248"/>
        <v/>
      </c>
      <c r="AJ4782" s="75" t="str">
        <f t="shared" si="2249"/>
        <v/>
      </c>
    </row>
    <row r="4783" spans="1:36">
      <c r="A4783" s="41" t="str">
        <f t="shared" si="2232"/>
        <v/>
      </c>
      <c r="B4783" s="150" t="str">
        <f>IF(ISNUMBER(A4783),INDEX('MetaTrader Import'!$H$13:$J$5893,TRUNC(((A4783-$A$39+1)-1)/3)+1,MOD((A4783-$A$39+1)-1,3)+1),"")</f>
        <v/>
      </c>
      <c r="C4783" s="43" t="str">
        <f t="shared" si="2233"/>
        <v/>
      </c>
      <c r="D4783" s="43" t="str">
        <f t="shared" ca="1" si="2223"/>
        <v/>
      </c>
      <c r="E4783" s="43" t="str">
        <f t="shared" si="2234"/>
        <v/>
      </c>
      <c r="F4783" s="43" t="str">
        <f t="shared" si="2235"/>
        <v/>
      </c>
      <c r="G4783" s="43" t="str">
        <f>IF(A4783&lt;&gt;"",IF(A4783&lt;Data!$G$11*0.25,$C$13/$G$32,IF(A4783&gt;Data!$G$11*0.25,$C$13,$C$13*10)),"")</f>
        <v/>
      </c>
      <c r="H4783" s="43" t="str">
        <f>IF(A4783&lt;&gt;"",IF(Data!$G$9="constant",$C$13,IF(Data!$G$9="squeeze",G4783,F4783)),"")</f>
        <v/>
      </c>
      <c r="I4783" s="38" t="str">
        <f ca="1">IF(ISNUMBER(A4783),NORMINV(RAND(),0,IF(AND(Data!$G$9="squeeze",A4783&lt;Data!$G$11*0.25),$H$32,1)*$C$30*$C$13)*($C$14*$C$12),"")</f>
        <v/>
      </c>
      <c r="J4783" s="42" t="str">
        <f ca="1">IFERROR(IF(Data!$C$6="Real",B4783,I4783+J4782+($C$14*$C$12)*(NORMINV(RAND(),$C$15,CHOOSE($G$13,$C$13,F4783,G4783)))),"")</f>
        <v/>
      </c>
      <c r="K4783" s="88" t="str">
        <f>IF(ISNUMBER(A4783), IF($G$16="fixed",$G$17,MIN(H4783*Data!$C$7*$C$16*0.5,$C$17*Data!$C$7))*$C$12,"")</f>
        <v/>
      </c>
      <c r="L4783" s="42" t="str">
        <f t="shared" ca="1" si="2250"/>
        <v/>
      </c>
      <c r="M4783" s="44" t="str">
        <f t="shared" ca="1" si="2251"/>
        <v/>
      </c>
      <c r="N4783" s="44" t="str">
        <f t="shared" ca="1" si="2252"/>
        <v/>
      </c>
      <c r="O4783" s="108" t="str">
        <f t="shared" si="2236"/>
        <v/>
      </c>
      <c r="P4783" s="102" t="str">
        <f t="shared" si="2237"/>
        <v/>
      </c>
      <c r="Q4783" s="102" t="str">
        <f t="shared" si="2238"/>
        <v/>
      </c>
      <c r="R4783" s="120" t="str">
        <f t="shared" si="2239"/>
        <v/>
      </c>
      <c r="S4783" s="54" t="str">
        <f t="shared" si="2240"/>
        <v/>
      </c>
      <c r="T4783" s="5" t="str">
        <f t="shared" si="2241"/>
        <v/>
      </c>
      <c r="U4783" s="152" t="str">
        <f t="shared" si="2224"/>
        <v/>
      </c>
      <c r="V4783" s="152" t="str">
        <f t="shared" si="2225"/>
        <v/>
      </c>
      <c r="W4783" s="153" t="str">
        <f t="shared" si="2226"/>
        <v/>
      </c>
      <c r="X4783" s="153" t="str">
        <f t="shared" si="2227"/>
        <v/>
      </c>
      <c r="Y4783" s="153" t="str">
        <f t="shared" si="2228"/>
        <v/>
      </c>
      <c r="Z4783" s="153" t="str">
        <f t="shared" si="2229"/>
        <v/>
      </c>
      <c r="AA4783" s="152" t="str">
        <f t="shared" si="2230"/>
        <v/>
      </c>
      <c r="AB4783" s="152" t="str">
        <f t="shared" si="2231"/>
        <v/>
      </c>
      <c r="AC4783" s="154" t="str">
        <f t="shared" si="2242"/>
        <v/>
      </c>
      <c r="AD4783" s="154" t="str">
        <f t="shared" si="2243"/>
        <v/>
      </c>
      <c r="AE4783" s="3" t="str">
        <f t="shared" si="2244"/>
        <v/>
      </c>
      <c r="AF4783" s="3" t="str">
        <f t="shared" si="2245"/>
        <v/>
      </c>
      <c r="AG4783" s="3" t="str">
        <f t="shared" si="2246"/>
        <v/>
      </c>
      <c r="AH4783" s="4" t="str">
        <f t="shared" si="2247"/>
        <v/>
      </c>
      <c r="AI4783" s="75" t="str">
        <f t="shared" si="2248"/>
        <v/>
      </c>
      <c r="AJ4783" s="75" t="str">
        <f t="shared" si="2249"/>
        <v/>
      </c>
    </row>
    <row r="4784" spans="1:36">
      <c r="A4784" s="41" t="str">
        <f t="shared" si="2232"/>
        <v/>
      </c>
      <c r="B4784" s="150" t="str">
        <f>IF(ISNUMBER(A4784),INDEX('MetaTrader Import'!$H$13:$J$5893,TRUNC(((A4784-$A$39+1)-1)/3)+1,MOD((A4784-$A$39+1)-1,3)+1),"")</f>
        <v/>
      </c>
      <c r="C4784" s="43" t="str">
        <f t="shared" si="2233"/>
        <v/>
      </c>
      <c r="D4784" s="43" t="str">
        <f t="shared" ca="1" si="2223"/>
        <v/>
      </c>
      <c r="E4784" s="43" t="str">
        <f t="shared" si="2234"/>
        <v/>
      </c>
      <c r="F4784" s="43" t="str">
        <f t="shared" si="2235"/>
        <v/>
      </c>
      <c r="G4784" s="43" t="str">
        <f>IF(A4784&lt;&gt;"",IF(A4784&lt;Data!$G$11*0.25,$C$13/$G$32,IF(A4784&gt;Data!$G$11*0.25,$C$13,$C$13*10)),"")</f>
        <v/>
      </c>
      <c r="H4784" s="43" t="str">
        <f>IF(A4784&lt;&gt;"",IF(Data!$G$9="constant",$C$13,IF(Data!$G$9="squeeze",G4784,F4784)),"")</f>
        <v/>
      </c>
      <c r="I4784" s="38" t="str">
        <f ca="1">IF(ISNUMBER(A4784),NORMINV(RAND(),0,IF(AND(Data!$G$9="squeeze",A4784&lt;Data!$G$11*0.25),$H$32,1)*$C$30*$C$13)*($C$14*$C$12),"")</f>
        <v/>
      </c>
      <c r="J4784" s="42" t="str">
        <f ca="1">IFERROR(IF(Data!$C$6="Real",B4784,I4784+J4783+($C$14*$C$12)*(NORMINV(RAND(),$C$15,CHOOSE($G$13,$C$13,F4784,G4784)))),"")</f>
        <v/>
      </c>
      <c r="K4784" s="88" t="str">
        <f>IF(ISNUMBER(A4784), IF($G$16="fixed",$G$17,MIN(H4784*Data!$C$7*$C$16*0.5,$C$17*Data!$C$7))*$C$12,"")</f>
        <v/>
      </c>
      <c r="L4784" s="42" t="str">
        <f t="shared" ca="1" si="2250"/>
        <v/>
      </c>
      <c r="M4784" s="44" t="str">
        <f t="shared" ca="1" si="2251"/>
        <v/>
      </c>
      <c r="N4784" s="44" t="str">
        <f t="shared" ca="1" si="2252"/>
        <v/>
      </c>
      <c r="O4784" s="108" t="str">
        <f t="shared" si="2236"/>
        <v/>
      </c>
      <c r="P4784" s="102" t="str">
        <f t="shared" si="2237"/>
        <v/>
      </c>
      <c r="Q4784" s="102" t="str">
        <f t="shared" si="2238"/>
        <v/>
      </c>
      <c r="R4784" s="120" t="str">
        <f t="shared" si="2239"/>
        <v/>
      </c>
      <c r="S4784" s="54" t="str">
        <f t="shared" si="2240"/>
        <v/>
      </c>
      <c r="T4784" s="5" t="str">
        <f t="shared" si="2241"/>
        <v/>
      </c>
      <c r="U4784" s="152" t="str">
        <f t="shared" si="2224"/>
        <v/>
      </c>
      <c r="V4784" s="152" t="str">
        <f t="shared" si="2225"/>
        <v/>
      </c>
      <c r="W4784" s="153" t="str">
        <f t="shared" si="2226"/>
        <v/>
      </c>
      <c r="X4784" s="153" t="str">
        <f t="shared" si="2227"/>
        <v/>
      </c>
      <c r="Y4784" s="153" t="str">
        <f t="shared" si="2228"/>
        <v/>
      </c>
      <c r="Z4784" s="153" t="str">
        <f t="shared" si="2229"/>
        <v/>
      </c>
      <c r="AA4784" s="152" t="str">
        <f t="shared" si="2230"/>
        <v/>
      </c>
      <c r="AB4784" s="152" t="str">
        <f t="shared" si="2231"/>
        <v/>
      </c>
      <c r="AC4784" s="154" t="str">
        <f t="shared" si="2242"/>
        <v/>
      </c>
      <c r="AD4784" s="154" t="str">
        <f t="shared" si="2243"/>
        <v/>
      </c>
      <c r="AE4784" s="3" t="str">
        <f t="shared" si="2244"/>
        <v/>
      </c>
      <c r="AF4784" s="3" t="str">
        <f t="shared" si="2245"/>
        <v/>
      </c>
      <c r="AG4784" s="3" t="str">
        <f t="shared" si="2246"/>
        <v/>
      </c>
      <c r="AH4784" s="4" t="str">
        <f t="shared" si="2247"/>
        <v/>
      </c>
      <c r="AI4784" s="75" t="str">
        <f t="shared" si="2248"/>
        <v/>
      </c>
      <c r="AJ4784" s="75" t="str">
        <f t="shared" si="2249"/>
        <v/>
      </c>
    </row>
    <row r="4785" spans="1:36">
      <c r="A4785" s="41" t="str">
        <f t="shared" si="2232"/>
        <v/>
      </c>
      <c r="B4785" s="150" t="str">
        <f>IF(ISNUMBER(A4785),INDEX('MetaTrader Import'!$H$13:$J$5893,TRUNC(((A4785-$A$39+1)-1)/3)+1,MOD((A4785-$A$39+1)-1,3)+1),"")</f>
        <v/>
      </c>
      <c r="C4785" s="43" t="str">
        <f t="shared" si="2233"/>
        <v/>
      </c>
      <c r="D4785" s="43" t="str">
        <f t="shared" ca="1" si="2223"/>
        <v/>
      </c>
      <c r="E4785" s="43" t="str">
        <f t="shared" si="2234"/>
        <v/>
      </c>
      <c r="F4785" s="43" t="str">
        <f t="shared" si="2235"/>
        <v/>
      </c>
      <c r="G4785" s="43" t="str">
        <f>IF(A4785&lt;&gt;"",IF(A4785&lt;Data!$G$11*0.25,$C$13/$G$32,IF(A4785&gt;Data!$G$11*0.25,$C$13,$C$13*10)),"")</f>
        <v/>
      </c>
      <c r="H4785" s="43" t="str">
        <f>IF(A4785&lt;&gt;"",IF(Data!$G$9="constant",$C$13,IF(Data!$G$9="squeeze",G4785,F4785)),"")</f>
        <v/>
      </c>
      <c r="I4785" s="38" t="str">
        <f ca="1">IF(ISNUMBER(A4785),NORMINV(RAND(),0,IF(AND(Data!$G$9="squeeze",A4785&lt;Data!$G$11*0.25),$H$32,1)*$C$30*$C$13)*($C$14*$C$12),"")</f>
        <v/>
      </c>
      <c r="J4785" s="42" t="str">
        <f ca="1">IFERROR(IF(Data!$C$6="Real",B4785,I4785+J4784+($C$14*$C$12)*(NORMINV(RAND(),$C$15,CHOOSE($G$13,$C$13,F4785,G4785)))),"")</f>
        <v/>
      </c>
      <c r="K4785" s="88" t="str">
        <f>IF(ISNUMBER(A4785), IF($G$16="fixed",$G$17,MIN(H4785*Data!$C$7*$C$16*0.5,$C$17*Data!$C$7))*$C$12,"")</f>
        <v/>
      </c>
      <c r="L4785" s="42" t="str">
        <f t="shared" ca="1" si="2250"/>
        <v/>
      </c>
      <c r="M4785" s="44" t="str">
        <f t="shared" ca="1" si="2251"/>
        <v/>
      </c>
      <c r="N4785" s="44" t="str">
        <f t="shared" ca="1" si="2252"/>
        <v/>
      </c>
      <c r="O4785" s="108" t="str">
        <f t="shared" si="2236"/>
        <v/>
      </c>
      <c r="P4785" s="102" t="str">
        <f t="shared" si="2237"/>
        <v/>
      </c>
      <c r="Q4785" s="102" t="str">
        <f t="shared" si="2238"/>
        <v/>
      </c>
      <c r="R4785" s="120" t="str">
        <f t="shared" si="2239"/>
        <v/>
      </c>
      <c r="S4785" s="54" t="str">
        <f t="shared" si="2240"/>
        <v/>
      </c>
      <c r="T4785" s="5" t="str">
        <f t="shared" si="2241"/>
        <v/>
      </c>
      <c r="U4785" s="152" t="str">
        <f t="shared" si="2224"/>
        <v/>
      </c>
      <c r="V4785" s="152" t="str">
        <f t="shared" si="2225"/>
        <v/>
      </c>
      <c r="W4785" s="153" t="str">
        <f t="shared" si="2226"/>
        <v/>
      </c>
      <c r="X4785" s="153" t="str">
        <f t="shared" si="2227"/>
        <v/>
      </c>
      <c r="Y4785" s="153" t="str">
        <f t="shared" si="2228"/>
        <v/>
      </c>
      <c r="Z4785" s="153" t="str">
        <f t="shared" si="2229"/>
        <v/>
      </c>
      <c r="AA4785" s="152" t="str">
        <f t="shared" si="2230"/>
        <v/>
      </c>
      <c r="AB4785" s="152" t="str">
        <f t="shared" si="2231"/>
        <v/>
      </c>
      <c r="AC4785" s="154" t="str">
        <f t="shared" si="2242"/>
        <v/>
      </c>
      <c r="AD4785" s="154" t="str">
        <f t="shared" si="2243"/>
        <v/>
      </c>
      <c r="AE4785" s="3" t="str">
        <f t="shared" si="2244"/>
        <v/>
      </c>
      <c r="AF4785" s="3" t="str">
        <f t="shared" si="2245"/>
        <v/>
      </c>
      <c r="AG4785" s="3" t="str">
        <f t="shared" si="2246"/>
        <v/>
      </c>
      <c r="AH4785" s="4" t="str">
        <f t="shared" si="2247"/>
        <v/>
      </c>
      <c r="AI4785" s="75" t="str">
        <f t="shared" si="2248"/>
        <v/>
      </c>
      <c r="AJ4785" s="75" t="str">
        <f t="shared" si="2249"/>
        <v/>
      </c>
    </row>
    <row r="4786" spans="1:36">
      <c r="A4786" s="41" t="str">
        <f t="shared" si="2232"/>
        <v/>
      </c>
      <c r="B4786" s="150" t="str">
        <f>IF(ISNUMBER(A4786),INDEX('MetaTrader Import'!$H$13:$J$5893,TRUNC(((A4786-$A$39+1)-1)/3)+1,MOD((A4786-$A$39+1)-1,3)+1),"")</f>
        <v/>
      </c>
      <c r="C4786" s="43" t="str">
        <f t="shared" si="2233"/>
        <v/>
      </c>
      <c r="D4786" s="43" t="str">
        <f t="shared" ca="1" si="2223"/>
        <v/>
      </c>
      <c r="E4786" s="43" t="str">
        <f t="shared" si="2234"/>
        <v/>
      </c>
      <c r="F4786" s="43" t="str">
        <f t="shared" si="2235"/>
        <v/>
      </c>
      <c r="G4786" s="43" t="str">
        <f>IF(A4786&lt;&gt;"",IF(A4786&lt;Data!$G$11*0.25,$C$13/$G$32,IF(A4786&gt;Data!$G$11*0.25,$C$13,$C$13*10)),"")</f>
        <v/>
      </c>
      <c r="H4786" s="43" t="str">
        <f>IF(A4786&lt;&gt;"",IF(Data!$G$9="constant",$C$13,IF(Data!$G$9="squeeze",G4786,F4786)),"")</f>
        <v/>
      </c>
      <c r="I4786" s="38" t="str">
        <f ca="1">IF(ISNUMBER(A4786),NORMINV(RAND(),0,IF(AND(Data!$G$9="squeeze",A4786&lt;Data!$G$11*0.25),$H$32,1)*$C$30*$C$13)*($C$14*$C$12),"")</f>
        <v/>
      </c>
      <c r="J4786" s="42" t="str">
        <f ca="1">IFERROR(IF(Data!$C$6="Real",B4786,I4786+J4785+($C$14*$C$12)*(NORMINV(RAND(),$C$15,CHOOSE($G$13,$C$13,F4786,G4786)))),"")</f>
        <v/>
      </c>
      <c r="K4786" s="88" t="str">
        <f>IF(ISNUMBER(A4786), IF($G$16="fixed",$G$17,MIN(H4786*Data!$C$7*$C$16*0.5,$C$17*Data!$C$7))*$C$12,"")</f>
        <v/>
      </c>
      <c r="L4786" s="42" t="str">
        <f t="shared" ca="1" si="2250"/>
        <v/>
      </c>
      <c r="M4786" s="44" t="str">
        <f t="shared" ca="1" si="2251"/>
        <v/>
      </c>
      <c r="N4786" s="44" t="str">
        <f t="shared" ca="1" si="2252"/>
        <v/>
      </c>
      <c r="O4786" s="108" t="str">
        <f t="shared" si="2236"/>
        <v/>
      </c>
      <c r="P4786" s="102" t="str">
        <f t="shared" si="2237"/>
        <v/>
      </c>
      <c r="Q4786" s="102" t="str">
        <f t="shared" si="2238"/>
        <v/>
      </c>
      <c r="R4786" s="120" t="str">
        <f t="shared" si="2239"/>
        <v/>
      </c>
      <c r="S4786" s="54" t="str">
        <f t="shared" si="2240"/>
        <v/>
      </c>
      <c r="T4786" s="5" t="str">
        <f t="shared" si="2241"/>
        <v/>
      </c>
      <c r="U4786" s="152" t="str">
        <f t="shared" si="2224"/>
        <v/>
      </c>
      <c r="V4786" s="152" t="str">
        <f t="shared" si="2225"/>
        <v/>
      </c>
      <c r="W4786" s="153" t="str">
        <f t="shared" si="2226"/>
        <v/>
      </c>
      <c r="X4786" s="153" t="str">
        <f t="shared" si="2227"/>
        <v/>
      </c>
      <c r="Y4786" s="153" t="str">
        <f t="shared" si="2228"/>
        <v/>
      </c>
      <c r="Z4786" s="153" t="str">
        <f t="shared" si="2229"/>
        <v/>
      </c>
      <c r="AA4786" s="152" t="str">
        <f t="shared" si="2230"/>
        <v/>
      </c>
      <c r="AB4786" s="152" t="str">
        <f t="shared" si="2231"/>
        <v/>
      </c>
      <c r="AC4786" s="154" t="str">
        <f t="shared" si="2242"/>
        <v/>
      </c>
      <c r="AD4786" s="154" t="str">
        <f t="shared" si="2243"/>
        <v/>
      </c>
      <c r="AE4786" s="3" t="str">
        <f t="shared" si="2244"/>
        <v/>
      </c>
      <c r="AF4786" s="3" t="str">
        <f t="shared" si="2245"/>
        <v/>
      </c>
      <c r="AG4786" s="3" t="str">
        <f t="shared" si="2246"/>
        <v/>
      </c>
      <c r="AH4786" s="4" t="str">
        <f t="shared" si="2247"/>
        <v/>
      </c>
      <c r="AI4786" s="75" t="str">
        <f t="shared" si="2248"/>
        <v/>
      </c>
      <c r="AJ4786" s="75" t="str">
        <f t="shared" si="2249"/>
        <v/>
      </c>
    </row>
    <row r="4787" spans="1:36">
      <c r="A4787" s="41" t="str">
        <f t="shared" si="2232"/>
        <v/>
      </c>
      <c r="B4787" s="150" t="str">
        <f>IF(ISNUMBER(A4787),INDEX('MetaTrader Import'!$H$13:$J$5893,TRUNC(((A4787-$A$39+1)-1)/3)+1,MOD((A4787-$A$39+1)-1,3)+1),"")</f>
        <v/>
      </c>
      <c r="C4787" s="43" t="str">
        <f t="shared" si="2233"/>
        <v/>
      </c>
      <c r="D4787" s="43" t="str">
        <f t="shared" ca="1" si="2223"/>
        <v/>
      </c>
      <c r="E4787" s="43" t="str">
        <f t="shared" si="2234"/>
        <v/>
      </c>
      <c r="F4787" s="43" t="str">
        <f t="shared" si="2235"/>
        <v/>
      </c>
      <c r="G4787" s="43" t="str">
        <f>IF(A4787&lt;&gt;"",IF(A4787&lt;Data!$G$11*0.25,$C$13/$G$32,IF(A4787&gt;Data!$G$11*0.25,$C$13,$C$13*10)),"")</f>
        <v/>
      </c>
      <c r="H4787" s="43" t="str">
        <f>IF(A4787&lt;&gt;"",IF(Data!$G$9="constant",$C$13,IF(Data!$G$9="squeeze",G4787,F4787)),"")</f>
        <v/>
      </c>
      <c r="I4787" s="38" t="str">
        <f ca="1">IF(ISNUMBER(A4787),NORMINV(RAND(),0,IF(AND(Data!$G$9="squeeze",A4787&lt;Data!$G$11*0.25),$H$32,1)*$C$30*$C$13)*($C$14*$C$12),"")</f>
        <v/>
      </c>
      <c r="J4787" s="42" t="str">
        <f ca="1">IFERROR(IF(Data!$C$6="Real",B4787,I4787+J4786+($C$14*$C$12)*(NORMINV(RAND(),$C$15,CHOOSE($G$13,$C$13,F4787,G4787)))),"")</f>
        <v/>
      </c>
      <c r="K4787" s="88" t="str">
        <f>IF(ISNUMBER(A4787), IF($G$16="fixed",$G$17,MIN(H4787*Data!$C$7*$C$16*0.5,$C$17*Data!$C$7))*$C$12,"")</f>
        <v/>
      </c>
      <c r="L4787" s="42" t="str">
        <f t="shared" ca="1" si="2250"/>
        <v/>
      </c>
      <c r="M4787" s="44" t="str">
        <f t="shared" ca="1" si="2251"/>
        <v/>
      </c>
      <c r="N4787" s="44" t="str">
        <f t="shared" ca="1" si="2252"/>
        <v/>
      </c>
      <c r="O4787" s="108" t="str">
        <f t="shared" si="2236"/>
        <v/>
      </c>
      <c r="P4787" s="102" t="str">
        <f t="shared" si="2237"/>
        <v/>
      </c>
      <c r="Q4787" s="102" t="str">
        <f t="shared" si="2238"/>
        <v/>
      </c>
      <c r="R4787" s="120" t="str">
        <f t="shared" si="2239"/>
        <v/>
      </c>
      <c r="S4787" s="54" t="str">
        <f t="shared" si="2240"/>
        <v/>
      </c>
      <c r="T4787" s="5" t="str">
        <f t="shared" si="2241"/>
        <v/>
      </c>
      <c r="U4787" s="152" t="str">
        <f t="shared" si="2224"/>
        <v/>
      </c>
      <c r="V4787" s="152" t="str">
        <f t="shared" si="2225"/>
        <v/>
      </c>
      <c r="W4787" s="153" t="str">
        <f t="shared" si="2226"/>
        <v/>
      </c>
      <c r="X4787" s="153" t="str">
        <f t="shared" si="2227"/>
        <v/>
      </c>
      <c r="Y4787" s="153" t="str">
        <f t="shared" si="2228"/>
        <v/>
      </c>
      <c r="Z4787" s="153" t="str">
        <f t="shared" si="2229"/>
        <v/>
      </c>
      <c r="AA4787" s="152" t="str">
        <f t="shared" si="2230"/>
        <v/>
      </c>
      <c r="AB4787" s="152" t="str">
        <f t="shared" si="2231"/>
        <v/>
      </c>
      <c r="AC4787" s="154" t="str">
        <f t="shared" si="2242"/>
        <v/>
      </c>
      <c r="AD4787" s="154" t="str">
        <f t="shared" si="2243"/>
        <v/>
      </c>
      <c r="AE4787" s="3" t="str">
        <f t="shared" si="2244"/>
        <v/>
      </c>
      <c r="AF4787" s="3" t="str">
        <f t="shared" si="2245"/>
        <v/>
      </c>
      <c r="AG4787" s="3" t="str">
        <f t="shared" si="2246"/>
        <v/>
      </c>
      <c r="AH4787" s="4" t="str">
        <f t="shared" si="2247"/>
        <v/>
      </c>
      <c r="AI4787" s="75" t="str">
        <f t="shared" si="2248"/>
        <v/>
      </c>
      <c r="AJ4787" s="75" t="str">
        <f t="shared" si="2249"/>
        <v/>
      </c>
    </row>
    <row r="4788" spans="1:36">
      <c r="A4788" s="41" t="str">
        <f t="shared" si="2232"/>
        <v/>
      </c>
      <c r="B4788" s="150" t="str">
        <f>IF(ISNUMBER(A4788),INDEX('MetaTrader Import'!$H$13:$J$5893,TRUNC(((A4788-$A$39+1)-1)/3)+1,MOD((A4788-$A$39+1)-1,3)+1),"")</f>
        <v/>
      </c>
      <c r="C4788" s="43" t="str">
        <f t="shared" si="2233"/>
        <v/>
      </c>
      <c r="D4788" s="43" t="str">
        <f t="shared" ca="1" si="2223"/>
        <v/>
      </c>
      <c r="E4788" s="43" t="str">
        <f t="shared" si="2234"/>
        <v/>
      </c>
      <c r="F4788" s="43" t="str">
        <f t="shared" si="2235"/>
        <v/>
      </c>
      <c r="G4788" s="43" t="str">
        <f>IF(A4788&lt;&gt;"",IF(A4788&lt;Data!$G$11*0.25,$C$13/$G$32,IF(A4788&gt;Data!$G$11*0.25,$C$13,$C$13*10)),"")</f>
        <v/>
      </c>
      <c r="H4788" s="43" t="str">
        <f>IF(A4788&lt;&gt;"",IF(Data!$G$9="constant",$C$13,IF(Data!$G$9="squeeze",G4788,F4788)),"")</f>
        <v/>
      </c>
      <c r="I4788" s="38" t="str">
        <f ca="1">IF(ISNUMBER(A4788),NORMINV(RAND(),0,IF(AND(Data!$G$9="squeeze",A4788&lt;Data!$G$11*0.25),$H$32,1)*$C$30*$C$13)*($C$14*$C$12),"")</f>
        <v/>
      </c>
      <c r="J4788" s="42" t="str">
        <f ca="1">IFERROR(IF(Data!$C$6="Real",B4788,I4788+J4787+($C$14*$C$12)*(NORMINV(RAND(),$C$15,CHOOSE($G$13,$C$13,F4788,G4788)))),"")</f>
        <v/>
      </c>
      <c r="K4788" s="88" t="str">
        <f>IF(ISNUMBER(A4788), IF($G$16="fixed",$G$17,MIN(H4788*Data!$C$7*$C$16*0.5,$C$17*Data!$C$7))*$C$12,"")</f>
        <v/>
      </c>
      <c r="L4788" s="42" t="str">
        <f t="shared" ca="1" si="2250"/>
        <v/>
      </c>
      <c r="M4788" s="44" t="str">
        <f t="shared" ca="1" si="2251"/>
        <v/>
      </c>
      <c r="N4788" s="44" t="str">
        <f t="shared" ca="1" si="2252"/>
        <v/>
      </c>
      <c r="O4788" s="108" t="str">
        <f t="shared" si="2236"/>
        <v/>
      </c>
      <c r="P4788" s="102" t="str">
        <f t="shared" si="2237"/>
        <v/>
      </c>
      <c r="Q4788" s="102" t="str">
        <f t="shared" si="2238"/>
        <v/>
      </c>
      <c r="R4788" s="120" t="str">
        <f t="shared" si="2239"/>
        <v/>
      </c>
      <c r="S4788" s="54" t="str">
        <f t="shared" si="2240"/>
        <v/>
      </c>
      <c r="T4788" s="5" t="str">
        <f t="shared" si="2241"/>
        <v/>
      </c>
      <c r="U4788" s="152" t="str">
        <f t="shared" si="2224"/>
        <v/>
      </c>
      <c r="V4788" s="152" t="str">
        <f t="shared" si="2225"/>
        <v/>
      </c>
      <c r="W4788" s="153" t="str">
        <f t="shared" si="2226"/>
        <v/>
      </c>
      <c r="X4788" s="153" t="str">
        <f t="shared" si="2227"/>
        <v/>
      </c>
      <c r="Y4788" s="153" t="str">
        <f t="shared" si="2228"/>
        <v/>
      </c>
      <c r="Z4788" s="153" t="str">
        <f t="shared" si="2229"/>
        <v/>
      </c>
      <c r="AA4788" s="152" t="str">
        <f t="shared" si="2230"/>
        <v/>
      </c>
      <c r="AB4788" s="152" t="str">
        <f t="shared" si="2231"/>
        <v/>
      </c>
      <c r="AC4788" s="154" t="str">
        <f t="shared" si="2242"/>
        <v/>
      </c>
      <c r="AD4788" s="154" t="str">
        <f t="shared" si="2243"/>
        <v/>
      </c>
      <c r="AE4788" s="3" t="str">
        <f t="shared" si="2244"/>
        <v/>
      </c>
      <c r="AF4788" s="3" t="str">
        <f t="shared" si="2245"/>
        <v/>
      </c>
      <c r="AG4788" s="3" t="str">
        <f t="shared" si="2246"/>
        <v/>
      </c>
      <c r="AH4788" s="4" t="str">
        <f t="shared" si="2247"/>
        <v/>
      </c>
      <c r="AI4788" s="75" t="str">
        <f t="shared" si="2248"/>
        <v/>
      </c>
      <c r="AJ4788" s="75" t="str">
        <f t="shared" si="2249"/>
        <v/>
      </c>
    </row>
    <row r="4789" spans="1:36">
      <c r="A4789" s="41" t="str">
        <f t="shared" si="2232"/>
        <v/>
      </c>
      <c r="B4789" s="150" t="str">
        <f>IF(ISNUMBER(A4789),INDEX('MetaTrader Import'!$H$13:$J$5893,TRUNC(((A4789-$A$39+1)-1)/3)+1,MOD((A4789-$A$39+1)-1,3)+1),"")</f>
        <v/>
      </c>
      <c r="C4789" s="43" t="str">
        <f t="shared" si="2233"/>
        <v/>
      </c>
      <c r="D4789" s="43" t="str">
        <f t="shared" ca="1" si="2223"/>
        <v/>
      </c>
      <c r="E4789" s="43" t="str">
        <f t="shared" si="2234"/>
        <v/>
      </c>
      <c r="F4789" s="43" t="str">
        <f t="shared" si="2235"/>
        <v/>
      </c>
      <c r="G4789" s="43" t="str">
        <f>IF(A4789&lt;&gt;"",IF(A4789&lt;Data!$G$11*0.25,$C$13/$G$32,IF(A4789&gt;Data!$G$11*0.25,$C$13,$C$13*10)),"")</f>
        <v/>
      </c>
      <c r="H4789" s="43" t="str">
        <f>IF(A4789&lt;&gt;"",IF(Data!$G$9="constant",$C$13,IF(Data!$G$9="squeeze",G4789,F4789)),"")</f>
        <v/>
      </c>
      <c r="I4789" s="38" t="str">
        <f ca="1">IF(ISNUMBER(A4789),NORMINV(RAND(),0,IF(AND(Data!$G$9="squeeze",A4789&lt;Data!$G$11*0.25),$H$32,1)*$C$30*$C$13)*($C$14*$C$12),"")</f>
        <v/>
      </c>
      <c r="J4789" s="42" t="str">
        <f ca="1">IFERROR(IF(Data!$C$6="Real",B4789,I4789+J4788+($C$14*$C$12)*(NORMINV(RAND(),$C$15,CHOOSE($G$13,$C$13,F4789,G4789)))),"")</f>
        <v/>
      </c>
      <c r="K4789" s="88" t="str">
        <f>IF(ISNUMBER(A4789), IF($G$16="fixed",$G$17,MIN(H4789*Data!$C$7*$C$16*0.5,$C$17*Data!$C$7))*$C$12,"")</f>
        <v/>
      </c>
      <c r="L4789" s="42" t="str">
        <f t="shared" ca="1" si="2250"/>
        <v/>
      </c>
      <c r="M4789" s="44" t="str">
        <f t="shared" ca="1" si="2251"/>
        <v/>
      </c>
      <c r="N4789" s="44" t="str">
        <f t="shared" ca="1" si="2252"/>
        <v/>
      </c>
      <c r="O4789" s="108" t="str">
        <f t="shared" si="2236"/>
        <v/>
      </c>
      <c r="P4789" s="102" t="str">
        <f t="shared" si="2237"/>
        <v/>
      </c>
      <c r="Q4789" s="102" t="str">
        <f t="shared" si="2238"/>
        <v/>
      </c>
      <c r="R4789" s="120" t="str">
        <f t="shared" si="2239"/>
        <v/>
      </c>
      <c r="S4789" s="54" t="str">
        <f t="shared" si="2240"/>
        <v/>
      </c>
      <c r="T4789" s="5" t="str">
        <f t="shared" si="2241"/>
        <v/>
      </c>
      <c r="U4789" s="152" t="str">
        <f t="shared" si="2224"/>
        <v/>
      </c>
      <c r="V4789" s="152" t="str">
        <f t="shared" si="2225"/>
        <v/>
      </c>
      <c r="W4789" s="153" t="str">
        <f t="shared" si="2226"/>
        <v/>
      </c>
      <c r="X4789" s="153" t="str">
        <f t="shared" si="2227"/>
        <v/>
      </c>
      <c r="Y4789" s="153" t="str">
        <f t="shared" si="2228"/>
        <v/>
      </c>
      <c r="Z4789" s="153" t="str">
        <f t="shared" si="2229"/>
        <v/>
      </c>
      <c r="AA4789" s="152" t="str">
        <f t="shared" si="2230"/>
        <v/>
      </c>
      <c r="AB4789" s="152" t="str">
        <f t="shared" si="2231"/>
        <v/>
      </c>
      <c r="AC4789" s="154" t="str">
        <f t="shared" si="2242"/>
        <v/>
      </c>
      <c r="AD4789" s="154" t="str">
        <f t="shared" si="2243"/>
        <v/>
      </c>
      <c r="AE4789" s="3" t="str">
        <f t="shared" si="2244"/>
        <v/>
      </c>
      <c r="AF4789" s="3" t="str">
        <f t="shared" si="2245"/>
        <v/>
      </c>
      <c r="AG4789" s="3" t="str">
        <f t="shared" si="2246"/>
        <v/>
      </c>
      <c r="AH4789" s="4" t="str">
        <f t="shared" si="2247"/>
        <v/>
      </c>
      <c r="AI4789" s="75" t="str">
        <f t="shared" si="2248"/>
        <v/>
      </c>
      <c r="AJ4789" s="75" t="str">
        <f t="shared" si="2249"/>
        <v/>
      </c>
    </row>
    <row r="4790" spans="1:36">
      <c r="A4790" s="41" t="str">
        <f t="shared" si="2232"/>
        <v/>
      </c>
      <c r="B4790" s="150" t="str">
        <f>IF(ISNUMBER(A4790),INDEX('MetaTrader Import'!$H$13:$J$5893,TRUNC(((A4790-$A$39+1)-1)/3)+1,MOD((A4790-$A$39+1)-1,3)+1),"")</f>
        <v/>
      </c>
      <c r="C4790" s="43" t="str">
        <f t="shared" si="2233"/>
        <v/>
      </c>
      <c r="D4790" s="43" t="str">
        <f t="shared" ca="1" si="2223"/>
        <v/>
      </c>
      <c r="E4790" s="43" t="str">
        <f t="shared" si="2234"/>
        <v/>
      </c>
      <c r="F4790" s="43" t="str">
        <f t="shared" si="2235"/>
        <v/>
      </c>
      <c r="G4790" s="43" t="str">
        <f>IF(A4790&lt;&gt;"",IF(A4790&lt;Data!$G$11*0.25,$C$13/$G$32,IF(A4790&gt;Data!$G$11*0.25,$C$13,$C$13*10)),"")</f>
        <v/>
      </c>
      <c r="H4790" s="43" t="str">
        <f>IF(A4790&lt;&gt;"",IF(Data!$G$9="constant",$C$13,IF(Data!$G$9="squeeze",G4790,F4790)),"")</f>
        <v/>
      </c>
      <c r="I4790" s="38" t="str">
        <f ca="1">IF(ISNUMBER(A4790),NORMINV(RAND(),0,IF(AND(Data!$G$9="squeeze",A4790&lt;Data!$G$11*0.25),$H$32,1)*$C$30*$C$13)*($C$14*$C$12),"")</f>
        <v/>
      </c>
      <c r="J4790" s="42" t="str">
        <f ca="1">IFERROR(IF(Data!$C$6="Real",B4790,I4790+J4789+($C$14*$C$12)*(NORMINV(RAND(),$C$15,CHOOSE($G$13,$C$13,F4790,G4790)))),"")</f>
        <v/>
      </c>
      <c r="K4790" s="88" t="str">
        <f>IF(ISNUMBER(A4790), IF($G$16="fixed",$G$17,MIN(H4790*Data!$C$7*$C$16*0.5,$C$17*Data!$C$7))*$C$12,"")</f>
        <v/>
      </c>
      <c r="L4790" s="42" t="str">
        <f t="shared" ca="1" si="2250"/>
        <v/>
      </c>
      <c r="M4790" s="44" t="str">
        <f t="shared" ca="1" si="2251"/>
        <v/>
      </c>
      <c r="N4790" s="44" t="str">
        <f t="shared" ca="1" si="2252"/>
        <v/>
      </c>
      <c r="O4790" s="108" t="str">
        <f t="shared" si="2236"/>
        <v/>
      </c>
      <c r="P4790" s="102" t="str">
        <f t="shared" si="2237"/>
        <v/>
      </c>
      <c r="Q4790" s="102" t="str">
        <f t="shared" si="2238"/>
        <v/>
      </c>
      <c r="R4790" s="120" t="str">
        <f t="shared" si="2239"/>
        <v/>
      </c>
      <c r="S4790" s="54" t="str">
        <f t="shared" si="2240"/>
        <v/>
      </c>
      <c r="T4790" s="5" t="str">
        <f t="shared" si="2241"/>
        <v/>
      </c>
      <c r="U4790" s="152" t="str">
        <f t="shared" si="2224"/>
        <v/>
      </c>
      <c r="V4790" s="152" t="str">
        <f t="shared" si="2225"/>
        <v/>
      </c>
      <c r="W4790" s="153" t="str">
        <f t="shared" si="2226"/>
        <v/>
      </c>
      <c r="X4790" s="153" t="str">
        <f t="shared" si="2227"/>
        <v/>
      </c>
      <c r="Y4790" s="153" t="str">
        <f t="shared" si="2228"/>
        <v/>
      </c>
      <c r="Z4790" s="153" t="str">
        <f t="shared" si="2229"/>
        <v/>
      </c>
      <c r="AA4790" s="152" t="str">
        <f t="shared" si="2230"/>
        <v/>
      </c>
      <c r="AB4790" s="152" t="str">
        <f t="shared" si="2231"/>
        <v/>
      </c>
      <c r="AC4790" s="154" t="str">
        <f t="shared" si="2242"/>
        <v/>
      </c>
      <c r="AD4790" s="154" t="str">
        <f t="shared" si="2243"/>
        <v/>
      </c>
      <c r="AE4790" s="3" t="str">
        <f t="shared" si="2244"/>
        <v/>
      </c>
      <c r="AF4790" s="3" t="str">
        <f t="shared" si="2245"/>
        <v/>
      </c>
      <c r="AG4790" s="3" t="str">
        <f t="shared" si="2246"/>
        <v/>
      </c>
      <c r="AH4790" s="4" t="str">
        <f t="shared" si="2247"/>
        <v/>
      </c>
      <c r="AI4790" s="75" t="str">
        <f t="shared" si="2248"/>
        <v/>
      </c>
      <c r="AJ4790" s="75" t="str">
        <f t="shared" si="2249"/>
        <v/>
      </c>
    </row>
    <row r="4791" spans="1:36">
      <c r="A4791" s="41" t="str">
        <f t="shared" si="2232"/>
        <v/>
      </c>
      <c r="B4791" s="150" t="str">
        <f>IF(ISNUMBER(A4791),INDEX('MetaTrader Import'!$H$13:$J$5893,TRUNC(((A4791-$A$39+1)-1)/3)+1,MOD((A4791-$A$39+1)-1,3)+1),"")</f>
        <v/>
      </c>
      <c r="C4791" s="43" t="str">
        <f t="shared" si="2233"/>
        <v/>
      </c>
      <c r="D4791" s="43" t="str">
        <f t="shared" ca="1" si="2223"/>
        <v/>
      </c>
      <c r="E4791" s="43" t="str">
        <f t="shared" si="2234"/>
        <v/>
      </c>
      <c r="F4791" s="43" t="str">
        <f t="shared" si="2235"/>
        <v/>
      </c>
      <c r="G4791" s="43" t="str">
        <f>IF(A4791&lt;&gt;"",IF(A4791&lt;Data!$G$11*0.25,$C$13/$G$32,IF(A4791&gt;Data!$G$11*0.25,$C$13,$C$13*10)),"")</f>
        <v/>
      </c>
      <c r="H4791" s="43" t="str">
        <f>IF(A4791&lt;&gt;"",IF(Data!$G$9="constant",$C$13,IF(Data!$G$9="squeeze",G4791,F4791)),"")</f>
        <v/>
      </c>
      <c r="I4791" s="38" t="str">
        <f ca="1">IF(ISNUMBER(A4791),NORMINV(RAND(),0,IF(AND(Data!$G$9="squeeze",A4791&lt;Data!$G$11*0.25),$H$32,1)*$C$30*$C$13)*($C$14*$C$12),"")</f>
        <v/>
      </c>
      <c r="J4791" s="42" t="str">
        <f ca="1">IFERROR(IF(Data!$C$6="Real",B4791,I4791+J4790+($C$14*$C$12)*(NORMINV(RAND(),$C$15,CHOOSE($G$13,$C$13,F4791,G4791)))),"")</f>
        <v/>
      </c>
      <c r="K4791" s="88" t="str">
        <f>IF(ISNUMBER(A4791), IF($G$16="fixed",$G$17,MIN(H4791*Data!$C$7*$C$16*0.5,$C$17*Data!$C$7))*$C$12,"")</f>
        <v/>
      </c>
      <c r="L4791" s="42" t="str">
        <f t="shared" ca="1" si="2250"/>
        <v/>
      </c>
      <c r="M4791" s="44" t="str">
        <f t="shared" ca="1" si="2251"/>
        <v/>
      </c>
      <c r="N4791" s="44" t="str">
        <f t="shared" ca="1" si="2252"/>
        <v/>
      </c>
      <c r="O4791" s="108" t="str">
        <f t="shared" si="2236"/>
        <v/>
      </c>
      <c r="P4791" s="102" t="str">
        <f t="shared" si="2237"/>
        <v/>
      </c>
      <c r="Q4791" s="102" t="str">
        <f t="shared" si="2238"/>
        <v/>
      </c>
      <c r="R4791" s="120" t="str">
        <f t="shared" si="2239"/>
        <v/>
      </c>
      <c r="S4791" s="54" t="str">
        <f t="shared" si="2240"/>
        <v/>
      </c>
      <c r="T4791" s="5" t="str">
        <f t="shared" si="2241"/>
        <v/>
      </c>
      <c r="U4791" s="152" t="str">
        <f t="shared" si="2224"/>
        <v/>
      </c>
      <c r="V4791" s="152" t="str">
        <f t="shared" si="2225"/>
        <v/>
      </c>
      <c r="W4791" s="153" t="str">
        <f t="shared" si="2226"/>
        <v/>
      </c>
      <c r="X4791" s="153" t="str">
        <f t="shared" si="2227"/>
        <v/>
      </c>
      <c r="Y4791" s="153" t="str">
        <f t="shared" si="2228"/>
        <v/>
      </c>
      <c r="Z4791" s="153" t="str">
        <f t="shared" si="2229"/>
        <v/>
      </c>
      <c r="AA4791" s="152" t="str">
        <f t="shared" si="2230"/>
        <v/>
      </c>
      <c r="AB4791" s="152" t="str">
        <f t="shared" si="2231"/>
        <v/>
      </c>
      <c r="AC4791" s="154" t="str">
        <f t="shared" si="2242"/>
        <v/>
      </c>
      <c r="AD4791" s="154" t="str">
        <f t="shared" si="2243"/>
        <v/>
      </c>
      <c r="AE4791" s="3" t="str">
        <f t="shared" si="2244"/>
        <v/>
      </c>
      <c r="AF4791" s="3" t="str">
        <f t="shared" si="2245"/>
        <v/>
      </c>
      <c r="AG4791" s="3" t="str">
        <f t="shared" si="2246"/>
        <v/>
      </c>
      <c r="AH4791" s="4" t="str">
        <f t="shared" si="2247"/>
        <v/>
      </c>
      <c r="AI4791" s="75" t="str">
        <f t="shared" si="2248"/>
        <v/>
      </c>
      <c r="AJ4791" s="75" t="str">
        <f t="shared" si="2249"/>
        <v/>
      </c>
    </row>
    <row r="4792" spans="1:36">
      <c r="A4792" s="41" t="str">
        <f t="shared" si="2232"/>
        <v/>
      </c>
      <c r="B4792" s="150" t="str">
        <f>IF(ISNUMBER(A4792),INDEX('MetaTrader Import'!$H$13:$J$5893,TRUNC(((A4792-$A$39+1)-1)/3)+1,MOD((A4792-$A$39+1)-1,3)+1),"")</f>
        <v/>
      </c>
      <c r="C4792" s="43" t="str">
        <f t="shared" si="2233"/>
        <v/>
      </c>
      <c r="D4792" s="43" t="str">
        <f t="shared" ca="1" si="2223"/>
        <v/>
      </c>
      <c r="E4792" s="43" t="str">
        <f t="shared" si="2234"/>
        <v/>
      </c>
      <c r="F4792" s="43" t="str">
        <f t="shared" si="2235"/>
        <v/>
      </c>
      <c r="G4792" s="43" t="str">
        <f>IF(A4792&lt;&gt;"",IF(A4792&lt;Data!$G$11*0.25,$C$13/$G$32,IF(A4792&gt;Data!$G$11*0.25,$C$13,$C$13*10)),"")</f>
        <v/>
      </c>
      <c r="H4792" s="43" t="str">
        <f>IF(A4792&lt;&gt;"",IF(Data!$G$9="constant",$C$13,IF(Data!$G$9="squeeze",G4792,F4792)),"")</f>
        <v/>
      </c>
      <c r="I4792" s="38" t="str">
        <f ca="1">IF(ISNUMBER(A4792),NORMINV(RAND(),0,IF(AND(Data!$G$9="squeeze",A4792&lt;Data!$G$11*0.25),$H$32,1)*$C$30*$C$13)*($C$14*$C$12),"")</f>
        <v/>
      </c>
      <c r="J4792" s="42" t="str">
        <f ca="1">IFERROR(IF(Data!$C$6="Real",B4792,I4792+J4791+($C$14*$C$12)*(NORMINV(RAND(),$C$15,CHOOSE($G$13,$C$13,F4792,G4792)))),"")</f>
        <v/>
      </c>
      <c r="K4792" s="88" t="str">
        <f>IF(ISNUMBER(A4792), IF($G$16="fixed",$G$17,MIN(H4792*Data!$C$7*$C$16*0.5,$C$17*Data!$C$7))*$C$12,"")</f>
        <v/>
      </c>
      <c r="L4792" s="42" t="str">
        <f t="shared" ca="1" si="2250"/>
        <v/>
      </c>
      <c r="M4792" s="44" t="str">
        <f t="shared" ca="1" si="2251"/>
        <v/>
      </c>
      <c r="N4792" s="44" t="str">
        <f t="shared" ca="1" si="2252"/>
        <v/>
      </c>
      <c r="O4792" s="108" t="str">
        <f t="shared" si="2236"/>
        <v/>
      </c>
      <c r="P4792" s="102" t="str">
        <f t="shared" si="2237"/>
        <v/>
      </c>
      <c r="Q4792" s="102" t="str">
        <f t="shared" si="2238"/>
        <v/>
      </c>
      <c r="R4792" s="120" t="str">
        <f t="shared" si="2239"/>
        <v/>
      </c>
      <c r="S4792" s="54" t="str">
        <f t="shared" si="2240"/>
        <v/>
      </c>
      <c r="T4792" s="5" t="str">
        <f t="shared" si="2241"/>
        <v/>
      </c>
      <c r="U4792" s="152" t="str">
        <f t="shared" si="2224"/>
        <v/>
      </c>
      <c r="V4792" s="152" t="str">
        <f t="shared" si="2225"/>
        <v/>
      </c>
      <c r="W4792" s="153" t="str">
        <f t="shared" si="2226"/>
        <v/>
      </c>
      <c r="X4792" s="153" t="str">
        <f t="shared" si="2227"/>
        <v/>
      </c>
      <c r="Y4792" s="153" t="str">
        <f t="shared" si="2228"/>
        <v/>
      </c>
      <c r="Z4792" s="153" t="str">
        <f t="shared" si="2229"/>
        <v/>
      </c>
      <c r="AA4792" s="152" t="str">
        <f t="shared" si="2230"/>
        <v/>
      </c>
      <c r="AB4792" s="152" t="str">
        <f t="shared" si="2231"/>
        <v/>
      </c>
      <c r="AC4792" s="154" t="str">
        <f t="shared" si="2242"/>
        <v/>
      </c>
      <c r="AD4792" s="154" t="str">
        <f t="shared" si="2243"/>
        <v/>
      </c>
      <c r="AE4792" s="3" t="str">
        <f t="shared" si="2244"/>
        <v/>
      </c>
      <c r="AF4792" s="3" t="str">
        <f t="shared" si="2245"/>
        <v/>
      </c>
      <c r="AG4792" s="3" t="str">
        <f t="shared" si="2246"/>
        <v/>
      </c>
      <c r="AH4792" s="4" t="str">
        <f t="shared" si="2247"/>
        <v/>
      </c>
      <c r="AI4792" s="75" t="str">
        <f t="shared" si="2248"/>
        <v/>
      </c>
      <c r="AJ4792" s="75" t="str">
        <f t="shared" si="2249"/>
        <v/>
      </c>
    </row>
    <row r="4793" spans="1:36">
      <c r="A4793" s="41" t="str">
        <f t="shared" si="2232"/>
        <v/>
      </c>
      <c r="B4793" s="150" t="str">
        <f>IF(ISNUMBER(A4793),INDEX('MetaTrader Import'!$H$13:$J$5893,TRUNC(((A4793-$A$39+1)-1)/3)+1,MOD((A4793-$A$39+1)-1,3)+1),"")</f>
        <v/>
      </c>
      <c r="C4793" s="43" t="str">
        <f t="shared" si="2233"/>
        <v/>
      </c>
      <c r="D4793" s="43" t="str">
        <f t="shared" ca="1" si="2223"/>
        <v/>
      </c>
      <c r="E4793" s="43" t="str">
        <f t="shared" si="2234"/>
        <v/>
      </c>
      <c r="F4793" s="43" t="str">
        <f t="shared" si="2235"/>
        <v/>
      </c>
      <c r="G4793" s="43" t="str">
        <f>IF(A4793&lt;&gt;"",IF(A4793&lt;Data!$G$11*0.25,$C$13/$G$32,IF(A4793&gt;Data!$G$11*0.25,$C$13,$C$13*10)),"")</f>
        <v/>
      </c>
      <c r="H4793" s="43" t="str">
        <f>IF(A4793&lt;&gt;"",IF(Data!$G$9="constant",$C$13,IF(Data!$G$9="squeeze",G4793,F4793)),"")</f>
        <v/>
      </c>
      <c r="I4793" s="38" t="str">
        <f ca="1">IF(ISNUMBER(A4793),NORMINV(RAND(),0,IF(AND(Data!$G$9="squeeze",A4793&lt;Data!$G$11*0.25),$H$32,1)*$C$30*$C$13)*($C$14*$C$12),"")</f>
        <v/>
      </c>
      <c r="J4793" s="42" t="str">
        <f ca="1">IFERROR(IF(Data!$C$6="Real",B4793,I4793+J4792+($C$14*$C$12)*(NORMINV(RAND(),$C$15,CHOOSE($G$13,$C$13,F4793,G4793)))),"")</f>
        <v/>
      </c>
      <c r="K4793" s="88" t="str">
        <f>IF(ISNUMBER(A4793), IF($G$16="fixed",$G$17,MIN(H4793*Data!$C$7*$C$16*0.5,$C$17*Data!$C$7))*$C$12,"")</f>
        <v/>
      </c>
      <c r="L4793" s="42" t="str">
        <f t="shared" ca="1" si="2250"/>
        <v/>
      </c>
      <c r="M4793" s="44" t="str">
        <f t="shared" ca="1" si="2251"/>
        <v/>
      </c>
      <c r="N4793" s="44" t="str">
        <f t="shared" ca="1" si="2252"/>
        <v/>
      </c>
      <c r="O4793" s="108" t="str">
        <f t="shared" si="2236"/>
        <v/>
      </c>
      <c r="P4793" s="102" t="str">
        <f t="shared" si="2237"/>
        <v/>
      </c>
      <c r="Q4793" s="102" t="str">
        <f t="shared" si="2238"/>
        <v/>
      </c>
      <c r="R4793" s="120" t="str">
        <f t="shared" si="2239"/>
        <v/>
      </c>
      <c r="S4793" s="54" t="str">
        <f t="shared" si="2240"/>
        <v/>
      </c>
      <c r="T4793" s="5" t="str">
        <f t="shared" si="2241"/>
        <v/>
      </c>
      <c r="U4793" s="152" t="str">
        <f t="shared" si="2224"/>
        <v/>
      </c>
      <c r="V4793" s="152" t="str">
        <f t="shared" si="2225"/>
        <v/>
      </c>
      <c r="W4793" s="153" t="str">
        <f t="shared" si="2226"/>
        <v/>
      </c>
      <c r="X4793" s="153" t="str">
        <f t="shared" si="2227"/>
        <v/>
      </c>
      <c r="Y4793" s="153" t="str">
        <f t="shared" si="2228"/>
        <v/>
      </c>
      <c r="Z4793" s="153" t="str">
        <f t="shared" si="2229"/>
        <v/>
      </c>
      <c r="AA4793" s="152" t="str">
        <f t="shared" si="2230"/>
        <v/>
      </c>
      <c r="AB4793" s="152" t="str">
        <f t="shared" si="2231"/>
        <v/>
      </c>
      <c r="AC4793" s="154" t="str">
        <f t="shared" si="2242"/>
        <v/>
      </c>
      <c r="AD4793" s="154" t="str">
        <f t="shared" si="2243"/>
        <v/>
      </c>
      <c r="AE4793" s="3" t="str">
        <f t="shared" si="2244"/>
        <v/>
      </c>
      <c r="AF4793" s="3" t="str">
        <f t="shared" si="2245"/>
        <v/>
      </c>
      <c r="AG4793" s="3" t="str">
        <f t="shared" si="2246"/>
        <v/>
      </c>
      <c r="AH4793" s="4" t="str">
        <f t="shared" si="2247"/>
        <v/>
      </c>
      <c r="AI4793" s="75" t="str">
        <f t="shared" si="2248"/>
        <v/>
      </c>
      <c r="AJ4793" s="75" t="str">
        <f t="shared" si="2249"/>
        <v/>
      </c>
    </row>
    <row r="4794" spans="1:36">
      <c r="A4794" s="41" t="str">
        <f t="shared" si="2232"/>
        <v/>
      </c>
      <c r="B4794" s="150" t="str">
        <f>IF(ISNUMBER(A4794),INDEX('MetaTrader Import'!$H$13:$J$5893,TRUNC(((A4794-$A$39+1)-1)/3)+1,MOD((A4794-$A$39+1)-1,3)+1),"")</f>
        <v/>
      </c>
      <c r="C4794" s="43" t="str">
        <f t="shared" si="2233"/>
        <v/>
      </c>
      <c r="D4794" s="43" t="str">
        <f t="shared" ca="1" si="2223"/>
        <v/>
      </c>
      <c r="E4794" s="43" t="str">
        <f t="shared" si="2234"/>
        <v/>
      </c>
      <c r="F4794" s="43" t="str">
        <f t="shared" si="2235"/>
        <v/>
      </c>
      <c r="G4794" s="43" t="str">
        <f>IF(A4794&lt;&gt;"",IF(A4794&lt;Data!$G$11*0.25,$C$13/$G$32,IF(A4794&gt;Data!$G$11*0.25,$C$13,$C$13*10)),"")</f>
        <v/>
      </c>
      <c r="H4794" s="43" t="str">
        <f>IF(A4794&lt;&gt;"",IF(Data!$G$9="constant",$C$13,IF(Data!$G$9="squeeze",G4794,F4794)),"")</f>
        <v/>
      </c>
      <c r="I4794" s="38" t="str">
        <f ca="1">IF(ISNUMBER(A4794),NORMINV(RAND(),0,IF(AND(Data!$G$9="squeeze",A4794&lt;Data!$G$11*0.25),$H$32,1)*$C$30*$C$13)*($C$14*$C$12),"")</f>
        <v/>
      </c>
      <c r="J4794" s="42" t="str">
        <f ca="1">IFERROR(IF(Data!$C$6="Real",B4794,I4794+J4793+($C$14*$C$12)*(NORMINV(RAND(),$C$15,CHOOSE($G$13,$C$13,F4794,G4794)))),"")</f>
        <v/>
      </c>
      <c r="K4794" s="88" t="str">
        <f>IF(ISNUMBER(A4794), IF($G$16="fixed",$G$17,MIN(H4794*Data!$C$7*$C$16*0.5,$C$17*Data!$C$7))*$C$12,"")</f>
        <v/>
      </c>
      <c r="L4794" s="42" t="str">
        <f t="shared" ca="1" si="2250"/>
        <v/>
      </c>
      <c r="M4794" s="44" t="str">
        <f t="shared" ca="1" si="2251"/>
        <v/>
      </c>
      <c r="N4794" s="44" t="str">
        <f t="shared" ca="1" si="2252"/>
        <v/>
      </c>
      <c r="O4794" s="108" t="str">
        <f t="shared" si="2236"/>
        <v/>
      </c>
      <c r="P4794" s="102" t="str">
        <f t="shared" si="2237"/>
        <v/>
      </c>
      <c r="Q4794" s="102" t="str">
        <f t="shared" si="2238"/>
        <v/>
      </c>
      <c r="R4794" s="120" t="str">
        <f t="shared" si="2239"/>
        <v/>
      </c>
      <c r="S4794" s="54" t="str">
        <f t="shared" si="2240"/>
        <v/>
      </c>
      <c r="T4794" s="5" t="str">
        <f t="shared" si="2241"/>
        <v/>
      </c>
      <c r="U4794" s="152" t="str">
        <f t="shared" si="2224"/>
        <v/>
      </c>
      <c r="V4794" s="152" t="str">
        <f t="shared" si="2225"/>
        <v/>
      </c>
      <c r="W4794" s="153" t="str">
        <f t="shared" si="2226"/>
        <v/>
      </c>
      <c r="X4794" s="153" t="str">
        <f t="shared" si="2227"/>
        <v/>
      </c>
      <c r="Y4794" s="153" t="str">
        <f t="shared" si="2228"/>
        <v/>
      </c>
      <c r="Z4794" s="153" t="str">
        <f t="shared" si="2229"/>
        <v/>
      </c>
      <c r="AA4794" s="152" t="str">
        <f t="shared" si="2230"/>
        <v/>
      </c>
      <c r="AB4794" s="152" t="str">
        <f t="shared" si="2231"/>
        <v/>
      </c>
      <c r="AC4794" s="154" t="str">
        <f t="shared" si="2242"/>
        <v/>
      </c>
      <c r="AD4794" s="154" t="str">
        <f t="shared" si="2243"/>
        <v/>
      </c>
      <c r="AE4794" s="3" t="str">
        <f t="shared" si="2244"/>
        <v/>
      </c>
      <c r="AF4794" s="3" t="str">
        <f t="shared" si="2245"/>
        <v/>
      </c>
      <c r="AG4794" s="3" t="str">
        <f t="shared" si="2246"/>
        <v/>
      </c>
      <c r="AH4794" s="4" t="str">
        <f t="shared" si="2247"/>
        <v/>
      </c>
      <c r="AI4794" s="75" t="str">
        <f t="shared" si="2248"/>
        <v/>
      </c>
      <c r="AJ4794" s="75" t="str">
        <f t="shared" si="2249"/>
        <v/>
      </c>
    </row>
    <row r="4795" spans="1:36">
      <c r="A4795" s="41" t="str">
        <f t="shared" si="2232"/>
        <v/>
      </c>
      <c r="B4795" s="150" t="str">
        <f>IF(ISNUMBER(A4795),INDEX('MetaTrader Import'!$H$13:$J$5893,TRUNC(((A4795-$A$39+1)-1)/3)+1,MOD((A4795-$A$39+1)-1,3)+1),"")</f>
        <v/>
      </c>
      <c r="C4795" s="43" t="str">
        <f t="shared" si="2233"/>
        <v/>
      </c>
      <c r="D4795" s="43" t="str">
        <f t="shared" ca="1" si="2223"/>
        <v/>
      </c>
      <c r="E4795" s="43" t="str">
        <f t="shared" si="2234"/>
        <v/>
      </c>
      <c r="F4795" s="43" t="str">
        <f t="shared" si="2235"/>
        <v/>
      </c>
      <c r="G4795" s="43" t="str">
        <f>IF(A4795&lt;&gt;"",IF(A4795&lt;Data!$G$11*0.25,$C$13/$G$32,IF(A4795&gt;Data!$G$11*0.25,$C$13,$C$13*10)),"")</f>
        <v/>
      </c>
      <c r="H4795" s="43" t="str">
        <f>IF(A4795&lt;&gt;"",IF(Data!$G$9="constant",$C$13,IF(Data!$G$9="squeeze",G4795,F4795)),"")</f>
        <v/>
      </c>
      <c r="I4795" s="38" t="str">
        <f ca="1">IF(ISNUMBER(A4795),NORMINV(RAND(),0,IF(AND(Data!$G$9="squeeze",A4795&lt;Data!$G$11*0.25),$H$32,1)*$C$30*$C$13)*($C$14*$C$12),"")</f>
        <v/>
      </c>
      <c r="J4795" s="42" t="str">
        <f ca="1">IFERROR(IF(Data!$C$6="Real",B4795,I4795+J4794+($C$14*$C$12)*(NORMINV(RAND(),$C$15,CHOOSE($G$13,$C$13,F4795,G4795)))),"")</f>
        <v/>
      </c>
      <c r="K4795" s="88" t="str">
        <f>IF(ISNUMBER(A4795), IF($G$16="fixed",$G$17,MIN(H4795*Data!$C$7*$C$16*0.5,$C$17*Data!$C$7))*$C$12,"")</f>
        <v/>
      </c>
      <c r="L4795" s="42" t="str">
        <f t="shared" ca="1" si="2250"/>
        <v/>
      </c>
      <c r="M4795" s="44" t="str">
        <f t="shared" ca="1" si="2251"/>
        <v/>
      </c>
      <c r="N4795" s="44" t="str">
        <f t="shared" ca="1" si="2252"/>
        <v/>
      </c>
      <c r="O4795" s="108" t="str">
        <f t="shared" si="2236"/>
        <v/>
      </c>
      <c r="P4795" s="102" t="str">
        <f t="shared" si="2237"/>
        <v/>
      </c>
      <c r="Q4795" s="102" t="str">
        <f t="shared" si="2238"/>
        <v/>
      </c>
      <c r="R4795" s="120" t="str">
        <f t="shared" si="2239"/>
        <v/>
      </c>
      <c r="S4795" s="54" t="str">
        <f t="shared" si="2240"/>
        <v/>
      </c>
      <c r="T4795" s="5" t="str">
        <f t="shared" si="2241"/>
        <v/>
      </c>
      <c r="U4795" s="152" t="str">
        <f t="shared" si="2224"/>
        <v/>
      </c>
      <c r="V4795" s="152" t="str">
        <f t="shared" si="2225"/>
        <v/>
      </c>
      <c r="W4795" s="153" t="str">
        <f t="shared" si="2226"/>
        <v/>
      </c>
      <c r="X4795" s="153" t="str">
        <f t="shared" si="2227"/>
        <v/>
      </c>
      <c r="Y4795" s="153" t="str">
        <f t="shared" si="2228"/>
        <v/>
      </c>
      <c r="Z4795" s="153" t="str">
        <f t="shared" si="2229"/>
        <v/>
      </c>
      <c r="AA4795" s="152" t="str">
        <f t="shared" si="2230"/>
        <v/>
      </c>
      <c r="AB4795" s="152" t="str">
        <f t="shared" si="2231"/>
        <v/>
      </c>
      <c r="AC4795" s="154" t="str">
        <f t="shared" si="2242"/>
        <v/>
      </c>
      <c r="AD4795" s="154" t="str">
        <f t="shared" si="2243"/>
        <v/>
      </c>
      <c r="AE4795" s="3" t="str">
        <f t="shared" si="2244"/>
        <v/>
      </c>
      <c r="AF4795" s="3" t="str">
        <f t="shared" si="2245"/>
        <v/>
      </c>
      <c r="AG4795" s="3" t="str">
        <f t="shared" si="2246"/>
        <v/>
      </c>
      <c r="AH4795" s="4" t="str">
        <f t="shared" si="2247"/>
        <v/>
      </c>
      <c r="AI4795" s="75" t="str">
        <f t="shared" si="2248"/>
        <v/>
      </c>
      <c r="AJ4795" s="75" t="str">
        <f t="shared" si="2249"/>
        <v/>
      </c>
    </row>
    <row r="4796" spans="1:36">
      <c r="A4796" s="41" t="str">
        <f t="shared" si="2232"/>
        <v/>
      </c>
      <c r="B4796" s="150" t="str">
        <f>IF(ISNUMBER(A4796),INDEX('MetaTrader Import'!$H$13:$J$5893,TRUNC(((A4796-$A$39+1)-1)/3)+1,MOD((A4796-$A$39+1)-1,3)+1),"")</f>
        <v/>
      </c>
      <c r="C4796" s="43" t="str">
        <f t="shared" si="2233"/>
        <v/>
      </c>
      <c r="D4796" s="43" t="str">
        <f t="shared" ca="1" si="2223"/>
        <v/>
      </c>
      <c r="E4796" s="43" t="str">
        <f t="shared" si="2234"/>
        <v/>
      </c>
      <c r="F4796" s="43" t="str">
        <f t="shared" si="2235"/>
        <v/>
      </c>
      <c r="G4796" s="43" t="str">
        <f>IF(A4796&lt;&gt;"",IF(A4796&lt;Data!$G$11*0.25,$C$13/$G$32,IF(A4796&gt;Data!$G$11*0.25,$C$13,$C$13*10)),"")</f>
        <v/>
      </c>
      <c r="H4796" s="43" t="str">
        <f>IF(A4796&lt;&gt;"",IF(Data!$G$9="constant",$C$13,IF(Data!$G$9="squeeze",G4796,F4796)),"")</f>
        <v/>
      </c>
      <c r="I4796" s="38" t="str">
        <f ca="1">IF(ISNUMBER(A4796),NORMINV(RAND(),0,IF(AND(Data!$G$9="squeeze",A4796&lt;Data!$G$11*0.25),$H$32,1)*$C$30*$C$13)*($C$14*$C$12),"")</f>
        <v/>
      </c>
      <c r="J4796" s="42" t="str">
        <f ca="1">IFERROR(IF(Data!$C$6="Real",B4796,I4796+J4795+($C$14*$C$12)*(NORMINV(RAND(),$C$15,CHOOSE($G$13,$C$13,F4796,G4796)))),"")</f>
        <v/>
      </c>
      <c r="K4796" s="88" t="str">
        <f>IF(ISNUMBER(A4796), IF($G$16="fixed",$G$17,MIN(H4796*Data!$C$7*$C$16*0.5,$C$17*Data!$C$7))*$C$12,"")</f>
        <v/>
      </c>
      <c r="L4796" s="42" t="str">
        <f t="shared" ca="1" si="2250"/>
        <v/>
      </c>
      <c r="M4796" s="44" t="str">
        <f t="shared" ca="1" si="2251"/>
        <v/>
      </c>
      <c r="N4796" s="44" t="str">
        <f t="shared" ca="1" si="2252"/>
        <v/>
      </c>
      <c r="O4796" s="108" t="str">
        <f t="shared" si="2236"/>
        <v/>
      </c>
      <c r="P4796" s="102" t="str">
        <f t="shared" si="2237"/>
        <v/>
      </c>
      <c r="Q4796" s="102" t="str">
        <f t="shared" si="2238"/>
        <v/>
      </c>
      <c r="R4796" s="120" t="str">
        <f t="shared" si="2239"/>
        <v/>
      </c>
      <c r="S4796" s="54" t="str">
        <f t="shared" si="2240"/>
        <v/>
      </c>
      <c r="T4796" s="5" t="str">
        <f t="shared" si="2241"/>
        <v/>
      </c>
      <c r="U4796" s="152" t="str">
        <f t="shared" si="2224"/>
        <v/>
      </c>
      <c r="V4796" s="152" t="str">
        <f t="shared" si="2225"/>
        <v/>
      </c>
      <c r="W4796" s="153" t="str">
        <f t="shared" si="2226"/>
        <v/>
      </c>
      <c r="X4796" s="153" t="str">
        <f t="shared" si="2227"/>
        <v/>
      </c>
      <c r="Y4796" s="153" t="str">
        <f t="shared" si="2228"/>
        <v/>
      </c>
      <c r="Z4796" s="153" t="str">
        <f t="shared" si="2229"/>
        <v/>
      </c>
      <c r="AA4796" s="152" t="str">
        <f t="shared" si="2230"/>
        <v/>
      </c>
      <c r="AB4796" s="152" t="str">
        <f t="shared" si="2231"/>
        <v/>
      </c>
      <c r="AC4796" s="154" t="str">
        <f t="shared" si="2242"/>
        <v/>
      </c>
      <c r="AD4796" s="154" t="str">
        <f t="shared" si="2243"/>
        <v/>
      </c>
      <c r="AE4796" s="3" t="str">
        <f t="shared" si="2244"/>
        <v/>
      </c>
      <c r="AF4796" s="3" t="str">
        <f t="shared" si="2245"/>
        <v/>
      </c>
      <c r="AG4796" s="3" t="str">
        <f t="shared" si="2246"/>
        <v/>
      </c>
      <c r="AH4796" s="4" t="str">
        <f t="shared" si="2247"/>
        <v/>
      </c>
      <c r="AI4796" s="75" t="str">
        <f t="shared" si="2248"/>
        <v/>
      </c>
      <c r="AJ4796" s="75" t="str">
        <f t="shared" si="2249"/>
        <v/>
      </c>
    </row>
    <row r="4797" spans="1:36">
      <c r="A4797" s="41" t="str">
        <f t="shared" si="2232"/>
        <v/>
      </c>
      <c r="B4797" s="150" t="str">
        <f>IF(ISNUMBER(A4797),INDEX('MetaTrader Import'!$H$13:$J$5893,TRUNC(((A4797-$A$39+1)-1)/3)+1,MOD((A4797-$A$39+1)-1,3)+1),"")</f>
        <v/>
      </c>
      <c r="C4797" s="43" t="str">
        <f t="shared" si="2233"/>
        <v/>
      </c>
      <c r="D4797" s="43" t="str">
        <f t="shared" ca="1" si="2223"/>
        <v/>
      </c>
      <c r="E4797" s="43" t="str">
        <f t="shared" si="2234"/>
        <v/>
      </c>
      <c r="F4797" s="43" t="str">
        <f t="shared" si="2235"/>
        <v/>
      </c>
      <c r="G4797" s="43" t="str">
        <f>IF(A4797&lt;&gt;"",IF(A4797&lt;Data!$G$11*0.25,$C$13/$G$32,IF(A4797&gt;Data!$G$11*0.25,$C$13,$C$13*10)),"")</f>
        <v/>
      </c>
      <c r="H4797" s="43" t="str">
        <f>IF(A4797&lt;&gt;"",IF(Data!$G$9="constant",$C$13,IF(Data!$G$9="squeeze",G4797,F4797)),"")</f>
        <v/>
      </c>
      <c r="I4797" s="38" t="str">
        <f ca="1">IF(ISNUMBER(A4797),NORMINV(RAND(),0,IF(AND(Data!$G$9="squeeze",A4797&lt;Data!$G$11*0.25),$H$32,1)*$C$30*$C$13)*($C$14*$C$12),"")</f>
        <v/>
      </c>
      <c r="J4797" s="42" t="str">
        <f ca="1">IFERROR(IF(Data!$C$6="Real",B4797,I4797+J4796+($C$14*$C$12)*(NORMINV(RAND(),$C$15,CHOOSE($G$13,$C$13,F4797,G4797)))),"")</f>
        <v/>
      </c>
      <c r="K4797" s="88" t="str">
        <f>IF(ISNUMBER(A4797), IF($G$16="fixed",$G$17,MIN(H4797*Data!$C$7*$C$16*0.5,$C$17*Data!$C$7))*$C$12,"")</f>
        <v/>
      </c>
      <c r="L4797" s="42" t="str">
        <f t="shared" ca="1" si="2250"/>
        <v/>
      </c>
      <c r="M4797" s="44" t="str">
        <f t="shared" ca="1" si="2251"/>
        <v/>
      </c>
      <c r="N4797" s="44" t="str">
        <f t="shared" ca="1" si="2252"/>
        <v/>
      </c>
      <c r="O4797" s="108" t="str">
        <f t="shared" si="2236"/>
        <v/>
      </c>
      <c r="P4797" s="102" t="str">
        <f t="shared" si="2237"/>
        <v/>
      </c>
      <c r="Q4797" s="102" t="str">
        <f t="shared" si="2238"/>
        <v/>
      </c>
      <c r="R4797" s="120" t="str">
        <f t="shared" si="2239"/>
        <v/>
      </c>
      <c r="S4797" s="54" t="str">
        <f t="shared" si="2240"/>
        <v/>
      </c>
      <c r="T4797" s="5" t="str">
        <f t="shared" si="2241"/>
        <v/>
      </c>
      <c r="U4797" s="152" t="str">
        <f t="shared" si="2224"/>
        <v/>
      </c>
      <c r="V4797" s="152" t="str">
        <f t="shared" si="2225"/>
        <v/>
      </c>
      <c r="W4797" s="153" t="str">
        <f t="shared" si="2226"/>
        <v/>
      </c>
      <c r="X4797" s="153" t="str">
        <f t="shared" si="2227"/>
        <v/>
      </c>
      <c r="Y4797" s="153" t="str">
        <f t="shared" si="2228"/>
        <v/>
      </c>
      <c r="Z4797" s="153" t="str">
        <f t="shared" si="2229"/>
        <v/>
      </c>
      <c r="AA4797" s="152" t="str">
        <f t="shared" si="2230"/>
        <v/>
      </c>
      <c r="AB4797" s="152" t="str">
        <f t="shared" si="2231"/>
        <v/>
      </c>
      <c r="AC4797" s="154" t="str">
        <f t="shared" si="2242"/>
        <v/>
      </c>
      <c r="AD4797" s="154" t="str">
        <f t="shared" si="2243"/>
        <v/>
      </c>
      <c r="AE4797" s="3" t="str">
        <f t="shared" si="2244"/>
        <v/>
      </c>
      <c r="AF4797" s="3" t="str">
        <f t="shared" si="2245"/>
        <v/>
      </c>
      <c r="AG4797" s="3" t="str">
        <f t="shared" si="2246"/>
        <v/>
      </c>
      <c r="AH4797" s="4" t="str">
        <f t="shared" si="2247"/>
        <v/>
      </c>
      <c r="AI4797" s="75" t="str">
        <f t="shared" si="2248"/>
        <v/>
      </c>
      <c r="AJ4797" s="75" t="str">
        <f t="shared" si="2249"/>
        <v/>
      </c>
    </row>
    <row r="4798" spans="1:36">
      <c r="A4798" s="41" t="str">
        <f t="shared" si="2232"/>
        <v/>
      </c>
      <c r="B4798" s="150" t="str">
        <f>IF(ISNUMBER(A4798),INDEX('MetaTrader Import'!$H$13:$J$5893,TRUNC(((A4798-$A$39+1)-1)/3)+1,MOD((A4798-$A$39+1)-1,3)+1),"")</f>
        <v/>
      </c>
      <c r="C4798" s="43" t="str">
        <f t="shared" si="2233"/>
        <v/>
      </c>
      <c r="D4798" s="43" t="str">
        <f t="shared" ca="1" si="2223"/>
        <v/>
      </c>
      <c r="E4798" s="43" t="str">
        <f t="shared" si="2234"/>
        <v/>
      </c>
      <c r="F4798" s="43" t="str">
        <f t="shared" si="2235"/>
        <v/>
      </c>
      <c r="G4798" s="43" t="str">
        <f>IF(A4798&lt;&gt;"",IF(A4798&lt;Data!$G$11*0.25,$C$13/$G$32,IF(A4798&gt;Data!$G$11*0.25,$C$13,$C$13*10)),"")</f>
        <v/>
      </c>
      <c r="H4798" s="43" t="str">
        <f>IF(A4798&lt;&gt;"",IF(Data!$G$9="constant",$C$13,IF(Data!$G$9="squeeze",G4798,F4798)),"")</f>
        <v/>
      </c>
      <c r="I4798" s="38" t="str">
        <f ca="1">IF(ISNUMBER(A4798),NORMINV(RAND(),0,IF(AND(Data!$G$9="squeeze",A4798&lt;Data!$G$11*0.25),$H$32,1)*$C$30*$C$13)*($C$14*$C$12),"")</f>
        <v/>
      </c>
      <c r="J4798" s="42" t="str">
        <f ca="1">IFERROR(IF(Data!$C$6="Real",B4798,I4798+J4797+($C$14*$C$12)*(NORMINV(RAND(),$C$15,CHOOSE($G$13,$C$13,F4798,G4798)))),"")</f>
        <v/>
      </c>
      <c r="K4798" s="88" t="str">
        <f>IF(ISNUMBER(A4798), IF($G$16="fixed",$G$17,MIN(H4798*Data!$C$7*$C$16*0.5,$C$17*Data!$C$7))*$C$12,"")</f>
        <v/>
      </c>
      <c r="L4798" s="42" t="str">
        <f t="shared" ca="1" si="2250"/>
        <v/>
      </c>
      <c r="M4798" s="44" t="str">
        <f t="shared" ca="1" si="2251"/>
        <v/>
      </c>
      <c r="N4798" s="44" t="str">
        <f t="shared" ca="1" si="2252"/>
        <v/>
      </c>
      <c r="O4798" s="108" t="str">
        <f t="shared" si="2236"/>
        <v/>
      </c>
      <c r="P4798" s="102" t="str">
        <f t="shared" si="2237"/>
        <v/>
      </c>
      <c r="Q4798" s="102" t="str">
        <f t="shared" si="2238"/>
        <v/>
      </c>
      <c r="R4798" s="120" t="str">
        <f t="shared" si="2239"/>
        <v/>
      </c>
      <c r="S4798" s="54" t="str">
        <f t="shared" si="2240"/>
        <v/>
      </c>
      <c r="T4798" s="5" t="str">
        <f t="shared" si="2241"/>
        <v/>
      </c>
      <c r="U4798" s="152" t="str">
        <f t="shared" si="2224"/>
        <v/>
      </c>
      <c r="V4798" s="152" t="str">
        <f t="shared" si="2225"/>
        <v/>
      </c>
      <c r="W4798" s="153" t="str">
        <f t="shared" si="2226"/>
        <v/>
      </c>
      <c r="X4798" s="153" t="str">
        <f t="shared" si="2227"/>
        <v/>
      </c>
      <c r="Y4798" s="153" t="str">
        <f t="shared" si="2228"/>
        <v/>
      </c>
      <c r="Z4798" s="153" t="str">
        <f t="shared" si="2229"/>
        <v/>
      </c>
      <c r="AA4798" s="152" t="str">
        <f t="shared" si="2230"/>
        <v/>
      </c>
      <c r="AB4798" s="152" t="str">
        <f t="shared" si="2231"/>
        <v/>
      </c>
      <c r="AC4798" s="154" t="str">
        <f t="shared" si="2242"/>
        <v/>
      </c>
      <c r="AD4798" s="154" t="str">
        <f t="shared" si="2243"/>
        <v/>
      </c>
      <c r="AE4798" s="3" t="str">
        <f t="shared" si="2244"/>
        <v/>
      </c>
      <c r="AF4798" s="3" t="str">
        <f t="shared" si="2245"/>
        <v/>
      </c>
      <c r="AG4798" s="3" t="str">
        <f t="shared" si="2246"/>
        <v/>
      </c>
      <c r="AH4798" s="4" t="str">
        <f t="shared" si="2247"/>
        <v/>
      </c>
      <c r="AI4798" s="75" t="str">
        <f t="shared" si="2248"/>
        <v/>
      </c>
      <c r="AJ4798" s="75" t="str">
        <f t="shared" si="2249"/>
        <v/>
      </c>
    </row>
    <row r="4799" spans="1:36">
      <c r="A4799" s="41" t="str">
        <f t="shared" si="2232"/>
        <v/>
      </c>
      <c r="B4799" s="150" t="str">
        <f>IF(ISNUMBER(A4799),INDEX('MetaTrader Import'!$H$13:$J$5893,TRUNC(((A4799-$A$39+1)-1)/3)+1,MOD((A4799-$A$39+1)-1,3)+1),"")</f>
        <v/>
      </c>
      <c r="C4799" s="43" t="str">
        <f t="shared" si="2233"/>
        <v/>
      </c>
      <c r="D4799" s="43" t="str">
        <f t="shared" ca="1" si="2223"/>
        <v/>
      </c>
      <c r="E4799" s="43" t="str">
        <f t="shared" si="2234"/>
        <v/>
      </c>
      <c r="F4799" s="43" t="str">
        <f t="shared" si="2235"/>
        <v/>
      </c>
      <c r="G4799" s="43" t="str">
        <f>IF(A4799&lt;&gt;"",IF(A4799&lt;Data!$G$11*0.25,$C$13/$G$32,IF(A4799&gt;Data!$G$11*0.25,$C$13,$C$13*10)),"")</f>
        <v/>
      </c>
      <c r="H4799" s="43" t="str">
        <f>IF(A4799&lt;&gt;"",IF(Data!$G$9="constant",$C$13,IF(Data!$G$9="squeeze",G4799,F4799)),"")</f>
        <v/>
      </c>
      <c r="I4799" s="38" t="str">
        <f ca="1">IF(ISNUMBER(A4799),NORMINV(RAND(),0,IF(AND(Data!$G$9="squeeze",A4799&lt;Data!$G$11*0.25),$H$32,1)*$C$30*$C$13)*($C$14*$C$12),"")</f>
        <v/>
      </c>
      <c r="J4799" s="42" t="str">
        <f ca="1">IFERROR(IF(Data!$C$6="Real",B4799,I4799+J4798+($C$14*$C$12)*(NORMINV(RAND(),$C$15,CHOOSE($G$13,$C$13,F4799,G4799)))),"")</f>
        <v/>
      </c>
      <c r="K4799" s="88" t="str">
        <f>IF(ISNUMBER(A4799), IF($G$16="fixed",$G$17,MIN(H4799*Data!$C$7*$C$16*0.5,$C$17*Data!$C$7))*$C$12,"")</f>
        <v/>
      </c>
      <c r="L4799" s="42" t="str">
        <f t="shared" ca="1" si="2250"/>
        <v/>
      </c>
      <c r="M4799" s="44" t="str">
        <f t="shared" ca="1" si="2251"/>
        <v/>
      </c>
      <c r="N4799" s="44" t="str">
        <f t="shared" ca="1" si="2252"/>
        <v/>
      </c>
      <c r="O4799" s="108" t="str">
        <f t="shared" si="2236"/>
        <v/>
      </c>
      <c r="P4799" s="102" t="str">
        <f t="shared" si="2237"/>
        <v/>
      </c>
      <c r="Q4799" s="102" t="str">
        <f t="shared" si="2238"/>
        <v/>
      </c>
      <c r="R4799" s="120" t="str">
        <f t="shared" si="2239"/>
        <v/>
      </c>
      <c r="S4799" s="54" t="str">
        <f t="shared" si="2240"/>
        <v/>
      </c>
      <c r="T4799" s="5" t="str">
        <f t="shared" si="2241"/>
        <v/>
      </c>
      <c r="U4799" s="152" t="str">
        <f t="shared" si="2224"/>
        <v/>
      </c>
      <c r="V4799" s="152" t="str">
        <f t="shared" si="2225"/>
        <v/>
      </c>
      <c r="W4799" s="153" t="str">
        <f t="shared" si="2226"/>
        <v/>
      </c>
      <c r="X4799" s="153" t="str">
        <f t="shared" si="2227"/>
        <v/>
      </c>
      <c r="Y4799" s="153" t="str">
        <f t="shared" si="2228"/>
        <v/>
      </c>
      <c r="Z4799" s="153" t="str">
        <f t="shared" si="2229"/>
        <v/>
      </c>
      <c r="AA4799" s="152" t="str">
        <f t="shared" si="2230"/>
        <v/>
      </c>
      <c r="AB4799" s="152" t="str">
        <f t="shared" si="2231"/>
        <v/>
      </c>
      <c r="AC4799" s="154" t="str">
        <f t="shared" si="2242"/>
        <v/>
      </c>
      <c r="AD4799" s="154" t="str">
        <f t="shared" si="2243"/>
        <v/>
      </c>
      <c r="AE4799" s="3" t="str">
        <f t="shared" si="2244"/>
        <v/>
      </c>
      <c r="AF4799" s="3" t="str">
        <f t="shared" si="2245"/>
        <v/>
      </c>
      <c r="AG4799" s="3" t="str">
        <f t="shared" si="2246"/>
        <v/>
      </c>
      <c r="AH4799" s="4" t="str">
        <f t="shared" si="2247"/>
        <v/>
      </c>
      <c r="AI4799" s="75" t="str">
        <f t="shared" si="2248"/>
        <v/>
      </c>
      <c r="AJ4799" s="75" t="str">
        <f t="shared" si="2249"/>
        <v/>
      </c>
    </row>
    <row r="4800" spans="1:36">
      <c r="A4800" s="41" t="str">
        <f t="shared" si="2232"/>
        <v/>
      </c>
      <c r="B4800" s="150" t="str">
        <f>IF(ISNUMBER(A4800),INDEX('MetaTrader Import'!$H$13:$J$5893,TRUNC(((A4800-$A$39+1)-1)/3)+1,MOD((A4800-$A$39+1)-1,3)+1),"")</f>
        <v/>
      </c>
      <c r="C4800" s="43" t="str">
        <f t="shared" si="2233"/>
        <v/>
      </c>
      <c r="D4800" s="43" t="str">
        <f t="shared" ca="1" si="2223"/>
        <v/>
      </c>
      <c r="E4800" s="43" t="str">
        <f t="shared" si="2234"/>
        <v/>
      </c>
      <c r="F4800" s="43" t="str">
        <f t="shared" si="2235"/>
        <v/>
      </c>
      <c r="G4800" s="43" t="str">
        <f>IF(A4800&lt;&gt;"",IF(A4800&lt;Data!$G$11*0.25,$C$13/$G$32,IF(A4800&gt;Data!$G$11*0.25,$C$13,$C$13*10)),"")</f>
        <v/>
      </c>
      <c r="H4800" s="43" t="str">
        <f>IF(A4800&lt;&gt;"",IF(Data!$G$9="constant",$C$13,IF(Data!$G$9="squeeze",G4800,F4800)),"")</f>
        <v/>
      </c>
      <c r="I4800" s="38" t="str">
        <f ca="1">IF(ISNUMBER(A4800),NORMINV(RAND(),0,IF(AND(Data!$G$9="squeeze",A4800&lt;Data!$G$11*0.25),$H$32,1)*$C$30*$C$13)*($C$14*$C$12),"")</f>
        <v/>
      </c>
      <c r="J4800" s="42" t="str">
        <f ca="1">IFERROR(IF(Data!$C$6="Real",B4800,I4800+J4799+($C$14*$C$12)*(NORMINV(RAND(),$C$15,CHOOSE($G$13,$C$13,F4800,G4800)))),"")</f>
        <v/>
      </c>
      <c r="K4800" s="88" t="str">
        <f>IF(ISNUMBER(A4800), IF($G$16="fixed",$G$17,MIN(H4800*Data!$C$7*$C$16*0.5,$C$17*Data!$C$7))*$C$12,"")</f>
        <v/>
      </c>
      <c r="L4800" s="42" t="str">
        <f t="shared" ca="1" si="2250"/>
        <v/>
      </c>
      <c r="M4800" s="44" t="str">
        <f t="shared" ca="1" si="2251"/>
        <v/>
      </c>
      <c r="N4800" s="44" t="str">
        <f t="shared" ca="1" si="2252"/>
        <v/>
      </c>
      <c r="O4800" s="108" t="str">
        <f t="shared" si="2236"/>
        <v/>
      </c>
      <c r="P4800" s="102" t="str">
        <f t="shared" si="2237"/>
        <v/>
      </c>
      <c r="Q4800" s="102" t="str">
        <f t="shared" si="2238"/>
        <v/>
      </c>
      <c r="R4800" s="120" t="str">
        <f t="shared" si="2239"/>
        <v/>
      </c>
      <c r="S4800" s="54" t="str">
        <f t="shared" si="2240"/>
        <v/>
      </c>
      <c r="T4800" s="5" t="str">
        <f t="shared" si="2241"/>
        <v/>
      </c>
      <c r="U4800" s="152" t="str">
        <f t="shared" si="2224"/>
        <v/>
      </c>
      <c r="V4800" s="152" t="str">
        <f t="shared" si="2225"/>
        <v/>
      </c>
      <c r="W4800" s="153" t="str">
        <f t="shared" si="2226"/>
        <v/>
      </c>
      <c r="X4800" s="153" t="str">
        <f t="shared" si="2227"/>
        <v/>
      </c>
      <c r="Y4800" s="153" t="str">
        <f t="shared" si="2228"/>
        <v/>
      </c>
      <c r="Z4800" s="153" t="str">
        <f t="shared" si="2229"/>
        <v/>
      </c>
      <c r="AA4800" s="152" t="str">
        <f t="shared" si="2230"/>
        <v/>
      </c>
      <c r="AB4800" s="152" t="str">
        <f t="shared" si="2231"/>
        <v/>
      </c>
      <c r="AC4800" s="154" t="str">
        <f t="shared" si="2242"/>
        <v/>
      </c>
      <c r="AD4800" s="154" t="str">
        <f t="shared" si="2243"/>
        <v/>
      </c>
      <c r="AE4800" s="3" t="str">
        <f t="shared" si="2244"/>
        <v/>
      </c>
      <c r="AF4800" s="3" t="str">
        <f t="shared" si="2245"/>
        <v/>
      </c>
      <c r="AG4800" s="3" t="str">
        <f t="shared" si="2246"/>
        <v/>
      </c>
      <c r="AH4800" s="4" t="str">
        <f t="shared" si="2247"/>
        <v/>
      </c>
      <c r="AI4800" s="75" t="str">
        <f t="shared" si="2248"/>
        <v/>
      </c>
      <c r="AJ4800" s="75" t="str">
        <f t="shared" si="2249"/>
        <v/>
      </c>
    </row>
    <row r="4801" spans="1:36">
      <c r="A4801" s="41" t="str">
        <f t="shared" si="2232"/>
        <v/>
      </c>
      <c r="B4801" s="150" t="str">
        <f>IF(ISNUMBER(A4801),INDEX('MetaTrader Import'!$H$13:$J$5893,TRUNC(((A4801-$A$39+1)-1)/3)+1,MOD((A4801-$A$39+1)-1,3)+1),"")</f>
        <v/>
      </c>
      <c r="C4801" s="43" t="str">
        <f t="shared" si="2233"/>
        <v/>
      </c>
      <c r="D4801" s="43" t="str">
        <f t="shared" ca="1" si="2223"/>
        <v/>
      </c>
      <c r="E4801" s="43" t="str">
        <f t="shared" si="2234"/>
        <v/>
      </c>
      <c r="F4801" s="43" t="str">
        <f t="shared" si="2235"/>
        <v/>
      </c>
      <c r="G4801" s="43" t="str">
        <f>IF(A4801&lt;&gt;"",IF(A4801&lt;Data!$G$11*0.25,$C$13/$G$32,IF(A4801&gt;Data!$G$11*0.25,$C$13,$C$13*10)),"")</f>
        <v/>
      </c>
      <c r="H4801" s="43" t="str">
        <f>IF(A4801&lt;&gt;"",IF(Data!$G$9="constant",$C$13,IF(Data!$G$9="squeeze",G4801,F4801)),"")</f>
        <v/>
      </c>
      <c r="I4801" s="38" t="str">
        <f ca="1">IF(ISNUMBER(A4801),NORMINV(RAND(),0,IF(AND(Data!$G$9="squeeze",A4801&lt;Data!$G$11*0.25),$H$32,1)*$C$30*$C$13)*($C$14*$C$12),"")</f>
        <v/>
      </c>
      <c r="J4801" s="42" t="str">
        <f ca="1">IFERROR(IF(Data!$C$6="Real",B4801,I4801+J4800+($C$14*$C$12)*(NORMINV(RAND(),$C$15,CHOOSE($G$13,$C$13,F4801,G4801)))),"")</f>
        <v/>
      </c>
      <c r="K4801" s="88" t="str">
        <f>IF(ISNUMBER(A4801), IF($G$16="fixed",$G$17,MIN(H4801*Data!$C$7*$C$16*0.5,$C$17*Data!$C$7))*$C$12,"")</f>
        <v/>
      </c>
      <c r="L4801" s="42" t="str">
        <f t="shared" ca="1" si="2250"/>
        <v/>
      </c>
      <c r="M4801" s="44" t="str">
        <f t="shared" ca="1" si="2251"/>
        <v/>
      </c>
      <c r="N4801" s="44" t="str">
        <f t="shared" ca="1" si="2252"/>
        <v/>
      </c>
      <c r="O4801" s="108" t="str">
        <f t="shared" si="2236"/>
        <v/>
      </c>
      <c r="P4801" s="102" t="str">
        <f t="shared" si="2237"/>
        <v/>
      </c>
      <c r="Q4801" s="102" t="str">
        <f t="shared" si="2238"/>
        <v/>
      </c>
      <c r="R4801" s="120" t="str">
        <f t="shared" si="2239"/>
        <v/>
      </c>
      <c r="S4801" s="54" t="str">
        <f t="shared" si="2240"/>
        <v/>
      </c>
      <c r="T4801" s="5" t="str">
        <f t="shared" si="2241"/>
        <v/>
      </c>
      <c r="U4801" s="152" t="str">
        <f t="shared" si="2224"/>
        <v/>
      </c>
      <c r="V4801" s="152" t="str">
        <f t="shared" si="2225"/>
        <v/>
      </c>
      <c r="W4801" s="153" t="str">
        <f t="shared" si="2226"/>
        <v/>
      </c>
      <c r="X4801" s="153" t="str">
        <f t="shared" si="2227"/>
        <v/>
      </c>
      <c r="Y4801" s="153" t="str">
        <f t="shared" si="2228"/>
        <v/>
      </c>
      <c r="Z4801" s="153" t="str">
        <f t="shared" si="2229"/>
        <v/>
      </c>
      <c r="AA4801" s="152" t="str">
        <f t="shared" si="2230"/>
        <v/>
      </c>
      <c r="AB4801" s="152" t="str">
        <f t="shared" si="2231"/>
        <v/>
      </c>
      <c r="AC4801" s="154" t="str">
        <f t="shared" si="2242"/>
        <v/>
      </c>
      <c r="AD4801" s="154" t="str">
        <f t="shared" si="2243"/>
        <v/>
      </c>
      <c r="AE4801" s="3" t="str">
        <f t="shared" si="2244"/>
        <v/>
      </c>
      <c r="AF4801" s="3" t="str">
        <f t="shared" si="2245"/>
        <v/>
      </c>
      <c r="AG4801" s="3" t="str">
        <f t="shared" si="2246"/>
        <v/>
      </c>
      <c r="AH4801" s="4" t="str">
        <f t="shared" si="2247"/>
        <v/>
      </c>
      <c r="AI4801" s="75" t="str">
        <f t="shared" si="2248"/>
        <v/>
      </c>
      <c r="AJ4801" s="75" t="str">
        <f t="shared" si="2249"/>
        <v/>
      </c>
    </row>
    <row r="4802" spans="1:36">
      <c r="A4802" s="41" t="str">
        <f t="shared" si="2232"/>
        <v/>
      </c>
      <c r="B4802" s="150" t="str">
        <f>IF(ISNUMBER(A4802),INDEX('MetaTrader Import'!$H$13:$J$5893,TRUNC(((A4802-$A$39+1)-1)/3)+1,MOD((A4802-$A$39+1)-1,3)+1),"")</f>
        <v/>
      </c>
      <c r="C4802" s="43" t="str">
        <f t="shared" si="2233"/>
        <v/>
      </c>
      <c r="D4802" s="43" t="str">
        <f t="shared" ca="1" si="2223"/>
        <v/>
      </c>
      <c r="E4802" s="43" t="str">
        <f t="shared" si="2234"/>
        <v/>
      </c>
      <c r="F4802" s="43" t="str">
        <f t="shared" si="2235"/>
        <v/>
      </c>
      <c r="G4802" s="43" t="str">
        <f>IF(A4802&lt;&gt;"",IF(A4802&lt;Data!$G$11*0.25,$C$13/$G$32,IF(A4802&gt;Data!$G$11*0.25,$C$13,$C$13*10)),"")</f>
        <v/>
      </c>
      <c r="H4802" s="43" t="str">
        <f>IF(A4802&lt;&gt;"",IF(Data!$G$9="constant",$C$13,IF(Data!$G$9="squeeze",G4802,F4802)),"")</f>
        <v/>
      </c>
      <c r="I4802" s="38" t="str">
        <f ca="1">IF(ISNUMBER(A4802),NORMINV(RAND(),0,IF(AND(Data!$G$9="squeeze",A4802&lt;Data!$G$11*0.25),$H$32,1)*$C$30*$C$13)*($C$14*$C$12),"")</f>
        <v/>
      </c>
      <c r="J4802" s="42" t="str">
        <f ca="1">IFERROR(IF(Data!$C$6="Real",B4802,I4802+J4801+($C$14*$C$12)*(NORMINV(RAND(),$C$15,CHOOSE($G$13,$C$13,F4802,G4802)))),"")</f>
        <v/>
      </c>
      <c r="K4802" s="88" t="str">
        <f>IF(ISNUMBER(A4802), IF($G$16="fixed",$G$17,MIN(H4802*Data!$C$7*$C$16*0.5,$C$17*Data!$C$7))*$C$12,"")</f>
        <v/>
      </c>
      <c r="L4802" s="42" t="str">
        <f t="shared" ca="1" si="2250"/>
        <v/>
      </c>
      <c r="M4802" s="44" t="str">
        <f t="shared" ca="1" si="2251"/>
        <v/>
      </c>
      <c r="N4802" s="44" t="str">
        <f t="shared" ca="1" si="2252"/>
        <v/>
      </c>
      <c r="O4802" s="108" t="str">
        <f t="shared" si="2236"/>
        <v/>
      </c>
      <c r="P4802" s="102" t="str">
        <f t="shared" si="2237"/>
        <v/>
      </c>
      <c r="Q4802" s="102" t="str">
        <f t="shared" si="2238"/>
        <v/>
      </c>
      <c r="R4802" s="120" t="str">
        <f t="shared" si="2239"/>
        <v/>
      </c>
      <c r="S4802" s="54" t="str">
        <f t="shared" si="2240"/>
        <v/>
      </c>
      <c r="T4802" s="5" t="str">
        <f t="shared" si="2241"/>
        <v/>
      </c>
      <c r="U4802" s="152" t="str">
        <f t="shared" si="2224"/>
        <v/>
      </c>
      <c r="V4802" s="152" t="str">
        <f t="shared" si="2225"/>
        <v/>
      </c>
      <c r="W4802" s="153" t="str">
        <f t="shared" si="2226"/>
        <v/>
      </c>
      <c r="X4802" s="153" t="str">
        <f t="shared" si="2227"/>
        <v/>
      </c>
      <c r="Y4802" s="153" t="str">
        <f t="shared" si="2228"/>
        <v/>
      </c>
      <c r="Z4802" s="153" t="str">
        <f t="shared" si="2229"/>
        <v/>
      </c>
      <c r="AA4802" s="152" t="str">
        <f t="shared" si="2230"/>
        <v/>
      </c>
      <c r="AB4802" s="152" t="str">
        <f t="shared" si="2231"/>
        <v/>
      </c>
      <c r="AC4802" s="154" t="str">
        <f t="shared" si="2242"/>
        <v/>
      </c>
      <c r="AD4802" s="154" t="str">
        <f t="shared" si="2243"/>
        <v/>
      </c>
      <c r="AE4802" s="3" t="str">
        <f t="shared" si="2244"/>
        <v/>
      </c>
      <c r="AF4802" s="3" t="str">
        <f t="shared" si="2245"/>
        <v/>
      </c>
      <c r="AG4802" s="3" t="str">
        <f t="shared" si="2246"/>
        <v/>
      </c>
      <c r="AH4802" s="4" t="str">
        <f t="shared" si="2247"/>
        <v/>
      </c>
      <c r="AI4802" s="75" t="str">
        <f t="shared" si="2248"/>
        <v/>
      </c>
      <c r="AJ4802" s="75" t="str">
        <f t="shared" si="2249"/>
        <v/>
      </c>
    </row>
    <row r="4803" spans="1:36">
      <c r="A4803" s="41" t="str">
        <f t="shared" si="2232"/>
        <v/>
      </c>
      <c r="B4803" s="150" t="str">
        <f>IF(ISNUMBER(A4803),INDEX('MetaTrader Import'!$H$13:$J$5893,TRUNC(((A4803-$A$39+1)-1)/3)+1,MOD((A4803-$A$39+1)-1,3)+1),"")</f>
        <v/>
      </c>
      <c r="C4803" s="43" t="str">
        <f t="shared" si="2233"/>
        <v/>
      </c>
      <c r="D4803" s="43" t="str">
        <f t="shared" ref="D4803:D4866" ca="1" si="2253">IF(A4803&lt;&gt;"",NORMINV(RAND(),($C$23-C4803)*$C$28,$C$27)+NORMINV(RAND(),IF(RAND()&gt;$C$26,$C$25,0),$C$27),"")</f>
        <v/>
      </c>
      <c r="E4803" s="43" t="str">
        <f t="shared" si="2234"/>
        <v/>
      </c>
      <c r="F4803" s="43" t="str">
        <f t="shared" si="2235"/>
        <v/>
      </c>
      <c r="G4803" s="43" t="str">
        <f>IF(A4803&lt;&gt;"",IF(A4803&lt;Data!$G$11*0.25,$C$13/$G$32,IF(A4803&gt;Data!$G$11*0.25,$C$13,$C$13*10)),"")</f>
        <v/>
      </c>
      <c r="H4803" s="43" t="str">
        <f>IF(A4803&lt;&gt;"",IF(Data!$G$9="constant",$C$13,IF(Data!$G$9="squeeze",G4803,F4803)),"")</f>
        <v/>
      </c>
      <c r="I4803" s="38" t="str">
        <f ca="1">IF(ISNUMBER(A4803),NORMINV(RAND(),0,IF(AND(Data!$G$9="squeeze",A4803&lt;Data!$G$11*0.25),$H$32,1)*$C$30*$C$13)*($C$14*$C$12),"")</f>
        <v/>
      </c>
      <c r="J4803" s="42" t="str">
        <f ca="1">IFERROR(IF(Data!$C$6="Real",B4803,I4803+J4802+($C$14*$C$12)*(NORMINV(RAND(),$C$15,CHOOSE($G$13,$C$13,F4803,G4803)))),"")</f>
        <v/>
      </c>
      <c r="K4803" s="88" t="str">
        <f>IF(ISNUMBER(A4803), IF($G$16="fixed",$G$17,MIN(H4803*Data!$C$7*$C$16*0.5,$C$17*Data!$C$7))*$C$12,"")</f>
        <v/>
      </c>
      <c r="L4803" s="42" t="str">
        <f t="shared" ca="1" si="2250"/>
        <v/>
      </c>
      <c r="M4803" s="44" t="str">
        <f t="shared" ca="1" si="2251"/>
        <v/>
      </c>
      <c r="N4803" s="44" t="str">
        <f t="shared" ca="1" si="2252"/>
        <v/>
      </c>
      <c r="O4803" s="108" t="str">
        <f t="shared" si="2236"/>
        <v/>
      </c>
      <c r="P4803" s="102" t="str">
        <f t="shared" si="2237"/>
        <v/>
      </c>
      <c r="Q4803" s="102" t="str">
        <f t="shared" si="2238"/>
        <v/>
      </c>
      <c r="R4803" s="120" t="str">
        <f t="shared" si="2239"/>
        <v/>
      </c>
      <c r="S4803" s="54" t="str">
        <f t="shared" si="2240"/>
        <v/>
      </c>
      <c r="T4803" s="5" t="str">
        <f t="shared" si="2241"/>
        <v/>
      </c>
      <c r="U4803" s="152" t="str">
        <f t="shared" ref="U4803:U4866" si="2254">IF(NOT(ISNUMBER(T4803)),"",IF(S4803=1,T4803,IF(M4803&gt;U4802,M4803,IF(ISNUMBER(U4802),U4802,""))))</f>
        <v/>
      </c>
      <c r="V4803" s="152" t="str">
        <f t="shared" ref="V4803:V4866" si="2255">IF(NOT(ISNUMBER(T4803)),"",IF(S4803=1,T4803,IF(N4803&lt;V4802,N4803,IF(ISNUMBER(V4802),V4802,""))))</f>
        <v/>
      </c>
      <c r="W4803" s="153" t="str">
        <f t="shared" ref="W4803:W4866" si="2256">IF(NOT(ISNUMBER(T4803)),"",MIN($F$24,IF(TRUNC((U4803-T4803)/$E$24*$G$12)+0&gt;IF(ISNUMBER(W4802),W4802,0),TRUNC((U4803-T4803)/$E$24*$G$12)+0,IF(ISNUMBER(W4802),W4802,0))))</f>
        <v/>
      </c>
      <c r="X4803" s="153" t="str">
        <f t="shared" ref="X4803:X4866" si="2257">IF(NOT(ISNUMBER(T4803)),"",MIN($F$24,IF(-TRUNC((V4803-T4803)/$E$24*$G$12)+0&gt;IF(ISNUMBER(X4802),X4802,0),-TRUNC((V4803-T4803)/$E$24*$G$12)+0,IF(ISNUMBER(X4802),X4802,0))))</f>
        <v/>
      </c>
      <c r="Y4803" s="153" t="str">
        <f t="shared" ref="Y4803:Y4866" si="2258">IF(ISNUMBER(W4803),(IF(W4803=0,0,1))*IF(ABS($I$24)=2,POWER(2,W4803-1),W4803)*SIGN($I$24)*$K$24,"")</f>
        <v/>
      </c>
      <c r="Z4803" s="153" t="str">
        <f t="shared" ref="Z4803:Z4866" si="2259">IF(ISNUMBER(X4803),(IF(X4803=0,0,1))*IF(ABS($I$24)=2,POWER(2,X4803-1),X4803)*SIGN($I$24)*$K$24,"")</f>
        <v/>
      </c>
      <c r="AA4803" s="152" t="str">
        <f t="shared" ref="AA4803:AA4866" si="2260">IF(OR(NOT(ISNUMBER(T4803)),W4803&lt;1),"",IF(OR(NOT(ISNUMBER(W4802)),W4802=0),IF(SIGN(Y4803)=1,M4803,N4803),(Y4802*AA4802+(Y4803-Y4802)*IF(SIGN(Y4803)=1,M4803,N4803))/Y4803))</f>
        <v/>
      </c>
      <c r="AB4803" s="152" t="str">
        <f t="shared" ref="AB4803:AB4866" si="2261">IF(OR(NOT(ISNUMBER(T4803)),X4803&lt;1),"",IF(OR(NOT(ISNUMBER(X4802)),X4802=0),IF(SIGN(Z4803)=1,N4803,M4803),(Z4802*AB4802+(Z4803-Z4802)*IF(SIGN(Z4803)=1,N4803,M4803))/Z4803))</f>
        <v/>
      </c>
      <c r="AC4803" s="154" t="str">
        <f t="shared" si="2242"/>
        <v/>
      </c>
      <c r="AD4803" s="154" t="str">
        <f t="shared" si="2243"/>
        <v/>
      </c>
      <c r="AE4803" s="3" t="str">
        <f t="shared" si="2244"/>
        <v/>
      </c>
      <c r="AF4803" s="3" t="str">
        <f t="shared" si="2245"/>
        <v/>
      </c>
      <c r="AG4803" s="3" t="str">
        <f t="shared" si="2246"/>
        <v/>
      </c>
      <c r="AH4803" s="4" t="str">
        <f t="shared" si="2247"/>
        <v/>
      </c>
      <c r="AI4803" s="75" t="str">
        <f t="shared" si="2248"/>
        <v/>
      </c>
      <c r="AJ4803" s="75" t="str">
        <f t="shared" si="2249"/>
        <v/>
      </c>
    </row>
    <row r="4804" spans="1:36">
      <c r="A4804" s="41" t="str">
        <f t="shared" ref="A4804:A4867" si="2262">IFERROR(IF(A4803+1&gt;$C$19,"",A4803+1),"")</f>
        <v/>
      </c>
      <c r="B4804" s="150" t="str">
        <f>IF(ISNUMBER(A4804),INDEX('MetaTrader Import'!$H$13:$J$5893,TRUNC(((A4804-$A$39+1)-1)/3)+1,MOD((A4804-$A$39+1)-1,3)+1),"")</f>
        <v/>
      </c>
      <c r="C4804" s="43" t="str">
        <f t="shared" ref="C4804:C4867" si="2263">IF(A4804&lt;&gt;"",E4803,"")</f>
        <v/>
      </c>
      <c r="D4804" s="43" t="str">
        <f t="shared" ca="1" si="2253"/>
        <v/>
      </c>
      <c r="E4804" s="43" t="str">
        <f t="shared" ref="E4804:E4867" si="2264">IF(A4804&lt;&gt;"",C4804+D4804,"")</f>
        <v/>
      </c>
      <c r="F4804" s="43" t="str">
        <f t="shared" ref="F4804:F4867" si="2265">IF(A4804&lt;&gt;"",$C$13*ABS(E4804)/$C$23,"")</f>
        <v/>
      </c>
      <c r="G4804" s="43" t="str">
        <f>IF(A4804&lt;&gt;"",IF(A4804&lt;Data!$G$11*0.25,$C$13/$G$32,IF(A4804&gt;Data!$G$11*0.25,$C$13,$C$13*10)),"")</f>
        <v/>
      </c>
      <c r="H4804" s="43" t="str">
        <f>IF(A4804&lt;&gt;"",IF(Data!$G$9="constant",$C$13,IF(Data!$G$9="squeeze",G4804,F4804)),"")</f>
        <v/>
      </c>
      <c r="I4804" s="38" t="str">
        <f ca="1">IF(ISNUMBER(A4804),NORMINV(RAND(),0,IF(AND(Data!$G$9="squeeze",A4804&lt;Data!$G$11*0.25),$H$32,1)*$C$30*$C$13)*($C$14*$C$12),"")</f>
        <v/>
      </c>
      <c r="J4804" s="42" t="str">
        <f ca="1">IFERROR(IF(Data!$C$6="Real",B4804,I4804+J4803+($C$14*$C$12)*(NORMINV(RAND(),$C$15,CHOOSE($G$13,$C$13,F4804,G4804)))),"")</f>
        <v/>
      </c>
      <c r="K4804" s="88" t="str">
        <f>IF(ISNUMBER(A4804), IF($G$16="fixed",$G$17,MIN(H4804*Data!$C$7*$C$16*0.5,$C$17*Data!$C$7))*$C$12,"")</f>
        <v/>
      </c>
      <c r="L4804" s="42" t="str">
        <f t="shared" ca="1" si="2250"/>
        <v/>
      </c>
      <c r="M4804" s="44" t="str">
        <f t="shared" ca="1" si="2251"/>
        <v/>
      </c>
      <c r="N4804" s="44" t="str">
        <f t="shared" ca="1" si="2252"/>
        <v/>
      </c>
      <c r="O4804" s="108" t="str">
        <f t="shared" ref="O4804:O4867" si="2266">IF(ISNUMBER(A4804),$G$12*SLOPE(L4790:L4804,A4790:A4804),"")</f>
        <v/>
      </c>
      <c r="P4804" s="102" t="str">
        <f t="shared" ref="P4804:P4867" si="2267">IF(ISNUMBER(A4804),STDEV(L4790:L4804)*$G$12,"")</f>
        <v/>
      </c>
      <c r="Q4804" s="102" t="str">
        <f t="shared" ref="Q4804:Q4867" si="2268">IF(ISNUMBER(A4804),SLOPE(P4790:P4804,A4790:A4804),"")</f>
        <v/>
      </c>
      <c r="R4804" s="120" t="str">
        <f t="shared" ref="R4804:R4867" si="2269">IF(ISNUMBER(A4804),R4803+S4803,"")</f>
        <v/>
      </c>
      <c r="S4804" s="54" t="str">
        <f t="shared" ref="S4804:S4867" si="2270">IF(ISNUMBER(A4804),IF(AND(R4804&lt;$M$24,Q4804&lt;$F$28,ABS(O4804)&lt;$F$27,P4804&lt;$F$26,NOT(ISNUMBER(T4803))),1,0),"")</f>
        <v/>
      </c>
      <c r="T4804" s="5" t="str">
        <f t="shared" ref="T4804:T4867" si="2271">IF(ISNUMBER(A4804),IF(S4804=1,L4804,IF(AG4803="Y","",IF(ISNUMBER(T4803),T4803,""))),"")</f>
        <v/>
      </c>
      <c r="U4804" s="152" t="str">
        <f t="shared" si="2254"/>
        <v/>
      </c>
      <c r="V4804" s="152" t="str">
        <f t="shared" si="2255"/>
        <v/>
      </c>
      <c r="W4804" s="153" t="str">
        <f t="shared" si="2256"/>
        <v/>
      </c>
      <c r="X4804" s="153" t="str">
        <f t="shared" si="2257"/>
        <v/>
      </c>
      <c r="Y4804" s="153" t="str">
        <f t="shared" si="2258"/>
        <v/>
      </c>
      <c r="Z4804" s="153" t="str">
        <f t="shared" si="2259"/>
        <v/>
      </c>
      <c r="AA4804" s="152" t="str">
        <f t="shared" si="2260"/>
        <v/>
      </c>
      <c r="AB4804" s="152" t="str">
        <f t="shared" si="2261"/>
        <v/>
      </c>
      <c r="AC4804" s="154" t="str">
        <f t="shared" ref="AC4804:AC4867" si="2272">IFERROR(-SIGN(Y4804)*(AA4804-IF(SIGN(Y4804)=1,N4804,M4804))*$G$12*ABS(Y4804),"")</f>
        <v/>
      </c>
      <c r="AD4804" s="154" t="str">
        <f t="shared" ref="AD4804:AD4867" si="2273">IFERROR(SIGN(Z4804)*(AB4804-IF(SIGN(Z4804)=1,M4804,N4804))*$G$12*ABS(Z4804),"")</f>
        <v/>
      </c>
      <c r="AE4804" s="3" t="str">
        <f t="shared" ref="AE4804:AE4867" si="2274">IF(ISNUMBER(A4804),IFERROR((IF(ISNUMBER(AC4804),AC4804,0)+IF(ISNUMBER(AD4804),AD4804,0))/(ABS(Y4804)+ABS(Z4804)),0),"")</f>
        <v/>
      </c>
      <c r="AF4804" s="3" t="str">
        <f t="shared" ref="AF4804:AF4867" si="2275">IF(ISNUMBER(A4804),IF(ISNUMBER(AC4804),AC4804,0)+IF(ISNUMBER(AD4804),AD4804,0),"")</f>
        <v/>
      </c>
      <c r="AG4804" s="3" t="str">
        <f t="shared" ref="AG4804:AG4867" si="2276">IF(NOT(ISNUMBER(T4804)),"",IF(OR(AF4804&gt;$G$24,AF4804&lt;-$H$24,A4804+1&gt;$C$19),"Y","N"))</f>
        <v/>
      </c>
      <c r="AH4804" s="4" t="str">
        <f t="shared" ref="AH4804:AH4867" si="2277">IF(AG4804="y",AF4804*10*$C$11,"")</f>
        <v/>
      </c>
      <c r="AI4804" s="75" t="str">
        <f t="shared" ref="AI4804:AI4867" si="2278">IF(ISNUMBER(A4804),IF(ISNUMBER(AH4804),AJ4804,AF4804*10*$C$11+AJ4804),"")</f>
        <v/>
      </c>
      <c r="AJ4804" s="75" t="str">
        <f t="shared" ref="AJ4804:AJ4867" si="2279">IF(ISNUMBER(A4804),AJ4803+IF(ISNUMBER(AH4804),AH4804,0),"")</f>
        <v/>
      </c>
    </row>
    <row r="4805" spans="1:36">
      <c r="A4805" s="41" t="str">
        <f t="shared" si="2262"/>
        <v/>
      </c>
      <c r="B4805" s="150" t="str">
        <f>IF(ISNUMBER(A4805),INDEX('MetaTrader Import'!$H$13:$J$5893,TRUNC(((A4805-$A$39+1)-1)/3)+1,MOD((A4805-$A$39+1)-1,3)+1),"")</f>
        <v/>
      </c>
      <c r="C4805" s="43" t="str">
        <f t="shared" si="2263"/>
        <v/>
      </c>
      <c r="D4805" s="43" t="str">
        <f t="shared" ca="1" si="2253"/>
        <v/>
      </c>
      <c r="E4805" s="43" t="str">
        <f t="shared" si="2264"/>
        <v/>
      </c>
      <c r="F4805" s="43" t="str">
        <f t="shared" si="2265"/>
        <v/>
      </c>
      <c r="G4805" s="43" t="str">
        <f>IF(A4805&lt;&gt;"",IF(A4805&lt;Data!$G$11*0.25,$C$13/$G$32,IF(A4805&gt;Data!$G$11*0.25,$C$13,$C$13*10)),"")</f>
        <v/>
      </c>
      <c r="H4805" s="43" t="str">
        <f>IF(A4805&lt;&gt;"",IF(Data!$G$9="constant",$C$13,IF(Data!$G$9="squeeze",G4805,F4805)),"")</f>
        <v/>
      </c>
      <c r="I4805" s="38" t="str">
        <f ca="1">IF(ISNUMBER(A4805),NORMINV(RAND(),0,IF(AND(Data!$G$9="squeeze",A4805&lt;Data!$G$11*0.25),$H$32,1)*$C$30*$C$13)*($C$14*$C$12),"")</f>
        <v/>
      </c>
      <c r="J4805" s="42" t="str">
        <f ca="1">IFERROR(IF(Data!$C$6="Real",B4805,I4805+J4804+($C$14*$C$12)*(NORMINV(RAND(),$C$15,CHOOSE($G$13,$C$13,F4805,G4805)))),"")</f>
        <v/>
      </c>
      <c r="K4805" s="88" t="str">
        <f>IF(ISNUMBER(A4805), IF($G$16="fixed",$G$17,MIN(H4805*Data!$C$7*$C$16*0.5,$C$17*Data!$C$7))*$C$12,"")</f>
        <v/>
      </c>
      <c r="L4805" s="42" t="str">
        <f t="shared" ca="1" si="2250"/>
        <v/>
      </c>
      <c r="M4805" s="44" t="str">
        <f t="shared" ca="1" si="2251"/>
        <v/>
      </c>
      <c r="N4805" s="44" t="str">
        <f t="shared" ca="1" si="2252"/>
        <v/>
      </c>
      <c r="O4805" s="108" t="str">
        <f t="shared" si="2266"/>
        <v/>
      </c>
      <c r="P4805" s="102" t="str">
        <f t="shared" si="2267"/>
        <v/>
      </c>
      <c r="Q4805" s="102" t="str">
        <f t="shared" si="2268"/>
        <v/>
      </c>
      <c r="R4805" s="120" t="str">
        <f t="shared" si="2269"/>
        <v/>
      </c>
      <c r="S4805" s="54" t="str">
        <f t="shared" si="2270"/>
        <v/>
      </c>
      <c r="T4805" s="5" t="str">
        <f t="shared" si="2271"/>
        <v/>
      </c>
      <c r="U4805" s="152" t="str">
        <f t="shared" si="2254"/>
        <v/>
      </c>
      <c r="V4805" s="152" t="str">
        <f t="shared" si="2255"/>
        <v/>
      </c>
      <c r="W4805" s="153" t="str">
        <f t="shared" si="2256"/>
        <v/>
      </c>
      <c r="X4805" s="153" t="str">
        <f t="shared" si="2257"/>
        <v/>
      </c>
      <c r="Y4805" s="153" t="str">
        <f t="shared" si="2258"/>
        <v/>
      </c>
      <c r="Z4805" s="153" t="str">
        <f t="shared" si="2259"/>
        <v/>
      </c>
      <c r="AA4805" s="152" t="str">
        <f t="shared" si="2260"/>
        <v/>
      </c>
      <c r="AB4805" s="152" t="str">
        <f t="shared" si="2261"/>
        <v/>
      </c>
      <c r="AC4805" s="154" t="str">
        <f t="shared" si="2272"/>
        <v/>
      </c>
      <c r="AD4805" s="154" t="str">
        <f t="shared" si="2273"/>
        <v/>
      </c>
      <c r="AE4805" s="3" t="str">
        <f t="shared" si="2274"/>
        <v/>
      </c>
      <c r="AF4805" s="3" t="str">
        <f t="shared" si="2275"/>
        <v/>
      </c>
      <c r="AG4805" s="3" t="str">
        <f t="shared" si="2276"/>
        <v/>
      </c>
      <c r="AH4805" s="4" t="str">
        <f t="shared" si="2277"/>
        <v/>
      </c>
      <c r="AI4805" s="75" t="str">
        <f t="shared" si="2278"/>
        <v/>
      </c>
      <c r="AJ4805" s="75" t="str">
        <f t="shared" si="2279"/>
        <v/>
      </c>
    </row>
    <row r="4806" spans="1:36">
      <c r="A4806" s="41" t="str">
        <f t="shared" si="2262"/>
        <v/>
      </c>
      <c r="B4806" s="150" t="str">
        <f>IF(ISNUMBER(A4806),INDEX('MetaTrader Import'!$H$13:$J$5893,TRUNC(((A4806-$A$39+1)-1)/3)+1,MOD((A4806-$A$39+1)-1,3)+1),"")</f>
        <v/>
      </c>
      <c r="C4806" s="43" t="str">
        <f t="shared" si="2263"/>
        <v/>
      </c>
      <c r="D4806" s="43" t="str">
        <f t="shared" ca="1" si="2253"/>
        <v/>
      </c>
      <c r="E4806" s="43" t="str">
        <f t="shared" si="2264"/>
        <v/>
      </c>
      <c r="F4806" s="43" t="str">
        <f t="shared" si="2265"/>
        <v/>
      </c>
      <c r="G4806" s="43" t="str">
        <f>IF(A4806&lt;&gt;"",IF(A4806&lt;Data!$G$11*0.25,$C$13/$G$32,IF(A4806&gt;Data!$G$11*0.25,$C$13,$C$13*10)),"")</f>
        <v/>
      </c>
      <c r="H4806" s="43" t="str">
        <f>IF(A4806&lt;&gt;"",IF(Data!$G$9="constant",$C$13,IF(Data!$G$9="squeeze",G4806,F4806)),"")</f>
        <v/>
      </c>
      <c r="I4806" s="38" t="str">
        <f ca="1">IF(ISNUMBER(A4806),NORMINV(RAND(),0,IF(AND(Data!$G$9="squeeze",A4806&lt;Data!$G$11*0.25),$H$32,1)*$C$30*$C$13)*($C$14*$C$12),"")</f>
        <v/>
      </c>
      <c r="J4806" s="42" t="str">
        <f ca="1">IFERROR(IF(Data!$C$6="Real",B4806,I4806+J4805+($C$14*$C$12)*(NORMINV(RAND(),$C$15,CHOOSE($G$13,$C$13,F4806,G4806)))),"")</f>
        <v/>
      </c>
      <c r="K4806" s="88" t="str">
        <f>IF(ISNUMBER(A4806), IF($G$16="fixed",$G$17,MIN(H4806*Data!$C$7*$C$16*0.5,$C$17*Data!$C$7))*$C$12,"")</f>
        <v/>
      </c>
      <c r="L4806" s="42" t="str">
        <f t="shared" ref="L4806:L4869" ca="1" si="2280">IFERROR(J4806,"")</f>
        <v/>
      </c>
      <c r="M4806" s="44" t="str">
        <f t="shared" ref="M4806:M4869" ca="1" si="2281">IFERROR(L4806+K4806*0.5,"")</f>
        <v/>
      </c>
      <c r="N4806" s="44" t="str">
        <f t="shared" ref="N4806:N4869" ca="1" si="2282">IFERROR(L4806-K4806*0.5,"")</f>
        <v/>
      </c>
      <c r="O4806" s="108" t="str">
        <f t="shared" si="2266"/>
        <v/>
      </c>
      <c r="P4806" s="102" t="str">
        <f t="shared" si="2267"/>
        <v/>
      </c>
      <c r="Q4806" s="102" t="str">
        <f t="shared" si="2268"/>
        <v/>
      </c>
      <c r="R4806" s="120" t="str">
        <f t="shared" si="2269"/>
        <v/>
      </c>
      <c r="S4806" s="54" t="str">
        <f t="shared" si="2270"/>
        <v/>
      </c>
      <c r="T4806" s="5" t="str">
        <f t="shared" si="2271"/>
        <v/>
      </c>
      <c r="U4806" s="152" t="str">
        <f t="shared" si="2254"/>
        <v/>
      </c>
      <c r="V4806" s="152" t="str">
        <f t="shared" si="2255"/>
        <v/>
      </c>
      <c r="W4806" s="153" t="str">
        <f t="shared" si="2256"/>
        <v/>
      </c>
      <c r="X4806" s="153" t="str">
        <f t="shared" si="2257"/>
        <v/>
      </c>
      <c r="Y4806" s="153" t="str">
        <f t="shared" si="2258"/>
        <v/>
      </c>
      <c r="Z4806" s="153" t="str">
        <f t="shared" si="2259"/>
        <v/>
      </c>
      <c r="AA4806" s="152" t="str">
        <f t="shared" si="2260"/>
        <v/>
      </c>
      <c r="AB4806" s="152" t="str">
        <f t="shared" si="2261"/>
        <v/>
      </c>
      <c r="AC4806" s="154" t="str">
        <f t="shared" si="2272"/>
        <v/>
      </c>
      <c r="AD4806" s="154" t="str">
        <f t="shared" si="2273"/>
        <v/>
      </c>
      <c r="AE4806" s="3" t="str">
        <f t="shared" si="2274"/>
        <v/>
      </c>
      <c r="AF4806" s="3" t="str">
        <f t="shared" si="2275"/>
        <v/>
      </c>
      <c r="AG4806" s="3" t="str">
        <f t="shared" si="2276"/>
        <v/>
      </c>
      <c r="AH4806" s="4" t="str">
        <f t="shared" si="2277"/>
        <v/>
      </c>
      <c r="AI4806" s="75" t="str">
        <f t="shared" si="2278"/>
        <v/>
      </c>
      <c r="AJ4806" s="75" t="str">
        <f t="shared" si="2279"/>
        <v/>
      </c>
    </row>
    <row r="4807" spans="1:36">
      <c r="A4807" s="41" t="str">
        <f t="shared" si="2262"/>
        <v/>
      </c>
      <c r="B4807" s="150" t="str">
        <f>IF(ISNUMBER(A4807),INDEX('MetaTrader Import'!$H$13:$J$5893,TRUNC(((A4807-$A$39+1)-1)/3)+1,MOD((A4807-$A$39+1)-1,3)+1),"")</f>
        <v/>
      </c>
      <c r="C4807" s="43" t="str">
        <f t="shared" si="2263"/>
        <v/>
      </c>
      <c r="D4807" s="43" t="str">
        <f t="shared" ca="1" si="2253"/>
        <v/>
      </c>
      <c r="E4807" s="43" t="str">
        <f t="shared" si="2264"/>
        <v/>
      </c>
      <c r="F4807" s="43" t="str">
        <f t="shared" si="2265"/>
        <v/>
      </c>
      <c r="G4807" s="43" t="str">
        <f>IF(A4807&lt;&gt;"",IF(A4807&lt;Data!$G$11*0.25,$C$13/$G$32,IF(A4807&gt;Data!$G$11*0.25,$C$13,$C$13*10)),"")</f>
        <v/>
      </c>
      <c r="H4807" s="43" t="str">
        <f>IF(A4807&lt;&gt;"",IF(Data!$G$9="constant",$C$13,IF(Data!$G$9="squeeze",G4807,F4807)),"")</f>
        <v/>
      </c>
      <c r="I4807" s="38" t="str">
        <f ca="1">IF(ISNUMBER(A4807),NORMINV(RAND(),0,IF(AND(Data!$G$9="squeeze",A4807&lt;Data!$G$11*0.25),$H$32,1)*$C$30*$C$13)*($C$14*$C$12),"")</f>
        <v/>
      </c>
      <c r="J4807" s="42" t="str">
        <f ca="1">IFERROR(IF(Data!$C$6="Real",B4807,I4807+J4806+($C$14*$C$12)*(NORMINV(RAND(),$C$15,CHOOSE($G$13,$C$13,F4807,G4807)))),"")</f>
        <v/>
      </c>
      <c r="K4807" s="88" t="str">
        <f>IF(ISNUMBER(A4807), IF($G$16="fixed",$G$17,MIN(H4807*Data!$C$7*$C$16*0.5,$C$17*Data!$C$7))*$C$12,"")</f>
        <v/>
      </c>
      <c r="L4807" s="42" t="str">
        <f t="shared" ca="1" si="2280"/>
        <v/>
      </c>
      <c r="M4807" s="44" t="str">
        <f t="shared" ca="1" si="2281"/>
        <v/>
      </c>
      <c r="N4807" s="44" t="str">
        <f t="shared" ca="1" si="2282"/>
        <v/>
      </c>
      <c r="O4807" s="108" t="str">
        <f t="shared" si="2266"/>
        <v/>
      </c>
      <c r="P4807" s="102" t="str">
        <f t="shared" si="2267"/>
        <v/>
      </c>
      <c r="Q4807" s="102" t="str">
        <f t="shared" si="2268"/>
        <v/>
      </c>
      <c r="R4807" s="120" t="str">
        <f t="shared" si="2269"/>
        <v/>
      </c>
      <c r="S4807" s="54" t="str">
        <f t="shared" si="2270"/>
        <v/>
      </c>
      <c r="T4807" s="5" t="str">
        <f t="shared" si="2271"/>
        <v/>
      </c>
      <c r="U4807" s="152" t="str">
        <f t="shared" si="2254"/>
        <v/>
      </c>
      <c r="V4807" s="152" t="str">
        <f t="shared" si="2255"/>
        <v/>
      </c>
      <c r="W4807" s="153" t="str">
        <f t="shared" si="2256"/>
        <v/>
      </c>
      <c r="X4807" s="153" t="str">
        <f t="shared" si="2257"/>
        <v/>
      </c>
      <c r="Y4807" s="153" t="str">
        <f t="shared" si="2258"/>
        <v/>
      </c>
      <c r="Z4807" s="153" t="str">
        <f t="shared" si="2259"/>
        <v/>
      </c>
      <c r="AA4807" s="152" t="str">
        <f t="shared" si="2260"/>
        <v/>
      </c>
      <c r="AB4807" s="152" t="str">
        <f t="shared" si="2261"/>
        <v/>
      </c>
      <c r="AC4807" s="154" t="str">
        <f t="shared" si="2272"/>
        <v/>
      </c>
      <c r="AD4807" s="154" t="str">
        <f t="shared" si="2273"/>
        <v/>
      </c>
      <c r="AE4807" s="3" t="str">
        <f t="shared" si="2274"/>
        <v/>
      </c>
      <c r="AF4807" s="3" t="str">
        <f t="shared" si="2275"/>
        <v/>
      </c>
      <c r="AG4807" s="3" t="str">
        <f t="shared" si="2276"/>
        <v/>
      </c>
      <c r="AH4807" s="4" t="str">
        <f t="shared" si="2277"/>
        <v/>
      </c>
      <c r="AI4807" s="75" t="str">
        <f t="shared" si="2278"/>
        <v/>
      </c>
      <c r="AJ4807" s="75" t="str">
        <f t="shared" si="2279"/>
        <v/>
      </c>
    </row>
    <row r="4808" spans="1:36">
      <c r="A4808" s="41" t="str">
        <f t="shared" si="2262"/>
        <v/>
      </c>
      <c r="B4808" s="150" t="str">
        <f>IF(ISNUMBER(A4808),INDEX('MetaTrader Import'!$H$13:$J$5893,TRUNC(((A4808-$A$39+1)-1)/3)+1,MOD((A4808-$A$39+1)-1,3)+1),"")</f>
        <v/>
      </c>
      <c r="C4808" s="43" t="str">
        <f t="shared" si="2263"/>
        <v/>
      </c>
      <c r="D4808" s="43" t="str">
        <f t="shared" ca="1" si="2253"/>
        <v/>
      </c>
      <c r="E4808" s="43" t="str">
        <f t="shared" si="2264"/>
        <v/>
      </c>
      <c r="F4808" s="43" t="str">
        <f t="shared" si="2265"/>
        <v/>
      </c>
      <c r="G4808" s="43" t="str">
        <f>IF(A4808&lt;&gt;"",IF(A4808&lt;Data!$G$11*0.25,$C$13/$G$32,IF(A4808&gt;Data!$G$11*0.25,$C$13,$C$13*10)),"")</f>
        <v/>
      </c>
      <c r="H4808" s="43" t="str">
        <f>IF(A4808&lt;&gt;"",IF(Data!$G$9="constant",$C$13,IF(Data!$G$9="squeeze",G4808,F4808)),"")</f>
        <v/>
      </c>
      <c r="I4808" s="38" t="str">
        <f ca="1">IF(ISNUMBER(A4808),NORMINV(RAND(),0,IF(AND(Data!$G$9="squeeze",A4808&lt;Data!$G$11*0.25),$H$32,1)*$C$30*$C$13)*($C$14*$C$12),"")</f>
        <v/>
      </c>
      <c r="J4808" s="42" t="str">
        <f ca="1">IFERROR(IF(Data!$C$6="Real",B4808,I4808+J4807+($C$14*$C$12)*(NORMINV(RAND(),$C$15,CHOOSE($G$13,$C$13,F4808,G4808)))),"")</f>
        <v/>
      </c>
      <c r="K4808" s="88" t="str">
        <f>IF(ISNUMBER(A4808), IF($G$16="fixed",$G$17,MIN(H4808*Data!$C$7*$C$16*0.5,$C$17*Data!$C$7))*$C$12,"")</f>
        <v/>
      </c>
      <c r="L4808" s="42" t="str">
        <f t="shared" ca="1" si="2280"/>
        <v/>
      </c>
      <c r="M4808" s="44" t="str">
        <f t="shared" ca="1" si="2281"/>
        <v/>
      </c>
      <c r="N4808" s="44" t="str">
        <f t="shared" ca="1" si="2282"/>
        <v/>
      </c>
      <c r="O4808" s="108" t="str">
        <f t="shared" si="2266"/>
        <v/>
      </c>
      <c r="P4808" s="102" t="str">
        <f t="shared" si="2267"/>
        <v/>
      </c>
      <c r="Q4808" s="102" t="str">
        <f t="shared" si="2268"/>
        <v/>
      </c>
      <c r="R4808" s="120" t="str">
        <f t="shared" si="2269"/>
        <v/>
      </c>
      <c r="S4808" s="54" t="str">
        <f t="shared" si="2270"/>
        <v/>
      </c>
      <c r="T4808" s="5" t="str">
        <f t="shared" si="2271"/>
        <v/>
      </c>
      <c r="U4808" s="152" t="str">
        <f t="shared" si="2254"/>
        <v/>
      </c>
      <c r="V4808" s="152" t="str">
        <f t="shared" si="2255"/>
        <v/>
      </c>
      <c r="W4808" s="153" t="str">
        <f t="shared" si="2256"/>
        <v/>
      </c>
      <c r="X4808" s="153" t="str">
        <f t="shared" si="2257"/>
        <v/>
      </c>
      <c r="Y4808" s="153" t="str">
        <f t="shared" si="2258"/>
        <v/>
      </c>
      <c r="Z4808" s="153" t="str">
        <f t="shared" si="2259"/>
        <v/>
      </c>
      <c r="AA4808" s="152" t="str">
        <f t="shared" si="2260"/>
        <v/>
      </c>
      <c r="AB4808" s="152" t="str">
        <f t="shared" si="2261"/>
        <v/>
      </c>
      <c r="AC4808" s="154" t="str">
        <f t="shared" si="2272"/>
        <v/>
      </c>
      <c r="AD4808" s="154" t="str">
        <f t="shared" si="2273"/>
        <v/>
      </c>
      <c r="AE4808" s="3" t="str">
        <f t="shared" si="2274"/>
        <v/>
      </c>
      <c r="AF4808" s="3" t="str">
        <f t="shared" si="2275"/>
        <v/>
      </c>
      <c r="AG4808" s="3" t="str">
        <f t="shared" si="2276"/>
        <v/>
      </c>
      <c r="AH4808" s="4" t="str">
        <f t="shared" si="2277"/>
        <v/>
      </c>
      <c r="AI4808" s="75" t="str">
        <f t="shared" si="2278"/>
        <v/>
      </c>
      <c r="AJ4808" s="75" t="str">
        <f t="shared" si="2279"/>
        <v/>
      </c>
    </row>
    <row r="4809" spans="1:36">
      <c r="A4809" s="41" t="str">
        <f t="shared" si="2262"/>
        <v/>
      </c>
      <c r="B4809" s="150" t="str">
        <f>IF(ISNUMBER(A4809),INDEX('MetaTrader Import'!$H$13:$J$5893,TRUNC(((A4809-$A$39+1)-1)/3)+1,MOD((A4809-$A$39+1)-1,3)+1),"")</f>
        <v/>
      </c>
      <c r="C4809" s="43" t="str">
        <f t="shared" si="2263"/>
        <v/>
      </c>
      <c r="D4809" s="43" t="str">
        <f t="shared" ca="1" si="2253"/>
        <v/>
      </c>
      <c r="E4809" s="43" t="str">
        <f t="shared" si="2264"/>
        <v/>
      </c>
      <c r="F4809" s="43" t="str">
        <f t="shared" si="2265"/>
        <v/>
      </c>
      <c r="G4809" s="43" t="str">
        <f>IF(A4809&lt;&gt;"",IF(A4809&lt;Data!$G$11*0.25,$C$13/$G$32,IF(A4809&gt;Data!$G$11*0.25,$C$13,$C$13*10)),"")</f>
        <v/>
      </c>
      <c r="H4809" s="43" t="str">
        <f>IF(A4809&lt;&gt;"",IF(Data!$G$9="constant",$C$13,IF(Data!$G$9="squeeze",G4809,F4809)),"")</f>
        <v/>
      </c>
      <c r="I4809" s="38" t="str">
        <f ca="1">IF(ISNUMBER(A4809),NORMINV(RAND(),0,IF(AND(Data!$G$9="squeeze",A4809&lt;Data!$G$11*0.25),$H$32,1)*$C$30*$C$13)*($C$14*$C$12),"")</f>
        <v/>
      </c>
      <c r="J4809" s="42" t="str">
        <f ca="1">IFERROR(IF(Data!$C$6="Real",B4809,I4809+J4808+($C$14*$C$12)*(NORMINV(RAND(),$C$15,CHOOSE($G$13,$C$13,F4809,G4809)))),"")</f>
        <v/>
      </c>
      <c r="K4809" s="88" t="str">
        <f>IF(ISNUMBER(A4809), IF($G$16="fixed",$G$17,MIN(H4809*Data!$C$7*$C$16*0.5,$C$17*Data!$C$7))*$C$12,"")</f>
        <v/>
      </c>
      <c r="L4809" s="42" t="str">
        <f t="shared" ca="1" si="2280"/>
        <v/>
      </c>
      <c r="M4809" s="44" t="str">
        <f t="shared" ca="1" si="2281"/>
        <v/>
      </c>
      <c r="N4809" s="44" t="str">
        <f t="shared" ca="1" si="2282"/>
        <v/>
      </c>
      <c r="O4809" s="108" t="str">
        <f t="shared" si="2266"/>
        <v/>
      </c>
      <c r="P4809" s="102" t="str">
        <f t="shared" si="2267"/>
        <v/>
      </c>
      <c r="Q4809" s="102" t="str">
        <f t="shared" si="2268"/>
        <v/>
      </c>
      <c r="R4809" s="120" t="str">
        <f t="shared" si="2269"/>
        <v/>
      </c>
      <c r="S4809" s="54" t="str">
        <f t="shared" si="2270"/>
        <v/>
      </c>
      <c r="T4809" s="5" t="str">
        <f t="shared" si="2271"/>
        <v/>
      </c>
      <c r="U4809" s="152" t="str">
        <f t="shared" si="2254"/>
        <v/>
      </c>
      <c r="V4809" s="152" t="str">
        <f t="shared" si="2255"/>
        <v/>
      </c>
      <c r="W4809" s="153" t="str">
        <f t="shared" si="2256"/>
        <v/>
      </c>
      <c r="X4809" s="153" t="str">
        <f t="shared" si="2257"/>
        <v/>
      </c>
      <c r="Y4809" s="153" t="str">
        <f t="shared" si="2258"/>
        <v/>
      </c>
      <c r="Z4809" s="153" t="str">
        <f t="shared" si="2259"/>
        <v/>
      </c>
      <c r="AA4809" s="152" t="str">
        <f t="shared" si="2260"/>
        <v/>
      </c>
      <c r="AB4809" s="152" t="str">
        <f t="shared" si="2261"/>
        <v/>
      </c>
      <c r="AC4809" s="154" t="str">
        <f t="shared" si="2272"/>
        <v/>
      </c>
      <c r="AD4809" s="154" t="str">
        <f t="shared" si="2273"/>
        <v/>
      </c>
      <c r="AE4809" s="3" t="str">
        <f t="shared" si="2274"/>
        <v/>
      </c>
      <c r="AF4809" s="3" t="str">
        <f t="shared" si="2275"/>
        <v/>
      </c>
      <c r="AG4809" s="3" t="str">
        <f t="shared" si="2276"/>
        <v/>
      </c>
      <c r="AH4809" s="4" t="str">
        <f t="shared" si="2277"/>
        <v/>
      </c>
      <c r="AI4809" s="75" t="str">
        <f t="shared" si="2278"/>
        <v/>
      </c>
      <c r="AJ4809" s="75" t="str">
        <f t="shared" si="2279"/>
        <v/>
      </c>
    </row>
    <row r="4810" spans="1:36">
      <c r="A4810" s="41" t="str">
        <f t="shared" si="2262"/>
        <v/>
      </c>
      <c r="B4810" s="150" t="str">
        <f>IF(ISNUMBER(A4810),INDEX('MetaTrader Import'!$H$13:$J$5893,TRUNC(((A4810-$A$39+1)-1)/3)+1,MOD((A4810-$A$39+1)-1,3)+1),"")</f>
        <v/>
      </c>
      <c r="C4810" s="43" t="str">
        <f t="shared" si="2263"/>
        <v/>
      </c>
      <c r="D4810" s="43" t="str">
        <f t="shared" ca="1" si="2253"/>
        <v/>
      </c>
      <c r="E4810" s="43" t="str">
        <f t="shared" si="2264"/>
        <v/>
      </c>
      <c r="F4810" s="43" t="str">
        <f t="shared" si="2265"/>
        <v/>
      </c>
      <c r="G4810" s="43" t="str">
        <f>IF(A4810&lt;&gt;"",IF(A4810&lt;Data!$G$11*0.25,$C$13/$G$32,IF(A4810&gt;Data!$G$11*0.25,$C$13,$C$13*10)),"")</f>
        <v/>
      </c>
      <c r="H4810" s="43" t="str">
        <f>IF(A4810&lt;&gt;"",IF(Data!$G$9="constant",$C$13,IF(Data!$G$9="squeeze",G4810,F4810)),"")</f>
        <v/>
      </c>
      <c r="I4810" s="38" t="str">
        <f ca="1">IF(ISNUMBER(A4810),NORMINV(RAND(),0,IF(AND(Data!$G$9="squeeze",A4810&lt;Data!$G$11*0.25),$H$32,1)*$C$30*$C$13)*($C$14*$C$12),"")</f>
        <v/>
      </c>
      <c r="J4810" s="42" t="str">
        <f ca="1">IFERROR(IF(Data!$C$6="Real",B4810,I4810+J4809+($C$14*$C$12)*(NORMINV(RAND(),$C$15,CHOOSE($G$13,$C$13,F4810,G4810)))),"")</f>
        <v/>
      </c>
      <c r="K4810" s="88" t="str">
        <f>IF(ISNUMBER(A4810), IF($G$16="fixed",$G$17,MIN(H4810*Data!$C$7*$C$16*0.5,$C$17*Data!$C$7))*$C$12,"")</f>
        <v/>
      </c>
      <c r="L4810" s="42" t="str">
        <f t="shared" ca="1" si="2280"/>
        <v/>
      </c>
      <c r="M4810" s="44" t="str">
        <f t="shared" ca="1" si="2281"/>
        <v/>
      </c>
      <c r="N4810" s="44" t="str">
        <f t="shared" ca="1" si="2282"/>
        <v/>
      </c>
      <c r="O4810" s="108" t="str">
        <f t="shared" si="2266"/>
        <v/>
      </c>
      <c r="P4810" s="102" t="str">
        <f t="shared" si="2267"/>
        <v/>
      </c>
      <c r="Q4810" s="102" t="str">
        <f t="shared" si="2268"/>
        <v/>
      </c>
      <c r="R4810" s="120" t="str">
        <f t="shared" si="2269"/>
        <v/>
      </c>
      <c r="S4810" s="54" t="str">
        <f t="shared" si="2270"/>
        <v/>
      </c>
      <c r="T4810" s="5" t="str">
        <f t="shared" si="2271"/>
        <v/>
      </c>
      <c r="U4810" s="152" t="str">
        <f t="shared" si="2254"/>
        <v/>
      </c>
      <c r="V4810" s="152" t="str">
        <f t="shared" si="2255"/>
        <v/>
      </c>
      <c r="W4810" s="153" t="str">
        <f t="shared" si="2256"/>
        <v/>
      </c>
      <c r="X4810" s="153" t="str">
        <f t="shared" si="2257"/>
        <v/>
      </c>
      <c r="Y4810" s="153" t="str">
        <f t="shared" si="2258"/>
        <v/>
      </c>
      <c r="Z4810" s="153" t="str">
        <f t="shared" si="2259"/>
        <v/>
      </c>
      <c r="AA4810" s="152" t="str">
        <f t="shared" si="2260"/>
        <v/>
      </c>
      <c r="AB4810" s="152" t="str">
        <f t="shared" si="2261"/>
        <v/>
      </c>
      <c r="AC4810" s="154" t="str">
        <f t="shared" si="2272"/>
        <v/>
      </c>
      <c r="AD4810" s="154" t="str">
        <f t="shared" si="2273"/>
        <v/>
      </c>
      <c r="AE4810" s="3" t="str">
        <f t="shared" si="2274"/>
        <v/>
      </c>
      <c r="AF4810" s="3" t="str">
        <f t="shared" si="2275"/>
        <v/>
      </c>
      <c r="AG4810" s="3" t="str">
        <f t="shared" si="2276"/>
        <v/>
      </c>
      <c r="AH4810" s="4" t="str">
        <f t="shared" si="2277"/>
        <v/>
      </c>
      <c r="AI4810" s="75" t="str">
        <f t="shared" si="2278"/>
        <v/>
      </c>
      <c r="AJ4810" s="75" t="str">
        <f t="shared" si="2279"/>
        <v/>
      </c>
    </row>
    <row r="4811" spans="1:36">
      <c r="A4811" s="41" t="str">
        <f t="shared" si="2262"/>
        <v/>
      </c>
      <c r="B4811" s="150" t="str">
        <f>IF(ISNUMBER(A4811),INDEX('MetaTrader Import'!$H$13:$J$5893,TRUNC(((A4811-$A$39+1)-1)/3)+1,MOD((A4811-$A$39+1)-1,3)+1),"")</f>
        <v/>
      </c>
      <c r="C4811" s="43" t="str">
        <f t="shared" si="2263"/>
        <v/>
      </c>
      <c r="D4811" s="43" t="str">
        <f t="shared" ca="1" si="2253"/>
        <v/>
      </c>
      <c r="E4811" s="43" t="str">
        <f t="shared" si="2264"/>
        <v/>
      </c>
      <c r="F4811" s="43" t="str">
        <f t="shared" si="2265"/>
        <v/>
      </c>
      <c r="G4811" s="43" t="str">
        <f>IF(A4811&lt;&gt;"",IF(A4811&lt;Data!$G$11*0.25,$C$13/$G$32,IF(A4811&gt;Data!$G$11*0.25,$C$13,$C$13*10)),"")</f>
        <v/>
      </c>
      <c r="H4811" s="43" t="str">
        <f>IF(A4811&lt;&gt;"",IF(Data!$G$9="constant",$C$13,IF(Data!$G$9="squeeze",G4811,F4811)),"")</f>
        <v/>
      </c>
      <c r="I4811" s="38" t="str">
        <f ca="1">IF(ISNUMBER(A4811),NORMINV(RAND(),0,IF(AND(Data!$G$9="squeeze",A4811&lt;Data!$G$11*0.25),$H$32,1)*$C$30*$C$13)*($C$14*$C$12),"")</f>
        <v/>
      </c>
      <c r="J4811" s="42" t="str">
        <f ca="1">IFERROR(IF(Data!$C$6="Real",B4811,I4811+J4810+($C$14*$C$12)*(NORMINV(RAND(),$C$15,CHOOSE($G$13,$C$13,F4811,G4811)))),"")</f>
        <v/>
      </c>
      <c r="K4811" s="88" t="str">
        <f>IF(ISNUMBER(A4811), IF($G$16="fixed",$G$17,MIN(H4811*Data!$C$7*$C$16*0.5,$C$17*Data!$C$7))*$C$12,"")</f>
        <v/>
      </c>
      <c r="L4811" s="42" t="str">
        <f t="shared" ca="1" si="2280"/>
        <v/>
      </c>
      <c r="M4811" s="44" t="str">
        <f t="shared" ca="1" si="2281"/>
        <v/>
      </c>
      <c r="N4811" s="44" t="str">
        <f t="shared" ca="1" si="2282"/>
        <v/>
      </c>
      <c r="O4811" s="108" t="str">
        <f t="shared" si="2266"/>
        <v/>
      </c>
      <c r="P4811" s="102" t="str">
        <f t="shared" si="2267"/>
        <v/>
      </c>
      <c r="Q4811" s="102" t="str">
        <f t="shared" si="2268"/>
        <v/>
      </c>
      <c r="R4811" s="120" t="str">
        <f t="shared" si="2269"/>
        <v/>
      </c>
      <c r="S4811" s="54" t="str">
        <f t="shared" si="2270"/>
        <v/>
      </c>
      <c r="T4811" s="5" t="str">
        <f t="shared" si="2271"/>
        <v/>
      </c>
      <c r="U4811" s="152" t="str">
        <f t="shared" si="2254"/>
        <v/>
      </c>
      <c r="V4811" s="152" t="str">
        <f t="shared" si="2255"/>
        <v/>
      </c>
      <c r="W4811" s="153" t="str">
        <f t="shared" si="2256"/>
        <v/>
      </c>
      <c r="X4811" s="153" t="str">
        <f t="shared" si="2257"/>
        <v/>
      </c>
      <c r="Y4811" s="153" t="str">
        <f t="shared" si="2258"/>
        <v/>
      </c>
      <c r="Z4811" s="153" t="str">
        <f t="shared" si="2259"/>
        <v/>
      </c>
      <c r="AA4811" s="152" t="str">
        <f t="shared" si="2260"/>
        <v/>
      </c>
      <c r="AB4811" s="152" t="str">
        <f t="shared" si="2261"/>
        <v/>
      </c>
      <c r="AC4811" s="154" t="str">
        <f t="shared" si="2272"/>
        <v/>
      </c>
      <c r="AD4811" s="154" t="str">
        <f t="shared" si="2273"/>
        <v/>
      </c>
      <c r="AE4811" s="3" t="str">
        <f t="shared" si="2274"/>
        <v/>
      </c>
      <c r="AF4811" s="3" t="str">
        <f t="shared" si="2275"/>
        <v/>
      </c>
      <c r="AG4811" s="3" t="str">
        <f t="shared" si="2276"/>
        <v/>
      </c>
      <c r="AH4811" s="4" t="str">
        <f t="shared" si="2277"/>
        <v/>
      </c>
      <c r="AI4811" s="75" t="str">
        <f t="shared" si="2278"/>
        <v/>
      </c>
      <c r="AJ4811" s="75" t="str">
        <f t="shared" si="2279"/>
        <v/>
      </c>
    </row>
    <row r="4812" spans="1:36">
      <c r="A4812" s="41" t="str">
        <f t="shared" si="2262"/>
        <v/>
      </c>
      <c r="B4812" s="150" t="str">
        <f>IF(ISNUMBER(A4812),INDEX('MetaTrader Import'!$H$13:$J$5893,TRUNC(((A4812-$A$39+1)-1)/3)+1,MOD((A4812-$A$39+1)-1,3)+1),"")</f>
        <v/>
      </c>
      <c r="C4812" s="43" t="str">
        <f t="shared" si="2263"/>
        <v/>
      </c>
      <c r="D4812" s="43" t="str">
        <f t="shared" ca="1" si="2253"/>
        <v/>
      </c>
      <c r="E4812" s="43" t="str">
        <f t="shared" si="2264"/>
        <v/>
      </c>
      <c r="F4812" s="43" t="str">
        <f t="shared" si="2265"/>
        <v/>
      </c>
      <c r="G4812" s="43" t="str">
        <f>IF(A4812&lt;&gt;"",IF(A4812&lt;Data!$G$11*0.25,$C$13/$G$32,IF(A4812&gt;Data!$G$11*0.25,$C$13,$C$13*10)),"")</f>
        <v/>
      </c>
      <c r="H4812" s="43" t="str">
        <f>IF(A4812&lt;&gt;"",IF(Data!$G$9="constant",$C$13,IF(Data!$G$9="squeeze",G4812,F4812)),"")</f>
        <v/>
      </c>
      <c r="I4812" s="38" t="str">
        <f ca="1">IF(ISNUMBER(A4812),NORMINV(RAND(),0,IF(AND(Data!$G$9="squeeze",A4812&lt;Data!$G$11*0.25),$H$32,1)*$C$30*$C$13)*($C$14*$C$12),"")</f>
        <v/>
      </c>
      <c r="J4812" s="42" t="str">
        <f ca="1">IFERROR(IF(Data!$C$6="Real",B4812,I4812+J4811+($C$14*$C$12)*(NORMINV(RAND(),$C$15,CHOOSE($G$13,$C$13,F4812,G4812)))),"")</f>
        <v/>
      </c>
      <c r="K4812" s="88" t="str">
        <f>IF(ISNUMBER(A4812), IF($G$16="fixed",$G$17,MIN(H4812*Data!$C$7*$C$16*0.5,$C$17*Data!$C$7))*$C$12,"")</f>
        <v/>
      </c>
      <c r="L4812" s="42" t="str">
        <f t="shared" ca="1" si="2280"/>
        <v/>
      </c>
      <c r="M4812" s="44" t="str">
        <f t="shared" ca="1" si="2281"/>
        <v/>
      </c>
      <c r="N4812" s="44" t="str">
        <f t="shared" ca="1" si="2282"/>
        <v/>
      </c>
      <c r="O4812" s="108" t="str">
        <f t="shared" si="2266"/>
        <v/>
      </c>
      <c r="P4812" s="102" t="str">
        <f t="shared" si="2267"/>
        <v/>
      </c>
      <c r="Q4812" s="102" t="str">
        <f t="shared" si="2268"/>
        <v/>
      </c>
      <c r="R4812" s="120" t="str">
        <f t="shared" si="2269"/>
        <v/>
      </c>
      <c r="S4812" s="54" t="str">
        <f t="shared" si="2270"/>
        <v/>
      </c>
      <c r="T4812" s="5" t="str">
        <f t="shared" si="2271"/>
        <v/>
      </c>
      <c r="U4812" s="152" t="str">
        <f t="shared" si="2254"/>
        <v/>
      </c>
      <c r="V4812" s="152" t="str">
        <f t="shared" si="2255"/>
        <v/>
      </c>
      <c r="W4812" s="153" t="str">
        <f t="shared" si="2256"/>
        <v/>
      </c>
      <c r="X4812" s="153" t="str">
        <f t="shared" si="2257"/>
        <v/>
      </c>
      <c r="Y4812" s="153" t="str">
        <f t="shared" si="2258"/>
        <v/>
      </c>
      <c r="Z4812" s="153" t="str">
        <f t="shared" si="2259"/>
        <v/>
      </c>
      <c r="AA4812" s="152" t="str">
        <f t="shared" si="2260"/>
        <v/>
      </c>
      <c r="AB4812" s="152" t="str">
        <f t="shared" si="2261"/>
        <v/>
      </c>
      <c r="AC4812" s="154" t="str">
        <f t="shared" si="2272"/>
        <v/>
      </c>
      <c r="AD4812" s="154" t="str">
        <f t="shared" si="2273"/>
        <v/>
      </c>
      <c r="AE4812" s="3" t="str">
        <f t="shared" si="2274"/>
        <v/>
      </c>
      <c r="AF4812" s="3" t="str">
        <f t="shared" si="2275"/>
        <v/>
      </c>
      <c r="AG4812" s="3" t="str">
        <f t="shared" si="2276"/>
        <v/>
      </c>
      <c r="AH4812" s="4" t="str">
        <f t="shared" si="2277"/>
        <v/>
      </c>
      <c r="AI4812" s="75" t="str">
        <f t="shared" si="2278"/>
        <v/>
      </c>
      <c r="AJ4812" s="75" t="str">
        <f t="shared" si="2279"/>
        <v/>
      </c>
    </row>
    <row r="4813" spans="1:36">
      <c r="A4813" s="41" t="str">
        <f t="shared" si="2262"/>
        <v/>
      </c>
      <c r="B4813" s="150" t="str">
        <f>IF(ISNUMBER(A4813),INDEX('MetaTrader Import'!$H$13:$J$5893,TRUNC(((A4813-$A$39+1)-1)/3)+1,MOD((A4813-$A$39+1)-1,3)+1),"")</f>
        <v/>
      </c>
      <c r="C4813" s="43" t="str">
        <f t="shared" si="2263"/>
        <v/>
      </c>
      <c r="D4813" s="43" t="str">
        <f t="shared" ca="1" si="2253"/>
        <v/>
      </c>
      <c r="E4813" s="43" t="str">
        <f t="shared" si="2264"/>
        <v/>
      </c>
      <c r="F4813" s="43" t="str">
        <f t="shared" si="2265"/>
        <v/>
      </c>
      <c r="G4813" s="43" t="str">
        <f>IF(A4813&lt;&gt;"",IF(A4813&lt;Data!$G$11*0.25,$C$13/$G$32,IF(A4813&gt;Data!$G$11*0.25,$C$13,$C$13*10)),"")</f>
        <v/>
      </c>
      <c r="H4813" s="43" t="str">
        <f>IF(A4813&lt;&gt;"",IF(Data!$G$9="constant",$C$13,IF(Data!$G$9="squeeze",G4813,F4813)),"")</f>
        <v/>
      </c>
      <c r="I4813" s="38" t="str">
        <f ca="1">IF(ISNUMBER(A4813),NORMINV(RAND(),0,IF(AND(Data!$G$9="squeeze",A4813&lt;Data!$G$11*0.25),$H$32,1)*$C$30*$C$13)*($C$14*$C$12),"")</f>
        <v/>
      </c>
      <c r="J4813" s="42" t="str">
        <f ca="1">IFERROR(IF(Data!$C$6="Real",B4813,I4813+J4812+($C$14*$C$12)*(NORMINV(RAND(),$C$15,CHOOSE($G$13,$C$13,F4813,G4813)))),"")</f>
        <v/>
      </c>
      <c r="K4813" s="88" t="str">
        <f>IF(ISNUMBER(A4813), IF($G$16="fixed",$G$17,MIN(H4813*Data!$C$7*$C$16*0.5,$C$17*Data!$C$7))*$C$12,"")</f>
        <v/>
      </c>
      <c r="L4813" s="42" t="str">
        <f t="shared" ca="1" si="2280"/>
        <v/>
      </c>
      <c r="M4813" s="44" t="str">
        <f t="shared" ca="1" si="2281"/>
        <v/>
      </c>
      <c r="N4813" s="44" t="str">
        <f t="shared" ca="1" si="2282"/>
        <v/>
      </c>
      <c r="O4813" s="108" t="str">
        <f t="shared" si="2266"/>
        <v/>
      </c>
      <c r="P4813" s="102" t="str">
        <f t="shared" si="2267"/>
        <v/>
      </c>
      <c r="Q4813" s="102" t="str">
        <f t="shared" si="2268"/>
        <v/>
      </c>
      <c r="R4813" s="120" t="str">
        <f t="shared" si="2269"/>
        <v/>
      </c>
      <c r="S4813" s="54" t="str">
        <f t="shared" si="2270"/>
        <v/>
      </c>
      <c r="T4813" s="5" t="str">
        <f t="shared" si="2271"/>
        <v/>
      </c>
      <c r="U4813" s="152" t="str">
        <f t="shared" si="2254"/>
        <v/>
      </c>
      <c r="V4813" s="152" t="str">
        <f t="shared" si="2255"/>
        <v/>
      </c>
      <c r="W4813" s="153" t="str">
        <f t="shared" si="2256"/>
        <v/>
      </c>
      <c r="X4813" s="153" t="str">
        <f t="shared" si="2257"/>
        <v/>
      </c>
      <c r="Y4813" s="153" t="str">
        <f t="shared" si="2258"/>
        <v/>
      </c>
      <c r="Z4813" s="153" t="str">
        <f t="shared" si="2259"/>
        <v/>
      </c>
      <c r="AA4813" s="152" t="str">
        <f t="shared" si="2260"/>
        <v/>
      </c>
      <c r="AB4813" s="152" t="str">
        <f t="shared" si="2261"/>
        <v/>
      </c>
      <c r="AC4813" s="154" t="str">
        <f t="shared" si="2272"/>
        <v/>
      </c>
      <c r="AD4813" s="154" t="str">
        <f t="shared" si="2273"/>
        <v/>
      </c>
      <c r="AE4813" s="3" t="str">
        <f t="shared" si="2274"/>
        <v/>
      </c>
      <c r="AF4813" s="3" t="str">
        <f t="shared" si="2275"/>
        <v/>
      </c>
      <c r="AG4813" s="3" t="str">
        <f t="shared" si="2276"/>
        <v/>
      </c>
      <c r="AH4813" s="4" t="str">
        <f t="shared" si="2277"/>
        <v/>
      </c>
      <c r="AI4813" s="75" t="str">
        <f t="shared" si="2278"/>
        <v/>
      </c>
      <c r="AJ4813" s="75" t="str">
        <f t="shared" si="2279"/>
        <v/>
      </c>
    </row>
    <row r="4814" spans="1:36">
      <c r="A4814" s="41" t="str">
        <f t="shared" si="2262"/>
        <v/>
      </c>
      <c r="B4814" s="150" t="str">
        <f>IF(ISNUMBER(A4814),INDEX('MetaTrader Import'!$H$13:$J$5893,TRUNC(((A4814-$A$39+1)-1)/3)+1,MOD((A4814-$A$39+1)-1,3)+1),"")</f>
        <v/>
      </c>
      <c r="C4814" s="43" t="str">
        <f t="shared" si="2263"/>
        <v/>
      </c>
      <c r="D4814" s="43" t="str">
        <f t="shared" ca="1" si="2253"/>
        <v/>
      </c>
      <c r="E4814" s="43" t="str">
        <f t="shared" si="2264"/>
        <v/>
      </c>
      <c r="F4814" s="43" t="str">
        <f t="shared" si="2265"/>
        <v/>
      </c>
      <c r="G4814" s="43" t="str">
        <f>IF(A4814&lt;&gt;"",IF(A4814&lt;Data!$G$11*0.25,$C$13/$G$32,IF(A4814&gt;Data!$G$11*0.25,$C$13,$C$13*10)),"")</f>
        <v/>
      </c>
      <c r="H4814" s="43" t="str">
        <f>IF(A4814&lt;&gt;"",IF(Data!$G$9="constant",$C$13,IF(Data!$G$9="squeeze",G4814,F4814)),"")</f>
        <v/>
      </c>
      <c r="I4814" s="38" t="str">
        <f ca="1">IF(ISNUMBER(A4814),NORMINV(RAND(),0,IF(AND(Data!$G$9="squeeze",A4814&lt;Data!$G$11*0.25),$H$32,1)*$C$30*$C$13)*($C$14*$C$12),"")</f>
        <v/>
      </c>
      <c r="J4814" s="42" t="str">
        <f ca="1">IFERROR(IF(Data!$C$6="Real",B4814,I4814+J4813+($C$14*$C$12)*(NORMINV(RAND(),$C$15,CHOOSE($G$13,$C$13,F4814,G4814)))),"")</f>
        <v/>
      </c>
      <c r="K4814" s="88" t="str">
        <f>IF(ISNUMBER(A4814), IF($G$16="fixed",$G$17,MIN(H4814*Data!$C$7*$C$16*0.5,$C$17*Data!$C$7))*$C$12,"")</f>
        <v/>
      </c>
      <c r="L4814" s="42" t="str">
        <f t="shared" ca="1" si="2280"/>
        <v/>
      </c>
      <c r="M4814" s="44" t="str">
        <f t="shared" ca="1" si="2281"/>
        <v/>
      </c>
      <c r="N4814" s="44" t="str">
        <f t="shared" ca="1" si="2282"/>
        <v/>
      </c>
      <c r="O4814" s="108" t="str">
        <f t="shared" si="2266"/>
        <v/>
      </c>
      <c r="P4814" s="102" t="str">
        <f t="shared" si="2267"/>
        <v/>
      </c>
      <c r="Q4814" s="102" t="str">
        <f t="shared" si="2268"/>
        <v/>
      </c>
      <c r="R4814" s="120" t="str">
        <f t="shared" si="2269"/>
        <v/>
      </c>
      <c r="S4814" s="54" t="str">
        <f t="shared" si="2270"/>
        <v/>
      </c>
      <c r="T4814" s="5" t="str">
        <f t="shared" si="2271"/>
        <v/>
      </c>
      <c r="U4814" s="152" t="str">
        <f t="shared" si="2254"/>
        <v/>
      </c>
      <c r="V4814" s="152" t="str">
        <f t="shared" si="2255"/>
        <v/>
      </c>
      <c r="W4814" s="153" t="str">
        <f t="shared" si="2256"/>
        <v/>
      </c>
      <c r="X4814" s="153" t="str">
        <f t="shared" si="2257"/>
        <v/>
      </c>
      <c r="Y4814" s="153" t="str">
        <f t="shared" si="2258"/>
        <v/>
      </c>
      <c r="Z4814" s="153" t="str">
        <f t="shared" si="2259"/>
        <v/>
      </c>
      <c r="AA4814" s="152" t="str">
        <f t="shared" si="2260"/>
        <v/>
      </c>
      <c r="AB4814" s="152" t="str">
        <f t="shared" si="2261"/>
        <v/>
      </c>
      <c r="AC4814" s="154" t="str">
        <f t="shared" si="2272"/>
        <v/>
      </c>
      <c r="AD4814" s="154" t="str">
        <f t="shared" si="2273"/>
        <v/>
      </c>
      <c r="AE4814" s="3" t="str">
        <f t="shared" si="2274"/>
        <v/>
      </c>
      <c r="AF4814" s="3" t="str">
        <f t="shared" si="2275"/>
        <v/>
      </c>
      <c r="AG4814" s="3" t="str">
        <f t="shared" si="2276"/>
        <v/>
      </c>
      <c r="AH4814" s="4" t="str">
        <f t="shared" si="2277"/>
        <v/>
      </c>
      <c r="AI4814" s="75" t="str">
        <f t="shared" si="2278"/>
        <v/>
      </c>
      <c r="AJ4814" s="75" t="str">
        <f t="shared" si="2279"/>
        <v/>
      </c>
    </row>
    <row r="4815" spans="1:36">
      <c r="A4815" s="41" t="str">
        <f t="shared" si="2262"/>
        <v/>
      </c>
      <c r="B4815" s="150" t="str">
        <f>IF(ISNUMBER(A4815),INDEX('MetaTrader Import'!$H$13:$J$5893,TRUNC(((A4815-$A$39+1)-1)/3)+1,MOD((A4815-$A$39+1)-1,3)+1),"")</f>
        <v/>
      </c>
      <c r="C4815" s="43" t="str">
        <f t="shared" si="2263"/>
        <v/>
      </c>
      <c r="D4815" s="43" t="str">
        <f t="shared" ca="1" si="2253"/>
        <v/>
      </c>
      <c r="E4815" s="43" t="str">
        <f t="shared" si="2264"/>
        <v/>
      </c>
      <c r="F4815" s="43" t="str">
        <f t="shared" si="2265"/>
        <v/>
      </c>
      <c r="G4815" s="43" t="str">
        <f>IF(A4815&lt;&gt;"",IF(A4815&lt;Data!$G$11*0.25,$C$13/$G$32,IF(A4815&gt;Data!$G$11*0.25,$C$13,$C$13*10)),"")</f>
        <v/>
      </c>
      <c r="H4815" s="43" t="str">
        <f>IF(A4815&lt;&gt;"",IF(Data!$G$9="constant",$C$13,IF(Data!$G$9="squeeze",G4815,F4815)),"")</f>
        <v/>
      </c>
      <c r="I4815" s="38" t="str">
        <f ca="1">IF(ISNUMBER(A4815),NORMINV(RAND(),0,IF(AND(Data!$G$9="squeeze",A4815&lt;Data!$G$11*0.25),$H$32,1)*$C$30*$C$13)*($C$14*$C$12),"")</f>
        <v/>
      </c>
      <c r="J4815" s="42" t="str">
        <f ca="1">IFERROR(IF(Data!$C$6="Real",B4815,I4815+J4814+($C$14*$C$12)*(NORMINV(RAND(),$C$15,CHOOSE($G$13,$C$13,F4815,G4815)))),"")</f>
        <v/>
      </c>
      <c r="K4815" s="88" t="str">
        <f>IF(ISNUMBER(A4815), IF($G$16="fixed",$G$17,MIN(H4815*Data!$C$7*$C$16*0.5,$C$17*Data!$C$7))*$C$12,"")</f>
        <v/>
      </c>
      <c r="L4815" s="42" t="str">
        <f t="shared" ca="1" si="2280"/>
        <v/>
      </c>
      <c r="M4815" s="44" t="str">
        <f t="shared" ca="1" si="2281"/>
        <v/>
      </c>
      <c r="N4815" s="44" t="str">
        <f t="shared" ca="1" si="2282"/>
        <v/>
      </c>
      <c r="O4815" s="108" t="str">
        <f t="shared" si="2266"/>
        <v/>
      </c>
      <c r="P4815" s="102" t="str">
        <f t="shared" si="2267"/>
        <v/>
      </c>
      <c r="Q4815" s="102" t="str">
        <f t="shared" si="2268"/>
        <v/>
      </c>
      <c r="R4815" s="120" t="str">
        <f t="shared" si="2269"/>
        <v/>
      </c>
      <c r="S4815" s="54" t="str">
        <f t="shared" si="2270"/>
        <v/>
      </c>
      <c r="T4815" s="5" t="str">
        <f t="shared" si="2271"/>
        <v/>
      </c>
      <c r="U4815" s="152" t="str">
        <f t="shared" si="2254"/>
        <v/>
      </c>
      <c r="V4815" s="152" t="str">
        <f t="shared" si="2255"/>
        <v/>
      </c>
      <c r="W4815" s="153" t="str">
        <f t="shared" si="2256"/>
        <v/>
      </c>
      <c r="X4815" s="153" t="str">
        <f t="shared" si="2257"/>
        <v/>
      </c>
      <c r="Y4815" s="153" t="str">
        <f t="shared" si="2258"/>
        <v/>
      </c>
      <c r="Z4815" s="153" t="str">
        <f t="shared" si="2259"/>
        <v/>
      </c>
      <c r="AA4815" s="152" t="str">
        <f t="shared" si="2260"/>
        <v/>
      </c>
      <c r="AB4815" s="152" t="str">
        <f t="shared" si="2261"/>
        <v/>
      </c>
      <c r="AC4815" s="154" t="str">
        <f t="shared" si="2272"/>
        <v/>
      </c>
      <c r="AD4815" s="154" t="str">
        <f t="shared" si="2273"/>
        <v/>
      </c>
      <c r="AE4815" s="3" t="str">
        <f t="shared" si="2274"/>
        <v/>
      </c>
      <c r="AF4815" s="3" t="str">
        <f t="shared" si="2275"/>
        <v/>
      </c>
      <c r="AG4815" s="3" t="str">
        <f t="shared" si="2276"/>
        <v/>
      </c>
      <c r="AH4815" s="4" t="str">
        <f t="shared" si="2277"/>
        <v/>
      </c>
      <c r="AI4815" s="75" t="str">
        <f t="shared" si="2278"/>
        <v/>
      </c>
      <c r="AJ4815" s="75" t="str">
        <f t="shared" si="2279"/>
        <v/>
      </c>
    </row>
    <row r="4816" spans="1:36">
      <c r="A4816" s="41" t="str">
        <f t="shared" si="2262"/>
        <v/>
      </c>
      <c r="B4816" s="150" t="str">
        <f>IF(ISNUMBER(A4816),INDEX('MetaTrader Import'!$H$13:$J$5893,TRUNC(((A4816-$A$39+1)-1)/3)+1,MOD((A4816-$A$39+1)-1,3)+1),"")</f>
        <v/>
      </c>
      <c r="C4816" s="43" t="str">
        <f t="shared" si="2263"/>
        <v/>
      </c>
      <c r="D4816" s="43" t="str">
        <f t="shared" ca="1" si="2253"/>
        <v/>
      </c>
      <c r="E4816" s="43" t="str">
        <f t="shared" si="2264"/>
        <v/>
      </c>
      <c r="F4816" s="43" t="str">
        <f t="shared" si="2265"/>
        <v/>
      </c>
      <c r="G4816" s="43" t="str">
        <f>IF(A4816&lt;&gt;"",IF(A4816&lt;Data!$G$11*0.25,$C$13/$G$32,IF(A4816&gt;Data!$G$11*0.25,$C$13,$C$13*10)),"")</f>
        <v/>
      </c>
      <c r="H4816" s="43" t="str">
        <f>IF(A4816&lt;&gt;"",IF(Data!$G$9="constant",$C$13,IF(Data!$G$9="squeeze",G4816,F4816)),"")</f>
        <v/>
      </c>
      <c r="I4816" s="38" t="str">
        <f ca="1">IF(ISNUMBER(A4816),NORMINV(RAND(),0,IF(AND(Data!$G$9="squeeze",A4816&lt;Data!$G$11*0.25),$H$32,1)*$C$30*$C$13)*($C$14*$C$12),"")</f>
        <v/>
      </c>
      <c r="J4816" s="42" t="str">
        <f ca="1">IFERROR(IF(Data!$C$6="Real",B4816,I4816+J4815+($C$14*$C$12)*(NORMINV(RAND(),$C$15,CHOOSE($G$13,$C$13,F4816,G4816)))),"")</f>
        <v/>
      </c>
      <c r="K4816" s="88" t="str">
        <f>IF(ISNUMBER(A4816), IF($G$16="fixed",$G$17,MIN(H4816*Data!$C$7*$C$16*0.5,$C$17*Data!$C$7))*$C$12,"")</f>
        <v/>
      </c>
      <c r="L4816" s="42" t="str">
        <f t="shared" ca="1" si="2280"/>
        <v/>
      </c>
      <c r="M4816" s="44" t="str">
        <f t="shared" ca="1" si="2281"/>
        <v/>
      </c>
      <c r="N4816" s="44" t="str">
        <f t="shared" ca="1" si="2282"/>
        <v/>
      </c>
      <c r="O4816" s="108" t="str">
        <f t="shared" si="2266"/>
        <v/>
      </c>
      <c r="P4816" s="102" t="str">
        <f t="shared" si="2267"/>
        <v/>
      </c>
      <c r="Q4816" s="102" t="str">
        <f t="shared" si="2268"/>
        <v/>
      </c>
      <c r="R4816" s="120" t="str">
        <f t="shared" si="2269"/>
        <v/>
      </c>
      <c r="S4816" s="54" t="str">
        <f t="shared" si="2270"/>
        <v/>
      </c>
      <c r="T4816" s="5" t="str">
        <f t="shared" si="2271"/>
        <v/>
      </c>
      <c r="U4816" s="152" t="str">
        <f t="shared" si="2254"/>
        <v/>
      </c>
      <c r="V4816" s="152" t="str">
        <f t="shared" si="2255"/>
        <v/>
      </c>
      <c r="W4816" s="153" t="str">
        <f t="shared" si="2256"/>
        <v/>
      </c>
      <c r="X4816" s="153" t="str">
        <f t="shared" si="2257"/>
        <v/>
      </c>
      <c r="Y4816" s="153" t="str">
        <f t="shared" si="2258"/>
        <v/>
      </c>
      <c r="Z4816" s="153" t="str">
        <f t="shared" si="2259"/>
        <v/>
      </c>
      <c r="AA4816" s="152" t="str">
        <f t="shared" si="2260"/>
        <v/>
      </c>
      <c r="AB4816" s="152" t="str">
        <f t="shared" si="2261"/>
        <v/>
      </c>
      <c r="AC4816" s="154" t="str">
        <f t="shared" si="2272"/>
        <v/>
      </c>
      <c r="AD4816" s="154" t="str">
        <f t="shared" si="2273"/>
        <v/>
      </c>
      <c r="AE4816" s="3" t="str">
        <f t="shared" si="2274"/>
        <v/>
      </c>
      <c r="AF4816" s="3" t="str">
        <f t="shared" si="2275"/>
        <v/>
      </c>
      <c r="AG4816" s="3" t="str">
        <f t="shared" si="2276"/>
        <v/>
      </c>
      <c r="AH4816" s="4" t="str">
        <f t="shared" si="2277"/>
        <v/>
      </c>
      <c r="AI4816" s="75" t="str">
        <f t="shared" si="2278"/>
        <v/>
      </c>
      <c r="AJ4816" s="75" t="str">
        <f t="shared" si="2279"/>
        <v/>
      </c>
    </row>
    <row r="4817" spans="1:36">
      <c r="A4817" s="41" t="str">
        <f t="shared" si="2262"/>
        <v/>
      </c>
      <c r="B4817" s="150" t="str">
        <f>IF(ISNUMBER(A4817),INDEX('MetaTrader Import'!$H$13:$J$5893,TRUNC(((A4817-$A$39+1)-1)/3)+1,MOD((A4817-$A$39+1)-1,3)+1),"")</f>
        <v/>
      </c>
      <c r="C4817" s="43" t="str">
        <f t="shared" si="2263"/>
        <v/>
      </c>
      <c r="D4817" s="43" t="str">
        <f t="shared" ca="1" si="2253"/>
        <v/>
      </c>
      <c r="E4817" s="43" t="str">
        <f t="shared" si="2264"/>
        <v/>
      </c>
      <c r="F4817" s="43" t="str">
        <f t="shared" si="2265"/>
        <v/>
      </c>
      <c r="G4817" s="43" t="str">
        <f>IF(A4817&lt;&gt;"",IF(A4817&lt;Data!$G$11*0.25,$C$13/$G$32,IF(A4817&gt;Data!$G$11*0.25,$C$13,$C$13*10)),"")</f>
        <v/>
      </c>
      <c r="H4817" s="43" t="str">
        <f>IF(A4817&lt;&gt;"",IF(Data!$G$9="constant",$C$13,IF(Data!$G$9="squeeze",G4817,F4817)),"")</f>
        <v/>
      </c>
      <c r="I4817" s="38" t="str">
        <f ca="1">IF(ISNUMBER(A4817),NORMINV(RAND(),0,IF(AND(Data!$G$9="squeeze",A4817&lt;Data!$G$11*0.25),$H$32,1)*$C$30*$C$13)*($C$14*$C$12),"")</f>
        <v/>
      </c>
      <c r="J4817" s="42" t="str">
        <f ca="1">IFERROR(IF(Data!$C$6="Real",B4817,I4817+J4816+($C$14*$C$12)*(NORMINV(RAND(),$C$15,CHOOSE($G$13,$C$13,F4817,G4817)))),"")</f>
        <v/>
      </c>
      <c r="K4817" s="88" t="str">
        <f>IF(ISNUMBER(A4817), IF($G$16="fixed",$G$17,MIN(H4817*Data!$C$7*$C$16*0.5,$C$17*Data!$C$7))*$C$12,"")</f>
        <v/>
      </c>
      <c r="L4817" s="42" t="str">
        <f t="shared" ca="1" si="2280"/>
        <v/>
      </c>
      <c r="M4817" s="44" t="str">
        <f t="shared" ca="1" si="2281"/>
        <v/>
      </c>
      <c r="N4817" s="44" t="str">
        <f t="shared" ca="1" si="2282"/>
        <v/>
      </c>
      <c r="O4817" s="108" t="str">
        <f t="shared" si="2266"/>
        <v/>
      </c>
      <c r="P4817" s="102" t="str">
        <f t="shared" si="2267"/>
        <v/>
      </c>
      <c r="Q4817" s="102" t="str">
        <f t="shared" si="2268"/>
        <v/>
      </c>
      <c r="R4817" s="120" t="str">
        <f t="shared" si="2269"/>
        <v/>
      </c>
      <c r="S4817" s="54" t="str">
        <f t="shared" si="2270"/>
        <v/>
      </c>
      <c r="T4817" s="5" t="str">
        <f t="shared" si="2271"/>
        <v/>
      </c>
      <c r="U4817" s="152" t="str">
        <f t="shared" si="2254"/>
        <v/>
      </c>
      <c r="V4817" s="152" t="str">
        <f t="shared" si="2255"/>
        <v/>
      </c>
      <c r="W4817" s="153" t="str">
        <f t="shared" si="2256"/>
        <v/>
      </c>
      <c r="X4817" s="153" t="str">
        <f t="shared" si="2257"/>
        <v/>
      </c>
      <c r="Y4817" s="153" t="str">
        <f t="shared" si="2258"/>
        <v/>
      </c>
      <c r="Z4817" s="153" t="str">
        <f t="shared" si="2259"/>
        <v/>
      </c>
      <c r="AA4817" s="152" t="str">
        <f t="shared" si="2260"/>
        <v/>
      </c>
      <c r="AB4817" s="152" t="str">
        <f t="shared" si="2261"/>
        <v/>
      </c>
      <c r="AC4817" s="154" t="str">
        <f t="shared" si="2272"/>
        <v/>
      </c>
      <c r="AD4817" s="154" t="str">
        <f t="shared" si="2273"/>
        <v/>
      </c>
      <c r="AE4817" s="3" t="str">
        <f t="shared" si="2274"/>
        <v/>
      </c>
      <c r="AF4817" s="3" t="str">
        <f t="shared" si="2275"/>
        <v/>
      </c>
      <c r="AG4817" s="3" t="str">
        <f t="shared" si="2276"/>
        <v/>
      </c>
      <c r="AH4817" s="4" t="str">
        <f t="shared" si="2277"/>
        <v/>
      </c>
      <c r="AI4817" s="75" t="str">
        <f t="shared" si="2278"/>
        <v/>
      </c>
      <c r="AJ4817" s="75" t="str">
        <f t="shared" si="2279"/>
        <v/>
      </c>
    </row>
    <row r="4818" spans="1:36">
      <c r="A4818" s="41" t="str">
        <f t="shared" si="2262"/>
        <v/>
      </c>
      <c r="B4818" s="150" t="str">
        <f>IF(ISNUMBER(A4818),INDEX('MetaTrader Import'!$H$13:$J$5893,TRUNC(((A4818-$A$39+1)-1)/3)+1,MOD((A4818-$A$39+1)-1,3)+1),"")</f>
        <v/>
      </c>
      <c r="C4818" s="43" t="str">
        <f t="shared" si="2263"/>
        <v/>
      </c>
      <c r="D4818" s="43" t="str">
        <f t="shared" ca="1" si="2253"/>
        <v/>
      </c>
      <c r="E4818" s="43" t="str">
        <f t="shared" si="2264"/>
        <v/>
      </c>
      <c r="F4818" s="43" t="str">
        <f t="shared" si="2265"/>
        <v/>
      </c>
      <c r="G4818" s="43" t="str">
        <f>IF(A4818&lt;&gt;"",IF(A4818&lt;Data!$G$11*0.25,$C$13/$G$32,IF(A4818&gt;Data!$G$11*0.25,$C$13,$C$13*10)),"")</f>
        <v/>
      </c>
      <c r="H4818" s="43" t="str">
        <f>IF(A4818&lt;&gt;"",IF(Data!$G$9="constant",$C$13,IF(Data!$G$9="squeeze",G4818,F4818)),"")</f>
        <v/>
      </c>
      <c r="I4818" s="38" t="str">
        <f ca="1">IF(ISNUMBER(A4818),NORMINV(RAND(),0,IF(AND(Data!$G$9="squeeze",A4818&lt;Data!$G$11*0.25),$H$32,1)*$C$30*$C$13)*($C$14*$C$12),"")</f>
        <v/>
      </c>
      <c r="J4818" s="42" t="str">
        <f ca="1">IFERROR(IF(Data!$C$6="Real",B4818,I4818+J4817+($C$14*$C$12)*(NORMINV(RAND(),$C$15,CHOOSE($G$13,$C$13,F4818,G4818)))),"")</f>
        <v/>
      </c>
      <c r="K4818" s="88" t="str">
        <f>IF(ISNUMBER(A4818), IF($G$16="fixed",$G$17,MIN(H4818*Data!$C$7*$C$16*0.5,$C$17*Data!$C$7))*$C$12,"")</f>
        <v/>
      </c>
      <c r="L4818" s="42" t="str">
        <f t="shared" ca="1" si="2280"/>
        <v/>
      </c>
      <c r="M4818" s="44" t="str">
        <f t="shared" ca="1" si="2281"/>
        <v/>
      </c>
      <c r="N4818" s="44" t="str">
        <f t="shared" ca="1" si="2282"/>
        <v/>
      </c>
      <c r="O4818" s="108" t="str">
        <f t="shared" si="2266"/>
        <v/>
      </c>
      <c r="P4818" s="102" t="str">
        <f t="shared" si="2267"/>
        <v/>
      </c>
      <c r="Q4818" s="102" t="str">
        <f t="shared" si="2268"/>
        <v/>
      </c>
      <c r="R4818" s="120" t="str">
        <f t="shared" si="2269"/>
        <v/>
      </c>
      <c r="S4818" s="54" t="str">
        <f t="shared" si="2270"/>
        <v/>
      </c>
      <c r="T4818" s="5" t="str">
        <f t="shared" si="2271"/>
        <v/>
      </c>
      <c r="U4818" s="152" t="str">
        <f t="shared" si="2254"/>
        <v/>
      </c>
      <c r="V4818" s="152" t="str">
        <f t="shared" si="2255"/>
        <v/>
      </c>
      <c r="W4818" s="153" t="str">
        <f t="shared" si="2256"/>
        <v/>
      </c>
      <c r="X4818" s="153" t="str">
        <f t="shared" si="2257"/>
        <v/>
      </c>
      <c r="Y4818" s="153" t="str">
        <f t="shared" si="2258"/>
        <v/>
      </c>
      <c r="Z4818" s="153" t="str">
        <f t="shared" si="2259"/>
        <v/>
      </c>
      <c r="AA4818" s="152" t="str">
        <f t="shared" si="2260"/>
        <v/>
      </c>
      <c r="AB4818" s="152" t="str">
        <f t="shared" si="2261"/>
        <v/>
      </c>
      <c r="AC4818" s="154" t="str">
        <f t="shared" si="2272"/>
        <v/>
      </c>
      <c r="AD4818" s="154" t="str">
        <f t="shared" si="2273"/>
        <v/>
      </c>
      <c r="AE4818" s="3" t="str">
        <f t="shared" si="2274"/>
        <v/>
      </c>
      <c r="AF4818" s="3" t="str">
        <f t="shared" si="2275"/>
        <v/>
      </c>
      <c r="AG4818" s="3" t="str">
        <f t="shared" si="2276"/>
        <v/>
      </c>
      <c r="AH4818" s="4" t="str">
        <f t="shared" si="2277"/>
        <v/>
      </c>
      <c r="AI4818" s="75" t="str">
        <f t="shared" si="2278"/>
        <v/>
      </c>
      <c r="AJ4818" s="75" t="str">
        <f t="shared" si="2279"/>
        <v/>
      </c>
    </row>
    <row r="4819" spans="1:36">
      <c r="A4819" s="41" t="str">
        <f t="shared" si="2262"/>
        <v/>
      </c>
      <c r="B4819" s="150" t="str">
        <f>IF(ISNUMBER(A4819),INDEX('MetaTrader Import'!$H$13:$J$5893,TRUNC(((A4819-$A$39+1)-1)/3)+1,MOD((A4819-$A$39+1)-1,3)+1),"")</f>
        <v/>
      </c>
      <c r="C4819" s="43" t="str">
        <f t="shared" si="2263"/>
        <v/>
      </c>
      <c r="D4819" s="43" t="str">
        <f t="shared" ca="1" si="2253"/>
        <v/>
      </c>
      <c r="E4819" s="43" t="str">
        <f t="shared" si="2264"/>
        <v/>
      </c>
      <c r="F4819" s="43" t="str">
        <f t="shared" si="2265"/>
        <v/>
      </c>
      <c r="G4819" s="43" t="str">
        <f>IF(A4819&lt;&gt;"",IF(A4819&lt;Data!$G$11*0.25,$C$13/$G$32,IF(A4819&gt;Data!$G$11*0.25,$C$13,$C$13*10)),"")</f>
        <v/>
      </c>
      <c r="H4819" s="43" t="str">
        <f>IF(A4819&lt;&gt;"",IF(Data!$G$9="constant",$C$13,IF(Data!$G$9="squeeze",G4819,F4819)),"")</f>
        <v/>
      </c>
      <c r="I4819" s="38" t="str">
        <f ca="1">IF(ISNUMBER(A4819),NORMINV(RAND(),0,IF(AND(Data!$G$9="squeeze",A4819&lt;Data!$G$11*0.25),$H$32,1)*$C$30*$C$13)*($C$14*$C$12),"")</f>
        <v/>
      </c>
      <c r="J4819" s="42" t="str">
        <f ca="1">IFERROR(IF(Data!$C$6="Real",B4819,I4819+J4818+($C$14*$C$12)*(NORMINV(RAND(),$C$15,CHOOSE($G$13,$C$13,F4819,G4819)))),"")</f>
        <v/>
      </c>
      <c r="K4819" s="88" t="str">
        <f>IF(ISNUMBER(A4819), IF($G$16="fixed",$G$17,MIN(H4819*Data!$C$7*$C$16*0.5,$C$17*Data!$C$7))*$C$12,"")</f>
        <v/>
      </c>
      <c r="L4819" s="42" t="str">
        <f t="shared" ca="1" si="2280"/>
        <v/>
      </c>
      <c r="M4819" s="44" t="str">
        <f t="shared" ca="1" si="2281"/>
        <v/>
      </c>
      <c r="N4819" s="44" t="str">
        <f t="shared" ca="1" si="2282"/>
        <v/>
      </c>
      <c r="O4819" s="108" t="str">
        <f t="shared" si="2266"/>
        <v/>
      </c>
      <c r="P4819" s="102" t="str">
        <f t="shared" si="2267"/>
        <v/>
      </c>
      <c r="Q4819" s="102" t="str">
        <f t="shared" si="2268"/>
        <v/>
      </c>
      <c r="R4819" s="120" t="str">
        <f t="shared" si="2269"/>
        <v/>
      </c>
      <c r="S4819" s="54" t="str">
        <f t="shared" si="2270"/>
        <v/>
      </c>
      <c r="T4819" s="5" t="str">
        <f t="shared" si="2271"/>
        <v/>
      </c>
      <c r="U4819" s="152" t="str">
        <f t="shared" si="2254"/>
        <v/>
      </c>
      <c r="V4819" s="152" t="str">
        <f t="shared" si="2255"/>
        <v/>
      </c>
      <c r="W4819" s="153" t="str">
        <f t="shared" si="2256"/>
        <v/>
      </c>
      <c r="X4819" s="153" t="str">
        <f t="shared" si="2257"/>
        <v/>
      </c>
      <c r="Y4819" s="153" t="str">
        <f t="shared" si="2258"/>
        <v/>
      </c>
      <c r="Z4819" s="153" t="str">
        <f t="shared" si="2259"/>
        <v/>
      </c>
      <c r="AA4819" s="152" t="str">
        <f t="shared" si="2260"/>
        <v/>
      </c>
      <c r="AB4819" s="152" t="str">
        <f t="shared" si="2261"/>
        <v/>
      </c>
      <c r="AC4819" s="154" t="str">
        <f t="shared" si="2272"/>
        <v/>
      </c>
      <c r="AD4819" s="154" t="str">
        <f t="shared" si="2273"/>
        <v/>
      </c>
      <c r="AE4819" s="3" t="str">
        <f t="shared" si="2274"/>
        <v/>
      </c>
      <c r="AF4819" s="3" t="str">
        <f t="shared" si="2275"/>
        <v/>
      </c>
      <c r="AG4819" s="3" t="str">
        <f t="shared" si="2276"/>
        <v/>
      </c>
      <c r="AH4819" s="4" t="str">
        <f t="shared" si="2277"/>
        <v/>
      </c>
      <c r="AI4819" s="75" t="str">
        <f t="shared" si="2278"/>
        <v/>
      </c>
      <c r="AJ4819" s="75" t="str">
        <f t="shared" si="2279"/>
        <v/>
      </c>
    </row>
    <row r="4820" spans="1:36">
      <c r="A4820" s="41" t="str">
        <f t="shared" si="2262"/>
        <v/>
      </c>
      <c r="B4820" s="150" t="str">
        <f>IF(ISNUMBER(A4820),INDEX('MetaTrader Import'!$H$13:$J$5893,TRUNC(((A4820-$A$39+1)-1)/3)+1,MOD((A4820-$A$39+1)-1,3)+1),"")</f>
        <v/>
      </c>
      <c r="C4820" s="43" t="str">
        <f t="shared" si="2263"/>
        <v/>
      </c>
      <c r="D4820" s="43" t="str">
        <f t="shared" ca="1" si="2253"/>
        <v/>
      </c>
      <c r="E4820" s="43" t="str">
        <f t="shared" si="2264"/>
        <v/>
      </c>
      <c r="F4820" s="43" t="str">
        <f t="shared" si="2265"/>
        <v/>
      </c>
      <c r="G4820" s="43" t="str">
        <f>IF(A4820&lt;&gt;"",IF(A4820&lt;Data!$G$11*0.25,$C$13/$G$32,IF(A4820&gt;Data!$G$11*0.25,$C$13,$C$13*10)),"")</f>
        <v/>
      </c>
      <c r="H4820" s="43" t="str">
        <f>IF(A4820&lt;&gt;"",IF(Data!$G$9="constant",$C$13,IF(Data!$G$9="squeeze",G4820,F4820)),"")</f>
        <v/>
      </c>
      <c r="I4820" s="38" t="str">
        <f ca="1">IF(ISNUMBER(A4820),NORMINV(RAND(),0,IF(AND(Data!$G$9="squeeze",A4820&lt;Data!$G$11*0.25),$H$32,1)*$C$30*$C$13)*($C$14*$C$12),"")</f>
        <v/>
      </c>
      <c r="J4820" s="42" t="str">
        <f ca="1">IFERROR(IF(Data!$C$6="Real",B4820,I4820+J4819+($C$14*$C$12)*(NORMINV(RAND(),$C$15,CHOOSE($G$13,$C$13,F4820,G4820)))),"")</f>
        <v/>
      </c>
      <c r="K4820" s="88" t="str">
        <f>IF(ISNUMBER(A4820), IF($G$16="fixed",$G$17,MIN(H4820*Data!$C$7*$C$16*0.5,$C$17*Data!$C$7))*$C$12,"")</f>
        <v/>
      </c>
      <c r="L4820" s="42" t="str">
        <f t="shared" ca="1" si="2280"/>
        <v/>
      </c>
      <c r="M4820" s="44" t="str">
        <f t="shared" ca="1" si="2281"/>
        <v/>
      </c>
      <c r="N4820" s="44" t="str">
        <f t="shared" ca="1" si="2282"/>
        <v/>
      </c>
      <c r="O4820" s="108" t="str">
        <f t="shared" si="2266"/>
        <v/>
      </c>
      <c r="P4820" s="102" t="str">
        <f t="shared" si="2267"/>
        <v/>
      </c>
      <c r="Q4820" s="102" t="str">
        <f t="shared" si="2268"/>
        <v/>
      </c>
      <c r="R4820" s="120" t="str">
        <f t="shared" si="2269"/>
        <v/>
      </c>
      <c r="S4820" s="54" t="str">
        <f t="shared" si="2270"/>
        <v/>
      </c>
      <c r="T4820" s="5" t="str">
        <f t="shared" si="2271"/>
        <v/>
      </c>
      <c r="U4820" s="152" t="str">
        <f t="shared" si="2254"/>
        <v/>
      </c>
      <c r="V4820" s="152" t="str">
        <f t="shared" si="2255"/>
        <v/>
      </c>
      <c r="W4820" s="153" t="str">
        <f t="shared" si="2256"/>
        <v/>
      </c>
      <c r="X4820" s="153" t="str">
        <f t="shared" si="2257"/>
        <v/>
      </c>
      <c r="Y4820" s="153" t="str">
        <f t="shared" si="2258"/>
        <v/>
      </c>
      <c r="Z4820" s="153" t="str">
        <f t="shared" si="2259"/>
        <v/>
      </c>
      <c r="AA4820" s="152" t="str">
        <f t="shared" si="2260"/>
        <v/>
      </c>
      <c r="AB4820" s="152" t="str">
        <f t="shared" si="2261"/>
        <v/>
      </c>
      <c r="AC4820" s="154" t="str">
        <f t="shared" si="2272"/>
        <v/>
      </c>
      <c r="AD4820" s="154" t="str">
        <f t="shared" si="2273"/>
        <v/>
      </c>
      <c r="AE4820" s="3" t="str">
        <f t="shared" si="2274"/>
        <v/>
      </c>
      <c r="AF4820" s="3" t="str">
        <f t="shared" si="2275"/>
        <v/>
      </c>
      <c r="AG4820" s="3" t="str">
        <f t="shared" si="2276"/>
        <v/>
      </c>
      <c r="AH4820" s="4" t="str">
        <f t="shared" si="2277"/>
        <v/>
      </c>
      <c r="AI4820" s="75" t="str">
        <f t="shared" si="2278"/>
        <v/>
      </c>
      <c r="AJ4820" s="75" t="str">
        <f t="shared" si="2279"/>
        <v/>
      </c>
    </row>
    <row r="4821" spans="1:36">
      <c r="A4821" s="41" t="str">
        <f t="shared" si="2262"/>
        <v/>
      </c>
      <c r="B4821" s="150" t="str">
        <f>IF(ISNUMBER(A4821),INDEX('MetaTrader Import'!$H$13:$J$5893,TRUNC(((A4821-$A$39+1)-1)/3)+1,MOD((A4821-$A$39+1)-1,3)+1),"")</f>
        <v/>
      </c>
      <c r="C4821" s="43" t="str">
        <f t="shared" si="2263"/>
        <v/>
      </c>
      <c r="D4821" s="43" t="str">
        <f t="shared" ca="1" si="2253"/>
        <v/>
      </c>
      <c r="E4821" s="43" t="str">
        <f t="shared" si="2264"/>
        <v/>
      </c>
      <c r="F4821" s="43" t="str">
        <f t="shared" si="2265"/>
        <v/>
      </c>
      <c r="G4821" s="43" t="str">
        <f>IF(A4821&lt;&gt;"",IF(A4821&lt;Data!$G$11*0.25,$C$13/$G$32,IF(A4821&gt;Data!$G$11*0.25,$C$13,$C$13*10)),"")</f>
        <v/>
      </c>
      <c r="H4821" s="43" t="str">
        <f>IF(A4821&lt;&gt;"",IF(Data!$G$9="constant",$C$13,IF(Data!$G$9="squeeze",G4821,F4821)),"")</f>
        <v/>
      </c>
      <c r="I4821" s="38" t="str">
        <f ca="1">IF(ISNUMBER(A4821),NORMINV(RAND(),0,IF(AND(Data!$G$9="squeeze",A4821&lt;Data!$G$11*0.25),$H$32,1)*$C$30*$C$13)*($C$14*$C$12),"")</f>
        <v/>
      </c>
      <c r="J4821" s="42" t="str">
        <f ca="1">IFERROR(IF(Data!$C$6="Real",B4821,I4821+J4820+($C$14*$C$12)*(NORMINV(RAND(),$C$15,CHOOSE($G$13,$C$13,F4821,G4821)))),"")</f>
        <v/>
      </c>
      <c r="K4821" s="88" t="str">
        <f>IF(ISNUMBER(A4821), IF($G$16="fixed",$G$17,MIN(H4821*Data!$C$7*$C$16*0.5,$C$17*Data!$C$7))*$C$12,"")</f>
        <v/>
      </c>
      <c r="L4821" s="42" t="str">
        <f t="shared" ca="1" si="2280"/>
        <v/>
      </c>
      <c r="M4821" s="44" t="str">
        <f t="shared" ca="1" si="2281"/>
        <v/>
      </c>
      <c r="N4821" s="44" t="str">
        <f t="shared" ca="1" si="2282"/>
        <v/>
      </c>
      <c r="O4821" s="108" t="str">
        <f t="shared" si="2266"/>
        <v/>
      </c>
      <c r="P4821" s="102" t="str">
        <f t="shared" si="2267"/>
        <v/>
      </c>
      <c r="Q4821" s="102" t="str">
        <f t="shared" si="2268"/>
        <v/>
      </c>
      <c r="R4821" s="120" t="str">
        <f t="shared" si="2269"/>
        <v/>
      </c>
      <c r="S4821" s="54" t="str">
        <f t="shared" si="2270"/>
        <v/>
      </c>
      <c r="T4821" s="5" t="str">
        <f t="shared" si="2271"/>
        <v/>
      </c>
      <c r="U4821" s="152" t="str">
        <f t="shared" si="2254"/>
        <v/>
      </c>
      <c r="V4821" s="152" t="str">
        <f t="shared" si="2255"/>
        <v/>
      </c>
      <c r="W4821" s="153" t="str">
        <f t="shared" si="2256"/>
        <v/>
      </c>
      <c r="X4821" s="153" t="str">
        <f t="shared" si="2257"/>
        <v/>
      </c>
      <c r="Y4821" s="153" t="str">
        <f t="shared" si="2258"/>
        <v/>
      </c>
      <c r="Z4821" s="153" t="str">
        <f t="shared" si="2259"/>
        <v/>
      </c>
      <c r="AA4821" s="152" t="str">
        <f t="shared" si="2260"/>
        <v/>
      </c>
      <c r="AB4821" s="152" t="str">
        <f t="shared" si="2261"/>
        <v/>
      </c>
      <c r="AC4821" s="154" t="str">
        <f t="shared" si="2272"/>
        <v/>
      </c>
      <c r="AD4821" s="154" t="str">
        <f t="shared" si="2273"/>
        <v/>
      </c>
      <c r="AE4821" s="3" t="str">
        <f t="shared" si="2274"/>
        <v/>
      </c>
      <c r="AF4821" s="3" t="str">
        <f t="shared" si="2275"/>
        <v/>
      </c>
      <c r="AG4821" s="3" t="str">
        <f t="shared" si="2276"/>
        <v/>
      </c>
      <c r="AH4821" s="4" t="str">
        <f t="shared" si="2277"/>
        <v/>
      </c>
      <c r="AI4821" s="75" t="str">
        <f t="shared" si="2278"/>
        <v/>
      </c>
      <c r="AJ4821" s="75" t="str">
        <f t="shared" si="2279"/>
        <v/>
      </c>
    </row>
    <row r="4822" spans="1:36">
      <c r="A4822" s="41" t="str">
        <f t="shared" si="2262"/>
        <v/>
      </c>
      <c r="B4822" s="150" t="str">
        <f>IF(ISNUMBER(A4822),INDEX('MetaTrader Import'!$H$13:$J$5893,TRUNC(((A4822-$A$39+1)-1)/3)+1,MOD((A4822-$A$39+1)-1,3)+1),"")</f>
        <v/>
      </c>
      <c r="C4822" s="43" t="str">
        <f t="shared" si="2263"/>
        <v/>
      </c>
      <c r="D4822" s="43" t="str">
        <f t="shared" ca="1" si="2253"/>
        <v/>
      </c>
      <c r="E4822" s="43" t="str">
        <f t="shared" si="2264"/>
        <v/>
      </c>
      <c r="F4822" s="43" t="str">
        <f t="shared" si="2265"/>
        <v/>
      </c>
      <c r="G4822" s="43" t="str">
        <f>IF(A4822&lt;&gt;"",IF(A4822&lt;Data!$G$11*0.25,$C$13/$G$32,IF(A4822&gt;Data!$G$11*0.25,$C$13,$C$13*10)),"")</f>
        <v/>
      </c>
      <c r="H4822" s="43" t="str">
        <f>IF(A4822&lt;&gt;"",IF(Data!$G$9="constant",$C$13,IF(Data!$G$9="squeeze",G4822,F4822)),"")</f>
        <v/>
      </c>
      <c r="I4822" s="38" t="str">
        <f ca="1">IF(ISNUMBER(A4822),NORMINV(RAND(),0,IF(AND(Data!$G$9="squeeze",A4822&lt;Data!$G$11*0.25),$H$32,1)*$C$30*$C$13)*($C$14*$C$12),"")</f>
        <v/>
      </c>
      <c r="J4822" s="42" t="str">
        <f ca="1">IFERROR(IF(Data!$C$6="Real",B4822,I4822+J4821+($C$14*$C$12)*(NORMINV(RAND(),$C$15,CHOOSE($G$13,$C$13,F4822,G4822)))),"")</f>
        <v/>
      </c>
      <c r="K4822" s="88" t="str">
        <f>IF(ISNUMBER(A4822), IF($G$16="fixed",$G$17,MIN(H4822*Data!$C$7*$C$16*0.5,$C$17*Data!$C$7))*$C$12,"")</f>
        <v/>
      </c>
      <c r="L4822" s="42" t="str">
        <f t="shared" ca="1" si="2280"/>
        <v/>
      </c>
      <c r="M4822" s="44" t="str">
        <f t="shared" ca="1" si="2281"/>
        <v/>
      </c>
      <c r="N4822" s="44" t="str">
        <f t="shared" ca="1" si="2282"/>
        <v/>
      </c>
      <c r="O4822" s="108" t="str">
        <f t="shared" si="2266"/>
        <v/>
      </c>
      <c r="P4822" s="102" t="str">
        <f t="shared" si="2267"/>
        <v/>
      </c>
      <c r="Q4822" s="102" t="str">
        <f t="shared" si="2268"/>
        <v/>
      </c>
      <c r="R4822" s="120" t="str">
        <f t="shared" si="2269"/>
        <v/>
      </c>
      <c r="S4822" s="54" t="str">
        <f t="shared" si="2270"/>
        <v/>
      </c>
      <c r="T4822" s="5" t="str">
        <f t="shared" si="2271"/>
        <v/>
      </c>
      <c r="U4822" s="152" t="str">
        <f t="shared" si="2254"/>
        <v/>
      </c>
      <c r="V4822" s="152" t="str">
        <f t="shared" si="2255"/>
        <v/>
      </c>
      <c r="W4822" s="153" t="str">
        <f t="shared" si="2256"/>
        <v/>
      </c>
      <c r="X4822" s="153" t="str">
        <f t="shared" si="2257"/>
        <v/>
      </c>
      <c r="Y4822" s="153" t="str">
        <f t="shared" si="2258"/>
        <v/>
      </c>
      <c r="Z4822" s="153" t="str">
        <f t="shared" si="2259"/>
        <v/>
      </c>
      <c r="AA4822" s="152" t="str">
        <f t="shared" si="2260"/>
        <v/>
      </c>
      <c r="AB4822" s="152" t="str">
        <f t="shared" si="2261"/>
        <v/>
      </c>
      <c r="AC4822" s="154" t="str">
        <f t="shared" si="2272"/>
        <v/>
      </c>
      <c r="AD4822" s="154" t="str">
        <f t="shared" si="2273"/>
        <v/>
      </c>
      <c r="AE4822" s="3" t="str">
        <f t="shared" si="2274"/>
        <v/>
      </c>
      <c r="AF4822" s="3" t="str">
        <f t="shared" si="2275"/>
        <v/>
      </c>
      <c r="AG4822" s="3" t="str">
        <f t="shared" si="2276"/>
        <v/>
      </c>
      <c r="AH4822" s="4" t="str">
        <f t="shared" si="2277"/>
        <v/>
      </c>
      <c r="AI4822" s="75" t="str">
        <f t="shared" si="2278"/>
        <v/>
      </c>
      <c r="AJ4822" s="75" t="str">
        <f t="shared" si="2279"/>
        <v/>
      </c>
    </row>
    <row r="4823" spans="1:36">
      <c r="A4823" s="41" t="str">
        <f t="shared" si="2262"/>
        <v/>
      </c>
      <c r="B4823" s="150" t="str">
        <f>IF(ISNUMBER(A4823),INDEX('MetaTrader Import'!$H$13:$J$5893,TRUNC(((A4823-$A$39+1)-1)/3)+1,MOD((A4823-$A$39+1)-1,3)+1),"")</f>
        <v/>
      </c>
      <c r="C4823" s="43" t="str">
        <f t="shared" si="2263"/>
        <v/>
      </c>
      <c r="D4823" s="43" t="str">
        <f t="shared" ca="1" si="2253"/>
        <v/>
      </c>
      <c r="E4823" s="43" t="str">
        <f t="shared" si="2264"/>
        <v/>
      </c>
      <c r="F4823" s="43" t="str">
        <f t="shared" si="2265"/>
        <v/>
      </c>
      <c r="G4823" s="43" t="str">
        <f>IF(A4823&lt;&gt;"",IF(A4823&lt;Data!$G$11*0.25,$C$13/$G$32,IF(A4823&gt;Data!$G$11*0.25,$C$13,$C$13*10)),"")</f>
        <v/>
      </c>
      <c r="H4823" s="43" t="str">
        <f>IF(A4823&lt;&gt;"",IF(Data!$G$9="constant",$C$13,IF(Data!$G$9="squeeze",G4823,F4823)),"")</f>
        <v/>
      </c>
      <c r="I4823" s="38" t="str">
        <f ca="1">IF(ISNUMBER(A4823),NORMINV(RAND(),0,IF(AND(Data!$G$9="squeeze",A4823&lt;Data!$G$11*0.25),$H$32,1)*$C$30*$C$13)*($C$14*$C$12),"")</f>
        <v/>
      </c>
      <c r="J4823" s="42" t="str">
        <f ca="1">IFERROR(IF(Data!$C$6="Real",B4823,I4823+J4822+($C$14*$C$12)*(NORMINV(RAND(),$C$15,CHOOSE($G$13,$C$13,F4823,G4823)))),"")</f>
        <v/>
      </c>
      <c r="K4823" s="88" t="str">
        <f>IF(ISNUMBER(A4823), IF($G$16="fixed",$G$17,MIN(H4823*Data!$C$7*$C$16*0.5,$C$17*Data!$C$7))*$C$12,"")</f>
        <v/>
      </c>
      <c r="L4823" s="42" t="str">
        <f t="shared" ca="1" si="2280"/>
        <v/>
      </c>
      <c r="M4823" s="44" t="str">
        <f t="shared" ca="1" si="2281"/>
        <v/>
      </c>
      <c r="N4823" s="44" t="str">
        <f t="shared" ca="1" si="2282"/>
        <v/>
      </c>
      <c r="O4823" s="108" t="str">
        <f t="shared" si="2266"/>
        <v/>
      </c>
      <c r="P4823" s="102" t="str">
        <f t="shared" si="2267"/>
        <v/>
      </c>
      <c r="Q4823" s="102" t="str">
        <f t="shared" si="2268"/>
        <v/>
      </c>
      <c r="R4823" s="120" t="str">
        <f t="shared" si="2269"/>
        <v/>
      </c>
      <c r="S4823" s="54" t="str">
        <f t="shared" si="2270"/>
        <v/>
      </c>
      <c r="T4823" s="5" t="str">
        <f t="shared" si="2271"/>
        <v/>
      </c>
      <c r="U4823" s="152" t="str">
        <f t="shared" si="2254"/>
        <v/>
      </c>
      <c r="V4823" s="152" t="str">
        <f t="shared" si="2255"/>
        <v/>
      </c>
      <c r="W4823" s="153" t="str">
        <f t="shared" si="2256"/>
        <v/>
      </c>
      <c r="X4823" s="153" t="str">
        <f t="shared" si="2257"/>
        <v/>
      </c>
      <c r="Y4823" s="153" t="str">
        <f t="shared" si="2258"/>
        <v/>
      </c>
      <c r="Z4823" s="153" t="str">
        <f t="shared" si="2259"/>
        <v/>
      </c>
      <c r="AA4823" s="152" t="str">
        <f t="shared" si="2260"/>
        <v/>
      </c>
      <c r="AB4823" s="152" t="str">
        <f t="shared" si="2261"/>
        <v/>
      </c>
      <c r="AC4823" s="154" t="str">
        <f t="shared" si="2272"/>
        <v/>
      </c>
      <c r="AD4823" s="154" t="str">
        <f t="shared" si="2273"/>
        <v/>
      </c>
      <c r="AE4823" s="3" t="str">
        <f t="shared" si="2274"/>
        <v/>
      </c>
      <c r="AF4823" s="3" t="str">
        <f t="shared" si="2275"/>
        <v/>
      </c>
      <c r="AG4823" s="3" t="str">
        <f t="shared" si="2276"/>
        <v/>
      </c>
      <c r="AH4823" s="4" t="str">
        <f t="shared" si="2277"/>
        <v/>
      </c>
      <c r="AI4823" s="75" t="str">
        <f t="shared" si="2278"/>
        <v/>
      </c>
      <c r="AJ4823" s="75" t="str">
        <f t="shared" si="2279"/>
        <v/>
      </c>
    </row>
    <row r="4824" spans="1:36">
      <c r="A4824" s="41" t="str">
        <f t="shared" si="2262"/>
        <v/>
      </c>
      <c r="B4824" s="150" t="str">
        <f>IF(ISNUMBER(A4824),INDEX('MetaTrader Import'!$H$13:$J$5893,TRUNC(((A4824-$A$39+1)-1)/3)+1,MOD((A4824-$A$39+1)-1,3)+1),"")</f>
        <v/>
      </c>
      <c r="C4824" s="43" t="str">
        <f t="shared" si="2263"/>
        <v/>
      </c>
      <c r="D4824" s="43" t="str">
        <f t="shared" ca="1" si="2253"/>
        <v/>
      </c>
      <c r="E4824" s="43" t="str">
        <f t="shared" si="2264"/>
        <v/>
      </c>
      <c r="F4824" s="43" t="str">
        <f t="shared" si="2265"/>
        <v/>
      </c>
      <c r="G4824" s="43" t="str">
        <f>IF(A4824&lt;&gt;"",IF(A4824&lt;Data!$G$11*0.25,$C$13/$G$32,IF(A4824&gt;Data!$G$11*0.25,$C$13,$C$13*10)),"")</f>
        <v/>
      </c>
      <c r="H4824" s="43" t="str">
        <f>IF(A4824&lt;&gt;"",IF(Data!$G$9="constant",$C$13,IF(Data!$G$9="squeeze",G4824,F4824)),"")</f>
        <v/>
      </c>
      <c r="I4824" s="38" t="str">
        <f ca="1">IF(ISNUMBER(A4824),NORMINV(RAND(),0,IF(AND(Data!$G$9="squeeze",A4824&lt;Data!$G$11*0.25),$H$32,1)*$C$30*$C$13)*($C$14*$C$12),"")</f>
        <v/>
      </c>
      <c r="J4824" s="42" t="str">
        <f ca="1">IFERROR(IF(Data!$C$6="Real",B4824,I4824+J4823+($C$14*$C$12)*(NORMINV(RAND(),$C$15,CHOOSE($G$13,$C$13,F4824,G4824)))),"")</f>
        <v/>
      </c>
      <c r="K4824" s="88" t="str">
        <f>IF(ISNUMBER(A4824), IF($G$16="fixed",$G$17,MIN(H4824*Data!$C$7*$C$16*0.5,$C$17*Data!$C$7))*$C$12,"")</f>
        <v/>
      </c>
      <c r="L4824" s="42" t="str">
        <f t="shared" ca="1" si="2280"/>
        <v/>
      </c>
      <c r="M4824" s="44" t="str">
        <f t="shared" ca="1" si="2281"/>
        <v/>
      </c>
      <c r="N4824" s="44" t="str">
        <f t="shared" ca="1" si="2282"/>
        <v/>
      </c>
      <c r="O4824" s="108" t="str">
        <f t="shared" si="2266"/>
        <v/>
      </c>
      <c r="P4824" s="102" t="str">
        <f t="shared" si="2267"/>
        <v/>
      </c>
      <c r="Q4824" s="102" t="str">
        <f t="shared" si="2268"/>
        <v/>
      </c>
      <c r="R4824" s="120" t="str">
        <f t="shared" si="2269"/>
        <v/>
      </c>
      <c r="S4824" s="54" t="str">
        <f t="shared" si="2270"/>
        <v/>
      </c>
      <c r="T4824" s="5" t="str">
        <f t="shared" si="2271"/>
        <v/>
      </c>
      <c r="U4824" s="152" t="str">
        <f t="shared" si="2254"/>
        <v/>
      </c>
      <c r="V4824" s="152" t="str">
        <f t="shared" si="2255"/>
        <v/>
      </c>
      <c r="W4824" s="153" t="str">
        <f t="shared" si="2256"/>
        <v/>
      </c>
      <c r="X4824" s="153" t="str">
        <f t="shared" si="2257"/>
        <v/>
      </c>
      <c r="Y4824" s="153" t="str">
        <f t="shared" si="2258"/>
        <v/>
      </c>
      <c r="Z4824" s="153" t="str">
        <f t="shared" si="2259"/>
        <v/>
      </c>
      <c r="AA4824" s="152" t="str">
        <f t="shared" si="2260"/>
        <v/>
      </c>
      <c r="AB4824" s="152" t="str">
        <f t="shared" si="2261"/>
        <v/>
      </c>
      <c r="AC4824" s="154" t="str">
        <f t="shared" si="2272"/>
        <v/>
      </c>
      <c r="AD4824" s="154" t="str">
        <f t="shared" si="2273"/>
        <v/>
      </c>
      <c r="AE4824" s="3" t="str">
        <f t="shared" si="2274"/>
        <v/>
      </c>
      <c r="AF4824" s="3" t="str">
        <f t="shared" si="2275"/>
        <v/>
      </c>
      <c r="AG4824" s="3" t="str">
        <f t="shared" si="2276"/>
        <v/>
      </c>
      <c r="AH4824" s="4" t="str">
        <f t="shared" si="2277"/>
        <v/>
      </c>
      <c r="AI4824" s="75" t="str">
        <f t="shared" si="2278"/>
        <v/>
      </c>
      <c r="AJ4824" s="75" t="str">
        <f t="shared" si="2279"/>
        <v/>
      </c>
    </row>
    <row r="4825" spans="1:36">
      <c r="A4825" s="41" t="str">
        <f t="shared" si="2262"/>
        <v/>
      </c>
      <c r="B4825" s="150" t="str">
        <f>IF(ISNUMBER(A4825),INDEX('MetaTrader Import'!$H$13:$J$5893,TRUNC(((A4825-$A$39+1)-1)/3)+1,MOD((A4825-$A$39+1)-1,3)+1),"")</f>
        <v/>
      </c>
      <c r="C4825" s="43" t="str">
        <f t="shared" si="2263"/>
        <v/>
      </c>
      <c r="D4825" s="43" t="str">
        <f t="shared" ca="1" si="2253"/>
        <v/>
      </c>
      <c r="E4825" s="43" t="str">
        <f t="shared" si="2264"/>
        <v/>
      </c>
      <c r="F4825" s="43" t="str">
        <f t="shared" si="2265"/>
        <v/>
      </c>
      <c r="G4825" s="43" t="str">
        <f>IF(A4825&lt;&gt;"",IF(A4825&lt;Data!$G$11*0.25,$C$13/$G$32,IF(A4825&gt;Data!$G$11*0.25,$C$13,$C$13*10)),"")</f>
        <v/>
      </c>
      <c r="H4825" s="43" t="str">
        <f>IF(A4825&lt;&gt;"",IF(Data!$G$9="constant",$C$13,IF(Data!$G$9="squeeze",G4825,F4825)),"")</f>
        <v/>
      </c>
      <c r="I4825" s="38" t="str">
        <f ca="1">IF(ISNUMBER(A4825),NORMINV(RAND(),0,IF(AND(Data!$G$9="squeeze",A4825&lt;Data!$G$11*0.25),$H$32,1)*$C$30*$C$13)*($C$14*$C$12),"")</f>
        <v/>
      </c>
      <c r="J4825" s="42" t="str">
        <f ca="1">IFERROR(IF(Data!$C$6="Real",B4825,I4825+J4824+($C$14*$C$12)*(NORMINV(RAND(),$C$15,CHOOSE($G$13,$C$13,F4825,G4825)))),"")</f>
        <v/>
      </c>
      <c r="K4825" s="88" t="str">
        <f>IF(ISNUMBER(A4825), IF($G$16="fixed",$G$17,MIN(H4825*Data!$C$7*$C$16*0.5,$C$17*Data!$C$7))*$C$12,"")</f>
        <v/>
      </c>
      <c r="L4825" s="42" t="str">
        <f t="shared" ca="1" si="2280"/>
        <v/>
      </c>
      <c r="M4825" s="44" t="str">
        <f t="shared" ca="1" si="2281"/>
        <v/>
      </c>
      <c r="N4825" s="44" t="str">
        <f t="shared" ca="1" si="2282"/>
        <v/>
      </c>
      <c r="O4825" s="108" t="str">
        <f t="shared" si="2266"/>
        <v/>
      </c>
      <c r="P4825" s="102" t="str">
        <f t="shared" si="2267"/>
        <v/>
      </c>
      <c r="Q4825" s="102" t="str">
        <f t="shared" si="2268"/>
        <v/>
      </c>
      <c r="R4825" s="120" t="str">
        <f t="shared" si="2269"/>
        <v/>
      </c>
      <c r="S4825" s="54" t="str">
        <f t="shared" si="2270"/>
        <v/>
      </c>
      <c r="T4825" s="5" t="str">
        <f t="shared" si="2271"/>
        <v/>
      </c>
      <c r="U4825" s="152" t="str">
        <f t="shared" si="2254"/>
        <v/>
      </c>
      <c r="V4825" s="152" t="str">
        <f t="shared" si="2255"/>
        <v/>
      </c>
      <c r="W4825" s="153" t="str">
        <f t="shared" si="2256"/>
        <v/>
      </c>
      <c r="X4825" s="153" t="str">
        <f t="shared" si="2257"/>
        <v/>
      </c>
      <c r="Y4825" s="153" t="str">
        <f t="shared" si="2258"/>
        <v/>
      </c>
      <c r="Z4825" s="153" t="str">
        <f t="shared" si="2259"/>
        <v/>
      </c>
      <c r="AA4825" s="152" t="str">
        <f t="shared" si="2260"/>
        <v/>
      </c>
      <c r="AB4825" s="152" t="str">
        <f t="shared" si="2261"/>
        <v/>
      </c>
      <c r="AC4825" s="154" t="str">
        <f t="shared" si="2272"/>
        <v/>
      </c>
      <c r="AD4825" s="154" t="str">
        <f t="shared" si="2273"/>
        <v/>
      </c>
      <c r="AE4825" s="3" t="str">
        <f t="shared" si="2274"/>
        <v/>
      </c>
      <c r="AF4825" s="3" t="str">
        <f t="shared" si="2275"/>
        <v/>
      </c>
      <c r="AG4825" s="3" t="str">
        <f t="shared" si="2276"/>
        <v/>
      </c>
      <c r="AH4825" s="4" t="str">
        <f t="shared" si="2277"/>
        <v/>
      </c>
      <c r="AI4825" s="75" t="str">
        <f t="shared" si="2278"/>
        <v/>
      </c>
      <c r="AJ4825" s="75" t="str">
        <f t="shared" si="2279"/>
        <v/>
      </c>
    </row>
    <row r="4826" spans="1:36">
      <c r="A4826" s="41" t="str">
        <f t="shared" si="2262"/>
        <v/>
      </c>
      <c r="B4826" s="150" t="str">
        <f>IF(ISNUMBER(A4826),INDEX('MetaTrader Import'!$H$13:$J$5893,TRUNC(((A4826-$A$39+1)-1)/3)+1,MOD((A4826-$A$39+1)-1,3)+1),"")</f>
        <v/>
      </c>
      <c r="C4826" s="43" t="str">
        <f t="shared" si="2263"/>
        <v/>
      </c>
      <c r="D4826" s="43" t="str">
        <f t="shared" ca="1" si="2253"/>
        <v/>
      </c>
      <c r="E4826" s="43" t="str">
        <f t="shared" si="2264"/>
        <v/>
      </c>
      <c r="F4826" s="43" t="str">
        <f t="shared" si="2265"/>
        <v/>
      </c>
      <c r="G4826" s="43" t="str">
        <f>IF(A4826&lt;&gt;"",IF(A4826&lt;Data!$G$11*0.25,$C$13/$G$32,IF(A4826&gt;Data!$G$11*0.25,$C$13,$C$13*10)),"")</f>
        <v/>
      </c>
      <c r="H4826" s="43" t="str">
        <f>IF(A4826&lt;&gt;"",IF(Data!$G$9="constant",$C$13,IF(Data!$G$9="squeeze",G4826,F4826)),"")</f>
        <v/>
      </c>
      <c r="I4826" s="38" t="str">
        <f ca="1">IF(ISNUMBER(A4826),NORMINV(RAND(),0,IF(AND(Data!$G$9="squeeze",A4826&lt;Data!$G$11*0.25),$H$32,1)*$C$30*$C$13)*($C$14*$C$12),"")</f>
        <v/>
      </c>
      <c r="J4826" s="42" t="str">
        <f ca="1">IFERROR(IF(Data!$C$6="Real",B4826,I4826+J4825+($C$14*$C$12)*(NORMINV(RAND(),$C$15,CHOOSE($G$13,$C$13,F4826,G4826)))),"")</f>
        <v/>
      </c>
      <c r="K4826" s="88" t="str">
        <f>IF(ISNUMBER(A4826), IF($G$16="fixed",$G$17,MIN(H4826*Data!$C$7*$C$16*0.5,$C$17*Data!$C$7))*$C$12,"")</f>
        <v/>
      </c>
      <c r="L4826" s="42" t="str">
        <f t="shared" ca="1" si="2280"/>
        <v/>
      </c>
      <c r="M4826" s="44" t="str">
        <f t="shared" ca="1" si="2281"/>
        <v/>
      </c>
      <c r="N4826" s="44" t="str">
        <f t="shared" ca="1" si="2282"/>
        <v/>
      </c>
      <c r="O4826" s="108" t="str">
        <f t="shared" si="2266"/>
        <v/>
      </c>
      <c r="P4826" s="102" t="str">
        <f t="shared" si="2267"/>
        <v/>
      </c>
      <c r="Q4826" s="102" t="str">
        <f t="shared" si="2268"/>
        <v/>
      </c>
      <c r="R4826" s="120" t="str">
        <f t="shared" si="2269"/>
        <v/>
      </c>
      <c r="S4826" s="54" t="str">
        <f t="shared" si="2270"/>
        <v/>
      </c>
      <c r="T4826" s="5" t="str">
        <f t="shared" si="2271"/>
        <v/>
      </c>
      <c r="U4826" s="152" t="str">
        <f t="shared" si="2254"/>
        <v/>
      </c>
      <c r="V4826" s="152" t="str">
        <f t="shared" si="2255"/>
        <v/>
      </c>
      <c r="W4826" s="153" t="str">
        <f t="shared" si="2256"/>
        <v/>
      </c>
      <c r="X4826" s="153" t="str">
        <f t="shared" si="2257"/>
        <v/>
      </c>
      <c r="Y4826" s="153" t="str">
        <f t="shared" si="2258"/>
        <v/>
      </c>
      <c r="Z4826" s="153" t="str">
        <f t="shared" si="2259"/>
        <v/>
      </c>
      <c r="AA4826" s="152" t="str">
        <f t="shared" si="2260"/>
        <v/>
      </c>
      <c r="AB4826" s="152" t="str">
        <f t="shared" si="2261"/>
        <v/>
      </c>
      <c r="AC4826" s="154" t="str">
        <f t="shared" si="2272"/>
        <v/>
      </c>
      <c r="AD4826" s="154" t="str">
        <f t="shared" si="2273"/>
        <v/>
      </c>
      <c r="AE4826" s="3" t="str">
        <f t="shared" si="2274"/>
        <v/>
      </c>
      <c r="AF4826" s="3" t="str">
        <f t="shared" si="2275"/>
        <v/>
      </c>
      <c r="AG4826" s="3" t="str">
        <f t="shared" si="2276"/>
        <v/>
      </c>
      <c r="AH4826" s="4" t="str">
        <f t="shared" si="2277"/>
        <v/>
      </c>
      <c r="AI4826" s="75" t="str">
        <f t="shared" si="2278"/>
        <v/>
      </c>
      <c r="AJ4826" s="75" t="str">
        <f t="shared" si="2279"/>
        <v/>
      </c>
    </row>
    <row r="4827" spans="1:36">
      <c r="A4827" s="41" t="str">
        <f t="shared" si="2262"/>
        <v/>
      </c>
      <c r="B4827" s="150" t="str">
        <f>IF(ISNUMBER(A4827),INDEX('MetaTrader Import'!$H$13:$J$5893,TRUNC(((A4827-$A$39+1)-1)/3)+1,MOD((A4827-$A$39+1)-1,3)+1),"")</f>
        <v/>
      </c>
      <c r="C4827" s="43" t="str">
        <f t="shared" si="2263"/>
        <v/>
      </c>
      <c r="D4827" s="43" t="str">
        <f t="shared" ca="1" si="2253"/>
        <v/>
      </c>
      <c r="E4827" s="43" t="str">
        <f t="shared" si="2264"/>
        <v/>
      </c>
      <c r="F4827" s="43" t="str">
        <f t="shared" si="2265"/>
        <v/>
      </c>
      <c r="G4827" s="43" t="str">
        <f>IF(A4827&lt;&gt;"",IF(A4827&lt;Data!$G$11*0.25,$C$13/$G$32,IF(A4827&gt;Data!$G$11*0.25,$C$13,$C$13*10)),"")</f>
        <v/>
      </c>
      <c r="H4827" s="43" t="str">
        <f>IF(A4827&lt;&gt;"",IF(Data!$G$9="constant",$C$13,IF(Data!$G$9="squeeze",G4827,F4827)),"")</f>
        <v/>
      </c>
      <c r="I4827" s="38" t="str">
        <f ca="1">IF(ISNUMBER(A4827),NORMINV(RAND(),0,IF(AND(Data!$G$9="squeeze",A4827&lt;Data!$G$11*0.25),$H$32,1)*$C$30*$C$13)*($C$14*$C$12),"")</f>
        <v/>
      </c>
      <c r="J4827" s="42" t="str">
        <f ca="1">IFERROR(IF(Data!$C$6="Real",B4827,I4827+J4826+($C$14*$C$12)*(NORMINV(RAND(),$C$15,CHOOSE($G$13,$C$13,F4827,G4827)))),"")</f>
        <v/>
      </c>
      <c r="K4827" s="88" t="str">
        <f>IF(ISNUMBER(A4827), IF($G$16="fixed",$G$17,MIN(H4827*Data!$C$7*$C$16*0.5,$C$17*Data!$C$7))*$C$12,"")</f>
        <v/>
      </c>
      <c r="L4827" s="42" t="str">
        <f t="shared" ca="1" si="2280"/>
        <v/>
      </c>
      <c r="M4827" s="44" t="str">
        <f t="shared" ca="1" si="2281"/>
        <v/>
      </c>
      <c r="N4827" s="44" t="str">
        <f t="shared" ca="1" si="2282"/>
        <v/>
      </c>
      <c r="O4827" s="108" t="str">
        <f t="shared" si="2266"/>
        <v/>
      </c>
      <c r="P4827" s="102" t="str">
        <f t="shared" si="2267"/>
        <v/>
      </c>
      <c r="Q4827" s="102" t="str">
        <f t="shared" si="2268"/>
        <v/>
      </c>
      <c r="R4827" s="120" t="str">
        <f t="shared" si="2269"/>
        <v/>
      </c>
      <c r="S4827" s="54" t="str">
        <f t="shared" si="2270"/>
        <v/>
      </c>
      <c r="T4827" s="5" t="str">
        <f t="shared" si="2271"/>
        <v/>
      </c>
      <c r="U4827" s="152" t="str">
        <f t="shared" si="2254"/>
        <v/>
      </c>
      <c r="V4827" s="152" t="str">
        <f t="shared" si="2255"/>
        <v/>
      </c>
      <c r="W4827" s="153" t="str">
        <f t="shared" si="2256"/>
        <v/>
      </c>
      <c r="X4827" s="153" t="str">
        <f t="shared" si="2257"/>
        <v/>
      </c>
      <c r="Y4827" s="153" t="str">
        <f t="shared" si="2258"/>
        <v/>
      </c>
      <c r="Z4827" s="153" t="str">
        <f t="shared" si="2259"/>
        <v/>
      </c>
      <c r="AA4827" s="152" t="str">
        <f t="shared" si="2260"/>
        <v/>
      </c>
      <c r="AB4827" s="152" t="str">
        <f t="shared" si="2261"/>
        <v/>
      </c>
      <c r="AC4827" s="154" t="str">
        <f t="shared" si="2272"/>
        <v/>
      </c>
      <c r="AD4827" s="154" t="str">
        <f t="shared" si="2273"/>
        <v/>
      </c>
      <c r="AE4827" s="3" t="str">
        <f t="shared" si="2274"/>
        <v/>
      </c>
      <c r="AF4827" s="3" t="str">
        <f t="shared" si="2275"/>
        <v/>
      </c>
      <c r="AG4827" s="3" t="str">
        <f t="shared" si="2276"/>
        <v/>
      </c>
      <c r="AH4827" s="4" t="str">
        <f t="shared" si="2277"/>
        <v/>
      </c>
      <c r="AI4827" s="75" t="str">
        <f t="shared" si="2278"/>
        <v/>
      </c>
      <c r="AJ4827" s="75" t="str">
        <f t="shared" si="2279"/>
        <v/>
      </c>
    </row>
    <row r="4828" spans="1:36">
      <c r="A4828" s="41" t="str">
        <f t="shared" si="2262"/>
        <v/>
      </c>
      <c r="B4828" s="150" t="str">
        <f>IF(ISNUMBER(A4828),INDEX('MetaTrader Import'!$H$13:$J$5893,TRUNC(((A4828-$A$39+1)-1)/3)+1,MOD((A4828-$A$39+1)-1,3)+1),"")</f>
        <v/>
      </c>
      <c r="C4828" s="43" t="str">
        <f t="shared" si="2263"/>
        <v/>
      </c>
      <c r="D4828" s="43" t="str">
        <f t="shared" ca="1" si="2253"/>
        <v/>
      </c>
      <c r="E4828" s="43" t="str">
        <f t="shared" si="2264"/>
        <v/>
      </c>
      <c r="F4828" s="43" t="str">
        <f t="shared" si="2265"/>
        <v/>
      </c>
      <c r="G4828" s="43" t="str">
        <f>IF(A4828&lt;&gt;"",IF(A4828&lt;Data!$G$11*0.25,$C$13/$G$32,IF(A4828&gt;Data!$G$11*0.25,$C$13,$C$13*10)),"")</f>
        <v/>
      </c>
      <c r="H4828" s="43" t="str">
        <f>IF(A4828&lt;&gt;"",IF(Data!$G$9="constant",$C$13,IF(Data!$G$9="squeeze",G4828,F4828)),"")</f>
        <v/>
      </c>
      <c r="I4828" s="38" t="str">
        <f ca="1">IF(ISNUMBER(A4828),NORMINV(RAND(),0,IF(AND(Data!$G$9="squeeze",A4828&lt;Data!$G$11*0.25),$H$32,1)*$C$30*$C$13)*($C$14*$C$12),"")</f>
        <v/>
      </c>
      <c r="J4828" s="42" t="str">
        <f ca="1">IFERROR(IF(Data!$C$6="Real",B4828,I4828+J4827+($C$14*$C$12)*(NORMINV(RAND(),$C$15,CHOOSE($G$13,$C$13,F4828,G4828)))),"")</f>
        <v/>
      </c>
      <c r="K4828" s="88" t="str">
        <f>IF(ISNUMBER(A4828), IF($G$16="fixed",$G$17,MIN(H4828*Data!$C$7*$C$16*0.5,$C$17*Data!$C$7))*$C$12,"")</f>
        <v/>
      </c>
      <c r="L4828" s="42" t="str">
        <f t="shared" ca="1" si="2280"/>
        <v/>
      </c>
      <c r="M4828" s="44" t="str">
        <f t="shared" ca="1" si="2281"/>
        <v/>
      </c>
      <c r="N4828" s="44" t="str">
        <f t="shared" ca="1" si="2282"/>
        <v/>
      </c>
      <c r="O4828" s="108" t="str">
        <f t="shared" si="2266"/>
        <v/>
      </c>
      <c r="P4828" s="102" t="str">
        <f t="shared" si="2267"/>
        <v/>
      </c>
      <c r="Q4828" s="102" t="str">
        <f t="shared" si="2268"/>
        <v/>
      </c>
      <c r="R4828" s="120" t="str">
        <f t="shared" si="2269"/>
        <v/>
      </c>
      <c r="S4828" s="54" t="str">
        <f t="shared" si="2270"/>
        <v/>
      </c>
      <c r="T4828" s="5" t="str">
        <f t="shared" si="2271"/>
        <v/>
      </c>
      <c r="U4828" s="152" t="str">
        <f t="shared" si="2254"/>
        <v/>
      </c>
      <c r="V4828" s="152" t="str">
        <f t="shared" si="2255"/>
        <v/>
      </c>
      <c r="W4828" s="153" t="str">
        <f t="shared" si="2256"/>
        <v/>
      </c>
      <c r="X4828" s="153" t="str">
        <f t="shared" si="2257"/>
        <v/>
      </c>
      <c r="Y4828" s="153" t="str">
        <f t="shared" si="2258"/>
        <v/>
      </c>
      <c r="Z4828" s="153" t="str">
        <f t="shared" si="2259"/>
        <v/>
      </c>
      <c r="AA4828" s="152" t="str">
        <f t="shared" si="2260"/>
        <v/>
      </c>
      <c r="AB4828" s="152" t="str">
        <f t="shared" si="2261"/>
        <v/>
      </c>
      <c r="AC4828" s="154" t="str">
        <f t="shared" si="2272"/>
        <v/>
      </c>
      <c r="AD4828" s="154" t="str">
        <f t="shared" si="2273"/>
        <v/>
      </c>
      <c r="AE4828" s="3" t="str">
        <f t="shared" si="2274"/>
        <v/>
      </c>
      <c r="AF4828" s="3" t="str">
        <f t="shared" si="2275"/>
        <v/>
      </c>
      <c r="AG4828" s="3" t="str">
        <f t="shared" si="2276"/>
        <v/>
      </c>
      <c r="AH4828" s="4" t="str">
        <f t="shared" si="2277"/>
        <v/>
      </c>
      <c r="AI4828" s="75" t="str">
        <f t="shared" si="2278"/>
        <v/>
      </c>
      <c r="AJ4828" s="75" t="str">
        <f t="shared" si="2279"/>
        <v/>
      </c>
    </row>
    <row r="4829" spans="1:36">
      <c r="A4829" s="41" t="str">
        <f t="shared" si="2262"/>
        <v/>
      </c>
      <c r="B4829" s="150" t="str">
        <f>IF(ISNUMBER(A4829),INDEX('MetaTrader Import'!$H$13:$J$5893,TRUNC(((A4829-$A$39+1)-1)/3)+1,MOD((A4829-$A$39+1)-1,3)+1),"")</f>
        <v/>
      </c>
      <c r="C4829" s="43" t="str">
        <f t="shared" si="2263"/>
        <v/>
      </c>
      <c r="D4829" s="43" t="str">
        <f t="shared" ca="1" si="2253"/>
        <v/>
      </c>
      <c r="E4829" s="43" t="str">
        <f t="shared" si="2264"/>
        <v/>
      </c>
      <c r="F4829" s="43" t="str">
        <f t="shared" si="2265"/>
        <v/>
      </c>
      <c r="G4829" s="43" t="str">
        <f>IF(A4829&lt;&gt;"",IF(A4829&lt;Data!$G$11*0.25,$C$13/$G$32,IF(A4829&gt;Data!$G$11*0.25,$C$13,$C$13*10)),"")</f>
        <v/>
      </c>
      <c r="H4829" s="43" t="str">
        <f>IF(A4829&lt;&gt;"",IF(Data!$G$9="constant",$C$13,IF(Data!$G$9="squeeze",G4829,F4829)),"")</f>
        <v/>
      </c>
      <c r="I4829" s="38" t="str">
        <f ca="1">IF(ISNUMBER(A4829),NORMINV(RAND(),0,IF(AND(Data!$G$9="squeeze",A4829&lt;Data!$G$11*0.25),$H$32,1)*$C$30*$C$13)*($C$14*$C$12),"")</f>
        <v/>
      </c>
      <c r="J4829" s="42" t="str">
        <f ca="1">IFERROR(IF(Data!$C$6="Real",B4829,I4829+J4828+($C$14*$C$12)*(NORMINV(RAND(),$C$15,CHOOSE($G$13,$C$13,F4829,G4829)))),"")</f>
        <v/>
      </c>
      <c r="K4829" s="88" t="str">
        <f>IF(ISNUMBER(A4829), IF($G$16="fixed",$G$17,MIN(H4829*Data!$C$7*$C$16*0.5,$C$17*Data!$C$7))*$C$12,"")</f>
        <v/>
      </c>
      <c r="L4829" s="42" t="str">
        <f t="shared" ca="1" si="2280"/>
        <v/>
      </c>
      <c r="M4829" s="44" t="str">
        <f t="shared" ca="1" si="2281"/>
        <v/>
      </c>
      <c r="N4829" s="44" t="str">
        <f t="shared" ca="1" si="2282"/>
        <v/>
      </c>
      <c r="O4829" s="108" t="str">
        <f t="shared" si="2266"/>
        <v/>
      </c>
      <c r="P4829" s="102" t="str">
        <f t="shared" si="2267"/>
        <v/>
      </c>
      <c r="Q4829" s="102" t="str">
        <f t="shared" si="2268"/>
        <v/>
      </c>
      <c r="R4829" s="120" t="str">
        <f t="shared" si="2269"/>
        <v/>
      </c>
      <c r="S4829" s="54" t="str">
        <f t="shared" si="2270"/>
        <v/>
      </c>
      <c r="T4829" s="5" t="str">
        <f t="shared" si="2271"/>
        <v/>
      </c>
      <c r="U4829" s="152" t="str">
        <f t="shared" si="2254"/>
        <v/>
      </c>
      <c r="V4829" s="152" t="str">
        <f t="shared" si="2255"/>
        <v/>
      </c>
      <c r="W4829" s="153" t="str">
        <f t="shared" si="2256"/>
        <v/>
      </c>
      <c r="X4829" s="153" t="str">
        <f t="shared" si="2257"/>
        <v/>
      </c>
      <c r="Y4829" s="153" t="str">
        <f t="shared" si="2258"/>
        <v/>
      </c>
      <c r="Z4829" s="153" t="str">
        <f t="shared" si="2259"/>
        <v/>
      </c>
      <c r="AA4829" s="152" t="str">
        <f t="shared" si="2260"/>
        <v/>
      </c>
      <c r="AB4829" s="152" t="str">
        <f t="shared" si="2261"/>
        <v/>
      </c>
      <c r="AC4829" s="154" t="str">
        <f t="shared" si="2272"/>
        <v/>
      </c>
      <c r="AD4829" s="154" t="str">
        <f t="shared" si="2273"/>
        <v/>
      </c>
      <c r="AE4829" s="3" t="str">
        <f t="shared" si="2274"/>
        <v/>
      </c>
      <c r="AF4829" s="3" t="str">
        <f t="shared" si="2275"/>
        <v/>
      </c>
      <c r="AG4829" s="3" t="str">
        <f t="shared" si="2276"/>
        <v/>
      </c>
      <c r="AH4829" s="4" t="str">
        <f t="shared" si="2277"/>
        <v/>
      </c>
      <c r="AI4829" s="75" t="str">
        <f t="shared" si="2278"/>
        <v/>
      </c>
      <c r="AJ4829" s="75" t="str">
        <f t="shared" si="2279"/>
        <v/>
      </c>
    </row>
    <row r="4830" spans="1:36">
      <c r="A4830" s="41" t="str">
        <f t="shared" si="2262"/>
        <v/>
      </c>
      <c r="B4830" s="150" t="str">
        <f>IF(ISNUMBER(A4830),INDEX('MetaTrader Import'!$H$13:$J$5893,TRUNC(((A4830-$A$39+1)-1)/3)+1,MOD((A4830-$A$39+1)-1,3)+1),"")</f>
        <v/>
      </c>
      <c r="C4830" s="43" t="str">
        <f t="shared" si="2263"/>
        <v/>
      </c>
      <c r="D4830" s="43" t="str">
        <f t="shared" ca="1" si="2253"/>
        <v/>
      </c>
      <c r="E4830" s="43" t="str">
        <f t="shared" si="2264"/>
        <v/>
      </c>
      <c r="F4830" s="43" t="str">
        <f t="shared" si="2265"/>
        <v/>
      </c>
      <c r="G4830" s="43" t="str">
        <f>IF(A4830&lt;&gt;"",IF(A4830&lt;Data!$G$11*0.25,$C$13/$G$32,IF(A4830&gt;Data!$G$11*0.25,$C$13,$C$13*10)),"")</f>
        <v/>
      </c>
      <c r="H4830" s="43" t="str">
        <f>IF(A4830&lt;&gt;"",IF(Data!$G$9="constant",$C$13,IF(Data!$G$9="squeeze",G4830,F4830)),"")</f>
        <v/>
      </c>
      <c r="I4830" s="38" t="str">
        <f ca="1">IF(ISNUMBER(A4830),NORMINV(RAND(),0,IF(AND(Data!$G$9="squeeze",A4830&lt;Data!$G$11*0.25),$H$32,1)*$C$30*$C$13)*($C$14*$C$12),"")</f>
        <v/>
      </c>
      <c r="J4830" s="42" t="str">
        <f ca="1">IFERROR(IF(Data!$C$6="Real",B4830,I4830+J4829+($C$14*$C$12)*(NORMINV(RAND(),$C$15,CHOOSE($G$13,$C$13,F4830,G4830)))),"")</f>
        <v/>
      </c>
      <c r="K4830" s="88" t="str">
        <f>IF(ISNUMBER(A4830), IF($G$16="fixed",$G$17,MIN(H4830*Data!$C$7*$C$16*0.5,$C$17*Data!$C$7))*$C$12,"")</f>
        <v/>
      </c>
      <c r="L4830" s="42" t="str">
        <f t="shared" ca="1" si="2280"/>
        <v/>
      </c>
      <c r="M4830" s="44" t="str">
        <f t="shared" ca="1" si="2281"/>
        <v/>
      </c>
      <c r="N4830" s="44" t="str">
        <f t="shared" ca="1" si="2282"/>
        <v/>
      </c>
      <c r="O4830" s="108" t="str">
        <f t="shared" si="2266"/>
        <v/>
      </c>
      <c r="P4830" s="102" t="str">
        <f t="shared" si="2267"/>
        <v/>
      </c>
      <c r="Q4830" s="102" t="str">
        <f t="shared" si="2268"/>
        <v/>
      </c>
      <c r="R4830" s="120" t="str">
        <f t="shared" si="2269"/>
        <v/>
      </c>
      <c r="S4830" s="54" t="str">
        <f t="shared" si="2270"/>
        <v/>
      </c>
      <c r="T4830" s="5" t="str">
        <f t="shared" si="2271"/>
        <v/>
      </c>
      <c r="U4830" s="152" t="str">
        <f t="shared" si="2254"/>
        <v/>
      </c>
      <c r="V4830" s="152" t="str">
        <f t="shared" si="2255"/>
        <v/>
      </c>
      <c r="W4830" s="153" t="str">
        <f t="shared" si="2256"/>
        <v/>
      </c>
      <c r="X4830" s="153" t="str">
        <f t="shared" si="2257"/>
        <v/>
      </c>
      <c r="Y4830" s="153" t="str">
        <f t="shared" si="2258"/>
        <v/>
      </c>
      <c r="Z4830" s="153" t="str">
        <f t="shared" si="2259"/>
        <v/>
      </c>
      <c r="AA4830" s="152" t="str">
        <f t="shared" si="2260"/>
        <v/>
      </c>
      <c r="AB4830" s="152" t="str">
        <f t="shared" si="2261"/>
        <v/>
      </c>
      <c r="AC4830" s="154" t="str">
        <f t="shared" si="2272"/>
        <v/>
      </c>
      <c r="AD4830" s="154" t="str">
        <f t="shared" si="2273"/>
        <v/>
      </c>
      <c r="AE4830" s="3" t="str">
        <f t="shared" si="2274"/>
        <v/>
      </c>
      <c r="AF4830" s="3" t="str">
        <f t="shared" si="2275"/>
        <v/>
      </c>
      <c r="AG4830" s="3" t="str">
        <f t="shared" si="2276"/>
        <v/>
      </c>
      <c r="AH4830" s="4" t="str">
        <f t="shared" si="2277"/>
        <v/>
      </c>
      <c r="AI4830" s="75" t="str">
        <f t="shared" si="2278"/>
        <v/>
      </c>
      <c r="AJ4830" s="75" t="str">
        <f t="shared" si="2279"/>
        <v/>
      </c>
    </row>
    <row r="4831" spans="1:36">
      <c r="A4831" s="41" t="str">
        <f t="shared" si="2262"/>
        <v/>
      </c>
      <c r="B4831" s="150" t="str">
        <f>IF(ISNUMBER(A4831),INDEX('MetaTrader Import'!$H$13:$J$5893,TRUNC(((A4831-$A$39+1)-1)/3)+1,MOD((A4831-$A$39+1)-1,3)+1),"")</f>
        <v/>
      </c>
      <c r="C4831" s="43" t="str">
        <f t="shared" si="2263"/>
        <v/>
      </c>
      <c r="D4831" s="43" t="str">
        <f t="shared" ca="1" si="2253"/>
        <v/>
      </c>
      <c r="E4831" s="43" t="str">
        <f t="shared" si="2264"/>
        <v/>
      </c>
      <c r="F4831" s="43" t="str">
        <f t="shared" si="2265"/>
        <v/>
      </c>
      <c r="G4831" s="43" t="str">
        <f>IF(A4831&lt;&gt;"",IF(A4831&lt;Data!$G$11*0.25,$C$13/$G$32,IF(A4831&gt;Data!$G$11*0.25,$C$13,$C$13*10)),"")</f>
        <v/>
      </c>
      <c r="H4831" s="43" t="str">
        <f>IF(A4831&lt;&gt;"",IF(Data!$G$9="constant",$C$13,IF(Data!$G$9="squeeze",G4831,F4831)),"")</f>
        <v/>
      </c>
      <c r="I4831" s="38" t="str">
        <f ca="1">IF(ISNUMBER(A4831),NORMINV(RAND(),0,IF(AND(Data!$G$9="squeeze",A4831&lt;Data!$G$11*0.25),$H$32,1)*$C$30*$C$13)*($C$14*$C$12),"")</f>
        <v/>
      </c>
      <c r="J4831" s="42" t="str">
        <f ca="1">IFERROR(IF(Data!$C$6="Real",B4831,I4831+J4830+($C$14*$C$12)*(NORMINV(RAND(),$C$15,CHOOSE($G$13,$C$13,F4831,G4831)))),"")</f>
        <v/>
      </c>
      <c r="K4831" s="88" t="str">
        <f>IF(ISNUMBER(A4831), IF($G$16="fixed",$G$17,MIN(H4831*Data!$C$7*$C$16*0.5,$C$17*Data!$C$7))*$C$12,"")</f>
        <v/>
      </c>
      <c r="L4831" s="42" t="str">
        <f t="shared" ca="1" si="2280"/>
        <v/>
      </c>
      <c r="M4831" s="44" t="str">
        <f t="shared" ca="1" si="2281"/>
        <v/>
      </c>
      <c r="N4831" s="44" t="str">
        <f t="shared" ca="1" si="2282"/>
        <v/>
      </c>
      <c r="O4831" s="108" t="str">
        <f t="shared" si="2266"/>
        <v/>
      </c>
      <c r="P4831" s="102" t="str">
        <f t="shared" si="2267"/>
        <v/>
      </c>
      <c r="Q4831" s="102" t="str">
        <f t="shared" si="2268"/>
        <v/>
      </c>
      <c r="R4831" s="120" t="str">
        <f t="shared" si="2269"/>
        <v/>
      </c>
      <c r="S4831" s="54" t="str">
        <f t="shared" si="2270"/>
        <v/>
      </c>
      <c r="T4831" s="5" t="str">
        <f t="shared" si="2271"/>
        <v/>
      </c>
      <c r="U4831" s="152" t="str">
        <f t="shared" si="2254"/>
        <v/>
      </c>
      <c r="V4831" s="152" t="str">
        <f t="shared" si="2255"/>
        <v/>
      </c>
      <c r="W4831" s="153" t="str">
        <f t="shared" si="2256"/>
        <v/>
      </c>
      <c r="X4831" s="153" t="str">
        <f t="shared" si="2257"/>
        <v/>
      </c>
      <c r="Y4831" s="153" t="str">
        <f t="shared" si="2258"/>
        <v/>
      </c>
      <c r="Z4831" s="153" t="str">
        <f t="shared" si="2259"/>
        <v/>
      </c>
      <c r="AA4831" s="152" t="str">
        <f t="shared" si="2260"/>
        <v/>
      </c>
      <c r="AB4831" s="152" t="str">
        <f t="shared" si="2261"/>
        <v/>
      </c>
      <c r="AC4831" s="154" t="str">
        <f t="shared" si="2272"/>
        <v/>
      </c>
      <c r="AD4831" s="154" t="str">
        <f t="shared" si="2273"/>
        <v/>
      </c>
      <c r="AE4831" s="3" t="str">
        <f t="shared" si="2274"/>
        <v/>
      </c>
      <c r="AF4831" s="3" t="str">
        <f t="shared" si="2275"/>
        <v/>
      </c>
      <c r="AG4831" s="3" t="str">
        <f t="shared" si="2276"/>
        <v/>
      </c>
      <c r="AH4831" s="4" t="str">
        <f t="shared" si="2277"/>
        <v/>
      </c>
      <c r="AI4831" s="75" t="str">
        <f t="shared" si="2278"/>
        <v/>
      </c>
      <c r="AJ4831" s="75" t="str">
        <f t="shared" si="2279"/>
        <v/>
      </c>
    </row>
    <row r="4832" spans="1:36">
      <c r="A4832" s="41" t="str">
        <f t="shared" si="2262"/>
        <v/>
      </c>
      <c r="B4832" s="150" t="str">
        <f>IF(ISNUMBER(A4832),INDEX('MetaTrader Import'!$H$13:$J$5893,TRUNC(((A4832-$A$39+1)-1)/3)+1,MOD((A4832-$A$39+1)-1,3)+1),"")</f>
        <v/>
      </c>
      <c r="C4832" s="43" t="str">
        <f t="shared" si="2263"/>
        <v/>
      </c>
      <c r="D4832" s="43" t="str">
        <f t="shared" ca="1" si="2253"/>
        <v/>
      </c>
      <c r="E4832" s="43" t="str">
        <f t="shared" si="2264"/>
        <v/>
      </c>
      <c r="F4832" s="43" t="str">
        <f t="shared" si="2265"/>
        <v/>
      </c>
      <c r="G4832" s="43" t="str">
        <f>IF(A4832&lt;&gt;"",IF(A4832&lt;Data!$G$11*0.25,$C$13/$G$32,IF(A4832&gt;Data!$G$11*0.25,$C$13,$C$13*10)),"")</f>
        <v/>
      </c>
      <c r="H4832" s="43" t="str">
        <f>IF(A4832&lt;&gt;"",IF(Data!$G$9="constant",$C$13,IF(Data!$G$9="squeeze",G4832,F4832)),"")</f>
        <v/>
      </c>
      <c r="I4832" s="38" t="str">
        <f ca="1">IF(ISNUMBER(A4832),NORMINV(RAND(),0,IF(AND(Data!$G$9="squeeze",A4832&lt;Data!$G$11*0.25),$H$32,1)*$C$30*$C$13)*($C$14*$C$12),"")</f>
        <v/>
      </c>
      <c r="J4832" s="42" t="str">
        <f ca="1">IFERROR(IF(Data!$C$6="Real",B4832,I4832+J4831+($C$14*$C$12)*(NORMINV(RAND(),$C$15,CHOOSE($G$13,$C$13,F4832,G4832)))),"")</f>
        <v/>
      </c>
      <c r="K4832" s="88" t="str">
        <f>IF(ISNUMBER(A4832), IF($G$16="fixed",$G$17,MIN(H4832*Data!$C$7*$C$16*0.5,$C$17*Data!$C$7))*$C$12,"")</f>
        <v/>
      </c>
      <c r="L4832" s="42" t="str">
        <f t="shared" ca="1" si="2280"/>
        <v/>
      </c>
      <c r="M4832" s="44" t="str">
        <f t="shared" ca="1" si="2281"/>
        <v/>
      </c>
      <c r="N4832" s="44" t="str">
        <f t="shared" ca="1" si="2282"/>
        <v/>
      </c>
      <c r="O4832" s="108" t="str">
        <f t="shared" si="2266"/>
        <v/>
      </c>
      <c r="P4832" s="102" t="str">
        <f t="shared" si="2267"/>
        <v/>
      </c>
      <c r="Q4832" s="102" t="str">
        <f t="shared" si="2268"/>
        <v/>
      </c>
      <c r="R4832" s="120" t="str">
        <f t="shared" si="2269"/>
        <v/>
      </c>
      <c r="S4832" s="54" t="str">
        <f t="shared" si="2270"/>
        <v/>
      </c>
      <c r="T4832" s="5" t="str">
        <f t="shared" si="2271"/>
        <v/>
      </c>
      <c r="U4832" s="152" t="str">
        <f t="shared" si="2254"/>
        <v/>
      </c>
      <c r="V4832" s="152" t="str">
        <f t="shared" si="2255"/>
        <v/>
      </c>
      <c r="W4832" s="153" t="str">
        <f t="shared" si="2256"/>
        <v/>
      </c>
      <c r="X4832" s="153" t="str">
        <f t="shared" si="2257"/>
        <v/>
      </c>
      <c r="Y4832" s="153" t="str">
        <f t="shared" si="2258"/>
        <v/>
      </c>
      <c r="Z4832" s="153" t="str">
        <f t="shared" si="2259"/>
        <v/>
      </c>
      <c r="AA4832" s="152" t="str">
        <f t="shared" si="2260"/>
        <v/>
      </c>
      <c r="AB4832" s="152" t="str">
        <f t="shared" si="2261"/>
        <v/>
      </c>
      <c r="AC4832" s="154" t="str">
        <f t="shared" si="2272"/>
        <v/>
      </c>
      <c r="AD4832" s="154" t="str">
        <f t="shared" si="2273"/>
        <v/>
      </c>
      <c r="AE4832" s="3" t="str">
        <f t="shared" si="2274"/>
        <v/>
      </c>
      <c r="AF4832" s="3" t="str">
        <f t="shared" si="2275"/>
        <v/>
      </c>
      <c r="AG4832" s="3" t="str">
        <f t="shared" si="2276"/>
        <v/>
      </c>
      <c r="AH4832" s="4" t="str">
        <f t="shared" si="2277"/>
        <v/>
      </c>
      <c r="AI4832" s="75" t="str">
        <f t="shared" si="2278"/>
        <v/>
      </c>
      <c r="AJ4832" s="75" t="str">
        <f t="shared" si="2279"/>
        <v/>
      </c>
    </row>
    <row r="4833" spans="1:36">
      <c r="A4833" s="41" t="str">
        <f t="shared" si="2262"/>
        <v/>
      </c>
      <c r="B4833" s="150" t="str">
        <f>IF(ISNUMBER(A4833),INDEX('MetaTrader Import'!$H$13:$J$5893,TRUNC(((A4833-$A$39+1)-1)/3)+1,MOD((A4833-$A$39+1)-1,3)+1),"")</f>
        <v/>
      </c>
      <c r="C4833" s="43" t="str">
        <f t="shared" si="2263"/>
        <v/>
      </c>
      <c r="D4833" s="43" t="str">
        <f t="shared" ca="1" si="2253"/>
        <v/>
      </c>
      <c r="E4833" s="43" t="str">
        <f t="shared" si="2264"/>
        <v/>
      </c>
      <c r="F4833" s="43" t="str">
        <f t="shared" si="2265"/>
        <v/>
      </c>
      <c r="G4833" s="43" t="str">
        <f>IF(A4833&lt;&gt;"",IF(A4833&lt;Data!$G$11*0.25,$C$13/$G$32,IF(A4833&gt;Data!$G$11*0.25,$C$13,$C$13*10)),"")</f>
        <v/>
      </c>
      <c r="H4833" s="43" t="str">
        <f>IF(A4833&lt;&gt;"",IF(Data!$G$9="constant",$C$13,IF(Data!$G$9="squeeze",G4833,F4833)),"")</f>
        <v/>
      </c>
      <c r="I4833" s="38" t="str">
        <f ca="1">IF(ISNUMBER(A4833),NORMINV(RAND(),0,IF(AND(Data!$G$9="squeeze",A4833&lt;Data!$G$11*0.25),$H$32,1)*$C$30*$C$13)*($C$14*$C$12),"")</f>
        <v/>
      </c>
      <c r="J4833" s="42" t="str">
        <f ca="1">IFERROR(IF(Data!$C$6="Real",B4833,I4833+J4832+($C$14*$C$12)*(NORMINV(RAND(),$C$15,CHOOSE($G$13,$C$13,F4833,G4833)))),"")</f>
        <v/>
      </c>
      <c r="K4833" s="88" t="str">
        <f>IF(ISNUMBER(A4833), IF($G$16="fixed",$G$17,MIN(H4833*Data!$C$7*$C$16*0.5,$C$17*Data!$C$7))*$C$12,"")</f>
        <v/>
      </c>
      <c r="L4833" s="42" t="str">
        <f t="shared" ca="1" si="2280"/>
        <v/>
      </c>
      <c r="M4833" s="44" t="str">
        <f t="shared" ca="1" si="2281"/>
        <v/>
      </c>
      <c r="N4833" s="44" t="str">
        <f t="shared" ca="1" si="2282"/>
        <v/>
      </c>
      <c r="O4833" s="108" t="str">
        <f t="shared" si="2266"/>
        <v/>
      </c>
      <c r="P4833" s="102" t="str">
        <f t="shared" si="2267"/>
        <v/>
      </c>
      <c r="Q4833" s="102" t="str">
        <f t="shared" si="2268"/>
        <v/>
      </c>
      <c r="R4833" s="120" t="str">
        <f t="shared" si="2269"/>
        <v/>
      </c>
      <c r="S4833" s="54" t="str">
        <f t="shared" si="2270"/>
        <v/>
      </c>
      <c r="T4833" s="5" t="str">
        <f t="shared" si="2271"/>
        <v/>
      </c>
      <c r="U4833" s="152" t="str">
        <f t="shared" si="2254"/>
        <v/>
      </c>
      <c r="V4833" s="152" t="str">
        <f t="shared" si="2255"/>
        <v/>
      </c>
      <c r="W4833" s="153" t="str">
        <f t="shared" si="2256"/>
        <v/>
      </c>
      <c r="X4833" s="153" t="str">
        <f t="shared" si="2257"/>
        <v/>
      </c>
      <c r="Y4833" s="153" t="str">
        <f t="shared" si="2258"/>
        <v/>
      </c>
      <c r="Z4833" s="153" t="str">
        <f t="shared" si="2259"/>
        <v/>
      </c>
      <c r="AA4833" s="152" t="str">
        <f t="shared" si="2260"/>
        <v/>
      </c>
      <c r="AB4833" s="152" t="str">
        <f t="shared" si="2261"/>
        <v/>
      </c>
      <c r="AC4833" s="154" t="str">
        <f t="shared" si="2272"/>
        <v/>
      </c>
      <c r="AD4833" s="154" t="str">
        <f t="shared" si="2273"/>
        <v/>
      </c>
      <c r="AE4833" s="3" t="str">
        <f t="shared" si="2274"/>
        <v/>
      </c>
      <c r="AF4833" s="3" t="str">
        <f t="shared" si="2275"/>
        <v/>
      </c>
      <c r="AG4833" s="3" t="str">
        <f t="shared" si="2276"/>
        <v/>
      </c>
      <c r="AH4833" s="4" t="str">
        <f t="shared" si="2277"/>
        <v/>
      </c>
      <c r="AI4833" s="75" t="str">
        <f t="shared" si="2278"/>
        <v/>
      </c>
      <c r="AJ4833" s="75" t="str">
        <f t="shared" si="2279"/>
        <v/>
      </c>
    </row>
    <row r="4834" spans="1:36">
      <c r="A4834" s="41" t="str">
        <f t="shared" si="2262"/>
        <v/>
      </c>
      <c r="B4834" s="150" t="str">
        <f>IF(ISNUMBER(A4834),INDEX('MetaTrader Import'!$H$13:$J$5893,TRUNC(((A4834-$A$39+1)-1)/3)+1,MOD((A4834-$A$39+1)-1,3)+1),"")</f>
        <v/>
      </c>
      <c r="C4834" s="43" t="str">
        <f t="shared" si="2263"/>
        <v/>
      </c>
      <c r="D4834" s="43" t="str">
        <f t="shared" ca="1" si="2253"/>
        <v/>
      </c>
      <c r="E4834" s="43" t="str">
        <f t="shared" si="2264"/>
        <v/>
      </c>
      <c r="F4834" s="43" t="str">
        <f t="shared" si="2265"/>
        <v/>
      </c>
      <c r="G4834" s="43" t="str">
        <f>IF(A4834&lt;&gt;"",IF(A4834&lt;Data!$G$11*0.25,$C$13/$G$32,IF(A4834&gt;Data!$G$11*0.25,$C$13,$C$13*10)),"")</f>
        <v/>
      </c>
      <c r="H4834" s="43" t="str">
        <f>IF(A4834&lt;&gt;"",IF(Data!$G$9="constant",$C$13,IF(Data!$G$9="squeeze",G4834,F4834)),"")</f>
        <v/>
      </c>
      <c r="I4834" s="38" t="str">
        <f ca="1">IF(ISNUMBER(A4834),NORMINV(RAND(),0,IF(AND(Data!$G$9="squeeze",A4834&lt;Data!$G$11*0.25),$H$32,1)*$C$30*$C$13)*($C$14*$C$12),"")</f>
        <v/>
      </c>
      <c r="J4834" s="42" t="str">
        <f ca="1">IFERROR(IF(Data!$C$6="Real",B4834,I4834+J4833+($C$14*$C$12)*(NORMINV(RAND(),$C$15,CHOOSE($G$13,$C$13,F4834,G4834)))),"")</f>
        <v/>
      </c>
      <c r="K4834" s="88" t="str">
        <f>IF(ISNUMBER(A4834), IF($G$16="fixed",$G$17,MIN(H4834*Data!$C$7*$C$16*0.5,$C$17*Data!$C$7))*$C$12,"")</f>
        <v/>
      </c>
      <c r="L4834" s="42" t="str">
        <f t="shared" ca="1" si="2280"/>
        <v/>
      </c>
      <c r="M4834" s="44" t="str">
        <f t="shared" ca="1" si="2281"/>
        <v/>
      </c>
      <c r="N4834" s="44" t="str">
        <f t="shared" ca="1" si="2282"/>
        <v/>
      </c>
      <c r="O4834" s="108" t="str">
        <f t="shared" si="2266"/>
        <v/>
      </c>
      <c r="P4834" s="102" t="str">
        <f t="shared" si="2267"/>
        <v/>
      </c>
      <c r="Q4834" s="102" t="str">
        <f t="shared" si="2268"/>
        <v/>
      </c>
      <c r="R4834" s="120" t="str">
        <f t="shared" si="2269"/>
        <v/>
      </c>
      <c r="S4834" s="54" t="str">
        <f t="shared" si="2270"/>
        <v/>
      </c>
      <c r="T4834" s="5" t="str">
        <f t="shared" si="2271"/>
        <v/>
      </c>
      <c r="U4834" s="152" t="str">
        <f t="shared" si="2254"/>
        <v/>
      </c>
      <c r="V4834" s="152" t="str">
        <f t="shared" si="2255"/>
        <v/>
      </c>
      <c r="W4834" s="153" t="str">
        <f t="shared" si="2256"/>
        <v/>
      </c>
      <c r="X4834" s="153" t="str">
        <f t="shared" si="2257"/>
        <v/>
      </c>
      <c r="Y4834" s="153" t="str">
        <f t="shared" si="2258"/>
        <v/>
      </c>
      <c r="Z4834" s="153" t="str">
        <f t="shared" si="2259"/>
        <v/>
      </c>
      <c r="AA4834" s="152" t="str">
        <f t="shared" si="2260"/>
        <v/>
      </c>
      <c r="AB4834" s="152" t="str">
        <f t="shared" si="2261"/>
        <v/>
      </c>
      <c r="AC4834" s="154" t="str">
        <f t="shared" si="2272"/>
        <v/>
      </c>
      <c r="AD4834" s="154" t="str">
        <f t="shared" si="2273"/>
        <v/>
      </c>
      <c r="AE4834" s="3" t="str">
        <f t="shared" si="2274"/>
        <v/>
      </c>
      <c r="AF4834" s="3" t="str">
        <f t="shared" si="2275"/>
        <v/>
      </c>
      <c r="AG4834" s="3" t="str">
        <f t="shared" si="2276"/>
        <v/>
      </c>
      <c r="AH4834" s="4" t="str">
        <f t="shared" si="2277"/>
        <v/>
      </c>
      <c r="AI4834" s="75" t="str">
        <f t="shared" si="2278"/>
        <v/>
      </c>
      <c r="AJ4834" s="75" t="str">
        <f t="shared" si="2279"/>
        <v/>
      </c>
    </row>
    <row r="4835" spans="1:36">
      <c r="A4835" s="41" t="str">
        <f t="shared" si="2262"/>
        <v/>
      </c>
      <c r="B4835" s="150" t="str">
        <f>IF(ISNUMBER(A4835),INDEX('MetaTrader Import'!$H$13:$J$5893,TRUNC(((A4835-$A$39+1)-1)/3)+1,MOD((A4835-$A$39+1)-1,3)+1),"")</f>
        <v/>
      </c>
      <c r="C4835" s="43" t="str">
        <f t="shared" si="2263"/>
        <v/>
      </c>
      <c r="D4835" s="43" t="str">
        <f t="shared" ca="1" si="2253"/>
        <v/>
      </c>
      <c r="E4835" s="43" t="str">
        <f t="shared" si="2264"/>
        <v/>
      </c>
      <c r="F4835" s="43" t="str">
        <f t="shared" si="2265"/>
        <v/>
      </c>
      <c r="G4835" s="43" t="str">
        <f>IF(A4835&lt;&gt;"",IF(A4835&lt;Data!$G$11*0.25,$C$13/$G$32,IF(A4835&gt;Data!$G$11*0.25,$C$13,$C$13*10)),"")</f>
        <v/>
      </c>
      <c r="H4835" s="43" t="str">
        <f>IF(A4835&lt;&gt;"",IF(Data!$G$9="constant",$C$13,IF(Data!$G$9="squeeze",G4835,F4835)),"")</f>
        <v/>
      </c>
      <c r="I4835" s="38" t="str">
        <f ca="1">IF(ISNUMBER(A4835),NORMINV(RAND(),0,IF(AND(Data!$G$9="squeeze",A4835&lt;Data!$G$11*0.25),$H$32,1)*$C$30*$C$13)*($C$14*$C$12),"")</f>
        <v/>
      </c>
      <c r="J4835" s="42" t="str">
        <f ca="1">IFERROR(IF(Data!$C$6="Real",B4835,I4835+J4834+($C$14*$C$12)*(NORMINV(RAND(),$C$15,CHOOSE($G$13,$C$13,F4835,G4835)))),"")</f>
        <v/>
      </c>
      <c r="K4835" s="88" t="str">
        <f>IF(ISNUMBER(A4835), IF($G$16="fixed",$G$17,MIN(H4835*Data!$C$7*$C$16*0.5,$C$17*Data!$C$7))*$C$12,"")</f>
        <v/>
      </c>
      <c r="L4835" s="42" t="str">
        <f t="shared" ca="1" si="2280"/>
        <v/>
      </c>
      <c r="M4835" s="44" t="str">
        <f t="shared" ca="1" si="2281"/>
        <v/>
      </c>
      <c r="N4835" s="44" t="str">
        <f t="shared" ca="1" si="2282"/>
        <v/>
      </c>
      <c r="O4835" s="108" t="str">
        <f t="shared" si="2266"/>
        <v/>
      </c>
      <c r="P4835" s="102" t="str">
        <f t="shared" si="2267"/>
        <v/>
      </c>
      <c r="Q4835" s="102" t="str">
        <f t="shared" si="2268"/>
        <v/>
      </c>
      <c r="R4835" s="120" t="str">
        <f t="shared" si="2269"/>
        <v/>
      </c>
      <c r="S4835" s="54" t="str">
        <f t="shared" si="2270"/>
        <v/>
      </c>
      <c r="T4835" s="5" t="str">
        <f t="shared" si="2271"/>
        <v/>
      </c>
      <c r="U4835" s="152" t="str">
        <f t="shared" si="2254"/>
        <v/>
      </c>
      <c r="V4835" s="152" t="str">
        <f t="shared" si="2255"/>
        <v/>
      </c>
      <c r="W4835" s="153" t="str">
        <f t="shared" si="2256"/>
        <v/>
      </c>
      <c r="X4835" s="153" t="str">
        <f t="shared" si="2257"/>
        <v/>
      </c>
      <c r="Y4835" s="153" t="str">
        <f t="shared" si="2258"/>
        <v/>
      </c>
      <c r="Z4835" s="153" t="str">
        <f t="shared" si="2259"/>
        <v/>
      </c>
      <c r="AA4835" s="152" t="str">
        <f t="shared" si="2260"/>
        <v/>
      </c>
      <c r="AB4835" s="152" t="str">
        <f t="shared" si="2261"/>
        <v/>
      </c>
      <c r="AC4835" s="154" t="str">
        <f t="shared" si="2272"/>
        <v/>
      </c>
      <c r="AD4835" s="154" t="str">
        <f t="shared" si="2273"/>
        <v/>
      </c>
      <c r="AE4835" s="3" t="str">
        <f t="shared" si="2274"/>
        <v/>
      </c>
      <c r="AF4835" s="3" t="str">
        <f t="shared" si="2275"/>
        <v/>
      </c>
      <c r="AG4835" s="3" t="str">
        <f t="shared" si="2276"/>
        <v/>
      </c>
      <c r="AH4835" s="4" t="str">
        <f t="shared" si="2277"/>
        <v/>
      </c>
      <c r="AI4835" s="75" t="str">
        <f t="shared" si="2278"/>
        <v/>
      </c>
      <c r="AJ4835" s="75" t="str">
        <f t="shared" si="2279"/>
        <v/>
      </c>
    </row>
    <row r="4836" spans="1:36">
      <c r="A4836" s="41" t="str">
        <f t="shared" si="2262"/>
        <v/>
      </c>
      <c r="B4836" s="150" t="str">
        <f>IF(ISNUMBER(A4836),INDEX('MetaTrader Import'!$H$13:$J$5893,TRUNC(((A4836-$A$39+1)-1)/3)+1,MOD((A4836-$A$39+1)-1,3)+1),"")</f>
        <v/>
      </c>
      <c r="C4836" s="43" t="str">
        <f t="shared" si="2263"/>
        <v/>
      </c>
      <c r="D4836" s="43" t="str">
        <f t="shared" ca="1" si="2253"/>
        <v/>
      </c>
      <c r="E4836" s="43" t="str">
        <f t="shared" si="2264"/>
        <v/>
      </c>
      <c r="F4836" s="43" t="str">
        <f t="shared" si="2265"/>
        <v/>
      </c>
      <c r="G4836" s="43" t="str">
        <f>IF(A4836&lt;&gt;"",IF(A4836&lt;Data!$G$11*0.25,$C$13/$G$32,IF(A4836&gt;Data!$G$11*0.25,$C$13,$C$13*10)),"")</f>
        <v/>
      </c>
      <c r="H4836" s="43" t="str">
        <f>IF(A4836&lt;&gt;"",IF(Data!$G$9="constant",$C$13,IF(Data!$G$9="squeeze",G4836,F4836)),"")</f>
        <v/>
      </c>
      <c r="I4836" s="38" t="str">
        <f ca="1">IF(ISNUMBER(A4836),NORMINV(RAND(),0,IF(AND(Data!$G$9="squeeze",A4836&lt;Data!$G$11*0.25),$H$32,1)*$C$30*$C$13)*($C$14*$C$12),"")</f>
        <v/>
      </c>
      <c r="J4836" s="42" t="str">
        <f ca="1">IFERROR(IF(Data!$C$6="Real",B4836,I4836+J4835+($C$14*$C$12)*(NORMINV(RAND(),$C$15,CHOOSE($G$13,$C$13,F4836,G4836)))),"")</f>
        <v/>
      </c>
      <c r="K4836" s="88" t="str">
        <f>IF(ISNUMBER(A4836), IF($G$16="fixed",$G$17,MIN(H4836*Data!$C$7*$C$16*0.5,$C$17*Data!$C$7))*$C$12,"")</f>
        <v/>
      </c>
      <c r="L4836" s="42" t="str">
        <f t="shared" ca="1" si="2280"/>
        <v/>
      </c>
      <c r="M4836" s="44" t="str">
        <f t="shared" ca="1" si="2281"/>
        <v/>
      </c>
      <c r="N4836" s="44" t="str">
        <f t="shared" ca="1" si="2282"/>
        <v/>
      </c>
      <c r="O4836" s="108" t="str">
        <f t="shared" si="2266"/>
        <v/>
      </c>
      <c r="P4836" s="102" t="str">
        <f t="shared" si="2267"/>
        <v/>
      </c>
      <c r="Q4836" s="102" t="str">
        <f t="shared" si="2268"/>
        <v/>
      </c>
      <c r="R4836" s="120" t="str">
        <f t="shared" si="2269"/>
        <v/>
      </c>
      <c r="S4836" s="54" t="str">
        <f t="shared" si="2270"/>
        <v/>
      </c>
      <c r="T4836" s="5" t="str">
        <f t="shared" si="2271"/>
        <v/>
      </c>
      <c r="U4836" s="152" t="str">
        <f t="shared" si="2254"/>
        <v/>
      </c>
      <c r="V4836" s="152" t="str">
        <f t="shared" si="2255"/>
        <v/>
      </c>
      <c r="W4836" s="153" t="str">
        <f t="shared" si="2256"/>
        <v/>
      </c>
      <c r="X4836" s="153" t="str">
        <f t="shared" si="2257"/>
        <v/>
      </c>
      <c r="Y4836" s="153" t="str">
        <f t="shared" si="2258"/>
        <v/>
      </c>
      <c r="Z4836" s="153" t="str">
        <f t="shared" si="2259"/>
        <v/>
      </c>
      <c r="AA4836" s="152" t="str">
        <f t="shared" si="2260"/>
        <v/>
      </c>
      <c r="AB4836" s="152" t="str">
        <f t="shared" si="2261"/>
        <v/>
      </c>
      <c r="AC4836" s="154" t="str">
        <f t="shared" si="2272"/>
        <v/>
      </c>
      <c r="AD4836" s="154" t="str">
        <f t="shared" si="2273"/>
        <v/>
      </c>
      <c r="AE4836" s="3" t="str">
        <f t="shared" si="2274"/>
        <v/>
      </c>
      <c r="AF4836" s="3" t="str">
        <f t="shared" si="2275"/>
        <v/>
      </c>
      <c r="AG4836" s="3" t="str">
        <f t="shared" si="2276"/>
        <v/>
      </c>
      <c r="AH4836" s="4" t="str">
        <f t="shared" si="2277"/>
        <v/>
      </c>
      <c r="AI4836" s="75" t="str">
        <f t="shared" si="2278"/>
        <v/>
      </c>
      <c r="AJ4836" s="75" t="str">
        <f t="shared" si="2279"/>
        <v/>
      </c>
    </row>
    <row r="4837" spans="1:36">
      <c r="A4837" s="41" t="str">
        <f t="shared" si="2262"/>
        <v/>
      </c>
      <c r="B4837" s="150" t="str">
        <f>IF(ISNUMBER(A4837),INDEX('MetaTrader Import'!$H$13:$J$5893,TRUNC(((A4837-$A$39+1)-1)/3)+1,MOD((A4837-$A$39+1)-1,3)+1),"")</f>
        <v/>
      </c>
      <c r="C4837" s="43" t="str">
        <f t="shared" si="2263"/>
        <v/>
      </c>
      <c r="D4837" s="43" t="str">
        <f t="shared" ca="1" si="2253"/>
        <v/>
      </c>
      <c r="E4837" s="43" t="str">
        <f t="shared" si="2264"/>
        <v/>
      </c>
      <c r="F4837" s="43" t="str">
        <f t="shared" si="2265"/>
        <v/>
      </c>
      <c r="G4837" s="43" t="str">
        <f>IF(A4837&lt;&gt;"",IF(A4837&lt;Data!$G$11*0.25,$C$13/$G$32,IF(A4837&gt;Data!$G$11*0.25,$C$13,$C$13*10)),"")</f>
        <v/>
      </c>
      <c r="H4837" s="43" t="str">
        <f>IF(A4837&lt;&gt;"",IF(Data!$G$9="constant",$C$13,IF(Data!$G$9="squeeze",G4837,F4837)),"")</f>
        <v/>
      </c>
      <c r="I4837" s="38" t="str">
        <f ca="1">IF(ISNUMBER(A4837),NORMINV(RAND(),0,IF(AND(Data!$G$9="squeeze",A4837&lt;Data!$G$11*0.25),$H$32,1)*$C$30*$C$13)*($C$14*$C$12),"")</f>
        <v/>
      </c>
      <c r="J4837" s="42" t="str">
        <f ca="1">IFERROR(IF(Data!$C$6="Real",B4837,I4837+J4836+($C$14*$C$12)*(NORMINV(RAND(),$C$15,CHOOSE($G$13,$C$13,F4837,G4837)))),"")</f>
        <v/>
      </c>
      <c r="K4837" s="88" t="str">
        <f>IF(ISNUMBER(A4837), IF($G$16="fixed",$G$17,MIN(H4837*Data!$C$7*$C$16*0.5,$C$17*Data!$C$7))*$C$12,"")</f>
        <v/>
      </c>
      <c r="L4837" s="42" t="str">
        <f t="shared" ca="1" si="2280"/>
        <v/>
      </c>
      <c r="M4837" s="44" t="str">
        <f t="shared" ca="1" si="2281"/>
        <v/>
      </c>
      <c r="N4837" s="44" t="str">
        <f t="shared" ca="1" si="2282"/>
        <v/>
      </c>
      <c r="O4837" s="108" t="str">
        <f t="shared" si="2266"/>
        <v/>
      </c>
      <c r="P4837" s="102" t="str">
        <f t="shared" si="2267"/>
        <v/>
      </c>
      <c r="Q4837" s="102" t="str">
        <f t="shared" si="2268"/>
        <v/>
      </c>
      <c r="R4837" s="120" t="str">
        <f t="shared" si="2269"/>
        <v/>
      </c>
      <c r="S4837" s="54" t="str">
        <f t="shared" si="2270"/>
        <v/>
      </c>
      <c r="T4837" s="5" t="str">
        <f t="shared" si="2271"/>
        <v/>
      </c>
      <c r="U4837" s="152" t="str">
        <f t="shared" si="2254"/>
        <v/>
      </c>
      <c r="V4837" s="152" t="str">
        <f t="shared" si="2255"/>
        <v/>
      </c>
      <c r="W4837" s="153" t="str">
        <f t="shared" si="2256"/>
        <v/>
      </c>
      <c r="X4837" s="153" t="str">
        <f t="shared" si="2257"/>
        <v/>
      </c>
      <c r="Y4837" s="153" t="str">
        <f t="shared" si="2258"/>
        <v/>
      </c>
      <c r="Z4837" s="153" t="str">
        <f t="shared" si="2259"/>
        <v/>
      </c>
      <c r="AA4837" s="152" t="str">
        <f t="shared" si="2260"/>
        <v/>
      </c>
      <c r="AB4837" s="152" t="str">
        <f t="shared" si="2261"/>
        <v/>
      </c>
      <c r="AC4837" s="154" t="str">
        <f t="shared" si="2272"/>
        <v/>
      </c>
      <c r="AD4837" s="154" t="str">
        <f t="shared" si="2273"/>
        <v/>
      </c>
      <c r="AE4837" s="3" t="str">
        <f t="shared" si="2274"/>
        <v/>
      </c>
      <c r="AF4837" s="3" t="str">
        <f t="shared" si="2275"/>
        <v/>
      </c>
      <c r="AG4837" s="3" t="str">
        <f t="shared" si="2276"/>
        <v/>
      </c>
      <c r="AH4837" s="4" t="str">
        <f t="shared" si="2277"/>
        <v/>
      </c>
      <c r="AI4837" s="75" t="str">
        <f t="shared" si="2278"/>
        <v/>
      </c>
      <c r="AJ4837" s="75" t="str">
        <f t="shared" si="2279"/>
        <v/>
      </c>
    </row>
    <row r="4838" spans="1:36">
      <c r="A4838" s="41" t="str">
        <f t="shared" si="2262"/>
        <v/>
      </c>
      <c r="B4838" s="150" t="str">
        <f>IF(ISNUMBER(A4838),INDEX('MetaTrader Import'!$H$13:$J$5893,TRUNC(((A4838-$A$39+1)-1)/3)+1,MOD((A4838-$A$39+1)-1,3)+1),"")</f>
        <v/>
      </c>
      <c r="C4838" s="43" t="str">
        <f t="shared" si="2263"/>
        <v/>
      </c>
      <c r="D4838" s="43" t="str">
        <f t="shared" ca="1" si="2253"/>
        <v/>
      </c>
      <c r="E4838" s="43" t="str">
        <f t="shared" si="2264"/>
        <v/>
      </c>
      <c r="F4838" s="43" t="str">
        <f t="shared" si="2265"/>
        <v/>
      </c>
      <c r="G4838" s="43" t="str">
        <f>IF(A4838&lt;&gt;"",IF(A4838&lt;Data!$G$11*0.25,$C$13/$G$32,IF(A4838&gt;Data!$G$11*0.25,$C$13,$C$13*10)),"")</f>
        <v/>
      </c>
      <c r="H4838" s="43" t="str">
        <f>IF(A4838&lt;&gt;"",IF(Data!$G$9="constant",$C$13,IF(Data!$G$9="squeeze",G4838,F4838)),"")</f>
        <v/>
      </c>
      <c r="I4838" s="38" t="str">
        <f ca="1">IF(ISNUMBER(A4838),NORMINV(RAND(),0,IF(AND(Data!$G$9="squeeze",A4838&lt;Data!$G$11*0.25),$H$32,1)*$C$30*$C$13)*($C$14*$C$12),"")</f>
        <v/>
      </c>
      <c r="J4838" s="42" t="str">
        <f ca="1">IFERROR(IF(Data!$C$6="Real",B4838,I4838+J4837+($C$14*$C$12)*(NORMINV(RAND(),$C$15,CHOOSE($G$13,$C$13,F4838,G4838)))),"")</f>
        <v/>
      </c>
      <c r="K4838" s="88" t="str">
        <f>IF(ISNUMBER(A4838), IF($G$16="fixed",$G$17,MIN(H4838*Data!$C$7*$C$16*0.5,$C$17*Data!$C$7))*$C$12,"")</f>
        <v/>
      </c>
      <c r="L4838" s="42" t="str">
        <f t="shared" ca="1" si="2280"/>
        <v/>
      </c>
      <c r="M4838" s="44" t="str">
        <f t="shared" ca="1" si="2281"/>
        <v/>
      </c>
      <c r="N4838" s="44" t="str">
        <f t="shared" ca="1" si="2282"/>
        <v/>
      </c>
      <c r="O4838" s="108" t="str">
        <f t="shared" si="2266"/>
        <v/>
      </c>
      <c r="P4838" s="102" t="str">
        <f t="shared" si="2267"/>
        <v/>
      </c>
      <c r="Q4838" s="102" t="str">
        <f t="shared" si="2268"/>
        <v/>
      </c>
      <c r="R4838" s="120" t="str">
        <f t="shared" si="2269"/>
        <v/>
      </c>
      <c r="S4838" s="54" t="str">
        <f t="shared" si="2270"/>
        <v/>
      </c>
      <c r="T4838" s="5" t="str">
        <f t="shared" si="2271"/>
        <v/>
      </c>
      <c r="U4838" s="152" t="str">
        <f t="shared" si="2254"/>
        <v/>
      </c>
      <c r="V4838" s="152" t="str">
        <f t="shared" si="2255"/>
        <v/>
      </c>
      <c r="W4838" s="153" t="str">
        <f t="shared" si="2256"/>
        <v/>
      </c>
      <c r="X4838" s="153" t="str">
        <f t="shared" si="2257"/>
        <v/>
      </c>
      <c r="Y4838" s="153" t="str">
        <f t="shared" si="2258"/>
        <v/>
      </c>
      <c r="Z4838" s="153" t="str">
        <f t="shared" si="2259"/>
        <v/>
      </c>
      <c r="AA4838" s="152" t="str">
        <f t="shared" si="2260"/>
        <v/>
      </c>
      <c r="AB4838" s="152" t="str">
        <f t="shared" si="2261"/>
        <v/>
      </c>
      <c r="AC4838" s="154" t="str">
        <f t="shared" si="2272"/>
        <v/>
      </c>
      <c r="AD4838" s="154" t="str">
        <f t="shared" si="2273"/>
        <v/>
      </c>
      <c r="AE4838" s="3" t="str">
        <f t="shared" si="2274"/>
        <v/>
      </c>
      <c r="AF4838" s="3" t="str">
        <f t="shared" si="2275"/>
        <v/>
      </c>
      <c r="AG4838" s="3" t="str">
        <f t="shared" si="2276"/>
        <v/>
      </c>
      <c r="AH4838" s="4" t="str">
        <f t="shared" si="2277"/>
        <v/>
      </c>
      <c r="AI4838" s="75" t="str">
        <f t="shared" si="2278"/>
        <v/>
      </c>
      <c r="AJ4838" s="75" t="str">
        <f t="shared" si="2279"/>
        <v/>
      </c>
    </row>
    <row r="4839" spans="1:36">
      <c r="A4839" s="41" t="str">
        <f t="shared" si="2262"/>
        <v/>
      </c>
      <c r="B4839" s="150" t="str">
        <f>IF(ISNUMBER(A4839),INDEX('MetaTrader Import'!$H$13:$J$5893,TRUNC(((A4839-$A$39+1)-1)/3)+1,MOD((A4839-$A$39+1)-1,3)+1),"")</f>
        <v/>
      </c>
      <c r="C4839" s="43" t="str">
        <f t="shared" si="2263"/>
        <v/>
      </c>
      <c r="D4839" s="43" t="str">
        <f t="shared" ca="1" si="2253"/>
        <v/>
      </c>
      <c r="E4839" s="43" t="str">
        <f t="shared" si="2264"/>
        <v/>
      </c>
      <c r="F4839" s="43" t="str">
        <f t="shared" si="2265"/>
        <v/>
      </c>
      <c r="G4839" s="43" t="str">
        <f>IF(A4839&lt;&gt;"",IF(A4839&lt;Data!$G$11*0.25,$C$13/$G$32,IF(A4839&gt;Data!$G$11*0.25,$C$13,$C$13*10)),"")</f>
        <v/>
      </c>
      <c r="H4839" s="43" t="str">
        <f>IF(A4839&lt;&gt;"",IF(Data!$G$9="constant",$C$13,IF(Data!$G$9="squeeze",G4839,F4839)),"")</f>
        <v/>
      </c>
      <c r="I4839" s="38" t="str">
        <f ca="1">IF(ISNUMBER(A4839),NORMINV(RAND(),0,IF(AND(Data!$G$9="squeeze",A4839&lt;Data!$G$11*0.25),$H$32,1)*$C$30*$C$13)*($C$14*$C$12),"")</f>
        <v/>
      </c>
      <c r="J4839" s="42" t="str">
        <f ca="1">IFERROR(IF(Data!$C$6="Real",B4839,I4839+J4838+($C$14*$C$12)*(NORMINV(RAND(),$C$15,CHOOSE($G$13,$C$13,F4839,G4839)))),"")</f>
        <v/>
      </c>
      <c r="K4839" s="88" t="str">
        <f>IF(ISNUMBER(A4839), IF($G$16="fixed",$G$17,MIN(H4839*Data!$C$7*$C$16*0.5,$C$17*Data!$C$7))*$C$12,"")</f>
        <v/>
      </c>
      <c r="L4839" s="42" t="str">
        <f t="shared" ca="1" si="2280"/>
        <v/>
      </c>
      <c r="M4839" s="44" t="str">
        <f t="shared" ca="1" si="2281"/>
        <v/>
      </c>
      <c r="N4839" s="44" t="str">
        <f t="shared" ca="1" si="2282"/>
        <v/>
      </c>
      <c r="O4839" s="108" t="str">
        <f t="shared" si="2266"/>
        <v/>
      </c>
      <c r="P4839" s="102" t="str">
        <f t="shared" si="2267"/>
        <v/>
      </c>
      <c r="Q4839" s="102" t="str">
        <f t="shared" si="2268"/>
        <v/>
      </c>
      <c r="R4839" s="120" t="str">
        <f t="shared" si="2269"/>
        <v/>
      </c>
      <c r="S4839" s="54" t="str">
        <f t="shared" si="2270"/>
        <v/>
      </c>
      <c r="T4839" s="5" t="str">
        <f t="shared" si="2271"/>
        <v/>
      </c>
      <c r="U4839" s="152" t="str">
        <f t="shared" si="2254"/>
        <v/>
      </c>
      <c r="V4839" s="152" t="str">
        <f t="shared" si="2255"/>
        <v/>
      </c>
      <c r="W4839" s="153" t="str">
        <f t="shared" si="2256"/>
        <v/>
      </c>
      <c r="X4839" s="153" t="str">
        <f t="shared" si="2257"/>
        <v/>
      </c>
      <c r="Y4839" s="153" t="str">
        <f t="shared" si="2258"/>
        <v/>
      </c>
      <c r="Z4839" s="153" t="str">
        <f t="shared" si="2259"/>
        <v/>
      </c>
      <c r="AA4839" s="152" t="str">
        <f t="shared" si="2260"/>
        <v/>
      </c>
      <c r="AB4839" s="152" t="str">
        <f t="shared" si="2261"/>
        <v/>
      </c>
      <c r="AC4839" s="154" t="str">
        <f t="shared" si="2272"/>
        <v/>
      </c>
      <c r="AD4839" s="154" t="str">
        <f t="shared" si="2273"/>
        <v/>
      </c>
      <c r="AE4839" s="3" t="str">
        <f t="shared" si="2274"/>
        <v/>
      </c>
      <c r="AF4839" s="3" t="str">
        <f t="shared" si="2275"/>
        <v/>
      </c>
      <c r="AG4839" s="3" t="str">
        <f t="shared" si="2276"/>
        <v/>
      </c>
      <c r="AH4839" s="4" t="str">
        <f t="shared" si="2277"/>
        <v/>
      </c>
      <c r="AI4839" s="75" t="str">
        <f t="shared" si="2278"/>
        <v/>
      </c>
      <c r="AJ4839" s="75" t="str">
        <f t="shared" si="2279"/>
        <v/>
      </c>
    </row>
    <row r="4840" spans="1:36">
      <c r="A4840" s="41" t="str">
        <f t="shared" si="2262"/>
        <v/>
      </c>
      <c r="B4840" s="150" t="str">
        <f>IF(ISNUMBER(A4840),INDEX('MetaTrader Import'!$H$13:$J$5893,TRUNC(((A4840-$A$39+1)-1)/3)+1,MOD((A4840-$A$39+1)-1,3)+1),"")</f>
        <v/>
      </c>
      <c r="C4840" s="43" t="str">
        <f t="shared" si="2263"/>
        <v/>
      </c>
      <c r="D4840" s="43" t="str">
        <f t="shared" ca="1" si="2253"/>
        <v/>
      </c>
      <c r="E4840" s="43" t="str">
        <f t="shared" si="2264"/>
        <v/>
      </c>
      <c r="F4840" s="43" t="str">
        <f t="shared" si="2265"/>
        <v/>
      </c>
      <c r="G4840" s="43" t="str">
        <f>IF(A4840&lt;&gt;"",IF(A4840&lt;Data!$G$11*0.25,$C$13/$G$32,IF(A4840&gt;Data!$G$11*0.25,$C$13,$C$13*10)),"")</f>
        <v/>
      </c>
      <c r="H4840" s="43" t="str">
        <f>IF(A4840&lt;&gt;"",IF(Data!$G$9="constant",$C$13,IF(Data!$G$9="squeeze",G4840,F4840)),"")</f>
        <v/>
      </c>
      <c r="I4840" s="38" t="str">
        <f ca="1">IF(ISNUMBER(A4840),NORMINV(RAND(),0,IF(AND(Data!$G$9="squeeze",A4840&lt;Data!$G$11*0.25),$H$32,1)*$C$30*$C$13)*($C$14*$C$12),"")</f>
        <v/>
      </c>
      <c r="J4840" s="42" t="str">
        <f ca="1">IFERROR(IF(Data!$C$6="Real",B4840,I4840+J4839+($C$14*$C$12)*(NORMINV(RAND(),$C$15,CHOOSE($G$13,$C$13,F4840,G4840)))),"")</f>
        <v/>
      </c>
      <c r="K4840" s="88" t="str">
        <f>IF(ISNUMBER(A4840), IF($G$16="fixed",$G$17,MIN(H4840*Data!$C$7*$C$16*0.5,$C$17*Data!$C$7))*$C$12,"")</f>
        <v/>
      </c>
      <c r="L4840" s="42" t="str">
        <f t="shared" ca="1" si="2280"/>
        <v/>
      </c>
      <c r="M4840" s="44" t="str">
        <f t="shared" ca="1" si="2281"/>
        <v/>
      </c>
      <c r="N4840" s="44" t="str">
        <f t="shared" ca="1" si="2282"/>
        <v/>
      </c>
      <c r="O4840" s="108" t="str">
        <f t="shared" si="2266"/>
        <v/>
      </c>
      <c r="P4840" s="102" t="str">
        <f t="shared" si="2267"/>
        <v/>
      </c>
      <c r="Q4840" s="102" t="str">
        <f t="shared" si="2268"/>
        <v/>
      </c>
      <c r="R4840" s="120" t="str">
        <f t="shared" si="2269"/>
        <v/>
      </c>
      <c r="S4840" s="54" t="str">
        <f t="shared" si="2270"/>
        <v/>
      </c>
      <c r="T4840" s="5" t="str">
        <f t="shared" si="2271"/>
        <v/>
      </c>
      <c r="U4840" s="152" t="str">
        <f t="shared" si="2254"/>
        <v/>
      </c>
      <c r="V4840" s="152" t="str">
        <f t="shared" si="2255"/>
        <v/>
      </c>
      <c r="W4840" s="153" t="str">
        <f t="shared" si="2256"/>
        <v/>
      </c>
      <c r="X4840" s="153" t="str">
        <f t="shared" si="2257"/>
        <v/>
      </c>
      <c r="Y4840" s="153" t="str">
        <f t="shared" si="2258"/>
        <v/>
      </c>
      <c r="Z4840" s="153" t="str">
        <f t="shared" si="2259"/>
        <v/>
      </c>
      <c r="AA4840" s="152" t="str">
        <f t="shared" si="2260"/>
        <v/>
      </c>
      <c r="AB4840" s="152" t="str">
        <f t="shared" si="2261"/>
        <v/>
      </c>
      <c r="AC4840" s="154" t="str">
        <f t="shared" si="2272"/>
        <v/>
      </c>
      <c r="AD4840" s="154" t="str">
        <f t="shared" si="2273"/>
        <v/>
      </c>
      <c r="AE4840" s="3" t="str">
        <f t="shared" si="2274"/>
        <v/>
      </c>
      <c r="AF4840" s="3" t="str">
        <f t="shared" si="2275"/>
        <v/>
      </c>
      <c r="AG4840" s="3" t="str">
        <f t="shared" si="2276"/>
        <v/>
      </c>
      <c r="AH4840" s="4" t="str">
        <f t="shared" si="2277"/>
        <v/>
      </c>
      <c r="AI4840" s="75" t="str">
        <f t="shared" si="2278"/>
        <v/>
      </c>
      <c r="AJ4840" s="75" t="str">
        <f t="shared" si="2279"/>
        <v/>
      </c>
    </row>
    <row r="4841" spans="1:36">
      <c r="A4841" s="41" t="str">
        <f t="shared" si="2262"/>
        <v/>
      </c>
      <c r="B4841" s="150" t="str">
        <f>IF(ISNUMBER(A4841),INDEX('MetaTrader Import'!$H$13:$J$5893,TRUNC(((A4841-$A$39+1)-1)/3)+1,MOD((A4841-$A$39+1)-1,3)+1),"")</f>
        <v/>
      </c>
      <c r="C4841" s="43" t="str">
        <f t="shared" si="2263"/>
        <v/>
      </c>
      <c r="D4841" s="43" t="str">
        <f t="shared" ca="1" si="2253"/>
        <v/>
      </c>
      <c r="E4841" s="43" t="str">
        <f t="shared" si="2264"/>
        <v/>
      </c>
      <c r="F4841" s="43" t="str">
        <f t="shared" si="2265"/>
        <v/>
      </c>
      <c r="G4841" s="43" t="str">
        <f>IF(A4841&lt;&gt;"",IF(A4841&lt;Data!$G$11*0.25,$C$13/$G$32,IF(A4841&gt;Data!$G$11*0.25,$C$13,$C$13*10)),"")</f>
        <v/>
      </c>
      <c r="H4841" s="43" t="str">
        <f>IF(A4841&lt;&gt;"",IF(Data!$G$9="constant",$C$13,IF(Data!$G$9="squeeze",G4841,F4841)),"")</f>
        <v/>
      </c>
      <c r="I4841" s="38" t="str">
        <f ca="1">IF(ISNUMBER(A4841),NORMINV(RAND(),0,IF(AND(Data!$G$9="squeeze",A4841&lt;Data!$G$11*0.25),$H$32,1)*$C$30*$C$13)*($C$14*$C$12),"")</f>
        <v/>
      </c>
      <c r="J4841" s="42" t="str">
        <f ca="1">IFERROR(IF(Data!$C$6="Real",B4841,I4841+J4840+($C$14*$C$12)*(NORMINV(RAND(),$C$15,CHOOSE($G$13,$C$13,F4841,G4841)))),"")</f>
        <v/>
      </c>
      <c r="K4841" s="88" t="str">
        <f>IF(ISNUMBER(A4841), IF($G$16="fixed",$G$17,MIN(H4841*Data!$C$7*$C$16*0.5,$C$17*Data!$C$7))*$C$12,"")</f>
        <v/>
      </c>
      <c r="L4841" s="42" t="str">
        <f t="shared" ca="1" si="2280"/>
        <v/>
      </c>
      <c r="M4841" s="44" t="str">
        <f t="shared" ca="1" si="2281"/>
        <v/>
      </c>
      <c r="N4841" s="44" t="str">
        <f t="shared" ca="1" si="2282"/>
        <v/>
      </c>
      <c r="O4841" s="108" t="str">
        <f t="shared" si="2266"/>
        <v/>
      </c>
      <c r="P4841" s="102" t="str">
        <f t="shared" si="2267"/>
        <v/>
      </c>
      <c r="Q4841" s="102" t="str">
        <f t="shared" si="2268"/>
        <v/>
      </c>
      <c r="R4841" s="120" t="str">
        <f t="shared" si="2269"/>
        <v/>
      </c>
      <c r="S4841" s="54" t="str">
        <f t="shared" si="2270"/>
        <v/>
      </c>
      <c r="T4841" s="5" t="str">
        <f t="shared" si="2271"/>
        <v/>
      </c>
      <c r="U4841" s="152" t="str">
        <f t="shared" si="2254"/>
        <v/>
      </c>
      <c r="V4841" s="152" t="str">
        <f t="shared" si="2255"/>
        <v/>
      </c>
      <c r="W4841" s="153" t="str">
        <f t="shared" si="2256"/>
        <v/>
      </c>
      <c r="X4841" s="153" t="str">
        <f t="shared" si="2257"/>
        <v/>
      </c>
      <c r="Y4841" s="153" t="str">
        <f t="shared" si="2258"/>
        <v/>
      </c>
      <c r="Z4841" s="153" t="str">
        <f t="shared" si="2259"/>
        <v/>
      </c>
      <c r="AA4841" s="152" t="str">
        <f t="shared" si="2260"/>
        <v/>
      </c>
      <c r="AB4841" s="152" t="str">
        <f t="shared" si="2261"/>
        <v/>
      </c>
      <c r="AC4841" s="154" t="str">
        <f t="shared" si="2272"/>
        <v/>
      </c>
      <c r="AD4841" s="154" t="str">
        <f t="shared" si="2273"/>
        <v/>
      </c>
      <c r="AE4841" s="3" t="str">
        <f t="shared" si="2274"/>
        <v/>
      </c>
      <c r="AF4841" s="3" t="str">
        <f t="shared" si="2275"/>
        <v/>
      </c>
      <c r="AG4841" s="3" t="str">
        <f t="shared" si="2276"/>
        <v/>
      </c>
      <c r="AH4841" s="4" t="str">
        <f t="shared" si="2277"/>
        <v/>
      </c>
      <c r="AI4841" s="75" t="str">
        <f t="shared" si="2278"/>
        <v/>
      </c>
      <c r="AJ4841" s="75" t="str">
        <f t="shared" si="2279"/>
        <v/>
      </c>
    </row>
    <row r="4842" spans="1:36">
      <c r="A4842" s="41" t="str">
        <f t="shared" si="2262"/>
        <v/>
      </c>
      <c r="B4842" s="150" t="str">
        <f>IF(ISNUMBER(A4842),INDEX('MetaTrader Import'!$H$13:$J$5893,TRUNC(((A4842-$A$39+1)-1)/3)+1,MOD((A4842-$A$39+1)-1,3)+1),"")</f>
        <v/>
      </c>
      <c r="C4842" s="43" t="str">
        <f t="shared" si="2263"/>
        <v/>
      </c>
      <c r="D4842" s="43" t="str">
        <f t="shared" ca="1" si="2253"/>
        <v/>
      </c>
      <c r="E4842" s="43" t="str">
        <f t="shared" si="2264"/>
        <v/>
      </c>
      <c r="F4842" s="43" t="str">
        <f t="shared" si="2265"/>
        <v/>
      </c>
      <c r="G4842" s="43" t="str">
        <f>IF(A4842&lt;&gt;"",IF(A4842&lt;Data!$G$11*0.25,$C$13/$G$32,IF(A4842&gt;Data!$G$11*0.25,$C$13,$C$13*10)),"")</f>
        <v/>
      </c>
      <c r="H4842" s="43" t="str">
        <f>IF(A4842&lt;&gt;"",IF(Data!$G$9="constant",$C$13,IF(Data!$G$9="squeeze",G4842,F4842)),"")</f>
        <v/>
      </c>
      <c r="I4842" s="38" t="str">
        <f ca="1">IF(ISNUMBER(A4842),NORMINV(RAND(),0,IF(AND(Data!$G$9="squeeze",A4842&lt;Data!$G$11*0.25),$H$32,1)*$C$30*$C$13)*($C$14*$C$12),"")</f>
        <v/>
      </c>
      <c r="J4842" s="42" t="str">
        <f ca="1">IFERROR(IF(Data!$C$6="Real",B4842,I4842+J4841+($C$14*$C$12)*(NORMINV(RAND(),$C$15,CHOOSE($G$13,$C$13,F4842,G4842)))),"")</f>
        <v/>
      </c>
      <c r="K4842" s="88" t="str">
        <f>IF(ISNUMBER(A4842), IF($G$16="fixed",$G$17,MIN(H4842*Data!$C$7*$C$16*0.5,$C$17*Data!$C$7))*$C$12,"")</f>
        <v/>
      </c>
      <c r="L4842" s="42" t="str">
        <f t="shared" ca="1" si="2280"/>
        <v/>
      </c>
      <c r="M4842" s="44" t="str">
        <f t="shared" ca="1" si="2281"/>
        <v/>
      </c>
      <c r="N4842" s="44" t="str">
        <f t="shared" ca="1" si="2282"/>
        <v/>
      </c>
      <c r="O4842" s="108" t="str">
        <f t="shared" si="2266"/>
        <v/>
      </c>
      <c r="P4842" s="102" t="str">
        <f t="shared" si="2267"/>
        <v/>
      </c>
      <c r="Q4842" s="102" t="str">
        <f t="shared" si="2268"/>
        <v/>
      </c>
      <c r="R4842" s="120" t="str">
        <f t="shared" si="2269"/>
        <v/>
      </c>
      <c r="S4842" s="54" t="str">
        <f t="shared" si="2270"/>
        <v/>
      </c>
      <c r="T4842" s="5" t="str">
        <f t="shared" si="2271"/>
        <v/>
      </c>
      <c r="U4842" s="152" t="str">
        <f t="shared" si="2254"/>
        <v/>
      </c>
      <c r="V4842" s="152" t="str">
        <f t="shared" si="2255"/>
        <v/>
      </c>
      <c r="W4842" s="153" t="str">
        <f t="shared" si="2256"/>
        <v/>
      </c>
      <c r="X4842" s="153" t="str">
        <f t="shared" si="2257"/>
        <v/>
      </c>
      <c r="Y4842" s="153" t="str">
        <f t="shared" si="2258"/>
        <v/>
      </c>
      <c r="Z4842" s="153" t="str">
        <f t="shared" si="2259"/>
        <v/>
      </c>
      <c r="AA4842" s="152" t="str">
        <f t="shared" si="2260"/>
        <v/>
      </c>
      <c r="AB4842" s="152" t="str">
        <f t="shared" si="2261"/>
        <v/>
      </c>
      <c r="AC4842" s="154" t="str">
        <f t="shared" si="2272"/>
        <v/>
      </c>
      <c r="AD4842" s="154" t="str">
        <f t="shared" si="2273"/>
        <v/>
      </c>
      <c r="AE4842" s="3" t="str">
        <f t="shared" si="2274"/>
        <v/>
      </c>
      <c r="AF4842" s="3" t="str">
        <f t="shared" si="2275"/>
        <v/>
      </c>
      <c r="AG4842" s="3" t="str">
        <f t="shared" si="2276"/>
        <v/>
      </c>
      <c r="AH4842" s="4" t="str">
        <f t="shared" si="2277"/>
        <v/>
      </c>
      <c r="AI4842" s="75" t="str">
        <f t="shared" si="2278"/>
        <v/>
      </c>
      <c r="AJ4842" s="75" t="str">
        <f t="shared" si="2279"/>
        <v/>
      </c>
    </row>
    <row r="4843" spans="1:36">
      <c r="A4843" s="41" t="str">
        <f t="shared" si="2262"/>
        <v/>
      </c>
      <c r="B4843" s="150" t="str">
        <f>IF(ISNUMBER(A4843),INDEX('MetaTrader Import'!$H$13:$J$5893,TRUNC(((A4843-$A$39+1)-1)/3)+1,MOD((A4843-$A$39+1)-1,3)+1),"")</f>
        <v/>
      </c>
      <c r="C4843" s="43" t="str">
        <f t="shared" si="2263"/>
        <v/>
      </c>
      <c r="D4843" s="43" t="str">
        <f t="shared" ca="1" si="2253"/>
        <v/>
      </c>
      <c r="E4843" s="43" t="str">
        <f t="shared" si="2264"/>
        <v/>
      </c>
      <c r="F4843" s="43" t="str">
        <f t="shared" si="2265"/>
        <v/>
      </c>
      <c r="G4843" s="43" t="str">
        <f>IF(A4843&lt;&gt;"",IF(A4843&lt;Data!$G$11*0.25,$C$13/$G$32,IF(A4843&gt;Data!$G$11*0.25,$C$13,$C$13*10)),"")</f>
        <v/>
      </c>
      <c r="H4843" s="43" t="str">
        <f>IF(A4843&lt;&gt;"",IF(Data!$G$9="constant",$C$13,IF(Data!$G$9="squeeze",G4843,F4843)),"")</f>
        <v/>
      </c>
      <c r="I4843" s="38" t="str">
        <f ca="1">IF(ISNUMBER(A4843),NORMINV(RAND(),0,IF(AND(Data!$G$9="squeeze",A4843&lt;Data!$G$11*0.25),$H$32,1)*$C$30*$C$13)*($C$14*$C$12),"")</f>
        <v/>
      </c>
      <c r="J4843" s="42" t="str">
        <f ca="1">IFERROR(IF(Data!$C$6="Real",B4843,I4843+J4842+($C$14*$C$12)*(NORMINV(RAND(),$C$15,CHOOSE($G$13,$C$13,F4843,G4843)))),"")</f>
        <v/>
      </c>
      <c r="K4843" s="88" t="str">
        <f>IF(ISNUMBER(A4843), IF($G$16="fixed",$G$17,MIN(H4843*Data!$C$7*$C$16*0.5,$C$17*Data!$C$7))*$C$12,"")</f>
        <v/>
      </c>
      <c r="L4843" s="42" t="str">
        <f t="shared" ca="1" si="2280"/>
        <v/>
      </c>
      <c r="M4843" s="44" t="str">
        <f t="shared" ca="1" si="2281"/>
        <v/>
      </c>
      <c r="N4843" s="44" t="str">
        <f t="shared" ca="1" si="2282"/>
        <v/>
      </c>
      <c r="O4843" s="108" t="str">
        <f t="shared" si="2266"/>
        <v/>
      </c>
      <c r="P4843" s="102" t="str">
        <f t="shared" si="2267"/>
        <v/>
      </c>
      <c r="Q4843" s="102" t="str">
        <f t="shared" si="2268"/>
        <v/>
      </c>
      <c r="R4843" s="120" t="str">
        <f t="shared" si="2269"/>
        <v/>
      </c>
      <c r="S4843" s="54" t="str">
        <f t="shared" si="2270"/>
        <v/>
      </c>
      <c r="T4843" s="5" t="str">
        <f t="shared" si="2271"/>
        <v/>
      </c>
      <c r="U4843" s="152" t="str">
        <f t="shared" si="2254"/>
        <v/>
      </c>
      <c r="V4843" s="152" t="str">
        <f t="shared" si="2255"/>
        <v/>
      </c>
      <c r="W4843" s="153" t="str">
        <f t="shared" si="2256"/>
        <v/>
      </c>
      <c r="X4843" s="153" t="str">
        <f t="shared" si="2257"/>
        <v/>
      </c>
      <c r="Y4843" s="153" t="str">
        <f t="shared" si="2258"/>
        <v/>
      </c>
      <c r="Z4843" s="153" t="str">
        <f t="shared" si="2259"/>
        <v/>
      </c>
      <c r="AA4843" s="152" t="str">
        <f t="shared" si="2260"/>
        <v/>
      </c>
      <c r="AB4843" s="152" t="str">
        <f t="shared" si="2261"/>
        <v/>
      </c>
      <c r="AC4843" s="154" t="str">
        <f t="shared" si="2272"/>
        <v/>
      </c>
      <c r="AD4843" s="154" t="str">
        <f t="shared" si="2273"/>
        <v/>
      </c>
      <c r="AE4843" s="3" t="str">
        <f t="shared" si="2274"/>
        <v/>
      </c>
      <c r="AF4843" s="3" t="str">
        <f t="shared" si="2275"/>
        <v/>
      </c>
      <c r="AG4843" s="3" t="str">
        <f t="shared" si="2276"/>
        <v/>
      </c>
      <c r="AH4843" s="4" t="str">
        <f t="shared" si="2277"/>
        <v/>
      </c>
      <c r="AI4843" s="75" t="str">
        <f t="shared" si="2278"/>
        <v/>
      </c>
      <c r="AJ4843" s="75" t="str">
        <f t="shared" si="2279"/>
        <v/>
      </c>
    </row>
    <row r="4844" spans="1:36">
      <c r="A4844" s="41" t="str">
        <f t="shared" si="2262"/>
        <v/>
      </c>
      <c r="B4844" s="150" t="str">
        <f>IF(ISNUMBER(A4844),INDEX('MetaTrader Import'!$H$13:$J$5893,TRUNC(((A4844-$A$39+1)-1)/3)+1,MOD((A4844-$A$39+1)-1,3)+1),"")</f>
        <v/>
      </c>
      <c r="C4844" s="43" t="str">
        <f t="shared" si="2263"/>
        <v/>
      </c>
      <c r="D4844" s="43" t="str">
        <f t="shared" ca="1" si="2253"/>
        <v/>
      </c>
      <c r="E4844" s="43" t="str">
        <f t="shared" si="2264"/>
        <v/>
      </c>
      <c r="F4844" s="43" t="str">
        <f t="shared" si="2265"/>
        <v/>
      </c>
      <c r="G4844" s="43" t="str">
        <f>IF(A4844&lt;&gt;"",IF(A4844&lt;Data!$G$11*0.25,$C$13/$G$32,IF(A4844&gt;Data!$G$11*0.25,$C$13,$C$13*10)),"")</f>
        <v/>
      </c>
      <c r="H4844" s="43" t="str">
        <f>IF(A4844&lt;&gt;"",IF(Data!$G$9="constant",$C$13,IF(Data!$G$9="squeeze",G4844,F4844)),"")</f>
        <v/>
      </c>
      <c r="I4844" s="38" t="str">
        <f ca="1">IF(ISNUMBER(A4844),NORMINV(RAND(),0,IF(AND(Data!$G$9="squeeze",A4844&lt;Data!$G$11*0.25),$H$32,1)*$C$30*$C$13)*($C$14*$C$12),"")</f>
        <v/>
      </c>
      <c r="J4844" s="42" t="str">
        <f ca="1">IFERROR(IF(Data!$C$6="Real",B4844,I4844+J4843+($C$14*$C$12)*(NORMINV(RAND(),$C$15,CHOOSE($G$13,$C$13,F4844,G4844)))),"")</f>
        <v/>
      </c>
      <c r="K4844" s="88" t="str">
        <f>IF(ISNUMBER(A4844), IF($G$16="fixed",$G$17,MIN(H4844*Data!$C$7*$C$16*0.5,$C$17*Data!$C$7))*$C$12,"")</f>
        <v/>
      </c>
      <c r="L4844" s="42" t="str">
        <f t="shared" ca="1" si="2280"/>
        <v/>
      </c>
      <c r="M4844" s="44" t="str">
        <f t="shared" ca="1" si="2281"/>
        <v/>
      </c>
      <c r="N4844" s="44" t="str">
        <f t="shared" ca="1" si="2282"/>
        <v/>
      </c>
      <c r="O4844" s="108" t="str">
        <f t="shared" si="2266"/>
        <v/>
      </c>
      <c r="P4844" s="102" t="str">
        <f t="shared" si="2267"/>
        <v/>
      </c>
      <c r="Q4844" s="102" t="str">
        <f t="shared" si="2268"/>
        <v/>
      </c>
      <c r="R4844" s="120" t="str">
        <f t="shared" si="2269"/>
        <v/>
      </c>
      <c r="S4844" s="54" t="str">
        <f t="shared" si="2270"/>
        <v/>
      </c>
      <c r="T4844" s="5" t="str">
        <f t="shared" si="2271"/>
        <v/>
      </c>
      <c r="U4844" s="152" t="str">
        <f t="shared" si="2254"/>
        <v/>
      </c>
      <c r="V4844" s="152" t="str">
        <f t="shared" si="2255"/>
        <v/>
      </c>
      <c r="W4844" s="153" t="str">
        <f t="shared" si="2256"/>
        <v/>
      </c>
      <c r="X4844" s="153" t="str">
        <f t="shared" si="2257"/>
        <v/>
      </c>
      <c r="Y4844" s="153" t="str">
        <f t="shared" si="2258"/>
        <v/>
      </c>
      <c r="Z4844" s="153" t="str">
        <f t="shared" si="2259"/>
        <v/>
      </c>
      <c r="AA4844" s="152" t="str">
        <f t="shared" si="2260"/>
        <v/>
      </c>
      <c r="AB4844" s="152" t="str">
        <f t="shared" si="2261"/>
        <v/>
      </c>
      <c r="AC4844" s="154" t="str">
        <f t="shared" si="2272"/>
        <v/>
      </c>
      <c r="AD4844" s="154" t="str">
        <f t="shared" si="2273"/>
        <v/>
      </c>
      <c r="AE4844" s="3" t="str">
        <f t="shared" si="2274"/>
        <v/>
      </c>
      <c r="AF4844" s="3" t="str">
        <f t="shared" si="2275"/>
        <v/>
      </c>
      <c r="AG4844" s="3" t="str">
        <f t="shared" si="2276"/>
        <v/>
      </c>
      <c r="AH4844" s="4" t="str">
        <f t="shared" si="2277"/>
        <v/>
      </c>
      <c r="AI4844" s="75" t="str">
        <f t="shared" si="2278"/>
        <v/>
      </c>
      <c r="AJ4844" s="75" t="str">
        <f t="shared" si="2279"/>
        <v/>
      </c>
    </row>
    <row r="4845" spans="1:36">
      <c r="A4845" s="41" t="str">
        <f t="shared" si="2262"/>
        <v/>
      </c>
      <c r="B4845" s="150" t="str">
        <f>IF(ISNUMBER(A4845),INDEX('MetaTrader Import'!$H$13:$J$5893,TRUNC(((A4845-$A$39+1)-1)/3)+1,MOD((A4845-$A$39+1)-1,3)+1),"")</f>
        <v/>
      </c>
      <c r="C4845" s="43" t="str">
        <f t="shared" si="2263"/>
        <v/>
      </c>
      <c r="D4845" s="43" t="str">
        <f t="shared" ca="1" si="2253"/>
        <v/>
      </c>
      <c r="E4845" s="43" t="str">
        <f t="shared" si="2264"/>
        <v/>
      </c>
      <c r="F4845" s="43" t="str">
        <f t="shared" si="2265"/>
        <v/>
      </c>
      <c r="G4845" s="43" t="str">
        <f>IF(A4845&lt;&gt;"",IF(A4845&lt;Data!$G$11*0.25,$C$13/$G$32,IF(A4845&gt;Data!$G$11*0.25,$C$13,$C$13*10)),"")</f>
        <v/>
      </c>
      <c r="H4845" s="43" t="str">
        <f>IF(A4845&lt;&gt;"",IF(Data!$G$9="constant",$C$13,IF(Data!$G$9="squeeze",G4845,F4845)),"")</f>
        <v/>
      </c>
      <c r="I4845" s="38" t="str">
        <f ca="1">IF(ISNUMBER(A4845),NORMINV(RAND(),0,IF(AND(Data!$G$9="squeeze",A4845&lt;Data!$G$11*0.25),$H$32,1)*$C$30*$C$13)*($C$14*$C$12),"")</f>
        <v/>
      </c>
      <c r="J4845" s="42" t="str">
        <f ca="1">IFERROR(IF(Data!$C$6="Real",B4845,I4845+J4844+($C$14*$C$12)*(NORMINV(RAND(),$C$15,CHOOSE($G$13,$C$13,F4845,G4845)))),"")</f>
        <v/>
      </c>
      <c r="K4845" s="88" t="str">
        <f>IF(ISNUMBER(A4845), IF($G$16="fixed",$G$17,MIN(H4845*Data!$C$7*$C$16*0.5,$C$17*Data!$C$7))*$C$12,"")</f>
        <v/>
      </c>
      <c r="L4845" s="42" t="str">
        <f t="shared" ca="1" si="2280"/>
        <v/>
      </c>
      <c r="M4845" s="44" t="str">
        <f t="shared" ca="1" si="2281"/>
        <v/>
      </c>
      <c r="N4845" s="44" t="str">
        <f t="shared" ca="1" si="2282"/>
        <v/>
      </c>
      <c r="O4845" s="108" t="str">
        <f t="shared" si="2266"/>
        <v/>
      </c>
      <c r="P4845" s="102" t="str">
        <f t="shared" si="2267"/>
        <v/>
      </c>
      <c r="Q4845" s="102" t="str">
        <f t="shared" si="2268"/>
        <v/>
      </c>
      <c r="R4845" s="120" t="str">
        <f t="shared" si="2269"/>
        <v/>
      </c>
      <c r="S4845" s="54" t="str">
        <f t="shared" si="2270"/>
        <v/>
      </c>
      <c r="T4845" s="5" t="str">
        <f t="shared" si="2271"/>
        <v/>
      </c>
      <c r="U4845" s="152" t="str">
        <f t="shared" si="2254"/>
        <v/>
      </c>
      <c r="V4845" s="152" t="str">
        <f t="shared" si="2255"/>
        <v/>
      </c>
      <c r="W4845" s="153" t="str">
        <f t="shared" si="2256"/>
        <v/>
      </c>
      <c r="X4845" s="153" t="str">
        <f t="shared" si="2257"/>
        <v/>
      </c>
      <c r="Y4845" s="153" t="str">
        <f t="shared" si="2258"/>
        <v/>
      </c>
      <c r="Z4845" s="153" t="str">
        <f t="shared" si="2259"/>
        <v/>
      </c>
      <c r="AA4845" s="152" t="str">
        <f t="shared" si="2260"/>
        <v/>
      </c>
      <c r="AB4845" s="152" t="str">
        <f t="shared" si="2261"/>
        <v/>
      </c>
      <c r="AC4845" s="154" t="str">
        <f t="shared" si="2272"/>
        <v/>
      </c>
      <c r="AD4845" s="154" t="str">
        <f t="shared" si="2273"/>
        <v/>
      </c>
      <c r="AE4845" s="3" t="str">
        <f t="shared" si="2274"/>
        <v/>
      </c>
      <c r="AF4845" s="3" t="str">
        <f t="shared" si="2275"/>
        <v/>
      </c>
      <c r="AG4845" s="3" t="str">
        <f t="shared" si="2276"/>
        <v/>
      </c>
      <c r="AH4845" s="4" t="str">
        <f t="shared" si="2277"/>
        <v/>
      </c>
      <c r="AI4845" s="75" t="str">
        <f t="shared" si="2278"/>
        <v/>
      </c>
      <c r="AJ4845" s="75" t="str">
        <f t="shared" si="2279"/>
        <v/>
      </c>
    </row>
    <row r="4846" spans="1:36">
      <c r="A4846" s="41" t="str">
        <f t="shared" si="2262"/>
        <v/>
      </c>
      <c r="B4846" s="150" t="str">
        <f>IF(ISNUMBER(A4846),INDEX('MetaTrader Import'!$H$13:$J$5893,TRUNC(((A4846-$A$39+1)-1)/3)+1,MOD((A4846-$A$39+1)-1,3)+1),"")</f>
        <v/>
      </c>
      <c r="C4846" s="43" t="str">
        <f t="shared" si="2263"/>
        <v/>
      </c>
      <c r="D4846" s="43" t="str">
        <f t="shared" ca="1" si="2253"/>
        <v/>
      </c>
      <c r="E4846" s="43" t="str">
        <f t="shared" si="2264"/>
        <v/>
      </c>
      <c r="F4846" s="43" t="str">
        <f t="shared" si="2265"/>
        <v/>
      </c>
      <c r="G4846" s="43" t="str">
        <f>IF(A4846&lt;&gt;"",IF(A4846&lt;Data!$G$11*0.25,$C$13/$G$32,IF(A4846&gt;Data!$G$11*0.25,$C$13,$C$13*10)),"")</f>
        <v/>
      </c>
      <c r="H4846" s="43" t="str">
        <f>IF(A4846&lt;&gt;"",IF(Data!$G$9="constant",$C$13,IF(Data!$G$9="squeeze",G4846,F4846)),"")</f>
        <v/>
      </c>
      <c r="I4846" s="38" t="str">
        <f ca="1">IF(ISNUMBER(A4846),NORMINV(RAND(),0,IF(AND(Data!$G$9="squeeze",A4846&lt;Data!$G$11*0.25),$H$32,1)*$C$30*$C$13)*($C$14*$C$12),"")</f>
        <v/>
      </c>
      <c r="J4846" s="42" t="str">
        <f ca="1">IFERROR(IF(Data!$C$6="Real",B4846,I4846+J4845+($C$14*$C$12)*(NORMINV(RAND(),$C$15,CHOOSE($G$13,$C$13,F4846,G4846)))),"")</f>
        <v/>
      </c>
      <c r="K4846" s="88" t="str">
        <f>IF(ISNUMBER(A4846), IF($G$16="fixed",$G$17,MIN(H4846*Data!$C$7*$C$16*0.5,$C$17*Data!$C$7))*$C$12,"")</f>
        <v/>
      </c>
      <c r="L4846" s="42" t="str">
        <f t="shared" ca="1" si="2280"/>
        <v/>
      </c>
      <c r="M4846" s="44" t="str">
        <f t="shared" ca="1" si="2281"/>
        <v/>
      </c>
      <c r="N4846" s="44" t="str">
        <f t="shared" ca="1" si="2282"/>
        <v/>
      </c>
      <c r="O4846" s="108" t="str">
        <f t="shared" si="2266"/>
        <v/>
      </c>
      <c r="P4846" s="102" t="str">
        <f t="shared" si="2267"/>
        <v/>
      </c>
      <c r="Q4846" s="102" t="str">
        <f t="shared" si="2268"/>
        <v/>
      </c>
      <c r="R4846" s="120" t="str">
        <f t="shared" si="2269"/>
        <v/>
      </c>
      <c r="S4846" s="54" t="str">
        <f t="shared" si="2270"/>
        <v/>
      </c>
      <c r="T4846" s="5" t="str">
        <f t="shared" si="2271"/>
        <v/>
      </c>
      <c r="U4846" s="152" t="str">
        <f t="shared" si="2254"/>
        <v/>
      </c>
      <c r="V4846" s="152" t="str">
        <f t="shared" si="2255"/>
        <v/>
      </c>
      <c r="W4846" s="153" t="str">
        <f t="shared" si="2256"/>
        <v/>
      </c>
      <c r="X4846" s="153" t="str">
        <f t="shared" si="2257"/>
        <v/>
      </c>
      <c r="Y4846" s="153" t="str">
        <f t="shared" si="2258"/>
        <v/>
      </c>
      <c r="Z4846" s="153" t="str">
        <f t="shared" si="2259"/>
        <v/>
      </c>
      <c r="AA4846" s="152" t="str">
        <f t="shared" si="2260"/>
        <v/>
      </c>
      <c r="AB4846" s="152" t="str">
        <f t="shared" si="2261"/>
        <v/>
      </c>
      <c r="AC4846" s="154" t="str">
        <f t="shared" si="2272"/>
        <v/>
      </c>
      <c r="AD4846" s="154" t="str">
        <f t="shared" si="2273"/>
        <v/>
      </c>
      <c r="AE4846" s="3" t="str">
        <f t="shared" si="2274"/>
        <v/>
      </c>
      <c r="AF4846" s="3" t="str">
        <f t="shared" si="2275"/>
        <v/>
      </c>
      <c r="AG4846" s="3" t="str">
        <f t="shared" si="2276"/>
        <v/>
      </c>
      <c r="AH4846" s="4" t="str">
        <f t="shared" si="2277"/>
        <v/>
      </c>
      <c r="AI4846" s="75" t="str">
        <f t="shared" si="2278"/>
        <v/>
      </c>
      <c r="AJ4846" s="75" t="str">
        <f t="shared" si="2279"/>
        <v/>
      </c>
    </row>
    <row r="4847" spans="1:36">
      <c r="A4847" s="41" t="str">
        <f t="shared" si="2262"/>
        <v/>
      </c>
      <c r="B4847" s="150" t="str">
        <f>IF(ISNUMBER(A4847),INDEX('MetaTrader Import'!$H$13:$J$5893,TRUNC(((A4847-$A$39+1)-1)/3)+1,MOD((A4847-$A$39+1)-1,3)+1),"")</f>
        <v/>
      </c>
      <c r="C4847" s="43" t="str">
        <f t="shared" si="2263"/>
        <v/>
      </c>
      <c r="D4847" s="43" t="str">
        <f t="shared" ca="1" si="2253"/>
        <v/>
      </c>
      <c r="E4847" s="43" t="str">
        <f t="shared" si="2264"/>
        <v/>
      </c>
      <c r="F4847" s="43" t="str">
        <f t="shared" si="2265"/>
        <v/>
      </c>
      <c r="G4847" s="43" t="str">
        <f>IF(A4847&lt;&gt;"",IF(A4847&lt;Data!$G$11*0.25,$C$13/$G$32,IF(A4847&gt;Data!$G$11*0.25,$C$13,$C$13*10)),"")</f>
        <v/>
      </c>
      <c r="H4847" s="43" t="str">
        <f>IF(A4847&lt;&gt;"",IF(Data!$G$9="constant",$C$13,IF(Data!$G$9="squeeze",G4847,F4847)),"")</f>
        <v/>
      </c>
      <c r="I4847" s="38" t="str">
        <f ca="1">IF(ISNUMBER(A4847),NORMINV(RAND(),0,IF(AND(Data!$G$9="squeeze",A4847&lt;Data!$G$11*0.25),$H$32,1)*$C$30*$C$13)*($C$14*$C$12),"")</f>
        <v/>
      </c>
      <c r="J4847" s="42" t="str">
        <f ca="1">IFERROR(IF(Data!$C$6="Real",B4847,I4847+J4846+($C$14*$C$12)*(NORMINV(RAND(),$C$15,CHOOSE($G$13,$C$13,F4847,G4847)))),"")</f>
        <v/>
      </c>
      <c r="K4847" s="88" t="str">
        <f>IF(ISNUMBER(A4847), IF($G$16="fixed",$G$17,MIN(H4847*Data!$C$7*$C$16*0.5,$C$17*Data!$C$7))*$C$12,"")</f>
        <v/>
      </c>
      <c r="L4847" s="42" t="str">
        <f t="shared" ca="1" si="2280"/>
        <v/>
      </c>
      <c r="M4847" s="44" t="str">
        <f t="shared" ca="1" si="2281"/>
        <v/>
      </c>
      <c r="N4847" s="44" t="str">
        <f t="shared" ca="1" si="2282"/>
        <v/>
      </c>
      <c r="O4847" s="108" t="str">
        <f t="shared" si="2266"/>
        <v/>
      </c>
      <c r="P4847" s="102" t="str">
        <f t="shared" si="2267"/>
        <v/>
      </c>
      <c r="Q4847" s="102" t="str">
        <f t="shared" si="2268"/>
        <v/>
      </c>
      <c r="R4847" s="120" t="str">
        <f t="shared" si="2269"/>
        <v/>
      </c>
      <c r="S4847" s="54" t="str">
        <f t="shared" si="2270"/>
        <v/>
      </c>
      <c r="T4847" s="5" t="str">
        <f t="shared" si="2271"/>
        <v/>
      </c>
      <c r="U4847" s="152" t="str">
        <f t="shared" si="2254"/>
        <v/>
      </c>
      <c r="V4847" s="152" t="str">
        <f t="shared" si="2255"/>
        <v/>
      </c>
      <c r="W4847" s="153" t="str">
        <f t="shared" si="2256"/>
        <v/>
      </c>
      <c r="X4847" s="153" t="str">
        <f t="shared" si="2257"/>
        <v/>
      </c>
      <c r="Y4847" s="153" t="str">
        <f t="shared" si="2258"/>
        <v/>
      </c>
      <c r="Z4847" s="153" t="str">
        <f t="shared" si="2259"/>
        <v/>
      </c>
      <c r="AA4847" s="152" t="str">
        <f t="shared" si="2260"/>
        <v/>
      </c>
      <c r="AB4847" s="152" t="str">
        <f t="shared" si="2261"/>
        <v/>
      </c>
      <c r="AC4847" s="154" t="str">
        <f t="shared" si="2272"/>
        <v/>
      </c>
      <c r="AD4847" s="154" t="str">
        <f t="shared" si="2273"/>
        <v/>
      </c>
      <c r="AE4847" s="3" t="str">
        <f t="shared" si="2274"/>
        <v/>
      </c>
      <c r="AF4847" s="3" t="str">
        <f t="shared" si="2275"/>
        <v/>
      </c>
      <c r="AG4847" s="3" t="str">
        <f t="shared" si="2276"/>
        <v/>
      </c>
      <c r="AH4847" s="4" t="str">
        <f t="shared" si="2277"/>
        <v/>
      </c>
      <c r="AI4847" s="75" t="str">
        <f t="shared" si="2278"/>
        <v/>
      </c>
      <c r="AJ4847" s="75" t="str">
        <f t="shared" si="2279"/>
        <v/>
      </c>
    </row>
    <row r="4848" spans="1:36">
      <c r="A4848" s="41" t="str">
        <f t="shared" si="2262"/>
        <v/>
      </c>
      <c r="B4848" s="150" t="str">
        <f>IF(ISNUMBER(A4848),INDEX('MetaTrader Import'!$H$13:$J$5893,TRUNC(((A4848-$A$39+1)-1)/3)+1,MOD((A4848-$A$39+1)-1,3)+1),"")</f>
        <v/>
      </c>
      <c r="C4848" s="43" t="str">
        <f t="shared" si="2263"/>
        <v/>
      </c>
      <c r="D4848" s="43" t="str">
        <f t="shared" ca="1" si="2253"/>
        <v/>
      </c>
      <c r="E4848" s="43" t="str">
        <f t="shared" si="2264"/>
        <v/>
      </c>
      <c r="F4848" s="43" t="str">
        <f t="shared" si="2265"/>
        <v/>
      </c>
      <c r="G4848" s="43" t="str">
        <f>IF(A4848&lt;&gt;"",IF(A4848&lt;Data!$G$11*0.25,$C$13/$G$32,IF(A4848&gt;Data!$G$11*0.25,$C$13,$C$13*10)),"")</f>
        <v/>
      </c>
      <c r="H4848" s="43" t="str">
        <f>IF(A4848&lt;&gt;"",IF(Data!$G$9="constant",$C$13,IF(Data!$G$9="squeeze",G4848,F4848)),"")</f>
        <v/>
      </c>
      <c r="I4848" s="38" t="str">
        <f ca="1">IF(ISNUMBER(A4848),NORMINV(RAND(),0,IF(AND(Data!$G$9="squeeze",A4848&lt;Data!$G$11*0.25),$H$32,1)*$C$30*$C$13)*($C$14*$C$12),"")</f>
        <v/>
      </c>
      <c r="J4848" s="42" t="str">
        <f ca="1">IFERROR(IF(Data!$C$6="Real",B4848,I4848+J4847+($C$14*$C$12)*(NORMINV(RAND(),$C$15,CHOOSE($G$13,$C$13,F4848,G4848)))),"")</f>
        <v/>
      </c>
      <c r="K4848" s="88" t="str">
        <f>IF(ISNUMBER(A4848), IF($G$16="fixed",$G$17,MIN(H4848*Data!$C$7*$C$16*0.5,$C$17*Data!$C$7))*$C$12,"")</f>
        <v/>
      </c>
      <c r="L4848" s="42" t="str">
        <f t="shared" ca="1" si="2280"/>
        <v/>
      </c>
      <c r="M4848" s="44" t="str">
        <f t="shared" ca="1" si="2281"/>
        <v/>
      </c>
      <c r="N4848" s="44" t="str">
        <f t="shared" ca="1" si="2282"/>
        <v/>
      </c>
      <c r="O4848" s="108" t="str">
        <f t="shared" si="2266"/>
        <v/>
      </c>
      <c r="P4848" s="102" t="str">
        <f t="shared" si="2267"/>
        <v/>
      </c>
      <c r="Q4848" s="102" t="str">
        <f t="shared" si="2268"/>
        <v/>
      </c>
      <c r="R4848" s="120" t="str">
        <f t="shared" si="2269"/>
        <v/>
      </c>
      <c r="S4848" s="54" t="str">
        <f t="shared" si="2270"/>
        <v/>
      </c>
      <c r="T4848" s="5" t="str">
        <f t="shared" si="2271"/>
        <v/>
      </c>
      <c r="U4848" s="152" t="str">
        <f t="shared" si="2254"/>
        <v/>
      </c>
      <c r="V4848" s="152" t="str">
        <f t="shared" si="2255"/>
        <v/>
      </c>
      <c r="W4848" s="153" t="str">
        <f t="shared" si="2256"/>
        <v/>
      </c>
      <c r="X4848" s="153" t="str">
        <f t="shared" si="2257"/>
        <v/>
      </c>
      <c r="Y4848" s="153" t="str">
        <f t="shared" si="2258"/>
        <v/>
      </c>
      <c r="Z4848" s="153" t="str">
        <f t="shared" si="2259"/>
        <v/>
      </c>
      <c r="AA4848" s="152" t="str">
        <f t="shared" si="2260"/>
        <v/>
      </c>
      <c r="AB4848" s="152" t="str">
        <f t="shared" si="2261"/>
        <v/>
      </c>
      <c r="AC4848" s="154" t="str">
        <f t="shared" si="2272"/>
        <v/>
      </c>
      <c r="AD4848" s="154" t="str">
        <f t="shared" si="2273"/>
        <v/>
      </c>
      <c r="AE4848" s="3" t="str">
        <f t="shared" si="2274"/>
        <v/>
      </c>
      <c r="AF4848" s="3" t="str">
        <f t="shared" si="2275"/>
        <v/>
      </c>
      <c r="AG4848" s="3" t="str">
        <f t="shared" si="2276"/>
        <v/>
      </c>
      <c r="AH4848" s="4" t="str">
        <f t="shared" si="2277"/>
        <v/>
      </c>
      <c r="AI4848" s="75" t="str">
        <f t="shared" si="2278"/>
        <v/>
      </c>
      <c r="AJ4848" s="75" t="str">
        <f t="shared" si="2279"/>
        <v/>
      </c>
    </row>
    <row r="4849" spans="1:36">
      <c r="A4849" s="41" t="str">
        <f t="shared" si="2262"/>
        <v/>
      </c>
      <c r="B4849" s="150" t="str">
        <f>IF(ISNUMBER(A4849),INDEX('MetaTrader Import'!$H$13:$J$5893,TRUNC(((A4849-$A$39+1)-1)/3)+1,MOD((A4849-$A$39+1)-1,3)+1),"")</f>
        <v/>
      </c>
      <c r="C4849" s="43" t="str">
        <f t="shared" si="2263"/>
        <v/>
      </c>
      <c r="D4849" s="43" t="str">
        <f t="shared" ca="1" si="2253"/>
        <v/>
      </c>
      <c r="E4849" s="43" t="str">
        <f t="shared" si="2264"/>
        <v/>
      </c>
      <c r="F4849" s="43" t="str">
        <f t="shared" si="2265"/>
        <v/>
      </c>
      <c r="G4849" s="43" t="str">
        <f>IF(A4849&lt;&gt;"",IF(A4849&lt;Data!$G$11*0.25,$C$13/$G$32,IF(A4849&gt;Data!$G$11*0.25,$C$13,$C$13*10)),"")</f>
        <v/>
      </c>
      <c r="H4849" s="43" t="str">
        <f>IF(A4849&lt;&gt;"",IF(Data!$G$9="constant",$C$13,IF(Data!$G$9="squeeze",G4849,F4849)),"")</f>
        <v/>
      </c>
      <c r="I4849" s="38" t="str">
        <f ca="1">IF(ISNUMBER(A4849),NORMINV(RAND(),0,IF(AND(Data!$G$9="squeeze",A4849&lt;Data!$G$11*0.25),$H$32,1)*$C$30*$C$13)*($C$14*$C$12),"")</f>
        <v/>
      </c>
      <c r="J4849" s="42" t="str">
        <f ca="1">IFERROR(IF(Data!$C$6="Real",B4849,I4849+J4848+($C$14*$C$12)*(NORMINV(RAND(),$C$15,CHOOSE($G$13,$C$13,F4849,G4849)))),"")</f>
        <v/>
      </c>
      <c r="K4849" s="88" t="str">
        <f>IF(ISNUMBER(A4849), IF($G$16="fixed",$G$17,MIN(H4849*Data!$C$7*$C$16*0.5,$C$17*Data!$C$7))*$C$12,"")</f>
        <v/>
      </c>
      <c r="L4849" s="42" t="str">
        <f t="shared" ca="1" si="2280"/>
        <v/>
      </c>
      <c r="M4849" s="44" t="str">
        <f t="shared" ca="1" si="2281"/>
        <v/>
      </c>
      <c r="N4849" s="44" t="str">
        <f t="shared" ca="1" si="2282"/>
        <v/>
      </c>
      <c r="O4849" s="108" t="str">
        <f t="shared" si="2266"/>
        <v/>
      </c>
      <c r="P4849" s="102" t="str">
        <f t="shared" si="2267"/>
        <v/>
      </c>
      <c r="Q4849" s="102" t="str">
        <f t="shared" si="2268"/>
        <v/>
      </c>
      <c r="R4849" s="120" t="str">
        <f t="shared" si="2269"/>
        <v/>
      </c>
      <c r="S4849" s="54" t="str">
        <f t="shared" si="2270"/>
        <v/>
      </c>
      <c r="T4849" s="5" t="str">
        <f t="shared" si="2271"/>
        <v/>
      </c>
      <c r="U4849" s="152" t="str">
        <f t="shared" si="2254"/>
        <v/>
      </c>
      <c r="V4849" s="152" t="str">
        <f t="shared" si="2255"/>
        <v/>
      </c>
      <c r="W4849" s="153" t="str">
        <f t="shared" si="2256"/>
        <v/>
      </c>
      <c r="X4849" s="153" t="str">
        <f t="shared" si="2257"/>
        <v/>
      </c>
      <c r="Y4849" s="153" t="str">
        <f t="shared" si="2258"/>
        <v/>
      </c>
      <c r="Z4849" s="153" t="str">
        <f t="shared" si="2259"/>
        <v/>
      </c>
      <c r="AA4849" s="152" t="str">
        <f t="shared" si="2260"/>
        <v/>
      </c>
      <c r="AB4849" s="152" t="str">
        <f t="shared" si="2261"/>
        <v/>
      </c>
      <c r="AC4849" s="154" t="str">
        <f t="shared" si="2272"/>
        <v/>
      </c>
      <c r="AD4849" s="154" t="str">
        <f t="shared" si="2273"/>
        <v/>
      </c>
      <c r="AE4849" s="3" t="str">
        <f t="shared" si="2274"/>
        <v/>
      </c>
      <c r="AF4849" s="3" t="str">
        <f t="shared" si="2275"/>
        <v/>
      </c>
      <c r="AG4849" s="3" t="str">
        <f t="shared" si="2276"/>
        <v/>
      </c>
      <c r="AH4849" s="4" t="str">
        <f t="shared" si="2277"/>
        <v/>
      </c>
      <c r="AI4849" s="75" t="str">
        <f t="shared" si="2278"/>
        <v/>
      </c>
      <c r="AJ4849" s="75" t="str">
        <f t="shared" si="2279"/>
        <v/>
      </c>
    </row>
    <row r="4850" spans="1:36">
      <c r="A4850" s="41" t="str">
        <f t="shared" si="2262"/>
        <v/>
      </c>
      <c r="B4850" s="150" t="str">
        <f>IF(ISNUMBER(A4850),INDEX('MetaTrader Import'!$H$13:$J$5893,TRUNC(((A4850-$A$39+1)-1)/3)+1,MOD((A4850-$A$39+1)-1,3)+1),"")</f>
        <v/>
      </c>
      <c r="C4850" s="43" t="str">
        <f t="shared" si="2263"/>
        <v/>
      </c>
      <c r="D4850" s="43" t="str">
        <f t="shared" ca="1" si="2253"/>
        <v/>
      </c>
      <c r="E4850" s="43" t="str">
        <f t="shared" si="2264"/>
        <v/>
      </c>
      <c r="F4850" s="43" t="str">
        <f t="shared" si="2265"/>
        <v/>
      </c>
      <c r="G4850" s="43" t="str">
        <f>IF(A4850&lt;&gt;"",IF(A4850&lt;Data!$G$11*0.25,$C$13/$G$32,IF(A4850&gt;Data!$G$11*0.25,$C$13,$C$13*10)),"")</f>
        <v/>
      </c>
      <c r="H4850" s="43" t="str">
        <f>IF(A4850&lt;&gt;"",IF(Data!$G$9="constant",$C$13,IF(Data!$G$9="squeeze",G4850,F4850)),"")</f>
        <v/>
      </c>
      <c r="I4850" s="38" t="str">
        <f ca="1">IF(ISNUMBER(A4850),NORMINV(RAND(),0,IF(AND(Data!$G$9="squeeze",A4850&lt;Data!$G$11*0.25),$H$32,1)*$C$30*$C$13)*($C$14*$C$12),"")</f>
        <v/>
      </c>
      <c r="J4850" s="42" t="str">
        <f ca="1">IFERROR(IF(Data!$C$6="Real",B4850,I4850+J4849+($C$14*$C$12)*(NORMINV(RAND(),$C$15,CHOOSE($G$13,$C$13,F4850,G4850)))),"")</f>
        <v/>
      </c>
      <c r="K4850" s="88" t="str">
        <f>IF(ISNUMBER(A4850), IF($G$16="fixed",$G$17,MIN(H4850*Data!$C$7*$C$16*0.5,$C$17*Data!$C$7))*$C$12,"")</f>
        <v/>
      </c>
      <c r="L4850" s="42" t="str">
        <f t="shared" ca="1" si="2280"/>
        <v/>
      </c>
      <c r="M4850" s="44" t="str">
        <f t="shared" ca="1" si="2281"/>
        <v/>
      </c>
      <c r="N4850" s="44" t="str">
        <f t="shared" ca="1" si="2282"/>
        <v/>
      </c>
      <c r="O4850" s="108" t="str">
        <f t="shared" si="2266"/>
        <v/>
      </c>
      <c r="P4850" s="102" t="str">
        <f t="shared" si="2267"/>
        <v/>
      </c>
      <c r="Q4850" s="102" t="str">
        <f t="shared" si="2268"/>
        <v/>
      </c>
      <c r="R4850" s="120" t="str">
        <f t="shared" si="2269"/>
        <v/>
      </c>
      <c r="S4850" s="54" t="str">
        <f t="shared" si="2270"/>
        <v/>
      </c>
      <c r="T4850" s="5" t="str">
        <f t="shared" si="2271"/>
        <v/>
      </c>
      <c r="U4850" s="152" t="str">
        <f t="shared" si="2254"/>
        <v/>
      </c>
      <c r="V4850" s="152" t="str">
        <f t="shared" si="2255"/>
        <v/>
      </c>
      <c r="W4850" s="153" t="str">
        <f t="shared" si="2256"/>
        <v/>
      </c>
      <c r="X4850" s="153" t="str">
        <f t="shared" si="2257"/>
        <v/>
      </c>
      <c r="Y4850" s="153" t="str">
        <f t="shared" si="2258"/>
        <v/>
      </c>
      <c r="Z4850" s="153" t="str">
        <f t="shared" si="2259"/>
        <v/>
      </c>
      <c r="AA4850" s="152" t="str">
        <f t="shared" si="2260"/>
        <v/>
      </c>
      <c r="AB4850" s="152" t="str">
        <f t="shared" si="2261"/>
        <v/>
      </c>
      <c r="AC4850" s="154" t="str">
        <f t="shared" si="2272"/>
        <v/>
      </c>
      <c r="AD4850" s="154" t="str">
        <f t="shared" si="2273"/>
        <v/>
      </c>
      <c r="AE4850" s="3" t="str">
        <f t="shared" si="2274"/>
        <v/>
      </c>
      <c r="AF4850" s="3" t="str">
        <f t="shared" si="2275"/>
        <v/>
      </c>
      <c r="AG4850" s="3" t="str">
        <f t="shared" si="2276"/>
        <v/>
      </c>
      <c r="AH4850" s="4" t="str">
        <f t="shared" si="2277"/>
        <v/>
      </c>
      <c r="AI4850" s="75" t="str">
        <f t="shared" si="2278"/>
        <v/>
      </c>
      <c r="AJ4850" s="75" t="str">
        <f t="shared" si="2279"/>
        <v/>
      </c>
    </row>
    <row r="4851" spans="1:36">
      <c r="A4851" s="41" t="str">
        <f t="shared" si="2262"/>
        <v/>
      </c>
      <c r="B4851" s="150" t="str">
        <f>IF(ISNUMBER(A4851),INDEX('MetaTrader Import'!$H$13:$J$5893,TRUNC(((A4851-$A$39+1)-1)/3)+1,MOD((A4851-$A$39+1)-1,3)+1),"")</f>
        <v/>
      </c>
      <c r="C4851" s="43" t="str">
        <f t="shared" si="2263"/>
        <v/>
      </c>
      <c r="D4851" s="43" t="str">
        <f t="shared" ca="1" si="2253"/>
        <v/>
      </c>
      <c r="E4851" s="43" t="str">
        <f t="shared" si="2264"/>
        <v/>
      </c>
      <c r="F4851" s="43" t="str">
        <f t="shared" si="2265"/>
        <v/>
      </c>
      <c r="G4851" s="43" t="str">
        <f>IF(A4851&lt;&gt;"",IF(A4851&lt;Data!$G$11*0.25,$C$13/$G$32,IF(A4851&gt;Data!$G$11*0.25,$C$13,$C$13*10)),"")</f>
        <v/>
      </c>
      <c r="H4851" s="43" t="str">
        <f>IF(A4851&lt;&gt;"",IF(Data!$G$9="constant",$C$13,IF(Data!$G$9="squeeze",G4851,F4851)),"")</f>
        <v/>
      </c>
      <c r="I4851" s="38" t="str">
        <f ca="1">IF(ISNUMBER(A4851),NORMINV(RAND(),0,IF(AND(Data!$G$9="squeeze",A4851&lt;Data!$G$11*0.25),$H$32,1)*$C$30*$C$13)*($C$14*$C$12),"")</f>
        <v/>
      </c>
      <c r="J4851" s="42" t="str">
        <f ca="1">IFERROR(IF(Data!$C$6="Real",B4851,I4851+J4850+($C$14*$C$12)*(NORMINV(RAND(),$C$15,CHOOSE($G$13,$C$13,F4851,G4851)))),"")</f>
        <v/>
      </c>
      <c r="K4851" s="88" t="str">
        <f>IF(ISNUMBER(A4851), IF($G$16="fixed",$G$17,MIN(H4851*Data!$C$7*$C$16*0.5,$C$17*Data!$C$7))*$C$12,"")</f>
        <v/>
      </c>
      <c r="L4851" s="42" t="str">
        <f t="shared" ca="1" si="2280"/>
        <v/>
      </c>
      <c r="M4851" s="44" t="str">
        <f t="shared" ca="1" si="2281"/>
        <v/>
      </c>
      <c r="N4851" s="44" t="str">
        <f t="shared" ca="1" si="2282"/>
        <v/>
      </c>
      <c r="O4851" s="108" t="str">
        <f t="shared" si="2266"/>
        <v/>
      </c>
      <c r="P4851" s="102" t="str">
        <f t="shared" si="2267"/>
        <v/>
      </c>
      <c r="Q4851" s="102" t="str">
        <f t="shared" si="2268"/>
        <v/>
      </c>
      <c r="R4851" s="120" t="str">
        <f t="shared" si="2269"/>
        <v/>
      </c>
      <c r="S4851" s="54" t="str">
        <f t="shared" si="2270"/>
        <v/>
      </c>
      <c r="T4851" s="5" t="str">
        <f t="shared" si="2271"/>
        <v/>
      </c>
      <c r="U4851" s="152" t="str">
        <f t="shared" si="2254"/>
        <v/>
      </c>
      <c r="V4851" s="152" t="str">
        <f t="shared" si="2255"/>
        <v/>
      </c>
      <c r="W4851" s="153" t="str">
        <f t="shared" si="2256"/>
        <v/>
      </c>
      <c r="X4851" s="153" t="str">
        <f t="shared" si="2257"/>
        <v/>
      </c>
      <c r="Y4851" s="153" t="str">
        <f t="shared" si="2258"/>
        <v/>
      </c>
      <c r="Z4851" s="153" t="str">
        <f t="shared" si="2259"/>
        <v/>
      </c>
      <c r="AA4851" s="152" t="str">
        <f t="shared" si="2260"/>
        <v/>
      </c>
      <c r="AB4851" s="152" t="str">
        <f t="shared" si="2261"/>
        <v/>
      </c>
      <c r="AC4851" s="154" t="str">
        <f t="shared" si="2272"/>
        <v/>
      </c>
      <c r="AD4851" s="154" t="str">
        <f t="shared" si="2273"/>
        <v/>
      </c>
      <c r="AE4851" s="3" t="str">
        <f t="shared" si="2274"/>
        <v/>
      </c>
      <c r="AF4851" s="3" t="str">
        <f t="shared" si="2275"/>
        <v/>
      </c>
      <c r="AG4851" s="3" t="str">
        <f t="shared" si="2276"/>
        <v/>
      </c>
      <c r="AH4851" s="4" t="str">
        <f t="shared" si="2277"/>
        <v/>
      </c>
      <c r="AI4851" s="75" t="str">
        <f t="shared" si="2278"/>
        <v/>
      </c>
      <c r="AJ4851" s="75" t="str">
        <f t="shared" si="2279"/>
        <v/>
      </c>
    </row>
    <row r="4852" spans="1:36">
      <c r="A4852" s="41" t="str">
        <f t="shared" si="2262"/>
        <v/>
      </c>
      <c r="B4852" s="150" t="str">
        <f>IF(ISNUMBER(A4852),INDEX('MetaTrader Import'!$H$13:$J$5893,TRUNC(((A4852-$A$39+1)-1)/3)+1,MOD((A4852-$A$39+1)-1,3)+1),"")</f>
        <v/>
      </c>
      <c r="C4852" s="43" t="str">
        <f t="shared" si="2263"/>
        <v/>
      </c>
      <c r="D4852" s="43" t="str">
        <f t="shared" ca="1" si="2253"/>
        <v/>
      </c>
      <c r="E4852" s="43" t="str">
        <f t="shared" si="2264"/>
        <v/>
      </c>
      <c r="F4852" s="43" t="str">
        <f t="shared" si="2265"/>
        <v/>
      </c>
      <c r="G4852" s="43" t="str">
        <f>IF(A4852&lt;&gt;"",IF(A4852&lt;Data!$G$11*0.25,$C$13/$G$32,IF(A4852&gt;Data!$G$11*0.25,$C$13,$C$13*10)),"")</f>
        <v/>
      </c>
      <c r="H4852" s="43" t="str">
        <f>IF(A4852&lt;&gt;"",IF(Data!$G$9="constant",$C$13,IF(Data!$G$9="squeeze",G4852,F4852)),"")</f>
        <v/>
      </c>
      <c r="I4852" s="38" t="str">
        <f ca="1">IF(ISNUMBER(A4852),NORMINV(RAND(),0,IF(AND(Data!$G$9="squeeze",A4852&lt;Data!$G$11*0.25),$H$32,1)*$C$30*$C$13)*($C$14*$C$12),"")</f>
        <v/>
      </c>
      <c r="J4852" s="42" t="str">
        <f ca="1">IFERROR(IF(Data!$C$6="Real",B4852,I4852+J4851+($C$14*$C$12)*(NORMINV(RAND(),$C$15,CHOOSE($G$13,$C$13,F4852,G4852)))),"")</f>
        <v/>
      </c>
      <c r="K4852" s="88" t="str">
        <f>IF(ISNUMBER(A4852), IF($G$16="fixed",$G$17,MIN(H4852*Data!$C$7*$C$16*0.5,$C$17*Data!$C$7))*$C$12,"")</f>
        <v/>
      </c>
      <c r="L4852" s="42" t="str">
        <f t="shared" ca="1" si="2280"/>
        <v/>
      </c>
      <c r="M4852" s="44" t="str">
        <f t="shared" ca="1" si="2281"/>
        <v/>
      </c>
      <c r="N4852" s="44" t="str">
        <f t="shared" ca="1" si="2282"/>
        <v/>
      </c>
      <c r="O4852" s="108" t="str">
        <f t="shared" si="2266"/>
        <v/>
      </c>
      <c r="P4852" s="102" t="str">
        <f t="shared" si="2267"/>
        <v/>
      </c>
      <c r="Q4852" s="102" t="str">
        <f t="shared" si="2268"/>
        <v/>
      </c>
      <c r="R4852" s="120" t="str">
        <f t="shared" si="2269"/>
        <v/>
      </c>
      <c r="S4852" s="54" t="str">
        <f t="shared" si="2270"/>
        <v/>
      </c>
      <c r="T4852" s="5" t="str">
        <f t="shared" si="2271"/>
        <v/>
      </c>
      <c r="U4852" s="152" t="str">
        <f t="shared" si="2254"/>
        <v/>
      </c>
      <c r="V4852" s="152" t="str">
        <f t="shared" si="2255"/>
        <v/>
      </c>
      <c r="W4852" s="153" t="str">
        <f t="shared" si="2256"/>
        <v/>
      </c>
      <c r="X4852" s="153" t="str">
        <f t="shared" si="2257"/>
        <v/>
      </c>
      <c r="Y4852" s="153" t="str">
        <f t="shared" si="2258"/>
        <v/>
      </c>
      <c r="Z4852" s="153" t="str">
        <f t="shared" si="2259"/>
        <v/>
      </c>
      <c r="AA4852" s="152" t="str">
        <f t="shared" si="2260"/>
        <v/>
      </c>
      <c r="AB4852" s="152" t="str">
        <f t="shared" si="2261"/>
        <v/>
      </c>
      <c r="AC4852" s="154" t="str">
        <f t="shared" si="2272"/>
        <v/>
      </c>
      <c r="AD4852" s="154" t="str">
        <f t="shared" si="2273"/>
        <v/>
      </c>
      <c r="AE4852" s="3" t="str">
        <f t="shared" si="2274"/>
        <v/>
      </c>
      <c r="AF4852" s="3" t="str">
        <f t="shared" si="2275"/>
        <v/>
      </c>
      <c r="AG4852" s="3" t="str">
        <f t="shared" si="2276"/>
        <v/>
      </c>
      <c r="AH4852" s="4" t="str">
        <f t="shared" si="2277"/>
        <v/>
      </c>
      <c r="AI4852" s="75" t="str">
        <f t="shared" si="2278"/>
        <v/>
      </c>
      <c r="AJ4852" s="75" t="str">
        <f t="shared" si="2279"/>
        <v/>
      </c>
    </row>
    <row r="4853" spans="1:36">
      <c r="A4853" s="41" t="str">
        <f t="shared" si="2262"/>
        <v/>
      </c>
      <c r="B4853" s="150" t="str">
        <f>IF(ISNUMBER(A4853),INDEX('MetaTrader Import'!$H$13:$J$5893,TRUNC(((A4853-$A$39+1)-1)/3)+1,MOD((A4853-$A$39+1)-1,3)+1),"")</f>
        <v/>
      </c>
      <c r="C4853" s="43" t="str">
        <f t="shared" si="2263"/>
        <v/>
      </c>
      <c r="D4853" s="43" t="str">
        <f t="shared" ca="1" si="2253"/>
        <v/>
      </c>
      <c r="E4853" s="43" t="str">
        <f t="shared" si="2264"/>
        <v/>
      </c>
      <c r="F4853" s="43" t="str">
        <f t="shared" si="2265"/>
        <v/>
      </c>
      <c r="G4853" s="43" t="str">
        <f>IF(A4853&lt;&gt;"",IF(A4853&lt;Data!$G$11*0.25,$C$13/$G$32,IF(A4853&gt;Data!$G$11*0.25,$C$13,$C$13*10)),"")</f>
        <v/>
      </c>
      <c r="H4853" s="43" t="str">
        <f>IF(A4853&lt;&gt;"",IF(Data!$G$9="constant",$C$13,IF(Data!$G$9="squeeze",G4853,F4853)),"")</f>
        <v/>
      </c>
      <c r="I4853" s="38" t="str">
        <f ca="1">IF(ISNUMBER(A4853),NORMINV(RAND(),0,IF(AND(Data!$G$9="squeeze",A4853&lt;Data!$G$11*0.25),$H$32,1)*$C$30*$C$13)*($C$14*$C$12),"")</f>
        <v/>
      </c>
      <c r="J4853" s="42" t="str">
        <f ca="1">IFERROR(IF(Data!$C$6="Real",B4853,I4853+J4852+($C$14*$C$12)*(NORMINV(RAND(),$C$15,CHOOSE($G$13,$C$13,F4853,G4853)))),"")</f>
        <v/>
      </c>
      <c r="K4853" s="88" t="str">
        <f>IF(ISNUMBER(A4853), IF($G$16="fixed",$G$17,MIN(H4853*Data!$C$7*$C$16*0.5,$C$17*Data!$C$7))*$C$12,"")</f>
        <v/>
      </c>
      <c r="L4853" s="42" t="str">
        <f t="shared" ca="1" si="2280"/>
        <v/>
      </c>
      <c r="M4853" s="44" t="str">
        <f t="shared" ca="1" si="2281"/>
        <v/>
      </c>
      <c r="N4853" s="44" t="str">
        <f t="shared" ca="1" si="2282"/>
        <v/>
      </c>
      <c r="O4853" s="108" t="str">
        <f t="shared" si="2266"/>
        <v/>
      </c>
      <c r="P4853" s="102" t="str">
        <f t="shared" si="2267"/>
        <v/>
      </c>
      <c r="Q4853" s="102" t="str">
        <f t="shared" si="2268"/>
        <v/>
      </c>
      <c r="R4853" s="120" t="str">
        <f t="shared" si="2269"/>
        <v/>
      </c>
      <c r="S4853" s="54" t="str">
        <f t="shared" si="2270"/>
        <v/>
      </c>
      <c r="T4853" s="5" t="str">
        <f t="shared" si="2271"/>
        <v/>
      </c>
      <c r="U4853" s="152" t="str">
        <f t="shared" si="2254"/>
        <v/>
      </c>
      <c r="V4853" s="152" t="str">
        <f t="shared" si="2255"/>
        <v/>
      </c>
      <c r="W4853" s="153" t="str">
        <f t="shared" si="2256"/>
        <v/>
      </c>
      <c r="X4853" s="153" t="str">
        <f t="shared" si="2257"/>
        <v/>
      </c>
      <c r="Y4853" s="153" t="str">
        <f t="shared" si="2258"/>
        <v/>
      </c>
      <c r="Z4853" s="153" t="str">
        <f t="shared" si="2259"/>
        <v/>
      </c>
      <c r="AA4853" s="152" t="str">
        <f t="shared" si="2260"/>
        <v/>
      </c>
      <c r="AB4853" s="152" t="str">
        <f t="shared" si="2261"/>
        <v/>
      </c>
      <c r="AC4853" s="154" t="str">
        <f t="shared" si="2272"/>
        <v/>
      </c>
      <c r="AD4853" s="154" t="str">
        <f t="shared" si="2273"/>
        <v/>
      </c>
      <c r="AE4853" s="3" t="str">
        <f t="shared" si="2274"/>
        <v/>
      </c>
      <c r="AF4853" s="3" t="str">
        <f t="shared" si="2275"/>
        <v/>
      </c>
      <c r="AG4853" s="3" t="str">
        <f t="shared" si="2276"/>
        <v/>
      </c>
      <c r="AH4853" s="4" t="str">
        <f t="shared" si="2277"/>
        <v/>
      </c>
      <c r="AI4853" s="75" t="str">
        <f t="shared" si="2278"/>
        <v/>
      </c>
      <c r="AJ4853" s="75" t="str">
        <f t="shared" si="2279"/>
        <v/>
      </c>
    </row>
    <row r="4854" spans="1:36">
      <c r="A4854" s="41" t="str">
        <f t="shared" si="2262"/>
        <v/>
      </c>
      <c r="B4854" s="150" t="str">
        <f>IF(ISNUMBER(A4854),INDEX('MetaTrader Import'!$H$13:$J$5893,TRUNC(((A4854-$A$39+1)-1)/3)+1,MOD((A4854-$A$39+1)-1,3)+1),"")</f>
        <v/>
      </c>
      <c r="C4854" s="43" t="str">
        <f t="shared" si="2263"/>
        <v/>
      </c>
      <c r="D4854" s="43" t="str">
        <f t="shared" ca="1" si="2253"/>
        <v/>
      </c>
      <c r="E4854" s="43" t="str">
        <f t="shared" si="2264"/>
        <v/>
      </c>
      <c r="F4854" s="43" t="str">
        <f t="shared" si="2265"/>
        <v/>
      </c>
      <c r="G4854" s="43" t="str">
        <f>IF(A4854&lt;&gt;"",IF(A4854&lt;Data!$G$11*0.25,$C$13/$G$32,IF(A4854&gt;Data!$G$11*0.25,$C$13,$C$13*10)),"")</f>
        <v/>
      </c>
      <c r="H4854" s="43" t="str">
        <f>IF(A4854&lt;&gt;"",IF(Data!$G$9="constant",$C$13,IF(Data!$G$9="squeeze",G4854,F4854)),"")</f>
        <v/>
      </c>
      <c r="I4854" s="38" t="str">
        <f ca="1">IF(ISNUMBER(A4854),NORMINV(RAND(),0,IF(AND(Data!$G$9="squeeze",A4854&lt;Data!$G$11*0.25),$H$32,1)*$C$30*$C$13)*($C$14*$C$12),"")</f>
        <v/>
      </c>
      <c r="J4854" s="42" t="str">
        <f ca="1">IFERROR(IF(Data!$C$6="Real",B4854,I4854+J4853+($C$14*$C$12)*(NORMINV(RAND(),$C$15,CHOOSE($G$13,$C$13,F4854,G4854)))),"")</f>
        <v/>
      </c>
      <c r="K4854" s="88" t="str">
        <f>IF(ISNUMBER(A4854), IF($G$16="fixed",$G$17,MIN(H4854*Data!$C$7*$C$16*0.5,$C$17*Data!$C$7))*$C$12,"")</f>
        <v/>
      </c>
      <c r="L4854" s="42" t="str">
        <f t="shared" ca="1" si="2280"/>
        <v/>
      </c>
      <c r="M4854" s="44" t="str">
        <f t="shared" ca="1" si="2281"/>
        <v/>
      </c>
      <c r="N4854" s="44" t="str">
        <f t="shared" ca="1" si="2282"/>
        <v/>
      </c>
      <c r="O4854" s="108" t="str">
        <f t="shared" si="2266"/>
        <v/>
      </c>
      <c r="P4854" s="102" t="str">
        <f t="shared" si="2267"/>
        <v/>
      </c>
      <c r="Q4854" s="102" t="str">
        <f t="shared" si="2268"/>
        <v/>
      </c>
      <c r="R4854" s="120" t="str">
        <f t="shared" si="2269"/>
        <v/>
      </c>
      <c r="S4854" s="54" t="str">
        <f t="shared" si="2270"/>
        <v/>
      </c>
      <c r="T4854" s="5" t="str">
        <f t="shared" si="2271"/>
        <v/>
      </c>
      <c r="U4854" s="152" t="str">
        <f t="shared" si="2254"/>
        <v/>
      </c>
      <c r="V4854" s="152" t="str">
        <f t="shared" si="2255"/>
        <v/>
      </c>
      <c r="W4854" s="153" t="str">
        <f t="shared" si="2256"/>
        <v/>
      </c>
      <c r="X4854" s="153" t="str">
        <f t="shared" si="2257"/>
        <v/>
      </c>
      <c r="Y4854" s="153" t="str">
        <f t="shared" si="2258"/>
        <v/>
      </c>
      <c r="Z4854" s="153" t="str">
        <f t="shared" si="2259"/>
        <v/>
      </c>
      <c r="AA4854" s="152" t="str">
        <f t="shared" si="2260"/>
        <v/>
      </c>
      <c r="AB4854" s="152" t="str">
        <f t="shared" si="2261"/>
        <v/>
      </c>
      <c r="AC4854" s="154" t="str">
        <f t="shared" si="2272"/>
        <v/>
      </c>
      <c r="AD4854" s="154" t="str">
        <f t="shared" si="2273"/>
        <v/>
      </c>
      <c r="AE4854" s="3" t="str">
        <f t="shared" si="2274"/>
        <v/>
      </c>
      <c r="AF4854" s="3" t="str">
        <f t="shared" si="2275"/>
        <v/>
      </c>
      <c r="AG4854" s="3" t="str">
        <f t="shared" si="2276"/>
        <v/>
      </c>
      <c r="AH4854" s="4" t="str">
        <f t="shared" si="2277"/>
        <v/>
      </c>
      <c r="AI4854" s="75" t="str">
        <f t="shared" si="2278"/>
        <v/>
      </c>
      <c r="AJ4854" s="75" t="str">
        <f t="shared" si="2279"/>
        <v/>
      </c>
    </row>
    <row r="4855" spans="1:36">
      <c r="A4855" s="41" t="str">
        <f t="shared" si="2262"/>
        <v/>
      </c>
      <c r="B4855" s="150" t="str">
        <f>IF(ISNUMBER(A4855),INDEX('MetaTrader Import'!$H$13:$J$5893,TRUNC(((A4855-$A$39+1)-1)/3)+1,MOD((A4855-$A$39+1)-1,3)+1),"")</f>
        <v/>
      </c>
      <c r="C4855" s="43" t="str">
        <f t="shared" si="2263"/>
        <v/>
      </c>
      <c r="D4855" s="43" t="str">
        <f t="shared" ca="1" si="2253"/>
        <v/>
      </c>
      <c r="E4855" s="43" t="str">
        <f t="shared" si="2264"/>
        <v/>
      </c>
      <c r="F4855" s="43" t="str">
        <f t="shared" si="2265"/>
        <v/>
      </c>
      <c r="G4855" s="43" t="str">
        <f>IF(A4855&lt;&gt;"",IF(A4855&lt;Data!$G$11*0.25,$C$13/$G$32,IF(A4855&gt;Data!$G$11*0.25,$C$13,$C$13*10)),"")</f>
        <v/>
      </c>
      <c r="H4855" s="43" t="str">
        <f>IF(A4855&lt;&gt;"",IF(Data!$G$9="constant",$C$13,IF(Data!$G$9="squeeze",G4855,F4855)),"")</f>
        <v/>
      </c>
      <c r="I4855" s="38" t="str">
        <f ca="1">IF(ISNUMBER(A4855),NORMINV(RAND(),0,IF(AND(Data!$G$9="squeeze",A4855&lt;Data!$G$11*0.25),$H$32,1)*$C$30*$C$13)*($C$14*$C$12),"")</f>
        <v/>
      </c>
      <c r="J4855" s="42" t="str">
        <f ca="1">IFERROR(IF(Data!$C$6="Real",B4855,I4855+J4854+($C$14*$C$12)*(NORMINV(RAND(),$C$15,CHOOSE($G$13,$C$13,F4855,G4855)))),"")</f>
        <v/>
      </c>
      <c r="K4855" s="88" t="str">
        <f>IF(ISNUMBER(A4855), IF($G$16="fixed",$G$17,MIN(H4855*Data!$C$7*$C$16*0.5,$C$17*Data!$C$7))*$C$12,"")</f>
        <v/>
      </c>
      <c r="L4855" s="42" t="str">
        <f t="shared" ca="1" si="2280"/>
        <v/>
      </c>
      <c r="M4855" s="44" t="str">
        <f t="shared" ca="1" si="2281"/>
        <v/>
      </c>
      <c r="N4855" s="44" t="str">
        <f t="shared" ca="1" si="2282"/>
        <v/>
      </c>
      <c r="O4855" s="108" t="str">
        <f t="shared" si="2266"/>
        <v/>
      </c>
      <c r="P4855" s="102" t="str">
        <f t="shared" si="2267"/>
        <v/>
      </c>
      <c r="Q4855" s="102" t="str">
        <f t="shared" si="2268"/>
        <v/>
      </c>
      <c r="R4855" s="120" t="str">
        <f t="shared" si="2269"/>
        <v/>
      </c>
      <c r="S4855" s="54" t="str">
        <f t="shared" si="2270"/>
        <v/>
      </c>
      <c r="T4855" s="5" t="str">
        <f t="shared" si="2271"/>
        <v/>
      </c>
      <c r="U4855" s="152" t="str">
        <f t="shared" si="2254"/>
        <v/>
      </c>
      <c r="V4855" s="152" t="str">
        <f t="shared" si="2255"/>
        <v/>
      </c>
      <c r="W4855" s="153" t="str">
        <f t="shared" si="2256"/>
        <v/>
      </c>
      <c r="X4855" s="153" t="str">
        <f t="shared" si="2257"/>
        <v/>
      </c>
      <c r="Y4855" s="153" t="str">
        <f t="shared" si="2258"/>
        <v/>
      </c>
      <c r="Z4855" s="153" t="str">
        <f t="shared" si="2259"/>
        <v/>
      </c>
      <c r="AA4855" s="152" t="str">
        <f t="shared" si="2260"/>
        <v/>
      </c>
      <c r="AB4855" s="152" t="str">
        <f t="shared" si="2261"/>
        <v/>
      </c>
      <c r="AC4855" s="154" t="str">
        <f t="shared" si="2272"/>
        <v/>
      </c>
      <c r="AD4855" s="154" t="str">
        <f t="shared" si="2273"/>
        <v/>
      </c>
      <c r="AE4855" s="3" t="str">
        <f t="shared" si="2274"/>
        <v/>
      </c>
      <c r="AF4855" s="3" t="str">
        <f t="shared" si="2275"/>
        <v/>
      </c>
      <c r="AG4855" s="3" t="str">
        <f t="shared" si="2276"/>
        <v/>
      </c>
      <c r="AH4855" s="4" t="str">
        <f t="shared" si="2277"/>
        <v/>
      </c>
      <c r="AI4855" s="75" t="str">
        <f t="shared" si="2278"/>
        <v/>
      </c>
      <c r="AJ4855" s="75" t="str">
        <f t="shared" si="2279"/>
        <v/>
      </c>
    </row>
    <row r="4856" spans="1:36">
      <c r="A4856" s="41" t="str">
        <f t="shared" si="2262"/>
        <v/>
      </c>
      <c r="B4856" s="150" t="str">
        <f>IF(ISNUMBER(A4856),INDEX('MetaTrader Import'!$H$13:$J$5893,TRUNC(((A4856-$A$39+1)-1)/3)+1,MOD((A4856-$A$39+1)-1,3)+1),"")</f>
        <v/>
      </c>
      <c r="C4856" s="43" t="str">
        <f t="shared" si="2263"/>
        <v/>
      </c>
      <c r="D4856" s="43" t="str">
        <f t="shared" ca="1" si="2253"/>
        <v/>
      </c>
      <c r="E4856" s="43" t="str">
        <f t="shared" si="2264"/>
        <v/>
      </c>
      <c r="F4856" s="43" t="str">
        <f t="shared" si="2265"/>
        <v/>
      </c>
      <c r="G4856" s="43" t="str">
        <f>IF(A4856&lt;&gt;"",IF(A4856&lt;Data!$G$11*0.25,$C$13/$G$32,IF(A4856&gt;Data!$G$11*0.25,$C$13,$C$13*10)),"")</f>
        <v/>
      </c>
      <c r="H4856" s="43" t="str">
        <f>IF(A4856&lt;&gt;"",IF(Data!$G$9="constant",$C$13,IF(Data!$G$9="squeeze",G4856,F4856)),"")</f>
        <v/>
      </c>
      <c r="I4856" s="38" t="str">
        <f ca="1">IF(ISNUMBER(A4856),NORMINV(RAND(),0,IF(AND(Data!$G$9="squeeze",A4856&lt;Data!$G$11*0.25),$H$32,1)*$C$30*$C$13)*($C$14*$C$12),"")</f>
        <v/>
      </c>
      <c r="J4856" s="42" t="str">
        <f ca="1">IFERROR(IF(Data!$C$6="Real",B4856,I4856+J4855+($C$14*$C$12)*(NORMINV(RAND(),$C$15,CHOOSE($G$13,$C$13,F4856,G4856)))),"")</f>
        <v/>
      </c>
      <c r="K4856" s="88" t="str">
        <f>IF(ISNUMBER(A4856), IF($G$16="fixed",$G$17,MIN(H4856*Data!$C$7*$C$16*0.5,$C$17*Data!$C$7))*$C$12,"")</f>
        <v/>
      </c>
      <c r="L4856" s="42" t="str">
        <f t="shared" ca="1" si="2280"/>
        <v/>
      </c>
      <c r="M4856" s="44" t="str">
        <f t="shared" ca="1" si="2281"/>
        <v/>
      </c>
      <c r="N4856" s="44" t="str">
        <f t="shared" ca="1" si="2282"/>
        <v/>
      </c>
      <c r="O4856" s="108" t="str">
        <f t="shared" si="2266"/>
        <v/>
      </c>
      <c r="P4856" s="102" t="str">
        <f t="shared" si="2267"/>
        <v/>
      </c>
      <c r="Q4856" s="102" t="str">
        <f t="shared" si="2268"/>
        <v/>
      </c>
      <c r="R4856" s="120" t="str">
        <f t="shared" si="2269"/>
        <v/>
      </c>
      <c r="S4856" s="54" t="str">
        <f t="shared" si="2270"/>
        <v/>
      </c>
      <c r="T4856" s="5" t="str">
        <f t="shared" si="2271"/>
        <v/>
      </c>
      <c r="U4856" s="152" t="str">
        <f t="shared" si="2254"/>
        <v/>
      </c>
      <c r="V4856" s="152" t="str">
        <f t="shared" si="2255"/>
        <v/>
      </c>
      <c r="W4856" s="153" t="str">
        <f t="shared" si="2256"/>
        <v/>
      </c>
      <c r="X4856" s="153" t="str">
        <f t="shared" si="2257"/>
        <v/>
      </c>
      <c r="Y4856" s="153" t="str">
        <f t="shared" si="2258"/>
        <v/>
      </c>
      <c r="Z4856" s="153" t="str">
        <f t="shared" si="2259"/>
        <v/>
      </c>
      <c r="AA4856" s="152" t="str">
        <f t="shared" si="2260"/>
        <v/>
      </c>
      <c r="AB4856" s="152" t="str">
        <f t="shared" si="2261"/>
        <v/>
      </c>
      <c r="AC4856" s="154" t="str">
        <f t="shared" si="2272"/>
        <v/>
      </c>
      <c r="AD4856" s="154" t="str">
        <f t="shared" si="2273"/>
        <v/>
      </c>
      <c r="AE4856" s="3" t="str">
        <f t="shared" si="2274"/>
        <v/>
      </c>
      <c r="AF4856" s="3" t="str">
        <f t="shared" si="2275"/>
        <v/>
      </c>
      <c r="AG4856" s="3" t="str">
        <f t="shared" si="2276"/>
        <v/>
      </c>
      <c r="AH4856" s="4" t="str">
        <f t="shared" si="2277"/>
        <v/>
      </c>
      <c r="AI4856" s="75" t="str">
        <f t="shared" si="2278"/>
        <v/>
      </c>
      <c r="AJ4856" s="75" t="str">
        <f t="shared" si="2279"/>
        <v/>
      </c>
    </row>
    <row r="4857" spans="1:36">
      <c r="A4857" s="41" t="str">
        <f t="shared" si="2262"/>
        <v/>
      </c>
      <c r="B4857" s="150" t="str">
        <f>IF(ISNUMBER(A4857),INDEX('MetaTrader Import'!$H$13:$J$5893,TRUNC(((A4857-$A$39+1)-1)/3)+1,MOD((A4857-$A$39+1)-1,3)+1),"")</f>
        <v/>
      </c>
      <c r="C4857" s="43" t="str">
        <f t="shared" si="2263"/>
        <v/>
      </c>
      <c r="D4857" s="43" t="str">
        <f t="shared" ca="1" si="2253"/>
        <v/>
      </c>
      <c r="E4857" s="43" t="str">
        <f t="shared" si="2264"/>
        <v/>
      </c>
      <c r="F4857" s="43" t="str">
        <f t="shared" si="2265"/>
        <v/>
      </c>
      <c r="G4857" s="43" t="str">
        <f>IF(A4857&lt;&gt;"",IF(A4857&lt;Data!$G$11*0.25,$C$13/$G$32,IF(A4857&gt;Data!$G$11*0.25,$C$13,$C$13*10)),"")</f>
        <v/>
      </c>
      <c r="H4857" s="43" t="str">
        <f>IF(A4857&lt;&gt;"",IF(Data!$G$9="constant",$C$13,IF(Data!$G$9="squeeze",G4857,F4857)),"")</f>
        <v/>
      </c>
      <c r="I4857" s="38" t="str">
        <f ca="1">IF(ISNUMBER(A4857),NORMINV(RAND(),0,IF(AND(Data!$G$9="squeeze",A4857&lt;Data!$G$11*0.25),$H$32,1)*$C$30*$C$13)*($C$14*$C$12),"")</f>
        <v/>
      </c>
      <c r="J4857" s="42" t="str">
        <f ca="1">IFERROR(IF(Data!$C$6="Real",B4857,I4857+J4856+($C$14*$C$12)*(NORMINV(RAND(),$C$15,CHOOSE($G$13,$C$13,F4857,G4857)))),"")</f>
        <v/>
      </c>
      <c r="K4857" s="88" t="str">
        <f>IF(ISNUMBER(A4857), IF($G$16="fixed",$G$17,MIN(H4857*Data!$C$7*$C$16*0.5,$C$17*Data!$C$7))*$C$12,"")</f>
        <v/>
      </c>
      <c r="L4857" s="42" t="str">
        <f t="shared" ca="1" si="2280"/>
        <v/>
      </c>
      <c r="M4857" s="44" t="str">
        <f t="shared" ca="1" si="2281"/>
        <v/>
      </c>
      <c r="N4857" s="44" t="str">
        <f t="shared" ca="1" si="2282"/>
        <v/>
      </c>
      <c r="O4857" s="108" t="str">
        <f t="shared" si="2266"/>
        <v/>
      </c>
      <c r="P4857" s="102" t="str">
        <f t="shared" si="2267"/>
        <v/>
      </c>
      <c r="Q4857" s="102" t="str">
        <f t="shared" si="2268"/>
        <v/>
      </c>
      <c r="R4857" s="120" t="str">
        <f t="shared" si="2269"/>
        <v/>
      </c>
      <c r="S4857" s="54" t="str">
        <f t="shared" si="2270"/>
        <v/>
      </c>
      <c r="T4857" s="5" t="str">
        <f t="shared" si="2271"/>
        <v/>
      </c>
      <c r="U4857" s="152" t="str">
        <f t="shared" si="2254"/>
        <v/>
      </c>
      <c r="V4857" s="152" t="str">
        <f t="shared" si="2255"/>
        <v/>
      </c>
      <c r="W4857" s="153" t="str">
        <f t="shared" si="2256"/>
        <v/>
      </c>
      <c r="X4857" s="153" t="str">
        <f t="shared" si="2257"/>
        <v/>
      </c>
      <c r="Y4857" s="153" t="str">
        <f t="shared" si="2258"/>
        <v/>
      </c>
      <c r="Z4857" s="153" t="str">
        <f t="shared" si="2259"/>
        <v/>
      </c>
      <c r="AA4857" s="152" t="str">
        <f t="shared" si="2260"/>
        <v/>
      </c>
      <c r="AB4857" s="152" t="str">
        <f t="shared" si="2261"/>
        <v/>
      </c>
      <c r="AC4857" s="154" t="str">
        <f t="shared" si="2272"/>
        <v/>
      </c>
      <c r="AD4857" s="154" t="str">
        <f t="shared" si="2273"/>
        <v/>
      </c>
      <c r="AE4857" s="3" t="str">
        <f t="shared" si="2274"/>
        <v/>
      </c>
      <c r="AF4857" s="3" t="str">
        <f t="shared" si="2275"/>
        <v/>
      </c>
      <c r="AG4857" s="3" t="str">
        <f t="shared" si="2276"/>
        <v/>
      </c>
      <c r="AH4857" s="4" t="str">
        <f t="shared" si="2277"/>
        <v/>
      </c>
      <c r="AI4857" s="75" t="str">
        <f t="shared" si="2278"/>
        <v/>
      </c>
      <c r="AJ4857" s="75" t="str">
        <f t="shared" si="2279"/>
        <v/>
      </c>
    </row>
    <row r="4858" spans="1:36">
      <c r="A4858" s="41" t="str">
        <f t="shared" si="2262"/>
        <v/>
      </c>
      <c r="B4858" s="150" t="str">
        <f>IF(ISNUMBER(A4858),INDEX('MetaTrader Import'!$H$13:$J$5893,TRUNC(((A4858-$A$39+1)-1)/3)+1,MOD((A4858-$A$39+1)-1,3)+1),"")</f>
        <v/>
      </c>
      <c r="C4858" s="43" t="str">
        <f t="shared" si="2263"/>
        <v/>
      </c>
      <c r="D4858" s="43" t="str">
        <f t="shared" ca="1" si="2253"/>
        <v/>
      </c>
      <c r="E4858" s="43" t="str">
        <f t="shared" si="2264"/>
        <v/>
      </c>
      <c r="F4858" s="43" t="str">
        <f t="shared" si="2265"/>
        <v/>
      </c>
      <c r="G4858" s="43" t="str">
        <f>IF(A4858&lt;&gt;"",IF(A4858&lt;Data!$G$11*0.25,$C$13/$G$32,IF(A4858&gt;Data!$G$11*0.25,$C$13,$C$13*10)),"")</f>
        <v/>
      </c>
      <c r="H4858" s="43" t="str">
        <f>IF(A4858&lt;&gt;"",IF(Data!$G$9="constant",$C$13,IF(Data!$G$9="squeeze",G4858,F4858)),"")</f>
        <v/>
      </c>
      <c r="I4858" s="38" t="str">
        <f ca="1">IF(ISNUMBER(A4858),NORMINV(RAND(),0,IF(AND(Data!$G$9="squeeze",A4858&lt;Data!$G$11*0.25),$H$32,1)*$C$30*$C$13)*($C$14*$C$12),"")</f>
        <v/>
      </c>
      <c r="J4858" s="42" t="str">
        <f ca="1">IFERROR(IF(Data!$C$6="Real",B4858,I4858+J4857+($C$14*$C$12)*(NORMINV(RAND(),$C$15,CHOOSE($G$13,$C$13,F4858,G4858)))),"")</f>
        <v/>
      </c>
      <c r="K4858" s="88" t="str">
        <f>IF(ISNUMBER(A4858), IF($G$16="fixed",$G$17,MIN(H4858*Data!$C$7*$C$16*0.5,$C$17*Data!$C$7))*$C$12,"")</f>
        <v/>
      </c>
      <c r="L4858" s="42" t="str">
        <f t="shared" ca="1" si="2280"/>
        <v/>
      </c>
      <c r="M4858" s="44" t="str">
        <f t="shared" ca="1" si="2281"/>
        <v/>
      </c>
      <c r="N4858" s="44" t="str">
        <f t="shared" ca="1" si="2282"/>
        <v/>
      </c>
      <c r="O4858" s="108" t="str">
        <f t="shared" si="2266"/>
        <v/>
      </c>
      <c r="P4858" s="102" t="str">
        <f t="shared" si="2267"/>
        <v/>
      </c>
      <c r="Q4858" s="102" t="str">
        <f t="shared" si="2268"/>
        <v/>
      </c>
      <c r="R4858" s="120" t="str">
        <f t="shared" si="2269"/>
        <v/>
      </c>
      <c r="S4858" s="54" t="str">
        <f t="shared" si="2270"/>
        <v/>
      </c>
      <c r="T4858" s="5" t="str">
        <f t="shared" si="2271"/>
        <v/>
      </c>
      <c r="U4858" s="152" t="str">
        <f t="shared" si="2254"/>
        <v/>
      </c>
      <c r="V4858" s="152" t="str">
        <f t="shared" si="2255"/>
        <v/>
      </c>
      <c r="W4858" s="153" t="str">
        <f t="shared" si="2256"/>
        <v/>
      </c>
      <c r="X4858" s="153" t="str">
        <f t="shared" si="2257"/>
        <v/>
      </c>
      <c r="Y4858" s="153" t="str">
        <f t="shared" si="2258"/>
        <v/>
      </c>
      <c r="Z4858" s="153" t="str">
        <f t="shared" si="2259"/>
        <v/>
      </c>
      <c r="AA4858" s="152" t="str">
        <f t="shared" si="2260"/>
        <v/>
      </c>
      <c r="AB4858" s="152" t="str">
        <f t="shared" si="2261"/>
        <v/>
      </c>
      <c r="AC4858" s="154" t="str">
        <f t="shared" si="2272"/>
        <v/>
      </c>
      <c r="AD4858" s="154" t="str">
        <f t="shared" si="2273"/>
        <v/>
      </c>
      <c r="AE4858" s="3" t="str">
        <f t="shared" si="2274"/>
        <v/>
      </c>
      <c r="AF4858" s="3" t="str">
        <f t="shared" si="2275"/>
        <v/>
      </c>
      <c r="AG4858" s="3" t="str">
        <f t="shared" si="2276"/>
        <v/>
      </c>
      <c r="AH4858" s="4" t="str">
        <f t="shared" si="2277"/>
        <v/>
      </c>
      <c r="AI4858" s="75" t="str">
        <f t="shared" si="2278"/>
        <v/>
      </c>
      <c r="AJ4858" s="75" t="str">
        <f t="shared" si="2279"/>
        <v/>
      </c>
    </row>
    <row r="4859" spans="1:36">
      <c r="A4859" s="41" t="str">
        <f t="shared" si="2262"/>
        <v/>
      </c>
      <c r="B4859" s="150" t="str">
        <f>IF(ISNUMBER(A4859),INDEX('MetaTrader Import'!$H$13:$J$5893,TRUNC(((A4859-$A$39+1)-1)/3)+1,MOD((A4859-$A$39+1)-1,3)+1),"")</f>
        <v/>
      </c>
      <c r="C4859" s="43" t="str">
        <f t="shared" si="2263"/>
        <v/>
      </c>
      <c r="D4859" s="43" t="str">
        <f t="shared" ca="1" si="2253"/>
        <v/>
      </c>
      <c r="E4859" s="43" t="str">
        <f t="shared" si="2264"/>
        <v/>
      </c>
      <c r="F4859" s="43" t="str">
        <f t="shared" si="2265"/>
        <v/>
      </c>
      <c r="G4859" s="43" t="str">
        <f>IF(A4859&lt;&gt;"",IF(A4859&lt;Data!$G$11*0.25,$C$13/$G$32,IF(A4859&gt;Data!$G$11*0.25,$C$13,$C$13*10)),"")</f>
        <v/>
      </c>
      <c r="H4859" s="43" t="str">
        <f>IF(A4859&lt;&gt;"",IF(Data!$G$9="constant",$C$13,IF(Data!$G$9="squeeze",G4859,F4859)),"")</f>
        <v/>
      </c>
      <c r="I4859" s="38" t="str">
        <f ca="1">IF(ISNUMBER(A4859),NORMINV(RAND(),0,IF(AND(Data!$G$9="squeeze",A4859&lt;Data!$G$11*0.25),$H$32,1)*$C$30*$C$13)*($C$14*$C$12),"")</f>
        <v/>
      </c>
      <c r="J4859" s="42" t="str">
        <f ca="1">IFERROR(IF(Data!$C$6="Real",B4859,I4859+J4858+($C$14*$C$12)*(NORMINV(RAND(),$C$15,CHOOSE($G$13,$C$13,F4859,G4859)))),"")</f>
        <v/>
      </c>
      <c r="K4859" s="88" t="str">
        <f>IF(ISNUMBER(A4859), IF($G$16="fixed",$G$17,MIN(H4859*Data!$C$7*$C$16*0.5,$C$17*Data!$C$7))*$C$12,"")</f>
        <v/>
      </c>
      <c r="L4859" s="42" t="str">
        <f t="shared" ca="1" si="2280"/>
        <v/>
      </c>
      <c r="M4859" s="44" t="str">
        <f t="shared" ca="1" si="2281"/>
        <v/>
      </c>
      <c r="N4859" s="44" t="str">
        <f t="shared" ca="1" si="2282"/>
        <v/>
      </c>
      <c r="O4859" s="108" t="str">
        <f t="shared" si="2266"/>
        <v/>
      </c>
      <c r="P4859" s="102" t="str">
        <f t="shared" si="2267"/>
        <v/>
      </c>
      <c r="Q4859" s="102" t="str">
        <f t="shared" si="2268"/>
        <v/>
      </c>
      <c r="R4859" s="120" t="str">
        <f t="shared" si="2269"/>
        <v/>
      </c>
      <c r="S4859" s="54" t="str">
        <f t="shared" si="2270"/>
        <v/>
      </c>
      <c r="T4859" s="5" t="str">
        <f t="shared" si="2271"/>
        <v/>
      </c>
      <c r="U4859" s="152" t="str">
        <f t="shared" si="2254"/>
        <v/>
      </c>
      <c r="V4859" s="152" t="str">
        <f t="shared" si="2255"/>
        <v/>
      </c>
      <c r="W4859" s="153" t="str">
        <f t="shared" si="2256"/>
        <v/>
      </c>
      <c r="X4859" s="153" t="str">
        <f t="shared" si="2257"/>
        <v/>
      </c>
      <c r="Y4859" s="153" t="str">
        <f t="shared" si="2258"/>
        <v/>
      </c>
      <c r="Z4859" s="153" t="str">
        <f t="shared" si="2259"/>
        <v/>
      </c>
      <c r="AA4859" s="152" t="str">
        <f t="shared" si="2260"/>
        <v/>
      </c>
      <c r="AB4859" s="152" t="str">
        <f t="shared" si="2261"/>
        <v/>
      </c>
      <c r="AC4859" s="154" t="str">
        <f t="shared" si="2272"/>
        <v/>
      </c>
      <c r="AD4859" s="154" t="str">
        <f t="shared" si="2273"/>
        <v/>
      </c>
      <c r="AE4859" s="3" t="str">
        <f t="shared" si="2274"/>
        <v/>
      </c>
      <c r="AF4859" s="3" t="str">
        <f t="shared" si="2275"/>
        <v/>
      </c>
      <c r="AG4859" s="3" t="str">
        <f t="shared" si="2276"/>
        <v/>
      </c>
      <c r="AH4859" s="4" t="str">
        <f t="shared" si="2277"/>
        <v/>
      </c>
      <c r="AI4859" s="75" t="str">
        <f t="shared" si="2278"/>
        <v/>
      </c>
      <c r="AJ4859" s="75" t="str">
        <f t="shared" si="2279"/>
        <v/>
      </c>
    </row>
    <row r="4860" spans="1:36">
      <c r="A4860" s="41" t="str">
        <f t="shared" si="2262"/>
        <v/>
      </c>
      <c r="B4860" s="150" t="str">
        <f>IF(ISNUMBER(A4860),INDEX('MetaTrader Import'!$H$13:$J$5893,TRUNC(((A4860-$A$39+1)-1)/3)+1,MOD((A4860-$A$39+1)-1,3)+1),"")</f>
        <v/>
      </c>
      <c r="C4860" s="43" t="str">
        <f t="shared" si="2263"/>
        <v/>
      </c>
      <c r="D4860" s="43" t="str">
        <f t="shared" ca="1" si="2253"/>
        <v/>
      </c>
      <c r="E4860" s="43" t="str">
        <f t="shared" si="2264"/>
        <v/>
      </c>
      <c r="F4860" s="43" t="str">
        <f t="shared" si="2265"/>
        <v/>
      </c>
      <c r="G4860" s="43" t="str">
        <f>IF(A4860&lt;&gt;"",IF(A4860&lt;Data!$G$11*0.25,$C$13/$G$32,IF(A4860&gt;Data!$G$11*0.25,$C$13,$C$13*10)),"")</f>
        <v/>
      </c>
      <c r="H4860" s="43" t="str">
        <f>IF(A4860&lt;&gt;"",IF(Data!$G$9="constant",$C$13,IF(Data!$G$9="squeeze",G4860,F4860)),"")</f>
        <v/>
      </c>
      <c r="I4860" s="38" t="str">
        <f ca="1">IF(ISNUMBER(A4860),NORMINV(RAND(),0,IF(AND(Data!$G$9="squeeze",A4860&lt;Data!$G$11*0.25),$H$32,1)*$C$30*$C$13)*($C$14*$C$12),"")</f>
        <v/>
      </c>
      <c r="J4860" s="42" t="str">
        <f ca="1">IFERROR(IF(Data!$C$6="Real",B4860,I4860+J4859+($C$14*$C$12)*(NORMINV(RAND(),$C$15,CHOOSE($G$13,$C$13,F4860,G4860)))),"")</f>
        <v/>
      </c>
      <c r="K4860" s="88" t="str">
        <f>IF(ISNUMBER(A4860), IF($G$16="fixed",$G$17,MIN(H4860*Data!$C$7*$C$16*0.5,$C$17*Data!$C$7))*$C$12,"")</f>
        <v/>
      </c>
      <c r="L4860" s="42" t="str">
        <f t="shared" ca="1" si="2280"/>
        <v/>
      </c>
      <c r="M4860" s="44" t="str">
        <f t="shared" ca="1" si="2281"/>
        <v/>
      </c>
      <c r="N4860" s="44" t="str">
        <f t="shared" ca="1" si="2282"/>
        <v/>
      </c>
      <c r="O4860" s="108" t="str">
        <f t="shared" si="2266"/>
        <v/>
      </c>
      <c r="P4860" s="102" t="str">
        <f t="shared" si="2267"/>
        <v/>
      </c>
      <c r="Q4860" s="102" t="str">
        <f t="shared" si="2268"/>
        <v/>
      </c>
      <c r="R4860" s="120" t="str">
        <f t="shared" si="2269"/>
        <v/>
      </c>
      <c r="S4860" s="54" t="str">
        <f t="shared" si="2270"/>
        <v/>
      </c>
      <c r="T4860" s="5" t="str">
        <f t="shared" si="2271"/>
        <v/>
      </c>
      <c r="U4860" s="152" t="str">
        <f t="shared" si="2254"/>
        <v/>
      </c>
      <c r="V4860" s="152" t="str">
        <f t="shared" si="2255"/>
        <v/>
      </c>
      <c r="W4860" s="153" t="str">
        <f t="shared" si="2256"/>
        <v/>
      </c>
      <c r="X4860" s="153" t="str">
        <f t="shared" si="2257"/>
        <v/>
      </c>
      <c r="Y4860" s="153" t="str">
        <f t="shared" si="2258"/>
        <v/>
      </c>
      <c r="Z4860" s="153" t="str">
        <f t="shared" si="2259"/>
        <v/>
      </c>
      <c r="AA4860" s="152" t="str">
        <f t="shared" si="2260"/>
        <v/>
      </c>
      <c r="AB4860" s="152" t="str">
        <f t="shared" si="2261"/>
        <v/>
      </c>
      <c r="AC4860" s="154" t="str">
        <f t="shared" si="2272"/>
        <v/>
      </c>
      <c r="AD4860" s="154" t="str">
        <f t="shared" si="2273"/>
        <v/>
      </c>
      <c r="AE4860" s="3" t="str">
        <f t="shared" si="2274"/>
        <v/>
      </c>
      <c r="AF4860" s="3" t="str">
        <f t="shared" si="2275"/>
        <v/>
      </c>
      <c r="AG4860" s="3" t="str">
        <f t="shared" si="2276"/>
        <v/>
      </c>
      <c r="AH4860" s="4" t="str">
        <f t="shared" si="2277"/>
        <v/>
      </c>
      <c r="AI4860" s="75" t="str">
        <f t="shared" si="2278"/>
        <v/>
      </c>
      <c r="AJ4860" s="75" t="str">
        <f t="shared" si="2279"/>
        <v/>
      </c>
    </row>
    <row r="4861" spans="1:36">
      <c r="A4861" s="41" t="str">
        <f t="shared" si="2262"/>
        <v/>
      </c>
      <c r="B4861" s="150" t="str">
        <f>IF(ISNUMBER(A4861),INDEX('MetaTrader Import'!$H$13:$J$5893,TRUNC(((A4861-$A$39+1)-1)/3)+1,MOD((A4861-$A$39+1)-1,3)+1),"")</f>
        <v/>
      </c>
      <c r="C4861" s="43" t="str">
        <f t="shared" si="2263"/>
        <v/>
      </c>
      <c r="D4861" s="43" t="str">
        <f t="shared" ca="1" si="2253"/>
        <v/>
      </c>
      <c r="E4861" s="43" t="str">
        <f t="shared" si="2264"/>
        <v/>
      </c>
      <c r="F4861" s="43" t="str">
        <f t="shared" si="2265"/>
        <v/>
      </c>
      <c r="G4861" s="43" t="str">
        <f>IF(A4861&lt;&gt;"",IF(A4861&lt;Data!$G$11*0.25,$C$13/$G$32,IF(A4861&gt;Data!$G$11*0.25,$C$13,$C$13*10)),"")</f>
        <v/>
      </c>
      <c r="H4861" s="43" t="str">
        <f>IF(A4861&lt;&gt;"",IF(Data!$G$9="constant",$C$13,IF(Data!$G$9="squeeze",G4861,F4861)),"")</f>
        <v/>
      </c>
      <c r="I4861" s="38" t="str">
        <f ca="1">IF(ISNUMBER(A4861),NORMINV(RAND(),0,IF(AND(Data!$G$9="squeeze",A4861&lt;Data!$G$11*0.25),$H$32,1)*$C$30*$C$13)*($C$14*$C$12),"")</f>
        <v/>
      </c>
      <c r="J4861" s="42" t="str">
        <f ca="1">IFERROR(IF(Data!$C$6="Real",B4861,I4861+J4860+($C$14*$C$12)*(NORMINV(RAND(),$C$15,CHOOSE($G$13,$C$13,F4861,G4861)))),"")</f>
        <v/>
      </c>
      <c r="K4861" s="88" t="str">
        <f>IF(ISNUMBER(A4861), IF($G$16="fixed",$G$17,MIN(H4861*Data!$C$7*$C$16*0.5,$C$17*Data!$C$7))*$C$12,"")</f>
        <v/>
      </c>
      <c r="L4861" s="42" t="str">
        <f t="shared" ca="1" si="2280"/>
        <v/>
      </c>
      <c r="M4861" s="44" t="str">
        <f t="shared" ca="1" si="2281"/>
        <v/>
      </c>
      <c r="N4861" s="44" t="str">
        <f t="shared" ca="1" si="2282"/>
        <v/>
      </c>
      <c r="O4861" s="108" t="str">
        <f t="shared" si="2266"/>
        <v/>
      </c>
      <c r="P4861" s="102" t="str">
        <f t="shared" si="2267"/>
        <v/>
      </c>
      <c r="Q4861" s="102" t="str">
        <f t="shared" si="2268"/>
        <v/>
      </c>
      <c r="R4861" s="120" t="str">
        <f t="shared" si="2269"/>
        <v/>
      </c>
      <c r="S4861" s="54" t="str">
        <f t="shared" si="2270"/>
        <v/>
      </c>
      <c r="T4861" s="5" t="str">
        <f t="shared" si="2271"/>
        <v/>
      </c>
      <c r="U4861" s="152" t="str">
        <f t="shared" si="2254"/>
        <v/>
      </c>
      <c r="V4861" s="152" t="str">
        <f t="shared" si="2255"/>
        <v/>
      </c>
      <c r="W4861" s="153" t="str">
        <f t="shared" si="2256"/>
        <v/>
      </c>
      <c r="X4861" s="153" t="str">
        <f t="shared" si="2257"/>
        <v/>
      </c>
      <c r="Y4861" s="153" t="str">
        <f t="shared" si="2258"/>
        <v/>
      </c>
      <c r="Z4861" s="153" t="str">
        <f t="shared" si="2259"/>
        <v/>
      </c>
      <c r="AA4861" s="152" t="str">
        <f t="shared" si="2260"/>
        <v/>
      </c>
      <c r="AB4861" s="152" t="str">
        <f t="shared" si="2261"/>
        <v/>
      </c>
      <c r="AC4861" s="154" t="str">
        <f t="shared" si="2272"/>
        <v/>
      </c>
      <c r="AD4861" s="154" t="str">
        <f t="shared" si="2273"/>
        <v/>
      </c>
      <c r="AE4861" s="3" t="str">
        <f t="shared" si="2274"/>
        <v/>
      </c>
      <c r="AF4861" s="3" t="str">
        <f t="shared" si="2275"/>
        <v/>
      </c>
      <c r="AG4861" s="3" t="str">
        <f t="shared" si="2276"/>
        <v/>
      </c>
      <c r="AH4861" s="4" t="str">
        <f t="shared" si="2277"/>
        <v/>
      </c>
      <c r="AI4861" s="75" t="str">
        <f t="shared" si="2278"/>
        <v/>
      </c>
      <c r="AJ4861" s="75" t="str">
        <f t="shared" si="2279"/>
        <v/>
      </c>
    </row>
    <row r="4862" spans="1:36">
      <c r="A4862" s="41" t="str">
        <f t="shared" si="2262"/>
        <v/>
      </c>
      <c r="B4862" s="150" t="str">
        <f>IF(ISNUMBER(A4862),INDEX('MetaTrader Import'!$H$13:$J$5893,TRUNC(((A4862-$A$39+1)-1)/3)+1,MOD((A4862-$A$39+1)-1,3)+1),"")</f>
        <v/>
      </c>
      <c r="C4862" s="43" t="str">
        <f t="shared" si="2263"/>
        <v/>
      </c>
      <c r="D4862" s="43" t="str">
        <f t="shared" ca="1" si="2253"/>
        <v/>
      </c>
      <c r="E4862" s="43" t="str">
        <f t="shared" si="2264"/>
        <v/>
      </c>
      <c r="F4862" s="43" t="str">
        <f t="shared" si="2265"/>
        <v/>
      </c>
      <c r="G4862" s="43" t="str">
        <f>IF(A4862&lt;&gt;"",IF(A4862&lt;Data!$G$11*0.25,$C$13/$G$32,IF(A4862&gt;Data!$G$11*0.25,$C$13,$C$13*10)),"")</f>
        <v/>
      </c>
      <c r="H4862" s="43" t="str">
        <f>IF(A4862&lt;&gt;"",IF(Data!$G$9="constant",$C$13,IF(Data!$G$9="squeeze",G4862,F4862)),"")</f>
        <v/>
      </c>
      <c r="I4862" s="38" t="str">
        <f ca="1">IF(ISNUMBER(A4862),NORMINV(RAND(),0,IF(AND(Data!$G$9="squeeze",A4862&lt;Data!$G$11*0.25),$H$32,1)*$C$30*$C$13)*($C$14*$C$12),"")</f>
        <v/>
      </c>
      <c r="J4862" s="42" t="str">
        <f ca="1">IFERROR(IF(Data!$C$6="Real",B4862,I4862+J4861+($C$14*$C$12)*(NORMINV(RAND(),$C$15,CHOOSE($G$13,$C$13,F4862,G4862)))),"")</f>
        <v/>
      </c>
      <c r="K4862" s="88" t="str">
        <f>IF(ISNUMBER(A4862), IF($G$16="fixed",$G$17,MIN(H4862*Data!$C$7*$C$16*0.5,$C$17*Data!$C$7))*$C$12,"")</f>
        <v/>
      </c>
      <c r="L4862" s="42" t="str">
        <f t="shared" ca="1" si="2280"/>
        <v/>
      </c>
      <c r="M4862" s="44" t="str">
        <f t="shared" ca="1" si="2281"/>
        <v/>
      </c>
      <c r="N4862" s="44" t="str">
        <f t="shared" ca="1" si="2282"/>
        <v/>
      </c>
      <c r="O4862" s="108" t="str">
        <f t="shared" si="2266"/>
        <v/>
      </c>
      <c r="P4862" s="102" t="str">
        <f t="shared" si="2267"/>
        <v/>
      </c>
      <c r="Q4862" s="102" t="str">
        <f t="shared" si="2268"/>
        <v/>
      </c>
      <c r="R4862" s="120" t="str">
        <f t="shared" si="2269"/>
        <v/>
      </c>
      <c r="S4862" s="54" t="str">
        <f t="shared" si="2270"/>
        <v/>
      </c>
      <c r="T4862" s="5" t="str">
        <f t="shared" si="2271"/>
        <v/>
      </c>
      <c r="U4862" s="152" t="str">
        <f t="shared" si="2254"/>
        <v/>
      </c>
      <c r="V4862" s="152" t="str">
        <f t="shared" si="2255"/>
        <v/>
      </c>
      <c r="W4862" s="153" t="str">
        <f t="shared" si="2256"/>
        <v/>
      </c>
      <c r="X4862" s="153" t="str">
        <f t="shared" si="2257"/>
        <v/>
      </c>
      <c r="Y4862" s="153" t="str">
        <f t="shared" si="2258"/>
        <v/>
      </c>
      <c r="Z4862" s="153" t="str">
        <f t="shared" si="2259"/>
        <v/>
      </c>
      <c r="AA4862" s="152" t="str">
        <f t="shared" si="2260"/>
        <v/>
      </c>
      <c r="AB4862" s="152" t="str">
        <f t="shared" si="2261"/>
        <v/>
      </c>
      <c r="AC4862" s="154" t="str">
        <f t="shared" si="2272"/>
        <v/>
      </c>
      <c r="AD4862" s="154" t="str">
        <f t="shared" si="2273"/>
        <v/>
      </c>
      <c r="AE4862" s="3" t="str">
        <f t="shared" si="2274"/>
        <v/>
      </c>
      <c r="AF4862" s="3" t="str">
        <f t="shared" si="2275"/>
        <v/>
      </c>
      <c r="AG4862" s="3" t="str">
        <f t="shared" si="2276"/>
        <v/>
      </c>
      <c r="AH4862" s="4" t="str">
        <f t="shared" si="2277"/>
        <v/>
      </c>
      <c r="AI4862" s="75" t="str">
        <f t="shared" si="2278"/>
        <v/>
      </c>
      <c r="AJ4862" s="75" t="str">
        <f t="shared" si="2279"/>
        <v/>
      </c>
    </row>
    <row r="4863" spans="1:36">
      <c r="A4863" s="41" t="str">
        <f t="shared" si="2262"/>
        <v/>
      </c>
      <c r="B4863" s="150" t="str">
        <f>IF(ISNUMBER(A4863),INDEX('MetaTrader Import'!$H$13:$J$5893,TRUNC(((A4863-$A$39+1)-1)/3)+1,MOD((A4863-$A$39+1)-1,3)+1),"")</f>
        <v/>
      </c>
      <c r="C4863" s="43" t="str">
        <f t="shared" si="2263"/>
        <v/>
      </c>
      <c r="D4863" s="43" t="str">
        <f t="shared" ca="1" si="2253"/>
        <v/>
      </c>
      <c r="E4863" s="43" t="str">
        <f t="shared" si="2264"/>
        <v/>
      </c>
      <c r="F4863" s="43" t="str">
        <f t="shared" si="2265"/>
        <v/>
      </c>
      <c r="G4863" s="43" t="str">
        <f>IF(A4863&lt;&gt;"",IF(A4863&lt;Data!$G$11*0.25,$C$13/$G$32,IF(A4863&gt;Data!$G$11*0.25,$C$13,$C$13*10)),"")</f>
        <v/>
      </c>
      <c r="H4863" s="43" t="str">
        <f>IF(A4863&lt;&gt;"",IF(Data!$G$9="constant",$C$13,IF(Data!$G$9="squeeze",G4863,F4863)),"")</f>
        <v/>
      </c>
      <c r="I4863" s="38" t="str">
        <f ca="1">IF(ISNUMBER(A4863),NORMINV(RAND(),0,IF(AND(Data!$G$9="squeeze",A4863&lt;Data!$G$11*0.25),$H$32,1)*$C$30*$C$13)*($C$14*$C$12),"")</f>
        <v/>
      </c>
      <c r="J4863" s="42" t="str">
        <f ca="1">IFERROR(IF(Data!$C$6="Real",B4863,I4863+J4862+($C$14*$C$12)*(NORMINV(RAND(),$C$15,CHOOSE($G$13,$C$13,F4863,G4863)))),"")</f>
        <v/>
      </c>
      <c r="K4863" s="88" t="str">
        <f>IF(ISNUMBER(A4863), IF($G$16="fixed",$G$17,MIN(H4863*Data!$C$7*$C$16*0.5,$C$17*Data!$C$7))*$C$12,"")</f>
        <v/>
      </c>
      <c r="L4863" s="42" t="str">
        <f t="shared" ca="1" si="2280"/>
        <v/>
      </c>
      <c r="M4863" s="44" t="str">
        <f t="shared" ca="1" si="2281"/>
        <v/>
      </c>
      <c r="N4863" s="44" t="str">
        <f t="shared" ca="1" si="2282"/>
        <v/>
      </c>
      <c r="O4863" s="108" t="str">
        <f t="shared" si="2266"/>
        <v/>
      </c>
      <c r="P4863" s="102" t="str">
        <f t="shared" si="2267"/>
        <v/>
      </c>
      <c r="Q4863" s="102" t="str">
        <f t="shared" si="2268"/>
        <v/>
      </c>
      <c r="R4863" s="120" t="str">
        <f t="shared" si="2269"/>
        <v/>
      </c>
      <c r="S4863" s="54" t="str">
        <f t="shared" si="2270"/>
        <v/>
      </c>
      <c r="T4863" s="5" t="str">
        <f t="shared" si="2271"/>
        <v/>
      </c>
      <c r="U4863" s="152" t="str">
        <f t="shared" si="2254"/>
        <v/>
      </c>
      <c r="V4863" s="152" t="str">
        <f t="shared" si="2255"/>
        <v/>
      </c>
      <c r="W4863" s="153" t="str">
        <f t="shared" si="2256"/>
        <v/>
      </c>
      <c r="X4863" s="153" t="str">
        <f t="shared" si="2257"/>
        <v/>
      </c>
      <c r="Y4863" s="153" t="str">
        <f t="shared" si="2258"/>
        <v/>
      </c>
      <c r="Z4863" s="153" t="str">
        <f t="shared" si="2259"/>
        <v/>
      </c>
      <c r="AA4863" s="152" t="str">
        <f t="shared" si="2260"/>
        <v/>
      </c>
      <c r="AB4863" s="152" t="str">
        <f t="shared" si="2261"/>
        <v/>
      </c>
      <c r="AC4863" s="154" t="str">
        <f t="shared" si="2272"/>
        <v/>
      </c>
      <c r="AD4863" s="154" t="str">
        <f t="shared" si="2273"/>
        <v/>
      </c>
      <c r="AE4863" s="3" t="str">
        <f t="shared" si="2274"/>
        <v/>
      </c>
      <c r="AF4863" s="3" t="str">
        <f t="shared" si="2275"/>
        <v/>
      </c>
      <c r="AG4863" s="3" t="str">
        <f t="shared" si="2276"/>
        <v/>
      </c>
      <c r="AH4863" s="4" t="str">
        <f t="shared" si="2277"/>
        <v/>
      </c>
      <c r="AI4863" s="75" t="str">
        <f t="shared" si="2278"/>
        <v/>
      </c>
      <c r="AJ4863" s="75" t="str">
        <f t="shared" si="2279"/>
        <v/>
      </c>
    </row>
    <row r="4864" spans="1:36">
      <c r="A4864" s="41" t="str">
        <f t="shared" si="2262"/>
        <v/>
      </c>
      <c r="B4864" s="150" t="str">
        <f>IF(ISNUMBER(A4864),INDEX('MetaTrader Import'!$H$13:$J$5893,TRUNC(((A4864-$A$39+1)-1)/3)+1,MOD((A4864-$A$39+1)-1,3)+1),"")</f>
        <v/>
      </c>
      <c r="C4864" s="43" t="str">
        <f t="shared" si="2263"/>
        <v/>
      </c>
      <c r="D4864" s="43" t="str">
        <f t="shared" ca="1" si="2253"/>
        <v/>
      </c>
      <c r="E4864" s="43" t="str">
        <f t="shared" si="2264"/>
        <v/>
      </c>
      <c r="F4864" s="43" t="str">
        <f t="shared" si="2265"/>
        <v/>
      </c>
      <c r="G4864" s="43" t="str">
        <f>IF(A4864&lt;&gt;"",IF(A4864&lt;Data!$G$11*0.25,$C$13/$G$32,IF(A4864&gt;Data!$G$11*0.25,$C$13,$C$13*10)),"")</f>
        <v/>
      </c>
      <c r="H4864" s="43" t="str">
        <f>IF(A4864&lt;&gt;"",IF(Data!$G$9="constant",$C$13,IF(Data!$G$9="squeeze",G4864,F4864)),"")</f>
        <v/>
      </c>
      <c r="I4864" s="38" t="str">
        <f ca="1">IF(ISNUMBER(A4864),NORMINV(RAND(),0,IF(AND(Data!$G$9="squeeze",A4864&lt;Data!$G$11*0.25),$H$32,1)*$C$30*$C$13)*($C$14*$C$12),"")</f>
        <v/>
      </c>
      <c r="J4864" s="42" t="str">
        <f ca="1">IFERROR(IF(Data!$C$6="Real",B4864,I4864+J4863+($C$14*$C$12)*(NORMINV(RAND(),$C$15,CHOOSE($G$13,$C$13,F4864,G4864)))),"")</f>
        <v/>
      </c>
      <c r="K4864" s="88" t="str">
        <f>IF(ISNUMBER(A4864), IF($G$16="fixed",$G$17,MIN(H4864*Data!$C$7*$C$16*0.5,$C$17*Data!$C$7))*$C$12,"")</f>
        <v/>
      </c>
      <c r="L4864" s="42" t="str">
        <f t="shared" ca="1" si="2280"/>
        <v/>
      </c>
      <c r="M4864" s="44" t="str">
        <f t="shared" ca="1" si="2281"/>
        <v/>
      </c>
      <c r="N4864" s="44" t="str">
        <f t="shared" ca="1" si="2282"/>
        <v/>
      </c>
      <c r="O4864" s="108" t="str">
        <f t="shared" si="2266"/>
        <v/>
      </c>
      <c r="P4864" s="102" t="str">
        <f t="shared" si="2267"/>
        <v/>
      </c>
      <c r="Q4864" s="102" t="str">
        <f t="shared" si="2268"/>
        <v/>
      </c>
      <c r="R4864" s="120" t="str">
        <f t="shared" si="2269"/>
        <v/>
      </c>
      <c r="S4864" s="54" t="str">
        <f t="shared" si="2270"/>
        <v/>
      </c>
      <c r="T4864" s="5" t="str">
        <f t="shared" si="2271"/>
        <v/>
      </c>
      <c r="U4864" s="152" t="str">
        <f t="shared" si="2254"/>
        <v/>
      </c>
      <c r="V4864" s="152" t="str">
        <f t="shared" si="2255"/>
        <v/>
      </c>
      <c r="W4864" s="153" t="str">
        <f t="shared" si="2256"/>
        <v/>
      </c>
      <c r="X4864" s="153" t="str">
        <f t="shared" si="2257"/>
        <v/>
      </c>
      <c r="Y4864" s="153" t="str">
        <f t="shared" si="2258"/>
        <v/>
      </c>
      <c r="Z4864" s="153" t="str">
        <f t="shared" si="2259"/>
        <v/>
      </c>
      <c r="AA4864" s="152" t="str">
        <f t="shared" si="2260"/>
        <v/>
      </c>
      <c r="AB4864" s="152" t="str">
        <f t="shared" si="2261"/>
        <v/>
      </c>
      <c r="AC4864" s="154" t="str">
        <f t="shared" si="2272"/>
        <v/>
      </c>
      <c r="AD4864" s="154" t="str">
        <f t="shared" si="2273"/>
        <v/>
      </c>
      <c r="AE4864" s="3" t="str">
        <f t="shared" si="2274"/>
        <v/>
      </c>
      <c r="AF4864" s="3" t="str">
        <f t="shared" si="2275"/>
        <v/>
      </c>
      <c r="AG4864" s="3" t="str">
        <f t="shared" si="2276"/>
        <v/>
      </c>
      <c r="AH4864" s="4" t="str">
        <f t="shared" si="2277"/>
        <v/>
      </c>
      <c r="AI4864" s="75" t="str">
        <f t="shared" si="2278"/>
        <v/>
      </c>
      <c r="AJ4864" s="75" t="str">
        <f t="shared" si="2279"/>
        <v/>
      </c>
    </row>
    <row r="4865" spans="1:36">
      <c r="A4865" s="41" t="str">
        <f t="shared" si="2262"/>
        <v/>
      </c>
      <c r="B4865" s="150" t="str">
        <f>IF(ISNUMBER(A4865),INDEX('MetaTrader Import'!$H$13:$J$5893,TRUNC(((A4865-$A$39+1)-1)/3)+1,MOD((A4865-$A$39+1)-1,3)+1),"")</f>
        <v/>
      </c>
      <c r="C4865" s="43" t="str">
        <f t="shared" si="2263"/>
        <v/>
      </c>
      <c r="D4865" s="43" t="str">
        <f t="shared" ca="1" si="2253"/>
        <v/>
      </c>
      <c r="E4865" s="43" t="str">
        <f t="shared" si="2264"/>
        <v/>
      </c>
      <c r="F4865" s="43" t="str">
        <f t="shared" si="2265"/>
        <v/>
      </c>
      <c r="G4865" s="43" t="str">
        <f>IF(A4865&lt;&gt;"",IF(A4865&lt;Data!$G$11*0.25,$C$13/$G$32,IF(A4865&gt;Data!$G$11*0.25,$C$13,$C$13*10)),"")</f>
        <v/>
      </c>
      <c r="H4865" s="43" t="str">
        <f>IF(A4865&lt;&gt;"",IF(Data!$G$9="constant",$C$13,IF(Data!$G$9="squeeze",G4865,F4865)),"")</f>
        <v/>
      </c>
      <c r="I4865" s="38" t="str">
        <f ca="1">IF(ISNUMBER(A4865),NORMINV(RAND(),0,IF(AND(Data!$G$9="squeeze",A4865&lt;Data!$G$11*0.25),$H$32,1)*$C$30*$C$13)*($C$14*$C$12),"")</f>
        <v/>
      </c>
      <c r="J4865" s="42" t="str">
        <f ca="1">IFERROR(IF(Data!$C$6="Real",B4865,I4865+J4864+($C$14*$C$12)*(NORMINV(RAND(),$C$15,CHOOSE($G$13,$C$13,F4865,G4865)))),"")</f>
        <v/>
      </c>
      <c r="K4865" s="88" t="str">
        <f>IF(ISNUMBER(A4865), IF($G$16="fixed",$G$17,MIN(H4865*Data!$C$7*$C$16*0.5,$C$17*Data!$C$7))*$C$12,"")</f>
        <v/>
      </c>
      <c r="L4865" s="42" t="str">
        <f t="shared" ca="1" si="2280"/>
        <v/>
      </c>
      <c r="M4865" s="44" t="str">
        <f t="shared" ca="1" si="2281"/>
        <v/>
      </c>
      <c r="N4865" s="44" t="str">
        <f t="shared" ca="1" si="2282"/>
        <v/>
      </c>
      <c r="O4865" s="108" t="str">
        <f t="shared" si="2266"/>
        <v/>
      </c>
      <c r="P4865" s="102" t="str">
        <f t="shared" si="2267"/>
        <v/>
      </c>
      <c r="Q4865" s="102" t="str">
        <f t="shared" si="2268"/>
        <v/>
      </c>
      <c r="R4865" s="120" t="str">
        <f t="shared" si="2269"/>
        <v/>
      </c>
      <c r="S4865" s="54" t="str">
        <f t="shared" si="2270"/>
        <v/>
      </c>
      <c r="T4865" s="5" t="str">
        <f t="shared" si="2271"/>
        <v/>
      </c>
      <c r="U4865" s="152" t="str">
        <f t="shared" si="2254"/>
        <v/>
      </c>
      <c r="V4865" s="152" t="str">
        <f t="shared" si="2255"/>
        <v/>
      </c>
      <c r="W4865" s="153" t="str">
        <f t="shared" si="2256"/>
        <v/>
      </c>
      <c r="X4865" s="153" t="str">
        <f t="shared" si="2257"/>
        <v/>
      </c>
      <c r="Y4865" s="153" t="str">
        <f t="shared" si="2258"/>
        <v/>
      </c>
      <c r="Z4865" s="153" t="str">
        <f t="shared" si="2259"/>
        <v/>
      </c>
      <c r="AA4865" s="152" t="str">
        <f t="shared" si="2260"/>
        <v/>
      </c>
      <c r="AB4865" s="152" t="str">
        <f t="shared" si="2261"/>
        <v/>
      </c>
      <c r="AC4865" s="154" t="str">
        <f t="shared" si="2272"/>
        <v/>
      </c>
      <c r="AD4865" s="154" t="str">
        <f t="shared" si="2273"/>
        <v/>
      </c>
      <c r="AE4865" s="3" t="str">
        <f t="shared" si="2274"/>
        <v/>
      </c>
      <c r="AF4865" s="3" t="str">
        <f t="shared" si="2275"/>
        <v/>
      </c>
      <c r="AG4865" s="3" t="str">
        <f t="shared" si="2276"/>
        <v/>
      </c>
      <c r="AH4865" s="4" t="str">
        <f t="shared" si="2277"/>
        <v/>
      </c>
      <c r="AI4865" s="75" t="str">
        <f t="shared" si="2278"/>
        <v/>
      </c>
      <c r="AJ4865" s="75" t="str">
        <f t="shared" si="2279"/>
        <v/>
      </c>
    </row>
    <row r="4866" spans="1:36">
      <c r="A4866" s="41" t="str">
        <f t="shared" si="2262"/>
        <v/>
      </c>
      <c r="B4866" s="150" t="str">
        <f>IF(ISNUMBER(A4866),INDEX('MetaTrader Import'!$H$13:$J$5893,TRUNC(((A4866-$A$39+1)-1)/3)+1,MOD((A4866-$A$39+1)-1,3)+1),"")</f>
        <v/>
      </c>
      <c r="C4866" s="43" t="str">
        <f t="shared" si="2263"/>
        <v/>
      </c>
      <c r="D4866" s="43" t="str">
        <f t="shared" ca="1" si="2253"/>
        <v/>
      </c>
      <c r="E4866" s="43" t="str">
        <f t="shared" si="2264"/>
        <v/>
      </c>
      <c r="F4866" s="43" t="str">
        <f t="shared" si="2265"/>
        <v/>
      </c>
      <c r="G4866" s="43" t="str">
        <f>IF(A4866&lt;&gt;"",IF(A4866&lt;Data!$G$11*0.25,$C$13/$G$32,IF(A4866&gt;Data!$G$11*0.25,$C$13,$C$13*10)),"")</f>
        <v/>
      </c>
      <c r="H4866" s="43" t="str">
        <f>IF(A4866&lt;&gt;"",IF(Data!$G$9="constant",$C$13,IF(Data!$G$9="squeeze",G4866,F4866)),"")</f>
        <v/>
      </c>
      <c r="I4866" s="38" t="str">
        <f ca="1">IF(ISNUMBER(A4866),NORMINV(RAND(),0,IF(AND(Data!$G$9="squeeze",A4866&lt;Data!$G$11*0.25),$H$32,1)*$C$30*$C$13)*($C$14*$C$12),"")</f>
        <v/>
      </c>
      <c r="J4866" s="42" t="str">
        <f ca="1">IFERROR(IF(Data!$C$6="Real",B4866,I4866+J4865+($C$14*$C$12)*(NORMINV(RAND(),$C$15,CHOOSE($G$13,$C$13,F4866,G4866)))),"")</f>
        <v/>
      </c>
      <c r="K4866" s="88" t="str">
        <f>IF(ISNUMBER(A4866), IF($G$16="fixed",$G$17,MIN(H4866*Data!$C$7*$C$16*0.5,$C$17*Data!$C$7))*$C$12,"")</f>
        <v/>
      </c>
      <c r="L4866" s="42" t="str">
        <f t="shared" ca="1" si="2280"/>
        <v/>
      </c>
      <c r="M4866" s="44" t="str">
        <f t="shared" ca="1" si="2281"/>
        <v/>
      </c>
      <c r="N4866" s="44" t="str">
        <f t="shared" ca="1" si="2282"/>
        <v/>
      </c>
      <c r="O4866" s="108" t="str">
        <f t="shared" si="2266"/>
        <v/>
      </c>
      <c r="P4866" s="102" t="str">
        <f t="shared" si="2267"/>
        <v/>
      </c>
      <c r="Q4866" s="102" t="str">
        <f t="shared" si="2268"/>
        <v/>
      </c>
      <c r="R4866" s="120" t="str">
        <f t="shared" si="2269"/>
        <v/>
      </c>
      <c r="S4866" s="54" t="str">
        <f t="shared" si="2270"/>
        <v/>
      </c>
      <c r="T4866" s="5" t="str">
        <f t="shared" si="2271"/>
        <v/>
      </c>
      <c r="U4866" s="152" t="str">
        <f t="shared" si="2254"/>
        <v/>
      </c>
      <c r="V4866" s="152" t="str">
        <f t="shared" si="2255"/>
        <v/>
      </c>
      <c r="W4866" s="153" t="str">
        <f t="shared" si="2256"/>
        <v/>
      </c>
      <c r="X4866" s="153" t="str">
        <f t="shared" si="2257"/>
        <v/>
      </c>
      <c r="Y4866" s="153" t="str">
        <f t="shared" si="2258"/>
        <v/>
      </c>
      <c r="Z4866" s="153" t="str">
        <f t="shared" si="2259"/>
        <v/>
      </c>
      <c r="AA4866" s="152" t="str">
        <f t="shared" si="2260"/>
        <v/>
      </c>
      <c r="AB4866" s="152" t="str">
        <f t="shared" si="2261"/>
        <v/>
      </c>
      <c r="AC4866" s="154" t="str">
        <f t="shared" si="2272"/>
        <v/>
      </c>
      <c r="AD4866" s="154" t="str">
        <f t="shared" si="2273"/>
        <v/>
      </c>
      <c r="AE4866" s="3" t="str">
        <f t="shared" si="2274"/>
        <v/>
      </c>
      <c r="AF4866" s="3" t="str">
        <f t="shared" si="2275"/>
        <v/>
      </c>
      <c r="AG4866" s="3" t="str">
        <f t="shared" si="2276"/>
        <v/>
      </c>
      <c r="AH4866" s="4" t="str">
        <f t="shared" si="2277"/>
        <v/>
      </c>
      <c r="AI4866" s="75" t="str">
        <f t="shared" si="2278"/>
        <v/>
      </c>
      <c r="AJ4866" s="75" t="str">
        <f t="shared" si="2279"/>
        <v/>
      </c>
    </row>
    <row r="4867" spans="1:36">
      <c r="A4867" s="41" t="str">
        <f t="shared" si="2262"/>
        <v/>
      </c>
      <c r="B4867" s="150" t="str">
        <f>IF(ISNUMBER(A4867),INDEX('MetaTrader Import'!$H$13:$J$5893,TRUNC(((A4867-$A$39+1)-1)/3)+1,MOD((A4867-$A$39+1)-1,3)+1),"")</f>
        <v/>
      </c>
      <c r="C4867" s="43" t="str">
        <f t="shared" si="2263"/>
        <v/>
      </c>
      <c r="D4867" s="43" t="str">
        <f t="shared" ref="D4867:D4930" ca="1" si="2283">IF(A4867&lt;&gt;"",NORMINV(RAND(),($C$23-C4867)*$C$28,$C$27)+NORMINV(RAND(),IF(RAND()&gt;$C$26,$C$25,0),$C$27),"")</f>
        <v/>
      </c>
      <c r="E4867" s="43" t="str">
        <f t="shared" si="2264"/>
        <v/>
      </c>
      <c r="F4867" s="43" t="str">
        <f t="shared" si="2265"/>
        <v/>
      </c>
      <c r="G4867" s="43" t="str">
        <f>IF(A4867&lt;&gt;"",IF(A4867&lt;Data!$G$11*0.25,$C$13/$G$32,IF(A4867&gt;Data!$G$11*0.25,$C$13,$C$13*10)),"")</f>
        <v/>
      </c>
      <c r="H4867" s="43" t="str">
        <f>IF(A4867&lt;&gt;"",IF(Data!$G$9="constant",$C$13,IF(Data!$G$9="squeeze",G4867,F4867)),"")</f>
        <v/>
      </c>
      <c r="I4867" s="38" t="str">
        <f ca="1">IF(ISNUMBER(A4867),NORMINV(RAND(),0,IF(AND(Data!$G$9="squeeze",A4867&lt;Data!$G$11*0.25),$H$32,1)*$C$30*$C$13)*($C$14*$C$12),"")</f>
        <v/>
      </c>
      <c r="J4867" s="42" t="str">
        <f ca="1">IFERROR(IF(Data!$C$6="Real",B4867,I4867+J4866+($C$14*$C$12)*(NORMINV(RAND(),$C$15,CHOOSE($G$13,$C$13,F4867,G4867)))),"")</f>
        <v/>
      </c>
      <c r="K4867" s="88" t="str">
        <f>IF(ISNUMBER(A4867), IF($G$16="fixed",$G$17,MIN(H4867*Data!$C$7*$C$16*0.5,$C$17*Data!$C$7))*$C$12,"")</f>
        <v/>
      </c>
      <c r="L4867" s="42" t="str">
        <f t="shared" ca="1" si="2280"/>
        <v/>
      </c>
      <c r="M4867" s="44" t="str">
        <f t="shared" ca="1" si="2281"/>
        <v/>
      </c>
      <c r="N4867" s="44" t="str">
        <f t="shared" ca="1" si="2282"/>
        <v/>
      </c>
      <c r="O4867" s="108" t="str">
        <f t="shared" si="2266"/>
        <v/>
      </c>
      <c r="P4867" s="102" t="str">
        <f t="shared" si="2267"/>
        <v/>
      </c>
      <c r="Q4867" s="102" t="str">
        <f t="shared" si="2268"/>
        <v/>
      </c>
      <c r="R4867" s="120" t="str">
        <f t="shared" si="2269"/>
        <v/>
      </c>
      <c r="S4867" s="54" t="str">
        <f t="shared" si="2270"/>
        <v/>
      </c>
      <c r="T4867" s="5" t="str">
        <f t="shared" si="2271"/>
        <v/>
      </c>
      <c r="U4867" s="152" t="str">
        <f t="shared" ref="U4867:U4930" si="2284">IF(NOT(ISNUMBER(T4867)),"",IF(S4867=1,T4867,IF(M4867&gt;U4866,M4867,IF(ISNUMBER(U4866),U4866,""))))</f>
        <v/>
      </c>
      <c r="V4867" s="152" t="str">
        <f t="shared" ref="V4867:V4930" si="2285">IF(NOT(ISNUMBER(T4867)),"",IF(S4867=1,T4867,IF(N4867&lt;V4866,N4867,IF(ISNUMBER(V4866),V4866,""))))</f>
        <v/>
      </c>
      <c r="W4867" s="153" t="str">
        <f t="shared" ref="W4867:W4930" si="2286">IF(NOT(ISNUMBER(T4867)),"",MIN($F$24,IF(TRUNC((U4867-T4867)/$E$24*$G$12)+0&gt;IF(ISNUMBER(W4866),W4866,0),TRUNC((U4867-T4867)/$E$24*$G$12)+0,IF(ISNUMBER(W4866),W4866,0))))</f>
        <v/>
      </c>
      <c r="X4867" s="153" t="str">
        <f t="shared" ref="X4867:X4930" si="2287">IF(NOT(ISNUMBER(T4867)),"",MIN($F$24,IF(-TRUNC((V4867-T4867)/$E$24*$G$12)+0&gt;IF(ISNUMBER(X4866),X4866,0),-TRUNC((V4867-T4867)/$E$24*$G$12)+0,IF(ISNUMBER(X4866),X4866,0))))</f>
        <v/>
      </c>
      <c r="Y4867" s="153" t="str">
        <f t="shared" ref="Y4867:Y4930" si="2288">IF(ISNUMBER(W4867),(IF(W4867=0,0,1))*IF(ABS($I$24)=2,POWER(2,W4867-1),W4867)*SIGN($I$24)*$K$24,"")</f>
        <v/>
      </c>
      <c r="Z4867" s="153" t="str">
        <f t="shared" ref="Z4867:Z4930" si="2289">IF(ISNUMBER(X4867),(IF(X4867=0,0,1))*IF(ABS($I$24)=2,POWER(2,X4867-1),X4867)*SIGN($I$24)*$K$24,"")</f>
        <v/>
      </c>
      <c r="AA4867" s="152" t="str">
        <f t="shared" ref="AA4867:AA4930" si="2290">IF(OR(NOT(ISNUMBER(T4867)),W4867&lt;1),"",IF(OR(NOT(ISNUMBER(W4866)),W4866=0),IF(SIGN(Y4867)=1,M4867,N4867),(Y4866*AA4866+(Y4867-Y4866)*IF(SIGN(Y4867)=1,M4867,N4867))/Y4867))</f>
        <v/>
      </c>
      <c r="AB4867" s="152" t="str">
        <f t="shared" ref="AB4867:AB4930" si="2291">IF(OR(NOT(ISNUMBER(T4867)),X4867&lt;1),"",IF(OR(NOT(ISNUMBER(X4866)),X4866=0),IF(SIGN(Z4867)=1,N4867,M4867),(Z4866*AB4866+(Z4867-Z4866)*IF(SIGN(Z4867)=1,N4867,M4867))/Z4867))</f>
        <v/>
      </c>
      <c r="AC4867" s="154" t="str">
        <f t="shared" si="2272"/>
        <v/>
      </c>
      <c r="AD4867" s="154" t="str">
        <f t="shared" si="2273"/>
        <v/>
      </c>
      <c r="AE4867" s="3" t="str">
        <f t="shared" si="2274"/>
        <v/>
      </c>
      <c r="AF4867" s="3" t="str">
        <f t="shared" si="2275"/>
        <v/>
      </c>
      <c r="AG4867" s="3" t="str">
        <f t="shared" si="2276"/>
        <v/>
      </c>
      <c r="AH4867" s="4" t="str">
        <f t="shared" si="2277"/>
        <v/>
      </c>
      <c r="AI4867" s="75" t="str">
        <f t="shared" si="2278"/>
        <v/>
      </c>
      <c r="AJ4867" s="75" t="str">
        <f t="shared" si="2279"/>
        <v/>
      </c>
    </row>
    <row r="4868" spans="1:36">
      <c r="A4868" s="41" t="str">
        <f t="shared" ref="A4868:A4931" si="2292">IFERROR(IF(A4867+1&gt;$C$19,"",A4867+1),"")</f>
        <v/>
      </c>
      <c r="B4868" s="150" t="str">
        <f>IF(ISNUMBER(A4868),INDEX('MetaTrader Import'!$H$13:$J$5893,TRUNC(((A4868-$A$39+1)-1)/3)+1,MOD((A4868-$A$39+1)-1,3)+1),"")</f>
        <v/>
      </c>
      <c r="C4868" s="43" t="str">
        <f t="shared" ref="C4868:C4931" si="2293">IF(A4868&lt;&gt;"",E4867,"")</f>
        <v/>
      </c>
      <c r="D4868" s="43" t="str">
        <f t="shared" ca="1" si="2283"/>
        <v/>
      </c>
      <c r="E4868" s="43" t="str">
        <f t="shared" ref="E4868:E4931" si="2294">IF(A4868&lt;&gt;"",C4868+D4868,"")</f>
        <v/>
      </c>
      <c r="F4868" s="43" t="str">
        <f t="shared" ref="F4868:F4931" si="2295">IF(A4868&lt;&gt;"",$C$13*ABS(E4868)/$C$23,"")</f>
        <v/>
      </c>
      <c r="G4868" s="43" t="str">
        <f>IF(A4868&lt;&gt;"",IF(A4868&lt;Data!$G$11*0.25,$C$13/$G$32,IF(A4868&gt;Data!$G$11*0.25,$C$13,$C$13*10)),"")</f>
        <v/>
      </c>
      <c r="H4868" s="43" t="str">
        <f>IF(A4868&lt;&gt;"",IF(Data!$G$9="constant",$C$13,IF(Data!$G$9="squeeze",G4868,F4868)),"")</f>
        <v/>
      </c>
      <c r="I4868" s="38" t="str">
        <f ca="1">IF(ISNUMBER(A4868),NORMINV(RAND(),0,IF(AND(Data!$G$9="squeeze",A4868&lt;Data!$G$11*0.25),$H$32,1)*$C$30*$C$13)*($C$14*$C$12),"")</f>
        <v/>
      </c>
      <c r="J4868" s="42" t="str">
        <f ca="1">IFERROR(IF(Data!$C$6="Real",B4868,I4868+J4867+($C$14*$C$12)*(NORMINV(RAND(),$C$15,CHOOSE($G$13,$C$13,F4868,G4868)))),"")</f>
        <v/>
      </c>
      <c r="K4868" s="88" t="str">
        <f>IF(ISNUMBER(A4868), IF($G$16="fixed",$G$17,MIN(H4868*Data!$C$7*$C$16*0.5,$C$17*Data!$C$7))*$C$12,"")</f>
        <v/>
      </c>
      <c r="L4868" s="42" t="str">
        <f t="shared" ca="1" si="2280"/>
        <v/>
      </c>
      <c r="M4868" s="44" t="str">
        <f t="shared" ca="1" si="2281"/>
        <v/>
      </c>
      <c r="N4868" s="44" t="str">
        <f t="shared" ca="1" si="2282"/>
        <v/>
      </c>
      <c r="O4868" s="108" t="str">
        <f t="shared" ref="O4868:O4931" si="2296">IF(ISNUMBER(A4868),$G$12*SLOPE(L4854:L4868,A4854:A4868),"")</f>
        <v/>
      </c>
      <c r="P4868" s="102" t="str">
        <f t="shared" ref="P4868:P4931" si="2297">IF(ISNUMBER(A4868),STDEV(L4854:L4868)*$G$12,"")</f>
        <v/>
      </c>
      <c r="Q4868" s="102" t="str">
        <f t="shared" ref="Q4868:Q4931" si="2298">IF(ISNUMBER(A4868),SLOPE(P4854:P4868,A4854:A4868),"")</f>
        <v/>
      </c>
      <c r="R4868" s="120" t="str">
        <f t="shared" ref="R4868:R4931" si="2299">IF(ISNUMBER(A4868),R4867+S4867,"")</f>
        <v/>
      </c>
      <c r="S4868" s="54" t="str">
        <f t="shared" ref="S4868:S4931" si="2300">IF(ISNUMBER(A4868),IF(AND(R4868&lt;$M$24,Q4868&lt;$F$28,ABS(O4868)&lt;$F$27,P4868&lt;$F$26,NOT(ISNUMBER(T4867))),1,0),"")</f>
        <v/>
      </c>
      <c r="T4868" s="5" t="str">
        <f t="shared" ref="T4868:T4931" si="2301">IF(ISNUMBER(A4868),IF(S4868=1,L4868,IF(AG4867="Y","",IF(ISNUMBER(T4867),T4867,""))),"")</f>
        <v/>
      </c>
      <c r="U4868" s="152" t="str">
        <f t="shared" si="2284"/>
        <v/>
      </c>
      <c r="V4868" s="152" t="str">
        <f t="shared" si="2285"/>
        <v/>
      </c>
      <c r="W4868" s="153" t="str">
        <f t="shared" si="2286"/>
        <v/>
      </c>
      <c r="X4868" s="153" t="str">
        <f t="shared" si="2287"/>
        <v/>
      </c>
      <c r="Y4868" s="153" t="str">
        <f t="shared" si="2288"/>
        <v/>
      </c>
      <c r="Z4868" s="153" t="str">
        <f t="shared" si="2289"/>
        <v/>
      </c>
      <c r="AA4868" s="152" t="str">
        <f t="shared" si="2290"/>
        <v/>
      </c>
      <c r="AB4868" s="152" t="str">
        <f t="shared" si="2291"/>
        <v/>
      </c>
      <c r="AC4868" s="154" t="str">
        <f t="shared" ref="AC4868:AC4931" si="2302">IFERROR(-SIGN(Y4868)*(AA4868-IF(SIGN(Y4868)=1,N4868,M4868))*$G$12*ABS(Y4868),"")</f>
        <v/>
      </c>
      <c r="AD4868" s="154" t="str">
        <f t="shared" ref="AD4868:AD4931" si="2303">IFERROR(SIGN(Z4868)*(AB4868-IF(SIGN(Z4868)=1,M4868,N4868))*$G$12*ABS(Z4868),"")</f>
        <v/>
      </c>
      <c r="AE4868" s="3" t="str">
        <f t="shared" ref="AE4868:AE4931" si="2304">IF(ISNUMBER(A4868),IFERROR((IF(ISNUMBER(AC4868),AC4868,0)+IF(ISNUMBER(AD4868),AD4868,0))/(ABS(Y4868)+ABS(Z4868)),0),"")</f>
        <v/>
      </c>
      <c r="AF4868" s="3" t="str">
        <f t="shared" ref="AF4868:AF4931" si="2305">IF(ISNUMBER(A4868),IF(ISNUMBER(AC4868),AC4868,0)+IF(ISNUMBER(AD4868),AD4868,0),"")</f>
        <v/>
      </c>
      <c r="AG4868" s="3" t="str">
        <f t="shared" ref="AG4868:AG4931" si="2306">IF(NOT(ISNUMBER(T4868)),"",IF(OR(AF4868&gt;$G$24,AF4868&lt;-$H$24,A4868+1&gt;$C$19),"Y","N"))</f>
        <v/>
      </c>
      <c r="AH4868" s="4" t="str">
        <f t="shared" ref="AH4868:AH4931" si="2307">IF(AG4868="y",AF4868*10*$C$11,"")</f>
        <v/>
      </c>
      <c r="AI4868" s="75" t="str">
        <f t="shared" ref="AI4868:AI4931" si="2308">IF(ISNUMBER(A4868),IF(ISNUMBER(AH4868),AJ4868,AF4868*10*$C$11+AJ4868),"")</f>
        <v/>
      </c>
      <c r="AJ4868" s="75" t="str">
        <f t="shared" ref="AJ4868:AJ4931" si="2309">IF(ISNUMBER(A4868),AJ4867+IF(ISNUMBER(AH4868),AH4868,0),"")</f>
        <v/>
      </c>
    </row>
    <row r="4869" spans="1:36">
      <c r="A4869" s="41" t="str">
        <f t="shared" si="2292"/>
        <v/>
      </c>
      <c r="B4869" s="150" t="str">
        <f>IF(ISNUMBER(A4869),INDEX('MetaTrader Import'!$H$13:$J$5893,TRUNC(((A4869-$A$39+1)-1)/3)+1,MOD((A4869-$A$39+1)-1,3)+1),"")</f>
        <v/>
      </c>
      <c r="C4869" s="43" t="str">
        <f t="shared" si="2293"/>
        <v/>
      </c>
      <c r="D4869" s="43" t="str">
        <f t="shared" ca="1" si="2283"/>
        <v/>
      </c>
      <c r="E4869" s="43" t="str">
        <f t="shared" si="2294"/>
        <v/>
      </c>
      <c r="F4869" s="43" t="str">
        <f t="shared" si="2295"/>
        <v/>
      </c>
      <c r="G4869" s="43" t="str">
        <f>IF(A4869&lt;&gt;"",IF(A4869&lt;Data!$G$11*0.25,$C$13/$G$32,IF(A4869&gt;Data!$G$11*0.25,$C$13,$C$13*10)),"")</f>
        <v/>
      </c>
      <c r="H4869" s="43" t="str">
        <f>IF(A4869&lt;&gt;"",IF(Data!$G$9="constant",$C$13,IF(Data!$G$9="squeeze",G4869,F4869)),"")</f>
        <v/>
      </c>
      <c r="I4869" s="38" t="str">
        <f ca="1">IF(ISNUMBER(A4869),NORMINV(RAND(),0,IF(AND(Data!$G$9="squeeze",A4869&lt;Data!$G$11*0.25),$H$32,1)*$C$30*$C$13)*($C$14*$C$12),"")</f>
        <v/>
      </c>
      <c r="J4869" s="42" t="str">
        <f ca="1">IFERROR(IF(Data!$C$6="Real",B4869,I4869+J4868+($C$14*$C$12)*(NORMINV(RAND(),$C$15,CHOOSE($G$13,$C$13,F4869,G4869)))),"")</f>
        <v/>
      </c>
      <c r="K4869" s="88" t="str">
        <f>IF(ISNUMBER(A4869), IF($G$16="fixed",$G$17,MIN(H4869*Data!$C$7*$C$16*0.5,$C$17*Data!$C$7))*$C$12,"")</f>
        <v/>
      </c>
      <c r="L4869" s="42" t="str">
        <f t="shared" ca="1" si="2280"/>
        <v/>
      </c>
      <c r="M4869" s="44" t="str">
        <f t="shared" ca="1" si="2281"/>
        <v/>
      </c>
      <c r="N4869" s="44" t="str">
        <f t="shared" ca="1" si="2282"/>
        <v/>
      </c>
      <c r="O4869" s="108" t="str">
        <f t="shared" si="2296"/>
        <v/>
      </c>
      <c r="P4869" s="102" t="str">
        <f t="shared" si="2297"/>
        <v/>
      </c>
      <c r="Q4869" s="102" t="str">
        <f t="shared" si="2298"/>
        <v/>
      </c>
      <c r="R4869" s="120" t="str">
        <f t="shared" si="2299"/>
        <v/>
      </c>
      <c r="S4869" s="54" t="str">
        <f t="shared" si="2300"/>
        <v/>
      </c>
      <c r="T4869" s="5" t="str">
        <f t="shared" si="2301"/>
        <v/>
      </c>
      <c r="U4869" s="152" t="str">
        <f t="shared" si="2284"/>
        <v/>
      </c>
      <c r="V4869" s="152" t="str">
        <f t="shared" si="2285"/>
        <v/>
      </c>
      <c r="W4869" s="153" t="str">
        <f t="shared" si="2286"/>
        <v/>
      </c>
      <c r="X4869" s="153" t="str">
        <f t="shared" si="2287"/>
        <v/>
      </c>
      <c r="Y4869" s="153" t="str">
        <f t="shared" si="2288"/>
        <v/>
      </c>
      <c r="Z4869" s="153" t="str">
        <f t="shared" si="2289"/>
        <v/>
      </c>
      <c r="AA4869" s="152" t="str">
        <f t="shared" si="2290"/>
        <v/>
      </c>
      <c r="AB4869" s="152" t="str">
        <f t="shared" si="2291"/>
        <v/>
      </c>
      <c r="AC4869" s="154" t="str">
        <f t="shared" si="2302"/>
        <v/>
      </c>
      <c r="AD4869" s="154" t="str">
        <f t="shared" si="2303"/>
        <v/>
      </c>
      <c r="AE4869" s="3" t="str">
        <f t="shared" si="2304"/>
        <v/>
      </c>
      <c r="AF4869" s="3" t="str">
        <f t="shared" si="2305"/>
        <v/>
      </c>
      <c r="AG4869" s="3" t="str">
        <f t="shared" si="2306"/>
        <v/>
      </c>
      <c r="AH4869" s="4" t="str">
        <f t="shared" si="2307"/>
        <v/>
      </c>
      <c r="AI4869" s="75" t="str">
        <f t="shared" si="2308"/>
        <v/>
      </c>
      <c r="AJ4869" s="75" t="str">
        <f t="shared" si="2309"/>
        <v/>
      </c>
    </row>
    <row r="4870" spans="1:36">
      <c r="A4870" s="41" t="str">
        <f t="shared" si="2292"/>
        <v/>
      </c>
      <c r="B4870" s="150" t="str">
        <f>IF(ISNUMBER(A4870),INDEX('MetaTrader Import'!$H$13:$J$5893,TRUNC(((A4870-$A$39+1)-1)/3)+1,MOD((A4870-$A$39+1)-1,3)+1),"")</f>
        <v/>
      </c>
      <c r="C4870" s="43" t="str">
        <f t="shared" si="2293"/>
        <v/>
      </c>
      <c r="D4870" s="43" t="str">
        <f t="shared" ca="1" si="2283"/>
        <v/>
      </c>
      <c r="E4870" s="43" t="str">
        <f t="shared" si="2294"/>
        <v/>
      </c>
      <c r="F4870" s="43" t="str">
        <f t="shared" si="2295"/>
        <v/>
      </c>
      <c r="G4870" s="43" t="str">
        <f>IF(A4870&lt;&gt;"",IF(A4870&lt;Data!$G$11*0.25,$C$13/$G$32,IF(A4870&gt;Data!$G$11*0.25,$C$13,$C$13*10)),"")</f>
        <v/>
      </c>
      <c r="H4870" s="43" t="str">
        <f>IF(A4870&lt;&gt;"",IF(Data!$G$9="constant",$C$13,IF(Data!$G$9="squeeze",G4870,F4870)),"")</f>
        <v/>
      </c>
      <c r="I4870" s="38" t="str">
        <f ca="1">IF(ISNUMBER(A4870),NORMINV(RAND(),0,IF(AND(Data!$G$9="squeeze",A4870&lt;Data!$G$11*0.25),$H$32,1)*$C$30*$C$13)*($C$14*$C$12),"")</f>
        <v/>
      </c>
      <c r="J4870" s="42" t="str">
        <f ca="1">IFERROR(IF(Data!$C$6="Real",B4870,I4870+J4869+($C$14*$C$12)*(NORMINV(RAND(),$C$15,CHOOSE($G$13,$C$13,F4870,G4870)))),"")</f>
        <v/>
      </c>
      <c r="K4870" s="88" t="str">
        <f>IF(ISNUMBER(A4870), IF($G$16="fixed",$G$17,MIN(H4870*Data!$C$7*$C$16*0.5,$C$17*Data!$C$7))*$C$12,"")</f>
        <v/>
      </c>
      <c r="L4870" s="42" t="str">
        <f t="shared" ref="L4870:L4933" ca="1" si="2310">IFERROR(J4870,"")</f>
        <v/>
      </c>
      <c r="M4870" s="44" t="str">
        <f t="shared" ref="M4870:M4933" ca="1" si="2311">IFERROR(L4870+K4870*0.5,"")</f>
        <v/>
      </c>
      <c r="N4870" s="44" t="str">
        <f t="shared" ref="N4870:N4933" ca="1" si="2312">IFERROR(L4870-K4870*0.5,"")</f>
        <v/>
      </c>
      <c r="O4870" s="108" t="str">
        <f t="shared" si="2296"/>
        <v/>
      </c>
      <c r="P4870" s="102" t="str">
        <f t="shared" si="2297"/>
        <v/>
      </c>
      <c r="Q4870" s="102" t="str">
        <f t="shared" si="2298"/>
        <v/>
      </c>
      <c r="R4870" s="120" t="str">
        <f t="shared" si="2299"/>
        <v/>
      </c>
      <c r="S4870" s="54" t="str">
        <f t="shared" si="2300"/>
        <v/>
      </c>
      <c r="T4870" s="5" t="str">
        <f t="shared" si="2301"/>
        <v/>
      </c>
      <c r="U4870" s="152" t="str">
        <f t="shared" si="2284"/>
        <v/>
      </c>
      <c r="V4870" s="152" t="str">
        <f t="shared" si="2285"/>
        <v/>
      </c>
      <c r="W4870" s="153" t="str">
        <f t="shared" si="2286"/>
        <v/>
      </c>
      <c r="X4870" s="153" t="str">
        <f t="shared" si="2287"/>
        <v/>
      </c>
      <c r="Y4870" s="153" t="str">
        <f t="shared" si="2288"/>
        <v/>
      </c>
      <c r="Z4870" s="153" t="str">
        <f t="shared" si="2289"/>
        <v/>
      </c>
      <c r="AA4870" s="152" t="str">
        <f t="shared" si="2290"/>
        <v/>
      </c>
      <c r="AB4870" s="152" t="str">
        <f t="shared" si="2291"/>
        <v/>
      </c>
      <c r="AC4870" s="154" t="str">
        <f t="shared" si="2302"/>
        <v/>
      </c>
      <c r="AD4870" s="154" t="str">
        <f t="shared" si="2303"/>
        <v/>
      </c>
      <c r="AE4870" s="3" t="str">
        <f t="shared" si="2304"/>
        <v/>
      </c>
      <c r="AF4870" s="3" t="str">
        <f t="shared" si="2305"/>
        <v/>
      </c>
      <c r="AG4870" s="3" t="str">
        <f t="shared" si="2306"/>
        <v/>
      </c>
      <c r="AH4870" s="4" t="str">
        <f t="shared" si="2307"/>
        <v/>
      </c>
      <c r="AI4870" s="75" t="str">
        <f t="shared" si="2308"/>
        <v/>
      </c>
      <c r="AJ4870" s="75" t="str">
        <f t="shared" si="2309"/>
        <v/>
      </c>
    </row>
    <row r="4871" spans="1:36">
      <c r="A4871" s="41" t="str">
        <f t="shared" si="2292"/>
        <v/>
      </c>
      <c r="B4871" s="150" t="str">
        <f>IF(ISNUMBER(A4871),INDEX('MetaTrader Import'!$H$13:$J$5893,TRUNC(((A4871-$A$39+1)-1)/3)+1,MOD((A4871-$A$39+1)-1,3)+1),"")</f>
        <v/>
      </c>
      <c r="C4871" s="43" t="str">
        <f t="shared" si="2293"/>
        <v/>
      </c>
      <c r="D4871" s="43" t="str">
        <f t="shared" ca="1" si="2283"/>
        <v/>
      </c>
      <c r="E4871" s="43" t="str">
        <f t="shared" si="2294"/>
        <v/>
      </c>
      <c r="F4871" s="43" t="str">
        <f t="shared" si="2295"/>
        <v/>
      </c>
      <c r="G4871" s="43" t="str">
        <f>IF(A4871&lt;&gt;"",IF(A4871&lt;Data!$G$11*0.25,$C$13/$G$32,IF(A4871&gt;Data!$G$11*0.25,$C$13,$C$13*10)),"")</f>
        <v/>
      </c>
      <c r="H4871" s="43" t="str">
        <f>IF(A4871&lt;&gt;"",IF(Data!$G$9="constant",$C$13,IF(Data!$G$9="squeeze",G4871,F4871)),"")</f>
        <v/>
      </c>
      <c r="I4871" s="38" t="str">
        <f ca="1">IF(ISNUMBER(A4871),NORMINV(RAND(),0,IF(AND(Data!$G$9="squeeze",A4871&lt;Data!$G$11*0.25),$H$32,1)*$C$30*$C$13)*($C$14*$C$12),"")</f>
        <v/>
      </c>
      <c r="J4871" s="42" t="str">
        <f ca="1">IFERROR(IF(Data!$C$6="Real",B4871,I4871+J4870+($C$14*$C$12)*(NORMINV(RAND(),$C$15,CHOOSE($G$13,$C$13,F4871,G4871)))),"")</f>
        <v/>
      </c>
      <c r="K4871" s="88" t="str">
        <f>IF(ISNUMBER(A4871), IF($G$16="fixed",$G$17,MIN(H4871*Data!$C$7*$C$16*0.5,$C$17*Data!$C$7))*$C$12,"")</f>
        <v/>
      </c>
      <c r="L4871" s="42" t="str">
        <f t="shared" ca="1" si="2310"/>
        <v/>
      </c>
      <c r="M4871" s="44" t="str">
        <f t="shared" ca="1" si="2311"/>
        <v/>
      </c>
      <c r="N4871" s="44" t="str">
        <f t="shared" ca="1" si="2312"/>
        <v/>
      </c>
      <c r="O4871" s="108" t="str">
        <f t="shared" si="2296"/>
        <v/>
      </c>
      <c r="P4871" s="102" t="str">
        <f t="shared" si="2297"/>
        <v/>
      </c>
      <c r="Q4871" s="102" t="str">
        <f t="shared" si="2298"/>
        <v/>
      </c>
      <c r="R4871" s="120" t="str">
        <f t="shared" si="2299"/>
        <v/>
      </c>
      <c r="S4871" s="54" t="str">
        <f t="shared" si="2300"/>
        <v/>
      </c>
      <c r="T4871" s="5" t="str">
        <f t="shared" si="2301"/>
        <v/>
      </c>
      <c r="U4871" s="152" t="str">
        <f t="shared" si="2284"/>
        <v/>
      </c>
      <c r="V4871" s="152" t="str">
        <f t="shared" si="2285"/>
        <v/>
      </c>
      <c r="W4871" s="153" t="str">
        <f t="shared" si="2286"/>
        <v/>
      </c>
      <c r="X4871" s="153" t="str">
        <f t="shared" si="2287"/>
        <v/>
      </c>
      <c r="Y4871" s="153" t="str">
        <f t="shared" si="2288"/>
        <v/>
      </c>
      <c r="Z4871" s="153" t="str">
        <f t="shared" si="2289"/>
        <v/>
      </c>
      <c r="AA4871" s="152" t="str">
        <f t="shared" si="2290"/>
        <v/>
      </c>
      <c r="AB4871" s="152" t="str">
        <f t="shared" si="2291"/>
        <v/>
      </c>
      <c r="AC4871" s="154" t="str">
        <f t="shared" si="2302"/>
        <v/>
      </c>
      <c r="AD4871" s="154" t="str">
        <f t="shared" si="2303"/>
        <v/>
      </c>
      <c r="AE4871" s="3" t="str">
        <f t="shared" si="2304"/>
        <v/>
      </c>
      <c r="AF4871" s="3" t="str">
        <f t="shared" si="2305"/>
        <v/>
      </c>
      <c r="AG4871" s="3" t="str">
        <f t="shared" si="2306"/>
        <v/>
      </c>
      <c r="AH4871" s="4" t="str">
        <f t="shared" si="2307"/>
        <v/>
      </c>
      <c r="AI4871" s="75" t="str">
        <f t="shared" si="2308"/>
        <v/>
      </c>
      <c r="AJ4871" s="75" t="str">
        <f t="shared" si="2309"/>
        <v/>
      </c>
    </row>
    <row r="4872" spans="1:36">
      <c r="A4872" s="41" t="str">
        <f t="shared" si="2292"/>
        <v/>
      </c>
      <c r="B4872" s="150" t="str">
        <f>IF(ISNUMBER(A4872),INDEX('MetaTrader Import'!$H$13:$J$5893,TRUNC(((A4872-$A$39+1)-1)/3)+1,MOD((A4872-$A$39+1)-1,3)+1),"")</f>
        <v/>
      </c>
      <c r="C4872" s="43" t="str">
        <f t="shared" si="2293"/>
        <v/>
      </c>
      <c r="D4872" s="43" t="str">
        <f t="shared" ca="1" si="2283"/>
        <v/>
      </c>
      <c r="E4872" s="43" t="str">
        <f t="shared" si="2294"/>
        <v/>
      </c>
      <c r="F4872" s="43" t="str">
        <f t="shared" si="2295"/>
        <v/>
      </c>
      <c r="G4872" s="43" t="str">
        <f>IF(A4872&lt;&gt;"",IF(A4872&lt;Data!$G$11*0.25,$C$13/$G$32,IF(A4872&gt;Data!$G$11*0.25,$C$13,$C$13*10)),"")</f>
        <v/>
      </c>
      <c r="H4872" s="43" t="str">
        <f>IF(A4872&lt;&gt;"",IF(Data!$G$9="constant",$C$13,IF(Data!$G$9="squeeze",G4872,F4872)),"")</f>
        <v/>
      </c>
      <c r="I4872" s="38" t="str">
        <f ca="1">IF(ISNUMBER(A4872),NORMINV(RAND(),0,IF(AND(Data!$G$9="squeeze",A4872&lt;Data!$G$11*0.25),$H$32,1)*$C$30*$C$13)*($C$14*$C$12),"")</f>
        <v/>
      </c>
      <c r="J4872" s="42" t="str">
        <f ca="1">IFERROR(IF(Data!$C$6="Real",B4872,I4872+J4871+($C$14*$C$12)*(NORMINV(RAND(),$C$15,CHOOSE($G$13,$C$13,F4872,G4872)))),"")</f>
        <v/>
      </c>
      <c r="K4872" s="88" t="str">
        <f>IF(ISNUMBER(A4872), IF($G$16="fixed",$G$17,MIN(H4872*Data!$C$7*$C$16*0.5,$C$17*Data!$C$7))*$C$12,"")</f>
        <v/>
      </c>
      <c r="L4872" s="42" t="str">
        <f t="shared" ca="1" si="2310"/>
        <v/>
      </c>
      <c r="M4872" s="44" t="str">
        <f t="shared" ca="1" si="2311"/>
        <v/>
      </c>
      <c r="N4872" s="44" t="str">
        <f t="shared" ca="1" si="2312"/>
        <v/>
      </c>
      <c r="O4872" s="108" t="str">
        <f t="shared" si="2296"/>
        <v/>
      </c>
      <c r="P4872" s="102" t="str">
        <f t="shared" si="2297"/>
        <v/>
      </c>
      <c r="Q4872" s="102" t="str">
        <f t="shared" si="2298"/>
        <v/>
      </c>
      <c r="R4872" s="120" t="str">
        <f t="shared" si="2299"/>
        <v/>
      </c>
      <c r="S4872" s="54" t="str">
        <f t="shared" si="2300"/>
        <v/>
      </c>
      <c r="T4872" s="5" t="str">
        <f t="shared" si="2301"/>
        <v/>
      </c>
      <c r="U4872" s="152" t="str">
        <f t="shared" si="2284"/>
        <v/>
      </c>
      <c r="V4872" s="152" t="str">
        <f t="shared" si="2285"/>
        <v/>
      </c>
      <c r="W4872" s="153" t="str">
        <f t="shared" si="2286"/>
        <v/>
      </c>
      <c r="X4872" s="153" t="str">
        <f t="shared" si="2287"/>
        <v/>
      </c>
      <c r="Y4872" s="153" t="str">
        <f t="shared" si="2288"/>
        <v/>
      </c>
      <c r="Z4872" s="153" t="str">
        <f t="shared" si="2289"/>
        <v/>
      </c>
      <c r="AA4872" s="152" t="str">
        <f t="shared" si="2290"/>
        <v/>
      </c>
      <c r="AB4872" s="152" t="str">
        <f t="shared" si="2291"/>
        <v/>
      </c>
      <c r="AC4872" s="154" t="str">
        <f t="shared" si="2302"/>
        <v/>
      </c>
      <c r="AD4872" s="154" t="str">
        <f t="shared" si="2303"/>
        <v/>
      </c>
      <c r="AE4872" s="3" t="str">
        <f t="shared" si="2304"/>
        <v/>
      </c>
      <c r="AF4872" s="3" t="str">
        <f t="shared" si="2305"/>
        <v/>
      </c>
      <c r="AG4872" s="3" t="str">
        <f t="shared" si="2306"/>
        <v/>
      </c>
      <c r="AH4872" s="4" t="str">
        <f t="shared" si="2307"/>
        <v/>
      </c>
      <c r="AI4872" s="75" t="str">
        <f t="shared" si="2308"/>
        <v/>
      </c>
      <c r="AJ4872" s="75" t="str">
        <f t="shared" si="2309"/>
        <v/>
      </c>
    </row>
    <row r="4873" spans="1:36">
      <c r="A4873" s="41" t="str">
        <f t="shared" si="2292"/>
        <v/>
      </c>
      <c r="B4873" s="150" t="str">
        <f>IF(ISNUMBER(A4873),INDEX('MetaTrader Import'!$H$13:$J$5893,TRUNC(((A4873-$A$39+1)-1)/3)+1,MOD((A4873-$A$39+1)-1,3)+1),"")</f>
        <v/>
      </c>
      <c r="C4873" s="43" t="str">
        <f t="shared" si="2293"/>
        <v/>
      </c>
      <c r="D4873" s="43" t="str">
        <f t="shared" ca="1" si="2283"/>
        <v/>
      </c>
      <c r="E4873" s="43" t="str">
        <f t="shared" si="2294"/>
        <v/>
      </c>
      <c r="F4873" s="43" t="str">
        <f t="shared" si="2295"/>
        <v/>
      </c>
      <c r="G4873" s="43" t="str">
        <f>IF(A4873&lt;&gt;"",IF(A4873&lt;Data!$G$11*0.25,$C$13/$G$32,IF(A4873&gt;Data!$G$11*0.25,$C$13,$C$13*10)),"")</f>
        <v/>
      </c>
      <c r="H4873" s="43" t="str">
        <f>IF(A4873&lt;&gt;"",IF(Data!$G$9="constant",$C$13,IF(Data!$G$9="squeeze",G4873,F4873)),"")</f>
        <v/>
      </c>
      <c r="I4873" s="38" t="str">
        <f ca="1">IF(ISNUMBER(A4873),NORMINV(RAND(),0,IF(AND(Data!$G$9="squeeze",A4873&lt;Data!$G$11*0.25),$H$32,1)*$C$30*$C$13)*($C$14*$C$12),"")</f>
        <v/>
      </c>
      <c r="J4873" s="42" t="str">
        <f ca="1">IFERROR(IF(Data!$C$6="Real",B4873,I4873+J4872+($C$14*$C$12)*(NORMINV(RAND(),$C$15,CHOOSE($G$13,$C$13,F4873,G4873)))),"")</f>
        <v/>
      </c>
      <c r="K4873" s="88" t="str">
        <f>IF(ISNUMBER(A4873), IF($G$16="fixed",$G$17,MIN(H4873*Data!$C$7*$C$16*0.5,$C$17*Data!$C$7))*$C$12,"")</f>
        <v/>
      </c>
      <c r="L4873" s="42" t="str">
        <f t="shared" ca="1" si="2310"/>
        <v/>
      </c>
      <c r="M4873" s="44" t="str">
        <f t="shared" ca="1" si="2311"/>
        <v/>
      </c>
      <c r="N4873" s="44" t="str">
        <f t="shared" ca="1" si="2312"/>
        <v/>
      </c>
      <c r="O4873" s="108" t="str">
        <f t="shared" si="2296"/>
        <v/>
      </c>
      <c r="P4873" s="102" t="str">
        <f t="shared" si="2297"/>
        <v/>
      </c>
      <c r="Q4873" s="102" t="str">
        <f t="shared" si="2298"/>
        <v/>
      </c>
      <c r="R4873" s="120" t="str">
        <f t="shared" si="2299"/>
        <v/>
      </c>
      <c r="S4873" s="54" t="str">
        <f t="shared" si="2300"/>
        <v/>
      </c>
      <c r="T4873" s="5" t="str">
        <f t="shared" si="2301"/>
        <v/>
      </c>
      <c r="U4873" s="152" t="str">
        <f t="shared" si="2284"/>
        <v/>
      </c>
      <c r="V4873" s="152" t="str">
        <f t="shared" si="2285"/>
        <v/>
      </c>
      <c r="W4873" s="153" t="str">
        <f t="shared" si="2286"/>
        <v/>
      </c>
      <c r="X4873" s="153" t="str">
        <f t="shared" si="2287"/>
        <v/>
      </c>
      <c r="Y4873" s="153" t="str">
        <f t="shared" si="2288"/>
        <v/>
      </c>
      <c r="Z4873" s="153" t="str">
        <f t="shared" si="2289"/>
        <v/>
      </c>
      <c r="AA4873" s="152" t="str">
        <f t="shared" si="2290"/>
        <v/>
      </c>
      <c r="AB4873" s="152" t="str">
        <f t="shared" si="2291"/>
        <v/>
      </c>
      <c r="AC4873" s="154" t="str">
        <f t="shared" si="2302"/>
        <v/>
      </c>
      <c r="AD4873" s="154" t="str">
        <f t="shared" si="2303"/>
        <v/>
      </c>
      <c r="AE4873" s="3" t="str">
        <f t="shared" si="2304"/>
        <v/>
      </c>
      <c r="AF4873" s="3" t="str">
        <f t="shared" si="2305"/>
        <v/>
      </c>
      <c r="AG4873" s="3" t="str">
        <f t="shared" si="2306"/>
        <v/>
      </c>
      <c r="AH4873" s="4" t="str">
        <f t="shared" si="2307"/>
        <v/>
      </c>
      <c r="AI4873" s="75" t="str">
        <f t="shared" si="2308"/>
        <v/>
      </c>
      <c r="AJ4873" s="75" t="str">
        <f t="shared" si="2309"/>
        <v/>
      </c>
    </row>
    <row r="4874" spans="1:36">
      <c r="A4874" s="41" t="str">
        <f t="shared" si="2292"/>
        <v/>
      </c>
      <c r="B4874" s="150" t="str">
        <f>IF(ISNUMBER(A4874),INDEX('MetaTrader Import'!$H$13:$J$5893,TRUNC(((A4874-$A$39+1)-1)/3)+1,MOD((A4874-$A$39+1)-1,3)+1),"")</f>
        <v/>
      </c>
      <c r="C4874" s="43" t="str">
        <f t="shared" si="2293"/>
        <v/>
      </c>
      <c r="D4874" s="43" t="str">
        <f t="shared" ca="1" si="2283"/>
        <v/>
      </c>
      <c r="E4874" s="43" t="str">
        <f t="shared" si="2294"/>
        <v/>
      </c>
      <c r="F4874" s="43" t="str">
        <f t="shared" si="2295"/>
        <v/>
      </c>
      <c r="G4874" s="43" t="str">
        <f>IF(A4874&lt;&gt;"",IF(A4874&lt;Data!$G$11*0.25,$C$13/$G$32,IF(A4874&gt;Data!$G$11*0.25,$C$13,$C$13*10)),"")</f>
        <v/>
      </c>
      <c r="H4874" s="43" t="str">
        <f>IF(A4874&lt;&gt;"",IF(Data!$G$9="constant",$C$13,IF(Data!$G$9="squeeze",G4874,F4874)),"")</f>
        <v/>
      </c>
      <c r="I4874" s="38" t="str">
        <f ca="1">IF(ISNUMBER(A4874),NORMINV(RAND(),0,IF(AND(Data!$G$9="squeeze",A4874&lt;Data!$G$11*0.25),$H$32,1)*$C$30*$C$13)*($C$14*$C$12),"")</f>
        <v/>
      </c>
      <c r="J4874" s="42" t="str">
        <f ca="1">IFERROR(IF(Data!$C$6="Real",B4874,I4874+J4873+($C$14*$C$12)*(NORMINV(RAND(),$C$15,CHOOSE($G$13,$C$13,F4874,G4874)))),"")</f>
        <v/>
      </c>
      <c r="K4874" s="88" t="str">
        <f>IF(ISNUMBER(A4874), IF($G$16="fixed",$G$17,MIN(H4874*Data!$C$7*$C$16*0.5,$C$17*Data!$C$7))*$C$12,"")</f>
        <v/>
      </c>
      <c r="L4874" s="42" t="str">
        <f t="shared" ca="1" si="2310"/>
        <v/>
      </c>
      <c r="M4874" s="44" t="str">
        <f t="shared" ca="1" si="2311"/>
        <v/>
      </c>
      <c r="N4874" s="44" t="str">
        <f t="shared" ca="1" si="2312"/>
        <v/>
      </c>
      <c r="O4874" s="108" t="str">
        <f t="shared" si="2296"/>
        <v/>
      </c>
      <c r="P4874" s="102" t="str">
        <f t="shared" si="2297"/>
        <v/>
      </c>
      <c r="Q4874" s="102" t="str">
        <f t="shared" si="2298"/>
        <v/>
      </c>
      <c r="R4874" s="120" t="str">
        <f t="shared" si="2299"/>
        <v/>
      </c>
      <c r="S4874" s="54" t="str">
        <f t="shared" si="2300"/>
        <v/>
      </c>
      <c r="T4874" s="5" t="str">
        <f t="shared" si="2301"/>
        <v/>
      </c>
      <c r="U4874" s="152" t="str">
        <f t="shared" si="2284"/>
        <v/>
      </c>
      <c r="V4874" s="152" t="str">
        <f t="shared" si="2285"/>
        <v/>
      </c>
      <c r="W4874" s="153" t="str">
        <f t="shared" si="2286"/>
        <v/>
      </c>
      <c r="X4874" s="153" t="str">
        <f t="shared" si="2287"/>
        <v/>
      </c>
      <c r="Y4874" s="153" t="str">
        <f t="shared" si="2288"/>
        <v/>
      </c>
      <c r="Z4874" s="153" t="str">
        <f t="shared" si="2289"/>
        <v/>
      </c>
      <c r="AA4874" s="152" t="str">
        <f t="shared" si="2290"/>
        <v/>
      </c>
      <c r="AB4874" s="152" t="str">
        <f t="shared" si="2291"/>
        <v/>
      </c>
      <c r="AC4874" s="154" t="str">
        <f t="shared" si="2302"/>
        <v/>
      </c>
      <c r="AD4874" s="154" t="str">
        <f t="shared" si="2303"/>
        <v/>
      </c>
      <c r="AE4874" s="3" t="str">
        <f t="shared" si="2304"/>
        <v/>
      </c>
      <c r="AF4874" s="3" t="str">
        <f t="shared" si="2305"/>
        <v/>
      </c>
      <c r="AG4874" s="3" t="str">
        <f t="shared" si="2306"/>
        <v/>
      </c>
      <c r="AH4874" s="4" t="str">
        <f t="shared" si="2307"/>
        <v/>
      </c>
      <c r="AI4874" s="75" t="str">
        <f t="shared" si="2308"/>
        <v/>
      </c>
      <c r="AJ4874" s="75" t="str">
        <f t="shared" si="2309"/>
        <v/>
      </c>
    </row>
    <row r="4875" spans="1:36">
      <c r="A4875" s="41" t="str">
        <f t="shared" si="2292"/>
        <v/>
      </c>
      <c r="B4875" s="150" t="str">
        <f>IF(ISNUMBER(A4875),INDEX('MetaTrader Import'!$H$13:$J$5893,TRUNC(((A4875-$A$39+1)-1)/3)+1,MOD((A4875-$A$39+1)-1,3)+1),"")</f>
        <v/>
      </c>
      <c r="C4875" s="43" t="str">
        <f t="shared" si="2293"/>
        <v/>
      </c>
      <c r="D4875" s="43" t="str">
        <f t="shared" ca="1" si="2283"/>
        <v/>
      </c>
      <c r="E4875" s="43" t="str">
        <f t="shared" si="2294"/>
        <v/>
      </c>
      <c r="F4875" s="43" t="str">
        <f t="shared" si="2295"/>
        <v/>
      </c>
      <c r="G4875" s="43" t="str">
        <f>IF(A4875&lt;&gt;"",IF(A4875&lt;Data!$G$11*0.25,$C$13/$G$32,IF(A4875&gt;Data!$G$11*0.25,$C$13,$C$13*10)),"")</f>
        <v/>
      </c>
      <c r="H4875" s="43" t="str">
        <f>IF(A4875&lt;&gt;"",IF(Data!$G$9="constant",$C$13,IF(Data!$G$9="squeeze",G4875,F4875)),"")</f>
        <v/>
      </c>
      <c r="I4875" s="38" t="str">
        <f ca="1">IF(ISNUMBER(A4875),NORMINV(RAND(),0,IF(AND(Data!$G$9="squeeze",A4875&lt;Data!$G$11*0.25),$H$32,1)*$C$30*$C$13)*($C$14*$C$12),"")</f>
        <v/>
      </c>
      <c r="J4875" s="42" t="str">
        <f ca="1">IFERROR(IF(Data!$C$6="Real",B4875,I4875+J4874+($C$14*$C$12)*(NORMINV(RAND(),$C$15,CHOOSE($G$13,$C$13,F4875,G4875)))),"")</f>
        <v/>
      </c>
      <c r="K4875" s="88" t="str">
        <f>IF(ISNUMBER(A4875), IF($G$16="fixed",$G$17,MIN(H4875*Data!$C$7*$C$16*0.5,$C$17*Data!$C$7))*$C$12,"")</f>
        <v/>
      </c>
      <c r="L4875" s="42" t="str">
        <f t="shared" ca="1" si="2310"/>
        <v/>
      </c>
      <c r="M4875" s="44" t="str">
        <f t="shared" ca="1" si="2311"/>
        <v/>
      </c>
      <c r="N4875" s="44" t="str">
        <f t="shared" ca="1" si="2312"/>
        <v/>
      </c>
      <c r="O4875" s="108" t="str">
        <f t="shared" si="2296"/>
        <v/>
      </c>
      <c r="P4875" s="102" t="str">
        <f t="shared" si="2297"/>
        <v/>
      </c>
      <c r="Q4875" s="102" t="str">
        <f t="shared" si="2298"/>
        <v/>
      </c>
      <c r="R4875" s="120" t="str">
        <f t="shared" si="2299"/>
        <v/>
      </c>
      <c r="S4875" s="54" t="str">
        <f t="shared" si="2300"/>
        <v/>
      </c>
      <c r="T4875" s="5" t="str">
        <f t="shared" si="2301"/>
        <v/>
      </c>
      <c r="U4875" s="152" t="str">
        <f t="shared" si="2284"/>
        <v/>
      </c>
      <c r="V4875" s="152" t="str">
        <f t="shared" si="2285"/>
        <v/>
      </c>
      <c r="W4875" s="153" t="str">
        <f t="shared" si="2286"/>
        <v/>
      </c>
      <c r="X4875" s="153" t="str">
        <f t="shared" si="2287"/>
        <v/>
      </c>
      <c r="Y4875" s="153" t="str">
        <f t="shared" si="2288"/>
        <v/>
      </c>
      <c r="Z4875" s="153" t="str">
        <f t="shared" si="2289"/>
        <v/>
      </c>
      <c r="AA4875" s="152" t="str">
        <f t="shared" si="2290"/>
        <v/>
      </c>
      <c r="AB4875" s="152" t="str">
        <f t="shared" si="2291"/>
        <v/>
      </c>
      <c r="AC4875" s="154" t="str">
        <f t="shared" si="2302"/>
        <v/>
      </c>
      <c r="AD4875" s="154" t="str">
        <f t="shared" si="2303"/>
        <v/>
      </c>
      <c r="AE4875" s="3" t="str">
        <f t="shared" si="2304"/>
        <v/>
      </c>
      <c r="AF4875" s="3" t="str">
        <f t="shared" si="2305"/>
        <v/>
      </c>
      <c r="AG4875" s="3" t="str">
        <f t="shared" si="2306"/>
        <v/>
      </c>
      <c r="AH4875" s="4" t="str">
        <f t="shared" si="2307"/>
        <v/>
      </c>
      <c r="AI4875" s="75" t="str">
        <f t="shared" si="2308"/>
        <v/>
      </c>
      <c r="AJ4875" s="75" t="str">
        <f t="shared" si="2309"/>
        <v/>
      </c>
    </row>
    <row r="4876" spans="1:36">
      <c r="A4876" s="41" t="str">
        <f t="shared" si="2292"/>
        <v/>
      </c>
      <c r="B4876" s="150" t="str">
        <f>IF(ISNUMBER(A4876),INDEX('MetaTrader Import'!$H$13:$J$5893,TRUNC(((A4876-$A$39+1)-1)/3)+1,MOD((A4876-$A$39+1)-1,3)+1),"")</f>
        <v/>
      </c>
      <c r="C4876" s="43" t="str">
        <f t="shared" si="2293"/>
        <v/>
      </c>
      <c r="D4876" s="43" t="str">
        <f t="shared" ca="1" si="2283"/>
        <v/>
      </c>
      <c r="E4876" s="43" t="str">
        <f t="shared" si="2294"/>
        <v/>
      </c>
      <c r="F4876" s="43" t="str">
        <f t="shared" si="2295"/>
        <v/>
      </c>
      <c r="G4876" s="43" t="str">
        <f>IF(A4876&lt;&gt;"",IF(A4876&lt;Data!$G$11*0.25,$C$13/$G$32,IF(A4876&gt;Data!$G$11*0.25,$C$13,$C$13*10)),"")</f>
        <v/>
      </c>
      <c r="H4876" s="43" t="str">
        <f>IF(A4876&lt;&gt;"",IF(Data!$G$9="constant",$C$13,IF(Data!$G$9="squeeze",G4876,F4876)),"")</f>
        <v/>
      </c>
      <c r="I4876" s="38" t="str">
        <f ca="1">IF(ISNUMBER(A4876),NORMINV(RAND(),0,IF(AND(Data!$G$9="squeeze",A4876&lt;Data!$G$11*0.25),$H$32,1)*$C$30*$C$13)*($C$14*$C$12),"")</f>
        <v/>
      </c>
      <c r="J4876" s="42" t="str">
        <f ca="1">IFERROR(IF(Data!$C$6="Real",B4876,I4876+J4875+($C$14*$C$12)*(NORMINV(RAND(),$C$15,CHOOSE($G$13,$C$13,F4876,G4876)))),"")</f>
        <v/>
      </c>
      <c r="K4876" s="88" t="str">
        <f>IF(ISNUMBER(A4876), IF($G$16="fixed",$G$17,MIN(H4876*Data!$C$7*$C$16*0.5,$C$17*Data!$C$7))*$C$12,"")</f>
        <v/>
      </c>
      <c r="L4876" s="42" t="str">
        <f t="shared" ca="1" si="2310"/>
        <v/>
      </c>
      <c r="M4876" s="44" t="str">
        <f t="shared" ca="1" si="2311"/>
        <v/>
      </c>
      <c r="N4876" s="44" t="str">
        <f t="shared" ca="1" si="2312"/>
        <v/>
      </c>
      <c r="O4876" s="108" t="str">
        <f t="shared" si="2296"/>
        <v/>
      </c>
      <c r="P4876" s="102" t="str">
        <f t="shared" si="2297"/>
        <v/>
      </c>
      <c r="Q4876" s="102" t="str">
        <f t="shared" si="2298"/>
        <v/>
      </c>
      <c r="R4876" s="120" t="str">
        <f t="shared" si="2299"/>
        <v/>
      </c>
      <c r="S4876" s="54" t="str">
        <f t="shared" si="2300"/>
        <v/>
      </c>
      <c r="T4876" s="5" t="str">
        <f t="shared" si="2301"/>
        <v/>
      </c>
      <c r="U4876" s="152" t="str">
        <f t="shared" si="2284"/>
        <v/>
      </c>
      <c r="V4876" s="152" t="str">
        <f t="shared" si="2285"/>
        <v/>
      </c>
      <c r="W4876" s="153" t="str">
        <f t="shared" si="2286"/>
        <v/>
      </c>
      <c r="X4876" s="153" t="str">
        <f t="shared" si="2287"/>
        <v/>
      </c>
      <c r="Y4876" s="153" t="str">
        <f t="shared" si="2288"/>
        <v/>
      </c>
      <c r="Z4876" s="153" t="str">
        <f t="shared" si="2289"/>
        <v/>
      </c>
      <c r="AA4876" s="152" t="str">
        <f t="shared" si="2290"/>
        <v/>
      </c>
      <c r="AB4876" s="152" t="str">
        <f t="shared" si="2291"/>
        <v/>
      </c>
      <c r="AC4876" s="154" t="str">
        <f t="shared" si="2302"/>
        <v/>
      </c>
      <c r="AD4876" s="154" t="str">
        <f t="shared" si="2303"/>
        <v/>
      </c>
      <c r="AE4876" s="3" t="str">
        <f t="shared" si="2304"/>
        <v/>
      </c>
      <c r="AF4876" s="3" t="str">
        <f t="shared" si="2305"/>
        <v/>
      </c>
      <c r="AG4876" s="3" t="str">
        <f t="shared" si="2306"/>
        <v/>
      </c>
      <c r="AH4876" s="4" t="str">
        <f t="shared" si="2307"/>
        <v/>
      </c>
      <c r="AI4876" s="75" t="str">
        <f t="shared" si="2308"/>
        <v/>
      </c>
      <c r="AJ4876" s="75" t="str">
        <f t="shared" si="2309"/>
        <v/>
      </c>
    </row>
    <row r="4877" spans="1:36">
      <c r="A4877" s="41" t="str">
        <f t="shared" si="2292"/>
        <v/>
      </c>
      <c r="B4877" s="150" t="str">
        <f>IF(ISNUMBER(A4877),INDEX('MetaTrader Import'!$H$13:$J$5893,TRUNC(((A4877-$A$39+1)-1)/3)+1,MOD((A4877-$A$39+1)-1,3)+1),"")</f>
        <v/>
      </c>
      <c r="C4877" s="43" t="str">
        <f t="shared" si="2293"/>
        <v/>
      </c>
      <c r="D4877" s="43" t="str">
        <f t="shared" ca="1" si="2283"/>
        <v/>
      </c>
      <c r="E4877" s="43" t="str">
        <f t="shared" si="2294"/>
        <v/>
      </c>
      <c r="F4877" s="43" t="str">
        <f t="shared" si="2295"/>
        <v/>
      </c>
      <c r="G4877" s="43" t="str">
        <f>IF(A4877&lt;&gt;"",IF(A4877&lt;Data!$G$11*0.25,$C$13/$G$32,IF(A4877&gt;Data!$G$11*0.25,$C$13,$C$13*10)),"")</f>
        <v/>
      </c>
      <c r="H4877" s="43" t="str">
        <f>IF(A4877&lt;&gt;"",IF(Data!$G$9="constant",$C$13,IF(Data!$G$9="squeeze",G4877,F4877)),"")</f>
        <v/>
      </c>
      <c r="I4877" s="38" t="str">
        <f ca="1">IF(ISNUMBER(A4877),NORMINV(RAND(),0,IF(AND(Data!$G$9="squeeze",A4877&lt;Data!$G$11*0.25),$H$32,1)*$C$30*$C$13)*($C$14*$C$12),"")</f>
        <v/>
      </c>
      <c r="J4877" s="42" t="str">
        <f ca="1">IFERROR(IF(Data!$C$6="Real",B4877,I4877+J4876+($C$14*$C$12)*(NORMINV(RAND(),$C$15,CHOOSE($G$13,$C$13,F4877,G4877)))),"")</f>
        <v/>
      </c>
      <c r="K4877" s="88" t="str">
        <f>IF(ISNUMBER(A4877), IF($G$16="fixed",$G$17,MIN(H4877*Data!$C$7*$C$16*0.5,$C$17*Data!$C$7))*$C$12,"")</f>
        <v/>
      </c>
      <c r="L4877" s="42" t="str">
        <f t="shared" ca="1" si="2310"/>
        <v/>
      </c>
      <c r="M4877" s="44" t="str">
        <f t="shared" ca="1" si="2311"/>
        <v/>
      </c>
      <c r="N4877" s="44" t="str">
        <f t="shared" ca="1" si="2312"/>
        <v/>
      </c>
      <c r="O4877" s="108" t="str">
        <f t="shared" si="2296"/>
        <v/>
      </c>
      <c r="P4877" s="102" t="str">
        <f t="shared" si="2297"/>
        <v/>
      </c>
      <c r="Q4877" s="102" t="str">
        <f t="shared" si="2298"/>
        <v/>
      </c>
      <c r="R4877" s="120" t="str">
        <f t="shared" si="2299"/>
        <v/>
      </c>
      <c r="S4877" s="54" t="str">
        <f t="shared" si="2300"/>
        <v/>
      </c>
      <c r="T4877" s="5" t="str">
        <f t="shared" si="2301"/>
        <v/>
      </c>
      <c r="U4877" s="152" t="str">
        <f t="shared" si="2284"/>
        <v/>
      </c>
      <c r="V4877" s="152" t="str">
        <f t="shared" si="2285"/>
        <v/>
      </c>
      <c r="W4877" s="153" t="str">
        <f t="shared" si="2286"/>
        <v/>
      </c>
      <c r="X4877" s="153" t="str">
        <f t="shared" si="2287"/>
        <v/>
      </c>
      <c r="Y4877" s="153" t="str">
        <f t="shared" si="2288"/>
        <v/>
      </c>
      <c r="Z4877" s="153" t="str">
        <f t="shared" si="2289"/>
        <v/>
      </c>
      <c r="AA4877" s="152" t="str">
        <f t="shared" si="2290"/>
        <v/>
      </c>
      <c r="AB4877" s="152" t="str">
        <f t="shared" si="2291"/>
        <v/>
      </c>
      <c r="AC4877" s="154" t="str">
        <f t="shared" si="2302"/>
        <v/>
      </c>
      <c r="AD4877" s="154" t="str">
        <f t="shared" si="2303"/>
        <v/>
      </c>
      <c r="AE4877" s="3" t="str">
        <f t="shared" si="2304"/>
        <v/>
      </c>
      <c r="AF4877" s="3" t="str">
        <f t="shared" si="2305"/>
        <v/>
      </c>
      <c r="AG4877" s="3" t="str">
        <f t="shared" si="2306"/>
        <v/>
      </c>
      <c r="AH4877" s="4" t="str">
        <f t="shared" si="2307"/>
        <v/>
      </c>
      <c r="AI4877" s="75" t="str">
        <f t="shared" si="2308"/>
        <v/>
      </c>
      <c r="AJ4877" s="75" t="str">
        <f t="shared" si="2309"/>
        <v/>
      </c>
    </row>
    <row r="4878" spans="1:36">
      <c r="A4878" s="41" t="str">
        <f t="shared" si="2292"/>
        <v/>
      </c>
      <c r="B4878" s="150" t="str">
        <f>IF(ISNUMBER(A4878),INDEX('MetaTrader Import'!$H$13:$J$5893,TRUNC(((A4878-$A$39+1)-1)/3)+1,MOD((A4878-$A$39+1)-1,3)+1),"")</f>
        <v/>
      </c>
      <c r="C4878" s="43" t="str">
        <f t="shared" si="2293"/>
        <v/>
      </c>
      <c r="D4878" s="43" t="str">
        <f t="shared" ca="1" si="2283"/>
        <v/>
      </c>
      <c r="E4878" s="43" t="str">
        <f t="shared" si="2294"/>
        <v/>
      </c>
      <c r="F4878" s="43" t="str">
        <f t="shared" si="2295"/>
        <v/>
      </c>
      <c r="G4878" s="43" t="str">
        <f>IF(A4878&lt;&gt;"",IF(A4878&lt;Data!$G$11*0.25,$C$13/$G$32,IF(A4878&gt;Data!$G$11*0.25,$C$13,$C$13*10)),"")</f>
        <v/>
      </c>
      <c r="H4878" s="43" t="str">
        <f>IF(A4878&lt;&gt;"",IF(Data!$G$9="constant",$C$13,IF(Data!$G$9="squeeze",G4878,F4878)),"")</f>
        <v/>
      </c>
      <c r="I4878" s="38" t="str">
        <f ca="1">IF(ISNUMBER(A4878),NORMINV(RAND(),0,IF(AND(Data!$G$9="squeeze",A4878&lt;Data!$G$11*0.25),$H$32,1)*$C$30*$C$13)*($C$14*$C$12),"")</f>
        <v/>
      </c>
      <c r="J4878" s="42" t="str">
        <f ca="1">IFERROR(IF(Data!$C$6="Real",B4878,I4878+J4877+($C$14*$C$12)*(NORMINV(RAND(),$C$15,CHOOSE($G$13,$C$13,F4878,G4878)))),"")</f>
        <v/>
      </c>
      <c r="K4878" s="88" t="str">
        <f>IF(ISNUMBER(A4878), IF($G$16="fixed",$G$17,MIN(H4878*Data!$C$7*$C$16*0.5,$C$17*Data!$C$7))*$C$12,"")</f>
        <v/>
      </c>
      <c r="L4878" s="42" t="str">
        <f t="shared" ca="1" si="2310"/>
        <v/>
      </c>
      <c r="M4878" s="44" t="str">
        <f t="shared" ca="1" si="2311"/>
        <v/>
      </c>
      <c r="N4878" s="44" t="str">
        <f t="shared" ca="1" si="2312"/>
        <v/>
      </c>
      <c r="O4878" s="108" t="str">
        <f t="shared" si="2296"/>
        <v/>
      </c>
      <c r="P4878" s="102" t="str">
        <f t="shared" si="2297"/>
        <v/>
      </c>
      <c r="Q4878" s="102" t="str">
        <f t="shared" si="2298"/>
        <v/>
      </c>
      <c r="R4878" s="120" t="str">
        <f t="shared" si="2299"/>
        <v/>
      </c>
      <c r="S4878" s="54" t="str">
        <f t="shared" si="2300"/>
        <v/>
      </c>
      <c r="T4878" s="5" t="str">
        <f t="shared" si="2301"/>
        <v/>
      </c>
      <c r="U4878" s="152" t="str">
        <f t="shared" si="2284"/>
        <v/>
      </c>
      <c r="V4878" s="152" t="str">
        <f t="shared" si="2285"/>
        <v/>
      </c>
      <c r="W4878" s="153" t="str">
        <f t="shared" si="2286"/>
        <v/>
      </c>
      <c r="X4878" s="153" t="str">
        <f t="shared" si="2287"/>
        <v/>
      </c>
      <c r="Y4878" s="153" t="str">
        <f t="shared" si="2288"/>
        <v/>
      </c>
      <c r="Z4878" s="153" t="str">
        <f t="shared" si="2289"/>
        <v/>
      </c>
      <c r="AA4878" s="152" t="str">
        <f t="shared" si="2290"/>
        <v/>
      </c>
      <c r="AB4878" s="152" t="str">
        <f t="shared" si="2291"/>
        <v/>
      </c>
      <c r="AC4878" s="154" t="str">
        <f t="shared" si="2302"/>
        <v/>
      </c>
      <c r="AD4878" s="154" t="str">
        <f t="shared" si="2303"/>
        <v/>
      </c>
      <c r="AE4878" s="3" t="str">
        <f t="shared" si="2304"/>
        <v/>
      </c>
      <c r="AF4878" s="3" t="str">
        <f t="shared" si="2305"/>
        <v/>
      </c>
      <c r="AG4878" s="3" t="str">
        <f t="shared" si="2306"/>
        <v/>
      </c>
      <c r="AH4878" s="4" t="str">
        <f t="shared" si="2307"/>
        <v/>
      </c>
      <c r="AI4878" s="75" t="str">
        <f t="shared" si="2308"/>
        <v/>
      </c>
      <c r="AJ4878" s="75" t="str">
        <f t="shared" si="2309"/>
        <v/>
      </c>
    </row>
    <row r="4879" spans="1:36">
      <c r="A4879" s="41" t="str">
        <f t="shared" si="2292"/>
        <v/>
      </c>
      <c r="B4879" s="150" t="str">
        <f>IF(ISNUMBER(A4879),INDEX('MetaTrader Import'!$H$13:$J$5893,TRUNC(((A4879-$A$39+1)-1)/3)+1,MOD((A4879-$A$39+1)-1,3)+1),"")</f>
        <v/>
      </c>
      <c r="C4879" s="43" t="str">
        <f t="shared" si="2293"/>
        <v/>
      </c>
      <c r="D4879" s="43" t="str">
        <f t="shared" ca="1" si="2283"/>
        <v/>
      </c>
      <c r="E4879" s="43" t="str">
        <f t="shared" si="2294"/>
        <v/>
      </c>
      <c r="F4879" s="43" t="str">
        <f t="shared" si="2295"/>
        <v/>
      </c>
      <c r="G4879" s="43" t="str">
        <f>IF(A4879&lt;&gt;"",IF(A4879&lt;Data!$G$11*0.25,$C$13/$G$32,IF(A4879&gt;Data!$G$11*0.25,$C$13,$C$13*10)),"")</f>
        <v/>
      </c>
      <c r="H4879" s="43" t="str">
        <f>IF(A4879&lt;&gt;"",IF(Data!$G$9="constant",$C$13,IF(Data!$G$9="squeeze",G4879,F4879)),"")</f>
        <v/>
      </c>
      <c r="I4879" s="38" t="str">
        <f ca="1">IF(ISNUMBER(A4879),NORMINV(RAND(),0,IF(AND(Data!$G$9="squeeze",A4879&lt;Data!$G$11*0.25),$H$32,1)*$C$30*$C$13)*($C$14*$C$12),"")</f>
        <v/>
      </c>
      <c r="J4879" s="42" t="str">
        <f ca="1">IFERROR(IF(Data!$C$6="Real",B4879,I4879+J4878+($C$14*$C$12)*(NORMINV(RAND(),$C$15,CHOOSE($G$13,$C$13,F4879,G4879)))),"")</f>
        <v/>
      </c>
      <c r="K4879" s="88" t="str">
        <f>IF(ISNUMBER(A4879), IF($G$16="fixed",$G$17,MIN(H4879*Data!$C$7*$C$16*0.5,$C$17*Data!$C$7))*$C$12,"")</f>
        <v/>
      </c>
      <c r="L4879" s="42" t="str">
        <f t="shared" ca="1" si="2310"/>
        <v/>
      </c>
      <c r="M4879" s="44" t="str">
        <f t="shared" ca="1" si="2311"/>
        <v/>
      </c>
      <c r="N4879" s="44" t="str">
        <f t="shared" ca="1" si="2312"/>
        <v/>
      </c>
      <c r="O4879" s="108" t="str">
        <f t="shared" si="2296"/>
        <v/>
      </c>
      <c r="P4879" s="102" t="str">
        <f t="shared" si="2297"/>
        <v/>
      </c>
      <c r="Q4879" s="102" t="str">
        <f t="shared" si="2298"/>
        <v/>
      </c>
      <c r="R4879" s="120" t="str">
        <f t="shared" si="2299"/>
        <v/>
      </c>
      <c r="S4879" s="54" t="str">
        <f t="shared" si="2300"/>
        <v/>
      </c>
      <c r="T4879" s="5" t="str">
        <f t="shared" si="2301"/>
        <v/>
      </c>
      <c r="U4879" s="152" t="str">
        <f t="shared" si="2284"/>
        <v/>
      </c>
      <c r="V4879" s="152" t="str">
        <f t="shared" si="2285"/>
        <v/>
      </c>
      <c r="W4879" s="153" t="str">
        <f t="shared" si="2286"/>
        <v/>
      </c>
      <c r="X4879" s="153" t="str">
        <f t="shared" si="2287"/>
        <v/>
      </c>
      <c r="Y4879" s="153" t="str">
        <f t="shared" si="2288"/>
        <v/>
      </c>
      <c r="Z4879" s="153" t="str">
        <f t="shared" si="2289"/>
        <v/>
      </c>
      <c r="AA4879" s="152" t="str">
        <f t="shared" si="2290"/>
        <v/>
      </c>
      <c r="AB4879" s="152" t="str">
        <f t="shared" si="2291"/>
        <v/>
      </c>
      <c r="AC4879" s="154" t="str">
        <f t="shared" si="2302"/>
        <v/>
      </c>
      <c r="AD4879" s="154" t="str">
        <f t="shared" si="2303"/>
        <v/>
      </c>
      <c r="AE4879" s="3" t="str">
        <f t="shared" si="2304"/>
        <v/>
      </c>
      <c r="AF4879" s="3" t="str">
        <f t="shared" si="2305"/>
        <v/>
      </c>
      <c r="AG4879" s="3" t="str">
        <f t="shared" si="2306"/>
        <v/>
      </c>
      <c r="AH4879" s="4" t="str">
        <f t="shared" si="2307"/>
        <v/>
      </c>
      <c r="AI4879" s="75" t="str">
        <f t="shared" si="2308"/>
        <v/>
      </c>
      <c r="AJ4879" s="75" t="str">
        <f t="shared" si="2309"/>
        <v/>
      </c>
    </row>
    <row r="4880" spans="1:36">
      <c r="A4880" s="41" t="str">
        <f t="shared" si="2292"/>
        <v/>
      </c>
      <c r="B4880" s="150" t="str">
        <f>IF(ISNUMBER(A4880),INDEX('MetaTrader Import'!$H$13:$J$5893,TRUNC(((A4880-$A$39+1)-1)/3)+1,MOD((A4880-$A$39+1)-1,3)+1),"")</f>
        <v/>
      </c>
      <c r="C4880" s="43" t="str">
        <f t="shared" si="2293"/>
        <v/>
      </c>
      <c r="D4880" s="43" t="str">
        <f t="shared" ca="1" si="2283"/>
        <v/>
      </c>
      <c r="E4880" s="43" t="str">
        <f t="shared" si="2294"/>
        <v/>
      </c>
      <c r="F4880" s="43" t="str">
        <f t="shared" si="2295"/>
        <v/>
      </c>
      <c r="G4880" s="43" t="str">
        <f>IF(A4880&lt;&gt;"",IF(A4880&lt;Data!$G$11*0.25,$C$13/$G$32,IF(A4880&gt;Data!$G$11*0.25,$C$13,$C$13*10)),"")</f>
        <v/>
      </c>
      <c r="H4880" s="43" t="str">
        <f>IF(A4880&lt;&gt;"",IF(Data!$G$9="constant",$C$13,IF(Data!$G$9="squeeze",G4880,F4880)),"")</f>
        <v/>
      </c>
      <c r="I4880" s="38" t="str">
        <f ca="1">IF(ISNUMBER(A4880),NORMINV(RAND(),0,IF(AND(Data!$G$9="squeeze",A4880&lt;Data!$G$11*0.25),$H$32,1)*$C$30*$C$13)*($C$14*$C$12),"")</f>
        <v/>
      </c>
      <c r="J4880" s="42" t="str">
        <f ca="1">IFERROR(IF(Data!$C$6="Real",B4880,I4880+J4879+($C$14*$C$12)*(NORMINV(RAND(),$C$15,CHOOSE($G$13,$C$13,F4880,G4880)))),"")</f>
        <v/>
      </c>
      <c r="K4880" s="88" t="str">
        <f>IF(ISNUMBER(A4880), IF($G$16="fixed",$G$17,MIN(H4880*Data!$C$7*$C$16*0.5,$C$17*Data!$C$7))*$C$12,"")</f>
        <v/>
      </c>
      <c r="L4880" s="42" t="str">
        <f t="shared" ca="1" si="2310"/>
        <v/>
      </c>
      <c r="M4880" s="44" t="str">
        <f t="shared" ca="1" si="2311"/>
        <v/>
      </c>
      <c r="N4880" s="44" t="str">
        <f t="shared" ca="1" si="2312"/>
        <v/>
      </c>
      <c r="O4880" s="108" t="str">
        <f t="shared" si="2296"/>
        <v/>
      </c>
      <c r="P4880" s="102" t="str">
        <f t="shared" si="2297"/>
        <v/>
      </c>
      <c r="Q4880" s="102" t="str">
        <f t="shared" si="2298"/>
        <v/>
      </c>
      <c r="R4880" s="120" t="str">
        <f t="shared" si="2299"/>
        <v/>
      </c>
      <c r="S4880" s="54" t="str">
        <f t="shared" si="2300"/>
        <v/>
      </c>
      <c r="T4880" s="5" t="str">
        <f t="shared" si="2301"/>
        <v/>
      </c>
      <c r="U4880" s="152" t="str">
        <f t="shared" si="2284"/>
        <v/>
      </c>
      <c r="V4880" s="152" t="str">
        <f t="shared" si="2285"/>
        <v/>
      </c>
      <c r="W4880" s="153" t="str">
        <f t="shared" si="2286"/>
        <v/>
      </c>
      <c r="X4880" s="153" t="str">
        <f t="shared" si="2287"/>
        <v/>
      </c>
      <c r="Y4880" s="153" t="str">
        <f t="shared" si="2288"/>
        <v/>
      </c>
      <c r="Z4880" s="153" t="str">
        <f t="shared" si="2289"/>
        <v/>
      </c>
      <c r="AA4880" s="152" t="str">
        <f t="shared" si="2290"/>
        <v/>
      </c>
      <c r="AB4880" s="152" t="str">
        <f t="shared" si="2291"/>
        <v/>
      </c>
      <c r="AC4880" s="154" t="str">
        <f t="shared" si="2302"/>
        <v/>
      </c>
      <c r="AD4880" s="154" t="str">
        <f t="shared" si="2303"/>
        <v/>
      </c>
      <c r="AE4880" s="3" t="str">
        <f t="shared" si="2304"/>
        <v/>
      </c>
      <c r="AF4880" s="3" t="str">
        <f t="shared" si="2305"/>
        <v/>
      </c>
      <c r="AG4880" s="3" t="str">
        <f t="shared" si="2306"/>
        <v/>
      </c>
      <c r="AH4880" s="4" t="str">
        <f t="shared" si="2307"/>
        <v/>
      </c>
      <c r="AI4880" s="75" t="str">
        <f t="shared" si="2308"/>
        <v/>
      </c>
      <c r="AJ4880" s="75" t="str">
        <f t="shared" si="2309"/>
        <v/>
      </c>
    </row>
    <row r="4881" spans="1:36">
      <c r="A4881" s="41" t="str">
        <f t="shared" si="2292"/>
        <v/>
      </c>
      <c r="B4881" s="150" t="str">
        <f>IF(ISNUMBER(A4881),INDEX('MetaTrader Import'!$H$13:$J$5893,TRUNC(((A4881-$A$39+1)-1)/3)+1,MOD((A4881-$A$39+1)-1,3)+1),"")</f>
        <v/>
      </c>
      <c r="C4881" s="43" t="str">
        <f t="shared" si="2293"/>
        <v/>
      </c>
      <c r="D4881" s="43" t="str">
        <f t="shared" ca="1" si="2283"/>
        <v/>
      </c>
      <c r="E4881" s="43" t="str">
        <f t="shared" si="2294"/>
        <v/>
      </c>
      <c r="F4881" s="43" t="str">
        <f t="shared" si="2295"/>
        <v/>
      </c>
      <c r="G4881" s="43" t="str">
        <f>IF(A4881&lt;&gt;"",IF(A4881&lt;Data!$G$11*0.25,$C$13/$G$32,IF(A4881&gt;Data!$G$11*0.25,$C$13,$C$13*10)),"")</f>
        <v/>
      </c>
      <c r="H4881" s="43" t="str">
        <f>IF(A4881&lt;&gt;"",IF(Data!$G$9="constant",$C$13,IF(Data!$G$9="squeeze",G4881,F4881)),"")</f>
        <v/>
      </c>
      <c r="I4881" s="38" t="str">
        <f ca="1">IF(ISNUMBER(A4881),NORMINV(RAND(),0,IF(AND(Data!$G$9="squeeze",A4881&lt;Data!$G$11*0.25),$H$32,1)*$C$30*$C$13)*($C$14*$C$12),"")</f>
        <v/>
      </c>
      <c r="J4881" s="42" t="str">
        <f ca="1">IFERROR(IF(Data!$C$6="Real",B4881,I4881+J4880+($C$14*$C$12)*(NORMINV(RAND(),$C$15,CHOOSE($G$13,$C$13,F4881,G4881)))),"")</f>
        <v/>
      </c>
      <c r="K4881" s="88" t="str">
        <f>IF(ISNUMBER(A4881), IF($G$16="fixed",$G$17,MIN(H4881*Data!$C$7*$C$16*0.5,$C$17*Data!$C$7))*$C$12,"")</f>
        <v/>
      </c>
      <c r="L4881" s="42" t="str">
        <f t="shared" ca="1" si="2310"/>
        <v/>
      </c>
      <c r="M4881" s="44" t="str">
        <f t="shared" ca="1" si="2311"/>
        <v/>
      </c>
      <c r="N4881" s="44" t="str">
        <f t="shared" ca="1" si="2312"/>
        <v/>
      </c>
      <c r="O4881" s="108" t="str">
        <f t="shared" si="2296"/>
        <v/>
      </c>
      <c r="P4881" s="102" t="str">
        <f t="shared" si="2297"/>
        <v/>
      </c>
      <c r="Q4881" s="102" t="str">
        <f t="shared" si="2298"/>
        <v/>
      </c>
      <c r="R4881" s="120" t="str">
        <f t="shared" si="2299"/>
        <v/>
      </c>
      <c r="S4881" s="54" t="str">
        <f t="shared" si="2300"/>
        <v/>
      </c>
      <c r="T4881" s="5" t="str">
        <f t="shared" si="2301"/>
        <v/>
      </c>
      <c r="U4881" s="152" t="str">
        <f t="shared" si="2284"/>
        <v/>
      </c>
      <c r="V4881" s="152" t="str">
        <f t="shared" si="2285"/>
        <v/>
      </c>
      <c r="W4881" s="153" t="str">
        <f t="shared" si="2286"/>
        <v/>
      </c>
      <c r="X4881" s="153" t="str">
        <f t="shared" si="2287"/>
        <v/>
      </c>
      <c r="Y4881" s="153" t="str">
        <f t="shared" si="2288"/>
        <v/>
      </c>
      <c r="Z4881" s="153" t="str">
        <f t="shared" si="2289"/>
        <v/>
      </c>
      <c r="AA4881" s="152" t="str">
        <f t="shared" si="2290"/>
        <v/>
      </c>
      <c r="AB4881" s="152" t="str">
        <f t="shared" si="2291"/>
        <v/>
      </c>
      <c r="AC4881" s="154" t="str">
        <f t="shared" si="2302"/>
        <v/>
      </c>
      <c r="AD4881" s="154" t="str">
        <f t="shared" si="2303"/>
        <v/>
      </c>
      <c r="AE4881" s="3" t="str">
        <f t="shared" si="2304"/>
        <v/>
      </c>
      <c r="AF4881" s="3" t="str">
        <f t="shared" si="2305"/>
        <v/>
      </c>
      <c r="AG4881" s="3" t="str">
        <f t="shared" si="2306"/>
        <v/>
      </c>
      <c r="AH4881" s="4" t="str">
        <f t="shared" si="2307"/>
        <v/>
      </c>
      <c r="AI4881" s="75" t="str">
        <f t="shared" si="2308"/>
        <v/>
      </c>
      <c r="AJ4881" s="75" t="str">
        <f t="shared" si="2309"/>
        <v/>
      </c>
    </row>
    <row r="4882" spans="1:36">
      <c r="A4882" s="41" t="str">
        <f t="shared" si="2292"/>
        <v/>
      </c>
      <c r="B4882" s="150" t="str">
        <f>IF(ISNUMBER(A4882),INDEX('MetaTrader Import'!$H$13:$J$5893,TRUNC(((A4882-$A$39+1)-1)/3)+1,MOD((A4882-$A$39+1)-1,3)+1),"")</f>
        <v/>
      </c>
      <c r="C4882" s="43" t="str">
        <f t="shared" si="2293"/>
        <v/>
      </c>
      <c r="D4882" s="43" t="str">
        <f t="shared" ca="1" si="2283"/>
        <v/>
      </c>
      <c r="E4882" s="43" t="str">
        <f t="shared" si="2294"/>
        <v/>
      </c>
      <c r="F4882" s="43" t="str">
        <f t="shared" si="2295"/>
        <v/>
      </c>
      <c r="G4882" s="43" t="str">
        <f>IF(A4882&lt;&gt;"",IF(A4882&lt;Data!$G$11*0.25,$C$13/$G$32,IF(A4882&gt;Data!$G$11*0.25,$C$13,$C$13*10)),"")</f>
        <v/>
      </c>
      <c r="H4882" s="43" t="str">
        <f>IF(A4882&lt;&gt;"",IF(Data!$G$9="constant",$C$13,IF(Data!$G$9="squeeze",G4882,F4882)),"")</f>
        <v/>
      </c>
      <c r="I4882" s="38" t="str">
        <f ca="1">IF(ISNUMBER(A4882),NORMINV(RAND(),0,IF(AND(Data!$G$9="squeeze",A4882&lt;Data!$G$11*0.25),$H$32,1)*$C$30*$C$13)*($C$14*$C$12),"")</f>
        <v/>
      </c>
      <c r="J4882" s="42" t="str">
        <f ca="1">IFERROR(IF(Data!$C$6="Real",B4882,I4882+J4881+($C$14*$C$12)*(NORMINV(RAND(),$C$15,CHOOSE($G$13,$C$13,F4882,G4882)))),"")</f>
        <v/>
      </c>
      <c r="K4882" s="88" t="str">
        <f>IF(ISNUMBER(A4882), IF($G$16="fixed",$G$17,MIN(H4882*Data!$C$7*$C$16*0.5,$C$17*Data!$C$7))*$C$12,"")</f>
        <v/>
      </c>
      <c r="L4882" s="42" t="str">
        <f t="shared" ca="1" si="2310"/>
        <v/>
      </c>
      <c r="M4882" s="44" t="str">
        <f t="shared" ca="1" si="2311"/>
        <v/>
      </c>
      <c r="N4882" s="44" t="str">
        <f t="shared" ca="1" si="2312"/>
        <v/>
      </c>
      <c r="O4882" s="108" t="str">
        <f t="shared" si="2296"/>
        <v/>
      </c>
      <c r="P4882" s="102" t="str">
        <f t="shared" si="2297"/>
        <v/>
      </c>
      <c r="Q4882" s="102" t="str">
        <f t="shared" si="2298"/>
        <v/>
      </c>
      <c r="R4882" s="120" t="str">
        <f t="shared" si="2299"/>
        <v/>
      </c>
      <c r="S4882" s="54" t="str">
        <f t="shared" si="2300"/>
        <v/>
      </c>
      <c r="T4882" s="5" t="str">
        <f t="shared" si="2301"/>
        <v/>
      </c>
      <c r="U4882" s="152" t="str">
        <f t="shared" si="2284"/>
        <v/>
      </c>
      <c r="V4882" s="152" t="str">
        <f t="shared" si="2285"/>
        <v/>
      </c>
      <c r="W4882" s="153" t="str">
        <f t="shared" si="2286"/>
        <v/>
      </c>
      <c r="X4882" s="153" t="str">
        <f t="shared" si="2287"/>
        <v/>
      </c>
      <c r="Y4882" s="153" t="str">
        <f t="shared" si="2288"/>
        <v/>
      </c>
      <c r="Z4882" s="153" t="str">
        <f t="shared" si="2289"/>
        <v/>
      </c>
      <c r="AA4882" s="152" t="str">
        <f t="shared" si="2290"/>
        <v/>
      </c>
      <c r="AB4882" s="152" t="str">
        <f t="shared" si="2291"/>
        <v/>
      </c>
      <c r="AC4882" s="154" t="str">
        <f t="shared" si="2302"/>
        <v/>
      </c>
      <c r="AD4882" s="154" t="str">
        <f t="shared" si="2303"/>
        <v/>
      </c>
      <c r="AE4882" s="3" t="str">
        <f t="shared" si="2304"/>
        <v/>
      </c>
      <c r="AF4882" s="3" t="str">
        <f t="shared" si="2305"/>
        <v/>
      </c>
      <c r="AG4882" s="3" t="str">
        <f t="shared" si="2306"/>
        <v/>
      </c>
      <c r="AH4882" s="4" t="str">
        <f t="shared" si="2307"/>
        <v/>
      </c>
      <c r="AI4882" s="75" t="str">
        <f t="shared" si="2308"/>
        <v/>
      </c>
      <c r="AJ4882" s="75" t="str">
        <f t="shared" si="2309"/>
        <v/>
      </c>
    </row>
    <row r="4883" spans="1:36">
      <c r="A4883" s="41" t="str">
        <f t="shared" si="2292"/>
        <v/>
      </c>
      <c r="B4883" s="150" t="str">
        <f>IF(ISNUMBER(A4883),INDEX('MetaTrader Import'!$H$13:$J$5893,TRUNC(((A4883-$A$39+1)-1)/3)+1,MOD((A4883-$A$39+1)-1,3)+1),"")</f>
        <v/>
      </c>
      <c r="C4883" s="43" t="str">
        <f t="shared" si="2293"/>
        <v/>
      </c>
      <c r="D4883" s="43" t="str">
        <f t="shared" ca="1" si="2283"/>
        <v/>
      </c>
      <c r="E4883" s="43" t="str">
        <f t="shared" si="2294"/>
        <v/>
      </c>
      <c r="F4883" s="43" t="str">
        <f t="shared" si="2295"/>
        <v/>
      </c>
      <c r="G4883" s="43" t="str">
        <f>IF(A4883&lt;&gt;"",IF(A4883&lt;Data!$G$11*0.25,$C$13/$G$32,IF(A4883&gt;Data!$G$11*0.25,$C$13,$C$13*10)),"")</f>
        <v/>
      </c>
      <c r="H4883" s="43" t="str">
        <f>IF(A4883&lt;&gt;"",IF(Data!$G$9="constant",$C$13,IF(Data!$G$9="squeeze",G4883,F4883)),"")</f>
        <v/>
      </c>
      <c r="I4883" s="38" t="str">
        <f ca="1">IF(ISNUMBER(A4883),NORMINV(RAND(),0,IF(AND(Data!$G$9="squeeze",A4883&lt;Data!$G$11*0.25),$H$32,1)*$C$30*$C$13)*($C$14*$C$12),"")</f>
        <v/>
      </c>
      <c r="J4883" s="42" t="str">
        <f ca="1">IFERROR(IF(Data!$C$6="Real",B4883,I4883+J4882+($C$14*$C$12)*(NORMINV(RAND(),$C$15,CHOOSE($G$13,$C$13,F4883,G4883)))),"")</f>
        <v/>
      </c>
      <c r="K4883" s="88" t="str">
        <f>IF(ISNUMBER(A4883), IF($G$16="fixed",$G$17,MIN(H4883*Data!$C$7*$C$16*0.5,$C$17*Data!$C$7))*$C$12,"")</f>
        <v/>
      </c>
      <c r="L4883" s="42" t="str">
        <f t="shared" ca="1" si="2310"/>
        <v/>
      </c>
      <c r="M4883" s="44" t="str">
        <f t="shared" ca="1" si="2311"/>
        <v/>
      </c>
      <c r="N4883" s="44" t="str">
        <f t="shared" ca="1" si="2312"/>
        <v/>
      </c>
      <c r="O4883" s="108" t="str">
        <f t="shared" si="2296"/>
        <v/>
      </c>
      <c r="P4883" s="102" t="str">
        <f t="shared" si="2297"/>
        <v/>
      </c>
      <c r="Q4883" s="102" t="str">
        <f t="shared" si="2298"/>
        <v/>
      </c>
      <c r="R4883" s="120" t="str">
        <f t="shared" si="2299"/>
        <v/>
      </c>
      <c r="S4883" s="54" t="str">
        <f t="shared" si="2300"/>
        <v/>
      </c>
      <c r="T4883" s="5" t="str">
        <f t="shared" si="2301"/>
        <v/>
      </c>
      <c r="U4883" s="152" t="str">
        <f t="shared" si="2284"/>
        <v/>
      </c>
      <c r="V4883" s="152" t="str">
        <f t="shared" si="2285"/>
        <v/>
      </c>
      <c r="W4883" s="153" t="str">
        <f t="shared" si="2286"/>
        <v/>
      </c>
      <c r="X4883" s="153" t="str">
        <f t="shared" si="2287"/>
        <v/>
      </c>
      <c r="Y4883" s="153" t="str">
        <f t="shared" si="2288"/>
        <v/>
      </c>
      <c r="Z4883" s="153" t="str">
        <f t="shared" si="2289"/>
        <v/>
      </c>
      <c r="AA4883" s="152" t="str">
        <f t="shared" si="2290"/>
        <v/>
      </c>
      <c r="AB4883" s="152" t="str">
        <f t="shared" si="2291"/>
        <v/>
      </c>
      <c r="AC4883" s="154" t="str">
        <f t="shared" si="2302"/>
        <v/>
      </c>
      <c r="AD4883" s="154" t="str">
        <f t="shared" si="2303"/>
        <v/>
      </c>
      <c r="AE4883" s="3" t="str">
        <f t="shared" si="2304"/>
        <v/>
      </c>
      <c r="AF4883" s="3" t="str">
        <f t="shared" si="2305"/>
        <v/>
      </c>
      <c r="AG4883" s="3" t="str">
        <f t="shared" si="2306"/>
        <v/>
      </c>
      <c r="AH4883" s="4" t="str">
        <f t="shared" si="2307"/>
        <v/>
      </c>
      <c r="AI4883" s="75" t="str">
        <f t="shared" si="2308"/>
        <v/>
      </c>
      <c r="AJ4883" s="75" t="str">
        <f t="shared" si="2309"/>
        <v/>
      </c>
    </row>
    <row r="4884" spans="1:36">
      <c r="A4884" s="41" t="str">
        <f t="shared" si="2292"/>
        <v/>
      </c>
      <c r="B4884" s="150" t="str">
        <f>IF(ISNUMBER(A4884),INDEX('MetaTrader Import'!$H$13:$J$5893,TRUNC(((A4884-$A$39+1)-1)/3)+1,MOD((A4884-$A$39+1)-1,3)+1),"")</f>
        <v/>
      </c>
      <c r="C4884" s="43" t="str">
        <f t="shared" si="2293"/>
        <v/>
      </c>
      <c r="D4884" s="43" t="str">
        <f t="shared" ca="1" si="2283"/>
        <v/>
      </c>
      <c r="E4884" s="43" t="str">
        <f t="shared" si="2294"/>
        <v/>
      </c>
      <c r="F4884" s="43" t="str">
        <f t="shared" si="2295"/>
        <v/>
      </c>
      <c r="G4884" s="43" t="str">
        <f>IF(A4884&lt;&gt;"",IF(A4884&lt;Data!$G$11*0.25,$C$13/$G$32,IF(A4884&gt;Data!$G$11*0.25,$C$13,$C$13*10)),"")</f>
        <v/>
      </c>
      <c r="H4884" s="43" t="str">
        <f>IF(A4884&lt;&gt;"",IF(Data!$G$9="constant",$C$13,IF(Data!$G$9="squeeze",G4884,F4884)),"")</f>
        <v/>
      </c>
      <c r="I4884" s="38" t="str">
        <f ca="1">IF(ISNUMBER(A4884),NORMINV(RAND(),0,IF(AND(Data!$G$9="squeeze",A4884&lt;Data!$G$11*0.25),$H$32,1)*$C$30*$C$13)*($C$14*$C$12),"")</f>
        <v/>
      </c>
      <c r="J4884" s="42" t="str">
        <f ca="1">IFERROR(IF(Data!$C$6="Real",B4884,I4884+J4883+($C$14*$C$12)*(NORMINV(RAND(),$C$15,CHOOSE($G$13,$C$13,F4884,G4884)))),"")</f>
        <v/>
      </c>
      <c r="K4884" s="88" t="str">
        <f>IF(ISNUMBER(A4884), IF($G$16="fixed",$G$17,MIN(H4884*Data!$C$7*$C$16*0.5,$C$17*Data!$C$7))*$C$12,"")</f>
        <v/>
      </c>
      <c r="L4884" s="42" t="str">
        <f t="shared" ca="1" si="2310"/>
        <v/>
      </c>
      <c r="M4884" s="44" t="str">
        <f t="shared" ca="1" si="2311"/>
        <v/>
      </c>
      <c r="N4884" s="44" t="str">
        <f t="shared" ca="1" si="2312"/>
        <v/>
      </c>
      <c r="O4884" s="108" t="str">
        <f t="shared" si="2296"/>
        <v/>
      </c>
      <c r="P4884" s="102" t="str">
        <f t="shared" si="2297"/>
        <v/>
      </c>
      <c r="Q4884" s="102" t="str">
        <f t="shared" si="2298"/>
        <v/>
      </c>
      <c r="R4884" s="120" t="str">
        <f t="shared" si="2299"/>
        <v/>
      </c>
      <c r="S4884" s="54" t="str">
        <f t="shared" si="2300"/>
        <v/>
      </c>
      <c r="T4884" s="5" t="str">
        <f t="shared" si="2301"/>
        <v/>
      </c>
      <c r="U4884" s="152" t="str">
        <f t="shared" si="2284"/>
        <v/>
      </c>
      <c r="V4884" s="152" t="str">
        <f t="shared" si="2285"/>
        <v/>
      </c>
      <c r="W4884" s="153" t="str">
        <f t="shared" si="2286"/>
        <v/>
      </c>
      <c r="X4884" s="153" t="str">
        <f t="shared" si="2287"/>
        <v/>
      </c>
      <c r="Y4884" s="153" t="str">
        <f t="shared" si="2288"/>
        <v/>
      </c>
      <c r="Z4884" s="153" t="str">
        <f t="shared" si="2289"/>
        <v/>
      </c>
      <c r="AA4884" s="152" t="str">
        <f t="shared" si="2290"/>
        <v/>
      </c>
      <c r="AB4884" s="152" t="str">
        <f t="shared" si="2291"/>
        <v/>
      </c>
      <c r="AC4884" s="154" t="str">
        <f t="shared" si="2302"/>
        <v/>
      </c>
      <c r="AD4884" s="154" t="str">
        <f t="shared" si="2303"/>
        <v/>
      </c>
      <c r="AE4884" s="3" t="str">
        <f t="shared" si="2304"/>
        <v/>
      </c>
      <c r="AF4884" s="3" t="str">
        <f t="shared" si="2305"/>
        <v/>
      </c>
      <c r="AG4884" s="3" t="str">
        <f t="shared" si="2306"/>
        <v/>
      </c>
      <c r="AH4884" s="4" t="str">
        <f t="shared" si="2307"/>
        <v/>
      </c>
      <c r="AI4884" s="75" t="str">
        <f t="shared" si="2308"/>
        <v/>
      </c>
      <c r="AJ4884" s="75" t="str">
        <f t="shared" si="2309"/>
        <v/>
      </c>
    </row>
    <row r="4885" spans="1:36">
      <c r="A4885" s="41" t="str">
        <f t="shared" si="2292"/>
        <v/>
      </c>
      <c r="B4885" s="150" t="str">
        <f>IF(ISNUMBER(A4885),INDEX('MetaTrader Import'!$H$13:$J$5893,TRUNC(((A4885-$A$39+1)-1)/3)+1,MOD((A4885-$A$39+1)-1,3)+1),"")</f>
        <v/>
      </c>
      <c r="C4885" s="43" t="str">
        <f t="shared" si="2293"/>
        <v/>
      </c>
      <c r="D4885" s="43" t="str">
        <f t="shared" ca="1" si="2283"/>
        <v/>
      </c>
      <c r="E4885" s="43" t="str">
        <f t="shared" si="2294"/>
        <v/>
      </c>
      <c r="F4885" s="43" t="str">
        <f t="shared" si="2295"/>
        <v/>
      </c>
      <c r="G4885" s="43" t="str">
        <f>IF(A4885&lt;&gt;"",IF(A4885&lt;Data!$G$11*0.25,$C$13/$G$32,IF(A4885&gt;Data!$G$11*0.25,$C$13,$C$13*10)),"")</f>
        <v/>
      </c>
      <c r="H4885" s="43" t="str">
        <f>IF(A4885&lt;&gt;"",IF(Data!$G$9="constant",$C$13,IF(Data!$G$9="squeeze",G4885,F4885)),"")</f>
        <v/>
      </c>
      <c r="I4885" s="38" t="str">
        <f ca="1">IF(ISNUMBER(A4885),NORMINV(RAND(),0,IF(AND(Data!$G$9="squeeze",A4885&lt;Data!$G$11*0.25),$H$32,1)*$C$30*$C$13)*($C$14*$C$12),"")</f>
        <v/>
      </c>
      <c r="J4885" s="42" t="str">
        <f ca="1">IFERROR(IF(Data!$C$6="Real",B4885,I4885+J4884+($C$14*$C$12)*(NORMINV(RAND(),$C$15,CHOOSE($G$13,$C$13,F4885,G4885)))),"")</f>
        <v/>
      </c>
      <c r="K4885" s="88" t="str">
        <f>IF(ISNUMBER(A4885), IF($G$16="fixed",$G$17,MIN(H4885*Data!$C$7*$C$16*0.5,$C$17*Data!$C$7))*$C$12,"")</f>
        <v/>
      </c>
      <c r="L4885" s="42" t="str">
        <f t="shared" ca="1" si="2310"/>
        <v/>
      </c>
      <c r="M4885" s="44" t="str">
        <f t="shared" ca="1" si="2311"/>
        <v/>
      </c>
      <c r="N4885" s="44" t="str">
        <f t="shared" ca="1" si="2312"/>
        <v/>
      </c>
      <c r="O4885" s="108" t="str">
        <f t="shared" si="2296"/>
        <v/>
      </c>
      <c r="P4885" s="102" t="str">
        <f t="shared" si="2297"/>
        <v/>
      </c>
      <c r="Q4885" s="102" t="str">
        <f t="shared" si="2298"/>
        <v/>
      </c>
      <c r="R4885" s="120" t="str">
        <f t="shared" si="2299"/>
        <v/>
      </c>
      <c r="S4885" s="54" t="str">
        <f t="shared" si="2300"/>
        <v/>
      </c>
      <c r="T4885" s="5" t="str">
        <f t="shared" si="2301"/>
        <v/>
      </c>
      <c r="U4885" s="152" t="str">
        <f t="shared" si="2284"/>
        <v/>
      </c>
      <c r="V4885" s="152" t="str">
        <f t="shared" si="2285"/>
        <v/>
      </c>
      <c r="W4885" s="153" t="str">
        <f t="shared" si="2286"/>
        <v/>
      </c>
      <c r="X4885" s="153" t="str">
        <f t="shared" si="2287"/>
        <v/>
      </c>
      <c r="Y4885" s="153" t="str">
        <f t="shared" si="2288"/>
        <v/>
      </c>
      <c r="Z4885" s="153" t="str">
        <f t="shared" si="2289"/>
        <v/>
      </c>
      <c r="AA4885" s="152" t="str">
        <f t="shared" si="2290"/>
        <v/>
      </c>
      <c r="AB4885" s="152" t="str">
        <f t="shared" si="2291"/>
        <v/>
      </c>
      <c r="AC4885" s="154" t="str">
        <f t="shared" si="2302"/>
        <v/>
      </c>
      <c r="AD4885" s="154" t="str">
        <f t="shared" si="2303"/>
        <v/>
      </c>
      <c r="AE4885" s="3" t="str">
        <f t="shared" si="2304"/>
        <v/>
      </c>
      <c r="AF4885" s="3" t="str">
        <f t="shared" si="2305"/>
        <v/>
      </c>
      <c r="AG4885" s="3" t="str">
        <f t="shared" si="2306"/>
        <v/>
      </c>
      <c r="AH4885" s="4" t="str">
        <f t="shared" si="2307"/>
        <v/>
      </c>
      <c r="AI4885" s="75" t="str">
        <f t="shared" si="2308"/>
        <v/>
      </c>
      <c r="AJ4885" s="75" t="str">
        <f t="shared" si="2309"/>
        <v/>
      </c>
    </row>
    <row r="4886" spans="1:36">
      <c r="A4886" s="41" t="str">
        <f t="shared" si="2292"/>
        <v/>
      </c>
      <c r="B4886" s="150" t="str">
        <f>IF(ISNUMBER(A4886),INDEX('MetaTrader Import'!$H$13:$J$5893,TRUNC(((A4886-$A$39+1)-1)/3)+1,MOD((A4886-$A$39+1)-1,3)+1),"")</f>
        <v/>
      </c>
      <c r="C4886" s="43" t="str">
        <f t="shared" si="2293"/>
        <v/>
      </c>
      <c r="D4886" s="43" t="str">
        <f t="shared" ca="1" si="2283"/>
        <v/>
      </c>
      <c r="E4886" s="43" t="str">
        <f t="shared" si="2294"/>
        <v/>
      </c>
      <c r="F4886" s="43" t="str">
        <f t="shared" si="2295"/>
        <v/>
      </c>
      <c r="G4886" s="43" t="str">
        <f>IF(A4886&lt;&gt;"",IF(A4886&lt;Data!$G$11*0.25,$C$13/$G$32,IF(A4886&gt;Data!$G$11*0.25,$C$13,$C$13*10)),"")</f>
        <v/>
      </c>
      <c r="H4886" s="43" t="str">
        <f>IF(A4886&lt;&gt;"",IF(Data!$G$9="constant",$C$13,IF(Data!$G$9="squeeze",G4886,F4886)),"")</f>
        <v/>
      </c>
      <c r="I4886" s="38" t="str">
        <f ca="1">IF(ISNUMBER(A4886),NORMINV(RAND(),0,IF(AND(Data!$G$9="squeeze",A4886&lt;Data!$G$11*0.25),$H$32,1)*$C$30*$C$13)*($C$14*$C$12),"")</f>
        <v/>
      </c>
      <c r="J4886" s="42" t="str">
        <f ca="1">IFERROR(IF(Data!$C$6="Real",B4886,I4886+J4885+($C$14*$C$12)*(NORMINV(RAND(),$C$15,CHOOSE($G$13,$C$13,F4886,G4886)))),"")</f>
        <v/>
      </c>
      <c r="K4886" s="88" t="str">
        <f>IF(ISNUMBER(A4886), IF($G$16="fixed",$G$17,MIN(H4886*Data!$C$7*$C$16*0.5,$C$17*Data!$C$7))*$C$12,"")</f>
        <v/>
      </c>
      <c r="L4886" s="42" t="str">
        <f t="shared" ca="1" si="2310"/>
        <v/>
      </c>
      <c r="M4886" s="44" t="str">
        <f t="shared" ca="1" si="2311"/>
        <v/>
      </c>
      <c r="N4886" s="44" t="str">
        <f t="shared" ca="1" si="2312"/>
        <v/>
      </c>
      <c r="O4886" s="108" t="str">
        <f t="shared" si="2296"/>
        <v/>
      </c>
      <c r="P4886" s="102" t="str">
        <f t="shared" si="2297"/>
        <v/>
      </c>
      <c r="Q4886" s="102" t="str">
        <f t="shared" si="2298"/>
        <v/>
      </c>
      <c r="R4886" s="120" t="str">
        <f t="shared" si="2299"/>
        <v/>
      </c>
      <c r="S4886" s="54" t="str">
        <f t="shared" si="2300"/>
        <v/>
      </c>
      <c r="T4886" s="5" t="str">
        <f t="shared" si="2301"/>
        <v/>
      </c>
      <c r="U4886" s="152" t="str">
        <f t="shared" si="2284"/>
        <v/>
      </c>
      <c r="V4886" s="152" t="str">
        <f t="shared" si="2285"/>
        <v/>
      </c>
      <c r="W4886" s="153" t="str">
        <f t="shared" si="2286"/>
        <v/>
      </c>
      <c r="X4886" s="153" t="str">
        <f t="shared" si="2287"/>
        <v/>
      </c>
      <c r="Y4886" s="153" t="str">
        <f t="shared" si="2288"/>
        <v/>
      </c>
      <c r="Z4886" s="153" t="str">
        <f t="shared" si="2289"/>
        <v/>
      </c>
      <c r="AA4886" s="152" t="str">
        <f t="shared" si="2290"/>
        <v/>
      </c>
      <c r="AB4886" s="152" t="str">
        <f t="shared" si="2291"/>
        <v/>
      </c>
      <c r="AC4886" s="154" t="str">
        <f t="shared" si="2302"/>
        <v/>
      </c>
      <c r="AD4886" s="154" t="str">
        <f t="shared" si="2303"/>
        <v/>
      </c>
      <c r="AE4886" s="3" t="str">
        <f t="shared" si="2304"/>
        <v/>
      </c>
      <c r="AF4886" s="3" t="str">
        <f t="shared" si="2305"/>
        <v/>
      </c>
      <c r="AG4886" s="3" t="str">
        <f t="shared" si="2306"/>
        <v/>
      </c>
      <c r="AH4886" s="4" t="str">
        <f t="shared" si="2307"/>
        <v/>
      </c>
      <c r="AI4886" s="75" t="str">
        <f t="shared" si="2308"/>
        <v/>
      </c>
      <c r="AJ4886" s="75" t="str">
        <f t="shared" si="2309"/>
        <v/>
      </c>
    </row>
    <row r="4887" spans="1:36">
      <c r="A4887" s="41" t="str">
        <f t="shared" si="2292"/>
        <v/>
      </c>
      <c r="B4887" s="150" t="str">
        <f>IF(ISNUMBER(A4887),INDEX('MetaTrader Import'!$H$13:$J$5893,TRUNC(((A4887-$A$39+1)-1)/3)+1,MOD((A4887-$A$39+1)-1,3)+1),"")</f>
        <v/>
      </c>
      <c r="C4887" s="43" t="str">
        <f t="shared" si="2293"/>
        <v/>
      </c>
      <c r="D4887" s="43" t="str">
        <f t="shared" ca="1" si="2283"/>
        <v/>
      </c>
      <c r="E4887" s="43" t="str">
        <f t="shared" si="2294"/>
        <v/>
      </c>
      <c r="F4887" s="43" t="str">
        <f t="shared" si="2295"/>
        <v/>
      </c>
      <c r="G4887" s="43" t="str">
        <f>IF(A4887&lt;&gt;"",IF(A4887&lt;Data!$G$11*0.25,$C$13/$G$32,IF(A4887&gt;Data!$G$11*0.25,$C$13,$C$13*10)),"")</f>
        <v/>
      </c>
      <c r="H4887" s="43" t="str">
        <f>IF(A4887&lt;&gt;"",IF(Data!$G$9="constant",$C$13,IF(Data!$G$9="squeeze",G4887,F4887)),"")</f>
        <v/>
      </c>
      <c r="I4887" s="38" t="str">
        <f ca="1">IF(ISNUMBER(A4887),NORMINV(RAND(),0,IF(AND(Data!$G$9="squeeze",A4887&lt;Data!$G$11*0.25),$H$32,1)*$C$30*$C$13)*($C$14*$C$12),"")</f>
        <v/>
      </c>
      <c r="J4887" s="42" t="str">
        <f ca="1">IFERROR(IF(Data!$C$6="Real",B4887,I4887+J4886+($C$14*$C$12)*(NORMINV(RAND(),$C$15,CHOOSE($G$13,$C$13,F4887,G4887)))),"")</f>
        <v/>
      </c>
      <c r="K4887" s="88" t="str">
        <f>IF(ISNUMBER(A4887), IF($G$16="fixed",$G$17,MIN(H4887*Data!$C$7*$C$16*0.5,$C$17*Data!$C$7))*$C$12,"")</f>
        <v/>
      </c>
      <c r="L4887" s="42" t="str">
        <f t="shared" ca="1" si="2310"/>
        <v/>
      </c>
      <c r="M4887" s="44" t="str">
        <f t="shared" ca="1" si="2311"/>
        <v/>
      </c>
      <c r="N4887" s="44" t="str">
        <f t="shared" ca="1" si="2312"/>
        <v/>
      </c>
      <c r="O4887" s="108" t="str">
        <f t="shared" si="2296"/>
        <v/>
      </c>
      <c r="P4887" s="102" t="str">
        <f t="shared" si="2297"/>
        <v/>
      </c>
      <c r="Q4887" s="102" t="str">
        <f t="shared" si="2298"/>
        <v/>
      </c>
      <c r="R4887" s="120" t="str">
        <f t="shared" si="2299"/>
        <v/>
      </c>
      <c r="S4887" s="54" t="str">
        <f t="shared" si="2300"/>
        <v/>
      </c>
      <c r="T4887" s="5" t="str">
        <f t="shared" si="2301"/>
        <v/>
      </c>
      <c r="U4887" s="152" t="str">
        <f t="shared" si="2284"/>
        <v/>
      </c>
      <c r="V4887" s="152" t="str">
        <f t="shared" si="2285"/>
        <v/>
      </c>
      <c r="W4887" s="153" t="str">
        <f t="shared" si="2286"/>
        <v/>
      </c>
      <c r="X4887" s="153" t="str">
        <f t="shared" si="2287"/>
        <v/>
      </c>
      <c r="Y4887" s="153" t="str">
        <f t="shared" si="2288"/>
        <v/>
      </c>
      <c r="Z4887" s="153" t="str">
        <f t="shared" si="2289"/>
        <v/>
      </c>
      <c r="AA4887" s="152" t="str">
        <f t="shared" si="2290"/>
        <v/>
      </c>
      <c r="AB4887" s="152" t="str">
        <f t="shared" si="2291"/>
        <v/>
      </c>
      <c r="AC4887" s="154" t="str">
        <f t="shared" si="2302"/>
        <v/>
      </c>
      <c r="AD4887" s="154" t="str">
        <f t="shared" si="2303"/>
        <v/>
      </c>
      <c r="AE4887" s="3" t="str">
        <f t="shared" si="2304"/>
        <v/>
      </c>
      <c r="AF4887" s="3" t="str">
        <f t="shared" si="2305"/>
        <v/>
      </c>
      <c r="AG4887" s="3" t="str">
        <f t="shared" si="2306"/>
        <v/>
      </c>
      <c r="AH4887" s="4" t="str">
        <f t="shared" si="2307"/>
        <v/>
      </c>
      <c r="AI4887" s="75" t="str">
        <f t="shared" si="2308"/>
        <v/>
      </c>
      <c r="AJ4887" s="75" t="str">
        <f t="shared" si="2309"/>
        <v/>
      </c>
    </row>
    <row r="4888" spans="1:36">
      <c r="A4888" s="41" t="str">
        <f t="shared" si="2292"/>
        <v/>
      </c>
      <c r="B4888" s="150" t="str">
        <f>IF(ISNUMBER(A4888),INDEX('MetaTrader Import'!$H$13:$J$5893,TRUNC(((A4888-$A$39+1)-1)/3)+1,MOD((A4888-$A$39+1)-1,3)+1),"")</f>
        <v/>
      </c>
      <c r="C4888" s="43" t="str">
        <f t="shared" si="2293"/>
        <v/>
      </c>
      <c r="D4888" s="43" t="str">
        <f t="shared" ca="1" si="2283"/>
        <v/>
      </c>
      <c r="E4888" s="43" t="str">
        <f t="shared" si="2294"/>
        <v/>
      </c>
      <c r="F4888" s="43" t="str">
        <f t="shared" si="2295"/>
        <v/>
      </c>
      <c r="G4888" s="43" t="str">
        <f>IF(A4888&lt;&gt;"",IF(A4888&lt;Data!$G$11*0.25,$C$13/$G$32,IF(A4888&gt;Data!$G$11*0.25,$C$13,$C$13*10)),"")</f>
        <v/>
      </c>
      <c r="H4888" s="43" t="str">
        <f>IF(A4888&lt;&gt;"",IF(Data!$G$9="constant",$C$13,IF(Data!$G$9="squeeze",G4888,F4888)),"")</f>
        <v/>
      </c>
      <c r="I4888" s="38" t="str">
        <f ca="1">IF(ISNUMBER(A4888),NORMINV(RAND(),0,IF(AND(Data!$G$9="squeeze",A4888&lt;Data!$G$11*0.25),$H$32,1)*$C$30*$C$13)*($C$14*$C$12),"")</f>
        <v/>
      </c>
      <c r="J4888" s="42" t="str">
        <f ca="1">IFERROR(IF(Data!$C$6="Real",B4888,I4888+J4887+($C$14*$C$12)*(NORMINV(RAND(),$C$15,CHOOSE($G$13,$C$13,F4888,G4888)))),"")</f>
        <v/>
      </c>
      <c r="K4888" s="88" t="str">
        <f>IF(ISNUMBER(A4888), IF($G$16="fixed",$G$17,MIN(H4888*Data!$C$7*$C$16*0.5,$C$17*Data!$C$7))*$C$12,"")</f>
        <v/>
      </c>
      <c r="L4888" s="42" t="str">
        <f t="shared" ca="1" si="2310"/>
        <v/>
      </c>
      <c r="M4888" s="44" t="str">
        <f t="shared" ca="1" si="2311"/>
        <v/>
      </c>
      <c r="N4888" s="44" t="str">
        <f t="shared" ca="1" si="2312"/>
        <v/>
      </c>
      <c r="O4888" s="108" t="str">
        <f t="shared" si="2296"/>
        <v/>
      </c>
      <c r="P4888" s="102" t="str">
        <f t="shared" si="2297"/>
        <v/>
      </c>
      <c r="Q4888" s="102" t="str">
        <f t="shared" si="2298"/>
        <v/>
      </c>
      <c r="R4888" s="120" t="str">
        <f t="shared" si="2299"/>
        <v/>
      </c>
      <c r="S4888" s="54" t="str">
        <f t="shared" si="2300"/>
        <v/>
      </c>
      <c r="T4888" s="5" t="str">
        <f t="shared" si="2301"/>
        <v/>
      </c>
      <c r="U4888" s="152" t="str">
        <f t="shared" si="2284"/>
        <v/>
      </c>
      <c r="V4888" s="152" t="str">
        <f t="shared" si="2285"/>
        <v/>
      </c>
      <c r="W4888" s="153" t="str">
        <f t="shared" si="2286"/>
        <v/>
      </c>
      <c r="X4888" s="153" t="str">
        <f t="shared" si="2287"/>
        <v/>
      </c>
      <c r="Y4888" s="153" t="str">
        <f t="shared" si="2288"/>
        <v/>
      </c>
      <c r="Z4888" s="153" t="str">
        <f t="shared" si="2289"/>
        <v/>
      </c>
      <c r="AA4888" s="152" t="str">
        <f t="shared" si="2290"/>
        <v/>
      </c>
      <c r="AB4888" s="152" t="str">
        <f t="shared" si="2291"/>
        <v/>
      </c>
      <c r="AC4888" s="154" t="str">
        <f t="shared" si="2302"/>
        <v/>
      </c>
      <c r="AD4888" s="154" t="str">
        <f t="shared" si="2303"/>
        <v/>
      </c>
      <c r="AE4888" s="3" t="str">
        <f t="shared" si="2304"/>
        <v/>
      </c>
      <c r="AF4888" s="3" t="str">
        <f t="shared" si="2305"/>
        <v/>
      </c>
      <c r="AG4888" s="3" t="str">
        <f t="shared" si="2306"/>
        <v/>
      </c>
      <c r="AH4888" s="4" t="str">
        <f t="shared" si="2307"/>
        <v/>
      </c>
      <c r="AI4888" s="75" t="str">
        <f t="shared" si="2308"/>
        <v/>
      </c>
      <c r="AJ4888" s="75" t="str">
        <f t="shared" si="2309"/>
        <v/>
      </c>
    </row>
    <row r="4889" spans="1:36">
      <c r="A4889" s="41" t="str">
        <f t="shared" si="2292"/>
        <v/>
      </c>
      <c r="B4889" s="150" t="str">
        <f>IF(ISNUMBER(A4889),INDEX('MetaTrader Import'!$H$13:$J$5893,TRUNC(((A4889-$A$39+1)-1)/3)+1,MOD((A4889-$A$39+1)-1,3)+1),"")</f>
        <v/>
      </c>
      <c r="C4889" s="43" t="str">
        <f t="shared" si="2293"/>
        <v/>
      </c>
      <c r="D4889" s="43" t="str">
        <f t="shared" ca="1" si="2283"/>
        <v/>
      </c>
      <c r="E4889" s="43" t="str">
        <f t="shared" si="2294"/>
        <v/>
      </c>
      <c r="F4889" s="43" t="str">
        <f t="shared" si="2295"/>
        <v/>
      </c>
      <c r="G4889" s="43" t="str">
        <f>IF(A4889&lt;&gt;"",IF(A4889&lt;Data!$G$11*0.25,$C$13/$G$32,IF(A4889&gt;Data!$G$11*0.25,$C$13,$C$13*10)),"")</f>
        <v/>
      </c>
      <c r="H4889" s="43" t="str">
        <f>IF(A4889&lt;&gt;"",IF(Data!$G$9="constant",$C$13,IF(Data!$G$9="squeeze",G4889,F4889)),"")</f>
        <v/>
      </c>
      <c r="I4889" s="38" t="str">
        <f ca="1">IF(ISNUMBER(A4889),NORMINV(RAND(),0,IF(AND(Data!$G$9="squeeze",A4889&lt;Data!$G$11*0.25),$H$32,1)*$C$30*$C$13)*($C$14*$C$12),"")</f>
        <v/>
      </c>
      <c r="J4889" s="42" t="str">
        <f ca="1">IFERROR(IF(Data!$C$6="Real",B4889,I4889+J4888+($C$14*$C$12)*(NORMINV(RAND(),$C$15,CHOOSE($G$13,$C$13,F4889,G4889)))),"")</f>
        <v/>
      </c>
      <c r="K4889" s="88" t="str">
        <f>IF(ISNUMBER(A4889), IF($G$16="fixed",$G$17,MIN(H4889*Data!$C$7*$C$16*0.5,$C$17*Data!$C$7))*$C$12,"")</f>
        <v/>
      </c>
      <c r="L4889" s="42" t="str">
        <f t="shared" ca="1" si="2310"/>
        <v/>
      </c>
      <c r="M4889" s="44" t="str">
        <f t="shared" ca="1" si="2311"/>
        <v/>
      </c>
      <c r="N4889" s="44" t="str">
        <f t="shared" ca="1" si="2312"/>
        <v/>
      </c>
      <c r="O4889" s="108" t="str">
        <f t="shared" si="2296"/>
        <v/>
      </c>
      <c r="P4889" s="102" t="str">
        <f t="shared" si="2297"/>
        <v/>
      </c>
      <c r="Q4889" s="102" t="str">
        <f t="shared" si="2298"/>
        <v/>
      </c>
      <c r="R4889" s="120" t="str">
        <f t="shared" si="2299"/>
        <v/>
      </c>
      <c r="S4889" s="54" t="str">
        <f t="shared" si="2300"/>
        <v/>
      </c>
      <c r="T4889" s="5" t="str">
        <f t="shared" si="2301"/>
        <v/>
      </c>
      <c r="U4889" s="152" t="str">
        <f t="shared" si="2284"/>
        <v/>
      </c>
      <c r="V4889" s="152" t="str">
        <f t="shared" si="2285"/>
        <v/>
      </c>
      <c r="W4889" s="153" t="str">
        <f t="shared" si="2286"/>
        <v/>
      </c>
      <c r="X4889" s="153" t="str">
        <f t="shared" si="2287"/>
        <v/>
      </c>
      <c r="Y4889" s="153" t="str">
        <f t="shared" si="2288"/>
        <v/>
      </c>
      <c r="Z4889" s="153" t="str">
        <f t="shared" si="2289"/>
        <v/>
      </c>
      <c r="AA4889" s="152" t="str">
        <f t="shared" si="2290"/>
        <v/>
      </c>
      <c r="AB4889" s="152" t="str">
        <f t="shared" si="2291"/>
        <v/>
      </c>
      <c r="AC4889" s="154" t="str">
        <f t="shared" si="2302"/>
        <v/>
      </c>
      <c r="AD4889" s="154" t="str">
        <f t="shared" si="2303"/>
        <v/>
      </c>
      <c r="AE4889" s="3" t="str">
        <f t="shared" si="2304"/>
        <v/>
      </c>
      <c r="AF4889" s="3" t="str">
        <f t="shared" si="2305"/>
        <v/>
      </c>
      <c r="AG4889" s="3" t="str">
        <f t="shared" si="2306"/>
        <v/>
      </c>
      <c r="AH4889" s="4" t="str">
        <f t="shared" si="2307"/>
        <v/>
      </c>
      <c r="AI4889" s="75" t="str">
        <f t="shared" si="2308"/>
        <v/>
      </c>
      <c r="AJ4889" s="75" t="str">
        <f t="shared" si="2309"/>
        <v/>
      </c>
    </row>
    <row r="4890" spans="1:36">
      <c r="A4890" s="41" t="str">
        <f t="shared" si="2292"/>
        <v/>
      </c>
      <c r="B4890" s="150" t="str">
        <f>IF(ISNUMBER(A4890),INDEX('MetaTrader Import'!$H$13:$J$5893,TRUNC(((A4890-$A$39+1)-1)/3)+1,MOD((A4890-$A$39+1)-1,3)+1),"")</f>
        <v/>
      </c>
      <c r="C4890" s="43" t="str">
        <f t="shared" si="2293"/>
        <v/>
      </c>
      <c r="D4890" s="43" t="str">
        <f t="shared" ca="1" si="2283"/>
        <v/>
      </c>
      <c r="E4890" s="43" t="str">
        <f t="shared" si="2294"/>
        <v/>
      </c>
      <c r="F4890" s="43" t="str">
        <f t="shared" si="2295"/>
        <v/>
      </c>
      <c r="G4890" s="43" t="str">
        <f>IF(A4890&lt;&gt;"",IF(A4890&lt;Data!$G$11*0.25,$C$13/$G$32,IF(A4890&gt;Data!$G$11*0.25,$C$13,$C$13*10)),"")</f>
        <v/>
      </c>
      <c r="H4890" s="43" t="str">
        <f>IF(A4890&lt;&gt;"",IF(Data!$G$9="constant",$C$13,IF(Data!$G$9="squeeze",G4890,F4890)),"")</f>
        <v/>
      </c>
      <c r="I4890" s="38" t="str">
        <f ca="1">IF(ISNUMBER(A4890),NORMINV(RAND(),0,IF(AND(Data!$G$9="squeeze",A4890&lt;Data!$G$11*0.25),$H$32,1)*$C$30*$C$13)*($C$14*$C$12),"")</f>
        <v/>
      </c>
      <c r="J4890" s="42" t="str">
        <f ca="1">IFERROR(IF(Data!$C$6="Real",B4890,I4890+J4889+($C$14*$C$12)*(NORMINV(RAND(),$C$15,CHOOSE($G$13,$C$13,F4890,G4890)))),"")</f>
        <v/>
      </c>
      <c r="K4890" s="88" t="str">
        <f>IF(ISNUMBER(A4890), IF($G$16="fixed",$G$17,MIN(H4890*Data!$C$7*$C$16*0.5,$C$17*Data!$C$7))*$C$12,"")</f>
        <v/>
      </c>
      <c r="L4890" s="42" t="str">
        <f t="shared" ca="1" si="2310"/>
        <v/>
      </c>
      <c r="M4890" s="44" t="str">
        <f t="shared" ca="1" si="2311"/>
        <v/>
      </c>
      <c r="N4890" s="44" t="str">
        <f t="shared" ca="1" si="2312"/>
        <v/>
      </c>
      <c r="O4890" s="108" t="str">
        <f t="shared" si="2296"/>
        <v/>
      </c>
      <c r="P4890" s="102" t="str">
        <f t="shared" si="2297"/>
        <v/>
      </c>
      <c r="Q4890" s="102" t="str">
        <f t="shared" si="2298"/>
        <v/>
      </c>
      <c r="R4890" s="120" t="str">
        <f t="shared" si="2299"/>
        <v/>
      </c>
      <c r="S4890" s="54" t="str">
        <f t="shared" si="2300"/>
        <v/>
      </c>
      <c r="T4890" s="5" t="str">
        <f t="shared" si="2301"/>
        <v/>
      </c>
      <c r="U4890" s="152" t="str">
        <f t="shared" si="2284"/>
        <v/>
      </c>
      <c r="V4890" s="152" t="str">
        <f t="shared" si="2285"/>
        <v/>
      </c>
      <c r="W4890" s="153" t="str">
        <f t="shared" si="2286"/>
        <v/>
      </c>
      <c r="X4890" s="153" t="str">
        <f t="shared" si="2287"/>
        <v/>
      </c>
      <c r="Y4890" s="153" t="str">
        <f t="shared" si="2288"/>
        <v/>
      </c>
      <c r="Z4890" s="153" t="str">
        <f t="shared" si="2289"/>
        <v/>
      </c>
      <c r="AA4890" s="152" t="str">
        <f t="shared" si="2290"/>
        <v/>
      </c>
      <c r="AB4890" s="152" t="str">
        <f t="shared" si="2291"/>
        <v/>
      </c>
      <c r="AC4890" s="154" t="str">
        <f t="shared" si="2302"/>
        <v/>
      </c>
      <c r="AD4890" s="154" t="str">
        <f t="shared" si="2303"/>
        <v/>
      </c>
      <c r="AE4890" s="3" t="str">
        <f t="shared" si="2304"/>
        <v/>
      </c>
      <c r="AF4890" s="3" t="str">
        <f t="shared" si="2305"/>
        <v/>
      </c>
      <c r="AG4890" s="3" t="str">
        <f t="shared" si="2306"/>
        <v/>
      </c>
      <c r="AH4890" s="4" t="str">
        <f t="shared" si="2307"/>
        <v/>
      </c>
      <c r="AI4890" s="75" t="str">
        <f t="shared" si="2308"/>
        <v/>
      </c>
      <c r="AJ4890" s="75" t="str">
        <f t="shared" si="2309"/>
        <v/>
      </c>
    </row>
    <row r="4891" spans="1:36">
      <c r="A4891" s="41" t="str">
        <f t="shared" si="2292"/>
        <v/>
      </c>
      <c r="B4891" s="150" t="str">
        <f>IF(ISNUMBER(A4891),INDEX('MetaTrader Import'!$H$13:$J$5893,TRUNC(((A4891-$A$39+1)-1)/3)+1,MOD((A4891-$A$39+1)-1,3)+1),"")</f>
        <v/>
      </c>
      <c r="C4891" s="43" t="str">
        <f t="shared" si="2293"/>
        <v/>
      </c>
      <c r="D4891" s="43" t="str">
        <f t="shared" ca="1" si="2283"/>
        <v/>
      </c>
      <c r="E4891" s="43" t="str">
        <f t="shared" si="2294"/>
        <v/>
      </c>
      <c r="F4891" s="43" t="str">
        <f t="shared" si="2295"/>
        <v/>
      </c>
      <c r="G4891" s="43" t="str">
        <f>IF(A4891&lt;&gt;"",IF(A4891&lt;Data!$G$11*0.25,$C$13/$G$32,IF(A4891&gt;Data!$G$11*0.25,$C$13,$C$13*10)),"")</f>
        <v/>
      </c>
      <c r="H4891" s="43" t="str">
        <f>IF(A4891&lt;&gt;"",IF(Data!$G$9="constant",$C$13,IF(Data!$G$9="squeeze",G4891,F4891)),"")</f>
        <v/>
      </c>
      <c r="I4891" s="38" t="str">
        <f ca="1">IF(ISNUMBER(A4891),NORMINV(RAND(),0,IF(AND(Data!$G$9="squeeze",A4891&lt;Data!$G$11*0.25),$H$32,1)*$C$30*$C$13)*($C$14*$C$12),"")</f>
        <v/>
      </c>
      <c r="J4891" s="42" t="str">
        <f ca="1">IFERROR(IF(Data!$C$6="Real",B4891,I4891+J4890+($C$14*$C$12)*(NORMINV(RAND(),$C$15,CHOOSE($G$13,$C$13,F4891,G4891)))),"")</f>
        <v/>
      </c>
      <c r="K4891" s="88" t="str">
        <f>IF(ISNUMBER(A4891), IF($G$16="fixed",$G$17,MIN(H4891*Data!$C$7*$C$16*0.5,$C$17*Data!$C$7))*$C$12,"")</f>
        <v/>
      </c>
      <c r="L4891" s="42" t="str">
        <f t="shared" ca="1" si="2310"/>
        <v/>
      </c>
      <c r="M4891" s="44" t="str">
        <f t="shared" ca="1" si="2311"/>
        <v/>
      </c>
      <c r="N4891" s="44" t="str">
        <f t="shared" ca="1" si="2312"/>
        <v/>
      </c>
      <c r="O4891" s="108" t="str">
        <f t="shared" si="2296"/>
        <v/>
      </c>
      <c r="P4891" s="102" t="str">
        <f t="shared" si="2297"/>
        <v/>
      </c>
      <c r="Q4891" s="102" t="str">
        <f t="shared" si="2298"/>
        <v/>
      </c>
      <c r="R4891" s="120" t="str">
        <f t="shared" si="2299"/>
        <v/>
      </c>
      <c r="S4891" s="54" t="str">
        <f t="shared" si="2300"/>
        <v/>
      </c>
      <c r="T4891" s="5" t="str">
        <f t="shared" si="2301"/>
        <v/>
      </c>
      <c r="U4891" s="152" t="str">
        <f t="shared" si="2284"/>
        <v/>
      </c>
      <c r="V4891" s="152" t="str">
        <f t="shared" si="2285"/>
        <v/>
      </c>
      <c r="W4891" s="153" t="str">
        <f t="shared" si="2286"/>
        <v/>
      </c>
      <c r="X4891" s="153" t="str">
        <f t="shared" si="2287"/>
        <v/>
      </c>
      <c r="Y4891" s="153" t="str">
        <f t="shared" si="2288"/>
        <v/>
      </c>
      <c r="Z4891" s="153" t="str">
        <f t="shared" si="2289"/>
        <v/>
      </c>
      <c r="AA4891" s="152" t="str">
        <f t="shared" si="2290"/>
        <v/>
      </c>
      <c r="AB4891" s="152" t="str">
        <f t="shared" si="2291"/>
        <v/>
      </c>
      <c r="AC4891" s="154" t="str">
        <f t="shared" si="2302"/>
        <v/>
      </c>
      <c r="AD4891" s="154" t="str">
        <f t="shared" si="2303"/>
        <v/>
      </c>
      <c r="AE4891" s="3" t="str">
        <f t="shared" si="2304"/>
        <v/>
      </c>
      <c r="AF4891" s="3" t="str">
        <f t="shared" si="2305"/>
        <v/>
      </c>
      <c r="AG4891" s="3" t="str">
        <f t="shared" si="2306"/>
        <v/>
      </c>
      <c r="AH4891" s="4" t="str">
        <f t="shared" si="2307"/>
        <v/>
      </c>
      <c r="AI4891" s="75" t="str">
        <f t="shared" si="2308"/>
        <v/>
      </c>
      <c r="AJ4891" s="75" t="str">
        <f t="shared" si="2309"/>
        <v/>
      </c>
    </row>
    <row r="4892" spans="1:36">
      <c r="A4892" s="41" t="str">
        <f t="shared" si="2292"/>
        <v/>
      </c>
      <c r="B4892" s="150" t="str">
        <f>IF(ISNUMBER(A4892),INDEX('MetaTrader Import'!$H$13:$J$5893,TRUNC(((A4892-$A$39+1)-1)/3)+1,MOD((A4892-$A$39+1)-1,3)+1),"")</f>
        <v/>
      </c>
      <c r="C4892" s="43" t="str">
        <f t="shared" si="2293"/>
        <v/>
      </c>
      <c r="D4892" s="43" t="str">
        <f t="shared" ca="1" si="2283"/>
        <v/>
      </c>
      <c r="E4892" s="43" t="str">
        <f t="shared" si="2294"/>
        <v/>
      </c>
      <c r="F4892" s="43" t="str">
        <f t="shared" si="2295"/>
        <v/>
      </c>
      <c r="G4892" s="43" t="str">
        <f>IF(A4892&lt;&gt;"",IF(A4892&lt;Data!$G$11*0.25,$C$13/$G$32,IF(A4892&gt;Data!$G$11*0.25,$C$13,$C$13*10)),"")</f>
        <v/>
      </c>
      <c r="H4892" s="43" t="str">
        <f>IF(A4892&lt;&gt;"",IF(Data!$G$9="constant",$C$13,IF(Data!$G$9="squeeze",G4892,F4892)),"")</f>
        <v/>
      </c>
      <c r="I4892" s="38" t="str">
        <f ca="1">IF(ISNUMBER(A4892),NORMINV(RAND(),0,IF(AND(Data!$G$9="squeeze",A4892&lt;Data!$G$11*0.25),$H$32,1)*$C$30*$C$13)*($C$14*$C$12),"")</f>
        <v/>
      </c>
      <c r="J4892" s="42" t="str">
        <f ca="1">IFERROR(IF(Data!$C$6="Real",B4892,I4892+J4891+($C$14*$C$12)*(NORMINV(RAND(),$C$15,CHOOSE($G$13,$C$13,F4892,G4892)))),"")</f>
        <v/>
      </c>
      <c r="K4892" s="88" t="str">
        <f>IF(ISNUMBER(A4892), IF($G$16="fixed",$G$17,MIN(H4892*Data!$C$7*$C$16*0.5,$C$17*Data!$C$7))*$C$12,"")</f>
        <v/>
      </c>
      <c r="L4892" s="42" t="str">
        <f t="shared" ca="1" si="2310"/>
        <v/>
      </c>
      <c r="M4892" s="44" t="str">
        <f t="shared" ca="1" si="2311"/>
        <v/>
      </c>
      <c r="N4892" s="44" t="str">
        <f t="shared" ca="1" si="2312"/>
        <v/>
      </c>
      <c r="O4892" s="108" t="str">
        <f t="shared" si="2296"/>
        <v/>
      </c>
      <c r="P4892" s="102" t="str">
        <f t="shared" si="2297"/>
        <v/>
      </c>
      <c r="Q4892" s="102" t="str">
        <f t="shared" si="2298"/>
        <v/>
      </c>
      <c r="R4892" s="120" t="str">
        <f t="shared" si="2299"/>
        <v/>
      </c>
      <c r="S4892" s="54" t="str">
        <f t="shared" si="2300"/>
        <v/>
      </c>
      <c r="T4892" s="5" t="str">
        <f t="shared" si="2301"/>
        <v/>
      </c>
      <c r="U4892" s="152" t="str">
        <f t="shared" si="2284"/>
        <v/>
      </c>
      <c r="V4892" s="152" t="str">
        <f t="shared" si="2285"/>
        <v/>
      </c>
      <c r="W4892" s="153" t="str">
        <f t="shared" si="2286"/>
        <v/>
      </c>
      <c r="X4892" s="153" t="str">
        <f t="shared" si="2287"/>
        <v/>
      </c>
      <c r="Y4892" s="153" t="str">
        <f t="shared" si="2288"/>
        <v/>
      </c>
      <c r="Z4892" s="153" t="str">
        <f t="shared" si="2289"/>
        <v/>
      </c>
      <c r="AA4892" s="152" t="str">
        <f t="shared" si="2290"/>
        <v/>
      </c>
      <c r="AB4892" s="152" t="str">
        <f t="shared" si="2291"/>
        <v/>
      </c>
      <c r="AC4892" s="154" t="str">
        <f t="shared" si="2302"/>
        <v/>
      </c>
      <c r="AD4892" s="154" t="str">
        <f t="shared" si="2303"/>
        <v/>
      </c>
      <c r="AE4892" s="3" t="str">
        <f t="shared" si="2304"/>
        <v/>
      </c>
      <c r="AF4892" s="3" t="str">
        <f t="shared" si="2305"/>
        <v/>
      </c>
      <c r="AG4892" s="3" t="str">
        <f t="shared" si="2306"/>
        <v/>
      </c>
      <c r="AH4892" s="4" t="str">
        <f t="shared" si="2307"/>
        <v/>
      </c>
      <c r="AI4892" s="75" t="str">
        <f t="shared" si="2308"/>
        <v/>
      </c>
      <c r="AJ4892" s="75" t="str">
        <f t="shared" si="2309"/>
        <v/>
      </c>
    </row>
    <row r="4893" spans="1:36">
      <c r="A4893" s="41" t="str">
        <f t="shared" si="2292"/>
        <v/>
      </c>
      <c r="B4893" s="150" t="str">
        <f>IF(ISNUMBER(A4893),INDEX('MetaTrader Import'!$H$13:$J$5893,TRUNC(((A4893-$A$39+1)-1)/3)+1,MOD((A4893-$A$39+1)-1,3)+1),"")</f>
        <v/>
      </c>
      <c r="C4893" s="43" t="str">
        <f t="shared" si="2293"/>
        <v/>
      </c>
      <c r="D4893" s="43" t="str">
        <f t="shared" ca="1" si="2283"/>
        <v/>
      </c>
      <c r="E4893" s="43" t="str">
        <f t="shared" si="2294"/>
        <v/>
      </c>
      <c r="F4893" s="43" t="str">
        <f t="shared" si="2295"/>
        <v/>
      </c>
      <c r="G4893" s="43" t="str">
        <f>IF(A4893&lt;&gt;"",IF(A4893&lt;Data!$G$11*0.25,$C$13/$G$32,IF(A4893&gt;Data!$G$11*0.25,$C$13,$C$13*10)),"")</f>
        <v/>
      </c>
      <c r="H4893" s="43" t="str">
        <f>IF(A4893&lt;&gt;"",IF(Data!$G$9="constant",$C$13,IF(Data!$G$9="squeeze",G4893,F4893)),"")</f>
        <v/>
      </c>
      <c r="I4893" s="38" t="str">
        <f ca="1">IF(ISNUMBER(A4893),NORMINV(RAND(),0,IF(AND(Data!$G$9="squeeze",A4893&lt;Data!$G$11*0.25),$H$32,1)*$C$30*$C$13)*($C$14*$C$12),"")</f>
        <v/>
      </c>
      <c r="J4893" s="42" t="str">
        <f ca="1">IFERROR(IF(Data!$C$6="Real",B4893,I4893+J4892+($C$14*$C$12)*(NORMINV(RAND(),$C$15,CHOOSE($G$13,$C$13,F4893,G4893)))),"")</f>
        <v/>
      </c>
      <c r="K4893" s="88" t="str">
        <f>IF(ISNUMBER(A4893), IF($G$16="fixed",$G$17,MIN(H4893*Data!$C$7*$C$16*0.5,$C$17*Data!$C$7))*$C$12,"")</f>
        <v/>
      </c>
      <c r="L4893" s="42" t="str">
        <f t="shared" ca="1" si="2310"/>
        <v/>
      </c>
      <c r="M4893" s="44" t="str">
        <f t="shared" ca="1" si="2311"/>
        <v/>
      </c>
      <c r="N4893" s="44" t="str">
        <f t="shared" ca="1" si="2312"/>
        <v/>
      </c>
      <c r="O4893" s="108" t="str">
        <f t="shared" si="2296"/>
        <v/>
      </c>
      <c r="P4893" s="102" t="str">
        <f t="shared" si="2297"/>
        <v/>
      </c>
      <c r="Q4893" s="102" t="str">
        <f t="shared" si="2298"/>
        <v/>
      </c>
      <c r="R4893" s="120" t="str">
        <f t="shared" si="2299"/>
        <v/>
      </c>
      <c r="S4893" s="54" t="str">
        <f t="shared" si="2300"/>
        <v/>
      </c>
      <c r="T4893" s="5" t="str">
        <f t="shared" si="2301"/>
        <v/>
      </c>
      <c r="U4893" s="152" t="str">
        <f t="shared" si="2284"/>
        <v/>
      </c>
      <c r="V4893" s="152" t="str">
        <f t="shared" si="2285"/>
        <v/>
      </c>
      <c r="W4893" s="153" t="str">
        <f t="shared" si="2286"/>
        <v/>
      </c>
      <c r="X4893" s="153" t="str">
        <f t="shared" si="2287"/>
        <v/>
      </c>
      <c r="Y4893" s="153" t="str">
        <f t="shared" si="2288"/>
        <v/>
      </c>
      <c r="Z4893" s="153" t="str">
        <f t="shared" si="2289"/>
        <v/>
      </c>
      <c r="AA4893" s="152" t="str">
        <f t="shared" si="2290"/>
        <v/>
      </c>
      <c r="AB4893" s="152" t="str">
        <f t="shared" si="2291"/>
        <v/>
      </c>
      <c r="AC4893" s="154" t="str">
        <f t="shared" si="2302"/>
        <v/>
      </c>
      <c r="AD4893" s="154" t="str">
        <f t="shared" si="2303"/>
        <v/>
      </c>
      <c r="AE4893" s="3" t="str">
        <f t="shared" si="2304"/>
        <v/>
      </c>
      <c r="AF4893" s="3" t="str">
        <f t="shared" si="2305"/>
        <v/>
      </c>
      <c r="AG4893" s="3" t="str">
        <f t="shared" si="2306"/>
        <v/>
      </c>
      <c r="AH4893" s="4" t="str">
        <f t="shared" si="2307"/>
        <v/>
      </c>
      <c r="AI4893" s="75" t="str">
        <f t="shared" si="2308"/>
        <v/>
      </c>
      <c r="AJ4893" s="75" t="str">
        <f t="shared" si="2309"/>
        <v/>
      </c>
    </row>
    <row r="4894" spans="1:36">
      <c r="A4894" s="41" t="str">
        <f t="shared" si="2292"/>
        <v/>
      </c>
      <c r="B4894" s="150" t="str">
        <f>IF(ISNUMBER(A4894),INDEX('MetaTrader Import'!$H$13:$J$5893,TRUNC(((A4894-$A$39+1)-1)/3)+1,MOD((A4894-$A$39+1)-1,3)+1),"")</f>
        <v/>
      </c>
      <c r="C4894" s="43" t="str">
        <f t="shared" si="2293"/>
        <v/>
      </c>
      <c r="D4894" s="43" t="str">
        <f t="shared" ca="1" si="2283"/>
        <v/>
      </c>
      <c r="E4894" s="43" t="str">
        <f t="shared" si="2294"/>
        <v/>
      </c>
      <c r="F4894" s="43" t="str">
        <f t="shared" si="2295"/>
        <v/>
      </c>
      <c r="G4894" s="43" t="str">
        <f>IF(A4894&lt;&gt;"",IF(A4894&lt;Data!$G$11*0.25,$C$13/$G$32,IF(A4894&gt;Data!$G$11*0.25,$C$13,$C$13*10)),"")</f>
        <v/>
      </c>
      <c r="H4894" s="43" t="str">
        <f>IF(A4894&lt;&gt;"",IF(Data!$G$9="constant",$C$13,IF(Data!$G$9="squeeze",G4894,F4894)),"")</f>
        <v/>
      </c>
      <c r="I4894" s="38" t="str">
        <f ca="1">IF(ISNUMBER(A4894),NORMINV(RAND(),0,IF(AND(Data!$G$9="squeeze",A4894&lt;Data!$G$11*0.25),$H$32,1)*$C$30*$C$13)*($C$14*$C$12),"")</f>
        <v/>
      </c>
      <c r="J4894" s="42" t="str">
        <f ca="1">IFERROR(IF(Data!$C$6="Real",B4894,I4894+J4893+($C$14*$C$12)*(NORMINV(RAND(),$C$15,CHOOSE($G$13,$C$13,F4894,G4894)))),"")</f>
        <v/>
      </c>
      <c r="K4894" s="88" t="str">
        <f>IF(ISNUMBER(A4894), IF($G$16="fixed",$G$17,MIN(H4894*Data!$C$7*$C$16*0.5,$C$17*Data!$C$7))*$C$12,"")</f>
        <v/>
      </c>
      <c r="L4894" s="42" t="str">
        <f t="shared" ca="1" si="2310"/>
        <v/>
      </c>
      <c r="M4894" s="44" t="str">
        <f t="shared" ca="1" si="2311"/>
        <v/>
      </c>
      <c r="N4894" s="44" t="str">
        <f t="shared" ca="1" si="2312"/>
        <v/>
      </c>
      <c r="O4894" s="108" t="str">
        <f t="shared" si="2296"/>
        <v/>
      </c>
      <c r="P4894" s="102" t="str">
        <f t="shared" si="2297"/>
        <v/>
      </c>
      <c r="Q4894" s="102" t="str">
        <f t="shared" si="2298"/>
        <v/>
      </c>
      <c r="R4894" s="120" t="str">
        <f t="shared" si="2299"/>
        <v/>
      </c>
      <c r="S4894" s="54" t="str">
        <f t="shared" si="2300"/>
        <v/>
      </c>
      <c r="T4894" s="5" t="str">
        <f t="shared" si="2301"/>
        <v/>
      </c>
      <c r="U4894" s="152" t="str">
        <f t="shared" si="2284"/>
        <v/>
      </c>
      <c r="V4894" s="152" t="str">
        <f t="shared" si="2285"/>
        <v/>
      </c>
      <c r="W4894" s="153" t="str">
        <f t="shared" si="2286"/>
        <v/>
      </c>
      <c r="X4894" s="153" t="str">
        <f t="shared" si="2287"/>
        <v/>
      </c>
      <c r="Y4894" s="153" t="str">
        <f t="shared" si="2288"/>
        <v/>
      </c>
      <c r="Z4894" s="153" t="str">
        <f t="shared" si="2289"/>
        <v/>
      </c>
      <c r="AA4894" s="152" t="str">
        <f t="shared" si="2290"/>
        <v/>
      </c>
      <c r="AB4894" s="152" t="str">
        <f t="shared" si="2291"/>
        <v/>
      </c>
      <c r="AC4894" s="154" t="str">
        <f t="shared" si="2302"/>
        <v/>
      </c>
      <c r="AD4894" s="154" t="str">
        <f t="shared" si="2303"/>
        <v/>
      </c>
      <c r="AE4894" s="3" t="str">
        <f t="shared" si="2304"/>
        <v/>
      </c>
      <c r="AF4894" s="3" t="str">
        <f t="shared" si="2305"/>
        <v/>
      </c>
      <c r="AG4894" s="3" t="str">
        <f t="shared" si="2306"/>
        <v/>
      </c>
      <c r="AH4894" s="4" t="str">
        <f t="shared" si="2307"/>
        <v/>
      </c>
      <c r="AI4894" s="75" t="str">
        <f t="shared" si="2308"/>
        <v/>
      </c>
      <c r="AJ4894" s="75" t="str">
        <f t="shared" si="2309"/>
        <v/>
      </c>
    </row>
    <row r="4895" spans="1:36">
      <c r="A4895" s="41" t="str">
        <f t="shared" si="2292"/>
        <v/>
      </c>
      <c r="B4895" s="150" t="str">
        <f>IF(ISNUMBER(A4895),INDEX('MetaTrader Import'!$H$13:$J$5893,TRUNC(((A4895-$A$39+1)-1)/3)+1,MOD((A4895-$A$39+1)-1,3)+1),"")</f>
        <v/>
      </c>
      <c r="C4895" s="43" t="str">
        <f t="shared" si="2293"/>
        <v/>
      </c>
      <c r="D4895" s="43" t="str">
        <f t="shared" ca="1" si="2283"/>
        <v/>
      </c>
      <c r="E4895" s="43" t="str">
        <f t="shared" si="2294"/>
        <v/>
      </c>
      <c r="F4895" s="43" t="str">
        <f t="shared" si="2295"/>
        <v/>
      </c>
      <c r="G4895" s="43" t="str">
        <f>IF(A4895&lt;&gt;"",IF(A4895&lt;Data!$G$11*0.25,$C$13/$G$32,IF(A4895&gt;Data!$G$11*0.25,$C$13,$C$13*10)),"")</f>
        <v/>
      </c>
      <c r="H4895" s="43" t="str">
        <f>IF(A4895&lt;&gt;"",IF(Data!$G$9="constant",$C$13,IF(Data!$G$9="squeeze",G4895,F4895)),"")</f>
        <v/>
      </c>
      <c r="I4895" s="38" t="str">
        <f ca="1">IF(ISNUMBER(A4895),NORMINV(RAND(),0,IF(AND(Data!$G$9="squeeze",A4895&lt;Data!$G$11*0.25),$H$32,1)*$C$30*$C$13)*($C$14*$C$12),"")</f>
        <v/>
      </c>
      <c r="J4895" s="42" t="str">
        <f ca="1">IFERROR(IF(Data!$C$6="Real",B4895,I4895+J4894+($C$14*$C$12)*(NORMINV(RAND(),$C$15,CHOOSE($G$13,$C$13,F4895,G4895)))),"")</f>
        <v/>
      </c>
      <c r="K4895" s="88" t="str">
        <f>IF(ISNUMBER(A4895), IF($G$16="fixed",$G$17,MIN(H4895*Data!$C$7*$C$16*0.5,$C$17*Data!$C$7))*$C$12,"")</f>
        <v/>
      </c>
      <c r="L4895" s="42" t="str">
        <f t="shared" ca="1" si="2310"/>
        <v/>
      </c>
      <c r="M4895" s="44" t="str">
        <f t="shared" ca="1" si="2311"/>
        <v/>
      </c>
      <c r="N4895" s="44" t="str">
        <f t="shared" ca="1" si="2312"/>
        <v/>
      </c>
      <c r="O4895" s="108" t="str">
        <f t="shared" si="2296"/>
        <v/>
      </c>
      <c r="P4895" s="102" t="str">
        <f t="shared" si="2297"/>
        <v/>
      </c>
      <c r="Q4895" s="102" t="str">
        <f t="shared" si="2298"/>
        <v/>
      </c>
      <c r="R4895" s="120" t="str">
        <f t="shared" si="2299"/>
        <v/>
      </c>
      <c r="S4895" s="54" t="str">
        <f t="shared" si="2300"/>
        <v/>
      </c>
      <c r="T4895" s="5" t="str">
        <f t="shared" si="2301"/>
        <v/>
      </c>
      <c r="U4895" s="152" t="str">
        <f t="shared" si="2284"/>
        <v/>
      </c>
      <c r="V4895" s="152" t="str">
        <f t="shared" si="2285"/>
        <v/>
      </c>
      <c r="W4895" s="153" t="str">
        <f t="shared" si="2286"/>
        <v/>
      </c>
      <c r="X4895" s="153" t="str">
        <f t="shared" si="2287"/>
        <v/>
      </c>
      <c r="Y4895" s="153" t="str">
        <f t="shared" si="2288"/>
        <v/>
      </c>
      <c r="Z4895" s="153" t="str">
        <f t="shared" si="2289"/>
        <v/>
      </c>
      <c r="AA4895" s="152" t="str">
        <f t="shared" si="2290"/>
        <v/>
      </c>
      <c r="AB4895" s="152" t="str">
        <f t="shared" si="2291"/>
        <v/>
      </c>
      <c r="AC4895" s="154" t="str">
        <f t="shared" si="2302"/>
        <v/>
      </c>
      <c r="AD4895" s="154" t="str">
        <f t="shared" si="2303"/>
        <v/>
      </c>
      <c r="AE4895" s="3" t="str">
        <f t="shared" si="2304"/>
        <v/>
      </c>
      <c r="AF4895" s="3" t="str">
        <f t="shared" si="2305"/>
        <v/>
      </c>
      <c r="AG4895" s="3" t="str">
        <f t="shared" si="2306"/>
        <v/>
      </c>
      <c r="AH4895" s="4" t="str">
        <f t="shared" si="2307"/>
        <v/>
      </c>
      <c r="AI4895" s="75" t="str">
        <f t="shared" si="2308"/>
        <v/>
      </c>
      <c r="AJ4895" s="75" t="str">
        <f t="shared" si="2309"/>
        <v/>
      </c>
    </row>
    <row r="4896" spans="1:36">
      <c r="A4896" s="41" t="str">
        <f t="shared" si="2292"/>
        <v/>
      </c>
      <c r="B4896" s="150" t="str">
        <f>IF(ISNUMBER(A4896),INDEX('MetaTrader Import'!$H$13:$J$5893,TRUNC(((A4896-$A$39+1)-1)/3)+1,MOD((A4896-$A$39+1)-1,3)+1),"")</f>
        <v/>
      </c>
      <c r="C4896" s="43" t="str">
        <f t="shared" si="2293"/>
        <v/>
      </c>
      <c r="D4896" s="43" t="str">
        <f t="shared" ca="1" si="2283"/>
        <v/>
      </c>
      <c r="E4896" s="43" t="str">
        <f t="shared" si="2294"/>
        <v/>
      </c>
      <c r="F4896" s="43" t="str">
        <f t="shared" si="2295"/>
        <v/>
      </c>
      <c r="G4896" s="43" t="str">
        <f>IF(A4896&lt;&gt;"",IF(A4896&lt;Data!$G$11*0.25,$C$13/$G$32,IF(A4896&gt;Data!$G$11*0.25,$C$13,$C$13*10)),"")</f>
        <v/>
      </c>
      <c r="H4896" s="43" t="str">
        <f>IF(A4896&lt;&gt;"",IF(Data!$G$9="constant",$C$13,IF(Data!$G$9="squeeze",G4896,F4896)),"")</f>
        <v/>
      </c>
      <c r="I4896" s="38" t="str">
        <f ca="1">IF(ISNUMBER(A4896),NORMINV(RAND(),0,IF(AND(Data!$G$9="squeeze",A4896&lt;Data!$G$11*0.25),$H$32,1)*$C$30*$C$13)*($C$14*$C$12),"")</f>
        <v/>
      </c>
      <c r="J4896" s="42" t="str">
        <f ca="1">IFERROR(IF(Data!$C$6="Real",B4896,I4896+J4895+($C$14*$C$12)*(NORMINV(RAND(),$C$15,CHOOSE($G$13,$C$13,F4896,G4896)))),"")</f>
        <v/>
      </c>
      <c r="K4896" s="88" t="str">
        <f>IF(ISNUMBER(A4896), IF($G$16="fixed",$G$17,MIN(H4896*Data!$C$7*$C$16*0.5,$C$17*Data!$C$7))*$C$12,"")</f>
        <v/>
      </c>
      <c r="L4896" s="42" t="str">
        <f t="shared" ca="1" si="2310"/>
        <v/>
      </c>
      <c r="M4896" s="44" t="str">
        <f t="shared" ca="1" si="2311"/>
        <v/>
      </c>
      <c r="N4896" s="44" t="str">
        <f t="shared" ca="1" si="2312"/>
        <v/>
      </c>
      <c r="O4896" s="108" t="str">
        <f t="shared" si="2296"/>
        <v/>
      </c>
      <c r="P4896" s="102" t="str">
        <f t="shared" si="2297"/>
        <v/>
      </c>
      <c r="Q4896" s="102" t="str">
        <f t="shared" si="2298"/>
        <v/>
      </c>
      <c r="R4896" s="120" t="str">
        <f t="shared" si="2299"/>
        <v/>
      </c>
      <c r="S4896" s="54" t="str">
        <f t="shared" si="2300"/>
        <v/>
      </c>
      <c r="T4896" s="5" t="str">
        <f t="shared" si="2301"/>
        <v/>
      </c>
      <c r="U4896" s="152" t="str">
        <f t="shared" si="2284"/>
        <v/>
      </c>
      <c r="V4896" s="152" t="str">
        <f t="shared" si="2285"/>
        <v/>
      </c>
      <c r="W4896" s="153" t="str">
        <f t="shared" si="2286"/>
        <v/>
      </c>
      <c r="X4896" s="153" t="str">
        <f t="shared" si="2287"/>
        <v/>
      </c>
      <c r="Y4896" s="153" t="str">
        <f t="shared" si="2288"/>
        <v/>
      </c>
      <c r="Z4896" s="153" t="str">
        <f t="shared" si="2289"/>
        <v/>
      </c>
      <c r="AA4896" s="152" t="str">
        <f t="shared" si="2290"/>
        <v/>
      </c>
      <c r="AB4896" s="152" t="str">
        <f t="shared" si="2291"/>
        <v/>
      </c>
      <c r="AC4896" s="154" t="str">
        <f t="shared" si="2302"/>
        <v/>
      </c>
      <c r="AD4896" s="154" t="str">
        <f t="shared" si="2303"/>
        <v/>
      </c>
      <c r="AE4896" s="3" t="str">
        <f t="shared" si="2304"/>
        <v/>
      </c>
      <c r="AF4896" s="3" t="str">
        <f t="shared" si="2305"/>
        <v/>
      </c>
      <c r="AG4896" s="3" t="str">
        <f t="shared" si="2306"/>
        <v/>
      </c>
      <c r="AH4896" s="4" t="str">
        <f t="shared" si="2307"/>
        <v/>
      </c>
      <c r="AI4896" s="75" t="str">
        <f t="shared" si="2308"/>
        <v/>
      </c>
      <c r="AJ4896" s="75" t="str">
        <f t="shared" si="2309"/>
        <v/>
      </c>
    </row>
    <row r="4897" spans="1:36">
      <c r="A4897" s="41" t="str">
        <f t="shared" si="2292"/>
        <v/>
      </c>
      <c r="B4897" s="150" t="str">
        <f>IF(ISNUMBER(A4897),INDEX('MetaTrader Import'!$H$13:$J$5893,TRUNC(((A4897-$A$39+1)-1)/3)+1,MOD((A4897-$A$39+1)-1,3)+1),"")</f>
        <v/>
      </c>
      <c r="C4897" s="43" t="str">
        <f t="shared" si="2293"/>
        <v/>
      </c>
      <c r="D4897" s="43" t="str">
        <f t="shared" ca="1" si="2283"/>
        <v/>
      </c>
      <c r="E4897" s="43" t="str">
        <f t="shared" si="2294"/>
        <v/>
      </c>
      <c r="F4897" s="43" t="str">
        <f t="shared" si="2295"/>
        <v/>
      </c>
      <c r="G4897" s="43" t="str">
        <f>IF(A4897&lt;&gt;"",IF(A4897&lt;Data!$G$11*0.25,$C$13/$G$32,IF(A4897&gt;Data!$G$11*0.25,$C$13,$C$13*10)),"")</f>
        <v/>
      </c>
      <c r="H4897" s="43" t="str">
        <f>IF(A4897&lt;&gt;"",IF(Data!$G$9="constant",$C$13,IF(Data!$G$9="squeeze",G4897,F4897)),"")</f>
        <v/>
      </c>
      <c r="I4897" s="38" t="str">
        <f ca="1">IF(ISNUMBER(A4897),NORMINV(RAND(),0,IF(AND(Data!$G$9="squeeze",A4897&lt;Data!$G$11*0.25),$H$32,1)*$C$30*$C$13)*($C$14*$C$12),"")</f>
        <v/>
      </c>
      <c r="J4897" s="42" t="str">
        <f ca="1">IFERROR(IF(Data!$C$6="Real",B4897,I4897+J4896+($C$14*$C$12)*(NORMINV(RAND(),$C$15,CHOOSE($G$13,$C$13,F4897,G4897)))),"")</f>
        <v/>
      </c>
      <c r="K4897" s="88" t="str">
        <f>IF(ISNUMBER(A4897), IF($G$16="fixed",$G$17,MIN(H4897*Data!$C$7*$C$16*0.5,$C$17*Data!$C$7))*$C$12,"")</f>
        <v/>
      </c>
      <c r="L4897" s="42" t="str">
        <f t="shared" ca="1" si="2310"/>
        <v/>
      </c>
      <c r="M4897" s="44" t="str">
        <f t="shared" ca="1" si="2311"/>
        <v/>
      </c>
      <c r="N4897" s="44" t="str">
        <f t="shared" ca="1" si="2312"/>
        <v/>
      </c>
      <c r="O4897" s="108" t="str">
        <f t="shared" si="2296"/>
        <v/>
      </c>
      <c r="P4897" s="102" t="str">
        <f t="shared" si="2297"/>
        <v/>
      </c>
      <c r="Q4897" s="102" t="str">
        <f t="shared" si="2298"/>
        <v/>
      </c>
      <c r="R4897" s="120" t="str">
        <f t="shared" si="2299"/>
        <v/>
      </c>
      <c r="S4897" s="54" t="str">
        <f t="shared" si="2300"/>
        <v/>
      </c>
      <c r="T4897" s="5" t="str">
        <f t="shared" si="2301"/>
        <v/>
      </c>
      <c r="U4897" s="152" t="str">
        <f t="shared" si="2284"/>
        <v/>
      </c>
      <c r="V4897" s="152" t="str">
        <f t="shared" si="2285"/>
        <v/>
      </c>
      <c r="W4897" s="153" t="str">
        <f t="shared" si="2286"/>
        <v/>
      </c>
      <c r="X4897" s="153" t="str">
        <f t="shared" si="2287"/>
        <v/>
      </c>
      <c r="Y4897" s="153" t="str">
        <f t="shared" si="2288"/>
        <v/>
      </c>
      <c r="Z4897" s="153" t="str">
        <f t="shared" si="2289"/>
        <v/>
      </c>
      <c r="AA4897" s="152" t="str">
        <f t="shared" si="2290"/>
        <v/>
      </c>
      <c r="AB4897" s="152" t="str">
        <f t="shared" si="2291"/>
        <v/>
      </c>
      <c r="AC4897" s="154" t="str">
        <f t="shared" si="2302"/>
        <v/>
      </c>
      <c r="AD4897" s="154" t="str">
        <f t="shared" si="2303"/>
        <v/>
      </c>
      <c r="AE4897" s="3" t="str">
        <f t="shared" si="2304"/>
        <v/>
      </c>
      <c r="AF4897" s="3" t="str">
        <f t="shared" si="2305"/>
        <v/>
      </c>
      <c r="AG4897" s="3" t="str">
        <f t="shared" si="2306"/>
        <v/>
      </c>
      <c r="AH4897" s="4" t="str">
        <f t="shared" si="2307"/>
        <v/>
      </c>
      <c r="AI4897" s="75" t="str">
        <f t="shared" si="2308"/>
        <v/>
      </c>
      <c r="AJ4897" s="75" t="str">
        <f t="shared" si="2309"/>
        <v/>
      </c>
    </row>
    <row r="4898" spans="1:36">
      <c r="A4898" s="41" t="str">
        <f t="shared" si="2292"/>
        <v/>
      </c>
      <c r="B4898" s="150" t="str">
        <f>IF(ISNUMBER(A4898),INDEX('MetaTrader Import'!$H$13:$J$5893,TRUNC(((A4898-$A$39+1)-1)/3)+1,MOD((A4898-$A$39+1)-1,3)+1),"")</f>
        <v/>
      </c>
      <c r="C4898" s="43" t="str">
        <f t="shared" si="2293"/>
        <v/>
      </c>
      <c r="D4898" s="43" t="str">
        <f t="shared" ca="1" si="2283"/>
        <v/>
      </c>
      <c r="E4898" s="43" t="str">
        <f t="shared" si="2294"/>
        <v/>
      </c>
      <c r="F4898" s="43" t="str">
        <f t="shared" si="2295"/>
        <v/>
      </c>
      <c r="G4898" s="43" t="str">
        <f>IF(A4898&lt;&gt;"",IF(A4898&lt;Data!$G$11*0.25,$C$13/$G$32,IF(A4898&gt;Data!$G$11*0.25,$C$13,$C$13*10)),"")</f>
        <v/>
      </c>
      <c r="H4898" s="43" t="str">
        <f>IF(A4898&lt;&gt;"",IF(Data!$G$9="constant",$C$13,IF(Data!$G$9="squeeze",G4898,F4898)),"")</f>
        <v/>
      </c>
      <c r="I4898" s="38" t="str">
        <f ca="1">IF(ISNUMBER(A4898),NORMINV(RAND(),0,IF(AND(Data!$G$9="squeeze",A4898&lt;Data!$G$11*0.25),$H$32,1)*$C$30*$C$13)*($C$14*$C$12),"")</f>
        <v/>
      </c>
      <c r="J4898" s="42" t="str">
        <f ca="1">IFERROR(IF(Data!$C$6="Real",B4898,I4898+J4897+($C$14*$C$12)*(NORMINV(RAND(),$C$15,CHOOSE($G$13,$C$13,F4898,G4898)))),"")</f>
        <v/>
      </c>
      <c r="K4898" s="88" t="str">
        <f>IF(ISNUMBER(A4898), IF($G$16="fixed",$G$17,MIN(H4898*Data!$C$7*$C$16*0.5,$C$17*Data!$C$7))*$C$12,"")</f>
        <v/>
      </c>
      <c r="L4898" s="42" t="str">
        <f t="shared" ca="1" si="2310"/>
        <v/>
      </c>
      <c r="M4898" s="44" t="str">
        <f t="shared" ca="1" si="2311"/>
        <v/>
      </c>
      <c r="N4898" s="44" t="str">
        <f t="shared" ca="1" si="2312"/>
        <v/>
      </c>
      <c r="O4898" s="108" t="str">
        <f t="shared" si="2296"/>
        <v/>
      </c>
      <c r="P4898" s="102" t="str">
        <f t="shared" si="2297"/>
        <v/>
      </c>
      <c r="Q4898" s="102" t="str">
        <f t="shared" si="2298"/>
        <v/>
      </c>
      <c r="R4898" s="120" t="str">
        <f t="shared" si="2299"/>
        <v/>
      </c>
      <c r="S4898" s="54" t="str">
        <f t="shared" si="2300"/>
        <v/>
      </c>
      <c r="T4898" s="5" t="str">
        <f t="shared" si="2301"/>
        <v/>
      </c>
      <c r="U4898" s="152" t="str">
        <f t="shared" si="2284"/>
        <v/>
      </c>
      <c r="V4898" s="152" t="str">
        <f t="shared" si="2285"/>
        <v/>
      </c>
      <c r="W4898" s="153" t="str">
        <f t="shared" si="2286"/>
        <v/>
      </c>
      <c r="X4898" s="153" t="str">
        <f t="shared" si="2287"/>
        <v/>
      </c>
      <c r="Y4898" s="153" t="str">
        <f t="shared" si="2288"/>
        <v/>
      </c>
      <c r="Z4898" s="153" t="str">
        <f t="shared" si="2289"/>
        <v/>
      </c>
      <c r="AA4898" s="152" t="str">
        <f t="shared" si="2290"/>
        <v/>
      </c>
      <c r="AB4898" s="152" t="str">
        <f t="shared" si="2291"/>
        <v/>
      </c>
      <c r="AC4898" s="154" t="str">
        <f t="shared" si="2302"/>
        <v/>
      </c>
      <c r="AD4898" s="154" t="str">
        <f t="shared" si="2303"/>
        <v/>
      </c>
      <c r="AE4898" s="3" t="str">
        <f t="shared" si="2304"/>
        <v/>
      </c>
      <c r="AF4898" s="3" t="str">
        <f t="shared" si="2305"/>
        <v/>
      </c>
      <c r="AG4898" s="3" t="str">
        <f t="shared" si="2306"/>
        <v/>
      </c>
      <c r="AH4898" s="4" t="str">
        <f t="shared" si="2307"/>
        <v/>
      </c>
      <c r="AI4898" s="75" t="str">
        <f t="shared" si="2308"/>
        <v/>
      </c>
      <c r="AJ4898" s="75" t="str">
        <f t="shared" si="2309"/>
        <v/>
      </c>
    </row>
    <row r="4899" spans="1:36">
      <c r="A4899" s="41" t="str">
        <f t="shared" si="2292"/>
        <v/>
      </c>
      <c r="B4899" s="150" t="str">
        <f>IF(ISNUMBER(A4899),INDEX('MetaTrader Import'!$H$13:$J$5893,TRUNC(((A4899-$A$39+1)-1)/3)+1,MOD((A4899-$A$39+1)-1,3)+1),"")</f>
        <v/>
      </c>
      <c r="C4899" s="43" t="str">
        <f t="shared" si="2293"/>
        <v/>
      </c>
      <c r="D4899" s="43" t="str">
        <f t="shared" ca="1" si="2283"/>
        <v/>
      </c>
      <c r="E4899" s="43" t="str">
        <f t="shared" si="2294"/>
        <v/>
      </c>
      <c r="F4899" s="43" t="str">
        <f t="shared" si="2295"/>
        <v/>
      </c>
      <c r="G4899" s="43" t="str">
        <f>IF(A4899&lt;&gt;"",IF(A4899&lt;Data!$G$11*0.25,$C$13/$G$32,IF(A4899&gt;Data!$G$11*0.25,$C$13,$C$13*10)),"")</f>
        <v/>
      </c>
      <c r="H4899" s="43" t="str">
        <f>IF(A4899&lt;&gt;"",IF(Data!$G$9="constant",$C$13,IF(Data!$G$9="squeeze",G4899,F4899)),"")</f>
        <v/>
      </c>
      <c r="I4899" s="38" t="str">
        <f ca="1">IF(ISNUMBER(A4899),NORMINV(RAND(),0,IF(AND(Data!$G$9="squeeze",A4899&lt;Data!$G$11*0.25),$H$32,1)*$C$30*$C$13)*($C$14*$C$12),"")</f>
        <v/>
      </c>
      <c r="J4899" s="42" t="str">
        <f ca="1">IFERROR(IF(Data!$C$6="Real",B4899,I4899+J4898+($C$14*$C$12)*(NORMINV(RAND(),$C$15,CHOOSE($G$13,$C$13,F4899,G4899)))),"")</f>
        <v/>
      </c>
      <c r="K4899" s="88" t="str">
        <f>IF(ISNUMBER(A4899), IF($G$16="fixed",$G$17,MIN(H4899*Data!$C$7*$C$16*0.5,$C$17*Data!$C$7))*$C$12,"")</f>
        <v/>
      </c>
      <c r="L4899" s="42" t="str">
        <f t="shared" ca="1" si="2310"/>
        <v/>
      </c>
      <c r="M4899" s="44" t="str">
        <f t="shared" ca="1" si="2311"/>
        <v/>
      </c>
      <c r="N4899" s="44" t="str">
        <f t="shared" ca="1" si="2312"/>
        <v/>
      </c>
      <c r="O4899" s="108" t="str">
        <f t="shared" si="2296"/>
        <v/>
      </c>
      <c r="P4899" s="102" t="str">
        <f t="shared" si="2297"/>
        <v/>
      </c>
      <c r="Q4899" s="102" t="str">
        <f t="shared" si="2298"/>
        <v/>
      </c>
      <c r="R4899" s="120" t="str">
        <f t="shared" si="2299"/>
        <v/>
      </c>
      <c r="S4899" s="54" t="str">
        <f t="shared" si="2300"/>
        <v/>
      </c>
      <c r="T4899" s="5" t="str">
        <f t="shared" si="2301"/>
        <v/>
      </c>
      <c r="U4899" s="152" t="str">
        <f t="shared" si="2284"/>
        <v/>
      </c>
      <c r="V4899" s="152" t="str">
        <f t="shared" si="2285"/>
        <v/>
      </c>
      <c r="W4899" s="153" t="str">
        <f t="shared" si="2286"/>
        <v/>
      </c>
      <c r="X4899" s="153" t="str">
        <f t="shared" si="2287"/>
        <v/>
      </c>
      <c r="Y4899" s="153" t="str">
        <f t="shared" si="2288"/>
        <v/>
      </c>
      <c r="Z4899" s="153" t="str">
        <f t="shared" si="2289"/>
        <v/>
      </c>
      <c r="AA4899" s="152" t="str">
        <f t="shared" si="2290"/>
        <v/>
      </c>
      <c r="AB4899" s="152" t="str">
        <f t="shared" si="2291"/>
        <v/>
      </c>
      <c r="AC4899" s="154" t="str">
        <f t="shared" si="2302"/>
        <v/>
      </c>
      <c r="AD4899" s="154" t="str">
        <f t="shared" si="2303"/>
        <v/>
      </c>
      <c r="AE4899" s="3" t="str">
        <f t="shared" si="2304"/>
        <v/>
      </c>
      <c r="AF4899" s="3" t="str">
        <f t="shared" si="2305"/>
        <v/>
      </c>
      <c r="AG4899" s="3" t="str">
        <f t="shared" si="2306"/>
        <v/>
      </c>
      <c r="AH4899" s="4" t="str">
        <f t="shared" si="2307"/>
        <v/>
      </c>
      <c r="AI4899" s="75" t="str">
        <f t="shared" si="2308"/>
        <v/>
      </c>
      <c r="AJ4899" s="75" t="str">
        <f t="shared" si="2309"/>
        <v/>
      </c>
    </row>
    <row r="4900" spans="1:36">
      <c r="A4900" s="41" t="str">
        <f t="shared" si="2292"/>
        <v/>
      </c>
      <c r="B4900" s="150" t="str">
        <f>IF(ISNUMBER(A4900),INDEX('MetaTrader Import'!$H$13:$J$5893,TRUNC(((A4900-$A$39+1)-1)/3)+1,MOD((A4900-$A$39+1)-1,3)+1),"")</f>
        <v/>
      </c>
      <c r="C4900" s="43" t="str">
        <f t="shared" si="2293"/>
        <v/>
      </c>
      <c r="D4900" s="43" t="str">
        <f t="shared" ca="1" si="2283"/>
        <v/>
      </c>
      <c r="E4900" s="43" t="str">
        <f t="shared" si="2294"/>
        <v/>
      </c>
      <c r="F4900" s="43" t="str">
        <f t="shared" si="2295"/>
        <v/>
      </c>
      <c r="G4900" s="43" t="str">
        <f>IF(A4900&lt;&gt;"",IF(A4900&lt;Data!$G$11*0.25,$C$13/$G$32,IF(A4900&gt;Data!$G$11*0.25,$C$13,$C$13*10)),"")</f>
        <v/>
      </c>
      <c r="H4900" s="43" t="str">
        <f>IF(A4900&lt;&gt;"",IF(Data!$G$9="constant",$C$13,IF(Data!$G$9="squeeze",G4900,F4900)),"")</f>
        <v/>
      </c>
      <c r="I4900" s="38" t="str">
        <f ca="1">IF(ISNUMBER(A4900),NORMINV(RAND(),0,IF(AND(Data!$G$9="squeeze",A4900&lt;Data!$G$11*0.25),$H$32,1)*$C$30*$C$13)*($C$14*$C$12),"")</f>
        <v/>
      </c>
      <c r="J4900" s="42" t="str">
        <f ca="1">IFERROR(IF(Data!$C$6="Real",B4900,I4900+J4899+($C$14*$C$12)*(NORMINV(RAND(),$C$15,CHOOSE($G$13,$C$13,F4900,G4900)))),"")</f>
        <v/>
      </c>
      <c r="K4900" s="88" t="str">
        <f>IF(ISNUMBER(A4900), IF($G$16="fixed",$G$17,MIN(H4900*Data!$C$7*$C$16*0.5,$C$17*Data!$C$7))*$C$12,"")</f>
        <v/>
      </c>
      <c r="L4900" s="42" t="str">
        <f t="shared" ca="1" si="2310"/>
        <v/>
      </c>
      <c r="M4900" s="44" t="str">
        <f t="shared" ca="1" si="2311"/>
        <v/>
      </c>
      <c r="N4900" s="44" t="str">
        <f t="shared" ca="1" si="2312"/>
        <v/>
      </c>
      <c r="O4900" s="108" t="str">
        <f t="shared" si="2296"/>
        <v/>
      </c>
      <c r="P4900" s="102" t="str">
        <f t="shared" si="2297"/>
        <v/>
      </c>
      <c r="Q4900" s="102" t="str">
        <f t="shared" si="2298"/>
        <v/>
      </c>
      <c r="R4900" s="120" t="str">
        <f t="shared" si="2299"/>
        <v/>
      </c>
      <c r="S4900" s="54" t="str">
        <f t="shared" si="2300"/>
        <v/>
      </c>
      <c r="T4900" s="5" t="str">
        <f t="shared" si="2301"/>
        <v/>
      </c>
      <c r="U4900" s="152" t="str">
        <f t="shared" si="2284"/>
        <v/>
      </c>
      <c r="V4900" s="152" t="str">
        <f t="shared" si="2285"/>
        <v/>
      </c>
      <c r="W4900" s="153" t="str">
        <f t="shared" si="2286"/>
        <v/>
      </c>
      <c r="X4900" s="153" t="str">
        <f t="shared" si="2287"/>
        <v/>
      </c>
      <c r="Y4900" s="153" t="str">
        <f t="shared" si="2288"/>
        <v/>
      </c>
      <c r="Z4900" s="153" t="str">
        <f t="shared" si="2289"/>
        <v/>
      </c>
      <c r="AA4900" s="152" t="str">
        <f t="shared" si="2290"/>
        <v/>
      </c>
      <c r="AB4900" s="152" t="str">
        <f t="shared" si="2291"/>
        <v/>
      </c>
      <c r="AC4900" s="154" t="str">
        <f t="shared" si="2302"/>
        <v/>
      </c>
      <c r="AD4900" s="154" t="str">
        <f t="shared" si="2303"/>
        <v/>
      </c>
      <c r="AE4900" s="3" t="str">
        <f t="shared" si="2304"/>
        <v/>
      </c>
      <c r="AF4900" s="3" t="str">
        <f t="shared" si="2305"/>
        <v/>
      </c>
      <c r="AG4900" s="3" t="str">
        <f t="shared" si="2306"/>
        <v/>
      </c>
      <c r="AH4900" s="4" t="str">
        <f t="shared" si="2307"/>
        <v/>
      </c>
      <c r="AI4900" s="75" t="str">
        <f t="shared" si="2308"/>
        <v/>
      </c>
      <c r="AJ4900" s="75" t="str">
        <f t="shared" si="2309"/>
        <v/>
      </c>
    </row>
    <row r="4901" spans="1:36">
      <c r="A4901" s="41" t="str">
        <f t="shared" si="2292"/>
        <v/>
      </c>
      <c r="B4901" s="150" t="str">
        <f>IF(ISNUMBER(A4901),INDEX('MetaTrader Import'!$H$13:$J$5893,TRUNC(((A4901-$A$39+1)-1)/3)+1,MOD((A4901-$A$39+1)-1,3)+1),"")</f>
        <v/>
      </c>
      <c r="C4901" s="43" t="str">
        <f t="shared" si="2293"/>
        <v/>
      </c>
      <c r="D4901" s="43" t="str">
        <f t="shared" ca="1" si="2283"/>
        <v/>
      </c>
      <c r="E4901" s="43" t="str">
        <f t="shared" si="2294"/>
        <v/>
      </c>
      <c r="F4901" s="43" t="str">
        <f t="shared" si="2295"/>
        <v/>
      </c>
      <c r="G4901" s="43" t="str">
        <f>IF(A4901&lt;&gt;"",IF(A4901&lt;Data!$G$11*0.25,$C$13/$G$32,IF(A4901&gt;Data!$G$11*0.25,$C$13,$C$13*10)),"")</f>
        <v/>
      </c>
      <c r="H4901" s="43" t="str">
        <f>IF(A4901&lt;&gt;"",IF(Data!$G$9="constant",$C$13,IF(Data!$G$9="squeeze",G4901,F4901)),"")</f>
        <v/>
      </c>
      <c r="I4901" s="38" t="str">
        <f ca="1">IF(ISNUMBER(A4901),NORMINV(RAND(),0,IF(AND(Data!$G$9="squeeze",A4901&lt;Data!$G$11*0.25),$H$32,1)*$C$30*$C$13)*($C$14*$C$12),"")</f>
        <v/>
      </c>
      <c r="J4901" s="42" t="str">
        <f ca="1">IFERROR(IF(Data!$C$6="Real",B4901,I4901+J4900+($C$14*$C$12)*(NORMINV(RAND(),$C$15,CHOOSE($G$13,$C$13,F4901,G4901)))),"")</f>
        <v/>
      </c>
      <c r="K4901" s="88" t="str">
        <f>IF(ISNUMBER(A4901), IF($G$16="fixed",$G$17,MIN(H4901*Data!$C$7*$C$16*0.5,$C$17*Data!$C$7))*$C$12,"")</f>
        <v/>
      </c>
      <c r="L4901" s="42" t="str">
        <f t="shared" ca="1" si="2310"/>
        <v/>
      </c>
      <c r="M4901" s="44" t="str">
        <f t="shared" ca="1" si="2311"/>
        <v/>
      </c>
      <c r="N4901" s="44" t="str">
        <f t="shared" ca="1" si="2312"/>
        <v/>
      </c>
      <c r="O4901" s="108" t="str">
        <f t="shared" si="2296"/>
        <v/>
      </c>
      <c r="P4901" s="102" t="str">
        <f t="shared" si="2297"/>
        <v/>
      </c>
      <c r="Q4901" s="102" t="str">
        <f t="shared" si="2298"/>
        <v/>
      </c>
      <c r="R4901" s="120" t="str">
        <f t="shared" si="2299"/>
        <v/>
      </c>
      <c r="S4901" s="54" t="str">
        <f t="shared" si="2300"/>
        <v/>
      </c>
      <c r="T4901" s="5" t="str">
        <f t="shared" si="2301"/>
        <v/>
      </c>
      <c r="U4901" s="152" t="str">
        <f t="shared" si="2284"/>
        <v/>
      </c>
      <c r="V4901" s="152" t="str">
        <f t="shared" si="2285"/>
        <v/>
      </c>
      <c r="W4901" s="153" t="str">
        <f t="shared" si="2286"/>
        <v/>
      </c>
      <c r="X4901" s="153" t="str">
        <f t="shared" si="2287"/>
        <v/>
      </c>
      <c r="Y4901" s="153" t="str">
        <f t="shared" si="2288"/>
        <v/>
      </c>
      <c r="Z4901" s="153" t="str">
        <f t="shared" si="2289"/>
        <v/>
      </c>
      <c r="AA4901" s="152" t="str">
        <f t="shared" si="2290"/>
        <v/>
      </c>
      <c r="AB4901" s="152" t="str">
        <f t="shared" si="2291"/>
        <v/>
      </c>
      <c r="AC4901" s="154" t="str">
        <f t="shared" si="2302"/>
        <v/>
      </c>
      <c r="AD4901" s="154" t="str">
        <f t="shared" si="2303"/>
        <v/>
      </c>
      <c r="AE4901" s="3" t="str">
        <f t="shared" si="2304"/>
        <v/>
      </c>
      <c r="AF4901" s="3" t="str">
        <f t="shared" si="2305"/>
        <v/>
      </c>
      <c r="AG4901" s="3" t="str">
        <f t="shared" si="2306"/>
        <v/>
      </c>
      <c r="AH4901" s="4" t="str">
        <f t="shared" si="2307"/>
        <v/>
      </c>
      <c r="AI4901" s="75" t="str">
        <f t="shared" si="2308"/>
        <v/>
      </c>
      <c r="AJ4901" s="75" t="str">
        <f t="shared" si="2309"/>
        <v/>
      </c>
    </row>
    <row r="4902" spans="1:36">
      <c r="A4902" s="41" t="str">
        <f t="shared" si="2292"/>
        <v/>
      </c>
      <c r="B4902" s="150" t="str">
        <f>IF(ISNUMBER(A4902),INDEX('MetaTrader Import'!$H$13:$J$5893,TRUNC(((A4902-$A$39+1)-1)/3)+1,MOD((A4902-$A$39+1)-1,3)+1),"")</f>
        <v/>
      </c>
      <c r="C4902" s="43" t="str">
        <f t="shared" si="2293"/>
        <v/>
      </c>
      <c r="D4902" s="43" t="str">
        <f t="shared" ca="1" si="2283"/>
        <v/>
      </c>
      <c r="E4902" s="43" t="str">
        <f t="shared" si="2294"/>
        <v/>
      </c>
      <c r="F4902" s="43" t="str">
        <f t="shared" si="2295"/>
        <v/>
      </c>
      <c r="G4902" s="43" t="str">
        <f>IF(A4902&lt;&gt;"",IF(A4902&lt;Data!$G$11*0.25,$C$13/$G$32,IF(A4902&gt;Data!$G$11*0.25,$C$13,$C$13*10)),"")</f>
        <v/>
      </c>
      <c r="H4902" s="43" t="str">
        <f>IF(A4902&lt;&gt;"",IF(Data!$G$9="constant",$C$13,IF(Data!$G$9="squeeze",G4902,F4902)),"")</f>
        <v/>
      </c>
      <c r="I4902" s="38" t="str">
        <f ca="1">IF(ISNUMBER(A4902),NORMINV(RAND(),0,IF(AND(Data!$G$9="squeeze",A4902&lt;Data!$G$11*0.25),$H$32,1)*$C$30*$C$13)*($C$14*$C$12),"")</f>
        <v/>
      </c>
      <c r="J4902" s="42" t="str">
        <f ca="1">IFERROR(IF(Data!$C$6="Real",B4902,I4902+J4901+($C$14*$C$12)*(NORMINV(RAND(),$C$15,CHOOSE($G$13,$C$13,F4902,G4902)))),"")</f>
        <v/>
      </c>
      <c r="K4902" s="88" t="str">
        <f>IF(ISNUMBER(A4902), IF($G$16="fixed",$G$17,MIN(H4902*Data!$C$7*$C$16*0.5,$C$17*Data!$C$7))*$C$12,"")</f>
        <v/>
      </c>
      <c r="L4902" s="42" t="str">
        <f t="shared" ca="1" si="2310"/>
        <v/>
      </c>
      <c r="M4902" s="44" t="str">
        <f t="shared" ca="1" si="2311"/>
        <v/>
      </c>
      <c r="N4902" s="44" t="str">
        <f t="shared" ca="1" si="2312"/>
        <v/>
      </c>
      <c r="O4902" s="108" t="str">
        <f t="shared" si="2296"/>
        <v/>
      </c>
      <c r="P4902" s="102" t="str">
        <f t="shared" si="2297"/>
        <v/>
      </c>
      <c r="Q4902" s="102" t="str">
        <f t="shared" si="2298"/>
        <v/>
      </c>
      <c r="R4902" s="120" t="str">
        <f t="shared" si="2299"/>
        <v/>
      </c>
      <c r="S4902" s="54" t="str">
        <f t="shared" si="2300"/>
        <v/>
      </c>
      <c r="T4902" s="5" t="str">
        <f t="shared" si="2301"/>
        <v/>
      </c>
      <c r="U4902" s="152" t="str">
        <f t="shared" si="2284"/>
        <v/>
      </c>
      <c r="V4902" s="152" t="str">
        <f t="shared" si="2285"/>
        <v/>
      </c>
      <c r="W4902" s="153" t="str">
        <f t="shared" si="2286"/>
        <v/>
      </c>
      <c r="X4902" s="153" t="str">
        <f t="shared" si="2287"/>
        <v/>
      </c>
      <c r="Y4902" s="153" t="str">
        <f t="shared" si="2288"/>
        <v/>
      </c>
      <c r="Z4902" s="153" t="str">
        <f t="shared" si="2289"/>
        <v/>
      </c>
      <c r="AA4902" s="152" t="str">
        <f t="shared" si="2290"/>
        <v/>
      </c>
      <c r="AB4902" s="152" t="str">
        <f t="shared" si="2291"/>
        <v/>
      </c>
      <c r="AC4902" s="154" t="str">
        <f t="shared" si="2302"/>
        <v/>
      </c>
      <c r="AD4902" s="154" t="str">
        <f t="shared" si="2303"/>
        <v/>
      </c>
      <c r="AE4902" s="3" t="str">
        <f t="shared" si="2304"/>
        <v/>
      </c>
      <c r="AF4902" s="3" t="str">
        <f t="shared" si="2305"/>
        <v/>
      </c>
      <c r="AG4902" s="3" t="str">
        <f t="shared" si="2306"/>
        <v/>
      </c>
      <c r="AH4902" s="4" t="str">
        <f t="shared" si="2307"/>
        <v/>
      </c>
      <c r="AI4902" s="75" t="str">
        <f t="shared" si="2308"/>
        <v/>
      </c>
      <c r="AJ4902" s="75" t="str">
        <f t="shared" si="2309"/>
        <v/>
      </c>
    </row>
    <row r="4903" spans="1:36">
      <c r="A4903" s="41" t="str">
        <f t="shared" si="2292"/>
        <v/>
      </c>
      <c r="B4903" s="150" t="str">
        <f>IF(ISNUMBER(A4903),INDEX('MetaTrader Import'!$H$13:$J$5893,TRUNC(((A4903-$A$39+1)-1)/3)+1,MOD((A4903-$A$39+1)-1,3)+1),"")</f>
        <v/>
      </c>
      <c r="C4903" s="43" t="str">
        <f t="shared" si="2293"/>
        <v/>
      </c>
      <c r="D4903" s="43" t="str">
        <f t="shared" ca="1" si="2283"/>
        <v/>
      </c>
      <c r="E4903" s="43" t="str">
        <f t="shared" si="2294"/>
        <v/>
      </c>
      <c r="F4903" s="43" t="str">
        <f t="shared" si="2295"/>
        <v/>
      </c>
      <c r="G4903" s="43" t="str">
        <f>IF(A4903&lt;&gt;"",IF(A4903&lt;Data!$G$11*0.25,$C$13/$G$32,IF(A4903&gt;Data!$G$11*0.25,$C$13,$C$13*10)),"")</f>
        <v/>
      </c>
      <c r="H4903" s="43" t="str">
        <f>IF(A4903&lt;&gt;"",IF(Data!$G$9="constant",$C$13,IF(Data!$G$9="squeeze",G4903,F4903)),"")</f>
        <v/>
      </c>
      <c r="I4903" s="38" t="str">
        <f ca="1">IF(ISNUMBER(A4903),NORMINV(RAND(),0,IF(AND(Data!$G$9="squeeze",A4903&lt;Data!$G$11*0.25),$H$32,1)*$C$30*$C$13)*($C$14*$C$12),"")</f>
        <v/>
      </c>
      <c r="J4903" s="42" t="str">
        <f ca="1">IFERROR(IF(Data!$C$6="Real",B4903,I4903+J4902+($C$14*$C$12)*(NORMINV(RAND(),$C$15,CHOOSE($G$13,$C$13,F4903,G4903)))),"")</f>
        <v/>
      </c>
      <c r="K4903" s="88" t="str">
        <f>IF(ISNUMBER(A4903), IF($G$16="fixed",$G$17,MIN(H4903*Data!$C$7*$C$16*0.5,$C$17*Data!$C$7))*$C$12,"")</f>
        <v/>
      </c>
      <c r="L4903" s="42" t="str">
        <f t="shared" ca="1" si="2310"/>
        <v/>
      </c>
      <c r="M4903" s="44" t="str">
        <f t="shared" ca="1" si="2311"/>
        <v/>
      </c>
      <c r="N4903" s="44" t="str">
        <f t="shared" ca="1" si="2312"/>
        <v/>
      </c>
      <c r="O4903" s="108" t="str">
        <f t="shared" si="2296"/>
        <v/>
      </c>
      <c r="P4903" s="102" t="str">
        <f t="shared" si="2297"/>
        <v/>
      </c>
      <c r="Q4903" s="102" t="str">
        <f t="shared" si="2298"/>
        <v/>
      </c>
      <c r="R4903" s="120" t="str">
        <f t="shared" si="2299"/>
        <v/>
      </c>
      <c r="S4903" s="54" t="str">
        <f t="shared" si="2300"/>
        <v/>
      </c>
      <c r="T4903" s="5" t="str">
        <f t="shared" si="2301"/>
        <v/>
      </c>
      <c r="U4903" s="152" t="str">
        <f t="shared" si="2284"/>
        <v/>
      </c>
      <c r="V4903" s="152" t="str">
        <f t="shared" si="2285"/>
        <v/>
      </c>
      <c r="W4903" s="153" t="str">
        <f t="shared" si="2286"/>
        <v/>
      </c>
      <c r="X4903" s="153" t="str">
        <f t="shared" si="2287"/>
        <v/>
      </c>
      <c r="Y4903" s="153" t="str">
        <f t="shared" si="2288"/>
        <v/>
      </c>
      <c r="Z4903" s="153" t="str">
        <f t="shared" si="2289"/>
        <v/>
      </c>
      <c r="AA4903" s="152" t="str">
        <f t="shared" si="2290"/>
        <v/>
      </c>
      <c r="AB4903" s="152" t="str">
        <f t="shared" si="2291"/>
        <v/>
      </c>
      <c r="AC4903" s="154" t="str">
        <f t="shared" si="2302"/>
        <v/>
      </c>
      <c r="AD4903" s="154" t="str">
        <f t="shared" si="2303"/>
        <v/>
      </c>
      <c r="AE4903" s="3" t="str">
        <f t="shared" si="2304"/>
        <v/>
      </c>
      <c r="AF4903" s="3" t="str">
        <f t="shared" si="2305"/>
        <v/>
      </c>
      <c r="AG4903" s="3" t="str">
        <f t="shared" si="2306"/>
        <v/>
      </c>
      <c r="AH4903" s="4" t="str">
        <f t="shared" si="2307"/>
        <v/>
      </c>
      <c r="AI4903" s="75" t="str">
        <f t="shared" si="2308"/>
        <v/>
      </c>
      <c r="AJ4903" s="75" t="str">
        <f t="shared" si="2309"/>
        <v/>
      </c>
    </row>
    <row r="4904" spans="1:36">
      <c r="A4904" s="41" t="str">
        <f t="shared" si="2292"/>
        <v/>
      </c>
      <c r="B4904" s="150" t="str">
        <f>IF(ISNUMBER(A4904),INDEX('MetaTrader Import'!$H$13:$J$5893,TRUNC(((A4904-$A$39+1)-1)/3)+1,MOD((A4904-$A$39+1)-1,3)+1),"")</f>
        <v/>
      </c>
      <c r="C4904" s="43" t="str">
        <f t="shared" si="2293"/>
        <v/>
      </c>
      <c r="D4904" s="43" t="str">
        <f t="shared" ca="1" si="2283"/>
        <v/>
      </c>
      <c r="E4904" s="43" t="str">
        <f t="shared" si="2294"/>
        <v/>
      </c>
      <c r="F4904" s="43" t="str">
        <f t="shared" si="2295"/>
        <v/>
      </c>
      <c r="G4904" s="43" t="str">
        <f>IF(A4904&lt;&gt;"",IF(A4904&lt;Data!$G$11*0.25,$C$13/$G$32,IF(A4904&gt;Data!$G$11*0.25,$C$13,$C$13*10)),"")</f>
        <v/>
      </c>
      <c r="H4904" s="43" t="str">
        <f>IF(A4904&lt;&gt;"",IF(Data!$G$9="constant",$C$13,IF(Data!$G$9="squeeze",G4904,F4904)),"")</f>
        <v/>
      </c>
      <c r="I4904" s="38" t="str">
        <f ca="1">IF(ISNUMBER(A4904),NORMINV(RAND(),0,IF(AND(Data!$G$9="squeeze",A4904&lt;Data!$G$11*0.25),$H$32,1)*$C$30*$C$13)*($C$14*$C$12),"")</f>
        <v/>
      </c>
      <c r="J4904" s="42" t="str">
        <f ca="1">IFERROR(IF(Data!$C$6="Real",B4904,I4904+J4903+($C$14*$C$12)*(NORMINV(RAND(),$C$15,CHOOSE($G$13,$C$13,F4904,G4904)))),"")</f>
        <v/>
      </c>
      <c r="K4904" s="88" t="str">
        <f>IF(ISNUMBER(A4904), IF($G$16="fixed",$G$17,MIN(H4904*Data!$C$7*$C$16*0.5,$C$17*Data!$C$7))*$C$12,"")</f>
        <v/>
      </c>
      <c r="L4904" s="42" t="str">
        <f t="shared" ca="1" si="2310"/>
        <v/>
      </c>
      <c r="M4904" s="44" t="str">
        <f t="shared" ca="1" si="2311"/>
        <v/>
      </c>
      <c r="N4904" s="44" t="str">
        <f t="shared" ca="1" si="2312"/>
        <v/>
      </c>
      <c r="O4904" s="108" t="str">
        <f t="shared" si="2296"/>
        <v/>
      </c>
      <c r="P4904" s="102" t="str">
        <f t="shared" si="2297"/>
        <v/>
      </c>
      <c r="Q4904" s="102" t="str">
        <f t="shared" si="2298"/>
        <v/>
      </c>
      <c r="R4904" s="120" t="str">
        <f t="shared" si="2299"/>
        <v/>
      </c>
      <c r="S4904" s="54" t="str">
        <f t="shared" si="2300"/>
        <v/>
      </c>
      <c r="T4904" s="5" t="str">
        <f t="shared" si="2301"/>
        <v/>
      </c>
      <c r="U4904" s="152" t="str">
        <f t="shared" si="2284"/>
        <v/>
      </c>
      <c r="V4904" s="152" t="str">
        <f t="shared" si="2285"/>
        <v/>
      </c>
      <c r="W4904" s="153" t="str">
        <f t="shared" si="2286"/>
        <v/>
      </c>
      <c r="X4904" s="153" t="str">
        <f t="shared" si="2287"/>
        <v/>
      </c>
      <c r="Y4904" s="153" t="str">
        <f t="shared" si="2288"/>
        <v/>
      </c>
      <c r="Z4904" s="153" t="str">
        <f t="shared" si="2289"/>
        <v/>
      </c>
      <c r="AA4904" s="152" t="str">
        <f t="shared" si="2290"/>
        <v/>
      </c>
      <c r="AB4904" s="152" t="str">
        <f t="shared" si="2291"/>
        <v/>
      </c>
      <c r="AC4904" s="154" t="str">
        <f t="shared" si="2302"/>
        <v/>
      </c>
      <c r="AD4904" s="154" t="str">
        <f t="shared" si="2303"/>
        <v/>
      </c>
      <c r="AE4904" s="3" t="str">
        <f t="shared" si="2304"/>
        <v/>
      </c>
      <c r="AF4904" s="3" t="str">
        <f t="shared" si="2305"/>
        <v/>
      </c>
      <c r="AG4904" s="3" t="str">
        <f t="shared" si="2306"/>
        <v/>
      </c>
      <c r="AH4904" s="4" t="str">
        <f t="shared" si="2307"/>
        <v/>
      </c>
      <c r="AI4904" s="75" t="str">
        <f t="shared" si="2308"/>
        <v/>
      </c>
      <c r="AJ4904" s="75" t="str">
        <f t="shared" si="2309"/>
        <v/>
      </c>
    </row>
    <row r="4905" spans="1:36">
      <c r="A4905" s="41" t="str">
        <f t="shared" si="2292"/>
        <v/>
      </c>
      <c r="B4905" s="150" t="str">
        <f>IF(ISNUMBER(A4905),INDEX('MetaTrader Import'!$H$13:$J$5893,TRUNC(((A4905-$A$39+1)-1)/3)+1,MOD((A4905-$A$39+1)-1,3)+1),"")</f>
        <v/>
      </c>
      <c r="C4905" s="43" t="str">
        <f t="shared" si="2293"/>
        <v/>
      </c>
      <c r="D4905" s="43" t="str">
        <f t="shared" ca="1" si="2283"/>
        <v/>
      </c>
      <c r="E4905" s="43" t="str">
        <f t="shared" si="2294"/>
        <v/>
      </c>
      <c r="F4905" s="43" t="str">
        <f t="shared" si="2295"/>
        <v/>
      </c>
      <c r="G4905" s="43" t="str">
        <f>IF(A4905&lt;&gt;"",IF(A4905&lt;Data!$G$11*0.25,$C$13/$G$32,IF(A4905&gt;Data!$G$11*0.25,$C$13,$C$13*10)),"")</f>
        <v/>
      </c>
      <c r="H4905" s="43" t="str">
        <f>IF(A4905&lt;&gt;"",IF(Data!$G$9="constant",$C$13,IF(Data!$G$9="squeeze",G4905,F4905)),"")</f>
        <v/>
      </c>
      <c r="I4905" s="38" t="str">
        <f ca="1">IF(ISNUMBER(A4905),NORMINV(RAND(),0,IF(AND(Data!$G$9="squeeze",A4905&lt;Data!$G$11*0.25),$H$32,1)*$C$30*$C$13)*($C$14*$C$12),"")</f>
        <v/>
      </c>
      <c r="J4905" s="42" t="str">
        <f ca="1">IFERROR(IF(Data!$C$6="Real",B4905,I4905+J4904+($C$14*$C$12)*(NORMINV(RAND(),$C$15,CHOOSE($G$13,$C$13,F4905,G4905)))),"")</f>
        <v/>
      </c>
      <c r="K4905" s="88" t="str">
        <f>IF(ISNUMBER(A4905), IF($G$16="fixed",$G$17,MIN(H4905*Data!$C$7*$C$16*0.5,$C$17*Data!$C$7))*$C$12,"")</f>
        <v/>
      </c>
      <c r="L4905" s="42" t="str">
        <f t="shared" ca="1" si="2310"/>
        <v/>
      </c>
      <c r="M4905" s="44" t="str">
        <f t="shared" ca="1" si="2311"/>
        <v/>
      </c>
      <c r="N4905" s="44" t="str">
        <f t="shared" ca="1" si="2312"/>
        <v/>
      </c>
      <c r="O4905" s="108" t="str">
        <f t="shared" si="2296"/>
        <v/>
      </c>
      <c r="P4905" s="102" t="str">
        <f t="shared" si="2297"/>
        <v/>
      </c>
      <c r="Q4905" s="102" t="str">
        <f t="shared" si="2298"/>
        <v/>
      </c>
      <c r="R4905" s="120" t="str">
        <f t="shared" si="2299"/>
        <v/>
      </c>
      <c r="S4905" s="54" t="str">
        <f t="shared" si="2300"/>
        <v/>
      </c>
      <c r="T4905" s="5" t="str">
        <f t="shared" si="2301"/>
        <v/>
      </c>
      <c r="U4905" s="152" t="str">
        <f t="shared" si="2284"/>
        <v/>
      </c>
      <c r="V4905" s="152" t="str">
        <f t="shared" si="2285"/>
        <v/>
      </c>
      <c r="W4905" s="153" t="str">
        <f t="shared" si="2286"/>
        <v/>
      </c>
      <c r="X4905" s="153" t="str">
        <f t="shared" si="2287"/>
        <v/>
      </c>
      <c r="Y4905" s="153" t="str">
        <f t="shared" si="2288"/>
        <v/>
      </c>
      <c r="Z4905" s="153" t="str">
        <f t="shared" si="2289"/>
        <v/>
      </c>
      <c r="AA4905" s="152" t="str">
        <f t="shared" si="2290"/>
        <v/>
      </c>
      <c r="AB4905" s="152" t="str">
        <f t="shared" si="2291"/>
        <v/>
      </c>
      <c r="AC4905" s="154" t="str">
        <f t="shared" si="2302"/>
        <v/>
      </c>
      <c r="AD4905" s="154" t="str">
        <f t="shared" si="2303"/>
        <v/>
      </c>
      <c r="AE4905" s="3" t="str">
        <f t="shared" si="2304"/>
        <v/>
      </c>
      <c r="AF4905" s="3" t="str">
        <f t="shared" si="2305"/>
        <v/>
      </c>
      <c r="AG4905" s="3" t="str">
        <f t="shared" si="2306"/>
        <v/>
      </c>
      <c r="AH4905" s="4" t="str">
        <f t="shared" si="2307"/>
        <v/>
      </c>
      <c r="AI4905" s="75" t="str">
        <f t="shared" si="2308"/>
        <v/>
      </c>
      <c r="AJ4905" s="75" t="str">
        <f t="shared" si="2309"/>
        <v/>
      </c>
    </row>
    <row r="4906" spans="1:36">
      <c r="A4906" s="41" t="str">
        <f t="shared" si="2292"/>
        <v/>
      </c>
      <c r="B4906" s="150" t="str">
        <f>IF(ISNUMBER(A4906),INDEX('MetaTrader Import'!$H$13:$J$5893,TRUNC(((A4906-$A$39+1)-1)/3)+1,MOD((A4906-$A$39+1)-1,3)+1),"")</f>
        <v/>
      </c>
      <c r="C4906" s="43" t="str">
        <f t="shared" si="2293"/>
        <v/>
      </c>
      <c r="D4906" s="43" t="str">
        <f t="shared" ca="1" si="2283"/>
        <v/>
      </c>
      <c r="E4906" s="43" t="str">
        <f t="shared" si="2294"/>
        <v/>
      </c>
      <c r="F4906" s="43" t="str">
        <f t="shared" si="2295"/>
        <v/>
      </c>
      <c r="G4906" s="43" t="str">
        <f>IF(A4906&lt;&gt;"",IF(A4906&lt;Data!$G$11*0.25,$C$13/$G$32,IF(A4906&gt;Data!$G$11*0.25,$C$13,$C$13*10)),"")</f>
        <v/>
      </c>
      <c r="H4906" s="43" t="str">
        <f>IF(A4906&lt;&gt;"",IF(Data!$G$9="constant",$C$13,IF(Data!$G$9="squeeze",G4906,F4906)),"")</f>
        <v/>
      </c>
      <c r="I4906" s="38" t="str">
        <f ca="1">IF(ISNUMBER(A4906),NORMINV(RAND(),0,IF(AND(Data!$G$9="squeeze",A4906&lt;Data!$G$11*0.25),$H$32,1)*$C$30*$C$13)*($C$14*$C$12),"")</f>
        <v/>
      </c>
      <c r="J4906" s="42" t="str">
        <f ca="1">IFERROR(IF(Data!$C$6="Real",B4906,I4906+J4905+($C$14*$C$12)*(NORMINV(RAND(),$C$15,CHOOSE($G$13,$C$13,F4906,G4906)))),"")</f>
        <v/>
      </c>
      <c r="K4906" s="88" t="str">
        <f>IF(ISNUMBER(A4906), IF($G$16="fixed",$G$17,MIN(H4906*Data!$C$7*$C$16*0.5,$C$17*Data!$C$7))*$C$12,"")</f>
        <v/>
      </c>
      <c r="L4906" s="42" t="str">
        <f t="shared" ca="1" si="2310"/>
        <v/>
      </c>
      <c r="M4906" s="44" t="str">
        <f t="shared" ca="1" si="2311"/>
        <v/>
      </c>
      <c r="N4906" s="44" t="str">
        <f t="shared" ca="1" si="2312"/>
        <v/>
      </c>
      <c r="O4906" s="108" t="str">
        <f t="shared" si="2296"/>
        <v/>
      </c>
      <c r="P4906" s="102" t="str">
        <f t="shared" si="2297"/>
        <v/>
      </c>
      <c r="Q4906" s="102" t="str">
        <f t="shared" si="2298"/>
        <v/>
      </c>
      <c r="R4906" s="120" t="str">
        <f t="shared" si="2299"/>
        <v/>
      </c>
      <c r="S4906" s="54" t="str">
        <f t="shared" si="2300"/>
        <v/>
      </c>
      <c r="T4906" s="5" t="str">
        <f t="shared" si="2301"/>
        <v/>
      </c>
      <c r="U4906" s="152" t="str">
        <f t="shared" si="2284"/>
        <v/>
      </c>
      <c r="V4906" s="152" t="str">
        <f t="shared" si="2285"/>
        <v/>
      </c>
      <c r="W4906" s="153" t="str">
        <f t="shared" si="2286"/>
        <v/>
      </c>
      <c r="X4906" s="153" t="str">
        <f t="shared" si="2287"/>
        <v/>
      </c>
      <c r="Y4906" s="153" t="str">
        <f t="shared" si="2288"/>
        <v/>
      </c>
      <c r="Z4906" s="153" t="str">
        <f t="shared" si="2289"/>
        <v/>
      </c>
      <c r="AA4906" s="152" t="str">
        <f t="shared" si="2290"/>
        <v/>
      </c>
      <c r="AB4906" s="152" t="str">
        <f t="shared" si="2291"/>
        <v/>
      </c>
      <c r="AC4906" s="154" t="str">
        <f t="shared" si="2302"/>
        <v/>
      </c>
      <c r="AD4906" s="154" t="str">
        <f t="shared" si="2303"/>
        <v/>
      </c>
      <c r="AE4906" s="3" t="str">
        <f t="shared" si="2304"/>
        <v/>
      </c>
      <c r="AF4906" s="3" t="str">
        <f t="shared" si="2305"/>
        <v/>
      </c>
      <c r="AG4906" s="3" t="str">
        <f t="shared" si="2306"/>
        <v/>
      </c>
      <c r="AH4906" s="4" t="str">
        <f t="shared" si="2307"/>
        <v/>
      </c>
      <c r="AI4906" s="75" t="str">
        <f t="shared" si="2308"/>
        <v/>
      </c>
      <c r="AJ4906" s="75" t="str">
        <f t="shared" si="2309"/>
        <v/>
      </c>
    </row>
    <row r="4907" spans="1:36">
      <c r="A4907" s="41" t="str">
        <f t="shared" si="2292"/>
        <v/>
      </c>
      <c r="B4907" s="150" t="str">
        <f>IF(ISNUMBER(A4907),INDEX('MetaTrader Import'!$H$13:$J$5893,TRUNC(((A4907-$A$39+1)-1)/3)+1,MOD((A4907-$A$39+1)-1,3)+1),"")</f>
        <v/>
      </c>
      <c r="C4907" s="43" t="str">
        <f t="shared" si="2293"/>
        <v/>
      </c>
      <c r="D4907" s="43" t="str">
        <f t="shared" ca="1" si="2283"/>
        <v/>
      </c>
      <c r="E4907" s="43" t="str">
        <f t="shared" si="2294"/>
        <v/>
      </c>
      <c r="F4907" s="43" t="str">
        <f t="shared" si="2295"/>
        <v/>
      </c>
      <c r="G4907" s="43" t="str">
        <f>IF(A4907&lt;&gt;"",IF(A4907&lt;Data!$G$11*0.25,$C$13/$G$32,IF(A4907&gt;Data!$G$11*0.25,$C$13,$C$13*10)),"")</f>
        <v/>
      </c>
      <c r="H4907" s="43" t="str">
        <f>IF(A4907&lt;&gt;"",IF(Data!$G$9="constant",$C$13,IF(Data!$G$9="squeeze",G4907,F4907)),"")</f>
        <v/>
      </c>
      <c r="I4907" s="38" t="str">
        <f ca="1">IF(ISNUMBER(A4907),NORMINV(RAND(),0,IF(AND(Data!$G$9="squeeze",A4907&lt;Data!$G$11*0.25),$H$32,1)*$C$30*$C$13)*($C$14*$C$12),"")</f>
        <v/>
      </c>
      <c r="J4907" s="42" t="str">
        <f ca="1">IFERROR(IF(Data!$C$6="Real",B4907,I4907+J4906+($C$14*$C$12)*(NORMINV(RAND(),$C$15,CHOOSE($G$13,$C$13,F4907,G4907)))),"")</f>
        <v/>
      </c>
      <c r="K4907" s="88" t="str">
        <f>IF(ISNUMBER(A4907), IF($G$16="fixed",$G$17,MIN(H4907*Data!$C$7*$C$16*0.5,$C$17*Data!$C$7))*$C$12,"")</f>
        <v/>
      </c>
      <c r="L4907" s="42" t="str">
        <f t="shared" ca="1" si="2310"/>
        <v/>
      </c>
      <c r="M4907" s="44" t="str">
        <f t="shared" ca="1" si="2311"/>
        <v/>
      </c>
      <c r="N4907" s="44" t="str">
        <f t="shared" ca="1" si="2312"/>
        <v/>
      </c>
      <c r="O4907" s="108" t="str">
        <f t="shared" si="2296"/>
        <v/>
      </c>
      <c r="P4907" s="102" t="str">
        <f t="shared" si="2297"/>
        <v/>
      </c>
      <c r="Q4907" s="102" t="str">
        <f t="shared" si="2298"/>
        <v/>
      </c>
      <c r="R4907" s="120" t="str">
        <f t="shared" si="2299"/>
        <v/>
      </c>
      <c r="S4907" s="54" t="str">
        <f t="shared" si="2300"/>
        <v/>
      </c>
      <c r="T4907" s="5" t="str">
        <f t="shared" si="2301"/>
        <v/>
      </c>
      <c r="U4907" s="152" t="str">
        <f t="shared" si="2284"/>
        <v/>
      </c>
      <c r="V4907" s="152" t="str">
        <f t="shared" si="2285"/>
        <v/>
      </c>
      <c r="W4907" s="153" t="str">
        <f t="shared" si="2286"/>
        <v/>
      </c>
      <c r="X4907" s="153" t="str">
        <f t="shared" si="2287"/>
        <v/>
      </c>
      <c r="Y4907" s="153" t="str">
        <f t="shared" si="2288"/>
        <v/>
      </c>
      <c r="Z4907" s="153" t="str">
        <f t="shared" si="2289"/>
        <v/>
      </c>
      <c r="AA4907" s="152" t="str">
        <f t="shared" si="2290"/>
        <v/>
      </c>
      <c r="AB4907" s="152" t="str">
        <f t="shared" si="2291"/>
        <v/>
      </c>
      <c r="AC4907" s="154" t="str">
        <f t="shared" si="2302"/>
        <v/>
      </c>
      <c r="AD4907" s="154" t="str">
        <f t="shared" si="2303"/>
        <v/>
      </c>
      <c r="AE4907" s="3" t="str">
        <f t="shared" si="2304"/>
        <v/>
      </c>
      <c r="AF4907" s="3" t="str">
        <f t="shared" si="2305"/>
        <v/>
      </c>
      <c r="AG4907" s="3" t="str">
        <f t="shared" si="2306"/>
        <v/>
      </c>
      <c r="AH4907" s="4" t="str">
        <f t="shared" si="2307"/>
        <v/>
      </c>
      <c r="AI4907" s="75" t="str">
        <f t="shared" si="2308"/>
        <v/>
      </c>
      <c r="AJ4907" s="75" t="str">
        <f t="shared" si="2309"/>
        <v/>
      </c>
    </row>
    <row r="4908" spans="1:36">
      <c r="A4908" s="41" t="str">
        <f t="shared" si="2292"/>
        <v/>
      </c>
      <c r="B4908" s="150" t="str">
        <f>IF(ISNUMBER(A4908),INDEX('MetaTrader Import'!$H$13:$J$5893,TRUNC(((A4908-$A$39+1)-1)/3)+1,MOD((A4908-$A$39+1)-1,3)+1),"")</f>
        <v/>
      </c>
      <c r="C4908" s="43" t="str">
        <f t="shared" si="2293"/>
        <v/>
      </c>
      <c r="D4908" s="43" t="str">
        <f t="shared" ca="1" si="2283"/>
        <v/>
      </c>
      <c r="E4908" s="43" t="str">
        <f t="shared" si="2294"/>
        <v/>
      </c>
      <c r="F4908" s="43" t="str">
        <f t="shared" si="2295"/>
        <v/>
      </c>
      <c r="G4908" s="43" t="str">
        <f>IF(A4908&lt;&gt;"",IF(A4908&lt;Data!$G$11*0.25,$C$13/$G$32,IF(A4908&gt;Data!$G$11*0.25,$C$13,$C$13*10)),"")</f>
        <v/>
      </c>
      <c r="H4908" s="43" t="str">
        <f>IF(A4908&lt;&gt;"",IF(Data!$G$9="constant",$C$13,IF(Data!$G$9="squeeze",G4908,F4908)),"")</f>
        <v/>
      </c>
      <c r="I4908" s="38" t="str">
        <f ca="1">IF(ISNUMBER(A4908),NORMINV(RAND(),0,IF(AND(Data!$G$9="squeeze",A4908&lt;Data!$G$11*0.25),$H$32,1)*$C$30*$C$13)*($C$14*$C$12),"")</f>
        <v/>
      </c>
      <c r="J4908" s="42" t="str">
        <f ca="1">IFERROR(IF(Data!$C$6="Real",B4908,I4908+J4907+($C$14*$C$12)*(NORMINV(RAND(),$C$15,CHOOSE($G$13,$C$13,F4908,G4908)))),"")</f>
        <v/>
      </c>
      <c r="K4908" s="88" t="str">
        <f>IF(ISNUMBER(A4908), IF($G$16="fixed",$G$17,MIN(H4908*Data!$C$7*$C$16*0.5,$C$17*Data!$C$7))*$C$12,"")</f>
        <v/>
      </c>
      <c r="L4908" s="42" t="str">
        <f t="shared" ca="1" si="2310"/>
        <v/>
      </c>
      <c r="M4908" s="44" t="str">
        <f t="shared" ca="1" si="2311"/>
        <v/>
      </c>
      <c r="N4908" s="44" t="str">
        <f t="shared" ca="1" si="2312"/>
        <v/>
      </c>
      <c r="O4908" s="108" t="str">
        <f t="shared" si="2296"/>
        <v/>
      </c>
      <c r="P4908" s="102" t="str">
        <f t="shared" si="2297"/>
        <v/>
      </c>
      <c r="Q4908" s="102" t="str">
        <f t="shared" si="2298"/>
        <v/>
      </c>
      <c r="R4908" s="120" t="str">
        <f t="shared" si="2299"/>
        <v/>
      </c>
      <c r="S4908" s="54" t="str">
        <f t="shared" si="2300"/>
        <v/>
      </c>
      <c r="T4908" s="5" t="str">
        <f t="shared" si="2301"/>
        <v/>
      </c>
      <c r="U4908" s="152" t="str">
        <f t="shared" si="2284"/>
        <v/>
      </c>
      <c r="V4908" s="152" t="str">
        <f t="shared" si="2285"/>
        <v/>
      </c>
      <c r="W4908" s="153" t="str">
        <f t="shared" si="2286"/>
        <v/>
      </c>
      <c r="X4908" s="153" t="str">
        <f t="shared" si="2287"/>
        <v/>
      </c>
      <c r="Y4908" s="153" t="str">
        <f t="shared" si="2288"/>
        <v/>
      </c>
      <c r="Z4908" s="153" t="str">
        <f t="shared" si="2289"/>
        <v/>
      </c>
      <c r="AA4908" s="152" t="str">
        <f t="shared" si="2290"/>
        <v/>
      </c>
      <c r="AB4908" s="152" t="str">
        <f t="shared" si="2291"/>
        <v/>
      </c>
      <c r="AC4908" s="154" t="str">
        <f t="shared" si="2302"/>
        <v/>
      </c>
      <c r="AD4908" s="154" t="str">
        <f t="shared" si="2303"/>
        <v/>
      </c>
      <c r="AE4908" s="3" t="str">
        <f t="shared" si="2304"/>
        <v/>
      </c>
      <c r="AF4908" s="3" t="str">
        <f t="shared" si="2305"/>
        <v/>
      </c>
      <c r="AG4908" s="3" t="str">
        <f t="shared" si="2306"/>
        <v/>
      </c>
      <c r="AH4908" s="4" t="str">
        <f t="shared" si="2307"/>
        <v/>
      </c>
      <c r="AI4908" s="75" t="str">
        <f t="shared" si="2308"/>
        <v/>
      </c>
      <c r="AJ4908" s="75" t="str">
        <f t="shared" si="2309"/>
        <v/>
      </c>
    </row>
    <row r="4909" spans="1:36">
      <c r="A4909" s="41" t="str">
        <f t="shared" si="2292"/>
        <v/>
      </c>
      <c r="B4909" s="150" t="str">
        <f>IF(ISNUMBER(A4909),INDEX('MetaTrader Import'!$H$13:$J$5893,TRUNC(((A4909-$A$39+1)-1)/3)+1,MOD((A4909-$A$39+1)-1,3)+1),"")</f>
        <v/>
      </c>
      <c r="C4909" s="43" t="str">
        <f t="shared" si="2293"/>
        <v/>
      </c>
      <c r="D4909" s="43" t="str">
        <f t="shared" ca="1" si="2283"/>
        <v/>
      </c>
      <c r="E4909" s="43" t="str">
        <f t="shared" si="2294"/>
        <v/>
      </c>
      <c r="F4909" s="43" t="str">
        <f t="shared" si="2295"/>
        <v/>
      </c>
      <c r="G4909" s="43" t="str">
        <f>IF(A4909&lt;&gt;"",IF(A4909&lt;Data!$G$11*0.25,$C$13/$G$32,IF(A4909&gt;Data!$G$11*0.25,$C$13,$C$13*10)),"")</f>
        <v/>
      </c>
      <c r="H4909" s="43" t="str">
        <f>IF(A4909&lt;&gt;"",IF(Data!$G$9="constant",$C$13,IF(Data!$G$9="squeeze",G4909,F4909)),"")</f>
        <v/>
      </c>
      <c r="I4909" s="38" t="str">
        <f ca="1">IF(ISNUMBER(A4909),NORMINV(RAND(),0,IF(AND(Data!$G$9="squeeze",A4909&lt;Data!$G$11*0.25),$H$32,1)*$C$30*$C$13)*($C$14*$C$12),"")</f>
        <v/>
      </c>
      <c r="J4909" s="42" t="str">
        <f ca="1">IFERROR(IF(Data!$C$6="Real",B4909,I4909+J4908+($C$14*$C$12)*(NORMINV(RAND(),$C$15,CHOOSE($G$13,$C$13,F4909,G4909)))),"")</f>
        <v/>
      </c>
      <c r="K4909" s="88" t="str">
        <f>IF(ISNUMBER(A4909), IF($G$16="fixed",$G$17,MIN(H4909*Data!$C$7*$C$16*0.5,$C$17*Data!$C$7))*$C$12,"")</f>
        <v/>
      </c>
      <c r="L4909" s="42" t="str">
        <f t="shared" ca="1" si="2310"/>
        <v/>
      </c>
      <c r="M4909" s="44" t="str">
        <f t="shared" ca="1" si="2311"/>
        <v/>
      </c>
      <c r="N4909" s="44" t="str">
        <f t="shared" ca="1" si="2312"/>
        <v/>
      </c>
      <c r="O4909" s="108" t="str">
        <f t="shared" si="2296"/>
        <v/>
      </c>
      <c r="P4909" s="102" t="str">
        <f t="shared" si="2297"/>
        <v/>
      </c>
      <c r="Q4909" s="102" t="str">
        <f t="shared" si="2298"/>
        <v/>
      </c>
      <c r="R4909" s="120" t="str">
        <f t="shared" si="2299"/>
        <v/>
      </c>
      <c r="S4909" s="54" t="str">
        <f t="shared" si="2300"/>
        <v/>
      </c>
      <c r="T4909" s="5" t="str">
        <f t="shared" si="2301"/>
        <v/>
      </c>
      <c r="U4909" s="152" t="str">
        <f t="shared" si="2284"/>
        <v/>
      </c>
      <c r="V4909" s="152" t="str">
        <f t="shared" si="2285"/>
        <v/>
      </c>
      <c r="W4909" s="153" t="str">
        <f t="shared" si="2286"/>
        <v/>
      </c>
      <c r="X4909" s="153" t="str">
        <f t="shared" si="2287"/>
        <v/>
      </c>
      <c r="Y4909" s="153" t="str">
        <f t="shared" si="2288"/>
        <v/>
      </c>
      <c r="Z4909" s="153" t="str">
        <f t="shared" si="2289"/>
        <v/>
      </c>
      <c r="AA4909" s="152" t="str">
        <f t="shared" si="2290"/>
        <v/>
      </c>
      <c r="AB4909" s="152" t="str">
        <f t="shared" si="2291"/>
        <v/>
      </c>
      <c r="AC4909" s="154" t="str">
        <f t="shared" si="2302"/>
        <v/>
      </c>
      <c r="AD4909" s="154" t="str">
        <f t="shared" si="2303"/>
        <v/>
      </c>
      <c r="AE4909" s="3" t="str">
        <f t="shared" si="2304"/>
        <v/>
      </c>
      <c r="AF4909" s="3" t="str">
        <f t="shared" si="2305"/>
        <v/>
      </c>
      <c r="AG4909" s="3" t="str">
        <f t="shared" si="2306"/>
        <v/>
      </c>
      <c r="AH4909" s="4" t="str">
        <f t="shared" si="2307"/>
        <v/>
      </c>
      <c r="AI4909" s="75" t="str">
        <f t="shared" si="2308"/>
        <v/>
      </c>
      <c r="AJ4909" s="75" t="str">
        <f t="shared" si="2309"/>
        <v/>
      </c>
    </row>
    <row r="4910" spans="1:36">
      <c r="A4910" s="41" t="str">
        <f t="shared" si="2292"/>
        <v/>
      </c>
      <c r="B4910" s="150" t="str">
        <f>IF(ISNUMBER(A4910),INDEX('MetaTrader Import'!$H$13:$J$5893,TRUNC(((A4910-$A$39+1)-1)/3)+1,MOD((A4910-$A$39+1)-1,3)+1),"")</f>
        <v/>
      </c>
      <c r="C4910" s="43" t="str">
        <f t="shared" si="2293"/>
        <v/>
      </c>
      <c r="D4910" s="43" t="str">
        <f t="shared" ca="1" si="2283"/>
        <v/>
      </c>
      <c r="E4910" s="43" t="str">
        <f t="shared" si="2294"/>
        <v/>
      </c>
      <c r="F4910" s="43" t="str">
        <f t="shared" si="2295"/>
        <v/>
      </c>
      <c r="G4910" s="43" t="str">
        <f>IF(A4910&lt;&gt;"",IF(A4910&lt;Data!$G$11*0.25,$C$13/$G$32,IF(A4910&gt;Data!$G$11*0.25,$C$13,$C$13*10)),"")</f>
        <v/>
      </c>
      <c r="H4910" s="43" t="str">
        <f>IF(A4910&lt;&gt;"",IF(Data!$G$9="constant",$C$13,IF(Data!$G$9="squeeze",G4910,F4910)),"")</f>
        <v/>
      </c>
      <c r="I4910" s="38" t="str">
        <f ca="1">IF(ISNUMBER(A4910),NORMINV(RAND(),0,IF(AND(Data!$G$9="squeeze",A4910&lt;Data!$G$11*0.25),$H$32,1)*$C$30*$C$13)*($C$14*$C$12),"")</f>
        <v/>
      </c>
      <c r="J4910" s="42" t="str">
        <f ca="1">IFERROR(IF(Data!$C$6="Real",B4910,I4910+J4909+($C$14*$C$12)*(NORMINV(RAND(),$C$15,CHOOSE($G$13,$C$13,F4910,G4910)))),"")</f>
        <v/>
      </c>
      <c r="K4910" s="88" t="str">
        <f>IF(ISNUMBER(A4910), IF($G$16="fixed",$G$17,MIN(H4910*Data!$C$7*$C$16*0.5,$C$17*Data!$C$7))*$C$12,"")</f>
        <v/>
      </c>
      <c r="L4910" s="42" t="str">
        <f t="shared" ca="1" si="2310"/>
        <v/>
      </c>
      <c r="M4910" s="44" t="str">
        <f t="shared" ca="1" si="2311"/>
        <v/>
      </c>
      <c r="N4910" s="44" t="str">
        <f t="shared" ca="1" si="2312"/>
        <v/>
      </c>
      <c r="O4910" s="108" t="str">
        <f t="shared" si="2296"/>
        <v/>
      </c>
      <c r="P4910" s="102" t="str">
        <f t="shared" si="2297"/>
        <v/>
      </c>
      <c r="Q4910" s="102" t="str">
        <f t="shared" si="2298"/>
        <v/>
      </c>
      <c r="R4910" s="120" t="str">
        <f t="shared" si="2299"/>
        <v/>
      </c>
      <c r="S4910" s="54" t="str">
        <f t="shared" si="2300"/>
        <v/>
      </c>
      <c r="T4910" s="5" t="str">
        <f t="shared" si="2301"/>
        <v/>
      </c>
      <c r="U4910" s="152" t="str">
        <f t="shared" si="2284"/>
        <v/>
      </c>
      <c r="V4910" s="152" t="str">
        <f t="shared" si="2285"/>
        <v/>
      </c>
      <c r="W4910" s="153" t="str">
        <f t="shared" si="2286"/>
        <v/>
      </c>
      <c r="X4910" s="153" t="str">
        <f t="shared" si="2287"/>
        <v/>
      </c>
      <c r="Y4910" s="153" t="str">
        <f t="shared" si="2288"/>
        <v/>
      </c>
      <c r="Z4910" s="153" t="str">
        <f t="shared" si="2289"/>
        <v/>
      </c>
      <c r="AA4910" s="152" t="str">
        <f t="shared" si="2290"/>
        <v/>
      </c>
      <c r="AB4910" s="152" t="str">
        <f t="shared" si="2291"/>
        <v/>
      </c>
      <c r="AC4910" s="154" t="str">
        <f t="shared" si="2302"/>
        <v/>
      </c>
      <c r="AD4910" s="154" t="str">
        <f t="shared" si="2303"/>
        <v/>
      </c>
      <c r="AE4910" s="3" t="str">
        <f t="shared" si="2304"/>
        <v/>
      </c>
      <c r="AF4910" s="3" t="str">
        <f t="shared" si="2305"/>
        <v/>
      </c>
      <c r="AG4910" s="3" t="str">
        <f t="shared" si="2306"/>
        <v/>
      </c>
      <c r="AH4910" s="4" t="str">
        <f t="shared" si="2307"/>
        <v/>
      </c>
      <c r="AI4910" s="75" t="str">
        <f t="shared" si="2308"/>
        <v/>
      </c>
      <c r="AJ4910" s="75" t="str">
        <f t="shared" si="2309"/>
        <v/>
      </c>
    </row>
    <row r="4911" spans="1:36">
      <c r="A4911" s="41" t="str">
        <f t="shared" si="2292"/>
        <v/>
      </c>
      <c r="B4911" s="150" t="str">
        <f>IF(ISNUMBER(A4911),INDEX('MetaTrader Import'!$H$13:$J$5893,TRUNC(((A4911-$A$39+1)-1)/3)+1,MOD((A4911-$A$39+1)-1,3)+1),"")</f>
        <v/>
      </c>
      <c r="C4911" s="43" t="str">
        <f t="shared" si="2293"/>
        <v/>
      </c>
      <c r="D4911" s="43" t="str">
        <f t="shared" ca="1" si="2283"/>
        <v/>
      </c>
      <c r="E4911" s="43" t="str">
        <f t="shared" si="2294"/>
        <v/>
      </c>
      <c r="F4911" s="43" t="str">
        <f t="shared" si="2295"/>
        <v/>
      </c>
      <c r="G4911" s="43" t="str">
        <f>IF(A4911&lt;&gt;"",IF(A4911&lt;Data!$G$11*0.25,$C$13/$G$32,IF(A4911&gt;Data!$G$11*0.25,$C$13,$C$13*10)),"")</f>
        <v/>
      </c>
      <c r="H4911" s="43" t="str">
        <f>IF(A4911&lt;&gt;"",IF(Data!$G$9="constant",$C$13,IF(Data!$G$9="squeeze",G4911,F4911)),"")</f>
        <v/>
      </c>
      <c r="I4911" s="38" t="str">
        <f ca="1">IF(ISNUMBER(A4911),NORMINV(RAND(),0,IF(AND(Data!$G$9="squeeze",A4911&lt;Data!$G$11*0.25),$H$32,1)*$C$30*$C$13)*($C$14*$C$12),"")</f>
        <v/>
      </c>
      <c r="J4911" s="42" t="str">
        <f ca="1">IFERROR(IF(Data!$C$6="Real",B4911,I4911+J4910+($C$14*$C$12)*(NORMINV(RAND(),$C$15,CHOOSE($G$13,$C$13,F4911,G4911)))),"")</f>
        <v/>
      </c>
      <c r="K4911" s="88" t="str">
        <f>IF(ISNUMBER(A4911), IF($G$16="fixed",$G$17,MIN(H4911*Data!$C$7*$C$16*0.5,$C$17*Data!$C$7))*$C$12,"")</f>
        <v/>
      </c>
      <c r="L4911" s="42" t="str">
        <f t="shared" ca="1" si="2310"/>
        <v/>
      </c>
      <c r="M4911" s="44" t="str">
        <f t="shared" ca="1" si="2311"/>
        <v/>
      </c>
      <c r="N4911" s="44" t="str">
        <f t="shared" ca="1" si="2312"/>
        <v/>
      </c>
      <c r="O4911" s="108" t="str">
        <f t="shared" si="2296"/>
        <v/>
      </c>
      <c r="P4911" s="102" t="str">
        <f t="shared" si="2297"/>
        <v/>
      </c>
      <c r="Q4911" s="102" t="str">
        <f t="shared" si="2298"/>
        <v/>
      </c>
      <c r="R4911" s="120" t="str">
        <f t="shared" si="2299"/>
        <v/>
      </c>
      <c r="S4911" s="54" t="str">
        <f t="shared" si="2300"/>
        <v/>
      </c>
      <c r="T4911" s="5" t="str">
        <f t="shared" si="2301"/>
        <v/>
      </c>
      <c r="U4911" s="152" t="str">
        <f t="shared" si="2284"/>
        <v/>
      </c>
      <c r="V4911" s="152" t="str">
        <f t="shared" si="2285"/>
        <v/>
      </c>
      <c r="W4911" s="153" t="str">
        <f t="shared" si="2286"/>
        <v/>
      </c>
      <c r="X4911" s="153" t="str">
        <f t="shared" si="2287"/>
        <v/>
      </c>
      <c r="Y4911" s="153" t="str">
        <f t="shared" si="2288"/>
        <v/>
      </c>
      <c r="Z4911" s="153" t="str">
        <f t="shared" si="2289"/>
        <v/>
      </c>
      <c r="AA4911" s="152" t="str">
        <f t="shared" si="2290"/>
        <v/>
      </c>
      <c r="AB4911" s="152" t="str">
        <f t="shared" si="2291"/>
        <v/>
      </c>
      <c r="AC4911" s="154" t="str">
        <f t="shared" si="2302"/>
        <v/>
      </c>
      <c r="AD4911" s="154" t="str">
        <f t="shared" si="2303"/>
        <v/>
      </c>
      <c r="AE4911" s="3" t="str">
        <f t="shared" si="2304"/>
        <v/>
      </c>
      <c r="AF4911" s="3" t="str">
        <f t="shared" si="2305"/>
        <v/>
      </c>
      <c r="AG4911" s="3" t="str">
        <f t="shared" si="2306"/>
        <v/>
      </c>
      <c r="AH4911" s="4" t="str">
        <f t="shared" si="2307"/>
        <v/>
      </c>
      <c r="AI4911" s="75" t="str">
        <f t="shared" si="2308"/>
        <v/>
      </c>
      <c r="AJ4911" s="75" t="str">
        <f t="shared" si="2309"/>
        <v/>
      </c>
    </row>
    <row r="4912" spans="1:36">
      <c r="A4912" s="41" t="str">
        <f t="shared" si="2292"/>
        <v/>
      </c>
      <c r="B4912" s="150" t="str">
        <f>IF(ISNUMBER(A4912),INDEX('MetaTrader Import'!$H$13:$J$5893,TRUNC(((A4912-$A$39+1)-1)/3)+1,MOD((A4912-$A$39+1)-1,3)+1),"")</f>
        <v/>
      </c>
      <c r="C4912" s="43" t="str">
        <f t="shared" si="2293"/>
        <v/>
      </c>
      <c r="D4912" s="43" t="str">
        <f t="shared" ca="1" si="2283"/>
        <v/>
      </c>
      <c r="E4912" s="43" t="str">
        <f t="shared" si="2294"/>
        <v/>
      </c>
      <c r="F4912" s="43" t="str">
        <f t="shared" si="2295"/>
        <v/>
      </c>
      <c r="G4912" s="43" t="str">
        <f>IF(A4912&lt;&gt;"",IF(A4912&lt;Data!$G$11*0.25,$C$13/$G$32,IF(A4912&gt;Data!$G$11*0.25,$C$13,$C$13*10)),"")</f>
        <v/>
      </c>
      <c r="H4912" s="43" t="str">
        <f>IF(A4912&lt;&gt;"",IF(Data!$G$9="constant",$C$13,IF(Data!$G$9="squeeze",G4912,F4912)),"")</f>
        <v/>
      </c>
      <c r="I4912" s="38" t="str">
        <f ca="1">IF(ISNUMBER(A4912),NORMINV(RAND(),0,IF(AND(Data!$G$9="squeeze",A4912&lt;Data!$G$11*0.25),$H$32,1)*$C$30*$C$13)*($C$14*$C$12),"")</f>
        <v/>
      </c>
      <c r="J4912" s="42" t="str">
        <f ca="1">IFERROR(IF(Data!$C$6="Real",B4912,I4912+J4911+($C$14*$C$12)*(NORMINV(RAND(),$C$15,CHOOSE($G$13,$C$13,F4912,G4912)))),"")</f>
        <v/>
      </c>
      <c r="K4912" s="88" t="str">
        <f>IF(ISNUMBER(A4912), IF($G$16="fixed",$G$17,MIN(H4912*Data!$C$7*$C$16*0.5,$C$17*Data!$C$7))*$C$12,"")</f>
        <v/>
      </c>
      <c r="L4912" s="42" t="str">
        <f t="shared" ca="1" si="2310"/>
        <v/>
      </c>
      <c r="M4912" s="44" t="str">
        <f t="shared" ca="1" si="2311"/>
        <v/>
      </c>
      <c r="N4912" s="44" t="str">
        <f t="shared" ca="1" si="2312"/>
        <v/>
      </c>
      <c r="O4912" s="108" t="str">
        <f t="shared" si="2296"/>
        <v/>
      </c>
      <c r="P4912" s="102" t="str">
        <f t="shared" si="2297"/>
        <v/>
      </c>
      <c r="Q4912" s="102" t="str">
        <f t="shared" si="2298"/>
        <v/>
      </c>
      <c r="R4912" s="120" t="str">
        <f t="shared" si="2299"/>
        <v/>
      </c>
      <c r="S4912" s="54" t="str">
        <f t="shared" si="2300"/>
        <v/>
      </c>
      <c r="T4912" s="5" t="str">
        <f t="shared" si="2301"/>
        <v/>
      </c>
      <c r="U4912" s="152" t="str">
        <f t="shared" si="2284"/>
        <v/>
      </c>
      <c r="V4912" s="152" t="str">
        <f t="shared" si="2285"/>
        <v/>
      </c>
      <c r="W4912" s="153" t="str">
        <f t="shared" si="2286"/>
        <v/>
      </c>
      <c r="X4912" s="153" t="str">
        <f t="shared" si="2287"/>
        <v/>
      </c>
      <c r="Y4912" s="153" t="str">
        <f t="shared" si="2288"/>
        <v/>
      </c>
      <c r="Z4912" s="153" t="str">
        <f t="shared" si="2289"/>
        <v/>
      </c>
      <c r="AA4912" s="152" t="str">
        <f t="shared" si="2290"/>
        <v/>
      </c>
      <c r="AB4912" s="152" t="str">
        <f t="shared" si="2291"/>
        <v/>
      </c>
      <c r="AC4912" s="154" t="str">
        <f t="shared" si="2302"/>
        <v/>
      </c>
      <c r="AD4912" s="154" t="str">
        <f t="shared" si="2303"/>
        <v/>
      </c>
      <c r="AE4912" s="3" t="str">
        <f t="shared" si="2304"/>
        <v/>
      </c>
      <c r="AF4912" s="3" t="str">
        <f t="shared" si="2305"/>
        <v/>
      </c>
      <c r="AG4912" s="3" t="str">
        <f t="shared" si="2306"/>
        <v/>
      </c>
      <c r="AH4912" s="4" t="str">
        <f t="shared" si="2307"/>
        <v/>
      </c>
      <c r="AI4912" s="75" t="str">
        <f t="shared" si="2308"/>
        <v/>
      </c>
      <c r="AJ4912" s="75" t="str">
        <f t="shared" si="2309"/>
        <v/>
      </c>
    </row>
    <row r="4913" spans="1:36">
      <c r="A4913" s="41" t="str">
        <f t="shared" si="2292"/>
        <v/>
      </c>
      <c r="B4913" s="150" t="str">
        <f>IF(ISNUMBER(A4913),INDEX('MetaTrader Import'!$H$13:$J$5893,TRUNC(((A4913-$A$39+1)-1)/3)+1,MOD((A4913-$A$39+1)-1,3)+1),"")</f>
        <v/>
      </c>
      <c r="C4913" s="43" t="str">
        <f t="shared" si="2293"/>
        <v/>
      </c>
      <c r="D4913" s="43" t="str">
        <f t="shared" ca="1" si="2283"/>
        <v/>
      </c>
      <c r="E4913" s="43" t="str">
        <f t="shared" si="2294"/>
        <v/>
      </c>
      <c r="F4913" s="43" t="str">
        <f t="shared" si="2295"/>
        <v/>
      </c>
      <c r="G4913" s="43" t="str">
        <f>IF(A4913&lt;&gt;"",IF(A4913&lt;Data!$G$11*0.25,$C$13/$G$32,IF(A4913&gt;Data!$G$11*0.25,$C$13,$C$13*10)),"")</f>
        <v/>
      </c>
      <c r="H4913" s="43" t="str">
        <f>IF(A4913&lt;&gt;"",IF(Data!$G$9="constant",$C$13,IF(Data!$G$9="squeeze",G4913,F4913)),"")</f>
        <v/>
      </c>
      <c r="I4913" s="38" t="str">
        <f ca="1">IF(ISNUMBER(A4913),NORMINV(RAND(),0,IF(AND(Data!$G$9="squeeze",A4913&lt;Data!$G$11*0.25),$H$32,1)*$C$30*$C$13)*($C$14*$C$12),"")</f>
        <v/>
      </c>
      <c r="J4913" s="42" t="str">
        <f ca="1">IFERROR(IF(Data!$C$6="Real",B4913,I4913+J4912+($C$14*$C$12)*(NORMINV(RAND(),$C$15,CHOOSE($G$13,$C$13,F4913,G4913)))),"")</f>
        <v/>
      </c>
      <c r="K4913" s="88" t="str">
        <f>IF(ISNUMBER(A4913), IF($G$16="fixed",$G$17,MIN(H4913*Data!$C$7*$C$16*0.5,$C$17*Data!$C$7))*$C$12,"")</f>
        <v/>
      </c>
      <c r="L4913" s="42" t="str">
        <f t="shared" ca="1" si="2310"/>
        <v/>
      </c>
      <c r="M4913" s="44" t="str">
        <f t="shared" ca="1" si="2311"/>
        <v/>
      </c>
      <c r="N4913" s="44" t="str">
        <f t="shared" ca="1" si="2312"/>
        <v/>
      </c>
      <c r="O4913" s="108" t="str">
        <f t="shared" si="2296"/>
        <v/>
      </c>
      <c r="P4913" s="102" t="str">
        <f t="shared" si="2297"/>
        <v/>
      </c>
      <c r="Q4913" s="102" t="str">
        <f t="shared" si="2298"/>
        <v/>
      </c>
      <c r="R4913" s="120" t="str">
        <f t="shared" si="2299"/>
        <v/>
      </c>
      <c r="S4913" s="54" t="str">
        <f t="shared" si="2300"/>
        <v/>
      </c>
      <c r="T4913" s="5" t="str">
        <f t="shared" si="2301"/>
        <v/>
      </c>
      <c r="U4913" s="152" t="str">
        <f t="shared" si="2284"/>
        <v/>
      </c>
      <c r="V4913" s="152" t="str">
        <f t="shared" si="2285"/>
        <v/>
      </c>
      <c r="W4913" s="153" t="str">
        <f t="shared" si="2286"/>
        <v/>
      </c>
      <c r="X4913" s="153" t="str">
        <f t="shared" si="2287"/>
        <v/>
      </c>
      <c r="Y4913" s="153" t="str">
        <f t="shared" si="2288"/>
        <v/>
      </c>
      <c r="Z4913" s="153" t="str">
        <f t="shared" si="2289"/>
        <v/>
      </c>
      <c r="AA4913" s="152" t="str">
        <f t="shared" si="2290"/>
        <v/>
      </c>
      <c r="AB4913" s="152" t="str">
        <f t="shared" si="2291"/>
        <v/>
      </c>
      <c r="AC4913" s="154" t="str">
        <f t="shared" si="2302"/>
        <v/>
      </c>
      <c r="AD4913" s="154" t="str">
        <f t="shared" si="2303"/>
        <v/>
      </c>
      <c r="AE4913" s="3" t="str">
        <f t="shared" si="2304"/>
        <v/>
      </c>
      <c r="AF4913" s="3" t="str">
        <f t="shared" si="2305"/>
        <v/>
      </c>
      <c r="AG4913" s="3" t="str">
        <f t="shared" si="2306"/>
        <v/>
      </c>
      <c r="AH4913" s="4" t="str">
        <f t="shared" si="2307"/>
        <v/>
      </c>
      <c r="AI4913" s="75" t="str">
        <f t="shared" si="2308"/>
        <v/>
      </c>
      <c r="AJ4913" s="75" t="str">
        <f t="shared" si="2309"/>
        <v/>
      </c>
    </row>
    <row r="4914" spans="1:36">
      <c r="A4914" s="41" t="str">
        <f t="shared" si="2292"/>
        <v/>
      </c>
      <c r="B4914" s="150" t="str">
        <f>IF(ISNUMBER(A4914),INDEX('MetaTrader Import'!$H$13:$J$5893,TRUNC(((A4914-$A$39+1)-1)/3)+1,MOD((A4914-$A$39+1)-1,3)+1),"")</f>
        <v/>
      </c>
      <c r="C4914" s="43" t="str">
        <f t="shared" si="2293"/>
        <v/>
      </c>
      <c r="D4914" s="43" t="str">
        <f t="shared" ca="1" si="2283"/>
        <v/>
      </c>
      <c r="E4914" s="43" t="str">
        <f t="shared" si="2294"/>
        <v/>
      </c>
      <c r="F4914" s="43" t="str">
        <f t="shared" si="2295"/>
        <v/>
      </c>
      <c r="G4914" s="43" t="str">
        <f>IF(A4914&lt;&gt;"",IF(A4914&lt;Data!$G$11*0.25,$C$13/$G$32,IF(A4914&gt;Data!$G$11*0.25,$C$13,$C$13*10)),"")</f>
        <v/>
      </c>
      <c r="H4914" s="43" t="str">
        <f>IF(A4914&lt;&gt;"",IF(Data!$G$9="constant",$C$13,IF(Data!$G$9="squeeze",G4914,F4914)),"")</f>
        <v/>
      </c>
      <c r="I4914" s="38" t="str">
        <f ca="1">IF(ISNUMBER(A4914),NORMINV(RAND(),0,IF(AND(Data!$G$9="squeeze",A4914&lt;Data!$G$11*0.25),$H$32,1)*$C$30*$C$13)*($C$14*$C$12),"")</f>
        <v/>
      </c>
      <c r="J4914" s="42" t="str">
        <f ca="1">IFERROR(IF(Data!$C$6="Real",B4914,I4914+J4913+($C$14*$C$12)*(NORMINV(RAND(),$C$15,CHOOSE($G$13,$C$13,F4914,G4914)))),"")</f>
        <v/>
      </c>
      <c r="K4914" s="88" t="str">
        <f>IF(ISNUMBER(A4914), IF($G$16="fixed",$G$17,MIN(H4914*Data!$C$7*$C$16*0.5,$C$17*Data!$C$7))*$C$12,"")</f>
        <v/>
      </c>
      <c r="L4914" s="42" t="str">
        <f t="shared" ca="1" si="2310"/>
        <v/>
      </c>
      <c r="M4914" s="44" t="str">
        <f t="shared" ca="1" si="2311"/>
        <v/>
      </c>
      <c r="N4914" s="44" t="str">
        <f t="shared" ca="1" si="2312"/>
        <v/>
      </c>
      <c r="O4914" s="108" t="str">
        <f t="shared" si="2296"/>
        <v/>
      </c>
      <c r="P4914" s="102" t="str">
        <f t="shared" si="2297"/>
        <v/>
      </c>
      <c r="Q4914" s="102" t="str">
        <f t="shared" si="2298"/>
        <v/>
      </c>
      <c r="R4914" s="120" t="str">
        <f t="shared" si="2299"/>
        <v/>
      </c>
      <c r="S4914" s="54" t="str">
        <f t="shared" si="2300"/>
        <v/>
      </c>
      <c r="T4914" s="5" t="str">
        <f t="shared" si="2301"/>
        <v/>
      </c>
      <c r="U4914" s="152" t="str">
        <f t="shared" si="2284"/>
        <v/>
      </c>
      <c r="V4914" s="152" t="str">
        <f t="shared" si="2285"/>
        <v/>
      </c>
      <c r="W4914" s="153" t="str">
        <f t="shared" si="2286"/>
        <v/>
      </c>
      <c r="X4914" s="153" t="str">
        <f t="shared" si="2287"/>
        <v/>
      </c>
      <c r="Y4914" s="153" t="str">
        <f t="shared" si="2288"/>
        <v/>
      </c>
      <c r="Z4914" s="153" t="str">
        <f t="shared" si="2289"/>
        <v/>
      </c>
      <c r="AA4914" s="152" t="str">
        <f t="shared" si="2290"/>
        <v/>
      </c>
      <c r="AB4914" s="152" t="str">
        <f t="shared" si="2291"/>
        <v/>
      </c>
      <c r="AC4914" s="154" t="str">
        <f t="shared" si="2302"/>
        <v/>
      </c>
      <c r="AD4914" s="154" t="str">
        <f t="shared" si="2303"/>
        <v/>
      </c>
      <c r="AE4914" s="3" t="str">
        <f t="shared" si="2304"/>
        <v/>
      </c>
      <c r="AF4914" s="3" t="str">
        <f t="shared" si="2305"/>
        <v/>
      </c>
      <c r="AG4914" s="3" t="str">
        <f t="shared" si="2306"/>
        <v/>
      </c>
      <c r="AH4914" s="4" t="str">
        <f t="shared" si="2307"/>
        <v/>
      </c>
      <c r="AI4914" s="75" t="str">
        <f t="shared" si="2308"/>
        <v/>
      </c>
      <c r="AJ4914" s="75" t="str">
        <f t="shared" si="2309"/>
        <v/>
      </c>
    </row>
    <row r="4915" spans="1:36">
      <c r="A4915" s="41" t="str">
        <f t="shared" si="2292"/>
        <v/>
      </c>
      <c r="B4915" s="150" t="str">
        <f>IF(ISNUMBER(A4915),INDEX('MetaTrader Import'!$H$13:$J$5893,TRUNC(((A4915-$A$39+1)-1)/3)+1,MOD((A4915-$A$39+1)-1,3)+1),"")</f>
        <v/>
      </c>
      <c r="C4915" s="43" t="str">
        <f t="shared" si="2293"/>
        <v/>
      </c>
      <c r="D4915" s="43" t="str">
        <f t="shared" ca="1" si="2283"/>
        <v/>
      </c>
      <c r="E4915" s="43" t="str">
        <f t="shared" si="2294"/>
        <v/>
      </c>
      <c r="F4915" s="43" t="str">
        <f t="shared" si="2295"/>
        <v/>
      </c>
      <c r="G4915" s="43" t="str">
        <f>IF(A4915&lt;&gt;"",IF(A4915&lt;Data!$G$11*0.25,$C$13/$G$32,IF(A4915&gt;Data!$G$11*0.25,$C$13,$C$13*10)),"")</f>
        <v/>
      </c>
      <c r="H4915" s="43" t="str">
        <f>IF(A4915&lt;&gt;"",IF(Data!$G$9="constant",$C$13,IF(Data!$G$9="squeeze",G4915,F4915)),"")</f>
        <v/>
      </c>
      <c r="I4915" s="38" t="str">
        <f ca="1">IF(ISNUMBER(A4915),NORMINV(RAND(),0,IF(AND(Data!$G$9="squeeze",A4915&lt;Data!$G$11*0.25),$H$32,1)*$C$30*$C$13)*($C$14*$C$12),"")</f>
        <v/>
      </c>
      <c r="J4915" s="42" t="str">
        <f ca="1">IFERROR(IF(Data!$C$6="Real",B4915,I4915+J4914+($C$14*$C$12)*(NORMINV(RAND(),$C$15,CHOOSE($G$13,$C$13,F4915,G4915)))),"")</f>
        <v/>
      </c>
      <c r="K4915" s="88" t="str">
        <f>IF(ISNUMBER(A4915), IF($G$16="fixed",$G$17,MIN(H4915*Data!$C$7*$C$16*0.5,$C$17*Data!$C$7))*$C$12,"")</f>
        <v/>
      </c>
      <c r="L4915" s="42" t="str">
        <f t="shared" ca="1" si="2310"/>
        <v/>
      </c>
      <c r="M4915" s="44" t="str">
        <f t="shared" ca="1" si="2311"/>
        <v/>
      </c>
      <c r="N4915" s="44" t="str">
        <f t="shared" ca="1" si="2312"/>
        <v/>
      </c>
      <c r="O4915" s="108" t="str">
        <f t="shared" si="2296"/>
        <v/>
      </c>
      <c r="P4915" s="102" t="str">
        <f t="shared" si="2297"/>
        <v/>
      </c>
      <c r="Q4915" s="102" t="str">
        <f t="shared" si="2298"/>
        <v/>
      </c>
      <c r="R4915" s="120" t="str">
        <f t="shared" si="2299"/>
        <v/>
      </c>
      <c r="S4915" s="54" t="str">
        <f t="shared" si="2300"/>
        <v/>
      </c>
      <c r="T4915" s="5" t="str">
        <f t="shared" si="2301"/>
        <v/>
      </c>
      <c r="U4915" s="152" t="str">
        <f t="shared" si="2284"/>
        <v/>
      </c>
      <c r="V4915" s="152" t="str">
        <f t="shared" si="2285"/>
        <v/>
      </c>
      <c r="W4915" s="153" t="str">
        <f t="shared" si="2286"/>
        <v/>
      </c>
      <c r="X4915" s="153" t="str">
        <f t="shared" si="2287"/>
        <v/>
      </c>
      <c r="Y4915" s="153" t="str">
        <f t="shared" si="2288"/>
        <v/>
      </c>
      <c r="Z4915" s="153" t="str">
        <f t="shared" si="2289"/>
        <v/>
      </c>
      <c r="AA4915" s="152" t="str">
        <f t="shared" si="2290"/>
        <v/>
      </c>
      <c r="AB4915" s="152" t="str">
        <f t="shared" si="2291"/>
        <v/>
      </c>
      <c r="AC4915" s="154" t="str">
        <f t="shared" si="2302"/>
        <v/>
      </c>
      <c r="AD4915" s="154" t="str">
        <f t="shared" si="2303"/>
        <v/>
      </c>
      <c r="AE4915" s="3" t="str">
        <f t="shared" si="2304"/>
        <v/>
      </c>
      <c r="AF4915" s="3" t="str">
        <f t="shared" si="2305"/>
        <v/>
      </c>
      <c r="AG4915" s="3" t="str">
        <f t="shared" si="2306"/>
        <v/>
      </c>
      <c r="AH4915" s="4" t="str">
        <f t="shared" si="2307"/>
        <v/>
      </c>
      <c r="AI4915" s="75" t="str">
        <f t="shared" si="2308"/>
        <v/>
      </c>
      <c r="AJ4915" s="75" t="str">
        <f t="shared" si="2309"/>
        <v/>
      </c>
    </row>
    <row r="4916" spans="1:36">
      <c r="A4916" s="41" t="str">
        <f t="shared" si="2292"/>
        <v/>
      </c>
      <c r="B4916" s="150" t="str">
        <f>IF(ISNUMBER(A4916),INDEX('MetaTrader Import'!$H$13:$J$5893,TRUNC(((A4916-$A$39+1)-1)/3)+1,MOD((A4916-$A$39+1)-1,3)+1),"")</f>
        <v/>
      </c>
      <c r="C4916" s="43" t="str">
        <f t="shared" si="2293"/>
        <v/>
      </c>
      <c r="D4916" s="43" t="str">
        <f t="shared" ca="1" si="2283"/>
        <v/>
      </c>
      <c r="E4916" s="43" t="str">
        <f t="shared" si="2294"/>
        <v/>
      </c>
      <c r="F4916" s="43" t="str">
        <f t="shared" si="2295"/>
        <v/>
      </c>
      <c r="G4916" s="43" t="str">
        <f>IF(A4916&lt;&gt;"",IF(A4916&lt;Data!$G$11*0.25,$C$13/$G$32,IF(A4916&gt;Data!$G$11*0.25,$C$13,$C$13*10)),"")</f>
        <v/>
      </c>
      <c r="H4916" s="43" t="str">
        <f>IF(A4916&lt;&gt;"",IF(Data!$G$9="constant",$C$13,IF(Data!$G$9="squeeze",G4916,F4916)),"")</f>
        <v/>
      </c>
      <c r="I4916" s="38" t="str">
        <f ca="1">IF(ISNUMBER(A4916),NORMINV(RAND(),0,IF(AND(Data!$G$9="squeeze",A4916&lt;Data!$G$11*0.25),$H$32,1)*$C$30*$C$13)*($C$14*$C$12),"")</f>
        <v/>
      </c>
      <c r="J4916" s="42" t="str">
        <f ca="1">IFERROR(IF(Data!$C$6="Real",B4916,I4916+J4915+($C$14*$C$12)*(NORMINV(RAND(),$C$15,CHOOSE($G$13,$C$13,F4916,G4916)))),"")</f>
        <v/>
      </c>
      <c r="K4916" s="88" t="str">
        <f>IF(ISNUMBER(A4916), IF($G$16="fixed",$G$17,MIN(H4916*Data!$C$7*$C$16*0.5,$C$17*Data!$C$7))*$C$12,"")</f>
        <v/>
      </c>
      <c r="L4916" s="42" t="str">
        <f t="shared" ca="1" si="2310"/>
        <v/>
      </c>
      <c r="M4916" s="44" t="str">
        <f t="shared" ca="1" si="2311"/>
        <v/>
      </c>
      <c r="N4916" s="44" t="str">
        <f t="shared" ca="1" si="2312"/>
        <v/>
      </c>
      <c r="O4916" s="108" t="str">
        <f t="shared" si="2296"/>
        <v/>
      </c>
      <c r="P4916" s="102" t="str">
        <f t="shared" si="2297"/>
        <v/>
      </c>
      <c r="Q4916" s="102" t="str">
        <f t="shared" si="2298"/>
        <v/>
      </c>
      <c r="R4916" s="120" t="str">
        <f t="shared" si="2299"/>
        <v/>
      </c>
      <c r="S4916" s="54" t="str">
        <f t="shared" si="2300"/>
        <v/>
      </c>
      <c r="T4916" s="5" t="str">
        <f t="shared" si="2301"/>
        <v/>
      </c>
      <c r="U4916" s="152" t="str">
        <f t="shared" si="2284"/>
        <v/>
      </c>
      <c r="V4916" s="152" t="str">
        <f t="shared" si="2285"/>
        <v/>
      </c>
      <c r="W4916" s="153" t="str">
        <f t="shared" si="2286"/>
        <v/>
      </c>
      <c r="X4916" s="153" t="str">
        <f t="shared" si="2287"/>
        <v/>
      </c>
      <c r="Y4916" s="153" t="str">
        <f t="shared" si="2288"/>
        <v/>
      </c>
      <c r="Z4916" s="153" t="str">
        <f t="shared" si="2289"/>
        <v/>
      </c>
      <c r="AA4916" s="152" t="str">
        <f t="shared" si="2290"/>
        <v/>
      </c>
      <c r="AB4916" s="152" t="str">
        <f t="shared" si="2291"/>
        <v/>
      </c>
      <c r="AC4916" s="154" t="str">
        <f t="shared" si="2302"/>
        <v/>
      </c>
      <c r="AD4916" s="154" t="str">
        <f t="shared" si="2303"/>
        <v/>
      </c>
      <c r="AE4916" s="3" t="str">
        <f t="shared" si="2304"/>
        <v/>
      </c>
      <c r="AF4916" s="3" t="str">
        <f t="shared" si="2305"/>
        <v/>
      </c>
      <c r="AG4916" s="3" t="str">
        <f t="shared" si="2306"/>
        <v/>
      </c>
      <c r="AH4916" s="4" t="str">
        <f t="shared" si="2307"/>
        <v/>
      </c>
      <c r="AI4916" s="75" t="str">
        <f t="shared" si="2308"/>
        <v/>
      </c>
      <c r="AJ4916" s="75" t="str">
        <f t="shared" si="2309"/>
        <v/>
      </c>
    </row>
    <row r="4917" spans="1:36">
      <c r="A4917" s="41" t="str">
        <f t="shared" si="2292"/>
        <v/>
      </c>
      <c r="B4917" s="150" t="str">
        <f>IF(ISNUMBER(A4917),INDEX('MetaTrader Import'!$H$13:$J$5893,TRUNC(((A4917-$A$39+1)-1)/3)+1,MOD((A4917-$A$39+1)-1,3)+1),"")</f>
        <v/>
      </c>
      <c r="C4917" s="43" t="str">
        <f t="shared" si="2293"/>
        <v/>
      </c>
      <c r="D4917" s="43" t="str">
        <f t="shared" ca="1" si="2283"/>
        <v/>
      </c>
      <c r="E4917" s="43" t="str">
        <f t="shared" si="2294"/>
        <v/>
      </c>
      <c r="F4917" s="43" t="str">
        <f t="shared" si="2295"/>
        <v/>
      </c>
      <c r="G4917" s="43" t="str">
        <f>IF(A4917&lt;&gt;"",IF(A4917&lt;Data!$G$11*0.25,$C$13/$G$32,IF(A4917&gt;Data!$G$11*0.25,$C$13,$C$13*10)),"")</f>
        <v/>
      </c>
      <c r="H4917" s="43" t="str">
        <f>IF(A4917&lt;&gt;"",IF(Data!$G$9="constant",$C$13,IF(Data!$G$9="squeeze",G4917,F4917)),"")</f>
        <v/>
      </c>
      <c r="I4917" s="38" t="str">
        <f ca="1">IF(ISNUMBER(A4917),NORMINV(RAND(),0,IF(AND(Data!$G$9="squeeze",A4917&lt;Data!$G$11*0.25),$H$32,1)*$C$30*$C$13)*($C$14*$C$12),"")</f>
        <v/>
      </c>
      <c r="J4917" s="42" t="str">
        <f ca="1">IFERROR(IF(Data!$C$6="Real",B4917,I4917+J4916+($C$14*$C$12)*(NORMINV(RAND(),$C$15,CHOOSE($G$13,$C$13,F4917,G4917)))),"")</f>
        <v/>
      </c>
      <c r="K4917" s="88" t="str">
        <f>IF(ISNUMBER(A4917), IF($G$16="fixed",$G$17,MIN(H4917*Data!$C$7*$C$16*0.5,$C$17*Data!$C$7))*$C$12,"")</f>
        <v/>
      </c>
      <c r="L4917" s="42" t="str">
        <f t="shared" ca="1" si="2310"/>
        <v/>
      </c>
      <c r="M4917" s="44" t="str">
        <f t="shared" ca="1" si="2311"/>
        <v/>
      </c>
      <c r="N4917" s="44" t="str">
        <f t="shared" ca="1" si="2312"/>
        <v/>
      </c>
      <c r="O4917" s="108" t="str">
        <f t="shared" si="2296"/>
        <v/>
      </c>
      <c r="P4917" s="102" t="str">
        <f t="shared" si="2297"/>
        <v/>
      </c>
      <c r="Q4917" s="102" t="str">
        <f t="shared" si="2298"/>
        <v/>
      </c>
      <c r="R4917" s="120" t="str">
        <f t="shared" si="2299"/>
        <v/>
      </c>
      <c r="S4917" s="54" t="str">
        <f t="shared" si="2300"/>
        <v/>
      </c>
      <c r="T4917" s="5" t="str">
        <f t="shared" si="2301"/>
        <v/>
      </c>
      <c r="U4917" s="152" t="str">
        <f t="shared" si="2284"/>
        <v/>
      </c>
      <c r="V4917" s="152" t="str">
        <f t="shared" si="2285"/>
        <v/>
      </c>
      <c r="W4917" s="153" t="str">
        <f t="shared" si="2286"/>
        <v/>
      </c>
      <c r="X4917" s="153" t="str">
        <f t="shared" si="2287"/>
        <v/>
      </c>
      <c r="Y4917" s="153" t="str">
        <f t="shared" si="2288"/>
        <v/>
      </c>
      <c r="Z4917" s="153" t="str">
        <f t="shared" si="2289"/>
        <v/>
      </c>
      <c r="AA4917" s="152" t="str">
        <f t="shared" si="2290"/>
        <v/>
      </c>
      <c r="AB4917" s="152" t="str">
        <f t="shared" si="2291"/>
        <v/>
      </c>
      <c r="AC4917" s="154" t="str">
        <f t="shared" si="2302"/>
        <v/>
      </c>
      <c r="AD4917" s="154" t="str">
        <f t="shared" si="2303"/>
        <v/>
      </c>
      <c r="AE4917" s="3" t="str">
        <f t="shared" si="2304"/>
        <v/>
      </c>
      <c r="AF4917" s="3" t="str">
        <f t="shared" si="2305"/>
        <v/>
      </c>
      <c r="AG4917" s="3" t="str">
        <f t="shared" si="2306"/>
        <v/>
      </c>
      <c r="AH4917" s="4" t="str">
        <f t="shared" si="2307"/>
        <v/>
      </c>
      <c r="AI4917" s="75" t="str">
        <f t="shared" si="2308"/>
        <v/>
      </c>
      <c r="AJ4917" s="75" t="str">
        <f t="shared" si="2309"/>
        <v/>
      </c>
    </row>
    <row r="4918" spans="1:36">
      <c r="A4918" s="41" t="str">
        <f t="shared" si="2292"/>
        <v/>
      </c>
      <c r="B4918" s="150" t="str">
        <f>IF(ISNUMBER(A4918),INDEX('MetaTrader Import'!$H$13:$J$5893,TRUNC(((A4918-$A$39+1)-1)/3)+1,MOD((A4918-$A$39+1)-1,3)+1),"")</f>
        <v/>
      </c>
      <c r="C4918" s="43" t="str">
        <f t="shared" si="2293"/>
        <v/>
      </c>
      <c r="D4918" s="43" t="str">
        <f t="shared" ca="1" si="2283"/>
        <v/>
      </c>
      <c r="E4918" s="43" t="str">
        <f t="shared" si="2294"/>
        <v/>
      </c>
      <c r="F4918" s="43" t="str">
        <f t="shared" si="2295"/>
        <v/>
      </c>
      <c r="G4918" s="43" t="str">
        <f>IF(A4918&lt;&gt;"",IF(A4918&lt;Data!$G$11*0.25,$C$13/$G$32,IF(A4918&gt;Data!$G$11*0.25,$C$13,$C$13*10)),"")</f>
        <v/>
      </c>
      <c r="H4918" s="43" t="str">
        <f>IF(A4918&lt;&gt;"",IF(Data!$G$9="constant",$C$13,IF(Data!$G$9="squeeze",G4918,F4918)),"")</f>
        <v/>
      </c>
      <c r="I4918" s="38" t="str">
        <f ca="1">IF(ISNUMBER(A4918),NORMINV(RAND(),0,IF(AND(Data!$G$9="squeeze",A4918&lt;Data!$G$11*0.25),$H$32,1)*$C$30*$C$13)*($C$14*$C$12),"")</f>
        <v/>
      </c>
      <c r="J4918" s="42" t="str">
        <f ca="1">IFERROR(IF(Data!$C$6="Real",B4918,I4918+J4917+($C$14*$C$12)*(NORMINV(RAND(),$C$15,CHOOSE($G$13,$C$13,F4918,G4918)))),"")</f>
        <v/>
      </c>
      <c r="K4918" s="88" t="str">
        <f>IF(ISNUMBER(A4918), IF($G$16="fixed",$G$17,MIN(H4918*Data!$C$7*$C$16*0.5,$C$17*Data!$C$7))*$C$12,"")</f>
        <v/>
      </c>
      <c r="L4918" s="42" t="str">
        <f t="shared" ca="1" si="2310"/>
        <v/>
      </c>
      <c r="M4918" s="44" t="str">
        <f t="shared" ca="1" si="2311"/>
        <v/>
      </c>
      <c r="N4918" s="44" t="str">
        <f t="shared" ca="1" si="2312"/>
        <v/>
      </c>
      <c r="O4918" s="108" t="str">
        <f t="shared" si="2296"/>
        <v/>
      </c>
      <c r="P4918" s="102" t="str">
        <f t="shared" si="2297"/>
        <v/>
      </c>
      <c r="Q4918" s="102" t="str">
        <f t="shared" si="2298"/>
        <v/>
      </c>
      <c r="R4918" s="120" t="str">
        <f t="shared" si="2299"/>
        <v/>
      </c>
      <c r="S4918" s="54" t="str">
        <f t="shared" si="2300"/>
        <v/>
      </c>
      <c r="T4918" s="5" t="str">
        <f t="shared" si="2301"/>
        <v/>
      </c>
      <c r="U4918" s="152" t="str">
        <f t="shared" si="2284"/>
        <v/>
      </c>
      <c r="V4918" s="152" t="str">
        <f t="shared" si="2285"/>
        <v/>
      </c>
      <c r="W4918" s="153" t="str">
        <f t="shared" si="2286"/>
        <v/>
      </c>
      <c r="X4918" s="153" t="str">
        <f t="shared" si="2287"/>
        <v/>
      </c>
      <c r="Y4918" s="153" t="str">
        <f t="shared" si="2288"/>
        <v/>
      </c>
      <c r="Z4918" s="153" t="str">
        <f t="shared" si="2289"/>
        <v/>
      </c>
      <c r="AA4918" s="152" t="str">
        <f t="shared" si="2290"/>
        <v/>
      </c>
      <c r="AB4918" s="152" t="str">
        <f t="shared" si="2291"/>
        <v/>
      </c>
      <c r="AC4918" s="154" t="str">
        <f t="shared" si="2302"/>
        <v/>
      </c>
      <c r="AD4918" s="154" t="str">
        <f t="shared" si="2303"/>
        <v/>
      </c>
      <c r="AE4918" s="3" t="str">
        <f t="shared" si="2304"/>
        <v/>
      </c>
      <c r="AF4918" s="3" t="str">
        <f t="shared" si="2305"/>
        <v/>
      </c>
      <c r="AG4918" s="3" t="str">
        <f t="shared" si="2306"/>
        <v/>
      </c>
      <c r="AH4918" s="4" t="str">
        <f t="shared" si="2307"/>
        <v/>
      </c>
      <c r="AI4918" s="75" t="str">
        <f t="shared" si="2308"/>
        <v/>
      </c>
      <c r="AJ4918" s="75" t="str">
        <f t="shared" si="2309"/>
        <v/>
      </c>
    </row>
    <row r="4919" spans="1:36">
      <c r="A4919" s="41" t="str">
        <f t="shared" si="2292"/>
        <v/>
      </c>
      <c r="B4919" s="150" t="str">
        <f>IF(ISNUMBER(A4919),INDEX('MetaTrader Import'!$H$13:$J$5893,TRUNC(((A4919-$A$39+1)-1)/3)+1,MOD((A4919-$A$39+1)-1,3)+1),"")</f>
        <v/>
      </c>
      <c r="C4919" s="43" t="str">
        <f t="shared" si="2293"/>
        <v/>
      </c>
      <c r="D4919" s="43" t="str">
        <f t="shared" ca="1" si="2283"/>
        <v/>
      </c>
      <c r="E4919" s="43" t="str">
        <f t="shared" si="2294"/>
        <v/>
      </c>
      <c r="F4919" s="43" t="str">
        <f t="shared" si="2295"/>
        <v/>
      </c>
      <c r="G4919" s="43" t="str">
        <f>IF(A4919&lt;&gt;"",IF(A4919&lt;Data!$G$11*0.25,$C$13/$G$32,IF(A4919&gt;Data!$G$11*0.25,$C$13,$C$13*10)),"")</f>
        <v/>
      </c>
      <c r="H4919" s="43" t="str">
        <f>IF(A4919&lt;&gt;"",IF(Data!$G$9="constant",$C$13,IF(Data!$G$9="squeeze",G4919,F4919)),"")</f>
        <v/>
      </c>
      <c r="I4919" s="38" t="str">
        <f ca="1">IF(ISNUMBER(A4919),NORMINV(RAND(),0,IF(AND(Data!$G$9="squeeze",A4919&lt;Data!$G$11*0.25),$H$32,1)*$C$30*$C$13)*($C$14*$C$12),"")</f>
        <v/>
      </c>
      <c r="J4919" s="42" t="str">
        <f ca="1">IFERROR(IF(Data!$C$6="Real",B4919,I4919+J4918+($C$14*$C$12)*(NORMINV(RAND(),$C$15,CHOOSE($G$13,$C$13,F4919,G4919)))),"")</f>
        <v/>
      </c>
      <c r="K4919" s="88" t="str">
        <f>IF(ISNUMBER(A4919), IF($G$16="fixed",$G$17,MIN(H4919*Data!$C$7*$C$16*0.5,$C$17*Data!$C$7))*$C$12,"")</f>
        <v/>
      </c>
      <c r="L4919" s="42" t="str">
        <f t="shared" ca="1" si="2310"/>
        <v/>
      </c>
      <c r="M4919" s="44" t="str">
        <f t="shared" ca="1" si="2311"/>
        <v/>
      </c>
      <c r="N4919" s="44" t="str">
        <f t="shared" ca="1" si="2312"/>
        <v/>
      </c>
      <c r="O4919" s="108" t="str">
        <f t="shared" si="2296"/>
        <v/>
      </c>
      <c r="P4919" s="102" t="str">
        <f t="shared" si="2297"/>
        <v/>
      </c>
      <c r="Q4919" s="102" t="str">
        <f t="shared" si="2298"/>
        <v/>
      </c>
      <c r="R4919" s="120" t="str">
        <f t="shared" si="2299"/>
        <v/>
      </c>
      <c r="S4919" s="54" t="str">
        <f t="shared" si="2300"/>
        <v/>
      </c>
      <c r="T4919" s="5" t="str">
        <f t="shared" si="2301"/>
        <v/>
      </c>
      <c r="U4919" s="152" t="str">
        <f t="shared" si="2284"/>
        <v/>
      </c>
      <c r="V4919" s="152" t="str">
        <f t="shared" si="2285"/>
        <v/>
      </c>
      <c r="W4919" s="153" t="str">
        <f t="shared" si="2286"/>
        <v/>
      </c>
      <c r="X4919" s="153" t="str">
        <f t="shared" si="2287"/>
        <v/>
      </c>
      <c r="Y4919" s="153" t="str">
        <f t="shared" si="2288"/>
        <v/>
      </c>
      <c r="Z4919" s="153" t="str">
        <f t="shared" si="2289"/>
        <v/>
      </c>
      <c r="AA4919" s="152" t="str">
        <f t="shared" si="2290"/>
        <v/>
      </c>
      <c r="AB4919" s="152" t="str">
        <f t="shared" si="2291"/>
        <v/>
      </c>
      <c r="AC4919" s="154" t="str">
        <f t="shared" si="2302"/>
        <v/>
      </c>
      <c r="AD4919" s="154" t="str">
        <f t="shared" si="2303"/>
        <v/>
      </c>
      <c r="AE4919" s="3" t="str">
        <f t="shared" si="2304"/>
        <v/>
      </c>
      <c r="AF4919" s="3" t="str">
        <f t="shared" si="2305"/>
        <v/>
      </c>
      <c r="AG4919" s="3" t="str">
        <f t="shared" si="2306"/>
        <v/>
      </c>
      <c r="AH4919" s="4" t="str">
        <f t="shared" si="2307"/>
        <v/>
      </c>
      <c r="AI4919" s="75" t="str">
        <f t="shared" si="2308"/>
        <v/>
      </c>
      <c r="AJ4919" s="75" t="str">
        <f t="shared" si="2309"/>
        <v/>
      </c>
    </row>
    <row r="4920" spans="1:36">
      <c r="A4920" s="41" t="str">
        <f t="shared" si="2292"/>
        <v/>
      </c>
      <c r="B4920" s="150" t="str">
        <f>IF(ISNUMBER(A4920),INDEX('MetaTrader Import'!$H$13:$J$5893,TRUNC(((A4920-$A$39+1)-1)/3)+1,MOD((A4920-$A$39+1)-1,3)+1),"")</f>
        <v/>
      </c>
      <c r="C4920" s="43" t="str">
        <f t="shared" si="2293"/>
        <v/>
      </c>
      <c r="D4920" s="43" t="str">
        <f t="shared" ca="1" si="2283"/>
        <v/>
      </c>
      <c r="E4920" s="43" t="str">
        <f t="shared" si="2294"/>
        <v/>
      </c>
      <c r="F4920" s="43" t="str">
        <f t="shared" si="2295"/>
        <v/>
      </c>
      <c r="G4920" s="43" t="str">
        <f>IF(A4920&lt;&gt;"",IF(A4920&lt;Data!$G$11*0.25,$C$13/$G$32,IF(A4920&gt;Data!$G$11*0.25,$C$13,$C$13*10)),"")</f>
        <v/>
      </c>
      <c r="H4920" s="43" t="str">
        <f>IF(A4920&lt;&gt;"",IF(Data!$G$9="constant",$C$13,IF(Data!$G$9="squeeze",G4920,F4920)),"")</f>
        <v/>
      </c>
      <c r="I4920" s="38" t="str">
        <f ca="1">IF(ISNUMBER(A4920),NORMINV(RAND(),0,IF(AND(Data!$G$9="squeeze",A4920&lt;Data!$G$11*0.25),$H$32,1)*$C$30*$C$13)*($C$14*$C$12),"")</f>
        <v/>
      </c>
      <c r="J4920" s="42" t="str">
        <f ca="1">IFERROR(IF(Data!$C$6="Real",B4920,I4920+J4919+($C$14*$C$12)*(NORMINV(RAND(),$C$15,CHOOSE($G$13,$C$13,F4920,G4920)))),"")</f>
        <v/>
      </c>
      <c r="K4920" s="88" t="str">
        <f>IF(ISNUMBER(A4920), IF($G$16="fixed",$G$17,MIN(H4920*Data!$C$7*$C$16*0.5,$C$17*Data!$C$7))*$C$12,"")</f>
        <v/>
      </c>
      <c r="L4920" s="42" t="str">
        <f t="shared" ca="1" si="2310"/>
        <v/>
      </c>
      <c r="M4920" s="44" t="str">
        <f t="shared" ca="1" si="2311"/>
        <v/>
      </c>
      <c r="N4920" s="44" t="str">
        <f t="shared" ca="1" si="2312"/>
        <v/>
      </c>
      <c r="O4920" s="108" t="str">
        <f t="shared" si="2296"/>
        <v/>
      </c>
      <c r="P4920" s="102" t="str">
        <f t="shared" si="2297"/>
        <v/>
      </c>
      <c r="Q4920" s="102" t="str">
        <f t="shared" si="2298"/>
        <v/>
      </c>
      <c r="R4920" s="120" t="str">
        <f t="shared" si="2299"/>
        <v/>
      </c>
      <c r="S4920" s="54" t="str">
        <f t="shared" si="2300"/>
        <v/>
      </c>
      <c r="T4920" s="5" t="str">
        <f t="shared" si="2301"/>
        <v/>
      </c>
      <c r="U4920" s="152" t="str">
        <f t="shared" si="2284"/>
        <v/>
      </c>
      <c r="V4920" s="152" t="str">
        <f t="shared" si="2285"/>
        <v/>
      </c>
      <c r="W4920" s="153" t="str">
        <f t="shared" si="2286"/>
        <v/>
      </c>
      <c r="X4920" s="153" t="str">
        <f t="shared" si="2287"/>
        <v/>
      </c>
      <c r="Y4920" s="153" t="str">
        <f t="shared" si="2288"/>
        <v/>
      </c>
      <c r="Z4920" s="153" t="str">
        <f t="shared" si="2289"/>
        <v/>
      </c>
      <c r="AA4920" s="152" t="str">
        <f t="shared" si="2290"/>
        <v/>
      </c>
      <c r="AB4920" s="152" t="str">
        <f t="shared" si="2291"/>
        <v/>
      </c>
      <c r="AC4920" s="154" t="str">
        <f t="shared" si="2302"/>
        <v/>
      </c>
      <c r="AD4920" s="154" t="str">
        <f t="shared" si="2303"/>
        <v/>
      </c>
      <c r="AE4920" s="3" t="str">
        <f t="shared" si="2304"/>
        <v/>
      </c>
      <c r="AF4920" s="3" t="str">
        <f t="shared" si="2305"/>
        <v/>
      </c>
      <c r="AG4920" s="3" t="str">
        <f t="shared" si="2306"/>
        <v/>
      </c>
      <c r="AH4920" s="4" t="str">
        <f t="shared" si="2307"/>
        <v/>
      </c>
      <c r="AI4920" s="75" t="str">
        <f t="shared" si="2308"/>
        <v/>
      </c>
      <c r="AJ4920" s="75" t="str">
        <f t="shared" si="2309"/>
        <v/>
      </c>
    </row>
    <row r="4921" spans="1:36">
      <c r="A4921" s="41" t="str">
        <f t="shared" si="2292"/>
        <v/>
      </c>
      <c r="B4921" s="150" t="str">
        <f>IF(ISNUMBER(A4921),INDEX('MetaTrader Import'!$H$13:$J$5893,TRUNC(((A4921-$A$39+1)-1)/3)+1,MOD((A4921-$A$39+1)-1,3)+1),"")</f>
        <v/>
      </c>
      <c r="C4921" s="43" t="str">
        <f t="shared" si="2293"/>
        <v/>
      </c>
      <c r="D4921" s="43" t="str">
        <f t="shared" ca="1" si="2283"/>
        <v/>
      </c>
      <c r="E4921" s="43" t="str">
        <f t="shared" si="2294"/>
        <v/>
      </c>
      <c r="F4921" s="43" t="str">
        <f t="shared" si="2295"/>
        <v/>
      </c>
      <c r="G4921" s="43" t="str">
        <f>IF(A4921&lt;&gt;"",IF(A4921&lt;Data!$G$11*0.25,$C$13/$G$32,IF(A4921&gt;Data!$G$11*0.25,$C$13,$C$13*10)),"")</f>
        <v/>
      </c>
      <c r="H4921" s="43" t="str">
        <f>IF(A4921&lt;&gt;"",IF(Data!$G$9="constant",$C$13,IF(Data!$G$9="squeeze",G4921,F4921)),"")</f>
        <v/>
      </c>
      <c r="I4921" s="38" t="str">
        <f ca="1">IF(ISNUMBER(A4921),NORMINV(RAND(),0,IF(AND(Data!$G$9="squeeze",A4921&lt;Data!$G$11*0.25),$H$32,1)*$C$30*$C$13)*($C$14*$C$12),"")</f>
        <v/>
      </c>
      <c r="J4921" s="42" t="str">
        <f ca="1">IFERROR(IF(Data!$C$6="Real",B4921,I4921+J4920+($C$14*$C$12)*(NORMINV(RAND(),$C$15,CHOOSE($G$13,$C$13,F4921,G4921)))),"")</f>
        <v/>
      </c>
      <c r="K4921" s="88" t="str">
        <f>IF(ISNUMBER(A4921), IF($G$16="fixed",$G$17,MIN(H4921*Data!$C$7*$C$16*0.5,$C$17*Data!$C$7))*$C$12,"")</f>
        <v/>
      </c>
      <c r="L4921" s="42" t="str">
        <f t="shared" ca="1" si="2310"/>
        <v/>
      </c>
      <c r="M4921" s="44" t="str">
        <f t="shared" ca="1" si="2311"/>
        <v/>
      </c>
      <c r="N4921" s="44" t="str">
        <f t="shared" ca="1" si="2312"/>
        <v/>
      </c>
      <c r="O4921" s="108" t="str">
        <f t="shared" si="2296"/>
        <v/>
      </c>
      <c r="P4921" s="102" t="str">
        <f t="shared" si="2297"/>
        <v/>
      </c>
      <c r="Q4921" s="102" t="str">
        <f t="shared" si="2298"/>
        <v/>
      </c>
      <c r="R4921" s="120" t="str">
        <f t="shared" si="2299"/>
        <v/>
      </c>
      <c r="S4921" s="54" t="str">
        <f t="shared" si="2300"/>
        <v/>
      </c>
      <c r="T4921" s="5" t="str">
        <f t="shared" si="2301"/>
        <v/>
      </c>
      <c r="U4921" s="152" t="str">
        <f t="shared" si="2284"/>
        <v/>
      </c>
      <c r="V4921" s="152" t="str">
        <f t="shared" si="2285"/>
        <v/>
      </c>
      <c r="W4921" s="153" t="str">
        <f t="shared" si="2286"/>
        <v/>
      </c>
      <c r="X4921" s="153" t="str">
        <f t="shared" si="2287"/>
        <v/>
      </c>
      <c r="Y4921" s="153" t="str">
        <f t="shared" si="2288"/>
        <v/>
      </c>
      <c r="Z4921" s="153" t="str">
        <f t="shared" si="2289"/>
        <v/>
      </c>
      <c r="AA4921" s="152" t="str">
        <f t="shared" si="2290"/>
        <v/>
      </c>
      <c r="AB4921" s="152" t="str">
        <f t="shared" si="2291"/>
        <v/>
      </c>
      <c r="AC4921" s="154" t="str">
        <f t="shared" si="2302"/>
        <v/>
      </c>
      <c r="AD4921" s="154" t="str">
        <f t="shared" si="2303"/>
        <v/>
      </c>
      <c r="AE4921" s="3" t="str">
        <f t="shared" si="2304"/>
        <v/>
      </c>
      <c r="AF4921" s="3" t="str">
        <f t="shared" si="2305"/>
        <v/>
      </c>
      <c r="AG4921" s="3" t="str">
        <f t="shared" si="2306"/>
        <v/>
      </c>
      <c r="AH4921" s="4" t="str">
        <f t="shared" si="2307"/>
        <v/>
      </c>
      <c r="AI4921" s="75" t="str">
        <f t="shared" si="2308"/>
        <v/>
      </c>
      <c r="AJ4921" s="75" t="str">
        <f t="shared" si="2309"/>
        <v/>
      </c>
    </row>
    <row r="4922" spans="1:36">
      <c r="A4922" s="41" t="str">
        <f t="shared" si="2292"/>
        <v/>
      </c>
      <c r="B4922" s="150" t="str">
        <f>IF(ISNUMBER(A4922),INDEX('MetaTrader Import'!$H$13:$J$5893,TRUNC(((A4922-$A$39+1)-1)/3)+1,MOD((A4922-$A$39+1)-1,3)+1),"")</f>
        <v/>
      </c>
      <c r="C4922" s="43" t="str">
        <f t="shared" si="2293"/>
        <v/>
      </c>
      <c r="D4922" s="43" t="str">
        <f t="shared" ca="1" si="2283"/>
        <v/>
      </c>
      <c r="E4922" s="43" t="str">
        <f t="shared" si="2294"/>
        <v/>
      </c>
      <c r="F4922" s="43" t="str">
        <f t="shared" si="2295"/>
        <v/>
      </c>
      <c r="G4922" s="43" t="str">
        <f>IF(A4922&lt;&gt;"",IF(A4922&lt;Data!$G$11*0.25,$C$13/$G$32,IF(A4922&gt;Data!$G$11*0.25,$C$13,$C$13*10)),"")</f>
        <v/>
      </c>
      <c r="H4922" s="43" t="str">
        <f>IF(A4922&lt;&gt;"",IF(Data!$G$9="constant",$C$13,IF(Data!$G$9="squeeze",G4922,F4922)),"")</f>
        <v/>
      </c>
      <c r="I4922" s="38" t="str">
        <f ca="1">IF(ISNUMBER(A4922),NORMINV(RAND(),0,IF(AND(Data!$G$9="squeeze",A4922&lt;Data!$G$11*0.25),$H$32,1)*$C$30*$C$13)*($C$14*$C$12),"")</f>
        <v/>
      </c>
      <c r="J4922" s="42" t="str">
        <f ca="1">IFERROR(IF(Data!$C$6="Real",B4922,I4922+J4921+($C$14*$C$12)*(NORMINV(RAND(),$C$15,CHOOSE($G$13,$C$13,F4922,G4922)))),"")</f>
        <v/>
      </c>
      <c r="K4922" s="88" t="str">
        <f>IF(ISNUMBER(A4922), IF($G$16="fixed",$G$17,MIN(H4922*Data!$C$7*$C$16*0.5,$C$17*Data!$C$7))*$C$12,"")</f>
        <v/>
      </c>
      <c r="L4922" s="42" t="str">
        <f t="shared" ca="1" si="2310"/>
        <v/>
      </c>
      <c r="M4922" s="44" t="str">
        <f t="shared" ca="1" si="2311"/>
        <v/>
      </c>
      <c r="N4922" s="44" t="str">
        <f t="shared" ca="1" si="2312"/>
        <v/>
      </c>
      <c r="O4922" s="108" t="str">
        <f t="shared" si="2296"/>
        <v/>
      </c>
      <c r="P4922" s="102" t="str">
        <f t="shared" si="2297"/>
        <v/>
      </c>
      <c r="Q4922" s="102" t="str">
        <f t="shared" si="2298"/>
        <v/>
      </c>
      <c r="R4922" s="120" t="str">
        <f t="shared" si="2299"/>
        <v/>
      </c>
      <c r="S4922" s="54" t="str">
        <f t="shared" si="2300"/>
        <v/>
      </c>
      <c r="T4922" s="5" t="str">
        <f t="shared" si="2301"/>
        <v/>
      </c>
      <c r="U4922" s="152" t="str">
        <f t="shared" si="2284"/>
        <v/>
      </c>
      <c r="V4922" s="152" t="str">
        <f t="shared" si="2285"/>
        <v/>
      </c>
      <c r="W4922" s="153" t="str">
        <f t="shared" si="2286"/>
        <v/>
      </c>
      <c r="X4922" s="153" t="str">
        <f t="shared" si="2287"/>
        <v/>
      </c>
      <c r="Y4922" s="153" t="str">
        <f t="shared" si="2288"/>
        <v/>
      </c>
      <c r="Z4922" s="153" t="str">
        <f t="shared" si="2289"/>
        <v/>
      </c>
      <c r="AA4922" s="152" t="str">
        <f t="shared" si="2290"/>
        <v/>
      </c>
      <c r="AB4922" s="152" t="str">
        <f t="shared" si="2291"/>
        <v/>
      </c>
      <c r="AC4922" s="154" t="str">
        <f t="shared" si="2302"/>
        <v/>
      </c>
      <c r="AD4922" s="154" t="str">
        <f t="shared" si="2303"/>
        <v/>
      </c>
      <c r="AE4922" s="3" t="str">
        <f t="shared" si="2304"/>
        <v/>
      </c>
      <c r="AF4922" s="3" t="str">
        <f t="shared" si="2305"/>
        <v/>
      </c>
      <c r="AG4922" s="3" t="str">
        <f t="shared" si="2306"/>
        <v/>
      </c>
      <c r="AH4922" s="4" t="str">
        <f t="shared" si="2307"/>
        <v/>
      </c>
      <c r="AI4922" s="75" t="str">
        <f t="shared" si="2308"/>
        <v/>
      </c>
      <c r="AJ4922" s="75" t="str">
        <f t="shared" si="2309"/>
        <v/>
      </c>
    </row>
    <row r="4923" spans="1:36">
      <c r="A4923" s="41" t="str">
        <f t="shared" si="2292"/>
        <v/>
      </c>
      <c r="B4923" s="150" t="str">
        <f>IF(ISNUMBER(A4923),INDEX('MetaTrader Import'!$H$13:$J$5893,TRUNC(((A4923-$A$39+1)-1)/3)+1,MOD((A4923-$A$39+1)-1,3)+1),"")</f>
        <v/>
      </c>
      <c r="C4923" s="43" t="str">
        <f t="shared" si="2293"/>
        <v/>
      </c>
      <c r="D4923" s="43" t="str">
        <f t="shared" ca="1" si="2283"/>
        <v/>
      </c>
      <c r="E4923" s="43" t="str">
        <f t="shared" si="2294"/>
        <v/>
      </c>
      <c r="F4923" s="43" t="str">
        <f t="shared" si="2295"/>
        <v/>
      </c>
      <c r="G4923" s="43" t="str">
        <f>IF(A4923&lt;&gt;"",IF(A4923&lt;Data!$G$11*0.25,$C$13/$G$32,IF(A4923&gt;Data!$G$11*0.25,$C$13,$C$13*10)),"")</f>
        <v/>
      </c>
      <c r="H4923" s="43" t="str">
        <f>IF(A4923&lt;&gt;"",IF(Data!$G$9="constant",$C$13,IF(Data!$G$9="squeeze",G4923,F4923)),"")</f>
        <v/>
      </c>
      <c r="I4923" s="38" t="str">
        <f ca="1">IF(ISNUMBER(A4923),NORMINV(RAND(),0,IF(AND(Data!$G$9="squeeze",A4923&lt;Data!$G$11*0.25),$H$32,1)*$C$30*$C$13)*($C$14*$C$12),"")</f>
        <v/>
      </c>
      <c r="J4923" s="42" t="str">
        <f ca="1">IFERROR(IF(Data!$C$6="Real",B4923,I4923+J4922+($C$14*$C$12)*(NORMINV(RAND(),$C$15,CHOOSE($G$13,$C$13,F4923,G4923)))),"")</f>
        <v/>
      </c>
      <c r="K4923" s="88" t="str">
        <f>IF(ISNUMBER(A4923), IF($G$16="fixed",$G$17,MIN(H4923*Data!$C$7*$C$16*0.5,$C$17*Data!$C$7))*$C$12,"")</f>
        <v/>
      </c>
      <c r="L4923" s="42" t="str">
        <f t="shared" ca="1" si="2310"/>
        <v/>
      </c>
      <c r="M4923" s="44" t="str">
        <f t="shared" ca="1" si="2311"/>
        <v/>
      </c>
      <c r="N4923" s="44" t="str">
        <f t="shared" ca="1" si="2312"/>
        <v/>
      </c>
      <c r="O4923" s="108" t="str">
        <f t="shared" si="2296"/>
        <v/>
      </c>
      <c r="P4923" s="102" t="str">
        <f t="shared" si="2297"/>
        <v/>
      </c>
      <c r="Q4923" s="102" t="str">
        <f t="shared" si="2298"/>
        <v/>
      </c>
      <c r="R4923" s="120" t="str">
        <f t="shared" si="2299"/>
        <v/>
      </c>
      <c r="S4923" s="54" t="str">
        <f t="shared" si="2300"/>
        <v/>
      </c>
      <c r="T4923" s="5" t="str">
        <f t="shared" si="2301"/>
        <v/>
      </c>
      <c r="U4923" s="152" t="str">
        <f t="shared" si="2284"/>
        <v/>
      </c>
      <c r="V4923" s="152" t="str">
        <f t="shared" si="2285"/>
        <v/>
      </c>
      <c r="W4923" s="153" t="str">
        <f t="shared" si="2286"/>
        <v/>
      </c>
      <c r="X4923" s="153" t="str">
        <f t="shared" si="2287"/>
        <v/>
      </c>
      <c r="Y4923" s="153" t="str">
        <f t="shared" si="2288"/>
        <v/>
      </c>
      <c r="Z4923" s="153" t="str">
        <f t="shared" si="2289"/>
        <v/>
      </c>
      <c r="AA4923" s="152" t="str">
        <f t="shared" si="2290"/>
        <v/>
      </c>
      <c r="AB4923" s="152" t="str">
        <f t="shared" si="2291"/>
        <v/>
      </c>
      <c r="AC4923" s="154" t="str">
        <f t="shared" si="2302"/>
        <v/>
      </c>
      <c r="AD4923" s="154" t="str">
        <f t="shared" si="2303"/>
        <v/>
      </c>
      <c r="AE4923" s="3" t="str">
        <f t="shared" si="2304"/>
        <v/>
      </c>
      <c r="AF4923" s="3" t="str">
        <f t="shared" si="2305"/>
        <v/>
      </c>
      <c r="AG4923" s="3" t="str">
        <f t="shared" si="2306"/>
        <v/>
      </c>
      <c r="AH4923" s="4" t="str">
        <f t="shared" si="2307"/>
        <v/>
      </c>
      <c r="AI4923" s="75" t="str">
        <f t="shared" si="2308"/>
        <v/>
      </c>
      <c r="AJ4923" s="75" t="str">
        <f t="shared" si="2309"/>
        <v/>
      </c>
    </row>
    <row r="4924" spans="1:36">
      <c r="A4924" s="41" t="str">
        <f t="shared" si="2292"/>
        <v/>
      </c>
      <c r="B4924" s="150" t="str">
        <f>IF(ISNUMBER(A4924),INDEX('MetaTrader Import'!$H$13:$J$5893,TRUNC(((A4924-$A$39+1)-1)/3)+1,MOD((A4924-$A$39+1)-1,3)+1),"")</f>
        <v/>
      </c>
      <c r="C4924" s="43" t="str">
        <f t="shared" si="2293"/>
        <v/>
      </c>
      <c r="D4924" s="43" t="str">
        <f t="shared" ca="1" si="2283"/>
        <v/>
      </c>
      <c r="E4924" s="43" t="str">
        <f t="shared" si="2294"/>
        <v/>
      </c>
      <c r="F4924" s="43" t="str">
        <f t="shared" si="2295"/>
        <v/>
      </c>
      <c r="G4924" s="43" t="str">
        <f>IF(A4924&lt;&gt;"",IF(A4924&lt;Data!$G$11*0.25,$C$13/$G$32,IF(A4924&gt;Data!$G$11*0.25,$C$13,$C$13*10)),"")</f>
        <v/>
      </c>
      <c r="H4924" s="43" t="str">
        <f>IF(A4924&lt;&gt;"",IF(Data!$G$9="constant",$C$13,IF(Data!$G$9="squeeze",G4924,F4924)),"")</f>
        <v/>
      </c>
      <c r="I4924" s="38" t="str">
        <f ca="1">IF(ISNUMBER(A4924),NORMINV(RAND(),0,IF(AND(Data!$G$9="squeeze",A4924&lt;Data!$G$11*0.25),$H$32,1)*$C$30*$C$13)*($C$14*$C$12),"")</f>
        <v/>
      </c>
      <c r="J4924" s="42" t="str">
        <f ca="1">IFERROR(IF(Data!$C$6="Real",B4924,I4924+J4923+($C$14*$C$12)*(NORMINV(RAND(),$C$15,CHOOSE($G$13,$C$13,F4924,G4924)))),"")</f>
        <v/>
      </c>
      <c r="K4924" s="88" t="str">
        <f>IF(ISNUMBER(A4924), IF($G$16="fixed",$G$17,MIN(H4924*Data!$C$7*$C$16*0.5,$C$17*Data!$C$7))*$C$12,"")</f>
        <v/>
      </c>
      <c r="L4924" s="42" t="str">
        <f t="shared" ca="1" si="2310"/>
        <v/>
      </c>
      <c r="M4924" s="44" t="str">
        <f t="shared" ca="1" si="2311"/>
        <v/>
      </c>
      <c r="N4924" s="44" t="str">
        <f t="shared" ca="1" si="2312"/>
        <v/>
      </c>
      <c r="O4924" s="108" t="str">
        <f t="shared" si="2296"/>
        <v/>
      </c>
      <c r="P4924" s="102" t="str">
        <f t="shared" si="2297"/>
        <v/>
      </c>
      <c r="Q4924" s="102" t="str">
        <f t="shared" si="2298"/>
        <v/>
      </c>
      <c r="R4924" s="120" t="str">
        <f t="shared" si="2299"/>
        <v/>
      </c>
      <c r="S4924" s="54" t="str">
        <f t="shared" si="2300"/>
        <v/>
      </c>
      <c r="T4924" s="5" t="str">
        <f t="shared" si="2301"/>
        <v/>
      </c>
      <c r="U4924" s="152" t="str">
        <f t="shared" si="2284"/>
        <v/>
      </c>
      <c r="V4924" s="152" t="str">
        <f t="shared" si="2285"/>
        <v/>
      </c>
      <c r="W4924" s="153" t="str">
        <f t="shared" si="2286"/>
        <v/>
      </c>
      <c r="X4924" s="153" t="str">
        <f t="shared" si="2287"/>
        <v/>
      </c>
      <c r="Y4924" s="153" t="str">
        <f t="shared" si="2288"/>
        <v/>
      </c>
      <c r="Z4924" s="153" t="str">
        <f t="shared" si="2289"/>
        <v/>
      </c>
      <c r="AA4924" s="152" t="str">
        <f t="shared" si="2290"/>
        <v/>
      </c>
      <c r="AB4924" s="152" t="str">
        <f t="shared" si="2291"/>
        <v/>
      </c>
      <c r="AC4924" s="154" t="str">
        <f t="shared" si="2302"/>
        <v/>
      </c>
      <c r="AD4924" s="154" t="str">
        <f t="shared" si="2303"/>
        <v/>
      </c>
      <c r="AE4924" s="3" t="str">
        <f t="shared" si="2304"/>
        <v/>
      </c>
      <c r="AF4924" s="3" t="str">
        <f t="shared" si="2305"/>
        <v/>
      </c>
      <c r="AG4924" s="3" t="str">
        <f t="shared" si="2306"/>
        <v/>
      </c>
      <c r="AH4924" s="4" t="str">
        <f t="shared" si="2307"/>
        <v/>
      </c>
      <c r="AI4924" s="75" t="str">
        <f t="shared" si="2308"/>
        <v/>
      </c>
      <c r="AJ4924" s="75" t="str">
        <f t="shared" si="2309"/>
        <v/>
      </c>
    </row>
    <row r="4925" spans="1:36">
      <c r="A4925" s="41" t="str">
        <f t="shared" si="2292"/>
        <v/>
      </c>
      <c r="B4925" s="150" t="str">
        <f>IF(ISNUMBER(A4925),INDEX('MetaTrader Import'!$H$13:$J$5893,TRUNC(((A4925-$A$39+1)-1)/3)+1,MOD((A4925-$A$39+1)-1,3)+1),"")</f>
        <v/>
      </c>
      <c r="C4925" s="43" t="str">
        <f t="shared" si="2293"/>
        <v/>
      </c>
      <c r="D4925" s="43" t="str">
        <f t="shared" ca="1" si="2283"/>
        <v/>
      </c>
      <c r="E4925" s="43" t="str">
        <f t="shared" si="2294"/>
        <v/>
      </c>
      <c r="F4925" s="43" t="str">
        <f t="shared" si="2295"/>
        <v/>
      </c>
      <c r="G4925" s="43" t="str">
        <f>IF(A4925&lt;&gt;"",IF(A4925&lt;Data!$G$11*0.25,$C$13/$G$32,IF(A4925&gt;Data!$G$11*0.25,$C$13,$C$13*10)),"")</f>
        <v/>
      </c>
      <c r="H4925" s="43" t="str">
        <f>IF(A4925&lt;&gt;"",IF(Data!$G$9="constant",$C$13,IF(Data!$G$9="squeeze",G4925,F4925)),"")</f>
        <v/>
      </c>
      <c r="I4925" s="38" t="str">
        <f ca="1">IF(ISNUMBER(A4925),NORMINV(RAND(),0,IF(AND(Data!$G$9="squeeze",A4925&lt;Data!$G$11*0.25),$H$32,1)*$C$30*$C$13)*($C$14*$C$12),"")</f>
        <v/>
      </c>
      <c r="J4925" s="42" t="str">
        <f ca="1">IFERROR(IF(Data!$C$6="Real",B4925,I4925+J4924+($C$14*$C$12)*(NORMINV(RAND(),$C$15,CHOOSE($G$13,$C$13,F4925,G4925)))),"")</f>
        <v/>
      </c>
      <c r="K4925" s="88" t="str">
        <f>IF(ISNUMBER(A4925), IF($G$16="fixed",$G$17,MIN(H4925*Data!$C$7*$C$16*0.5,$C$17*Data!$C$7))*$C$12,"")</f>
        <v/>
      </c>
      <c r="L4925" s="42" t="str">
        <f t="shared" ca="1" si="2310"/>
        <v/>
      </c>
      <c r="M4925" s="44" t="str">
        <f t="shared" ca="1" si="2311"/>
        <v/>
      </c>
      <c r="N4925" s="44" t="str">
        <f t="shared" ca="1" si="2312"/>
        <v/>
      </c>
      <c r="O4925" s="108" t="str">
        <f t="shared" si="2296"/>
        <v/>
      </c>
      <c r="P4925" s="102" t="str">
        <f t="shared" si="2297"/>
        <v/>
      </c>
      <c r="Q4925" s="102" t="str">
        <f t="shared" si="2298"/>
        <v/>
      </c>
      <c r="R4925" s="120" t="str">
        <f t="shared" si="2299"/>
        <v/>
      </c>
      <c r="S4925" s="54" t="str">
        <f t="shared" si="2300"/>
        <v/>
      </c>
      <c r="T4925" s="5" t="str">
        <f t="shared" si="2301"/>
        <v/>
      </c>
      <c r="U4925" s="152" t="str">
        <f t="shared" si="2284"/>
        <v/>
      </c>
      <c r="V4925" s="152" t="str">
        <f t="shared" si="2285"/>
        <v/>
      </c>
      <c r="W4925" s="153" t="str">
        <f t="shared" si="2286"/>
        <v/>
      </c>
      <c r="X4925" s="153" t="str">
        <f t="shared" si="2287"/>
        <v/>
      </c>
      <c r="Y4925" s="153" t="str">
        <f t="shared" si="2288"/>
        <v/>
      </c>
      <c r="Z4925" s="153" t="str">
        <f t="shared" si="2289"/>
        <v/>
      </c>
      <c r="AA4925" s="152" t="str">
        <f t="shared" si="2290"/>
        <v/>
      </c>
      <c r="AB4925" s="152" t="str">
        <f t="shared" si="2291"/>
        <v/>
      </c>
      <c r="AC4925" s="154" t="str">
        <f t="shared" si="2302"/>
        <v/>
      </c>
      <c r="AD4925" s="154" t="str">
        <f t="shared" si="2303"/>
        <v/>
      </c>
      <c r="AE4925" s="3" t="str">
        <f t="shared" si="2304"/>
        <v/>
      </c>
      <c r="AF4925" s="3" t="str">
        <f t="shared" si="2305"/>
        <v/>
      </c>
      <c r="AG4925" s="3" t="str">
        <f t="shared" si="2306"/>
        <v/>
      </c>
      <c r="AH4925" s="4" t="str">
        <f t="shared" si="2307"/>
        <v/>
      </c>
      <c r="AI4925" s="75" t="str">
        <f t="shared" si="2308"/>
        <v/>
      </c>
      <c r="AJ4925" s="75" t="str">
        <f t="shared" si="2309"/>
        <v/>
      </c>
    </row>
    <row r="4926" spans="1:36">
      <c r="A4926" s="41" t="str">
        <f t="shared" si="2292"/>
        <v/>
      </c>
      <c r="B4926" s="150" t="str">
        <f>IF(ISNUMBER(A4926),INDEX('MetaTrader Import'!$H$13:$J$5893,TRUNC(((A4926-$A$39+1)-1)/3)+1,MOD((A4926-$A$39+1)-1,3)+1),"")</f>
        <v/>
      </c>
      <c r="C4926" s="43" t="str">
        <f t="shared" si="2293"/>
        <v/>
      </c>
      <c r="D4926" s="43" t="str">
        <f t="shared" ca="1" si="2283"/>
        <v/>
      </c>
      <c r="E4926" s="43" t="str">
        <f t="shared" si="2294"/>
        <v/>
      </c>
      <c r="F4926" s="43" t="str">
        <f t="shared" si="2295"/>
        <v/>
      </c>
      <c r="G4926" s="43" t="str">
        <f>IF(A4926&lt;&gt;"",IF(A4926&lt;Data!$G$11*0.25,$C$13/$G$32,IF(A4926&gt;Data!$G$11*0.25,$C$13,$C$13*10)),"")</f>
        <v/>
      </c>
      <c r="H4926" s="43" t="str">
        <f>IF(A4926&lt;&gt;"",IF(Data!$G$9="constant",$C$13,IF(Data!$G$9="squeeze",G4926,F4926)),"")</f>
        <v/>
      </c>
      <c r="I4926" s="38" t="str">
        <f ca="1">IF(ISNUMBER(A4926),NORMINV(RAND(),0,IF(AND(Data!$G$9="squeeze",A4926&lt;Data!$G$11*0.25),$H$32,1)*$C$30*$C$13)*($C$14*$C$12),"")</f>
        <v/>
      </c>
      <c r="J4926" s="42" t="str">
        <f ca="1">IFERROR(IF(Data!$C$6="Real",B4926,I4926+J4925+($C$14*$C$12)*(NORMINV(RAND(),$C$15,CHOOSE($G$13,$C$13,F4926,G4926)))),"")</f>
        <v/>
      </c>
      <c r="K4926" s="88" t="str">
        <f>IF(ISNUMBER(A4926), IF($G$16="fixed",$G$17,MIN(H4926*Data!$C$7*$C$16*0.5,$C$17*Data!$C$7))*$C$12,"")</f>
        <v/>
      </c>
      <c r="L4926" s="42" t="str">
        <f t="shared" ca="1" si="2310"/>
        <v/>
      </c>
      <c r="M4926" s="44" t="str">
        <f t="shared" ca="1" si="2311"/>
        <v/>
      </c>
      <c r="N4926" s="44" t="str">
        <f t="shared" ca="1" si="2312"/>
        <v/>
      </c>
      <c r="O4926" s="108" t="str">
        <f t="shared" si="2296"/>
        <v/>
      </c>
      <c r="P4926" s="102" t="str">
        <f t="shared" si="2297"/>
        <v/>
      </c>
      <c r="Q4926" s="102" t="str">
        <f t="shared" si="2298"/>
        <v/>
      </c>
      <c r="R4926" s="120" t="str">
        <f t="shared" si="2299"/>
        <v/>
      </c>
      <c r="S4926" s="54" t="str">
        <f t="shared" si="2300"/>
        <v/>
      </c>
      <c r="T4926" s="5" t="str">
        <f t="shared" si="2301"/>
        <v/>
      </c>
      <c r="U4926" s="152" t="str">
        <f t="shared" si="2284"/>
        <v/>
      </c>
      <c r="V4926" s="152" t="str">
        <f t="shared" si="2285"/>
        <v/>
      </c>
      <c r="W4926" s="153" t="str">
        <f t="shared" si="2286"/>
        <v/>
      </c>
      <c r="X4926" s="153" t="str">
        <f t="shared" si="2287"/>
        <v/>
      </c>
      <c r="Y4926" s="153" t="str">
        <f t="shared" si="2288"/>
        <v/>
      </c>
      <c r="Z4926" s="153" t="str">
        <f t="shared" si="2289"/>
        <v/>
      </c>
      <c r="AA4926" s="152" t="str">
        <f t="shared" si="2290"/>
        <v/>
      </c>
      <c r="AB4926" s="152" t="str">
        <f t="shared" si="2291"/>
        <v/>
      </c>
      <c r="AC4926" s="154" t="str">
        <f t="shared" si="2302"/>
        <v/>
      </c>
      <c r="AD4926" s="154" t="str">
        <f t="shared" si="2303"/>
        <v/>
      </c>
      <c r="AE4926" s="3" t="str">
        <f t="shared" si="2304"/>
        <v/>
      </c>
      <c r="AF4926" s="3" t="str">
        <f t="shared" si="2305"/>
        <v/>
      </c>
      <c r="AG4926" s="3" t="str">
        <f t="shared" si="2306"/>
        <v/>
      </c>
      <c r="AH4926" s="4" t="str">
        <f t="shared" si="2307"/>
        <v/>
      </c>
      <c r="AI4926" s="75" t="str">
        <f t="shared" si="2308"/>
        <v/>
      </c>
      <c r="AJ4926" s="75" t="str">
        <f t="shared" si="2309"/>
        <v/>
      </c>
    </row>
    <row r="4927" spans="1:36">
      <c r="A4927" s="41" t="str">
        <f t="shared" si="2292"/>
        <v/>
      </c>
      <c r="B4927" s="150" t="str">
        <f>IF(ISNUMBER(A4927),INDEX('MetaTrader Import'!$H$13:$J$5893,TRUNC(((A4927-$A$39+1)-1)/3)+1,MOD((A4927-$A$39+1)-1,3)+1),"")</f>
        <v/>
      </c>
      <c r="C4927" s="43" t="str">
        <f t="shared" si="2293"/>
        <v/>
      </c>
      <c r="D4927" s="43" t="str">
        <f t="shared" ca="1" si="2283"/>
        <v/>
      </c>
      <c r="E4927" s="43" t="str">
        <f t="shared" si="2294"/>
        <v/>
      </c>
      <c r="F4927" s="43" t="str">
        <f t="shared" si="2295"/>
        <v/>
      </c>
      <c r="G4927" s="43" t="str">
        <f>IF(A4927&lt;&gt;"",IF(A4927&lt;Data!$G$11*0.25,$C$13/$G$32,IF(A4927&gt;Data!$G$11*0.25,$C$13,$C$13*10)),"")</f>
        <v/>
      </c>
      <c r="H4927" s="43" t="str">
        <f>IF(A4927&lt;&gt;"",IF(Data!$G$9="constant",$C$13,IF(Data!$G$9="squeeze",G4927,F4927)),"")</f>
        <v/>
      </c>
      <c r="I4927" s="38" t="str">
        <f ca="1">IF(ISNUMBER(A4927),NORMINV(RAND(),0,IF(AND(Data!$G$9="squeeze",A4927&lt;Data!$G$11*0.25),$H$32,1)*$C$30*$C$13)*($C$14*$C$12),"")</f>
        <v/>
      </c>
      <c r="J4927" s="42" t="str">
        <f ca="1">IFERROR(IF(Data!$C$6="Real",B4927,I4927+J4926+($C$14*$C$12)*(NORMINV(RAND(),$C$15,CHOOSE($G$13,$C$13,F4927,G4927)))),"")</f>
        <v/>
      </c>
      <c r="K4927" s="88" t="str">
        <f>IF(ISNUMBER(A4927), IF($G$16="fixed",$G$17,MIN(H4927*Data!$C$7*$C$16*0.5,$C$17*Data!$C$7))*$C$12,"")</f>
        <v/>
      </c>
      <c r="L4927" s="42" t="str">
        <f t="shared" ca="1" si="2310"/>
        <v/>
      </c>
      <c r="M4927" s="44" t="str">
        <f t="shared" ca="1" si="2311"/>
        <v/>
      </c>
      <c r="N4927" s="44" t="str">
        <f t="shared" ca="1" si="2312"/>
        <v/>
      </c>
      <c r="O4927" s="108" t="str">
        <f t="shared" si="2296"/>
        <v/>
      </c>
      <c r="P4927" s="102" t="str">
        <f t="shared" si="2297"/>
        <v/>
      </c>
      <c r="Q4927" s="102" t="str">
        <f t="shared" si="2298"/>
        <v/>
      </c>
      <c r="R4927" s="120" t="str">
        <f t="shared" si="2299"/>
        <v/>
      </c>
      <c r="S4927" s="54" t="str">
        <f t="shared" si="2300"/>
        <v/>
      </c>
      <c r="T4927" s="5" t="str">
        <f t="shared" si="2301"/>
        <v/>
      </c>
      <c r="U4927" s="152" t="str">
        <f t="shared" si="2284"/>
        <v/>
      </c>
      <c r="V4927" s="152" t="str">
        <f t="shared" si="2285"/>
        <v/>
      </c>
      <c r="W4927" s="153" t="str">
        <f t="shared" si="2286"/>
        <v/>
      </c>
      <c r="X4927" s="153" t="str">
        <f t="shared" si="2287"/>
        <v/>
      </c>
      <c r="Y4927" s="153" t="str">
        <f t="shared" si="2288"/>
        <v/>
      </c>
      <c r="Z4927" s="153" t="str">
        <f t="shared" si="2289"/>
        <v/>
      </c>
      <c r="AA4927" s="152" t="str">
        <f t="shared" si="2290"/>
        <v/>
      </c>
      <c r="AB4927" s="152" t="str">
        <f t="shared" si="2291"/>
        <v/>
      </c>
      <c r="AC4927" s="154" t="str">
        <f t="shared" si="2302"/>
        <v/>
      </c>
      <c r="AD4927" s="154" t="str">
        <f t="shared" si="2303"/>
        <v/>
      </c>
      <c r="AE4927" s="3" t="str">
        <f t="shared" si="2304"/>
        <v/>
      </c>
      <c r="AF4927" s="3" t="str">
        <f t="shared" si="2305"/>
        <v/>
      </c>
      <c r="AG4927" s="3" t="str">
        <f t="shared" si="2306"/>
        <v/>
      </c>
      <c r="AH4927" s="4" t="str">
        <f t="shared" si="2307"/>
        <v/>
      </c>
      <c r="AI4927" s="75" t="str">
        <f t="shared" si="2308"/>
        <v/>
      </c>
      <c r="AJ4927" s="75" t="str">
        <f t="shared" si="2309"/>
        <v/>
      </c>
    </row>
    <row r="4928" spans="1:36">
      <c r="A4928" s="41" t="str">
        <f t="shared" si="2292"/>
        <v/>
      </c>
      <c r="B4928" s="150" t="str">
        <f>IF(ISNUMBER(A4928),INDEX('MetaTrader Import'!$H$13:$J$5893,TRUNC(((A4928-$A$39+1)-1)/3)+1,MOD((A4928-$A$39+1)-1,3)+1),"")</f>
        <v/>
      </c>
      <c r="C4928" s="43" t="str">
        <f t="shared" si="2293"/>
        <v/>
      </c>
      <c r="D4928" s="43" t="str">
        <f t="shared" ca="1" si="2283"/>
        <v/>
      </c>
      <c r="E4928" s="43" t="str">
        <f t="shared" si="2294"/>
        <v/>
      </c>
      <c r="F4928" s="43" t="str">
        <f t="shared" si="2295"/>
        <v/>
      </c>
      <c r="G4928" s="43" t="str">
        <f>IF(A4928&lt;&gt;"",IF(A4928&lt;Data!$G$11*0.25,$C$13/$G$32,IF(A4928&gt;Data!$G$11*0.25,$C$13,$C$13*10)),"")</f>
        <v/>
      </c>
      <c r="H4928" s="43" t="str">
        <f>IF(A4928&lt;&gt;"",IF(Data!$G$9="constant",$C$13,IF(Data!$G$9="squeeze",G4928,F4928)),"")</f>
        <v/>
      </c>
      <c r="I4928" s="38" t="str">
        <f ca="1">IF(ISNUMBER(A4928),NORMINV(RAND(),0,IF(AND(Data!$G$9="squeeze",A4928&lt;Data!$G$11*0.25),$H$32,1)*$C$30*$C$13)*($C$14*$C$12),"")</f>
        <v/>
      </c>
      <c r="J4928" s="42" t="str">
        <f ca="1">IFERROR(IF(Data!$C$6="Real",B4928,I4928+J4927+($C$14*$C$12)*(NORMINV(RAND(),$C$15,CHOOSE($G$13,$C$13,F4928,G4928)))),"")</f>
        <v/>
      </c>
      <c r="K4928" s="88" t="str">
        <f>IF(ISNUMBER(A4928), IF($G$16="fixed",$G$17,MIN(H4928*Data!$C$7*$C$16*0.5,$C$17*Data!$C$7))*$C$12,"")</f>
        <v/>
      </c>
      <c r="L4928" s="42" t="str">
        <f t="shared" ca="1" si="2310"/>
        <v/>
      </c>
      <c r="M4928" s="44" t="str">
        <f t="shared" ca="1" si="2311"/>
        <v/>
      </c>
      <c r="N4928" s="44" t="str">
        <f t="shared" ca="1" si="2312"/>
        <v/>
      </c>
      <c r="O4928" s="108" t="str">
        <f t="shared" si="2296"/>
        <v/>
      </c>
      <c r="P4928" s="102" t="str">
        <f t="shared" si="2297"/>
        <v/>
      </c>
      <c r="Q4928" s="102" t="str">
        <f t="shared" si="2298"/>
        <v/>
      </c>
      <c r="R4928" s="120" t="str">
        <f t="shared" si="2299"/>
        <v/>
      </c>
      <c r="S4928" s="54" t="str">
        <f t="shared" si="2300"/>
        <v/>
      </c>
      <c r="T4928" s="5" t="str">
        <f t="shared" si="2301"/>
        <v/>
      </c>
      <c r="U4928" s="152" t="str">
        <f t="shared" si="2284"/>
        <v/>
      </c>
      <c r="V4928" s="152" t="str">
        <f t="shared" si="2285"/>
        <v/>
      </c>
      <c r="W4928" s="153" t="str">
        <f t="shared" si="2286"/>
        <v/>
      </c>
      <c r="X4928" s="153" t="str">
        <f t="shared" si="2287"/>
        <v/>
      </c>
      <c r="Y4928" s="153" t="str">
        <f t="shared" si="2288"/>
        <v/>
      </c>
      <c r="Z4928" s="153" t="str">
        <f t="shared" si="2289"/>
        <v/>
      </c>
      <c r="AA4928" s="152" t="str">
        <f t="shared" si="2290"/>
        <v/>
      </c>
      <c r="AB4928" s="152" t="str">
        <f t="shared" si="2291"/>
        <v/>
      </c>
      <c r="AC4928" s="154" t="str">
        <f t="shared" si="2302"/>
        <v/>
      </c>
      <c r="AD4928" s="154" t="str">
        <f t="shared" si="2303"/>
        <v/>
      </c>
      <c r="AE4928" s="3" t="str">
        <f t="shared" si="2304"/>
        <v/>
      </c>
      <c r="AF4928" s="3" t="str">
        <f t="shared" si="2305"/>
        <v/>
      </c>
      <c r="AG4928" s="3" t="str">
        <f t="shared" si="2306"/>
        <v/>
      </c>
      <c r="AH4928" s="4" t="str">
        <f t="shared" si="2307"/>
        <v/>
      </c>
      <c r="AI4928" s="75" t="str">
        <f t="shared" si="2308"/>
        <v/>
      </c>
      <c r="AJ4928" s="75" t="str">
        <f t="shared" si="2309"/>
        <v/>
      </c>
    </row>
    <row r="4929" spans="1:36">
      <c r="A4929" s="41" t="str">
        <f t="shared" si="2292"/>
        <v/>
      </c>
      <c r="B4929" s="150" t="str">
        <f>IF(ISNUMBER(A4929),INDEX('MetaTrader Import'!$H$13:$J$5893,TRUNC(((A4929-$A$39+1)-1)/3)+1,MOD((A4929-$A$39+1)-1,3)+1),"")</f>
        <v/>
      </c>
      <c r="C4929" s="43" t="str">
        <f t="shared" si="2293"/>
        <v/>
      </c>
      <c r="D4929" s="43" t="str">
        <f t="shared" ca="1" si="2283"/>
        <v/>
      </c>
      <c r="E4929" s="43" t="str">
        <f t="shared" si="2294"/>
        <v/>
      </c>
      <c r="F4929" s="43" t="str">
        <f t="shared" si="2295"/>
        <v/>
      </c>
      <c r="G4929" s="43" t="str">
        <f>IF(A4929&lt;&gt;"",IF(A4929&lt;Data!$G$11*0.25,$C$13/$G$32,IF(A4929&gt;Data!$G$11*0.25,$C$13,$C$13*10)),"")</f>
        <v/>
      </c>
      <c r="H4929" s="43" t="str">
        <f>IF(A4929&lt;&gt;"",IF(Data!$G$9="constant",$C$13,IF(Data!$G$9="squeeze",G4929,F4929)),"")</f>
        <v/>
      </c>
      <c r="I4929" s="38" t="str">
        <f ca="1">IF(ISNUMBER(A4929),NORMINV(RAND(),0,IF(AND(Data!$G$9="squeeze",A4929&lt;Data!$G$11*0.25),$H$32,1)*$C$30*$C$13)*($C$14*$C$12),"")</f>
        <v/>
      </c>
      <c r="J4929" s="42" t="str">
        <f ca="1">IFERROR(IF(Data!$C$6="Real",B4929,I4929+J4928+($C$14*$C$12)*(NORMINV(RAND(),$C$15,CHOOSE($G$13,$C$13,F4929,G4929)))),"")</f>
        <v/>
      </c>
      <c r="K4929" s="88" t="str">
        <f>IF(ISNUMBER(A4929), IF($G$16="fixed",$G$17,MIN(H4929*Data!$C$7*$C$16*0.5,$C$17*Data!$C$7))*$C$12,"")</f>
        <v/>
      </c>
      <c r="L4929" s="42" t="str">
        <f t="shared" ca="1" si="2310"/>
        <v/>
      </c>
      <c r="M4929" s="44" t="str">
        <f t="shared" ca="1" si="2311"/>
        <v/>
      </c>
      <c r="N4929" s="44" t="str">
        <f t="shared" ca="1" si="2312"/>
        <v/>
      </c>
      <c r="O4929" s="108" t="str">
        <f t="shared" si="2296"/>
        <v/>
      </c>
      <c r="P4929" s="102" t="str">
        <f t="shared" si="2297"/>
        <v/>
      </c>
      <c r="Q4929" s="102" t="str">
        <f t="shared" si="2298"/>
        <v/>
      </c>
      <c r="R4929" s="120" t="str">
        <f t="shared" si="2299"/>
        <v/>
      </c>
      <c r="S4929" s="54" t="str">
        <f t="shared" si="2300"/>
        <v/>
      </c>
      <c r="T4929" s="5" t="str">
        <f t="shared" si="2301"/>
        <v/>
      </c>
      <c r="U4929" s="152" t="str">
        <f t="shared" si="2284"/>
        <v/>
      </c>
      <c r="V4929" s="152" t="str">
        <f t="shared" si="2285"/>
        <v/>
      </c>
      <c r="W4929" s="153" t="str">
        <f t="shared" si="2286"/>
        <v/>
      </c>
      <c r="X4929" s="153" t="str">
        <f t="shared" si="2287"/>
        <v/>
      </c>
      <c r="Y4929" s="153" t="str">
        <f t="shared" si="2288"/>
        <v/>
      </c>
      <c r="Z4929" s="153" t="str">
        <f t="shared" si="2289"/>
        <v/>
      </c>
      <c r="AA4929" s="152" t="str">
        <f t="shared" si="2290"/>
        <v/>
      </c>
      <c r="AB4929" s="152" t="str">
        <f t="shared" si="2291"/>
        <v/>
      </c>
      <c r="AC4929" s="154" t="str">
        <f t="shared" si="2302"/>
        <v/>
      </c>
      <c r="AD4929" s="154" t="str">
        <f t="shared" si="2303"/>
        <v/>
      </c>
      <c r="AE4929" s="3" t="str">
        <f t="shared" si="2304"/>
        <v/>
      </c>
      <c r="AF4929" s="3" t="str">
        <f t="shared" si="2305"/>
        <v/>
      </c>
      <c r="AG4929" s="3" t="str">
        <f t="shared" si="2306"/>
        <v/>
      </c>
      <c r="AH4929" s="4" t="str">
        <f t="shared" si="2307"/>
        <v/>
      </c>
      <c r="AI4929" s="75" t="str">
        <f t="shared" si="2308"/>
        <v/>
      </c>
      <c r="AJ4929" s="75" t="str">
        <f t="shared" si="2309"/>
        <v/>
      </c>
    </row>
    <row r="4930" spans="1:36">
      <c r="A4930" s="41" t="str">
        <f t="shared" si="2292"/>
        <v/>
      </c>
      <c r="B4930" s="150" t="str">
        <f>IF(ISNUMBER(A4930),INDEX('MetaTrader Import'!$H$13:$J$5893,TRUNC(((A4930-$A$39+1)-1)/3)+1,MOD((A4930-$A$39+1)-1,3)+1),"")</f>
        <v/>
      </c>
      <c r="C4930" s="43" t="str">
        <f t="shared" si="2293"/>
        <v/>
      </c>
      <c r="D4930" s="43" t="str">
        <f t="shared" ca="1" si="2283"/>
        <v/>
      </c>
      <c r="E4930" s="43" t="str">
        <f t="shared" si="2294"/>
        <v/>
      </c>
      <c r="F4930" s="43" t="str">
        <f t="shared" si="2295"/>
        <v/>
      </c>
      <c r="G4930" s="43" t="str">
        <f>IF(A4930&lt;&gt;"",IF(A4930&lt;Data!$G$11*0.25,$C$13/$G$32,IF(A4930&gt;Data!$G$11*0.25,$C$13,$C$13*10)),"")</f>
        <v/>
      </c>
      <c r="H4930" s="43" t="str">
        <f>IF(A4930&lt;&gt;"",IF(Data!$G$9="constant",$C$13,IF(Data!$G$9="squeeze",G4930,F4930)),"")</f>
        <v/>
      </c>
      <c r="I4930" s="38" t="str">
        <f ca="1">IF(ISNUMBER(A4930),NORMINV(RAND(),0,IF(AND(Data!$G$9="squeeze",A4930&lt;Data!$G$11*0.25),$H$32,1)*$C$30*$C$13)*($C$14*$C$12),"")</f>
        <v/>
      </c>
      <c r="J4930" s="42" t="str">
        <f ca="1">IFERROR(IF(Data!$C$6="Real",B4930,I4930+J4929+($C$14*$C$12)*(NORMINV(RAND(),$C$15,CHOOSE($G$13,$C$13,F4930,G4930)))),"")</f>
        <v/>
      </c>
      <c r="K4930" s="88" t="str">
        <f>IF(ISNUMBER(A4930), IF($G$16="fixed",$G$17,MIN(H4930*Data!$C$7*$C$16*0.5,$C$17*Data!$C$7))*$C$12,"")</f>
        <v/>
      </c>
      <c r="L4930" s="42" t="str">
        <f t="shared" ca="1" si="2310"/>
        <v/>
      </c>
      <c r="M4930" s="44" t="str">
        <f t="shared" ca="1" si="2311"/>
        <v/>
      </c>
      <c r="N4930" s="44" t="str">
        <f t="shared" ca="1" si="2312"/>
        <v/>
      </c>
      <c r="O4930" s="108" t="str">
        <f t="shared" si="2296"/>
        <v/>
      </c>
      <c r="P4930" s="102" t="str">
        <f t="shared" si="2297"/>
        <v/>
      </c>
      <c r="Q4930" s="102" t="str">
        <f t="shared" si="2298"/>
        <v/>
      </c>
      <c r="R4930" s="120" t="str">
        <f t="shared" si="2299"/>
        <v/>
      </c>
      <c r="S4930" s="54" t="str">
        <f t="shared" si="2300"/>
        <v/>
      </c>
      <c r="T4930" s="5" t="str">
        <f t="shared" si="2301"/>
        <v/>
      </c>
      <c r="U4930" s="152" t="str">
        <f t="shared" si="2284"/>
        <v/>
      </c>
      <c r="V4930" s="152" t="str">
        <f t="shared" si="2285"/>
        <v/>
      </c>
      <c r="W4930" s="153" t="str">
        <f t="shared" si="2286"/>
        <v/>
      </c>
      <c r="X4930" s="153" t="str">
        <f t="shared" si="2287"/>
        <v/>
      </c>
      <c r="Y4930" s="153" t="str">
        <f t="shared" si="2288"/>
        <v/>
      </c>
      <c r="Z4930" s="153" t="str">
        <f t="shared" si="2289"/>
        <v/>
      </c>
      <c r="AA4930" s="152" t="str">
        <f t="shared" si="2290"/>
        <v/>
      </c>
      <c r="AB4930" s="152" t="str">
        <f t="shared" si="2291"/>
        <v/>
      </c>
      <c r="AC4930" s="154" t="str">
        <f t="shared" si="2302"/>
        <v/>
      </c>
      <c r="AD4930" s="154" t="str">
        <f t="shared" si="2303"/>
        <v/>
      </c>
      <c r="AE4930" s="3" t="str">
        <f t="shared" si="2304"/>
        <v/>
      </c>
      <c r="AF4930" s="3" t="str">
        <f t="shared" si="2305"/>
        <v/>
      </c>
      <c r="AG4930" s="3" t="str">
        <f t="shared" si="2306"/>
        <v/>
      </c>
      <c r="AH4930" s="4" t="str">
        <f t="shared" si="2307"/>
        <v/>
      </c>
      <c r="AI4930" s="75" t="str">
        <f t="shared" si="2308"/>
        <v/>
      </c>
      <c r="AJ4930" s="75" t="str">
        <f t="shared" si="2309"/>
        <v/>
      </c>
    </row>
    <row r="4931" spans="1:36">
      <c r="A4931" s="41" t="str">
        <f t="shared" si="2292"/>
        <v/>
      </c>
      <c r="B4931" s="150" t="str">
        <f>IF(ISNUMBER(A4931),INDEX('MetaTrader Import'!$H$13:$J$5893,TRUNC(((A4931-$A$39+1)-1)/3)+1,MOD((A4931-$A$39+1)-1,3)+1),"")</f>
        <v/>
      </c>
      <c r="C4931" s="43" t="str">
        <f t="shared" si="2293"/>
        <v/>
      </c>
      <c r="D4931" s="43" t="str">
        <f t="shared" ref="D4931:D4994" ca="1" si="2313">IF(A4931&lt;&gt;"",NORMINV(RAND(),($C$23-C4931)*$C$28,$C$27)+NORMINV(RAND(),IF(RAND()&gt;$C$26,$C$25,0),$C$27),"")</f>
        <v/>
      </c>
      <c r="E4931" s="43" t="str">
        <f t="shared" si="2294"/>
        <v/>
      </c>
      <c r="F4931" s="43" t="str">
        <f t="shared" si="2295"/>
        <v/>
      </c>
      <c r="G4931" s="43" t="str">
        <f>IF(A4931&lt;&gt;"",IF(A4931&lt;Data!$G$11*0.25,$C$13/$G$32,IF(A4931&gt;Data!$G$11*0.25,$C$13,$C$13*10)),"")</f>
        <v/>
      </c>
      <c r="H4931" s="43" t="str">
        <f>IF(A4931&lt;&gt;"",IF(Data!$G$9="constant",$C$13,IF(Data!$G$9="squeeze",G4931,F4931)),"")</f>
        <v/>
      </c>
      <c r="I4931" s="38" t="str">
        <f ca="1">IF(ISNUMBER(A4931),NORMINV(RAND(),0,IF(AND(Data!$G$9="squeeze",A4931&lt;Data!$G$11*0.25),$H$32,1)*$C$30*$C$13)*($C$14*$C$12),"")</f>
        <v/>
      </c>
      <c r="J4931" s="42" t="str">
        <f ca="1">IFERROR(IF(Data!$C$6="Real",B4931,I4931+J4930+($C$14*$C$12)*(NORMINV(RAND(),$C$15,CHOOSE($G$13,$C$13,F4931,G4931)))),"")</f>
        <v/>
      </c>
      <c r="K4931" s="88" t="str">
        <f>IF(ISNUMBER(A4931), IF($G$16="fixed",$G$17,MIN(H4931*Data!$C$7*$C$16*0.5,$C$17*Data!$C$7))*$C$12,"")</f>
        <v/>
      </c>
      <c r="L4931" s="42" t="str">
        <f t="shared" ca="1" si="2310"/>
        <v/>
      </c>
      <c r="M4931" s="44" t="str">
        <f t="shared" ca="1" si="2311"/>
        <v/>
      </c>
      <c r="N4931" s="44" t="str">
        <f t="shared" ca="1" si="2312"/>
        <v/>
      </c>
      <c r="O4931" s="108" t="str">
        <f t="shared" si="2296"/>
        <v/>
      </c>
      <c r="P4931" s="102" t="str">
        <f t="shared" si="2297"/>
        <v/>
      </c>
      <c r="Q4931" s="102" t="str">
        <f t="shared" si="2298"/>
        <v/>
      </c>
      <c r="R4931" s="120" t="str">
        <f t="shared" si="2299"/>
        <v/>
      </c>
      <c r="S4931" s="54" t="str">
        <f t="shared" si="2300"/>
        <v/>
      </c>
      <c r="T4931" s="5" t="str">
        <f t="shared" si="2301"/>
        <v/>
      </c>
      <c r="U4931" s="152" t="str">
        <f t="shared" ref="U4931:U4994" si="2314">IF(NOT(ISNUMBER(T4931)),"",IF(S4931=1,T4931,IF(M4931&gt;U4930,M4931,IF(ISNUMBER(U4930),U4930,""))))</f>
        <v/>
      </c>
      <c r="V4931" s="152" t="str">
        <f t="shared" ref="V4931:V4994" si="2315">IF(NOT(ISNUMBER(T4931)),"",IF(S4931=1,T4931,IF(N4931&lt;V4930,N4931,IF(ISNUMBER(V4930),V4930,""))))</f>
        <v/>
      </c>
      <c r="W4931" s="153" t="str">
        <f t="shared" ref="W4931:W4994" si="2316">IF(NOT(ISNUMBER(T4931)),"",MIN($F$24,IF(TRUNC((U4931-T4931)/$E$24*$G$12)+0&gt;IF(ISNUMBER(W4930),W4930,0),TRUNC((U4931-T4931)/$E$24*$G$12)+0,IF(ISNUMBER(W4930),W4930,0))))</f>
        <v/>
      </c>
      <c r="X4931" s="153" t="str">
        <f t="shared" ref="X4931:X4994" si="2317">IF(NOT(ISNUMBER(T4931)),"",MIN($F$24,IF(-TRUNC((V4931-T4931)/$E$24*$G$12)+0&gt;IF(ISNUMBER(X4930),X4930,0),-TRUNC((V4931-T4931)/$E$24*$G$12)+0,IF(ISNUMBER(X4930),X4930,0))))</f>
        <v/>
      </c>
      <c r="Y4931" s="153" t="str">
        <f t="shared" ref="Y4931:Y4994" si="2318">IF(ISNUMBER(W4931),(IF(W4931=0,0,1))*IF(ABS($I$24)=2,POWER(2,W4931-1),W4931)*SIGN($I$24)*$K$24,"")</f>
        <v/>
      </c>
      <c r="Z4931" s="153" t="str">
        <f t="shared" ref="Z4931:Z4994" si="2319">IF(ISNUMBER(X4931),(IF(X4931=0,0,1))*IF(ABS($I$24)=2,POWER(2,X4931-1),X4931)*SIGN($I$24)*$K$24,"")</f>
        <v/>
      </c>
      <c r="AA4931" s="152" t="str">
        <f t="shared" ref="AA4931:AA4994" si="2320">IF(OR(NOT(ISNUMBER(T4931)),W4931&lt;1),"",IF(OR(NOT(ISNUMBER(W4930)),W4930=0),IF(SIGN(Y4931)=1,M4931,N4931),(Y4930*AA4930+(Y4931-Y4930)*IF(SIGN(Y4931)=1,M4931,N4931))/Y4931))</f>
        <v/>
      </c>
      <c r="AB4931" s="152" t="str">
        <f t="shared" ref="AB4931:AB4994" si="2321">IF(OR(NOT(ISNUMBER(T4931)),X4931&lt;1),"",IF(OR(NOT(ISNUMBER(X4930)),X4930=0),IF(SIGN(Z4931)=1,N4931,M4931),(Z4930*AB4930+(Z4931-Z4930)*IF(SIGN(Z4931)=1,N4931,M4931))/Z4931))</f>
        <v/>
      </c>
      <c r="AC4931" s="154" t="str">
        <f t="shared" si="2302"/>
        <v/>
      </c>
      <c r="AD4931" s="154" t="str">
        <f t="shared" si="2303"/>
        <v/>
      </c>
      <c r="AE4931" s="3" t="str">
        <f t="shared" si="2304"/>
        <v/>
      </c>
      <c r="AF4931" s="3" t="str">
        <f t="shared" si="2305"/>
        <v/>
      </c>
      <c r="AG4931" s="3" t="str">
        <f t="shared" si="2306"/>
        <v/>
      </c>
      <c r="AH4931" s="4" t="str">
        <f t="shared" si="2307"/>
        <v/>
      </c>
      <c r="AI4931" s="75" t="str">
        <f t="shared" si="2308"/>
        <v/>
      </c>
      <c r="AJ4931" s="75" t="str">
        <f t="shared" si="2309"/>
        <v/>
      </c>
    </row>
    <row r="4932" spans="1:36">
      <c r="A4932" s="41" t="str">
        <f t="shared" ref="A4932:A4995" si="2322">IFERROR(IF(A4931+1&gt;$C$19,"",A4931+1),"")</f>
        <v/>
      </c>
      <c r="B4932" s="150" t="str">
        <f>IF(ISNUMBER(A4932),INDEX('MetaTrader Import'!$H$13:$J$5893,TRUNC(((A4932-$A$39+1)-1)/3)+1,MOD((A4932-$A$39+1)-1,3)+1),"")</f>
        <v/>
      </c>
      <c r="C4932" s="43" t="str">
        <f t="shared" ref="C4932:C4995" si="2323">IF(A4932&lt;&gt;"",E4931,"")</f>
        <v/>
      </c>
      <c r="D4932" s="43" t="str">
        <f t="shared" ca="1" si="2313"/>
        <v/>
      </c>
      <c r="E4932" s="43" t="str">
        <f t="shared" ref="E4932:E4995" si="2324">IF(A4932&lt;&gt;"",C4932+D4932,"")</f>
        <v/>
      </c>
      <c r="F4932" s="43" t="str">
        <f t="shared" ref="F4932:F4995" si="2325">IF(A4932&lt;&gt;"",$C$13*ABS(E4932)/$C$23,"")</f>
        <v/>
      </c>
      <c r="G4932" s="43" t="str">
        <f>IF(A4932&lt;&gt;"",IF(A4932&lt;Data!$G$11*0.25,$C$13/$G$32,IF(A4932&gt;Data!$G$11*0.25,$C$13,$C$13*10)),"")</f>
        <v/>
      </c>
      <c r="H4932" s="43" t="str">
        <f>IF(A4932&lt;&gt;"",IF(Data!$G$9="constant",$C$13,IF(Data!$G$9="squeeze",G4932,F4932)),"")</f>
        <v/>
      </c>
      <c r="I4932" s="38" t="str">
        <f ca="1">IF(ISNUMBER(A4932),NORMINV(RAND(),0,IF(AND(Data!$G$9="squeeze",A4932&lt;Data!$G$11*0.25),$H$32,1)*$C$30*$C$13)*($C$14*$C$12),"")</f>
        <v/>
      </c>
      <c r="J4932" s="42" t="str">
        <f ca="1">IFERROR(IF(Data!$C$6="Real",B4932,I4932+J4931+($C$14*$C$12)*(NORMINV(RAND(),$C$15,CHOOSE($G$13,$C$13,F4932,G4932)))),"")</f>
        <v/>
      </c>
      <c r="K4932" s="88" t="str">
        <f>IF(ISNUMBER(A4932), IF($G$16="fixed",$G$17,MIN(H4932*Data!$C$7*$C$16*0.5,$C$17*Data!$C$7))*$C$12,"")</f>
        <v/>
      </c>
      <c r="L4932" s="42" t="str">
        <f t="shared" ca="1" si="2310"/>
        <v/>
      </c>
      <c r="M4932" s="44" t="str">
        <f t="shared" ca="1" si="2311"/>
        <v/>
      </c>
      <c r="N4932" s="44" t="str">
        <f t="shared" ca="1" si="2312"/>
        <v/>
      </c>
      <c r="O4932" s="108" t="str">
        <f t="shared" ref="O4932:O4995" si="2326">IF(ISNUMBER(A4932),$G$12*SLOPE(L4918:L4932,A4918:A4932),"")</f>
        <v/>
      </c>
      <c r="P4932" s="102" t="str">
        <f t="shared" ref="P4932:P4995" si="2327">IF(ISNUMBER(A4932),STDEV(L4918:L4932)*$G$12,"")</f>
        <v/>
      </c>
      <c r="Q4932" s="102" t="str">
        <f t="shared" ref="Q4932:Q4995" si="2328">IF(ISNUMBER(A4932),SLOPE(P4918:P4932,A4918:A4932),"")</f>
        <v/>
      </c>
      <c r="R4932" s="120" t="str">
        <f t="shared" ref="R4932:R4995" si="2329">IF(ISNUMBER(A4932),R4931+S4931,"")</f>
        <v/>
      </c>
      <c r="S4932" s="54" t="str">
        <f t="shared" ref="S4932:S4995" si="2330">IF(ISNUMBER(A4932),IF(AND(R4932&lt;$M$24,Q4932&lt;$F$28,ABS(O4932)&lt;$F$27,P4932&lt;$F$26,NOT(ISNUMBER(T4931))),1,0),"")</f>
        <v/>
      </c>
      <c r="T4932" s="5" t="str">
        <f t="shared" ref="T4932:T4995" si="2331">IF(ISNUMBER(A4932),IF(S4932=1,L4932,IF(AG4931="Y","",IF(ISNUMBER(T4931),T4931,""))),"")</f>
        <v/>
      </c>
      <c r="U4932" s="152" t="str">
        <f t="shared" si="2314"/>
        <v/>
      </c>
      <c r="V4932" s="152" t="str">
        <f t="shared" si="2315"/>
        <v/>
      </c>
      <c r="W4932" s="153" t="str">
        <f t="shared" si="2316"/>
        <v/>
      </c>
      <c r="X4932" s="153" t="str">
        <f t="shared" si="2317"/>
        <v/>
      </c>
      <c r="Y4932" s="153" t="str">
        <f t="shared" si="2318"/>
        <v/>
      </c>
      <c r="Z4932" s="153" t="str">
        <f t="shared" si="2319"/>
        <v/>
      </c>
      <c r="AA4932" s="152" t="str">
        <f t="shared" si="2320"/>
        <v/>
      </c>
      <c r="AB4932" s="152" t="str">
        <f t="shared" si="2321"/>
        <v/>
      </c>
      <c r="AC4932" s="154" t="str">
        <f t="shared" ref="AC4932:AC4995" si="2332">IFERROR(-SIGN(Y4932)*(AA4932-IF(SIGN(Y4932)=1,N4932,M4932))*$G$12*ABS(Y4932),"")</f>
        <v/>
      </c>
      <c r="AD4932" s="154" t="str">
        <f t="shared" ref="AD4932:AD4995" si="2333">IFERROR(SIGN(Z4932)*(AB4932-IF(SIGN(Z4932)=1,M4932,N4932))*$G$12*ABS(Z4932),"")</f>
        <v/>
      </c>
      <c r="AE4932" s="3" t="str">
        <f t="shared" ref="AE4932:AE4995" si="2334">IF(ISNUMBER(A4932),IFERROR((IF(ISNUMBER(AC4932),AC4932,0)+IF(ISNUMBER(AD4932),AD4932,0))/(ABS(Y4932)+ABS(Z4932)),0),"")</f>
        <v/>
      </c>
      <c r="AF4932" s="3" t="str">
        <f t="shared" ref="AF4932:AF4995" si="2335">IF(ISNUMBER(A4932),IF(ISNUMBER(AC4932),AC4932,0)+IF(ISNUMBER(AD4932),AD4932,0),"")</f>
        <v/>
      </c>
      <c r="AG4932" s="3" t="str">
        <f t="shared" ref="AG4932:AG4995" si="2336">IF(NOT(ISNUMBER(T4932)),"",IF(OR(AF4932&gt;$G$24,AF4932&lt;-$H$24,A4932+1&gt;$C$19),"Y","N"))</f>
        <v/>
      </c>
      <c r="AH4932" s="4" t="str">
        <f t="shared" ref="AH4932:AH4995" si="2337">IF(AG4932="y",AF4932*10*$C$11,"")</f>
        <v/>
      </c>
      <c r="AI4932" s="75" t="str">
        <f t="shared" ref="AI4932:AI4995" si="2338">IF(ISNUMBER(A4932),IF(ISNUMBER(AH4932),AJ4932,AF4932*10*$C$11+AJ4932),"")</f>
        <v/>
      </c>
      <c r="AJ4932" s="75" t="str">
        <f t="shared" ref="AJ4932:AJ4995" si="2339">IF(ISNUMBER(A4932),AJ4931+IF(ISNUMBER(AH4932),AH4932,0),"")</f>
        <v/>
      </c>
    </row>
    <row r="4933" spans="1:36">
      <c r="A4933" s="41" t="str">
        <f t="shared" si="2322"/>
        <v/>
      </c>
      <c r="B4933" s="150" t="str">
        <f>IF(ISNUMBER(A4933),INDEX('MetaTrader Import'!$H$13:$J$5893,TRUNC(((A4933-$A$39+1)-1)/3)+1,MOD((A4933-$A$39+1)-1,3)+1),"")</f>
        <v/>
      </c>
      <c r="C4933" s="43" t="str">
        <f t="shared" si="2323"/>
        <v/>
      </c>
      <c r="D4933" s="43" t="str">
        <f t="shared" ca="1" si="2313"/>
        <v/>
      </c>
      <c r="E4933" s="43" t="str">
        <f t="shared" si="2324"/>
        <v/>
      </c>
      <c r="F4933" s="43" t="str">
        <f t="shared" si="2325"/>
        <v/>
      </c>
      <c r="G4933" s="43" t="str">
        <f>IF(A4933&lt;&gt;"",IF(A4933&lt;Data!$G$11*0.25,$C$13/$G$32,IF(A4933&gt;Data!$G$11*0.25,$C$13,$C$13*10)),"")</f>
        <v/>
      </c>
      <c r="H4933" s="43" t="str">
        <f>IF(A4933&lt;&gt;"",IF(Data!$G$9="constant",$C$13,IF(Data!$G$9="squeeze",G4933,F4933)),"")</f>
        <v/>
      </c>
      <c r="I4933" s="38" t="str">
        <f ca="1">IF(ISNUMBER(A4933),NORMINV(RAND(),0,IF(AND(Data!$G$9="squeeze",A4933&lt;Data!$G$11*0.25),$H$32,1)*$C$30*$C$13)*($C$14*$C$12),"")</f>
        <v/>
      </c>
      <c r="J4933" s="42" t="str">
        <f ca="1">IFERROR(IF(Data!$C$6="Real",B4933,I4933+J4932+($C$14*$C$12)*(NORMINV(RAND(),$C$15,CHOOSE($G$13,$C$13,F4933,G4933)))),"")</f>
        <v/>
      </c>
      <c r="K4933" s="88" t="str">
        <f>IF(ISNUMBER(A4933), IF($G$16="fixed",$G$17,MIN(H4933*Data!$C$7*$C$16*0.5,$C$17*Data!$C$7))*$C$12,"")</f>
        <v/>
      </c>
      <c r="L4933" s="42" t="str">
        <f t="shared" ca="1" si="2310"/>
        <v/>
      </c>
      <c r="M4933" s="44" t="str">
        <f t="shared" ca="1" si="2311"/>
        <v/>
      </c>
      <c r="N4933" s="44" t="str">
        <f t="shared" ca="1" si="2312"/>
        <v/>
      </c>
      <c r="O4933" s="108" t="str">
        <f t="shared" si="2326"/>
        <v/>
      </c>
      <c r="P4933" s="102" t="str">
        <f t="shared" si="2327"/>
        <v/>
      </c>
      <c r="Q4933" s="102" t="str">
        <f t="shared" si="2328"/>
        <v/>
      </c>
      <c r="R4933" s="120" t="str">
        <f t="shared" si="2329"/>
        <v/>
      </c>
      <c r="S4933" s="54" t="str">
        <f t="shared" si="2330"/>
        <v/>
      </c>
      <c r="T4933" s="5" t="str">
        <f t="shared" si="2331"/>
        <v/>
      </c>
      <c r="U4933" s="152" t="str">
        <f t="shared" si="2314"/>
        <v/>
      </c>
      <c r="V4933" s="152" t="str">
        <f t="shared" si="2315"/>
        <v/>
      </c>
      <c r="W4933" s="153" t="str">
        <f t="shared" si="2316"/>
        <v/>
      </c>
      <c r="X4933" s="153" t="str">
        <f t="shared" si="2317"/>
        <v/>
      </c>
      <c r="Y4933" s="153" t="str">
        <f t="shared" si="2318"/>
        <v/>
      </c>
      <c r="Z4933" s="153" t="str">
        <f t="shared" si="2319"/>
        <v/>
      </c>
      <c r="AA4933" s="152" t="str">
        <f t="shared" si="2320"/>
        <v/>
      </c>
      <c r="AB4933" s="152" t="str">
        <f t="shared" si="2321"/>
        <v/>
      </c>
      <c r="AC4933" s="154" t="str">
        <f t="shared" si="2332"/>
        <v/>
      </c>
      <c r="AD4933" s="154" t="str">
        <f t="shared" si="2333"/>
        <v/>
      </c>
      <c r="AE4933" s="3" t="str">
        <f t="shared" si="2334"/>
        <v/>
      </c>
      <c r="AF4933" s="3" t="str">
        <f t="shared" si="2335"/>
        <v/>
      </c>
      <c r="AG4933" s="3" t="str">
        <f t="shared" si="2336"/>
        <v/>
      </c>
      <c r="AH4933" s="4" t="str">
        <f t="shared" si="2337"/>
        <v/>
      </c>
      <c r="AI4933" s="75" t="str">
        <f t="shared" si="2338"/>
        <v/>
      </c>
      <c r="AJ4933" s="75" t="str">
        <f t="shared" si="2339"/>
        <v/>
      </c>
    </row>
    <row r="4934" spans="1:36">
      <c r="A4934" s="41" t="str">
        <f t="shared" si="2322"/>
        <v/>
      </c>
      <c r="B4934" s="150" t="str">
        <f>IF(ISNUMBER(A4934),INDEX('MetaTrader Import'!$H$13:$J$5893,TRUNC(((A4934-$A$39+1)-1)/3)+1,MOD((A4934-$A$39+1)-1,3)+1),"")</f>
        <v/>
      </c>
      <c r="C4934" s="43" t="str">
        <f t="shared" si="2323"/>
        <v/>
      </c>
      <c r="D4934" s="43" t="str">
        <f t="shared" ca="1" si="2313"/>
        <v/>
      </c>
      <c r="E4934" s="43" t="str">
        <f t="shared" si="2324"/>
        <v/>
      </c>
      <c r="F4934" s="43" t="str">
        <f t="shared" si="2325"/>
        <v/>
      </c>
      <c r="G4934" s="43" t="str">
        <f>IF(A4934&lt;&gt;"",IF(A4934&lt;Data!$G$11*0.25,$C$13/$G$32,IF(A4934&gt;Data!$G$11*0.25,$C$13,$C$13*10)),"")</f>
        <v/>
      </c>
      <c r="H4934" s="43" t="str">
        <f>IF(A4934&lt;&gt;"",IF(Data!$G$9="constant",$C$13,IF(Data!$G$9="squeeze",G4934,F4934)),"")</f>
        <v/>
      </c>
      <c r="I4934" s="38" t="str">
        <f ca="1">IF(ISNUMBER(A4934),NORMINV(RAND(),0,IF(AND(Data!$G$9="squeeze",A4934&lt;Data!$G$11*0.25),$H$32,1)*$C$30*$C$13)*($C$14*$C$12),"")</f>
        <v/>
      </c>
      <c r="J4934" s="42" t="str">
        <f ca="1">IFERROR(IF(Data!$C$6="Real",B4934,I4934+J4933+($C$14*$C$12)*(NORMINV(RAND(),$C$15,CHOOSE($G$13,$C$13,F4934,G4934)))),"")</f>
        <v/>
      </c>
      <c r="K4934" s="88" t="str">
        <f>IF(ISNUMBER(A4934), IF($G$16="fixed",$G$17,MIN(H4934*Data!$C$7*$C$16*0.5,$C$17*Data!$C$7))*$C$12,"")</f>
        <v/>
      </c>
      <c r="L4934" s="42" t="str">
        <f t="shared" ref="L4934:L4997" ca="1" si="2340">IFERROR(J4934,"")</f>
        <v/>
      </c>
      <c r="M4934" s="44" t="str">
        <f t="shared" ref="M4934:M4997" ca="1" si="2341">IFERROR(L4934+K4934*0.5,"")</f>
        <v/>
      </c>
      <c r="N4934" s="44" t="str">
        <f t="shared" ref="N4934:N4997" ca="1" si="2342">IFERROR(L4934-K4934*0.5,"")</f>
        <v/>
      </c>
      <c r="O4934" s="108" t="str">
        <f t="shared" si="2326"/>
        <v/>
      </c>
      <c r="P4934" s="102" t="str">
        <f t="shared" si="2327"/>
        <v/>
      </c>
      <c r="Q4934" s="102" t="str">
        <f t="shared" si="2328"/>
        <v/>
      </c>
      <c r="R4934" s="120" t="str">
        <f t="shared" si="2329"/>
        <v/>
      </c>
      <c r="S4934" s="54" t="str">
        <f t="shared" si="2330"/>
        <v/>
      </c>
      <c r="T4934" s="5" t="str">
        <f t="shared" si="2331"/>
        <v/>
      </c>
      <c r="U4934" s="152" t="str">
        <f t="shared" si="2314"/>
        <v/>
      </c>
      <c r="V4934" s="152" t="str">
        <f t="shared" si="2315"/>
        <v/>
      </c>
      <c r="W4934" s="153" t="str">
        <f t="shared" si="2316"/>
        <v/>
      </c>
      <c r="X4934" s="153" t="str">
        <f t="shared" si="2317"/>
        <v/>
      </c>
      <c r="Y4934" s="153" t="str">
        <f t="shared" si="2318"/>
        <v/>
      </c>
      <c r="Z4934" s="153" t="str">
        <f t="shared" si="2319"/>
        <v/>
      </c>
      <c r="AA4934" s="152" t="str">
        <f t="shared" si="2320"/>
        <v/>
      </c>
      <c r="AB4934" s="152" t="str">
        <f t="shared" si="2321"/>
        <v/>
      </c>
      <c r="AC4934" s="154" t="str">
        <f t="shared" si="2332"/>
        <v/>
      </c>
      <c r="AD4934" s="154" t="str">
        <f t="shared" si="2333"/>
        <v/>
      </c>
      <c r="AE4934" s="3" t="str">
        <f t="shared" si="2334"/>
        <v/>
      </c>
      <c r="AF4934" s="3" t="str">
        <f t="shared" si="2335"/>
        <v/>
      </c>
      <c r="AG4934" s="3" t="str">
        <f t="shared" si="2336"/>
        <v/>
      </c>
      <c r="AH4934" s="4" t="str">
        <f t="shared" si="2337"/>
        <v/>
      </c>
      <c r="AI4934" s="75" t="str">
        <f t="shared" si="2338"/>
        <v/>
      </c>
      <c r="AJ4934" s="75" t="str">
        <f t="shared" si="2339"/>
        <v/>
      </c>
    </row>
    <row r="4935" spans="1:36">
      <c r="A4935" s="41" t="str">
        <f t="shared" si="2322"/>
        <v/>
      </c>
      <c r="B4935" s="150" t="str">
        <f>IF(ISNUMBER(A4935),INDEX('MetaTrader Import'!$H$13:$J$5893,TRUNC(((A4935-$A$39+1)-1)/3)+1,MOD((A4935-$A$39+1)-1,3)+1),"")</f>
        <v/>
      </c>
      <c r="C4935" s="43" t="str">
        <f t="shared" si="2323"/>
        <v/>
      </c>
      <c r="D4935" s="43" t="str">
        <f t="shared" ca="1" si="2313"/>
        <v/>
      </c>
      <c r="E4935" s="43" t="str">
        <f t="shared" si="2324"/>
        <v/>
      </c>
      <c r="F4935" s="43" t="str">
        <f t="shared" si="2325"/>
        <v/>
      </c>
      <c r="G4935" s="43" t="str">
        <f>IF(A4935&lt;&gt;"",IF(A4935&lt;Data!$G$11*0.25,$C$13/$G$32,IF(A4935&gt;Data!$G$11*0.25,$C$13,$C$13*10)),"")</f>
        <v/>
      </c>
      <c r="H4935" s="43" t="str">
        <f>IF(A4935&lt;&gt;"",IF(Data!$G$9="constant",$C$13,IF(Data!$G$9="squeeze",G4935,F4935)),"")</f>
        <v/>
      </c>
      <c r="I4935" s="38" t="str">
        <f ca="1">IF(ISNUMBER(A4935),NORMINV(RAND(),0,IF(AND(Data!$G$9="squeeze",A4935&lt;Data!$G$11*0.25),$H$32,1)*$C$30*$C$13)*($C$14*$C$12),"")</f>
        <v/>
      </c>
      <c r="J4935" s="42" t="str">
        <f ca="1">IFERROR(IF(Data!$C$6="Real",B4935,I4935+J4934+($C$14*$C$12)*(NORMINV(RAND(),$C$15,CHOOSE($G$13,$C$13,F4935,G4935)))),"")</f>
        <v/>
      </c>
      <c r="K4935" s="88" t="str">
        <f>IF(ISNUMBER(A4935), IF($G$16="fixed",$G$17,MIN(H4935*Data!$C$7*$C$16*0.5,$C$17*Data!$C$7))*$C$12,"")</f>
        <v/>
      </c>
      <c r="L4935" s="42" t="str">
        <f t="shared" ca="1" si="2340"/>
        <v/>
      </c>
      <c r="M4935" s="44" t="str">
        <f t="shared" ca="1" si="2341"/>
        <v/>
      </c>
      <c r="N4935" s="44" t="str">
        <f t="shared" ca="1" si="2342"/>
        <v/>
      </c>
      <c r="O4935" s="108" t="str">
        <f t="shared" si="2326"/>
        <v/>
      </c>
      <c r="P4935" s="102" t="str">
        <f t="shared" si="2327"/>
        <v/>
      </c>
      <c r="Q4935" s="102" t="str">
        <f t="shared" si="2328"/>
        <v/>
      </c>
      <c r="R4935" s="120" t="str">
        <f t="shared" si="2329"/>
        <v/>
      </c>
      <c r="S4935" s="54" t="str">
        <f t="shared" si="2330"/>
        <v/>
      </c>
      <c r="T4935" s="5" t="str">
        <f t="shared" si="2331"/>
        <v/>
      </c>
      <c r="U4935" s="152" t="str">
        <f t="shared" si="2314"/>
        <v/>
      </c>
      <c r="V4935" s="152" t="str">
        <f t="shared" si="2315"/>
        <v/>
      </c>
      <c r="W4935" s="153" t="str">
        <f t="shared" si="2316"/>
        <v/>
      </c>
      <c r="X4935" s="153" t="str">
        <f t="shared" si="2317"/>
        <v/>
      </c>
      <c r="Y4935" s="153" t="str">
        <f t="shared" si="2318"/>
        <v/>
      </c>
      <c r="Z4935" s="153" t="str">
        <f t="shared" si="2319"/>
        <v/>
      </c>
      <c r="AA4935" s="152" t="str">
        <f t="shared" si="2320"/>
        <v/>
      </c>
      <c r="AB4935" s="152" t="str">
        <f t="shared" si="2321"/>
        <v/>
      </c>
      <c r="AC4935" s="154" t="str">
        <f t="shared" si="2332"/>
        <v/>
      </c>
      <c r="AD4935" s="154" t="str">
        <f t="shared" si="2333"/>
        <v/>
      </c>
      <c r="AE4935" s="3" t="str">
        <f t="shared" si="2334"/>
        <v/>
      </c>
      <c r="AF4935" s="3" t="str">
        <f t="shared" si="2335"/>
        <v/>
      </c>
      <c r="AG4935" s="3" t="str">
        <f t="shared" si="2336"/>
        <v/>
      </c>
      <c r="AH4935" s="4" t="str">
        <f t="shared" si="2337"/>
        <v/>
      </c>
      <c r="AI4935" s="75" t="str">
        <f t="shared" si="2338"/>
        <v/>
      </c>
      <c r="AJ4935" s="75" t="str">
        <f t="shared" si="2339"/>
        <v/>
      </c>
    </row>
    <row r="4936" spans="1:36">
      <c r="A4936" s="41" t="str">
        <f t="shared" si="2322"/>
        <v/>
      </c>
      <c r="B4936" s="150" t="str">
        <f>IF(ISNUMBER(A4936),INDEX('MetaTrader Import'!$H$13:$J$5893,TRUNC(((A4936-$A$39+1)-1)/3)+1,MOD((A4936-$A$39+1)-1,3)+1),"")</f>
        <v/>
      </c>
      <c r="C4936" s="43" t="str">
        <f t="shared" si="2323"/>
        <v/>
      </c>
      <c r="D4936" s="43" t="str">
        <f t="shared" ca="1" si="2313"/>
        <v/>
      </c>
      <c r="E4936" s="43" t="str">
        <f t="shared" si="2324"/>
        <v/>
      </c>
      <c r="F4936" s="43" t="str">
        <f t="shared" si="2325"/>
        <v/>
      </c>
      <c r="G4936" s="43" t="str">
        <f>IF(A4936&lt;&gt;"",IF(A4936&lt;Data!$G$11*0.25,$C$13/$G$32,IF(A4936&gt;Data!$G$11*0.25,$C$13,$C$13*10)),"")</f>
        <v/>
      </c>
      <c r="H4936" s="43" t="str">
        <f>IF(A4936&lt;&gt;"",IF(Data!$G$9="constant",$C$13,IF(Data!$G$9="squeeze",G4936,F4936)),"")</f>
        <v/>
      </c>
      <c r="I4936" s="38" t="str">
        <f ca="1">IF(ISNUMBER(A4936),NORMINV(RAND(),0,IF(AND(Data!$G$9="squeeze",A4936&lt;Data!$G$11*0.25),$H$32,1)*$C$30*$C$13)*($C$14*$C$12),"")</f>
        <v/>
      </c>
      <c r="J4936" s="42" t="str">
        <f ca="1">IFERROR(IF(Data!$C$6="Real",B4936,I4936+J4935+($C$14*$C$12)*(NORMINV(RAND(),$C$15,CHOOSE($G$13,$C$13,F4936,G4936)))),"")</f>
        <v/>
      </c>
      <c r="K4936" s="88" t="str">
        <f>IF(ISNUMBER(A4936), IF($G$16="fixed",$G$17,MIN(H4936*Data!$C$7*$C$16*0.5,$C$17*Data!$C$7))*$C$12,"")</f>
        <v/>
      </c>
      <c r="L4936" s="42" t="str">
        <f t="shared" ca="1" si="2340"/>
        <v/>
      </c>
      <c r="M4936" s="44" t="str">
        <f t="shared" ca="1" si="2341"/>
        <v/>
      </c>
      <c r="N4936" s="44" t="str">
        <f t="shared" ca="1" si="2342"/>
        <v/>
      </c>
      <c r="O4936" s="108" t="str">
        <f t="shared" si="2326"/>
        <v/>
      </c>
      <c r="P4936" s="102" t="str">
        <f t="shared" si="2327"/>
        <v/>
      </c>
      <c r="Q4936" s="102" t="str">
        <f t="shared" si="2328"/>
        <v/>
      </c>
      <c r="R4936" s="120" t="str">
        <f t="shared" si="2329"/>
        <v/>
      </c>
      <c r="S4936" s="54" t="str">
        <f t="shared" si="2330"/>
        <v/>
      </c>
      <c r="T4936" s="5" t="str">
        <f t="shared" si="2331"/>
        <v/>
      </c>
      <c r="U4936" s="152" t="str">
        <f t="shared" si="2314"/>
        <v/>
      </c>
      <c r="V4936" s="152" t="str">
        <f t="shared" si="2315"/>
        <v/>
      </c>
      <c r="W4936" s="153" t="str">
        <f t="shared" si="2316"/>
        <v/>
      </c>
      <c r="X4936" s="153" t="str">
        <f t="shared" si="2317"/>
        <v/>
      </c>
      <c r="Y4936" s="153" t="str">
        <f t="shared" si="2318"/>
        <v/>
      </c>
      <c r="Z4936" s="153" t="str">
        <f t="shared" si="2319"/>
        <v/>
      </c>
      <c r="AA4936" s="152" t="str">
        <f t="shared" si="2320"/>
        <v/>
      </c>
      <c r="AB4936" s="152" t="str">
        <f t="shared" si="2321"/>
        <v/>
      </c>
      <c r="AC4936" s="154" t="str">
        <f t="shared" si="2332"/>
        <v/>
      </c>
      <c r="AD4936" s="154" t="str">
        <f t="shared" si="2333"/>
        <v/>
      </c>
      <c r="AE4936" s="3" t="str">
        <f t="shared" si="2334"/>
        <v/>
      </c>
      <c r="AF4936" s="3" t="str">
        <f t="shared" si="2335"/>
        <v/>
      </c>
      <c r="AG4936" s="3" t="str">
        <f t="shared" si="2336"/>
        <v/>
      </c>
      <c r="AH4936" s="4" t="str">
        <f t="shared" si="2337"/>
        <v/>
      </c>
      <c r="AI4936" s="75" t="str">
        <f t="shared" si="2338"/>
        <v/>
      </c>
      <c r="AJ4936" s="75" t="str">
        <f t="shared" si="2339"/>
        <v/>
      </c>
    </row>
    <row r="4937" spans="1:36">
      <c r="A4937" s="41" t="str">
        <f t="shared" si="2322"/>
        <v/>
      </c>
      <c r="B4937" s="150" t="str">
        <f>IF(ISNUMBER(A4937),INDEX('MetaTrader Import'!$H$13:$J$5893,TRUNC(((A4937-$A$39+1)-1)/3)+1,MOD((A4937-$A$39+1)-1,3)+1),"")</f>
        <v/>
      </c>
      <c r="C4937" s="43" t="str">
        <f t="shared" si="2323"/>
        <v/>
      </c>
      <c r="D4937" s="43" t="str">
        <f t="shared" ca="1" si="2313"/>
        <v/>
      </c>
      <c r="E4937" s="43" t="str">
        <f t="shared" si="2324"/>
        <v/>
      </c>
      <c r="F4937" s="43" t="str">
        <f t="shared" si="2325"/>
        <v/>
      </c>
      <c r="G4937" s="43" t="str">
        <f>IF(A4937&lt;&gt;"",IF(A4937&lt;Data!$G$11*0.25,$C$13/$G$32,IF(A4937&gt;Data!$G$11*0.25,$C$13,$C$13*10)),"")</f>
        <v/>
      </c>
      <c r="H4937" s="43" t="str">
        <f>IF(A4937&lt;&gt;"",IF(Data!$G$9="constant",$C$13,IF(Data!$G$9="squeeze",G4937,F4937)),"")</f>
        <v/>
      </c>
      <c r="I4937" s="38" t="str">
        <f ca="1">IF(ISNUMBER(A4937),NORMINV(RAND(),0,IF(AND(Data!$G$9="squeeze",A4937&lt;Data!$G$11*0.25),$H$32,1)*$C$30*$C$13)*($C$14*$C$12),"")</f>
        <v/>
      </c>
      <c r="J4937" s="42" t="str">
        <f ca="1">IFERROR(IF(Data!$C$6="Real",B4937,I4937+J4936+($C$14*$C$12)*(NORMINV(RAND(),$C$15,CHOOSE($G$13,$C$13,F4937,G4937)))),"")</f>
        <v/>
      </c>
      <c r="K4937" s="88" t="str">
        <f>IF(ISNUMBER(A4937), IF($G$16="fixed",$G$17,MIN(H4937*Data!$C$7*$C$16*0.5,$C$17*Data!$C$7))*$C$12,"")</f>
        <v/>
      </c>
      <c r="L4937" s="42" t="str">
        <f t="shared" ca="1" si="2340"/>
        <v/>
      </c>
      <c r="M4937" s="44" t="str">
        <f t="shared" ca="1" si="2341"/>
        <v/>
      </c>
      <c r="N4937" s="44" t="str">
        <f t="shared" ca="1" si="2342"/>
        <v/>
      </c>
      <c r="O4937" s="108" t="str">
        <f t="shared" si="2326"/>
        <v/>
      </c>
      <c r="P4937" s="102" t="str">
        <f t="shared" si="2327"/>
        <v/>
      </c>
      <c r="Q4937" s="102" t="str">
        <f t="shared" si="2328"/>
        <v/>
      </c>
      <c r="R4937" s="120" t="str">
        <f t="shared" si="2329"/>
        <v/>
      </c>
      <c r="S4937" s="54" t="str">
        <f t="shared" si="2330"/>
        <v/>
      </c>
      <c r="T4937" s="5" t="str">
        <f t="shared" si="2331"/>
        <v/>
      </c>
      <c r="U4937" s="152" t="str">
        <f t="shared" si="2314"/>
        <v/>
      </c>
      <c r="V4937" s="152" t="str">
        <f t="shared" si="2315"/>
        <v/>
      </c>
      <c r="W4937" s="153" t="str">
        <f t="shared" si="2316"/>
        <v/>
      </c>
      <c r="X4937" s="153" t="str">
        <f t="shared" si="2317"/>
        <v/>
      </c>
      <c r="Y4937" s="153" t="str">
        <f t="shared" si="2318"/>
        <v/>
      </c>
      <c r="Z4937" s="153" t="str">
        <f t="shared" si="2319"/>
        <v/>
      </c>
      <c r="AA4937" s="152" t="str">
        <f t="shared" si="2320"/>
        <v/>
      </c>
      <c r="AB4937" s="152" t="str">
        <f t="shared" si="2321"/>
        <v/>
      </c>
      <c r="AC4937" s="154" t="str">
        <f t="shared" si="2332"/>
        <v/>
      </c>
      <c r="AD4937" s="154" t="str">
        <f t="shared" si="2333"/>
        <v/>
      </c>
      <c r="AE4937" s="3" t="str">
        <f t="shared" si="2334"/>
        <v/>
      </c>
      <c r="AF4937" s="3" t="str">
        <f t="shared" si="2335"/>
        <v/>
      </c>
      <c r="AG4937" s="3" t="str">
        <f t="shared" si="2336"/>
        <v/>
      </c>
      <c r="AH4937" s="4" t="str">
        <f t="shared" si="2337"/>
        <v/>
      </c>
      <c r="AI4937" s="75" t="str">
        <f t="shared" si="2338"/>
        <v/>
      </c>
      <c r="AJ4937" s="75" t="str">
        <f t="shared" si="2339"/>
        <v/>
      </c>
    </row>
    <row r="4938" spans="1:36">
      <c r="A4938" s="41" t="str">
        <f t="shared" si="2322"/>
        <v/>
      </c>
      <c r="B4938" s="150" t="str">
        <f>IF(ISNUMBER(A4938),INDEX('MetaTrader Import'!$H$13:$J$5893,TRUNC(((A4938-$A$39+1)-1)/3)+1,MOD((A4938-$A$39+1)-1,3)+1),"")</f>
        <v/>
      </c>
      <c r="C4938" s="43" t="str">
        <f t="shared" si="2323"/>
        <v/>
      </c>
      <c r="D4938" s="43" t="str">
        <f t="shared" ca="1" si="2313"/>
        <v/>
      </c>
      <c r="E4938" s="43" t="str">
        <f t="shared" si="2324"/>
        <v/>
      </c>
      <c r="F4938" s="43" t="str">
        <f t="shared" si="2325"/>
        <v/>
      </c>
      <c r="G4938" s="43" t="str">
        <f>IF(A4938&lt;&gt;"",IF(A4938&lt;Data!$G$11*0.25,$C$13/$G$32,IF(A4938&gt;Data!$G$11*0.25,$C$13,$C$13*10)),"")</f>
        <v/>
      </c>
      <c r="H4938" s="43" t="str">
        <f>IF(A4938&lt;&gt;"",IF(Data!$G$9="constant",$C$13,IF(Data!$G$9="squeeze",G4938,F4938)),"")</f>
        <v/>
      </c>
      <c r="I4938" s="38" t="str">
        <f ca="1">IF(ISNUMBER(A4938),NORMINV(RAND(),0,IF(AND(Data!$G$9="squeeze",A4938&lt;Data!$G$11*0.25),$H$32,1)*$C$30*$C$13)*($C$14*$C$12),"")</f>
        <v/>
      </c>
      <c r="J4938" s="42" t="str">
        <f ca="1">IFERROR(IF(Data!$C$6="Real",B4938,I4938+J4937+($C$14*$C$12)*(NORMINV(RAND(),$C$15,CHOOSE($G$13,$C$13,F4938,G4938)))),"")</f>
        <v/>
      </c>
      <c r="K4938" s="88" t="str">
        <f>IF(ISNUMBER(A4938), IF($G$16="fixed",$G$17,MIN(H4938*Data!$C$7*$C$16*0.5,$C$17*Data!$C$7))*$C$12,"")</f>
        <v/>
      </c>
      <c r="L4938" s="42" t="str">
        <f t="shared" ca="1" si="2340"/>
        <v/>
      </c>
      <c r="M4938" s="44" t="str">
        <f t="shared" ca="1" si="2341"/>
        <v/>
      </c>
      <c r="N4938" s="44" t="str">
        <f t="shared" ca="1" si="2342"/>
        <v/>
      </c>
      <c r="O4938" s="108" t="str">
        <f t="shared" si="2326"/>
        <v/>
      </c>
      <c r="P4938" s="102" t="str">
        <f t="shared" si="2327"/>
        <v/>
      </c>
      <c r="Q4938" s="102" t="str">
        <f t="shared" si="2328"/>
        <v/>
      </c>
      <c r="R4938" s="120" t="str">
        <f t="shared" si="2329"/>
        <v/>
      </c>
      <c r="S4938" s="54" t="str">
        <f t="shared" si="2330"/>
        <v/>
      </c>
      <c r="T4938" s="5" t="str">
        <f t="shared" si="2331"/>
        <v/>
      </c>
      <c r="U4938" s="152" t="str">
        <f t="shared" si="2314"/>
        <v/>
      </c>
      <c r="V4938" s="152" t="str">
        <f t="shared" si="2315"/>
        <v/>
      </c>
      <c r="W4938" s="153" t="str">
        <f t="shared" si="2316"/>
        <v/>
      </c>
      <c r="X4938" s="153" t="str">
        <f t="shared" si="2317"/>
        <v/>
      </c>
      <c r="Y4938" s="153" t="str">
        <f t="shared" si="2318"/>
        <v/>
      </c>
      <c r="Z4938" s="153" t="str">
        <f t="shared" si="2319"/>
        <v/>
      </c>
      <c r="AA4938" s="152" t="str">
        <f t="shared" si="2320"/>
        <v/>
      </c>
      <c r="AB4938" s="152" t="str">
        <f t="shared" si="2321"/>
        <v/>
      </c>
      <c r="AC4938" s="154" t="str">
        <f t="shared" si="2332"/>
        <v/>
      </c>
      <c r="AD4938" s="154" t="str">
        <f t="shared" si="2333"/>
        <v/>
      </c>
      <c r="AE4938" s="3" t="str">
        <f t="shared" si="2334"/>
        <v/>
      </c>
      <c r="AF4938" s="3" t="str">
        <f t="shared" si="2335"/>
        <v/>
      </c>
      <c r="AG4938" s="3" t="str">
        <f t="shared" si="2336"/>
        <v/>
      </c>
      <c r="AH4938" s="4" t="str">
        <f t="shared" si="2337"/>
        <v/>
      </c>
      <c r="AI4938" s="75" t="str">
        <f t="shared" si="2338"/>
        <v/>
      </c>
      <c r="AJ4938" s="75" t="str">
        <f t="shared" si="2339"/>
        <v/>
      </c>
    </row>
    <row r="4939" spans="1:36">
      <c r="A4939" s="41" t="str">
        <f t="shared" si="2322"/>
        <v/>
      </c>
      <c r="B4939" s="150" t="str">
        <f>IF(ISNUMBER(A4939),INDEX('MetaTrader Import'!$H$13:$J$5893,TRUNC(((A4939-$A$39+1)-1)/3)+1,MOD((A4939-$A$39+1)-1,3)+1),"")</f>
        <v/>
      </c>
      <c r="C4939" s="43" t="str">
        <f t="shared" si="2323"/>
        <v/>
      </c>
      <c r="D4939" s="43" t="str">
        <f t="shared" ca="1" si="2313"/>
        <v/>
      </c>
      <c r="E4939" s="43" t="str">
        <f t="shared" si="2324"/>
        <v/>
      </c>
      <c r="F4939" s="43" t="str">
        <f t="shared" si="2325"/>
        <v/>
      </c>
      <c r="G4939" s="43" t="str">
        <f>IF(A4939&lt;&gt;"",IF(A4939&lt;Data!$G$11*0.25,$C$13/$G$32,IF(A4939&gt;Data!$G$11*0.25,$C$13,$C$13*10)),"")</f>
        <v/>
      </c>
      <c r="H4939" s="43" t="str">
        <f>IF(A4939&lt;&gt;"",IF(Data!$G$9="constant",$C$13,IF(Data!$G$9="squeeze",G4939,F4939)),"")</f>
        <v/>
      </c>
      <c r="I4939" s="38" t="str">
        <f ca="1">IF(ISNUMBER(A4939),NORMINV(RAND(),0,IF(AND(Data!$G$9="squeeze",A4939&lt;Data!$G$11*0.25),$H$32,1)*$C$30*$C$13)*($C$14*$C$12),"")</f>
        <v/>
      </c>
      <c r="J4939" s="42" t="str">
        <f ca="1">IFERROR(IF(Data!$C$6="Real",B4939,I4939+J4938+($C$14*$C$12)*(NORMINV(RAND(),$C$15,CHOOSE($G$13,$C$13,F4939,G4939)))),"")</f>
        <v/>
      </c>
      <c r="K4939" s="88" t="str">
        <f>IF(ISNUMBER(A4939), IF($G$16="fixed",$G$17,MIN(H4939*Data!$C$7*$C$16*0.5,$C$17*Data!$C$7))*$C$12,"")</f>
        <v/>
      </c>
      <c r="L4939" s="42" t="str">
        <f t="shared" ca="1" si="2340"/>
        <v/>
      </c>
      <c r="M4939" s="44" t="str">
        <f t="shared" ca="1" si="2341"/>
        <v/>
      </c>
      <c r="N4939" s="44" t="str">
        <f t="shared" ca="1" si="2342"/>
        <v/>
      </c>
      <c r="O4939" s="108" t="str">
        <f t="shared" si="2326"/>
        <v/>
      </c>
      <c r="P4939" s="102" t="str">
        <f t="shared" si="2327"/>
        <v/>
      </c>
      <c r="Q4939" s="102" t="str">
        <f t="shared" si="2328"/>
        <v/>
      </c>
      <c r="R4939" s="120" t="str">
        <f t="shared" si="2329"/>
        <v/>
      </c>
      <c r="S4939" s="54" t="str">
        <f t="shared" si="2330"/>
        <v/>
      </c>
      <c r="T4939" s="5" t="str">
        <f t="shared" si="2331"/>
        <v/>
      </c>
      <c r="U4939" s="152" t="str">
        <f t="shared" si="2314"/>
        <v/>
      </c>
      <c r="V4939" s="152" t="str">
        <f t="shared" si="2315"/>
        <v/>
      </c>
      <c r="W4939" s="153" t="str">
        <f t="shared" si="2316"/>
        <v/>
      </c>
      <c r="X4939" s="153" t="str">
        <f t="shared" si="2317"/>
        <v/>
      </c>
      <c r="Y4939" s="153" t="str">
        <f t="shared" si="2318"/>
        <v/>
      </c>
      <c r="Z4939" s="153" t="str">
        <f t="shared" si="2319"/>
        <v/>
      </c>
      <c r="AA4939" s="152" t="str">
        <f t="shared" si="2320"/>
        <v/>
      </c>
      <c r="AB4939" s="152" t="str">
        <f t="shared" si="2321"/>
        <v/>
      </c>
      <c r="AC4939" s="154" t="str">
        <f t="shared" si="2332"/>
        <v/>
      </c>
      <c r="AD4939" s="154" t="str">
        <f t="shared" si="2333"/>
        <v/>
      </c>
      <c r="AE4939" s="3" t="str">
        <f t="shared" si="2334"/>
        <v/>
      </c>
      <c r="AF4939" s="3" t="str">
        <f t="shared" si="2335"/>
        <v/>
      </c>
      <c r="AG4939" s="3" t="str">
        <f t="shared" si="2336"/>
        <v/>
      </c>
      <c r="AH4939" s="4" t="str">
        <f t="shared" si="2337"/>
        <v/>
      </c>
      <c r="AI4939" s="75" t="str">
        <f t="shared" si="2338"/>
        <v/>
      </c>
      <c r="AJ4939" s="75" t="str">
        <f t="shared" si="2339"/>
        <v/>
      </c>
    </row>
    <row r="4940" spans="1:36">
      <c r="A4940" s="41" t="str">
        <f t="shared" si="2322"/>
        <v/>
      </c>
      <c r="B4940" s="150" t="str">
        <f>IF(ISNUMBER(A4940),INDEX('MetaTrader Import'!$H$13:$J$5893,TRUNC(((A4940-$A$39+1)-1)/3)+1,MOD((A4940-$A$39+1)-1,3)+1),"")</f>
        <v/>
      </c>
      <c r="C4940" s="43" t="str">
        <f t="shared" si="2323"/>
        <v/>
      </c>
      <c r="D4940" s="43" t="str">
        <f t="shared" ca="1" si="2313"/>
        <v/>
      </c>
      <c r="E4940" s="43" t="str">
        <f t="shared" si="2324"/>
        <v/>
      </c>
      <c r="F4940" s="43" t="str">
        <f t="shared" si="2325"/>
        <v/>
      </c>
      <c r="G4940" s="43" t="str">
        <f>IF(A4940&lt;&gt;"",IF(A4940&lt;Data!$G$11*0.25,$C$13/$G$32,IF(A4940&gt;Data!$G$11*0.25,$C$13,$C$13*10)),"")</f>
        <v/>
      </c>
      <c r="H4940" s="43" t="str">
        <f>IF(A4940&lt;&gt;"",IF(Data!$G$9="constant",$C$13,IF(Data!$G$9="squeeze",G4940,F4940)),"")</f>
        <v/>
      </c>
      <c r="I4940" s="38" t="str">
        <f ca="1">IF(ISNUMBER(A4940),NORMINV(RAND(),0,IF(AND(Data!$G$9="squeeze",A4940&lt;Data!$G$11*0.25),$H$32,1)*$C$30*$C$13)*($C$14*$C$12),"")</f>
        <v/>
      </c>
      <c r="J4940" s="42" t="str">
        <f ca="1">IFERROR(IF(Data!$C$6="Real",B4940,I4940+J4939+($C$14*$C$12)*(NORMINV(RAND(),$C$15,CHOOSE($G$13,$C$13,F4940,G4940)))),"")</f>
        <v/>
      </c>
      <c r="K4940" s="88" t="str">
        <f>IF(ISNUMBER(A4940), IF($G$16="fixed",$G$17,MIN(H4940*Data!$C$7*$C$16*0.5,$C$17*Data!$C$7))*$C$12,"")</f>
        <v/>
      </c>
      <c r="L4940" s="42" t="str">
        <f t="shared" ca="1" si="2340"/>
        <v/>
      </c>
      <c r="M4940" s="44" t="str">
        <f t="shared" ca="1" si="2341"/>
        <v/>
      </c>
      <c r="N4940" s="44" t="str">
        <f t="shared" ca="1" si="2342"/>
        <v/>
      </c>
      <c r="O4940" s="108" t="str">
        <f t="shared" si="2326"/>
        <v/>
      </c>
      <c r="P4940" s="102" t="str">
        <f t="shared" si="2327"/>
        <v/>
      </c>
      <c r="Q4940" s="102" t="str">
        <f t="shared" si="2328"/>
        <v/>
      </c>
      <c r="R4940" s="120" t="str">
        <f t="shared" si="2329"/>
        <v/>
      </c>
      <c r="S4940" s="54" t="str">
        <f t="shared" si="2330"/>
        <v/>
      </c>
      <c r="T4940" s="5" t="str">
        <f t="shared" si="2331"/>
        <v/>
      </c>
      <c r="U4940" s="152" t="str">
        <f t="shared" si="2314"/>
        <v/>
      </c>
      <c r="V4940" s="152" t="str">
        <f t="shared" si="2315"/>
        <v/>
      </c>
      <c r="W4940" s="153" t="str">
        <f t="shared" si="2316"/>
        <v/>
      </c>
      <c r="X4940" s="153" t="str">
        <f t="shared" si="2317"/>
        <v/>
      </c>
      <c r="Y4940" s="153" t="str">
        <f t="shared" si="2318"/>
        <v/>
      </c>
      <c r="Z4940" s="153" t="str">
        <f t="shared" si="2319"/>
        <v/>
      </c>
      <c r="AA4940" s="152" t="str">
        <f t="shared" si="2320"/>
        <v/>
      </c>
      <c r="AB4940" s="152" t="str">
        <f t="shared" si="2321"/>
        <v/>
      </c>
      <c r="AC4940" s="154" t="str">
        <f t="shared" si="2332"/>
        <v/>
      </c>
      <c r="AD4940" s="154" t="str">
        <f t="shared" si="2333"/>
        <v/>
      </c>
      <c r="AE4940" s="3" t="str">
        <f t="shared" si="2334"/>
        <v/>
      </c>
      <c r="AF4940" s="3" t="str">
        <f t="shared" si="2335"/>
        <v/>
      </c>
      <c r="AG4940" s="3" t="str">
        <f t="shared" si="2336"/>
        <v/>
      </c>
      <c r="AH4940" s="4" t="str">
        <f t="shared" si="2337"/>
        <v/>
      </c>
      <c r="AI4940" s="75" t="str">
        <f t="shared" si="2338"/>
        <v/>
      </c>
      <c r="AJ4940" s="75" t="str">
        <f t="shared" si="2339"/>
        <v/>
      </c>
    </row>
    <row r="4941" spans="1:36">
      <c r="A4941" s="41" t="str">
        <f t="shared" si="2322"/>
        <v/>
      </c>
      <c r="B4941" s="150" t="str">
        <f>IF(ISNUMBER(A4941),INDEX('MetaTrader Import'!$H$13:$J$5893,TRUNC(((A4941-$A$39+1)-1)/3)+1,MOD((A4941-$A$39+1)-1,3)+1),"")</f>
        <v/>
      </c>
      <c r="C4941" s="43" t="str">
        <f t="shared" si="2323"/>
        <v/>
      </c>
      <c r="D4941" s="43" t="str">
        <f t="shared" ca="1" si="2313"/>
        <v/>
      </c>
      <c r="E4941" s="43" t="str">
        <f t="shared" si="2324"/>
        <v/>
      </c>
      <c r="F4941" s="43" t="str">
        <f t="shared" si="2325"/>
        <v/>
      </c>
      <c r="G4941" s="43" t="str">
        <f>IF(A4941&lt;&gt;"",IF(A4941&lt;Data!$G$11*0.25,$C$13/$G$32,IF(A4941&gt;Data!$G$11*0.25,$C$13,$C$13*10)),"")</f>
        <v/>
      </c>
      <c r="H4941" s="43" t="str">
        <f>IF(A4941&lt;&gt;"",IF(Data!$G$9="constant",$C$13,IF(Data!$G$9="squeeze",G4941,F4941)),"")</f>
        <v/>
      </c>
      <c r="I4941" s="38" t="str">
        <f ca="1">IF(ISNUMBER(A4941),NORMINV(RAND(),0,IF(AND(Data!$G$9="squeeze",A4941&lt;Data!$G$11*0.25),$H$32,1)*$C$30*$C$13)*($C$14*$C$12),"")</f>
        <v/>
      </c>
      <c r="J4941" s="42" t="str">
        <f ca="1">IFERROR(IF(Data!$C$6="Real",B4941,I4941+J4940+($C$14*$C$12)*(NORMINV(RAND(),$C$15,CHOOSE($G$13,$C$13,F4941,G4941)))),"")</f>
        <v/>
      </c>
      <c r="K4941" s="88" t="str">
        <f>IF(ISNUMBER(A4941), IF($G$16="fixed",$G$17,MIN(H4941*Data!$C$7*$C$16*0.5,$C$17*Data!$C$7))*$C$12,"")</f>
        <v/>
      </c>
      <c r="L4941" s="42" t="str">
        <f t="shared" ca="1" si="2340"/>
        <v/>
      </c>
      <c r="M4941" s="44" t="str">
        <f t="shared" ca="1" si="2341"/>
        <v/>
      </c>
      <c r="N4941" s="44" t="str">
        <f t="shared" ca="1" si="2342"/>
        <v/>
      </c>
      <c r="O4941" s="108" t="str">
        <f t="shared" si="2326"/>
        <v/>
      </c>
      <c r="P4941" s="102" t="str">
        <f t="shared" si="2327"/>
        <v/>
      </c>
      <c r="Q4941" s="102" t="str">
        <f t="shared" si="2328"/>
        <v/>
      </c>
      <c r="R4941" s="120" t="str">
        <f t="shared" si="2329"/>
        <v/>
      </c>
      <c r="S4941" s="54" t="str">
        <f t="shared" si="2330"/>
        <v/>
      </c>
      <c r="T4941" s="5" t="str">
        <f t="shared" si="2331"/>
        <v/>
      </c>
      <c r="U4941" s="152" t="str">
        <f t="shared" si="2314"/>
        <v/>
      </c>
      <c r="V4941" s="152" t="str">
        <f t="shared" si="2315"/>
        <v/>
      </c>
      <c r="W4941" s="153" t="str">
        <f t="shared" si="2316"/>
        <v/>
      </c>
      <c r="X4941" s="153" t="str">
        <f t="shared" si="2317"/>
        <v/>
      </c>
      <c r="Y4941" s="153" t="str">
        <f t="shared" si="2318"/>
        <v/>
      </c>
      <c r="Z4941" s="153" t="str">
        <f t="shared" si="2319"/>
        <v/>
      </c>
      <c r="AA4941" s="152" t="str">
        <f t="shared" si="2320"/>
        <v/>
      </c>
      <c r="AB4941" s="152" t="str">
        <f t="shared" si="2321"/>
        <v/>
      </c>
      <c r="AC4941" s="154" t="str">
        <f t="shared" si="2332"/>
        <v/>
      </c>
      <c r="AD4941" s="154" t="str">
        <f t="shared" si="2333"/>
        <v/>
      </c>
      <c r="AE4941" s="3" t="str">
        <f t="shared" si="2334"/>
        <v/>
      </c>
      <c r="AF4941" s="3" t="str">
        <f t="shared" si="2335"/>
        <v/>
      </c>
      <c r="AG4941" s="3" t="str">
        <f t="shared" si="2336"/>
        <v/>
      </c>
      <c r="AH4941" s="4" t="str">
        <f t="shared" si="2337"/>
        <v/>
      </c>
      <c r="AI4941" s="75" t="str">
        <f t="shared" si="2338"/>
        <v/>
      </c>
      <c r="AJ4941" s="75" t="str">
        <f t="shared" si="2339"/>
        <v/>
      </c>
    </row>
    <row r="4942" spans="1:36">
      <c r="A4942" s="41" t="str">
        <f t="shared" si="2322"/>
        <v/>
      </c>
      <c r="B4942" s="150" t="str">
        <f>IF(ISNUMBER(A4942),INDEX('MetaTrader Import'!$H$13:$J$5893,TRUNC(((A4942-$A$39+1)-1)/3)+1,MOD((A4942-$A$39+1)-1,3)+1),"")</f>
        <v/>
      </c>
      <c r="C4942" s="43" t="str">
        <f t="shared" si="2323"/>
        <v/>
      </c>
      <c r="D4942" s="43" t="str">
        <f t="shared" ca="1" si="2313"/>
        <v/>
      </c>
      <c r="E4942" s="43" t="str">
        <f t="shared" si="2324"/>
        <v/>
      </c>
      <c r="F4942" s="43" t="str">
        <f t="shared" si="2325"/>
        <v/>
      </c>
      <c r="G4942" s="43" t="str">
        <f>IF(A4942&lt;&gt;"",IF(A4942&lt;Data!$G$11*0.25,$C$13/$G$32,IF(A4942&gt;Data!$G$11*0.25,$C$13,$C$13*10)),"")</f>
        <v/>
      </c>
      <c r="H4942" s="43" t="str">
        <f>IF(A4942&lt;&gt;"",IF(Data!$G$9="constant",$C$13,IF(Data!$G$9="squeeze",G4942,F4942)),"")</f>
        <v/>
      </c>
      <c r="I4942" s="38" t="str">
        <f ca="1">IF(ISNUMBER(A4942),NORMINV(RAND(),0,IF(AND(Data!$G$9="squeeze",A4942&lt;Data!$G$11*0.25),$H$32,1)*$C$30*$C$13)*($C$14*$C$12),"")</f>
        <v/>
      </c>
      <c r="J4942" s="42" t="str">
        <f ca="1">IFERROR(IF(Data!$C$6="Real",B4942,I4942+J4941+($C$14*$C$12)*(NORMINV(RAND(),$C$15,CHOOSE($G$13,$C$13,F4942,G4942)))),"")</f>
        <v/>
      </c>
      <c r="K4942" s="88" t="str">
        <f>IF(ISNUMBER(A4942), IF($G$16="fixed",$G$17,MIN(H4942*Data!$C$7*$C$16*0.5,$C$17*Data!$C$7))*$C$12,"")</f>
        <v/>
      </c>
      <c r="L4942" s="42" t="str">
        <f t="shared" ca="1" si="2340"/>
        <v/>
      </c>
      <c r="M4942" s="44" t="str">
        <f t="shared" ca="1" si="2341"/>
        <v/>
      </c>
      <c r="N4942" s="44" t="str">
        <f t="shared" ca="1" si="2342"/>
        <v/>
      </c>
      <c r="O4942" s="108" t="str">
        <f t="shared" si="2326"/>
        <v/>
      </c>
      <c r="P4942" s="102" t="str">
        <f t="shared" si="2327"/>
        <v/>
      </c>
      <c r="Q4942" s="102" t="str">
        <f t="shared" si="2328"/>
        <v/>
      </c>
      <c r="R4942" s="120" t="str">
        <f t="shared" si="2329"/>
        <v/>
      </c>
      <c r="S4942" s="54" t="str">
        <f t="shared" si="2330"/>
        <v/>
      </c>
      <c r="T4942" s="5" t="str">
        <f t="shared" si="2331"/>
        <v/>
      </c>
      <c r="U4942" s="152" t="str">
        <f t="shared" si="2314"/>
        <v/>
      </c>
      <c r="V4942" s="152" t="str">
        <f t="shared" si="2315"/>
        <v/>
      </c>
      <c r="W4942" s="153" t="str">
        <f t="shared" si="2316"/>
        <v/>
      </c>
      <c r="X4942" s="153" t="str">
        <f t="shared" si="2317"/>
        <v/>
      </c>
      <c r="Y4942" s="153" t="str">
        <f t="shared" si="2318"/>
        <v/>
      </c>
      <c r="Z4942" s="153" t="str">
        <f t="shared" si="2319"/>
        <v/>
      </c>
      <c r="AA4942" s="152" t="str">
        <f t="shared" si="2320"/>
        <v/>
      </c>
      <c r="AB4942" s="152" t="str">
        <f t="shared" si="2321"/>
        <v/>
      </c>
      <c r="AC4942" s="154" t="str">
        <f t="shared" si="2332"/>
        <v/>
      </c>
      <c r="AD4942" s="154" t="str">
        <f t="shared" si="2333"/>
        <v/>
      </c>
      <c r="AE4942" s="3" t="str">
        <f t="shared" si="2334"/>
        <v/>
      </c>
      <c r="AF4942" s="3" t="str">
        <f t="shared" si="2335"/>
        <v/>
      </c>
      <c r="AG4942" s="3" t="str">
        <f t="shared" si="2336"/>
        <v/>
      </c>
      <c r="AH4942" s="4" t="str">
        <f t="shared" si="2337"/>
        <v/>
      </c>
      <c r="AI4942" s="75" t="str">
        <f t="shared" si="2338"/>
        <v/>
      </c>
      <c r="AJ4942" s="75" t="str">
        <f t="shared" si="2339"/>
        <v/>
      </c>
    </row>
    <row r="4943" spans="1:36">
      <c r="A4943" s="41" t="str">
        <f t="shared" si="2322"/>
        <v/>
      </c>
      <c r="B4943" s="150" t="str">
        <f>IF(ISNUMBER(A4943),INDEX('MetaTrader Import'!$H$13:$J$5893,TRUNC(((A4943-$A$39+1)-1)/3)+1,MOD((A4943-$A$39+1)-1,3)+1),"")</f>
        <v/>
      </c>
      <c r="C4943" s="43" t="str">
        <f t="shared" si="2323"/>
        <v/>
      </c>
      <c r="D4943" s="43" t="str">
        <f t="shared" ca="1" si="2313"/>
        <v/>
      </c>
      <c r="E4943" s="43" t="str">
        <f t="shared" si="2324"/>
        <v/>
      </c>
      <c r="F4943" s="43" t="str">
        <f t="shared" si="2325"/>
        <v/>
      </c>
      <c r="G4943" s="43" t="str">
        <f>IF(A4943&lt;&gt;"",IF(A4943&lt;Data!$G$11*0.25,$C$13/$G$32,IF(A4943&gt;Data!$G$11*0.25,$C$13,$C$13*10)),"")</f>
        <v/>
      </c>
      <c r="H4943" s="43" t="str">
        <f>IF(A4943&lt;&gt;"",IF(Data!$G$9="constant",$C$13,IF(Data!$G$9="squeeze",G4943,F4943)),"")</f>
        <v/>
      </c>
      <c r="I4943" s="38" t="str">
        <f ca="1">IF(ISNUMBER(A4943),NORMINV(RAND(),0,IF(AND(Data!$G$9="squeeze",A4943&lt;Data!$G$11*0.25),$H$32,1)*$C$30*$C$13)*($C$14*$C$12),"")</f>
        <v/>
      </c>
      <c r="J4943" s="42" t="str">
        <f ca="1">IFERROR(IF(Data!$C$6="Real",B4943,I4943+J4942+($C$14*$C$12)*(NORMINV(RAND(),$C$15,CHOOSE($G$13,$C$13,F4943,G4943)))),"")</f>
        <v/>
      </c>
      <c r="K4943" s="88" t="str">
        <f>IF(ISNUMBER(A4943), IF($G$16="fixed",$G$17,MIN(H4943*Data!$C$7*$C$16*0.5,$C$17*Data!$C$7))*$C$12,"")</f>
        <v/>
      </c>
      <c r="L4943" s="42" t="str">
        <f t="shared" ca="1" si="2340"/>
        <v/>
      </c>
      <c r="M4943" s="44" t="str">
        <f t="shared" ca="1" si="2341"/>
        <v/>
      </c>
      <c r="N4943" s="44" t="str">
        <f t="shared" ca="1" si="2342"/>
        <v/>
      </c>
      <c r="O4943" s="108" t="str">
        <f t="shared" si="2326"/>
        <v/>
      </c>
      <c r="P4943" s="102" t="str">
        <f t="shared" si="2327"/>
        <v/>
      </c>
      <c r="Q4943" s="102" t="str">
        <f t="shared" si="2328"/>
        <v/>
      </c>
      <c r="R4943" s="120" t="str">
        <f t="shared" si="2329"/>
        <v/>
      </c>
      <c r="S4943" s="54" t="str">
        <f t="shared" si="2330"/>
        <v/>
      </c>
      <c r="T4943" s="5" t="str">
        <f t="shared" si="2331"/>
        <v/>
      </c>
      <c r="U4943" s="152" t="str">
        <f t="shared" si="2314"/>
        <v/>
      </c>
      <c r="V4943" s="152" t="str">
        <f t="shared" si="2315"/>
        <v/>
      </c>
      <c r="W4943" s="153" t="str">
        <f t="shared" si="2316"/>
        <v/>
      </c>
      <c r="X4943" s="153" t="str">
        <f t="shared" si="2317"/>
        <v/>
      </c>
      <c r="Y4943" s="153" t="str">
        <f t="shared" si="2318"/>
        <v/>
      </c>
      <c r="Z4943" s="153" t="str">
        <f t="shared" si="2319"/>
        <v/>
      </c>
      <c r="AA4943" s="152" t="str">
        <f t="shared" si="2320"/>
        <v/>
      </c>
      <c r="AB4943" s="152" t="str">
        <f t="shared" si="2321"/>
        <v/>
      </c>
      <c r="AC4943" s="154" t="str">
        <f t="shared" si="2332"/>
        <v/>
      </c>
      <c r="AD4943" s="154" t="str">
        <f t="shared" si="2333"/>
        <v/>
      </c>
      <c r="AE4943" s="3" t="str">
        <f t="shared" si="2334"/>
        <v/>
      </c>
      <c r="AF4943" s="3" t="str">
        <f t="shared" si="2335"/>
        <v/>
      </c>
      <c r="AG4943" s="3" t="str">
        <f t="shared" si="2336"/>
        <v/>
      </c>
      <c r="AH4943" s="4" t="str">
        <f t="shared" si="2337"/>
        <v/>
      </c>
      <c r="AI4943" s="75" t="str">
        <f t="shared" si="2338"/>
        <v/>
      </c>
      <c r="AJ4943" s="75" t="str">
        <f t="shared" si="2339"/>
        <v/>
      </c>
    </row>
    <row r="4944" spans="1:36">
      <c r="A4944" s="41" t="str">
        <f t="shared" si="2322"/>
        <v/>
      </c>
      <c r="B4944" s="150" t="str">
        <f>IF(ISNUMBER(A4944),INDEX('MetaTrader Import'!$H$13:$J$5893,TRUNC(((A4944-$A$39+1)-1)/3)+1,MOD((A4944-$A$39+1)-1,3)+1),"")</f>
        <v/>
      </c>
      <c r="C4944" s="43" t="str">
        <f t="shared" si="2323"/>
        <v/>
      </c>
      <c r="D4944" s="43" t="str">
        <f t="shared" ca="1" si="2313"/>
        <v/>
      </c>
      <c r="E4944" s="43" t="str">
        <f t="shared" si="2324"/>
        <v/>
      </c>
      <c r="F4944" s="43" t="str">
        <f t="shared" si="2325"/>
        <v/>
      </c>
      <c r="G4944" s="43" t="str">
        <f>IF(A4944&lt;&gt;"",IF(A4944&lt;Data!$G$11*0.25,$C$13/$G$32,IF(A4944&gt;Data!$G$11*0.25,$C$13,$C$13*10)),"")</f>
        <v/>
      </c>
      <c r="H4944" s="43" t="str">
        <f>IF(A4944&lt;&gt;"",IF(Data!$G$9="constant",$C$13,IF(Data!$G$9="squeeze",G4944,F4944)),"")</f>
        <v/>
      </c>
      <c r="I4944" s="38" t="str">
        <f ca="1">IF(ISNUMBER(A4944),NORMINV(RAND(),0,IF(AND(Data!$G$9="squeeze",A4944&lt;Data!$G$11*0.25),$H$32,1)*$C$30*$C$13)*($C$14*$C$12),"")</f>
        <v/>
      </c>
      <c r="J4944" s="42" t="str">
        <f ca="1">IFERROR(IF(Data!$C$6="Real",B4944,I4944+J4943+($C$14*$C$12)*(NORMINV(RAND(),$C$15,CHOOSE($G$13,$C$13,F4944,G4944)))),"")</f>
        <v/>
      </c>
      <c r="K4944" s="88" t="str">
        <f>IF(ISNUMBER(A4944), IF($G$16="fixed",$G$17,MIN(H4944*Data!$C$7*$C$16*0.5,$C$17*Data!$C$7))*$C$12,"")</f>
        <v/>
      </c>
      <c r="L4944" s="42" t="str">
        <f t="shared" ca="1" si="2340"/>
        <v/>
      </c>
      <c r="M4944" s="44" t="str">
        <f t="shared" ca="1" si="2341"/>
        <v/>
      </c>
      <c r="N4944" s="44" t="str">
        <f t="shared" ca="1" si="2342"/>
        <v/>
      </c>
      <c r="O4944" s="108" t="str">
        <f t="shared" si="2326"/>
        <v/>
      </c>
      <c r="P4944" s="102" t="str">
        <f t="shared" si="2327"/>
        <v/>
      </c>
      <c r="Q4944" s="102" t="str">
        <f t="shared" si="2328"/>
        <v/>
      </c>
      <c r="R4944" s="120" t="str">
        <f t="shared" si="2329"/>
        <v/>
      </c>
      <c r="S4944" s="54" t="str">
        <f t="shared" si="2330"/>
        <v/>
      </c>
      <c r="T4944" s="5" t="str">
        <f t="shared" si="2331"/>
        <v/>
      </c>
      <c r="U4944" s="152" t="str">
        <f t="shared" si="2314"/>
        <v/>
      </c>
      <c r="V4944" s="152" t="str">
        <f t="shared" si="2315"/>
        <v/>
      </c>
      <c r="W4944" s="153" t="str">
        <f t="shared" si="2316"/>
        <v/>
      </c>
      <c r="X4944" s="153" t="str">
        <f t="shared" si="2317"/>
        <v/>
      </c>
      <c r="Y4944" s="153" t="str">
        <f t="shared" si="2318"/>
        <v/>
      </c>
      <c r="Z4944" s="153" t="str">
        <f t="shared" si="2319"/>
        <v/>
      </c>
      <c r="AA4944" s="152" t="str">
        <f t="shared" si="2320"/>
        <v/>
      </c>
      <c r="AB4944" s="152" t="str">
        <f t="shared" si="2321"/>
        <v/>
      </c>
      <c r="AC4944" s="154" t="str">
        <f t="shared" si="2332"/>
        <v/>
      </c>
      <c r="AD4944" s="154" t="str">
        <f t="shared" si="2333"/>
        <v/>
      </c>
      <c r="AE4944" s="3" t="str">
        <f t="shared" si="2334"/>
        <v/>
      </c>
      <c r="AF4944" s="3" t="str">
        <f t="shared" si="2335"/>
        <v/>
      </c>
      <c r="AG4944" s="3" t="str">
        <f t="shared" si="2336"/>
        <v/>
      </c>
      <c r="AH4944" s="4" t="str">
        <f t="shared" si="2337"/>
        <v/>
      </c>
      <c r="AI4944" s="75" t="str">
        <f t="shared" si="2338"/>
        <v/>
      </c>
      <c r="AJ4944" s="75" t="str">
        <f t="shared" si="2339"/>
        <v/>
      </c>
    </row>
    <row r="4945" spans="1:36">
      <c r="A4945" s="41" t="str">
        <f t="shared" si="2322"/>
        <v/>
      </c>
      <c r="B4945" s="150" t="str">
        <f>IF(ISNUMBER(A4945),INDEX('MetaTrader Import'!$H$13:$J$5893,TRUNC(((A4945-$A$39+1)-1)/3)+1,MOD((A4945-$A$39+1)-1,3)+1),"")</f>
        <v/>
      </c>
      <c r="C4945" s="43" t="str">
        <f t="shared" si="2323"/>
        <v/>
      </c>
      <c r="D4945" s="43" t="str">
        <f t="shared" ca="1" si="2313"/>
        <v/>
      </c>
      <c r="E4945" s="43" t="str">
        <f t="shared" si="2324"/>
        <v/>
      </c>
      <c r="F4945" s="43" t="str">
        <f t="shared" si="2325"/>
        <v/>
      </c>
      <c r="G4945" s="43" t="str">
        <f>IF(A4945&lt;&gt;"",IF(A4945&lt;Data!$G$11*0.25,$C$13/$G$32,IF(A4945&gt;Data!$G$11*0.25,$C$13,$C$13*10)),"")</f>
        <v/>
      </c>
      <c r="H4945" s="43" t="str">
        <f>IF(A4945&lt;&gt;"",IF(Data!$G$9="constant",$C$13,IF(Data!$G$9="squeeze",G4945,F4945)),"")</f>
        <v/>
      </c>
      <c r="I4945" s="38" t="str">
        <f ca="1">IF(ISNUMBER(A4945),NORMINV(RAND(),0,IF(AND(Data!$G$9="squeeze",A4945&lt;Data!$G$11*0.25),$H$32,1)*$C$30*$C$13)*($C$14*$C$12),"")</f>
        <v/>
      </c>
      <c r="J4945" s="42" t="str">
        <f ca="1">IFERROR(IF(Data!$C$6="Real",B4945,I4945+J4944+($C$14*$C$12)*(NORMINV(RAND(),$C$15,CHOOSE($G$13,$C$13,F4945,G4945)))),"")</f>
        <v/>
      </c>
      <c r="K4945" s="88" t="str">
        <f>IF(ISNUMBER(A4945), IF($G$16="fixed",$G$17,MIN(H4945*Data!$C$7*$C$16*0.5,$C$17*Data!$C$7))*$C$12,"")</f>
        <v/>
      </c>
      <c r="L4945" s="42" t="str">
        <f t="shared" ca="1" si="2340"/>
        <v/>
      </c>
      <c r="M4945" s="44" t="str">
        <f t="shared" ca="1" si="2341"/>
        <v/>
      </c>
      <c r="N4945" s="44" t="str">
        <f t="shared" ca="1" si="2342"/>
        <v/>
      </c>
      <c r="O4945" s="108" t="str">
        <f t="shared" si="2326"/>
        <v/>
      </c>
      <c r="P4945" s="102" t="str">
        <f t="shared" si="2327"/>
        <v/>
      </c>
      <c r="Q4945" s="102" t="str">
        <f t="shared" si="2328"/>
        <v/>
      </c>
      <c r="R4945" s="120" t="str">
        <f t="shared" si="2329"/>
        <v/>
      </c>
      <c r="S4945" s="54" t="str">
        <f t="shared" si="2330"/>
        <v/>
      </c>
      <c r="T4945" s="5" t="str">
        <f t="shared" si="2331"/>
        <v/>
      </c>
      <c r="U4945" s="152" t="str">
        <f t="shared" si="2314"/>
        <v/>
      </c>
      <c r="V4945" s="152" t="str">
        <f t="shared" si="2315"/>
        <v/>
      </c>
      <c r="W4945" s="153" t="str">
        <f t="shared" si="2316"/>
        <v/>
      </c>
      <c r="X4945" s="153" t="str">
        <f t="shared" si="2317"/>
        <v/>
      </c>
      <c r="Y4945" s="153" t="str">
        <f t="shared" si="2318"/>
        <v/>
      </c>
      <c r="Z4945" s="153" t="str">
        <f t="shared" si="2319"/>
        <v/>
      </c>
      <c r="AA4945" s="152" t="str">
        <f t="shared" si="2320"/>
        <v/>
      </c>
      <c r="AB4945" s="152" t="str">
        <f t="shared" si="2321"/>
        <v/>
      </c>
      <c r="AC4945" s="154" t="str">
        <f t="shared" si="2332"/>
        <v/>
      </c>
      <c r="AD4945" s="154" t="str">
        <f t="shared" si="2333"/>
        <v/>
      </c>
      <c r="AE4945" s="3" t="str">
        <f t="shared" si="2334"/>
        <v/>
      </c>
      <c r="AF4945" s="3" t="str">
        <f t="shared" si="2335"/>
        <v/>
      </c>
      <c r="AG4945" s="3" t="str">
        <f t="shared" si="2336"/>
        <v/>
      </c>
      <c r="AH4945" s="4" t="str">
        <f t="shared" si="2337"/>
        <v/>
      </c>
      <c r="AI4945" s="75" t="str">
        <f t="shared" si="2338"/>
        <v/>
      </c>
      <c r="AJ4945" s="75" t="str">
        <f t="shared" si="2339"/>
        <v/>
      </c>
    </row>
    <row r="4946" spans="1:36">
      <c r="A4946" s="41" t="str">
        <f t="shared" si="2322"/>
        <v/>
      </c>
      <c r="B4946" s="150" t="str">
        <f>IF(ISNUMBER(A4946),INDEX('MetaTrader Import'!$H$13:$J$5893,TRUNC(((A4946-$A$39+1)-1)/3)+1,MOD((A4946-$A$39+1)-1,3)+1),"")</f>
        <v/>
      </c>
      <c r="C4946" s="43" t="str">
        <f t="shared" si="2323"/>
        <v/>
      </c>
      <c r="D4946" s="43" t="str">
        <f t="shared" ca="1" si="2313"/>
        <v/>
      </c>
      <c r="E4946" s="43" t="str">
        <f t="shared" si="2324"/>
        <v/>
      </c>
      <c r="F4946" s="43" t="str">
        <f t="shared" si="2325"/>
        <v/>
      </c>
      <c r="G4946" s="43" t="str">
        <f>IF(A4946&lt;&gt;"",IF(A4946&lt;Data!$G$11*0.25,$C$13/$G$32,IF(A4946&gt;Data!$G$11*0.25,$C$13,$C$13*10)),"")</f>
        <v/>
      </c>
      <c r="H4946" s="43" t="str">
        <f>IF(A4946&lt;&gt;"",IF(Data!$G$9="constant",$C$13,IF(Data!$G$9="squeeze",G4946,F4946)),"")</f>
        <v/>
      </c>
      <c r="I4946" s="38" t="str">
        <f ca="1">IF(ISNUMBER(A4946),NORMINV(RAND(),0,IF(AND(Data!$G$9="squeeze",A4946&lt;Data!$G$11*0.25),$H$32,1)*$C$30*$C$13)*($C$14*$C$12),"")</f>
        <v/>
      </c>
      <c r="J4946" s="42" t="str">
        <f ca="1">IFERROR(IF(Data!$C$6="Real",B4946,I4946+J4945+($C$14*$C$12)*(NORMINV(RAND(),$C$15,CHOOSE($G$13,$C$13,F4946,G4946)))),"")</f>
        <v/>
      </c>
      <c r="K4946" s="88" t="str">
        <f>IF(ISNUMBER(A4946), IF($G$16="fixed",$G$17,MIN(H4946*Data!$C$7*$C$16*0.5,$C$17*Data!$C$7))*$C$12,"")</f>
        <v/>
      </c>
      <c r="L4946" s="42" t="str">
        <f t="shared" ca="1" si="2340"/>
        <v/>
      </c>
      <c r="M4946" s="44" t="str">
        <f t="shared" ca="1" si="2341"/>
        <v/>
      </c>
      <c r="N4946" s="44" t="str">
        <f t="shared" ca="1" si="2342"/>
        <v/>
      </c>
      <c r="O4946" s="108" t="str">
        <f t="shared" si="2326"/>
        <v/>
      </c>
      <c r="P4946" s="102" t="str">
        <f t="shared" si="2327"/>
        <v/>
      </c>
      <c r="Q4946" s="102" t="str">
        <f t="shared" si="2328"/>
        <v/>
      </c>
      <c r="R4946" s="120" t="str">
        <f t="shared" si="2329"/>
        <v/>
      </c>
      <c r="S4946" s="54" t="str">
        <f t="shared" si="2330"/>
        <v/>
      </c>
      <c r="T4946" s="5" t="str">
        <f t="shared" si="2331"/>
        <v/>
      </c>
      <c r="U4946" s="152" t="str">
        <f t="shared" si="2314"/>
        <v/>
      </c>
      <c r="V4946" s="152" t="str">
        <f t="shared" si="2315"/>
        <v/>
      </c>
      <c r="W4946" s="153" t="str">
        <f t="shared" si="2316"/>
        <v/>
      </c>
      <c r="X4946" s="153" t="str">
        <f t="shared" si="2317"/>
        <v/>
      </c>
      <c r="Y4946" s="153" t="str">
        <f t="shared" si="2318"/>
        <v/>
      </c>
      <c r="Z4946" s="153" t="str">
        <f t="shared" si="2319"/>
        <v/>
      </c>
      <c r="AA4946" s="152" t="str">
        <f t="shared" si="2320"/>
        <v/>
      </c>
      <c r="AB4946" s="152" t="str">
        <f t="shared" si="2321"/>
        <v/>
      </c>
      <c r="AC4946" s="154" t="str">
        <f t="shared" si="2332"/>
        <v/>
      </c>
      <c r="AD4946" s="154" t="str">
        <f t="shared" si="2333"/>
        <v/>
      </c>
      <c r="AE4946" s="3" t="str">
        <f t="shared" si="2334"/>
        <v/>
      </c>
      <c r="AF4946" s="3" t="str">
        <f t="shared" si="2335"/>
        <v/>
      </c>
      <c r="AG4946" s="3" t="str">
        <f t="shared" si="2336"/>
        <v/>
      </c>
      <c r="AH4946" s="4" t="str">
        <f t="shared" si="2337"/>
        <v/>
      </c>
      <c r="AI4946" s="75" t="str">
        <f t="shared" si="2338"/>
        <v/>
      </c>
      <c r="AJ4946" s="75" t="str">
        <f t="shared" si="2339"/>
        <v/>
      </c>
    </row>
    <row r="4947" spans="1:36">
      <c r="A4947" s="41" t="str">
        <f t="shared" si="2322"/>
        <v/>
      </c>
      <c r="B4947" s="150" t="str">
        <f>IF(ISNUMBER(A4947),INDEX('MetaTrader Import'!$H$13:$J$5893,TRUNC(((A4947-$A$39+1)-1)/3)+1,MOD((A4947-$A$39+1)-1,3)+1),"")</f>
        <v/>
      </c>
      <c r="C4947" s="43" t="str">
        <f t="shared" si="2323"/>
        <v/>
      </c>
      <c r="D4947" s="43" t="str">
        <f t="shared" ca="1" si="2313"/>
        <v/>
      </c>
      <c r="E4947" s="43" t="str">
        <f t="shared" si="2324"/>
        <v/>
      </c>
      <c r="F4947" s="43" t="str">
        <f t="shared" si="2325"/>
        <v/>
      </c>
      <c r="G4947" s="43" t="str">
        <f>IF(A4947&lt;&gt;"",IF(A4947&lt;Data!$G$11*0.25,$C$13/$G$32,IF(A4947&gt;Data!$G$11*0.25,$C$13,$C$13*10)),"")</f>
        <v/>
      </c>
      <c r="H4947" s="43" t="str">
        <f>IF(A4947&lt;&gt;"",IF(Data!$G$9="constant",$C$13,IF(Data!$G$9="squeeze",G4947,F4947)),"")</f>
        <v/>
      </c>
      <c r="I4947" s="38" t="str">
        <f ca="1">IF(ISNUMBER(A4947),NORMINV(RAND(),0,IF(AND(Data!$G$9="squeeze",A4947&lt;Data!$G$11*0.25),$H$32,1)*$C$30*$C$13)*($C$14*$C$12),"")</f>
        <v/>
      </c>
      <c r="J4947" s="42" t="str">
        <f ca="1">IFERROR(IF(Data!$C$6="Real",B4947,I4947+J4946+($C$14*$C$12)*(NORMINV(RAND(),$C$15,CHOOSE($G$13,$C$13,F4947,G4947)))),"")</f>
        <v/>
      </c>
      <c r="K4947" s="88" t="str">
        <f>IF(ISNUMBER(A4947), IF($G$16="fixed",$G$17,MIN(H4947*Data!$C$7*$C$16*0.5,$C$17*Data!$C$7))*$C$12,"")</f>
        <v/>
      </c>
      <c r="L4947" s="42" t="str">
        <f t="shared" ca="1" si="2340"/>
        <v/>
      </c>
      <c r="M4947" s="44" t="str">
        <f t="shared" ca="1" si="2341"/>
        <v/>
      </c>
      <c r="N4947" s="44" t="str">
        <f t="shared" ca="1" si="2342"/>
        <v/>
      </c>
      <c r="O4947" s="108" t="str">
        <f t="shared" si="2326"/>
        <v/>
      </c>
      <c r="P4947" s="102" t="str">
        <f t="shared" si="2327"/>
        <v/>
      </c>
      <c r="Q4947" s="102" t="str">
        <f t="shared" si="2328"/>
        <v/>
      </c>
      <c r="R4947" s="120" t="str">
        <f t="shared" si="2329"/>
        <v/>
      </c>
      <c r="S4947" s="54" t="str">
        <f t="shared" si="2330"/>
        <v/>
      </c>
      <c r="T4947" s="5" t="str">
        <f t="shared" si="2331"/>
        <v/>
      </c>
      <c r="U4947" s="152" t="str">
        <f t="shared" si="2314"/>
        <v/>
      </c>
      <c r="V4947" s="152" t="str">
        <f t="shared" si="2315"/>
        <v/>
      </c>
      <c r="W4947" s="153" t="str">
        <f t="shared" si="2316"/>
        <v/>
      </c>
      <c r="X4947" s="153" t="str">
        <f t="shared" si="2317"/>
        <v/>
      </c>
      <c r="Y4947" s="153" t="str">
        <f t="shared" si="2318"/>
        <v/>
      </c>
      <c r="Z4947" s="153" t="str">
        <f t="shared" si="2319"/>
        <v/>
      </c>
      <c r="AA4947" s="152" t="str">
        <f t="shared" si="2320"/>
        <v/>
      </c>
      <c r="AB4947" s="152" t="str">
        <f t="shared" si="2321"/>
        <v/>
      </c>
      <c r="AC4947" s="154" t="str">
        <f t="shared" si="2332"/>
        <v/>
      </c>
      <c r="AD4947" s="154" t="str">
        <f t="shared" si="2333"/>
        <v/>
      </c>
      <c r="AE4947" s="3" t="str">
        <f t="shared" si="2334"/>
        <v/>
      </c>
      <c r="AF4947" s="3" t="str">
        <f t="shared" si="2335"/>
        <v/>
      </c>
      <c r="AG4947" s="3" t="str">
        <f t="shared" si="2336"/>
        <v/>
      </c>
      <c r="AH4947" s="4" t="str">
        <f t="shared" si="2337"/>
        <v/>
      </c>
      <c r="AI4947" s="75" t="str">
        <f t="shared" si="2338"/>
        <v/>
      </c>
      <c r="AJ4947" s="75" t="str">
        <f t="shared" si="2339"/>
        <v/>
      </c>
    </row>
    <row r="4948" spans="1:36">
      <c r="A4948" s="41" t="str">
        <f t="shared" si="2322"/>
        <v/>
      </c>
      <c r="B4948" s="150" t="str">
        <f>IF(ISNUMBER(A4948),INDEX('MetaTrader Import'!$H$13:$J$5893,TRUNC(((A4948-$A$39+1)-1)/3)+1,MOD((A4948-$A$39+1)-1,3)+1),"")</f>
        <v/>
      </c>
      <c r="C4948" s="43" t="str">
        <f t="shared" si="2323"/>
        <v/>
      </c>
      <c r="D4948" s="43" t="str">
        <f t="shared" ca="1" si="2313"/>
        <v/>
      </c>
      <c r="E4948" s="43" t="str">
        <f t="shared" si="2324"/>
        <v/>
      </c>
      <c r="F4948" s="43" t="str">
        <f t="shared" si="2325"/>
        <v/>
      </c>
      <c r="G4948" s="43" t="str">
        <f>IF(A4948&lt;&gt;"",IF(A4948&lt;Data!$G$11*0.25,$C$13/$G$32,IF(A4948&gt;Data!$G$11*0.25,$C$13,$C$13*10)),"")</f>
        <v/>
      </c>
      <c r="H4948" s="43" t="str">
        <f>IF(A4948&lt;&gt;"",IF(Data!$G$9="constant",$C$13,IF(Data!$G$9="squeeze",G4948,F4948)),"")</f>
        <v/>
      </c>
      <c r="I4948" s="38" t="str">
        <f ca="1">IF(ISNUMBER(A4948),NORMINV(RAND(),0,IF(AND(Data!$G$9="squeeze",A4948&lt;Data!$G$11*0.25),$H$32,1)*$C$30*$C$13)*($C$14*$C$12),"")</f>
        <v/>
      </c>
      <c r="J4948" s="42" t="str">
        <f ca="1">IFERROR(IF(Data!$C$6="Real",B4948,I4948+J4947+($C$14*$C$12)*(NORMINV(RAND(),$C$15,CHOOSE($G$13,$C$13,F4948,G4948)))),"")</f>
        <v/>
      </c>
      <c r="K4948" s="88" t="str">
        <f>IF(ISNUMBER(A4948), IF($G$16="fixed",$G$17,MIN(H4948*Data!$C$7*$C$16*0.5,$C$17*Data!$C$7))*$C$12,"")</f>
        <v/>
      </c>
      <c r="L4948" s="42" t="str">
        <f t="shared" ca="1" si="2340"/>
        <v/>
      </c>
      <c r="M4948" s="44" t="str">
        <f t="shared" ca="1" si="2341"/>
        <v/>
      </c>
      <c r="N4948" s="44" t="str">
        <f t="shared" ca="1" si="2342"/>
        <v/>
      </c>
      <c r="O4948" s="108" t="str">
        <f t="shared" si="2326"/>
        <v/>
      </c>
      <c r="P4948" s="102" t="str">
        <f t="shared" si="2327"/>
        <v/>
      </c>
      <c r="Q4948" s="102" t="str">
        <f t="shared" si="2328"/>
        <v/>
      </c>
      <c r="R4948" s="120" t="str">
        <f t="shared" si="2329"/>
        <v/>
      </c>
      <c r="S4948" s="54" t="str">
        <f t="shared" si="2330"/>
        <v/>
      </c>
      <c r="T4948" s="5" t="str">
        <f t="shared" si="2331"/>
        <v/>
      </c>
      <c r="U4948" s="152" t="str">
        <f t="shared" si="2314"/>
        <v/>
      </c>
      <c r="V4948" s="152" t="str">
        <f t="shared" si="2315"/>
        <v/>
      </c>
      <c r="W4948" s="153" t="str">
        <f t="shared" si="2316"/>
        <v/>
      </c>
      <c r="X4948" s="153" t="str">
        <f t="shared" si="2317"/>
        <v/>
      </c>
      <c r="Y4948" s="153" t="str">
        <f t="shared" si="2318"/>
        <v/>
      </c>
      <c r="Z4948" s="153" t="str">
        <f t="shared" si="2319"/>
        <v/>
      </c>
      <c r="AA4948" s="152" t="str">
        <f t="shared" si="2320"/>
        <v/>
      </c>
      <c r="AB4948" s="152" t="str">
        <f t="shared" si="2321"/>
        <v/>
      </c>
      <c r="AC4948" s="154" t="str">
        <f t="shared" si="2332"/>
        <v/>
      </c>
      <c r="AD4948" s="154" t="str">
        <f t="shared" si="2333"/>
        <v/>
      </c>
      <c r="AE4948" s="3" t="str">
        <f t="shared" si="2334"/>
        <v/>
      </c>
      <c r="AF4948" s="3" t="str">
        <f t="shared" si="2335"/>
        <v/>
      </c>
      <c r="AG4948" s="3" t="str">
        <f t="shared" si="2336"/>
        <v/>
      </c>
      <c r="AH4948" s="4" t="str">
        <f t="shared" si="2337"/>
        <v/>
      </c>
      <c r="AI4948" s="75" t="str">
        <f t="shared" si="2338"/>
        <v/>
      </c>
      <c r="AJ4948" s="75" t="str">
        <f t="shared" si="2339"/>
        <v/>
      </c>
    </row>
    <row r="4949" spans="1:36">
      <c r="A4949" s="41" t="str">
        <f t="shared" si="2322"/>
        <v/>
      </c>
      <c r="B4949" s="150" t="str">
        <f>IF(ISNUMBER(A4949),INDEX('MetaTrader Import'!$H$13:$J$5893,TRUNC(((A4949-$A$39+1)-1)/3)+1,MOD((A4949-$A$39+1)-1,3)+1),"")</f>
        <v/>
      </c>
      <c r="C4949" s="43" t="str">
        <f t="shared" si="2323"/>
        <v/>
      </c>
      <c r="D4949" s="43" t="str">
        <f t="shared" ca="1" si="2313"/>
        <v/>
      </c>
      <c r="E4949" s="43" t="str">
        <f t="shared" si="2324"/>
        <v/>
      </c>
      <c r="F4949" s="43" t="str">
        <f t="shared" si="2325"/>
        <v/>
      </c>
      <c r="G4949" s="43" t="str">
        <f>IF(A4949&lt;&gt;"",IF(A4949&lt;Data!$G$11*0.25,$C$13/$G$32,IF(A4949&gt;Data!$G$11*0.25,$C$13,$C$13*10)),"")</f>
        <v/>
      </c>
      <c r="H4949" s="43" t="str">
        <f>IF(A4949&lt;&gt;"",IF(Data!$G$9="constant",$C$13,IF(Data!$G$9="squeeze",G4949,F4949)),"")</f>
        <v/>
      </c>
      <c r="I4949" s="38" t="str">
        <f ca="1">IF(ISNUMBER(A4949),NORMINV(RAND(),0,IF(AND(Data!$G$9="squeeze",A4949&lt;Data!$G$11*0.25),$H$32,1)*$C$30*$C$13)*($C$14*$C$12),"")</f>
        <v/>
      </c>
      <c r="J4949" s="42" t="str">
        <f ca="1">IFERROR(IF(Data!$C$6="Real",B4949,I4949+J4948+($C$14*$C$12)*(NORMINV(RAND(),$C$15,CHOOSE($G$13,$C$13,F4949,G4949)))),"")</f>
        <v/>
      </c>
      <c r="K4949" s="88" t="str">
        <f>IF(ISNUMBER(A4949), IF($G$16="fixed",$G$17,MIN(H4949*Data!$C$7*$C$16*0.5,$C$17*Data!$C$7))*$C$12,"")</f>
        <v/>
      </c>
      <c r="L4949" s="42" t="str">
        <f t="shared" ca="1" si="2340"/>
        <v/>
      </c>
      <c r="M4949" s="44" t="str">
        <f t="shared" ca="1" si="2341"/>
        <v/>
      </c>
      <c r="N4949" s="44" t="str">
        <f t="shared" ca="1" si="2342"/>
        <v/>
      </c>
      <c r="O4949" s="108" t="str">
        <f t="shared" si="2326"/>
        <v/>
      </c>
      <c r="P4949" s="102" t="str">
        <f t="shared" si="2327"/>
        <v/>
      </c>
      <c r="Q4949" s="102" t="str">
        <f t="shared" si="2328"/>
        <v/>
      </c>
      <c r="R4949" s="120" t="str">
        <f t="shared" si="2329"/>
        <v/>
      </c>
      <c r="S4949" s="54" t="str">
        <f t="shared" si="2330"/>
        <v/>
      </c>
      <c r="T4949" s="5" t="str">
        <f t="shared" si="2331"/>
        <v/>
      </c>
      <c r="U4949" s="152" t="str">
        <f t="shared" si="2314"/>
        <v/>
      </c>
      <c r="V4949" s="152" t="str">
        <f t="shared" si="2315"/>
        <v/>
      </c>
      <c r="W4949" s="153" t="str">
        <f t="shared" si="2316"/>
        <v/>
      </c>
      <c r="X4949" s="153" t="str">
        <f t="shared" si="2317"/>
        <v/>
      </c>
      <c r="Y4949" s="153" t="str">
        <f t="shared" si="2318"/>
        <v/>
      </c>
      <c r="Z4949" s="153" t="str">
        <f t="shared" si="2319"/>
        <v/>
      </c>
      <c r="AA4949" s="152" t="str">
        <f t="shared" si="2320"/>
        <v/>
      </c>
      <c r="AB4949" s="152" t="str">
        <f t="shared" si="2321"/>
        <v/>
      </c>
      <c r="AC4949" s="154" t="str">
        <f t="shared" si="2332"/>
        <v/>
      </c>
      <c r="AD4949" s="154" t="str">
        <f t="shared" si="2333"/>
        <v/>
      </c>
      <c r="AE4949" s="3" t="str">
        <f t="shared" si="2334"/>
        <v/>
      </c>
      <c r="AF4949" s="3" t="str">
        <f t="shared" si="2335"/>
        <v/>
      </c>
      <c r="AG4949" s="3" t="str">
        <f t="shared" si="2336"/>
        <v/>
      </c>
      <c r="AH4949" s="4" t="str">
        <f t="shared" si="2337"/>
        <v/>
      </c>
      <c r="AI4949" s="75" t="str">
        <f t="shared" si="2338"/>
        <v/>
      </c>
      <c r="AJ4949" s="75" t="str">
        <f t="shared" si="2339"/>
        <v/>
      </c>
    </row>
    <row r="4950" spans="1:36">
      <c r="A4950" s="41" t="str">
        <f t="shared" si="2322"/>
        <v/>
      </c>
      <c r="B4950" s="150" t="str">
        <f>IF(ISNUMBER(A4950),INDEX('MetaTrader Import'!$H$13:$J$5893,TRUNC(((A4950-$A$39+1)-1)/3)+1,MOD((A4950-$A$39+1)-1,3)+1),"")</f>
        <v/>
      </c>
      <c r="C4950" s="43" t="str">
        <f t="shared" si="2323"/>
        <v/>
      </c>
      <c r="D4950" s="43" t="str">
        <f t="shared" ca="1" si="2313"/>
        <v/>
      </c>
      <c r="E4950" s="43" t="str">
        <f t="shared" si="2324"/>
        <v/>
      </c>
      <c r="F4950" s="43" t="str">
        <f t="shared" si="2325"/>
        <v/>
      </c>
      <c r="G4950" s="43" t="str">
        <f>IF(A4950&lt;&gt;"",IF(A4950&lt;Data!$G$11*0.25,$C$13/$G$32,IF(A4950&gt;Data!$G$11*0.25,$C$13,$C$13*10)),"")</f>
        <v/>
      </c>
      <c r="H4950" s="43" t="str">
        <f>IF(A4950&lt;&gt;"",IF(Data!$G$9="constant",$C$13,IF(Data!$G$9="squeeze",G4950,F4950)),"")</f>
        <v/>
      </c>
      <c r="I4950" s="38" t="str">
        <f ca="1">IF(ISNUMBER(A4950),NORMINV(RAND(),0,IF(AND(Data!$G$9="squeeze",A4950&lt;Data!$G$11*0.25),$H$32,1)*$C$30*$C$13)*($C$14*$C$12),"")</f>
        <v/>
      </c>
      <c r="J4950" s="42" t="str">
        <f ca="1">IFERROR(IF(Data!$C$6="Real",B4950,I4950+J4949+($C$14*$C$12)*(NORMINV(RAND(),$C$15,CHOOSE($G$13,$C$13,F4950,G4950)))),"")</f>
        <v/>
      </c>
      <c r="K4950" s="88" t="str">
        <f>IF(ISNUMBER(A4950), IF($G$16="fixed",$G$17,MIN(H4950*Data!$C$7*$C$16*0.5,$C$17*Data!$C$7))*$C$12,"")</f>
        <v/>
      </c>
      <c r="L4950" s="42" t="str">
        <f t="shared" ca="1" si="2340"/>
        <v/>
      </c>
      <c r="M4950" s="44" t="str">
        <f t="shared" ca="1" si="2341"/>
        <v/>
      </c>
      <c r="N4950" s="44" t="str">
        <f t="shared" ca="1" si="2342"/>
        <v/>
      </c>
      <c r="O4950" s="108" t="str">
        <f t="shared" si="2326"/>
        <v/>
      </c>
      <c r="P4950" s="102" t="str">
        <f t="shared" si="2327"/>
        <v/>
      </c>
      <c r="Q4950" s="102" t="str">
        <f t="shared" si="2328"/>
        <v/>
      </c>
      <c r="R4950" s="120" t="str">
        <f t="shared" si="2329"/>
        <v/>
      </c>
      <c r="S4950" s="54" t="str">
        <f t="shared" si="2330"/>
        <v/>
      </c>
      <c r="T4950" s="5" t="str">
        <f t="shared" si="2331"/>
        <v/>
      </c>
      <c r="U4950" s="152" t="str">
        <f t="shared" si="2314"/>
        <v/>
      </c>
      <c r="V4950" s="152" t="str">
        <f t="shared" si="2315"/>
        <v/>
      </c>
      <c r="W4950" s="153" t="str">
        <f t="shared" si="2316"/>
        <v/>
      </c>
      <c r="X4950" s="153" t="str">
        <f t="shared" si="2317"/>
        <v/>
      </c>
      <c r="Y4950" s="153" t="str">
        <f t="shared" si="2318"/>
        <v/>
      </c>
      <c r="Z4950" s="153" t="str">
        <f t="shared" si="2319"/>
        <v/>
      </c>
      <c r="AA4950" s="152" t="str">
        <f t="shared" si="2320"/>
        <v/>
      </c>
      <c r="AB4950" s="152" t="str">
        <f t="shared" si="2321"/>
        <v/>
      </c>
      <c r="AC4950" s="154" t="str">
        <f t="shared" si="2332"/>
        <v/>
      </c>
      <c r="AD4950" s="154" t="str">
        <f t="shared" si="2333"/>
        <v/>
      </c>
      <c r="AE4950" s="3" t="str">
        <f t="shared" si="2334"/>
        <v/>
      </c>
      <c r="AF4950" s="3" t="str">
        <f t="shared" si="2335"/>
        <v/>
      </c>
      <c r="AG4950" s="3" t="str">
        <f t="shared" si="2336"/>
        <v/>
      </c>
      <c r="AH4950" s="4" t="str">
        <f t="shared" si="2337"/>
        <v/>
      </c>
      <c r="AI4950" s="75" t="str">
        <f t="shared" si="2338"/>
        <v/>
      </c>
      <c r="AJ4950" s="75" t="str">
        <f t="shared" si="2339"/>
        <v/>
      </c>
    </row>
    <row r="4951" spans="1:36">
      <c r="A4951" s="41" t="str">
        <f t="shared" si="2322"/>
        <v/>
      </c>
      <c r="B4951" s="150" t="str">
        <f>IF(ISNUMBER(A4951),INDEX('MetaTrader Import'!$H$13:$J$5893,TRUNC(((A4951-$A$39+1)-1)/3)+1,MOD((A4951-$A$39+1)-1,3)+1),"")</f>
        <v/>
      </c>
      <c r="C4951" s="43" t="str">
        <f t="shared" si="2323"/>
        <v/>
      </c>
      <c r="D4951" s="43" t="str">
        <f t="shared" ca="1" si="2313"/>
        <v/>
      </c>
      <c r="E4951" s="43" t="str">
        <f t="shared" si="2324"/>
        <v/>
      </c>
      <c r="F4951" s="43" t="str">
        <f t="shared" si="2325"/>
        <v/>
      </c>
      <c r="G4951" s="43" t="str">
        <f>IF(A4951&lt;&gt;"",IF(A4951&lt;Data!$G$11*0.25,$C$13/$G$32,IF(A4951&gt;Data!$G$11*0.25,$C$13,$C$13*10)),"")</f>
        <v/>
      </c>
      <c r="H4951" s="43" t="str">
        <f>IF(A4951&lt;&gt;"",IF(Data!$G$9="constant",$C$13,IF(Data!$G$9="squeeze",G4951,F4951)),"")</f>
        <v/>
      </c>
      <c r="I4951" s="38" t="str">
        <f ca="1">IF(ISNUMBER(A4951),NORMINV(RAND(),0,IF(AND(Data!$G$9="squeeze",A4951&lt;Data!$G$11*0.25),$H$32,1)*$C$30*$C$13)*($C$14*$C$12),"")</f>
        <v/>
      </c>
      <c r="J4951" s="42" t="str">
        <f ca="1">IFERROR(IF(Data!$C$6="Real",B4951,I4951+J4950+($C$14*$C$12)*(NORMINV(RAND(),$C$15,CHOOSE($G$13,$C$13,F4951,G4951)))),"")</f>
        <v/>
      </c>
      <c r="K4951" s="88" t="str">
        <f>IF(ISNUMBER(A4951), IF($G$16="fixed",$G$17,MIN(H4951*Data!$C$7*$C$16*0.5,$C$17*Data!$C$7))*$C$12,"")</f>
        <v/>
      </c>
      <c r="L4951" s="42" t="str">
        <f t="shared" ca="1" si="2340"/>
        <v/>
      </c>
      <c r="M4951" s="44" t="str">
        <f t="shared" ca="1" si="2341"/>
        <v/>
      </c>
      <c r="N4951" s="44" t="str">
        <f t="shared" ca="1" si="2342"/>
        <v/>
      </c>
      <c r="O4951" s="108" t="str">
        <f t="shared" si="2326"/>
        <v/>
      </c>
      <c r="P4951" s="102" t="str">
        <f t="shared" si="2327"/>
        <v/>
      </c>
      <c r="Q4951" s="102" t="str">
        <f t="shared" si="2328"/>
        <v/>
      </c>
      <c r="R4951" s="120" t="str">
        <f t="shared" si="2329"/>
        <v/>
      </c>
      <c r="S4951" s="54" t="str">
        <f t="shared" si="2330"/>
        <v/>
      </c>
      <c r="T4951" s="5" t="str">
        <f t="shared" si="2331"/>
        <v/>
      </c>
      <c r="U4951" s="152" t="str">
        <f t="shared" si="2314"/>
        <v/>
      </c>
      <c r="V4951" s="152" t="str">
        <f t="shared" si="2315"/>
        <v/>
      </c>
      <c r="W4951" s="153" t="str">
        <f t="shared" si="2316"/>
        <v/>
      </c>
      <c r="X4951" s="153" t="str">
        <f t="shared" si="2317"/>
        <v/>
      </c>
      <c r="Y4951" s="153" t="str">
        <f t="shared" si="2318"/>
        <v/>
      </c>
      <c r="Z4951" s="153" t="str">
        <f t="shared" si="2319"/>
        <v/>
      </c>
      <c r="AA4951" s="152" t="str">
        <f t="shared" si="2320"/>
        <v/>
      </c>
      <c r="AB4951" s="152" t="str">
        <f t="shared" si="2321"/>
        <v/>
      </c>
      <c r="AC4951" s="154" t="str">
        <f t="shared" si="2332"/>
        <v/>
      </c>
      <c r="AD4951" s="154" t="str">
        <f t="shared" si="2333"/>
        <v/>
      </c>
      <c r="AE4951" s="3" t="str">
        <f t="shared" si="2334"/>
        <v/>
      </c>
      <c r="AF4951" s="3" t="str">
        <f t="shared" si="2335"/>
        <v/>
      </c>
      <c r="AG4951" s="3" t="str">
        <f t="shared" si="2336"/>
        <v/>
      </c>
      <c r="AH4951" s="4" t="str">
        <f t="shared" si="2337"/>
        <v/>
      </c>
      <c r="AI4951" s="75" t="str">
        <f t="shared" si="2338"/>
        <v/>
      </c>
      <c r="AJ4951" s="75" t="str">
        <f t="shared" si="2339"/>
        <v/>
      </c>
    </row>
    <row r="4952" spans="1:36">
      <c r="A4952" s="41" t="str">
        <f t="shared" si="2322"/>
        <v/>
      </c>
      <c r="B4952" s="150" t="str">
        <f>IF(ISNUMBER(A4952),INDEX('MetaTrader Import'!$H$13:$J$5893,TRUNC(((A4952-$A$39+1)-1)/3)+1,MOD((A4952-$A$39+1)-1,3)+1),"")</f>
        <v/>
      </c>
      <c r="C4952" s="43" t="str">
        <f t="shared" si="2323"/>
        <v/>
      </c>
      <c r="D4952" s="43" t="str">
        <f t="shared" ca="1" si="2313"/>
        <v/>
      </c>
      <c r="E4952" s="43" t="str">
        <f t="shared" si="2324"/>
        <v/>
      </c>
      <c r="F4952" s="43" t="str">
        <f t="shared" si="2325"/>
        <v/>
      </c>
      <c r="G4952" s="43" t="str">
        <f>IF(A4952&lt;&gt;"",IF(A4952&lt;Data!$G$11*0.25,$C$13/$G$32,IF(A4952&gt;Data!$G$11*0.25,$C$13,$C$13*10)),"")</f>
        <v/>
      </c>
      <c r="H4952" s="43" t="str">
        <f>IF(A4952&lt;&gt;"",IF(Data!$G$9="constant",$C$13,IF(Data!$G$9="squeeze",G4952,F4952)),"")</f>
        <v/>
      </c>
      <c r="I4952" s="38" t="str">
        <f ca="1">IF(ISNUMBER(A4952),NORMINV(RAND(),0,IF(AND(Data!$G$9="squeeze",A4952&lt;Data!$G$11*0.25),$H$32,1)*$C$30*$C$13)*($C$14*$C$12),"")</f>
        <v/>
      </c>
      <c r="J4952" s="42" t="str">
        <f ca="1">IFERROR(IF(Data!$C$6="Real",B4952,I4952+J4951+($C$14*$C$12)*(NORMINV(RAND(),$C$15,CHOOSE($G$13,$C$13,F4952,G4952)))),"")</f>
        <v/>
      </c>
      <c r="K4952" s="88" t="str">
        <f>IF(ISNUMBER(A4952), IF($G$16="fixed",$G$17,MIN(H4952*Data!$C$7*$C$16*0.5,$C$17*Data!$C$7))*$C$12,"")</f>
        <v/>
      </c>
      <c r="L4952" s="42" t="str">
        <f t="shared" ca="1" si="2340"/>
        <v/>
      </c>
      <c r="M4952" s="44" t="str">
        <f t="shared" ca="1" si="2341"/>
        <v/>
      </c>
      <c r="N4952" s="44" t="str">
        <f t="shared" ca="1" si="2342"/>
        <v/>
      </c>
      <c r="O4952" s="108" t="str">
        <f t="shared" si="2326"/>
        <v/>
      </c>
      <c r="P4952" s="102" t="str">
        <f t="shared" si="2327"/>
        <v/>
      </c>
      <c r="Q4952" s="102" t="str">
        <f t="shared" si="2328"/>
        <v/>
      </c>
      <c r="R4952" s="120" t="str">
        <f t="shared" si="2329"/>
        <v/>
      </c>
      <c r="S4952" s="54" t="str">
        <f t="shared" si="2330"/>
        <v/>
      </c>
      <c r="T4952" s="5" t="str">
        <f t="shared" si="2331"/>
        <v/>
      </c>
      <c r="U4952" s="152" t="str">
        <f t="shared" si="2314"/>
        <v/>
      </c>
      <c r="V4952" s="152" t="str">
        <f t="shared" si="2315"/>
        <v/>
      </c>
      <c r="W4952" s="153" t="str">
        <f t="shared" si="2316"/>
        <v/>
      </c>
      <c r="X4952" s="153" t="str">
        <f t="shared" si="2317"/>
        <v/>
      </c>
      <c r="Y4952" s="153" t="str">
        <f t="shared" si="2318"/>
        <v/>
      </c>
      <c r="Z4952" s="153" t="str">
        <f t="shared" si="2319"/>
        <v/>
      </c>
      <c r="AA4952" s="152" t="str">
        <f t="shared" si="2320"/>
        <v/>
      </c>
      <c r="AB4952" s="152" t="str">
        <f t="shared" si="2321"/>
        <v/>
      </c>
      <c r="AC4952" s="154" t="str">
        <f t="shared" si="2332"/>
        <v/>
      </c>
      <c r="AD4952" s="154" t="str">
        <f t="shared" si="2333"/>
        <v/>
      </c>
      <c r="AE4952" s="3" t="str">
        <f t="shared" si="2334"/>
        <v/>
      </c>
      <c r="AF4952" s="3" t="str">
        <f t="shared" si="2335"/>
        <v/>
      </c>
      <c r="AG4952" s="3" t="str">
        <f t="shared" si="2336"/>
        <v/>
      </c>
      <c r="AH4952" s="4" t="str">
        <f t="shared" si="2337"/>
        <v/>
      </c>
      <c r="AI4952" s="75" t="str">
        <f t="shared" si="2338"/>
        <v/>
      </c>
      <c r="AJ4952" s="75" t="str">
        <f t="shared" si="2339"/>
        <v/>
      </c>
    </row>
    <row r="4953" spans="1:36">
      <c r="A4953" s="41" t="str">
        <f t="shared" si="2322"/>
        <v/>
      </c>
      <c r="B4953" s="150" t="str">
        <f>IF(ISNUMBER(A4953),INDEX('MetaTrader Import'!$H$13:$J$5893,TRUNC(((A4953-$A$39+1)-1)/3)+1,MOD((A4953-$A$39+1)-1,3)+1),"")</f>
        <v/>
      </c>
      <c r="C4953" s="43" t="str">
        <f t="shared" si="2323"/>
        <v/>
      </c>
      <c r="D4953" s="43" t="str">
        <f t="shared" ca="1" si="2313"/>
        <v/>
      </c>
      <c r="E4953" s="43" t="str">
        <f t="shared" si="2324"/>
        <v/>
      </c>
      <c r="F4953" s="43" t="str">
        <f t="shared" si="2325"/>
        <v/>
      </c>
      <c r="G4953" s="43" t="str">
        <f>IF(A4953&lt;&gt;"",IF(A4953&lt;Data!$G$11*0.25,$C$13/$G$32,IF(A4953&gt;Data!$G$11*0.25,$C$13,$C$13*10)),"")</f>
        <v/>
      </c>
      <c r="H4953" s="43" t="str">
        <f>IF(A4953&lt;&gt;"",IF(Data!$G$9="constant",$C$13,IF(Data!$G$9="squeeze",G4953,F4953)),"")</f>
        <v/>
      </c>
      <c r="I4953" s="38" t="str">
        <f ca="1">IF(ISNUMBER(A4953),NORMINV(RAND(),0,IF(AND(Data!$G$9="squeeze",A4953&lt;Data!$G$11*0.25),$H$32,1)*$C$30*$C$13)*($C$14*$C$12),"")</f>
        <v/>
      </c>
      <c r="J4953" s="42" t="str">
        <f ca="1">IFERROR(IF(Data!$C$6="Real",B4953,I4953+J4952+($C$14*$C$12)*(NORMINV(RAND(),$C$15,CHOOSE($G$13,$C$13,F4953,G4953)))),"")</f>
        <v/>
      </c>
      <c r="K4953" s="88" t="str">
        <f>IF(ISNUMBER(A4953), IF($G$16="fixed",$G$17,MIN(H4953*Data!$C$7*$C$16*0.5,$C$17*Data!$C$7))*$C$12,"")</f>
        <v/>
      </c>
      <c r="L4953" s="42" t="str">
        <f t="shared" ca="1" si="2340"/>
        <v/>
      </c>
      <c r="M4953" s="44" t="str">
        <f t="shared" ca="1" si="2341"/>
        <v/>
      </c>
      <c r="N4953" s="44" t="str">
        <f t="shared" ca="1" si="2342"/>
        <v/>
      </c>
      <c r="O4953" s="108" t="str">
        <f t="shared" si="2326"/>
        <v/>
      </c>
      <c r="P4953" s="102" t="str">
        <f t="shared" si="2327"/>
        <v/>
      </c>
      <c r="Q4953" s="102" t="str">
        <f t="shared" si="2328"/>
        <v/>
      </c>
      <c r="R4953" s="120" t="str">
        <f t="shared" si="2329"/>
        <v/>
      </c>
      <c r="S4953" s="54" t="str">
        <f t="shared" si="2330"/>
        <v/>
      </c>
      <c r="T4953" s="5" t="str">
        <f t="shared" si="2331"/>
        <v/>
      </c>
      <c r="U4953" s="152" t="str">
        <f t="shared" si="2314"/>
        <v/>
      </c>
      <c r="V4953" s="152" t="str">
        <f t="shared" si="2315"/>
        <v/>
      </c>
      <c r="W4953" s="153" t="str">
        <f t="shared" si="2316"/>
        <v/>
      </c>
      <c r="X4953" s="153" t="str">
        <f t="shared" si="2317"/>
        <v/>
      </c>
      <c r="Y4953" s="153" t="str">
        <f t="shared" si="2318"/>
        <v/>
      </c>
      <c r="Z4953" s="153" t="str">
        <f t="shared" si="2319"/>
        <v/>
      </c>
      <c r="AA4953" s="152" t="str">
        <f t="shared" si="2320"/>
        <v/>
      </c>
      <c r="AB4953" s="152" t="str">
        <f t="shared" si="2321"/>
        <v/>
      </c>
      <c r="AC4953" s="154" t="str">
        <f t="shared" si="2332"/>
        <v/>
      </c>
      <c r="AD4953" s="154" t="str">
        <f t="shared" si="2333"/>
        <v/>
      </c>
      <c r="AE4953" s="3" t="str">
        <f t="shared" si="2334"/>
        <v/>
      </c>
      <c r="AF4953" s="3" t="str">
        <f t="shared" si="2335"/>
        <v/>
      </c>
      <c r="AG4953" s="3" t="str">
        <f t="shared" si="2336"/>
        <v/>
      </c>
      <c r="AH4953" s="4" t="str">
        <f t="shared" si="2337"/>
        <v/>
      </c>
      <c r="AI4953" s="75" t="str">
        <f t="shared" si="2338"/>
        <v/>
      </c>
      <c r="AJ4953" s="75" t="str">
        <f t="shared" si="2339"/>
        <v/>
      </c>
    </row>
    <row r="4954" spans="1:36">
      <c r="A4954" s="41" t="str">
        <f t="shared" si="2322"/>
        <v/>
      </c>
      <c r="B4954" s="150" t="str">
        <f>IF(ISNUMBER(A4954),INDEX('MetaTrader Import'!$H$13:$J$5893,TRUNC(((A4954-$A$39+1)-1)/3)+1,MOD((A4954-$A$39+1)-1,3)+1),"")</f>
        <v/>
      </c>
      <c r="C4954" s="43" t="str">
        <f t="shared" si="2323"/>
        <v/>
      </c>
      <c r="D4954" s="43" t="str">
        <f t="shared" ca="1" si="2313"/>
        <v/>
      </c>
      <c r="E4954" s="43" t="str">
        <f t="shared" si="2324"/>
        <v/>
      </c>
      <c r="F4954" s="43" t="str">
        <f t="shared" si="2325"/>
        <v/>
      </c>
      <c r="G4954" s="43" t="str">
        <f>IF(A4954&lt;&gt;"",IF(A4954&lt;Data!$G$11*0.25,$C$13/$G$32,IF(A4954&gt;Data!$G$11*0.25,$C$13,$C$13*10)),"")</f>
        <v/>
      </c>
      <c r="H4954" s="43" t="str">
        <f>IF(A4954&lt;&gt;"",IF(Data!$G$9="constant",$C$13,IF(Data!$G$9="squeeze",G4954,F4954)),"")</f>
        <v/>
      </c>
      <c r="I4954" s="38" t="str">
        <f ca="1">IF(ISNUMBER(A4954),NORMINV(RAND(),0,IF(AND(Data!$G$9="squeeze",A4954&lt;Data!$G$11*0.25),$H$32,1)*$C$30*$C$13)*($C$14*$C$12),"")</f>
        <v/>
      </c>
      <c r="J4954" s="42" t="str">
        <f ca="1">IFERROR(IF(Data!$C$6="Real",B4954,I4954+J4953+($C$14*$C$12)*(NORMINV(RAND(),$C$15,CHOOSE($G$13,$C$13,F4954,G4954)))),"")</f>
        <v/>
      </c>
      <c r="K4954" s="88" t="str">
        <f>IF(ISNUMBER(A4954), IF($G$16="fixed",$G$17,MIN(H4954*Data!$C$7*$C$16*0.5,$C$17*Data!$C$7))*$C$12,"")</f>
        <v/>
      </c>
      <c r="L4954" s="42" t="str">
        <f t="shared" ca="1" si="2340"/>
        <v/>
      </c>
      <c r="M4954" s="44" t="str">
        <f t="shared" ca="1" si="2341"/>
        <v/>
      </c>
      <c r="N4954" s="44" t="str">
        <f t="shared" ca="1" si="2342"/>
        <v/>
      </c>
      <c r="O4954" s="108" t="str">
        <f t="shared" si="2326"/>
        <v/>
      </c>
      <c r="P4954" s="102" t="str">
        <f t="shared" si="2327"/>
        <v/>
      </c>
      <c r="Q4954" s="102" t="str">
        <f t="shared" si="2328"/>
        <v/>
      </c>
      <c r="R4954" s="120" t="str">
        <f t="shared" si="2329"/>
        <v/>
      </c>
      <c r="S4954" s="54" t="str">
        <f t="shared" si="2330"/>
        <v/>
      </c>
      <c r="T4954" s="5" t="str">
        <f t="shared" si="2331"/>
        <v/>
      </c>
      <c r="U4954" s="152" t="str">
        <f t="shared" si="2314"/>
        <v/>
      </c>
      <c r="V4954" s="152" t="str">
        <f t="shared" si="2315"/>
        <v/>
      </c>
      <c r="W4954" s="153" t="str">
        <f t="shared" si="2316"/>
        <v/>
      </c>
      <c r="X4954" s="153" t="str">
        <f t="shared" si="2317"/>
        <v/>
      </c>
      <c r="Y4954" s="153" t="str">
        <f t="shared" si="2318"/>
        <v/>
      </c>
      <c r="Z4954" s="153" t="str">
        <f t="shared" si="2319"/>
        <v/>
      </c>
      <c r="AA4954" s="152" t="str">
        <f t="shared" si="2320"/>
        <v/>
      </c>
      <c r="AB4954" s="152" t="str">
        <f t="shared" si="2321"/>
        <v/>
      </c>
      <c r="AC4954" s="154" t="str">
        <f t="shared" si="2332"/>
        <v/>
      </c>
      <c r="AD4954" s="154" t="str">
        <f t="shared" si="2333"/>
        <v/>
      </c>
      <c r="AE4954" s="3" t="str">
        <f t="shared" si="2334"/>
        <v/>
      </c>
      <c r="AF4954" s="3" t="str">
        <f t="shared" si="2335"/>
        <v/>
      </c>
      <c r="AG4954" s="3" t="str">
        <f t="shared" si="2336"/>
        <v/>
      </c>
      <c r="AH4954" s="4" t="str">
        <f t="shared" si="2337"/>
        <v/>
      </c>
      <c r="AI4954" s="75" t="str">
        <f t="shared" si="2338"/>
        <v/>
      </c>
      <c r="AJ4954" s="75" t="str">
        <f t="shared" si="2339"/>
        <v/>
      </c>
    </row>
    <row r="4955" spans="1:36">
      <c r="A4955" s="41" t="str">
        <f t="shared" si="2322"/>
        <v/>
      </c>
      <c r="B4955" s="150" t="str">
        <f>IF(ISNUMBER(A4955),INDEX('MetaTrader Import'!$H$13:$J$5893,TRUNC(((A4955-$A$39+1)-1)/3)+1,MOD((A4955-$A$39+1)-1,3)+1),"")</f>
        <v/>
      </c>
      <c r="C4955" s="43" t="str">
        <f t="shared" si="2323"/>
        <v/>
      </c>
      <c r="D4955" s="43" t="str">
        <f t="shared" ca="1" si="2313"/>
        <v/>
      </c>
      <c r="E4955" s="43" t="str">
        <f t="shared" si="2324"/>
        <v/>
      </c>
      <c r="F4955" s="43" t="str">
        <f t="shared" si="2325"/>
        <v/>
      </c>
      <c r="G4955" s="43" t="str">
        <f>IF(A4955&lt;&gt;"",IF(A4955&lt;Data!$G$11*0.25,$C$13/$G$32,IF(A4955&gt;Data!$G$11*0.25,$C$13,$C$13*10)),"")</f>
        <v/>
      </c>
      <c r="H4955" s="43" t="str">
        <f>IF(A4955&lt;&gt;"",IF(Data!$G$9="constant",$C$13,IF(Data!$G$9="squeeze",G4955,F4955)),"")</f>
        <v/>
      </c>
      <c r="I4955" s="38" t="str">
        <f ca="1">IF(ISNUMBER(A4955),NORMINV(RAND(),0,IF(AND(Data!$G$9="squeeze",A4955&lt;Data!$G$11*0.25),$H$32,1)*$C$30*$C$13)*($C$14*$C$12),"")</f>
        <v/>
      </c>
      <c r="J4955" s="42" t="str">
        <f ca="1">IFERROR(IF(Data!$C$6="Real",B4955,I4955+J4954+($C$14*$C$12)*(NORMINV(RAND(),$C$15,CHOOSE($G$13,$C$13,F4955,G4955)))),"")</f>
        <v/>
      </c>
      <c r="K4955" s="88" t="str">
        <f>IF(ISNUMBER(A4955), IF($G$16="fixed",$G$17,MIN(H4955*Data!$C$7*$C$16*0.5,$C$17*Data!$C$7))*$C$12,"")</f>
        <v/>
      </c>
      <c r="L4955" s="42" t="str">
        <f t="shared" ca="1" si="2340"/>
        <v/>
      </c>
      <c r="M4955" s="44" t="str">
        <f t="shared" ca="1" si="2341"/>
        <v/>
      </c>
      <c r="N4955" s="44" t="str">
        <f t="shared" ca="1" si="2342"/>
        <v/>
      </c>
      <c r="O4955" s="108" t="str">
        <f t="shared" si="2326"/>
        <v/>
      </c>
      <c r="P4955" s="102" t="str">
        <f t="shared" si="2327"/>
        <v/>
      </c>
      <c r="Q4955" s="102" t="str">
        <f t="shared" si="2328"/>
        <v/>
      </c>
      <c r="R4955" s="120" t="str">
        <f t="shared" si="2329"/>
        <v/>
      </c>
      <c r="S4955" s="54" t="str">
        <f t="shared" si="2330"/>
        <v/>
      </c>
      <c r="T4955" s="5" t="str">
        <f t="shared" si="2331"/>
        <v/>
      </c>
      <c r="U4955" s="152" t="str">
        <f t="shared" si="2314"/>
        <v/>
      </c>
      <c r="V4955" s="152" t="str">
        <f t="shared" si="2315"/>
        <v/>
      </c>
      <c r="W4955" s="153" t="str">
        <f t="shared" si="2316"/>
        <v/>
      </c>
      <c r="X4955" s="153" t="str">
        <f t="shared" si="2317"/>
        <v/>
      </c>
      <c r="Y4955" s="153" t="str">
        <f t="shared" si="2318"/>
        <v/>
      </c>
      <c r="Z4955" s="153" t="str">
        <f t="shared" si="2319"/>
        <v/>
      </c>
      <c r="AA4955" s="152" t="str">
        <f t="shared" si="2320"/>
        <v/>
      </c>
      <c r="AB4955" s="152" t="str">
        <f t="shared" si="2321"/>
        <v/>
      </c>
      <c r="AC4955" s="154" t="str">
        <f t="shared" si="2332"/>
        <v/>
      </c>
      <c r="AD4955" s="154" t="str">
        <f t="shared" si="2333"/>
        <v/>
      </c>
      <c r="AE4955" s="3" t="str">
        <f t="shared" si="2334"/>
        <v/>
      </c>
      <c r="AF4955" s="3" t="str">
        <f t="shared" si="2335"/>
        <v/>
      </c>
      <c r="AG4955" s="3" t="str">
        <f t="shared" si="2336"/>
        <v/>
      </c>
      <c r="AH4955" s="4" t="str">
        <f t="shared" si="2337"/>
        <v/>
      </c>
      <c r="AI4955" s="75" t="str">
        <f t="shared" si="2338"/>
        <v/>
      </c>
      <c r="AJ4955" s="75" t="str">
        <f t="shared" si="2339"/>
        <v/>
      </c>
    </row>
    <row r="4956" spans="1:36">
      <c r="A4956" s="41" t="str">
        <f t="shared" si="2322"/>
        <v/>
      </c>
      <c r="B4956" s="150" t="str">
        <f>IF(ISNUMBER(A4956),INDEX('MetaTrader Import'!$H$13:$J$5893,TRUNC(((A4956-$A$39+1)-1)/3)+1,MOD((A4956-$A$39+1)-1,3)+1),"")</f>
        <v/>
      </c>
      <c r="C4956" s="43" t="str">
        <f t="shared" si="2323"/>
        <v/>
      </c>
      <c r="D4956" s="43" t="str">
        <f t="shared" ca="1" si="2313"/>
        <v/>
      </c>
      <c r="E4956" s="43" t="str">
        <f t="shared" si="2324"/>
        <v/>
      </c>
      <c r="F4956" s="43" t="str">
        <f t="shared" si="2325"/>
        <v/>
      </c>
      <c r="G4956" s="43" t="str">
        <f>IF(A4956&lt;&gt;"",IF(A4956&lt;Data!$G$11*0.25,$C$13/$G$32,IF(A4956&gt;Data!$G$11*0.25,$C$13,$C$13*10)),"")</f>
        <v/>
      </c>
      <c r="H4956" s="43" t="str">
        <f>IF(A4956&lt;&gt;"",IF(Data!$G$9="constant",$C$13,IF(Data!$G$9="squeeze",G4956,F4956)),"")</f>
        <v/>
      </c>
      <c r="I4956" s="38" t="str">
        <f ca="1">IF(ISNUMBER(A4956),NORMINV(RAND(),0,IF(AND(Data!$G$9="squeeze",A4956&lt;Data!$G$11*0.25),$H$32,1)*$C$30*$C$13)*($C$14*$C$12),"")</f>
        <v/>
      </c>
      <c r="J4956" s="42" t="str">
        <f ca="1">IFERROR(IF(Data!$C$6="Real",B4956,I4956+J4955+($C$14*$C$12)*(NORMINV(RAND(),$C$15,CHOOSE($G$13,$C$13,F4956,G4956)))),"")</f>
        <v/>
      </c>
      <c r="K4956" s="88" t="str">
        <f>IF(ISNUMBER(A4956), IF($G$16="fixed",$G$17,MIN(H4956*Data!$C$7*$C$16*0.5,$C$17*Data!$C$7))*$C$12,"")</f>
        <v/>
      </c>
      <c r="L4956" s="42" t="str">
        <f t="shared" ca="1" si="2340"/>
        <v/>
      </c>
      <c r="M4956" s="44" t="str">
        <f t="shared" ca="1" si="2341"/>
        <v/>
      </c>
      <c r="N4956" s="44" t="str">
        <f t="shared" ca="1" si="2342"/>
        <v/>
      </c>
      <c r="O4956" s="108" t="str">
        <f t="shared" si="2326"/>
        <v/>
      </c>
      <c r="P4956" s="102" t="str">
        <f t="shared" si="2327"/>
        <v/>
      </c>
      <c r="Q4956" s="102" t="str">
        <f t="shared" si="2328"/>
        <v/>
      </c>
      <c r="R4956" s="120" t="str">
        <f t="shared" si="2329"/>
        <v/>
      </c>
      <c r="S4956" s="54" t="str">
        <f t="shared" si="2330"/>
        <v/>
      </c>
      <c r="T4956" s="5" t="str">
        <f t="shared" si="2331"/>
        <v/>
      </c>
      <c r="U4956" s="152" t="str">
        <f t="shared" si="2314"/>
        <v/>
      </c>
      <c r="V4956" s="152" t="str">
        <f t="shared" si="2315"/>
        <v/>
      </c>
      <c r="W4956" s="153" t="str">
        <f t="shared" si="2316"/>
        <v/>
      </c>
      <c r="X4956" s="153" t="str">
        <f t="shared" si="2317"/>
        <v/>
      </c>
      <c r="Y4956" s="153" t="str">
        <f t="shared" si="2318"/>
        <v/>
      </c>
      <c r="Z4956" s="153" t="str">
        <f t="shared" si="2319"/>
        <v/>
      </c>
      <c r="AA4956" s="152" t="str">
        <f t="shared" si="2320"/>
        <v/>
      </c>
      <c r="AB4956" s="152" t="str">
        <f t="shared" si="2321"/>
        <v/>
      </c>
      <c r="AC4956" s="154" t="str">
        <f t="shared" si="2332"/>
        <v/>
      </c>
      <c r="AD4956" s="154" t="str">
        <f t="shared" si="2333"/>
        <v/>
      </c>
      <c r="AE4956" s="3" t="str">
        <f t="shared" si="2334"/>
        <v/>
      </c>
      <c r="AF4956" s="3" t="str">
        <f t="shared" si="2335"/>
        <v/>
      </c>
      <c r="AG4956" s="3" t="str">
        <f t="shared" si="2336"/>
        <v/>
      </c>
      <c r="AH4956" s="4" t="str">
        <f t="shared" si="2337"/>
        <v/>
      </c>
      <c r="AI4956" s="75" t="str">
        <f t="shared" si="2338"/>
        <v/>
      </c>
      <c r="AJ4956" s="75" t="str">
        <f t="shared" si="2339"/>
        <v/>
      </c>
    </row>
    <row r="4957" spans="1:36">
      <c r="A4957" s="41" t="str">
        <f t="shared" si="2322"/>
        <v/>
      </c>
      <c r="B4957" s="150" t="str">
        <f>IF(ISNUMBER(A4957),INDEX('MetaTrader Import'!$H$13:$J$5893,TRUNC(((A4957-$A$39+1)-1)/3)+1,MOD((A4957-$A$39+1)-1,3)+1),"")</f>
        <v/>
      </c>
      <c r="C4957" s="43" t="str">
        <f t="shared" si="2323"/>
        <v/>
      </c>
      <c r="D4957" s="43" t="str">
        <f t="shared" ca="1" si="2313"/>
        <v/>
      </c>
      <c r="E4957" s="43" t="str">
        <f t="shared" si="2324"/>
        <v/>
      </c>
      <c r="F4957" s="43" t="str">
        <f t="shared" si="2325"/>
        <v/>
      </c>
      <c r="G4957" s="43" t="str">
        <f>IF(A4957&lt;&gt;"",IF(A4957&lt;Data!$G$11*0.25,$C$13/$G$32,IF(A4957&gt;Data!$G$11*0.25,$C$13,$C$13*10)),"")</f>
        <v/>
      </c>
      <c r="H4957" s="43" t="str">
        <f>IF(A4957&lt;&gt;"",IF(Data!$G$9="constant",$C$13,IF(Data!$G$9="squeeze",G4957,F4957)),"")</f>
        <v/>
      </c>
      <c r="I4957" s="38" t="str">
        <f ca="1">IF(ISNUMBER(A4957),NORMINV(RAND(),0,IF(AND(Data!$G$9="squeeze",A4957&lt;Data!$G$11*0.25),$H$32,1)*$C$30*$C$13)*($C$14*$C$12),"")</f>
        <v/>
      </c>
      <c r="J4957" s="42" t="str">
        <f ca="1">IFERROR(IF(Data!$C$6="Real",B4957,I4957+J4956+($C$14*$C$12)*(NORMINV(RAND(),$C$15,CHOOSE($G$13,$C$13,F4957,G4957)))),"")</f>
        <v/>
      </c>
      <c r="K4957" s="88" t="str">
        <f>IF(ISNUMBER(A4957), IF($G$16="fixed",$G$17,MIN(H4957*Data!$C$7*$C$16*0.5,$C$17*Data!$C$7))*$C$12,"")</f>
        <v/>
      </c>
      <c r="L4957" s="42" t="str">
        <f t="shared" ca="1" si="2340"/>
        <v/>
      </c>
      <c r="M4957" s="44" t="str">
        <f t="shared" ca="1" si="2341"/>
        <v/>
      </c>
      <c r="N4957" s="44" t="str">
        <f t="shared" ca="1" si="2342"/>
        <v/>
      </c>
      <c r="O4957" s="108" t="str">
        <f t="shared" si="2326"/>
        <v/>
      </c>
      <c r="P4957" s="102" t="str">
        <f t="shared" si="2327"/>
        <v/>
      </c>
      <c r="Q4957" s="102" t="str">
        <f t="shared" si="2328"/>
        <v/>
      </c>
      <c r="R4957" s="120" t="str">
        <f t="shared" si="2329"/>
        <v/>
      </c>
      <c r="S4957" s="54" t="str">
        <f t="shared" si="2330"/>
        <v/>
      </c>
      <c r="T4957" s="5" t="str">
        <f t="shared" si="2331"/>
        <v/>
      </c>
      <c r="U4957" s="152" t="str">
        <f t="shared" si="2314"/>
        <v/>
      </c>
      <c r="V4957" s="152" t="str">
        <f t="shared" si="2315"/>
        <v/>
      </c>
      <c r="W4957" s="153" t="str">
        <f t="shared" si="2316"/>
        <v/>
      </c>
      <c r="X4957" s="153" t="str">
        <f t="shared" si="2317"/>
        <v/>
      </c>
      <c r="Y4957" s="153" t="str">
        <f t="shared" si="2318"/>
        <v/>
      </c>
      <c r="Z4957" s="153" t="str">
        <f t="shared" si="2319"/>
        <v/>
      </c>
      <c r="AA4957" s="152" t="str">
        <f t="shared" si="2320"/>
        <v/>
      </c>
      <c r="AB4957" s="152" t="str">
        <f t="shared" si="2321"/>
        <v/>
      </c>
      <c r="AC4957" s="154" t="str">
        <f t="shared" si="2332"/>
        <v/>
      </c>
      <c r="AD4957" s="154" t="str">
        <f t="shared" si="2333"/>
        <v/>
      </c>
      <c r="AE4957" s="3" t="str">
        <f t="shared" si="2334"/>
        <v/>
      </c>
      <c r="AF4957" s="3" t="str">
        <f t="shared" si="2335"/>
        <v/>
      </c>
      <c r="AG4957" s="3" t="str">
        <f t="shared" si="2336"/>
        <v/>
      </c>
      <c r="AH4957" s="4" t="str">
        <f t="shared" si="2337"/>
        <v/>
      </c>
      <c r="AI4957" s="75" t="str">
        <f t="shared" si="2338"/>
        <v/>
      </c>
      <c r="AJ4957" s="75" t="str">
        <f t="shared" si="2339"/>
        <v/>
      </c>
    </row>
    <row r="4958" spans="1:36">
      <c r="A4958" s="41" t="str">
        <f t="shared" si="2322"/>
        <v/>
      </c>
      <c r="B4958" s="150" t="str">
        <f>IF(ISNUMBER(A4958),INDEX('MetaTrader Import'!$H$13:$J$5893,TRUNC(((A4958-$A$39+1)-1)/3)+1,MOD((A4958-$A$39+1)-1,3)+1),"")</f>
        <v/>
      </c>
      <c r="C4958" s="43" t="str">
        <f t="shared" si="2323"/>
        <v/>
      </c>
      <c r="D4958" s="43" t="str">
        <f t="shared" ca="1" si="2313"/>
        <v/>
      </c>
      <c r="E4958" s="43" t="str">
        <f t="shared" si="2324"/>
        <v/>
      </c>
      <c r="F4958" s="43" t="str">
        <f t="shared" si="2325"/>
        <v/>
      </c>
      <c r="G4958" s="43" t="str">
        <f>IF(A4958&lt;&gt;"",IF(A4958&lt;Data!$G$11*0.25,$C$13/$G$32,IF(A4958&gt;Data!$G$11*0.25,$C$13,$C$13*10)),"")</f>
        <v/>
      </c>
      <c r="H4958" s="43" t="str">
        <f>IF(A4958&lt;&gt;"",IF(Data!$G$9="constant",$C$13,IF(Data!$G$9="squeeze",G4958,F4958)),"")</f>
        <v/>
      </c>
      <c r="I4958" s="38" t="str">
        <f ca="1">IF(ISNUMBER(A4958),NORMINV(RAND(),0,IF(AND(Data!$G$9="squeeze",A4958&lt;Data!$G$11*0.25),$H$32,1)*$C$30*$C$13)*($C$14*$C$12),"")</f>
        <v/>
      </c>
      <c r="J4958" s="42" t="str">
        <f ca="1">IFERROR(IF(Data!$C$6="Real",B4958,I4958+J4957+($C$14*$C$12)*(NORMINV(RAND(),$C$15,CHOOSE($G$13,$C$13,F4958,G4958)))),"")</f>
        <v/>
      </c>
      <c r="K4958" s="88" t="str">
        <f>IF(ISNUMBER(A4958), IF($G$16="fixed",$G$17,MIN(H4958*Data!$C$7*$C$16*0.5,$C$17*Data!$C$7))*$C$12,"")</f>
        <v/>
      </c>
      <c r="L4958" s="42" t="str">
        <f t="shared" ca="1" si="2340"/>
        <v/>
      </c>
      <c r="M4958" s="44" t="str">
        <f t="shared" ca="1" si="2341"/>
        <v/>
      </c>
      <c r="N4958" s="44" t="str">
        <f t="shared" ca="1" si="2342"/>
        <v/>
      </c>
      <c r="O4958" s="108" t="str">
        <f t="shared" si="2326"/>
        <v/>
      </c>
      <c r="P4958" s="102" t="str">
        <f t="shared" si="2327"/>
        <v/>
      </c>
      <c r="Q4958" s="102" t="str">
        <f t="shared" si="2328"/>
        <v/>
      </c>
      <c r="R4958" s="120" t="str">
        <f t="shared" si="2329"/>
        <v/>
      </c>
      <c r="S4958" s="54" t="str">
        <f t="shared" si="2330"/>
        <v/>
      </c>
      <c r="T4958" s="5" t="str">
        <f t="shared" si="2331"/>
        <v/>
      </c>
      <c r="U4958" s="152" t="str">
        <f t="shared" si="2314"/>
        <v/>
      </c>
      <c r="V4958" s="152" t="str">
        <f t="shared" si="2315"/>
        <v/>
      </c>
      <c r="W4958" s="153" t="str">
        <f t="shared" si="2316"/>
        <v/>
      </c>
      <c r="X4958" s="153" t="str">
        <f t="shared" si="2317"/>
        <v/>
      </c>
      <c r="Y4958" s="153" t="str">
        <f t="shared" si="2318"/>
        <v/>
      </c>
      <c r="Z4958" s="153" t="str">
        <f t="shared" si="2319"/>
        <v/>
      </c>
      <c r="AA4958" s="152" t="str">
        <f t="shared" si="2320"/>
        <v/>
      </c>
      <c r="AB4958" s="152" t="str">
        <f t="shared" si="2321"/>
        <v/>
      </c>
      <c r="AC4958" s="154" t="str">
        <f t="shared" si="2332"/>
        <v/>
      </c>
      <c r="AD4958" s="154" t="str">
        <f t="shared" si="2333"/>
        <v/>
      </c>
      <c r="AE4958" s="3" t="str">
        <f t="shared" si="2334"/>
        <v/>
      </c>
      <c r="AF4958" s="3" t="str">
        <f t="shared" si="2335"/>
        <v/>
      </c>
      <c r="AG4958" s="3" t="str">
        <f t="shared" si="2336"/>
        <v/>
      </c>
      <c r="AH4958" s="4" t="str">
        <f t="shared" si="2337"/>
        <v/>
      </c>
      <c r="AI4958" s="75" t="str">
        <f t="shared" si="2338"/>
        <v/>
      </c>
      <c r="AJ4958" s="75" t="str">
        <f t="shared" si="2339"/>
        <v/>
      </c>
    </row>
    <row r="4959" spans="1:36">
      <c r="A4959" s="41" t="str">
        <f t="shared" si="2322"/>
        <v/>
      </c>
      <c r="B4959" s="150" t="str">
        <f>IF(ISNUMBER(A4959),INDEX('MetaTrader Import'!$H$13:$J$5893,TRUNC(((A4959-$A$39+1)-1)/3)+1,MOD((A4959-$A$39+1)-1,3)+1),"")</f>
        <v/>
      </c>
      <c r="C4959" s="43" t="str">
        <f t="shared" si="2323"/>
        <v/>
      </c>
      <c r="D4959" s="43" t="str">
        <f t="shared" ca="1" si="2313"/>
        <v/>
      </c>
      <c r="E4959" s="43" t="str">
        <f t="shared" si="2324"/>
        <v/>
      </c>
      <c r="F4959" s="43" t="str">
        <f t="shared" si="2325"/>
        <v/>
      </c>
      <c r="G4959" s="43" t="str">
        <f>IF(A4959&lt;&gt;"",IF(A4959&lt;Data!$G$11*0.25,$C$13/$G$32,IF(A4959&gt;Data!$G$11*0.25,$C$13,$C$13*10)),"")</f>
        <v/>
      </c>
      <c r="H4959" s="43" t="str">
        <f>IF(A4959&lt;&gt;"",IF(Data!$G$9="constant",$C$13,IF(Data!$G$9="squeeze",G4959,F4959)),"")</f>
        <v/>
      </c>
      <c r="I4959" s="38" t="str">
        <f ca="1">IF(ISNUMBER(A4959),NORMINV(RAND(),0,IF(AND(Data!$G$9="squeeze",A4959&lt;Data!$G$11*0.25),$H$32,1)*$C$30*$C$13)*($C$14*$C$12),"")</f>
        <v/>
      </c>
      <c r="J4959" s="42" t="str">
        <f ca="1">IFERROR(IF(Data!$C$6="Real",B4959,I4959+J4958+($C$14*$C$12)*(NORMINV(RAND(),$C$15,CHOOSE($G$13,$C$13,F4959,G4959)))),"")</f>
        <v/>
      </c>
      <c r="K4959" s="88" t="str">
        <f>IF(ISNUMBER(A4959), IF($G$16="fixed",$G$17,MIN(H4959*Data!$C$7*$C$16*0.5,$C$17*Data!$C$7))*$C$12,"")</f>
        <v/>
      </c>
      <c r="L4959" s="42" t="str">
        <f t="shared" ca="1" si="2340"/>
        <v/>
      </c>
      <c r="M4959" s="44" t="str">
        <f t="shared" ca="1" si="2341"/>
        <v/>
      </c>
      <c r="N4959" s="44" t="str">
        <f t="shared" ca="1" si="2342"/>
        <v/>
      </c>
      <c r="O4959" s="108" t="str">
        <f t="shared" si="2326"/>
        <v/>
      </c>
      <c r="P4959" s="102" t="str">
        <f t="shared" si="2327"/>
        <v/>
      </c>
      <c r="Q4959" s="102" t="str">
        <f t="shared" si="2328"/>
        <v/>
      </c>
      <c r="R4959" s="120" t="str">
        <f t="shared" si="2329"/>
        <v/>
      </c>
      <c r="S4959" s="54" t="str">
        <f t="shared" si="2330"/>
        <v/>
      </c>
      <c r="T4959" s="5" t="str">
        <f t="shared" si="2331"/>
        <v/>
      </c>
      <c r="U4959" s="152" t="str">
        <f t="shared" si="2314"/>
        <v/>
      </c>
      <c r="V4959" s="152" t="str">
        <f t="shared" si="2315"/>
        <v/>
      </c>
      <c r="W4959" s="153" t="str">
        <f t="shared" si="2316"/>
        <v/>
      </c>
      <c r="X4959" s="153" t="str">
        <f t="shared" si="2317"/>
        <v/>
      </c>
      <c r="Y4959" s="153" t="str">
        <f t="shared" si="2318"/>
        <v/>
      </c>
      <c r="Z4959" s="153" t="str">
        <f t="shared" si="2319"/>
        <v/>
      </c>
      <c r="AA4959" s="152" t="str">
        <f t="shared" si="2320"/>
        <v/>
      </c>
      <c r="AB4959" s="152" t="str">
        <f t="shared" si="2321"/>
        <v/>
      </c>
      <c r="AC4959" s="154" t="str">
        <f t="shared" si="2332"/>
        <v/>
      </c>
      <c r="AD4959" s="154" t="str">
        <f t="shared" si="2333"/>
        <v/>
      </c>
      <c r="AE4959" s="3" t="str">
        <f t="shared" si="2334"/>
        <v/>
      </c>
      <c r="AF4959" s="3" t="str">
        <f t="shared" si="2335"/>
        <v/>
      </c>
      <c r="AG4959" s="3" t="str">
        <f t="shared" si="2336"/>
        <v/>
      </c>
      <c r="AH4959" s="4" t="str">
        <f t="shared" si="2337"/>
        <v/>
      </c>
      <c r="AI4959" s="75" t="str">
        <f t="shared" si="2338"/>
        <v/>
      </c>
      <c r="AJ4959" s="75" t="str">
        <f t="shared" si="2339"/>
        <v/>
      </c>
    </row>
    <row r="4960" spans="1:36">
      <c r="A4960" s="41" t="str">
        <f t="shared" si="2322"/>
        <v/>
      </c>
      <c r="B4960" s="150" t="str">
        <f>IF(ISNUMBER(A4960),INDEX('MetaTrader Import'!$H$13:$J$5893,TRUNC(((A4960-$A$39+1)-1)/3)+1,MOD((A4960-$A$39+1)-1,3)+1),"")</f>
        <v/>
      </c>
      <c r="C4960" s="43" t="str">
        <f t="shared" si="2323"/>
        <v/>
      </c>
      <c r="D4960" s="43" t="str">
        <f t="shared" ca="1" si="2313"/>
        <v/>
      </c>
      <c r="E4960" s="43" t="str">
        <f t="shared" si="2324"/>
        <v/>
      </c>
      <c r="F4960" s="43" t="str">
        <f t="shared" si="2325"/>
        <v/>
      </c>
      <c r="G4960" s="43" t="str">
        <f>IF(A4960&lt;&gt;"",IF(A4960&lt;Data!$G$11*0.25,$C$13/$G$32,IF(A4960&gt;Data!$G$11*0.25,$C$13,$C$13*10)),"")</f>
        <v/>
      </c>
      <c r="H4960" s="43" t="str">
        <f>IF(A4960&lt;&gt;"",IF(Data!$G$9="constant",$C$13,IF(Data!$G$9="squeeze",G4960,F4960)),"")</f>
        <v/>
      </c>
      <c r="I4960" s="38" t="str">
        <f ca="1">IF(ISNUMBER(A4960),NORMINV(RAND(),0,IF(AND(Data!$G$9="squeeze",A4960&lt;Data!$G$11*0.25),$H$32,1)*$C$30*$C$13)*($C$14*$C$12),"")</f>
        <v/>
      </c>
      <c r="J4960" s="42" t="str">
        <f ca="1">IFERROR(IF(Data!$C$6="Real",B4960,I4960+J4959+($C$14*$C$12)*(NORMINV(RAND(),$C$15,CHOOSE($G$13,$C$13,F4960,G4960)))),"")</f>
        <v/>
      </c>
      <c r="K4960" s="88" t="str">
        <f>IF(ISNUMBER(A4960), IF($G$16="fixed",$G$17,MIN(H4960*Data!$C$7*$C$16*0.5,$C$17*Data!$C$7))*$C$12,"")</f>
        <v/>
      </c>
      <c r="L4960" s="42" t="str">
        <f t="shared" ca="1" si="2340"/>
        <v/>
      </c>
      <c r="M4960" s="44" t="str">
        <f t="shared" ca="1" si="2341"/>
        <v/>
      </c>
      <c r="N4960" s="44" t="str">
        <f t="shared" ca="1" si="2342"/>
        <v/>
      </c>
      <c r="O4960" s="108" t="str">
        <f t="shared" si="2326"/>
        <v/>
      </c>
      <c r="P4960" s="102" t="str">
        <f t="shared" si="2327"/>
        <v/>
      </c>
      <c r="Q4960" s="102" t="str">
        <f t="shared" si="2328"/>
        <v/>
      </c>
      <c r="R4960" s="120" t="str">
        <f t="shared" si="2329"/>
        <v/>
      </c>
      <c r="S4960" s="54" t="str">
        <f t="shared" si="2330"/>
        <v/>
      </c>
      <c r="T4960" s="5" t="str">
        <f t="shared" si="2331"/>
        <v/>
      </c>
      <c r="U4960" s="152" t="str">
        <f t="shared" si="2314"/>
        <v/>
      </c>
      <c r="V4960" s="152" t="str">
        <f t="shared" si="2315"/>
        <v/>
      </c>
      <c r="W4960" s="153" t="str">
        <f t="shared" si="2316"/>
        <v/>
      </c>
      <c r="X4960" s="153" t="str">
        <f t="shared" si="2317"/>
        <v/>
      </c>
      <c r="Y4960" s="153" t="str">
        <f t="shared" si="2318"/>
        <v/>
      </c>
      <c r="Z4960" s="153" t="str">
        <f t="shared" si="2319"/>
        <v/>
      </c>
      <c r="AA4960" s="152" t="str">
        <f t="shared" si="2320"/>
        <v/>
      </c>
      <c r="AB4960" s="152" t="str">
        <f t="shared" si="2321"/>
        <v/>
      </c>
      <c r="AC4960" s="154" t="str">
        <f t="shared" si="2332"/>
        <v/>
      </c>
      <c r="AD4960" s="154" t="str">
        <f t="shared" si="2333"/>
        <v/>
      </c>
      <c r="AE4960" s="3" t="str">
        <f t="shared" si="2334"/>
        <v/>
      </c>
      <c r="AF4960" s="3" t="str">
        <f t="shared" si="2335"/>
        <v/>
      </c>
      <c r="AG4960" s="3" t="str">
        <f t="shared" si="2336"/>
        <v/>
      </c>
      <c r="AH4960" s="4" t="str">
        <f t="shared" si="2337"/>
        <v/>
      </c>
      <c r="AI4960" s="75" t="str">
        <f t="shared" si="2338"/>
        <v/>
      </c>
      <c r="AJ4960" s="75" t="str">
        <f t="shared" si="2339"/>
        <v/>
      </c>
    </row>
    <row r="4961" spans="1:36">
      <c r="A4961" s="41" t="str">
        <f t="shared" si="2322"/>
        <v/>
      </c>
      <c r="B4961" s="150" t="str">
        <f>IF(ISNUMBER(A4961),INDEX('MetaTrader Import'!$H$13:$J$5893,TRUNC(((A4961-$A$39+1)-1)/3)+1,MOD((A4961-$A$39+1)-1,3)+1),"")</f>
        <v/>
      </c>
      <c r="C4961" s="43" t="str">
        <f t="shared" si="2323"/>
        <v/>
      </c>
      <c r="D4961" s="43" t="str">
        <f t="shared" ca="1" si="2313"/>
        <v/>
      </c>
      <c r="E4961" s="43" t="str">
        <f t="shared" si="2324"/>
        <v/>
      </c>
      <c r="F4961" s="43" t="str">
        <f t="shared" si="2325"/>
        <v/>
      </c>
      <c r="G4961" s="43" t="str">
        <f>IF(A4961&lt;&gt;"",IF(A4961&lt;Data!$G$11*0.25,$C$13/$G$32,IF(A4961&gt;Data!$G$11*0.25,$C$13,$C$13*10)),"")</f>
        <v/>
      </c>
      <c r="H4961" s="43" t="str">
        <f>IF(A4961&lt;&gt;"",IF(Data!$G$9="constant",$C$13,IF(Data!$G$9="squeeze",G4961,F4961)),"")</f>
        <v/>
      </c>
      <c r="I4961" s="38" t="str">
        <f ca="1">IF(ISNUMBER(A4961),NORMINV(RAND(),0,IF(AND(Data!$G$9="squeeze",A4961&lt;Data!$G$11*0.25),$H$32,1)*$C$30*$C$13)*($C$14*$C$12),"")</f>
        <v/>
      </c>
      <c r="J4961" s="42" t="str">
        <f ca="1">IFERROR(IF(Data!$C$6="Real",B4961,I4961+J4960+($C$14*$C$12)*(NORMINV(RAND(),$C$15,CHOOSE($G$13,$C$13,F4961,G4961)))),"")</f>
        <v/>
      </c>
      <c r="K4961" s="88" t="str">
        <f>IF(ISNUMBER(A4961), IF($G$16="fixed",$G$17,MIN(H4961*Data!$C$7*$C$16*0.5,$C$17*Data!$C$7))*$C$12,"")</f>
        <v/>
      </c>
      <c r="L4961" s="42" t="str">
        <f t="shared" ca="1" si="2340"/>
        <v/>
      </c>
      <c r="M4961" s="44" t="str">
        <f t="shared" ca="1" si="2341"/>
        <v/>
      </c>
      <c r="N4961" s="44" t="str">
        <f t="shared" ca="1" si="2342"/>
        <v/>
      </c>
      <c r="O4961" s="108" t="str">
        <f t="shared" si="2326"/>
        <v/>
      </c>
      <c r="P4961" s="102" t="str">
        <f t="shared" si="2327"/>
        <v/>
      </c>
      <c r="Q4961" s="102" t="str">
        <f t="shared" si="2328"/>
        <v/>
      </c>
      <c r="R4961" s="120" t="str">
        <f t="shared" si="2329"/>
        <v/>
      </c>
      <c r="S4961" s="54" t="str">
        <f t="shared" si="2330"/>
        <v/>
      </c>
      <c r="T4961" s="5" t="str">
        <f t="shared" si="2331"/>
        <v/>
      </c>
      <c r="U4961" s="152" t="str">
        <f t="shared" si="2314"/>
        <v/>
      </c>
      <c r="V4961" s="152" t="str">
        <f t="shared" si="2315"/>
        <v/>
      </c>
      <c r="W4961" s="153" t="str">
        <f t="shared" si="2316"/>
        <v/>
      </c>
      <c r="X4961" s="153" t="str">
        <f t="shared" si="2317"/>
        <v/>
      </c>
      <c r="Y4961" s="153" t="str">
        <f t="shared" si="2318"/>
        <v/>
      </c>
      <c r="Z4961" s="153" t="str">
        <f t="shared" si="2319"/>
        <v/>
      </c>
      <c r="AA4961" s="152" t="str">
        <f t="shared" si="2320"/>
        <v/>
      </c>
      <c r="AB4961" s="152" t="str">
        <f t="shared" si="2321"/>
        <v/>
      </c>
      <c r="AC4961" s="154" t="str">
        <f t="shared" si="2332"/>
        <v/>
      </c>
      <c r="AD4961" s="154" t="str">
        <f t="shared" si="2333"/>
        <v/>
      </c>
      <c r="AE4961" s="3" t="str">
        <f t="shared" si="2334"/>
        <v/>
      </c>
      <c r="AF4961" s="3" t="str">
        <f t="shared" si="2335"/>
        <v/>
      </c>
      <c r="AG4961" s="3" t="str">
        <f t="shared" si="2336"/>
        <v/>
      </c>
      <c r="AH4961" s="4" t="str">
        <f t="shared" si="2337"/>
        <v/>
      </c>
      <c r="AI4961" s="75" t="str">
        <f t="shared" si="2338"/>
        <v/>
      </c>
      <c r="AJ4961" s="75" t="str">
        <f t="shared" si="2339"/>
        <v/>
      </c>
    </row>
    <row r="4962" spans="1:36">
      <c r="A4962" s="41" t="str">
        <f t="shared" si="2322"/>
        <v/>
      </c>
      <c r="B4962" s="150" t="str">
        <f>IF(ISNUMBER(A4962),INDEX('MetaTrader Import'!$H$13:$J$5893,TRUNC(((A4962-$A$39+1)-1)/3)+1,MOD((A4962-$A$39+1)-1,3)+1),"")</f>
        <v/>
      </c>
      <c r="C4962" s="43" t="str">
        <f t="shared" si="2323"/>
        <v/>
      </c>
      <c r="D4962" s="43" t="str">
        <f t="shared" ca="1" si="2313"/>
        <v/>
      </c>
      <c r="E4962" s="43" t="str">
        <f t="shared" si="2324"/>
        <v/>
      </c>
      <c r="F4962" s="43" t="str">
        <f t="shared" si="2325"/>
        <v/>
      </c>
      <c r="G4962" s="43" t="str">
        <f>IF(A4962&lt;&gt;"",IF(A4962&lt;Data!$G$11*0.25,$C$13/$G$32,IF(A4962&gt;Data!$G$11*0.25,$C$13,$C$13*10)),"")</f>
        <v/>
      </c>
      <c r="H4962" s="43" t="str">
        <f>IF(A4962&lt;&gt;"",IF(Data!$G$9="constant",$C$13,IF(Data!$G$9="squeeze",G4962,F4962)),"")</f>
        <v/>
      </c>
      <c r="I4962" s="38" t="str">
        <f ca="1">IF(ISNUMBER(A4962),NORMINV(RAND(),0,IF(AND(Data!$G$9="squeeze",A4962&lt;Data!$G$11*0.25),$H$32,1)*$C$30*$C$13)*($C$14*$C$12),"")</f>
        <v/>
      </c>
      <c r="J4962" s="42" t="str">
        <f ca="1">IFERROR(IF(Data!$C$6="Real",B4962,I4962+J4961+($C$14*$C$12)*(NORMINV(RAND(),$C$15,CHOOSE($G$13,$C$13,F4962,G4962)))),"")</f>
        <v/>
      </c>
      <c r="K4962" s="88" t="str">
        <f>IF(ISNUMBER(A4962), IF($G$16="fixed",$G$17,MIN(H4962*Data!$C$7*$C$16*0.5,$C$17*Data!$C$7))*$C$12,"")</f>
        <v/>
      </c>
      <c r="L4962" s="42" t="str">
        <f t="shared" ca="1" si="2340"/>
        <v/>
      </c>
      <c r="M4962" s="44" t="str">
        <f t="shared" ca="1" si="2341"/>
        <v/>
      </c>
      <c r="N4962" s="44" t="str">
        <f t="shared" ca="1" si="2342"/>
        <v/>
      </c>
      <c r="O4962" s="108" t="str">
        <f t="shared" si="2326"/>
        <v/>
      </c>
      <c r="P4962" s="102" t="str">
        <f t="shared" si="2327"/>
        <v/>
      </c>
      <c r="Q4962" s="102" t="str">
        <f t="shared" si="2328"/>
        <v/>
      </c>
      <c r="R4962" s="120" t="str">
        <f t="shared" si="2329"/>
        <v/>
      </c>
      <c r="S4962" s="54" t="str">
        <f t="shared" si="2330"/>
        <v/>
      </c>
      <c r="T4962" s="5" t="str">
        <f t="shared" si="2331"/>
        <v/>
      </c>
      <c r="U4962" s="152" t="str">
        <f t="shared" si="2314"/>
        <v/>
      </c>
      <c r="V4962" s="152" t="str">
        <f t="shared" si="2315"/>
        <v/>
      </c>
      <c r="W4962" s="153" t="str">
        <f t="shared" si="2316"/>
        <v/>
      </c>
      <c r="X4962" s="153" t="str">
        <f t="shared" si="2317"/>
        <v/>
      </c>
      <c r="Y4962" s="153" t="str">
        <f t="shared" si="2318"/>
        <v/>
      </c>
      <c r="Z4962" s="153" t="str">
        <f t="shared" si="2319"/>
        <v/>
      </c>
      <c r="AA4962" s="152" t="str">
        <f t="shared" si="2320"/>
        <v/>
      </c>
      <c r="AB4962" s="152" t="str">
        <f t="shared" si="2321"/>
        <v/>
      </c>
      <c r="AC4962" s="154" t="str">
        <f t="shared" si="2332"/>
        <v/>
      </c>
      <c r="AD4962" s="154" t="str">
        <f t="shared" si="2333"/>
        <v/>
      </c>
      <c r="AE4962" s="3" t="str">
        <f t="shared" si="2334"/>
        <v/>
      </c>
      <c r="AF4962" s="3" t="str">
        <f t="shared" si="2335"/>
        <v/>
      </c>
      <c r="AG4962" s="3" t="str">
        <f t="shared" si="2336"/>
        <v/>
      </c>
      <c r="AH4962" s="4" t="str">
        <f t="shared" si="2337"/>
        <v/>
      </c>
      <c r="AI4962" s="75" t="str">
        <f t="shared" si="2338"/>
        <v/>
      </c>
      <c r="AJ4962" s="75" t="str">
        <f t="shared" si="2339"/>
        <v/>
      </c>
    </row>
    <row r="4963" spans="1:36">
      <c r="A4963" s="41" t="str">
        <f t="shared" si="2322"/>
        <v/>
      </c>
      <c r="B4963" s="150" t="str">
        <f>IF(ISNUMBER(A4963),INDEX('MetaTrader Import'!$H$13:$J$5893,TRUNC(((A4963-$A$39+1)-1)/3)+1,MOD((A4963-$A$39+1)-1,3)+1),"")</f>
        <v/>
      </c>
      <c r="C4963" s="43" t="str">
        <f t="shared" si="2323"/>
        <v/>
      </c>
      <c r="D4963" s="43" t="str">
        <f t="shared" ca="1" si="2313"/>
        <v/>
      </c>
      <c r="E4963" s="43" t="str">
        <f t="shared" si="2324"/>
        <v/>
      </c>
      <c r="F4963" s="43" t="str">
        <f t="shared" si="2325"/>
        <v/>
      </c>
      <c r="G4963" s="43" t="str">
        <f>IF(A4963&lt;&gt;"",IF(A4963&lt;Data!$G$11*0.25,$C$13/$G$32,IF(A4963&gt;Data!$G$11*0.25,$C$13,$C$13*10)),"")</f>
        <v/>
      </c>
      <c r="H4963" s="43" t="str">
        <f>IF(A4963&lt;&gt;"",IF(Data!$G$9="constant",$C$13,IF(Data!$G$9="squeeze",G4963,F4963)),"")</f>
        <v/>
      </c>
      <c r="I4963" s="38" t="str">
        <f ca="1">IF(ISNUMBER(A4963),NORMINV(RAND(),0,IF(AND(Data!$G$9="squeeze",A4963&lt;Data!$G$11*0.25),$H$32,1)*$C$30*$C$13)*($C$14*$C$12),"")</f>
        <v/>
      </c>
      <c r="J4963" s="42" t="str">
        <f ca="1">IFERROR(IF(Data!$C$6="Real",B4963,I4963+J4962+($C$14*$C$12)*(NORMINV(RAND(),$C$15,CHOOSE($G$13,$C$13,F4963,G4963)))),"")</f>
        <v/>
      </c>
      <c r="K4963" s="88" t="str">
        <f>IF(ISNUMBER(A4963), IF($G$16="fixed",$G$17,MIN(H4963*Data!$C$7*$C$16*0.5,$C$17*Data!$C$7))*$C$12,"")</f>
        <v/>
      </c>
      <c r="L4963" s="42" t="str">
        <f t="shared" ca="1" si="2340"/>
        <v/>
      </c>
      <c r="M4963" s="44" t="str">
        <f t="shared" ca="1" si="2341"/>
        <v/>
      </c>
      <c r="N4963" s="44" t="str">
        <f t="shared" ca="1" si="2342"/>
        <v/>
      </c>
      <c r="O4963" s="108" t="str">
        <f t="shared" si="2326"/>
        <v/>
      </c>
      <c r="P4963" s="102" t="str">
        <f t="shared" si="2327"/>
        <v/>
      </c>
      <c r="Q4963" s="102" t="str">
        <f t="shared" si="2328"/>
        <v/>
      </c>
      <c r="R4963" s="120" t="str">
        <f t="shared" si="2329"/>
        <v/>
      </c>
      <c r="S4963" s="54" t="str">
        <f t="shared" si="2330"/>
        <v/>
      </c>
      <c r="T4963" s="5" t="str">
        <f t="shared" si="2331"/>
        <v/>
      </c>
      <c r="U4963" s="152" t="str">
        <f t="shared" si="2314"/>
        <v/>
      </c>
      <c r="V4963" s="152" t="str">
        <f t="shared" si="2315"/>
        <v/>
      </c>
      <c r="W4963" s="153" t="str">
        <f t="shared" si="2316"/>
        <v/>
      </c>
      <c r="X4963" s="153" t="str">
        <f t="shared" si="2317"/>
        <v/>
      </c>
      <c r="Y4963" s="153" t="str">
        <f t="shared" si="2318"/>
        <v/>
      </c>
      <c r="Z4963" s="153" t="str">
        <f t="shared" si="2319"/>
        <v/>
      </c>
      <c r="AA4963" s="152" t="str">
        <f t="shared" si="2320"/>
        <v/>
      </c>
      <c r="AB4963" s="152" t="str">
        <f t="shared" si="2321"/>
        <v/>
      </c>
      <c r="AC4963" s="154" t="str">
        <f t="shared" si="2332"/>
        <v/>
      </c>
      <c r="AD4963" s="154" t="str">
        <f t="shared" si="2333"/>
        <v/>
      </c>
      <c r="AE4963" s="3" t="str">
        <f t="shared" si="2334"/>
        <v/>
      </c>
      <c r="AF4963" s="3" t="str">
        <f t="shared" si="2335"/>
        <v/>
      </c>
      <c r="AG4963" s="3" t="str">
        <f t="shared" si="2336"/>
        <v/>
      </c>
      <c r="AH4963" s="4" t="str">
        <f t="shared" si="2337"/>
        <v/>
      </c>
      <c r="AI4963" s="75" t="str">
        <f t="shared" si="2338"/>
        <v/>
      </c>
      <c r="AJ4963" s="75" t="str">
        <f t="shared" si="2339"/>
        <v/>
      </c>
    </row>
    <row r="4964" spans="1:36">
      <c r="A4964" s="41" t="str">
        <f t="shared" si="2322"/>
        <v/>
      </c>
      <c r="B4964" s="150" t="str">
        <f>IF(ISNUMBER(A4964),INDEX('MetaTrader Import'!$H$13:$J$5893,TRUNC(((A4964-$A$39+1)-1)/3)+1,MOD((A4964-$A$39+1)-1,3)+1),"")</f>
        <v/>
      </c>
      <c r="C4964" s="43" t="str">
        <f t="shared" si="2323"/>
        <v/>
      </c>
      <c r="D4964" s="43" t="str">
        <f t="shared" ca="1" si="2313"/>
        <v/>
      </c>
      <c r="E4964" s="43" t="str">
        <f t="shared" si="2324"/>
        <v/>
      </c>
      <c r="F4964" s="43" t="str">
        <f t="shared" si="2325"/>
        <v/>
      </c>
      <c r="G4964" s="43" t="str">
        <f>IF(A4964&lt;&gt;"",IF(A4964&lt;Data!$G$11*0.25,$C$13/$G$32,IF(A4964&gt;Data!$G$11*0.25,$C$13,$C$13*10)),"")</f>
        <v/>
      </c>
      <c r="H4964" s="43" t="str">
        <f>IF(A4964&lt;&gt;"",IF(Data!$G$9="constant",$C$13,IF(Data!$G$9="squeeze",G4964,F4964)),"")</f>
        <v/>
      </c>
      <c r="I4964" s="38" t="str">
        <f ca="1">IF(ISNUMBER(A4964),NORMINV(RAND(),0,IF(AND(Data!$G$9="squeeze",A4964&lt;Data!$G$11*0.25),$H$32,1)*$C$30*$C$13)*($C$14*$C$12),"")</f>
        <v/>
      </c>
      <c r="J4964" s="42" t="str">
        <f ca="1">IFERROR(IF(Data!$C$6="Real",B4964,I4964+J4963+($C$14*$C$12)*(NORMINV(RAND(),$C$15,CHOOSE($G$13,$C$13,F4964,G4964)))),"")</f>
        <v/>
      </c>
      <c r="K4964" s="88" t="str">
        <f>IF(ISNUMBER(A4964), IF($G$16="fixed",$G$17,MIN(H4964*Data!$C$7*$C$16*0.5,$C$17*Data!$C$7))*$C$12,"")</f>
        <v/>
      </c>
      <c r="L4964" s="42" t="str">
        <f t="shared" ca="1" si="2340"/>
        <v/>
      </c>
      <c r="M4964" s="44" t="str">
        <f t="shared" ca="1" si="2341"/>
        <v/>
      </c>
      <c r="N4964" s="44" t="str">
        <f t="shared" ca="1" si="2342"/>
        <v/>
      </c>
      <c r="O4964" s="108" t="str">
        <f t="shared" si="2326"/>
        <v/>
      </c>
      <c r="P4964" s="102" t="str">
        <f t="shared" si="2327"/>
        <v/>
      </c>
      <c r="Q4964" s="102" t="str">
        <f t="shared" si="2328"/>
        <v/>
      </c>
      <c r="R4964" s="120" t="str">
        <f t="shared" si="2329"/>
        <v/>
      </c>
      <c r="S4964" s="54" t="str">
        <f t="shared" si="2330"/>
        <v/>
      </c>
      <c r="T4964" s="5" t="str">
        <f t="shared" si="2331"/>
        <v/>
      </c>
      <c r="U4964" s="152" t="str">
        <f t="shared" si="2314"/>
        <v/>
      </c>
      <c r="V4964" s="152" t="str">
        <f t="shared" si="2315"/>
        <v/>
      </c>
      <c r="W4964" s="153" t="str">
        <f t="shared" si="2316"/>
        <v/>
      </c>
      <c r="X4964" s="153" t="str">
        <f t="shared" si="2317"/>
        <v/>
      </c>
      <c r="Y4964" s="153" t="str">
        <f t="shared" si="2318"/>
        <v/>
      </c>
      <c r="Z4964" s="153" t="str">
        <f t="shared" si="2319"/>
        <v/>
      </c>
      <c r="AA4964" s="152" t="str">
        <f t="shared" si="2320"/>
        <v/>
      </c>
      <c r="AB4964" s="152" t="str">
        <f t="shared" si="2321"/>
        <v/>
      </c>
      <c r="AC4964" s="154" t="str">
        <f t="shared" si="2332"/>
        <v/>
      </c>
      <c r="AD4964" s="154" t="str">
        <f t="shared" si="2333"/>
        <v/>
      </c>
      <c r="AE4964" s="3" t="str">
        <f t="shared" si="2334"/>
        <v/>
      </c>
      <c r="AF4964" s="3" t="str">
        <f t="shared" si="2335"/>
        <v/>
      </c>
      <c r="AG4964" s="3" t="str">
        <f t="shared" si="2336"/>
        <v/>
      </c>
      <c r="AH4964" s="4" t="str">
        <f t="shared" si="2337"/>
        <v/>
      </c>
      <c r="AI4964" s="75" t="str">
        <f t="shared" si="2338"/>
        <v/>
      </c>
      <c r="AJ4964" s="75" t="str">
        <f t="shared" si="2339"/>
        <v/>
      </c>
    </row>
    <row r="4965" spans="1:36">
      <c r="A4965" s="41" t="str">
        <f t="shared" si="2322"/>
        <v/>
      </c>
      <c r="B4965" s="150" t="str">
        <f>IF(ISNUMBER(A4965),INDEX('MetaTrader Import'!$H$13:$J$5893,TRUNC(((A4965-$A$39+1)-1)/3)+1,MOD((A4965-$A$39+1)-1,3)+1),"")</f>
        <v/>
      </c>
      <c r="C4965" s="43" t="str">
        <f t="shared" si="2323"/>
        <v/>
      </c>
      <c r="D4965" s="43" t="str">
        <f t="shared" ca="1" si="2313"/>
        <v/>
      </c>
      <c r="E4965" s="43" t="str">
        <f t="shared" si="2324"/>
        <v/>
      </c>
      <c r="F4965" s="43" t="str">
        <f t="shared" si="2325"/>
        <v/>
      </c>
      <c r="G4965" s="43" t="str">
        <f>IF(A4965&lt;&gt;"",IF(A4965&lt;Data!$G$11*0.25,$C$13/$G$32,IF(A4965&gt;Data!$G$11*0.25,$C$13,$C$13*10)),"")</f>
        <v/>
      </c>
      <c r="H4965" s="43" t="str">
        <f>IF(A4965&lt;&gt;"",IF(Data!$G$9="constant",$C$13,IF(Data!$G$9="squeeze",G4965,F4965)),"")</f>
        <v/>
      </c>
      <c r="I4965" s="38" t="str">
        <f ca="1">IF(ISNUMBER(A4965),NORMINV(RAND(),0,IF(AND(Data!$G$9="squeeze",A4965&lt;Data!$G$11*0.25),$H$32,1)*$C$30*$C$13)*($C$14*$C$12),"")</f>
        <v/>
      </c>
      <c r="J4965" s="42" t="str">
        <f ca="1">IFERROR(IF(Data!$C$6="Real",B4965,I4965+J4964+($C$14*$C$12)*(NORMINV(RAND(),$C$15,CHOOSE($G$13,$C$13,F4965,G4965)))),"")</f>
        <v/>
      </c>
      <c r="K4965" s="88" t="str">
        <f>IF(ISNUMBER(A4965), IF($G$16="fixed",$G$17,MIN(H4965*Data!$C$7*$C$16*0.5,$C$17*Data!$C$7))*$C$12,"")</f>
        <v/>
      </c>
      <c r="L4965" s="42" t="str">
        <f t="shared" ca="1" si="2340"/>
        <v/>
      </c>
      <c r="M4965" s="44" t="str">
        <f t="shared" ca="1" si="2341"/>
        <v/>
      </c>
      <c r="N4965" s="44" t="str">
        <f t="shared" ca="1" si="2342"/>
        <v/>
      </c>
      <c r="O4965" s="108" t="str">
        <f t="shared" si="2326"/>
        <v/>
      </c>
      <c r="P4965" s="102" t="str">
        <f t="shared" si="2327"/>
        <v/>
      </c>
      <c r="Q4965" s="102" t="str">
        <f t="shared" si="2328"/>
        <v/>
      </c>
      <c r="R4965" s="120" t="str">
        <f t="shared" si="2329"/>
        <v/>
      </c>
      <c r="S4965" s="54" t="str">
        <f t="shared" si="2330"/>
        <v/>
      </c>
      <c r="T4965" s="5" t="str">
        <f t="shared" si="2331"/>
        <v/>
      </c>
      <c r="U4965" s="152" t="str">
        <f t="shared" si="2314"/>
        <v/>
      </c>
      <c r="V4965" s="152" t="str">
        <f t="shared" si="2315"/>
        <v/>
      </c>
      <c r="W4965" s="153" t="str">
        <f t="shared" si="2316"/>
        <v/>
      </c>
      <c r="X4965" s="153" t="str">
        <f t="shared" si="2317"/>
        <v/>
      </c>
      <c r="Y4965" s="153" t="str">
        <f t="shared" si="2318"/>
        <v/>
      </c>
      <c r="Z4965" s="153" t="str">
        <f t="shared" si="2319"/>
        <v/>
      </c>
      <c r="AA4965" s="152" t="str">
        <f t="shared" si="2320"/>
        <v/>
      </c>
      <c r="AB4965" s="152" t="str">
        <f t="shared" si="2321"/>
        <v/>
      </c>
      <c r="AC4965" s="154" t="str">
        <f t="shared" si="2332"/>
        <v/>
      </c>
      <c r="AD4965" s="154" t="str">
        <f t="shared" si="2333"/>
        <v/>
      </c>
      <c r="AE4965" s="3" t="str">
        <f t="shared" si="2334"/>
        <v/>
      </c>
      <c r="AF4965" s="3" t="str">
        <f t="shared" si="2335"/>
        <v/>
      </c>
      <c r="AG4965" s="3" t="str">
        <f t="shared" si="2336"/>
        <v/>
      </c>
      <c r="AH4965" s="4" t="str">
        <f t="shared" si="2337"/>
        <v/>
      </c>
      <c r="AI4965" s="75" t="str">
        <f t="shared" si="2338"/>
        <v/>
      </c>
      <c r="AJ4965" s="75" t="str">
        <f t="shared" si="2339"/>
        <v/>
      </c>
    </row>
    <row r="4966" spans="1:36">
      <c r="A4966" s="41" t="str">
        <f t="shared" si="2322"/>
        <v/>
      </c>
      <c r="B4966" s="150" t="str">
        <f>IF(ISNUMBER(A4966),INDEX('MetaTrader Import'!$H$13:$J$5893,TRUNC(((A4966-$A$39+1)-1)/3)+1,MOD((A4966-$A$39+1)-1,3)+1),"")</f>
        <v/>
      </c>
      <c r="C4966" s="43" t="str">
        <f t="shared" si="2323"/>
        <v/>
      </c>
      <c r="D4966" s="43" t="str">
        <f t="shared" ca="1" si="2313"/>
        <v/>
      </c>
      <c r="E4966" s="43" t="str">
        <f t="shared" si="2324"/>
        <v/>
      </c>
      <c r="F4966" s="43" t="str">
        <f t="shared" si="2325"/>
        <v/>
      </c>
      <c r="G4966" s="43" t="str">
        <f>IF(A4966&lt;&gt;"",IF(A4966&lt;Data!$G$11*0.25,$C$13/$G$32,IF(A4966&gt;Data!$G$11*0.25,$C$13,$C$13*10)),"")</f>
        <v/>
      </c>
      <c r="H4966" s="43" t="str">
        <f>IF(A4966&lt;&gt;"",IF(Data!$G$9="constant",$C$13,IF(Data!$G$9="squeeze",G4966,F4966)),"")</f>
        <v/>
      </c>
      <c r="I4966" s="38" t="str">
        <f ca="1">IF(ISNUMBER(A4966),NORMINV(RAND(),0,IF(AND(Data!$G$9="squeeze",A4966&lt;Data!$G$11*0.25),$H$32,1)*$C$30*$C$13)*($C$14*$C$12),"")</f>
        <v/>
      </c>
      <c r="J4966" s="42" t="str">
        <f ca="1">IFERROR(IF(Data!$C$6="Real",B4966,I4966+J4965+($C$14*$C$12)*(NORMINV(RAND(),$C$15,CHOOSE($G$13,$C$13,F4966,G4966)))),"")</f>
        <v/>
      </c>
      <c r="K4966" s="88" t="str">
        <f>IF(ISNUMBER(A4966), IF($G$16="fixed",$G$17,MIN(H4966*Data!$C$7*$C$16*0.5,$C$17*Data!$C$7))*$C$12,"")</f>
        <v/>
      </c>
      <c r="L4966" s="42" t="str">
        <f t="shared" ca="1" si="2340"/>
        <v/>
      </c>
      <c r="M4966" s="44" t="str">
        <f t="shared" ca="1" si="2341"/>
        <v/>
      </c>
      <c r="N4966" s="44" t="str">
        <f t="shared" ca="1" si="2342"/>
        <v/>
      </c>
      <c r="O4966" s="108" t="str">
        <f t="shared" si="2326"/>
        <v/>
      </c>
      <c r="P4966" s="102" t="str">
        <f t="shared" si="2327"/>
        <v/>
      </c>
      <c r="Q4966" s="102" t="str">
        <f t="shared" si="2328"/>
        <v/>
      </c>
      <c r="R4966" s="120" t="str">
        <f t="shared" si="2329"/>
        <v/>
      </c>
      <c r="S4966" s="54" t="str">
        <f t="shared" si="2330"/>
        <v/>
      </c>
      <c r="T4966" s="5" t="str">
        <f t="shared" si="2331"/>
        <v/>
      </c>
      <c r="U4966" s="152" t="str">
        <f t="shared" si="2314"/>
        <v/>
      </c>
      <c r="V4966" s="152" t="str">
        <f t="shared" si="2315"/>
        <v/>
      </c>
      <c r="W4966" s="153" t="str">
        <f t="shared" si="2316"/>
        <v/>
      </c>
      <c r="X4966" s="153" t="str">
        <f t="shared" si="2317"/>
        <v/>
      </c>
      <c r="Y4966" s="153" t="str">
        <f t="shared" si="2318"/>
        <v/>
      </c>
      <c r="Z4966" s="153" t="str">
        <f t="shared" si="2319"/>
        <v/>
      </c>
      <c r="AA4966" s="152" t="str">
        <f t="shared" si="2320"/>
        <v/>
      </c>
      <c r="AB4966" s="152" t="str">
        <f t="shared" si="2321"/>
        <v/>
      </c>
      <c r="AC4966" s="154" t="str">
        <f t="shared" si="2332"/>
        <v/>
      </c>
      <c r="AD4966" s="154" t="str">
        <f t="shared" si="2333"/>
        <v/>
      </c>
      <c r="AE4966" s="3" t="str">
        <f t="shared" si="2334"/>
        <v/>
      </c>
      <c r="AF4966" s="3" t="str">
        <f t="shared" si="2335"/>
        <v/>
      </c>
      <c r="AG4966" s="3" t="str">
        <f t="shared" si="2336"/>
        <v/>
      </c>
      <c r="AH4966" s="4" t="str">
        <f t="shared" si="2337"/>
        <v/>
      </c>
      <c r="AI4966" s="75" t="str">
        <f t="shared" si="2338"/>
        <v/>
      </c>
      <c r="AJ4966" s="75" t="str">
        <f t="shared" si="2339"/>
        <v/>
      </c>
    </row>
    <row r="4967" spans="1:36">
      <c r="A4967" s="41" t="str">
        <f t="shared" si="2322"/>
        <v/>
      </c>
      <c r="B4967" s="150" t="str">
        <f>IF(ISNUMBER(A4967),INDEX('MetaTrader Import'!$H$13:$J$5893,TRUNC(((A4967-$A$39+1)-1)/3)+1,MOD((A4967-$A$39+1)-1,3)+1),"")</f>
        <v/>
      </c>
      <c r="C4967" s="43" t="str">
        <f t="shared" si="2323"/>
        <v/>
      </c>
      <c r="D4967" s="43" t="str">
        <f t="shared" ca="1" si="2313"/>
        <v/>
      </c>
      <c r="E4967" s="43" t="str">
        <f t="shared" si="2324"/>
        <v/>
      </c>
      <c r="F4967" s="43" t="str">
        <f t="shared" si="2325"/>
        <v/>
      </c>
      <c r="G4967" s="43" t="str">
        <f>IF(A4967&lt;&gt;"",IF(A4967&lt;Data!$G$11*0.25,$C$13/$G$32,IF(A4967&gt;Data!$G$11*0.25,$C$13,$C$13*10)),"")</f>
        <v/>
      </c>
      <c r="H4967" s="43" t="str">
        <f>IF(A4967&lt;&gt;"",IF(Data!$G$9="constant",$C$13,IF(Data!$G$9="squeeze",G4967,F4967)),"")</f>
        <v/>
      </c>
      <c r="I4967" s="38" t="str">
        <f ca="1">IF(ISNUMBER(A4967),NORMINV(RAND(),0,IF(AND(Data!$G$9="squeeze",A4967&lt;Data!$G$11*0.25),$H$32,1)*$C$30*$C$13)*($C$14*$C$12),"")</f>
        <v/>
      </c>
      <c r="J4967" s="42" t="str">
        <f ca="1">IFERROR(IF(Data!$C$6="Real",B4967,I4967+J4966+($C$14*$C$12)*(NORMINV(RAND(),$C$15,CHOOSE($G$13,$C$13,F4967,G4967)))),"")</f>
        <v/>
      </c>
      <c r="K4967" s="88" t="str">
        <f>IF(ISNUMBER(A4967), IF($G$16="fixed",$G$17,MIN(H4967*Data!$C$7*$C$16*0.5,$C$17*Data!$C$7))*$C$12,"")</f>
        <v/>
      </c>
      <c r="L4967" s="42" t="str">
        <f t="shared" ca="1" si="2340"/>
        <v/>
      </c>
      <c r="M4967" s="44" t="str">
        <f t="shared" ca="1" si="2341"/>
        <v/>
      </c>
      <c r="N4967" s="44" t="str">
        <f t="shared" ca="1" si="2342"/>
        <v/>
      </c>
      <c r="O4967" s="108" t="str">
        <f t="shared" si="2326"/>
        <v/>
      </c>
      <c r="P4967" s="102" t="str">
        <f t="shared" si="2327"/>
        <v/>
      </c>
      <c r="Q4967" s="102" t="str">
        <f t="shared" si="2328"/>
        <v/>
      </c>
      <c r="R4967" s="120" t="str">
        <f t="shared" si="2329"/>
        <v/>
      </c>
      <c r="S4967" s="54" t="str">
        <f t="shared" si="2330"/>
        <v/>
      </c>
      <c r="T4967" s="5" t="str">
        <f t="shared" si="2331"/>
        <v/>
      </c>
      <c r="U4967" s="152" t="str">
        <f t="shared" si="2314"/>
        <v/>
      </c>
      <c r="V4967" s="152" t="str">
        <f t="shared" si="2315"/>
        <v/>
      </c>
      <c r="W4967" s="153" t="str">
        <f t="shared" si="2316"/>
        <v/>
      </c>
      <c r="X4967" s="153" t="str">
        <f t="shared" si="2317"/>
        <v/>
      </c>
      <c r="Y4967" s="153" t="str">
        <f t="shared" si="2318"/>
        <v/>
      </c>
      <c r="Z4967" s="153" t="str">
        <f t="shared" si="2319"/>
        <v/>
      </c>
      <c r="AA4967" s="152" t="str">
        <f t="shared" si="2320"/>
        <v/>
      </c>
      <c r="AB4967" s="152" t="str">
        <f t="shared" si="2321"/>
        <v/>
      </c>
      <c r="AC4967" s="154" t="str">
        <f t="shared" si="2332"/>
        <v/>
      </c>
      <c r="AD4967" s="154" t="str">
        <f t="shared" si="2333"/>
        <v/>
      </c>
      <c r="AE4967" s="3" t="str">
        <f t="shared" si="2334"/>
        <v/>
      </c>
      <c r="AF4967" s="3" t="str">
        <f t="shared" si="2335"/>
        <v/>
      </c>
      <c r="AG4967" s="3" t="str">
        <f t="shared" si="2336"/>
        <v/>
      </c>
      <c r="AH4967" s="4" t="str">
        <f t="shared" si="2337"/>
        <v/>
      </c>
      <c r="AI4967" s="75" t="str">
        <f t="shared" si="2338"/>
        <v/>
      </c>
      <c r="AJ4967" s="75" t="str">
        <f t="shared" si="2339"/>
        <v/>
      </c>
    </row>
    <row r="4968" spans="1:36">
      <c r="A4968" s="41" t="str">
        <f t="shared" si="2322"/>
        <v/>
      </c>
      <c r="B4968" s="150" t="str">
        <f>IF(ISNUMBER(A4968),INDEX('MetaTrader Import'!$H$13:$J$5893,TRUNC(((A4968-$A$39+1)-1)/3)+1,MOD((A4968-$A$39+1)-1,3)+1),"")</f>
        <v/>
      </c>
      <c r="C4968" s="43" t="str">
        <f t="shared" si="2323"/>
        <v/>
      </c>
      <c r="D4968" s="43" t="str">
        <f t="shared" ca="1" si="2313"/>
        <v/>
      </c>
      <c r="E4968" s="43" t="str">
        <f t="shared" si="2324"/>
        <v/>
      </c>
      <c r="F4968" s="43" t="str">
        <f t="shared" si="2325"/>
        <v/>
      </c>
      <c r="G4968" s="43" t="str">
        <f>IF(A4968&lt;&gt;"",IF(A4968&lt;Data!$G$11*0.25,$C$13/$G$32,IF(A4968&gt;Data!$G$11*0.25,$C$13,$C$13*10)),"")</f>
        <v/>
      </c>
      <c r="H4968" s="43" t="str">
        <f>IF(A4968&lt;&gt;"",IF(Data!$G$9="constant",$C$13,IF(Data!$G$9="squeeze",G4968,F4968)),"")</f>
        <v/>
      </c>
      <c r="I4968" s="38" t="str">
        <f ca="1">IF(ISNUMBER(A4968),NORMINV(RAND(),0,IF(AND(Data!$G$9="squeeze",A4968&lt;Data!$G$11*0.25),$H$32,1)*$C$30*$C$13)*($C$14*$C$12),"")</f>
        <v/>
      </c>
      <c r="J4968" s="42" t="str">
        <f ca="1">IFERROR(IF(Data!$C$6="Real",B4968,I4968+J4967+($C$14*$C$12)*(NORMINV(RAND(),$C$15,CHOOSE($G$13,$C$13,F4968,G4968)))),"")</f>
        <v/>
      </c>
      <c r="K4968" s="88" t="str">
        <f>IF(ISNUMBER(A4968), IF($G$16="fixed",$G$17,MIN(H4968*Data!$C$7*$C$16*0.5,$C$17*Data!$C$7))*$C$12,"")</f>
        <v/>
      </c>
      <c r="L4968" s="42" t="str">
        <f t="shared" ca="1" si="2340"/>
        <v/>
      </c>
      <c r="M4968" s="44" t="str">
        <f t="shared" ca="1" si="2341"/>
        <v/>
      </c>
      <c r="N4968" s="44" t="str">
        <f t="shared" ca="1" si="2342"/>
        <v/>
      </c>
      <c r="O4968" s="108" t="str">
        <f t="shared" si="2326"/>
        <v/>
      </c>
      <c r="P4968" s="102" t="str">
        <f t="shared" si="2327"/>
        <v/>
      </c>
      <c r="Q4968" s="102" t="str">
        <f t="shared" si="2328"/>
        <v/>
      </c>
      <c r="R4968" s="120" t="str">
        <f t="shared" si="2329"/>
        <v/>
      </c>
      <c r="S4968" s="54" t="str">
        <f t="shared" si="2330"/>
        <v/>
      </c>
      <c r="T4968" s="5" t="str">
        <f t="shared" si="2331"/>
        <v/>
      </c>
      <c r="U4968" s="152" t="str">
        <f t="shared" si="2314"/>
        <v/>
      </c>
      <c r="V4968" s="152" t="str">
        <f t="shared" si="2315"/>
        <v/>
      </c>
      <c r="W4968" s="153" t="str">
        <f t="shared" si="2316"/>
        <v/>
      </c>
      <c r="X4968" s="153" t="str">
        <f t="shared" si="2317"/>
        <v/>
      </c>
      <c r="Y4968" s="153" t="str">
        <f t="shared" si="2318"/>
        <v/>
      </c>
      <c r="Z4968" s="153" t="str">
        <f t="shared" si="2319"/>
        <v/>
      </c>
      <c r="AA4968" s="152" t="str">
        <f t="shared" si="2320"/>
        <v/>
      </c>
      <c r="AB4968" s="152" t="str">
        <f t="shared" si="2321"/>
        <v/>
      </c>
      <c r="AC4968" s="154" t="str">
        <f t="shared" si="2332"/>
        <v/>
      </c>
      <c r="AD4968" s="154" t="str">
        <f t="shared" si="2333"/>
        <v/>
      </c>
      <c r="AE4968" s="3" t="str">
        <f t="shared" si="2334"/>
        <v/>
      </c>
      <c r="AF4968" s="3" t="str">
        <f t="shared" si="2335"/>
        <v/>
      </c>
      <c r="AG4968" s="3" t="str">
        <f t="shared" si="2336"/>
        <v/>
      </c>
      <c r="AH4968" s="4" t="str">
        <f t="shared" si="2337"/>
        <v/>
      </c>
      <c r="AI4968" s="75" t="str">
        <f t="shared" si="2338"/>
        <v/>
      </c>
      <c r="AJ4968" s="75" t="str">
        <f t="shared" si="2339"/>
        <v/>
      </c>
    </row>
    <row r="4969" spans="1:36">
      <c r="A4969" s="41" t="str">
        <f t="shared" si="2322"/>
        <v/>
      </c>
      <c r="B4969" s="150" t="str">
        <f>IF(ISNUMBER(A4969),INDEX('MetaTrader Import'!$H$13:$J$5893,TRUNC(((A4969-$A$39+1)-1)/3)+1,MOD((A4969-$A$39+1)-1,3)+1),"")</f>
        <v/>
      </c>
      <c r="C4969" s="43" t="str">
        <f t="shared" si="2323"/>
        <v/>
      </c>
      <c r="D4969" s="43" t="str">
        <f t="shared" ca="1" si="2313"/>
        <v/>
      </c>
      <c r="E4969" s="43" t="str">
        <f t="shared" si="2324"/>
        <v/>
      </c>
      <c r="F4969" s="43" t="str">
        <f t="shared" si="2325"/>
        <v/>
      </c>
      <c r="G4969" s="43" t="str">
        <f>IF(A4969&lt;&gt;"",IF(A4969&lt;Data!$G$11*0.25,$C$13/$G$32,IF(A4969&gt;Data!$G$11*0.25,$C$13,$C$13*10)),"")</f>
        <v/>
      </c>
      <c r="H4969" s="43" t="str">
        <f>IF(A4969&lt;&gt;"",IF(Data!$G$9="constant",$C$13,IF(Data!$G$9="squeeze",G4969,F4969)),"")</f>
        <v/>
      </c>
      <c r="I4969" s="38" t="str">
        <f ca="1">IF(ISNUMBER(A4969),NORMINV(RAND(),0,IF(AND(Data!$G$9="squeeze",A4969&lt;Data!$G$11*0.25),$H$32,1)*$C$30*$C$13)*($C$14*$C$12),"")</f>
        <v/>
      </c>
      <c r="J4969" s="42" t="str">
        <f ca="1">IFERROR(IF(Data!$C$6="Real",B4969,I4969+J4968+($C$14*$C$12)*(NORMINV(RAND(),$C$15,CHOOSE($G$13,$C$13,F4969,G4969)))),"")</f>
        <v/>
      </c>
      <c r="K4969" s="88" t="str">
        <f>IF(ISNUMBER(A4969), IF($G$16="fixed",$G$17,MIN(H4969*Data!$C$7*$C$16*0.5,$C$17*Data!$C$7))*$C$12,"")</f>
        <v/>
      </c>
      <c r="L4969" s="42" t="str">
        <f t="shared" ca="1" si="2340"/>
        <v/>
      </c>
      <c r="M4969" s="44" t="str">
        <f t="shared" ca="1" si="2341"/>
        <v/>
      </c>
      <c r="N4969" s="44" t="str">
        <f t="shared" ca="1" si="2342"/>
        <v/>
      </c>
      <c r="O4969" s="108" t="str">
        <f t="shared" si="2326"/>
        <v/>
      </c>
      <c r="P4969" s="102" t="str">
        <f t="shared" si="2327"/>
        <v/>
      </c>
      <c r="Q4969" s="102" t="str">
        <f t="shared" si="2328"/>
        <v/>
      </c>
      <c r="R4969" s="120" t="str">
        <f t="shared" si="2329"/>
        <v/>
      </c>
      <c r="S4969" s="54" t="str">
        <f t="shared" si="2330"/>
        <v/>
      </c>
      <c r="T4969" s="5" t="str">
        <f t="shared" si="2331"/>
        <v/>
      </c>
      <c r="U4969" s="152" t="str">
        <f t="shared" si="2314"/>
        <v/>
      </c>
      <c r="V4969" s="152" t="str">
        <f t="shared" si="2315"/>
        <v/>
      </c>
      <c r="W4969" s="153" t="str">
        <f t="shared" si="2316"/>
        <v/>
      </c>
      <c r="X4969" s="153" t="str">
        <f t="shared" si="2317"/>
        <v/>
      </c>
      <c r="Y4969" s="153" t="str">
        <f t="shared" si="2318"/>
        <v/>
      </c>
      <c r="Z4969" s="153" t="str">
        <f t="shared" si="2319"/>
        <v/>
      </c>
      <c r="AA4969" s="152" t="str">
        <f t="shared" si="2320"/>
        <v/>
      </c>
      <c r="AB4969" s="152" t="str">
        <f t="shared" si="2321"/>
        <v/>
      </c>
      <c r="AC4969" s="154" t="str">
        <f t="shared" si="2332"/>
        <v/>
      </c>
      <c r="AD4969" s="154" t="str">
        <f t="shared" si="2333"/>
        <v/>
      </c>
      <c r="AE4969" s="3" t="str">
        <f t="shared" si="2334"/>
        <v/>
      </c>
      <c r="AF4969" s="3" t="str">
        <f t="shared" si="2335"/>
        <v/>
      </c>
      <c r="AG4969" s="3" t="str">
        <f t="shared" si="2336"/>
        <v/>
      </c>
      <c r="AH4969" s="4" t="str">
        <f t="shared" si="2337"/>
        <v/>
      </c>
      <c r="AI4969" s="75" t="str">
        <f t="shared" si="2338"/>
        <v/>
      </c>
      <c r="AJ4969" s="75" t="str">
        <f t="shared" si="2339"/>
        <v/>
      </c>
    </row>
    <row r="4970" spans="1:36">
      <c r="A4970" s="41" t="str">
        <f t="shared" si="2322"/>
        <v/>
      </c>
      <c r="B4970" s="150" t="str">
        <f>IF(ISNUMBER(A4970),INDEX('MetaTrader Import'!$H$13:$J$5893,TRUNC(((A4970-$A$39+1)-1)/3)+1,MOD((A4970-$A$39+1)-1,3)+1),"")</f>
        <v/>
      </c>
      <c r="C4970" s="43" t="str">
        <f t="shared" si="2323"/>
        <v/>
      </c>
      <c r="D4970" s="43" t="str">
        <f t="shared" ca="1" si="2313"/>
        <v/>
      </c>
      <c r="E4970" s="43" t="str">
        <f t="shared" si="2324"/>
        <v/>
      </c>
      <c r="F4970" s="43" t="str">
        <f t="shared" si="2325"/>
        <v/>
      </c>
      <c r="G4970" s="43" t="str">
        <f>IF(A4970&lt;&gt;"",IF(A4970&lt;Data!$G$11*0.25,$C$13/$G$32,IF(A4970&gt;Data!$G$11*0.25,$C$13,$C$13*10)),"")</f>
        <v/>
      </c>
      <c r="H4970" s="43" t="str">
        <f>IF(A4970&lt;&gt;"",IF(Data!$G$9="constant",$C$13,IF(Data!$G$9="squeeze",G4970,F4970)),"")</f>
        <v/>
      </c>
      <c r="I4970" s="38" t="str">
        <f ca="1">IF(ISNUMBER(A4970),NORMINV(RAND(),0,IF(AND(Data!$G$9="squeeze",A4970&lt;Data!$G$11*0.25),$H$32,1)*$C$30*$C$13)*($C$14*$C$12),"")</f>
        <v/>
      </c>
      <c r="J4970" s="42" t="str">
        <f ca="1">IFERROR(IF(Data!$C$6="Real",B4970,I4970+J4969+($C$14*$C$12)*(NORMINV(RAND(),$C$15,CHOOSE($G$13,$C$13,F4970,G4970)))),"")</f>
        <v/>
      </c>
      <c r="K4970" s="88" t="str">
        <f>IF(ISNUMBER(A4970), IF($G$16="fixed",$G$17,MIN(H4970*Data!$C$7*$C$16*0.5,$C$17*Data!$C$7))*$C$12,"")</f>
        <v/>
      </c>
      <c r="L4970" s="42" t="str">
        <f t="shared" ca="1" si="2340"/>
        <v/>
      </c>
      <c r="M4970" s="44" t="str">
        <f t="shared" ca="1" si="2341"/>
        <v/>
      </c>
      <c r="N4970" s="44" t="str">
        <f t="shared" ca="1" si="2342"/>
        <v/>
      </c>
      <c r="O4970" s="108" t="str">
        <f t="shared" si="2326"/>
        <v/>
      </c>
      <c r="P4970" s="102" t="str">
        <f t="shared" si="2327"/>
        <v/>
      </c>
      <c r="Q4970" s="102" t="str">
        <f t="shared" si="2328"/>
        <v/>
      </c>
      <c r="R4970" s="120" t="str">
        <f t="shared" si="2329"/>
        <v/>
      </c>
      <c r="S4970" s="54" t="str">
        <f t="shared" si="2330"/>
        <v/>
      </c>
      <c r="T4970" s="5" t="str">
        <f t="shared" si="2331"/>
        <v/>
      </c>
      <c r="U4970" s="152" t="str">
        <f t="shared" si="2314"/>
        <v/>
      </c>
      <c r="V4970" s="152" t="str">
        <f t="shared" si="2315"/>
        <v/>
      </c>
      <c r="W4970" s="153" t="str">
        <f t="shared" si="2316"/>
        <v/>
      </c>
      <c r="X4970" s="153" t="str">
        <f t="shared" si="2317"/>
        <v/>
      </c>
      <c r="Y4970" s="153" t="str">
        <f t="shared" si="2318"/>
        <v/>
      </c>
      <c r="Z4970" s="153" t="str">
        <f t="shared" si="2319"/>
        <v/>
      </c>
      <c r="AA4970" s="152" t="str">
        <f t="shared" si="2320"/>
        <v/>
      </c>
      <c r="AB4970" s="152" t="str">
        <f t="shared" si="2321"/>
        <v/>
      </c>
      <c r="AC4970" s="154" t="str">
        <f t="shared" si="2332"/>
        <v/>
      </c>
      <c r="AD4970" s="154" t="str">
        <f t="shared" si="2333"/>
        <v/>
      </c>
      <c r="AE4970" s="3" t="str">
        <f t="shared" si="2334"/>
        <v/>
      </c>
      <c r="AF4970" s="3" t="str">
        <f t="shared" si="2335"/>
        <v/>
      </c>
      <c r="AG4970" s="3" t="str">
        <f t="shared" si="2336"/>
        <v/>
      </c>
      <c r="AH4970" s="4" t="str">
        <f t="shared" si="2337"/>
        <v/>
      </c>
      <c r="AI4970" s="75" t="str">
        <f t="shared" si="2338"/>
        <v/>
      </c>
      <c r="AJ4970" s="75" t="str">
        <f t="shared" si="2339"/>
        <v/>
      </c>
    </row>
    <row r="4971" spans="1:36">
      <c r="A4971" s="41" t="str">
        <f t="shared" si="2322"/>
        <v/>
      </c>
      <c r="B4971" s="150" t="str">
        <f>IF(ISNUMBER(A4971),INDEX('MetaTrader Import'!$H$13:$J$5893,TRUNC(((A4971-$A$39+1)-1)/3)+1,MOD((A4971-$A$39+1)-1,3)+1),"")</f>
        <v/>
      </c>
      <c r="C4971" s="43" t="str">
        <f t="shared" si="2323"/>
        <v/>
      </c>
      <c r="D4971" s="43" t="str">
        <f t="shared" ca="1" si="2313"/>
        <v/>
      </c>
      <c r="E4971" s="43" t="str">
        <f t="shared" si="2324"/>
        <v/>
      </c>
      <c r="F4971" s="43" t="str">
        <f t="shared" si="2325"/>
        <v/>
      </c>
      <c r="G4971" s="43" t="str">
        <f>IF(A4971&lt;&gt;"",IF(A4971&lt;Data!$G$11*0.25,$C$13/$G$32,IF(A4971&gt;Data!$G$11*0.25,$C$13,$C$13*10)),"")</f>
        <v/>
      </c>
      <c r="H4971" s="43" t="str">
        <f>IF(A4971&lt;&gt;"",IF(Data!$G$9="constant",$C$13,IF(Data!$G$9="squeeze",G4971,F4971)),"")</f>
        <v/>
      </c>
      <c r="I4971" s="38" t="str">
        <f ca="1">IF(ISNUMBER(A4971),NORMINV(RAND(),0,IF(AND(Data!$G$9="squeeze",A4971&lt;Data!$G$11*0.25),$H$32,1)*$C$30*$C$13)*($C$14*$C$12),"")</f>
        <v/>
      </c>
      <c r="J4971" s="42" t="str">
        <f ca="1">IFERROR(IF(Data!$C$6="Real",B4971,I4971+J4970+($C$14*$C$12)*(NORMINV(RAND(),$C$15,CHOOSE($G$13,$C$13,F4971,G4971)))),"")</f>
        <v/>
      </c>
      <c r="K4971" s="88" t="str">
        <f>IF(ISNUMBER(A4971), IF($G$16="fixed",$G$17,MIN(H4971*Data!$C$7*$C$16*0.5,$C$17*Data!$C$7))*$C$12,"")</f>
        <v/>
      </c>
      <c r="L4971" s="42" t="str">
        <f t="shared" ca="1" si="2340"/>
        <v/>
      </c>
      <c r="M4971" s="44" t="str">
        <f t="shared" ca="1" si="2341"/>
        <v/>
      </c>
      <c r="N4971" s="44" t="str">
        <f t="shared" ca="1" si="2342"/>
        <v/>
      </c>
      <c r="O4971" s="108" t="str">
        <f t="shared" si="2326"/>
        <v/>
      </c>
      <c r="P4971" s="102" t="str">
        <f t="shared" si="2327"/>
        <v/>
      </c>
      <c r="Q4971" s="102" t="str">
        <f t="shared" si="2328"/>
        <v/>
      </c>
      <c r="R4971" s="120" t="str">
        <f t="shared" si="2329"/>
        <v/>
      </c>
      <c r="S4971" s="54" t="str">
        <f t="shared" si="2330"/>
        <v/>
      </c>
      <c r="T4971" s="5" t="str">
        <f t="shared" si="2331"/>
        <v/>
      </c>
      <c r="U4971" s="152" t="str">
        <f t="shared" si="2314"/>
        <v/>
      </c>
      <c r="V4971" s="152" t="str">
        <f t="shared" si="2315"/>
        <v/>
      </c>
      <c r="W4971" s="153" t="str">
        <f t="shared" si="2316"/>
        <v/>
      </c>
      <c r="X4971" s="153" t="str">
        <f t="shared" si="2317"/>
        <v/>
      </c>
      <c r="Y4971" s="153" t="str">
        <f t="shared" si="2318"/>
        <v/>
      </c>
      <c r="Z4971" s="153" t="str">
        <f t="shared" si="2319"/>
        <v/>
      </c>
      <c r="AA4971" s="152" t="str">
        <f t="shared" si="2320"/>
        <v/>
      </c>
      <c r="AB4971" s="152" t="str">
        <f t="shared" si="2321"/>
        <v/>
      </c>
      <c r="AC4971" s="154" t="str">
        <f t="shared" si="2332"/>
        <v/>
      </c>
      <c r="AD4971" s="154" t="str">
        <f t="shared" si="2333"/>
        <v/>
      </c>
      <c r="AE4971" s="3" t="str">
        <f t="shared" si="2334"/>
        <v/>
      </c>
      <c r="AF4971" s="3" t="str">
        <f t="shared" si="2335"/>
        <v/>
      </c>
      <c r="AG4971" s="3" t="str">
        <f t="shared" si="2336"/>
        <v/>
      </c>
      <c r="AH4971" s="4" t="str">
        <f t="shared" si="2337"/>
        <v/>
      </c>
      <c r="AI4971" s="75" t="str">
        <f t="shared" si="2338"/>
        <v/>
      </c>
      <c r="AJ4971" s="75" t="str">
        <f t="shared" si="2339"/>
        <v/>
      </c>
    </row>
    <row r="4972" spans="1:36">
      <c r="A4972" s="41" t="str">
        <f t="shared" si="2322"/>
        <v/>
      </c>
      <c r="B4972" s="150" t="str">
        <f>IF(ISNUMBER(A4972),INDEX('MetaTrader Import'!$H$13:$J$5893,TRUNC(((A4972-$A$39+1)-1)/3)+1,MOD((A4972-$A$39+1)-1,3)+1),"")</f>
        <v/>
      </c>
      <c r="C4972" s="43" t="str">
        <f t="shared" si="2323"/>
        <v/>
      </c>
      <c r="D4972" s="43" t="str">
        <f t="shared" ca="1" si="2313"/>
        <v/>
      </c>
      <c r="E4972" s="43" t="str">
        <f t="shared" si="2324"/>
        <v/>
      </c>
      <c r="F4972" s="43" t="str">
        <f t="shared" si="2325"/>
        <v/>
      </c>
      <c r="G4972" s="43" t="str">
        <f>IF(A4972&lt;&gt;"",IF(A4972&lt;Data!$G$11*0.25,$C$13/$G$32,IF(A4972&gt;Data!$G$11*0.25,$C$13,$C$13*10)),"")</f>
        <v/>
      </c>
      <c r="H4972" s="43" t="str">
        <f>IF(A4972&lt;&gt;"",IF(Data!$G$9="constant",$C$13,IF(Data!$G$9="squeeze",G4972,F4972)),"")</f>
        <v/>
      </c>
      <c r="I4972" s="38" t="str">
        <f ca="1">IF(ISNUMBER(A4972),NORMINV(RAND(),0,IF(AND(Data!$G$9="squeeze",A4972&lt;Data!$G$11*0.25),$H$32,1)*$C$30*$C$13)*($C$14*$C$12),"")</f>
        <v/>
      </c>
      <c r="J4972" s="42" t="str">
        <f ca="1">IFERROR(IF(Data!$C$6="Real",B4972,I4972+J4971+($C$14*$C$12)*(NORMINV(RAND(),$C$15,CHOOSE($G$13,$C$13,F4972,G4972)))),"")</f>
        <v/>
      </c>
      <c r="K4972" s="88" t="str">
        <f>IF(ISNUMBER(A4972), IF($G$16="fixed",$G$17,MIN(H4972*Data!$C$7*$C$16*0.5,$C$17*Data!$C$7))*$C$12,"")</f>
        <v/>
      </c>
      <c r="L4972" s="42" t="str">
        <f t="shared" ca="1" si="2340"/>
        <v/>
      </c>
      <c r="M4972" s="44" t="str">
        <f t="shared" ca="1" si="2341"/>
        <v/>
      </c>
      <c r="N4972" s="44" t="str">
        <f t="shared" ca="1" si="2342"/>
        <v/>
      </c>
      <c r="O4972" s="108" t="str">
        <f t="shared" si="2326"/>
        <v/>
      </c>
      <c r="P4972" s="102" t="str">
        <f t="shared" si="2327"/>
        <v/>
      </c>
      <c r="Q4972" s="102" t="str">
        <f t="shared" si="2328"/>
        <v/>
      </c>
      <c r="R4972" s="120" t="str">
        <f t="shared" si="2329"/>
        <v/>
      </c>
      <c r="S4972" s="54" t="str">
        <f t="shared" si="2330"/>
        <v/>
      </c>
      <c r="T4972" s="5" t="str">
        <f t="shared" si="2331"/>
        <v/>
      </c>
      <c r="U4972" s="152" t="str">
        <f t="shared" si="2314"/>
        <v/>
      </c>
      <c r="V4972" s="152" t="str">
        <f t="shared" si="2315"/>
        <v/>
      </c>
      <c r="W4972" s="153" t="str">
        <f t="shared" si="2316"/>
        <v/>
      </c>
      <c r="X4972" s="153" t="str">
        <f t="shared" si="2317"/>
        <v/>
      </c>
      <c r="Y4972" s="153" t="str">
        <f t="shared" si="2318"/>
        <v/>
      </c>
      <c r="Z4972" s="153" t="str">
        <f t="shared" si="2319"/>
        <v/>
      </c>
      <c r="AA4972" s="152" t="str">
        <f t="shared" si="2320"/>
        <v/>
      </c>
      <c r="AB4972" s="152" t="str">
        <f t="shared" si="2321"/>
        <v/>
      </c>
      <c r="AC4972" s="154" t="str">
        <f t="shared" si="2332"/>
        <v/>
      </c>
      <c r="AD4972" s="154" t="str">
        <f t="shared" si="2333"/>
        <v/>
      </c>
      <c r="AE4972" s="3" t="str">
        <f t="shared" si="2334"/>
        <v/>
      </c>
      <c r="AF4972" s="3" t="str">
        <f t="shared" si="2335"/>
        <v/>
      </c>
      <c r="AG4972" s="3" t="str">
        <f t="shared" si="2336"/>
        <v/>
      </c>
      <c r="AH4972" s="4" t="str">
        <f t="shared" si="2337"/>
        <v/>
      </c>
      <c r="AI4972" s="75" t="str">
        <f t="shared" si="2338"/>
        <v/>
      </c>
      <c r="AJ4972" s="75" t="str">
        <f t="shared" si="2339"/>
        <v/>
      </c>
    </row>
    <row r="4973" spans="1:36">
      <c r="A4973" s="41" t="str">
        <f t="shared" si="2322"/>
        <v/>
      </c>
      <c r="B4973" s="150" t="str">
        <f>IF(ISNUMBER(A4973),INDEX('MetaTrader Import'!$H$13:$J$5893,TRUNC(((A4973-$A$39+1)-1)/3)+1,MOD((A4973-$A$39+1)-1,3)+1),"")</f>
        <v/>
      </c>
      <c r="C4973" s="43" t="str">
        <f t="shared" si="2323"/>
        <v/>
      </c>
      <c r="D4973" s="43" t="str">
        <f t="shared" ca="1" si="2313"/>
        <v/>
      </c>
      <c r="E4973" s="43" t="str">
        <f t="shared" si="2324"/>
        <v/>
      </c>
      <c r="F4973" s="43" t="str">
        <f t="shared" si="2325"/>
        <v/>
      </c>
      <c r="G4973" s="43" t="str">
        <f>IF(A4973&lt;&gt;"",IF(A4973&lt;Data!$G$11*0.25,$C$13/$G$32,IF(A4973&gt;Data!$G$11*0.25,$C$13,$C$13*10)),"")</f>
        <v/>
      </c>
      <c r="H4973" s="43" t="str">
        <f>IF(A4973&lt;&gt;"",IF(Data!$G$9="constant",$C$13,IF(Data!$G$9="squeeze",G4973,F4973)),"")</f>
        <v/>
      </c>
      <c r="I4973" s="38" t="str">
        <f ca="1">IF(ISNUMBER(A4973),NORMINV(RAND(),0,IF(AND(Data!$G$9="squeeze",A4973&lt;Data!$G$11*0.25),$H$32,1)*$C$30*$C$13)*($C$14*$C$12),"")</f>
        <v/>
      </c>
      <c r="J4973" s="42" t="str">
        <f ca="1">IFERROR(IF(Data!$C$6="Real",B4973,I4973+J4972+($C$14*$C$12)*(NORMINV(RAND(),$C$15,CHOOSE($G$13,$C$13,F4973,G4973)))),"")</f>
        <v/>
      </c>
      <c r="K4973" s="88" t="str">
        <f>IF(ISNUMBER(A4973), IF($G$16="fixed",$G$17,MIN(H4973*Data!$C$7*$C$16*0.5,$C$17*Data!$C$7))*$C$12,"")</f>
        <v/>
      </c>
      <c r="L4973" s="42" t="str">
        <f t="shared" ca="1" si="2340"/>
        <v/>
      </c>
      <c r="M4973" s="44" t="str">
        <f t="shared" ca="1" si="2341"/>
        <v/>
      </c>
      <c r="N4973" s="44" t="str">
        <f t="shared" ca="1" si="2342"/>
        <v/>
      </c>
      <c r="O4973" s="108" t="str">
        <f t="shared" si="2326"/>
        <v/>
      </c>
      <c r="P4973" s="102" t="str">
        <f t="shared" si="2327"/>
        <v/>
      </c>
      <c r="Q4973" s="102" t="str">
        <f t="shared" si="2328"/>
        <v/>
      </c>
      <c r="R4973" s="120" t="str">
        <f t="shared" si="2329"/>
        <v/>
      </c>
      <c r="S4973" s="54" t="str">
        <f t="shared" si="2330"/>
        <v/>
      </c>
      <c r="T4973" s="5" t="str">
        <f t="shared" si="2331"/>
        <v/>
      </c>
      <c r="U4973" s="152" t="str">
        <f t="shared" si="2314"/>
        <v/>
      </c>
      <c r="V4973" s="152" t="str">
        <f t="shared" si="2315"/>
        <v/>
      </c>
      <c r="W4973" s="153" t="str">
        <f t="shared" si="2316"/>
        <v/>
      </c>
      <c r="X4973" s="153" t="str">
        <f t="shared" si="2317"/>
        <v/>
      </c>
      <c r="Y4973" s="153" t="str">
        <f t="shared" si="2318"/>
        <v/>
      </c>
      <c r="Z4973" s="153" t="str">
        <f t="shared" si="2319"/>
        <v/>
      </c>
      <c r="AA4973" s="152" t="str">
        <f t="shared" si="2320"/>
        <v/>
      </c>
      <c r="AB4973" s="152" t="str">
        <f t="shared" si="2321"/>
        <v/>
      </c>
      <c r="AC4973" s="154" t="str">
        <f t="shared" si="2332"/>
        <v/>
      </c>
      <c r="AD4973" s="154" t="str">
        <f t="shared" si="2333"/>
        <v/>
      </c>
      <c r="AE4973" s="3" t="str">
        <f t="shared" si="2334"/>
        <v/>
      </c>
      <c r="AF4973" s="3" t="str">
        <f t="shared" si="2335"/>
        <v/>
      </c>
      <c r="AG4973" s="3" t="str">
        <f t="shared" si="2336"/>
        <v/>
      </c>
      <c r="AH4973" s="4" t="str">
        <f t="shared" si="2337"/>
        <v/>
      </c>
      <c r="AI4973" s="75" t="str">
        <f t="shared" si="2338"/>
        <v/>
      </c>
      <c r="AJ4973" s="75" t="str">
        <f t="shared" si="2339"/>
        <v/>
      </c>
    </row>
    <row r="4974" spans="1:36">
      <c r="A4974" s="41" t="str">
        <f t="shared" si="2322"/>
        <v/>
      </c>
      <c r="B4974" s="150" t="str">
        <f>IF(ISNUMBER(A4974),INDEX('MetaTrader Import'!$H$13:$J$5893,TRUNC(((A4974-$A$39+1)-1)/3)+1,MOD((A4974-$A$39+1)-1,3)+1),"")</f>
        <v/>
      </c>
      <c r="C4974" s="43" t="str">
        <f t="shared" si="2323"/>
        <v/>
      </c>
      <c r="D4974" s="43" t="str">
        <f t="shared" ca="1" si="2313"/>
        <v/>
      </c>
      <c r="E4974" s="43" t="str">
        <f t="shared" si="2324"/>
        <v/>
      </c>
      <c r="F4974" s="43" t="str">
        <f t="shared" si="2325"/>
        <v/>
      </c>
      <c r="G4974" s="43" t="str">
        <f>IF(A4974&lt;&gt;"",IF(A4974&lt;Data!$G$11*0.25,$C$13/$G$32,IF(A4974&gt;Data!$G$11*0.25,$C$13,$C$13*10)),"")</f>
        <v/>
      </c>
      <c r="H4974" s="43" t="str">
        <f>IF(A4974&lt;&gt;"",IF(Data!$G$9="constant",$C$13,IF(Data!$G$9="squeeze",G4974,F4974)),"")</f>
        <v/>
      </c>
      <c r="I4974" s="38" t="str">
        <f ca="1">IF(ISNUMBER(A4974),NORMINV(RAND(),0,IF(AND(Data!$G$9="squeeze",A4974&lt;Data!$G$11*0.25),$H$32,1)*$C$30*$C$13)*($C$14*$C$12),"")</f>
        <v/>
      </c>
      <c r="J4974" s="42" t="str">
        <f ca="1">IFERROR(IF(Data!$C$6="Real",B4974,I4974+J4973+($C$14*$C$12)*(NORMINV(RAND(),$C$15,CHOOSE($G$13,$C$13,F4974,G4974)))),"")</f>
        <v/>
      </c>
      <c r="K4974" s="88" t="str">
        <f>IF(ISNUMBER(A4974), IF($G$16="fixed",$G$17,MIN(H4974*Data!$C$7*$C$16*0.5,$C$17*Data!$C$7))*$C$12,"")</f>
        <v/>
      </c>
      <c r="L4974" s="42" t="str">
        <f t="shared" ca="1" si="2340"/>
        <v/>
      </c>
      <c r="M4974" s="44" t="str">
        <f t="shared" ca="1" si="2341"/>
        <v/>
      </c>
      <c r="N4974" s="44" t="str">
        <f t="shared" ca="1" si="2342"/>
        <v/>
      </c>
      <c r="O4974" s="108" t="str">
        <f t="shared" si="2326"/>
        <v/>
      </c>
      <c r="P4974" s="102" t="str">
        <f t="shared" si="2327"/>
        <v/>
      </c>
      <c r="Q4974" s="102" t="str">
        <f t="shared" si="2328"/>
        <v/>
      </c>
      <c r="R4974" s="120" t="str">
        <f t="shared" si="2329"/>
        <v/>
      </c>
      <c r="S4974" s="54" t="str">
        <f t="shared" si="2330"/>
        <v/>
      </c>
      <c r="T4974" s="5" t="str">
        <f t="shared" si="2331"/>
        <v/>
      </c>
      <c r="U4974" s="152" t="str">
        <f t="shared" si="2314"/>
        <v/>
      </c>
      <c r="V4974" s="152" t="str">
        <f t="shared" si="2315"/>
        <v/>
      </c>
      <c r="W4974" s="153" t="str">
        <f t="shared" si="2316"/>
        <v/>
      </c>
      <c r="X4974" s="153" t="str">
        <f t="shared" si="2317"/>
        <v/>
      </c>
      <c r="Y4974" s="153" t="str">
        <f t="shared" si="2318"/>
        <v/>
      </c>
      <c r="Z4974" s="153" t="str">
        <f t="shared" si="2319"/>
        <v/>
      </c>
      <c r="AA4974" s="152" t="str">
        <f t="shared" si="2320"/>
        <v/>
      </c>
      <c r="AB4974" s="152" t="str">
        <f t="shared" si="2321"/>
        <v/>
      </c>
      <c r="AC4974" s="154" t="str">
        <f t="shared" si="2332"/>
        <v/>
      </c>
      <c r="AD4974" s="154" t="str">
        <f t="shared" si="2333"/>
        <v/>
      </c>
      <c r="AE4974" s="3" t="str">
        <f t="shared" si="2334"/>
        <v/>
      </c>
      <c r="AF4974" s="3" t="str">
        <f t="shared" si="2335"/>
        <v/>
      </c>
      <c r="AG4974" s="3" t="str">
        <f t="shared" si="2336"/>
        <v/>
      </c>
      <c r="AH4974" s="4" t="str">
        <f t="shared" si="2337"/>
        <v/>
      </c>
      <c r="AI4974" s="75" t="str">
        <f t="shared" si="2338"/>
        <v/>
      </c>
      <c r="AJ4974" s="75" t="str">
        <f t="shared" si="2339"/>
        <v/>
      </c>
    </row>
    <row r="4975" spans="1:36">
      <c r="A4975" s="41" t="str">
        <f t="shared" si="2322"/>
        <v/>
      </c>
      <c r="B4975" s="150" t="str">
        <f>IF(ISNUMBER(A4975),INDEX('MetaTrader Import'!$H$13:$J$5893,TRUNC(((A4975-$A$39+1)-1)/3)+1,MOD((A4975-$A$39+1)-1,3)+1),"")</f>
        <v/>
      </c>
      <c r="C4975" s="43" t="str">
        <f t="shared" si="2323"/>
        <v/>
      </c>
      <c r="D4975" s="43" t="str">
        <f t="shared" ca="1" si="2313"/>
        <v/>
      </c>
      <c r="E4975" s="43" t="str">
        <f t="shared" si="2324"/>
        <v/>
      </c>
      <c r="F4975" s="43" t="str">
        <f t="shared" si="2325"/>
        <v/>
      </c>
      <c r="G4975" s="43" t="str">
        <f>IF(A4975&lt;&gt;"",IF(A4975&lt;Data!$G$11*0.25,$C$13/$G$32,IF(A4975&gt;Data!$G$11*0.25,$C$13,$C$13*10)),"")</f>
        <v/>
      </c>
      <c r="H4975" s="43" t="str">
        <f>IF(A4975&lt;&gt;"",IF(Data!$G$9="constant",$C$13,IF(Data!$G$9="squeeze",G4975,F4975)),"")</f>
        <v/>
      </c>
      <c r="I4975" s="38" t="str">
        <f ca="1">IF(ISNUMBER(A4975),NORMINV(RAND(),0,IF(AND(Data!$G$9="squeeze",A4975&lt;Data!$G$11*0.25),$H$32,1)*$C$30*$C$13)*($C$14*$C$12),"")</f>
        <v/>
      </c>
      <c r="J4975" s="42" t="str">
        <f ca="1">IFERROR(IF(Data!$C$6="Real",B4975,I4975+J4974+($C$14*$C$12)*(NORMINV(RAND(),$C$15,CHOOSE($G$13,$C$13,F4975,G4975)))),"")</f>
        <v/>
      </c>
      <c r="K4975" s="88" t="str">
        <f>IF(ISNUMBER(A4975), IF($G$16="fixed",$G$17,MIN(H4975*Data!$C$7*$C$16*0.5,$C$17*Data!$C$7))*$C$12,"")</f>
        <v/>
      </c>
      <c r="L4975" s="42" t="str">
        <f t="shared" ca="1" si="2340"/>
        <v/>
      </c>
      <c r="M4975" s="44" t="str">
        <f t="shared" ca="1" si="2341"/>
        <v/>
      </c>
      <c r="N4975" s="44" t="str">
        <f t="shared" ca="1" si="2342"/>
        <v/>
      </c>
      <c r="O4975" s="108" t="str">
        <f t="shared" si="2326"/>
        <v/>
      </c>
      <c r="P4975" s="102" t="str">
        <f t="shared" si="2327"/>
        <v/>
      </c>
      <c r="Q4975" s="102" t="str">
        <f t="shared" si="2328"/>
        <v/>
      </c>
      <c r="R4975" s="120" t="str">
        <f t="shared" si="2329"/>
        <v/>
      </c>
      <c r="S4975" s="54" t="str">
        <f t="shared" si="2330"/>
        <v/>
      </c>
      <c r="T4975" s="5" t="str">
        <f t="shared" si="2331"/>
        <v/>
      </c>
      <c r="U4975" s="152" t="str">
        <f t="shared" si="2314"/>
        <v/>
      </c>
      <c r="V4975" s="152" t="str">
        <f t="shared" si="2315"/>
        <v/>
      </c>
      <c r="W4975" s="153" t="str">
        <f t="shared" si="2316"/>
        <v/>
      </c>
      <c r="X4975" s="153" t="str">
        <f t="shared" si="2317"/>
        <v/>
      </c>
      <c r="Y4975" s="153" t="str">
        <f t="shared" si="2318"/>
        <v/>
      </c>
      <c r="Z4975" s="153" t="str">
        <f t="shared" si="2319"/>
        <v/>
      </c>
      <c r="AA4975" s="152" t="str">
        <f t="shared" si="2320"/>
        <v/>
      </c>
      <c r="AB4975" s="152" t="str">
        <f t="shared" si="2321"/>
        <v/>
      </c>
      <c r="AC4975" s="154" t="str">
        <f t="shared" si="2332"/>
        <v/>
      </c>
      <c r="AD4975" s="154" t="str">
        <f t="shared" si="2333"/>
        <v/>
      </c>
      <c r="AE4975" s="3" t="str">
        <f t="shared" si="2334"/>
        <v/>
      </c>
      <c r="AF4975" s="3" t="str">
        <f t="shared" si="2335"/>
        <v/>
      </c>
      <c r="AG4975" s="3" t="str">
        <f t="shared" si="2336"/>
        <v/>
      </c>
      <c r="AH4975" s="4" t="str">
        <f t="shared" si="2337"/>
        <v/>
      </c>
      <c r="AI4975" s="75" t="str">
        <f t="shared" si="2338"/>
        <v/>
      </c>
      <c r="AJ4975" s="75" t="str">
        <f t="shared" si="2339"/>
        <v/>
      </c>
    </row>
    <row r="4976" spans="1:36">
      <c r="A4976" s="41" t="str">
        <f t="shared" si="2322"/>
        <v/>
      </c>
      <c r="B4976" s="150" t="str">
        <f>IF(ISNUMBER(A4976),INDEX('MetaTrader Import'!$H$13:$J$5893,TRUNC(((A4976-$A$39+1)-1)/3)+1,MOD((A4976-$A$39+1)-1,3)+1),"")</f>
        <v/>
      </c>
      <c r="C4976" s="43" t="str">
        <f t="shared" si="2323"/>
        <v/>
      </c>
      <c r="D4976" s="43" t="str">
        <f t="shared" ca="1" si="2313"/>
        <v/>
      </c>
      <c r="E4976" s="43" t="str">
        <f t="shared" si="2324"/>
        <v/>
      </c>
      <c r="F4976" s="43" t="str">
        <f t="shared" si="2325"/>
        <v/>
      </c>
      <c r="G4976" s="43" t="str">
        <f>IF(A4976&lt;&gt;"",IF(A4976&lt;Data!$G$11*0.25,$C$13/$G$32,IF(A4976&gt;Data!$G$11*0.25,$C$13,$C$13*10)),"")</f>
        <v/>
      </c>
      <c r="H4976" s="43" t="str">
        <f>IF(A4976&lt;&gt;"",IF(Data!$G$9="constant",$C$13,IF(Data!$G$9="squeeze",G4976,F4976)),"")</f>
        <v/>
      </c>
      <c r="I4976" s="38" t="str">
        <f ca="1">IF(ISNUMBER(A4976),NORMINV(RAND(),0,IF(AND(Data!$G$9="squeeze",A4976&lt;Data!$G$11*0.25),$H$32,1)*$C$30*$C$13)*($C$14*$C$12),"")</f>
        <v/>
      </c>
      <c r="J4976" s="42" t="str">
        <f ca="1">IFERROR(IF(Data!$C$6="Real",B4976,I4976+J4975+($C$14*$C$12)*(NORMINV(RAND(),$C$15,CHOOSE($G$13,$C$13,F4976,G4976)))),"")</f>
        <v/>
      </c>
      <c r="K4976" s="88" t="str">
        <f>IF(ISNUMBER(A4976), IF($G$16="fixed",$G$17,MIN(H4976*Data!$C$7*$C$16*0.5,$C$17*Data!$C$7))*$C$12,"")</f>
        <v/>
      </c>
      <c r="L4976" s="42" t="str">
        <f t="shared" ca="1" si="2340"/>
        <v/>
      </c>
      <c r="M4976" s="44" t="str">
        <f t="shared" ca="1" si="2341"/>
        <v/>
      </c>
      <c r="N4976" s="44" t="str">
        <f t="shared" ca="1" si="2342"/>
        <v/>
      </c>
      <c r="O4976" s="108" t="str">
        <f t="shared" si="2326"/>
        <v/>
      </c>
      <c r="P4976" s="102" t="str">
        <f t="shared" si="2327"/>
        <v/>
      </c>
      <c r="Q4976" s="102" t="str">
        <f t="shared" si="2328"/>
        <v/>
      </c>
      <c r="R4976" s="120" t="str">
        <f t="shared" si="2329"/>
        <v/>
      </c>
      <c r="S4976" s="54" t="str">
        <f t="shared" si="2330"/>
        <v/>
      </c>
      <c r="T4976" s="5" t="str">
        <f t="shared" si="2331"/>
        <v/>
      </c>
      <c r="U4976" s="152" t="str">
        <f t="shared" si="2314"/>
        <v/>
      </c>
      <c r="V4976" s="152" t="str">
        <f t="shared" si="2315"/>
        <v/>
      </c>
      <c r="W4976" s="153" t="str">
        <f t="shared" si="2316"/>
        <v/>
      </c>
      <c r="X4976" s="153" t="str">
        <f t="shared" si="2317"/>
        <v/>
      </c>
      <c r="Y4976" s="153" t="str">
        <f t="shared" si="2318"/>
        <v/>
      </c>
      <c r="Z4976" s="153" t="str">
        <f t="shared" si="2319"/>
        <v/>
      </c>
      <c r="AA4976" s="152" t="str">
        <f t="shared" si="2320"/>
        <v/>
      </c>
      <c r="AB4976" s="152" t="str">
        <f t="shared" si="2321"/>
        <v/>
      </c>
      <c r="AC4976" s="154" t="str">
        <f t="shared" si="2332"/>
        <v/>
      </c>
      <c r="AD4976" s="154" t="str">
        <f t="shared" si="2333"/>
        <v/>
      </c>
      <c r="AE4976" s="3" t="str">
        <f t="shared" si="2334"/>
        <v/>
      </c>
      <c r="AF4976" s="3" t="str">
        <f t="shared" si="2335"/>
        <v/>
      </c>
      <c r="AG4976" s="3" t="str">
        <f t="shared" si="2336"/>
        <v/>
      </c>
      <c r="AH4976" s="4" t="str">
        <f t="shared" si="2337"/>
        <v/>
      </c>
      <c r="AI4976" s="75" t="str">
        <f t="shared" si="2338"/>
        <v/>
      </c>
      <c r="AJ4976" s="75" t="str">
        <f t="shared" si="2339"/>
        <v/>
      </c>
    </row>
    <row r="4977" spans="1:36">
      <c r="A4977" s="41" t="str">
        <f t="shared" si="2322"/>
        <v/>
      </c>
      <c r="B4977" s="150" t="str">
        <f>IF(ISNUMBER(A4977),INDEX('MetaTrader Import'!$H$13:$J$5893,TRUNC(((A4977-$A$39+1)-1)/3)+1,MOD((A4977-$A$39+1)-1,3)+1),"")</f>
        <v/>
      </c>
      <c r="C4977" s="43" t="str">
        <f t="shared" si="2323"/>
        <v/>
      </c>
      <c r="D4977" s="43" t="str">
        <f t="shared" ca="1" si="2313"/>
        <v/>
      </c>
      <c r="E4977" s="43" t="str">
        <f t="shared" si="2324"/>
        <v/>
      </c>
      <c r="F4977" s="43" t="str">
        <f t="shared" si="2325"/>
        <v/>
      </c>
      <c r="G4977" s="43" t="str">
        <f>IF(A4977&lt;&gt;"",IF(A4977&lt;Data!$G$11*0.25,$C$13/$G$32,IF(A4977&gt;Data!$G$11*0.25,$C$13,$C$13*10)),"")</f>
        <v/>
      </c>
      <c r="H4977" s="43" t="str">
        <f>IF(A4977&lt;&gt;"",IF(Data!$G$9="constant",$C$13,IF(Data!$G$9="squeeze",G4977,F4977)),"")</f>
        <v/>
      </c>
      <c r="I4977" s="38" t="str">
        <f ca="1">IF(ISNUMBER(A4977),NORMINV(RAND(),0,IF(AND(Data!$G$9="squeeze",A4977&lt;Data!$G$11*0.25),$H$32,1)*$C$30*$C$13)*($C$14*$C$12),"")</f>
        <v/>
      </c>
      <c r="J4977" s="42" t="str">
        <f ca="1">IFERROR(IF(Data!$C$6="Real",B4977,I4977+J4976+($C$14*$C$12)*(NORMINV(RAND(),$C$15,CHOOSE($G$13,$C$13,F4977,G4977)))),"")</f>
        <v/>
      </c>
      <c r="K4977" s="88" t="str">
        <f>IF(ISNUMBER(A4977), IF($G$16="fixed",$G$17,MIN(H4977*Data!$C$7*$C$16*0.5,$C$17*Data!$C$7))*$C$12,"")</f>
        <v/>
      </c>
      <c r="L4977" s="42" t="str">
        <f t="shared" ca="1" si="2340"/>
        <v/>
      </c>
      <c r="M4977" s="44" t="str">
        <f t="shared" ca="1" si="2341"/>
        <v/>
      </c>
      <c r="N4977" s="44" t="str">
        <f t="shared" ca="1" si="2342"/>
        <v/>
      </c>
      <c r="O4977" s="108" t="str">
        <f t="shared" si="2326"/>
        <v/>
      </c>
      <c r="P4977" s="102" t="str">
        <f t="shared" si="2327"/>
        <v/>
      </c>
      <c r="Q4977" s="102" t="str">
        <f t="shared" si="2328"/>
        <v/>
      </c>
      <c r="R4977" s="120" t="str">
        <f t="shared" si="2329"/>
        <v/>
      </c>
      <c r="S4977" s="54" t="str">
        <f t="shared" si="2330"/>
        <v/>
      </c>
      <c r="T4977" s="5" t="str">
        <f t="shared" si="2331"/>
        <v/>
      </c>
      <c r="U4977" s="152" t="str">
        <f t="shared" si="2314"/>
        <v/>
      </c>
      <c r="V4977" s="152" t="str">
        <f t="shared" si="2315"/>
        <v/>
      </c>
      <c r="W4977" s="153" t="str">
        <f t="shared" si="2316"/>
        <v/>
      </c>
      <c r="X4977" s="153" t="str">
        <f t="shared" si="2317"/>
        <v/>
      </c>
      <c r="Y4977" s="153" t="str">
        <f t="shared" si="2318"/>
        <v/>
      </c>
      <c r="Z4977" s="153" t="str">
        <f t="shared" si="2319"/>
        <v/>
      </c>
      <c r="AA4977" s="152" t="str">
        <f t="shared" si="2320"/>
        <v/>
      </c>
      <c r="AB4977" s="152" t="str">
        <f t="shared" si="2321"/>
        <v/>
      </c>
      <c r="AC4977" s="154" t="str">
        <f t="shared" si="2332"/>
        <v/>
      </c>
      <c r="AD4977" s="154" t="str">
        <f t="shared" si="2333"/>
        <v/>
      </c>
      <c r="AE4977" s="3" t="str">
        <f t="shared" si="2334"/>
        <v/>
      </c>
      <c r="AF4977" s="3" t="str">
        <f t="shared" si="2335"/>
        <v/>
      </c>
      <c r="AG4977" s="3" t="str">
        <f t="shared" si="2336"/>
        <v/>
      </c>
      <c r="AH4977" s="4" t="str">
        <f t="shared" si="2337"/>
        <v/>
      </c>
      <c r="AI4977" s="75" t="str">
        <f t="shared" si="2338"/>
        <v/>
      </c>
      <c r="AJ4977" s="75" t="str">
        <f t="shared" si="2339"/>
        <v/>
      </c>
    </row>
    <row r="4978" spans="1:36">
      <c r="A4978" s="41" t="str">
        <f t="shared" si="2322"/>
        <v/>
      </c>
      <c r="B4978" s="150" t="str">
        <f>IF(ISNUMBER(A4978),INDEX('MetaTrader Import'!$H$13:$J$5893,TRUNC(((A4978-$A$39+1)-1)/3)+1,MOD((A4978-$A$39+1)-1,3)+1),"")</f>
        <v/>
      </c>
      <c r="C4978" s="43" t="str">
        <f t="shared" si="2323"/>
        <v/>
      </c>
      <c r="D4978" s="43" t="str">
        <f t="shared" ca="1" si="2313"/>
        <v/>
      </c>
      <c r="E4978" s="43" t="str">
        <f t="shared" si="2324"/>
        <v/>
      </c>
      <c r="F4978" s="43" t="str">
        <f t="shared" si="2325"/>
        <v/>
      </c>
      <c r="G4978" s="43" t="str">
        <f>IF(A4978&lt;&gt;"",IF(A4978&lt;Data!$G$11*0.25,$C$13/$G$32,IF(A4978&gt;Data!$G$11*0.25,$C$13,$C$13*10)),"")</f>
        <v/>
      </c>
      <c r="H4978" s="43" t="str">
        <f>IF(A4978&lt;&gt;"",IF(Data!$G$9="constant",$C$13,IF(Data!$G$9="squeeze",G4978,F4978)),"")</f>
        <v/>
      </c>
      <c r="I4978" s="38" t="str">
        <f ca="1">IF(ISNUMBER(A4978),NORMINV(RAND(),0,IF(AND(Data!$G$9="squeeze",A4978&lt;Data!$G$11*0.25),$H$32,1)*$C$30*$C$13)*($C$14*$C$12),"")</f>
        <v/>
      </c>
      <c r="J4978" s="42" t="str">
        <f ca="1">IFERROR(IF(Data!$C$6="Real",B4978,I4978+J4977+($C$14*$C$12)*(NORMINV(RAND(),$C$15,CHOOSE($G$13,$C$13,F4978,G4978)))),"")</f>
        <v/>
      </c>
      <c r="K4978" s="88" t="str">
        <f>IF(ISNUMBER(A4978), IF($G$16="fixed",$G$17,MIN(H4978*Data!$C$7*$C$16*0.5,$C$17*Data!$C$7))*$C$12,"")</f>
        <v/>
      </c>
      <c r="L4978" s="42" t="str">
        <f t="shared" ca="1" si="2340"/>
        <v/>
      </c>
      <c r="M4978" s="44" t="str">
        <f t="shared" ca="1" si="2341"/>
        <v/>
      </c>
      <c r="N4978" s="44" t="str">
        <f t="shared" ca="1" si="2342"/>
        <v/>
      </c>
      <c r="O4978" s="108" t="str">
        <f t="shared" si="2326"/>
        <v/>
      </c>
      <c r="P4978" s="102" t="str">
        <f t="shared" si="2327"/>
        <v/>
      </c>
      <c r="Q4978" s="102" t="str">
        <f t="shared" si="2328"/>
        <v/>
      </c>
      <c r="R4978" s="120" t="str">
        <f t="shared" si="2329"/>
        <v/>
      </c>
      <c r="S4978" s="54" t="str">
        <f t="shared" si="2330"/>
        <v/>
      </c>
      <c r="T4978" s="5" t="str">
        <f t="shared" si="2331"/>
        <v/>
      </c>
      <c r="U4978" s="152" t="str">
        <f t="shared" si="2314"/>
        <v/>
      </c>
      <c r="V4978" s="152" t="str">
        <f t="shared" si="2315"/>
        <v/>
      </c>
      <c r="W4978" s="153" t="str">
        <f t="shared" si="2316"/>
        <v/>
      </c>
      <c r="X4978" s="153" t="str">
        <f t="shared" si="2317"/>
        <v/>
      </c>
      <c r="Y4978" s="153" t="str">
        <f t="shared" si="2318"/>
        <v/>
      </c>
      <c r="Z4978" s="153" t="str">
        <f t="shared" si="2319"/>
        <v/>
      </c>
      <c r="AA4978" s="152" t="str">
        <f t="shared" si="2320"/>
        <v/>
      </c>
      <c r="AB4978" s="152" t="str">
        <f t="shared" si="2321"/>
        <v/>
      </c>
      <c r="AC4978" s="154" t="str">
        <f t="shared" si="2332"/>
        <v/>
      </c>
      <c r="AD4978" s="154" t="str">
        <f t="shared" si="2333"/>
        <v/>
      </c>
      <c r="AE4978" s="3" t="str">
        <f t="shared" si="2334"/>
        <v/>
      </c>
      <c r="AF4978" s="3" t="str">
        <f t="shared" si="2335"/>
        <v/>
      </c>
      <c r="AG4978" s="3" t="str">
        <f t="shared" si="2336"/>
        <v/>
      </c>
      <c r="AH4978" s="4" t="str">
        <f t="shared" si="2337"/>
        <v/>
      </c>
      <c r="AI4978" s="75" t="str">
        <f t="shared" si="2338"/>
        <v/>
      </c>
      <c r="AJ4978" s="75" t="str">
        <f t="shared" si="2339"/>
        <v/>
      </c>
    </row>
    <row r="4979" spans="1:36">
      <c r="A4979" s="41" t="str">
        <f t="shared" si="2322"/>
        <v/>
      </c>
      <c r="B4979" s="150" t="str">
        <f>IF(ISNUMBER(A4979),INDEX('MetaTrader Import'!$H$13:$J$5893,TRUNC(((A4979-$A$39+1)-1)/3)+1,MOD((A4979-$A$39+1)-1,3)+1),"")</f>
        <v/>
      </c>
      <c r="C4979" s="43" t="str">
        <f t="shared" si="2323"/>
        <v/>
      </c>
      <c r="D4979" s="43" t="str">
        <f t="shared" ca="1" si="2313"/>
        <v/>
      </c>
      <c r="E4979" s="43" t="str">
        <f t="shared" si="2324"/>
        <v/>
      </c>
      <c r="F4979" s="43" t="str">
        <f t="shared" si="2325"/>
        <v/>
      </c>
      <c r="G4979" s="43" t="str">
        <f>IF(A4979&lt;&gt;"",IF(A4979&lt;Data!$G$11*0.25,$C$13/$G$32,IF(A4979&gt;Data!$G$11*0.25,$C$13,$C$13*10)),"")</f>
        <v/>
      </c>
      <c r="H4979" s="43" t="str">
        <f>IF(A4979&lt;&gt;"",IF(Data!$G$9="constant",$C$13,IF(Data!$G$9="squeeze",G4979,F4979)),"")</f>
        <v/>
      </c>
      <c r="I4979" s="38" t="str">
        <f ca="1">IF(ISNUMBER(A4979),NORMINV(RAND(),0,IF(AND(Data!$G$9="squeeze",A4979&lt;Data!$G$11*0.25),$H$32,1)*$C$30*$C$13)*($C$14*$C$12),"")</f>
        <v/>
      </c>
      <c r="J4979" s="42" t="str">
        <f ca="1">IFERROR(IF(Data!$C$6="Real",B4979,I4979+J4978+($C$14*$C$12)*(NORMINV(RAND(),$C$15,CHOOSE($G$13,$C$13,F4979,G4979)))),"")</f>
        <v/>
      </c>
      <c r="K4979" s="88" t="str">
        <f>IF(ISNUMBER(A4979), IF($G$16="fixed",$G$17,MIN(H4979*Data!$C$7*$C$16*0.5,$C$17*Data!$C$7))*$C$12,"")</f>
        <v/>
      </c>
      <c r="L4979" s="42" t="str">
        <f t="shared" ca="1" si="2340"/>
        <v/>
      </c>
      <c r="M4979" s="44" t="str">
        <f t="shared" ca="1" si="2341"/>
        <v/>
      </c>
      <c r="N4979" s="44" t="str">
        <f t="shared" ca="1" si="2342"/>
        <v/>
      </c>
      <c r="O4979" s="108" t="str">
        <f t="shared" si="2326"/>
        <v/>
      </c>
      <c r="P4979" s="102" t="str">
        <f t="shared" si="2327"/>
        <v/>
      </c>
      <c r="Q4979" s="102" t="str">
        <f t="shared" si="2328"/>
        <v/>
      </c>
      <c r="R4979" s="120" t="str">
        <f t="shared" si="2329"/>
        <v/>
      </c>
      <c r="S4979" s="54" t="str">
        <f t="shared" si="2330"/>
        <v/>
      </c>
      <c r="T4979" s="5" t="str">
        <f t="shared" si="2331"/>
        <v/>
      </c>
      <c r="U4979" s="152" t="str">
        <f t="shared" si="2314"/>
        <v/>
      </c>
      <c r="V4979" s="152" t="str">
        <f t="shared" si="2315"/>
        <v/>
      </c>
      <c r="W4979" s="153" t="str">
        <f t="shared" si="2316"/>
        <v/>
      </c>
      <c r="X4979" s="153" t="str">
        <f t="shared" si="2317"/>
        <v/>
      </c>
      <c r="Y4979" s="153" t="str">
        <f t="shared" si="2318"/>
        <v/>
      </c>
      <c r="Z4979" s="153" t="str">
        <f t="shared" si="2319"/>
        <v/>
      </c>
      <c r="AA4979" s="152" t="str">
        <f t="shared" si="2320"/>
        <v/>
      </c>
      <c r="AB4979" s="152" t="str">
        <f t="shared" si="2321"/>
        <v/>
      </c>
      <c r="AC4979" s="154" t="str">
        <f t="shared" si="2332"/>
        <v/>
      </c>
      <c r="AD4979" s="154" t="str">
        <f t="shared" si="2333"/>
        <v/>
      </c>
      <c r="AE4979" s="3" t="str">
        <f t="shared" si="2334"/>
        <v/>
      </c>
      <c r="AF4979" s="3" t="str">
        <f t="shared" si="2335"/>
        <v/>
      </c>
      <c r="AG4979" s="3" t="str">
        <f t="shared" si="2336"/>
        <v/>
      </c>
      <c r="AH4979" s="4" t="str">
        <f t="shared" si="2337"/>
        <v/>
      </c>
      <c r="AI4979" s="75" t="str">
        <f t="shared" si="2338"/>
        <v/>
      </c>
      <c r="AJ4979" s="75" t="str">
        <f t="shared" si="2339"/>
        <v/>
      </c>
    </row>
    <row r="4980" spans="1:36">
      <c r="A4980" s="41" t="str">
        <f t="shared" si="2322"/>
        <v/>
      </c>
      <c r="B4980" s="150" t="str">
        <f>IF(ISNUMBER(A4980),INDEX('MetaTrader Import'!$H$13:$J$5893,TRUNC(((A4980-$A$39+1)-1)/3)+1,MOD((A4980-$A$39+1)-1,3)+1),"")</f>
        <v/>
      </c>
      <c r="C4980" s="43" t="str">
        <f t="shared" si="2323"/>
        <v/>
      </c>
      <c r="D4980" s="43" t="str">
        <f t="shared" ca="1" si="2313"/>
        <v/>
      </c>
      <c r="E4980" s="43" t="str">
        <f t="shared" si="2324"/>
        <v/>
      </c>
      <c r="F4980" s="43" t="str">
        <f t="shared" si="2325"/>
        <v/>
      </c>
      <c r="G4980" s="43" t="str">
        <f>IF(A4980&lt;&gt;"",IF(A4980&lt;Data!$G$11*0.25,$C$13/$G$32,IF(A4980&gt;Data!$G$11*0.25,$C$13,$C$13*10)),"")</f>
        <v/>
      </c>
      <c r="H4980" s="43" t="str">
        <f>IF(A4980&lt;&gt;"",IF(Data!$G$9="constant",$C$13,IF(Data!$G$9="squeeze",G4980,F4980)),"")</f>
        <v/>
      </c>
      <c r="I4980" s="38" t="str">
        <f ca="1">IF(ISNUMBER(A4980),NORMINV(RAND(),0,IF(AND(Data!$G$9="squeeze",A4980&lt;Data!$G$11*0.25),$H$32,1)*$C$30*$C$13)*($C$14*$C$12),"")</f>
        <v/>
      </c>
      <c r="J4980" s="42" t="str">
        <f ca="1">IFERROR(IF(Data!$C$6="Real",B4980,I4980+J4979+($C$14*$C$12)*(NORMINV(RAND(),$C$15,CHOOSE($G$13,$C$13,F4980,G4980)))),"")</f>
        <v/>
      </c>
      <c r="K4980" s="88" t="str">
        <f>IF(ISNUMBER(A4980), IF($G$16="fixed",$G$17,MIN(H4980*Data!$C$7*$C$16*0.5,$C$17*Data!$C$7))*$C$12,"")</f>
        <v/>
      </c>
      <c r="L4980" s="42" t="str">
        <f t="shared" ca="1" si="2340"/>
        <v/>
      </c>
      <c r="M4980" s="44" t="str">
        <f t="shared" ca="1" si="2341"/>
        <v/>
      </c>
      <c r="N4980" s="44" t="str">
        <f t="shared" ca="1" si="2342"/>
        <v/>
      </c>
      <c r="O4980" s="108" t="str">
        <f t="shared" si="2326"/>
        <v/>
      </c>
      <c r="P4980" s="102" t="str">
        <f t="shared" si="2327"/>
        <v/>
      </c>
      <c r="Q4980" s="102" t="str">
        <f t="shared" si="2328"/>
        <v/>
      </c>
      <c r="R4980" s="120" t="str">
        <f t="shared" si="2329"/>
        <v/>
      </c>
      <c r="S4980" s="54" t="str">
        <f t="shared" si="2330"/>
        <v/>
      </c>
      <c r="T4980" s="5" t="str">
        <f t="shared" si="2331"/>
        <v/>
      </c>
      <c r="U4980" s="152" t="str">
        <f t="shared" si="2314"/>
        <v/>
      </c>
      <c r="V4980" s="152" t="str">
        <f t="shared" si="2315"/>
        <v/>
      </c>
      <c r="W4980" s="153" t="str">
        <f t="shared" si="2316"/>
        <v/>
      </c>
      <c r="X4980" s="153" t="str">
        <f t="shared" si="2317"/>
        <v/>
      </c>
      <c r="Y4980" s="153" t="str">
        <f t="shared" si="2318"/>
        <v/>
      </c>
      <c r="Z4980" s="153" t="str">
        <f t="shared" si="2319"/>
        <v/>
      </c>
      <c r="AA4980" s="152" t="str">
        <f t="shared" si="2320"/>
        <v/>
      </c>
      <c r="AB4980" s="152" t="str">
        <f t="shared" si="2321"/>
        <v/>
      </c>
      <c r="AC4980" s="154" t="str">
        <f t="shared" si="2332"/>
        <v/>
      </c>
      <c r="AD4980" s="154" t="str">
        <f t="shared" si="2333"/>
        <v/>
      </c>
      <c r="AE4980" s="3" t="str">
        <f t="shared" si="2334"/>
        <v/>
      </c>
      <c r="AF4980" s="3" t="str">
        <f t="shared" si="2335"/>
        <v/>
      </c>
      <c r="AG4980" s="3" t="str">
        <f t="shared" si="2336"/>
        <v/>
      </c>
      <c r="AH4980" s="4" t="str">
        <f t="shared" si="2337"/>
        <v/>
      </c>
      <c r="AI4980" s="75" t="str">
        <f t="shared" si="2338"/>
        <v/>
      </c>
      <c r="AJ4980" s="75" t="str">
        <f t="shared" si="2339"/>
        <v/>
      </c>
    </row>
    <row r="4981" spans="1:36">
      <c r="A4981" s="41" t="str">
        <f t="shared" si="2322"/>
        <v/>
      </c>
      <c r="B4981" s="150" t="str">
        <f>IF(ISNUMBER(A4981),INDEX('MetaTrader Import'!$H$13:$J$5893,TRUNC(((A4981-$A$39+1)-1)/3)+1,MOD((A4981-$A$39+1)-1,3)+1),"")</f>
        <v/>
      </c>
      <c r="C4981" s="43" t="str">
        <f t="shared" si="2323"/>
        <v/>
      </c>
      <c r="D4981" s="43" t="str">
        <f t="shared" ca="1" si="2313"/>
        <v/>
      </c>
      <c r="E4981" s="43" t="str">
        <f t="shared" si="2324"/>
        <v/>
      </c>
      <c r="F4981" s="43" t="str">
        <f t="shared" si="2325"/>
        <v/>
      </c>
      <c r="G4981" s="43" t="str">
        <f>IF(A4981&lt;&gt;"",IF(A4981&lt;Data!$G$11*0.25,$C$13/$G$32,IF(A4981&gt;Data!$G$11*0.25,$C$13,$C$13*10)),"")</f>
        <v/>
      </c>
      <c r="H4981" s="43" t="str">
        <f>IF(A4981&lt;&gt;"",IF(Data!$G$9="constant",$C$13,IF(Data!$G$9="squeeze",G4981,F4981)),"")</f>
        <v/>
      </c>
      <c r="I4981" s="38" t="str">
        <f ca="1">IF(ISNUMBER(A4981),NORMINV(RAND(),0,IF(AND(Data!$G$9="squeeze",A4981&lt;Data!$G$11*0.25),$H$32,1)*$C$30*$C$13)*($C$14*$C$12),"")</f>
        <v/>
      </c>
      <c r="J4981" s="42" t="str">
        <f ca="1">IFERROR(IF(Data!$C$6="Real",B4981,I4981+J4980+($C$14*$C$12)*(NORMINV(RAND(),$C$15,CHOOSE($G$13,$C$13,F4981,G4981)))),"")</f>
        <v/>
      </c>
      <c r="K4981" s="88" t="str">
        <f>IF(ISNUMBER(A4981), IF($G$16="fixed",$G$17,MIN(H4981*Data!$C$7*$C$16*0.5,$C$17*Data!$C$7))*$C$12,"")</f>
        <v/>
      </c>
      <c r="L4981" s="42" t="str">
        <f t="shared" ca="1" si="2340"/>
        <v/>
      </c>
      <c r="M4981" s="44" t="str">
        <f t="shared" ca="1" si="2341"/>
        <v/>
      </c>
      <c r="N4981" s="44" t="str">
        <f t="shared" ca="1" si="2342"/>
        <v/>
      </c>
      <c r="O4981" s="108" t="str">
        <f t="shared" si="2326"/>
        <v/>
      </c>
      <c r="P4981" s="102" t="str">
        <f t="shared" si="2327"/>
        <v/>
      </c>
      <c r="Q4981" s="102" t="str">
        <f t="shared" si="2328"/>
        <v/>
      </c>
      <c r="R4981" s="120" t="str">
        <f t="shared" si="2329"/>
        <v/>
      </c>
      <c r="S4981" s="54" t="str">
        <f t="shared" si="2330"/>
        <v/>
      </c>
      <c r="T4981" s="5" t="str">
        <f t="shared" si="2331"/>
        <v/>
      </c>
      <c r="U4981" s="152" t="str">
        <f t="shared" si="2314"/>
        <v/>
      </c>
      <c r="V4981" s="152" t="str">
        <f t="shared" si="2315"/>
        <v/>
      </c>
      <c r="W4981" s="153" t="str">
        <f t="shared" si="2316"/>
        <v/>
      </c>
      <c r="X4981" s="153" t="str">
        <f t="shared" si="2317"/>
        <v/>
      </c>
      <c r="Y4981" s="153" t="str">
        <f t="shared" si="2318"/>
        <v/>
      </c>
      <c r="Z4981" s="153" t="str">
        <f t="shared" si="2319"/>
        <v/>
      </c>
      <c r="AA4981" s="152" t="str">
        <f t="shared" si="2320"/>
        <v/>
      </c>
      <c r="AB4981" s="152" t="str">
        <f t="shared" si="2321"/>
        <v/>
      </c>
      <c r="AC4981" s="154" t="str">
        <f t="shared" si="2332"/>
        <v/>
      </c>
      <c r="AD4981" s="154" t="str">
        <f t="shared" si="2333"/>
        <v/>
      </c>
      <c r="AE4981" s="3" t="str">
        <f t="shared" si="2334"/>
        <v/>
      </c>
      <c r="AF4981" s="3" t="str">
        <f t="shared" si="2335"/>
        <v/>
      </c>
      <c r="AG4981" s="3" t="str">
        <f t="shared" si="2336"/>
        <v/>
      </c>
      <c r="AH4981" s="4" t="str">
        <f t="shared" si="2337"/>
        <v/>
      </c>
      <c r="AI4981" s="75" t="str">
        <f t="shared" si="2338"/>
        <v/>
      </c>
      <c r="AJ4981" s="75" t="str">
        <f t="shared" si="2339"/>
        <v/>
      </c>
    </row>
    <row r="4982" spans="1:36">
      <c r="A4982" s="41" t="str">
        <f t="shared" si="2322"/>
        <v/>
      </c>
      <c r="B4982" s="150" t="str">
        <f>IF(ISNUMBER(A4982),INDEX('MetaTrader Import'!$H$13:$J$5893,TRUNC(((A4982-$A$39+1)-1)/3)+1,MOD((A4982-$A$39+1)-1,3)+1),"")</f>
        <v/>
      </c>
      <c r="C4982" s="43" t="str">
        <f t="shared" si="2323"/>
        <v/>
      </c>
      <c r="D4982" s="43" t="str">
        <f t="shared" ca="1" si="2313"/>
        <v/>
      </c>
      <c r="E4982" s="43" t="str">
        <f t="shared" si="2324"/>
        <v/>
      </c>
      <c r="F4982" s="43" t="str">
        <f t="shared" si="2325"/>
        <v/>
      </c>
      <c r="G4982" s="43" t="str">
        <f>IF(A4982&lt;&gt;"",IF(A4982&lt;Data!$G$11*0.25,$C$13/$G$32,IF(A4982&gt;Data!$G$11*0.25,$C$13,$C$13*10)),"")</f>
        <v/>
      </c>
      <c r="H4982" s="43" t="str">
        <f>IF(A4982&lt;&gt;"",IF(Data!$G$9="constant",$C$13,IF(Data!$G$9="squeeze",G4982,F4982)),"")</f>
        <v/>
      </c>
      <c r="I4982" s="38" t="str">
        <f ca="1">IF(ISNUMBER(A4982),NORMINV(RAND(),0,IF(AND(Data!$G$9="squeeze",A4982&lt;Data!$G$11*0.25),$H$32,1)*$C$30*$C$13)*($C$14*$C$12),"")</f>
        <v/>
      </c>
      <c r="J4982" s="42" t="str">
        <f ca="1">IFERROR(IF(Data!$C$6="Real",B4982,I4982+J4981+($C$14*$C$12)*(NORMINV(RAND(),$C$15,CHOOSE($G$13,$C$13,F4982,G4982)))),"")</f>
        <v/>
      </c>
      <c r="K4982" s="88" t="str">
        <f>IF(ISNUMBER(A4982), IF($G$16="fixed",$G$17,MIN(H4982*Data!$C$7*$C$16*0.5,$C$17*Data!$C$7))*$C$12,"")</f>
        <v/>
      </c>
      <c r="L4982" s="42" t="str">
        <f t="shared" ca="1" si="2340"/>
        <v/>
      </c>
      <c r="M4982" s="44" t="str">
        <f t="shared" ca="1" si="2341"/>
        <v/>
      </c>
      <c r="N4982" s="44" t="str">
        <f t="shared" ca="1" si="2342"/>
        <v/>
      </c>
      <c r="O4982" s="108" t="str">
        <f t="shared" si="2326"/>
        <v/>
      </c>
      <c r="P4982" s="102" t="str">
        <f t="shared" si="2327"/>
        <v/>
      </c>
      <c r="Q4982" s="102" t="str">
        <f t="shared" si="2328"/>
        <v/>
      </c>
      <c r="R4982" s="120" t="str">
        <f t="shared" si="2329"/>
        <v/>
      </c>
      <c r="S4982" s="54" t="str">
        <f t="shared" si="2330"/>
        <v/>
      </c>
      <c r="T4982" s="5" t="str">
        <f t="shared" si="2331"/>
        <v/>
      </c>
      <c r="U4982" s="152" t="str">
        <f t="shared" si="2314"/>
        <v/>
      </c>
      <c r="V4982" s="152" t="str">
        <f t="shared" si="2315"/>
        <v/>
      </c>
      <c r="W4982" s="153" t="str">
        <f t="shared" si="2316"/>
        <v/>
      </c>
      <c r="X4982" s="153" t="str">
        <f t="shared" si="2317"/>
        <v/>
      </c>
      <c r="Y4982" s="153" t="str">
        <f t="shared" si="2318"/>
        <v/>
      </c>
      <c r="Z4982" s="153" t="str">
        <f t="shared" si="2319"/>
        <v/>
      </c>
      <c r="AA4982" s="152" t="str">
        <f t="shared" si="2320"/>
        <v/>
      </c>
      <c r="AB4982" s="152" t="str">
        <f t="shared" si="2321"/>
        <v/>
      </c>
      <c r="AC4982" s="154" t="str">
        <f t="shared" si="2332"/>
        <v/>
      </c>
      <c r="AD4982" s="154" t="str">
        <f t="shared" si="2333"/>
        <v/>
      </c>
      <c r="AE4982" s="3" t="str">
        <f t="shared" si="2334"/>
        <v/>
      </c>
      <c r="AF4982" s="3" t="str">
        <f t="shared" si="2335"/>
        <v/>
      </c>
      <c r="AG4982" s="3" t="str">
        <f t="shared" si="2336"/>
        <v/>
      </c>
      <c r="AH4982" s="4" t="str">
        <f t="shared" si="2337"/>
        <v/>
      </c>
      <c r="AI4982" s="75" t="str">
        <f t="shared" si="2338"/>
        <v/>
      </c>
      <c r="AJ4982" s="75" t="str">
        <f t="shared" si="2339"/>
        <v/>
      </c>
    </row>
    <row r="4983" spans="1:36">
      <c r="A4983" s="41" t="str">
        <f t="shared" si="2322"/>
        <v/>
      </c>
      <c r="B4983" s="150" t="str">
        <f>IF(ISNUMBER(A4983),INDEX('MetaTrader Import'!$H$13:$J$5893,TRUNC(((A4983-$A$39+1)-1)/3)+1,MOD((A4983-$A$39+1)-1,3)+1),"")</f>
        <v/>
      </c>
      <c r="C4983" s="43" t="str">
        <f t="shared" si="2323"/>
        <v/>
      </c>
      <c r="D4983" s="43" t="str">
        <f t="shared" ca="1" si="2313"/>
        <v/>
      </c>
      <c r="E4983" s="43" t="str">
        <f t="shared" si="2324"/>
        <v/>
      </c>
      <c r="F4983" s="43" t="str">
        <f t="shared" si="2325"/>
        <v/>
      </c>
      <c r="G4983" s="43" t="str">
        <f>IF(A4983&lt;&gt;"",IF(A4983&lt;Data!$G$11*0.25,$C$13/$G$32,IF(A4983&gt;Data!$G$11*0.25,$C$13,$C$13*10)),"")</f>
        <v/>
      </c>
      <c r="H4983" s="43" t="str">
        <f>IF(A4983&lt;&gt;"",IF(Data!$G$9="constant",$C$13,IF(Data!$G$9="squeeze",G4983,F4983)),"")</f>
        <v/>
      </c>
      <c r="I4983" s="38" t="str">
        <f ca="1">IF(ISNUMBER(A4983),NORMINV(RAND(),0,IF(AND(Data!$G$9="squeeze",A4983&lt;Data!$G$11*0.25),$H$32,1)*$C$30*$C$13)*($C$14*$C$12),"")</f>
        <v/>
      </c>
      <c r="J4983" s="42" t="str">
        <f ca="1">IFERROR(IF(Data!$C$6="Real",B4983,I4983+J4982+($C$14*$C$12)*(NORMINV(RAND(),$C$15,CHOOSE($G$13,$C$13,F4983,G4983)))),"")</f>
        <v/>
      </c>
      <c r="K4983" s="88" t="str">
        <f>IF(ISNUMBER(A4983), IF($G$16="fixed",$G$17,MIN(H4983*Data!$C$7*$C$16*0.5,$C$17*Data!$C$7))*$C$12,"")</f>
        <v/>
      </c>
      <c r="L4983" s="42" t="str">
        <f t="shared" ca="1" si="2340"/>
        <v/>
      </c>
      <c r="M4983" s="44" t="str">
        <f t="shared" ca="1" si="2341"/>
        <v/>
      </c>
      <c r="N4983" s="44" t="str">
        <f t="shared" ca="1" si="2342"/>
        <v/>
      </c>
      <c r="O4983" s="108" t="str">
        <f t="shared" si="2326"/>
        <v/>
      </c>
      <c r="P4983" s="102" t="str">
        <f t="shared" si="2327"/>
        <v/>
      </c>
      <c r="Q4983" s="102" t="str">
        <f t="shared" si="2328"/>
        <v/>
      </c>
      <c r="R4983" s="120" t="str">
        <f t="shared" si="2329"/>
        <v/>
      </c>
      <c r="S4983" s="54" t="str">
        <f t="shared" si="2330"/>
        <v/>
      </c>
      <c r="T4983" s="5" t="str">
        <f t="shared" si="2331"/>
        <v/>
      </c>
      <c r="U4983" s="152" t="str">
        <f t="shared" si="2314"/>
        <v/>
      </c>
      <c r="V4983" s="152" t="str">
        <f t="shared" si="2315"/>
        <v/>
      </c>
      <c r="W4983" s="153" t="str">
        <f t="shared" si="2316"/>
        <v/>
      </c>
      <c r="X4983" s="153" t="str">
        <f t="shared" si="2317"/>
        <v/>
      </c>
      <c r="Y4983" s="153" t="str">
        <f t="shared" si="2318"/>
        <v/>
      </c>
      <c r="Z4983" s="153" t="str">
        <f t="shared" si="2319"/>
        <v/>
      </c>
      <c r="AA4983" s="152" t="str">
        <f t="shared" si="2320"/>
        <v/>
      </c>
      <c r="AB4983" s="152" t="str">
        <f t="shared" si="2321"/>
        <v/>
      </c>
      <c r="AC4983" s="154" t="str">
        <f t="shared" si="2332"/>
        <v/>
      </c>
      <c r="AD4983" s="154" t="str">
        <f t="shared" si="2333"/>
        <v/>
      </c>
      <c r="AE4983" s="3" t="str">
        <f t="shared" si="2334"/>
        <v/>
      </c>
      <c r="AF4983" s="3" t="str">
        <f t="shared" si="2335"/>
        <v/>
      </c>
      <c r="AG4983" s="3" t="str">
        <f t="shared" si="2336"/>
        <v/>
      </c>
      <c r="AH4983" s="4" t="str">
        <f t="shared" si="2337"/>
        <v/>
      </c>
      <c r="AI4983" s="75" t="str">
        <f t="shared" si="2338"/>
        <v/>
      </c>
      <c r="AJ4983" s="75" t="str">
        <f t="shared" si="2339"/>
        <v/>
      </c>
    </row>
    <row r="4984" spans="1:36">
      <c r="A4984" s="41" t="str">
        <f t="shared" si="2322"/>
        <v/>
      </c>
      <c r="B4984" s="150" t="str">
        <f>IF(ISNUMBER(A4984),INDEX('MetaTrader Import'!$H$13:$J$5893,TRUNC(((A4984-$A$39+1)-1)/3)+1,MOD((A4984-$A$39+1)-1,3)+1),"")</f>
        <v/>
      </c>
      <c r="C4984" s="43" t="str">
        <f t="shared" si="2323"/>
        <v/>
      </c>
      <c r="D4984" s="43" t="str">
        <f t="shared" ca="1" si="2313"/>
        <v/>
      </c>
      <c r="E4984" s="43" t="str">
        <f t="shared" si="2324"/>
        <v/>
      </c>
      <c r="F4984" s="43" t="str">
        <f t="shared" si="2325"/>
        <v/>
      </c>
      <c r="G4984" s="43" t="str">
        <f>IF(A4984&lt;&gt;"",IF(A4984&lt;Data!$G$11*0.25,$C$13/$G$32,IF(A4984&gt;Data!$G$11*0.25,$C$13,$C$13*10)),"")</f>
        <v/>
      </c>
      <c r="H4984" s="43" t="str">
        <f>IF(A4984&lt;&gt;"",IF(Data!$G$9="constant",$C$13,IF(Data!$G$9="squeeze",G4984,F4984)),"")</f>
        <v/>
      </c>
      <c r="I4984" s="38" t="str">
        <f ca="1">IF(ISNUMBER(A4984),NORMINV(RAND(),0,IF(AND(Data!$G$9="squeeze",A4984&lt;Data!$G$11*0.25),$H$32,1)*$C$30*$C$13)*($C$14*$C$12),"")</f>
        <v/>
      </c>
      <c r="J4984" s="42" t="str">
        <f ca="1">IFERROR(IF(Data!$C$6="Real",B4984,I4984+J4983+($C$14*$C$12)*(NORMINV(RAND(),$C$15,CHOOSE($G$13,$C$13,F4984,G4984)))),"")</f>
        <v/>
      </c>
      <c r="K4984" s="88" t="str">
        <f>IF(ISNUMBER(A4984), IF($G$16="fixed",$G$17,MIN(H4984*Data!$C$7*$C$16*0.5,$C$17*Data!$C$7))*$C$12,"")</f>
        <v/>
      </c>
      <c r="L4984" s="42" t="str">
        <f t="shared" ca="1" si="2340"/>
        <v/>
      </c>
      <c r="M4984" s="44" t="str">
        <f t="shared" ca="1" si="2341"/>
        <v/>
      </c>
      <c r="N4984" s="44" t="str">
        <f t="shared" ca="1" si="2342"/>
        <v/>
      </c>
      <c r="O4984" s="108" t="str">
        <f t="shared" si="2326"/>
        <v/>
      </c>
      <c r="P4984" s="102" t="str">
        <f t="shared" si="2327"/>
        <v/>
      </c>
      <c r="Q4984" s="102" t="str">
        <f t="shared" si="2328"/>
        <v/>
      </c>
      <c r="R4984" s="120" t="str">
        <f t="shared" si="2329"/>
        <v/>
      </c>
      <c r="S4984" s="54" t="str">
        <f t="shared" si="2330"/>
        <v/>
      </c>
      <c r="T4984" s="5" t="str">
        <f t="shared" si="2331"/>
        <v/>
      </c>
      <c r="U4984" s="152" t="str">
        <f t="shared" si="2314"/>
        <v/>
      </c>
      <c r="V4984" s="152" t="str">
        <f t="shared" si="2315"/>
        <v/>
      </c>
      <c r="W4984" s="153" t="str">
        <f t="shared" si="2316"/>
        <v/>
      </c>
      <c r="X4984" s="153" t="str">
        <f t="shared" si="2317"/>
        <v/>
      </c>
      <c r="Y4984" s="153" t="str">
        <f t="shared" si="2318"/>
        <v/>
      </c>
      <c r="Z4984" s="153" t="str">
        <f t="shared" si="2319"/>
        <v/>
      </c>
      <c r="AA4984" s="152" t="str">
        <f t="shared" si="2320"/>
        <v/>
      </c>
      <c r="AB4984" s="152" t="str">
        <f t="shared" si="2321"/>
        <v/>
      </c>
      <c r="AC4984" s="154" t="str">
        <f t="shared" si="2332"/>
        <v/>
      </c>
      <c r="AD4984" s="154" t="str">
        <f t="shared" si="2333"/>
        <v/>
      </c>
      <c r="AE4984" s="3" t="str">
        <f t="shared" si="2334"/>
        <v/>
      </c>
      <c r="AF4984" s="3" t="str">
        <f t="shared" si="2335"/>
        <v/>
      </c>
      <c r="AG4984" s="3" t="str">
        <f t="shared" si="2336"/>
        <v/>
      </c>
      <c r="AH4984" s="4" t="str">
        <f t="shared" si="2337"/>
        <v/>
      </c>
      <c r="AI4984" s="75" t="str">
        <f t="shared" si="2338"/>
        <v/>
      </c>
      <c r="AJ4984" s="75" t="str">
        <f t="shared" si="2339"/>
        <v/>
      </c>
    </row>
    <row r="4985" spans="1:36">
      <c r="A4985" s="41" t="str">
        <f t="shared" si="2322"/>
        <v/>
      </c>
      <c r="B4985" s="150" t="str">
        <f>IF(ISNUMBER(A4985),INDEX('MetaTrader Import'!$H$13:$J$5893,TRUNC(((A4985-$A$39+1)-1)/3)+1,MOD((A4985-$A$39+1)-1,3)+1),"")</f>
        <v/>
      </c>
      <c r="C4985" s="43" t="str">
        <f t="shared" si="2323"/>
        <v/>
      </c>
      <c r="D4985" s="43" t="str">
        <f t="shared" ca="1" si="2313"/>
        <v/>
      </c>
      <c r="E4985" s="43" t="str">
        <f t="shared" si="2324"/>
        <v/>
      </c>
      <c r="F4985" s="43" t="str">
        <f t="shared" si="2325"/>
        <v/>
      </c>
      <c r="G4985" s="43" t="str">
        <f>IF(A4985&lt;&gt;"",IF(A4985&lt;Data!$G$11*0.25,$C$13/$G$32,IF(A4985&gt;Data!$G$11*0.25,$C$13,$C$13*10)),"")</f>
        <v/>
      </c>
      <c r="H4985" s="43" t="str">
        <f>IF(A4985&lt;&gt;"",IF(Data!$G$9="constant",$C$13,IF(Data!$G$9="squeeze",G4985,F4985)),"")</f>
        <v/>
      </c>
      <c r="I4985" s="38" t="str">
        <f ca="1">IF(ISNUMBER(A4985),NORMINV(RAND(),0,IF(AND(Data!$G$9="squeeze",A4985&lt;Data!$G$11*0.25),$H$32,1)*$C$30*$C$13)*($C$14*$C$12),"")</f>
        <v/>
      </c>
      <c r="J4985" s="42" t="str">
        <f ca="1">IFERROR(IF(Data!$C$6="Real",B4985,I4985+J4984+($C$14*$C$12)*(NORMINV(RAND(),$C$15,CHOOSE($G$13,$C$13,F4985,G4985)))),"")</f>
        <v/>
      </c>
      <c r="K4985" s="88" t="str">
        <f>IF(ISNUMBER(A4985), IF($G$16="fixed",$G$17,MIN(H4985*Data!$C$7*$C$16*0.5,$C$17*Data!$C$7))*$C$12,"")</f>
        <v/>
      </c>
      <c r="L4985" s="42" t="str">
        <f t="shared" ca="1" si="2340"/>
        <v/>
      </c>
      <c r="M4985" s="44" t="str">
        <f t="shared" ca="1" si="2341"/>
        <v/>
      </c>
      <c r="N4985" s="44" t="str">
        <f t="shared" ca="1" si="2342"/>
        <v/>
      </c>
      <c r="O4985" s="108" t="str">
        <f t="shared" si="2326"/>
        <v/>
      </c>
      <c r="P4985" s="102" t="str">
        <f t="shared" si="2327"/>
        <v/>
      </c>
      <c r="Q4985" s="102" t="str">
        <f t="shared" si="2328"/>
        <v/>
      </c>
      <c r="R4985" s="120" t="str">
        <f t="shared" si="2329"/>
        <v/>
      </c>
      <c r="S4985" s="54" t="str">
        <f t="shared" si="2330"/>
        <v/>
      </c>
      <c r="T4985" s="5" t="str">
        <f t="shared" si="2331"/>
        <v/>
      </c>
      <c r="U4985" s="152" t="str">
        <f t="shared" si="2314"/>
        <v/>
      </c>
      <c r="V4985" s="152" t="str">
        <f t="shared" si="2315"/>
        <v/>
      </c>
      <c r="W4985" s="153" t="str">
        <f t="shared" si="2316"/>
        <v/>
      </c>
      <c r="X4985" s="153" t="str">
        <f t="shared" si="2317"/>
        <v/>
      </c>
      <c r="Y4985" s="153" t="str">
        <f t="shared" si="2318"/>
        <v/>
      </c>
      <c r="Z4985" s="153" t="str">
        <f t="shared" si="2319"/>
        <v/>
      </c>
      <c r="AA4985" s="152" t="str">
        <f t="shared" si="2320"/>
        <v/>
      </c>
      <c r="AB4985" s="152" t="str">
        <f t="shared" si="2321"/>
        <v/>
      </c>
      <c r="AC4985" s="154" t="str">
        <f t="shared" si="2332"/>
        <v/>
      </c>
      <c r="AD4985" s="154" t="str">
        <f t="shared" si="2333"/>
        <v/>
      </c>
      <c r="AE4985" s="3" t="str">
        <f t="shared" si="2334"/>
        <v/>
      </c>
      <c r="AF4985" s="3" t="str">
        <f t="shared" si="2335"/>
        <v/>
      </c>
      <c r="AG4985" s="3" t="str">
        <f t="shared" si="2336"/>
        <v/>
      </c>
      <c r="AH4985" s="4" t="str">
        <f t="shared" si="2337"/>
        <v/>
      </c>
      <c r="AI4985" s="75" t="str">
        <f t="shared" si="2338"/>
        <v/>
      </c>
      <c r="AJ4985" s="75" t="str">
        <f t="shared" si="2339"/>
        <v/>
      </c>
    </row>
    <row r="4986" spans="1:36">
      <c r="A4986" s="41" t="str">
        <f t="shared" si="2322"/>
        <v/>
      </c>
      <c r="B4986" s="150" t="str">
        <f>IF(ISNUMBER(A4986),INDEX('MetaTrader Import'!$H$13:$J$5893,TRUNC(((A4986-$A$39+1)-1)/3)+1,MOD((A4986-$A$39+1)-1,3)+1),"")</f>
        <v/>
      </c>
      <c r="C4986" s="43" t="str">
        <f t="shared" si="2323"/>
        <v/>
      </c>
      <c r="D4986" s="43" t="str">
        <f t="shared" ca="1" si="2313"/>
        <v/>
      </c>
      <c r="E4986" s="43" t="str">
        <f t="shared" si="2324"/>
        <v/>
      </c>
      <c r="F4986" s="43" t="str">
        <f t="shared" si="2325"/>
        <v/>
      </c>
      <c r="G4986" s="43" t="str">
        <f>IF(A4986&lt;&gt;"",IF(A4986&lt;Data!$G$11*0.25,$C$13/$G$32,IF(A4986&gt;Data!$G$11*0.25,$C$13,$C$13*10)),"")</f>
        <v/>
      </c>
      <c r="H4986" s="43" t="str">
        <f>IF(A4986&lt;&gt;"",IF(Data!$G$9="constant",$C$13,IF(Data!$G$9="squeeze",G4986,F4986)),"")</f>
        <v/>
      </c>
      <c r="I4986" s="38" t="str">
        <f ca="1">IF(ISNUMBER(A4986),NORMINV(RAND(),0,IF(AND(Data!$G$9="squeeze",A4986&lt;Data!$G$11*0.25),$H$32,1)*$C$30*$C$13)*($C$14*$C$12),"")</f>
        <v/>
      </c>
      <c r="J4986" s="42" t="str">
        <f ca="1">IFERROR(IF(Data!$C$6="Real",B4986,I4986+J4985+($C$14*$C$12)*(NORMINV(RAND(),$C$15,CHOOSE($G$13,$C$13,F4986,G4986)))),"")</f>
        <v/>
      </c>
      <c r="K4986" s="88" t="str">
        <f>IF(ISNUMBER(A4986), IF($G$16="fixed",$G$17,MIN(H4986*Data!$C$7*$C$16*0.5,$C$17*Data!$C$7))*$C$12,"")</f>
        <v/>
      </c>
      <c r="L4986" s="42" t="str">
        <f t="shared" ca="1" si="2340"/>
        <v/>
      </c>
      <c r="M4986" s="44" t="str">
        <f t="shared" ca="1" si="2341"/>
        <v/>
      </c>
      <c r="N4986" s="44" t="str">
        <f t="shared" ca="1" si="2342"/>
        <v/>
      </c>
      <c r="O4986" s="108" t="str">
        <f t="shared" si="2326"/>
        <v/>
      </c>
      <c r="P4986" s="102" t="str">
        <f t="shared" si="2327"/>
        <v/>
      </c>
      <c r="Q4986" s="102" t="str">
        <f t="shared" si="2328"/>
        <v/>
      </c>
      <c r="R4986" s="120" t="str">
        <f t="shared" si="2329"/>
        <v/>
      </c>
      <c r="S4986" s="54" t="str">
        <f t="shared" si="2330"/>
        <v/>
      </c>
      <c r="T4986" s="5" t="str">
        <f t="shared" si="2331"/>
        <v/>
      </c>
      <c r="U4986" s="152" t="str">
        <f t="shared" si="2314"/>
        <v/>
      </c>
      <c r="V4986" s="152" t="str">
        <f t="shared" si="2315"/>
        <v/>
      </c>
      <c r="W4986" s="153" t="str">
        <f t="shared" si="2316"/>
        <v/>
      </c>
      <c r="X4986" s="153" t="str">
        <f t="shared" si="2317"/>
        <v/>
      </c>
      <c r="Y4986" s="153" t="str">
        <f t="shared" si="2318"/>
        <v/>
      </c>
      <c r="Z4986" s="153" t="str">
        <f t="shared" si="2319"/>
        <v/>
      </c>
      <c r="AA4986" s="152" t="str">
        <f t="shared" si="2320"/>
        <v/>
      </c>
      <c r="AB4986" s="152" t="str">
        <f t="shared" si="2321"/>
        <v/>
      </c>
      <c r="AC4986" s="154" t="str">
        <f t="shared" si="2332"/>
        <v/>
      </c>
      <c r="AD4986" s="154" t="str">
        <f t="shared" si="2333"/>
        <v/>
      </c>
      <c r="AE4986" s="3" t="str">
        <f t="shared" si="2334"/>
        <v/>
      </c>
      <c r="AF4986" s="3" t="str">
        <f t="shared" si="2335"/>
        <v/>
      </c>
      <c r="AG4986" s="3" t="str">
        <f t="shared" si="2336"/>
        <v/>
      </c>
      <c r="AH4986" s="4" t="str">
        <f t="shared" si="2337"/>
        <v/>
      </c>
      <c r="AI4986" s="75" t="str">
        <f t="shared" si="2338"/>
        <v/>
      </c>
      <c r="AJ4986" s="75" t="str">
        <f t="shared" si="2339"/>
        <v/>
      </c>
    </row>
    <row r="4987" spans="1:36">
      <c r="A4987" s="41" t="str">
        <f t="shared" si="2322"/>
        <v/>
      </c>
      <c r="B4987" s="150" t="str">
        <f>IF(ISNUMBER(A4987),INDEX('MetaTrader Import'!$H$13:$J$5893,TRUNC(((A4987-$A$39+1)-1)/3)+1,MOD((A4987-$A$39+1)-1,3)+1),"")</f>
        <v/>
      </c>
      <c r="C4987" s="43" t="str">
        <f t="shared" si="2323"/>
        <v/>
      </c>
      <c r="D4987" s="43" t="str">
        <f t="shared" ca="1" si="2313"/>
        <v/>
      </c>
      <c r="E4987" s="43" t="str">
        <f t="shared" si="2324"/>
        <v/>
      </c>
      <c r="F4987" s="43" t="str">
        <f t="shared" si="2325"/>
        <v/>
      </c>
      <c r="G4987" s="43" t="str">
        <f>IF(A4987&lt;&gt;"",IF(A4987&lt;Data!$G$11*0.25,$C$13/$G$32,IF(A4987&gt;Data!$G$11*0.25,$C$13,$C$13*10)),"")</f>
        <v/>
      </c>
      <c r="H4987" s="43" t="str">
        <f>IF(A4987&lt;&gt;"",IF(Data!$G$9="constant",$C$13,IF(Data!$G$9="squeeze",G4987,F4987)),"")</f>
        <v/>
      </c>
      <c r="I4987" s="38" t="str">
        <f ca="1">IF(ISNUMBER(A4987),NORMINV(RAND(),0,IF(AND(Data!$G$9="squeeze",A4987&lt;Data!$G$11*0.25),$H$32,1)*$C$30*$C$13)*($C$14*$C$12),"")</f>
        <v/>
      </c>
      <c r="J4987" s="42" t="str">
        <f ca="1">IFERROR(IF(Data!$C$6="Real",B4987,I4987+J4986+($C$14*$C$12)*(NORMINV(RAND(),$C$15,CHOOSE($G$13,$C$13,F4987,G4987)))),"")</f>
        <v/>
      </c>
      <c r="K4987" s="88" t="str">
        <f>IF(ISNUMBER(A4987), IF($G$16="fixed",$G$17,MIN(H4987*Data!$C$7*$C$16*0.5,$C$17*Data!$C$7))*$C$12,"")</f>
        <v/>
      </c>
      <c r="L4987" s="42" t="str">
        <f t="shared" ca="1" si="2340"/>
        <v/>
      </c>
      <c r="M4987" s="44" t="str">
        <f t="shared" ca="1" si="2341"/>
        <v/>
      </c>
      <c r="N4987" s="44" t="str">
        <f t="shared" ca="1" si="2342"/>
        <v/>
      </c>
      <c r="O4987" s="108" t="str">
        <f t="shared" si="2326"/>
        <v/>
      </c>
      <c r="P4987" s="102" t="str">
        <f t="shared" si="2327"/>
        <v/>
      </c>
      <c r="Q4987" s="102" t="str">
        <f t="shared" si="2328"/>
        <v/>
      </c>
      <c r="R4987" s="120" t="str">
        <f t="shared" si="2329"/>
        <v/>
      </c>
      <c r="S4987" s="54" t="str">
        <f t="shared" si="2330"/>
        <v/>
      </c>
      <c r="T4987" s="5" t="str">
        <f t="shared" si="2331"/>
        <v/>
      </c>
      <c r="U4987" s="152" t="str">
        <f t="shared" si="2314"/>
        <v/>
      </c>
      <c r="V4987" s="152" t="str">
        <f t="shared" si="2315"/>
        <v/>
      </c>
      <c r="W4987" s="153" t="str">
        <f t="shared" si="2316"/>
        <v/>
      </c>
      <c r="X4987" s="153" t="str">
        <f t="shared" si="2317"/>
        <v/>
      </c>
      <c r="Y4987" s="153" t="str">
        <f t="shared" si="2318"/>
        <v/>
      </c>
      <c r="Z4987" s="153" t="str">
        <f t="shared" si="2319"/>
        <v/>
      </c>
      <c r="AA4987" s="152" t="str">
        <f t="shared" si="2320"/>
        <v/>
      </c>
      <c r="AB4987" s="152" t="str">
        <f t="shared" si="2321"/>
        <v/>
      </c>
      <c r="AC4987" s="154" t="str">
        <f t="shared" si="2332"/>
        <v/>
      </c>
      <c r="AD4987" s="154" t="str">
        <f t="shared" si="2333"/>
        <v/>
      </c>
      <c r="AE4987" s="3" t="str">
        <f t="shared" si="2334"/>
        <v/>
      </c>
      <c r="AF4987" s="3" t="str">
        <f t="shared" si="2335"/>
        <v/>
      </c>
      <c r="AG4987" s="3" t="str">
        <f t="shared" si="2336"/>
        <v/>
      </c>
      <c r="AH4987" s="4" t="str">
        <f t="shared" si="2337"/>
        <v/>
      </c>
      <c r="AI4987" s="75" t="str">
        <f t="shared" si="2338"/>
        <v/>
      </c>
      <c r="AJ4987" s="75" t="str">
        <f t="shared" si="2339"/>
        <v/>
      </c>
    </row>
    <row r="4988" spans="1:36">
      <c r="A4988" s="41" t="str">
        <f t="shared" si="2322"/>
        <v/>
      </c>
      <c r="B4988" s="150" t="str">
        <f>IF(ISNUMBER(A4988),INDEX('MetaTrader Import'!$H$13:$J$5893,TRUNC(((A4988-$A$39+1)-1)/3)+1,MOD((A4988-$A$39+1)-1,3)+1),"")</f>
        <v/>
      </c>
      <c r="C4988" s="43" t="str">
        <f t="shared" si="2323"/>
        <v/>
      </c>
      <c r="D4988" s="43" t="str">
        <f t="shared" ca="1" si="2313"/>
        <v/>
      </c>
      <c r="E4988" s="43" t="str">
        <f t="shared" si="2324"/>
        <v/>
      </c>
      <c r="F4988" s="43" t="str">
        <f t="shared" si="2325"/>
        <v/>
      </c>
      <c r="G4988" s="43" t="str">
        <f>IF(A4988&lt;&gt;"",IF(A4988&lt;Data!$G$11*0.25,$C$13/$G$32,IF(A4988&gt;Data!$G$11*0.25,$C$13,$C$13*10)),"")</f>
        <v/>
      </c>
      <c r="H4988" s="43" t="str">
        <f>IF(A4988&lt;&gt;"",IF(Data!$G$9="constant",$C$13,IF(Data!$G$9="squeeze",G4988,F4988)),"")</f>
        <v/>
      </c>
      <c r="I4988" s="38" t="str">
        <f ca="1">IF(ISNUMBER(A4988),NORMINV(RAND(),0,IF(AND(Data!$G$9="squeeze",A4988&lt;Data!$G$11*0.25),$H$32,1)*$C$30*$C$13)*($C$14*$C$12),"")</f>
        <v/>
      </c>
      <c r="J4988" s="42" t="str">
        <f ca="1">IFERROR(IF(Data!$C$6="Real",B4988,I4988+J4987+($C$14*$C$12)*(NORMINV(RAND(),$C$15,CHOOSE($G$13,$C$13,F4988,G4988)))),"")</f>
        <v/>
      </c>
      <c r="K4988" s="88" t="str">
        <f>IF(ISNUMBER(A4988), IF($G$16="fixed",$G$17,MIN(H4988*Data!$C$7*$C$16*0.5,$C$17*Data!$C$7))*$C$12,"")</f>
        <v/>
      </c>
      <c r="L4988" s="42" t="str">
        <f t="shared" ca="1" si="2340"/>
        <v/>
      </c>
      <c r="M4988" s="44" t="str">
        <f t="shared" ca="1" si="2341"/>
        <v/>
      </c>
      <c r="N4988" s="44" t="str">
        <f t="shared" ca="1" si="2342"/>
        <v/>
      </c>
      <c r="O4988" s="108" t="str">
        <f t="shared" si="2326"/>
        <v/>
      </c>
      <c r="P4988" s="102" t="str">
        <f t="shared" si="2327"/>
        <v/>
      </c>
      <c r="Q4988" s="102" t="str">
        <f t="shared" si="2328"/>
        <v/>
      </c>
      <c r="R4988" s="120" t="str">
        <f t="shared" si="2329"/>
        <v/>
      </c>
      <c r="S4988" s="54" t="str">
        <f t="shared" si="2330"/>
        <v/>
      </c>
      <c r="T4988" s="5" t="str">
        <f t="shared" si="2331"/>
        <v/>
      </c>
      <c r="U4988" s="152" t="str">
        <f t="shared" si="2314"/>
        <v/>
      </c>
      <c r="V4988" s="152" t="str">
        <f t="shared" si="2315"/>
        <v/>
      </c>
      <c r="W4988" s="153" t="str">
        <f t="shared" si="2316"/>
        <v/>
      </c>
      <c r="X4988" s="153" t="str">
        <f t="shared" si="2317"/>
        <v/>
      </c>
      <c r="Y4988" s="153" t="str">
        <f t="shared" si="2318"/>
        <v/>
      </c>
      <c r="Z4988" s="153" t="str">
        <f t="shared" si="2319"/>
        <v/>
      </c>
      <c r="AA4988" s="152" t="str">
        <f t="shared" si="2320"/>
        <v/>
      </c>
      <c r="AB4988" s="152" t="str">
        <f t="shared" si="2321"/>
        <v/>
      </c>
      <c r="AC4988" s="154" t="str">
        <f t="shared" si="2332"/>
        <v/>
      </c>
      <c r="AD4988" s="154" t="str">
        <f t="shared" si="2333"/>
        <v/>
      </c>
      <c r="AE4988" s="3" t="str">
        <f t="shared" si="2334"/>
        <v/>
      </c>
      <c r="AF4988" s="3" t="str">
        <f t="shared" si="2335"/>
        <v/>
      </c>
      <c r="AG4988" s="3" t="str">
        <f t="shared" si="2336"/>
        <v/>
      </c>
      <c r="AH4988" s="4" t="str">
        <f t="shared" si="2337"/>
        <v/>
      </c>
      <c r="AI4988" s="75" t="str">
        <f t="shared" si="2338"/>
        <v/>
      </c>
      <c r="AJ4988" s="75" t="str">
        <f t="shared" si="2339"/>
        <v/>
      </c>
    </row>
    <row r="4989" spans="1:36">
      <c r="A4989" s="41" t="str">
        <f t="shared" si="2322"/>
        <v/>
      </c>
      <c r="B4989" s="150" t="str">
        <f>IF(ISNUMBER(A4989),INDEX('MetaTrader Import'!$H$13:$J$5893,TRUNC(((A4989-$A$39+1)-1)/3)+1,MOD((A4989-$A$39+1)-1,3)+1),"")</f>
        <v/>
      </c>
      <c r="C4989" s="43" t="str">
        <f t="shared" si="2323"/>
        <v/>
      </c>
      <c r="D4989" s="43" t="str">
        <f t="shared" ca="1" si="2313"/>
        <v/>
      </c>
      <c r="E4989" s="43" t="str">
        <f t="shared" si="2324"/>
        <v/>
      </c>
      <c r="F4989" s="43" t="str">
        <f t="shared" si="2325"/>
        <v/>
      </c>
      <c r="G4989" s="43" t="str">
        <f>IF(A4989&lt;&gt;"",IF(A4989&lt;Data!$G$11*0.25,$C$13/$G$32,IF(A4989&gt;Data!$G$11*0.25,$C$13,$C$13*10)),"")</f>
        <v/>
      </c>
      <c r="H4989" s="43" t="str">
        <f>IF(A4989&lt;&gt;"",IF(Data!$G$9="constant",$C$13,IF(Data!$G$9="squeeze",G4989,F4989)),"")</f>
        <v/>
      </c>
      <c r="I4989" s="38" t="str">
        <f ca="1">IF(ISNUMBER(A4989),NORMINV(RAND(),0,IF(AND(Data!$G$9="squeeze",A4989&lt;Data!$G$11*0.25),$H$32,1)*$C$30*$C$13)*($C$14*$C$12),"")</f>
        <v/>
      </c>
      <c r="J4989" s="42" t="str">
        <f ca="1">IFERROR(IF(Data!$C$6="Real",B4989,I4989+J4988+($C$14*$C$12)*(NORMINV(RAND(),$C$15,CHOOSE($G$13,$C$13,F4989,G4989)))),"")</f>
        <v/>
      </c>
      <c r="K4989" s="88" t="str">
        <f>IF(ISNUMBER(A4989), IF($G$16="fixed",$G$17,MIN(H4989*Data!$C$7*$C$16*0.5,$C$17*Data!$C$7))*$C$12,"")</f>
        <v/>
      </c>
      <c r="L4989" s="42" t="str">
        <f t="shared" ca="1" si="2340"/>
        <v/>
      </c>
      <c r="M4989" s="44" t="str">
        <f t="shared" ca="1" si="2341"/>
        <v/>
      </c>
      <c r="N4989" s="44" t="str">
        <f t="shared" ca="1" si="2342"/>
        <v/>
      </c>
      <c r="O4989" s="108" t="str">
        <f t="shared" si="2326"/>
        <v/>
      </c>
      <c r="P4989" s="102" t="str">
        <f t="shared" si="2327"/>
        <v/>
      </c>
      <c r="Q4989" s="102" t="str">
        <f t="shared" si="2328"/>
        <v/>
      </c>
      <c r="R4989" s="120" t="str">
        <f t="shared" si="2329"/>
        <v/>
      </c>
      <c r="S4989" s="54" t="str">
        <f t="shared" si="2330"/>
        <v/>
      </c>
      <c r="T4989" s="5" t="str">
        <f t="shared" si="2331"/>
        <v/>
      </c>
      <c r="U4989" s="152" t="str">
        <f t="shared" si="2314"/>
        <v/>
      </c>
      <c r="V4989" s="152" t="str">
        <f t="shared" si="2315"/>
        <v/>
      </c>
      <c r="W4989" s="153" t="str">
        <f t="shared" si="2316"/>
        <v/>
      </c>
      <c r="X4989" s="153" t="str">
        <f t="shared" si="2317"/>
        <v/>
      </c>
      <c r="Y4989" s="153" t="str">
        <f t="shared" si="2318"/>
        <v/>
      </c>
      <c r="Z4989" s="153" t="str">
        <f t="shared" si="2319"/>
        <v/>
      </c>
      <c r="AA4989" s="152" t="str">
        <f t="shared" si="2320"/>
        <v/>
      </c>
      <c r="AB4989" s="152" t="str">
        <f t="shared" si="2321"/>
        <v/>
      </c>
      <c r="AC4989" s="154" t="str">
        <f t="shared" si="2332"/>
        <v/>
      </c>
      <c r="AD4989" s="154" t="str">
        <f t="shared" si="2333"/>
        <v/>
      </c>
      <c r="AE4989" s="3" t="str">
        <f t="shared" si="2334"/>
        <v/>
      </c>
      <c r="AF4989" s="3" t="str">
        <f t="shared" si="2335"/>
        <v/>
      </c>
      <c r="AG4989" s="3" t="str">
        <f t="shared" si="2336"/>
        <v/>
      </c>
      <c r="AH4989" s="4" t="str">
        <f t="shared" si="2337"/>
        <v/>
      </c>
      <c r="AI4989" s="75" t="str">
        <f t="shared" si="2338"/>
        <v/>
      </c>
      <c r="AJ4989" s="75" t="str">
        <f t="shared" si="2339"/>
        <v/>
      </c>
    </row>
    <row r="4990" spans="1:36">
      <c r="A4990" s="41" t="str">
        <f t="shared" si="2322"/>
        <v/>
      </c>
      <c r="B4990" s="150" t="str">
        <f>IF(ISNUMBER(A4990),INDEX('MetaTrader Import'!$H$13:$J$5893,TRUNC(((A4990-$A$39+1)-1)/3)+1,MOD((A4990-$A$39+1)-1,3)+1),"")</f>
        <v/>
      </c>
      <c r="C4990" s="43" t="str">
        <f t="shared" si="2323"/>
        <v/>
      </c>
      <c r="D4990" s="43" t="str">
        <f t="shared" ca="1" si="2313"/>
        <v/>
      </c>
      <c r="E4990" s="43" t="str">
        <f t="shared" si="2324"/>
        <v/>
      </c>
      <c r="F4990" s="43" t="str">
        <f t="shared" si="2325"/>
        <v/>
      </c>
      <c r="G4990" s="43" t="str">
        <f>IF(A4990&lt;&gt;"",IF(A4990&lt;Data!$G$11*0.25,$C$13/$G$32,IF(A4990&gt;Data!$G$11*0.25,$C$13,$C$13*10)),"")</f>
        <v/>
      </c>
      <c r="H4990" s="43" t="str">
        <f>IF(A4990&lt;&gt;"",IF(Data!$G$9="constant",$C$13,IF(Data!$G$9="squeeze",G4990,F4990)),"")</f>
        <v/>
      </c>
      <c r="I4990" s="38" t="str">
        <f ca="1">IF(ISNUMBER(A4990),NORMINV(RAND(),0,IF(AND(Data!$G$9="squeeze",A4990&lt;Data!$G$11*0.25),$H$32,1)*$C$30*$C$13)*($C$14*$C$12),"")</f>
        <v/>
      </c>
      <c r="J4990" s="42" t="str">
        <f ca="1">IFERROR(IF(Data!$C$6="Real",B4990,I4990+J4989+($C$14*$C$12)*(NORMINV(RAND(),$C$15,CHOOSE($G$13,$C$13,F4990,G4990)))),"")</f>
        <v/>
      </c>
      <c r="K4990" s="88" t="str">
        <f>IF(ISNUMBER(A4990), IF($G$16="fixed",$G$17,MIN(H4990*Data!$C$7*$C$16*0.5,$C$17*Data!$C$7))*$C$12,"")</f>
        <v/>
      </c>
      <c r="L4990" s="42" t="str">
        <f t="shared" ca="1" si="2340"/>
        <v/>
      </c>
      <c r="M4990" s="44" t="str">
        <f t="shared" ca="1" si="2341"/>
        <v/>
      </c>
      <c r="N4990" s="44" t="str">
        <f t="shared" ca="1" si="2342"/>
        <v/>
      </c>
      <c r="O4990" s="108" t="str">
        <f t="shared" si="2326"/>
        <v/>
      </c>
      <c r="P4990" s="102" t="str">
        <f t="shared" si="2327"/>
        <v/>
      </c>
      <c r="Q4990" s="102" t="str">
        <f t="shared" si="2328"/>
        <v/>
      </c>
      <c r="R4990" s="120" t="str">
        <f t="shared" si="2329"/>
        <v/>
      </c>
      <c r="S4990" s="54" t="str">
        <f t="shared" si="2330"/>
        <v/>
      </c>
      <c r="T4990" s="5" t="str">
        <f t="shared" si="2331"/>
        <v/>
      </c>
      <c r="U4990" s="152" t="str">
        <f t="shared" si="2314"/>
        <v/>
      </c>
      <c r="V4990" s="152" t="str">
        <f t="shared" si="2315"/>
        <v/>
      </c>
      <c r="W4990" s="153" t="str">
        <f t="shared" si="2316"/>
        <v/>
      </c>
      <c r="X4990" s="153" t="str">
        <f t="shared" si="2317"/>
        <v/>
      </c>
      <c r="Y4990" s="153" t="str">
        <f t="shared" si="2318"/>
        <v/>
      </c>
      <c r="Z4990" s="153" t="str">
        <f t="shared" si="2319"/>
        <v/>
      </c>
      <c r="AA4990" s="152" t="str">
        <f t="shared" si="2320"/>
        <v/>
      </c>
      <c r="AB4990" s="152" t="str">
        <f t="shared" si="2321"/>
        <v/>
      </c>
      <c r="AC4990" s="154" t="str">
        <f t="shared" si="2332"/>
        <v/>
      </c>
      <c r="AD4990" s="154" t="str">
        <f t="shared" si="2333"/>
        <v/>
      </c>
      <c r="AE4990" s="3" t="str">
        <f t="shared" si="2334"/>
        <v/>
      </c>
      <c r="AF4990" s="3" t="str">
        <f t="shared" si="2335"/>
        <v/>
      </c>
      <c r="AG4990" s="3" t="str">
        <f t="shared" si="2336"/>
        <v/>
      </c>
      <c r="AH4990" s="4" t="str">
        <f t="shared" si="2337"/>
        <v/>
      </c>
      <c r="AI4990" s="75" t="str">
        <f t="shared" si="2338"/>
        <v/>
      </c>
      <c r="AJ4990" s="75" t="str">
        <f t="shared" si="2339"/>
        <v/>
      </c>
    </row>
    <row r="4991" spans="1:36">
      <c r="A4991" s="41" t="str">
        <f t="shared" si="2322"/>
        <v/>
      </c>
      <c r="B4991" s="150" t="str">
        <f>IF(ISNUMBER(A4991),INDEX('MetaTrader Import'!$H$13:$J$5893,TRUNC(((A4991-$A$39+1)-1)/3)+1,MOD((A4991-$A$39+1)-1,3)+1),"")</f>
        <v/>
      </c>
      <c r="C4991" s="43" t="str">
        <f t="shared" si="2323"/>
        <v/>
      </c>
      <c r="D4991" s="43" t="str">
        <f t="shared" ca="1" si="2313"/>
        <v/>
      </c>
      <c r="E4991" s="43" t="str">
        <f t="shared" si="2324"/>
        <v/>
      </c>
      <c r="F4991" s="43" t="str">
        <f t="shared" si="2325"/>
        <v/>
      </c>
      <c r="G4991" s="43" t="str">
        <f>IF(A4991&lt;&gt;"",IF(A4991&lt;Data!$G$11*0.25,$C$13/$G$32,IF(A4991&gt;Data!$G$11*0.25,$C$13,$C$13*10)),"")</f>
        <v/>
      </c>
      <c r="H4991" s="43" t="str">
        <f>IF(A4991&lt;&gt;"",IF(Data!$G$9="constant",$C$13,IF(Data!$G$9="squeeze",G4991,F4991)),"")</f>
        <v/>
      </c>
      <c r="I4991" s="38" t="str">
        <f ca="1">IF(ISNUMBER(A4991),NORMINV(RAND(),0,IF(AND(Data!$G$9="squeeze",A4991&lt;Data!$G$11*0.25),$H$32,1)*$C$30*$C$13)*($C$14*$C$12),"")</f>
        <v/>
      </c>
      <c r="J4991" s="42" t="str">
        <f ca="1">IFERROR(IF(Data!$C$6="Real",B4991,I4991+J4990+($C$14*$C$12)*(NORMINV(RAND(),$C$15,CHOOSE($G$13,$C$13,F4991,G4991)))),"")</f>
        <v/>
      </c>
      <c r="K4991" s="88" t="str">
        <f>IF(ISNUMBER(A4991), IF($G$16="fixed",$G$17,MIN(H4991*Data!$C$7*$C$16*0.5,$C$17*Data!$C$7))*$C$12,"")</f>
        <v/>
      </c>
      <c r="L4991" s="42" t="str">
        <f t="shared" ca="1" si="2340"/>
        <v/>
      </c>
      <c r="M4991" s="44" t="str">
        <f t="shared" ca="1" si="2341"/>
        <v/>
      </c>
      <c r="N4991" s="44" t="str">
        <f t="shared" ca="1" si="2342"/>
        <v/>
      </c>
      <c r="O4991" s="108" t="str">
        <f t="shared" si="2326"/>
        <v/>
      </c>
      <c r="P4991" s="102" t="str">
        <f t="shared" si="2327"/>
        <v/>
      </c>
      <c r="Q4991" s="102" t="str">
        <f t="shared" si="2328"/>
        <v/>
      </c>
      <c r="R4991" s="120" t="str">
        <f t="shared" si="2329"/>
        <v/>
      </c>
      <c r="S4991" s="54" t="str">
        <f t="shared" si="2330"/>
        <v/>
      </c>
      <c r="T4991" s="5" t="str">
        <f t="shared" si="2331"/>
        <v/>
      </c>
      <c r="U4991" s="152" t="str">
        <f t="shared" si="2314"/>
        <v/>
      </c>
      <c r="V4991" s="152" t="str">
        <f t="shared" si="2315"/>
        <v/>
      </c>
      <c r="W4991" s="153" t="str">
        <f t="shared" si="2316"/>
        <v/>
      </c>
      <c r="X4991" s="153" t="str">
        <f t="shared" si="2317"/>
        <v/>
      </c>
      <c r="Y4991" s="153" t="str">
        <f t="shared" si="2318"/>
        <v/>
      </c>
      <c r="Z4991" s="153" t="str">
        <f t="shared" si="2319"/>
        <v/>
      </c>
      <c r="AA4991" s="152" t="str">
        <f t="shared" si="2320"/>
        <v/>
      </c>
      <c r="AB4991" s="152" t="str">
        <f t="shared" si="2321"/>
        <v/>
      </c>
      <c r="AC4991" s="154" t="str">
        <f t="shared" si="2332"/>
        <v/>
      </c>
      <c r="AD4991" s="154" t="str">
        <f t="shared" si="2333"/>
        <v/>
      </c>
      <c r="AE4991" s="3" t="str">
        <f t="shared" si="2334"/>
        <v/>
      </c>
      <c r="AF4991" s="3" t="str">
        <f t="shared" si="2335"/>
        <v/>
      </c>
      <c r="AG4991" s="3" t="str">
        <f t="shared" si="2336"/>
        <v/>
      </c>
      <c r="AH4991" s="4" t="str">
        <f t="shared" si="2337"/>
        <v/>
      </c>
      <c r="AI4991" s="75" t="str">
        <f t="shared" si="2338"/>
        <v/>
      </c>
      <c r="AJ4991" s="75" t="str">
        <f t="shared" si="2339"/>
        <v/>
      </c>
    </row>
    <row r="4992" spans="1:36">
      <c r="A4992" s="41" t="str">
        <f t="shared" si="2322"/>
        <v/>
      </c>
      <c r="B4992" s="150" t="str">
        <f>IF(ISNUMBER(A4992),INDEX('MetaTrader Import'!$H$13:$J$5893,TRUNC(((A4992-$A$39+1)-1)/3)+1,MOD((A4992-$A$39+1)-1,3)+1),"")</f>
        <v/>
      </c>
      <c r="C4992" s="43" t="str">
        <f t="shared" si="2323"/>
        <v/>
      </c>
      <c r="D4992" s="43" t="str">
        <f t="shared" ca="1" si="2313"/>
        <v/>
      </c>
      <c r="E4992" s="43" t="str">
        <f t="shared" si="2324"/>
        <v/>
      </c>
      <c r="F4992" s="43" t="str">
        <f t="shared" si="2325"/>
        <v/>
      </c>
      <c r="G4992" s="43" t="str">
        <f>IF(A4992&lt;&gt;"",IF(A4992&lt;Data!$G$11*0.25,$C$13/$G$32,IF(A4992&gt;Data!$G$11*0.25,$C$13,$C$13*10)),"")</f>
        <v/>
      </c>
      <c r="H4992" s="43" t="str">
        <f>IF(A4992&lt;&gt;"",IF(Data!$G$9="constant",$C$13,IF(Data!$G$9="squeeze",G4992,F4992)),"")</f>
        <v/>
      </c>
      <c r="I4992" s="38" t="str">
        <f ca="1">IF(ISNUMBER(A4992),NORMINV(RAND(),0,IF(AND(Data!$G$9="squeeze",A4992&lt;Data!$G$11*0.25),$H$32,1)*$C$30*$C$13)*($C$14*$C$12),"")</f>
        <v/>
      </c>
      <c r="J4992" s="42" t="str">
        <f ca="1">IFERROR(IF(Data!$C$6="Real",B4992,I4992+J4991+($C$14*$C$12)*(NORMINV(RAND(),$C$15,CHOOSE($G$13,$C$13,F4992,G4992)))),"")</f>
        <v/>
      </c>
      <c r="K4992" s="88" t="str">
        <f>IF(ISNUMBER(A4992), IF($G$16="fixed",$G$17,MIN(H4992*Data!$C$7*$C$16*0.5,$C$17*Data!$C$7))*$C$12,"")</f>
        <v/>
      </c>
      <c r="L4992" s="42" t="str">
        <f t="shared" ca="1" si="2340"/>
        <v/>
      </c>
      <c r="M4992" s="44" t="str">
        <f t="shared" ca="1" si="2341"/>
        <v/>
      </c>
      <c r="N4992" s="44" t="str">
        <f t="shared" ca="1" si="2342"/>
        <v/>
      </c>
      <c r="O4992" s="108" t="str">
        <f t="shared" si="2326"/>
        <v/>
      </c>
      <c r="P4992" s="102" t="str">
        <f t="shared" si="2327"/>
        <v/>
      </c>
      <c r="Q4992" s="102" t="str">
        <f t="shared" si="2328"/>
        <v/>
      </c>
      <c r="R4992" s="120" t="str">
        <f t="shared" si="2329"/>
        <v/>
      </c>
      <c r="S4992" s="54" t="str">
        <f t="shared" si="2330"/>
        <v/>
      </c>
      <c r="T4992" s="5" t="str">
        <f t="shared" si="2331"/>
        <v/>
      </c>
      <c r="U4992" s="152" t="str">
        <f t="shared" si="2314"/>
        <v/>
      </c>
      <c r="V4992" s="152" t="str">
        <f t="shared" si="2315"/>
        <v/>
      </c>
      <c r="W4992" s="153" t="str">
        <f t="shared" si="2316"/>
        <v/>
      </c>
      <c r="X4992" s="153" t="str">
        <f t="shared" si="2317"/>
        <v/>
      </c>
      <c r="Y4992" s="153" t="str">
        <f t="shared" si="2318"/>
        <v/>
      </c>
      <c r="Z4992" s="153" t="str">
        <f t="shared" si="2319"/>
        <v/>
      </c>
      <c r="AA4992" s="152" t="str">
        <f t="shared" si="2320"/>
        <v/>
      </c>
      <c r="AB4992" s="152" t="str">
        <f t="shared" si="2321"/>
        <v/>
      </c>
      <c r="AC4992" s="154" t="str">
        <f t="shared" si="2332"/>
        <v/>
      </c>
      <c r="AD4992" s="154" t="str">
        <f t="shared" si="2333"/>
        <v/>
      </c>
      <c r="AE4992" s="3" t="str">
        <f t="shared" si="2334"/>
        <v/>
      </c>
      <c r="AF4992" s="3" t="str">
        <f t="shared" si="2335"/>
        <v/>
      </c>
      <c r="AG4992" s="3" t="str">
        <f t="shared" si="2336"/>
        <v/>
      </c>
      <c r="AH4992" s="4" t="str">
        <f t="shared" si="2337"/>
        <v/>
      </c>
      <c r="AI4992" s="75" t="str">
        <f t="shared" si="2338"/>
        <v/>
      </c>
      <c r="AJ4992" s="75" t="str">
        <f t="shared" si="2339"/>
        <v/>
      </c>
    </row>
    <row r="4993" spans="1:36">
      <c r="A4993" s="41" t="str">
        <f t="shared" si="2322"/>
        <v/>
      </c>
      <c r="B4993" s="150" t="str">
        <f>IF(ISNUMBER(A4993),INDEX('MetaTrader Import'!$H$13:$J$5893,TRUNC(((A4993-$A$39+1)-1)/3)+1,MOD((A4993-$A$39+1)-1,3)+1),"")</f>
        <v/>
      </c>
      <c r="C4993" s="43" t="str">
        <f t="shared" si="2323"/>
        <v/>
      </c>
      <c r="D4993" s="43" t="str">
        <f t="shared" ca="1" si="2313"/>
        <v/>
      </c>
      <c r="E4993" s="43" t="str">
        <f t="shared" si="2324"/>
        <v/>
      </c>
      <c r="F4993" s="43" t="str">
        <f t="shared" si="2325"/>
        <v/>
      </c>
      <c r="G4993" s="43" t="str">
        <f>IF(A4993&lt;&gt;"",IF(A4993&lt;Data!$G$11*0.25,$C$13/$G$32,IF(A4993&gt;Data!$G$11*0.25,$C$13,$C$13*10)),"")</f>
        <v/>
      </c>
      <c r="H4993" s="43" t="str">
        <f>IF(A4993&lt;&gt;"",IF(Data!$G$9="constant",$C$13,IF(Data!$G$9="squeeze",G4993,F4993)),"")</f>
        <v/>
      </c>
      <c r="I4993" s="38" t="str">
        <f ca="1">IF(ISNUMBER(A4993),NORMINV(RAND(),0,IF(AND(Data!$G$9="squeeze",A4993&lt;Data!$G$11*0.25),$H$32,1)*$C$30*$C$13)*($C$14*$C$12),"")</f>
        <v/>
      </c>
      <c r="J4993" s="42" t="str">
        <f ca="1">IFERROR(IF(Data!$C$6="Real",B4993,I4993+J4992+($C$14*$C$12)*(NORMINV(RAND(),$C$15,CHOOSE($G$13,$C$13,F4993,G4993)))),"")</f>
        <v/>
      </c>
      <c r="K4993" s="88" t="str">
        <f>IF(ISNUMBER(A4993), IF($G$16="fixed",$G$17,MIN(H4993*Data!$C$7*$C$16*0.5,$C$17*Data!$C$7))*$C$12,"")</f>
        <v/>
      </c>
      <c r="L4993" s="42" t="str">
        <f t="shared" ca="1" si="2340"/>
        <v/>
      </c>
      <c r="M4993" s="44" t="str">
        <f t="shared" ca="1" si="2341"/>
        <v/>
      </c>
      <c r="N4993" s="44" t="str">
        <f t="shared" ca="1" si="2342"/>
        <v/>
      </c>
      <c r="O4993" s="108" t="str">
        <f t="shared" si="2326"/>
        <v/>
      </c>
      <c r="P4993" s="102" t="str">
        <f t="shared" si="2327"/>
        <v/>
      </c>
      <c r="Q4993" s="102" t="str">
        <f t="shared" si="2328"/>
        <v/>
      </c>
      <c r="R4993" s="120" t="str">
        <f t="shared" si="2329"/>
        <v/>
      </c>
      <c r="S4993" s="54" t="str">
        <f t="shared" si="2330"/>
        <v/>
      </c>
      <c r="T4993" s="5" t="str">
        <f t="shared" si="2331"/>
        <v/>
      </c>
      <c r="U4993" s="152" t="str">
        <f t="shared" si="2314"/>
        <v/>
      </c>
      <c r="V4993" s="152" t="str">
        <f t="shared" si="2315"/>
        <v/>
      </c>
      <c r="W4993" s="153" t="str">
        <f t="shared" si="2316"/>
        <v/>
      </c>
      <c r="X4993" s="153" t="str">
        <f t="shared" si="2317"/>
        <v/>
      </c>
      <c r="Y4993" s="153" t="str">
        <f t="shared" si="2318"/>
        <v/>
      </c>
      <c r="Z4993" s="153" t="str">
        <f t="shared" si="2319"/>
        <v/>
      </c>
      <c r="AA4993" s="152" t="str">
        <f t="shared" si="2320"/>
        <v/>
      </c>
      <c r="AB4993" s="152" t="str">
        <f t="shared" si="2321"/>
        <v/>
      </c>
      <c r="AC4993" s="154" t="str">
        <f t="shared" si="2332"/>
        <v/>
      </c>
      <c r="AD4993" s="154" t="str">
        <f t="shared" si="2333"/>
        <v/>
      </c>
      <c r="AE4993" s="3" t="str">
        <f t="shared" si="2334"/>
        <v/>
      </c>
      <c r="AF4993" s="3" t="str">
        <f t="shared" si="2335"/>
        <v/>
      </c>
      <c r="AG4993" s="3" t="str">
        <f t="shared" si="2336"/>
        <v/>
      </c>
      <c r="AH4993" s="4" t="str">
        <f t="shared" si="2337"/>
        <v/>
      </c>
      <c r="AI4993" s="75" t="str">
        <f t="shared" si="2338"/>
        <v/>
      </c>
      <c r="AJ4993" s="75" t="str">
        <f t="shared" si="2339"/>
        <v/>
      </c>
    </row>
    <row r="4994" spans="1:36">
      <c r="A4994" s="41" t="str">
        <f t="shared" si="2322"/>
        <v/>
      </c>
      <c r="B4994" s="150" t="str">
        <f>IF(ISNUMBER(A4994),INDEX('MetaTrader Import'!$H$13:$J$5893,TRUNC(((A4994-$A$39+1)-1)/3)+1,MOD((A4994-$A$39+1)-1,3)+1),"")</f>
        <v/>
      </c>
      <c r="C4994" s="43" t="str">
        <f t="shared" si="2323"/>
        <v/>
      </c>
      <c r="D4994" s="43" t="str">
        <f t="shared" ca="1" si="2313"/>
        <v/>
      </c>
      <c r="E4994" s="43" t="str">
        <f t="shared" si="2324"/>
        <v/>
      </c>
      <c r="F4994" s="43" t="str">
        <f t="shared" si="2325"/>
        <v/>
      </c>
      <c r="G4994" s="43" t="str">
        <f>IF(A4994&lt;&gt;"",IF(A4994&lt;Data!$G$11*0.25,$C$13/$G$32,IF(A4994&gt;Data!$G$11*0.25,$C$13,$C$13*10)),"")</f>
        <v/>
      </c>
      <c r="H4994" s="43" t="str">
        <f>IF(A4994&lt;&gt;"",IF(Data!$G$9="constant",$C$13,IF(Data!$G$9="squeeze",G4994,F4994)),"")</f>
        <v/>
      </c>
      <c r="I4994" s="38" t="str">
        <f ca="1">IF(ISNUMBER(A4994),NORMINV(RAND(),0,IF(AND(Data!$G$9="squeeze",A4994&lt;Data!$G$11*0.25),$H$32,1)*$C$30*$C$13)*($C$14*$C$12),"")</f>
        <v/>
      </c>
      <c r="J4994" s="42" t="str">
        <f ca="1">IFERROR(IF(Data!$C$6="Real",B4994,I4994+J4993+($C$14*$C$12)*(NORMINV(RAND(),$C$15,CHOOSE($G$13,$C$13,F4994,G4994)))),"")</f>
        <v/>
      </c>
      <c r="K4994" s="88" t="str">
        <f>IF(ISNUMBER(A4994), IF($G$16="fixed",$G$17,MIN(H4994*Data!$C$7*$C$16*0.5,$C$17*Data!$C$7))*$C$12,"")</f>
        <v/>
      </c>
      <c r="L4994" s="42" t="str">
        <f t="shared" ca="1" si="2340"/>
        <v/>
      </c>
      <c r="M4994" s="44" t="str">
        <f t="shared" ca="1" si="2341"/>
        <v/>
      </c>
      <c r="N4994" s="44" t="str">
        <f t="shared" ca="1" si="2342"/>
        <v/>
      </c>
      <c r="O4994" s="108" t="str">
        <f t="shared" si="2326"/>
        <v/>
      </c>
      <c r="P4994" s="102" t="str">
        <f t="shared" si="2327"/>
        <v/>
      </c>
      <c r="Q4994" s="102" t="str">
        <f t="shared" si="2328"/>
        <v/>
      </c>
      <c r="R4994" s="120" t="str">
        <f t="shared" si="2329"/>
        <v/>
      </c>
      <c r="S4994" s="54" t="str">
        <f t="shared" si="2330"/>
        <v/>
      </c>
      <c r="T4994" s="5" t="str">
        <f t="shared" si="2331"/>
        <v/>
      </c>
      <c r="U4994" s="152" t="str">
        <f t="shared" si="2314"/>
        <v/>
      </c>
      <c r="V4994" s="152" t="str">
        <f t="shared" si="2315"/>
        <v/>
      </c>
      <c r="W4994" s="153" t="str">
        <f t="shared" si="2316"/>
        <v/>
      </c>
      <c r="X4994" s="153" t="str">
        <f t="shared" si="2317"/>
        <v/>
      </c>
      <c r="Y4994" s="153" t="str">
        <f t="shared" si="2318"/>
        <v/>
      </c>
      <c r="Z4994" s="153" t="str">
        <f t="shared" si="2319"/>
        <v/>
      </c>
      <c r="AA4994" s="152" t="str">
        <f t="shared" si="2320"/>
        <v/>
      </c>
      <c r="AB4994" s="152" t="str">
        <f t="shared" si="2321"/>
        <v/>
      </c>
      <c r="AC4994" s="154" t="str">
        <f t="shared" si="2332"/>
        <v/>
      </c>
      <c r="AD4994" s="154" t="str">
        <f t="shared" si="2333"/>
        <v/>
      </c>
      <c r="AE4994" s="3" t="str">
        <f t="shared" si="2334"/>
        <v/>
      </c>
      <c r="AF4994" s="3" t="str">
        <f t="shared" si="2335"/>
        <v/>
      </c>
      <c r="AG4994" s="3" t="str">
        <f t="shared" si="2336"/>
        <v/>
      </c>
      <c r="AH4994" s="4" t="str">
        <f t="shared" si="2337"/>
        <v/>
      </c>
      <c r="AI4994" s="75" t="str">
        <f t="shared" si="2338"/>
        <v/>
      </c>
      <c r="AJ4994" s="75" t="str">
        <f t="shared" si="2339"/>
        <v/>
      </c>
    </row>
    <row r="4995" spans="1:36">
      <c r="A4995" s="41" t="str">
        <f t="shared" si="2322"/>
        <v/>
      </c>
      <c r="B4995" s="150" t="str">
        <f>IF(ISNUMBER(A4995),INDEX('MetaTrader Import'!$H$13:$J$5893,TRUNC(((A4995-$A$39+1)-1)/3)+1,MOD((A4995-$A$39+1)-1,3)+1),"")</f>
        <v/>
      </c>
      <c r="C4995" s="43" t="str">
        <f t="shared" si="2323"/>
        <v/>
      </c>
      <c r="D4995" s="43" t="str">
        <f t="shared" ref="D4995:D5058" ca="1" si="2343">IF(A4995&lt;&gt;"",NORMINV(RAND(),($C$23-C4995)*$C$28,$C$27)+NORMINV(RAND(),IF(RAND()&gt;$C$26,$C$25,0),$C$27),"")</f>
        <v/>
      </c>
      <c r="E4995" s="43" t="str">
        <f t="shared" si="2324"/>
        <v/>
      </c>
      <c r="F4995" s="43" t="str">
        <f t="shared" si="2325"/>
        <v/>
      </c>
      <c r="G4995" s="43" t="str">
        <f>IF(A4995&lt;&gt;"",IF(A4995&lt;Data!$G$11*0.25,$C$13/$G$32,IF(A4995&gt;Data!$G$11*0.25,$C$13,$C$13*10)),"")</f>
        <v/>
      </c>
      <c r="H4995" s="43" t="str">
        <f>IF(A4995&lt;&gt;"",IF(Data!$G$9="constant",$C$13,IF(Data!$G$9="squeeze",G4995,F4995)),"")</f>
        <v/>
      </c>
      <c r="I4995" s="38" t="str">
        <f ca="1">IF(ISNUMBER(A4995),NORMINV(RAND(),0,IF(AND(Data!$G$9="squeeze",A4995&lt;Data!$G$11*0.25),$H$32,1)*$C$30*$C$13)*($C$14*$C$12),"")</f>
        <v/>
      </c>
      <c r="J4995" s="42" t="str">
        <f ca="1">IFERROR(IF(Data!$C$6="Real",B4995,I4995+J4994+($C$14*$C$12)*(NORMINV(RAND(),$C$15,CHOOSE($G$13,$C$13,F4995,G4995)))),"")</f>
        <v/>
      </c>
      <c r="K4995" s="88" t="str">
        <f>IF(ISNUMBER(A4995), IF($G$16="fixed",$G$17,MIN(H4995*Data!$C$7*$C$16*0.5,$C$17*Data!$C$7))*$C$12,"")</f>
        <v/>
      </c>
      <c r="L4995" s="42" t="str">
        <f t="shared" ca="1" si="2340"/>
        <v/>
      </c>
      <c r="M4995" s="44" t="str">
        <f t="shared" ca="1" si="2341"/>
        <v/>
      </c>
      <c r="N4995" s="44" t="str">
        <f t="shared" ca="1" si="2342"/>
        <v/>
      </c>
      <c r="O4995" s="108" t="str">
        <f t="shared" si="2326"/>
        <v/>
      </c>
      <c r="P4995" s="102" t="str">
        <f t="shared" si="2327"/>
        <v/>
      </c>
      <c r="Q4995" s="102" t="str">
        <f t="shared" si="2328"/>
        <v/>
      </c>
      <c r="R4995" s="120" t="str">
        <f t="shared" si="2329"/>
        <v/>
      </c>
      <c r="S4995" s="54" t="str">
        <f t="shared" si="2330"/>
        <v/>
      </c>
      <c r="T4995" s="5" t="str">
        <f t="shared" si="2331"/>
        <v/>
      </c>
      <c r="U4995" s="152" t="str">
        <f t="shared" ref="U4995:U5058" si="2344">IF(NOT(ISNUMBER(T4995)),"",IF(S4995=1,T4995,IF(M4995&gt;U4994,M4995,IF(ISNUMBER(U4994),U4994,""))))</f>
        <v/>
      </c>
      <c r="V4995" s="152" t="str">
        <f t="shared" ref="V4995:V5058" si="2345">IF(NOT(ISNUMBER(T4995)),"",IF(S4995=1,T4995,IF(N4995&lt;V4994,N4995,IF(ISNUMBER(V4994),V4994,""))))</f>
        <v/>
      </c>
      <c r="W4995" s="153" t="str">
        <f t="shared" ref="W4995:W5058" si="2346">IF(NOT(ISNUMBER(T4995)),"",MIN($F$24,IF(TRUNC((U4995-T4995)/$E$24*$G$12)+0&gt;IF(ISNUMBER(W4994),W4994,0),TRUNC((U4995-T4995)/$E$24*$G$12)+0,IF(ISNUMBER(W4994),W4994,0))))</f>
        <v/>
      </c>
      <c r="X4995" s="153" t="str">
        <f t="shared" ref="X4995:X5058" si="2347">IF(NOT(ISNUMBER(T4995)),"",MIN($F$24,IF(-TRUNC((V4995-T4995)/$E$24*$G$12)+0&gt;IF(ISNUMBER(X4994),X4994,0),-TRUNC((V4995-T4995)/$E$24*$G$12)+0,IF(ISNUMBER(X4994),X4994,0))))</f>
        <v/>
      </c>
      <c r="Y4995" s="153" t="str">
        <f t="shared" ref="Y4995:Y5058" si="2348">IF(ISNUMBER(W4995),(IF(W4995=0,0,1))*IF(ABS($I$24)=2,POWER(2,W4995-1),W4995)*SIGN($I$24)*$K$24,"")</f>
        <v/>
      </c>
      <c r="Z4995" s="153" t="str">
        <f t="shared" ref="Z4995:Z5058" si="2349">IF(ISNUMBER(X4995),(IF(X4995=0,0,1))*IF(ABS($I$24)=2,POWER(2,X4995-1),X4995)*SIGN($I$24)*$K$24,"")</f>
        <v/>
      </c>
      <c r="AA4995" s="152" t="str">
        <f t="shared" ref="AA4995:AA5058" si="2350">IF(OR(NOT(ISNUMBER(T4995)),W4995&lt;1),"",IF(OR(NOT(ISNUMBER(W4994)),W4994=0),IF(SIGN(Y4995)=1,M4995,N4995),(Y4994*AA4994+(Y4995-Y4994)*IF(SIGN(Y4995)=1,M4995,N4995))/Y4995))</f>
        <v/>
      </c>
      <c r="AB4995" s="152" t="str">
        <f t="shared" ref="AB4995:AB5058" si="2351">IF(OR(NOT(ISNUMBER(T4995)),X4995&lt;1),"",IF(OR(NOT(ISNUMBER(X4994)),X4994=0),IF(SIGN(Z4995)=1,N4995,M4995),(Z4994*AB4994+(Z4995-Z4994)*IF(SIGN(Z4995)=1,N4995,M4995))/Z4995))</f>
        <v/>
      </c>
      <c r="AC4995" s="154" t="str">
        <f t="shared" si="2332"/>
        <v/>
      </c>
      <c r="AD4995" s="154" t="str">
        <f t="shared" si="2333"/>
        <v/>
      </c>
      <c r="AE4995" s="3" t="str">
        <f t="shared" si="2334"/>
        <v/>
      </c>
      <c r="AF4995" s="3" t="str">
        <f t="shared" si="2335"/>
        <v/>
      </c>
      <c r="AG4995" s="3" t="str">
        <f t="shared" si="2336"/>
        <v/>
      </c>
      <c r="AH4995" s="4" t="str">
        <f t="shared" si="2337"/>
        <v/>
      </c>
      <c r="AI4995" s="75" t="str">
        <f t="shared" si="2338"/>
        <v/>
      </c>
      <c r="AJ4995" s="75" t="str">
        <f t="shared" si="2339"/>
        <v/>
      </c>
    </row>
    <row r="4996" spans="1:36">
      <c r="A4996" s="41" t="str">
        <f t="shared" ref="A4996:A5061" si="2352">IFERROR(IF(A4995+1&gt;$C$19,"",A4995+1),"")</f>
        <v/>
      </c>
      <c r="B4996" s="150" t="str">
        <f>IF(ISNUMBER(A4996),INDEX('MetaTrader Import'!$H$13:$J$5893,TRUNC(((A4996-$A$39+1)-1)/3)+1,MOD((A4996-$A$39+1)-1,3)+1),"")</f>
        <v/>
      </c>
      <c r="C4996" s="43" t="str">
        <f t="shared" ref="C4996:C5011" si="2353">IF(A4996&lt;&gt;"",E4995,"")</f>
        <v/>
      </c>
      <c r="D4996" s="43" t="str">
        <f t="shared" ca="1" si="2343"/>
        <v/>
      </c>
      <c r="E4996" s="43" t="str">
        <f t="shared" ref="E4996:E5011" si="2354">IF(A4996&lt;&gt;"",C4996+D4996,"")</f>
        <v/>
      </c>
      <c r="F4996" s="43" t="str">
        <f t="shared" ref="F4996:F5011" si="2355">IF(A4996&lt;&gt;"",$C$13*ABS(E4996)/$C$23,"")</f>
        <v/>
      </c>
      <c r="G4996" s="43" t="str">
        <f>IF(A4996&lt;&gt;"",IF(A4996&lt;Data!$G$11*0.25,$C$13/$G$32,IF(A4996&gt;Data!$G$11*0.25,$C$13,$C$13*10)),"")</f>
        <v/>
      </c>
      <c r="H4996" s="43" t="str">
        <f>IF(A4996&lt;&gt;"",IF(Data!$G$9="constant",$C$13,IF(Data!$G$9="squeeze",G4996,F4996)),"")</f>
        <v/>
      </c>
      <c r="I4996" s="38" t="str">
        <f ca="1">IF(ISNUMBER(A4996),NORMINV(RAND(),0,IF(AND(Data!$G$9="squeeze",A4996&lt;Data!$G$11*0.25),$H$32,1)*$C$30*$C$13)*($C$14*$C$12),"")</f>
        <v/>
      </c>
      <c r="J4996" s="42" t="str">
        <f ca="1">IFERROR(IF(Data!$C$6="Real",B4996,I4996+J4995+($C$14*$C$12)*(NORMINV(RAND(),$C$15,CHOOSE($G$13,$C$13,F4996,G4996)))),"")</f>
        <v/>
      </c>
      <c r="K4996" s="88" t="str">
        <f>IF(ISNUMBER(A4996), IF($G$16="fixed",$G$17,MIN(H4996*Data!$C$7*$C$16*0.5,$C$17*Data!$C$7))*$C$12,"")</f>
        <v/>
      </c>
      <c r="L4996" s="42" t="str">
        <f t="shared" ca="1" si="2340"/>
        <v/>
      </c>
      <c r="M4996" s="44" t="str">
        <f t="shared" ca="1" si="2341"/>
        <v/>
      </c>
      <c r="N4996" s="44" t="str">
        <f t="shared" ca="1" si="2342"/>
        <v/>
      </c>
      <c r="O4996" s="108" t="str">
        <f t="shared" ref="O4996:O5059" si="2356">IF(ISNUMBER(A4996),$G$12*SLOPE(L4982:L4996,A4982:A4996),"")</f>
        <v/>
      </c>
      <c r="P4996" s="102" t="str">
        <f t="shared" ref="P4996:P5059" si="2357">IF(ISNUMBER(A4996),STDEV(L4982:L4996)*$G$12,"")</f>
        <v/>
      </c>
      <c r="Q4996" s="102" t="str">
        <f t="shared" ref="Q4996:Q5059" si="2358">IF(ISNUMBER(A4996),SLOPE(P4982:P4996,A4982:A4996),"")</f>
        <v/>
      </c>
      <c r="R4996" s="120" t="str">
        <f t="shared" ref="R4996:R5059" si="2359">IF(ISNUMBER(A4996),R4995+S4995,"")</f>
        <v/>
      </c>
      <c r="S4996" s="54" t="str">
        <f t="shared" ref="S4996:S5059" si="2360">IF(ISNUMBER(A4996),IF(AND(R4996&lt;$M$24,Q4996&lt;$F$28,ABS(O4996)&lt;$F$27,P4996&lt;$F$26,NOT(ISNUMBER(T4995))),1,0),"")</f>
        <v/>
      </c>
      <c r="T4996" s="5" t="str">
        <f t="shared" ref="T4996:T5059" si="2361">IF(ISNUMBER(A4996),IF(S4996=1,L4996,IF(AG4995="Y","",IF(ISNUMBER(T4995),T4995,""))),"")</f>
        <v/>
      </c>
      <c r="U4996" s="152" t="str">
        <f t="shared" si="2344"/>
        <v/>
      </c>
      <c r="V4996" s="152" t="str">
        <f t="shared" si="2345"/>
        <v/>
      </c>
      <c r="W4996" s="153" t="str">
        <f t="shared" si="2346"/>
        <v/>
      </c>
      <c r="X4996" s="153" t="str">
        <f t="shared" si="2347"/>
        <v/>
      </c>
      <c r="Y4996" s="153" t="str">
        <f t="shared" si="2348"/>
        <v/>
      </c>
      <c r="Z4996" s="153" t="str">
        <f t="shared" si="2349"/>
        <v/>
      </c>
      <c r="AA4996" s="152" t="str">
        <f t="shared" si="2350"/>
        <v/>
      </c>
      <c r="AB4996" s="152" t="str">
        <f t="shared" si="2351"/>
        <v/>
      </c>
      <c r="AC4996" s="154" t="str">
        <f t="shared" ref="AC4996:AC5059" si="2362">IFERROR(-SIGN(Y4996)*(AA4996-IF(SIGN(Y4996)=1,N4996,M4996))*$G$12*ABS(Y4996),"")</f>
        <v/>
      </c>
      <c r="AD4996" s="154" t="str">
        <f t="shared" ref="AD4996:AD5059" si="2363">IFERROR(SIGN(Z4996)*(AB4996-IF(SIGN(Z4996)=1,M4996,N4996))*$G$12*ABS(Z4996),"")</f>
        <v/>
      </c>
      <c r="AE4996" s="3" t="str">
        <f t="shared" ref="AE4996:AE5059" si="2364">IF(ISNUMBER(A4996),IFERROR((IF(ISNUMBER(AC4996),AC4996,0)+IF(ISNUMBER(AD4996),AD4996,0))/(ABS(Y4996)+ABS(Z4996)),0),"")</f>
        <v/>
      </c>
      <c r="AF4996" s="3" t="str">
        <f t="shared" ref="AF4996:AF5059" si="2365">IF(ISNUMBER(A4996),IF(ISNUMBER(AC4996),AC4996,0)+IF(ISNUMBER(AD4996),AD4996,0),"")</f>
        <v/>
      </c>
      <c r="AG4996" s="3" t="str">
        <f t="shared" ref="AG4996:AG5059" si="2366">IF(NOT(ISNUMBER(T4996)),"",IF(OR(AF4996&gt;$G$24,AF4996&lt;-$H$24,A4996+1&gt;$C$19),"Y","N"))</f>
        <v/>
      </c>
      <c r="AH4996" s="4" t="str">
        <f t="shared" ref="AH4996:AH5059" si="2367">IF(AG4996="y",AF4996*10*$C$11,"")</f>
        <v/>
      </c>
      <c r="AI4996" s="75" t="str">
        <f t="shared" ref="AI4996:AI5059" si="2368">IF(ISNUMBER(A4996),IF(ISNUMBER(AH4996),AJ4996,AF4996*10*$C$11+AJ4996),"")</f>
        <v/>
      </c>
      <c r="AJ4996" s="75" t="str">
        <f t="shared" ref="AJ4996:AJ5059" si="2369">IF(ISNUMBER(A4996),AJ4995+IF(ISNUMBER(AH4996),AH4996,0),"")</f>
        <v/>
      </c>
    </row>
    <row r="4997" spans="1:36">
      <c r="A4997" s="41" t="str">
        <f t="shared" si="2352"/>
        <v/>
      </c>
      <c r="B4997" s="150" t="str">
        <f>IF(ISNUMBER(A4997),INDEX('MetaTrader Import'!$H$13:$J$5893,TRUNC(((A4997-$A$39+1)-1)/3)+1,MOD((A4997-$A$39+1)-1,3)+1),"")</f>
        <v/>
      </c>
      <c r="C4997" s="43" t="str">
        <f t="shared" si="2353"/>
        <v/>
      </c>
      <c r="D4997" s="43" t="str">
        <f t="shared" ca="1" si="2343"/>
        <v/>
      </c>
      <c r="E4997" s="43" t="str">
        <f t="shared" si="2354"/>
        <v/>
      </c>
      <c r="F4997" s="43" t="str">
        <f t="shared" si="2355"/>
        <v/>
      </c>
      <c r="G4997" s="43" t="str">
        <f>IF(A4997&lt;&gt;"",IF(A4997&lt;Data!$G$11*0.25,$C$13/$G$32,IF(A4997&gt;Data!$G$11*0.25,$C$13,$C$13*10)),"")</f>
        <v/>
      </c>
      <c r="H4997" s="43" t="str">
        <f>IF(A4997&lt;&gt;"",IF(Data!$G$9="constant",$C$13,IF(Data!$G$9="squeeze",G4997,F4997)),"")</f>
        <v/>
      </c>
      <c r="I4997" s="38" t="str">
        <f ca="1">IF(ISNUMBER(A4997),NORMINV(RAND(),0,IF(AND(Data!$G$9="squeeze",A4997&lt;Data!$G$11*0.25),$H$32,1)*$C$30*$C$13)*($C$14*$C$12),"")</f>
        <v/>
      </c>
      <c r="J4997" s="42" t="str">
        <f ca="1">IFERROR(IF(Data!$C$6="Real",B4997,I4997+J4996+($C$14*$C$12)*(NORMINV(RAND(),$C$15,CHOOSE($G$13,$C$13,F4997,G4997)))),"")</f>
        <v/>
      </c>
      <c r="K4997" s="88" t="str">
        <f>IF(ISNUMBER(A4997), IF($G$16="fixed",$G$17,MIN(H4997*Data!$C$7*$C$16*0.5,$C$17*Data!$C$7))*$C$12,"")</f>
        <v/>
      </c>
      <c r="L4997" s="42" t="str">
        <f t="shared" ca="1" si="2340"/>
        <v/>
      </c>
      <c r="M4997" s="44" t="str">
        <f t="shared" ca="1" si="2341"/>
        <v/>
      </c>
      <c r="N4997" s="44" t="str">
        <f t="shared" ca="1" si="2342"/>
        <v/>
      </c>
      <c r="O4997" s="108" t="str">
        <f t="shared" si="2356"/>
        <v/>
      </c>
      <c r="P4997" s="102" t="str">
        <f t="shared" si="2357"/>
        <v/>
      </c>
      <c r="Q4997" s="102" t="str">
        <f t="shared" si="2358"/>
        <v/>
      </c>
      <c r="R4997" s="120" t="str">
        <f t="shared" si="2359"/>
        <v/>
      </c>
      <c r="S4997" s="54" t="str">
        <f t="shared" si="2360"/>
        <v/>
      </c>
      <c r="T4997" s="5" t="str">
        <f t="shared" si="2361"/>
        <v/>
      </c>
      <c r="U4997" s="152" t="str">
        <f t="shared" si="2344"/>
        <v/>
      </c>
      <c r="V4997" s="152" t="str">
        <f t="shared" si="2345"/>
        <v/>
      </c>
      <c r="W4997" s="153" t="str">
        <f t="shared" si="2346"/>
        <v/>
      </c>
      <c r="X4997" s="153" t="str">
        <f t="shared" si="2347"/>
        <v/>
      </c>
      <c r="Y4997" s="153" t="str">
        <f t="shared" si="2348"/>
        <v/>
      </c>
      <c r="Z4997" s="153" t="str">
        <f t="shared" si="2349"/>
        <v/>
      </c>
      <c r="AA4997" s="152" t="str">
        <f t="shared" si="2350"/>
        <v/>
      </c>
      <c r="AB4997" s="152" t="str">
        <f t="shared" si="2351"/>
        <v/>
      </c>
      <c r="AC4997" s="154" t="str">
        <f t="shared" si="2362"/>
        <v/>
      </c>
      <c r="AD4997" s="154" t="str">
        <f t="shared" si="2363"/>
        <v/>
      </c>
      <c r="AE4997" s="3" t="str">
        <f t="shared" si="2364"/>
        <v/>
      </c>
      <c r="AF4997" s="3" t="str">
        <f t="shared" si="2365"/>
        <v/>
      </c>
      <c r="AG4997" s="3" t="str">
        <f t="shared" si="2366"/>
        <v/>
      </c>
      <c r="AH4997" s="4" t="str">
        <f t="shared" si="2367"/>
        <v/>
      </c>
      <c r="AI4997" s="75" t="str">
        <f t="shared" si="2368"/>
        <v/>
      </c>
      <c r="AJ4997" s="75" t="str">
        <f t="shared" si="2369"/>
        <v/>
      </c>
    </row>
    <row r="4998" spans="1:36">
      <c r="A4998" s="41" t="str">
        <f t="shared" si="2352"/>
        <v/>
      </c>
      <c r="B4998" s="150" t="str">
        <f>IF(ISNUMBER(A4998),INDEX('MetaTrader Import'!$H$13:$J$5893,TRUNC(((A4998-$A$39+1)-1)/3)+1,MOD((A4998-$A$39+1)-1,3)+1),"")</f>
        <v/>
      </c>
      <c r="C4998" s="43" t="str">
        <f t="shared" si="2353"/>
        <v/>
      </c>
      <c r="D4998" s="43" t="str">
        <f t="shared" ca="1" si="2343"/>
        <v/>
      </c>
      <c r="E4998" s="43" t="str">
        <f t="shared" si="2354"/>
        <v/>
      </c>
      <c r="F4998" s="43" t="str">
        <f t="shared" si="2355"/>
        <v/>
      </c>
      <c r="G4998" s="43" t="str">
        <f>IF(A4998&lt;&gt;"",IF(A4998&lt;Data!$G$11*0.25,$C$13/$G$32,IF(A4998&gt;Data!$G$11*0.25,$C$13,$C$13*10)),"")</f>
        <v/>
      </c>
      <c r="H4998" s="43" t="str">
        <f>IF(A4998&lt;&gt;"",IF(Data!$G$9="constant",$C$13,IF(Data!$G$9="squeeze",G4998,F4998)),"")</f>
        <v/>
      </c>
      <c r="I4998" s="38" t="str">
        <f ca="1">IF(ISNUMBER(A4998),NORMINV(RAND(),0,IF(AND(Data!$G$9="squeeze",A4998&lt;Data!$G$11*0.25),$H$32,1)*$C$30*$C$13)*($C$14*$C$12),"")</f>
        <v/>
      </c>
      <c r="J4998" s="42" t="str">
        <f ca="1">IFERROR(IF(Data!$C$6="Real",B4998,I4998+J4997+($C$14*$C$12)*(NORMINV(RAND(),$C$15,CHOOSE($G$13,$C$13,F4998,G4998)))),"")</f>
        <v/>
      </c>
      <c r="K4998" s="88" t="str">
        <f>IF(ISNUMBER(A4998), IF($G$16="fixed",$G$17,MIN(H4998*Data!$C$7*$C$16*0.5,$C$17*Data!$C$7))*$C$12,"")</f>
        <v/>
      </c>
      <c r="L4998" s="42" t="str">
        <f t="shared" ref="L4998:L5066" ca="1" si="2370">IFERROR(J4998,"")</f>
        <v/>
      </c>
      <c r="M4998" s="44" t="str">
        <f t="shared" ref="M4998:M5061" ca="1" si="2371">IFERROR(L4998+K4998*0.5,"")</f>
        <v/>
      </c>
      <c r="N4998" s="44" t="str">
        <f t="shared" ref="N4998:N5066" ca="1" si="2372">IFERROR(L4998-K4998*0.5,"")</f>
        <v/>
      </c>
      <c r="O4998" s="108" t="str">
        <f t="shared" si="2356"/>
        <v/>
      </c>
      <c r="P4998" s="102" t="str">
        <f t="shared" si="2357"/>
        <v/>
      </c>
      <c r="Q4998" s="102" t="str">
        <f t="shared" si="2358"/>
        <v/>
      </c>
      <c r="R4998" s="120" t="str">
        <f t="shared" si="2359"/>
        <v/>
      </c>
      <c r="S4998" s="54" t="str">
        <f t="shared" si="2360"/>
        <v/>
      </c>
      <c r="T4998" s="5" t="str">
        <f t="shared" si="2361"/>
        <v/>
      </c>
      <c r="U4998" s="152" t="str">
        <f t="shared" si="2344"/>
        <v/>
      </c>
      <c r="V4998" s="152" t="str">
        <f t="shared" si="2345"/>
        <v/>
      </c>
      <c r="W4998" s="153" t="str">
        <f t="shared" si="2346"/>
        <v/>
      </c>
      <c r="X4998" s="153" t="str">
        <f t="shared" si="2347"/>
        <v/>
      </c>
      <c r="Y4998" s="153" t="str">
        <f t="shared" si="2348"/>
        <v/>
      </c>
      <c r="Z4998" s="153" t="str">
        <f t="shared" si="2349"/>
        <v/>
      </c>
      <c r="AA4998" s="152" t="str">
        <f t="shared" si="2350"/>
        <v/>
      </c>
      <c r="AB4998" s="152" t="str">
        <f t="shared" si="2351"/>
        <v/>
      </c>
      <c r="AC4998" s="154" t="str">
        <f t="shared" si="2362"/>
        <v/>
      </c>
      <c r="AD4998" s="154" t="str">
        <f t="shared" si="2363"/>
        <v/>
      </c>
      <c r="AE4998" s="3" t="str">
        <f t="shared" si="2364"/>
        <v/>
      </c>
      <c r="AF4998" s="3" t="str">
        <f t="shared" si="2365"/>
        <v/>
      </c>
      <c r="AG4998" s="3" t="str">
        <f t="shared" si="2366"/>
        <v/>
      </c>
      <c r="AH4998" s="4" t="str">
        <f t="shared" si="2367"/>
        <v/>
      </c>
      <c r="AI4998" s="75" t="str">
        <f t="shared" si="2368"/>
        <v/>
      </c>
      <c r="AJ4998" s="75" t="str">
        <f t="shared" si="2369"/>
        <v/>
      </c>
    </row>
    <row r="4999" spans="1:36">
      <c r="A4999" s="41" t="str">
        <f t="shared" si="2352"/>
        <v/>
      </c>
      <c r="B4999" s="150" t="str">
        <f>IF(ISNUMBER(A4999),INDEX('MetaTrader Import'!$H$13:$J$5893,TRUNC(((A4999-$A$39+1)-1)/3)+1,MOD((A4999-$A$39+1)-1,3)+1),"")</f>
        <v/>
      </c>
      <c r="C4999" s="43" t="str">
        <f t="shared" si="2353"/>
        <v/>
      </c>
      <c r="D4999" s="43" t="str">
        <f t="shared" ca="1" si="2343"/>
        <v/>
      </c>
      <c r="E4999" s="43" t="str">
        <f t="shared" si="2354"/>
        <v/>
      </c>
      <c r="F4999" s="43" t="str">
        <f t="shared" si="2355"/>
        <v/>
      </c>
      <c r="G4999" s="43" t="str">
        <f>IF(A4999&lt;&gt;"",IF(A4999&lt;Data!$G$11*0.25,$C$13/$G$32,IF(A4999&gt;Data!$G$11*0.25,$C$13,$C$13*10)),"")</f>
        <v/>
      </c>
      <c r="H4999" s="43" t="str">
        <f>IF(A4999&lt;&gt;"",IF(Data!$G$9="constant",$C$13,IF(Data!$G$9="squeeze",G4999,F4999)),"")</f>
        <v/>
      </c>
      <c r="I4999" s="38" t="str">
        <f ca="1">IF(ISNUMBER(A4999),NORMINV(RAND(),0,IF(AND(Data!$G$9="squeeze",A4999&lt;Data!$G$11*0.25),$H$32,1)*$C$30*$C$13)*($C$14*$C$12),"")</f>
        <v/>
      </c>
      <c r="J4999" s="42" t="str">
        <f ca="1">IFERROR(IF(Data!$C$6="Real",B4999,I4999+J4998+($C$14*$C$12)*(NORMINV(RAND(),$C$15,CHOOSE($G$13,$C$13,F4999,G4999)))),"")</f>
        <v/>
      </c>
      <c r="K4999" s="88" t="str">
        <f>IF(ISNUMBER(A4999), IF($G$16="fixed",$G$17,MIN(H4999*Data!$C$7*$C$16*0.5,$C$17*Data!$C$7))*$C$12,"")</f>
        <v/>
      </c>
      <c r="L4999" s="42" t="str">
        <f t="shared" ca="1" si="2370"/>
        <v/>
      </c>
      <c r="M4999" s="44" t="str">
        <f t="shared" ca="1" si="2371"/>
        <v/>
      </c>
      <c r="N4999" s="44" t="str">
        <f t="shared" ca="1" si="2372"/>
        <v/>
      </c>
      <c r="O4999" s="108" t="str">
        <f t="shared" si="2356"/>
        <v/>
      </c>
      <c r="P4999" s="102" t="str">
        <f t="shared" si="2357"/>
        <v/>
      </c>
      <c r="Q4999" s="102" t="str">
        <f t="shared" si="2358"/>
        <v/>
      </c>
      <c r="R4999" s="120" t="str">
        <f t="shared" si="2359"/>
        <v/>
      </c>
      <c r="S4999" s="54" t="str">
        <f t="shared" si="2360"/>
        <v/>
      </c>
      <c r="T4999" s="5" t="str">
        <f t="shared" si="2361"/>
        <v/>
      </c>
      <c r="U4999" s="152" t="str">
        <f t="shared" si="2344"/>
        <v/>
      </c>
      <c r="V4999" s="152" t="str">
        <f t="shared" si="2345"/>
        <v/>
      </c>
      <c r="W4999" s="153" t="str">
        <f t="shared" si="2346"/>
        <v/>
      </c>
      <c r="X4999" s="153" t="str">
        <f t="shared" si="2347"/>
        <v/>
      </c>
      <c r="Y4999" s="153" t="str">
        <f t="shared" si="2348"/>
        <v/>
      </c>
      <c r="Z4999" s="153" t="str">
        <f t="shared" si="2349"/>
        <v/>
      </c>
      <c r="AA4999" s="152" t="str">
        <f t="shared" si="2350"/>
        <v/>
      </c>
      <c r="AB4999" s="152" t="str">
        <f t="shared" si="2351"/>
        <v/>
      </c>
      <c r="AC4999" s="154" t="str">
        <f t="shared" si="2362"/>
        <v/>
      </c>
      <c r="AD4999" s="154" t="str">
        <f t="shared" si="2363"/>
        <v/>
      </c>
      <c r="AE4999" s="3" t="str">
        <f t="shared" si="2364"/>
        <v/>
      </c>
      <c r="AF4999" s="3" t="str">
        <f t="shared" si="2365"/>
        <v/>
      </c>
      <c r="AG4999" s="3" t="str">
        <f t="shared" si="2366"/>
        <v/>
      </c>
      <c r="AH4999" s="4" t="str">
        <f t="shared" si="2367"/>
        <v/>
      </c>
      <c r="AI4999" s="75" t="str">
        <f t="shared" si="2368"/>
        <v/>
      </c>
      <c r="AJ4999" s="75" t="str">
        <f t="shared" si="2369"/>
        <v/>
      </c>
    </row>
    <row r="5000" spans="1:36">
      <c r="A5000" s="41" t="str">
        <f t="shared" si="2352"/>
        <v/>
      </c>
      <c r="B5000" s="150" t="str">
        <f>IF(ISNUMBER(A5000),INDEX('MetaTrader Import'!$H$13:$J$5893,TRUNC(((A5000-$A$39+1)-1)/3)+1,MOD((A5000-$A$39+1)-1,3)+1),"")</f>
        <v/>
      </c>
      <c r="C5000" s="43" t="str">
        <f t="shared" si="2353"/>
        <v/>
      </c>
      <c r="D5000" s="43" t="str">
        <f t="shared" ca="1" si="2343"/>
        <v/>
      </c>
      <c r="E5000" s="43" t="str">
        <f t="shared" si="2354"/>
        <v/>
      </c>
      <c r="F5000" s="43" t="str">
        <f t="shared" si="2355"/>
        <v/>
      </c>
      <c r="G5000" s="43" t="str">
        <f>IF(A5000&lt;&gt;"",IF(A5000&lt;Data!$G$11*0.25,$C$13/$G$32,IF(A5000&gt;Data!$G$11*0.25,$C$13,$C$13*10)),"")</f>
        <v/>
      </c>
      <c r="H5000" s="43" t="str">
        <f>IF(A5000&lt;&gt;"",IF(Data!$G$9="constant",$C$13,IF(Data!$G$9="squeeze",G5000,F5000)),"")</f>
        <v/>
      </c>
      <c r="I5000" s="38" t="str">
        <f ca="1">IF(ISNUMBER(A5000),NORMINV(RAND(),0,IF(AND(Data!$G$9="squeeze",A5000&lt;Data!$G$11*0.25),$H$32,1)*$C$30*$C$13)*($C$14*$C$12),"")</f>
        <v/>
      </c>
      <c r="J5000" s="42" t="str">
        <f ca="1">IFERROR(IF(Data!$C$6="Real",B5000,I5000+J4999+($C$14*$C$12)*(NORMINV(RAND(),$C$15,CHOOSE($G$13,$C$13,F5000,G5000)))),"")</f>
        <v/>
      </c>
      <c r="K5000" s="88" t="str">
        <f>IF(ISNUMBER(A5000), IF($G$16="fixed",$G$17,MIN(H5000*Data!$C$7*$C$16*0.5,$C$17*Data!$C$7))*$C$12,"")</f>
        <v/>
      </c>
      <c r="L5000" s="42" t="str">
        <f t="shared" ca="1" si="2370"/>
        <v/>
      </c>
      <c r="M5000" s="44" t="str">
        <f t="shared" ca="1" si="2371"/>
        <v/>
      </c>
      <c r="N5000" s="44" t="str">
        <f t="shared" ca="1" si="2372"/>
        <v/>
      </c>
      <c r="O5000" s="108" t="str">
        <f t="shared" si="2356"/>
        <v/>
      </c>
      <c r="P5000" s="102" t="str">
        <f t="shared" si="2357"/>
        <v/>
      </c>
      <c r="Q5000" s="102" t="str">
        <f t="shared" si="2358"/>
        <v/>
      </c>
      <c r="R5000" s="120" t="str">
        <f t="shared" si="2359"/>
        <v/>
      </c>
      <c r="S5000" s="54" t="str">
        <f t="shared" si="2360"/>
        <v/>
      </c>
      <c r="T5000" s="5" t="str">
        <f t="shared" si="2361"/>
        <v/>
      </c>
      <c r="U5000" s="152" t="str">
        <f t="shared" si="2344"/>
        <v/>
      </c>
      <c r="V5000" s="152" t="str">
        <f t="shared" si="2345"/>
        <v/>
      </c>
      <c r="W5000" s="153" t="str">
        <f t="shared" si="2346"/>
        <v/>
      </c>
      <c r="X5000" s="153" t="str">
        <f t="shared" si="2347"/>
        <v/>
      </c>
      <c r="Y5000" s="153" t="str">
        <f t="shared" si="2348"/>
        <v/>
      </c>
      <c r="Z5000" s="153" t="str">
        <f t="shared" si="2349"/>
        <v/>
      </c>
      <c r="AA5000" s="152" t="str">
        <f t="shared" si="2350"/>
        <v/>
      </c>
      <c r="AB5000" s="152" t="str">
        <f t="shared" si="2351"/>
        <v/>
      </c>
      <c r="AC5000" s="154" t="str">
        <f t="shared" si="2362"/>
        <v/>
      </c>
      <c r="AD5000" s="154" t="str">
        <f t="shared" si="2363"/>
        <v/>
      </c>
      <c r="AE5000" s="3" t="str">
        <f t="shared" si="2364"/>
        <v/>
      </c>
      <c r="AF5000" s="3" t="str">
        <f t="shared" si="2365"/>
        <v/>
      </c>
      <c r="AG5000" s="3" t="str">
        <f t="shared" si="2366"/>
        <v/>
      </c>
      <c r="AH5000" s="4" t="str">
        <f t="shared" si="2367"/>
        <v/>
      </c>
      <c r="AI5000" s="75" t="str">
        <f t="shared" si="2368"/>
        <v/>
      </c>
      <c r="AJ5000" s="75" t="str">
        <f t="shared" si="2369"/>
        <v/>
      </c>
    </row>
    <row r="5001" spans="1:36">
      <c r="A5001" s="41" t="str">
        <f t="shared" si="2352"/>
        <v/>
      </c>
      <c r="B5001" s="150" t="str">
        <f>IF(ISNUMBER(A5001),INDEX('MetaTrader Import'!$H$13:$J$5893,TRUNC(((A5001-$A$39+1)-1)/3)+1,MOD((A5001-$A$39+1)-1,3)+1),"")</f>
        <v/>
      </c>
      <c r="C5001" s="43" t="str">
        <f t="shared" si="2353"/>
        <v/>
      </c>
      <c r="D5001" s="43" t="str">
        <f t="shared" ca="1" si="2343"/>
        <v/>
      </c>
      <c r="E5001" s="43" t="str">
        <f t="shared" si="2354"/>
        <v/>
      </c>
      <c r="F5001" s="43" t="str">
        <f t="shared" si="2355"/>
        <v/>
      </c>
      <c r="G5001" s="43" t="str">
        <f>IF(A5001&lt;&gt;"",IF(A5001&lt;Data!$G$11*0.25,$C$13/$G$32,IF(A5001&gt;Data!$G$11*0.25,$C$13,$C$13*10)),"")</f>
        <v/>
      </c>
      <c r="H5001" s="43" t="str">
        <f>IF(A5001&lt;&gt;"",IF(Data!$G$9="constant",$C$13,IF(Data!$G$9="squeeze",G5001,F5001)),"")</f>
        <v/>
      </c>
      <c r="I5001" s="38" t="str">
        <f ca="1">IF(ISNUMBER(A5001),NORMINV(RAND(),0,IF(AND(Data!$G$9="squeeze",A5001&lt;Data!$G$11*0.25),$H$32,1)*$C$30*$C$13)*($C$14*$C$12),"")</f>
        <v/>
      </c>
      <c r="J5001" s="42" t="str">
        <f ca="1">IFERROR(IF(Data!$C$6="Real",B5001,I5001+J5000+($C$14*$C$12)*(NORMINV(RAND(),$C$15,CHOOSE($G$13,$C$13,F5001,G5001)))),"")</f>
        <v/>
      </c>
      <c r="K5001" s="88" t="str">
        <f>IF(ISNUMBER(A5001), IF($G$16="fixed",$G$17,MIN(H5001*Data!$C$7*$C$16*0.5,$C$17*Data!$C$7))*$C$12,"")</f>
        <v/>
      </c>
      <c r="L5001" s="42" t="str">
        <f t="shared" ca="1" si="2370"/>
        <v/>
      </c>
      <c r="M5001" s="44" t="str">
        <f t="shared" ca="1" si="2371"/>
        <v/>
      </c>
      <c r="N5001" s="44" t="str">
        <f t="shared" ca="1" si="2372"/>
        <v/>
      </c>
      <c r="O5001" s="108" t="str">
        <f t="shared" si="2356"/>
        <v/>
      </c>
      <c r="P5001" s="102" t="str">
        <f t="shared" si="2357"/>
        <v/>
      </c>
      <c r="Q5001" s="102" t="str">
        <f t="shared" si="2358"/>
        <v/>
      </c>
      <c r="R5001" s="120" t="str">
        <f t="shared" si="2359"/>
        <v/>
      </c>
      <c r="S5001" s="54" t="str">
        <f t="shared" si="2360"/>
        <v/>
      </c>
      <c r="T5001" s="5" t="str">
        <f t="shared" si="2361"/>
        <v/>
      </c>
      <c r="U5001" s="152" t="str">
        <f t="shared" si="2344"/>
        <v/>
      </c>
      <c r="V5001" s="152" t="str">
        <f t="shared" si="2345"/>
        <v/>
      </c>
      <c r="W5001" s="153" t="str">
        <f t="shared" si="2346"/>
        <v/>
      </c>
      <c r="X5001" s="153" t="str">
        <f t="shared" si="2347"/>
        <v/>
      </c>
      <c r="Y5001" s="153" t="str">
        <f t="shared" si="2348"/>
        <v/>
      </c>
      <c r="Z5001" s="153" t="str">
        <f t="shared" si="2349"/>
        <v/>
      </c>
      <c r="AA5001" s="152" t="str">
        <f t="shared" si="2350"/>
        <v/>
      </c>
      <c r="AB5001" s="152" t="str">
        <f t="shared" si="2351"/>
        <v/>
      </c>
      <c r="AC5001" s="154" t="str">
        <f t="shared" si="2362"/>
        <v/>
      </c>
      <c r="AD5001" s="154" t="str">
        <f t="shared" si="2363"/>
        <v/>
      </c>
      <c r="AE5001" s="3" t="str">
        <f t="shared" si="2364"/>
        <v/>
      </c>
      <c r="AF5001" s="3" t="str">
        <f t="shared" si="2365"/>
        <v/>
      </c>
      <c r="AG5001" s="3" t="str">
        <f t="shared" si="2366"/>
        <v/>
      </c>
      <c r="AH5001" s="4" t="str">
        <f t="shared" si="2367"/>
        <v/>
      </c>
      <c r="AI5001" s="75" t="str">
        <f t="shared" si="2368"/>
        <v/>
      </c>
      <c r="AJ5001" s="75" t="str">
        <f t="shared" si="2369"/>
        <v/>
      </c>
    </row>
    <row r="5002" spans="1:36">
      <c r="A5002" s="41" t="str">
        <f t="shared" si="2352"/>
        <v/>
      </c>
      <c r="B5002" s="150" t="str">
        <f>IF(ISNUMBER(A5002),INDEX('MetaTrader Import'!$H$13:$J$5893,TRUNC(((A5002-$A$39+1)-1)/3)+1,MOD((A5002-$A$39+1)-1,3)+1),"")</f>
        <v/>
      </c>
      <c r="C5002" s="43" t="str">
        <f t="shared" si="2353"/>
        <v/>
      </c>
      <c r="D5002" s="43" t="str">
        <f t="shared" ca="1" si="2343"/>
        <v/>
      </c>
      <c r="E5002" s="43" t="str">
        <f t="shared" si="2354"/>
        <v/>
      </c>
      <c r="F5002" s="43" t="str">
        <f t="shared" si="2355"/>
        <v/>
      </c>
      <c r="G5002" s="43" t="str">
        <f>IF(A5002&lt;&gt;"",IF(A5002&lt;Data!$G$11*0.25,$C$13/$G$32,IF(A5002&gt;Data!$G$11*0.25,$C$13,$C$13*10)),"")</f>
        <v/>
      </c>
      <c r="H5002" s="43" t="str">
        <f>IF(A5002&lt;&gt;"",IF(Data!$G$9="constant",$C$13,IF(Data!$G$9="squeeze",G5002,F5002)),"")</f>
        <v/>
      </c>
      <c r="I5002" s="38" t="str">
        <f ca="1">IF(ISNUMBER(A5002),NORMINV(RAND(),0,IF(AND(Data!$G$9="squeeze",A5002&lt;Data!$G$11*0.25),$H$32,1)*$C$30*$C$13)*($C$14*$C$12),"")</f>
        <v/>
      </c>
      <c r="J5002" s="42" t="str">
        <f ca="1">IFERROR(IF(Data!$C$6="Real",B5002,I5002+J5001+($C$14*$C$12)*(NORMINV(RAND(),$C$15,CHOOSE($G$13,$C$13,F5002,G5002)))),"")</f>
        <v/>
      </c>
      <c r="K5002" s="88" t="str">
        <f>IF(ISNUMBER(A5002), IF($G$16="fixed",$G$17,MIN(H5002*Data!$C$7*$C$16*0.5,$C$17*Data!$C$7))*$C$12,"")</f>
        <v/>
      </c>
      <c r="L5002" s="42" t="str">
        <f t="shared" ca="1" si="2370"/>
        <v/>
      </c>
      <c r="M5002" s="44" t="str">
        <f t="shared" ca="1" si="2371"/>
        <v/>
      </c>
      <c r="N5002" s="44" t="str">
        <f t="shared" ca="1" si="2372"/>
        <v/>
      </c>
      <c r="O5002" s="108" t="str">
        <f t="shared" si="2356"/>
        <v/>
      </c>
      <c r="P5002" s="102" t="str">
        <f t="shared" si="2357"/>
        <v/>
      </c>
      <c r="Q5002" s="102" t="str">
        <f t="shared" si="2358"/>
        <v/>
      </c>
      <c r="R5002" s="120" t="str">
        <f t="shared" si="2359"/>
        <v/>
      </c>
      <c r="S5002" s="54" t="str">
        <f t="shared" si="2360"/>
        <v/>
      </c>
      <c r="T5002" s="5" t="str">
        <f t="shared" si="2361"/>
        <v/>
      </c>
      <c r="U5002" s="152" t="str">
        <f t="shared" si="2344"/>
        <v/>
      </c>
      <c r="V5002" s="152" t="str">
        <f t="shared" si="2345"/>
        <v/>
      </c>
      <c r="W5002" s="153" t="str">
        <f t="shared" si="2346"/>
        <v/>
      </c>
      <c r="X5002" s="153" t="str">
        <f t="shared" si="2347"/>
        <v/>
      </c>
      <c r="Y5002" s="153" t="str">
        <f t="shared" si="2348"/>
        <v/>
      </c>
      <c r="Z5002" s="153" t="str">
        <f t="shared" si="2349"/>
        <v/>
      </c>
      <c r="AA5002" s="152" t="str">
        <f t="shared" si="2350"/>
        <v/>
      </c>
      <c r="AB5002" s="152" t="str">
        <f t="shared" si="2351"/>
        <v/>
      </c>
      <c r="AC5002" s="154" t="str">
        <f t="shared" si="2362"/>
        <v/>
      </c>
      <c r="AD5002" s="154" t="str">
        <f t="shared" si="2363"/>
        <v/>
      </c>
      <c r="AE5002" s="3" t="str">
        <f t="shared" si="2364"/>
        <v/>
      </c>
      <c r="AF5002" s="3" t="str">
        <f t="shared" si="2365"/>
        <v/>
      </c>
      <c r="AG5002" s="3" t="str">
        <f t="shared" si="2366"/>
        <v/>
      </c>
      <c r="AH5002" s="4" t="str">
        <f t="shared" si="2367"/>
        <v/>
      </c>
      <c r="AI5002" s="75" t="str">
        <f t="shared" si="2368"/>
        <v/>
      </c>
      <c r="AJ5002" s="75" t="str">
        <f t="shared" si="2369"/>
        <v/>
      </c>
    </row>
    <row r="5003" spans="1:36">
      <c r="A5003" s="41" t="str">
        <f t="shared" si="2352"/>
        <v/>
      </c>
      <c r="B5003" s="150" t="str">
        <f>IF(ISNUMBER(A5003),INDEX('MetaTrader Import'!$H$13:$J$5893,TRUNC(((A5003-$A$39+1)-1)/3)+1,MOD((A5003-$A$39+1)-1,3)+1),"")</f>
        <v/>
      </c>
      <c r="C5003" s="43" t="str">
        <f t="shared" si="2353"/>
        <v/>
      </c>
      <c r="D5003" s="43" t="str">
        <f t="shared" ca="1" si="2343"/>
        <v/>
      </c>
      <c r="E5003" s="43" t="str">
        <f t="shared" si="2354"/>
        <v/>
      </c>
      <c r="F5003" s="43" t="str">
        <f t="shared" si="2355"/>
        <v/>
      </c>
      <c r="G5003" s="43" t="str">
        <f>IF(A5003&lt;&gt;"",IF(A5003&lt;Data!$G$11*0.25,$C$13/$G$32,IF(A5003&gt;Data!$G$11*0.25,$C$13,$C$13*10)),"")</f>
        <v/>
      </c>
      <c r="H5003" s="43" t="str">
        <f>IF(A5003&lt;&gt;"",IF(Data!$G$9="constant",$C$13,IF(Data!$G$9="squeeze",G5003,F5003)),"")</f>
        <v/>
      </c>
      <c r="I5003" s="38" t="str">
        <f ca="1">IF(ISNUMBER(A5003),NORMINV(RAND(),0,IF(AND(Data!$G$9="squeeze",A5003&lt;Data!$G$11*0.25),$H$32,1)*$C$30*$C$13)*($C$14*$C$12),"")</f>
        <v/>
      </c>
      <c r="J5003" s="42" t="str">
        <f ca="1">IFERROR(IF(Data!$C$6="Real",B5003,I5003+J5002+($C$14*$C$12)*(NORMINV(RAND(),$C$15,CHOOSE($G$13,$C$13,F5003,G5003)))),"")</f>
        <v/>
      </c>
      <c r="K5003" s="88" t="str">
        <f>IF(ISNUMBER(A5003), IF($G$16="fixed",$G$17,MIN(H5003*Data!$C$7*$C$16*0.5,$C$17*Data!$C$7))*$C$12,"")</f>
        <v/>
      </c>
      <c r="L5003" s="42" t="str">
        <f t="shared" ca="1" si="2370"/>
        <v/>
      </c>
      <c r="M5003" s="44" t="str">
        <f t="shared" ca="1" si="2371"/>
        <v/>
      </c>
      <c r="N5003" s="44" t="str">
        <f t="shared" ca="1" si="2372"/>
        <v/>
      </c>
      <c r="O5003" s="108" t="str">
        <f t="shared" si="2356"/>
        <v/>
      </c>
      <c r="P5003" s="102" t="str">
        <f t="shared" si="2357"/>
        <v/>
      </c>
      <c r="Q5003" s="102" t="str">
        <f t="shared" si="2358"/>
        <v/>
      </c>
      <c r="R5003" s="120" t="str">
        <f t="shared" si="2359"/>
        <v/>
      </c>
      <c r="S5003" s="54" t="str">
        <f t="shared" si="2360"/>
        <v/>
      </c>
      <c r="T5003" s="5" t="str">
        <f t="shared" si="2361"/>
        <v/>
      </c>
      <c r="U5003" s="152" t="str">
        <f t="shared" si="2344"/>
        <v/>
      </c>
      <c r="V5003" s="152" t="str">
        <f t="shared" si="2345"/>
        <v/>
      </c>
      <c r="W5003" s="153" t="str">
        <f t="shared" si="2346"/>
        <v/>
      </c>
      <c r="X5003" s="153" t="str">
        <f t="shared" si="2347"/>
        <v/>
      </c>
      <c r="Y5003" s="153" t="str">
        <f t="shared" si="2348"/>
        <v/>
      </c>
      <c r="Z5003" s="153" t="str">
        <f t="shared" si="2349"/>
        <v/>
      </c>
      <c r="AA5003" s="152" t="str">
        <f t="shared" si="2350"/>
        <v/>
      </c>
      <c r="AB5003" s="152" t="str">
        <f t="shared" si="2351"/>
        <v/>
      </c>
      <c r="AC5003" s="154" t="str">
        <f t="shared" si="2362"/>
        <v/>
      </c>
      <c r="AD5003" s="154" t="str">
        <f t="shared" si="2363"/>
        <v/>
      </c>
      <c r="AE5003" s="3" t="str">
        <f t="shared" si="2364"/>
        <v/>
      </c>
      <c r="AF5003" s="3" t="str">
        <f t="shared" si="2365"/>
        <v/>
      </c>
      <c r="AG5003" s="3" t="str">
        <f t="shared" si="2366"/>
        <v/>
      </c>
      <c r="AH5003" s="4" t="str">
        <f t="shared" si="2367"/>
        <v/>
      </c>
      <c r="AI5003" s="75" t="str">
        <f t="shared" si="2368"/>
        <v/>
      </c>
      <c r="AJ5003" s="75" t="str">
        <f t="shared" si="2369"/>
        <v/>
      </c>
    </row>
    <row r="5004" spans="1:36">
      <c r="A5004" s="41" t="str">
        <f t="shared" si="2352"/>
        <v/>
      </c>
      <c r="B5004" s="150" t="str">
        <f>IF(ISNUMBER(A5004),INDEX('MetaTrader Import'!$H$13:$J$5893,TRUNC(((A5004-$A$39+1)-1)/3)+1,MOD((A5004-$A$39+1)-1,3)+1),"")</f>
        <v/>
      </c>
      <c r="C5004" s="43" t="str">
        <f t="shared" si="2353"/>
        <v/>
      </c>
      <c r="D5004" s="43" t="str">
        <f t="shared" ca="1" si="2343"/>
        <v/>
      </c>
      <c r="E5004" s="43" t="str">
        <f t="shared" si="2354"/>
        <v/>
      </c>
      <c r="F5004" s="43" t="str">
        <f t="shared" si="2355"/>
        <v/>
      </c>
      <c r="G5004" s="43" t="str">
        <f>IF(A5004&lt;&gt;"",IF(A5004&lt;Data!$G$11*0.25,$C$13/$G$32,IF(A5004&gt;Data!$G$11*0.25,$C$13,$C$13*10)),"")</f>
        <v/>
      </c>
      <c r="H5004" s="43" t="str">
        <f>IF(A5004&lt;&gt;"",IF(Data!$G$9="constant",$C$13,IF(Data!$G$9="squeeze",G5004,F5004)),"")</f>
        <v/>
      </c>
      <c r="I5004" s="38" t="str">
        <f ca="1">IF(ISNUMBER(A5004),NORMINV(RAND(),0,IF(AND(Data!$G$9="squeeze",A5004&lt;Data!$G$11*0.25),$H$32,1)*$C$30*$C$13)*($C$14*$C$12),"")</f>
        <v/>
      </c>
      <c r="J5004" s="42" t="str">
        <f ca="1">IFERROR(IF(Data!$C$6="Real",B5004,I5004+J5003+($C$14*$C$12)*(NORMINV(RAND(),$C$15,CHOOSE($G$13,$C$13,F5004,G5004)))),"")</f>
        <v/>
      </c>
      <c r="K5004" s="88" t="str">
        <f>IF(ISNUMBER(A5004), IF($G$16="fixed",$G$17,MIN(H5004*Data!$C$7*$C$16*0.5,$C$17*Data!$C$7))*$C$12,"")</f>
        <v/>
      </c>
      <c r="L5004" s="42" t="str">
        <f t="shared" ca="1" si="2370"/>
        <v/>
      </c>
      <c r="M5004" s="44" t="str">
        <f t="shared" ca="1" si="2371"/>
        <v/>
      </c>
      <c r="N5004" s="44" t="str">
        <f t="shared" ca="1" si="2372"/>
        <v/>
      </c>
      <c r="O5004" s="108" t="str">
        <f t="shared" si="2356"/>
        <v/>
      </c>
      <c r="P5004" s="102" t="str">
        <f t="shared" si="2357"/>
        <v/>
      </c>
      <c r="Q5004" s="102" t="str">
        <f t="shared" si="2358"/>
        <v/>
      </c>
      <c r="R5004" s="120" t="str">
        <f t="shared" si="2359"/>
        <v/>
      </c>
      <c r="S5004" s="54" t="str">
        <f t="shared" si="2360"/>
        <v/>
      </c>
      <c r="T5004" s="5" t="str">
        <f t="shared" si="2361"/>
        <v/>
      </c>
      <c r="U5004" s="152" t="str">
        <f t="shared" si="2344"/>
        <v/>
      </c>
      <c r="V5004" s="152" t="str">
        <f t="shared" si="2345"/>
        <v/>
      </c>
      <c r="W5004" s="153" t="str">
        <f t="shared" si="2346"/>
        <v/>
      </c>
      <c r="X5004" s="153" t="str">
        <f t="shared" si="2347"/>
        <v/>
      </c>
      <c r="Y5004" s="153" t="str">
        <f t="shared" si="2348"/>
        <v/>
      </c>
      <c r="Z5004" s="153" t="str">
        <f t="shared" si="2349"/>
        <v/>
      </c>
      <c r="AA5004" s="152" t="str">
        <f t="shared" si="2350"/>
        <v/>
      </c>
      <c r="AB5004" s="152" t="str">
        <f t="shared" si="2351"/>
        <v/>
      </c>
      <c r="AC5004" s="154" t="str">
        <f t="shared" si="2362"/>
        <v/>
      </c>
      <c r="AD5004" s="154" t="str">
        <f t="shared" si="2363"/>
        <v/>
      </c>
      <c r="AE5004" s="3" t="str">
        <f t="shared" si="2364"/>
        <v/>
      </c>
      <c r="AF5004" s="3" t="str">
        <f t="shared" si="2365"/>
        <v/>
      </c>
      <c r="AG5004" s="3" t="str">
        <f t="shared" si="2366"/>
        <v/>
      </c>
      <c r="AH5004" s="4" t="str">
        <f t="shared" si="2367"/>
        <v/>
      </c>
      <c r="AI5004" s="75" t="str">
        <f t="shared" si="2368"/>
        <v/>
      </c>
      <c r="AJ5004" s="75" t="str">
        <f t="shared" si="2369"/>
        <v/>
      </c>
    </row>
    <row r="5005" spans="1:36">
      <c r="A5005" s="41" t="str">
        <f t="shared" si="2352"/>
        <v/>
      </c>
      <c r="B5005" s="150" t="str">
        <f>IF(ISNUMBER(A5005),INDEX('MetaTrader Import'!$H$13:$J$5893,TRUNC(((A5005-$A$39+1)-1)/3)+1,MOD((A5005-$A$39+1)-1,3)+1),"")</f>
        <v/>
      </c>
      <c r="C5005" s="43" t="str">
        <f t="shared" si="2353"/>
        <v/>
      </c>
      <c r="D5005" s="43" t="str">
        <f t="shared" ca="1" si="2343"/>
        <v/>
      </c>
      <c r="E5005" s="43" t="str">
        <f t="shared" si="2354"/>
        <v/>
      </c>
      <c r="F5005" s="43" t="str">
        <f t="shared" si="2355"/>
        <v/>
      </c>
      <c r="G5005" s="43" t="str">
        <f>IF(A5005&lt;&gt;"",IF(A5005&lt;Data!$G$11*0.25,$C$13/$G$32,IF(A5005&gt;Data!$G$11*0.25,$C$13,$C$13*10)),"")</f>
        <v/>
      </c>
      <c r="H5005" s="43" t="str">
        <f>IF(A5005&lt;&gt;"",IF(Data!$G$9="constant",$C$13,IF(Data!$G$9="squeeze",G5005,F5005)),"")</f>
        <v/>
      </c>
      <c r="I5005" s="38" t="str">
        <f ca="1">IF(ISNUMBER(A5005),NORMINV(RAND(),0,IF(AND(Data!$G$9="squeeze",A5005&lt;Data!$G$11*0.25),$H$32,1)*$C$30*$C$13)*($C$14*$C$12),"")</f>
        <v/>
      </c>
      <c r="J5005" s="42" t="str">
        <f ca="1">IFERROR(IF(Data!$C$6="Real",B5005,I5005+J5004+($C$14*$C$12)*(NORMINV(RAND(),$C$15,CHOOSE($G$13,$C$13,F5005,G5005)))),"")</f>
        <v/>
      </c>
      <c r="K5005" s="88" t="str">
        <f>IF(ISNUMBER(A5005), IF($G$16="fixed",$G$17,MIN(H5005*Data!$C$7*$C$16*0.5,$C$17*Data!$C$7))*$C$12,"")</f>
        <v/>
      </c>
      <c r="L5005" s="42" t="str">
        <f t="shared" ca="1" si="2370"/>
        <v/>
      </c>
      <c r="M5005" s="44" t="str">
        <f t="shared" ca="1" si="2371"/>
        <v/>
      </c>
      <c r="N5005" s="44" t="str">
        <f t="shared" ca="1" si="2372"/>
        <v/>
      </c>
      <c r="O5005" s="108" t="str">
        <f t="shared" si="2356"/>
        <v/>
      </c>
      <c r="P5005" s="102" t="str">
        <f t="shared" si="2357"/>
        <v/>
      </c>
      <c r="Q5005" s="102" t="str">
        <f t="shared" si="2358"/>
        <v/>
      </c>
      <c r="R5005" s="120" t="str">
        <f t="shared" si="2359"/>
        <v/>
      </c>
      <c r="S5005" s="54" t="str">
        <f t="shared" si="2360"/>
        <v/>
      </c>
      <c r="T5005" s="5" t="str">
        <f t="shared" si="2361"/>
        <v/>
      </c>
      <c r="U5005" s="152" t="str">
        <f t="shared" si="2344"/>
        <v/>
      </c>
      <c r="V5005" s="152" t="str">
        <f t="shared" si="2345"/>
        <v/>
      </c>
      <c r="W5005" s="153" t="str">
        <f t="shared" si="2346"/>
        <v/>
      </c>
      <c r="X5005" s="153" t="str">
        <f t="shared" si="2347"/>
        <v/>
      </c>
      <c r="Y5005" s="153" t="str">
        <f t="shared" si="2348"/>
        <v/>
      </c>
      <c r="Z5005" s="153" t="str">
        <f t="shared" si="2349"/>
        <v/>
      </c>
      <c r="AA5005" s="152" t="str">
        <f t="shared" si="2350"/>
        <v/>
      </c>
      <c r="AB5005" s="152" t="str">
        <f t="shared" si="2351"/>
        <v/>
      </c>
      <c r="AC5005" s="154" t="str">
        <f t="shared" si="2362"/>
        <v/>
      </c>
      <c r="AD5005" s="154" t="str">
        <f t="shared" si="2363"/>
        <v/>
      </c>
      <c r="AE5005" s="3" t="str">
        <f t="shared" si="2364"/>
        <v/>
      </c>
      <c r="AF5005" s="3" t="str">
        <f t="shared" si="2365"/>
        <v/>
      </c>
      <c r="AG5005" s="3" t="str">
        <f t="shared" si="2366"/>
        <v/>
      </c>
      <c r="AH5005" s="4" t="str">
        <f t="shared" si="2367"/>
        <v/>
      </c>
      <c r="AI5005" s="75" t="str">
        <f t="shared" si="2368"/>
        <v/>
      </c>
      <c r="AJ5005" s="75" t="str">
        <f t="shared" si="2369"/>
        <v/>
      </c>
    </row>
    <row r="5006" spans="1:36">
      <c r="A5006" s="41" t="str">
        <f t="shared" si="2352"/>
        <v/>
      </c>
      <c r="B5006" s="150" t="str">
        <f>IF(ISNUMBER(A5006),INDEX('MetaTrader Import'!$H$13:$J$5893,TRUNC(((A5006-$A$39+1)-1)/3)+1,MOD((A5006-$A$39+1)-1,3)+1),"")</f>
        <v/>
      </c>
      <c r="C5006" s="43" t="str">
        <f t="shared" si="2353"/>
        <v/>
      </c>
      <c r="D5006" s="43" t="str">
        <f t="shared" ca="1" si="2343"/>
        <v/>
      </c>
      <c r="E5006" s="43" t="str">
        <f t="shared" si="2354"/>
        <v/>
      </c>
      <c r="F5006" s="43" t="str">
        <f t="shared" si="2355"/>
        <v/>
      </c>
      <c r="G5006" s="43" t="str">
        <f>IF(A5006&lt;&gt;"",IF(A5006&lt;Data!$G$11*0.25,$C$13/$G$32,IF(A5006&gt;Data!$G$11*0.25,$C$13,$C$13*10)),"")</f>
        <v/>
      </c>
      <c r="H5006" s="43" t="str">
        <f>IF(A5006&lt;&gt;"",IF(Data!$G$9="constant",$C$13,IF(Data!$G$9="squeeze",G5006,F5006)),"")</f>
        <v/>
      </c>
      <c r="I5006" s="38" t="str">
        <f ca="1">IF(ISNUMBER(A5006),NORMINV(RAND(),0,IF(AND(Data!$G$9="squeeze",A5006&lt;Data!$G$11*0.25),$H$32,1)*$C$30*$C$13)*($C$14*$C$12),"")</f>
        <v/>
      </c>
      <c r="J5006" s="42" t="str">
        <f ca="1">IFERROR(IF(Data!$C$6="Real",B5006,I5006+J5005+($C$14*$C$12)*(NORMINV(RAND(),$C$15,CHOOSE($G$13,$C$13,F5006,G5006)))),"")</f>
        <v/>
      </c>
      <c r="K5006" s="88" t="str">
        <f>IF(ISNUMBER(A5006), IF($G$16="fixed",$G$17,MIN(H5006*Data!$C$7*$C$16*0.5,$C$17*Data!$C$7))*$C$12,"")</f>
        <v/>
      </c>
      <c r="L5006" s="42" t="str">
        <f t="shared" ca="1" si="2370"/>
        <v/>
      </c>
      <c r="M5006" s="44" t="str">
        <f t="shared" ca="1" si="2371"/>
        <v/>
      </c>
      <c r="N5006" s="44" t="str">
        <f t="shared" ca="1" si="2372"/>
        <v/>
      </c>
      <c r="O5006" s="108" t="str">
        <f t="shared" si="2356"/>
        <v/>
      </c>
      <c r="P5006" s="102" t="str">
        <f t="shared" si="2357"/>
        <v/>
      </c>
      <c r="Q5006" s="102" t="str">
        <f t="shared" si="2358"/>
        <v/>
      </c>
      <c r="R5006" s="120" t="str">
        <f t="shared" si="2359"/>
        <v/>
      </c>
      <c r="S5006" s="54" t="str">
        <f t="shared" si="2360"/>
        <v/>
      </c>
      <c r="T5006" s="5" t="str">
        <f t="shared" si="2361"/>
        <v/>
      </c>
      <c r="U5006" s="152" t="str">
        <f t="shared" si="2344"/>
        <v/>
      </c>
      <c r="V5006" s="152" t="str">
        <f t="shared" si="2345"/>
        <v/>
      </c>
      <c r="W5006" s="153" t="str">
        <f t="shared" si="2346"/>
        <v/>
      </c>
      <c r="X5006" s="153" t="str">
        <f t="shared" si="2347"/>
        <v/>
      </c>
      <c r="Y5006" s="153" t="str">
        <f t="shared" si="2348"/>
        <v/>
      </c>
      <c r="Z5006" s="153" t="str">
        <f t="shared" si="2349"/>
        <v/>
      </c>
      <c r="AA5006" s="152" t="str">
        <f t="shared" si="2350"/>
        <v/>
      </c>
      <c r="AB5006" s="152" t="str">
        <f t="shared" si="2351"/>
        <v/>
      </c>
      <c r="AC5006" s="154" t="str">
        <f t="shared" si="2362"/>
        <v/>
      </c>
      <c r="AD5006" s="154" t="str">
        <f t="shared" si="2363"/>
        <v/>
      </c>
      <c r="AE5006" s="3" t="str">
        <f t="shared" si="2364"/>
        <v/>
      </c>
      <c r="AF5006" s="3" t="str">
        <f t="shared" si="2365"/>
        <v/>
      </c>
      <c r="AG5006" s="3" t="str">
        <f t="shared" si="2366"/>
        <v/>
      </c>
      <c r="AH5006" s="4" t="str">
        <f t="shared" si="2367"/>
        <v/>
      </c>
      <c r="AI5006" s="75" t="str">
        <f t="shared" si="2368"/>
        <v/>
      </c>
      <c r="AJ5006" s="75" t="str">
        <f t="shared" si="2369"/>
        <v/>
      </c>
    </row>
    <row r="5007" spans="1:36">
      <c r="A5007" s="41" t="str">
        <f t="shared" si="2352"/>
        <v/>
      </c>
      <c r="B5007" s="150" t="str">
        <f>IF(ISNUMBER(A5007),INDEX('MetaTrader Import'!$H$13:$J$5893,TRUNC(((A5007-$A$39+1)-1)/3)+1,MOD((A5007-$A$39+1)-1,3)+1),"")</f>
        <v/>
      </c>
      <c r="C5007" s="43" t="str">
        <f t="shared" si="2353"/>
        <v/>
      </c>
      <c r="D5007" s="43" t="str">
        <f t="shared" ca="1" si="2343"/>
        <v/>
      </c>
      <c r="E5007" s="43" t="str">
        <f t="shared" si="2354"/>
        <v/>
      </c>
      <c r="F5007" s="43" t="str">
        <f t="shared" si="2355"/>
        <v/>
      </c>
      <c r="G5007" s="43" t="str">
        <f>IF(A5007&lt;&gt;"",IF(A5007&lt;Data!$G$11*0.25,$C$13/$G$32,IF(A5007&gt;Data!$G$11*0.25,$C$13,$C$13*10)),"")</f>
        <v/>
      </c>
      <c r="H5007" s="43" t="str">
        <f>IF(A5007&lt;&gt;"",IF(Data!$G$9="constant",$C$13,IF(Data!$G$9="squeeze",G5007,F5007)),"")</f>
        <v/>
      </c>
      <c r="I5007" s="38" t="str">
        <f ca="1">IF(ISNUMBER(A5007),NORMINV(RAND(),0,IF(AND(Data!$G$9="squeeze",A5007&lt;Data!$G$11*0.25),$H$32,1)*$C$30*$C$13)*($C$14*$C$12),"")</f>
        <v/>
      </c>
      <c r="J5007" s="42" t="str">
        <f ca="1">IFERROR(IF(Data!$C$6="Real",B5007,I5007+J5006+($C$14*$C$12)*(NORMINV(RAND(),$C$15,CHOOSE($G$13,$C$13,F5007,G5007)))),"")</f>
        <v/>
      </c>
      <c r="K5007" s="88" t="str">
        <f>IF(ISNUMBER(A5007), IF($G$16="fixed",$G$17,MIN(H5007*Data!$C$7*$C$16*0.5,$C$17*Data!$C$7))*$C$12,"")</f>
        <v/>
      </c>
      <c r="L5007" s="42" t="str">
        <f t="shared" ca="1" si="2370"/>
        <v/>
      </c>
      <c r="M5007" s="44" t="str">
        <f t="shared" ca="1" si="2371"/>
        <v/>
      </c>
      <c r="N5007" s="44" t="str">
        <f t="shared" ca="1" si="2372"/>
        <v/>
      </c>
      <c r="O5007" s="108" t="str">
        <f t="shared" si="2356"/>
        <v/>
      </c>
      <c r="P5007" s="102" t="str">
        <f t="shared" si="2357"/>
        <v/>
      </c>
      <c r="Q5007" s="102" t="str">
        <f t="shared" si="2358"/>
        <v/>
      </c>
      <c r="R5007" s="120" t="str">
        <f t="shared" si="2359"/>
        <v/>
      </c>
      <c r="S5007" s="54" t="str">
        <f t="shared" si="2360"/>
        <v/>
      </c>
      <c r="T5007" s="5" t="str">
        <f t="shared" si="2361"/>
        <v/>
      </c>
      <c r="U5007" s="152" t="str">
        <f t="shared" si="2344"/>
        <v/>
      </c>
      <c r="V5007" s="152" t="str">
        <f t="shared" si="2345"/>
        <v/>
      </c>
      <c r="W5007" s="153" t="str">
        <f t="shared" si="2346"/>
        <v/>
      </c>
      <c r="X5007" s="153" t="str">
        <f t="shared" si="2347"/>
        <v/>
      </c>
      <c r="Y5007" s="153" t="str">
        <f t="shared" si="2348"/>
        <v/>
      </c>
      <c r="Z5007" s="153" t="str">
        <f t="shared" si="2349"/>
        <v/>
      </c>
      <c r="AA5007" s="152" t="str">
        <f t="shared" si="2350"/>
        <v/>
      </c>
      <c r="AB5007" s="152" t="str">
        <f t="shared" si="2351"/>
        <v/>
      </c>
      <c r="AC5007" s="154" t="str">
        <f t="shared" si="2362"/>
        <v/>
      </c>
      <c r="AD5007" s="154" t="str">
        <f t="shared" si="2363"/>
        <v/>
      </c>
      <c r="AE5007" s="3" t="str">
        <f t="shared" si="2364"/>
        <v/>
      </c>
      <c r="AF5007" s="3" t="str">
        <f t="shared" si="2365"/>
        <v/>
      </c>
      <c r="AG5007" s="3" t="str">
        <f t="shared" si="2366"/>
        <v/>
      </c>
      <c r="AH5007" s="4" t="str">
        <f t="shared" si="2367"/>
        <v/>
      </c>
      <c r="AI5007" s="75" t="str">
        <f t="shared" si="2368"/>
        <v/>
      </c>
      <c r="AJ5007" s="75" t="str">
        <f t="shared" si="2369"/>
        <v/>
      </c>
    </row>
    <row r="5008" spans="1:36">
      <c r="A5008" s="41" t="str">
        <f t="shared" si="2352"/>
        <v/>
      </c>
      <c r="B5008" s="150" t="str">
        <f>IF(ISNUMBER(A5008),INDEX('MetaTrader Import'!$H$13:$J$5893,TRUNC(((A5008-$A$39+1)-1)/3)+1,MOD((A5008-$A$39+1)-1,3)+1),"")</f>
        <v/>
      </c>
      <c r="C5008" s="43" t="str">
        <f t="shared" si="2353"/>
        <v/>
      </c>
      <c r="D5008" s="43" t="str">
        <f t="shared" ca="1" si="2343"/>
        <v/>
      </c>
      <c r="E5008" s="43" t="str">
        <f t="shared" si="2354"/>
        <v/>
      </c>
      <c r="F5008" s="43" t="str">
        <f t="shared" si="2355"/>
        <v/>
      </c>
      <c r="G5008" s="43" t="str">
        <f>IF(A5008&lt;&gt;"",IF(A5008&lt;Data!$G$11*0.25,$C$13/$G$32,IF(A5008&gt;Data!$G$11*0.25,$C$13,$C$13*10)),"")</f>
        <v/>
      </c>
      <c r="H5008" s="43" t="str">
        <f>IF(A5008&lt;&gt;"",IF(Data!$G$9="constant",$C$13,IF(Data!$G$9="squeeze",G5008,F5008)),"")</f>
        <v/>
      </c>
      <c r="I5008" s="38" t="str">
        <f ca="1">IF(ISNUMBER(A5008),NORMINV(RAND(),0,IF(AND(Data!$G$9="squeeze",A5008&lt;Data!$G$11*0.25),$H$32,1)*$C$30*$C$13)*($C$14*$C$12),"")</f>
        <v/>
      </c>
      <c r="J5008" s="42" t="str">
        <f ca="1">IFERROR(IF(Data!$C$6="Real",B5008,I5008+J5007+($C$14*$C$12)*(NORMINV(RAND(),$C$15,CHOOSE($G$13,$C$13,F5008,G5008)))),"")</f>
        <v/>
      </c>
      <c r="K5008" s="88" t="str">
        <f>IF(ISNUMBER(A5008), IF($G$16="fixed",$G$17,MIN(H5008*Data!$C$7*$C$16*0.5,$C$17*Data!$C$7))*$C$12,"")</f>
        <v/>
      </c>
      <c r="L5008" s="42" t="str">
        <f t="shared" ca="1" si="2370"/>
        <v/>
      </c>
      <c r="M5008" s="44" t="str">
        <f t="shared" ca="1" si="2371"/>
        <v/>
      </c>
      <c r="N5008" s="44" t="str">
        <f t="shared" ca="1" si="2372"/>
        <v/>
      </c>
      <c r="O5008" s="108" t="str">
        <f t="shared" si="2356"/>
        <v/>
      </c>
      <c r="P5008" s="102" t="str">
        <f t="shared" si="2357"/>
        <v/>
      </c>
      <c r="Q5008" s="102" t="str">
        <f t="shared" si="2358"/>
        <v/>
      </c>
      <c r="R5008" s="120" t="str">
        <f t="shared" si="2359"/>
        <v/>
      </c>
      <c r="S5008" s="54" t="str">
        <f t="shared" si="2360"/>
        <v/>
      </c>
      <c r="T5008" s="5" t="str">
        <f t="shared" si="2361"/>
        <v/>
      </c>
      <c r="U5008" s="152" t="str">
        <f t="shared" si="2344"/>
        <v/>
      </c>
      <c r="V5008" s="152" t="str">
        <f t="shared" si="2345"/>
        <v/>
      </c>
      <c r="W5008" s="153" t="str">
        <f t="shared" si="2346"/>
        <v/>
      </c>
      <c r="X5008" s="153" t="str">
        <f t="shared" si="2347"/>
        <v/>
      </c>
      <c r="Y5008" s="153" t="str">
        <f t="shared" si="2348"/>
        <v/>
      </c>
      <c r="Z5008" s="153" t="str">
        <f t="shared" si="2349"/>
        <v/>
      </c>
      <c r="AA5008" s="152" t="str">
        <f t="shared" si="2350"/>
        <v/>
      </c>
      <c r="AB5008" s="152" t="str">
        <f t="shared" si="2351"/>
        <v/>
      </c>
      <c r="AC5008" s="154" t="str">
        <f t="shared" si="2362"/>
        <v/>
      </c>
      <c r="AD5008" s="154" t="str">
        <f t="shared" si="2363"/>
        <v/>
      </c>
      <c r="AE5008" s="3" t="str">
        <f t="shared" si="2364"/>
        <v/>
      </c>
      <c r="AF5008" s="3" t="str">
        <f t="shared" si="2365"/>
        <v/>
      </c>
      <c r="AG5008" s="3" t="str">
        <f t="shared" si="2366"/>
        <v/>
      </c>
      <c r="AH5008" s="4" t="str">
        <f t="shared" si="2367"/>
        <v/>
      </c>
      <c r="AI5008" s="75" t="str">
        <f t="shared" si="2368"/>
        <v/>
      </c>
      <c r="AJ5008" s="75" t="str">
        <f t="shared" si="2369"/>
        <v/>
      </c>
    </row>
    <row r="5009" spans="1:36">
      <c r="A5009" s="41" t="str">
        <f t="shared" si="2352"/>
        <v/>
      </c>
      <c r="B5009" s="150" t="str">
        <f>IF(ISNUMBER(A5009),INDEX('MetaTrader Import'!$H$13:$J$5893,TRUNC(((A5009-$A$39+1)-1)/3)+1,MOD((A5009-$A$39+1)-1,3)+1),"")</f>
        <v/>
      </c>
      <c r="C5009" s="43" t="str">
        <f t="shared" si="2353"/>
        <v/>
      </c>
      <c r="D5009" s="43" t="str">
        <f t="shared" ca="1" si="2343"/>
        <v/>
      </c>
      <c r="E5009" s="43" t="str">
        <f t="shared" si="2354"/>
        <v/>
      </c>
      <c r="F5009" s="43" t="str">
        <f t="shared" si="2355"/>
        <v/>
      </c>
      <c r="G5009" s="43" t="str">
        <f>IF(A5009&lt;&gt;"",IF(A5009&lt;Data!$G$11*0.25,$C$13/$G$32,IF(A5009&gt;Data!$G$11*0.25,$C$13,$C$13*10)),"")</f>
        <v/>
      </c>
      <c r="H5009" s="43" t="str">
        <f>IF(A5009&lt;&gt;"",IF(Data!$G$9="constant",$C$13,IF(Data!$G$9="squeeze",G5009,F5009)),"")</f>
        <v/>
      </c>
      <c r="I5009" s="38" t="str">
        <f ca="1">IF(ISNUMBER(A5009),NORMINV(RAND(),0,IF(AND(Data!$G$9="squeeze",A5009&lt;Data!$G$11*0.25),$H$32,1)*$C$30*$C$13)*($C$14*$C$12),"")</f>
        <v/>
      </c>
      <c r="J5009" s="42" t="str">
        <f ca="1">IFERROR(IF(Data!$C$6="Real",B5009,I5009+J5008+($C$14*$C$12)*(NORMINV(RAND(),$C$15,CHOOSE($G$13,$C$13,F5009,G5009)))),"")</f>
        <v/>
      </c>
      <c r="K5009" s="88" t="str">
        <f>IF(ISNUMBER(A5009), IF($G$16="fixed",$G$17,MIN(H5009*Data!$C$7*$C$16*0.5,$C$17*Data!$C$7))*$C$12,"")</f>
        <v/>
      </c>
      <c r="L5009" s="42" t="str">
        <f t="shared" ca="1" si="2370"/>
        <v/>
      </c>
      <c r="M5009" s="44" t="str">
        <f t="shared" ca="1" si="2371"/>
        <v/>
      </c>
      <c r="N5009" s="44" t="str">
        <f t="shared" ca="1" si="2372"/>
        <v/>
      </c>
      <c r="O5009" s="108" t="str">
        <f t="shared" si="2356"/>
        <v/>
      </c>
      <c r="P5009" s="102" t="str">
        <f t="shared" si="2357"/>
        <v/>
      </c>
      <c r="Q5009" s="102" t="str">
        <f t="shared" si="2358"/>
        <v/>
      </c>
      <c r="R5009" s="120" t="str">
        <f t="shared" si="2359"/>
        <v/>
      </c>
      <c r="S5009" s="54" t="str">
        <f t="shared" si="2360"/>
        <v/>
      </c>
      <c r="T5009" s="5" t="str">
        <f t="shared" si="2361"/>
        <v/>
      </c>
      <c r="U5009" s="152" t="str">
        <f t="shared" si="2344"/>
        <v/>
      </c>
      <c r="V5009" s="152" t="str">
        <f t="shared" si="2345"/>
        <v/>
      </c>
      <c r="W5009" s="153" t="str">
        <f t="shared" si="2346"/>
        <v/>
      </c>
      <c r="X5009" s="153" t="str">
        <f t="shared" si="2347"/>
        <v/>
      </c>
      <c r="Y5009" s="153" t="str">
        <f t="shared" si="2348"/>
        <v/>
      </c>
      <c r="Z5009" s="153" t="str">
        <f t="shared" si="2349"/>
        <v/>
      </c>
      <c r="AA5009" s="152" t="str">
        <f t="shared" si="2350"/>
        <v/>
      </c>
      <c r="AB5009" s="152" t="str">
        <f t="shared" si="2351"/>
        <v/>
      </c>
      <c r="AC5009" s="154" t="str">
        <f t="shared" si="2362"/>
        <v/>
      </c>
      <c r="AD5009" s="154" t="str">
        <f t="shared" si="2363"/>
        <v/>
      </c>
      <c r="AE5009" s="3" t="str">
        <f t="shared" si="2364"/>
        <v/>
      </c>
      <c r="AF5009" s="3" t="str">
        <f t="shared" si="2365"/>
        <v/>
      </c>
      <c r="AG5009" s="3" t="str">
        <f t="shared" si="2366"/>
        <v/>
      </c>
      <c r="AH5009" s="4" t="str">
        <f t="shared" si="2367"/>
        <v/>
      </c>
      <c r="AI5009" s="75" t="str">
        <f t="shared" si="2368"/>
        <v/>
      </c>
      <c r="AJ5009" s="75" t="str">
        <f t="shared" si="2369"/>
        <v/>
      </c>
    </row>
    <row r="5010" spans="1:36">
      <c r="A5010" s="41" t="str">
        <f t="shared" si="2352"/>
        <v/>
      </c>
      <c r="B5010" s="150" t="str">
        <f>IF(ISNUMBER(A5010),INDEX('MetaTrader Import'!$H$13:$J$5893,TRUNC(((A5010-$A$39+1)-1)/3)+1,MOD((A5010-$A$39+1)-1,3)+1),"")</f>
        <v/>
      </c>
      <c r="C5010" s="43" t="str">
        <f t="shared" si="2353"/>
        <v/>
      </c>
      <c r="D5010" s="43" t="str">
        <f t="shared" ca="1" si="2343"/>
        <v/>
      </c>
      <c r="E5010" s="43" t="str">
        <f t="shared" si="2354"/>
        <v/>
      </c>
      <c r="F5010" s="43" t="str">
        <f t="shared" si="2355"/>
        <v/>
      </c>
      <c r="G5010" s="43" t="str">
        <f>IF(A5010&lt;&gt;"",IF(A5010&lt;Data!$G$11*0.25,$C$13/$G$32,IF(A5010&gt;Data!$G$11*0.25,$C$13,$C$13*10)),"")</f>
        <v/>
      </c>
      <c r="H5010" s="43" t="str">
        <f>IF(A5010&lt;&gt;"",IF(Data!$G$9="constant",$C$13,IF(Data!$G$9="squeeze",G5010,F5010)),"")</f>
        <v/>
      </c>
      <c r="I5010" s="38" t="str">
        <f ca="1">IF(ISNUMBER(A5010),NORMINV(RAND(),0,IF(AND(Data!$G$9="squeeze",A5010&lt;Data!$G$11*0.25),$H$32,1)*$C$30*$C$13)*($C$14*$C$12),"")</f>
        <v/>
      </c>
      <c r="J5010" s="42" t="str">
        <f ca="1">IFERROR(IF(Data!$C$6="Real",B5010,I5010+J5009+($C$14*$C$12)*(NORMINV(RAND(),$C$15,CHOOSE($G$13,$C$13,F5010,G5010)))),"")</f>
        <v/>
      </c>
      <c r="K5010" s="88" t="str">
        <f>IF(ISNUMBER(A5010), IF($G$16="fixed",$G$17,MIN(H5010*Data!$C$7*$C$16*0.5,$C$17*Data!$C$7))*$C$12,"")</f>
        <v/>
      </c>
      <c r="L5010" s="42" t="str">
        <f t="shared" ca="1" si="2370"/>
        <v/>
      </c>
      <c r="M5010" s="44" t="str">
        <f t="shared" ca="1" si="2371"/>
        <v/>
      </c>
      <c r="N5010" s="44" t="str">
        <f t="shared" ca="1" si="2372"/>
        <v/>
      </c>
      <c r="O5010" s="108" t="str">
        <f t="shared" si="2356"/>
        <v/>
      </c>
      <c r="P5010" s="102" t="str">
        <f t="shared" si="2357"/>
        <v/>
      </c>
      <c r="Q5010" s="102" t="str">
        <f t="shared" si="2358"/>
        <v/>
      </c>
      <c r="R5010" s="120" t="str">
        <f t="shared" si="2359"/>
        <v/>
      </c>
      <c r="S5010" s="54" t="str">
        <f t="shared" si="2360"/>
        <v/>
      </c>
      <c r="T5010" s="5" t="str">
        <f t="shared" si="2361"/>
        <v/>
      </c>
      <c r="U5010" s="152" t="str">
        <f t="shared" si="2344"/>
        <v/>
      </c>
      <c r="V5010" s="152" t="str">
        <f t="shared" si="2345"/>
        <v/>
      </c>
      <c r="W5010" s="153" t="str">
        <f t="shared" si="2346"/>
        <v/>
      </c>
      <c r="X5010" s="153" t="str">
        <f t="shared" si="2347"/>
        <v/>
      </c>
      <c r="Y5010" s="153" t="str">
        <f t="shared" si="2348"/>
        <v/>
      </c>
      <c r="Z5010" s="153" t="str">
        <f t="shared" si="2349"/>
        <v/>
      </c>
      <c r="AA5010" s="152" t="str">
        <f t="shared" si="2350"/>
        <v/>
      </c>
      <c r="AB5010" s="152" t="str">
        <f t="shared" si="2351"/>
        <v/>
      </c>
      <c r="AC5010" s="154" t="str">
        <f t="shared" si="2362"/>
        <v/>
      </c>
      <c r="AD5010" s="154" t="str">
        <f t="shared" si="2363"/>
        <v/>
      </c>
      <c r="AE5010" s="3" t="str">
        <f t="shared" si="2364"/>
        <v/>
      </c>
      <c r="AF5010" s="3" t="str">
        <f t="shared" si="2365"/>
        <v/>
      </c>
      <c r="AG5010" s="3" t="str">
        <f t="shared" si="2366"/>
        <v/>
      </c>
      <c r="AH5010" s="4" t="str">
        <f t="shared" si="2367"/>
        <v/>
      </c>
      <c r="AI5010" s="75" t="str">
        <f t="shared" si="2368"/>
        <v/>
      </c>
      <c r="AJ5010" s="75" t="str">
        <f t="shared" si="2369"/>
        <v/>
      </c>
    </row>
    <row r="5011" spans="1:36">
      <c r="A5011" s="41" t="str">
        <f t="shared" si="2352"/>
        <v/>
      </c>
      <c r="B5011" s="150" t="str">
        <f>IF(ISNUMBER(A5011),INDEX('MetaTrader Import'!$H$13:$J$5893,TRUNC(((A5011-$A$39+1)-1)/3)+1,MOD((A5011-$A$39+1)-1,3)+1),"")</f>
        <v/>
      </c>
      <c r="C5011" s="43" t="str">
        <f t="shared" si="2353"/>
        <v/>
      </c>
      <c r="D5011" s="43" t="str">
        <f t="shared" ca="1" si="2343"/>
        <v/>
      </c>
      <c r="E5011" s="43" t="str">
        <f t="shared" si="2354"/>
        <v/>
      </c>
      <c r="F5011" s="43" t="str">
        <f t="shared" si="2355"/>
        <v/>
      </c>
      <c r="G5011" s="43" t="str">
        <f>IF(A5011&lt;&gt;"",IF(A5011&lt;Data!$G$11*0.25,$C$13/$G$32,IF(A5011&gt;Data!$G$11*0.25,$C$13,$C$13*10)),"")</f>
        <v/>
      </c>
      <c r="H5011" s="43" t="str">
        <f>IF(A5011&lt;&gt;"",IF(Data!$G$9="constant",$C$13,IF(Data!$G$9="squeeze",G5011,F5011)),"")</f>
        <v/>
      </c>
      <c r="I5011" s="38" t="str">
        <f ca="1">IF(ISNUMBER(A5011),NORMINV(RAND(),0,IF(AND(Data!$G$9="squeeze",A5011&lt;Data!$G$11*0.25),$H$32,1)*$C$30*$C$13)*($C$14*$C$12),"")</f>
        <v/>
      </c>
      <c r="J5011" s="42" t="str">
        <f ca="1">IFERROR(IF(Data!$C$6="Real",B5011,I5011+J5010+($C$14*$C$12)*(NORMINV(RAND(),$C$15,CHOOSE($G$13,$C$13,F5011,G5011)))),"")</f>
        <v/>
      </c>
      <c r="K5011" s="88" t="str">
        <f>IF(ISNUMBER(A5011), IF($G$16="fixed",$G$17,MIN(H5011*Data!$C$7*$C$16*0.5,$C$17*Data!$C$7))*$C$12,"")</f>
        <v/>
      </c>
      <c r="L5011" s="42" t="str">
        <f t="shared" ca="1" si="2370"/>
        <v/>
      </c>
      <c r="M5011" s="44" t="str">
        <f t="shared" ca="1" si="2371"/>
        <v/>
      </c>
      <c r="N5011" s="44" t="str">
        <f t="shared" ca="1" si="2372"/>
        <v/>
      </c>
      <c r="O5011" s="108" t="str">
        <f t="shared" si="2356"/>
        <v/>
      </c>
      <c r="P5011" s="102" t="str">
        <f t="shared" si="2357"/>
        <v/>
      </c>
      <c r="Q5011" s="102" t="str">
        <f t="shared" si="2358"/>
        <v/>
      </c>
      <c r="R5011" s="120" t="str">
        <f t="shared" si="2359"/>
        <v/>
      </c>
      <c r="S5011" s="54" t="str">
        <f t="shared" si="2360"/>
        <v/>
      </c>
      <c r="T5011" s="5" t="str">
        <f t="shared" si="2361"/>
        <v/>
      </c>
      <c r="U5011" s="152" t="str">
        <f t="shared" si="2344"/>
        <v/>
      </c>
      <c r="V5011" s="152" t="str">
        <f t="shared" si="2345"/>
        <v/>
      </c>
      <c r="W5011" s="153" t="str">
        <f t="shared" si="2346"/>
        <v/>
      </c>
      <c r="X5011" s="153" t="str">
        <f t="shared" si="2347"/>
        <v/>
      </c>
      <c r="Y5011" s="153" t="str">
        <f t="shared" si="2348"/>
        <v/>
      </c>
      <c r="Z5011" s="153" t="str">
        <f t="shared" si="2349"/>
        <v/>
      </c>
      <c r="AA5011" s="152" t="str">
        <f t="shared" si="2350"/>
        <v/>
      </c>
      <c r="AB5011" s="152" t="str">
        <f t="shared" si="2351"/>
        <v/>
      </c>
      <c r="AC5011" s="154" t="str">
        <f t="shared" si="2362"/>
        <v/>
      </c>
      <c r="AD5011" s="154" t="str">
        <f t="shared" si="2363"/>
        <v/>
      </c>
      <c r="AE5011" s="3" t="str">
        <f t="shared" si="2364"/>
        <v/>
      </c>
      <c r="AF5011" s="3" t="str">
        <f t="shared" si="2365"/>
        <v/>
      </c>
      <c r="AG5011" s="3" t="str">
        <f t="shared" si="2366"/>
        <v/>
      </c>
      <c r="AH5011" s="4" t="str">
        <f t="shared" si="2367"/>
        <v/>
      </c>
      <c r="AI5011" s="75" t="str">
        <f t="shared" si="2368"/>
        <v/>
      </c>
      <c r="AJ5011" s="75" t="str">
        <f t="shared" si="2369"/>
        <v/>
      </c>
    </row>
    <row r="5012" spans="1:36">
      <c r="A5012" s="41" t="str">
        <f t="shared" si="2352"/>
        <v/>
      </c>
      <c r="B5012" s="150" t="str">
        <f>IF(ISNUMBER(A5012),INDEX('MetaTrader Import'!$H$13:$J$5893,TRUNC(((A5012-$A$39+1)-1)/3)+1,MOD((A5012-$A$39+1)-1,3)+1),"")</f>
        <v/>
      </c>
      <c r="C5012" s="43" t="str">
        <f t="shared" ref="C5012:C5015" si="2373">IF(A5012&lt;&gt;"",E5011,"")</f>
        <v/>
      </c>
      <c r="D5012" s="43" t="str">
        <f t="shared" ca="1" si="2343"/>
        <v/>
      </c>
      <c r="E5012" s="43" t="str">
        <f t="shared" ref="E5012:E5015" si="2374">IF(A5012&lt;&gt;"",C5012+D5012,"")</f>
        <v/>
      </c>
      <c r="F5012" s="43" t="str">
        <f t="shared" ref="F5012:F5015" si="2375">IF(A5012&lt;&gt;"",$C$13*ABS(E5012)/$C$23,"")</f>
        <v/>
      </c>
      <c r="G5012" s="43" t="str">
        <f>IF(A5012&lt;&gt;"",IF(A5012&lt;Data!$G$11*0.25,$C$13/$G$32,IF(A5012&gt;Data!$G$11*0.25,$C$13,$C$13*10)),"")</f>
        <v/>
      </c>
      <c r="H5012" s="43" t="str">
        <f>IF(A5012&lt;&gt;"",IF(Data!$G$9="constant",$C$13,IF(Data!$G$9="squeeze",G5012,F5012)),"")</f>
        <v/>
      </c>
      <c r="I5012" s="38" t="str">
        <f ca="1">IF(ISNUMBER(A5012),NORMINV(RAND(),0,IF(AND(Data!$G$9="squeeze",A5012&lt;Data!$G$11*0.25),$H$32,1)*$C$30*$C$13)*($C$14*$C$12),"")</f>
        <v/>
      </c>
      <c r="J5012" s="42" t="str">
        <f ca="1">IFERROR(IF(Data!$C$6="Real",B5012,I5012+J5011+($C$14*$C$12)*(NORMINV(RAND(),$C$15,CHOOSE($G$13,$C$13,F5012,G5012)))),"")</f>
        <v/>
      </c>
      <c r="K5012" s="88" t="str">
        <f>IF(ISNUMBER(A5012), IF($G$16="fixed",$G$17,MIN(H5012*Data!$C$7*$C$16*0.5,$C$17*Data!$C$7))*$C$12,"")</f>
        <v/>
      </c>
      <c r="L5012" s="42" t="str">
        <f t="shared" ca="1" si="2370"/>
        <v/>
      </c>
      <c r="M5012" s="44" t="str">
        <f t="shared" ca="1" si="2371"/>
        <v/>
      </c>
      <c r="N5012" s="44" t="str">
        <f t="shared" ca="1" si="2372"/>
        <v/>
      </c>
      <c r="O5012" s="108" t="str">
        <f t="shared" si="2356"/>
        <v/>
      </c>
      <c r="P5012" s="102" t="str">
        <f t="shared" si="2357"/>
        <v/>
      </c>
      <c r="Q5012" s="102" t="str">
        <f t="shared" si="2358"/>
        <v/>
      </c>
      <c r="R5012" s="120" t="str">
        <f t="shared" si="2359"/>
        <v/>
      </c>
      <c r="S5012" s="54" t="str">
        <f t="shared" si="2360"/>
        <v/>
      </c>
      <c r="T5012" s="5" t="str">
        <f t="shared" si="2361"/>
        <v/>
      </c>
      <c r="U5012" s="152" t="str">
        <f t="shared" si="2344"/>
        <v/>
      </c>
      <c r="V5012" s="152" t="str">
        <f t="shared" si="2345"/>
        <v/>
      </c>
      <c r="W5012" s="153" t="str">
        <f t="shared" si="2346"/>
        <v/>
      </c>
      <c r="X5012" s="153" t="str">
        <f t="shared" si="2347"/>
        <v/>
      </c>
      <c r="Y5012" s="153" t="str">
        <f t="shared" si="2348"/>
        <v/>
      </c>
      <c r="Z5012" s="153" t="str">
        <f t="shared" si="2349"/>
        <v/>
      </c>
      <c r="AA5012" s="152" t="str">
        <f t="shared" si="2350"/>
        <v/>
      </c>
      <c r="AB5012" s="152" t="str">
        <f t="shared" si="2351"/>
        <v/>
      </c>
      <c r="AC5012" s="154" t="str">
        <f t="shared" si="2362"/>
        <v/>
      </c>
      <c r="AD5012" s="154" t="str">
        <f t="shared" si="2363"/>
        <v/>
      </c>
      <c r="AE5012" s="3" t="str">
        <f t="shared" si="2364"/>
        <v/>
      </c>
      <c r="AF5012" s="3" t="str">
        <f t="shared" si="2365"/>
        <v/>
      </c>
      <c r="AG5012" s="3" t="str">
        <f t="shared" si="2366"/>
        <v/>
      </c>
      <c r="AH5012" s="4" t="str">
        <f t="shared" si="2367"/>
        <v/>
      </c>
      <c r="AI5012" s="75" t="str">
        <f t="shared" si="2368"/>
        <v/>
      </c>
      <c r="AJ5012" s="75" t="str">
        <f t="shared" si="2369"/>
        <v/>
      </c>
    </row>
    <row r="5013" spans="1:36">
      <c r="A5013" s="41" t="str">
        <f t="shared" si="2352"/>
        <v/>
      </c>
      <c r="B5013" s="150" t="str">
        <f>IF(ISNUMBER(A5013),INDEX('MetaTrader Import'!$H$13:$J$5893,TRUNC(((A5013-$A$39+1)-1)/3)+1,MOD((A5013-$A$39+1)-1,3)+1),"")</f>
        <v/>
      </c>
      <c r="C5013" s="43" t="str">
        <f t="shared" si="2373"/>
        <v/>
      </c>
      <c r="D5013" s="43" t="str">
        <f t="shared" ca="1" si="2343"/>
        <v/>
      </c>
      <c r="E5013" s="43" t="str">
        <f t="shared" si="2374"/>
        <v/>
      </c>
      <c r="F5013" s="43" t="str">
        <f t="shared" si="2375"/>
        <v/>
      </c>
      <c r="G5013" s="43" t="str">
        <f>IF(A5013&lt;&gt;"",IF(A5013&lt;Data!$G$11*0.25,$C$13/$G$32,IF(A5013&gt;Data!$G$11*0.25,$C$13,$C$13*10)),"")</f>
        <v/>
      </c>
      <c r="H5013" s="43" t="str">
        <f>IF(A5013&lt;&gt;"",IF(Data!$G$9="constant",$C$13,IF(Data!$G$9="squeeze",G5013,F5013)),"")</f>
        <v/>
      </c>
      <c r="I5013" s="38" t="str">
        <f ca="1">IF(ISNUMBER(A5013),NORMINV(RAND(),0,IF(AND(Data!$G$9="squeeze",A5013&lt;Data!$G$11*0.25),$H$32,1)*$C$30*$C$13)*($C$14*$C$12),"")</f>
        <v/>
      </c>
      <c r="J5013" s="42" t="str">
        <f ca="1">IFERROR(IF(Data!$C$6="Real",B5013,I5013+J5012+($C$14*$C$12)*(NORMINV(RAND(),$C$15,CHOOSE($G$13,$C$13,F5013,G5013)))),"")</f>
        <v/>
      </c>
      <c r="K5013" s="88" t="str">
        <f>IF(ISNUMBER(A5013), IF($G$16="fixed",$G$17,MIN(H5013*Data!$C$7*$C$16*0.5,$C$17*Data!$C$7))*$C$12,"")</f>
        <v/>
      </c>
      <c r="L5013" s="42" t="str">
        <f t="shared" ca="1" si="2370"/>
        <v/>
      </c>
      <c r="M5013" s="44" t="str">
        <f t="shared" ca="1" si="2371"/>
        <v/>
      </c>
      <c r="N5013" s="44" t="str">
        <f t="shared" ca="1" si="2372"/>
        <v/>
      </c>
      <c r="O5013" s="108" t="str">
        <f t="shared" si="2356"/>
        <v/>
      </c>
      <c r="P5013" s="102" t="str">
        <f t="shared" si="2357"/>
        <v/>
      </c>
      <c r="Q5013" s="102" t="str">
        <f t="shared" si="2358"/>
        <v/>
      </c>
      <c r="R5013" s="120" t="str">
        <f t="shared" si="2359"/>
        <v/>
      </c>
      <c r="S5013" s="54" t="str">
        <f t="shared" si="2360"/>
        <v/>
      </c>
      <c r="T5013" s="5" t="str">
        <f t="shared" si="2361"/>
        <v/>
      </c>
      <c r="U5013" s="152" t="str">
        <f t="shared" si="2344"/>
        <v/>
      </c>
      <c r="V5013" s="152" t="str">
        <f t="shared" si="2345"/>
        <v/>
      </c>
      <c r="W5013" s="153" t="str">
        <f t="shared" si="2346"/>
        <v/>
      </c>
      <c r="X5013" s="153" t="str">
        <f t="shared" si="2347"/>
        <v/>
      </c>
      <c r="Y5013" s="153" t="str">
        <f t="shared" si="2348"/>
        <v/>
      </c>
      <c r="Z5013" s="153" t="str">
        <f t="shared" si="2349"/>
        <v/>
      </c>
      <c r="AA5013" s="152" t="str">
        <f t="shared" si="2350"/>
        <v/>
      </c>
      <c r="AB5013" s="152" t="str">
        <f t="shared" si="2351"/>
        <v/>
      </c>
      <c r="AC5013" s="154" t="str">
        <f t="shared" si="2362"/>
        <v/>
      </c>
      <c r="AD5013" s="154" t="str">
        <f t="shared" si="2363"/>
        <v/>
      </c>
      <c r="AE5013" s="3" t="str">
        <f t="shared" si="2364"/>
        <v/>
      </c>
      <c r="AF5013" s="3" t="str">
        <f t="shared" si="2365"/>
        <v/>
      </c>
      <c r="AG5013" s="3" t="str">
        <f t="shared" si="2366"/>
        <v/>
      </c>
      <c r="AH5013" s="4" t="str">
        <f t="shared" si="2367"/>
        <v/>
      </c>
      <c r="AI5013" s="75" t="str">
        <f t="shared" si="2368"/>
        <v/>
      </c>
      <c r="AJ5013" s="75" t="str">
        <f t="shared" si="2369"/>
        <v/>
      </c>
    </row>
    <row r="5014" spans="1:36">
      <c r="A5014" s="41" t="str">
        <f t="shared" si="2352"/>
        <v/>
      </c>
      <c r="B5014" s="150" t="str">
        <f>IF(ISNUMBER(A5014),INDEX('MetaTrader Import'!$H$13:$J$5893,TRUNC(((A5014-$A$39+1)-1)/3)+1,MOD((A5014-$A$39+1)-1,3)+1),"")</f>
        <v/>
      </c>
      <c r="C5014" s="43" t="str">
        <f t="shared" si="2373"/>
        <v/>
      </c>
      <c r="D5014" s="43" t="str">
        <f t="shared" ca="1" si="2343"/>
        <v/>
      </c>
      <c r="E5014" s="43" t="str">
        <f t="shared" si="2374"/>
        <v/>
      </c>
      <c r="F5014" s="43" t="str">
        <f t="shared" si="2375"/>
        <v/>
      </c>
      <c r="G5014" s="43" t="str">
        <f>IF(A5014&lt;&gt;"",IF(A5014&lt;Data!$G$11*0.25,$C$13/$G$32,IF(A5014&gt;Data!$G$11*0.25,$C$13,$C$13*10)),"")</f>
        <v/>
      </c>
      <c r="H5014" s="43" t="str">
        <f>IF(A5014&lt;&gt;"",IF(Data!$G$9="constant",$C$13,IF(Data!$G$9="squeeze",G5014,F5014)),"")</f>
        <v/>
      </c>
      <c r="I5014" s="38" t="str">
        <f ca="1">IF(ISNUMBER(A5014),NORMINV(RAND(),0,IF(AND(Data!$G$9="squeeze",A5014&lt;Data!$G$11*0.25),$H$32,1)*$C$30*$C$13)*($C$14*$C$12),"")</f>
        <v/>
      </c>
      <c r="J5014" s="42" t="str">
        <f ca="1">IFERROR(IF(Data!$C$6="Real",B5014,I5014+J5013+($C$14*$C$12)*(NORMINV(RAND(),$C$15,CHOOSE($G$13,$C$13,F5014,G5014)))),"")</f>
        <v/>
      </c>
      <c r="K5014" s="88" t="str">
        <f>IF(ISNUMBER(A5014), IF($G$16="fixed",$G$17,MIN(H5014*Data!$C$7*$C$16*0.5,$C$17*Data!$C$7))*$C$12,"")</f>
        <v/>
      </c>
      <c r="L5014" s="42" t="str">
        <f t="shared" ca="1" si="2370"/>
        <v/>
      </c>
      <c r="M5014" s="44" t="str">
        <f t="shared" ca="1" si="2371"/>
        <v/>
      </c>
      <c r="N5014" s="44" t="str">
        <f t="shared" ca="1" si="2372"/>
        <v/>
      </c>
      <c r="O5014" s="108" t="str">
        <f t="shared" si="2356"/>
        <v/>
      </c>
      <c r="P5014" s="102" t="str">
        <f t="shared" si="2357"/>
        <v/>
      </c>
      <c r="Q5014" s="102" t="str">
        <f t="shared" si="2358"/>
        <v/>
      </c>
      <c r="R5014" s="120" t="str">
        <f t="shared" si="2359"/>
        <v/>
      </c>
      <c r="S5014" s="54" t="str">
        <f t="shared" si="2360"/>
        <v/>
      </c>
      <c r="T5014" s="5" t="str">
        <f t="shared" si="2361"/>
        <v/>
      </c>
      <c r="U5014" s="152" t="str">
        <f t="shared" si="2344"/>
        <v/>
      </c>
      <c r="V5014" s="152" t="str">
        <f t="shared" si="2345"/>
        <v/>
      </c>
      <c r="W5014" s="153" t="str">
        <f t="shared" si="2346"/>
        <v/>
      </c>
      <c r="X5014" s="153" t="str">
        <f t="shared" si="2347"/>
        <v/>
      </c>
      <c r="Y5014" s="153" t="str">
        <f t="shared" si="2348"/>
        <v/>
      </c>
      <c r="Z5014" s="153" t="str">
        <f t="shared" si="2349"/>
        <v/>
      </c>
      <c r="AA5014" s="152" t="str">
        <f t="shared" si="2350"/>
        <v/>
      </c>
      <c r="AB5014" s="152" t="str">
        <f t="shared" si="2351"/>
        <v/>
      </c>
      <c r="AC5014" s="154" t="str">
        <f t="shared" si="2362"/>
        <v/>
      </c>
      <c r="AD5014" s="154" t="str">
        <f t="shared" si="2363"/>
        <v/>
      </c>
      <c r="AE5014" s="3" t="str">
        <f t="shared" si="2364"/>
        <v/>
      </c>
      <c r="AF5014" s="3" t="str">
        <f t="shared" si="2365"/>
        <v/>
      </c>
      <c r="AG5014" s="3" t="str">
        <f t="shared" si="2366"/>
        <v/>
      </c>
      <c r="AH5014" s="4" t="str">
        <f t="shared" si="2367"/>
        <v/>
      </c>
      <c r="AI5014" s="75" t="str">
        <f t="shared" si="2368"/>
        <v/>
      </c>
      <c r="AJ5014" s="75" t="str">
        <f t="shared" si="2369"/>
        <v/>
      </c>
    </row>
    <row r="5015" spans="1:36">
      <c r="A5015" s="41" t="str">
        <f t="shared" si="2352"/>
        <v/>
      </c>
      <c r="B5015" s="150" t="str">
        <f>IF(ISNUMBER(A5015),INDEX('MetaTrader Import'!$H$13:$J$5893,TRUNC(((A5015-$A$39+1)-1)/3)+1,MOD((A5015-$A$39+1)-1,3)+1),"")</f>
        <v/>
      </c>
      <c r="C5015" s="43" t="str">
        <f t="shared" si="2373"/>
        <v/>
      </c>
      <c r="D5015" s="43" t="str">
        <f t="shared" ca="1" si="2343"/>
        <v/>
      </c>
      <c r="E5015" s="43" t="str">
        <f t="shared" si="2374"/>
        <v/>
      </c>
      <c r="F5015" s="43" t="str">
        <f t="shared" si="2375"/>
        <v/>
      </c>
      <c r="G5015" s="43" t="str">
        <f>IF(A5015&lt;&gt;"",IF(A5015&lt;Data!$G$11*0.25,$C$13/$G$32,IF(A5015&gt;Data!$G$11*0.25,$C$13,$C$13*10)),"")</f>
        <v/>
      </c>
      <c r="H5015" s="43" t="str">
        <f>IF(A5015&lt;&gt;"",IF(Data!$G$9="constant",$C$13,IF(Data!$G$9="squeeze",G5015,F5015)),"")</f>
        <v/>
      </c>
      <c r="I5015" s="38" t="str">
        <f ca="1">IF(ISNUMBER(A5015),NORMINV(RAND(),0,IF(AND(Data!$G$9="squeeze",A5015&lt;Data!$G$11*0.25),$H$32,1)*$C$30*$C$13)*($C$14*$C$12),"")</f>
        <v/>
      </c>
      <c r="J5015" s="42" t="str">
        <f ca="1">IFERROR(IF(Data!$C$6="Real",B5015,I5015+J5014+($C$14*$C$12)*(NORMINV(RAND(),$C$15,CHOOSE($G$13,$C$13,F5015,G5015)))),"")</f>
        <v/>
      </c>
      <c r="K5015" s="88" t="str">
        <f>IF(ISNUMBER(A5015), IF($G$16="fixed",$G$17,MIN(H5015*Data!$C$7*$C$16*0.5,$C$17*Data!$C$7))*$C$12,"")</f>
        <v/>
      </c>
      <c r="L5015" s="42" t="str">
        <f t="shared" ca="1" si="2370"/>
        <v/>
      </c>
      <c r="M5015" s="44" t="str">
        <f t="shared" ca="1" si="2371"/>
        <v/>
      </c>
      <c r="N5015" s="44" t="str">
        <f t="shared" ca="1" si="2372"/>
        <v/>
      </c>
      <c r="O5015" s="108" t="str">
        <f t="shared" si="2356"/>
        <v/>
      </c>
      <c r="P5015" s="102" t="str">
        <f t="shared" si="2357"/>
        <v/>
      </c>
      <c r="Q5015" s="102" t="str">
        <f t="shared" si="2358"/>
        <v/>
      </c>
      <c r="R5015" s="120" t="str">
        <f t="shared" si="2359"/>
        <v/>
      </c>
      <c r="S5015" s="54" t="str">
        <f t="shared" si="2360"/>
        <v/>
      </c>
      <c r="T5015" s="5" t="str">
        <f t="shared" si="2361"/>
        <v/>
      </c>
      <c r="U5015" s="152" t="str">
        <f t="shared" si="2344"/>
        <v/>
      </c>
      <c r="V5015" s="152" t="str">
        <f t="shared" si="2345"/>
        <v/>
      </c>
      <c r="W5015" s="153" t="str">
        <f t="shared" si="2346"/>
        <v/>
      </c>
      <c r="X5015" s="153" t="str">
        <f t="shared" si="2347"/>
        <v/>
      </c>
      <c r="Y5015" s="153" t="str">
        <f t="shared" si="2348"/>
        <v/>
      </c>
      <c r="Z5015" s="153" t="str">
        <f t="shared" si="2349"/>
        <v/>
      </c>
      <c r="AA5015" s="152" t="str">
        <f t="shared" si="2350"/>
        <v/>
      </c>
      <c r="AB5015" s="152" t="str">
        <f t="shared" si="2351"/>
        <v/>
      </c>
      <c r="AC5015" s="154" t="str">
        <f t="shared" si="2362"/>
        <v/>
      </c>
      <c r="AD5015" s="154" t="str">
        <f t="shared" si="2363"/>
        <v/>
      </c>
      <c r="AE5015" s="3" t="str">
        <f t="shared" si="2364"/>
        <v/>
      </c>
      <c r="AF5015" s="3" t="str">
        <f t="shared" si="2365"/>
        <v/>
      </c>
      <c r="AG5015" s="3" t="str">
        <f t="shared" si="2366"/>
        <v/>
      </c>
      <c r="AH5015" s="4" t="str">
        <f t="shared" si="2367"/>
        <v/>
      </c>
      <c r="AI5015" s="75" t="str">
        <f t="shared" si="2368"/>
        <v/>
      </c>
      <c r="AJ5015" s="75" t="str">
        <f t="shared" si="2369"/>
        <v/>
      </c>
    </row>
    <row r="5016" spans="1:36">
      <c r="A5016" s="41" t="str">
        <f t="shared" si="2352"/>
        <v/>
      </c>
      <c r="B5016" s="150" t="str">
        <f>IF(ISNUMBER(A5016),INDEX('MetaTrader Import'!$H$13:$J$5893,TRUNC(((A5016-$A$39+1)-1)/3)+1,MOD((A5016-$A$39+1)-1,3)+1),"")</f>
        <v/>
      </c>
      <c r="C5016" s="43" t="str">
        <f t="shared" ref="C5016:C5037" si="2376">IF(A5016&lt;&gt;"",E5015,"")</f>
        <v/>
      </c>
      <c r="D5016" s="43" t="str">
        <f t="shared" ca="1" si="2343"/>
        <v/>
      </c>
      <c r="E5016" s="43" t="str">
        <f t="shared" ref="E5016:E5037" si="2377">IF(A5016&lt;&gt;"",C5016+D5016,"")</f>
        <v/>
      </c>
      <c r="F5016" s="43" t="str">
        <f t="shared" ref="F5016:F5037" si="2378">IF(A5016&lt;&gt;"",$C$13*ABS(E5016)/$C$23,"")</f>
        <v/>
      </c>
      <c r="G5016" s="43" t="str">
        <f>IF(A5016&lt;&gt;"",IF(A5016&lt;Data!$G$11*0.25,$C$13/$G$32,IF(A5016&gt;Data!$G$11*0.25,$C$13,$C$13*10)),"")</f>
        <v/>
      </c>
      <c r="H5016" s="43" t="str">
        <f>IF(A5016&lt;&gt;"",IF(Data!$G$9="constant",$C$13,IF(Data!$G$9="squeeze",G5016,F5016)),"")</f>
        <v/>
      </c>
      <c r="I5016" s="38" t="str">
        <f ca="1">IF(ISNUMBER(A5016),NORMINV(RAND(),0,IF(AND(Data!$G$9="squeeze",A5016&lt;Data!$G$11*0.25),$H$32,1)*$C$30*$C$13)*($C$14*$C$12),"")</f>
        <v/>
      </c>
      <c r="J5016" s="42" t="str">
        <f ca="1">IFERROR(IF(Data!$C$6="Real",B5016,I5016+J5015+($C$14*$C$12)*(NORMINV(RAND(),$C$15,CHOOSE($G$13,$C$13,F5016,G5016)))),"")</f>
        <v/>
      </c>
      <c r="K5016" s="88" t="str">
        <f>IF(ISNUMBER(A5016), IF($G$16="fixed",$G$17,MIN(H5016*Data!$C$7*$C$16*0.5,$C$17*Data!$C$7))*$C$12,"")</f>
        <v/>
      </c>
      <c r="L5016" s="42" t="str">
        <f t="shared" ca="1" si="2370"/>
        <v/>
      </c>
      <c r="M5016" s="44" t="str">
        <f t="shared" ca="1" si="2371"/>
        <v/>
      </c>
      <c r="N5016" s="44" t="str">
        <f t="shared" ca="1" si="2372"/>
        <v/>
      </c>
      <c r="O5016" s="108" t="str">
        <f t="shared" si="2356"/>
        <v/>
      </c>
      <c r="P5016" s="102" t="str">
        <f t="shared" si="2357"/>
        <v/>
      </c>
      <c r="Q5016" s="102" t="str">
        <f t="shared" si="2358"/>
        <v/>
      </c>
      <c r="R5016" s="120" t="str">
        <f t="shared" si="2359"/>
        <v/>
      </c>
      <c r="S5016" s="54" t="str">
        <f t="shared" si="2360"/>
        <v/>
      </c>
      <c r="T5016" s="5" t="str">
        <f t="shared" si="2361"/>
        <v/>
      </c>
      <c r="U5016" s="152" t="str">
        <f t="shared" si="2344"/>
        <v/>
      </c>
      <c r="V5016" s="152" t="str">
        <f t="shared" si="2345"/>
        <v/>
      </c>
      <c r="W5016" s="153" t="str">
        <f t="shared" si="2346"/>
        <v/>
      </c>
      <c r="X5016" s="153" t="str">
        <f t="shared" si="2347"/>
        <v/>
      </c>
      <c r="Y5016" s="153" t="str">
        <f t="shared" si="2348"/>
        <v/>
      </c>
      <c r="Z5016" s="153" t="str">
        <f t="shared" si="2349"/>
        <v/>
      </c>
      <c r="AA5016" s="152" t="str">
        <f t="shared" si="2350"/>
        <v/>
      </c>
      <c r="AB5016" s="152" t="str">
        <f t="shared" si="2351"/>
        <v/>
      </c>
      <c r="AC5016" s="154" t="str">
        <f t="shared" si="2362"/>
        <v/>
      </c>
      <c r="AD5016" s="154" t="str">
        <f t="shared" si="2363"/>
        <v/>
      </c>
      <c r="AE5016" s="3" t="str">
        <f t="shared" si="2364"/>
        <v/>
      </c>
      <c r="AF5016" s="3" t="str">
        <f t="shared" si="2365"/>
        <v/>
      </c>
      <c r="AG5016" s="3" t="str">
        <f t="shared" si="2366"/>
        <v/>
      </c>
      <c r="AH5016" s="4" t="str">
        <f t="shared" si="2367"/>
        <v/>
      </c>
      <c r="AI5016" s="75" t="str">
        <f t="shared" si="2368"/>
        <v/>
      </c>
      <c r="AJ5016" s="75" t="str">
        <f t="shared" si="2369"/>
        <v/>
      </c>
    </row>
    <row r="5017" spans="1:36">
      <c r="A5017" s="41" t="str">
        <f t="shared" si="2352"/>
        <v/>
      </c>
      <c r="B5017" s="150" t="str">
        <f>IF(ISNUMBER(A5017),INDEX('MetaTrader Import'!$H$13:$J$5893,TRUNC(((A5017-$A$39+1)-1)/3)+1,MOD((A5017-$A$39+1)-1,3)+1),"")</f>
        <v/>
      </c>
      <c r="C5017" s="43" t="str">
        <f t="shared" si="2376"/>
        <v/>
      </c>
      <c r="D5017" s="43" t="str">
        <f t="shared" ca="1" si="2343"/>
        <v/>
      </c>
      <c r="E5017" s="43" t="str">
        <f t="shared" si="2377"/>
        <v/>
      </c>
      <c r="F5017" s="43" t="str">
        <f t="shared" si="2378"/>
        <v/>
      </c>
      <c r="G5017" s="43" t="str">
        <f>IF(A5017&lt;&gt;"",IF(A5017&lt;Data!$G$11*0.25,$C$13/$G$32,IF(A5017&gt;Data!$G$11*0.25,$C$13,$C$13*10)),"")</f>
        <v/>
      </c>
      <c r="H5017" s="43" t="str">
        <f>IF(A5017&lt;&gt;"",IF(Data!$G$9="constant",$C$13,IF(Data!$G$9="squeeze",G5017,F5017)),"")</f>
        <v/>
      </c>
      <c r="I5017" s="38" t="str">
        <f ca="1">IF(ISNUMBER(A5017),NORMINV(RAND(),0,IF(AND(Data!$G$9="squeeze",A5017&lt;Data!$G$11*0.25),$H$32,1)*$C$30*$C$13)*($C$14*$C$12),"")</f>
        <v/>
      </c>
      <c r="J5017" s="42" t="str">
        <f ca="1">IFERROR(IF(Data!$C$6="Real",B5017,I5017+J5016+($C$14*$C$12)*(NORMINV(RAND(),$C$15,CHOOSE($G$13,$C$13,F5017,G5017)))),"")</f>
        <v/>
      </c>
      <c r="K5017" s="88" t="str">
        <f>IF(ISNUMBER(A5017), IF($G$16="fixed",$G$17,MIN(H5017*Data!$C$7*$C$16*0.5,$C$17*Data!$C$7))*$C$12,"")</f>
        <v/>
      </c>
      <c r="L5017" s="42" t="str">
        <f t="shared" ca="1" si="2370"/>
        <v/>
      </c>
      <c r="M5017" s="44" t="str">
        <f t="shared" ca="1" si="2371"/>
        <v/>
      </c>
      <c r="N5017" s="44" t="str">
        <f t="shared" ca="1" si="2372"/>
        <v/>
      </c>
      <c r="O5017" s="108" t="str">
        <f t="shared" si="2356"/>
        <v/>
      </c>
      <c r="P5017" s="102" t="str">
        <f t="shared" si="2357"/>
        <v/>
      </c>
      <c r="Q5017" s="102" t="str">
        <f t="shared" si="2358"/>
        <v/>
      </c>
      <c r="R5017" s="120" t="str">
        <f t="shared" si="2359"/>
        <v/>
      </c>
      <c r="S5017" s="54" t="str">
        <f t="shared" si="2360"/>
        <v/>
      </c>
      <c r="T5017" s="5" t="str">
        <f t="shared" si="2361"/>
        <v/>
      </c>
      <c r="U5017" s="152" t="str">
        <f t="shared" si="2344"/>
        <v/>
      </c>
      <c r="V5017" s="152" t="str">
        <f t="shared" si="2345"/>
        <v/>
      </c>
      <c r="W5017" s="153" t="str">
        <f t="shared" si="2346"/>
        <v/>
      </c>
      <c r="X5017" s="153" t="str">
        <f t="shared" si="2347"/>
        <v/>
      </c>
      <c r="Y5017" s="153" t="str">
        <f t="shared" si="2348"/>
        <v/>
      </c>
      <c r="Z5017" s="153" t="str">
        <f t="shared" si="2349"/>
        <v/>
      </c>
      <c r="AA5017" s="152" t="str">
        <f t="shared" si="2350"/>
        <v/>
      </c>
      <c r="AB5017" s="152" t="str">
        <f t="shared" si="2351"/>
        <v/>
      </c>
      <c r="AC5017" s="154" t="str">
        <f t="shared" si="2362"/>
        <v/>
      </c>
      <c r="AD5017" s="154" t="str">
        <f t="shared" si="2363"/>
        <v/>
      </c>
      <c r="AE5017" s="3" t="str">
        <f t="shared" si="2364"/>
        <v/>
      </c>
      <c r="AF5017" s="3" t="str">
        <f t="shared" si="2365"/>
        <v/>
      </c>
      <c r="AG5017" s="3" t="str">
        <f t="shared" si="2366"/>
        <v/>
      </c>
      <c r="AH5017" s="4" t="str">
        <f t="shared" si="2367"/>
        <v/>
      </c>
      <c r="AI5017" s="75" t="str">
        <f t="shared" si="2368"/>
        <v/>
      </c>
      <c r="AJ5017" s="75" t="str">
        <f t="shared" si="2369"/>
        <v/>
      </c>
    </row>
    <row r="5018" spans="1:36">
      <c r="A5018" s="41" t="str">
        <f t="shared" si="2352"/>
        <v/>
      </c>
      <c r="B5018" s="150" t="str">
        <f>IF(ISNUMBER(A5018),INDEX('MetaTrader Import'!$H$13:$J$5893,TRUNC(((A5018-$A$39+1)-1)/3)+1,MOD((A5018-$A$39+1)-1,3)+1),"")</f>
        <v/>
      </c>
      <c r="C5018" s="43" t="str">
        <f t="shared" si="2376"/>
        <v/>
      </c>
      <c r="D5018" s="43" t="str">
        <f t="shared" ca="1" si="2343"/>
        <v/>
      </c>
      <c r="E5018" s="43" t="str">
        <f t="shared" si="2377"/>
        <v/>
      </c>
      <c r="F5018" s="43" t="str">
        <f t="shared" si="2378"/>
        <v/>
      </c>
      <c r="G5018" s="43" t="str">
        <f>IF(A5018&lt;&gt;"",IF(A5018&lt;Data!$G$11*0.25,$C$13/$G$32,IF(A5018&gt;Data!$G$11*0.25,$C$13,$C$13*10)),"")</f>
        <v/>
      </c>
      <c r="H5018" s="43" t="str">
        <f>IF(A5018&lt;&gt;"",IF(Data!$G$9="constant",$C$13,IF(Data!$G$9="squeeze",G5018,F5018)),"")</f>
        <v/>
      </c>
      <c r="I5018" s="38" t="str">
        <f ca="1">IF(ISNUMBER(A5018),NORMINV(RAND(),0,IF(AND(Data!$G$9="squeeze",A5018&lt;Data!$G$11*0.25),$H$32,1)*$C$30*$C$13)*($C$14*$C$12),"")</f>
        <v/>
      </c>
      <c r="J5018" s="42" t="str">
        <f ca="1">IFERROR(IF(Data!$C$6="Real",B5018,I5018+J5017+($C$14*$C$12)*(NORMINV(RAND(),$C$15,CHOOSE($G$13,$C$13,F5018,G5018)))),"")</f>
        <v/>
      </c>
      <c r="K5018" s="88" t="str">
        <f>IF(ISNUMBER(A5018), IF($G$16="fixed",$G$17,MIN(H5018*Data!$C$7*$C$16*0.5,$C$17*Data!$C$7))*$C$12,"")</f>
        <v/>
      </c>
      <c r="L5018" s="42" t="str">
        <f t="shared" ca="1" si="2370"/>
        <v/>
      </c>
      <c r="M5018" s="44" t="str">
        <f t="shared" ca="1" si="2371"/>
        <v/>
      </c>
      <c r="N5018" s="44" t="str">
        <f t="shared" ca="1" si="2372"/>
        <v/>
      </c>
      <c r="O5018" s="108" t="str">
        <f t="shared" si="2356"/>
        <v/>
      </c>
      <c r="P5018" s="102" t="str">
        <f t="shared" si="2357"/>
        <v/>
      </c>
      <c r="Q5018" s="102" t="str">
        <f t="shared" si="2358"/>
        <v/>
      </c>
      <c r="R5018" s="120" t="str">
        <f t="shared" si="2359"/>
        <v/>
      </c>
      <c r="S5018" s="54" t="str">
        <f t="shared" si="2360"/>
        <v/>
      </c>
      <c r="T5018" s="5" t="str">
        <f t="shared" si="2361"/>
        <v/>
      </c>
      <c r="U5018" s="152" t="str">
        <f t="shared" si="2344"/>
        <v/>
      </c>
      <c r="V5018" s="152" t="str">
        <f t="shared" si="2345"/>
        <v/>
      </c>
      <c r="W5018" s="153" t="str">
        <f t="shared" si="2346"/>
        <v/>
      </c>
      <c r="X5018" s="153" t="str">
        <f t="shared" si="2347"/>
        <v/>
      </c>
      <c r="Y5018" s="153" t="str">
        <f t="shared" si="2348"/>
        <v/>
      </c>
      <c r="Z5018" s="153" t="str">
        <f t="shared" si="2349"/>
        <v/>
      </c>
      <c r="AA5018" s="152" t="str">
        <f t="shared" si="2350"/>
        <v/>
      </c>
      <c r="AB5018" s="152" t="str">
        <f t="shared" si="2351"/>
        <v/>
      </c>
      <c r="AC5018" s="154" t="str">
        <f t="shared" si="2362"/>
        <v/>
      </c>
      <c r="AD5018" s="154" t="str">
        <f t="shared" si="2363"/>
        <v/>
      </c>
      <c r="AE5018" s="3" t="str">
        <f t="shared" si="2364"/>
        <v/>
      </c>
      <c r="AF5018" s="3" t="str">
        <f t="shared" si="2365"/>
        <v/>
      </c>
      <c r="AG5018" s="3" t="str">
        <f t="shared" si="2366"/>
        <v/>
      </c>
      <c r="AH5018" s="4" t="str">
        <f t="shared" si="2367"/>
        <v/>
      </c>
      <c r="AI5018" s="75" t="str">
        <f t="shared" si="2368"/>
        <v/>
      </c>
      <c r="AJ5018" s="75" t="str">
        <f t="shared" si="2369"/>
        <v/>
      </c>
    </row>
    <row r="5019" spans="1:36">
      <c r="A5019" s="41" t="str">
        <f t="shared" si="2352"/>
        <v/>
      </c>
      <c r="B5019" s="150" t="str">
        <f>IF(ISNUMBER(A5019),INDEX('MetaTrader Import'!$H$13:$J$5893,TRUNC(((A5019-$A$39+1)-1)/3)+1,MOD((A5019-$A$39+1)-1,3)+1),"")</f>
        <v/>
      </c>
      <c r="C5019" s="43" t="str">
        <f t="shared" si="2376"/>
        <v/>
      </c>
      <c r="D5019" s="43" t="str">
        <f t="shared" ca="1" si="2343"/>
        <v/>
      </c>
      <c r="E5019" s="43" t="str">
        <f t="shared" si="2377"/>
        <v/>
      </c>
      <c r="F5019" s="43" t="str">
        <f t="shared" si="2378"/>
        <v/>
      </c>
      <c r="G5019" s="43" t="str">
        <f>IF(A5019&lt;&gt;"",IF(A5019&lt;Data!$G$11*0.25,$C$13/$G$32,IF(A5019&gt;Data!$G$11*0.25,$C$13,$C$13*10)),"")</f>
        <v/>
      </c>
      <c r="H5019" s="43" t="str">
        <f>IF(A5019&lt;&gt;"",IF(Data!$G$9="constant",$C$13,IF(Data!$G$9="squeeze",G5019,F5019)),"")</f>
        <v/>
      </c>
      <c r="I5019" s="38" t="str">
        <f ca="1">IF(ISNUMBER(A5019),NORMINV(RAND(),0,IF(AND(Data!$G$9="squeeze",A5019&lt;Data!$G$11*0.25),$H$32,1)*$C$30*$C$13)*($C$14*$C$12),"")</f>
        <v/>
      </c>
      <c r="J5019" s="42" t="str">
        <f ca="1">IFERROR(IF(Data!$C$6="Real",B5019,I5019+J5018+($C$14*$C$12)*(NORMINV(RAND(),$C$15,CHOOSE($G$13,$C$13,F5019,G5019)))),"")</f>
        <v/>
      </c>
      <c r="K5019" s="88" t="str">
        <f>IF(ISNUMBER(A5019), IF($G$16="fixed",$G$17,MIN(H5019*Data!$C$7*$C$16*0.5,$C$17*Data!$C$7))*$C$12,"")</f>
        <v/>
      </c>
      <c r="L5019" s="42" t="str">
        <f t="shared" ca="1" si="2370"/>
        <v/>
      </c>
      <c r="M5019" s="44" t="str">
        <f t="shared" ca="1" si="2371"/>
        <v/>
      </c>
      <c r="N5019" s="44" t="str">
        <f t="shared" ca="1" si="2372"/>
        <v/>
      </c>
      <c r="O5019" s="108" t="str">
        <f t="shared" si="2356"/>
        <v/>
      </c>
      <c r="P5019" s="102" t="str">
        <f t="shared" si="2357"/>
        <v/>
      </c>
      <c r="Q5019" s="102" t="str">
        <f t="shared" si="2358"/>
        <v/>
      </c>
      <c r="R5019" s="120" t="str">
        <f t="shared" si="2359"/>
        <v/>
      </c>
      <c r="S5019" s="54" t="str">
        <f t="shared" si="2360"/>
        <v/>
      </c>
      <c r="T5019" s="5" t="str">
        <f t="shared" si="2361"/>
        <v/>
      </c>
      <c r="U5019" s="152" t="str">
        <f t="shared" si="2344"/>
        <v/>
      </c>
      <c r="V5019" s="152" t="str">
        <f t="shared" si="2345"/>
        <v/>
      </c>
      <c r="W5019" s="153" t="str">
        <f t="shared" si="2346"/>
        <v/>
      </c>
      <c r="X5019" s="153" t="str">
        <f t="shared" si="2347"/>
        <v/>
      </c>
      <c r="Y5019" s="153" t="str">
        <f t="shared" si="2348"/>
        <v/>
      </c>
      <c r="Z5019" s="153" t="str">
        <f t="shared" si="2349"/>
        <v/>
      </c>
      <c r="AA5019" s="152" t="str">
        <f t="shared" si="2350"/>
        <v/>
      </c>
      <c r="AB5019" s="152" t="str">
        <f t="shared" si="2351"/>
        <v/>
      </c>
      <c r="AC5019" s="154" t="str">
        <f t="shared" si="2362"/>
        <v/>
      </c>
      <c r="AD5019" s="154" t="str">
        <f t="shared" si="2363"/>
        <v/>
      </c>
      <c r="AE5019" s="3" t="str">
        <f t="shared" si="2364"/>
        <v/>
      </c>
      <c r="AF5019" s="3" t="str">
        <f t="shared" si="2365"/>
        <v/>
      </c>
      <c r="AG5019" s="3" t="str">
        <f t="shared" si="2366"/>
        <v/>
      </c>
      <c r="AH5019" s="4" t="str">
        <f t="shared" si="2367"/>
        <v/>
      </c>
      <c r="AI5019" s="75" t="str">
        <f t="shared" si="2368"/>
        <v/>
      </c>
      <c r="AJ5019" s="75" t="str">
        <f t="shared" si="2369"/>
        <v/>
      </c>
    </row>
    <row r="5020" spans="1:36">
      <c r="A5020" s="41" t="str">
        <f t="shared" si="2352"/>
        <v/>
      </c>
      <c r="B5020" s="150" t="str">
        <f>IF(ISNUMBER(A5020),INDEX('MetaTrader Import'!$H$13:$J$5893,TRUNC(((A5020-$A$39+1)-1)/3)+1,MOD((A5020-$A$39+1)-1,3)+1),"")</f>
        <v/>
      </c>
      <c r="C5020" s="43" t="str">
        <f t="shared" si="2376"/>
        <v/>
      </c>
      <c r="D5020" s="43" t="str">
        <f t="shared" ca="1" si="2343"/>
        <v/>
      </c>
      <c r="E5020" s="43" t="str">
        <f t="shared" si="2377"/>
        <v/>
      </c>
      <c r="F5020" s="43" t="str">
        <f t="shared" si="2378"/>
        <v/>
      </c>
      <c r="G5020" s="43" t="str">
        <f>IF(A5020&lt;&gt;"",IF(A5020&lt;Data!$G$11*0.25,$C$13/$G$32,IF(A5020&gt;Data!$G$11*0.25,$C$13,$C$13*10)),"")</f>
        <v/>
      </c>
      <c r="H5020" s="43" t="str">
        <f>IF(A5020&lt;&gt;"",IF(Data!$G$9="constant",$C$13,IF(Data!$G$9="squeeze",G5020,F5020)),"")</f>
        <v/>
      </c>
      <c r="I5020" s="38" t="str">
        <f ca="1">IF(ISNUMBER(A5020),NORMINV(RAND(),0,IF(AND(Data!$G$9="squeeze",A5020&lt;Data!$G$11*0.25),$H$32,1)*$C$30*$C$13)*($C$14*$C$12),"")</f>
        <v/>
      </c>
      <c r="J5020" s="42" t="str">
        <f ca="1">IFERROR(IF(Data!$C$6="Real",B5020,I5020+J5019+($C$14*$C$12)*(NORMINV(RAND(),$C$15,CHOOSE($G$13,$C$13,F5020,G5020)))),"")</f>
        <v/>
      </c>
      <c r="K5020" s="88" t="str">
        <f>IF(ISNUMBER(A5020), IF($G$16="fixed",$G$17,MIN(H5020*Data!$C$7*$C$16*0.5,$C$17*Data!$C$7))*$C$12,"")</f>
        <v/>
      </c>
      <c r="L5020" s="42" t="str">
        <f t="shared" ca="1" si="2370"/>
        <v/>
      </c>
      <c r="M5020" s="44" t="str">
        <f t="shared" ca="1" si="2371"/>
        <v/>
      </c>
      <c r="N5020" s="44" t="str">
        <f t="shared" ca="1" si="2372"/>
        <v/>
      </c>
      <c r="O5020" s="108" t="str">
        <f t="shared" si="2356"/>
        <v/>
      </c>
      <c r="P5020" s="102" t="str">
        <f t="shared" si="2357"/>
        <v/>
      </c>
      <c r="Q5020" s="102" t="str">
        <f t="shared" si="2358"/>
        <v/>
      </c>
      <c r="R5020" s="120" t="str">
        <f t="shared" si="2359"/>
        <v/>
      </c>
      <c r="S5020" s="54" t="str">
        <f t="shared" si="2360"/>
        <v/>
      </c>
      <c r="T5020" s="5" t="str">
        <f t="shared" si="2361"/>
        <v/>
      </c>
      <c r="U5020" s="152" t="str">
        <f t="shared" si="2344"/>
        <v/>
      </c>
      <c r="V5020" s="152" t="str">
        <f t="shared" si="2345"/>
        <v/>
      </c>
      <c r="W5020" s="153" t="str">
        <f t="shared" si="2346"/>
        <v/>
      </c>
      <c r="X5020" s="153" t="str">
        <f t="shared" si="2347"/>
        <v/>
      </c>
      <c r="Y5020" s="153" t="str">
        <f t="shared" si="2348"/>
        <v/>
      </c>
      <c r="Z5020" s="153" t="str">
        <f t="shared" si="2349"/>
        <v/>
      </c>
      <c r="AA5020" s="152" t="str">
        <f t="shared" si="2350"/>
        <v/>
      </c>
      <c r="AB5020" s="152" t="str">
        <f t="shared" si="2351"/>
        <v/>
      </c>
      <c r="AC5020" s="154" t="str">
        <f t="shared" si="2362"/>
        <v/>
      </c>
      <c r="AD5020" s="154" t="str">
        <f t="shared" si="2363"/>
        <v/>
      </c>
      <c r="AE5020" s="3" t="str">
        <f t="shared" si="2364"/>
        <v/>
      </c>
      <c r="AF5020" s="3" t="str">
        <f t="shared" si="2365"/>
        <v/>
      </c>
      <c r="AG5020" s="3" t="str">
        <f t="shared" si="2366"/>
        <v/>
      </c>
      <c r="AH5020" s="4" t="str">
        <f t="shared" si="2367"/>
        <v/>
      </c>
      <c r="AI5020" s="75" t="str">
        <f t="shared" si="2368"/>
        <v/>
      </c>
      <c r="AJ5020" s="75" t="str">
        <f t="shared" si="2369"/>
        <v/>
      </c>
    </row>
    <row r="5021" spans="1:36">
      <c r="A5021" s="41" t="str">
        <f t="shared" si="2352"/>
        <v/>
      </c>
      <c r="B5021" s="150" t="str">
        <f>IF(ISNUMBER(A5021),INDEX('MetaTrader Import'!$H$13:$J$5893,TRUNC(((A5021-$A$39+1)-1)/3)+1,MOD((A5021-$A$39+1)-1,3)+1),"")</f>
        <v/>
      </c>
      <c r="C5021" s="43" t="str">
        <f t="shared" si="2376"/>
        <v/>
      </c>
      <c r="D5021" s="43" t="str">
        <f t="shared" ca="1" si="2343"/>
        <v/>
      </c>
      <c r="E5021" s="43" t="str">
        <f t="shared" si="2377"/>
        <v/>
      </c>
      <c r="F5021" s="43" t="str">
        <f t="shared" si="2378"/>
        <v/>
      </c>
      <c r="G5021" s="43" t="str">
        <f>IF(A5021&lt;&gt;"",IF(A5021&lt;Data!$G$11*0.25,$C$13/$G$32,IF(A5021&gt;Data!$G$11*0.25,$C$13,$C$13*10)),"")</f>
        <v/>
      </c>
      <c r="H5021" s="43" t="str">
        <f>IF(A5021&lt;&gt;"",IF(Data!$G$9="constant",$C$13,IF(Data!$G$9="squeeze",G5021,F5021)),"")</f>
        <v/>
      </c>
      <c r="I5021" s="38" t="str">
        <f ca="1">IF(ISNUMBER(A5021),NORMINV(RAND(),0,IF(AND(Data!$G$9="squeeze",A5021&lt;Data!$G$11*0.25),$H$32,1)*$C$30*$C$13)*($C$14*$C$12),"")</f>
        <v/>
      </c>
      <c r="J5021" s="42" t="str">
        <f ca="1">IFERROR(IF(Data!$C$6="Real",B5021,I5021+J5020+($C$14*$C$12)*(NORMINV(RAND(),$C$15,CHOOSE($G$13,$C$13,F5021,G5021)))),"")</f>
        <v/>
      </c>
      <c r="K5021" s="88" t="str">
        <f>IF(ISNUMBER(A5021), IF($G$16="fixed",$G$17,MIN(H5021*Data!$C$7*$C$16*0.5,$C$17*Data!$C$7))*$C$12,"")</f>
        <v/>
      </c>
      <c r="L5021" s="42" t="str">
        <f t="shared" ca="1" si="2370"/>
        <v/>
      </c>
      <c r="M5021" s="44" t="str">
        <f t="shared" ca="1" si="2371"/>
        <v/>
      </c>
      <c r="N5021" s="44" t="str">
        <f t="shared" ca="1" si="2372"/>
        <v/>
      </c>
      <c r="O5021" s="108" t="str">
        <f t="shared" si="2356"/>
        <v/>
      </c>
      <c r="P5021" s="102" t="str">
        <f t="shared" si="2357"/>
        <v/>
      </c>
      <c r="Q5021" s="102" t="str">
        <f t="shared" si="2358"/>
        <v/>
      </c>
      <c r="R5021" s="120" t="str">
        <f t="shared" si="2359"/>
        <v/>
      </c>
      <c r="S5021" s="54" t="str">
        <f t="shared" si="2360"/>
        <v/>
      </c>
      <c r="T5021" s="5" t="str">
        <f t="shared" si="2361"/>
        <v/>
      </c>
      <c r="U5021" s="152" t="str">
        <f t="shared" si="2344"/>
        <v/>
      </c>
      <c r="V5021" s="152" t="str">
        <f t="shared" si="2345"/>
        <v/>
      </c>
      <c r="W5021" s="153" t="str">
        <f t="shared" si="2346"/>
        <v/>
      </c>
      <c r="X5021" s="153" t="str">
        <f t="shared" si="2347"/>
        <v/>
      </c>
      <c r="Y5021" s="153" t="str">
        <f t="shared" si="2348"/>
        <v/>
      </c>
      <c r="Z5021" s="153" t="str">
        <f t="shared" si="2349"/>
        <v/>
      </c>
      <c r="AA5021" s="152" t="str">
        <f t="shared" si="2350"/>
        <v/>
      </c>
      <c r="AB5021" s="152" t="str">
        <f t="shared" si="2351"/>
        <v/>
      </c>
      <c r="AC5021" s="154" t="str">
        <f t="shared" si="2362"/>
        <v/>
      </c>
      <c r="AD5021" s="154" t="str">
        <f t="shared" si="2363"/>
        <v/>
      </c>
      <c r="AE5021" s="3" t="str">
        <f t="shared" si="2364"/>
        <v/>
      </c>
      <c r="AF5021" s="3" t="str">
        <f t="shared" si="2365"/>
        <v/>
      </c>
      <c r="AG5021" s="3" t="str">
        <f t="shared" si="2366"/>
        <v/>
      </c>
      <c r="AH5021" s="4" t="str">
        <f t="shared" si="2367"/>
        <v/>
      </c>
      <c r="AI5021" s="75" t="str">
        <f t="shared" si="2368"/>
        <v/>
      </c>
      <c r="AJ5021" s="75" t="str">
        <f t="shared" si="2369"/>
        <v/>
      </c>
    </row>
    <row r="5022" spans="1:36">
      <c r="A5022" s="41" t="str">
        <f t="shared" si="2352"/>
        <v/>
      </c>
      <c r="B5022" s="150" t="str">
        <f>IF(ISNUMBER(A5022),INDEX('MetaTrader Import'!$H$13:$J$5893,TRUNC(((A5022-$A$39+1)-1)/3)+1,MOD((A5022-$A$39+1)-1,3)+1),"")</f>
        <v/>
      </c>
      <c r="C5022" s="43" t="str">
        <f t="shared" si="2376"/>
        <v/>
      </c>
      <c r="D5022" s="43" t="str">
        <f t="shared" ca="1" si="2343"/>
        <v/>
      </c>
      <c r="E5022" s="43" t="str">
        <f t="shared" si="2377"/>
        <v/>
      </c>
      <c r="F5022" s="43" t="str">
        <f t="shared" si="2378"/>
        <v/>
      </c>
      <c r="G5022" s="43" t="str">
        <f>IF(A5022&lt;&gt;"",IF(A5022&lt;Data!$G$11*0.25,$C$13/$G$32,IF(A5022&gt;Data!$G$11*0.25,$C$13,$C$13*10)),"")</f>
        <v/>
      </c>
      <c r="H5022" s="43" t="str">
        <f>IF(A5022&lt;&gt;"",IF(Data!$G$9="constant",$C$13,IF(Data!$G$9="squeeze",G5022,F5022)),"")</f>
        <v/>
      </c>
      <c r="I5022" s="38" t="str">
        <f ca="1">IF(ISNUMBER(A5022),NORMINV(RAND(),0,IF(AND(Data!$G$9="squeeze",A5022&lt;Data!$G$11*0.25),$H$32,1)*$C$30*$C$13)*($C$14*$C$12),"")</f>
        <v/>
      </c>
      <c r="J5022" s="42" t="str">
        <f ca="1">IFERROR(IF(Data!$C$6="Real",B5022,I5022+J5021+($C$14*$C$12)*(NORMINV(RAND(),$C$15,CHOOSE($G$13,$C$13,F5022,G5022)))),"")</f>
        <v/>
      </c>
      <c r="K5022" s="88" t="str">
        <f>IF(ISNUMBER(A5022), IF($G$16="fixed",$G$17,MIN(H5022*Data!$C$7*$C$16*0.5,$C$17*Data!$C$7))*$C$12,"")</f>
        <v/>
      </c>
      <c r="L5022" s="42" t="str">
        <f t="shared" ca="1" si="2370"/>
        <v/>
      </c>
      <c r="M5022" s="44" t="str">
        <f t="shared" ca="1" si="2371"/>
        <v/>
      </c>
      <c r="N5022" s="44" t="str">
        <f t="shared" ca="1" si="2372"/>
        <v/>
      </c>
      <c r="O5022" s="108" t="str">
        <f t="shared" si="2356"/>
        <v/>
      </c>
      <c r="P5022" s="102" t="str">
        <f t="shared" si="2357"/>
        <v/>
      </c>
      <c r="Q5022" s="102" t="str">
        <f t="shared" si="2358"/>
        <v/>
      </c>
      <c r="R5022" s="120" t="str">
        <f t="shared" si="2359"/>
        <v/>
      </c>
      <c r="S5022" s="54" t="str">
        <f t="shared" si="2360"/>
        <v/>
      </c>
      <c r="T5022" s="5" t="str">
        <f t="shared" si="2361"/>
        <v/>
      </c>
      <c r="U5022" s="152" t="str">
        <f t="shared" si="2344"/>
        <v/>
      </c>
      <c r="V5022" s="152" t="str">
        <f t="shared" si="2345"/>
        <v/>
      </c>
      <c r="W5022" s="153" t="str">
        <f t="shared" si="2346"/>
        <v/>
      </c>
      <c r="X5022" s="153" t="str">
        <f t="shared" si="2347"/>
        <v/>
      </c>
      <c r="Y5022" s="153" t="str">
        <f t="shared" si="2348"/>
        <v/>
      </c>
      <c r="Z5022" s="153" t="str">
        <f t="shared" si="2349"/>
        <v/>
      </c>
      <c r="AA5022" s="152" t="str">
        <f t="shared" si="2350"/>
        <v/>
      </c>
      <c r="AB5022" s="152" t="str">
        <f t="shared" si="2351"/>
        <v/>
      </c>
      <c r="AC5022" s="154" t="str">
        <f t="shared" si="2362"/>
        <v/>
      </c>
      <c r="AD5022" s="154" t="str">
        <f t="shared" si="2363"/>
        <v/>
      </c>
      <c r="AE5022" s="3" t="str">
        <f t="shared" si="2364"/>
        <v/>
      </c>
      <c r="AF5022" s="3" t="str">
        <f t="shared" si="2365"/>
        <v/>
      </c>
      <c r="AG5022" s="3" t="str">
        <f t="shared" si="2366"/>
        <v/>
      </c>
      <c r="AH5022" s="4" t="str">
        <f t="shared" si="2367"/>
        <v/>
      </c>
      <c r="AI5022" s="75" t="str">
        <f t="shared" si="2368"/>
        <v/>
      </c>
      <c r="AJ5022" s="75" t="str">
        <f t="shared" si="2369"/>
        <v/>
      </c>
    </row>
    <row r="5023" spans="1:36">
      <c r="A5023" s="41" t="str">
        <f t="shared" si="2352"/>
        <v/>
      </c>
      <c r="B5023" s="150" t="str">
        <f>IF(ISNUMBER(A5023),INDEX('MetaTrader Import'!$H$13:$J$5893,TRUNC(((A5023-$A$39+1)-1)/3)+1,MOD((A5023-$A$39+1)-1,3)+1),"")</f>
        <v/>
      </c>
      <c r="C5023" s="43" t="str">
        <f t="shared" si="2376"/>
        <v/>
      </c>
      <c r="D5023" s="43" t="str">
        <f t="shared" ca="1" si="2343"/>
        <v/>
      </c>
      <c r="E5023" s="43" t="str">
        <f t="shared" si="2377"/>
        <v/>
      </c>
      <c r="F5023" s="43" t="str">
        <f t="shared" si="2378"/>
        <v/>
      </c>
      <c r="G5023" s="43" t="str">
        <f>IF(A5023&lt;&gt;"",IF(A5023&lt;Data!$G$11*0.25,$C$13/$G$32,IF(A5023&gt;Data!$G$11*0.25,$C$13,$C$13*10)),"")</f>
        <v/>
      </c>
      <c r="H5023" s="43" t="str">
        <f>IF(A5023&lt;&gt;"",IF(Data!$G$9="constant",$C$13,IF(Data!$G$9="squeeze",G5023,F5023)),"")</f>
        <v/>
      </c>
      <c r="I5023" s="38" t="str">
        <f ca="1">IF(ISNUMBER(A5023),NORMINV(RAND(),0,IF(AND(Data!$G$9="squeeze",A5023&lt;Data!$G$11*0.25),$H$32,1)*$C$30*$C$13)*($C$14*$C$12),"")</f>
        <v/>
      </c>
      <c r="J5023" s="42" t="str">
        <f ca="1">IFERROR(IF(Data!$C$6="Real",B5023,I5023+J5022+($C$14*$C$12)*(NORMINV(RAND(),$C$15,CHOOSE($G$13,$C$13,F5023,G5023)))),"")</f>
        <v/>
      </c>
      <c r="K5023" s="88" t="str">
        <f>IF(ISNUMBER(A5023), IF($G$16="fixed",$G$17,MIN(H5023*Data!$C$7*$C$16*0.5,$C$17*Data!$C$7))*$C$12,"")</f>
        <v/>
      </c>
      <c r="L5023" s="42" t="str">
        <f t="shared" ca="1" si="2370"/>
        <v/>
      </c>
      <c r="M5023" s="44" t="str">
        <f t="shared" ca="1" si="2371"/>
        <v/>
      </c>
      <c r="N5023" s="44" t="str">
        <f t="shared" ca="1" si="2372"/>
        <v/>
      </c>
      <c r="O5023" s="108" t="str">
        <f t="shared" si="2356"/>
        <v/>
      </c>
      <c r="P5023" s="102" t="str">
        <f t="shared" si="2357"/>
        <v/>
      </c>
      <c r="Q5023" s="102" t="str">
        <f t="shared" si="2358"/>
        <v/>
      </c>
      <c r="R5023" s="120" t="str">
        <f t="shared" si="2359"/>
        <v/>
      </c>
      <c r="S5023" s="54" t="str">
        <f t="shared" si="2360"/>
        <v/>
      </c>
      <c r="T5023" s="5" t="str">
        <f t="shared" si="2361"/>
        <v/>
      </c>
      <c r="U5023" s="152" t="str">
        <f t="shared" si="2344"/>
        <v/>
      </c>
      <c r="V5023" s="152" t="str">
        <f t="shared" si="2345"/>
        <v/>
      </c>
      <c r="W5023" s="153" t="str">
        <f t="shared" si="2346"/>
        <v/>
      </c>
      <c r="X5023" s="153" t="str">
        <f t="shared" si="2347"/>
        <v/>
      </c>
      <c r="Y5023" s="153" t="str">
        <f t="shared" si="2348"/>
        <v/>
      </c>
      <c r="Z5023" s="153" t="str">
        <f t="shared" si="2349"/>
        <v/>
      </c>
      <c r="AA5023" s="152" t="str">
        <f t="shared" si="2350"/>
        <v/>
      </c>
      <c r="AB5023" s="152" t="str">
        <f t="shared" si="2351"/>
        <v/>
      </c>
      <c r="AC5023" s="154" t="str">
        <f t="shared" si="2362"/>
        <v/>
      </c>
      <c r="AD5023" s="154" t="str">
        <f t="shared" si="2363"/>
        <v/>
      </c>
      <c r="AE5023" s="3" t="str">
        <f t="shared" si="2364"/>
        <v/>
      </c>
      <c r="AF5023" s="3" t="str">
        <f t="shared" si="2365"/>
        <v/>
      </c>
      <c r="AG5023" s="3" t="str">
        <f t="shared" si="2366"/>
        <v/>
      </c>
      <c r="AH5023" s="4" t="str">
        <f t="shared" si="2367"/>
        <v/>
      </c>
      <c r="AI5023" s="75" t="str">
        <f t="shared" si="2368"/>
        <v/>
      </c>
      <c r="AJ5023" s="75" t="str">
        <f t="shared" si="2369"/>
        <v/>
      </c>
    </row>
    <row r="5024" spans="1:36">
      <c r="A5024" s="41" t="str">
        <f t="shared" si="2352"/>
        <v/>
      </c>
      <c r="B5024" s="150" t="str">
        <f>IF(ISNUMBER(A5024),INDEX('MetaTrader Import'!$H$13:$J$5893,TRUNC(((A5024-$A$39+1)-1)/3)+1,MOD((A5024-$A$39+1)-1,3)+1),"")</f>
        <v/>
      </c>
      <c r="C5024" s="43" t="str">
        <f t="shared" si="2376"/>
        <v/>
      </c>
      <c r="D5024" s="43" t="str">
        <f t="shared" ca="1" si="2343"/>
        <v/>
      </c>
      <c r="E5024" s="43" t="str">
        <f t="shared" si="2377"/>
        <v/>
      </c>
      <c r="F5024" s="43" t="str">
        <f t="shared" si="2378"/>
        <v/>
      </c>
      <c r="G5024" s="43" t="str">
        <f>IF(A5024&lt;&gt;"",IF(A5024&lt;Data!$G$11*0.25,$C$13/$G$32,IF(A5024&gt;Data!$G$11*0.25,$C$13,$C$13*10)),"")</f>
        <v/>
      </c>
      <c r="H5024" s="43" t="str">
        <f>IF(A5024&lt;&gt;"",IF(Data!$G$9="constant",$C$13,IF(Data!$G$9="squeeze",G5024,F5024)),"")</f>
        <v/>
      </c>
      <c r="I5024" s="38" t="str">
        <f ca="1">IF(ISNUMBER(A5024),NORMINV(RAND(),0,IF(AND(Data!$G$9="squeeze",A5024&lt;Data!$G$11*0.25),$H$32,1)*$C$30*$C$13)*($C$14*$C$12),"")</f>
        <v/>
      </c>
      <c r="J5024" s="42" t="str">
        <f ca="1">IFERROR(IF(Data!$C$6="Real",B5024,I5024+J5023+($C$14*$C$12)*(NORMINV(RAND(),$C$15,CHOOSE($G$13,$C$13,F5024,G5024)))),"")</f>
        <v/>
      </c>
      <c r="K5024" s="88" t="str">
        <f>IF(ISNUMBER(A5024), IF($G$16="fixed",$G$17,MIN(H5024*Data!$C$7*$C$16*0.5,$C$17*Data!$C$7))*$C$12,"")</f>
        <v/>
      </c>
      <c r="L5024" s="42" t="str">
        <f t="shared" ca="1" si="2370"/>
        <v/>
      </c>
      <c r="M5024" s="44" t="str">
        <f t="shared" ca="1" si="2371"/>
        <v/>
      </c>
      <c r="N5024" s="44" t="str">
        <f t="shared" ca="1" si="2372"/>
        <v/>
      </c>
      <c r="O5024" s="108" t="str">
        <f t="shared" si="2356"/>
        <v/>
      </c>
      <c r="P5024" s="102" t="str">
        <f t="shared" si="2357"/>
        <v/>
      </c>
      <c r="Q5024" s="102" t="str">
        <f t="shared" si="2358"/>
        <v/>
      </c>
      <c r="R5024" s="120" t="str">
        <f t="shared" si="2359"/>
        <v/>
      </c>
      <c r="S5024" s="54" t="str">
        <f t="shared" si="2360"/>
        <v/>
      </c>
      <c r="T5024" s="5" t="str">
        <f t="shared" si="2361"/>
        <v/>
      </c>
      <c r="U5024" s="152" t="str">
        <f t="shared" si="2344"/>
        <v/>
      </c>
      <c r="V5024" s="152" t="str">
        <f t="shared" si="2345"/>
        <v/>
      </c>
      <c r="W5024" s="153" t="str">
        <f t="shared" si="2346"/>
        <v/>
      </c>
      <c r="X5024" s="153" t="str">
        <f t="shared" si="2347"/>
        <v/>
      </c>
      <c r="Y5024" s="153" t="str">
        <f t="shared" si="2348"/>
        <v/>
      </c>
      <c r="Z5024" s="153" t="str">
        <f t="shared" si="2349"/>
        <v/>
      </c>
      <c r="AA5024" s="152" t="str">
        <f t="shared" si="2350"/>
        <v/>
      </c>
      <c r="AB5024" s="152" t="str">
        <f t="shared" si="2351"/>
        <v/>
      </c>
      <c r="AC5024" s="154" t="str">
        <f t="shared" si="2362"/>
        <v/>
      </c>
      <c r="AD5024" s="154" t="str">
        <f t="shared" si="2363"/>
        <v/>
      </c>
      <c r="AE5024" s="3" t="str">
        <f t="shared" si="2364"/>
        <v/>
      </c>
      <c r="AF5024" s="3" t="str">
        <f t="shared" si="2365"/>
        <v/>
      </c>
      <c r="AG5024" s="3" t="str">
        <f t="shared" si="2366"/>
        <v/>
      </c>
      <c r="AH5024" s="4" t="str">
        <f t="shared" si="2367"/>
        <v/>
      </c>
      <c r="AI5024" s="75" t="str">
        <f t="shared" si="2368"/>
        <v/>
      </c>
      <c r="AJ5024" s="75" t="str">
        <f t="shared" si="2369"/>
        <v/>
      </c>
    </row>
    <row r="5025" spans="1:36">
      <c r="A5025" s="41" t="str">
        <f t="shared" si="2352"/>
        <v/>
      </c>
      <c r="B5025" s="150" t="str">
        <f>IF(ISNUMBER(A5025),INDEX('MetaTrader Import'!$H$13:$J$5893,TRUNC(((A5025-$A$39+1)-1)/3)+1,MOD((A5025-$A$39+1)-1,3)+1),"")</f>
        <v/>
      </c>
      <c r="C5025" s="43" t="str">
        <f t="shared" si="2376"/>
        <v/>
      </c>
      <c r="D5025" s="43" t="str">
        <f t="shared" ca="1" si="2343"/>
        <v/>
      </c>
      <c r="E5025" s="43" t="str">
        <f t="shared" si="2377"/>
        <v/>
      </c>
      <c r="F5025" s="43" t="str">
        <f t="shared" si="2378"/>
        <v/>
      </c>
      <c r="G5025" s="43" t="str">
        <f>IF(A5025&lt;&gt;"",IF(A5025&lt;Data!$G$11*0.25,$C$13/$G$32,IF(A5025&gt;Data!$G$11*0.25,$C$13,$C$13*10)),"")</f>
        <v/>
      </c>
      <c r="H5025" s="43" t="str">
        <f>IF(A5025&lt;&gt;"",IF(Data!$G$9="constant",$C$13,IF(Data!$G$9="squeeze",G5025,F5025)),"")</f>
        <v/>
      </c>
      <c r="I5025" s="38" t="str">
        <f ca="1">IF(ISNUMBER(A5025),NORMINV(RAND(),0,IF(AND(Data!$G$9="squeeze",A5025&lt;Data!$G$11*0.25),$H$32,1)*$C$30*$C$13)*($C$14*$C$12),"")</f>
        <v/>
      </c>
      <c r="J5025" s="42" t="str">
        <f ca="1">IFERROR(IF(Data!$C$6="Real",B5025,I5025+J5024+($C$14*$C$12)*(NORMINV(RAND(),$C$15,CHOOSE($G$13,$C$13,F5025,G5025)))),"")</f>
        <v/>
      </c>
      <c r="K5025" s="88" t="str">
        <f>IF(ISNUMBER(A5025), IF($G$16="fixed",$G$17,MIN(H5025*Data!$C$7*$C$16*0.5,$C$17*Data!$C$7))*$C$12,"")</f>
        <v/>
      </c>
      <c r="L5025" s="42" t="str">
        <f t="shared" ca="1" si="2370"/>
        <v/>
      </c>
      <c r="M5025" s="44" t="str">
        <f t="shared" ca="1" si="2371"/>
        <v/>
      </c>
      <c r="N5025" s="44" t="str">
        <f t="shared" ca="1" si="2372"/>
        <v/>
      </c>
      <c r="O5025" s="108" t="str">
        <f t="shared" si="2356"/>
        <v/>
      </c>
      <c r="P5025" s="102" t="str">
        <f t="shared" si="2357"/>
        <v/>
      </c>
      <c r="Q5025" s="102" t="str">
        <f t="shared" si="2358"/>
        <v/>
      </c>
      <c r="R5025" s="120" t="str">
        <f t="shared" si="2359"/>
        <v/>
      </c>
      <c r="S5025" s="54" t="str">
        <f t="shared" si="2360"/>
        <v/>
      </c>
      <c r="T5025" s="5" t="str">
        <f t="shared" si="2361"/>
        <v/>
      </c>
      <c r="U5025" s="152" t="str">
        <f t="shared" si="2344"/>
        <v/>
      </c>
      <c r="V5025" s="152" t="str">
        <f t="shared" si="2345"/>
        <v/>
      </c>
      <c r="W5025" s="153" t="str">
        <f t="shared" si="2346"/>
        <v/>
      </c>
      <c r="X5025" s="153" t="str">
        <f t="shared" si="2347"/>
        <v/>
      </c>
      <c r="Y5025" s="153" t="str">
        <f t="shared" si="2348"/>
        <v/>
      </c>
      <c r="Z5025" s="153" t="str">
        <f t="shared" si="2349"/>
        <v/>
      </c>
      <c r="AA5025" s="152" t="str">
        <f t="shared" si="2350"/>
        <v/>
      </c>
      <c r="AB5025" s="152" t="str">
        <f t="shared" si="2351"/>
        <v/>
      </c>
      <c r="AC5025" s="154" t="str">
        <f t="shared" si="2362"/>
        <v/>
      </c>
      <c r="AD5025" s="154" t="str">
        <f t="shared" si="2363"/>
        <v/>
      </c>
      <c r="AE5025" s="3" t="str">
        <f t="shared" si="2364"/>
        <v/>
      </c>
      <c r="AF5025" s="3" t="str">
        <f t="shared" si="2365"/>
        <v/>
      </c>
      <c r="AG5025" s="3" t="str">
        <f t="shared" si="2366"/>
        <v/>
      </c>
      <c r="AH5025" s="4" t="str">
        <f t="shared" si="2367"/>
        <v/>
      </c>
      <c r="AI5025" s="75" t="str">
        <f t="shared" si="2368"/>
        <v/>
      </c>
      <c r="AJ5025" s="75" t="str">
        <f t="shared" si="2369"/>
        <v/>
      </c>
    </row>
    <row r="5026" spans="1:36">
      <c r="A5026" s="41" t="str">
        <f t="shared" si="2352"/>
        <v/>
      </c>
      <c r="B5026" s="150" t="str">
        <f>IF(ISNUMBER(A5026),INDEX('MetaTrader Import'!$H$13:$J$5893,TRUNC(((A5026-$A$39+1)-1)/3)+1,MOD((A5026-$A$39+1)-1,3)+1),"")</f>
        <v/>
      </c>
      <c r="C5026" s="43" t="str">
        <f t="shared" si="2376"/>
        <v/>
      </c>
      <c r="D5026" s="43" t="str">
        <f t="shared" ca="1" si="2343"/>
        <v/>
      </c>
      <c r="E5026" s="43" t="str">
        <f t="shared" si="2377"/>
        <v/>
      </c>
      <c r="F5026" s="43" t="str">
        <f t="shared" si="2378"/>
        <v/>
      </c>
      <c r="G5026" s="43" t="str">
        <f>IF(A5026&lt;&gt;"",IF(A5026&lt;Data!$G$11*0.25,$C$13/$G$32,IF(A5026&gt;Data!$G$11*0.25,$C$13,$C$13*10)),"")</f>
        <v/>
      </c>
      <c r="H5026" s="43" t="str">
        <f>IF(A5026&lt;&gt;"",IF(Data!$G$9="constant",$C$13,IF(Data!$G$9="squeeze",G5026,F5026)),"")</f>
        <v/>
      </c>
      <c r="I5026" s="38" t="str">
        <f ca="1">IF(ISNUMBER(A5026),NORMINV(RAND(),0,IF(AND(Data!$G$9="squeeze",A5026&lt;Data!$G$11*0.25),$H$32,1)*$C$30*$C$13)*($C$14*$C$12),"")</f>
        <v/>
      </c>
      <c r="J5026" s="42" t="str">
        <f ca="1">IFERROR(IF(Data!$C$6="Real",B5026,I5026+J5025+($C$14*$C$12)*(NORMINV(RAND(),$C$15,CHOOSE($G$13,$C$13,F5026,G5026)))),"")</f>
        <v/>
      </c>
      <c r="K5026" s="88" t="str">
        <f>IF(ISNUMBER(A5026), IF($G$16="fixed",$G$17,MIN(H5026*Data!$C$7*$C$16*0.5,$C$17*Data!$C$7))*$C$12,"")</f>
        <v/>
      </c>
      <c r="L5026" s="42" t="str">
        <f t="shared" ca="1" si="2370"/>
        <v/>
      </c>
      <c r="M5026" s="44" t="str">
        <f t="shared" ca="1" si="2371"/>
        <v/>
      </c>
      <c r="N5026" s="44" t="str">
        <f t="shared" ca="1" si="2372"/>
        <v/>
      </c>
      <c r="O5026" s="108" t="str">
        <f t="shared" si="2356"/>
        <v/>
      </c>
      <c r="P5026" s="102" t="str">
        <f t="shared" si="2357"/>
        <v/>
      </c>
      <c r="Q5026" s="102" t="str">
        <f t="shared" si="2358"/>
        <v/>
      </c>
      <c r="R5026" s="120" t="str">
        <f t="shared" si="2359"/>
        <v/>
      </c>
      <c r="S5026" s="54" t="str">
        <f t="shared" si="2360"/>
        <v/>
      </c>
      <c r="T5026" s="5" t="str">
        <f t="shared" si="2361"/>
        <v/>
      </c>
      <c r="U5026" s="152" t="str">
        <f t="shared" si="2344"/>
        <v/>
      </c>
      <c r="V5026" s="152" t="str">
        <f t="shared" si="2345"/>
        <v/>
      </c>
      <c r="W5026" s="153" t="str">
        <f t="shared" si="2346"/>
        <v/>
      </c>
      <c r="X5026" s="153" t="str">
        <f t="shared" si="2347"/>
        <v/>
      </c>
      <c r="Y5026" s="153" t="str">
        <f t="shared" si="2348"/>
        <v/>
      </c>
      <c r="Z5026" s="153" t="str">
        <f t="shared" si="2349"/>
        <v/>
      </c>
      <c r="AA5026" s="152" t="str">
        <f t="shared" si="2350"/>
        <v/>
      </c>
      <c r="AB5026" s="152" t="str">
        <f t="shared" si="2351"/>
        <v/>
      </c>
      <c r="AC5026" s="154" t="str">
        <f t="shared" si="2362"/>
        <v/>
      </c>
      <c r="AD5026" s="154" t="str">
        <f t="shared" si="2363"/>
        <v/>
      </c>
      <c r="AE5026" s="3" t="str">
        <f t="shared" si="2364"/>
        <v/>
      </c>
      <c r="AF5026" s="3" t="str">
        <f t="shared" si="2365"/>
        <v/>
      </c>
      <c r="AG5026" s="3" t="str">
        <f t="shared" si="2366"/>
        <v/>
      </c>
      <c r="AH5026" s="4" t="str">
        <f t="shared" si="2367"/>
        <v/>
      </c>
      <c r="AI5026" s="75" t="str">
        <f t="shared" si="2368"/>
        <v/>
      </c>
      <c r="AJ5026" s="75" t="str">
        <f t="shared" si="2369"/>
        <v/>
      </c>
    </row>
    <row r="5027" spans="1:36">
      <c r="A5027" s="41" t="str">
        <f t="shared" si="2352"/>
        <v/>
      </c>
      <c r="B5027" s="150" t="str">
        <f>IF(ISNUMBER(A5027),INDEX('MetaTrader Import'!$H$13:$J$5893,TRUNC(((A5027-$A$39+1)-1)/3)+1,MOD((A5027-$A$39+1)-1,3)+1),"")</f>
        <v/>
      </c>
      <c r="C5027" s="43" t="str">
        <f t="shared" si="2376"/>
        <v/>
      </c>
      <c r="D5027" s="43" t="str">
        <f t="shared" ca="1" si="2343"/>
        <v/>
      </c>
      <c r="E5027" s="43" t="str">
        <f t="shared" si="2377"/>
        <v/>
      </c>
      <c r="F5027" s="43" t="str">
        <f t="shared" si="2378"/>
        <v/>
      </c>
      <c r="G5027" s="43" t="str">
        <f>IF(A5027&lt;&gt;"",IF(A5027&lt;Data!$G$11*0.25,$C$13/$G$32,IF(A5027&gt;Data!$G$11*0.25,$C$13,$C$13*10)),"")</f>
        <v/>
      </c>
      <c r="H5027" s="43" t="str">
        <f>IF(A5027&lt;&gt;"",IF(Data!$G$9="constant",$C$13,IF(Data!$G$9="squeeze",G5027,F5027)),"")</f>
        <v/>
      </c>
      <c r="I5027" s="38" t="str">
        <f ca="1">IF(ISNUMBER(A5027),NORMINV(RAND(),0,IF(AND(Data!$G$9="squeeze",A5027&lt;Data!$G$11*0.25),$H$32,1)*$C$30*$C$13)*($C$14*$C$12),"")</f>
        <v/>
      </c>
      <c r="J5027" s="42" t="str">
        <f ca="1">IFERROR(IF(Data!$C$6="Real",B5027,I5027+J5026+($C$14*$C$12)*(NORMINV(RAND(),$C$15,CHOOSE($G$13,$C$13,F5027,G5027)))),"")</f>
        <v/>
      </c>
      <c r="K5027" s="88" t="str">
        <f>IF(ISNUMBER(A5027), IF($G$16="fixed",$G$17,MIN(H5027*Data!$C$7*$C$16*0.5,$C$17*Data!$C$7))*$C$12,"")</f>
        <v/>
      </c>
      <c r="L5027" s="42" t="str">
        <f t="shared" ca="1" si="2370"/>
        <v/>
      </c>
      <c r="M5027" s="44" t="str">
        <f t="shared" ca="1" si="2371"/>
        <v/>
      </c>
      <c r="N5027" s="44" t="str">
        <f t="shared" ca="1" si="2372"/>
        <v/>
      </c>
      <c r="O5027" s="108" t="str">
        <f t="shared" si="2356"/>
        <v/>
      </c>
      <c r="P5027" s="102" t="str">
        <f t="shared" si="2357"/>
        <v/>
      </c>
      <c r="Q5027" s="102" t="str">
        <f t="shared" si="2358"/>
        <v/>
      </c>
      <c r="R5027" s="120" t="str">
        <f t="shared" si="2359"/>
        <v/>
      </c>
      <c r="S5027" s="54" t="str">
        <f t="shared" si="2360"/>
        <v/>
      </c>
      <c r="T5027" s="5" t="str">
        <f t="shared" si="2361"/>
        <v/>
      </c>
      <c r="U5027" s="152" t="str">
        <f t="shared" si="2344"/>
        <v/>
      </c>
      <c r="V5027" s="152" t="str">
        <f t="shared" si="2345"/>
        <v/>
      </c>
      <c r="W5027" s="153" t="str">
        <f t="shared" si="2346"/>
        <v/>
      </c>
      <c r="X5027" s="153" t="str">
        <f t="shared" si="2347"/>
        <v/>
      </c>
      <c r="Y5027" s="153" t="str">
        <f t="shared" si="2348"/>
        <v/>
      </c>
      <c r="Z5027" s="153" t="str">
        <f t="shared" si="2349"/>
        <v/>
      </c>
      <c r="AA5027" s="152" t="str">
        <f t="shared" si="2350"/>
        <v/>
      </c>
      <c r="AB5027" s="152" t="str">
        <f t="shared" si="2351"/>
        <v/>
      </c>
      <c r="AC5027" s="154" t="str">
        <f t="shared" si="2362"/>
        <v/>
      </c>
      <c r="AD5027" s="154" t="str">
        <f t="shared" si="2363"/>
        <v/>
      </c>
      <c r="AE5027" s="3" t="str">
        <f t="shared" si="2364"/>
        <v/>
      </c>
      <c r="AF5027" s="3" t="str">
        <f t="shared" si="2365"/>
        <v/>
      </c>
      <c r="AG5027" s="3" t="str">
        <f t="shared" si="2366"/>
        <v/>
      </c>
      <c r="AH5027" s="4" t="str">
        <f t="shared" si="2367"/>
        <v/>
      </c>
      <c r="AI5027" s="75" t="str">
        <f t="shared" si="2368"/>
        <v/>
      </c>
      <c r="AJ5027" s="75" t="str">
        <f t="shared" si="2369"/>
        <v/>
      </c>
    </row>
    <row r="5028" spans="1:36">
      <c r="A5028" s="41" t="str">
        <f t="shared" si="2352"/>
        <v/>
      </c>
      <c r="B5028" s="150" t="str">
        <f>IF(ISNUMBER(A5028),INDEX('MetaTrader Import'!$H$13:$J$5893,TRUNC(((A5028-$A$39+1)-1)/3)+1,MOD((A5028-$A$39+1)-1,3)+1),"")</f>
        <v/>
      </c>
      <c r="C5028" s="43" t="str">
        <f t="shared" si="2376"/>
        <v/>
      </c>
      <c r="D5028" s="43" t="str">
        <f t="shared" ca="1" si="2343"/>
        <v/>
      </c>
      <c r="E5028" s="43" t="str">
        <f t="shared" si="2377"/>
        <v/>
      </c>
      <c r="F5028" s="43" t="str">
        <f t="shared" si="2378"/>
        <v/>
      </c>
      <c r="G5028" s="43" t="str">
        <f>IF(A5028&lt;&gt;"",IF(A5028&lt;Data!$G$11*0.25,$C$13/$G$32,IF(A5028&gt;Data!$G$11*0.25,$C$13,$C$13*10)),"")</f>
        <v/>
      </c>
      <c r="H5028" s="43" t="str">
        <f>IF(A5028&lt;&gt;"",IF(Data!$G$9="constant",$C$13,IF(Data!$G$9="squeeze",G5028,F5028)),"")</f>
        <v/>
      </c>
      <c r="I5028" s="38" t="str">
        <f ca="1">IF(ISNUMBER(A5028),NORMINV(RAND(),0,IF(AND(Data!$G$9="squeeze",A5028&lt;Data!$G$11*0.25),$H$32,1)*$C$30*$C$13)*($C$14*$C$12),"")</f>
        <v/>
      </c>
      <c r="J5028" s="42" t="str">
        <f ca="1">IFERROR(IF(Data!$C$6="Real",B5028,I5028+J5027+($C$14*$C$12)*(NORMINV(RAND(),$C$15,CHOOSE($G$13,$C$13,F5028,G5028)))),"")</f>
        <v/>
      </c>
      <c r="K5028" s="88" t="str">
        <f>IF(ISNUMBER(A5028), IF($G$16="fixed",$G$17,MIN(H5028*Data!$C$7*$C$16*0.5,$C$17*Data!$C$7))*$C$12,"")</f>
        <v/>
      </c>
      <c r="L5028" s="42" t="str">
        <f t="shared" ca="1" si="2370"/>
        <v/>
      </c>
      <c r="M5028" s="44" t="str">
        <f t="shared" ca="1" si="2371"/>
        <v/>
      </c>
      <c r="N5028" s="44" t="str">
        <f t="shared" ca="1" si="2372"/>
        <v/>
      </c>
      <c r="O5028" s="108" t="str">
        <f t="shared" si="2356"/>
        <v/>
      </c>
      <c r="P5028" s="102" t="str">
        <f t="shared" si="2357"/>
        <v/>
      </c>
      <c r="Q5028" s="102" t="str">
        <f t="shared" si="2358"/>
        <v/>
      </c>
      <c r="R5028" s="120" t="str">
        <f t="shared" si="2359"/>
        <v/>
      </c>
      <c r="S5028" s="54" t="str">
        <f t="shared" si="2360"/>
        <v/>
      </c>
      <c r="T5028" s="5" t="str">
        <f t="shared" si="2361"/>
        <v/>
      </c>
      <c r="U5028" s="152" t="str">
        <f t="shared" si="2344"/>
        <v/>
      </c>
      <c r="V5028" s="152" t="str">
        <f t="shared" si="2345"/>
        <v/>
      </c>
      <c r="W5028" s="153" t="str">
        <f t="shared" si="2346"/>
        <v/>
      </c>
      <c r="X5028" s="153" t="str">
        <f t="shared" si="2347"/>
        <v/>
      </c>
      <c r="Y5028" s="153" t="str">
        <f t="shared" si="2348"/>
        <v/>
      </c>
      <c r="Z5028" s="153" t="str">
        <f t="shared" si="2349"/>
        <v/>
      </c>
      <c r="AA5028" s="152" t="str">
        <f t="shared" si="2350"/>
        <v/>
      </c>
      <c r="AB5028" s="152" t="str">
        <f t="shared" si="2351"/>
        <v/>
      </c>
      <c r="AC5028" s="154" t="str">
        <f t="shared" si="2362"/>
        <v/>
      </c>
      <c r="AD5028" s="154" t="str">
        <f t="shared" si="2363"/>
        <v/>
      </c>
      <c r="AE5028" s="3" t="str">
        <f t="shared" si="2364"/>
        <v/>
      </c>
      <c r="AF5028" s="3" t="str">
        <f t="shared" si="2365"/>
        <v/>
      </c>
      <c r="AG5028" s="3" t="str">
        <f t="shared" si="2366"/>
        <v/>
      </c>
      <c r="AH5028" s="4" t="str">
        <f t="shared" si="2367"/>
        <v/>
      </c>
      <c r="AI5028" s="75" t="str">
        <f t="shared" si="2368"/>
        <v/>
      </c>
      <c r="AJ5028" s="75" t="str">
        <f t="shared" si="2369"/>
        <v/>
      </c>
    </row>
    <row r="5029" spans="1:36">
      <c r="A5029" s="41" t="str">
        <f t="shared" si="2352"/>
        <v/>
      </c>
      <c r="B5029" s="150" t="str">
        <f>IF(ISNUMBER(A5029),INDEX('MetaTrader Import'!$H$13:$J$5893,TRUNC(((A5029-$A$39+1)-1)/3)+1,MOD((A5029-$A$39+1)-1,3)+1),"")</f>
        <v/>
      </c>
      <c r="C5029" s="43" t="str">
        <f t="shared" si="2376"/>
        <v/>
      </c>
      <c r="D5029" s="43" t="str">
        <f t="shared" ca="1" si="2343"/>
        <v/>
      </c>
      <c r="E5029" s="43" t="str">
        <f t="shared" si="2377"/>
        <v/>
      </c>
      <c r="F5029" s="43" t="str">
        <f t="shared" si="2378"/>
        <v/>
      </c>
      <c r="G5029" s="43" t="str">
        <f>IF(A5029&lt;&gt;"",IF(A5029&lt;Data!$G$11*0.25,$C$13/$G$32,IF(A5029&gt;Data!$G$11*0.25,$C$13,$C$13*10)),"")</f>
        <v/>
      </c>
      <c r="H5029" s="43" t="str">
        <f>IF(A5029&lt;&gt;"",IF(Data!$G$9="constant",$C$13,IF(Data!$G$9="squeeze",G5029,F5029)),"")</f>
        <v/>
      </c>
      <c r="I5029" s="38" t="str">
        <f ca="1">IF(ISNUMBER(A5029),NORMINV(RAND(),0,IF(AND(Data!$G$9="squeeze",A5029&lt;Data!$G$11*0.25),$H$32,1)*$C$30*$C$13)*($C$14*$C$12),"")</f>
        <v/>
      </c>
      <c r="J5029" s="42" t="str">
        <f ca="1">IFERROR(IF(Data!$C$6="Real",B5029,I5029+J5028+($C$14*$C$12)*(NORMINV(RAND(),$C$15,CHOOSE($G$13,$C$13,F5029,G5029)))),"")</f>
        <v/>
      </c>
      <c r="K5029" s="88" t="str">
        <f>IF(ISNUMBER(A5029), IF($G$16="fixed",$G$17,MIN(H5029*Data!$C$7*$C$16*0.5,$C$17*Data!$C$7))*$C$12,"")</f>
        <v/>
      </c>
      <c r="L5029" s="42" t="str">
        <f t="shared" ca="1" si="2370"/>
        <v/>
      </c>
      <c r="M5029" s="44" t="str">
        <f t="shared" ca="1" si="2371"/>
        <v/>
      </c>
      <c r="N5029" s="44" t="str">
        <f t="shared" ca="1" si="2372"/>
        <v/>
      </c>
      <c r="O5029" s="108" t="str">
        <f t="shared" si="2356"/>
        <v/>
      </c>
      <c r="P5029" s="102" t="str">
        <f t="shared" si="2357"/>
        <v/>
      </c>
      <c r="Q5029" s="102" t="str">
        <f t="shared" si="2358"/>
        <v/>
      </c>
      <c r="R5029" s="120" t="str">
        <f t="shared" si="2359"/>
        <v/>
      </c>
      <c r="S5029" s="54" t="str">
        <f t="shared" si="2360"/>
        <v/>
      </c>
      <c r="T5029" s="5" t="str">
        <f t="shared" si="2361"/>
        <v/>
      </c>
      <c r="U5029" s="152" t="str">
        <f t="shared" si="2344"/>
        <v/>
      </c>
      <c r="V5029" s="152" t="str">
        <f t="shared" si="2345"/>
        <v/>
      </c>
      <c r="W5029" s="153" t="str">
        <f t="shared" si="2346"/>
        <v/>
      </c>
      <c r="X5029" s="153" t="str">
        <f t="shared" si="2347"/>
        <v/>
      </c>
      <c r="Y5029" s="153" t="str">
        <f t="shared" si="2348"/>
        <v/>
      </c>
      <c r="Z5029" s="153" t="str">
        <f t="shared" si="2349"/>
        <v/>
      </c>
      <c r="AA5029" s="152" t="str">
        <f t="shared" si="2350"/>
        <v/>
      </c>
      <c r="AB5029" s="152" t="str">
        <f t="shared" si="2351"/>
        <v/>
      </c>
      <c r="AC5029" s="154" t="str">
        <f t="shared" si="2362"/>
        <v/>
      </c>
      <c r="AD5029" s="154" t="str">
        <f t="shared" si="2363"/>
        <v/>
      </c>
      <c r="AE5029" s="3" t="str">
        <f t="shared" si="2364"/>
        <v/>
      </c>
      <c r="AF5029" s="3" t="str">
        <f t="shared" si="2365"/>
        <v/>
      </c>
      <c r="AG5029" s="3" t="str">
        <f t="shared" si="2366"/>
        <v/>
      </c>
      <c r="AH5029" s="4" t="str">
        <f t="shared" si="2367"/>
        <v/>
      </c>
      <c r="AI5029" s="75" t="str">
        <f t="shared" si="2368"/>
        <v/>
      </c>
      <c r="AJ5029" s="75" t="str">
        <f t="shared" si="2369"/>
        <v/>
      </c>
    </row>
    <row r="5030" spans="1:36">
      <c r="A5030" s="41" t="str">
        <f t="shared" si="2352"/>
        <v/>
      </c>
      <c r="B5030" s="150" t="str">
        <f>IF(ISNUMBER(A5030),INDEX('MetaTrader Import'!$H$13:$J$5893,TRUNC(((A5030-$A$39+1)-1)/3)+1,MOD((A5030-$A$39+1)-1,3)+1),"")</f>
        <v/>
      </c>
      <c r="C5030" s="43" t="str">
        <f t="shared" si="2376"/>
        <v/>
      </c>
      <c r="D5030" s="43" t="str">
        <f t="shared" ca="1" si="2343"/>
        <v/>
      </c>
      <c r="E5030" s="43" t="str">
        <f t="shared" si="2377"/>
        <v/>
      </c>
      <c r="F5030" s="43" t="str">
        <f t="shared" si="2378"/>
        <v/>
      </c>
      <c r="G5030" s="43" t="str">
        <f>IF(A5030&lt;&gt;"",IF(A5030&lt;Data!$G$11*0.25,$C$13/$G$32,IF(A5030&gt;Data!$G$11*0.25,$C$13,$C$13*10)),"")</f>
        <v/>
      </c>
      <c r="H5030" s="43" t="str">
        <f>IF(A5030&lt;&gt;"",IF(Data!$G$9="constant",$C$13,IF(Data!$G$9="squeeze",G5030,F5030)),"")</f>
        <v/>
      </c>
      <c r="I5030" s="38" t="str">
        <f ca="1">IF(ISNUMBER(A5030),NORMINV(RAND(),0,IF(AND(Data!$G$9="squeeze",A5030&lt;Data!$G$11*0.25),$H$32,1)*$C$30*$C$13)*($C$14*$C$12),"")</f>
        <v/>
      </c>
      <c r="J5030" s="42" t="str">
        <f ca="1">IFERROR(IF(Data!$C$6="Real",B5030,I5030+J5029+($C$14*$C$12)*(NORMINV(RAND(),$C$15,CHOOSE($G$13,$C$13,F5030,G5030)))),"")</f>
        <v/>
      </c>
      <c r="K5030" s="88" t="str">
        <f>IF(ISNUMBER(A5030), IF($G$16="fixed",$G$17,MIN(H5030*Data!$C$7*$C$16*0.5,$C$17*Data!$C$7))*$C$12,"")</f>
        <v/>
      </c>
      <c r="L5030" s="42" t="str">
        <f t="shared" ca="1" si="2370"/>
        <v/>
      </c>
      <c r="M5030" s="44" t="str">
        <f t="shared" ca="1" si="2371"/>
        <v/>
      </c>
      <c r="N5030" s="44" t="str">
        <f t="shared" ca="1" si="2372"/>
        <v/>
      </c>
      <c r="O5030" s="108" t="str">
        <f t="shared" si="2356"/>
        <v/>
      </c>
      <c r="P5030" s="102" t="str">
        <f t="shared" si="2357"/>
        <v/>
      </c>
      <c r="Q5030" s="102" t="str">
        <f t="shared" si="2358"/>
        <v/>
      </c>
      <c r="R5030" s="120" t="str">
        <f t="shared" si="2359"/>
        <v/>
      </c>
      <c r="S5030" s="54" t="str">
        <f t="shared" si="2360"/>
        <v/>
      </c>
      <c r="T5030" s="5" t="str">
        <f t="shared" si="2361"/>
        <v/>
      </c>
      <c r="U5030" s="152" t="str">
        <f t="shared" si="2344"/>
        <v/>
      </c>
      <c r="V5030" s="152" t="str">
        <f t="shared" si="2345"/>
        <v/>
      </c>
      <c r="W5030" s="153" t="str">
        <f t="shared" si="2346"/>
        <v/>
      </c>
      <c r="X5030" s="153" t="str">
        <f t="shared" si="2347"/>
        <v/>
      </c>
      <c r="Y5030" s="153" t="str">
        <f t="shared" si="2348"/>
        <v/>
      </c>
      <c r="Z5030" s="153" t="str">
        <f t="shared" si="2349"/>
        <v/>
      </c>
      <c r="AA5030" s="152" t="str">
        <f t="shared" si="2350"/>
        <v/>
      </c>
      <c r="AB5030" s="152" t="str">
        <f t="shared" si="2351"/>
        <v/>
      </c>
      <c r="AC5030" s="154" t="str">
        <f t="shared" si="2362"/>
        <v/>
      </c>
      <c r="AD5030" s="154" t="str">
        <f t="shared" si="2363"/>
        <v/>
      </c>
      <c r="AE5030" s="3" t="str">
        <f t="shared" si="2364"/>
        <v/>
      </c>
      <c r="AF5030" s="3" t="str">
        <f t="shared" si="2365"/>
        <v/>
      </c>
      <c r="AG5030" s="3" t="str">
        <f t="shared" si="2366"/>
        <v/>
      </c>
      <c r="AH5030" s="4" t="str">
        <f t="shared" si="2367"/>
        <v/>
      </c>
      <c r="AI5030" s="75" t="str">
        <f t="shared" si="2368"/>
        <v/>
      </c>
      <c r="AJ5030" s="75" t="str">
        <f t="shared" si="2369"/>
        <v/>
      </c>
    </row>
    <row r="5031" spans="1:36">
      <c r="A5031" s="41" t="str">
        <f t="shared" si="2352"/>
        <v/>
      </c>
      <c r="B5031" s="150" t="str">
        <f>IF(ISNUMBER(A5031),INDEX('MetaTrader Import'!$H$13:$J$5893,TRUNC(((A5031-$A$39+1)-1)/3)+1,MOD((A5031-$A$39+1)-1,3)+1),"")</f>
        <v/>
      </c>
      <c r="C5031" s="43" t="str">
        <f t="shared" si="2376"/>
        <v/>
      </c>
      <c r="D5031" s="43" t="str">
        <f t="shared" ca="1" si="2343"/>
        <v/>
      </c>
      <c r="E5031" s="43" t="str">
        <f t="shared" si="2377"/>
        <v/>
      </c>
      <c r="F5031" s="43" t="str">
        <f t="shared" si="2378"/>
        <v/>
      </c>
      <c r="G5031" s="43" t="str">
        <f>IF(A5031&lt;&gt;"",IF(A5031&lt;Data!$G$11*0.25,$C$13/$G$32,IF(A5031&gt;Data!$G$11*0.25,$C$13,$C$13*10)),"")</f>
        <v/>
      </c>
      <c r="H5031" s="43" t="str">
        <f>IF(A5031&lt;&gt;"",IF(Data!$G$9="constant",$C$13,IF(Data!$G$9="squeeze",G5031,F5031)),"")</f>
        <v/>
      </c>
      <c r="I5031" s="38" t="str">
        <f ca="1">IF(ISNUMBER(A5031),NORMINV(RAND(),0,IF(AND(Data!$G$9="squeeze",A5031&lt;Data!$G$11*0.25),$H$32,1)*$C$30*$C$13)*($C$14*$C$12),"")</f>
        <v/>
      </c>
      <c r="J5031" s="42" t="str">
        <f ca="1">IFERROR(IF(Data!$C$6="Real",B5031,I5031+J5030+($C$14*$C$12)*(NORMINV(RAND(),$C$15,CHOOSE($G$13,$C$13,F5031,G5031)))),"")</f>
        <v/>
      </c>
      <c r="K5031" s="88" t="str">
        <f>IF(ISNUMBER(A5031), IF($G$16="fixed",$G$17,MIN(H5031*Data!$C$7*$C$16*0.5,$C$17*Data!$C$7))*$C$12,"")</f>
        <v/>
      </c>
      <c r="L5031" s="42" t="str">
        <f t="shared" ca="1" si="2370"/>
        <v/>
      </c>
      <c r="M5031" s="44" t="str">
        <f t="shared" ca="1" si="2371"/>
        <v/>
      </c>
      <c r="N5031" s="44" t="str">
        <f t="shared" ca="1" si="2372"/>
        <v/>
      </c>
      <c r="O5031" s="108" t="str">
        <f t="shared" si="2356"/>
        <v/>
      </c>
      <c r="P5031" s="102" t="str">
        <f t="shared" si="2357"/>
        <v/>
      </c>
      <c r="Q5031" s="102" t="str">
        <f t="shared" si="2358"/>
        <v/>
      </c>
      <c r="R5031" s="120" t="str">
        <f t="shared" si="2359"/>
        <v/>
      </c>
      <c r="S5031" s="54" t="str">
        <f t="shared" si="2360"/>
        <v/>
      </c>
      <c r="T5031" s="5" t="str">
        <f t="shared" si="2361"/>
        <v/>
      </c>
      <c r="U5031" s="152" t="str">
        <f t="shared" si="2344"/>
        <v/>
      </c>
      <c r="V5031" s="152" t="str">
        <f t="shared" si="2345"/>
        <v/>
      </c>
      <c r="W5031" s="153" t="str">
        <f t="shared" si="2346"/>
        <v/>
      </c>
      <c r="X5031" s="153" t="str">
        <f t="shared" si="2347"/>
        <v/>
      </c>
      <c r="Y5031" s="153" t="str">
        <f t="shared" si="2348"/>
        <v/>
      </c>
      <c r="Z5031" s="153" t="str">
        <f t="shared" si="2349"/>
        <v/>
      </c>
      <c r="AA5031" s="152" t="str">
        <f t="shared" si="2350"/>
        <v/>
      </c>
      <c r="AB5031" s="152" t="str">
        <f t="shared" si="2351"/>
        <v/>
      </c>
      <c r="AC5031" s="154" t="str">
        <f t="shared" si="2362"/>
        <v/>
      </c>
      <c r="AD5031" s="154" t="str">
        <f t="shared" si="2363"/>
        <v/>
      </c>
      <c r="AE5031" s="3" t="str">
        <f t="shared" si="2364"/>
        <v/>
      </c>
      <c r="AF5031" s="3" t="str">
        <f t="shared" si="2365"/>
        <v/>
      </c>
      <c r="AG5031" s="3" t="str">
        <f t="shared" si="2366"/>
        <v/>
      </c>
      <c r="AH5031" s="4" t="str">
        <f t="shared" si="2367"/>
        <v/>
      </c>
      <c r="AI5031" s="75" t="str">
        <f t="shared" si="2368"/>
        <v/>
      </c>
      <c r="AJ5031" s="75" t="str">
        <f t="shared" si="2369"/>
        <v/>
      </c>
    </row>
    <row r="5032" spans="1:36">
      <c r="A5032" s="41" t="str">
        <f t="shared" si="2352"/>
        <v/>
      </c>
      <c r="B5032" s="150" t="str">
        <f>IF(ISNUMBER(A5032),INDEX('MetaTrader Import'!$H$13:$J$5893,TRUNC(((A5032-$A$39+1)-1)/3)+1,MOD((A5032-$A$39+1)-1,3)+1),"")</f>
        <v/>
      </c>
      <c r="C5032" s="43" t="str">
        <f t="shared" si="2376"/>
        <v/>
      </c>
      <c r="D5032" s="43" t="str">
        <f t="shared" ca="1" si="2343"/>
        <v/>
      </c>
      <c r="E5032" s="43" t="str">
        <f t="shared" si="2377"/>
        <v/>
      </c>
      <c r="F5032" s="43" t="str">
        <f t="shared" si="2378"/>
        <v/>
      </c>
      <c r="G5032" s="43" t="str">
        <f>IF(A5032&lt;&gt;"",IF(A5032&lt;Data!$G$11*0.25,$C$13/$G$32,IF(A5032&gt;Data!$G$11*0.25,$C$13,$C$13*10)),"")</f>
        <v/>
      </c>
      <c r="H5032" s="43" t="str">
        <f>IF(A5032&lt;&gt;"",IF(Data!$G$9="constant",$C$13,IF(Data!$G$9="squeeze",G5032,F5032)),"")</f>
        <v/>
      </c>
      <c r="I5032" s="38" t="str">
        <f ca="1">IF(ISNUMBER(A5032),NORMINV(RAND(),0,IF(AND(Data!$G$9="squeeze",A5032&lt;Data!$G$11*0.25),$H$32,1)*$C$30*$C$13)*($C$14*$C$12),"")</f>
        <v/>
      </c>
      <c r="J5032" s="42" t="str">
        <f ca="1">IFERROR(IF(Data!$C$6="Real",B5032,I5032+J5031+($C$14*$C$12)*(NORMINV(RAND(),$C$15,CHOOSE($G$13,$C$13,F5032,G5032)))),"")</f>
        <v/>
      </c>
      <c r="K5032" s="88" t="str">
        <f>IF(ISNUMBER(A5032), IF($G$16="fixed",$G$17,MIN(H5032*Data!$C$7*$C$16*0.5,$C$17*Data!$C$7))*$C$12,"")</f>
        <v/>
      </c>
      <c r="L5032" s="42" t="str">
        <f t="shared" ca="1" si="2370"/>
        <v/>
      </c>
      <c r="M5032" s="44" t="str">
        <f t="shared" ca="1" si="2371"/>
        <v/>
      </c>
      <c r="N5032" s="44" t="str">
        <f t="shared" ca="1" si="2372"/>
        <v/>
      </c>
      <c r="O5032" s="108" t="str">
        <f t="shared" si="2356"/>
        <v/>
      </c>
      <c r="P5032" s="102" t="str">
        <f t="shared" si="2357"/>
        <v/>
      </c>
      <c r="Q5032" s="102" t="str">
        <f t="shared" si="2358"/>
        <v/>
      </c>
      <c r="R5032" s="120" t="str">
        <f t="shared" si="2359"/>
        <v/>
      </c>
      <c r="S5032" s="54" t="str">
        <f t="shared" si="2360"/>
        <v/>
      </c>
      <c r="T5032" s="5" t="str">
        <f t="shared" si="2361"/>
        <v/>
      </c>
      <c r="U5032" s="152" t="str">
        <f t="shared" si="2344"/>
        <v/>
      </c>
      <c r="V5032" s="152" t="str">
        <f t="shared" si="2345"/>
        <v/>
      </c>
      <c r="W5032" s="153" t="str">
        <f t="shared" si="2346"/>
        <v/>
      </c>
      <c r="X5032" s="153" t="str">
        <f t="shared" si="2347"/>
        <v/>
      </c>
      <c r="Y5032" s="153" t="str">
        <f t="shared" si="2348"/>
        <v/>
      </c>
      <c r="Z5032" s="153" t="str">
        <f t="shared" si="2349"/>
        <v/>
      </c>
      <c r="AA5032" s="152" t="str">
        <f t="shared" si="2350"/>
        <v/>
      </c>
      <c r="AB5032" s="152" t="str">
        <f t="shared" si="2351"/>
        <v/>
      </c>
      <c r="AC5032" s="154" t="str">
        <f t="shared" si="2362"/>
        <v/>
      </c>
      <c r="AD5032" s="154" t="str">
        <f t="shared" si="2363"/>
        <v/>
      </c>
      <c r="AE5032" s="3" t="str">
        <f t="shared" si="2364"/>
        <v/>
      </c>
      <c r="AF5032" s="3" t="str">
        <f t="shared" si="2365"/>
        <v/>
      </c>
      <c r="AG5032" s="3" t="str">
        <f t="shared" si="2366"/>
        <v/>
      </c>
      <c r="AH5032" s="4" t="str">
        <f t="shared" si="2367"/>
        <v/>
      </c>
      <c r="AI5032" s="75" t="str">
        <f t="shared" si="2368"/>
        <v/>
      </c>
      <c r="AJ5032" s="75" t="str">
        <f t="shared" si="2369"/>
        <v/>
      </c>
    </row>
    <row r="5033" spans="1:36">
      <c r="A5033" s="41" t="str">
        <f t="shared" si="2352"/>
        <v/>
      </c>
      <c r="B5033" s="150" t="str">
        <f>IF(ISNUMBER(A5033),INDEX('MetaTrader Import'!$H$13:$J$5893,TRUNC(((A5033-$A$39+1)-1)/3)+1,MOD((A5033-$A$39+1)-1,3)+1),"")</f>
        <v/>
      </c>
      <c r="C5033" s="43" t="str">
        <f t="shared" si="2376"/>
        <v/>
      </c>
      <c r="D5033" s="43" t="str">
        <f t="shared" ca="1" si="2343"/>
        <v/>
      </c>
      <c r="E5033" s="43" t="str">
        <f t="shared" si="2377"/>
        <v/>
      </c>
      <c r="F5033" s="43" t="str">
        <f t="shared" si="2378"/>
        <v/>
      </c>
      <c r="G5033" s="43" t="str">
        <f>IF(A5033&lt;&gt;"",IF(A5033&lt;Data!$G$11*0.25,$C$13/$G$32,IF(A5033&gt;Data!$G$11*0.25,$C$13,$C$13*10)),"")</f>
        <v/>
      </c>
      <c r="H5033" s="43" t="str">
        <f>IF(A5033&lt;&gt;"",IF(Data!$G$9="constant",$C$13,IF(Data!$G$9="squeeze",G5033,F5033)),"")</f>
        <v/>
      </c>
      <c r="I5033" s="38" t="str">
        <f ca="1">IF(ISNUMBER(A5033),NORMINV(RAND(),0,IF(AND(Data!$G$9="squeeze",A5033&lt;Data!$G$11*0.25),$H$32,1)*$C$30*$C$13)*($C$14*$C$12),"")</f>
        <v/>
      </c>
      <c r="J5033" s="42" t="str">
        <f ca="1">IFERROR(IF(Data!$C$6="Real",B5033,I5033+J5032+($C$14*$C$12)*(NORMINV(RAND(),$C$15,CHOOSE($G$13,$C$13,F5033,G5033)))),"")</f>
        <v/>
      </c>
      <c r="K5033" s="88" t="str">
        <f>IF(ISNUMBER(A5033), IF($G$16="fixed",$G$17,MIN(H5033*Data!$C$7*$C$16*0.5,$C$17*Data!$C$7))*$C$12,"")</f>
        <v/>
      </c>
      <c r="L5033" s="42" t="str">
        <f t="shared" ca="1" si="2370"/>
        <v/>
      </c>
      <c r="M5033" s="44" t="str">
        <f t="shared" ca="1" si="2371"/>
        <v/>
      </c>
      <c r="N5033" s="44" t="str">
        <f t="shared" ca="1" si="2372"/>
        <v/>
      </c>
      <c r="O5033" s="108" t="str">
        <f t="shared" si="2356"/>
        <v/>
      </c>
      <c r="P5033" s="102" t="str">
        <f t="shared" si="2357"/>
        <v/>
      </c>
      <c r="Q5033" s="102" t="str">
        <f t="shared" si="2358"/>
        <v/>
      </c>
      <c r="R5033" s="120" t="str">
        <f t="shared" si="2359"/>
        <v/>
      </c>
      <c r="S5033" s="54" t="str">
        <f t="shared" si="2360"/>
        <v/>
      </c>
      <c r="T5033" s="5" t="str">
        <f t="shared" si="2361"/>
        <v/>
      </c>
      <c r="U5033" s="152" t="str">
        <f t="shared" si="2344"/>
        <v/>
      </c>
      <c r="V5033" s="152" t="str">
        <f t="shared" si="2345"/>
        <v/>
      </c>
      <c r="W5033" s="153" t="str">
        <f t="shared" si="2346"/>
        <v/>
      </c>
      <c r="X5033" s="153" t="str">
        <f t="shared" si="2347"/>
        <v/>
      </c>
      <c r="Y5033" s="153" t="str">
        <f t="shared" si="2348"/>
        <v/>
      </c>
      <c r="Z5033" s="153" t="str">
        <f t="shared" si="2349"/>
        <v/>
      </c>
      <c r="AA5033" s="152" t="str">
        <f t="shared" si="2350"/>
        <v/>
      </c>
      <c r="AB5033" s="152" t="str">
        <f t="shared" si="2351"/>
        <v/>
      </c>
      <c r="AC5033" s="154" t="str">
        <f t="shared" si="2362"/>
        <v/>
      </c>
      <c r="AD5033" s="154" t="str">
        <f t="shared" si="2363"/>
        <v/>
      </c>
      <c r="AE5033" s="3" t="str">
        <f t="shared" si="2364"/>
        <v/>
      </c>
      <c r="AF5033" s="3" t="str">
        <f t="shared" si="2365"/>
        <v/>
      </c>
      <c r="AG5033" s="3" t="str">
        <f t="shared" si="2366"/>
        <v/>
      </c>
      <c r="AH5033" s="4" t="str">
        <f t="shared" si="2367"/>
        <v/>
      </c>
      <c r="AI5033" s="75" t="str">
        <f t="shared" si="2368"/>
        <v/>
      </c>
      <c r="AJ5033" s="75" t="str">
        <f t="shared" si="2369"/>
        <v/>
      </c>
    </row>
    <row r="5034" spans="1:36">
      <c r="A5034" s="41" t="str">
        <f t="shared" si="2352"/>
        <v/>
      </c>
      <c r="B5034" s="150" t="str">
        <f>IF(ISNUMBER(A5034),INDEX('MetaTrader Import'!$H$13:$J$5893,TRUNC(((A5034-$A$39+1)-1)/3)+1,MOD((A5034-$A$39+1)-1,3)+1),"")</f>
        <v/>
      </c>
      <c r="C5034" s="43" t="str">
        <f t="shared" si="2376"/>
        <v/>
      </c>
      <c r="D5034" s="43" t="str">
        <f t="shared" ca="1" si="2343"/>
        <v/>
      </c>
      <c r="E5034" s="43" t="str">
        <f t="shared" si="2377"/>
        <v/>
      </c>
      <c r="F5034" s="43" t="str">
        <f t="shared" si="2378"/>
        <v/>
      </c>
      <c r="G5034" s="43" t="str">
        <f>IF(A5034&lt;&gt;"",IF(A5034&lt;Data!$G$11*0.25,$C$13/$G$32,IF(A5034&gt;Data!$G$11*0.25,$C$13,$C$13*10)),"")</f>
        <v/>
      </c>
      <c r="H5034" s="43" t="str">
        <f>IF(A5034&lt;&gt;"",IF(Data!$G$9="constant",$C$13,IF(Data!$G$9="squeeze",G5034,F5034)),"")</f>
        <v/>
      </c>
      <c r="I5034" s="38" t="str">
        <f ca="1">IF(ISNUMBER(A5034),NORMINV(RAND(),0,IF(AND(Data!$G$9="squeeze",A5034&lt;Data!$G$11*0.25),$H$32,1)*$C$30*$C$13)*($C$14*$C$12),"")</f>
        <v/>
      </c>
      <c r="J5034" s="42" t="str">
        <f ca="1">IFERROR(IF(Data!$C$6="Real",B5034,I5034+J5033+($C$14*$C$12)*(NORMINV(RAND(),$C$15,CHOOSE($G$13,$C$13,F5034,G5034)))),"")</f>
        <v/>
      </c>
      <c r="K5034" s="88" t="str">
        <f>IF(ISNUMBER(A5034), IF($G$16="fixed",$G$17,MIN(H5034*Data!$C$7*$C$16*0.5,$C$17*Data!$C$7))*$C$12,"")</f>
        <v/>
      </c>
      <c r="L5034" s="42" t="str">
        <f t="shared" ca="1" si="2370"/>
        <v/>
      </c>
      <c r="M5034" s="44" t="str">
        <f t="shared" ca="1" si="2371"/>
        <v/>
      </c>
      <c r="N5034" s="44" t="str">
        <f t="shared" ca="1" si="2372"/>
        <v/>
      </c>
      <c r="O5034" s="108" t="str">
        <f t="shared" si="2356"/>
        <v/>
      </c>
      <c r="P5034" s="102" t="str">
        <f t="shared" si="2357"/>
        <v/>
      </c>
      <c r="Q5034" s="102" t="str">
        <f t="shared" si="2358"/>
        <v/>
      </c>
      <c r="R5034" s="120" t="str">
        <f t="shared" si="2359"/>
        <v/>
      </c>
      <c r="S5034" s="54" t="str">
        <f t="shared" si="2360"/>
        <v/>
      </c>
      <c r="T5034" s="5" t="str">
        <f t="shared" si="2361"/>
        <v/>
      </c>
      <c r="U5034" s="152" t="str">
        <f t="shared" si="2344"/>
        <v/>
      </c>
      <c r="V5034" s="152" t="str">
        <f t="shared" si="2345"/>
        <v/>
      </c>
      <c r="W5034" s="153" t="str">
        <f t="shared" si="2346"/>
        <v/>
      </c>
      <c r="X5034" s="153" t="str">
        <f t="shared" si="2347"/>
        <v/>
      </c>
      <c r="Y5034" s="153" t="str">
        <f t="shared" si="2348"/>
        <v/>
      </c>
      <c r="Z5034" s="153" t="str">
        <f t="shared" si="2349"/>
        <v/>
      </c>
      <c r="AA5034" s="152" t="str">
        <f t="shared" si="2350"/>
        <v/>
      </c>
      <c r="AB5034" s="152" t="str">
        <f t="shared" si="2351"/>
        <v/>
      </c>
      <c r="AC5034" s="154" t="str">
        <f t="shared" si="2362"/>
        <v/>
      </c>
      <c r="AD5034" s="154" t="str">
        <f t="shared" si="2363"/>
        <v/>
      </c>
      <c r="AE5034" s="3" t="str">
        <f t="shared" si="2364"/>
        <v/>
      </c>
      <c r="AF5034" s="3" t="str">
        <f t="shared" si="2365"/>
        <v/>
      </c>
      <c r="AG5034" s="3" t="str">
        <f t="shared" si="2366"/>
        <v/>
      </c>
      <c r="AH5034" s="4" t="str">
        <f t="shared" si="2367"/>
        <v/>
      </c>
      <c r="AI5034" s="75" t="str">
        <f t="shared" si="2368"/>
        <v/>
      </c>
      <c r="AJ5034" s="75" t="str">
        <f t="shared" si="2369"/>
        <v/>
      </c>
    </row>
    <row r="5035" spans="1:36">
      <c r="A5035" s="41" t="str">
        <f t="shared" si="2352"/>
        <v/>
      </c>
      <c r="B5035" s="150" t="str">
        <f>IF(ISNUMBER(A5035),INDEX('MetaTrader Import'!$H$13:$J$5893,TRUNC(((A5035-$A$39+1)-1)/3)+1,MOD((A5035-$A$39+1)-1,3)+1),"")</f>
        <v/>
      </c>
      <c r="C5035" s="43" t="str">
        <f t="shared" si="2376"/>
        <v/>
      </c>
      <c r="D5035" s="43" t="str">
        <f t="shared" ca="1" si="2343"/>
        <v/>
      </c>
      <c r="E5035" s="43" t="str">
        <f t="shared" si="2377"/>
        <v/>
      </c>
      <c r="F5035" s="43" t="str">
        <f t="shared" si="2378"/>
        <v/>
      </c>
      <c r="G5035" s="43" t="str">
        <f>IF(A5035&lt;&gt;"",IF(A5035&lt;Data!$G$11*0.25,$C$13/$G$32,IF(A5035&gt;Data!$G$11*0.25,$C$13,$C$13*10)),"")</f>
        <v/>
      </c>
      <c r="H5035" s="43" t="str">
        <f>IF(A5035&lt;&gt;"",IF(Data!$G$9="constant",$C$13,IF(Data!$G$9="squeeze",G5035,F5035)),"")</f>
        <v/>
      </c>
      <c r="I5035" s="38" t="str">
        <f ca="1">IF(ISNUMBER(A5035),NORMINV(RAND(),0,IF(AND(Data!$G$9="squeeze",A5035&lt;Data!$G$11*0.25),$H$32,1)*$C$30*$C$13)*($C$14*$C$12),"")</f>
        <v/>
      </c>
      <c r="J5035" s="42" t="str">
        <f ca="1">IFERROR(IF(Data!$C$6="Real",B5035,I5035+J5034+($C$14*$C$12)*(NORMINV(RAND(),$C$15,CHOOSE($G$13,$C$13,F5035,G5035)))),"")</f>
        <v/>
      </c>
      <c r="K5035" s="88" t="str">
        <f>IF(ISNUMBER(A5035), IF($G$16="fixed",$G$17,MIN(H5035*Data!$C$7*$C$16*0.5,$C$17*Data!$C$7))*$C$12,"")</f>
        <v/>
      </c>
      <c r="L5035" s="42" t="str">
        <f t="shared" ca="1" si="2370"/>
        <v/>
      </c>
      <c r="M5035" s="44" t="str">
        <f t="shared" ca="1" si="2371"/>
        <v/>
      </c>
      <c r="N5035" s="44" t="str">
        <f t="shared" ca="1" si="2372"/>
        <v/>
      </c>
      <c r="O5035" s="108" t="str">
        <f t="shared" si="2356"/>
        <v/>
      </c>
      <c r="P5035" s="102" t="str">
        <f t="shared" si="2357"/>
        <v/>
      </c>
      <c r="Q5035" s="102" t="str">
        <f t="shared" si="2358"/>
        <v/>
      </c>
      <c r="R5035" s="120" t="str">
        <f t="shared" si="2359"/>
        <v/>
      </c>
      <c r="S5035" s="54" t="str">
        <f t="shared" si="2360"/>
        <v/>
      </c>
      <c r="T5035" s="5" t="str">
        <f t="shared" si="2361"/>
        <v/>
      </c>
      <c r="U5035" s="152" t="str">
        <f t="shared" si="2344"/>
        <v/>
      </c>
      <c r="V5035" s="152" t="str">
        <f t="shared" si="2345"/>
        <v/>
      </c>
      <c r="W5035" s="153" t="str">
        <f t="shared" si="2346"/>
        <v/>
      </c>
      <c r="X5035" s="153" t="str">
        <f t="shared" si="2347"/>
        <v/>
      </c>
      <c r="Y5035" s="153" t="str">
        <f t="shared" si="2348"/>
        <v/>
      </c>
      <c r="Z5035" s="153" t="str">
        <f t="shared" si="2349"/>
        <v/>
      </c>
      <c r="AA5035" s="152" t="str">
        <f t="shared" si="2350"/>
        <v/>
      </c>
      <c r="AB5035" s="152" t="str">
        <f t="shared" si="2351"/>
        <v/>
      </c>
      <c r="AC5035" s="154" t="str">
        <f t="shared" si="2362"/>
        <v/>
      </c>
      <c r="AD5035" s="154" t="str">
        <f t="shared" si="2363"/>
        <v/>
      </c>
      <c r="AE5035" s="3" t="str">
        <f t="shared" si="2364"/>
        <v/>
      </c>
      <c r="AF5035" s="3" t="str">
        <f t="shared" si="2365"/>
        <v/>
      </c>
      <c r="AG5035" s="3" t="str">
        <f t="shared" si="2366"/>
        <v/>
      </c>
      <c r="AH5035" s="4" t="str">
        <f t="shared" si="2367"/>
        <v/>
      </c>
      <c r="AI5035" s="75" t="str">
        <f t="shared" si="2368"/>
        <v/>
      </c>
      <c r="AJ5035" s="75" t="str">
        <f t="shared" si="2369"/>
        <v/>
      </c>
    </row>
    <row r="5036" spans="1:36">
      <c r="A5036" s="41" t="str">
        <f t="shared" si="2352"/>
        <v/>
      </c>
      <c r="B5036" s="150" t="str">
        <f>IF(ISNUMBER(A5036),INDEX('MetaTrader Import'!$H$13:$J$5893,TRUNC(((A5036-$A$39+1)-1)/3)+1,MOD((A5036-$A$39+1)-1,3)+1),"")</f>
        <v/>
      </c>
      <c r="C5036" s="43" t="str">
        <f t="shared" si="2376"/>
        <v/>
      </c>
      <c r="D5036" s="43" t="str">
        <f t="shared" ca="1" si="2343"/>
        <v/>
      </c>
      <c r="E5036" s="43" t="str">
        <f t="shared" si="2377"/>
        <v/>
      </c>
      <c r="F5036" s="43" t="str">
        <f t="shared" si="2378"/>
        <v/>
      </c>
      <c r="G5036" s="43" t="str">
        <f>IF(A5036&lt;&gt;"",IF(A5036&lt;Data!$G$11*0.25,$C$13/$G$32,IF(A5036&gt;Data!$G$11*0.25,$C$13,$C$13*10)),"")</f>
        <v/>
      </c>
      <c r="H5036" s="43" t="str">
        <f>IF(A5036&lt;&gt;"",IF(Data!$G$9="constant",$C$13,IF(Data!$G$9="squeeze",G5036,F5036)),"")</f>
        <v/>
      </c>
      <c r="I5036" s="38" t="str">
        <f ca="1">IF(ISNUMBER(A5036),NORMINV(RAND(),0,IF(AND(Data!$G$9="squeeze",A5036&lt;Data!$G$11*0.25),$H$32,1)*$C$30*$C$13)*($C$14*$C$12),"")</f>
        <v/>
      </c>
      <c r="J5036" s="42" t="str">
        <f ca="1">IFERROR(IF(Data!$C$6="Real",B5036,I5036+J5035+($C$14*$C$12)*(NORMINV(RAND(),$C$15,CHOOSE($G$13,$C$13,F5036,G5036)))),"")</f>
        <v/>
      </c>
      <c r="K5036" s="88" t="str">
        <f>IF(ISNUMBER(A5036), IF($G$16="fixed",$G$17,MIN(H5036*Data!$C$7*$C$16*0.5,$C$17*Data!$C$7))*$C$12,"")</f>
        <v/>
      </c>
      <c r="L5036" s="42" t="str">
        <f t="shared" ca="1" si="2370"/>
        <v/>
      </c>
      <c r="M5036" s="44" t="str">
        <f t="shared" ca="1" si="2371"/>
        <v/>
      </c>
      <c r="N5036" s="44" t="str">
        <f t="shared" ca="1" si="2372"/>
        <v/>
      </c>
      <c r="O5036" s="108" t="str">
        <f t="shared" si="2356"/>
        <v/>
      </c>
      <c r="P5036" s="102" t="str">
        <f t="shared" si="2357"/>
        <v/>
      </c>
      <c r="Q5036" s="102" t="str">
        <f t="shared" si="2358"/>
        <v/>
      </c>
      <c r="R5036" s="120" t="str">
        <f t="shared" si="2359"/>
        <v/>
      </c>
      <c r="S5036" s="54" t="str">
        <f t="shared" si="2360"/>
        <v/>
      </c>
      <c r="T5036" s="5" t="str">
        <f t="shared" si="2361"/>
        <v/>
      </c>
      <c r="U5036" s="152" t="str">
        <f t="shared" si="2344"/>
        <v/>
      </c>
      <c r="V5036" s="152" t="str">
        <f t="shared" si="2345"/>
        <v/>
      </c>
      <c r="W5036" s="153" t="str">
        <f t="shared" si="2346"/>
        <v/>
      </c>
      <c r="X5036" s="153" t="str">
        <f t="shared" si="2347"/>
        <v/>
      </c>
      <c r="Y5036" s="153" t="str">
        <f t="shared" si="2348"/>
        <v/>
      </c>
      <c r="Z5036" s="153" t="str">
        <f t="shared" si="2349"/>
        <v/>
      </c>
      <c r="AA5036" s="152" t="str">
        <f t="shared" si="2350"/>
        <v/>
      </c>
      <c r="AB5036" s="152" t="str">
        <f t="shared" si="2351"/>
        <v/>
      </c>
      <c r="AC5036" s="154" t="str">
        <f t="shared" si="2362"/>
        <v/>
      </c>
      <c r="AD5036" s="154" t="str">
        <f t="shared" si="2363"/>
        <v/>
      </c>
      <c r="AE5036" s="3" t="str">
        <f t="shared" si="2364"/>
        <v/>
      </c>
      <c r="AF5036" s="3" t="str">
        <f t="shared" si="2365"/>
        <v/>
      </c>
      <c r="AG5036" s="3" t="str">
        <f t="shared" si="2366"/>
        <v/>
      </c>
      <c r="AH5036" s="4" t="str">
        <f t="shared" si="2367"/>
        <v/>
      </c>
      <c r="AI5036" s="75" t="str">
        <f t="shared" si="2368"/>
        <v/>
      </c>
      <c r="AJ5036" s="75" t="str">
        <f t="shared" si="2369"/>
        <v/>
      </c>
    </row>
    <row r="5037" spans="1:36">
      <c r="A5037" s="41" t="str">
        <f t="shared" si="2352"/>
        <v/>
      </c>
      <c r="B5037" s="150" t="str">
        <f>IF(ISNUMBER(A5037),INDEX('MetaTrader Import'!$H$13:$J$5893,TRUNC(((A5037-$A$39+1)-1)/3)+1,MOD((A5037-$A$39+1)-1,3)+1),"")</f>
        <v/>
      </c>
      <c r="C5037" s="43" t="str">
        <f t="shared" si="2376"/>
        <v/>
      </c>
      <c r="D5037" s="43" t="str">
        <f t="shared" ca="1" si="2343"/>
        <v/>
      </c>
      <c r="E5037" s="43" t="str">
        <f t="shared" si="2377"/>
        <v/>
      </c>
      <c r="F5037" s="43" t="str">
        <f t="shared" si="2378"/>
        <v/>
      </c>
      <c r="G5037" s="43" t="str">
        <f>IF(A5037&lt;&gt;"",IF(A5037&lt;Data!$G$11*0.25,$C$13/$G$32,IF(A5037&gt;Data!$G$11*0.25,$C$13,$C$13*10)),"")</f>
        <v/>
      </c>
      <c r="H5037" s="43" t="str">
        <f>IF(A5037&lt;&gt;"",IF(Data!$G$9="constant",$C$13,IF(Data!$G$9="squeeze",G5037,F5037)),"")</f>
        <v/>
      </c>
      <c r="I5037" s="38" t="str">
        <f ca="1">IF(ISNUMBER(A5037),NORMINV(RAND(),0,IF(AND(Data!$G$9="squeeze",A5037&lt;Data!$G$11*0.25),$H$32,1)*$C$30*$C$13)*($C$14*$C$12),"")</f>
        <v/>
      </c>
      <c r="J5037" s="42" t="str">
        <f ca="1">IFERROR(IF(Data!$C$6="Real",B5037,I5037+J5036+($C$14*$C$12)*(NORMINV(RAND(),$C$15,CHOOSE($G$13,$C$13,F5037,G5037)))),"")</f>
        <v/>
      </c>
      <c r="K5037" s="88" t="str">
        <f>IF(ISNUMBER(A5037), IF($G$16="fixed",$G$17,MIN(H5037*Data!$C$7*$C$16*0.5,$C$17*Data!$C$7))*$C$12,"")</f>
        <v/>
      </c>
      <c r="L5037" s="42" t="str">
        <f t="shared" ca="1" si="2370"/>
        <v/>
      </c>
      <c r="M5037" s="44" t="str">
        <f t="shared" ca="1" si="2371"/>
        <v/>
      </c>
      <c r="N5037" s="44" t="str">
        <f t="shared" ca="1" si="2372"/>
        <v/>
      </c>
      <c r="O5037" s="108" t="str">
        <f t="shared" si="2356"/>
        <v/>
      </c>
      <c r="P5037" s="102" t="str">
        <f t="shared" si="2357"/>
        <v/>
      </c>
      <c r="Q5037" s="102" t="str">
        <f t="shared" si="2358"/>
        <v/>
      </c>
      <c r="R5037" s="120" t="str">
        <f t="shared" si="2359"/>
        <v/>
      </c>
      <c r="S5037" s="54" t="str">
        <f t="shared" si="2360"/>
        <v/>
      </c>
      <c r="T5037" s="5" t="str">
        <f t="shared" si="2361"/>
        <v/>
      </c>
      <c r="U5037" s="152" t="str">
        <f t="shared" si="2344"/>
        <v/>
      </c>
      <c r="V5037" s="152" t="str">
        <f t="shared" si="2345"/>
        <v/>
      </c>
      <c r="W5037" s="153" t="str">
        <f t="shared" si="2346"/>
        <v/>
      </c>
      <c r="X5037" s="153" t="str">
        <f t="shared" si="2347"/>
        <v/>
      </c>
      <c r="Y5037" s="153" t="str">
        <f t="shared" si="2348"/>
        <v/>
      </c>
      <c r="Z5037" s="153" t="str">
        <f t="shared" si="2349"/>
        <v/>
      </c>
      <c r="AA5037" s="152" t="str">
        <f t="shared" si="2350"/>
        <v/>
      </c>
      <c r="AB5037" s="152" t="str">
        <f t="shared" si="2351"/>
        <v/>
      </c>
      <c r="AC5037" s="154" t="str">
        <f t="shared" si="2362"/>
        <v/>
      </c>
      <c r="AD5037" s="154" t="str">
        <f t="shared" si="2363"/>
        <v/>
      </c>
      <c r="AE5037" s="3" t="str">
        <f t="shared" si="2364"/>
        <v/>
      </c>
      <c r="AF5037" s="3" t="str">
        <f t="shared" si="2365"/>
        <v/>
      </c>
      <c r="AG5037" s="3" t="str">
        <f t="shared" si="2366"/>
        <v/>
      </c>
      <c r="AH5037" s="4" t="str">
        <f t="shared" si="2367"/>
        <v/>
      </c>
      <c r="AI5037" s="75" t="str">
        <f t="shared" si="2368"/>
        <v/>
      </c>
      <c r="AJ5037" s="75" t="str">
        <f t="shared" si="2369"/>
        <v/>
      </c>
    </row>
    <row r="5038" spans="1:36">
      <c r="A5038" s="41" t="str">
        <f t="shared" si="2352"/>
        <v/>
      </c>
      <c r="B5038" s="150" t="str">
        <f>IF(ISNUMBER(A5038),INDEX('MetaTrader Import'!$H$13:$J$5893,TRUNC(((A5038-$A$39+1)-1)/3)+1,MOD((A5038-$A$39+1)-1,3)+1),"")</f>
        <v/>
      </c>
      <c r="C5038" s="43" t="str">
        <f t="shared" ref="C5038:C5066" si="2379">IF(A5038&lt;&gt;"",E5037,"")</f>
        <v/>
      </c>
      <c r="D5038" s="43" t="str">
        <f t="shared" ca="1" si="2343"/>
        <v/>
      </c>
      <c r="E5038" s="43" t="str">
        <f t="shared" ref="E5038:E5066" si="2380">IF(A5038&lt;&gt;"",C5038+D5038,"")</f>
        <v/>
      </c>
      <c r="F5038" s="43" t="str">
        <f t="shared" ref="F5038:F5066" si="2381">IF(A5038&lt;&gt;"",$C$13*ABS(E5038)/$C$23,"")</f>
        <v/>
      </c>
      <c r="G5038" s="43" t="str">
        <f>IF(A5038&lt;&gt;"",IF(A5038&lt;Data!$G$11*0.25,$C$13/$G$32,IF(A5038&gt;Data!$G$11*0.25,$C$13,$C$13*10)),"")</f>
        <v/>
      </c>
      <c r="H5038" s="43" t="str">
        <f>IF(A5038&lt;&gt;"",IF(Data!$G$9="constant",$C$13,IF(Data!$G$9="squeeze",G5038,F5038)),"")</f>
        <v/>
      </c>
      <c r="I5038" s="38" t="str">
        <f ca="1">IF(ISNUMBER(A5038),NORMINV(RAND(),0,IF(AND(Data!$G$9="squeeze",A5038&lt;Data!$G$11*0.25),$H$32,1)*$C$30*$C$13)*($C$14*$C$12),"")</f>
        <v/>
      </c>
      <c r="J5038" s="42" t="str">
        <f ca="1">IFERROR(IF(Data!$C$6="Real",B5038,I5038+J5037+($C$14*$C$12)*(NORMINV(RAND(),$C$15,CHOOSE($G$13,$C$13,F5038,G5038)))),"")</f>
        <v/>
      </c>
      <c r="K5038" s="88" t="str">
        <f>IF(ISNUMBER(A5038), IF($G$16="fixed",$G$17,MIN(H5038*Data!$C$7*$C$16*0.5,$C$17*Data!$C$7))*$C$12,"")</f>
        <v/>
      </c>
      <c r="L5038" s="42" t="str">
        <f t="shared" ca="1" si="2370"/>
        <v/>
      </c>
      <c r="M5038" s="44" t="str">
        <f t="shared" ca="1" si="2371"/>
        <v/>
      </c>
      <c r="N5038" s="44" t="str">
        <f t="shared" ca="1" si="2372"/>
        <v/>
      </c>
      <c r="O5038" s="108" t="str">
        <f t="shared" si="2356"/>
        <v/>
      </c>
      <c r="P5038" s="102" t="str">
        <f t="shared" si="2357"/>
        <v/>
      </c>
      <c r="Q5038" s="102" t="str">
        <f t="shared" si="2358"/>
        <v/>
      </c>
      <c r="R5038" s="120" t="str">
        <f t="shared" si="2359"/>
        <v/>
      </c>
      <c r="S5038" s="54" t="str">
        <f t="shared" si="2360"/>
        <v/>
      </c>
      <c r="T5038" s="5" t="str">
        <f t="shared" si="2361"/>
        <v/>
      </c>
      <c r="U5038" s="152" t="str">
        <f t="shared" si="2344"/>
        <v/>
      </c>
      <c r="V5038" s="152" t="str">
        <f t="shared" si="2345"/>
        <v/>
      </c>
      <c r="W5038" s="153" t="str">
        <f t="shared" si="2346"/>
        <v/>
      </c>
      <c r="X5038" s="153" t="str">
        <f t="shared" si="2347"/>
        <v/>
      </c>
      <c r="Y5038" s="153" t="str">
        <f t="shared" si="2348"/>
        <v/>
      </c>
      <c r="Z5038" s="153" t="str">
        <f t="shared" si="2349"/>
        <v/>
      </c>
      <c r="AA5038" s="152" t="str">
        <f t="shared" si="2350"/>
        <v/>
      </c>
      <c r="AB5038" s="152" t="str">
        <f t="shared" si="2351"/>
        <v/>
      </c>
      <c r="AC5038" s="154" t="str">
        <f t="shared" si="2362"/>
        <v/>
      </c>
      <c r="AD5038" s="154" t="str">
        <f t="shared" si="2363"/>
        <v/>
      </c>
      <c r="AE5038" s="3" t="str">
        <f t="shared" si="2364"/>
        <v/>
      </c>
      <c r="AF5038" s="3" t="str">
        <f t="shared" si="2365"/>
        <v/>
      </c>
      <c r="AG5038" s="3" t="str">
        <f t="shared" si="2366"/>
        <v/>
      </c>
      <c r="AH5038" s="4" t="str">
        <f t="shared" si="2367"/>
        <v/>
      </c>
      <c r="AI5038" s="75" t="str">
        <f t="shared" si="2368"/>
        <v/>
      </c>
      <c r="AJ5038" s="75" t="str">
        <f t="shared" si="2369"/>
        <v/>
      </c>
    </row>
    <row r="5039" spans="1:36">
      <c r="A5039" s="41" t="str">
        <f t="shared" si="2352"/>
        <v/>
      </c>
      <c r="B5039" s="150" t="str">
        <f>IF(ISNUMBER(A5039),INDEX('MetaTrader Import'!$H$13:$J$5893,TRUNC(((A5039-$A$39+1)-1)/3)+1,MOD((A5039-$A$39+1)-1,3)+1),"")</f>
        <v/>
      </c>
      <c r="C5039" s="43" t="str">
        <f t="shared" si="2379"/>
        <v/>
      </c>
      <c r="D5039" s="43" t="str">
        <f t="shared" ca="1" si="2343"/>
        <v/>
      </c>
      <c r="E5039" s="43" t="str">
        <f t="shared" si="2380"/>
        <v/>
      </c>
      <c r="F5039" s="43" t="str">
        <f t="shared" si="2381"/>
        <v/>
      </c>
      <c r="G5039" s="43" t="str">
        <f>IF(A5039&lt;&gt;"",IF(A5039&lt;Data!$G$11*0.25,$C$13/$G$32,IF(A5039&gt;Data!$G$11*0.25,$C$13,$C$13*10)),"")</f>
        <v/>
      </c>
      <c r="H5039" s="43" t="str">
        <f>IF(A5039&lt;&gt;"",IF(Data!$G$9="constant",$C$13,IF(Data!$G$9="squeeze",G5039,F5039)),"")</f>
        <v/>
      </c>
      <c r="I5039" s="38" t="str">
        <f ca="1">IF(ISNUMBER(A5039),NORMINV(RAND(),0,IF(AND(Data!$G$9="squeeze",A5039&lt;Data!$G$11*0.25),$H$32,1)*$C$30*$C$13)*($C$14*$C$12),"")</f>
        <v/>
      </c>
      <c r="J5039" s="42" t="str">
        <f ca="1">IFERROR(IF(Data!$C$6="Real",B5039,I5039+J5038+($C$14*$C$12)*(NORMINV(RAND(),$C$15,CHOOSE($G$13,$C$13,F5039,G5039)))),"")</f>
        <v/>
      </c>
      <c r="K5039" s="88" t="str">
        <f>IF(ISNUMBER(A5039), IF($G$16="fixed",$G$17,MIN(H5039*Data!$C$7*$C$16*0.5,$C$17*Data!$C$7))*$C$12,"")</f>
        <v/>
      </c>
      <c r="L5039" s="42" t="str">
        <f t="shared" ca="1" si="2370"/>
        <v/>
      </c>
      <c r="M5039" s="44" t="str">
        <f t="shared" ca="1" si="2371"/>
        <v/>
      </c>
      <c r="N5039" s="44" t="str">
        <f t="shared" ca="1" si="2372"/>
        <v/>
      </c>
      <c r="O5039" s="108" t="str">
        <f t="shared" si="2356"/>
        <v/>
      </c>
      <c r="P5039" s="102" t="str">
        <f t="shared" si="2357"/>
        <v/>
      </c>
      <c r="Q5039" s="102" t="str">
        <f t="shared" si="2358"/>
        <v/>
      </c>
      <c r="R5039" s="120" t="str">
        <f t="shared" si="2359"/>
        <v/>
      </c>
      <c r="S5039" s="54" t="str">
        <f t="shared" si="2360"/>
        <v/>
      </c>
      <c r="T5039" s="5" t="str">
        <f t="shared" si="2361"/>
        <v/>
      </c>
      <c r="U5039" s="152" t="str">
        <f t="shared" si="2344"/>
        <v/>
      </c>
      <c r="V5039" s="152" t="str">
        <f t="shared" si="2345"/>
        <v/>
      </c>
      <c r="W5039" s="153" t="str">
        <f t="shared" si="2346"/>
        <v/>
      </c>
      <c r="X5039" s="153" t="str">
        <f t="shared" si="2347"/>
        <v/>
      </c>
      <c r="Y5039" s="153" t="str">
        <f t="shared" si="2348"/>
        <v/>
      </c>
      <c r="Z5039" s="153" t="str">
        <f t="shared" si="2349"/>
        <v/>
      </c>
      <c r="AA5039" s="152" t="str">
        <f t="shared" si="2350"/>
        <v/>
      </c>
      <c r="AB5039" s="152" t="str">
        <f t="shared" si="2351"/>
        <v/>
      </c>
      <c r="AC5039" s="154" t="str">
        <f t="shared" si="2362"/>
        <v/>
      </c>
      <c r="AD5039" s="154" t="str">
        <f t="shared" si="2363"/>
        <v/>
      </c>
      <c r="AE5039" s="3" t="str">
        <f t="shared" si="2364"/>
        <v/>
      </c>
      <c r="AF5039" s="3" t="str">
        <f t="shared" si="2365"/>
        <v/>
      </c>
      <c r="AG5039" s="3" t="str">
        <f t="shared" si="2366"/>
        <v/>
      </c>
      <c r="AH5039" s="4" t="str">
        <f t="shared" si="2367"/>
        <v/>
      </c>
      <c r="AI5039" s="75" t="str">
        <f t="shared" si="2368"/>
        <v/>
      </c>
      <c r="AJ5039" s="75" t="str">
        <f t="shared" si="2369"/>
        <v/>
      </c>
    </row>
    <row r="5040" spans="1:36">
      <c r="A5040" s="41" t="str">
        <f t="shared" si="2352"/>
        <v/>
      </c>
      <c r="B5040" s="150" t="str">
        <f>IF(ISNUMBER(A5040),INDEX('MetaTrader Import'!$H$13:$J$5893,TRUNC(((A5040-$A$39+1)-1)/3)+1,MOD((A5040-$A$39+1)-1,3)+1),"")</f>
        <v/>
      </c>
      <c r="C5040" s="43" t="str">
        <f t="shared" si="2379"/>
        <v/>
      </c>
      <c r="D5040" s="43" t="str">
        <f t="shared" ca="1" si="2343"/>
        <v/>
      </c>
      <c r="E5040" s="43" t="str">
        <f t="shared" si="2380"/>
        <v/>
      </c>
      <c r="F5040" s="43" t="str">
        <f t="shared" si="2381"/>
        <v/>
      </c>
      <c r="G5040" s="43" t="str">
        <f>IF(A5040&lt;&gt;"",IF(A5040&lt;Data!$G$11*0.25,$C$13/$G$32,IF(A5040&gt;Data!$G$11*0.25,$C$13,$C$13*10)),"")</f>
        <v/>
      </c>
      <c r="H5040" s="43" t="str">
        <f>IF(A5040&lt;&gt;"",IF(Data!$G$9="constant",$C$13,IF(Data!$G$9="squeeze",G5040,F5040)),"")</f>
        <v/>
      </c>
      <c r="I5040" s="38" t="str">
        <f ca="1">IF(ISNUMBER(A5040),NORMINV(RAND(),0,IF(AND(Data!$G$9="squeeze",A5040&lt;Data!$G$11*0.25),$H$32,1)*$C$30*$C$13)*($C$14*$C$12),"")</f>
        <v/>
      </c>
      <c r="J5040" s="42" t="str">
        <f ca="1">IFERROR(IF(Data!$C$6="Real",B5040,I5040+J5039+($C$14*$C$12)*(NORMINV(RAND(),$C$15,CHOOSE($G$13,$C$13,F5040,G5040)))),"")</f>
        <v/>
      </c>
      <c r="K5040" s="88" t="str">
        <f>IF(ISNUMBER(A5040), IF($G$16="fixed",$G$17,MIN(H5040*Data!$C$7*$C$16*0.5,$C$17*Data!$C$7))*$C$12,"")</f>
        <v/>
      </c>
      <c r="L5040" s="42" t="str">
        <f t="shared" ca="1" si="2370"/>
        <v/>
      </c>
      <c r="M5040" s="44" t="str">
        <f t="shared" ca="1" si="2371"/>
        <v/>
      </c>
      <c r="N5040" s="44" t="str">
        <f t="shared" ca="1" si="2372"/>
        <v/>
      </c>
      <c r="O5040" s="108" t="str">
        <f t="shared" si="2356"/>
        <v/>
      </c>
      <c r="P5040" s="102" t="str">
        <f t="shared" si="2357"/>
        <v/>
      </c>
      <c r="Q5040" s="102" t="str">
        <f t="shared" si="2358"/>
        <v/>
      </c>
      <c r="R5040" s="120" t="str">
        <f t="shared" si="2359"/>
        <v/>
      </c>
      <c r="S5040" s="54" t="str">
        <f t="shared" si="2360"/>
        <v/>
      </c>
      <c r="T5040" s="5" t="str">
        <f t="shared" si="2361"/>
        <v/>
      </c>
      <c r="U5040" s="152" t="str">
        <f t="shared" si="2344"/>
        <v/>
      </c>
      <c r="V5040" s="152" t="str">
        <f t="shared" si="2345"/>
        <v/>
      </c>
      <c r="W5040" s="153" t="str">
        <f t="shared" si="2346"/>
        <v/>
      </c>
      <c r="X5040" s="153" t="str">
        <f t="shared" si="2347"/>
        <v/>
      </c>
      <c r="Y5040" s="153" t="str">
        <f t="shared" si="2348"/>
        <v/>
      </c>
      <c r="Z5040" s="153" t="str">
        <f t="shared" si="2349"/>
        <v/>
      </c>
      <c r="AA5040" s="152" t="str">
        <f t="shared" si="2350"/>
        <v/>
      </c>
      <c r="AB5040" s="152" t="str">
        <f t="shared" si="2351"/>
        <v/>
      </c>
      <c r="AC5040" s="154" t="str">
        <f t="shared" si="2362"/>
        <v/>
      </c>
      <c r="AD5040" s="154" t="str">
        <f t="shared" si="2363"/>
        <v/>
      </c>
      <c r="AE5040" s="3" t="str">
        <f t="shared" si="2364"/>
        <v/>
      </c>
      <c r="AF5040" s="3" t="str">
        <f t="shared" si="2365"/>
        <v/>
      </c>
      <c r="AG5040" s="3" t="str">
        <f t="shared" si="2366"/>
        <v/>
      </c>
      <c r="AH5040" s="4" t="str">
        <f t="shared" si="2367"/>
        <v/>
      </c>
      <c r="AI5040" s="75" t="str">
        <f t="shared" si="2368"/>
        <v/>
      </c>
      <c r="AJ5040" s="75" t="str">
        <f t="shared" si="2369"/>
        <v/>
      </c>
    </row>
    <row r="5041" spans="1:36">
      <c r="A5041" s="41" t="str">
        <f t="shared" si="2352"/>
        <v/>
      </c>
      <c r="B5041" s="150" t="str">
        <f>IF(ISNUMBER(A5041),INDEX('MetaTrader Import'!$H$13:$J$5893,TRUNC(((A5041-$A$39+1)-1)/3)+1,MOD((A5041-$A$39+1)-1,3)+1),"")</f>
        <v/>
      </c>
      <c r="C5041" s="43" t="str">
        <f t="shared" si="2379"/>
        <v/>
      </c>
      <c r="D5041" s="43" t="str">
        <f t="shared" ca="1" si="2343"/>
        <v/>
      </c>
      <c r="E5041" s="43" t="str">
        <f t="shared" si="2380"/>
        <v/>
      </c>
      <c r="F5041" s="43" t="str">
        <f t="shared" si="2381"/>
        <v/>
      </c>
      <c r="G5041" s="43" t="str">
        <f>IF(A5041&lt;&gt;"",IF(A5041&lt;Data!$G$11*0.25,$C$13/$G$32,IF(A5041&gt;Data!$G$11*0.25,$C$13,$C$13*10)),"")</f>
        <v/>
      </c>
      <c r="H5041" s="43" t="str">
        <f>IF(A5041&lt;&gt;"",IF(Data!$G$9="constant",$C$13,IF(Data!$G$9="squeeze",G5041,F5041)),"")</f>
        <v/>
      </c>
      <c r="I5041" s="38" t="str">
        <f ca="1">IF(ISNUMBER(A5041),NORMINV(RAND(),0,IF(AND(Data!$G$9="squeeze",A5041&lt;Data!$G$11*0.25),$H$32,1)*$C$30*$C$13)*($C$14*$C$12),"")</f>
        <v/>
      </c>
      <c r="J5041" s="42" t="str">
        <f ca="1">IFERROR(IF(Data!$C$6="Real",B5041,I5041+J5040+($C$14*$C$12)*(NORMINV(RAND(),$C$15,CHOOSE($G$13,$C$13,F5041,G5041)))),"")</f>
        <v/>
      </c>
      <c r="K5041" s="88" t="str">
        <f>IF(ISNUMBER(A5041), IF($G$16="fixed",$G$17,MIN(H5041*Data!$C$7*$C$16*0.5,$C$17*Data!$C$7))*$C$12,"")</f>
        <v/>
      </c>
      <c r="L5041" s="42" t="str">
        <f t="shared" ca="1" si="2370"/>
        <v/>
      </c>
      <c r="M5041" s="44" t="str">
        <f t="shared" ca="1" si="2371"/>
        <v/>
      </c>
      <c r="N5041" s="44" t="str">
        <f t="shared" ca="1" si="2372"/>
        <v/>
      </c>
      <c r="O5041" s="108" t="str">
        <f t="shared" si="2356"/>
        <v/>
      </c>
      <c r="P5041" s="102" t="str">
        <f t="shared" si="2357"/>
        <v/>
      </c>
      <c r="Q5041" s="102" t="str">
        <f t="shared" si="2358"/>
        <v/>
      </c>
      <c r="R5041" s="120" t="str">
        <f t="shared" si="2359"/>
        <v/>
      </c>
      <c r="S5041" s="54" t="str">
        <f t="shared" si="2360"/>
        <v/>
      </c>
      <c r="T5041" s="5" t="str">
        <f t="shared" si="2361"/>
        <v/>
      </c>
      <c r="U5041" s="152" t="str">
        <f t="shared" si="2344"/>
        <v/>
      </c>
      <c r="V5041" s="152" t="str">
        <f t="shared" si="2345"/>
        <v/>
      </c>
      <c r="W5041" s="153" t="str">
        <f t="shared" si="2346"/>
        <v/>
      </c>
      <c r="X5041" s="153" t="str">
        <f t="shared" si="2347"/>
        <v/>
      </c>
      <c r="Y5041" s="153" t="str">
        <f t="shared" si="2348"/>
        <v/>
      </c>
      <c r="Z5041" s="153" t="str">
        <f t="shared" si="2349"/>
        <v/>
      </c>
      <c r="AA5041" s="152" t="str">
        <f t="shared" si="2350"/>
        <v/>
      </c>
      <c r="AB5041" s="152" t="str">
        <f t="shared" si="2351"/>
        <v/>
      </c>
      <c r="AC5041" s="154" t="str">
        <f t="shared" si="2362"/>
        <v/>
      </c>
      <c r="AD5041" s="154" t="str">
        <f t="shared" si="2363"/>
        <v/>
      </c>
      <c r="AE5041" s="3" t="str">
        <f t="shared" si="2364"/>
        <v/>
      </c>
      <c r="AF5041" s="3" t="str">
        <f t="shared" si="2365"/>
        <v/>
      </c>
      <c r="AG5041" s="3" t="str">
        <f t="shared" si="2366"/>
        <v/>
      </c>
      <c r="AH5041" s="4" t="str">
        <f t="shared" si="2367"/>
        <v/>
      </c>
      <c r="AI5041" s="75" t="str">
        <f t="shared" si="2368"/>
        <v/>
      </c>
      <c r="AJ5041" s="75" t="str">
        <f t="shared" si="2369"/>
        <v/>
      </c>
    </row>
    <row r="5042" spans="1:36">
      <c r="A5042" s="41" t="str">
        <f t="shared" si="2352"/>
        <v/>
      </c>
      <c r="B5042" s="150" t="str">
        <f>IF(ISNUMBER(A5042),INDEX('MetaTrader Import'!$H$13:$J$5893,TRUNC(((A5042-$A$39+1)-1)/3)+1,MOD((A5042-$A$39+1)-1,3)+1),"")</f>
        <v/>
      </c>
      <c r="C5042" s="43" t="str">
        <f t="shared" si="2379"/>
        <v/>
      </c>
      <c r="D5042" s="43" t="str">
        <f t="shared" ca="1" si="2343"/>
        <v/>
      </c>
      <c r="E5042" s="43" t="str">
        <f t="shared" si="2380"/>
        <v/>
      </c>
      <c r="F5042" s="43" t="str">
        <f t="shared" si="2381"/>
        <v/>
      </c>
      <c r="G5042" s="43" t="str">
        <f>IF(A5042&lt;&gt;"",IF(A5042&lt;Data!$G$11*0.25,$C$13/$G$32,IF(A5042&gt;Data!$G$11*0.25,$C$13,$C$13*10)),"")</f>
        <v/>
      </c>
      <c r="H5042" s="43" t="str">
        <f>IF(A5042&lt;&gt;"",IF(Data!$G$9="constant",$C$13,IF(Data!$G$9="squeeze",G5042,F5042)),"")</f>
        <v/>
      </c>
      <c r="I5042" s="38" t="str">
        <f ca="1">IF(ISNUMBER(A5042),NORMINV(RAND(),0,IF(AND(Data!$G$9="squeeze",A5042&lt;Data!$G$11*0.25),$H$32,1)*$C$30*$C$13)*($C$14*$C$12),"")</f>
        <v/>
      </c>
      <c r="J5042" s="42" t="str">
        <f ca="1">IFERROR(IF(Data!$C$6="Real",B5042,I5042+J5041+($C$14*$C$12)*(NORMINV(RAND(),$C$15,CHOOSE($G$13,$C$13,F5042,G5042)))),"")</f>
        <v/>
      </c>
      <c r="K5042" s="88" t="str">
        <f>IF(ISNUMBER(A5042), IF($G$16="fixed",$G$17,MIN(H5042*Data!$C$7*$C$16*0.5,$C$17*Data!$C$7))*$C$12,"")</f>
        <v/>
      </c>
      <c r="L5042" s="42" t="str">
        <f t="shared" ca="1" si="2370"/>
        <v/>
      </c>
      <c r="M5042" s="44" t="str">
        <f t="shared" ca="1" si="2371"/>
        <v/>
      </c>
      <c r="N5042" s="44" t="str">
        <f t="shared" ca="1" si="2372"/>
        <v/>
      </c>
      <c r="O5042" s="108" t="str">
        <f t="shared" si="2356"/>
        <v/>
      </c>
      <c r="P5042" s="102" t="str">
        <f t="shared" si="2357"/>
        <v/>
      </c>
      <c r="Q5042" s="102" t="str">
        <f t="shared" si="2358"/>
        <v/>
      </c>
      <c r="R5042" s="120" t="str">
        <f t="shared" si="2359"/>
        <v/>
      </c>
      <c r="S5042" s="54" t="str">
        <f t="shared" si="2360"/>
        <v/>
      </c>
      <c r="T5042" s="5" t="str">
        <f t="shared" si="2361"/>
        <v/>
      </c>
      <c r="U5042" s="152" t="str">
        <f t="shared" si="2344"/>
        <v/>
      </c>
      <c r="V5042" s="152" t="str">
        <f t="shared" si="2345"/>
        <v/>
      </c>
      <c r="W5042" s="153" t="str">
        <f t="shared" si="2346"/>
        <v/>
      </c>
      <c r="X5042" s="153" t="str">
        <f t="shared" si="2347"/>
        <v/>
      </c>
      <c r="Y5042" s="153" t="str">
        <f t="shared" si="2348"/>
        <v/>
      </c>
      <c r="Z5042" s="153" t="str">
        <f t="shared" si="2349"/>
        <v/>
      </c>
      <c r="AA5042" s="152" t="str">
        <f t="shared" si="2350"/>
        <v/>
      </c>
      <c r="AB5042" s="152" t="str">
        <f t="shared" si="2351"/>
        <v/>
      </c>
      <c r="AC5042" s="154" t="str">
        <f t="shared" si="2362"/>
        <v/>
      </c>
      <c r="AD5042" s="154" t="str">
        <f t="shared" si="2363"/>
        <v/>
      </c>
      <c r="AE5042" s="3" t="str">
        <f t="shared" si="2364"/>
        <v/>
      </c>
      <c r="AF5042" s="3" t="str">
        <f t="shared" si="2365"/>
        <v/>
      </c>
      <c r="AG5042" s="3" t="str">
        <f t="shared" si="2366"/>
        <v/>
      </c>
      <c r="AH5042" s="4" t="str">
        <f t="shared" si="2367"/>
        <v/>
      </c>
      <c r="AI5042" s="75" t="str">
        <f t="shared" si="2368"/>
        <v/>
      </c>
      <c r="AJ5042" s="75" t="str">
        <f t="shared" si="2369"/>
        <v/>
      </c>
    </row>
    <row r="5043" spans="1:36">
      <c r="A5043" s="41" t="str">
        <f t="shared" si="2352"/>
        <v/>
      </c>
      <c r="B5043" s="150" t="str">
        <f>IF(ISNUMBER(A5043),INDEX('MetaTrader Import'!$H$13:$J$5893,TRUNC(((A5043-$A$39+1)-1)/3)+1,MOD((A5043-$A$39+1)-1,3)+1),"")</f>
        <v/>
      </c>
      <c r="C5043" s="43" t="str">
        <f t="shared" si="2379"/>
        <v/>
      </c>
      <c r="D5043" s="43" t="str">
        <f t="shared" ca="1" si="2343"/>
        <v/>
      </c>
      <c r="E5043" s="43" t="str">
        <f t="shared" si="2380"/>
        <v/>
      </c>
      <c r="F5043" s="43" t="str">
        <f t="shared" si="2381"/>
        <v/>
      </c>
      <c r="G5043" s="43" t="str">
        <f>IF(A5043&lt;&gt;"",IF(A5043&lt;Data!$G$11*0.25,$C$13/$G$32,IF(A5043&gt;Data!$G$11*0.25,$C$13,$C$13*10)),"")</f>
        <v/>
      </c>
      <c r="H5043" s="43" t="str">
        <f>IF(A5043&lt;&gt;"",IF(Data!$G$9="constant",$C$13,IF(Data!$G$9="squeeze",G5043,F5043)),"")</f>
        <v/>
      </c>
      <c r="I5043" s="38" t="str">
        <f ca="1">IF(ISNUMBER(A5043),NORMINV(RAND(),0,IF(AND(Data!$G$9="squeeze",A5043&lt;Data!$G$11*0.25),$H$32,1)*$C$30*$C$13)*($C$14*$C$12),"")</f>
        <v/>
      </c>
      <c r="J5043" s="42" t="str">
        <f ca="1">IFERROR(IF(Data!$C$6="Real",B5043,I5043+J5042+($C$14*$C$12)*(NORMINV(RAND(),$C$15,CHOOSE($G$13,$C$13,F5043,G5043)))),"")</f>
        <v/>
      </c>
      <c r="K5043" s="88" t="str">
        <f>IF(ISNUMBER(A5043), IF($G$16="fixed",$G$17,MIN(H5043*Data!$C$7*$C$16*0.5,$C$17*Data!$C$7))*$C$12,"")</f>
        <v/>
      </c>
      <c r="L5043" s="42" t="str">
        <f t="shared" ca="1" si="2370"/>
        <v/>
      </c>
      <c r="M5043" s="44" t="str">
        <f t="shared" ca="1" si="2371"/>
        <v/>
      </c>
      <c r="N5043" s="44" t="str">
        <f t="shared" ca="1" si="2372"/>
        <v/>
      </c>
      <c r="O5043" s="108" t="str">
        <f t="shared" si="2356"/>
        <v/>
      </c>
      <c r="P5043" s="102" t="str">
        <f t="shared" si="2357"/>
        <v/>
      </c>
      <c r="Q5043" s="102" t="str">
        <f t="shared" si="2358"/>
        <v/>
      </c>
      <c r="R5043" s="120" t="str">
        <f t="shared" si="2359"/>
        <v/>
      </c>
      <c r="S5043" s="54" t="str">
        <f t="shared" si="2360"/>
        <v/>
      </c>
      <c r="T5043" s="5" t="str">
        <f t="shared" si="2361"/>
        <v/>
      </c>
      <c r="U5043" s="152" t="str">
        <f t="shared" si="2344"/>
        <v/>
      </c>
      <c r="V5043" s="152" t="str">
        <f t="shared" si="2345"/>
        <v/>
      </c>
      <c r="W5043" s="153" t="str">
        <f t="shared" si="2346"/>
        <v/>
      </c>
      <c r="X5043" s="153" t="str">
        <f t="shared" si="2347"/>
        <v/>
      </c>
      <c r="Y5043" s="153" t="str">
        <f t="shared" si="2348"/>
        <v/>
      </c>
      <c r="Z5043" s="153" t="str">
        <f t="shared" si="2349"/>
        <v/>
      </c>
      <c r="AA5043" s="152" t="str">
        <f t="shared" si="2350"/>
        <v/>
      </c>
      <c r="AB5043" s="152" t="str">
        <f t="shared" si="2351"/>
        <v/>
      </c>
      <c r="AC5043" s="154" t="str">
        <f t="shared" si="2362"/>
        <v/>
      </c>
      <c r="AD5043" s="154" t="str">
        <f t="shared" si="2363"/>
        <v/>
      </c>
      <c r="AE5043" s="3" t="str">
        <f t="shared" si="2364"/>
        <v/>
      </c>
      <c r="AF5043" s="3" t="str">
        <f t="shared" si="2365"/>
        <v/>
      </c>
      <c r="AG5043" s="3" t="str">
        <f t="shared" si="2366"/>
        <v/>
      </c>
      <c r="AH5043" s="4" t="str">
        <f t="shared" si="2367"/>
        <v/>
      </c>
      <c r="AI5043" s="75" t="str">
        <f t="shared" si="2368"/>
        <v/>
      </c>
      <c r="AJ5043" s="75" t="str">
        <f t="shared" si="2369"/>
        <v/>
      </c>
    </row>
    <row r="5044" spans="1:36">
      <c r="A5044" s="41" t="str">
        <f t="shared" si="2352"/>
        <v/>
      </c>
      <c r="B5044" s="150" t="str">
        <f>IF(ISNUMBER(A5044),INDEX('MetaTrader Import'!$H$13:$J$5893,TRUNC(((A5044-$A$39+1)-1)/3)+1,MOD((A5044-$A$39+1)-1,3)+1),"")</f>
        <v/>
      </c>
      <c r="C5044" s="43" t="str">
        <f t="shared" si="2379"/>
        <v/>
      </c>
      <c r="D5044" s="43" t="str">
        <f t="shared" ca="1" si="2343"/>
        <v/>
      </c>
      <c r="E5044" s="43" t="str">
        <f t="shared" si="2380"/>
        <v/>
      </c>
      <c r="F5044" s="43" t="str">
        <f t="shared" si="2381"/>
        <v/>
      </c>
      <c r="G5044" s="43" t="str">
        <f>IF(A5044&lt;&gt;"",IF(A5044&lt;Data!$G$11*0.25,$C$13/$G$32,IF(A5044&gt;Data!$G$11*0.25,$C$13,$C$13*10)),"")</f>
        <v/>
      </c>
      <c r="H5044" s="43" t="str">
        <f>IF(A5044&lt;&gt;"",IF(Data!$G$9="constant",$C$13,IF(Data!$G$9="squeeze",G5044,F5044)),"")</f>
        <v/>
      </c>
      <c r="I5044" s="38" t="str">
        <f ca="1">IF(ISNUMBER(A5044),NORMINV(RAND(),0,IF(AND(Data!$G$9="squeeze",A5044&lt;Data!$G$11*0.25),$H$32,1)*$C$30*$C$13)*($C$14*$C$12),"")</f>
        <v/>
      </c>
      <c r="J5044" s="42" t="str">
        <f ca="1">IFERROR(IF(Data!$C$6="Real",B5044,I5044+J5043+($C$14*$C$12)*(NORMINV(RAND(),$C$15,CHOOSE($G$13,$C$13,F5044,G5044)))),"")</f>
        <v/>
      </c>
      <c r="K5044" s="88" t="str">
        <f>IF(ISNUMBER(A5044), IF($G$16="fixed",$G$17,MIN(H5044*Data!$C$7*$C$16*0.5,$C$17*Data!$C$7))*$C$12,"")</f>
        <v/>
      </c>
      <c r="L5044" s="42" t="str">
        <f t="shared" ca="1" si="2370"/>
        <v/>
      </c>
      <c r="M5044" s="44" t="str">
        <f t="shared" ca="1" si="2371"/>
        <v/>
      </c>
      <c r="N5044" s="44" t="str">
        <f t="shared" ca="1" si="2372"/>
        <v/>
      </c>
      <c r="O5044" s="108" t="str">
        <f t="shared" si="2356"/>
        <v/>
      </c>
      <c r="P5044" s="102" t="str">
        <f t="shared" si="2357"/>
        <v/>
      </c>
      <c r="Q5044" s="102" t="str">
        <f t="shared" si="2358"/>
        <v/>
      </c>
      <c r="R5044" s="120" t="str">
        <f t="shared" si="2359"/>
        <v/>
      </c>
      <c r="S5044" s="54" t="str">
        <f t="shared" si="2360"/>
        <v/>
      </c>
      <c r="T5044" s="5" t="str">
        <f t="shared" si="2361"/>
        <v/>
      </c>
      <c r="U5044" s="152" t="str">
        <f t="shared" si="2344"/>
        <v/>
      </c>
      <c r="V5044" s="152" t="str">
        <f t="shared" si="2345"/>
        <v/>
      </c>
      <c r="W5044" s="153" t="str">
        <f t="shared" si="2346"/>
        <v/>
      </c>
      <c r="X5044" s="153" t="str">
        <f t="shared" si="2347"/>
        <v/>
      </c>
      <c r="Y5044" s="153" t="str">
        <f t="shared" si="2348"/>
        <v/>
      </c>
      <c r="Z5044" s="153" t="str">
        <f t="shared" si="2349"/>
        <v/>
      </c>
      <c r="AA5044" s="152" t="str">
        <f t="shared" si="2350"/>
        <v/>
      </c>
      <c r="AB5044" s="152" t="str">
        <f t="shared" si="2351"/>
        <v/>
      </c>
      <c r="AC5044" s="154" t="str">
        <f t="shared" si="2362"/>
        <v/>
      </c>
      <c r="AD5044" s="154" t="str">
        <f t="shared" si="2363"/>
        <v/>
      </c>
      <c r="AE5044" s="3" t="str">
        <f t="shared" si="2364"/>
        <v/>
      </c>
      <c r="AF5044" s="3" t="str">
        <f t="shared" si="2365"/>
        <v/>
      </c>
      <c r="AG5044" s="3" t="str">
        <f t="shared" si="2366"/>
        <v/>
      </c>
      <c r="AH5044" s="4" t="str">
        <f t="shared" si="2367"/>
        <v/>
      </c>
      <c r="AI5044" s="75" t="str">
        <f t="shared" si="2368"/>
        <v/>
      </c>
      <c r="AJ5044" s="75" t="str">
        <f t="shared" si="2369"/>
        <v/>
      </c>
    </row>
    <row r="5045" spans="1:36">
      <c r="A5045" s="41" t="str">
        <f t="shared" si="2352"/>
        <v/>
      </c>
      <c r="B5045" s="150" t="str">
        <f>IF(ISNUMBER(A5045),INDEX('MetaTrader Import'!$H$13:$J$5893,TRUNC(((A5045-$A$39+1)-1)/3)+1,MOD((A5045-$A$39+1)-1,3)+1),"")</f>
        <v/>
      </c>
      <c r="C5045" s="43" t="str">
        <f t="shared" si="2379"/>
        <v/>
      </c>
      <c r="D5045" s="43" t="str">
        <f t="shared" ca="1" si="2343"/>
        <v/>
      </c>
      <c r="E5045" s="43" t="str">
        <f t="shared" si="2380"/>
        <v/>
      </c>
      <c r="F5045" s="43" t="str">
        <f t="shared" si="2381"/>
        <v/>
      </c>
      <c r="G5045" s="43" t="str">
        <f>IF(A5045&lt;&gt;"",IF(A5045&lt;Data!$G$11*0.25,$C$13/$G$32,IF(A5045&gt;Data!$G$11*0.25,$C$13,$C$13*10)),"")</f>
        <v/>
      </c>
      <c r="H5045" s="43" t="str">
        <f>IF(A5045&lt;&gt;"",IF(Data!$G$9="constant",$C$13,IF(Data!$G$9="squeeze",G5045,F5045)),"")</f>
        <v/>
      </c>
      <c r="I5045" s="38" t="str">
        <f ca="1">IF(ISNUMBER(A5045),NORMINV(RAND(),0,IF(AND(Data!$G$9="squeeze",A5045&lt;Data!$G$11*0.25),$H$32,1)*$C$30*$C$13)*($C$14*$C$12),"")</f>
        <v/>
      </c>
      <c r="J5045" s="42" t="str">
        <f ca="1">IFERROR(IF(Data!$C$6="Real",B5045,I5045+J5044+($C$14*$C$12)*(NORMINV(RAND(),$C$15,CHOOSE($G$13,$C$13,F5045,G5045)))),"")</f>
        <v/>
      </c>
      <c r="K5045" s="88" t="str">
        <f>IF(ISNUMBER(A5045), IF($G$16="fixed",$G$17,MIN(H5045*Data!$C$7*$C$16*0.5,$C$17*Data!$C$7))*$C$12,"")</f>
        <v/>
      </c>
      <c r="L5045" s="42" t="str">
        <f t="shared" ca="1" si="2370"/>
        <v/>
      </c>
      <c r="M5045" s="44" t="str">
        <f t="shared" ca="1" si="2371"/>
        <v/>
      </c>
      <c r="N5045" s="44" t="str">
        <f t="shared" ca="1" si="2372"/>
        <v/>
      </c>
      <c r="O5045" s="108" t="str">
        <f t="shared" si="2356"/>
        <v/>
      </c>
      <c r="P5045" s="102" t="str">
        <f t="shared" si="2357"/>
        <v/>
      </c>
      <c r="Q5045" s="102" t="str">
        <f t="shared" si="2358"/>
        <v/>
      </c>
      <c r="R5045" s="120" t="str">
        <f t="shared" si="2359"/>
        <v/>
      </c>
      <c r="S5045" s="54" t="str">
        <f t="shared" si="2360"/>
        <v/>
      </c>
      <c r="T5045" s="5" t="str">
        <f t="shared" si="2361"/>
        <v/>
      </c>
      <c r="U5045" s="152" t="str">
        <f t="shared" si="2344"/>
        <v/>
      </c>
      <c r="V5045" s="152" t="str">
        <f t="shared" si="2345"/>
        <v/>
      </c>
      <c r="W5045" s="153" t="str">
        <f t="shared" si="2346"/>
        <v/>
      </c>
      <c r="X5045" s="153" t="str">
        <f t="shared" si="2347"/>
        <v/>
      </c>
      <c r="Y5045" s="153" t="str">
        <f t="shared" si="2348"/>
        <v/>
      </c>
      <c r="Z5045" s="153" t="str">
        <f t="shared" si="2349"/>
        <v/>
      </c>
      <c r="AA5045" s="152" t="str">
        <f t="shared" si="2350"/>
        <v/>
      </c>
      <c r="AB5045" s="152" t="str">
        <f t="shared" si="2351"/>
        <v/>
      </c>
      <c r="AC5045" s="154" t="str">
        <f t="shared" si="2362"/>
        <v/>
      </c>
      <c r="AD5045" s="154" t="str">
        <f t="shared" si="2363"/>
        <v/>
      </c>
      <c r="AE5045" s="3" t="str">
        <f t="shared" si="2364"/>
        <v/>
      </c>
      <c r="AF5045" s="3" t="str">
        <f t="shared" si="2365"/>
        <v/>
      </c>
      <c r="AG5045" s="3" t="str">
        <f t="shared" si="2366"/>
        <v/>
      </c>
      <c r="AH5045" s="4" t="str">
        <f t="shared" si="2367"/>
        <v/>
      </c>
      <c r="AI5045" s="75" t="str">
        <f t="shared" si="2368"/>
        <v/>
      </c>
      <c r="AJ5045" s="75" t="str">
        <f t="shared" si="2369"/>
        <v/>
      </c>
    </row>
    <row r="5046" spans="1:36">
      <c r="A5046" s="41" t="str">
        <f t="shared" si="2352"/>
        <v/>
      </c>
      <c r="B5046" s="150" t="str">
        <f>IF(ISNUMBER(A5046),INDEX('MetaTrader Import'!$H$13:$J$5893,TRUNC(((A5046-$A$39+1)-1)/3)+1,MOD((A5046-$A$39+1)-1,3)+1),"")</f>
        <v/>
      </c>
      <c r="C5046" s="43" t="str">
        <f t="shared" si="2379"/>
        <v/>
      </c>
      <c r="D5046" s="43" t="str">
        <f t="shared" ca="1" si="2343"/>
        <v/>
      </c>
      <c r="E5046" s="43" t="str">
        <f t="shared" si="2380"/>
        <v/>
      </c>
      <c r="F5046" s="43" t="str">
        <f t="shared" si="2381"/>
        <v/>
      </c>
      <c r="G5046" s="43" t="str">
        <f>IF(A5046&lt;&gt;"",IF(A5046&lt;Data!$G$11*0.25,$C$13/$G$32,IF(A5046&gt;Data!$G$11*0.25,$C$13,$C$13*10)),"")</f>
        <v/>
      </c>
      <c r="H5046" s="43" t="str">
        <f>IF(A5046&lt;&gt;"",IF(Data!$G$9="constant",$C$13,IF(Data!$G$9="squeeze",G5046,F5046)),"")</f>
        <v/>
      </c>
      <c r="I5046" s="38" t="str">
        <f ca="1">IF(ISNUMBER(A5046),NORMINV(RAND(),0,IF(AND(Data!$G$9="squeeze",A5046&lt;Data!$G$11*0.25),$H$32,1)*$C$30*$C$13)*($C$14*$C$12),"")</f>
        <v/>
      </c>
      <c r="J5046" s="42" t="str">
        <f ca="1">IFERROR(IF(Data!$C$6="Real",B5046,I5046+J5045+($C$14*$C$12)*(NORMINV(RAND(),$C$15,CHOOSE($G$13,$C$13,F5046,G5046)))),"")</f>
        <v/>
      </c>
      <c r="K5046" s="88" t="str">
        <f>IF(ISNUMBER(A5046), IF($G$16="fixed",$G$17,MIN(H5046*Data!$C$7*$C$16*0.5,$C$17*Data!$C$7))*$C$12,"")</f>
        <v/>
      </c>
      <c r="L5046" s="42" t="str">
        <f t="shared" ca="1" si="2370"/>
        <v/>
      </c>
      <c r="M5046" s="44" t="str">
        <f t="shared" ca="1" si="2371"/>
        <v/>
      </c>
      <c r="N5046" s="44" t="str">
        <f t="shared" ca="1" si="2372"/>
        <v/>
      </c>
      <c r="O5046" s="108" t="str">
        <f t="shared" si="2356"/>
        <v/>
      </c>
      <c r="P5046" s="102" t="str">
        <f t="shared" si="2357"/>
        <v/>
      </c>
      <c r="Q5046" s="102" t="str">
        <f t="shared" si="2358"/>
        <v/>
      </c>
      <c r="R5046" s="120" t="str">
        <f t="shared" si="2359"/>
        <v/>
      </c>
      <c r="S5046" s="54" t="str">
        <f t="shared" si="2360"/>
        <v/>
      </c>
      <c r="T5046" s="5" t="str">
        <f t="shared" si="2361"/>
        <v/>
      </c>
      <c r="U5046" s="152" t="str">
        <f t="shared" si="2344"/>
        <v/>
      </c>
      <c r="V5046" s="152" t="str">
        <f t="shared" si="2345"/>
        <v/>
      </c>
      <c r="W5046" s="153" t="str">
        <f t="shared" si="2346"/>
        <v/>
      </c>
      <c r="X5046" s="153" t="str">
        <f t="shared" si="2347"/>
        <v/>
      </c>
      <c r="Y5046" s="153" t="str">
        <f t="shared" si="2348"/>
        <v/>
      </c>
      <c r="Z5046" s="153" t="str">
        <f t="shared" si="2349"/>
        <v/>
      </c>
      <c r="AA5046" s="152" t="str">
        <f t="shared" si="2350"/>
        <v/>
      </c>
      <c r="AB5046" s="152" t="str">
        <f t="shared" si="2351"/>
        <v/>
      </c>
      <c r="AC5046" s="154" t="str">
        <f t="shared" si="2362"/>
        <v/>
      </c>
      <c r="AD5046" s="154" t="str">
        <f t="shared" si="2363"/>
        <v/>
      </c>
      <c r="AE5046" s="3" t="str">
        <f t="shared" si="2364"/>
        <v/>
      </c>
      <c r="AF5046" s="3" t="str">
        <f t="shared" si="2365"/>
        <v/>
      </c>
      <c r="AG5046" s="3" t="str">
        <f t="shared" si="2366"/>
        <v/>
      </c>
      <c r="AH5046" s="4" t="str">
        <f t="shared" si="2367"/>
        <v/>
      </c>
      <c r="AI5046" s="75" t="str">
        <f t="shared" si="2368"/>
        <v/>
      </c>
      <c r="AJ5046" s="75" t="str">
        <f t="shared" si="2369"/>
        <v/>
      </c>
    </row>
    <row r="5047" spans="1:36">
      <c r="A5047" s="41" t="str">
        <f t="shared" si="2352"/>
        <v/>
      </c>
      <c r="B5047" s="150" t="str">
        <f>IF(ISNUMBER(A5047),INDEX('MetaTrader Import'!$H$13:$J$5893,TRUNC(((A5047-$A$39+1)-1)/3)+1,MOD((A5047-$A$39+1)-1,3)+1),"")</f>
        <v/>
      </c>
      <c r="C5047" s="43" t="str">
        <f t="shared" si="2379"/>
        <v/>
      </c>
      <c r="D5047" s="43" t="str">
        <f t="shared" ca="1" si="2343"/>
        <v/>
      </c>
      <c r="E5047" s="43" t="str">
        <f t="shared" si="2380"/>
        <v/>
      </c>
      <c r="F5047" s="43" t="str">
        <f t="shared" si="2381"/>
        <v/>
      </c>
      <c r="G5047" s="43" t="str">
        <f>IF(A5047&lt;&gt;"",IF(A5047&lt;Data!$G$11*0.25,$C$13/$G$32,IF(A5047&gt;Data!$G$11*0.25,$C$13,$C$13*10)),"")</f>
        <v/>
      </c>
      <c r="H5047" s="43" t="str">
        <f>IF(A5047&lt;&gt;"",IF(Data!$G$9="constant",$C$13,IF(Data!$G$9="squeeze",G5047,F5047)),"")</f>
        <v/>
      </c>
      <c r="I5047" s="38" t="str">
        <f ca="1">IF(ISNUMBER(A5047),NORMINV(RAND(),0,IF(AND(Data!$G$9="squeeze",A5047&lt;Data!$G$11*0.25),$H$32,1)*$C$30*$C$13)*($C$14*$C$12),"")</f>
        <v/>
      </c>
      <c r="J5047" s="42" t="str">
        <f ca="1">IFERROR(IF(Data!$C$6="Real",B5047,I5047+J5046+($C$14*$C$12)*(NORMINV(RAND(),$C$15,CHOOSE($G$13,$C$13,F5047,G5047)))),"")</f>
        <v/>
      </c>
      <c r="K5047" s="88" t="str">
        <f>IF(ISNUMBER(A5047), IF($G$16="fixed",$G$17,MIN(H5047*Data!$C$7*$C$16*0.5,$C$17*Data!$C$7))*$C$12,"")</f>
        <v/>
      </c>
      <c r="L5047" s="42" t="str">
        <f t="shared" ca="1" si="2370"/>
        <v/>
      </c>
      <c r="M5047" s="44" t="str">
        <f t="shared" ca="1" si="2371"/>
        <v/>
      </c>
      <c r="N5047" s="44" t="str">
        <f t="shared" ca="1" si="2372"/>
        <v/>
      </c>
      <c r="O5047" s="108" t="str">
        <f t="shared" si="2356"/>
        <v/>
      </c>
      <c r="P5047" s="102" t="str">
        <f t="shared" si="2357"/>
        <v/>
      </c>
      <c r="Q5047" s="102" t="str">
        <f t="shared" si="2358"/>
        <v/>
      </c>
      <c r="R5047" s="120" t="str">
        <f t="shared" si="2359"/>
        <v/>
      </c>
      <c r="S5047" s="54" t="str">
        <f t="shared" si="2360"/>
        <v/>
      </c>
      <c r="T5047" s="5" t="str">
        <f t="shared" si="2361"/>
        <v/>
      </c>
      <c r="U5047" s="152" t="str">
        <f t="shared" si="2344"/>
        <v/>
      </c>
      <c r="V5047" s="152" t="str">
        <f t="shared" si="2345"/>
        <v/>
      </c>
      <c r="W5047" s="153" t="str">
        <f t="shared" si="2346"/>
        <v/>
      </c>
      <c r="X5047" s="153" t="str">
        <f t="shared" si="2347"/>
        <v/>
      </c>
      <c r="Y5047" s="153" t="str">
        <f t="shared" si="2348"/>
        <v/>
      </c>
      <c r="Z5047" s="153" t="str">
        <f t="shared" si="2349"/>
        <v/>
      </c>
      <c r="AA5047" s="152" t="str">
        <f t="shared" si="2350"/>
        <v/>
      </c>
      <c r="AB5047" s="152" t="str">
        <f t="shared" si="2351"/>
        <v/>
      </c>
      <c r="AC5047" s="154" t="str">
        <f t="shared" si="2362"/>
        <v/>
      </c>
      <c r="AD5047" s="154" t="str">
        <f t="shared" si="2363"/>
        <v/>
      </c>
      <c r="AE5047" s="3" t="str">
        <f t="shared" si="2364"/>
        <v/>
      </c>
      <c r="AF5047" s="3" t="str">
        <f t="shared" si="2365"/>
        <v/>
      </c>
      <c r="AG5047" s="3" t="str">
        <f t="shared" si="2366"/>
        <v/>
      </c>
      <c r="AH5047" s="4" t="str">
        <f t="shared" si="2367"/>
        <v/>
      </c>
      <c r="AI5047" s="75" t="str">
        <f t="shared" si="2368"/>
        <v/>
      </c>
      <c r="AJ5047" s="75" t="str">
        <f t="shared" si="2369"/>
        <v/>
      </c>
    </row>
    <row r="5048" spans="1:36">
      <c r="A5048" s="41" t="str">
        <f t="shared" si="2352"/>
        <v/>
      </c>
      <c r="B5048" s="150" t="str">
        <f>IF(ISNUMBER(A5048),INDEX('MetaTrader Import'!$H$13:$J$5893,TRUNC(((A5048-$A$39+1)-1)/3)+1,MOD((A5048-$A$39+1)-1,3)+1),"")</f>
        <v/>
      </c>
      <c r="C5048" s="43" t="str">
        <f t="shared" si="2379"/>
        <v/>
      </c>
      <c r="D5048" s="43" t="str">
        <f t="shared" ca="1" si="2343"/>
        <v/>
      </c>
      <c r="E5048" s="43" t="str">
        <f t="shared" si="2380"/>
        <v/>
      </c>
      <c r="F5048" s="43" t="str">
        <f t="shared" si="2381"/>
        <v/>
      </c>
      <c r="G5048" s="43" t="str">
        <f>IF(A5048&lt;&gt;"",IF(A5048&lt;Data!$G$11*0.25,$C$13/$G$32,IF(A5048&gt;Data!$G$11*0.25,$C$13,$C$13*10)),"")</f>
        <v/>
      </c>
      <c r="H5048" s="43" t="str">
        <f>IF(A5048&lt;&gt;"",IF(Data!$G$9="constant",$C$13,IF(Data!$G$9="squeeze",G5048,F5048)),"")</f>
        <v/>
      </c>
      <c r="I5048" s="38" t="str">
        <f ca="1">IF(ISNUMBER(A5048),NORMINV(RAND(),0,IF(AND(Data!$G$9="squeeze",A5048&lt;Data!$G$11*0.25),$H$32,1)*$C$30*$C$13)*($C$14*$C$12),"")</f>
        <v/>
      </c>
      <c r="J5048" s="42" t="str">
        <f ca="1">IFERROR(IF(Data!$C$6="Real",B5048,I5048+J5047+($C$14*$C$12)*(NORMINV(RAND(),$C$15,CHOOSE($G$13,$C$13,F5048,G5048)))),"")</f>
        <v/>
      </c>
      <c r="K5048" s="88" t="str">
        <f>IF(ISNUMBER(A5048), IF($G$16="fixed",$G$17,MIN(H5048*Data!$C$7*$C$16*0.5,$C$17*Data!$C$7))*$C$12,"")</f>
        <v/>
      </c>
      <c r="L5048" s="42" t="str">
        <f t="shared" ca="1" si="2370"/>
        <v/>
      </c>
      <c r="M5048" s="44" t="str">
        <f t="shared" ca="1" si="2371"/>
        <v/>
      </c>
      <c r="N5048" s="44" t="str">
        <f t="shared" ca="1" si="2372"/>
        <v/>
      </c>
      <c r="O5048" s="108" t="str">
        <f t="shared" si="2356"/>
        <v/>
      </c>
      <c r="P5048" s="102" t="str">
        <f t="shared" si="2357"/>
        <v/>
      </c>
      <c r="Q5048" s="102" t="str">
        <f t="shared" si="2358"/>
        <v/>
      </c>
      <c r="R5048" s="120" t="str">
        <f t="shared" si="2359"/>
        <v/>
      </c>
      <c r="S5048" s="54" t="str">
        <f t="shared" si="2360"/>
        <v/>
      </c>
      <c r="T5048" s="5" t="str">
        <f t="shared" si="2361"/>
        <v/>
      </c>
      <c r="U5048" s="152" t="str">
        <f t="shared" si="2344"/>
        <v/>
      </c>
      <c r="V5048" s="152" t="str">
        <f t="shared" si="2345"/>
        <v/>
      </c>
      <c r="W5048" s="153" t="str">
        <f t="shared" si="2346"/>
        <v/>
      </c>
      <c r="X5048" s="153" t="str">
        <f t="shared" si="2347"/>
        <v/>
      </c>
      <c r="Y5048" s="153" t="str">
        <f t="shared" si="2348"/>
        <v/>
      </c>
      <c r="Z5048" s="153" t="str">
        <f t="shared" si="2349"/>
        <v/>
      </c>
      <c r="AA5048" s="152" t="str">
        <f t="shared" si="2350"/>
        <v/>
      </c>
      <c r="AB5048" s="152" t="str">
        <f t="shared" si="2351"/>
        <v/>
      </c>
      <c r="AC5048" s="154" t="str">
        <f t="shared" si="2362"/>
        <v/>
      </c>
      <c r="AD5048" s="154" t="str">
        <f t="shared" si="2363"/>
        <v/>
      </c>
      <c r="AE5048" s="3" t="str">
        <f t="shared" si="2364"/>
        <v/>
      </c>
      <c r="AF5048" s="3" t="str">
        <f t="shared" si="2365"/>
        <v/>
      </c>
      <c r="AG5048" s="3" t="str">
        <f t="shared" si="2366"/>
        <v/>
      </c>
      <c r="AH5048" s="4" t="str">
        <f t="shared" si="2367"/>
        <v/>
      </c>
      <c r="AI5048" s="75" t="str">
        <f t="shared" si="2368"/>
        <v/>
      </c>
      <c r="AJ5048" s="75" t="str">
        <f t="shared" si="2369"/>
        <v/>
      </c>
    </row>
    <row r="5049" spans="1:36">
      <c r="A5049" s="41" t="str">
        <f t="shared" si="2352"/>
        <v/>
      </c>
      <c r="B5049" s="150" t="str">
        <f>IF(ISNUMBER(A5049),INDEX('MetaTrader Import'!$H$13:$J$5893,TRUNC(((A5049-$A$39+1)-1)/3)+1,MOD((A5049-$A$39+1)-1,3)+1),"")</f>
        <v/>
      </c>
      <c r="C5049" s="43" t="str">
        <f t="shared" si="2379"/>
        <v/>
      </c>
      <c r="D5049" s="43" t="str">
        <f t="shared" ca="1" si="2343"/>
        <v/>
      </c>
      <c r="E5049" s="43" t="str">
        <f t="shared" si="2380"/>
        <v/>
      </c>
      <c r="F5049" s="43" t="str">
        <f t="shared" si="2381"/>
        <v/>
      </c>
      <c r="G5049" s="43" t="str">
        <f>IF(A5049&lt;&gt;"",IF(A5049&lt;Data!$G$11*0.25,$C$13/$G$32,IF(A5049&gt;Data!$G$11*0.25,$C$13,$C$13*10)),"")</f>
        <v/>
      </c>
      <c r="H5049" s="43" t="str">
        <f>IF(A5049&lt;&gt;"",IF(Data!$G$9="constant",$C$13,IF(Data!$G$9="squeeze",G5049,F5049)),"")</f>
        <v/>
      </c>
      <c r="I5049" s="38" t="str">
        <f ca="1">IF(ISNUMBER(A5049),NORMINV(RAND(),0,IF(AND(Data!$G$9="squeeze",A5049&lt;Data!$G$11*0.25),$H$32,1)*$C$30*$C$13)*($C$14*$C$12),"")</f>
        <v/>
      </c>
      <c r="J5049" s="42" t="str">
        <f ca="1">IFERROR(IF(Data!$C$6="Real",B5049,I5049+J5048+($C$14*$C$12)*(NORMINV(RAND(),$C$15,CHOOSE($G$13,$C$13,F5049,G5049)))),"")</f>
        <v/>
      </c>
      <c r="K5049" s="88" t="str">
        <f>IF(ISNUMBER(A5049), IF($G$16="fixed",$G$17,MIN(H5049*Data!$C$7*$C$16*0.5,$C$17*Data!$C$7))*$C$12,"")</f>
        <v/>
      </c>
      <c r="L5049" s="42" t="str">
        <f t="shared" ca="1" si="2370"/>
        <v/>
      </c>
      <c r="M5049" s="44" t="str">
        <f t="shared" ca="1" si="2371"/>
        <v/>
      </c>
      <c r="N5049" s="44" t="str">
        <f t="shared" ca="1" si="2372"/>
        <v/>
      </c>
      <c r="O5049" s="108" t="str">
        <f t="shared" si="2356"/>
        <v/>
      </c>
      <c r="P5049" s="102" t="str">
        <f t="shared" si="2357"/>
        <v/>
      </c>
      <c r="Q5049" s="102" t="str">
        <f t="shared" si="2358"/>
        <v/>
      </c>
      <c r="R5049" s="120" t="str">
        <f t="shared" si="2359"/>
        <v/>
      </c>
      <c r="S5049" s="54" t="str">
        <f t="shared" si="2360"/>
        <v/>
      </c>
      <c r="T5049" s="5" t="str">
        <f t="shared" si="2361"/>
        <v/>
      </c>
      <c r="U5049" s="152" t="str">
        <f t="shared" si="2344"/>
        <v/>
      </c>
      <c r="V5049" s="152" t="str">
        <f t="shared" si="2345"/>
        <v/>
      </c>
      <c r="W5049" s="153" t="str">
        <f t="shared" si="2346"/>
        <v/>
      </c>
      <c r="X5049" s="153" t="str">
        <f t="shared" si="2347"/>
        <v/>
      </c>
      <c r="Y5049" s="153" t="str">
        <f t="shared" si="2348"/>
        <v/>
      </c>
      <c r="Z5049" s="153" t="str">
        <f t="shared" si="2349"/>
        <v/>
      </c>
      <c r="AA5049" s="152" t="str">
        <f t="shared" si="2350"/>
        <v/>
      </c>
      <c r="AB5049" s="152" t="str">
        <f t="shared" si="2351"/>
        <v/>
      </c>
      <c r="AC5049" s="154" t="str">
        <f t="shared" si="2362"/>
        <v/>
      </c>
      <c r="AD5049" s="154" t="str">
        <f t="shared" si="2363"/>
        <v/>
      </c>
      <c r="AE5049" s="3" t="str">
        <f t="shared" si="2364"/>
        <v/>
      </c>
      <c r="AF5049" s="3" t="str">
        <f t="shared" si="2365"/>
        <v/>
      </c>
      <c r="AG5049" s="3" t="str">
        <f t="shared" si="2366"/>
        <v/>
      </c>
      <c r="AH5049" s="4" t="str">
        <f t="shared" si="2367"/>
        <v/>
      </c>
      <c r="AI5049" s="75" t="str">
        <f t="shared" si="2368"/>
        <v/>
      </c>
      <c r="AJ5049" s="75" t="str">
        <f t="shared" si="2369"/>
        <v/>
      </c>
    </row>
    <row r="5050" spans="1:36">
      <c r="A5050" s="41" t="str">
        <f t="shared" si="2352"/>
        <v/>
      </c>
      <c r="B5050" s="150" t="str">
        <f>IF(ISNUMBER(A5050),INDEX('MetaTrader Import'!$H$13:$J$5893,TRUNC(((A5050-$A$39+1)-1)/3)+1,MOD((A5050-$A$39+1)-1,3)+1),"")</f>
        <v/>
      </c>
      <c r="C5050" s="43" t="str">
        <f t="shared" si="2379"/>
        <v/>
      </c>
      <c r="D5050" s="43" t="str">
        <f t="shared" ca="1" si="2343"/>
        <v/>
      </c>
      <c r="E5050" s="43" t="str">
        <f t="shared" si="2380"/>
        <v/>
      </c>
      <c r="F5050" s="43" t="str">
        <f t="shared" si="2381"/>
        <v/>
      </c>
      <c r="G5050" s="43" t="str">
        <f>IF(A5050&lt;&gt;"",IF(A5050&lt;Data!$G$11*0.25,$C$13/$G$32,IF(A5050&gt;Data!$G$11*0.25,$C$13,$C$13*10)),"")</f>
        <v/>
      </c>
      <c r="H5050" s="43" t="str">
        <f>IF(A5050&lt;&gt;"",IF(Data!$G$9="constant",$C$13,IF(Data!$G$9="squeeze",G5050,F5050)),"")</f>
        <v/>
      </c>
      <c r="I5050" s="38" t="str">
        <f ca="1">IF(ISNUMBER(A5050),NORMINV(RAND(),0,IF(AND(Data!$G$9="squeeze",A5050&lt;Data!$G$11*0.25),$H$32,1)*$C$30*$C$13)*($C$14*$C$12),"")</f>
        <v/>
      </c>
      <c r="J5050" s="42" t="str">
        <f ca="1">IFERROR(IF(Data!$C$6="Real",B5050,I5050+J5049+($C$14*$C$12)*(NORMINV(RAND(),$C$15,CHOOSE($G$13,$C$13,F5050,G5050)))),"")</f>
        <v/>
      </c>
      <c r="K5050" s="88" t="str">
        <f>IF(ISNUMBER(A5050), IF($G$16="fixed",$G$17,MIN(H5050*Data!$C$7*$C$16*0.5,$C$17*Data!$C$7))*$C$12,"")</f>
        <v/>
      </c>
      <c r="L5050" s="42" t="str">
        <f t="shared" ca="1" si="2370"/>
        <v/>
      </c>
      <c r="M5050" s="44" t="str">
        <f t="shared" ca="1" si="2371"/>
        <v/>
      </c>
      <c r="N5050" s="44" t="str">
        <f t="shared" ca="1" si="2372"/>
        <v/>
      </c>
      <c r="O5050" s="108" t="str">
        <f t="shared" si="2356"/>
        <v/>
      </c>
      <c r="P5050" s="102" t="str">
        <f t="shared" si="2357"/>
        <v/>
      </c>
      <c r="Q5050" s="102" t="str">
        <f t="shared" si="2358"/>
        <v/>
      </c>
      <c r="R5050" s="120" t="str">
        <f t="shared" si="2359"/>
        <v/>
      </c>
      <c r="S5050" s="54" t="str">
        <f t="shared" si="2360"/>
        <v/>
      </c>
      <c r="T5050" s="5" t="str">
        <f t="shared" si="2361"/>
        <v/>
      </c>
      <c r="U5050" s="152" t="str">
        <f t="shared" si="2344"/>
        <v/>
      </c>
      <c r="V5050" s="152" t="str">
        <f t="shared" si="2345"/>
        <v/>
      </c>
      <c r="W5050" s="153" t="str">
        <f t="shared" si="2346"/>
        <v/>
      </c>
      <c r="X5050" s="153" t="str">
        <f t="shared" si="2347"/>
        <v/>
      </c>
      <c r="Y5050" s="153" t="str">
        <f t="shared" si="2348"/>
        <v/>
      </c>
      <c r="Z5050" s="153" t="str">
        <f t="shared" si="2349"/>
        <v/>
      </c>
      <c r="AA5050" s="152" t="str">
        <f t="shared" si="2350"/>
        <v/>
      </c>
      <c r="AB5050" s="152" t="str">
        <f t="shared" si="2351"/>
        <v/>
      </c>
      <c r="AC5050" s="154" t="str">
        <f t="shared" si="2362"/>
        <v/>
      </c>
      <c r="AD5050" s="154" t="str">
        <f t="shared" si="2363"/>
        <v/>
      </c>
      <c r="AE5050" s="3" t="str">
        <f t="shared" si="2364"/>
        <v/>
      </c>
      <c r="AF5050" s="3" t="str">
        <f t="shared" si="2365"/>
        <v/>
      </c>
      <c r="AG5050" s="3" t="str">
        <f t="shared" si="2366"/>
        <v/>
      </c>
      <c r="AH5050" s="4" t="str">
        <f t="shared" si="2367"/>
        <v/>
      </c>
      <c r="AI5050" s="75" t="str">
        <f t="shared" si="2368"/>
        <v/>
      </c>
      <c r="AJ5050" s="75" t="str">
        <f t="shared" si="2369"/>
        <v/>
      </c>
    </row>
    <row r="5051" spans="1:36">
      <c r="A5051" s="41" t="str">
        <f t="shared" si="2352"/>
        <v/>
      </c>
      <c r="B5051" s="150" t="str">
        <f>IF(ISNUMBER(A5051),INDEX('MetaTrader Import'!$H$13:$J$5893,TRUNC(((A5051-$A$39+1)-1)/3)+1,MOD((A5051-$A$39+1)-1,3)+1),"")</f>
        <v/>
      </c>
      <c r="C5051" s="43" t="str">
        <f t="shared" si="2379"/>
        <v/>
      </c>
      <c r="D5051" s="43" t="str">
        <f t="shared" ca="1" si="2343"/>
        <v/>
      </c>
      <c r="E5051" s="43" t="str">
        <f t="shared" si="2380"/>
        <v/>
      </c>
      <c r="F5051" s="43" t="str">
        <f t="shared" si="2381"/>
        <v/>
      </c>
      <c r="G5051" s="43" t="str">
        <f>IF(A5051&lt;&gt;"",IF(A5051&lt;Data!$G$11*0.25,$C$13/$G$32,IF(A5051&gt;Data!$G$11*0.25,$C$13,$C$13*10)),"")</f>
        <v/>
      </c>
      <c r="H5051" s="43" t="str">
        <f>IF(A5051&lt;&gt;"",IF(Data!$G$9="constant",$C$13,IF(Data!$G$9="squeeze",G5051,F5051)),"")</f>
        <v/>
      </c>
      <c r="I5051" s="38" t="str">
        <f ca="1">IF(ISNUMBER(A5051),NORMINV(RAND(),0,IF(AND(Data!$G$9="squeeze",A5051&lt;Data!$G$11*0.25),$H$32,1)*$C$30*$C$13)*($C$14*$C$12),"")</f>
        <v/>
      </c>
      <c r="J5051" s="42" t="str">
        <f ca="1">IFERROR(IF(Data!$C$6="Real",B5051,I5051+J5050+($C$14*$C$12)*(NORMINV(RAND(),$C$15,CHOOSE($G$13,$C$13,F5051,G5051)))),"")</f>
        <v/>
      </c>
      <c r="K5051" s="88" t="str">
        <f>IF(ISNUMBER(A5051), IF($G$16="fixed",$G$17,MIN(H5051*Data!$C$7*$C$16*0.5,$C$17*Data!$C$7))*$C$12,"")</f>
        <v/>
      </c>
      <c r="L5051" s="42" t="str">
        <f t="shared" ca="1" si="2370"/>
        <v/>
      </c>
      <c r="M5051" s="44" t="str">
        <f t="shared" ca="1" si="2371"/>
        <v/>
      </c>
      <c r="N5051" s="44" t="str">
        <f t="shared" ca="1" si="2372"/>
        <v/>
      </c>
      <c r="O5051" s="108" t="str">
        <f t="shared" si="2356"/>
        <v/>
      </c>
      <c r="P5051" s="102" t="str">
        <f t="shared" si="2357"/>
        <v/>
      </c>
      <c r="Q5051" s="102" t="str">
        <f t="shared" si="2358"/>
        <v/>
      </c>
      <c r="R5051" s="120" t="str">
        <f t="shared" si="2359"/>
        <v/>
      </c>
      <c r="S5051" s="54" t="str">
        <f t="shared" si="2360"/>
        <v/>
      </c>
      <c r="T5051" s="5" t="str">
        <f t="shared" si="2361"/>
        <v/>
      </c>
      <c r="U5051" s="152" t="str">
        <f t="shared" si="2344"/>
        <v/>
      </c>
      <c r="V5051" s="152" t="str">
        <f t="shared" si="2345"/>
        <v/>
      </c>
      <c r="W5051" s="153" t="str">
        <f t="shared" si="2346"/>
        <v/>
      </c>
      <c r="X5051" s="153" t="str">
        <f t="shared" si="2347"/>
        <v/>
      </c>
      <c r="Y5051" s="153" t="str">
        <f t="shared" si="2348"/>
        <v/>
      </c>
      <c r="Z5051" s="153" t="str">
        <f t="shared" si="2349"/>
        <v/>
      </c>
      <c r="AA5051" s="152" t="str">
        <f t="shared" si="2350"/>
        <v/>
      </c>
      <c r="AB5051" s="152" t="str">
        <f t="shared" si="2351"/>
        <v/>
      </c>
      <c r="AC5051" s="154" t="str">
        <f t="shared" si="2362"/>
        <v/>
      </c>
      <c r="AD5051" s="154" t="str">
        <f t="shared" si="2363"/>
        <v/>
      </c>
      <c r="AE5051" s="3" t="str">
        <f t="shared" si="2364"/>
        <v/>
      </c>
      <c r="AF5051" s="3" t="str">
        <f t="shared" si="2365"/>
        <v/>
      </c>
      <c r="AG5051" s="3" t="str">
        <f t="shared" si="2366"/>
        <v/>
      </c>
      <c r="AH5051" s="4" t="str">
        <f t="shared" si="2367"/>
        <v/>
      </c>
      <c r="AI5051" s="75" t="str">
        <f t="shared" si="2368"/>
        <v/>
      </c>
      <c r="AJ5051" s="75" t="str">
        <f t="shared" si="2369"/>
        <v/>
      </c>
    </row>
    <row r="5052" spans="1:36">
      <c r="A5052" s="41" t="str">
        <f t="shared" si="2352"/>
        <v/>
      </c>
      <c r="B5052" s="150" t="str">
        <f>IF(ISNUMBER(A5052),INDEX('MetaTrader Import'!$H$13:$J$5893,TRUNC(((A5052-$A$39+1)-1)/3)+1,MOD((A5052-$A$39+1)-1,3)+1),"")</f>
        <v/>
      </c>
      <c r="C5052" s="43" t="str">
        <f t="shared" si="2379"/>
        <v/>
      </c>
      <c r="D5052" s="43" t="str">
        <f t="shared" ca="1" si="2343"/>
        <v/>
      </c>
      <c r="E5052" s="43" t="str">
        <f t="shared" si="2380"/>
        <v/>
      </c>
      <c r="F5052" s="43" t="str">
        <f t="shared" si="2381"/>
        <v/>
      </c>
      <c r="G5052" s="43" t="str">
        <f>IF(A5052&lt;&gt;"",IF(A5052&lt;Data!$G$11*0.25,$C$13/$G$32,IF(A5052&gt;Data!$G$11*0.25,$C$13,$C$13*10)),"")</f>
        <v/>
      </c>
      <c r="H5052" s="43" t="str">
        <f>IF(A5052&lt;&gt;"",IF(Data!$G$9="constant",$C$13,IF(Data!$G$9="squeeze",G5052,F5052)),"")</f>
        <v/>
      </c>
      <c r="I5052" s="38" t="str">
        <f ca="1">IF(ISNUMBER(A5052),NORMINV(RAND(),0,IF(AND(Data!$G$9="squeeze",A5052&lt;Data!$G$11*0.25),$H$32,1)*$C$30*$C$13)*($C$14*$C$12),"")</f>
        <v/>
      </c>
      <c r="J5052" s="42" t="str">
        <f ca="1">IFERROR(IF(Data!$C$6="Real",B5052,I5052+J5051+($C$14*$C$12)*(NORMINV(RAND(),$C$15,CHOOSE($G$13,$C$13,F5052,G5052)))),"")</f>
        <v/>
      </c>
      <c r="K5052" s="88" t="str">
        <f>IF(ISNUMBER(A5052), IF($G$16="fixed",$G$17,MIN(H5052*Data!$C$7*$C$16*0.5,$C$17*Data!$C$7))*$C$12,"")</f>
        <v/>
      </c>
      <c r="L5052" s="42" t="str">
        <f t="shared" ca="1" si="2370"/>
        <v/>
      </c>
      <c r="M5052" s="44" t="str">
        <f t="shared" ca="1" si="2371"/>
        <v/>
      </c>
      <c r="N5052" s="44" t="str">
        <f t="shared" ca="1" si="2372"/>
        <v/>
      </c>
      <c r="O5052" s="108" t="str">
        <f t="shared" si="2356"/>
        <v/>
      </c>
      <c r="P5052" s="102" t="str">
        <f t="shared" si="2357"/>
        <v/>
      </c>
      <c r="Q5052" s="102" t="str">
        <f t="shared" si="2358"/>
        <v/>
      </c>
      <c r="R5052" s="120" t="str">
        <f t="shared" si="2359"/>
        <v/>
      </c>
      <c r="S5052" s="54" t="str">
        <f t="shared" si="2360"/>
        <v/>
      </c>
      <c r="T5052" s="5" t="str">
        <f t="shared" si="2361"/>
        <v/>
      </c>
      <c r="U5052" s="152" t="str">
        <f t="shared" si="2344"/>
        <v/>
      </c>
      <c r="V5052" s="152" t="str">
        <f t="shared" si="2345"/>
        <v/>
      </c>
      <c r="W5052" s="153" t="str">
        <f t="shared" si="2346"/>
        <v/>
      </c>
      <c r="X5052" s="153" t="str">
        <f t="shared" si="2347"/>
        <v/>
      </c>
      <c r="Y5052" s="153" t="str">
        <f t="shared" si="2348"/>
        <v/>
      </c>
      <c r="Z5052" s="153" t="str">
        <f t="shared" si="2349"/>
        <v/>
      </c>
      <c r="AA5052" s="152" t="str">
        <f t="shared" si="2350"/>
        <v/>
      </c>
      <c r="AB5052" s="152" t="str">
        <f t="shared" si="2351"/>
        <v/>
      </c>
      <c r="AC5052" s="154" t="str">
        <f t="shared" si="2362"/>
        <v/>
      </c>
      <c r="AD5052" s="154" t="str">
        <f t="shared" si="2363"/>
        <v/>
      </c>
      <c r="AE5052" s="3" t="str">
        <f t="shared" si="2364"/>
        <v/>
      </c>
      <c r="AF5052" s="3" t="str">
        <f t="shared" si="2365"/>
        <v/>
      </c>
      <c r="AG5052" s="3" t="str">
        <f t="shared" si="2366"/>
        <v/>
      </c>
      <c r="AH5052" s="4" t="str">
        <f t="shared" si="2367"/>
        <v/>
      </c>
      <c r="AI5052" s="75" t="str">
        <f t="shared" si="2368"/>
        <v/>
      </c>
      <c r="AJ5052" s="75" t="str">
        <f t="shared" si="2369"/>
        <v/>
      </c>
    </row>
    <row r="5053" spans="1:36">
      <c r="A5053" s="41" t="str">
        <f t="shared" si="2352"/>
        <v/>
      </c>
      <c r="B5053" s="150" t="str">
        <f>IF(ISNUMBER(A5053),INDEX('MetaTrader Import'!$H$13:$J$5893,TRUNC(((A5053-$A$39+1)-1)/3)+1,MOD((A5053-$A$39+1)-1,3)+1),"")</f>
        <v/>
      </c>
      <c r="C5053" s="43" t="str">
        <f t="shared" si="2379"/>
        <v/>
      </c>
      <c r="D5053" s="43" t="str">
        <f t="shared" ca="1" si="2343"/>
        <v/>
      </c>
      <c r="E5053" s="43" t="str">
        <f t="shared" si="2380"/>
        <v/>
      </c>
      <c r="F5053" s="43" t="str">
        <f t="shared" si="2381"/>
        <v/>
      </c>
      <c r="G5053" s="43" t="str">
        <f>IF(A5053&lt;&gt;"",IF(A5053&lt;Data!$G$11*0.25,$C$13/$G$32,IF(A5053&gt;Data!$G$11*0.25,$C$13,$C$13*10)),"")</f>
        <v/>
      </c>
      <c r="H5053" s="43" t="str">
        <f>IF(A5053&lt;&gt;"",IF(Data!$G$9="constant",$C$13,IF(Data!$G$9="squeeze",G5053,F5053)),"")</f>
        <v/>
      </c>
      <c r="I5053" s="38" t="str">
        <f ca="1">IF(ISNUMBER(A5053),NORMINV(RAND(),0,IF(AND(Data!$G$9="squeeze",A5053&lt;Data!$G$11*0.25),$H$32,1)*$C$30*$C$13)*($C$14*$C$12),"")</f>
        <v/>
      </c>
      <c r="J5053" s="42" t="str">
        <f ca="1">IFERROR(IF(Data!$C$6="Real",B5053,I5053+J5052+($C$14*$C$12)*(NORMINV(RAND(),$C$15,CHOOSE($G$13,$C$13,F5053,G5053)))),"")</f>
        <v/>
      </c>
      <c r="K5053" s="88" t="str">
        <f>IF(ISNUMBER(A5053), IF($G$16="fixed",$G$17,MIN(H5053*Data!$C$7*$C$16*0.5,$C$17*Data!$C$7))*$C$12,"")</f>
        <v/>
      </c>
      <c r="L5053" s="42" t="str">
        <f t="shared" ca="1" si="2370"/>
        <v/>
      </c>
      <c r="M5053" s="44" t="str">
        <f t="shared" ca="1" si="2371"/>
        <v/>
      </c>
      <c r="N5053" s="44" t="str">
        <f t="shared" ca="1" si="2372"/>
        <v/>
      </c>
      <c r="O5053" s="108" t="str">
        <f t="shared" si="2356"/>
        <v/>
      </c>
      <c r="P5053" s="102" t="str">
        <f t="shared" si="2357"/>
        <v/>
      </c>
      <c r="Q5053" s="102" t="str">
        <f t="shared" si="2358"/>
        <v/>
      </c>
      <c r="R5053" s="120" t="str">
        <f t="shared" si="2359"/>
        <v/>
      </c>
      <c r="S5053" s="54" t="str">
        <f t="shared" si="2360"/>
        <v/>
      </c>
      <c r="T5053" s="5" t="str">
        <f t="shared" si="2361"/>
        <v/>
      </c>
      <c r="U5053" s="152" t="str">
        <f t="shared" si="2344"/>
        <v/>
      </c>
      <c r="V5053" s="152" t="str">
        <f t="shared" si="2345"/>
        <v/>
      </c>
      <c r="W5053" s="153" t="str">
        <f t="shared" si="2346"/>
        <v/>
      </c>
      <c r="X5053" s="153" t="str">
        <f t="shared" si="2347"/>
        <v/>
      </c>
      <c r="Y5053" s="153" t="str">
        <f t="shared" si="2348"/>
        <v/>
      </c>
      <c r="Z5053" s="153" t="str">
        <f t="shared" si="2349"/>
        <v/>
      </c>
      <c r="AA5053" s="152" t="str">
        <f t="shared" si="2350"/>
        <v/>
      </c>
      <c r="AB5053" s="152" t="str">
        <f t="shared" si="2351"/>
        <v/>
      </c>
      <c r="AC5053" s="154" t="str">
        <f t="shared" si="2362"/>
        <v/>
      </c>
      <c r="AD5053" s="154" t="str">
        <f t="shared" si="2363"/>
        <v/>
      </c>
      <c r="AE5053" s="3" t="str">
        <f t="shared" si="2364"/>
        <v/>
      </c>
      <c r="AF5053" s="3" t="str">
        <f t="shared" si="2365"/>
        <v/>
      </c>
      <c r="AG5053" s="3" t="str">
        <f t="shared" si="2366"/>
        <v/>
      </c>
      <c r="AH5053" s="4" t="str">
        <f t="shared" si="2367"/>
        <v/>
      </c>
      <c r="AI5053" s="75" t="str">
        <f t="shared" si="2368"/>
        <v/>
      </c>
      <c r="AJ5053" s="75" t="str">
        <f t="shared" si="2369"/>
        <v/>
      </c>
    </row>
    <row r="5054" spans="1:36">
      <c r="A5054" s="41" t="str">
        <f t="shared" si="2352"/>
        <v/>
      </c>
      <c r="B5054" s="150" t="str">
        <f>IF(ISNUMBER(A5054),INDEX('MetaTrader Import'!$H$13:$J$5893,TRUNC(((A5054-$A$39+1)-1)/3)+1,MOD((A5054-$A$39+1)-1,3)+1),"")</f>
        <v/>
      </c>
      <c r="C5054" s="43" t="str">
        <f t="shared" si="2379"/>
        <v/>
      </c>
      <c r="D5054" s="43" t="str">
        <f t="shared" ca="1" si="2343"/>
        <v/>
      </c>
      <c r="E5054" s="43" t="str">
        <f t="shared" si="2380"/>
        <v/>
      </c>
      <c r="F5054" s="43" t="str">
        <f t="shared" si="2381"/>
        <v/>
      </c>
      <c r="G5054" s="43" t="str">
        <f>IF(A5054&lt;&gt;"",IF(A5054&lt;Data!$G$11*0.25,$C$13/$G$32,IF(A5054&gt;Data!$G$11*0.25,$C$13,$C$13*10)),"")</f>
        <v/>
      </c>
      <c r="H5054" s="43" t="str">
        <f>IF(A5054&lt;&gt;"",IF(Data!$G$9="constant",$C$13,IF(Data!$G$9="squeeze",G5054,F5054)),"")</f>
        <v/>
      </c>
      <c r="I5054" s="38" t="str">
        <f ca="1">IF(ISNUMBER(A5054),NORMINV(RAND(),0,IF(AND(Data!$G$9="squeeze",A5054&lt;Data!$G$11*0.25),$H$32,1)*$C$30*$C$13)*($C$14*$C$12),"")</f>
        <v/>
      </c>
      <c r="J5054" s="42" t="str">
        <f ca="1">IFERROR(IF(Data!$C$6="Real",B5054,I5054+J5053+($C$14*$C$12)*(NORMINV(RAND(),$C$15,CHOOSE($G$13,$C$13,F5054,G5054)))),"")</f>
        <v/>
      </c>
      <c r="K5054" s="88" t="str">
        <f>IF(ISNUMBER(A5054), IF($G$16="fixed",$G$17,MIN(H5054*Data!$C$7*$C$16*0.5,$C$17*Data!$C$7))*$C$12,"")</f>
        <v/>
      </c>
      <c r="L5054" s="42" t="str">
        <f t="shared" ca="1" si="2370"/>
        <v/>
      </c>
      <c r="M5054" s="44" t="str">
        <f t="shared" ca="1" si="2371"/>
        <v/>
      </c>
      <c r="N5054" s="44" t="str">
        <f t="shared" ca="1" si="2372"/>
        <v/>
      </c>
      <c r="O5054" s="108" t="str">
        <f t="shared" si="2356"/>
        <v/>
      </c>
      <c r="P5054" s="102" t="str">
        <f t="shared" si="2357"/>
        <v/>
      </c>
      <c r="Q5054" s="102" t="str">
        <f t="shared" si="2358"/>
        <v/>
      </c>
      <c r="R5054" s="120" t="str">
        <f t="shared" si="2359"/>
        <v/>
      </c>
      <c r="S5054" s="54" t="str">
        <f t="shared" si="2360"/>
        <v/>
      </c>
      <c r="T5054" s="5" t="str">
        <f t="shared" si="2361"/>
        <v/>
      </c>
      <c r="U5054" s="152" t="str">
        <f t="shared" si="2344"/>
        <v/>
      </c>
      <c r="V5054" s="152" t="str">
        <f t="shared" si="2345"/>
        <v/>
      </c>
      <c r="W5054" s="153" t="str">
        <f t="shared" si="2346"/>
        <v/>
      </c>
      <c r="X5054" s="153" t="str">
        <f t="shared" si="2347"/>
        <v/>
      </c>
      <c r="Y5054" s="153" t="str">
        <f t="shared" si="2348"/>
        <v/>
      </c>
      <c r="Z5054" s="153" t="str">
        <f t="shared" si="2349"/>
        <v/>
      </c>
      <c r="AA5054" s="152" t="str">
        <f t="shared" si="2350"/>
        <v/>
      </c>
      <c r="AB5054" s="152" t="str">
        <f t="shared" si="2351"/>
        <v/>
      </c>
      <c r="AC5054" s="154" t="str">
        <f t="shared" si="2362"/>
        <v/>
      </c>
      <c r="AD5054" s="154" t="str">
        <f t="shared" si="2363"/>
        <v/>
      </c>
      <c r="AE5054" s="3" t="str">
        <f t="shared" si="2364"/>
        <v/>
      </c>
      <c r="AF5054" s="3" t="str">
        <f t="shared" si="2365"/>
        <v/>
      </c>
      <c r="AG5054" s="3" t="str">
        <f t="shared" si="2366"/>
        <v/>
      </c>
      <c r="AH5054" s="4" t="str">
        <f t="shared" si="2367"/>
        <v/>
      </c>
      <c r="AI5054" s="75" t="str">
        <f t="shared" si="2368"/>
        <v/>
      </c>
      <c r="AJ5054" s="75" t="str">
        <f t="shared" si="2369"/>
        <v/>
      </c>
    </row>
    <row r="5055" spans="1:36">
      <c r="A5055" s="41" t="str">
        <f t="shared" si="2352"/>
        <v/>
      </c>
      <c r="B5055" s="150" t="str">
        <f>IF(ISNUMBER(A5055),INDEX('MetaTrader Import'!$H$13:$J$5893,TRUNC(((A5055-$A$39+1)-1)/3)+1,MOD((A5055-$A$39+1)-1,3)+1),"")</f>
        <v/>
      </c>
      <c r="C5055" s="43" t="str">
        <f t="shared" si="2379"/>
        <v/>
      </c>
      <c r="D5055" s="43" t="str">
        <f t="shared" ca="1" si="2343"/>
        <v/>
      </c>
      <c r="E5055" s="43" t="str">
        <f t="shared" si="2380"/>
        <v/>
      </c>
      <c r="F5055" s="43" t="str">
        <f t="shared" si="2381"/>
        <v/>
      </c>
      <c r="G5055" s="43" t="str">
        <f>IF(A5055&lt;&gt;"",IF(A5055&lt;Data!$G$11*0.25,$C$13/$G$32,IF(A5055&gt;Data!$G$11*0.25,$C$13,$C$13*10)),"")</f>
        <v/>
      </c>
      <c r="H5055" s="43" t="str">
        <f>IF(A5055&lt;&gt;"",IF(Data!$G$9="constant",$C$13,IF(Data!$G$9="squeeze",G5055,F5055)),"")</f>
        <v/>
      </c>
      <c r="I5055" s="38" t="str">
        <f ca="1">IF(ISNUMBER(A5055),NORMINV(RAND(),0,IF(AND(Data!$G$9="squeeze",A5055&lt;Data!$G$11*0.25),$H$32,1)*$C$30*$C$13)*($C$14*$C$12),"")</f>
        <v/>
      </c>
      <c r="J5055" s="42" t="str">
        <f ca="1">IFERROR(IF(Data!$C$6="Real",B5055,I5055+J5054+($C$14*$C$12)*(NORMINV(RAND(),$C$15,CHOOSE($G$13,$C$13,F5055,G5055)))),"")</f>
        <v/>
      </c>
      <c r="K5055" s="88" t="str">
        <f>IF(ISNUMBER(A5055), IF($G$16="fixed",$G$17,MIN(H5055*Data!$C$7*$C$16*0.5,$C$17*Data!$C$7))*$C$12,"")</f>
        <v/>
      </c>
      <c r="L5055" s="42" t="str">
        <f t="shared" ca="1" si="2370"/>
        <v/>
      </c>
      <c r="M5055" s="44" t="str">
        <f t="shared" ca="1" si="2371"/>
        <v/>
      </c>
      <c r="N5055" s="44" t="str">
        <f t="shared" ca="1" si="2372"/>
        <v/>
      </c>
      <c r="O5055" s="108" t="str">
        <f t="shared" si="2356"/>
        <v/>
      </c>
      <c r="P5055" s="102" t="str">
        <f t="shared" si="2357"/>
        <v/>
      </c>
      <c r="Q5055" s="102" t="str">
        <f t="shared" si="2358"/>
        <v/>
      </c>
      <c r="R5055" s="120" t="str">
        <f t="shared" si="2359"/>
        <v/>
      </c>
      <c r="S5055" s="54" t="str">
        <f t="shared" si="2360"/>
        <v/>
      </c>
      <c r="T5055" s="5" t="str">
        <f t="shared" si="2361"/>
        <v/>
      </c>
      <c r="U5055" s="152" t="str">
        <f t="shared" si="2344"/>
        <v/>
      </c>
      <c r="V5055" s="152" t="str">
        <f t="shared" si="2345"/>
        <v/>
      </c>
      <c r="W5055" s="153" t="str">
        <f t="shared" si="2346"/>
        <v/>
      </c>
      <c r="X5055" s="153" t="str">
        <f t="shared" si="2347"/>
        <v/>
      </c>
      <c r="Y5055" s="153" t="str">
        <f t="shared" si="2348"/>
        <v/>
      </c>
      <c r="Z5055" s="153" t="str">
        <f t="shared" si="2349"/>
        <v/>
      </c>
      <c r="AA5055" s="152" t="str">
        <f t="shared" si="2350"/>
        <v/>
      </c>
      <c r="AB5055" s="152" t="str">
        <f t="shared" si="2351"/>
        <v/>
      </c>
      <c r="AC5055" s="154" t="str">
        <f t="shared" si="2362"/>
        <v/>
      </c>
      <c r="AD5055" s="154" t="str">
        <f t="shared" si="2363"/>
        <v/>
      </c>
      <c r="AE5055" s="3" t="str">
        <f t="shared" si="2364"/>
        <v/>
      </c>
      <c r="AF5055" s="3" t="str">
        <f t="shared" si="2365"/>
        <v/>
      </c>
      <c r="AG5055" s="3" t="str">
        <f t="shared" si="2366"/>
        <v/>
      </c>
      <c r="AH5055" s="4" t="str">
        <f t="shared" si="2367"/>
        <v/>
      </c>
      <c r="AI5055" s="75" t="str">
        <f t="shared" si="2368"/>
        <v/>
      </c>
      <c r="AJ5055" s="75" t="str">
        <f t="shared" si="2369"/>
        <v/>
      </c>
    </row>
    <row r="5056" spans="1:36">
      <c r="A5056" s="41" t="str">
        <f t="shared" si="2352"/>
        <v/>
      </c>
      <c r="B5056" s="150" t="str">
        <f>IF(ISNUMBER(A5056),INDEX('MetaTrader Import'!$H$13:$J$5893,TRUNC(((A5056-$A$39+1)-1)/3)+1,MOD((A5056-$A$39+1)-1,3)+1),"")</f>
        <v/>
      </c>
      <c r="C5056" s="43" t="str">
        <f t="shared" si="2379"/>
        <v/>
      </c>
      <c r="D5056" s="43" t="str">
        <f t="shared" ca="1" si="2343"/>
        <v/>
      </c>
      <c r="E5056" s="43" t="str">
        <f t="shared" si="2380"/>
        <v/>
      </c>
      <c r="F5056" s="43" t="str">
        <f t="shared" si="2381"/>
        <v/>
      </c>
      <c r="G5056" s="43" t="str">
        <f>IF(A5056&lt;&gt;"",IF(A5056&lt;Data!$G$11*0.25,$C$13/$G$32,IF(A5056&gt;Data!$G$11*0.25,$C$13,$C$13*10)),"")</f>
        <v/>
      </c>
      <c r="H5056" s="43" t="str">
        <f>IF(A5056&lt;&gt;"",IF(Data!$G$9="constant",$C$13,IF(Data!$G$9="squeeze",G5056,F5056)),"")</f>
        <v/>
      </c>
      <c r="I5056" s="38" t="str">
        <f ca="1">IF(ISNUMBER(A5056),NORMINV(RAND(),0,IF(AND(Data!$G$9="squeeze",A5056&lt;Data!$G$11*0.25),$H$32,1)*$C$30*$C$13)*($C$14*$C$12),"")</f>
        <v/>
      </c>
      <c r="J5056" s="42" t="str">
        <f ca="1">IFERROR(IF(Data!$C$6="Real",B5056,I5056+J5055+($C$14*$C$12)*(NORMINV(RAND(),$C$15,CHOOSE($G$13,$C$13,F5056,G5056)))),"")</f>
        <v/>
      </c>
      <c r="K5056" s="88" t="str">
        <f>IF(ISNUMBER(A5056), IF($G$16="fixed",$G$17,MIN(H5056*Data!$C$7*$C$16*0.5,$C$17*Data!$C$7))*$C$12,"")</f>
        <v/>
      </c>
      <c r="L5056" s="42" t="str">
        <f t="shared" ca="1" si="2370"/>
        <v/>
      </c>
      <c r="M5056" s="44" t="str">
        <f t="shared" ca="1" si="2371"/>
        <v/>
      </c>
      <c r="N5056" s="44" t="str">
        <f t="shared" ca="1" si="2372"/>
        <v/>
      </c>
      <c r="O5056" s="108" t="str">
        <f t="shared" si="2356"/>
        <v/>
      </c>
      <c r="P5056" s="102" t="str">
        <f t="shared" si="2357"/>
        <v/>
      </c>
      <c r="Q5056" s="102" t="str">
        <f t="shared" si="2358"/>
        <v/>
      </c>
      <c r="R5056" s="120" t="str">
        <f t="shared" si="2359"/>
        <v/>
      </c>
      <c r="S5056" s="54" t="str">
        <f t="shared" si="2360"/>
        <v/>
      </c>
      <c r="T5056" s="5" t="str">
        <f t="shared" si="2361"/>
        <v/>
      </c>
      <c r="U5056" s="152" t="str">
        <f t="shared" si="2344"/>
        <v/>
      </c>
      <c r="V5056" s="152" t="str">
        <f t="shared" si="2345"/>
        <v/>
      </c>
      <c r="W5056" s="153" t="str">
        <f t="shared" si="2346"/>
        <v/>
      </c>
      <c r="X5056" s="153" t="str">
        <f t="shared" si="2347"/>
        <v/>
      </c>
      <c r="Y5056" s="153" t="str">
        <f t="shared" si="2348"/>
        <v/>
      </c>
      <c r="Z5056" s="153" t="str">
        <f t="shared" si="2349"/>
        <v/>
      </c>
      <c r="AA5056" s="152" t="str">
        <f t="shared" si="2350"/>
        <v/>
      </c>
      <c r="AB5056" s="152" t="str">
        <f t="shared" si="2351"/>
        <v/>
      </c>
      <c r="AC5056" s="154" t="str">
        <f t="shared" si="2362"/>
        <v/>
      </c>
      <c r="AD5056" s="154" t="str">
        <f t="shared" si="2363"/>
        <v/>
      </c>
      <c r="AE5056" s="3" t="str">
        <f t="shared" si="2364"/>
        <v/>
      </c>
      <c r="AF5056" s="3" t="str">
        <f t="shared" si="2365"/>
        <v/>
      </c>
      <c r="AG5056" s="3" t="str">
        <f t="shared" si="2366"/>
        <v/>
      </c>
      <c r="AH5056" s="4" t="str">
        <f t="shared" si="2367"/>
        <v/>
      </c>
      <c r="AI5056" s="75" t="str">
        <f t="shared" si="2368"/>
        <v/>
      </c>
      <c r="AJ5056" s="75" t="str">
        <f t="shared" si="2369"/>
        <v/>
      </c>
    </row>
    <row r="5057" spans="1:36">
      <c r="A5057" s="41" t="str">
        <f t="shared" si="2352"/>
        <v/>
      </c>
      <c r="B5057" s="150" t="str">
        <f>IF(ISNUMBER(A5057),INDEX('MetaTrader Import'!$H$13:$J$5893,TRUNC(((A5057-$A$39+1)-1)/3)+1,MOD((A5057-$A$39+1)-1,3)+1),"")</f>
        <v/>
      </c>
      <c r="C5057" s="43" t="str">
        <f t="shared" si="2379"/>
        <v/>
      </c>
      <c r="D5057" s="43" t="str">
        <f t="shared" ca="1" si="2343"/>
        <v/>
      </c>
      <c r="E5057" s="43" t="str">
        <f t="shared" si="2380"/>
        <v/>
      </c>
      <c r="F5057" s="43" t="str">
        <f t="shared" si="2381"/>
        <v/>
      </c>
      <c r="G5057" s="43" t="str">
        <f>IF(A5057&lt;&gt;"",IF(A5057&lt;Data!$G$11*0.25,$C$13/$G$32,IF(A5057&gt;Data!$G$11*0.25,$C$13,$C$13*10)),"")</f>
        <v/>
      </c>
      <c r="H5057" s="43" t="str">
        <f>IF(A5057&lt;&gt;"",IF(Data!$G$9="constant",$C$13,IF(Data!$G$9="squeeze",G5057,F5057)),"")</f>
        <v/>
      </c>
      <c r="I5057" s="38" t="str">
        <f ca="1">IF(ISNUMBER(A5057),NORMINV(RAND(),0,IF(AND(Data!$G$9="squeeze",A5057&lt;Data!$G$11*0.25),$H$32,1)*$C$30*$C$13)*($C$14*$C$12),"")</f>
        <v/>
      </c>
      <c r="J5057" s="42" t="str">
        <f ca="1">IFERROR(IF(Data!$C$6="Real",B5057,I5057+J5056+($C$14*$C$12)*(NORMINV(RAND(),$C$15,CHOOSE($G$13,$C$13,F5057,G5057)))),"")</f>
        <v/>
      </c>
      <c r="K5057" s="88" t="str">
        <f>IF(ISNUMBER(A5057), IF($G$16="fixed",$G$17,MIN(H5057*Data!$C$7*$C$16*0.5,$C$17*Data!$C$7))*$C$12,"")</f>
        <v/>
      </c>
      <c r="L5057" s="42" t="str">
        <f t="shared" ca="1" si="2370"/>
        <v/>
      </c>
      <c r="M5057" s="44" t="str">
        <f t="shared" ca="1" si="2371"/>
        <v/>
      </c>
      <c r="N5057" s="44" t="str">
        <f t="shared" ca="1" si="2372"/>
        <v/>
      </c>
      <c r="O5057" s="108" t="str">
        <f t="shared" si="2356"/>
        <v/>
      </c>
      <c r="P5057" s="102" t="str">
        <f t="shared" si="2357"/>
        <v/>
      </c>
      <c r="Q5057" s="102" t="str">
        <f t="shared" si="2358"/>
        <v/>
      </c>
      <c r="R5057" s="120" t="str">
        <f t="shared" si="2359"/>
        <v/>
      </c>
      <c r="S5057" s="54" t="str">
        <f t="shared" si="2360"/>
        <v/>
      </c>
      <c r="T5057" s="5" t="str">
        <f t="shared" si="2361"/>
        <v/>
      </c>
      <c r="U5057" s="152" t="str">
        <f t="shared" si="2344"/>
        <v/>
      </c>
      <c r="V5057" s="152" t="str">
        <f t="shared" si="2345"/>
        <v/>
      </c>
      <c r="W5057" s="153" t="str">
        <f t="shared" si="2346"/>
        <v/>
      </c>
      <c r="X5057" s="153" t="str">
        <f t="shared" si="2347"/>
        <v/>
      </c>
      <c r="Y5057" s="153" t="str">
        <f t="shared" si="2348"/>
        <v/>
      </c>
      <c r="Z5057" s="153" t="str">
        <f t="shared" si="2349"/>
        <v/>
      </c>
      <c r="AA5057" s="152" t="str">
        <f t="shared" si="2350"/>
        <v/>
      </c>
      <c r="AB5057" s="152" t="str">
        <f t="shared" si="2351"/>
        <v/>
      </c>
      <c r="AC5057" s="154" t="str">
        <f t="shared" si="2362"/>
        <v/>
      </c>
      <c r="AD5057" s="154" t="str">
        <f t="shared" si="2363"/>
        <v/>
      </c>
      <c r="AE5057" s="3" t="str">
        <f t="shared" si="2364"/>
        <v/>
      </c>
      <c r="AF5057" s="3" t="str">
        <f t="shared" si="2365"/>
        <v/>
      </c>
      <c r="AG5057" s="3" t="str">
        <f t="shared" si="2366"/>
        <v/>
      </c>
      <c r="AH5057" s="4" t="str">
        <f t="shared" si="2367"/>
        <v/>
      </c>
      <c r="AI5057" s="75" t="str">
        <f t="shared" si="2368"/>
        <v/>
      </c>
      <c r="AJ5057" s="75" t="str">
        <f t="shared" si="2369"/>
        <v/>
      </c>
    </row>
    <row r="5058" spans="1:36">
      <c r="A5058" s="41" t="str">
        <f t="shared" si="2352"/>
        <v/>
      </c>
      <c r="B5058" s="150" t="str">
        <f>IF(ISNUMBER(A5058),INDEX('MetaTrader Import'!$H$13:$J$5893,TRUNC(((A5058-$A$39+1)-1)/3)+1,MOD((A5058-$A$39+1)-1,3)+1),"")</f>
        <v/>
      </c>
      <c r="C5058" s="43" t="str">
        <f t="shared" si="2379"/>
        <v/>
      </c>
      <c r="D5058" s="43" t="str">
        <f t="shared" ca="1" si="2343"/>
        <v/>
      </c>
      <c r="E5058" s="43" t="str">
        <f t="shared" si="2380"/>
        <v/>
      </c>
      <c r="F5058" s="43" t="str">
        <f t="shared" si="2381"/>
        <v/>
      </c>
      <c r="G5058" s="43" t="str">
        <f>IF(A5058&lt;&gt;"",IF(A5058&lt;Data!$G$11*0.25,$C$13/$G$32,IF(A5058&gt;Data!$G$11*0.25,$C$13,$C$13*10)),"")</f>
        <v/>
      </c>
      <c r="H5058" s="43" t="str">
        <f>IF(A5058&lt;&gt;"",IF(Data!$G$9="constant",$C$13,IF(Data!$G$9="squeeze",G5058,F5058)),"")</f>
        <v/>
      </c>
      <c r="I5058" s="38" t="str">
        <f ca="1">IF(ISNUMBER(A5058),NORMINV(RAND(),0,IF(AND(Data!$G$9="squeeze",A5058&lt;Data!$G$11*0.25),$H$32,1)*$C$30*$C$13)*($C$14*$C$12),"")</f>
        <v/>
      </c>
      <c r="J5058" s="42" t="str">
        <f ca="1">IFERROR(IF(Data!$C$6="Real",B5058,I5058+J5057+($C$14*$C$12)*(NORMINV(RAND(),$C$15,CHOOSE($G$13,$C$13,F5058,G5058)))),"")</f>
        <v/>
      </c>
      <c r="K5058" s="88" t="str">
        <f>IF(ISNUMBER(A5058), IF($G$16="fixed",$G$17,MIN(H5058*Data!$C$7*$C$16*0.5,$C$17*Data!$C$7))*$C$12,"")</f>
        <v/>
      </c>
      <c r="L5058" s="42" t="str">
        <f t="shared" ca="1" si="2370"/>
        <v/>
      </c>
      <c r="M5058" s="44" t="str">
        <f t="shared" ca="1" si="2371"/>
        <v/>
      </c>
      <c r="N5058" s="44" t="str">
        <f t="shared" ca="1" si="2372"/>
        <v/>
      </c>
      <c r="O5058" s="108" t="str">
        <f t="shared" si="2356"/>
        <v/>
      </c>
      <c r="P5058" s="102" t="str">
        <f t="shared" si="2357"/>
        <v/>
      </c>
      <c r="Q5058" s="102" t="str">
        <f t="shared" si="2358"/>
        <v/>
      </c>
      <c r="R5058" s="120" t="str">
        <f t="shared" si="2359"/>
        <v/>
      </c>
      <c r="S5058" s="54" t="str">
        <f t="shared" si="2360"/>
        <v/>
      </c>
      <c r="T5058" s="5" t="str">
        <f t="shared" si="2361"/>
        <v/>
      </c>
      <c r="U5058" s="152" t="str">
        <f t="shared" si="2344"/>
        <v/>
      </c>
      <c r="V5058" s="152" t="str">
        <f t="shared" si="2345"/>
        <v/>
      </c>
      <c r="W5058" s="153" t="str">
        <f t="shared" si="2346"/>
        <v/>
      </c>
      <c r="X5058" s="153" t="str">
        <f t="shared" si="2347"/>
        <v/>
      </c>
      <c r="Y5058" s="153" t="str">
        <f t="shared" si="2348"/>
        <v/>
      </c>
      <c r="Z5058" s="153" t="str">
        <f t="shared" si="2349"/>
        <v/>
      </c>
      <c r="AA5058" s="152" t="str">
        <f t="shared" si="2350"/>
        <v/>
      </c>
      <c r="AB5058" s="152" t="str">
        <f t="shared" si="2351"/>
        <v/>
      </c>
      <c r="AC5058" s="154" t="str">
        <f t="shared" si="2362"/>
        <v/>
      </c>
      <c r="AD5058" s="154" t="str">
        <f t="shared" si="2363"/>
        <v/>
      </c>
      <c r="AE5058" s="3" t="str">
        <f t="shared" si="2364"/>
        <v/>
      </c>
      <c r="AF5058" s="3" t="str">
        <f t="shared" si="2365"/>
        <v/>
      </c>
      <c r="AG5058" s="3" t="str">
        <f t="shared" si="2366"/>
        <v/>
      </c>
      <c r="AH5058" s="4" t="str">
        <f t="shared" si="2367"/>
        <v/>
      </c>
      <c r="AI5058" s="75" t="str">
        <f t="shared" si="2368"/>
        <v/>
      </c>
      <c r="AJ5058" s="75" t="str">
        <f t="shared" si="2369"/>
        <v/>
      </c>
    </row>
    <row r="5059" spans="1:36">
      <c r="A5059" s="41" t="str">
        <f t="shared" si="2352"/>
        <v/>
      </c>
      <c r="B5059" s="150" t="str">
        <f>IF(ISNUMBER(A5059),INDEX('MetaTrader Import'!$H$13:$J$5893,TRUNC(((A5059-$A$39+1)-1)/3)+1,MOD((A5059-$A$39+1)-1,3)+1),"")</f>
        <v/>
      </c>
      <c r="C5059" s="43" t="str">
        <f t="shared" si="2379"/>
        <v/>
      </c>
      <c r="D5059" s="43" t="str">
        <f t="shared" ref="D5059:D5066" ca="1" si="2382">IF(A5059&lt;&gt;"",NORMINV(RAND(),($C$23-C5059)*$C$28,$C$27)+NORMINV(RAND(),IF(RAND()&gt;$C$26,$C$25,0),$C$27),"")</f>
        <v/>
      </c>
      <c r="E5059" s="43" t="str">
        <f t="shared" si="2380"/>
        <v/>
      </c>
      <c r="F5059" s="43" t="str">
        <f t="shared" si="2381"/>
        <v/>
      </c>
      <c r="G5059" s="43" t="str">
        <f>IF(A5059&lt;&gt;"",IF(A5059&lt;Data!$G$11*0.25,$C$13/$G$32,IF(A5059&gt;Data!$G$11*0.25,$C$13,$C$13*10)),"")</f>
        <v/>
      </c>
      <c r="H5059" s="43" t="str">
        <f>IF(A5059&lt;&gt;"",IF(Data!$G$9="constant",$C$13,IF(Data!$G$9="squeeze",G5059,F5059)),"")</f>
        <v/>
      </c>
      <c r="I5059" s="38" t="str">
        <f ca="1">IF(ISNUMBER(A5059),NORMINV(RAND(),0,IF(AND(Data!$G$9="squeeze",A5059&lt;Data!$G$11*0.25),$H$32,1)*$C$30*$C$13)*($C$14*$C$12),"")</f>
        <v/>
      </c>
      <c r="J5059" s="42" t="str">
        <f ca="1">IFERROR(IF(Data!$C$6="Real",B5059,I5059+J5058+($C$14*$C$12)*(NORMINV(RAND(),$C$15,CHOOSE($G$13,$C$13,F5059,G5059)))),"")</f>
        <v/>
      </c>
      <c r="K5059" s="88" t="str">
        <f>IF(ISNUMBER(A5059), IF($G$16="fixed",$G$17,MIN(H5059*Data!$C$7*$C$16*0.5,$C$17*Data!$C$7))*$C$12,"")</f>
        <v/>
      </c>
      <c r="L5059" s="42" t="str">
        <f t="shared" ca="1" si="2370"/>
        <v/>
      </c>
      <c r="M5059" s="44" t="str">
        <f t="shared" ca="1" si="2371"/>
        <v/>
      </c>
      <c r="N5059" s="44" t="str">
        <f t="shared" ca="1" si="2372"/>
        <v/>
      </c>
      <c r="O5059" s="108" t="str">
        <f t="shared" si="2356"/>
        <v/>
      </c>
      <c r="P5059" s="102" t="str">
        <f t="shared" si="2357"/>
        <v/>
      </c>
      <c r="Q5059" s="102" t="str">
        <f t="shared" si="2358"/>
        <v/>
      </c>
      <c r="R5059" s="120" t="str">
        <f t="shared" si="2359"/>
        <v/>
      </c>
      <c r="S5059" s="54" t="str">
        <f t="shared" si="2360"/>
        <v/>
      </c>
      <c r="T5059" s="5" t="str">
        <f t="shared" si="2361"/>
        <v/>
      </c>
      <c r="U5059" s="152" t="str">
        <f t="shared" ref="U5059:U5066" si="2383">IF(NOT(ISNUMBER(T5059)),"",IF(S5059=1,T5059,IF(M5059&gt;U5058,M5059,IF(ISNUMBER(U5058),U5058,""))))</f>
        <v/>
      </c>
      <c r="V5059" s="152" t="str">
        <f t="shared" ref="V5059:V5066" si="2384">IF(NOT(ISNUMBER(T5059)),"",IF(S5059=1,T5059,IF(N5059&lt;V5058,N5059,IF(ISNUMBER(V5058),V5058,""))))</f>
        <v/>
      </c>
      <c r="W5059" s="153" t="str">
        <f t="shared" ref="W5059:W5066" si="2385">IF(NOT(ISNUMBER(T5059)),"",MIN($F$24,IF(TRUNC((U5059-T5059)/$E$24*$G$12)+0&gt;IF(ISNUMBER(W5058),W5058,0),TRUNC((U5059-T5059)/$E$24*$G$12)+0,IF(ISNUMBER(W5058),W5058,0))))</f>
        <v/>
      </c>
      <c r="X5059" s="153" t="str">
        <f t="shared" ref="X5059:X5066" si="2386">IF(NOT(ISNUMBER(T5059)),"",MIN($F$24,IF(-TRUNC((V5059-T5059)/$E$24*$G$12)+0&gt;IF(ISNUMBER(X5058),X5058,0),-TRUNC((V5059-T5059)/$E$24*$G$12)+0,IF(ISNUMBER(X5058),X5058,0))))</f>
        <v/>
      </c>
      <c r="Y5059" s="153" t="str">
        <f t="shared" ref="Y5059:Y5066" si="2387">IF(ISNUMBER(W5059),(IF(W5059=0,0,1))*IF(ABS($I$24)=2,POWER(2,W5059-1),W5059)*SIGN($I$24)*$K$24,"")</f>
        <v/>
      </c>
      <c r="Z5059" s="153" t="str">
        <f t="shared" ref="Z5059:Z5066" si="2388">IF(ISNUMBER(X5059),(IF(X5059=0,0,1))*IF(ABS($I$24)=2,POWER(2,X5059-1),X5059)*SIGN($I$24)*$K$24,"")</f>
        <v/>
      </c>
      <c r="AA5059" s="152" t="str">
        <f t="shared" ref="AA5059:AA5066" si="2389">IF(OR(NOT(ISNUMBER(T5059)),W5059&lt;1),"",IF(OR(NOT(ISNUMBER(W5058)),W5058=0),IF(SIGN(Y5059)=1,M5059,N5059),(Y5058*AA5058+(Y5059-Y5058)*IF(SIGN(Y5059)=1,M5059,N5059))/Y5059))</f>
        <v/>
      </c>
      <c r="AB5059" s="152" t="str">
        <f t="shared" ref="AB5059:AB5066" si="2390">IF(OR(NOT(ISNUMBER(T5059)),X5059&lt;1),"",IF(OR(NOT(ISNUMBER(X5058)),X5058=0),IF(SIGN(Z5059)=1,N5059,M5059),(Z5058*AB5058+(Z5059-Z5058)*IF(SIGN(Z5059)=1,N5059,M5059))/Z5059))</f>
        <v/>
      </c>
      <c r="AC5059" s="154" t="str">
        <f t="shared" si="2362"/>
        <v/>
      </c>
      <c r="AD5059" s="154" t="str">
        <f t="shared" si="2363"/>
        <v/>
      </c>
      <c r="AE5059" s="3" t="str">
        <f t="shared" si="2364"/>
        <v/>
      </c>
      <c r="AF5059" s="3" t="str">
        <f t="shared" si="2365"/>
        <v/>
      </c>
      <c r="AG5059" s="3" t="str">
        <f t="shared" si="2366"/>
        <v/>
      </c>
      <c r="AH5059" s="4" t="str">
        <f t="shared" si="2367"/>
        <v/>
      </c>
      <c r="AI5059" s="75" t="str">
        <f t="shared" si="2368"/>
        <v/>
      </c>
      <c r="AJ5059" s="75" t="str">
        <f t="shared" si="2369"/>
        <v/>
      </c>
    </row>
    <row r="5060" spans="1:36">
      <c r="A5060" s="41" t="str">
        <f t="shared" ref="A5060" si="2391">IFERROR(IF(A5059+1&gt;$C$19,"",A5059+1),"")</f>
        <v/>
      </c>
      <c r="B5060" s="150" t="str">
        <f>IF(ISNUMBER(A5060),INDEX('MetaTrader Import'!$H$13:$J$5893,TRUNC(((A5060-$A$39+1)-1)/3)+1,MOD((A5060-$A$39+1)-1,3)+1),"")</f>
        <v/>
      </c>
      <c r="C5060" s="43" t="str">
        <f t="shared" si="2379"/>
        <v/>
      </c>
      <c r="D5060" s="43" t="str">
        <f t="shared" ca="1" si="2382"/>
        <v/>
      </c>
      <c r="E5060" s="43" t="str">
        <f t="shared" si="2380"/>
        <v/>
      </c>
      <c r="F5060" s="43" t="str">
        <f t="shared" si="2381"/>
        <v/>
      </c>
      <c r="G5060" s="43" t="str">
        <f>IF(A5060&lt;&gt;"",IF(A5060&lt;Data!$G$11*0.25,$C$13/$G$32,IF(A5060&gt;Data!$G$11*0.25,$C$13,$C$13*10)),"")</f>
        <v/>
      </c>
      <c r="H5060" s="43" t="str">
        <f>IF(A5060&lt;&gt;"",IF(Data!$G$9="constant",$C$13,IF(Data!$G$9="squeeze",G5060,F5060)),"")</f>
        <v/>
      </c>
      <c r="I5060" s="38" t="str">
        <f ca="1">IF(ISNUMBER(A5060),NORMINV(RAND(),0,IF(AND(Data!$G$9="squeeze",A5060&lt;Data!$G$11*0.25),$H$32,1)*$C$30*$C$13)*($C$14*$C$12),"")</f>
        <v/>
      </c>
      <c r="J5060" s="42" t="str">
        <f ca="1">IFERROR(IF(Data!$C$6="Real",B5060,I5060+J5059+($C$14*$C$12)*(NORMINV(RAND(),$C$15,CHOOSE($G$13,$C$13,F5060,G5060)))),"")</f>
        <v/>
      </c>
      <c r="K5060" s="88" t="str">
        <f>IF(ISNUMBER(A5060), IF($G$16="fixed",$G$17,MIN(H5060*Data!$C$7*$C$16*0.5,$C$17*Data!$C$7))*$C$12,"")</f>
        <v/>
      </c>
      <c r="L5060" s="42" t="str">
        <f t="shared" ca="1" si="2370"/>
        <v/>
      </c>
      <c r="M5060" s="44" t="str">
        <f t="shared" ca="1" si="2371"/>
        <v/>
      </c>
      <c r="N5060" s="44" t="str">
        <f t="shared" ca="1" si="2372"/>
        <v/>
      </c>
      <c r="O5060" s="108" t="str">
        <f t="shared" ref="O5060:O5066" si="2392">IF(ISNUMBER(A5060),$G$12*SLOPE(L5046:L5060,A5046:A5060),"")</f>
        <v/>
      </c>
      <c r="P5060" s="102" t="str">
        <f t="shared" ref="P5060:P5066" si="2393">IF(ISNUMBER(A5060),STDEV(L5046:L5060)*$G$12,"")</f>
        <v/>
      </c>
      <c r="Q5060" s="102" t="str">
        <f t="shared" ref="Q5060:Q5066" si="2394">IF(ISNUMBER(A5060),SLOPE(P5046:P5060,A5046:A5060),"")</f>
        <v/>
      </c>
      <c r="R5060" s="120" t="str">
        <f t="shared" ref="R5060:R5087" si="2395">IF(ISNUMBER(A5060),R5059+S5059,"")</f>
        <v/>
      </c>
      <c r="S5060" s="54" t="str">
        <f t="shared" ref="S5060:S5087" si="2396">IF(ISNUMBER(A5060),IF(AND(R5060&lt;$M$24,Q5060&lt;$F$28,ABS(O5060)&lt;$F$27,P5060&lt;$F$26,NOT(ISNUMBER(T5059))),1,0),"")</f>
        <v/>
      </c>
      <c r="T5060" s="5" t="str">
        <f t="shared" ref="T5060:T5066" si="2397">IF(ISNUMBER(A5060),IF(S5060=1,L5060,IF(AG5059="Y","",IF(ISNUMBER(T5059),T5059,""))),"")</f>
        <v/>
      </c>
      <c r="U5060" s="152" t="str">
        <f t="shared" si="2383"/>
        <v/>
      </c>
      <c r="V5060" s="152" t="str">
        <f t="shared" si="2384"/>
        <v/>
      </c>
      <c r="W5060" s="153" t="str">
        <f t="shared" si="2385"/>
        <v/>
      </c>
      <c r="X5060" s="153" t="str">
        <f t="shared" si="2386"/>
        <v/>
      </c>
      <c r="Y5060" s="153" t="str">
        <f t="shared" si="2387"/>
        <v/>
      </c>
      <c r="Z5060" s="153" t="str">
        <f t="shared" si="2388"/>
        <v/>
      </c>
      <c r="AA5060" s="152" t="str">
        <f t="shared" si="2389"/>
        <v/>
      </c>
      <c r="AB5060" s="152" t="str">
        <f t="shared" si="2390"/>
        <v/>
      </c>
      <c r="AC5060" s="154" t="str">
        <f t="shared" ref="AC5060:AC5066" si="2398">IFERROR(-SIGN(Y5060)*(AA5060-IF(SIGN(Y5060)=1,N5060,M5060))*$G$12*ABS(Y5060),"")</f>
        <v/>
      </c>
      <c r="AD5060" s="154" t="str">
        <f t="shared" ref="AD5060:AD5066" si="2399">IFERROR(SIGN(Z5060)*(AB5060-IF(SIGN(Z5060)=1,M5060,N5060))*$G$12*ABS(Z5060),"")</f>
        <v/>
      </c>
      <c r="AE5060" s="3" t="str">
        <f t="shared" ref="AE5060:AE5066" si="2400">IF(ISNUMBER(A5060),IFERROR((IF(ISNUMBER(AC5060),AC5060,0)+IF(ISNUMBER(AD5060),AD5060,0))/(ABS(Y5060)+ABS(Z5060)),0),"")</f>
        <v/>
      </c>
      <c r="AF5060" s="3" t="str">
        <f t="shared" ref="AF5060:AF5066" si="2401">IF(ISNUMBER(A5060),IF(ISNUMBER(AC5060),AC5060,0)+IF(ISNUMBER(AD5060),AD5060,0),"")</f>
        <v/>
      </c>
      <c r="AG5060" s="3" t="str">
        <f t="shared" ref="AG5060:AG5087" si="2402">IF(NOT(ISNUMBER(T5060)),"",IF(OR(AF5060&gt;$G$24,AF5060&lt;-$H$24,A5060+1&gt;$C$19),"Y","N"))</f>
        <v/>
      </c>
      <c r="AH5060" s="4" t="str">
        <f t="shared" ref="AH5060:AH5066" si="2403">IF(AG5060="y",AF5060*10*$C$11,"")</f>
        <v/>
      </c>
      <c r="AI5060" s="75" t="str">
        <f t="shared" ref="AI5060:AI5066" si="2404">IF(ISNUMBER(A5060),IF(ISNUMBER(AH5060),AJ5060,AF5060*10*$C$11+AJ5060),"")</f>
        <v/>
      </c>
      <c r="AJ5060" s="75" t="str">
        <f t="shared" ref="AJ5060:AJ5066" si="2405">IF(ISNUMBER(A5060),AJ5059+IF(ISNUMBER(AH5060),AH5060,0),"")</f>
        <v/>
      </c>
    </row>
    <row r="5061" spans="1:36">
      <c r="A5061" s="41" t="str">
        <f t="shared" si="2352"/>
        <v/>
      </c>
      <c r="B5061" s="150" t="str">
        <f>IF(ISNUMBER(A5061),INDEX('MetaTrader Import'!$H$13:$J$5893,TRUNC(((A5061-$A$39+1)-1)/3)+1,MOD((A5061-$A$39+1)-1,3)+1),"")</f>
        <v/>
      </c>
      <c r="C5061" s="43" t="str">
        <f t="shared" si="2379"/>
        <v/>
      </c>
      <c r="D5061" s="43" t="str">
        <f t="shared" ca="1" si="2382"/>
        <v/>
      </c>
      <c r="E5061" s="43" t="str">
        <f t="shared" si="2380"/>
        <v/>
      </c>
      <c r="F5061" s="43" t="str">
        <f t="shared" si="2381"/>
        <v/>
      </c>
      <c r="G5061" s="43" t="str">
        <f>IF(A5061&lt;&gt;"",IF(A5061&lt;Data!$G$11*0.25,$C$13/$G$32,IF(A5061&gt;Data!$G$11*0.25,$C$13,$C$13*10)),"")</f>
        <v/>
      </c>
      <c r="H5061" s="43" t="str">
        <f>IF(A5061&lt;&gt;"",IF(Data!$G$9="constant",$C$13,IF(Data!$G$9="squeeze",G5061,F5061)),"")</f>
        <v/>
      </c>
      <c r="I5061" s="38" t="str">
        <f ca="1">IF(ISNUMBER(A5061),NORMINV(RAND(),0,IF(AND(Data!$G$9="squeeze",A5061&lt;Data!$G$11*0.25),$H$32,1)*$C$30*$C$13)*($C$14*$C$12),"")</f>
        <v/>
      </c>
      <c r="J5061" s="42" t="str">
        <f ca="1">IFERROR(IF(Data!$C$6="Real",B5061,I5061+J5060+($C$14*$C$12)*(NORMINV(RAND(),$C$15,CHOOSE($G$13,$C$13,F5061,G5061)))),"")</f>
        <v/>
      </c>
      <c r="K5061" s="88" t="str">
        <f>IF(ISNUMBER(A5061), IF($G$16="fixed",$G$17,MIN(H5061*Data!$C$7*$C$16*0.5,$C$17*Data!$C$7))*$C$12,"")</f>
        <v/>
      </c>
      <c r="L5061" s="42" t="str">
        <f t="shared" ca="1" si="2370"/>
        <v/>
      </c>
      <c r="M5061" s="44" t="str">
        <f t="shared" ca="1" si="2371"/>
        <v/>
      </c>
      <c r="N5061" s="44" t="str">
        <f t="shared" ca="1" si="2372"/>
        <v/>
      </c>
      <c r="O5061" s="108" t="str">
        <f t="shared" si="2392"/>
        <v/>
      </c>
      <c r="P5061" s="102" t="str">
        <f t="shared" si="2393"/>
        <v/>
      </c>
      <c r="Q5061" s="102" t="str">
        <f t="shared" si="2394"/>
        <v/>
      </c>
      <c r="R5061" s="120" t="str">
        <f t="shared" si="2395"/>
        <v/>
      </c>
      <c r="S5061" s="54" t="str">
        <f t="shared" si="2396"/>
        <v/>
      </c>
      <c r="T5061" s="5" t="str">
        <f t="shared" si="2397"/>
        <v/>
      </c>
      <c r="U5061" s="152" t="str">
        <f t="shared" si="2383"/>
        <v/>
      </c>
      <c r="V5061" s="152" t="str">
        <f t="shared" si="2384"/>
        <v/>
      </c>
      <c r="W5061" s="153" t="str">
        <f t="shared" si="2385"/>
        <v/>
      </c>
      <c r="X5061" s="153" t="str">
        <f t="shared" si="2386"/>
        <v/>
      </c>
      <c r="Y5061" s="153" t="str">
        <f t="shared" si="2387"/>
        <v/>
      </c>
      <c r="Z5061" s="153" t="str">
        <f t="shared" si="2388"/>
        <v/>
      </c>
      <c r="AA5061" s="152" t="str">
        <f t="shared" si="2389"/>
        <v/>
      </c>
      <c r="AB5061" s="152" t="str">
        <f t="shared" si="2390"/>
        <v/>
      </c>
      <c r="AC5061" s="154" t="str">
        <f t="shared" si="2398"/>
        <v/>
      </c>
      <c r="AD5061" s="154" t="str">
        <f t="shared" si="2399"/>
        <v/>
      </c>
      <c r="AE5061" s="3" t="str">
        <f t="shared" si="2400"/>
        <v/>
      </c>
      <c r="AF5061" s="3" t="str">
        <f t="shared" si="2401"/>
        <v/>
      </c>
      <c r="AG5061" s="3" t="str">
        <f t="shared" si="2402"/>
        <v/>
      </c>
      <c r="AH5061" s="4" t="str">
        <f t="shared" si="2403"/>
        <v/>
      </c>
      <c r="AI5061" s="75" t="str">
        <f t="shared" si="2404"/>
        <v/>
      </c>
      <c r="AJ5061" s="75" t="str">
        <f t="shared" si="2405"/>
        <v/>
      </c>
    </row>
    <row r="5062" spans="1:36">
      <c r="A5062" s="41" t="str">
        <f t="shared" ref="A5062:A5087" si="2406">IFERROR(IF(A5061+1&gt;$C$19,"",A5061+1),"")</f>
        <v/>
      </c>
      <c r="B5062" s="150" t="str">
        <f>IF(ISNUMBER(A5062),INDEX('MetaTrader Import'!$H$13:$J$5893,TRUNC(((A5062-$A$39+1)-1)/3)+1,MOD((A5062-$A$39+1)-1,3)+1),"")</f>
        <v/>
      </c>
      <c r="C5062" s="43" t="str">
        <f t="shared" si="2379"/>
        <v/>
      </c>
      <c r="D5062" s="43" t="str">
        <f t="shared" ca="1" si="2382"/>
        <v/>
      </c>
      <c r="E5062" s="43" t="str">
        <f t="shared" si="2380"/>
        <v/>
      </c>
      <c r="F5062" s="43" t="str">
        <f t="shared" si="2381"/>
        <v/>
      </c>
      <c r="G5062" s="43" t="str">
        <f>IF(A5062&lt;&gt;"",IF(A5062&lt;Data!$G$11*0.25,$C$13/$G$32,IF(A5062&gt;Data!$G$11*0.25,$C$13,$C$13*10)),"")</f>
        <v/>
      </c>
      <c r="H5062" s="43" t="str">
        <f>IF(A5062&lt;&gt;"",IF(Data!$G$9="constant",$C$13,IF(Data!$G$9="squeeze",G5062,F5062)),"")</f>
        <v/>
      </c>
      <c r="I5062" s="38" t="str">
        <f ca="1">IF(ISNUMBER(A5062),NORMINV(RAND(),0,IF(AND(Data!$G$9="squeeze",A5062&lt;Data!$G$11*0.25),$H$32,1)*$C$30*$C$13)*($C$14*$C$12),"")</f>
        <v/>
      </c>
      <c r="J5062" s="42" t="str">
        <f ca="1">IFERROR(IF(Data!$C$6="Real",B5062,I5062+J5061+($C$14*$C$12)*(NORMINV(RAND(),$C$15,CHOOSE($G$13,$C$13,F5062,G5062)))),"")</f>
        <v/>
      </c>
      <c r="K5062" s="88" t="str">
        <f>IF(ISNUMBER(A5062), IF($G$16="fixed",$G$17,MIN(H5062*Data!$C$7*$C$16*0.5,$C$17*Data!$C$7))*$C$12,"")</f>
        <v/>
      </c>
      <c r="L5062" s="42" t="str">
        <f t="shared" ca="1" si="2370"/>
        <v/>
      </c>
      <c r="M5062" s="44" t="str">
        <f t="shared" ref="M5062:M5066" ca="1" si="2407">IFERROR(L5062+K5062*0.5,"")</f>
        <v/>
      </c>
      <c r="N5062" s="44" t="str">
        <f t="shared" ca="1" si="2372"/>
        <v/>
      </c>
      <c r="O5062" s="108" t="str">
        <f t="shared" si="2392"/>
        <v/>
      </c>
      <c r="P5062" s="102" t="str">
        <f t="shared" si="2393"/>
        <v/>
      </c>
      <c r="Q5062" s="102" t="str">
        <f t="shared" si="2394"/>
        <v/>
      </c>
      <c r="R5062" s="120" t="str">
        <f t="shared" si="2395"/>
        <v/>
      </c>
      <c r="S5062" s="54" t="str">
        <f t="shared" si="2396"/>
        <v/>
      </c>
      <c r="T5062" s="5" t="str">
        <f t="shared" si="2397"/>
        <v/>
      </c>
      <c r="U5062" s="152" t="str">
        <f t="shared" si="2383"/>
        <v/>
      </c>
      <c r="V5062" s="152" t="str">
        <f t="shared" si="2384"/>
        <v/>
      </c>
      <c r="W5062" s="153" t="str">
        <f t="shared" si="2385"/>
        <v/>
      </c>
      <c r="X5062" s="153" t="str">
        <f t="shared" si="2386"/>
        <v/>
      </c>
      <c r="Y5062" s="153" t="str">
        <f t="shared" si="2387"/>
        <v/>
      </c>
      <c r="Z5062" s="153" t="str">
        <f t="shared" si="2388"/>
        <v/>
      </c>
      <c r="AA5062" s="152" t="str">
        <f t="shared" si="2389"/>
        <v/>
      </c>
      <c r="AB5062" s="152" t="str">
        <f t="shared" si="2390"/>
        <v/>
      </c>
      <c r="AC5062" s="154" t="str">
        <f t="shared" si="2398"/>
        <v/>
      </c>
      <c r="AD5062" s="154" t="str">
        <f t="shared" si="2399"/>
        <v/>
      </c>
      <c r="AE5062" s="3" t="str">
        <f t="shared" si="2400"/>
        <v/>
      </c>
      <c r="AF5062" s="3" t="str">
        <f t="shared" si="2401"/>
        <v/>
      </c>
      <c r="AG5062" s="3" t="str">
        <f t="shared" si="2402"/>
        <v/>
      </c>
      <c r="AH5062" s="4" t="str">
        <f t="shared" si="2403"/>
        <v/>
      </c>
      <c r="AI5062" s="75" t="str">
        <f t="shared" si="2404"/>
        <v/>
      </c>
      <c r="AJ5062" s="75" t="str">
        <f t="shared" si="2405"/>
        <v/>
      </c>
    </row>
    <row r="5063" spans="1:36">
      <c r="A5063" s="41" t="str">
        <f t="shared" si="2406"/>
        <v/>
      </c>
      <c r="B5063" s="150" t="str">
        <f>IF(ISNUMBER(A5063),INDEX('MetaTrader Import'!$H$13:$J$5893,TRUNC(((A5063-$A$39+1)-1)/3)+1,MOD((A5063-$A$39+1)-1,3)+1),"")</f>
        <v/>
      </c>
      <c r="C5063" s="43" t="str">
        <f t="shared" si="2379"/>
        <v/>
      </c>
      <c r="D5063" s="43" t="str">
        <f t="shared" ca="1" si="2382"/>
        <v/>
      </c>
      <c r="E5063" s="43" t="str">
        <f t="shared" si="2380"/>
        <v/>
      </c>
      <c r="F5063" s="43" t="str">
        <f t="shared" si="2381"/>
        <v/>
      </c>
      <c r="G5063" s="43" t="str">
        <f>IF(A5063&lt;&gt;"",IF(A5063&lt;Data!$G$11*0.25,$C$13/$G$32,IF(A5063&gt;Data!$G$11*0.25,$C$13,$C$13*10)),"")</f>
        <v/>
      </c>
      <c r="H5063" s="43" t="str">
        <f>IF(A5063&lt;&gt;"",IF(Data!$G$9="constant",$C$13,IF(Data!$G$9="squeeze",G5063,F5063)),"")</f>
        <v/>
      </c>
      <c r="I5063" s="38" t="str">
        <f ca="1">IF(ISNUMBER(A5063),NORMINV(RAND(),0,IF(AND(Data!$G$9="squeeze",A5063&lt;Data!$G$11*0.25),$H$32,1)*$C$30*$C$13)*($C$14*$C$12),"")</f>
        <v/>
      </c>
      <c r="J5063" s="42" t="str">
        <f ca="1">IFERROR(IF(Data!$C$6="Real",B5063,I5063+J5062+($C$14*$C$12)*(NORMINV(RAND(),$C$15,CHOOSE($G$13,$C$13,F5063,G5063)))),"")</f>
        <v/>
      </c>
      <c r="K5063" s="88" t="str">
        <f>IF(ISNUMBER(A5063), IF($G$16="fixed",$G$17,MIN(H5063*Data!$C$7*$C$16*0.5,$C$17*Data!$C$7))*$C$12,"")</f>
        <v/>
      </c>
      <c r="L5063" s="42" t="str">
        <f t="shared" ca="1" si="2370"/>
        <v/>
      </c>
      <c r="M5063" s="44" t="str">
        <f t="shared" ca="1" si="2407"/>
        <v/>
      </c>
      <c r="N5063" s="44" t="str">
        <f t="shared" ca="1" si="2372"/>
        <v/>
      </c>
      <c r="O5063" s="108" t="str">
        <f t="shared" si="2392"/>
        <v/>
      </c>
      <c r="P5063" s="102" t="str">
        <f t="shared" si="2393"/>
        <v/>
      </c>
      <c r="Q5063" s="102" t="str">
        <f t="shared" si="2394"/>
        <v/>
      </c>
      <c r="R5063" s="120" t="str">
        <f t="shared" si="2395"/>
        <v/>
      </c>
      <c r="S5063" s="54" t="str">
        <f t="shared" si="2396"/>
        <v/>
      </c>
      <c r="T5063" s="5" t="str">
        <f t="shared" si="2397"/>
        <v/>
      </c>
      <c r="U5063" s="152" t="str">
        <f t="shared" si="2383"/>
        <v/>
      </c>
      <c r="V5063" s="152" t="str">
        <f t="shared" si="2384"/>
        <v/>
      </c>
      <c r="W5063" s="153" t="str">
        <f t="shared" si="2385"/>
        <v/>
      </c>
      <c r="X5063" s="153" t="str">
        <f t="shared" si="2386"/>
        <v/>
      </c>
      <c r="Y5063" s="153" t="str">
        <f t="shared" si="2387"/>
        <v/>
      </c>
      <c r="Z5063" s="153" t="str">
        <f t="shared" si="2388"/>
        <v/>
      </c>
      <c r="AA5063" s="152" t="str">
        <f t="shared" si="2389"/>
        <v/>
      </c>
      <c r="AB5063" s="152" t="str">
        <f t="shared" si="2390"/>
        <v/>
      </c>
      <c r="AC5063" s="154" t="str">
        <f t="shared" si="2398"/>
        <v/>
      </c>
      <c r="AD5063" s="154" t="str">
        <f t="shared" si="2399"/>
        <v/>
      </c>
      <c r="AE5063" s="3" t="str">
        <f t="shared" si="2400"/>
        <v/>
      </c>
      <c r="AF5063" s="3" t="str">
        <f t="shared" si="2401"/>
        <v/>
      </c>
      <c r="AG5063" s="3" t="str">
        <f t="shared" si="2402"/>
        <v/>
      </c>
      <c r="AH5063" s="4" t="str">
        <f t="shared" si="2403"/>
        <v/>
      </c>
      <c r="AI5063" s="75" t="str">
        <f t="shared" si="2404"/>
        <v/>
      </c>
      <c r="AJ5063" s="75" t="str">
        <f t="shared" si="2405"/>
        <v/>
      </c>
    </row>
    <row r="5064" spans="1:36">
      <c r="A5064" s="41" t="str">
        <f t="shared" si="2406"/>
        <v/>
      </c>
      <c r="B5064" s="150" t="str">
        <f>IF(ISNUMBER(A5064),INDEX('MetaTrader Import'!$H$13:$J$5893,TRUNC(((A5064-$A$39+1)-1)/3)+1,MOD((A5064-$A$39+1)-1,3)+1),"")</f>
        <v/>
      </c>
      <c r="C5064" s="43" t="str">
        <f t="shared" si="2379"/>
        <v/>
      </c>
      <c r="D5064" s="43" t="str">
        <f t="shared" ca="1" si="2382"/>
        <v/>
      </c>
      <c r="E5064" s="43" t="str">
        <f t="shared" si="2380"/>
        <v/>
      </c>
      <c r="F5064" s="43" t="str">
        <f t="shared" si="2381"/>
        <v/>
      </c>
      <c r="G5064" s="43" t="str">
        <f>IF(A5064&lt;&gt;"",IF(A5064&lt;Data!$G$11*0.25,$C$13/$G$32,IF(A5064&gt;Data!$G$11*0.25,$C$13,$C$13*10)),"")</f>
        <v/>
      </c>
      <c r="H5064" s="43" t="str">
        <f>IF(A5064&lt;&gt;"",IF(Data!$G$9="constant",$C$13,IF(Data!$G$9="squeeze",G5064,F5064)),"")</f>
        <v/>
      </c>
      <c r="I5064" s="38" t="str">
        <f ca="1">IF(ISNUMBER(A5064),NORMINV(RAND(),0,IF(AND(Data!$G$9="squeeze",A5064&lt;Data!$G$11*0.25),$H$32,1)*$C$30*$C$13)*($C$14*$C$12),"")</f>
        <v/>
      </c>
      <c r="J5064" s="42" t="str">
        <f ca="1">IFERROR(IF(Data!$C$6="Real",B5064,I5064+J5063+($C$14*$C$12)*(NORMINV(RAND(),$C$15,CHOOSE($G$13,$C$13,F5064,G5064)))),"")</f>
        <v/>
      </c>
      <c r="K5064" s="88" t="str">
        <f>IF(ISNUMBER(A5064), IF($G$16="fixed",$G$17,MIN(H5064*Data!$C$7*$C$16*0.5,$C$17*Data!$C$7))*$C$12,"")</f>
        <v/>
      </c>
      <c r="L5064" s="42" t="str">
        <f t="shared" ca="1" si="2370"/>
        <v/>
      </c>
      <c r="M5064" s="44" t="str">
        <f t="shared" ca="1" si="2407"/>
        <v/>
      </c>
      <c r="N5064" s="44" t="str">
        <f t="shared" ca="1" si="2372"/>
        <v/>
      </c>
      <c r="O5064" s="108" t="str">
        <f t="shared" si="2392"/>
        <v/>
      </c>
      <c r="P5064" s="102" t="str">
        <f t="shared" si="2393"/>
        <v/>
      </c>
      <c r="Q5064" s="102" t="str">
        <f t="shared" si="2394"/>
        <v/>
      </c>
      <c r="R5064" s="120" t="str">
        <f t="shared" si="2395"/>
        <v/>
      </c>
      <c r="S5064" s="54" t="str">
        <f t="shared" si="2396"/>
        <v/>
      </c>
      <c r="T5064" s="5" t="str">
        <f t="shared" si="2397"/>
        <v/>
      </c>
      <c r="U5064" s="152" t="str">
        <f t="shared" si="2383"/>
        <v/>
      </c>
      <c r="V5064" s="152" t="str">
        <f t="shared" si="2384"/>
        <v/>
      </c>
      <c r="W5064" s="153" t="str">
        <f t="shared" si="2385"/>
        <v/>
      </c>
      <c r="X5064" s="153" t="str">
        <f t="shared" si="2386"/>
        <v/>
      </c>
      <c r="Y5064" s="153" t="str">
        <f t="shared" si="2387"/>
        <v/>
      </c>
      <c r="Z5064" s="153" t="str">
        <f t="shared" si="2388"/>
        <v/>
      </c>
      <c r="AA5064" s="152" t="str">
        <f t="shared" si="2389"/>
        <v/>
      </c>
      <c r="AB5064" s="152" t="str">
        <f t="shared" si="2390"/>
        <v/>
      </c>
      <c r="AC5064" s="154" t="str">
        <f t="shared" si="2398"/>
        <v/>
      </c>
      <c r="AD5064" s="154" t="str">
        <f t="shared" si="2399"/>
        <v/>
      </c>
      <c r="AE5064" s="3" t="str">
        <f t="shared" si="2400"/>
        <v/>
      </c>
      <c r="AF5064" s="3" t="str">
        <f t="shared" si="2401"/>
        <v/>
      </c>
      <c r="AG5064" s="3" t="str">
        <f t="shared" si="2402"/>
        <v/>
      </c>
      <c r="AH5064" s="4" t="str">
        <f t="shared" si="2403"/>
        <v/>
      </c>
      <c r="AI5064" s="75" t="str">
        <f t="shared" si="2404"/>
        <v/>
      </c>
      <c r="AJ5064" s="75" t="str">
        <f t="shared" si="2405"/>
        <v/>
      </c>
    </row>
    <row r="5065" spans="1:36">
      <c r="A5065" s="41" t="str">
        <f t="shared" si="2406"/>
        <v/>
      </c>
      <c r="B5065" s="150" t="str">
        <f>IF(ISNUMBER(A5065),INDEX('MetaTrader Import'!$H$13:$J$5893,TRUNC(((A5065-$A$39+1)-1)/3)+1,MOD((A5065-$A$39+1)-1,3)+1),"")</f>
        <v/>
      </c>
      <c r="C5065" s="43" t="str">
        <f t="shared" si="2379"/>
        <v/>
      </c>
      <c r="D5065" s="43" t="str">
        <f t="shared" ca="1" si="2382"/>
        <v/>
      </c>
      <c r="E5065" s="43" t="str">
        <f t="shared" si="2380"/>
        <v/>
      </c>
      <c r="F5065" s="43" t="str">
        <f t="shared" si="2381"/>
        <v/>
      </c>
      <c r="G5065" s="43" t="str">
        <f>IF(A5065&lt;&gt;"",IF(A5065&lt;Data!$G$11*0.25,$C$13/$G$32,IF(A5065&gt;Data!$G$11*0.25,$C$13,$C$13*10)),"")</f>
        <v/>
      </c>
      <c r="H5065" s="43" t="str">
        <f>IF(A5065&lt;&gt;"",IF(Data!$G$9="constant",$C$13,IF(Data!$G$9="squeeze",G5065,F5065)),"")</f>
        <v/>
      </c>
      <c r="I5065" s="38" t="str">
        <f ca="1">IF(ISNUMBER(A5065),NORMINV(RAND(),0,IF(AND(Data!$G$9="squeeze",A5065&lt;Data!$G$11*0.25),$H$32,1)*$C$30*$C$13)*($C$14*$C$12),"")</f>
        <v/>
      </c>
      <c r="J5065" s="42" t="str">
        <f ca="1">IFERROR(IF(Data!$C$6="Real",B5065,I5065+J5064+($C$14*$C$12)*(NORMINV(RAND(),$C$15,CHOOSE($G$13,$C$13,F5065,G5065)))),"")</f>
        <v/>
      </c>
      <c r="K5065" s="88" t="str">
        <f>IF(ISNUMBER(A5065), IF($G$16="fixed",$G$17,MIN(H5065*Data!$C$7*$C$16*0.5,$C$17*Data!$C$7))*$C$12,"")</f>
        <v/>
      </c>
      <c r="L5065" s="42" t="str">
        <f t="shared" ca="1" si="2370"/>
        <v/>
      </c>
      <c r="M5065" s="44" t="str">
        <f t="shared" ca="1" si="2407"/>
        <v/>
      </c>
      <c r="N5065" s="44" t="str">
        <f t="shared" ca="1" si="2372"/>
        <v/>
      </c>
      <c r="O5065" s="108" t="str">
        <f t="shared" si="2392"/>
        <v/>
      </c>
      <c r="P5065" s="102" t="str">
        <f t="shared" si="2393"/>
        <v/>
      </c>
      <c r="Q5065" s="102" t="str">
        <f t="shared" si="2394"/>
        <v/>
      </c>
      <c r="R5065" s="120" t="str">
        <f t="shared" si="2395"/>
        <v/>
      </c>
      <c r="S5065" s="54" t="str">
        <f t="shared" si="2396"/>
        <v/>
      </c>
      <c r="T5065" s="5" t="str">
        <f t="shared" si="2397"/>
        <v/>
      </c>
      <c r="U5065" s="152" t="str">
        <f t="shared" si="2383"/>
        <v/>
      </c>
      <c r="V5065" s="152" t="str">
        <f t="shared" si="2384"/>
        <v/>
      </c>
      <c r="W5065" s="153" t="str">
        <f t="shared" si="2385"/>
        <v/>
      </c>
      <c r="X5065" s="153" t="str">
        <f t="shared" si="2386"/>
        <v/>
      </c>
      <c r="Y5065" s="153" t="str">
        <f t="shared" si="2387"/>
        <v/>
      </c>
      <c r="Z5065" s="153" t="str">
        <f t="shared" si="2388"/>
        <v/>
      </c>
      <c r="AA5065" s="152" t="str">
        <f t="shared" si="2389"/>
        <v/>
      </c>
      <c r="AB5065" s="152" t="str">
        <f t="shared" si="2390"/>
        <v/>
      </c>
      <c r="AC5065" s="154" t="str">
        <f t="shared" si="2398"/>
        <v/>
      </c>
      <c r="AD5065" s="154" t="str">
        <f t="shared" si="2399"/>
        <v/>
      </c>
      <c r="AE5065" s="3" t="str">
        <f t="shared" si="2400"/>
        <v/>
      </c>
      <c r="AF5065" s="3" t="str">
        <f t="shared" si="2401"/>
        <v/>
      </c>
      <c r="AG5065" s="3" t="str">
        <f t="shared" si="2402"/>
        <v/>
      </c>
      <c r="AH5065" s="4" t="str">
        <f t="shared" si="2403"/>
        <v/>
      </c>
      <c r="AI5065" s="75" t="str">
        <f t="shared" si="2404"/>
        <v/>
      </c>
      <c r="AJ5065" s="75" t="str">
        <f t="shared" si="2405"/>
        <v/>
      </c>
    </row>
    <row r="5066" spans="1:36">
      <c r="A5066" s="41" t="str">
        <f t="shared" si="2406"/>
        <v/>
      </c>
      <c r="B5066" s="150" t="str">
        <f>IF(ISNUMBER(A5066),INDEX('MetaTrader Import'!$H$13:$J$5893,TRUNC(((A5066-$A$39+1)-1)/3)+1,MOD((A5066-$A$39+1)-1,3)+1),"")</f>
        <v/>
      </c>
      <c r="C5066" s="43" t="str">
        <f t="shared" si="2379"/>
        <v/>
      </c>
      <c r="D5066" s="43" t="str">
        <f t="shared" ca="1" si="2382"/>
        <v/>
      </c>
      <c r="E5066" s="43" t="str">
        <f t="shared" si="2380"/>
        <v/>
      </c>
      <c r="F5066" s="43" t="str">
        <f t="shared" si="2381"/>
        <v/>
      </c>
      <c r="G5066" s="43" t="str">
        <f>IF(A5066&lt;&gt;"",IF(A5066&lt;Data!$G$11*0.25,$C$13/$G$32,IF(A5066&gt;Data!$G$11*0.25,$C$13,$C$13*10)),"")</f>
        <v/>
      </c>
      <c r="H5066" s="43" t="str">
        <f>IF(A5066&lt;&gt;"",IF(Data!$G$9="constant",$C$13,IF(Data!$G$9="squeeze",G5066,F5066)),"")</f>
        <v/>
      </c>
      <c r="I5066" s="38" t="str">
        <f ca="1">IF(ISNUMBER(A5066),NORMINV(RAND(),0,IF(AND(Data!$G$9="squeeze",A5066&lt;Data!$G$11*0.25),$H$32,1)*$C$30*$C$13)*($C$14*$C$12),"")</f>
        <v/>
      </c>
      <c r="J5066" s="42" t="str">
        <f ca="1">IFERROR(IF(Data!$C$6="Real",B5066,I5066+J5065+($C$14*$C$12)*(NORMINV(RAND(),$C$15,CHOOSE($G$13,$C$13,F5066,G5066)))),"")</f>
        <v/>
      </c>
      <c r="K5066" s="88" t="str">
        <f>IF(ISNUMBER(A5066), IF($G$16="fixed",$G$17,MIN(H5066*Data!$C$7*$C$16*0.5,$C$17*Data!$C$7))*$C$12,"")</f>
        <v/>
      </c>
      <c r="L5066" s="42" t="str">
        <f t="shared" ca="1" si="2370"/>
        <v/>
      </c>
      <c r="M5066" s="44" t="str">
        <f t="shared" ca="1" si="2407"/>
        <v/>
      </c>
      <c r="N5066" s="44" t="str">
        <f t="shared" ca="1" si="2372"/>
        <v/>
      </c>
      <c r="O5066" s="108" t="str">
        <f t="shared" si="2392"/>
        <v/>
      </c>
      <c r="P5066" s="102" t="str">
        <f t="shared" si="2393"/>
        <v/>
      </c>
      <c r="Q5066" s="102" t="str">
        <f t="shared" si="2394"/>
        <v/>
      </c>
      <c r="R5066" s="120" t="str">
        <f t="shared" si="2395"/>
        <v/>
      </c>
      <c r="S5066" s="54" t="str">
        <f t="shared" si="2396"/>
        <v/>
      </c>
      <c r="T5066" s="5" t="str">
        <f t="shared" si="2397"/>
        <v/>
      </c>
      <c r="U5066" s="152" t="str">
        <f t="shared" si="2383"/>
        <v/>
      </c>
      <c r="V5066" s="152" t="str">
        <f t="shared" si="2384"/>
        <v/>
      </c>
      <c r="W5066" s="153" t="str">
        <f t="shared" si="2385"/>
        <v/>
      </c>
      <c r="X5066" s="153" t="str">
        <f t="shared" si="2386"/>
        <v/>
      </c>
      <c r="Y5066" s="153" t="str">
        <f t="shared" si="2387"/>
        <v/>
      </c>
      <c r="Z5066" s="153" t="str">
        <f t="shared" si="2388"/>
        <v/>
      </c>
      <c r="AA5066" s="152" t="str">
        <f t="shared" si="2389"/>
        <v/>
      </c>
      <c r="AB5066" s="152" t="str">
        <f t="shared" si="2390"/>
        <v/>
      </c>
      <c r="AC5066" s="154" t="str">
        <f t="shared" si="2398"/>
        <v/>
      </c>
      <c r="AD5066" s="154" t="str">
        <f t="shared" si="2399"/>
        <v/>
      </c>
      <c r="AE5066" s="3" t="str">
        <f t="shared" si="2400"/>
        <v/>
      </c>
      <c r="AF5066" s="3" t="str">
        <f t="shared" si="2401"/>
        <v/>
      </c>
      <c r="AG5066" s="3" t="str">
        <f t="shared" si="2402"/>
        <v/>
      </c>
      <c r="AH5066" s="4" t="str">
        <f t="shared" si="2403"/>
        <v/>
      </c>
      <c r="AI5066" s="75" t="str">
        <f t="shared" si="2404"/>
        <v/>
      </c>
      <c r="AJ5066" s="75" t="str">
        <f t="shared" si="2405"/>
        <v/>
      </c>
    </row>
    <row r="5067" spans="1:36">
      <c r="A5067" s="41" t="str">
        <f t="shared" si="2406"/>
        <v/>
      </c>
      <c r="B5067" s="150" t="str">
        <f>IF(ISNUMBER(A5067),INDEX('MetaTrader Import'!$H$13:$J$5893,TRUNC(((A5067-$A$39+1)-1)/3)+1,MOD((A5067-$A$39+1)-1,3)+1),"")</f>
        <v/>
      </c>
      <c r="C5067" s="43" t="str">
        <f t="shared" ref="C5067:C5087" si="2408">IF(A5067&lt;&gt;"",E5066,"")</f>
        <v/>
      </c>
      <c r="D5067" s="43" t="str">
        <f t="shared" ref="D5067:D5087" ca="1" si="2409">IF(A5067&lt;&gt;"",NORMINV(RAND(),($C$23-C5067)*$C$28,$C$27)+NORMINV(RAND(),IF(RAND()&gt;$C$26,$C$25,0),$C$27),"")</f>
        <v/>
      </c>
      <c r="E5067" s="43" t="str">
        <f t="shared" ref="E5067:E5087" si="2410">IF(A5067&lt;&gt;"",C5067+D5067,"")</f>
        <v/>
      </c>
      <c r="F5067" s="43" t="str">
        <f t="shared" ref="F5067:F5087" si="2411">IF(A5067&lt;&gt;"",$C$13*ABS(E5067)/$C$23,"")</f>
        <v/>
      </c>
      <c r="G5067" s="43" t="str">
        <f>IF(A5067&lt;&gt;"",IF(A5067&lt;Data!$G$11*0.25,$C$13/$G$32,IF(A5067&gt;Data!$G$11*0.25,$C$13,$C$13*10)),"")</f>
        <v/>
      </c>
      <c r="H5067" s="43" t="str">
        <f>IF(A5067&lt;&gt;"",IF(Data!$G$9="constant",$C$13,IF(Data!$G$9="squeeze",G5067,F5067)),"")</f>
        <v/>
      </c>
      <c r="I5067" s="38" t="str">
        <f ca="1">IF(ISNUMBER(A5067),NORMINV(RAND(),0,IF(AND(Data!$G$9="squeeze",A5067&lt;Data!$G$11*0.25),$H$32,1)*$C$30*$C$13)*($C$14*$C$12),"")</f>
        <v/>
      </c>
      <c r="J5067" s="42" t="str">
        <f ca="1">IFERROR(IF(Data!$C$6="Real",B5067,I5067+J5066+($C$14*$C$12)*(NORMINV(RAND(),$C$15,CHOOSE($G$13,$C$13,F5067,G5067)))),"")</f>
        <v/>
      </c>
      <c r="K5067" s="88" t="str">
        <f>IF(ISNUMBER(A5067), IF($G$16="fixed",$G$17,MIN(H5067*Data!$C$7*$C$16*0.5,$C$17*Data!$C$7))*$C$12,"")</f>
        <v/>
      </c>
      <c r="L5067" s="42" t="str">
        <f t="shared" ref="L5067:L5087" ca="1" si="2412">IFERROR(J5067,"")</f>
        <v/>
      </c>
      <c r="M5067" s="44" t="str">
        <f t="shared" ref="M5067:M5087" ca="1" si="2413">IFERROR(L5067+K5067*0.5,"")</f>
        <v/>
      </c>
      <c r="N5067" s="44" t="str">
        <f t="shared" ref="N5067:N5087" ca="1" si="2414">IFERROR(L5067-K5067*0.5,"")</f>
        <v/>
      </c>
      <c r="O5067" s="108" t="str">
        <f t="shared" ref="O5067:O5087" si="2415">IF(ISNUMBER(A5067),$G$12*SLOPE(L5053:L5067,A5053:A5067),"")</f>
        <v/>
      </c>
      <c r="P5067" s="102" t="str">
        <f t="shared" ref="P5067:P5087" si="2416">IF(ISNUMBER(A5067),STDEV(L5053:L5067)*$G$12,"")</f>
        <v/>
      </c>
      <c r="Q5067" s="102" t="str">
        <f t="shared" ref="Q5067:Q5087" si="2417">IF(ISNUMBER(A5067),SLOPE(P5053:P5067,A5053:A5067),"")</f>
        <v/>
      </c>
      <c r="R5067" s="120" t="str">
        <f t="shared" si="2395"/>
        <v/>
      </c>
      <c r="S5067" s="54" t="str">
        <f t="shared" si="2396"/>
        <v/>
      </c>
      <c r="T5067" s="5" t="str">
        <f t="shared" ref="T5067:T5087" si="2418">IF(ISNUMBER(A5067),IF(S5067=1,L5067,IF(AG5066="Y","",IF(ISNUMBER(T5066),T5066,""))),"")</f>
        <v/>
      </c>
      <c r="U5067" s="152" t="str">
        <f t="shared" ref="U5067:U5087" si="2419">IF(NOT(ISNUMBER(T5067)),"",IF(S5067=1,T5067,IF(M5067&gt;U5066,M5067,IF(ISNUMBER(U5066),U5066,""))))</f>
        <v/>
      </c>
      <c r="V5067" s="152" t="str">
        <f t="shared" ref="V5067:V5087" si="2420">IF(NOT(ISNUMBER(T5067)),"",IF(S5067=1,T5067,IF(N5067&lt;V5066,N5067,IF(ISNUMBER(V5066),V5066,""))))</f>
        <v/>
      </c>
      <c r="W5067" s="153" t="str">
        <f t="shared" ref="W5067:W5087" si="2421">IF(NOT(ISNUMBER(T5067)),"",MIN($F$24,IF(TRUNC((U5067-T5067)/$E$24*$G$12)+0&gt;IF(ISNUMBER(W5066),W5066,0),TRUNC((U5067-T5067)/$E$24*$G$12)+0,IF(ISNUMBER(W5066),W5066,0))))</f>
        <v/>
      </c>
      <c r="X5067" s="153" t="str">
        <f t="shared" ref="X5067:X5087" si="2422">IF(NOT(ISNUMBER(T5067)),"",MIN($F$24,IF(-TRUNC((V5067-T5067)/$E$24*$G$12)+0&gt;IF(ISNUMBER(X5066),X5066,0),-TRUNC((V5067-T5067)/$E$24*$G$12)+0,IF(ISNUMBER(X5066),X5066,0))))</f>
        <v/>
      </c>
      <c r="Y5067" s="153" t="str">
        <f t="shared" ref="Y5067:Y5087" si="2423">IF(ISNUMBER(W5067),(IF(W5067=0,0,1))*IF(ABS($I$24)=2,POWER(2,W5067-1),W5067)*SIGN($I$24)*$K$24,"")</f>
        <v/>
      </c>
      <c r="Z5067" s="153" t="str">
        <f t="shared" ref="Z5067:Z5087" si="2424">IF(ISNUMBER(X5067),(IF(X5067=0,0,1))*IF(ABS($I$24)=2,POWER(2,X5067-1),X5067)*SIGN($I$24)*$K$24,"")</f>
        <v/>
      </c>
      <c r="AA5067" s="152" t="str">
        <f t="shared" ref="AA5067:AA5087" si="2425">IF(OR(NOT(ISNUMBER(T5067)),W5067&lt;1),"",IF(OR(NOT(ISNUMBER(W5066)),W5066=0),IF(SIGN(Y5067)=1,M5067,N5067),(Y5066*AA5066+(Y5067-Y5066)*IF(SIGN(Y5067)=1,M5067,N5067))/Y5067))</f>
        <v/>
      </c>
      <c r="AB5067" s="152" t="str">
        <f t="shared" ref="AB5067:AB5087" si="2426">IF(OR(NOT(ISNUMBER(T5067)),X5067&lt;1),"",IF(OR(NOT(ISNUMBER(X5066)),X5066=0),IF(SIGN(Z5067)=1,N5067,M5067),(Z5066*AB5066+(Z5067-Z5066)*IF(SIGN(Z5067)=1,N5067,M5067))/Z5067))</f>
        <v/>
      </c>
      <c r="AC5067" s="154" t="str">
        <f t="shared" ref="AC5067:AC5087" si="2427">IFERROR(-SIGN(Y5067)*(AA5067-IF(SIGN(Y5067)=1,N5067,M5067))*$G$12*ABS(Y5067),"")</f>
        <v/>
      </c>
      <c r="AD5067" s="154" t="str">
        <f t="shared" ref="AD5067:AD5087" si="2428">IFERROR(SIGN(Z5067)*(AB5067-IF(SIGN(Z5067)=1,M5067,N5067))*$G$12*ABS(Z5067),"")</f>
        <v/>
      </c>
      <c r="AE5067" s="3" t="str">
        <f t="shared" ref="AE5067:AE5087" si="2429">IF(ISNUMBER(A5067),IFERROR((IF(ISNUMBER(AC5067),AC5067,0)+IF(ISNUMBER(AD5067),AD5067,0))/(ABS(Y5067)+ABS(Z5067)),0),"")</f>
        <v/>
      </c>
      <c r="AF5067" s="3" t="str">
        <f t="shared" ref="AF5067:AF5087" si="2430">IF(ISNUMBER(A5067),IF(ISNUMBER(AC5067),AC5067,0)+IF(ISNUMBER(AD5067),AD5067,0),"")</f>
        <v/>
      </c>
      <c r="AG5067" s="3" t="str">
        <f t="shared" si="2402"/>
        <v/>
      </c>
      <c r="AH5067" s="4" t="str">
        <f t="shared" ref="AH5067:AH5087" si="2431">IF(AG5067="y",AF5067*10*$C$11,"")</f>
        <v/>
      </c>
      <c r="AI5067" s="75" t="str">
        <f t="shared" ref="AI5067:AI5087" si="2432">IF(ISNUMBER(A5067),IF(ISNUMBER(AH5067),AJ5067,AF5067*10*$C$11+AJ5067),"")</f>
        <v/>
      </c>
    </row>
    <row r="5068" spans="1:36">
      <c r="A5068" s="41" t="str">
        <f t="shared" si="2406"/>
        <v/>
      </c>
      <c r="B5068" s="150" t="str">
        <f>IF(ISNUMBER(A5068),INDEX('MetaTrader Import'!$H$13:$J$5893,TRUNC(((A5068-$A$39+1)-1)/3)+1,MOD((A5068-$A$39+1)-1,3)+1),"")</f>
        <v/>
      </c>
      <c r="C5068" s="43" t="str">
        <f t="shared" si="2408"/>
        <v/>
      </c>
      <c r="D5068" s="43" t="str">
        <f t="shared" ca="1" si="2409"/>
        <v/>
      </c>
      <c r="E5068" s="43" t="str">
        <f t="shared" si="2410"/>
        <v/>
      </c>
      <c r="F5068" s="43" t="str">
        <f t="shared" si="2411"/>
        <v/>
      </c>
      <c r="G5068" s="43" t="str">
        <f>IF(A5068&lt;&gt;"",IF(A5068&lt;Data!$G$11*0.25,$C$13/$G$32,IF(A5068&gt;Data!$G$11*0.25,$C$13,$C$13*10)),"")</f>
        <v/>
      </c>
      <c r="H5068" s="43" t="str">
        <f>IF(A5068&lt;&gt;"",IF(Data!$G$9="constant",$C$13,IF(Data!$G$9="squeeze",G5068,F5068)),"")</f>
        <v/>
      </c>
      <c r="I5068" s="38" t="str">
        <f ca="1">IF(ISNUMBER(A5068),NORMINV(RAND(),0,IF(AND(Data!$G$9="squeeze",A5068&lt;Data!$G$11*0.25),$H$32,1)*$C$30*$C$13)*($C$14*$C$12),"")</f>
        <v/>
      </c>
      <c r="J5068" s="42" t="str">
        <f ca="1">IFERROR(IF(Data!$C$6="Real",B5068,I5068+J5067+($C$14*$C$12)*(NORMINV(RAND(),$C$15,CHOOSE($G$13,$C$13,F5068,G5068)))),"")</f>
        <v/>
      </c>
      <c r="K5068" s="88" t="str">
        <f>IF(ISNUMBER(A5068), IF($G$16="fixed",$G$17,MIN(H5068*Data!$C$7*$C$16*0.5,$C$17*Data!$C$7))*$C$12,"")</f>
        <v/>
      </c>
      <c r="L5068" s="42" t="str">
        <f t="shared" ca="1" si="2412"/>
        <v/>
      </c>
      <c r="M5068" s="44" t="str">
        <f t="shared" ca="1" si="2413"/>
        <v/>
      </c>
      <c r="N5068" s="44" t="str">
        <f t="shared" ca="1" si="2414"/>
        <v/>
      </c>
      <c r="O5068" s="108" t="str">
        <f t="shared" si="2415"/>
        <v/>
      </c>
      <c r="P5068" s="102" t="str">
        <f t="shared" si="2416"/>
        <v/>
      </c>
      <c r="Q5068" s="102" t="str">
        <f t="shared" si="2417"/>
        <v/>
      </c>
      <c r="R5068" s="120" t="str">
        <f t="shared" si="2395"/>
        <v/>
      </c>
      <c r="S5068" s="54" t="str">
        <f t="shared" si="2396"/>
        <v/>
      </c>
      <c r="T5068" s="5" t="str">
        <f t="shared" si="2418"/>
        <v/>
      </c>
      <c r="U5068" s="152" t="str">
        <f t="shared" si="2419"/>
        <v/>
      </c>
      <c r="V5068" s="152" t="str">
        <f t="shared" si="2420"/>
        <v/>
      </c>
      <c r="W5068" s="153" t="str">
        <f t="shared" si="2421"/>
        <v/>
      </c>
      <c r="X5068" s="153" t="str">
        <f t="shared" si="2422"/>
        <v/>
      </c>
      <c r="Y5068" s="153" t="str">
        <f t="shared" si="2423"/>
        <v/>
      </c>
      <c r="Z5068" s="153" t="str">
        <f t="shared" si="2424"/>
        <v/>
      </c>
      <c r="AA5068" s="152" t="str">
        <f t="shared" si="2425"/>
        <v/>
      </c>
      <c r="AB5068" s="152" t="str">
        <f t="shared" si="2426"/>
        <v/>
      </c>
      <c r="AC5068" s="154" t="str">
        <f t="shared" si="2427"/>
        <v/>
      </c>
      <c r="AD5068" s="154" t="str">
        <f t="shared" si="2428"/>
        <v/>
      </c>
      <c r="AE5068" s="3" t="str">
        <f t="shared" si="2429"/>
        <v/>
      </c>
      <c r="AF5068" s="3" t="str">
        <f t="shared" si="2430"/>
        <v/>
      </c>
      <c r="AG5068" s="3" t="str">
        <f t="shared" si="2402"/>
        <v/>
      </c>
      <c r="AH5068" s="4" t="str">
        <f t="shared" si="2431"/>
        <v/>
      </c>
      <c r="AI5068" s="75" t="str">
        <f t="shared" si="2432"/>
        <v/>
      </c>
    </row>
    <row r="5069" spans="1:36">
      <c r="A5069" s="41" t="str">
        <f t="shared" si="2406"/>
        <v/>
      </c>
      <c r="B5069" s="150" t="str">
        <f>IF(ISNUMBER(A5069),INDEX('MetaTrader Import'!$H$13:$J$5893,TRUNC(((A5069-$A$39+1)-1)/3)+1,MOD((A5069-$A$39+1)-1,3)+1),"")</f>
        <v/>
      </c>
      <c r="C5069" s="43" t="str">
        <f t="shared" si="2408"/>
        <v/>
      </c>
      <c r="D5069" s="43" t="str">
        <f t="shared" ca="1" si="2409"/>
        <v/>
      </c>
      <c r="E5069" s="43" t="str">
        <f t="shared" si="2410"/>
        <v/>
      </c>
      <c r="F5069" s="43" t="str">
        <f t="shared" si="2411"/>
        <v/>
      </c>
      <c r="G5069" s="43" t="str">
        <f>IF(A5069&lt;&gt;"",IF(A5069&lt;Data!$G$11*0.25,$C$13/$G$32,IF(A5069&gt;Data!$G$11*0.25,$C$13,$C$13*10)),"")</f>
        <v/>
      </c>
      <c r="H5069" s="43" t="str">
        <f>IF(A5069&lt;&gt;"",IF(Data!$G$9="constant",$C$13,IF(Data!$G$9="squeeze",G5069,F5069)),"")</f>
        <v/>
      </c>
      <c r="I5069" s="38" t="str">
        <f ca="1">IF(ISNUMBER(A5069),NORMINV(RAND(),0,IF(AND(Data!$G$9="squeeze",A5069&lt;Data!$G$11*0.25),$H$32,1)*$C$30*$C$13)*($C$14*$C$12),"")</f>
        <v/>
      </c>
      <c r="J5069" s="42" t="str">
        <f ca="1">IFERROR(IF(Data!$C$6="Real",B5069,I5069+J5068+($C$14*$C$12)*(NORMINV(RAND(),$C$15,CHOOSE($G$13,$C$13,F5069,G5069)))),"")</f>
        <v/>
      </c>
      <c r="K5069" s="88" t="str">
        <f>IF(ISNUMBER(A5069), IF($G$16="fixed",$G$17,MIN(H5069*Data!$C$7*$C$16*0.5,$C$17*Data!$C$7))*$C$12,"")</f>
        <v/>
      </c>
      <c r="L5069" s="42" t="str">
        <f t="shared" ca="1" si="2412"/>
        <v/>
      </c>
      <c r="M5069" s="44" t="str">
        <f t="shared" ca="1" si="2413"/>
        <v/>
      </c>
      <c r="N5069" s="44" t="str">
        <f t="shared" ca="1" si="2414"/>
        <v/>
      </c>
      <c r="O5069" s="108" t="str">
        <f t="shared" si="2415"/>
        <v/>
      </c>
      <c r="P5069" s="102" t="str">
        <f t="shared" si="2416"/>
        <v/>
      </c>
      <c r="Q5069" s="102" t="str">
        <f t="shared" si="2417"/>
        <v/>
      </c>
      <c r="R5069" s="120" t="str">
        <f t="shared" si="2395"/>
        <v/>
      </c>
      <c r="S5069" s="54" t="str">
        <f t="shared" si="2396"/>
        <v/>
      </c>
      <c r="T5069" s="5" t="str">
        <f t="shared" si="2418"/>
        <v/>
      </c>
      <c r="U5069" s="152" t="str">
        <f t="shared" si="2419"/>
        <v/>
      </c>
      <c r="V5069" s="152" t="str">
        <f t="shared" si="2420"/>
        <v/>
      </c>
      <c r="W5069" s="153" t="str">
        <f t="shared" si="2421"/>
        <v/>
      </c>
      <c r="X5069" s="153" t="str">
        <f t="shared" si="2422"/>
        <v/>
      </c>
      <c r="Y5069" s="153" t="str">
        <f t="shared" si="2423"/>
        <v/>
      </c>
      <c r="Z5069" s="153" t="str">
        <f t="shared" si="2424"/>
        <v/>
      </c>
      <c r="AA5069" s="152" t="str">
        <f t="shared" si="2425"/>
        <v/>
      </c>
      <c r="AB5069" s="152" t="str">
        <f t="shared" si="2426"/>
        <v/>
      </c>
      <c r="AC5069" s="154" t="str">
        <f t="shared" si="2427"/>
        <v/>
      </c>
      <c r="AD5069" s="154" t="str">
        <f t="shared" si="2428"/>
        <v/>
      </c>
      <c r="AE5069" s="3" t="str">
        <f t="shared" si="2429"/>
        <v/>
      </c>
      <c r="AF5069" s="3" t="str">
        <f t="shared" si="2430"/>
        <v/>
      </c>
      <c r="AG5069" s="3" t="str">
        <f t="shared" si="2402"/>
        <v/>
      </c>
      <c r="AH5069" s="4" t="str">
        <f t="shared" si="2431"/>
        <v/>
      </c>
      <c r="AI5069" s="75" t="str">
        <f t="shared" si="2432"/>
        <v/>
      </c>
    </row>
    <row r="5070" spans="1:36">
      <c r="A5070" s="41" t="str">
        <f t="shared" si="2406"/>
        <v/>
      </c>
      <c r="B5070" s="150" t="str">
        <f>IF(ISNUMBER(A5070),INDEX('MetaTrader Import'!$H$13:$J$5893,TRUNC(((A5070-$A$39+1)-1)/3)+1,MOD((A5070-$A$39+1)-1,3)+1),"")</f>
        <v/>
      </c>
      <c r="C5070" s="43" t="str">
        <f t="shared" si="2408"/>
        <v/>
      </c>
      <c r="D5070" s="43" t="str">
        <f t="shared" ca="1" si="2409"/>
        <v/>
      </c>
      <c r="E5070" s="43" t="str">
        <f t="shared" si="2410"/>
        <v/>
      </c>
      <c r="F5070" s="43" t="str">
        <f t="shared" si="2411"/>
        <v/>
      </c>
      <c r="G5070" s="43" t="str">
        <f>IF(A5070&lt;&gt;"",IF(A5070&lt;Data!$G$11*0.25,$C$13/$G$32,IF(A5070&gt;Data!$G$11*0.25,$C$13,$C$13*10)),"")</f>
        <v/>
      </c>
      <c r="H5070" s="43" t="str">
        <f>IF(A5070&lt;&gt;"",IF(Data!$G$9="constant",$C$13,IF(Data!$G$9="squeeze",G5070,F5070)),"")</f>
        <v/>
      </c>
      <c r="I5070" s="38" t="str">
        <f ca="1">IF(ISNUMBER(A5070),NORMINV(RAND(),0,IF(AND(Data!$G$9="squeeze",A5070&lt;Data!$G$11*0.25),$H$32,1)*$C$30*$C$13)*($C$14*$C$12),"")</f>
        <v/>
      </c>
      <c r="J5070" s="42" t="str">
        <f ca="1">IFERROR(IF(Data!$C$6="Real",B5070,I5070+J5069+($C$14*$C$12)*(NORMINV(RAND(),$C$15,CHOOSE($G$13,$C$13,F5070,G5070)))),"")</f>
        <v/>
      </c>
      <c r="K5070" s="88" t="str">
        <f>IF(ISNUMBER(A5070), IF($G$16="fixed",$G$17,MIN(H5070*Data!$C$7*$C$16*0.5,$C$17*Data!$C$7))*$C$12,"")</f>
        <v/>
      </c>
      <c r="L5070" s="42" t="str">
        <f t="shared" ca="1" si="2412"/>
        <v/>
      </c>
      <c r="M5070" s="44" t="str">
        <f t="shared" ca="1" si="2413"/>
        <v/>
      </c>
      <c r="N5070" s="44" t="str">
        <f t="shared" ca="1" si="2414"/>
        <v/>
      </c>
      <c r="O5070" s="108" t="str">
        <f t="shared" si="2415"/>
        <v/>
      </c>
      <c r="P5070" s="102" t="str">
        <f t="shared" si="2416"/>
        <v/>
      </c>
      <c r="Q5070" s="102" t="str">
        <f t="shared" si="2417"/>
        <v/>
      </c>
      <c r="R5070" s="120" t="str">
        <f t="shared" si="2395"/>
        <v/>
      </c>
      <c r="S5070" s="54" t="str">
        <f t="shared" si="2396"/>
        <v/>
      </c>
      <c r="T5070" s="5" t="str">
        <f t="shared" si="2418"/>
        <v/>
      </c>
      <c r="U5070" s="152" t="str">
        <f t="shared" si="2419"/>
        <v/>
      </c>
      <c r="V5070" s="152" t="str">
        <f t="shared" si="2420"/>
        <v/>
      </c>
      <c r="W5070" s="153" t="str">
        <f t="shared" si="2421"/>
        <v/>
      </c>
      <c r="X5070" s="153" t="str">
        <f t="shared" si="2422"/>
        <v/>
      </c>
      <c r="Y5070" s="153" t="str">
        <f t="shared" si="2423"/>
        <v/>
      </c>
      <c r="Z5070" s="153" t="str">
        <f t="shared" si="2424"/>
        <v/>
      </c>
      <c r="AA5070" s="152" t="str">
        <f t="shared" si="2425"/>
        <v/>
      </c>
      <c r="AB5070" s="152" t="str">
        <f t="shared" si="2426"/>
        <v/>
      </c>
      <c r="AC5070" s="154" t="str">
        <f t="shared" si="2427"/>
        <v/>
      </c>
      <c r="AD5070" s="154" t="str">
        <f t="shared" si="2428"/>
        <v/>
      </c>
      <c r="AE5070" s="3" t="str">
        <f t="shared" si="2429"/>
        <v/>
      </c>
      <c r="AF5070" s="3" t="str">
        <f t="shared" si="2430"/>
        <v/>
      </c>
      <c r="AG5070" s="3" t="str">
        <f t="shared" si="2402"/>
        <v/>
      </c>
      <c r="AH5070" s="4" t="str">
        <f t="shared" si="2431"/>
        <v/>
      </c>
      <c r="AI5070" s="75" t="str">
        <f t="shared" si="2432"/>
        <v/>
      </c>
    </row>
    <row r="5071" spans="1:36">
      <c r="A5071" s="41" t="str">
        <f t="shared" si="2406"/>
        <v/>
      </c>
      <c r="B5071" s="150" t="str">
        <f>IF(ISNUMBER(A5071),INDEX('MetaTrader Import'!$H$13:$J$5893,TRUNC(((A5071-$A$39+1)-1)/3)+1,MOD((A5071-$A$39+1)-1,3)+1),"")</f>
        <v/>
      </c>
      <c r="C5071" s="43" t="str">
        <f t="shared" si="2408"/>
        <v/>
      </c>
      <c r="D5071" s="43" t="str">
        <f t="shared" ca="1" si="2409"/>
        <v/>
      </c>
      <c r="E5071" s="43" t="str">
        <f t="shared" si="2410"/>
        <v/>
      </c>
      <c r="F5071" s="43" t="str">
        <f t="shared" si="2411"/>
        <v/>
      </c>
      <c r="G5071" s="43" t="str">
        <f>IF(A5071&lt;&gt;"",IF(A5071&lt;Data!$G$11*0.25,$C$13/$G$32,IF(A5071&gt;Data!$G$11*0.25,$C$13,$C$13*10)),"")</f>
        <v/>
      </c>
      <c r="H5071" s="43" t="str">
        <f>IF(A5071&lt;&gt;"",IF(Data!$G$9="constant",$C$13,IF(Data!$G$9="squeeze",G5071,F5071)),"")</f>
        <v/>
      </c>
      <c r="I5071" s="38" t="str">
        <f ca="1">IF(ISNUMBER(A5071),NORMINV(RAND(),0,IF(AND(Data!$G$9="squeeze",A5071&lt;Data!$G$11*0.25),$H$32,1)*$C$30*$C$13)*($C$14*$C$12),"")</f>
        <v/>
      </c>
      <c r="J5071" s="42" t="str">
        <f ca="1">IFERROR(IF(Data!$C$6="Real",B5071,I5071+J5070+($C$14*$C$12)*(NORMINV(RAND(),$C$15,CHOOSE($G$13,$C$13,F5071,G5071)))),"")</f>
        <v/>
      </c>
      <c r="K5071" s="88" t="str">
        <f>IF(ISNUMBER(A5071), IF($G$16="fixed",$G$17,MIN(H5071*Data!$C$7*$C$16*0.5,$C$17*Data!$C$7))*$C$12,"")</f>
        <v/>
      </c>
      <c r="L5071" s="42" t="str">
        <f t="shared" ca="1" si="2412"/>
        <v/>
      </c>
      <c r="M5071" s="44" t="str">
        <f t="shared" ca="1" si="2413"/>
        <v/>
      </c>
      <c r="N5071" s="44" t="str">
        <f t="shared" ca="1" si="2414"/>
        <v/>
      </c>
      <c r="O5071" s="108" t="str">
        <f t="shared" si="2415"/>
        <v/>
      </c>
      <c r="P5071" s="102" t="str">
        <f t="shared" si="2416"/>
        <v/>
      </c>
      <c r="Q5071" s="102" t="str">
        <f t="shared" si="2417"/>
        <v/>
      </c>
      <c r="R5071" s="120" t="str">
        <f t="shared" si="2395"/>
        <v/>
      </c>
      <c r="S5071" s="54" t="str">
        <f t="shared" si="2396"/>
        <v/>
      </c>
      <c r="T5071" s="5" t="str">
        <f t="shared" si="2418"/>
        <v/>
      </c>
      <c r="U5071" s="152" t="str">
        <f t="shared" si="2419"/>
        <v/>
      </c>
      <c r="V5071" s="152" t="str">
        <f t="shared" si="2420"/>
        <v/>
      </c>
      <c r="W5071" s="153" t="str">
        <f t="shared" si="2421"/>
        <v/>
      </c>
      <c r="X5071" s="153" t="str">
        <f t="shared" si="2422"/>
        <v/>
      </c>
      <c r="Y5071" s="153" t="str">
        <f t="shared" si="2423"/>
        <v/>
      </c>
      <c r="Z5071" s="153" t="str">
        <f t="shared" si="2424"/>
        <v/>
      </c>
      <c r="AA5071" s="152" t="str">
        <f t="shared" si="2425"/>
        <v/>
      </c>
      <c r="AB5071" s="152" t="str">
        <f t="shared" si="2426"/>
        <v/>
      </c>
      <c r="AC5071" s="154" t="str">
        <f t="shared" si="2427"/>
        <v/>
      </c>
      <c r="AD5071" s="154" t="str">
        <f t="shared" si="2428"/>
        <v/>
      </c>
      <c r="AE5071" s="3" t="str">
        <f t="shared" si="2429"/>
        <v/>
      </c>
      <c r="AF5071" s="3" t="str">
        <f t="shared" si="2430"/>
        <v/>
      </c>
      <c r="AG5071" s="3" t="str">
        <f t="shared" si="2402"/>
        <v/>
      </c>
      <c r="AH5071" s="4" t="str">
        <f t="shared" si="2431"/>
        <v/>
      </c>
      <c r="AI5071" s="75" t="str">
        <f t="shared" si="2432"/>
        <v/>
      </c>
    </row>
    <row r="5072" spans="1:36">
      <c r="A5072" s="41" t="str">
        <f t="shared" si="2406"/>
        <v/>
      </c>
      <c r="B5072" s="150" t="str">
        <f>IF(ISNUMBER(A5072),INDEX('MetaTrader Import'!$H$13:$J$5893,TRUNC(((A5072-$A$39+1)-1)/3)+1,MOD((A5072-$A$39+1)-1,3)+1),"")</f>
        <v/>
      </c>
      <c r="C5072" s="43" t="str">
        <f t="shared" si="2408"/>
        <v/>
      </c>
      <c r="D5072" s="43" t="str">
        <f t="shared" ca="1" si="2409"/>
        <v/>
      </c>
      <c r="E5072" s="43" t="str">
        <f t="shared" si="2410"/>
        <v/>
      </c>
      <c r="F5072" s="43" t="str">
        <f t="shared" si="2411"/>
        <v/>
      </c>
      <c r="G5072" s="43" t="str">
        <f>IF(A5072&lt;&gt;"",IF(A5072&lt;Data!$G$11*0.25,$C$13/$G$32,IF(A5072&gt;Data!$G$11*0.25,$C$13,$C$13*10)),"")</f>
        <v/>
      </c>
      <c r="H5072" s="43" t="str">
        <f>IF(A5072&lt;&gt;"",IF(Data!$G$9="constant",$C$13,IF(Data!$G$9="squeeze",G5072,F5072)),"")</f>
        <v/>
      </c>
      <c r="I5072" s="38" t="str">
        <f ca="1">IF(ISNUMBER(A5072),NORMINV(RAND(),0,IF(AND(Data!$G$9="squeeze",A5072&lt;Data!$G$11*0.25),$H$32,1)*$C$30*$C$13)*($C$14*$C$12),"")</f>
        <v/>
      </c>
      <c r="J5072" s="42" t="str">
        <f ca="1">IFERROR(IF(Data!$C$6="Real",B5072,I5072+J5071+($C$14*$C$12)*(NORMINV(RAND(),$C$15,CHOOSE($G$13,$C$13,F5072,G5072)))),"")</f>
        <v/>
      </c>
      <c r="K5072" s="88" t="str">
        <f>IF(ISNUMBER(A5072), IF($G$16="fixed",$G$17,MIN(H5072*Data!$C$7*$C$16*0.5,$C$17*Data!$C$7))*$C$12,"")</f>
        <v/>
      </c>
      <c r="L5072" s="42" t="str">
        <f t="shared" ca="1" si="2412"/>
        <v/>
      </c>
      <c r="M5072" s="44" t="str">
        <f t="shared" ca="1" si="2413"/>
        <v/>
      </c>
      <c r="N5072" s="44" t="str">
        <f t="shared" ca="1" si="2414"/>
        <v/>
      </c>
      <c r="O5072" s="108" t="str">
        <f t="shared" si="2415"/>
        <v/>
      </c>
      <c r="P5072" s="102" t="str">
        <f t="shared" si="2416"/>
        <v/>
      </c>
      <c r="Q5072" s="102" t="str">
        <f t="shared" si="2417"/>
        <v/>
      </c>
      <c r="R5072" s="120" t="str">
        <f t="shared" si="2395"/>
        <v/>
      </c>
      <c r="S5072" s="54" t="str">
        <f t="shared" si="2396"/>
        <v/>
      </c>
      <c r="T5072" s="5" t="str">
        <f t="shared" si="2418"/>
        <v/>
      </c>
      <c r="U5072" s="152" t="str">
        <f t="shared" si="2419"/>
        <v/>
      </c>
      <c r="V5072" s="152" t="str">
        <f t="shared" si="2420"/>
        <v/>
      </c>
      <c r="W5072" s="153" t="str">
        <f t="shared" si="2421"/>
        <v/>
      </c>
      <c r="X5072" s="153" t="str">
        <f t="shared" si="2422"/>
        <v/>
      </c>
      <c r="Y5072" s="153" t="str">
        <f t="shared" si="2423"/>
        <v/>
      </c>
      <c r="Z5072" s="153" t="str">
        <f t="shared" si="2424"/>
        <v/>
      </c>
      <c r="AA5072" s="152" t="str">
        <f t="shared" si="2425"/>
        <v/>
      </c>
      <c r="AB5072" s="152" t="str">
        <f t="shared" si="2426"/>
        <v/>
      </c>
      <c r="AC5072" s="154" t="str">
        <f t="shared" si="2427"/>
        <v/>
      </c>
      <c r="AD5072" s="154" t="str">
        <f t="shared" si="2428"/>
        <v/>
      </c>
      <c r="AE5072" s="3" t="str">
        <f t="shared" si="2429"/>
        <v/>
      </c>
      <c r="AF5072" s="3" t="str">
        <f t="shared" si="2430"/>
        <v/>
      </c>
      <c r="AG5072" s="3" t="str">
        <f t="shared" si="2402"/>
        <v/>
      </c>
      <c r="AH5072" s="4" t="str">
        <f t="shared" si="2431"/>
        <v/>
      </c>
      <c r="AI5072" s="75" t="str">
        <f t="shared" si="2432"/>
        <v/>
      </c>
    </row>
    <row r="5073" spans="1:35">
      <c r="A5073" s="41" t="str">
        <f t="shared" si="2406"/>
        <v/>
      </c>
      <c r="B5073" s="150" t="str">
        <f>IF(ISNUMBER(A5073),INDEX('MetaTrader Import'!$H$13:$J$5893,TRUNC(((A5073-$A$39+1)-1)/3)+1,MOD((A5073-$A$39+1)-1,3)+1),"")</f>
        <v/>
      </c>
      <c r="C5073" s="43" t="str">
        <f t="shared" si="2408"/>
        <v/>
      </c>
      <c r="D5073" s="43" t="str">
        <f t="shared" ca="1" si="2409"/>
        <v/>
      </c>
      <c r="E5073" s="43" t="str">
        <f t="shared" si="2410"/>
        <v/>
      </c>
      <c r="F5073" s="43" t="str">
        <f t="shared" si="2411"/>
        <v/>
      </c>
      <c r="G5073" s="43" t="str">
        <f>IF(A5073&lt;&gt;"",IF(A5073&lt;Data!$G$11*0.25,$C$13/$G$32,IF(A5073&gt;Data!$G$11*0.25,$C$13,$C$13*10)),"")</f>
        <v/>
      </c>
      <c r="H5073" s="43" t="str">
        <f>IF(A5073&lt;&gt;"",IF(Data!$G$9="constant",$C$13,IF(Data!$G$9="squeeze",G5073,F5073)),"")</f>
        <v/>
      </c>
      <c r="I5073" s="38" t="str">
        <f ca="1">IF(ISNUMBER(A5073),NORMINV(RAND(),0,IF(AND(Data!$G$9="squeeze",A5073&lt;Data!$G$11*0.25),$H$32,1)*$C$30*$C$13)*($C$14*$C$12),"")</f>
        <v/>
      </c>
      <c r="J5073" s="42" t="str">
        <f ca="1">IFERROR(IF(Data!$C$6="Real",B5073,I5073+J5072+($C$14*$C$12)*(NORMINV(RAND(),$C$15,CHOOSE($G$13,$C$13,F5073,G5073)))),"")</f>
        <v/>
      </c>
      <c r="K5073" s="88" t="str">
        <f>IF(ISNUMBER(A5073), IF($G$16="fixed",$G$17,MIN(H5073*Data!$C$7*$C$16*0.5,$C$17*Data!$C$7))*$C$12,"")</f>
        <v/>
      </c>
      <c r="L5073" s="42" t="str">
        <f t="shared" ca="1" si="2412"/>
        <v/>
      </c>
      <c r="M5073" s="44" t="str">
        <f t="shared" ca="1" si="2413"/>
        <v/>
      </c>
      <c r="N5073" s="44" t="str">
        <f t="shared" ca="1" si="2414"/>
        <v/>
      </c>
      <c r="O5073" s="108" t="str">
        <f t="shared" si="2415"/>
        <v/>
      </c>
      <c r="P5073" s="102" t="str">
        <f t="shared" si="2416"/>
        <v/>
      </c>
      <c r="Q5073" s="102" t="str">
        <f t="shared" si="2417"/>
        <v/>
      </c>
      <c r="R5073" s="120" t="str">
        <f t="shared" si="2395"/>
        <v/>
      </c>
      <c r="S5073" s="54" t="str">
        <f t="shared" si="2396"/>
        <v/>
      </c>
      <c r="T5073" s="5" t="str">
        <f t="shared" si="2418"/>
        <v/>
      </c>
      <c r="U5073" s="152" t="str">
        <f t="shared" si="2419"/>
        <v/>
      </c>
      <c r="V5073" s="152" t="str">
        <f t="shared" si="2420"/>
        <v/>
      </c>
      <c r="W5073" s="153" t="str">
        <f t="shared" si="2421"/>
        <v/>
      </c>
      <c r="X5073" s="153" t="str">
        <f t="shared" si="2422"/>
        <v/>
      </c>
      <c r="Y5073" s="153" t="str">
        <f t="shared" si="2423"/>
        <v/>
      </c>
      <c r="Z5073" s="153" t="str">
        <f t="shared" si="2424"/>
        <v/>
      </c>
      <c r="AA5073" s="152" t="str">
        <f t="shared" si="2425"/>
        <v/>
      </c>
      <c r="AB5073" s="152" t="str">
        <f t="shared" si="2426"/>
        <v/>
      </c>
      <c r="AC5073" s="154" t="str">
        <f t="shared" si="2427"/>
        <v/>
      </c>
      <c r="AD5073" s="154" t="str">
        <f t="shared" si="2428"/>
        <v/>
      </c>
      <c r="AE5073" s="3" t="str">
        <f t="shared" si="2429"/>
        <v/>
      </c>
      <c r="AF5073" s="3" t="str">
        <f t="shared" si="2430"/>
        <v/>
      </c>
      <c r="AG5073" s="3" t="str">
        <f t="shared" si="2402"/>
        <v/>
      </c>
      <c r="AH5073" s="4" t="str">
        <f t="shared" si="2431"/>
        <v/>
      </c>
      <c r="AI5073" s="75" t="str">
        <f t="shared" si="2432"/>
        <v/>
      </c>
    </row>
    <row r="5074" spans="1:35">
      <c r="A5074" s="41" t="str">
        <f t="shared" si="2406"/>
        <v/>
      </c>
      <c r="B5074" s="150" t="str">
        <f>IF(ISNUMBER(A5074),INDEX('MetaTrader Import'!$H$13:$J$5893,TRUNC(((A5074-$A$39+1)-1)/3)+1,MOD((A5074-$A$39+1)-1,3)+1),"")</f>
        <v/>
      </c>
      <c r="C5074" s="43" t="str">
        <f t="shared" si="2408"/>
        <v/>
      </c>
      <c r="D5074" s="43" t="str">
        <f t="shared" ca="1" si="2409"/>
        <v/>
      </c>
      <c r="E5074" s="43" t="str">
        <f t="shared" si="2410"/>
        <v/>
      </c>
      <c r="F5074" s="43" t="str">
        <f t="shared" si="2411"/>
        <v/>
      </c>
      <c r="G5074" s="43" t="str">
        <f>IF(A5074&lt;&gt;"",IF(A5074&lt;Data!$G$11*0.25,$C$13/$G$32,IF(A5074&gt;Data!$G$11*0.25,$C$13,$C$13*10)),"")</f>
        <v/>
      </c>
      <c r="H5074" s="43" t="str">
        <f>IF(A5074&lt;&gt;"",IF(Data!$G$9="constant",$C$13,IF(Data!$G$9="squeeze",G5074,F5074)),"")</f>
        <v/>
      </c>
      <c r="I5074" s="38" t="str">
        <f ca="1">IF(ISNUMBER(A5074),NORMINV(RAND(),0,IF(AND(Data!$G$9="squeeze",A5074&lt;Data!$G$11*0.25),$H$32,1)*$C$30*$C$13)*($C$14*$C$12),"")</f>
        <v/>
      </c>
      <c r="J5074" s="42" t="str">
        <f ca="1">IFERROR(IF(Data!$C$6="Real",B5074,I5074+J5073+($C$14*$C$12)*(NORMINV(RAND(),$C$15,CHOOSE($G$13,$C$13,F5074,G5074)))),"")</f>
        <v/>
      </c>
      <c r="K5074" s="88" t="str">
        <f>IF(ISNUMBER(A5074), IF($G$16="fixed",$G$17,MIN(H5074*Data!$C$7*$C$16*0.5,$C$17*Data!$C$7))*$C$12,"")</f>
        <v/>
      </c>
      <c r="L5074" s="42" t="str">
        <f t="shared" ca="1" si="2412"/>
        <v/>
      </c>
      <c r="M5074" s="44" t="str">
        <f t="shared" ca="1" si="2413"/>
        <v/>
      </c>
      <c r="N5074" s="44" t="str">
        <f t="shared" ca="1" si="2414"/>
        <v/>
      </c>
      <c r="O5074" s="108" t="str">
        <f t="shared" si="2415"/>
        <v/>
      </c>
      <c r="P5074" s="102" t="str">
        <f t="shared" si="2416"/>
        <v/>
      </c>
      <c r="Q5074" s="102" t="str">
        <f t="shared" si="2417"/>
        <v/>
      </c>
      <c r="R5074" s="120" t="str">
        <f t="shared" si="2395"/>
        <v/>
      </c>
      <c r="S5074" s="54" t="str">
        <f t="shared" si="2396"/>
        <v/>
      </c>
      <c r="T5074" s="5" t="str">
        <f t="shared" si="2418"/>
        <v/>
      </c>
      <c r="U5074" s="152" t="str">
        <f t="shared" si="2419"/>
        <v/>
      </c>
      <c r="V5074" s="152" t="str">
        <f t="shared" si="2420"/>
        <v/>
      </c>
      <c r="W5074" s="153" t="str">
        <f t="shared" si="2421"/>
        <v/>
      </c>
      <c r="X5074" s="153" t="str">
        <f t="shared" si="2422"/>
        <v/>
      </c>
      <c r="Y5074" s="153" t="str">
        <f t="shared" si="2423"/>
        <v/>
      </c>
      <c r="Z5074" s="153" t="str">
        <f t="shared" si="2424"/>
        <v/>
      </c>
      <c r="AA5074" s="152" t="str">
        <f t="shared" si="2425"/>
        <v/>
      </c>
      <c r="AB5074" s="152" t="str">
        <f t="shared" si="2426"/>
        <v/>
      </c>
      <c r="AC5074" s="154" t="str">
        <f t="shared" si="2427"/>
        <v/>
      </c>
      <c r="AD5074" s="154" t="str">
        <f t="shared" si="2428"/>
        <v/>
      </c>
      <c r="AE5074" s="3" t="str">
        <f t="shared" si="2429"/>
        <v/>
      </c>
      <c r="AF5074" s="3" t="str">
        <f t="shared" si="2430"/>
        <v/>
      </c>
      <c r="AG5074" s="3" t="str">
        <f t="shared" si="2402"/>
        <v/>
      </c>
      <c r="AH5074" s="4" t="str">
        <f t="shared" si="2431"/>
        <v/>
      </c>
      <c r="AI5074" s="75" t="str">
        <f t="shared" si="2432"/>
        <v/>
      </c>
    </row>
    <row r="5075" spans="1:35">
      <c r="A5075" s="41" t="str">
        <f t="shared" si="2406"/>
        <v/>
      </c>
      <c r="B5075" s="150" t="str">
        <f>IF(ISNUMBER(A5075),INDEX('MetaTrader Import'!$H$13:$J$5893,TRUNC(((A5075-$A$39+1)-1)/3)+1,MOD((A5075-$A$39+1)-1,3)+1),"")</f>
        <v/>
      </c>
      <c r="C5075" s="43" t="str">
        <f t="shared" si="2408"/>
        <v/>
      </c>
      <c r="D5075" s="43" t="str">
        <f t="shared" ca="1" si="2409"/>
        <v/>
      </c>
      <c r="E5075" s="43" t="str">
        <f t="shared" si="2410"/>
        <v/>
      </c>
      <c r="F5075" s="43" t="str">
        <f t="shared" si="2411"/>
        <v/>
      </c>
      <c r="G5075" s="43" t="str">
        <f>IF(A5075&lt;&gt;"",IF(A5075&lt;Data!$G$11*0.25,$C$13/$G$32,IF(A5075&gt;Data!$G$11*0.25,$C$13,$C$13*10)),"")</f>
        <v/>
      </c>
      <c r="H5075" s="43" t="str">
        <f>IF(A5075&lt;&gt;"",IF(Data!$G$9="constant",$C$13,IF(Data!$G$9="squeeze",G5075,F5075)),"")</f>
        <v/>
      </c>
      <c r="I5075" s="38" t="str">
        <f ca="1">IF(ISNUMBER(A5075),NORMINV(RAND(),0,IF(AND(Data!$G$9="squeeze",A5075&lt;Data!$G$11*0.25),$H$32,1)*$C$30*$C$13)*($C$14*$C$12),"")</f>
        <v/>
      </c>
      <c r="J5075" s="42" t="str">
        <f ca="1">IFERROR(IF(Data!$C$6="Real",B5075,I5075+J5074+($C$14*$C$12)*(NORMINV(RAND(),$C$15,CHOOSE($G$13,$C$13,F5075,G5075)))),"")</f>
        <v/>
      </c>
      <c r="K5075" s="88" t="str">
        <f>IF(ISNUMBER(A5075), IF($G$16="fixed",$G$17,MIN(H5075*Data!$C$7*$C$16*0.5,$C$17*Data!$C$7))*$C$12,"")</f>
        <v/>
      </c>
      <c r="L5075" s="42" t="str">
        <f t="shared" ca="1" si="2412"/>
        <v/>
      </c>
      <c r="M5075" s="44" t="str">
        <f t="shared" ca="1" si="2413"/>
        <v/>
      </c>
      <c r="N5075" s="44" t="str">
        <f t="shared" ca="1" si="2414"/>
        <v/>
      </c>
      <c r="O5075" s="108" t="str">
        <f t="shared" si="2415"/>
        <v/>
      </c>
      <c r="P5075" s="102" t="str">
        <f t="shared" si="2416"/>
        <v/>
      </c>
      <c r="Q5075" s="102" t="str">
        <f t="shared" si="2417"/>
        <v/>
      </c>
      <c r="R5075" s="120" t="str">
        <f t="shared" si="2395"/>
        <v/>
      </c>
      <c r="S5075" s="54" t="str">
        <f t="shared" si="2396"/>
        <v/>
      </c>
      <c r="T5075" s="5" t="str">
        <f t="shared" si="2418"/>
        <v/>
      </c>
      <c r="U5075" s="152" t="str">
        <f t="shared" si="2419"/>
        <v/>
      </c>
      <c r="V5075" s="152" t="str">
        <f t="shared" si="2420"/>
        <v/>
      </c>
      <c r="W5075" s="153" t="str">
        <f t="shared" si="2421"/>
        <v/>
      </c>
      <c r="X5075" s="153" t="str">
        <f t="shared" si="2422"/>
        <v/>
      </c>
      <c r="Y5075" s="153" t="str">
        <f t="shared" si="2423"/>
        <v/>
      </c>
      <c r="Z5075" s="153" t="str">
        <f t="shared" si="2424"/>
        <v/>
      </c>
      <c r="AA5075" s="152" t="str">
        <f t="shared" si="2425"/>
        <v/>
      </c>
      <c r="AB5075" s="152" t="str">
        <f t="shared" si="2426"/>
        <v/>
      </c>
      <c r="AC5075" s="154" t="str">
        <f t="shared" si="2427"/>
        <v/>
      </c>
      <c r="AD5075" s="154" t="str">
        <f t="shared" si="2428"/>
        <v/>
      </c>
      <c r="AE5075" s="3" t="str">
        <f t="shared" si="2429"/>
        <v/>
      </c>
      <c r="AF5075" s="3" t="str">
        <f t="shared" si="2430"/>
        <v/>
      </c>
      <c r="AG5075" s="3" t="str">
        <f t="shared" si="2402"/>
        <v/>
      </c>
      <c r="AH5075" s="4" t="str">
        <f t="shared" si="2431"/>
        <v/>
      </c>
      <c r="AI5075" s="75" t="str">
        <f t="shared" si="2432"/>
        <v/>
      </c>
    </row>
    <row r="5076" spans="1:35">
      <c r="A5076" s="41" t="str">
        <f t="shared" si="2406"/>
        <v/>
      </c>
      <c r="B5076" s="150" t="str">
        <f>IF(ISNUMBER(A5076),INDEX('MetaTrader Import'!$H$13:$J$5893,TRUNC(((A5076-$A$39+1)-1)/3)+1,MOD((A5076-$A$39+1)-1,3)+1),"")</f>
        <v/>
      </c>
      <c r="C5076" s="43" t="str">
        <f t="shared" si="2408"/>
        <v/>
      </c>
      <c r="D5076" s="43" t="str">
        <f t="shared" ca="1" si="2409"/>
        <v/>
      </c>
      <c r="E5076" s="43" t="str">
        <f t="shared" si="2410"/>
        <v/>
      </c>
      <c r="F5076" s="43" t="str">
        <f t="shared" si="2411"/>
        <v/>
      </c>
      <c r="G5076" s="43" t="str">
        <f>IF(A5076&lt;&gt;"",IF(A5076&lt;Data!$G$11*0.25,$C$13/$G$32,IF(A5076&gt;Data!$G$11*0.25,$C$13,$C$13*10)),"")</f>
        <v/>
      </c>
      <c r="H5076" s="43" t="str">
        <f>IF(A5076&lt;&gt;"",IF(Data!$G$9="constant",$C$13,IF(Data!$G$9="squeeze",G5076,F5076)),"")</f>
        <v/>
      </c>
      <c r="I5076" s="38" t="str">
        <f ca="1">IF(ISNUMBER(A5076),NORMINV(RAND(),0,IF(AND(Data!$G$9="squeeze",A5076&lt;Data!$G$11*0.25),$H$32,1)*$C$30*$C$13)*($C$14*$C$12),"")</f>
        <v/>
      </c>
      <c r="J5076" s="42" t="str">
        <f ca="1">IFERROR(IF(Data!$C$6="Real",B5076,I5076+J5075+($C$14*$C$12)*(NORMINV(RAND(),$C$15,CHOOSE($G$13,$C$13,F5076,G5076)))),"")</f>
        <v/>
      </c>
      <c r="K5076" s="88" t="str">
        <f>IF(ISNUMBER(A5076), IF($G$16="fixed",$G$17,MIN(H5076*Data!$C$7*$C$16*0.5,$C$17*Data!$C$7))*$C$12,"")</f>
        <v/>
      </c>
      <c r="L5076" s="42" t="str">
        <f t="shared" ca="1" si="2412"/>
        <v/>
      </c>
      <c r="M5076" s="44" t="str">
        <f t="shared" ca="1" si="2413"/>
        <v/>
      </c>
      <c r="N5076" s="44" t="str">
        <f t="shared" ca="1" si="2414"/>
        <v/>
      </c>
      <c r="O5076" s="108" t="str">
        <f t="shared" si="2415"/>
        <v/>
      </c>
      <c r="P5076" s="102" t="str">
        <f t="shared" si="2416"/>
        <v/>
      </c>
      <c r="Q5076" s="102" t="str">
        <f t="shared" si="2417"/>
        <v/>
      </c>
      <c r="R5076" s="120" t="str">
        <f t="shared" si="2395"/>
        <v/>
      </c>
      <c r="S5076" s="54" t="str">
        <f t="shared" si="2396"/>
        <v/>
      </c>
      <c r="T5076" s="5" t="str">
        <f t="shared" si="2418"/>
        <v/>
      </c>
      <c r="U5076" s="152" t="str">
        <f t="shared" si="2419"/>
        <v/>
      </c>
      <c r="V5076" s="152" t="str">
        <f t="shared" si="2420"/>
        <v/>
      </c>
      <c r="W5076" s="153" t="str">
        <f t="shared" si="2421"/>
        <v/>
      </c>
      <c r="X5076" s="153" t="str">
        <f t="shared" si="2422"/>
        <v/>
      </c>
      <c r="Y5076" s="153" t="str">
        <f t="shared" si="2423"/>
        <v/>
      </c>
      <c r="Z5076" s="153" t="str">
        <f t="shared" si="2424"/>
        <v/>
      </c>
      <c r="AA5076" s="152" t="str">
        <f t="shared" si="2425"/>
        <v/>
      </c>
      <c r="AB5076" s="152" t="str">
        <f t="shared" si="2426"/>
        <v/>
      </c>
      <c r="AC5076" s="154" t="str">
        <f t="shared" si="2427"/>
        <v/>
      </c>
      <c r="AD5076" s="154" t="str">
        <f t="shared" si="2428"/>
        <v/>
      </c>
      <c r="AE5076" s="3" t="str">
        <f t="shared" si="2429"/>
        <v/>
      </c>
      <c r="AF5076" s="3" t="str">
        <f t="shared" si="2430"/>
        <v/>
      </c>
      <c r="AG5076" s="3" t="str">
        <f t="shared" si="2402"/>
        <v/>
      </c>
      <c r="AH5076" s="4" t="str">
        <f t="shared" si="2431"/>
        <v/>
      </c>
      <c r="AI5076" s="75" t="str">
        <f t="shared" si="2432"/>
        <v/>
      </c>
    </row>
    <row r="5077" spans="1:35">
      <c r="A5077" s="41" t="str">
        <f t="shared" si="2406"/>
        <v/>
      </c>
      <c r="B5077" s="150" t="str">
        <f>IF(ISNUMBER(A5077),INDEX('MetaTrader Import'!$H$13:$J$5893,TRUNC(((A5077-$A$39+1)-1)/3)+1,MOD((A5077-$A$39+1)-1,3)+1),"")</f>
        <v/>
      </c>
      <c r="C5077" s="43" t="str">
        <f t="shared" si="2408"/>
        <v/>
      </c>
      <c r="D5077" s="43" t="str">
        <f t="shared" ca="1" si="2409"/>
        <v/>
      </c>
      <c r="E5077" s="43" t="str">
        <f t="shared" si="2410"/>
        <v/>
      </c>
      <c r="F5077" s="43" t="str">
        <f t="shared" si="2411"/>
        <v/>
      </c>
      <c r="G5077" s="43" t="str">
        <f>IF(A5077&lt;&gt;"",IF(A5077&lt;Data!$G$11*0.25,$C$13/$G$32,IF(A5077&gt;Data!$G$11*0.25,$C$13,$C$13*10)),"")</f>
        <v/>
      </c>
      <c r="H5077" s="43" t="str">
        <f>IF(A5077&lt;&gt;"",IF(Data!$G$9="constant",$C$13,IF(Data!$G$9="squeeze",G5077,F5077)),"")</f>
        <v/>
      </c>
      <c r="I5077" s="38" t="str">
        <f ca="1">IF(ISNUMBER(A5077),NORMINV(RAND(),0,IF(AND(Data!$G$9="squeeze",A5077&lt;Data!$G$11*0.25),$H$32,1)*$C$30*$C$13)*($C$14*$C$12),"")</f>
        <v/>
      </c>
      <c r="J5077" s="42" t="str">
        <f ca="1">IFERROR(IF(Data!$C$6="Real",B5077,I5077+J5076+($C$14*$C$12)*(NORMINV(RAND(),$C$15,CHOOSE($G$13,$C$13,F5077,G5077)))),"")</f>
        <v/>
      </c>
      <c r="K5077" s="88" t="str">
        <f>IF(ISNUMBER(A5077), IF($G$16="fixed",$G$17,MIN(H5077*Data!$C$7*$C$16*0.5,$C$17*Data!$C$7))*$C$12,"")</f>
        <v/>
      </c>
      <c r="L5077" s="42" t="str">
        <f t="shared" ca="1" si="2412"/>
        <v/>
      </c>
      <c r="M5077" s="44" t="str">
        <f t="shared" ca="1" si="2413"/>
        <v/>
      </c>
      <c r="N5077" s="44" t="str">
        <f t="shared" ca="1" si="2414"/>
        <v/>
      </c>
      <c r="O5077" s="108" t="str">
        <f t="shared" si="2415"/>
        <v/>
      </c>
      <c r="P5077" s="102" t="str">
        <f t="shared" si="2416"/>
        <v/>
      </c>
      <c r="Q5077" s="102" t="str">
        <f t="shared" si="2417"/>
        <v/>
      </c>
      <c r="R5077" s="120" t="str">
        <f t="shared" si="2395"/>
        <v/>
      </c>
      <c r="S5077" s="54" t="str">
        <f t="shared" si="2396"/>
        <v/>
      </c>
      <c r="T5077" s="5" t="str">
        <f t="shared" si="2418"/>
        <v/>
      </c>
      <c r="U5077" s="152" t="str">
        <f t="shared" si="2419"/>
        <v/>
      </c>
      <c r="V5077" s="152" t="str">
        <f t="shared" si="2420"/>
        <v/>
      </c>
      <c r="W5077" s="153" t="str">
        <f t="shared" si="2421"/>
        <v/>
      </c>
      <c r="X5077" s="153" t="str">
        <f t="shared" si="2422"/>
        <v/>
      </c>
      <c r="Y5077" s="153" t="str">
        <f t="shared" si="2423"/>
        <v/>
      </c>
      <c r="Z5077" s="153" t="str">
        <f t="shared" si="2424"/>
        <v/>
      </c>
      <c r="AA5077" s="152" t="str">
        <f t="shared" si="2425"/>
        <v/>
      </c>
      <c r="AB5077" s="152" t="str">
        <f t="shared" si="2426"/>
        <v/>
      </c>
      <c r="AC5077" s="154" t="str">
        <f t="shared" si="2427"/>
        <v/>
      </c>
      <c r="AD5077" s="154" t="str">
        <f t="shared" si="2428"/>
        <v/>
      </c>
      <c r="AE5077" s="3" t="str">
        <f t="shared" si="2429"/>
        <v/>
      </c>
      <c r="AF5077" s="3" t="str">
        <f t="shared" si="2430"/>
        <v/>
      </c>
      <c r="AG5077" s="3" t="str">
        <f t="shared" si="2402"/>
        <v/>
      </c>
      <c r="AH5077" s="4" t="str">
        <f t="shared" si="2431"/>
        <v/>
      </c>
      <c r="AI5077" s="75" t="str">
        <f t="shared" si="2432"/>
        <v/>
      </c>
    </row>
    <row r="5078" spans="1:35">
      <c r="A5078" s="41" t="str">
        <f t="shared" si="2406"/>
        <v/>
      </c>
      <c r="B5078" s="150" t="str">
        <f>IF(ISNUMBER(A5078),INDEX('MetaTrader Import'!$H$13:$J$5893,TRUNC(((A5078-$A$39+1)-1)/3)+1,MOD((A5078-$A$39+1)-1,3)+1),"")</f>
        <v/>
      </c>
      <c r="C5078" s="43" t="str">
        <f t="shared" si="2408"/>
        <v/>
      </c>
      <c r="D5078" s="43" t="str">
        <f t="shared" ca="1" si="2409"/>
        <v/>
      </c>
      <c r="E5078" s="43" t="str">
        <f t="shared" si="2410"/>
        <v/>
      </c>
      <c r="F5078" s="43" t="str">
        <f t="shared" si="2411"/>
        <v/>
      </c>
      <c r="G5078" s="43" t="str">
        <f>IF(A5078&lt;&gt;"",IF(A5078&lt;Data!$G$11*0.25,$C$13/$G$32,IF(A5078&gt;Data!$G$11*0.25,$C$13,$C$13*10)),"")</f>
        <v/>
      </c>
      <c r="H5078" s="43" t="str">
        <f>IF(A5078&lt;&gt;"",IF(Data!$G$9="constant",$C$13,IF(Data!$G$9="squeeze",G5078,F5078)),"")</f>
        <v/>
      </c>
      <c r="I5078" s="38" t="str">
        <f ca="1">IF(ISNUMBER(A5078),NORMINV(RAND(),0,IF(AND(Data!$G$9="squeeze",A5078&lt;Data!$G$11*0.25),$H$32,1)*$C$30*$C$13)*($C$14*$C$12),"")</f>
        <v/>
      </c>
      <c r="J5078" s="42" t="str">
        <f ca="1">IFERROR(IF(Data!$C$6="Real",B5078,I5078+J5077+($C$14*$C$12)*(NORMINV(RAND(),$C$15,CHOOSE($G$13,$C$13,F5078,G5078)))),"")</f>
        <v/>
      </c>
      <c r="K5078" s="88" t="str">
        <f>IF(ISNUMBER(A5078), IF($G$16="fixed",$G$17,MIN(H5078*Data!$C$7*$C$16*0.5,$C$17*Data!$C$7))*$C$12,"")</f>
        <v/>
      </c>
      <c r="L5078" s="42" t="str">
        <f t="shared" ca="1" si="2412"/>
        <v/>
      </c>
      <c r="M5078" s="44" t="str">
        <f t="shared" ca="1" si="2413"/>
        <v/>
      </c>
      <c r="N5078" s="44" t="str">
        <f t="shared" ca="1" si="2414"/>
        <v/>
      </c>
      <c r="O5078" s="108" t="str">
        <f t="shared" si="2415"/>
        <v/>
      </c>
      <c r="P5078" s="102" t="str">
        <f t="shared" si="2416"/>
        <v/>
      </c>
      <c r="Q5078" s="102" t="str">
        <f t="shared" si="2417"/>
        <v/>
      </c>
      <c r="R5078" s="120" t="str">
        <f t="shared" si="2395"/>
        <v/>
      </c>
      <c r="S5078" s="54" t="str">
        <f t="shared" si="2396"/>
        <v/>
      </c>
      <c r="T5078" s="5" t="str">
        <f t="shared" si="2418"/>
        <v/>
      </c>
      <c r="U5078" s="152" t="str">
        <f t="shared" si="2419"/>
        <v/>
      </c>
      <c r="V5078" s="152" t="str">
        <f t="shared" si="2420"/>
        <v/>
      </c>
      <c r="W5078" s="153" t="str">
        <f t="shared" si="2421"/>
        <v/>
      </c>
      <c r="X5078" s="153" t="str">
        <f t="shared" si="2422"/>
        <v/>
      </c>
      <c r="Y5078" s="153" t="str">
        <f t="shared" si="2423"/>
        <v/>
      </c>
      <c r="Z5078" s="153" t="str">
        <f t="shared" si="2424"/>
        <v/>
      </c>
      <c r="AA5078" s="152" t="str">
        <f t="shared" si="2425"/>
        <v/>
      </c>
      <c r="AB5078" s="152" t="str">
        <f t="shared" si="2426"/>
        <v/>
      </c>
      <c r="AC5078" s="154" t="str">
        <f t="shared" si="2427"/>
        <v/>
      </c>
      <c r="AD5078" s="154" t="str">
        <f t="shared" si="2428"/>
        <v/>
      </c>
      <c r="AE5078" s="3" t="str">
        <f t="shared" si="2429"/>
        <v/>
      </c>
      <c r="AF5078" s="3" t="str">
        <f t="shared" si="2430"/>
        <v/>
      </c>
      <c r="AG5078" s="3" t="str">
        <f t="shared" si="2402"/>
        <v/>
      </c>
      <c r="AH5078" s="4" t="str">
        <f t="shared" si="2431"/>
        <v/>
      </c>
      <c r="AI5078" s="75" t="str">
        <f t="shared" si="2432"/>
        <v/>
      </c>
    </row>
    <row r="5079" spans="1:35">
      <c r="A5079" s="41" t="str">
        <f t="shared" si="2406"/>
        <v/>
      </c>
      <c r="B5079" s="150" t="str">
        <f>IF(ISNUMBER(A5079),INDEX('MetaTrader Import'!$H$13:$J$5893,TRUNC(((A5079-$A$39+1)-1)/3)+1,MOD((A5079-$A$39+1)-1,3)+1),"")</f>
        <v/>
      </c>
      <c r="C5079" s="43" t="str">
        <f t="shared" si="2408"/>
        <v/>
      </c>
      <c r="D5079" s="43" t="str">
        <f t="shared" ca="1" si="2409"/>
        <v/>
      </c>
      <c r="E5079" s="43" t="str">
        <f t="shared" si="2410"/>
        <v/>
      </c>
      <c r="F5079" s="43" t="str">
        <f t="shared" si="2411"/>
        <v/>
      </c>
      <c r="G5079" s="43" t="str">
        <f>IF(A5079&lt;&gt;"",IF(A5079&lt;Data!$G$11*0.25,$C$13/$G$32,IF(A5079&gt;Data!$G$11*0.25,$C$13,$C$13*10)),"")</f>
        <v/>
      </c>
      <c r="H5079" s="43" t="str">
        <f>IF(A5079&lt;&gt;"",IF(Data!$G$9="constant",$C$13,IF(Data!$G$9="squeeze",G5079,F5079)),"")</f>
        <v/>
      </c>
      <c r="I5079" s="38" t="str">
        <f ca="1">IF(ISNUMBER(A5079),NORMINV(RAND(),0,IF(AND(Data!$G$9="squeeze",A5079&lt;Data!$G$11*0.25),$H$32,1)*$C$30*$C$13)*($C$14*$C$12),"")</f>
        <v/>
      </c>
      <c r="J5079" s="42" t="str">
        <f ca="1">IFERROR(IF(Data!$C$6="Real",B5079,I5079+J5078+($C$14*$C$12)*(NORMINV(RAND(),$C$15,CHOOSE($G$13,$C$13,F5079,G5079)))),"")</f>
        <v/>
      </c>
      <c r="K5079" s="88" t="str">
        <f>IF(ISNUMBER(A5079), IF($G$16="fixed",$G$17,MIN(H5079*Data!$C$7*$C$16*0.5,$C$17*Data!$C$7))*$C$12,"")</f>
        <v/>
      </c>
      <c r="L5079" s="42" t="str">
        <f t="shared" ca="1" si="2412"/>
        <v/>
      </c>
      <c r="M5079" s="44" t="str">
        <f t="shared" ca="1" si="2413"/>
        <v/>
      </c>
      <c r="N5079" s="44" t="str">
        <f t="shared" ca="1" si="2414"/>
        <v/>
      </c>
      <c r="O5079" s="108" t="str">
        <f t="shared" si="2415"/>
        <v/>
      </c>
      <c r="P5079" s="102" t="str">
        <f t="shared" si="2416"/>
        <v/>
      </c>
      <c r="Q5079" s="102" t="str">
        <f t="shared" si="2417"/>
        <v/>
      </c>
      <c r="R5079" s="120" t="str">
        <f t="shared" si="2395"/>
        <v/>
      </c>
      <c r="S5079" s="54" t="str">
        <f t="shared" si="2396"/>
        <v/>
      </c>
      <c r="T5079" s="5" t="str">
        <f t="shared" si="2418"/>
        <v/>
      </c>
      <c r="U5079" s="152" t="str">
        <f t="shared" si="2419"/>
        <v/>
      </c>
      <c r="V5079" s="152" t="str">
        <f t="shared" si="2420"/>
        <v/>
      </c>
      <c r="W5079" s="153" t="str">
        <f t="shared" si="2421"/>
        <v/>
      </c>
      <c r="X5079" s="153" t="str">
        <f t="shared" si="2422"/>
        <v/>
      </c>
      <c r="Y5079" s="153" t="str">
        <f t="shared" si="2423"/>
        <v/>
      </c>
      <c r="Z5079" s="153" t="str">
        <f t="shared" si="2424"/>
        <v/>
      </c>
      <c r="AA5079" s="152" t="str">
        <f t="shared" si="2425"/>
        <v/>
      </c>
      <c r="AB5079" s="152" t="str">
        <f t="shared" si="2426"/>
        <v/>
      </c>
      <c r="AC5079" s="154" t="str">
        <f t="shared" si="2427"/>
        <v/>
      </c>
      <c r="AD5079" s="154" t="str">
        <f t="shared" si="2428"/>
        <v/>
      </c>
      <c r="AE5079" s="3" t="str">
        <f t="shared" si="2429"/>
        <v/>
      </c>
      <c r="AF5079" s="3" t="str">
        <f t="shared" si="2430"/>
        <v/>
      </c>
      <c r="AG5079" s="3" t="str">
        <f t="shared" si="2402"/>
        <v/>
      </c>
      <c r="AH5079" s="4" t="str">
        <f t="shared" si="2431"/>
        <v/>
      </c>
      <c r="AI5079" s="75" t="str">
        <f t="shared" si="2432"/>
        <v/>
      </c>
    </row>
    <row r="5080" spans="1:35">
      <c r="A5080" s="41" t="str">
        <f t="shared" si="2406"/>
        <v/>
      </c>
      <c r="B5080" s="150" t="str">
        <f>IF(ISNUMBER(A5080),INDEX('MetaTrader Import'!$H$13:$J$5893,TRUNC(((A5080-$A$39+1)-1)/3)+1,MOD((A5080-$A$39+1)-1,3)+1),"")</f>
        <v/>
      </c>
      <c r="C5080" s="43" t="str">
        <f t="shared" si="2408"/>
        <v/>
      </c>
      <c r="D5080" s="43" t="str">
        <f t="shared" ca="1" si="2409"/>
        <v/>
      </c>
      <c r="E5080" s="43" t="str">
        <f t="shared" si="2410"/>
        <v/>
      </c>
      <c r="F5080" s="43" t="str">
        <f t="shared" si="2411"/>
        <v/>
      </c>
      <c r="G5080" s="43" t="str">
        <f>IF(A5080&lt;&gt;"",IF(A5080&lt;Data!$G$11*0.25,$C$13/$G$32,IF(A5080&gt;Data!$G$11*0.25,$C$13,$C$13*10)),"")</f>
        <v/>
      </c>
      <c r="H5080" s="43" t="str">
        <f>IF(A5080&lt;&gt;"",IF(Data!$G$9="constant",$C$13,IF(Data!$G$9="squeeze",G5080,F5080)),"")</f>
        <v/>
      </c>
      <c r="I5080" s="38" t="str">
        <f ca="1">IF(ISNUMBER(A5080),NORMINV(RAND(),0,IF(AND(Data!$G$9="squeeze",A5080&lt;Data!$G$11*0.25),$H$32,1)*$C$30*$C$13)*($C$14*$C$12),"")</f>
        <v/>
      </c>
      <c r="J5080" s="42" t="str">
        <f ca="1">IFERROR(IF(Data!$C$6="Real",B5080,I5080+J5079+($C$14*$C$12)*(NORMINV(RAND(),$C$15,CHOOSE($G$13,$C$13,F5080,G5080)))),"")</f>
        <v/>
      </c>
      <c r="K5080" s="88" t="str">
        <f>IF(ISNUMBER(A5080), IF($G$16="fixed",$G$17,MIN(H5080*Data!$C$7*$C$16*0.5,$C$17*Data!$C$7))*$C$12,"")</f>
        <v/>
      </c>
      <c r="L5080" s="42" t="str">
        <f t="shared" ca="1" si="2412"/>
        <v/>
      </c>
      <c r="M5080" s="44" t="str">
        <f t="shared" ca="1" si="2413"/>
        <v/>
      </c>
      <c r="N5080" s="44" t="str">
        <f t="shared" ca="1" si="2414"/>
        <v/>
      </c>
      <c r="O5080" s="108" t="str">
        <f t="shared" si="2415"/>
        <v/>
      </c>
      <c r="P5080" s="102" t="str">
        <f t="shared" si="2416"/>
        <v/>
      </c>
      <c r="Q5080" s="102" t="str">
        <f t="shared" si="2417"/>
        <v/>
      </c>
      <c r="R5080" s="120" t="str">
        <f t="shared" si="2395"/>
        <v/>
      </c>
      <c r="S5080" s="54" t="str">
        <f t="shared" si="2396"/>
        <v/>
      </c>
      <c r="T5080" s="5" t="str">
        <f t="shared" si="2418"/>
        <v/>
      </c>
      <c r="U5080" s="152" t="str">
        <f t="shared" si="2419"/>
        <v/>
      </c>
      <c r="V5080" s="152" t="str">
        <f t="shared" si="2420"/>
        <v/>
      </c>
      <c r="W5080" s="153" t="str">
        <f t="shared" si="2421"/>
        <v/>
      </c>
      <c r="X5080" s="153" t="str">
        <f t="shared" si="2422"/>
        <v/>
      </c>
      <c r="Y5080" s="153" t="str">
        <f t="shared" si="2423"/>
        <v/>
      </c>
      <c r="Z5080" s="153" t="str">
        <f t="shared" si="2424"/>
        <v/>
      </c>
      <c r="AA5080" s="152" t="str">
        <f t="shared" si="2425"/>
        <v/>
      </c>
      <c r="AB5080" s="152" t="str">
        <f t="shared" si="2426"/>
        <v/>
      </c>
      <c r="AC5080" s="154" t="str">
        <f t="shared" si="2427"/>
        <v/>
      </c>
      <c r="AD5080" s="154" t="str">
        <f t="shared" si="2428"/>
        <v/>
      </c>
      <c r="AE5080" s="3" t="str">
        <f t="shared" si="2429"/>
        <v/>
      </c>
      <c r="AF5080" s="3" t="str">
        <f t="shared" si="2430"/>
        <v/>
      </c>
      <c r="AG5080" s="3" t="str">
        <f t="shared" si="2402"/>
        <v/>
      </c>
      <c r="AH5080" s="4" t="str">
        <f t="shared" si="2431"/>
        <v/>
      </c>
      <c r="AI5080" s="75" t="str">
        <f t="shared" si="2432"/>
        <v/>
      </c>
    </row>
    <row r="5081" spans="1:35">
      <c r="A5081" s="41" t="str">
        <f t="shared" si="2406"/>
        <v/>
      </c>
      <c r="B5081" s="150" t="str">
        <f>IF(ISNUMBER(A5081),INDEX('MetaTrader Import'!$H$13:$J$5893,TRUNC(((A5081-$A$39+1)-1)/3)+1,MOD((A5081-$A$39+1)-1,3)+1),"")</f>
        <v/>
      </c>
      <c r="C5081" s="43" t="str">
        <f t="shared" si="2408"/>
        <v/>
      </c>
      <c r="D5081" s="43" t="str">
        <f t="shared" ca="1" si="2409"/>
        <v/>
      </c>
      <c r="E5081" s="43" t="str">
        <f t="shared" si="2410"/>
        <v/>
      </c>
      <c r="F5081" s="43" t="str">
        <f t="shared" si="2411"/>
        <v/>
      </c>
      <c r="G5081" s="43" t="str">
        <f>IF(A5081&lt;&gt;"",IF(A5081&lt;Data!$G$11*0.25,$C$13/$G$32,IF(A5081&gt;Data!$G$11*0.25,$C$13,$C$13*10)),"")</f>
        <v/>
      </c>
      <c r="H5081" s="43" t="str">
        <f>IF(A5081&lt;&gt;"",IF(Data!$G$9="constant",$C$13,IF(Data!$G$9="squeeze",G5081,F5081)),"")</f>
        <v/>
      </c>
      <c r="I5081" s="38" t="str">
        <f ca="1">IF(ISNUMBER(A5081),NORMINV(RAND(),0,IF(AND(Data!$G$9="squeeze",A5081&lt;Data!$G$11*0.25),$H$32,1)*$C$30*$C$13)*($C$14*$C$12),"")</f>
        <v/>
      </c>
      <c r="J5081" s="42" t="str">
        <f ca="1">IFERROR(IF(Data!$C$6="Real",B5081,I5081+J5080+($C$14*$C$12)*(NORMINV(RAND(),$C$15,CHOOSE($G$13,$C$13,F5081,G5081)))),"")</f>
        <v/>
      </c>
      <c r="K5081" s="88" t="str">
        <f>IF(ISNUMBER(A5081), IF($G$16="fixed",$G$17,MIN(H5081*Data!$C$7*$C$16*0.5,$C$17*Data!$C$7))*$C$12,"")</f>
        <v/>
      </c>
      <c r="L5081" s="42" t="str">
        <f t="shared" ca="1" si="2412"/>
        <v/>
      </c>
      <c r="M5081" s="44" t="str">
        <f t="shared" ca="1" si="2413"/>
        <v/>
      </c>
      <c r="N5081" s="44" t="str">
        <f t="shared" ca="1" si="2414"/>
        <v/>
      </c>
      <c r="O5081" s="108" t="str">
        <f t="shared" si="2415"/>
        <v/>
      </c>
      <c r="P5081" s="102" t="str">
        <f t="shared" si="2416"/>
        <v/>
      </c>
      <c r="Q5081" s="102" t="str">
        <f t="shared" si="2417"/>
        <v/>
      </c>
      <c r="R5081" s="120" t="str">
        <f t="shared" si="2395"/>
        <v/>
      </c>
      <c r="S5081" s="54" t="str">
        <f t="shared" si="2396"/>
        <v/>
      </c>
      <c r="T5081" s="5" t="str">
        <f t="shared" si="2418"/>
        <v/>
      </c>
      <c r="U5081" s="152" t="str">
        <f t="shared" si="2419"/>
        <v/>
      </c>
      <c r="V5081" s="152" t="str">
        <f t="shared" si="2420"/>
        <v/>
      </c>
      <c r="W5081" s="153" t="str">
        <f t="shared" si="2421"/>
        <v/>
      </c>
      <c r="X5081" s="153" t="str">
        <f t="shared" si="2422"/>
        <v/>
      </c>
      <c r="Y5081" s="153" t="str">
        <f t="shared" si="2423"/>
        <v/>
      </c>
      <c r="Z5081" s="153" t="str">
        <f t="shared" si="2424"/>
        <v/>
      </c>
      <c r="AA5081" s="152" t="str">
        <f t="shared" si="2425"/>
        <v/>
      </c>
      <c r="AB5081" s="152" t="str">
        <f t="shared" si="2426"/>
        <v/>
      </c>
      <c r="AC5081" s="154" t="str">
        <f t="shared" si="2427"/>
        <v/>
      </c>
      <c r="AD5081" s="154" t="str">
        <f t="shared" si="2428"/>
        <v/>
      </c>
      <c r="AE5081" s="3" t="str">
        <f t="shared" si="2429"/>
        <v/>
      </c>
      <c r="AF5081" s="3" t="str">
        <f t="shared" si="2430"/>
        <v/>
      </c>
      <c r="AG5081" s="3" t="str">
        <f t="shared" si="2402"/>
        <v/>
      </c>
      <c r="AH5081" s="4" t="str">
        <f t="shared" si="2431"/>
        <v/>
      </c>
      <c r="AI5081" s="75" t="str">
        <f t="shared" si="2432"/>
        <v/>
      </c>
    </row>
    <row r="5082" spans="1:35">
      <c r="A5082" s="41" t="str">
        <f t="shared" si="2406"/>
        <v/>
      </c>
      <c r="B5082" s="150" t="str">
        <f>IF(ISNUMBER(A5082),INDEX('MetaTrader Import'!$H$13:$J$5893,TRUNC(((A5082-$A$39+1)-1)/3)+1,MOD((A5082-$A$39+1)-1,3)+1),"")</f>
        <v/>
      </c>
      <c r="C5082" s="43" t="str">
        <f t="shared" si="2408"/>
        <v/>
      </c>
      <c r="D5082" s="43" t="str">
        <f t="shared" ca="1" si="2409"/>
        <v/>
      </c>
      <c r="E5082" s="43" t="str">
        <f t="shared" si="2410"/>
        <v/>
      </c>
      <c r="F5082" s="43" t="str">
        <f t="shared" si="2411"/>
        <v/>
      </c>
      <c r="G5082" s="43" t="str">
        <f>IF(A5082&lt;&gt;"",IF(A5082&lt;Data!$G$11*0.25,$C$13/$G$32,IF(A5082&gt;Data!$G$11*0.25,$C$13,$C$13*10)),"")</f>
        <v/>
      </c>
      <c r="H5082" s="43" t="str">
        <f>IF(A5082&lt;&gt;"",IF(Data!$G$9="constant",$C$13,IF(Data!$G$9="squeeze",G5082,F5082)),"")</f>
        <v/>
      </c>
      <c r="I5082" s="38" t="str">
        <f ca="1">IF(ISNUMBER(A5082),NORMINV(RAND(),0,IF(AND(Data!$G$9="squeeze",A5082&lt;Data!$G$11*0.25),$H$32,1)*$C$30*$C$13)*($C$14*$C$12),"")</f>
        <v/>
      </c>
      <c r="J5082" s="42" t="str">
        <f ca="1">IFERROR(IF(Data!$C$6="Real",B5082,I5082+J5081+($C$14*$C$12)*(NORMINV(RAND(),$C$15,CHOOSE($G$13,$C$13,F5082,G5082)))),"")</f>
        <v/>
      </c>
      <c r="K5082" s="88" t="str">
        <f>IF(ISNUMBER(A5082), IF($G$16="fixed",$G$17,MIN(H5082*Data!$C$7*$C$16*0.5,$C$17*Data!$C$7))*$C$12,"")</f>
        <v/>
      </c>
      <c r="L5082" s="42" t="str">
        <f t="shared" ca="1" si="2412"/>
        <v/>
      </c>
      <c r="M5082" s="44" t="str">
        <f t="shared" ca="1" si="2413"/>
        <v/>
      </c>
      <c r="N5082" s="44" t="str">
        <f t="shared" ca="1" si="2414"/>
        <v/>
      </c>
      <c r="O5082" s="108" t="str">
        <f t="shared" si="2415"/>
        <v/>
      </c>
      <c r="P5082" s="102" t="str">
        <f t="shared" si="2416"/>
        <v/>
      </c>
      <c r="Q5082" s="102" t="str">
        <f t="shared" si="2417"/>
        <v/>
      </c>
      <c r="R5082" s="120" t="str">
        <f t="shared" si="2395"/>
        <v/>
      </c>
      <c r="S5082" s="54" t="str">
        <f t="shared" si="2396"/>
        <v/>
      </c>
      <c r="T5082" s="5" t="str">
        <f t="shared" si="2418"/>
        <v/>
      </c>
      <c r="U5082" s="152" t="str">
        <f t="shared" si="2419"/>
        <v/>
      </c>
      <c r="V5082" s="152" t="str">
        <f t="shared" si="2420"/>
        <v/>
      </c>
      <c r="W5082" s="153" t="str">
        <f t="shared" si="2421"/>
        <v/>
      </c>
      <c r="X5082" s="153" t="str">
        <f t="shared" si="2422"/>
        <v/>
      </c>
      <c r="Y5082" s="153" t="str">
        <f t="shared" si="2423"/>
        <v/>
      </c>
      <c r="Z5082" s="153" t="str">
        <f t="shared" si="2424"/>
        <v/>
      </c>
      <c r="AA5082" s="152" t="str">
        <f t="shared" si="2425"/>
        <v/>
      </c>
      <c r="AB5082" s="152" t="str">
        <f t="shared" si="2426"/>
        <v/>
      </c>
      <c r="AC5082" s="154" t="str">
        <f t="shared" si="2427"/>
        <v/>
      </c>
      <c r="AD5082" s="154" t="str">
        <f t="shared" si="2428"/>
        <v/>
      </c>
      <c r="AE5082" s="3" t="str">
        <f t="shared" si="2429"/>
        <v/>
      </c>
      <c r="AF5082" s="3" t="str">
        <f t="shared" si="2430"/>
        <v/>
      </c>
      <c r="AG5082" s="3" t="str">
        <f t="shared" si="2402"/>
        <v/>
      </c>
      <c r="AH5082" s="4" t="str">
        <f t="shared" si="2431"/>
        <v/>
      </c>
      <c r="AI5082" s="75" t="str">
        <f t="shared" si="2432"/>
        <v/>
      </c>
    </row>
    <row r="5083" spans="1:35">
      <c r="A5083" s="41" t="str">
        <f t="shared" si="2406"/>
        <v/>
      </c>
      <c r="B5083" s="150" t="str">
        <f>IF(ISNUMBER(A5083),INDEX('MetaTrader Import'!$H$13:$J$5893,TRUNC(((A5083-$A$39+1)-1)/3)+1,MOD((A5083-$A$39+1)-1,3)+1),"")</f>
        <v/>
      </c>
      <c r="C5083" s="43" t="str">
        <f t="shared" si="2408"/>
        <v/>
      </c>
      <c r="D5083" s="43" t="str">
        <f t="shared" ca="1" si="2409"/>
        <v/>
      </c>
      <c r="E5083" s="43" t="str">
        <f t="shared" si="2410"/>
        <v/>
      </c>
      <c r="F5083" s="43" t="str">
        <f t="shared" si="2411"/>
        <v/>
      </c>
      <c r="G5083" s="43" t="str">
        <f>IF(A5083&lt;&gt;"",IF(A5083&lt;Data!$G$11*0.25,$C$13/$G$32,IF(A5083&gt;Data!$G$11*0.25,$C$13,$C$13*10)),"")</f>
        <v/>
      </c>
      <c r="H5083" s="43" t="str">
        <f>IF(A5083&lt;&gt;"",IF(Data!$G$9="constant",$C$13,IF(Data!$G$9="squeeze",G5083,F5083)),"")</f>
        <v/>
      </c>
      <c r="I5083" s="38" t="str">
        <f ca="1">IF(ISNUMBER(A5083),NORMINV(RAND(),0,IF(AND(Data!$G$9="squeeze",A5083&lt;Data!$G$11*0.25),$H$32,1)*$C$30*$C$13)*($C$14*$C$12),"")</f>
        <v/>
      </c>
      <c r="J5083" s="42" t="str">
        <f ca="1">IFERROR(IF(Data!$C$6="Real",B5083,I5083+J5082+($C$14*$C$12)*(NORMINV(RAND(),$C$15,CHOOSE($G$13,$C$13,F5083,G5083)))),"")</f>
        <v/>
      </c>
      <c r="K5083" s="88" t="str">
        <f>IF(ISNUMBER(A5083), IF($G$16="fixed",$G$17,MIN(H5083*Data!$C$7*$C$16*0.5,$C$17*Data!$C$7))*$C$12,"")</f>
        <v/>
      </c>
      <c r="L5083" s="42" t="str">
        <f t="shared" ca="1" si="2412"/>
        <v/>
      </c>
      <c r="M5083" s="44" t="str">
        <f t="shared" ca="1" si="2413"/>
        <v/>
      </c>
      <c r="N5083" s="44" t="str">
        <f t="shared" ca="1" si="2414"/>
        <v/>
      </c>
      <c r="O5083" s="108" t="str">
        <f t="shared" si="2415"/>
        <v/>
      </c>
      <c r="P5083" s="102" t="str">
        <f t="shared" si="2416"/>
        <v/>
      </c>
      <c r="Q5083" s="102" t="str">
        <f t="shared" si="2417"/>
        <v/>
      </c>
      <c r="R5083" s="120" t="str">
        <f t="shared" si="2395"/>
        <v/>
      </c>
      <c r="S5083" s="54" t="str">
        <f t="shared" si="2396"/>
        <v/>
      </c>
      <c r="T5083" s="5" t="str">
        <f t="shared" si="2418"/>
        <v/>
      </c>
      <c r="U5083" s="152" t="str">
        <f t="shared" si="2419"/>
        <v/>
      </c>
      <c r="V5083" s="152" t="str">
        <f t="shared" si="2420"/>
        <v/>
      </c>
      <c r="W5083" s="153" t="str">
        <f t="shared" si="2421"/>
        <v/>
      </c>
      <c r="X5083" s="153" t="str">
        <f t="shared" si="2422"/>
        <v/>
      </c>
      <c r="Y5083" s="153" t="str">
        <f t="shared" si="2423"/>
        <v/>
      </c>
      <c r="Z5083" s="153" t="str">
        <f t="shared" si="2424"/>
        <v/>
      </c>
      <c r="AA5083" s="152" t="str">
        <f t="shared" si="2425"/>
        <v/>
      </c>
      <c r="AB5083" s="152" t="str">
        <f t="shared" si="2426"/>
        <v/>
      </c>
      <c r="AC5083" s="154" t="str">
        <f t="shared" si="2427"/>
        <v/>
      </c>
      <c r="AD5083" s="154" t="str">
        <f t="shared" si="2428"/>
        <v/>
      </c>
      <c r="AE5083" s="3" t="str">
        <f t="shared" si="2429"/>
        <v/>
      </c>
      <c r="AF5083" s="3" t="str">
        <f t="shared" si="2430"/>
        <v/>
      </c>
      <c r="AG5083" s="3" t="str">
        <f t="shared" si="2402"/>
        <v/>
      </c>
      <c r="AH5083" s="4" t="str">
        <f t="shared" si="2431"/>
        <v/>
      </c>
      <c r="AI5083" s="75" t="str">
        <f t="shared" si="2432"/>
        <v/>
      </c>
    </row>
    <row r="5084" spans="1:35">
      <c r="A5084" s="41" t="str">
        <f t="shared" si="2406"/>
        <v/>
      </c>
      <c r="B5084" s="150" t="str">
        <f>IF(ISNUMBER(A5084),INDEX('MetaTrader Import'!$H$13:$J$5893,TRUNC(((A5084-$A$39+1)-1)/3)+1,MOD((A5084-$A$39+1)-1,3)+1),"")</f>
        <v/>
      </c>
      <c r="C5084" s="43" t="str">
        <f t="shared" si="2408"/>
        <v/>
      </c>
      <c r="D5084" s="43" t="str">
        <f t="shared" ca="1" si="2409"/>
        <v/>
      </c>
      <c r="E5084" s="43" t="str">
        <f t="shared" si="2410"/>
        <v/>
      </c>
      <c r="F5084" s="43" t="str">
        <f t="shared" si="2411"/>
        <v/>
      </c>
      <c r="G5084" s="43" t="str">
        <f>IF(A5084&lt;&gt;"",IF(A5084&lt;Data!$G$11*0.25,$C$13/$G$32,IF(A5084&gt;Data!$G$11*0.25,$C$13,$C$13*10)),"")</f>
        <v/>
      </c>
      <c r="H5084" s="43" t="str">
        <f>IF(A5084&lt;&gt;"",IF(Data!$G$9="constant",$C$13,IF(Data!$G$9="squeeze",G5084,F5084)),"")</f>
        <v/>
      </c>
      <c r="I5084" s="38" t="str">
        <f ca="1">IF(ISNUMBER(A5084),NORMINV(RAND(),0,IF(AND(Data!$G$9="squeeze",A5084&lt;Data!$G$11*0.25),$H$32,1)*$C$30*$C$13)*($C$14*$C$12),"")</f>
        <v/>
      </c>
      <c r="J5084" s="42" t="str">
        <f ca="1">IFERROR(IF(Data!$C$6="Real",B5084,I5084+J5083+($C$14*$C$12)*(NORMINV(RAND(),$C$15,CHOOSE($G$13,$C$13,F5084,G5084)))),"")</f>
        <v/>
      </c>
      <c r="K5084" s="88" t="str">
        <f>IF(ISNUMBER(A5084), IF($G$16="fixed",$G$17,MIN(H5084*Data!$C$7*$C$16*0.5,$C$17*Data!$C$7))*$C$12,"")</f>
        <v/>
      </c>
      <c r="L5084" s="42" t="str">
        <f t="shared" ca="1" si="2412"/>
        <v/>
      </c>
      <c r="M5084" s="44" t="str">
        <f t="shared" ca="1" si="2413"/>
        <v/>
      </c>
      <c r="N5084" s="44" t="str">
        <f t="shared" ca="1" si="2414"/>
        <v/>
      </c>
      <c r="O5084" s="108" t="str">
        <f t="shared" si="2415"/>
        <v/>
      </c>
      <c r="P5084" s="102" t="str">
        <f t="shared" si="2416"/>
        <v/>
      </c>
      <c r="Q5084" s="102" t="str">
        <f t="shared" si="2417"/>
        <v/>
      </c>
      <c r="R5084" s="120" t="str">
        <f t="shared" si="2395"/>
        <v/>
      </c>
      <c r="S5084" s="54" t="str">
        <f t="shared" si="2396"/>
        <v/>
      </c>
      <c r="T5084" s="5" t="str">
        <f t="shared" si="2418"/>
        <v/>
      </c>
      <c r="U5084" s="152" t="str">
        <f t="shared" si="2419"/>
        <v/>
      </c>
      <c r="V5084" s="152" t="str">
        <f t="shared" si="2420"/>
        <v/>
      </c>
      <c r="W5084" s="153" t="str">
        <f t="shared" si="2421"/>
        <v/>
      </c>
      <c r="X5084" s="153" t="str">
        <f t="shared" si="2422"/>
        <v/>
      </c>
      <c r="Y5084" s="153" t="str">
        <f t="shared" si="2423"/>
        <v/>
      </c>
      <c r="Z5084" s="153" t="str">
        <f t="shared" si="2424"/>
        <v/>
      </c>
      <c r="AA5084" s="152" t="str">
        <f t="shared" si="2425"/>
        <v/>
      </c>
      <c r="AB5084" s="152" t="str">
        <f t="shared" si="2426"/>
        <v/>
      </c>
      <c r="AC5084" s="154" t="str">
        <f t="shared" si="2427"/>
        <v/>
      </c>
      <c r="AD5084" s="154" t="str">
        <f t="shared" si="2428"/>
        <v/>
      </c>
      <c r="AE5084" s="3" t="str">
        <f t="shared" si="2429"/>
        <v/>
      </c>
      <c r="AF5084" s="3" t="str">
        <f t="shared" si="2430"/>
        <v/>
      </c>
      <c r="AG5084" s="3" t="str">
        <f t="shared" si="2402"/>
        <v/>
      </c>
      <c r="AH5084" s="4" t="str">
        <f t="shared" si="2431"/>
        <v/>
      </c>
      <c r="AI5084" s="75" t="str">
        <f t="shared" si="2432"/>
        <v/>
      </c>
    </row>
    <row r="5085" spans="1:35">
      <c r="A5085" s="41" t="str">
        <f t="shared" si="2406"/>
        <v/>
      </c>
      <c r="B5085" s="150" t="str">
        <f>IF(ISNUMBER(A5085),INDEX('MetaTrader Import'!$H$13:$J$5893,TRUNC(((A5085-$A$39+1)-1)/3)+1,MOD((A5085-$A$39+1)-1,3)+1),"")</f>
        <v/>
      </c>
      <c r="C5085" s="43" t="str">
        <f t="shared" si="2408"/>
        <v/>
      </c>
      <c r="D5085" s="43" t="str">
        <f t="shared" ca="1" si="2409"/>
        <v/>
      </c>
      <c r="E5085" s="43" t="str">
        <f t="shared" si="2410"/>
        <v/>
      </c>
      <c r="F5085" s="43" t="str">
        <f t="shared" si="2411"/>
        <v/>
      </c>
      <c r="G5085" s="43" t="str">
        <f>IF(A5085&lt;&gt;"",IF(A5085&lt;Data!$G$11*0.25,$C$13/$G$32,IF(A5085&gt;Data!$G$11*0.25,$C$13,$C$13*10)),"")</f>
        <v/>
      </c>
      <c r="H5085" s="43" t="str">
        <f>IF(A5085&lt;&gt;"",IF(Data!$G$9="constant",$C$13,IF(Data!$G$9="squeeze",G5085,F5085)),"")</f>
        <v/>
      </c>
      <c r="I5085" s="38" t="str">
        <f ca="1">IF(ISNUMBER(A5085),NORMINV(RAND(),0,IF(AND(Data!$G$9="squeeze",A5085&lt;Data!$G$11*0.25),$H$32,1)*$C$30*$C$13)*($C$14*$C$12),"")</f>
        <v/>
      </c>
      <c r="J5085" s="42" t="str">
        <f ca="1">IFERROR(IF(Data!$C$6="Real",B5085,I5085+J5084+($C$14*$C$12)*(NORMINV(RAND(),$C$15,CHOOSE($G$13,$C$13,F5085,G5085)))),"")</f>
        <v/>
      </c>
      <c r="K5085" s="88" t="str">
        <f>IF(ISNUMBER(A5085), IF($G$16="fixed",$G$17,MIN(H5085*Data!$C$7*$C$16*0.5,$C$17*Data!$C$7))*$C$12,"")</f>
        <v/>
      </c>
      <c r="L5085" s="42" t="str">
        <f t="shared" ca="1" si="2412"/>
        <v/>
      </c>
      <c r="M5085" s="44" t="str">
        <f t="shared" ca="1" si="2413"/>
        <v/>
      </c>
      <c r="N5085" s="44" t="str">
        <f t="shared" ca="1" si="2414"/>
        <v/>
      </c>
      <c r="O5085" s="108" t="str">
        <f t="shared" si="2415"/>
        <v/>
      </c>
      <c r="P5085" s="102" t="str">
        <f t="shared" si="2416"/>
        <v/>
      </c>
      <c r="Q5085" s="102" t="str">
        <f t="shared" si="2417"/>
        <v/>
      </c>
      <c r="R5085" s="120" t="str">
        <f t="shared" si="2395"/>
        <v/>
      </c>
      <c r="S5085" s="54" t="str">
        <f t="shared" si="2396"/>
        <v/>
      </c>
      <c r="T5085" s="5" t="str">
        <f t="shared" si="2418"/>
        <v/>
      </c>
      <c r="U5085" s="152" t="str">
        <f t="shared" si="2419"/>
        <v/>
      </c>
      <c r="V5085" s="152" t="str">
        <f t="shared" si="2420"/>
        <v/>
      </c>
      <c r="W5085" s="153" t="str">
        <f t="shared" si="2421"/>
        <v/>
      </c>
      <c r="X5085" s="153" t="str">
        <f t="shared" si="2422"/>
        <v/>
      </c>
      <c r="Y5085" s="153" t="str">
        <f t="shared" si="2423"/>
        <v/>
      </c>
      <c r="Z5085" s="153" t="str">
        <f t="shared" si="2424"/>
        <v/>
      </c>
      <c r="AA5085" s="152" t="str">
        <f t="shared" si="2425"/>
        <v/>
      </c>
      <c r="AB5085" s="152" t="str">
        <f t="shared" si="2426"/>
        <v/>
      </c>
      <c r="AC5085" s="154" t="str">
        <f t="shared" si="2427"/>
        <v/>
      </c>
      <c r="AD5085" s="154" t="str">
        <f t="shared" si="2428"/>
        <v/>
      </c>
      <c r="AE5085" s="3" t="str">
        <f t="shared" si="2429"/>
        <v/>
      </c>
      <c r="AF5085" s="3" t="str">
        <f t="shared" si="2430"/>
        <v/>
      </c>
      <c r="AG5085" s="3" t="str">
        <f t="shared" si="2402"/>
        <v/>
      </c>
      <c r="AH5085" s="4" t="str">
        <f t="shared" si="2431"/>
        <v/>
      </c>
      <c r="AI5085" s="75" t="str">
        <f t="shared" si="2432"/>
        <v/>
      </c>
    </row>
    <row r="5086" spans="1:35">
      <c r="A5086" s="41" t="str">
        <f t="shared" si="2406"/>
        <v/>
      </c>
      <c r="B5086" s="150" t="str">
        <f>IF(ISNUMBER(A5086),INDEX('MetaTrader Import'!$H$13:$J$5893,TRUNC(((A5086-$A$39+1)-1)/3)+1,MOD((A5086-$A$39+1)-1,3)+1),"")</f>
        <v/>
      </c>
      <c r="C5086" s="43" t="str">
        <f t="shared" si="2408"/>
        <v/>
      </c>
      <c r="D5086" s="43" t="str">
        <f t="shared" ca="1" si="2409"/>
        <v/>
      </c>
      <c r="E5086" s="43" t="str">
        <f t="shared" si="2410"/>
        <v/>
      </c>
      <c r="F5086" s="43" t="str">
        <f t="shared" si="2411"/>
        <v/>
      </c>
      <c r="G5086" s="43" t="str">
        <f>IF(A5086&lt;&gt;"",IF(A5086&lt;Data!$G$11*0.25,$C$13/$G$32,IF(A5086&gt;Data!$G$11*0.25,$C$13,$C$13*10)),"")</f>
        <v/>
      </c>
      <c r="H5086" s="43" t="str">
        <f>IF(A5086&lt;&gt;"",IF(Data!$G$9="constant",$C$13,IF(Data!$G$9="squeeze",G5086,F5086)),"")</f>
        <v/>
      </c>
      <c r="I5086" s="38" t="str">
        <f ca="1">IF(ISNUMBER(A5086),NORMINV(RAND(),0,IF(AND(Data!$G$9="squeeze",A5086&lt;Data!$G$11*0.25),$H$32,1)*$C$30*$C$13)*($C$14*$C$12),"")</f>
        <v/>
      </c>
      <c r="J5086" s="42" t="str">
        <f ca="1">IFERROR(IF(Data!$C$6="Real",B5086,I5086+J5085+($C$14*$C$12)*(NORMINV(RAND(),$C$15,CHOOSE($G$13,$C$13,F5086,G5086)))),"")</f>
        <v/>
      </c>
      <c r="K5086" s="88" t="str">
        <f>IF(ISNUMBER(A5086), IF($G$16="fixed",$G$17,MIN(H5086*Data!$C$7*$C$16*0.5,$C$17*Data!$C$7))*$C$12,"")</f>
        <v/>
      </c>
      <c r="L5086" s="42" t="str">
        <f t="shared" ca="1" si="2412"/>
        <v/>
      </c>
      <c r="M5086" s="44" t="str">
        <f t="shared" ca="1" si="2413"/>
        <v/>
      </c>
      <c r="N5086" s="44" t="str">
        <f t="shared" ca="1" si="2414"/>
        <v/>
      </c>
      <c r="O5086" s="108" t="str">
        <f t="shared" si="2415"/>
        <v/>
      </c>
      <c r="P5086" s="102" t="str">
        <f t="shared" si="2416"/>
        <v/>
      </c>
      <c r="Q5086" s="102" t="str">
        <f t="shared" si="2417"/>
        <v/>
      </c>
      <c r="R5086" s="120" t="str">
        <f t="shared" si="2395"/>
        <v/>
      </c>
      <c r="S5086" s="54" t="str">
        <f t="shared" si="2396"/>
        <v/>
      </c>
      <c r="T5086" s="5" t="str">
        <f t="shared" si="2418"/>
        <v/>
      </c>
      <c r="U5086" s="152" t="str">
        <f t="shared" si="2419"/>
        <v/>
      </c>
      <c r="V5086" s="152" t="str">
        <f t="shared" si="2420"/>
        <v/>
      </c>
      <c r="W5086" s="153" t="str">
        <f t="shared" si="2421"/>
        <v/>
      </c>
      <c r="X5086" s="153" t="str">
        <f t="shared" si="2422"/>
        <v/>
      </c>
      <c r="Y5086" s="153" t="str">
        <f t="shared" si="2423"/>
        <v/>
      </c>
      <c r="Z5086" s="153" t="str">
        <f t="shared" si="2424"/>
        <v/>
      </c>
      <c r="AA5086" s="152" t="str">
        <f t="shared" si="2425"/>
        <v/>
      </c>
      <c r="AB5086" s="152" t="str">
        <f t="shared" si="2426"/>
        <v/>
      </c>
      <c r="AC5086" s="154" t="str">
        <f t="shared" si="2427"/>
        <v/>
      </c>
      <c r="AD5086" s="154" t="str">
        <f t="shared" si="2428"/>
        <v/>
      </c>
      <c r="AE5086" s="3" t="str">
        <f t="shared" si="2429"/>
        <v/>
      </c>
      <c r="AF5086" s="3" t="str">
        <f t="shared" si="2430"/>
        <v/>
      </c>
      <c r="AG5086" s="3" t="str">
        <f t="shared" si="2402"/>
        <v/>
      </c>
      <c r="AH5086" s="4" t="str">
        <f t="shared" si="2431"/>
        <v/>
      </c>
      <c r="AI5086" s="75" t="str">
        <f t="shared" si="2432"/>
        <v/>
      </c>
    </row>
    <row r="5087" spans="1:35">
      <c r="A5087" s="41" t="str">
        <f t="shared" si="2406"/>
        <v/>
      </c>
      <c r="B5087" s="150" t="str">
        <f>IF(ISNUMBER(A5087),INDEX('MetaTrader Import'!$H$13:$J$5893,TRUNC(((A5087-$A$39+1)-1)/3)+1,MOD((A5087-$A$39+1)-1,3)+1),"")</f>
        <v/>
      </c>
      <c r="C5087" s="43" t="str">
        <f t="shared" si="2408"/>
        <v/>
      </c>
      <c r="D5087" s="43" t="str">
        <f t="shared" ca="1" si="2409"/>
        <v/>
      </c>
      <c r="E5087" s="43" t="str">
        <f t="shared" si="2410"/>
        <v/>
      </c>
      <c r="F5087" s="43" t="str">
        <f t="shared" si="2411"/>
        <v/>
      </c>
      <c r="G5087" s="43" t="str">
        <f>IF(A5087&lt;&gt;"",IF(A5087&lt;Data!$G$11*0.25,$C$13/$G$32,IF(A5087&gt;Data!$G$11*0.25,$C$13,$C$13*10)),"")</f>
        <v/>
      </c>
      <c r="H5087" s="43" t="str">
        <f>IF(A5087&lt;&gt;"",IF(Data!$G$9="constant",$C$13,IF(Data!$G$9="squeeze",G5087,F5087)),"")</f>
        <v/>
      </c>
      <c r="I5087" s="38" t="str">
        <f ca="1">IF(ISNUMBER(A5087),NORMINV(RAND(),0,IF(AND(Data!$G$9="squeeze",A5087&lt;Data!$G$11*0.25),$H$32,1)*$C$30*$C$13)*($C$14*$C$12),"")</f>
        <v/>
      </c>
      <c r="J5087" s="42" t="str">
        <f ca="1">IFERROR(IF(Data!$C$6="Real",B5087,I5087+J5086+($C$14*$C$12)*(NORMINV(RAND(),$C$15,CHOOSE($G$13,$C$13,F5087,G5087)))),"")</f>
        <v/>
      </c>
      <c r="K5087" s="88" t="str">
        <f>IF(ISNUMBER(A5087), IF($G$16="fixed",$G$17,MIN(H5087*Data!$C$7*$C$16*0.5,$C$17*Data!$C$7))*$C$12,"")</f>
        <v/>
      </c>
      <c r="L5087" s="42" t="str">
        <f t="shared" ca="1" si="2412"/>
        <v/>
      </c>
      <c r="M5087" s="44" t="str">
        <f t="shared" ca="1" si="2413"/>
        <v/>
      </c>
      <c r="N5087" s="44" t="str">
        <f t="shared" ca="1" si="2414"/>
        <v/>
      </c>
      <c r="O5087" s="108" t="str">
        <f t="shared" si="2415"/>
        <v/>
      </c>
      <c r="P5087" s="102" t="str">
        <f t="shared" si="2416"/>
        <v/>
      </c>
      <c r="Q5087" s="102" t="str">
        <f t="shared" si="2417"/>
        <v/>
      </c>
      <c r="R5087" s="120" t="str">
        <f t="shared" si="2395"/>
        <v/>
      </c>
      <c r="S5087" s="54" t="str">
        <f t="shared" si="2396"/>
        <v/>
      </c>
      <c r="T5087" s="5" t="str">
        <f t="shared" si="2418"/>
        <v/>
      </c>
      <c r="U5087" s="152" t="str">
        <f t="shared" si="2419"/>
        <v/>
      </c>
      <c r="V5087" s="152" t="str">
        <f t="shared" si="2420"/>
        <v/>
      </c>
      <c r="W5087" s="153" t="str">
        <f t="shared" si="2421"/>
        <v/>
      </c>
      <c r="X5087" s="153" t="str">
        <f t="shared" si="2422"/>
        <v/>
      </c>
      <c r="Y5087" s="153" t="str">
        <f t="shared" si="2423"/>
        <v/>
      </c>
      <c r="Z5087" s="153" t="str">
        <f t="shared" si="2424"/>
        <v/>
      </c>
      <c r="AA5087" s="152" t="str">
        <f t="shared" si="2425"/>
        <v/>
      </c>
      <c r="AB5087" s="152" t="str">
        <f t="shared" si="2426"/>
        <v/>
      </c>
      <c r="AC5087" s="154" t="str">
        <f t="shared" si="2427"/>
        <v/>
      </c>
      <c r="AD5087" s="154" t="str">
        <f t="shared" si="2428"/>
        <v/>
      </c>
      <c r="AE5087" s="3" t="str">
        <f t="shared" si="2429"/>
        <v/>
      </c>
      <c r="AF5087" s="3" t="str">
        <f t="shared" si="2430"/>
        <v/>
      </c>
      <c r="AG5087" s="3" t="str">
        <f t="shared" si="2402"/>
        <v/>
      </c>
      <c r="AH5087" s="4" t="str">
        <f t="shared" si="2431"/>
        <v/>
      </c>
      <c r="AI5087" s="75" t="str">
        <f t="shared" si="2432"/>
        <v/>
      </c>
    </row>
  </sheetData>
  <sheetProtection password="9213" sheet="1" objects="1" scenarios="1"/>
  <mergeCells count="4">
    <mergeCell ref="A2:B2"/>
    <mergeCell ref="A3:B3"/>
    <mergeCell ref="A5:B5"/>
    <mergeCell ref="A1:M1"/>
  </mergeCells>
  <dataValidations disablePrompts="1" count="1">
    <dataValidation type="decimal" showInputMessage="1" showErrorMessage="1" errorTitle="Error" error="Chose a value between -0.25 and +0.25" promptTitle="Bullishness" prompt="Trend &quot;drift&quot; parameter. Use 0 for neutral range bound trading. Use -0.25 for strong bear trend, +.25 for bullish trend." sqref="C15">
      <formula1>-0.25</formula1>
      <formula2>0.25</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2061"/>
  <sheetViews>
    <sheetView workbookViewId="0">
      <selection activeCell="C24" sqref="C24"/>
    </sheetView>
  </sheetViews>
  <sheetFormatPr defaultColWidth="0" defaultRowHeight="15" zeroHeight="1"/>
  <cols>
    <col min="1" max="1" width="10.140625" style="127" bestFit="1" customWidth="1"/>
    <col min="2" max="5" width="9.140625" style="127" customWidth="1"/>
    <col min="6" max="6" width="8" style="127" bestFit="1" customWidth="1"/>
    <col min="7" max="7" width="5.5703125" style="127" hidden="1" customWidth="1"/>
    <col min="8" max="9" width="7" style="127" hidden="1" customWidth="1"/>
    <col min="10" max="10" width="8" style="127" hidden="1" customWidth="1"/>
    <col min="11" max="16384" width="9.140625" style="131" hidden="1"/>
  </cols>
  <sheetData>
    <row r="1" spans="1:10" ht="26.25">
      <c r="A1" s="128" t="s">
        <v>83</v>
      </c>
      <c r="B1" s="129"/>
      <c r="C1" s="129"/>
      <c r="D1" s="129"/>
      <c r="E1" s="129"/>
      <c r="F1" s="129"/>
      <c r="G1" s="130"/>
      <c r="H1" s="130"/>
      <c r="I1" s="130"/>
      <c r="J1" s="130"/>
    </row>
    <row r="2" spans="1:10">
      <c r="A2" s="219" t="s">
        <v>84</v>
      </c>
      <c r="B2" s="219"/>
      <c r="C2" s="219"/>
      <c r="D2" s="219"/>
      <c r="E2" s="219"/>
      <c r="F2" s="219"/>
      <c r="G2" s="130"/>
      <c r="H2" s="130"/>
      <c r="I2" s="130"/>
      <c r="J2" s="130"/>
    </row>
    <row r="3" spans="1:10">
      <c r="A3" s="219"/>
      <c r="B3" s="219"/>
      <c r="C3" s="219"/>
      <c r="D3" s="219"/>
      <c r="E3" s="219"/>
      <c r="F3" s="219"/>
      <c r="G3" s="130"/>
      <c r="H3" s="130"/>
      <c r="I3" s="130"/>
      <c r="J3" s="130"/>
    </row>
    <row r="4" spans="1:10">
      <c r="A4" s="220"/>
      <c r="B4" s="220"/>
      <c r="C4" s="220"/>
      <c r="D4" s="220"/>
      <c r="E4" s="220"/>
      <c r="F4" s="220"/>
      <c r="G4" s="130"/>
      <c r="H4" s="130"/>
      <c r="I4" s="130"/>
      <c r="J4" s="130"/>
    </row>
    <row r="5" spans="1:10">
      <c r="A5" s="220"/>
      <c r="B5" s="220"/>
      <c r="C5" s="220"/>
      <c r="D5" s="220"/>
      <c r="E5" s="220"/>
      <c r="F5" s="220"/>
      <c r="G5" s="130"/>
      <c r="H5" s="130"/>
      <c r="I5" s="130"/>
      <c r="J5" s="130"/>
    </row>
    <row r="6" spans="1:10">
      <c r="A6" s="220"/>
      <c r="B6" s="220"/>
      <c r="C6" s="220"/>
      <c r="D6" s="220"/>
      <c r="E6" s="220"/>
      <c r="F6" s="220"/>
      <c r="G6" s="130"/>
      <c r="H6" s="130"/>
      <c r="I6" s="130"/>
      <c r="J6" s="130"/>
    </row>
    <row r="7" spans="1:10">
      <c r="A7" s="132" t="s">
        <v>127</v>
      </c>
      <c r="B7" s="133"/>
      <c r="C7" s="133"/>
      <c r="D7" s="133"/>
      <c r="E7" s="133"/>
      <c r="F7" s="133"/>
      <c r="G7" s="130"/>
      <c r="H7" s="130"/>
      <c r="I7" s="130"/>
      <c r="J7" s="130"/>
    </row>
    <row r="8" spans="1:10" hidden="1">
      <c r="A8" s="134" t="s">
        <v>123</v>
      </c>
      <c r="B8" s="135">
        <f>IF(Data!C12="random",1,0)</f>
        <v>0</v>
      </c>
      <c r="C8" s="133"/>
      <c r="D8" s="133"/>
      <c r="E8" s="133"/>
      <c r="F8" s="133"/>
      <c r="G8" s="130"/>
      <c r="H8" s="130"/>
      <c r="I8" s="130"/>
      <c r="J8" s="130"/>
    </row>
    <row r="9" spans="1:10" hidden="1">
      <c r="A9" s="134" t="s">
        <v>15</v>
      </c>
      <c r="B9" s="136">
        <v>0.1</v>
      </c>
      <c r="C9" s="133"/>
      <c r="D9" s="133"/>
      <c r="E9" s="133"/>
      <c r="F9" s="133"/>
      <c r="G9" s="130"/>
      <c r="H9" s="130"/>
      <c r="I9" s="130"/>
      <c r="J9" s="130"/>
    </row>
    <row r="10" spans="1:10">
      <c r="A10" s="137" t="s">
        <v>129</v>
      </c>
      <c r="B10" s="137"/>
      <c r="C10" s="147" t="s">
        <v>196</v>
      </c>
      <c r="D10" s="138"/>
      <c r="E10" s="138"/>
      <c r="F10" s="138"/>
      <c r="G10" s="130"/>
      <c r="H10" s="130"/>
      <c r="I10" s="130"/>
      <c r="J10" s="130"/>
    </row>
    <row r="11" spans="1:10">
      <c r="A11" s="218" t="s">
        <v>85</v>
      </c>
      <c r="B11" s="218"/>
      <c r="C11" s="218"/>
      <c r="D11" s="218"/>
      <c r="E11" s="218"/>
      <c r="F11" s="218"/>
      <c r="G11" s="130"/>
      <c r="H11" s="130"/>
      <c r="I11" s="130"/>
      <c r="J11" s="130"/>
    </row>
    <row r="12" spans="1:10">
      <c r="A12" s="139" t="s">
        <v>4</v>
      </c>
      <c r="B12" s="139" t="s">
        <v>5</v>
      </c>
      <c r="C12" s="139" t="s">
        <v>0</v>
      </c>
      <c r="D12" s="139" t="s">
        <v>1</v>
      </c>
      <c r="E12" s="139" t="s">
        <v>2</v>
      </c>
      <c r="F12" s="139" t="s">
        <v>3</v>
      </c>
      <c r="G12" s="139" t="s">
        <v>14</v>
      </c>
      <c r="H12" s="139" t="s">
        <v>16</v>
      </c>
      <c r="I12" s="139" t="s">
        <v>17</v>
      </c>
      <c r="J12" s="139" t="s">
        <v>18</v>
      </c>
    </row>
    <row r="13" spans="1:10">
      <c r="A13" s="145"/>
      <c r="B13" s="146"/>
      <c r="C13" s="145"/>
      <c r="D13" s="145"/>
      <c r="E13" s="145"/>
      <c r="F13" s="145"/>
      <c r="G13" s="131">
        <v>106</v>
      </c>
      <c r="H13" s="141">
        <f>C13</f>
        <v>0</v>
      </c>
      <c r="I13" s="141">
        <f>IF(G13="hi",D13,E13)</f>
        <v>0</v>
      </c>
      <c r="J13" s="141">
        <f t="shared" ref="J13" si="0">IF(G13="hi",E13,D13)</f>
        <v>0</v>
      </c>
    </row>
    <row r="14" spans="1:10">
      <c r="A14" s="145"/>
      <c r="B14" s="146"/>
      <c r="C14" s="145"/>
      <c r="D14" s="145"/>
      <c r="E14" s="145"/>
      <c r="F14" s="145"/>
      <c r="G14" s="131">
        <v>142</v>
      </c>
      <c r="H14" s="141">
        <f t="shared" ref="H14:H77" si="1">C14</f>
        <v>0</v>
      </c>
      <c r="I14" s="141">
        <f t="shared" ref="I14:I77" si="2">IF(G14="hi",D14,E14)</f>
        <v>0</v>
      </c>
      <c r="J14" s="141">
        <f t="shared" ref="J14:J77" si="3">IF(G14="hi",E14,D14)</f>
        <v>0</v>
      </c>
    </row>
    <row r="15" spans="1:10">
      <c r="A15" s="145"/>
      <c r="B15" s="146"/>
      <c r="C15" s="145"/>
      <c r="D15" s="145"/>
      <c r="E15" s="145"/>
      <c r="F15" s="145"/>
      <c r="G15" s="131">
        <v>202</v>
      </c>
      <c r="H15" s="141">
        <f t="shared" si="1"/>
        <v>0</v>
      </c>
      <c r="I15" s="141">
        <f t="shared" si="2"/>
        <v>0</v>
      </c>
      <c r="J15" s="141">
        <f t="shared" si="3"/>
        <v>0</v>
      </c>
    </row>
    <row r="16" spans="1:10">
      <c r="A16" s="145"/>
      <c r="B16" s="146"/>
      <c r="C16" s="145"/>
      <c r="D16" s="145"/>
      <c r="E16" s="145"/>
      <c r="F16" s="145"/>
      <c r="G16" s="131">
        <v>103</v>
      </c>
      <c r="H16" s="141">
        <f t="shared" si="1"/>
        <v>0</v>
      </c>
      <c r="I16" s="141">
        <f t="shared" si="2"/>
        <v>0</v>
      </c>
      <c r="J16" s="141">
        <f t="shared" si="3"/>
        <v>0</v>
      </c>
    </row>
    <row r="17" spans="1:10">
      <c r="A17" s="145"/>
      <c r="B17" s="146"/>
      <c r="C17" s="145"/>
      <c r="D17" s="145"/>
      <c r="E17" s="145"/>
      <c r="F17" s="145"/>
      <c r="G17" s="131">
        <v>96</v>
      </c>
      <c r="H17" s="141">
        <f t="shared" si="1"/>
        <v>0</v>
      </c>
      <c r="I17" s="141">
        <f t="shared" si="2"/>
        <v>0</v>
      </c>
      <c r="J17" s="141">
        <f t="shared" si="3"/>
        <v>0</v>
      </c>
    </row>
    <row r="18" spans="1:10">
      <c r="A18" s="145"/>
      <c r="B18" s="146"/>
      <c r="C18" s="145"/>
      <c r="D18" s="145"/>
      <c r="E18" s="145"/>
      <c r="F18" s="145"/>
      <c r="G18" s="131">
        <v>70</v>
      </c>
      <c r="H18" s="141">
        <f t="shared" si="1"/>
        <v>0</v>
      </c>
      <c r="I18" s="141">
        <f t="shared" si="2"/>
        <v>0</v>
      </c>
      <c r="J18" s="141">
        <f t="shared" si="3"/>
        <v>0</v>
      </c>
    </row>
    <row r="19" spans="1:10">
      <c r="A19" s="145"/>
      <c r="B19" s="146"/>
      <c r="C19" s="145"/>
      <c r="D19" s="145"/>
      <c r="E19" s="145"/>
      <c r="F19" s="145"/>
      <c r="G19" s="131">
        <v>73</v>
      </c>
      <c r="H19" s="141">
        <f t="shared" si="1"/>
        <v>0</v>
      </c>
      <c r="I19" s="141">
        <f t="shared" si="2"/>
        <v>0</v>
      </c>
      <c r="J19" s="141">
        <f t="shared" si="3"/>
        <v>0</v>
      </c>
    </row>
    <row r="20" spans="1:10">
      <c r="A20" s="145"/>
      <c r="B20" s="146"/>
      <c r="C20" s="145"/>
      <c r="D20" s="145"/>
      <c r="E20" s="145"/>
      <c r="F20" s="145"/>
      <c r="G20" s="131">
        <v>95</v>
      </c>
      <c r="H20" s="141">
        <f t="shared" si="1"/>
        <v>0</v>
      </c>
      <c r="I20" s="141">
        <f t="shared" si="2"/>
        <v>0</v>
      </c>
      <c r="J20" s="141">
        <f t="shared" si="3"/>
        <v>0</v>
      </c>
    </row>
    <row r="21" spans="1:10">
      <c r="A21" s="145"/>
      <c r="B21" s="146"/>
      <c r="C21" s="145"/>
      <c r="D21" s="145"/>
      <c r="E21" s="145"/>
      <c r="F21" s="145"/>
      <c r="G21" s="131">
        <v>280</v>
      </c>
      <c r="H21" s="141">
        <f t="shared" si="1"/>
        <v>0</v>
      </c>
      <c r="I21" s="141">
        <f t="shared" si="2"/>
        <v>0</v>
      </c>
      <c r="J21" s="141">
        <f t="shared" si="3"/>
        <v>0</v>
      </c>
    </row>
    <row r="22" spans="1:10">
      <c r="A22" s="145"/>
      <c r="B22" s="146"/>
      <c r="C22" s="145"/>
      <c r="D22" s="145"/>
      <c r="E22" s="145"/>
      <c r="F22" s="145"/>
      <c r="G22" s="131">
        <v>264</v>
      </c>
      <c r="H22" s="141">
        <f t="shared" si="1"/>
        <v>0</v>
      </c>
      <c r="I22" s="141">
        <f t="shared" si="2"/>
        <v>0</v>
      </c>
      <c r="J22" s="141">
        <f t="shared" si="3"/>
        <v>0</v>
      </c>
    </row>
    <row r="23" spans="1:10">
      <c r="A23" s="145"/>
      <c r="B23" s="146"/>
      <c r="C23" s="145"/>
      <c r="D23" s="145"/>
      <c r="E23" s="145"/>
      <c r="F23" s="145"/>
      <c r="G23" s="131">
        <v>238</v>
      </c>
      <c r="H23" s="141">
        <f t="shared" si="1"/>
        <v>0</v>
      </c>
      <c r="I23" s="141">
        <f t="shared" si="2"/>
        <v>0</v>
      </c>
      <c r="J23" s="141">
        <f t="shared" si="3"/>
        <v>0</v>
      </c>
    </row>
    <row r="24" spans="1:10">
      <c r="A24" s="145"/>
      <c r="B24" s="146"/>
      <c r="C24" s="145"/>
      <c r="D24" s="145"/>
      <c r="E24" s="145"/>
      <c r="F24" s="145"/>
      <c r="G24" s="131">
        <v>192</v>
      </c>
      <c r="H24" s="141">
        <f t="shared" si="1"/>
        <v>0</v>
      </c>
      <c r="I24" s="141">
        <f t="shared" si="2"/>
        <v>0</v>
      </c>
      <c r="J24" s="141">
        <f t="shared" si="3"/>
        <v>0</v>
      </c>
    </row>
    <row r="25" spans="1:10">
      <c r="A25" s="145"/>
      <c r="B25" s="146"/>
      <c r="C25" s="145"/>
      <c r="D25" s="145"/>
      <c r="E25" s="145"/>
      <c r="F25" s="145"/>
      <c r="G25" s="131">
        <v>181</v>
      </c>
      <c r="H25" s="141">
        <f t="shared" si="1"/>
        <v>0</v>
      </c>
      <c r="I25" s="141">
        <f t="shared" si="2"/>
        <v>0</v>
      </c>
      <c r="J25" s="141">
        <f t="shared" si="3"/>
        <v>0</v>
      </c>
    </row>
    <row r="26" spans="1:10">
      <c r="A26" s="145"/>
      <c r="B26" s="146"/>
      <c r="C26" s="145"/>
      <c r="D26" s="145"/>
      <c r="E26" s="145"/>
      <c r="F26" s="145"/>
      <c r="G26" s="131">
        <v>302</v>
      </c>
      <c r="H26" s="141">
        <f t="shared" si="1"/>
        <v>0</v>
      </c>
      <c r="I26" s="141">
        <f t="shared" si="2"/>
        <v>0</v>
      </c>
      <c r="J26" s="141">
        <f t="shared" si="3"/>
        <v>0</v>
      </c>
    </row>
    <row r="27" spans="1:10">
      <c r="A27" s="145"/>
      <c r="B27" s="146"/>
      <c r="C27" s="145"/>
      <c r="D27" s="145"/>
      <c r="E27" s="145"/>
      <c r="F27" s="145"/>
      <c r="G27" s="131">
        <v>149</v>
      </c>
      <c r="H27" s="141">
        <f t="shared" si="1"/>
        <v>0</v>
      </c>
      <c r="I27" s="141">
        <f t="shared" si="2"/>
        <v>0</v>
      </c>
      <c r="J27" s="141">
        <f t="shared" si="3"/>
        <v>0</v>
      </c>
    </row>
    <row r="28" spans="1:10">
      <c r="A28" s="145"/>
      <c r="B28" s="146"/>
      <c r="C28" s="145"/>
      <c r="D28" s="145"/>
      <c r="E28" s="145"/>
      <c r="F28" s="145"/>
      <c r="G28" s="131">
        <v>177</v>
      </c>
      <c r="H28" s="141">
        <f t="shared" si="1"/>
        <v>0</v>
      </c>
      <c r="I28" s="141">
        <f t="shared" si="2"/>
        <v>0</v>
      </c>
      <c r="J28" s="141">
        <f t="shared" si="3"/>
        <v>0</v>
      </c>
    </row>
    <row r="29" spans="1:10">
      <c r="A29" s="145"/>
      <c r="B29" s="146"/>
      <c r="C29" s="145"/>
      <c r="D29" s="145"/>
      <c r="E29" s="145"/>
      <c r="F29" s="145"/>
      <c r="G29" s="131">
        <v>200</v>
      </c>
      <c r="H29" s="141">
        <f t="shared" si="1"/>
        <v>0</v>
      </c>
      <c r="I29" s="141">
        <f t="shared" si="2"/>
        <v>0</v>
      </c>
      <c r="J29" s="141">
        <f t="shared" si="3"/>
        <v>0</v>
      </c>
    </row>
    <row r="30" spans="1:10">
      <c r="A30" s="145"/>
      <c r="B30" s="146"/>
      <c r="C30" s="145"/>
      <c r="D30" s="145"/>
      <c r="E30" s="145"/>
      <c r="F30" s="145"/>
      <c r="G30" s="131">
        <v>244</v>
      </c>
      <c r="H30" s="141">
        <f t="shared" si="1"/>
        <v>0</v>
      </c>
      <c r="I30" s="141">
        <f t="shared" si="2"/>
        <v>0</v>
      </c>
      <c r="J30" s="141">
        <f t="shared" si="3"/>
        <v>0</v>
      </c>
    </row>
    <row r="31" spans="1:10">
      <c r="A31" s="145"/>
      <c r="B31" s="146"/>
      <c r="C31" s="145"/>
      <c r="D31" s="145"/>
      <c r="E31" s="145"/>
      <c r="F31" s="145"/>
      <c r="G31" s="131">
        <v>224</v>
      </c>
      <c r="H31" s="141">
        <f t="shared" si="1"/>
        <v>0</v>
      </c>
      <c r="I31" s="141">
        <f t="shared" si="2"/>
        <v>0</v>
      </c>
      <c r="J31" s="141">
        <f t="shared" si="3"/>
        <v>0</v>
      </c>
    </row>
    <row r="32" spans="1:10">
      <c r="A32" s="145"/>
      <c r="B32" s="146"/>
      <c r="C32" s="145"/>
      <c r="D32" s="145"/>
      <c r="E32" s="145"/>
      <c r="F32" s="145"/>
      <c r="G32" s="131">
        <v>165</v>
      </c>
      <c r="H32" s="141">
        <f t="shared" si="1"/>
        <v>0</v>
      </c>
      <c r="I32" s="141">
        <f t="shared" si="2"/>
        <v>0</v>
      </c>
      <c r="J32" s="141">
        <f t="shared" si="3"/>
        <v>0</v>
      </c>
    </row>
    <row r="33" spans="1:10">
      <c r="A33" s="145"/>
      <c r="B33" s="146"/>
      <c r="C33" s="145"/>
      <c r="D33" s="145"/>
      <c r="E33" s="145"/>
      <c r="F33" s="145"/>
      <c r="G33" s="131">
        <v>218</v>
      </c>
      <c r="H33" s="141">
        <f t="shared" si="1"/>
        <v>0</v>
      </c>
      <c r="I33" s="141">
        <f t="shared" si="2"/>
        <v>0</v>
      </c>
      <c r="J33" s="141">
        <f t="shared" si="3"/>
        <v>0</v>
      </c>
    </row>
    <row r="34" spans="1:10">
      <c r="A34" s="145"/>
      <c r="B34" s="146"/>
      <c r="C34" s="145"/>
      <c r="D34" s="145"/>
      <c r="E34" s="145"/>
      <c r="F34" s="145"/>
      <c r="G34" s="131">
        <v>152</v>
      </c>
      <c r="H34" s="141">
        <f t="shared" si="1"/>
        <v>0</v>
      </c>
      <c r="I34" s="141">
        <f t="shared" si="2"/>
        <v>0</v>
      </c>
      <c r="J34" s="141">
        <f t="shared" si="3"/>
        <v>0</v>
      </c>
    </row>
    <row r="35" spans="1:10">
      <c r="A35" s="145"/>
      <c r="B35" s="146"/>
      <c r="C35" s="145"/>
      <c r="D35" s="145"/>
      <c r="E35" s="145"/>
      <c r="F35" s="145"/>
      <c r="G35" s="131">
        <v>112</v>
      </c>
      <c r="H35" s="141">
        <f t="shared" si="1"/>
        <v>0</v>
      </c>
      <c r="I35" s="141">
        <f t="shared" si="2"/>
        <v>0</v>
      </c>
      <c r="J35" s="141">
        <f t="shared" si="3"/>
        <v>0</v>
      </c>
    </row>
    <row r="36" spans="1:10">
      <c r="A36" s="145"/>
      <c r="B36" s="146"/>
      <c r="C36" s="145"/>
      <c r="D36" s="145"/>
      <c r="E36" s="145"/>
      <c r="F36" s="145"/>
      <c r="G36" s="131">
        <v>199</v>
      </c>
      <c r="H36" s="141">
        <f t="shared" si="1"/>
        <v>0</v>
      </c>
      <c r="I36" s="141">
        <f t="shared" si="2"/>
        <v>0</v>
      </c>
      <c r="J36" s="141">
        <f t="shared" si="3"/>
        <v>0</v>
      </c>
    </row>
    <row r="37" spans="1:10">
      <c r="A37" s="145"/>
      <c r="B37" s="146"/>
      <c r="C37" s="145"/>
      <c r="D37" s="145"/>
      <c r="E37" s="145"/>
      <c r="F37" s="145"/>
      <c r="G37" s="131">
        <v>321</v>
      </c>
      <c r="H37" s="141">
        <f t="shared" si="1"/>
        <v>0</v>
      </c>
      <c r="I37" s="141">
        <f t="shared" si="2"/>
        <v>0</v>
      </c>
      <c r="J37" s="141">
        <f t="shared" si="3"/>
        <v>0</v>
      </c>
    </row>
    <row r="38" spans="1:10">
      <c r="A38" s="145"/>
      <c r="B38" s="146"/>
      <c r="C38" s="145"/>
      <c r="D38" s="145"/>
      <c r="E38" s="145"/>
      <c r="F38" s="145"/>
      <c r="G38" s="131">
        <v>280</v>
      </c>
      <c r="H38" s="141">
        <f t="shared" si="1"/>
        <v>0</v>
      </c>
      <c r="I38" s="141">
        <f t="shared" si="2"/>
        <v>0</v>
      </c>
      <c r="J38" s="141">
        <f t="shared" si="3"/>
        <v>0</v>
      </c>
    </row>
    <row r="39" spans="1:10">
      <c r="A39" s="145"/>
      <c r="B39" s="146"/>
      <c r="C39" s="145"/>
      <c r="D39" s="145"/>
      <c r="E39" s="145"/>
      <c r="F39" s="145"/>
      <c r="G39" s="131">
        <v>306</v>
      </c>
      <c r="H39" s="141">
        <f t="shared" si="1"/>
        <v>0</v>
      </c>
      <c r="I39" s="141">
        <f t="shared" si="2"/>
        <v>0</v>
      </c>
      <c r="J39" s="141">
        <f t="shared" si="3"/>
        <v>0</v>
      </c>
    </row>
    <row r="40" spans="1:10">
      <c r="A40" s="145"/>
      <c r="B40" s="146"/>
      <c r="C40" s="145"/>
      <c r="D40" s="145"/>
      <c r="E40" s="145"/>
      <c r="F40" s="145"/>
      <c r="G40" s="131">
        <v>246</v>
      </c>
      <c r="H40" s="141">
        <f t="shared" si="1"/>
        <v>0</v>
      </c>
      <c r="I40" s="141">
        <f t="shared" si="2"/>
        <v>0</v>
      </c>
      <c r="J40" s="141">
        <f t="shared" si="3"/>
        <v>0</v>
      </c>
    </row>
    <row r="41" spans="1:10">
      <c r="A41" s="145"/>
      <c r="B41" s="146"/>
      <c r="C41" s="145"/>
      <c r="D41" s="145"/>
      <c r="E41" s="145"/>
      <c r="F41" s="145"/>
      <c r="G41" s="131">
        <v>376</v>
      </c>
      <c r="H41" s="141">
        <f t="shared" si="1"/>
        <v>0</v>
      </c>
      <c r="I41" s="141">
        <f t="shared" si="2"/>
        <v>0</v>
      </c>
      <c r="J41" s="141">
        <f t="shared" si="3"/>
        <v>0</v>
      </c>
    </row>
    <row r="42" spans="1:10">
      <c r="A42" s="145"/>
      <c r="B42" s="146"/>
      <c r="C42" s="145"/>
      <c r="D42" s="145"/>
      <c r="E42" s="145"/>
      <c r="F42" s="145"/>
      <c r="G42" s="131">
        <v>184</v>
      </c>
      <c r="H42" s="141">
        <f t="shared" si="1"/>
        <v>0</v>
      </c>
      <c r="I42" s="141">
        <f t="shared" si="2"/>
        <v>0</v>
      </c>
      <c r="J42" s="141">
        <f t="shared" si="3"/>
        <v>0</v>
      </c>
    </row>
    <row r="43" spans="1:10">
      <c r="A43" s="145"/>
      <c r="B43" s="146"/>
      <c r="C43" s="145"/>
      <c r="D43" s="145"/>
      <c r="E43" s="145"/>
      <c r="F43" s="145"/>
      <c r="G43" s="131">
        <v>338</v>
      </c>
      <c r="H43" s="141">
        <f t="shared" si="1"/>
        <v>0</v>
      </c>
      <c r="I43" s="141">
        <f t="shared" si="2"/>
        <v>0</v>
      </c>
      <c r="J43" s="141">
        <f t="shared" si="3"/>
        <v>0</v>
      </c>
    </row>
    <row r="44" spans="1:10">
      <c r="A44" s="145"/>
      <c r="B44" s="146"/>
      <c r="C44" s="145"/>
      <c r="D44" s="145"/>
      <c r="E44" s="145"/>
      <c r="F44" s="145"/>
      <c r="G44" s="131">
        <v>448</v>
      </c>
      <c r="H44" s="141">
        <f t="shared" si="1"/>
        <v>0</v>
      </c>
      <c r="I44" s="141">
        <f t="shared" si="2"/>
        <v>0</v>
      </c>
      <c r="J44" s="141">
        <f t="shared" si="3"/>
        <v>0</v>
      </c>
    </row>
    <row r="45" spans="1:10">
      <c r="A45" s="145"/>
      <c r="B45" s="146"/>
      <c r="C45" s="145"/>
      <c r="D45" s="145"/>
      <c r="E45" s="145"/>
      <c r="F45" s="145"/>
      <c r="G45" s="131">
        <v>378</v>
      </c>
      <c r="H45" s="141">
        <f t="shared" si="1"/>
        <v>0</v>
      </c>
      <c r="I45" s="141">
        <f t="shared" si="2"/>
        <v>0</v>
      </c>
      <c r="J45" s="141">
        <f t="shared" si="3"/>
        <v>0</v>
      </c>
    </row>
    <row r="46" spans="1:10">
      <c r="A46" s="145"/>
      <c r="B46" s="146"/>
      <c r="C46" s="145"/>
      <c r="D46" s="145"/>
      <c r="E46" s="145"/>
      <c r="F46" s="145"/>
      <c r="G46" s="131">
        <v>267</v>
      </c>
      <c r="H46" s="141">
        <f t="shared" si="1"/>
        <v>0</v>
      </c>
      <c r="I46" s="141">
        <f t="shared" si="2"/>
        <v>0</v>
      </c>
      <c r="J46" s="141">
        <f t="shared" si="3"/>
        <v>0</v>
      </c>
    </row>
    <row r="47" spans="1:10">
      <c r="A47" s="145"/>
      <c r="B47" s="146"/>
      <c r="C47" s="145"/>
      <c r="D47" s="145"/>
      <c r="E47" s="145"/>
      <c r="F47" s="145"/>
      <c r="G47" s="131">
        <v>311</v>
      </c>
      <c r="H47" s="141">
        <f t="shared" si="1"/>
        <v>0</v>
      </c>
      <c r="I47" s="141">
        <f t="shared" si="2"/>
        <v>0</v>
      </c>
      <c r="J47" s="141">
        <f t="shared" si="3"/>
        <v>0</v>
      </c>
    </row>
    <row r="48" spans="1:10">
      <c r="A48" s="145"/>
      <c r="B48" s="146"/>
      <c r="C48" s="145"/>
      <c r="D48" s="145"/>
      <c r="E48" s="145"/>
      <c r="F48" s="145"/>
      <c r="G48" s="131">
        <v>351</v>
      </c>
      <c r="H48" s="141">
        <f t="shared" si="1"/>
        <v>0</v>
      </c>
      <c r="I48" s="141">
        <f t="shared" si="2"/>
        <v>0</v>
      </c>
      <c r="J48" s="141">
        <f t="shared" si="3"/>
        <v>0</v>
      </c>
    </row>
    <row r="49" spans="1:10">
      <c r="A49" s="145"/>
      <c r="B49" s="146"/>
      <c r="C49" s="145"/>
      <c r="D49" s="145"/>
      <c r="E49" s="145"/>
      <c r="F49" s="145"/>
      <c r="G49" s="131">
        <v>405</v>
      </c>
      <c r="H49" s="141">
        <f t="shared" si="1"/>
        <v>0</v>
      </c>
      <c r="I49" s="141">
        <f t="shared" si="2"/>
        <v>0</v>
      </c>
      <c r="J49" s="141">
        <f t="shared" si="3"/>
        <v>0</v>
      </c>
    </row>
    <row r="50" spans="1:10">
      <c r="A50" s="145"/>
      <c r="B50" s="146"/>
      <c r="C50" s="145"/>
      <c r="D50" s="145"/>
      <c r="E50" s="145"/>
      <c r="F50" s="145"/>
      <c r="G50" s="131">
        <v>365</v>
      </c>
      <c r="H50" s="141">
        <f t="shared" si="1"/>
        <v>0</v>
      </c>
      <c r="I50" s="141">
        <f t="shared" si="2"/>
        <v>0</v>
      </c>
      <c r="J50" s="141">
        <f t="shared" si="3"/>
        <v>0</v>
      </c>
    </row>
    <row r="51" spans="1:10">
      <c r="A51" s="145"/>
      <c r="B51" s="146"/>
      <c r="C51" s="145"/>
      <c r="D51" s="145"/>
      <c r="E51" s="145"/>
      <c r="F51" s="145"/>
      <c r="G51" s="131">
        <v>344</v>
      </c>
      <c r="H51" s="141">
        <f t="shared" si="1"/>
        <v>0</v>
      </c>
      <c r="I51" s="141">
        <f t="shared" si="2"/>
        <v>0</v>
      </c>
      <c r="J51" s="141">
        <f t="shared" si="3"/>
        <v>0</v>
      </c>
    </row>
    <row r="52" spans="1:10">
      <c r="A52" s="145"/>
      <c r="B52" s="146"/>
      <c r="C52" s="145"/>
      <c r="D52" s="145"/>
      <c r="E52" s="145"/>
      <c r="F52" s="145"/>
      <c r="G52" s="131">
        <v>397</v>
      </c>
      <c r="H52" s="141">
        <f t="shared" si="1"/>
        <v>0</v>
      </c>
      <c r="I52" s="141">
        <f t="shared" si="2"/>
        <v>0</v>
      </c>
      <c r="J52" s="141">
        <f t="shared" si="3"/>
        <v>0</v>
      </c>
    </row>
    <row r="53" spans="1:10">
      <c r="A53" s="145"/>
      <c r="B53" s="146"/>
      <c r="C53" s="145"/>
      <c r="D53" s="145"/>
      <c r="E53" s="145"/>
      <c r="F53" s="145"/>
      <c r="G53" s="131">
        <v>533</v>
      </c>
      <c r="H53" s="141">
        <f t="shared" si="1"/>
        <v>0</v>
      </c>
      <c r="I53" s="141">
        <f t="shared" si="2"/>
        <v>0</v>
      </c>
      <c r="J53" s="141">
        <f t="shared" si="3"/>
        <v>0</v>
      </c>
    </row>
    <row r="54" spans="1:10">
      <c r="A54" s="145"/>
      <c r="B54" s="146"/>
      <c r="C54" s="145"/>
      <c r="D54" s="145"/>
      <c r="E54" s="145"/>
      <c r="F54" s="145"/>
      <c r="G54" s="131">
        <v>535</v>
      </c>
      <c r="H54" s="141">
        <f t="shared" si="1"/>
        <v>0</v>
      </c>
      <c r="I54" s="141">
        <f t="shared" si="2"/>
        <v>0</v>
      </c>
      <c r="J54" s="141">
        <f t="shared" si="3"/>
        <v>0</v>
      </c>
    </row>
    <row r="55" spans="1:10">
      <c r="A55" s="145"/>
      <c r="B55" s="146"/>
      <c r="C55" s="145"/>
      <c r="D55" s="145"/>
      <c r="E55" s="145"/>
      <c r="F55" s="145"/>
      <c r="G55" s="142">
        <v>1187</v>
      </c>
      <c r="H55" s="141">
        <f t="shared" si="1"/>
        <v>0</v>
      </c>
      <c r="I55" s="141">
        <f t="shared" si="2"/>
        <v>0</v>
      </c>
      <c r="J55" s="141">
        <f t="shared" si="3"/>
        <v>0</v>
      </c>
    </row>
    <row r="56" spans="1:10">
      <c r="A56" s="145"/>
      <c r="B56" s="146"/>
      <c r="C56" s="145"/>
      <c r="D56" s="145"/>
      <c r="E56" s="145"/>
      <c r="F56" s="145"/>
      <c r="G56" s="131">
        <v>640</v>
      </c>
      <c r="H56" s="141">
        <f t="shared" si="1"/>
        <v>0</v>
      </c>
      <c r="I56" s="141">
        <f t="shared" si="2"/>
        <v>0</v>
      </c>
      <c r="J56" s="141">
        <f t="shared" si="3"/>
        <v>0</v>
      </c>
    </row>
    <row r="57" spans="1:10">
      <c r="A57" s="145"/>
      <c r="B57" s="146"/>
      <c r="C57" s="145"/>
      <c r="D57" s="145"/>
      <c r="E57" s="145"/>
      <c r="F57" s="145"/>
      <c r="G57" s="131">
        <v>441</v>
      </c>
      <c r="H57" s="141">
        <f t="shared" si="1"/>
        <v>0</v>
      </c>
      <c r="I57" s="141">
        <f t="shared" si="2"/>
        <v>0</v>
      </c>
      <c r="J57" s="141">
        <f t="shared" si="3"/>
        <v>0</v>
      </c>
    </row>
    <row r="58" spans="1:10">
      <c r="A58" s="145"/>
      <c r="B58" s="146"/>
      <c r="C58" s="145"/>
      <c r="D58" s="145"/>
      <c r="E58" s="145"/>
      <c r="F58" s="145"/>
      <c r="G58" s="131">
        <v>353</v>
      </c>
      <c r="H58" s="141">
        <f t="shared" si="1"/>
        <v>0</v>
      </c>
      <c r="I58" s="141">
        <f t="shared" si="2"/>
        <v>0</v>
      </c>
      <c r="J58" s="141">
        <f t="shared" si="3"/>
        <v>0</v>
      </c>
    </row>
    <row r="59" spans="1:10">
      <c r="A59" s="145"/>
      <c r="B59" s="146"/>
      <c r="C59" s="145"/>
      <c r="D59" s="145"/>
      <c r="E59" s="145"/>
      <c r="F59" s="145"/>
      <c r="G59" s="131">
        <v>247</v>
      </c>
      <c r="H59" s="141">
        <f t="shared" si="1"/>
        <v>0</v>
      </c>
      <c r="I59" s="141">
        <f t="shared" si="2"/>
        <v>0</v>
      </c>
      <c r="J59" s="141">
        <f t="shared" si="3"/>
        <v>0</v>
      </c>
    </row>
    <row r="60" spans="1:10">
      <c r="A60" s="145"/>
      <c r="B60" s="146"/>
      <c r="C60" s="145"/>
      <c r="D60" s="145"/>
      <c r="E60" s="145"/>
      <c r="F60" s="145"/>
      <c r="G60" s="131">
        <v>415</v>
      </c>
      <c r="H60" s="141">
        <f t="shared" si="1"/>
        <v>0</v>
      </c>
      <c r="I60" s="141">
        <f t="shared" si="2"/>
        <v>0</v>
      </c>
      <c r="J60" s="141">
        <f t="shared" si="3"/>
        <v>0</v>
      </c>
    </row>
    <row r="61" spans="1:10">
      <c r="A61" s="145"/>
      <c r="B61" s="146"/>
      <c r="C61" s="145"/>
      <c r="D61" s="145"/>
      <c r="E61" s="145"/>
      <c r="F61" s="145"/>
      <c r="G61" s="131">
        <v>582</v>
      </c>
      <c r="H61" s="141">
        <f t="shared" si="1"/>
        <v>0</v>
      </c>
      <c r="I61" s="141">
        <f t="shared" si="2"/>
        <v>0</v>
      </c>
      <c r="J61" s="141">
        <f t="shared" si="3"/>
        <v>0</v>
      </c>
    </row>
    <row r="62" spans="1:10">
      <c r="A62" s="145"/>
      <c r="B62" s="146"/>
      <c r="C62" s="145"/>
      <c r="D62" s="145"/>
      <c r="E62" s="145"/>
      <c r="F62" s="145"/>
      <c r="G62" s="131">
        <v>615</v>
      </c>
      <c r="H62" s="141">
        <f t="shared" si="1"/>
        <v>0</v>
      </c>
      <c r="I62" s="141">
        <f t="shared" si="2"/>
        <v>0</v>
      </c>
      <c r="J62" s="141">
        <f t="shared" si="3"/>
        <v>0</v>
      </c>
    </row>
    <row r="63" spans="1:10">
      <c r="A63" s="145"/>
      <c r="B63" s="146"/>
      <c r="C63" s="145"/>
      <c r="D63" s="145"/>
      <c r="E63" s="145"/>
      <c r="F63" s="145"/>
      <c r="G63" s="131">
        <v>427</v>
      </c>
      <c r="H63" s="141">
        <f t="shared" si="1"/>
        <v>0</v>
      </c>
      <c r="I63" s="141">
        <f t="shared" si="2"/>
        <v>0</v>
      </c>
      <c r="J63" s="141">
        <f t="shared" si="3"/>
        <v>0</v>
      </c>
    </row>
    <row r="64" spans="1:10">
      <c r="A64" s="145"/>
      <c r="B64" s="146"/>
      <c r="C64" s="145"/>
      <c r="D64" s="145"/>
      <c r="E64" s="145"/>
      <c r="F64" s="145"/>
      <c r="G64" s="131">
        <v>513</v>
      </c>
      <c r="H64" s="141">
        <f t="shared" si="1"/>
        <v>0</v>
      </c>
      <c r="I64" s="141">
        <f t="shared" si="2"/>
        <v>0</v>
      </c>
      <c r="J64" s="141">
        <f t="shared" si="3"/>
        <v>0</v>
      </c>
    </row>
    <row r="65" spans="1:10">
      <c r="A65" s="145"/>
      <c r="B65" s="146"/>
      <c r="C65" s="145"/>
      <c r="D65" s="145"/>
      <c r="E65" s="145"/>
      <c r="F65" s="145"/>
      <c r="G65" s="131">
        <v>369</v>
      </c>
      <c r="H65" s="141">
        <f t="shared" si="1"/>
        <v>0</v>
      </c>
      <c r="I65" s="141">
        <f t="shared" si="2"/>
        <v>0</v>
      </c>
      <c r="J65" s="141">
        <f t="shared" si="3"/>
        <v>0</v>
      </c>
    </row>
    <row r="66" spans="1:10">
      <c r="A66" s="145"/>
      <c r="B66" s="146"/>
      <c r="C66" s="145"/>
      <c r="D66" s="145"/>
      <c r="E66" s="145"/>
      <c r="F66" s="145"/>
      <c r="G66" s="131">
        <v>178</v>
      </c>
      <c r="H66" s="141">
        <f t="shared" si="1"/>
        <v>0</v>
      </c>
      <c r="I66" s="141">
        <f t="shared" si="2"/>
        <v>0</v>
      </c>
      <c r="J66" s="141">
        <f t="shared" si="3"/>
        <v>0</v>
      </c>
    </row>
    <row r="67" spans="1:10">
      <c r="A67" s="145"/>
      <c r="B67" s="146"/>
      <c r="C67" s="145"/>
      <c r="D67" s="145"/>
      <c r="E67" s="145"/>
      <c r="F67" s="145"/>
      <c r="G67" s="131">
        <v>272</v>
      </c>
      <c r="H67" s="141">
        <f t="shared" si="1"/>
        <v>0</v>
      </c>
      <c r="I67" s="141">
        <f t="shared" si="2"/>
        <v>0</v>
      </c>
      <c r="J67" s="141">
        <f t="shared" si="3"/>
        <v>0</v>
      </c>
    </row>
    <row r="68" spans="1:10">
      <c r="A68" s="145"/>
      <c r="B68" s="146"/>
      <c r="C68" s="145"/>
      <c r="D68" s="145"/>
      <c r="E68" s="145"/>
      <c r="F68" s="145"/>
      <c r="G68" s="131">
        <v>181</v>
      </c>
      <c r="H68" s="141">
        <f t="shared" si="1"/>
        <v>0</v>
      </c>
      <c r="I68" s="141">
        <f t="shared" si="2"/>
        <v>0</v>
      </c>
      <c r="J68" s="141">
        <f t="shared" si="3"/>
        <v>0</v>
      </c>
    </row>
    <row r="69" spans="1:10">
      <c r="A69" s="145"/>
      <c r="B69" s="146"/>
      <c r="C69" s="145"/>
      <c r="D69" s="145"/>
      <c r="E69" s="145"/>
      <c r="F69" s="145"/>
      <c r="G69" s="131">
        <v>184</v>
      </c>
      <c r="H69" s="141">
        <f t="shared" si="1"/>
        <v>0</v>
      </c>
      <c r="I69" s="141">
        <f t="shared" si="2"/>
        <v>0</v>
      </c>
      <c r="J69" s="141">
        <f t="shared" si="3"/>
        <v>0</v>
      </c>
    </row>
    <row r="70" spans="1:10">
      <c r="A70" s="145"/>
      <c r="B70" s="146"/>
      <c r="C70" s="145"/>
      <c r="D70" s="145"/>
      <c r="E70" s="145"/>
      <c r="F70" s="145"/>
      <c r="G70" s="131">
        <v>257</v>
      </c>
      <c r="H70" s="141">
        <f t="shared" si="1"/>
        <v>0</v>
      </c>
      <c r="I70" s="141">
        <f t="shared" si="2"/>
        <v>0</v>
      </c>
      <c r="J70" s="141">
        <f t="shared" si="3"/>
        <v>0</v>
      </c>
    </row>
    <row r="71" spans="1:10">
      <c r="A71" s="145"/>
      <c r="B71" s="146"/>
      <c r="C71" s="145"/>
      <c r="D71" s="145"/>
      <c r="E71" s="145"/>
      <c r="F71" s="145"/>
      <c r="G71" s="131">
        <v>284</v>
      </c>
      <c r="H71" s="141">
        <f t="shared" si="1"/>
        <v>0</v>
      </c>
      <c r="I71" s="141">
        <f t="shared" si="2"/>
        <v>0</v>
      </c>
      <c r="J71" s="141">
        <f t="shared" si="3"/>
        <v>0</v>
      </c>
    </row>
    <row r="72" spans="1:10">
      <c r="A72" s="145"/>
      <c r="B72" s="146"/>
      <c r="C72" s="145"/>
      <c r="D72" s="145"/>
      <c r="E72" s="145"/>
      <c r="F72" s="145"/>
      <c r="G72" s="131">
        <v>229</v>
      </c>
      <c r="H72" s="141">
        <f t="shared" si="1"/>
        <v>0</v>
      </c>
      <c r="I72" s="141">
        <f t="shared" si="2"/>
        <v>0</v>
      </c>
      <c r="J72" s="141">
        <f t="shared" si="3"/>
        <v>0</v>
      </c>
    </row>
    <row r="73" spans="1:10">
      <c r="A73" s="145"/>
      <c r="B73" s="146"/>
      <c r="C73" s="145"/>
      <c r="D73" s="145"/>
      <c r="E73" s="145"/>
      <c r="F73" s="145"/>
      <c r="G73" s="131">
        <v>138</v>
      </c>
      <c r="H73" s="141">
        <f t="shared" si="1"/>
        <v>0</v>
      </c>
      <c r="I73" s="141">
        <f t="shared" si="2"/>
        <v>0</v>
      </c>
      <c r="J73" s="141">
        <f t="shared" si="3"/>
        <v>0</v>
      </c>
    </row>
    <row r="74" spans="1:10">
      <c r="A74" s="145"/>
      <c r="B74" s="146"/>
      <c r="C74" s="145"/>
      <c r="D74" s="145"/>
      <c r="E74" s="145"/>
      <c r="F74" s="145"/>
      <c r="G74" s="131">
        <v>175</v>
      </c>
      <c r="H74" s="141">
        <f t="shared" si="1"/>
        <v>0</v>
      </c>
      <c r="I74" s="141">
        <f t="shared" si="2"/>
        <v>0</v>
      </c>
      <c r="J74" s="141">
        <f t="shared" si="3"/>
        <v>0</v>
      </c>
    </row>
    <row r="75" spans="1:10">
      <c r="A75" s="145"/>
      <c r="B75" s="146"/>
      <c r="C75" s="145"/>
      <c r="D75" s="145"/>
      <c r="E75" s="145"/>
      <c r="F75" s="145"/>
      <c r="G75" s="131">
        <v>233</v>
      </c>
      <c r="H75" s="141">
        <f t="shared" si="1"/>
        <v>0</v>
      </c>
      <c r="I75" s="141">
        <f t="shared" si="2"/>
        <v>0</v>
      </c>
      <c r="J75" s="141">
        <f t="shared" si="3"/>
        <v>0</v>
      </c>
    </row>
    <row r="76" spans="1:10">
      <c r="A76" s="145"/>
      <c r="B76" s="146"/>
      <c r="C76" s="145"/>
      <c r="D76" s="145"/>
      <c r="E76" s="145"/>
      <c r="F76" s="145"/>
      <c r="G76" s="131">
        <v>202</v>
      </c>
      <c r="H76" s="141">
        <f t="shared" si="1"/>
        <v>0</v>
      </c>
      <c r="I76" s="141">
        <f t="shared" si="2"/>
        <v>0</v>
      </c>
      <c r="J76" s="141">
        <f t="shared" si="3"/>
        <v>0</v>
      </c>
    </row>
    <row r="77" spans="1:10">
      <c r="A77" s="145"/>
      <c r="B77" s="146"/>
      <c r="C77" s="145"/>
      <c r="D77" s="145"/>
      <c r="E77" s="145"/>
      <c r="F77" s="145"/>
      <c r="G77" s="131">
        <v>153</v>
      </c>
      <c r="H77" s="141">
        <f t="shared" si="1"/>
        <v>0</v>
      </c>
      <c r="I77" s="141">
        <f t="shared" si="2"/>
        <v>0</v>
      </c>
      <c r="J77" s="141">
        <f t="shared" si="3"/>
        <v>0</v>
      </c>
    </row>
    <row r="78" spans="1:10">
      <c r="A78" s="145"/>
      <c r="B78" s="146"/>
      <c r="C78" s="145"/>
      <c r="D78" s="145"/>
      <c r="E78" s="145"/>
      <c r="F78" s="145"/>
      <c r="G78" s="131">
        <v>198</v>
      </c>
      <c r="H78" s="141">
        <f t="shared" ref="H78:H141" si="4">C78</f>
        <v>0</v>
      </c>
      <c r="I78" s="141">
        <f t="shared" ref="I78:I141" si="5">IF(G78="hi",D78,E78)</f>
        <v>0</v>
      </c>
      <c r="J78" s="141">
        <f t="shared" ref="J78:J141" si="6">IF(G78="hi",E78,D78)</f>
        <v>0</v>
      </c>
    </row>
    <row r="79" spans="1:10">
      <c r="A79" s="145"/>
      <c r="B79" s="146"/>
      <c r="C79" s="145"/>
      <c r="D79" s="145"/>
      <c r="E79" s="145"/>
      <c r="F79" s="145"/>
      <c r="G79" s="131">
        <v>306</v>
      </c>
      <c r="H79" s="141">
        <f t="shared" si="4"/>
        <v>0</v>
      </c>
      <c r="I79" s="141">
        <f t="shared" si="5"/>
        <v>0</v>
      </c>
      <c r="J79" s="141">
        <f t="shared" si="6"/>
        <v>0</v>
      </c>
    </row>
    <row r="80" spans="1:10">
      <c r="A80" s="145"/>
      <c r="B80" s="146"/>
      <c r="C80" s="145"/>
      <c r="D80" s="145"/>
      <c r="E80" s="145"/>
      <c r="F80" s="145"/>
      <c r="G80" s="131">
        <v>208</v>
      </c>
      <c r="H80" s="141">
        <f t="shared" si="4"/>
        <v>0</v>
      </c>
      <c r="I80" s="141">
        <f t="shared" si="5"/>
        <v>0</v>
      </c>
      <c r="J80" s="141">
        <f t="shared" si="6"/>
        <v>0</v>
      </c>
    </row>
    <row r="81" spans="1:10">
      <c r="A81" s="145"/>
      <c r="B81" s="146"/>
      <c r="C81" s="145"/>
      <c r="D81" s="145"/>
      <c r="E81" s="145"/>
      <c r="F81" s="145"/>
      <c r="G81" s="131">
        <v>149</v>
      </c>
      <c r="H81" s="141">
        <f t="shared" si="4"/>
        <v>0</v>
      </c>
      <c r="I81" s="141">
        <f t="shared" si="5"/>
        <v>0</v>
      </c>
      <c r="J81" s="141">
        <f t="shared" si="6"/>
        <v>0</v>
      </c>
    </row>
    <row r="82" spans="1:10">
      <c r="A82" s="145"/>
      <c r="B82" s="146"/>
      <c r="C82" s="145"/>
      <c r="D82" s="145"/>
      <c r="E82" s="145"/>
      <c r="F82" s="145"/>
      <c r="G82" s="131">
        <v>244</v>
      </c>
      <c r="H82" s="141">
        <f t="shared" si="4"/>
        <v>0</v>
      </c>
      <c r="I82" s="141">
        <f t="shared" si="5"/>
        <v>0</v>
      </c>
      <c r="J82" s="141">
        <f t="shared" si="6"/>
        <v>0</v>
      </c>
    </row>
    <row r="83" spans="1:10">
      <c r="A83" s="145"/>
      <c r="B83" s="146"/>
      <c r="C83" s="145"/>
      <c r="D83" s="145"/>
      <c r="E83" s="145"/>
      <c r="F83" s="145"/>
      <c r="G83" s="131">
        <v>213</v>
      </c>
      <c r="H83" s="141">
        <f t="shared" si="4"/>
        <v>0</v>
      </c>
      <c r="I83" s="141">
        <f t="shared" si="5"/>
        <v>0</v>
      </c>
      <c r="J83" s="141">
        <f t="shared" si="6"/>
        <v>0</v>
      </c>
    </row>
    <row r="84" spans="1:10">
      <c r="A84" s="145"/>
      <c r="B84" s="146"/>
      <c r="C84" s="145"/>
      <c r="D84" s="145"/>
      <c r="E84" s="145"/>
      <c r="F84" s="145"/>
      <c r="G84" s="131">
        <v>189</v>
      </c>
      <c r="H84" s="141">
        <f t="shared" si="4"/>
        <v>0</v>
      </c>
      <c r="I84" s="141">
        <f t="shared" si="5"/>
        <v>0</v>
      </c>
      <c r="J84" s="141">
        <f t="shared" si="6"/>
        <v>0</v>
      </c>
    </row>
    <row r="85" spans="1:10">
      <c r="A85" s="145"/>
      <c r="B85" s="146"/>
      <c r="C85" s="145"/>
      <c r="D85" s="145"/>
      <c r="E85" s="145"/>
      <c r="F85" s="145"/>
      <c r="G85" s="131">
        <v>229</v>
      </c>
      <c r="H85" s="141">
        <f t="shared" si="4"/>
        <v>0</v>
      </c>
      <c r="I85" s="141">
        <f t="shared" si="5"/>
        <v>0</v>
      </c>
      <c r="J85" s="141">
        <f t="shared" si="6"/>
        <v>0</v>
      </c>
    </row>
    <row r="86" spans="1:10">
      <c r="A86" s="145"/>
      <c r="B86" s="146"/>
      <c r="C86" s="145"/>
      <c r="D86" s="145"/>
      <c r="E86" s="145"/>
      <c r="F86" s="145"/>
      <c r="G86" s="131">
        <v>217</v>
      </c>
      <c r="H86" s="141">
        <f t="shared" si="4"/>
        <v>0</v>
      </c>
      <c r="I86" s="141">
        <f t="shared" si="5"/>
        <v>0</v>
      </c>
      <c r="J86" s="141">
        <f t="shared" si="6"/>
        <v>0</v>
      </c>
    </row>
    <row r="87" spans="1:10">
      <c r="A87" s="145"/>
      <c r="B87" s="146"/>
      <c r="C87" s="145"/>
      <c r="D87" s="145"/>
      <c r="E87" s="145"/>
      <c r="F87" s="145"/>
      <c r="G87" s="131">
        <v>331</v>
      </c>
      <c r="H87" s="141">
        <f t="shared" si="4"/>
        <v>0</v>
      </c>
      <c r="I87" s="141">
        <f t="shared" si="5"/>
        <v>0</v>
      </c>
      <c r="J87" s="141">
        <f t="shared" si="6"/>
        <v>0</v>
      </c>
    </row>
    <row r="88" spans="1:10">
      <c r="A88" s="145"/>
      <c r="B88" s="146"/>
      <c r="C88" s="145"/>
      <c r="D88" s="145"/>
      <c r="E88" s="145"/>
      <c r="F88" s="145"/>
      <c r="G88" s="131">
        <v>257</v>
      </c>
      <c r="H88" s="141">
        <f t="shared" si="4"/>
        <v>0</v>
      </c>
      <c r="I88" s="141">
        <f t="shared" si="5"/>
        <v>0</v>
      </c>
      <c r="J88" s="141">
        <f t="shared" si="6"/>
        <v>0</v>
      </c>
    </row>
    <row r="89" spans="1:10">
      <c r="A89" s="145"/>
      <c r="B89" s="146"/>
      <c r="C89" s="145"/>
      <c r="D89" s="145"/>
      <c r="E89" s="145"/>
      <c r="F89" s="145"/>
      <c r="G89" s="131">
        <v>179</v>
      </c>
      <c r="H89" s="141">
        <f t="shared" si="4"/>
        <v>0</v>
      </c>
      <c r="I89" s="141">
        <f t="shared" si="5"/>
        <v>0</v>
      </c>
      <c r="J89" s="141">
        <f t="shared" si="6"/>
        <v>0</v>
      </c>
    </row>
    <row r="90" spans="1:10">
      <c r="A90" s="145"/>
      <c r="B90" s="146"/>
      <c r="C90" s="145"/>
      <c r="D90" s="145"/>
      <c r="E90" s="145"/>
      <c r="F90" s="145"/>
      <c r="G90" s="131">
        <v>232</v>
      </c>
      <c r="H90" s="141">
        <f t="shared" si="4"/>
        <v>0</v>
      </c>
      <c r="I90" s="141">
        <f t="shared" si="5"/>
        <v>0</v>
      </c>
      <c r="J90" s="141">
        <f t="shared" si="6"/>
        <v>0</v>
      </c>
    </row>
    <row r="91" spans="1:10">
      <c r="A91" s="145"/>
      <c r="B91" s="146"/>
      <c r="C91" s="145"/>
      <c r="D91" s="145"/>
      <c r="E91" s="145"/>
      <c r="F91" s="145"/>
      <c r="G91" s="131">
        <v>199</v>
      </c>
      <c r="H91" s="141">
        <f t="shared" si="4"/>
        <v>0</v>
      </c>
      <c r="I91" s="141">
        <f t="shared" si="5"/>
        <v>0</v>
      </c>
      <c r="J91" s="141">
        <f t="shared" si="6"/>
        <v>0</v>
      </c>
    </row>
    <row r="92" spans="1:10">
      <c r="A92" s="145"/>
      <c r="B92" s="146"/>
      <c r="C92" s="145"/>
      <c r="D92" s="145"/>
      <c r="E92" s="145"/>
      <c r="F92" s="145"/>
      <c r="G92" s="131">
        <v>192</v>
      </c>
      <c r="H92" s="141">
        <f t="shared" si="4"/>
        <v>0</v>
      </c>
      <c r="I92" s="141">
        <f t="shared" si="5"/>
        <v>0</v>
      </c>
      <c r="J92" s="141">
        <f t="shared" si="6"/>
        <v>0</v>
      </c>
    </row>
    <row r="93" spans="1:10">
      <c r="A93" s="145"/>
      <c r="B93" s="146"/>
      <c r="C93" s="145"/>
      <c r="D93" s="145"/>
      <c r="E93" s="145"/>
      <c r="F93" s="145"/>
      <c r="G93" s="131">
        <v>242</v>
      </c>
      <c r="H93" s="141">
        <f t="shared" si="4"/>
        <v>0</v>
      </c>
      <c r="I93" s="141">
        <f t="shared" si="5"/>
        <v>0</v>
      </c>
      <c r="J93" s="141">
        <f t="shared" si="6"/>
        <v>0</v>
      </c>
    </row>
    <row r="94" spans="1:10">
      <c r="A94" s="145"/>
      <c r="B94" s="146"/>
      <c r="C94" s="145"/>
      <c r="D94" s="145"/>
      <c r="E94" s="145"/>
      <c r="F94" s="145"/>
      <c r="G94" s="131">
        <v>263</v>
      </c>
      <c r="H94" s="141">
        <f t="shared" si="4"/>
        <v>0</v>
      </c>
      <c r="I94" s="141">
        <f t="shared" si="5"/>
        <v>0</v>
      </c>
      <c r="J94" s="141">
        <f t="shared" si="6"/>
        <v>0</v>
      </c>
    </row>
    <row r="95" spans="1:10">
      <c r="A95" s="145"/>
      <c r="B95" s="146"/>
      <c r="C95" s="145"/>
      <c r="D95" s="145"/>
      <c r="E95" s="145"/>
      <c r="F95" s="145"/>
      <c r="G95" s="131">
        <v>187</v>
      </c>
      <c r="H95" s="141">
        <f t="shared" si="4"/>
        <v>0</v>
      </c>
      <c r="I95" s="141">
        <f t="shared" si="5"/>
        <v>0</v>
      </c>
      <c r="J95" s="141">
        <f t="shared" si="6"/>
        <v>0</v>
      </c>
    </row>
    <row r="96" spans="1:10">
      <c r="A96" s="145"/>
      <c r="B96" s="146"/>
      <c r="C96" s="145"/>
      <c r="D96" s="145"/>
      <c r="E96" s="145"/>
      <c r="F96" s="145"/>
      <c r="G96" s="131">
        <v>267</v>
      </c>
      <c r="H96" s="141">
        <f t="shared" si="4"/>
        <v>0</v>
      </c>
      <c r="I96" s="141">
        <f t="shared" si="5"/>
        <v>0</v>
      </c>
      <c r="J96" s="141">
        <f t="shared" si="6"/>
        <v>0</v>
      </c>
    </row>
    <row r="97" spans="1:10">
      <c r="A97" s="145"/>
      <c r="B97" s="146"/>
      <c r="C97" s="145"/>
      <c r="D97" s="145"/>
      <c r="E97" s="145"/>
      <c r="F97" s="145"/>
      <c r="G97" s="131">
        <v>296</v>
      </c>
      <c r="H97" s="141">
        <f t="shared" si="4"/>
        <v>0</v>
      </c>
      <c r="I97" s="141">
        <f t="shared" si="5"/>
        <v>0</v>
      </c>
      <c r="J97" s="141">
        <f t="shared" si="6"/>
        <v>0</v>
      </c>
    </row>
    <row r="98" spans="1:10">
      <c r="A98" s="145"/>
      <c r="B98" s="146"/>
      <c r="C98" s="145"/>
      <c r="D98" s="145"/>
      <c r="E98" s="145"/>
      <c r="F98" s="145"/>
      <c r="G98" s="131">
        <v>302</v>
      </c>
      <c r="H98" s="141">
        <f t="shared" si="4"/>
        <v>0</v>
      </c>
      <c r="I98" s="141">
        <f t="shared" si="5"/>
        <v>0</v>
      </c>
      <c r="J98" s="141">
        <f t="shared" si="6"/>
        <v>0</v>
      </c>
    </row>
    <row r="99" spans="1:10">
      <c r="A99" s="145"/>
      <c r="B99" s="146"/>
      <c r="C99" s="145"/>
      <c r="D99" s="145"/>
      <c r="E99" s="145"/>
      <c r="F99" s="145"/>
      <c r="G99" s="131">
        <v>285</v>
      </c>
      <c r="H99" s="141">
        <f t="shared" si="4"/>
        <v>0</v>
      </c>
      <c r="I99" s="141">
        <f t="shared" si="5"/>
        <v>0</v>
      </c>
      <c r="J99" s="141">
        <f t="shared" si="6"/>
        <v>0</v>
      </c>
    </row>
    <row r="100" spans="1:10">
      <c r="A100" s="145"/>
      <c r="B100" s="146"/>
      <c r="C100" s="145"/>
      <c r="D100" s="145"/>
      <c r="E100" s="145"/>
      <c r="F100" s="145"/>
      <c r="G100" s="131">
        <v>374</v>
      </c>
      <c r="H100" s="141">
        <f t="shared" si="4"/>
        <v>0</v>
      </c>
      <c r="I100" s="141">
        <f t="shared" si="5"/>
        <v>0</v>
      </c>
      <c r="J100" s="141">
        <f t="shared" si="6"/>
        <v>0</v>
      </c>
    </row>
    <row r="101" spans="1:10">
      <c r="A101" s="145"/>
      <c r="B101" s="146"/>
      <c r="C101" s="145"/>
      <c r="D101" s="145"/>
      <c r="E101" s="145"/>
      <c r="F101" s="145"/>
      <c r="G101" s="131">
        <v>240</v>
      </c>
      <c r="H101" s="141">
        <f t="shared" si="4"/>
        <v>0</v>
      </c>
      <c r="I101" s="141">
        <f t="shared" si="5"/>
        <v>0</v>
      </c>
      <c r="J101" s="141">
        <f t="shared" si="6"/>
        <v>0</v>
      </c>
    </row>
    <row r="102" spans="1:10">
      <c r="A102" s="145"/>
      <c r="B102" s="146"/>
      <c r="C102" s="145"/>
      <c r="D102" s="145"/>
      <c r="E102" s="145"/>
      <c r="F102" s="145"/>
      <c r="G102" s="131">
        <v>247</v>
      </c>
      <c r="H102" s="141">
        <f t="shared" si="4"/>
        <v>0</v>
      </c>
      <c r="I102" s="141">
        <f t="shared" si="5"/>
        <v>0</v>
      </c>
      <c r="J102" s="141">
        <f t="shared" si="6"/>
        <v>0</v>
      </c>
    </row>
    <row r="103" spans="1:10">
      <c r="A103" s="145"/>
      <c r="B103" s="146"/>
      <c r="C103" s="145"/>
      <c r="D103" s="145"/>
      <c r="E103" s="145"/>
      <c r="F103" s="145"/>
      <c r="G103" s="131">
        <v>770</v>
      </c>
      <c r="H103" s="141">
        <f t="shared" si="4"/>
        <v>0</v>
      </c>
      <c r="I103" s="141">
        <f t="shared" si="5"/>
        <v>0</v>
      </c>
      <c r="J103" s="141">
        <f t="shared" si="6"/>
        <v>0</v>
      </c>
    </row>
    <row r="104" spans="1:10">
      <c r="A104" s="145"/>
      <c r="B104" s="146"/>
      <c r="C104" s="145"/>
      <c r="D104" s="145"/>
      <c r="E104" s="145"/>
      <c r="F104" s="145"/>
      <c r="G104" s="131">
        <v>625</v>
      </c>
      <c r="H104" s="141">
        <f t="shared" si="4"/>
        <v>0</v>
      </c>
      <c r="I104" s="141">
        <f t="shared" si="5"/>
        <v>0</v>
      </c>
      <c r="J104" s="141">
        <f t="shared" si="6"/>
        <v>0</v>
      </c>
    </row>
    <row r="105" spans="1:10">
      <c r="A105" s="145"/>
      <c r="B105" s="146"/>
      <c r="C105" s="145"/>
      <c r="D105" s="145"/>
      <c r="E105" s="145"/>
      <c r="F105" s="145"/>
      <c r="G105" s="131">
        <v>585</v>
      </c>
      <c r="H105" s="141">
        <f t="shared" si="4"/>
        <v>0</v>
      </c>
      <c r="I105" s="141">
        <f t="shared" si="5"/>
        <v>0</v>
      </c>
      <c r="J105" s="141">
        <f t="shared" si="6"/>
        <v>0</v>
      </c>
    </row>
    <row r="106" spans="1:10">
      <c r="A106" s="145"/>
      <c r="B106" s="146"/>
      <c r="C106" s="145"/>
      <c r="D106" s="145"/>
      <c r="E106" s="145"/>
      <c r="F106" s="145"/>
      <c r="G106" s="131">
        <v>547</v>
      </c>
      <c r="H106" s="141">
        <f t="shared" si="4"/>
        <v>0</v>
      </c>
      <c r="I106" s="141">
        <f t="shared" si="5"/>
        <v>0</v>
      </c>
      <c r="J106" s="141">
        <f t="shared" si="6"/>
        <v>0</v>
      </c>
    </row>
    <row r="107" spans="1:10">
      <c r="A107" s="145"/>
      <c r="B107" s="146"/>
      <c r="C107" s="145"/>
      <c r="D107" s="145"/>
      <c r="E107" s="145"/>
      <c r="F107" s="145"/>
      <c r="G107" s="131">
        <v>385</v>
      </c>
      <c r="H107" s="141">
        <f t="shared" si="4"/>
        <v>0</v>
      </c>
      <c r="I107" s="141">
        <f t="shared" si="5"/>
        <v>0</v>
      </c>
      <c r="J107" s="141">
        <f t="shared" si="6"/>
        <v>0</v>
      </c>
    </row>
    <row r="108" spans="1:10">
      <c r="A108" s="145"/>
      <c r="B108" s="146"/>
      <c r="C108" s="145"/>
      <c r="D108" s="145"/>
      <c r="E108" s="145"/>
      <c r="F108" s="145"/>
      <c r="G108" s="131">
        <v>314</v>
      </c>
      <c r="H108" s="141">
        <f t="shared" si="4"/>
        <v>0</v>
      </c>
      <c r="I108" s="141">
        <f t="shared" si="5"/>
        <v>0</v>
      </c>
      <c r="J108" s="141">
        <f t="shared" si="6"/>
        <v>0</v>
      </c>
    </row>
    <row r="109" spans="1:10">
      <c r="A109" s="145"/>
      <c r="B109" s="146"/>
      <c r="C109" s="145"/>
      <c r="D109" s="145"/>
      <c r="E109" s="145"/>
      <c r="F109" s="145"/>
      <c r="G109" s="131">
        <v>536</v>
      </c>
      <c r="H109" s="141">
        <f t="shared" si="4"/>
        <v>0</v>
      </c>
      <c r="I109" s="141">
        <f t="shared" si="5"/>
        <v>0</v>
      </c>
      <c r="J109" s="141">
        <f t="shared" si="6"/>
        <v>0</v>
      </c>
    </row>
    <row r="110" spans="1:10">
      <c r="A110" s="145"/>
      <c r="B110" s="146"/>
      <c r="C110" s="145"/>
      <c r="D110" s="145"/>
      <c r="E110" s="145"/>
      <c r="F110" s="145"/>
      <c r="G110" s="131">
        <v>320</v>
      </c>
      <c r="H110" s="141">
        <f t="shared" si="4"/>
        <v>0</v>
      </c>
      <c r="I110" s="141">
        <f t="shared" si="5"/>
        <v>0</v>
      </c>
      <c r="J110" s="141">
        <f t="shared" si="6"/>
        <v>0</v>
      </c>
    </row>
    <row r="111" spans="1:10">
      <c r="A111" s="145"/>
      <c r="B111" s="146"/>
      <c r="C111" s="145"/>
      <c r="D111" s="145"/>
      <c r="E111" s="145"/>
      <c r="F111" s="145"/>
      <c r="G111" s="131">
        <v>309</v>
      </c>
      <c r="H111" s="141">
        <f t="shared" si="4"/>
        <v>0</v>
      </c>
      <c r="I111" s="141">
        <f t="shared" si="5"/>
        <v>0</v>
      </c>
      <c r="J111" s="141">
        <f t="shared" si="6"/>
        <v>0</v>
      </c>
    </row>
    <row r="112" spans="1:10">
      <c r="A112" s="145"/>
      <c r="B112" s="146"/>
      <c r="C112" s="145"/>
      <c r="D112" s="145"/>
      <c r="E112" s="145"/>
      <c r="F112" s="145"/>
      <c r="G112" s="131">
        <v>349</v>
      </c>
      <c r="H112" s="141">
        <f t="shared" si="4"/>
        <v>0</v>
      </c>
      <c r="I112" s="141">
        <f t="shared" si="5"/>
        <v>0</v>
      </c>
      <c r="J112" s="141">
        <f t="shared" si="6"/>
        <v>0</v>
      </c>
    </row>
    <row r="113" spans="1:10">
      <c r="A113" s="145"/>
      <c r="B113" s="146"/>
      <c r="C113" s="145"/>
      <c r="D113" s="145"/>
      <c r="E113" s="145"/>
      <c r="F113" s="145"/>
      <c r="G113" s="131">
        <v>281</v>
      </c>
      <c r="H113" s="141">
        <f t="shared" si="4"/>
        <v>0</v>
      </c>
      <c r="I113" s="141">
        <f t="shared" si="5"/>
        <v>0</v>
      </c>
      <c r="J113" s="141">
        <f t="shared" si="6"/>
        <v>0</v>
      </c>
    </row>
    <row r="114" spans="1:10">
      <c r="A114" s="145"/>
      <c r="B114" s="146"/>
      <c r="C114" s="145"/>
      <c r="D114" s="145"/>
      <c r="E114" s="145"/>
      <c r="F114" s="145"/>
      <c r="G114" s="131">
        <v>402</v>
      </c>
      <c r="H114" s="141">
        <f t="shared" si="4"/>
        <v>0</v>
      </c>
      <c r="I114" s="141">
        <f t="shared" si="5"/>
        <v>0</v>
      </c>
      <c r="J114" s="141">
        <f t="shared" si="6"/>
        <v>0</v>
      </c>
    </row>
    <row r="115" spans="1:10">
      <c r="A115" s="145"/>
      <c r="B115" s="146"/>
      <c r="C115" s="145"/>
      <c r="D115" s="145"/>
      <c r="E115" s="145"/>
      <c r="F115" s="145"/>
      <c r="G115" s="131">
        <v>373</v>
      </c>
      <c r="H115" s="141">
        <f t="shared" si="4"/>
        <v>0</v>
      </c>
      <c r="I115" s="141">
        <f t="shared" si="5"/>
        <v>0</v>
      </c>
      <c r="J115" s="141">
        <f t="shared" si="6"/>
        <v>0</v>
      </c>
    </row>
    <row r="116" spans="1:10">
      <c r="A116" s="145"/>
      <c r="B116" s="146"/>
      <c r="C116" s="145"/>
      <c r="D116" s="145"/>
      <c r="E116" s="145"/>
      <c r="F116" s="145"/>
      <c r="G116" s="131">
        <v>391</v>
      </c>
      <c r="H116" s="141">
        <f t="shared" si="4"/>
        <v>0</v>
      </c>
      <c r="I116" s="141">
        <f t="shared" si="5"/>
        <v>0</v>
      </c>
      <c r="J116" s="141">
        <f t="shared" si="6"/>
        <v>0</v>
      </c>
    </row>
    <row r="117" spans="1:10">
      <c r="A117" s="145"/>
      <c r="B117" s="146"/>
      <c r="C117" s="145"/>
      <c r="D117" s="145"/>
      <c r="E117" s="145"/>
      <c r="F117" s="145"/>
      <c r="G117" s="131">
        <v>331</v>
      </c>
      <c r="H117" s="141">
        <f t="shared" si="4"/>
        <v>0</v>
      </c>
      <c r="I117" s="141">
        <f t="shared" si="5"/>
        <v>0</v>
      </c>
      <c r="J117" s="141">
        <f t="shared" si="6"/>
        <v>0</v>
      </c>
    </row>
    <row r="118" spans="1:10">
      <c r="A118" s="145"/>
      <c r="B118" s="146"/>
      <c r="C118" s="145"/>
      <c r="D118" s="145"/>
      <c r="E118" s="145"/>
      <c r="F118" s="145"/>
      <c r="G118" s="131">
        <v>250</v>
      </c>
      <c r="H118" s="141">
        <f t="shared" si="4"/>
        <v>0</v>
      </c>
      <c r="I118" s="141">
        <f t="shared" si="5"/>
        <v>0</v>
      </c>
      <c r="J118" s="141">
        <f t="shared" si="6"/>
        <v>0</v>
      </c>
    </row>
    <row r="119" spans="1:10">
      <c r="A119" s="145"/>
      <c r="B119" s="146"/>
      <c r="C119" s="145"/>
      <c r="D119" s="145"/>
      <c r="E119" s="145"/>
      <c r="F119" s="145"/>
      <c r="G119" s="131">
        <v>344</v>
      </c>
      <c r="H119" s="141">
        <f t="shared" si="4"/>
        <v>0</v>
      </c>
      <c r="I119" s="141">
        <f t="shared" si="5"/>
        <v>0</v>
      </c>
      <c r="J119" s="141">
        <f t="shared" si="6"/>
        <v>0</v>
      </c>
    </row>
    <row r="120" spans="1:10">
      <c r="A120" s="145"/>
      <c r="B120" s="146"/>
      <c r="C120" s="145"/>
      <c r="D120" s="145"/>
      <c r="E120" s="145"/>
      <c r="F120" s="145"/>
      <c r="G120" s="131">
        <v>285</v>
      </c>
      <c r="H120" s="141">
        <f t="shared" si="4"/>
        <v>0</v>
      </c>
      <c r="I120" s="141">
        <f t="shared" si="5"/>
        <v>0</v>
      </c>
      <c r="J120" s="141">
        <f t="shared" si="6"/>
        <v>0</v>
      </c>
    </row>
    <row r="121" spans="1:10">
      <c r="A121" s="145"/>
      <c r="B121" s="146"/>
      <c r="C121" s="145"/>
      <c r="D121" s="145"/>
      <c r="E121" s="145"/>
      <c r="F121" s="145"/>
      <c r="G121" s="131">
        <v>730</v>
      </c>
      <c r="H121" s="141">
        <f t="shared" si="4"/>
        <v>0</v>
      </c>
      <c r="I121" s="141">
        <f t="shared" si="5"/>
        <v>0</v>
      </c>
      <c r="J121" s="141">
        <f t="shared" si="6"/>
        <v>0</v>
      </c>
    </row>
    <row r="122" spans="1:10">
      <c r="A122" s="145"/>
      <c r="B122" s="146"/>
      <c r="C122" s="145"/>
      <c r="D122" s="145"/>
      <c r="E122" s="145"/>
      <c r="F122" s="145"/>
      <c r="G122" s="131">
        <v>419</v>
      </c>
      <c r="H122" s="141">
        <f t="shared" si="4"/>
        <v>0</v>
      </c>
      <c r="I122" s="141">
        <f t="shared" si="5"/>
        <v>0</v>
      </c>
      <c r="J122" s="141">
        <f t="shared" si="6"/>
        <v>0</v>
      </c>
    </row>
    <row r="123" spans="1:10">
      <c r="A123" s="145"/>
      <c r="B123" s="146"/>
      <c r="C123" s="145"/>
      <c r="D123" s="145"/>
      <c r="E123" s="145"/>
      <c r="F123" s="145"/>
      <c r="G123" s="131">
        <v>338</v>
      </c>
      <c r="H123" s="141">
        <f t="shared" si="4"/>
        <v>0</v>
      </c>
      <c r="I123" s="141">
        <f t="shared" si="5"/>
        <v>0</v>
      </c>
      <c r="J123" s="141">
        <f t="shared" si="6"/>
        <v>0</v>
      </c>
    </row>
    <row r="124" spans="1:10">
      <c r="A124" s="145"/>
      <c r="B124" s="146"/>
      <c r="C124" s="145"/>
      <c r="D124" s="145"/>
      <c r="E124" s="145"/>
      <c r="F124" s="145"/>
      <c r="G124" s="131">
        <v>328</v>
      </c>
      <c r="H124" s="141">
        <f t="shared" si="4"/>
        <v>0</v>
      </c>
      <c r="I124" s="141">
        <f t="shared" si="5"/>
        <v>0</v>
      </c>
      <c r="J124" s="141">
        <f t="shared" si="6"/>
        <v>0</v>
      </c>
    </row>
    <row r="125" spans="1:10">
      <c r="A125" s="145"/>
      <c r="B125" s="146"/>
      <c r="C125" s="145"/>
      <c r="D125" s="145"/>
      <c r="E125" s="145"/>
      <c r="F125" s="145"/>
      <c r="G125" s="131">
        <v>442</v>
      </c>
      <c r="H125" s="141">
        <f t="shared" si="4"/>
        <v>0</v>
      </c>
      <c r="I125" s="141">
        <f t="shared" si="5"/>
        <v>0</v>
      </c>
      <c r="J125" s="141">
        <f t="shared" si="6"/>
        <v>0</v>
      </c>
    </row>
    <row r="126" spans="1:10">
      <c r="A126" s="145"/>
      <c r="B126" s="146"/>
      <c r="C126" s="145"/>
      <c r="D126" s="145"/>
      <c r="E126" s="145"/>
      <c r="F126" s="145"/>
      <c r="G126" s="131">
        <v>300</v>
      </c>
      <c r="H126" s="141">
        <f t="shared" si="4"/>
        <v>0</v>
      </c>
      <c r="I126" s="141">
        <f t="shared" si="5"/>
        <v>0</v>
      </c>
      <c r="J126" s="141">
        <f t="shared" si="6"/>
        <v>0</v>
      </c>
    </row>
    <row r="127" spans="1:10">
      <c r="A127" s="145"/>
      <c r="B127" s="146"/>
      <c r="C127" s="145"/>
      <c r="D127" s="145"/>
      <c r="E127" s="145"/>
      <c r="F127" s="145"/>
      <c r="G127" s="131">
        <v>266</v>
      </c>
      <c r="H127" s="141">
        <f t="shared" si="4"/>
        <v>0</v>
      </c>
      <c r="I127" s="141">
        <f t="shared" si="5"/>
        <v>0</v>
      </c>
      <c r="J127" s="141">
        <f t="shared" si="6"/>
        <v>0</v>
      </c>
    </row>
    <row r="128" spans="1:10">
      <c r="A128" s="145"/>
      <c r="B128" s="146"/>
      <c r="C128" s="145"/>
      <c r="D128" s="145"/>
      <c r="E128" s="145"/>
      <c r="F128" s="145"/>
      <c r="G128" s="131">
        <v>301</v>
      </c>
      <c r="H128" s="141">
        <f t="shared" si="4"/>
        <v>0</v>
      </c>
      <c r="I128" s="141">
        <f t="shared" si="5"/>
        <v>0</v>
      </c>
      <c r="J128" s="141">
        <f t="shared" si="6"/>
        <v>0</v>
      </c>
    </row>
    <row r="129" spans="1:10">
      <c r="A129" s="145"/>
      <c r="B129" s="146"/>
      <c r="C129" s="145"/>
      <c r="D129" s="145"/>
      <c r="E129" s="145"/>
      <c r="F129" s="145"/>
      <c r="G129" s="131">
        <v>239</v>
      </c>
      <c r="H129" s="141">
        <f t="shared" si="4"/>
        <v>0</v>
      </c>
      <c r="I129" s="141">
        <f t="shared" si="5"/>
        <v>0</v>
      </c>
      <c r="J129" s="141">
        <f t="shared" si="6"/>
        <v>0</v>
      </c>
    </row>
    <row r="130" spans="1:10">
      <c r="A130" s="145"/>
      <c r="B130" s="146"/>
      <c r="C130" s="145"/>
      <c r="D130" s="145"/>
      <c r="E130" s="145"/>
      <c r="F130" s="145"/>
      <c r="G130" s="131">
        <v>265</v>
      </c>
      <c r="H130" s="141">
        <f t="shared" si="4"/>
        <v>0</v>
      </c>
      <c r="I130" s="141">
        <f t="shared" si="5"/>
        <v>0</v>
      </c>
      <c r="J130" s="141">
        <f t="shared" si="6"/>
        <v>0</v>
      </c>
    </row>
    <row r="131" spans="1:10">
      <c r="A131" s="145"/>
      <c r="B131" s="146"/>
      <c r="C131" s="145"/>
      <c r="D131" s="145"/>
      <c r="E131" s="145"/>
      <c r="F131" s="145"/>
      <c r="G131" s="131">
        <v>260</v>
      </c>
      <c r="H131" s="141">
        <f t="shared" si="4"/>
        <v>0</v>
      </c>
      <c r="I131" s="141">
        <f t="shared" si="5"/>
        <v>0</v>
      </c>
      <c r="J131" s="141">
        <f t="shared" si="6"/>
        <v>0</v>
      </c>
    </row>
    <row r="132" spans="1:10">
      <c r="A132" s="145"/>
      <c r="B132" s="146"/>
      <c r="C132" s="145"/>
      <c r="D132" s="145"/>
      <c r="E132" s="145"/>
      <c r="F132" s="145"/>
      <c r="G132" s="131">
        <v>434</v>
      </c>
      <c r="H132" s="141">
        <f t="shared" si="4"/>
        <v>0</v>
      </c>
      <c r="I132" s="141">
        <f t="shared" si="5"/>
        <v>0</v>
      </c>
      <c r="J132" s="141">
        <f t="shared" si="6"/>
        <v>0</v>
      </c>
    </row>
    <row r="133" spans="1:10">
      <c r="A133" s="145"/>
      <c r="B133" s="146"/>
      <c r="C133" s="145"/>
      <c r="D133" s="145"/>
      <c r="E133" s="145"/>
      <c r="F133" s="145"/>
      <c r="G133" s="131">
        <v>391</v>
      </c>
      <c r="H133" s="141">
        <f t="shared" si="4"/>
        <v>0</v>
      </c>
      <c r="I133" s="141">
        <f t="shared" si="5"/>
        <v>0</v>
      </c>
      <c r="J133" s="141">
        <f t="shared" si="6"/>
        <v>0</v>
      </c>
    </row>
    <row r="134" spans="1:10">
      <c r="A134" s="145"/>
      <c r="B134" s="146"/>
      <c r="C134" s="145"/>
      <c r="D134" s="145"/>
      <c r="E134" s="145"/>
      <c r="F134" s="145"/>
      <c r="G134" s="131">
        <v>309</v>
      </c>
      <c r="H134" s="141">
        <f t="shared" si="4"/>
        <v>0</v>
      </c>
      <c r="I134" s="141">
        <f t="shared" si="5"/>
        <v>0</v>
      </c>
      <c r="J134" s="141">
        <f t="shared" si="6"/>
        <v>0</v>
      </c>
    </row>
    <row r="135" spans="1:10">
      <c r="A135" s="145"/>
      <c r="B135" s="146"/>
      <c r="C135" s="145"/>
      <c r="D135" s="145"/>
      <c r="E135" s="145"/>
      <c r="F135" s="145"/>
      <c r="G135" s="131">
        <v>227</v>
      </c>
      <c r="H135" s="141">
        <f t="shared" si="4"/>
        <v>0</v>
      </c>
      <c r="I135" s="141">
        <f t="shared" si="5"/>
        <v>0</v>
      </c>
      <c r="J135" s="141">
        <f t="shared" si="6"/>
        <v>0</v>
      </c>
    </row>
    <row r="136" spans="1:10">
      <c r="A136" s="145"/>
      <c r="B136" s="146"/>
      <c r="C136" s="145"/>
      <c r="D136" s="145"/>
      <c r="E136" s="145"/>
      <c r="F136" s="145"/>
      <c r="G136" s="131">
        <v>286</v>
      </c>
      <c r="H136" s="141">
        <f t="shared" si="4"/>
        <v>0</v>
      </c>
      <c r="I136" s="141">
        <f t="shared" si="5"/>
        <v>0</v>
      </c>
      <c r="J136" s="141">
        <f t="shared" si="6"/>
        <v>0</v>
      </c>
    </row>
    <row r="137" spans="1:10">
      <c r="A137" s="145"/>
      <c r="B137" s="146"/>
      <c r="C137" s="145"/>
      <c r="D137" s="145"/>
      <c r="E137" s="145"/>
      <c r="F137" s="145"/>
      <c r="G137" s="131">
        <v>167</v>
      </c>
      <c r="H137" s="141">
        <f t="shared" si="4"/>
        <v>0</v>
      </c>
      <c r="I137" s="141">
        <f t="shared" si="5"/>
        <v>0</v>
      </c>
      <c r="J137" s="141">
        <f t="shared" si="6"/>
        <v>0</v>
      </c>
    </row>
    <row r="138" spans="1:10">
      <c r="A138" s="145"/>
      <c r="B138" s="146"/>
      <c r="C138" s="145"/>
      <c r="D138" s="145"/>
      <c r="E138" s="145"/>
      <c r="F138" s="145"/>
      <c r="G138" s="131">
        <v>328</v>
      </c>
      <c r="H138" s="141">
        <f t="shared" si="4"/>
        <v>0</v>
      </c>
      <c r="I138" s="141">
        <f t="shared" si="5"/>
        <v>0</v>
      </c>
      <c r="J138" s="141">
        <f t="shared" si="6"/>
        <v>0</v>
      </c>
    </row>
    <row r="139" spans="1:10">
      <c r="A139" s="145"/>
      <c r="B139" s="146"/>
      <c r="C139" s="145"/>
      <c r="D139" s="145"/>
      <c r="E139" s="145"/>
      <c r="F139" s="145"/>
      <c r="G139" s="131">
        <v>285</v>
      </c>
      <c r="H139" s="141">
        <f t="shared" si="4"/>
        <v>0</v>
      </c>
      <c r="I139" s="141">
        <f t="shared" si="5"/>
        <v>0</v>
      </c>
      <c r="J139" s="141">
        <f t="shared" si="6"/>
        <v>0</v>
      </c>
    </row>
    <row r="140" spans="1:10">
      <c r="A140" s="145"/>
      <c r="B140" s="146"/>
      <c r="C140" s="145"/>
      <c r="D140" s="145"/>
      <c r="E140" s="145"/>
      <c r="F140" s="145"/>
      <c r="G140" s="131">
        <v>322</v>
      </c>
      <c r="H140" s="141">
        <f t="shared" si="4"/>
        <v>0</v>
      </c>
      <c r="I140" s="141">
        <f t="shared" si="5"/>
        <v>0</v>
      </c>
      <c r="J140" s="141">
        <f t="shared" si="6"/>
        <v>0</v>
      </c>
    </row>
    <row r="141" spans="1:10">
      <c r="A141" s="145"/>
      <c r="B141" s="146"/>
      <c r="C141" s="145"/>
      <c r="D141" s="145"/>
      <c r="E141" s="145"/>
      <c r="F141" s="145"/>
      <c r="G141" s="131">
        <v>170</v>
      </c>
      <c r="H141" s="141">
        <f t="shared" si="4"/>
        <v>0</v>
      </c>
      <c r="I141" s="141">
        <f t="shared" si="5"/>
        <v>0</v>
      </c>
      <c r="J141" s="141">
        <f t="shared" si="6"/>
        <v>0</v>
      </c>
    </row>
    <row r="142" spans="1:10">
      <c r="A142" s="145"/>
      <c r="B142" s="146"/>
      <c r="C142" s="145"/>
      <c r="D142" s="145"/>
      <c r="E142" s="145"/>
      <c r="F142" s="145"/>
      <c r="G142" s="131">
        <v>189</v>
      </c>
      <c r="H142" s="141">
        <f t="shared" ref="H142:H205" si="7">C142</f>
        <v>0</v>
      </c>
      <c r="I142" s="141">
        <f t="shared" ref="I142:I205" si="8">IF(G142="hi",D142,E142)</f>
        <v>0</v>
      </c>
      <c r="J142" s="141">
        <f t="shared" ref="J142:J205" si="9">IF(G142="hi",E142,D142)</f>
        <v>0</v>
      </c>
    </row>
    <row r="143" spans="1:10">
      <c r="A143" s="145"/>
      <c r="B143" s="146"/>
      <c r="C143" s="145"/>
      <c r="D143" s="145"/>
      <c r="E143" s="145"/>
      <c r="F143" s="145"/>
      <c r="G143" s="131">
        <v>172</v>
      </c>
      <c r="H143" s="141">
        <f t="shared" si="7"/>
        <v>0</v>
      </c>
      <c r="I143" s="141">
        <f t="shared" si="8"/>
        <v>0</v>
      </c>
      <c r="J143" s="141">
        <f t="shared" si="9"/>
        <v>0</v>
      </c>
    </row>
    <row r="144" spans="1:10">
      <c r="A144" s="145"/>
      <c r="B144" s="146"/>
      <c r="C144" s="145"/>
      <c r="D144" s="145"/>
      <c r="E144" s="145"/>
      <c r="F144" s="145"/>
      <c r="G144" s="131">
        <v>173</v>
      </c>
      <c r="H144" s="141">
        <f t="shared" si="7"/>
        <v>0</v>
      </c>
      <c r="I144" s="141">
        <f t="shared" si="8"/>
        <v>0</v>
      </c>
      <c r="J144" s="141">
        <f t="shared" si="9"/>
        <v>0</v>
      </c>
    </row>
    <row r="145" spans="1:10">
      <c r="A145" s="145"/>
      <c r="B145" s="146"/>
      <c r="C145" s="145"/>
      <c r="D145" s="145"/>
      <c r="E145" s="145"/>
      <c r="F145" s="145"/>
      <c r="G145" s="131">
        <v>220</v>
      </c>
      <c r="H145" s="141">
        <f t="shared" si="7"/>
        <v>0</v>
      </c>
      <c r="I145" s="141">
        <f t="shared" si="8"/>
        <v>0</v>
      </c>
      <c r="J145" s="141">
        <f t="shared" si="9"/>
        <v>0</v>
      </c>
    </row>
    <row r="146" spans="1:10">
      <c r="A146" s="145"/>
      <c r="B146" s="146"/>
      <c r="C146" s="145"/>
      <c r="D146" s="145"/>
      <c r="E146" s="145"/>
      <c r="F146" s="145"/>
      <c r="G146" s="131">
        <v>127</v>
      </c>
      <c r="H146" s="141">
        <f t="shared" si="7"/>
        <v>0</v>
      </c>
      <c r="I146" s="141">
        <f t="shared" si="8"/>
        <v>0</v>
      </c>
      <c r="J146" s="141">
        <f t="shared" si="9"/>
        <v>0</v>
      </c>
    </row>
    <row r="147" spans="1:10">
      <c r="A147" s="145"/>
      <c r="B147" s="146"/>
      <c r="C147" s="145"/>
      <c r="D147" s="145"/>
      <c r="E147" s="145"/>
      <c r="F147" s="145"/>
      <c r="G147" s="131">
        <v>119</v>
      </c>
      <c r="H147" s="141">
        <f t="shared" si="7"/>
        <v>0</v>
      </c>
      <c r="I147" s="141">
        <f t="shared" si="8"/>
        <v>0</v>
      </c>
      <c r="J147" s="141">
        <f t="shared" si="9"/>
        <v>0</v>
      </c>
    </row>
    <row r="148" spans="1:10">
      <c r="A148" s="145"/>
      <c r="B148" s="146"/>
      <c r="C148" s="145"/>
      <c r="D148" s="145"/>
      <c r="E148" s="145"/>
      <c r="F148" s="145"/>
      <c r="G148" s="131">
        <v>135</v>
      </c>
      <c r="H148" s="141">
        <f t="shared" si="7"/>
        <v>0</v>
      </c>
      <c r="I148" s="141">
        <f t="shared" si="8"/>
        <v>0</v>
      </c>
      <c r="J148" s="141">
        <f t="shared" si="9"/>
        <v>0</v>
      </c>
    </row>
    <row r="149" spans="1:10">
      <c r="A149" s="145"/>
      <c r="B149" s="146"/>
      <c r="C149" s="145"/>
      <c r="D149" s="145"/>
      <c r="E149" s="145"/>
      <c r="F149" s="145"/>
      <c r="G149" s="131">
        <v>66</v>
      </c>
      <c r="H149" s="141">
        <f t="shared" si="7"/>
        <v>0</v>
      </c>
      <c r="I149" s="141">
        <f t="shared" si="8"/>
        <v>0</v>
      </c>
      <c r="J149" s="141">
        <f t="shared" si="9"/>
        <v>0</v>
      </c>
    </row>
    <row r="150" spans="1:10">
      <c r="A150" s="145"/>
      <c r="B150" s="146"/>
      <c r="C150" s="145"/>
      <c r="D150" s="145"/>
      <c r="E150" s="145"/>
      <c r="F150" s="145"/>
      <c r="G150" s="131">
        <v>135</v>
      </c>
      <c r="H150" s="141">
        <f t="shared" si="7"/>
        <v>0</v>
      </c>
      <c r="I150" s="141">
        <f t="shared" si="8"/>
        <v>0</v>
      </c>
      <c r="J150" s="141">
        <f t="shared" si="9"/>
        <v>0</v>
      </c>
    </row>
    <row r="151" spans="1:10">
      <c r="A151" s="145"/>
      <c r="B151" s="146"/>
      <c r="C151" s="145"/>
      <c r="D151" s="145"/>
      <c r="E151" s="145"/>
      <c r="F151" s="145"/>
      <c r="G151" s="131">
        <v>239</v>
      </c>
      <c r="H151" s="141">
        <f t="shared" si="7"/>
        <v>0</v>
      </c>
      <c r="I151" s="141">
        <f t="shared" si="8"/>
        <v>0</v>
      </c>
      <c r="J151" s="141">
        <f t="shared" si="9"/>
        <v>0</v>
      </c>
    </row>
    <row r="152" spans="1:10">
      <c r="A152" s="145"/>
      <c r="B152" s="146"/>
      <c r="C152" s="145"/>
      <c r="D152" s="145"/>
      <c r="E152" s="145"/>
      <c r="F152" s="145"/>
      <c r="G152" s="131">
        <v>125</v>
      </c>
      <c r="H152" s="141">
        <f t="shared" si="7"/>
        <v>0</v>
      </c>
      <c r="I152" s="141">
        <f t="shared" si="8"/>
        <v>0</v>
      </c>
      <c r="J152" s="141">
        <f t="shared" si="9"/>
        <v>0</v>
      </c>
    </row>
    <row r="153" spans="1:10">
      <c r="A153" s="145"/>
      <c r="B153" s="146"/>
      <c r="C153" s="145"/>
      <c r="D153" s="145"/>
      <c r="E153" s="145"/>
      <c r="F153" s="145"/>
      <c r="G153" s="131">
        <v>52</v>
      </c>
      <c r="H153" s="141">
        <f t="shared" si="7"/>
        <v>0</v>
      </c>
      <c r="I153" s="141">
        <f t="shared" si="8"/>
        <v>0</v>
      </c>
      <c r="J153" s="141">
        <f t="shared" si="9"/>
        <v>0</v>
      </c>
    </row>
    <row r="154" spans="1:10">
      <c r="A154" s="145"/>
      <c r="B154" s="146"/>
      <c r="C154" s="145"/>
      <c r="D154" s="145"/>
      <c r="E154" s="145"/>
      <c r="F154" s="145"/>
      <c r="G154" s="131">
        <v>126</v>
      </c>
      <c r="H154" s="141">
        <f t="shared" si="7"/>
        <v>0</v>
      </c>
      <c r="I154" s="141">
        <f t="shared" si="8"/>
        <v>0</v>
      </c>
      <c r="J154" s="141">
        <f t="shared" si="9"/>
        <v>0</v>
      </c>
    </row>
    <row r="155" spans="1:10">
      <c r="A155" s="145"/>
      <c r="B155" s="146"/>
      <c r="C155" s="145"/>
      <c r="D155" s="145"/>
      <c r="E155" s="145"/>
      <c r="F155" s="145"/>
      <c r="G155" s="131">
        <v>138</v>
      </c>
      <c r="H155" s="141">
        <f t="shared" si="7"/>
        <v>0</v>
      </c>
      <c r="I155" s="141">
        <f t="shared" si="8"/>
        <v>0</v>
      </c>
      <c r="J155" s="141">
        <f t="shared" si="9"/>
        <v>0</v>
      </c>
    </row>
    <row r="156" spans="1:10">
      <c r="A156" s="145"/>
      <c r="B156" s="146"/>
      <c r="C156" s="145"/>
      <c r="D156" s="145"/>
      <c r="E156" s="145"/>
      <c r="F156" s="145"/>
      <c r="G156" s="131">
        <v>178</v>
      </c>
      <c r="H156" s="141">
        <f t="shared" si="7"/>
        <v>0</v>
      </c>
      <c r="I156" s="141">
        <f t="shared" si="8"/>
        <v>0</v>
      </c>
      <c r="J156" s="141">
        <f t="shared" si="9"/>
        <v>0</v>
      </c>
    </row>
    <row r="157" spans="1:10">
      <c r="A157" s="145"/>
      <c r="B157" s="146"/>
      <c r="C157" s="145"/>
      <c r="D157" s="145"/>
      <c r="E157" s="145"/>
      <c r="F157" s="145"/>
      <c r="G157" s="131">
        <v>109</v>
      </c>
      <c r="H157" s="141">
        <f t="shared" si="7"/>
        <v>0</v>
      </c>
      <c r="I157" s="141">
        <f t="shared" si="8"/>
        <v>0</v>
      </c>
      <c r="J157" s="141">
        <f t="shared" si="9"/>
        <v>0</v>
      </c>
    </row>
    <row r="158" spans="1:10">
      <c r="A158" s="145"/>
      <c r="B158" s="146"/>
      <c r="C158" s="145"/>
      <c r="D158" s="145"/>
      <c r="E158" s="145"/>
      <c r="F158" s="145"/>
      <c r="G158" s="131">
        <v>55</v>
      </c>
      <c r="H158" s="141">
        <f t="shared" si="7"/>
        <v>0</v>
      </c>
      <c r="I158" s="141">
        <f t="shared" si="8"/>
        <v>0</v>
      </c>
      <c r="J158" s="141">
        <f t="shared" si="9"/>
        <v>0</v>
      </c>
    </row>
    <row r="159" spans="1:10">
      <c r="A159" s="145"/>
      <c r="B159" s="146"/>
      <c r="C159" s="145"/>
      <c r="D159" s="145"/>
      <c r="E159" s="145"/>
      <c r="F159" s="145"/>
      <c r="G159" s="131">
        <v>60</v>
      </c>
      <c r="H159" s="141">
        <f t="shared" si="7"/>
        <v>0</v>
      </c>
      <c r="I159" s="141">
        <f t="shared" si="8"/>
        <v>0</v>
      </c>
      <c r="J159" s="141">
        <f t="shared" si="9"/>
        <v>0</v>
      </c>
    </row>
    <row r="160" spans="1:10">
      <c r="A160" s="145"/>
      <c r="B160" s="146"/>
      <c r="C160" s="145"/>
      <c r="D160" s="145"/>
      <c r="E160" s="145"/>
      <c r="F160" s="145"/>
      <c r="G160" s="131">
        <v>61</v>
      </c>
      <c r="H160" s="141">
        <f t="shared" si="7"/>
        <v>0</v>
      </c>
      <c r="I160" s="141">
        <f t="shared" si="8"/>
        <v>0</v>
      </c>
      <c r="J160" s="141">
        <f t="shared" si="9"/>
        <v>0</v>
      </c>
    </row>
    <row r="161" spans="1:10">
      <c r="A161" s="145"/>
      <c r="B161" s="146"/>
      <c r="C161" s="145"/>
      <c r="D161" s="145"/>
      <c r="E161" s="145"/>
      <c r="F161" s="145"/>
      <c r="G161" s="131">
        <v>101</v>
      </c>
      <c r="H161" s="141">
        <f t="shared" si="7"/>
        <v>0</v>
      </c>
      <c r="I161" s="141">
        <f t="shared" si="8"/>
        <v>0</v>
      </c>
      <c r="J161" s="141">
        <f t="shared" si="9"/>
        <v>0</v>
      </c>
    </row>
    <row r="162" spans="1:10">
      <c r="A162" s="145"/>
      <c r="B162" s="146"/>
      <c r="C162" s="145"/>
      <c r="D162" s="145"/>
      <c r="E162" s="145"/>
      <c r="F162" s="145"/>
      <c r="G162" s="131">
        <v>97</v>
      </c>
      <c r="H162" s="141">
        <f t="shared" si="7"/>
        <v>0</v>
      </c>
      <c r="I162" s="141">
        <f t="shared" si="8"/>
        <v>0</v>
      </c>
      <c r="J162" s="141">
        <f t="shared" si="9"/>
        <v>0</v>
      </c>
    </row>
    <row r="163" spans="1:10">
      <c r="A163" s="145"/>
      <c r="B163" s="146"/>
      <c r="C163" s="145"/>
      <c r="D163" s="145"/>
      <c r="E163" s="145"/>
      <c r="F163" s="145"/>
      <c r="G163" s="131">
        <v>107</v>
      </c>
      <c r="H163" s="141">
        <f t="shared" si="7"/>
        <v>0</v>
      </c>
      <c r="I163" s="141">
        <f t="shared" si="8"/>
        <v>0</v>
      </c>
      <c r="J163" s="141">
        <f t="shared" si="9"/>
        <v>0</v>
      </c>
    </row>
    <row r="164" spans="1:10">
      <c r="A164" s="145"/>
      <c r="B164" s="146"/>
      <c r="C164" s="145"/>
      <c r="D164" s="145"/>
      <c r="E164" s="145"/>
      <c r="F164" s="145"/>
      <c r="G164" s="131">
        <v>157</v>
      </c>
      <c r="H164" s="141">
        <f t="shared" si="7"/>
        <v>0</v>
      </c>
      <c r="I164" s="141">
        <f t="shared" si="8"/>
        <v>0</v>
      </c>
      <c r="J164" s="141">
        <f t="shared" si="9"/>
        <v>0</v>
      </c>
    </row>
    <row r="165" spans="1:10">
      <c r="A165" s="145"/>
      <c r="B165" s="146"/>
      <c r="C165" s="145"/>
      <c r="D165" s="145"/>
      <c r="E165" s="145"/>
      <c r="F165" s="145"/>
      <c r="G165" s="131">
        <v>106</v>
      </c>
      <c r="H165" s="141">
        <f t="shared" si="7"/>
        <v>0</v>
      </c>
      <c r="I165" s="141">
        <f t="shared" si="8"/>
        <v>0</v>
      </c>
      <c r="J165" s="141">
        <f t="shared" si="9"/>
        <v>0</v>
      </c>
    </row>
    <row r="166" spans="1:10">
      <c r="A166" s="145"/>
      <c r="B166" s="146"/>
      <c r="C166" s="145"/>
      <c r="D166" s="145"/>
      <c r="E166" s="145"/>
      <c r="F166" s="145"/>
      <c r="G166" s="131">
        <v>99</v>
      </c>
      <c r="H166" s="141">
        <f t="shared" si="7"/>
        <v>0</v>
      </c>
      <c r="I166" s="141">
        <f t="shared" si="8"/>
        <v>0</v>
      </c>
      <c r="J166" s="141">
        <f t="shared" si="9"/>
        <v>0</v>
      </c>
    </row>
    <row r="167" spans="1:10">
      <c r="A167" s="145"/>
      <c r="B167" s="146"/>
      <c r="C167" s="145"/>
      <c r="D167" s="145"/>
      <c r="E167" s="145"/>
      <c r="F167" s="145"/>
      <c r="G167" s="131">
        <v>162</v>
      </c>
      <c r="H167" s="141">
        <f t="shared" si="7"/>
        <v>0</v>
      </c>
      <c r="I167" s="141">
        <f t="shared" si="8"/>
        <v>0</v>
      </c>
      <c r="J167" s="141">
        <f t="shared" si="9"/>
        <v>0</v>
      </c>
    </row>
    <row r="168" spans="1:10">
      <c r="A168" s="145"/>
      <c r="B168" s="146"/>
      <c r="C168" s="145"/>
      <c r="D168" s="145"/>
      <c r="E168" s="145"/>
      <c r="F168" s="145"/>
      <c r="G168" s="131">
        <v>143</v>
      </c>
      <c r="H168" s="141">
        <f t="shared" si="7"/>
        <v>0</v>
      </c>
      <c r="I168" s="141">
        <f t="shared" si="8"/>
        <v>0</v>
      </c>
      <c r="J168" s="141">
        <f t="shared" si="9"/>
        <v>0</v>
      </c>
    </row>
    <row r="169" spans="1:10">
      <c r="A169" s="145"/>
      <c r="B169" s="146"/>
      <c r="C169" s="145"/>
      <c r="D169" s="145"/>
      <c r="E169" s="145"/>
      <c r="F169" s="145"/>
      <c r="G169" s="131">
        <v>112</v>
      </c>
      <c r="H169" s="141">
        <f t="shared" si="7"/>
        <v>0</v>
      </c>
      <c r="I169" s="141">
        <f t="shared" si="8"/>
        <v>0</v>
      </c>
      <c r="J169" s="141">
        <f t="shared" si="9"/>
        <v>0</v>
      </c>
    </row>
    <row r="170" spans="1:10">
      <c r="A170" s="145"/>
      <c r="B170" s="146"/>
      <c r="C170" s="145"/>
      <c r="D170" s="145"/>
      <c r="E170" s="145"/>
      <c r="F170" s="145"/>
      <c r="G170" s="131">
        <v>141</v>
      </c>
      <c r="H170" s="141">
        <f t="shared" si="7"/>
        <v>0</v>
      </c>
      <c r="I170" s="141">
        <f t="shared" si="8"/>
        <v>0</v>
      </c>
      <c r="J170" s="141">
        <f t="shared" si="9"/>
        <v>0</v>
      </c>
    </row>
    <row r="171" spans="1:10">
      <c r="A171" s="145"/>
      <c r="B171" s="146"/>
      <c r="C171" s="145"/>
      <c r="D171" s="145"/>
      <c r="E171" s="145"/>
      <c r="F171" s="145"/>
      <c r="G171" s="131">
        <v>103</v>
      </c>
      <c r="H171" s="141">
        <f t="shared" si="7"/>
        <v>0</v>
      </c>
      <c r="I171" s="141">
        <f t="shared" si="8"/>
        <v>0</v>
      </c>
      <c r="J171" s="141">
        <f t="shared" si="9"/>
        <v>0</v>
      </c>
    </row>
    <row r="172" spans="1:10">
      <c r="A172" s="145"/>
      <c r="B172" s="146"/>
      <c r="C172" s="145"/>
      <c r="D172" s="145"/>
      <c r="E172" s="145"/>
      <c r="F172" s="145"/>
      <c r="G172" s="131">
        <v>92</v>
      </c>
      <c r="H172" s="141">
        <f t="shared" si="7"/>
        <v>0</v>
      </c>
      <c r="I172" s="141">
        <f t="shared" si="8"/>
        <v>0</v>
      </c>
      <c r="J172" s="141">
        <f t="shared" si="9"/>
        <v>0</v>
      </c>
    </row>
    <row r="173" spans="1:10">
      <c r="A173" s="145"/>
      <c r="B173" s="146"/>
      <c r="C173" s="145"/>
      <c r="D173" s="145"/>
      <c r="E173" s="145"/>
      <c r="F173" s="145"/>
      <c r="G173" s="131">
        <v>128</v>
      </c>
      <c r="H173" s="141">
        <f t="shared" si="7"/>
        <v>0</v>
      </c>
      <c r="I173" s="141">
        <f t="shared" si="8"/>
        <v>0</v>
      </c>
      <c r="J173" s="141">
        <f t="shared" si="9"/>
        <v>0</v>
      </c>
    </row>
    <row r="174" spans="1:10">
      <c r="A174" s="145"/>
      <c r="B174" s="146"/>
      <c r="C174" s="145"/>
      <c r="D174" s="145"/>
      <c r="E174" s="145"/>
      <c r="F174" s="145"/>
      <c r="G174" s="131">
        <v>70</v>
      </c>
      <c r="H174" s="141">
        <f t="shared" si="7"/>
        <v>0</v>
      </c>
      <c r="I174" s="141">
        <f t="shared" si="8"/>
        <v>0</v>
      </c>
      <c r="J174" s="141">
        <f t="shared" si="9"/>
        <v>0</v>
      </c>
    </row>
    <row r="175" spans="1:10">
      <c r="A175" s="145"/>
      <c r="B175" s="146"/>
      <c r="C175" s="145"/>
      <c r="D175" s="145"/>
      <c r="E175" s="145"/>
      <c r="F175" s="145"/>
      <c r="G175" s="131">
        <v>31</v>
      </c>
      <c r="H175" s="141">
        <f t="shared" si="7"/>
        <v>0</v>
      </c>
      <c r="I175" s="141">
        <f t="shared" si="8"/>
        <v>0</v>
      </c>
      <c r="J175" s="141">
        <f t="shared" si="9"/>
        <v>0</v>
      </c>
    </row>
    <row r="176" spans="1:10">
      <c r="A176" s="145"/>
      <c r="B176" s="146"/>
      <c r="C176" s="145"/>
      <c r="D176" s="145"/>
      <c r="E176" s="145"/>
      <c r="F176" s="145"/>
      <c r="G176" s="131">
        <v>11</v>
      </c>
      <c r="H176" s="141">
        <f t="shared" si="7"/>
        <v>0</v>
      </c>
      <c r="I176" s="141">
        <f t="shared" si="8"/>
        <v>0</v>
      </c>
      <c r="J176" s="141">
        <f t="shared" si="9"/>
        <v>0</v>
      </c>
    </row>
    <row r="177" spans="1:10">
      <c r="A177" s="145"/>
      <c r="B177" s="146"/>
      <c r="C177" s="145"/>
      <c r="D177" s="145"/>
      <c r="E177" s="145"/>
      <c r="F177" s="145"/>
      <c r="G177" s="141" t="str">
        <f t="shared" ref="G177:G205" ca="1" si="10">IF(F177&gt;C177,  IF($B$8=0,"lo",IF(RAND()&gt;$B$9,"lo","hi")),   IF($B$8=0,"hi",IF(RAND()&lt;=$B$9,"lo","hi"))   )</f>
        <v>hi</v>
      </c>
      <c r="H177" s="141">
        <f t="shared" si="7"/>
        <v>0</v>
      </c>
      <c r="I177" s="141">
        <f t="shared" ca="1" si="8"/>
        <v>0</v>
      </c>
      <c r="J177" s="141">
        <f t="shared" ca="1" si="9"/>
        <v>0</v>
      </c>
    </row>
    <row r="178" spans="1:10">
      <c r="A178" s="145"/>
      <c r="B178" s="146"/>
      <c r="C178" s="145"/>
      <c r="D178" s="145"/>
      <c r="E178" s="145"/>
      <c r="F178" s="145"/>
      <c r="G178" s="141" t="str">
        <f t="shared" ca="1" si="10"/>
        <v>hi</v>
      </c>
      <c r="H178" s="141">
        <f t="shared" si="7"/>
        <v>0</v>
      </c>
      <c r="I178" s="141">
        <f t="shared" ca="1" si="8"/>
        <v>0</v>
      </c>
      <c r="J178" s="141">
        <f t="shared" ca="1" si="9"/>
        <v>0</v>
      </c>
    </row>
    <row r="179" spans="1:10">
      <c r="A179" s="145"/>
      <c r="B179" s="146"/>
      <c r="C179" s="145"/>
      <c r="D179" s="145"/>
      <c r="E179" s="145"/>
      <c r="F179" s="145"/>
      <c r="G179" s="141" t="str">
        <f t="shared" ca="1" si="10"/>
        <v>hi</v>
      </c>
      <c r="H179" s="141">
        <f t="shared" si="7"/>
        <v>0</v>
      </c>
      <c r="I179" s="141">
        <f t="shared" ca="1" si="8"/>
        <v>0</v>
      </c>
      <c r="J179" s="141">
        <f t="shared" ca="1" si="9"/>
        <v>0</v>
      </c>
    </row>
    <row r="180" spans="1:10">
      <c r="A180" s="145"/>
      <c r="B180" s="146"/>
      <c r="C180" s="145"/>
      <c r="D180" s="145"/>
      <c r="E180" s="145"/>
      <c r="F180" s="145"/>
      <c r="G180" s="141" t="str">
        <f t="shared" ca="1" si="10"/>
        <v>hi</v>
      </c>
      <c r="H180" s="141">
        <f t="shared" si="7"/>
        <v>0</v>
      </c>
      <c r="I180" s="141">
        <f t="shared" ca="1" si="8"/>
        <v>0</v>
      </c>
      <c r="J180" s="141">
        <f t="shared" ca="1" si="9"/>
        <v>0</v>
      </c>
    </row>
    <row r="181" spans="1:10">
      <c r="A181" s="145"/>
      <c r="B181" s="146"/>
      <c r="C181" s="145"/>
      <c r="D181" s="145"/>
      <c r="E181" s="145"/>
      <c r="F181" s="145"/>
      <c r="G181" s="141" t="str">
        <f t="shared" ca="1" si="10"/>
        <v>hi</v>
      </c>
      <c r="H181" s="141">
        <f t="shared" si="7"/>
        <v>0</v>
      </c>
      <c r="I181" s="141">
        <f t="shared" ca="1" si="8"/>
        <v>0</v>
      </c>
      <c r="J181" s="141">
        <f t="shared" ca="1" si="9"/>
        <v>0</v>
      </c>
    </row>
    <row r="182" spans="1:10">
      <c r="A182" s="145"/>
      <c r="B182" s="146"/>
      <c r="C182" s="145"/>
      <c r="D182" s="145"/>
      <c r="E182" s="145"/>
      <c r="F182" s="145"/>
      <c r="G182" s="141" t="str">
        <f t="shared" ca="1" si="10"/>
        <v>hi</v>
      </c>
      <c r="H182" s="141">
        <f t="shared" si="7"/>
        <v>0</v>
      </c>
      <c r="I182" s="141">
        <f t="shared" ca="1" si="8"/>
        <v>0</v>
      </c>
      <c r="J182" s="141">
        <f t="shared" ca="1" si="9"/>
        <v>0</v>
      </c>
    </row>
    <row r="183" spans="1:10">
      <c r="A183" s="145"/>
      <c r="B183" s="146"/>
      <c r="C183" s="145"/>
      <c r="D183" s="145"/>
      <c r="E183" s="145"/>
      <c r="F183" s="145"/>
      <c r="G183" s="141" t="str">
        <f t="shared" ca="1" si="10"/>
        <v>hi</v>
      </c>
      <c r="H183" s="141">
        <f t="shared" si="7"/>
        <v>0</v>
      </c>
      <c r="I183" s="141">
        <f t="shared" ca="1" si="8"/>
        <v>0</v>
      </c>
      <c r="J183" s="141">
        <f t="shared" ca="1" si="9"/>
        <v>0</v>
      </c>
    </row>
    <row r="184" spans="1:10">
      <c r="A184" s="145"/>
      <c r="B184" s="146"/>
      <c r="C184" s="145"/>
      <c r="D184" s="145"/>
      <c r="E184" s="145"/>
      <c r="F184" s="145"/>
      <c r="G184" s="141" t="str">
        <f t="shared" ca="1" si="10"/>
        <v>hi</v>
      </c>
      <c r="H184" s="141">
        <f t="shared" si="7"/>
        <v>0</v>
      </c>
      <c r="I184" s="141">
        <f t="shared" ca="1" si="8"/>
        <v>0</v>
      </c>
      <c r="J184" s="141">
        <f t="shared" ca="1" si="9"/>
        <v>0</v>
      </c>
    </row>
    <row r="185" spans="1:10">
      <c r="A185" s="145"/>
      <c r="B185" s="146"/>
      <c r="C185" s="145"/>
      <c r="D185" s="145"/>
      <c r="E185" s="145"/>
      <c r="F185" s="145"/>
      <c r="G185" s="141" t="str">
        <f t="shared" ca="1" si="10"/>
        <v>hi</v>
      </c>
      <c r="H185" s="141">
        <f t="shared" si="7"/>
        <v>0</v>
      </c>
      <c r="I185" s="141">
        <f t="shared" ca="1" si="8"/>
        <v>0</v>
      </c>
      <c r="J185" s="141">
        <f t="shared" ca="1" si="9"/>
        <v>0</v>
      </c>
    </row>
    <row r="186" spans="1:10">
      <c r="A186" s="145"/>
      <c r="B186" s="146"/>
      <c r="C186" s="145"/>
      <c r="D186" s="145"/>
      <c r="E186" s="145"/>
      <c r="F186" s="145"/>
      <c r="G186" s="141" t="str">
        <f t="shared" ca="1" si="10"/>
        <v>hi</v>
      </c>
      <c r="H186" s="141">
        <f t="shared" si="7"/>
        <v>0</v>
      </c>
      <c r="I186" s="141">
        <f t="shared" ca="1" si="8"/>
        <v>0</v>
      </c>
      <c r="J186" s="141">
        <f t="shared" ca="1" si="9"/>
        <v>0</v>
      </c>
    </row>
    <row r="187" spans="1:10">
      <c r="A187" s="145"/>
      <c r="B187" s="146"/>
      <c r="C187" s="145"/>
      <c r="D187" s="145"/>
      <c r="E187" s="145"/>
      <c r="F187" s="145"/>
      <c r="G187" s="141" t="str">
        <f t="shared" ca="1" si="10"/>
        <v>hi</v>
      </c>
      <c r="H187" s="141">
        <f t="shared" si="7"/>
        <v>0</v>
      </c>
      <c r="I187" s="141">
        <f t="shared" ca="1" si="8"/>
        <v>0</v>
      </c>
      <c r="J187" s="141">
        <f t="shared" ca="1" si="9"/>
        <v>0</v>
      </c>
    </row>
    <row r="188" spans="1:10">
      <c r="A188" s="145"/>
      <c r="B188" s="146"/>
      <c r="C188" s="145"/>
      <c r="D188" s="145"/>
      <c r="E188" s="145"/>
      <c r="F188" s="145"/>
      <c r="G188" s="141" t="str">
        <f t="shared" ca="1" si="10"/>
        <v>hi</v>
      </c>
      <c r="H188" s="141">
        <f t="shared" si="7"/>
        <v>0</v>
      </c>
      <c r="I188" s="141">
        <f t="shared" ca="1" si="8"/>
        <v>0</v>
      </c>
      <c r="J188" s="141">
        <f t="shared" ca="1" si="9"/>
        <v>0</v>
      </c>
    </row>
    <row r="189" spans="1:10">
      <c r="A189" s="145"/>
      <c r="B189" s="146"/>
      <c r="C189" s="145"/>
      <c r="D189" s="145"/>
      <c r="E189" s="145"/>
      <c r="F189" s="145"/>
      <c r="G189" s="141" t="str">
        <f t="shared" ca="1" si="10"/>
        <v>hi</v>
      </c>
      <c r="H189" s="141">
        <f t="shared" si="7"/>
        <v>0</v>
      </c>
      <c r="I189" s="141">
        <f t="shared" ca="1" si="8"/>
        <v>0</v>
      </c>
      <c r="J189" s="141">
        <f t="shared" ca="1" si="9"/>
        <v>0</v>
      </c>
    </row>
    <row r="190" spans="1:10">
      <c r="A190" s="145"/>
      <c r="B190" s="146"/>
      <c r="C190" s="145"/>
      <c r="D190" s="145"/>
      <c r="E190" s="145"/>
      <c r="F190" s="145"/>
      <c r="G190" s="141" t="str">
        <f t="shared" ca="1" si="10"/>
        <v>hi</v>
      </c>
      <c r="H190" s="141">
        <f t="shared" si="7"/>
        <v>0</v>
      </c>
      <c r="I190" s="141">
        <f t="shared" ca="1" si="8"/>
        <v>0</v>
      </c>
      <c r="J190" s="141">
        <f t="shared" ca="1" si="9"/>
        <v>0</v>
      </c>
    </row>
    <row r="191" spans="1:10">
      <c r="A191" s="145"/>
      <c r="B191" s="146"/>
      <c r="C191" s="145"/>
      <c r="D191" s="145"/>
      <c r="E191" s="145"/>
      <c r="F191" s="145"/>
      <c r="G191" s="141" t="str">
        <f t="shared" ca="1" si="10"/>
        <v>hi</v>
      </c>
      <c r="H191" s="141">
        <f t="shared" si="7"/>
        <v>0</v>
      </c>
      <c r="I191" s="141">
        <f t="shared" ca="1" si="8"/>
        <v>0</v>
      </c>
      <c r="J191" s="141">
        <f t="shared" ca="1" si="9"/>
        <v>0</v>
      </c>
    </row>
    <row r="192" spans="1:10">
      <c r="A192" s="145"/>
      <c r="B192" s="146"/>
      <c r="C192" s="145"/>
      <c r="D192" s="145"/>
      <c r="E192" s="145"/>
      <c r="F192" s="145"/>
      <c r="G192" s="141" t="str">
        <f t="shared" ca="1" si="10"/>
        <v>hi</v>
      </c>
      <c r="H192" s="141">
        <f t="shared" si="7"/>
        <v>0</v>
      </c>
      <c r="I192" s="141">
        <f t="shared" ca="1" si="8"/>
        <v>0</v>
      </c>
      <c r="J192" s="141">
        <f t="shared" ca="1" si="9"/>
        <v>0</v>
      </c>
    </row>
    <row r="193" spans="1:10">
      <c r="A193" s="145"/>
      <c r="B193" s="146"/>
      <c r="C193" s="145"/>
      <c r="D193" s="145"/>
      <c r="E193" s="145"/>
      <c r="F193" s="145"/>
      <c r="G193" s="141" t="str">
        <f t="shared" ca="1" si="10"/>
        <v>hi</v>
      </c>
      <c r="H193" s="141">
        <f t="shared" si="7"/>
        <v>0</v>
      </c>
      <c r="I193" s="141">
        <f t="shared" ca="1" si="8"/>
        <v>0</v>
      </c>
      <c r="J193" s="141">
        <f t="shared" ca="1" si="9"/>
        <v>0</v>
      </c>
    </row>
    <row r="194" spans="1:10">
      <c r="A194" s="145"/>
      <c r="B194" s="146"/>
      <c r="C194" s="145"/>
      <c r="D194" s="145"/>
      <c r="E194" s="145"/>
      <c r="F194" s="145"/>
      <c r="G194" s="141" t="str">
        <f t="shared" ca="1" si="10"/>
        <v>hi</v>
      </c>
      <c r="H194" s="141">
        <f t="shared" si="7"/>
        <v>0</v>
      </c>
      <c r="I194" s="141">
        <f t="shared" ca="1" si="8"/>
        <v>0</v>
      </c>
      <c r="J194" s="141">
        <f t="shared" ca="1" si="9"/>
        <v>0</v>
      </c>
    </row>
    <row r="195" spans="1:10">
      <c r="A195" s="145"/>
      <c r="B195" s="146"/>
      <c r="C195" s="145"/>
      <c r="D195" s="145"/>
      <c r="E195" s="145"/>
      <c r="F195" s="145"/>
      <c r="G195" s="141" t="str">
        <f t="shared" ca="1" si="10"/>
        <v>hi</v>
      </c>
      <c r="H195" s="141">
        <f t="shared" si="7"/>
        <v>0</v>
      </c>
      <c r="I195" s="141">
        <f t="shared" ca="1" si="8"/>
        <v>0</v>
      </c>
      <c r="J195" s="141">
        <f t="shared" ca="1" si="9"/>
        <v>0</v>
      </c>
    </row>
    <row r="196" spans="1:10">
      <c r="A196" s="145"/>
      <c r="B196" s="146"/>
      <c r="C196" s="145"/>
      <c r="D196" s="145"/>
      <c r="E196" s="145"/>
      <c r="F196" s="145"/>
      <c r="G196" s="141" t="str">
        <f t="shared" ca="1" si="10"/>
        <v>hi</v>
      </c>
      <c r="H196" s="141">
        <f t="shared" si="7"/>
        <v>0</v>
      </c>
      <c r="I196" s="141">
        <f t="shared" ca="1" si="8"/>
        <v>0</v>
      </c>
      <c r="J196" s="141">
        <f t="shared" ca="1" si="9"/>
        <v>0</v>
      </c>
    </row>
    <row r="197" spans="1:10">
      <c r="A197" s="145"/>
      <c r="B197" s="146"/>
      <c r="C197" s="145"/>
      <c r="D197" s="145"/>
      <c r="E197" s="145"/>
      <c r="F197" s="145"/>
      <c r="G197" s="141" t="str">
        <f t="shared" ca="1" si="10"/>
        <v>hi</v>
      </c>
      <c r="H197" s="141">
        <f t="shared" si="7"/>
        <v>0</v>
      </c>
      <c r="I197" s="141">
        <f t="shared" ca="1" si="8"/>
        <v>0</v>
      </c>
      <c r="J197" s="141">
        <f t="shared" ca="1" si="9"/>
        <v>0</v>
      </c>
    </row>
    <row r="198" spans="1:10">
      <c r="A198" s="145"/>
      <c r="B198" s="146"/>
      <c r="C198" s="145"/>
      <c r="D198" s="145"/>
      <c r="E198" s="145"/>
      <c r="F198" s="145"/>
      <c r="G198" s="141" t="str">
        <f t="shared" ca="1" si="10"/>
        <v>hi</v>
      </c>
      <c r="H198" s="141">
        <f t="shared" si="7"/>
        <v>0</v>
      </c>
      <c r="I198" s="141">
        <f t="shared" ca="1" si="8"/>
        <v>0</v>
      </c>
      <c r="J198" s="141">
        <f t="shared" ca="1" si="9"/>
        <v>0</v>
      </c>
    </row>
    <row r="199" spans="1:10">
      <c r="A199" s="145"/>
      <c r="B199" s="146"/>
      <c r="C199" s="145"/>
      <c r="D199" s="145"/>
      <c r="E199" s="145"/>
      <c r="F199" s="145"/>
      <c r="G199" s="141" t="str">
        <f t="shared" ca="1" si="10"/>
        <v>hi</v>
      </c>
      <c r="H199" s="141">
        <f t="shared" si="7"/>
        <v>0</v>
      </c>
      <c r="I199" s="141">
        <f t="shared" ca="1" si="8"/>
        <v>0</v>
      </c>
      <c r="J199" s="141">
        <f t="shared" ca="1" si="9"/>
        <v>0</v>
      </c>
    </row>
    <row r="200" spans="1:10">
      <c r="A200" s="145"/>
      <c r="B200" s="146"/>
      <c r="C200" s="145"/>
      <c r="D200" s="145"/>
      <c r="E200" s="145"/>
      <c r="F200" s="145"/>
      <c r="G200" s="141" t="str">
        <f t="shared" ca="1" si="10"/>
        <v>hi</v>
      </c>
      <c r="H200" s="141">
        <f t="shared" si="7"/>
        <v>0</v>
      </c>
      <c r="I200" s="141">
        <f t="shared" ca="1" si="8"/>
        <v>0</v>
      </c>
      <c r="J200" s="141">
        <f t="shared" ca="1" si="9"/>
        <v>0</v>
      </c>
    </row>
    <row r="201" spans="1:10">
      <c r="A201" s="145"/>
      <c r="B201" s="146"/>
      <c r="C201" s="145"/>
      <c r="D201" s="145"/>
      <c r="E201" s="145"/>
      <c r="F201" s="145"/>
      <c r="G201" s="141" t="str">
        <f t="shared" ca="1" si="10"/>
        <v>hi</v>
      </c>
      <c r="H201" s="141">
        <f t="shared" si="7"/>
        <v>0</v>
      </c>
      <c r="I201" s="141">
        <f t="shared" ca="1" si="8"/>
        <v>0</v>
      </c>
      <c r="J201" s="141">
        <f t="shared" ca="1" si="9"/>
        <v>0</v>
      </c>
    </row>
    <row r="202" spans="1:10">
      <c r="A202" s="145"/>
      <c r="B202" s="146"/>
      <c r="C202" s="145"/>
      <c r="D202" s="145"/>
      <c r="E202" s="145"/>
      <c r="F202" s="145"/>
      <c r="G202" s="141" t="str">
        <f t="shared" ca="1" si="10"/>
        <v>hi</v>
      </c>
      <c r="H202" s="141">
        <f t="shared" si="7"/>
        <v>0</v>
      </c>
      <c r="I202" s="141">
        <f t="shared" ca="1" si="8"/>
        <v>0</v>
      </c>
      <c r="J202" s="141">
        <f t="shared" ca="1" si="9"/>
        <v>0</v>
      </c>
    </row>
    <row r="203" spans="1:10">
      <c r="A203" s="145"/>
      <c r="B203" s="146"/>
      <c r="C203" s="145"/>
      <c r="D203" s="145"/>
      <c r="E203" s="145"/>
      <c r="F203" s="145"/>
      <c r="G203" s="141" t="str">
        <f t="shared" ca="1" si="10"/>
        <v>hi</v>
      </c>
      <c r="H203" s="141">
        <f t="shared" si="7"/>
        <v>0</v>
      </c>
      <c r="I203" s="141">
        <f t="shared" ca="1" si="8"/>
        <v>0</v>
      </c>
      <c r="J203" s="141">
        <f t="shared" ca="1" si="9"/>
        <v>0</v>
      </c>
    </row>
    <row r="204" spans="1:10">
      <c r="A204" s="145"/>
      <c r="B204" s="146"/>
      <c r="C204" s="145"/>
      <c r="D204" s="145"/>
      <c r="E204" s="145"/>
      <c r="F204" s="145"/>
      <c r="G204" s="141" t="str">
        <f t="shared" ca="1" si="10"/>
        <v>hi</v>
      </c>
      <c r="H204" s="141">
        <f t="shared" si="7"/>
        <v>0</v>
      </c>
      <c r="I204" s="141">
        <f t="shared" ca="1" si="8"/>
        <v>0</v>
      </c>
      <c r="J204" s="141">
        <f t="shared" ca="1" si="9"/>
        <v>0</v>
      </c>
    </row>
    <row r="205" spans="1:10">
      <c r="A205" s="145"/>
      <c r="B205" s="146"/>
      <c r="C205" s="145"/>
      <c r="D205" s="145"/>
      <c r="E205" s="145"/>
      <c r="F205" s="145"/>
      <c r="G205" s="141" t="str">
        <f t="shared" ca="1" si="10"/>
        <v>hi</v>
      </c>
      <c r="H205" s="141">
        <f t="shared" si="7"/>
        <v>0</v>
      </c>
      <c r="I205" s="141">
        <f t="shared" ca="1" si="8"/>
        <v>0</v>
      </c>
      <c r="J205" s="141">
        <f t="shared" ca="1" si="9"/>
        <v>0</v>
      </c>
    </row>
    <row r="206" spans="1:10">
      <c r="A206" s="145"/>
      <c r="B206" s="146"/>
      <c r="C206" s="145"/>
      <c r="D206" s="145"/>
      <c r="E206" s="145"/>
      <c r="F206" s="145"/>
      <c r="G206" s="141" t="str">
        <f t="shared" ref="G206:G269" ca="1" si="11">IF(F206&gt;C206,  IF($B$8=0,"lo",IF(RAND()&gt;$B$9,"lo","hi")),   IF($B$8=0,"hi",IF(RAND()&lt;=$B$9,"lo","hi"))   )</f>
        <v>hi</v>
      </c>
      <c r="H206" s="141">
        <f t="shared" ref="H206:H269" si="12">C206</f>
        <v>0</v>
      </c>
      <c r="I206" s="141">
        <f t="shared" ref="I206:I269" ca="1" si="13">IF(G206="hi",D206,E206)</f>
        <v>0</v>
      </c>
      <c r="J206" s="141">
        <f t="shared" ref="J206:J269" ca="1" si="14">IF(G206="hi",E206,D206)</f>
        <v>0</v>
      </c>
    </row>
    <row r="207" spans="1:10">
      <c r="A207" s="145"/>
      <c r="B207" s="146"/>
      <c r="C207" s="145"/>
      <c r="D207" s="145"/>
      <c r="E207" s="145"/>
      <c r="F207" s="145"/>
      <c r="G207" s="141" t="str">
        <f t="shared" ca="1" si="11"/>
        <v>hi</v>
      </c>
      <c r="H207" s="141">
        <f t="shared" si="12"/>
        <v>0</v>
      </c>
      <c r="I207" s="141">
        <f t="shared" ca="1" si="13"/>
        <v>0</v>
      </c>
      <c r="J207" s="141">
        <f t="shared" ca="1" si="14"/>
        <v>0</v>
      </c>
    </row>
    <row r="208" spans="1:10">
      <c r="A208" s="145"/>
      <c r="B208" s="146"/>
      <c r="C208" s="145"/>
      <c r="D208" s="145"/>
      <c r="E208" s="145"/>
      <c r="F208" s="145"/>
      <c r="G208" s="141" t="str">
        <f t="shared" ca="1" si="11"/>
        <v>hi</v>
      </c>
      <c r="H208" s="141">
        <f t="shared" si="12"/>
        <v>0</v>
      </c>
      <c r="I208" s="141">
        <f t="shared" ca="1" si="13"/>
        <v>0</v>
      </c>
      <c r="J208" s="141">
        <f t="shared" ca="1" si="14"/>
        <v>0</v>
      </c>
    </row>
    <row r="209" spans="1:10">
      <c r="A209" s="145"/>
      <c r="B209" s="146"/>
      <c r="C209" s="145"/>
      <c r="D209" s="145"/>
      <c r="E209" s="145"/>
      <c r="F209" s="145"/>
      <c r="G209" s="141" t="str">
        <f t="shared" ca="1" si="11"/>
        <v>hi</v>
      </c>
      <c r="H209" s="141">
        <f t="shared" si="12"/>
        <v>0</v>
      </c>
      <c r="I209" s="141">
        <f t="shared" ca="1" si="13"/>
        <v>0</v>
      </c>
      <c r="J209" s="141">
        <f t="shared" ca="1" si="14"/>
        <v>0</v>
      </c>
    </row>
    <row r="210" spans="1:10">
      <c r="A210" s="145"/>
      <c r="B210" s="146"/>
      <c r="C210" s="145"/>
      <c r="D210" s="145"/>
      <c r="E210" s="145"/>
      <c r="F210" s="145"/>
      <c r="G210" s="141" t="str">
        <f t="shared" ca="1" si="11"/>
        <v>hi</v>
      </c>
      <c r="H210" s="141">
        <f t="shared" si="12"/>
        <v>0</v>
      </c>
      <c r="I210" s="141">
        <f t="shared" ca="1" si="13"/>
        <v>0</v>
      </c>
      <c r="J210" s="141">
        <f t="shared" ca="1" si="14"/>
        <v>0</v>
      </c>
    </row>
    <row r="211" spans="1:10">
      <c r="A211" s="145"/>
      <c r="B211" s="146"/>
      <c r="C211" s="145"/>
      <c r="D211" s="145"/>
      <c r="E211" s="145"/>
      <c r="F211" s="145"/>
      <c r="G211" s="141" t="str">
        <f t="shared" ca="1" si="11"/>
        <v>hi</v>
      </c>
      <c r="H211" s="141">
        <f t="shared" si="12"/>
        <v>0</v>
      </c>
      <c r="I211" s="141">
        <f t="shared" ca="1" si="13"/>
        <v>0</v>
      </c>
      <c r="J211" s="141">
        <f t="shared" ca="1" si="14"/>
        <v>0</v>
      </c>
    </row>
    <row r="212" spans="1:10">
      <c r="A212" s="145"/>
      <c r="B212" s="146"/>
      <c r="C212" s="145"/>
      <c r="D212" s="145"/>
      <c r="E212" s="145"/>
      <c r="F212" s="145"/>
      <c r="G212" s="141" t="str">
        <f t="shared" ca="1" si="11"/>
        <v>hi</v>
      </c>
      <c r="H212" s="141">
        <f t="shared" si="12"/>
        <v>0</v>
      </c>
      <c r="I212" s="141">
        <f t="shared" ca="1" si="13"/>
        <v>0</v>
      </c>
      <c r="J212" s="141">
        <f t="shared" ca="1" si="14"/>
        <v>0</v>
      </c>
    </row>
    <row r="213" spans="1:10">
      <c r="A213" s="145"/>
      <c r="B213" s="146"/>
      <c r="C213" s="145"/>
      <c r="D213" s="145"/>
      <c r="E213" s="145"/>
      <c r="F213" s="145"/>
      <c r="G213" s="141" t="str">
        <f t="shared" ca="1" si="11"/>
        <v>hi</v>
      </c>
      <c r="H213" s="141">
        <f t="shared" si="12"/>
        <v>0</v>
      </c>
      <c r="I213" s="141">
        <f t="shared" ca="1" si="13"/>
        <v>0</v>
      </c>
      <c r="J213" s="141">
        <f t="shared" ca="1" si="14"/>
        <v>0</v>
      </c>
    </row>
    <row r="214" spans="1:10">
      <c r="A214" s="145"/>
      <c r="B214" s="146"/>
      <c r="C214" s="145"/>
      <c r="D214" s="145"/>
      <c r="E214" s="145"/>
      <c r="F214" s="145"/>
      <c r="G214" s="141" t="str">
        <f t="shared" ca="1" si="11"/>
        <v>hi</v>
      </c>
      <c r="H214" s="141">
        <f t="shared" si="12"/>
        <v>0</v>
      </c>
      <c r="I214" s="141">
        <f t="shared" ca="1" si="13"/>
        <v>0</v>
      </c>
      <c r="J214" s="141">
        <f t="shared" ca="1" si="14"/>
        <v>0</v>
      </c>
    </row>
    <row r="215" spans="1:10">
      <c r="A215" s="145"/>
      <c r="B215" s="146"/>
      <c r="C215" s="145"/>
      <c r="D215" s="145"/>
      <c r="E215" s="145"/>
      <c r="F215" s="145"/>
      <c r="G215" s="141" t="str">
        <f t="shared" ca="1" si="11"/>
        <v>hi</v>
      </c>
      <c r="H215" s="141">
        <f t="shared" si="12"/>
        <v>0</v>
      </c>
      <c r="I215" s="141">
        <f t="shared" ca="1" si="13"/>
        <v>0</v>
      </c>
      <c r="J215" s="141">
        <f t="shared" ca="1" si="14"/>
        <v>0</v>
      </c>
    </row>
    <row r="216" spans="1:10">
      <c r="A216" s="145"/>
      <c r="B216" s="146"/>
      <c r="C216" s="145"/>
      <c r="D216" s="145"/>
      <c r="E216" s="145"/>
      <c r="F216" s="145"/>
      <c r="G216" s="141" t="str">
        <f t="shared" ca="1" si="11"/>
        <v>hi</v>
      </c>
      <c r="H216" s="141">
        <f t="shared" si="12"/>
        <v>0</v>
      </c>
      <c r="I216" s="141">
        <f t="shared" ca="1" si="13"/>
        <v>0</v>
      </c>
      <c r="J216" s="141">
        <f t="shared" ca="1" si="14"/>
        <v>0</v>
      </c>
    </row>
    <row r="217" spans="1:10">
      <c r="A217" s="145"/>
      <c r="B217" s="146"/>
      <c r="C217" s="145"/>
      <c r="D217" s="145"/>
      <c r="E217" s="145"/>
      <c r="F217" s="145"/>
      <c r="G217" s="141" t="str">
        <f t="shared" ca="1" si="11"/>
        <v>hi</v>
      </c>
      <c r="H217" s="141">
        <f t="shared" si="12"/>
        <v>0</v>
      </c>
      <c r="I217" s="141">
        <f t="shared" ca="1" si="13"/>
        <v>0</v>
      </c>
      <c r="J217" s="141">
        <f t="shared" ca="1" si="14"/>
        <v>0</v>
      </c>
    </row>
    <row r="218" spans="1:10">
      <c r="A218" s="145"/>
      <c r="B218" s="146"/>
      <c r="C218" s="145"/>
      <c r="D218" s="145"/>
      <c r="E218" s="145"/>
      <c r="F218" s="145"/>
      <c r="G218" s="141" t="str">
        <f t="shared" ca="1" si="11"/>
        <v>hi</v>
      </c>
      <c r="H218" s="141">
        <f t="shared" si="12"/>
        <v>0</v>
      </c>
      <c r="I218" s="141">
        <f t="shared" ca="1" si="13"/>
        <v>0</v>
      </c>
      <c r="J218" s="141">
        <f t="shared" ca="1" si="14"/>
        <v>0</v>
      </c>
    </row>
    <row r="219" spans="1:10">
      <c r="A219" s="145"/>
      <c r="B219" s="146"/>
      <c r="C219" s="145"/>
      <c r="D219" s="145"/>
      <c r="E219" s="145"/>
      <c r="F219" s="145"/>
      <c r="G219" s="141" t="str">
        <f t="shared" ca="1" si="11"/>
        <v>hi</v>
      </c>
      <c r="H219" s="141">
        <f t="shared" si="12"/>
        <v>0</v>
      </c>
      <c r="I219" s="141">
        <f t="shared" ca="1" si="13"/>
        <v>0</v>
      </c>
      <c r="J219" s="141">
        <f t="shared" ca="1" si="14"/>
        <v>0</v>
      </c>
    </row>
    <row r="220" spans="1:10">
      <c r="A220" s="145"/>
      <c r="B220" s="146"/>
      <c r="C220" s="145"/>
      <c r="D220" s="145"/>
      <c r="E220" s="145"/>
      <c r="F220" s="145"/>
      <c r="G220" s="141" t="str">
        <f t="shared" ca="1" si="11"/>
        <v>hi</v>
      </c>
      <c r="H220" s="141">
        <f t="shared" si="12"/>
        <v>0</v>
      </c>
      <c r="I220" s="141">
        <f t="shared" ca="1" si="13"/>
        <v>0</v>
      </c>
      <c r="J220" s="141">
        <f t="shared" ca="1" si="14"/>
        <v>0</v>
      </c>
    </row>
    <row r="221" spans="1:10">
      <c r="A221" s="145"/>
      <c r="B221" s="146"/>
      <c r="C221" s="145"/>
      <c r="D221" s="145"/>
      <c r="E221" s="145"/>
      <c r="F221" s="145"/>
      <c r="G221" s="141" t="str">
        <f t="shared" ca="1" si="11"/>
        <v>hi</v>
      </c>
      <c r="H221" s="141">
        <f t="shared" si="12"/>
        <v>0</v>
      </c>
      <c r="I221" s="141">
        <f t="shared" ca="1" si="13"/>
        <v>0</v>
      </c>
      <c r="J221" s="141">
        <f t="shared" ca="1" si="14"/>
        <v>0</v>
      </c>
    </row>
    <row r="222" spans="1:10">
      <c r="A222" s="145"/>
      <c r="B222" s="146"/>
      <c r="C222" s="145"/>
      <c r="D222" s="145"/>
      <c r="E222" s="145"/>
      <c r="F222" s="145"/>
      <c r="G222" s="141" t="str">
        <f t="shared" ca="1" si="11"/>
        <v>hi</v>
      </c>
      <c r="H222" s="141">
        <f t="shared" si="12"/>
        <v>0</v>
      </c>
      <c r="I222" s="141">
        <f t="shared" ca="1" si="13"/>
        <v>0</v>
      </c>
      <c r="J222" s="141">
        <f t="shared" ca="1" si="14"/>
        <v>0</v>
      </c>
    </row>
    <row r="223" spans="1:10">
      <c r="A223" s="145"/>
      <c r="B223" s="146"/>
      <c r="C223" s="145"/>
      <c r="D223" s="145"/>
      <c r="E223" s="145"/>
      <c r="F223" s="145"/>
      <c r="G223" s="141" t="str">
        <f t="shared" ca="1" si="11"/>
        <v>hi</v>
      </c>
      <c r="H223" s="141">
        <f t="shared" si="12"/>
        <v>0</v>
      </c>
      <c r="I223" s="141">
        <f t="shared" ca="1" si="13"/>
        <v>0</v>
      </c>
      <c r="J223" s="141">
        <f t="shared" ca="1" si="14"/>
        <v>0</v>
      </c>
    </row>
    <row r="224" spans="1:10">
      <c r="A224" s="145"/>
      <c r="B224" s="146"/>
      <c r="C224" s="145"/>
      <c r="D224" s="145"/>
      <c r="E224" s="145"/>
      <c r="F224" s="145"/>
      <c r="G224" s="141" t="str">
        <f t="shared" ca="1" si="11"/>
        <v>hi</v>
      </c>
      <c r="H224" s="141">
        <f t="shared" si="12"/>
        <v>0</v>
      </c>
      <c r="I224" s="141">
        <f t="shared" ca="1" si="13"/>
        <v>0</v>
      </c>
      <c r="J224" s="141">
        <f t="shared" ca="1" si="14"/>
        <v>0</v>
      </c>
    </row>
    <row r="225" spans="1:10">
      <c r="A225" s="145"/>
      <c r="B225" s="146"/>
      <c r="C225" s="145"/>
      <c r="D225" s="145"/>
      <c r="E225" s="145"/>
      <c r="F225" s="145"/>
      <c r="G225" s="141" t="str">
        <f t="shared" ca="1" si="11"/>
        <v>hi</v>
      </c>
      <c r="H225" s="141">
        <f t="shared" si="12"/>
        <v>0</v>
      </c>
      <c r="I225" s="141">
        <f t="shared" ca="1" si="13"/>
        <v>0</v>
      </c>
      <c r="J225" s="141">
        <f t="shared" ca="1" si="14"/>
        <v>0</v>
      </c>
    </row>
    <row r="226" spans="1:10">
      <c r="A226" s="145"/>
      <c r="B226" s="146"/>
      <c r="C226" s="145"/>
      <c r="D226" s="145"/>
      <c r="E226" s="145"/>
      <c r="F226" s="145"/>
      <c r="G226" s="141" t="str">
        <f t="shared" ca="1" si="11"/>
        <v>hi</v>
      </c>
      <c r="H226" s="141">
        <f t="shared" si="12"/>
        <v>0</v>
      </c>
      <c r="I226" s="141">
        <f t="shared" ca="1" si="13"/>
        <v>0</v>
      </c>
      <c r="J226" s="141">
        <f t="shared" ca="1" si="14"/>
        <v>0</v>
      </c>
    </row>
    <row r="227" spans="1:10">
      <c r="A227" s="145"/>
      <c r="B227" s="146"/>
      <c r="C227" s="145"/>
      <c r="D227" s="145"/>
      <c r="E227" s="145"/>
      <c r="F227" s="145"/>
      <c r="G227" s="141" t="str">
        <f t="shared" ca="1" si="11"/>
        <v>hi</v>
      </c>
      <c r="H227" s="141">
        <f t="shared" si="12"/>
        <v>0</v>
      </c>
      <c r="I227" s="141">
        <f t="shared" ca="1" si="13"/>
        <v>0</v>
      </c>
      <c r="J227" s="141">
        <f t="shared" ca="1" si="14"/>
        <v>0</v>
      </c>
    </row>
    <row r="228" spans="1:10">
      <c r="A228" s="145"/>
      <c r="B228" s="146"/>
      <c r="C228" s="145"/>
      <c r="D228" s="145"/>
      <c r="E228" s="145"/>
      <c r="F228" s="145"/>
      <c r="G228" s="141" t="str">
        <f t="shared" ca="1" si="11"/>
        <v>hi</v>
      </c>
      <c r="H228" s="141">
        <f t="shared" si="12"/>
        <v>0</v>
      </c>
      <c r="I228" s="141">
        <f t="shared" ca="1" si="13"/>
        <v>0</v>
      </c>
      <c r="J228" s="141">
        <f t="shared" ca="1" si="14"/>
        <v>0</v>
      </c>
    </row>
    <row r="229" spans="1:10">
      <c r="A229" s="145"/>
      <c r="B229" s="146"/>
      <c r="C229" s="145"/>
      <c r="D229" s="145"/>
      <c r="E229" s="145"/>
      <c r="F229" s="145"/>
      <c r="G229" s="141" t="str">
        <f t="shared" ca="1" si="11"/>
        <v>hi</v>
      </c>
      <c r="H229" s="141">
        <f t="shared" si="12"/>
        <v>0</v>
      </c>
      <c r="I229" s="141">
        <f t="shared" ca="1" si="13"/>
        <v>0</v>
      </c>
      <c r="J229" s="141">
        <f t="shared" ca="1" si="14"/>
        <v>0</v>
      </c>
    </row>
    <row r="230" spans="1:10">
      <c r="A230" s="145"/>
      <c r="B230" s="146"/>
      <c r="C230" s="145"/>
      <c r="D230" s="145"/>
      <c r="E230" s="145"/>
      <c r="F230" s="145"/>
      <c r="G230" s="141" t="str">
        <f t="shared" ca="1" si="11"/>
        <v>hi</v>
      </c>
      <c r="H230" s="141">
        <f t="shared" si="12"/>
        <v>0</v>
      </c>
      <c r="I230" s="141">
        <f t="shared" ca="1" si="13"/>
        <v>0</v>
      </c>
      <c r="J230" s="141">
        <f t="shared" ca="1" si="14"/>
        <v>0</v>
      </c>
    </row>
    <row r="231" spans="1:10">
      <c r="A231" s="145"/>
      <c r="B231" s="146"/>
      <c r="C231" s="145"/>
      <c r="D231" s="145"/>
      <c r="E231" s="145"/>
      <c r="F231" s="145"/>
      <c r="G231" s="141" t="str">
        <f t="shared" ca="1" si="11"/>
        <v>hi</v>
      </c>
      <c r="H231" s="141">
        <f t="shared" si="12"/>
        <v>0</v>
      </c>
      <c r="I231" s="141">
        <f t="shared" ca="1" si="13"/>
        <v>0</v>
      </c>
      <c r="J231" s="141">
        <f t="shared" ca="1" si="14"/>
        <v>0</v>
      </c>
    </row>
    <row r="232" spans="1:10">
      <c r="A232" s="145"/>
      <c r="B232" s="146"/>
      <c r="C232" s="145"/>
      <c r="D232" s="145"/>
      <c r="E232" s="145"/>
      <c r="F232" s="145"/>
      <c r="G232" s="141" t="str">
        <f t="shared" ca="1" si="11"/>
        <v>hi</v>
      </c>
      <c r="H232" s="141">
        <f t="shared" si="12"/>
        <v>0</v>
      </c>
      <c r="I232" s="141">
        <f t="shared" ca="1" si="13"/>
        <v>0</v>
      </c>
      <c r="J232" s="141">
        <f t="shared" ca="1" si="14"/>
        <v>0</v>
      </c>
    </row>
    <row r="233" spans="1:10">
      <c r="A233" s="145"/>
      <c r="B233" s="146"/>
      <c r="C233" s="145"/>
      <c r="D233" s="145"/>
      <c r="E233" s="145"/>
      <c r="F233" s="145"/>
      <c r="G233" s="141" t="str">
        <f t="shared" ca="1" si="11"/>
        <v>hi</v>
      </c>
      <c r="H233" s="141">
        <f t="shared" si="12"/>
        <v>0</v>
      </c>
      <c r="I233" s="141">
        <f t="shared" ca="1" si="13"/>
        <v>0</v>
      </c>
      <c r="J233" s="141">
        <f t="shared" ca="1" si="14"/>
        <v>0</v>
      </c>
    </row>
    <row r="234" spans="1:10">
      <c r="A234" s="145"/>
      <c r="B234" s="146"/>
      <c r="C234" s="145"/>
      <c r="D234" s="145"/>
      <c r="E234" s="145"/>
      <c r="F234" s="145"/>
      <c r="G234" s="141" t="str">
        <f t="shared" ca="1" si="11"/>
        <v>hi</v>
      </c>
      <c r="H234" s="141">
        <f t="shared" si="12"/>
        <v>0</v>
      </c>
      <c r="I234" s="141">
        <f t="shared" ca="1" si="13"/>
        <v>0</v>
      </c>
      <c r="J234" s="141">
        <f t="shared" ca="1" si="14"/>
        <v>0</v>
      </c>
    </row>
    <row r="235" spans="1:10">
      <c r="A235" s="145"/>
      <c r="B235" s="146"/>
      <c r="C235" s="145"/>
      <c r="D235" s="145"/>
      <c r="E235" s="145"/>
      <c r="F235" s="145"/>
      <c r="G235" s="141" t="str">
        <f t="shared" ca="1" si="11"/>
        <v>hi</v>
      </c>
      <c r="H235" s="141">
        <f t="shared" si="12"/>
        <v>0</v>
      </c>
      <c r="I235" s="141">
        <f t="shared" ca="1" si="13"/>
        <v>0</v>
      </c>
      <c r="J235" s="141">
        <f t="shared" ca="1" si="14"/>
        <v>0</v>
      </c>
    </row>
    <row r="236" spans="1:10">
      <c r="A236" s="145"/>
      <c r="B236" s="146"/>
      <c r="C236" s="145"/>
      <c r="D236" s="145"/>
      <c r="E236" s="145"/>
      <c r="F236" s="145"/>
      <c r="G236" s="141" t="str">
        <f t="shared" ca="1" si="11"/>
        <v>hi</v>
      </c>
      <c r="H236" s="141">
        <f t="shared" si="12"/>
        <v>0</v>
      </c>
      <c r="I236" s="141">
        <f t="shared" ca="1" si="13"/>
        <v>0</v>
      </c>
      <c r="J236" s="141">
        <f t="shared" ca="1" si="14"/>
        <v>0</v>
      </c>
    </row>
    <row r="237" spans="1:10">
      <c r="A237" s="145"/>
      <c r="B237" s="146"/>
      <c r="C237" s="145"/>
      <c r="D237" s="145"/>
      <c r="E237" s="145"/>
      <c r="F237" s="145"/>
      <c r="G237" s="141" t="str">
        <f t="shared" ca="1" si="11"/>
        <v>hi</v>
      </c>
      <c r="H237" s="141">
        <f t="shared" si="12"/>
        <v>0</v>
      </c>
      <c r="I237" s="141">
        <f t="shared" ca="1" si="13"/>
        <v>0</v>
      </c>
      <c r="J237" s="141">
        <f t="shared" ca="1" si="14"/>
        <v>0</v>
      </c>
    </row>
    <row r="238" spans="1:10">
      <c r="A238" s="145"/>
      <c r="B238" s="146"/>
      <c r="C238" s="145"/>
      <c r="D238" s="145"/>
      <c r="E238" s="145"/>
      <c r="F238" s="145"/>
      <c r="G238" s="141" t="str">
        <f t="shared" ca="1" si="11"/>
        <v>hi</v>
      </c>
      <c r="H238" s="141">
        <f t="shared" si="12"/>
        <v>0</v>
      </c>
      <c r="I238" s="141">
        <f t="shared" ca="1" si="13"/>
        <v>0</v>
      </c>
      <c r="J238" s="141">
        <f t="shared" ca="1" si="14"/>
        <v>0</v>
      </c>
    </row>
    <row r="239" spans="1:10">
      <c r="A239" s="145"/>
      <c r="B239" s="146"/>
      <c r="C239" s="145"/>
      <c r="D239" s="145"/>
      <c r="E239" s="145"/>
      <c r="F239" s="145"/>
      <c r="G239" s="141" t="str">
        <f t="shared" ca="1" si="11"/>
        <v>hi</v>
      </c>
      <c r="H239" s="141">
        <f t="shared" si="12"/>
        <v>0</v>
      </c>
      <c r="I239" s="141">
        <f t="shared" ca="1" si="13"/>
        <v>0</v>
      </c>
      <c r="J239" s="141">
        <f t="shared" ca="1" si="14"/>
        <v>0</v>
      </c>
    </row>
    <row r="240" spans="1:10">
      <c r="A240" s="145"/>
      <c r="B240" s="146"/>
      <c r="C240" s="145"/>
      <c r="D240" s="145"/>
      <c r="E240" s="145"/>
      <c r="F240" s="145"/>
      <c r="G240" s="141" t="str">
        <f t="shared" ca="1" si="11"/>
        <v>hi</v>
      </c>
      <c r="H240" s="141">
        <f t="shared" si="12"/>
        <v>0</v>
      </c>
      <c r="I240" s="141">
        <f t="shared" ca="1" si="13"/>
        <v>0</v>
      </c>
      <c r="J240" s="141">
        <f t="shared" ca="1" si="14"/>
        <v>0</v>
      </c>
    </row>
    <row r="241" spans="1:10">
      <c r="A241" s="145"/>
      <c r="B241" s="146"/>
      <c r="C241" s="145"/>
      <c r="D241" s="145"/>
      <c r="E241" s="145"/>
      <c r="F241" s="145"/>
      <c r="G241" s="141" t="str">
        <f t="shared" ca="1" si="11"/>
        <v>hi</v>
      </c>
      <c r="H241" s="141">
        <f t="shared" si="12"/>
        <v>0</v>
      </c>
      <c r="I241" s="141">
        <f t="shared" ca="1" si="13"/>
        <v>0</v>
      </c>
      <c r="J241" s="141">
        <f t="shared" ca="1" si="14"/>
        <v>0</v>
      </c>
    </row>
    <row r="242" spans="1:10">
      <c r="A242" s="145"/>
      <c r="B242" s="146"/>
      <c r="C242" s="145"/>
      <c r="D242" s="145"/>
      <c r="E242" s="145"/>
      <c r="F242" s="145"/>
      <c r="G242" s="141" t="str">
        <f t="shared" ca="1" si="11"/>
        <v>hi</v>
      </c>
      <c r="H242" s="141">
        <f t="shared" si="12"/>
        <v>0</v>
      </c>
      <c r="I242" s="141">
        <f t="shared" ca="1" si="13"/>
        <v>0</v>
      </c>
      <c r="J242" s="141">
        <f t="shared" ca="1" si="14"/>
        <v>0</v>
      </c>
    </row>
    <row r="243" spans="1:10">
      <c r="A243" s="145"/>
      <c r="B243" s="146"/>
      <c r="C243" s="145"/>
      <c r="D243" s="145"/>
      <c r="E243" s="145"/>
      <c r="F243" s="145"/>
      <c r="G243" s="141" t="str">
        <f t="shared" ca="1" si="11"/>
        <v>hi</v>
      </c>
      <c r="H243" s="141">
        <f t="shared" si="12"/>
        <v>0</v>
      </c>
      <c r="I243" s="141">
        <f t="shared" ca="1" si="13"/>
        <v>0</v>
      </c>
      <c r="J243" s="141">
        <f t="shared" ca="1" si="14"/>
        <v>0</v>
      </c>
    </row>
    <row r="244" spans="1:10">
      <c r="A244" s="145"/>
      <c r="B244" s="146"/>
      <c r="C244" s="145"/>
      <c r="D244" s="145"/>
      <c r="E244" s="145"/>
      <c r="F244" s="145"/>
      <c r="G244" s="141" t="str">
        <f t="shared" ca="1" si="11"/>
        <v>hi</v>
      </c>
      <c r="H244" s="141">
        <f t="shared" si="12"/>
        <v>0</v>
      </c>
      <c r="I244" s="141">
        <f t="shared" ca="1" si="13"/>
        <v>0</v>
      </c>
      <c r="J244" s="141">
        <f t="shared" ca="1" si="14"/>
        <v>0</v>
      </c>
    </row>
    <row r="245" spans="1:10">
      <c r="A245" s="145"/>
      <c r="B245" s="146"/>
      <c r="C245" s="145"/>
      <c r="D245" s="145"/>
      <c r="E245" s="145"/>
      <c r="F245" s="145"/>
      <c r="G245" s="141" t="str">
        <f t="shared" ca="1" si="11"/>
        <v>hi</v>
      </c>
      <c r="H245" s="141">
        <f t="shared" si="12"/>
        <v>0</v>
      </c>
      <c r="I245" s="141">
        <f t="shared" ca="1" si="13"/>
        <v>0</v>
      </c>
      <c r="J245" s="141">
        <f t="shared" ca="1" si="14"/>
        <v>0</v>
      </c>
    </row>
    <row r="246" spans="1:10">
      <c r="A246" s="145"/>
      <c r="B246" s="146"/>
      <c r="C246" s="145"/>
      <c r="D246" s="145"/>
      <c r="E246" s="145"/>
      <c r="F246" s="145"/>
      <c r="G246" s="141" t="str">
        <f t="shared" ca="1" si="11"/>
        <v>hi</v>
      </c>
      <c r="H246" s="141">
        <f t="shared" si="12"/>
        <v>0</v>
      </c>
      <c r="I246" s="141">
        <f t="shared" ca="1" si="13"/>
        <v>0</v>
      </c>
      <c r="J246" s="141">
        <f t="shared" ca="1" si="14"/>
        <v>0</v>
      </c>
    </row>
    <row r="247" spans="1:10">
      <c r="A247" s="145"/>
      <c r="B247" s="146"/>
      <c r="C247" s="145"/>
      <c r="D247" s="145"/>
      <c r="E247" s="145"/>
      <c r="F247" s="145"/>
      <c r="G247" s="141" t="str">
        <f t="shared" ca="1" si="11"/>
        <v>hi</v>
      </c>
      <c r="H247" s="141">
        <f t="shared" si="12"/>
        <v>0</v>
      </c>
      <c r="I247" s="141">
        <f t="shared" ca="1" si="13"/>
        <v>0</v>
      </c>
      <c r="J247" s="141">
        <f t="shared" ca="1" si="14"/>
        <v>0</v>
      </c>
    </row>
    <row r="248" spans="1:10">
      <c r="A248" s="145"/>
      <c r="B248" s="146"/>
      <c r="C248" s="145"/>
      <c r="D248" s="145"/>
      <c r="E248" s="145"/>
      <c r="F248" s="145"/>
      <c r="G248" s="141" t="str">
        <f t="shared" ca="1" si="11"/>
        <v>hi</v>
      </c>
      <c r="H248" s="141">
        <f t="shared" si="12"/>
        <v>0</v>
      </c>
      <c r="I248" s="141">
        <f t="shared" ca="1" si="13"/>
        <v>0</v>
      </c>
      <c r="J248" s="141">
        <f t="shared" ca="1" si="14"/>
        <v>0</v>
      </c>
    </row>
    <row r="249" spans="1:10">
      <c r="A249" s="145"/>
      <c r="B249" s="146"/>
      <c r="C249" s="145"/>
      <c r="D249" s="145"/>
      <c r="E249" s="145"/>
      <c r="F249" s="145"/>
      <c r="G249" s="141" t="str">
        <f t="shared" ca="1" si="11"/>
        <v>hi</v>
      </c>
      <c r="H249" s="141">
        <f t="shared" si="12"/>
        <v>0</v>
      </c>
      <c r="I249" s="141">
        <f t="shared" ca="1" si="13"/>
        <v>0</v>
      </c>
      <c r="J249" s="141">
        <f t="shared" ca="1" si="14"/>
        <v>0</v>
      </c>
    </row>
    <row r="250" spans="1:10">
      <c r="A250" s="145"/>
      <c r="B250" s="146"/>
      <c r="C250" s="145"/>
      <c r="D250" s="145"/>
      <c r="E250" s="145"/>
      <c r="F250" s="145"/>
      <c r="G250" s="141" t="str">
        <f t="shared" ca="1" si="11"/>
        <v>hi</v>
      </c>
      <c r="H250" s="141">
        <f t="shared" si="12"/>
        <v>0</v>
      </c>
      <c r="I250" s="141">
        <f t="shared" ca="1" si="13"/>
        <v>0</v>
      </c>
      <c r="J250" s="141">
        <f t="shared" ca="1" si="14"/>
        <v>0</v>
      </c>
    </row>
    <row r="251" spans="1:10">
      <c r="A251" s="145"/>
      <c r="B251" s="146"/>
      <c r="C251" s="145"/>
      <c r="D251" s="145"/>
      <c r="E251" s="145"/>
      <c r="F251" s="145"/>
      <c r="G251" s="141" t="str">
        <f t="shared" ca="1" si="11"/>
        <v>hi</v>
      </c>
      <c r="H251" s="141">
        <f t="shared" si="12"/>
        <v>0</v>
      </c>
      <c r="I251" s="141">
        <f t="shared" ca="1" si="13"/>
        <v>0</v>
      </c>
      <c r="J251" s="141">
        <f t="shared" ca="1" si="14"/>
        <v>0</v>
      </c>
    </row>
    <row r="252" spans="1:10">
      <c r="A252" s="145"/>
      <c r="B252" s="146"/>
      <c r="C252" s="145"/>
      <c r="D252" s="145"/>
      <c r="E252" s="145"/>
      <c r="F252" s="145"/>
      <c r="G252" s="141" t="str">
        <f t="shared" ca="1" si="11"/>
        <v>hi</v>
      </c>
      <c r="H252" s="141">
        <f t="shared" si="12"/>
        <v>0</v>
      </c>
      <c r="I252" s="141">
        <f t="shared" ca="1" si="13"/>
        <v>0</v>
      </c>
      <c r="J252" s="141">
        <f t="shared" ca="1" si="14"/>
        <v>0</v>
      </c>
    </row>
    <row r="253" spans="1:10">
      <c r="A253" s="145"/>
      <c r="B253" s="146"/>
      <c r="C253" s="145"/>
      <c r="D253" s="145"/>
      <c r="E253" s="145"/>
      <c r="F253" s="145"/>
      <c r="G253" s="141" t="str">
        <f t="shared" ca="1" si="11"/>
        <v>hi</v>
      </c>
      <c r="H253" s="141">
        <f t="shared" si="12"/>
        <v>0</v>
      </c>
      <c r="I253" s="141">
        <f t="shared" ca="1" si="13"/>
        <v>0</v>
      </c>
      <c r="J253" s="141">
        <f t="shared" ca="1" si="14"/>
        <v>0</v>
      </c>
    </row>
    <row r="254" spans="1:10">
      <c r="A254" s="145"/>
      <c r="B254" s="146"/>
      <c r="C254" s="145"/>
      <c r="D254" s="145"/>
      <c r="E254" s="145"/>
      <c r="F254" s="145"/>
      <c r="G254" s="141" t="str">
        <f t="shared" ca="1" si="11"/>
        <v>hi</v>
      </c>
      <c r="H254" s="141">
        <f t="shared" si="12"/>
        <v>0</v>
      </c>
      <c r="I254" s="141">
        <f t="shared" ca="1" si="13"/>
        <v>0</v>
      </c>
      <c r="J254" s="141">
        <f t="shared" ca="1" si="14"/>
        <v>0</v>
      </c>
    </row>
    <row r="255" spans="1:10">
      <c r="A255" s="145"/>
      <c r="B255" s="146"/>
      <c r="C255" s="145"/>
      <c r="D255" s="145"/>
      <c r="E255" s="145"/>
      <c r="F255" s="145"/>
      <c r="G255" s="141" t="str">
        <f t="shared" ca="1" si="11"/>
        <v>hi</v>
      </c>
      <c r="H255" s="141">
        <f t="shared" si="12"/>
        <v>0</v>
      </c>
      <c r="I255" s="141">
        <f t="shared" ca="1" si="13"/>
        <v>0</v>
      </c>
      <c r="J255" s="141">
        <f t="shared" ca="1" si="14"/>
        <v>0</v>
      </c>
    </row>
    <row r="256" spans="1:10">
      <c r="A256" s="145"/>
      <c r="B256" s="146"/>
      <c r="C256" s="145"/>
      <c r="D256" s="145"/>
      <c r="E256" s="145"/>
      <c r="F256" s="145"/>
      <c r="G256" s="141" t="str">
        <f t="shared" ca="1" si="11"/>
        <v>hi</v>
      </c>
      <c r="H256" s="141">
        <f t="shared" si="12"/>
        <v>0</v>
      </c>
      <c r="I256" s="141">
        <f t="shared" ca="1" si="13"/>
        <v>0</v>
      </c>
      <c r="J256" s="141">
        <f t="shared" ca="1" si="14"/>
        <v>0</v>
      </c>
    </row>
    <row r="257" spans="1:10">
      <c r="A257" s="145"/>
      <c r="B257" s="146"/>
      <c r="C257" s="145"/>
      <c r="D257" s="145"/>
      <c r="E257" s="145"/>
      <c r="F257" s="145"/>
      <c r="G257" s="141" t="str">
        <f t="shared" ca="1" si="11"/>
        <v>hi</v>
      </c>
      <c r="H257" s="141">
        <f t="shared" si="12"/>
        <v>0</v>
      </c>
      <c r="I257" s="141">
        <f t="shared" ca="1" si="13"/>
        <v>0</v>
      </c>
      <c r="J257" s="141">
        <f t="shared" ca="1" si="14"/>
        <v>0</v>
      </c>
    </row>
    <row r="258" spans="1:10">
      <c r="A258" s="145"/>
      <c r="B258" s="146"/>
      <c r="C258" s="145"/>
      <c r="D258" s="145"/>
      <c r="E258" s="145"/>
      <c r="F258" s="145"/>
      <c r="G258" s="141" t="str">
        <f t="shared" ca="1" si="11"/>
        <v>hi</v>
      </c>
      <c r="H258" s="141">
        <f t="shared" si="12"/>
        <v>0</v>
      </c>
      <c r="I258" s="141">
        <f t="shared" ca="1" si="13"/>
        <v>0</v>
      </c>
      <c r="J258" s="141">
        <f t="shared" ca="1" si="14"/>
        <v>0</v>
      </c>
    </row>
    <row r="259" spans="1:10">
      <c r="A259" s="145"/>
      <c r="B259" s="146"/>
      <c r="C259" s="145"/>
      <c r="D259" s="145"/>
      <c r="E259" s="145"/>
      <c r="F259" s="145"/>
      <c r="G259" s="141" t="str">
        <f t="shared" ca="1" si="11"/>
        <v>hi</v>
      </c>
      <c r="H259" s="141">
        <f t="shared" si="12"/>
        <v>0</v>
      </c>
      <c r="I259" s="141">
        <f t="shared" ca="1" si="13"/>
        <v>0</v>
      </c>
      <c r="J259" s="141">
        <f t="shared" ca="1" si="14"/>
        <v>0</v>
      </c>
    </row>
    <row r="260" spans="1:10">
      <c r="A260" s="145"/>
      <c r="B260" s="146"/>
      <c r="C260" s="145"/>
      <c r="D260" s="145"/>
      <c r="E260" s="145"/>
      <c r="F260" s="145"/>
      <c r="G260" s="141" t="str">
        <f t="shared" ca="1" si="11"/>
        <v>hi</v>
      </c>
      <c r="H260" s="141">
        <f t="shared" si="12"/>
        <v>0</v>
      </c>
      <c r="I260" s="141">
        <f t="shared" ca="1" si="13"/>
        <v>0</v>
      </c>
      <c r="J260" s="141">
        <f t="shared" ca="1" si="14"/>
        <v>0</v>
      </c>
    </row>
    <row r="261" spans="1:10">
      <c r="A261" s="145"/>
      <c r="B261" s="146"/>
      <c r="C261" s="145"/>
      <c r="D261" s="145"/>
      <c r="E261" s="145"/>
      <c r="F261" s="145"/>
      <c r="G261" s="141" t="str">
        <f t="shared" ca="1" si="11"/>
        <v>hi</v>
      </c>
      <c r="H261" s="141">
        <f t="shared" si="12"/>
        <v>0</v>
      </c>
      <c r="I261" s="141">
        <f t="shared" ca="1" si="13"/>
        <v>0</v>
      </c>
      <c r="J261" s="141">
        <f t="shared" ca="1" si="14"/>
        <v>0</v>
      </c>
    </row>
    <row r="262" spans="1:10">
      <c r="A262" s="145"/>
      <c r="B262" s="146"/>
      <c r="C262" s="145"/>
      <c r="D262" s="145"/>
      <c r="E262" s="145"/>
      <c r="F262" s="145"/>
      <c r="G262" s="141" t="str">
        <f t="shared" ca="1" si="11"/>
        <v>hi</v>
      </c>
      <c r="H262" s="141">
        <f t="shared" si="12"/>
        <v>0</v>
      </c>
      <c r="I262" s="141">
        <f t="shared" ca="1" si="13"/>
        <v>0</v>
      </c>
      <c r="J262" s="141">
        <f t="shared" ca="1" si="14"/>
        <v>0</v>
      </c>
    </row>
    <row r="263" spans="1:10">
      <c r="A263" s="145"/>
      <c r="B263" s="146"/>
      <c r="C263" s="145"/>
      <c r="D263" s="145"/>
      <c r="E263" s="145"/>
      <c r="F263" s="145"/>
      <c r="G263" s="141" t="str">
        <f t="shared" ca="1" si="11"/>
        <v>hi</v>
      </c>
      <c r="H263" s="141">
        <f t="shared" si="12"/>
        <v>0</v>
      </c>
      <c r="I263" s="141">
        <f t="shared" ca="1" si="13"/>
        <v>0</v>
      </c>
      <c r="J263" s="141">
        <f t="shared" ca="1" si="14"/>
        <v>0</v>
      </c>
    </row>
    <row r="264" spans="1:10">
      <c r="A264" s="145"/>
      <c r="B264" s="146"/>
      <c r="C264" s="145"/>
      <c r="D264" s="145"/>
      <c r="E264" s="145"/>
      <c r="F264" s="145"/>
      <c r="G264" s="141" t="str">
        <f t="shared" ca="1" si="11"/>
        <v>hi</v>
      </c>
      <c r="H264" s="141">
        <f t="shared" si="12"/>
        <v>0</v>
      </c>
      <c r="I264" s="141">
        <f t="shared" ca="1" si="13"/>
        <v>0</v>
      </c>
      <c r="J264" s="141">
        <f t="shared" ca="1" si="14"/>
        <v>0</v>
      </c>
    </row>
    <row r="265" spans="1:10">
      <c r="A265" s="145"/>
      <c r="B265" s="146"/>
      <c r="C265" s="145"/>
      <c r="D265" s="145"/>
      <c r="E265" s="145"/>
      <c r="F265" s="145"/>
      <c r="G265" s="141" t="str">
        <f t="shared" ca="1" si="11"/>
        <v>hi</v>
      </c>
      <c r="H265" s="141">
        <f t="shared" si="12"/>
        <v>0</v>
      </c>
      <c r="I265" s="141">
        <f t="shared" ca="1" si="13"/>
        <v>0</v>
      </c>
      <c r="J265" s="141">
        <f t="shared" ca="1" si="14"/>
        <v>0</v>
      </c>
    </row>
    <row r="266" spans="1:10">
      <c r="A266" s="145"/>
      <c r="B266" s="146"/>
      <c r="C266" s="145"/>
      <c r="D266" s="145"/>
      <c r="E266" s="145"/>
      <c r="F266" s="145"/>
      <c r="G266" s="141" t="str">
        <f t="shared" ca="1" si="11"/>
        <v>hi</v>
      </c>
      <c r="H266" s="141">
        <f t="shared" si="12"/>
        <v>0</v>
      </c>
      <c r="I266" s="141">
        <f t="shared" ca="1" si="13"/>
        <v>0</v>
      </c>
      <c r="J266" s="141">
        <f t="shared" ca="1" si="14"/>
        <v>0</v>
      </c>
    </row>
    <row r="267" spans="1:10">
      <c r="A267" s="145"/>
      <c r="B267" s="146"/>
      <c r="C267" s="145"/>
      <c r="D267" s="145"/>
      <c r="E267" s="145"/>
      <c r="F267" s="145"/>
      <c r="G267" s="141" t="str">
        <f t="shared" ca="1" si="11"/>
        <v>hi</v>
      </c>
      <c r="H267" s="141">
        <f t="shared" si="12"/>
        <v>0</v>
      </c>
      <c r="I267" s="141">
        <f t="shared" ca="1" si="13"/>
        <v>0</v>
      </c>
      <c r="J267" s="141">
        <f t="shared" ca="1" si="14"/>
        <v>0</v>
      </c>
    </row>
    <row r="268" spans="1:10">
      <c r="A268" s="145"/>
      <c r="B268" s="146"/>
      <c r="C268" s="145"/>
      <c r="D268" s="145"/>
      <c r="E268" s="145"/>
      <c r="F268" s="145"/>
      <c r="G268" s="141" t="str">
        <f t="shared" ca="1" si="11"/>
        <v>hi</v>
      </c>
      <c r="H268" s="141">
        <f t="shared" si="12"/>
        <v>0</v>
      </c>
      <c r="I268" s="141">
        <f t="shared" ca="1" si="13"/>
        <v>0</v>
      </c>
      <c r="J268" s="141">
        <f t="shared" ca="1" si="14"/>
        <v>0</v>
      </c>
    </row>
    <row r="269" spans="1:10">
      <c r="A269" s="145"/>
      <c r="B269" s="146"/>
      <c r="C269" s="145"/>
      <c r="D269" s="145"/>
      <c r="E269" s="145"/>
      <c r="F269" s="145"/>
      <c r="G269" s="141" t="str">
        <f t="shared" ca="1" si="11"/>
        <v>hi</v>
      </c>
      <c r="H269" s="141">
        <f t="shared" si="12"/>
        <v>0</v>
      </c>
      <c r="I269" s="141">
        <f t="shared" ca="1" si="13"/>
        <v>0</v>
      </c>
      <c r="J269" s="141">
        <f t="shared" ca="1" si="14"/>
        <v>0</v>
      </c>
    </row>
    <row r="270" spans="1:10">
      <c r="A270" s="145"/>
      <c r="B270" s="146"/>
      <c r="C270" s="145"/>
      <c r="D270" s="145"/>
      <c r="E270" s="145"/>
      <c r="F270" s="145"/>
      <c r="G270" s="141" t="str">
        <f t="shared" ref="G270:G333" ca="1" si="15">IF(F270&gt;C270,  IF($B$8=0,"lo",IF(RAND()&gt;$B$9,"lo","hi")),   IF($B$8=0,"hi",IF(RAND()&lt;=$B$9,"lo","hi"))   )</f>
        <v>hi</v>
      </c>
      <c r="H270" s="141">
        <f t="shared" ref="H270:H333" si="16">C270</f>
        <v>0</v>
      </c>
      <c r="I270" s="141">
        <f t="shared" ref="I270:I333" ca="1" si="17">IF(G270="hi",D270,E270)</f>
        <v>0</v>
      </c>
      <c r="J270" s="141">
        <f t="shared" ref="J270:J333" ca="1" si="18">IF(G270="hi",E270,D270)</f>
        <v>0</v>
      </c>
    </row>
    <row r="271" spans="1:10">
      <c r="A271" s="145"/>
      <c r="B271" s="146"/>
      <c r="C271" s="145"/>
      <c r="D271" s="145"/>
      <c r="E271" s="145"/>
      <c r="F271" s="145"/>
      <c r="G271" s="141" t="str">
        <f t="shared" ca="1" si="15"/>
        <v>hi</v>
      </c>
      <c r="H271" s="141">
        <f t="shared" si="16"/>
        <v>0</v>
      </c>
      <c r="I271" s="141">
        <f t="shared" ca="1" si="17"/>
        <v>0</v>
      </c>
      <c r="J271" s="141">
        <f t="shared" ca="1" si="18"/>
        <v>0</v>
      </c>
    </row>
    <row r="272" spans="1:10">
      <c r="A272" s="145"/>
      <c r="B272" s="146"/>
      <c r="C272" s="145"/>
      <c r="D272" s="145"/>
      <c r="E272" s="145"/>
      <c r="F272" s="145"/>
      <c r="G272" s="141" t="str">
        <f t="shared" ca="1" si="15"/>
        <v>hi</v>
      </c>
      <c r="H272" s="141">
        <f t="shared" si="16"/>
        <v>0</v>
      </c>
      <c r="I272" s="141">
        <f t="shared" ca="1" si="17"/>
        <v>0</v>
      </c>
      <c r="J272" s="141">
        <f t="shared" ca="1" si="18"/>
        <v>0</v>
      </c>
    </row>
    <row r="273" spans="1:10">
      <c r="A273" s="145"/>
      <c r="B273" s="146"/>
      <c r="C273" s="145"/>
      <c r="D273" s="145"/>
      <c r="E273" s="145"/>
      <c r="F273" s="145"/>
      <c r="G273" s="141" t="str">
        <f t="shared" ca="1" si="15"/>
        <v>hi</v>
      </c>
      <c r="H273" s="141">
        <f t="shared" si="16"/>
        <v>0</v>
      </c>
      <c r="I273" s="141">
        <f t="shared" ca="1" si="17"/>
        <v>0</v>
      </c>
      <c r="J273" s="141">
        <f t="shared" ca="1" si="18"/>
        <v>0</v>
      </c>
    </row>
    <row r="274" spans="1:10">
      <c r="A274" s="145"/>
      <c r="B274" s="146"/>
      <c r="C274" s="145"/>
      <c r="D274" s="145"/>
      <c r="E274" s="145"/>
      <c r="F274" s="145"/>
      <c r="G274" s="141" t="str">
        <f t="shared" ca="1" si="15"/>
        <v>hi</v>
      </c>
      <c r="H274" s="141">
        <f t="shared" si="16"/>
        <v>0</v>
      </c>
      <c r="I274" s="141">
        <f t="shared" ca="1" si="17"/>
        <v>0</v>
      </c>
      <c r="J274" s="141">
        <f t="shared" ca="1" si="18"/>
        <v>0</v>
      </c>
    </row>
    <row r="275" spans="1:10">
      <c r="A275" s="145"/>
      <c r="B275" s="146"/>
      <c r="C275" s="145"/>
      <c r="D275" s="145"/>
      <c r="E275" s="145"/>
      <c r="F275" s="145"/>
      <c r="G275" s="141" t="str">
        <f t="shared" ca="1" si="15"/>
        <v>hi</v>
      </c>
      <c r="H275" s="141">
        <f t="shared" si="16"/>
        <v>0</v>
      </c>
      <c r="I275" s="141">
        <f t="shared" ca="1" si="17"/>
        <v>0</v>
      </c>
      <c r="J275" s="141">
        <f t="shared" ca="1" si="18"/>
        <v>0</v>
      </c>
    </row>
    <row r="276" spans="1:10">
      <c r="A276" s="145"/>
      <c r="B276" s="146"/>
      <c r="C276" s="145"/>
      <c r="D276" s="145"/>
      <c r="E276" s="145"/>
      <c r="F276" s="145"/>
      <c r="G276" s="141" t="str">
        <f t="shared" ca="1" si="15"/>
        <v>hi</v>
      </c>
      <c r="H276" s="141">
        <f t="shared" si="16"/>
        <v>0</v>
      </c>
      <c r="I276" s="141">
        <f t="shared" ca="1" si="17"/>
        <v>0</v>
      </c>
      <c r="J276" s="141">
        <f t="shared" ca="1" si="18"/>
        <v>0</v>
      </c>
    </row>
    <row r="277" spans="1:10">
      <c r="A277" s="145"/>
      <c r="B277" s="146"/>
      <c r="C277" s="145"/>
      <c r="D277" s="145"/>
      <c r="E277" s="145"/>
      <c r="F277" s="145"/>
      <c r="G277" s="141" t="str">
        <f t="shared" ca="1" si="15"/>
        <v>hi</v>
      </c>
      <c r="H277" s="141">
        <f t="shared" si="16"/>
        <v>0</v>
      </c>
      <c r="I277" s="141">
        <f t="shared" ca="1" si="17"/>
        <v>0</v>
      </c>
      <c r="J277" s="141">
        <f t="shared" ca="1" si="18"/>
        <v>0</v>
      </c>
    </row>
    <row r="278" spans="1:10">
      <c r="A278" s="145"/>
      <c r="B278" s="146"/>
      <c r="C278" s="145"/>
      <c r="D278" s="145"/>
      <c r="E278" s="145"/>
      <c r="F278" s="145"/>
      <c r="G278" s="141" t="str">
        <f t="shared" ca="1" si="15"/>
        <v>hi</v>
      </c>
      <c r="H278" s="141">
        <f t="shared" si="16"/>
        <v>0</v>
      </c>
      <c r="I278" s="141">
        <f t="shared" ca="1" si="17"/>
        <v>0</v>
      </c>
      <c r="J278" s="141">
        <f t="shared" ca="1" si="18"/>
        <v>0</v>
      </c>
    </row>
    <row r="279" spans="1:10">
      <c r="A279" s="145"/>
      <c r="B279" s="146"/>
      <c r="C279" s="145"/>
      <c r="D279" s="145"/>
      <c r="E279" s="145"/>
      <c r="F279" s="145"/>
      <c r="G279" s="141" t="str">
        <f t="shared" ca="1" si="15"/>
        <v>hi</v>
      </c>
      <c r="H279" s="141">
        <f t="shared" si="16"/>
        <v>0</v>
      </c>
      <c r="I279" s="141">
        <f t="shared" ca="1" si="17"/>
        <v>0</v>
      </c>
      <c r="J279" s="141">
        <f t="shared" ca="1" si="18"/>
        <v>0</v>
      </c>
    </row>
    <row r="280" spans="1:10">
      <c r="A280" s="145"/>
      <c r="B280" s="146"/>
      <c r="C280" s="145"/>
      <c r="D280" s="145"/>
      <c r="E280" s="145"/>
      <c r="F280" s="145"/>
      <c r="G280" s="141" t="str">
        <f t="shared" ca="1" si="15"/>
        <v>hi</v>
      </c>
      <c r="H280" s="141">
        <f t="shared" si="16"/>
        <v>0</v>
      </c>
      <c r="I280" s="141">
        <f t="shared" ca="1" si="17"/>
        <v>0</v>
      </c>
      <c r="J280" s="141">
        <f t="shared" ca="1" si="18"/>
        <v>0</v>
      </c>
    </row>
    <row r="281" spans="1:10">
      <c r="A281" s="145"/>
      <c r="B281" s="146"/>
      <c r="C281" s="145"/>
      <c r="D281" s="145"/>
      <c r="E281" s="145"/>
      <c r="F281" s="145"/>
      <c r="G281" s="141" t="str">
        <f t="shared" ca="1" si="15"/>
        <v>hi</v>
      </c>
      <c r="H281" s="141">
        <f t="shared" si="16"/>
        <v>0</v>
      </c>
      <c r="I281" s="141">
        <f t="shared" ca="1" si="17"/>
        <v>0</v>
      </c>
      <c r="J281" s="141">
        <f t="shared" ca="1" si="18"/>
        <v>0</v>
      </c>
    </row>
    <row r="282" spans="1:10">
      <c r="A282" s="145"/>
      <c r="B282" s="146"/>
      <c r="C282" s="145"/>
      <c r="D282" s="145"/>
      <c r="E282" s="145"/>
      <c r="F282" s="145"/>
      <c r="G282" s="141" t="str">
        <f t="shared" ca="1" si="15"/>
        <v>hi</v>
      </c>
      <c r="H282" s="141">
        <f t="shared" si="16"/>
        <v>0</v>
      </c>
      <c r="I282" s="141">
        <f t="shared" ca="1" si="17"/>
        <v>0</v>
      </c>
      <c r="J282" s="141">
        <f t="shared" ca="1" si="18"/>
        <v>0</v>
      </c>
    </row>
    <row r="283" spans="1:10">
      <c r="A283" s="145"/>
      <c r="B283" s="146"/>
      <c r="C283" s="145"/>
      <c r="D283" s="145"/>
      <c r="E283" s="145"/>
      <c r="F283" s="145"/>
      <c r="G283" s="141" t="str">
        <f t="shared" ca="1" si="15"/>
        <v>hi</v>
      </c>
      <c r="H283" s="141">
        <f t="shared" si="16"/>
        <v>0</v>
      </c>
      <c r="I283" s="141">
        <f t="shared" ca="1" si="17"/>
        <v>0</v>
      </c>
      <c r="J283" s="141">
        <f t="shared" ca="1" si="18"/>
        <v>0</v>
      </c>
    </row>
    <row r="284" spans="1:10">
      <c r="A284" s="145"/>
      <c r="B284" s="146"/>
      <c r="C284" s="145"/>
      <c r="D284" s="145"/>
      <c r="E284" s="145"/>
      <c r="F284" s="145"/>
      <c r="G284" s="141" t="str">
        <f t="shared" ca="1" si="15"/>
        <v>hi</v>
      </c>
      <c r="H284" s="141">
        <f t="shared" si="16"/>
        <v>0</v>
      </c>
      <c r="I284" s="141">
        <f t="shared" ca="1" si="17"/>
        <v>0</v>
      </c>
      <c r="J284" s="141">
        <f t="shared" ca="1" si="18"/>
        <v>0</v>
      </c>
    </row>
    <row r="285" spans="1:10">
      <c r="A285" s="145"/>
      <c r="B285" s="146"/>
      <c r="C285" s="145"/>
      <c r="D285" s="145"/>
      <c r="E285" s="145"/>
      <c r="F285" s="145"/>
      <c r="G285" s="141" t="str">
        <f t="shared" ca="1" si="15"/>
        <v>hi</v>
      </c>
      <c r="H285" s="141">
        <f t="shared" si="16"/>
        <v>0</v>
      </c>
      <c r="I285" s="141">
        <f t="shared" ca="1" si="17"/>
        <v>0</v>
      </c>
      <c r="J285" s="141">
        <f t="shared" ca="1" si="18"/>
        <v>0</v>
      </c>
    </row>
    <row r="286" spans="1:10">
      <c r="A286" s="145"/>
      <c r="B286" s="146"/>
      <c r="C286" s="145"/>
      <c r="D286" s="145"/>
      <c r="E286" s="145"/>
      <c r="F286" s="145"/>
      <c r="G286" s="141" t="str">
        <f t="shared" ca="1" si="15"/>
        <v>hi</v>
      </c>
      <c r="H286" s="141">
        <f t="shared" si="16"/>
        <v>0</v>
      </c>
      <c r="I286" s="141">
        <f t="shared" ca="1" si="17"/>
        <v>0</v>
      </c>
      <c r="J286" s="141">
        <f t="shared" ca="1" si="18"/>
        <v>0</v>
      </c>
    </row>
    <row r="287" spans="1:10">
      <c r="A287" s="145"/>
      <c r="B287" s="146"/>
      <c r="C287" s="145"/>
      <c r="D287" s="145"/>
      <c r="E287" s="145"/>
      <c r="F287" s="145"/>
      <c r="G287" s="141" t="str">
        <f t="shared" ca="1" si="15"/>
        <v>hi</v>
      </c>
      <c r="H287" s="141">
        <f t="shared" si="16"/>
        <v>0</v>
      </c>
      <c r="I287" s="141">
        <f t="shared" ca="1" si="17"/>
        <v>0</v>
      </c>
      <c r="J287" s="141">
        <f t="shared" ca="1" si="18"/>
        <v>0</v>
      </c>
    </row>
    <row r="288" spans="1:10">
      <c r="A288" s="145"/>
      <c r="B288" s="146"/>
      <c r="C288" s="145"/>
      <c r="D288" s="145"/>
      <c r="E288" s="145"/>
      <c r="F288" s="145"/>
      <c r="G288" s="141" t="str">
        <f t="shared" ca="1" si="15"/>
        <v>hi</v>
      </c>
      <c r="H288" s="141">
        <f t="shared" si="16"/>
        <v>0</v>
      </c>
      <c r="I288" s="141">
        <f t="shared" ca="1" si="17"/>
        <v>0</v>
      </c>
      <c r="J288" s="141">
        <f t="shared" ca="1" si="18"/>
        <v>0</v>
      </c>
    </row>
    <row r="289" spans="1:10">
      <c r="A289" s="145"/>
      <c r="B289" s="146"/>
      <c r="C289" s="145"/>
      <c r="D289" s="145"/>
      <c r="E289" s="145"/>
      <c r="F289" s="145"/>
      <c r="G289" s="141" t="str">
        <f t="shared" ca="1" si="15"/>
        <v>hi</v>
      </c>
      <c r="H289" s="141">
        <f t="shared" si="16"/>
        <v>0</v>
      </c>
      <c r="I289" s="141">
        <f t="shared" ca="1" si="17"/>
        <v>0</v>
      </c>
      <c r="J289" s="141">
        <f t="shared" ca="1" si="18"/>
        <v>0</v>
      </c>
    </row>
    <row r="290" spans="1:10">
      <c r="A290" s="145"/>
      <c r="B290" s="146"/>
      <c r="C290" s="145"/>
      <c r="D290" s="145"/>
      <c r="E290" s="145"/>
      <c r="F290" s="145"/>
      <c r="G290" s="141" t="str">
        <f t="shared" ca="1" si="15"/>
        <v>hi</v>
      </c>
      <c r="H290" s="141">
        <f t="shared" si="16"/>
        <v>0</v>
      </c>
      <c r="I290" s="141">
        <f t="shared" ca="1" si="17"/>
        <v>0</v>
      </c>
      <c r="J290" s="141">
        <f t="shared" ca="1" si="18"/>
        <v>0</v>
      </c>
    </row>
    <row r="291" spans="1:10">
      <c r="A291" s="145"/>
      <c r="B291" s="146"/>
      <c r="C291" s="145"/>
      <c r="D291" s="145"/>
      <c r="E291" s="145"/>
      <c r="F291" s="145"/>
      <c r="G291" s="141" t="str">
        <f t="shared" ca="1" si="15"/>
        <v>hi</v>
      </c>
      <c r="H291" s="141">
        <f t="shared" si="16"/>
        <v>0</v>
      </c>
      <c r="I291" s="141">
        <f t="shared" ca="1" si="17"/>
        <v>0</v>
      </c>
      <c r="J291" s="141">
        <f t="shared" ca="1" si="18"/>
        <v>0</v>
      </c>
    </row>
    <row r="292" spans="1:10">
      <c r="A292" s="145"/>
      <c r="B292" s="146"/>
      <c r="C292" s="145"/>
      <c r="D292" s="145"/>
      <c r="E292" s="145"/>
      <c r="F292" s="145"/>
      <c r="G292" s="141" t="str">
        <f t="shared" ca="1" si="15"/>
        <v>hi</v>
      </c>
      <c r="H292" s="141">
        <f t="shared" si="16"/>
        <v>0</v>
      </c>
      <c r="I292" s="141">
        <f t="shared" ca="1" si="17"/>
        <v>0</v>
      </c>
      <c r="J292" s="141">
        <f t="shared" ca="1" si="18"/>
        <v>0</v>
      </c>
    </row>
    <row r="293" spans="1:10">
      <c r="A293" s="145"/>
      <c r="B293" s="146"/>
      <c r="C293" s="145"/>
      <c r="D293" s="145"/>
      <c r="E293" s="145"/>
      <c r="F293" s="145"/>
      <c r="G293" s="141" t="str">
        <f t="shared" ca="1" si="15"/>
        <v>hi</v>
      </c>
      <c r="H293" s="141">
        <f t="shared" si="16"/>
        <v>0</v>
      </c>
      <c r="I293" s="141">
        <f t="shared" ca="1" si="17"/>
        <v>0</v>
      </c>
      <c r="J293" s="141">
        <f t="shared" ca="1" si="18"/>
        <v>0</v>
      </c>
    </row>
    <row r="294" spans="1:10">
      <c r="A294" s="145"/>
      <c r="B294" s="146"/>
      <c r="C294" s="145"/>
      <c r="D294" s="145"/>
      <c r="E294" s="145"/>
      <c r="F294" s="145"/>
      <c r="G294" s="141" t="str">
        <f t="shared" ca="1" si="15"/>
        <v>hi</v>
      </c>
      <c r="H294" s="141">
        <f t="shared" si="16"/>
        <v>0</v>
      </c>
      <c r="I294" s="141">
        <f t="shared" ca="1" si="17"/>
        <v>0</v>
      </c>
      <c r="J294" s="141">
        <f t="shared" ca="1" si="18"/>
        <v>0</v>
      </c>
    </row>
    <row r="295" spans="1:10">
      <c r="A295" s="145"/>
      <c r="B295" s="146"/>
      <c r="C295" s="145"/>
      <c r="D295" s="145"/>
      <c r="E295" s="145"/>
      <c r="F295" s="145"/>
      <c r="G295" s="141" t="str">
        <f t="shared" ca="1" si="15"/>
        <v>hi</v>
      </c>
      <c r="H295" s="141">
        <f t="shared" si="16"/>
        <v>0</v>
      </c>
      <c r="I295" s="141">
        <f t="shared" ca="1" si="17"/>
        <v>0</v>
      </c>
      <c r="J295" s="141">
        <f t="shared" ca="1" si="18"/>
        <v>0</v>
      </c>
    </row>
    <row r="296" spans="1:10">
      <c r="A296" s="145"/>
      <c r="B296" s="146"/>
      <c r="C296" s="145"/>
      <c r="D296" s="145"/>
      <c r="E296" s="145"/>
      <c r="F296" s="145"/>
      <c r="G296" s="141" t="str">
        <f t="shared" ca="1" si="15"/>
        <v>hi</v>
      </c>
      <c r="H296" s="141">
        <f t="shared" si="16"/>
        <v>0</v>
      </c>
      <c r="I296" s="141">
        <f t="shared" ca="1" si="17"/>
        <v>0</v>
      </c>
      <c r="J296" s="141">
        <f t="shared" ca="1" si="18"/>
        <v>0</v>
      </c>
    </row>
    <row r="297" spans="1:10">
      <c r="A297" s="145"/>
      <c r="B297" s="146"/>
      <c r="C297" s="145"/>
      <c r="D297" s="145"/>
      <c r="E297" s="145"/>
      <c r="F297" s="145"/>
      <c r="G297" s="141" t="str">
        <f t="shared" ca="1" si="15"/>
        <v>hi</v>
      </c>
      <c r="H297" s="141">
        <f t="shared" si="16"/>
        <v>0</v>
      </c>
      <c r="I297" s="141">
        <f t="shared" ca="1" si="17"/>
        <v>0</v>
      </c>
      <c r="J297" s="141">
        <f t="shared" ca="1" si="18"/>
        <v>0</v>
      </c>
    </row>
    <row r="298" spans="1:10">
      <c r="A298" s="145"/>
      <c r="B298" s="146"/>
      <c r="C298" s="145"/>
      <c r="D298" s="145"/>
      <c r="E298" s="145"/>
      <c r="F298" s="145"/>
      <c r="G298" s="141" t="str">
        <f t="shared" ca="1" si="15"/>
        <v>hi</v>
      </c>
      <c r="H298" s="141">
        <f t="shared" si="16"/>
        <v>0</v>
      </c>
      <c r="I298" s="141">
        <f t="shared" ca="1" si="17"/>
        <v>0</v>
      </c>
      <c r="J298" s="141">
        <f t="shared" ca="1" si="18"/>
        <v>0</v>
      </c>
    </row>
    <row r="299" spans="1:10">
      <c r="A299" s="145"/>
      <c r="B299" s="146"/>
      <c r="C299" s="145"/>
      <c r="D299" s="145"/>
      <c r="E299" s="145"/>
      <c r="F299" s="145"/>
      <c r="G299" s="141" t="str">
        <f t="shared" ca="1" si="15"/>
        <v>hi</v>
      </c>
      <c r="H299" s="141">
        <f t="shared" si="16"/>
        <v>0</v>
      </c>
      <c r="I299" s="141">
        <f t="shared" ca="1" si="17"/>
        <v>0</v>
      </c>
      <c r="J299" s="141">
        <f t="shared" ca="1" si="18"/>
        <v>0</v>
      </c>
    </row>
    <row r="300" spans="1:10">
      <c r="A300" s="145"/>
      <c r="B300" s="146"/>
      <c r="C300" s="145"/>
      <c r="D300" s="145"/>
      <c r="E300" s="145"/>
      <c r="F300" s="145"/>
      <c r="G300" s="141" t="str">
        <f t="shared" ca="1" si="15"/>
        <v>hi</v>
      </c>
      <c r="H300" s="141">
        <f t="shared" si="16"/>
        <v>0</v>
      </c>
      <c r="I300" s="141">
        <f t="shared" ca="1" si="17"/>
        <v>0</v>
      </c>
      <c r="J300" s="141">
        <f t="shared" ca="1" si="18"/>
        <v>0</v>
      </c>
    </row>
    <row r="301" spans="1:10">
      <c r="A301" s="145"/>
      <c r="B301" s="146"/>
      <c r="C301" s="145"/>
      <c r="D301" s="145"/>
      <c r="E301" s="145"/>
      <c r="F301" s="145"/>
      <c r="G301" s="141" t="str">
        <f t="shared" ca="1" si="15"/>
        <v>hi</v>
      </c>
      <c r="H301" s="141">
        <f t="shared" si="16"/>
        <v>0</v>
      </c>
      <c r="I301" s="141">
        <f t="shared" ca="1" si="17"/>
        <v>0</v>
      </c>
      <c r="J301" s="141">
        <f t="shared" ca="1" si="18"/>
        <v>0</v>
      </c>
    </row>
    <row r="302" spans="1:10">
      <c r="A302" s="145"/>
      <c r="B302" s="146"/>
      <c r="C302" s="145"/>
      <c r="D302" s="145"/>
      <c r="E302" s="145"/>
      <c r="F302" s="145"/>
      <c r="G302" s="141" t="str">
        <f t="shared" ca="1" si="15"/>
        <v>hi</v>
      </c>
      <c r="H302" s="141">
        <f t="shared" si="16"/>
        <v>0</v>
      </c>
      <c r="I302" s="141">
        <f t="shared" ca="1" si="17"/>
        <v>0</v>
      </c>
      <c r="J302" s="141">
        <f t="shared" ca="1" si="18"/>
        <v>0</v>
      </c>
    </row>
    <row r="303" spans="1:10">
      <c r="A303" s="145"/>
      <c r="B303" s="146"/>
      <c r="C303" s="145"/>
      <c r="D303" s="145"/>
      <c r="E303" s="145"/>
      <c r="F303" s="145"/>
      <c r="G303" s="141" t="str">
        <f t="shared" ca="1" si="15"/>
        <v>hi</v>
      </c>
      <c r="H303" s="141">
        <f t="shared" si="16"/>
        <v>0</v>
      </c>
      <c r="I303" s="141">
        <f t="shared" ca="1" si="17"/>
        <v>0</v>
      </c>
      <c r="J303" s="141">
        <f t="shared" ca="1" si="18"/>
        <v>0</v>
      </c>
    </row>
    <row r="304" spans="1:10">
      <c r="A304" s="145"/>
      <c r="B304" s="146"/>
      <c r="C304" s="145"/>
      <c r="D304" s="145"/>
      <c r="E304" s="145"/>
      <c r="F304" s="145"/>
      <c r="G304" s="141" t="str">
        <f t="shared" ca="1" si="15"/>
        <v>hi</v>
      </c>
      <c r="H304" s="141">
        <f t="shared" si="16"/>
        <v>0</v>
      </c>
      <c r="I304" s="141">
        <f t="shared" ca="1" si="17"/>
        <v>0</v>
      </c>
      <c r="J304" s="141">
        <f t="shared" ca="1" si="18"/>
        <v>0</v>
      </c>
    </row>
    <row r="305" spans="1:10">
      <c r="A305" s="145"/>
      <c r="B305" s="146"/>
      <c r="C305" s="145"/>
      <c r="D305" s="145"/>
      <c r="E305" s="145"/>
      <c r="F305" s="145"/>
      <c r="G305" s="141" t="str">
        <f t="shared" ca="1" si="15"/>
        <v>hi</v>
      </c>
      <c r="H305" s="141">
        <f t="shared" si="16"/>
        <v>0</v>
      </c>
      <c r="I305" s="141">
        <f t="shared" ca="1" si="17"/>
        <v>0</v>
      </c>
      <c r="J305" s="141">
        <f t="shared" ca="1" si="18"/>
        <v>0</v>
      </c>
    </row>
    <row r="306" spans="1:10">
      <c r="A306" s="145"/>
      <c r="B306" s="146"/>
      <c r="C306" s="145"/>
      <c r="D306" s="145"/>
      <c r="E306" s="145"/>
      <c r="F306" s="145"/>
      <c r="G306" s="141" t="str">
        <f t="shared" ca="1" si="15"/>
        <v>hi</v>
      </c>
      <c r="H306" s="141">
        <f t="shared" si="16"/>
        <v>0</v>
      </c>
      <c r="I306" s="141">
        <f t="shared" ca="1" si="17"/>
        <v>0</v>
      </c>
      <c r="J306" s="141">
        <f t="shared" ca="1" si="18"/>
        <v>0</v>
      </c>
    </row>
    <row r="307" spans="1:10">
      <c r="A307" s="145"/>
      <c r="B307" s="146"/>
      <c r="C307" s="145"/>
      <c r="D307" s="145"/>
      <c r="E307" s="145"/>
      <c r="F307" s="145"/>
      <c r="G307" s="141" t="str">
        <f t="shared" ca="1" si="15"/>
        <v>hi</v>
      </c>
      <c r="H307" s="141">
        <f t="shared" si="16"/>
        <v>0</v>
      </c>
      <c r="I307" s="141">
        <f t="shared" ca="1" si="17"/>
        <v>0</v>
      </c>
      <c r="J307" s="141">
        <f t="shared" ca="1" si="18"/>
        <v>0</v>
      </c>
    </row>
    <row r="308" spans="1:10">
      <c r="A308" s="145"/>
      <c r="B308" s="146"/>
      <c r="C308" s="145"/>
      <c r="D308" s="145"/>
      <c r="E308" s="145"/>
      <c r="F308" s="145"/>
      <c r="G308" s="141" t="str">
        <f t="shared" ca="1" si="15"/>
        <v>hi</v>
      </c>
      <c r="H308" s="141">
        <f t="shared" si="16"/>
        <v>0</v>
      </c>
      <c r="I308" s="141">
        <f t="shared" ca="1" si="17"/>
        <v>0</v>
      </c>
      <c r="J308" s="141">
        <f t="shared" ca="1" si="18"/>
        <v>0</v>
      </c>
    </row>
    <row r="309" spans="1:10">
      <c r="A309" s="145"/>
      <c r="B309" s="146"/>
      <c r="C309" s="145"/>
      <c r="D309" s="145"/>
      <c r="E309" s="145"/>
      <c r="F309" s="145"/>
      <c r="G309" s="141" t="str">
        <f t="shared" ca="1" si="15"/>
        <v>hi</v>
      </c>
      <c r="H309" s="141">
        <f t="shared" si="16"/>
        <v>0</v>
      </c>
      <c r="I309" s="141">
        <f t="shared" ca="1" si="17"/>
        <v>0</v>
      </c>
      <c r="J309" s="141">
        <f t="shared" ca="1" si="18"/>
        <v>0</v>
      </c>
    </row>
    <row r="310" spans="1:10">
      <c r="A310" s="145"/>
      <c r="B310" s="146"/>
      <c r="C310" s="145"/>
      <c r="D310" s="145"/>
      <c r="E310" s="145"/>
      <c r="F310" s="145"/>
      <c r="G310" s="141" t="str">
        <f t="shared" ca="1" si="15"/>
        <v>hi</v>
      </c>
      <c r="H310" s="141">
        <f t="shared" si="16"/>
        <v>0</v>
      </c>
      <c r="I310" s="141">
        <f t="shared" ca="1" si="17"/>
        <v>0</v>
      </c>
      <c r="J310" s="141">
        <f t="shared" ca="1" si="18"/>
        <v>0</v>
      </c>
    </row>
    <row r="311" spans="1:10">
      <c r="A311" s="145"/>
      <c r="B311" s="146"/>
      <c r="C311" s="145"/>
      <c r="D311" s="145"/>
      <c r="E311" s="145"/>
      <c r="F311" s="145"/>
      <c r="G311" s="141" t="str">
        <f t="shared" ca="1" si="15"/>
        <v>hi</v>
      </c>
      <c r="H311" s="141">
        <f t="shared" si="16"/>
        <v>0</v>
      </c>
      <c r="I311" s="141">
        <f t="shared" ca="1" si="17"/>
        <v>0</v>
      </c>
      <c r="J311" s="141">
        <f t="shared" ca="1" si="18"/>
        <v>0</v>
      </c>
    </row>
    <row r="312" spans="1:10">
      <c r="A312" s="145"/>
      <c r="B312" s="146"/>
      <c r="C312" s="145"/>
      <c r="D312" s="145"/>
      <c r="E312" s="145"/>
      <c r="F312" s="145"/>
      <c r="G312" s="141" t="str">
        <f t="shared" ca="1" si="15"/>
        <v>hi</v>
      </c>
      <c r="H312" s="141">
        <f t="shared" si="16"/>
        <v>0</v>
      </c>
      <c r="I312" s="141">
        <f t="shared" ca="1" si="17"/>
        <v>0</v>
      </c>
      <c r="J312" s="141">
        <f t="shared" ca="1" si="18"/>
        <v>0</v>
      </c>
    </row>
    <row r="313" spans="1:10">
      <c r="A313" s="145"/>
      <c r="B313" s="146"/>
      <c r="C313" s="145"/>
      <c r="D313" s="145"/>
      <c r="E313" s="145"/>
      <c r="F313" s="145"/>
      <c r="G313" s="141" t="str">
        <f t="shared" ca="1" si="15"/>
        <v>hi</v>
      </c>
      <c r="H313" s="141">
        <f t="shared" si="16"/>
        <v>0</v>
      </c>
      <c r="I313" s="141">
        <f t="shared" ca="1" si="17"/>
        <v>0</v>
      </c>
      <c r="J313" s="141">
        <f t="shared" ca="1" si="18"/>
        <v>0</v>
      </c>
    </row>
    <row r="314" spans="1:10">
      <c r="A314" s="145"/>
      <c r="B314" s="146"/>
      <c r="C314" s="145"/>
      <c r="D314" s="145"/>
      <c r="E314" s="145"/>
      <c r="F314" s="145"/>
      <c r="G314" s="141" t="str">
        <f t="shared" ca="1" si="15"/>
        <v>hi</v>
      </c>
      <c r="H314" s="141">
        <f t="shared" si="16"/>
        <v>0</v>
      </c>
      <c r="I314" s="141">
        <f t="shared" ca="1" si="17"/>
        <v>0</v>
      </c>
      <c r="J314" s="141">
        <f t="shared" ca="1" si="18"/>
        <v>0</v>
      </c>
    </row>
    <row r="315" spans="1:10">
      <c r="A315" s="145"/>
      <c r="B315" s="146"/>
      <c r="C315" s="145"/>
      <c r="D315" s="145"/>
      <c r="E315" s="145"/>
      <c r="F315" s="145"/>
      <c r="G315" s="141" t="str">
        <f t="shared" ca="1" si="15"/>
        <v>hi</v>
      </c>
      <c r="H315" s="141">
        <f t="shared" si="16"/>
        <v>0</v>
      </c>
      <c r="I315" s="141">
        <f t="shared" ca="1" si="17"/>
        <v>0</v>
      </c>
      <c r="J315" s="141">
        <f t="shared" ca="1" si="18"/>
        <v>0</v>
      </c>
    </row>
    <row r="316" spans="1:10">
      <c r="A316" s="145"/>
      <c r="B316" s="146"/>
      <c r="C316" s="145"/>
      <c r="D316" s="145"/>
      <c r="E316" s="145"/>
      <c r="F316" s="145"/>
      <c r="G316" s="141" t="str">
        <f t="shared" ca="1" si="15"/>
        <v>hi</v>
      </c>
      <c r="H316" s="141">
        <f t="shared" si="16"/>
        <v>0</v>
      </c>
      <c r="I316" s="141">
        <f t="shared" ca="1" si="17"/>
        <v>0</v>
      </c>
      <c r="J316" s="141">
        <f t="shared" ca="1" si="18"/>
        <v>0</v>
      </c>
    </row>
    <row r="317" spans="1:10">
      <c r="A317" s="145"/>
      <c r="B317" s="146"/>
      <c r="C317" s="145"/>
      <c r="D317" s="145"/>
      <c r="E317" s="145"/>
      <c r="F317" s="145"/>
      <c r="G317" s="141" t="str">
        <f t="shared" ca="1" si="15"/>
        <v>hi</v>
      </c>
      <c r="H317" s="141">
        <f t="shared" si="16"/>
        <v>0</v>
      </c>
      <c r="I317" s="141">
        <f t="shared" ca="1" si="17"/>
        <v>0</v>
      </c>
      <c r="J317" s="141">
        <f t="shared" ca="1" si="18"/>
        <v>0</v>
      </c>
    </row>
    <row r="318" spans="1:10">
      <c r="A318" s="145"/>
      <c r="B318" s="146"/>
      <c r="C318" s="145"/>
      <c r="D318" s="145"/>
      <c r="E318" s="145"/>
      <c r="F318" s="145"/>
      <c r="G318" s="141" t="str">
        <f t="shared" ca="1" si="15"/>
        <v>hi</v>
      </c>
      <c r="H318" s="141">
        <f t="shared" si="16"/>
        <v>0</v>
      </c>
      <c r="I318" s="141">
        <f t="shared" ca="1" si="17"/>
        <v>0</v>
      </c>
      <c r="J318" s="141">
        <f t="shared" ca="1" si="18"/>
        <v>0</v>
      </c>
    </row>
    <row r="319" spans="1:10">
      <c r="A319" s="145"/>
      <c r="B319" s="146"/>
      <c r="C319" s="145"/>
      <c r="D319" s="145"/>
      <c r="E319" s="145"/>
      <c r="F319" s="145"/>
      <c r="G319" s="141" t="str">
        <f t="shared" ca="1" si="15"/>
        <v>hi</v>
      </c>
      <c r="H319" s="141">
        <f t="shared" si="16"/>
        <v>0</v>
      </c>
      <c r="I319" s="141">
        <f t="shared" ca="1" si="17"/>
        <v>0</v>
      </c>
      <c r="J319" s="141">
        <f t="shared" ca="1" si="18"/>
        <v>0</v>
      </c>
    </row>
    <row r="320" spans="1:10">
      <c r="A320" s="145"/>
      <c r="B320" s="146"/>
      <c r="C320" s="145"/>
      <c r="D320" s="145"/>
      <c r="E320" s="145"/>
      <c r="F320" s="145"/>
      <c r="G320" s="141" t="str">
        <f t="shared" ca="1" si="15"/>
        <v>hi</v>
      </c>
      <c r="H320" s="141">
        <f t="shared" si="16"/>
        <v>0</v>
      </c>
      <c r="I320" s="141">
        <f t="shared" ca="1" si="17"/>
        <v>0</v>
      </c>
      <c r="J320" s="141">
        <f t="shared" ca="1" si="18"/>
        <v>0</v>
      </c>
    </row>
    <row r="321" spans="1:10">
      <c r="A321" s="145"/>
      <c r="B321" s="146"/>
      <c r="C321" s="145"/>
      <c r="D321" s="145"/>
      <c r="E321" s="145"/>
      <c r="F321" s="145"/>
      <c r="G321" s="141" t="str">
        <f t="shared" ca="1" si="15"/>
        <v>hi</v>
      </c>
      <c r="H321" s="141">
        <f t="shared" si="16"/>
        <v>0</v>
      </c>
      <c r="I321" s="141">
        <f t="shared" ca="1" si="17"/>
        <v>0</v>
      </c>
      <c r="J321" s="141">
        <f t="shared" ca="1" si="18"/>
        <v>0</v>
      </c>
    </row>
    <row r="322" spans="1:10">
      <c r="A322" s="145"/>
      <c r="B322" s="146"/>
      <c r="C322" s="145"/>
      <c r="D322" s="145"/>
      <c r="E322" s="145"/>
      <c r="F322" s="145"/>
      <c r="G322" s="141" t="str">
        <f t="shared" ca="1" si="15"/>
        <v>hi</v>
      </c>
      <c r="H322" s="141">
        <f t="shared" si="16"/>
        <v>0</v>
      </c>
      <c r="I322" s="141">
        <f t="shared" ca="1" si="17"/>
        <v>0</v>
      </c>
      <c r="J322" s="141">
        <f t="shared" ca="1" si="18"/>
        <v>0</v>
      </c>
    </row>
    <row r="323" spans="1:10">
      <c r="A323" s="145"/>
      <c r="B323" s="146"/>
      <c r="C323" s="145"/>
      <c r="D323" s="145"/>
      <c r="E323" s="145"/>
      <c r="F323" s="145"/>
      <c r="G323" s="141" t="str">
        <f t="shared" ca="1" si="15"/>
        <v>hi</v>
      </c>
      <c r="H323" s="141">
        <f t="shared" si="16"/>
        <v>0</v>
      </c>
      <c r="I323" s="141">
        <f t="shared" ca="1" si="17"/>
        <v>0</v>
      </c>
      <c r="J323" s="141">
        <f t="shared" ca="1" si="18"/>
        <v>0</v>
      </c>
    </row>
    <row r="324" spans="1:10">
      <c r="A324" s="145"/>
      <c r="B324" s="146"/>
      <c r="C324" s="145"/>
      <c r="D324" s="145"/>
      <c r="E324" s="145"/>
      <c r="F324" s="145"/>
      <c r="G324" s="141" t="str">
        <f t="shared" ca="1" si="15"/>
        <v>hi</v>
      </c>
      <c r="H324" s="141">
        <f t="shared" si="16"/>
        <v>0</v>
      </c>
      <c r="I324" s="141">
        <f t="shared" ca="1" si="17"/>
        <v>0</v>
      </c>
      <c r="J324" s="141">
        <f t="shared" ca="1" si="18"/>
        <v>0</v>
      </c>
    </row>
    <row r="325" spans="1:10">
      <c r="A325" s="145"/>
      <c r="B325" s="146"/>
      <c r="C325" s="145"/>
      <c r="D325" s="145"/>
      <c r="E325" s="145"/>
      <c r="F325" s="145"/>
      <c r="G325" s="141" t="str">
        <f t="shared" ca="1" si="15"/>
        <v>hi</v>
      </c>
      <c r="H325" s="141">
        <f t="shared" si="16"/>
        <v>0</v>
      </c>
      <c r="I325" s="141">
        <f t="shared" ca="1" si="17"/>
        <v>0</v>
      </c>
      <c r="J325" s="141">
        <f t="shared" ca="1" si="18"/>
        <v>0</v>
      </c>
    </row>
    <row r="326" spans="1:10">
      <c r="A326" s="145"/>
      <c r="B326" s="146"/>
      <c r="C326" s="145"/>
      <c r="D326" s="145"/>
      <c r="E326" s="145"/>
      <c r="F326" s="145"/>
      <c r="G326" s="141" t="str">
        <f t="shared" ca="1" si="15"/>
        <v>hi</v>
      </c>
      <c r="H326" s="141">
        <f t="shared" si="16"/>
        <v>0</v>
      </c>
      <c r="I326" s="141">
        <f t="shared" ca="1" si="17"/>
        <v>0</v>
      </c>
      <c r="J326" s="141">
        <f t="shared" ca="1" si="18"/>
        <v>0</v>
      </c>
    </row>
    <row r="327" spans="1:10">
      <c r="A327" s="145"/>
      <c r="B327" s="146"/>
      <c r="C327" s="145"/>
      <c r="D327" s="145"/>
      <c r="E327" s="145"/>
      <c r="F327" s="145"/>
      <c r="G327" s="141" t="str">
        <f t="shared" ca="1" si="15"/>
        <v>hi</v>
      </c>
      <c r="H327" s="141">
        <f t="shared" si="16"/>
        <v>0</v>
      </c>
      <c r="I327" s="141">
        <f t="shared" ca="1" si="17"/>
        <v>0</v>
      </c>
      <c r="J327" s="141">
        <f t="shared" ca="1" si="18"/>
        <v>0</v>
      </c>
    </row>
    <row r="328" spans="1:10">
      <c r="A328" s="145"/>
      <c r="B328" s="146"/>
      <c r="C328" s="145"/>
      <c r="D328" s="145"/>
      <c r="E328" s="145"/>
      <c r="F328" s="145"/>
      <c r="G328" s="141" t="str">
        <f t="shared" ca="1" si="15"/>
        <v>hi</v>
      </c>
      <c r="H328" s="141">
        <f t="shared" si="16"/>
        <v>0</v>
      </c>
      <c r="I328" s="141">
        <f t="shared" ca="1" si="17"/>
        <v>0</v>
      </c>
      <c r="J328" s="141">
        <f t="shared" ca="1" si="18"/>
        <v>0</v>
      </c>
    </row>
    <row r="329" spans="1:10">
      <c r="A329" s="145"/>
      <c r="B329" s="146"/>
      <c r="C329" s="145"/>
      <c r="D329" s="145"/>
      <c r="E329" s="145"/>
      <c r="F329" s="145"/>
      <c r="G329" s="141" t="str">
        <f t="shared" ca="1" si="15"/>
        <v>hi</v>
      </c>
      <c r="H329" s="141">
        <f t="shared" si="16"/>
        <v>0</v>
      </c>
      <c r="I329" s="141">
        <f t="shared" ca="1" si="17"/>
        <v>0</v>
      </c>
      <c r="J329" s="141">
        <f t="shared" ca="1" si="18"/>
        <v>0</v>
      </c>
    </row>
    <row r="330" spans="1:10">
      <c r="A330" s="145"/>
      <c r="B330" s="146"/>
      <c r="C330" s="145"/>
      <c r="D330" s="145"/>
      <c r="E330" s="145"/>
      <c r="F330" s="145"/>
      <c r="G330" s="141" t="str">
        <f t="shared" ca="1" si="15"/>
        <v>hi</v>
      </c>
      <c r="H330" s="141">
        <f t="shared" si="16"/>
        <v>0</v>
      </c>
      <c r="I330" s="141">
        <f t="shared" ca="1" si="17"/>
        <v>0</v>
      </c>
      <c r="J330" s="141">
        <f t="shared" ca="1" si="18"/>
        <v>0</v>
      </c>
    </row>
    <row r="331" spans="1:10">
      <c r="A331" s="145"/>
      <c r="B331" s="146"/>
      <c r="C331" s="145"/>
      <c r="D331" s="145"/>
      <c r="E331" s="145"/>
      <c r="F331" s="145"/>
      <c r="G331" s="141" t="str">
        <f t="shared" ca="1" si="15"/>
        <v>hi</v>
      </c>
      <c r="H331" s="141">
        <f t="shared" si="16"/>
        <v>0</v>
      </c>
      <c r="I331" s="141">
        <f t="shared" ca="1" si="17"/>
        <v>0</v>
      </c>
      <c r="J331" s="141">
        <f t="shared" ca="1" si="18"/>
        <v>0</v>
      </c>
    </row>
    <row r="332" spans="1:10">
      <c r="A332" s="145"/>
      <c r="B332" s="146"/>
      <c r="C332" s="145"/>
      <c r="D332" s="145"/>
      <c r="E332" s="145"/>
      <c r="F332" s="145"/>
      <c r="G332" s="141" t="str">
        <f t="shared" ca="1" si="15"/>
        <v>hi</v>
      </c>
      <c r="H332" s="141">
        <f t="shared" si="16"/>
        <v>0</v>
      </c>
      <c r="I332" s="141">
        <f t="shared" ca="1" si="17"/>
        <v>0</v>
      </c>
      <c r="J332" s="141">
        <f t="shared" ca="1" si="18"/>
        <v>0</v>
      </c>
    </row>
    <row r="333" spans="1:10">
      <c r="A333" s="145"/>
      <c r="B333" s="146"/>
      <c r="C333" s="145"/>
      <c r="D333" s="145"/>
      <c r="E333" s="145"/>
      <c r="F333" s="145"/>
      <c r="G333" s="141" t="str">
        <f t="shared" ca="1" si="15"/>
        <v>hi</v>
      </c>
      <c r="H333" s="141">
        <f t="shared" si="16"/>
        <v>0</v>
      </c>
      <c r="I333" s="141">
        <f t="shared" ca="1" si="17"/>
        <v>0</v>
      </c>
      <c r="J333" s="141">
        <f t="shared" ca="1" si="18"/>
        <v>0</v>
      </c>
    </row>
    <row r="334" spans="1:10">
      <c r="A334" s="145"/>
      <c r="B334" s="146"/>
      <c r="C334" s="145"/>
      <c r="D334" s="145"/>
      <c r="E334" s="145"/>
      <c r="F334" s="145"/>
      <c r="G334" s="141" t="str">
        <f t="shared" ref="G334:G397" ca="1" si="19">IF(F334&gt;C334,  IF($B$8=0,"lo",IF(RAND()&gt;$B$9,"lo","hi")),   IF($B$8=0,"hi",IF(RAND()&lt;=$B$9,"lo","hi"))   )</f>
        <v>hi</v>
      </c>
      <c r="H334" s="141">
        <f t="shared" ref="H334:H397" si="20">C334</f>
        <v>0</v>
      </c>
      <c r="I334" s="141">
        <f t="shared" ref="I334:I397" ca="1" si="21">IF(G334="hi",D334,E334)</f>
        <v>0</v>
      </c>
      <c r="J334" s="141">
        <f t="shared" ref="J334:J397" ca="1" si="22">IF(G334="hi",E334,D334)</f>
        <v>0</v>
      </c>
    </row>
    <row r="335" spans="1:10">
      <c r="A335" s="145"/>
      <c r="B335" s="146"/>
      <c r="C335" s="145"/>
      <c r="D335" s="145"/>
      <c r="E335" s="145"/>
      <c r="F335" s="145"/>
      <c r="G335" s="141" t="str">
        <f t="shared" ca="1" si="19"/>
        <v>hi</v>
      </c>
      <c r="H335" s="141">
        <f t="shared" si="20"/>
        <v>0</v>
      </c>
      <c r="I335" s="141">
        <f t="shared" ca="1" si="21"/>
        <v>0</v>
      </c>
      <c r="J335" s="141">
        <f t="shared" ca="1" si="22"/>
        <v>0</v>
      </c>
    </row>
    <row r="336" spans="1:10">
      <c r="A336" s="145"/>
      <c r="B336" s="146"/>
      <c r="C336" s="145"/>
      <c r="D336" s="145"/>
      <c r="E336" s="145"/>
      <c r="F336" s="145"/>
      <c r="G336" s="141" t="str">
        <f t="shared" ca="1" si="19"/>
        <v>hi</v>
      </c>
      <c r="H336" s="141">
        <f t="shared" si="20"/>
        <v>0</v>
      </c>
      <c r="I336" s="141">
        <f t="shared" ca="1" si="21"/>
        <v>0</v>
      </c>
      <c r="J336" s="141">
        <f t="shared" ca="1" si="22"/>
        <v>0</v>
      </c>
    </row>
    <row r="337" spans="1:10">
      <c r="A337" s="145"/>
      <c r="B337" s="146"/>
      <c r="C337" s="145"/>
      <c r="D337" s="145"/>
      <c r="E337" s="145"/>
      <c r="F337" s="145"/>
      <c r="G337" s="141" t="str">
        <f t="shared" ca="1" si="19"/>
        <v>hi</v>
      </c>
      <c r="H337" s="141">
        <f t="shared" si="20"/>
        <v>0</v>
      </c>
      <c r="I337" s="141">
        <f t="shared" ca="1" si="21"/>
        <v>0</v>
      </c>
      <c r="J337" s="141">
        <f t="shared" ca="1" si="22"/>
        <v>0</v>
      </c>
    </row>
    <row r="338" spans="1:10">
      <c r="A338" s="145"/>
      <c r="B338" s="146"/>
      <c r="C338" s="145"/>
      <c r="D338" s="145"/>
      <c r="E338" s="145"/>
      <c r="F338" s="145"/>
      <c r="G338" s="141" t="str">
        <f t="shared" ca="1" si="19"/>
        <v>hi</v>
      </c>
      <c r="H338" s="141">
        <f t="shared" si="20"/>
        <v>0</v>
      </c>
      <c r="I338" s="141">
        <f t="shared" ca="1" si="21"/>
        <v>0</v>
      </c>
      <c r="J338" s="141">
        <f t="shared" ca="1" si="22"/>
        <v>0</v>
      </c>
    </row>
    <row r="339" spans="1:10">
      <c r="A339" s="145"/>
      <c r="B339" s="146"/>
      <c r="C339" s="145"/>
      <c r="D339" s="145"/>
      <c r="E339" s="145"/>
      <c r="F339" s="145"/>
      <c r="G339" s="141" t="str">
        <f t="shared" ca="1" si="19"/>
        <v>hi</v>
      </c>
      <c r="H339" s="141">
        <f t="shared" si="20"/>
        <v>0</v>
      </c>
      <c r="I339" s="141">
        <f t="shared" ca="1" si="21"/>
        <v>0</v>
      </c>
      <c r="J339" s="141">
        <f t="shared" ca="1" si="22"/>
        <v>0</v>
      </c>
    </row>
    <row r="340" spans="1:10">
      <c r="A340" s="145"/>
      <c r="B340" s="146"/>
      <c r="C340" s="145"/>
      <c r="D340" s="145"/>
      <c r="E340" s="145"/>
      <c r="F340" s="145"/>
      <c r="G340" s="141" t="str">
        <f t="shared" ca="1" si="19"/>
        <v>hi</v>
      </c>
      <c r="H340" s="141">
        <f t="shared" si="20"/>
        <v>0</v>
      </c>
      <c r="I340" s="141">
        <f t="shared" ca="1" si="21"/>
        <v>0</v>
      </c>
      <c r="J340" s="141">
        <f t="shared" ca="1" si="22"/>
        <v>0</v>
      </c>
    </row>
    <row r="341" spans="1:10">
      <c r="A341" s="145"/>
      <c r="B341" s="146"/>
      <c r="C341" s="145"/>
      <c r="D341" s="145"/>
      <c r="E341" s="145"/>
      <c r="F341" s="145"/>
      <c r="G341" s="141" t="str">
        <f t="shared" ca="1" si="19"/>
        <v>hi</v>
      </c>
      <c r="H341" s="141">
        <f t="shared" si="20"/>
        <v>0</v>
      </c>
      <c r="I341" s="141">
        <f t="shared" ca="1" si="21"/>
        <v>0</v>
      </c>
      <c r="J341" s="141">
        <f t="shared" ca="1" si="22"/>
        <v>0</v>
      </c>
    </row>
    <row r="342" spans="1:10">
      <c r="A342" s="145"/>
      <c r="B342" s="146"/>
      <c r="C342" s="145"/>
      <c r="D342" s="145"/>
      <c r="E342" s="145"/>
      <c r="F342" s="145"/>
      <c r="G342" s="141" t="str">
        <f t="shared" ca="1" si="19"/>
        <v>hi</v>
      </c>
      <c r="H342" s="141">
        <f t="shared" si="20"/>
        <v>0</v>
      </c>
      <c r="I342" s="141">
        <f t="shared" ca="1" si="21"/>
        <v>0</v>
      </c>
      <c r="J342" s="141">
        <f t="shared" ca="1" si="22"/>
        <v>0</v>
      </c>
    </row>
    <row r="343" spans="1:10">
      <c r="A343" s="145"/>
      <c r="B343" s="146"/>
      <c r="C343" s="145"/>
      <c r="D343" s="145"/>
      <c r="E343" s="145"/>
      <c r="F343" s="145"/>
      <c r="G343" s="141" t="str">
        <f t="shared" ca="1" si="19"/>
        <v>hi</v>
      </c>
      <c r="H343" s="141">
        <f t="shared" si="20"/>
        <v>0</v>
      </c>
      <c r="I343" s="141">
        <f t="shared" ca="1" si="21"/>
        <v>0</v>
      </c>
      <c r="J343" s="141">
        <f t="shared" ca="1" si="22"/>
        <v>0</v>
      </c>
    </row>
    <row r="344" spans="1:10">
      <c r="A344" s="145"/>
      <c r="B344" s="146"/>
      <c r="C344" s="145"/>
      <c r="D344" s="145"/>
      <c r="E344" s="145"/>
      <c r="F344" s="145"/>
      <c r="G344" s="141" t="str">
        <f t="shared" ca="1" si="19"/>
        <v>hi</v>
      </c>
      <c r="H344" s="141">
        <f t="shared" si="20"/>
        <v>0</v>
      </c>
      <c r="I344" s="141">
        <f t="shared" ca="1" si="21"/>
        <v>0</v>
      </c>
      <c r="J344" s="141">
        <f t="shared" ca="1" si="22"/>
        <v>0</v>
      </c>
    </row>
    <row r="345" spans="1:10">
      <c r="A345" s="145"/>
      <c r="B345" s="146"/>
      <c r="C345" s="145"/>
      <c r="D345" s="145"/>
      <c r="E345" s="145"/>
      <c r="F345" s="145"/>
      <c r="G345" s="141" t="str">
        <f t="shared" ca="1" si="19"/>
        <v>hi</v>
      </c>
      <c r="H345" s="141">
        <f t="shared" si="20"/>
        <v>0</v>
      </c>
      <c r="I345" s="141">
        <f t="shared" ca="1" si="21"/>
        <v>0</v>
      </c>
      <c r="J345" s="141">
        <f t="shared" ca="1" si="22"/>
        <v>0</v>
      </c>
    </row>
    <row r="346" spans="1:10">
      <c r="A346" s="145"/>
      <c r="B346" s="146"/>
      <c r="C346" s="145"/>
      <c r="D346" s="145"/>
      <c r="E346" s="145"/>
      <c r="F346" s="145"/>
      <c r="G346" s="141" t="str">
        <f t="shared" ca="1" si="19"/>
        <v>hi</v>
      </c>
      <c r="H346" s="141">
        <f t="shared" si="20"/>
        <v>0</v>
      </c>
      <c r="I346" s="141">
        <f t="shared" ca="1" si="21"/>
        <v>0</v>
      </c>
      <c r="J346" s="141">
        <f t="shared" ca="1" si="22"/>
        <v>0</v>
      </c>
    </row>
    <row r="347" spans="1:10">
      <c r="A347" s="145"/>
      <c r="B347" s="146"/>
      <c r="C347" s="145"/>
      <c r="D347" s="145"/>
      <c r="E347" s="145"/>
      <c r="F347" s="145"/>
      <c r="G347" s="141" t="str">
        <f t="shared" ca="1" si="19"/>
        <v>hi</v>
      </c>
      <c r="H347" s="141">
        <f t="shared" si="20"/>
        <v>0</v>
      </c>
      <c r="I347" s="141">
        <f t="shared" ca="1" si="21"/>
        <v>0</v>
      </c>
      <c r="J347" s="141">
        <f t="shared" ca="1" si="22"/>
        <v>0</v>
      </c>
    </row>
    <row r="348" spans="1:10">
      <c r="A348" s="145"/>
      <c r="B348" s="146"/>
      <c r="C348" s="145"/>
      <c r="D348" s="145"/>
      <c r="E348" s="145"/>
      <c r="F348" s="145"/>
      <c r="G348" s="141" t="str">
        <f t="shared" ca="1" si="19"/>
        <v>hi</v>
      </c>
      <c r="H348" s="141">
        <f t="shared" si="20"/>
        <v>0</v>
      </c>
      <c r="I348" s="141">
        <f t="shared" ca="1" si="21"/>
        <v>0</v>
      </c>
      <c r="J348" s="141">
        <f t="shared" ca="1" si="22"/>
        <v>0</v>
      </c>
    </row>
    <row r="349" spans="1:10">
      <c r="A349" s="145"/>
      <c r="B349" s="146"/>
      <c r="C349" s="145"/>
      <c r="D349" s="145"/>
      <c r="E349" s="145"/>
      <c r="F349" s="145"/>
      <c r="G349" s="141" t="str">
        <f t="shared" ca="1" si="19"/>
        <v>hi</v>
      </c>
      <c r="H349" s="141">
        <f t="shared" si="20"/>
        <v>0</v>
      </c>
      <c r="I349" s="141">
        <f t="shared" ca="1" si="21"/>
        <v>0</v>
      </c>
      <c r="J349" s="141">
        <f t="shared" ca="1" si="22"/>
        <v>0</v>
      </c>
    </row>
    <row r="350" spans="1:10">
      <c r="A350" s="145"/>
      <c r="B350" s="146"/>
      <c r="C350" s="145"/>
      <c r="D350" s="145"/>
      <c r="E350" s="145"/>
      <c r="F350" s="145"/>
      <c r="G350" s="141" t="str">
        <f t="shared" ca="1" si="19"/>
        <v>hi</v>
      </c>
      <c r="H350" s="141">
        <f t="shared" si="20"/>
        <v>0</v>
      </c>
      <c r="I350" s="141">
        <f t="shared" ca="1" si="21"/>
        <v>0</v>
      </c>
      <c r="J350" s="141">
        <f t="shared" ca="1" si="22"/>
        <v>0</v>
      </c>
    </row>
    <row r="351" spans="1:10">
      <c r="A351" s="145"/>
      <c r="B351" s="146"/>
      <c r="C351" s="145"/>
      <c r="D351" s="145"/>
      <c r="E351" s="145"/>
      <c r="F351" s="145"/>
      <c r="G351" s="141" t="str">
        <f t="shared" ca="1" si="19"/>
        <v>hi</v>
      </c>
      <c r="H351" s="141">
        <f t="shared" si="20"/>
        <v>0</v>
      </c>
      <c r="I351" s="141">
        <f t="shared" ca="1" si="21"/>
        <v>0</v>
      </c>
      <c r="J351" s="141">
        <f t="shared" ca="1" si="22"/>
        <v>0</v>
      </c>
    </row>
    <row r="352" spans="1:10">
      <c r="A352" s="145"/>
      <c r="B352" s="146"/>
      <c r="C352" s="145"/>
      <c r="D352" s="145"/>
      <c r="E352" s="145"/>
      <c r="F352" s="145"/>
      <c r="G352" s="141" t="str">
        <f t="shared" ca="1" si="19"/>
        <v>hi</v>
      </c>
      <c r="H352" s="141">
        <f t="shared" si="20"/>
        <v>0</v>
      </c>
      <c r="I352" s="141">
        <f t="shared" ca="1" si="21"/>
        <v>0</v>
      </c>
      <c r="J352" s="141">
        <f t="shared" ca="1" si="22"/>
        <v>0</v>
      </c>
    </row>
    <row r="353" spans="1:10">
      <c r="A353" s="145"/>
      <c r="B353" s="146"/>
      <c r="C353" s="145"/>
      <c r="D353" s="145"/>
      <c r="E353" s="145"/>
      <c r="F353" s="145"/>
      <c r="G353" s="141" t="str">
        <f t="shared" ca="1" si="19"/>
        <v>hi</v>
      </c>
      <c r="H353" s="141">
        <f t="shared" si="20"/>
        <v>0</v>
      </c>
      <c r="I353" s="141">
        <f t="shared" ca="1" si="21"/>
        <v>0</v>
      </c>
      <c r="J353" s="141">
        <f t="shared" ca="1" si="22"/>
        <v>0</v>
      </c>
    </row>
    <row r="354" spans="1:10">
      <c r="A354" s="145"/>
      <c r="B354" s="146"/>
      <c r="C354" s="145"/>
      <c r="D354" s="145"/>
      <c r="E354" s="145"/>
      <c r="F354" s="145"/>
      <c r="G354" s="141" t="str">
        <f t="shared" ca="1" si="19"/>
        <v>hi</v>
      </c>
      <c r="H354" s="141">
        <f t="shared" si="20"/>
        <v>0</v>
      </c>
      <c r="I354" s="141">
        <f t="shared" ca="1" si="21"/>
        <v>0</v>
      </c>
      <c r="J354" s="141">
        <f t="shared" ca="1" si="22"/>
        <v>0</v>
      </c>
    </row>
    <row r="355" spans="1:10">
      <c r="A355" s="145"/>
      <c r="B355" s="146"/>
      <c r="C355" s="145"/>
      <c r="D355" s="145"/>
      <c r="E355" s="145"/>
      <c r="F355" s="145"/>
      <c r="G355" s="141" t="str">
        <f t="shared" ca="1" si="19"/>
        <v>hi</v>
      </c>
      <c r="H355" s="141">
        <f t="shared" si="20"/>
        <v>0</v>
      </c>
      <c r="I355" s="141">
        <f t="shared" ca="1" si="21"/>
        <v>0</v>
      </c>
      <c r="J355" s="141">
        <f t="shared" ca="1" si="22"/>
        <v>0</v>
      </c>
    </row>
    <row r="356" spans="1:10">
      <c r="A356" s="145"/>
      <c r="B356" s="146"/>
      <c r="C356" s="145"/>
      <c r="D356" s="145"/>
      <c r="E356" s="145"/>
      <c r="F356" s="145"/>
      <c r="G356" s="141" t="str">
        <f t="shared" ca="1" si="19"/>
        <v>hi</v>
      </c>
      <c r="H356" s="141">
        <f t="shared" si="20"/>
        <v>0</v>
      </c>
      <c r="I356" s="141">
        <f t="shared" ca="1" si="21"/>
        <v>0</v>
      </c>
      <c r="J356" s="141">
        <f t="shared" ca="1" si="22"/>
        <v>0</v>
      </c>
    </row>
    <row r="357" spans="1:10">
      <c r="A357" s="145"/>
      <c r="B357" s="146"/>
      <c r="C357" s="145"/>
      <c r="D357" s="145"/>
      <c r="E357" s="145"/>
      <c r="F357" s="145"/>
      <c r="G357" s="141" t="str">
        <f t="shared" ca="1" si="19"/>
        <v>hi</v>
      </c>
      <c r="H357" s="141">
        <f t="shared" si="20"/>
        <v>0</v>
      </c>
      <c r="I357" s="141">
        <f t="shared" ca="1" si="21"/>
        <v>0</v>
      </c>
      <c r="J357" s="141">
        <f t="shared" ca="1" si="22"/>
        <v>0</v>
      </c>
    </row>
    <row r="358" spans="1:10">
      <c r="A358" s="145"/>
      <c r="B358" s="146"/>
      <c r="C358" s="145"/>
      <c r="D358" s="145"/>
      <c r="E358" s="145"/>
      <c r="F358" s="145"/>
      <c r="G358" s="141" t="str">
        <f t="shared" ca="1" si="19"/>
        <v>hi</v>
      </c>
      <c r="H358" s="141">
        <f t="shared" si="20"/>
        <v>0</v>
      </c>
      <c r="I358" s="141">
        <f t="shared" ca="1" si="21"/>
        <v>0</v>
      </c>
      <c r="J358" s="141">
        <f t="shared" ca="1" si="22"/>
        <v>0</v>
      </c>
    </row>
    <row r="359" spans="1:10">
      <c r="A359" s="145"/>
      <c r="B359" s="146"/>
      <c r="C359" s="145"/>
      <c r="D359" s="145"/>
      <c r="E359" s="145"/>
      <c r="F359" s="145"/>
      <c r="G359" s="141" t="str">
        <f t="shared" ca="1" si="19"/>
        <v>hi</v>
      </c>
      <c r="H359" s="141">
        <f t="shared" si="20"/>
        <v>0</v>
      </c>
      <c r="I359" s="141">
        <f t="shared" ca="1" si="21"/>
        <v>0</v>
      </c>
      <c r="J359" s="141">
        <f t="shared" ca="1" si="22"/>
        <v>0</v>
      </c>
    </row>
    <row r="360" spans="1:10">
      <c r="A360" s="145"/>
      <c r="B360" s="146"/>
      <c r="C360" s="145"/>
      <c r="D360" s="145"/>
      <c r="E360" s="145"/>
      <c r="F360" s="145"/>
      <c r="G360" s="141" t="str">
        <f t="shared" ca="1" si="19"/>
        <v>hi</v>
      </c>
      <c r="H360" s="141">
        <f t="shared" si="20"/>
        <v>0</v>
      </c>
      <c r="I360" s="141">
        <f t="shared" ca="1" si="21"/>
        <v>0</v>
      </c>
      <c r="J360" s="141">
        <f t="shared" ca="1" si="22"/>
        <v>0</v>
      </c>
    </row>
    <row r="361" spans="1:10">
      <c r="A361" s="145"/>
      <c r="B361" s="146"/>
      <c r="C361" s="145"/>
      <c r="D361" s="145"/>
      <c r="E361" s="145"/>
      <c r="F361" s="145"/>
      <c r="G361" s="141" t="str">
        <f t="shared" ca="1" si="19"/>
        <v>hi</v>
      </c>
      <c r="H361" s="141">
        <f t="shared" si="20"/>
        <v>0</v>
      </c>
      <c r="I361" s="141">
        <f t="shared" ca="1" si="21"/>
        <v>0</v>
      </c>
      <c r="J361" s="141">
        <f t="shared" ca="1" si="22"/>
        <v>0</v>
      </c>
    </row>
    <row r="362" spans="1:10">
      <c r="A362" s="145"/>
      <c r="B362" s="146"/>
      <c r="C362" s="145"/>
      <c r="D362" s="145"/>
      <c r="E362" s="145"/>
      <c r="F362" s="145"/>
      <c r="G362" s="141" t="str">
        <f t="shared" ca="1" si="19"/>
        <v>hi</v>
      </c>
      <c r="H362" s="141">
        <f t="shared" si="20"/>
        <v>0</v>
      </c>
      <c r="I362" s="141">
        <f t="shared" ca="1" si="21"/>
        <v>0</v>
      </c>
      <c r="J362" s="141">
        <f t="shared" ca="1" si="22"/>
        <v>0</v>
      </c>
    </row>
    <row r="363" spans="1:10">
      <c r="A363" s="145"/>
      <c r="B363" s="146"/>
      <c r="C363" s="145"/>
      <c r="D363" s="145"/>
      <c r="E363" s="145"/>
      <c r="F363" s="145"/>
      <c r="G363" s="141" t="str">
        <f t="shared" ca="1" si="19"/>
        <v>hi</v>
      </c>
      <c r="H363" s="141">
        <f t="shared" si="20"/>
        <v>0</v>
      </c>
      <c r="I363" s="141">
        <f t="shared" ca="1" si="21"/>
        <v>0</v>
      </c>
      <c r="J363" s="141">
        <f t="shared" ca="1" si="22"/>
        <v>0</v>
      </c>
    </row>
    <row r="364" spans="1:10">
      <c r="A364" s="145"/>
      <c r="B364" s="146"/>
      <c r="C364" s="145"/>
      <c r="D364" s="145"/>
      <c r="E364" s="145"/>
      <c r="F364" s="145"/>
      <c r="G364" s="141" t="str">
        <f t="shared" ca="1" si="19"/>
        <v>hi</v>
      </c>
      <c r="H364" s="141">
        <f t="shared" si="20"/>
        <v>0</v>
      </c>
      <c r="I364" s="141">
        <f t="shared" ca="1" si="21"/>
        <v>0</v>
      </c>
      <c r="J364" s="141">
        <f t="shared" ca="1" si="22"/>
        <v>0</v>
      </c>
    </row>
    <row r="365" spans="1:10">
      <c r="A365" s="145"/>
      <c r="B365" s="146"/>
      <c r="C365" s="145"/>
      <c r="D365" s="145"/>
      <c r="E365" s="145"/>
      <c r="F365" s="145"/>
      <c r="G365" s="141" t="str">
        <f t="shared" ca="1" si="19"/>
        <v>hi</v>
      </c>
      <c r="H365" s="141">
        <f t="shared" si="20"/>
        <v>0</v>
      </c>
      <c r="I365" s="141">
        <f t="shared" ca="1" si="21"/>
        <v>0</v>
      </c>
      <c r="J365" s="141">
        <f t="shared" ca="1" si="22"/>
        <v>0</v>
      </c>
    </row>
    <row r="366" spans="1:10">
      <c r="A366" s="145"/>
      <c r="B366" s="146"/>
      <c r="C366" s="145"/>
      <c r="D366" s="145"/>
      <c r="E366" s="145"/>
      <c r="F366" s="145"/>
      <c r="G366" s="141" t="str">
        <f t="shared" ca="1" si="19"/>
        <v>hi</v>
      </c>
      <c r="H366" s="141">
        <f t="shared" si="20"/>
        <v>0</v>
      </c>
      <c r="I366" s="141">
        <f t="shared" ca="1" si="21"/>
        <v>0</v>
      </c>
      <c r="J366" s="141">
        <f t="shared" ca="1" si="22"/>
        <v>0</v>
      </c>
    </row>
    <row r="367" spans="1:10">
      <c r="A367" s="145"/>
      <c r="B367" s="146"/>
      <c r="C367" s="145"/>
      <c r="D367" s="145"/>
      <c r="E367" s="145"/>
      <c r="F367" s="145"/>
      <c r="G367" s="141" t="str">
        <f t="shared" ca="1" si="19"/>
        <v>hi</v>
      </c>
      <c r="H367" s="141">
        <f t="shared" si="20"/>
        <v>0</v>
      </c>
      <c r="I367" s="141">
        <f t="shared" ca="1" si="21"/>
        <v>0</v>
      </c>
      <c r="J367" s="141">
        <f t="shared" ca="1" si="22"/>
        <v>0</v>
      </c>
    </row>
    <row r="368" spans="1:10">
      <c r="A368" s="145"/>
      <c r="B368" s="146"/>
      <c r="C368" s="145"/>
      <c r="D368" s="145"/>
      <c r="E368" s="145"/>
      <c r="F368" s="145"/>
      <c r="G368" s="141" t="str">
        <f t="shared" ca="1" si="19"/>
        <v>hi</v>
      </c>
      <c r="H368" s="141">
        <f t="shared" si="20"/>
        <v>0</v>
      </c>
      <c r="I368" s="141">
        <f t="shared" ca="1" si="21"/>
        <v>0</v>
      </c>
      <c r="J368" s="141">
        <f t="shared" ca="1" si="22"/>
        <v>0</v>
      </c>
    </row>
    <row r="369" spans="1:10">
      <c r="A369" s="145"/>
      <c r="B369" s="146"/>
      <c r="C369" s="145"/>
      <c r="D369" s="145"/>
      <c r="E369" s="145"/>
      <c r="F369" s="145"/>
      <c r="G369" s="141" t="str">
        <f t="shared" ca="1" si="19"/>
        <v>hi</v>
      </c>
      <c r="H369" s="141">
        <f t="shared" si="20"/>
        <v>0</v>
      </c>
      <c r="I369" s="141">
        <f t="shared" ca="1" si="21"/>
        <v>0</v>
      </c>
      <c r="J369" s="141">
        <f t="shared" ca="1" si="22"/>
        <v>0</v>
      </c>
    </row>
    <row r="370" spans="1:10">
      <c r="A370" s="145"/>
      <c r="B370" s="146"/>
      <c r="C370" s="145"/>
      <c r="D370" s="145"/>
      <c r="E370" s="145"/>
      <c r="F370" s="145"/>
      <c r="G370" s="141" t="str">
        <f t="shared" ca="1" si="19"/>
        <v>hi</v>
      </c>
      <c r="H370" s="141">
        <f t="shared" si="20"/>
        <v>0</v>
      </c>
      <c r="I370" s="141">
        <f t="shared" ca="1" si="21"/>
        <v>0</v>
      </c>
      <c r="J370" s="141">
        <f t="shared" ca="1" si="22"/>
        <v>0</v>
      </c>
    </row>
    <row r="371" spans="1:10">
      <c r="A371" s="145"/>
      <c r="B371" s="146"/>
      <c r="C371" s="145"/>
      <c r="D371" s="145"/>
      <c r="E371" s="145"/>
      <c r="F371" s="145"/>
      <c r="G371" s="141" t="str">
        <f t="shared" ca="1" si="19"/>
        <v>hi</v>
      </c>
      <c r="H371" s="141">
        <f t="shared" si="20"/>
        <v>0</v>
      </c>
      <c r="I371" s="141">
        <f t="shared" ca="1" si="21"/>
        <v>0</v>
      </c>
      <c r="J371" s="141">
        <f t="shared" ca="1" si="22"/>
        <v>0</v>
      </c>
    </row>
    <row r="372" spans="1:10">
      <c r="A372" s="145"/>
      <c r="B372" s="146"/>
      <c r="C372" s="145"/>
      <c r="D372" s="145"/>
      <c r="E372" s="145"/>
      <c r="F372" s="145"/>
      <c r="G372" s="141" t="str">
        <f t="shared" ca="1" si="19"/>
        <v>hi</v>
      </c>
      <c r="H372" s="141">
        <f t="shared" si="20"/>
        <v>0</v>
      </c>
      <c r="I372" s="141">
        <f t="shared" ca="1" si="21"/>
        <v>0</v>
      </c>
      <c r="J372" s="141">
        <f t="shared" ca="1" si="22"/>
        <v>0</v>
      </c>
    </row>
    <row r="373" spans="1:10">
      <c r="A373" s="145"/>
      <c r="B373" s="146"/>
      <c r="C373" s="145"/>
      <c r="D373" s="145"/>
      <c r="E373" s="145"/>
      <c r="F373" s="145"/>
      <c r="G373" s="141" t="str">
        <f t="shared" ca="1" si="19"/>
        <v>hi</v>
      </c>
      <c r="H373" s="141">
        <f t="shared" si="20"/>
        <v>0</v>
      </c>
      <c r="I373" s="141">
        <f t="shared" ca="1" si="21"/>
        <v>0</v>
      </c>
      <c r="J373" s="141">
        <f t="shared" ca="1" si="22"/>
        <v>0</v>
      </c>
    </row>
    <row r="374" spans="1:10">
      <c r="A374" s="145"/>
      <c r="B374" s="146"/>
      <c r="C374" s="145"/>
      <c r="D374" s="145"/>
      <c r="E374" s="145"/>
      <c r="F374" s="145"/>
      <c r="G374" s="141" t="str">
        <f t="shared" ca="1" si="19"/>
        <v>hi</v>
      </c>
      <c r="H374" s="141">
        <f t="shared" si="20"/>
        <v>0</v>
      </c>
      <c r="I374" s="141">
        <f t="shared" ca="1" si="21"/>
        <v>0</v>
      </c>
      <c r="J374" s="141">
        <f t="shared" ca="1" si="22"/>
        <v>0</v>
      </c>
    </row>
    <row r="375" spans="1:10">
      <c r="A375" s="145"/>
      <c r="B375" s="146"/>
      <c r="C375" s="145"/>
      <c r="D375" s="145"/>
      <c r="E375" s="145"/>
      <c r="F375" s="145"/>
      <c r="G375" s="141" t="str">
        <f t="shared" ca="1" si="19"/>
        <v>hi</v>
      </c>
      <c r="H375" s="141">
        <f t="shared" si="20"/>
        <v>0</v>
      </c>
      <c r="I375" s="141">
        <f t="shared" ca="1" si="21"/>
        <v>0</v>
      </c>
      <c r="J375" s="141">
        <f t="shared" ca="1" si="22"/>
        <v>0</v>
      </c>
    </row>
    <row r="376" spans="1:10">
      <c r="A376" s="145"/>
      <c r="B376" s="146"/>
      <c r="C376" s="145"/>
      <c r="D376" s="145"/>
      <c r="E376" s="145"/>
      <c r="F376" s="145"/>
      <c r="G376" s="141" t="str">
        <f t="shared" ca="1" si="19"/>
        <v>hi</v>
      </c>
      <c r="H376" s="141">
        <f t="shared" si="20"/>
        <v>0</v>
      </c>
      <c r="I376" s="141">
        <f t="shared" ca="1" si="21"/>
        <v>0</v>
      </c>
      <c r="J376" s="141">
        <f t="shared" ca="1" si="22"/>
        <v>0</v>
      </c>
    </row>
    <row r="377" spans="1:10">
      <c r="A377" s="145"/>
      <c r="B377" s="146"/>
      <c r="C377" s="145"/>
      <c r="D377" s="145"/>
      <c r="E377" s="145"/>
      <c r="F377" s="145"/>
      <c r="G377" s="141" t="str">
        <f t="shared" ca="1" si="19"/>
        <v>hi</v>
      </c>
      <c r="H377" s="141">
        <f t="shared" si="20"/>
        <v>0</v>
      </c>
      <c r="I377" s="141">
        <f t="shared" ca="1" si="21"/>
        <v>0</v>
      </c>
      <c r="J377" s="141">
        <f t="shared" ca="1" si="22"/>
        <v>0</v>
      </c>
    </row>
    <row r="378" spans="1:10">
      <c r="A378" s="145"/>
      <c r="B378" s="146"/>
      <c r="C378" s="145"/>
      <c r="D378" s="145"/>
      <c r="E378" s="145"/>
      <c r="F378" s="145"/>
      <c r="G378" s="141" t="str">
        <f t="shared" ca="1" si="19"/>
        <v>hi</v>
      </c>
      <c r="H378" s="141">
        <f t="shared" si="20"/>
        <v>0</v>
      </c>
      <c r="I378" s="141">
        <f t="shared" ca="1" si="21"/>
        <v>0</v>
      </c>
      <c r="J378" s="141">
        <f t="shared" ca="1" si="22"/>
        <v>0</v>
      </c>
    </row>
    <row r="379" spans="1:10">
      <c r="A379" s="145"/>
      <c r="B379" s="146"/>
      <c r="C379" s="145"/>
      <c r="D379" s="145"/>
      <c r="E379" s="145"/>
      <c r="F379" s="145"/>
      <c r="G379" s="141" t="str">
        <f t="shared" ca="1" si="19"/>
        <v>hi</v>
      </c>
      <c r="H379" s="141">
        <f t="shared" si="20"/>
        <v>0</v>
      </c>
      <c r="I379" s="141">
        <f t="shared" ca="1" si="21"/>
        <v>0</v>
      </c>
      <c r="J379" s="141">
        <f t="shared" ca="1" si="22"/>
        <v>0</v>
      </c>
    </row>
    <row r="380" spans="1:10">
      <c r="A380" s="145"/>
      <c r="B380" s="146"/>
      <c r="C380" s="145"/>
      <c r="D380" s="145"/>
      <c r="E380" s="145"/>
      <c r="F380" s="145"/>
      <c r="G380" s="141" t="str">
        <f t="shared" ca="1" si="19"/>
        <v>hi</v>
      </c>
      <c r="H380" s="141">
        <f t="shared" si="20"/>
        <v>0</v>
      </c>
      <c r="I380" s="141">
        <f t="shared" ca="1" si="21"/>
        <v>0</v>
      </c>
      <c r="J380" s="141">
        <f t="shared" ca="1" si="22"/>
        <v>0</v>
      </c>
    </row>
    <row r="381" spans="1:10">
      <c r="A381" s="145"/>
      <c r="B381" s="146"/>
      <c r="C381" s="145"/>
      <c r="D381" s="145"/>
      <c r="E381" s="145"/>
      <c r="F381" s="145"/>
      <c r="G381" s="141" t="str">
        <f t="shared" ca="1" si="19"/>
        <v>hi</v>
      </c>
      <c r="H381" s="141">
        <f t="shared" si="20"/>
        <v>0</v>
      </c>
      <c r="I381" s="141">
        <f t="shared" ca="1" si="21"/>
        <v>0</v>
      </c>
      <c r="J381" s="141">
        <f t="shared" ca="1" si="22"/>
        <v>0</v>
      </c>
    </row>
    <row r="382" spans="1:10">
      <c r="A382" s="145"/>
      <c r="B382" s="146"/>
      <c r="C382" s="145"/>
      <c r="D382" s="145"/>
      <c r="E382" s="145"/>
      <c r="F382" s="145"/>
      <c r="G382" s="141" t="str">
        <f t="shared" ca="1" si="19"/>
        <v>hi</v>
      </c>
      <c r="H382" s="141">
        <f t="shared" si="20"/>
        <v>0</v>
      </c>
      <c r="I382" s="141">
        <f t="shared" ca="1" si="21"/>
        <v>0</v>
      </c>
      <c r="J382" s="141">
        <f t="shared" ca="1" si="22"/>
        <v>0</v>
      </c>
    </row>
    <row r="383" spans="1:10">
      <c r="A383" s="145"/>
      <c r="B383" s="146"/>
      <c r="C383" s="145"/>
      <c r="D383" s="145"/>
      <c r="E383" s="145"/>
      <c r="F383" s="145"/>
      <c r="G383" s="141" t="str">
        <f t="shared" ca="1" si="19"/>
        <v>hi</v>
      </c>
      <c r="H383" s="141">
        <f t="shared" si="20"/>
        <v>0</v>
      </c>
      <c r="I383" s="141">
        <f t="shared" ca="1" si="21"/>
        <v>0</v>
      </c>
      <c r="J383" s="141">
        <f t="shared" ca="1" si="22"/>
        <v>0</v>
      </c>
    </row>
    <row r="384" spans="1:10">
      <c r="A384" s="145"/>
      <c r="B384" s="146"/>
      <c r="C384" s="145"/>
      <c r="D384" s="145"/>
      <c r="E384" s="145"/>
      <c r="F384" s="145"/>
      <c r="G384" s="141" t="str">
        <f t="shared" ca="1" si="19"/>
        <v>hi</v>
      </c>
      <c r="H384" s="141">
        <f t="shared" si="20"/>
        <v>0</v>
      </c>
      <c r="I384" s="141">
        <f t="shared" ca="1" si="21"/>
        <v>0</v>
      </c>
      <c r="J384" s="141">
        <f t="shared" ca="1" si="22"/>
        <v>0</v>
      </c>
    </row>
    <row r="385" spans="1:10">
      <c r="A385" s="145"/>
      <c r="B385" s="146"/>
      <c r="C385" s="145"/>
      <c r="D385" s="145"/>
      <c r="E385" s="145"/>
      <c r="F385" s="145"/>
      <c r="G385" s="141" t="str">
        <f t="shared" ca="1" si="19"/>
        <v>hi</v>
      </c>
      <c r="H385" s="141">
        <f t="shared" si="20"/>
        <v>0</v>
      </c>
      <c r="I385" s="141">
        <f t="shared" ca="1" si="21"/>
        <v>0</v>
      </c>
      <c r="J385" s="141">
        <f t="shared" ca="1" si="22"/>
        <v>0</v>
      </c>
    </row>
    <row r="386" spans="1:10">
      <c r="A386" s="145"/>
      <c r="B386" s="146"/>
      <c r="C386" s="145"/>
      <c r="D386" s="145"/>
      <c r="E386" s="145"/>
      <c r="F386" s="145"/>
      <c r="G386" s="141" t="str">
        <f t="shared" ca="1" si="19"/>
        <v>hi</v>
      </c>
      <c r="H386" s="141">
        <f t="shared" si="20"/>
        <v>0</v>
      </c>
      <c r="I386" s="141">
        <f t="shared" ca="1" si="21"/>
        <v>0</v>
      </c>
      <c r="J386" s="141">
        <f t="shared" ca="1" si="22"/>
        <v>0</v>
      </c>
    </row>
    <row r="387" spans="1:10">
      <c r="A387" s="145"/>
      <c r="B387" s="146"/>
      <c r="C387" s="145"/>
      <c r="D387" s="145"/>
      <c r="E387" s="145"/>
      <c r="F387" s="145"/>
      <c r="G387" s="141" t="str">
        <f t="shared" ca="1" si="19"/>
        <v>hi</v>
      </c>
      <c r="H387" s="141">
        <f t="shared" si="20"/>
        <v>0</v>
      </c>
      <c r="I387" s="141">
        <f t="shared" ca="1" si="21"/>
        <v>0</v>
      </c>
      <c r="J387" s="141">
        <f t="shared" ca="1" si="22"/>
        <v>0</v>
      </c>
    </row>
    <row r="388" spans="1:10">
      <c r="A388" s="145"/>
      <c r="B388" s="146"/>
      <c r="C388" s="145"/>
      <c r="D388" s="145"/>
      <c r="E388" s="145"/>
      <c r="F388" s="145"/>
      <c r="G388" s="141" t="str">
        <f t="shared" ca="1" si="19"/>
        <v>hi</v>
      </c>
      <c r="H388" s="141">
        <f t="shared" si="20"/>
        <v>0</v>
      </c>
      <c r="I388" s="141">
        <f t="shared" ca="1" si="21"/>
        <v>0</v>
      </c>
      <c r="J388" s="141">
        <f t="shared" ca="1" si="22"/>
        <v>0</v>
      </c>
    </row>
    <row r="389" spans="1:10">
      <c r="A389" s="145"/>
      <c r="B389" s="146"/>
      <c r="C389" s="145"/>
      <c r="D389" s="145"/>
      <c r="E389" s="145"/>
      <c r="F389" s="145"/>
      <c r="G389" s="141" t="str">
        <f t="shared" ca="1" si="19"/>
        <v>hi</v>
      </c>
      <c r="H389" s="141">
        <f t="shared" si="20"/>
        <v>0</v>
      </c>
      <c r="I389" s="141">
        <f t="shared" ca="1" si="21"/>
        <v>0</v>
      </c>
      <c r="J389" s="141">
        <f t="shared" ca="1" si="22"/>
        <v>0</v>
      </c>
    </row>
    <row r="390" spans="1:10">
      <c r="A390" s="145"/>
      <c r="B390" s="146"/>
      <c r="C390" s="145"/>
      <c r="D390" s="145"/>
      <c r="E390" s="145"/>
      <c r="F390" s="145"/>
      <c r="G390" s="141" t="str">
        <f t="shared" ca="1" si="19"/>
        <v>hi</v>
      </c>
      <c r="H390" s="141">
        <f t="shared" si="20"/>
        <v>0</v>
      </c>
      <c r="I390" s="141">
        <f t="shared" ca="1" si="21"/>
        <v>0</v>
      </c>
      <c r="J390" s="141">
        <f t="shared" ca="1" si="22"/>
        <v>0</v>
      </c>
    </row>
    <row r="391" spans="1:10">
      <c r="A391" s="145"/>
      <c r="B391" s="146"/>
      <c r="C391" s="145"/>
      <c r="D391" s="145"/>
      <c r="E391" s="145"/>
      <c r="F391" s="145"/>
      <c r="G391" s="141" t="str">
        <f t="shared" ca="1" si="19"/>
        <v>hi</v>
      </c>
      <c r="H391" s="141">
        <f t="shared" si="20"/>
        <v>0</v>
      </c>
      <c r="I391" s="141">
        <f t="shared" ca="1" si="21"/>
        <v>0</v>
      </c>
      <c r="J391" s="141">
        <f t="shared" ca="1" si="22"/>
        <v>0</v>
      </c>
    </row>
    <row r="392" spans="1:10">
      <c r="A392" s="145"/>
      <c r="B392" s="146"/>
      <c r="C392" s="145"/>
      <c r="D392" s="145"/>
      <c r="E392" s="145"/>
      <c r="F392" s="145"/>
      <c r="G392" s="141" t="str">
        <f t="shared" ca="1" si="19"/>
        <v>hi</v>
      </c>
      <c r="H392" s="141">
        <f t="shared" si="20"/>
        <v>0</v>
      </c>
      <c r="I392" s="141">
        <f t="shared" ca="1" si="21"/>
        <v>0</v>
      </c>
      <c r="J392" s="141">
        <f t="shared" ca="1" si="22"/>
        <v>0</v>
      </c>
    </row>
    <row r="393" spans="1:10">
      <c r="A393" s="145"/>
      <c r="B393" s="146"/>
      <c r="C393" s="145"/>
      <c r="D393" s="145"/>
      <c r="E393" s="145"/>
      <c r="F393" s="145"/>
      <c r="G393" s="141" t="str">
        <f t="shared" ca="1" si="19"/>
        <v>hi</v>
      </c>
      <c r="H393" s="141">
        <f t="shared" si="20"/>
        <v>0</v>
      </c>
      <c r="I393" s="141">
        <f t="shared" ca="1" si="21"/>
        <v>0</v>
      </c>
      <c r="J393" s="141">
        <f t="shared" ca="1" si="22"/>
        <v>0</v>
      </c>
    </row>
    <row r="394" spans="1:10">
      <c r="A394" s="145"/>
      <c r="B394" s="146"/>
      <c r="C394" s="145"/>
      <c r="D394" s="145"/>
      <c r="E394" s="145"/>
      <c r="F394" s="145"/>
      <c r="G394" s="141" t="str">
        <f t="shared" ca="1" si="19"/>
        <v>hi</v>
      </c>
      <c r="H394" s="141">
        <f t="shared" si="20"/>
        <v>0</v>
      </c>
      <c r="I394" s="141">
        <f t="shared" ca="1" si="21"/>
        <v>0</v>
      </c>
      <c r="J394" s="141">
        <f t="shared" ca="1" si="22"/>
        <v>0</v>
      </c>
    </row>
    <row r="395" spans="1:10">
      <c r="A395" s="145"/>
      <c r="B395" s="146"/>
      <c r="C395" s="145"/>
      <c r="D395" s="145"/>
      <c r="E395" s="145"/>
      <c r="F395" s="145"/>
      <c r="G395" s="141" t="str">
        <f t="shared" ca="1" si="19"/>
        <v>hi</v>
      </c>
      <c r="H395" s="141">
        <f t="shared" si="20"/>
        <v>0</v>
      </c>
      <c r="I395" s="141">
        <f t="shared" ca="1" si="21"/>
        <v>0</v>
      </c>
      <c r="J395" s="141">
        <f t="shared" ca="1" si="22"/>
        <v>0</v>
      </c>
    </row>
    <row r="396" spans="1:10">
      <c r="A396" s="145"/>
      <c r="B396" s="146"/>
      <c r="C396" s="145"/>
      <c r="D396" s="145"/>
      <c r="E396" s="145"/>
      <c r="F396" s="145"/>
      <c r="G396" s="141" t="str">
        <f t="shared" ca="1" si="19"/>
        <v>hi</v>
      </c>
      <c r="H396" s="141">
        <f t="shared" si="20"/>
        <v>0</v>
      </c>
      <c r="I396" s="141">
        <f t="shared" ca="1" si="21"/>
        <v>0</v>
      </c>
      <c r="J396" s="141">
        <f t="shared" ca="1" si="22"/>
        <v>0</v>
      </c>
    </row>
    <row r="397" spans="1:10">
      <c r="A397" s="145"/>
      <c r="B397" s="146"/>
      <c r="C397" s="145"/>
      <c r="D397" s="145"/>
      <c r="E397" s="145"/>
      <c r="F397" s="145"/>
      <c r="G397" s="141" t="str">
        <f t="shared" ca="1" si="19"/>
        <v>hi</v>
      </c>
      <c r="H397" s="141">
        <f t="shared" si="20"/>
        <v>0</v>
      </c>
      <c r="I397" s="141">
        <f t="shared" ca="1" si="21"/>
        <v>0</v>
      </c>
      <c r="J397" s="141">
        <f t="shared" ca="1" si="22"/>
        <v>0</v>
      </c>
    </row>
    <row r="398" spans="1:10">
      <c r="A398" s="145"/>
      <c r="B398" s="146"/>
      <c r="C398" s="145"/>
      <c r="D398" s="145"/>
      <c r="E398" s="145"/>
      <c r="F398" s="145"/>
      <c r="G398" s="141" t="str">
        <f t="shared" ref="G398:G461" ca="1" si="23">IF(F398&gt;C398,  IF($B$8=0,"lo",IF(RAND()&gt;$B$9,"lo","hi")),   IF($B$8=0,"hi",IF(RAND()&lt;=$B$9,"lo","hi"))   )</f>
        <v>hi</v>
      </c>
      <c r="H398" s="141">
        <f t="shared" ref="H398:H461" si="24">C398</f>
        <v>0</v>
      </c>
      <c r="I398" s="141">
        <f t="shared" ref="I398:I461" ca="1" si="25">IF(G398="hi",D398,E398)</f>
        <v>0</v>
      </c>
      <c r="J398" s="141">
        <f t="shared" ref="J398:J461" ca="1" si="26">IF(G398="hi",E398,D398)</f>
        <v>0</v>
      </c>
    </row>
    <row r="399" spans="1:10">
      <c r="A399" s="145"/>
      <c r="B399" s="146"/>
      <c r="C399" s="145"/>
      <c r="D399" s="145"/>
      <c r="E399" s="145"/>
      <c r="F399" s="145"/>
      <c r="G399" s="141" t="str">
        <f t="shared" ca="1" si="23"/>
        <v>hi</v>
      </c>
      <c r="H399" s="141">
        <f t="shared" si="24"/>
        <v>0</v>
      </c>
      <c r="I399" s="141">
        <f t="shared" ca="1" si="25"/>
        <v>0</v>
      </c>
      <c r="J399" s="141">
        <f t="shared" ca="1" si="26"/>
        <v>0</v>
      </c>
    </row>
    <row r="400" spans="1:10">
      <c r="A400" s="145"/>
      <c r="B400" s="146"/>
      <c r="C400" s="145"/>
      <c r="D400" s="145"/>
      <c r="E400" s="145"/>
      <c r="F400" s="145"/>
      <c r="G400" s="141" t="str">
        <f t="shared" ca="1" si="23"/>
        <v>hi</v>
      </c>
      <c r="H400" s="141">
        <f t="shared" si="24"/>
        <v>0</v>
      </c>
      <c r="I400" s="141">
        <f t="shared" ca="1" si="25"/>
        <v>0</v>
      </c>
      <c r="J400" s="141">
        <f t="shared" ca="1" si="26"/>
        <v>0</v>
      </c>
    </row>
    <row r="401" spans="1:10">
      <c r="A401" s="145"/>
      <c r="B401" s="146"/>
      <c r="C401" s="145"/>
      <c r="D401" s="145"/>
      <c r="E401" s="145"/>
      <c r="F401" s="145"/>
      <c r="G401" s="141" t="str">
        <f t="shared" ca="1" si="23"/>
        <v>hi</v>
      </c>
      <c r="H401" s="141">
        <f t="shared" si="24"/>
        <v>0</v>
      </c>
      <c r="I401" s="141">
        <f t="shared" ca="1" si="25"/>
        <v>0</v>
      </c>
      <c r="J401" s="141">
        <f t="shared" ca="1" si="26"/>
        <v>0</v>
      </c>
    </row>
    <row r="402" spans="1:10">
      <c r="A402" s="145"/>
      <c r="B402" s="146"/>
      <c r="C402" s="145"/>
      <c r="D402" s="145"/>
      <c r="E402" s="145"/>
      <c r="F402" s="145"/>
      <c r="G402" s="141" t="str">
        <f t="shared" ca="1" si="23"/>
        <v>hi</v>
      </c>
      <c r="H402" s="141">
        <f t="shared" si="24"/>
        <v>0</v>
      </c>
      <c r="I402" s="141">
        <f t="shared" ca="1" si="25"/>
        <v>0</v>
      </c>
      <c r="J402" s="141">
        <f t="shared" ca="1" si="26"/>
        <v>0</v>
      </c>
    </row>
    <row r="403" spans="1:10">
      <c r="A403" s="145"/>
      <c r="B403" s="146"/>
      <c r="C403" s="145"/>
      <c r="D403" s="145"/>
      <c r="E403" s="145"/>
      <c r="F403" s="145"/>
      <c r="G403" s="141" t="str">
        <f t="shared" ca="1" si="23"/>
        <v>hi</v>
      </c>
      <c r="H403" s="141">
        <f t="shared" si="24"/>
        <v>0</v>
      </c>
      <c r="I403" s="141">
        <f t="shared" ca="1" si="25"/>
        <v>0</v>
      </c>
      <c r="J403" s="141">
        <f t="shared" ca="1" si="26"/>
        <v>0</v>
      </c>
    </row>
    <row r="404" spans="1:10">
      <c r="A404" s="145"/>
      <c r="B404" s="146"/>
      <c r="C404" s="145"/>
      <c r="D404" s="145"/>
      <c r="E404" s="145"/>
      <c r="F404" s="145"/>
      <c r="G404" s="141" t="str">
        <f t="shared" ca="1" si="23"/>
        <v>hi</v>
      </c>
      <c r="H404" s="141">
        <f t="shared" si="24"/>
        <v>0</v>
      </c>
      <c r="I404" s="141">
        <f t="shared" ca="1" si="25"/>
        <v>0</v>
      </c>
      <c r="J404" s="141">
        <f t="shared" ca="1" si="26"/>
        <v>0</v>
      </c>
    </row>
    <row r="405" spans="1:10">
      <c r="A405" s="145"/>
      <c r="B405" s="146"/>
      <c r="C405" s="145"/>
      <c r="D405" s="145"/>
      <c r="E405" s="145"/>
      <c r="F405" s="145"/>
      <c r="G405" s="141" t="str">
        <f t="shared" ca="1" si="23"/>
        <v>hi</v>
      </c>
      <c r="H405" s="141">
        <f t="shared" si="24"/>
        <v>0</v>
      </c>
      <c r="I405" s="141">
        <f t="shared" ca="1" si="25"/>
        <v>0</v>
      </c>
      <c r="J405" s="141">
        <f t="shared" ca="1" si="26"/>
        <v>0</v>
      </c>
    </row>
    <row r="406" spans="1:10">
      <c r="A406" s="145"/>
      <c r="B406" s="146"/>
      <c r="C406" s="145"/>
      <c r="D406" s="145"/>
      <c r="E406" s="145"/>
      <c r="F406" s="145"/>
      <c r="G406" s="141" t="str">
        <f t="shared" ca="1" si="23"/>
        <v>hi</v>
      </c>
      <c r="H406" s="141">
        <f t="shared" si="24"/>
        <v>0</v>
      </c>
      <c r="I406" s="141">
        <f t="shared" ca="1" si="25"/>
        <v>0</v>
      </c>
      <c r="J406" s="141">
        <f t="shared" ca="1" si="26"/>
        <v>0</v>
      </c>
    </row>
    <row r="407" spans="1:10">
      <c r="A407" s="145"/>
      <c r="B407" s="146"/>
      <c r="C407" s="145"/>
      <c r="D407" s="145"/>
      <c r="E407" s="145"/>
      <c r="F407" s="145"/>
      <c r="G407" s="141" t="str">
        <f t="shared" ca="1" si="23"/>
        <v>hi</v>
      </c>
      <c r="H407" s="141">
        <f t="shared" si="24"/>
        <v>0</v>
      </c>
      <c r="I407" s="141">
        <f t="shared" ca="1" si="25"/>
        <v>0</v>
      </c>
      <c r="J407" s="141">
        <f t="shared" ca="1" si="26"/>
        <v>0</v>
      </c>
    </row>
    <row r="408" spans="1:10">
      <c r="A408" s="145"/>
      <c r="B408" s="146"/>
      <c r="C408" s="145"/>
      <c r="D408" s="145"/>
      <c r="E408" s="145"/>
      <c r="F408" s="145"/>
      <c r="G408" s="141" t="str">
        <f t="shared" ca="1" si="23"/>
        <v>hi</v>
      </c>
      <c r="H408" s="141">
        <f t="shared" si="24"/>
        <v>0</v>
      </c>
      <c r="I408" s="141">
        <f t="shared" ca="1" si="25"/>
        <v>0</v>
      </c>
      <c r="J408" s="141">
        <f t="shared" ca="1" si="26"/>
        <v>0</v>
      </c>
    </row>
    <row r="409" spans="1:10">
      <c r="A409" s="145"/>
      <c r="B409" s="146"/>
      <c r="C409" s="145"/>
      <c r="D409" s="145"/>
      <c r="E409" s="145"/>
      <c r="F409" s="145"/>
      <c r="G409" s="141" t="str">
        <f t="shared" ca="1" si="23"/>
        <v>hi</v>
      </c>
      <c r="H409" s="141">
        <f t="shared" si="24"/>
        <v>0</v>
      </c>
      <c r="I409" s="141">
        <f t="shared" ca="1" si="25"/>
        <v>0</v>
      </c>
      <c r="J409" s="141">
        <f t="shared" ca="1" si="26"/>
        <v>0</v>
      </c>
    </row>
    <row r="410" spans="1:10">
      <c r="A410" s="145"/>
      <c r="B410" s="146"/>
      <c r="C410" s="145"/>
      <c r="D410" s="145"/>
      <c r="E410" s="145"/>
      <c r="F410" s="145"/>
      <c r="G410" s="141" t="str">
        <f t="shared" ca="1" si="23"/>
        <v>hi</v>
      </c>
      <c r="H410" s="141">
        <f t="shared" si="24"/>
        <v>0</v>
      </c>
      <c r="I410" s="141">
        <f t="shared" ca="1" si="25"/>
        <v>0</v>
      </c>
      <c r="J410" s="141">
        <f t="shared" ca="1" si="26"/>
        <v>0</v>
      </c>
    </row>
    <row r="411" spans="1:10">
      <c r="A411" s="145"/>
      <c r="B411" s="146"/>
      <c r="C411" s="145"/>
      <c r="D411" s="145"/>
      <c r="E411" s="145"/>
      <c r="F411" s="145"/>
      <c r="G411" s="141" t="str">
        <f t="shared" ca="1" si="23"/>
        <v>hi</v>
      </c>
      <c r="H411" s="141">
        <f t="shared" si="24"/>
        <v>0</v>
      </c>
      <c r="I411" s="141">
        <f t="shared" ca="1" si="25"/>
        <v>0</v>
      </c>
      <c r="J411" s="141">
        <f t="shared" ca="1" si="26"/>
        <v>0</v>
      </c>
    </row>
    <row r="412" spans="1:10">
      <c r="A412" s="145"/>
      <c r="B412" s="146"/>
      <c r="C412" s="145"/>
      <c r="D412" s="145"/>
      <c r="E412" s="145"/>
      <c r="F412" s="145"/>
      <c r="G412" s="141" t="str">
        <f t="shared" ca="1" si="23"/>
        <v>hi</v>
      </c>
      <c r="H412" s="141">
        <f t="shared" si="24"/>
        <v>0</v>
      </c>
      <c r="I412" s="141">
        <f t="shared" ca="1" si="25"/>
        <v>0</v>
      </c>
      <c r="J412" s="141">
        <f t="shared" ca="1" si="26"/>
        <v>0</v>
      </c>
    </row>
    <row r="413" spans="1:10">
      <c r="A413" s="145"/>
      <c r="B413" s="146"/>
      <c r="C413" s="145"/>
      <c r="D413" s="145"/>
      <c r="E413" s="145"/>
      <c r="F413" s="145"/>
      <c r="G413" s="141" t="str">
        <f t="shared" ca="1" si="23"/>
        <v>hi</v>
      </c>
      <c r="H413" s="141">
        <f t="shared" si="24"/>
        <v>0</v>
      </c>
      <c r="I413" s="141">
        <f t="shared" ca="1" si="25"/>
        <v>0</v>
      </c>
      <c r="J413" s="141">
        <f t="shared" ca="1" si="26"/>
        <v>0</v>
      </c>
    </row>
    <row r="414" spans="1:10">
      <c r="A414" s="145"/>
      <c r="B414" s="146"/>
      <c r="C414" s="145"/>
      <c r="D414" s="145"/>
      <c r="E414" s="145"/>
      <c r="F414" s="145"/>
      <c r="G414" s="141" t="str">
        <f t="shared" ca="1" si="23"/>
        <v>hi</v>
      </c>
      <c r="H414" s="141">
        <f t="shared" si="24"/>
        <v>0</v>
      </c>
      <c r="I414" s="141">
        <f t="shared" ca="1" si="25"/>
        <v>0</v>
      </c>
      <c r="J414" s="141">
        <f t="shared" ca="1" si="26"/>
        <v>0</v>
      </c>
    </row>
    <row r="415" spans="1:10">
      <c r="A415" s="145"/>
      <c r="B415" s="146"/>
      <c r="C415" s="145"/>
      <c r="D415" s="145"/>
      <c r="E415" s="145"/>
      <c r="F415" s="145"/>
      <c r="G415" s="141" t="str">
        <f t="shared" ca="1" si="23"/>
        <v>hi</v>
      </c>
      <c r="H415" s="141">
        <f t="shared" si="24"/>
        <v>0</v>
      </c>
      <c r="I415" s="141">
        <f t="shared" ca="1" si="25"/>
        <v>0</v>
      </c>
      <c r="J415" s="141">
        <f t="shared" ca="1" si="26"/>
        <v>0</v>
      </c>
    </row>
    <row r="416" spans="1:10">
      <c r="A416" s="145"/>
      <c r="B416" s="146"/>
      <c r="C416" s="145"/>
      <c r="D416" s="145"/>
      <c r="E416" s="145"/>
      <c r="F416" s="145"/>
      <c r="G416" s="141" t="str">
        <f t="shared" ca="1" si="23"/>
        <v>hi</v>
      </c>
      <c r="H416" s="141">
        <f t="shared" si="24"/>
        <v>0</v>
      </c>
      <c r="I416" s="141">
        <f t="shared" ca="1" si="25"/>
        <v>0</v>
      </c>
      <c r="J416" s="141">
        <f t="shared" ca="1" si="26"/>
        <v>0</v>
      </c>
    </row>
    <row r="417" spans="1:10">
      <c r="A417" s="145"/>
      <c r="B417" s="146"/>
      <c r="C417" s="145"/>
      <c r="D417" s="145"/>
      <c r="E417" s="145"/>
      <c r="F417" s="145"/>
      <c r="G417" s="141" t="str">
        <f t="shared" ca="1" si="23"/>
        <v>hi</v>
      </c>
      <c r="H417" s="141">
        <f t="shared" si="24"/>
        <v>0</v>
      </c>
      <c r="I417" s="141">
        <f t="shared" ca="1" si="25"/>
        <v>0</v>
      </c>
      <c r="J417" s="141">
        <f t="shared" ca="1" si="26"/>
        <v>0</v>
      </c>
    </row>
    <row r="418" spans="1:10">
      <c r="A418" s="145"/>
      <c r="B418" s="146"/>
      <c r="C418" s="145"/>
      <c r="D418" s="145"/>
      <c r="E418" s="145"/>
      <c r="F418" s="145"/>
      <c r="G418" s="141" t="str">
        <f t="shared" ca="1" si="23"/>
        <v>hi</v>
      </c>
      <c r="H418" s="141">
        <f t="shared" si="24"/>
        <v>0</v>
      </c>
      <c r="I418" s="141">
        <f t="shared" ca="1" si="25"/>
        <v>0</v>
      </c>
      <c r="J418" s="141">
        <f t="shared" ca="1" si="26"/>
        <v>0</v>
      </c>
    </row>
    <row r="419" spans="1:10">
      <c r="A419" s="145"/>
      <c r="B419" s="146"/>
      <c r="C419" s="145"/>
      <c r="D419" s="145"/>
      <c r="E419" s="145"/>
      <c r="F419" s="145"/>
      <c r="G419" s="141" t="str">
        <f t="shared" ca="1" si="23"/>
        <v>hi</v>
      </c>
      <c r="H419" s="141">
        <f t="shared" si="24"/>
        <v>0</v>
      </c>
      <c r="I419" s="141">
        <f t="shared" ca="1" si="25"/>
        <v>0</v>
      </c>
      <c r="J419" s="141">
        <f t="shared" ca="1" si="26"/>
        <v>0</v>
      </c>
    </row>
    <row r="420" spans="1:10">
      <c r="A420" s="145"/>
      <c r="B420" s="146"/>
      <c r="C420" s="145"/>
      <c r="D420" s="145"/>
      <c r="E420" s="145"/>
      <c r="F420" s="145"/>
      <c r="G420" s="141" t="str">
        <f t="shared" ca="1" si="23"/>
        <v>hi</v>
      </c>
      <c r="H420" s="141">
        <f t="shared" si="24"/>
        <v>0</v>
      </c>
      <c r="I420" s="141">
        <f t="shared" ca="1" si="25"/>
        <v>0</v>
      </c>
      <c r="J420" s="141">
        <f t="shared" ca="1" si="26"/>
        <v>0</v>
      </c>
    </row>
    <row r="421" spans="1:10">
      <c r="A421" s="145"/>
      <c r="B421" s="146"/>
      <c r="C421" s="145"/>
      <c r="D421" s="145"/>
      <c r="E421" s="145"/>
      <c r="F421" s="145"/>
      <c r="G421" s="141" t="str">
        <f t="shared" ca="1" si="23"/>
        <v>hi</v>
      </c>
      <c r="H421" s="141">
        <f t="shared" si="24"/>
        <v>0</v>
      </c>
      <c r="I421" s="141">
        <f t="shared" ca="1" si="25"/>
        <v>0</v>
      </c>
      <c r="J421" s="141">
        <f t="shared" ca="1" si="26"/>
        <v>0</v>
      </c>
    </row>
    <row r="422" spans="1:10">
      <c r="A422" s="145"/>
      <c r="B422" s="146"/>
      <c r="C422" s="145"/>
      <c r="D422" s="145"/>
      <c r="E422" s="145"/>
      <c r="F422" s="145"/>
      <c r="G422" s="141" t="str">
        <f t="shared" ca="1" si="23"/>
        <v>hi</v>
      </c>
      <c r="H422" s="141">
        <f t="shared" si="24"/>
        <v>0</v>
      </c>
      <c r="I422" s="141">
        <f t="shared" ca="1" si="25"/>
        <v>0</v>
      </c>
      <c r="J422" s="141">
        <f t="shared" ca="1" si="26"/>
        <v>0</v>
      </c>
    </row>
    <row r="423" spans="1:10">
      <c r="A423" s="145"/>
      <c r="B423" s="146"/>
      <c r="C423" s="145"/>
      <c r="D423" s="145"/>
      <c r="E423" s="145"/>
      <c r="F423" s="145"/>
      <c r="G423" s="141" t="str">
        <f t="shared" ca="1" si="23"/>
        <v>hi</v>
      </c>
      <c r="H423" s="141">
        <f t="shared" si="24"/>
        <v>0</v>
      </c>
      <c r="I423" s="141">
        <f t="shared" ca="1" si="25"/>
        <v>0</v>
      </c>
      <c r="J423" s="141">
        <f t="shared" ca="1" si="26"/>
        <v>0</v>
      </c>
    </row>
    <row r="424" spans="1:10">
      <c r="A424" s="145"/>
      <c r="B424" s="146"/>
      <c r="C424" s="145"/>
      <c r="D424" s="145"/>
      <c r="E424" s="145"/>
      <c r="F424" s="145"/>
      <c r="G424" s="141" t="str">
        <f t="shared" ca="1" si="23"/>
        <v>hi</v>
      </c>
      <c r="H424" s="141">
        <f t="shared" si="24"/>
        <v>0</v>
      </c>
      <c r="I424" s="141">
        <f t="shared" ca="1" si="25"/>
        <v>0</v>
      </c>
      <c r="J424" s="141">
        <f t="shared" ca="1" si="26"/>
        <v>0</v>
      </c>
    </row>
    <row r="425" spans="1:10">
      <c r="A425" s="145"/>
      <c r="B425" s="146"/>
      <c r="C425" s="145"/>
      <c r="D425" s="145"/>
      <c r="E425" s="145"/>
      <c r="F425" s="145"/>
      <c r="G425" s="141" t="str">
        <f t="shared" ca="1" si="23"/>
        <v>hi</v>
      </c>
      <c r="H425" s="141">
        <f t="shared" si="24"/>
        <v>0</v>
      </c>
      <c r="I425" s="141">
        <f t="shared" ca="1" si="25"/>
        <v>0</v>
      </c>
      <c r="J425" s="141">
        <f t="shared" ca="1" si="26"/>
        <v>0</v>
      </c>
    </row>
    <row r="426" spans="1:10">
      <c r="A426" s="145"/>
      <c r="B426" s="146"/>
      <c r="C426" s="145"/>
      <c r="D426" s="145"/>
      <c r="E426" s="145"/>
      <c r="F426" s="145"/>
      <c r="G426" s="141" t="str">
        <f t="shared" ca="1" si="23"/>
        <v>hi</v>
      </c>
      <c r="H426" s="141">
        <f t="shared" si="24"/>
        <v>0</v>
      </c>
      <c r="I426" s="141">
        <f t="shared" ca="1" si="25"/>
        <v>0</v>
      </c>
      <c r="J426" s="141">
        <f t="shared" ca="1" si="26"/>
        <v>0</v>
      </c>
    </row>
    <row r="427" spans="1:10">
      <c r="A427" s="145"/>
      <c r="B427" s="146"/>
      <c r="C427" s="145"/>
      <c r="D427" s="145"/>
      <c r="E427" s="145"/>
      <c r="F427" s="145"/>
      <c r="G427" s="141" t="str">
        <f t="shared" ca="1" si="23"/>
        <v>hi</v>
      </c>
      <c r="H427" s="141">
        <f t="shared" si="24"/>
        <v>0</v>
      </c>
      <c r="I427" s="141">
        <f t="shared" ca="1" si="25"/>
        <v>0</v>
      </c>
      <c r="J427" s="141">
        <f t="shared" ca="1" si="26"/>
        <v>0</v>
      </c>
    </row>
    <row r="428" spans="1:10">
      <c r="A428" s="145"/>
      <c r="B428" s="146"/>
      <c r="C428" s="145"/>
      <c r="D428" s="145"/>
      <c r="E428" s="145"/>
      <c r="F428" s="145"/>
      <c r="G428" s="141" t="str">
        <f t="shared" ca="1" si="23"/>
        <v>hi</v>
      </c>
      <c r="H428" s="141">
        <f t="shared" si="24"/>
        <v>0</v>
      </c>
      <c r="I428" s="141">
        <f t="shared" ca="1" si="25"/>
        <v>0</v>
      </c>
      <c r="J428" s="141">
        <f t="shared" ca="1" si="26"/>
        <v>0</v>
      </c>
    </row>
    <row r="429" spans="1:10">
      <c r="A429" s="145"/>
      <c r="B429" s="146"/>
      <c r="C429" s="145"/>
      <c r="D429" s="145"/>
      <c r="E429" s="145"/>
      <c r="F429" s="145"/>
      <c r="G429" s="141" t="str">
        <f t="shared" ca="1" si="23"/>
        <v>hi</v>
      </c>
      <c r="H429" s="141">
        <f t="shared" si="24"/>
        <v>0</v>
      </c>
      <c r="I429" s="141">
        <f t="shared" ca="1" si="25"/>
        <v>0</v>
      </c>
      <c r="J429" s="141">
        <f t="shared" ca="1" si="26"/>
        <v>0</v>
      </c>
    </row>
    <row r="430" spans="1:10">
      <c r="A430" s="145"/>
      <c r="B430" s="146"/>
      <c r="C430" s="145"/>
      <c r="D430" s="145"/>
      <c r="E430" s="145"/>
      <c r="F430" s="145"/>
      <c r="G430" s="141" t="str">
        <f t="shared" ca="1" si="23"/>
        <v>hi</v>
      </c>
      <c r="H430" s="141">
        <f t="shared" si="24"/>
        <v>0</v>
      </c>
      <c r="I430" s="141">
        <f t="shared" ca="1" si="25"/>
        <v>0</v>
      </c>
      <c r="J430" s="141">
        <f t="shared" ca="1" si="26"/>
        <v>0</v>
      </c>
    </row>
    <row r="431" spans="1:10">
      <c r="A431" s="145"/>
      <c r="B431" s="146"/>
      <c r="C431" s="145"/>
      <c r="D431" s="145"/>
      <c r="E431" s="145"/>
      <c r="F431" s="145"/>
      <c r="G431" s="141" t="str">
        <f t="shared" ca="1" si="23"/>
        <v>hi</v>
      </c>
      <c r="H431" s="141">
        <f t="shared" si="24"/>
        <v>0</v>
      </c>
      <c r="I431" s="141">
        <f t="shared" ca="1" si="25"/>
        <v>0</v>
      </c>
      <c r="J431" s="141">
        <f t="shared" ca="1" si="26"/>
        <v>0</v>
      </c>
    </row>
    <row r="432" spans="1:10">
      <c r="A432" s="145"/>
      <c r="B432" s="146"/>
      <c r="C432" s="145"/>
      <c r="D432" s="145"/>
      <c r="E432" s="145"/>
      <c r="F432" s="145"/>
      <c r="G432" s="141" t="str">
        <f t="shared" ca="1" si="23"/>
        <v>hi</v>
      </c>
      <c r="H432" s="141">
        <f t="shared" si="24"/>
        <v>0</v>
      </c>
      <c r="I432" s="141">
        <f t="shared" ca="1" si="25"/>
        <v>0</v>
      </c>
      <c r="J432" s="141">
        <f t="shared" ca="1" si="26"/>
        <v>0</v>
      </c>
    </row>
    <row r="433" spans="1:10">
      <c r="A433" s="145"/>
      <c r="B433" s="146"/>
      <c r="C433" s="145"/>
      <c r="D433" s="145"/>
      <c r="E433" s="145"/>
      <c r="F433" s="145"/>
      <c r="G433" s="141" t="str">
        <f t="shared" ca="1" si="23"/>
        <v>hi</v>
      </c>
      <c r="H433" s="141">
        <f t="shared" si="24"/>
        <v>0</v>
      </c>
      <c r="I433" s="141">
        <f t="shared" ca="1" si="25"/>
        <v>0</v>
      </c>
      <c r="J433" s="141">
        <f t="shared" ca="1" si="26"/>
        <v>0</v>
      </c>
    </row>
    <row r="434" spans="1:10">
      <c r="A434" s="145"/>
      <c r="B434" s="146"/>
      <c r="C434" s="145"/>
      <c r="D434" s="145"/>
      <c r="E434" s="145"/>
      <c r="F434" s="145"/>
      <c r="G434" s="141" t="str">
        <f t="shared" ca="1" si="23"/>
        <v>hi</v>
      </c>
      <c r="H434" s="141">
        <f t="shared" si="24"/>
        <v>0</v>
      </c>
      <c r="I434" s="141">
        <f t="shared" ca="1" si="25"/>
        <v>0</v>
      </c>
      <c r="J434" s="141">
        <f t="shared" ca="1" si="26"/>
        <v>0</v>
      </c>
    </row>
    <row r="435" spans="1:10">
      <c r="A435" s="145"/>
      <c r="B435" s="146"/>
      <c r="C435" s="145"/>
      <c r="D435" s="145"/>
      <c r="E435" s="145"/>
      <c r="F435" s="145"/>
      <c r="G435" s="141" t="str">
        <f t="shared" ca="1" si="23"/>
        <v>hi</v>
      </c>
      <c r="H435" s="141">
        <f t="shared" si="24"/>
        <v>0</v>
      </c>
      <c r="I435" s="141">
        <f t="shared" ca="1" si="25"/>
        <v>0</v>
      </c>
      <c r="J435" s="141">
        <f t="shared" ca="1" si="26"/>
        <v>0</v>
      </c>
    </row>
    <row r="436" spans="1:10">
      <c r="A436" s="145"/>
      <c r="B436" s="146"/>
      <c r="C436" s="145"/>
      <c r="D436" s="145"/>
      <c r="E436" s="145"/>
      <c r="F436" s="145"/>
      <c r="G436" s="141" t="str">
        <f t="shared" ca="1" si="23"/>
        <v>hi</v>
      </c>
      <c r="H436" s="141">
        <f t="shared" si="24"/>
        <v>0</v>
      </c>
      <c r="I436" s="141">
        <f t="shared" ca="1" si="25"/>
        <v>0</v>
      </c>
      <c r="J436" s="141">
        <f t="shared" ca="1" si="26"/>
        <v>0</v>
      </c>
    </row>
    <row r="437" spans="1:10">
      <c r="A437" s="145"/>
      <c r="B437" s="146"/>
      <c r="C437" s="145"/>
      <c r="D437" s="145"/>
      <c r="E437" s="145"/>
      <c r="F437" s="145"/>
      <c r="G437" s="141" t="str">
        <f t="shared" ca="1" si="23"/>
        <v>hi</v>
      </c>
      <c r="H437" s="141">
        <f t="shared" si="24"/>
        <v>0</v>
      </c>
      <c r="I437" s="141">
        <f t="shared" ca="1" si="25"/>
        <v>0</v>
      </c>
      <c r="J437" s="141">
        <f t="shared" ca="1" si="26"/>
        <v>0</v>
      </c>
    </row>
    <row r="438" spans="1:10">
      <c r="A438" s="145"/>
      <c r="B438" s="146"/>
      <c r="C438" s="145"/>
      <c r="D438" s="145"/>
      <c r="E438" s="145"/>
      <c r="F438" s="145"/>
      <c r="G438" s="141" t="str">
        <f t="shared" ca="1" si="23"/>
        <v>hi</v>
      </c>
      <c r="H438" s="141">
        <f t="shared" si="24"/>
        <v>0</v>
      </c>
      <c r="I438" s="141">
        <f t="shared" ca="1" si="25"/>
        <v>0</v>
      </c>
      <c r="J438" s="141">
        <f t="shared" ca="1" si="26"/>
        <v>0</v>
      </c>
    </row>
    <row r="439" spans="1:10">
      <c r="A439" s="145"/>
      <c r="B439" s="146"/>
      <c r="C439" s="145"/>
      <c r="D439" s="145"/>
      <c r="E439" s="145"/>
      <c r="F439" s="145"/>
      <c r="G439" s="141" t="str">
        <f t="shared" ca="1" si="23"/>
        <v>hi</v>
      </c>
      <c r="H439" s="141">
        <f t="shared" si="24"/>
        <v>0</v>
      </c>
      <c r="I439" s="141">
        <f t="shared" ca="1" si="25"/>
        <v>0</v>
      </c>
      <c r="J439" s="141">
        <f t="shared" ca="1" si="26"/>
        <v>0</v>
      </c>
    </row>
    <row r="440" spans="1:10">
      <c r="A440" s="145"/>
      <c r="B440" s="146"/>
      <c r="C440" s="145"/>
      <c r="D440" s="145"/>
      <c r="E440" s="145"/>
      <c r="F440" s="145"/>
      <c r="G440" s="141" t="str">
        <f t="shared" ca="1" si="23"/>
        <v>hi</v>
      </c>
      <c r="H440" s="141">
        <f t="shared" si="24"/>
        <v>0</v>
      </c>
      <c r="I440" s="141">
        <f t="shared" ca="1" si="25"/>
        <v>0</v>
      </c>
      <c r="J440" s="141">
        <f t="shared" ca="1" si="26"/>
        <v>0</v>
      </c>
    </row>
    <row r="441" spans="1:10">
      <c r="A441" s="145"/>
      <c r="B441" s="146"/>
      <c r="C441" s="145"/>
      <c r="D441" s="145"/>
      <c r="E441" s="145"/>
      <c r="F441" s="145"/>
      <c r="G441" s="141" t="str">
        <f t="shared" ca="1" si="23"/>
        <v>hi</v>
      </c>
      <c r="H441" s="141">
        <f t="shared" si="24"/>
        <v>0</v>
      </c>
      <c r="I441" s="141">
        <f t="shared" ca="1" si="25"/>
        <v>0</v>
      </c>
      <c r="J441" s="141">
        <f t="shared" ca="1" si="26"/>
        <v>0</v>
      </c>
    </row>
    <row r="442" spans="1:10">
      <c r="A442" s="145"/>
      <c r="B442" s="146"/>
      <c r="C442" s="145"/>
      <c r="D442" s="145"/>
      <c r="E442" s="145"/>
      <c r="F442" s="145"/>
      <c r="G442" s="141" t="str">
        <f t="shared" ca="1" si="23"/>
        <v>hi</v>
      </c>
      <c r="H442" s="141">
        <f t="shared" si="24"/>
        <v>0</v>
      </c>
      <c r="I442" s="141">
        <f t="shared" ca="1" si="25"/>
        <v>0</v>
      </c>
      <c r="J442" s="141">
        <f t="shared" ca="1" si="26"/>
        <v>0</v>
      </c>
    </row>
    <row r="443" spans="1:10">
      <c r="A443" s="145"/>
      <c r="B443" s="146"/>
      <c r="C443" s="145"/>
      <c r="D443" s="145"/>
      <c r="E443" s="145"/>
      <c r="F443" s="145"/>
      <c r="G443" s="141" t="str">
        <f t="shared" ca="1" si="23"/>
        <v>hi</v>
      </c>
      <c r="H443" s="141">
        <f t="shared" si="24"/>
        <v>0</v>
      </c>
      <c r="I443" s="141">
        <f t="shared" ca="1" si="25"/>
        <v>0</v>
      </c>
      <c r="J443" s="141">
        <f t="shared" ca="1" si="26"/>
        <v>0</v>
      </c>
    </row>
    <row r="444" spans="1:10">
      <c r="A444" s="145"/>
      <c r="B444" s="146"/>
      <c r="C444" s="145"/>
      <c r="D444" s="145"/>
      <c r="E444" s="145"/>
      <c r="F444" s="145"/>
      <c r="G444" s="141" t="str">
        <f t="shared" ca="1" si="23"/>
        <v>hi</v>
      </c>
      <c r="H444" s="141">
        <f t="shared" si="24"/>
        <v>0</v>
      </c>
      <c r="I444" s="141">
        <f t="shared" ca="1" si="25"/>
        <v>0</v>
      </c>
      <c r="J444" s="141">
        <f t="shared" ca="1" si="26"/>
        <v>0</v>
      </c>
    </row>
    <row r="445" spans="1:10">
      <c r="A445" s="145"/>
      <c r="B445" s="146"/>
      <c r="C445" s="145"/>
      <c r="D445" s="145"/>
      <c r="E445" s="145"/>
      <c r="F445" s="145"/>
      <c r="G445" s="141" t="str">
        <f t="shared" ca="1" si="23"/>
        <v>hi</v>
      </c>
      <c r="H445" s="141">
        <f t="shared" si="24"/>
        <v>0</v>
      </c>
      <c r="I445" s="141">
        <f t="shared" ca="1" si="25"/>
        <v>0</v>
      </c>
      <c r="J445" s="141">
        <f t="shared" ca="1" si="26"/>
        <v>0</v>
      </c>
    </row>
    <row r="446" spans="1:10">
      <c r="A446" s="145"/>
      <c r="B446" s="146"/>
      <c r="C446" s="145"/>
      <c r="D446" s="145"/>
      <c r="E446" s="145"/>
      <c r="F446" s="145"/>
      <c r="G446" s="141" t="str">
        <f t="shared" ca="1" si="23"/>
        <v>hi</v>
      </c>
      <c r="H446" s="141">
        <f t="shared" si="24"/>
        <v>0</v>
      </c>
      <c r="I446" s="141">
        <f t="shared" ca="1" si="25"/>
        <v>0</v>
      </c>
      <c r="J446" s="141">
        <f t="shared" ca="1" si="26"/>
        <v>0</v>
      </c>
    </row>
    <row r="447" spans="1:10">
      <c r="A447" s="145"/>
      <c r="B447" s="146"/>
      <c r="C447" s="145"/>
      <c r="D447" s="145"/>
      <c r="E447" s="145"/>
      <c r="F447" s="145"/>
      <c r="G447" s="141" t="str">
        <f t="shared" ca="1" si="23"/>
        <v>hi</v>
      </c>
      <c r="H447" s="141">
        <f t="shared" si="24"/>
        <v>0</v>
      </c>
      <c r="I447" s="141">
        <f t="shared" ca="1" si="25"/>
        <v>0</v>
      </c>
      <c r="J447" s="141">
        <f t="shared" ca="1" si="26"/>
        <v>0</v>
      </c>
    </row>
    <row r="448" spans="1:10">
      <c r="A448" s="145"/>
      <c r="B448" s="146"/>
      <c r="C448" s="145"/>
      <c r="D448" s="145"/>
      <c r="E448" s="145"/>
      <c r="F448" s="145"/>
      <c r="G448" s="141" t="str">
        <f t="shared" ca="1" si="23"/>
        <v>hi</v>
      </c>
      <c r="H448" s="141">
        <f t="shared" si="24"/>
        <v>0</v>
      </c>
      <c r="I448" s="141">
        <f t="shared" ca="1" si="25"/>
        <v>0</v>
      </c>
      <c r="J448" s="141">
        <f t="shared" ca="1" si="26"/>
        <v>0</v>
      </c>
    </row>
    <row r="449" spans="1:10">
      <c r="A449" s="145"/>
      <c r="B449" s="146"/>
      <c r="C449" s="145"/>
      <c r="D449" s="145"/>
      <c r="E449" s="145"/>
      <c r="F449" s="145"/>
      <c r="G449" s="141" t="str">
        <f t="shared" ca="1" si="23"/>
        <v>hi</v>
      </c>
      <c r="H449" s="141">
        <f t="shared" si="24"/>
        <v>0</v>
      </c>
      <c r="I449" s="141">
        <f t="shared" ca="1" si="25"/>
        <v>0</v>
      </c>
      <c r="J449" s="141">
        <f t="shared" ca="1" si="26"/>
        <v>0</v>
      </c>
    </row>
    <row r="450" spans="1:10">
      <c r="A450" s="145"/>
      <c r="B450" s="146"/>
      <c r="C450" s="145"/>
      <c r="D450" s="145"/>
      <c r="E450" s="145"/>
      <c r="F450" s="145"/>
      <c r="G450" s="141" t="str">
        <f t="shared" ca="1" si="23"/>
        <v>hi</v>
      </c>
      <c r="H450" s="141">
        <f t="shared" si="24"/>
        <v>0</v>
      </c>
      <c r="I450" s="141">
        <f t="shared" ca="1" si="25"/>
        <v>0</v>
      </c>
      <c r="J450" s="141">
        <f t="shared" ca="1" si="26"/>
        <v>0</v>
      </c>
    </row>
    <row r="451" spans="1:10">
      <c r="A451" s="145"/>
      <c r="B451" s="146"/>
      <c r="C451" s="145"/>
      <c r="D451" s="145"/>
      <c r="E451" s="145"/>
      <c r="F451" s="145"/>
      <c r="G451" s="141" t="str">
        <f t="shared" ca="1" si="23"/>
        <v>hi</v>
      </c>
      <c r="H451" s="141">
        <f t="shared" si="24"/>
        <v>0</v>
      </c>
      <c r="I451" s="141">
        <f t="shared" ca="1" si="25"/>
        <v>0</v>
      </c>
      <c r="J451" s="141">
        <f t="shared" ca="1" si="26"/>
        <v>0</v>
      </c>
    </row>
    <row r="452" spans="1:10">
      <c r="A452" s="145"/>
      <c r="B452" s="146"/>
      <c r="C452" s="145"/>
      <c r="D452" s="145"/>
      <c r="E452" s="145"/>
      <c r="F452" s="145"/>
      <c r="G452" s="141" t="str">
        <f t="shared" ca="1" si="23"/>
        <v>hi</v>
      </c>
      <c r="H452" s="141">
        <f t="shared" si="24"/>
        <v>0</v>
      </c>
      <c r="I452" s="141">
        <f t="shared" ca="1" si="25"/>
        <v>0</v>
      </c>
      <c r="J452" s="141">
        <f t="shared" ca="1" si="26"/>
        <v>0</v>
      </c>
    </row>
    <row r="453" spans="1:10">
      <c r="A453" s="145"/>
      <c r="B453" s="146"/>
      <c r="C453" s="145"/>
      <c r="D453" s="145"/>
      <c r="E453" s="145"/>
      <c r="F453" s="145"/>
      <c r="G453" s="141" t="str">
        <f t="shared" ca="1" si="23"/>
        <v>hi</v>
      </c>
      <c r="H453" s="141">
        <f t="shared" si="24"/>
        <v>0</v>
      </c>
      <c r="I453" s="141">
        <f t="shared" ca="1" si="25"/>
        <v>0</v>
      </c>
      <c r="J453" s="141">
        <f t="shared" ca="1" si="26"/>
        <v>0</v>
      </c>
    </row>
    <row r="454" spans="1:10">
      <c r="A454" s="145"/>
      <c r="B454" s="146"/>
      <c r="C454" s="145"/>
      <c r="D454" s="145"/>
      <c r="E454" s="145"/>
      <c r="F454" s="145"/>
      <c r="G454" s="141" t="str">
        <f t="shared" ca="1" si="23"/>
        <v>hi</v>
      </c>
      <c r="H454" s="141">
        <f t="shared" si="24"/>
        <v>0</v>
      </c>
      <c r="I454" s="141">
        <f t="shared" ca="1" si="25"/>
        <v>0</v>
      </c>
      <c r="J454" s="141">
        <f t="shared" ca="1" si="26"/>
        <v>0</v>
      </c>
    </row>
    <row r="455" spans="1:10">
      <c r="A455" s="145"/>
      <c r="B455" s="146"/>
      <c r="C455" s="145"/>
      <c r="D455" s="145"/>
      <c r="E455" s="145"/>
      <c r="F455" s="145"/>
      <c r="G455" s="141" t="str">
        <f t="shared" ca="1" si="23"/>
        <v>hi</v>
      </c>
      <c r="H455" s="141">
        <f t="shared" si="24"/>
        <v>0</v>
      </c>
      <c r="I455" s="141">
        <f t="shared" ca="1" si="25"/>
        <v>0</v>
      </c>
      <c r="J455" s="141">
        <f t="shared" ca="1" si="26"/>
        <v>0</v>
      </c>
    </row>
    <row r="456" spans="1:10">
      <c r="A456" s="145"/>
      <c r="B456" s="146"/>
      <c r="C456" s="145"/>
      <c r="D456" s="145"/>
      <c r="E456" s="145"/>
      <c r="F456" s="145"/>
      <c r="G456" s="141" t="str">
        <f t="shared" ca="1" si="23"/>
        <v>hi</v>
      </c>
      <c r="H456" s="141">
        <f t="shared" si="24"/>
        <v>0</v>
      </c>
      <c r="I456" s="141">
        <f t="shared" ca="1" si="25"/>
        <v>0</v>
      </c>
      <c r="J456" s="141">
        <f t="shared" ca="1" si="26"/>
        <v>0</v>
      </c>
    </row>
    <row r="457" spans="1:10">
      <c r="A457" s="145"/>
      <c r="B457" s="146"/>
      <c r="C457" s="145"/>
      <c r="D457" s="145"/>
      <c r="E457" s="145"/>
      <c r="F457" s="145"/>
      <c r="G457" s="141" t="str">
        <f t="shared" ca="1" si="23"/>
        <v>hi</v>
      </c>
      <c r="H457" s="141">
        <f t="shared" si="24"/>
        <v>0</v>
      </c>
      <c r="I457" s="141">
        <f t="shared" ca="1" si="25"/>
        <v>0</v>
      </c>
      <c r="J457" s="141">
        <f t="shared" ca="1" si="26"/>
        <v>0</v>
      </c>
    </row>
    <row r="458" spans="1:10">
      <c r="A458" s="145"/>
      <c r="B458" s="146"/>
      <c r="C458" s="145"/>
      <c r="D458" s="145"/>
      <c r="E458" s="145"/>
      <c r="F458" s="145"/>
      <c r="G458" s="141" t="str">
        <f t="shared" ca="1" si="23"/>
        <v>hi</v>
      </c>
      <c r="H458" s="141">
        <f t="shared" si="24"/>
        <v>0</v>
      </c>
      <c r="I458" s="141">
        <f t="shared" ca="1" si="25"/>
        <v>0</v>
      </c>
      <c r="J458" s="141">
        <f t="shared" ca="1" si="26"/>
        <v>0</v>
      </c>
    </row>
    <row r="459" spans="1:10">
      <c r="A459" s="145"/>
      <c r="B459" s="146"/>
      <c r="C459" s="145"/>
      <c r="D459" s="145"/>
      <c r="E459" s="145"/>
      <c r="F459" s="145"/>
      <c r="G459" s="141" t="str">
        <f t="shared" ca="1" si="23"/>
        <v>hi</v>
      </c>
      <c r="H459" s="141">
        <f t="shared" si="24"/>
        <v>0</v>
      </c>
      <c r="I459" s="141">
        <f t="shared" ca="1" si="25"/>
        <v>0</v>
      </c>
      <c r="J459" s="141">
        <f t="shared" ca="1" si="26"/>
        <v>0</v>
      </c>
    </row>
    <row r="460" spans="1:10">
      <c r="A460" s="145"/>
      <c r="B460" s="146"/>
      <c r="C460" s="145"/>
      <c r="D460" s="145"/>
      <c r="E460" s="145"/>
      <c r="F460" s="145"/>
      <c r="G460" s="141" t="str">
        <f t="shared" ca="1" si="23"/>
        <v>hi</v>
      </c>
      <c r="H460" s="141">
        <f t="shared" si="24"/>
        <v>0</v>
      </c>
      <c r="I460" s="141">
        <f t="shared" ca="1" si="25"/>
        <v>0</v>
      </c>
      <c r="J460" s="141">
        <f t="shared" ca="1" si="26"/>
        <v>0</v>
      </c>
    </row>
    <row r="461" spans="1:10">
      <c r="A461" s="145"/>
      <c r="B461" s="146"/>
      <c r="C461" s="145"/>
      <c r="D461" s="145"/>
      <c r="E461" s="145"/>
      <c r="F461" s="145"/>
      <c r="G461" s="141" t="str">
        <f t="shared" ca="1" si="23"/>
        <v>hi</v>
      </c>
      <c r="H461" s="141">
        <f t="shared" si="24"/>
        <v>0</v>
      </c>
      <c r="I461" s="141">
        <f t="shared" ca="1" si="25"/>
        <v>0</v>
      </c>
      <c r="J461" s="141">
        <f t="shared" ca="1" si="26"/>
        <v>0</v>
      </c>
    </row>
    <row r="462" spans="1:10">
      <c r="A462" s="145"/>
      <c r="B462" s="146"/>
      <c r="C462" s="145"/>
      <c r="D462" s="145"/>
      <c r="E462" s="145"/>
      <c r="F462" s="145"/>
      <c r="G462" s="141" t="str">
        <f t="shared" ref="G462:G525" ca="1" si="27">IF(F462&gt;C462,  IF($B$8=0,"lo",IF(RAND()&gt;$B$9,"lo","hi")),   IF($B$8=0,"hi",IF(RAND()&lt;=$B$9,"lo","hi"))   )</f>
        <v>hi</v>
      </c>
      <c r="H462" s="141">
        <f t="shared" ref="H462:H525" si="28">C462</f>
        <v>0</v>
      </c>
      <c r="I462" s="141">
        <f t="shared" ref="I462:I525" ca="1" si="29">IF(G462="hi",D462,E462)</f>
        <v>0</v>
      </c>
      <c r="J462" s="141">
        <f t="shared" ref="J462:J525" ca="1" si="30">IF(G462="hi",E462,D462)</f>
        <v>0</v>
      </c>
    </row>
    <row r="463" spans="1:10">
      <c r="A463" s="145"/>
      <c r="B463" s="146"/>
      <c r="C463" s="145"/>
      <c r="D463" s="145"/>
      <c r="E463" s="145"/>
      <c r="F463" s="145"/>
      <c r="G463" s="141" t="str">
        <f t="shared" ca="1" si="27"/>
        <v>hi</v>
      </c>
      <c r="H463" s="141">
        <f t="shared" si="28"/>
        <v>0</v>
      </c>
      <c r="I463" s="141">
        <f t="shared" ca="1" si="29"/>
        <v>0</v>
      </c>
      <c r="J463" s="141">
        <f t="shared" ca="1" si="30"/>
        <v>0</v>
      </c>
    </row>
    <row r="464" spans="1:10">
      <c r="A464" s="145"/>
      <c r="B464" s="146"/>
      <c r="C464" s="145"/>
      <c r="D464" s="145"/>
      <c r="E464" s="145"/>
      <c r="F464" s="145"/>
      <c r="G464" s="141" t="str">
        <f t="shared" ca="1" si="27"/>
        <v>hi</v>
      </c>
      <c r="H464" s="141">
        <f t="shared" si="28"/>
        <v>0</v>
      </c>
      <c r="I464" s="141">
        <f t="shared" ca="1" si="29"/>
        <v>0</v>
      </c>
      <c r="J464" s="141">
        <f t="shared" ca="1" si="30"/>
        <v>0</v>
      </c>
    </row>
    <row r="465" spans="1:10">
      <c r="A465" s="145"/>
      <c r="B465" s="146"/>
      <c r="C465" s="145"/>
      <c r="D465" s="145"/>
      <c r="E465" s="145"/>
      <c r="F465" s="145"/>
      <c r="G465" s="141" t="str">
        <f t="shared" ca="1" si="27"/>
        <v>hi</v>
      </c>
      <c r="H465" s="141">
        <f t="shared" si="28"/>
        <v>0</v>
      </c>
      <c r="I465" s="141">
        <f t="shared" ca="1" si="29"/>
        <v>0</v>
      </c>
      <c r="J465" s="141">
        <f t="shared" ca="1" si="30"/>
        <v>0</v>
      </c>
    </row>
    <row r="466" spans="1:10">
      <c r="A466" s="145"/>
      <c r="B466" s="146"/>
      <c r="C466" s="145"/>
      <c r="D466" s="145"/>
      <c r="E466" s="145"/>
      <c r="F466" s="145"/>
      <c r="G466" s="141" t="str">
        <f t="shared" ca="1" si="27"/>
        <v>hi</v>
      </c>
      <c r="H466" s="141">
        <f t="shared" si="28"/>
        <v>0</v>
      </c>
      <c r="I466" s="141">
        <f t="shared" ca="1" si="29"/>
        <v>0</v>
      </c>
      <c r="J466" s="141">
        <f t="shared" ca="1" si="30"/>
        <v>0</v>
      </c>
    </row>
    <row r="467" spans="1:10">
      <c r="A467" s="145"/>
      <c r="B467" s="146"/>
      <c r="C467" s="145"/>
      <c r="D467" s="145"/>
      <c r="E467" s="145"/>
      <c r="F467" s="145"/>
      <c r="G467" s="141" t="str">
        <f t="shared" ca="1" si="27"/>
        <v>hi</v>
      </c>
      <c r="H467" s="141">
        <f t="shared" si="28"/>
        <v>0</v>
      </c>
      <c r="I467" s="141">
        <f t="shared" ca="1" si="29"/>
        <v>0</v>
      </c>
      <c r="J467" s="141">
        <f t="shared" ca="1" si="30"/>
        <v>0</v>
      </c>
    </row>
    <row r="468" spans="1:10">
      <c r="A468" s="145"/>
      <c r="B468" s="146"/>
      <c r="C468" s="145"/>
      <c r="D468" s="145"/>
      <c r="E468" s="145"/>
      <c r="F468" s="145"/>
      <c r="G468" s="141" t="str">
        <f t="shared" ca="1" si="27"/>
        <v>hi</v>
      </c>
      <c r="H468" s="141">
        <f t="shared" si="28"/>
        <v>0</v>
      </c>
      <c r="I468" s="141">
        <f t="shared" ca="1" si="29"/>
        <v>0</v>
      </c>
      <c r="J468" s="141">
        <f t="shared" ca="1" si="30"/>
        <v>0</v>
      </c>
    </row>
    <row r="469" spans="1:10">
      <c r="A469" s="145"/>
      <c r="B469" s="146"/>
      <c r="C469" s="145"/>
      <c r="D469" s="145"/>
      <c r="E469" s="145"/>
      <c r="F469" s="145"/>
      <c r="G469" s="141" t="str">
        <f t="shared" ca="1" si="27"/>
        <v>hi</v>
      </c>
      <c r="H469" s="141">
        <f t="shared" si="28"/>
        <v>0</v>
      </c>
      <c r="I469" s="141">
        <f t="shared" ca="1" si="29"/>
        <v>0</v>
      </c>
      <c r="J469" s="141">
        <f t="shared" ca="1" si="30"/>
        <v>0</v>
      </c>
    </row>
    <row r="470" spans="1:10">
      <c r="A470" s="145"/>
      <c r="B470" s="146"/>
      <c r="C470" s="145"/>
      <c r="D470" s="145"/>
      <c r="E470" s="145"/>
      <c r="F470" s="145"/>
      <c r="G470" s="141" t="str">
        <f t="shared" ca="1" si="27"/>
        <v>hi</v>
      </c>
      <c r="H470" s="141">
        <f t="shared" si="28"/>
        <v>0</v>
      </c>
      <c r="I470" s="141">
        <f t="shared" ca="1" si="29"/>
        <v>0</v>
      </c>
      <c r="J470" s="141">
        <f t="shared" ca="1" si="30"/>
        <v>0</v>
      </c>
    </row>
    <row r="471" spans="1:10">
      <c r="A471" s="145"/>
      <c r="B471" s="146"/>
      <c r="C471" s="145"/>
      <c r="D471" s="145"/>
      <c r="E471" s="145"/>
      <c r="F471" s="145"/>
      <c r="G471" s="141" t="str">
        <f t="shared" ca="1" si="27"/>
        <v>hi</v>
      </c>
      <c r="H471" s="141">
        <f t="shared" si="28"/>
        <v>0</v>
      </c>
      <c r="I471" s="141">
        <f t="shared" ca="1" si="29"/>
        <v>0</v>
      </c>
      <c r="J471" s="141">
        <f t="shared" ca="1" si="30"/>
        <v>0</v>
      </c>
    </row>
    <row r="472" spans="1:10">
      <c r="A472" s="145"/>
      <c r="B472" s="146"/>
      <c r="C472" s="145"/>
      <c r="D472" s="145"/>
      <c r="E472" s="145"/>
      <c r="F472" s="145"/>
      <c r="G472" s="141" t="str">
        <f t="shared" ca="1" si="27"/>
        <v>hi</v>
      </c>
      <c r="H472" s="141">
        <f t="shared" si="28"/>
        <v>0</v>
      </c>
      <c r="I472" s="141">
        <f t="shared" ca="1" si="29"/>
        <v>0</v>
      </c>
      <c r="J472" s="141">
        <f t="shared" ca="1" si="30"/>
        <v>0</v>
      </c>
    </row>
    <row r="473" spans="1:10">
      <c r="A473" s="145"/>
      <c r="B473" s="146"/>
      <c r="C473" s="145"/>
      <c r="D473" s="145"/>
      <c r="E473" s="145"/>
      <c r="F473" s="145"/>
      <c r="G473" s="141" t="str">
        <f t="shared" ca="1" si="27"/>
        <v>hi</v>
      </c>
      <c r="H473" s="141">
        <f t="shared" si="28"/>
        <v>0</v>
      </c>
      <c r="I473" s="141">
        <f t="shared" ca="1" si="29"/>
        <v>0</v>
      </c>
      <c r="J473" s="141">
        <f t="shared" ca="1" si="30"/>
        <v>0</v>
      </c>
    </row>
    <row r="474" spans="1:10">
      <c r="A474" s="145"/>
      <c r="B474" s="146"/>
      <c r="C474" s="145"/>
      <c r="D474" s="145"/>
      <c r="E474" s="145"/>
      <c r="F474" s="145"/>
      <c r="G474" s="141" t="str">
        <f t="shared" ca="1" si="27"/>
        <v>hi</v>
      </c>
      <c r="H474" s="141">
        <f t="shared" si="28"/>
        <v>0</v>
      </c>
      <c r="I474" s="141">
        <f t="shared" ca="1" si="29"/>
        <v>0</v>
      </c>
      <c r="J474" s="141">
        <f t="shared" ca="1" si="30"/>
        <v>0</v>
      </c>
    </row>
    <row r="475" spans="1:10">
      <c r="A475" s="145"/>
      <c r="B475" s="146"/>
      <c r="C475" s="145"/>
      <c r="D475" s="145"/>
      <c r="E475" s="145"/>
      <c r="F475" s="145"/>
      <c r="G475" s="141" t="str">
        <f t="shared" ca="1" si="27"/>
        <v>hi</v>
      </c>
      <c r="H475" s="141">
        <f t="shared" si="28"/>
        <v>0</v>
      </c>
      <c r="I475" s="141">
        <f t="shared" ca="1" si="29"/>
        <v>0</v>
      </c>
      <c r="J475" s="141">
        <f t="shared" ca="1" si="30"/>
        <v>0</v>
      </c>
    </row>
    <row r="476" spans="1:10">
      <c r="A476" s="145"/>
      <c r="B476" s="146"/>
      <c r="C476" s="145"/>
      <c r="D476" s="145"/>
      <c r="E476" s="145"/>
      <c r="F476" s="145"/>
      <c r="G476" s="141" t="str">
        <f t="shared" ca="1" si="27"/>
        <v>hi</v>
      </c>
      <c r="H476" s="141">
        <f t="shared" si="28"/>
        <v>0</v>
      </c>
      <c r="I476" s="141">
        <f t="shared" ca="1" si="29"/>
        <v>0</v>
      </c>
      <c r="J476" s="141">
        <f t="shared" ca="1" si="30"/>
        <v>0</v>
      </c>
    </row>
    <row r="477" spans="1:10">
      <c r="A477" s="145"/>
      <c r="B477" s="146"/>
      <c r="C477" s="145"/>
      <c r="D477" s="145"/>
      <c r="E477" s="145"/>
      <c r="F477" s="145"/>
      <c r="G477" s="141" t="str">
        <f t="shared" ca="1" si="27"/>
        <v>hi</v>
      </c>
      <c r="H477" s="141">
        <f t="shared" si="28"/>
        <v>0</v>
      </c>
      <c r="I477" s="141">
        <f t="shared" ca="1" si="29"/>
        <v>0</v>
      </c>
      <c r="J477" s="141">
        <f t="shared" ca="1" si="30"/>
        <v>0</v>
      </c>
    </row>
    <row r="478" spans="1:10">
      <c r="A478" s="145"/>
      <c r="B478" s="146"/>
      <c r="C478" s="145"/>
      <c r="D478" s="145"/>
      <c r="E478" s="145"/>
      <c r="F478" s="145"/>
      <c r="G478" s="141" t="str">
        <f t="shared" ca="1" si="27"/>
        <v>hi</v>
      </c>
      <c r="H478" s="141">
        <f t="shared" si="28"/>
        <v>0</v>
      </c>
      <c r="I478" s="141">
        <f t="shared" ca="1" si="29"/>
        <v>0</v>
      </c>
      <c r="J478" s="141">
        <f t="shared" ca="1" si="30"/>
        <v>0</v>
      </c>
    </row>
    <row r="479" spans="1:10">
      <c r="A479" s="145"/>
      <c r="B479" s="146"/>
      <c r="C479" s="145"/>
      <c r="D479" s="145"/>
      <c r="E479" s="145"/>
      <c r="F479" s="145"/>
      <c r="G479" s="141" t="str">
        <f t="shared" ca="1" si="27"/>
        <v>hi</v>
      </c>
      <c r="H479" s="141">
        <f t="shared" si="28"/>
        <v>0</v>
      </c>
      <c r="I479" s="141">
        <f t="shared" ca="1" si="29"/>
        <v>0</v>
      </c>
      <c r="J479" s="141">
        <f t="shared" ca="1" si="30"/>
        <v>0</v>
      </c>
    </row>
    <row r="480" spans="1:10">
      <c r="A480" s="145"/>
      <c r="B480" s="146"/>
      <c r="C480" s="145"/>
      <c r="D480" s="145"/>
      <c r="E480" s="145"/>
      <c r="F480" s="145"/>
      <c r="G480" s="141" t="str">
        <f t="shared" ca="1" si="27"/>
        <v>hi</v>
      </c>
      <c r="H480" s="141">
        <f t="shared" si="28"/>
        <v>0</v>
      </c>
      <c r="I480" s="141">
        <f t="shared" ca="1" si="29"/>
        <v>0</v>
      </c>
      <c r="J480" s="141">
        <f t="shared" ca="1" si="30"/>
        <v>0</v>
      </c>
    </row>
    <row r="481" spans="1:10">
      <c r="A481" s="145"/>
      <c r="B481" s="146"/>
      <c r="C481" s="145"/>
      <c r="D481" s="145"/>
      <c r="E481" s="145"/>
      <c r="F481" s="145"/>
      <c r="G481" s="141" t="str">
        <f t="shared" ca="1" si="27"/>
        <v>hi</v>
      </c>
      <c r="H481" s="141">
        <f t="shared" si="28"/>
        <v>0</v>
      </c>
      <c r="I481" s="141">
        <f t="shared" ca="1" si="29"/>
        <v>0</v>
      </c>
      <c r="J481" s="141">
        <f t="shared" ca="1" si="30"/>
        <v>0</v>
      </c>
    </row>
    <row r="482" spans="1:10">
      <c r="A482" s="145"/>
      <c r="B482" s="146"/>
      <c r="C482" s="145"/>
      <c r="D482" s="145"/>
      <c r="E482" s="145"/>
      <c r="F482" s="145"/>
      <c r="G482" s="141" t="str">
        <f t="shared" ca="1" si="27"/>
        <v>hi</v>
      </c>
      <c r="H482" s="141">
        <f t="shared" si="28"/>
        <v>0</v>
      </c>
      <c r="I482" s="141">
        <f t="shared" ca="1" si="29"/>
        <v>0</v>
      </c>
      <c r="J482" s="141">
        <f t="shared" ca="1" si="30"/>
        <v>0</v>
      </c>
    </row>
    <row r="483" spans="1:10">
      <c r="A483" s="145"/>
      <c r="B483" s="146"/>
      <c r="C483" s="145"/>
      <c r="D483" s="145"/>
      <c r="E483" s="145"/>
      <c r="F483" s="145"/>
      <c r="G483" s="141" t="str">
        <f t="shared" ca="1" si="27"/>
        <v>hi</v>
      </c>
      <c r="H483" s="141">
        <f t="shared" si="28"/>
        <v>0</v>
      </c>
      <c r="I483" s="141">
        <f t="shared" ca="1" si="29"/>
        <v>0</v>
      </c>
      <c r="J483" s="141">
        <f t="shared" ca="1" si="30"/>
        <v>0</v>
      </c>
    </row>
    <row r="484" spans="1:10">
      <c r="A484" s="145"/>
      <c r="B484" s="146"/>
      <c r="C484" s="145"/>
      <c r="D484" s="145"/>
      <c r="E484" s="145"/>
      <c r="F484" s="145"/>
      <c r="G484" s="141" t="str">
        <f t="shared" ca="1" si="27"/>
        <v>hi</v>
      </c>
      <c r="H484" s="141">
        <f t="shared" si="28"/>
        <v>0</v>
      </c>
      <c r="I484" s="141">
        <f t="shared" ca="1" si="29"/>
        <v>0</v>
      </c>
      <c r="J484" s="141">
        <f t="shared" ca="1" si="30"/>
        <v>0</v>
      </c>
    </row>
    <row r="485" spans="1:10">
      <c r="A485" s="145"/>
      <c r="B485" s="146"/>
      <c r="C485" s="145"/>
      <c r="D485" s="145"/>
      <c r="E485" s="145"/>
      <c r="F485" s="145"/>
      <c r="G485" s="141" t="str">
        <f t="shared" ca="1" si="27"/>
        <v>hi</v>
      </c>
      <c r="H485" s="141">
        <f t="shared" si="28"/>
        <v>0</v>
      </c>
      <c r="I485" s="141">
        <f t="shared" ca="1" si="29"/>
        <v>0</v>
      </c>
      <c r="J485" s="141">
        <f t="shared" ca="1" si="30"/>
        <v>0</v>
      </c>
    </row>
    <row r="486" spans="1:10">
      <c r="A486" s="145"/>
      <c r="B486" s="146"/>
      <c r="C486" s="145"/>
      <c r="D486" s="145"/>
      <c r="E486" s="145"/>
      <c r="F486" s="145"/>
      <c r="G486" s="141" t="str">
        <f t="shared" ca="1" si="27"/>
        <v>hi</v>
      </c>
      <c r="H486" s="141">
        <f t="shared" si="28"/>
        <v>0</v>
      </c>
      <c r="I486" s="141">
        <f t="shared" ca="1" si="29"/>
        <v>0</v>
      </c>
      <c r="J486" s="141">
        <f t="shared" ca="1" si="30"/>
        <v>0</v>
      </c>
    </row>
    <row r="487" spans="1:10">
      <c r="A487" s="145"/>
      <c r="B487" s="146"/>
      <c r="C487" s="145"/>
      <c r="D487" s="145"/>
      <c r="E487" s="145"/>
      <c r="F487" s="145"/>
      <c r="G487" s="141" t="str">
        <f t="shared" ca="1" si="27"/>
        <v>hi</v>
      </c>
      <c r="H487" s="141">
        <f t="shared" si="28"/>
        <v>0</v>
      </c>
      <c r="I487" s="141">
        <f t="shared" ca="1" si="29"/>
        <v>0</v>
      </c>
      <c r="J487" s="141">
        <f t="shared" ca="1" si="30"/>
        <v>0</v>
      </c>
    </row>
    <row r="488" spans="1:10">
      <c r="A488" s="145"/>
      <c r="B488" s="146"/>
      <c r="C488" s="145"/>
      <c r="D488" s="145"/>
      <c r="E488" s="145"/>
      <c r="F488" s="145"/>
      <c r="G488" s="141" t="str">
        <f t="shared" ca="1" si="27"/>
        <v>hi</v>
      </c>
      <c r="H488" s="141">
        <f t="shared" si="28"/>
        <v>0</v>
      </c>
      <c r="I488" s="141">
        <f t="shared" ca="1" si="29"/>
        <v>0</v>
      </c>
      <c r="J488" s="141">
        <f t="shared" ca="1" si="30"/>
        <v>0</v>
      </c>
    </row>
    <row r="489" spans="1:10">
      <c r="A489" s="145"/>
      <c r="B489" s="146"/>
      <c r="C489" s="145"/>
      <c r="D489" s="145"/>
      <c r="E489" s="145"/>
      <c r="F489" s="145"/>
      <c r="G489" s="141" t="str">
        <f t="shared" ca="1" si="27"/>
        <v>hi</v>
      </c>
      <c r="H489" s="141">
        <f t="shared" si="28"/>
        <v>0</v>
      </c>
      <c r="I489" s="141">
        <f t="shared" ca="1" si="29"/>
        <v>0</v>
      </c>
      <c r="J489" s="141">
        <f t="shared" ca="1" si="30"/>
        <v>0</v>
      </c>
    </row>
    <row r="490" spans="1:10">
      <c r="A490" s="145"/>
      <c r="B490" s="146"/>
      <c r="C490" s="145"/>
      <c r="D490" s="145"/>
      <c r="E490" s="145"/>
      <c r="F490" s="145"/>
      <c r="G490" s="141" t="str">
        <f t="shared" ca="1" si="27"/>
        <v>hi</v>
      </c>
      <c r="H490" s="141">
        <f t="shared" si="28"/>
        <v>0</v>
      </c>
      <c r="I490" s="141">
        <f t="shared" ca="1" si="29"/>
        <v>0</v>
      </c>
      <c r="J490" s="141">
        <f t="shared" ca="1" si="30"/>
        <v>0</v>
      </c>
    </row>
    <row r="491" spans="1:10">
      <c r="A491" s="145"/>
      <c r="B491" s="146"/>
      <c r="C491" s="145"/>
      <c r="D491" s="145"/>
      <c r="E491" s="145"/>
      <c r="F491" s="145"/>
      <c r="G491" s="141" t="str">
        <f t="shared" ca="1" si="27"/>
        <v>hi</v>
      </c>
      <c r="H491" s="141">
        <f t="shared" si="28"/>
        <v>0</v>
      </c>
      <c r="I491" s="141">
        <f t="shared" ca="1" si="29"/>
        <v>0</v>
      </c>
      <c r="J491" s="141">
        <f t="shared" ca="1" si="30"/>
        <v>0</v>
      </c>
    </row>
    <row r="492" spans="1:10">
      <c r="A492" s="145"/>
      <c r="B492" s="146"/>
      <c r="C492" s="145"/>
      <c r="D492" s="145"/>
      <c r="E492" s="145"/>
      <c r="F492" s="145"/>
      <c r="G492" s="141" t="str">
        <f t="shared" ca="1" si="27"/>
        <v>hi</v>
      </c>
      <c r="H492" s="141">
        <f t="shared" si="28"/>
        <v>0</v>
      </c>
      <c r="I492" s="141">
        <f t="shared" ca="1" si="29"/>
        <v>0</v>
      </c>
      <c r="J492" s="141">
        <f t="shared" ca="1" si="30"/>
        <v>0</v>
      </c>
    </row>
    <row r="493" spans="1:10">
      <c r="A493" s="145"/>
      <c r="B493" s="146"/>
      <c r="C493" s="145"/>
      <c r="D493" s="145"/>
      <c r="E493" s="145"/>
      <c r="F493" s="145"/>
      <c r="G493" s="141" t="str">
        <f t="shared" ca="1" si="27"/>
        <v>hi</v>
      </c>
      <c r="H493" s="141">
        <f t="shared" si="28"/>
        <v>0</v>
      </c>
      <c r="I493" s="141">
        <f t="shared" ca="1" si="29"/>
        <v>0</v>
      </c>
      <c r="J493" s="141">
        <f t="shared" ca="1" si="30"/>
        <v>0</v>
      </c>
    </row>
    <row r="494" spans="1:10">
      <c r="A494" s="145"/>
      <c r="B494" s="146"/>
      <c r="C494" s="145"/>
      <c r="D494" s="145"/>
      <c r="E494" s="145"/>
      <c r="F494" s="145"/>
      <c r="G494" s="141" t="str">
        <f t="shared" ca="1" si="27"/>
        <v>hi</v>
      </c>
      <c r="H494" s="141">
        <f t="shared" si="28"/>
        <v>0</v>
      </c>
      <c r="I494" s="141">
        <f t="shared" ca="1" si="29"/>
        <v>0</v>
      </c>
      <c r="J494" s="141">
        <f t="shared" ca="1" si="30"/>
        <v>0</v>
      </c>
    </row>
    <row r="495" spans="1:10">
      <c r="A495" s="145"/>
      <c r="B495" s="146"/>
      <c r="C495" s="145"/>
      <c r="D495" s="145"/>
      <c r="E495" s="145"/>
      <c r="F495" s="145"/>
      <c r="G495" s="141" t="str">
        <f t="shared" ca="1" si="27"/>
        <v>hi</v>
      </c>
      <c r="H495" s="141">
        <f t="shared" si="28"/>
        <v>0</v>
      </c>
      <c r="I495" s="141">
        <f t="shared" ca="1" si="29"/>
        <v>0</v>
      </c>
      <c r="J495" s="141">
        <f t="shared" ca="1" si="30"/>
        <v>0</v>
      </c>
    </row>
    <row r="496" spans="1:10">
      <c r="A496" s="145"/>
      <c r="B496" s="146"/>
      <c r="C496" s="145"/>
      <c r="D496" s="145"/>
      <c r="E496" s="145"/>
      <c r="F496" s="145"/>
      <c r="G496" s="141" t="str">
        <f t="shared" ca="1" si="27"/>
        <v>hi</v>
      </c>
      <c r="H496" s="141">
        <f t="shared" si="28"/>
        <v>0</v>
      </c>
      <c r="I496" s="141">
        <f t="shared" ca="1" si="29"/>
        <v>0</v>
      </c>
      <c r="J496" s="141">
        <f t="shared" ca="1" si="30"/>
        <v>0</v>
      </c>
    </row>
    <row r="497" spans="1:10">
      <c r="A497" s="145"/>
      <c r="B497" s="146"/>
      <c r="C497" s="145"/>
      <c r="D497" s="145"/>
      <c r="E497" s="145"/>
      <c r="F497" s="145"/>
      <c r="G497" s="141" t="str">
        <f t="shared" ca="1" si="27"/>
        <v>hi</v>
      </c>
      <c r="H497" s="141">
        <f t="shared" si="28"/>
        <v>0</v>
      </c>
      <c r="I497" s="141">
        <f t="shared" ca="1" si="29"/>
        <v>0</v>
      </c>
      <c r="J497" s="141">
        <f t="shared" ca="1" si="30"/>
        <v>0</v>
      </c>
    </row>
    <row r="498" spans="1:10">
      <c r="A498" s="145"/>
      <c r="B498" s="146"/>
      <c r="C498" s="145"/>
      <c r="D498" s="145"/>
      <c r="E498" s="145"/>
      <c r="F498" s="145"/>
      <c r="G498" s="141" t="str">
        <f t="shared" ca="1" si="27"/>
        <v>hi</v>
      </c>
      <c r="H498" s="141">
        <f t="shared" si="28"/>
        <v>0</v>
      </c>
      <c r="I498" s="141">
        <f t="shared" ca="1" si="29"/>
        <v>0</v>
      </c>
      <c r="J498" s="141">
        <f t="shared" ca="1" si="30"/>
        <v>0</v>
      </c>
    </row>
    <row r="499" spans="1:10">
      <c r="A499" s="145"/>
      <c r="B499" s="146"/>
      <c r="C499" s="145"/>
      <c r="D499" s="145"/>
      <c r="E499" s="145"/>
      <c r="F499" s="145"/>
      <c r="G499" s="141" t="str">
        <f t="shared" ca="1" si="27"/>
        <v>hi</v>
      </c>
      <c r="H499" s="141">
        <f t="shared" si="28"/>
        <v>0</v>
      </c>
      <c r="I499" s="141">
        <f t="shared" ca="1" si="29"/>
        <v>0</v>
      </c>
      <c r="J499" s="141">
        <f t="shared" ca="1" si="30"/>
        <v>0</v>
      </c>
    </row>
    <row r="500" spans="1:10">
      <c r="A500" s="145"/>
      <c r="B500" s="146"/>
      <c r="C500" s="145"/>
      <c r="D500" s="145"/>
      <c r="E500" s="145"/>
      <c r="F500" s="145"/>
      <c r="G500" s="141" t="str">
        <f t="shared" ca="1" si="27"/>
        <v>hi</v>
      </c>
      <c r="H500" s="141">
        <f t="shared" si="28"/>
        <v>0</v>
      </c>
      <c r="I500" s="141">
        <f t="shared" ca="1" si="29"/>
        <v>0</v>
      </c>
      <c r="J500" s="141">
        <f t="shared" ca="1" si="30"/>
        <v>0</v>
      </c>
    </row>
    <row r="501" spans="1:10">
      <c r="A501" s="145"/>
      <c r="B501" s="146"/>
      <c r="C501" s="145"/>
      <c r="D501" s="145"/>
      <c r="E501" s="145"/>
      <c r="F501" s="145"/>
      <c r="G501" s="141" t="str">
        <f t="shared" ca="1" si="27"/>
        <v>hi</v>
      </c>
      <c r="H501" s="141">
        <f t="shared" si="28"/>
        <v>0</v>
      </c>
      <c r="I501" s="141">
        <f t="shared" ca="1" si="29"/>
        <v>0</v>
      </c>
      <c r="J501" s="141">
        <f t="shared" ca="1" si="30"/>
        <v>0</v>
      </c>
    </row>
    <row r="502" spans="1:10">
      <c r="A502" s="145"/>
      <c r="B502" s="146"/>
      <c r="C502" s="145"/>
      <c r="D502" s="145"/>
      <c r="E502" s="145"/>
      <c r="F502" s="145"/>
      <c r="G502" s="141" t="str">
        <f t="shared" ca="1" si="27"/>
        <v>hi</v>
      </c>
      <c r="H502" s="141">
        <f t="shared" si="28"/>
        <v>0</v>
      </c>
      <c r="I502" s="141">
        <f t="shared" ca="1" si="29"/>
        <v>0</v>
      </c>
      <c r="J502" s="141">
        <f t="shared" ca="1" si="30"/>
        <v>0</v>
      </c>
    </row>
    <row r="503" spans="1:10">
      <c r="A503" s="145"/>
      <c r="B503" s="146"/>
      <c r="C503" s="145"/>
      <c r="D503" s="145"/>
      <c r="E503" s="145"/>
      <c r="F503" s="145"/>
      <c r="G503" s="141" t="str">
        <f t="shared" ca="1" si="27"/>
        <v>hi</v>
      </c>
      <c r="H503" s="141">
        <f t="shared" si="28"/>
        <v>0</v>
      </c>
      <c r="I503" s="141">
        <f t="shared" ca="1" si="29"/>
        <v>0</v>
      </c>
      <c r="J503" s="141">
        <f t="shared" ca="1" si="30"/>
        <v>0</v>
      </c>
    </row>
    <row r="504" spans="1:10">
      <c r="A504" s="145"/>
      <c r="B504" s="146"/>
      <c r="C504" s="145"/>
      <c r="D504" s="145"/>
      <c r="E504" s="145"/>
      <c r="F504" s="145"/>
      <c r="G504" s="141" t="str">
        <f t="shared" ca="1" si="27"/>
        <v>hi</v>
      </c>
      <c r="H504" s="141">
        <f t="shared" si="28"/>
        <v>0</v>
      </c>
      <c r="I504" s="141">
        <f t="shared" ca="1" si="29"/>
        <v>0</v>
      </c>
      <c r="J504" s="141">
        <f t="shared" ca="1" si="30"/>
        <v>0</v>
      </c>
    </row>
    <row r="505" spans="1:10">
      <c r="A505" s="145"/>
      <c r="B505" s="146"/>
      <c r="C505" s="145"/>
      <c r="D505" s="145"/>
      <c r="E505" s="145"/>
      <c r="F505" s="145"/>
      <c r="G505" s="141" t="str">
        <f t="shared" ca="1" si="27"/>
        <v>hi</v>
      </c>
      <c r="H505" s="141">
        <f t="shared" si="28"/>
        <v>0</v>
      </c>
      <c r="I505" s="141">
        <f t="shared" ca="1" si="29"/>
        <v>0</v>
      </c>
      <c r="J505" s="141">
        <f t="shared" ca="1" si="30"/>
        <v>0</v>
      </c>
    </row>
    <row r="506" spans="1:10">
      <c r="A506" s="145"/>
      <c r="B506" s="146"/>
      <c r="C506" s="145"/>
      <c r="D506" s="145"/>
      <c r="E506" s="145"/>
      <c r="F506" s="145"/>
      <c r="G506" s="141" t="str">
        <f t="shared" ca="1" si="27"/>
        <v>hi</v>
      </c>
      <c r="H506" s="141">
        <f t="shared" si="28"/>
        <v>0</v>
      </c>
      <c r="I506" s="141">
        <f t="shared" ca="1" si="29"/>
        <v>0</v>
      </c>
      <c r="J506" s="141">
        <f t="shared" ca="1" si="30"/>
        <v>0</v>
      </c>
    </row>
    <row r="507" spans="1:10">
      <c r="A507" s="145"/>
      <c r="B507" s="146"/>
      <c r="C507" s="145"/>
      <c r="D507" s="145"/>
      <c r="E507" s="145"/>
      <c r="F507" s="145"/>
      <c r="G507" s="141" t="str">
        <f t="shared" ca="1" si="27"/>
        <v>hi</v>
      </c>
      <c r="H507" s="141">
        <f t="shared" si="28"/>
        <v>0</v>
      </c>
      <c r="I507" s="141">
        <f t="shared" ca="1" si="29"/>
        <v>0</v>
      </c>
      <c r="J507" s="141">
        <f t="shared" ca="1" si="30"/>
        <v>0</v>
      </c>
    </row>
    <row r="508" spans="1:10">
      <c r="A508" s="145"/>
      <c r="B508" s="146"/>
      <c r="C508" s="145"/>
      <c r="D508" s="145"/>
      <c r="E508" s="145"/>
      <c r="F508" s="145"/>
      <c r="G508" s="141" t="str">
        <f t="shared" ca="1" si="27"/>
        <v>hi</v>
      </c>
      <c r="H508" s="141">
        <f t="shared" si="28"/>
        <v>0</v>
      </c>
      <c r="I508" s="141">
        <f t="shared" ca="1" si="29"/>
        <v>0</v>
      </c>
      <c r="J508" s="141">
        <f t="shared" ca="1" si="30"/>
        <v>0</v>
      </c>
    </row>
    <row r="509" spans="1:10">
      <c r="A509" s="145"/>
      <c r="B509" s="146"/>
      <c r="C509" s="145"/>
      <c r="D509" s="145"/>
      <c r="E509" s="145"/>
      <c r="F509" s="145"/>
      <c r="G509" s="141" t="str">
        <f t="shared" ca="1" si="27"/>
        <v>hi</v>
      </c>
      <c r="H509" s="141">
        <f t="shared" si="28"/>
        <v>0</v>
      </c>
      <c r="I509" s="141">
        <f t="shared" ca="1" si="29"/>
        <v>0</v>
      </c>
      <c r="J509" s="141">
        <f t="shared" ca="1" si="30"/>
        <v>0</v>
      </c>
    </row>
    <row r="510" spans="1:10">
      <c r="A510" s="145"/>
      <c r="B510" s="146"/>
      <c r="C510" s="145"/>
      <c r="D510" s="145"/>
      <c r="E510" s="145"/>
      <c r="F510" s="145"/>
      <c r="G510" s="141" t="str">
        <f t="shared" ca="1" si="27"/>
        <v>hi</v>
      </c>
      <c r="H510" s="141">
        <f t="shared" si="28"/>
        <v>0</v>
      </c>
      <c r="I510" s="141">
        <f t="shared" ca="1" si="29"/>
        <v>0</v>
      </c>
      <c r="J510" s="141">
        <f t="shared" ca="1" si="30"/>
        <v>0</v>
      </c>
    </row>
    <row r="511" spans="1:10">
      <c r="A511" s="145"/>
      <c r="B511" s="146"/>
      <c r="C511" s="145"/>
      <c r="D511" s="145"/>
      <c r="E511" s="145"/>
      <c r="F511" s="145"/>
      <c r="G511" s="141" t="str">
        <f t="shared" ca="1" si="27"/>
        <v>hi</v>
      </c>
      <c r="H511" s="141">
        <f t="shared" si="28"/>
        <v>0</v>
      </c>
      <c r="I511" s="141">
        <f t="shared" ca="1" si="29"/>
        <v>0</v>
      </c>
      <c r="J511" s="141">
        <f t="shared" ca="1" si="30"/>
        <v>0</v>
      </c>
    </row>
    <row r="512" spans="1:10">
      <c r="A512" s="145"/>
      <c r="B512" s="146"/>
      <c r="C512" s="145"/>
      <c r="D512" s="145"/>
      <c r="E512" s="145"/>
      <c r="F512" s="145"/>
      <c r="G512" s="141" t="str">
        <f t="shared" ca="1" si="27"/>
        <v>hi</v>
      </c>
      <c r="H512" s="141">
        <f t="shared" si="28"/>
        <v>0</v>
      </c>
      <c r="I512" s="141">
        <f t="shared" ca="1" si="29"/>
        <v>0</v>
      </c>
      <c r="J512" s="141">
        <f t="shared" ca="1" si="30"/>
        <v>0</v>
      </c>
    </row>
    <row r="513" spans="1:10">
      <c r="A513" s="145"/>
      <c r="B513" s="146"/>
      <c r="C513" s="145"/>
      <c r="D513" s="145"/>
      <c r="E513" s="145"/>
      <c r="F513" s="145"/>
      <c r="G513" s="141" t="str">
        <f t="shared" ca="1" si="27"/>
        <v>hi</v>
      </c>
      <c r="H513" s="141">
        <f t="shared" si="28"/>
        <v>0</v>
      </c>
      <c r="I513" s="141">
        <f t="shared" ca="1" si="29"/>
        <v>0</v>
      </c>
      <c r="J513" s="141">
        <f t="shared" ca="1" si="30"/>
        <v>0</v>
      </c>
    </row>
    <row r="514" spans="1:10">
      <c r="A514" s="145"/>
      <c r="B514" s="146"/>
      <c r="C514" s="145"/>
      <c r="D514" s="145"/>
      <c r="E514" s="145"/>
      <c r="F514" s="145"/>
      <c r="G514" s="141" t="str">
        <f t="shared" ca="1" si="27"/>
        <v>hi</v>
      </c>
      <c r="H514" s="141">
        <f t="shared" si="28"/>
        <v>0</v>
      </c>
      <c r="I514" s="141">
        <f t="shared" ca="1" si="29"/>
        <v>0</v>
      </c>
      <c r="J514" s="141">
        <f t="shared" ca="1" si="30"/>
        <v>0</v>
      </c>
    </row>
    <row r="515" spans="1:10">
      <c r="A515" s="145"/>
      <c r="B515" s="146"/>
      <c r="C515" s="145"/>
      <c r="D515" s="145"/>
      <c r="E515" s="145"/>
      <c r="F515" s="145"/>
      <c r="G515" s="141" t="str">
        <f t="shared" ca="1" si="27"/>
        <v>hi</v>
      </c>
      <c r="H515" s="141">
        <f t="shared" si="28"/>
        <v>0</v>
      </c>
      <c r="I515" s="141">
        <f t="shared" ca="1" si="29"/>
        <v>0</v>
      </c>
      <c r="J515" s="141">
        <f t="shared" ca="1" si="30"/>
        <v>0</v>
      </c>
    </row>
    <row r="516" spans="1:10">
      <c r="A516" s="145"/>
      <c r="B516" s="146"/>
      <c r="C516" s="145"/>
      <c r="D516" s="145"/>
      <c r="E516" s="145"/>
      <c r="F516" s="145"/>
      <c r="G516" s="141" t="str">
        <f t="shared" ca="1" si="27"/>
        <v>hi</v>
      </c>
      <c r="H516" s="141">
        <f t="shared" si="28"/>
        <v>0</v>
      </c>
      <c r="I516" s="141">
        <f t="shared" ca="1" si="29"/>
        <v>0</v>
      </c>
      <c r="J516" s="141">
        <f t="shared" ca="1" si="30"/>
        <v>0</v>
      </c>
    </row>
    <row r="517" spans="1:10">
      <c r="A517" s="145"/>
      <c r="B517" s="146"/>
      <c r="C517" s="145"/>
      <c r="D517" s="145"/>
      <c r="E517" s="145"/>
      <c r="F517" s="145"/>
      <c r="G517" s="141" t="str">
        <f t="shared" ca="1" si="27"/>
        <v>hi</v>
      </c>
      <c r="H517" s="141">
        <f t="shared" si="28"/>
        <v>0</v>
      </c>
      <c r="I517" s="141">
        <f t="shared" ca="1" si="29"/>
        <v>0</v>
      </c>
      <c r="J517" s="141">
        <f t="shared" ca="1" si="30"/>
        <v>0</v>
      </c>
    </row>
    <row r="518" spans="1:10">
      <c r="A518" s="145"/>
      <c r="B518" s="146"/>
      <c r="C518" s="145"/>
      <c r="D518" s="145"/>
      <c r="E518" s="145"/>
      <c r="F518" s="145"/>
      <c r="G518" s="141" t="str">
        <f t="shared" ca="1" si="27"/>
        <v>hi</v>
      </c>
      <c r="H518" s="141">
        <f t="shared" si="28"/>
        <v>0</v>
      </c>
      <c r="I518" s="141">
        <f t="shared" ca="1" si="29"/>
        <v>0</v>
      </c>
      <c r="J518" s="141">
        <f t="shared" ca="1" si="30"/>
        <v>0</v>
      </c>
    </row>
    <row r="519" spans="1:10">
      <c r="A519" s="145"/>
      <c r="B519" s="146"/>
      <c r="C519" s="145"/>
      <c r="D519" s="145"/>
      <c r="E519" s="145"/>
      <c r="F519" s="145"/>
      <c r="G519" s="141" t="str">
        <f t="shared" ca="1" si="27"/>
        <v>hi</v>
      </c>
      <c r="H519" s="141">
        <f t="shared" si="28"/>
        <v>0</v>
      </c>
      <c r="I519" s="141">
        <f t="shared" ca="1" si="29"/>
        <v>0</v>
      </c>
      <c r="J519" s="141">
        <f t="shared" ca="1" si="30"/>
        <v>0</v>
      </c>
    </row>
    <row r="520" spans="1:10">
      <c r="A520" s="145"/>
      <c r="B520" s="146"/>
      <c r="C520" s="145"/>
      <c r="D520" s="145"/>
      <c r="E520" s="145"/>
      <c r="F520" s="145"/>
      <c r="G520" s="141" t="str">
        <f t="shared" ca="1" si="27"/>
        <v>hi</v>
      </c>
      <c r="H520" s="141">
        <f t="shared" si="28"/>
        <v>0</v>
      </c>
      <c r="I520" s="141">
        <f t="shared" ca="1" si="29"/>
        <v>0</v>
      </c>
      <c r="J520" s="141">
        <f t="shared" ca="1" si="30"/>
        <v>0</v>
      </c>
    </row>
    <row r="521" spans="1:10">
      <c r="A521" s="145"/>
      <c r="B521" s="146"/>
      <c r="C521" s="145"/>
      <c r="D521" s="145"/>
      <c r="E521" s="145"/>
      <c r="F521" s="145"/>
      <c r="G521" s="141" t="str">
        <f t="shared" ca="1" si="27"/>
        <v>hi</v>
      </c>
      <c r="H521" s="141">
        <f t="shared" si="28"/>
        <v>0</v>
      </c>
      <c r="I521" s="141">
        <f t="shared" ca="1" si="29"/>
        <v>0</v>
      </c>
      <c r="J521" s="141">
        <f t="shared" ca="1" si="30"/>
        <v>0</v>
      </c>
    </row>
    <row r="522" spans="1:10">
      <c r="A522" s="145"/>
      <c r="B522" s="146"/>
      <c r="C522" s="145"/>
      <c r="D522" s="145"/>
      <c r="E522" s="145"/>
      <c r="F522" s="145"/>
      <c r="G522" s="141" t="str">
        <f t="shared" ca="1" si="27"/>
        <v>hi</v>
      </c>
      <c r="H522" s="141">
        <f t="shared" si="28"/>
        <v>0</v>
      </c>
      <c r="I522" s="141">
        <f t="shared" ca="1" si="29"/>
        <v>0</v>
      </c>
      <c r="J522" s="141">
        <f t="shared" ca="1" si="30"/>
        <v>0</v>
      </c>
    </row>
    <row r="523" spans="1:10">
      <c r="A523" s="145"/>
      <c r="B523" s="146"/>
      <c r="C523" s="145"/>
      <c r="D523" s="145"/>
      <c r="E523" s="145"/>
      <c r="F523" s="145"/>
      <c r="G523" s="141" t="str">
        <f t="shared" ca="1" si="27"/>
        <v>hi</v>
      </c>
      <c r="H523" s="141">
        <f t="shared" si="28"/>
        <v>0</v>
      </c>
      <c r="I523" s="141">
        <f t="shared" ca="1" si="29"/>
        <v>0</v>
      </c>
      <c r="J523" s="141">
        <f t="shared" ca="1" si="30"/>
        <v>0</v>
      </c>
    </row>
    <row r="524" spans="1:10">
      <c r="A524" s="145"/>
      <c r="B524" s="146"/>
      <c r="C524" s="145"/>
      <c r="D524" s="145"/>
      <c r="E524" s="145"/>
      <c r="F524" s="145"/>
      <c r="G524" s="141" t="str">
        <f t="shared" ca="1" si="27"/>
        <v>hi</v>
      </c>
      <c r="H524" s="141">
        <f t="shared" si="28"/>
        <v>0</v>
      </c>
      <c r="I524" s="141">
        <f t="shared" ca="1" si="29"/>
        <v>0</v>
      </c>
      <c r="J524" s="141">
        <f t="shared" ca="1" si="30"/>
        <v>0</v>
      </c>
    </row>
    <row r="525" spans="1:10">
      <c r="A525" s="145"/>
      <c r="B525" s="146"/>
      <c r="C525" s="145"/>
      <c r="D525" s="145"/>
      <c r="E525" s="145"/>
      <c r="F525" s="145"/>
      <c r="G525" s="141" t="str">
        <f t="shared" ca="1" si="27"/>
        <v>hi</v>
      </c>
      <c r="H525" s="141">
        <f t="shared" si="28"/>
        <v>0</v>
      </c>
      <c r="I525" s="141">
        <f t="shared" ca="1" si="29"/>
        <v>0</v>
      </c>
      <c r="J525" s="141">
        <f t="shared" ca="1" si="30"/>
        <v>0</v>
      </c>
    </row>
    <row r="526" spans="1:10">
      <c r="A526" s="145"/>
      <c r="B526" s="146"/>
      <c r="C526" s="145"/>
      <c r="D526" s="145"/>
      <c r="E526" s="145"/>
      <c r="F526" s="145"/>
      <c r="G526" s="141" t="str">
        <f t="shared" ref="G526:G589" ca="1" si="31">IF(F526&gt;C526,  IF($B$8=0,"lo",IF(RAND()&gt;$B$9,"lo","hi")),   IF($B$8=0,"hi",IF(RAND()&lt;=$B$9,"lo","hi"))   )</f>
        <v>hi</v>
      </c>
      <c r="H526" s="141">
        <f t="shared" ref="H526:H589" si="32">C526</f>
        <v>0</v>
      </c>
      <c r="I526" s="141">
        <f t="shared" ref="I526:I589" ca="1" si="33">IF(G526="hi",D526,E526)</f>
        <v>0</v>
      </c>
      <c r="J526" s="141">
        <f t="shared" ref="J526:J589" ca="1" si="34">IF(G526="hi",E526,D526)</f>
        <v>0</v>
      </c>
    </row>
    <row r="527" spans="1:10">
      <c r="A527" s="145"/>
      <c r="B527" s="146"/>
      <c r="C527" s="145"/>
      <c r="D527" s="145"/>
      <c r="E527" s="145"/>
      <c r="F527" s="145"/>
      <c r="G527" s="141" t="str">
        <f t="shared" ca="1" si="31"/>
        <v>hi</v>
      </c>
      <c r="H527" s="141">
        <f t="shared" si="32"/>
        <v>0</v>
      </c>
      <c r="I527" s="141">
        <f t="shared" ca="1" si="33"/>
        <v>0</v>
      </c>
      <c r="J527" s="141">
        <f t="shared" ca="1" si="34"/>
        <v>0</v>
      </c>
    </row>
    <row r="528" spans="1:10">
      <c r="A528" s="145"/>
      <c r="B528" s="146"/>
      <c r="C528" s="145"/>
      <c r="D528" s="145"/>
      <c r="E528" s="145"/>
      <c r="F528" s="145"/>
      <c r="G528" s="141" t="str">
        <f t="shared" ca="1" si="31"/>
        <v>hi</v>
      </c>
      <c r="H528" s="141">
        <f t="shared" si="32"/>
        <v>0</v>
      </c>
      <c r="I528" s="141">
        <f t="shared" ca="1" si="33"/>
        <v>0</v>
      </c>
      <c r="J528" s="141">
        <f t="shared" ca="1" si="34"/>
        <v>0</v>
      </c>
    </row>
    <row r="529" spans="1:10">
      <c r="A529" s="145"/>
      <c r="B529" s="146"/>
      <c r="C529" s="145"/>
      <c r="D529" s="145"/>
      <c r="E529" s="145"/>
      <c r="F529" s="145"/>
      <c r="G529" s="141" t="str">
        <f t="shared" ca="1" si="31"/>
        <v>hi</v>
      </c>
      <c r="H529" s="141">
        <f t="shared" si="32"/>
        <v>0</v>
      </c>
      <c r="I529" s="141">
        <f t="shared" ca="1" si="33"/>
        <v>0</v>
      </c>
      <c r="J529" s="141">
        <f t="shared" ca="1" si="34"/>
        <v>0</v>
      </c>
    </row>
    <row r="530" spans="1:10">
      <c r="A530" s="145"/>
      <c r="B530" s="146"/>
      <c r="C530" s="145"/>
      <c r="D530" s="145"/>
      <c r="E530" s="145"/>
      <c r="F530" s="145"/>
      <c r="G530" s="141" t="str">
        <f t="shared" ca="1" si="31"/>
        <v>hi</v>
      </c>
      <c r="H530" s="141">
        <f t="shared" si="32"/>
        <v>0</v>
      </c>
      <c r="I530" s="141">
        <f t="shared" ca="1" si="33"/>
        <v>0</v>
      </c>
      <c r="J530" s="141">
        <f t="shared" ca="1" si="34"/>
        <v>0</v>
      </c>
    </row>
    <row r="531" spans="1:10">
      <c r="A531" s="145"/>
      <c r="B531" s="146"/>
      <c r="C531" s="145"/>
      <c r="D531" s="145"/>
      <c r="E531" s="145"/>
      <c r="F531" s="145"/>
      <c r="G531" s="141" t="str">
        <f t="shared" ca="1" si="31"/>
        <v>hi</v>
      </c>
      <c r="H531" s="141">
        <f t="shared" si="32"/>
        <v>0</v>
      </c>
      <c r="I531" s="141">
        <f t="shared" ca="1" si="33"/>
        <v>0</v>
      </c>
      <c r="J531" s="141">
        <f t="shared" ca="1" si="34"/>
        <v>0</v>
      </c>
    </row>
    <row r="532" spans="1:10">
      <c r="A532" s="145"/>
      <c r="B532" s="146"/>
      <c r="C532" s="145"/>
      <c r="D532" s="145"/>
      <c r="E532" s="145"/>
      <c r="F532" s="145"/>
      <c r="G532" s="141" t="str">
        <f t="shared" ca="1" si="31"/>
        <v>hi</v>
      </c>
      <c r="H532" s="141">
        <f t="shared" si="32"/>
        <v>0</v>
      </c>
      <c r="I532" s="141">
        <f t="shared" ca="1" si="33"/>
        <v>0</v>
      </c>
      <c r="J532" s="141">
        <f t="shared" ca="1" si="34"/>
        <v>0</v>
      </c>
    </row>
    <row r="533" spans="1:10">
      <c r="A533" s="145"/>
      <c r="B533" s="146"/>
      <c r="C533" s="145"/>
      <c r="D533" s="145"/>
      <c r="E533" s="145"/>
      <c r="F533" s="145"/>
      <c r="G533" s="141" t="str">
        <f t="shared" ca="1" si="31"/>
        <v>hi</v>
      </c>
      <c r="H533" s="141">
        <f t="shared" si="32"/>
        <v>0</v>
      </c>
      <c r="I533" s="141">
        <f t="shared" ca="1" si="33"/>
        <v>0</v>
      </c>
      <c r="J533" s="141">
        <f t="shared" ca="1" si="34"/>
        <v>0</v>
      </c>
    </row>
    <row r="534" spans="1:10">
      <c r="A534" s="145"/>
      <c r="B534" s="146"/>
      <c r="C534" s="145"/>
      <c r="D534" s="145"/>
      <c r="E534" s="145"/>
      <c r="F534" s="145"/>
      <c r="G534" s="141" t="str">
        <f t="shared" ca="1" si="31"/>
        <v>hi</v>
      </c>
      <c r="H534" s="141">
        <f t="shared" si="32"/>
        <v>0</v>
      </c>
      <c r="I534" s="141">
        <f t="shared" ca="1" si="33"/>
        <v>0</v>
      </c>
      <c r="J534" s="141">
        <f t="shared" ca="1" si="34"/>
        <v>0</v>
      </c>
    </row>
    <row r="535" spans="1:10">
      <c r="A535" s="145"/>
      <c r="B535" s="146"/>
      <c r="C535" s="145"/>
      <c r="D535" s="145"/>
      <c r="E535" s="145"/>
      <c r="F535" s="145"/>
      <c r="G535" s="141" t="str">
        <f t="shared" ca="1" si="31"/>
        <v>hi</v>
      </c>
      <c r="H535" s="141">
        <f t="shared" si="32"/>
        <v>0</v>
      </c>
      <c r="I535" s="141">
        <f t="shared" ca="1" si="33"/>
        <v>0</v>
      </c>
      <c r="J535" s="141">
        <f t="shared" ca="1" si="34"/>
        <v>0</v>
      </c>
    </row>
    <row r="536" spans="1:10">
      <c r="A536" s="145"/>
      <c r="B536" s="146"/>
      <c r="C536" s="145"/>
      <c r="D536" s="145"/>
      <c r="E536" s="145"/>
      <c r="F536" s="145"/>
      <c r="G536" s="141" t="str">
        <f t="shared" ca="1" si="31"/>
        <v>hi</v>
      </c>
      <c r="H536" s="141">
        <f t="shared" si="32"/>
        <v>0</v>
      </c>
      <c r="I536" s="141">
        <f t="shared" ca="1" si="33"/>
        <v>0</v>
      </c>
      <c r="J536" s="141">
        <f t="shared" ca="1" si="34"/>
        <v>0</v>
      </c>
    </row>
    <row r="537" spans="1:10">
      <c r="A537" s="145"/>
      <c r="B537" s="146"/>
      <c r="C537" s="145"/>
      <c r="D537" s="145"/>
      <c r="E537" s="145"/>
      <c r="F537" s="145"/>
      <c r="G537" s="141" t="str">
        <f t="shared" ca="1" si="31"/>
        <v>hi</v>
      </c>
      <c r="H537" s="141">
        <f t="shared" si="32"/>
        <v>0</v>
      </c>
      <c r="I537" s="141">
        <f t="shared" ca="1" si="33"/>
        <v>0</v>
      </c>
      <c r="J537" s="141">
        <f t="shared" ca="1" si="34"/>
        <v>0</v>
      </c>
    </row>
    <row r="538" spans="1:10">
      <c r="A538" s="145"/>
      <c r="B538" s="146"/>
      <c r="C538" s="145"/>
      <c r="D538" s="145"/>
      <c r="E538" s="145"/>
      <c r="F538" s="145"/>
      <c r="G538" s="141" t="str">
        <f t="shared" ca="1" si="31"/>
        <v>hi</v>
      </c>
      <c r="H538" s="141">
        <f t="shared" si="32"/>
        <v>0</v>
      </c>
      <c r="I538" s="141">
        <f t="shared" ca="1" si="33"/>
        <v>0</v>
      </c>
      <c r="J538" s="141">
        <f t="shared" ca="1" si="34"/>
        <v>0</v>
      </c>
    </row>
    <row r="539" spans="1:10">
      <c r="A539" s="145"/>
      <c r="B539" s="146"/>
      <c r="C539" s="145"/>
      <c r="D539" s="145"/>
      <c r="E539" s="145"/>
      <c r="F539" s="145"/>
      <c r="G539" s="141" t="str">
        <f t="shared" ca="1" si="31"/>
        <v>hi</v>
      </c>
      <c r="H539" s="141">
        <f t="shared" si="32"/>
        <v>0</v>
      </c>
      <c r="I539" s="141">
        <f t="shared" ca="1" si="33"/>
        <v>0</v>
      </c>
      <c r="J539" s="141">
        <f t="shared" ca="1" si="34"/>
        <v>0</v>
      </c>
    </row>
    <row r="540" spans="1:10">
      <c r="A540" s="145"/>
      <c r="B540" s="146"/>
      <c r="C540" s="145"/>
      <c r="D540" s="145"/>
      <c r="E540" s="145"/>
      <c r="F540" s="145"/>
      <c r="G540" s="141" t="str">
        <f t="shared" ca="1" si="31"/>
        <v>hi</v>
      </c>
      <c r="H540" s="141">
        <f t="shared" si="32"/>
        <v>0</v>
      </c>
      <c r="I540" s="141">
        <f t="shared" ca="1" si="33"/>
        <v>0</v>
      </c>
      <c r="J540" s="141">
        <f t="shared" ca="1" si="34"/>
        <v>0</v>
      </c>
    </row>
    <row r="541" spans="1:10">
      <c r="A541" s="145"/>
      <c r="B541" s="146"/>
      <c r="C541" s="145"/>
      <c r="D541" s="145"/>
      <c r="E541" s="145"/>
      <c r="F541" s="145"/>
      <c r="G541" s="141" t="str">
        <f t="shared" ca="1" si="31"/>
        <v>hi</v>
      </c>
      <c r="H541" s="141">
        <f t="shared" si="32"/>
        <v>0</v>
      </c>
      <c r="I541" s="141">
        <f t="shared" ca="1" si="33"/>
        <v>0</v>
      </c>
      <c r="J541" s="141">
        <f t="shared" ca="1" si="34"/>
        <v>0</v>
      </c>
    </row>
    <row r="542" spans="1:10">
      <c r="A542" s="145"/>
      <c r="B542" s="146"/>
      <c r="C542" s="145"/>
      <c r="D542" s="145"/>
      <c r="E542" s="145"/>
      <c r="F542" s="145"/>
      <c r="G542" s="141" t="str">
        <f t="shared" ca="1" si="31"/>
        <v>hi</v>
      </c>
      <c r="H542" s="141">
        <f t="shared" si="32"/>
        <v>0</v>
      </c>
      <c r="I542" s="141">
        <f t="shared" ca="1" si="33"/>
        <v>0</v>
      </c>
      <c r="J542" s="141">
        <f t="shared" ca="1" si="34"/>
        <v>0</v>
      </c>
    </row>
    <row r="543" spans="1:10">
      <c r="A543" s="145"/>
      <c r="B543" s="146"/>
      <c r="C543" s="145"/>
      <c r="D543" s="145"/>
      <c r="E543" s="145"/>
      <c r="F543" s="145"/>
      <c r="G543" s="141" t="str">
        <f t="shared" ca="1" si="31"/>
        <v>hi</v>
      </c>
      <c r="H543" s="141">
        <f t="shared" si="32"/>
        <v>0</v>
      </c>
      <c r="I543" s="141">
        <f t="shared" ca="1" si="33"/>
        <v>0</v>
      </c>
      <c r="J543" s="141">
        <f t="shared" ca="1" si="34"/>
        <v>0</v>
      </c>
    </row>
    <row r="544" spans="1:10">
      <c r="A544" s="145"/>
      <c r="B544" s="146"/>
      <c r="C544" s="145"/>
      <c r="D544" s="145"/>
      <c r="E544" s="145"/>
      <c r="F544" s="145"/>
      <c r="G544" s="141" t="str">
        <f t="shared" ca="1" si="31"/>
        <v>hi</v>
      </c>
      <c r="H544" s="141">
        <f t="shared" si="32"/>
        <v>0</v>
      </c>
      <c r="I544" s="141">
        <f t="shared" ca="1" si="33"/>
        <v>0</v>
      </c>
      <c r="J544" s="141">
        <f t="shared" ca="1" si="34"/>
        <v>0</v>
      </c>
    </row>
    <row r="545" spans="1:10">
      <c r="A545" s="145"/>
      <c r="B545" s="146"/>
      <c r="C545" s="145"/>
      <c r="D545" s="145"/>
      <c r="E545" s="145"/>
      <c r="F545" s="145"/>
      <c r="G545" s="141" t="str">
        <f t="shared" ca="1" si="31"/>
        <v>hi</v>
      </c>
      <c r="H545" s="141">
        <f t="shared" si="32"/>
        <v>0</v>
      </c>
      <c r="I545" s="141">
        <f t="shared" ca="1" si="33"/>
        <v>0</v>
      </c>
      <c r="J545" s="141">
        <f t="shared" ca="1" si="34"/>
        <v>0</v>
      </c>
    </row>
    <row r="546" spans="1:10">
      <c r="A546" s="145"/>
      <c r="B546" s="146"/>
      <c r="C546" s="145"/>
      <c r="D546" s="145"/>
      <c r="E546" s="145"/>
      <c r="F546" s="145"/>
      <c r="G546" s="141" t="str">
        <f t="shared" ca="1" si="31"/>
        <v>hi</v>
      </c>
      <c r="H546" s="141">
        <f t="shared" si="32"/>
        <v>0</v>
      </c>
      <c r="I546" s="141">
        <f t="shared" ca="1" si="33"/>
        <v>0</v>
      </c>
      <c r="J546" s="141">
        <f t="shared" ca="1" si="34"/>
        <v>0</v>
      </c>
    </row>
    <row r="547" spans="1:10">
      <c r="A547" s="145"/>
      <c r="B547" s="146"/>
      <c r="C547" s="145"/>
      <c r="D547" s="145"/>
      <c r="E547" s="145"/>
      <c r="F547" s="145"/>
      <c r="G547" s="141" t="str">
        <f t="shared" ca="1" si="31"/>
        <v>hi</v>
      </c>
      <c r="H547" s="141">
        <f t="shared" si="32"/>
        <v>0</v>
      </c>
      <c r="I547" s="141">
        <f t="shared" ca="1" si="33"/>
        <v>0</v>
      </c>
      <c r="J547" s="141">
        <f t="shared" ca="1" si="34"/>
        <v>0</v>
      </c>
    </row>
    <row r="548" spans="1:10">
      <c r="A548" s="145"/>
      <c r="B548" s="146"/>
      <c r="C548" s="145"/>
      <c r="D548" s="145"/>
      <c r="E548" s="145"/>
      <c r="F548" s="145"/>
      <c r="G548" s="141" t="str">
        <f t="shared" ca="1" si="31"/>
        <v>hi</v>
      </c>
      <c r="H548" s="141">
        <f t="shared" si="32"/>
        <v>0</v>
      </c>
      <c r="I548" s="141">
        <f t="shared" ca="1" si="33"/>
        <v>0</v>
      </c>
      <c r="J548" s="141">
        <f t="shared" ca="1" si="34"/>
        <v>0</v>
      </c>
    </row>
    <row r="549" spans="1:10">
      <c r="A549" s="145"/>
      <c r="B549" s="146"/>
      <c r="C549" s="145"/>
      <c r="D549" s="145"/>
      <c r="E549" s="145"/>
      <c r="F549" s="145"/>
      <c r="G549" s="141" t="str">
        <f t="shared" ca="1" si="31"/>
        <v>hi</v>
      </c>
      <c r="H549" s="141">
        <f t="shared" si="32"/>
        <v>0</v>
      </c>
      <c r="I549" s="141">
        <f t="shared" ca="1" si="33"/>
        <v>0</v>
      </c>
      <c r="J549" s="141">
        <f t="shared" ca="1" si="34"/>
        <v>0</v>
      </c>
    </row>
    <row r="550" spans="1:10">
      <c r="A550" s="145"/>
      <c r="B550" s="146"/>
      <c r="C550" s="145"/>
      <c r="D550" s="145"/>
      <c r="E550" s="145"/>
      <c r="F550" s="145"/>
      <c r="G550" s="141" t="str">
        <f t="shared" ca="1" si="31"/>
        <v>hi</v>
      </c>
      <c r="H550" s="141">
        <f t="shared" si="32"/>
        <v>0</v>
      </c>
      <c r="I550" s="141">
        <f t="shared" ca="1" si="33"/>
        <v>0</v>
      </c>
      <c r="J550" s="141">
        <f t="shared" ca="1" si="34"/>
        <v>0</v>
      </c>
    </row>
    <row r="551" spans="1:10">
      <c r="A551" s="145"/>
      <c r="B551" s="146"/>
      <c r="C551" s="145"/>
      <c r="D551" s="145"/>
      <c r="E551" s="145"/>
      <c r="F551" s="145"/>
      <c r="G551" s="141" t="str">
        <f t="shared" ca="1" si="31"/>
        <v>hi</v>
      </c>
      <c r="H551" s="141">
        <f t="shared" si="32"/>
        <v>0</v>
      </c>
      <c r="I551" s="141">
        <f t="shared" ca="1" si="33"/>
        <v>0</v>
      </c>
      <c r="J551" s="141">
        <f t="shared" ca="1" si="34"/>
        <v>0</v>
      </c>
    </row>
    <row r="552" spans="1:10">
      <c r="A552" s="145"/>
      <c r="B552" s="146"/>
      <c r="C552" s="145"/>
      <c r="D552" s="145"/>
      <c r="E552" s="145"/>
      <c r="F552" s="145"/>
      <c r="G552" s="141" t="str">
        <f t="shared" ca="1" si="31"/>
        <v>hi</v>
      </c>
      <c r="H552" s="141">
        <f t="shared" si="32"/>
        <v>0</v>
      </c>
      <c r="I552" s="141">
        <f t="shared" ca="1" si="33"/>
        <v>0</v>
      </c>
      <c r="J552" s="141">
        <f t="shared" ca="1" si="34"/>
        <v>0</v>
      </c>
    </row>
    <row r="553" spans="1:10">
      <c r="A553" s="145"/>
      <c r="B553" s="146"/>
      <c r="C553" s="145"/>
      <c r="D553" s="145"/>
      <c r="E553" s="145"/>
      <c r="F553" s="145"/>
      <c r="G553" s="141" t="str">
        <f t="shared" ca="1" si="31"/>
        <v>hi</v>
      </c>
      <c r="H553" s="141">
        <f t="shared" si="32"/>
        <v>0</v>
      </c>
      <c r="I553" s="141">
        <f t="shared" ca="1" si="33"/>
        <v>0</v>
      </c>
      <c r="J553" s="141">
        <f t="shared" ca="1" si="34"/>
        <v>0</v>
      </c>
    </row>
    <row r="554" spans="1:10">
      <c r="A554" s="145"/>
      <c r="B554" s="146"/>
      <c r="C554" s="145"/>
      <c r="D554" s="145"/>
      <c r="E554" s="145"/>
      <c r="F554" s="145"/>
      <c r="G554" s="141" t="str">
        <f t="shared" ca="1" si="31"/>
        <v>hi</v>
      </c>
      <c r="H554" s="141">
        <f t="shared" si="32"/>
        <v>0</v>
      </c>
      <c r="I554" s="141">
        <f t="shared" ca="1" si="33"/>
        <v>0</v>
      </c>
      <c r="J554" s="141">
        <f t="shared" ca="1" si="34"/>
        <v>0</v>
      </c>
    </row>
    <row r="555" spans="1:10">
      <c r="A555" s="145"/>
      <c r="B555" s="146"/>
      <c r="C555" s="145"/>
      <c r="D555" s="145"/>
      <c r="E555" s="145"/>
      <c r="F555" s="145"/>
      <c r="G555" s="141" t="str">
        <f t="shared" ca="1" si="31"/>
        <v>hi</v>
      </c>
      <c r="H555" s="141">
        <f t="shared" si="32"/>
        <v>0</v>
      </c>
      <c r="I555" s="141">
        <f t="shared" ca="1" si="33"/>
        <v>0</v>
      </c>
      <c r="J555" s="141">
        <f t="shared" ca="1" si="34"/>
        <v>0</v>
      </c>
    </row>
    <row r="556" spans="1:10">
      <c r="A556" s="145"/>
      <c r="B556" s="146"/>
      <c r="C556" s="145"/>
      <c r="D556" s="145"/>
      <c r="E556" s="145"/>
      <c r="F556" s="145"/>
      <c r="G556" s="141" t="str">
        <f t="shared" ca="1" si="31"/>
        <v>hi</v>
      </c>
      <c r="H556" s="141">
        <f t="shared" si="32"/>
        <v>0</v>
      </c>
      <c r="I556" s="141">
        <f t="shared" ca="1" si="33"/>
        <v>0</v>
      </c>
      <c r="J556" s="141">
        <f t="shared" ca="1" si="34"/>
        <v>0</v>
      </c>
    </row>
    <row r="557" spans="1:10">
      <c r="A557" s="145"/>
      <c r="B557" s="146"/>
      <c r="C557" s="145"/>
      <c r="D557" s="145"/>
      <c r="E557" s="145"/>
      <c r="F557" s="145"/>
      <c r="G557" s="141" t="str">
        <f t="shared" ca="1" si="31"/>
        <v>hi</v>
      </c>
      <c r="H557" s="141">
        <f t="shared" si="32"/>
        <v>0</v>
      </c>
      <c r="I557" s="141">
        <f t="shared" ca="1" si="33"/>
        <v>0</v>
      </c>
      <c r="J557" s="141">
        <f t="shared" ca="1" si="34"/>
        <v>0</v>
      </c>
    </row>
    <row r="558" spans="1:10">
      <c r="A558" s="145"/>
      <c r="B558" s="146"/>
      <c r="C558" s="145"/>
      <c r="D558" s="145"/>
      <c r="E558" s="145"/>
      <c r="F558" s="145"/>
      <c r="G558" s="141" t="str">
        <f t="shared" ca="1" si="31"/>
        <v>hi</v>
      </c>
      <c r="H558" s="141">
        <f t="shared" si="32"/>
        <v>0</v>
      </c>
      <c r="I558" s="141">
        <f t="shared" ca="1" si="33"/>
        <v>0</v>
      </c>
      <c r="J558" s="141">
        <f t="shared" ca="1" si="34"/>
        <v>0</v>
      </c>
    </row>
    <row r="559" spans="1:10">
      <c r="A559" s="145"/>
      <c r="B559" s="146"/>
      <c r="C559" s="145"/>
      <c r="D559" s="145"/>
      <c r="E559" s="145"/>
      <c r="F559" s="145"/>
      <c r="G559" s="141" t="str">
        <f t="shared" ca="1" si="31"/>
        <v>hi</v>
      </c>
      <c r="H559" s="141">
        <f t="shared" si="32"/>
        <v>0</v>
      </c>
      <c r="I559" s="141">
        <f t="shared" ca="1" si="33"/>
        <v>0</v>
      </c>
      <c r="J559" s="141">
        <f t="shared" ca="1" si="34"/>
        <v>0</v>
      </c>
    </row>
    <row r="560" spans="1:10">
      <c r="A560" s="145"/>
      <c r="B560" s="146"/>
      <c r="C560" s="145"/>
      <c r="D560" s="145"/>
      <c r="E560" s="145"/>
      <c r="F560" s="145"/>
      <c r="G560" s="141" t="str">
        <f t="shared" ca="1" si="31"/>
        <v>hi</v>
      </c>
      <c r="H560" s="141">
        <f t="shared" si="32"/>
        <v>0</v>
      </c>
      <c r="I560" s="141">
        <f t="shared" ca="1" si="33"/>
        <v>0</v>
      </c>
      <c r="J560" s="141">
        <f t="shared" ca="1" si="34"/>
        <v>0</v>
      </c>
    </row>
    <row r="561" spans="1:10">
      <c r="A561" s="145"/>
      <c r="B561" s="146"/>
      <c r="C561" s="145"/>
      <c r="D561" s="145"/>
      <c r="E561" s="145"/>
      <c r="F561" s="145"/>
      <c r="G561" s="141" t="str">
        <f t="shared" ca="1" si="31"/>
        <v>hi</v>
      </c>
      <c r="H561" s="141">
        <f t="shared" si="32"/>
        <v>0</v>
      </c>
      <c r="I561" s="141">
        <f t="shared" ca="1" si="33"/>
        <v>0</v>
      </c>
      <c r="J561" s="141">
        <f t="shared" ca="1" si="34"/>
        <v>0</v>
      </c>
    </row>
    <row r="562" spans="1:10">
      <c r="A562" s="145"/>
      <c r="B562" s="146"/>
      <c r="C562" s="145"/>
      <c r="D562" s="145"/>
      <c r="E562" s="145"/>
      <c r="F562" s="145"/>
      <c r="G562" s="141" t="str">
        <f t="shared" ca="1" si="31"/>
        <v>hi</v>
      </c>
      <c r="H562" s="141">
        <f t="shared" si="32"/>
        <v>0</v>
      </c>
      <c r="I562" s="141">
        <f t="shared" ca="1" si="33"/>
        <v>0</v>
      </c>
      <c r="J562" s="141">
        <f t="shared" ca="1" si="34"/>
        <v>0</v>
      </c>
    </row>
    <row r="563" spans="1:10">
      <c r="A563" s="145"/>
      <c r="B563" s="146"/>
      <c r="C563" s="145"/>
      <c r="D563" s="145"/>
      <c r="E563" s="145"/>
      <c r="F563" s="145"/>
      <c r="G563" s="141" t="str">
        <f t="shared" ca="1" si="31"/>
        <v>hi</v>
      </c>
      <c r="H563" s="141">
        <f t="shared" si="32"/>
        <v>0</v>
      </c>
      <c r="I563" s="141">
        <f t="shared" ca="1" si="33"/>
        <v>0</v>
      </c>
      <c r="J563" s="141">
        <f t="shared" ca="1" si="34"/>
        <v>0</v>
      </c>
    </row>
    <row r="564" spans="1:10">
      <c r="A564" s="145"/>
      <c r="B564" s="146"/>
      <c r="C564" s="145"/>
      <c r="D564" s="145"/>
      <c r="E564" s="145"/>
      <c r="F564" s="145"/>
      <c r="G564" s="141" t="str">
        <f t="shared" ca="1" si="31"/>
        <v>hi</v>
      </c>
      <c r="H564" s="141">
        <f t="shared" si="32"/>
        <v>0</v>
      </c>
      <c r="I564" s="141">
        <f t="shared" ca="1" si="33"/>
        <v>0</v>
      </c>
      <c r="J564" s="141">
        <f t="shared" ca="1" si="34"/>
        <v>0</v>
      </c>
    </row>
    <row r="565" spans="1:10">
      <c r="A565" s="145"/>
      <c r="B565" s="146"/>
      <c r="C565" s="145"/>
      <c r="D565" s="145"/>
      <c r="E565" s="145"/>
      <c r="F565" s="145"/>
      <c r="G565" s="141" t="str">
        <f t="shared" ca="1" si="31"/>
        <v>hi</v>
      </c>
      <c r="H565" s="141">
        <f t="shared" si="32"/>
        <v>0</v>
      </c>
      <c r="I565" s="141">
        <f t="shared" ca="1" si="33"/>
        <v>0</v>
      </c>
      <c r="J565" s="141">
        <f t="shared" ca="1" si="34"/>
        <v>0</v>
      </c>
    </row>
    <row r="566" spans="1:10">
      <c r="A566" s="145"/>
      <c r="B566" s="146"/>
      <c r="C566" s="145"/>
      <c r="D566" s="145"/>
      <c r="E566" s="145"/>
      <c r="F566" s="145"/>
      <c r="G566" s="141" t="str">
        <f t="shared" ca="1" si="31"/>
        <v>hi</v>
      </c>
      <c r="H566" s="141">
        <f t="shared" si="32"/>
        <v>0</v>
      </c>
      <c r="I566" s="141">
        <f t="shared" ca="1" si="33"/>
        <v>0</v>
      </c>
      <c r="J566" s="141">
        <f t="shared" ca="1" si="34"/>
        <v>0</v>
      </c>
    </row>
    <row r="567" spans="1:10">
      <c r="A567" s="145"/>
      <c r="B567" s="146"/>
      <c r="C567" s="145"/>
      <c r="D567" s="145"/>
      <c r="E567" s="145"/>
      <c r="F567" s="145"/>
      <c r="G567" s="141" t="str">
        <f t="shared" ca="1" si="31"/>
        <v>hi</v>
      </c>
      <c r="H567" s="141">
        <f t="shared" si="32"/>
        <v>0</v>
      </c>
      <c r="I567" s="141">
        <f t="shared" ca="1" si="33"/>
        <v>0</v>
      </c>
      <c r="J567" s="141">
        <f t="shared" ca="1" si="34"/>
        <v>0</v>
      </c>
    </row>
    <row r="568" spans="1:10">
      <c r="A568" s="145"/>
      <c r="B568" s="146"/>
      <c r="C568" s="145"/>
      <c r="D568" s="145"/>
      <c r="E568" s="145"/>
      <c r="F568" s="145"/>
      <c r="G568" s="141" t="str">
        <f t="shared" ca="1" si="31"/>
        <v>hi</v>
      </c>
      <c r="H568" s="141">
        <f t="shared" si="32"/>
        <v>0</v>
      </c>
      <c r="I568" s="141">
        <f t="shared" ca="1" si="33"/>
        <v>0</v>
      </c>
      <c r="J568" s="141">
        <f t="shared" ca="1" si="34"/>
        <v>0</v>
      </c>
    </row>
    <row r="569" spans="1:10">
      <c r="A569" s="145"/>
      <c r="B569" s="146"/>
      <c r="C569" s="145"/>
      <c r="D569" s="145"/>
      <c r="E569" s="145"/>
      <c r="F569" s="145"/>
      <c r="G569" s="141" t="str">
        <f t="shared" ca="1" si="31"/>
        <v>hi</v>
      </c>
      <c r="H569" s="141">
        <f t="shared" si="32"/>
        <v>0</v>
      </c>
      <c r="I569" s="141">
        <f t="shared" ca="1" si="33"/>
        <v>0</v>
      </c>
      <c r="J569" s="141">
        <f t="shared" ca="1" si="34"/>
        <v>0</v>
      </c>
    </row>
    <row r="570" spans="1:10">
      <c r="A570" s="145"/>
      <c r="B570" s="146"/>
      <c r="C570" s="145"/>
      <c r="D570" s="145"/>
      <c r="E570" s="145"/>
      <c r="F570" s="145"/>
      <c r="G570" s="141" t="str">
        <f t="shared" ca="1" si="31"/>
        <v>hi</v>
      </c>
      <c r="H570" s="141">
        <f t="shared" si="32"/>
        <v>0</v>
      </c>
      <c r="I570" s="141">
        <f t="shared" ca="1" si="33"/>
        <v>0</v>
      </c>
      <c r="J570" s="141">
        <f t="shared" ca="1" si="34"/>
        <v>0</v>
      </c>
    </row>
    <row r="571" spans="1:10">
      <c r="A571" s="145"/>
      <c r="B571" s="146"/>
      <c r="C571" s="145"/>
      <c r="D571" s="145"/>
      <c r="E571" s="145"/>
      <c r="F571" s="145"/>
      <c r="G571" s="141" t="str">
        <f t="shared" ca="1" si="31"/>
        <v>hi</v>
      </c>
      <c r="H571" s="141">
        <f t="shared" si="32"/>
        <v>0</v>
      </c>
      <c r="I571" s="141">
        <f t="shared" ca="1" si="33"/>
        <v>0</v>
      </c>
      <c r="J571" s="141">
        <f t="shared" ca="1" si="34"/>
        <v>0</v>
      </c>
    </row>
    <row r="572" spans="1:10">
      <c r="A572" s="145"/>
      <c r="B572" s="146"/>
      <c r="C572" s="145"/>
      <c r="D572" s="145"/>
      <c r="E572" s="145"/>
      <c r="F572" s="145"/>
      <c r="G572" s="141" t="str">
        <f t="shared" ca="1" si="31"/>
        <v>hi</v>
      </c>
      <c r="H572" s="141">
        <f t="shared" si="32"/>
        <v>0</v>
      </c>
      <c r="I572" s="141">
        <f t="shared" ca="1" si="33"/>
        <v>0</v>
      </c>
      <c r="J572" s="141">
        <f t="shared" ca="1" si="34"/>
        <v>0</v>
      </c>
    </row>
    <row r="573" spans="1:10">
      <c r="A573" s="145"/>
      <c r="B573" s="146"/>
      <c r="C573" s="145"/>
      <c r="D573" s="145"/>
      <c r="E573" s="145"/>
      <c r="F573" s="145"/>
      <c r="G573" s="141" t="str">
        <f t="shared" ca="1" si="31"/>
        <v>hi</v>
      </c>
      <c r="H573" s="141">
        <f t="shared" si="32"/>
        <v>0</v>
      </c>
      <c r="I573" s="141">
        <f t="shared" ca="1" si="33"/>
        <v>0</v>
      </c>
      <c r="J573" s="141">
        <f t="shared" ca="1" si="34"/>
        <v>0</v>
      </c>
    </row>
    <row r="574" spans="1:10">
      <c r="A574" s="145"/>
      <c r="B574" s="146"/>
      <c r="C574" s="145"/>
      <c r="D574" s="145"/>
      <c r="E574" s="145"/>
      <c r="F574" s="145"/>
      <c r="G574" s="141" t="str">
        <f t="shared" ca="1" si="31"/>
        <v>hi</v>
      </c>
      <c r="H574" s="141">
        <f t="shared" si="32"/>
        <v>0</v>
      </c>
      <c r="I574" s="141">
        <f t="shared" ca="1" si="33"/>
        <v>0</v>
      </c>
      <c r="J574" s="141">
        <f t="shared" ca="1" si="34"/>
        <v>0</v>
      </c>
    </row>
    <row r="575" spans="1:10">
      <c r="A575" s="145"/>
      <c r="B575" s="146"/>
      <c r="C575" s="145"/>
      <c r="D575" s="145"/>
      <c r="E575" s="145"/>
      <c r="F575" s="145"/>
      <c r="G575" s="141" t="str">
        <f t="shared" ca="1" si="31"/>
        <v>hi</v>
      </c>
      <c r="H575" s="141">
        <f t="shared" si="32"/>
        <v>0</v>
      </c>
      <c r="I575" s="141">
        <f t="shared" ca="1" si="33"/>
        <v>0</v>
      </c>
      <c r="J575" s="141">
        <f t="shared" ca="1" si="34"/>
        <v>0</v>
      </c>
    </row>
    <row r="576" spans="1:10">
      <c r="A576" s="145"/>
      <c r="B576" s="146"/>
      <c r="C576" s="145"/>
      <c r="D576" s="145"/>
      <c r="E576" s="145"/>
      <c r="F576" s="145"/>
      <c r="G576" s="141" t="str">
        <f t="shared" ca="1" si="31"/>
        <v>hi</v>
      </c>
      <c r="H576" s="141">
        <f t="shared" si="32"/>
        <v>0</v>
      </c>
      <c r="I576" s="141">
        <f t="shared" ca="1" si="33"/>
        <v>0</v>
      </c>
      <c r="J576" s="141">
        <f t="shared" ca="1" si="34"/>
        <v>0</v>
      </c>
    </row>
    <row r="577" spans="1:10">
      <c r="A577" s="145"/>
      <c r="B577" s="146"/>
      <c r="C577" s="145"/>
      <c r="D577" s="145"/>
      <c r="E577" s="145"/>
      <c r="F577" s="145"/>
      <c r="G577" s="141" t="str">
        <f t="shared" ca="1" si="31"/>
        <v>hi</v>
      </c>
      <c r="H577" s="141">
        <f t="shared" si="32"/>
        <v>0</v>
      </c>
      <c r="I577" s="141">
        <f t="shared" ca="1" si="33"/>
        <v>0</v>
      </c>
      <c r="J577" s="141">
        <f t="shared" ca="1" si="34"/>
        <v>0</v>
      </c>
    </row>
    <row r="578" spans="1:10">
      <c r="A578" s="145"/>
      <c r="B578" s="146"/>
      <c r="C578" s="145"/>
      <c r="D578" s="145"/>
      <c r="E578" s="145"/>
      <c r="F578" s="145"/>
      <c r="G578" s="141" t="str">
        <f t="shared" ca="1" si="31"/>
        <v>hi</v>
      </c>
      <c r="H578" s="141">
        <f t="shared" si="32"/>
        <v>0</v>
      </c>
      <c r="I578" s="141">
        <f t="shared" ca="1" si="33"/>
        <v>0</v>
      </c>
      <c r="J578" s="141">
        <f t="shared" ca="1" si="34"/>
        <v>0</v>
      </c>
    </row>
    <row r="579" spans="1:10">
      <c r="A579" s="145"/>
      <c r="B579" s="146"/>
      <c r="C579" s="145"/>
      <c r="D579" s="145"/>
      <c r="E579" s="145"/>
      <c r="F579" s="145"/>
      <c r="G579" s="141" t="str">
        <f t="shared" ca="1" si="31"/>
        <v>hi</v>
      </c>
      <c r="H579" s="141">
        <f t="shared" si="32"/>
        <v>0</v>
      </c>
      <c r="I579" s="141">
        <f t="shared" ca="1" si="33"/>
        <v>0</v>
      </c>
      <c r="J579" s="141">
        <f t="shared" ca="1" si="34"/>
        <v>0</v>
      </c>
    </row>
    <row r="580" spans="1:10">
      <c r="A580" s="145"/>
      <c r="B580" s="146"/>
      <c r="C580" s="145"/>
      <c r="D580" s="145"/>
      <c r="E580" s="145"/>
      <c r="F580" s="145"/>
      <c r="G580" s="141" t="str">
        <f t="shared" ca="1" si="31"/>
        <v>hi</v>
      </c>
      <c r="H580" s="141">
        <f t="shared" si="32"/>
        <v>0</v>
      </c>
      <c r="I580" s="141">
        <f t="shared" ca="1" si="33"/>
        <v>0</v>
      </c>
      <c r="J580" s="141">
        <f t="shared" ca="1" si="34"/>
        <v>0</v>
      </c>
    </row>
    <row r="581" spans="1:10">
      <c r="A581" s="145"/>
      <c r="B581" s="146"/>
      <c r="C581" s="145"/>
      <c r="D581" s="145"/>
      <c r="E581" s="145"/>
      <c r="F581" s="145"/>
      <c r="G581" s="141" t="str">
        <f t="shared" ca="1" si="31"/>
        <v>hi</v>
      </c>
      <c r="H581" s="141">
        <f t="shared" si="32"/>
        <v>0</v>
      </c>
      <c r="I581" s="141">
        <f t="shared" ca="1" si="33"/>
        <v>0</v>
      </c>
      <c r="J581" s="141">
        <f t="shared" ca="1" si="34"/>
        <v>0</v>
      </c>
    </row>
    <row r="582" spans="1:10">
      <c r="A582" s="145"/>
      <c r="B582" s="146"/>
      <c r="C582" s="145"/>
      <c r="D582" s="145"/>
      <c r="E582" s="145"/>
      <c r="F582" s="145"/>
      <c r="G582" s="141" t="str">
        <f t="shared" ca="1" si="31"/>
        <v>hi</v>
      </c>
      <c r="H582" s="141">
        <f t="shared" si="32"/>
        <v>0</v>
      </c>
      <c r="I582" s="141">
        <f t="shared" ca="1" si="33"/>
        <v>0</v>
      </c>
      <c r="J582" s="141">
        <f t="shared" ca="1" si="34"/>
        <v>0</v>
      </c>
    </row>
    <row r="583" spans="1:10">
      <c r="A583" s="145"/>
      <c r="B583" s="146"/>
      <c r="C583" s="145"/>
      <c r="D583" s="145"/>
      <c r="E583" s="145"/>
      <c r="F583" s="145"/>
      <c r="G583" s="141" t="str">
        <f t="shared" ca="1" si="31"/>
        <v>hi</v>
      </c>
      <c r="H583" s="141">
        <f t="shared" si="32"/>
        <v>0</v>
      </c>
      <c r="I583" s="141">
        <f t="shared" ca="1" si="33"/>
        <v>0</v>
      </c>
      <c r="J583" s="141">
        <f t="shared" ca="1" si="34"/>
        <v>0</v>
      </c>
    </row>
    <row r="584" spans="1:10">
      <c r="A584" s="145"/>
      <c r="B584" s="146"/>
      <c r="C584" s="145"/>
      <c r="D584" s="145"/>
      <c r="E584" s="145"/>
      <c r="F584" s="145"/>
      <c r="G584" s="141" t="str">
        <f t="shared" ca="1" si="31"/>
        <v>hi</v>
      </c>
      <c r="H584" s="141">
        <f t="shared" si="32"/>
        <v>0</v>
      </c>
      <c r="I584" s="141">
        <f t="shared" ca="1" si="33"/>
        <v>0</v>
      </c>
      <c r="J584" s="141">
        <f t="shared" ca="1" si="34"/>
        <v>0</v>
      </c>
    </row>
    <row r="585" spans="1:10">
      <c r="A585" s="145"/>
      <c r="B585" s="146"/>
      <c r="C585" s="145"/>
      <c r="D585" s="145"/>
      <c r="E585" s="145"/>
      <c r="F585" s="145"/>
      <c r="G585" s="141" t="str">
        <f t="shared" ca="1" si="31"/>
        <v>hi</v>
      </c>
      <c r="H585" s="141">
        <f t="shared" si="32"/>
        <v>0</v>
      </c>
      <c r="I585" s="141">
        <f t="shared" ca="1" si="33"/>
        <v>0</v>
      </c>
      <c r="J585" s="141">
        <f t="shared" ca="1" si="34"/>
        <v>0</v>
      </c>
    </row>
    <row r="586" spans="1:10">
      <c r="A586" s="145"/>
      <c r="B586" s="146"/>
      <c r="C586" s="145"/>
      <c r="D586" s="145"/>
      <c r="E586" s="145"/>
      <c r="F586" s="145"/>
      <c r="G586" s="141" t="str">
        <f t="shared" ca="1" si="31"/>
        <v>hi</v>
      </c>
      <c r="H586" s="141">
        <f t="shared" si="32"/>
        <v>0</v>
      </c>
      <c r="I586" s="141">
        <f t="shared" ca="1" si="33"/>
        <v>0</v>
      </c>
      <c r="J586" s="141">
        <f t="shared" ca="1" si="34"/>
        <v>0</v>
      </c>
    </row>
    <row r="587" spans="1:10">
      <c r="A587" s="145"/>
      <c r="B587" s="146"/>
      <c r="C587" s="145"/>
      <c r="D587" s="145"/>
      <c r="E587" s="145"/>
      <c r="F587" s="145"/>
      <c r="G587" s="141" t="str">
        <f t="shared" ca="1" si="31"/>
        <v>hi</v>
      </c>
      <c r="H587" s="141">
        <f t="shared" si="32"/>
        <v>0</v>
      </c>
      <c r="I587" s="141">
        <f t="shared" ca="1" si="33"/>
        <v>0</v>
      </c>
      <c r="J587" s="141">
        <f t="shared" ca="1" si="34"/>
        <v>0</v>
      </c>
    </row>
    <row r="588" spans="1:10">
      <c r="A588" s="145"/>
      <c r="B588" s="146"/>
      <c r="C588" s="145"/>
      <c r="D588" s="145"/>
      <c r="E588" s="145"/>
      <c r="F588" s="145"/>
      <c r="G588" s="141" t="str">
        <f t="shared" ca="1" si="31"/>
        <v>hi</v>
      </c>
      <c r="H588" s="141">
        <f t="shared" si="32"/>
        <v>0</v>
      </c>
      <c r="I588" s="141">
        <f t="shared" ca="1" si="33"/>
        <v>0</v>
      </c>
      <c r="J588" s="141">
        <f t="shared" ca="1" si="34"/>
        <v>0</v>
      </c>
    </row>
    <row r="589" spans="1:10">
      <c r="A589" s="145"/>
      <c r="B589" s="146"/>
      <c r="C589" s="145"/>
      <c r="D589" s="145"/>
      <c r="E589" s="145"/>
      <c r="F589" s="145"/>
      <c r="G589" s="141" t="str">
        <f t="shared" ca="1" si="31"/>
        <v>hi</v>
      </c>
      <c r="H589" s="141">
        <f t="shared" si="32"/>
        <v>0</v>
      </c>
      <c r="I589" s="141">
        <f t="shared" ca="1" si="33"/>
        <v>0</v>
      </c>
      <c r="J589" s="141">
        <f t="shared" ca="1" si="34"/>
        <v>0</v>
      </c>
    </row>
    <row r="590" spans="1:10">
      <c r="A590" s="145"/>
      <c r="B590" s="146"/>
      <c r="C590" s="145"/>
      <c r="D590" s="145"/>
      <c r="E590" s="145"/>
      <c r="F590" s="145"/>
      <c r="G590" s="141" t="str">
        <f t="shared" ref="G590:G653" ca="1" si="35">IF(F590&gt;C590,  IF($B$8=0,"lo",IF(RAND()&gt;$B$9,"lo","hi")),   IF($B$8=0,"hi",IF(RAND()&lt;=$B$9,"lo","hi"))   )</f>
        <v>hi</v>
      </c>
      <c r="H590" s="141">
        <f t="shared" ref="H590:H653" si="36">C590</f>
        <v>0</v>
      </c>
      <c r="I590" s="141">
        <f t="shared" ref="I590:I653" ca="1" si="37">IF(G590="hi",D590,E590)</f>
        <v>0</v>
      </c>
      <c r="J590" s="141">
        <f t="shared" ref="J590:J653" ca="1" si="38">IF(G590="hi",E590,D590)</f>
        <v>0</v>
      </c>
    </row>
    <row r="591" spans="1:10">
      <c r="A591" s="145"/>
      <c r="B591" s="146"/>
      <c r="C591" s="145"/>
      <c r="D591" s="145"/>
      <c r="E591" s="145"/>
      <c r="F591" s="145"/>
      <c r="G591" s="141" t="str">
        <f t="shared" ca="1" si="35"/>
        <v>hi</v>
      </c>
      <c r="H591" s="141">
        <f t="shared" si="36"/>
        <v>0</v>
      </c>
      <c r="I591" s="141">
        <f t="shared" ca="1" si="37"/>
        <v>0</v>
      </c>
      <c r="J591" s="141">
        <f t="shared" ca="1" si="38"/>
        <v>0</v>
      </c>
    </row>
    <row r="592" spans="1:10">
      <c r="A592" s="145"/>
      <c r="B592" s="146"/>
      <c r="C592" s="145"/>
      <c r="D592" s="145"/>
      <c r="E592" s="145"/>
      <c r="F592" s="145"/>
      <c r="G592" s="141" t="str">
        <f t="shared" ca="1" si="35"/>
        <v>hi</v>
      </c>
      <c r="H592" s="141">
        <f t="shared" si="36"/>
        <v>0</v>
      </c>
      <c r="I592" s="141">
        <f t="shared" ca="1" si="37"/>
        <v>0</v>
      </c>
      <c r="J592" s="141">
        <f t="shared" ca="1" si="38"/>
        <v>0</v>
      </c>
    </row>
    <row r="593" spans="1:10">
      <c r="A593" s="145"/>
      <c r="B593" s="146"/>
      <c r="C593" s="145"/>
      <c r="D593" s="145"/>
      <c r="E593" s="145"/>
      <c r="F593" s="145"/>
      <c r="G593" s="141" t="str">
        <f t="shared" ca="1" si="35"/>
        <v>hi</v>
      </c>
      <c r="H593" s="141">
        <f t="shared" si="36"/>
        <v>0</v>
      </c>
      <c r="I593" s="141">
        <f t="shared" ca="1" si="37"/>
        <v>0</v>
      </c>
      <c r="J593" s="141">
        <f t="shared" ca="1" si="38"/>
        <v>0</v>
      </c>
    </row>
    <row r="594" spans="1:10">
      <c r="A594" s="145"/>
      <c r="B594" s="146"/>
      <c r="C594" s="145"/>
      <c r="D594" s="145"/>
      <c r="E594" s="145"/>
      <c r="F594" s="145"/>
      <c r="G594" s="141" t="str">
        <f t="shared" ca="1" si="35"/>
        <v>hi</v>
      </c>
      <c r="H594" s="141">
        <f t="shared" si="36"/>
        <v>0</v>
      </c>
      <c r="I594" s="141">
        <f t="shared" ca="1" si="37"/>
        <v>0</v>
      </c>
      <c r="J594" s="141">
        <f t="shared" ca="1" si="38"/>
        <v>0</v>
      </c>
    </row>
    <row r="595" spans="1:10">
      <c r="A595" s="145"/>
      <c r="B595" s="146"/>
      <c r="C595" s="145"/>
      <c r="D595" s="145"/>
      <c r="E595" s="145"/>
      <c r="F595" s="145"/>
      <c r="G595" s="141" t="str">
        <f t="shared" ca="1" si="35"/>
        <v>hi</v>
      </c>
      <c r="H595" s="141">
        <f t="shared" si="36"/>
        <v>0</v>
      </c>
      <c r="I595" s="141">
        <f t="shared" ca="1" si="37"/>
        <v>0</v>
      </c>
      <c r="J595" s="141">
        <f t="shared" ca="1" si="38"/>
        <v>0</v>
      </c>
    </row>
    <row r="596" spans="1:10">
      <c r="A596" s="145"/>
      <c r="B596" s="146"/>
      <c r="C596" s="145"/>
      <c r="D596" s="145"/>
      <c r="E596" s="145"/>
      <c r="F596" s="145"/>
      <c r="G596" s="141" t="str">
        <f t="shared" ca="1" si="35"/>
        <v>hi</v>
      </c>
      <c r="H596" s="141">
        <f t="shared" si="36"/>
        <v>0</v>
      </c>
      <c r="I596" s="141">
        <f t="shared" ca="1" si="37"/>
        <v>0</v>
      </c>
      <c r="J596" s="141">
        <f t="shared" ca="1" si="38"/>
        <v>0</v>
      </c>
    </row>
    <row r="597" spans="1:10">
      <c r="A597" s="145"/>
      <c r="B597" s="146"/>
      <c r="C597" s="145"/>
      <c r="D597" s="145"/>
      <c r="E597" s="145"/>
      <c r="F597" s="145"/>
      <c r="G597" s="141" t="str">
        <f t="shared" ca="1" si="35"/>
        <v>hi</v>
      </c>
      <c r="H597" s="141">
        <f t="shared" si="36"/>
        <v>0</v>
      </c>
      <c r="I597" s="141">
        <f t="shared" ca="1" si="37"/>
        <v>0</v>
      </c>
      <c r="J597" s="141">
        <f t="shared" ca="1" si="38"/>
        <v>0</v>
      </c>
    </row>
    <row r="598" spans="1:10">
      <c r="A598" s="145"/>
      <c r="B598" s="146"/>
      <c r="C598" s="145"/>
      <c r="D598" s="145"/>
      <c r="E598" s="145"/>
      <c r="F598" s="145"/>
      <c r="G598" s="141" t="str">
        <f t="shared" ca="1" si="35"/>
        <v>hi</v>
      </c>
      <c r="H598" s="141">
        <f t="shared" si="36"/>
        <v>0</v>
      </c>
      <c r="I598" s="141">
        <f t="shared" ca="1" si="37"/>
        <v>0</v>
      </c>
      <c r="J598" s="141">
        <f t="shared" ca="1" si="38"/>
        <v>0</v>
      </c>
    </row>
    <row r="599" spans="1:10">
      <c r="A599" s="145"/>
      <c r="B599" s="146"/>
      <c r="C599" s="145"/>
      <c r="D599" s="145"/>
      <c r="E599" s="145"/>
      <c r="F599" s="145"/>
      <c r="G599" s="141" t="str">
        <f t="shared" ca="1" si="35"/>
        <v>hi</v>
      </c>
      <c r="H599" s="141">
        <f t="shared" si="36"/>
        <v>0</v>
      </c>
      <c r="I599" s="141">
        <f t="shared" ca="1" si="37"/>
        <v>0</v>
      </c>
      <c r="J599" s="141">
        <f t="shared" ca="1" si="38"/>
        <v>0</v>
      </c>
    </row>
    <row r="600" spans="1:10">
      <c r="A600" s="145"/>
      <c r="B600" s="146"/>
      <c r="C600" s="145"/>
      <c r="D600" s="145"/>
      <c r="E600" s="145"/>
      <c r="F600" s="145"/>
      <c r="G600" s="141" t="str">
        <f t="shared" ca="1" si="35"/>
        <v>hi</v>
      </c>
      <c r="H600" s="141">
        <f t="shared" si="36"/>
        <v>0</v>
      </c>
      <c r="I600" s="141">
        <f t="shared" ca="1" si="37"/>
        <v>0</v>
      </c>
      <c r="J600" s="141">
        <f t="shared" ca="1" si="38"/>
        <v>0</v>
      </c>
    </row>
    <row r="601" spans="1:10">
      <c r="A601" s="145"/>
      <c r="B601" s="146"/>
      <c r="C601" s="145"/>
      <c r="D601" s="145"/>
      <c r="E601" s="145"/>
      <c r="F601" s="145"/>
      <c r="G601" s="141" t="str">
        <f t="shared" ca="1" si="35"/>
        <v>hi</v>
      </c>
      <c r="H601" s="141">
        <f t="shared" si="36"/>
        <v>0</v>
      </c>
      <c r="I601" s="141">
        <f t="shared" ca="1" si="37"/>
        <v>0</v>
      </c>
      <c r="J601" s="141">
        <f t="shared" ca="1" si="38"/>
        <v>0</v>
      </c>
    </row>
    <row r="602" spans="1:10">
      <c r="A602" s="145"/>
      <c r="B602" s="146"/>
      <c r="C602" s="145"/>
      <c r="D602" s="145"/>
      <c r="E602" s="145"/>
      <c r="F602" s="145"/>
      <c r="G602" s="141" t="str">
        <f t="shared" ca="1" si="35"/>
        <v>hi</v>
      </c>
      <c r="H602" s="141">
        <f t="shared" si="36"/>
        <v>0</v>
      </c>
      <c r="I602" s="141">
        <f t="shared" ca="1" si="37"/>
        <v>0</v>
      </c>
      <c r="J602" s="141">
        <f t="shared" ca="1" si="38"/>
        <v>0</v>
      </c>
    </row>
    <row r="603" spans="1:10">
      <c r="A603" s="145"/>
      <c r="B603" s="146"/>
      <c r="C603" s="145"/>
      <c r="D603" s="145"/>
      <c r="E603" s="145"/>
      <c r="F603" s="145"/>
      <c r="G603" s="141" t="str">
        <f t="shared" ca="1" si="35"/>
        <v>hi</v>
      </c>
      <c r="H603" s="141">
        <f t="shared" si="36"/>
        <v>0</v>
      </c>
      <c r="I603" s="141">
        <f t="shared" ca="1" si="37"/>
        <v>0</v>
      </c>
      <c r="J603" s="141">
        <f t="shared" ca="1" si="38"/>
        <v>0</v>
      </c>
    </row>
    <row r="604" spans="1:10">
      <c r="A604" s="145"/>
      <c r="B604" s="146"/>
      <c r="C604" s="145"/>
      <c r="D604" s="145"/>
      <c r="E604" s="145"/>
      <c r="F604" s="145"/>
      <c r="G604" s="141" t="str">
        <f t="shared" ca="1" si="35"/>
        <v>hi</v>
      </c>
      <c r="H604" s="141">
        <f t="shared" si="36"/>
        <v>0</v>
      </c>
      <c r="I604" s="141">
        <f t="shared" ca="1" si="37"/>
        <v>0</v>
      </c>
      <c r="J604" s="141">
        <f t="shared" ca="1" si="38"/>
        <v>0</v>
      </c>
    </row>
    <row r="605" spans="1:10">
      <c r="A605" s="145"/>
      <c r="B605" s="146"/>
      <c r="C605" s="145"/>
      <c r="D605" s="145"/>
      <c r="E605" s="145"/>
      <c r="F605" s="145"/>
      <c r="G605" s="141" t="str">
        <f t="shared" ca="1" si="35"/>
        <v>hi</v>
      </c>
      <c r="H605" s="141">
        <f t="shared" si="36"/>
        <v>0</v>
      </c>
      <c r="I605" s="141">
        <f t="shared" ca="1" si="37"/>
        <v>0</v>
      </c>
      <c r="J605" s="141">
        <f t="shared" ca="1" si="38"/>
        <v>0</v>
      </c>
    </row>
    <row r="606" spans="1:10">
      <c r="A606" s="145"/>
      <c r="B606" s="146"/>
      <c r="C606" s="145"/>
      <c r="D606" s="145"/>
      <c r="E606" s="145"/>
      <c r="F606" s="145"/>
      <c r="G606" s="141" t="str">
        <f t="shared" ca="1" si="35"/>
        <v>hi</v>
      </c>
      <c r="H606" s="141">
        <f t="shared" si="36"/>
        <v>0</v>
      </c>
      <c r="I606" s="141">
        <f t="shared" ca="1" si="37"/>
        <v>0</v>
      </c>
      <c r="J606" s="141">
        <f t="shared" ca="1" si="38"/>
        <v>0</v>
      </c>
    </row>
    <row r="607" spans="1:10">
      <c r="A607" s="145"/>
      <c r="B607" s="146"/>
      <c r="C607" s="145"/>
      <c r="D607" s="145"/>
      <c r="E607" s="145"/>
      <c r="F607" s="145"/>
      <c r="G607" s="141" t="str">
        <f t="shared" ca="1" si="35"/>
        <v>hi</v>
      </c>
      <c r="H607" s="141">
        <f t="shared" si="36"/>
        <v>0</v>
      </c>
      <c r="I607" s="141">
        <f t="shared" ca="1" si="37"/>
        <v>0</v>
      </c>
      <c r="J607" s="141">
        <f t="shared" ca="1" si="38"/>
        <v>0</v>
      </c>
    </row>
    <row r="608" spans="1:10">
      <c r="A608" s="145"/>
      <c r="B608" s="146"/>
      <c r="C608" s="145"/>
      <c r="D608" s="145"/>
      <c r="E608" s="145"/>
      <c r="F608" s="145"/>
      <c r="G608" s="141" t="str">
        <f t="shared" ca="1" si="35"/>
        <v>hi</v>
      </c>
      <c r="H608" s="141">
        <f t="shared" si="36"/>
        <v>0</v>
      </c>
      <c r="I608" s="141">
        <f t="shared" ca="1" si="37"/>
        <v>0</v>
      </c>
      <c r="J608" s="141">
        <f t="shared" ca="1" si="38"/>
        <v>0</v>
      </c>
    </row>
    <row r="609" spans="1:10">
      <c r="A609" s="145"/>
      <c r="B609" s="146"/>
      <c r="C609" s="145"/>
      <c r="D609" s="145"/>
      <c r="E609" s="145"/>
      <c r="F609" s="145"/>
      <c r="G609" s="141" t="str">
        <f t="shared" ca="1" si="35"/>
        <v>hi</v>
      </c>
      <c r="H609" s="141">
        <f t="shared" si="36"/>
        <v>0</v>
      </c>
      <c r="I609" s="141">
        <f t="shared" ca="1" si="37"/>
        <v>0</v>
      </c>
      <c r="J609" s="141">
        <f t="shared" ca="1" si="38"/>
        <v>0</v>
      </c>
    </row>
    <row r="610" spans="1:10">
      <c r="A610" s="145"/>
      <c r="B610" s="146"/>
      <c r="C610" s="145"/>
      <c r="D610" s="145"/>
      <c r="E610" s="145"/>
      <c r="F610" s="145"/>
      <c r="G610" s="141" t="str">
        <f t="shared" ca="1" si="35"/>
        <v>hi</v>
      </c>
      <c r="H610" s="141">
        <f t="shared" si="36"/>
        <v>0</v>
      </c>
      <c r="I610" s="141">
        <f t="shared" ca="1" si="37"/>
        <v>0</v>
      </c>
      <c r="J610" s="141">
        <f t="shared" ca="1" si="38"/>
        <v>0</v>
      </c>
    </row>
    <row r="611" spans="1:10">
      <c r="A611" s="145"/>
      <c r="B611" s="146"/>
      <c r="C611" s="145"/>
      <c r="D611" s="145"/>
      <c r="E611" s="145"/>
      <c r="F611" s="145"/>
      <c r="G611" s="141" t="str">
        <f t="shared" ca="1" si="35"/>
        <v>hi</v>
      </c>
      <c r="H611" s="141">
        <f t="shared" si="36"/>
        <v>0</v>
      </c>
      <c r="I611" s="141">
        <f t="shared" ca="1" si="37"/>
        <v>0</v>
      </c>
      <c r="J611" s="141">
        <f t="shared" ca="1" si="38"/>
        <v>0</v>
      </c>
    </row>
    <row r="612" spans="1:10">
      <c r="A612" s="145"/>
      <c r="B612" s="146"/>
      <c r="C612" s="145"/>
      <c r="D612" s="145"/>
      <c r="E612" s="145"/>
      <c r="F612" s="145"/>
      <c r="G612" s="141" t="str">
        <f t="shared" ca="1" si="35"/>
        <v>hi</v>
      </c>
      <c r="H612" s="141">
        <f t="shared" si="36"/>
        <v>0</v>
      </c>
      <c r="I612" s="141">
        <f t="shared" ca="1" si="37"/>
        <v>0</v>
      </c>
      <c r="J612" s="141">
        <f t="shared" ca="1" si="38"/>
        <v>0</v>
      </c>
    </row>
    <row r="613" spans="1:10">
      <c r="A613" s="145"/>
      <c r="B613" s="146"/>
      <c r="C613" s="145"/>
      <c r="D613" s="145"/>
      <c r="E613" s="145"/>
      <c r="F613" s="145"/>
      <c r="G613" s="141" t="str">
        <f t="shared" ca="1" si="35"/>
        <v>hi</v>
      </c>
      <c r="H613" s="141">
        <f t="shared" si="36"/>
        <v>0</v>
      </c>
      <c r="I613" s="141">
        <f t="shared" ca="1" si="37"/>
        <v>0</v>
      </c>
      <c r="J613" s="141">
        <f t="shared" ca="1" si="38"/>
        <v>0</v>
      </c>
    </row>
    <row r="614" spans="1:10">
      <c r="A614" s="145"/>
      <c r="B614" s="146"/>
      <c r="C614" s="145"/>
      <c r="D614" s="145"/>
      <c r="E614" s="145"/>
      <c r="F614" s="145"/>
      <c r="G614" s="141" t="str">
        <f t="shared" ca="1" si="35"/>
        <v>hi</v>
      </c>
      <c r="H614" s="141">
        <f t="shared" si="36"/>
        <v>0</v>
      </c>
      <c r="I614" s="141">
        <f t="shared" ca="1" si="37"/>
        <v>0</v>
      </c>
      <c r="J614" s="141">
        <f t="shared" ca="1" si="38"/>
        <v>0</v>
      </c>
    </row>
    <row r="615" spans="1:10">
      <c r="A615" s="145"/>
      <c r="B615" s="146"/>
      <c r="C615" s="145"/>
      <c r="D615" s="145"/>
      <c r="E615" s="145"/>
      <c r="F615" s="145"/>
      <c r="G615" s="141" t="str">
        <f t="shared" ca="1" si="35"/>
        <v>hi</v>
      </c>
      <c r="H615" s="141">
        <f t="shared" si="36"/>
        <v>0</v>
      </c>
      <c r="I615" s="141">
        <f t="shared" ca="1" si="37"/>
        <v>0</v>
      </c>
      <c r="J615" s="141">
        <f t="shared" ca="1" si="38"/>
        <v>0</v>
      </c>
    </row>
    <row r="616" spans="1:10">
      <c r="A616" s="145"/>
      <c r="B616" s="146"/>
      <c r="C616" s="145"/>
      <c r="D616" s="145"/>
      <c r="E616" s="145"/>
      <c r="F616" s="145"/>
      <c r="G616" s="141" t="str">
        <f t="shared" ca="1" si="35"/>
        <v>hi</v>
      </c>
      <c r="H616" s="141">
        <f t="shared" si="36"/>
        <v>0</v>
      </c>
      <c r="I616" s="141">
        <f t="shared" ca="1" si="37"/>
        <v>0</v>
      </c>
      <c r="J616" s="141">
        <f t="shared" ca="1" si="38"/>
        <v>0</v>
      </c>
    </row>
    <row r="617" spans="1:10">
      <c r="A617" s="145"/>
      <c r="B617" s="146"/>
      <c r="C617" s="145"/>
      <c r="D617" s="145"/>
      <c r="E617" s="145"/>
      <c r="F617" s="145"/>
      <c r="G617" s="141" t="str">
        <f t="shared" ca="1" si="35"/>
        <v>hi</v>
      </c>
      <c r="H617" s="141">
        <f t="shared" si="36"/>
        <v>0</v>
      </c>
      <c r="I617" s="141">
        <f t="shared" ca="1" si="37"/>
        <v>0</v>
      </c>
      <c r="J617" s="141">
        <f t="shared" ca="1" si="38"/>
        <v>0</v>
      </c>
    </row>
    <row r="618" spans="1:10">
      <c r="A618" s="145"/>
      <c r="B618" s="146"/>
      <c r="C618" s="145"/>
      <c r="D618" s="145"/>
      <c r="E618" s="145"/>
      <c r="F618" s="145"/>
      <c r="G618" s="141" t="str">
        <f t="shared" ca="1" si="35"/>
        <v>hi</v>
      </c>
      <c r="H618" s="141">
        <f t="shared" si="36"/>
        <v>0</v>
      </c>
      <c r="I618" s="141">
        <f t="shared" ca="1" si="37"/>
        <v>0</v>
      </c>
      <c r="J618" s="141">
        <f t="shared" ca="1" si="38"/>
        <v>0</v>
      </c>
    </row>
    <row r="619" spans="1:10">
      <c r="A619" s="145"/>
      <c r="B619" s="146"/>
      <c r="C619" s="145"/>
      <c r="D619" s="145"/>
      <c r="E619" s="145"/>
      <c r="F619" s="145"/>
      <c r="G619" s="141" t="str">
        <f t="shared" ca="1" si="35"/>
        <v>hi</v>
      </c>
      <c r="H619" s="141">
        <f t="shared" si="36"/>
        <v>0</v>
      </c>
      <c r="I619" s="141">
        <f t="shared" ca="1" si="37"/>
        <v>0</v>
      </c>
      <c r="J619" s="141">
        <f t="shared" ca="1" si="38"/>
        <v>0</v>
      </c>
    </row>
    <row r="620" spans="1:10">
      <c r="A620" s="145"/>
      <c r="B620" s="146"/>
      <c r="C620" s="145"/>
      <c r="D620" s="145"/>
      <c r="E620" s="145"/>
      <c r="F620" s="145"/>
      <c r="G620" s="141" t="str">
        <f t="shared" ca="1" si="35"/>
        <v>hi</v>
      </c>
      <c r="H620" s="141">
        <f t="shared" si="36"/>
        <v>0</v>
      </c>
      <c r="I620" s="141">
        <f t="shared" ca="1" si="37"/>
        <v>0</v>
      </c>
      <c r="J620" s="141">
        <f t="shared" ca="1" si="38"/>
        <v>0</v>
      </c>
    </row>
    <row r="621" spans="1:10">
      <c r="A621" s="145"/>
      <c r="B621" s="146"/>
      <c r="C621" s="145"/>
      <c r="D621" s="145"/>
      <c r="E621" s="145"/>
      <c r="F621" s="145"/>
      <c r="G621" s="141" t="str">
        <f t="shared" ca="1" si="35"/>
        <v>hi</v>
      </c>
      <c r="H621" s="141">
        <f t="shared" si="36"/>
        <v>0</v>
      </c>
      <c r="I621" s="141">
        <f t="shared" ca="1" si="37"/>
        <v>0</v>
      </c>
      <c r="J621" s="141">
        <f t="shared" ca="1" si="38"/>
        <v>0</v>
      </c>
    </row>
    <row r="622" spans="1:10">
      <c r="A622" s="145"/>
      <c r="B622" s="146"/>
      <c r="C622" s="145"/>
      <c r="D622" s="145"/>
      <c r="E622" s="145"/>
      <c r="F622" s="145"/>
      <c r="G622" s="141" t="str">
        <f t="shared" ca="1" si="35"/>
        <v>hi</v>
      </c>
      <c r="H622" s="141">
        <f t="shared" si="36"/>
        <v>0</v>
      </c>
      <c r="I622" s="141">
        <f t="shared" ca="1" si="37"/>
        <v>0</v>
      </c>
      <c r="J622" s="141">
        <f t="shared" ca="1" si="38"/>
        <v>0</v>
      </c>
    </row>
    <row r="623" spans="1:10">
      <c r="A623" s="145"/>
      <c r="B623" s="146"/>
      <c r="C623" s="145"/>
      <c r="D623" s="145"/>
      <c r="E623" s="145"/>
      <c r="F623" s="145"/>
      <c r="G623" s="141" t="str">
        <f t="shared" ca="1" si="35"/>
        <v>hi</v>
      </c>
      <c r="H623" s="141">
        <f t="shared" si="36"/>
        <v>0</v>
      </c>
      <c r="I623" s="141">
        <f t="shared" ca="1" si="37"/>
        <v>0</v>
      </c>
      <c r="J623" s="141">
        <f t="shared" ca="1" si="38"/>
        <v>0</v>
      </c>
    </row>
    <row r="624" spans="1:10">
      <c r="A624" s="145"/>
      <c r="B624" s="146"/>
      <c r="C624" s="145"/>
      <c r="D624" s="145"/>
      <c r="E624" s="145"/>
      <c r="F624" s="145"/>
      <c r="G624" s="141" t="str">
        <f t="shared" ca="1" si="35"/>
        <v>hi</v>
      </c>
      <c r="H624" s="141">
        <f t="shared" si="36"/>
        <v>0</v>
      </c>
      <c r="I624" s="141">
        <f t="shared" ca="1" si="37"/>
        <v>0</v>
      </c>
      <c r="J624" s="141">
        <f t="shared" ca="1" si="38"/>
        <v>0</v>
      </c>
    </row>
    <row r="625" spans="1:10">
      <c r="A625" s="145"/>
      <c r="B625" s="146"/>
      <c r="C625" s="145"/>
      <c r="D625" s="145"/>
      <c r="E625" s="145"/>
      <c r="F625" s="145"/>
      <c r="G625" s="141" t="str">
        <f t="shared" ca="1" si="35"/>
        <v>hi</v>
      </c>
      <c r="H625" s="141">
        <f t="shared" si="36"/>
        <v>0</v>
      </c>
      <c r="I625" s="141">
        <f t="shared" ca="1" si="37"/>
        <v>0</v>
      </c>
      <c r="J625" s="141">
        <f t="shared" ca="1" si="38"/>
        <v>0</v>
      </c>
    </row>
    <row r="626" spans="1:10">
      <c r="A626" s="145"/>
      <c r="B626" s="146"/>
      <c r="C626" s="145"/>
      <c r="D626" s="145"/>
      <c r="E626" s="145"/>
      <c r="F626" s="145"/>
      <c r="G626" s="141" t="str">
        <f t="shared" ca="1" si="35"/>
        <v>hi</v>
      </c>
      <c r="H626" s="141">
        <f t="shared" si="36"/>
        <v>0</v>
      </c>
      <c r="I626" s="141">
        <f t="shared" ca="1" si="37"/>
        <v>0</v>
      </c>
      <c r="J626" s="141">
        <f t="shared" ca="1" si="38"/>
        <v>0</v>
      </c>
    </row>
    <row r="627" spans="1:10">
      <c r="A627" s="145"/>
      <c r="B627" s="146"/>
      <c r="C627" s="145"/>
      <c r="D627" s="145"/>
      <c r="E627" s="145"/>
      <c r="F627" s="145"/>
      <c r="G627" s="141" t="str">
        <f t="shared" ca="1" si="35"/>
        <v>hi</v>
      </c>
      <c r="H627" s="141">
        <f t="shared" si="36"/>
        <v>0</v>
      </c>
      <c r="I627" s="141">
        <f t="shared" ca="1" si="37"/>
        <v>0</v>
      </c>
      <c r="J627" s="141">
        <f t="shared" ca="1" si="38"/>
        <v>0</v>
      </c>
    </row>
    <row r="628" spans="1:10">
      <c r="A628" s="145"/>
      <c r="B628" s="146"/>
      <c r="C628" s="145"/>
      <c r="D628" s="145"/>
      <c r="E628" s="145"/>
      <c r="F628" s="145"/>
      <c r="G628" s="141" t="str">
        <f t="shared" ca="1" si="35"/>
        <v>hi</v>
      </c>
      <c r="H628" s="141">
        <f t="shared" si="36"/>
        <v>0</v>
      </c>
      <c r="I628" s="141">
        <f t="shared" ca="1" si="37"/>
        <v>0</v>
      </c>
      <c r="J628" s="141">
        <f t="shared" ca="1" si="38"/>
        <v>0</v>
      </c>
    </row>
    <row r="629" spans="1:10">
      <c r="A629" s="145"/>
      <c r="B629" s="146"/>
      <c r="C629" s="145"/>
      <c r="D629" s="145"/>
      <c r="E629" s="145"/>
      <c r="F629" s="145"/>
      <c r="G629" s="141" t="str">
        <f t="shared" ca="1" si="35"/>
        <v>hi</v>
      </c>
      <c r="H629" s="141">
        <f t="shared" si="36"/>
        <v>0</v>
      </c>
      <c r="I629" s="141">
        <f t="shared" ca="1" si="37"/>
        <v>0</v>
      </c>
      <c r="J629" s="141">
        <f t="shared" ca="1" si="38"/>
        <v>0</v>
      </c>
    </row>
    <row r="630" spans="1:10">
      <c r="A630" s="145"/>
      <c r="B630" s="146"/>
      <c r="C630" s="145"/>
      <c r="D630" s="145"/>
      <c r="E630" s="145"/>
      <c r="F630" s="145"/>
      <c r="G630" s="141" t="str">
        <f t="shared" ca="1" si="35"/>
        <v>hi</v>
      </c>
      <c r="H630" s="141">
        <f t="shared" si="36"/>
        <v>0</v>
      </c>
      <c r="I630" s="141">
        <f t="shared" ca="1" si="37"/>
        <v>0</v>
      </c>
      <c r="J630" s="141">
        <f t="shared" ca="1" si="38"/>
        <v>0</v>
      </c>
    </row>
    <row r="631" spans="1:10">
      <c r="A631" s="145"/>
      <c r="B631" s="146"/>
      <c r="C631" s="145"/>
      <c r="D631" s="145"/>
      <c r="E631" s="145"/>
      <c r="F631" s="145"/>
      <c r="G631" s="141" t="str">
        <f t="shared" ca="1" si="35"/>
        <v>hi</v>
      </c>
      <c r="H631" s="141">
        <f t="shared" si="36"/>
        <v>0</v>
      </c>
      <c r="I631" s="141">
        <f t="shared" ca="1" si="37"/>
        <v>0</v>
      </c>
      <c r="J631" s="141">
        <f t="shared" ca="1" si="38"/>
        <v>0</v>
      </c>
    </row>
    <row r="632" spans="1:10">
      <c r="A632" s="145"/>
      <c r="B632" s="146"/>
      <c r="C632" s="145"/>
      <c r="D632" s="145"/>
      <c r="E632" s="145"/>
      <c r="F632" s="145"/>
      <c r="G632" s="141" t="str">
        <f t="shared" ca="1" si="35"/>
        <v>hi</v>
      </c>
      <c r="H632" s="141">
        <f t="shared" si="36"/>
        <v>0</v>
      </c>
      <c r="I632" s="141">
        <f t="shared" ca="1" si="37"/>
        <v>0</v>
      </c>
      <c r="J632" s="141">
        <f t="shared" ca="1" si="38"/>
        <v>0</v>
      </c>
    </row>
    <row r="633" spans="1:10">
      <c r="A633" s="145"/>
      <c r="B633" s="146"/>
      <c r="C633" s="145"/>
      <c r="D633" s="145"/>
      <c r="E633" s="145"/>
      <c r="F633" s="145"/>
      <c r="G633" s="141" t="str">
        <f t="shared" ca="1" si="35"/>
        <v>hi</v>
      </c>
      <c r="H633" s="141">
        <f t="shared" si="36"/>
        <v>0</v>
      </c>
      <c r="I633" s="141">
        <f t="shared" ca="1" si="37"/>
        <v>0</v>
      </c>
      <c r="J633" s="141">
        <f t="shared" ca="1" si="38"/>
        <v>0</v>
      </c>
    </row>
    <row r="634" spans="1:10">
      <c r="A634" s="145"/>
      <c r="B634" s="146"/>
      <c r="C634" s="145"/>
      <c r="D634" s="145"/>
      <c r="E634" s="145"/>
      <c r="F634" s="145"/>
      <c r="G634" s="141" t="str">
        <f t="shared" ca="1" si="35"/>
        <v>hi</v>
      </c>
      <c r="H634" s="141">
        <f t="shared" si="36"/>
        <v>0</v>
      </c>
      <c r="I634" s="141">
        <f t="shared" ca="1" si="37"/>
        <v>0</v>
      </c>
      <c r="J634" s="141">
        <f t="shared" ca="1" si="38"/>
        <v>0</v>
      </c>
    </row>
    <row r="635" spans="1:10">
      <c r="A635" s="145"/>
      <c r="B635" s="146"/>
      <c r="C635" s="145"/>
      <c r="D635" s="145"/>
      <c r="E635" s="145"/>
      <c r="F635" s="145"/>
      <c r="G635" s="141" t="str">
        <f t="shared" ca="1" si="35"/>
        <v>hi</v>
      </c>
      <c r="H635" s="141">
        <f t="shared" si="36"/>
        <v>0</v>
      </c>
      <c r="I635" s="141">
        <f t="shared" ca="1" si="37"/>
        <v>0</v>
      </c>
      <c r="J635" s="141">
        <f t="shared" ca="1" si="38"/>
        <v>0</v>
      </c>
    </row>
    <row r="636" spans="1:10">
      <c r="A636" s="145"/>
      <c r="B636" s="146"/>
      <c r="C636" s="145"/>
      <c r="D636" s="145"/>
      <c r="E636" s="145"/>
      <c r="F636" s="145"/>
      <c r="G636" s="141" t="str">
        <f t="shared" ca="1" si="35"/>
        <v>hi</v>
      </c>
      <c r="H636" s="141">
        <f t="shared" si="36"/>
        <v>0</v>
      </c>
      <c r="I636" s="141">
        <f t="shared" ca="1" si="37"/>
        <v>0</v>
      </c>
      <c r="J636" s="141">
        <f t="shared" ca="1" si="38"/>
        <v>0</v>
      </c>
    </row>
    <row r="637" spans="1:10">
      <c r="A637" s="145"/>
      <c r="B637" s="146"/>
      <c r="C637" s="145"/>
      <c r="D637" s="145"/>
      <c r="E637" s="145"/>
      <c r="F637" s="145"/>
      <c r="G637" s="141" t="str">
        <f t="shared" ca="1" si="35"/>
        <v>hi</v>
      </c>
      <c r="H637" s="141">
        <f t="shared" si="36"/>
        <v>0</v>
      </c>
      <c r="I637" s="141">
        <f t="shared" ca="1" si="37"/>
        <v>0</v>
      </c>
      <c r="J637" s="141">
        <f t="shared" ca="1" si="38"/>
        <v>0</v>
      </c>
    </row>
    <row r="638" spans="1:10">
      <c r="A638" s="145"/>
      <c r="B638" s="146"/>
      <c r="C638" s="145"/>
      <c r="D638" s="145"/>
      <c r="E638" s="145"/>
      <c r="F638" s="145"/>
      <c r="G638" s="141" t="str">
        <f t="shared" ca="1" si="35"/>
        <v>hi</v>
      </c>
      <c r="H638" s="141">
        <f t="shared" si="36"/>
        <v>0</v>
      </c>
      <c r="I638" s="141">
        <f t="shared" ca="1" si="37"/>
        <v>0</v>
      </c>
      <c r="J638" s="141">
        <f t="shared" ca="1" si="38"/>
        <v>0</v>
      </c>
    </row>
    <row r="639" spans="1:10">
      <c r="A639" s="145"/>
      <c r="B639" s="146"/>
      <c r="C639" s="145"/>
      <c r="D639" s="145"/>
      <c r="E639" s="145"/>
      <c r="F639" s="145"/>
      <c r="G639" s="141" t="str">
        <f t="shared" ca="1" si="35"/>
        <v>hi</v>
      </c>
      <c r="H639" s="141">
        <f t="shared" si="36"/>
        <v>0</v>
      </c>
      <c r="I639" s="141">
        <f t="shared" ca="1" si="37"/>
        <v>0</v>
      </c>
      <c r="J639" s="141">
        <f t="shared" ca="1" si="38"/>
        <v>0</v>
      </c>
    </row>
    <row r="640" spans="1:10">
      <c r="A640" s="145"/>
      <c r="B640" s="146"/>
      <c r="C640" s="145"/>
      <c r="D640" s="145"/>
      <c r="E640" s="145"/>
      <c r="F640" s="145"/>
      <c r="G640" s="141" t="str">
        <f t="shared" ca="1" si="35"/>
        <v>hi</v>
      </c>
      <c r="H640" s="141">
        <f t="shared" si="36"/>
        <v>0</v>
      </c>
      <c r="I640" s="141">
        <f t="shared" ca="1" si="37"/>
        <v>0</v>
      </c>
      <c r="J640" s="141">
        <f t="shared" ca="1" si="38"/>
        <v>0</v>
      </c>
    </row>
    <row r="641" spans="1:10">
      <c r="A641" s="145"/>
      <c r="B641" s="146"/>
      <c r="C641" s="145"/>
      <c r="D641" s="145"/>
      <c r="E641" s="145"/>
      <c r="F641" s="145"/>
      <c r="G641" s="141" t="str">
        <f t="shared" ca="1" si="35"/>
        <v>hi</v>
      </c>
      <c r="H641" s="141">
        <f t="shared" si="36"/>
        <v>0</v>
      </c>
      <c r="I641" s="141">
        <f t="shared" ca="1" si="37"/>
        <v>0</v>
      </c>
      <c r="J641" s="141">
        <f t="shared" ca="1" si="38"/>
        <v>0</v>
      </c>
    </row>
    <row r="642" spans="1:10">
      <c r="A642" s="145"/>
      <c r="B642" s="146"/>
      <c r="C642" s="145"/>
      <c r="D642" s="145"/>
      <c r="E642" s="145"/>
      <c r="F642" s="145"/>
      <c r="G642" s="141" t="str">
        <f t="shared" ca="1" si="35"/>
        <v>hi</v>
      </c>
      <c r="H642" s="141">
        <f t="shared" si="36"/>
        <v>0</v>
      </c>
      <c r="I642" s="141">
        <f t="shared" ca="1" si="37"/>
        <v>0</v>
      </c>
      <c r="J642" s="141">
        <f t="shared" ca="1" si="38"/>
        <v>0</v>
      </c>
    </row>
    <row r="643" spans="1:10">
      <c r="A643" s="145"/>
      <c r="B643" s="146"/>
      <c r="C643" s="145"/>
      <c r="D643" s="145"/>
      <c r="E643" s="145"/>
      <c r="F643" s="145"/>
      <c r="G643" s="141" t="str">
        <f t="shared" ca="1" si="35"/>
        <v>hi</v>
      </c>
      <c r="H643" s="141">
        <f t="shared" si="36"/>
        <v>0</v>
      </c>
      <c r="I643" s="141">
        <f t="shared" ca="1" si="37"/>
        <v>0</v>
      </c>
      <c r="J643" s="141">
        <f t="shared" ca="1" si="38"/>
        <v>0</v>
      </c>
    </row>
    <row r="644" spans="1:10">
      <c r="A644" s="145"/>
      <c r="B644" s="146"/>
      <c r="C644" s="145"/>
      <c r="D644" s="145"/>
      <c r="E644" s="145"/>
      <c r="F644" s="145"/>
      <c r="G644" s="141" t="str">
        <f t="shared" ca="1" si="35"/>
        <v>hi</v>
      </c>
      <c r="H644" s="141">
        <f t="shared" si="36"/>
        <v>0</v>
      </c>
      <c r="I644" s="141">
        <f t="shared" ca="1" si="37"/>
        <v>0</v>
      </c>
      <c r="J644" s="141">
        <f t="shared" ca="1" si="38"/>
        <v>0</v>
      </c>
    </row>
    <row r="645" spans="1:10">
      <c r="A645" s="145"/>
      <c r="B645" s="146"/>
      <c r="C645" s="145"/>
      <c r="D645" s="145"/>
      <c r="E645" s="145"/>
      <c r="F645" s="145"/>
      <c r="G645" s="141" t="str">
        <f t="shared" ca="1" si="35"/>
        <v>hi</v>
      </c>
      <c r="H645" s="141">
        <f t="shared" si="36"/>
        <v>0</v>
      </c>
      <c r="I645" s="141">
        <f t="shared" ca="1" si="37"/>
        <v>0</v>
      </c>
      <c r="J645" s="141">
        <f t="shared" ca="1" si="38"/>
        <v>0</v>
      </c>
    </row>
    <row r="646" spans="1:10">
      <c r="A646" s="145"/>
      <c r="B646" s="146"/>
      <c r="C646" s="145"/>
      <c r="D646" s="145"/>
      <c r="E646" s="145"/>
      <c r="F646" s="145"/>
      <c r="G646" s="141" t="str">
        <f t="shared" ca="1" si="35"/>
        <v>hi</v>
      </c>
      <c r="H646" s="141">
        <f t="shared" si="36"/>
        <v>0</v>
      </c>
      <c r="I646" s="141">
        <f t="shared" ca="1" si="37"/>
        <v>0</v>
      </c>
      <c r="J646" s="141">
        <f t="shared" ca="1" si="38"/>
        <v>0</v>
      </c>
    </row>
    <row r="647" spans="1:10">
      <c r="A647" s="145"/>
      <c r="B647" s="146"/>
      <c r="C647" s="145"/>
      <c r="D647" s="145"/>
      <c r="E647" s="145"/>
      <c r="F647" s="145"/>
      <c r="G647" s="141" t="str">
        <f t="shared" ca="1" si="35"/>
        <v>hi</v>
      </c>
      <c r="H647" s="141">
        <f t="shared" si="36"/>
        <v>0</v>
      </c>
      <c r="I647" s="141">
        <f t="shared" ca="1" si="37"/>
        <v>0</v>
      </c>
      <c r="J647" s="141">
        <f t="shared" ca="1" si="38"/>
        <v>0</v>
      </c>
    </row>
    <row r="648" spans="1:10">
      <c r="A648" s="145"/>
      <c r="B648" s="146"/>
      <c r="C648" s="145"/>
      <c r="D648" s="145"/>
      <c r="E648" s="145"/>
      <c r="F648" s="145"/>
      <c r="G648" s="141" t="str">
        <f t="shared" ca="1" si="35"/>
        <v>hi</v>
      </c>
      <c r="H648" s="141">
        <f t="shared" si="36"/>
        <v>0</v>
      </c>
      <c r="I648" s="141">
        <f t="shared" ca="1" si="37"/>
        <v>0</v>
      </c>
      <c r="J648" s="141">
        <f t="shared" ca="1" si="38"/>
        <v>0</v>
      </c>
    </row>
    <row r="649" spans="1:10">
      <c r="A649" s="145"/>
      <c r="B649" s="146"/>
      <c r="C649" s="145"/>
      <c r="D649" s="145"/>
      <c r="E649" s="145"/>
      <c r="F649" s="145"/>
      <c r="G649" s="141" t="str">
        <f t="shared" ca="1" si="35"/>
        <v>hi</v>
      </c>
      <c r="H649" s="141">
        <f t="shared" si="36"/>
        <v>0</v>
      </c>
      <c r="I649" s="141">
        <f t="shared" ca="1" si="37"/>
        <v>0</v>
      </c>
      <c r="J649" s="141">
        <f t="shared" ca="1" si="38"/>
        <v>0</v>
      </c>
    </row>
    <row r="650" spans="1:10">
      <c r="A650" s="145"/>
      <c r="B650" s="146"/>
      <c r="C650" s="145"/>
      <c r="D650" s="145"/>
      <c r="E650" s="145"/>
      <c r="F650" s="145"/>
      <c r="G650" s="141" t="str">
        <f t="shared" ca="1" si="35"/>
        <v>hi</v>
      </c>
      <c r="H650" s="141">
        <f t="shared" si="36"/>
        <v>0</v>
      </c>
      <c r="I650" s="141">
        <f t="shared" ca="1" si="37"/>
        <v>0</v>
      </c>
      <c r="J650" s="141">
        <f t="shared" ca="1" si="38"/>
        <v>0</v>
      </c>
    </row>
    <row r="651" spans="1:10">
      <c r="A651" s="145"/>
      <c r="B651" s="146"/>
      <c r="C651" s="145"/>
      <c r="D651" s="145"/>
      <c r="E651" s="145"/>
      <c r="F651" s="145"/>
      <c r="G651" s="141" t="str">
        <f t="shared" ca="1" si="35"/>
        <v>hi</v>
      </c>
      <c r="H651" s="141">
        <f t="shared" si="36"/>
        <v>0</v>
      </c>
      <c r="I651" s="141">
        <f t="shared" ca="1" si="37"/>
        <v>0</v>
      </c>
      <c r="J651" s="141">
        <f t="shared" ca="1" si="38"/>
        <v>0</v>
      </c>
    </row>
    <row r="652" spans="1:10">
      <c r="A652" s="145"/>
      <c r="B652" s="146"/>
      <c r="C652" s="145"/>
      <c r="D652" s="145"/>
      <c r="E652" s="145"/>
      <c r="F652" s="145"/>
      <c r="G652" s="141" t="str">
        <f t="shared" ca="1" si="35"/>
        <v>hi</v>
      </c>
      <c r="H652" s="141">
        <f t="shared" si="36"/>
        <v>0</v>
      </c>
      <c r="I652" s="141">
        <f t="shared" ca="1" si="37"/>
        <v>0</v>
      </c>
      <c r="J652" s="141">
        <f t="shared" ca="1" si="38"/>
        <v>0</v>
      </c>
    </row>
    <row r="653" spans="1:10">
      <c r="A653" s="145"/>
      <c r="B653" s="146"/>
      <c r="C653" s="145"/>
      <c r="D653" s="145"/>
      <c r="E653" s="145"/>
      <c r="F653" s="145"/>
      <c r="G653" s="141" t="str">
        <f t="shared" ca="1" si="35"/>
        <v>hi</v>
      </c>
      <c r="H653" s="141">
        <f t="shared" si="36"/>
        <v>0</v>
      </c>
      <c r="I653" s="141">
        <f t="shared" ca="1" si="37"/>
        <v>0</v>
      </c>
      <c r="J653" s="141">
        <f t="shared" ca="1" si="38"/>
        <v>0</v>
      </c>
    </row>
    <row r="654" spans="1:10">
      <c r="A654" s="145"/>
      <c r="B654" s="146"/>
      <c r="C654" s="145"/>
      <c r="D654" s="145"/>
      <c r="E654" s="145"/>
      <c r="F654" s="145"/>
      <c r="G654" s="141" t="str">
        <f t="shared" ref="G654:G717" ca="1" si="39">IF(F654&gt;C654,  IF($B$8=0,"lo",IF(RAND()&gt;$B$9,"lo","hi")),   IF($B$8=0,"hi",IF(RAND()&lt;=$B$9,"lo","hi"))   )</f>
        <v>hi</v>
      </c>
      <c r="H654" s="141">
        <f t="shared" ref="H654:H717" si="40">C654</f>
        <v>0</v>
      </c>
      <c r="I654" s="141">
        <f t="shared" ref="I654:I717" ca="1" si="41">IF(G654="hi",D654,E654)</f>
        <v>0</v>
      </c>
      <c r="J654" s="141">
        <f t="shared" ref="J654:J717" ca="1" si="42">IF(G654="hi",E654,D654)</f>
        <v>0</v>
      </c>
    </row>
    <row r="655" spans="1:10">
      <c r="A655" s="145"/>
      <c r="B655" s="146"/>
      <c r="C655" s="145"/>
      <c r="D655" s="145"/>
      <c r="E655" s="145"/>
      <c r="F655" s="145"/>
      <c r="G655" s="141" t="str">
        <f t="shared" ca="1" si="39"/>
        <v>hi</v>
      </c>
      <c r="H655" s="141">
        <f t="shared" si="40"/>
        <v>0</v>
      </c>
      <c r="I655" s="141">
        <f t="shared" ca="1" si="41"/>
        <v>0</v>
      </c>
      <c r="J655" s="141">
        <f t="shared" ca="1" si="42"/>
        <v>0</v>
      </c>
    </row>
    <row r="656" spans="1:10">
      <c r="A656" s="145"/>
      <c r="B656" s="146"/>
      <c r="C656" s="145"/>
      <c r="D656" s="145"/>
      <c r="E656" s="145"/>
      <c r="F656" s="145"/>
      <c r="G656" s="141" t="str">
        <f t="shared" ca="1" si="39"/>
        <v>hi</v>
      </c>
      <c r="H656" s="141">
        <f t="shared" si="40"/>
        <v>0</v>
      </c>
      <c r="I656" s="141">
        <f t="shared" ca="1" si="41"/>
        <v>0</v>
      </c>
      <c r="J656" s="141">
        <f t="shared" ca="1" si="42"/>
        <v>0</v>
      </c>
    </row>
    <row r="657" spans="1:10">
      <c r="A657" s="145"/>
      <c r="B657" s="146"/>
      <c r="C657" s="145"/>
      <c r="D657" s="145"/>
      <c r="E657" s="145"/>
      <c r="F657" s="145"/>
      <c r="G657" s="141" t="str">
        <f t="shared" ca="1" si="39"/>
        <v>hi</v>
      </c>
      <c r="H657" s="141">
        <f t="shared" si="40"/>
        <v>0</v>
      </c>
      <c r="I657" s="141">
        <f t="shared" ca="1" si="41"/>
        <v>0</v>
      </c>
      <c r="J657" s="141">
        <f t="shared" ca="1" si="42"/>
        <v>0</v>
      </c>
    </row>
    <row r="658" spans="1:10">
      <c r="A658" s="145"/>
      <c r="B658" s="146"/>
      <c r="C658" s="145"/>
      <c r="D658" s="145"/>
      <c r="E658" s="145"/>
      <c r="F658" s="145"/>
      <c r="G658" s="141" t="str">
        <f t="shared" ca="1" si="39"/>
        <v>hi</v>
      </c>
      <c r="H658" s="141">
        <f t="shared" si="40"/>
        <v>0</v>
      </c>
      <c r="I658" s="141">
        <f t="shared" ca="1" si="41"/>
        <v>0</v>
      </c>
      <c r="J658" s="141">
        <f t="shared" ca="1" si="42"/>
        <v>0</v>
      </c>
    </row>
    <row r="659" spans="1:10">
      <c r="A659" s="145"/>
      <c r="B659" s="146"/>
      <c r="C659" s="145"/>
      <c r="D659" s="145"/>
      <c r="E659" s="145"/>
      <c r="F659" s="145"/>
      <c r="G659" s="141" t="str">
        <f t="shared" ca="1" si="39"/>
        <v>hi</v>
      </c>
      <c r="H659" s="141">
        <f t="shared" si="40"/>
        <v>0</v>
      </c>
      <c r="I659" s="141">
        <f t="shared" ca="1" si="41"/>
        <v>0</v>
      </c>
      <c r="J659" s="141">
        <f t="shared" ca="1" si="42"/>
        <v>0</v>
      </c>
    </row>
    <row r="660" spans="1:10">
      <c r="A660" s="145"/>
      <c r="B660" s="146"/>
      <c r="C660" s="145"/>
      <c r="D660" s="145"/>
      <c r="E660" s="145"/>
      <c r="F660" s="145"/>
      <c r="G660" s="141" t="str">
        <f t="shared" ca="1" si="39"/>
        <v>hi</v>
      </c>
      <c r="H660" s="141">
        <f t="shared" si="40"/>
        <v>0</v>
      </c>
      <c r="I660" s="141">
        <f t="shared" ca="1" si="41"/>
        <v>0</v>
      </c>
      <c r="J660" s="141">
        <f t="shared" ca="1" si="42"/>
        <v>0</v>
      </c>
    </row>
    <row r="661" spans="1:10">
      <c r="A661" s="145"/>
      <c r="B661" s="146"/>
      <c r="C661" s="145"/>
      <c r="D661" s="145"/>
      <c r="E661" s="145"/>
      <c r="F661" s="145"/>
      <c r="G661" s="141" t="str">
        <f t="shared" ca="1" si="39"/>
        <v>hi</v>
      </c>
      <c r="H661" s="141">
        <f t="shared" si="40"/>
        <v>0</v>
      </c>
      <c r="I661" s="141">
        <f t="shared" ca="1" si="41"/>
        <v>0</v>
      </c>
      <c r="J661" s="141">
        <f t="shared" ca="1" si="42"/>
        <v>0</v>
      </c>
    </row>
    <row r="662" spans="1:10">
      <c r="A662" s="145"/>
      <c r="B662" s="146"/>
      <c r="C662" s="145"/>
      <c r="D662" s="145"/>
      <c r="E662" s="145"/>
      <c r="F662" s="145"/>
      <c r="G662" s="141" t="str">
        <f t="shared" ca="1" si="39"/>
        <v>hi</v>
      </c>
      <c r="H662" s="141">
        <f t="shared" si="40"/>
        <v>0</v>
      </c>
      <c r="I662" s="141">
        <f t="shared" ca="1" si="41"/>
        <v>0</v>
      </c>
      <c r="J662" s="141">
        <f t="shared" ca="1" si="42"/>
        <v>0</v>
      </c>
    </row>
    <row r="663" spans="1:10">
      <c r="A663" s="145"/>
      <c r="B663" s="146"/>
      <c r="C663" s="145"/>
      <c r="D663" s="145"/>
      <c r="E663" s="145"/>
      <c r="F663" s="145"/>
      <c r="G663" s="141" t="str">
        <f t="shared" ca="1" si="39"/>
        <v>hi</v>
      </c>
      <c r="H663" s="141">
        <f t="shared" si="40"/>
        <v>0</v>
      </c>
      <c r="I663" s="141">
        <f t="shared" ca="1" si="41"/>
        <v>0</v>
      </c>
      <c r="J663" s="141">
        <f t="shared" ca="1" si="42"/>
        <v>0</v>
      </c>
    </row>
    <row r="664" spans="1:10">
      <c r="A664" s="145"/>
      <c r="B664" s="146"/>
      <c r="C664" s="145"/>
      <c r="D664" s="145"/>
      <c r="E664" s="145"/>
      <c r="F664" s="145"/>
      <c r="G664" s="141" t="str">
        <f t="shared" ca="1" si="39"/>
        <v>hi</v>
      </c>
      <c r="H664" s="141">
        <f t="shared" si="40"/>
        <v>0</v>
      </c>
      <c r="I664" s="141">
        <f t="shared" ca="1" si="41"/>
        <v>0</v>
      </c>
      <c r="J664" s="141">
        <f t="shared" ca="1" si="42"/>
        <v>0</v>
      </c>
    </row>
    <row r="665" spans="1:10">
      <c r="A665" s="145"/>
      <c r="B665" s="146"/>
      <c r="C665" s="145"/>
      <c r="D665" s="145"/>
      <c r="E665" s="145"/>
      <c r="F665" s="145"/>
      <c r="G665" s="141" t="str">
        <f t="shared" ca="1" si="39"/>
        <v>hi</v>
      </c>
      <c r="H665" s="141">
        <f t="shared" si="40"/>
        <v>0</v>
      </c>
      <c r="I665" s="141">
        <f t="shared" ca="1" si="41"/>
        <v>0</v>
      </c>
      <c r="J665" s="141">
        <f t="shared" ca="1" si="42"/>
        <v>0</v>
      </c>
    </row>
    <row r="666" spans="1:10">
      <c r="A666" s="145"/>
      <c r="B666" s="146"/>
      <c r="C666" s="145"/>
      <c r="D666" s="145"/>
      <c r="E666" s="145"/>
      <c r="F666" s="145"/>
      <c r="G666" s="141" t="str">
        <f t="shared" ca="1" si="39"/>
        <v>hi</v>
      </c>
      <c r="H666" s="141">
        <f t="shared" si="40"/>
        <v>0</v>
      </c>
      <c r="I666" s="141">
        <f t="shared" ca="1" si="41"/>
        <v>0</v>
      </c>
      <c r="J666" s="141">
        <f t="shared" ca="1" si="42"/>
        <v>0</v>
      </c>
    </row>
    <row r="667" spans="1:10">
      <c r="A667" s="145"/>
      <c r="B667" s="146"/>
      <c r="C667" s="145"/>
      <c r="D667" s="145"/>
      <c r="E667" s="145"/>
      <c r="F667" s="145"/>
      <c r="G667" s="141" t="str">
        <f t="shared" ca="1" si="39"/>
        <v>hi</v>
      </c>
      <c r="H667" s="141">
        <f t="shared" si="40"/>
        <v>0</v>
      </c>
      <c r="I667" s="141">
        <f t="shared" ca="1" si="41"/>
        <v>0</v>
      </c>
      <c r="J667" s="141">
        <f t="shared" ca="1" si="42"/>
        <v>0</v>
      </c>
    </row>
    <row r="668" spans="1:10">
      <c r="A668" s="145"/>
      <c r="B668" s="146"/>
      <c r="C668" s="145"/>
      <c r="D668" s="145"/>
      <c r="E668" s="145"/>
      <c r="F668" s="145"/>
      <c r="G668" s="141" t="str">
        <f t="shared" ca="1" si="39"/>
        <v>hi</v>
      </c>
      <c r="H668" s="141">
        <f t="shared" si="40"/>
        <v>0</v>
      </c>
      <c r="I668" s="141">
        <f t="shared" ca="1" si="41"/>
        <v>0</v>
      </c>
      <c r="J668" s="141">
        <f t="shared" ca="1" si="42"/>
        <v>0</v>
      </c>
    </row>
    <row r="669" spans="1:10">
      <c r="A669" s="145"/>
      <c r="B669" s="146"/>
      <c r="C669" s="145"/>
      <c r="D669" s="145"/>
      <c r="E669" s="145"/>
      <c r="F669" s="145"/>
      <c r="G669" s="141" t="str">
        <f t="shared" ca="1" si="39"/>
        <v>hi</v>
      </c>
      <c r="H669" s="141">
        <f t="shared" si="40"/>
        <v>0</v>
      </c>
      <c r="I669" s="141">
        <f t="shared" ca="1" si="41"/>
        <v>0</v>
      </c>
      <c r="J669" s="141">
        <f t="shared" ca="1" si="42"/>
        <v>0</v>
      </c>
    </row>
    <row r="670" spans="1:10">
      <c r="A670" s="145"/>
      <c r="B670" s="146"/>
      <c r="C670" s="145"/>
      <c r="D670" s="145"/>
      <c r="E670" s="145"/>
      <c r="F670" s="145"/>
      <c r="G670" s="141" t="str">
        <f t="shared" ca="1" si="39"/>
        <v>hi</v>
      </c>
      <c r="H670" s="141">
        <f t="shared" si="40"/>
        <v>0</v>
      </c>
      <c r="I670" s="141">
        <f t="shared" ca="1" si="41"/>
        <v>0</v>
      </c>
      <c r="J670" s="141">
        <f t="shared" ca="1" si="42"/>
        <v>0</v>
      </c>
    </row>
    <row r="671" spans="1:10">
      <c r="A671" s="145"/>
      <c r="B671" s="146"/>
      <c r="C671" s="145"/>
      <c r="D671" s="145"/>
      <c r="E671" s="145"/>
      <c r="F671" s="145"/>
      <c r="G671" s="141" t="str">
        <f t="shared" ca="1" si="39"/>
        <v>hi</v>
      </c>
      <c r="H671" s="141">
        <f t="shared" si="40"/>
        <v>0</v>
      </c>
      <c r="I671" s="141">
        <f t="shared" ca="1" si="41"/>
        <v>0</v>
      </c>
      <c r="J671" s="141">
        <f t="shared" ca="1" si="42"/>
        <v>0</v>
      </c>
    </row>
    <row r="672" spans="1:10">
      <c r="A672" s="145"/>
      <c r="B672" s="146"/>
      <c r="C672" s="145"/>
      <c r="D672" s="145"/>
      <c r="E672" s="145"/>
      <c r="F672" s="145"/>
      <c r="G672" s="141" t="str">
        <f t="shared" ca="1" si="39"/>
        <v>hi</v>
      </c>
      <c r="H672" s="141">
        <f t="shared" si="40"/>
        <v>0</v>
      </c>
      <c r="I672" s="141">
        <f t="shared" ca="1" si="41"/>
        <v>0</v>
      </c>
      <c r="J672" s="141">
        <f t="shared" ca="1" si="42"/>
        <v>0</v>
      </c>
    </row>
    <row r="673" spans="1:10">
      <c r="A673" s="145"/>
      <c r="B673" s="146"/>
      <c r="C673" s="145"/>
      <c r="D673" s="145"/>
      <c r="E673" s="145"/>
      <c r="F673" s="145"/>
      <c r="G673" s="141" t="str">
        <f t="shared" ca="1" si="39"/>
        <v>hi</v>
      </c>
      <c r="H673" s="141">
        <f t="shared" si="40"/>
        <v>0</v>
      </c>
      <c r="I673" s="141">
        <f t="shared" ca="1" si="41"/>
        <v>0</v>
      </c>
      <c r="J673" s="141">
        <f t="shared" ca="1" si="42"/>
        <v>0</v>
      </c>
    </row>
    <row r="674" spans="1:10">
      <c r="A674" s="145"/>
      <c r="B674" s="146"/>
      <c r="C674" s="145"/>
      <c r="D674" s="145"/>
      <c r="E674" s="145"/>
      <c r="F674" s="145"/>
      <c r="G674" s="141" t="str">
        <f t="shared" ca="1" si="39"/>
        <v>hi</v>
      </c>
      <c r="H674" s="141">
        <f t="shared" si="40"/>
        <v>0</v>
      </c>
      <c r="I674" s="141">
        <f t="shared" ca="1" si="41"/>
        <v>0</v>
      </c>
      <c r="J674" s="141">
        <f t="shared" ca="1" si="42"/>
        <v>0</v>
      </c>
    </row>
    <row r="675" spans="1:10">
      <c r="A675" s="145"/>
      <c r="B675" s="146"/>
      <c r="C675" s="145"/>
      <c r="D675" s="145"/>
      <c r="E675" s="145"/>
      <c r="F675" s="145"/>
      <c r="G675" s="141" t="str">
        <f t="shared" ca="1" si="39"/>
        <v>hi</v>
      </c>
      <c r="H675" s="141">
        <f t="shared" si="40"/>
        <v>0</v>
      </c>
      <c r="I675" s="141">
        <f t="shared" ca="1" si="41"/>
        <v>0</v>
      </c>
      <c r="J675" s="141">
        <f t="shared" ca="1" si="42"/>
        <v>0</v>
      </c>
    </row>
    <row r="676" spans="1:10">
      <c r="A676" s="145"/>
      <c r="B676" s="146"/>
      <c r="C676" s="145"/>
      <c r="D676" s="145"/>
      <c r="E676" s="145"/>
      <c r="F676" s="145"/>
      <c r="G676" s="141" t="str">
        <f t="shared" ca="1" si="39"/>
        <v>hi</v>
      </c>
      <c r="H676" s="141">
        <f t="shared" si="40"/>
        <v>0</v>
      </c>
      <c r="I676" s="141">
        <f t="shared" ca="1" si="41"/>
        <v>0</v>
      </c>
      <c r="J676" s="141">
        <f t="shared" ca="1" si="42"/>
        <v>0</v>
      </c>
    </row>
    <row r="677" spans="1:10">
      <c r="A677" s="145"/>
      <c r="B677" s="146"/>
      <c r="C677" s="145"/>
      <c r="D677" s="145"/>
      <c r="E677" s="145"/>
      <c r="F677" s="145"/>
      <c r="G677" s="141" t="str">
        <f t="shared" ca="1" si="39"/>
        <v>hi</v>
      </c>
      <c r="H677" s="141">
        <f t="shared" si="40"/>
        <v>0</v>
      </c>
      <c r="I677" s="141">
        <f t="shared" ca="1" si="41"/>
        <v>0</v>
      </c>
      <c r="J677" s="141">
        <f t="shared" ca="1" si="42"/>
        <v>0</v>
      </c>
    </row>
    <row r="678" spans="1:10">
      <c r="A678" s="145"/>
      <c r="B678" s="146"/>
      <c r="C678" s="145"/>
      <c r="D678" s="145"/>
      <c r="E678" s="145"/>
      <c r="F678" s="145"/>
      <c r="G678" s="141" t="str">
        <f t="shared" ca="1" si="39"/>
        <v>hi</v>
      </c>
      <c r="H678" s="141">
        <f t="shared" si="40"/>
        <v>0</v>
      </c>
      <c r="I678" s="141">
        <f t="shared" ca="1" si="41"/>
        <v>0</v>
      </c>
      <c r="J678" s="141">
        <f t="shared" ca="1" si="42"/>
        <v>0</v>
      </c>
    </row>
    <row r="679" spans="1:10">
      <c r="A679" s="145"/>
      <c r="B679" s="146"/>
      <c r="C679" s="145"/>
      <c r="D679" s="145"/>
      <c r="E679" s="145"/>
      <c r="F679" s="145"/>
      <c r="G679" s="141" t="str">
        <f t="shared" ca="1" si="39"/>
        <v>hi</v>
      </c>
      <c r="H679" s="141">
        <f t="shared" si="40"/>
        <v>0</v>
      </c>
      <c r="I679" s="141">
        <f t="shared" ca="1" si="41"/>
        <v>0</v>
      </c>
      <c r="J679" s="141">
        <f t="shared" ca="1" si="42"/>
        <v>0</v>
      </c>
    </row>
    <row r="680" spans="1:10">
      <c r="A680" s="145"/>
      <c r="B680" s="146"/>
      <c r="C680" s="145"/>
      <c r="D680" s="145"/>
      <c r="E680" s="145"/>
      <c r="F680" s="145"/>
      <c r="G680" s="141" t="str">
        <f t="shared" ca="1" si="39"/>
        <v>hi</v>
      </c>
      <c r="H680" s="141">
        <f t="shared" si="40"/>
        <v>0</v>
      </c>
      <c r="I680" s="141">
        <f t="shared" ca="1" si="41"/>
        <v>0</v>
      </c>
      <c r="J680" s="141">
        <f t="shared" ca="1" si="42"/>
        <v>0</v>
      </c>
    </row>
    <row r="681" spans="1:10">
      <c r="A681" s="145"/>
      <c r="B681" s="146"/>
      <c r="C681" s="145"/>
      <c r="D681" s="145"/>
      <c r="E681" s="145"/>
      <c r="F681" s="145"/>
      <c r="G681" s="141" t="str">
        <f t="shared" ca="1" si="39"/>
        <v>hi</v>
      </c>
      <c r="H681" s="141">
        <f t="shared" si="40"/>
        <v>0</v>
      </c>
      <c r="I681" s="141">
        <f t="shared" ca="1" si="41"/>
        <v>0</v>
      </c>
      <c r="J681" s="141">
        <f t="shared" ca="1" si="42"/>
        <v>0</v>
      </c>
    </row>
    <row r="682" spans="1:10">
      <c r="A682" s="145"/>
      <c r="B682" s="146"/>
      <c r="C682" s="145"/>
      <c r="D682" s="145"/>
      <c r="E682" s="145"/>
      <c r="F682" s="145"/>
      <c r="G682" s="141" t="str">
        <f t="shared" ca="1" si="39"/>
        <v>hi</v>
      </c>
      <c r="H682" s="141">
        <f t="shared" si="40"/>
        <v>0</v>
      </c>
      <c r="I682" s="141">
        <f t="shared" ca="1" si="41"/>
        <v>0</v>
      </c>
      <c r="J682" s="141">
        <f t="shared" ca="1" si="42"/>
        <v>0</v>
      </c>
    </row>
    <row r="683" spans="1:10">
      <c r="A683" s="145"/>
      <c r="B683" s="146"/>
      <c r="C683" s="145"/>
      <c r="D683" s="145"/>
      <c r="E683" s="145"/>
      <c r="F683" s="145"/>
      <c r="G683" s="141" t="str">
        <f t="shared" ca="1" si="39"/>
        <v>hi</v>
      </c>
      <c r="H683" s="141">
        <f t="shared" si="40"/>
        <v>0</v>
      </c>
      <c r="I683" s="141">
        <f t="shared" ca="1" si="41"/>
        <v>0</v>
      </c>
      <c r="J683" s="141">
        <f t="shared" ca="1" si="42"/>
        <v>0</v>
      </c>
    </row>
    <row r="684" spans="1:10">
      <c r="A684" s="145"/>
      <c r="B684" s="146"/>
      <c r="C684" s="145"/>
      <c r="D684" s="145"/>
      <c r="E684" s="145"/>
      <c r="F684" s="145"/>
      <c r="G684" s="141" t="str">
        <f t="shared" ca="1" si="39"/>
        <v>hi</v>
      </c>
      <c r="H684" s="141">
        <f t="shared" si="40"/>
        <v>0</v>
      </c>
      <c r="I684" s="141">
        <f t="shared" ca="1" si="41"/>
        <v>0</v>
      </c>
      <c r="J684" s="141">
        <f t="shared" ca="1" si="42"/>
        <v>0</v>
      </c>
    </row>
    <row r="685" spans="1:10">
      <c r="A685" s="145"/>
      <c r="B685" s="146"/>
      <c r="C685" s="145"/>
      <c r="D685" s="145"/>
      <c r="E685" s="145"/>
      <c r="F685" s="145"/>
      <c r="G685" s="141" t="str">
        <f t="shared" ca="1" si="39"/>
        <v>hi</v>
      </c>
      <c r="H685" s="141">
        <f t="shared" si="40"/>
        <v>0</v>
      </c>
      <c r="I685" s="141">
        <f t="shared" ca="1" si="41"/>
        <v>0</v>
      </c>
      <c r="J685" s="141">
        <f t="shared" ca="1" si="42"/>
        <v>0</v>
      </c>
    </row>
    <row r="686" spans="1:10">
      <c r="A686" s="145"/>
      <c r="B686" s="146"/>
      <c r="C686" s="145"/>
      <c r="D686" s="145"/>
      <c r="E686" s="145"/>
      <c r="F686" s="145"/>
      <c r="G686" s="141" t="str">
        <f t="shared" ca="1" si="39"/>
        <v>hi</v>
      </c>
      <c r="H686" s="141">
        <f t="shared" si="40"/>
        <v>0</v>
      </c>
      <c r="I686" s="141">
        <f t="shared" ca="1" si="41"/>
        <v>0</v>
      </c>
      <c r="J686" s="141">
        <f t="shared" ca="1" si="42"/>
        <v>0</v>
      </c>
    </row>
    <row r="687" spans="1:10">
      <c r="A687" s="145"/>
      <c r="B687" s="146"/>
      <c r="C687" s="145"/>
      <c r="D687" s="145"/>
      <c r="E687" s="145"/>
      <c r="F687" s="145"/>
      <c r="G687" s="141" t="str">
        <f t="shared" ca="1" si="39"/>
        <v>hi</v>
      </c>
      <c r="H687" s="141">
        <f t="shared" si="40"/>
        <v>0</v>
      </c>
      <c r="I687" s="141">
        <f t="shared" ca="1" si="41"/>
        <v>0</v>
      </c>
      <c r="J687" s="141">
        <f t="shared" ca="1" si="42"/>
        <v>0</v>
      </c>
    </row>
    <row r="688" spans="1:10">
      <c r="A688" s="145"/>
      <c r="B688" s="146"/>
      <c r="C688" s="145"/>
      <c r="D688" s="145"/>
      <c r="E688" s="145"/>
      <c r="F688" s="145"/>
      <c r="G688" s="141" t="str">
        <f t="shared" ca="1" si="39"/>
        <v>hi</v>
      </c>
      <c r="H688" s="141">
        <f t="shared" si="40"/>
        <v>0</v>
      </c>
      <c r="I688" s="141">
        <f t="shared" ca="1" si="41"/>
        <v>0</v>
      </c>
      <c r="J688" s="141">
        <f t="shared" ca="1" si="42"/>
        <v>0</v>
      </c>
    </row>
    <row r="689" spans="1:10">
      <c r="A689" s="145"/>
      <c r="B689" s="146"/>
      <c r="C689" s="145"/>
      <c r="D689" s="145"/>
      <c r="E689" s="145"/>
      <c r="F689" s="145"/>
      <c r="G689" s="141" t="str">
        <f t="shared" ca="1" si="39"/>
        <v>hi</v>
      </c>
      <c r="H689" s="141">
        <f t="shared" si="40"/>
        <v>0</v>
      </c>
      <c r="I689" s="141">
        <f t="shared" ca="1" si="41"/>
        <v>0</v>
      </c>
      <c r="J689" s="141">
        <f t="shared" ca="1" si="42"/>
        <v>0</v>
      </c>
    </row>
    <row r="690" spans="1:10">
      <c r="A690" s="145"/>
      <c r="B690" s="146"/>
      <c r="C690" s="145"/>
      <c r="D690" s="145"/>
      <c r="E690" s="145"/>
      <c r="F690" s="145"/>
      <c r="G690" s="141" t="str">
        <f t="shared" ca="1" si="39"/>
        <v>hi</v>
      </c>
      <c r="H690" s="141">
        <f t="shared" si="40"/>
        <v>0</v>
      </c>
      <c r="I690" s="141">
        <f t="shared" ca="1" si="41"/>
        <v>0</v>
      </c>
      <c r="J690" s="141">
        <f t="shared" ca="1" si="42"/>
        <v>0</v>
      </c>
    </row>
    <row r="691" spans="1:10">
      <c r="A691" s="145"/>
      <c r="B691" s="146"/>
      <c r="C691" s="145"/>
      <c r="D691" s="145"/>
      <c r="E691" s="145"/>
      <c r="F691" s="145"/>
      <c r="G691" s="141" t="str">
        <f t="shared" ca="1" si="39"/>
        <v>hi</v>
      </c>
      <c r="H691" s="141">
        <f t="shared" si="40"/>
        <v>0</v>
      </c>
      <c r="I691" s="141">
        <f t="shared" ca="1" si="41"/>
        <v>0</v>
      </c>
      <c r="J691" s="141">
        <f t="shared" ca="1" si="42"/>
        <v>0</v>
      </c>
    </row>
    <row r="692" spans="1:10">
      <c r="A692" s="145"/>
      <c r="B692" s="146"/>
      <c r="C692" s="145"/>
      <c r="D692" s="145"/>
      <c r="E692" s="145"/>
      <c r="F692" s="145"/>
      <c r="G692" s="141" t="str">
        <f t="shared" ca="1" si="39"/>
        <v>hi</v>
      </c>
      <c r="H692" s="141">
        <f t="shared" si="40"/>
        <v>0</v>
      </c>
      <c r="I692" s="141">
        <f t="shared" ca="1" si="41"/>
        <v>0</v>
      </c>
      <c r="J692" s="141">
        <f t="shared" ca="1" si="42"/>
        <v>0</v>
      </c>
    </row>
    <row r="693" spans="1:10">
      <c r="A693" s="145"/>
      <c r="B693" s="146"/>
      <c r="C693" s="145"/>
      <c r="D693" s="145"/>
      <c r="E693" s="145"/>
      <c r="F693" s="145"/>
      <c r="G693" s="141" t="str">
        <f t="shared" ca="1" si="39"/>
        <v>hi</v>
      </c>
      <c r="H693" s="141">
        <f t="shared" si="40"/>
        <v>0</v>
      </c>
      <c r="I693" s="141">
        <f t="shared" ca="1" si="41"/>
        <v>0</v>
      </c>
      <c r="J693" s="141">
        <f t="shared" ca="1" si="42"/>
        <v>0</v>
      </c>
    </row>
    <row r="694" spans="1:10">
      <c r="A694" s="145"/>
      <c r="B694" s="146"/>
      <c r="C694" s="145"/>
      <c r="D694" s="145"/>
      <c r="E694" s="145"/>
      <c r="F694" s="145"/>
      <c r="G694" s="141" t="str">
        <f t="shared" ca="1" si="39"/>
        <v>hi</v>
      </c>
      <c r="H694" s="141">
        <f t="shared" si="40"/>
        <v>0</v>
      </c>
      <c r="I694" s="141">
        <f t="shared" ca="1" si="41"/>
        <v>0</v>
      </c>
      <c r="J694" s="141">
        <f t="shared" ca="1" si="42"/>
        <v>0</v>
      </c>
    </row>
    <row r="695" spans="1:10">
      <c r="A695" s="145"/>
      <c r="B695" s="146"/>
      <c r="C695" s="145"/>
      <c r="D695" s="145"/>
      <c r="E695" s="145"/>
      <c r="F695" s="145"/>
      <c r="G695" s="141" t="str">
        <f t="shared" ca="1" si="39"/>
        <v>hi</v>
      </c>
      <c r="H695" s="141">
        <f t="shared" si="40"/>
        <v>0</v>
      </c>
      <c r="I695" s="141">
        <f t="shared" ca="1" si="41"/>
        <v>0</v>
      </c>
      <c r="J695" s="141">
        <f t="shared" ca="1" si="42"/>
        <v>0</v>
      </c>
    </row>
    <row r="696" spans="1:10">
      <c r="A696" s="145"/>
      <c r="B696" s="146"/>
      <c r="C696" s="145"/>
      <c r="D696" s="145"/>
      <c r="E696" s="145"/>
      <c r="F696" s="145"/>
      <c r="G696" s="141" t="str">
        <f t="shared" ca="1" si="39"/>
        <v>hi</v>
      </c>
      <c r="H696" s="141">
        <f t="shared" si="40"/>
        <v>0</v>
      </c>
      <c r="I696" s="141">
        <f t="shared" ca="1" si="41"/>
        <v>0</v>
      </c>
      <c r="J696" s="141">
        <f t="shared" ca="1" si="42"/>
        <v>0</v>
      </c>
    </row>
    <row r="697" spans="1:10">
      <c r="A697" s="145"/>
      <c r="B697" s="146"/>
      <c r="C697" s="145"/>
      <c r="D697" s="145"/>
      <c r="E697" s="145"/>
      <c r="F697" s="145"/>
      <c r="G697" s="141" t="str">
        <f t="shared" ca="1" si="39"/>
        <v>hi</v>
      </c>
      <c r="H697" s="141">
        <f t="shared" si="40"/>
        <v>0</v>
      </c>
      <c r="I697" s="141">
        <f t="shared" ca="1" si="41"/>
        <v>0</v>
      </c>
      <c r="J697" s="141">
        <f t="shared" ca="1" si="42"/>
        <v>0</v>
      </c>
    </row>
    <row r="698" spans="1:10">
      <c r="A698" s="145"/>
      <c r="B698" s="146"/>
      <c r="C698" s="145"/>
      <c r="D698" s="145"/>
      <c r="E698" s="145"/>
      <c r="F698" s="145"/>
      <c r="G698" s="141" t="str">
        <f t="shared" ca="1" si="39"/>
        <v>hi</v>
      </c>
      <c r="H698" s="141">
        <f t="shared" si="40"/>
        <v>0</v>
      </c>
      <c r="I698" s="141">
        <f t="shared" ca="1" si="41"/>
        <v>0</v>
      </c>
      <c r="J698" s="141">
        <f t="shared" ca="1" si="42"/>
        <v>0</v>
      </c>
    </row>
    <row r="699" spans="1:10">
      <c r="A699" s="145"/>
      <c r="B699" s="146"/>
      <c r="C699" s="145"/>
      <c r="D699" s="145"/>
      <c r="E699" s="145"/>
      <c r="F699" s="145"/>
      <c r="G699" s="141" t="str">
        <f t="shared" ca="1" si="39"/>
        <v>hi</v>
      </c>
      <c r="H699" s="141">
        <f t="shared" si="40"/>
        <v>0</v>
      </c>
      <c r="I699" s="141">
        <f t="shared" ca="1" si="41"/>
        <v>0</v>
      </c>
      <c r="J699" s="141">
        <f t="shared" ca="1" si="42"/>
        <v>0</v>
      </c>
    </row>
    <row r="700" spans="1:10">
      <c r="A700" s="145"/>
      <c r="B700" s="146"/>
      <c r="C700" s="145"/>
      <c r="D700" s="145"/>
      <c r="E700" s="145"/>
      <c r="F700" s="145"/>
      <c r="G700" s="141" t="str">
        <f t="shared" ca="1" si="39"/>
        <v>hi</v>
      </c>
      <c r="H700" s="141">
        <f t="shared" si="40"/>
        <v>0</v>
      </c>
      <c r="I700" s="141">
        <f t="shared" ca="1" si="41"/>
        <v>0</v>
      </c>
      <c r="J700" s="141">
        <f t="shared" ca="1" si="42"/>
        <v>0</v>
      </c>
    </row>
    <row r="701" spans="1:10">
      <c r="A701" s="145"/>
      <c r="B701" s="146"/>
      <c r="C701" s="145"/>
      <c r="D701" s="145"/>
      <c r="E701" s="145"/>
      <c r="F701" s="145"/>
      <c r="G701" s="141" t="str">
        <f t="shared" ca="1" si="39"/>
        <v>hi</v>
      </c>
      <c r="H701" s="141">
        <f t="shared" si="40"/>
        <v>0</v>
      </c>
      <c r="I701" s="141">
        <f t="shared" ca="1" si="41"/>
        <v>0</v>
      </c>
      <c r="J701" s="141">
        <f t="shared" ca="1" si="42"/>
        <v>0</v>
      </c>
    </row>
    <row r="702" spans="1:10">
      <c r="A702" s="145"/>
      <c r="B702" s="146"/>
      <c r="C702" s="145"/>
      <c r="D702" s="145"/>
      <c r="E702" s="145"/>
      <c r="F702" s="145"/>
      <c r="G702" s="141" t="str">
        <f t="shared" ca="1" si="39"/>
        <v>hi</v>
      </c>
      <c r="H702" s="141">
        <f t="shared" si="40"/>
        <v>0</v>
      </c>
      <c r="I702" s="141">
        <f t="shared" ca="1" si="41"/>
        <v>0</v>
      </c>
      <c r="J702" s="141">
        <f t="shared" ca="1" si="42"/>
        <v>0</v>
      </c>
    </row>
    <row r="703" spans="1:10">
      <c r="A703" s="145"/>
      <c r="B703" s="146"/>
      <c r="C703" s="145"/>
      <c r="D703" s="145"/>
      <c r="E703" s="145"/>
      <c r="F703" s="145"/>
      <c r="G703" s="141" t="str">
        <f t="shared" ca="1" si="39"/>
        <v>hi</v>
      </c>
      <c r="H703" s="141">
        <f t="shared" si="40"/>
        <v>0</v>
      </c>
      <c r="I703" s="141">
        <f t="shared" ca="1" si="41"/>
        <v>0</v>
      </c>
      <c r="J703" s="141">
        <f t="shared" ca="1" si="42"/>
        <v>0</v>
      </c>
    </row>
    <row r="704" spans="1:10">
      <c r="A704" s="145"/>
      <c r="B704" s="146"/>
      <c r="C704" s="145"/>
      <c r="D704" s="145"/>
      <c r="E704" s="145"/>
      <c r="F704" s="145"/>
      <c r="G704" s="141" t="str">
        <f t="shared" ca="1" si="39"/>
        <v>hi</v>
      </c>
      <c r="H704" s="141">
        <f t="shared" si="40"/>
        <v>0</v>
      </c>
      <c r="I704" s="141">
        <f t="shared" ca="1" si="41"/>
        <v>0</v>
      </c>
      <c r="J704" s="141">
        <f t="shared" ca="1" si="42"/>
        <v>0</v>
      </c>
    </row>
    <row r="705" spans="1:10">
      <c r="A705" s="145"/>
      <c r="B705" s="146"/>
      <c r="C705" s="145"/>
      <c r="D705" s="145"/>
      <c r="E705" s="145"/>
      <c r="F705" s="145"/>
      <c r="G705" s="141" t="str">
        <f t="shared" ca="1" si="39"/>
        <v>hi</v>
      </c>
      <c r="H705" s="141">
        <f t="shared" si="40"/>
        <v>0</v>
      </c>
      <c r="I705" s="141">
        <f t="shared" ca="1" si="41"/>
        <v>0</v>
      </c>
      <c r="J705" s="141">
        <f t="shared" ca="1" si="42"/>
        <v>0</v>
      </c>
    </row>
    <row r="706" spans="1:10">
      <c r="A706" s="145"/>
      <c r="B706" s="146"/>
      <c r="C706" s="145"/>
      <c r="D706" s="145"/>
      <c r="E706" s="145"/>
      <c r="F706" s="145"/>
      <c r="G706" s="141" t="str">
        <f t="shared" ca="1" si="39"/>
        <v>hi</v>
      </c>
      <c r="H706" s="141">
        <f t="shared" si="40"/>
        <v>0</v>
      </c>
      <c r="I706" s="141">
        <f t="shared" ca="1" si="41"/>
        <v>0</v>
      </c>
      <c r="J706" s="141">
        <f t="shared" ca="1" si="42"/>
        <v>0</v>
      </c>
    </row>
    <row r="707" spans="1:10">
      <c r="A707" s="145"/>
      <c r="B707" s="146"/>
      <c r="C707" s="145"/>
      <c r="D707" s="145"/>
      <c r="E707" s="145"/>
      <c r="F707" s="145"/>
      <c r="G707" s="141" t="str">
        <f t="shared" ca="1" si="39"/>
        <v>hi</v>
      </c>
      <c r="H707" s="141">
        <f t="shared" si="40"/>
        <v>0</v>
      </c>
      <c r="I707" s="141">
        <f t="shared" ca="1" si="41"/>
        <v>0</v>
      </c>
      <c r="J707" s="141">
        <f t="shared" ca="1" si="42"/>
        <v>0</v>
      </c>
    </row>
    <row r="708" spans="1:10">
      <c r="A708" s="145"/>
      <c r="B708" s="146"/>
      <c r="C708" s="145"/>
      <c r="D708" s="145"/>
      <c r="E708" s="145"/>
      <c r="F708" s="145"/>
      <c r="G708" s="141" t="str">
        <f t="shared" ca="1" si="39"/>
        <v>hi</v>
      </c>
      <c r="H708" s="141">
        <f t="shared" si="40"/>
        <v>0</v>
      </c>
      <c r="I708" s="141">
        <f t="shared" ca="1" si="41"/>
        <v>0</v>
      </c>
      <c r="J708" s="141">
        <f t="shared" ca="1" si="42"/>
        <v>0</v>
      </c>
    </row>
    <row r="709" spans="1:10">
      <c r="A709" s="145"/>
      <c r="B709" s="146"/>
      <c r="C709" s="145"/>
      <c r="D709" s="145"/>
      <c r="E709" s="145"/>
      <c r="F709" s="145"/>
      <c r="G709" s="141" t="str">
        <f t="shared" ca="1" si="39"/>
        <v>hi</v>
      </c>
      <c r="H709" s="141">
        <f t="shared" si="40"/>
        <v>0</v>
      </c>
      <c r="I709" s="141">
        <f t="shared" ca="1" si="41"/>
        <v>0</v>
      </c>
      <c r="J709" s="141">
        <f t="shared" ca="1" si="42"/>
        <v>0</v>
      </c>
    </row>
    <row r="710" spans="1:10">
      <c r="A710" s="145"/>
      <c r="B710" s="146"/>
      <c r="C710" s="145"/>
      <c r="D710" s="145"/>
      <c r="E710" s="145"/>
      <c r="F710" s="145"/>
      <c r="G710" s="141" t="str">
        <f t="shared" ca="1" si="39"/>
        <v>hi</v>
      </c>
      <c r="H710" s="141">
        <f t="shared" si="40"/>
        <v>0</v>
      </c>
      <c r="I710" s="141">
        <f t="shared" ca="1" si="41"/>
        <v>0</v>
      </c>
      <c r="J710" s="141">
        <f t="shared" ca="1" si="42"/>
        <v>0</v>
      </c>
    </row>
    <row r="711" spans="1:10">
      <c r="A711" s="145"/>
      <c r="B711" s="146"/>
      <c r="C711" s="145"/>
      <c r="D711" s="145"/>
      <c r="E711" s="145"/>
      <c r="F711" s="145"/>
      <c r="G711" s="141" t="str">
        <f t="shared" ca="1" si="39"/>
        <v>hi</v>
      </c>
      <c r="H711" s="141">
        <f t="shared" si="40"/>
        <v>0</v>
      </c>
      <c r="I711" s="141">
        <f t="shared" ca="1" si="41"/>
        <v>0</v>
      </c>
      <c r="J711" s="141">
        <f t="shared" ca="1" si="42"/>
        <v>0</v>
      </c>
    </row>
    <row r="712" spans="1:10">
      <c r="A712" s="145"/>
      <c r="B712" s="146"/>
      <c r="C712" s="145"/>
      <c r="D712" s="145"/>
      <c r="E712" s="145"/>
      <c r="F712" s="145"/>
      <c r="G712" s="141" t="str">
        <f t="shared" ca="1" si="39"/>
        <v>hi</v>
      </c>
      <c r="H712" s="141">
        <f t="shared" si="40"/>
        <v>0</v>
      </c>
      <c r="I712" s="141">
        <f t="shared" ca="1" si="41"/>
        <v>0</v>
      </c>
      <c r="J712" s="141">
        <f t="shared" ca="1" si="42"/>
        <v>0</v>
      </c>
    </row>
    <row r="713" spans="1:10">
      <c r="A713" s="145"/>
      <c r="B713" s="146"/>
      <c r="C713" s="145"/>
      <c r="D713" s="145"/>
      <c r="E713" s="145"/>
      <c r="F713" s="145"/>
      <c r="G713" s="141" t="str">
        <f t="shared" ca="1" si="39"/>
        <v>hi</v>
      </c>
      <c r="H713" s="141">
        <f t="shared" si="40"/>
        <v>0</v>
      </c>
      <c r="I713" s="141">
        <f t="shared" ca="1" si="41"/>
        <v>0</v>
      </c>
      <c r="J713" s="141">
        <f t="shared" ca="1" si="42"/>
        <v>0</v>
      </c>
    </row>
    <row r="714" spans="1:10">
      <c r="A714" s="145"/>
      <c r="B714" s="146"/>
      <c r="C714" s="145"/>
      <c r="D714" s="145"/>
      <c r="E714" s="145"/>
      <c r="F714" s="145"/>
      <c r="G714" s="141" t="str">
        <f t="shared" ca="1" si="39"/>
        <v>hi</v>
      </c>
      <c r="H714" s="141">
        <f t="shared" si="40"/>
        <v>0</v>
      </c>
      <c r="I714" s="141">
        <f t="shared" ca="1" si="41"/>
        <v>0</v>
      </c>
      <c r="J714" s="141">
        <f t="shared" ca="1" si="42"/>
        <v>0</v>
      </c>
    </row>
    <row r="715" spans="1:10">
      <c r="A715" s="145"/>
      <c r="B715" s="146"/>
      <c r="C715" s="145"/>
      <c r="D715" s="145"/>
      <c r="E715" s="145"/>
      <c r="F715" s="145"/>
      <c r="G715" s="141" t="str">
        <f t="shared" ca="1" si="39"/>
        <v>hi</v>
      </c>
      <c r="H715" s="141">
        <f t="shared" si="40"/>
        <v>0</v>
      </c>
      <c r="I715" s="141">
        <f t="shared" ca="1" si="41"/>
        <v>0</v>
      </c>
      <c r="J715" s="141">
        <f t="shared" ca="1" si="42"/>
        <v>0</v>
      </c>
    </row>
    <row r="716" spans="1:10">
      <c r="A716" s="145"/>
      <c r="B716" s="146"/>
      <c r="C716" s="145"/>
      <c r="D716" s="145"/>
      <c r="E716" s="145"/>
      <c r="F716" s="145"/>
      <c r="G716" s="141" t="str">
        <f t="shared" ca="1" si="39"/>
        <v>hi</v>
      </c>
      <c r="H716" s="141">
        <f t="shared" si="40"/>
        <v>0</v>
      </c>
      <c r="I716" s="141">
        <f t="shared" ca="1" si="41"/>
        <v>0</v>
      </c>
      <c r="J716" s="141">
        <f t="shared" ca="1" si="42"/>
        <v>0</v>
      </c>
    </row>
    <row r="717" spans="1:10">
      <c r="A717" s="145"/>
      <c r="B717" s="146"/>
      <c r="C717" s="145"/>
      <c r="D717" s="145"/>
      <c r="E717" s="145"/>
      <c r="F717" s="145"/>
      <c r="G717" s="141" t="str">
        <f t="shared" ca="1" si="39"/>
        <v>hi</v>
      </c>
      <c r="H717" s="141">
        <f t="shared" si="40"/>
        <v>0</v>
      </c>
      <c r="I717" s="141">
        <f t="shared" ca="1" si="41"/>
        <v>0</v>
      </c>
      <c r="J717" s="141">
        <f t="shared" ca="1" si="42"/>
        <v>0</v>
      </c>
    </row>
    <row r="718" spans="1:10">
      <c r="A718" s="145"/>
      <c r="B718" s="146"/>
      <c r="C718" s="145"/>
      <c r="D718" s="145"/>
      <c r="E718" s="145"/>
      <c r="F718" s="145"/>
      <c r="G718" s="141" t="str">
        <f t="shared" ref="G718:G781" ca="1" si="43">IF(F718&gt;C718,  IF($B$8=0,"lo",IF(RAND()&gt;$B$9,"lo","hi")),   IF($B$8=0,"hi",IF(RAND()&lt;=$B$9,"lo","hi"))   )</f>
        <v>hi</v>
      </c>
      <c r="H718" s="141">
        <f t="shared" ref="H718:H781" si="44">C718</f>
        <v>0</v>
      </c>
      <c r="I718" s="141">
        <f t="shared" ref="I718:I781" ca="1" si="45">IF(G718="hi",D718,E718)</f>
        <v>0</v>
      </c>
      <c r="J718" s="141">
        <f t="shared" ref="J718:J781" ca="1" si="46">IF(G718="hi",E718,D718)</f>
        <v>0</v>
      </c>
    </row>
    <row r="719" spans="1:10">
      <c r="A719" s="145"/>
      <c r="B719" s="146"/>
      <c r="C719" s="145"/>
      <c r="D719" s="145"/>
      <c r="E719" s="145"/>
      <c r="F719" s="145"/>
      <c r="G719" s="141" t="str">
        <f t="shared" ca="1" si="43"/>
        <v>hi</v>
      </c>
      <c r="H719" s="141">
        <f t="shared" si="44"/>
        <v>0</v>
      </c>
      <c r="I719" s="141">
        <f t="shared" ca="1" si="45"/>
        <v>0</v>
      </c>
      <c r="J719" s="141">
        <f t="shared" ca="1" si="46"/>
        <v>0</v>
      </c>
    </row>
    <row r="720" spans="1:10">
      <c r="A720" s="145"/>
      <c r="B720" s="146"/>
      <c r="C720" s="145"/>
      <c r="D720" s="145"/>
      <c r="E720" s="145"/>
      <c r="F720" s="145"/>
      <c r="G720" s="141" t="str">
        <f t="shared" ca="1" si="43"/>
        <v>hi</v>
      </c>
      <c r="H720" s="141">
        <f t="shared" si="44"/>
        <v>0</v>
      </c>
      <c r="I720" s="141">
        <f t="shared" ca="1" si="45"/>
        <v>0</v>
      </c>
      <c r="J720" s="141">
        <f t="shared" ca="1" si="46"/>
        <v>0</v>
      </c>
    </row>
    <row r="721" spans="1:10">
      <c r="A721" s="145"/>
      <c r="B721" s="146"/>
      <c r="C721" s="145"/>
      <c r="D721" s="145"/>
      <c r="E721" s="145"/>
      <c r="F721" s="145"/>
      <c r="G721" s="141" t="str">
        <f t="shared" ca="1" si="43"/>
        <v>hi</v>
      </c>
      <c r="H721" s="141">
        <f t="shared" si="44"/>
        <v>0</v>
      </c>
      <c r="I721" s="141">
        <f t="shared" ca="1" si="45"/>
        <v>0</v>
      </c>
      <c r="J721" s="141">
        <f t="shared" ca="1" si="46"/>
        <v>0</v>
      </c>
    </row>
    <row r="722" spans="1:10">
      <c r="A722" s="145"/>
      <c r="B722" s="146"/>
      <c r="C722" s="145"/>
      <c r="D722" s="145"/>
      <c r="E722" s="145"/>
      <c r="F722" s="145"/>
      <c r="G722" s="141" t="str">
        <f t="shared" ca="1" si="43"/>
        <v>hi</v>
      </c>
      <c r="H722" s="141">
        <f t="shared" si="44"/>
        <v>0</v>
      </c>
      <c r="I722" s="141">
        <f t="shared" ca="1" si="45"/>
        <v>0</v>
      </c>
      <c r="J722" s="141">
        <f t="shared" ca="1" si="46"/>
        <v>0</v>
      </c>
    </row>
    <row r="723" spans="1:10">
      <c r="A723" s="145"/>
      <c r="B723" s="146"/>
      <c r="C723" s="145"/>
      <c r="D723" s="145"/>
      <c r="E723" s="145"/>
      <c r="F723" s="145"/>
      <c r="G723" s="141" t="str">
        <f t="shared" ca="1" si="43"/>
        <v>hi</v>
      </c>
      <c r="H723" s="141">
        <f t="shared" si="44"/>
        <v>0</v>
      </c>
      <c r="I723" s="141">
        <f t="shared" ca="1" si="45"/>
        <v>0</v>
      </c>
      <c r="J723" s="141">
        <f t="shared" ca="1" si="46"/>
        <v>0</v>
      </c>
    </row>
    <row r="724" spans="1:10">
      <c r="A724" s="145"/>
      <c r="B724" s="146"/>
      <c r="C724" s="145"/>
      <c r="D724" s="145"/>
      <c r="E724" s="145"/>
      <c r="F724" s="145"/>
      <c r="G724" s="141" t="str">
        <f t="shared" ca="1" si="43"/>
        <v>hi</v>
      </c>
      <c r="H724" s="141">
        <f t="shared" si="44"/>
        <v>0</v>
      </c>
      <c r="I724" s="141">
        <f t="shared" ca="1" si="45"/>
        <v>0</v>
      </c>
      <c r="J724" s="141">
        <f t="shared" ca="1" si="46"/>
        <v>0</v>
      </c>
    </row>
    <row r="725" spans="1:10">
      <c r="A725" s="145"/>
      <c r="B725" s="146"/>
      <c r="C725" s="145"/>
      <c r="D725" s="145"/>
      <c r="E725" s="145"/>
      <c r="F725" s="145"/>
      <c r="G725" s="141" t="str">
        <f t="shared" ca="1" si="43"/>
        <v>hi</v>
      </c>
      <c r="H725" s="141">
        <f t="shared" si="44"/>
        <v>0</v>
      </c>
      <c r="I725" s="141">
        <f t="shared" ca="1" si="45"/>
        <v>0</v>
      </c>
      <c r="J725" s="141">
        <f t="shared" ca="1" si="46"/>
        <v>0</v>
      </c>
    </row>
    <row r="726" spans="1:10">
      <c r="A726" s="145"/>
      <c r="B726" s="146"/>
      <c r="C726" s="145"/>
      <c r="D726" s="145"/>
      <c r="E726" s="145"/>
      <c r="F726" s="145"/>
      <c r="G726" s="141" t="str">
        <f t="shared" ca="1" si="43"/>
        <v>hi</v>
      </c>
      <c r="H726" s="141">
        <f t="shared" si="44"/>
        <v>0</v>
      </c>
      <c r="I726" s="141">
        <f t="shared" ca="1" si="45"/>
        <v>0</v>
      </c>
      <c r="J726" s="141">
        <f t="shared" ca="1" si="46"/>
        <v>0</v>
      </c>
    </row>
    <row r="727" spans="1:10">
      <c r="A727" s="145"/>
      <c r="B727" s="146"/>
      <c r="C727" s="145"/>
      <c r="D727" s="145"/>
      <c r="E727" s="145"/>
      <c r="F727" s="145"/>
      <c r="G727" s="141" t="str">
        <f t="shared" ca="1" si="43"/>
        <v>hi</v>
      </c>
      <c r="H727" s="141">
        <f t="shared" si="44"/>
        <v>0</v>
      </c>
      <c r="I727" s="141">
        <f t="shared" ca="1" si="45"/>
        <v>0</v>
      </c>
      <c r="J727" s="141">
        <f t="shared" ca="1" si="46"/>
        <v>0</v>
      </c>
    </row>
    <row r="728" spans="1:10">
      <c r="A728" s="145"/>
      <c r="B728" s="146"/>
      <c r="C728" s="145"/>
      <c r="D728" s="145"/>
      <c r="E728" s="145"/>
      <c r="F728" s="145"/>
      <c r="G728" s="141" t="str">
        <f t="shared" ca="1" si="43"/>
        <v>hi</v>
      </c>
      <c r="H728" s="141">
        <f t="shared" si="44"/>
        <v>0</v>
      </c>
      <c r="I728" s="141">
        <f t="shared" ca="1" si="45"/>
        <v>0</v>
      </c>
      <c r="J728" s="141">
        <f t="shared" ca="1" si="46"/>
        <v>0</v>
      </c>
    </row>
    <row r="729" spans="1:10">
      <c r="A729" s="145"/>
      <c r="B729" s="146"/>
      <c r="C729" s="145"/>
      <c r="D729" s="145"/>
      <c r="E729" s="145"/>
      <c r="F729" s="145"/>
      <c r="G729" s="141" t="str">
        <f t="shared" ca="1" si="43"/>
        <v>hi</v>
      </c>
      <c r="H729" s="141">
        <f t="shared" si="44"/>
        <v>0</v>
      </c>
      <c r="I729" s="141">
        <f t="shared" ca="1" si="45"/>
        <v>0</v>
      </c>
      <c r="J729" s="141">
        <f t="shared" ca="1" si="46"/>
        <v>0</v>
      </c>
    </row>
    <row r="730" spans="1:10">
      <c r="A730" s="145"/>
      <c r="B730" s="146"/>
      <c r="C730" s="145"/>
      <c r="D730" s="145"/>
      <c r="E730" s="145"/>
      <c r="F730" s="145"/>
      <c r="G730" s="141" t="str">
        <f t="shared" ca="1" si="43"/>
        <v>hi</v>
      </c>
      <c r="H730" s="141">
        <f t="shared" si="44"/>
        <v>0</v>
      </c>
      <c r="I730" s="141">
        <f t="shared" ca="1" si="45"/>
        <v>0</v>
      </c>
      <c r="J730" s="141">
        <f t="shared" ca="1" si="46"/>
        <v>0</v>
      </c>
    </row>
    <row r="731" spans="1:10">
      <c r="A731" s="145"/>
      <c r="B731" s="146"/>
      <c r="C731" s="145"/>
      <c r="D731" s="145"/>
      <c r="E731" s="145"/>
      <c r="F731" s="145"/>
      <c r="G731" s="141" t="str">
        <f t="shared" ca="1" si="43"/>
        <v>hi</v>
      </c>
      <c r="H731" s="141">
        <f t="shared" si="44"/>
        <v>0</v>
      </c>
      <c r="I731" s="141">
        <f t="shared" ca="1" si="45"/>
        <v>0</v>
      </c>
      <c r="J731" s="141">
        <f t="shared" ca="1" si="46"/>
        <v>0</v>
      </c>
    </row>
    <row r="732" spans="1:10">
      <c r="A732" s="145"/>
      <c r="B732" s="146"/>
      <c r="C732" s="145"/>
      <c r="D732" s="145"/>
      <c r="E732" s="145"/>
      <c r="F732" s="145"/>
      <c r="G732" s="141" t="str">
        <f t="shared" ca="1" si="43"/>
        <v>hi</v>
      </c>
      <c r="H732" s="141">
        <f t="shared" si="44"/>
        <v>0</v>
      </c>
      <c r="I732" s="141">
        <f t="shared" ca="1" si="45"/>
        <v>0</v>
      </c>
      <c r="J732" s="141">
        <f t="shared" ca="1" si="46"/>
        <v>0</v>
      </c>
    </row>
    <row r="733" spans="1:10">
      <c r="A733" s="145"/>
      <c r="B733" s="146"/>
      <c r="C733" s="145"/>
      <c r="D733" s="145"/>
      <c r="E733" s="145"/>
      <c r="F733" s="145"/>
      <c r="G733" s="141" t="str">
        <f t="shared" ca="1" si="43"/>
        <v>hi</v>
      </c>
      <c r="H733" s="141">
        <f t="shared" si="44"/>
        <v>0</v>
      </c>
      <c r="I733" s="141">
        <f t="shared" ca="1" si="45"/>
        <v>0</v>
      </c>
      <c r="J733" s="141">
        <f t="shared" ca="1" si="46"/>
        <v>0</v>
      </c>
    </row>
    <row r="734" spans="1:10">
      <c r="A734" s="145"/>
      <c r="B734" s="146"/>
      <c r="C734" s="145"/>
      <c r="D734" s="145"/>
      <c r="E734" s="145"/>
      <c r="F734" s="145"/>
      <c r="G734" s="141" t="str">
        <f t="shared" ca="1" si="43"/>
        <v>hi</v>
      </c>
      <c r="H734" s="141">
        <f t="shared" si="44"/>
        <v>0</v>
      </c>
      <c r="I734" s="141">
        <f t="shared" ca="1" si="45"/>
        <v>0</v>
      </c>
      <c r="J734" s="141">
        <f t="shared" ca="1" si="46"/>
        <v>0</v>
      </c>
    </row>
    <row r="735" spans="1:10">
      <c r="A735" s="145"/>
      <c r="B735" s="146"/>
      <c r="C735" s="145"/>
      <c r="D735" s="145"/>
      <c r="E735" s="145"/>
      <c r="F735" s="145"/>
      <c r="G735" s="141" t="str">
        <f t="shared" ca="1" si="43"/>
        <v>hi</v>
      </c>
      <c r="H735" s="141">
        <f t="shared" si="44"/>
        <v>0</v>
      </c>
      <c r="I735" s="141">
        <f t="shared" ca="1" si="45"/>
        <v>0</v>
      </c>
      <c r="J735" s="141">
        <f t="shared" ca="1" si="46"/>
        <v>0</v>
      </c>
    </row>
    <row r="736" spans="1:10">
      <c r="A736" s="145"/>
      <c r="B736" s="146"/>
      <c r="C736" s="145"/>
      <c r="D736" s="145"/>
      <c r="E736" s="145"/>
      <c r="F736" s="145"/>
      <c r="G736" s="141" t="str">
        <f t="shared" ca="1" si="43"/>
        <v>hi</v>
      </c>
      <c r="H736" s="141">
        <f t="shared" si="44"/>
        <v>0</v>
      </c>
      <c r="I736" s="141">
        <f t="shared" ca="1" si="45"/>
        <v>0</v>
      </c>
      <c r="J736" s="141">
        <f t="shared" ca="1" si="46"/>
        <v>0</v>
      </c>
    </row>
    <row r="737" spans="1:10">
      <c r="A737" s="145"/>
      <c r="B737" s="146"/>
      <c r="C737" s="145"/>
      <c r="D737" s="145"/>
      <c r="E737" s="145"/>
      <c r="F737" s="145"/>
      <c r="G737" s="141" t="str">
        <f t="shared" ca="1" si="43"/>
        <v>hi</v>
      </c>
      <c r="H737" s="141">
        <f t="shared" si="44"/>
        <v>0</v>
      </c>
      <c r="I737" s="141">
        <f t="shared" ca="1" si="45"/>
        <v>0</v>
      </c>
      <c r="J737" s="141">
        <f t="shared" ca="1" si="46"/>
        <v>0</v>
      </c>
    </row>
    <row r="738" spans="1:10">
      <c r="A738" s="145"/>
      <c r="B738" s="146"/>
      <c r="C738" s="145"/>
      <c r="D738" s="145"/>
      <c r="E738" s="145"/>
      <c r="F738" s="145"/>
      <c r="G738" s="141" t="str">
        <f t="shared" ca="1" si="43"/>
        <v>hi</v>
      </c>
      <c r="H738" s="141">
        <f t="shared" si="44"/>
        <v>0</v>
      </c>
      <c r="I738" s="141">
        <f t="shared" ca="1" si="45"/>
        <v>0</v>
      </c>
      <c r="J738" s="141">
        <f t="shared" ca="1" si="46"/>
        <v>0</v>
      </c>
    </row>
    <row r="739" spans="1:10">
      <c r="A739" s="145"/>
      <c r="B739" s="146"/>
      <c r="C739" s="145"/>
      <c r="D739" s="145"/>
      <c r="E739" s="145"/>
      <c r="F739" s="145"/>
      <c r="G739" s="141" t="str">
        <f t="shared" ca="1" si="43"/>
        <v>hi</v>
      </c>
      <c r="H739" s="141">
        <f t="shared" si="44"/>
        <v>0</v>
      </c>
      <c r="I739" s="141">
        <f t="shared" ca="1" si="45"/>
        <v>0</v>
      </c>
      <c r="J739" s="141">
        <f t="shared" ca="1" si="46"/>
        <v>0</v>
      </c>
    </row>
    <row r="740" spans="1:10">
      <c r="A740" s="145"/>
      <c r="B740" s="146"/>
      <c r="C740" s="145"/>
      <c r="D740" s="145"/>
      <c r="E740" s="145"/>
      <c r="F740" s="145"/>
      <c r="G740" s="141" t="str">
        <f t="shared" ca="1" si="43"/>
        <v>hi</v>
      </c>
      <c r="H740" s="141">
        <f t="shared" si="44"/>
        <v>0</v>
      </c>
      <c r="I740" s="141">
        <f t="shared" ca="1" si="45"/>
        <v>0</v>
      </c>
      <c r="J740" s="141">
        <f t="shared" ca="1" si="46"/>
        <v>0</v>
      </c>
    </row>
    <row r="741" spans="1:10">
      <c r="A741" s="145"/>
      <c r="B741" s="146"/>
      <c r="C741" s="145"/>
      <c r="D741" s="145"/>
      <c r="E741" s="145"/>
      <c r="F741" s="145"/>
      <c r="G741" s="141" t="str">
        <f t="shared" ca="1" si="43"/>
        <v>hi</v>
      </c>
      <c r="H741" s="141">
        <f t="shared" si="44"/>
        <v>0</v>
      </c>
      <c r="I741" s="141">
        <f t="shared" ca="1" si="45"/>
        <v>0</v>
      </c>
      <c r="J741" s="141">
        <f t="shared" ca="1" si="46"/>
        <v>0</v>
      </c>
    </row>
    <row r="742" spans="1:10">
      <c r="A742" s="145"/>
      <c r="B742" s="146"/>
      <c r="C742" s="145"/>
      <c r="D742" s="145"/>
      <c r="E742" s="145"/>
      <c r="F742" s="145"/>
      <c r="G742" s="141" t="str">
        <f t="shared" ca="1" si="43"/>
        <v>hi</v>
      </c>
      <c r="H742" s="141">
        <f t="shared" si="44"/>
        <v>0</v>
      </c>
      <c r="I742" s="141">
        <f t="shared" ca="1" si="45"/>
        <v>0</v>
      </c>
      <c r="J742" s="141">
        <f t="shared" ca="1" si="46"/>
        <v>0</v>
      </c>
    </row>
    <row r="743" spans="1:10">
      <c r="A743" s="145"/>
      <c r="B743" s="146"/>
      <c r="C743" s="145"/>
      <c r="D743" s="145"/>
      <c r="E743" s="145"/>
      <c r="F743" s="145"/>
      <c r="G743" s="141" t="str">
        <f t="shared" ca="1" si="43"/>
        <v>hi</v>
      </c>
      <c r="H743" s="141">
        <f t="shared" si="44"/>
        <v>0</v>
      </c>
      <c r="I743" s="141">
        <f t="shared" ca="1" si="45"/>
        <v>0</v>
      </c>
      <c r="J743" s="141">
        <f t="shared" ca="1" si="46"/>
        <v>0</v>
      </c>
    </row>
    <row r="744" spans="1:10">
      <c r="A744" s="145"/>
      <c r="B744" s="146"/>
      <c r="C744" s="145"/>
      <c r="D744" s="145"/>
      <c r="E744" s="145"/>
      <c r="F744" s="145"/>
      <c r="G744" s="141" t="str">
        <f t="shared" ca="1" si="43"/>
        <v>hi</v>
      </c>
      <c r="H744" s="141">
        <f t="shared" si="44"/>
        <v>0</v>
      </c>
      <c r="I744" s="141">
        <f t="shared" ca="1" si="45"/>
        <v>0</v>
      </c>
      <c r="J744" s="141">
        <f t="shared" ca="1" si="46"/>
        <v>0</v>
      </c>
    </row>
    <row r="745" spans="1:10">
      <c r="A745" s="145"/>
      <c r="B745" s="146"/>
      <c r="C745" s="145"/>
      <c r="D745" s="145"/>
      <c r="E745" s="145"/>
      <c r="F745" s="145"/>
      <c r="G745" s="141" t="str">
        <f t="shared" ca="1" si="43"/>
        <v>hi</v>
      </c>
      <c r="H745" s="141">
        <f t="shared" si="44"/>
        <v>0</v>
      </c>
      <c r="I745" s="141">
        <f t="shared" ca="1" si="45"/>
        <v>0</v>
      </c>
      <c r="J745" s="141">
        <f t="shared" ca="1" si="46"/>
        <v>0</v>
      </c>
    </row>
    <row r="746" spans="1:10">
      <c r="A746" s="145"/>
      <c r="B746" s="146"/>
      <c r="C746" s="145"/>
      <c r="D746" s="145"/>
      <c r="E746" s="145"/>
      <c r="F746" s="145"/>
      <c r="G746" s="141" t="str">
        <f t="shared" ca="1" si="43"/>
        <v>hi</v>
      </c>
      <c r="H746" s="141">
        <f t="shared" si="44"/>
        <v>0</v>
      </c>
      <c r="I746" s="141">
        <f t="shared" ca="1" si="45"/>
        <v>0</v>
      </c>
      <c r="J746" s="141">
        <f t="shared" ca="1" si="46"/>
        <v>0</v>
      </c>
    </row>
    <row r="747" spans="1:10">
      <c r="A747" s="145"/>
      <c r="B747" s="146"/>
      <c r="C747" s="145"/>
      <c r="D747" s="145"/>
      <c r="E747" s="145"/>
      <c r="F747" s="145"/>
      <c r="G747" s="141" t="str">
        <f t="shared" ca="1" si="43"/>
        <v>hi</v>
      </c>
      <c r="H747" s="141">
        <f t="shared" si="44"/>
        <v>0</v>
      </c>
      <c r="I747" s="141">
        <f t="shared" ca="1" si="45"/>
        <v>0</v>
      </c>
      <c r="J747" s="141">
        <f t="shared" ca="1" si="46"/>
        <v>0</v>
      </c>
    </row>
    <row r="748" spans="1:10">
      <c r="A748" s="145"/>
      <c r="B748" s="146"/>
      <c r="C748" s="145"/>
      <c r="D748" s="145"/>
      <c r="E748" s="145"/>
      <c r="F748" s="145"/>
      <c r="G748" s="141" t="str">
        <f t="shared" ca="1" si="43"/>
        <v>hi</v>
      </c>
      <c r="H748" s="141">
        <f t="shared" si="44"/>
        <v>0</v>
      </c>
      <c r="I748" s="141">
        <f t="shared" ca="1" si="45"/>
        <v>0</v>
      </c>
      <c r="J748" s="141">
        <f t="shared" ca="1" si="46"/>
        <v>0</v>
      </c>
    </row>
    <row r="749" spans="1:10">
      <c r="A749" s="145"/>
      <c r="B749" s="146"/>
      <c r="C749" s="145"/>
      <c r="D749" s="145"/>
      <c r="E749" s="145"/>
      <c r="F749" s="145"/>
      <c r="G749" s="141" t="str">
        <f t="shared" ca="1" si="43"/>
        <v>hi</v>
      </c>
      <c r="H749" s="141">
        <f t="shared" si="44"/>
        <v>0</v>
      </c>
      <c r="I749" s="141">
        <f t="shared" ca="1" si="45"/>
        <v>0</v>
      </c>
      <c r="J749" s="141">
        <f t="shared" ca="1" si="46"/>
        <v>0</v>
      </c>
    </row>
    <row r="750" spans="1:10">
      <c r="A750" s="145"/>
      <c r="B750" s="146"/>
      <c r="C750" s="145"/>
      <c r="D750" s="145"/>
      <c r="E750" s="145"/>
      <c r="F750" s="145"/>
      <c r="G750" s="141" t="str">
        <f t="shared" ca="1" si="43"/>
        <v>hi</v>
      </c>
      <c r="H750" s="141">
        <f t="shared" si="44"/>
        <v>0</v>
      </c>
      <c r="I750" s="141">
        <f t="shared" ca="1" si="45"/>
        <v>0</v>
      </c>
      <c r="J750" s="141">
        <f t="shared" ca="1" si="46"/>
        <v>0</v>
      </c>
    </row>
    <row r="751" spans="1:10">
      <c r="A751" s="145"/>
      <c r="B751" s="146"/>
      <c r="C751" s="145"/>
      <c r="D751" s="145"/>
      <c r="E751" s="145"/>
      <c r="F751" s="145"/>
      <c r="G751" s="141" t="str">
        <f t="shared" ca="1" si="43"/>
        <v>hi</v>
      </c>
      <c r="H751" s="141">
        <f t="shared" si="44"/>
        <v>0</v>
      </c>
      <c r="I751" s="141">
        <f t="shared" ca="1" si="45"/>
        <v>0</v>
      </c>
      <c r="J751" s="141">
        <f t="shared" ca="1" si="46"/>
        <v>0</v>
      </c>
    </row>
    <row r="752" spans="1:10">
      <c r="A752" s="145"/>
      <c r="B752" s="146"/>
      <c r="C752" s="145"/>
      <c r="D752" s="145"/>
      <c r="E752" s="145"/>
      <c r="F752" s="145"/>
      <c r="G752" s="141" t="str">
        <f t="shared" ca="1" si="43"/>
        <v>hi</v>
      </c>
      <c r="H752" s="141">
        <f t="shared" si="44"/>
        <v>0</v>
      </c>
      <c r="I752" s="141">
        <f t="shared" ca="1" si="45"/>
        <v>0</v>
      </c>
      <c r="J752" s="141">
        <f t="shared" ca="1" si="46"/>
        <v>0</v>
      </c>
    </row>
    <row r="753" spans="1:10">
      <c r="A753" s="145"/>
      <c r="B753" s="146"/>
      <c r="C753" s="145"/>
      <c r="D753" s="145"/>
      <c r="E753" s="145"/>
      <c r="F753" s="145"/>
      <c r="G753" s="141" t="str">
        <f t="shared" ca="1" si="43"/>
        <v>hi</v>
      </c>
      <c r="H753" s="141">
        <f t="shared" si="44"/>
        <v>0</v>
      </c>
      <c r="I753" s="141">
        <f t="shared" ca="1" si="45"/>
        <v>0</v>
      </c>
      <c r="J753" s="141">
        <f t="shared" ca="1" si="46"/>
        <v>0</v>
      </c>
    </row>
    <row r="754" spans="1:10">
      <c r="A754" s="145"/>
      <c r="B754" s="146"/>
      <c r="C754" s="145"/>
      <c r="D754" s="145"/>
      <c r="E754" s="145"/>
      <c r="F754" s="145"/>
      <c r="G754" s="141" t="str">
        <f t="shared" ca="1" si="43"/>
        <v>hi</v>
      </c>
      <c r="H754" s="141">
        <f t="shared" si="44"/>
        <v>0</v>
      </c>
      <c r="I754" s="141">
        <f t="shared" ca="1" si="45"/>
        <v>0</v>
      </c>
      <c r="J754" s="141">
        <f t="shared" ca="1" si="46"/>
        <v>0</v>
      </c>
    </row>
    <row r="755" spans="1:10">
      <c r="A755" s="145"/>
      <c r="B755" s="146"/>
      <c r="C755" s="145"/>
      <c r="D755" s="145"/>
      <c r="E755" s="145"/>
      <c r="F755" s="145"/>
      <c r="G755" s="141" t="str">
        <f t="shared" ca="1" si="43"/>
        <v>hi</v>
      </c>
      <c r="H755" s="141">
        <f t="shared" si="44"/>
        <v>0</v>
      </c>
      <c r="I755" s="141">
        <f t="shared" ca="1" si="45"/>
        <v>0</v>
      </c>
      <c r="J755" s="141">
        <f t="shared" ca="1" si="46"/>
        <v>0</v>
      </c>
    </row>
    <row r="756" spans="1:10">
      <c r="A756" s="145"/>
      <c r="B756" s="146"/>
      <c r="C756" s="145"/>
      <c r="D756" s="145"/>
      <c r="E756" s="145"/>
      <c r="F756" s="145"/>
      <c r="G756" s="141" t="str">
        <f t="shared" ca="1" si="43"/>
        <v>hi</v>
      </c>
      <c r="H756" s="141">
        <f t="shared" si="44"/>
        <v>0</v>
      </c>
      <c r="I756" s="141">
        <f t="shared" ca="1" si="45"/>
        <v>0</v>
      </c>
      <c r="J756" s="141">
        <f t="shared" ca="1" si="46"/>
        <v>0</v>
      </c>
    </row>
    <row r="757" spans="1:10">
      <c r="A757" s="145"/>
      <c r="B757" s="146"/>
      <c r="C757" s="145"/>
      <c r="D757" s="145"/>
      <c r="E757" s="145"/>
      <c r="F757" s="145"/>
      <c r="G757" s="141" t="str">
        <f t="shared" ca="1" si="43"/>
        <v>hi</v>
      </c>
      <c r="H757" s="141">
        <f t="shared" si="44"/>
        <v>0</v>
      </c>
      <c r="I757" s="141">
        <f t="shared" ca="1" si="45"/>
        <v>0</v>
      </c>
      <c r="J757" s="141">
        <f t="shared" ca="1" si="46"/>
        <v>0</v>
      </c>
    </row>
    <row r="758" spans="1:10">
      <c r="A758" s="145"/>
      <c r="B758" s="146"/>
      <c r="C758" s="145"/>
      <c r="D758" s="145"/>
      <c r="E758" s="145"/>
      <c r="F758" s="145"/>
      <c r="G758" s="141" t="str">
        <f t="shared" ca="1" si="43"/>
        <v>hi</v>
      </c>
      <c r="H758" s="141">
        <f t="shared" si="44"/>
        <v>0</v>
      </c>
      <c r="I758" s="141">
        <f t="shared" ca="1" si="45"/>
        <v>0</v>
      </c>
      <c r="J758" s="141">
        <f t="shared" ca="1" si="46"/>
        <v>0</v>
      </c>
    </row>
    <row r="759" spans="1:10">
      <c r="A759" s="145"/>
      <c r="B759" s="146"/>
      <c r="C759" s="145"/>
      <c r="D759" s="145"/>
      <c r="E759" s="145"/>
      <c r="F759" s="145"/>
      <c r="G759" s="141" t="str">
        <f t="shared" ca="1" si="43"/>
        <v>hi</v>
      </c>
      <c r="H759" s="141">
        <f t="shared" si="44"/>
        <v>0</v>
      </c>
      <c r="I759" s="141">
        <f t="shared" ca="1" si="45"/>
        <v>0</v>
      </c>
      <c r="J759" s="141">
        <f t="shared" ca="1" si="46"/>
        <v>0</v>
      </c>
    </row>
    <row r="760" spans="1:10">
      <c r="A760" s="145"/>
      <c r="B760" s="146"/>
      <c r="C760" s="145"/>
      <c r="D760" s="145"/>
      <c r="E760" s="145"/>
      <c r="F760" s="145"/>
      <c r="G760" s="141" t="str">
        <f t="shared" ca="1" si="43"/>
        <v>hi</v>
      </c>
      <c r="H760" s="141">
        <f t="shared" si="44"/>
        <v>0</v>
      </c>
      <c r="I760" s="141">
        <f t="shared" ca="1" si="45"/>
        <v>0</v>
      </c>
      <c r="J760" s="141">
        <f t="shared" ca="1" si="46"/>
        <v>0</v>
      </c>
    </row>
    <row r="761" spans="1:10">
      <c r="A761" s="145"/>
      <c r="B761" s="146"/>
      <c r="C761" s="145"/>
      <c r="D761" s="145"/>
      <c r="E761" s="145"/>
      <c r="F761" s="145"/>
      <c r="G761" s="141" t="str">
        <f t="shared" ca="1" si="43"/>
        <v>hi</v>
      </c>
      <c r="H761" s="141">
        <f t="shared" si="44"/>
        <v>0</v>
      </c>
      <c r="I761" s="141">
        <f t="shared" ca="1" si="45"/>
        <v>0</v>
      </c>
      <c r="J761" s="141">
        <f t="shared" ca="1" si="46"/>
        <v>0</v>
      </c>
    </row>
    <row r="762" spans="1:10">
      <c r="A762" s="145"/>
      <c r="B762" s="146"/>
      <c r="C762" s="145"/>
      <c r="D762" s="145"/>
      <c r="E762" s="145"/>
      <c r="F762" s="145"/>
      <c r="G762" s="141" t="str">
        <f t="shared" ca="1" si="43"/>
        <v>hi</v>
      </c>
      <c r="H762" s="141">
        <f t="shared" si="44"/>
        <v>0</v>
      </c>
      <c r="I762" s="141">
        <f t="shared" ca="1" si="45"/>
        <v>0</v>
      </c>
      <c r="J762" s="141">
        <f t="shared" ca="1" si="46"/>
        <v>0</v>
      </c>
    </row>
    <row r="763" spans="1:10">
      <c r="A763" s="145"/>
      <c r="B763" s="146"/>
      <c r="C763" s="145"/>
      <c r="D763" s="145"/>
      <c r="E763" s="145"/>
      <c r="F763" s="145"/>
      <c r="G763" s="141" t="str">
        <f t="shared" ca="1" si="43"/>
        <v>hi</v>
      </c>
      <c r="H763" s="141">
        <f t="shared" si="44"/>
        <v>0</v>
      </c>
      <c r="I763" s="141">
        <f t="shared" ca="1" si="45"/>
        <v>0</v>
      </c>
      <c r="J763" s="141">
        <f t="shared" ca="1" si="46"/>
        <v>0</v>
      </c>
    </row>
    <row r="764" spans="1:10">
      <c r="A764" s="145"/>
      <c r="B764" s="146"/>
      <c r="C764" s="145"/>
      <c r="D764" s="145"/>
      <c r="E764" s="145"/>
      <c r="F764" s="145"/>
      <c r="G764" s="141" t="str">
        <f t="shared" ca="1" si="43"/>
        <v>hi</v>
      </c>
      <c r="H764" s="141">
        <f t="shared" si="44"/>
        <v>0</v>
      </c>
      <c r="I764" s="141">
        <f t="shared" ca="1" si="45"/>
        <v>0</v>
      </c>
      <c r="J764" s="141">
        <f t="shared" ca="1" si="46"/>
        <v>0</v>
      </c>
    </row>
    <row r="765" spans="1:10">
      <c r="A765" s="145"/>
      <c r="B765" s="146"/>
      <c r="C765" s="145"/>
      <c r="D765" s="145"/>
      <c r="E765" s="145"/>
      <c r="F765" s="145"/>
      <c r="G765" s="141" t="str">
        <f t="shared" ca="1" si="43"/>
        <v>hi</v>
      </c>
      <c r="H765" s="141">
        <f t="shared" si="44"/>
        <v>0</v>
      </c>
      <c r="I765" s="141">
        <f t="shared" ca="1" si="45"/>
        <v>0</v>
      </c>
      <c r="J765" s="141">
        <f t="shared" ca="1" si="46"/>
        <v>0</v>
      </c>
    </row>
    <row r="766" spans="1:10">
      <c r="A766" s="145"/>
      <c r="B766" s="146"/>
      <c r="C766" s="145"/>
      <c r="D766" s="145"/>
      <c r="E766" s="145"/>
      <c r="F766" s="145"/>
      <c r="G766" s="141" t="str">
        <f t="shared" ca="1" si="43"/>
        <v>hi</v>
      </c>
      <c r="H766" s="141">
        <f t="shared" si="44"/>
        <v>0</v>
      </c>
      <c r="I766" s="141">
        <f t="shared" ca="1" si="45"/>
        <v>0</v>
      </c>
      <c r="J766" s="141">
        <f t="shared" ca="1" si="46"/>
        <v>0</v>
      </c>
    </row>
    <row r="767" spans="1:10">
      <c r="A767" s="145"/>
      <c r="B767" s="146"/>
      <c r="C767" s="145"/>
      <c r="D767" s="145"/>
      <c r="E767" s="145"/>
      <c r="F767" s="145"/>
      <c r="G767" s="141" t="str">
        <f t="shared" ca="1" si="43"/>
        <v>hi</v>
      </c>
      <c r="H767" s="141">
        <f t="shared" si="44"/>
        <v>0</v>
      </c>
      <c r="I767" s="141">
        <f t="shared" ca="1" si="45"/>
        <v>0</v>
      </c>
      <c r="J767" s="141">
        <f t="shared" ca="1" si="46"/>
        <v>0</v>
      </c>
    </row>
    <row r="768" spans="1:10">
      <c r="A768" s="145"/>
      <c r="B768" s="146"/>
      <c r="C768" s="145"/>
      <c r="D768" s="145"/>
      <c r="E768" s="145"/>
      <c r="F768" s="145"/>
      <c r="G768" s="141" t="str">
        <f t="shared" ca="1" si="43"/>
        <v>hi</v>
      </c>
      <c r="H768" s="141">
        <f t="shared" si="44"/>
        <v>0</v>
      </c>
      <c r="I768" s="141">
        <f t="shared" ca="1" si="45"/>
        <v>0</v>
      </c>
      <c r="J768" s="141">
        <f t="shared" ca="1" si="46"/>
        <v>0</v>
      </c>
    </row>
    <row r="769" spans="1:10">
      <c r="A769" s="145"/>
      <c r="B769" s="146"/>
      <c r="C769" s="145"/>
      <c r="D769" s="145"/>
      <c r="E769" s="145"/>
      <c r="F769" s="145"/>
      <c r="G769" s="141" t="str">
        <f t="shared" ca="1" si="43"/>
        <v>hi</v>
      </c>
      <c r="H769" s="141">
        <f t="shared" si="44"/>
        <v>0</v>
      </c>
      <c r="I769" s="141">
        <f t="shared" ca="1" si="45"/>
        <v>0</v>
      </c>
      <c r="J769" s="141">
        <f t="shared" ca="1" si="46"/>
        <v>0</v>
      </c>
    </row>
    <row r="770" spans="1:10">
      <c r="A770" s="145"/>
      <c r="B770" s="146"/>
      <c r="C770" s="145"/>
      <c r="D770" s="145"/>
      <c r="E770" s="145"/>
      <c r="F770" s="145"/>
      <c r="G770" s="141" t="str">
        <f t="shared" ca="1" si="43"/>
        <v>hi</v>
      </c>
      <c r="H770" s="141">
        <f t="shared" si="44"/>
        <v>0</v>
      </c>
      <c r="I770" s="141">
        <f t="shared" ca="1" si="45"/>
        <v>0</v>
      </c>
      <c r="J770" s="141">
        <f t="shared" ca="1" si="46"/>
        <v>0</v>
      </c>
    </row>
    <row r="771" spans="1:10">
      <c r="A771" s="145"/>
      <c r="B771" s="146"/>
      <c r="C771" s="145"/>
      <c r="D771" s="145"/>
      <c r="E771" s="145"/>
      <c r="F771" s="145"/>
      <c r="G771" s="141" t="str">
        <f t="shared" ca="1" si="43"/>
        <v>hi</v>
      </c>
      <c r="H771" s="141">
        <f t="shared" si="44"/>
        <v>0</v>
      </c>
      <c r="I771" s="141">
        <f t="shared" ca="1" si="45"/>
        <v>0</v>
      </c>
      <c r="J771" s="141">
        <f t="shared" ca="1" si="46"/>
        <v>0</v>
      </c>
    </row>
    <row r="772" spans="1:10">
      <c r="A772" s="145"/>
      <c r="B772" s="146"/>
      <c r="C772" s="145"/>
      <c r="D772" s="145"/>
      <c r="E772" s="145"/>
      <c r="F772" s="145"/>
      <c r="G772" s="141" t="str">
        <f t="shared" ca="1" si="43"/>
        <v>hi</v>
      </c>
      <c r="H772" s="141">
        <f t="shared" si="44"/>
        <v>0</v>
      </c>
      <c r="I772" s="141">
        <f t="shared" ca="1" si="45"/>
        <v>0</v>
      </c>
      <c r="J772" s="141">
        <f t="shared" ca="1" si="46"/>
        <v>0</v>
      </c>
    </row>
    <row r="773" spans="1:10">
      <c r="A773" s="145"/>
      <c r="B773" s="146"/>
      <c r="C773" s="145"/>
      <c r="D773" s="145"/>
      <c r="E773" s="145"/>
      <c r="F773" s="145"/>
      <c r="G773" s="141" t="str">
        <f t="shared" ca="1" si="43"/>
        <v>hi</v>
      </c>
      <c r="H773" s="141">
        <f t="shared" si="44"/>
        <v>0</v>
      </c>
      <c r="I773" s="141">
        <f t="shared" ca="1" si="45"/>
        <v>0</v>
      </c>
      <c r="J773" s="141">
        <f t="shared" ca="1" si="46"/>
        <v>0</v>
      </c>
    </row>
    <row r="774" spans="1:10">
      <c r="A774" s="145"/>
      <c r="B774" s="146"/>
      <c r="C774" s="145"/>
      <c r="D774" s="145"/>
      <c r="E774" s="145"/>
      <c r="F774" s="145"/>
      <c r="G774" s="141" t="str">
        <f t="shared" ca="1" si="43"/>
        <v>hi</v>
      </c>
      <c r="H774" s="141">
        <f t="shared" si="44"/>
        <v>0</v>
      </c>
      <c r="I774" s="141">
        <f t="shared" ca="1" si="45"/>
        <v>0</v>
      </c>
      <c r="J774" s="141">
        <f t="shared" ca="1" si="46"/>
        <v>0</v>
      </c>
    </row>
    <row r="775" spans="1:10">
      <c r="A775" s="145"/>
      <c r="B775" s="146"/>
      <c r="C775" s="145"/>
      <c r="D775" s="145"/>
      <c r="E775" s="145"/>
      <c r="F775" s="145"/>
      <c r="G775" s="141" t="str">
        <f t="shared" ca="1" si="43"/>
        <v>hi</v>
      </c>
      <c r="H775" s="141">
        <f t="shared" si="44"/>
        <v>0</v>
      </c>
      <c r="I775" s="141">
        <f t="shared" ca="1" si="45"/>
        <v>0</v>
      </c>
      <c r="J775" s="141">
        <f t="shared" ca="1" si="46"/>
        <v>0</v>
      </c>
    </row>
    <row r="776" spans="1:10">
      <c r="A776" s="145"/>
      <c r="B776" s="146"/>
      <c r="C776" s="145"/>
      <c r="D776" s="145"/>
      <c r="E776" s="145"/>
      <c r="F776" s="145"/>
      <c r="G776" s="141" t="str">
        <f t="shared" ca="1" si="43"/>
        <v>hi</v>
      </c>
      <c r="H776" s="141">
        <f t="shared" si="44"/>
        <v>0</v>
      </c>
      <c r="I776" s="141">
        <f t="shared" ca="1" si="45"/>
        <v>0</v>
      </c>
      <c r="J776" s="141">
        <f t="shared" ca="1" si="46"/>
        <v>0</v>
      </c>
    </row>
    <row r="777" spans="1:10">
      <c r="A777" s="145"/>
      <c r="B777" s="146"/>
      <c r="C777" s="145"/>
      <c r="D777" s="145"/>
      <c r="E777" s="145"/>
      <c r="F777" s="145"/>
      <c r="G777" s="141" t="str">
        <f t="shared" ca="1" si="43"/>
        <v>hi</v>
      </c>
      <c r="H777" s="141">
        <f t="shared" si="44"/>
        <v>0</v>
      </c>
      <c r="I777" s="141">
        <f t="shared" ca="1" si="45"/>
        <v>0</v>
      </c>
      <c r="J777" s="141">
        <f t="shared" ca="1" si="46"/>
        <v>0</v>
      </c>
    </row>
    <row r="778" spans="1:10">
      <c r="A778" s="145"/>
      <c r="B778" s="146"/>
      <c r="C778" s="145"/>
      <c r="D778" s="145"/>
      <c r="E778" s="145"/>
      <c r="F778" s="145"/>
      <c r="G778" s="141" t="str">
        <f t="shared" ca="1" si="43"/>
        <v>hi</v>
      </c>
      <c r="H778" s="141">
        <f t="shared" si="44"/>
        <v>0</v>
      </c>
      <c r="I778" s="141">
        <f t="shared" ca="1" si="45"/>
        <v>0</v>
      </c>
      <c r="J778" s="141">
        <f t="shared" ca="1" si="46"/>
        <v>0</v>
      </c>
    </row>
    <row r="779" spans="1:10">
      <c r="A779" s="145"/>
      <c r="B779" s="146"/>
      <c r="C779" s="145"/>
      <c r="D779" s="145"/>
      <c r="E779" s="145"/>
      <c r="F779" s="145"/>
      <c r="G779" s="141" t="str">
        <f t="shared" ca="1" si="43"/>
        <v>hi</v>
      </c>
      <c r="H779" s="141">
        <f t="shared" si="44"/>
        <v>0</v>
      </c>
      <c r="I779" s="141">
        <f t="shared" ca="1" si="45"/>
        <v>0</v>
      </c>
      <c r="J779" s="141">
        <f t="shared" ca="1" si="46"/>
        <v>0</v>
      </c>
    </row>
    <row r="780" spans="1:10">
      <c r="A780" s="145"/>
      <c r="B780" s="146"/>
      <c r="C780" s="145"/>
      <c r="D780" s="145"/>
      <c r="E780" s="145"/>
      <c r="F780" s="145"/>
      <c r="G780" s="141" t="str">
        <f t="shared" ca="1" si="43"/>
        <v>hi</v>
      </c>
      <c r="H780" s="141">
        <f t="shared" si="44"/>
        <v>0</v>
      </c>
      <c r="I780" s="141">
        <f t="shared" ca="1" si="45"/>
        <v>0</v>
      </c>
      <c r="J780" s="141">
        <f t="shared" ca="1" si="46"/>
        <v>0</v>
      </c>
    </row>
    <row r="781" spans="1:10">
      <c r="A781" s="145"/>
      <c r="B781" s="146"/>
      <c r="C781" s="145"/>
      <c r="D781" s="145"/>
      <c r="E781" s="145"/>
      <c r="F781" s="145"/>
      <c r="G781" s="141" t="str">
        <f t="shared" ca="1" si="43"/>
        <v>hi</v>
      </c>
      <c r="H781" s="141">
        <f t="shared" si="44"/>
        <v>0</v>
      </c>
      <c r="I781" s="141">
        <f t="shared" ca="1" si="45"/>
        <v>0</v>
      </c>
      <c r="J781" s="141">
        <f t="shared" ca="1" si="46"/>
        <v>0</v>
      </c>
    </row>
    <row r="782" spans="1:10">
      <c r="A782" s="145"/>
      <c r="B782" s="146"/>
      <c r="C782" s="145"/>
      <c r="D782" s="145"/>
      <c r="E782" s="145"/>
      <c r="F782" s="145"/>
      <c r="G782" s="141" t="str">
        <f t="shared" ref="G782:G845" ca="1" si="47">IF(F782&gt;C782,  IF($B$8=0,"lo",IF(RAND()&gt;$B$9,"lo","hi")),   IF($B$8=0,"hi",IF(RAND()&lt;=$B$9,"lo","hi"))   )</f>
        <v>hi</v>
      </c>
      <c r="H782" s="141">
        <f t="shared" ref="H782:H845" si="48">C782</f>
        <v>0</v>
      </c>
      <c r="I782" s="141">
        <f t="shared" ref="I782:I845" ca="1" si="49">IF(G782="hi",D782,E782)</f>
        <v>0</v>
      </c>
      <c r="J782" s="141">
        <f t="shared" ref="J782:J845" ca="1" si="50">IF(G782="hi",E782,D782)</f>
        <v>0</v>
      </c>
    </row>
    <row r="783" spans="1:10">
      <c r="A783" s="145"/>
      <c r="B783" s="146"/>
      <c r="C783" s="145"/>
      <c r="D783" s="145"/>
      <c r="E783" s="145"/>
      <c r="F783" s="145"/>
      <c r="G783" s="141" t="str">
        <f t="shared" ca="1" si="47"/>
        <v>hi</v>
      </c>
      <c r="H783" s="141">
        <f t="shared" si="48"/>
        <v>0</v>
      </c>
      <c r="I783" s="141">
        <f t="shared" ca="1" si="49"/>
        <v>0</v>
      </c>
      <c r="J783" s="141">
        <f t="shared" ca="1" si="50"/>
        <v>0</v>
      </c>
    </row>
    <row r="784" spans="1:10">
      <c r="A784" s="145"/>
      <c r="B784" s="146"/>
      <c r="C784" s="145"/>
      <c r="D784" s="145"/>
      <c r="E784" s="145"/>
      <c r="F784" s="145"/>
      <c r="G784" s="141" t="str">
        <f t="shared" ca="1" si="47"/>
        <v>hi</v>
      </c>
      <c r="H784" s="141">
        <f t="shared" si="48"/>
        <v>0</v>
      </c>
      <c r="I784" s="141">
        <f t="shared" ca="1" si="49"/>
        <v>0</v>
      </c>
      <c r="J784" s="141">
        <f t="shared" ca="1" si="50"/>
        <v>0</v>
      </c>
    </row>
    <row r="785" spans="1:10">
      <c r="A785" s="145"/>
      <c r="B785" s="146"/>
      <c r="C785" s="145"/>
      <c r="D785" s="145"/>
      <c r="E785" s="145"/>
      <c r="F785" s="145"/>
      <c r="G785" s="141" t="str">
        <f t="shared" ca="1" si="47"/>
        <v>hi</v>
      </c>
      <c r="H785" s="141">
        <f t="shared" si="48"/>
        <v>0</v>
      </c>
      <c r="I785" s="141">
        <f t="shared" ca="1" si="49"/>
        <v>0</v>
      </c>
      <c r="J785" s="141">
        <f t="shared" ca="1" si="50"/>
        <v>0</v>
      </c>
    </row>
    <row r="786" spans="1:10">
      <c r="A786" s="145"/>
      <c r="B786" s="146"/>
      <c r="C786" s="145"/>
      <c r="D786" s="145"/>
      <c r="E786" s="145"/>
      <c r="F786" s="145"/>
      <c r="G786" s="141" t="str">
        <f t="shared" ca="1" si="47"/>
        <v>hi</v>
      </c>
      <c r="H786" s="141">
        <f t="shared" si="48"/>
        <v>0</v>
      </c>
      <c r="I786" s="141">
        <f t="shared" ca="1" si="49"/>
        <v>0</v>
      </c>
      <c r="J786" s="141">
        <f t="shared" ca="1" si="50"/>
        <v>0</v>
      </c>
    </row>
    <row r="787" spans="1:10">
      <c r="A787" s="145"/>
      <c r="B787" s="146"/>
      <c r="C787" s="145"/>
      <c r="D787" s="145"/>
      <c r="E787" s="145"/>
      <c r="F787" s="145"/>
      <c r="G787" s="141" t="str">
        <f t="shared" ca="1" si="47"/>
        <v>hi</v>
      </c>
      <c r="H787" s="141">
        <f t="shared" si="48"/>
        <v>0</v>
      </c>
      <c r="I787" s="141">
        <f t="shared" ca="1" si="49"/>
        <v>0</v>
      </c>
      <c r="J787" s="141">
        <f t="shared" ca="1" si="50"/>
        <v>0</v>
      </c>
    </row>
    <row r="788" spans="1:10">
      <c r="A788" s="145"/>
      <c r="B788" s="146"/>
      <c r="C788" s="145"/>
      <c r="D788" s="145"/>
      <c r="E788" s="145"/>
      <c r="F788" s="145"/>
      <c r="G788" s="141" t="str">
        <f t="shared" ca="1" si="47"/>
        <v>hi</v>
      </c>
      <c r="H788" s="141">
        <f t="shared" si="48"/>
        <v>0</v>
      </c>
      <c r="I788" s="141">
        <f t="shared" ca="1" si="49"/>
        <v>0</v>
      </c>
      <c r="J788" s="141">
        <f t="shared" ca="1" si="50"/>
        <v>0</v>
      </c>
    </row>
    <row r="789" spans="1:10">
      <c r="A789" s="145"/>
      <c r="B789" s="146"/>
      <c r="C789" s="145"/>
      <c r="D789" s="145"/>
      <c r="E789" s="145"/>
      <c r="F789" s="145"/>
      <c r="G789" s="141" t="str">
        <f t="shared" ca="1" si="47"/>
        <v>hi</v>
      </c>
      <c r="H789" s="141">
        <f t="shared" si="48"/>
        <v>0</v>
      </c>
      <c r="I789" s="141">
        <f t="shared" ca="1" si="49"/>
        <v>0</v>
      </c>
      <c r="J789" s="141">
        <f t="shared" ca="1" si="50"/>
        <v>0</v>
      </c>
    </row>
    <row r="790" spans="1:10">
      <c r="A790" s="145"/>
      <c r="B790" s="146"/>
      <c r="C790" s="145"/>
      <c r="D790" s="145"/>
      <c r="E790" s="145"/>
      <c r="F790" s="145"/>
      <c r="G790" s="141" t="str">
        <f t="shared" ca="1" si="47"/>
        <v>hi</v>
      </c>
      <c r="H790" s="141">
        <f t="shared" si="48"/>
        <v>0</v>
      </c>
      <c r="I790" s="141">
        <f t="shared" ca="1" si="49"/>
        <v>0</v>
      </c>
      <c r="J790" s="141">
        <f t="shared" ca="1" si="50"/>
        <v>0</v>
      </c>
    </row>
    <row r="791" spans="1:10">
      <c r="A791" s="145"/>
      <c r="B791" s="146"/>
      <c r="C791" s="145"/>
      <c r="D791" s="145"/>
      <c r="E791" s="145"/>
      <c r="F791" s="145"/>
      <c r="G791" s="141" t="str">
        <f t="shared" ca="1" si="47"/>
        <v>hi</v>
      </c>
      <c r="H791" s="141">
        <f t="shared" si="48"/>
        <v>0</v>
      </c>
      <c r="I791" s="141">
        <f t="shared" ca="1" si="49"/>
        <v>0</v>
      </c>
      <c r="J791" s="141">
        <f t="shared" ca="1" si="50"/>
        <v>0</v>
      </c>
    </row>
    <row r="792" spans="1:10">
      <c r="A792" s="145"/>
      <c r="B792" s="146"/>
      <c r="C792" s="145"/>
      <c r="D792" s="145"/>
      <c r="E792" s="145"/>
      <c r="F792" s="145"/>
      <c r="G792" s="141" t="str">
        <f t="shared" ca="1" si="47"/>
        <v>hi</v>
      </c>
      <c r="H792" s="141">
        <f t="shared" si="48"/>
        <v>0</v>
      </c>
      <c r="I792" s="141">
        <f t="shared" ca="1" si="49"/>
        <v>0</v>
      </c>
      <c r="J792" s="141">
        <f t="shared" ca="1" si="50"/>
        <v>0</v>
      </c>
    </row>
    <row r="793" spans="1:10">
      <c r="A793" s="145"/>
      <c r="B793" s="146"/>
      <c r="C793" s="145"/>
      <c r="D793" s="145"/>
      <c r="E793" s="145"/>
      <c r="F793" s="145"/>
      <c r="G793" s="141" t="str">
        <f t="shared" ca="1" si="47"/>
        <v>hi</v>
      </c>
      <c r="H793" s="141">
        <f t="shared" si="48"/>
        <v>0</v>
      </c>
      <c r="I793" s="141">
        <f t="shared" ca="1" si="49"/>
        <v>0</v>
      </c>
      <c r="J793" s="141">
        <f t="shared" ca="1" si="50"/>
        <v>0</v>
      </c>
    </row>
    <row r="794" spans="1:10">
      <c r="A794" s="145"/>
      <c r="B794" s="146"/>
      <c r="C794" s="145"/>
      <c r="D794" s="145"/>
      <c r="E794" s="145"/>
      <c r="F794" s="145"/>
      <c r="G794" s="141" t="str">
        <f t="shared" ca="1" si="47"/>
        <v>hi</v>
      </c>
      <c r="H794" s="141">
        <f t="shared" si="48"/>
        <v>0</v>
      </c>
      <c r="I794" s="141">
        <f t="shared" ca="1" si="49"/>
        <v>0</v>
      </c>
      <c r="J794" s="141">
        <f t="shared" ca="1" si="50"/>
        <v>0</v>
      </c>
    </row>
    <row r="795" spans="1:10">
      <c r="A795" s="145"/>
      <c r="B795" s="146"/>
      <c r="C795" s="145"/>
      <c r="D795" s="145"/>
      <c r="E795" s="145"/>
      <c r="F795" s="145"/>
      <c r="G795" s="141" t="str">
        <f t="shared" ca="1" si="47"/>
        <v>hi</v>
      </c>
      <c r="H795" s="141">
        <f t="shared" si="48"/>
        <v>0</v>
      </c>
      <c r="I795" s="141">
        <f t="shared" ca="1" si="49"/>
        <v>0</v>
      </c>
      <c r="J795" s="141">
        <f t="shared" ca="1" si="50"/>
        <v>0</v>
      </c>
    </row>
    <row r="796" spans="1:10">
      <c r="A796" s="145"/>
      <c r="B796" s="146"/>
      <c r="C796" s="145"/>
      <c r="D796" s="145"/>
      <c r="E796" s="145"/>
      <c r="F796" s="145"/>
      <c r="G796" s="141" t="str">
        <f t="shared" ca="1" si="47"/>
        <v>hi</v>
      </c>
      <c r="H796" s="141">
        <f t="shared" si="48"/>
        <v>0</v>
      </c>
      <c r="I796" s="141">
        <f t="shared" ca="1" si="49"/>
        <v>0</v>
      </c>
      <c r="J796" s="141">
        <f t="shared" ca="1" si="50"/>
        <v>0</v>
      </c>
    </row>
    <row r="797" spans="1:10">
      <c r="A797" s="145"/>
      <c r="B797" s="146"/>
      <c r="C797" s="145"/>
      <c r="D797" s="145"/>
      <c r="E797" s="145"/>
      <c r="F797" s="145"/>
      <c r="G797" s="141" t="str">
        <f t="shared" ca="1" si="47"/>
        <v>hi</v>
      </c>
      <c r="H797" s="141">
        <f t="shared" si="48"/>
        <v>0</v>
      </c>
      <c r="I797" s="141">
        <f t="shared" ca="1" si="49"/>
        <v>0</v>
      </c>
      <c r="J797" s="141">
        <f t="shared" ca="1" si="50"/>
        <v>0</v>
      </c>
    </row>
    <row r="798" spans="1:10">
      <c r="A798" s="145"/>
      <c r="B798" s="146"/>
      <c r="C798" s="145"/>
      <c r="D798" s="145"/>
      <c r="E798" s="145"/>
      <c r="F798" s="145"/>
      <c r="G798" s="141" t="str">
        <f t="shared" ca="1" si="47"/>
        <v>hi</v>
      </c>
      <c r="H798" s="141">
        <f t="shared" si="48"/>
        <v>0</v>
      </c>
      <c r="I798" s="141">
        <f t="shared" ca="1" si="49"/>
        <v>0</v>
      </c>
      <c r="J798" s="141">
        <f t="shared" ca="1" si="50"/>
        <v>0</v>
      </c>
    </row>
    <row r="799" spans="1:10">
      <c r="A799" s="145"/>
      <c r="B799" s="146"/>
      <c r="C799" s="145"/>
      <c r="D799" s="145"/>
      <c r="E799" s="145"/>
      <c r="F799" s="145"/>
      <c r="G799" s="141" t="str">
        <f t="shared" ca="1" si="47"/>
        <v>hi</v>
      </c>
      <c r="H799" s="141">
        <f t="shared" si="48"/>
        <v>0</v>
      </c>
      <c r="I799" s="141">
        <f t="shared" ca="1" si="49"/>
        <v>0</v>
      </c>
      <c r="J799" s="141">
        <f t="shared" ca="1" si="50"/>
        <v>0</v>
      </c>
    </row>
    <row r="800" spans="1:10">
      <c r="A800" s="145"/>
      <c r="B800" s="146"/>
      <c r="C800" s="145"/>
      <c r="D800" s="145"/>
      <c r="E800" s="145"/>
      <c r="F800" s="145"/>
      <c r="G800" s="141" t="str">
        <f t="shared" ca="1" si="47"/>
        <v>hi</v>
      </c>
      <c r="H800" s="141">
        <f t="shared" si="48"/>
        <v>0</v>
      </c>
      <c r="I800" s="141">
        <f t="shared" ca="1" si="49"/>
        <v>0</v>
      </c>
      <c r="J800" s="141">
        <f t="shared" ca="1" si="50"/>
        <v>0</v>
      </c>
    </row>
    <row r="801" spans="1:10">
      <c r="A801" s="145"/>
      <c r="B801" s="146"/>
      <c r="C801" s="145"/>
      <c r="D801" s="145"/>
      <c r="E801" s="145"/>
      <c r="F801" s="145"/>
      <c r="G801" s="141" t="str">
        <f t="shared" ca="1" si="47"/>
        <v>hi</v>
      </c>
      <c r="H801" s="141">
        <f t="shared" si="48"/>
        <v>0</v>
      </c>
      <c r="I801" s="141">
        <f t="shared" ca="1" si="49"/>
        <v>0</v>
      </c>
      <c r="J801" s="141">
        <f t="shared" ca="1" si="50"/>
        <v>0</v>
      </c>
    </row>
    <row r="802" spans="1:10">
      <c r="A802" s="145"/>
      <c r="B802" s="146"/>
      <c r="C802" s="145"/>
      <c r="D802" s="145"/>
      <c r="E802" s="145"/>
      <c r="F802" s="145"/>
      <c r="G802" s="141" t="str">
        <f t="shared" ca="1" si="47"/>
        <v>hi</v>
      </c>
      <c r="H802" s="141">
        <f t="shared" si="48"/>
        <v>0</v>
      </c>
      <c r="I802" s="141">
        <f t="shared" ca="1" si="49"/>
        <v>0</v>
      </c>
      <c r="J802" s="141">
        <f t="shared" ca="1" si="50"/>
        <v>0</v>
      </c>
    </row>
    <row r="803" spans="1:10">
      <c r="A803" s="145"/>
      <c r="B803" s="146"/>
      <c r="C803" s="145"/>
      <c r="D803" s="145"/>
      <c r="E803" s="145"/>
      <c r="F803" s="145"/>
      <c r="G803" s="141" t="str">
        <f t="shared" ca="1" si="47"/>
        <v>hi</v>
      </c>
      <c r="H803" s="141">
        <f t="shared" si="48"/>
        <v>0</v>
      </c>
      <c r="I803" s="141">
        <f t="shared" ca="1" si="49"/>
        <v>0</v>
      </c>
      <c r="J803" s="141">
        <f t="shared" ca="1" si="50"/>
        <v>0</v>
      </c>
    </row>
    <row r="804" spans="1:10">
      <c r="A804" s="145"/>
      <c r="B804" s="146"/>
      <c r="C804" s="145"/>
      <c r="D804" s="145"/>
      <c r="E804" s="145"/>
      <c r="F804" s="145"/>
      <c r="G804" s="141" t="str">
        <f t="shared" ca="1" si="47"/>
        <v>hi</v>
      </c>
      <c r="H804" s="141">
        <f t="shared" si="48"/>
        <v>0</v>
      </c>
      <c r="I804" s="141">
        <f t="shared" ca="1" si="49"/>
        <v>0</v>
      </c>
      <c r="J804" s="141">
        <f t="shared" ca="1" si="50"/>
        <v>0</v>
      </c>
    </row>
    <row r="805" spans="1:10">
      <c r="A805" s="145"/>
      <c r="B805" s="146"/>
      <c r="C805" s="145"/>
      <c r="D805" s="145"/>
      <c r="E805" s="145"/>
      <c r="F805" s="145"/>
      <c r="G805" s="141" t="str">
        <f t="shared" ca="1" si="47"/>
        <v>hi</v>
      </c>
      <c r="H805" s="141">
        <f t="shared" si="48"/>
        <v>0</v>
      </c>
      <c r="I805" s="141">
        <f t="shared" ca="1" si="49"/>
        <v>0</v>
      </c>
      <c r="J805" s="141">
        <f t="shared" ca="1" si="50"/>
        <v>0</v>
      </c>
    </row>
    <row r="806" spans="1:10">
      <c r="A806" s="145"/>
      <c r="B806" s="146"/>
      <c r="C806" s="145"/>
      <c r="D806" s="145"/>
      <c r="E806" s="145"/>
      <c r="F806" s="145"/>
      <c r="G806" s="141" t="str">
        <f t="shared" ca="1" si="47"/>
        <v>hi</v>
      </c>
      <c r="H806" s="141">
        <f t="shared" si="48"/>
        <v>0</v>
      </c>
      <c r="I806" s="141">
        <f t="shared" ca="1" si="49"/>
        <v>0</v>
      </c>
      <c r="J806" s="141">
        <f t="shared" ca="1" si="50"/>
        <v>0</v>
      </c>
    </row>
    <row r="807" spans="1:10">
      <c r="A807" s="145"/>
      <c r="B807" s="146"/>
      <c r="C807" s="145"/>
      <c r="D807" s="145"/>
      <c r="E807" s="145"/>
      <c r="F807" s="145"/>
      <c r="G807" s="141" t="str">
        <f t="shared" ca="1" si="47"/>
        <v>hi</v>
      </c>
      <c r="H807" s="141">
        <f t="shared" si="48"/>
        <v>0</v>
      </c>
      <c r="I807" s="141">
        <f t="shared" ca="1" si="49"/>
        <v>0</v>
      </c>
      <c r="J807" s="141">
        <f t="shared" ca="1" si="50"/>
        <v>0</v>
      </c>
    </row>
    <row r="808" spans="1:10">
      <c r="A808" s="145"/>
      <c r="B808" s="146"/>
      <c r="C808" s="145"/>
      <c r="D808" s="145"/>
      <c r="E808" s="145"/>
      <c r="F808" s="145"/>
      <c r="G808" s="141" t="str">
        <f t="shared" ca="1" si="47"/>
        <v>hi</v>
      </c>
      <c r="H808" s="141">
        <f t="shared" si="48"/>
        <v>0</v>
      </c>
      <c r="I808" s="141">
        <f t="shared" ca="1" si="49"/>
        <v>0</v>
      </c>
      <c r="J808" s="141">
        <f t="shared" ca="1" si="50"/>
        <v>0</v>
      </c>
    </row>
    <row r="809" spans="1:10">
      <c r="A809" s="145"/>
      <c r="B809" s="146"/>
      <c r="C809" s="145"/>
      <c r="D809" s="145"/>
      <c r="E809" s="145"/>
      <c r="F809" s="145"/>
      <c r="G809" s="141" t="str">
        <f t="shared" ca="1" si="47"/>
        <v>hi</v>
      </c>
      <c r="H809" s="141">
        <f t="shared" si="48"/>
        <v>0</v>
      </c>
      <c r="I809" s="141">
        <f t="shared" ca="1" si="49"/>
        <v>0</v>
      </c>
      <c r="J809" s="141">
        <f t="shared" ca="1" si="50"/>
        <v>0</v>
      </c>
    </row>
    <row r="810" spans="1:10">
      <c r="A810" s="145"/>
      <c r="B810" s="146"/>
      <c r="C810" s="145"/>
      <c r="D810" s="145"/>
      <c r="E810" s="145"/>
      <c r="F810" s="145"/>
      <c r="G810" s="141" t="str">
        <f t="shared" ca="1" si="47"/>
        <v>hi</v>
      </c>
      <c r="H810" s="141">
        <f t="shared" si="48"/>
        <v>0</v>
      </c>
      <c r="I810" s="141">
        <f t="shared" ca="1" si="49"/>
        <v>0</v>
      </c>
      <c r="J810" s="141">
        <f t="shared" ca="1" si="50"/>
        <v>0</v>
      </c>
    </row>
    <row r="811" spans="1:10">
      <c r="A811" s="145"/>
      <c r="B811" s="146"/>
      <c r="C811" s="145"/>
      <c r="D811" s="145"/>
      <c r="E811" s="145"/>
      <c r="F811" s="145"/>
      <c r="G811" s="141" t="str">
        <f t="shared" ca="1" si="47"/>
        <v>hi</v>
      </c>
      <c r="H811" s="141">
        <f t="shared" si="48"/>
        <v>0</v>
      </c>
      <c r="I811" s="141">
        <f t="shared" ca="1" si="49"/>
        <v>0</v>
      </c>
      <c r="J811" s="141">
        <f t="shared" ca="1" si="50"/>
        <v>0</v>
      </c>
    </row>
    <row r="812" spans="1:10">
      <c r="A812" s="145"/>
      <c r="B812" s="146"/>
      <c r="C812" s="145"/>
      <c r="D812" s="145"/>
      <c r="E812" s="145"/>
      <c r="F812" s="145"/>
      <c r="G812" s="141" t="str">
        <f t="shared" ca="1" si="47"/>
        <v>hi</v>
      </c>
      <c r="H812" s="141">
        <f t="shared" si="48"/>
        <v>0</v>
      </c>
      <c r="I812" s="141">
        <f t="shared" ca="1" si="49"/>
        <v>0</v>
      </c>
      <c r="J812" s="141">
        <f t="shared" ca="1" si="50"/>
        <v>0</v>
      </c>
    </row>
    <row r="813" spans="1:10">
      <c r="A813" s="145"/>
      <c r="B813" s="146"/>
      <c r="C813" s="145"/>
      <c r="D813" s="145"/>
      <c r="E813" s="145"/>
      <c r="F813" s="145"/>
      <c r="G813" s="141" t="str">
        <f t="shared" ca="1" si="47"/>
        <v>hi</v>
      </c>
      <c r="H813" s="141">
        <f t="shared" si="48"/>
        <v>0</v>
      </c>
      <c r="I813" s="141">
        <f t="shared" ca="1" si="49"/>
        <v>0</v>
      </c>
      <c r="J813" s="141">
        <f t="shared" ca="1" si="50"/>
        <v>0</v>
      </c>
    </row>
    <row r="814" spans="1:10">
      <c r="A814" s="145"/>
      <c r="B814" s="146"/>
      <c r="C814" s="145"/>
      <c r="D814" s="145"/>
      <c r="E814" s="145"/>
      <c r="F814" s="145"/>
      <c r="G814" s="141" t="str">
        <f t="shared" ca="1" si="47"/>
        <v>hi</v>
      </c>
      <c r="H814" s="141">
        <f t="shared" si="48"/>
        <v>0</v>
      </c>
      <c r="I814" s="141">
        <f t="shared" ca="1" si="49"/>
        <v>0</v>
      </c>
      <c r="J814" s="141">
        <f t="shared" ca="1" si="50"/>
        <v>0</v>
      </c>
    </row>
    <row r="815" spans="1:10">
      <c r="A815" s="145"/>
      <c r="B815" s="146"/>
      <c r="C815" s="145"/>
      <c r="D815" s="145"/>
      <c r="E815" s="145"/>
      <c r="F815" s="145"/>
      <c r="G815" s="141" t="str">
        <f t="shared" ca="1" si="47"/>
        <v>hi</v>
      </c>
      <c r="H815" s="141">
        <f t="shared" si="48"/>
        <v>0</v>
      </c>
      <c r="I815" s="141">
        <f t="shared" ca="1" si="49"/>
        <v>0</v>
      </c>
      <c r="J815" s="141">
        <f t="shared" ca="1" si="50"/>
        <v>0</v>
      </c>
    </row>
    <row r="816" spans="1:10">
      <c r="A816" s="145"/>
      <c r="B816" s="146"/>
      <c r="C816" s="145"/>
      <c r="D816" s="145"/>
      <c r="E816" s="145"/>
      <c r="F816" s="145"/>
      <c r="G816" s="141" t="str">
        <f t="shared" ca="1" si="47"/>
        <v>hi</v>
      </c>
      <c r="H816" s="141">
        <f t="shared" si="48"/>
        <v>0</v>
      </c>
      <c r="I816" s="141">
        <f t="shared" ca="1" si="49"/>
        <v>0</v>
      </c>
      <c r="J816" s="141">
        <f t="shared" ca="1" si="50"/>
        <v>0</v>
      </c>
    </row>
    <row r="817" spans="1:10">
      <c r="A817" s="145"/>
      <c r="B817" s="146"/>
      <c r="C817" s="145"/>
      <c r="D817" s="145"/>
      <c r="E817" s="145"/>
      <c r="F817" s="145"/>
      <c r="G817" s="141" t="str">
        <f t="shared" ca="1" si="47"/>
        <v>hi</v>
      </c>
      <c r="H817" s="141">
        <f t="shared" si="48"/>
        <v>0</v>
      </c>
      <c r="I817" s="141">
        <f t="shared" ca="1" si="49"/>
        <v>0</v>
      </c>
      <c r="J817" s="141">
        <f t="shared" ca="1" si="50"/>
        <v>0</v>
      </c>
    </row>
    <row r="818" spans="1:10">
      <c r="A818" s="145"/>
      <c r="B818" s="146"/>
      <c r="C818" s="145"/>
      <c r="D818" s="145"/>
      <c r="E818" s="145"/>
      <c r="F818" s="145"/>
      <c r="G818" s="141" t="str">
        <f t="shared" ca="1" si="47"/>
        <v>hi</v>
      </c>
      <c r="H818" s="141">
        <f t="shared" si="48"/>
        <v>0</v>
      </c>
      <c r="I818" s="141">
        <f t="shared" ca="1" si="49"/>
        <v>0</v>
      </c>
      <c r="J818" s="141">
        <f t="shared" ca="1" si="50"/>
        <v>0</v>
      </c>
    </row>
    <row r="819" spans="1:10">
      <c r="A819" s="145"/>
      <c r="B819" s="146"/>
      <c r="C819" s="145"/>
      <c r="D819" s="145"/>
      <c r="E819" s="145"/>
      <c r="F819" s="145"/>
      <c r="G819" s="141" t="str">
        <f t="shared" ca="1" si="47"/>
        <v>hi</v>
      </c>
      <c r="H819" s="141">
        <f t="shared" si="48"/>
        <v>0</v>
      </c>
      <c r="I819" s="141">
        <f t="shared" ca="1" si="49"/>
        <v>0</v>
      </c>
      <c r="J819" s="141">
        <f t="shared" ca="1" si="50"/>
        <v>0</v>
      </c>
    </row>
    <row r="820" spans="1:10">
      <c r="A820" s="145"/>
      <c r="B820" s="146"/>
      <c r="C820" s="145"/>
      <c r="D820" s="145"/>
      <c r="E820" s="145"/>
      <c r="F820" s="145"/>
      <c r="G820" s="141" t="str">
        <f t="shared" ca="1" si="47"/>
        <v>hi</v>
      </c>
      <c r="H820" s="141">
        <f t="shared" si="48"/>
        <v>0</v>
      </c>
      <c r="I820" s="141">
        <f t="shared" ca="1" si="49"/>
        <v>0</v>
      </c>
      <c r="J820" s="141">
        <f t="shared" ca="1" si="50"/>
        <v>0</v>
      </c>
    </row>
    <row r="821" spans="1:10">
      <c r="A821" s="145"/>
      <c r="B821" s="146"/>
      <c r="C821" s="145"/>
      <c r="D821" s="145"/>
      <c r="E821" s="145"/>
      <c r="F821" s="145"/>
      <c r="G821" s="141" t="str">
        <f t="shared" ca="1" si="47"/>
        <v>hi</v>
      </c>
      <c r="H821" s="141">
        <f t="shared" si="48"/>
        <v>0</v>
      </c>
      <c r="I821" s="141">
        <f t="shared" ca="1" si="49"/>
        <v>0</v>
      </c>
      <c r="J821" s="141">
        <f t="shared" ca="1" si="50"/>
        <v>0</v>
      </c>
    </row>
    <row r="822" spans="1:10">
      <c r="A822" s="145"/>
      <c r="B822" s="146"/>
      <c r="C822" s="145"/>
      <c r="D822" s="145"/>
      <c r="E822" s="145"/>
      <c r="F822" s="145"/>
      <c r="G822" s="141" t="str">
        <f t="shared" ca="1" si="47"/>
        <v>hi</v>
      </c>
      <c r="H822" s="141">
        <f t="shared" si="48"/>
        <v>0</v>
      </c>
      <c r="I822" s="141">
        <f t="shared" ca="1" si="49"/>
        <v>0</v>
      </c>
      <c r="J822" s="141">
        <f t="shared" ca="1" si="50"/>
        <v>0</v>
      </c>
    </row>
    <row r="823" spans="1:10">
      <c r="A823" s="145"/>
      <c r="B823" s="146"/>
      <c r="C823" s="145"/>
      <c r="D823" s="145"/>
      <c r="E823" s="145"/>
      <c r="F823" s="145"/>
      <c r="G823" s="141" t="str">
        <f t="shared" ca="1" si="47"/>
        <v>hi</v>
      </c>
      <c r="H823" s="141">
        <f t="shared" si="48"/>
        <v>0</v>
      </c>
      <c r="I823" s="141">
        <f t="shared" ca="1" si="49"/>
        <v>0</v>
      </c>
      <c r="J823" s="141">
        <f t="shared" ca="1" si="50"/>
        <v>0</v>
      </c>
    </row>
    <row r="824" spans="1:10">
      <c r="A824" s="145"/>
      <c r="B824" s="146"/>
      <c r="C824" s="145"/>
      <c r="D824" s="145"/>
      <c r="E824" s="145"/>
      <c r="F824" s="145"/>
      <c r="G824" s="141" t="str">
        <f t="shared" ca="1" si="47"/>
        <v>hi</v>
      </c>
      <c r="H824" s="141">
        <f t="shared" si="48"/>
        <v>0</v>
      </c>
      <c r="I824" s="141">
        <f t="shared" ca="1" si="49"/>
        <v>0</v>
      </c>
      <c r="J824" s="141">
        <f t="shared" ca="1" si="50"/>
        <v>0</v>
      </c>
    </row>
    <row r="825" spans="1:10">
      <c r="A825" s="145"/>
      <c r="B825" s="146"/>
      <c r="C825" s="145"/>
      <c r="D825" s="145"/>
      <c r="E825" s="145"/>
      <c r="F825" s="145"/>
      <c r="G825" s="141" t="str">
        <f t="shared" ca="1" si="47"/>
        <v>hi</v>
      </c>
      <c r="H825" s="141">
        <f t="shared" si="48"/>
        <v>0</v>
      </c>
      <c r="I825" s="141">
        <f t="shared" ca="1" si="49"/>
        <v>0</v>
      </c>
      <c r="J825" s="141">
        <f t="shared" ca="1" si="50"/>
        <v>0</v>
      </c>
    </row>
    <row r="826" spans="1:10">
      <c r="A826" s="145"/>
      <c r="B826" s="146"/>
      <c r="C826" s="145"/>
      <c r="D826" s="145"/>
      <c r="E826" s="145"/>
      <c r="F826" s="145"/>
      <c r="G826" s="141" t="str">
        <f t="shared" ca="1" si="47"/>
        <v>hi</v>
      </c>
      <c r="H826" s="141">
        <f t="shared" si="48"/>
        <v>0</v>
      </c>
      <c r="I826" s="141">
        <f t="shared" ca="1" si="49"/>
        <v>0</v>
      </c>
      <c r="J826" s="141">
        <f t="shared" ca="1" si="50"/>
        <v>0</v>
      </c>
    </row>
    <row r="827" spans="1:10">
      <c r="A827" s="145"/>
      <c r="B827" s="146"/>
      <c r="C827" s="145"/>
      <c r="D827" s="145"/>
      <c r="E827" s="145"/>
      <c r="F827" s="145"/>
      <c r="G827" s="141" t="str">
        <f t="shared" ca="1" si="47"/>
        <v>hi</v>
      </c>
      <c r="H827" s="141">
        <f t="shared" si="48"/>
        <v>0</v>
      </c>
      <c r="I827" s="141">
        <f t="shared" ca="1" si="49"/>
        <v>0</v>
      </c>
      <c r="J827" s="141">
        <f t="shared" ca="1" si="50"/>
        <v>0</v>
      </c>
    </row>
    <row r="828" spans="1:10">
      <c r="A828" s="145"/>
      <c r="B828" s="146"/>
      <c r="C828" s="145"/>
      <c r="D828" s="145"/>
      <c r="E828" s="145"/>
      <c r="F828" s="145"/>
      <c r="G828" s="141" t="str">
        <f t="shared" ca="1" si="47"/>
        <v>hi</v>
      </c>
      <c r="H828" s="141">
        <f t="shared" si="48"/>
        <v>0</v>
      </c>
      <c r="I828" s="141">
        <f t="shared" ca="1" si="49"/>
        <v>0</v>
      </c>
      <c r="J828" s="141">
        <f t="shared" ca="1" si="50"/>
        <v>0</v>
      </c>
    </row>
    <row r="829" spans="1:10">
      <c r="A829" s="145"/>
      <c r="B829" s="146"/>
      <c r="C829" s="145"/>
      <c r="D829" s="145"/>
      <c r="E829" s="145"/>
      <c r="F829" s="145"/>
      <c r="G829" s="141" t="str">
        <f t="shared" ca="1" si="47"/>
        <v>hi</v>
      </c>
      <c r="H829" s="141">
        <f t="shared" si="48"/>
        <v>0</v>
      </c>
      <c r="I829" s="141">
        <f t="shared" ca="1" si="49"/>
        <v>0</v>
      </c>
      <c r="J829" s="141">
        <f t="shared" ca="1" si="50"/>
        <v>0</v>
      </c>
    </row>
    <row r="830" spans="1:10">
      <c r="A830" s="145"/>
      <c r="B830" s="146"/>
      <c r="C830" s="145"/>
      <c r="D830" s="145"/>
      <c r="E830" s="145"/>
      <c r="F830" s="145"/>
      <c r="G830" s="141" t="str">
        <f t="shared" ca="1" si="47"/>
        <v>hi</v>
      </c>
      <c r="H830" s="141">
        <f t="shared" si="48"/>
        <v>0</v>
      </c>
      <c r="I830" s="141">
        <f t="shared" ca="1" si="49"/>
        <v>0</v>
      </c>
      <c r="J830" s="141">
        <f t="shared" ca="1" si="50"/>
        <v>0</v>
      </c>
    </row>
    <row r="831" spans="1:10">
      <c r="A831" s="145"/>
      <c r="B831" s="146"/>
      <c r="C831" s="145"/>
      <c r="D831" s="145"/>
      <c r="E831" s="145"/>
      <c r="F831" s="145"/>
      <c r="G831" s="141" t="str">
        <f t="shared" ca="1" si="47"/>
        <v>hi</v>
      </c>
      <c r="H831" s="141">
        <f t="shared" si="48"/>
        <v>0</v>
      </c>
      <c r="I831" s="141">
        <f t="shared" ca="1" si="49"/>
        <v>0</v>
      </c>
      <c r="J831" s="141">
        <f t="shared" ca="1" si="50"/>
        <v>0</v>
      </c>
    </row>
    <row r="832" spans="1:10">
      <c r="A832" s="145"/>
      <c r="B832" s="146"/>
      <c r="C832" s="145"/>
      <c r="D832" s="145"/>
      <c r="E832" s="145"/>
      <c r="F832" s="145"/>
      <c r="G832" s="141" t="str">
        <f t="shared" ca="1" si="47"/>
        <v>hi</v>
      </c>
      <c r="H832" s="141">
        <f t="shared" si="48"/>
        <v>0</v>
      </c>
      <c r="I832" s="141">
        <f t="shared" ca="1" si="49"/>
        <v>0</v>
      </c>
      <c r="J832" s="141">
        <f t="shared" ca="1" si="50"/>
        <v>0</v>
      </c>
    </row>
    <row r="833" spans="1:10">
      <c r="A833" s="145"/>
      <c r="B833" s="146"/>
      <c r="C833" s="145"/>
      <c r="D833" s="145"/>
      <c r="E833" s="145"/>
      <c r="F833" s="145"/>
      <c r="G833" s="141" t="str">
        <f t="shared" ca="1" si="47"/>
        <v>hi</v>
      </c>
      <c r="H833" s="141">
        <f t="shared" si="48"/>
        <v>0</v>
      </c>
      <c r="I833" s="141">
        <f t="shared" ca="1" si="49"/>
        <v>0</v>
      </c>
      <c r="J833" s="141">
        <f t="shared" ca="1" si="50"/>
        <v>0</v>
      </c>
    </row>
    <row r="834" spans="1:10">
      <c r="A834" s="145"/>
      <c r="B834" s="146"/>
      <c r="C834" s="145"/>
      <c r="D834" s="145"/>
      <c r="E834" s="145"/>
      <c r="F834" s="145"/>
      <c r="G834" s="141" t="str">
        <f t="shared" ca="1" si="47"/>
        <v>hi</v>
      </c>
      <c r="H834" s="141">
        <f t="shared" si="48"/>
        <v>0</v>
      </c>
      <c r="I834" s="141">
        <f t="shared" ca="1" si="49"/>
        <v>0</v>
      </c>
      <c r="J834" s="141">
        <f t="shared" ca="1" si="50"/>
        <v>0</v>
      </c>
    </row>
    <row r="835" spans="1:10">
      <c r="A835" s="145"/>
      <c r="B835" s="146"/>
      <c r="C835" s="145"/>
      <c r="D835" s="145"/>
      <c r="E835" s="145"/>
      <c r="F835" s="145"/>
      <c r="G835" s="141" t="str">
        <f t="shared" ca="1" si="47"/>
        <v>hi</v>
      </c>
      <c r="H835" s="141">
        <f t="shared" si="48"/>
        <v>0</v>
      </c>
      <c r="I835" s="141">
        <f t="shared" ca="1" si="49"/>
        <v>0</v>
      </c>
      <c r="J835" s="141">
        <f t="shared" ca="1" si="50"/>
        <v>0</v>
      </c>
    </row>
    <row r="836" spans="1:10">
      <c r="A836" s="145"/>
      <c r="B836" s="146"/>
      <c r="C836" s="145"/>
      <c r="D836" s="145"/>
      <c r="E836" s="145"/>
      <c r="F836" s="145"/>
      <c r="G836" s="141" t="str">
        <f t="shared" ca="1" si="47"/>
        <v>hi</v>
      </c>
      <c r="H836" s="141">
        <f t="shared" si="48"/>
        <v>0</v>
      </c>
      <c r="I836" s="141">
        <f t="shared" ca="1" si="49"/>
        <v>0</v>
      </c>
      <c r="J836" s="141">
        <f t="shared" ca="1" si="50"/>
        <v>0</v>
      </c>
    </row>
    <row r="837" spans="1:10">
      <c r="A837" s="145"/>
      <c r="B837" s="146"/>
      <c r="C837" s="145"/>
      <c r="D837" s="145"/>
      <c r="E837" s="145"/>
      <c r="F837" s="145"/>
      <c r="G837" s="141" t="str">
        <f t="shared" ca="1" si="47"/>
        <v>hi</v>
      </c>
      <c r="H837" s="141">
        <f t="shared" si="48"/>
        <v>0</v>
      </c>
      <c r="I837" s="141">
        <f t="shared" ca="1" si="49"/>
        <v>0</v>
      </c>
      <c r="J837" s="141">
        <f t="shared" ca="1" si="50"/>
        <v>0</v>
      </c>
    </row>
    <row r="838" spans="1:10">
      <c r="A838" s="145"/>
      <c r="B838" s="146"/>
      <c r="C838" s="145"/>
      <c r="D838" s="145"/>
      <c r="E838" s="145"/>
      <c r="F838" s="145"/>
      <c r="G838" s="141" t="str">
        <f t="shared" ca="1" si="47"/>
        <v>hi</v>
      </c>
      <c r="H838" s="141">
        <f t="shared" si="48"/>
        <v>0</v>
      </c>
      <c r="I838" s="141">
        <f t="shared" ca="1" si="49"/>
        <v>0</v>
      </c>
      <c r="J838" s="141">
        <f t="shared" ca="1" si="50"/>
        <v>0</v>
      </c>
    </row>
    <row r="839" spans="1:10">
      <c r="A839" s="145"/>
      <c r="B839" s="146"/>
      <c r="C839" s="145"/>
      <c r="D839" s="145"/>
      <c r="E839" s="145"/>
      <c r="F839" s="145"/>
      <c r="G839" s="141" t="str">
        <f t="shared" ca="1" si="47"/>
        <v>hi</v>
      </c>
      <c r="H839" s="141">
        <f t="shared" si="48"/>
        <v>0</v>
      </c>
      <c r="I839" s="141">
        <f t="shared" ca="1" si="49"/>
        <v>0</v>
      </c>
      <c r="J839" s="141">
        <f t="shared" ca="1" si="50"/>
        <v>0</v>
      </c>
    </row>
    <row r="840" spans="1:10">
      <c r="A840" s="145"/>
      <c r="B840" s="146"/>
      <c r="C840" s="145"/>
      <c r="D840" s="145"/>
      <c r="E840" s="145"/>
      <c r="F840" s="145"/>
      <c r="G840" s="141" t="str">
        <f t="shared" ca="1" si="47"/>
        <v>hi</v>
      </c>
      <c r="H840" s="141">
        <f t="shared" si="48"/>
        <v>0</v>
      </c>
      <c r="I840" s="141">
        <f t="shared" ca="1" si="49"/>
        <v>0</v>
      </c>
      <c r="J840" s="141">
        <f t="shared" ca="1" si="50"/>
        <v>0</v>
      </c>
    </row>
    <row r="841" spans="1:10">
      <c r="A841" s="145"/>
      <c r="B841" s="146"/>
      <c r="C841" s="145"/>
      <c r="D841" s="145"/>
      <c r="E841" s="145"/>
      <c r="F841" s="145"/>
      <c r="G841" s="141" t="str">
        <f t="shared" ca="1" si="47"/>
        <v>hi</v>
      </c>
      <c r="H841" s="141">
        <f t="shared" si="48"/>
        <v>0</v>
      </c>
      <c r="I841" s="141">
        <f t="shared" ca="1" si="49"/>
        <v>0</v>
      </c>
      <c r="J841" s="141">
        <f t="shared" ca="1" si="50"/>
        <v>0</v>
      </c>
    </row>
    <row r="842" spans="1:10">
      <c r="A842" s="145"/>
      <c r="B842" s="146"/>
      <c r="C842" s="145"/>
      <c r="D842" s="145"/>
      <c r="E842" s="145"/>
      <c r="F842" s="145"/>
      <c r="G842" s="141" t="str">
        <f t="shared" ca="1" si="47"/>
        <v>hi</v>
      </c>
      <c r="H842" s="141">
        <f t="shared" si="48"/>
        <v>0</v>
      </c>
      <c r="I842" s="141">
        <f t="shared" ca="1" si="49"/>
        <v>0</v>
      </c>
      <c r="J842" s="141">
        <f t="shared" ca="1" si="50"/>
        <v>0</v>
      </c>
    </row>
    <row r="843" spans="1:10">
      <c r="A843" s="145"/>
      <c r="B843" s="146"/>
      <c r="C843" s="145"/>
      <c r="D843" s="145"/>
      <c r="E843" s="145"/>
      <c r="F843" s="145"/>
      <c r="G843" s="141" t="str">
        <f t="shared" ca="1" si="47"/>
        <v>hi</v>
      </c>
      <c r="H843" s="141">
        <f t="shared" si="48"/>
        <v>0</v>
      </c>
      <c r="I843" s="141">
        <f t="shared" ca="1" si="49"/>
        <v>0</v>
      </c>
      <c r="J843" s="141">
        <f t="shared" ca="1" si="50"/>
        <v>0</v>
      </c>
    </row>
    <row r="844" spans="1:10">
      <c r="A844" s="145"/>
      <c r="B844" s="146"/>
      <c r="C844" s="145"/>
      <c r="D844" s="145"/>
      <c r="E844" s="145"/>
      <c r="F844" s="145"/>
      <c r="G844" s="141" t="str">
        <f t="shared" ca="1" si="47"/>
        <v>hi</v>
      </c>
      <c r="H844" s="141">
        <f t="shared" si="48"/>
        <v>0</v>
      </c>
      <c r="I844" s="141">
        <f t="shared" ca="1" si="49"/>
        <v>0</v>
      </c>
      <c r="J844" s="141">
        <f t="shared" ca="1" si="50"/>
        <v>0</v>
      </c>
    </row>
    <row r="845" spans="1:10">
      <c r="A845" s="145"/>
      <c r="B845" s="146"/>
      <c r="C845" s="145"/>
      <c r="D845" s="145"/>
      <c r="E845" s="145"/>
      <c r="F845" s="145"/>
      <c r="G845" s="141" t="str">
        <f t="shared" ca="1" si="47"/>
        <v>hi</v>
      </c>
      <c r="H845" s="141">
        <f t="shared" si="48"/>
        <v>0</v>
      </c>
      <c r="I845" s="141">
        <f t="shared" ca="1" si="49"/>
        <v>0</v>
      </c>
      <c r="J845" s="141">
        <f t="shared" ca="1" si="50"/>
        <v>0</v>
      </c>
    </row>
    <row r="846" spans="1:10">
      <c r="A846" s="145"/>
      <c r="B846" s="146"/>
      <c r="C846" s="145"/>
      <c r="D846" s="145"/>
      <c r="E846" s="145"/>
      <c r="F846" s="145"/>
      <c r="G846" s="141" t="str">
        <f t="shared" ref="G846:G909" ca="1" si="51">IF(F846&gt;C846,  IF($B$8=0,"lo",IF(RAND()&gt;$B$9,"lo","hi")),   IF($B$8=0,"hi",IF(RAND()&lt;=$B$9,"lo","hi"))   )</f>
        <v>hi</v>
      </c>
      <c r="H846" s="141">
        <f t="shared" ref="H846:H909" si="52">C846</f>
        <v>0</v>
      </c>
      <c r="I846" s="141">
        <f t="shared" ref="I846:I909" ca="1" si="53">IF(G846="hi",D846,E846)</f>
        <v>0</v>
      </c>
      <c r="J846" s="141">
        <f t="shared" ref="J846:J909" ca="1" si="54">IF(G846="hi",E846,D846)</f>
        <v>0</v>
      </c>
    </row>
    <row r="847" spans="1:10">
      <c r="A847" s="145"/>
      <c r="B847" s="146"/>
      <c r="C847" s="145"/>
      <c r="D847" s="145"/>
      <c r="E847" s="145"/>
      <c r="F847" s="145"/>
      <c r="G847" s="141" t="str">
        <f t="shared" ca="1" si="51"/>
        <v>hi</v>
      </c>
      <c r="H847" s="141">
        <f t="shared" si="52"/>
        <v>0</v>
      </c>
      <c r="I847" s="141">
        <f t="shared" ca="1" si="53"/>
        <v>0</v>
      </c>
      <c r="J847" s="141">
        <f t="shared" ca="1" si="54"/>
        <v>0</v>
      </c>
    </row>
    <row r="848" spans="1:10">
      <c r="A848" s="145"/>
      <c r="B848" s="146"/>
      <c r="C848" s="145"/>
      <c r="D848" s="145"/>
      <c r="E848" s="145"/>
      <c r="F848" s="145"/>
      <c r="G848" s="141" t="str">
        <f t="shared" ca="1" si="51"/>
        <v>hi</v>
      </c>
      <c r="H848" s="141">
        <f t="shared" si="52"/>
        <v>0</v>
      </c>
      <c r="I848" s="141">
        <f t="shared" ca="1" si="53"/>
        <v>0</v>
      </c>
      <c r="J848" s="141">
        <f t="shared" ca="1" si="54"/>
        <v>0</v>
      </c>
    </row>
    <row r="849" spans="1:10">
      <c r="A849" s="145"/>
      <c r="B849" s="146"/>
      <c r="C849" s="145"/>
      <c r="D849" s="145"/>
      <c r="E849" s="145"/>
      <c r="F849" s="145"/>
      <c r="G849" s="141" t="str">
        <f t="shared" ca="1" si="51"/>
        <v>hi</v>
      </c>
      <c r="H849" s="141">
        <f t="shared" si="52"/>
        <v>0</v>
      </c>
      <c r="I849" s="141">
        <f t="shared" ca="1" si="53"/>
        <v>0</v>
      </c>
      <c r="J849" s="141">
        <f t="shared" ca="1" si="54"/>
        <v>0</v>
      </c>
    </row>
    <row r="850" spans="1:10">
      <c r="A850" s="145"/>
      <c r="B850" s="146"/>
      <c r="C850" s="145"/>
      <c r="D850" s="145"/>
      <c r="E850" s="145"/>
      <c r="F850" s="145"/>
      <c r="G850" s="141" t="str">
        <f t="shared" ca="1" si="51"/>
        <v>hi</v>
      </c>
      <c r="H850" s="141">
        <f t="shared" si="52"/>
        <v>0</v>
      </c>
      <c r="I850" s="141">
        <f t="shared" ca="1" si="53"/>
        <v>0</v>
      </c>
      <c r="J850" s="141">
        <f t="shared" ca="1" si="54"/>
        <v>0</v>
      </c>
    </row>
    <row r="851" spans="1:10">
      <c r="A851" s="145"/>
      <c r="B851" s="146"/>
      <c r="C851" s="145"/>
      <c r="D851" s="145"/>
      <c r="E851" s="145"/>
      <c r="F851" s="145"/>
      <c r="G851" s="141" t="str">
        <f t="shared" ca="1" si="51"/>
        <v>hi</v>
      </c>
      <c r="H851" s="141">
        <f t="shared" si="52"/>
        <v>0</v>
      </c>
      <c r="I851" s="141">
        <f t="shared" ca="1" si="53"/>
        <v>0</v>
      </c>
      <c r="J851" s="141">
        <f t="shared" ca="1" si="54"/>
        <v>0</v>
      </c>
    </row>
    <row r="852" spans="1:10">
      <c r="A852" s="145"/>
      <c r="B852" s="146"/>
      <c r="C852" s="145"/>
      <c r="D852" s="145"/>
      <c r="E852" s="145"/>
      <c r="F852" s="145"/>
      <c r="G852" s="141" t="str">
        <f t="shared" ca="1" si="51"/>
        <v>hi</v>
      </c>
      <c r="H852" s="141">
        <f t="shared" si="52"/>
        <v>0</v>
      </c>
      <c r="I852" s="141">
        <f t="shared" ca="1" si="53"/>
        <v>0</v>
      </c>
      <c r="J852" s="141">
        <f t="shared" ca="1" si="54"/>
        <v>0</v>
      </c>
    </row>
    <row r="853" spans="1:10">
      <c r="A853" s="145"/>
      <c r="B853" s="146"/>
      <c r="C853" s="145"/>
      <c r="D853" s="145"/>
      <c r="E853" s="145"/>
      <c r="F853" s="145"/>
      <c r="G853" s="141" t="str">
        <f t="shared" ca="1" si="51"/>
        <v>hi</v>
      </c>
      <c r="H853" s="141">
        <f t="shared" si="52"/>
        <v>0</v>
      </c>
      <c r="I853" s="141">
        <f t="shared" ca="1" si="53"/>
        <v>0</v>
      </c>
      <c r="J853" s="141">
        <f t="shared" ca="1" si="54"/>
        <v>0</v>
      </c>
    </row>
    <row r="854" spans="1:10">
      <c r="A854" s="145"/>
      <c r="B854" s="146"/>
      <c r="C854" s="145"/>
      <c r="D854" s="145"/>
      <c r="E854" s="145"/>
      <c r="F854" s="145"/>
      <c r="G854" s="141" t="str">
        <f t="shared" ca="1" si="51"/>
        <v>hi</v>
      </c>
      <c r="H854" s="141">
        <f t="shared" si="52"/>
        <v>0</v>
      </c>
      <c r="I854" s="141">
        <f t="shared" ca="1" si="53"/>
        <v>0</v>
      </c>
      <c r="J854" s="141">
        <f t="shared" ca="1" si="54"/>
        <v>0</v>
      </c>
    </row>
    <row r="855" spans="1:10">
      <c r="A855" s="145"/>
      <c r="B855" s="146"/>
      <c r="C855" s="145"/>
      <c r="D855" s="145"/>
      <c r="E855" s="145"/>
      <c r="F855" s="145"/>
      <c r="G855" s="141" t="str">
        <f t="shared" ca="1" si="51"/>
        <v>hi</v>
      </c>
      <c r="H855" s="141">
        <f t="shared" si="52"/>
        <v>0</v>
      </c>
      <c r="I855" s="141">
        <f t="shared" ca="1" si="53"/>
        <v>0</v>
      </c>
      <c r="J855" s="141">
        <f t="shared" ca="1" si="54"/>
        <v>0</v>
      </c>
    </row>
    <row r="856" spans="1:10">
      <c r="A856" s="145"/>
      <c r="B856" s="146"/>
      <c r="C856" s="145"/>
      <c r="D856" s="145"/>
      <c r="E856" s="145"/>
      <c r="F856" s="145"/>
      <c r="G856" s="141" t="str">
        <f t="shared" ca="1" si="51"/>
        <v>hi</v>
      </c>
      <c r="H856" s="141">
        <f t="shared" si="52"/>
        <v>0</v>
      </c>
      <c r="I856" s="141">
        <f t="shared" ca="1" si="53"/>
        <v>0</v>
      </c>
      <c r="J856" s="141">
        <f t="shared" ca="1" si="54"/>
        <v>0</v>
      </c>
    </row>
    <row r="857" spans="1:10">
      <c r="A857" s="145"/>
      <c r="B857" s="146"/>
      <c r="C857" s="145"/>
      <c r="D857" s="145"/>
      <c r="E857" s="145"/>
      <c r="F857" s="145"/>
      <c r="G857" s="141" t="str">
        <f t="shared" ca="1" si="51"/>
        <v>hi</v>
      </c>
      <c r="H857" s="141">
        <f t="shared" si="52"/>
        <v>0</v>
      </c>
      <c r="I857" s="141">
        <f t="shared" ca="1" si="53"/>
        <v>0</v>
      </c>
      <c r="J857" s="141">
        <f t="shared" ca="1" si="54"/>
        <v>0</v>
      </c>
    </row>
    <row r="858" spans="1:10">
      <c r="A858" s="145"/>
      <c r="B858" s="146"/>
      <c r="C858" s="145"/>
      <c r="D858" s="145"/>
      <c r="E858" s="145"/>
      <c r="F858" s="145"/>
      <c r="G858" s="141" t="str">
        <f t="shared" ca="1" si="51"/>
        <v>hi</v>
      </c>
      <c r="H858" s="141">
        <f t="shared" si="52"/>
        <v>0</v>
      </c>
      <c r="I858" s="141">
        <f t="shared" ca="1" si="53"/>
        <v>0</v>
      </c>
      <c r="J858" s="141">
        <f t="shared" ca="1" si="54"/>
        <v>0</v>
      </c>
    </row>
    <row r="859" spans="1:10">
      <c r="A859" s="145"/>
      <c r="B859" s="146"/>
      <c r="C859" s="145"/>
      <c r="D859" s="145"/>
      <c r="E859" s="145"/>
      <c r="F859" s="145"/>
      <c r="G859" s="141" t="str">
        <f t="shared" ca="1" si="51"/>
        <v>hi</v>
      </c>
      <c r="H859" s="141">
        <f t="shared" si="52"/>
        <v>0</v>
      </c>
      <c r="I859" s="141">
        <f t="shared" ca="1" si="53"/>
        <v>0</v>
      </c>
      <c r="J859" s="141">
        <f t="shared" ca="1" si="54"/>
        <v>0</v>
      </c>
    </row>
    <row r="860" spans="1:10">
      <c r="A860" s="145"/>
      <c r="B860" s="146"/>
      <c r="C860" s="145"/>
      <c r="D860" s="145"/>
      <c r="E860" s="145"/>
      <c r="F860" s="145"/>
      <c r="G860" s="141" t="str">
        <f t="shared" ca="1" si="51"/>
        <v>hi</v>
      </c>
      <c r="H860" s="141">
        <f t="shared" si="52"/>
        <v>0</v>
      </c>
      <c r="I860" s="141">
        <f t="shared" ca="1" si="53"/>
        <v>0</v>
      </c>
      <c r="J860" s="141">
        <f t="shared" ca="1" si="54"/>
        <v>0</v>
      </c>
    </row>
    <row r="861" spans="1:10">
      <c r="A861" s="145"/>
      <c r="B861" s="146"/>
      <c r="C861" s="145"/>
      <c r="D861" s="145"/>
      <c r="E861" s="145"/>
      <c r="F861" s="145"/>
      <c r="G861" s="141" t="str">
        <f t="shared" ca="1" si="51"/>
        <v>hi</v>
      </c>
      <c r="H861" s="141">
        <f t="shared" si="52"/>
        <v>0</v>
      </c>
      <c r="I861" s="141">
        <f t="shared" ca="1" si="53"/>
        <v>0</v>
      </c>
      <c r="J861" s="141">
        <f t="shared" ca="1" si="54"/>
        <v>0</v>
      </c>
    </row>
    <row r="862" spans="1:10">
      <c r="A862" s="145"/>
      <c r="B862" s="146"/>
      <c r="C862" s="145"/>
      <c r="D862" s="145"/>
      <c r="E862" s="145"/>
      <c r="F862" s="145"/>
      <c r="G862" s="141" t="str">
        <f t="shared" ca="1" si="51"/>
        <v>hi</v>
      </c>
      <c r="H862" s="141">
        <f t="shared" si="52"/>
        <v>0</v>
      </c>
      <c r="I862" s="141">
        <f t="shared" ca="1" si="53"/>
        <v>0</v>
      </c>
      <c r="J862" s="141">
        <f t="shared" ca="1" si="54"/>
        <v>0</v>
      </c>
    </row>
    <row r="863" spans="1:10">
      <c r="A863" s="145"/>
      <c r="B863" s="146"/>
      <c r="C863" s="145"/>
      <c r="D863" s="145"/>
      <c r="E863" s="145"/>
      <c r="F863" s="145"/>
      <c r="G863" s="141" t="str">
        <f t="shared" ca="1" si="51"/>
        <v>hi</v>
      </c>
      <c r="H863" s="141">
        <f t="shared" si="52"/>
        <v>0</v>
      </c>
      <c r="I863" s="141">
        <f t="shared" ca="1" si="53"/>
        <v>0</v>
      </c>
      <c r="J863" s="141">
        <f t="shared" ca="1" si="54"/>
        <v>0</v>
      </c>
    </row>
    <row r="864" spans="1:10">
      <c r="A864" s="145"/>
      <c r="B864" s="146"/>
      <c r="C864" s="145"/>
      <c r="D864" s="145"/>
      <c r="E864" s="145"/>
      <c r="F864" s="145"/>
      <c r="G864" s="141" t="str">
        <f t="shared" ca="1" si="51"/>
        <v>hi</v>
      </c>
      <c r="H864" s="141">
        <f t="shared" si="52"/>
        <v>0</v>
      </c>
      <c r="I864" s="141">
        <f t="shared" ca="1" si="53"/>
        <v>0</v>
      </c>
      <c r="J864" s="141">
        <f t="shared" ca="1" si="54"/>
        <v>0</v>
      </c>
    </row>
    <row r="865" spans="1:10">
      <c r="A865" s="145"/>
      <c r="B865" s="146"/>
      <c r="C865" s="145"/>
      <c r="D865" s="145"/>
      <c r="E865" s="145"/>
      <c r="F865" s="145"/>
      <c r="G865" s="141" t="str">
        <f t="shared" ca="1" si="51"/>
        <v>hi</v>
      </c>
      <c r="H865" s="141">
        <f t="shared" si="52"/>
        <v>0</v>
      </c>
      <c r="I865" s="141">
        <f t="shared" ca="1" si="53"/>
        <v>0</v>
      </c>
      <c r="J865" s="141">
        <f t="shared" ca="1" si="54"/>
        <v>0</v>
      </c>
    </row>
    <row r="866" spans="1:10">
      <c r="A866" s="145"/>
      <c r="B866" s="146"/>
      <c r="C866" s="145"/>
      <c r="D866" s="145"/>
      <c r="E866" s="145"/>
      <c r="F866" s="145"/>
      <c r="G866" s="141" t="str">
        <f t="shared" ca="1" si="51"/>
        <v>hi</v>
      </c>
      <c r="H866" s="141">
        <f t="shared" si="52"/>
        <v>0</v>
      </c>
      <c r="I866" s="141">
        <f t="shared" ca="1" si="53"/>
        <v>0</v>
      </c>
      <c r="J866" s="141">
        <f t="shared" ca="1" si="54"/>
        <v>0</v>
      </c>
    </row>
    <row r="867" spans="1:10">
      <c r="A867" s="145"/>
      <c r="B867" s="146"/>
      <c r="C867" s="145"/>
      <c r="D867" s="145"/>
      <c r="E867" s="145"/>
      <c r="F867" s="145"/>
      <c r="G867" s="141" t="str">
        <f t="shared" ca="1" si="51"/>
        <v>hi</v>
      </c>
      <c r="H867" s="141">
        <f t="shared" si="52"/>
        <v>0</v>
      </c>
      <c r="I867" s="141">
        <f t="shared" ca="1" si="53"/>
        <v>0</v>
      </c>
      <c r="J867" s="141">
        <f t="shared" ca="1" si="54"/>
        <v>0</v>
      </c>
    </row>
    <row r="868" spans="1:10">
      <c r="A868" s="145"/>
      <c r="B868" s="146"/>
      <c r="C868" s="145"/>
      <c r="D868" s="145"/>
      <c r="E868" s="145"/>
      <c r="F868" s="145"/>
      <c r="G868" s="141" t="str">
        <f t="shared" ca="1" si="51"/>
        <v>hi</v>
      </c>
      <c r="H868" s="141">
        <f t="shared" si="52"/>
        <v>0</v>
      </c>
      <c r="I868" s="141">
        <f t="shared" ca="1" si="53"/>
        <v>0</v>
      </c>
      <c r="J868" s="141">
        <f t="shared" ca="1" si="54"/>
        <v>0</v>
      </c>
    </row>
    <row r="869" spans="1:10">
      <c r="A869" s="145"/>
      <c r="B869" s="146"/>
      <c r="C869" s="145"/>
      <c r="D869" s="145"/>
      <c r="E869" s="145"/>
      <c r="F869" s="145"/>
      <c r="G869" s="141" t="str">
        <f t="shared" ca="1" si="51"/>
        <v>hi</v>
      </c>
      <c r="H869" s="141">
        <f t="shared" si="52"/>
        <v>0</v>
      </c>
      <c r="I869" s="141">
        <f t="shared" ca="1" si="53"/>
        <v>0</v>
      </c>
      <c r="J869" s="141">
        <f t="shared" ca="1" si="54"/>
        <v>0</v>
      </c>
    </row>
    <row r="870" spans="1:10">
      <c r="A870" s="145"/>
      <c r="B870" s="146"/>
      <c r="C870" s="145"/>
      <c r="D870" s="145"/>
      <c r="E870" s="145"/>
      <c r="F870" s="145"/>
      <c r="G870" s="141" t="str">
        <f t="shared" ca="1" si="51"/>
        <v>hi</v>
      </c>
      <c r="H870" s="141">
        <f t="shared" si="52"/>
        <v>0</v>
      </c>
      <c r="I870" s="141">
        <f t="shared" ca="1" si="53"/>
        <v>0</v>
      </c>
      <c r="J870" s="141">
        <f t="shared" ca="1" si="54"/>
        <v>0</v>
      </c>
    </row>
    <row r="871" spans="1:10">
      <c r="A871" s="145"/>
      <c r="B871" s="146"/>
      <c r="C871" s="145"/>
      <c r="D871" s="145"/>
      <c r="E871" s="145"/>
      <c r="F871" s="145"/>
      <c r="G871" s="141" t="str">
        <f t="shared" ca="1" si="51"/>
        <v>hi</v>
      </c>
      <c r="H871" s="141">
        <f t="shared" si="52"/>
        <v>0</v>
      </c>
      <c r="I871" s="141">
        <f t="shared" ca="1" si="53"/>
        <v>0</v>
      </c>
      <c r="J871" s="141">
        <f t="shared" ca="1" si="54"/>
        <v>0</v>
      </c>
    </row>
    <row r="872" spans="1:10">
      <c r="A872" s="145"/>
      <c r="B872" s="146"/>
      <c r="C872" s="145"/>
      <c r="D872" s="145"/>
      <c r="E872" s="145"/>
      <c r="F872" s="145"/>
      <c r="G872" s="141" t="str">
        <f t="shared" ca="1" si="51"/>
        <v>hi</v>
      </c>
      <c r="H872" s="141">
        <f t="shared" si="52"/>
        <v>0</v>
      </c>
      <c r="I872" s="141">
        <f t="shared" ca="1" si="53"/>
        <v>0</v>
      </c>
      <c r="J872" s="141">
        <f t="shared" ca="1" si="54"/>
        <v>0</v>
      </c>
    </row>
    <row r="873" spans="1:10">
      <c r="A873" s="145"/>
      <c r="B873" s="146"/>
      <c r="C873" s="145"/>
      <c r="D873" s="145"/>
      <c r="E873" s="145"/>
      <c r="F873" s="145"/>
      <c r="G873" s="141" t="str">
        <f t="shared" ca="1" si="51"/>
        <v>hi</v>
      </c>
      <c r="H873" s="141">
        <f t="shared" si="52"/>
        <v>0</v>
      </c>
      <c r="I873" s="141">
        <f t="shared" ca="1" si="53"/>
        <v>0</v>
      </c>
      <c r="J873" s="141">
        <f t="shared" ca="1" si="54"/>
        <v>0</v>
      </c>
    </row>
    <row r="874" spans="1:10">
      <c r="A874" s="145"/>
      <c r="B874" s="146"/>
      <c r="C874" s="145"/>
      <c r="D874" s="145"/>
      <c r="E874" s="145"/>
      <c r="F874" s="145"/>
      <c r="G874" s="141" t="str">
        <f t="shared" ca="1" si="51"/>
        <v>hi</v>
      </c>
      <c r="H874" s="141">
        <f t="shared" si="52"/>
        <v>0</v>
      </c>
      <c r="I874" s="141">
        <f t="shared" ca="1" si="53"/>
        <v>0</v>
      </c>
      <c r="J874" s="141">
        <f t="shared" ca="1" si="54"/>
        <v>0</v>
      </c>
    </row>
    <row r="875" spans="1:10">
      <c r="A875" s="145"/>
      <c r="B875" s="146"/>
      <c r="C875" s="145"/>
      <c r="D875" s="145"/>
      <c r="E875" s="145"/>
      <c r="F875" s="145"/>
      <c r="G875" s="141" t="str">
        <f t="shared" ca="1" si="51"/>
        <v>hi</v>
      </c>
      <c r="H875" s="141">
        <f t="shared" si="52"/>
        <v>0</v>
      </c>
      <c r="I875" s="141">
        <f t="shared" ca="1" si="53"/>
        <v>0</v>
      </c>
      <c r="J875" s="141">
        <f t="shared" ca="1" si="54"/>
        <v>0</v>
      </c>
    </row>
    <row r="876" spans="1:10">
      <c r="A876" s="145"/>
      <c r="B876" s="146"/>
      <c r="C876" s="145"/>
      <c r="D876" s="145"/>
      <c r="E876" s="145"/>
      <c r="F876" s="145"/>
      <c r="G876" s="141" t="str">
        <f t="shared" ca="1" si="51"/>
        <v>hi</v>
      </c>
      <c r="H876" s="141">
        <f t="shared" si="52"/>
        <v>0</v>
      </c>
      <c r="I876" s="141">
        <f t="shared" ca="1" si="53"/>
        <v>0</v>
      </c>
      <c r="J876" s="141">
        <f t="shared" ca="1" si="54"/>
        <v>0</v>
      </c>
    </row>
    <row r="877" spans="1:10">
      <c r="A877" s="145"/>
      <c r="B877" s="146"/>
      <c r="C877" s="145"/>
      <c r="D877" s="145"/>
      <c r="E877" s="145"/>
      <c r="F877" s="145"/>
      <c r="G877" s="141" t="str">
        <f t="shared" ca="1" si="51"/>
        <v>hi</v>
      </c>
      <c r="H877" s="141">
        <f t="shared" si="52"/>
        <v>0</v>
      </c>
      <c r="I877" s="141">
        <f t="shared" ca="1" si="53"/>
        <v>0</v>
      </c>
      <c r="J877" s="141">
        <f t="shared" ca="1" si="54"/>
        <v>0</v>
      </c>
    </row>
    <row r="878" spans="1:10">
      <c r="A878" s="145"/>
      <c r="B878" s="146"/>
      <c r="C878" s="145"/>
      <c r="D878" s="145"/>
      <c r="E878" s="145"/>
      <c r="F878" s="145"/>
      <c r="G878" s="141" t="str">
        <f t="shared" ca="1" si="51"/>
        <v>hi</v>
      </c>
      <c r="H878" s="141">
        <f t="shared" si="52"/>
        <v>0</v>
      </c>
      <c r="I878" s="141">
        <f t="shared" ca="1" si="53"/>
        <v>0</v>
      </c>
      <c r="J878" s="141">
        <f t="shared" ca="1" si="54"/>
        <v>0</v>
      </c>
    </row>
    <row r="879" spans="1:10">
      <c r="A879" s="145"/>
      <c r="B879" s="146"/>
      <c r="C879" s="145"/>
      <c r="D879" s="145"/>
      <c r="E879" s="145"/>
      <c r="F879" s="145"/>
      <c r="G879" s="141" t="str">
        <f t="shared" ca="1" si="51"/>
        <v>hi</v>
      </c>
      <c r="H879" s="141">
        <f t="shared" si="52"/>
        <v>0</v>
      </c>
      <c r="I879" s="141">
        <f t="shared" ca="1" si="53"/>
        <v>0</v>
      </c>
      <c r="J879" s="141">
        <f t="shared" ca="1" si="54"/>
        <v>0</v>
      </c>
    </row>
    <row r="880" spans="1:10">
      <c r="A880" s="145"/>
      <c r="B880" s="146"/>
      <c r="C880" s="145"/>
      <c r="D880" s="145"/>
      <c r="E880" s="145"/>
      <c r="F880" s="145"/>
      <c r="G880" s="141" t="str">
        <f t="shared" ca="1" si="51"/>
        <v>hi</v>
      </c>
      <c r="H880" s="141">
        <f t="shared" si="52"/>
        <v>0</v>
      </c>
      <c r="I880" s="141">
        <f t="shared" ca="1" si="53"/>
        <v>0</v>
      </c>
      <c r="J880" s="141">
        <f t="shared" ca="1" si="54"/>
        <v>0</v>
      </c>
    </row>
    <row r="881" spans="1:10">
      <c r="A881" s="145"/>
      <c r="B881" s="146"/>
      <c r="C881" s="145"/>
      <c r="D881" s="145"/>
      <c r="E881" s="145"/>
      <c r="F881" s="145"/>
      <c r="G881" s="141" t="str">
        <f t="shared" ca="1" si="51"/>
        <v>hi</v>
      </c>
      <c r="H881" s="141">
        <f t="shared" si="52"/>
        <v>0</v>
      </c>
      <c r="I881" s="141">
        <f t="shared" ca="1" si="53"/>
        <v>0</v>
      </c>
      <c r="J881" s="141">
        <f t="shared" ca="1" si="54"/>
        <v>0</v>
      </c>
    </row>
    <row r="882" spans="1:10">
      <c r="A882" s="145"/>
      <c r="B882" s="146"/>
      <c r="C882" s="145"/>
      <c r="D882" s="145"/>
      <c r="E882" s="145"/>
      <c r="F882" s="145"/>
      <c r="G882" s="141" t="str">
        <f t="shared" ca="1" si="51"/>
        <v>hi</v>
      </c>
      <c r="H882" s="141">
        <f t="shared" si="52"/>
        <v>0</v>
      </c>
      <c r="I882" s="141">
        <f t="shared" ca="1" si="53"/>
        <v>0</v>
      </c>
      <c r="J882" s="141">
        <f t="shared" ca="1" si="54"/>
        <v>0</v>
      </c>
    </row>
    <row r="883" spans="1:10">
      <c r="A883" s="145"/>
      <c r="B883" s="146"/>
      <c r="C883" s="145"/>
      <c r="D883" s="145"/>
      <c r="E883" s="145"/>
      <c r="F883" s="145"/>
      <c r="G883" s="141" t="str">
        <f t="shared" ca="1" si="51"/>
        <v>hi</v>
      </c>
      <c r="H883" s="141">
        <f t="shared" si="52"/>
        <v>0</v>
      </c>
      <c r="I883" s="141">
        <f t="shared" ca="1" si="53"/>
        <v>0</v>
      </c>
      <c r="J883" s="141">
        <f t="shared" ca="1" si="54"/>
        <v>0</v>
      </c>
    </row>
    <row r="884" spans="1:10">
      <c r="A884" s="145"/>
      <c r="B884" s="146"/>
      <c r="C884" s="145"/>
      <c r="D884" s="145"/>
      <c r="E884" s="145"/>
      <c r="F884" s="145"/>
      <c r="G884" s="141" t="str">
        <f t="shared" ca="1" si="51"/>
        <v>hi</v>
      </c>
      <c r="H884" s="141">
        <f t="shared" si="52"/>
        <v>0</v>
      </c>
      <c r="I884" s="141">
        <f t="shared" ca="1" si="53"/>
        <v>0</v>
      </c>
      <c r="J884" s="141">
        <f t="shared" ca="1" si="54"/>
        <v>0</v>
      </c>
    </row>
    <row r="885" spans="1:10">
      <c r="A885" s="145"/>
      <c r="B885" s="146"/>
      <c r="C885" s="145"/>
      <c r="D885" s="145"/>
      <c r="E885" s="145"/>
      <c r="F885" s="145"/>
      <c r="G885" s="141" t="str">
        <f t="shared" ca="1" si="51"/>
        <v>hi</v>
      </c>
      <c r="H885" s="141">
        <f t="shared" si="52"/>
        <v>0</v>
      </c>
      <c r="I885" s="141">
        <f t="shared" ca="1" si="53"/>
        <v>0</v>
      </c>
      <c r="J885" s="141">
        <f t="shared" ca="1" si="54"/>
        <v>0</v>
      </c>
    </row>
    <row r="886" spans="1:10">
      <c r="A886" s="145"/>
      <c r="B886" s="146"/>
      <c r="C886" s="145"/>
      <c r="D886" s="145"/>
      <c r="E886" s="145"/>
      <c r="F886" s="145"/>
      <c r="G886" s="141" t="str">
        <f t="shared" ca="1" si="51"/>
        <v>hi</v>
      </c>
      <c r="H886" s="141">
        <f t="shared" si="52"/>
        <v>0</v>
      </c>
      <c r="I886" s="141">
        <f t="shared" ca="1" si="53"/>
        <v>0</v>
      </c>
      <c r="J886" s="141">
        <f t="shared" ca="1" si="54"/>
        <v>0</v>
      </c>
    </row>
    <row r="887" spans="1:10">
      <c r="A887" s="145"/>
      <c r="B887" s="146"/>
      <c r="C887" s="145"/>
      <c r="D887" s="145"/>
      <c r="E887" s="145"/>
      <c r="F887" s="145"/>
      <c r="G887" s="141" t="str">
        <f t="shared" ca="1" si="51"/>
        <v>hi</v>
      </c>
      <c r="H887" s="141">
        <f t="shared" si="52"/>
        <v>0</v>
      </c>
      <c r="I887" s="141">
        <f t="shared" ca="1" si="53"/>
        <v>0</v>
      </c>
      <c r="J887" s="141">
        <f t="shared" ca="1" si="54"/>
        <v>0</v>
      </c>
    </row>
    <row r="888" spans="1:10">
      <c r="A888" s="145"/>
      <c r="B888" s="146"/>
      <c r="C888" s="145"/>
      <c r="D888" s="145"/>
      <c r="E888" s="145"/>
      <c r="F888" s="145"/>
      <c r="G888" s="141" t="str">
        <f t="shared" ca="1" si="51"/>
        <v>hi</v>
      </c>
      <c r="H888" s="141">
        <f t="shared" si="52"/>
        <v>0</v>
      </c>
      <c r="I888" s="141">
        <f t="shared" ca="1" si="53"/>
        <v>0</v>
      </c>
      <c r="J888" s="141">
        <f t="shared" ca="1" si="54"/>
        <v>0</v>
      </c>
    </row>
    <row r="889" spans="1:10">
      <c r="A889" s="145"/>
      <c r="B889" s="146"/>
      <c r="C889" s="145"/>
      <c r="D889" s="145"/>
      <c r="E889" s="145"/>
      <c r="F889" s="145"/>
      <c r="G889" s="141" t="str">
        <f t="shared" ca="1" si="51"/>
        <v>hi</v>
      </c>
      <c r="H889" s="141">
        <f t="shared" si="52"/>
        <v>0</v>
      </c>
      <c r="I889" s="141">
        <f t="shared" ca="1" si="53"/>
        <v>0</v>
      </c>
      <c r="J889" s="141">
        <f t="shared" ca="1" si="54"/>
        <v>0</v>
      </c>
    </row>
    <row r="890" spans="1:10">
      <c r="A890" s="145"/>
      <c r="B890" s="146"/>
      <c r="C890" s="145"/>
      <c r="D890" s="145"/>
      <c r="E890" s="145"/>
      <c r="F890" s="145"/>
      <c r="G890" s="141" t="str">
        <f t="shared" ca="1" si="51"/>
        <v>hi</v>
      </c>
      <c r="H890" s="141">
        <f t="shared" si="52"/>
        <v>0</v>
      </c>
      <c r="I890" s="141">
        <f t="shared" ca="1" si="53"/>
        <v>0</v>
      </c>
      <c r="J890" s="141">
        <f t="shared" ca="1" si="54"/>
        <v>0</v>
      </c>
    </row>
    <row r="891" spans="1:10">
      <c r="A891" s="145"/>
      <c r="B891" s="146"/>
      <c r="C891" s="145"/>
      <c r="D891" s="145"/>
      <c r="E891" s="145"/>
      <c r="F891" s="145"/>
      <c r="G891" s="141" t="str">
        <f t="shared" ca="1" si="51"/>
        <v>hi</v>
      </c>
      <c r="H891" s="141">
        <f t="shared" si="52"/>
        <v>0</v>
      </c>
      <c r="I891" s="141">
        <f t="shared" ca="1" si="53"/>
        <v>0</v>
      </c>
      <c r="J891" s="141">
        <f t="shared" ca="1" si="54"/>
        <v>0</v>
      </c>
    </row>
    <row r="892" spans="1:10">
      <c r="A892" s="145"/>
      <c r="B892" s="146"/>
      <c r="C892" s="145"/>
      <c r="D892" s="145"/>
      <c r="E892" s="145"/>
      <c r="F892" s="145"/>
      <c r="G892" s="141" t="str">
        <f t="shared" ca="1" si="51"/>
        <v>hi</v>
      </c>
      <c r="H892" s="141">
        <f t="shared" si="52"/>
        <v>0</v>
      </c>
      <c r="I892" s="141">
        <f t="shared" ca="1" si="53"/>
        <v>0</v>
      </c>
      <c r="J892" s="141">
        <f t="shared" ca="1" si="54"/>
        <v>0</v>
      </c>
    </row>
    <row r="893" spans="1:10">
      <c r="A893" s="145"/>
      <c r="B893" s="146"/>
      <c r="C893" s="145"/>
      <c r="D893" s="145"/>
      <c r="E893" s="145"/>
      <c r="F893" s="145"/>
      <c r="G893" s="141" t="str">
        <f t="shared" ca="1" si="51"/>
        <v>hi</v>
      </c>
      <c r="H893" s="141">
        <f t="shared" si="52"/>
        <v>0</v>
      </c>
      <c r="I893" s="141">
        <f t="shared" ca="1" si="53"/>
        <v>0</v>
      </c>
      <c r="J893" s="141">
        <f t="shared" ca="1" si="54"/>
        <v>0</v>
      </c>
    </row>
    <row r="894" spans="1:10">
      <c r="A894" s="145"/>
      <c r="B894" s="146"/>
      <c r="C894" s="145"/>
      <c r="D894" s="145"/>
      <c r="E894" s="145"/>
      <c r="F894" s="145"/>
      <c r="G894" s="141" t="str">
        <f t="shared" ca="1" si="51"/>
        <v>hi</v>
      </c>
      <c r="H894" s="141">
        <f t="shared" si="52"/>
        <v>0</v>
      </c>
      <c r="I894" s="141">
        <f t="shared" ca="1" si="53"/>
        <v>0</v>
      </c>
      <c r="J894" s="141">
        <f t="shared" ca="1" si="54"/>
        <v>0</v>
      </c>
    </row>
    <row r="895" spans="1:10">
      <c r="A895" s="145"/>
      <c r="B895" s="146"/>
      <c r="C895" s="145"/>
      <c r="D895" s="145"/>
      <c r="E895" s="145"/>
      <c r="F895" s="145"/>
      <c r="G895" s="141" t="str">
        <f t="shared" ca="1" si="51"/>
        <v>hi</v>
      </c>
      <c r="H895" s="141">
        <f t="shared" si="52"/>
        <v>0</v>
      </c>
      <c r="I895" s="141">
        <f t="shared" ca="1" si="53"/>
        <v>0</v>
      </c>
      <c r="J895" s="141">
        <f t="shared" ca="1" si="54"/>
        <v>0</v>
      </c>
    </row>
    <row r="896" spans="1:10">
      <c r="A896" s="145"/>
      <c r="B896" s="146"/>
      <c r="C896" s="145"/>
      <c r="D896" s="145"/>
      <c r="E896" s="145"/>
      <c r="F896" s="145"/>
      <c r="G896" s="141" t="str">
        <f t="shared" ca="1" si="51"/>
        <v>hi</v>
      </c>
      <c r="H896" s="141">
        <f t="shared" si="52"/>
        <v>0</v>
      </c>
      <c r="I896" s="141">
        <f t="shared" ca="1" si="53"/>
        <v>0</v>
      </c>
      <c r="J896" s="141">
        <f t="shared" ca="1" si="54"/>
        <v>0</v>
      </c>
    </row>
    <row r="897" spans="1:10">
      <c r="A897" s="145"/>
      <c r="B897" s="146"/>
      <c r="C897" s="145"/>
      <c r="D897" s="145"/>
      <c r="E897" s="145"/>
      <c r="F897" s="145"/>
      <c r="G897" s="141" t="str">
        <f t="shared" ca="1" si="51"/>
        <v>hi</v>
      </c>
      <c r="H897" s="141">
        <f t="shared" si="52"/>
        <v>0</v>
      </c>
      <c r="I897" s="141">
        <f t="shared" ca="1" si="53"/>
        <v>0</v>
      </c>
      <c r="J897" s="141">
        <f t="shared" ca="1" si="54"/>
        <v>0</v>
      </c>
    </row>
    <row r="898" spans="1:10">
      <c r="A898" s="145"/>
      <c r="B898" s="146"/>
      <c r="C898" s="145"/>
      <c r="D898" s="145"/>
      <c r="E898" s="145"/>
      <c r="F898" s="145"/>
      <c r="G898" s="141" t="str">
        <f t="shared" ca="1" si="51"/>
        <v>hi</v>
      </c>
      <c r="H898" s="141">
        <f t="shared" si="52"/>
        <v>0</v>
      </c>
      <c r="I898" s="141">
        <f t="shared" ca="1" si="53"/>
        <v>0</v>
      </c>
      <c r="J898" s="141">
        <f t="shared" ca="1" si="54"/>
        <v>0</v>
      </c>
    </row>
    <row r="899" spans="1:10">
      <c r="A899" s="145"/>
      <c r="B899" s="146"/>
      <c r="C899" s="145"/>
      <c r="D899" s="145"/>
      <c r="E899" s="145"/>
      <c r="F899" s="145"/>
      <c r="G899" s="141" t="str">
        <f t="shared" ca="1" si="51"/>
        <v>hi</v>
      </c>
      <c r="H899" s="141">
        <f t="shared" si="52"/>
        <v>0</v>
      </c>
      <c r="I899" s="141">
        <f t="shared" ca="1" si="53"/>
        <v>0</v>
      </c>
      <c r="J899" s="141">
        <f t="shared" ca="1" si="54"/>
        <v>0</v>
      </c>
    </row>
    <row r="900" spans="1:10">
      <c r="A900" s="145"/>
      <c r="B900" s="146"/>
      <c r="C900" s="145"/>
      <c r="D900" s="145"/>
      <c r="E900" s="145"/>
      <c r="F900" s="145"/>
      <c r="G900" s="141" t="str">
        <f t="shared" ca="1" si="51"/>
        <v>hi</v>
      </c>
      <c r="H900" s="141">
        <f t="shared" si="52"/>
        <v>0</v>
      </c>
      <c r="I900" s="141">
        <f t="shared" ca="1" si="53"/>
        <v>0</v>
      </c>
      <c r="J900" s="141">
        <f t="shared" ca="1" si="54"/>
        <v>0</v>
      </c>
    </row>
    <row r="901" spans="1:10">
      <c r="A901" s="145"/>
      <c r="B901" s="146"/>
      <c r="C901" s="145"/>
      <c r="D901" s="145"/>
      <c r="E901" s="145"/>
      <c r="F901" s="145"/>
      <c r="G901" s="141" t="str">
        <f t="shared" ca="1" si="51"/>
        <v>hi</v>
      </c>
      <c r="H901" s="141">
        <f t="shared" si="52"/>
        <v>0</v>
      </c>
      <c r="I901" s="141">
        <f t="shared" ca="1" si="53"/>
        <v>0</v>
      </c>
      <c r="J901" s="141">
        <f t="shared" ca="1" si="54"/>
        <v>0</v>
      </c>
    </row>
    <row r="902" spans="1:10">
      <c r="A902" s="145"/>
      <c r="B902" s="146"/>
      <c r="C902" s="145"/>
      <c r="D902" s="145"/>
      <c r="E902" s="145"/>
      <c r="F902" s="145"/>
      <c r="G902" s="141" t="str">
        <f t="shared" ca="1" si="51"/>
        <v>hi</v>
      </c>
      <c r="H902" s="141">
        <f t="shared" si="52"/>
        <v>0</v>
      </c>
      <c r="I902" s="141">
        <f t="shared" ca="1" si="53"/>
        <v>0</v>
      </c>
      <c r="J902" s="141">
        <f t="shared" ca="1" si="54"/>
        <v>0</v>
      </c>
    </row>
    <row r="903" spans="1:10">
      <c r="A903" s="145"/>
      <c r="B903" s="146"/>
      <c r="C903" s="145"/>
      <c r="D903" s="145"/>
      <c r="E903" s="145"/>
      <c r="F903" s="145"/>
      <c r="G903" s="141" t="str">
        <f t="shared" ca="1" si="51"/>
        <v>hi</v>
      </c>
      <c r="H903" s="141">
        <f t="shared" si="52"/>
        <v>0</v>
      </c>
      <c r="I903" s="141">
        <f t="shared" ca="1" si="53"/>
        <v>0</v>
      </c>
      <c r="J903" s="141">
        <f t="shared" ca="1" si="54"/>
        <v>0</v>
      </c>
    </row>
    <row r="904" spans="1:10">
      <c r="A904" s="145"/>
      <c r="B904" s="146"/>
      <c r="C904" s="145"/>
      <c r="D904" s="145"/>
      <c r="E904" s="145"/>
      <c r="F904" s="145"/>
      <c r="G904" s="141" t="str">
        <f t="shared" ca="1" si="51"/>
        <v>hi</v>
      </c>
      <c r="H904" s="141">
        <f t="shared" si="52"/>
        <v>0</v>
      </c>
      <c r="I904" s="141">
        <f t="shared" ca="1" si="53"/>
        <v>0</v>
      </c>
      <c r="J904" s="141">
        <f t="shared" ca="1" si="54"/>
        <v>0</v>
      </c>
    </row>
    <row r="905" spans="1:10">
      <c r="A905" s="145"/>
      <c r="B905" s="146"/>
      <c r="C905" s="145"/>
      <c r="D905" s="145"/>
      <c r="E905" s="145"/>
      <c r="F905" s="145"/>
      <c r="G905" s="141" t="str">
        <f t="shared" ca="1" si="51"/>
        <v>hi</v>
      </c>
      <c r="H905" s="141">
        <f t="shared" si="52"/>
        <v>0</v>
      </c>
      <c r="I905" s="141">
        <f t="shared" ca="1" si="53"/>
        <v>0</v>
      </c>
      <c r="J905" s="141">
        <f t="shared" ca="1" si="54"/>
        <v>0</v>
      </c>
    </row>
    <row r="906" spans="1:10">
      <c r="A906" s="145"/>
      <c r="B906" s="146"/>
      <c r="C906" s="145"/>
      <c r="D906" s="145"/>
      <c r="E906" s="145"/>
      <c r="F906" s="145"/>
      <c r="G906" s="141" t="str">
        <f t="shared" ca="1" si="51"/>
        <v>hi</v>
      </c>
      <c r="H906" s="141">
        <f t="shared" si="52"/>
        <v>0</v>
      </c>
      <c r="I906" s="141">
        <f t="shared" ca="1" si="53"/>
        <v>0</v>
      </c>
      <c r="J906" s="141">
        <f t="shared" ca="1" si="54"/>
        <v>0</v>
      </c>
    </row>
    <row r="907" spans="1:10">
      <c r="A907" s="145"/>
      <c r="B907" s="146"/>
      <c r="C907" s="145"/>
      <c r="D907" s="145"/>
      <c r="E907" s="145"/>
      <c r="F907" s="145"/>
      <c r="G907" s="141" t="str">
        <f t="shared" ca="1" si="51"/>
        <v>hi</v>
      </c>
      <c r="H907" s="141">
        <f t="shared" si="52"/>
        <v>0</v>
      </c>
      <c r="I907" s="141">
        <f t="shared" ca="1" si="53"/>
        <v>0</v>
      </c>
      <c r="J907" s="141">
        <f t="shared" ca="1" si="54"/>
        <v>0</v>
      </c>
    </row>
    <row r="908" spans="1:10">
      <c r="A908" s="145"/>
      <c r="B908" s="146"/>
      <c r="C908" s="145"/>
      <c r="D908" s="145"/>
      <c r="E908" s="145"/>
      <c r="F908" s="145"/>
      <c r="G908" s="141" t="str">
        <f t="shared" ca="1" si="51"/>
        <v>hi</v>
      </c>
      <c r="H908" s="141">
        <f t="shared" si="52"/>
        <v>0</v>
      </c>
      <c r="I908" s="141">
        <f t="shared" ca="1" si="53"/>
        <v>0</v>
      </c>
      <c r="J908" s="141">
        <f t="shared" ca="1" si="54"/>
        <v>0</v>
      </c>
    </row>
    <row r="909" spans="1:10">
      <c r="A909" s="145"/>
      <c r="B909" s="146"/>
      <c r="C909" s="145"/>
      <c r="D909" s="145"/>
      <c r="E909" s="145"/>
      <c r="F909" s="145"/>
      <c r="G909" s="141" t="str">
        <f t="shared" ca="1" si="51"/>
        <v>hi</v>
      </c>
      <c r="H909" s="141">
        <f t="shared" si="52"/>
        <v>0</v>
      </c>
      <c r="I909" s="141">
        <f t="shared" ca="1" si="53"/>
        <v>0</v>
      </c>
      <c r="J909" s="141">
        <f t="shared" ca="1" si="54"/>
        <v>0</v>
      </c>
    </row>
    <row r="910" spans="1:10">
      <c r="A910" s="145"/>
      <c r="B910" s="146"/>
      <c r="C910" s="145"/>
      <c r="D910" s="145"/>
      <c r="E910" s="145"/>
      <c r="F910" s="145"/>
      <c r="G910" s="141" t="str">
        <f t="shared" ref="G910:G973" ca="1" si="55">IF(F910&gt;C910,  IF($B$8=0,"lo",IF(RAND()&gt;$B$9,"lo","hi")),   IF($B$8=0,"hi",IF(RAND()&lt;=$B$9,"lo","hi"))   )</f>
        <v>hi</v>
      </c>
      <c r="H910" s="141">
        <f t="shared" ref="H910:H973" si="56">C910</f>
        <v>0</v>
      </c>
      <c r="I910" s="141">
        <f t="shared" ref="I910:I973" ca="1" si="57">IF(G910="hi",D910,E910)</f>
        <v>0</v>
      </c>
      <c r="J910" s="141">
        <f t="shared" ref="J910:J973" ca="1" si="58">IF(G910="hi",E910,D910)</f>
        <v>0</v>
      </c>
    </row>
    <row r="911" spans="1:10">
      <c r="A911" s="145"/>
      <c r="B911" s="146"/>
      <c r="C911" s="145"/>
      <c r="D911" s="145"/>
      <c r="E911" s="145"/>
      <c r="F911" s="145"/>
      <c r="G911" s="141" t="str">
        <f t="shared" ca="1" si="55"/>
        <v>hi</v>
      </c>
      <c r="H911" s="141">
        <f t="shared" si="56"/>
        <v>0</v>
      </c>
      <c r="I911" s="141">
        <f t="shared" ca="1" si="57"/>
        <v>0</v>
      </c>
      <c r="J911" s="141">
        <f t="shared" ca="1" si="58"/>
        <v>0</v>
      </c>
    </row>
    <row r="912" spans="1:10">
      <c r="A912" s="145"/>
      <c r="B912" s="146"/>
      <c r="C912" s="145"/>
      <c r="D912" s="145"/>
      <c r="E912" s="145"/>
      <c r="F912" s="145"/>
      <c r="G912" s="141" t="str">
        <f t="shared" ca="1" si="55"/>
        <v>hi</v>
      </c>
      <c r="H912" s="141">
        <f t="shared" si="56"/>
        <v>0</v>
      </c>
      <c r="I912" s="141">
        <f t="shared" ca="1" si="57"/>
        <v>0</v>
      </c>
      <c r="J912" s="141">
        <f t="shared" ca="1" si="58"/>
        <v>0</v>
      </c>
    </row>
    <row r="913" spans="1:10">
      <c r="A913" s="145"/>
      <c r="B913" s="146"/>
      <c r="C913" s="145"/>
      <c r="D913" s="145"/>
      <c r="E913" s="145"/>
      <c r="F913" s="145"/>
      <c r="G913" s="141" t="str">
        <f t="shared" ca="1" si="55"/>
        <v>hi</v>
      </c>
      <c r="H913" s="141">
        <f t="shared" si="56"/>
        <v>0</v>
      </c>
      <c r="I913" s="141">
        <f t="shared" ca="1" si="57"/>
        <v>0</v>
      </c>
      <c r="J913" s="141">
        <f t="shared" ca="1" si="58"/>
        <v>0</v>
      </c>
    </row>
    <row r="914" spans="1:10">
      <c r="A914" s="145"/>
      <c r="B914" s="146"/>
      <c r="C914" s="145"/>
      <c r="D914" s="145"/>
      <c r="E914" s="145"/>
      <c r="F914" s="145"/>
      <c r="G914" s="141" t="str">
        <f t="shared" ca="1" si="55"/>
        <v>hi</v>
      </c>
      <c r="H914" s="141">
        <f t="shared" si="56"/>
        <v>0</v>
      </c>
      <c r="I914" s="141">
        <f t="shared" ca="1" si="57"/>
        <v>0</v>
      </c>
      <c r="J914" s="141">
        <f t="shared" ca="1" si="58"/>
        <v>0</v>
      </c>
    </row>
    <row r="915" spans="1:10">
      <c r="A915" s="145"/>
      <c r="B915" s="146"/>
      <c r="C915" s="145"/>
      <c r="D915" s="145"/>
      <c r="E915" s="145"/>
      <c r="F915" s="145"/>
      <c r="G915" s="141" t="str">
        <f t="shared" ca="1" si="55"/>
        <v>hi</v>
      </c>
      <c r="H915" s="141">
        <f t="shared" si="56"/>
        <v>0</v>
      </c>
      <c r="I915" s="141">
        <f t="shared" ca="1" si="57"/>
        <v>0</v>
      </c>
      <c r="J915" s="141">
        <f t="shared" ca="1" si="58"/>
        <v>0</v>
      </c>
    </row>
    <row r="916" spans="1:10">
      <c r="A916" s="145"/>
      <c r="B916" s="146"/>
      <c r="C916" s="145"/>
      <c r="D916" s="145"/>
      <c r="E916" s="145"/>
      <c r="F916" s="145"/>
      <c r="G916" s="141" t="str">
        <f t="shared" ca="1" si="55"/>
        <v>hi</v>
      </c>
      <c r="H916" s="141">
        <f t="shared" si="56"/>
        <v>0</v>
      </c>
      <c r="I916" s="141">
        <f t="shared" ca="1" si="57"/>
        <v>0</v>
      </c>
      <c r="J916" s="141">
        <f t="shared" ca="1" si="58"/>
        <v>0</v>
      </c>
    </row>
    <row r="917" spans="1:10">
      <c r="A917" s="145"/>
      <c r="B917" s="146"/>
      <c r="C917" s="145"/>
      <c r="D917" s="145"/>
      <c r="E917" s="145"/>
      <c r="F917" s="145"/>
      <c r="G917" s="141" t="str">
        <f t="shared" ca="1" si="55"/>
        <v>hi</v>
      </c>
      <c r="H917" s="141">
        <f t="shared" si="56"/>
        <v>0</v>
      </c>
      <c r="I917" s="141">
        <f t="shared" ca="1" si="57"/>
        <v>0</v>
      </c>
      <c r="J917" s="141">
        <f t="shared" ca="1" si="58"/>
        <v>0</v>
      </c>
    </row>
    <row r="918" spans="1:10">
      <c r="A918" s="145"/>
      <c r="B918" s="146"/>
      <c r="C918" s="145"/>
      <c r="D918" s="145"/>
      <c r="E918" s="145"/>
      <c r="F918" s="145"/>
      <c r="G918" s="141" t="str">
        <f t="shared" ca="1" si="55"/>
        <v>hi</v>
      </c>
      <c r="H918" s="141">
        <f t="shared" si="56"/>
        <v>0</v>
      </c>
      <c r="I918" s="141">
        <f t="shared" ca="1" si="57"/>
        <v>0</v>
      </c>
      <c r="J918" s="141">
        <f t="shared" ca="1" si="58"/>
        <v>0</v>
      </c>
    </row>
    <row r="919" spans="1:10">
      <c r="A919" s="145"/>
      <c r="B919" s="146"/>
      <c r="C919" s="145"/>
      <c r="D919" s="145"/>
      <c r="E919" s="145"/>
      <c r="F919" s="145"/>
      <c r="G919" s="141" t="str">
        <f t="shared" ca="1" si="55"/>
        <v>hi</v>
      </c>
      <c r="H919" s="141">
        <f t="shared" si="56"/>
        <v>0</v>
      </c>
      <c r="I919" s="141">
        <f t="shared" ca="1" si="57"/>
        <v>0</v>
      </c>
      <c r="J919" s="141">
        <f t="shared" ca="1" si="58"/>
        <v>0</v>
      </c>
    </row>
    <row r="920" spans="1:10">
      <c r="A920" s="145"/>
      <c r="B920" s="146"/>
      <c r="C920" s="145"/>
      <c r="D920" s="145"/>
      <c r="E920" s="145"/>
      <c r="F920" s="145"/>
      <c r="G920" s="141" t="str">
        <f t="shared" ca="1" si="55"/>
        <v>hi</v>
      </c>
      <c r="H920" s="141">
        <f t="shared" si="56"/>
        <v>0</v>
      </c>
      <c r="I920" s="141">
        <f t="shared" ca="1" si="57"/>
        <v>0</v>
      </c>
      <c r="J920" s="141">
        <f t="shared" ca="1" si="58"/>
        <v>0</v>
      </c>
    </row>
    <row r="921" spans="1:10">
      <c r="A921" s="145"/>
      <c r="B921" s="146"/>
      <c r="C921" s="145"/>
      <c r="D921" s="145"/>
      <c r="E921" s="145"/>
      <c r="F921" s="145"/>
      <c r="G921" s="141" t="str">
        <f t="shared" ca="1" si="55"/>
        <v>hi</v>
      </c>
      <c r="H921" s="141">
        <f t="shared" si="56"/>
        <v>0</v>
      </c>
      <c r="I921" s="141">
        <f t="shared" ca="1" si="57"/>
        <v>0</v>
      </c>
      <c r="J921" s="141">
        <f t="shared" ca="1" si="58"/>
        <v>0</v>
      </c>
    </row>
    <row r="922" spans="1:10">
      <c r="A922" s="145"/>
      <c r="B922" s="146"/>
      <c r="C922" s="145"/>
      <c r="D922" s="145"/>
      <c r="E922" s="145"/>
      <c r="F922" s="145"/>
      <c r="G922" s="141" t="str">
        <f t="shared" ca="1" si="55"/>
        <v>hi</v>
      </c>
      <c r="H922" s="141">
        <f t="shared" si="56"/>
        <v>0</v>
      </c>
      <c r="I922" s="141">
        <f t="shared" ca="1" si="57"/>
        <v>0</v>
      </c>
      <c r="J922" s="141">
        <f t="shared" ca="1" si="58"/>
        <v>0</v>
      </c>
    </row>
    <row r="923" spans="1:10">
      <c r="A923" s="145"/>
      <c r="B923" s="146"/>
      <c r="C923" s="145"/>
      <c r="D923" s="145"/>
      <c r="E923" s="145"/>
      <c r="F923" s="145"/>
      <c r="G923" s="141" t="str">
        <f t="shared" ca="1" si="55"/>
        <v>hi</v>
      </c>
      <c r="H923" s="141">
        <f t="shared" si="56"/>
        <v>0</v>
      </c>
      <c r="I923" s="141">
        <f t="shared" ca="1" si="57"/>
        <v>0</v>
      </c>
      <c r="J923" s="141">
        <f t="shared" ca="1" si="58"/>
        <v>0</v>
      </c>
    </row>
    <row r="924" spans="1:10">
      <c r="A924" s="145"/>
      <c r="B924" s="146"/>
      <c r="C924" s="145"/>
      <c r="D924" s="145"/>
      <c r="E924" s="145"/>
      <c r="F924" s="145"/>
      <c r="G924" s="141" t="str">
        <f t="shared" ca="1" si="55"/>
        <v>hi</v>
      </c>
      <c r="H924" s="141">
        <f t="shared" si="56"/>
        <v>0</v>
      </c>
      <c r="I924" s="141">
        <f t="shared" ca="1" si="57"/>
        <v>0</v>
      </c>
      <c r="J924" s="141">
        <f t="shared" ca="1" si="58"/>
        <v>0</v>
      </c>
    </row>
    <row r="925" spans="1:10">
      <c r="A925" s="145"/>
      <c r="B925" s="146"/>
      <c r="C925" s="145"/>
      <c r="D925" s="145"/>
      <c r="E925" s="145"/>
      <c r="F925" s="145"/>
      <c r="G925" s="141" t="str">
        <f t="shared" ca="1" si="55"/>
        <v>hi</v>
      </c>
      <c r="H925" s="141">
        <f t="shared" si="56"/>
        <v>0</v>
      </c>
      <c r="I925" s="141">
        <f t="shared" ca="1" si="57"/>
        <v>0</v>
      </c>
      <c r="J925" s="141">
        <f t="shared" ca="1" si="58"/>
        <v>0</v>
      </c>
    </row>
    <row r="926" spans="1:10">
      <c r="A926" s="145"/>
      <c r="B926" s="146"/>
      <c r="C926" s="145"/>
      <c r="D926" s="145"/>
      <c r="E926" s="145"/>
      <c r="F926" s="145"/>
      <c r="G926" s="141" t="str">
        <f t="shared" ca="1" si="55"/>
        <v>hi</v>
      </c>
      <c r="H926" s="141">
        <f t="shared" si="56"/>
        <v>0</v>
      </c>
      <c r="I926" s="141">
        <f t="shared" ca="1" si="57"/>
        <v>0</v>
      </c>
      <c r="J926" s="141">
        <f t="shared" ca="1" si="58"/>
        <v>0</v>
      </c>
    </row>
    <row r="927" spans="1:10">
      <c r="A927" s="145"/>
      <c r="B927" s="146"/>
      <c r="C927" s="145"/>
      <c r="D927" s="145"/>
      <c r="E927" s="145"/>
      <c r="F927" s="145"/>
      <c r="G927" s="141" t="str">
        <f t="shared" ca="1" si="55"/>
        <v>hi</v>
      </c>
      <c r="H927" s="141">
        <f t="shared" si="56"/>
        <v>0</v>
      </c>
      <c r="I927" s="141">
        <f t="shared" ca="1" si="57"/>
        <v>0</v>
      </c>
      <c r="J927" s="141">
        <f t="shared" ca="1" si="58"/>
        <v>0</v>
      </c>
    </row>
    <row r="928" spans="1:10">
      <c r="A928" s="145"/>
      <c r="B928" s="146"/>
      <c r="C928" s="145"/>
      <c r="D928" s="145"/>
      <c r="E928" s="145"/>
      <c r="F928" s="145"/>
      <c r="G928" s="141" t="str">
        <f t="shared" ca="1" si="55"/>
        <v>hi</v>
      </c>
      <c r="H928" s="141">
        <f t="shared" si="56"/>
        <v>0</v>
      </c>
      <c r="I928" s="141">
        <f t="shared" ca="1" si="57"/>
        <v>0</v>
      </c>
      <c r="J928" s="141">
        <f t="shared" ca="1" si="58"/>
        <v>0</v>
      </c>
    </row>
    <row r="929" spans="1:10">
      <c r="A929" s="145"/>
      <c r="B929" s="146"/>
      <c r="C929" s="145"/>
      <c r="D929" s="145"/>
      <c r="E929" s="145"/>
      <c r="F929" s="145"/>
      <c r="G929" s="141" t="str">
        <f t="shared" ca="1" si="55"/>
        <v>hi</v>
      </c>
      <c r="H929" s="141">
        <f t="shared" si="56"/>
        <v>0</v>
      </c>
      <c r="I929" s="141">
        <f t="shared" ca="1" si="57"/>
        <v>0</v>
      </c>
      <c r="J929" s="141">
        <f t="shared" ca="1" si="58"/>
        <v>0</v>
      </c>
    </row>
    <row r="930" spans="1:10">
      <c r="A930" s="145"/>
      <c r="B930" s="146"/>
      <c r="C930" s="145"/>
      <c r="D930" s="145"/>
      <c r="E930" s="145"/>
      <c r="F930" s="145"/>
      <c r="G930" s="141" t="str">
        <f t="shared" ca="1" si="55"/>
        <v>hi</v>
      </c>
      <c r="H930" s="141">
        <f t="shared" si="56"/>
        <v>0</v>
      </c>
      <c r="I930" s="141">
        <f t="shared" ca="1" si="57"/>
        <v>0</v>
      </c>
      <c r="J930" s="141">
        <f t="shared" ca="1" si="58"/>
        <v>0</v>
      </c>
    </row>
    <row r="931" spans="1:10">
      <c r="A931" s="145"/>
      <c r="B931" s="146"/>
      <c r="C931" s="145"/>
      <c r="D931" s="145"/>
      <c r="E931" s="145"/>
      <c r="F931" s="145"/>
      <c r="G931" s="141" t="str">
        <f t="shared" ca="1" si="55"/>
        <v>hi</v>
      </c>
      <c r="H931" s="141">
        <f t="shared" si="56"/>
        <v>0</v>
      </c>
      <c r="I931" s="141">
        <f t="shared" ca="1" si="57"/>
        <v>0</v>
      </c>
      <c r="J931" s="141">
        <f t="shared" ca="1" si="58"/>
        <v>0</v>
      </c>
    </row>
    <row r="932" spans="1:10">
      <c r="A932" s="145"/>
      <c r="B932" s="146"/>
      <c r="C932" s="145"/>
      <c r="D932" s="145"/>
      <c r="E932" s="145"/>
      <c r="F932" s="145"/>
      <c r="G932" s="141" t="str">
        <f t="shared" ca="1" si="55"/>
        <v>hi</v>
      </c>
      <c r="H932" s="141">
        <f t="shared" si="56"/>
        <v>0</v>
      </c>
      <c r="I932" s="141">
        <f t="shared" ca="1" si="57"/>
        <v>0</v>
      </c>
      <c r="J932" s="141">
        <f t="shared" ca="1" si="58"/>
        <v>0</v>
      </c>
    </row>
    <row r="933" spans="1:10">
      <c r="A933" s="145"/>
      <c r="B933" s="146"/>
      <c r="C933" s="145"/>
      <c r="D933" s="145"/>
      <c r="E933" s="145"/>
      <c r="F933" s="145"/>
      <c r="G933" s="141" t="str">
        <f t="shared" ca="1" si="55"/>
        <v>hi</v>
      </c>
      <c r="H933" s="141">
        <f t="shared" si="56"/>
        <v>0</v>
      </c>
      <c r="I933" s="141">
        <f t="shared" ca="1" si="57"/>
        <v>0</v>
      </c>
      <c r="J933" s="141">
        <f t="shared" ca="1" si="58"/>
        <v>0</v>
      </c>
    </row>
    <row r="934" spans="1:10">
      <c r="A934" s="145"/>
      <c r="B934" s="146"/>
      <c r="C934" s="145"/>
      <c r="D934" s="145"/>
      <c r="E934" s="145"/>
      <c r="F934" s="145"/>
      <c r="G934" s="141" t="str">
        <f t="shared" ca="1" si="55"/>
        <v>hi</v>
      </c>
      <c r="H934" s="141">
        <f t="shared" si="56"/>
        <v>0</v>
      </c>
      <c r="I934" s="141">
        <f t="shared" ca="1" si="57"/>
        <v>0</v>
      </c>
      <c r="J934" s="141">
        <f t="shared" ca="1" si="58"/>
        <v>0</v>
      </c>
    </row>
    <row r="935" spans="1:10">
      <c r="A935" s="145"/>
      <c r="B935" s="146"/>
      <c r="C935" s="145"/>
      <c r="D935" s="145"/>
      <c r="E935" s="145"/>
      <c r="F935" s="145"/>
      <c r="G935" s="141" t="str">
        <f t="shared" ca="1" si="55"/>
        <v>hi</v>
      </c>
      <c r="H935" s="141">
        <f t="shared" si="56"/>
        <v>0</v>
      </c>
      <c r="I935" s="141">
        <f t="shared" ca="1" si="57"/>
        <v>0</v>
      </c>
      <c r="J935" s="141">
        <f t="shared" ca="1" si="58"/>
        <v>0</v>
      </c>
    </row>
    <row r="936" spans="1:10">
      <c r="A936" s="145"/>
      <c r="B936" s="146"/>
      <c r="C936" s="145"/>
      <c r="D936" s="145"/>
      <c r="E936" s="145"/>
      <c r="F936" s="145"/>
      <c r="G936" s="141" t="str">
        <f t="shared" ca="1" si="55"/>
        <v>hi</v>
      </c>
      <c r="H936" s="141">
        <f t="shared" si="56"/>
        <v>0</v>
      </c>
      <c r="I936" s="141">
        <f t="shared" ca="1" si="57"/>
        <v>0</v>
      </c>
      <c r="J936" s="141">
        <f t="shared" ca="1" si="58"/>
        <v>0</v>
      </c>
    </row>
    <row r="937" spans="1:10">
      <c r="A937" s="145"/>
      <c r="B937" s="146"/>
      <c r="C937" s="145"/>
      <c r="D937" s="145"/>
      <c r="E937" s="145"/>
      <c r="F937" s="145"/>
      <c r="G937" s="141" t="str">
        <f t="shared" ca="1" si="55"/>
        <v>hi</v>
      </c>
      <c r="H937" s="141">
        <f t="shared" si="56"/>
        <v>0</v>
      </c>
      <c r="I937" s="141">
        <f t="shared" ca="1" si="57"/>
        <v>0</v>
      </c>
      <c r="J937" s="141">
        <f t="shared" ca="1" si="58"/>
        <v>0</v>
      </c>
    </row>
    <row r="938" spans="1:10">
      <c r="A938" s="145"/>
      <c r="B938" s="146"/>
      <c r="C938" s="145"/>
      <c r="D938" s="145"/>
      <c r="E938" s="145"/>
      <c r="F938" s="145"/>
      <c r="G938" s="141" t="str">
        <f t="shared" ca="1" si="55"/>
        <v>hi</v>
      </c>
      <c r="H938" s="141">
        <f t="shared" si="56"/>
        <v>0</v>
      </c>
      <c r="I938" s="141">
        <f t="shared" ca="1" si="57"/>
        <v>0</v>
      </c>
      <c r="J938" s="141">
        <f t="shared" ca="1" si="58"/>
        <v>0</v>
      </c>
    </row>
    <row r="939" spans="1:10">
      <c r="A939" s="145"/>
      <c r="B939" s="146"/>
      <c r="C939" s="145"/>
      <c r="D939" s="145"/>
      <c r="E939" s="145"/>
      <c r="F939" s="145"/>
      <c r="G939" s="141" t="str">
        <f t="shared" ca="1" si="55"/>
        <v>hi</v>
      </c>
      <c r="H939" s="141">
        <f t="shared" si="56"/>
        <v>0</v>
      </c>
      <c r="I939" s="141">
        <f t="shared" ca="1" si="57"/>
        <v>0</v>
      </c>
      <c r="J939" s="141">
        <f t="shared" ca="1" si="58"/>
        <v>0</v>
      </c>
    </row>
    <row r="940" spans="1:10">
      <c r="A940" s="145"/>
      <c r="B940" s="146"/>
      <c r="C940" s="145"/>
      <c r="D940" s="145"/>
      <c r="E940" s="145"/>
      <c r="F940" s="145"/>
      <c r="G940" s="141" t="str">
        <f t="shared" ca="1" si="55"/>
        <v>hi</v>
      </c>
      <c r="H940" s="141">
        <f t="shared" si="56"/>
        <v>0</v>
      </c>
      <c r="I940" s="141">
        <f t="shared" ca="1" si="57"/>
        <v>0</v>
      </c>
      <c r="J940" s="141">
        <f t="shared" ca="1" si="58"/>
        <v>0</v>
      </c>
    </row>
    <row r="941" spans="1:10">
      <c r="A941" s="145"/>
      <c r="B941" s="146"/>
      <c r="C941" s="145"/>
      <c r="D941" s="145"/>
      <c r="E941" s="145"/>
      <c r="F941" s="145"/>
      <c r="G941" s="141" t="str">
        <f t="shared" ca="1" si="55"/>
        <v>hi</v>
      </c>
      <c r="H941" s="141">
        <f t="shared" si="56"/>
        <v>0</v>
      </c>
      <c r="I941" s="141">
        <f t="shared" ca="1" si="57"/>
        <v>0</v>
      </c>
      <c r="J941" s="141">
        <f t="shared" ca="1" si="58"/>
        <v>0</v>
      </c>
    </row>
    <row r="942" spans="1:10">
      <c r="A942" s="145"/>
      <c r="B942" s="146"/>
      <c r="C942" s="145"/>
      <c r="D942" s="145"/>
      <c r="E942" s="145"/>
      <c r="F942" s="145"/>
      <c r="G942" s="141" t="str">
        <f t="shared" ca="1" si="55"/>
        <v>hi</v>
      </c>
      <c r="H942" s="141">
        <f t="shared" si="56"/>
        <v>0</v>
      </c>
      <c r="I942" s="141">
        <f t="shared" ca="1" si="57"/>
        <v>0</v>
      </c>
      <c r="J942" s="141">
        <f t="shared" ca="1" si="58"/>
        <v>0</v>
      </c>
    </row>
    <row r="943" spans="1:10">
      <c r="A943" s="145"/>
      <c r="B943" s="146"/>
      <c r="C943" s="145"/>
      <c r="D943" s="145"/>
      <c r="E943" s="145"/>
      <c r="F943" s="145"/>
      <c r="G943" s="141" t="str">
        <f t="shared" ca="1" si="55"/>
        <v>hi</v>
      </c>
      <c r="H943" s="141">
        <f t="shared" si="56"/>
        <v>0</v>
      </c>
      <c r="I943" s="141">
        <f t="shared" ca="1" si="57"/>
        <v>0</v>
      </c>
      <c r="J943" s="141">
        <f t="shared" ca="1" si="58"/>
        <v>0</v>
      </c>
    </row>
    <row r="944" spans="1:10">
      <c r="A944" s="145"/>
      <c r="B944" s="146"/>
      <c r="C944" s="145"/>
      <c r="D944" s="145"/>
      <c r="E944" s="145"/>
      <c r="F944" s="145"/>
      <c r="G944" s="141" t="str">
        <f t="shared" ca="1" si="55"/>
        <v>hi</v>
      </c>
      <c r="H944" s="141">
        <f t="shared" si="56"/>
        <v>0</v>
      </c>
      <c r="I944" s="141">
        <f t="shared" ca="1" si="57"/>
        <v>0</v>
      </c>
      <c r="J944" s="141">
        <f t="shared" ca="1" si="58"/>
        <v>0</v>
      </c>
    </row>
    <row r="945" spans="1:10">
      <c r="A945" s="145"/>
      <c r="B945" s="146"/>
      <c r="C945" s="145"/>
      <c r="D945" s="145"/>
      <c r="E945" s="145"/>
      <c r="F945" s="145"/>
      <c r="G945" s="141" t="str">
        <f t="shared" ca="1" si="55"/>
        <v>hi</v>
      </c>
      <c r="H945" s="141">
        <f t="shared" si="56"/>
        <v>0</v>
      </c>
      <c r="I945" s="141">
        <f t="shared" ca="1" si="57"/>
        <v>0</v>
      </c>
      <c r="J945" s="141">
        <f t="shared" ca="1" si="58"/>
        <v>0</v>
      </c>
    </row>
    <row r="946" spans="1:10">
      <c r="A946" s="145"/>
      <c r="B946" s="146"/>
      <c r="C946" s="145"/>
      <c r="D946" s="145"/>
      <c r="E946" s="145"/>
      <c r="F946" s="145"/>
      <c r="G946" s="141" t="str">
        <f t="shared" ca="1" si="55"/>
        <v>hi</v>
      </c>
      <c r="H946" s="141">
        <f t="shared" si="56"/>
        <v>0</v>
      </c>
      <c r="I946" s="141">
        <f t="shared" ca="1" si="57"/>
        <v>0</v>
      </c>
      <c r="J946" s="141">
        <f t="shared" ca="1" si="58"/>
        <v>0</v>
      </c>
    </row>
    <row r="947" spans="1:10">
      <c r="A947" s="145"/>
      <c r="B947" s="146"/>
      <c r="C947" s="145"/>
      <c r="D947" s="145"/>
      <c r="E947" s="145"/>
      <c r="F947" s="145"/>
      <c r="G947" s="141" t="str">
        <f t="shared" ca="1" si="55"/>
        <v>hi</v>
      </c>
      <c r="H947" s="141">
        <f t="shared" si="56"/>
        <v>0</v>
      </c>
      <c r="I947" s="141">
        <f t="shared" ca="1" si="57"/>
        <v>0</v>
      </c>
      <c r="J947" s="141">
        <f t="shared" ca="1" si="58"/>
        <v>0</v>
      </c>
    </row>
    <row r="948" spans="1:10">
      <c r="A948" s="145"/>
      <c r="B948" s="146"/>
      <c r="C948" s="145"/>
      <c r="D948" s="145"/>
      <c r="E948" s="145"/>
      <c r="F948" s="145"/>
      <c r="G948" s="141" t="str">
        <f t="shared" ca="1" si="55"/>
        <v>hi</v>
      </c>
      <c r="H948" s="141">
        <f t="shared" si="56"/>
        <v>0</v>
      </c>
      <c r="I948" s="141">
        <f t="shared" ca="1" si="57"/>
        <v>0</v>
      </c>
      <c r="J948" s="141">
        <f t="shared" ca="1" si="58"/>
        <v>0</v>
      </c>
    </row>
    <row r="949" spans="1:10">
      <c r="A949" s="145"/>
      <c r="B949" s="146"/>
      <c r="C949" s="145"/>
      <c r="D949" s="145"/>
      <c r="E949" s="145"/>
      <c r="F949" s="145"/>
      <c r="G949" s="141" t="str">
        <f t="shared" ca="1" si="55"/>
        <v>hi</v>
      </c>
      <c r="H949" s="141">
        <f t="shared" si="56"/>
        <v>0</v>
      </c>
      <c r="I949" s="141">
        <f t="shared" ca="1" si="57"/>
        <v>0</v>
      </c>
      <c r="J949" s="141">
        <f t="shared" ca="1" si="58"/>
        <v>0</v>
      </c>
    </row>
    <row r="950" spans="1:10">
      <c r="A950" s="145"/>
      <c r="B950" s="146"/>
      <c r="C950" s="145"/>
      <c r="D950" s="145"/>
      <c r="E950" s="145"/>
      <c r="F950" s="145"/>
      <c r="G950" s="141" t="str">
        <f t="shared" ca="1" si="55"/>
        <v>hi</v>
      </c>
      <c r="H950" s="141">
        <f t="shared" si="56"/>
        <v>0</v>
      </c>
      <c r="I950" s="141">
        <f t="shared" ca="1" si="57"/>
        <v>0</v>
      </c>
      <c r="J950" s="141">
        <f t="shared" ca="1" si="58"/>
        <v>0</v>
      </c>
    </row>
    <row r="951" spans="1:10">
      <c r="A951" s="145"/>
      <c r="B951" s="146"/>
      <c r="C951" s="145"/>
      <c r="D951" s="145"/>
      <c r="E951" s="145"/>
      <c r="F951" s="145"/>
      <c r="G951" s="141" t="str">
        <f t="shared" ca="1" si="55"/>
        <v>hi</v>
      </c>
      <c r="H951" s="141">
        <f t="shared" si="56"/>
        <v>0</v>
      </c>
      <c r="I951" s="141">
        <f t="shared" ca="1" si="57"/>
        <v>0</v>
      </c>
      <c r="J951" s="141">
        <f t="shared" ca="1" si="58"/>
        <v>0</v>
      </c>
    </row>
    <row r="952" spans="1:10">
      <c r="A952" s="145"/>
      <c r="B952" s="146"/>
      <c r="C952" s="145"/>
      <c r="D952" s="145"/>
      <c r="E952" s="145"/>
      <c r="F952" s="145"/>
      <c r="G952" s="141" t="str">
        <f t="shared" ca="1" si="55"/>
        <v>hi</v>
      </c>
      <c r="H952" s="141">
        <f t="shared" si="56"/>
        <v>0</v>
      </c>
      <c r="I952" s="141">
        <f t="shared" ca="1" si="57"/>
        <v>0</v>
      </c>
      <c r="J952" s="141">
        <f t="shared" ca="1" si="58"/>
        <v>0</v>
      </c>
    </row>
    <row r="953" spans="1:10">
      <c r="A953" s="145"/>
      <c r="B953" s="146"/>
      <c r="C953" s="145"/>
      <c r="D953" s="145"/>
      <c r="E953" s="145"/>
      <c r="F953" s="145"/>
      <c r="G953" s="141" t="str">
        <f t="shared" ca="1" si="55"/>
        <v>hi</v>
      </c>
      <c r="H953" s="141">
        <f t="shared" si="56"/>
        <v>0</v>
      </c>
      <c r="I953" s="141">
        <f t="shared" ca="1" si="57"/>
        <v>0</v>
      </c>
      <c r="J953" s="141">
        <f t="shared" ca="1" si="58"/>
        <v>0</v>
      </c>
    </row>
    <row r="954" spans="1:10">
      <c r="A954" s="145"/>
      <c r="B954" s="146"/>
      <c r="C954" s="145"/>
      <c r="D954" s="145"/>
      <c r="E954" s="145"/>
      <c r="F954" s="145"/>
      <c r="G954" s="141" t="str">
        <f t="shared" ca="1" si="55"/>
        <v>hi</v>
      </c>
      <c r="H954" s="141">
        <f t="shared" si="56"/>
        <v>0</v>
      </c>
      <c r="I954" s="141">
        <f t="shared" ca="1" si="57"/>
        <v>0</v>
      </c>
      <c r="J954" s="141">
        <f t="shared" ca="1" si="58"/>
        <v>0</v>
      </c>
    </row>
    <row r="955" spans="1:10">
      <c r="A955" s="145"/>
      <c r="B955" s="146"/>
      <c r="C955" s="145"/>
      <c r="D955" s="145"/>
      <c r="E955" s="145"/>
      <c r="F955" s="145"/>
      <c r="G955" s="141" t="str">
        <f t="shared" ca="1" si="55"/>
        <v>hi</v>
      </c>
      <c r="H955" s="141">
        <f t="shared" si="56"/>
        <v>0</v>
      </c>
      <c r="I955" s="141">
        <f t="shared" ca="1" si="57"/>
        <v>0</v>
      </c>
      <c r="J955" s="141">
        <f t="shared" ca="1" si="58"/>
        <v>0</v>
      </c>
    </row>
    <row r="956" spans="1:10">
      <c r="A956" s="145"/>
      <c r="B956" s="146"/>
      <c r="C956" s="145"/>
      <c r="D956" s="145"/>
      <c r="E956" s="145"/>
      <c r="F956" s="145"/>
      <c r="G956" s="141" t="str">
        <f t="shared" ca="1" si="55"/>
        <v>hi</v>
      </c>
      <c r="H956" s="141">
        <f t="shared" si="56"/>
        <v>0</v>
      </c>
      <c r="I956" s="141">
        <f t="shared" ca="1" si="57"/>
        <v>0</v>
      </c>
      <c r="J956" s="141">
        <f t="shared" ca="1" si="58"/>
        <v>0</v>
      </c>
    </row>
    <row r="957" spans="1:10">
      <c r="A957" s="145"/>
      <c r="B957" s="146"/>
      <c r="C957" s="145"/>
      <c r="D957" s="145"/>
      <c r="E957" s="145"/>
      <c r="F957" s="145"/>
      <c r="G957" s="141" t="str">
        <f t="shared" ca="1" si="55"/>
        <v>hi</v>
      </c>
      <c r="H957" s="141">
        <f t="shared" si="56"/>
        <v>0</v>
      </c>
      <c r="I957" s="141">
        <f t="shared" ca="1" si="57"/>
        <v>0</v>
      </c>
      <c r="J957" s="141">
        <f t="shared" ca="1" si="58"/>
        <v>0</v>
      </c>
    </row>
    <row r="958" spans="1:10">
      <c r="A958" s="145"/>
      <c r="B958" s="146"/>
      <c r="C958" s="145"/>
      <c r="D958" s="145"/>
      <c r="E958" s="145"/>
      <c r="F958" s="145"/>
      <c r="G958" s="141" t="str">
        <f t="shared" ca="1" si="55"/>
        <v>hi</v>
      </c>
      <c r="H958" s="141">
        <f t="shared" si="56"/>
        <v>0</v>
      </c>
      <c r="I958" s="141">
        <f t="shared" ca="1" si="57"/>
        <v>0</v>
      </c>
      <c r="J958" s="141">
        <f t="shared" ca="1" si="58"/>
        <v>0</v>
      </c>
    </row>
    <row r="959" spans="1:10">
      <c r="A959" s="145"/>
      <c r="B959" s="146"/>
      <c r="C959" s="145"/>
      <c r="D959" s="145"/>
      <c r="E959" s="145"/>
      <c r="F959" s="145"/>
      <c r="G959" s="141" t="str">
        <f t="shared" ca="1" si="55"/>
        <v>hi</v>
      </c>
      <c r="H959" s="141">
        <f t="shared" si="56"/>
        <v>0</v>
      </c>
      <c r="I959" s="141">
        <f t="shared" ca="1" si="57"/>
        <v>0</v>
      </c>
      <c r="J959" s="141">
        <f t="shared" ca="1" si="58"/>
        <v>0</v>
      </c>
    </row>
    <row r="960" spans="1:10">
      <c r="A960" s="145"/>
      <c r="B960" s="146"/>
      <c r="C960" s="145"/>
      <c r="D960" s="145"/>
      <c r="E960" s="145"/>
      <c r="F960" s="145"/>
      <c r="G960" s="141" t="str">
        <f t="shared" ca="1" si="55"/>
        <v>hi</v>
      </c>
      <c r="H960" s="141">
        <f t="shared" si="56"/>
        <v>0</v>
      </c>
      <c r="I960" s="141">
        <f t="shared" ca="1" si="57"/>
        <v>0</v>
      </c>
      <c r="J960" s="141">
        <f t="shared" ca="1" si="58"/>
        <v>0</v>
      </c>
    </row>
    <row r="961" spans="1:10">
      <c r="A961" s="145"/>
      <c r="B961" s="146"/>
      <c r="C961" s="145"/>
      <c r="D961" s="145"/>
      <c r="E961" s="145"/>
      <c r="F961" s="145"/>
      <c r="G961" s="141" t="str">
        <f t="shared" ca="1" si="55"/>
        <v>hi</v>
      </c>
      <c r="H961" s="141">
        <f t="shared" si="56"/>
        <v>0</v>
      </c>
      <c r="I961" s="141">
        <f t="shared" ca="1" si="57"/>
        <v>0</v>
      </c>
      <c r="J961" s="141">
        <f t="shared" ca="1" si="58"/>
        <v>0</v>
      </c>
    </row>
    <row r="962" spans="1:10">
      <c r="A962" s="145"/>
      <c r="B962" s="146"/>
      <c r="C962" s="145"/>
      <c r="D962" s="145"/>
      <c r="E962" s="145"/>
      <c r="F962" s="145"/>
      <c r="G962" s="141" t="str">
        <f t="shared" ca="1" si="55"/>
        <v>hi</v>
      </c>
      <c r="H962" s="141">
        <f t="shared" si="56"/>
        <v>0</v>
      </c>
      <c r="I962" s="141">
        <f t="shared" ca="1" si="57"/>
        <v>0</v>
      </c>
      <c r="J962" s="141">
        <f t="shared" ca="1" si="58"/>
        <v>0</v>
      </c>
    </row>
    <row r="963" spans="1:10">
      <c r="A963" s="145"/>
      <c r="B963" s="146"/>
      <c r="C963" s="145"/>
      <c r="D963" s="145"/>
      <c r="E963" s="145"/>
      <c r="F963" s="145"/>
      <c r="G963" s="141" t="str">
        <f t="shared" ca="1" si="55"/>
        <v>hi</v>
      </c>
      <c r="H963" s="141">
        <f t="shared" si="56"/>
        <v>0</v>
      </c>
      <c r="I963" s="141">
        <f t="shared" ca="1" si="57"/>
        <v>0</v>
      </c>
      <c r="J963" s="141">
        <f t="shared" ca="1" si="58"/>
        <v>0</v>
      </c>
    </row>
    <row r="964" spans="1:10">
      <c r="A964" s="145"/>
      <c r="B964" s="146"/>
      <c r="C964" s="145"/>
      <c r="D964" s="145"/>
      <c r="E964" s="145"/>
      <c r="F964" s="145"/>
      <c r="G964" s="141" t="str">
        <f t="shared" ca="1" si="55"/>
        <v>hi</v>
      </c>
      <c r="H964" s="141">
        <f t="shared" si="56"/>
        <v>0</v>
      </c>
      <c r="I964" s="141">
        <f t="shared" ca="1" si="57"/>
        <v>0</v>
      </c>
      <c r="J964" s="141">
        <f t="shared" ca="1" si="58"/>
        <v>0</v>
      </c>
    </row>
    <row r="965" spans="1:10">
      <c r="A965" s="145"/>
      <c r="B965" s="146"/>
      <c r="C965" s="145"/>
      <c r="D965" s="145"/>
      <c r="E965" s="145"/>
      <c r="F965" s="145"/>
      <c r="G965" s="141" t="str">
        <f t="shared" ca="1" si="55"/>
        <v>hi</v>
      </c>
      <c r="H965" s="141">
        <f t="shared" si="56"/>
        <v>0</v>
      </c>
      <c r="I965" s="141">
        <f t="shared" ca="1" si="57"/>
        <v>0</v>
      </c>
      <c r="J965" s="141">
        <f t="shared" ca="1" si="58"/>
        <v>0</v>
      </c>
    </row>
    <row r="966" spans="1:10">
      <c r="A966" s="145"/>
      <c r="B966" s="146"/>
      <c r="C966" s="145"/>
      <c r="D966" s="145"/>
      <c r="E966" s="145"/>
      <c r="F966" s="145"/>
      <c r="G966" s="141" t="str">
        <f t="shared" ca="1" si="55"/>
        <v>hi</v>
      </c>
      <c r="H966" s="141">
        <f t="shared" si="56"/>
        <v>0</v>
      </c>
      <c r="I966" s="141">
        <f t="shared" ca="1" si="57"/>
        <v>0</v>
      </c>
      <c r="J966" s="141">
        <f t="shared" ca="1" si="58"/>
        <v>0</v>
      </c>
    </row>
    <row r="967" spans="1:10">
      <c r="A967" s="145"/>
      <c r="B967" s="146"/>
      <c r="C967" s="145"/>
      <c r="D967" s="145"/>
      <c r="E967" s="145"/>
      <c r="F967" s="145"/>
      <c r="G967" s="141" t="str">
        <f t="shared" ca="1" si="55"/>
        <v>hi</v>
      </c>
      <c r="H967" s="141">
        <f t="shared" si="56"/>
        <v>0</v>
      </c>
      <c r="I967" s="141">
        <f t="shared" ca="1" si="57"/>
        <v>0</v>
      </c>
      <c r="J967" s="141">
        <f t="shared" ca="1" si="58"/>
        <v>0</v>
      </c>
    </row>
    <row r="968" spans="1:10">
      <c r="A968" s="145"/>
      <c r="B968" s="146"/>
      <c r="C968" s="145"/>
      <c r="D968" s="145"/>
      <c r="E968" s="145"/>
      <c r="F968" s="145"/>
      <c r="G968" s="141" t="str">
        <f t="shared" ca="1" si="55"/>
        <v>hi</v>
      </c>
      <c r="H968" s="141">
        <f t="shared" si="56"/>
        <v>0</v>
      </c>
      <c r="I968" s="141">
        <f t="shared" ca="1" si="57"/>
        <v>0</v>
      </c>
      <c r="J968" s="141">
        <f t="shared" ca="1" si="58"/>
        <v>0</v>
      </c>
    </row>
    <row r="969" spans="1:10">
      <c r="A969" s="145"/>
      <c r="B969" s="146"/>
      <c r="C969" s="145"/>
      <c r="D969" s="145"/>
      <c r="E969" s="145"/>
      <c r="F969" s="145"/>
      <c r="G969" s="141" t="str">
        <f t="shared" ca="1" si="55"/>
        <v>hi</v>
      </c>
      <c r="H969" s="141">
        <f t="shared" si="56"/>
        <v>0</v>
      </c>
      <c r="I969" s="141">
        <f t="shared" ca="1" si="57"/>
        <v>0</v>
      </c>
      <c r="J969" s="141">
        <f t="shared" ca="1" si="58"/>
        <v>0</v>
      </c>
    </row>
    <row r="970" spans="1:10">
      <c r="A970" s="145"/>
      <c r="B970" s="146"/>
      <c r="C970" s="145"/>
      <c r="D970" s="145"/>
      <c r="E970" s="145"/>
      <c r="F970" s="145"/>
      <c r="G970" s="141" t="str">
        <f t="shared" ca="1" si="55"/>
        <v>hi</v>
      </c>
      <c r="H970" s="141">
        <f t="shared" si="56"/>
        <v>0</v>
      </c>
      <c r="I970" s="141">
        <f t="shared" ca="1" si="57"/>
        <v>0</v>
      </c>
      <c r="J970" s="141">
        <f t="shared" ca="1" si="58"/>
        <v>0</v>
      </c>
    </row>
    <row r="971" spans="1:10">
      <c r="A971" s="145"/>
      <c r="B971" s="146"/>
      <c r="C971" s="145"/>
      <c r="D971" s="145"/>
      <c r="E971" s="145"/>
      <c r="F971" s="145"/>
      <c r="G971" s="141" t="str">
        <f t="shared" ca="1" si="55"/>
        <v>hi</v>
      </c>
      <c r="H971" s="141">
        <f t="shared" si="56"/>
        <v>0</v>
      </c>
      <c r="I971" s="141">
        <f t="shared" ca="1" si="57"/>
        <v>0</v>
      </c>
      <c r="J971" s="141">
        <f t="shared" ca="1" si="58"/>
        <v>0</v>
      </c>
    </row>
    <row r="972" spans="1:10">
      <c r="A972" s="145"/>
      <c r="B972" s="146"/>
      <c r="C972" s="145"/>
      <c r="D972" s="145"/>
      <c r="E972" s="145"/>
      <c r="F972" s="145"/>
      <c r="G972" s="141" t="str">
        <f t="shared" ca="1" si="55"/>
        <v>hi</v>
      </c>
      <c r="H972" s="141">
        <f t="shared" si="56"/>
        <v>0</v>
      </c>
      <c r="I972" s="141">
        <f t="shared" ca="1" si="57"/>
        <v>0</v>
      </c>
      <c r="J972" s="141">
        <f t="shared" ca="1" si="58"/>
        <v>0</v>
      </c>
    </row>
    <row r="973" spans="1:10">
      <c r="A973" s="145"/>
      <c r="B973" s="146"/>
      <c r="C973" s="145"/>
      <c r="D973" s="145"/>
      <c r="E973" s="145"/>
      <c r="F973" s="145"/>
      <c r="G973" s="141" t="str">
        <f t="shared" ca="1" si="55"/>
        <v>hi</v>
      </c>
      <c r="H973" s="141">
        <f t="shared" si="56"/>
        <v>0</v>
      </c>
      <c r="I973" s="141">
        <f t="shared" ca="1" si="57"/>
        <v>0</v>
      </c>
      <c r="J973" s="141">
        <f t="shared" ca="1" si="58"/>
        <v>0</v>
      </c>
    </row>
    <row r="974" spans="1:10">
      <c r="A974" s="145"/>
      <c r="B974" s="146"/>
      <c r="C974" s="145"/>
      <c r="D974" s="145"/>
      <c r="E974" s="145"/>
      <c r="F974" s="145"/>
      <c r="G974" s="141" t="str">
        <f t="shared" ref="G974:G1037" ca="1" si="59">IF(F974&gt;C974,  IF($B$8=0,"lo",IF(RAND()&gt;$B$9,"lo","hi")),   IF($B$8=0,"hi",IF(RAND()&lt;=$B$9,"lo","hi"))   )</f>
        <v>hi</v>
      </c>
      <c r="H974" s="141">
        <f t="shared" ref="H974:H1037" si="60">C974</f>
        <v>0</v>
      </c>
      <c r="I974" s="141">
        <f t="shared" ref="I974:I1037" ca="1" si="61">IF(G974="hi",D974,E974)</f>
        <v>0</v>
      </c>
      <c r="J974" s="141">
        <f t="shared" ref="J974:J1037" ca="1" si="62">IF(G974="hi",E974,D974)</f>
        <v>0</v>
      </c>
    </row>
    <row r="975" spans="1:10">
      <c r="A975" s="145"/>
      <c r="B975" s="146"/>
      <c r="C975" s="145"/>
      <c r="D975" s="145"/>
      <c r="E975" s="145"/>
      <c r="F975" s="145"/>
      <c r="G975" s="141" t="str">
        <f t="shared" ca="1" si="59"/>
        <v>hi</v>
      </c>
      <c r="H975" s="141">
        <f t="shared" si="60"/>
        <v>0</v>
      </c>
      <c r="I975" s="141">
        <f t="shared" ca="1" si="61"/>
        <v>0</v>
      </c>
      <c r="J975" s="141">
        <f t="shared" ca="1" si="62"/>
        <v>0</v>
      </c>
    </row>
    <row r="976" spans="1:10">
      <c r="A976" s="145"/>
      <c r="B976" s="146"/>
      <c r="C976" s="145"/>
      <c r="D976" s="145"/>
      <c r="E976" s="145"/>
      <c r="F976" s="145"/>
      <c r="G976" s="141" t="str">
        <f t="shared" ca="1" si="59"/>
        <v>hi</v>
      </c>
      <c r="H976" s="141">
        <f t="shared" si="60"/>
        <v>0</v>
      </c>
      <c r="I976" s="141">
        <f t="shared" ca="1" si="61"/>
        <v>0</v>
      </c>
      <c r="J976" s="141">
        <f t="shared" ca="1" si="62"/>
        <v>0</v>
      </c>
    </row>
    <row r="977" spans="1:10">
      <c r="A977" s="145"/>
      <c r="B977" s="146"/>
      <c r="C977" s="145"/>
      <c r="D977" s="145"/>
      <c r="E977" s="145"/>
      <c r="F977" s="145"/>
      <c r="G977" s="141" t="str">
        <f t="shared" ca="1" si="59"/>
        <v>hi</v>
      </c>
      <c r="H977" s="141">
        <f t="shared" si="60"/>
        <v>0</v>
      </c>
      <c r="I977" s="141">
        <f t="shared" ca="1" si="61"/>
        <v>0</v>
      </c>
      <c r="J977" s="141">
        <f t="shared" ca="1" si="62"/>
        <v>0</v>
      </c>
    </row>
    <row r="978" spans="1:10">
      <c r="A978" s="145"/>
      <c r="B978" s="146"/>
      <c r="C978" s="145"/>
      <c r="D978" s="145"/>
      <c r="E978" s="145"/>
      <c r="F978" s="145"/>
      <c r="G978" s="141" t="str">
        <f t="shared" ca="1" si="59"/>
        <v>hi</v>
      </c>
      <c r="H978" s="141">
        <f t="shared" si="60"/>
        <v>0</v>
      </c>
      <c r="I978" s="141">
        <f t="shared" ca="1" si="61"/>
        <v>0</v>
      </c>
      <c r="J978" s="141">
        <f t="shared" ca="1" si="62"/>
        <v>0</v>
      </c>
    </row>
    <row r="979" spans="1:10">
      <c r="A979" s="145"/>
      <c r="B979" s="146"/>
      <c r="C979" s="145"/>
      <c r="D979" s="145"/>
      <c r="E979" s="145"/>
      <c r="F979" s="145"/>
      <c r="G979" s="141" t="str">
        <f t="shared" ca="1" si="59"/>
        <v>hi</v>
      </c>
      <c r="H979" s="141">
        <f t="shared" si="60"/>
        <v>0</v>
      </c>
      <c r="I979" s="141">
        <f t="shared" ca="1" si="61"/>
        <v>0</v>
      </c>
      <c r="J979" s="141">
        <f t="shared" ca="1" si="62"/>
        <v>0</v>
      </c>
    </row>
    <row r="980" spans="1:10">
      <c r="A980" s="145"/>
      <c r="B980" s="146"/>
      <c r="C980" s="145"/>
      <c r="D980" s="145"/>
      <c r="E980" s="145"/>
      <c r="F980" s="145"/>
      <c r="G980" s="141" t="str">
        <f t="shared" ca="1" si="59"/>
        <v>hi</v>
      </c>
      <c r="H980" s="141">
        <f t="shared" si="60"/>
        <v>0</v>
      </c>
      <c r="I980" s="141">
        <f t="shared" ca="1" si="61"/>
        <v>0</v>
      </c>
      <c r="J980" s="141">
        <f t="shared" ca="1" si="62"/>
        <v>0</v>
      </c>
    </row>
    <row r="981" spans="1:10">
      <c r="A981" s="145"/>
      <c r="B981" s="146"/>
      <c r="C981" s="145"/>
      <c r="D981" s="145"/>
      <c r="E981" s="145"/>
      <c r="F981" s="145"/>
      <c r="G981" s="141" t="str">
        <f t="shared" ca="1" si="59"/>
        <v>hi</v>
      </c>
      <c r="H981" s="141">
        <f t="shared" si="60"/>
        <v>0</v>
      </c>
      <c r="I981" s="141">
        <f t="shared" ca="1" si="61"/>
        <v>0</v>
      </c>
      <c r="J981" s="141">
        <f t="shared" ca="1" si="62"/>
        <v>0</v>
      </c>
    </row>
    <row r="982" spans="1:10">
      <c r="A982" s="145"/>
      <c r="B982" s="146"/>
      <c r="C982" s="145"/>
      <c r="D982" s="145"/>
      <c r="E982" s="145"/>
      <c r="F982" s="145"/>
      <c r="G982" s="141" t="str">
        <f t="shared" ca="1" si="59"/>
        <v>hi</v>
      </c>
      <c r="H982" s="141">
        <f t="shared" si="60"/>
        <v>0</v>
      </c>
      <c r="I982" s="141">
        <f t="shared" ca="1" si="61"/>
        <v>0</v>
      </c>
      <c r="J982" s="141">
        <f t="shared" ca="1" si="62"/>
        <v>0</v>
      </c>
    </row>
    <row r="983" spans="1:10">
      <c r="A983" s="145"/>
      <c r="B983" s="146"/>
      <c r="C983" s="145"/>
      <c r="D983" s="145"/>
      <c r="E983" s="145"/>
      <c r="F983" s="145"/>
      <c r="G983" s="141" t="str">
        <f t="shared" ca="1" si="59"/>
        <v>hi</v>
      </c>
      <c r="H983" s="141">
        <f t="shared" si="60"/>
        <v>0</v>
      </c>
      <c r="I983" s="141">
        <f t="shared" ca="1" si="61"/>
        <v>0</v>
      </c>
      <c r="J983" s="141">
        <f t="shared" ca="1" si="62"/>
        <v>0</v>
      </c>
    </row>
    <row r="984" spans="1:10">
      <c r="A984" s="145"/>
      <c r="B984" s="146"/>
      <c r="C984" s="145"/>
      <c r="D984" s="145"/>
      <c r="E984" s="145"/>
      <c r="F984" s="145"/>
      <c r="G984" s="141" t="str">
        <f t="shared" ca="1" si="59"/>
        <v>hi</v>
      </c>
      <c r="H984" s="141">
        <f t="shared" si="60"/>
        <v>0</v>
      </c>
      <c r="I984" s="141">
        <f t="shared" ca="1" si="61"/>
        <v>0</v>
      </c>
      <c r="J984" s="141">
        <f t="shared" ca="1" si="62"/>
        <v>0</v>
      </c>
    </row>
    <row r="985" spans="1:10">
      <c r="A985" s="145"/>
      <c r="B985" s="146"/>
      <c r="C985" s="145"/>
      <c r="D985" s="145"/>
      <c r="E985" s="145"/>
      <c r="F985" s="145"/>
      <c r="G985" s="141" t="str">
        <f t="shared" ca="1" si="59"/>
        <v>hi</v>
      </c>
      <c r="H985" s="141">
        <f t="shared" si="60"/>
        <v>0</v>
      </c>
      <c r="I985" s="141">
        <f t="shared" ca="1" si="61"/>
        <v>0</v>
      </c>
      <c r="J985" s="141">
        <f t="shared" ca="1" si="62"/>
        <v>0</v>
      </c>
    </row>
    <row r="986" spans="1:10">
      <c r="A986" s="145"/>
      <c r="B986" s="146"/>
      <c r="C986" s="145"/>
      <c r="D986" s="145"/>
      <c r="E986" s="145"/>
      <c r="F986" s="145"/>
      <c r="G986" s="141" t="str">
        <f t="shared" ca="1" si="59"/>
        <v>hi</v>
      </c>
      <c r="H986" s="141">
        <f t="shared" si="60"/>
        <v>0</v>
      </c>
      <c r="I986" s="141">
        <f t="shared" ca="1" si="61"/>
        <v>0</v>
      </c>
      <c r="J986" s="141">
        <f t="shared" ca="1" si="62"/>
        <v>0</v>
      </c>
    </row>
    <row r="987" spans="1:10">
      <c r="A987" s="145"/>
      <c r="B987" s="146"/>
      <c r="C987" s="145"/>
      <c r="D987" s="145"/>
      <c r="E987" s="145"/>
      <c r="F987" s="145"/>
      <c r="G987" s="141" t="str">
        <f t="shared" ca="1" si="59"/>
        <v>hi</v>
      </c>
      <c r="H987" s="141">
        <f t="shared" si="60"/>
        <v>0</v>
      </c>
      <c r="I987" s="141">
        <f t="shared" ca="1" si="61"/>
        <v>0</v>
      </c>
      <c r="J987" s="141">
        <f t="shared" ca="1" si="62"/>
        <v>0</v>
      </c>
    </row>
    <row r="988" spans="1:10">
      <c r="A988" s="145"/>
      <c r="B988" s="146"/>
      <c r="C988" s="145"/>
      <c r="D988" s="145"/>
      <c r="E988" s="145"/>
      <c r="F988" s="145"/>
      <c r="G988" s="141" t="str">
        <f t="shared" ca="1" si="59"/>
        <v>hi</v>
      </c>
      <c r="H988" s="141">
        <f t="shared" si="60"/>
        <v>0</v>
      </c>
      <c r="I988" s="141">
        <f t="shared" ca="1" si="61"/>
        <v>0</v>
      </c>
      <c r="J988" s="141">
        <f t="shared" ca="1" si="62"/>
        <v>0</v>
      </c>
    </row>
    <row r="989" spans="1:10">
      <c r="A989" s="145"/>
      <c r="B989" s="146"/>
      <c r="C989" s="145"/>
      <c r="D989" s="145"/>
      <c r="E989" s="145"/>
      <c r="F989" s="145"/>
      <c r="G989" s="141" t="str">
        <f t="shared" ca="1" si="59"/>
        <v>hi</v>
      </c>
      <c r="H989" s="141">
        <f t="shared" si="60"/>
        <v>0</v>
      </c>
      <c r="I989" s="141">
        <f t="shared" ca="1" si="61"/>
        <v>0</v>
      </c>
      <c r="J989" s="141">
        <f t="shared" ca="1" si="62"/>
        <v>0</v>
      </c>
    </row>
    <row r="990" spans="1:10">
      <c r="A990" s="145"/>
      <c r="B990" s="146"/>
      <c r="C990" s="145"/>
      <c r="D990" s="145"/>
      <c r="E990" s="145"/>
      <c r="F990" s="145"/>
      <c r="G990" s="141" t="str">
        <f t="shared" ca="1" si="59"/>
        <v>hi</v>
      </c>
      <c r="H990" s="141">
        <f t="shared" si="60"/>
        <v>0</v>
      </c>
      <c r="I990" s="141">
        <f t="shared" ca="1" si="61"/>
        <v>0</v>
      </c>
      <c r="J990" s="141">
        <f t="shared" ca="1" si="62"/>
        <v>0</v>
      </c>
    </row>
    <row r="991" spans="1:10">
      <c r="A991" s="145"/>
      <c r="B991" s="146"/>
      <c r="C991" s="145"/>
      <c r="D991" s="145"/>
      <c r="E991" s="145"/>
      <c r="F991" s="145"/>
      <c r="G991" s="141" t="str">
        <f t="shared" ca="1" si="59"/>
        <v>hi</v>
      </c>
      <c r="H991" s="141">
        <f t="shared" si="60"/>
        <v>0</v>
      </c>
      <c r="I991" s="141">
        <f t="shared" ca="1" si="61"/>
        <v>0</v>
      </c>
      <c r="J991" s="141">
        <f t="shared" ca="1" si="62"/>
        <v>0</v>
      </c>
    </row>
    <row r="992" spans="1:10">
      <c r="A992" s="145"/>
      <c r="B992" s="146"/>
      <c r="C992" s="145"/>
      <c r="D992" s="145"/>
      <c r="E992" s="145"/>
      <c r="F992" s="145"/>
      <c r="G992" s="141" t="str">
        <f t="shared" ca="1" si="59"/>
        <v>hi</v>
      </c>
      <c r="H992" s="141">
        <f t="shared" si="60"/>
        <v>0</v>
      </c>
      <c r="I992" s="141">
        <f t="shared" ca="1" si="61"/>
        <v>0</v>
      </c>
      <c r="J992" s="141">
        <f t="shared" ca="1" si="62"/>
        <v>0</v>
      </c>
    </row>
    <row r="993" spans="1:10">
      <c r="A993" s="145"/>
      <c r="B993" s="146"/>
      <c r="C993" s="145"/>
      <c r="D993" s="145"/>
      <c r="E993" s="145"/>
      <c r="F993" s="145"/>
      <c r="G993" s="141" t="str">
        <f t="shared" ca="1" si="59"/>
        <v>hi</v>
      </c>
      <c r="H993" s="141">
        <f t="shared" si="60"/>
        <v>0</v>
      </c>
      <c r="I993" s="141">
        <f t="shared" ca="1" si="61"/>
        <v>0</v>
      </c>
      <c r="J993" s="141">
        <f t="shared" ca="1" si="62"/>
        <v>0</v>
      </c>
    </row>
    <row r="994" spans="1:10">
      <c r="A994" s="145"/>
      <c r="B994" s="146"/>
      <c r="C994" s="145"/>
      <c r="D994" s="145"/>
      <c r="E994" s="145"/>
      <c r="F994" s="145"/>
      <c r="G994" s="141" t="str">
        <f t="shared" ca="1" si="59"/>
        <v>hi</v>
      </c>
      <c r="H994" s="141">
        <f t="shared" si="60"/>
        <v>0</v>
      </c>
      <c r="I994" s="141">
        <f t="shared" ca="1" si="61"/>
        <v>0</v>
      </c>
      <c r="J994" s="141">
        <f t="shared" ca="1" si="62"/>
        <v>0</v>
      </c>
    </row>
    <row r="995" spans="1:10">
      <c r="A995" s="145"/>
      <c r="B995" s="146"/>
      <c r="C995" s="145"/>
      <c r="D995" s="145"/>
      <c r="E995" s="145"/>
      <c r="F995" s="145"/>
      <c r="G995" s="141" t="str">
        <f t="shared" ca="1" si="59"/>
        <v>hi</v>
      </c>
      <c r="H995" s="141">
        <f t="shared" si="60"/>
        <v>0</v>
      </c>
      <c r="I995" s="141">
        <f t="shared" ca="1" si="61"/>
        <v>0</v>
      </c>
      <c r="J995" s="141">
        <f t="shared" ca="1" si="62"/>
        <v>0</v>
      </c>
    </row>
    <row r="996" spans="1:10">
      <c r="A996" s="145"/>
      <c r="B996" s="146"/>
      <c r="C996" s="145"/>
      <c r="D996" s="145"/>
      <c r="E996" s="145"/>
      <c r="F996" s="145"/>
      <c r="G996" s="141" t="str">
        <f t="shared" ca="1" si="59"/>
        <v>hi</v>
      </c>
      <c r="H996" s="141">
        <f t="shared" si="60"/>
        <v>0</v>
      </c>
      <c r="I996" s="141">
        <f t="shared" ca="1" si="61"/>
        <v>0</v>
      </c>
      <c r="J996" s="141">
        <f t="shared" ca="1" si="62"/>
        <v>0</v>
      </c>
    </row>
    <row r="997" spans="1:10">
      <c r="A997" s="145"/>
      <c r="B997" s="146"/>
      <c r="C997" s="145"/>
      <c r="D997" s="145"/>
      <c r="E997" s="145"/>
      <c r="F997" s="145"/>
      <c r="G997" s="141" t="str">
        <f t="shared" ca="1" si="59"/>
        <v>hi</v>
      </c>
      <c r="H997" s="141">
        <f t="shared" si="60"/>
        <v>0</v>
      </c>
      <c r="I997" s="141">
        <f t="shared" ca="1" si="61"/>
        <v>0</v>
      </c>
      <c r="J997" s="141">
        <f t="shared" ca="1" si="62"/>
        <v>0</v>
      </c>
    </row>
    <row r="998" spans="1:10">
      <c r="A998" s="145"/>
      <c r="B998" s="146"/>
      <c r="C998" s="145"/>
      <c r="D998" s="145"/>
      <c r="E998" s="145"/>
      <c r="F998" s="145"/>
      <c r="G998" s="141" t="str">
        <f t="shared" ca="1" si="59"/>
        <v>hi</v>
      </c>
      <c r="H998" s="141">
        <f t="shared" si="60"/>
        <v>0</v>
      </c>
      <c r="I998" s="141">
        <f t="shared" ca="1" si="61"/>
        <v>0</v>
      </c>
      <c r="J998" s="141">
        <f t="shared" ca="1" si="62"/>
        <v>0</v>
      </c>
    </row>
    <row r="999" spans="1:10">
      <c r="A999" s="145"/>
      <c r="B999" s="146"/>
      <c r="C999" s="145"/>
      <c r="D999" s="145"/>
      <c r="E999" s="145"/>
      <c r="F999" s="145"/>
      <c r="G999" s="141" t="str">
        <f t="shared" ca="1" si="59"/>
        <v>hi</v>
      </c>
      <c r="H999" s="141">
        <f t="shared" si="60"/>
        <v>0</v>
      </c>
      <c r="I999" s="141">
        <f t="shared" ca="1" si="61"/>
        <v>0</v>
      </c>
      <c r="J999" s="141">
        <f t="shared" ca="1" si="62"/>
        <v>0</v>
      </c>
    </row>
    <row r="1000" spans="1:10">
      <c r="A1000" s="145"/>
      <c r="B1000" s="146"/>
      <c r="C1000" s="145"/>
      <c r="D1000" s="145"/>
      <c r="E1000" s="145"/>
      <c r="F1000" s="145"/>
      <c r="G1000" s="141" t="str">
        <f t="shared" ca="1" si="59"/>
        <v>hi</v>
      </c>
      <c r="H1000" s="141">
        <f t="shared" si="60"/>
        <v>0</v>
      </c>
      <c r="I1000" s="141">
        <f t="shared" ca="1" si="61"/>
        <v>0</v>
      </c>
      <c r="J1000" s="141">
        <f t="shared" ca="1" si="62"/>
        <v>0</v>
      </c>
    </row>
    <row r="1001" spans="1:10">
      <c r="A1001" s="145"/>
      <c r="B1001" s="146"/>
      <c r="C1001" s="145"/>
      <c r="D1001" s="145"/>
      <c r="E1001" s="145"/>
      <c r="F1001" s="145"/>
      <c r="G1001" s="141" t="str">
        <f t="shared" ca="1" si="59"/>
        <v>hi</v>
      </c>
      <c r="H1001" s="141">
        <f t="shared" si="60"/>
        <v>0</v>
      </c>
      <c r="I1001" s="141">
        <f t="shared" ca="1" si="61"/>
        <v>0</v>
      </c>
      <c r="J1001" s="141">
        <f t="shared" ca="1" si="62"/>
        <v>0</v>
      </c>
    </row>
    <row r="1002" spans="1:10">
      <c r="A1002" s="145"/>
      <c r="B1002" s="146"/>
      <c r="C1002" s="145"/>
      <c r="D1002" s="145"/>
      <c r="E1002" s="145"/>
      <c r="F1002" s="145"/>
      <c r="G1002" s="141" t="str">
        <f t="shared" ca="1" si="59"/>
        <v>hi</v>
      </c>
      <c r="H1002" s="141">
        <f t="shared" si="60"/>
        <v>0</v>
      </c>
      <c r="I1002" s="141">
        <f t="shared" ca="1" si="61"/>
        <v>0</v>
      </c>
      <c r="J1002" s="141">
        <f t="shared" ca="1" si="62"/>
        <v>0</v>
      </c>
    </row>
    <row r="1003" spans="1:10">
      <c r="A1003" s="145"/>
      <c r="B1003" s="146"/>
      <c r="C1003" s="145"/>
      <c r="D1003" s="145"/>
      <c r="E1003" s="145"/>
      <c r="F1003" s="145"/>
      <c r="G1003" s="141" t="str">
        <f t="shared" ca="1" si="59"/>
        <v>hi</v>
      </c>
      <c r="H1003" s="141">
        <f t="shared" si="60"/>
        <v>0</v>
      </c>
      <c r="I1003" s="141">
        <f t="shared" ca="1" si="61"/>
        <v>0</v>
      </c>
      <c r="J1003" s="141">
        <f t="shared" ca="1" si="62"/>
        <v>0</v>
      </c>
    </row>
    <row r="1004" spans="1:10">
      <c r="A1004" s="145"/>
      <c r="B1004" s="146"/>
      <c r="C1004" s="145"/>
      <c r="D1004" s="145"/>
      <c r="E1004" s="145"/>
      <c r="F1004" s="145"/>
      <c r="G1004" s="141" t="str">
        <f t="shared" ca="1" si="59"/>
        <v>hi</v>
      </c>
      <c r="H1004" s="141">
        <f t="shared" si="60"/>
        <v>0</v>
      </c>
      <c r="I1004" s="141">
        <f t="shared" ca="1" si="61"/>
        <v>0</v>
      </c>
      <c r="J1004" s="141">
        <f t="shared" ca="1" si="62"/>
        <v>0</v>
      </c>
    </row>
    <row r="1005" spans="1:10">
      <c r="A1005" s="145"/>
      <c r="B1005" s="146"/>
      <c r="C1005" s="145"/>
      <c r="D1005" s="145"/>
      <c r="E1005" s="145"/>
      <c r="F1005" s="145"/>
      <c r="G1005" s="141" t="str">
        <f t="shared" ca="1" si="59"/>
        <v>hi</v>
      </c>
      <c r="H1005" s="141">
        <f t="shared" si="60"/>
        <v>0</v>
      </c>
      <c r="I1005" s="141">
        <f t="shared" ca="1" si="61"/>
        <v>0</v>
      </c>
      <c r="J1005" s="141">
        <f t="shared" ca="1" si="62"/>
        <v>0</v>
      </c>
    </row>
    <row r="1006" spans="1:10">
      <c r="A1006" s="145"/>
      <c r="B1006" s="146"/>
      <c r="C1006" s="145"/>
      <c r="D1006" s="145"/>
      <c r="E1006" s="145"/>
      <c r="F1006" s="145"/>
      <c r="G1006" s="141" t="str">
        <f t="shared" ca="1" si="59"/>
        <v>hi</v>
      </c>
      <c r="H1006" s="141">
        <f t="shared" si="60"/>
        <v>0</v>
      </c>
      <c r="I1006" s="141">
        <f t="shared" ca="1" si="61"/>
        <v>0</v>
      </c>
      <c r="J1006" s="141">
        <f t="shared" ca="1" si="62"/>
        <v>0</v>
      </c>
    </row>
    <row r="1007" spans="1:10">
      <c r="A1007" s="145"/>
      <c r="B1007" s="146"/>
      <c r="C1007" s="145"/>
      <c r="D1007" s="145"/>
      <c r="E1007" s="145"/>
      <c r="F1007" s="145"/>
      <c r="G1007" s="141" t="str">
        <f t="shared" ca="1" si="59"/>
        <v>hi</v>
      </c>
      <c r="H1007" s="141">
        <f t="shared" si="60"/>
        <v>0</v>
      </c>
      <c r="I1007" s="141">
        <f t="shared" ca="1" si="61"/>
        <v>0</v>
      </c>
      <c r="J1007" s="141">
        <f t="shared" ca="1" si="62"/>
        <v>0</v>
      </c>
    </row>
    <row r="1008" spans="1:10">
      <c r="A1008" s="145"/>
      <c r="B1008" s="146"/>
      <c r="C1008" s="145"/>
      <c r="D1008" s="145"/>
      <c r="E1008" s="145"/>
      <c r="F1008" s="145"/>
      <c r="G1008" s="141" t="str">
        <f t="shared" ca="1" si="59"/>
        <v>hi</v>
      </c>
      <c r="H1008" s="141">
        <f t="shared" si="60"/>
        <v>0</v>
      </c>
      <c r="I1008" s="141">
        <f t="shared" ca="1" si="61"/>
        <v>0</v>
      </c>
      <c r="J1008" s="141">
        <f t="shared" ca="1" si="62"/>
        <v>0</v>
      </c>
    </row>
    <row r="1009" spans="1:10">
      <c r="A1009" s="145"/>
      <c r="B1009" s="146"/>
      <c r="C1009" s="145"/>
      <c r="D1009" s="145"/>
      <c r="E1009" s="145"/>
      <c r="F1009" s="145"/>
      <c r="G1009" s="141" t="str">
        <f t="shared" ca="1" si="59"/>
        <v>hi</v>
      </c>
      <c r="H1009" s="141">
        <f t="shared" si="60"/>
        <v>0</v>
      </c>
      <c r="I1009" s="141">
        <f t="shared" ca="1" si="61"/>
        <v>0</v>
      </c>
      <c r="J1009" s="141">
        <f t="shared" ca="1" si="62"/>
        <v>0</v>
      </c>
    </row>
    <row r="1010" spans="1:10">
      <c r="A1010" s="145"/>
      <c r="B1010" s="146"/>
      <c r="C1010" s="145"/>
      <c r="D1010" s="145"/>
      <c r="E1010" s="145"/>
      <c r="F1010" s="145"/>
      <c r="G1010" s="141" t="str">
        <f t="shared" ca="1" si="59"/>
        <v>hi</v>
      </c>
      <c r="H1010" s="141">
        <f t="shared" si="60"/>
        <v>0</v>
      </c>
      <c r="I1010" s="141">
        <f t="shared" ca="1" si="61"/>
        <v>0</v>
      </c>
      <c r="J1010" s="141">
        <f t="shared" ca="1" si="62"/>
        <v>0</v>
      </c>
    </row>
    <row r="1011" spans="1:10">
      <c r="A1011" s="145"/>
      <c r="B1011" s="146"/>
      <c r="C1011" s="145"/>
      <c r="D1011" s="145"/>
      <c r="E1011" s="145"/>
      <c r="F1011" s="145"/>
      <c r="G1011" s="141" t="str">
        <f t="shared" ca="1" si="59"/>
        <v>hi</v>
      </c>
      <c r="H1011" s="141">
        <f t="shared" si="60"/>
        <v>0</v>
      </c>
      <c r="I1011" s="141">
        <f t="shared" ca="1" si="61"/>
        <v>0</v>
      </c>
      <c r="J1011" s="141">
        <f t="shared" ca="1" si="62"/>
        <v>0</v>
      </c>
    </row>
    <row r="1012" spans="1:10">
      <c r="A1012" s="145"/>
      <c r="B1012" s="146"/>
      <c r="C1012" s="145"/>
      <c r="D1012" s="145"/>
      <c r="E1012" s="145"/>
      <c r="F1012" s="145"/>
      <c r="G1012" s="141" t="str">
        <f t="shared" ca="1" si="59"/>
        <v>hi</v>
      </c>
      <c r="H1012" s="141">
        <f t="shared" si="60"/>
        <v>0</v>
      </c>
      <c r="I1012" s="141">
        <f t="shared" ca="1" si="61"/>
        <v>0</v>
      </c>
      <c r="J1012" s="141">
        <f t="shared" ca="1" si="62"/>
        <v>0</v>
      </c>
    </row>
    <row r="1013" spans="1:10">
      <c r="A1013" s="145"/>
      <c r="B1013" s="146"/>
      <c r="C1013" s="145"/>
      <c r="D1013" s="145"/>
      <c r="E1013" s="145"/>
      <c r="F1013" s="145"/>
      <c r="G1013" s="141" t="str">
        <f t="shared" ca="1" si="59"/>
        <v>hi</v>
      </c>
      <c r="H1013" s="141">
        <f t="shared" si="60"/>
        <v>0</v>
      </c>
      <c r="I1013" s="141">
        <f t="shared" ca="1" si="61"/>
        <v>0</v>
      </c>
      <c r="J1013" s="141">
        <f t="shared" ca="1" si="62"/>
        <v>0</v>
      </c>
    </row>
    <row r="1014" spans="1:10">
      <c r="A1014" s="145"/>
      <c r="B1014" s="146"/>
      <c r="C1014" s="145"/>
      <c r="D1014" s="145"/>
      <c r="E1014" s="145"/>
      <c r="F1014" s="145"/>
      <c r="G1014" s="141" t="str">
        <f t="shared" ca="1" si="59"/>
        <v>hi</v>
      </c>
      <c r="H1014" s="141">
        <f t="shared" si="60"/>
        <v>0</v>
      </c>
      <c r="I1014" s="141">
        <f t="shared" ca="1" si="61"/>
        <v>0</v>
      </c>
      <c r="J1014" s="141">
        <f t="shared" ca="1" si="62"/>
        <v>0</v>
      </c>
    </row>
    <row r="1015" spans="1:10">
      <c r="A1015" s="145"/>
      <c r="B1015" s="146"/>
      <c r="C1015" s="145"/>
      <c r="D1015" s="145"/>
      <c r="E1015" s="145"/>
      <c r="F1015" s="145"/>
      <c r="G1015" s="141" t="str">
        <f t="shared" ca="1" si="59"/>
        <v>hi</v>
      </c>
      <c r="H1015" s="141">
        <f t="shared" si="60"/>
        <v>0</v>
      </c>
      <c r="I1015" s="141">
        <f t="shared" ca="1" si="61"/>
        <v>0</v>
      </c>
      <c r="J1015" s="141">
        <f t="shared" ca="1" si="62"/>
        <v>0</v>
      </c>
    </row>
    <row r="1016" spans="1:10">
      <c r="A1016" s="145"/>
      <c r="B1016" s="146"/>
      <c r="C1016" s="145"/>
      <c r="D1016" s="145"/>
      <c r="E1016" s="145"/>
      <c r="F1016" s="145"/>
      <c r="G1016" s="141" t="str">
        <f t="shared" ca="1" si="59"/>
        <v>hi</v>
      </c>
      <c r="H1016" s="141">
        <f t="shared" si="60"/>
        <v>0</v>
      </c>
      <c r="I1016" s="141">
        <f t="shared" ca="1" si="61"/>
        <v>0</v>
      </c>
      <c r="J1016" s="141">
        <f t="shared" ca="1" si="62"/>
        <v>0</v>
      </c>
    </row>
    <row r="1017" spans="1:10">
      <c r="A1017" s="145"/>
      <c r="B1017" s="146"/>
      <c r="C1017" s="145"/>
      <c r="D1017" s="145"/>
      <c r="E1017" s="145"/>
      <c r="F1017" s="145"/>
      <c r="G1017" s="141" t="str">
        <f t="shared" ca="1" si="59"/>
        <v>hi</v>
      </c>
      <c r="H1017" s="141">
        <f t="shared" si="60"/>
        <v>0</v>
      </c>
      <c r="I1017" s="141">
        <f t="shared" ca="1" si="61"/>
        <v>0</v>
      </c>
      <c r="J1017" s="141">
        <f t="shared" ca="1" si="62"/>
        <v>0</v>
      </c>
    </row>
    <row r="1018" spans="1:10">
      <c r="A1018" s="145"/>
      <c r="B1018" s="146"/>
      <c r="C1018" s="145"/>
      <c r="D1018" s="145"/>
      <c r="E1018" s="145"/>
      <c r="F1018" s="145"/>
      <c r="G1018" s="141" t="str">
        <f t="shared" ca="1" si="59"/>
        <v>hi</v>
      </c>
      <c r="H1018" s="141">
        <f t="shared" si="60"/>
        <v>0</v>
      </c>
      <c r="I1018" s="141">
        <f t="shared" ca="1" si="61"/>
        <v>0</v>
      </c>
      <c r="J1018" s="141">
        <f t="shared" ca="1" si="62"/>
        <v>0</v>
      </c>
    </row>
    <row r="1019" spans="1:10">
      <c r="A1019" s="145"/>
      <c r="B1019" s="146"/>
      <c r="C1019" s="145"/>
      <c r="D1019" s="145"/>
      <c r="E1019" s="145"/>
      <c r="F1019" s="145"/>
      <c r="G1019" s="141" t="str">
        <f t="shared" ca="1" si="59"/>
        <v>hi</v>
      </c>
      <c r="H1019" s="141">
        <f t="shared" si="60"/>
        <v>0</v>
      </c>
      <c r="I1019" s="141">
        <f t="shared" ca="1" si="61"/>
        <v>0</v>
      </c>
      <c r="J1019" s="141">
        <f t="shared" ca="1" si="62"/>
        <v>0</v>
      </c>
    </row>
    <row r="1020" spans="1:10">
      <c r="A1020" s="145"/>
      <c r="B1020" s="146"/>
      <c r="C1020" s="145"/>
      <c r="D1020" s="145"/>
      <c r="E1020" s="145"/>
      <c r="F1020" s="145"/>
      <c r="G1020" s="141" t="str">
        <f t="shared" ca="1" si="59"/>
        <v>hi</v>
      </c>
      <c r="H1020" s="141">
        <f t="shared" si="60"/>
        <v>0</v>
      </c>
      <c r="I1020" s="141">
        <f t="shared" ca="1" si="61"/>
        <v>0</v>
      </c>
      <c r="J1020" s="141">
        <f t="shared" ca="1" si="62"/>
        <v>0</v>
      </c>
    </row>
    <row r="1021" spans="1:10">
      <c r="A1021" s="145"/>
      <c r="B1021" s="146"/>
      <c r="C1021" s="145"/>
      <c r="D1021" s="145"/>
      <c r="E1021" s="145"/>
      <c r="F1021" s="145"/>
      <c r="G1021" s="141" t="str">
        <f t="shared" ca="1" si="59"/>
        <v>hi</v>
      </c>
      <c r="H1021" s="141">
        <f t="shared" si="60"/>
        <v>0</v>
      </c>
      <c r="I1021" s="141">
        <f t="shared" ca="1" si="61"/>
        <v>0</v>
      </c>
      <c r="J1021" s="141">
        <f t="shared" ca="1" si="62"/>
        <v>0</v>
      </c>
    </row>
    <row r="1022" spans="1:10">
      <c r="A1022" s="145"/>
      <c r="B1022" s="146"/>
      <c r="C1022" s="145"/>
      <c r="D1022" s="145"/>
      <c r="E1022" s="145"/>
      <c r="F1022" s="145"/>
      <c r="G1022" s="141" t="str">
        <f t="shared" ca="1" si="59"/>
        <v>hi</v>
      </c>
      <c r="H1022" s="141">
        <f t="shared" si="60"/>
        <v>0</v>
      </c>
      <c r="I1022" s="141">
        <f t="shared" ca="1" si="61"/>
        <v>0</v>
      </c>
      <c r="J1022" s="141">
        <f t="shared" ca="1" si="62"/>
        <v>0</v>
      </c>
    </row>
    <row r="1023" spans="1:10">
      <c r="A1023" s="145"/>
      <c r="B1023" s="146"/>
      <c r="C1023" s="145"/>
      <c r="D1023" s="145"/>
      <c r="E1023" s="145"/>
      <c r="F1023" s="145"/>
      <c r="G1023" s="141" t="str">
        <f t="shared" ca="1" si="59"/>
        <v>hi</v>
      </c>
      <c r="H1023" s="141">
        <f t="shared" si="60"/>
        <v>0</v>
      </c>
      <c r="I1023" s="141">
        <f t="shared" ca="1" si="61"/>
        <v>0</v>
      </c>
      <c r="J1023" s="141">
        <f t="shared" ca="1" si="62"/>
        <v>0</v>
      </c>
    </row>
    <row r="1024" spans="1:10">
      <c r="A1024" s="145"/>
      <c r="B1024" s="146"/>
      <c r="C1024" s="145"/>
      <c r="D1024" s="145"/>
      <c r="E1024" s="145"/>
      <c r="F1024" s="145"/>
      <c r="G1024" s="141" t="str">
        <f t="shared" ca="1" si="59"/>
        <v>hi</v>
      </c>
      <c r="H1024" s="141">
        <f t="shared" si="60"/>
        <v>0</v>
      </c>
      <c r="I1024" s="141">
        <f t="shared" ca="1" si="61"/>
        <v>0</v>
      </c>
      <c r="J1024" s="141">
        <f t="shared" ca="1" si="62"/>
        <v>0</v>
      </c>
    </row>
    <row r="1025" spans="1:10">
      <c r="A1025" s="145"/>
      <c r="B1025" s="146"/>
      <c r="C1025" s="145"/>
      <c r="D1025" s="145"/>
      <c r="E1025" s="145"/>
      <c r="F1025" s="145"/>
      <c r="G1025" s="141" t="str">
        <f t="shared" ca="1" si="59"/>
        <v>hi</v>
      </c>
      <c r="H1025" s="141">
        <f t="shared" si="60"/>
        <v>0</v>
      </c>
      <c r="I1025" s="141">
        <f t="shared" ca="1" si="61"/>
        <v>0</v>
      </c>
      <c r="J1025" s="141">
        <f t="shared" ca="1" si="62"/>
        <v>0</v>
      </c>
    </row>
    <row r="1026" spans="1:10">
      <c r="A1026" s="145"/>
      <c r="B1026" s="146"/>
      <c r="C1026" s="145"/>
      <c r="D1026" s="145"/>
      <c r="E1026" s="145"/>
      <c r="F1026" s="145"/>
      <c r="G1026" s="141" t="str">
        <f t="shared" ca="1" si="59"/>
        <v>hi</v>
      </c>
      <c r="H1026" s="141">
        <f t="shared" si="60"/>
        <v>0</v>
      </c>
      <c r="I1026" s="141">
        <f t="shared" ca="1" si="61"/>
        <v>0</v>
      </c>
      <c r="J1026" s="141">
        <f t="shared" ca="1" si="62"/>
        <v>0</v>
      </c>
    </row>
    <row r="1027" spans="1:10">
      <c r="A1027" s="145"/>
      <c r="B1027" s="146"/>
      <c r="C1027" s="145"/>
      <c r="D1027" s="145"/>
      <c r="E1027" s="145"/>
      <c r="F1027" s="145"/>
      <c r="G1027" s="141" t="str">
        <f t="shared" ca="1" si="59"/>
        <v>hi</v>
      </c>
      <c r="H1027" s="141">
        <f t="shared" si="60"/>
        <v>0</v>
      </c>
      <c r="I1027" s="141">
        <f t="shared" ca="1" si="61"/>
        <v>0</v>
      </c>
      <c r="J1027" s="141">
        <f t="shared" ca="1" si="62"/>
        <v>0</v>
      </c>
    </row>
    <row r="1028" spans="1:10">
      <c r="A1028" s="145"/>
      <c r="B1028" s="146"/>
      <c r="C1028" s="145"/>
      <c r="D1028" s="145"/>
      <c r="E1028" s="145"/>
      <c r="F1028" s="145"/>
      <c r="G1028" s="141" t="str">
        <f t="shared" ca="1" si="59"/>
        <v>hi</v>
      </c>
      <c r="H1028" s="141">
        <f t="shared" si="60"/>
        <v>0</v>
      </c>
      <c r="I1028" s="141">
        <f t="shared" ca="1" si="61"/>
        <v>0</v>
      </c>
      <c r="J1028" s="141">
        <f t="shared" ca="1" si="62"/>
        <v>0</v>
      </c>
    </row>
    <row r="1029" spans="1:10">
      <c r="A1029" s="145"/>
      <c r="B1029" s="146"/>
      <c r="C1029" s="145"/>
      <c r="D1029" s="145"/>
      <c r="E1029" s="145"/>
      <c r="F1029" s="145"/>
      <c r="G1029" s="141" t="str">
        <f t="shared" ca="1" si="59"/>
        <v>hi</v>
      </c>
      <c r="H1029" s="141">
        <f t="shared" si="60"/>
        <v>0</v>
      </c>
      <c r="I1029" s="141">
        <f t="shared" ca="1" si="61"/>
        <v>0</v>
      </c>
      <c r="J1029" s="141">
        <f t="shared" ca="1" si="62"/>
        <v>0</v>
      </c>
    </row>
    <row r="1030" spans="1:10">
      <c r="A1030" s="145"/>
      <c r="B1030" s="146"/>
      <c r="C1030" s="145"/>
      <c r="D1030" s="145"/>
      <c r="E1030" s="145"/>
      <c r="F1030" s="145"/>
      <c r="G1030" s="141" t="str">
        <f t="shared" ca="1" si="59"/>
        <v>hi</v>
      </c>
      <c r="H1030" s="141">
        <f t="shared" si="60"/>
        <v>0</v>
      </c>
      <c r="I1030" s="141">
        <f t="shared" ca="1" si="61"/>
        <v>0</v>
      </c>
      <c r="J1030" s="141">
        <f t="shared" ca="1" si="62"/>
        <v>0</v>
      </c>
    </row>
    <row r="1031" spans="1:10">
      <c r="A1031" s="145"/>
      <c r="B1031" s="146"/>
      <c r="C1031" s="145"/>
      <c r="D1031" s="145"/>
      <c r="E1031" s="145"/>
      <c r="F1031" s="145"/>
      <c r="G1031" s="141" t="str">
        <f t="shared" ca="1" si="59"/>
        <v>hi</v>
      </c>
      <c r="H1031" s="141">
        <f t="shared" si="60"/>
        <v>0</v>
      </c>
      <c r="I1031" s="141">
        <f t="shared" ca="1" si="61"/>
        <v>0</v>
      </c>
      <c r="J1031" s="141">
        <f t="shared" ca="1" si="62"/>
        <v>0</v>
      </c>
    </row>
    <row r="1032" spans="1:10">
      <c r="A1032" s="145"/>
      <c r="B1032" s="146"/>
      <c r="C1032" s="145"/>
      <c r="D1032" s="145"/>
      <c r="E1032" s="145"/>
      <c r="F1032" s="145"/>
      <c r="G1032" s="141" t="str">
        <f t="shared" ca="1" si="59"/>
        <v>hi</v>
      </c>
      <c r="H1032" s="141">
        <f t="shared" si="60"/>
        <v>0</v>
      </c>
      <c r="I1032" s="141">
        <f t="shared" ca="1" si="61"/>
        <v>0</v>
      </c>
      <c r="J1032" s="141">
        <f t="shared" ca="1" si="62"/>
        <v>0</v>
      </c>
    </row>
    <row r="1033" spans="1:10">
      <c r="A1033" s="145"/>
      <c r="B1033" s="146"/>
      <c r="C1033" s="145"/>
      <c r="D1033" s="145"/>
      <c r="E1033" s="145"/>
      <c r="F1033" s="145"/>
      <c r="G1033" s="141" t="str">
        <f t="shared" ca="1" si="59"/>
        <v>hi</v>
      </c>
      <c r="H1033" s="141">
        <f t="shared" si="60"/>
        <v>0</v>
      </c>
      <c r="I1033" s="141">
        <f t="shared" ca="1" si="61"/>
        <v>0</v>
      </c>
      <c r="J1033" s="141">
        <f t="shared" ca="1" si="62"/>
        <v>0</v>
      </c>
    </row>
    <row r="1034" spans="1:10">
      <c r="A1034" s="145"/>
      <c r="B1034" s="146"/>
      <c r="C1034" s="145"/>
      <c r="D1034" s="145"/>
      <c r="E1034" s="145"/>
      <c r="F1034" s="145"/>
      <c r="G1034" s="141" t="str">
        <f t="shared" ca="1" si="59"/>
        <v>hi</v>
      </c>
      <c r="H1034" s="141">
        <f t="shared" si="60"/>
        <v>0</v>
      </c>
      <c r="I1034" s="141">
        <f t="shared" ca="1" si="61"/>
        <v>0</v>
      </c>
      <c r="J1034" s="141">
        <f t="shared" ca="1" si="62"/>
        <v>0</v>
      </c>
    </row>
    <row r="1035" spans="1:10">
      <c r="A1035" s="145"/>
      <c r="B1035" s="146"/>
      <c r="C1035" s="145"/>
      <c r="D1035" s="145"/>
      <c r="E1035" s="145"/>
      <c r="F1035" s="145"/>
      <c r="G1035" s="141" t="str">
        <f t="shared" ca="1" si="59"/>
        <v>hi</v>
      </c>
      <c r="H1035" s="141">
        <f t="shared" si="60"/>
        <v>0</v>
      </c>
      <c r="I1035" s="141">
        <f t="shared" ca="1" si="61"/>
        <v>0</v>
      </c>
      <c r="J1035" s="141">
        <f t="shared" ca="1" si="62"/>
        <v>0</v>
      </c>
    </row>
    <row r="1036" spans="1:10">
      <c r="A1036" s="145"/>
      <c r="B1036" s="146"/>
      <c r="C1036" s="145"/>
      <c r="D1036" s="145"/>
      <c r="E1036" s="145"/>
      <c r="F1036" s="145"/>
      <c r="G1036" s="141" t="str">
        <f t="shared" ca="1" si="59"/>
        <v>hi</v>
      </c>
      <c r="H1036" s="141">
        <f t="shared" si="60"/>
        <v>0</v>
      </c>
      <c r="I1036" s="141">
        <f t="shared" ca="1" si="61"/>
        <v>0</v>
      </c>
      <c r="J1036" s="141">
        <f t="shared" ca="1" si="62"/>
        <v>0</v>
      </c>
    </row>
    <row r="1037" spans="1:10">
      <c r="A1037" s="145"/>
      <c r="B1037" s="146"/>
      <c r="C1037" s="145"/>
      <c r="D1037" s="145"/>
      <c r="E1037" s="145"/>
      <c r="F1037" s="145"/>
      <c r="G1037" s="141" t="str">
        <f t="shared" ca="1" si="59"/>
        <v>hi</v>
      </c>
      <c r="H1037" s="141">
        <f t="shared" si="60"/>
        <v>0</v>
      </c>
      <c r="I1037" s="141">
        <f t="shared" ca="1" si="61"/>
        <v>0</v>
      </c>
      <c r="J1037" s="141">
        <f t="shared" ca="1" si="62"/>
        <v>0</v>
      </c>
    </row>
    <row r="1038" spans="1:10">
      <c r="A1038" s="145"/>
      <c r="B1038" s="146"/>
      <c r="C1038" s="145"/>
      <c r="D1038" s="145"/>
      <c r="E1038" s="145"/>
      <c r="F1038" s="145"/>
      <c r="G1038" s="141" t="str">
        <f t="shared" ref="G1038:G1101" ca="1" si="63">IF(F1038&gt;C1038,  IF($B$8=0,"lo",IF(RAND()&gt;$B$9,"lo","hi")),   IF($B$8=0,"hi",IF(RAND()&lt;=$B$9,"lo","hi"))   )</f>
        <v>hi</v>
      </c>
      <c r="H1038" s="141">
        <f t="shared" ref="H1038:H1101" si="64">C1038</f>
        <v>0</v>
      </c>
      <c r="I1038" s="141">
        <f t="shared" ref="I1038:I1101" ca="1" si="65">IF(G1038="hi",D1038,E1038)</f>
        <v>0</v>
      </c>
      <c r="J1038" s="141">
        <f t="shared" ref="J1038:J1101" ca="1" si="66">IF(G1038="hi",E1038,D1038)</f>
        <v>0</v>
      </c>
    </row>
    <row r="1039" spans="1:10">
      <c r="A1039" s="145"/>
      <c r="B1039" s="146"/>
      <c r="C1039" s="145"/>
      <c r="D1039" s="145"/>
      <c r="E1039" s="145"/>
      <c r="F1039" s="145"/>
      <c r="G1039" s="141" t="str">
        <f t="shared" ca="1" si="63"/>
        <v>hi</v>
      </c>
      <c r="H1039" s="141">
        <f t="shared" si="64"/>
        <v>0</v>
      </c>
      <c r="I1039" s="141">
        <f t="shared" ca="1" si="65"/>
        <v>0</v>
      </c>
      <c r="J1039" s="141">
        <f t="shared" ca="1" si="66"/>
        <v>0</v>
      </c>
    </row>
    <row r="1040" spans="1:10">
      <c r="A1040" s="145"/>
      <c r="B1040" s="146"/>
      <c r="C1040" s="145"/>
      <c r="D1040" s="145"/>
      <c r="E1040" s="145"/>
      <c r="F1040" s="145"/>
      <c r="G1040" s="141" t="str">
        <f t="shared" ca="1" si="63"/>
        <v>hi</v>
      </c>
      <c r="H1040" s="141">
        <f t="shared" si="64"/>
        <v>0</v>
      </c>
      <c r="I1040" s="141">
        <f t="shared" ca="1" si="65"/>
        <v>0</v>
      </c>
      <c r="J1040" s="141">
        <f t="shared" ca="1" si="66"/>
        <v>0</v>
      </c>
    </row>
    <row r="1041" spans="1:10">
      <c r="A1041" s="145"/>
      <c r="B1041" s="146"/>
      <c r="C1041" s="145"/>
      <c r="D1041" s="145"/>
      <c r="E1041" s="145"/>
      <c r="F1041" s="145"/>
      <c r="G1041" s="141" t="str">
        <f t="shared" ca="1" si="63"/>
        <v>hi</v>
      </c>
      <c r="H1041" s="141">
        <f t="shared" si="64"/>
        <v>0</v>
      </c>
      <c r="I1041" s="141">
        <f t="shared" ca="1" si="65"/>
        <v>0</v>
      </c>
      <c r="J1041" s="141">
        <f t="shared" ca="1" si="66"/>
        <v>0</v>
      </c>
    </row>
    <row r="1042" spans="1:10">
      <c r="A1042" s="145"/>
      <c r="B1042" s="146"/>
      <c r="C1042" s="145"/>
      <c r="D1042" s="145"/>
      <c r="E1042" s="145"/>
      <c r="F1042" s="145"/>
      <c r="G1042" s="141" t="str">
        <f t="shared" ca="1" si="63"/>
        <v>hi</v>
      </c>
      <c r="H1042" s="141">
        <f t="shared" si="64"/>
        <v>0</v>
      </c>
      <c r="I1042" s="141">
        <f t="shared" ca="1" si="65"/>
        <v>0</v>
      </c>
      <c r="J1042" s="141">
        <f t="shared" ca="1" si="66"/>
        <v>0</v>
      </c>
    </row>
    <row r="1043" spans="1:10">
      <c r="A1043" s="145"/>
      <c r="B1043" s="146"/>
      <c r="C1043" s="145"/>
      <c r="D1043" s="145"/>
      <c r="E1043" s="145"/>
      <c r="F1043" s="145"/>
      <c r="G1043" s="141" t="str">
        <f t="shared" ca="1" si="63"/>
        <v>hi</v>
      </c>
      <c r="H1043" s="141">
        <f t="shared" si="64"/>
        <v>0</v>
      </c>
      <c r="I1043" s="141">
        <f t="shared" ca="1" si="65"/>
        <v>0</v>
      </c>
      <c r="J1043" s="141">
        <f t="shared" ca="1" si="66"/>
        <v>0</v>
      </c>
    </row>
    <row r="1044" spans="1:10">
      <c r="A1044" s="145"/>
      <c r="B1044" s="146"/>
      <c r="C1044" s="145"/>
      <c r="D1044" s="145"/>
      <c r="E1044" s="145"/>
      <c r="F1044" s="145"/>
      <c r="G1044" s="141" t="str">
        <f t="shared" ca="1" si="63"/>
        <v>hi</v>
      </c>
      <c r="H1044" s="141">
        <f t="shared" si="64"/>
        <v>0</v>
      </c>
      <c r="I1044" s="141">
        <f t="shared" ca="1" si="65"/>
        <v>0</v>
      </c>
      <c r="J1044" s="141">
        <f t="shared" ca="1" si="66"/>
        <v>0</v>
      </c>
    </row>
    <row r="1045" spans="1:10">
      <c r="A1045" s="145"/>
      <c r="B1045" s="146"/>
      <c r="C1045" s="145"/>
      <c r="D1045" s="145"/>
      <c r="E1045" s="145"/>
      <c r="F1045" s="145"/>
      <c r="G1045" s="141" t="str">
        <f t="shared" ca="1" si="63"/>
        <v>hi</v>
      </c>
      <c r="H1045" s="141">
        <f t="shared" si="64"/>
        <v>0</v>
      </c>
      <c r="I1045" s="141">
        <f t="shared" ca="1" si="65"/>
        <v>0</v>
      </c>
      <c r="J1045" s="141">
        <f t="shared" ca="1" si="66"/>
        <v>0</v>
      </c>
    </row>
    <row r="1046" spans="1:10">
      <c r="A1046" s="145"/>
      <c r="B1046" s="146"/>
      <c r="C1046" s="145"/>
      <c r="D1046" s="145"/>
      <c r="E1046" s="145"/>
      <c r="F1046" s="145"/>
      <c r="G1046" s="141" t="str">
        <f t="shared" ca="1" si="63"/>
        <v>hi</v>
      </c>
      <c r="H1046" s="141">
        <f t="shared" si="64"/>
        <v>0</v>
      </c>
      <c r="I1046" s="141">
        <f t="shared" ca="1" si="65"/>
        <v>0</v>
      </c>
      <c r="J1046" s="141">
        <f t="shared" ca="1" si="66"/>
        <v>0</v>
      </c>
    </row>
    <row r="1047" spans="1:10">
      <c r="A1047" s="145"/>
      <c r="B1047" s="146"/>
      <c r="C1047" s="145"/>
      <c r="D1047" s="145"/>
      <c r="E1047" s="145"/>
      <c r="F1047" s="145"/>
      <c r="G1047" s="141" t="str">
        <f t="shared" ca="1" si="63"/>
        <v>hi</v>
      </c>
      <c r="H1047" s="141">
        <f t="shared" si="64"/>
        <v>0</v>
      </c>
      <c r="I1047" s="141">
        <f t="shared" ca="1" si="65"/>
        <v>0</v>
      </c>
      <c r="J1047" s="141">
        <f t="shared" ca="1" si="66"/>
        <v>0</v>
      </c>
    </row>
    <row r="1048" spans="1:10">
      <c r="A1048" s="145"/>
      <c r="B1048" s="146"/>
      <c r="C1048" s="145"/>
      <c r="D1048" s="145"/>
      <c r="E1048" s="145"/>
      <c r="F1048" s="145"/>
      <c r="G1048" s="141" t="str">
        <f t="shared" ca="1" si="63"/>
        <v>hi</v>
      </c>
      <c r="H1048" s="141">
        <f t="shared" si="64"/>
        <v>0</v>
      </c>
      <c r="I1048" s="141">
        <f t="shared" ca="1" si="65"/>
        <v>0</v>
      </c>
      <c r="J1048" s="141">
        <f t="shared" ca="1" si="66"/>
        <v>0</v>
      </c>
    </row>
    <row r="1049" spans="1:10">
      <c r="A1049" s="145"/>
      <c r="B1049" s="146"/>
      <c r="C1049" s="145"/>
      <c r="D1049" s="145"/>
      <c r="E1049" s="145"/>
      <c r="F1049" s="145"/>
      <c r="G1049" s="141" t="str">
        <f t="shared" ca="1" si="63"/>
        <v>hi</v>
      </c>
      <c r="H1049" s="141">
        <f t="shared" si="64"/>
        <v>0</v>
      </c>
      <c r="I1049" s="141">
        <f t="shared" ca="1" si="65"/>
        <v>0</v>
      </c>
      <c r="J1049" s="141">
        <f t="shared" ca="1" si="66"/>
        <v>0</v>
      </c>
    </row>
    <row r="1050" spans="1:10">
      <c r="A1050" s="145"/>
      <c r="B1050" s="146"/>
      <c r="C1050" s="145"/>
      <c r="D1050" s="145"/>
      <c r="E1050" s="145"/>
      <c r="F1050" s="145"/>
      <c r="G1050" s="141" t="str">
        <f t="shared" ca="1" si="63"/>
        <v>hi</v>
      </c>
      <c r="H1050" s="141">
        <f t="shared" si="64"/>
        <v>0</v>
      </c>
      <c r="I1050" s="141">
        <f t="shared" ca="1" si="65"/>
        <v>0</v>
      </c>
      <c r="J1050" s="141">
        <f t="shared" ca="1" si="66"/>
        <v>0</v>
      </c>
    </row>
    <row r="1051" spans="1:10">
      <c r="A1051" s="145"/>
      <c r="B1051" s="146"/>
      <c r="C1051" s="145"/>
      <c r="D1051" s="145"/>
      <c r="E1051" s="145"/>
      <c r="F1051" s="145"/>
      <c r="G1051" s="141" t="str">
        <f t="shared" ca="1" si="63"/>
        <v>hi</v>
      </c>
      <c r="H1051" s="141">
        <f t="shared" si="64"/>
        <v>0</v>
      </c>
      <c r="I1051" s="141">
        <f t="shared" ca="1" si="65"/>
        <v>0</v>
      </c>
      <c r="J1051" s="141">
        <f t="shared" ca="1" si="66"/>
        <v>0</v>
      </c>
    </row>
    <row r="1052" spans="1:10">
      <c r="A1052" s="145"/>
      <c r="B1052" s="146"/>
      <c r="C1052" s="145"/>
      <c r="D1052" s="145"/>
      <c r="E1052" s="145"/>
      <c r="F1052" s="145"/>
      <c r="G1052" s="141" t="str">
        <f t="shared" ca="1" si="63"/>
        <v>hi</v>
      </c>
      <c r="H1052" s="141">
        <f t="shared" si="64"/>
        <v>0</v>
      </c>
      <c r="I1052" s="141">
        <f t="shared" ca="1" si="65"/>
        <v>0</v>
      </c>
      <c r="J1052" s="141">
        <f t="shared" ca="1" si="66"/>
        <v>0</v>
      </c>
    </row>
    <row r="1053" spans="1:10">
      <c r="A1053" s="145"/>
      <c r="B1053" s="146"/>
      <c r="C1053" s="145"/>
      <c r="D1053" s="145"/>
      <c r="E1053" s="145"/>
      <c r="F1053" s="145"/>
      <c r="G1053" s="141" t="str">
        <f t="shared" ca="1" si="63"/>
        <v>hi</v>
      </c>
      <c r="H1053" s="141">
        <f t="shared" si="64"/>
        <v>0</v>
      </c>
      <c r="I1053" s="141">
        <f t="shared" ca="1" si="65"/>
        <v>0</v>
      </c>
      <c r="J1053" s="141">
        <f t="shared" ca="1" si="66"/>
        <v>0</v>
      </c>
    </row>
    <row r="1054" spans="1:10">
      <c r="A1054" s="145"/>
      <c r="B1054" s="146"/>
      <c r="C1054" s="145"/>
      <c r="D1054" s="145"/>
      <c r="E1054" s="145"/>
      <c r="F1054" s="145"/>
      <c r="G1054" s="141" t="str">
        <f t="shared" ca="1" si="63"/>
        <v>hi</v>
      </c>
      <c r="H1054" s="141">
        <f t="shared" si="64"/>
        <v>0</v>
      </c>
      <c r="I1054" s="141">
        <f t="shared" ca="1" si="65"/>
        <v>0</v>
      </c>
      <c r="J1054" s="141">
        <f t="shared" ca="1" si="66"/>
        <v>0</v>
      </c>
    </row>
    <row r="1055" spans="1:10">
      <c r="A1055" s="145"/>
      <c r="B1055" s="146"/>
      <c r="C1055" s="145"/>
      <c r="D1055" s="145"/>
      <c r="E1055" s="145"/>
      <c r="F1055" s="145"/>
      <c r="G1055" s="141" t="str">
        <f t="shared" ca="1" si="63"/>
        <v>hi</v>
      </c>
      <c r="H1055" s="141">
        <f t="shared" si="64"/>
        <v>0</v>
      </c>
      <c r="I1055" s="141">
        <f t="shared" ca="1" si="65"/>
        <v>0</v>
      </c>
      <c r="J1055" s="141">
        <f t="shared" ca="1" si="66"/>
        <v>0</v>
      </c>
    </row>
    <row r="1056" spans="1:10">
      <c r="A1056" s="145"/>
      <c r="B1056" s="146"/>
      <c r="C1056" s="145"/>
      <c r="D1056" s="145"/>
      <c r="E1056" s="145"/>
      <c r="F1056" s="145"/>
      <c r="G1056" s="141" t="str">
        <f t="shared" ca="1" si="63"/>
        <v>hi</v>
      </c>
      <c r="H1056" s="141">
        <f t="shared" si="64"/>
        <v>0</v>
      </c>
      <c r="I1056" s="141">
        <f t="shared" ca="1" si="65"/>
        <v>0</v>
      </c>
      <c r="J1056" s="141">
        <f t="shared" ca="1" si="66"/>
        <v>0</v>
      </c>
    </row>
    <row r="1057" spans="1:10">
      <c r="A1057" s="145"/>
      <c r="B1057" s="146"/>
      <c r="C1057" s="145"/>
      <c r="D1057" s="145"/>
      <c r="E1057" s="145"/>
      <c r="F1057" s="145"/>
      <c r="G1057" s="141" t="str">
        <f t="shared" ca="1" si="63"/>
        <v>hi</v>
      </c>
      <c r="H1057" s="141">
        <f t="shared" si="64"/>
        <v>0</v>
      </c>
      <c r="I1057" s="141">
        <f t="shared" ca="1" si="65"/>
        <v>0</v>
      </c>
      <c r="J1057" s="141">
        <f t="shared" ca="1" si="66"/>
        <v>0</v>
      </c>
    </row>
    <row r="1058" spans="1:10">
      <c r="A1058" s="145"/>
      <c r="B1058" s="146"/>
      <c r="C1058" s="145"/>
      <c r="D1058" s="145"/>
      <c r="E1058" s="145"/>
      <c r="F1058" s="145"/>
      <c r="G1058" s="141" t="str">
        <f t="shared" ca="1" si="63"/>
        <v>hi</v>
      </c>
      <c r="H1058" s="141">
        <f t="shared" si="64"/>
        <v>0</v>
      </c>
      <c r="I1058" s="141">
        <f t="shared" ca="1" si="65"/>
        <v>0</v>
      </c>
      <c r="J1058" s="141">
        <f t="shared" ca="1" si="66"/>
        <v>0</v>
      </c>
    </row>
    <row r="1059" spans="1:10">
      <c r="A1059" s="145"/>
      <c r="B1059" s="146"/>
      <c r="C1059" s="145"/>
      <c r="D1059" s="145"/>
      <c r="E1059" s="145"/>
      <c r="F1059" s="145"/>
      <c r="G1059" s="141" t="str">
        <f t="shared" ca="1" si="63"/>
        <v>hi</v>
      </c>
      <c r="H1059" s="141">
        <f t="shared" si="64"/>
        <v>0</v>
      </c>
      <c r="I1059" s="141">
        <f t="shared" ca="1" si="65"/>
        <v>0</v>
      </c>
      <c r="J1059" s="141">
        <f t="shared" ca="1" si="66"/>
        <v>0</v>
      </c>
    </row>
    <row r="1060" spans="1:10">
      <c r="A1060" s="145"/>
      <c r="B1060" s="146"/>
      <c r="C1060" s="145"/>
      <c r="D1060" s="145"/>
      <c r="E1060" s="145"/>
      <c r="F1060" s="145"/>
      <c r="G1060" s="141" t="str">
        <f t="shared" ca="1" si="63"/>
        <v>hi</v>
      </c>
      <c r="H1060" s="141">
        <f t="shared" si="64"/>
        <v>0</v>
      </c>
      <c r="I1060" s="141">
        <f t="shared" ca="1" si="65"/>
        <v>0</v>
      </c>
      <c r="J1060" s="141">
        <f t="shared" ca="1" si="66"/>
        <v>0</v>
      </c>
    </row>
    <row r="1061" spans="1:10">
      <c r="A1061" s="145"/>
      <c r="B1061" s="146"/>
      <c r="C1061" s="145"/>
      <c r="D1061" s="145"/>
      <c r="E1061" s="145"/>
      <c r="F1061" s="145"/>
      <c r="G1061" s="141" t="str">
        <f t="shared" ca="1" si="63"/>
        <v>hi</v>
      </c>
      <c r="H1061" s="141">
        <f t="shared" si="64"/>
        <v>0</v>
      </c>
      <c r="I1061" s="141">
        <f t="shared" ca="1" si="65"/>
        <v>0</v>
      </c>
      <c r="J1061" s="141">
        <f t="shared" ca="1" si="66"/>
        <v>0</v>
      </c>
    </row>
    <row r="1062" spans="1:10">
      <c r="A1062" s="145"/>
      <c r="B1062" s="146"/>
      <c r="C1062" s="145"/>
      <c r="D1062" s="145"/>
      <c r="E1062" s="145"/>
      <c r="F1062" s="145"/>
      <c r="G1062" s="141" t="str">
        <f t="shared" ca="1" si="63"/>
        <v>hi</v>
      </c>
      <c r="H1062" s="141">
        <f t="shared" si="64"/>
        <v>0</v>
      </c>
      <c r="I1062" s="141">
        <f t="shared" ca="1" si="65"/>
        <v>0</v>
      </c>
      <c r="J1062" s="141">
        <f t="shared" ca="1" si="66"/>
        <v>0</v>
      </c>
    </row>
    <row r="1063" spans="1:10">
      <c r="A1063" s="145"/>
      <c r="B1063" s="146"/>
      <c r="C1063" s="145"/>
      <c r="D1063" s="145"/>
      <c r="E1063" s="145"/>
      <c r="F1063" s="145"/>
      <c r="G1063" s="141" t="str">
        <f t="shared" ca="1" si="63"/>
        <v>hi</v>
      </c>
      <c r="H1063" s="141">
        <f t="shared" si="64"/>
        <v>0</v>
      </c>
      <c r="I1063" s="141">
        <f t="shared" ca="1" si="65"/>
        <v>0</v>
      </c>
      <c r="J1063" s="141">
        <f t="shared" ca="1" si="66"/>
        <v>0</v>
      </c>
    </row>
    <row r="1064" spans="1:10">
      <c r="A1064" s="145"/>
      <c r="B1064" s="146"/>
      <c r="C1064" s="145"/>
      <c r="D1064" s="145"/>
      <c r="E1064" s="145"/>
      <c r="F1064" s="145"/>
      <c r="G1064" s="141" t="str">
        <f t="shared" ca="1" si="63"/>
        <v>hi</v>
      </c>
      <c r="H1064" s="141">
        <f t="shared" si="64"/>
        <v>0</v>
      </c>
      <c r="I1064" s="141">
        <f t="shared" ca="1" si="65"/>
        <v>0</v>
      </c>
      <c r="J1064" s="141">
        <f t="shared" ca="1" si="66"/>
        <v>0</v>
      </c>
    </row>
    <row r="1065" spans="1:10">
      <c r="A1065" s="145"/>
      <c r="B1065" s="146"/>
      <c r="C1065" s="145"/>
      <c r="D1065" s="145"/>
      <c r="E1065" s="145"/>
      <c r="F1065" s="145"/>
      <c r="G1065" s="141" t="str">
        <f t="shared" ca="1" si="63"/>
        <v>hi</v>
      </c>
      <c r="H1065" s="141">
        <f t="shared" si="64"/>
        <v>0</v>
      </c>
      <c r="I1065" s="141">
        <f t="shared" ca="1" si="65"/>
        <v>0</v>
      </c>
      <c r="J1065" s="141">
        <f t="shared" ca="1" si="66"/>
        <v>0</v>
      </c>
    </row>
    <row r="1066" spans="1:10">
      <c r="A1066" s="145"/>
      <c r="B1066" s="146"/>
      <c r="C1066" s="145"/>
      <c r="D1066" s="145"/>
      <c r="E1066" s="145"/>
      <c r="F1066" s="145"/>
      <c r="G1066" s="141" t="str">
        <f t="shared" ca="1" si="63"/>
        <v>hi</v>
      </c>
      <c r="H1066" s="141">
        <f t="shared" si="64"/>
        <v>0</v>
      </c>
      <c r="I1066" s="141">
        <f t="shared" ca="1" si="65"/>
        <v>0</v>
      </c>
      <c r="J1066" s="141">
        <f t="shared" ca="1" si="66"/>
        <v>0</v>
      </c>
    </row>
    <row r="1067" spans="1:10">
      <c r="A1067" s="145"/>
      <c r="B1067" s="146"/>
      <c r="C1067" s="145"/>
      <c r="D1067" s="145"/>
      <c r="E1067" s="145"/>
      <c r="F1067" s="145"/>
      <c r="G1067" s="141" t="str">
        <f t="shared" ca="1" si="63"/>
        <v>hi</v>
      </c>
      <c r="H1067" s="141">
        <f t="shared" si="64"/>
        <v>0</v>
      </c>
      <c r="I1067" s="141">
        <f t="shared" ca="1" si="65"/>
        <v>0</v>
      </c>
      <c r="J1067" s="141">
        <f t="shared" ca="1" si="66"/>
        <v>0</v>
      </c>
    </row>
    <row r="1068" spans="1:10">
      <c r="A1068" s="145"/>
      <c r="B1068" s="146"/>
      <c r="C1068" s="145"/>
      <c r="D1068" s="145"/>
      <c r="E1068" s="145"/>
      <c r="F1068" s="145"/>
      <c r="G1068" s="141" t="str">
        <f t="shared" ca="1" si="63"/>
        <v>hi</v>
      </c>
      <c r="H1068" s="141">
        <f t="shared" si="64"/>
        <v>0</v>
      </c>
      <c r="I1068" s="141">
        <f t="shared" ca="1" si="65"/>
        <v>0</v>
      </c>
      <c r="J1068" s="141">
        <f t="shared" ca="1" si="66"/>
        <v>0</v>
      </c>
    </row>
    <row r="1069" spans="1:10">
      <c r="A1069" s="145"/>
      <c r="B1069" s="146"/>
      <c r="C1069" s="145"/>
      <c r="D1069" s="145"/>
      <c r="E1069" s="145"/>
      <c r="F1069" s="145"/>
      <c r="G1069" s="141" t="str">
        <f t="shared" ca="1" si="63"/>
        <v>hi</v>
      </c>
      <c r="H1069" s="141">
        <f t="shared" si="64"/>
        <v>0</v>
      </c>
      <c r="I1069" s="141">
        <f t="shared" ca="1" si="65"/>
        <v>0</v>
      </c>
      <c r="J1069" s="141">
        <f t="shared" ca="1" si="66"/>
        <v>0</v>
      </c>
    </row>
    <row r="1070" spans="1:10">
      <c r="A1070" s="145"/>
      <c r="B1070" s="146"/>
      <c r="C1070" s="145"/>
      <c r="D1070" s="145"/>
      <c r="E1070" s="145"/>
      <c r="F1070" s="145"/>
      <c r="G1070" s="141" t="str">
        <f t="shared" ca="1" si="63"/>
        <v>hi</v>
      </c>
      <c r="H1070" s="141">
        <f t="shared" si="64"/>
        <v>0</v>
      </c>
      <c r="I1070" s="141">
        <f t="shared" ca="1" si="65"/>
        <v>0</v>
      </c>
      <c r="J1070" s="141">
        <f t="shared" ca="1" si="66"/>
        <v>0</v>
      </c>
    </row>
    <row r="1071" spans="1:10">
      <c r="A1071" s="145"/>
      <c r="B1071" s="146"/>
      <c r="C1071" s="145"/>
      <c r="D1071" s="145"/>
      <c r="E1071" s="145"/>
      <c r="F1071" s="145"/>
      <c r="G1071" s="141" t="str">
        <f t="shared" ca="1" si="63"/>
        <v>hi</v>
      </c>
      <c r="H1071" s="141">
        <f t="shared" si="64"/>
        <v>0</v>
      </c>
      <c r="I1071" s="141">
        <f t="shared" ca="1" si="65"/>
        <v>0</v>
      </c>
      <c r="J1071" s="141">
        <f t="shared" ca="1" si="66"/>
        <v>0</v>
      </c>
    </row>
    <row r="1072" spans="1:10">
      <c r="A1072" s="145"/>
      <c r="B1072" s="146"/>
      <c r="C1072" s="145"/>
      <c r="D1072" s="145"/>
      <c r="E1072" s="145"/>
      <c r="F1072" s="145"/>
      <c r="G1072" s="141" t="str">
        <f t="shared" ca="1" si="63"/>
        <v>hi</v>
      </c>
      <c r="H1072" s="141">
        <f t="shared" si="64"/>
        <v>0</v>
      </c>
      <c r="I1072" s="141">
        <f t="shared" ca="1" si="65"/>
        <v>0</v>
      </c>
      <c r="J1072" s="141">
        <f t="shared" ca="1" si="66"/>
        <v>0</v>
      </c>
    </row>
    <row r="1073" spans="1:10">
      <c r="A1073" s="145"/>
      <c r="B1073" s="146"/>
      <c r="C1073" s="145"/>
      <c r="D1073" s="145"/>
      <c r="E1073" s="145"/>
      <c r="F1073" s="145"/>
      <c r="G1073" s="141" t="str">
        <f t="shared" ca="1" si="63"/>
        <v>hi</v>
      </c>
      <c r="H1073" s="141">
        <f t="shared" si="64"/>
        <v>0</v>
      </c>
      <c r="I1073" s="141">
        <f t="shared" ca="1" si="65"/>
        <v>0</v>
      </c>
      <c r="J1073" s="141">
        <f t="shared" ca="1" si="66"/>
        <v>0</v>
      </c>
    </row>
    <row r="1074" spans="1:10">
      <c r="A1074" s="145"/>
      <c r="B1074" s="146"/>
      <c r="C1074" s="145"/>
      <c r="D1074" s="145"/>
      <c r="E1074" s="145"/>
      <c r="F1074" s="145"/>
      <c r="G1074" s="141" t="str">
        <f t="shared" ca="1" si="63"/>
        <v>hi</v>
      </c>
      <c r="H1074" s="141">
        <f t="shared" si="64"/>
        <v>0</v>
      </c>
      <c r="I1074" s="141">
        <f t="shared" ca="1" si="65"/>
        <v>0</v>
      </c>
      <c r="J1074" s="141">
        <f t="shared" ca="1" si="66"/>
        <v>0</v>
      </c>
    </row>
    <row r="1075" spans="1:10">
      <c r="A1075" s="145"/>
      <c r="B1075" s="146"/>
      <c r="C1075" s="145"/>
      <c r="D1075" s="145"/>
      <c r="E1075" s="145"/>
      <c r="F1075" s="145"/>
      <c r="G1075" s="141" t="str">
        <f t="shared" ca="1" si="63"/>
        <v>hi</v>
      </c>
      <c r="H1075" s="141">
        <f t="shared" si="64"/>
        <v>0</v>
      </c>
      <c r="I1075" s="141">
        <f t="shared" ca="1" si="65"/>
        <v>0</v>
      </c>
      <c r="J1075" s="141">
        <f t="shared" ca="1" si="66"/>
        <v>0</v>
      </c>
    </row>
    <row r="1076" spans="1:10">
      <c r="A1076" s="145"/>
      <c r="B1076" s="146"/>
      <c r="C1076" s="145"/>
      <c r="D1076" s="145"/>
      <c r="E1076" s="145"/>
      <c r="F1076" s="145"/>
      <c r="G1076" s="141" t="str">
        <f t="shared" ca="1" si="63"/>
        <v>hi</v>
      </c>
      <c r="H1076" s="141">
        <f t="shared" si="64"/>
        <v>0</v>
      </c>
      <c r="I1076" s="141">
        <f t="shared" ca="1" si="65"/>
        <v>0</v>
      </c>
      <c r="J1076" s="141">
        <f t="shared" ca="1" si="66"/>
        <v>0</v>
      </c>
    </row>
    <row r="1077" spans="1:10">
      <c r="A1077" s="145"/>
      <c r="B1077" s="146"/>
      <c r="C1077" s="145"/>
      <c r="D1077" s="145"/>
      <c r="E1077" s="145"/>
      <c r="F1077" s="145"/>
      <c r="G1077" s="141" t="str">
        <f t="shared" ca="1" si="63"/>
        <v>hi</v>
      </c>
      <c r="H1077" s="141">
        <f t="shared" si="64"/>
        <v>0</v>
      </c>
      <c r="I1077" s="141">
        <f t="shared" ca="1" si="65"/>
        <v>0</v>
      </c>
      <c r="J1077" s="141">
        <f t="shared" ca="1" si="66"/>
        <v>0</v>
      </c>
    </row>
    <row r="1078" spans="1:10">
      <c r="A1078" s="145"/>
      <c r="B1078" s="146"/>
      <c r="C1078" s="145"/>
      <c r="D1078" s="145"/>
      <c r="E1078" s="145"/>
      <c r="F1078" s="145"/>
      <c r="G1078" s="141" t="str">
        <f t="shared" ca="1" si="63"/>
        <v>hi</v>
      </c>
      <c r="H1078" s="141">
        <f t="shared" si="64"/>
        <v>0</v>
      </c>
      <c r="I1078" s="141">
        <f t="shared" ca="1" si="65"/>
        <v>0</v>
      </c>
      <c r="J1078" s="141">
        <f t="shared" ca="1" si="66"/>
        <v>0</v>
      </c>
    </row>
    <row r="1079" spans="1:10">
      <c r="A1079" s="145"/>
      <c r="B1079" s="146"/>
      <c r="C1079" s="145"/>
      <c r="D1079" s="145"/>
      <c r="E1079" s="145"/>
      <c r="F1079" s="145"/>
      <c r="G1079" s="141" t="str">
        <f t="shared" ca="1" si="63"/>
        <v>hi</v>
      </c>
      <c r="H1079" s="141">
        <f t="shared" si="64"/>
        <v>0</v>
      </c>
      <c r="I1079" s="141">
        <f t="shared" ca="1" si="65"/>
        <v>0</v>
      </c>
      <c r="J1079" s="141">
        <f t="shared" ca="1" si="66"/>
        <v>0</v>
      </c>
    </row>
    <row r="1080" spans="1:10">
      <c r="A1080" s="145"/>
      <c r="B1080" s="146"/>
      <c r="C1080" s="145"/>
      <c r="D1080" s="145"/>
      <c r="E1080" s="145"/>
      <c r="F1080" s="145"/>
      <c r="G1080" s="141" t="str">
        <f t="shared" ca="1" si="63"/>
        <v>hi</v>
      </c>
      <c r="H1080" s="141">
        <f t="shared" si="64"/>
        <v>0</v>
      </c>
      <c r="I1080" s="141">
        <f t="shared" ca="1" si="65"/>
        <v>0</v>
      </c>
      <c r="J1080" s="141">
        <f t="shared" ca="1" si="66"/>
        <v>0</v>
      </c>
    </row>
    <row r="1081" spans="1:10">
      <c r="A1081" s="145"/>
      <c r="B1081" s="146"/>
      <c r="C1081" s="145"/>
      <c r="D1081" s="145"/>
      <c r="E1081" s="145"/>
      <c r="F1081" s="145"/>
      <c r="G1081" s="141" t="str">
        <f t="shared" ca="1" si="63"/>
        <v>hi</v>
      </c>
      <c r="H1081" s="141">
        <f t="shared" si="64"/>
        <v>0</v>
      </c>
      <c r="I1081" s="141">
        <f t="shared" ca="1" si="65"/>
        <v>0</v>
      </c>
      <c r="J1081" s="141">
        <f t="shared" ca="1" si="66"/>
        <v>0</v>
      </c>
    </row>
    <row r="1082" spans="1:10">
      <c r="A1082" s="145"/>
      <c r="B1082" s="146"/>
      <c r="C1082" s="145"/>
      <c r="D1082" s="145"/>
      <c r="E1082" s="145"/>
      <c r="F1082" s="145"/>
      <c r="G1082" s="141" t="str">
        <f t="shared" ca="1" si="63"/>
        <v>hi</v>
      </c>
      <c r="H1082" s="141">
        <f t="shared" si="64"/>
        <v>0</v>
      </c>
      <c r="I1082" s="141">
        <f t="shared" ca="1" si="65"/>
        <v>0</v>
      </c>
      <c r="J1082" s="141">
        <f t="shared" ca="1" si="66"/>
        <v>0</v>
      </c>
    </row>
    <row r="1083" spans="1:10">
      <c r="A1083" s="145"/>
      <c r="B1083" s="146"/>
      <c r="C1083" s="145"/>
      <c r="D1083" s="145"/>
      <c r="E1083" s="145"/>
      <c r="F1083" s="145"/>
      <c r="G1083" s="141" t="str">
        <f t="shared" ca="1" si="63"/>
        <v>hi</v>
      </c>
      <c r="H1083" s="141">
        <f t="shared" si="64"/>
        <v>0</v>
      </c>
      <c r="I1083" s="141">
        <f t="shared" ca="1" si="65"/>
        <v>0</v>
      </c>
      <c r="J1083" s="141">
        <f t="shared" ca="1" si="66"/>
        <v>0</v>
      </c>
    </row>
    <row r="1084" spans="1:10">
      <c r="A1084" s="145"/>
      <c r="B1084" s="146"/>
      <c r="C1084" s="145"/>
      <c r="D1084" s="145"/>
      <c r="E1084" s="145"/>
      <c r="F1084" s="145"/>
      <c r="G1084" s="141" t="str">
        <f t="shared" ca="1" si="63"/>
        <v>hi</v>
      </c>
      <c r="H1084" s="141">
        <f t="shared" si="64"/>
        <v>0</v>
      </c>
      <c r="I1084" s="141">
        <f t="shared" ca="1" si="65"/>
        <v>0</v>
      </c>
      <c r="J1084" s="141">
        <f t="shared" ca="1" si="66"/>
        <v>0</v>
      </c>
    </row>
    <row r="1085" spans="1:10">
      <c r="A1085" s="145"/>
      <c r="B1085" s="146"/>
      <c r="C1085" s="145"/>
      <c r="D1085" s="145"/>
      <c r="E1085" s="145"/>
      <c r="F1085" s="145"/>
      <c r="G1085" s="141" t="str">
        <f t="shared" ca="1" si="63"/>
        <v>hi</v>
      </c>
      <c r="H1085" s="141">
        <f t="shared" si="64"/>
        <v>0</v>
      </c>
      <c r="I1085" s="141">
        <f t="shared" ca="1" si="65"/>
        <v>0</v>
      </c>
      <c r="J1085" s="141">
        <f t="shared" ca="1" si="66"/>
        <v>0</v>
      </c>
    </row>
    <row r="1086" spans="1:10">
      <c r="A1086" s="145"/>
      <c r="B1086" s="146"/>
      <c r="C1086" s="145"/>
      <c r="D1086" s="145"/>
      <c r="E1086" s="145"/>
      <c r="F1086" s="145"/>
      <c r="G1086" s="141" t="str">
        <f t="shared" ca="1" si="63"/>
        <v>hi</v>
      </c>
      <c r="H1086" s="141">
        <f t="shared" si="64"/>
        <v>0</v>
      </c>
      <c r="I1086" s="141">
        <f t="shared" ca="1" si="65"/>
        <v>0</v>
      </c>
      <c r="J1086" s="141">
        <f t="shared" ca="1" si="66"/>
        <v>0</v>
      </c>
    </row>
    <row r="1087" spans="1:10">
      <c r="A1087" s="145"/>
      <c r="B1087" s="146"/>
      <c r="C1087" s="145"/>
      <c r="D1087" s="145"/>
      <c r="E1087" s="145"/>
      <c r="F1087" s="145"/>
      <c r="G1087" s="141" t="str">
        <f t="shared" ca="1" si="63"/>
        <v>hi</v>
      </c>
      <c r="H1087" s="141">
        <f t="shared" si="64"/>
        <v>0</v>
      </c>
      <c r="I1087" s="141">
        <f t="shared" ca="1" si="65"/>
        <v>0</v>
      </c>
      <c r="J1087" s="141">
        <f t="shared" ca="1" si="66"/>
        <v>0</v>
      </c>
    </row>
    <row r="1088" spans="1:10">
      <c r="A1088" s="145"/>
      <c r="B1088" s="146"/>
      <c r="C1088" s="145"/>
      <c r="D1088" s="145"/>
      <c r="E1088" s="145"/>
      <c r="F1088" s="145"/>
      <c r="G1088" s="141" t="str">
        <f t="shared" ca="1" si="63"/>
        <v>hi</v>
      </c>
      <c r="H1088" s="141">
        <f t="shared" si="64"/>
        <v>0</v>
      </c>
      <c r="I1088" s="141">
        <f t="shared" ca="1" si="65"/>
        <v>0</v>
      </c>
      <c r="J1088" s="141">
        <f t="shared" ca="1" si="66"/>
        <v>0</v>
      </c>
    </row>
    <row r="1089" spans="1:10">
      <c r="A1089" s="145"/>
      <c r="B1089" s="146"/>
      <c r="C1089" s="145"/>
      <c r="D1089" s="145"/>
      <c r="E1089" s="145"/>
      <c r="F1089" s="145"/>
      <c r="G1089" s="141" t="str">
        <f t="shared" ca="1" si="63"/>
        <v>hi</v>
      </c>
      <c r="H1089" s="141">
        <f t="shared" si="64"/>
        <v>0</v>
      </c>
      <c r="I1089" s="141">
        <f t="shared" ca="1" si="65"/>
        <v>0</v>
      </c>
      <c r="J1089" s="141">
        <f t="shared" ca="1" si="66"/>
        <v>0</v>
      </c>
    </row>
    <row r="1090" spans="1:10">
      <c r="A1090" s="145"/>
      <c r="B1090" s="146"/>
      <c r="C1090" s="145"/>
      <c r="D1090" s="145"/>
      <c r="E1090" s="145"/>
      <c r="F1090" s="145"/>
      <c r="G1090" s="141" t="str">
        <f t="shared" ca="1" si="63"/>
        <v>hi</v>
      </c>
      <c r="H1090" s="141">
        <f t="shared" si="64"/>
        <v>0</v>
      </c>
      <c r="I1090" s="141">
        <f t="shared" ca="1" si="65"/>
        <v>0</v>
      </c>
      <c r="J1090" s="141">
        <f t="shared" ca="1" si="66"/>
        <v>0</v>
      </c>
    </row>
    <row r="1091" spans="1:10">
      <c r="A1091" s="145"/>
      <c r="B1091" s="146"/>
      <c r="C1091" s="145"/>
      <c r="D1091" s="145"/>
      <c r="E1091" s="145"/>
      <c r="F1091" s="145"/>
      <c r="G1091" s="141" t="str">
        <f t="shared" ca="1" si="63"/>
        <v>hi</v>
      </c>
      <c r="H1091" s="141">
        <f t="shared" si="64"/>
        <v>0</v>
      </c>
      <c r="I1091" s="141">
        <f t="shared" ca="1" si="65"/>
        <v>0</v>
      </c>
      <c r="J1091" s="141">
        <f t="shared" ca="1" si="66"/>
        <v>0</v>
      </c>
    </row>
    <row r="1092" spans="1:10">
      <c r="A1092" s="145"/>
      <c r="B1092" s="146"/>
      <c r="C1092" s="145"/>
      <c r="D1092" s="145"/>
      <c r="E1092" s="145"/>
      <c r="F1092" s="145"/>
      <c r="G1092" s="141" t="str">
        <f t="shared" ca="1" si="63"/>
        <v>hi</v>
      </c>
      <c r="H1092" s="141">
        <f t="shared" si="64"/>
        <v>0</v>
      </c>
      <c r="I1092" s="141">
        <f t="shared" ca="1" si="65"/>
        <v>0</v>
      </c>
      <c r="J1092" s="141">
        <f t="shared" ca="1" si="66"/>
        <v>0</v>
      </c>
    </row>
    <row r="1093" spans="1:10">
      <c r="A1093" s="145"/>
      <c r="B1093" s="146"/>
      <c r="C1093" s="145"/>
      <c r="D1093" s="145"/>
      <c r="E1093" s="145"/>
      <c r="F1093" s="145"/>
      <c r="G1093" s="141" t="str">
        <f t="shared" ca="1" si="63"/>
        <v>hi</v>
      </c>
      <c r="H1093" s="141">
        <f t="shared" si="64"/>
        <v>0</v>
      </c>
      <c r="I1093" s="141">
        <f t="shared" ca="1" si="65"/>
        <v>0</v>
      </c>
      <c r="J1093" s="141">
        <f t="shared" ca="1" si="66"/>
        <v>0</v>
      </c>
    </row>
    <row r="1094" spans="1:10">
      <c r="A1094" s="145"/>
      <c r="B1094" s="146"/>
      <c r="C1094" s="145"/>
      <c r="D1094" s="145"/>
      <c r="E1094" s="145"/>
      <c r="F1094" s="145"/>
      <c r="G1094" s="141" t="str">
        <f t="shared" ca="1" si="63"/>
        <v>hi</v>
      </c>
      <c r="H1094" s="141">
        <f t="shared" si="64"/>
        <v>0</v>
      </c>
      <c r="I1094" s="141">
        <f t="shared" ca="1" si="65"/>
        <v>0</v>
      </c>
      <c r="J1094" s="141">
        <f t="shared" ca="1" si="66"/>
        <v>0</v>
      </c>
    </row>
    <row r="1095" spans="1:10">
      <c r="A1095" s="145"/>
      <c r="B1095" s="146"/>
      <c r="C1095" s="145"/>
      <c r="D1095" s="145"/>
      <c r="E1095" s="145"/>
      <c r="F1095" s="145"/>
      <c r="G1095" s="141" t="str">
        <f t="shared" ca="1" si="63"/>
        <v>hi</v>
      </c>
      <c r="H1095" s="141">
        <f t="shared" si="64"/>
        <v>0</v>
      </c>
      <c r="I1095" s="141">
        <f t="shared" ca="1" si="65"/>
        <v>0</v>
      </c>
      <c r="J1095" s="141">
        <f t="shared" ca="1" si="66"/>
        <v>0</v>
      </c>
    </row>
    <row r="1096" spans="1:10">
      <c r="A1096" s="145"/>
      <c r="B1096" s="146"/>
      <c r="C1096" s="145"/>
      <c r="D1096" s="145"/>
      <c r="E1096" s="145"/>
      <c r="F1096" s="145"/>
      <c r="G1096" s="141" t="str">
        <f t="shared" ca="1" si="63"/>
        <v>hi</v>
      </c>
      <c r="H1096" s="141">
        <f t="shared" si="64"/>
        <v>0</v>
      </c>
      <c r="I1096" s="141">
        <f t="shared" ca="1" si="65"/>
        <v>0</v>
      </c>
      <c r="J1096" s="141">
        <f t="shared" ca="1" si="66"/>
        <v>0</v>
      </c>
    </row>
    <row r="1097" spans="1:10">
      <c r="A1097" s="145"/>
      <c r="B1097" s="146"/>
      <c r="C1097" s="145"/>
      <c r="D1097" s="145"/>
      <c r="E1097" s="145"/>
      <c r="F1097" s="145"/>
      <c r="G1097" s="141" t="str">
        <f t="shared" ca="1" si="63"/>
        <v>hi</v>
      </c>
      <c r="H1097" s="141">
        <f t="shared" si="64"/>
        <v>0</v>
      </c>
      <c r="I1097" s="141">
        <f t="shared" ca="1" si="65"/>
        <v>0</v>
      </c>
      <c r="J1097" s="141">
        <f t="shared" ca="1" si="66"/>
        <v>0</v>
      </c>
    </row>
    <row r="1098" spans="1:10">
      <c r="A1098" s="145"/>
      <c r="B1098" s="146"/>
      <c r="C1098" s="145"/>
      <c r="D1098" s="145"/>
      <c r="E1098" s="145"/>
      <c r="F1098" s="145"/>
      <c r="G1098" s="141" t="str">
        <f t="shared" ca="1" si="63"/>
        <v>hi</v>
      </c>
      <c r="H1098" s="141">
        <f t="shared" si="64"/>
        <v>0</v>
      </c>
      <c r="I1098" s="141">
        <f t="shared" ca="1" si="65"/>
        <v>0</v>
      </c>
      <c r="J1098" s="141">
        <f t="shared" ca="1" si="66"/>
        <v>0</v>
      </c>
    </row>
    <row r="1099" spans="1:10">
      <c r="A1099" s="145"/>
      <c r="B1099" s="146"/>
      <c r="C1099" s="145"/>
      <c r="D1099" s="145"/>
      <c r="E1099" s="145"/>
      <c r="F1099" s="145"/>
      <c r="G1099" s="141" t="str">
        <f t="shared" ca="1" si="63"/>
        <v>hi</v>
      </c>
      <c r="H1099" s="141">
        <f t="shared" si="64"/>
        <v>0</v>
      </c>
      <c r="I1099" s="141">
        <f t="shared" ca="1" si="65"/>
        <v>0</v>
      </c>
      <c r="J1099" s="141">
        <f t="shared" ca="1" si="66"/>
        <v>0</v>
      </c>
    </row>
    <row r="1100" spans="1:10">
      <c r="A1100" s="145"/>
      <c r="B1100" s="146"/>
      <c r="C1100" s="145"/>
      <c r="D1100" s="145"/>
      <c r="E1100" s="145"/>
      <c r="F1100" s="145"/>
      <c r="G1100" s="141" t="str">
        <f t="shared" ca="1" si="63"/>
        <v>hi</v>
      </c>
      <c r="H1100" s="141">
        <f t="shared" si="64"/>
        <v>0</v>
      </c>
      <c r="I1100" s="141">
        <f t="shared" ca="1" si="65"/>
        <v>0</v>
      </c>
      <c r="J1100" s="141">
        <f t="shared" ca="1" si="66"/>
        <v>0</v>
      </c>
    </row>
    <row r="1101" spans="1:10">
      <c r="A1101" s="145"/>
      <c r="B1101" s="146"/>
      <c r="C1101" s="145"/>
      <c r="D1101" s="145"/>
      <c r="E1101" s="145"/>
      <c r="F1101" s="145"/>
      <c r="G1101" s="141" t="str">
        <f t="shared" ca="1" si="63"/>
        <v>hi</v>
      </c>
      <c r="H1101" s="141">
        <f t="shared" si="64"/>
        <v>0</v>
      </c>
      <c r="I1101" s="141">
        <f t="shared" ca="1" si="65"/>
        <v>0</v>
      </c>
      <c r="J1101" s="141">
        <f t="shared" ca="1" si="66"/>
        <v>0</v>
      </c>
    </row>
    <row r="1102" spans="1:10">
      <c r="A1102" s="145"/>
      <c r="B1102" s="146"/>
      <c r="C1102" s="145"/>
      <c r="D1102" s="145"/>
      <c r="E1102" s="145"/>
      <c r="F1102" s="145"/>
      <c r="G1102" s="141" t="str">
        <f t="shared" ref="G1102:G1165" ca="1" si="67">IF(F1102&gt;C1102,  IF($B$8=0,"lo",IF(RAND()&gt;$B$9,"lo","hi")),   IF($B$8=0,"hi",IF(RAND()&lt;=$B$9,"lo","hi"))   )</f>
        <v>hi</v>
      </c>
      <c r="H1102" s="141">
        <f t="shared" ref="H1102:H1165" si="68">C1102</f>
        <v>0</v>
      </c>
      <c r="I1102" s="141">
        <f t="shared" ref="I1102:I1165" ca="1" si="69">IF(G1102="hi",D1102,E1102)</f>
        <v>0</v>
      </c>
      <c r="J1102" s="141">
        <f t="shared" ref="J1102:J1165" ca="1" si="70">IF(G1102="hi",E1102,D1102)</f>
        <v>0</v>
      </c>
    </row>
    <row r="1103" spans="1:10">
      <c r="A1103" s="145"/>
      <c r="B1103" s="146"/>
      <c r="C1103" s="145"/>
      <c r="D1103" s="145"/>
      <c r="E1103" s="145"/>
      <c r="F1103" s="145"/>
      <c r="G1103" s="141" t="str">
        <f t="shared" ca="1" si="67"/>
        <v>hi</v>
      </c>
      <c r="H1103" s="141">
        <f t="shared" si="68"/>
        <v>0</v>
      </c>
      <c r="I1103" s="141">
        <f t="shared" ca="1" si="69"/>
        <v>0</v>
      </c>
      <c r="J1103" s="141">
        <f t="shared" ca="1" si="70"/>
        <v>0</v>
      </c>
    </row>
    <row r="1104" spans="1:10">
      <c r="A1104" s="145"/>
      <c r="B1104" s="146"/>
      <c r="C1104" s="145"/>
      <c r="D1104" s="145"/>
      <c r="E1104" s="145"/>
      <c r="F1104" s="145"/>
      <c r="G1104" s="141" t="str">
        <f t="shared" ca="1" si="67"/>
        <v>hi</v>
      </c>
      <c r="H1104" s="141">
        <f t="shared" si="68"/>
        <v>0</v>
      </c>
      <c r="I1104" s="141">
        <f t="shared" ca="1" si="69"/>
        <v>0</v>
      </c>
      <c r="J1104" s="141">
        <f t="shared" ca="1" si="70"/>
        <v>0</v>
      </c>
    </row>
    <row r="1105" spans="1:10">
      <c r="A1105" s="145"/>
      <c r="B1105" s="146"/>
      <c r="C1105" s="145"/>
      <c r="D1105" s="145"/>
      <c r="E1105" s="145"/>
      <c r="F1105" s="145"/>
      <c r="G1105" s="141" t="str">
        <f t="shared" ca="1" si="67"/>
        <v>hi</v>
      </c>
      <c r="H1105" s="141">
        <f t="shared" si="68"/>
        <v>0</v>
      </c>
      <c r="I1105" s="141">
        <f t="shared" ca="1" si="69"/>
        <v>0</v>
      </c>
      <c r="J1105" s="141">
        <f t="shared" ca="1" si="70"/>
        <v>0</v>
      </c>
    </row>
    <row r="1106" spans="1:10">
      <c r="A1106" s="145"/>
      <c r="B1106" s="146"/>
      <c r="C1106" s="145"/>
      <c r="D1106" s="145"/>
      <c r="E1106" s="145"/>
      <c r="F1106" s="145"/>
      <c r="G1106" s="141" t="str">
        <f t="shared" ca="1" si="67"/>
        <v>hi</v>
      </c>
      <c r="H1106" s="141">
        <f t="shared" si="68"/>
        <v>0</v>
      </c>
      <c r="I1106" s="141">
        <f t="shared" ca="1" si="69"/>
        <v>0</v>
      </c>
      <c r="J1106" s="141">
        <f t="shared" ca="1" si="70"/>
        <v>0</v>
      </c>
    </row>
    <row r="1107" spans="1:10">
      <c r="A1107" s="145"/>
      <c r="B1107" s="146"/>
      <c r="C1107" s="145"/>
      <c r="D1107" s="145"/>
      <c r="E1107" s="145"/>
      <c r="F1107" s="145"/>
      <c r="G1107" s="141" t="str">
        <f t="shared" ca="1" si="67"/>
        <v>hi</v>
      </c>
      <c r="H1107" s="141">
        <f t="shared" si="68"/>
        <v>0</v>
      </c>
      <c r="I1107" s="141">
        <f t="shared" ca="1" si="69"/>
        <v>0</v>
      </c>
      <c r="J1107" s="141">
        <f t="shared" ca="1" si="70"/>
        <v>0</v>
      </c>
    </row>
    <row r="1108" spans="1:10">
      <c r="A1108" s="145"/>
      <c r="B1108" s="146"/>
      <c r="C1108" s="145"/>
      <c r="D1108" s="145"/>
      <c r="E1108" s="145"/>
      <c r="F1108" s="145"/>
      <c r="G1108" s="141" t="str">
        <f t="shared" ca="1" si="67"/>
        <v>hi</v>
      </c>
      <c r="H1108" s="141">
        <f t="shared" si="68"/>
        <v>0</v>
      </c>
      <c r="I1108" s="141">
        <f t="shared" ca="1" si="69"/>
        <v>0</v>
      </c>
      <c r="J1108" s="141">
        <f t="shared" ca="1" si="70"/>
        <v>0</v>
      </c>
    </row>
    <row r="1109" spans="1:10">
      <c r="A1109" s="145"/>
      <c r="B1109" s="146"/>
      <c r="C1109" s="145"/>
      <c r="D1109" s="145"/>
      <c r="E1109" s="145"/>
      <c r="F1109" s="145"/>
      <c r="G1109" s="141" t="str">
        <f t="shared" ca="1" si="67"/>
        <v>hi</v>
      </c>
      <c r="H1109" s="141">
        <f t="shared" si="68"/>
        <v>0</v>
      </c>
      <c r="I1109" s="141">
        <f t="shared" ca="1" si="69"/>
        <v>0</v>
      </c>
      <c r="J1109" s="141">
        <f t="shared" ca="1" si="70"/>
        <v>0</v>
      </c>
    </row>
    <row r="1110" spans="1:10">
      <c r="A1110" s="145"/>
      <c r="B1110" s="146"/>
      <c r="C1110" s="145"/>
      <c r="D1110" s="145"/>
      <c r="E1110" s="145"/>
      <c r="F1110" s="145"/>
      <c r="G1110" s="141" t="str">
        <f t="shared" ca="1" si="67"/>
        <v>hi</v>
      </c>
      <c r="H1110" s="141">
        <f t="shared" si="68"/>
        <v>0</v>
      </c>
      <c r="I1110" s="141">
        <f t="shared" ca="1" si="69"/>
        <v>0</v>
      </c>
      <c r="J1110" s="141">
        <f t="shared" ca="1" si="70"/>
        <v>0</v>
      </c>
    </row>
    <row r="1111" spans="1:10">
      <c r="A1111" s="145"/>
      <c r="B1111" s="146"/>
      <c r="C1111" s="145"/>
      <c r="D1111" s="145"/>
      <c r="E1111" s="145"/>
      <c r="F1111" s="145"/>
      <c r="G1111" s="141" t="str">
        <f t="shared" ca="1" si="67"/>
        <v>hi</v>
      </c>
      <c r="H1111" s="141">
        <f t="shared" si="68"/>
        <v>0</v>
      </c>
      <c r="I1111" s="141">
        <f t="shared" ca="1" si="69"/>
        <v>0</v>
      </c>
      <c r="J1111" s="141">
        <f t="shared" ca="1" si="70"/>
        <v>0</v>
      </c>
    </row>
    <row r="1112" spans="1:10">
      <c r="A1112" s="145"/>
      <c r="B1112" s="146"/>
      <c r="C1112" s="145"/>
      <c r="D1112" s="145"/>
      <c r="E1112" s="145"/>
      <c r="F1112" s="145"/>
      <c r="G1112" s="141" t="str">
        <f t="shared" ca="1" si="67"/>
        <v>hi</v>
      </c>
      <c r="H1112" s="141">
        <f t="shared" si="68"/>
        <v>0</v>
      </c>
      <c r="I1112" s="141">
        <f t="shared" ca="1" si="69"/>
        <v>0</v>
      </c>
      <c r="J1112" s="141">
        <f t="shared" ca="1" si="70"/>
        <v>0</v>
      </c>
    </row>
    <row r="1113" spans="1:10">
      <c r="A1113" s="145"/>
      <c r="B1113" s="146"/>
      <c r="C1113" s="145"/>
      <c r="D1113" s="145"/>
      <c r="E1113" s="145"/>
      <c r="F1113" s="145"/>
      <c r="G1113" s="141" t="str">
        <f t="shared" ca="1" si="67"/>
        <v>hi</v>
      </c>
      <c r="H1113" s="141">
        <f t="shared" si="68"/>
        <v>0</v>
      </c>
      <c r="I1113" s="141">
        <f t="shared" ca="1" si="69"/>
        <v>0</v>
      </c>
      <c r="J1113" s="141">
        <f t="shared" ca="1" si="70"/>
        <v>0</v>
      </c>
    </row>
    <row r="1114" spans="1:10">
      <c r="A1114" s="145"/>
      <c r="B1114" s="146"/>
      <c r="C1114" s="145"/>
      <c r="D1114" s="145"/>
      <c r="E1114" s="145"/>
      <c r="F1114" s="145"/>
      <c r="G1114" s="141" t="str">
        <f t="shared" ca="1" si="67"/>
        <v>hi</v>
      </c>
      <c r="H1114" s="141">
        <f t="shared" si="68"/>
        <v>0</v>
      </c>
      <c r="I1114" s="141">
        <f t="shared" ca="1" si="69"/>
        <v>0</v>
      </c>
      <c r="J1114" s="141">
        <f t="shared" ca="1" si="70"/>
        <v>0</v>
      </c>
    </row>
    <row r="1115" spans="1:10">
      <c r="A1115" s="145"/>
      <c r="B1115" s="146"/>
      <c r="C1115" s="145"/>
      <c r="D1115" s="145"/>
      <c r="E1115" s="145"/>
      <c r="F1115" s="145"/>
      <c r="G1115" s="141" t="str">
        <f t="shared" ca="1" si="67"/>
        <v>hi</v>
      </c>
      <c r="H1115" s="141">
        <f t="shared" si="68"/>
        <v>0</v>
      </c>
      <c r="I1115" s="141">
        <f t="shared" ca="1" si="69"/>
        <v>0</v>
      </c>
      <c r="J1115" s="141">
        <f t="shared" ca="1" si="70"/>
        <v>0</v>
      </c>
    </row>
    <row r="1116" spans="1:10">
      <c r="A1116" s="145"/>
      <c r="B1116" s="146"/>
      <c r="C1116" s="145"/>
      <c r="D1116" s="145"/>
      <c r="E1116" s="145"/>
      <c r="F1116" s="145"/>
      <c r="G1116" s="141" t="str">
        <f t="shared" ca="1" si="67"/>
        <v>hi</v>
      </c>
      <c r="H1116" s="141">
        <f t="shared" si="68"/>
        <v>0</v>
      </c>
      <c r="I1116" s="141">
        <f t="shared" ca="1" si="69"/>
        <v>0</v>
      </c>
      <c r="J1116" s="141">
        <f t="shared" ca="1" si="70"/>
        <v>0</v>
      </c>
    </row>
    <row r="1117" spans="1:10">
      <c r="A1117" s="145"/>
      <c r="B1117" s="146"/>
      <c r="C1117" s="145"/>
      <c r="D1117" s="145"/>
      <c r="E1117" s="145"/>
      <c r="F1117" s="145"/>
      <c r="G1117" s="141" t="str">
        <f t="shared" ca="1" si="67"/>
        <v>hi</v>
      </c>
      <c r="H1117" s="141">
        <f t="shared" si="68"/>
        <v>0</v>
      </c>
      <c r="I1117" s="141">
        <f t="shared" ca="1" si="69"/>
        <v>0</v>
      </c>
      <c r="J1117" s="141">
        <f t="shared" ca="1" si="70"/>
        <v>0</v>
      </c>
    </row>
    <row r="1118" spans="1:10">
      <c r="A1118" s="145"/>
      <c r="B1118" s="146"/>
      <c r="C1118" s="145"/>
      <c r="D1118" s="145"/>
      <c r="E1118" s="145"/>
      <c r="F1118" s="145"/>
      <c r="G1118" s="141" t="str">
        <f t="shared" ca="1" si="67"/>
        <v>hi</v>
      </c>
      <c r="H1118" s="141">
        <f t="shared" si="68"/>
        <v>0</v>
      </c>
      <c r="I1118" s="141">
        <f t="shared" ca="1" si="69"/>
        <v>0</v>
      </c>
      <c r="J1118" s="141">
        <f t="shared" ca="1" si="70"/>
        <v>0</v>
      </c>
    </row>
    <row r="1119" spans="1:10">
      <c r="A1119" s="145"/>
      <c r="B1119" s="146"/>
      <c r="C1119" s="145"/>
      <c r="D1119" s="145"/>
      <c r="E1119" s="145"/>
      <c r="F1119" s="145"/>
      <c r="G1119" s="141" t="str">
        <f t="shared" ca="1" si="67"/>
        <v>hi</v>
      </c>
      <c r="H1119" s="141">
        <f t="shared" si="68"/>
        <v>0</v>
      </c>
      <c r="I1119" s="141">
        <f t="shared" ca="1" si="69"/>
        <v>0</v>
      </c>
      <c r="J1119" s="141">
        <f t="shared" ca="1" si="70"/>
        <v>0</v>
      </c>
    </row>
    <row r="1120" spans="1:10">
      <c r="A1120" s="145"/>
      <c r="B1120" s="146"/>
      <c r="C1120" s="145"/>
      <c r="D1120" s="145"/>
      <c r="E1120" s="145"/>
      <c r="F1120" s="145"/>
      <c r="G1120" s="141" t="str">
        <f t="shared" ca="1" si="67"/>
        <v>hi</v>
      </c>
      <c r="H1120" s="141">
        <f t="shared" si="68"/>
        <v>0</v>
      </c>
      <c r="I1120" s="141">
        <f t="shared" ca="1" si="69"/>
        <v>0</v>
      </c>
      <c r="J1120" s="141">
        <f t="shared" ca="1" si="70"/>
        <v>0</v>
      </c>
    </row>
    <row r="1121" spans="1:10">
      <c r="A1121" s="145"/>
      <c r="B1121" s="146"/>
      <c r="C1121" s="145"/>
      <c r="D1121" s="145"/>
      <c r="E1121" s="145"/>
      <c r="F1121" s="145"/>
      <c r="G1121" s="141" t="str">
        <f t="shared" ca="1" si="67"/>
        <v>hi</v>
      </c>
      <c r="H1121" s="141">
        <f t="shared" si="68"/>
        <v>0</v>
      </c>
      <c r="I1121" s="141">
        <f t="shared" ca="1" si="69"/>
        <v>0</v>
      </c>
      <c r="J1121" s="141">
        <f t="shared" ca="1" si="70"/>
        <v>0</v>
      </c>
    </row>
    <row r="1122" spans="1:10">
      <c r="A1122" s="145"/>
      <c r="B1122" s="146"/>
      <c r="C1122" s="145"/>
      <c r="D1122" s="145"/>
      <c r="E1122" s="145"/>
      <c r="F1122" s="145"/>
      <c r="G1122" s="141" t="str">
        <f t="shared" ca="1" si="67"/>
        <v>hi</v>
      </c>
      <c r="H1122" s="141">
        <f t="shared" si="68"/>
        <v>0</v>
      </c>
      <c r="I1122" s="141">
        <f t="shared" ca="1" si="69"/>
        <v>0</v>
      </c>
      <c r="J1122" s="141">
        <f t="shared" ca="1" si="70"/>
        <v>0</v>
      </c>
    </row>
    <row r="1123" spans="1:10">
      <c r="A1123" s="145"/>
      <c r="B1123" s="146"/>
      <c r="C1123" s="145"/>
      <c r="D1123" s="145"/>
      <c r="E1123" s="145"/>
      <c r="F1123" s="145"/>
      <c r="G1123" s="141" t="str">
        <f t="shared" ca="1" si="67"/>
        <v>hi</v>
      </c>
      <c r="H1123" s="141">
        <f t="shared" si="68"/>
        <v>0</v>
      </c>
      <c r="I1123" s="141">
        <f t="shared" ca="1" si="69"/>
        <v>0</v>
      </c>
      <c r="J1123" s="141">
        <f t="shared" ca="1" si="70"/>
        <v>0</v>
      </c>
    </row>
    <row r="1124" spans="1:10">
      <c r="A1124" s="145"/>
      <c r="B1124" s="146"/>
      <c r="C1124" s="145"/>
      <c r="D1124" s="145"/>
      <c r="E1124" s="145"/>
      <c r="F1124" s="145"/>
      <c r="G1124" s="141" t="str">
        <f t="shared" ca="1" si="67"/>
        <v>hi</v>
      </c>
      <c r="H1124" s="141">
        <f t="shared" si="68"/>
        <v>0</v>
      </c>
      <c r="I1124" s="141">
        <f t="shared" ca="1" si="69"/>
        <v>0</v>
      </c>
      <c r="J1124" s="141">
        <f t="shared" ca="1" si="70"/>
        <v>0</v>
      </c>
    </row>
    <row r="1125" spans="1:10">
      <c r="A1125" s="145"/>
      <c r="B1125" s="146"/>
      <c r="C1125" s="145"/>
      <c r="D1125" s="145"/>
      <c r="E1125" s="145"/>
      <c r="F1125" s="145"/>
      <c r="G1125" s="141" t="str">
        <f t="shared" ca="1" si="67"/>
        <v>hi</v>
      </c>
      <c r="H1125" s="141">
        <f t="shared" si="68"/>
        <v>0</v>
      </c>
      <c r="I1125" s="141">
        <f t="shared" ca="1" si="69"/>
        <v>0</v>
      </c>
      <c r="J1125" s="141">
        <f t="shared" ca="1" si="70"/>
        <v>0</v>
      </c>
    </row>
    <row r="1126" spans="1:10">
      <c r="A1126" s="145"/>
      <c r="B1126" s="146"/>
      <c r="C1126" s="145"/>
      <c r="D1126" s="145"/>
      <c r="E1126" s="145"/>
      <c r="F1126" s="145"/>
      <c r="G1126" s="141" t="str">
        <f t="shared" ca="1" si="67"/>
        <v>hi</v>
      </c>
      <c r="H1126" s="141">
        <f t="shared" si="68"/>
        <v>0</v>
      </c>
      <c r="I1126" s="141">
        <f t="shared" ca="1" si="69"/>
        <v>0</v>
      </c>
      <c r="J1126" s="141">
        <f t="shared" ca="1" si="70"/>
        <v>0</v>
      </c>
    </row>
    <row r="1127" spans="1:10">
      <c r="A1127" s="145"/>
      <c r="B1127" s="146"/>
      <c r="C1127" s="145"/>
      <c r="D1127" s="145"/>
      <c r="E1127" s="145"/>
      <c r="F1127" s="145"/>
      <c r="G1127" s="141" t="str">
        <f t="shared" ca="1" si="67"/>
        <v>hi</v>
      </c>
      <c r="H1127" s="141">
        <f t="shared" si="68"/>
        <v>0</v>
      </c>
      <c r="I1127" s="141">
        <f t="shared" ca="1" si="69"/>
        <v>0</v>
      </c>
      <c r="J1127" s="141">
        <f t="shared" ca="1" si="70"/>
        <v>0</v>
      </c>
    </row>
    <row r="1128" spans="1:10">
      <c r="A1128" s="145"/>
      <c r="B1128" s="146"/>
      <c r="C1128" s="145"/>
      <c r="D1128" s="145"/>
      <c r="E1128" s="145"/>
      <c r="F1128" s="145"/>
      <c r="G1128" s="141" t="str">
        <f t="shared" ca="1" si="67"/>
        <v>hi</v>
      </c>
      <c r="H1128" s="141">
        <f t="shared" si="68"/>
        <v>0</v>
      </c>
      <c r="I1128" s="141">
        <f t="shared" ca="1" si="69"/>
        <v>0</v>
      </c>
      <c r="J1128" s="141">
        <f t="shared" ca="1" si="70"/>
        <v>0</v>
      </c>
    </row>
    <row r="1129" spans="1:10">
      <c r="A1129" s="145"/>
      <c r="B1129" s="146"/>
      <c r="C1129" s="145"/>
      <c r="D1129" s="145"/>
      <c r="E1129" s="145"/>
      <c r="F1129" s="145"/>
      <c r="G1129" s="141" t="str">
        <f t="shared" ca="1" si="67"/>
        <v>hi</v>
      </c>
      <c r="H1129" s="141">
        <f t="shared" si="68"/>
        <v>0</v>
      </c>
      <c r="I1129" s="141">
        <f t="shared" ca="1" si="69"/>
        <v>0</v>
      </c>
      <c r="J1129" s="141">
        <f t="shared" ca="1" si="70"/>
        <v>0</v>
      </c>
    </row>
    <row r="1130" spans="1:10">
      <c r="A1130" s="145"/>
      <c r="B1130" s="146"/>
      <c r="C1130" s="145"/>
      <c r="D1130" s="145"/>
      <c r="E1130" s="145"/>
      <c r="F1130" s="145"/>
      <c r="G1130" s="141" t="str">
        <f t="shared" ca="1" si="67"/>
        <v>hi</v>
      </c>
      <c r="H1130" s="141">
        <f t="shared" si="68"/>
        <v>0</v>
      </c>
      <c r="I1130" s="141">
        <f t="shared" ca="1" si="69"/>
        <v>0</v>
      </c>
      <c r="J1130" s="141">
        <f t="shared" ca="1" si="70"/>
        <v>0</v>
      </c>
    </row>
    <row r="1131" spans="1:10">
      <c r="A1131" s="145"/>
      <c r="B1131" s="146"/>
      <c r="C1131" s="145"/>
      <c r="D1131" s="145"/>
      <c r="E1131" s="145"/>
      <c r="F1131" s="145"/>
      <c r="G1131" s="141" t="str">
        <f t="shared" ca="1" si="67"/>
        <v>hi</v>
      </c>
      <c r="H1131" s="141">
        <f t="shared" si="68"/>
        <v>0</v>
      </c>
      <c r="I1131" s="141">
        <f t="shared" ca="1" si="69"/>
        <v>0</v>
      </c>
      <c r="J1131" s="141">
        <f t="shared" ca="1" si="70"/>
        <v>0</v>
      </c>
    </row>
    <row r="1132" spans="1:10">
      <c r="A1132" s="145"/>
      <c r="B1132" s="146"/>
      <c r="C1132" s="145"/>
      <c r="D1132" s="145"/>
      <c r="E1132" s="145"/>
      <c r="F1132" s="145"/>
      <c r="G1132" s="141" t="str">
        <f t="shared" ca="1" si="67"/>
        <v>hi</v>
      </c>
      <c r="H1132" s="141">
        <f t="shared" si="68"/>
        <v>0</v>
      </c>
      <c r="I1132" s="141">
        <f t="shared" ca="1" si="69"/>
        <v>0</v>
      </c>
      <c r="J1132" s="141">
        <f t="shared" ca="1" si="70"/>
        <v>0</v>
      </c>
    </row>
    <row r="1133" spans="1:10">
      <c r="A1133" s="145"/>
      <c r="B1133" s="146"/>
      <c r="C1133" s="145"/>
      <c r="D1133" s="145"/>
      <c r="E1133" s="145"/>
      <c r="F1133" s="145"/>
      <c r="G1133" s="141" t="str">
        <f t="shared" ca="1" si="67"/>
        <v>hi</v>
      </c>
      <c r="H1133" s="141">
        <f t="shared" si="68"/>
        <v>0</v>
      </c>
      <c r="I1133" s="141">
        <f t="shared" ca="1" si="69"/>
        <v>0</v>
      </c>
      <c r="J1133" s="141">
        <f t="shared" ca="1" si="70"/>
        <v>0</v>
      </c>
    </row>
    <row r="1134" spans="1:10">
      <c r="A1134" s="145"/>
      <c r="B1134" s="146"/>
      <c r="C1134" s="145"/>
      <c r="D1134" s="145"/>
      <c r="E1134" s="145"/>
      <c r="F1134" s="145"/>
      <c r="G1134" s="141" t="str">
        <f t="shared" ca="1" si="67"/>
        <v>hi</v>
      </c>
      <c r="H1134" s="141">
        <f t="shared" si="68"/>
        <v>0</v>
      </c>
      <c r="I1134" s="141">
        <f t="shared" ca="1" si="69"/>
        <v>0</v>
      </c>
      <c r="J1134" s="141">
        <f t="shared" ca="1" si="70"/>
        <v>0</v>
      </c>
    </row>
    <row r="1135" spans="1:10">
      <c r="A1135" s="145"/>
      <c r="B1135" s="146"/>
      <c r="C1135" s="145"/>
      <c r="D1135" s="145"/>
      <c r="E1135" s="145"/>
      <c r="F1135" s="145"/>
      <c r="G1135" s="141" t="str">
        <f t="shared" ca="1" si="67"/>
        <v>hi</v>
      </c>
      <c r="H1135" s="141">
        <f t="shared" si="68"/>
        <v>0</v>
      </c>
      <c r="I1135" s="141">
        <f t="shared" ca="1" si="69"/>
        <v>0</v>
      </c>
      <c r="J1135" s="141">
        <f t="shared" ca="1" si="70"/>
        <v>0</v>
      </c>
    </row>
    <row r="1136" spans="1:10">
      <c r="A1136" s="145"/>
      <c r="B1136" s="146"/>
      <c r="C1136" s="145"/>
      <c r="D1136" s="145"/>
      <c r="E1136" s="145"/>
      <c r="F1136" s="145"/>
      <c r="G1136" s="141" t="str">
        <f t="shared" ca="1" si="67"/>
        <v>hi</v>
      </c>
      <c r="H1136" s="141">
        <f t="shared" si="68"/>
        <v>0</v>
      </c>
      <c r="I1136" s="141">
        <f t="shared" ca="1" si="69"/>
        <v>0</v>
      </c>
      <c r="J1136" s="141">
        <f t="shared" ca="1" si="70"/>
        <v>0</v>
      </c>
    </row>
    <row r="1137" spans="1:10">
      <c r="A1137" s="145"/>
      <c r="B1137" s="146"/>
      <c r="C1137" s="145"/>
      <c r="D1137" s="145"/>
      <c r="E1137" s="145"/>
      <c r="F1137" s="145"/>
      <c r="G1137" s="141" t="str">
        <f t="shared" ca="1" si="67"/>
        <v>hi</v>
      </c>
      <c r="H1137" s="141">
        <f t="shared" si="68"/>
        <v>0</v>
      </c>
      <c r="I1137" s="141">
        <f t="shared" ca="1" si="69"/>
        <v>0</v>
      </c>
      <c r="J1137" s="141">
        <f t="shared" ca="1" si="70"/>
        <v>0</v>
      </c>
    </row>
    <row r="1138" spans="1:10">
      <c r="A1138" s="145"/>
      <c r="B1138" s="146"/>
      <c r="C1138" s="145"/>
      <c r="D1138" s="145"/>
      <c r="E1138" s="145"/>
      <c r="F1138" s="145"/>
      <c r="G1138" s="141" t="str">
        <f t="shared" ca="1" si="67"/>
        <v>hi</v>
      </c>
      <c r="H1138" s="141">
        <f t="shared" si="68"/>
        <v>0</v>
      </c>
      <c r="I1138" s="141">
        <f t="shared" ca="1" si="69"/>
        <v>0</v>
      </c>
      <c r="J1138" s="141">
        <f t="shared" ca="1" si="70"/>
        <v>0</v>
      </c>
    </row>
    <row r="1139" spans="1:10">
      <c r="A1139" s="145"/>
      <c r="B1139" s="146"/>
      <c r="C1139" s="145"/>
      <c r="D1139" s="145"/>
      <c r="E1139" s="145"/>
      <c r="F1139" s="145"/>
      <c r="G1139" s="141" t="str">
        <f t="shared" ca="1" si="67"/>
        <v>hi</v>
      </c>
      <c r="H1139" s="141">
        <f t="shared" si="68"/>
        <v>0</v>
      </c>
      <c r="I1139" s="141">
        <f t="shared" ca="1" si="69"/>
        <v>0</v>
      </c>
      <c r="J1139" s="141">
        <f t="shared" ca="1" si="70"/>
        <v>0</v>
      </c>
    </row>
    <row r="1140" spans="1:10">
      <c r="A1140" s="145"/>
      <c r="B1140" s="146"/>
      <c r="C1140" s="145"/>
      <c r="D1140" s="145"/>
      <c r="E1140" s="145"/>
      <c r="F1140" s="145"/>
      <c r="G1140" s="141" t="str">
        <f t="shared" ca="1" si="67"/>
        <v>hi</v>
      </c>
      <c r="H1140" s="141">
        <f t="shared" si="68"/>
        <v>0</v>
      </c>
      <c r="I1140" s="141">
        <f t="shared" ca="1" si="69"/>
        <v>0</v>
      </c>
      <c r="J1140" s="141">
        <f t="shared" ca="1" si="70"/>
        <v>0</v>
      </c>
    </row>
    <row r="1141" spans="1:10">
      <c r="A1141" s="145"/>
      <c r="B1141" s="146"/>
      <c r="C1141" s="145"/>
      <c r="D1141" s="145"/>
      <c r="E1141" s="145"/>
      <c r="F1141" s="145"/>
      <c r="G1141" s="141" t="str">
        <f t="shared" ca="1" si="67"/>
        <v>hi</v>
      </c>
      <c r="H1141" s="141">
        <f t="shared" si="68"/>
        <v>0</v>
      </c>
      <c r="I1141" s="141">
        <f t="shared" ca="1" si="69"/>
        <v>0</v>
      </c>
      <c r="J1141" s="141">
        <f t="shared" ca="1" si="70"/>
        <v>0</v>
      </c>
    </row>
    <row r="1142" spans="1:10">
      <c r="A1142" s="145"/>
      <c r="B1142" s="146"/>
      <c r="C1142" s="145"/>
      <c r="D1142" s="145"/>
      <c r="E1142" s="145"/>
      <c r="F1142" s="145"/>
      <c r="G1142" s="141" t="str">
        <f t="shared" ca="1" si="67"/>
        <v>hi</v>
      </c>
      <c r="H1142" s="141">
        <f t="shared" si="68"/>
        <v>0</v>
      </c>
      <c r="I1142" s="141">
        <f t="shared" ca="1" si="69"/>
        <v>0</v>
      </c>
      <c r="J1142" s="141">
        <f t="shared" ca="1" si="70"/>
        <v>0</v>
      </c>
    </row>
    <row r="1143" spans="1:10">
      <c r="A1143" s="145"/>
      <c r="B1143" s="146"/>
      <c r="C1143" s="145"/>
      <c r="D1143" s="145"/>
      <c r="E1143" s="145"/>
      <c r="F1143" s="145"/>
      <c r="G1143" s="141" t="str">
        <f t="shared" ca="1" si="67"/>
        <v>hi</v>
      </c>
      <c r="H1143" s="141">
        <f t="shared" si="68"/>
        <v>0</v>
      </c>
      <c r="I1143" s="141">
        <f t="shared" ca="1" si="69"/>
        <v>0</v>
      </c>
      <c r="J1143" s="141">
        <f t="shared" ca="1" si="70"/>
        <v>0</v>
      </c>
    </row>
    <row r="1144" spans="1:10">
      <c r="A1144" s="145"/>
      <c r="B1144" s="146"/>
      <c r="C1144" s="145"/>
      <c r="D1144" s="145"/>
      <c r="E1144" s="145"/>
      <c r="F1144" s="145"/>
      <c r="G1144" s="141" t="str">
        <f t="shared" ca="1" si="67"/>
        <v>hi</v>
      </c>
      <c r="H1144" s="141">
        <f t="shared" si="68"/>
        <v>0</v>
      </c>
      <c r="I1144" s="141">
        <f t="shared" ca="1" si="69"/>
        <v>0</v>
      </c>
      <c r="J1144" s="141">
        <f t="shared" ca="1" si="70"/>
        <v>0</v>
      </c>
    </row>
    <row r="1145" spans="1:10">
      <c r="A1145" s="145"/>
      <c r="B1145" s="146"/>
      <c r="C1145" s="145"/>
      <c r="D1145" s="145"/>
      <c r="E1145" s="145"/>
      <c r="F1145" s="145"/>
      <c r="G1145" s="141" t="str">
        <f t="shared" ca="1" si="67"/>
        <v>hi</v>
      </c>
      <c r="H1145" s="141">
        <f t="shared" si="68"/>
        <v>0</v>
      </c>
      <c r="I1145" s="141">
        <f t="shared" ca="1" si="69"/>
        <v>0</v>
      </c>
      <c r="J1145" s="141">
        <f t="shared" ca="1" si="70"/>
        <v>0</v>
      </c>
    </row>
    <row r="1146" spans="1:10">
      <c r="A1146" s="145"/>
      <c r="B1146" s="146"/>
      <c r="C1146" s="145"/>
      <c r="D1146" s="145"/>
      <c r="E1146" s="145"/>
      <c r="F1146" s="145"/>
      <c r="G1146" s="141" t="str">
        <f t="shared" ca="1" si="67"/>
        <v>hi</v>
      </c>
      <c r="H1146" s="141">
        <f t="shared" si="68"/>
        <v>0</v>
      </c>
      <c r="I1146" s="141">
        <f t="shared" ca="1" si="69"/>
        <v>0</v>
      </c>
      <c r="J1146" s="141">
        <f t="shared" ca="1" si="70"/>
        <v>0</v>
      </c>
    </row>
    <row r="1147" spans="1:10">
      <c r="A1147" s="145"/>
      <c r="B1147" s="146"/>
      <c r="C1147" s="145"/>
      <c r="D1147" s="145"/>
      <c r="E1147" s="145"/>
      <c r="F1147" s="145"/>
      <c r="G1147" s="141" t="str">
        <f t="shared" ca="1" si="67"/>
        <v>hi</v>
      </c>
      <c r="H1147" s="141">
        <f t="shared" si="68"/>
        <v>0</v>
      </c>
      <c r="I1147" s="141">
        <f t="shared" ca="1" si="69"/>
        <v>0</v>
      </c>
      <c r="J1147" s="141">
        <f t="shared" ca="1" si="70"/>
        <v>0</v>
      </c>
    </row>
    <row r="1148" spans="1:10">
      <c r="A1148" s="145"/>
      <c r="B1148" s="146"/>
      <c r="C1148" s="145"/>
      <c r="D1148" s="145"/>
      <c r="E1148" s="145"/>
      <c r="F1148" s="145"/>
      <c r="G1148" s="141" t="str">
        <f t="shared" ca="1" si="67"/>
        <v>hi</v>
      </c>
      <c r="H1148" s="141">
        <f t="shared" si="68"/>
        <v>0</v>
      </c>
      <c r="I1148" s="141">
        <f t="shared" ca="1" si="69"/>
        <v>0</v>
      </c>
      <c r="J1148" s="141">
        <f t="shared" ca="1" si="70"/>
        <v>0</v>
      </c>
    </row>
    <row r="1149" spans="1:10">
      <c r="A1149" s="145"/>
      <c r="B1149" s="146"/>
      <c r="C1149" s="145"/>
      <c r="D1149" s="145"/>
      <c r="E1149" s="145"/>
      <c r="F1149" s="145"/>
      <c r="G1149" s="141" t="str">
        <f t="shared" ca="1" si="67"/>
        <v>hi</v>
      </c>
      <c r="H1149" s="141">
        <f t="shared" si="68"/>
        <v>0</v>
      </c>
      <c r="I1149" s="141">
        <f t="shared" ca="1" si="69"/>
        <v>0</v>
      </c>
      <c r="J1149" s="141">
        <f t="shared" ca="1" si="70"/>
        <v>0</v>
      </c>
    </row>
    <row r="1150" spans="1:10">
      <c r="A1150" s="145"/>
      <c r="B1150" s="146"/>
      <c r="C1150" s="145"/>
      <c r="D1150" s="145"/>
      <c r="E1150" s="145"/>
      <c r="F1150" s="145"/>
      <c r="G1150" s="141" t="str">
        <f t="shared" ca="1" si="67"/>
        <v>hi</v>
      </c>
      <c r="H1150" s="141">
        <f t="shared" si="68"/>
        <v>0</v>
      </c>
      <c r="I1150" s="141">
        <f t="shared" ca="1" si="69"/>
        <v>0</v>
      </c>
      <c r="J1150" s="141">
        <f t="shared" ca="1" si="70"/>
        <v>0</v>
      </c>
    </row>
    <row r="1151" spans="1:10">
      <c r="A1151" s="145"/>
      <c r="B1151" s="146"/>
      <c r="C1151" s="145"/>
      <c r="D1151" s="145"/>
      <c r="E1151" s="145"/>
      <c r="F1151" s="145"/>
      <c r="G1151" s="141" t="str">
        <f t="shared" ca="1" si="67"/>
        <v>hi</v>
      </c>
      <c r="H1151" s="141">
        <f t="shared" si="68"/>
        <v>0</v>
      </c>
      <c r="I1151" s="141">
        <f t="shared" ca="1" si="69"/>
        <v>0</v>
      </c>
      <c r="J1151" s="141">
        <f t="shared" ca="1" si="70"/>
        <v>0</v>
      </c>
    </row>
    <row r="1152" spans="1:10">
      <c r="A1152" s="145"/>
      <c r="B1152" s="146"/>
      <c r="C1152" s="145"/>
      <c r="D1152" s="145"/>
      <c r="E1152" s="145"/>
      <c r="F1152" s="145"/>
      <c r="G1152" s="141" t="str">
        <f t="shared" ca="1" si="67"/>
        <v>hi</v>
      </c>
      <c r="H1152" s="141">
        <f t="shared" si="68"/>
        <v>0</v>
      </c>
      <c r="I1152" s="141">
        <f t="shared" ca="1" si="69"/>
        <v>0</v>
      </c>
      <c r="J1152" s="141">
        <f t="shared" ca="1" si="70"/>
        <v>0</v>
      </c>
    </row>
    <row r="1153" spans="1:10">
      <c r="A1153" s="145"/>
      <c r="B1153" s="146"/>
      <c r="C1153" s="145"/>
      <c r="D1153" s="145"/>
      <c r="E1153" s="145"/>
      <c r="F1153" s="145"/>
      <c r="G1153" s="141" t="str">
        <f t="shared" ca="1" si="67"/>
        <v>hi</v>
      </c>
      <c r="H1153" s="141">
        <f t="shared" si="68"/>
        <v>0</v>
      </c>
      <c r="I1153" s="141">
        <f t="shared" ca="1" si="69"/>
        <v>0</v>
      </c>
      <c r="J1153" s="141">
        <f t="shared" ca="1" si="70"/>
        <v>0</v>
      </c>
    </row>
    <row r="1154" spans="1:10">
      <c r="A1154" s="145"/>
      <c r="B1154" s="146"/>
      <c r="C1154" s="145"/>
      <c r="D1154" s="145"/>
      <c r="E1154" s="145"/>
      <c r="F1154" s="145"/>
      <c r="G1154" s="141" t="str">
        <f t="shared" ca="1" si="67"/>
        <v>hi</v>
      </c>
      <c r="H1154" s="141">
        <f t="shared" si="68"/>
        <v>0</v>
      </c>
      <c r="I1154" s="141">
        <f t="shared" ca="1" si="69"/>
        <v>0</v>
      </c>
      <c r="J1154" s="141">
        <f t="shared" ca="1" si="70"/>
        <v>0</v>
      </c>
    </row>
    <row r="1155" spans="1:10">
      <c r="A1155" s="145"/>
      <c r="B1155" s="146"/>
      <c r="C1155" s="145"/>
      <c r="D1155" s="145"/>
      <c r="E1155" s="145"/>
      <c r="F1155" s="145"/>
      <c r="G1155" s="141" t="str">
        <f t="shared" ca="1" si="67"/>
        <v>hi</v>
      </c>
      <c r="H1155" s="141">
        <f t="shared" si="68"/>
        <v>0</v>
      </c>
      <c r="I1155" s="141">
        <f t="shared" ca="1" si="69"/>
        <v>0</v>
      </c>
      <c r="J1155" s="141">
        <f t="shared" ca="1" si="70"/>
        <v>0</v>
      </c>
    </row>
    <row r="1156" spans="1:10">
      <c r="A1156" s="145"/>
      <c r="B1156" s="146"/>
      <c r="C1156" s="145"/>
      <c r="D1156" s="145"/>
      <c r="E1156" s="145"/>
      <c r="F1156" s="145"/>
      <c r="G1156" s="141" t="str">
        <f t="shared" ca="1" si="67"/>
        <v>hi</v>
      </c>
      <c r="H1156" s="141">
        <f t="shared" si="68"/>
        <v>0</v>
      </c>
      <c r="I1156" s="141">
        <f t="shared" ca="1" si="69"/>
        <v>0</v>
      </c>
      <c r="J1156" s="141">
        <f t="shared" ca="1" si="70"/>
        <v>0</v>
      </c>
    </row>
    <row r="1157" spans="1:10">
      <c r="A1157" s="145"/>
      <c r="B1157" s="146"/>
      <c r="C1157" s="145"/>
      <c r="D1157" s="145"/>
      <c r="E1157" s="145"/>
      <c r="F1157" s="145"/>
      <c r="G1157" s="141" t="str">
        <f t="shared" ca="1" si="67"/>
        <v>hi</v>
      </c>
      <c r="H1157" s="141">
        <f t="shared" si="68"/>
        <v>0</v>
      </c>
      <c r="I1157" s="141">
        <f t="shared" ca="1" si="69"/>
        <v>0</v>
      </c>
      <c r="J1157" s="141">
        <f t="shared" ca="1" si="70"/>
        <v>0</v>
      </c>
    </row>
    <row r="1158" spans="1:10">
      <c r="A1158" s="145"/>
      <c r="B1158" s="146"/>
      <c r="C1158" s="145"/>
      <c r="D1158" s="145"/>
      <c r="E1158" s="145"/>
      <c r="F1158" s="145"/>
      <c r="G1158" s="141" t="str">
        <f t="shared" ca="1" si="67"/>
        <v>hi</v>
      </c>
      <c r="H1158" s="141">
        <f t="shared" si="68"/>
        <v>0</v>
      </c>
      <c r="I1158" s="141">
        <f t="shared" ca="1" si="69"/>
        <v>0</v>
      </c>
      <c r="J1158" s="141">
        <f t="shared" ca="1" si="70"/>
        <v>0</v>
      </c>
    </row>
    <row r="1159" spans="1:10">
      <c r="A1159" s="145"/>
      <c r="B1159" s="146"/>
      <c r="C1159" s="145"/>
      <c r="D1159" s="145"/>
      <c r="E1159" s="145"/>
      <c r="F1159" s="145"/>
      <c r="G1159" s="141" t="str">
        <f t="shared" ca="1" si="67"/>
        <v>hi</v>
      </c>
      <c r="H1159" s="141">
        <f t="shared" si="68"/>
        <v>0</v>
      </c>
      <c r="I1159" s="141">
        <f t="shared" ca="1" si="69"/>
        <v>0</v>
      </c>
      <c r="J1159" s="141">
        <f t="shared" ca="1" si="70"/>
        <v>0</v>
      </c>
    </row>
    <row r="1160" spans="1:10">
      <c r="A1160" s="145"/>
      <c r="B1160" s="146"/>
      <c r="C1160" s="145"/>
      <c r="D1160" s="145"/>
      <c r="E1160" s="145"/>
      <c r="F1160" s="145"/>
      <c r="G1160" s="141" t="str">
        <f t="shared" ca="1" si="67"/>
        <v>hi</v>
      </c>
      <c r="H1160" s="141">
        <f t="shared" si="68"/>
        <v>0</v>
      </c>
      <c r="I1160" s="141">
        <f t="shared" ca="1" si="69"/>
        <v>0</v>
      </c>
      <c r="J1160" s="141">
        <f t="shared" ca="1" si="70"/>
        <v>0</v>
      </c>
    </row>
    <row r="1161" spans="1:10">
      <c r="A1161" s="145"/>
      <c r="B1161" s="146"/>
      <c r="C1161" s="145"/>
      <c r="D1161" s="145"/>
      <c r="E1161" s="145"/>
      <c r="F1161" s="145"/>
      <c r="G1161" s="141" t="str">
        <f t="shared" ca="1" si="67"/>
        <v>hi</v>
      </c>
      <c r="H1161" s="141">
        <f t="shared" si="68"/>
        <v>0</v>
      </c>
      <c r="I1161" s="141">
        <f t="shared" ca="1" si="69"/>
        <v>0</v>
      </c>
      <c r="J1161" s="141">
        <f t="shared" ca="1" si="70"/>
        <v>0</v>
      </c>
    </row>
    <row r="1162" spans="1:10">
      <c r="A1162" s="145"/>
      <c r="B1162" s="146"/>
      <c r="C1162" s="145"/>
      <c r="D1162" s="145"/>
      <c r="E1162" s="145"/>
      <c r="F1162" s="145"/>
      <c r="G1162" s="141" t="str">
        <f t="shared" ca="1" si="67"/>
        <v>hi</v>
      </c>
      <c r="H1162" s="141">
        <f t="shared" si="68"/>
        <v>0</v>
      </c>
      <c r="I1162" s="141">
        <f t="shared" ca="1" si="69"/>
        <v>0</v>
      </c>
      <c r="J1162" s="141">
        <f t="shared" ca="1" si="70"/>
        <v>0</v>
      </c>
    </row>
    <row r="1163" spans="1:10">
      <c r="A1163" s="145"/>
      <c r="B1163" s="146"/>
      <c r="C1163" s="145"/>
      <c r="D1163" s="145"/>
      <c r="E1163" s="145"/>
      <c r="F1163" s="145"/>
      <c r="G1163" s="141" t="str">
        <f t="shared" ca="1" si="67"/>
        <v>hi</v>
      </c>
      <c r="H1163" s="141">
        <f t="shared" si="68"/>
        <v>0</v>
      </c>
      <c r="I1163" s="141">
        <f t="shared" ca="1" si="69"/>
        <v>0</v>
      </c>
      <c r="J1163" s="141">
        <f t="shared" ca="1" si="70"/>
        <v>0</v>
      </c>
    </row>
    <row r="1164" spans="1:10">
      <c r="A1164" s="145"/>
      <c r="B1164" s="146"/>
      <c r="C1164" s="145"/>
      <c r="D1164" s="145"/>
      <c r="E1164" s="145"/>
      <c r="F1164" s="145"/>
      <c r="G1164" s="141" t="str">
        <f t="shared" ca="1" si="67"/>
        <v>hi</v>
      </c>
      <c r="H1164" s="141">
        <f t="shared" si="68"/>
        <v>0</v>
      </c>
      <c r="I1164" s="141">
        <f t="shared" ca="1" si="69"/>
        <v>0</v>
      </c>
      <c r="J1164" s="141">
        <f t="shared" ca="1" si="70"/>
        <v>0</v>
      </c>
    </row>
    <row r="1165" spans="1:10">
      <c r="A1165" s="145"/>
      <c r="B1165" s="146"/>
      <c r="C1165" s="145"/>
      <c r="D1165" s="145"/>
      <c r="E1165" s="145"/>
      <c r="F1165" s="145"/>
      <c r="G1165" s="141" t="str">
        <f t="shared" ca="1" si="67"/>
        <v>hi</v>
      </c>
      <c r="H1165" s="141">
        <f t="shared" si="68"/>
        <v>0</v>
      </c>
      <c r="I1165" s="141">
        <f t="shared" ca="1" si="69"/>
        <v>0</v>
      </c>
      <c r="J1165" s="141">
        <f t="shared" ca="1" si="70"/>
        <v>0</v>
      </c>
    </row>
    <row r="1166" spans="1:10">
      <c r="A1166" s="145"/>
      <c r="B1166" s="146"/>
      <c r="C1166" s="145"/>
      <c r="D1166" s="145"/>
      <c r="E1166" s="145"/>
      <c r="F1166" s="145"/>
      <c r="G1166" s="141" t="str">
        <f t="shared" ref="G1166:G1229" ca="1" si="71">IF(F1166&gt;C1166,  IF($B$8=0,"lo",IF(RAND()&gt;$B$9,"lo","hi")),   IF($B$8=0,"hi",IF(RAND()&lt;=$B$9,"lo","hi"))   )</f>
        <v>hi</v>
      </c>
      <c r="H1166" s="141">
        <f t="shared" ref="H1166:H1229" si="72">C1166</f>
        <v>0</v>
      </c>
      <c r="I1166" s="141">
        <f t="shared" ref="I1166:I1229" ca="1" si="73">IF(G1166="hi",D1166,E1166)</f>
        <v>0</v>
      </c>
      <c r="J1166" s="141">
        <f t="shared" ref="J1166:J1229" ca="1" si="74">IF(G1166="hi",E1166,D1166)</f>
        <v>0</v>
      </c>
    </row>
    <row r="1167" spans="1:10">
      <c r="A1167" s="145"/>
      <c r="B1167" s="146"/>
      <c r="C1167" s="145"/>
      <c r="D1167" s="145"/>
      <c r="E1167" s="145"/>
      <c r="F1167" s="145"/>
      <c r="G1167" s="141" t="str">
        <f t="shared" ca="1" si="71"/>
        <v>hi</v>
      </c>
      <c r="H1167" s="141">
        <f t="shared" si="72"/>
        <v>0</v>
      </c>
      <c r="I1167" s="141">
        <f t="shared" ca="1" si="73"/>
        <v>0</v>
      </c>
      <c r="J1167" s="141">
        <f t="shared" ca="1" si="74"/>
        <v>0</v>
      </c>
    </row>
    <row r="1168" spans="1:10">
      <c r="A1168" s="145"/>
      <c r="B1168" s="146"/>
      <c r="C1168" s="145"/>
      <c r="D1168" s="145"/>
      <c r="E1168" s="145"/>
      <c r="F1168" s="145"/>
      <c r="G1168" s="141" t="str">
        <f t="shared" ca="1" si="71"/>
        <v>hi</v>
      </c>
      <c r="H1168" s="141">
        <f t="shared" si="72"/>
        <v>0</v>
      </c>
      <c r="I1168" s="141">
        <f t="shared" ca="1" si="73"/>
        <v>0</v>
      </c>
      <c r="J1168" s="141">
        <f t="shared" ca="1" si="74"/>
        <v>0</v>
      </c>
    </row>
    <row r="1169" spans="1:10">
      <c r="A1169" s="145"/>
      <c r="B1169" s="146"/>
      <c r="C1169" s="145"/>
      <c r="D1169" s="145"/>
      <c r="E1169" s="145"/>
      <c r="F1169" s="145"/>
      <c r="G1169" s="141" t="str">
        <f t="shared" ca="1" si="71"/>
        <v>hi</v>
      </c>
      <c r="H1169" s="141">
        <f t="shared" si="72"/>
        <v>0</v>
      </c>
      <c r="I1169" s="141">
        <f t="shared" ca="1" si="73"/>
        <v>0</v>
      </c>
      <c r="J1169" s="141">
        <f t="shared" ca="1" si="74"/>
        <v>0</v>
      </c>
    </row>
    <row r="1170" spans="1:10">
      <c r="A1170" s="145"/>
      <c r="B1170" s="146"/>
      <c r="C1170" s="145"/>
      <c r="D1170" s="145"/>
      <c r="E1170" s="145"/>
      <c r="F1170" s="145"/>
      <c r="G1170" s="141" t="str">
        <f t="shared" ca="1" si="71"/>
        <v>hi</v>
      </c>
      <c r="H1170" s="141">
        <f t="shared" si="72"/>
        <v>0</v>
      </c>
      <c r="I1170" s="141">
        <f t="shared" ca="1" si="73"/>
        <v>0</v>
      </c>
      <c r="J1170" s="141">
        <f t="shared" ca="1" si="74"/>
        <v>0</v>
      </c>
    </row>
    <row r="1171" spans="1:10">
      <c r="A1171" s="145"/>
      <c r="B1171" s="146"/>
      <c r="C1171" s="145"/>
      <c r="D1171" s="145"/>
      <c r="E1171" s="145"/>
      <c r="F1171" s="145"/>
      <c r="G1171" s="141" t="str">
        <f t="shared" ca="1" si="71"/>
        <v>hi</v>
      </c>
      <c r="H1171" s="141">
        <f t="shared" si="72"/>
        <v>0</v>
      </c>
      <c r="I1171" s="141">
        <f t="shared" ca="1" si="73"/>
        <v>0</v>
      </c>
      <c r="J1171" s="141">
        <f t="shared" ca="1" si="74"/>
        <v>0</v>
      </c>
    </row>
    <row r="1172" spans="1:10">
      <c r="A1172" s="145"/>
      <c r="B1172" s="146"/>
      <c r="C1172" s="145"/>
      <c r="D1172" s="145"/>
      <c r="E1172" s="145"/>
      <c r="F1172" s="145"/>
      <c r="G1172" s="141" t="str">
        <f t="shared" ca="1" si="71"/>
        <v>hi</v>
      </c>
      <c r="H1172" s="141">
        <f t="shared" si="72"/>
        <v>0</v>
      </c>
      <c r="I1172" s="141">
        <f t="shared" ca="1" si="73"/>
        <v>0</v>
      </c>
      <c r="J1172" s="141">
        <f t="shared" ca="1" si="74"/>
        <v>0</v>
      </c>
    </row>
    <row r="1173" spans="1:10">
      <c r="A1173" s="145"/>
      <c r="B1173" s="146"/>
      <c r="C1173" s="145"/>
      <c r="D1173" s="145"/>
      <c r="E1173" s="145"/>
      <c r="F1173" s="145"/>
      <c r="G1173" s="141" t="str">
        <f t="shared" ca="1" si="71"/>
        <v>hi</v>
      </c>
      <c r="H1173" s="141">
        <f t="shared" si="72"/>
        <v>0</v>
      </c>
      <c r="I1173" s="141">
        <f t="shared" ca="1" si="73"/>
        <v>0</v>
      </c>
      <c r="J1173" s="141">
        <f t="shared" ca="1" si="74"/>
        <v>0</v>
      </c>
    </row>
    <row r="1174" spans="1:10">
      <c r="A1174" s="145"/>
      <c r="B1174" s="146"/>
      <c r="C1174" s="145"/>
      <c r="D1174" s="145"/>
      <c r="E1174" s="145"/>
      <c r="F1174" s="145"/>
      <c r="G1174" s="141" t="str">
        <f t="shared" ca="1" si="71"/>
        <v>hi</v>
      </c>
      <c r="H1174" s="141">
        <f t="shared" si="72"/>
        <v>0</v>
      </c>
      <c r="I1174" s="141">
        <f t="shared" ca="1" si="73"/>
        <v>0</v>
      </c>
      <c r="J1174" s="141">
        <f t="shared" ca="1" si="74"/>
        <v>0</v>
      </c>
    </row>
    <row r="1175" spans="1:10">
      <c r="A1175" s="145"/>
      <c r="B1175" s="146"/>
      <c r="C1175" s="145"/>
      <c r="D1175" s="145"/>
      <c r="E1175" s="145"/>
      <c r="F1175" s="145"/>
      <c r="G1175" s="141" t="str">
        <f t="shared" ca="1" si="71"/>
        <v>hi</v>
      </c>
      <c r="H1175" s="141">
        <f t="shared" si="72"/>
        <v>0</v>
      </c>
      <c r="I1175" s="141">
        <f t="shared" ca="1" si="73"/>
        <v>0</v>
      </c>
      <c r="J1175" s="141">
        <f t="shared" ca="1" si="74"/>
        <v>0</v>
      </c>
    </row>
    <row r="1176" spans="1:10">
      <c r="A1176" s="145"/>
      <c r="B1176" s="146"/>
      <c r="C1176" s="145"/>
      <c r="D1176" s="145"/>
      <c r="E1176" s="145"/>
      <c r="F1176" s="145"/>
      <c r="G1176" s="141" t="str">
        <f t="shared" ca="1" si="71"/>
        <v>hi</v>
      </c>
      <c r="H1176" s="141">
        <f t="shared" si="72"/>
        <v>0</v>
      </c>
      <c r="I1176" s="141">
        <f t="shared" ca="1" si="73"/>
        <v>0</v>
      </c>
      <c r="J1176" s="141">
        <f t="shared" ca="1" si="74"/>
        <v>0</v>
      </c>
    </row>
    <row r="1177" spans="1:10">
      <c r="A1177" s="145"/>
      <c r="B1177" s="146"/>
      <c r="C1177" s="145"/>
      <c r="D1177" s="145"/>
      <c r="E1177" s="145"/>
      <c r="F1177" s="145"/>
      <c r="G1177" s="141" t="str">
        <f t="shared" ca="1" si="71"/>
        <v>hi</v>
      </c>
      <c r="H1177" s="141">
        <f t="shared" si="72"/>
        <v>0</v>
      </c>
      <c r="I1177" s="141">
        <f t="shared" ca="1" si="73"/>
        <v>0</v>
      </c>
      <c r="J1177" s="141">
        <f t="shared" ca="1" si="74"/>
        <v>0</v>
      </c>
    </row>
    <row r="1178" spans="1:10">
      <c r="A1178" s="145"/>
      <c r="B1178" s="146"/>
      <c r="C1178" s="145"/>
      <c r="D1178" s="145"/>
      <c r="E1178" s="145"/>
      <c r="F1178" s="145"/>
      <c r="G1178" s="141" t="str">
        <f t="shared" ca="1" si="71"/>
        <v>hi</v>
      </c>
      <c r="H1178" s="141">
        <f t="shared" si="72"/>
        <v>0</v>
      </c>
      <c r="I1178" s="141">
        <f t="shared" ca="1" si="73"/>
        <v>0</v>
      </c>
      <c r="J1178" s="141">
        <f t="shared" ca="1" si="74"/>
        <v>0</v>
      </c>
    </row>
    <row r="1179" spans="1:10">
      <c r="A1179" s="145"/>
      <c r="B1179" s="146"/>
      <c r="C1179" s="145"/>
      <c r="D1179" s="145"/>
      <c r="E1179" s="145"/>
      <c r="F1179" s="145"/>
      <c r="G1179" s="141" t="str">
        <f t="shared" ca="1" si="71"/>
        <v>hi</v>
      </c>
      <c r="H1179" s="141">
        <f t="shared" si="72"/>
        <v>0</v>
      </c>
      <c r="I1179" s="141">
        <f t="shared" ca="1" si="73"/>
        <v>0</v>
      </c>
      <c r="J1179" s="141">
        <f t="shared" ca="1" si="74"/>
        <v>0</v>
      </c>
    </row>
    <row r="1180" spans="1:10">
      <c r="A1180" s="145"/>
      <c r="B1180" s="146"/>
      <c r="C1180" s="145"/>
      <c r="D1180" s="145"/>
      <c r="E1180" s="145"/>
      <c r="F1180" s="145"/>
      <c r="G1180" s="141" t="str">
        <f t="shared" ca="1" si="71"/>
        <v>hi</v>
      </c>
      <c r="H1180" s="141">
        <f t="shared" si="72"/>
        <v>0</v>
      </c>
      <c r="I1180" s="141">
        <f t="shared" ca="1" si="73"/>
        <v>0</v>
      </c>
      <c r="J1180" s="141">
        <f t="shared" ca="1" si="74"/>
        <v>0</v>
      </c>
    </row>
    <row r="1181" spans="1:10">
      <c r="A1181" s="145"/>
      <c r="B1181" s="146"/>
      <c r="C1181" s="145"/>
      <c r="D1181" s="145"/>
      <c r="E1181" s="145"/>
      <c r="F1181" s="145"/>
      <c r="G1181" s="141" t="str">
        <f t="shared" ca="1" si="71"/>
        <v>hi</v>
      </c>
      <c r="H1181" s="141">
        <f t="shared" si="72"/>
        <v>0</v>
      </c>
      <c r="I1181" s="141">
        <f t="shared" ca="1" si="73"/>
        <v>0</v>
      </c>
      <c r="J1181" s="141">
        <f t="shared" ca="1" si="74"/>
        <v>0</v>
      </c>
    </row>
    <row r="1182" spans="1:10">
      <c r="A1182" s="145"/>
      <c r="B1182" s="146"/>
      <c r="C1182" s="145"/>
      <c r="D1182" s="145"/>
      <c r="E1182" s="145"/>
      <c r="F1182" s="145"/>
      <c r="G1182" s="141" t="str">
        <f t="shared" ca="1" si="71"/>
        <v>hi</v>
      </c>
      <c r="H1182" s="141">
        <f t="shared" si="72"/>
        <v>0</v>
      </c>
      <c r="I1182" s="141">
        <f t="shared" ca="1" si="73"/>
        <v>0</v>
      </c>
      <c r="J1182" s="141">
        <f t="shared" ca="1" si="74"/>
        <v>0</v>
      </c>
    </row>
    <row r="1183" spans="1:10">
      <c r="A1183" s="145"/>
      <c r="B1183" s="146"/>
      <c r="C1183" s="145"/>
      <c r="D1183" s="145"/>
      <c r="E1183" s="145"/>
      <c r="F1183" s="145"/>
      <c r="G1183" s="141" t="str">
        <f t="shared" ca="1" si="71"/>
        <v>hi</v>
      </c>
      <c r="H1183" s="141">
        <f t="shared" si="72"/>
        <v>0</v>
      </c>
      <c r="I1183" s="141">
        <f t="shared" ca="1" si="73"/>
        <v>0</v>
      </c>
      <c r="J1183" s="141">
        <f t="shared" ca="1" si="74"/>
        <v>0</v>
      </c>
    </row>
    <row r="1184" spans="1:10">
      <c r="A1184" s="145"/>
      <c r="B1184" s="146"/>
      <c r="C1184" s="145"/>
      <c r="D1184" s="145"/>
      <c r="E1184" s="145"/>
      <c r="F1184" s="145"/>
      <c r="G1184" s="141" t="str">
        <f t="shared" ca="1" si="71"/>
        <v>hi</v>
      </c>
      <c r="H1184" s="141">
        <f t="shared" si="72"/>
        <v>0</v>
      </c>
      <c r="I1184" s="141">
        <f t="shared" ca="1" si="73"/>
        <v>0</v>
      </c>
      <c r="J1184" s="141">
        <f t="shared" ca="1" si="74"/>
        <v>0</v>
      </c>
    </row>
    <row r="1185" spans="1:10">
      <c r="A1185" s="145"/>
      <c r="B1185" s="146"/>
      <c r="C1185" s="145"/>
      <c r="D1185" s="145"/>
      <c r="E1185" s="145"/>
      <c r="F1185" s="145"/>
      <c r="G1185" s="141" t="str">
        <f t="shared" ca="1" si="71"/>
        <v>hi</v>
      </c>
      <c r="H1185" s="141">
        <f t="shared" si="72"/>
        <v>0</v>
      </c>
      <c r="I1185" s="141">
        <f t="shared" ca="1" si="73"/>
        <v>0</v>
      </c>
      <c r="J1185" s="141">
        <f t="shared" ca="1" si="74"/>
        <v>0</v>
      </c>
    </row>
    <row r="1186" spans="1:10">
      <c r="A1186" s="145"/>
      <c r="B1186" s="146"/>
      <c r="C1186" s="145"/>
      <c r="D1186" s="145"/>
      <c r="E1186" s="145"/>
      <c r="F1186" s="145"/>
      <c r="G1186" s="141" t="str">
        <f t="shared" ca="1" si="71"/>
        <v>hi</v>
      </c>
      <c r="H1186" s="141">
        <f t="shared" si="72"/>
        <v>0</v>
      </c>
      <c r="I1186" s="141">
        <f t="shared" ca="1" si="73"/>
        <v>0</v>
      </c>
      <c r="J1186" s="141">
        <f t="shared" ca="1" si="74"/>
        <v>0</v>
      </c>
    </row>
    <row r="1187" spans="1:10">
      <c r="A1187" s="145"/>
      <c r="B1187" s="146"/>
      <c r="C1187" s="145"/>
      <c r="D1187" s="145"/>
      <c r="E1187" s="145"/>
      <c r="F1187" s="145"/>
      <c r="G1187" s="141" t="str">
        <f t="shared" ca="1" si="71"/>
        <v>hi</v>
      </c>
      <c r="H1187" s="141">
        <f t="shared" si="72"/>
        <v>0</v>
      </c>
      <c r="I1187" s="141">
        <f t="shared" ca="1" si="73"/>
        <v>0</v>
      </c>
      <c r="J1187" s="141">
        <f t="shared" ca="1" si="74"/>
        <v>0</v>
      </c>
    </row>
    <row r="1188" spans="1:10">
      <c r="A1188" s="145"/>
      <c r="B1188" s="146"/>
      <c r="C1188" s="145"/>
      <c r="D1188" s="145"/>
      <c r="E1188" s="145"/>
      <c r="F1188" s="145"/>
      <c r="G1188" s="141" t="str">
        <f t="shared" ca="1" si="71"/>
        <v>hi</v>
      </c>
      <c r="H1188" s="141">
        <f t="shared" si="72"/>
        <v>0</v>
      </c>
      <c r="I1188" s="141">
        <f t="shared" ca="1" si="73"/>
        <v>0</v>
      </c>
      <c r="J1188" s="141">
        <f t="shared" ca="1" si="74"/>
        <v>0</v>
      </c>
    </row>
    <row r="1189" spans="1:10">
      <c r="A1189" s="145"/>
      <c r="B1189" s="146"/>
      <c r="C1189" s="145"/>
      <c r="D1189" s="145"/>
      <c r="E1189" s="145"/>
      <c r="F1189" s="145"/>
      <c r="G1189" s="141" t="str">
        <f t="shared" ca="1" si="71"/>
        <v>hi</v>
      </c>
      <c r="H1189" s="141">
        <f t="shared" si="72"/>
        <v>0</v>
      </c>
      <c r="I1189" s="141">
        <f t="shared" ca="1" si="73"/>
        <v>0</v>
      </c>
      <c r="J1189" s="141">
        <f t="shared" ca="1" si="74"/>
        <v>0</v>
      </c>
    </row>
    <row r="1190" spans="1:10">
      <c r="A1190" s="145"/>
      <c r="B1190" s="146"/>
      <c r="C1190" s="145"/>
      <c r="D1190" s="145"/>
      <c r="E1190" s="145"/>
      <c r="F1190" s="145"/>
      <c r="G1190" s="141" t="str">
        <f t="shared" ca="1" si="71"/>
        <v>hi</v>
      </c>
      <c r="H1190" s="141">
        <f t="shared" si="72"/>
        <v>0</v>
      </c>
      <c r="I1190" s="141">
        <f t="shared" ca="1" si="73"/>
        <v>0</v>
      </c>
      <c r="J1190" s="141">
        <f t="shared" ca="1" si="74"/>
        <v>0</v>
      </c>
    </row>
    <row r="1191" spans="1:10">
      <c r="A1191" s="145"/>
      <c r="B1191" s="146"/>
      <c r="C1191" s="145"/>
      <c r="D1191" s="145"/>
      <c r="E1191" s="145"/>
      <c r="F1191" s="145"/>
      <c r="G1191" s="141" t="str">
        <f t="shared" ca="1" si="71"/>
        <v>hi</v>
      </c>
      <c r="H1191" s="141">
        <f t="shared" si="72"/>
        <v>0</v>
      </c>
      <c r="I1191" s="141">
        <f t="shared" ca="1" si="73"/>
        <v>0</v>
      </c>
      <c r="J1191" s="141">
        <f t="shared" ca="1" si="74"/>
        <v>0</v>
      </c>
    </row>
    <row r="1192" spans="1:10">
      <c r="A1192" s="145"/>
      <c r="B1192" s="146"/>
      <c r="C1192" s="145"/>
      <c r="D1192" s="145"/>
      <c r="E1192" s="145"/>
      <c r="F1192" s="145"/>
      <c r="G1192" s="141" t="str">
        <f t="shared" ca="1" si="71"/>
        <v>hi</v>
      </c>
      <c r="H1192" s="141">
        <f t="shared" si="72"/>
        <v>0</v>
      </c>
      <c r="I1192" s="141">
        <f t="shared" ca="1" si="73"/>
        <v>0</v>
      </c>
      <c r="J1192" s="141">
        <f t="shared" ca="1" si="74"/>
        <v>0</v>
      </c>
    </row>
    <row r="1193" spans="1:10">
      <c r="A1193" s="145"/>
      <c r="B1193" s="146"/>
      <c r="C1193" s="145"/>
      <c r="D1193" s="145"/>
      <c r="E1193" s="145"/>
      <c r="F1193" s="145"/>
      <c r="G1193" s="141" t="str">
        <f t="shared" ca="1" si="71"/>
        <v>hi</v>
      </c>
      <c r="H1193" s="141">
        <f t="shared" si="72"/>
        <v>0</v>
      </c>
      <c r="I1193" s="141">
        <f t="shared" ca="1" si="73"/>
        <v>0</v>
      </c>
      <c r="J1193" s="141">
        <f t="shared" ca="1" si="74"/>
        <v>0</v>
      </c>
    </row>
    <row r="1194" spans="1:10">
      <c r="A1194" s="145"/>
      <c r="B1194" s="146"/>
      <c r="C1194" s="145"/>
      <c r="D1194" s="145"/>
      <c r="E1194" s="145"/>
      <c r="F1194" s="145"/>
      <c r="G1194" s="141" t="str">
        <f t="shared" ca="1" si="71"/>
        <v>hi</v>
      </c>
      <c r="H1194" s="141">
        <f t="shared" si="72"/>
        <v>0</v>
      </c>
      <c r="I1194" s="141">
        <f t="shared" ca="1" si="73"/>
        <v>0</v>
      </c>
      <c r="J1194" s="141">
        <f t="shared" ca="1" si="74"/>
        <v>0</v>
      </c>
    </row>
    <row r="1195" spans="1:10">
      <c r="A1195" s="145"/>
      <c r="B1195" s="146"/>
      <c r="C1195" s="145"/>
      <c r="D1195" s="145"/>
      <c r="E1195" s="145"/>
      <c r="F1195" s="145"/>
      <c r="G1195" s="141" t="str">
        <f t="shared" ca="1" si="71"/>
        <v>hi</v>
      </c>
      <c r="H1195" s="141">
        <f t="shared" si="72"/>
        <v>0</v>
      </c>
      <c r="I1195" s="141">
        <f t="shared" ca="1" si="73"/>
        <v>0</v>
      </c>
      <c r="J1195" s="141">
        <f t="shared" ca="1" si="74"/>
        <v>0</v>
      </c>
    </row>
    <row r="1196" spans="1:10">
      <c r="A1196" s="145"/>
      <c r="B1196" s="146"/>
      <c r="C1196" s="145"/>
      <c r="D1196" s="145"/>
      <c r="E1196" s="145"/>
      <c r="F1196" s="145"/>
      <c r="G1196" s="141" t="str">
        <f t="shared" ca="1" si="71"/>
        <v>hi</v>
      </c>
      <c r="H1196" s="141">
        <f t="shared" si="72"/>
        <v>0</v>
      </c>
      <c r="I1196" s="141">
        <f t="shared" ca="1" si="73"/>
        <v>0</v>
      </c>
      <c r="J1196" s="141">
        <f t="shared" ca="1" si="74"/>
        <v>0</v>
      </c>
    </row>
    <row r="1197" spans="1:10">
      <c r="A1197" s="145"/>
      <c r="B1197" s="146"/>
      <c r="C1197" s="145"/>
      <c r="D1197" s="145"/>
      <c r="E1197" s="145"/>
      <c r="F1197" s="145"/>
      <c r="G1197" s="141" t="str">
        <f t="shared" ca="1" si="71"/>
        <v>hi</v>
      </c>
      <c r="H1197" s="141">
        <f t="shared" si="72"/>
        <v>0</v>
      </c>
      <c r="I1197" s="141">
        <f t="shared" ca="1" si="73"/>
        <v>0</v>
      </c>
      <c r="J1197" s="141">
        <f t="shared" ca="1" si="74"/>
        <v>0</v>
      </c>
    </row>
    <row r="1198" spans="1:10">
      <c r="A1198" s="145"/>
      <c r="B1198" s="146"/>
      <c r="C1198" s="145"/>
      <c r="D1198" s="145"/>
      <c r="E1198" s="145"/>
      <c r="F1198" s="145"/>
      <c r="G1198" s="141" t="str">
        <f t="shared" ca="1" si="71"/>
        <v>hi</v>
      </c>
      <c r="H1198" s="141">
        <f t="shared" si="72"/>
        <v>0</v>
      </c>
      <c r="I1198" s="141">
        <f t="shared" ca="1" si="73"/>
        <v>0</v>
      </c>
      <c r="J1198" s="141">
        <f t="shared" ca="1" si="74"/>
        <v>0</v>
      </c>
    </row>
    <row r="1199" spans="1:10">
      <c r="A1199" s="145"/>
      <c r="B1199" s="146"/>
      <c r="C1199" s="145"/>
      <c r="D1199" s="145"/>
      <c r="E1199" s="145"/>
      <c r="F1199" s="145"/>
      <c r="G1199" s="141" t="str">
        <f t="shared" ca="1" si="71"/>
        <v>hi</v>
      </c>
      <c r="H1199" s="141">
        <f t="shared" si="72"/>
        <v>0</v>
      </c>
      <c r="I1199" s="141">
        <f t="shared" ca="1" si="73"/>
        <v>0</v>
      </c>
      <c r="J1199" s="141">
        <f t="shared" ca="1" si="74"/>
        <v>0</v>
      </c>
    </row>
    <row r="1200" spans="1:10">
      <c r="A1200" s="145"/>
      <c r="B1200" s="146"/>
      <c r="C1200" s="145"/>
      <c r="D1200" s="145"/>
      <c r="E1200" s="145"/>
      <c r="F1200" s="145"/>
      <c r="G1200" s="141" t="str">
        <f t="shared" ca="1" si="71"/>
        <v>hi</v>
      </c>
      <c r="H1200" s="141">
        <f t="shared" si="72"/>
        <v>0</v>
      </c>
      <c r="I1200" s="141">
        <f t="shared" ca="1" si="73"/>
        <v>0</v>
      </c>
      <c r="J1200" s="141">
        <f t="shared" ca="1" si="74"/>
        <v>0</v>
      </c>
    </row>
    <row r="1201" spans="1:10">
      <c r="A1201" s="145"/>
      <c r="B1201" s="146"/>
      <c r="C1201" s="145"/>
      <c r="D1201" s="145"/>
      <c r="E1201" s="145"/>
      <c r="F1201" s="145"/>
      <c r="G1201" s="141" t="str">
        <f t="shared" ca="1" si="71"/>
        <v>hi</v>
      </c>
      <c r="H1201" s="141">
        <f t="shared" si="72"/>
        <v>0</v>
      </c>
      <c r="I1201" s="141">
        <f t="shared" ca="1" si="73"/>
        <v>0</v>
      </c>
      <c r="J1201" s="141">
        <f t="shared" ca="1" si="74"/>
        <v>0</v>
      </c>
    </row>
    <row r="1202" spans="1:10">
      <c r="A1202" s="145"/>
      <c r="B1202" s="146"/>
      <c r="C1202" s="145"/>
      <c r="D1202" s="145"/>
      <c r="E1202" s="145"/>
      <c r="F1202" s="145"/>
      <c r="G1202" s="141" t="str">
        <f t="shared" ca="1" si="71"/>
        <v>hi</v>
      </c>
      <c r="H1202" s="141">
        <f t="shared" si="72"/>
        <v>0</v>
      </c>
      <c r="I1202" s="141">
        <f t="shared" ca="1" si="73"/>
        <v>0</v>
      </c>
      <c r="J1202" s="141">
        <f t="shared" ca="1" si="74"/>
        <v>0</v>
      </c>
    </row>
    <row r="1203" spans="1:10">
      <c r="A1203" s="145"/>
      <c r="B1203" s="146"/>
      <c r="C1203" s="145"/>
      <c r="D1203" s="145"/>
      <c r="E1203" s="145"/>
      <c r="F1203" s="145"/>
      <c r="G1203" s="141" t="str">
        <f t="shared" ca="1" si="71"/>
        <v>hi</v>
      </c>
      <c r="H1203" s="141">
        <f t="shared" si="72"/>
        <v>0</v>
      </c>
      <c r="I1203" s="141">
        <f t="shared" ca="1" si="73"/>
        <v>0</v>
      </c>
      <c r="J1203" s="141">
        <f t="shared" ca="1" si="74"/>
        <v>0</v>
      </c>
    </row>
    <row r="1204" spans="1:10">
      <c r="A1204" s="145"/>
      <c r="B1204" s="146"/>
      <c r="C1204" s="145"/>
      <c r="D1204" s="145"/>
      <c r="E1204" s="145"/>
      <c r="F1204" s="145"/>
      <c r="G1204" s="141" t="str">
        <f t="shared" ca="1" si="71"/>
        <v>hi</v>
      </c>
      <c r="H1204" s="141">
        <f t="shared" si="72"/>
        <v>0</v>
      </c>
      <c r="I1204" s="141">
        <f t="shared" ca="1" si="73"/>
        <v>0</v>
      </c>
      <c r="J1204" s="141">
        <f t="shared" ca="1" si="74"/>
        <v>0</v>
      </c>
    </row>
    <row r="1205" spans="1:10">
      <c r="A1205" s="145"/>
      <c r="B1205" s="146"/>
      <c r="C1205" s="145"/>
      <c r="D1205" s="145"/>
      <c r="E1205" s="145"/>
      <c r="F1205" s="145"/>
      <c r="G1205" s="141" t="str">
        <f t="shared" ca="1" si="71"/>
        <v>hi</v>
      </c>
      <c r="H1205" s="141">
        <f t="shared" si="72"/>
        <v>0</v>
      </c>
      <c r="I1205" s="141">
        <f t="shared" ca="1" si="73"/>
        <v>0</v>
      </c>
      <c r="J1205" s="141">
        <f t="shared" ca="1" si="74"/>
        <v>0</v>
      </c>
    </row>
    <row r="1206" spans="1:10">
      <c r="A1206" s="145"/>
      <c r="B1206" s="146"/>
      <c r="C1206" s="145"/>
      <c r="D1206" s="145"/>
      <c r="E1206" s="145"/>
      <c r="F1206" s="145"/>
      <c r="G1206" s="141" t="str">
        <f t="shared" ca="1" si="71"/>
        <v>hi</v>
      </c>
      <c r="H1206" s="141">
        <f t="shared" si="72"/>
        <v>0</v>
      </c>
      <c r="I1206" s="141">
        <f t="shared" ca="1" si="73"/>
        <v>0</v>
      </c>
      <c r="J1206" s="141">
        <f t="shared" ca="1" si="74"/>
        <v>0</v>
      </c>
    </row>
    <row r="1207" spans="1:10">
      <c r="A1207" s="145"/>
      <c r="B1207" s="146"/>
      <c r="C1207" s="145"/>
      <c r="D1207" s="145"/>
      <c r="E1207" s="145"/>
      <c r="F1207" s="145"/>
      <c r="G1207" s="141" t="str">
        <f t="shared" ca="1" si="71"/>
        <v>hi</v>
      </c>
      <c r="H1207" s="141">
        <f t="shared" si="72"/>
        <v>0</v>
      </c>
      <c r="I1207" s="141">
        <f t="shared" ca="1" si="73"/>
        <v>0</v>
      </c>
      <c r="J1207" s="141">
        <f t="shared" ca="1" si="74"/>
        <v>0</v>
      </c>
    </row>
    <row r="1208" spans="1:10">
      <c r="A1208" s="145"/>
      <c r="B1208" s="146"/>
      <c r="C1208" s="145"/>
      <c r="D1208" s="145"/>
      <c r="E1208" s="145"/>
      <c r="F1208" s="145"/>
      <c r="G1208" s="141" t="str">
        <f t="shared" ca="1" si="71"/>
        <v>hi</v>
      </c>
      <c r="H1208" s="141">
        <f t="shared" si="72"/>
        <v>0</v>
      </c>
      <c r="I1208" s="141">
        <f t="shared" ca="1" si="73"/>
        <v>0</v>
      </c>
      <c r="J1208" s="141">
        <f t="shared" ca="1" si="74"/>
        <v>0</v>
      </c>
    </row>
    <row r="1209" spans="1:10">
      <c r="A1209" s="145"/>
      <c r="B1209" s="146"/>
      <c r="C1209" s="145"/>
      <c r="D1209" s="145"/>
      <c r="E1209" s="145"/>
      <c r="F1209" s="145"/>
      <c r="G1209" s="141" t="str">
        <f t="shared" ca="1" si="71"/>
        <v>hi</v>
      </c>
      <c r="H1209" s="141">
        <f t="shared" si="72"/>
        <v>0</v>
      </c>
      <c r="I1209" s="141">
        <f t="shared" ca="1" si="73"/>
        <v>0</v>
      </c>
      <c r="J1209" s="141">
        <f t="shared" ca="1" si="74"/>
        <v>0</v>
      </c>
    </row>
    <row r="1210" spans="1:10">
      <c r="A1210" s="145"/>
      <c r="B1210" s="146"/>
      <c r="C1210" s="145"/>
      <c r="D1210" s="145"/>
      <c r="E1210" s="145"/>
      <c r="F1210" s="145"/>
      <c r="G1210" s="141" t="str">
        <f t="shared" ca="1" si="71"/>
        <v>hi</v>
      </c>
      <c r="H1210" s="141">
        <f t="shared" si="72"/>
        <v>0</v>
      </c>
      <c r="I1210" s="141">
        <f t="shared" ca="1" si="73"/>
        <v>0</v>
      </c>
      <c r="J1210" s="141">
        <f t="shared" ca="1" si="74"/>
        <v>0</v>
      </c>
    </row>
    <row r="1211" spans="1:10">
      <c r="A1211" s="145"/>
      <c r="B1211" s="146"/>
      <c r="C1211" s="145"/>
      <c r="D1211" s="145"/>
      <c r="E1211" s="145"/>
      <c r="F1211" s="145"/>
      <c r="G1211" s="141" t="str">
        <f t="shared" ca="1" si="71"/>
        <v>hi</v>
      </c>
      <c r="H1211" s="141">
        <f t="shared" si="72"/>
        <v>0</v>
      </c>
      <c r="I1211" s="141">
        <f t="shared" ca="1" si="73"/>
        <v>0</v>
      </c>
      <c r="J1211" s="141">
        <f t="shared" ca="1" si="74"/>
        <v>0</v>
      </c>
    </row>
    <row r="1212" spans="1:10">
      <c r="A1212" s="145"/>
      <c r="B1212" s="146"/>
      <c r="C1212" s="145"/>
      <c r="D1212" s="145"/>
      <c r="E1212" s="145"/>
      <c r="F1212" s="145"/>
      <c r="G1212" s="141" t="str">
        <f t="shared" ca="1" si="71"/>
        <v>hi</v>
      </c>
      <c r="H1212" s="141">
        <f t="shared" si="72"/>
        <v>0</v>
      </c>
      <c r="I1212" s="141">
        <f t="shared" ca="1" si="73"/>
        <v>0</v>
      </c>
      <c r="J1212" s="141">
        <f t="shared" ca="1" si="74"/>
        <v>0</v>
      </c>
    </row>
    <row r="1213" spans="1:10">
      <c r="A1213" s="145"/>
      <c r="B1213" s="146"/>
      <c r="C1213" s="145"/>
      <c r="D1213" s="145"/>
      <c r="E1213" s="145"/>
      <c r="F1213" s="145"/>
      <c r="G1213" s="141" t="str">
        <f t="shared" ca="1" si="71"/>
        <v>hi</v>
      </c>
      <c r="H1213" s="141">
        <f t="shared" si="72"/>
        <v>0</v>
      </c>
      <c r="I1213" s="141">
        <f t="shared" ca="1" si="73"/>
        <v>0</v>
      </c>
      <c r="J1213" s="141">
        <f t="shared" ca="1" si="74"/>
        <v>0</v>
      </c>
    </row>
    <row r="1214" spans="1:10">
      <c r="A1214" s="145"/>
      <c r="B1214" s="146"/>
      <c r="C1214" s="145"/>
      <c r="D1214" s="145"/>
      <c r="E1214" s="145"/>
      <c r="F1214" s="145"/>
      <c r="G1214" s="141" t="str">
        <f t="shared" ca="1" si="71"/>
        <v>hi</v>
      </c>
      <c r="H1214" s="141">
        <f t="shared" si="72"/>
        <v>0</v>
      </c>
      <c r="I1214" s="141">
        <f t="shared" ca="1" si="73"/>
        <v>0</v>
      </c>
      <c r="J1214" s="141">
        <f t="shared" ca="1" si="74"/>
        <v>0</v>
      </c>
    </row>
    <row r="1215" spans="1:10">
      <c r="A1215" s="145"/>
      <c r="B1215" s="146"/>
      <c r="C1215" s="145"/>
      <c r="D1215" s="145"/>
      <c r="E1215" s="145"/>
      <c r="F1215" s="145"/>
      <c r="G1215" s="141" t="str">
        <f t="shared" ca="1" si="71"/>
        <v>hi</v>
      </c>
      <c r="H1215" s="141">
        <f t="shared" si="72"/>
        <v>0</v>
      </c>
      <c r="I1215" s="141">
        <f t="shared" ca="1" si="73"/>
        <v>0</v>
      </c>
      <c r="J1215" s="141">
        <f t="shared" ca="1" si="74"/>
        <v>0</v>
      </c>
    </row>
    <row r="1216" spans="1:10">
      <c r="A1216" s="145"/>
      <c r="B1216" s="146"/>
      <c r="C1216" s="145"/>
      <c r="D1216" s="145"/>
      <c r="E1216" s="145"/>
      <c r="F1216" s="145"/>
      <c r="G1216" s="141" t="str">
        <f t="shared" ca="1" si="71"/>
        <v>hi</v>
      </c>
      <c r="H1216" s="141">
        <f t="shared" si="72"/>
        <v>0</v>
      </c>
      <c r="I1216" s="141">
        <f t="shared" ca="1" si="73"/>
        <v>0</v>
      </c>
      <c r="J1216" s="141">
        <f t="shared" ca="1" si="74"/>
        <v>0</v>
      </c>
    </row>
    <row r="1217" spans="1:10">
      <c r="A1217" s="145"/>
      <c r="B1217" s="146"/>
      <c r="C1217" s="145"/>
      <c r="D1217" s="145"/>
      <c r="E1217" s="145"/>
      <c r="F1217" s="145"/>
      <c r="G1217" s="141" t="str">
        <f t="shared" ca="1" si="71"/>
        <v>hi</v>
      </c>
      <c r="H1217" s="141">
        <f t="shared" si="72"/>
        <v>0</v>
      </c>
      <c r="I1217" s="141">
        <f t="shared" ca="1" si="73"/>
        <v>0</v>
      </c>
      <c r="J1217" s="141">
        <f t="shared" ca="1" si="74"/>
        <v>0</v>
      </c>
    </row>
    <row r="1218" spans="1:10">
      <c r="A1218" s="145"/>
      <c r="B1218" s="146"/>
      <c r="C1218" s="145"/>
      <c r="D1218" s="145"/>
      <c r="E1218" s="145"/>
      <c r="F1218" s="145"/>
      <c r="G1218" s="141" t="str">
        <f t="shared" ca="1" si="71"/>
        <v>hi</v>
      </c>
      <c r="H1218" s="141">
        <f t="shared" si="72"/>
        <v>0</v>
      </c>
      <c r="I1218" s="141">
        <f t="shared" ca="1" si="73"/>
        <v>0</v>
      </c>
      <c r="J1218" s="141">
        <f t="shared" ca="1" si="74"/>
        <v>0</v>
      </c>
    </row>
    <row r="1219" spans="1:10">
      <c r="A1219" s="145"/>
      <c r="B1219" s="146"/>
      <c r="C1219" s="145"/>
      <c r="D1219" s="145"/>
      <c r="E1219" s="145"/>
      <c r="F1219" s="145"/>
      <c r="G1219" s="141" t="str">
        <f t="shared" ca="1" si="71"/>
        <v>hi</v>
      </c>
      <c r="H1219" s="141">
        <f t="shared" si="72"/>
        <v>0</v>
      </c>
      <c r="I1219" s="141">
        <f t="shared" ca="1" si="73"/>
        <v>0</v>
      </c>
      <c r="J1219" s="141">
        <f t="shared" ca="1" si="74"/>
        <v>0</v>
      </c>
    </row>
    <row r="1220" spans="1:10">
      <c r="A1220" s="145"/>
      <c r="B1220" s="146"/>
      <c r="C1220" s="145"/>
      <c r="D1220" s="145"/>
      <c r="E1220" s="145"/>
      <c r="F1220" s="145"/>
      <c r="G1220" s="141" t="str">
        <f t="shared" ca="1" si="71"/>
        <v>hi</v>
      </c>
      <c r="H1220" s="141">
        <f t="shared" si="72"/>
        <v>0</v>
      </c>
      <c r="I1220" s="141">
        <f t="shared" ca="1" si="73"/>
        <v>0</v>
      </c>
      <c r="J1220" s="141">
        <f t="shared" ca="1" si="74"/>
        <v>0</v>
      </c>
    </row>
    <row r="1221" spans="1:10">
      <c r="A1221" s="145"/>
      <c r="B1221" s="146"/>
      <c r="C1221" s="145"/>
      <c r="D1221" s="145"/>
      <c r="E1221" s="145"/>
      <c r="F1221" s="145"/>
      <c r="G1221" s="141" t="str">
        <f t="shared" ca="1" si="71"/>
        <v>hi</v>
      </c>
      <c r="H1221" s="141">
        <f t="shared" si="72"/>
        <v>0</v>
      </c>
      <c r="I1221" s="141">
        <f t="shared" ca="1" si="73"/>
        <v>0</v>
      </c>
      <c r="J1221" s="141">
        <f t="shared" ca="1" si="74"/>
        <v>0</v>
      </c>
    </row>
    <row r="1222" spans="1:10">
      <c r="A1222" s="145"/>
      <c r="B1222" s="146"/>
      <c r="C1222" s="145"/>
      <c r="D1222" s="145"/>
      <c r="E1222" s="145"/>
      <c r="F1222" s="145"/>
      <c r="G1222" s="141" t="str">
        <f t="shared" ca="1" si="71"/>
        <v>hi</v>
      </c>
      <c r="H1222" s="141">
        <f t="shared" si="72"/>
        <v>0</v>
      </c>
      <c r="I1222" s="141">
        <f t="shared" ca="1" si="73"/>
        <v>0</v>
      </c>
      <c r="J1222" s="141">
        <f t="shared" ca="1" si="74"/>
        <v>0</v>
      </c>
    </row>
    <row r="1223" spans="1:10">
      <c r="A1223" s="145"/>
      <c r="B1223" s="146"/>
      <c r="C1223" s="145"/>
      <c r="D1223" s="145"/>
      <c r="E1223" s="145"/>
      <c r="F1223" s="145"/>
      <c r="G1223" s="141" t="str">
        <f t="shared" ca="1" si="71"/>
        <v>hi</v>
      </c>
      <c r="H1223" s="141">
        <f t="shared" si="72"/>
        <v>0</v>
      </c>
      <c r="I1223" s="141">
        <f t="shared" ca="1" si="73"/>
        <v>0</v>
      </c>
      <c r="J1223" s="141">
        <f t="shared" ca="1" si="74"/>
        <v>0</v>
      </c>
    </row>
    <row r="1224" spans="1:10">
      <c r="A1224" s="145"/>
      <c r="B1224" s="146"/>
      <c r="C1224" s="145"/>
      <c r="D1224" s="145"/>
      <c r="E1224" s="145"/>
      <c r="F1224" s="145"/>
      <c r="G1224" s="141" t="str">
        <f t="shared" ca="1" si="71"/>
        <v>hi</v>
      </c>
      <c r="H1224" s="141">
        <f t="shared" si="72"/>
        <v>0</v>
      </c>
      <c r="I1224" s="141">
        <f t="shared" ca="1" si="73"/>
        <v>0</v>
      </c>
      <c r="J1224" s="141">
        <f t="shared" ca="1" si="74"/>
        <v>0</v>
      </c>
    </row>
    <row r="1225" spans="1:10">
      <c r="A1225" s="145"/>
      <c r="B1225" s="146"/>
      <c r="C1225" s="145"/>
      <c r="D1225" s="145"/>
      <c r="E1225" s="145"/>
      <c r="F1225" s="145"/>
      <c r="G1225" s="141" t="str">
        <f t="shared" ca="1" si="71"/>
        <v>hi</v>
      </c>
      <c r="H1225" s="141">
        <f t="shared" si="72"/>
        <v>0</v>
      </c>
      <c r="I1225" s="141">
        <f t="shared" ca="1" si="73"/>
        <v>0</v>
      </c>
      <c r="J1225" s="141">
        <f t="shared" ca="1" si="74"/>
        <v>0</v>
      </c>
    </row>
    <row r="1226" spans="1:10">
      <c r="A1226" s="145"/>
      <c r="B1226" s="146"/>
      <c r="C1226" s="145"/>
      <c r="D1226" s="145"/>
      <c r="E1226" s="145"/>
      <c r="F1226" s="145"/>
      <c r="G1226" s="141" t="str">
        <f t="shared" ca="1" si="71"/>
        <v>hi</v>
      </c>
      <c r="H1226" s="141">
        <f t="shared" si="72"/>
        <v>0</v>
      </c>
      <c r="I1226" s="141">
        <f t="shared" ca="1" si="73"/>
        <v>0</v>
      </c>
      <c r="J1226" s="141">
        <f t="shared" ca="1" si="74"/>
        <v>0</v>
      </c>
    </row>
    <row r="1227" spans="1:10">
      <c r="A1227" s="145"/>
      <c r="B1227" s="146"/>
      <c r="C1227" s="145"/>
      <c r="D1227" s="145"/>
      <c r="E1227" s="145"/>
      <c r="F1227" s="145"/>
      <c r="G1227" s="141" t="str">
        <f t="shared" ca="1" si="71"/>
        <v>hi</v>
      </c>
      <c r="H1227" s="141">
        <f t="shared" si="72"/>
        <v>0</v>
      </c>
      <c r="I1227" s="141">
        <f t="shared" ca="1" si="73"/>
        <v>0</v>
      </c>
      <c r="J1227" s="141">
        <f t="shared" ca="1" si="74"/>
        <v>0</v>
      </c>
    </row>
    <row r="1228" spans="1:10">
      <c r="A1228" s="145"/>
      <c r="B1228" s="146"/>
      <c r="C1228" s="145"/>
      <c r="D1228" s="145"/>
      <c r="E1228" s="145"/>
      <c r="F1228" s="145"/>
      <c r="G1228" s="141" t="str">
        <f t="shared" ca="1" si="71"/>
        <v>hi</v>
      </c>
      <c r="H1228" s="141">
        <f t="shared" si="72"/>
        <v>0</v>
      </c>
      <c r="I1228" s="141">
        <f t="shared" ca="1" si="73"/>
        <v>0</v>
      </c>
      <c r="J1228" s="141">
        <f t="shared" ca="1" si="74"/>
        <v>0</v>
      </c>
    </row>
    <row r="1229" spans="1:10">
      <c r="A1229" s="145"/>
      <c r="B1229" s="146"/>
      <c r="C1229" s="145"/>
      <c r="D1229" s="145"/>
      <c r="E1229" s="145"/>
      <c r="F1229" s="145"/>
      <c r="G1229" s="141" t="str">
        <f t="shared" ca="1" si="71"/>
        <v>hi</v>
      </c>
      <c r="H1229" s="141">
        <f t="shared" si="72"/>
        <v>0</v>
      </c>
      <c r="I1229" s="141">
        <f t="shared" ca="1" si="73"/>
        <v>0</v>
      </c>
      <c r="J1229" s="141">
        <f t="shared" ca="1" si="74"/>
        <v>0</v>
      </c>
    </row>
    <row r="1230" spans="1:10">
      <c r="A1230" s="145"/>
      <c r="B1230" s="146"/>
      <c r="C1230" s="145"/>
      <c r="D1230" s="145"/>
      <c r="E1230" s="145"/>
      <c r="F1230" s="145"/>
      <c r="G1230" s="141" t="str">
        <f t="shared" ref="G1230:G1293" ca="1" si="75">IF(F1230&gt;C1230,  IF($B$8=0,"lo",IF(RAND()&gt;$B$9,"lo","hi")),   IF($B$8=0,"hi",IF(RAND()&lt;=$B$9,"lo","hi"))   )</f>
        <v>hi</v>
      </c>
      <c r="H1230" s="141">
        <f t="shared" ref="H1230:H1293" si="76">C1230</f>
        <v>0</v>
      </c>
      <c r="I1230" s="141">
        <f t="shared" ref="I1230:I1293" ca="1" si="77">IF(G1230="hi",D1230,E1230)</f>
        <v>0</v>
      </c>
      <c r="J1230" s="141">
        <f t="shared" ref="J1230:J1293" ca="1" si="78">IF(G1230="hi",E1230,D1230)</f>
        <v>0</v>
      </c>
    </row>
    <row r="1231" spans="1:10">
      <c r="A1231" s="145"/>
      <c r="B1231" s="146"/>
      <c r="C1231" s="145"/>
      <c r="D1231" s="145"/>
      <c r="E1231" s="145"/>
      <c r="F1231" s="145"/>
      <c r="G1231" s="141" t="str">
        <f t="shared" ca="1" si="75"/>
        <v>hi</v>
      </c>
      <c r="H1231" s="141">
        <f t="shared" si="76"/>
        <v>0</v>
      </c>
      <c r="I1231" s="141">
        <f t="shared" ca="1" si="77"/>
        <v>0</v>
      </c>
      <c r="J1231" s="141">
        <f t="shared" ca="1" si="78"/>
        <v>0</v>
      </c>
    </row>
    <row r="1232" spans="1:10">
      <c r="A1232" s="145"/>
      <c r="B1232" s="146"/>
      <c r="C1232" s="145"/>
      <c r="D1232" s="145"/>
      <c r="E1232" s="145"/>
      <c r="F1232" s="145"/>
      <c r="G1232" s="141" t="str">
        <f t="shared" ca="1" si="75"/>
        <v>hi</v>
      </c>
      <c r="H1232" s="141">
        <f t="shared" si="76"/>
        <v>0</v>
      </c>
      <c r="I1232" s="141">
        <f t="shared" ca="1" si="77"/>
        <v>0</v>
      </c>
      <c r="J1232" s="141">
        <f t="shared" ca="1" si="78"/>
        <v>0</v>
      </c>
    </row>
    <row r="1233" spans="1:10">
      <c r="A1233" s="145"/>
      <c r="B1233" s="146"/>
      <c r="C1233" s="145"/>
      <c r="D1233" s="145"/>
      <c r="E1233" s="145"/>
      <c r="F1233" s="145"/>
      <c r="G1233" s="141" t="str">
        <f t="shared" ca="1" si="75"/>
        <v>hi</v>
      </c>
      <c r="H1233" s="141">
        <f t="shared" si="76"/>
        <v>0</v>
      </c>
      <c r="I1233" s="141">
        <f t="shared" ca="1" si="77"/>
        <v>0</v>
      </c>
      <c r="J1233" s="141">
        <f t="shared" ca="1" si="78"/>
        <v>0</v>
      </c>
    </row>
    <row r="1234" spans="1:10">
      <c r="A1234" s="145"/>
      <c r="B1234" s="146"/>
      <c r="C1234" s="145"/>
      <c r="D1234" s="145"/>
      <c r="E1234" s="145"/>
      <c r="F1234" s="145"/>
      <c r="G1234" s="141" t="str">
        <f t="shared" ca="1" si="75"/>
        <v>hi</v>
      </c>
      <c r="H1234" s="141">
        <f t="shared" si="76"/>
        <v>0</v>
      </c>
      <c r="I1234" s="141">
        <f t="shared" ca="1" si="77"/>
        <v>0</v>
      </c>
      <c r="J1234" s="141">
        <f t="shared" ca="1" si="78"/>
        <v>0</v>
      </c>
    </row>
    <row r="1235" spans="1:10">
      <c r="A1235" s="145"/>
      <c r="B1235" s="146"/>
      <c r="C1235" s="145"/>
      <c r="D1235" s="145"/>
      <c r="E1235" s="145"/>
      <c r="F1235" s="145"/>
      <c r="G1235" s="141" t="str">
        <f t="shared" ca="1" si="75"/>
        <v>hi</v>
      </c>
      <c r="H1235" s="141">
        <f t="shared" si="76"/>
        <v>0</v>
      </c>
      <c r="I1235" s="141">
        <f t="shared" ca="1" si="77"/>
        <v>0</v>
      </c>
      <c r="J1235" s="141">
        <f t="shared" ca="1" si="78"/>
        <v>0</v>
      </c>
    </row>
    <row r="1236" spans="1:10">
      <c r="A1236" s="145"/>
      <c r="B1236" s="146"/>
      <c r="C1236" s="145"/>
      <c r="D1236" s="145"/>
      <c r="E1236" s="145"/>
      <c r="F1236" s="145"/>
      <c r="G1236" s="141" t="str">
        <f t="shared" ca="1" si="75"/>
        <v>hi</v>
      </c>
      <c r="H1236" s="141">
        <f t="shared" si="76"/>
        <v>0</v>
      </c>
      <c r="I1236" s="141">
        <f t="shared" ca="1" si="77"/>
        <v>0</v>
      </c>
      <c r="J1236" s="141">
        <f t="shared" ca="1" si="78"/>
        <v>0</v>
      </c>
    </row>
    <row r="1237" spans="1:10">
      <c r="A1237" s="145"/>
      <c r="B1237" s="146"/>
      <c r="C1237" s="145"/>
      <c r="D1237" s="145"/>
      <c r="E1237" s="145"/>
      <c r="F1237" s="145"/>
      <c r="G1237" s="141" t="str">
        <f t="shared" ca="1" si="75"/>
        <v>hi</v>
      </c>
      <c r="H1237" s="141">
        <f t="shared" si="76"/>
        <v>0</v>
      </c>
      <c r="I1237" s="141">
        <f t="shared" ca="1" si="77"/>
        <v>0</v>
      </c>
      <c r="J1237" s="141">
        <f t="shared" ca="1" si="78"/>
        <v>0</v>
      </c>
    </row>
    <row r="1238" spans="1:10">
      <c r="A1238" s="145"/>
      <c r="B1238" s="146"/>
      <c r="C1238" s="145"/>
      <c r="D1238" s="145"/>
      <c r="E1238" s="145"/>
      <c r="F1238" s="145"/>
      <c r="G1238" s="141" t="str">
        <f t="shared" ca="1" si="75"/>
        <v>hi</v>
      </c>
      <c r="H1238" s="141">
        <f t="shared" si="76"/>
        <v>0</v>
      </c>
      <c r="I1238" s="141">
        <f t="shared" ca="1" si="77"/>
        <v>0</v>
      </c>
      <c r="J1238" s="141">
        <f t="shared" ca="1" si="78"/>
        <v>0</v>
      </c>
    </row>
    <row r="1239" spans="1:10">
      <c r="A1239" s="145"/>
      <c r="B1239" s="146"/>
      <c r="C1239" s="145"/>
      <c r="D1239" s="145"/>
      <c r="E1239" s="145"/>
      <c r="F1239" s="145"/>
      <c r="G1239" s="141" t="str">
        <f t="shared" ca="1" si="75"/>
        <v>hi</v>
      </c>
      <c r="H1239" s="141">
        <f t="shared" si="76"/>
        <v>0</v>
      </c>
      <c r="I1239" s="141">
        <f t="shared" ca="1" si="77"/>
        <v>0</v>
      </c>
      <c r="J1239" s="141">
        <f t="shared" ca="1" si="78"/>
        <v>0</v>
      </c>
    </row>
    <row r="1240" spans="1:10">
      <c r="A1240" s="145"/>
      <c r="B1240" s="146"/>
      <c r="C1240" s="145"/>
      <c r="D1240" s="145"/>
      <c r="E1240" s="145"/>
      <c r="F1240" s="145"/>
      <c r="G1240" s="141" t="str">
        <f t="shared" ca="1" si="75"/>
        <v>hi</v>
      </c>
      <c r="H1240" s="141">
        <f t="shared" si="76"/>
        <v>0</v>
      </c>
      <c r="I1240" s="141">
        <f t="shared" ca="1" si="77"/>
        <v>0</v>
      </c>
      <c r="J1240" s="141">
        <f t="shared" ca="1" si="78"/>
        <v>0</v>
      </c>
    </row>
    <row r="1241" spans="1:10">
      <c r="A1241" s="145"/>
      <c r="B1241" s="146"/>
      <c r="C1241" s="145"/>
      <c r="D1241" s="145"/>
      <c r="E1241" s="145"/>
      <c r="F1241" s="145"/>
      <c r="G1241" s="141" t="str">
        <f t="shared" ca="1" si="75"/>
        <v>hi</v>
      </c>
      <c r="H1241" s="141">
        <f t="shared" si="76"/>
        <v>0</v>
      </c>
      <c r="I1241" s="141">
        <f t="shared" ca="1" si="77"/>
        <v>0</v>
      </c>
      <c r="J1241" s="141">
        <f t="shared" ca="1" si="78"/>
        <v>0</v>
      </c>
    </row>
    <row r="1242" spans="1:10">
      <c r="A1242" s="145"/>
      <c r="B1242" s="146"/>
      <c r="C1242" s="145"/>
      <c r="D1242" s="145"/>
      <c r="E1242" s="145"/>
      <c r="F1242" s="145"/>
      <c r="G1242" s="141" t="str">
        <f t="shared" ca="1" si="75"/>
        <v>hi</v>
      </c>
      <c r="H1242" s="141">
        <f t="shared" si="76"/>
        <v>0</v>
      </c>
      <c r="I1242" s="141">
        <f t="shared" ca="1" si="77"/>
        <v>0</v>
      </c>
      <c r="J1242" s="141">
        <f t="shared" ca="1" si="78"/>
        <v>0</v>
      </c>
    </row>
    <row r="1243" spans="1:10">
      <c r="A1243" s="145"/>
      <c r="B1243" s="146"/>
      <c r="C1243" s="145"/>
      <c r="D1243" s="145"/>
      <c r="E1243" s="145"/>
      <c r="F1243" s="145"/>
      <c r="G1243" s="141" t="str">
        <f t="shared" ca="1" si="75"/>
        <v>hi</v>
      </c>
      <c r="H1243" s="141">
        <f t="shared" si="76"/>
        <v>0</v>
      </c>
      <c r="I1243" s="141">
        <f t="shared" ca="1" si="77"/>
        <v>0</v>
      </c>
      <c r="J1243" s="141">
        <f t="shared" ca="1" si="78"/>
        <v>0</v>
      </c>
    </row>
    <row r="1244" spans="1:10">
      <c r="A1244" s="145"/>
      <c r="B1244" s="146"/>
      <c r="C1244" s="145"/>
      <c r="D1244" s="145"/>
      <c r="E1244" s="145"/>
      <c r="F1244" s="145"/>
      <c r="G1244" s="141" t="str">
        <f t="shared" ca="1" si="75"/>
        <v>hi</v>
      </c>
      <c r="H1244" s="141">
        <f t="shared" si="76"/>
        <v>0</v>
      </c>
      <c r="I1244" s="141">
        <f t="shared" ca="1" si="77"/>
        <v>0</v>
      </c>
      <c r="J1244" s="141">
        <f t="shared" ca="1" si="78"/>
        <v>0</v>
      </c>
    </row>
    <row r="1245" spans="1:10">
      <c r="A1245" s="145"/>
      <c r="B1245" s="146"/>
      <c r="C1245" s="145"/>
      <c r="D1245" s="145"/>
      <c r="E1245" s="145"/>
      <c r="F1245" s="145"/>
      <c r="G1245" s="141" t="str">
        <f t="shared" ca="1" si="75"/>
        <v>hi</v>
      </c>
      <c r="H1245" s="141">
        <f t="shared" si="76"/>
        <v>0</v>
      </c>
      <c r="I1245" s="141">
        <f t="shared" ca="1" si="77"/>
        <v>0</v>
      </c>
      <c r="J1245" s="141">
        <f t="shared" ca="1" si="78"/>
        <v>0</v>
      </c>
    </row>
    <row r="1246" spans="1:10">
      <c r="A1246" s="145"/>
      <c r="B1246" s="146"/>
      <c r="C1246" s="145"/>
      <c r="D1246" s="145"/>
      <c r="E1246" s="145"/>
      <c r="F1246" s="145"/>
      <c r="G1246" s="141" t="str">
        <f t="shared" ca="1" si="75"/>
        <v>hi</v>
      </c>
      <c r="H1246" s="141">
        <f t="shared" si="76"/>
        <v>0</v>
      </c>
      <c r="I1246" s="141">
        <f t="shared" ca="1" si="77"/>
        <v>0</v>
      </c>
      <c r="J1246" s="141">
        <f t="shared" ca="1" si="78"/>
        <v>0</v>
      </c>
    </row>
    <row r="1247" spans="1:10">
      <c r="A1247" s="145"/>
      <c r="B1247" s="146"/>
      <c r="C1247" s="145"/>
      <c r="D1247" s="145"/>
      <c r="E1247" s="145"/>
      <c r="F1247" s="145"/>
      <c r="G1247" s="141" t="str">
        <f t="shared" ca="1" si="75"/>
        <v>hi</v>
      </c>
      <c r="H1247" s="141">
        <f t="shared" si="76"/>
        <v>0</v>
      </c>
      <c r="I1247" s="141">
        <f t="shared" ca="1" si="77"/>
        <v>0</v>
      </c>
      <c r="J1247" s="141">
        <f t="shared" ca="1" si="78"/>
        <v>0</v>
      </c>
    </row>
    <row r="1248" spans="1:10">
      <c r="A1248" s="145"/>
      <c r="B1248" s="146"/>
      <c r="C1248" s="145"/>
      <c r="D1248" s="145"/>
      <c r="E1248" s="145"/>
      <c r="F1248" s="145"/>
      <c r="G1248" s="141" t="str">
        <f t="shared" ca="1" si="75"/>
        <v>hi</v>
      </c>
      <c r="H1248" s="141">
        <f t="shared" si="76"/>
        <v>0</v>
      </c>
      <c r="I1248" s="141">
        <f t="shared" ca="1" si="77"/>
        <v>0</v>
      </c>
      <c r="J1248" s="141">
        <f t="shared" ca="1" si="78"/>
        <v>0</v>
      </c>
    </row>
    <row r="1249" spans="1:10">
      <c r="A1249" s="145"/>
      <c r="B1249" s="146"/>
      <c r="C1249" s="145"/>
      <c r="D1249" s="145"/>
      <c r="E1249" s="145"/>
      <c r="F1249" s="145"/>
      <c r="G1249" s="141" t="str">
        <f t="shared" ca="1" si="75"/>
        <v>hi</v>
      </c>
      <c r="H1249" s="141">
        <f t="shared" si="76"/>
        <v>0</v>
      </c>
      <c r="I1249" s="141">
        <f t="shared" ca="1" si="77"/>
        <v>0</v>
      </c>
      <c r="J1249" s="141">
        <f t="shared" ca="1" si="78"/>
        <v>0</v>
      </c>
    </row>
    <row r="1250" spans="1:10">
      <c r="A1250" s="145"/>
      <c r="B1250" s="146"/>
      <c r="C1250" s="145"/>
      <c r="D1250" s="145"/>
      <c r="E1250" s="145"/>
      <c r="F1250" s="145"/>
      <c r="G1250" s="141" t="str">
        <f t="shared" ca="1" si="75"/>
        <v>hi</v>
      </c>
      <c r="H1250" s="141">
        <f t="shared" si="76"/>
        <v>0</v>
      </c>
      <c r="I1250" s="141">
        <f t="shared" ca="1" si="77"/>
        <v>0</v>
      </c>
      <c r="J1250" s="141">
        <f t="shared" ca="1" si="78"/>
        <v>0</v>
      </c>
    </row>
    <row r="1251" spans="1:10">
      <c r="A1251" s="145"/>
      <c r="B1251" s="146"/>
      <c r="C1251" s="145"/>
      <c r="D1251" s="145"/>
      <c r="E1251" s="145"/>
      <c r="F1251" s="145"/>
      <c r="G1251" s="141" t="str">
        <f t="shared" ca="1" si="75"/>
        <v>hi</v>
      </c>
      <c r="H1251" s="141">
        <f t="shared" si="76"/>
        <v>0</v>
      </c>
      <c r="I1251" s="141">
        <f t="shared" ca="1" si="77"/>
        <v>0</v>
      </c>
      <c r="J1251" s="141">
        <f t="shared" ca="1" si="78"/>
        <v>0</v>
      </c>
    </row>
    <row r="1252" spans="1:10">
      <c r="A1252" s="145"/>
      <c r="B1252" s="146"/>
      <c r="C1252" s="145"/>
      <c r="D1252" s="145"/>
      <c r="E1252" s="145"/>
      <c r="F1252" s="145"/>
      <c r="G1252" s="141" t="str">
        <f t="shared" ca="1" si="75"/>
        <v>hi</v>
      </c>
      <c r="H1252" s="141">
        <f t="shared" si="76"/>
        <v>0</v>
      </c>
      <c r="I1252" s="141">
        <f t="shared" ca="1" si="77"/>
        <v>0</v>
      </c>
      <c r="J1252" s="141">
        <f t="shared" ca="1" si="78"/>
        <v>0</v>
      </c>
    </row>
    <row r="1253" spans="1:10">
      <c r="A1253" s="145"/>
      <c r="B1253" s="146"/>
      <c r="C1253" s="145"/>
      <c r="D1253" s="145"/>
      <c r="E1253" s="145"/>
      <c r="F1253" s="145"/>
      <c r="G1253" s="141" t="str">
        <f t="shared" ca="1" si="75"/>
        <v>hi</v>
      </c>
      <c r="H1253" s="141">
        <f t="shared" si="76"/>
        <v>0</v>
      </c>
      <c r="I1253" s="141">
        <f t="shared" ca="1" si="77"/>
        <v>0</v>
      </c>
      <c r="J1253" s="141">
        <f t="shared" ca="1" si="78"/>
        <v>0</v>
      </c>
    </row>
    <row r="1254" spans="1:10">
      <c r="A1254" s="145"/>
      <c r="B1254" s="146"/>
      <c r="C1254" s="145"/>
      <c r="D1254" s="145"/>
      <c r="E1254" s="145"/>
      <c r="F1254" s="145"/>
      <c r="G1254" s="141" t="str">
        <f t="shared" ca="1" si="75"/>
        <v>hi</v>
      </c>
      <c r="H1254" s="141">
        <f t="shared" si="76"/>
        <v>0</v>
      </c>
      <c r="I1254" s="141">
        <f t="shared" ca="1" si="77"/>
        <v>0</v>
      </c>
      <c r="J1254" s="141">
        <f t="shared" ca="1" si="78"/>
        <v>0</v>
      </c>
    </row>
    <row r="1255" spans="1:10">
      <c r="A1255" s="145"/>
      <c r="B1255" s="146"/>
      <c r="C1255" s="145"/>
      <c r="D1255" s="145"/>
      <c r="E1255" s="145"/>
      <c r="F1255" s="145"/>
      <c r="G1255" s="141" t="str">
        <f t="shared" ca="1" si="75"/>
        <v>hi</v>
      </c>
      <c r="H1255" s="141">
        <f t="shared" si="76"/>
        <v>0</v>
      </c>
      <c r="I1255" s="141">
        <f t="shared" ca="1" si="77"/>
        <v>0</v>
      </c>
      <c r="J1255" s="141">
        <f t="shared" ca="1" si="78"/>
        <v>0</v>
      </c>
    </row>
    <row r="1256" spans="1:10">
      <c r="A1256" s="145"/>
      <c r="B1256" s="146"/>
      <c r="C1256" s="145"/>
      <c r="D1256" s="145"/>
      <c r="E1256" s="145"/>
      <c r="F1256" s="145"/>
      <c r="G1256" s="141" t="str">
        <f t="shared" ca="1" si="75"/>
        <v>hi</v>
      </c>
      <c r="H1256" s="141">
        <f t="shared" si="76"/>
        <v>0</v>
      </c>
      <c r="I1256" s="141">
        <f t="shared" ca="1" si="77"/>
        <v>0</v>
      </c>
      <c r="J1256" s="141">
        <f t="shared" ca="1" si="78"/>
        <v>0</v>
      </c>
    </row>
    <row r="1257" spans="1:10">
      <c r="A1257" s="145"/>
      <c r="B1257" s="146"/>
      <c r="C1257" s="145"/>
      <c r="D1257" s="145"/>
      <c r="E1257" s="145"/>
      <c r="F1257" s="145"/>
      <c r="G1257" s="141" t="str">
        <f t="shared" ca="1" si="75"/>
        <v>hi</v>
      </c>
      <c r="H1257" s="141">
        <f t="shared" si="76"/>
        <v>0</v>
      </c>
      <c r="I1257" s="141">
        <f t="shared" ca="1" si="77"/>
        <v>0</v>
      </c>
      <c r="J1257" s="141">
        <f t="shared" ca="1" si="78"/>
        <v>0</v>
      </c>
    </row>
    <row r="1258" spans="1:10">
      <c r="A1258" s="145"/>
      <c r="B1258" s="146"/>
      <c r="C1258" s="145"/>
      <c r="D1258" s="145"/>
      <c r="E1258" s="145"/>
      <c r="F1258" s="145"/>
      <c r="G1258" s="141" t="str">
        <f t="shared" ca="1" si="75"/>
        <v>hi</v>
      </c>
      <c r="H1258" s="141">
        <f t="shared" si="76"/>
        <v>0</v>
      </c>
      <c r="I1258" s="141">
        <f t="shared" ca="1" si="77"/>
        <v>0</v>
      </c>
      <c r="J1258" s="141">
        <f t="shared" ca="1" si="78"/>
        <v>0</v>
      </c>
    </row>
    <row r="1259" spans="1:10">
      <c r="A1259" s="145"/>
      <c r="B1259" s="146"/>
      <c r="C1259" s="145"/>
      <c r="D1259" s="145"/>
      <c r="E1259" s="145"/>
      <c r="F1259" s="145"/>
      <c r="G1259" s="141" t="str">
        <f t="shared" ca="1" si="75"/>
        <v>hi</v>
      </c>
      <c r="H1259" s="141">
        <f t="shared" si="76"/>
        <v>0</v>
      </c>
      <c r="I1259" s="141">
        <f t="shared" ca="1" si="77"/>
        <v>0</v>
      </c>
      <c r="J1259" s="141">
        <f t="shared" ca="1" si="78"/>
        <v>0</v>
      </c>
    </row>
    <row r="1260" spans="1:10">
      <c r="A1260" s="145"/>
      <c r="B1260" s="146"/>
      <c r="C1260" s="145"/>
      <c r="D1260" s="145"/>
      <c r="E1260" s="145"/>
      <c r="F1260" s="145"/>
      <c r="G1260" s="141" t="str">
        <f t="shared" ca="1" si="75"/>
        <v>hi</v>
      </c>
      <c r="H1260" s="141">
        <f t="shared" si="76"/>
        <v>0</v>
      </c>
      <c r="I1260" s="141">
        <f t="shared" ca="1" si="77"/>
        <v>0</v>
      </c>
      <c r="J1260" s="141">
        <f t="shared" ca="1" si="78"/>
        <v>0</v>
      </c>
    </row>
    <row r="1261" spans="1:10">
      <c r="A1261" s="145"/>
      <c r="B1261" s="146"/>
      <c r="C1261" s="145"/>
      <c r="D1261" s="145"/>
      <c r="E1261" s="145"/>
      <c r="F1261" s="145"/>
      <c r="G1261" s="141" t="str">
        <f t="shared" ca="1" si="75"/>
        <v>hi</v>
      </c>
      <c r="H1261" s="141">
        <f t="shared" si="76"/>
        <v>0</v>
      </c>
      <c r="I1261" s="141">
        <f t="shared" ca="1" si="77"/>
        <v>0</v>
      </c>
      <c r="J1261" s="141">
        <f t="shared" ca="1" si="78"/>
        <v>0</v>
      </c>
    </row>
    <row r="1262" spans="1:10">
      <c r="A1262" s="145"/>
      <c r="B1262" s="146"/>
      <c r="C1262" s="145"/>
      <c r="D1262" s="145"/>
      <c r="E1262" s="145"/>
      <c r="F1262" s="145"/>
      <c r="G1262" s="141" t="str">
        <f t="shared" ca="1" si="75"/>
        <v>hi</v>
      </c>
      <c r="H1262" s="141">
        <f t="shared" si="76"/>
        <v>0</v>
      </c>
      <c r="I1262" s="141">
        <f t="shared" ca="1" si="77"/>
        <v>0</v>
      </c>
      <c r="J1262" s="141">
        <f t="shared" ca="1" si="78"/>
        <v>0</v>
      </c>
    </row>
    <row r="1263" spans="1:10">
      <c r="A1263" s="145"/>
      <c r="B1263" s="146"/>
      <c r="C1263" s="145"/>
      <c r="D1263" s="145"/>
      <c r="E1263" s="145"/>
      <c r="F1263" s="145"/>
      <c r="G1263" s="141" t="str">
        <f t="shared" ca="1" si="75"/>
        <v>hi</v>
      </c>
      <c r="H1263" s="141">
        <f t="shared" si="76"/>
        <v>0</v>
      </c>
      <c r="I1263" s="141">
        <f t="shared" ca="1" si="77"/>
        <v>0</v>
      </c>
      <c r="J1263" s="141">
        <f t="shared" ca="1" si="78"/>
        <v>0</v>
      </c>
    </row>
    <row r="1264" spans="1:10">
      <c r="A1264" s="145"/>
      <c r="B1264" s="146"/>
      <c r="C1264" s="145"/>
      <c r="D1264" s="145"/>
      <c r="E1264" s="145"/>
      <c r="F1264" s="145"/>
      <c r="G1264" s="141" t="str">
        <f t="shared" ca="1" si="75"/>
        <v>hi</v>
      </c>
      <c r="H1264" s="141">
        <f t="shared" si="76"/>
        <v>0</v>
      </c>
      <c r="I1264" s="141">
        <f t="shared" ca="1" si="77"/>
        <v>0</v>
      </c>
      <c r="J1264" s="141">
        <f t="shared" ca="1" si="78"/>
        <v>0</v>
      </c>
    </row>
    <row r="1265" spans="1:10">
      <c r="A1265" s="145"/>
      <c r="B1265" s="146"/>
      <c r="C1265" s="145"/>
      <c r="D1265" s="145"/>
      <c r="E1265" s="145"/>
      <c r="F1265" s="145"/>
      <c r="G1265" s="141" t="str">
        <f t="shared" ca="1" si="75"/>
        <v>hi</v>
      </c>
      <c r="H1265" s="141">
        <f t="shared" si="76"/>
        <v>0</v>
      </c>
      <c r="I1265" s="141">
        <f t="shared" ca="1" si="77"/>
        <v>0</v>
      </c>
      <c r="J1265" s="141">
        <f t="shared" ca="1" si="78"/>
        <v>0</v>
      </c>
    </row>
    <row r="1266" spans="1:10">
      <c r="A1266" s="145"/>
      <c r="B1266" s="146"/>
      <c r="C1266" s="145"/>
      <c r="D1266" s="145"/>
      <c r="E1266" s="145"/>
      <c r="F1266" s="145"/>
      <c r="G1266" s="141" t="str">
        <f t="shared" ca="1" si="75"/>
        <v>hi</v>
      </c>
      <c r="H1266" s="141">
        <f t="shared" si="76"/>
        <v>0</v>
      </c>
      <c r="I1266" s="141">
        <f t="shared" ca="1" si="77"/>
        <v>0</v>
      </c>
      <c r="J1266" s="141">
        <f t="shared" ca="1" si="78"/>
        <v>0</v>
      </c>
    </row>
    <row r="1267" spans="1:10">
      <c r="A1267" s="145"/>
      <c r="B1267" s="146"/>
      <c r="C1267" s="145"/>
      <c r="D1267" s="145"/>
      <c r="E1267" s="145"/>
      <c r="F1267" s="145"/>
      <c r="G1267" s="141" t="str">
        <f t="shared" ca="1" si="75"/>
        <v>hi</v>
      </c>
      <c r="H1267" s="141">
        <f t="shared" si="76"/>
        <v>0</v>
      </c>
      <c r="I1267" s="141">
        <f t="shared" ca="1" si="77"/>
        <v>0</v>
      </c>
      <c r="J1267" s="141">
        <f t="shared" ca="1" si="78"/>
        <v>0</v>
      </c>
    </row>
    <row r="1268" spans="1:10">
      <c r="A1268" s="145"/>
      <c r="B1268" s="146"/>
      <c r="C1268" s="145"/>
      <c r="D1268" s="145"/>
      <c r="E1268" s="145"/>
      <c r="F1268" s="145"/>
      <c r="G1268" s="141" t="str">
        <f t="shared" ca="1" si="75"/>
        <v>hi</v>
      </c>
      <c r="H1268" s="141">
        <f t="shared" si="76"/>
        <v>0</v>
      </c>
      <c r="I1268" s="141">
        <f t="shared" ca="1" si="77"/>
        <v>0</v>
      </c>
      <c r="J1268" s="141">
        <f t="shared" ca="1" si="78"/>
        <v>0</v>
      </c>
    </row>
    <row r="1269" spans="1:10">
      <c r="A1269" s="145"/>
      <c r="B1269" s="146"/>
      <c r="C1269" s="145"/>
      <c r="D1269" s="145"/>
      <c r="E1269" s="145"/>
      <c r="F1269" s="145"/>
      <c r="G1269" s="141" t="str">
        <f t="shared" ca="1" si="75"/>
        <v>hi</v>
      </c>
      <c r="H1269" s="141">
        <f t="shared" si="76"/>
        <v>0</v>
      </c>
      <c r="I1269" s="141">
        <f t="shared" ca="1" si="77"/>
        <v>0</v>
      </c>
      <c r="J1269" s="141">
        <f t="shared" ca="1" si="78"/>
        <v>0</v>
      </c>
    </row>
    <row r="1270" spans="1:10">
      <c r="A1270" s="145"/>
      <c r="B1270" s="146"/>
      <c r="C1270" s="145"/>
      <c r="D1270" s="145"/>
      <c r="E1270" s="145"/>
      <c r="F1270" s="145"/>
      <c r="G1270" s="141" t="str">
        <f t="shared" ca="1" si="75"/>
        <v>hi</v>
      </c>
      <c r="H1270" s="141">
        <f t="shared" si="76"/>
        <v>0</v>
      </c>
      <c r="I1270" s="141">
        <f t="shared" ca="1" si="77"/>
        <v>0</v>
      </c>
      <c r="J1270" s="141">
        <f t="shared" ca="1" si="78"/>
        <v>0</v>
      </c>
    </row>
    <row r="1271" spans="1:10">
      <c r="A1271" s="145"/>
      <c r="B1271" s="146"/>
      <c r="C1271" s="145"/>
      <c r="D1271" s="145"/>
      <c r="E1271" s="145"/>
      <c r="F1271" s="145"/>
      <c r="G1271" s="141" t="str">
        <f t="shared" ca="1" si="75"/>
        <v>hi</v>
      </c>
      <c r="H1271" s="141">
        <f t="shared" si="76"/>
        <v>0</v>
      </c>
      <c r="I1271" s="141">
        <f t="shared" ca="1" si="77"/>
        <v>0</v>
      </c>
      <c r="J1271" s="141">
        <f t="shared" ca="1" si="78"/>
        <v>0</v>
      </c>
    </row>
    <row r="1272" spans="1:10">
      <c r="A1272" s="145"/>
      <c r="B1272" s="146"/>
      <c r="C1272" s="145"/>
      <c r="D1272" s="145"/>
      <c r="E1272" s="145"/>
      <c r="F1272" s="145"/>
      <c r="G1272" s="141" t="str">
        <f t="shared" ca="1" si="75"/>
        <v>hi</v>
      </c>
      <c r="H1272" s="141">
        <f t="shared" si="76"/>
        <v>0</v>
      </c>
      <c r="I1272" s="141">
        <f t="shared" ca="1" si="77"/>
        <v>0</v>
      </c>
      <c r="J1272" s="141">
        <f t="shared" ca="1" si="78"/>
        <v>0</v>
      </c>
    </row>
    <row r="1273" spans="1:10">
      <c r="A1273" s="145"/>
      <c r="B1273" s="146"/>
      <c r="C1273" s="145"/>
      <c r="D1273" s="145"/>
      <c r="E1273" s="145"/>
      <c r="F1273" s="145"/>
      <c r="G1273" s="141" t="str">
        <f t="shared" ca="1" si="75"/>
        <v>hi</v>
      </c>
      <c r="H1273" s="141">
        <f t="shared" si="76"/>
        <v>0</v>
      </c>
      <c r="I1273" s="141">
        <f t="shared" ca="1" si="77"/>
        <v>0</v>
      </c>
      <c r="J1273" s="141">
        <f t="shared" ca="1" si="78"/>
        <v>0</v>
      </c>
    </row>
    <row r="1274" spans="1:10">
      <c r="A1274" s="145"/>
      <c r="B1274" s="146"/>
      <c r="C1274" s="145"/>
      <c r="D1274" s="145"/>
      <c r="E1274" s="145"/>
      <c r="F1274" s="145"/>
      <c r="G1274" s="141" t="str">
        <f t="shared" ca="1" si="75"/>
        <v>hi</v>
      </c>
      <c r="H1274" s="141">
        <f t="shared" si="76"/>
        <v>0</v>
      </c>
      <c r="I1274" s="141">
        <f t="shared" ca="1" si="77"/>
        <v>0</v>
      </c>
      <c r="J1274" s="141">
        <f t="shared" ca="1" si="78"/>
        <v>0</v>
      </c>
    </row>
    <row r="1275" spans="1:10">
      <c r="A1275" s="145"/>
      <c r="B1275" s="146"/>
      <c r="C1275" s="145"/>
      <c r="D1275" s="145"/>
      <c r="E1275" s="145"/>
      <c r="F1275" s="145"/>
      <c r="G1275" s="141" t="str">
        <f t="shared" ca="1" si="75"/>
        <v>hi</v>
      </c>
      <c r="H1275" s="141">
        <f t="shared" si="76"/>
        <v>0</v>
      </c>
      <c r="I1275" s="141">
        <f t="shared" ca="1" si="77"/>
        <v>0</v>
      </c>
      <c r="J1275" s="141">
        <f t="shared" ca="1" si="78"/>
        <v>0</v>
      </c>
    </row>
    <row r="1276" spans="1:10">
      <c r="A1276" s="145"/>
      <c r="B1276" s="146"/>
      <c r="C1276" s="145"/>
      <c r="D1276" s="145"/>
      <c r="E1276" s="145"/>
      <c r="F1276" s="145"/>
      <c r="G1276" s="141" t="str">
        <f t="shared" ca="1" si="75"/>
        <v>hi</v>
      </c>
      <c r="H1276" s="141">
        <f t="shared" si="76"/>
        <v>0</v>
      </c>
      <c r="I1276" s="141">
        <f t="shared" ca="1" si="77"/>
        <v>0</v>
      </c>
      <c r="J1276" s="141">
        <f t="shared" ca="1" si="78"/>
        <v>0</v>
      </c>
    </row>
    <row r="1277" spans="1:10">
      <c r="A1277" s="145"/>
      <c r="B1277" s="146"/>
      <c r="C1277" s="145"/>
      <c r="D1277" s="145"/>
      <c r="E1277" s="145"/>
      <c r="F1277" s="145"/>
      <c r="G1277" s="141" t="str">
        <f t="shared" ca="1" si="75"/>
        <v>hi</v>
      </c>
      <c r="H1277" s="141">
        <f t="shared" si="76"/>
        <v>0</v>
      </c>
      <c r="I1277" s="141">
        <f t="shared" ca="1" si="77"/>
        <v>0</v>
      </c>
      <c r="J1277" s="141">
        <f t="shared" ca="1" si="78"/>
        <v>0</v>
      </c>
    </row>
    <row r="1278" spans="1:10">
      <c r="A1278" s="145"/>
      <c r="B1278" s="146"/>
      <c r="C1278" s="145"/>
      <c r="D1278" s="145"/>
      <c r="E1278" s="145"/>
      <c r="F1278" s="145"/>
      <c r="G1278" s="141" t="str">
        <f t="shared" ca="1" si="75"/>
        <v>hi</v>
      </c>
      <c r="H1278" s="141">
        <f t="shared" si="76"/>
        <v>0</v>
      </c>
      <c r="I1278" s="141">
        <f t="shared" ca="1" si="77"/>
        <v>0</v>
      </c>
      <c r="J1278" s="141">
        <f t="shared" ca="1" si="78"/>
        <v>0</v>
      </c>
    </row>
    <row r="1279" spans="1:10">
      <c r="A1279" s="145"/>
      <c r="B1279" s="146"/>
      <c r="C1279" s="145"/>
      <c r="D1279" s="145"/>
      <c r="E1279" s="145"/>
      <c r="F1279" s="145"/>
      <c r="G1279" s="141" t="str">
        <f t="shared" ca="1" si="75"/>
        <v>hi</v>
      </c>
      <c r="H1279" s="141">
        <f t="shared" si="76"/>
        <v>0</v>
      </c>
      <c r="I1279" s="141">
        <f t="shared" ca="1" si="77"/>
        <v>0</v>
      </c>
      <c r="J1279" s="141">
        <f t="shared" ca="1" si="78"/>
        <v>0</v>
      </c>
    </row>
    <row r="1280" spans="1:10">
      <c r="A1280" s="145"/>
      <c r="B1280" s="146"/>
      <c r="C1280" s="145"/>
      <c r="D1280" s="145"/>
      <c r="E1280" s="145"/>
      <c r="F1280" s="145"/>
      <c r="G1280" s="141" t="str">
        <f t="shared" ca="1" si="75"/>
        <v>hi</v>
      </c>
      <c r="H1280" s="141">
        <f t="shared" si="76"/>
        <v>0</v>
      </c>
      <c r="I1280" s="141">
        <f t="shared" ca="1" si="77"/>
        <v>0</v>
      </c>
      <c r="J1280" s="141">
        <f t="shared" ca="1" si="78"/>
        <v>0</v>
      </c>
    </row>
    <row r="1281" spans="1:10">
      <c r="A1281" s="145"/>
      <c r="B1281" s="146"/>
      <c r="C1281" s="145"/>
      <c r="D1281" s="145"/>
      <c r="E1281" s="145"/>
      <c r="F1281" s="145"/>
      <c r="G1281" s="141" t="str">
        <f t="shared" ca="1" si="75"/>
        <v>hi</v>
      </c>
      <c r="H1281" s="141">
        <f t="shared" si="76"/>
        <v>0</v>
      </c>
      <c r="I1281" s="141">
        <f t="shared" ca="1" si="77"/>
        <v>0</v>
      </c>
      <c r="J1281" s="141">
        <f t="shared" ca="1" si="78"/>
        <v>0</v>
      </c>
    </row>
    <row r="1282" spans="1:10">
      <c r="A1282" s="145"/>
      <c r="B1282" s="146"/>
      <c r="C1282" s="145"/>
      <c r="D1282" s="145"/>
      <c r="E1282" s="145"/>
      <c r="F1282" s="145"/>
      <c r="G1282" s="141" t="str">
        <f t="shared" ca="1" si="75"/>
        <v>hi</v>
      </c>
      <c r="H1282" s="141">
        <f t="shared" si="76"/>
        <v>0</v>
      </c>
      <c r="I1282" s="141">
        <f t="shared" ca="1" si="77"/>
        <v>0</v>
      </c>
      <c r="J1282" s="141">
        <f t="shared" ca="1" si="78"/>
        <v>0</v>
      </c>
    </row>
    <row r="1283" spans="1:10">
      <c r="A1283" s="145"/>
      <c r="B1283" s="146"/>
      <c r="C1283" s="145"/>
      <c r="D1283" s="145"/>
      <c r="E1283" s="145"/>
      <c r="F1283" s="145"/>
      <c r="G1283" s="141" t="str">
        <f t="shared" ca="1" si="75"/>
        <v>hi</v>
      </c>
      <c r="H1283" s="141">
        <f t="shared" si="76"/>
        <v>0</v>
      </c>
      <c r="I1283" s="141">
        <f t="shared" ca="1" si="77"/>
        <v>0</v>
      </c>
      <c r="J1283" s="141">
        <f t="shared" ca="1" si="78"/>
        <v>0</v>
      </c>
    </row>
    <row r="1284" spans="1:10">
      <c r="A1284" s="145"/>
      <c r="B1284" s="146"/>
      <c r="C1284" s="145"/>
      <c r="D1284" s="145"/>
      <c r="E1284" s="145"/>
      <c r="F1284" s="145"/>
      <c r="G1284" s="141" t="str">
        <f t="shared" ca="1" si="75"/>
        <v>hi</v>
      </c>
      <c r="H1284" s="141">
        <f t="shared" si="76"/>
        <v>0</v>
      </c>
      <c r="I1284" s="141">
        <f t="shared" ca="1" si="77"/>
        <v>0</v>
      </c>
      <c r="J1284" s="141">
        <f t="shared" ca="1" si="78"/>
        <v>0</v>
      </c>
    </row>
    <row r="1285" spans="1:10">
      <c r="A1285" s="145"/>
      <c r="B1285" s="146"/>
      <c r="C1285" s="145"/>
      <c r="D1285" s="145"/>
      <c r="E1285" s="145"/>
      <c r="F1285" s="145"/>
      <c r="G1285" s="141" t="str">
        <f t="shared" ca="1" si="75"/>
        <v>hi</v>
      </c>
      <c r="H1285" s="141">
        <f t="shared" si="76"/>
        <v>0</v>
      </c>
      <c r="I1285" s="141">
        <f t="shared" ca="1" si="77"/>
        <v>0</v>
      </c>
      <c r="J1285" s="141">
        <f t="shared" ca="1" si="78"/>
        <v>0</v>
      </c>
    </row>
    <row r="1286" spans="1:10">
      <c r="A1286" s="145"/>
      <c r="B1286" s="146"/>
      <c r="C1286" s="145"/>
      <c r="D1286" s="145"/>
      <c r="E1286" s="145"/>
      <c r="F1286" s="145"/>
      <c r="G1286" s="141" t="str">
        <f t="shared" ca="1" si="75"/>
        <v>hi</v>
      </c>
      <c r="H1286" s="141">
        <f t="shared" si="76"/>
        <v>0</v>
      </c>
      <c r="I1286" s="141">
        <f t="shared" ca="1" si="77"/>
        <v>0</v>
      </c>
      <c r="J1286" s="141">
        <f t="shared" ca="1" si="78"/>
        <v>0</v>
      </c>
    </row>
    <row r="1287" spans="1:10">
      <c r="A1287" s="145"/>
      <c r="B1287" s="146"/>
      <c r="C1287" s="145"/>
      <c r="D1287" s="145"/>
      <c r="E1287" s="145"/>
      <c r="F1287" s="145"/>
      <c r="G1287" s="141" t="str">
        <f t="shared" ca="1" si="75"/>
        <v>hi</v>
      </c>
      <c r="H1287" s="141">
        <f t="shared" si="76"/>
        <v>0</v>
      </c>
      <c r="I1287" s="141">
        <f t="shared" ca="1" si="77"/>
        <v>0</v>
      </c>
      <c r="J1287" s="141">
        <f t="shared" ca="1" si="78"/>
        <v>0</v>
      </c>
    </row>
    <row r="1288" spans="1:10">
      <c r="A1288" s="145"/>
      <c r="B1288" s="146"/>
      <c r="C1288" s="145"/>
      <c r="D1288" s="145"/>
      <c r="E1288" s="145"/>
      <c r="F1288" s="145"/>
      <c r="G1288" s="141" t="str">
        <f t="shared" ca="1" si="75"/>
        <v>hi</v>
      </c>
      <c r="H1288" s="141">
        <f t="shared" si="76"/>
        <v>0</v>
      </c>
      <c r="I1288" s="141">
        <f t="shared" ca="1" si="77"/>
        <v>0</v>
      </c>
      <c r="J1288" s="141">
        <f t="shared" ca="1" si="78"/>
        <v>0</v>
      </c>
    </row>
    <row r="1289" spans="1:10">
      <c r="A1289" s="145"/>
      <c r="B1289" s="146"/>
      <c r="C1289" s="145"/>
      <c r="D1289" s="145"/>
      <c r="E1289" s="145"/>
      <c r="F1289" s="145"/>
      <c r="G1289" s="141" t="str">
        <f t="shared" ca="1" si="75"/>
        <v>hi</v>
      </c>
      <c r="H1289" s="141">
        <f t="shared" si="76"/>
        <v>0</v>
      </c>
      <c r="I1289" s="141">
        <f t="shared" ca="1" si="77"/>
        <v>0</v>
      </c>
      <c r="J1289" s="141">
        <f t="shared" ca="1" si="78"/>
        <v>0</v>
      </c>
    </row>
    <row r="1290" spans="1:10">
      <c r="A1290" s="145"/>
      <c r="B1290" s="146"/>
      <c r="C1290" s="145"/>
      <c r="D1290" s="145"/>
      <c r="E1290" s="145"/>
      <c r="F1290" s="145"/>
      <c r="G1290" s="141" t="str">
        <f t="shared" ca="1" si="75"/>
        <v>hi</v>
      </c>
      <c r="H1290" s="141">
        <f t="shared" si="76"/>
        <v>0</v>
      </c>
      <c r="I1290" s="141">
        <f t="shared" ca="1" si="77"/>
        <v>0</v>
      </c>
      <c r="J1290" s="141">
        <f t="shared" ca="1" si="78"/>
        <v>0</v>
      </c>
    </row>
    <row r="1291" spans="1:10">
      <c r="A1291" s="145"/>
      <c r="B1291" s="146"/>
      <c r="C1291" s="145"/>
      <c r="D1291" s="145"/>
      <c r="E1291" s="145"/>
      <c r="F1291" s="145"/>
      <c r="G1291" s="141" t="str">
        <f t="shared" ca="1" si="75"/>
        <v>hi</v>
      </c>
      <c r="H1291" s="141">
        <f t="shared" si="76"/>
        <v>0</v>
      </c>
      <c r="I1291" s="141">
        <f t="shared" ca="1" si="77"/>
        <v>0</v>
      </c>
      <c r="J1291" s="141">
        <f t="shared" ca="1" si="78"/>
        <v>0</v>
      </c>
    </row>
    <row r="1292" spans="1:10">
      <c r="A1292" s="145"/>
      <c r="B1292" s="146"/>
      <c r="C1292" s="145"/>
      <c r="D1292" s="145"/>
      <c r="E1292" s="145"/>
      <c r="F1292" s="145"/>
      <c r="G1292" s="141" t="str">
        <f t="shared" ca="1" si="75"/>
        <v>hi</v>
      </c>
      <c r="H1292" s="141">
        <f t="shared" si="76"/>
        <v>0</v>
      </c>
      <c r="I1292" s="141">
        <f t="shared" ca="1" si="77"/>
        <v>0</v>
      </c>
      <c r="J1292" s="141">
        <f t="shared" ca="1" si="78"/>
        <v>0</v>
      </c>
    </row>
    <row r="1293" spans="1:10">
      <c r="A1293" s="145"/>
      <c r="B1293" s="146"/>
      <c r="C1293" s="145"/>
      <c r="D1293" s="145"/>
      <c r="E1293" s="145"/>
      <c r="F1293" s="145"/>
      <c r="G1293" s="141" t="str">
        <f t="shared" ca="1" si="75"/>
        <v>hi</v>
      </c>
      <c r="H1293" s="141">
        <f t="shared" si="76"/>
        <v>0</v>
      </c>
      <c r="I1293" s="141">
        <f t="shared" ca="1" si="77"/>
        <v>0</v>
      </c>
      <c r="J1293" s="141">
        <f t="shared" ca="1" si="78"/>
        <v>0</v>
      </c>
    </row>
    <row r="1294" spans="1:10">
      <c r="A1294" s="145"/>
      <c r="B1294" s="146"/>
      <c r="C1294" s="145"/>
      <c r="D1294" s="145"/>
      <c r="E1294" s="145"/>
      <c r="F1294" s="145"/>
      <c r="G1294" s="141" t="str">
        <f t="shared" ref="G1294:G1357" ca="1" si="79">IF(F1294&gt;C1294,  IF($B$8=0,"lo",IF(RAND()&gt;$B$9,"lo","hi")),   IF($B$8=0,"hi",IF(RAND()&lt;=$B$9,"lo","hi"))   )</f>
        <v>hi</v>
      </c>
      <c r="H1294" s="141">
        <f t="shared" ref="H1294:H1357" si="80">C1294</f>
        <v>0</v>
      </c>
      <c r="I1294" s="141">
        <f t="shared" ref="I1294:I1357" ca="1" si="81">IF(G1294="hi",D1294,E1294)</f>
        <v>0</v>
      </c>
      <c r="J1294" s="141">
        <f t="shared" ref="J1294:J1357" ca="1" si="82">IF(G1294="hi",E1294,D1294)</f>
        <v>0</v>
      </c>
    </row>
    <row r="1295" spans="1:10">
      <c r="A1295" s="145"/>
      <c r="B1295" s="146"/>
      <c r="C1295" s="145"/>
      <c r="D1295" s="145"/>
      <c r="E1295" s="145"/>
      <c r="F1295" s="145"/>
      <c r="G1295" s="141" t="str">
        <f t="shared" ca="1" si="79"/>
        <v>hi</v>
      </c>
      <c r="H1295" s="141">
        <f t="shared" si="80"/>
        <v>0</v>
      </c>
      <c r="I1295" s="141">
        <f t="shared" ca="1" si="81"/>
        <v>0</v>
      </c>
      <c r="J1295" s="141">
        <f t="shared" ca="1" si="82"/>
        <v>0</v>
      </c>
    </row>
    <row r="1296" spans="1:10">
      <c r="A1296" s="145"/>
      <c r="B1296" s="146"/>
      <c r="C1296" s="145"/>
      <c r="D1296" s="145"/>
      <c r="E1296" s="145"/>
      <c r="F1296" s="145"/>
      <c r="G1296" s="141" t="str">
        <f t="shared" ca="1" si="79"/>
        <v>hi</v>
      </c>
      <c r="H1296" s="141">
        <f t="shared" si="80"/>
        <v>0</v>
      </c>
      <c r="I1296" s="141">
        <f t="shared" ca="1" si="81"/>
        <v>0</v>
      </c>
      <c r="J1296" s="141">
        <f t="shared" ca="1" si="82"/>
        <v>0</v>
      </c>
    </row>
    <row r="1297" spans="1:10">
      <c r="A1297" s="145"/>
      <c r="B1297" s="146"/>
      <c r="C1297" s="145"/>
      <c r="D1297" s="145"/>
      <c r="E1297" s="145"/>
      <c r="F1297" s="145"/>
      <c r="G1297" s="141" t="str">
        <f t="shared" ca="1" si="79"/>
        <v>hi</v>
      </c>
      <c r="H1297" s="141">
        <f t="shared" si="80"/>
        <v>0</v>
      </c>
      <c r="I1297" s="141">
        <f t="shared" ca="1" si="81"/>
        <v>0</v>
      </c>
      <c r="J1297" s="141">
        <f t="shared" ca="1" si="82"/>
        <v>0</v>
      </c>
    </row>
    <row r="1298" spans="1:10">
      <c r="A1298" s="145"/>
      <c r="B1298" s="146"/>
      <c r="C1298" s="145"/>
      <c r="D1298" s="145"/>
      <c r="E1298" s="145"/>
      <c r="F1298" s="145"/>
      <c r="G1298" s="141" t="str">
        <f t="shared" ca="1" si="79"/>
        <v>hi</v>
      </c>
      <c r="H1298" s="141">
        <f t="shared" si="80"/>
        <v>0</v>
      </c>
      <c r="I1298" s="141">
        <f t="shared" ca="1" si="81"/>
        <v>0</v>
      </c>
      <c r="J1298" s="141">
        <f t="shared" ca="1" si="82"/>
        <v>0</v>
      </c>
    </row>
    <row r="1299" spans="1:10">
      <c r="A1299" s="145"/>
      <c r="B1299" s="146"/>
      <c r="C1299" s="145"/>
      <c r="D1299" s="145"/>
      <c r="E1299" s="145"/>
      <c r="F1299" s="145"/>
      <c r="G1299" s="141" t="str">
        <f t="shared" ca="1" si="79"/>
        <v>hi</v>
      </c>
      <c r="H1299" s="141">
        <f t="shared" si="80"/>
        <v>0</v>
      </c>
      <c r="I1299" s="141">
        <f t="shared" ca="1" si="81"/>
        <v>0</v>
      </c>
      <c r="J1299" s="141">
        <f t="shared" ca="1" si="82"/>
        <v>0</v>
      </c>
    </row>
    <row r="1300" spans="1:10">
      <c r="A1300" s="145"/>
      <c r="B1300" s="146"/>
      <c r="C1300" s="145"/>
      <c r="D1300" s="145"/>
      <c r="E1300" s="145"/>
      <c r="F1300" s="145"/>
      <c r="G1300" s="141" t="str">
        <f t="shared" ca="1" si="79"/>
        <v>hi</v>
      </c>
      <c r="H1300" s="141">
        <f t="shared" si="80"/>
        <v>0</v>
      </c>
      <c r="I1300" s="141">
        <f t="shared" ca="1" si="81"/>
        <v>0</v>
      </c>
      <c r="J1300" s="141">
        <f t="shared" ca="1" si="82"/>
        <v>0</v>
      </c>
    </row>
    <row r="1301" spans="1:10">
      <c r="A1301" s="145"/>
      <c r="B1301" s="146"/>
      <c r="C1301" s="145"/>
      <c r="D1301" s="145"/>
      <c r="E1301" s="145"/>
      <c r="F1301" s="145"/>
      <c r="G1301" s="141" t="str">
        <f t="shared" ca="1" si="79"/>
        <v>hi</v>
      </c>
      <c r="H1301" s="141">
        <f t="shared" si="80"/>
        <v>0</v>
      </c>
      <c r="I1301" s="141">
        <f t="shared" ca="1" si="81"/>
        <v>0</v>
      </c>
      <c r="J1301" s="141">
        <f t="shared" ca="1" si="82"/>
        <v>0</v>
      </c>
    </row>
    <row r="1302" spans="1:10">
      <c r="A1302" s="145"/>
      <c r="B1302" s="146"/>
      <c r="C1302" s="145"/>
      <c r="D1302" s="145"/>
      <c r="E1302" s="145"/>
      <c r="F1302" s="145"/>
      <c r="G1302" s="141" t="str">
        <f t="shared" ca="1" si="79"/>
        <v>hi</v>
      </c>
      <c r="H1302" s="141">
        <f t="shared" si="80"/>
        <v>0</v>
      </c>
      <c r="I1302" s="141">
        <f t="shared" ca="1" si="81"/>
        <v>0</v>
      </c>
      <c r="J1302" s="141">
        <f t="shared" ca="1" si="82"/>
        <v>0</v>
      </c>
    </row>
    <row r="1303" spans="1:10">
      <c r="A1303" s="145"/>
      <c r="B1303" s="146"/>
      <c r="C1303" s="145"/>
      <c r="D1303" s="145"/>
      <c r="E1303" s="145"/>
      <c r="F1303" s="145"/>
      <c r="G1303" s="141" t="str">
        <f t="shared" ca="1" si="79"/>
        <v>hi</v>
      </c>
      <c r="H1303" s="141">
        <f t="shared" si="80"/>
        <v>0</v>
      </c>
      <c r="I1303" s="141">
        <f t="shared" ca="1" si="81"/>
        <v>0</v>
      </c>
      <c r="J1303" s="141">
        <f t="shared" ca="1" si="82"/>
        <v>0</v>
      </c>
    </row>
    <row r="1304" spans="1:10">
      <c r="A1304" s="145"/>
      <c r="B1304" s="146"/>
      <c r="C1304" s="145"/>
      <c r="D1304" s="145"/>
      <c r="E1304" s="145"/>
      <c r="F1304" s="145"/>
      <c r="G1304" s="141" t="str">
        <f t="shared" ca="1" si="79"/>
        <v>hi</v>
      </c>
      <c r="H1304" s="141">
        <f t="shared" si="80"/>
        <v>0</v>
      </c>
      <c r="I1304" s="141">
        <f t="shared" ca="1" si="81"/>
        <v>0</v>
      </c>
      <c r="J1304" s="141">
        <f t="shared" ca="1" si="82"/>
        <v>0</v>
      </c>
    </row>
    <row r="1305" spans="1:10">
      <c r="A1305" s="145"/>
      <c r="B1305" s="146"/>
      <c r="C1305" s="145"/>
      <c r="D1305" s="145"/>
      <c r="E1305" s="145"/>
      <c r="F1305" s="145"/>
      <c r="G1305" s="141" t="str">
        <f t="shared" ca="1" si="79"/>
        <v>hi</v>
      </c>
      <c r="H1305" s="141">
        <f t="shared" si="80"/>
        <v>0</v>
      </c>
      <c r="I1305" s="141">
        <f t="shared" ca="1" si="81"/>
        <v>0</v>
      </c>
      <c r="J1305" s="141">
        <f t="shared" ca="1" si="82"/>
        <v>0</v>
      </c>
    </row>
    <row r="1306" spans="1:10">
      <c r="A1306" s="145"/>
      <c r="B1306" s="146"/>
      <c r="C1306" s="145"/>
      <c r="D1306" s="145"/>
      <c r="E1306" s="145"/>
      <c r="F1306" s="145"/>
      <c r="G1306" s="141" t="str">
        <f t="shared" ca="1" si="79"/>
        <v>hi</v>
      </c>
      <c r="H1306" s="141">
        <f t="shared" si="80"/>
        <v>0</v>
      </c>
      <c r="I1306" s="141">
        <f t="shared" ca="1" si="81"/>
        <v>0</v>
      </c>
      <c r="J1306" s="141">
        <f t="shared" ca="1" si="82"/>
        <v>0</v>
      </c>
    </row>
    <row r="1307" spans="1:10">
      <c r="A1307" s="145"/>
      <c r="B1307" s="146"/>
      <c r="C1307" s="145"/>
      <c r="D1307" s="145"/>
      <c r="E1307" s="145"/>
      <c r="F1307" s="145"/>
      <c r="G1307" s="141" t="str">
        <f t="shared" ca="1" si="79"/>
        <v>hi</v>
      </c>
      <c r="H1307" s="141">
        <f t="shared" si="80"/>
        <v>0</v>
      </c>
      <c r="I1307" s="141">
        <f t="shared" ca="1" si="81"/>
        <v>0</v>
      </c>
      <c r="J1307" s="141">
        <f t="shared" ca="1" si="82"/>
        <v>0</v>
      </c>
    </row>
    <row r="1308" spans="1:10">
      <c r="A1308" s="145"/>
      <c r="B1308" s="146"/>
      <c r="C1308" s="145"/>
      <c r="D1308" s="145"/>
      <c r="E1308" s="145"/>
      <c r="F1308" s="145"/>
      <c r="G1308" s="141" t="str">
        <f t="shared" ca="1" si="79"/>
        <v>hi</v>
      </c>
      <c r="H1308" s="141">
        <f t="shared" si="80"/>
        <v>0</v>
      </c>
      <c r="I1308" s="141">
        <f t="shared" ca="1" si="81"/>
        <v>0</v>
      </c>
      <c r="J1308" s="141">
        <f t="shared" ca="1" si="82"/>
        <v>0</v>
      </c>
    </row>
    <row r="1309" spans="1:10">
      <c r="A1309" s="145"/>
      <c r="B1309" s="146"/>
      <c r="C1309" s="145"/>
      <c r="D1309" s="145"/>
      <c r="E1309" s="145"/>
      <c r="F1309" s="145"/>
      <c r="G1309" s="141" t="str">
        <f t="shared" ca="1" si="79"/>
        <v>hi</v>
      </c>
      <c r="H1309" s="141">
        <f t="shared" si="80"/>
        <v>0</v>
      </c>
      <c r="I1309" s="141">
        <f t="shared" ca="1" si="81"/>
        <v>0</v>
      </c>
      <c r="J1309" s="141">
        <f t="shared" ca="1" si="82"/>
        <v>0</v>
      </c>
    </row>
    <row r="1310" spans="1:10">
      <c r="A1310" s="145"/>
      <c r="B1310" s="146"/>
      <c r="C1310" s="145"/>
      <c r="D1310" s="145"/>
      <c r="E1310" s="145"/>
      <c r="F1310" s="145"/>
      <c r="G1310" s="141" t="str">
        <f t="shared" ca="1" si="79"/>
        <v>hi</v>
      </c>
      <c r="H1310" s="141">
        <f t="shared" si="80"/>
        <v>0</v>
      </c>
      <c r="I1310" s="141">
        <f t="shared" ca="1" si="81"/>
        <v>0</v>
      </c>
      <c r="J1310" s="141">
        <f t="shared" ca="1" si="82"/>
        <v>0</v>
      </c>
    </row>
    <row r="1311" spans="1:10">
      <c r="A1311" s="145"/>
      <c r="B1311" s="146"/>
      <c r="C1311" s="145"/>
      <c r="D1311" s="145"/>
      <c r="E1311" s="145"/>
      <c r="F1311" s="145"/>
      <c r="G1311" s="141" t="str">
        <f t="shared" ca="1" si="79"/>
        <v>hi</v>
      </c>
      <c r="H1311" s="141">
        <f t="shared" si="80"/>
        <v>0</v>
      </c>
      <c r="I1311" s="141">
        <f t="shared" ca="1" si="81"/>
        <v>0</v>
      </c>
      <c r="J1311" s="141">
        <f t="shared" ca="1" si="82"/>
        <v>0</v>
      </c>
    </row>
    <row r="1312" spans="1:10">
      <c r="A1312" s="145"/>
      <c r="B1312" s="146"/>
      <c r="C1312" s="145"/>
      <c r="D1312" s="145"/>
      <c r="E1312" s="145"/>
      <c r="F1312" s="145"/>
      <c r="G1312" s="141" t="str">
        <f t="shared" ca="1" si="79"/>
        <v>hi</v>
      </c>
      <c r="H1312" s="141">
        <f t="shared" si="80"/>
        <v>0</v>
      </c>
      <c r="I1312" s="141">
        <f t="shared" ca="1" si="81"/>
        <v>0</v>
      </c>
      <c r="J1312" s="141">
        <f t="shared" ca="1" si="82"/>
        <v>0</v>
      </c>
    </row>
    <row r="1313" spans="1:10">
      <c r="A1313" s="145"/>
      <c r="B1313" s="146"/>
      <c r="C1313" s="145"/>
      <c r="D1313" s="145"/>
      <c r="E1313" s="145"/>
      <c r="F1313" s="145"/>
      <c r="G1313" s="141" t="str">
        <f t="shared" ca="1" si="79"/>
        <v>hi</v>
      </c>
      <c r="H1313" s="141">
        <f t="shared" si="80"/>
        <v>0</v>
      </c>
      <c r="I1313" s="141">
        <f t="shared" ca="1" si="81"/>
        <v>0</v>
      </c>
      <c r="J1313" s="141">
        <f t="shared" ca="1" si="82"/>
        <v>0</v>
      </c>
    </row>
    <row r="1314" spans="1:10">
      <c r="A1314" s="145"/>
      <c r="B1314" s="146"/>
      <c r="C1314" s="145"/>
      <c r="D1314" s="145"/>
      <c r="E1314" s="145"/>
      <c r="F1314" s="145"/>
      <c r="G1314" s="141" t="str">
        <f t="shared" ca="1" si="79"/>
        <v>hi</v>
      </c>
      <c r="H1314" s="141">
        <f t="shared" si="80"/>
        <v>0</v>
      </c>
      <c r="I1314" s="141">
        <f t="shared" ca="1" si="81"/>
        <v>0</v>
      </c>
      <c r="J1314" s="141">
        <f t="shared" ca="1" si="82"/>
        <v>0</v>
      </c>
    </row>
    <row r="1315" spans="1:10">
      <c r="A1315" s="145"/>
      <c r="B1315" s="146"/>
      <c r="C1315" s="145"/>
      <c r="D1315" s="145"/>
      <c r="E1315" s="145"/>
      <c r="F1315" s="145"/>
      <c r="G1315" s="141" t="str">
        <f t="shared" ca="1" si="79"/>
        <v>hi</v>
      </c>
      <c r="H1315" s="141">
        <f t="shared" si="80"/>
        <v>0</v>
      </c>
      <c r="I1315" s="141">
        <f t="shared" ca="1" si="81"/>
        <v>0</v>
      </c>
      <c r="J1315" s="141">
        <f t="shared" ca="1" si="82"/>
        <v>0</v>
      </c>
    </row>
    <row r="1316" spans="1:10">
      <c r="A1316" s="145"/>
      <c r="B1316" s="146"/>
      <c r="C1316" s="145"/>
      <c r="D1316" s="145"/>
      <c r="E1316" s="145"/>
      <c r="F1316" s="145"/>
      <c r="G1316" s="141" t="str">
        <f t="shared" ca="1" si="79"/>
        <v>hi</v>
      </c>
      <c r="H1316" s="141">
        <f t="shared" si="80"/>
        <v>0</v>
      </c>
      <c r="I1316" s="141">
        <f t="shared" ca="1" si="81"/>
        <v>0</v>
      </c>
      <c r="J1316" s="141">
        <f t="shared" ca="1" si="82"/>
        <v>0</v>
      </c>
    </row>
    <row r="1317" spans="1:10">
      <c r="A1317" s="145"/>
      <c r="B1317" s="146"/>
      <c r="C1317" s="145"/>
      <c r="D1317" s="145"/>
      <c r="E1317" s="145"/>
      <c r="F1317" s="145"/>
      <c r="G1317" s="141" t="str">
        <f t="shared" ca="1" si="79"/>
        <v>hi</v>
      </c>
      <c r="H1317" s="141">
        <f t="shared" si="80"/>
        <v>0</v>
      </c>
      <c r="I1317" s="141">
        <f t="shared" ca="1" si="81"/>
        <v>0</v>
      </c>
      <c r="J1317" s="141">
        <f t="shared" ca="1" si="82"/>
        <v>0</v>
      </c>
    </row>
    <row r="1318" spans="1:10">
      <c r="A1318" s="145"/>
      <c r="B1318" s="146"/>
      <c r="C1318" s="145"/>
      <c r="D1318" s="145"/>
      <c r="E1318" s="145"/>
      <c r="F1318" s="145"/>
      <c r="G1318" s="141" t="str">
        <f t="shared" ca="1" si="79"/>
        <v>hi</v>
      </c>
      <c r="H1318" s="141">
        <f t="shared" si="80"/>
        <v>0</v>
      </c>
      <c r="I1318" s="141">
        <f t="shared" ca="1" si="81"/>
        <v>0</v>
      </c>
      <c r="J1318" s="141">
        <f t="shared" ca="1" si="82"/>
        <v>0</v>
      </c>
    </row>
    <row r="1319" spans="1:10">
      <c r="A1319" s="145"/>
      <c r="B1319" s="146"/>
      <c r="C1319" s="145"/>
      <c r="D1319" s="145"/>
      <c r="E1319" s="145"/>
      <c r="F1319" s="145"/>
      <c r="G1319" s="141" t="str">
        <f t="shared" ca="1" si="79"/>
        <v>hi</v>
      </c>
      <c r="H1319" s="141">
        <f t="shared" si="80"/>
        <v>0</v>
      </c>
      <c r="I1319" s="141">
        <f t="shared" ca="1" si="81"/>
        <v>0</v>
      </c>
      <c r="J1319" s="141">
        <f t="shared" ca="1" si="82"/>
        <v>0</v>
      </c>
    </row>
    <row r="1320" spans="1:10">
      <c r="A1320" s="145"/>
      <c r="B1320" s="146"/>
      <c r="C1320" s="145"/>
      <c r="D1320" s="145"/>
      <c r="E1320" s="145"/>
      <c r="F1320" s="145"/>
      <c r="G1320" s="141" t="str">
        <f t="shared" ca="1" si="79"/>
        <v>hi</v>
      </c>
      <c r="H1320" s="141">
        <f t="shared" si="80"/>
        <v>0</v>
      </c>
      <c r="I1320" s="141">
        <f t="shared" ca="1" si="81"/>
        <v>0</v>
      </c>
      <c r="J1320" s="141">
        <f t="shared" ca="1" si="82"/>
        <v>0</v>
      </c>
    </row>
    <row r="1321" spans="1:10">
      <c r="A1321" s="145"/>
      <c r="B1321" s="146"/>
      <c r="C1321" s="145"/>
      <c r="D1321" s="145"/>
      <c r="E1321" s="145"/>
      <c r="F1321" s="145"/>
      <c r="G1321" s="141" t="str">
        <f t="shared" ca="1" si="79"/>
        <v>hi</v>
      </c>
      <c r="H1321" s="141">
        <f t="shared" si="80"/>
        <v>0</v>
      </c>
      <c r="I1321" s="141">
        <f t="shared" ca="1" si="81"/>
        <v>0</v>
      </c>
      <c r="J1321" s="141">
        <f t="shared" ca="1" si="82"/>
        <v>0</v>
      </c>
    </row>
    <row r="1322" spans="1:10">
      <c r="A1322" s="145"/>
      <c r="B1322" s="146"/>
      <c r="C1322" s="145"/>
      <c r="D1322" s="145"/>
      <c r="E1322" s="145"/>
      <c r="F1322" s="145"/>
      <c r="G1322" s="141" t="str">
        <f t="shared" ca="1" si="79"/>
        <v>hi</v>
      </c>
      <c r="H1322" s="141">
        <f t="shared" si="80"/>
        <v>0</v>
      </c>
      <c r="I1322" s="141">
        <f t="shared" ca="1" si="81"/>
        <v>0</v>
      </c>
      <c r="J1322" s="141">
        <f t="shared" ca="1" si="82"/>
        <v>0</v>
      </c>
    </row>
    <row r="1323" spans="1:10">
      <c r="A1323" s="145"/>
      <c r="B1323" s="146"/>
      <c r="C1323" s="145"/>
      <c r="D1323" s="145"/>
      <c r="E1323" s="145"/>
      <c r="F1323" s="145"/>
      <c r="G1323" s="141" t="str">
        <f t="shared" ca="1" si="79"/>
        <v>hi</v>
      </c>
      <c r="H1323" s="141">
        <f t="shared" si="80"/>
        <v>0</v>
      </c>
      <c r="I1323" s="141">
        <f t="shared" ca="1" si="81"/>
        <v>0</v>
      </c>
      <c r="J1323" s="141">
        <f t="shared" ca="1" si="82"/>
        <v>0</v>
      </c>
    </row>
    <row r="1324" spans="1:10">
      <c r="A1324" s="145"/>
      <c r="B1324" s="146"/>
      <c r="C1324" s="145"/>
      <c r="D1324" s="145"/>
      <c r="E1324" s="145"/>
      <c r="F1324" s="145"/>
      <c r="G1324" s="141" t="str">
        <f t="shared" ca="1" si="79"/>
        <v>hi</v>
      </c>
      <c r="H1324" s="141">
        <f t="shared" si="80"/>
        <v>0</v>
      </c>
      <c r="I1324" s="141">
        <f t="shared" ca="1" si="81"/>
        <v>0</v>
      </c>
      <c r="J1324" s="141">
        <f t="shared" ca="1" si="82"/>
        <v>0</v>
      </c>
    </row>
    <row r="1325" spans="1:10">
      <c r="A1325" s="145"/>
      <c r="B1325" s="146"/>
      <c r="C1325" s="145"/>
      <c r="D1325" s="145"/>
      <c r="E1325" s="145"/>
      <c r="F1325" s="145"/>
      <c r="G1325" s="141" t="str">
        <f t="shared" ca="1" si="79"/>
        <v>hi</v>
      </c>
      <c r="H1325" s="141">
        <f t="shared" si="80"/>
        <v>0</v>
      </c>
      <c r="I1325" s="141">
        <f t="shared" ca="1" si="81"/>
        <v>0</v>
      </c>
      <c r="J1325" s="141">
        <f t="shared" ca="1" si="82"/>
        <v>0</v>
      </c>
    </row>
    <row r="1326" spans="1:10">
      <c r="A1326" s="145"/>
      <c r="B1326" s="146"/>
      <c r="C1326" s="145"/>
      <c r="D1326" s="145"/>
      <c r="E1326" s="145"/>
      <c r="F1326" s="145"/>
      <c r="G1326" s="141" t="str">
        <f t="shared" ca="1" si="79"/>
        <v>hi</v>
      </c>
      <c r="H1326" s="141">
        <f t="shared" si="80"/>
        <v>0</v>
      </c>
      <c r="I1326" s="141">
        <f t="shared" ca="1" si="81"/>
        <v>0</v>
      </c>
      <c r="J1326" s="141">
        <f t="shared" ca="1" si="82"/>
        <v>0</v>
      </c>
    </row>
    <row r="1327" spans="1:10">
      <c r="A1327" s="145"/>
      <c r="B1327" s="146"/>
      <c r="C1327" s="145"/>
      <c r="D1327" s="145"/>
      <c r="E1327" s="145"/>
      <c r="F1327" s="145"/>
      <c r="G1327" s="141" t="str">
        <f t="shared" ca="1" si="79"/>
        <v>hi</v>
      </c>
      <c r="H1327" s="141">
        <f t="shared" si="80"/>
        <v>0</v>
      </c>
      <c r="I1327" s="141">
        <f t="shared" ca="1" si="81"/>
        <v>0</v>
      </c>
      <c r="J1327" s="141">
        <f t="shared" ca="1" si="82"/>
        <v>0</v>
      </c>
    </row>
    <row r="1328" spans="1:10">
      <c r="A1328" s="145"/>
      <c r="B1328" s="146"/>
      <c r="C1328" s="145"/>
      <c r="D1328" s="145"/>
      <c r="E1328" s="145"/>
      <c r="F1328" s="145"/>
      <c r="G1328" s="141" t="str">
        <f t="shared" ca="1" si="79"/>
        <v>hi</v>
      </c>
      <c r="H1328" s="141">
        <f t="shared" si="80"/>
        <v>0</v>
      </c>
      <c r="I1328" s="141">
        <f t="shared" ca="1" si="81"/>
        <v>0</v>
      </c>
      <c r="J1328" s="141">
        <f t="shared" ca="1" si="82"/>
        <v>0</v>
      </c>
    </row>
    <row r="1329" spans="1:10">
      <c r="A1329" s="145"/>
      <c r="B1329" s="146"/>
      <c r="C1329" s="145"/>
      <c r="D1329" s="145"/>
      <c r="E1329" s="145"/>
      <c r="F1329" s="145"/>
      <c r="G1329" s="141" t="str">
        <f t="shared" ca="1" si="79"/>
        <v>hi</v>
      </c>
      <c r="H1329" s="141">
        <f t="shared" si="80"/>
        <v>0</v>
      </c>
      <c r="I1329" s="141">
        <f t="shared" ca="1" si="81"/>
        <v>0</v>
      </c>
      <c r="J1329" s="141">
        <f t="shared" ca="1" si="82"/>
        <v>0</v>
      </c>
    </row>
    <row r="1330" spans="1:10">
      <c r="A1330" s="145"/>
      <c r="B1330" s="146"/>
      <c r="C1330" s="145"/>
      <c r="D1330" s="145"/>
      <c r="E1330" s="145"/>
      <c r="F1330" s="145"/>
      <c r="G1330" s="141" t="str">
        <f t="shared" ca="1" si="79"/>
        <v>hi</v>
      </c>
      <c r="H1330" s="141">
        <f t="shared" si="80"/>
        <v>0</v>
      </c>
      <c r="I1330" s="141">
        <f t="shared" ca="1" si="81"/>
        <v>0</v>
      </c>
      <c r="J1330" s="141">
        <f t="shared" ca="1" si="82"/>
        <v>0</v>
      </c>
    </row>
    <row r="1331" spans="1:10">
      <c r="A1331" s="145"/>
      <c r="B1331" s="146"/>
      <c r="C1331" s="145"/>
      <c r="D1331" s="145"/>
      <c r="E1331" s="145"/>
      <c r="F1331" s="145"/>
      <c r="G1331" s="141" t="str">
        <f t="shared" ca="1" si="79"/>
        <v>hi</v>
      </c>
      <c r="H1331" s="141">
        <f t="shared" si="80"/>
        <v>0</v>
      </c>
      <c r="I1331" s="141">
        <f t="shared" ca="1" si="81"/>
        <v>0</v>
      </c>
      <c r="J1331" s="141">
        <f t="shared" ca="1" si="82"/>
        <v>0</v>
      </c>
    </row>
    <row r="1332" spans="1:10">
      <c r="A1332" s="145"/>
      <c r="B1332" s="146"/>
      <c r="C1332" s="145"/>
      <c r="D1332" s="145"/>
      <c r="E1332" s="145"/>
      <c r="F1332" s="145"/>
      <c r="G1332" s="141" t="str">
        <f t="shared" ca="1" si="79"/>
        <v>hi</v>
      </c>
      <c r="H1332" s="141">
        <f t="shared" si="80"/>
        <v>0</v>
      </c>
      <c r="I1332" s="141">
        <f t="shared" ca="1" si="81"/>
        <v>0</v>
      </c>
      <c r="J1332" s="141">
        <f t="shared" ca="1" si="82"/>
        <v>0</v>
      </c>
    </row>
    <row r="1333" spans="1:10">
      <c r="A1333" s="145"/>
      <c r="B1333" s="146"/>
      <c r="C1333" s="145"/>
      <c r="D1333" s="145"/>
      <c r="E1333" s="145"/>
      <c r="F1333" s="145"/>
      <c r="G1333" s="141" t="str">
        <f t="shared" ca="1" si="79"/>
        <v>hi</v>
      </c>
      <c r="H1333" s="141">
        <f t="shared" si="80"/>
        <v>0</v>
      </c>
      <c r="I1333" s="141">
        <f t="shared" ca="1" si="81"/>
        <v>0</v>
      </c>
      <c r="J1333" s="141">
        <f t="shared" ca="1" si="82"/>
        <v>0</v>
      </c>
    </row>
    <row r="1334" spans="1:10">
      <c r="A1334" s="145"/>
      <c r="B1334" s="146"/>
      <c r="C1334" s="145"/>
      <c r="D1334" s="145"/>
      <c r="E1334" s="145"/>
      <c r="F1334" s="145"/>
      <c r="G1334" s="141" t="str">
        <f t="shared" ca="1" si="79"/>
        <v>hi</v>
      </c>
      <c r="H1334" s="141">
        <f t="shared" si="80"/>
        <v>0</v>
      </c>
      <c r="I1334" s="141">
        <f t="shared" ca="1" si="81"/>
        <v>0</v>
      </c>
      <c r="J1334" s="141">
        <f t="shared" ca="1" si="82"/>
        <v>0</v>
      </c>
    </row>
    <row r="1335" spans="1:10">
      <c r="A1335" s="145"/>
      <c r="B1335" s="146"/>
      <c r="C1335" s="145"/>
      <c r="D1335" s="145"/>
      <c r="E1335" s="145"/>
      <c r="F1335" s="145"/>
      <c r="G1335" s="141" t="str">
        <f t="shared" ca="1" si="79"/>
        <v>hi</v>
      </c>
      <c r="H1335" s="141">
        <f t="shared" si="80"/>
        <v>0</v>
      </c>
      <c r="I1335" s="141">
        <f t="shared" ca="1" si="81"/>
        <v>0</v>
      </c>
      <c r="J1335" s="141">
        <f t="shared" ca="1" si="82"/>
        <v>0</v>
      </c>
    </row>
    <row r="1336" spans="1:10">
      <c r="A1336" s="145"/>
      <c r="B1336" s="146"/>
      <c r="C1336" s="145"/>
      <c r="D1336" s="145"/>
      <c r="E1336" s="145"/>
      <c r="F1336" s="145"/>
      <c r="G1336" s="141" t="str">
        <f t="shared" ca="1" si="79"/>
        <v>hi</v>
      </c>
      <c r="H1336" s="141">
        <f t="shared" si="80"/>
        <v>0</v>
      </c>
      <c r="I1336" s="141">
        <f t="shared" ca="1" si="81"/>
        <v>0</v>
      </c>
      <c r="J1336" s="141">
        <f t="shared" ca="1" si="82"/>
        <v>0</v>
      </c>
    </row>
    <row r="1337" spans="1:10">
      <c r="A1337" s="145"/>
      <c r="B1337" s="146"/>
      <c r="C1337" s="145"/>
      <c r="D1337" s="145"/>
      <c r="E1337" s="145"/>
      <c r="F1337" s="145"/>
      <c r="G1337" s="141" t="str">
        <f t="shared" ca="1" si="79"/>
        <v>hi</v>
      </c>
      <c r="H1337" s="141">
        <f t="shared" si="80"/>
        <v>0</v>
      </c>
      <c r="I1337" s="141">
        <f t="shared" ca="1" si="81"/>
        <v>0</v>
      </c>
      <c r="J1337" s="141">
        <f t="shared" ca="1" si="82"/>
        <v>0</v>
      </c>
    </row>
    <row r="1338" spans="1:10">
      <c r="A1338" s="145"/>
      <c r="B1338" s="146"/>
      <c r="C1338" s="145"/>
      <c r="D1338" s="145"/>
      <c r="E1338" s="145"/>
      <c r="F1338" s="145"/>
      <c r="G1338" s="141" t="str">
        <f t="shared" ca="1" si="79"/>
        <v>hi</v>
      </c>
      <c r="H1338" s="141">
        <f t="shared" si="80"/>
        <v>0</v>
      </c>
      <c r="I1338" s="141">
        <f t="shared" ca="1" si="81"/>
        <v>0</v>
      </c>
      <c r="J1338" s="141">
        <f t="shared" ca="1" si="82"/>
        <v>0</v>
      </c>
    </row>
    <row r="1339" spans="1:10">
      <c r="A1339" s="145"/>
      <c r="B1339" s="146"/>
      <c r="C1339" s="145"/>
      <c r="D1339" s="145"/>
      <c r="E1339" s="145"/>
      <c r="F1339" s="145"/>
      <c r="G1339" s="141" t="str">
        <f t="shared" ca="1" si="79"/>
        <v>hi</v>
      </c>
      <c r="H1339" s="141">
        <f t="shared" si="80"/>
        <v>0</v>
      </c>
      <c r="I1339" s="141">
        <f t="shared" ca="1" si="81"/>
        <v>0</v>
      </c>
      <c r="J1339" s="141">
        <f t="shared" ca="1" si="82"/>
        <v>0</v>
      </c>
    </row>
    <row r="1340" spans="1:10">
      <c r="A1340" s="145"/>
      <c r="B1340" s="146"/>
      <c r="C1340" s="145"/>
      <c r="D1340" s="145"/>
      <c r="E1340" s="145"/>
      <c r="F1340" s="145"/>
      <c r="G1340" s="141" t="str">
        <f t="shared" ca="1" si="79"/>
        <v>hi</v>
      </c>
      <c r="H1340" s="141">
        <f t="shared" si="80"/>
        <v>0</v>
      </c>
      <c r="I1340" s="141">
        <f t="shared" ca="1" si="81"/>
        <v>0</v>
      </c>
      <c r="J1340" s="141">
        <f t="shared" ca="1" si="82"/>
        <v>0</v>
      </c>
    </row>
    <row r="1341" spans="1:10">
      <c r="A1341" s="145"/>
      <c r="B1341" s="146"/>
      <c r="C1341" s="145"/>
      <c r="D1341" s="145"/>
      <c r="E1341" s="145"/>
      <c r="F1341" s="145"/>
      <c r="G1341" s="141" t="str">
        <f t="shared" ca="1" si="79"/>
        <v>hi</v>
      </c>
      <c r="H1341" s="141">
        <f t="shared" si="80"/>
        <v>0</v>
      </c>
      <c r="I1341" s="141">
        <f t="shared" ca="1" si="81"/>
        <v>0</v>
      </c>
      <c r="J1341" s="141">
        <f t="shared" ca="1" si="82"/>
        <v>0</v>
      </c>
    </row>
    <row r="1342" spans="1:10">
      <c r="A1342" s="145"/>
      <c r="B1342" s="146"/>
      <c r="C1342" s="145"/>
      <c r="D1342" s="145"/>
      <c r="E1342" s="145"/>
      <c r="F1342" s="145"/>
      <c r="G1342" s="141" t="str">
        <f t="shared" ca="1" si="79"/>
        <v>hi</v>
      </c>
      <c r="H1342" s="141">
        <f t="shared" si="80"/>
        <v>0</v>
      </c>
      <c r="I1342" s="141">
        <f t="shared" ca="1" si="81"/>
        <v>0</v>
      </c>
      <c r="J1342" s="141">
        <f t="shared" ca="1" si="82"/>
        <v>0</v>
      </c>
    </row>
    <row r="1343" spans="1:10">
      <c r="A1343" s="145"/>
      <c r="B1343" s="146"/>
      <c r="C1343" s="145"/>
      <c r="D1343" s="145"/>
      <c r="E1343" s="145"/>
      <c r="F1343" s="145"/>
      <c r="G1343" s="141" t="str">
        <f t="shared" ca="1" si="79"/>
        <v>hi</v>
      </c>
      <c r="H1343" s="141">
        <f t="shared" si="80"/>
        <v>0</v>
      </c>
      <c r="I1343" s="141">
        <f t="shared" ca="1" si="81"/>
        <v>0</v>
      </c>
      <c r="J1343" s="141">
        <f t="shared" ca="1" si="82"/>
        <v>0</v>
      </c>
    </row>
    <row r="1344" spans="1:10">
      <c r="A1344" s="145"/>
      <c r="B1344" s="146"/>
      <c r="C1344" s="145"/>
      <c r="D1344" s="145"/>
      <c r="E1344" s="145"/>
      <c r="F1344" s="145"/>
      <c r="G1344" s="141" t="str">
        <f t="shared" ca="1" si="79"/>
        <v>hi</v>
      </c>
      <c r="H1344" s="141">
        <f t="shared" si="80"/>
        <v>0</v>
      </c>
      <c r="I1344" s="141">
        <f t="shared" ca="1" si="81"/>
        <v>0</v>
      </c>
      <c r="J1344" s="141">
        <f t="shared" ca="1" si="82"/>
        <v>0</v>
      </c>
    </row>
    <row r="1345" spans="1:10">
      <c r="A1345" s="145"/>
      <c r="B1345" s="146"/>
      <c r="C1345" s="145"/>
      <c r="D1345" s="145"/>
      <c r="E1345" s="145"/>
      <c r="F1345" s="145"/>
      <c r="G1345" s="141" t="str">
        <f t="shared" ca="1" si="79"/>
        <v>hi</v>
      </c>
      <c r="H1345" s="141">
        <f t="shared" si="80"/>
        <v>0</v>
      </c>
      <c r="I1345" s="141">
        <f t="shared" ca="1" si="81"/>
        <v>0</v>
      </c>
      <c r="J1345" s="141">
        <f t="shared" ca="1" si="82"/>
        <v>0</v>
      </c>
    </row>
    <row r="1346" spans="1:10">
      <c r="A1346" s="145"/>
      <c r="B1346" s="146"/>
      <c r="C1346" s="145"/>
      <c r="D1346" s="145"/>
      <c r="E1346" s="145"/>
      <c r="F1346" s="145"/>
      <c r="G1346" s="141" t="str">
        <f t="shared" ca="1" si="79"/>
        <v>hi</v>
      </c>
      <c r="H1346" s="141">
        <f t="shared" si="80"/>
        <v>0</v>
      </c>
      <c r="I1346" s="141">
        <f t="shared" ca="1" si="81"/>
        <v>0</v>
      </c>
      <c r="J1346" s="141">
        <f t="shared" ca="1" si="82"/>
        <v>0</v>
      </c>
    </row>
    <row r="1347" spans="1:10">
      <c r="A1347" s="145"/>
      <c r="B1347" s="146"/>
      <c r="C1347" s="145"/>
      <c r="D1347" s="145"/>
      <c r="E1347" s="145"/>
      <c r="F1347" s="145"/>
      <c r="G1347" s="141" t="str">
        <f t="shared" ca="1" si="79"/>
        <v>hi</v>
      </c>
      <c r="H1347" s="141">
        <f t="shared" si="80"/>
        <v>0</v>
      </c>
      <c r="I1347" s="141">
        <f t="shared" ca="1" si="81"/>
        <v>0</v>
      </c>
      <c r="J1347" s="141">
        <f t="shared" ca="1" si="82"/>
        <v>0</v>
      </c>
    </row>
    <row r="1348" spans="1:10">
      <c r="A1348" s="145"/>
      <c r="B1348" s="146"/>
      <c r="C1348" s="145"/>
      <c r="D1348" s="145"/>
      <c r="E1348" s="145"/>
      <c r="F1348" s="145"/>
      <c r="G1348" s="141" t="str">
        <f t="shared" ca="1" si="79"/>
        <v>hi</v>
      </c>
      <c r="H1348" s="141">
        <f t="shared" si="80"/>
        <v>0</v>
      </c>
      <c r="I1348" s="141">
        <f t="shared" ca="1" si="81"/>
        <v>0</v>
      </c>
      <c r="J1348" s="141">
        <f t="shared" ca="1" si="82"/>
        <v>0</v>
      </c>
    </row>
    <row r="1349" spans="1:10">
      <c r="A1349" s="145"/>
      <c r="B1349" s="146"/>
      <c r="C1349" s="145"/>
      <c r="D1349" s="145"/>
      <c r="E1349" s="145"/>
      <c r="F1349" s="145"/>
      <c r="G1349" s="141" t="str">
        <f t="shared" ca="1" si="79"/>
        <v>hi</v>
      </c>
      <c r="H1349" s="141">
        <f t="shared" si="80"/>
        <v>0</v>
      </c>
      <c r="I1349" s="141">
        <f t="shared" ca="1" si="81"/>
        <v>0</v>
      </c>
      <c r="J1349" s="141">
        <f t="shared" ca="1" si="82"/>
        <v>0</v>
      </c>
    </row>
    <row r="1350" spans="1:10">
      <c r="A1350" s="145"/>
      <c r="B1350" s="146"/>
      <c r="C1350" s="145"/>
      <c r="D1350" s="145"/>
      <c r="E1350" s="145"/>
      <c r="F1350" s="145"/>
      <c r="G1350" s="141" t="str">
        <f t="shared" ca="1" si="79"/>
        <v>hi</v>
      </c>
      <c r="H1350" s="141">
        <f t="shared" si="80"/>
        <v>0</v>
      </c>
      <c r="I1350" s="141">
        <f t="shared" ca="1" si="81"/>
        <v>0</v>
      </c>
      <c r="J1350" s="141">
        <f t="shared" ca="1" si="82"/>
        <v>0</v>
      </c>
    </row>
    <row r="1351" spans="1:10">
      <c r="A1351" s="145"/>
      <c r="B1351" s="146"/>
      <c r="C1351" s="145"/>
      <c r="D1351" s="145"/>
      <c r="E1351" s="145"/>
      <c r="F1351" s="145"/>
      <c r="G1351" s="141" t="str">
        <f t="shared" ca="1" si="79"/>
        <v>hi</v>
      </c>
      <c r="H1351" s="141">
        <f t="shared" si="80"/>
        <v>0</v>
      </c>
      <c r="I1351" s="141">
        <f t="shared" ca="1" si="81"/>
        <v>0</v>
      </c>
      <c r="J1351" s="141">
        <f t="shared" ca="1" si="82"/>
        <v>0</v>
      </c>
    </row>
    <row r="1352" spans="1:10">
      <c r="A1352" s="145"/>
      <c r="B1352" s="146"/>
      <c r="C1352" s="145"/>
      <c r="D1352" s="145"/>
      <c r="E1352" s="145"/>
      <c r="F1352" s="145"/>
      <c r="G1352" s="141" t="str">
        <f t="shared" ca="1" si="79"/>
        <v>hi</v>
      </c>
      <c r="H1352" s="141">
        <f t="shared" si="80"/>
        <v>0</v>
      </c>
      <c r="I1352" s="141">
        <f t="shared" ca="1" si="81"/>
        <v>0</v>
      </c>
      <c r="J1352" s="141">
        <f t="shared" ca="1" si="82"/>
        <v>0</v>
      </c>
    </row>
    <row r="1353" spans="1:10">
      <c r="A1353" s="145"/>
      <c r="B1353" s="146"/>
      <c r="C1353" s="145"/>
      <c r="D1353" s="145"/>
      <c r="E1353" s="145"/>
      <c r="F1353" s="145"/>
      <c r="G1353" s="141" t="str">
        <f t="shared" ca="1" si="79"/>
        <v>hi</v>
      </c>
      <c r="H1353" s="141">
        <f t="shared" si="80"/>
        <v>0</v>
      </c>
      <c r="I1353" s="141">
        <f t="shared" ca="1" si="81"/>
        <v>0</v>
      </c>
      <c r="J1353" s="141">
        <f t="shared" ca="1" si="82"/>
        <v>0</v>
      </c>
    </row>
    <row r="1354" spans="1:10">
      <c r="A1354" s="145"/>
      <c r="B1354" s="146"/>
      <c r="C1354" s="145"/>
      <c r="D1354" s="145"/>
      <c r="E1354" s="145"/>
      <c r="F1354" s="145"/>
      <c r="G1354" s="141" t="str">
        <f t="shared" ca="1" si="79"/>
        <v>hi</v>
      </c>
      <c r="H1354" s="141">
        <f t="shared" si="80"/>
        <v>0</v>
      </c>
      <c r="I1354" s="141">
        <f t="shared" ca="1" si="81"/>
        <v>0</v>
      </c>
      <c r="J1354" s="141">
        <f t="shared" ca="1" si="82"/>
        <v>0</v>
      </c>
    </row>
    <row r="1355" spans="1:10">
      <c r="A1355" s="145"/>
      <c r="B1355" s="146"/>
      <c r="C1355" s="145"/>
      <c r="D1355" s="145"/>
      <c r="E1355" s="145"/>
      <c r="F1355" s="145"/>
      <c r="G1355" s="141" t="str">
        <f t="shared" ca="1" si="79"/>
        <v>hi</v>
      </c>
      <c r="H1355" s="141">
        <f t="shared" si="80"/>
        <v>0</v>
      </c>
      <c r="I1355" s="141">
        <f t="shared" ca="1" si="81"/>
        <v>0</v>
      </c>
      <c r="J1355" s="141">
        <f t="shared" ca="1" si="82"/>
        <v>0</v>
      </c>
    </row>
    <row r="1356" spans="1:10">
      <c r="A1356" s="145"/>
      <c r="B1356" s="146"/>
      <c r="C1356" s="145"/>
      <c r="D1356" s="145"/>
      <c r="E1356" s="145"/>
      <c r="F1356" s="145"/>
      <c r="G1356" s="141" t="str">
        <f t="shared" ca="1" si="79"/>
        <v>hi</v>
      </c>
      <c r="H1356" s="141">
        <f t="shared" si="80"/>
        <v>0</v>
      </c>
      <c r="I1356" s="141">
        <f t="shared" ca="1" si="81"/>
        <v>0</v>
      </c>
      <c r="J1356" s="141">
        <f t="shared" ca="1" si="82"/>
        <v>0</v>
      </c>
    </row>
    <row r="1357" spans="1:10">
      <c r="A1357" s="145"/>
      <c r="B1357" s="146"/>
      <c r="C1357" s="145"/>
      <c r="D1357" s="145"/>
      <c r="E1357" s="145"/>
      <c r="F1357" s="145"/>
      <c r="G1357" s="141" t="str">
        <f t="shared" ca="1" si="79"/>
        <v>hi</v>
      </c>
      <c r="H1357" s="141">
        <f t="shared" si="80"/>
        <v>0</v>
      </c>
      <c r="I1357" s="141">
        <f t="shared" ca="1" si="81"/>
        <v>0</v>
      </c>
      <c r="J1357" s="141">
        <f t="shared" ca="1" si="82"/>
        <v>0</v>
      </c>
    </row>
    <row r="1358" spans="1:10">
      <c r="A1358" s="145"/>
      <c r="B1358" s="146"/>
      <c r="C1358" s="145"/>
      <c r="D1358" s="145"/>
      <c r="E1358" s="145"/>
      <c r="F1358" s="145"/>
      <c r="G1358" s="141" t="str">
        <f t="shared" ref="G1358:G1421" ca="1" si="83">IF(F1358&gt;C1358,  IF($B$8=0,"lo",IF(RAND()&gt;$B$9,"lo","hi")),   IF($B$8=0,"hi",IF(RAND()&lt;=$B$9,"lo","hi"))   )</f>
        <v>hi</v>
      </c>
      <c r="H1358" s="141">
        <f t="shared" ref="H1358:H1421" si="84">C1358</f>
        <v>0</v>
      </c>
      <c r="I1358" s="141">
        <f t="shared" ref="I1358:I1421" ca="1" si="85">IF(G1358="hi",D1358,E1358)</f>
        <v>0</v>
      </c>
      <c r="J1358" s="141">
        <f t="shared" ref="J1358:J1421" ca="1" si="86">IF(G1358="hi",E1358,D1358)</f>
        <v>0</v>
      </c>
    </row>
    <row r="1359" spans="1:10">
      <c r="A1359" s="145"/>
      <c r="B1359" s="146"/>
      <c r="C1359" s="145"/>
      <c r="D1359" s="145"/>
      <c r="E1359" s="145"/>
      <c r="F1359" s="145"/>
      <c r="G1359" s="141" t="str">
        <f t="shared" ca="1" si="83"/>
        <v>hi</v>
      </c>
      <c r="H1359" s="141">
        <f t="shared" si="84"/>
        <v>0</v>
      </c>
      <c r="I1359" s="141">
        <f t="shared" ca="1" si="85"/>
        <v>0</v>
      </c>
      <c r="J1359" s="141">
        <f t="shared" ca="1" si="86"/>
        <v>0</v>
      </c>
    </row>
    <row r="1360" spans="1:10">
      <c r="A1360" s="145"/>
      <c r="B1360" s="146"/>
      <c r="C1360" s="145"/>
      <c r="D1360" s="145"/>
      <c r="E1360" s="145"/>
      <c r="F1360" s="145"/>
      <c r="G1360" s="141" t="str">
        <f t="shared" ca="1" si="83"/>
        <v>hi</v>
      </c>
      <c r="H1360" s="141">
        <f t="shared" si="84"/>
        <v>0</v>
      </c>
      <c r="I1360" s="141">
        <f t="shared" ca="1" si="85"/>
        <v>0</v>
      </c>
      <c r="J1360" s="141">
        <f t="shared" ca="1" si="86"/>
        <v>0</v>
      </c>
    </row>
    <row r="1361" spans="1:10">
      <c r="A1361" s="145"/>
      <c r="B1361" s="146"/>
      <c r="C1361" s="145"/>
      <c r="D1361" s="145"/>
      <c r="E1361" s="145"/>
      <c r="F1361" s="145"/>
      <c r="G1361" s="141" t="str">
        <f t="shared" ca="1" si="83"/>
        <v>hi</v>
      </c>
      <c r="H1361" s="141">
        <f t="shared" si="84"/>
        <v>0</v>
      </c>
      <c r="I1361" s="141">
        <f t="shared" ca="1" si="85"/>
        <v>0</v>
      </c>
      <c r="J1361" s="141">
        <f t="shared" ca="1" si="86"/>
        <v>0</v>
      </c>
    </row>
    <row r="1362" spans="1:10">
      <c r="A1362" s="145"/>
      <c r="B1362" s="146"/>
      <c r="C1362" s="145"/>
      <c r="D1362" s="145"/>
      <c r="E1362" s="145"/>
      <c r="F1362" s="145"/>
      <c r="G1362" s="141" t="str">
        <f t="shared" ca="1" si="83"/>
        <v>hi</v>
      </c>
      <c r="H1362" s="141">
        <f t="shared" si="84"/>
        <v>0</v>
      </c>
      <c r="I1362" s="141">
        <f t="shared" ca="1" si="85"/>
        <v>0</v>
      </c>
      <c r="J1362" s="141">
        <f t="shared" ca="1" si="86"/>
        <v>0</v>
      </c>
    </row>
    <row r="1363" spans="1:10">
      <c r="A1363" s="145"/>
      <c r="B1363" s="146"/>
      <c r="C1363" s="145"/>
      <c r="D1363" s="145"/>
      <c r="E1363" s="145"/>
      <c r="F1363" s="145"/>
      <c r="G1363" s="141" t="str">
        <f t="shared" ca="1" si="83"/>
        <v>hi</v>
      </c>
      <c r="H1363" s="141">
        <f t="shared" si="84"/>
        <v>0</v>
      </c>
      <c r="I1363" s="141">
        <f t="shared" ca="1" si="85"/>
        <v>0</v>
      </c>
      <c r="J1363" s="141">
        <f t="shared" ca="1" si="86"/>
        <v>0</v>
      </c>
    </row>
    <row r="1364" spans="1:10">
      <c r="A1364" s="145"/>
      <c r="B1364" s="146"/>
      <c r="C1364" s="145"/>
      <c r="D1364" s="145"/>
      <c r="E1364" s="145"/>
      <c r="F1364" s="145"/>
      <c r="G1364" s="141" t="str">
        <f t="shared" ca="1" si="83"/>
        <v>hi</v>
      </c>
      <c r="H1364" s="141">
        <f t="shared" si="84"/>
        <v>0</v>
      </c>
      <c r="I1364" s="141">
        <f t="shared" ca="1" si="85"/>
        <v>0</v>
      </c>
      <c r="J1364" s="141">
        <f t="shared" ca="1" si="86"/>
        <v>0</v>
      </c>
    </row>
    <row r="1365" spans="1:10">
      <c r="A1365" s="145"/>
      <c r="B1365" s="146"/>
      <c r="C1365" s="145"/>
      <c r="D1365" s="145"/>
      <c r="E1365" s="145"/>
      <c r="F1365" s="145"/>
      <c r="G1365" s="141" t="str">
        <f t="shared" ca="1" si="83"/>
        <v>hi</v>
      </c>
      <c r="H1365" s="141">
        <f t="shared" si="84"/>
        <v>0</v>
      </c>
      <c r="I1365" s="141">
        <f t="shared" ca="1" si="85"/>
        <v>0</v>
      </c>
      <c r="J1365" s="141">
        <f t="shared" ca="1" si="86"/>
        <v>0</v>
      </c>
    </row>
    <row r="1366" spans="1:10">
      <c r="A1366" s="145"/>
      <c r="B1366" s="146"/>
      <c r="C1366" s="145"/>
      <c r="D1366" s="145"/>
      <c r="E1366" s="145"/>
      <c r="F1366" s="145"/>
      <c r="G1366" s="141" t="str">
        <f t="shared" ca="1" si="83"/>
        <v>hi</v>
      </c>
      <c r="H1366" s="141">
        <f t="shared" si="84"/>
        <v>0</v>
      </c>
      <c r="I1366" s="141">
        <f t="shared" ca="1" si="85"/>
        <v>0</v>
      </c>
      <c r="J1366" s="141">
        <f t="shared" ca="1" si="86"/>
        <v>0</v>
      </c>
    </row>
    <row r="1367" spans="1:10">
      <c r="A1367" s="145"/>
      <c r="B1367" s="146"/>
      <c r="C1367" s="145"/>
      <c r="D1367" s="145"/>
      <c r="E1367" s="145"/>
      <c r="F1367" s="145"/>
      <c r="G1367" s="141" t="str">
        <f t="shared" ca="1" si="83"/>
        <v>hi</v>
      </c>
      <c r="H1367" s="141">
        <f t="shared" si="84"/>
        <v>0</v>
      </c>
      <c r="I1367" s="141">
        <f t="shared" ca="1" si="85"/>
        <v>0</v>
      </c>
      <c r="J1367" s="141">
        <f t="shared" ca="1" si="86"/>
        <v>0</v>
      </c>
    </row>
    <row r="1368" spans="1:10">
      <c r="A1368" s="145"/>
      <c r="B1368" s="146"/>
      <c r="C1368" s="145"/>
      <c r="D1368" s="145"/>
      <c r="E1368" s="145"/>
      <c r="F1368" s="145"/>
      <c r="G1368" s="141" t="str">
        <f t="shared" ca="1" si="83"/>
        <v>hi</v>
      </c>
      <c r="H1368" s="141">
        <f t="shared" si="84"/>
        <v>0</v>
      </c>
      <c r="I1368" s="141">
        <f t="shared" ca="1" si="85"/>
        <v>0</v>
      </c>
      <c r="J1368" s="141">
        <f t="shared" ca="1" si="86"/>
        <v>0</v>
      </c>
    </row>
    <row r="1369" spans="1:10">
      <c r="A1369" s="145"/>
      <c r="B1369" s="146"/>
      <c r="C1369" s="145"/>
      <c r="D1369" s="145"/>
      <c r="E1369" s="145"/>
      <c r="F1369" s="145"/>
      <c r="G1369" s="141" t="str">
        <f t="shared" ca="1" si="83"/>
        <v>hi</v>
      </c>
      <c r="H1369" s="141">
        <f t="shared" si="84"/>
        <v>0</v>
      </c>
      <c r="I1369" s="141">
        <f t="shared" ca="1" si="85"/>
        <v>0</v>
      </c>
      <c r="J1369" s="141">
        <f t="shared" ca="1" si="86"/>
        <v>0</v>
      </c>
    </row>
    <row r="1370" spans="1:10">
      <c r="A1370" s="145"/>
      <c r="B1370" s="146"/>
      <c r="C1370" s="145"/>
      <c r="D1370" s="145"/>
      <c r="E1370" s="145"/>
      <c r="F1370" s="145"/>
      <c r="G1370" s="141" t="str">
        <f t="shared" ca="1" si="83"/>
        <v>hi</v>
      </c>
      <c r="H1370" s="141">
        <f t="shared" si="84"/>
        <v>0</v>
      </c>
      <c r="I1370" s="141">
        <f t="shared" ca="1" si="85"/>
        <v>0</v>
      </c>
      <c r="J1370" s="141">
        <f t="shared" ca="1" si="86"/>
        <v>0</v>
      </c>
    </row>
    <row r="1371" spans="1:10">
      <c r="A1371" s="145"/>
      <c r="B1371" s="146"/>
      <c r="C1371" s="145"/>
      <c r="D1371" s="145"/>
      <c r="E1371" s="145"/>
      <c r="F1371" s="145"/>
      <c r="G1371" s="141" t="str">
        <f t="shared" ca="1" si="83"/>
        <v>hi</v>
      </c>
      <c r="H1371" s="141">
        <f t="shared" si="84"/>
        <v>0</v>
      </c>
      <c r="I1371" s="141">
        <f t="shared" ca="1" si="85"/>
        <v>0</v>
      </c>
      <c r="J1371" s="141">
        <f t="shared" ca="1" si="86"/>
        <v>0</v>
      </c>
    </row>
    <row r="1372" spans="1:10">
      <c r="A1372" s="145"/>
      <c r="B1372" s="146"/>
      <c r="C1372" s="145"/>
      <c r="D1372" s="145"/>
      <c r="E1372" s="145"/>
      <c r="F1372" s="145"/>
      <c r="G1372" s="141" t="str">
        <f t="shared" ca="1" si="83"/>
        <v>hi</v>
      </c>
      <c r="H1372" s="141">
        <f t="shared" si="84"/>
        <v>0</v>
      </c>
      <c r="I1372" s="141">
        <f t="shared" ca="1" si="85"/>
        <v>0</v>
      </c>
      <c r="J1372" s="141">
        <f t="shared" ca="1" si="86"/>
        <v>0</v>
      </c>
    </row>
    <row r="1373" spans="1:10">
      <c r="A1373" s="145"/>
      <c r="B1373" s="146"/>
      <c r="C1373" s="145"/>
      <c r="D1373" s="145"/>
      <c r="E1373" s="145"/>
      <c r="F1373" s="145"/>
      <c r="G1373" s="141" t="str">
        <f t="shared" ca="1" si="83"/>
        <v>hi</v>
      </c>
      <c r="H1373" s="141">
        <f t="shared" si="84"/>
        <v>0</v>
      </c>
      <c r="I1373" s="141">
        <f t="shared" ca="1" si="85"/>
        <v>0</v>
      </c>
      <c r="J1373" s="141">
        <f t="shared" ca="1" si="86"/>
        <v>0</v>
      </c>
    </row>
    <row r="1374" spans="1:10">
      <c r="A1374" s="145"/>
      <c r="B1374" s="146"/>
      <c r="C1374" s="145"/>
      <c r="D1374" s="145"/>
      <c r="E1374" s="145"/>
      <c r="F1374" s="145"/>
      <c r="G1374" s="141" t="str">
        <f t="shared" ca="1" si="83"/>
        <v>hi</v>
      </c>
      <c r="H1374" s="141">
        <f t="shared" si="84"/>
        <v>0</v>
      </c>
      <c r="I1374" s="141">
        <f t="shared" ca="1" si="85"/>
        <v>0</v>
      </c>
      <c r="J1374" s="141">
        <f t="shared" ca="1" si="86"/>
        <v>0</v>
      </c>
    </row>
    <row r="1375" spans="1:10">
      <c r="A1375" s="145"/>
      <c r="B1375" s="146"/>
      <c r="C1375" s="145"/>
      <c r="D1375" s="145"/>
      <c r="E1375" s="145"/>
      <c r="F1375" s="145"/>
      <c r="G1375" s="141" t="str">
        <f t="shared" ca="1" si="83"/>
        <v>hi</v>
      </c>
      <c r="H1375" s="141">
        <f t="shared" si="84"/>
        <v>0</v>
      </c>
      <c r="I1375" s="141">
        <f t="shared" ca="1" si="85"/>
        <v>0</v>
      </c>
      <c r="J1375" s="141">
        <f t="shared" ca="1" si="86"/>
        <v>0</v>
      </c>
    </row>
    <row r="1376" spans="1:10">
      <c r="A1376" s="145"/>
      <c r="B1376" s="146"/>
      <c r="C1376" s="145"/>
      <c r="D1376" s="145"/>
      <c r="E1376" s="145"/>
      <c r="F1376" s="145"/>
      <c r="G1376" s="141" t="str">
        <f t="shared" ca="1" si="83"/>
        <v>hi</v>
      </c>
      <c r="H1376" s="141">
        <f t="shared" si="84"/>
        <v>0</v>
      </c>
      <c r="I1376" s="141">
        <f t="shared" ca="1" si="85"/>
        <v>0</v>
      </c>
      <c r="J1376" s="141">
        <f t="shared" ca="1" si="86"/>
        <v>0</v>
      </c>
    </row>
    <row r="1377" spans="1:10">
      <c r="A1377" s="145"/>
      <c r="B1377" s="146"/>
      <c r="C1377" s="145"/>
      <c r="D1377" s="145"/>
      <c r="E1377" s="145"/>
      <c r="F1377" s="145"/>
      <c r="G1377" s="141" t="str">
        <f t="shared" ca="1" si="83"/>
        <v>hi</v>
      </c>
      <c r="H1377" s="141">
        <f t="shared" si="84"/>
        <v>0</v>
      </c>
      <c r="I1377" s="141">
        <f t="shared" ca="1" si="85"/>
        <v>0</v>
      </c>
      <c r="J1377" s="141">
        <f t="shared" ca="1" si="86"/>
        <v>0</v>
      </c>
    </row>
    <row r="1378" spans="1:10">
      <c r="A1378" s="145"/>
      <c r="B1378" s="146"/>
      <c r="C1378" s="145"/>
      <c r="D1378" s="145"/>
      <c r="E1378" s="145"/>
      <c r="F1378" s="145"/>
      <c r="G1378" s="141" t="str">
        <f t="shared" ca="1" si="83"/>
        <v>hi</v>
      </c>
      <c r="H1378" s="141">
        <f t="shared" si="84"/>
        <v>0</v>
      </c>
      <c r="I1378" s="141">
        <f t="shared" ca="1" si="85"/>
        <v>0</v>
      </c>
      <c r="J1378" s="141">
        <f t="shared" ca="1" si="86"/>
        <v>0</v>
      </c>
    </row>
    <row r="1379" spans="1:10">
      <c r="A1379" s="145"/>
      <c r="B1379" s="146"/>
      <c r="C1379" s="145"/>
      <c r="D1379" s="145"/>
      <c r="E1379" s="145"/>
      <c r="F1379" s="145"/>
      <c r="G1379" s="141" t="str">
        <f t="shared" ca="1" si="83"/>
        <v>hi</v>
      </c>
      <c r="H1379" s="141">
        <f t="shared" si="84"/>
        <v>0</v>
      </c>
      <c r="I1379" s="141">
        <f t="shared" ca="1" si="85"/>
        <v>0</v>
      </c>
      <c r="J1379" s="141">
        <f t="shared" ca="1" si="86"/>
        <v>0</v>
      </c>
    </row>
    <row r="1380" spans="1:10">
      <c r="A1380" s="145"/>
      <c r="B1380" s="146"/>
      <c r="C1380" s="145"/>
      <c r="D1380" s="145"/>
      <c r="E1380" s="145"/>
      <c r="F1380" s="145"/>
      <c r="G1380" s="141" t="str">
        <f t="shared" ca="1" si="83"/>
        <v>hi</v>
      </c>
      <c r="H1380" s="141">
        <f t="shared" si="84"/>
        <v>0</v>
      </c>
      <c r="I1380" s="141">
        <f t="shared" ca="1" si="85"/>
        <v>0</v>
      </c>
      <c r="J1380" s="141">
        <f t="shared" ca="1" si="86"/>
        <v>0</v>
      </c>
    </row>
    <row r="1381" spans="1:10">
      <c r="A1381" s="145"/>
      <c r="B1381" s="146"/>
      <c r="C1381" s="145"/>
      <c r="D1381" s="145"/>
      <c r="E1381" s="145"/>
      <c r="F1381" s="145"/>
      <c r="G1381" s="141" t="str">
        <f t="shared" ca="1" si="83"/>
        <v>hi</v>
      </c>
      <c r="H1381" s="141">
        <f t="shared" si="84"/>
        <v>0</v>
      </c>
      <c r="I1381" s="141">
        <f t="shared" ca="1" si="85"/>
        <v>0</v>
      </c>
      <c r="J1381" s="141">
        <f t="shared" ca="1" si="86"/>
        <v>0</v>
      </c>
    </row>
    <row r="1382" spans="1:10">
      <c r="A1382" s="145"/>
      <c r="B1382" s="146"/>
      <c r="C1382" s="145"/>
      <c r="D1382" s="145"/>
      <c r="E1382" s="145"/>
      <c r="F1382" s="145"/>
      <c r="G1382" s="141" t="str">
        <f t="shared" ca="1" si="83"/>
        <v>hi</v>
      </c>
      <c r="H1382" s="141">
        <f t="shared" si="84"/>
        <v>0</v>
      </c>
      <c r="I1382" s="141">
        <f t="shared" ca="1" si="85"/>
        <v>0</v>
      </c>
      <c r="J1382" s="141">
        <f t="shared" ca="1" si="86"/>
        <v>0</v>
      </c>
    </row>
    <row r="1383" spans="1:10">
      <c r="A1383" s="145"/>
      <c r="B1383" s="146"/>
      <c r="C1383" s="145"/>
      <c r="D1383" s="145"/>
      <c r="E1383" s="145"/>
      <c r="F1383" s="145"/>
      <c r="G1383" s="141" t="str">
        <f t="shared" ca="1" si="83"/>
        <v>hi</v>
      </c>
      <c r="H1383" s="141">
        <f t="shared" si="84"/>
        <v>0</v>
      </c>
      <c r="I1383" s="141">
        <f t="shared" ca="1" si="85"/>
        <v>0</v>
      </c>
      <c r="J1383" s="141">
        <f t="shared" ca="1" si="86"/>
        <v>0</v>
      </c>
    </row>
    <row r="1384" spans="1:10">
      <c r="A1384" s="145"/>
      <c r="B1384" s="146"/>
      <c r="C1384" s="145"/>
      <c r="D1384" s="145"/>
      <c r="E1384" s="145"/>
      <c r="F1384" s="145"/>
      <c r="G1384" s="141" t="str">
        <f t="shared" ca="1" si="83"/>
        <v>hi</v>
      </c>
      <c r="H1384" s="141">
        <f t="shared" si="84"/>
        <v>0</v>
      </c>
      <c r="I1384" s="141">
        <f t="shared" ca="1" si="85"/>
        <v>0</v>
      </c>
      <c r="J1384" s="141">
        <f t="shared" ca="1" si="86"/>
        <v>0</v>
      </c>
    </row>
    <row r="1385" spans="1:10">
      <c r="A1385" s="145"/>
      <c r="B1385" s="146"/>
      <c r="C1385" s="145"/>
      <c r="D1385" s="145"/>
      <c r="E1385" s="145"/>
      <c r="F1385" s="145"/>
      <c r="G1385" s="141" t="str">
        <f t="shared" ca="1" si="83"/>
        <v>hi</v>
      </c>
      <c r="H1385" s="141">
        <f t="shared" si="84"/>
        <v>0</v>
      </c>
      <c r="I1385" s="141">
        <f t="shared" ca="1" si="85"/>
        <v>0</v>
      </c>
      <c r="J1385" s="141">
        <f t="shared" ca="1" si="86"/>
        <v>0</v>
      </c>
    </row>
    <row r="1386" spans="1:10">
      <c r="A1386" s="145"/>
      <c r="B1386" s="146"/>
      <c r="C1386" s="145"/>
      <c r="D1386" s="145"/>
      <c r="E1386" s="145"/>
      <c r="F1386" s="145"/>
      <c r="G1386" s="141" t="str">
        <f t="shared" ca="1" si="83"/>
        <v>hi</v>
      </c>
      <c r="H1386" s="141">
        <f t="shared" si="84"/>
        <v>0</v>
      </c>
      <c r="I1386" s="141">
        <f t="shared" ca="1" si="85"/>
        <v>0</v>
      </c>
      <c r="J1386" s="141">
        <f t="shared" ca="1" si="86"/>
        <v>0</v>
      </c>
    </row>
    <row r="1387" spans="1:10">
      <c r="A1387" s="145"/>
      <c r="B1387" s="146"/>
      <c r="C1387" s="145"/>
      <c r="D1387" s="145"/>
      <c r="E1387" s="145"/>
      <c r="F1387" s="145"/>
      <c r="G1387" s="141" t="str">
        <f t="shared" ca="1" si="83"/>
        <v>hi</v>
      </c>
      <c r="H1387" s="141">
        <f t="shared" si="84"/>
        <v>0</v>
      </c>
      <c r="I1387" s="141">
        <f t="shared" ca="1" si="85"/>
        <v>0</v>
      </c>
      <c r="J1387" s="141">
        <f t="shared" ca="1" si="86"/>
        <v>0</v>
      </c>
    </row>
    <row r="1388" spans="1:10">
      <c r="A1388" s="145"/>
      <c r="B1388" s="146"/>
      <c r="C1388" s="145"/>
      <c r="D1388" s="145"/>
      <c r="E1388" s="145"/>
      <c r="F1388" s="145"/>
      <c r="G1388" s="141" t="str">
        <f t="shared" ca="1" si="83"/>
        <v>hi</v>
      </c>
      <c r="H1388" s="141">
        <f t="shared" si="84"/>
        <v>0</v>
      </c>
      <c r="I1388" s="141">
        <f t="shared" ca="1" si="85"/>
        <v>0</v>
      </c>
      <c r="J1388" s="141">
        <f t="shared" ca="1" si="86"/>
        <v>0</v>
      </c>
    </row>
    <row r="1389" spans="1:10">
      <c r="A1389" s="145"/>
      <c r="B1389" s="146"/>
      <c r="C1389" s="145"/>
      <c r="D1389" s="145"/>
      <c r="E1389" s="145"/>
      <c r="F1389" s="145"/>
      <c r="G1389" s="141" t="str">
        <f t="shared" ca="1" si="83"/>
        <v>hi</v>
      </c>
      <c r="H1389" s="141">
        <f t="shared" si="84"/>
        <v>0</v>
      </c>
      <c r="I1389" s="141">
        <f t="shared" ca="1" si="85"/>
        <v>0</v>
      </c>
      <c r="J1389" s="141">
        <f t="shared" ca="1" si="86"/>
        <v>0</v>
      </c>
    </row>
    <row r="1390" spans="1:10">
      <c r="A1390" s="145"/>
      <c r="B1390" s="146"/>
      <c r="C1390" s="145"/>
      <c r="D1390" s="145"/>
      <c r="E1390" s="145"/>
      <c r="F1390" s="145"/>
      <c r="G1390" s="141" t="str">
        <f t="shared" ca="1" si="83"/>
        <v>hi</v>
      </c>
      <c r="H1390" s="141">
        <f t="shared" si="84"/>
        <v>0</v>
      </c>
      <c r="I1390" s="141">
        <f t="shared" ca="1" si="85"/>
        <v>0</v>
      </c>
      <c r="J1390" s="141">
        <f t="shared" ca="1" si="86"/>
        <v>0</v>
      </c>
    </row>
    <row r="1391" spans="1:10">
      <c r="A1391" s="145"/>
      <c r="B1391" s="146"/>
      <c r="C1391" s="145"/>
      <c r="D1391" s="145"/>
      <c r="E1391" s="145"/>
      <c r="F1391" s="145"/>
      <c r="G1391" s="141" t="str">
        <f t="shared" ca="1" si="83"/>
        <v>hi</v>
      </c>
      <c r="H1391" s="141">
        <f t="shared" si="84"/>
        <v>0</v>
      </c>
      <c r="I1391" s="141">
        <f t="shared" ca="1" si="85"/>
        <v>0</v>
      </c>
      <c r="J1391" s="141">
        <f t="shared" ca="1" si="86"/>
        <v>0</v>
      </c>
    </row>
    <row r="1392" spans="1:10">
      <c r="A1392" s="145"/>
      <c r="B1392" s="146"/>
      <c r="C1392" s="145"/>
      <c r="D1392" s="145"/>
      <c r="E1392" s="145"/>
      <c r="F1392" s="145"/>
      <c r="G1392" s="141" t="str">
        <f t="shared" ca="1" si="83"/>
        <v>hi</v>
      </c>
      <c r="H1392" s="141">
        <f t="shared" si="84"/>
        <v>0</v>
      </c>
      <c r="I1392" s="141">
        <f t="shared" ca="1" si="85"/>
        <v>0</v>
      </c>
      <c r="J1392" s="141">
        <f t="shared" ca="1" si="86"/>
        <v>0</v>
      </c>
    </row>
    <row r="1393" spans="1:10">
      <c r="A1393" s="145"/>
      <c r="B1393" s="146"/>
      <c r="C1393" s="145"/>
      <c r="D1393" s="145"/>
      <c r="E1393" s="145"/>
      <c r="F1393" s="145"/>
      <c r="G1393" s="141" t="str">
        <f t="shared" ca="1" si="83"/>
        <v>hi</v>
      </c>
      <c r="H1393" s="141">
        <f t="shared" si="84"/>
        <v>0</v>
      </c>
      <c r="I1393" s="141">
        <f t="shared" ca="1" si="85"/>
        <v>0</v>
      </c>
      <c r="J1393" s="141">
        <f t="shared" ca="1" si="86"/>
        <v>0</v>
      </c>
    </row>
    <row r="1394" spans="1:10">
      <c r="A1394" s="145"/>
      <c r="B1394" s="146"/>
      <c r="C1394" s="145"/>
      <c r="D1394" s="145"/>
      <c r="E1394" s="145"/>
      <c r="F1394" s="145"/>
      <c r="G1394" s="141" t="str">
        <f t="shared" ca="1" si="83"/>
        <v>hi</v>
      </c>
      <c r="H1394" s="141">
        <f t="shared" si="84"/>
        <v>0</v>
      </c>
      <c r="I1394" s="141">
        <f t="shared" ca="1" si="85"/>
        <v>0</v>
      </c>
      <c r="J1394" s="141">
        <f t="shared" ca="1" si="86"/>
        <v>0</v>
      </c>
    </row>
    <row r="1395" spans="1:10">
      <c r="A1395" s="145"/>
      <c r="B1395" s="146"/>
      <c r="C1395" s="145"/>
      <c r="D1395" s="145"/>
      <c r="E1395" s="145"/>
      <c r="F1395" s="145"/>
      <c r="G1395" s="141" t="str">
        <f t="shared" ca="1" si="83"/>
        <v>hi</v>
      </c>
      <c r="H1395" s="141">
        <f t="shared" si="84"/>
        <v>0</v>
      </c>
      <c r="I1395" s="141">
        <f t="shared" ca="1" si="85"/>
        <v>0</v>
      </c>
      <c r="J1395" s="141">
        <f t="shared" ca="1" si="86"/>
        <v>0</v>
      </c>
    </row>
    <row r="1396" spans="1:10">
      <c r="A1396" s="145"/>
      <c r="B1396" s="146"/>
      <c r="C1396" s="145"/>
      <c r="D1396" s="145"/>
      <c r="E1396" s="145"/>
      <c r="F1396" s="145"/>
      <c r="G1396" s="141" t="str">
        <f t="shared" ca="1" si="83"/>
        <v>hi</v>
      </c>
      <c r="H1396" s="141">
        <f t="shared" si="84"/>
        <v>0</v>
      </c>
      <c r="I1396" s="141">
        <f t="shared" ca="1" si="85"/>
        <v>0</v>
      </c>
      <c r="J1396" s="141">
        <f t="shared" ca="1" si="86"/>
        <v>0</v>
      </c>
    </row>
    <row r="1397" spans="1:10">
      <c r="A1397" s="145"/>
      <c r="B1397" s="146"/>
      <c r="C1397" s="145"/>
      <c r="D1397" s="145"/>
      <c r="E1397" s="145"/>
      <c r="F1397" s="145"/>
      <c r="G1397" s="141" t="str">
        <f t="shared" ca="1" si="83"/>
        <v>hi</v>
      </c>
      <c r="H1397" s="141">
        <f t="shared" si="84"/>
        <v>0</v>
      </c>
      <c r="I1397" s="141">
        <f t="shared" ca="1" si="85"/>
        <v>0</v>
      </c>
      <c r="J1397" s="141">
        <f t="shared" ca="1" si="86"/>
        <v>0</v>
      </c>
    </row>
    <row r="1398" spans="1:10">
      <c r="A1398" s="145"/>
      <c r="B1398" s="146"/>
      <c r="C1398" s="145"/>
      <c r="D1398" s="145"/>
      <c r="E1398" s="145"/>
      <c r="F1398" s="145"/>
      <c r="G1398" s="141" t="str">
        <f t="shared" ca="1" si="83"/>
        <v>hi</v>
      </c>
      <c r="H1398" s="141">
        <f t="shared" si="84"/>
        <v>0</v>
      </c>
      <c r="I1398" s="141">
        <f t="shared" ca="1" si="85"/>
        <v>0</v>
      </c>
      <c r="J1398" s="141">
        <f t="shared" ca="1" si="86"/>
        <v>0</v>
      </c>
    </row>
    <row r="1399" spans="1:10">
      <c r="A1399" s="145"/>
      <c r="B1399" s="146"/>
      <c r="C1399" s="145"/>
      <c r="D1399" s="145"/>
      <c r="E1399" s="145"/>
      <c r="F1399" s="145"/>
      <c r="G1399" s="141" t="str">
        <f t="shared" ca="1" si="83"/>
        <v>hi</v>
      </c>
      <c r="H1399" s="141">
        <f t="shared" si="84"/>
        <v>0</v>
      </c>
      <c r="I1399" s="141">
        <f t="shared" ca="1" si="85"/>
        <v>0</v>
      </c>
      <c r="J1399" s="141">
        <f t="shared" ca="1" si="86"/>
        <v>0</v>
      </c>
    </row>
    <row r="1400" spans="1:10">
      <c r="A1400" s="145"/>
      <c r="B1400" s="146"/>
      <c r="C1400" s="145"/>
      <c r="D1400" s="145"/>
      <c r="E1400" s="145"/>
      <c r="F1400" s="145"/>
      <c r="G1400" s="141" t="str">
        <f t="shared" ca="1" si="83"/>
        <v>hi</v>
      </c>
      <c r="H1400" s="141">
        <f t="shared" si="84"/>
        <v>0</v>
      </c>
      <c r="I1400" s="141">
        <f t="shared" ca="1" si="85"/>
        <v>0</v>
      </c>
      <c r="J1400" s="141">
        <f t="shared" ca="1" si="86"/>
        <v>0</v>
      </c>
    </row>
    <row r="1401" spans="1:10">
      <c r="A1401" s="145"/>
      <c r="B1401" s="146"/>
      <c r="C1401" s="145"/>
      <c r="D1401" s="145"/>
      <c r="E1401" s="145"/>
      <c r="F1401" s="145"/>
      <c r="G1401" s="141" t="str">
        <f t="shared" ca="1" si="83"/>
        <v>hi</v>
      </c>
      <c r="H1401" s="141">
        <f t="shared" si="84"/>
        <v>0</v>
      </c>
      <c r="I1401" s="141">
        <f t="shared" ca="1" si="85"/>
        <v>0</v>
      </c>
      <c r="J1401" s="141">
        <f t="shared" ca="1" si="86"/>
        <v>0</v>
      </c>
    </row>
    <row r="1402" spans="1:10">
      <c r="A1402" s="145"/>
      <c r="B1402" s="146"/>
      <c r="C1402" s="145"/>
      <c r="D1402" s="145"/>
      <c r="E1402" s="145"/>
      <c r="F1402" s="145"/>
      <c r="G1402" s="141" t="str">
        <f t="shared" ca="1" si="83"/>
        <v>hi</v>
      </c>
      <c r="H1402" s="141">
        <f t="shared" si="84"/>
        <v>0</v>
      </c>
      <c r="I1402" s="141">
        <f t="shared" ca="1" si="85"/>
        <v>0</v>
      </c>
      <c r="J1402" s="141">
        <f t="shared" ca="1" si="86"/>
        <v>0</v>
      </c>
    </row>
    <row r="1403" spans="1:10">
      <c r="A1403" s="145"/>
      <c r="B1403" s="146"/>
      <c r="C1403" s="145"/>
      <c r="D1403" s="145"/>
      <c r="E1403" s="145"/>
      <c r="F1403" s="145"/>
      <c r="G1403" s="141" t="str">
        <f t="shared" ca="1" si="83"/>
        <v>hi</v>
      </c>
      <c r="H1403" s="141">
        <f t="shared" si="84"/>
        <v>0</v>
      </c>
      <c r="I1403" s="141">
        <f t="shared" ca="1" si="85"/>
        <v>0</v>
      </c>
      <c r="J1403" s="141">
        <f t="shared" ca="1" si="86"/>
        <v>0</v>
      </c>
    </row>
    <row r="1404" spans="1:10">
      <c r="A1404" s="145"/>
      <c r="B1404" s="146"/>
      <c r="C1404" s="145"/>
      <c r="D1404" s="145"/>
      <c r="E1404" s="145"/>
      <c r="F1404" s="145"/>
      <c r="G1404" s="141" t="str">
        <f t="shared" ca="1" si="83"/>
        <v>hi</v>
      </c>
      <c r="H1404" s="141">
        <f t="shared" si="84"/>
        <v>0</v>
      </c>
      <c r="I1404" s="141">
        <f t="shared" ca="1" si="85"/>
        <v>0</v>
      </c>
      <c r="J1404" s="141">
        <f t="shared" ca="1" si="86"/>
        <v>0</v>
      </c>
    </row>
    <row r="1405" spans="1:10">
      <c r="A1405" s="145"/>
      <c r="B1405" s="146"/>
      <c r="C1405" s="145"/>
      <c r="D1405" s="145"/>
      <c r="E1405" s="145"/>
      <c r="F1405" s="145"/>
      <c r="G1405" s="141" t="str">
        <f t="shared" ca="1" si="83"/>
        <v>hi</v>
      </c>
      <c r="H1405" s="141">
        <f t="shared" si="84"/>
        <v>0</v>
      </c>
      <c r="I1405" s="141">
        <f t="shared" ca="1" si="85"/>
        <v>0</v>
      </c>
      <c r="J1405" s="141">
        <f t="shared" ca="1" si="86"/>
        <v>0</v>
      </c>
    </row>
    <row r="1406" spans="1:10">
      <c r="A1406" s="145"/>
      <c r="B1406" s="146"/>
      <c r="C1406" s="145"/>
      <c r="D1406" s="145"/>
      <c r="E1406" s="145"/>
      <c r="F1406" s="145"/>
      <c r="G1406" s="141" t="str">
        <f t="shared" ca="1" si="83"/>
        <v>hi</v>
      </c>
      <c r="H1406" s="141">
        <f t="shared" si="84"/>
        <v>0</v>
      </c>
      <c r="I1406" s="141">
        <f t="shared" ca="1" si="85"/>
        <v>0</v>
      </c>
      <c r="J1406" s="141">
        <f t="shared" ca="1" si="86"/>
        <v>0</v>
      </c>
    </row>
    <row r="1407" spans="1:10">
      <c r="A1407" s="145"/>
      <c r="B1407" s="146"/>
      <c r="C1407" s="145"/>
      <c r="D1407" s="145"/>
      <c r="E1407" s="145"/>
      <c r="F1407" s="145"/>
      <c r="G1407" s="141" t="str">
        <f t="shared" ca="1" si="83"/>
        <v>hi</v>
      </c>
      <c r="H1407" s="141">
        <f t="shared" si="84"/>
        <v>0</v>
      </c>
      <c r="I1407" s="141">
        <f t="shared" ca="1" si="85"/>
        <v>0</v>
      </c>
      <c r="J1407" s="141">
        <f t="shared" ca="1" si="86"/>
        <v>0</v>
      </c>
    </row>
    <row r="1408" spans="1:10">
      <c r="A1408" s="145"/>
      <c r="B1408" s="146"/>
      <c r="C1408" s="145"/>
      <c r="D1408" s="145"/>
      <c r="E1408" s="145"/>
      <c r="F1408" s="145"/>
      <c r="G1408" s="141" t="str">
        <f t="shared" ca="1" si="83"/>
        <v>hi</v>
      </c>
      <c r="H1408" s="141">
        <f t="shared" si="84"/>
        <v>0</v>
      </c>
      <c r="I1408" s="141">
        <f t="shared" ca="1" si="85"/>
        <v>0</v>
      </c>
      <c r="J1408" s="141">
        <f t="shared" ca="1" si="86"/>
        <v>0</v>
      </c>
    </row>
    <row r="1409" spans="1:10">
      <c r="A1409" s="145"/>
      <c r="B1409" s="146"/>
      <c r="C1409" s="145"/>
      <c r="D1409" s="145"/>
      <c r="E1409" s="145"/>
      <c r="F1409" s="145"/>
      <c r="G1409" s="141" t="str">
        <f t="shared" ca="1" si="83"/>
        <v>hi</v>
      </c>
      <c r="H1409" s="141">
        <f t="shared" si="84"/>
        <v>0</v>
      </c>
      <c r="I1409" s="141">
        <f t="shared" ca="1" si="85"/>
        <v>0</v>
      </c>
      <c r="J1409" s="141">
        <f t="shared" ca="1" si="86"/>
        <v>0</v>
      </c>
    </row>
    <row r="1410" spans="1:10">
      <c r="A1410" s="145"/>
      <c r="B1410" s="146"/>
      <c r="C1410" s="145"/>
      <c r="D1410" s="145"/>
      <c r="E1410" s="145"/>
      <c r="F1410" s="145"/>
      <c r="G1410" s="141" t="str">
        <f t="shared" ca="1" si="83"/>
        <v>hi</v>
      </c>
      <c r="H1410" s="141">
        <f t="shared" si="84"/>
        <v>0</v>
      </c>
      <c r="I1410" s="141">
        <f t="shared" ca="1" si="85"/>
        <v>0</v>
      </c>
      <c r="J1410" s="141">
        <f t="shared" ca="1" si="86"/>
        <v>0</v>
      </c>
    </row>
    <row r="1411" spans="1:10">
      <c r="A1411" s="145"/>
      <c r="B1411" s="146"/>
      <c r="C1411" s="145"/>
      <c r="D1411" s="145"/>
      <c r="E1411" s="145"/>
      <c r="F1411" s="145"/>
      <c r="G1411" s="141" t="str">
        <f t="shared" ca="1" si="83"/>
        <v>hi</v>
      </c>
      <c r="H1411" s="141">
        <f t="shared" si="84"/>
        <v>0</v>
      </c>
      <c r="I1411" s="141">
        <f t="shared" ca="1" si="85"/>
        <v>0</v>
      </c>
      <c r="J1411" s="141">
        <f t="shared" ca="1" si="86"/>
        <v>0</v>
      </c>
    </row>
    <row r="1412" spans="1:10">
      <c r="A1412" s="145"/>
      <c r="B1412" s="146"/>
      <c r="C1412" s="145"/>
      <c r="D1412" s="145"/>
      <c r="E1412" s="145"/>
      <c r="F1412" s="145"/>
      <c r="G1412" s="141" t="str">
        <f t="shared" ca="1" si="83"/>
        <v>hi</v>
      </c>
      <c r="H1412" s="141">
        <f t="shared" si="84"/>
        <v>0</v>
      </c>
      <c r="I1412" s="141">
        <f t="shared" ca="1" si="85"/>
        <v>0</v>
      </c>
      <c r="J1412" s="141">
        <f t="shared" ca="1" si="86"/>
        <v>0</v>
      </c>
    </row>
    <row r="1413" spans="1:10">
      <c r="A1413" s="145"/>
      <c r="B1413" s="146"/>
      <c r="C1413" s="145"/>
      <c r="D1413" s="145"/>
      <c r="E1413" s="145"/>
      <c r="F1413" s="145"/>
      <c r="G1413" s="141" t="str">
        <f t="shared" ca="1" si="83"/>
        <v>hi</v>
      </c>
      <c r="H1413" s="141">
        <f t="shared" si="84"/>
        <v>0</v>
      </c>
      <c r="I1413" s="141">
        <f t="shared" ca="1" si="85"/>
        <v>0</v>
      </c>
      <c r="J1413" s="141">
        <f t="shared" ca="1" si="86"/>
        <v>0</v>
      </c>
    </row>
    <row r="1414" spans="1:10">
      <c r="A1414" s="145"/>
      <c r="B1414" s="146"/>
      <c r="C1414" s="145"/>
      <c r="D1414" s="145"/>
      <c r="E1414" s="145"/>
      <c r="F1414" s="145"/>
      <c r="G1414" s="141" t="str">
        <f t="shared" ca="1" si="83"/>
        <v>hi</v>
      </c>
      <c r="H1414" s="141">
        <f t="shared" si="84"/>
        <v>0</v>
      </c>
      <c r="I1414" s="141">
        <f t="shared" ca="1" si="85"/>
        <v>0</v>
      </c>
      <c r="J1414" s="141">
        <f t="shared" ca="1" si="86"/>
        <v>0</v>
      </c>
    </row>
    <row r="1415" spans="1:10">
      <c r="A1415" s="145"/>
      <c r="B1415" s="146"/>
      <c r="C1415" s="145"/>
      <c r="D1415" s="145"/>
      <c r="E1415" s="145"/>
      <c r="F1415" s="145"/>
      <c r="G1415" s="141" t="str">
        <f t="shared" ca="1" si="83"/>
        <v>hi</v>
      </c>
      <c r="H1415" s="141">
        <f t="shared" si="84"/>
        <v>0</v>
      </c>
      <c r="I1415" s="141">
        <f t="shared" ca="1" si="85"/>
        <v>0</v>
      </c>
      <c r="J1415" s="141">
        <f t="shared" ca="1" si="86"/>
        <v>0</v>
      </c>
    </row>
    <row r="1416" spans="1:10">
      <c r="A1416" s="145"/>
      <c r="B1416" s="146"/>
      <c r="C1416" s="145"/>
      <c r="D1416" s="145"/>
      <c r="E1416" s="145"/>
      <c r="F1416" s="145"/>
      <c r="G1416" s="141" t="str">
        <f t="shared" ca="1" si="83"/>
        <v>hi</v>
      </c>
      <c r="H1416" s="141">
        <f t="shared" si="84"/>
        <v>0</v>
      </c>
      <c r="I1416" s="141">
        <f t="shared" ca="1" si="85"/>
        <v>0</v>
      </c>
      <c r="J1416" s="141">
        <f t="shared" ca="1" si="86"/>
        <v>0</v>
      </c>
    </row>
    <row r="1417" spans="1:10">
      <c r="A1417" s="145"/>
      <c r="B1417" s="146"/>
      <c r="C1417" s="145"/>
      <c r="D1417" s="145"/>
      <c r="E1417" s="145"/>
      <c r="F1417" s="145"/>
      <c r="G1417" s="141" t="str">
        <f t="shared" ca="1" si="83"/>
        <v>hi</v>
      </c>
      <c r="H1417" s="141">
        <f t="shared" si="84"/>
        <v>0</v>
      </c>
      <c r="I1417" s="141">
        <f t="shared" ca="1" si="85"/>
        <v>0</v>
      </c>
      <c r="J1417" s="141">
        <f t="shared" ca="1" si="86"/>
        <v>0</v>
      </c>
    </row>
    <row r="1418" spans="1:10">
      <c r="A1418" s="145"/>
      <c r="B1418" s="146"/>
      <c r="C1418" s="145"/>
      <c r="D1418" s="145"/>
      <c r="E1418" s="145"/>
      <c r="F1418" s="145"/>
      <c r="G1418" s="141" t="str">
        <f t="shared" ca="1" si="83"/>
        <v>hi</v>
      </c>
      <c r="H1418" s="141">
        <f t="shared" si="84"/>
        <v>0</v>
      </c>
      <c r="I1418" s="141">
        <f t="shared" ca="1" si="85"/>
        <v>0</v>
      </c>
      <c r="J1418" s="141">
        <f t="shared" ca="1" si="86"/>
        <v>0</v>
      </c>
    </row>
    <row r="1419" spans="1:10">
      <c r="A1419" s="145"/>
      <c r="B1419" s="146"/>
      <c r="C1419" s="145"/>
      <c r="D1419" s="145"/>
      <c r="E1419" s="145"/>
      <c r="F1419" s="145"/>
      <c r="G1419" s="141" t="str">
        <f t="shared" ca="1" si="83"/>
        <v>hi</v>
      </c>
      <c r="H1419" s="141">
        <f t="shared" si="84"/>
        <v>0</v>
      </c>
      <c r="I1419" s="141">
        <f t="shared" ca="1" si="85"/>
        <v>0</v>
      </c>
      <c r="J1419" s="141">
        <f t="shared" ca="1" si="86"/>
        <v>0</v>
      </c>
    </row>
    <row r="1420" spans="1:10">
      <c r="A1420" s="145"/>
      <c r="B1420" s="146"/>
      <c r="C1420" s="145"/>
      <c r="D1420" s="145"/>
      <c r="E1420" s="145"/>
      <c r="F1420" s="145"/>
      <c r="G1420" s="141" t="str">
        <f t="shared" ca="1" si="83"/>
        <v>hi</v>
      </c>
      <c r="H1420" s="141">
        <f t="shared" si="84"/>
        <v>0</v>
      </c>
      <c r="I1420" s="141">
        <f t="shared" ca="1" si="85"/>
        <v>0</v>
      </c>
      <c r="J1420" s="141">
        <f t="shared" ca="1" si="86"/>
        <v>0</v>
      </c>
    </row>
    <row r="1421" spans="1:10">
      <c r="A1421" s="145"/>
      <c r="B1421" s="146"/>
      <c r="C1421" s="145"/>
      <c r="D1421" s="145"/>
      <c r="E1421" s="145"/>
      <c r="F1421" s="145"/>
      <c r="G1421" s="141" t="str">
        <f t="shared" ca="1" si="83"/>
        <v>hi</v>
      </c>
      <c r="H1421" s="141">
        <f t="shared" si="84"/>
        <v>0</v>
      </c>
      <c r="I1421" s="141">
        <f t="shared" ca="1" si="85"/>
        <v>0</v>
      </c>
      <c r="J1421" s="141">
        <f t="shared" ca="1" si="86"/>
        <v>0</v>
      </c>
    </row>
    <row r="1422" spans="1:10">
      <c r="A1422" s="145"/>
      <c r="B1422" s="146"/>
      <c r="C1422" s="145"/>
      <c r="D1422" s="145"/>
      <c r="E1422" s="145"/>
      <c r="F1422" s="145"/>
      <c r="G1422" s="141" t="str">
        <f t="shared" ref="G1422:G1485" ca="1" si="87">IF(F1422&gt;C1422,  IF($B$8=0,"lo",IF(RAND()&gt;$B$9,"lo","hi")),   IF($B$8=0,"hi",IF(RAND()&lt;=$B$9,"lo","hi"))   )</f>
        <v>hi</v>
      </c>
      <c r="H1422" s="141">
        <f t="shared" ref="H1422:H1485" si="88">C1422</f>
        <v>0</v>
      </c>
      <c r="I1422" s="141">
        <f t="shared" ref="I1422:I1485" ca="1" si="89">IF(G1422="hi",D1422,E1422)</f>
        <v>0</v>
      </c>
      <c r="J1422" s="141">
        <f t="shared" ref="J1422:J1485" ca="1" si="90">IF(G1422="hi",E1422,D1422)</f>
        <v>0</v>
      </c>
    </row>
    <row r="1423" spans="1:10">
      <c r="A1423" s="145"/>
      <c r="B1423" s="146"/>
      <c r="C1423" s="145"/>
      <c r="D1423" s="145"/>
      <c r="E1423" s="145"/>
      <c r="F1423" s="145"/>
      <c r="G1423" s="141" t="str">
        <f t="shared" ca="1" si="87"/>
        <v>hi</v>
      </c>
      <c r="H1423" s="141">
        <f t="shared" si="88"/>
        <v>0</v>
      </c>
      <c r="I1423" s="141">
        <f t="shared" ca="1" si="89"/>
        <v>0</v>
      </c>
      <c r="J1423" s="141">
        <f t="shared" ca="1" si="90"/>
        <v>0</v>
      </c>
    </row>
    <row r="1424" spans="1:10">
      <c r="A1424" s="145"/>
      <c r="B1424" s="146"/>
      <c r="C1424" s="145"/>
      <c r="D1424" s="145"/>
      <c r="E1424" s="145"/>
      <c r="F1424" s="145"/>
      <c r="G1424" s="141" t="str">
        <f t="shared" ca="1" si="87"/>
        <v>hi</v>
      </c>
      <c r="H1424" s="141">
        <f t="shared" si="88"/>
        <v>0</v>
      </c>
      <c r="I1424" s="141">
        <f t="shared" ca="1" si="89"/>
        <v>0</v>
      </c>
      <c r="J1424" s="141">
        <f t="shared" ca="1" si="90"/>
        <v>0</v>
      </c>
    </row>
    <row r="1425" spans="1:10">
      <c r="A1425" s="145"/>
      <c r="B1425" s="146"/>
      <c r="C1425" s="145"/>
      <c r="D1425" s="145"/>
      <c r="E1425" s="145"/>
      <c r="F1425" s="145"/>
      <c r="G1425" s="141" t="str">
        <f t="shared" ca="1" si="87"/>
        <v>hi</v>
      </c>
      <c r="H1425" s="141">
        <f t="shared" si="88"/>
        <v>0</v>
      </c>
      <c r="I1425" s="141">
        <f t="shared" ca="1" si="89"/>
        <v>0</v>
      </c>
      <c r="J1425" s="141">
        <f t="shared" ca="1" si="90"/>
        <v>0</v>
      </c>
    </row>
    <row r="1426" spans="1:10">
      <c r="A1426" s="145"/>
      <c r="B1426" s="146"/>
      <c r="C1426" s="145"/>
      <c r="D1426" s="145"/>
      <c r="E1426" s="145"/>
      <c r="F1426" s="145"/>
      <c r="G1426" s="141" t="str">
        <f t="shared" ca="1" si="87"/>
        <v>hi</v>
      </c>
      <c r="H1426" s="141">
        <f t="shared" si="88"/>
        <v>0</v>
      </c>
      <c r="I1426" s="141">
        <f t="shared" ca="1" si="89"/>
        <v>0</v>
      </c>
      <c r="J1426" s="141">
        <f t="shared" ca="1" si="90"/>
        <v>0</v>
      </c>
    </row>
    <row r="1427" spans="1:10">
      <c r="A1427" s="145"/>
      <c r="B1427" s="146"/>
      <c r="C1427" s="145"/>
      <c r="D1427" s="145"/>
      <c r="E1427" s="145"/>
      <c r="F1427" s="145"/>
      <c r="G1427" s="141" t="str">
        <f t="shared" ca="1" si="87"/>
        <v>hi</v>
      </c>
      <c r="H1427" s="141">
        <f t="shared" si="88"/>
        <v>0</v>
      </c>
      <c r="I1427" s="141">
        <f t="shared" ca="1" si="89"/>
        <v>0</v>
      </c>
      <c r="J1427" s="141">
        <f t="shared" ca="1" si="90"/>
        <v>0</v>
      </c>
    </row>
    <row r="1428" spans="1:10">
      <c r="A1428" s="145"/>
      <c r="B1428" s="146"/>
      <c r="C1428" s="145"/>
      <c r="D1428" s="145"/>
      <c r="E1428" s="145"/>
      <c r="F1428" s="145"/>
      <c r="G1428" s="141" t="str">
        <f t="shared" ca="1" si="87"/>
        <v>hi</v>
      </c>
      <c r="H1428" s="141">
        <f t="shared" si="88"/>
        <v>0</v>
      </c>
      <c r="I1428" s="141">
        <f t="shared" ca="1" si="89"/>
        <v>0</v>
      </c>
      <c r="J1428" s="141">
        <f t="shared" ca="1" si="90"/>
        <v>0</v>
      </c>
    </row>
    <row r="1429" spans="1:10">
      <c r="A1429" s="145"/>
      <c r="B1429" s="146"/>
      <c r="C1429" s="145"/>
      <c r="D1429" s="145"/>
      <c r="E1429" s="145"/>
      <c r="F1429" s="145"/>
      <c r="G1429" s="141" t="str">
        <f t="shared" ca="1" si="87"/>
        <v>hi</v>
      </c>
      <c r="H1429" s="141">
        <f t="shared" si="88"/>
        <v>0</v>
      </c>
      <c r="I1429" s="141">
        <f t="shared" ca="1" si="89"/>
        <v>0</v>
      </c>
      <c r="J1429" s="141">
        <f t="shared" ca="1" si="90"/>
        <v>0</v>
      </c>
    </row>
    <row r="1430" spans="1:10">
      <c r="A1430" s="145"/>
      <c r="B1430" s="146"/>
      <c r="C1430" s="145"/>
      <c r="D1430" s="145"/>
      <c r="E1430" s="145"/>
      <c r="F1430" s="145"/>
      <c r="G1430" s="141" t="str">
        <f t="shared" ca="1" si="87"/>
        <v>hi</v>
      </c>
      <c r="H1430" s="141">
        <f t="shared" si="88"/>
        <v>0</v>
      </c>
      <c r="I1430" s="141">
        <f t="shared" ca="1" si="89"/>
        <v>0</v>
      </c>
      <c r="J1430" s="141">
        <f t="shared" ca="1" si="90"/>
        <v>0</v>
      </c>
    </row>
    <row r="1431" spans="1:10">
      <c r="A1431" s="145"/>
      <c r="B1431" s="146"/>
      <c r="C1431" s="145"/>
      <c r="D1431" s="145"/>
      <c r="E1431" s="145"/>
      <c r="F1431" s="145"/>
      <c r="G1431" s="141" t="str">
        <f t="shared" ca="1" si="87"/>
        <v>hi</v>
      </c>
      <c r="H1431" s="141">
        <f t="shared" si="88"/>
        <v>0</v>
      </c>
      <c r="I1431" s="141">
        <f t="shared" ca="1" si="89"/>
        <v>0</v>
      </c>
      <c r="J1431" s="141">
        <f t="shared" ca="1" si="90"/>
        <v>0</v>
      </c>
    </row>
    <row r="1432" spans="1:10">
      <c r="A1432" s="145"/>
      <c r="B1432" s="146"/>
      <c r="C1432" s="145"/>
      <c r="D1432" s="145"/>
      <c r="E1432" s="145"/>
      <c r="F1432" s="145"/>
      <c r="G1432" s="141" t="str">
        <f t="shared" ca="1" si="87"/>
        <v>hi</v>
      </c>
      <c r="H1432" s="141">
        <f t="shared" si="88"/>
        <v>0</v>
      </c>
      <c r="I1432" s="141">
        <f t="shared" ca="1" si="89"/>
        <v>0</v>
      </c>
      <c r="J1432" s="141">
        <f t="shared" ca="1" si="90"/>
        <v>0</v>
      </c>
    </row>
    <row r="1433" spans="1:10">
      <c r="A1433" s="145"/>
      <c r="B1433" s="146"/>
      <c r="C1433" s="145"/>
      <c r="D1433" s="145"/>
      <c r="E1433" s="145"/>
      <c r="F1433" s="145"/>
      <c r="G1433" s="141" t="str">
        <f t="shared" ca="1" si="87"/>
        <v>hi</v>
      </c>
      <c r="H1433" s="141">
        <f t="shared" si="88"/>
        <v>0</v>
      </c>
      <c r="I1433" s="141">
        <f t="shared" ca="1" si="89"/>
        <v>0</v>
      </c>
      <c r="J1433" s="141">
        <f t="shared" ca="1" si="90"/>
        <v>0</v>
      </c>
    </row>
    <row r="1434" spans="1:10">
      <c r="A1434" s="145"/>
      <c r="B1434" s="146"/>
      <c r="C1434" s="145"/>
      <c r="D1434" s="145"/>
      <c r="E1434" s="145"/>
      <c r="F1434" s="145"/>
      <c r="G1434" s="141" t="str">
        <f t="shared" ca="1" si="87"/>
        <v>hi</v>
      </c>
      <c r="H1434" s="141">
        <f t="shared" si="88"/>
        <v>0</v>
      </c>
      <c r="I1434" s="141">
        <f t="shared" ca="1" si="89"/>
        <v>0</v>
      </c>
      <c r="J1434" s="141">
        <f t="shared" ca="1" si="90"/>
        <v>0</v>
      </c>
    </row>
    <row r="1435" spans="1:10">
      <c r="A1435" s="145"/>
      <c r="B1435" s="146"/>
      <c r="C1435" s="145"/>
      <c r="D1435" s="145"/>
      <c r="E1435" s="145"/>
      <c r="F1435" s="145"/>
      <c r="G1435" s="141" t="str">
        <f t="shared" ca="1" si="87"/>
        <v>hi</v>
      </c>
      <c r="H1435" s="141">
        <f t="shared" si="88"/>
        <v>0</v>
      </c>
      <c r="I1435" s="141">
        <f t="shared" ca="1" si="89"/>
        <v>0</v>
      </c>
      <c r="J1435" s="141">
        <f t="shared" ca="1" si="90"/>
        <v>0</v>
      </c>
    </row>
    <row r="1436" spans="1:10">
      <c r="A1436" s="145"/>
      <c r="B1436" s="146"/>
      <c r="C1436" s="145"/>
      <c r="D1436" s="145"/>
      <c r="E1436" s="145"/>
      <c r="F1436" s="145"/>
      <c r="G1436" s="141" t="str">
        <f t="shared" ca="1" si="87"/>
        <v>hi</v>
      </c>
      <c r="H1436" s="141">
        <f t="shared" si="88"/>
        <v>0</v>
      </c>
      <c r="I1436" s="141">
        <f t="shared" ca="1" si="89"/>
        <v>0</v>
      </c>
      <c r="J1436" s="141">
        <f t="shared" ca="1" si="90"/>
        <v>0</v>
      </c>
    </row>
    <row r="1437" spans="1:10">
      <c r="A1437" s="145"/>
      <c r="B1437" s="146"/>
      <c r="C1437" s="145"/>
      <c r="D1437" s="145"/>
      <c r="E1437" s="145"/>
      <c r="F1437" s="145"/>
      <c r="G1437" s="141" t="str">
        <f t="shared" ca="1" si="87"/>
        <v>hi</v>
      </c>
      <c r="H1437" s="141">
        <f t="shared" si="88"/>
        <v>0</v>
      </c>
      <c r="I1437" s="141">
        <f t="shared" ca="1" si="89"/>
        <v>0</v>
      </c>
      <c r="J1437" s="141">
        <f t="shared" ca="1" si="90"/>
        <v>0</v>
      </c>
    </row>
    <row r="1438" spans="1:10">
      <c r="A1438" s="145"/>
      <c r="B1438" s="146"/>
      <c r="C1438" s="145"/>
      <c r="D1438" s="145"/>
      <c r="E1438" s="145"/>
      <c r="F1438" s="145"/>
      <c r="G1438" s="141" t="str">
        <f t="shared" ca="1" si="87"/>
        <v>hi</v>
      </c>
      <c r="H1438" s="141">
        <f t="shared" si="88"/>
        <v>0</v>
      </c>
      <c r="I1438" s="141">
        <f t="shared" ca="1" si="89"/>
        <v>0</v>
      </c>
      <c r="J1438" s="141">
        <f t="shared" ca="1" si="90"/>
        <v>0</v>
      </c>
    </row>
    <row r="1439" spans="1:10">
      <c r="A1439" s="145"/>
      <c r="B1439" s="146"/>
      <c r="C1439" s="145"/>
      <c r="D1439" s="145"/>
      <c r="E1439" s="145"/>
      <c r="F1439" s="145"/>
      <c r="G1439" s="141" t="str">
        <f t="shared" ca="1" si="87"/>
        <v>hi</v>
      </c>
      <c r="H1439" s="141">
        <f t="shared" si="88"/>
        <v>0</v>
      </c>
      <c r="I1439" s="141">
        <f t="shared" ca="1" si="89"/>
        <v>0</v>
      </c>
      <c r="J1439" s="141">
        <f t="shared" ca="1" si="90"/>
        <v>0</v>
      </c>
    </row>
    <row r="1440" spans="1:10">
      <c r="A1440" s="145"/>
      <c r="B1440" s="146"/>
      <c r="C1440" s="145"/>
      <c r="D1440" s="145"/>
      <c r="E1440" s="145"/>
      <c r="F1440" s="145"/>
      <c r="G1440" s="141" t="str">
        <f t="shared" ca="1" si="87"/>
        <v>hi</v>
      </c>
      <c r="H1440" s="141">
        <f t="shared" si="88"/>
        <v>0</v>
      </c>
      <c r="I1440" s="141">
        <f t="shared" ca="1" si="89"/>
        <v>0</v>
      </c>
      <c r="J1440" s="141">
        <f t="shared" ca="1" si="90"/>
        <v>0</v>
      </c>
    </row>
    <row r="1441" spans="1:10">
      <c r="A1441" s="145"/>
      <c r="B1441" s="146"/>
      <c r="C1441" s="145"/>
      <c r="D1441" s="145"/>
      <c r="E1441" s="145"/>
      <c r="F1441" s="145"/>
      <c r="G1441" s="141" t="str">
        <f t="shared" ca="1" si="87"/>
        <v>hi</v>
      </c>
      <c r="H1441" s="141">
        <f t="shared" si="88"/>
        <v>0</v>
      </c>
      <c r="I1441" s="141">
        <f t="shared" ca="1" si="89"/>
        <v>0</v>
      </c>
      <c r="J1441" s="141">
        <f t="shared" ca="1" si="90"/>
        <v>0</v>
      </c>
    </row>
    <row r="1442" spans="1:10">
      <c r="A1442" s="145"/>
      <c r="B1442" s="146"/>
      <c r="C1442" s="145"/>
      <c r="D1442" s="145"/>
      <c r="E1442" s="145"/>
      <c r="F1442" s="145"/>
      <c r="G1442" s="141" t="str">
        <f t="shared" ca="1" si="87"/>
        <v>hi</v>
      </c>
      <c r="H1442" s="141">
        <f t="shared" si="88"/>
        <v>0</v>
      </c>
      <c r="I1442" s="141">
        <f t="shared" ca="1" si="89"/>
        <v>0</v>
      </c>
      <c r="J1442" s="141">
        <f t="shared" ca="1" si="90"/>
        <v>0</v>
      </c>
    </row>
    <row r="1443" spans="1:10">
      <c r="A1443" s="145"/>
      <c r="B1443" s="146"/>
      <c r="C1443" s="145"/>
      <c r="D1443" s="145"/>
      <c r="E1443" s="145"/>
      <c r="F1443" s="145"/>
      <c r="G1443" s="141" t="str">
        <f t="shared" ca="1" si="87"/>
        <v>hi</v>
      </c>
      <c r="H1443" s="141">
        <f t="shared" si="88"/>
        <v>0</v>
      </c>
      <c r="I1443" s="141">
        <f t="shared" ca="1" si="89"/>
        <v>0</v>
      </c>
      <c r="J1443" s="141">
        <f t="shared" ca="1" si="90"/>
        <v>0</v>
      </c>
    </row>
    <row r="1444" spans="1:10">
      <c r="A1444" s="145"/>
      <c r="B1444" s="146"/>
      <c r="C1444" s="145"/>
      <c r="D1444" s="145"/>
      <c r="E1444" s="145"/>
      <c r="F1444" s="145"/>
      <c r="G1444" s="141" t="str">
        <f t="shared" ca="1" si="87"/>
        <v>hi</v>
      </c>
      <c r="H1444" s="141">
        <f t="shared" si="88"/>
        <v>0</v>
      </c>
      <c r="I1444" s="141">
        <f t="shared" ca="1" si="89"/>
        <v>0</v>
      </c>
      <c r="J1444" s="141">
        <f t="shared" ca="1" si="90"/>
        <v>0</v>
      </c>
    </row>
    <row r="1445" spans="1:10">
      <c r="A1445" s="145"/>
      <c r="B1445" s="146"/>
      <c r="C1445" s="145"/>
      <c r="D1445" s="145"/>
      <c r="E1445" s="145"/>
      <c r="F1445" s="145"/>
      <c r="G1445" s="141" t="str">
        <f t="shared" ca="1" si="87"/>
        <v>hi</v>
      </c>
      <c r="H1445" s="141">
        <f t="shared" si="88"/>
        <v>0</v>
      </c>
      <c r="I1445" s="141">
        <f t="shared" ca="1" si="89"/>
        <v>0</v>
      </c>
      <c r="J1445" s="141">
        <f t="shared" ca="1" si="90"/>
        <v>0</v>
      </c>
    </row>
    <row r="1446" spans="1:10">
      <c r="A1446" s="145"/>
      <c r="B1446" s="146"/>
      <c r="C1446" s="145"/>
      <c r="D1446" s="145"/>
      <c r="E1446" s="145"/>
      <c r="F1446" s="145"/>
      <c r="G1446" s="141" t="str">
        <f t="shared" ca="1" si="87"/>
        <v>hi</v>
      </c>
      <c r="H1446" s="141">
        <f t="shared" si="88"/>
        <v>0</v>
      </c>
      <c r="I1446" s="141">
        <f t="shared" ca="1" si="89"/>
        <v>0</v>
      </c>
      <c r="J1446" s="141">
        <f t="shared" ca="1" si="90"/>
        <v>0</v>
      </c>
    </row>
    <row r="1447" spans="1:10">
      <c r="A1447" s="145"/>
      <c r="B1447" s="146"/>
      <c r="C1447" s="145"/>
      <c r="D1447" s="145"/>
      <c r="E1447" s="145"/>
      <c r="F1447" s="145"/>
      <c r="G1447" s="141" t="str">
        <f t="shared" ca="1" si="87"/>
        <v>hi</v>
      </c>
      <c r="H1447" s="141">
        <f t="shared" si="88"/>
        <v>0</v>
      </c>
      <c r="I1447" s="141">
        <f t="shared" ca="1" si="89"/>
        <v>0</v>
      </c>
      <c r="J1447" s="141">
        <f t="shared" ca="1" si="90"/>
        <v>0</v>
      </c>
    </row>
    <row r="1448" spans="1:10">
      <c r="A1448" s="145"/>
      <c r="B1448" s="146"/>
      <c r="C1448" s="145"/>
      <c r="D1448" s="145"/>
      <c r="E1448" s="145"/>
      <c r="F1448" s="145"/>
      <c r="G1448" s="141" t="str">
        <f t="shared" ca="1" si="87"/>
        <v>hi</v>
      </c>
      <c r="H1448" s="141">
        <f t="shared" si="88"/>
        <v>0</v>
      </c>
      <c r="I1448" s="141">
        <f t="shared" ca="1" si="89"/>
        <v>0</v>
      </c>
      <c r="J1448" s="141">
        <f t="shared" ca="1" si="90"/>
        <v>0</v>
      </c>
    </row>
    <row r="1449" spans="1:10">
      <c r="A1449" s="145"/>
      <c r="B1449" s="146"/>
      <c r="C1449" s="145"/>
      <c r="D1449" s="145"/>
      <c r="E1449" s="145"/>
      <c r="F1449" s="145"/>
      <c r="G1449" s="141" t="str">
        <f t="shared" ca="1" si="87"/>
        <v>hi</v>
      </c>
      <c r="H1449" s="141">
        <f t="shared" si="88"/>
        <v>0</v>
      </c>
      <c r="I1449" s="141">
        <f t="shared" ca="1" si="89"/>
        <v>0</v>
      </c>
      <c r="J1449" s="141">
        <f t="shared" ca="1" si="90"/>
        <v>0</v>
      </c>
    </row>
    <row r="1450" spans="1:10">
      <c r="A1450" s="145"/>
      <c r="B1450" s="146"/>
      <c r="C1450" s="145"/>
      <c r="D1450" s="145"/>
      <c r="E1450" s="145"/>
      <c r="F1450" s="145"/>
      <c r="G1450" s="141" t="str">
        <f t="shared" ca="1" si="87"/>
        <v>hi</v>
      </c>
      <c r="H1450" s="141">
        <f t="shared" si="88"/>
        <v>0</v>
      </c>
      <c r="I1450" s="141">
        <f t="shared" ca="1" si="89"/>
        <v>0</v>
      </c>
      <c r="J1450" s="141">
        <f t="shared" ca="1" si="90"/>
        <v>0</v>
      </c>
    </row>
    <row r="1451" spans="1:10">
      <c r="A1451" s="145"/>
      <c r="B1451" s="146"/>
      <c r="C1451" s="145"/>
      <c r="D1451" s="145"/>
      <c r="E1451" s="145"/>
      <c r="F1451" s="145"/>
      <c r="G1451" s="141" t="str">
        <f t="shared" ca="1" si="87"/>
        <v>hi</v>
      </c>
      <c r="H1451" s="141">
        <f t="shared" si="88"/>
        <v>0</v>
      </c>
      <c r="I1451" s="141">
        <f t="shared" ca="1" si="89"/>
        <v>0</v>
      </c>
      <c r="J1451" s="141">
        <f t="shared" ca="1" si="90"/>
        <v>0</v>
      </c>
    </row>
    <row r="1452" spans="1:10">
      <c r="A1452" s="145"/>
      <c r="B1452" s="146"/>
      <c r="C1452" s="145"/>
      <c r="D1452" s="145"/>
      <c r="E1452" s="145"/>
      <c r="F1452" s="145"/>
      <c r="G1452" s="141" t="str">
        <f t="shared" ca="1" si="87"/>
        <v>hi</v>
      </c>
      <c r="H1452" s="141">
        <f t="shared" si="88"/>
        <v>0</v>
      </c>
      <c r="I1452" s="141">
        <f t="shared" ca="1" si="89"/>
        <v>0</v>
      </c>
      <c r="J1452" s="141">
        <f t="shared" ca="1" si="90"/>
        <v>0</v>
      </c>
    </row>
    <row r="1453" spans="1:10">
      <c r="A1453" s="145"/>
      <c r="B1453" s="146"/>
      <c r="C1453" s="145"/>
      <c r="D1453" s="145"/>
      <c r="E1453" s="145"/>
      <c r="F1453" s="145"/>
      <c r="G1453" s="141" t="str">
        <f t="shared" ca="1" si="87"/>
        <v>hi</v>
      </c>
      <c r="H1453" s="141">
        <f t="shared" si="88"/>
        <v>0</v>
      </c>
      <c r="I1453" s="141">
        <f t="shared" ca="1" si="89"/>
        <v>0</v>
      </c>
      <c r="J1453" s="141">
        <f t="shared" ca="1" si="90"/>
        <v>0</v>
      </c>
    </row>
    <row r="1454" spans="1:10">
      <c r="A1454" s="145"/>
      <c r="B1454" s="146"/>
      <c r="C1454" s="145"/>
      <c r="D1454" s="145"/>
      <c r="E1454" s="145"/>
      <c r="F1454" s="145"/>
      <c r="G1454" s="141" t="str">
        <f t="shared" ca="1" si="87"/>
        <v>hi</v>
      </c>
      <c r="H1454" s="141">
        <f t="shared" si="88"/>
        <v>0</v>
      </c>
      <c r="I1454" s="141">
        <f t="shared" ca="1" si="89"/>
        <v>0</v>
      </c>
      <c r="J1454" s="141">
        <f t="shared" ca="1" si="90"/>
        <v>0</v>
      </c>
    </row>
    <row r="1455" spans="1:10">
      <c r="A1455" s="145"/>
      <c r="B1455" s="146"/>
      <c r="C1455" s="145"/>
      <c r="D1455" s="145"/>
      <c r="E1455" s="145"/>
      <c r="F1455" s="145"/>
      <c r="G1455" s="141" t="str">
        <f t="shared" ca="1" si="87"/>
        <v>hi</v>
      </c>
      <c r="H1455" s="141">
        <f t="shared" si="88"/>
        <v>0</v>
      </c>
      <c r="I1455" s="141">
        <f t="shared" ca="1" si="89"/>
        <v>0</v>
      </c>
      <c r="J1455" s="141">
        <f t="shared" ca="1" si="90"/>
        <v>0</v>
      </c>
    </row>
    <row r="1456" spans="1:10">
      <c r="A1456" s="145"/>
      <c r="B1456" s="146"/>
      <c r="C1456" s="145"/>
      <c r="D1456" s="145"/>
      <c r="E1456" s="145"/>
      <c r="F1456" s="145"/>
      <c r="G1456" s="141" t="str">
        <f t="shared" ca="1" si="87"/>
        <v>hi</v>
      </c>
      <c r="H1456" s="141">
        <f t="shared" si="88"/>
        <v>0</v>
      </c>
      <c r="I1456" s="141">
        <f t="shared" ca="1" si="89"/>
        <v>0</v>
      </c>
      <c r="J1456" s="141">
        <f t="shared" ca="1" si="90"/>
        <v>0</v>
      </c>
    </row>
    <row r="1457" spans="1:10">
      <c r="A1457" s="145"/>
      <c r="B1457" s="146"/>
      <c r="C1457" s="145"/>
      <c r="D1457" s="145"/>
      <c r="E1457" s="145"/>
      <c r="F1457" s="145"/>
      <c r="G1457" s="141" t="str">
        <f t="shared" ca="1" si="87"/>
        <v>hi</v>
      </c>
      <c r="H1457" s="141">
        <f t="shared" si="88"/>
        <v>0</v>
      </c>
      <c r="I1457" s="141">
        <f t="shared" ca="1" si="89"/>
        <v>0</v>
      </c>
      <c r="J1457" s="141">
        <f t="shared" ca="1" si="90"/>
        <v>0</v>
      </c>
    </row>
    <row r="1458" spans="1:10">
      <c r="A1458" s="145"/>
      <c r="B1458" s="146"/>
      <c r="C1458" s="145"/>
      <c r="D1458" s="145"/>
      <c r="E1458" s="145"/>
      <c r="F1458" s="145"/>
      <c r="G1458" s="141" t="str">
        <f t="shared" ca="1" si="87"/>
        <v>hi</v>
      </c>
      <c r="H1458" s="141">
        <f t="shared" si="88"/>
        <v>0</v>
      </c>
      <c r="I1458" s="141">
        <f t="shared" ca="1" si="89"/>
        <v>0</v>
      </c>
      <c r="J1458" s="141">
        <f t="shared" ca="1" si="90"/>
        <v>0</v>
      </c>
    </row>
    <row r="1459" spans="1:10">
      <c r="A1459" s="145"/>
      <c r="B1459" s="146"/>
      <c r="C1459" s="145"/>
      <c r="D1459" s="145"/>
      <c r="E1459" s="145"/>
      <c r="F1459" s="145"/>
      <c r="G1459" s="141" t="str">
        <f t="shared" ca="1" si="87"/>
        <v>hi</v>
      </c>
      <c r="H1459" s="141">
        <f t="shared" si="88"/>
        <v>0</v>
      </c>
      <c r="I1459" s="141">
        <f t="shared" ca="1" si="89"/>
        <v>0</v>
      </c>
      <c r="J1459" s="141">
        <f t="shared" ca="1" si="90"/>
        <v>0</v>
      </c>
    </row>
    <row r="1460" spans="1:10">
      <c r="A1460" s="145"/>
      <c r="B1460" s="146"/>
      <c r="C1460" s="145"/>
      <c r="D1460" s="145"/>
      <c r="E1460" s="145"/>
      <c r="F1460" s="145"/>
      <c r="G1460" s="141" t="str">
        <f t="shared" ca="1" si="87"/>
        <v>hi</v>
      </c>
      <c r="H1460" s="141">
        <f t="shared" si="88"/>
        <v>0</v>
      </c>
      <c r="I1460" s="141">
        <f t="shared" ca="1" si="89"/>
        <v>0</v>
      </c>
      <c r="J1460" s="141">
        <f t="shared" ca="1" si="90"/>
        <v>0</v>
      </c>
    </row>
    <row r="1461" spans="1:10">
      <c r="A1461" s="145"/>
      <c r="B1461" s="146"/>
      <c r="C1461" s="145"/>
      <c r="D1461" s="145"/>
      <c r="E1461" s="145"/>
      <c r="F1461" s="145"/>
      <c r="G1461" s="141" t="str">
        <f t="shared" ca="1" si="87"/>
        <v>hi</v>
      </c>
      <c r="H1461" s="141">
        <f t="shared" si="88"/>
        <v>0</v>
      </c>
      <c r="I1461" s="141">
        <f t="shared" ca="1" si="89"/>
        <v>0</v>
      </c>
      <c r="J1461" s="141">
        <f t="shared" ca="1" si="90"/>
        <v>0</v>
      </c>
    </row>
    <row r="1462" spans="1:10">
      <c r="A1462" s="145"/>
      <c r="B1462" s="146"/>
      <c r="C1462" s="145"/>
      <c r="D1462" s="145"/>
      <c r="E1462" s="145"/>
      <c r="F1462" s="145"/>
      <c r="G1462" s="141" t="str">
        <f t="shared" ca="1" si="87"/>
        <v>hi</v>
      </c>
      <c r="H1462" s="141">
        <f t="shared" si="88"/>
        <v>0</v>
      </c>
      <c r="I1462" s="141">
        <f t="shared" ca="1" si="89"/>
        <v>0</v>
      </c>
      <c r="J1462" s="141">
        <f t="shared" ca="1" si="90"/>
        <v>0</v>
      </c>
    </row>
    <row r="1463" spans="1:10">
      <c r="A1463" s="145"/>
      <c r="B1463" s="146"/>
      <c r="C1463" s="145"/>
      <c r="D1463" s="145"/>
      <c r="E1463" s="145"/>
      <c r="F1463" s="145"/>
      <c r="G1463" s="141" t="str">
        <f t="shared" ca="1" si="87"/>
        <v>hi</v>
      </c>
      <c r="H1463" s="141">
        <f t="shared" si="88"/>
        <v>0</v>
      </c>
      <c r="I1463" s="141">
        <f t="shared" ca="1" si="89"/>
        <v>0</v>
      </c>
      <c r="J1463" s="141">
        <f t="shared" ca="1" si="90"/>
        <v>0</v>
      </c>
    </row>
    <row r="1464" spans="1:10">
      <c r="A1464" s="145"/>
      <c r="B1464" s="146"/>
      <c r="C1464" s="145"/>
      <c r="D1464" s="145"/>
      <c r="E1464" s="145"/>
      <c r="F1464" s="145"/>
      <c r="G1464" s="141" t="str">
        <f t="shared" ca="1" si="87"/>
        <v>hi</v>
      </c>
      <c r="H1464" s="141">
        <f t="shared" si="88"/>
        <v>0</v>
      </c>
      <c r="I1464" s="141">
        <f t="shared" ca="1" si="89"/>
        <v>0</v>
      </c>
      <c r="J1464" s="141">
        <f t="shared" ca="1" si="90"/>
        <v>0</v>
      </c>
    </row>
    <row r="1465" spans="1:10">
      <c r="A1465" s="145"/>
      <c r="B1465" s="146"/>
      <c r="C1465" s="145"/>
      <c r="D1465" s="145"/>
      <c r="E1465" s="145"/>
      <c r="F1465" s="145"/>
      <c r="G1465" s="141" t="str">
        <f t="shared" ca="1" si="87"/>
        <v>hi</v>
      </c>
      <c r="H1465" s="141">
        <f t="shared" si="88"/>
        <v>0</v>
      </c>
      <c r="I1465" s="141">
        <f t="shared" ca="1" si="89"/>
        <v>0</v>
      </c>
      <c r="J1465" s="141">
        <f t="shared" ca="1" si="90"/>
        <v>0</v>
      </c>
    </row>
    <row r="1466" spans="1:10">
      <c r="A1466" s="145"/>
      <c r="B1466" s="146"/>
      <c r="C1466" s="145"/>
      <c r="D1466" s="145"/>
      <c r="E1466" s="145"/>
      <c r="F1466" s="145"/>
      <c r="G1466" s="141" t="str">
        <f t="shared" ca="1" si="87"/>
        <v>hi</v>
      </c>
      <c r="H1466" s="141">
        <f t="shared" si="88"/>
        <v>0</v>
      </c>
      <c r="I1466" s="141">
        <f t="shared" ca="1" si="89"/>
        <v>0</v>
      </c>
      <c r="J1466" s="141">
        <f t="shared" ca="1" si="90"/>
        <v>0</v>
      </c>
    </row>
    <row r="1467" spans="1:10">
      <c r="A1467" s="145"/>
      <c r="B1467" s="146"/>
      <c r="C1467" s="145"/>
      <c r="D1467" s="145"/>
      <c r="E1467" s="145"/>
      <c r="F1467" s="145"/>
      <c r="G1467" s="141" t="str">
        <f t="shared" ca="1" si="87"/>
        <v>hi</v>
      </c>
      <c r="H1467" s="141">
        <f t="shared" si="88"/>
        <v>0</v>
      </c>
      <c r="I1467" s="141">
        <f t="shared" ca="1" si="89"/>
        <v>0</v>
      </c>
      <c r="J1467" s="141">
        <f t="shared" ca="1" si="90"/>
        <v>0</v>
      </c>
    </row>
    <row r="1468" spans="1:10">
      <c r="A1468" s="145"/>
      <c r="B1468" s="146"/>
      <c r="C1468" s="145"/>
      <c r="D1468" s="145"/>
      <c r="E1468" s="145"/>
      <c r="F1468" s="145"/>
      <c r="G1468" s="141" t="str">
        <f t="shared" ca="1" si="87"/>
        <v>hi</v>
      </c>
      <c r="H1468" s="141">
        <f t="shared" si="88"/>
        <v>0</v>
      </c>
      <c r="I1468" s="141">
        <f t="shared" ca="1" si="89"/>
        <v>0</v>
      </c>
      <c r="J1468" s="141">
        <f t="shared" ca="1" si="90"/>
        <v>0</v>
      </c>
    </row>
    <row r="1469" spans="1:10">
      <c r="A1469" s="145"/>
      <c r="B1469" s="146"/>
      <c r="C1469" s="145"/>
      <c r="D1469" s="145"/>
      <c r="E1469" s="145"/>
      <c r="F1469" s="145"/>
      <c r="G1469" s="141" t="str">
        <f t="shared" ca="1" si="87"/>
        <v>hi</v>
      </c>
      <c r="H1469" s="141">
        <f t="shared" si="88"/>
        <v>0</v>
      </c>
      <c r="I1469" s="141">
        <f t="shared" ca="1" si="89"/>
        <v>0</v>
      </c>
      <c r="J1469" s="141">
        <f t="shared" ca="1" si="90"/>
        <v>0</v>
      </c>
    </row>
    <row r="1470" spans="1:10">
      <c r="A1470" s="145"/>
      <c r="B1470" s="146"/>
      <c r="C1470" s="145"/>
      <c r="D1470" s="145"/>
      <c r="E1470" s="145"/>
      <c r="F1470" s="145"/>
      <c r="G1470" s="141" t="str">
        <f t="shared" ca="1" si="87"/>
        <v>hi</v>
      </c>
      <c r="H1470" s="141">
        <f t="shared" si="88"/>
        <v>0</v>
      </c>
      <c r="I1470" s="141">
        <f t="shared" ca="1" si="89"/>
        <v>0</v>
      </c>
      <c r="J1470" s="141">
        <f t="shared" ca="1" si="90"/>
        <v>0</v>
      </c>
    </row>
    <row r="1471" spans="1:10">
      <c r="A1471" s="145"/>
      <c r="B1471" s="146"/>
      <c r="C1471" s="145"/>
      <c r="D1471" s="145"/>
      <c r="E1471" s="145"/>
      <c r="F1471" s="145"/>
      <c r="G1471" s="141" t="str">
        <f t="shared" ca="1" si="87"/>
        <v>hi</v>
      </c>
      <c r="H1471" s="141">
        <f t="shared" si="88"/>
        <v>0</v>
      </c>
      <c r="I1471" s="141">
        <f t="shared" ca="1" si="89"/>
        <v>0</v>
      </c>
      <c r="J1471" s="141">
        <f t="shared" ca="1" si="90"/>
        <v>0</v>
      </c>
    </row>
    <row r="1472" spans="1:10">
      <c r="A1472" s="145"/>
      <c r="B1472" s="146"/>
      <c r="C1472" s="145"/>
      <c r="D1472" s="145"/>
      <c r="E1472" s="145"/>
      <c r="F1472" s="145"/>
      <c r="G1472" s="141" t="str">
        <f t="shared" ca="1" si="87"/>
        <v>hi</v>
      </c>
      <c r="H1472" s="141">
        <f t="shared" si="88"/>
        <v>0</v>
      </c>
      <c r="I1472" s="141">
        <f t="shared" ca="1" si="89"/>
        <v>0</v>
      </c>
      <c r="J1472" s="141">
        <f t="shared" ca="1" si="90"/>
        <v>0</v>
      </c>
    </row>
    <row r="1473" spans="1:10">
      <c r="A1473" s="145"/>
      <c r="B1473" s="146"/>
      <c r="C1473" s="145"/>
      <c r="D1473" s="145"/>
      <c r="E1473" s="145"/>
      <c r="F1473" s="145"/>
      <c r="G1473" s="141" t="str">
        <f t="shared" ca="1" si="87"/>
        <v>hi</v>
      </c>
      <c r="H1473" s="141">
        <f t="shared" si="88"/>
        <v>0</v>
      </c>
      <c r="I1473" s="141">
        <f t="shared" ca="1" si="89"/>
        <v>0</v>
      </c>
      <c r="J1473" s="141">
        <f t="shared" ca="1" si="90"/>
        <v>0</v>
      </c>
    </row>
    <row r="1474" spans="1:10">
      <c r="A1474" s="145"/>
      <c r="B1474" s="146"/>
      <c r="C1474" s="145"/>
      <c r="D1474" s="145"/>
      <c r="E1474" s="145"/>
      <c r="F1474" s="145"/>
      <c r="G1474" s="141" t="str">
        <f t="shared" ca="1" si="87"/>
        <v>hi</v>
      </c>
      <c r="H1474" s="141">
        <f t="shared" si="88"/>
        <v>0</v>
      </c>
      <c r="I1474" s="141">
        <f t="shared" ca="1" si="89"/>
        <v>0</v>
      </c>
      <c r="J1474" s="141">
        <f t="shared" ca="1" si="90"/>
        <v>0</v>
      </c>
    </row>
    <row r="1475" spans="1:10">
      <c r="A1475" s="145"/>
      <c r="B1475" s="146"/>
      <c r="C1475" s="145"/>
      <c r="D1475" s="145"/>
      <c r="E1475" s="145"/>
      <c r="F1475" s="145"/>
      <c r="G1475" s="141" t="str">
        <f t="shared" ca="1" si="87"/>
        <v>hi</v>
      </c>
      <c r="H1475" s="141">
        <f t="shared" si="88"/>
        <v>0</v>
      </c>
      <c r="I1475" s="141">
        <f t="shared" ca="1" si="89"/>
        <v>0</v>
      </c>
      <c r="J1475" s="141">
        <f t="shared" ca="1" si="90"/>
        <v>0</v>
      </c>
    </row>
    <row r="1476" spans="1:10">
      <c r="A1476" s="145"/>
      <c r="B1476" s="146"/>
      <c r="C1476" s="145"/>
      <c r="D1476" s="145"/>
      <c r="E1476" s="145"/>
      <c r="F1476" s="145"/>
      <c r="G1476" s="141" t="str">
        <f t="shared" ca="1" si="87"/>
        <v>hi</v>
      </c>
      <c r="H1476" s="141">
        <f t="shared" si="88"/>
        <v>0</v>
      </c>
      <c r="I1476" s="141">
        <f t="shared" ca="1" si="89"/>
        <v>0</v>
      </c>
      <c r="J1476" s="141">
        <f t="shared" ca="1" si="90"/>
        <v>0</v>
      </c>
    </row>
    <row r="1477" spans="1:10">
      <c r="A1477" s="145"/>
      <c r="B1477" s="146"/>
      <c r="C1477" s="145"/>
      <c r="D1477" s="145"/>
      <c r="E1477" s="145"/>
      <c r="F1477" s="145"/>
      <c r="G1477" s="141" t="str">
        <f t="shared" ca="1" si="87"/>
        <v>hi</v>
      </c>
      <c r="H1477" s="141">
        <f t="shared" si="88"/>
        <v>0</v>
      </c>
      <c r="I1477" s="141">
        <f t="shared" ca="1" si="89"/>
        <v>0</v>
      </c>
      <c r="J1477" s="141">
        <f t="shared" ca="1" si="90"/>
        <v>0</v>
      </c>
    </row>
    <row r="1478" spans="1:10">
      <c r="A1478" s="145"/>
      <c r="B1478" s="146"/>
      <c r="C1478" s="145"/>
      <c r="D1478" s="145"/>
      <c r="E1478" s="145"/>
      <c r="F1478" s="145"/>
      <c r="G1478" s="141" t="str">
        <f t="shared" ca="1" si="87"/>
        <v>hi</v>
      </c>
      <c r="H1478" s="141">
        <f t="shared" si="88"/>
        <v>0</v>
      </c>
      <c r="I1478" s="141">
        <f t="shared" ca="1" si="89"/>
        <v>0</v>
      </c>
      <c r="J1478" s="141">
        <f t="shared" ca="1" si="90"/>
        <v>0</v>
      </c>
    </row>
    <row r="1479" spans="1:10">
      <c r="A1479" s="145"/>
      <c r="B1479" s="146"/>
      <c r="C1479" s="145"/>
      <c r="D1479" s="145"/>
      <c r="E1479" s="145"/>
      <c r="F1479" s="145"/>
      <c r="G1479" s="141" t="str">
        <f t="shared" ca="1" si="87"/>
        <v>hi</v>
      </c>
      <c r="H1479" s="141">
        <f t="shared" si="88"/>
        <v>0</v>
      </c>
      <c r="I1479" s="141">
        <f t="shared" ca="1" si="89"/>
        <v>0</v>
      </c>
      <c r="J1479" s="141">
        <f t="shared" ca="1" si="90"/>
        <v>0</v>
      </c>
    </row>
    <row r="1480" spans="1:10">
      <c r="A1480" s="145"/>
      <c r="B1480" s="146"/>
      <c r="C1480" s="145"/>
      <c r="D1480" s="145"/>
      <c r="E1480" s="145"/>
      <c r="F1480" s="145"/>
      <c r="G1480" s="141" t="str">
        <f t="shared" ca="1" si="87"/>
        <v>hi</v>
      </c>
      <c r="H1480" s="141">
        <f t="shared" si="88"/>
        <v>0</v>
      </c>
      <c r="I1480" s="141">
        <f t="shared" ca="1" si="89"/>
        <v>0</v>
      </c>
      <c r="J1480" s="141">
        <f t="shared" ca="1" si="90"/>
        <v>0</v>
      </c>
    </row>
    <row r="1481" spans="1:10">
      <c r="A1481" s="145"/>
      <c r="B1481" s="146"/>
      <c r="C1481" s="145"/>
      <c r="D1481" s="145"/>
      <c r="E1481" s="145"/>
      <c r="F1481" s="145"/>
      <c r="G1481" s="141" t="str">
        <f t="shared" ca="1" si="87"/>
        <v>hi</v>
      </c>
      <c r="H1481" s="141">
        <f t="shared" si="88"/>
        <v>0</v>
      </c>
      <c r="I1481" s="141">
        <f t="shared" ca="1" si="89"/>
        <v>0</v>
      </c>
      <c r="J1481" s="141">
        <f t="shared" ca="1" si="90"/>
        <v>0</v>
      </c>
    </row>
    <row r="1482" spans="1:10">
      <c r="A1482" s="145"/>
      <c r="B1482" s="146"/>
      <c r="C1482" s="145"/>
      <c r="D1482" s="145"/>
      <c r="E1482" s="145"/>
      <c r="F1482" s="145"/>
      <c r="G1482" s="141" t="str">
        <f t="shared" ca="1" si="87"/>
        <v>hi</v>
      </c>
      <c r="H1482" s="141">
        <f t="shared" si="88"/>
        <v>0</v>
      </c>
      <c r="I1482" s="141">
        <f t="shared" ca="1" si="89"/>
        <v>0</v>
      </c>
      <c r="J1482" s="141">
        <f t="shared" ca="1" si="90"/>
        <v>0</v>
      </c>
    </row>
    <row r="1483" spans="1:10">
      <c r="A1483" s="145"/>
      <c r="B1483" s="146"/>
      <c r="C1483" s="145"/>
      <c r="D1483" s="145"/>
      <c r="E1483" s="145"/>
      <c r="F1483" s="145"/>
      <c r="G1483" s="141" t="str">
        <f t="shared" ca="1" si="87"/>
        <v>hi</v>
      </c>
      <c r="H1483" s="141">
        <f t="shared" si="88"/>
        <v>0</v>
      </c>
      <c r="I1483" s="141">
        <f t="shared" ca="1" si="89"/>
        <v>0</v>
      </c>
      <c r="J1483" s="141">
        <f t="shared" ca="1" si="90"/>
        <v>0</v>
      </c>
    </row>
    <row r="1484" spans="1:10">
      <c r="A1484" s="145"/>
      <c r="B1484" s="146"/>
      <c r="C1484" s="145"/>
      <c r="D1484" s="145"/>
      <c r="E1484" s="145"/>
      <c r="F1484" s="145"/>
      <c r="G1484" s="141" t="str">
        <f t="shared" ca="1" si="87"/>
        <v>hi</v>
      </c>
      <c r="H1484" s="141">
        <f t="shared" si="88"/>
        <v>0</v>
      </c>
      <c r="I1484" s="141">
        <f t="shared" ca="1" si="89"/>
        <v>0</v>
      </c>
      <c r="J1484" s="141">
        <f t="shared" ca="1" si="90"/>
        <v>0</v>
      </c>
    </row>
    <row r="1485" spans="1:10">
      <c r="A1485" s="145"/>
      <c r="B1485" s="146"/>
      <c r="C1485" s="145"/>
      <c r="D1485" s="145"/>
      <c r="E1485" s="145"/>
      <c r="F1485" s="145"/>
      <c r="G1485" s="141" t="str">
        <f t="shared" ca="1" si="87"/>
        <v>hi</v>
      </c>
      <c r="H1485" s="141">
        <f t="shared" si="88"/>
        <v>0</v>
      </c>
      <c r="I1485" s="141">
        <f t="shared" ca="1" si="89"/>
        <v>0</v>
      </c>
      <c r="J1485" s="141">
        <f t="shared" ca="1" si="90"/>
        <v>0</v>
      </c>
    </row>
    <row r="1486" spans="1:10">
      <c r="A1486" s="145"/>
      <c r="B1486" s="146"/>
      <c r="C1486" s="145"/>
      <c r="D1486" s="145"/>
      <c r="E1486" s="145"/>
      <c r="F1486" s="145"/>
      <c r="G1486" s="141" t="str">
        <f t="shared" ref="G1486:G1549" ca="1" si="91">IF(F1486&gt;C1486,  IF($B$8=0,"lo",IF(RAND()&gt;$B$9,"lo","hi")),   IF($B$8=0,"hi",IF(RAND()&lt;=$B$9,"lo","hi"))   )</f>
        <v>hi</v>
      </c>
      <c r="H1486" s="141">
        <f t="shared" ref="H1486:H1549" si="92">C1486</f>
        <v>0</v>
      </c>
      <c r="I1486" s="141">
        <f t="shared" ref="I1486:I1549" ca="1" si="93">IF(G1486="hi",D1486,E1486)</f>
        <v>0</v>
      </c>
      <c r="J1486" s="141">
        <f t="shared" ref="J1486:J1549" ca="1" si="94">IF(G1486="hi",E1486,D1486)</f>
        <v>0</v>
      </c>
    </row>
    <row r="1487" spans="1:10">
      <c r="A1487" s="145"/>
      <c r="B1487" s="146"/>
      <c r="C1487" s="145"/>
      <c r="D1487" s="145"/>
      <c r="E1487" s="145"/>
      <c r="F1487" s="145"/>
      <c r="G1487" s="141" t="str">
        <f t="shared" ca="1" si="91"/>
        <v>hi</v>
      </c>
      <c r="H1487" s="141">
        <f t="shared" si="92"/>
        <v>0</v>
      </c>
      <c r="I1487" s="141">
        <f t="shared" ca="1" si="93"/>
        <v>0</v>
      </c>
      <c r="J1487" s="141">
        <f t="shared" ca="1" si="94"/>
        <v>0</v>
      </c>
    </row>
    <row r="1488" spans="1:10">
      <c r="A1488" s="145"/>
      <c r="B1488" s="146"/>
      <c r="C1488" s="145"/>
      <c r="D1488" s="145"/>
      <c r="E1488" s="145"/>
      <c r="F1488" s="145"/>
      <c r="G1488" s="141" t="str">
        <f t="shared" ca="1" si="91"/>
        <v>hi</v>
      </c>
      <c r="H1488" s="141">
        <f t="shared" si="92"/>
        <v>0</v>
      </c>
      <c r="I1488" s="141">
        <f t="shared" ca="1" si="93"/>
        <v>0</v>
      </c>
      <c r="J1488" s="141">
        <f t="shared" ca="1" si="94"/>
        <v>0</v>
      </c>
    </row>
    <row r="1489" spans="1:10">
      <c r="A1489" s="145"/>
      <c r="B1489" s="146"/>
      <c r="C1489" s="145"/>
      <c r="D1489" s="145"/>
      <c r="E1489" s="145"/>
      <c r="F1489" s="145"/>
      <c r="G1489" s="141" t="str">
        <f t="shared" ca="1" si="91"/>
        <v>hi</v>
      </c>
      <c r="H1489" s="141">
        <f t="shared" si="92"/>
        <v>0</v>
      </c>
      <c r="I1489" s="141">
        <f t="shared" ca="1" si="93"/>
        <v>0</v>
      </c>
      <c r="J1489" s="141">
        <f t="shared" ca="1" si="94"/>
        <v>0</v>
      </c>
    </row>
    <row r="1490" spans="1:10">
      <c r="A1490" s="145"/>
      <c r="B1490" s="146"/>
      <c r="C1490" s="145"/>
      <c r="D1490" s="145"/>
      <c r="E1490" s="145"/>
      <c r="F1490" s="145"/>
      <c r="G1490" s="141" t="str">
        <f t="shared" ca="1" si="91"/>
        <v>hi</v>
      </c>
      <c r="H1490" s="141">
        <f t="shared" si="92"/>
        <v>0</v>
      </c>
      <c r="I1490" s="141">
        <f t="shared" ca="1" si="93"/>
        <v>0</v>
      </c>
      <c r="J1490" s="141">
        <f t="shared" ca="1" si="94"/>
        <v>0</v>
      </c>
    </row>
    <row r="1491" spans="1:10">
      <c r="A1491" s="145"/>
      <c r="B1491" s="146"/>
      <c r="C1491" s="145"/>
      <c r="D1491" s="145"/>
      <c r="E1491" s="145"/>
      <c r="F1491" s="145"/>
      <c r="G1491" s="141" t="str">
        <f t="shared" ca="1" si="91"/>
        <v>hi</v>
      </c>
      <c r="H1491" s="141">
        <f t="shared" si="92"/>
        <v>0</v>
      </c>
      <c r="I1491" s="141">
        <f t="shared" ca="1" si="93"/>
        <v>0</v>
      </c>
      <c r="J1491" s="141">
        <f t="shared" ca="1" si="94"/>
        <v>0</v>
      </c>
    </row>
    <row r="1492" spans="1:10">
      <c r="A1492" s="145"/>
      <c r="B1492" s="146"/>
      <c r="C1492" s="145"/>
      <c r="D1492" s="145"/>
      <c r="E1492" s="145"/>
      <c r="F1492" s="145"/>
      <c r="G1492" s="141" t="str">
        <f t="shared" ca="1" si="91"/>
        <v>hi</v>
      </c>
      <c r="H1492" s="141">
        <f t="shared" si="92"/>
        <v>0</v>
      </c>
      <c r="I1492" s="141">
        <f t="shared" ca="1" si="93"/>
        <v>0</v>
      </c>
      <c r="J1492" s="141">
        <f t="shared" ca="1" si="94"/>
        <v>0</v>
      </c>
    </row>
    <row r="1493" spans="1:10">
      <c r="A1493" s="145"/>
      <c r="B1493" s="146"/>
      <c r="C1493" s="145"/>
      <c r="D1493" s="145"/>
      <c r="E1493" s="145"/>
      <c r="F1493" s="145"/>
      <c r="G1493" s="141" t="str">
        <f t="shared" ca="1" si="91"/>
        <v>hi</v>
      </c>
      <c r="H1493" s="141">
        <f t="shared" si="92"/>
        <v>0</v>
      </c>
      <c r="I1493" s="141">
        <f t="shared" ca="1" si="93"/>
        <v>0</v>
      </c>
      <c r="J1493" s="141">
        <f t="shared" ca="1" si="94"/>
        <v>0</v>
      </c>
    </row>
    <row r="1494" spans="1:10">
      <c r="A1494" s="145"/>
      <c r="B1494" s="146"/>
      <c r="C1494" s="145"/>
      <c r="D1494" s="145"/>
      <c r="E1494" s="145"/>
      <c r="F1494" s="145"/>
      <c r="G1494" s="141" t="str">
        <f t="shared" ca="1" si="91"/>
        <v>hi</v>
      </c>
      <c r="H1494" s="141">
        <f t="shared" si="92"/>
        <v>0</v>
      </c>
      <c r="I1494" s="141">
        <f t="shared" ca="1" si="93"/>
        <v>0</v>
      </c>
      <c r="J1494" s="141">
        <f t="shared" ca="1" si="94"/>
        <v>0</v>
      </c>
    </row>
    <row r="1495" spans="1:10">
      <c r="A1495" s="145"/>
      <c r="B1495" s="146"/>
      <c r="C1495" s="145"/>
      <c r="D1495" s="145"/>
      <c r="E1495" s="145"/>
      <c r="F1495" s="145"/>
      <c r="G1495" s="141" t="str">
        <f t="shared" ca="1" si="91"/>
        <v>hi</v>
      </c>
      <c r="H1495" s="141">
        <f t="shared" si="92"/>
        <v>0</v>
      </c>
      <c r="I1495" s="141">
        <f t="shared" ca="1" si="93"/>
        <v>0</v>
      </c>
      <c r="J1495" s="141">
        <f t="shared" ca="1" si="94"/>
        <v>0</v>
      </c>
    </row>
    <row r="1496" spans="1:10">
      <c r="A1496" s="145"/>
      <c r="B1496" s="146"/>
      <c r="C1496" s="145"/>
      <c r="D1496" s="145"/>
      <c r="E1496" s="145"/>
      <c r="F1496" s="145"/>
      <c r="G1496" s="141" t="str">
        <f t="shared" ca="1" si="91"/>
        <v>hi</v>
      </c>
      <c r="H1496" s="141">
        <f t="shared" si="92"/>
        <v>0</v>
      </c>
      <c r="I1496" s="141">
        <f t="shared" ca="1" si="93"/>
        <v>0</v>
      </c>
      <c r="J1496" s="141">
        <f t="shared" ca="1" si="94"/>
        <v>0</v>
      </c>
    </row>
    <row r="1497" spans="1:10">
      <c r="A1497" s="145"/>
      <c r="B1497" s="146"/>
      <c r="C1497" s="145"/>
      <c r="D1497" s="145"/>
      <c r="E1497" s="145"/>
      <c r="F1497" s="145"/>
      <c r="G1497" s="141" t="str">
        <f t="shared" ca="1" si="91"/>
        <v>hi</v>
      </c>
      <c r="H1497" s="141">
        <f t="shared" si="92"/>
        <v>0</v>
      </c>
      <c r="I1497" s="141">
        <f t="shared" ca="1" si="93"/>
        <v>0</v>
      </c>
      <c r="J1497" s="141">
        <f t="shared" ca="1" si="94"/>
        <v>0</v>
      </c>
    </row>
    <row r="1498" spans="1:10">
      <c r="A1498" s="145"/>
      <c r="B1498" s="146"/>
      <c r="C1498" s="145"/>
      <c r="D1498" s="145"/>
      <c r="E1498" s="145"/>
      <c r="F1498" s="145"/>
      <c r="G1498" s="141" t="str">
        <f t="shared" ca="1" si="91"/>
        <v>hi</v>
      </c>
      <c r="H1498" s="141">
        <f t="shared" si="92"/>
        <v>0</v>
      </c>
      <c r="I1498" s="141">
        <f t="shared" ca="1" si="93"/>
        <v>0</v>
      </c>
      <c r="J1498" s="141">
        <f t="shared" ca="1" si="94"/>
        <v>0</v>
      </c>
    </row>
    <row r="1499" spans="1:10">
      <c r="A1499" s="145"/>
      <c r="B1499" s="146"/>
      <c r="C1499" s="145"/>
      <c r="D1499" s="145"/>
      <c r="E1499" s="145"/>
      <c r="F1499" s="145"/>
      <c r="G1499" s="141" t="str">
        <f t="shared" ca="1" si="91"/>
        <v>hi</v>
      </c>
      <c r="H1499" s="141">
        <f t="shared" si="92"/>
        <v>0</v>
      </c>
      <c r="I1499" s="141">
        <f t="shared" ca="1" si="93"/>
        <v>0</v>
      </c>
      <c r="J1499" s="141">
        <f t="shared" ca="1" si="94"/>
        <v>0</v>
      </c>
    </row>
    <row r="1500" spans="1:10">
      <c r="A1500" s="145"/>
      <c r="B1500" s="146"/>
      <c r="C1500" s="145"/>
      <c r="D1500" s="145"/>
      <c r="E1500" s="145"/>
      <c r="F1500" s="145"/>
      <c r="G1500" s="141" t="str">
        <f t="shared" ca="1" si="91"/>
        <v>hi</v>
      </c>
      <c r="H1500" s="141">
        <f t="shared" si="92"/>
        <v>0</v>
      </c>
      <c r="I1500" s="141">
        <f t="shared" ca="1" si="93"/>
        <v>0</v>
      </c>
      <c r="J1500" s="141">
        <f t="shared" ca="1" si="94"/>
        <v>0</v>
      </c>
    </row>
    <row r="1501" spans="1:10">
      <c r="A1501" s="145"/>
      <c r="B1501" s="146"/>
      <c r="C1501" s="145"/>
      <c r="D1501" s="145"/>
      <c r="E1501" s="145"/>
      <c r="F1501" s="145"/>
      <c r="G1501" s="141" t="str">
        <f t="shared" ca="1" si="91"/>
        <v>hi</v>
      </c>
      <c r="H1501" s="141">
        <f t="shared" si="92"/>
        <v>0</v>
      </c>
      <c r="I1501" s="141">
        <f t="shared" ca="1" si="93"/>
        <v>0</v>
      </c>
      <c r="J1501" s="141">
        <f t="shared" ca="1" si="94"/>
        <v>0</v>
      </c>
    </row>
    <row r="1502" spans="1:10">
      <c r="A1502" s="145"/>
      <c r="B1502" s="146"/>
      <c r="C1502" s="145"/>
      <c r="D1502" s="145"/>
      <c r="E1502" s="145"/>
      <c r="F1502" s="145"/>
      <c r="G1502" s="141" t="str">
        <f t="shared" ca="1" si="91"/>
        <v>hi</v>
      </c>
      <c r="H1502" s="141">
        <f t="shared" si="92"/>
        <v>0</v>
      </c>
      <c r="I1502" s="141">
        <f t="shared" ca="1" si="93"/>
        <v>0</v>
      </c>
      <c r="J1502" s="141">
        <f t="shared" ca="1" si="94"/>
        <v>0</v>
      </c>
    </row>
    <row r="1503" spans="1:10">
      <c r="A1503" s="145"/>
      <c r="B1503" s="146"/>
      <c r="C1503" s="145"/>
      <c r="D1503" s="145"/>
      <c r="E1503" s="145"/>
      <c r="F1503" s="145"/>
      <c r="G1503" s="141" t="str">
        <f t="shared" ca="1" si="91"/>
        <v>hi</v>
      </c>
      <c r="H1503" s="141">
        <f t="shared" si="92"/>
        <v>0</v>
      </c>
      <c r="I1503" s="141">
        <f t="shared" ca="1" si="93"/>
        <v>0</v>
      </c>
      <c r="J1503" s="141">
        <f t="shared" ca="1" si="94"/>
        <v>0</v>
      </c>
    </row>
    <row r="1504" spans="1:10">
      <c r="A1504" s="145"/>
      <c r="B1504" s="146"/>
      <c r="C1504" s="145"/>
      <c r="D1504" s="145"/>
      <c r="E1504" s="145"/>
      <c r="F1504" s="145"/>
      <c r="G1504" s="141" t="str">
        <f t="shared" ca="1" si="91"/>
        <v>hi</v>
      </c>
      <c r="H1504" s="141">
        <f t="shared" si="92"/>
        <v>0</v>
      </c>
      <c r="I1504" s="141">
        <f t="shared" ca="1" si="93"/>
        <v>0</v>
      </c>
      <c r="J1504" s="141">
        <f t="shared" ca="1" si="94"/>
        <v>0</v>
      </c>
    </row>
    <row r="1505" spans="1:10">
      <c r="A1505" s="145"/>
      <c r="B1505" s="146"/>
      <c r="C1505" s="145"/>
      <c r="D1505" s="145"/>
      <c r="E1505" s="145"/>
      <c r="F1505" s="145"/>
      <c r="G1505" s="141" t="str">
        <f t="shared" ca="1" si="91"/>
        <v>hi</v>
      </c>
      <c r="H1505" s="141">
        <f t="shared" si="92"/>
        <v>0</v>
      </c>
      <c r="I1505" s="141">
        <f t="shared" ca="1" si="93"/>
        <v>0</v>
      </c>
      <c r="J1505" s="141">
        <f t="shared" ca="1" si="94"/>
        <v>0</v>
      </c>
    </row>
    <row r="1506" spans="1:10">
      <c r="A1506" s="145"/>
      <c r="B1506" s="146"/>
      <c r="C1506" s="145"/>
      <c r="D1506" s="145"/>
      <c r="E1506" s="145"/>
      <c r="F1506" s="145"/>
      <c r="G1506" s="141" t="str">
        <f t="shared" ca="1" si="91"/>
        <v>hi</v>
      </c>
      <c r="H1506" s="141">
        <f t="shared" si="92"/>
        <v>0</v>
      </c>
      <c r="I1506" s="141">
        <f t="shared" ca="1" si="93"/>
        <v>0</v>
      </c>
      <c r="J1506" s="141">
        <f t="shared" ca="1" si="94"/>
        <v>0</v>
      </c>
    </row>
    <row r="1507" spans="1:10">
      <c r="A1507" s="145"/>
      <c r="B1507" s="146"/>
      <c r="C1507" s="145"/>
      <c r="D1507" s="145"/>
      <c r="E1507" s="145"/>
      <c r="F1507" s="145"/>
      <c r="G1507" s="141" t="str">
        <f t="shared" ca="1" si="91"/>
        <v>hi</v>
      </c>
      <c r="H1507" s="141">
        <f t="shared" si="92"/>
        <v>0</v>
      </c>
      <c r="I1507" s="141">
        <f t="shared" ca="1" si="93"/>
        <v>0</v>
      </c>
      <c r="J1507" s="141">
        <f t="shared" ca="1" si="94"/>
        <v>0</v>
      </c>
    </row>
    <row r="1508" spans="1:10">
      <c r="A1508" s="145"/>
      <c r="B1508" s="146"/>
      <c r="C1508" s="145"/>
      <c r="D1508" s="145"/>
      <c r="E1508" s="145"/>
      <c r="F1508" s="145"/>
      <c r="G1508" s="141" t="str">
        <f t="shared" ca="1" si="91"/>
        <v>hi</v>
      </c>
      <c r="H1508" s="141">
        <f t="shared" si="92"/>
        <v>0</v>
      </c>
      <c r="I1508" s="141">
        <f t="shared" ca="1" si="93"/>
        <v>0</v>
      </c>
      <c r="J1508" s="141">
        <f t="shared" ca="1" si="94"/>
        <v>0</v>
      </c>
    </row>
    <row r="1509" spans="1:10">
      <c r="A1509" s="145"/>
      <c r="B1509" s="146"/>
      <c r="C1509" s="145"/>
      <c r="D1509" s="145"/>
      <c r="E1509" s="145"/>
      <c r="F1509" s="145"/>
      <c r="G1509" s="141" t="str">
        <f t="shared" ca="1" si="91"/>
        <v>hi</v>
      </c>
      <c r="H1509" s="141">
        <f t="shared" si="92"/>
        <v>0</v>
      </c>
      <c r="I1509" s="141">
        <f t="shared" ca="1" si="93"/>
        <v>0</v>
      </c>
      <c r="J1509" s="141">
        <f t="shared" ca="1" si="94"/>
        <v>0</v>
      </c>
    </row>
    <row r="1510" spans="1:10">
      <c r="A1510" s="145"/>
      <c r="B1510" s="146"/>
      <c r="C1510" s="145"/>
      <c r="D1510" s="145"/>
      <c r="E1510" s="145"/>
      <c r="F1510" s="145"/>
      <c r="G1510" s="141" t="str">
        <f t="shared" ca="1" si="91"/>
        <v>hi</v>
      </c>
      <c r="H1510" s="141">
        <f t="shared" si="92"/>
        <v>0</v>
      </c>
      <c r="I1510" s="141">
        <f t="shared" ca="1" si="93"/>
        <v>0</v>
      </c>
      <c r="J1510" s="141">
        <f t="shared" ca="1" si="94"/>
        <v>0</v>
      </c>
    </row>
    <row r="1511" spans="1:10">
      <c r="A1511" s="145"/>
      <c r="B1511" s="146"/>
      <c r="C1511" s="145"/>
      <c r="D1511" s="145"/>
      <c r="E1511" s="145"/>
      <c r="F1511" s="145"/>
      <c r="G1511" s="141" t="str">
        <f t="shared" ca="1" si="91"/>
        <v>hi</v>
      </c>
      <c r="H1511" s="141">
        <f t="shared" si="92"/>
        <v>0</v>
      </c>
      <c r="I1511" s="141">
        <f t="shared" ca="1" si="93"/>
        <v>0</v>
      </c>
      <c r="J1511" s="141">
        <f t="shared" ca="1" si="94"/>
        <v>0</v>
      </c>
    </row>
    <row r="1512" spans="1:10">
      <c r="A1512" s="145"/>
      <c r="B1512" s="146"/>
      <c r="C1512" s="145"/>
      <c r="D1512" s="145"/>
      <c r="E1512" s="145"/>
      <c r="F1512" s="145"/>
      <c r="G1512" s="141" t="str">
        <f t="shared" ca="1" si="91"/>
        <v>hi</v>
      </c>
      <c r="H1512" s="141">
        <f t="shared" si="92"/>
        <v>0</v>
      </c>
      <c r="I1512" s="141">
        <f t="shared" ca="1" si="93"/>
        <v>0</v>
      </c>
      <c r="J1512" s="141">
        <f t="shared" ca="1" si="94"/>
        <v>0</v>
      </c>
    </row>
    <row r="1513" spans="1:10">
      <c r="A1513" s="145"/>
      <c r="B1513" s="146"/>
      <c r="C1513" s="145"/>
      <c r="D1513" s="145"/>
      <c r="E1513" s="145"/>
      <c r="F1513" s="145"/>
      <c r="G1513" s="141" t="str">
        <f t="shared" ca="1" si="91"/>
        <v>hi</v>
      </c>
      <c r="H1513" s="141">
        <f t="shared" si="92"/>
        <v>0</v>
      </c>
      <c r="I1513" s="141">
        <f t="shared" ca="1" si="93"/>
        <v>0</v>
      </c>
      <c r="J1513" s="141">
        <f t="shared" ca="1" si="94"/>
        <v>0</v>
      </c>
    </row>
    <row r="1514" spans="1:10">
      <c r="A1514" s="145"/>
      <c r="B1514" s="146"/>
      <c r="C1514" s="145"/>
      <c r="D1514" s="145"/>
      <c r="E1514" s="145"/>
      <c r="F1514" s="145"/>
      <c r="G1514" s="141" t="str">
        <f t="shared" ca="1" si="91"/>
        <v>hi</v>
      </c>
      <c r="H1514" s="141">
        <f t="shared" si="92"/>
        <v>0</v>
      </c>
      <c r="I1514" s="141">
        <f t="shared" ca="1" si="93"/>
        <v>0</v>
      </c>
      <c r="J1514" s="141">
        <f t="shared" ca="1" si="94"/>
        <v>0</v>
      </c>
    </row>
    <row r="1515" spans="1:10">
      <c r="A1515" s="145"/>
      <c r="B1515" s="146"/>
      <c r="C1515" s="145"/>
      <c r="D1515" s="145"/>
      <c r="E1515" s="145"/>
      <c r="F1515" s="145"/>
      <c r="G1515" s="141" t="str">
        <f t="shared" ca="1" si="91"/>
        <v>hi</v>
      </c>
      <c r="H1515" s="141">
        <f t="shared" si="92"/>
        <v>0</v>
      </c>
      <c r="I1515" s="141">
        <f t="shared" ca="1" si="93"/>
        <v>0</v>
      </c>
      <c r="J1515" s="141">
        <f t="shared" ca="1" si="94"/>
        <v>0</v>
      </c>
    </row>
    <row r="1516" spans="1:10">
      <c r="A1516" s="145"/>
      <c r="B1516" s="146"/>
      <c r="C1516" s="145"/>
      <c r="D1516" s="145"/>
      <c r="E1516" s="145"/>
      <c r="F1516" s="145"/>
      <c r="G1516" s="141" t="str">
        <f t="shared" ca="1" si="91"/>
        <v>hi</v>
      </c>
      <c r="H1516" s="141">
        <f t="shared" si="92"/>
        <v>0</v>
      </c>
      <c r="I1516" s="141">
        <f t="shared" ca="1" si="93"/>
        <v>0</v>
      </c>
      <c r="J1516" s="141">
        <f t="shared" ca="1" si="94"/>
        <v>0</v>
      </c>
    </row>
    <row r="1517" spans="1:10">
      <c r="A1517" s="145"/>
      <c r="B1517" s="146"/>
      <c r="C1517" s="145"/>
      <c r="D1517" s="145"/>
      <c r="E1517" s="145"/>
      <c r="F1517" s="145"/>
      <c r="G1517" s="141" t="str">
        <f t="shared" ca="1" si="91"/>
        <v>hi</v>
      </c>
      <c r="H1517" s="141">
        <f t="shared" si="92"/>
        <v>0</v>
      </c>
      <c r="I1517" s="141">
        <f t="shared" ca="1" si="93"/>
        <v>0</v>
      </c>
      <c r="J1517" s="141">
        <f t="shared" ca="1" si="94"/>
        <v>0</v>
      </c>
    </row>
    <row r="1518" spans="1:10">
      <c r="A1518" s="145"/>
      <c r="B1518" s="146"/>
      <c r="C1518" s="145"/>
      <c r="D1518" s="145"/>
      <c r="E1518" s="145"/>
      <c r="F1518" s="145"/>
      <c r="G1518" s="141" t="str">
        <f t="shared" ca="1" si="91"/>
        <v>hi</v>
      </c>
      <c r="H1518" s="141">
        <f t="shared" si="92"/>
        <v>0</v>
      </c>
      <c r="I1518" s="141">
        <f t="shared" ca="1" si="93"/>
        <v>0</v>
      </c>
      <c r="J1518" s="141">
        <f t="shared" ca="1" si="94"/>
        <v>0</v>
      </c>
    </row>
    <row r="1519" spans="1:10">
      <c r="A1519" s="145"/>
      <c r="B1519" s="146"/>
      <c r="C1519" s="145"/>
      <c r="D1519" s="145"/>
      <c r="E1519" s="145"/>
      <c r="F1519" s="145"/>
      <c r="G1519" s="141" t="str">
        <f t="shared" ca="1" si="91"/>
        <v>hi</v>
      </c>
      <c r="H1519" s="141">
        <f t="shared" si="92"/>
        <v>0</v>
      </c>
      <c r="I1519" s="141">
        <f t="shared" ca="1" si="93"/>
        <v>0</v>
      </c>
      <c r="J1519" s="141">
        <f t="shared" ca="1" si="94"/>
        <v>0</v>
      </c>
    </row>
    <row r="1520" spans="1:10">
      <c r="A1520" s="145"/>
      <c r="B1520" s="146"/>
      <c r="C1520" s="145"/>
      <c r="D1520" s="145"/>
      <c r="E1520" s="145"/>
      <c r="F1520" s="145"/>
      <c r="G1520" s="141" t="str">
        <f t="shared" ca="1" si="91"/>
        <v>hi</v>
      </c>
      <c r="H1520" s="141">
        <f t="shared" si="92"/>
        <v>0</v>
      </c>
      <c r="I1520" s="141">
        <f t="shared" ca="1" si="93"/>
        <v>0</v>
      </c>
      <c r="J1520" s="141">
        <f t="shared" ca="1" si="94"/>
        <v>0</v>
      </c>
    </row>
    <row r="1521" spans="1:10">
      <c r="A1521" s="145"/>
      <c r="B1521" s="146"/>
      <c r="C1521" s="145"/>
      <c r="D1521" s="145"/>
      <c r="E1521" s="145"/>
      <c r="F1521" s="145"/>
      <c r="G1521" s="141" t="str">
        <f t="shared" ca="1" si="91"/>
        <v>hi</v>
      </c>
      <c r="H1521" s="141">
        <f t="shared" si="92"/>
        <v>0</v>
      </c>
      <c r="I1521" s="141">
        <f t="shared" ca="1" si="93"/>
        <v>0</v>
      </c>
      <c r="J1521" s="141">
        <f t="shared" ca="1" si="94"/>
        <v>0</v>
      </c>
    </row>
    <row r="1522" spans="1:10">
      <c r="A1522" s="145"/>
      <c r="B1522" s="146"/>
      <c r="C1522" s="145"/>
      <c r="D1522" s="145"/>
      <c r="E1522" s="145"/>
      <c r="F1522" s="145"/>
      <c r="G1522" s="141" t="str">
        <f t="shared" ca="1" si="91"/>
        <v>hi</v>
      </c>
      <c r="H1522" s="141">
        <f t="shared" si="92"/>
        <v>0</v>
      </c>
      <c r="I1522" s="141">
        <f t="shared" ca="1" si="93"/>
        <v>0</v>
      </c>
      <c r="J1522" s="141">
        <f t="shared" ca="1" si="94"/>
        <v>0</v>
      </c>
    </row>
    <row r="1523" spans="1:10">
      <c r="A1523" s="145"/>
      <c r="B1523" s="146"/>
      <c r="C1523" s="145"/>
      <c r="D1523" s="145"/>
      <c r="E1523" s="145"/>
      <c r="F1523" s="145"/>
      <c r="G1523" s="141" t="str">
        <f t="shared" ca="1" si="91"/>
        <v>hi</v>
      </c>
      <c r="H1523" s="141">
        <f t="shared" si="92"/>
        <v>0</v>
      </c>
      <c r="I1523" s="141">
        <f t="shared" ca="1" si="93"/>
        <v>0</v>
      </c>
      <c r="J1523" s="141">
        <f t="shared" ca="1" si="94"/>
        <v>0</v>
      </c>
    </row>
    <row r="1524" spans="1:10">
      <c r="A1524" s="145"/>
      <c r="B1524" s="146"/>
      <c r="C1524" s="145"/>
      <c r="D1524" s="145"/>
      <c r="E1524" s="145"/>
      <c r="F1524" s="145"/>
      <c r="G1524" s="141" t="str">
        <f t="shared" ca="1" si="91"/>
        <v>hi</v>
      </c>
      <c r="H1524" s="141">
        <f t="shared" si="92"/>
        <v>0</v>
      </c>
      <c r="I1524" s="141">
        <f t="shared" ca="1" si="93"/>
        <v>0</v>
      </c>
      <c r="J1524" s="141">
        <f t="shared" ca="1" si="94"/>
        <v>0</v>
      </c>
    </row>
    <row r="1525" spans="1:10">
      <c r="A1525" s="145"/>
      <c r="B1525" s="146"/>
      <c r="C1525" s="145"/>
      <c r="D1525" s="145"/>
      <c r="E1525" s="145"/>
      <c r="F1525" s="145"/>
      <c r="G1525" s="141" t="str">
        <f t="shared" ca="1" si="91"/>
        <v>hi</v>
      </c>
      <c r="H1525" s="141">
        <f t="shared" si="92"/>
        <v>0</v>
      </c>
      <c r="I1525" s="141">
        <f t="shared" ca="1" si="93"/>
        <v>0</v>
      </c>
      <c r="J1525" s="141">
        <f t="shared" ca="1" si="94"/>
        <v>0</v>
      </c>
    </row>
    <row r="1526" spans="1:10">
      <c r="A1526" s="145"/>
      <c r="B1526" s="146"/>
      <c r="C1526" s="145"/>
      <c r="D1526" s="145"/>
      <c r="E1526" s="145"/>
      <c r="F1526" s="145"/>
      <c r="G1526" s="141" t="str">
        <f t="shared" ca="1" si="91"/>
        <v>hi</v>
      </c>
      <c r="H1526" s="141">
        <f t="shared" si="92"/>
        <v>0</v>
      </c>
      <c r="I1526" s="141">
        <f t="shared" ca="1" si="93"/>
        <v>0</v>
      </c>
      <c r="J1526" s="141">
        <f t="shared" ca="1" si="94"/>
        <v>0</v>
      </c>
    </row>
    <row r="1527" spans="1:10">
      <c r="A1527" s="145"/>
      <c r="B1527" s="146"/>
      <c r="C1527" s="145"/>
      <c r="D1527" s="145"/>
      <c r="E1527" s="145"/>
      <c r="F1527" s="145"/>
      <c r="G1527" s="141" t="str">
        <f t="shared" ca="1" si="91"/>
        <v>hi</v>
      </c>
      <c r="H1527" s="141">
        <f t="shared" si="92"/>
        <v>0</v>
      </c>
      <c r="I1527" s="141">
        <f t="shared" ca="1" si="93"/>
        <v>0</v>
      </c>
      <c r="J1527" s="141">
        <f t="shared" ca="1" si="94"/>
        <v>0</v>
      </c>
    </row>
    <row r="1528" spans="1:10">
      <c r="A1528" s="145"/>
      <c r="B1528" s="146"/>
      <c r="C1528" s="145"/>
      <c r="D1528" s="145"/>
      <c r="E1528" s="145"/>
      <c r="F1528" s="145"/>
      <c r="G1528" s="141" t="str">
        <f t="shared" ca="1" si="91"/>
        <v>hi</v>
      </c>
      <c r="H1528" s="141">
        <f t="shared" si="92"/>
        <v>0</v>
      </c>
      <c r="I1528" s="141">
        <f t="shared" ca="1" si="93"/>
        <v>0</v>
      </c>
      <c r="J1528" s="141">
        <f t="shared" ca="1" si="94"/>
        <v>0</v>
      </c>
    </row>
    <row r="1529" spans="1:10">
      <c r="A1529" s="145"/>
      <c r="B1529" s="146"/>
      <c r="C1529" s="145"/>
      <c r="D1529" s="145"/>
      <c r="E1529" s="145"/>
      <c r="F1529" s="145"/>
      <c r="G1529" s="141" t="str">
        <f t="shared" ca="1" si="91"/>
        <v>hi</v>
      </c>
      <c r="H1529" s="141">
        <f t="shared" si="92"/>
        <v>0</v>
      </c>
      <c r="I1529" s="141">
        <f t="shared" ca="1" si="93"/>
        <v>0</v>
      </c>
      <c r="J1529" s="141">
        <f t="shared" ca="1" si="94"/>
        <v>0</v>
      </c>
    </row>
    <row r="1530" spans="1:10">
      <c r="A1530" s="145"/>
      <c r="B1530" s="146"/>
      <c r="C1530" s="145"/>
      <c r="D1530" s="145"/>
      <c r="E1530" s="145"/>
      <c r="F1530" s="145"/>
      <c r="G1530" s="141" t="str">
        <f t="shared" ca="1" si="91"/>
        <v>hi</v>
      </c>
      <c r="H1530" s="141">
        <f t="shared" si="92"/>
        <v>0</v>
      </c>
      <c r="I1530" s="141">
        <f t="shared" ca="1" si="93"/>
        <v>0</v>
      </c>
      <c r="J1530" s="141">
        <f t="shared" ca="1" si="94"/>
        <v>0</v>
      </c>
    </row>
    <row r="1531" spans="1:10">
      <c r="A1531" s="145"/>
      <c r="B1531" s="146"/>
      <c r="C1531" s="145"/>
      <c r="D1531" s="145"/>
      <c r="E1531" s="145"/>
      <c r="F1531" s="145"/>
      <c r="G1531" s="141" t="str">
        <f t="shared" ca="1" si="91"/>
        <v>hi</v>
      </c>
      <c r="H1531" s="141">
        <f t="shared" si="92"/>
        <v>0</v>
      </c>
      <c r="I1531" s="141">
        <f t="shared" ca="1" si="93"/>
        <v>0</v>
      </c>
      <c r="J1531" s="141">
        <f t="shared" ca="1" si="94"/>
        <v>0</v>
      </c>
    </row>
    <row r="1532" spans="1:10">
      <c r="A1532" s="145"/>
      <c r="B1532" s="146"/>
      <c r="C1532" s="145"/>
      <c r="D1532" s="145"/>
      <c r="E1532" s="145"/>
      <c r="F1532" s="145"/>
      <c r="G1532" s="141" t="str">
        <f t="shared" ca="1" si="91"/>
        <v>hi</v>
      </c>
      <c r="H1532" s="141">
        <f t="shared" si="92"/>
        <v>0</v>
      </c>
      <c r="I1532" s="141">
        <f t="shared" ca="1" si="93"/>
        <v>0</v>
      </c>
      <c r="J1532" s="141">
        <f t="shared" ca="1" si="94"/>
        <v>0</v>
      </c>
    </row>
    <row r="1533" spans="1:10">
      <c r="A1533" s="145"/>
      <c r="B1533" s="146"/>
      <c r="C1533" s="145"/>
      <c r="D1533" s="145"/>
      <c r="E1533" s="145"/>
      <c r="F1533" s="145"/>
      <c r="G1533" s="141" t="str">
        <f t="shared" ca="1" si="91"/>
        <v>hi</v>
      </c>
      <c r="H1533" s="141">
        <f t="shared" si="92"/>
        <v>0</v>
      </c>
      <c r="I1533" s="141">
        <f t="shared" ca="1" si="93"/>
        <v>0</v>
      </c>
      <c r="J1533" s="141">
        <f t="shared" ca="1" si="94"/>
        <v>0</v>
      </c>
    </row>
    <row r="1534" spans="1:10">
      <c r="A1534" s="145"/>
      <c r="B1534" s="146"/>
      <c r="C1534" s="145"/>
      <c r="D1534" s="145"/>
      <c r="E1534" s="145"/>
      <c r="F1534" s="145"/>
      <c r="G1534" s="141" t="str">
        <f t="shared" ca="1" si="91"/>
        <v>hi</v>
      </c>
      <c r="H1534" s="141">
        <f t="shared" si="92"/>
        <v>0</v>
      </c>
      <c r="I1534" s="141">
        <f t="shared" ca="1" si="93"/>
        <v>0</v>
      </c>
      <c r="J1534" s="141">
        <f t="shared" ca="1" si="94"/>
        <v>0</v>
      </c>
    </row>
    <row r="1535" spans="1:10">
      <c r="A1535" s="145"/>
      <c r="B1535" s="146"/>
      <c r="C1535" s="145"/>
      <c r="D1535" s="145"/>
      <c r="E1535" s="145"/>
      <c r="F1535" s="145"/>
      <c r="G1535" s="141" t="str">
        <f t="shared" ca="1" si="91"/>
        <v>hi</v>
      </c>
      <c r="H1535" s="141">
        <f t="shared" si="92"/>
        <v>0</v>
      </c>
      <c r="I1535" s="141">
        <f t="shared" ca="1" si="93"/>
        <v>0</v>
      </c>
      <c r="J1535" s="141">
        <f t="shared" ca="1" si="94"/>
        <v>0</v>
      </c>
    </row>
    <row r="1536" spans="1:10">
      <c r="A1536" s="145"/>
      <c r="B1536" s="146"/>
      <c r="C1536" s="145"/>
      <c r="D1536" s="145"/>
      <c r="E1536" s="145"/>
      <c r="F1536" s="145"/>
      <c r="G1536" s="141" t="str">
        <f t="shared" ca="1" si="91"/>
        <v>hi</v>
      </c>
      <c r="H1536" s="141">
        <f t="shared" si="92"/>
        <v>0</v>
      </c>
      <c r="I1536" s="141">
        <f t="shared" ca="1" si="93"/>
        <v>0</v>
      </c>
      <c r="J1536" s="141">
        <f t="shared" ca="1" si="94"/>
        <v>0</v>
      </c>
    </row>
    <row r="1537" spans="1:10">
      <c r="A1537" s="145"/>
      <c r="B1537" s="146"/>
      <c r="C1537" s="145"/>
      <c r="D1537" s="145"/>
      <c r="E1537" s="145"/>
      <c r="F1537" s="145"/>
      <c r="G1537" s="141" t="str">
        <f t="shared" ca="1" si="91"/>
        <v>hi</v>
      </c>
      <c r="H1537" s="141">
        <f t="shared" si="92"/>
        <v>0</v>
      </c>
      <c r="I1537" s="141">
        <f t="shared" ca="1" si="93"/>
        <v>0</v>
      </c>
      <c r="J1537" s="141">
        <f t="shared" ca="1" si="94"/>
        <v>0</v>
      </c>
    </row>
    <row r="1538" spans="1:10">
      <c r="A1538" s="145"/>
      <c r="B1538" s="146"/>
      <c r="C1538" s="145"/>
      <c r="D1538" s="145"/>
      <c r="E1538" s="145"/>
      <c r="F1538" s="145"/>
      <c r="G1538" s="141" t="str">
        <f t="shared" ca="1" si="91"/>
        <v>hi</v>
      </c>
      <c r="H1538" s="141">
        <f t="shared" si="92"/>
        <v>0</v>
      </c>
      <c r="I1538" s="141">
        <f t="shared" ca="1" si="93"/>
        <v>0</v>
      </c>
      <c r="J1538" s="141">
        <f t="shared" ca="1" si="94"/>
        <v>0</v>
      </c>
    </row>
    <row r="1539" spans="1:10">
      <c r="A1539" s="145"/>
      <c r="B1539" s="146"/>
      <c r="C1539" s="145"/>
      <c r="D1539" s="145"/>
      <c r="E1539" s="145"/>
      <c r="F1539" s="145"/>
      <c r="G1539" s="141" t="str">
        <f t="shared" ca="1" si="91"/>
        <v>hi</v>
      </c>
      <c r="H1539" s="141">
        <f t="shared" si="92"/>
        <v>0</v>
      </c>
      <c r="I1539" s="141">
        <f t="shared" ca="1" si="93"/>
        <v>0</v>
      </c>
      <c r="J1539" s="141">
        <f t="shared" ca="1" si="94"/>
        <v>0</v>
      </c>
    </row>
    <row r="1540" spans="1:10">
      <c r="A1540" s="145"/>
      <c r="B1540" s="146"/>
      <c r="C1540" s="145"/>
      <c r="D1540" s="145"/>
      <c r="E1540" s="145"/>
      <c r="F1540" s="145"/>
      <c r="G1540" s="141" t="str">
        <f t="shared" ca="1" si="91"/>
        <v>hi</v>
      </c>
      <c r="H1540" s="141">
        <f t="shared" si="92"/>
        <v>0</v>
      </c>
      <c r="I1540" s="141">
        <f t="shared" ca="1" si="93"/>
        <v>0</v>
      </c>
      <c r="J1540" s="141">
        <f t="shared" ca="1" si="94"/>
        <v>0</v>
      </c>
    </row>
    <row r="1541" spans="1:10">
      <c r="A1541" s="145"/>
      <c r="B1541" s="146"/>
      <c r="C1541" s="145"/>
      <c r="D1541" s="145"/>
      <c r="E1541" s="145"/>
      <c r="F1541" s="145"/>
      <c r="G1541" s="141" t="str">
        <f t="shared" ca="1" si="91"/>
        <v>hi</v>
      </c>
      <c r="H1541" s="141">
        <f t="shared" si="92"/>
        <v>0</v>
      </c>
      <c r="I1541" s="141">
        <f t="shared" ca="1" si="93"/>
        <v>0</v>
      </c>
      <c r="J1541" s="141">
        <f t="shared" ca="1" si="94"/>
        <v>0</v>
      </c>
    </row>
    <row r="1542" spans="1:10">
      <c r="A1542" s="145"/>
      <c r="B1542" s="146"/>
      <c r="C1542" s="145"/>
      <c r="D1542" s="145"/>
      <c r="E1542" s="145"/>
      <c r="F1542" s="145"/>
      <c r="G1542" s="141" t="str">
        <f t="shared" ca="1" si="91"/>
        <v>hi</v>
      </c>
      <c r="H1542" s="141">
        <f t="shared" si="92"/>
        <v>0</v>
      </c>
      <c r="I1542" s="141">
        <f t="shared" ca="1" si="93"/>
        <v>0</v>
      </c>
      <c r="J1542" s="141">
        <f t="shared" ca="1" si="94"/>
        <v>0</v>
      </c>
    </row>
    <row r="1543" spans="1:10">
      <c r="A1543" s="145"/>
      <c r="B1543" s="146"/>
      <c r="C1543" s="145"/>
      <c r="D1543" s="145"/>
      <c r="E1543" s="145"/>
      <c r="F1543" s="145"/>
      <c r="G1543" s="141" t="str">
        <f t="shared" ca="1" si="91"/>
        <v>hi</v>
      </c>
      <c r="H1543" s="141">
        <f t="shared" si="92"/>
        <v>0</v>
      </c>
      <c r="I1543" s="141">
        <f t="shared" ca="1" si="93"/>
        <v>0</v>
      </c>
      <c r="J1543" s="141">
        <f t="shared" ca="1" si="94"/>
        <v>0</v>
      </c>
    </row>
    <row r="1544" spans="1:10">
      <c r="A1544" s="145"/>
      <c r="B1544" s="146"/>
      <c r="C1544" s="145"/>
      <c r="D1544" s="145"/>
      <c r="E1544" s="145"/>
      <c r="F1544" s="145"/>
      <c r="G1544" s="141" t="str">
        <f t="shared" ca="1" si="91"/>
        <v>hi</v>
      </c>
      <c r="H1544" s="141">
        <f t="shared" si="92"/>
        <v>0</v>
      </c>
      <c r="I1544" s="141">
        <f t="shared" ca="1" si="93"/>
        <v>0</v>
      </c>
      <c r="J1544" s="141">
        <f t="shared" ca="1" si="94"/>
        <v>0</v>
      </c>
    </row>
    <row r="1545" spans="1:10">
      <c r="A1545" s="145"/>
      <c r="B1545" s="146"/>
      <c r="C1545" s="145"/>
      <c r="D1545" s="145"/>
      <c r="E1545" s="145"/>
      <c r="F1545" s="145"/>
      <c r="G1545" s="141" t="str">
        <f t="shared" ca="1" si="91"/>
        <v>hi</v>
      </c>
      <c r="H1545" s="141">
        <f t="shared" si="92"/>
        <v>0</v>
      </c>
      <c r="I1545" s="141">
        <f t="shared" ca="1" si="93"/>
        <v>0</v>
      </c>
      <c r="J1545" s="141">
        <f t="shared" ca="1" si="94"/>
        <v>0</v>
      </c>
    </row>
    <row r="1546" spans="1:10">
      <c r="A1546" s="145"/>
      <c r="B1546" s="146"/>
      <c r="C1546" s="145"/>
      <c r="D1546" s="145"/>
      <c r="E1546" s="145"/>
      <c r="F1546" s="145"/>
      <c r="G1546" s="141" t="str">
        <f t="shared" ca="1" si="91"/>
        <v>hi</v>
      </c>
      <c r="H1546" s="141">
        <f t="shared" si="92"/>
        <v>0</v>
      </c>
      <c r="I1546" s="141">
        <f t="shared" ca="1" si="93"/>
        <v>0</v>
      </c>
      <c r="J1546" s="141">
        <f t="shared" ca="1" si="94"/>
        <v>0</v>
      </c>
    </row>
    <row r="1547" spans="1:10">
      <c r="A1547" s="145"/>
      <c r="B1547" s="146"/>
      <c r="C1547" s="145"/>
      <c r="D1547" s="145"/>
      <c r="E1547" s="145"/>
      <c r="F1547" s="145"/>
      <c r="G1547" s="141" t="str">
        <f t="shared" ca="1" si="91"/>
        <v>hi</v>
      </c>
      <c r="H1547" s="141">
        <f t="shared" si="92"/>
        <v>0</v>
      </c>
      <c r="I1547" s="141">
        <f t="shared" ca="1" si="93"/>
        <v>0</v>
      </c>
      <c r="J1547" s="141">
        <f t="shared" ca="1" si="94"/>
        <v>0</v>
      </c>
    </row>
    <row r="1548" spans="1:10">
      <c r="A1548" s="145"/>
      <c r="B1548" s="146"/>
      <c r="C1548" s="145"/>
      <c r="D1548" s="145"/>
      <c r="E1548" s="145"/>
      <c r="F1548" s="145"/>
      <c r="G1548" s="141" t="str">
        <f t="shared" ca="1" si="91"/>
        <v>hi</v>
      </c>
      <c r="H1548" s="141">
        <f t="shared" si="92"/>
        <v>0</v>
      </c>
      <c r="I1548" s="141">
        <f t="shared" ca="1" si="93"/>
        <v>0</v>
      </c>
      <c r="J1548" s="141">
        <f t="shared" ca="1" si="94"/>
        <v>0</v>
      </c>
    </row>
    <row r="1549" spans="1:10">
      <c r="A1549" s="145"/>
      <c r="B1549" s="146"/>
      <c r="C1549" s="145"/>
      <c r="D1549" s="145"/>
      <c r="E1549" s="145"/>
      <c r="F1549" s="145"/>
      <c r="G1549" s="141" t="str">
        <f t="shared" ca="1" si="91"/>
        <v>hi</v>
      </c>
      <c r="H1549" s="141">
        <f t="shared" si="92"/>
        <v>0</v>
      </c>
      <c r="I1549" s="141">
        <f t="shared" ca="1" si="93"/>
        <v>0</v>
      </c>
      <c r="J1549" s="141">
        <f t="shared" ca="1" si="94"/>
        <v>0</v>
      </c>
    </row>
    <row r="1550" spans="1:10">
      <c r="A1550" s="145"/>
      <c r="B1550" s="146"/>
      <c r="C1550" s="145"/>
      <c r="D1550" s="145"/>
      <c r="E1550" s="145"/>
      <c r="F1550" s="145"/>
      <c r="G1550" s="141" t="str">
        <f t="shared" ref="G1550:G1613" ca="1" si="95">IF(F1550&gt;C1550,  IF($B$8=0,"lo",IF(RAND()&gt;$B$9,"lo","hi")),   IF($B$8=0,"hi",IF(RAND()&lt;=$B$9,"lo","hi"))   )</f>
        <v>hi</v>
      </c>
      <c r="H1550" s="141">
        <f t="shared" ref="H1550:H1613" si="96">C1550</f>
        <v>0</v>
      </c>
      <c r="I1550" s="141">
        <f t="shared" ref="I1550:I1613" ca="1" si="97">IF(G1550="hi",D1550,E1550)</f>
        <v>0</v>
      </c>
      <c r="J1550" s="141">
        <f t="shared" ref="J1550:J1613" ca="1" si="98">IF(G1550="hi",E1550,D1550)</f>
        <v>0</v>
      </c>
    </row>
    <row r="1551" spans="1:10">
      <c r="A1551" s="145"/>
      <c r="B1551" s="146"/>
      <c r="C1551" s="145"/>
      <c r="D1551" s="145"/>
      <c r="E1551" s="145"/>
      <c r="F1551" s="145"/>
      <c r="G1551" s="141" t="str">
        <f t="shared" ca="1" si="95"/>
        <v>hi</v>
      </c>
      <c r="H1551" s="141">
        <f t="shared" si="96"/>
        <v>0</v>
      </c>
      <c r="I1551" s="141">
        <f t="shared" ca="1" si="97"/>
        <v>0</v>
      </c>
      <c r="J1551" s="141">
        <f t="shared" ca="1" si="98"/>
        <v>0</v>
      </c>
    </row>
    <row r="1552" spans="1:10">
      <c r="A1552" s="145"/>
      <c r="B1552" s="146"/>
      <c r="C1552" s="145"/>
      <c r="D1552" s="145"/>
      <c r="E1552" s="145"/>
      <c r="F1552" s="145"/>
      <c r="G1552" s="141" t="str">
        <f t="shared" ca="1" si="95"/>
        <v>hi</v>
      </c>
      <c r="H1552" s="141">
        <f t="shared" si="96"/>
        <v>0</v>
      </c>
      <c r="I1552" s="141">
        <f t="shared" ca="1" si="97"/>
        <v>0</v>
      </c>
      <c r="J1552" s="141">
        <f t="shared" ca="1" si="98"/>
        <v>0</v>
      </c>
    </row>
    <row r="1553" spans="1:10">
      <c r="A1553" s="145"/>
      <c r="B1553" s="146"/>
      <c r="C1553" s="145"/>
      <c r="D1553" s="145"/>
      <c r="E1553" s="145"/>
      <c r="F1553" s="145"/>
      <c r="G1553" s="141" t="str">
        <f t="shared" ca="1" si="95"/>
        <v>hi</v>
      </c>
      <c r="H1553" s="141">
        <f t="shared" si="96"/>
        <v>0</v>
      </c>
      <c r="I1553" s="141">
        <f t="shared" ca="1" si="97"/>
        <v>0</v>
      </c>
      <c r="J1553" s="141">
        <f t="shared" ca="1" si="98"/>
        <v>0</v>
      </c>
    </row>
    <row r="1554" spans="1:10">
      <c r="A1554" s="145"/>
      <c r="B1554" s="146"/>
      <c r="C1554" s="145"/>
      <c r="D1554" s="145"/>
      <c r="E1554" s="145"/>
      <c r="F1554" s="145"/>
      <c r="G1554" s="141" t="str">
        <f t="shared" ca="1" si="95"/>
        <v>hi</v>
      </c>
      <c r="H1554" s="141">
        <f t="shared" si="96"/>
        <v>0</v>
      </c>
      <c r="I1554" s="141">
        <f t="shared" ca="1" si="97"/>
        <v>0</v>
      </c>
      <c r="J1554" s="141">
        <f t="shared" ca="1" si="98"/>
        <v>0</v>
      </c>
    </row>
    <row r="1555" spans="1:10">
      <c r="A1555" s="145"/>
      <c r="B1555" s="146"/>
      <c r="C1555" s="145"/>
      <c r="D1555" s="145"/>
      <c r="E1555" s="145"/>
      <c r="F1555" s="145"/>
      <c r="G1555" s="141" t="str">
        <f t="shared" ca="1" si="95"/>
        <v>hi</v>
      </c>
      <c r="H1555" s="141">
        <f t="shared" si="96"/>
        <v>0</v>
      </c>
      <c r="I1555" s="141">
        <f t="shared" ca="1" si="97"/>
        <v>0</v>
      </c>
      <c r="J1555" s="141">
        <f t="shared" ca="1" si="98"/>
        <v>0</v>
      </c>
    </row>
    <row r="1556" spans="1:10">
      <c r="A1556" s="145"/>
      <c r="B1556" s="146"/>
      <c r="C1556" s="145"/>
      <c r="D1556" s="145"/>
      <c r="E1556" s="145"/>
      <c r="F1556" s="145"/>
      <c r="G1556" s="141" t="str">
        <f t="shared" ca="1" si="95"/>
        <v>hi</v>
      </c>
      <c r="H1556" s="141">
        <f t="shared" si="96"/>
        <v>0</v>
      </c>
      <c r="I1556" s="141">
        <f t="shared" ca="1" si="97"/>
        <v>0</v>
      </c>
      <c r="J1556" s="141">
        <f t="shared" ca="1" si="98"/>
        <v>0</v>
      </c>
    </row>
    <row r="1557" spans="1:10">
      <c r="A1557" s="145"/>
      <c r="B1557" s="146"/>
      <c r="C1557" s="145"/>
      <c r="D1557" s="145"/>
      <c r="E1557" s="145"/>
      <c r="F1557" s="145"/>
      <c r="G1557" s="141" t="str">
        <f t="shared" ca="1" si="95"/>
        <v>hi</v>
      </c>
      <c r="H1557" s="141">
        <f t="shared" si="96"/>
        <v>0</v>
      </c>
      <c r="I1557" s="141">
        <f t="shared" ca="1" si="97"/>
        <v>0</v>
      </c>
      <c r="J1557" s="141">
        <f t="shared" ca="1" si="98"/>
        <v>0</v>
      </c>
    </row>
    <row r="1558" spans="1:10">
      <c r="A1558" s="145"/>
      <c r="B1558" s="146"/>
      <c r="C1558" s="145"/>
      <c r="D1558" s="145"/>
      <c r="E1558" s="145"/>
      <c r="F1558" s="145"/>
      <c r="G1558" s="141" t="str">
        <f t="shared" ca="1" si="95"/>
        <v>hi</v>
      </c>
      <c r="H1558" s="141">
        <f t="shared" si="96"/>
        <v>0</v>
      </c>
      <c r="I1558" s="141">
        <f t="shared" ca="1" si="97"/>
        <v>0</v>
      </c>
      <c r="J1558" s="141">
        <f t="shared" ca="1" si="98"/>
        <v>0</v>
      </c>
    </row>
    <row r="1559" spans="1:10">
      <c r="A1559" s="145"/>
      <c r="B1559" s="146"/>
      <c r="C1559" s="145"/>
      <c r="D1559" s="145"/>
      <c r="E1559" s="145"/>
      <c r="F1559" s="145"/>
      <c r="G1559" s="141" t="str">
        <f t="shared" ca="1" si="95"/>
        <v>hi</v>
      </c>
      <c r="H1559" s="141">
        <f t="shared" si="96"/>
        <v>0</v>
      </c>
      <c r="I1559" s="141">
        <f t="shared" ca="1" si="97"/>
        <v>0</v>
      </c>
      <c r="J1559" s="141">
        <f t="shared" ca="1" si="98"/>
        <v>0</v>
      </c>
    </row>
    <row r="1560" spans="1:10">
      <c r="A1560" s="145"/>
      <c r="B1560" s="146"/>
      <c r="C1560" s="145"/>
      <c r="D1560" s="145"/>
      <c r="E1560" s="145"/>
      <c r="F1560" s="145"/>
      <c r="G1560" s="141" t="str">
        <f t="shared" ca="1" si="95"/>
        <v>hi</v>
      </c>
      <c r="H1560" s="141">
        <f t="shared" si="96"/>
        <v>0</v>
      </c>
      <c r="I1560" s="141">
        <f t="shared" ca="1" si="97"/>
        <v>0</v>
      </c>
      <c r="J1560" s="141">
        <f t="shared" ca="1" si="98"/>
        <v>0</v>
      </c>
    </row>
    <row r="1561" spans="1:10">
      <c r="A1561" s="145"/>
      <c r="B1561" s="146"/>
      <c r="C1561" s="145"/>
      <c r="D1561" s="145"/>
      <c r="E1561" s="145"/>
      <c r="F1561" s="145"/>
      <c r="G1561" s="141" t="str">
        <f t="shared" ca="1" si="95"/>
        <v>hi</v>
      </c>
      <c r="H1561" s="141">
        <f t="shared" si="96"/>
        <v>0</v>
      </c>
      <c r="I1561" s="141">
        <f t="shared" ca="1" si="97"/>
        <v>0</v>
      </c>
      <c r="J1561" s="141">
        <f t="shared" ca="1" si="98"/>
        <v>0</v>
      </c>
    </row>
    <row r="1562" spans="1:10">
      <c r="A1562" s="145"/>
      <c r="B1562" s="146"/>
      <c r="C1562" s="145"/>
      <c r="D1562" s="145"/>
      <c r="E1562" s="145"/>
      <c r="F1562" s="145"/>
      <c r="G1562" s="141" t="str">
        <f t="shared" ca="1" si="95"/>
        <v>hi</v>
      </c>
      <c r="H1562" s="141">
        <f t="shared" si="96"/>
        <v>0</v>
      </c>
      <c r="I1562" s="141">
        <f t="shared" ca="1" si="97"/>
        <v>0</v>
      </c>
      <c r="J1562" s="141">
        <f t="shared" ca="1" si="98"/>
        <v>0</v>
      </c>
    </row>
    <row r="1563" spans="1:10">
      <c r="A1563" s="145"/>
      <c r="B1563" s="146"/>
      <c r="C1563" s="145"/>
      <c r="D1563" s="145"/>
      <c r="E1563" s="145"/>
      <c r="F1563" s="145"/>
      <c r="G1563" s="141" t="str">
        <f t="shared" ca="1" si="95"/>
        <v>hi</v>
      </c>
      <c r="H1563" s="141">
        <f t="shared" si="96"/>
        <v>0</v>
      </c>
      <c r="I1563" s="141">
        <f t="shared" ca="1" si="97"/>
        <v>0</v>
      </c>
      <c r="J1563" s="141">
        <f t="shared" ca="1" si="98"/>
        <v>0</v>
      </c>
    </row>
    <row r="1564" spans="1:10">
      <c r="A1564" s="145"/>
      <c r="B1564" s="146"/>
      <c r="C1564" s="145"/>
      <c r="D1564" s="145"/>
      <c r="E1564" s="145"/>
      <c r="F1564" s="145"/>
      <c r="G1564" s="141" t="str">
        <f t="shared" ca="1" si="95"/>
        <v>hi</v>
      </c>
      <c r="H1564" s="141">
        <f t="shared" si="96"/>
        <v>0</v>
      </c>
      <c r="I1564" s="141">
        <f t="shared" ca="1" si="97"/>
        <v>0</v>
      </c>
      <c r="J1564" s="141">
        <f t="shared" ca="1" si="98"/>
        <v>0</v>
      </c>
    </row>
    <row r="1565" spans="1:10">
      <c r="A1565" s="145"/>
      <c r="B1565" s="146"/>
      <c r="C1565" s="145"/>
      <c r="D1565" s="145"/>
      <c r="E1565" s="145"/>
      <c r="F1565" s="145"/>
      <c r="G1565" s="141" t="str">
        <f t="shared" ca="1" si="95"/>
        <v>hi</v>
      </c>
      <c r="H1565" s="141">
        <f t="shared" si="96"/>
        <v>0</v>
      </c>
      <c r="I1565" s="141">
        <f t="shared" ca="1" si="97"/>
        <v>0</v>
      </c>
      <c r="J1565" s="141">
        <f t="shared" ca="1" si="98"/>
        <v>0</v>
      </c>
    </row>
    <row r="1566" spans="1:10">
      <c r="A1566" s="145"/>
      <c r="B1566" s="146"/>
      <c r="C1566" s="145"/>
      <c r="D1566" s="145"/>
      <c r="E1566" s="145"/>
      <c r="F1566" s="145"/>
      <c r="G1566" s="141" t="str">
        <f t="shared" ca="1" si="95"/>
        <v>hi</v>
      </c>
      <c r="H1566" s="141">
        <f t="shared" si="96"/>
        <v>0</v>
      </c>
      <c r="I1566" s="141">
        <f t="shared" ca="1" si="97"/>
        <v>0</v>
      </c>
      <c r="J1566" s="141">
        <f t="shared" ca="1" si="98"/>
        <v>0</v>
      </c>
    </row>
    <row r="1567" spans="1:10">
      <c r="A1567" s="145"/>
      <c r="B1567" s="146"/>
      <c r="C1567" s="145"/>
      <c r="D1567" s="145"/>
      <c r="E1567" s="145"/>
      <c r="F1567" s="145"/>
      <c r="G1567" s="141" t="str">
        <f t="shared" ca="1" si="95"/>
        <v>hi</v>
      </c>
      <c r="H1567" s="141">
        <f t="shared" si="96"/>
        <v>0</v>
      </c>
      <c r="I1567" s="141">
        <f t="shared" ca="1" si="97"/>
        <v>0</v>
      </c>
      <c r="J1567" s="141">
        <f t="shared" ca="1" si="98"/>
        <v>0</v>
      </c>
    </row>
    <row r="1568" spans="1:10">
      <c r="A1568" s="145"/>
      <c r="B1568" s="146"/>
      <c r="C1568" s="145"/>
      <c r="D1568" s="145"/>
      <c r="E1568" s="145"/>
      <c r="F1568" s="145"/>
      <c r="G1568" s="141" t="str">
        <f t="shared" ca="1" si="95"/>
        <v>hi</v>
      </c>
      <c r="H1568" s="141">
        <f t="shared" si="96"/>
        <v>0</v>
      </c>
      <c r="I1568" s="141">
        <f t="shared" ca="1" si="97"/>
        <v>0</v>
      </c>
      <c r="J1568" s="141">
        <f t="shared" ca="1" si="98"/>
        <v>0</v>
      </c>
    </row>
    <row r="1569" spans="1:10">
      <c r="A1569" s="145"/>
      <c r="B1569" s="146"/>
      <c r="C1569" s="145"/>
      <c r="D1569" s="145"/>
      <c r="E1569" s="145"/>
      <c r="F1569" s="145"/>
      <c r="G1569" s="141" t="str">
        <f t="shared" ca="1" si="95"/>
        <v>hi</v>
      </c>
      <c r="H1569" s="141">
        <f t="shared" si="96"/>
        <v>0</v>
      </c>
      <c r="I1569" s="141">
        <f t="shared" ca="1" si="97"/>
        <v>0</v>
      </c>
      <c r="J1569" s="141">
        <f t="shared" ca="1" si="98"/>
        <v>0</v>
      </c>
    </row>
    <row r="1570" spans="1:10">
      <c r="A1570" s="145"/>
      <c r="B1570" s="146"/>
      <c r="C1570" s="145"/>
      <c r="D1570" s="145"/>
      <c r="E1570" s="145"/>
      <c r="F1570" s="145"/>
      <c r="G1570" s="141" t="str">
        <f t="shared" ca="1" si="95"/>
        <v>hi</v>
      </c>
      <c r="H1570" s="141">
        <f t="shared" si="96"/>
        <v>0</v>
      </c>
      <c r="I1570" s="141">
        <f t="shared" ca="1" si="97"/>
        <v>0</v>
      </c>
      <c r="J1570" s="141">
        <f t="shared" ca="1" si="98"/>
        <v>0</v>
      </c>
    </row>
    <row r="1571" spans="1:10">
      <c r="A1571" s="145"/>
      <c r="B1571" s="146"/>
      <c r="C1571" s="145"/>
      <c r="D1571" s="145"/>
      <c r="E1571" s="145"/>
      <c r="F1571" s="145"/>
      <c r="G1571" s="141" t="str">
        <f t="shared" ca="1" si="95"/>
        <v>hi</v>
      </c>
      <c r="H1571" s="141">
        <f t="shared" si="96"/>
        <v>0</v>
      </c>
      <c r="I1571" s="141">
        <f t="shared" ca="1" si="97"/>
        <v>0</v>
      </c>
      <c r="J1571" s="141">
        <f t="shared" ca="1" si="98"/>
        <v>0</v>
      </c>
    </row>
    <row r="1572" spans="1:10">
      <c r="A1572" s="145"/>
      <c r="B1572" s="146"/>
      <c r="C1572" s="145"/>
      <c r="D1572" s="145"/>
      <c r="E1572" s="145"/>
      <c r="F1572" s="145"/>
      <c r="G1572" s="141" t="str">
        <f t="shared" ca="1" si="95"/>
        <v>hi</v>
      </c>
      <c r="H1572" s="141">
        <f t="shared" si="96"/>
        <v>0</v>
      </c>
      <c r="I1572" s="141">
        <f t="shared" ca="1" si="97"/>
        <v>0</v>
      </c>
      <c r="J1572" s="141">
        <f t="shared" ca="1" si="98"/>
        <v>0</v>
      </c>
    </row>
    <row r="1573" spans="1:10">
      <c r="A1573" s="145"/>
      <c r="B1573" s="146"/>
      <c r="C1573" s="145"/>
      <c r="D1573" s="145"/>
      <c r="E1573" s="145"/>
      <c r="F1573" s="145"/>
      <c r="G1573" s="141" t="str">
        <f t="shared" ca="1" si="95"/>
        <v>hi</v>
      </c>
      <c r="H1573" s="141">
        <f t="shared" si="96"/>
        <v>0</v>
      </c>
      <c r="I1573" s="141">
        <f t="shared" ca="1" si="97"/>
        <v>0</v>
      </c>
      <c r="J1573" s="141">
        <f t="shared" ca="1" si="98"/>
        <v>0</v>
      </c>
    </row>
    <row r="1574" spans="1:10">
      <c r="A1574" s="145"/>
      <c r="B1574" s="146"/>
      <c r="C1574" s="145"/>
      <c r="D1574" s="145"/>
      <c r="E1574" s="145"/>
      <c r="F1574" s="145"/>
      <c r="G1574" s="141" t="str">
        <f t="shared" ca="1" si="95"/>
        <v>hi</v>
      </c>
      <c r="H1574" s="141">
        <f t="shared" si="96"/>
        <v>0</v>
      </c>
      <c r="I1574" s="141">
        <f t="shared" ca="1" si="97"/>
        <v>0</v>
      </c>
      <c r="J1574" s="141">
        <f t="shared" ca="1" si="98"/>
        <v>0</v>
      </c>
    </row>
    <row r="1575" spans="1:10">
      <c r="A1575" s="145"/>
      <c r="B1575" s="146"/>
      <c r="C1575" s="145"/>
      <c r="D1575" s="145"/>
      <c r="E1575" s="145"/>
      <c r="F1575" s="145"/>
      <c r="G1575" s="141" t="str">
        <f t="shared" ca="1" si="95"/>
        <v>hi</v>
      </c>
      <c r="H1575" s="141">
        <f t="shared" si="96"/>
        <v>0</v>
      </c>
      <c r="I1575" s="141">
        <f t="shared" ca="1" si="97"/>
        <v>0</v>
      </c>
      <c r="J1575" s="141">
        <f t="shared" ca="1" si="98"/>
        <v>0</v>
      </c>
    </row>
    <row r="1576" spans="1:10">
      <c r="A1576" s="145"/>
      <c r="B1576" s="146"/>
      <c r="C1576" s="145"/>
      <c r="D1576" s="145"/>
      <c r="E1576" s="145"/>
      <c r="F1576" s="145"/>
      <c r="G1576" s="141" t="str">
        <f t="shared" ca="1" si="95"/>
        <v>hi</v>
      </c>
      <c r="H1576" s="141">
        <f t="shared" si="96"/>
        <v>0</v>
      </c>
      <c r="I1576" s="141">
        <f t="shared" ca="1" si="97"/>
        <v>0</v>
      </c>
      <c r="J1576" s="141">
        <f t="shared" ca="1" si="98"/>
        <v>0</v>
      </c>
    </row>
    <row r="1577" spans="1:10">
      <c r="A1577" s="145"/>
      <c r="B1577" s="146"/>
      <c r="C1577" s="145"/>
      <c r="D1577" s="145"/>
      <c r="E1577" s="145"/>
      <c r="F1577" s="145"/>
      <c r="G1577" s="141" t="str">
        <f t="shared" ca="1" si="95"/>
        <v>hi</v>
      </c>
      <c r="H1577" s="141">
        <f t="shared" si="96"/>
        <v>0</v>
      </c>
      <c r="I1577" s="141">
        <f t="shared" ca="1" si="97"/>
        <v>0</v>
      </c>
      <c r="J1577" s="141">
        <f t="shared" ca="1" si="98"/>
        <v>0</v>
      </c>
    </row>
    <row r="1578" spans="1:10">
      <c r="A1578" s="145"/>
      <c r="B1578" s="146"/>
      <c r="C1578" s="145"/>
      <c r="D1578" s="145"/>
      <c r="E1578" s="145"/>
      <c r="F1578" s="145"/>
      <c r="G1578" s="141" t="str">
        <f t="shared" ca="1" si="95"/>
        <v>hi</v>
      </c>
      <c r="H1578" s="141">
        <f t="shared" si="96"/>
        <v>0</v>
      </c>
      <c r="I1578" s="141">
        <f t="shared" ca="1" si="97"/>
        <v>0</v>
      </c>
      <c r="J1578" s="141">
        <f t="shared" ca="1" si="98"/>
        <v>0</v>
      </c>
    </row>
    <row r="1579" spans="1:10">
      <c r="A1579" s="145"/>
      <c r="B1579" s="146"/>
      <c r="C1579" s="145"/>
      <c r="D1579" s="145"/>
      <c r="E1579" s="145"/>
      <c r="F1579" s="145"/>
      <c r="G1579" s="141" t="str">
        <f t="shared" ca="1" si="95"/>
        <v>hi</v>
      </c>
      <c r="H1579" s="141">
        <f t="shared" si="96"/>
        <v>0</v>
      </c>
      <c r="I1579" s="141">
        <f t="shared" ca="1" si="97"/>
        <v>0</v>
      </c>
      <c r="J1579" s="141">
        <f t="shared" ca="1" si="98"/>
        <v>0</v>
      </c>
    </row>
    <row r="1580" spans="1:10">
      <c r="A1580" s="145"/>
      <c r="B1580" s="146"/>
      <c r="C1580" s="145"/>
      <c r="D1580" s="145"/>
      <c r="E1580" s="145"/>
      <c r="F1580" s="145"/>
      <c r="G1580" s="141" t="str">
        <f t="shared" ca="1" si="95"/>
        <v>hi</v>
      </c>
      <c r="H1580" s="141">
        <f t="shared" si="96"/>
        <v>0</v>
      </c>
      <c r="I1580" s="141">
        <f t="shared" ca="1" si="97"/>
        <v>0</v>
      </c>
      <c r="J1580" s="141">
        <f t="shared" ca="1" si="98"/>
        <v>0</v>
      </c>
    </row>
    <row r="1581" spans="1:10">
      <c r="A1581" s="145"/>
      <c r="B1581" s="146"/>
      <c r="C1581" s="145"/>
      <c r="D1581" s="145"/>
      <c r="E1581" s="145"/>
      <c r="F1581" s="145"/>
      <c r="G1581" s="141" t="str">
        <f t="shared" ca="1" si="95"/>
        <v>hi</v>
      </c>
      <c r="H1581" s="141">
        <f t="shared" si="96"/>
        <v>0</v>
      </c>
      <c r="I1581" s="141">
        <f t="shared" ca="1" si="97"/>
        <v>0</v>
      </c>
      <c r="J1581" s="141">
        <f t="shared" ca="1" si="98"/>
        <v>0</v>
      </c>
    </row>
    <row r="1582" spans="1:10">
      <c r="A1582" s="145"/>
      <c r="B1582" s="146"/>
      <c r="C1582" s="145"/>
      <c r="D1582" s="145"/>
      <c r="E1582" s="145"/>
      <c r="F1582" s="145"/>
      <c r="G1582" s="141" t="str">
        <f t="shared" ca="1" si="95"/>
        <v>hi</v>
      </c>
      <c r="H1582" s="141">
        <f t="shared" si="96"/>
        <v>0</v>
      </c>
      <c r="I1582" s="141">
        <f t="shared" ca="1" si="97"/>
        <v>0</v>
      </c>
      <c r="J1582" s="141">
        <f t="shared" ca="1" si="98"/>
        <v>0</v>
      </c>
    </row>
    <row r="1583" spans="1:10">
      <c r="A1583" s="145"/>
      <c r="B1583" s="146"/>
      <c r="C1583" s="145"/>
      <c r="D1583" s="145"/>
      <c r="E1583" s="145"/>
      <c r="F1583" s="145"/>
      <c r="G1583" s="141" t="str">
        <f t="shared" ca="1" si="95"/>
        <v>hi</v>
      </c>
      <c r="H1583" s="141">
        <f t="shared" si="96"/>
        <v>0</v>
      </c>
      <c r="I1583" s="141">
        <f t="shared" ca="1" si="97"/>
        <v>0</v>
      </c>
      <c r="J1583" s="141">
        <f t="shared" ca="1" si="98"/>
        <v>0</v>
      </c>
    </row>
    <row r="1584" spans="1:10">
      <c r="A1584" s="145"/>
      <c r="B1584" s="146"/>
      <c r="C1584" s="145"/>
      <c r="D1584" s="145"/>
      <c r="E1584" s="145"/>
      <c r="F1584" s="145"/>
      <c r="G1584" s="141" t="str">
        <f t="shared" ca="1" si="95"/>
        <v>hi</v>
      </c>
      <c r="H1584" s="141">
        <f t="shared" si="96"/>
        <v>0</v>
      </c>
      <c r="I1584" s="141">
        <f t="shared" ca="1" si="97"/>
        <v>0</v>
      </c>
      <c r="J1584" s="141">
        <f t="shared" ca="1" si="98"/>
        <v>0</v>
      </c>
    </row>
    <row r="1585" spans="1:10">
      <c r="A1585" s="145"/>
      <c r="B1585" s="146"/>
      <c r="C1585" s="145"/>
      <c r="D1585" s="145"/>
      <c r="E1585" s="145"/>
      <c r="F1585" s="145"/>
      <c r="G1585" s="141" t="str">
        <f t="shared" ca="1" si="95"/>
        <v>hi</v>
      </c>
      <c r="H1585" s="141">
        <f t="shared" si="96"/>
        <v>0</v>
      </c>
      <c r="I1585" s="141">
        <f t="shared" ca="1" si="97"/>
        <v>0</v>
      </c>
      <c r="J1585" s="141">
        <f t="shared" ca="1" si="98"/>
        <v>0</v>
      </c>
    </row>
    <row r="1586" spans="1:10">
      <c r="A1586" s="145"/>
      <c r="B1586" s="146"/>
      <c r="C1586" s="145"/>
      <c r="D1586" s="145"/>
      <c r="E1586" s="145"/>
      <c r="F1586" s="145"/>
      <c r="G1586" s="141" t="str">
        <f t="shared" ca="1" si="95"/>
        <v>hi</v>
      </c>
      <c r="H1586" s="141">
        <f t="shared" si="96"/>
        <v>0</v>
      </c>
      <c r="I1586" s="141">
        <f t="shared" ca="1" si="97"/>
        <v>0</v>
      </c>
      <c r="J1586" s="141">
        <f t="shared" ca="1" si="98"/>
        <v>0</v>
      </c>
    </row>
    <row r="1587" spans="1:10">
      <c r="A1587" s="145"/>
      <c r="B1587" s="146"/>
      <c r="C1587" s="145"/>
      <c r="D1587" s="145"/>
      <c r="E1587" s="145"/>
      <c r="F1587" s="145"/>
      <c r="G1587" s="141" t="str">
        <f t="shared" ca="1" si="95"/>
        <v>hi</v>
      </c>
      <c r="H1587" s="141">
        <f t="shared" si="96"/>
        <v>0</v>
      </c>
      <c r="I1587" s="141">
        <f t="shared" ca="1" si="97"/>
        <v>0</v>
      </c>
      <c r="J1587" s="141">
        <f t="shared" ca="1" si="98"/>
        <v>0</v>
      </c>
    </row>
    <row r="1588" spans="1:10">
      <c r="A1588" s="145"/>
      <c r="B1588" s="146"/>
      <c r="C1588" s="145"/>
      <c r="D1588" s="145"/>
      <c r="E1588" s="145"/>
      <c r="F1588" s="145"/>
      <c r="G1588" s="141" t="str">
        <f t="shared" ca="1" si="95"/>
        <v>hi</v>
      </c>
      <c r="H1588" s="141">
        <f t="shared" si="96"/>
        <v>0</v>
      </c>
      <c r="I1588" s="141">
        <f t="shared" ca="1" si="97"/>
        <v>0</v>
      </c>
      <c r="J1588" s="141">
        <f t="shared" ca="1" si="98"/>
        <v>0</v>
      </c>
    </row>
    <row r="1589" spans="1:10">
      <c r="A1589" s="145"/>
      <c r="B1589" s="146"/>
      <c r="C1589" s="145"/>
      <c r="D1589" s="145"/>
      <c r="E1589" s="145"/>
      <c r="F1589" s="145"/>
      <c r="G1589" s="141" t="str">
        <f t="shared" ca="1" si="95"/>
        <v>hi</v>
      </c>
      <c r="H1589" s="141">
        <f t="shared" si="96"/>
        <v>0</v>
      </c>
      <c r="I1589" s="141">
        <f t="shared" ca="1" si="97"/>
        <v>0</v>
      </c>
      <c r="J1589" s="141">
        <f t="shared" ca="1" si="98"/>
        <v>0</v>
      </c>
    </row>
    <row r="1590" spans="1:10">
      <c r="A1590" s="145"/>
      <c r="B1590" s="146"/>
      <c r="C1590" s="145"/>
      <c r="D1590" s="145"/>
      <c r="E1590" s="145"/>
      <c r="F1590" s="145"/>
      <c r="G1590" s="141" t="str">
        <f t="shared" ca="1" si="95"/>
        <v>hi</v>
      </c>
      <c r="H1590" s="141">
        <f t="shared" si="96"/>
        <v>0</v>
      </c>
      <c r="I1590" s="141">
        <f t="shared" ca="1" si="97"/>
        <v>0</v>
      </c>
      <c r="J1590" s="141">
        <f t="shared" ca="1" si="98"/>
        <v>0</v>
      </c>
    </row>
    <row r="1591" spans="1:10">
      <c r="A1591" s="145"/>
      <c r="B1591" s="146"/>
      <c r="C1591" s="145"/>
      <c r="D1591" s="145"/>
      <c r="E1591" s="145"/>
      <c r="F1591" s="145"/>
      <c r="G1591" s="141" t="str">
        <f t="shared" ca="1" si="95"/>
        <v>hi</v>
      </c>
      <c r="H1591" s="141">
        <f t="shared" si="96"/>
        <v>0</v>
      </c>
      <c r="I1591" s="141">
        <f t="shared" ca="1" si="97"/>
        <v>0</v>
      </c>
      <c r="J1591" s="141">
        <f t="shared" ca="1" si="98"/>
        <v>0</v>
      </c>
    </row>
    <row r="1592" spans="1:10">
      <c r="A1592" s="145"/>
      <c r="B1592" s="146"/>
      <c r="C1592" s="145"/>
      <c r="D1592" s="145"/>
      <c r="E1592" s="145"/>
      <c r="F1592" s="145"/>
      <c r="G1592" s="141" t="str">
        <f t="shared" ca="1" si="95"/>
        <v>hi</v>
      </c>
      <c r="H1592" s="141">
        <f t="shared" si="96"/>
        <v>0</v>
      </c>
      <c r="I1592" s="141">
        <f t="shared" ca="1" si="97"/>
        <v>0</v>
      </c>
      <c r="J1592" s="141">
        <f t="shared" ca="1" si="98"/>
        <v>0</v>
      </c>
    </row>
    <row r="1593" spans="1:10">
      <c r="A1593" s="145"/>
      <c r="B1593" s="146"/>
      <c r="C1593" s="145"/>
      <c r="D1593" s="145"/>
      <c r="E1593" s="145"/>
      <c r="F1593" s="145"/>
      <c r="G1593" s="141" t="str">
        <f t="shared" ca="1" si="95"/>
        <v>hi</v>
      </c>
      <c r="H1593" s="141">
        <f t="shared" si="96"/>
        <v>0</v>
      </c>
      <c r="I1593" s="141">
        <f t="shared" ca="1" si="97"/>
        <v>0</v>
      </c>
      <c r="J1593" s="141">
        <f t="shared" ca="1" si="98"/>
        <v>0</v>
      </c>
    </row>
    <row r="1594" spans="1:10">
      <c r="A1594" s="145"/>
      <c r="B1594" s="146"/>
      <c r="C1594" s="145"/>
      <c r="D1594" s="145"/>
      <c r="E1594" s="145"/>
      <c r="F1594" s="145"/>
      <c r="G1594" s="141" t="str">
        <f t="shared" ca="1" si="95"/>
        <v>hi</v>
      </c>
      <c r="H1594" s="141">
        <f t="shared" si="96"/>
        <v>0</v>
      </c>
      <c r="I1594" s="141">
        <f t="shared" ca="1" si="97"/>
        <v>0</v>
      </c>
      <c r="J1594" s="141">
        <f t="shared" ca="1" si="98"/>
        <v>0</v>
      </c>
    </row>
    <row r="1595" spans="1:10">
      <c r="A1595" s="145"/>
      <c r="B1595" s="146"/>
      <c r="C1595" s="145"/>
      <c r="D1595" s="145"/>
      <c r="E1595" s="145"/>
      <c r="F1595" s="145"/>
      <c r="G1595" s="141" t="str">
        <f t="shared" ca="1" si="95"/>
        <v>hi</v>
      </c>
      <c r="H1595" s="141">
        <f t="shared" si="96"/>
        <v>0</v>
      </c>
      <c r="I1595" s="141">
        <f t="shared" ca="1" si="97"/>
        <v>0</v>
      </c>
      <c r="J1595" s="141">
        <f t="shared" ca="1" si="98"/>
        <v>0</v>
      </c>
    </row>
    <row r="1596" spans="1:10">
      <c r="A1596" s="145"/>
      <c r="B1596" s="146"/>
      <c r="C1596" s="145"/>
      <c r="D1596" s="145"/>
      <c r="E1596" s="145"/>
      <c r="F1596" s="145"/>
      <c r="G1596" s="141" t="str">
        <f t="shared" ca="1" si="95"/>
        <v>hi</v>
      </c>
      <c r="H1596" s="141">
        <f t="shared" si="96"/>
        <v>0</v>
      </c>
      <c r="I1596" s="141">
        <f t="shared" ca="1" si="97"/>
        <v>0</v>
      </c>
      <c r="J1596" s="141">
        <f t="shared" ca="1" si="98"/>
        <v>0</v>
      </c>
    </row>
    <row r="1597" spans="1:10">
      <c r="A1597" s="145"/>
      <c r="B1597" s="146"/>
      <c r="C1597" s="145"/>
      <c r="D1597" s="145"/>
      <c r="E1597" s="145"/>
      <c r="F1597" s="145"/>
      <c r="G1597" s="141" t="str">
        <f t="shared" ca="1" si="95"/>
        <v>hi</v>
      </c>
      <c r="H1597" s="141">
        <f t="shared" si="96"/>
        <v>0</v>
      </c>
      <c r="I1597" s="141">
        <f t="shared" ca="1" si="97"/>
        <v>0</v>
      </c>
      <c r="J1597" s="141">
        <f t="shared" ca="1" si="98"/>
        <v>0</v>
      </c>
    </row>
    <row r="1598" spans="1:10">
      <c r="A1598" s="145"/>
      <c r="B1598" s="146"/>
      <c r="C1598" s="145"/>
      <c r="D1598" s="145"/>
      <c r="E1598" s="145"/>
      <c r="F1598" s="145"/>
      <c r="G1598" s="141" t="str">
        <f t="shared" ca="1" si="95"/>
        <v>hi</v>
      </c>
      <c r="H1598" s="141">
        <f t="shared" si="96"/>
        <v>0</v>
      </c>
      <c r="I1598" s="141">
        <f t="shared" ca="1" si="97"/>
        <v>0</v>
      </c>
      <c r="J1598" s="141">
        <f t="shared" ca="1" si="98"/>
        <v>0</v>
      </c>
    </row>
    <row r="1599" spans="1:10">
      <c r="A1599" s="145"/>
      <c r="B1599" s="146"/>
      <c r="C1599" s="145"/>
      <c r="D1599" s="145"/>
      <c r="E1599" s="145"/>
      <c r="F1599" s="145"/>
      <c r="G1599" s="141" t="str">
        <f t="shared" ca="1" si="95"/>
        <v>hi</v>
      </c>
      <c r="H1599" s="141">
        <f t="shared" si="96"/>
        <v>0</v>
      </c>
      <c r="I1599" s="141">
        <f t="shared" ca="1" si="97"/>
        <v>0</v>
      </c>
      <c r="J1599" s="141">
        <f t="shared" ca="1" si="98"/>
        <v>0</v>
      </c>
    </row>
    <row r="1600" spans="1:10">
      <c r="A1600" s="145"/>
      <c r="B1600" s="146"/>
      <c r="C1600" s="145"/>
      <c r="D1600" s="145"/>
      <c r="E1600" s="145"/>
      <c r="F1600" s="145"/>
      <c r="G1600" s="141" t="str">
        <f t="shared" ca="1" si="95"/>
        <v>hi</v>
      </c>
      <c r="H1600" s="141">
        <f t="shared" si="96"/>
        <v>0</v>
      </c>
      <c r="I1600" s="141">
        <f t="shared" ca="1" si="97"/>
        <v>0</v>
      </c>
      <c r="J1600" s="141">
        <f t="shared" ca="1" si="98"/>
        <v>0</v>
      </c>
    </row>
    <row r="1601" spans="1:10">
      <c r="A1601" s="145"/>
      <c r="B1601" s="146"/>
      <c r="C1601" s="145"/>
      <c r="D1601" s="145"/>
      <c r="E1601" s="145"/>
      <c r="F1601" s="145"/>
      <c r="G1601" s="141" t="str">
        <f t="shared" ca="1" si="95"/>
        <v>hi</v>
      </c>
      <c r="H1601" s="141">
        <f t="shared" si="96"/>
        <v>0</v>
      </c>
      <c r="I1601" s="141">
        <f t="shared" ca="1" si="97"/>
        <v>0</v>
      </c>
      <c r="J1601" s="141">
        <f t="shared" ca="1" si="98"/>
        <v>0</v>
      </c>
    </row>
    <row r="1602" spans="1:10">
      <c r="A1602" s="145"/>
      <c r="B1602" s="146"/>
      <c r="C1602" s="145"/>
      <c r="D1602" s="145"/>
      <c r="E1602" s="145"/>
      <c r="F1602" s="145"/>
      <c r="G1602" s="141" t="str">
        <f t="shared" ca="1" si="95"/>
        <v>hi</v>
      </c>
      <c r="H1602" s="141">
        <f t="shared" si="96"/>
        <v>0</v>
      </c>
      <c r="I1602" s="141">
        <f t="shared" ca="1" si="97"/>
        <v>0</v>
      </c>
      <c r="J1602" s="141">
        <f t="shared" ca="1" si="98"/>
        <v>0</v>
      </c>
    </row>
    <row r="1603" spans="1:10">
      <c r="A1603" s="145"/>
      <c r="B1603" s="146"/>
      <c r="C1603" s="145"/>
      <c r="D1603" s="145"/>
      <c r="E1603" s="145"/>
      <c r="F1603" s="145"/>
      <c r="G1603" s="141" t="str">
        <f t="shared" ca="1" si="95"/>
        <v>hi</v>
      </c>
      <c r="H1603" s="141">
        <f t="shared" si="96"/>
        <v>0</v>
      </c>
      <c r="I1603" s="141">
        <f t="shared" ca="1" si="97"/>
        <v>0</v>
      </c>
      <c r="J1603" s="141">
        <f t="shared" ca="1" si="98"/>
        <v>0</v>
      </c>
    </row>
    <row r="1604" spans="1:10">
      <c r="A1604" s="145"/>
      <c r="B1604" s="146"/>
      <c r="C1604" s="145"/>
      <c r="D1604" s="145"/>
      <c r="E1604" s="145"/>
      <c r="F1604" s="145"/>
      <c r="G1604" s="141" t="str">
        <f t="shared" ca="1" si="95"/>
        <v>hi</v>
      </c>
      <c r="H1604" s="141">
        <f t="shared" si="96"/>
        <v>0</v>
      </c>
      <c r="I1604" s="141">
        <f t="shared" ca="1" si="97"/>
        <v>0</v>
      </c>
      <c r="J1604" s="141">
        <f t="shared" ca="1" si="98"/>
        <v>0</v>
      </c>
    </row>
    <row r="1605" spans="1:10">
      <c r="A1605" s="145"/>
      <c r="B1605" s="146"/>
      <c r="C1605" s="145"/>
      <c r="D1605" s="145"/>
      <c r="E1605" s="145"/>
      <c r="F1605" s="145"/>
      <c r="G1605" s="141" t="str">
        <f t="shared" ca="1" si="95"/>
        <v>hi</v>
      </c>
      <c r="H1605" s="141">
        <f t="shared" si="96"/>
        <v>0</v>
      </c>
      <c r="I1605" s="141">
        <f t="shared" ca="1" si="97"/>
        <v>0</v>
      </c>
      <c r="J1605" s="141">
        <f t="shared" ca="1" si="98"/>
        <v>0</v>
      </c>
    </row>
    <row r="1606" spans="1:10">
      <c r="A1606" s="145"/>
      <c r="B1606" s="146"/>
      <c r="C1606" s="145"/>
      <c r="D1606" s="145"/>
      <c r="E1606" s="145"/>
      <c r="F1606" s="145"/>
      <c r="G1606" s="141" t="str">
        <f t="shared" ca="1" si="95"/>
        <v>hi</v>
      </c>
      <c r="H1606" s="141">
        <f t="shared" si="96"/>
        <v>0</v>
      </c>
      <c r="I1606" s="141">
        <f t="shared" ca="1" si="97"/>
        <v>0</v>
      </c>
      <c r="J1606" s="141">
        <f t="shared" ca="1" si="98"/>
        <v>0</v>
      </c>
    </row>
    <row r="1607" spans="1:10">
      <c r="A1607" s="145"/>
      <c r="B1607" s="146"/>
      <c r="C1607" s="145"/>
      <c r="D1607" s="145"/>
      <c r="E1607" s="145"/>
      <c r="F1607" s="145"/>
      <c r="G1607" s="141" t="str">
        <f t="shared" ca="1" si="95"/>
        <v>hi</v>
      </c>
      <c r="H1607" s="141">
        <f t="shared" si="96"/>
        <v>0</v>
      </c>
      <c r="I1607" s="141">
        <f t="shared" ca="1" si="97"/>
        <v>0</v>
      </c>
      <c r="J1607" s="141">
        <f t="shared" ca="1" si="98"/>
        <v>0</v>
      </c>
    </row>
    <row r="1608" spans="1:10">
      <c r="A1608" s="145"/>
      <c r="B1608" s="146"/>
      <c r="C1608" s="145"/>
      <c r="D1608" s="145"/>
      <c r="E1608" s="145"/>
      <c r="F1608" s="145"/>
      <c r="G1608" s="141" t="str">
        <f t="shared" ca="1" si="95"/>
        <v>hi</v>
      </c>
      <c r="H1608" s="141">
        <f t="shared" si="96"/>
        <v>0</v>
      </c>
      <c r="I1608" s="141">
        <f t="shared" ca="1" si="97"/>
        <v>0</v>
      </c>
      <c r="J1608" s="141">
        <f t="shared" ca="1" si="98"/>
        <v>0</v>
      </c>
    </row>
    <row r="1609" spans="1:10">
      <c r="A1609" s="145"/>
      <c r="B1609" s="146"/>
      <c r="C1609" s="145"/>
      <c r="D1609" s="145"/>
      <c r="E1609" s="145"/>
      <c r="F1609" s="145"/>
      <c r="G1609" s="141" t="str">
        <f t="shared" ca="1" si="95"/>
        <v>hi</v>
      </c>
      <c r="H1609" s="141">
        <f t="shared" si="96"/>
        <v>0</v>
      </c>
      <c r="I1609" s="141">
        <f t="shared" ca="1" si="97"/>
        <v>0</v>
      </c>
      <c r="J1609" s="141">
        <f t="shared" ca="1" si="98"/>
        <v>0</v>
      </c>
    </row>
    <row r="1610" spans="1:10">
      <c r="A1610" s="145"/>
      <c r="B1610" s="146"/>
      <c r="C1610" s="145"/>
      <c r="D1610" s="145"/>
      <c r="E1610" s="145"/>
      <c r="F1610" s="145"/>
      <c r="G1610" s="141" t="str">
        <f t="shared" ca="1" si="95"/>
        <v>hi</v>
      </c>
      <c r="H1610" s="141">
        <f t="shared" si="96"/>
        <v>0</v>
      </c>
      <c r="I1610" s="141">
        <f t="shared" ca="1" si="97"/>
        <v>0</v>
      </c>
      <c r="J1610" s="141">
        <f t="shared" ca="1" si="98"/>
        <v>0</v>
      </c>
    </row>
    <row r="1611" spans="1:10">
      <c r="A1611" s="145"/>
      <c r="B1611" s="146"/>
      <c r="C1611" s="145"/>
      <c r="D1611" s="145"/>
      <c r="E1611" s="145"/>
      <c r="F1611" s="145"/>
      <c r="G1611" s="141" t="str">
        <f t="shared" ca="1" si="95"/>
        <v>hi</v>
      </c>
      <c r="H1611" s="141">
        <f t="shared" si="96"/>
        <v>0</v>
      </c>
      <c r="I1611" s="141">
        <f t="shared" ca="1" si="97"/>
        <v>0</v>
      </c>
      <c r="J1611" s="141">
        <f t="shared" ca="1" si="98"/>
        <v>0</v>
      </c>
    </row>
    <row r="1612" spans="1:10">
      <c r="A1612" s="145"/>
      <c r="B1612" s="146"/>
      <c r="C1612" s="145"/>
      <c r="D1612" s="145"/>
      <c r="E1612" s="145"/>
      <c r="F1612" s="145"/>
      <c r="G1612" s="141" t="str">
        <f t="shared" ca="1" si="95"/>
        <v>hi</v>
      </c>
      <c r="H1612" s="141">
        <f t="shared" si="96"/>
        <v>0</v>
      </c>
      <c r="I1612" s="141">
        <f t="shared" ca="1" si="97"/>
        <v>0</v>
      </c>
      <c r="J1612" s="141">
        <f t="shared" ca="1" si="98"/>
        <v>0</v>
      </c>
    </row>
    <row r="1613" spans="1:10">
      <c r="A1613" s="145"/>
      <c r="B1613" s="146"/>
      <c r="C1613" s="145"/>
      <c r="D1613" s="145"/>
      <c r="E1613" s="145"/>
      <c r="F1613" s="145"/>
      <c r="G1613" s="141" t="str">
        <f t="shared" ca="1" si="95"/>
        <v>hi</v>
      </c>
      <c r="H1613" s="141">
        <f t="shared" si="96"/>
        <v>0</v>
      </c>
      <c r="I1613" s="141">
        <f t="shared" ca="1" si="97"/>
        <v>0</v>
      </c>
      <c r="J1613" s="141">
        <f t="shared" ca="1" si="98"/>
        <v>0</v>
      </c>
    </row>
    <row r="1614" spans="1:10">
      <c r="A1614" s="145"/>
      <c r="B1614" s="146"/>
      <c r="C1614" s="145"/>
      <c r="D1614" s="145"/>
      <c r="E1614" s="145"/>
      <c r="F1614" s="145"/>
      <c r="G1614" s="141" t="str">
        <f t="shared" ref="G1614:G1677" ca="1" si="99">IF(F1614&gt;C1614,  IF($B$8=0,"lo",IF(RAND()&gt;$B$9,"lo","hi")),   IF($B$8=0,"hi",IF(RAND()&lt;=$B$9,"lo","hi"))   )</f>
        <v>hi</v>
      </c>
      <c r="H1614" s="141">
        <f t="shared" ref="H1614:H1677" si="100">C1614</f>
        <v>0</v>
      </c>
      <c r="I1614" s="141">
        <f t="shared" ref="I1614:I1677" ca="1" si="101">IF(G1614="hi",D1614,E1614)</f>
        <v>0</v>
      </c>
      <c r="J1614" s="141">
        <f t="shared" ref="J1614:J1677" ca="1" si="102">IF(G1614="hi",E1614,D1614)</f>
        <v>0</v>
      </c>
    </row>
    <row r="1615" spans="1:10">
      <c r="A1615" s="145"/>
      <c r="B1615" s="146"/>
      <c r="C1615" s="145"/>
      <c r="D1615" s="145"/>
      <c r="E1615" s="145"/>
      <c r="F1615" s="145"/>
      <c r="G1615" s="141" t="str">
        <f t="shared" ca="1" si="99"/>
        <v>hi</v>
      </c>
      <c r="H1615" s="141">
        <f t="shared" si="100"/>
        <v>0</v>
      </c>
      <c r="I1615" s="141">
        <f t="shared" ca="1" si="101"/>
        <v>0</v>
      </c>
      <c r="J1615" s="141">
        <f t="shared" ca="1" si="102"/>
        <v>0</v>
      </c>
    </row>
    <row r="1616" spans="1:10">
      <c r="A1616" s="145"/>
      <c r="B1616" s="146"/>
      <c r="C1616" s="145"/>
      <c r="D1616" s="145"/>
      <c r="E1616" s="145"/>
      <c r="F1616" s="145"/>
      <c r="G1616" s="141" t="str">
        <f t="shared" ca="1" si="99"/>
        <v>hi</v>
      </c>
      <c r="H1616" s="141">
        <f t="shared" si="100"/>
        <v>0</v>
      </c>
      <c r="I1616" s="141">
        <f t="shared" ca="1" si="101"/>
        <v>0</v>
      </c>
      <c r="J1616" s="141">
        <f t="shared" ca="1" si="102"/>
        <v>0</v>
      </c>
    </row>
    <row r="1617" spans="1:10">
      <c r="A1617" s="145"/>
      <c r="B1617" s="146"/>
      <c r="C1617" s="145"/>
      <c r="D1617" s="145"/>
      <c r="E1617" s="145"/>
      <c r="F1617" s="145"/>
      <c r="G1617" s="141" t="str">
        <f t="shared" ca="1" si="99"/>
        <v>hi</v>
      </c>
      <c r="H1617" s="141">
        <f t="shared" si="100"/>
        <v>0</v>
      </c>
      <c r="I1617" s="141">
        <f t="shared" ca="1" si="101"/>
        <v>0</v>
      </c>
      <c r="J1617" s="141">
        <f t="shared" ca="1" si="102"/>
        <v>0</v>
      </c>
    </row>
    <row r="1618" spans="1:10">
      <c r="A1618" s="145"/>
      <c r="B1618" s="146"/>
      <c r="C1618" s="145"/>
      <c r="D1618" s="145"/>
      <c r="E1618" s="145"/>
      <c r="F1618" s="145"/>
      <c r="G1618" s="141" t="str">
        <f t="shared" ca="1" si="99"/>
        <v>hi</v>
      </c>
      <c r="H1618" s="141">
        <f t="shared" si="100"/>
        <v>0</v>
      </c>
      <c r="I1618" s="141">
        <f t="shared" ca="1" si="101"/>
        <v>0</v>
      </c>
      <c r="J1618" s="141">
        <f t="shared" ca="1" si="102"/>
        <v>0</v>
      </c>
    </row>
    <row r="1619" spans="1:10">
      <c r="A1619" s="145"/>
      <c r="B1619" s="146"/>
      <c r="C1619" s="145"/>
      <c r="D1619" s="145"/>
      <c r="E1619" s="145"/>
      <c r="F1619" s="145"/>
      <c r="G1619" s="141" t="str">
        <f t="shared" ca="1" si="99"/>
        <v>hi</v>
      </c>
      <c r="H1619" s="141">
        <f t="shared" si="100"/>
        <v>0</v>
      </c>
      <c r="I1619" s="141">
        <f t="shared" ca="1" si="101"/>
        <v>0</v>
      </c>
      <c r="J1619" s="141">
        <f t="shared" ca="1" si="102"/>
        <v>0</v>
      </c>
    </row>
    <row r="1620" spans="1:10">
      <c r="A1620" s="145"/>
      <c r="B1620" s="146"/>
      <c r="C1620" s="145"/>
      <c r="D1620" s="145"/>
      <c r="E1620" s="145"/>
      <c r="F1620" s="145"/>
      <c r="G1620" s="141" t="str">
        <f t="shared" ca="1" si="99"/>
        <v>hi</v>
      </c>
      <c r="H1620" s="141">
        <f t="shared" si="100"/>
        <v>0</v>
      </c>
      <c r="I1620" s="141">
        <f t="shared" ca="1" si="101"/>
        <v>0</v>
      </c>
      <c r="J1620" s="141">
        <f t="shared" ca="1" si="102"/>
        <v>0</v>
      </c>
    </row>
    <row r="1621" spans="1:10">
      <c r="A1621" s="145"/>
      <c r="B1621" s="146"/>
      <c r="C1621" s="145"/>
      <c r="D1621" s="145"/>
      <c r="E1621" s="145"/>
      <c r="F1621" s="145"/>
      <c r="G1621" s="141" t="str">
        <f t="shared" ca="1" si="99"/>
        <v>hi</v>
      </c>
      <c r="H1621" s="141">
        <f t="shared" si="100"/>
        <v>0</v>
      </c>
      <c r="I1621" s="141">
        <f t="shared" ca="1" si="101"/>
        <v>0</v>
      </c>
      <c r="J1621" s="141">
        <f t="shared" ca="1" si="102"/>
        <v>0</v>
      </c>
    </row>
    <row r="1622" spans="1:10">
      <c r="A1622" s="145"/>
      <c r="B1622" s="146"/>
      <c r="C1622" s="145"/>
      <c r="D1622" s="145"/>
      <c r="E1622" s="145"/>
      <c r="F1622" s="145"/>
      <c r="G1622" s="141" t="str">
        <f t="shared" ca="1" si="99"/>
        <v>hi</v>
      </c>
      <c r="H1622" s="141">
        <f t="shared" si="100"/>
        <v>0</v>
      </c>
      <c r="I1622" s="141">
        <f t="shared" ca="1" si="101"/>
        <v>0</v>
      </c>
      <c r="J1622" s="141">
        <f t="shared" ca="1" si="102"/>
        <v>0</v>
      </c>
    </row>
    <row r="1623" spans="1:10">
      <c r="A1623" s="145"/>
      <c r="B1623" s="146"/>
      <c r="C1623" s="145"/>
      <c r="D1623" s="145"/>
      <c r="E1623" s="145"/>
      <c r="F1623" s="145"/>
      <c r="G1623" s="141" t="str">
        <f t="shared" ca="1" si="99"/>
        <v>hi</v>
      </c>
      <c r="H1623" s="141">
        <f t="shared" si="100"/>
        <v>0</v>
      </c>
      <c r="I1623" s="141">
        <f t="shared" ca="1" si="101"/>
        <v>0</v>
      </c>
      <c r="J1623" s="141">
        <f t="shared" ca="1" si="102"/>
        <v>0</v>
      </c>
    </row>
    <row r="1624" spans="1:10">
      <c r="A1624" s="145"/>
      <c r="B1624" s="146"/>
      <c r="C1624" s="145"/>
      <c r="D1624" s="145"/>
      <c r="E1624" s="145"/>
      <c r="F1624" s="145"/>
      <c r="G1624" s="141" t="str">
        <f t="shared" ca="1" si="99"/>
        <v>hi</v>
      </c>
      <c r="H1624" s="141">
        <f t="shared" si="100"/>
        <v>0</v>
      </c>
      <c r="I1624" s="141">
        <f t="shared" ca="1" si="101"/>
        <v>0</v>
      </c>
      <c r="J1624" s="141">
        <f t="shared" ca="1" si="102"/>
        <v>0</v>
      </c>
    </row>
    <row r="1625" spans="1:10">
      <c r="A1625" s="145"/>
      <c r="B1625" s="146"/>
      <c r="C1625" s="145"/>
      <c r="D1625" s="145"/>
      <c r="E1625" s="145"/>
      <c r="F1625" s="145"/>
      <c r="G1625" s="141" t="str">
        <f t="shared" ca="1" si="99"/>
        <v>hi</v>
      </c>
      <c r="H1625" s="141">
        <f t="shared" si="100"/>
        <v>0</v>
      </c>
      <c r="I1625" s="141">
        <f t="shared" ca="1" si="101"/>
        <v>0</v>
      </c>
      <c r="J1625" s="141">
        <f t="shared" ca="1" si="102"/>
        <v>0</v>
      </c>
    </row>
    <row r="1626" spans="1:10">
      <c r="A1626" s="145"/>
      <c r="B1626" s="146"/>
      <c r="C1626" s="145"/>
      <c r="D1626" s="145"/>
      <c r="E1626" s="145"/>
      <c r="F1626" s="145"/>
      <c r="G1626" s="141" t="str">
        <f t="shared" ca="1" si="99"/>
        <v>hi</v>
      </c>
      <c r="H1626" s="141">
        <f t="shared" si="100"/>
        <v>0</v>
      </c>
      <c r="I1626" s="141">
        <f t="shared" ca="1" si="101"/>
        <v>0</v>
      </c>
      <c r="J1626" s="141">
        <f t="shared" ca="1" si="102"/>
        <v>0</v>
      </c>
    </row>
    <row r="1627" spans="1:10">
      <c r="A1627" s="145"/>
      <c r="B1627" s="146"/>
      <c r="C1627" s="145"/>
      <c r="D1627" s="145"/>
      <c r="E1627" s="145"/>
      <c r="F1627" s="145"/>
      <c r="G1627" s="141" t="str">
        <f t="shared" ca="1" si="99"/>
        <v>hi</v>
      </c>
      <c r="H1627" s="141">
        <f t="shared" si="100"/>
        <v>0</v>
      </c>
      <c r="I1627" s="141">
        <f t="shared" ca="1" si="101"/>
        <v>0</v>
      </c>
      <c r="J1627" s="141">
        <f t="shared" ca="1" si="102"/>
        <v>0</v>
      </c>
    </row>
    <row r="1628" spans="1:10">
      <c r="A1628" s="145"/>
      <c r="B1628" s="146"/>
      <c r="C1628" s="145"/>
      <c r="D1628" s="145"/>
      <c r="E1628" s="145"/>
      <c r="F1628" s="145"/>
      <c r="G1628" s="141" t="str">
        <f t="shared" ca="1" si="99"/>
        <v>hi</v>
      </c>
      <c r="H1628" s="141">
        <f t="shared" si="100"/>
        <v>0</v>
      </c>
      <c r="I1628" s="141">
        <f t="shared" ca="1" si="101"/>
        <v>0</v>
      </c>
      <c r="J1628" s="141">
        <f t="shared" ca="1" si="102"/>
        <v>0</v>
      </c>
    </row>
    <row r="1629" spans="1:10">
      <c r="A1629" s="145"/>
      <c r="B1629" s="146"/>
      <c r="C1629" s="145"/>
      <c r="D1629" s="145"/>
      <c r="E1629" s="145"/>
      <c r="F1629" s="145"/>
      <c r="G1629" s="141" t="str">
        <f t="shared" ca="1" si="99"/>
        <v>hi</v>
      </c>
      <c r="H1629" s="141">
        <f t="shared" si="100"/>
        <v>0</v>
      </c>
      <c r="I1629" s="141">
        <f t="shared" ca="1" si="101"/>
        <v>0</v>
      </c>
      <c r="J1629" s="141">
        <f t="shared" ca="1" si="102"/>
        <v>0</v>
      </c>
    </row>
    <row r="1630" spans="1:10">
      <c r="A1630" s="145"/>
      <c r="B1630" s="146"/>
      <c r="C1630" s="145"/>
      <c r="D1630" s="145"/>
      <c r="E1630" s="145"/>
      <c r="F1630" s="145"/>
      <c r="G1630" s="141" t="str">
        <f t="shared" ca="1" si="99"/>
        <v>hi</v>
      </c>
      <c r="H1630" s="141">
        <f t="shared" si="100"/>
        <v>0</v>
      </c>
      <c r="I1630" s="141">
        <f t="shared" ca="1" si="101"/>
        <v>0</v>
      </c>
      <c r="J1630" s="141">
        <f t="shared" ca="1" si="102"/>
        <v>0</v>
      </c>
    </row>
    <row r="1631" spans="1:10">
      <c r="A1631" s="145"/>
      <c r="B1631" s="146"/>
      <c r="C1631" s="145"/>
      <c r="D1631" s="145"/>
      <c r="E1631" s="145"/>
      <c r="F1631" s="145"/>
      <c r="G1631" s="141" t="str">
        <f t="shared" ca="1" si="99"/>
        <v>hi</v>
      </c>
      <c r="H1631" s="141">
        <f t="shared" si="100"/>
        <v>0</v>
      </c>
      <c r="I1631" s="141">
        <f t="shared" ca="1" si="101"/>
        <v>0</v>
      </c>
      <c r="J1631" s="141">
        <f t="shared" ca="1" si="102"/>
        <v>0</v>
      </c>
    </row>
    <row r="1632" spans="1:10">
      <c r="A1632" s="145"/>
      <c r="B1632" s="146"/>
      <c r="C1632" s="145"/>
      <c r="D1632" s="145"/>
      <c r="E1632" s="145"/>
      <c r="F1632" s="145"/>
      <c r="G1632" s="141" t="str">
        <f t="shared" ca="1" si="99"/>
        <v>hi</v>
      </c>
      <c r="H1632" s="141">
        <f t="shared" si="100"/>
        <v>0</v>
      </c>
      <c r="I1632" s="141">
        <f t="shared" ca="1" si="101"/>
        <v>0</v>
      </c>
      <c r="J1632" s="141">
        <f t="shared" ca="1" si="102"/>
        <v>0</v>
      </c>
    </row>
    <row r="1633" spans="1:10">
      <c r="A1633" s="145"/>
      <c r="B1633" s="146"/>
      <c r="C1633" s="145"/>
      <c r="D1633" s="145"/>
      <c r="E1633" s="145"/>
      <c r="F1633" s="145"/>
      <c r="G1633" s="141" t="str">
        <f t="shared" ca="1" si="99"/>
        <v>hi</v>
      </c>
      <c r="H1633" s="141">
        <f t="shared" si="100"/>
        <v>0</v>
      </c>
      <c r="I1633" s="141">
        <f t="shared" ca="1" si="101"/>
        <v>0</v>
      </c>
      <c r="J1633" s="141">
        <f t="shared" ca="1" si="102"/>
        <v>0</v>
      </c>
    </row>
    <row r="1634" spans="1:10">
      <c r="A1634" s="145"/>
      <c r="B1634" s="146"/>
      <c r="C1634" s="145"/>
      <c r="D1634" s="145"/>
      <c r="E1634" s="145"/>
      <c r="F1634" s="145"/>
      <c r="G1634" s="141" t="str">
        <f t="shared" ca="1" si="99"/>
        <v>hi</v>
      </c>
      <c r="H1634" s="141">
        <f t="shared" si="100"/>
        <v>0</v>
      </c>
      <c r="I1634" s="141">
        <f t="shared" ca="1" si="101"/>
        <v>0</v>
      </c>
      <c r="J1634" s="141">
        <f t="shared" ca="1" si="102"/>
        <v>0</v>
      </c>
    </row>
    <row r="1635" spans="1:10">
      <c r="A1635" s="145"/>
      <c r="B1635" s="146"/>
      <c r="C1635" s="145"/>
      <c r="D1635" s="145"/>
      <c r="E1635" s="145"/>
      <c r="F1635" s="145"/>
      <c r="G1635" s="141" t="str">
        <f t="shared" ca="1" si="99"/>
        <v>hi</v>
      </c>
      <c r="H1635" s="141">
        <f t="shared" si="100"/>
        <v>0</v>
      </c>
      <c r="I1635" s="141">
        <f t="shared" ca="1" si="101"/>
        <v>0</v>
      </c>
      <c r="J1635" s="141">
        <f t="shared" ca="1" si="102"/>
        <v>0</v>
      </c>
    </row>
    <row r="1636" spans="1:10">
      <c r="A1636" s="145"/>
      <c r="B1636" s="146"/>
      <c r="C1636" s="145"/>
      <c r="D1636" s="145"/>
      <c r="E1636" s="145"/>
      <c r="F1636" s="145"/>
      <c r="G1636" s="141" t="str">
        <f t="shared" ca="1" si="99"/>
        <v>hi</v>
      </c>
      <c r="H1636" s="141">
        <f t="shared" si="100"/>
        <v>0</v>
      </c>
      <c r="I1636" s="141">
        <f t="shared" ca="1" si="101"/>
        <v>0</v>
      </c>
      <c r="J1636" s="141">
        <f t="shared" ca="1" si="102"/>
        <v>0</v>
      </c>
    </row>
    <row r="1637" spans="1:10">
      <c r="A1637" s="145"/>
      <c r="B1637" s="146"/>
      <c r="C1637" s="145"/>
      <c r="D1637" s="145"/>
      <c r="E1637" s="145"/>
      <c r="F1637" s="145"/>
      <c r="G1637" s="141" t="str">
        <f t="shared" ca="1" si="99"/>
        <v>hi</v>
      </c>
      <c r="H1637" s="141">
        <f t="shared" si="100"/>
        <v>0</v>
      </c>
      <c r="I1637" s="141">
        <f t="shared" ca="1" si="101"/>
        <v>0</v>
      </c>
      <c r="J1637" s="141">
        <f t="shared" ca="1" si="102"/>
        <v>0</v>
      </c>
    </row>
    <row r="1638" spans="1:10">
      <c r="A1638" s="145"/>
      <c r="B1638" s="146"/>
      <c r="C1638" s="145"/>
      <c r="D1638" s="145"/>
      <c r="E1638" s="145"/>
      <c r="F1638" s="145"/>
      <c r="G1638" s="141" t="str">
        <f t="shared" ca="1" si="99"/>
        <v>hi</v>
      </c>
      <c r="H1638" s="141">
        <f t="shared" si="100"/>
        <v>0</v>
      </c>
      <c r="I1638" s="141">
        <f t="shared" ca="1" si="101"/>
        <v>0</v>
      </c>
      <c r="J1638" s="141">
        <f t="shared" ca="1" si="102"/>
        <v>0</v>
      </c>
    </row>
    <row r="1639" spans="1:10">
      <c r="A1639" s="145"/>
      <c r="B1639" s="146"/>
      <c r="C1639" s="145"/>
      <c r="D1639" s="145"/>
      <c r="E1639" s="145"/>
      <c r="F1639" s="145"/>
      <c r="G1639" s="141" t="str">
        <f t="shared" ca="1" si="99"/>
        <v>hi</v>
      </c>
      <c r="H1639" s="141">
        <f t="shared" si="100"/>
        <v>0</v>
      </c>
      <c r="I1639" s="141">
        <f t="shared" ca="1" si="101"/>
        <v>0</v>
      </c>
      <c r="J1639" s="141">
        <f t="shared" ca="1" si="102"/>
        <v>0</v>
      </c>
    </row>
    <row r="1640" spans="1:10">
      <c r="A1640" s="145"/>
      <c r="B1640" s="146"/>
      <c r="C1640" s="145"/>
      <c r="D1640" s="145"/>
      <c r="E1640" s="145"/>
      <c r="F1640" s="145"/>
      <c r="G1640" s="141" t="str">
        <f t="shared" ca="1" si="99"/>
        <v>hi</v>
      </c>
      <c r="H1640" s="141">
        <f t="shared" si="100"/>
        <v>0</v>
      </c>
      <c r="I1640" s="141">
        <f t="shared" ca="1" si="101"/>
        <v>0</v>
      </c>
      <c r="J1640" s="141">
        <f t="shared" ca="1" si="102"/>
        <v>0</v>
      </c>
    </row>
    <row r="1641" spans="1:10">
      <c r="A1641" s="145"/>
      <c r="B1641" s="146"/>
      <c r="C1641" s="145"/>
      <c r="D1641" s="145"/>
      <c r="E1641" s="145"/>
      <c r="F1641" s="145"/>
      <c r="G1641" s="141" t="str">
        <f t="shared" ca="1" si="99"/>
        <v>hi</v>
      </c>
      <c r="H1641" s="141">
        <f t="shared" si="100"/>
        <v>0</v>
      </c>
      <c r="I1641" s="141">
        <f t="shared" ca="1" si="101"/>
        <v>0</v>
      </c>
      <c r="J1641" s="141">
        <f t="shared" ca="1" si="102"/>
        <v>0</v>
      </c>
    </row>
    <row r="1642" spans="1:10">
      <c r="A1642" s="145"/>
      <c r="B1642" s="146"/>
      <c r="C1642" s="145"/>
      <c r="D1642" s="145"/>
      <c r="E1642" s="145"/>
      <c r="F1642" s="145"/>
      <c r="G1642" s="141" t="str">
        <f t="shared" ca="1" si="99"/>
        <v>hi</v>
      </c>
      <c r="H1642" s="141">
        <f t="shared" si="100"/>
        <v>0</v>
      </c>
      <c r="I1642" s="141">
        <f t="shared" ca="1" si="101"/>
        <v>0</v>
      </c>
      <c r="J1642" s="141">
        <f t="shared" ca="1" si="102"/>
        <v>0</v>
      </c>
    </row>
    <row r="1643" spans="1:10">
      <c r="A1643" s="145"/>
      <c r="B1643" s="146"/>
      <c r="C1643" s="145"/>
      <c r="D1643" s="145"/>
      <c r="E1643" s="145"/>
      <c r="F1643" s="145"/>
      <c r="G1643" s="141" t="str">
        <f t="shared" ca="1" si="99"/>
        <v>hi</v>
      </c>
      <c r="H1643" s="141">
        <f t="shared" si="100"/>
        <v>0</v>
      </c>
      <c r="I1643" s="141">
        <f t="shared" ca="1" si="101"/>
        <v>0</v>
      </c>
      <c r="J1643" s="141">
        <f t="shared" ca="1" si="102"/>
        <v>0</v>
      </c>
    </row>
    <row r="1644" spans="1:10">
      <c r="A1644" s="145"/>
      <c r="B1644" s="146"/>
      <c r="C1644" s="145"/>
      <c r="D1644" s="145"/>
      <c r="E1644" s="145"/>
      <c r="F1644" s="145"/>
      <c r="G1644" s="141" t="str">
        <f t="shared" ca="1" si="99"/>
        <v>hi</v>
      </c>
      <c r="H1644" s="141">
        <f t="shared" si="100"/>
        <v>0</v>
      </c>
      <c r="I1644" s="141">
        <f t="shared" ca="1" si="101"/>
        <v>0</v>
      </c>
      <c r="J1644" s="141">
        <f t="shared" ca="1" si="102"/>
        <v>0</v>
      </c>
    </row>
    <row r="1645" spans="1:10">
      <c r="A1645" s="145"/>
      <c r="B1645" s="146"/>
      <c r="C1645" s="145"/>
      <c r="D1645" s="145"/>
      <c r="E1645" s="145"/>
      <c r="F1645" s="145"/>
      <c r="G1645" s="141" t="str">
        <f t="shared" ca="1" si="99"/>
        <v>hi</v>
      </c>
      <c r="H1645" s="141">
        <f t="shared" si="100"/>
        <v>0</v>
      </c>
      <c r="I1645" s="141">
        <f t="shared" ca="1" si="101"/>
        <v>0</v>
      </c>
      <c r="J1645" s="141">
        <f t="shared" ca="1" si="102"/>
        <v>0</v>
      </c>
    </row>
    <row r="1646" spans="1:10">
      <c r="A1646" s="145"/>
      <c r="B1646" s="146"/>
      <c r="C1646" s="145"/>
      <c r="D1646" s="145"/>
      <c r="E1646" s="145"/>
      <c r="F1646" s="145"/>
      <c r="G1646" s="141" t="str">
        <f t="shared" ca="1" si="99"/>
        <v>hi</v>
      </c>
      <c r="H1646" s="141">
        <f t="shared" si="100"/>
        <v>0</v>
      </c>
      <c r="I1646" s="141">
        <f t="shared" ca="1" si="101"/>
        <v>0</v>
      </c>
      <c r="J1646" s="141">
        <f t="shared" ca="1" si="102"/>
        <v>0</v>
      </c>
    </row>
    <row r="1647" spans="1:10">
      <c r="A1647" s="145"/>
      <c r="B1647" s="146"/>
      <c r="C1647" s="145"/>
      <c r="D1647" s="145"/>
      <c r="E1647" s="145"/>
      <c r="F1647" s="145"/>
      <c r="G1647" s="141" t="str">
        <f t="shared" ca="1" si="99"/>
        <v>hi</v>
      </c>
      <c r="H1647" s="141">
        <f t="shared" si="100"/>
        <v>0</v>
      </c>
      <c r="I1647" s="141">
        <f t="shared" ca="1" si="101"/>
        <v>0</v>
      </c>
      <c r="J1647" s="141">
        <f t="shared" ca="1" si="102"/>
        <v>0</v>
      </c>
    </row>
    <row r="1648" spans="1:10">
      <c r="A1648" s="145"/>
      <c r="B1648" s="146"/>
      <c r="C1648" s="145"/>
      <c r="D1648" s="145"/>
      <c r="E1648" s="145"/>
      <c r="F1648" s="145"/>
      <c r="G1648" s="141" t="str">
        <f t="shared" ca="1" si="99"/>
        <v>hi</v>
      </c>
      <c r="H1648" s="141">
        <f t="shared" si="100"/>
        <v>0</v>
      </c>
      <c r="I1648" s="141">
        <f t="shared" ca="1" si="101"/>
        <v>0</v>
      </c>
      <c r="J1648" s="141">
        <f t="shared" ca="1" si="102"/>
        <v>0</v>
      </c>
    </row>
    <row r="1649" spans="1:10">
      <c r="A1649" s="145"/>
      <c r="B1649" s="146"/>
      <c r="C1649" s="145"/>
      <c r="D1649" s="145"/>
      <c r="E1649" s="145"/>
      <c r="F1649" s="145"/>
      <c r="G1649" s="141" t="str">
        <f t="shared" ca="1" si="99"/>
        <v>hi</v>
      </c>
      <c r="H1649" s="141">
        <f t="shared" si="100"/>
        <v>0</v>
      </c>
      <c r="I1649" s="141">
        <f t="shared" ca="1" si="101"/>
        <v>0</v>
      </c>
      <c r="J1649" s="141">
        <f t="shared" ca="1" si="102"/>
        <v>0</v>
      </c>
    </row>
    <row r="1650" spans="1:10">
      <c r="A1650" s="145"/>
      <c r="B1650" s="146"/>
      <c r="C1650" s="145"/>
      <c r="D1650" s="145"/>
      <c r="E1650" s="145"/>
      <c r="F1650" s="145"/>
      <c r="G1650" s="141" t="str">
        <f t="shared" ca="1" si="99"/>
        <v>hi</v>
      </c>
      <c r="H1650" s="141">
        <f t="shared" si="100"/>
        <v>0</v>
      </c>
      <c r="I1650" s="141">
        <f t="shared" ca="1" si="101"/>
        <v>0</v>
      </c>
      <c r="J1650" s="141">
        <f t="shared" ca="1" si="102"/>
        <v>0</v>
      </c>
    </row>
    <row r="1651" spans="1:10">
      <c r="A1651" s="145"/>
      <c r="B1651" s="146"/>
      <c r="C1651" s="145"/>
      <c r="D1651" s="145"/>
      <c r="E1651" s="145"/>
      <c r="F1651" s="145"/>
      <c r="G1651" s="141" t="str">
        <f t="shared" ca="1" si="99"/>
        <v>hi</v>
      </c>
      <c r="H1651" s="141">
        <f t="shared" si="100"/>
        <v>0</v>
      </c>
      <c r="I1651" s="141">
        <f t="shared" ca="1" si="101"/>
        <v>0</v>
      </c>
      <c r="J1651" s="141">
        <f t="shared" ca="1" si="102"/>
        <v>0</v>
      </c>
    </row>
    <row r="1652" spans="1:10">
      <c r="A1652" s="145"/>
      <c r="B1652" s="146"/>
      <c r="C1652" s="145"/>
      <c r="D1652" s="145"/>
      <c r="E1652" s="145"/>
      <c r="F1652" s="145"/>
      <c r="G1652" s="141" t="str">
        <f t="shared" ca="1" si="99"/>
        <v>hi</v>
      </c>
      <c r="H1652" s="141">
        <f t="shared" si="100"/>
        <v>0</v>
      </c>
      <c r="I1652" s="141">
        <f t="shared" ca="1" si="101"/>
        <v>0</v>
      </c>
      <c r="J1652" s="141">
        <f t="shared" ca="1" si="102"/>
        <v>0</v>
      </c>
    </row>
    <row r="1653" spans="1:10">
      <c r="A1653" s="145"/>
      <c r="B1653" s="146"/>
      <c r="C1653" s="145"/>
      <c r="D1653" s="145"/>
      <c r="E1653" s="145"/>
      <c r="F1653" s="145"/>
      <c r="G1653" s="141" t="str">
        <f t="shared" ca="1" si="99"/>
        <v>hi</v>
      </c>
      <c r="H1653" s="141">
        <f t="shared" si="100"/>
        <v>0</v>
      </c>
      <c r="I1653" s="141">
        <f t="shared" ca="1" si="101"/>
        <v>0</v>
      </c>
      <c r="J1653" s="141">
        <f t="shared" ca="1" si="102"/>
        <v>0</v>
      </c>
    </row>
    <row r="1654" spans="1:10">
      <c r="A1654" s="145"/>
      <c r="B1654" s="146"/>
      <c r="C1654" s="145"/>
      <c r="D1654" s="145"/>
      <c r="E1654" s="145"/>
      <c r="F1654" s="145"/>
      <c r="G1654" s="141" t="str">
        <f t="shared" ca="1" si="99"/>
        <v>hi</v>
      </c>
      <c r="H1654" s="141">
        <f t="shared" si="100"/>
        <v>0</v>
      </c>
      <c r="I1654" s="141">
        <f t="shared" ca="1" si="101"/>
        <v>0</v>
      </c>
      <c r="J1654" s="141">
        <f t="shared" ca="1" si="102"/>
        <v>0</v>
      </c>
    </row>
    <row r="1655" spans="1:10">
      <c r="A1655" s="145"/>
      <c r="B1655" s="146"/>
      <c r="C1655" s="145"/>
      <c r="D1655" s="145"/>
      <c r="E1655" s="145"/>
      <c r="F1655" s="145"/>
      <c r="G1655" s="141" t="str">
        <f t="shared" ca="1" si="99"/>
        <v>hi</v>
      </c>
      <c r="H1655" s="141">
        <f t="shared" si="100"/>
        <v>0</v>
      </c>
      <c r="I1655" s="141">
        <f t="shared" ca="1" si="101"/>
        <v>0</v>
      </c>
      <c r="J1655" s="141">
        <f t="shared" ca="1" si="102"/>
        <v>0</v>
      </c>
    </row>
    <row r="1656" spans="1:10">
      <c r="A1656" s="145"/>
      <c r="B1656" s="146"/>
      <c r="C1656" s="145"/>
      <c r="D1656" s="145"/>
      <c r="E1656" s="145"/>
      <c r="F1656" s="145"/>
      <c r="G1656" s="141" t="str">
        <f t="shared" ca="1" si="99"/>
        <v>hi</v>
      </c>
      <c r="H1656" s="141">
        <f t="shared" si="100"/>
        <v>0</v>
      </c>
      <c r="I1656" s="141">
        <f t="shared" ca="1" si="101"/>
        <v>0</v>
      </c>
      <c r="J1656" s="141">
        <f t="shared" ca="1" si="102"/>
        <v>0</v>
      </c>
    </row>
    <row r="1657" spans="1:10">
      <c r="A1657" s="145"/>
      <c r="B1657" s="146"/>
      <c r="C1657" s="145"/>
      <c r="D1657" s="145"/>
      <c r="E1657" s="145"/>
      <c r="F1657" s="145"/>
      <c r="G1657" s="141" t="str">
        <f t="shared" ca="1" si="99"/>
        <v>hi</v>
      </c>
      <c r="H1657" s="141">
        <f t="shared" si="100"/>
        <v>0</v>
      </c>
      <c r="I1657" s="141">
        <f t="shared" ca="1" si="101"/>
        <v>0</v>
      </c>
      <c r="J1657" s="141">
        <f t="shared" ca="1" si="102"/>
        <v>0</v>
      </c>
    </row>
    <row r="1658" spans="1:10">
      <c r="A1658" s="145"/>
      <c r="B1658" s="146"/>
      <c r="C1658" s="145"/>
      <c r="D1658" s="145"/>
      <c r="E1658" s="145"/>
      <c r="F1658" s="145"/>
      <c r="G1658" s="141" t="str">
        <f t="shared" ca="1" si="99"/>
        <v>hi</v>
      </c>
      <c r="H1658" s="141">
        <f t="shared" si="100"/>
        <v>0</v>
      </c>
      <c r="I1658" s="141">
        <f t="shared" ca="1" si="101"/>
        <v>0</v>
      </c>
      <c r="J1658" s="141">
        <f t="shared" ca="1" si="102"/>
        <v>0</v>
      </c>
    </row>
    <row r="1659" spans="1:10">
      <c r="A1659" s="145"/>
      <c r="B1659" s="146"/>
      <c r="C1659" s="145"/>
      <c r="D1659" s="145"/>
      <c r="E1659" s="145"/>
      <c r="F1659" s="145"/>
      <c r="G1659" s="141" t="str">
        <f t="shared" ca="1" si="99"/>
        <v>hi</v>
      </c>
      <c r="H1659" s="141">
        <f t="shared" si="100"/>
        <v>0</v>
      </c>
      <c r="I1659" s="141">
        <f t="shared" ca="1" si="101"/>
        <v>0</v>
      </c>
      <c r="J1659" s="141">
        <f t="shared" ca="1" si="102"/>
        <v>0</v>
      </c>
    </row>
    <row r="1660" spans="1:10">
      <c r="A1660" s="145"/>
      <c r="B1660" s="146"/>
      <c r="C1660" s="145"/>
      <c r="D1660" s="145"/>
      <c r="E1660" s="145"/>
      <c r="F1660" s="145"/>
      <c r="G1660" s="141" t="str">
        <f t="shared" ca="1" si="99"/>
        <v>hi</v>
      </c>
      <c r="H1660" s="141">
        <f t="shared" si="100"/>
        <v>0</v>
      </c>
      <c r="I1660" s="141">
        <f t="shared" ca="1" si="101"/>
        <v>0</v>
      </c>
      <c r="J1660" s="141">
        <f t="shared" ca="1" si="102"/>
        <v>0</v>
      </c>
    </row>
    <row r="1661" spans="1:10">
      <c r="A1661" s="145"/>
      <c r="B1661" s="146"/>
      <c r="C1661" s="145"/>
      <c r="D1661" s="145"/>
      <c r="E1661" s="145"/>
      <c r="F1661" s="145"/>
      <c r="G1661" s="141" t="str">
        <f t="shared" ca="1" si="99"/>
        <v>hi</v>
      </c>
      <c r="H1661" s="141">
        <f t="shared" si="100"/>
        <v>0</v>
      </c>
      <c r="I1661" s="141">
        <f t="shared" ca="1" si="101"/>
        <v>0</v>
      </c>
      <c r="J1661" s="141">
        <f t="shared" ca="1" si="102"/>
        <v>0</v>
      </c>
    </row>
    <row r="1662" spans="1:10">
      <c r="A1662" s="145"/>
      <c r="B1662" s="146"/>
      <c r="C1662" s="145"/>
      <c r="D1662" s="145"/>
      <c r="E1662" s="145"/>
      <c r="F1662" s="145"/>
      <c r="G1662" s="141" t="str">
        <f t="shared" ca="1" si="99"/>
        <v>hi</v>
      </c>
      <c r="H1662" s="141">
        <f t="shared" si="100"/>
        <v>0</v>
      </c>
      <c r="I1662" s="141">
        <f t="shared" ca="1" si="101"/>
        <v>0</v>
      </c>
      <c r="J1662" s="141">
        <f t="shared" ca="1" si="102"/>
        <v>0</v>
      </c>
    </row>
    <row r="1663" spans="1:10">
      <c r="A1663" s="145"/>
      <c r="B1663" s="146"/>
      <c r="C1663" s="145"/>
      <c r="D1663" s="145"/>
      <c r="E1663" s="145"/>
      <c r="F1663" s="145"/>
      <c r="G1663" s="141" t="str">
        <f t="shared" ca="1" si="99"/>
        <v>hi</v>
      </c>
      <c r="H1663" s="141">
        <f t="shared" si="100"/>
        <v>0</v>
      </c>
      <c r="I1663" s="141">
        <f t="shared" ca="1" si="101"/>
        <v>0</v>
      </c>
      <c r="J1663" s="141">
        <f t="shared" ca="1" si="102"/>
        <v>0</v>
      </c>
    </row>
    <row r="1664" spans="1:10">
      <c r="A1664" s="145"/>
      <c r="B1664" s="146"/>
      <c r="C1664" s="145"/>
      <c r="D1664" s="145"/>
      <c r="E1664" s="145"/>
      <c r="F1664" s="145"/>
      <c r="G1664" s="141" t="str">
        <f t="shared" ca="1" si="99"/>
        <v>hi</v>
      </c>
      <c r="H1664" s="141">
        <f t="shared" si="100"/>
        <v>0</v>
      </c>
      <c r="I1664" s="141">
        <f t="shared" ca="1" si="101"/>
        <v>0</v>
      </c>
      <c r="J1664" s="141">
        <f t="shared" ca="1" si="102"/>
        <v>0</v>
      </c>
    </row>
    <row r="1665" spans="1:10">
      <c r="A1665" s="145"/>
      <c r="B1665" s="146"/>
      <c r="C1665" s="145"/>
      <c r="D1665" s="145"/>
      <c r="E1665" s="145"/>
      <c r="F1665" s="145"/>
      <c r="G1665" s="141" t="str">
        <f t="shared" ca="1" si="99"/>
        <v>hi</v>
      </c>
      <c r="H1665" s="141">
        <f t="shared" si="100"/>
        <v>0</v>
      </c>
      <c r="I1665" s="141">
        <f t="shared" ca="1" si="101"/>
        <v>0</v>
      </c>
      <c r="J1665" s="141">
        <f t="shared" ca="1" si="102"/>
        <v>0</v>
      </c>
    </row>
    <row r="1666" spans="1:10">
      <c r="A1666" s="145"/>
      <c r="B1666" s="146"/>
      <c r="C1666" s="145"/>
      <c r="D1666" s="145"/>
      <c r="E1666" s="145"/>
      <c r="F1666" s="145"/>
      <c r="G1666" s="141" t="str">
        <f t="shared" ca="1" si="99"/>
        <v>hi</v>
      </c>
      <c r="H1666" s="141">
        <f t="shared" si="100"/>
        <v>0</v>
      </c>
      <c r="I1666" s="141">
        <f t="shared" ca="1" si="101"/>
        <v>0</v>
      </c>
      <c r="J1666" s="141">
        <f t="shared" ca="1" si="102"/>
        <v>0</v>
      </c>
    </row>
    <row r="1667" spans="1:10">
      <c r="A1667" s="145"/>
      <c r="B1667" s="146"/>
      <c r="C1667" s="145"/>
      <c r="D1667" s="145"/>
      <c r="E1667" s="145"/>
      <c r="F1667" s="145"/>
      <c r="G1667" s="141" t="str">
        <f t="shared" ca="1" si="99"/>
        <v>hi</v>
      </c>
      <c r="H1667" s="141">
        <f t="shared" si="100"/>
        <v>0</v>
      </c>
      <c r="I1667" s="141">
        <f t="shared" ca="1" si="101"/>
        <v>0</v>
      </c>
      <c r="J1667" s="141">
        <f t="shared" ca="1" si="102"/>
        <v>0</v>
      </c>
    </row>
    <row r="1668" spans="1:10">
      <c r="A1668" s="145"/>
      <c r="B1668" s="146"/>
      <c r="C1668" s="145"/>
      <c r="D1668" s="145"/>
      <c r="E1668" s="145"/>
      <c r="F1668" s="145"/>
      <c r="G1668" s="141" t="str">
        <f t="shared" ca="1" si="99"/>
        <v>hi</v>
      </c>
      <c r="H1668" s="141">
        <f t="shared" si="100"/>
        <v>0</v>
      </c>
      <c r="I1668" s="141">
        <f t="shared" ca="1" si="101"/>
        <v>0</v>
      </c>
      <c r="J1668" s="141">
        <f t="shared" ca="1" si="102"/>
        <v>0</v>
      </c>
    </row>
    <row r="1669" spans="1:10">
      <c r="A1669" s="145"/>
      <c r="B1669" s="146"/>
      <c r="C1669" s="145"/>
      <c r="D1669" s="145"/>
      <c r="E1669" s="145"/>
      <c r="F1669" s="145"/>
      <c r="G1669" s="141" t="str">
        <f t="shared" ca="1" si="99"/>
        <v>hi</v>
      </c>
      <c r="H1669" s="141">
        <f t="shared" si="100"/>
        <v>0</v>
      </c>
      <c r="I1669" s="141">
        <f t="shared" ca="1" si="101"/>
        <v>0</v>
      </c>
      <c r="J1669" s="141">
        <f t="shared" ca="1" si="102"/>
        <v>0</v>
      </c>
    </row>
    <row r="1670" spans="1:10">
      <c r="A1670" s="145"/>
      <c r="B1670" s="146"/>
      <c r="C1670" s="145"/>
      <c r="D1670" s="145"/>
      <c r="E1670" s="145"/>
      <c r="F1670" s="145"/>
      <c r="G1670" s="141" t="str">
        <f t="shared" ca="1" si="99"/>
        <v>hi</v>
      </c>
      <c r="H1670" s="141">
        <f t="shared" si="100"/>
        <v>0</v>
      </c>
      <c r="I1670" s="141">
        <f t="shared" ca="1" si="101"/>
        <v>0</v>
      </c>
      <c r="J1670" s="141">
        <f t="shared" ca="1" si="102"/>
        <v>0</v>
      </c>
    </row>
    <row r="1671" spans="1:10">
      <c r="A1671" s="145"/>
      <c r="B1671" s="146"/>
      <c r="C1671" s="145"/>
      <c r="D1671" s="145"/>
      <c r="E1671" s="145"/>
      <c r="F1671" s="145"/>
      <c r="G1671" s="141" t="str">
        <f t="shared" ca="1" si="99"/>
        <v>hi</v>
      </c>
      <c r="H1671" s="141">
        <f t="shared" si="100"/>
        <v>0</v>
      </c>
      <c r="I1671" s="141">
        <f t="shared" ca="1" si="101"/>
        <v>0</v>
      </c>
      <c r="J1671" s="141">
        <f t="shared" ca="1" si="102"/>
        <v>0</v>
      </c>
    </row>
    <row r="1672" spans="1:10">
      <c r="A1672" s="145"/>
      <c r="B1672" s="146"/>
      <c r="C1672" s="145"/>
      <c r="D1672" s="145"/>
      <c r="E1672" s="145"/>
      <c r="F1672" s="145"/>
      <c r="G1672" s="141" t="str">
        <f t="shared" ca="1" si="99"/>
        <v>hi</v>
      </c>
      <c r="H1672" s="141">
        <f t="shared" si="100"/>
        <v>0</v>
      </c>
      <c r="I1672" s="141">
        <f t="shared" ca="1" si="101"/>
        <v>0</v>
      </c>
      <c r="J1672" s="141">
        <f t="shared" ca="1" si="102"/>
        <v>0</v>
      </c>
    </row>
    <row r="1673" spans="1:10">
      <c r="A1673" s="145"/>
      <c r="B1673" s="146"/>
      <c r="C1673" s="145"/>
      <c r="D1673" s="145"/>
      <c r="E1673" s="145"/>
      <c r="F1673" s="145"/>
      <c r="G1673" s="141" t="str">
        <f t="shared" ca="1" si="99"/>
        <v>hi</v>
      </c>
      <c r="H1673" s="141">
        <f t="shared" si="100"/>
        <v>0</v>
      </c>
      <c r="I1673" s="141">
        <f t="shared" ca="1" si="101"/>
        <v>0</v>
      </c>
      <c r="J1673" s="141">
        <f t="shared" ca="1" si="102"/>
        <v>0</v>
      </c>
    </row>
    <row r="1674" spans="1:10">
      <c r="A1674" s="145"/>
      <c r="B1674" s="146"/>
      <c r="C1674" s="145"/>
      <c r="D1674" s="145"/>
      <c r="E1674" s="145"/>
      <c r="F1674" s="145"/>
      <c r="G1674" s="141" t="str">
        <f t="shared" ca="1" si="99"/>
        <v>hi</v>
      </c>
      <c r="H1674" s="141">
        <f t="shared" si="100"/>
        <v>0</v>
      </c>
      <c r="I1674" s="141">
        <f t="shared" ca="1" si="101"/>
        <v>0</v>
      </c>
      <c r="J1674" s="141">
        <f t="shared" ca="1" si="102"/>
        <v>0</v>
      </c>
    </row>
    <row r="1675" spans="1:10">
      <c r="A1675" s="145"/>
      <c r="B1675" s="146"/>
      <c r="C1675" s="145"/>
      <c r="D1675" s="145"/>
      <c r="E1675" s="145"/>
      <c r="F1675" s="145"/>
      <c r="G1675" s="141" t="str">
        <f t="shared" ca="1" si="99"/>
        <v>hi</v>
      </c>
      <c r="H1675" s="141">
        <f t="shared" si="100"/>
        <v>0</v>
      </c>
      <c r="I1675" s="141">
        <f t="shared" ca="1" si="101"/>
        <v>0</v>
      </c>
      <c r="J1675" s="141">
        <f t="shared" ca="1" si="102"/>
        <v>0</v>
      </c>
    </row>
    <row r="1676" spans="1:10">
      <c r="A1676" s="145"/>
      <c r="B1676" s="146"/>
      <c r="C1676" s="145"/>
      <c r="D1676" s="145"/>
      <c r="E1676" s="145"/>
      <c r="F1676" s="145"/>
      <c r="G1676" s="141" t="str">
        <f t="shared" ca="1" si="99"/>
        <v>hi</v>
      </c>
      <c r="H1676" s="141">
        <f t="shared" si="100"/>
        <v>0</v>
      </c>
      <c r="I1676" s="141">
        <f t="shared" ca="1" si="101"/>
        <v>0</v>
      </c>
      <c r="J1676" s="141">
        <f t="shared" ca="1" si="102"/>
        <v>0</v>
      </c>
    </row>
    <row r="1677" spans="1:10">
      <c r="A1677" s="145"/>
      <c r="B1677" s="146"/>
      <c r="C1677" s="145"/>
      <c r="D1677" s="145"/>
      <c r="E1677" s="145"/>
      <c r="F1677" s="145"/>
      <c r="G1677" s="141" t="str">
        <f t="shared" ca="1" si="99"/>
        <v>hi</v>
      </c>
      <c r="H1677" s="141">
        <f t="shared" si="100"/>
        <v>0</v>
      </c>
      <c r="I1677" s="141">
        <f t="shared" ca="1" si="101"/>
        <v>0</v>
      </c>
      <c r="J1677" s="141">
        <f t="shared" ca="1" si="102"/>
        <v>0</v>
      </c>
    </row>
    <row r="1678" spans="1:10">
      <c r="A1678" s="145"/>
      <c r="B1678" s="146"/>
      <c r="C1678" s="145"/>
      <c r="D1678" s="145"/>
      <c r="E1678" s="145"/>
      <c r="F1678" s="145"/>
      <c r="G1678" s="141" t="str">
        <f t="shared" ref="G1678" ca="1" si="103">IF(F1678&gt;C1678,  IF($B$8=0,"lo",IF(RAND()&gt;$B$9,"lo","hi")),   IF($B$8=0,"hi",IF(RAND()&lt;=$B$9,"lo","hi"))   )</f>
        <v>hi</v>
      </c>
      <c r="H1678" s="141">
        <f t="shared" ref="H1678" si="104">C1678</f>
        <v>0</v>
      </c>
      <c r="I1678" s="141">
        <f t="shared" ref="I1678" ca="1" si="105">IF(G1678="hi",D1678,E1678)</f>
        <v>0</v>
      </c>
      <c r="J1678" s="141">
        <f t="shared" ref="J1678" ca="1" si="106">IF(G1678="hi",E1678,D1678)</f>
        <v>0</v>
      </c>
    </row>
    <row r="1679" spans="1:10">
      <c r="A1679" s="145"/>
      <c r="B1679" s="146"/>
      <c r="C1679" s="145"/>
      <c r="D1679" s="145"/>
      <c r="E1679" s="145"/>
      <c r="F1679" s="145"/>
      <c r="G1679" s="141" t="str">
        <f t="shared" ref="G1679:G1682" ca="1" si="107">IF(F1679&gt;C1679,  IF($B$8=0,"lo",IF(RAND()&gt;$B$9,"lo","hi")),   IF($B$8=0,"hi",IF(RAND()&lt;=$B$9,"lo","hi"))   )</f>
        <v>hi</v>
      </c>
      <c r="H1679" s="141">
        <f t="shared" ref="H1679:H1682" si="108">C1679</f>
        <v>0</v>
      </c>
      <c r="I1679" s="141">
        <f t="shared" ref="I1679:I1682" ca="1" si="109">IF(G1679="hi",D1679,E1679)</f>
        <v>0</v>
      </c>
      <c r="J1679" s="141">
        <f t="shared" ref="J1679:J1682" ca="1" si="110">IF(G1679="hi",E1679,D1679)</f>
        <v>0</v>
      </c>
    </row>
    <row r="1680" spans="1:10">
      <c r="A1680" s="145"/>
      <c r="B1680" s="146"/>
      <c r="C1680" s="145"/>
      <c r="D1680" s="145"/>
      <c r="E1680" s="145"/>
      <c r="F1680" s="145"/>
      <c r="G1680" s="141" t="str">
        <f t="shared" ca="1" si="107"/>
        <v>hi</v>
      </c>
      <c r="H1680" s="141">
        <f t="shared" si="108"/>
        <v>0</v>
      </c>
      <c r="I1680" s="141">
        <f t="shared" ca="1" si="109"/>
        <v>0</v>
      </c>
      <c r="J1680" s="141">
        <f t="shared" ca="1" si="110"/>
        <v>0</v>
      </c>
    </row>
    <row r="1681" spans="1:10">
      <c r="A1681" s="145"/>
      <c r="B1681" s="146"/>
      <c r="C1681" s="145"/>
      <c r="D1681" s="145"/>
      <c r="E1681" s="145"/>
      <c r="F1681" s="145"/>
      <c r="G1681" s="141" t="str">
        <f t="shared" ca="1" si="107"/>
        <v>hi</v>
      </c>
      <c r="H1681" s="141">
        <f t="shared" si="108"/>
        <v>0</v>
      </c>
      <c r="I1681" s="141">
        <f t="shared" ca="1" si="109"/>
        <v>0</v>
      </c>
      <c r="J1681" s="141">
        <f t="shared" ca="1" si="110"/>
        <v>0</v>
      </c>
    </row>
    <row r="1682" spans="1:10">
      <c r="A1682" s="145"/>
      <c r="B1682" s="146"/>
      <c r="C1682" s="145"/>
      <c r="D1682" s="145"/>
      <c r="E1682" s="145"/>
      <c r="F1682" s="145"/>
      <c r="G1682" s="141" t="str">
        <f t="shared" ca="1" si="107"/>
        <v>hi</v>
      </c>
      <c r="H1682" s="141">
        <f t="shared" si="108"/>
        <v>0</v>
      </c>
      <c r="I1682" s="141">
        <f t="shared" ca="1" si="109"/>
        <v>0</v>
      </c>
      <c r="J1682" s="141">
        <f t="shared" ca="1" si="110"/>
        <v>0</v>
      </c>
    </row>
    <row r="1683" spans="1:10">
      <c r="A1683" s="145"/>
      <c r="B1683" s="146"/>
      <c r="C1683" s="145"/>
      <c r="D1683" s="145"/>
      <c r="E1683" s="145"/>
      <c r="F1683" s="145"/>
      <c r="G1683" s="141" t="str">
        <f t="shared" ref="G1683:G1684" ca="1" si="111">IF(F1683&gt;C1683,  IF($B$8=0,"lo",IF(RAND()&gt;$B$9,"lo","hi")),   IF($B$8=0,"hi",IF(RAND()&lt;=$B$9,"lo","hi"))   )</f>
        <v>hi</v>
      </c>
      <c r="H1683" s="141">
        <f t="shared" ref="H1683:H1684" si="112">C1683</f>
        <v>0</v>
      </c>
      <c r="I1683" s="141">
        <f t="shared" ref="I1683:I1684" ca="1" si="113">IF(G1683="hi",D1683,E1683)</f>
        <v>0</v>
      </c>
      <c r="J1683" s="141">
        <f t="shared" ref="J1683:J1684" ca="1" si="114">IF(G1683="hi",E1683,D1683)</f>
        <v>0</v>
      </c>
    </row>
    <row r="1684" spans="1:10">
      <c r="A1684" s="145"/>
      <c r="B1684" s="146"/>
      <c r="C1684" s="145"/>
      <c r="D1684" s="145"/>
      <c r="E1684" s="145"/>
      <c r="F1684" s="145"/>
      <c r="G1684" s="141" t="str">
        <f t="shared" ca="1" si="111"/>
        <v>hi</v>
      </c>
      <c r="H1684" s="141">
        <f t="shared" si="112"/>
        <v>0</v>
      </c>
      <c r="I1684" s="141">
        <f t="shared" ca="1" si="113"/>
        <v>0</v>
      </c>
      <c r="J1684" s="141">
        <f t="shared" ca="1" si="114"/>
        <v>0</v>
      </c>
    </row>
    <row r="1685" spans="1:10">
      <c r="A1685" s="143"/>
      <c r="B1685" s="144"/>
      <c r="C1685" s="143"/>
      <c r="D1685" s="143"/>
      <c r="E1685" s="143"/>
      <c r="F1685" s="143"/>
      <c r="G1685" s="143"/>
      <c r="H1685" s="143"/>
      <c r="I1685" s="143"/>
      <c r="J1685" s="143"/>
    </row>
    <row r="1686" spans="1:10" hidden="1">
      <c r="A1686" s="131"/>
      <c r="B1686" s="140"/>
      <c r="C1686" s="131"/>
      <c r="D1686" s="131"/>
      <c r="E1686" s="131"/>
      <c r="F1686" s="131"/>
    </row>
    <row r="1687" spans="1:10" hidden="1">
      <c r="A1687" s="131"/>
      <c r="B1687" s="140"/>
      <c r="C1687" s="131"/>
      <c r="D1687" s="131"/>
      <c r="E1687" s="131"/>
      <c r="F1687" s="131"/>
    </row>
    <row r="1688" spans="1:10" hidden="1">
      <c r="A1688" s="131"/>
      <c r="B1688" s="140"/>
      <c r="C1688" s="131"/>
      <c r="D1688" s="131"/>
      <c r="E1688" s="131"/>
      <c r="F1688" s="131"/>
    </row>
    <row r="1689" spans="1:10" hidden="1">
      <c r="A1689" s="131"/>
      <c r="B1689" s="140"/>
      <c r="C1689" s="131"/>
      <c r="D1689" s="131"/>
      <c r="E1689" s="131"/>
      <c r="F1689" s="131"/>
    </row>
    <row r="1690" spans="1:10" hidden="1">
      <c r="A1690" s="131"/>
      <c r="B1690" s="140"/>
      <c r="C1690" s="131"/>
      <c r="D1690" s="131"/>
      <c r="E1690" s="131"/>
      <c r="F1690" s="131"/>
    </row>
    <row r="1691" spans="1:10" hidden="1">
      <c r="A1691" s="131"/>
      <c r="B1691" s="140"/>
      <c r="C1691" s="131"/>
      <c r="D1691" s="131"/>
      <c r="E1691" s="131"/>
      <c r="F1691" s="131"/>
    </row>
    <row r="1692" spans="1:10" hidden="1">
      <c r="A1692" s="131"/>
      <c r="B1692" s="140"/>
      <c r="C1692" s="131"/>
      <c r="D1692" s="131"/>
      <c r="E1692" s="131"/>
      <c r="F1692" s="131"/>
    </row>
    <row r="1693" spans="1:10" hidden="1">
      <c r="A1693" s="131"/>
      <c r="B1693" s="140"/>
      <c r="C1693" s="131"/>
      <c r="D1693" s="131"/>
      <c r="E1693" s="131"/>
      <c r="F1693" s="131"/>
    </row>
    <row r="1694" spans="1:10" hidden="1">
      <c r="A1694" s="131"/>
      <c r="B1694" s="140"/>
      <c r="C1694" s="131"/>
      <c r="D1694" s="131"/>
      <c r="E1694" s="131"/>
      <c r="F1694" s="131"/>
    </row>
    <row r="1695" spans="1:10" hidden="1">
      <c r="A1695" s="131"/>
      <c r="B1695" s="140"/>
      <c r="C1695" s="131"/>
      <c r="D1695" s="131"/>
      <c r="E1695" s="131"/>
      <c r="F1695" s="131"/>
    </row>
    <row r="1696" spans="1:10" hidden="1">
      <c r="A1696" s="131"/>
      <c r="B1696" s="140"/>
      <c r="C1696" s="131"/>
      <c r="D1696" s="131"/>
      <c r="E1696" s="131"/>
      <c r="F1696" s="131"/>
    </row>
    <row r="1697" spans="1:6" hidden="1">
      <c r="A1697" s="131"/>
      <c r="B1697" s="140"/>
      <c r="C1697" s="131"/>
      <c r="D1697" s="131"/>
      <c r="E1697" s="131"/>
      <c r="F1697" s="131"/>
    </row>
    <row r="1698" spans="1:6" hidden="1">
      <c r="A1698" s="131"/>
      <c r="B1698" s="140"/>
      <c r="C1698" s="131"/>
      <c r="D1698" s="131"/>
      <c r="E1698" s="131"/>
      <c r="F1698" s="131"/>
    </row>
    <row r="1699" spans="1:6" hidden="1">
      <c r="A1699" s="131"/>
      <c r="B1699" s="140"/>
      <c r="C1699" s="131"/>
      <c r="D1699" s="131"/>
      <c r="E1699" s="131"/>
      <c r="F1699" s="131"/>
    </row>
    <row r="1700" spans="1:6" hidden="1">
      <c r="A1700" s="131"/>
      <c r="B1700" s="140"/>
      <c r="C1700" s="131"/>
      <c r="D1700" s="131"/>
      <c r="E1700" s="131"/>
      <c r="F1700" s="131"/>
    </row>
    <row r="1701" spans="1:6" hidden="1">
      <c r="A1701" s="131"/>
      <c r="B1701" s="140"/>
      <c r="C1701" s="131"/>
      <c r="D1701" s="131"/>
      <c r="E1701" s="131"/>
      <c r="F1701" s="131"/>
    </row>
    <row r="1702" spans="1:6" hidden="1">
      <c r="A1702" s="131"/>
      <c r="B1702" s="140"/>
      <c r="C1702" s="131"/>
      <c r="D1702" s="131"/>
      <c r="E1702" s="131"/>
      <c r="F1702" s="131"/>
    </row>
    <row r="1703" spans="1:6" hidden="1">
      <c r="A1703" s="131"/>
      <c r="B1703" s="140"/>
      <c r="C1703" s="131"/>
      <c r="D1703" s="131"/>
      <c r="E1703" s="131"/>
      <c r="F1703" s="131"/>
    </row>
    <row r="1704" spans="1:6" hidden="1">
      <c r="A1704" s="131"/>
      <c r="B1704" s="140"/>
      <c r="C1704" s="131"/>
      <c r="D1704" s="131"/>
      <c r="E1704" s="131"/>
      <c r="F1704" s="131"/>
    </row>
    <row r="1705" spans="1:6" hidden="1">
      <c r="A1705" s="131"/>
      <c r="B1705" s="140"/>
      <c r="C1705" s="131"/>
      <c r="D1705" s="131"/>
      <c r="E1705" s="131"/>
      <c r="F1705" s="131"/>
    </row>
    <row r="1706" spans="1:6" hidden="1">
      <c r="A1706" s="131"/>
      <c r="B1706" s="140"/>
      <c r="C1706" s="131"/>
      <c r="D1706" s="131"/>
      <c r="E1706" s="131"/>
      <c r="F1706" s="131"/>
    </row>
    <row r="1707" spans="1:6" hidden="1">
      <c r="A1707" s="131"/>
      <c r="B1707" s="140"/>
      <c r="C1707" s="131"/>
      <c r="D1707" s="131"/>
      <c r="E1707" s="131"/>
      <c r="F1707" s="131"/>
    </row>
    <row r="1708" spans="1:6" hidden="1">
      <c r="A1708" s="131"/>
      <c r="B1708" s="140"/>
      <c r="C1708" s="131"/>
      <c r="D1708" s="131"/>
      <c r="E1708" s="131"/>
      <c r="F1708" s="131"/>
    </row>
    <row r="1709" spans="1:6" hidden="1">
      <c r="A1709" s="131"/>
      <c r="B1709" s="140"/>
      <c r="C1709" s="131"/>
      <c r="D1709" s="131"/>
      <c r="E1709" s="131"/>
      <c r="F1709" s="131"/>
    </row>
    <row r="1710" spans="1:6" hidden="1">
      <c r="A1710" s="131"/>
      <c r="B1710" s="140"/>
      <c r="C1710" s="131"/>
      <c r="D1710" s="131"/>
      <c r="E1710" s="131"/>
      <c r="F1710" s="131"/>
    </row>
    <row r="1711" spans="1:6" hidden="1">
      <c r="A1711" s="131"/>
      <c r="B1711" s="140"/>
      <c r="C1711" s="131"/>
      <c r="D1711" s="131"/>
      <c r="E1711" s="131"/>
      <c r="F1711" s="131"/>
    </row>
    <row r="1712" spans="1:6" hidden="1">
      <c r="A1712" s="131"/>
      <c r="B1712" s="140"/>
      <c r="C1712" s="131"/>
      <c r="D1712" s="131"/>
      <c r="E1712" s="131"/>
      <c r="F1712" s="131"/>
    </row>
    <row r="1713" spans="1:6" hidden="1">
      <c r="A1713" s="131"/>
      <c r="B1713" s="140"/>
      <c r="C1713" s="131"/>
      <c r="D1713" s="131"/>
      <c r="E1713" s="131"/>
      <c r="F1713" s="131"/>
    </row>
    <row r="1714" spans="1:6" hidden="1">
      <c r="A1714" s="131"/>
      <c r="B1714" s="140"/>
      <c r="C1714" s="131"/>
      <c r="D1714" s="131"/>
      <c r="E1714" s="131"/>
      <c r="F1714" s="131"/>
    </row>
    <row r="1715" spans="1:6" hidden="1">
      <c r="A1715" s="131"/>
      <c r="B1715" s="140"/>
      <c r="C1715" s="131"/>
      <c r="D1715" s="131"/>
      <c r="E1715" s="131"/>
      <c r="F1715" s="131"/>
    </row>
    <row r="1716" spans="1:6" hidden="1">
      <c r="A1716" s="131"/>
      <c r="B1716" s="140"/>
      <c r="C1716" s="131"/>
      <c r="D1716" s="131"/>
      <c r="E1716" s="131"/>
      <c r="F1716" s="131"/>
    </row>
    <row r="1717" spans="1:6" hidden="1">
      <c r="A1717" s="131"/>
      <c r="B1717" s="140"/>
      <c r="C1717" s="131"/>
      <c r="D1717" s="131"/>
      <c r="E1717" s="131"/>
      <c r="F1717" s="131"/>
    </row>
    <row r="1718" spans="1:6" hidden="1">
      <c r="A1718" s="131"/>
      <c r="B1718" s="140"/>
      <c r="C1718" s="131"/>
      <c r="D1718" s="131"/>
      <c r="E1718" s="131"/>
      <c r="F1718" s="131"/>
    </row>
    <row r="1719" spans="1:6" hidden="1">
      <c r="A1719" s="131"/>
      <c r="B1719" s="140"/>
      <c r="C1719" s="131"/>
      <c r="D1719" s="131"/>
      <c r="E1719" s="131"/>
      <c r="F1719" s="131"/>
    </row>
    <row r="1720" spans="1:6" hidden="1">
      <c r="A1720" s="131"/>
      <c r="B1720" s="140"/>
      <c r="C1720" s="131"/>
      <c r="D1720" s="131"/>
      <c r="E1720" s="131"/>
      <c r="F1720" s="131"/>
    </row>
    <row r="1721" spans="1:6" hidden="1">
      <c r="A1721" s="131"/>
      <c r="B1721" s="140"/>
      <c r="C1721" s="131"/>
      <c r="D1721" s="131"/>
      <c r="E1721" s="131"/>
      <c r="F1721" s="131"/>
    </row>
    <row r="1722" spans="1:6" hidden="1">
      <c r="A1722" s="131"/>
      <c r="B1722" s="140"/>
      <c r="C1722" s="131"/>
      <c r="D1722" s="131"/>
      <c r="E1722" s="131"/>
      <c r="F1722" s="131"/>
    </row>
    <row r="1723" spans="1:6" hidden="1">
      <c r="A1723" s="131"/>
      <c r="B1723" s="140"/>
      <c r="C1723" s="131"/>
      <c r="D1723" s="131"/>
      <c r="E1723" s="131"/>
      <c r="F1723" s="131"/>
    </row>
    <row r="1724" spans="1:6" hidden="1">
      <c r="A1724" s="131"/>
      <c r="B1724" s="140"/>
      <c r="C1724" s="131"/>
      <c r="D1724" s="131"/>
      <c r="E1724" s="131"/>
      <c r="F1724" s="131"/>
    </row>
    <row r="1725" spans="1:6" hidden="1">
      <c r="A1725" s="131"/>
      <c r="B1725" s="140"/>
      <c r="C1725" s="131"/>
      <c r="D1725" s="131"/>
      <c r="E1725" s="131"/>
      <c r="F1725" s="131"/>
    </row>
    <row r="1726" spans="1:6" hidden="1">
      <c r="A1726" s="131"/>
      <c r="B1726" s="140"/>
      <c r="C1726" s="131"/>
      <c r="D1726" s="131"/>
      <c r="E1726" s="131"/>
      <c r="F1726" s="131"/>
    </row>
    <row r="1727" spans="1:6" hidden="1">
      <c r="A1727" s="131"/>
      <c r="B1727" s="140"/>
      <c r="C1727" s="131"/>
      <c r="D1727" s="131"/>
      <c r="E1727" s="131"/>
      <c r="F1727" s="131"/>
    </row>
    <row r="1728" spans="1:6" hidden="1">
      <c r="A1728" s="131"/>
      <c r="B1728" s="140"/>
      <c r="C1728" s="131"/>
      <c r="D1728" s="131"/>
      <c r="E1728" s="131"/>
      <c r="F1728" s="131"/>
    </row>
    <row r="1729" spans="1:6" hidden="1">
      <c r="A1729" s="131"/>
      <c r="B1729" s="140"/>
      <c r="C1729" s="131"/>
      <c r="D1729" s="131"/>
      <c r="E1729" s="131"/>
      <c r="F1729" s="131"/>
    </row>
    <row r="1730" spans="1:6" hidden="1">
      <c r="A1730" s="131"/>
      <c r="B1730" s="140"/>
      <c r="C1730" s="131"/>
      <c r="D1730" s="131"/>
      <c r="E1730" s="131"/>
      <c r="F1730" s="131"/>
    </row>
    <row r="1731" spans="1:6" hidden="1">
      <c r="A1731" s="131"/>
      <c r="B1731" s="140"/>
      <c r="C1731" s="131"/>
      <c r="D1731" s="131"/>
      <c r="E1731" s="131"/>
      <c r="F1731" s="131"/>
    </row>
    <row r="1732" spans="1:6" hidden="1">
      <c r="A1732" s="131"/>
      <c r="B1732" s="140"/>
      <c r="C1732" s="131"/>
      <c r="D1732" s="131"/>
      <c r="E1732" s="131"/>
      <c r="F1732" s="131"/>
    </row>
    <row r="1733" spans="1:6" hidden="1">
      <c r="A1733" s="131"/>
      <c r="B1733" s="140"/>
      <c r="C1733" s="131"/>
      <c r="D1733" s="131"/>
      <c r="E1733" s="131"/>
      <c r="F1733" s="131"/>
    </row>
    <row r="1734" spans="1:6" hidden="1">
      <c r="A1734" s="131"/>
      <c r="B1734" s="140"/>
      <c r="C1734" s="131"/>
      <c r="D1734" s="131"/>
      <c r="E1734" s="131"/>
      <c r="F1734" s="131"/>
    </row>
    <row r="1735" spans="1:6" hidden="1">
      <c r="A1735" s="131"/>
      <c r="B1735" s="140"/>
      <c r="C1735" s="131"/>
      <c r="D1735" s="131"/>
      <c r="E1735" s="131"/>
      <c r="F1735" s="131"/>
    </row>
    <row r="1736" spans="1:6" hidden="1">
      <c r="A1736" s="131"/>
      <c r="B1736" s="140"/>
      <c r="C1736" s="131"/>
      <c r="D1736" s="131"/>
      <c r="E1736" s="131"/>
      <c r="F1736" s="131"/>
    </row>
    <row r="1737" spans="1:6" hidden="1">
      <c r="A1737" s="131"/>
      <c r="B1737" s="140"/>
      <c r="C1737" s="131"/>
      <c r="D1737" s="131"/>
      <c r="E1737" s="131"/>
      <c r="F1737" s="131"/>
    </row>
    <row r="1738" spans="1:6" hidden="1">
      <c r="A1738" s="131"/>
      <c r="B1738" s="140"/>
      <c r="C1738" s="131"/>
      <c r="D1738" s="131"/>
      <c r="E1738" s="131"/>
      <c r="F1738" s="131"/>
    </row>
    <row r="1739" spans="1:6" hidden="1">
      <c r="A1739" s="131"/>
      <c r="B1739" s="140"/>
      <c r="C1739" s="131"/>
      <c r="D1739" s="131"/>
      <c r="E1739" s="131"/>
      <c r="F1739" s="131"/>
    </row>
    <row r="1740" spans="1:6" hidden="1">
      <c r="A1740" s="131"/>
      <c r="B1740" s="140"/>
      <c r="C1740" s="131"/>
      <c r="D1740" s="131"/>
      <c r="E1740" s="131"/>
      <c r="F1740" s="131"/>
    </row>
    <row r="1741" spans="1:6" hidden="1">
      <c r="A1741" s="131"/>
      <c r="B1741" s="140"/>
      <c r="C1741" s="131"/>
      <c r="D1741" s="131"/>
      <c r="E1741" s="131"/>
      <c r="F1741" s="131"/>
    </row>
    <row r="1742" spans="1:6" hidden="1">
      <c r="A1742" s="131"/>
      <c r="B1742" s="140"/>
      <c r="C1742" s="131"/>
      <c r="D1742" s="131"/>
      <c r="E1742" s="131"/>
      <c r="F1742" s="131"/>
    </row>
    <row r="1743" spans="1:6" hidden="1">
      <c r="A1743" s="131"/>
      <c r="B1743" s="140"/>
      <c r="C1743" s="131"/>
      <c r="D1743" s="131"/>
      <c r="E1743" s="131"/>
      <c r="F1743" s="131"/>
    </row>
    <row r="1744" spans="1:6" hidden="1">
      <c r="A1744" s="131"/>
      <c r="B1744" s="140"/>
      <c r="C1744" s="131"/>
      <c r="D1744" s="131"/>
      <c r="E1744" s="131"/>
      <c r="F1744" s="131"/>
    </row>
    <row r="1745" spans="1:6" hidden="1">
      <c r="A1745" s="131"/>
      <c r="B1745" s="140"/>
      <c r="C1745" s="131"/>
      <c r="D1745" s="131"/>
      <c r="E1745" s="131"/>
      <c r="F1745" s="131"/>
    </row>
    <row r="1746" spans="1:6" hidden="1">
      <c r="A1746" s="131"/>
      <c r="B1746" s="140"/>
      <c r="C1746" s="131"/>
      <c r="D1746" s="131"/>
      <c r="E1746" s="131"/>
      <c r="F1746" s="131"/>
    </row>
    <row r="1747" spans="1:6" hidden="1">
      <c r="A1747" s="131"/>
      <c r="B1747" s="140"/>
      <c r="C1747" s="131"/>
      <c r="D1747" s="131"/>
      <c r="E1747" s="131"/>
      <c r="F1747" s="131"/>
    </row>
    <row r="1748" spans="1:6" hidden="1">
      <c r="A1748" s="131"/>
      <c r="B1748" s="140"/>
      <c r="C1748" s="131"/>
      <c r="D1748" s="131"/>
      <c r="E1748" s="131"/>
      <c r="F1748" s="131"/>
    </row>
    <row r="1749" spans="1:6" hidden="1">
      <c r="A1749" s="131"/>
      <c r="B1749" s="140"/>
      <c r="C1749" s="131"/>
      <c r="D1749" s="131"/>
      <c r="E1749" s="131"/>
      <c r="F1749" s="131"/>
    </row>
    <row r="1750" spans="1:6" hidden="1">
      <c r="A1750" s="131"/>
      <c r="B1750" s="140"/>
      <c r="C1750" s="131"/>
      <c r="D1750" s="131"/>
      <c r="E1750" s="131"/>
      <c r="F1750" s="131"/>
    </row>
    <row r="1751" spans="1:6" hidden="1">
      <c r="A1751" s="131"/>
      <c r="B1751" s="140"/>
      <c r="C1751" s="131"/>
      <c r="D1751" s="131"/>
      <c r="E1751" s="131"/>
      <c r="F1751" s="131"/>
    </row>
    <row r="1752" spans="1:6" hidden="1">
      <c r="A1752" s="131"/>
      <c r="B1752" s="140"/>
      <c r="C1752" s="131"/>
      <c r="D1752" s="131"/>
      <c r="E1752" s="131"/>
      <c r="F1752" s="131"/>
    </row>
    <row r="1753" spans="1:6" hidden="1">
      <c r="A1753" s="131"/>
      <c r="B1753" s="140"/>
      <c r="C1753" s="131"/>
      <c r="D1753" s="131"/>
      <c r="E1753" s="131"/>
      <c r="F1753" s="131"/>
    </row>
    <row r="1754" spans="1:6" hidden="1">
      <c r="A1754" s="131"/>
      <c r="B1754" s="140"/>
      <c r="C1754" s="131"/>
      <c r="D1754" s="131"/>
      <c r="E1754" s="131"/>
      <c r="F1754" s="131"/>
    </row>
    <row r="1755" spans="1:6" hidden="1">
      <c r="A1755" s="131"/>
      <c r="B1755" s="140"/>
      <c r="C1755" s="131"/>
      <c r="D1755" s="131"/>
      <c r="E1755" s="131"/>
      <c r="F1755" s="131"/>
    </row>
    <row r="1756" spans="1:6" hidden="1">
      <c r="A1756" s="131"/>
      <c r="B1756" s="140"/>
      <c r="C1756" s="131"/>
      <c r="D1756" s="131"/>
      <c r="E1756" s="131"/>
      <c r="F1756" s="131"/>
    </row>
    <row r="1757" spans="1:6" hidden="1">
      <c r="A1757" s="131"/>
      <c r="B1757" s="140"/>
      <c r="C1757" s="131"/>
      <c r="D1757" s="131"/>
      <c r="E1757" s="131"/>
      <c r="F1757" s="131"/>
    </row>
    <row r="1758" spans="1:6" hidden="1">
      <c r="A1758" s="131"/>
      <c r="B1758" s="140"/>
      <c r="C1758" s="131"/>
      <c r="D1758" s="131"/>
      <c r="E1758" s="131"/>
      <c r="F1758" s="131"/>
    </row>
    <row r="1759" spans="1:6" hidden="1">
      <c r="A1759" s="131"/>
      <c r="B1759" s="140"/>
      <c r="C1759" s="131"/>
      <c r="D1759" s="131"/>
      <c r="E1759" s="131"/>
      <c r="F1759" s="131"/>
    </row>
    <row r="1760" spans="1:6" hidden="1">
      <c r="A1760" s="131"/>
      <c r="B1760" s="140"/>
      <c r="C1760" s="131"/>
      <c r="D1760" s="131"/>
      <c r="E1760" s="131"/>
      <c r="F1760" s="131"/>
    </row>
    <row r="1761" spans="1:6" hidden="1">
      <c r="A1761" s="131"/>
      <c r="B1761" s="140"/>
      <c r="C1761" s="131"/>
      <c r="D1761" s="131"/>
      <c r="E1761" s="131"/>
      <c r="F1761" s="131"/>
    </row>
    <row r="1762" spans="1:6" hidden="1">
      <c r="A1762" s="131"/>
      <c r="B1762" s="140"/>
      <c r="C1762" s="131"/>
      <c r="D1762" s="131"/>
      <c r="E1762" s="131"/>
      <c r="F1762" s="131"/>
    </row>
    <row r="1763" spans="1:6" hidden="1">
      <c r="A1763" s="131"/>
      <c r="B1763" s="140"/>
      <c r="C1763" s="131"/>
      <c r="D1763" s="131"/>
      <c r="E1763" s="131"/>
      <c r="F1763" s="131"/>
    </row>
    <row r="1764" spans="1:6" hidden="1">
      <c r="A1764" s="131"/>
      <c r="B1764" s="140"/>
      <c r="C1764" s="131"/>
      <c r="D1764" s="131"/>
      <c r="E1764" s="131"/>
      <c r="F1764" s="131"/>
    </row>
    <row r="1765" spans="1:6" hidden="1">
      <c r="A1765" s="131"/>
      <c r="B1765" s="140"/>
      <c r="C1765" s="131"/>
      <c r="D1765" s="131"/>
      <c r="E1765" s="131"/>
      <c r="F1765" s="131"/>
    </row>
    <row r="1766" spans="1:6" hidden="1">
      <c r="A1766" s="131"/>
      <c r="B1766" s="140"/>
      <c r="C1766" s="131"/>
      <c r="D1766" s="131"/>
      <c r="E1766" s="131"/>
      <c r="F1766" s="131"/>
    </row>
    <row r="1767" spans="1:6" hidden="1">
      <c r="A1767" s="131"/>
      <c r="B1767" s="140"/>
      <c r="C1767" s="131"/>
      <c r="D1767" s="131"/>
      <c r="E1767" s="131"/>
      <c r="F1767" s="131"/>
    </row>
    <row r="1768" spans="1:6" hidden="1">
      <c r="A1768" s="131"/>
      <c r="B1768" s="140"/>
      <c r="C1768" s="131"/>
      <c r="D1768" s="131"/>
      <c r="E1768" s="131"/>
      <c r="F1768" s="131"/>
    </row>
    <row r="1769" spans="1:6" hidden="1">
      <c r="A1769" s="131"/>
      <c r="B1769" s="140"/>
      <c r="C1769" s="131"/>
      <c r="D1769" s="131"/>
      <c r="E1769" s="131"/>
      <c r="F1769" s="131"/>
    </row>
    <row r="1770" spans="1:6" hidden="1">
      <c r="A1770" s="131"/>
      <c r="B1770" s="140"/>
      <c r="C1770" s="131"/>
      <c r="D1770" s="131"/>
      <c r="E1770" s="131"/>
      <c r="F1770" s="131"/>
    </row>
    <row r="1771" spans="1:6" hidden="1">
      <c r="A1771" s="131"/>
      <c r="B1771" s="140"/>
      <c r="C1771" s="131"/>
      <c r="D1771" s="131"/>
      <c r="E1771" s="131"/>
      <c r="F1771" s="131"/>
    </row>
    <row r="1772" spans="1:6" hidden="1">
      <c r="A1772" s="131"/>
      <c r="B1772" s="140"/>
      <c r="C1772" s="131"/>
      <c r="D1772" s="131"/>
      <c r="E1772" s="131"/>
      <c r="F1772" s="131"/>
    </row>
    <row r="1773" spans="1:6" hidden="1">
      <c r="A1773" s="131"/>
      <c r="B1773" s="140"/>
      <c r="C1773" s="131"/>
      <c r="D1773" s="131"/>
      <c r="E1773" s="131"/>
      <c r="F1773" s="131"/>
    </row>
    <row r="1774" spans="1:6" hidden="1">
      <c r="A1774" s="131"/>
      <c r="B1774" s="140"/>
      <c r="C1774" s="131"/>
      <c r="D1774" s="131"/>
      <c r="E1774" s="131"/>
      <c r="F1774" s="131"/>
    </row>
    <row r="1775" spans="1:6" hidden="1">
      <c r="A1775" s="131"/>
      <c r="B1775" s="140"/>
      <c r="C1775" s="131"/>
      <c r="D1775" s="131"/>
      <c r="E1775" s="131"/>
      <c r="F1775" s="131"/>
    </row>
    <row r="1776" spans="1:6" hidden="1">
      <c r="A1776" s="131"/>
      <c r="B1776" s="140"/>
      <c r="C1776" s="131"/>
      <c r="D1776" s="131"/>
      <c r="E1776" s="131"/>
      <c r="F1776" s="131"/>
    </row>
    <row r="1777" spans="1:6" hidden="1">
      <c r="A1777" s="131"/>
      <c r="B1777" s="140"/>
      <c r="C1777" s="131"/>
      <c r="D1777" s="131"/>
      <c r="E1777" s="131"/>
      <c r="F1777" s="131"/>
    </row>
    <row r="1778" spans="1:6" hidden="1">
      <c r="A1778" s="131"/>
      <c r="B1778" s="140"/>
      <c r="C1778" s="131"/>
      <c r="D1778" s="131"/>
      <c r="E1778" s="131"/>
      <c r="F1778" s="131"/>
    </row>
    <row r="1779" spans="1:6" hidden="1">
      <c r="A1779" s="131"/>
      <c r="B1779" s="140"/>
      <c r="C1779" s="131"/>
      <c r="D1779" s="131"/>
      <c r="E1779" s="131"/>
      <c r="F1779" s="131"/>
    </row>
    <row r="1780" spans="1:6" hidden="1">
      <c r="A1780" s="131"/>
      <c r="B1780" s="140"/>
      <c r="C1780" s="131"/>
      <c r="D1780" s="131"/>
      <c r="E1780" s="131"/>
      <c r="F1780" s="131"/>
    </row>
    <row r="1781" spans="1:6" hidden="1">
      <c r="A1781" s="131"/>
      <c r="B1781" s="140"/>
      <c r="C1781" s="131"/>
      <c r="D1781" s="131"/>
      <c r="E1781" s="131"/>
      <c r="F1781" s="131"/>
    </row>
    <row r="1782" spans="1:6" hidden="1">
      <c r="A1782" s="131"/>
      <c r="B1782" s="140"/>
      <c r="C1782" s="131"/>
      <c r="D1782" s="131"/>
      <c r="E1782" s="131"/>
      <c r="F1782" s="131"/>
    </row>
    <row r="1783" spans="1:6" hidden="1">
      <c r="A1783" s="131"/>
      <c r="B1783" s="140"/>
      <c r="C1783" s="131"/>
      <c r="D1783" s="131"/>
      <c r="E1783" s="131"/>
      <c r="F1783" s="131"/>
    </row>
    <row r="1784" spans="1:6" hidden="1">
      <c r="A1784" s="131"/>
      <c r="B1784" s="140"/>
      <c r="C1784" s="131"/>
      <c r="D1784" s="131"/>
      <c r="E1784" s="131"/>
      <c r="F1784" s="131"/>
    </row>
    <row r="1785" spans="1:6" hidden="1">
      <c r="A1785" s="131"/>
      <c r="B1785" s="140"/>
      <c r="C1785" s="131"/>
      <c r="D1785" s="131"/>
      <c r="E1785" s="131"/>
      <c r="F1785" s="131"/>
    </row>
    <row r="1786" spans="1:6" hidden="1">
      <c r="A1786" s="131"/>
      <c r="B1786" s="140"/>
      <c r="C1786" s="131"/>
      <c r="D1786" s="131"/>
      <c r="E1786" s="131"/>
      <c r="F1786" s="131"/>
    </row>
    <row r="1787" spans="1:6" hidden="1">
      <c r="A1787" s="131"/>
      <c r="B1787" s="140"/>
      <c r="C1787" s="131"/>
      <c r="D1787" s="131"/>
      <c r="E1787" s="131"/>
      <c r="F1787" s="131"/>
    </row>
    <row r="1788" spans="1:6" hidden="1">
      <c r="A1788" s="131"/>
      <c r="B1788" s="140"/>
      <c r="C1788" s="131"/>
      <c r="D1788" s="131"/>
      <c r="E1788" s="131"/>
      <c r="F1788" s="131"/>
    </row>
    <row r="1789" spans="1:6" hidden="1">
      <c r="A1789" s="131"/>
      <c r="B1789" s="140"/>
      <c r="C1789" s="131"/>
      <c r="D1789" s="131"/>
      <c r="E1789" s="131"/>
      <c r="F1789" s="131"/>
    </row>
    <row r="1790" spans="1:6" hidden="1">
      <c r="A1790" s="131"/>
      <c r="B1790" s="140"/>
      <c r="C1790" s="131"/>
      <c r="D1790" s="131"/>
      <c r="E1790" s="131"/>
      <c r="F1790" s="131"/>
    </row>
    <row r="1791" spans="1:6" hidden="1">
      <c r="A1791" s="131"/>
      <c r="B1791" s="140"/>
      <c r="C1791" s="131"/>
      <c r="D1791" s="131"/>
      <c r="E1791" s="131"/>
      <c r="F1791" s="131"/>
    </row>
    <row r="1792" spans="1:6" hidden="1">
      <c r="A1792" s="131"/>
      <c r="B1792" s="140"/>
      <c r="C1792" s="131"/>
      <c r="D1792" s="131"/>
      <c r="E1792" s="131"/>
      <c r="F1792" s="131"/>
    </row>
    <row r="1793" spans="1:6" hidden="1">
      <c r="A1793" s="131"/>
      <c r="B1793" s="140"/>
      <c r="C1793" s="131"/>
      <c r="D1793" s="131"/>
      <c r="E1793" s="131"/>
      <c r="F1793" s="131"/>
    </row>
    <row r="1794" spans="1:6" hidden="1">
      <c r="A1794" s="131"/>
      <c r="B1794" s="140"/>
      <c r="C1794" s="131"/>
      <c r="D1794" s="131"/>
      <c r="E1794" s="131"/>
      <c r="F1794" s="131"/>
    </row>
    <row r="1795" spans="1:6" hidden="1">
      <c r="A1795" s="131"/>
      <c r="B1795" s="140"/>
      <c r="C1795" s="131"/>
      <c r="D1795" s="131"/>
      <c r="E1795" s="131"/>
      <c r="F1795" s="131"/>
    </row>
    <row r="1796" spans="1:6" hidden="1">
      <c r="A1796" s="131"/>
      <c r="B1796" s="140"/>
      <c r="C1796" s="131"/>
      <c r="D1796" s="131"/>
      <c r="E1796" s="131"/>
      <c r="F1796" s="131"/>
    </row>
    <row r="1797" spans="1:6" hidden="1">
      <c r="A1797" s="131"/>
      <c r="B1797" s="140"/>
      <c r="C1797" s="131"/>
      <c r="D1797" s="131"/>
      <c r="E1797" s="131"/>
      <c r="F1797" s="131"/>
    </row>
    <row r="1798" spans="1:6" hidden="1">
      <c r="A1798" s="131"/>
      <c r="B1798" s="140"/>
      <c r="C1798" s="131"/>
      <c r="D1798" s="131"/>
      <c r="E1798" s="131"/>
      <c r="F1798" s="131"/>
    </row>
    <row r="1799" spans="1:6" hidden="1">
      <c r="A1799" s="131"/>
      <c r="B1799" s="140"/>
      <c r="C1799" s="131"/>
      <c r="D1799" s="131"/>
      <c r="E1799" s="131"/>
      <c r="F1799" s="131"/>
    </row>
    <row r="1800" spans="1:6" hidden="1">
      <c r="A1800" s="131"/>
      <c r="B1800" s="140"/>
      <c r="C1800" s="131"/>
      <c r="D1800" s="131"/>
      <c r="E1800" s="131"/>
      <c r="F1800" s="131"/>
    </row>
    <row r="1801" spans="1:6" hidden="1">
      <c r="A1801" s="131"/>
      <c r="B1801" s="140"/>
      <c r="C1801" s="131"/>
      <c r="D1801" s="131"/>
      <c r="E1801" s="131"/>
      <c r="F1801" s="131"/>
    </row>
    <row r="1802" spans="1:6" hidden="1">
      <c r="A1802" s="131"/>
      <c r="B1802" s="140"/>
      <c r="C1802" s="131"/>
      <c r="D1802" s="131"/>
      <c r="E1802" s="131"/>
      <c r="F1802" s="131"/>
    </row>
    <row r="1803" spans="1:6" hidden="1">
      <c r="A1803" s="131"/>
      <c r="B1803" s="140"/>
      <c r="C1803" s="131"/>
      <c r="D1803" s="131"/>
      <c r="E1803" s="131"/>
      <c r="F1803" s="131"/>
    </row>
    <row r="1804" spans="1:6" hidden="1">
      <c r="A1804" s="131"/>
      <c r="B1804" s="140"/>
      <c r="C1804" s="131"/>
      <c r="D1804" s="131"/>
      <c r="E1804" s="131"/>
      <c r="F1804" s="131"/>
    </row>
    <row r="1805" spans="1:6" hidden="1">
      <c r="A1805" s="131"/>
      <c r="B1805" s="140"/>
      <c r="C1805" s="131"/>
      <c r="D1805" s="131"/>
      <c r="E1805" s="131"/>
      <c r="F1805" s="131"/>
    </row>
    <row r="1806" spans="1:6" hidden="1">
      <c r="A1806" s="131"/>
      <c r="B1806" s="140"/>
      <c r="C1806" s="131"/>
      <c r="D1806" s="131"/>
      <c r="E1806" s="131"/>
      <c r="F1806" s="131"/>
    </row>
    <row r="1807" spans="1:6" hidden="1">
      <c r="A1807" s="131"/>
      <c r="B1807" s="140"/>
      <c r="C1807" s="131"/>
      <c r="D1807" s="131"/>
      <c r="E1807" s="131"/>
      <c r="F1807" s="131"/>
    </row>
    <row r="1808" spans="1:6" hidden="1">
      <c r="A1808" s="131"/>
      <c r="B1808" s="140"/>
      <c r="C1808" s="131"/>
      <c r="D1808" s="131"/>
      <c r="E1808" s="131"/>
      <c r="F1808" s="131"/>
    </row>
    <row r="1809" spans="1:6" hidden="1">
      <c r="A1809" s="131"/>
      <c r="B1809" s="140"/>
      <c r="C1809" s="131"/>
      <c r="D1809" s="131"/>
      <c r="E1809" s="131"/>
      <c r="F1809" s="131"/>
    </row>
    <row r="1810" spans="1:6" hidden="1">
      <c r="A1810" s="131"/>
      <c r="B1810" s="140"/>
      <c r="C1810" s="131"/>
      <c r="D1810" s="131"/>
      <c r="E1810" s="131"/>
      <c r="F1810" s="131"/>
    </row>
    <row r="1811" spans="1:6" hidden="1">
      <c r="A1811" s="131"/>
      <c r="B1811" s="140"/>
      <c r="C1811" s="131"/>
      <c r="D1811" s="131"/>
      <c r="E1811" s="131"/>
      <c r="F1811" s="131"/>
    </row>
    <row r="1812" spans="1:6" hidden="1">
      <c r="A1812" s="131"/>
      <c r="B1812" s="140"/>
      <c r="C1812" s="131"/>
      <c r="D1812" s="131"/>
      <c r="E1812" s="131"/>
      <c r="F1812" s="131"/>
    </row>
    <row r="1813" spans="1:6" hidden="1">
      <c r="A1813" s="131"/>
      <c r="B1813" s="140"/>
      <c r="C1813" s="131"/>
      <c r="D1813" s="131"/>
      <c r="E1813" s="131"/>
      <c r="F1813" s="131"/>
    </row>
    <row r="1814" spans="1:6" hidden="1">
      <c r="A1814" s="131"/>
      <c r="B1814" s="140"/>
      <c r="C1814" s="131"/>
      <c r="D1814" s="131"/>
      <c r="E1814" s="131"/>
      <c r="F1814" s="131"/>
    </row>
    <row r="1815" spans="1:6" hidden="1">
      <c r="A1815" s="131"/>
      <c r="B1815" s="140"/>
      <c r="C1815" s="131"/>
      <c r="D1815" s="131"/>
      <c r="E1815" s="131"/>
      <c r="F1815" s="131"/>
    </row>
    <row r="1816" spans="1:6" hidden="1">
      <c r="A1816" s="131"/>
      <c r="B1816" s="140"/>
      <c r="C1816" s="131"/>
      <c r="D1816" s="131"/>
      <c r="E1816" s="131"/>
      <c r="F1816" s="131"/>
    </row>
    <row r="1817" spans="1:6" hidden="1">
      <c r="A1817" s="131"/>
      <c r="B1817" s="140"/>
      <c r="C1817" s="131"/>
      <c r="D1817" s="131"/>
      <c r="E1817" s="131"/>
      <c r="F1817" s="131"/>
    </row>
    <row r="1818" spans="1:6" hidden="1">
      <c r="A1818" s="131"/>
      <c r="B1818" s="140"/>
      <c r="C1818" s="131"/>
      <c r="D1818" s="131"/>
      <c r="E1818" s="131"/>
      <c r="F1818" s="131"/>
    </row>
    <row r="1819" spans="1:6" hidden="1">
      <c r="A1819" s="131"/>
      <c r="B1819" s="140"/>
      <c r="C1819" s="131"/>
      <c r="D1819" s="131"/>
      <c r="E1819" s="131"/>
      <c r="F1819" s="131"/>
    </row>
    <row r="1820" spans="1:6" hidden="1">
      <c r="A1820" s="131"/>
      <c r="B1820" s="140"/>
      <c r="C1820" s="131"/>
      <c r="D1820" s="131"/>
      <c r="E1820" s="131"/>
      <c r="F1820" s="131"/>
    </row>
    <row r="1821" spans="1:6" hidden="1">
      <c r="A1821" s="131"/>
      <c r="B1821" s="140"/>
      <c r="C1821" s="131"/>
      <c r="D1821" s="131"/>
      <c r="E1821" s="131"/>
      <c r="F1821" s="131"/>
    </row>
    <row r="1822" spans="1:6" hidden="1">
      <c r="A1822" s="131"/>
      <c r="B1822" s="140"/>
      <c r="C1822" s="131"/>
      <c r="D1822" s="131"/>
      <c r="E1822" s="131"/>
      <c r="F1822" s="131"/>
    </row>
    <row r="1823" spans="1:6" hidden="1">
      <c r="A1823" s="131"/>
      <c r="B1823" s="140"/>
      <c r="C1823" s="131"/>
      <c r="D1823" s="131"/>
      <c r="E1823" s="131"/>
      <c r="F1823" s="131"/>
    </row>
    <row r="1824" spans="1:6" hidden="1">
      <c r="A1824" s="131"/>
      <c r="B1824" s="140"/>
      <c r="C1824" s="131"/>
      <c r="D1824" s="131"/>
      <c r="E1824" s="131"/>
      <c r="F1824" s="131"/>
    </row>
    <row r="1825" spans="1:6" hidden="1">
      <c r="A1825" s="131"/>
      <c r="B1825" s="140"/>
      <c r="C1825" s="131"/>
      <c r="D1825" s="131"/>
      <c r="E1825" s="131"/>
      <c r="F1825" s="131"/>
    </row>
    <row r="1826" spans="1:6" hidden="1">
      <c r="A1826" s="131"/>
      <c r="B1826" s="140"/>
      <c r="C1826" s="131"/>
      <c r="D1826" s="131"/>
      <c r="E1826" s="131"/>
      <c r="F1826" s="131"/>
    </row>
    <row r="1827" spans="1:6" hidden="1">
      <c r="A1827" s="131"/>
      <c r="B1827" s="140"/>
      <c r="C1827" s="131"/>
      <c r="D1827" s="131"/>
      <c r="E1827" s="131"/>
      <c r="F1827" s="131"/>
    </row>
    <row r="1828" spans="1:6" hidden="1">
      <c r="A1828" s="131"/>
      <c r="B1828" s="140"/>
      <c r="C1828" s="131"/>
      <c r="D1828" s="131"/>
      <c r="E1828" s="131"/>
      <c r="F1828" s="131"/>
    </row>
    <row r="1829" spans="1:6" hidden="1">
      <c r="A1829" s="131"/>
      <c r="B1829" s="140"/>
      <c r="C1829" s="131"/>
      <c r="D1829" s="131"/>
      <c r="E1829" s="131"/>
      <c r="F1829" s="131"/>
    </row>
    <row r="1830" spans="1:6" hidden="1">
      <c r="A1830" s="131"/>
      <c r="B1830" s="140"/>
      <c r="C1830" s="131"/>
      <c r="D1830" s="131"/>
      <c r="E1830" s="131"/>
      <c r="F1830" s="131"/>
    </row>
    <row r="1831" spans="1:6" hidden="1">
      <c r="A1831" s="131"/>
      <c r="B1831" s="140"/>
      <c r="C1831" s="131"/>
      <c r="D1831" s="131"/>
      <c r="E1831" s="131"/>
      <c r="F1831" s="131"/>
    </row>
    <row r="1832" spans="1:6" hidden="1">
      <c r="A1832" s="131"/>
      <c r="B1832" s="140"/>
      <c r="C1832" s="131"/>
      <c r="D1832" s="131"/>
      <c r="E1832" s="131"/>
      <c r="F1832" s="131"/>
    </row>
    <row r="1833" spans="1:6" hidden="1">
      <c r="A1833" s="131"/>
      <c r="B1833" s="140"/>
      <c r="C1833" s="131"/>
      <c r="D1833" s="131"/>
      <c r="E1833" s="131"/>
      <c r="F1833" s="131"/>
    </row>
    <row r="1834" spans="1:6" hidden="1">
      <c r="A1834" s="131"/>
      <c r="B1834" s="140"/>
      <c r="C1834" s="131"/>
      <c r="D1834" s="131"/>
      <c r="E1834" s="131"/>
      <c r="F1834" s="131"/>
    </row>
    <row r="1835" spans="1:6" hidden="1">
      <c r="A1835" s="131"/>
      <c r="B1835" s="140"/>
      <c r="C1835" s="131"/>
      <c r="D1835" s="131"/>
      <c r="E1835" s="131"/>
      <c r="F1835" s="131"/>
    </row>
    <row r="1836" spans="1:6" hidden="1">
      <c r="A1836" s="131"/>
      <c r="B1836" s="140"/>
      <c r="C1836" s="131"/>
      <c r="D1836" s="131"/>
      <c r="E1836" s="131"/>
      <c r="F1836" s="131"/>
    </row>
    <row r="1837" spans="1:6" hidden="1">
      <c r="A1837" s="131"/>
      <c r="B1837" s="140"/>
      <c r="C1837" s="131"/>
      <c r="D1837" s="131"/>
      <c r="E1837" s="131"/>
      <c r="F1837" s="131"/>
    </row>
    <row r="1838" spans="1:6" hidden="1">
      <c r="A1838" s="131"/>
      <c r="B1838" s="140"/>
      <c r="C1838" s="131"/>
      <c r="D1838" s="131"/>
      <c r="E1838" s="131"/>
      <c r="F1838" s="131"/>
    </row>
    <row r="1839" spans="1:6" hidden="1">
      <c r="A1839" s="131"/>
      <c r="B1839" s="140"/>
      <c r="C1839" s="131"/>
      <c r="D1839" s="131"/>
      <c r="E1839" s="131"/>
      <c r="F1839" s="131"/>
    </row>
    <row r="1840" spans="1:6" hidden="1">
      <c r="A1840" s="131"/>
      <c r="B1840" s="140"/>
      <c r="C1840" s="131"/>
      <c r="D1840" s="131"/>
      <c r="E1840" s="131"/>
      <c r="F1840" s="131"/>
    </row>
    <row r="1841" spans="1:6" hidden="1">
      <c r="A1841" s="131"/>
      <c r="B1841" s="140"/>
      <c r="C1841" s="131"/>
      <c r="D1841" s="131"/>
      <c r="E1841" s="131"/>
      <c r="F1841" s="131"/>
    </row>
    <row r="1842" spans="1:6" hidden="1">
      <c r="A1842" s="131"/>
      <c r="B1842" s="140"/>
      <c r="C1842" s="131"/>
      <c r="D1842" s="131"/>
      <c r="E1842" s="131"/>
      <c r="F1842" s="131"/>
    </row>
    <row r="1843" spans="1:6" hidden="1">
      <c r="A1843" s="131"/>
      <c r="B1843" s="140"/>
      <c r="C1843" s="131"/>
      <c r="D1843" s="131"/>
      <c r="E1843" s="131"/>
      <c r="F1843" s="131"/>
    </row>
    <row r="1844" spans="1:6" hidden="1">
      <c r="A1844" s="131"/>
      <c r="B1844" s="140"/>
      <c r="C1844" s="131"/>
      <c r="D1844" s="131"/>
      <c r="E1844" s="131"/>
      <c r="F1844" s="131"/>
    </row>
    <row r="1845" spans="1:6" hidden="1">
      <c r="A1845" s="131"/>
      <c r="B1845" s="140"/>
      <c r="C1845" s="131"/>
      <c r="D1845" s="131"/>
      <c r="E1845" s="131"/>
      <c r="F1845" s="131"/>
    </row>
    <row r="1846" spans="1:6" hidden="1">
      <c r="A1846" s="131"/>
      <c r="B1846" s="140"/>
      <c r="C1846" s="131"/>
      <c r="D1846" s="131"/>
      <c r="E1846" s="131"/>
      <c r="F1846" s="131"/>
    </row>
    <row r="1847" spans="1:6" hidden="1">
      <c r="A1847" s="131"/>
      <c r="B1847" s="140"/>
      <c r="C1847" s="131"/>
      <c r="D1847" s="131"/>
      <c r="E1847" s="131"/>
      <c r="F1847" s="131"/>
    </row>
    <row r="1848" spans="1:6" hidden="1">
      <c r="A1848" s="131"/>
      <c r="B1848" s="140"/>
      <c r="C1848" s="131"/>
      <c r="D1848" s="131"/>
      <c r="E1848" s="131"/>
      <c r="F1848" s="131"/>
    </row>
    <row r="1849" spans="1:6" hidden="1">
      <c r="A1849" s="131"/>
      <c r="B1849" s="140"/>
      <c r="C1849" s="131"/>
      <c r="D1849" s="131"/>
      <c r="E1849" s="131"/>
      <c r="F1849" s="131"/>
    </row>
    <row r="1850" spans="1:6" hidden="1">
      <c r="A1850" s="131"/>
      <c r="B1850" s="140"/>
      <c r="C1850" s="131"/>
      <c r="D1850" s="131"/>
      <c r="E1850" s="131"/>
      <c r="F1850" s="131"/>
    </row>
    <row r="1851" spans="1:6" hidden="1">
      <c r="A1851" s="131"/>
      <c r="B1851" s="140"/>
      <c r="C1851" s="131"/>
      <c r="D1851" s="131"/>
      <c r="E1851" s="131"/>
      <c r="F1851" s="131"/>
    </row>
    <row r="1852" spans="1:6" hidden="1">
      <c r="A1852" s="131"/>
      <c r="B1852" s="140"/>
      <c r="C1852" s="131"/>
      <c r="D1852" s="131"/>
      <c r="E1852" s="131"/>
      <c r="F1852" s="131"/>
    </row>
    <row r="1853" spans="1:6" hidden="1">
      <c r="A1853" s="131"/>
      <c r="B1853" s="140"/>
      <c r="C1853" s="131"/>
      <c r="D1853" s="131"/>
      <c r="E1853" s="131"/>
      <c r="F1853" s="131"/>
    </row>
    <row r="1854" spans="1:6" hidden="1">
      <c r="A1854" s="131"/>
      <c r="B1854" s="140"/>
      <c r="C1854" s="131"/>
      <c r="D1854" s="131"/>
      <c r="E1854" s="131"/>
      <c r="F1854" s="131"/>
    </row>
    <row r="1855" spans="1:6" hidden="1">
      <c r="A1855" s="131"/>
      <c r="B1855" s="140"/>
      <c r="C1855" s="131"/>
      <c r="D1855" s="131"/>
      <c r="E1855" s="131"/>
      <c r="F1855" s="131"/>
    </row>
    <row r="1856" spans="1:6" hidden="1">
      <c r="A1856" s="131"/>
      <c r="B1856" s="140"/>
      <c r="C1856" s="131"/>
      <c r="D1856" s="131"/>
      <c r="E1856" s="131"/>
      <c r="F1856" s="131"/>
    </row>
    <row r="1857" spans="1:6" hidden="1">
      <c r="A1857" s="131"/>
      <c r="B1857" s="140"/>
      <c r="C1857" s="131"/>
      <c r="D1857" s="131"/>
      <c r="E1857" s="131"/>
      <c r="F1857" s="131"/>
    </row>
    <row r="1858" spans="1:6" hidden="1">
      <c r="A1858" s="131"/>
      <c r="B1858" s="140"/>
      <c r="C1858" s="131"/>
      <c r="D1858" s="131"/>
      <c r="E1858" s="131"/>
      <c r="F1858" s="131"/>
    </row>
    <row r="1859" spans="1:6" hidden="1">
      <c r="A1859" s="131"/>
      <c r="B1859" s="140"/>
      <c r="C1859" s="131"/>
      <c r="D1859" s="131"/>
      <c r="E1859" s="131"/>
      <c r="F1859" s="131"/>
    </row>
    <row r="1860" spans="1:6" hidden="1">
      <c r="A1860" s="131"/>
      <c r="B1860" s="140"/>
      <c r="C1860" s="131"/>
      <c r="D1860" s="131"/>
      <c r="E1860" s="131"/>
      <c r="F1860" s="131"/>
    </row>
    <row r="1861" spans="1:6" hidden="1">
      <c r="A1861" s="131"/>
      <c r="B1861" s="140"/>
      <c r="C1861" s="131"/>
      <c r="D1861" s="131"/>
      <c r="E1861" s="131"/>
      <c r="F1861" s="131"/>
    </row>
    <row r="1862" spans="1:6" hidden="1">
      <c r="A1862" s="131"/>
      <c r="B1862" s="140"/>
      <c r="C1862" s="131"/>
      <c r="D1862" s="131"/>
      <c r="E1862" s="131"/>
      <c r="F1862" s="131"/>
    </row>
    <row r="1863" spans="1:6" hidden="1">
      <c r="A1863" s="131"/>
      <c r="B1863" s="140"/>
      <c r="C1863" s="131"/>
      <c r="D1863" s="131"/>
      <c r="E1863" s="131"/>
      <c r="F1863" s="131"/>
    </row>
    <row r="1864" spans="1:6" hidden="1">
      <c r="A1864" s="131"/>
      <c r="B1864" s="140"/>
      <c r="C1864" s="131"/>
      <c r="D1864" s="131"/>
      <c r="E1864" s="131"/>
      <c r="F1864" s="131"/>
    </row>
    <row r="1865" spans="1:6" hidden="1">
      <c r="A1865" s="131"/>
      <c r="B1865" s="140"/>
      <c r="C1865" s="131"/>
      <c r="D1865" s="131"/>
      <c r="E1865" s="131"/>
      <c r="F1865" s="131"/>
    </row>
    <row r="1866" spans="1:6" hidden="1">
      <c r="A1866" s="131"/>
      <c r="B1866" s="140"/>
      <c r="C1866" s="131"/>
      <c r="D1866" s="131"/>
      <c r="E1866" s="131"/>
      <c r="F1866" s="131"/>
    </row>
    <row r="1867" spans="1:6" hidden="1">
      <c r="A1867" s="131"/>
      <c r="B1867" s="140"/>
      <c r="C1867" s="131"/>
      <c r="D1867" s="131"/>
      <c r="E1867" s="131"/>
      <c r="F1867" s="131"/>
    </row>
    <row r="1868" spans="1:6" hidden="1">
      <c r="A1868" s="131"/>
      <c r="B1868" s="140"/>
      <c r="C1868" s="131"/>
      <c r="D1868" s="131"/>
      <c r="E1868" s="131"/>
      <c r="F1868" s="131"/>
    </row>
    <row r="1869" spans="1:6" hidden="1">
      <c r="A1869" s="131"/>
      <c r="B1869" s="140"/>
      <c r="C1869" s="131"/>
      <c r="D1869" s="131"/>
      <c r="E1869" s="131"/>
      <c r="F1869" s="131"/>
    </row>
    <row r="1870" spans="1:6" hidden="1">
      <c r="A1870" s="131"/>
      <c r="B1870" s="140"/>
      <c r="C1870" s="131"/>
      <c r="D1870" s="131"/>
      <c r="E1870" s="131"/>
      <c r="F1870" s="131"/>
    </row>
    <row r="1871" spans="1:6" hidden="1">
      <c r="A1871" s="131"/>
      <c r="B1871" s="140"/>
      <c r="C1871" s="131"/>
      <c r="D1871" s="131"/>
      <c r="E1871" s="131"/>
      <c r="F1871" s="131"/>
    </row>
    <row r="1872" spans="1:6" hidden="1">
      <c r="A1872" s="131"/>
      <c r="B1872" s="140"/>
      <c r="C1872" s="131"/>
      <c r="D1872" s="131"/>
      <c r="E1872" s="131"/>
      <c r="F1872" s="131"/>
    </row>
    <row r="1873" spans="1:6" hidden="1">
      <c r="A1873" s="131"/>
      <c r="B1873" s="140"/>
      <c r="C1873" s="131"/>
      <c r="D1873" s="131"/>
      <c r="E1873" s="131"/>
      <c r="F1873" s="131"/>
    </row>
    <row r="1874" spans="1:6" hidden="1">
      <c r="A1874" s="131"/>
      <c r="B1874" s="140"/>
      <c r="C1874" s="131"/>
      <c r="D1874" s="131"/>
      <c r="E1874" s="131"/>
      <c r="F1874" s="131"/>
    </row>
    <row r="1875" spans="1:6" hidden="1">
      <c r="A1875" s="131"/>
      <c r="B1875" s="140"/>
      <c r="C1875" s="131"/>
      <c r="D1875" s="131"/>
      <c r="E1875" s="131"/>
      <c r="F1875" s="131"/>
    </row>
    <row r="1876" spans="1:6" hidden="1">
      <c r="A1876" s="131"/>
      <c r="B1876" s="140"/>
      <c r="C1876" s="131"/>
      <c r="D1876" s="131"/>
      <c r="E1876" s="131"/>
      <c r="F1876" s="131"/>
    </row>
    <row r="1877" spans="1:6" hidden="1">
      <c r="A1877" s="131"/>
      <c r="B1877" s="140"/>
      <c r="C1877" s="131"/>
      <c r="D1877" s="131"/>
      <c r="E1877" s="131"/>
      <c r="F1877" s="131"/>
    </row>
    <row r="1878" spans="1:6" hidden="1">
      <c r="A1878" s="131"/>
      <c r="B1878" s="140"/>
      <c r="C1878" s="131"/>
      <c r="D1878" s="131"/>
      <c r="E1878" s="131"/>
      <c r="F1878" s="131"/>
    </row>
    <row r="1879" spans="1:6" hidden="1">
      <c r="A1879" s="131"/>
      <c r="B1879" s="140"/>
      <c r="C1879" s="131"/>
      <c r="D1879" s="131"/>
      <c r="E1879" s="131"/>
      <c r="F1879" s="131"/>
    </row>
    <row r="1880" spans="1:6" hidden="1">
      <c r="A1880" s="131"/>
      <c r="B1880" s="140"/>
      <c r="C1880" s="131"/>
      <c r="D1880" s="131"/>
      <c r="E1880" s="131"/>
      <c r="F1880" s="131"/>
    </row>
    <row r="1881" spans="1:6" hidden="1">
      <c r="A1881" s="131"/>
      <c r="B1881" s="140"/>
      <c r="C1881" s="131"/>
      <c r="D1881" s="131"/>
      <c r="E1881" s="131"/>
      <c r="F1881" s="131"/>
    </row>
    <row r="1882" spans="1:6" hidden="1">
      <c r="A1882" s="131"/>
      <c r="B1882" s="140"/>
      <c r="C1882" s="131"/>
      <c r="D1882" s="131"/>
      <c r="E1882" s="131"/>
      <c r="F1882" s="131"/>
    </row>
    <row r="1883" spans="1:6" hidden="1">
      <c r="A1883" s="131"/>
      <c r="B1883" s="140"/>
      <c r="C1883" s="131"/>
      <c r="D1883" s="131"/>
      <c r="E1883" s="131"/>
      <c r="F1883" s="131"/>
    </row>
    <row r="1884" spans="1:6" hidden="1">
      <c r="A1884" s="131"/>
      <c r="B1884" s="140"/>
      <c r="C1884" s="131"/>
      <c r="D1884" s="131"/>
      <c r="E1884" s="131"/>
      <c r="F1884" s="131"/>
    </row>
    <row r="1885" spans="1:6" hidden="1">
      <c r="A1885" s="131"/>
      <c r="B1885" s="140"/>
      <c r="C1885" s="131"/>
      <c r="D1885" s="131"/>
      <c r="E1885" s="131"/>
      <c r="F1885" s="131"/>
    </row>
    <row r="1886" spans="1:6" hidden="1">
      <c r="A1886" s="131"/>
      <c r="B1886" s="140"/>
      <c r="C1886" s="131"/>
      <c r="D1886" s="131"/>
      <c r="E1886" s="131"/>
      <c r="F1886" s="131"/>
    </row>
    <row r="1887" spans="1:6" hidden="1">
      <c r="A1887" s="131"/>
      <c r="B1887" s="140"/>
      <c r="C1887" s="131"/>
      <c r="D1887" s="131"/>
      <c r="E1887" s="131"/>
      <c r="F1887" s="131"/>
    </row>
    <row r="1888" spans="1:6" hidden="1">
      <c r="A1888" s="131"/>
      <c r="B1888" s="140"/>
      <c r="C1888" s="131"/>
      <c r="D1888" s="131"/>
      <c r="E1888" s="131"/>
      <c r="F1888" s="131"/>
    </row>
    <row r="1889" spans="1:6" hidden="1">
      <c r="A1889" s="131"/>
      <c r="B1889" s="140"/>
      <c r="C1889" s="131"/>
      <c r="D1889" s="131"/>
      <c r="E1889" s="131"/>
      <c r="F1889" s="131"/>
    </row>
    <row r="1890" spans="1:6" hidden="1">
      <c r="A1890" s="131"/>
      <c r="B1890" s="140"/>
      <c r="C1890" s="131"/>
      <c r="D1890" s="131"/>
      <c r="E1890" s="131"/>
      <c r="F1890" s="131"/>
    </row>
    <row r="1891" spans="1:6" hidden="1">
      <c r="A1891" s="131"/>
      <c r="B1891" s="140"/>
      <c r="C1891" s="131"/>
      <c r="D1891" s="131"/>
      <c r="E1891" s="131"/>
      <c r="F1891" s="131"/>
    </row>
    <row r="1892" spans="1:6" hidden="1">
      <c r="A1892" s="131"/>
      <c r="B1892" s="140"/>
      <c r="C1892" s="131"/>
      <c r="D1892" s="131"/>
      <c r="E1892" s="131"/>
      <c r="F1892" s="131"/>
    </row>
    <row r="1893" spans="1:6" hidden="1">
      <c r="A1893" s="131"/>
      <c r="B1893" s="140"/>
      <c r="C1893" s="131"/>
      <c r="D1893" s="131"/>
      <c r="E1893" s="131"/>
      <c r="F1893" s="131"/>
    </row>
    <row r="1894" spans="1:6" hidden="1">
      <c r="A1894" s="131"/>
      <c r="B1894" s="140"/>
      <c r="C1894" s="131"/>
      <c r="D1894" s="131"/>
      <c r="E1894" s="131"/>
      <c r="F1894" s="131"/>
    </row>
    <row r="1895" spans="1:6" hidden="1">
      <c r="A1895" s="131"/>
      <c r="B1895" s="140"/>
      <c r="C1895" s="131"/>
      <c r="D1895" s="131"/>
      <c r="E1895" s="131"/>
      <c r="F1895" s="131"/>
    </row>
    <row r="1896" spans="1:6" hidden="1">
      <c r="A1896" s="131"/>
      <c r="B1896" s="140"/>
      <c r="C1896" s="131"/>
      <c r="D1896" s="131"/>
      <c r="E1896" s="131"/>
      <c r="F1896" s="131"/>
    </row>
    <row r="1897" spans="1:6" hidden="1">
      <c r="A1897" s="131"/>
      <c r="B1897" s="140"/>
      <c r="C1897" s="131"/>
      <c r="D1897" s="131"/>
      <c r="E1897" s="131"/>
      <c r="F1897" s="131"/>
    </row>
    <row r="1898" spans="1:6" hidden="1">
      <c r="A1898" s="131"/>
      <c r="B1898" s="140"/>
      <c r="C1898" s="131"/>
      <c r="D1898" s="131"/>
      <c r="E1898" s="131"/>
      <c r="F1898" s="131"/>
    </row>
    <row r="1899" spans="1:6" hidden="1">
      <c r="A1899" s="131"/>
      <c r="B1899" s="140"/>
      <c r="C1899" s="131"/>
      <c r="D1899" s="131"/>
      <c r="E1899" s="131"/>
      <c r="F1899" s="131"/>
    </row>
    <row r="1900" spans="1:6" hidden="1">
      <c r="A1900" s="131"/>
      <c r="B1900" s="140"/>
      <c r="C1900" s="131"/>
      <c r="D1900" s="131"/>
      <c r="E1900" s="131"/>
      <c r="F1900" s="131"/>
    </row>
    <row r="1901" spans="1:6" hidden="1">
      <c r="A1901" s="131"/>
      <c r="B1901" s="140"/>
      <c r="C1901" s="131"/>
      <c r="D1901" s="131"/>
      <c r="E1901" s="131"/>
      <c r="F1901" s="131"/>
    </row>
    <row r="1902" spans="1:6" hidden="1">
      <c r="A1902" s="131"/>
      <c r="B1902" s="140"/>
      <c r="C1902" s="131"/>
      <c r="D1902" s="131"/>
      <c r="E1902" s="131"/>
      <c r="F1902" s="131"/>
    </row>
    <row r="1903" spans="1:6" hidden="1">
      <c r="A1903" s="131"/>
      <c r="B1903" s="140"/>
      <c r="C1903" s="131"/>
      <c r="D1903" s="131"/>
      <c r="E1903" s="131"/>
      <c r="F1903" s="131"/>
    </row>
    <row r="1904" spans="1:6" hidden="1">
      <c r="A1904" s="131"/>
      <c r="B1904" s="140"/>
      <c r="C1904" s="131"/>
      <c r="D1904" s="131"/>
      <c r="E1904" s="131"/>
      <c r="F1904" s="131"/>
    </row>
    <row r="1905" spans="1:6" hidden="1">
      <c r="A1905" s="131"/>
      <c r="B1905" s="140"/>
      <c r="C1905" s="131"/>
      <c r="D1905" s="131"/>
      <c r="E1905" s="131"/>
      <c r="F1905" s="131"/>
    </row>
    <row r="1906" spans="1:6" hidden="1">
      <c r="A1906" s="131"/>
      <c r="B1906" s="140"/>
      <c r="C1906" s="131"/>
      <c r="D1906" s="131"/>
      <c r="E1906" s="131"/>
      <c r="F1906" s="131"/>
    </row>
    <row r="1907" spans="1:6" hidden="1">
      <c r="A1907" s="131"/>
      <c r="B1907" s="140"/>
      <c r="C1907" s="131"/>
      <c r="D1907" s="131"/>
      <c r="E1907" s="131"/>
      <c r="F1907" s="131"/>
    </row>
    <row r="1908" spans="1:6" hidden="1">
      <c r="A1908" s="131"/>
      <c r="B1908" s="140"/>
      <c r="C1908" s="131"/>
      <c r="D1908" s="131"/>
      <c r="E1908" s="131"/>
      <c r="F1908" s="131"/>
    </row>
    <row r="1909" spans="1:6" hidden="1">
      <c r="A1909" s="131"/>
      <c r="B1909" s="140"/>
      <c r="C1909" s="131"/>
      <c r="D1909" s="131"/>
      <c r="E1909" s="131"/>
      <c r="F1909" s="131"/>
    </row>
    <row r="1910" spans="1:6" hidden="1">
      <c r="A1910" s="131"/>
      <c r="B1910" s="140"/>
      <c r="C1910" s="131"/>
      <c r="D1910" s="131"/>
      <c r="E1910" s="131"/>
      <c r="F1910" s="131"/>
    </row>
    <row r="1911" spans="1:6" hidden="1">
      <c r="A1911" s="131"/>
      <c r="B1911" s="140"/>
      <c r="C1911" s="131"/>
      <c r="D1911" s="131"/>
      <c r="E1911" s="131"/>
      <c r="F1911" s="131"/>
    </row>
    <row r="1912" spans="1:6" hidden="1">
      <c r="A1912" s="131"/>
      <c r="B1912" s="140"/>
      <c r="C1912" s="131"/>
      <c r="D1912" s="131"/>
      <c r="E1912" s="131"/>
      <c r="F1912" s="131"/>
    </row>
    <row r="1913" spans="1:6" hidden="1">
      <c r="A1913" s="131"/>
      <c r="B1913" s="140"/>
      <c r="C1913" s="131"/>
      <c r="D1913" s="131"/>
      <c r="E1913" s="131"/>
      <c r="F1913" s="131"/>
    </row>
    <row r="1914" spans="1:6" hidden="1">
      <c r="A1914" s="131"/>
      <c r="B1914" s="140"/>
      <c r="C1914" s="131"/>
      <c r="D1914" s="131"/>
      <c r="E1914" s="131"/>
      <c r="F1914" s="131"/>
    </row>
    <row r="1915" spans="1:6" hidden="1">
      <c r="A1915" s="131"/>
      <c r="B1915" s="140"/>
      <c r="C1915" s="131"/>
      <c r="D1915" s="131"/>
      <c r="E1915" s="131"/>
      <c r="F1915" s="131"/>
    </row>
    <row r="1916" spans="1:6" hidden="1">
      <c r="A1916" s="131"/>
      <c r="B1916" s="140"/>
      <c r="C1916" s="131"/>
      <c r="D1916" s="131"/>
      <c r="E1916" s="131"/>
      <c r="F1916" s="131"/>
    </row>
    <row r="1917" spans="1:6" hidden="1">
      <c r="A1917" s="131"/>
      <c r="B1917" s="140"/>
      <c r="C1917" s="131"/>
      <c r="D1917" s="131"/>
      <c r="E1917" s="131"/>
      <c r="F1917" s="131"/>
    </row>
    <row r="1918" spans="1:6" hidden="1">
      <c r="A1918" s="131"/>
      <c r="B1918" s="140"/>
      <c r="C1918" s="131"/>
      <c r="D1918" s="131"/>
      <c r="E1918" s="131"/>
      <c r="F1918" s="131"/>
    </row>
    <row r="1919" spans="1:6" hidden="1">
      <c r="A1919" s="131"/>
      <c r="B1919" s="140"/>
      <c r="C1919" s="131"/>
      <c r="D1919" s="131"/>
      <c r="E1919" s="131"/>
      <c r="F1919" s="131"/>
    </row>
    <row r="1920" spans="1:6" hidden="1">
      <c r="A1920" s="131"/>
      <c r="B1920" s="140"/>
      <c r="C1920" s="131"/>
      <c r="D1920" s="131"/>
      <c r="E1920" s="131"/>
      <c r="F1920" s="131"/>
    </row>
    <row r="1921" spans="1:6" hidden="1">
      <c r="A1921" s="131"/>
      <c r="B1921" s="140"/>
      <c r="C1921" s="131"/>
      <c r="D1921" s="131"/>
      <c r="E1921" s="131"/>
      <c r="F1921" s="131"/>
    </row>
    <row r="1922" spans="1:6" hidden="1">
      <c r="A1922" s="131"/>
      <c r="B1922" s="140"/>
      <c r="C1922" s="131"/>
      <c r="D1922" s="131"/>
      <c r="E1922" s="131"/>
      <c r="F1922" s="131"/>
    </row>
    <row r="1923" spans="1:6" hidden="1">
      <c r="A1923" s="131"/>
      <c r="B1923" s="140"/>
      <c r="C1923" s="131"/>
      <c r="D1923" s="131"/>
      <c r="E1923" s="131"/>
      <c r="F1923" s="131"/>
    </row>
    <row r="1924" spans="1:6" hidden="1">
      <c r="A1924" s="131"/>
      <c r="B1924" s="140"/>
      <c r="C1924" s="131"/>
      <c r="D1924" s="131"/>
      <c r="E1924" s="131"/>
      <c r="F1924" s="131"/>
    </row>
    <row r="1925" spans="1:6" hidden="1">
      <c r="A1925" s="131"/>
      <c r="B1925" s="140"/>
      <c r="C1925" s="131"/>
      <c r="D1925" s="131"/>
      <c r="E1925" s="131"/>
      <c r="F1925" s="131"/>
    </row>
    <row r="1926" spans="1:6" hidden="1">
      <c r="A1926" s="131"/>
      <c r="B1926" s="140"/>
      <c r="C1926" s="131"/>
      <c r="D1926" s="131"/>
      <c r="E1926" s="131"/>
      <c r="F1926" s="131"/>
    </row>
    <row r="1927" spans="1:6" hidden="1">
      <c r="A1927" s="131"/>
      <c r="B1927" s="140"/>
      <c r="C1927" s="131"/>
      <c r="D1927" s="131"/>
      <c r="E1927" s="131"/>
      <c r="F1927" s="131"/>
    </row>
    <row r="1928" spans="1:6" hidden="1">
      <c r="A1928" s="131"/>
      <c r="B1928" s="140"/>
      <c r="C1928" s="131"/>
      <c r="D1928" s="131"/>
      <c r="E1928" s="131"/>
      <c r="F1928" s="131"/>
    </row>
    <row r="1929" spans="1:6" hidden="1">
      <c r="A1929" s="131"/>
      <c r="B1929" s="140"/>
      <c r="C1929" s="131"/>
      <c r="D1929" s="131"/>
      <c r="E1929" s="131"/>
      <c r="F1929" s="131"/>
    </row>
    <row r="1930" spans="1:6" hidden="1">
      <c r="A1930" s="131"/>
      <c r="B1930" s="140"/>
      <c r="C1930" s="131"/>
      <c r="D1930" s="131"/>
      <c r="E1930" s="131"/>
      <c r="F1930" s="131"/>
    </row>
    <row r="1931" spans="1:6" hidden="1">
      <c r="A1931" s="131"/>
      <c r="B1931" s="140"/>
      <c r="C1931" s="131"/>
      <c r="D1931" s="131"/>
      <c r="E1931" s="131"/>
      <c r="F1931" s="131"/>
    </row>
    <row r="1932" spans="1:6" hidden="1">
      <c r="A1932" s="131"/>
      <c r="B1932" s="140"/>
      <c r="C1932" s="131"/>
      <c r="D1932" s="131"/>
      <c r="E1932" s="131"/>
      <c r="F1932" s="131"/>
    </row>
    <row r="1933" spans="1:6" hidden="1">
      <c r="A1933" s="131"/>
      <c r="B1933" s="140"/>
      <c r="C1933" s="131"/>
      <c r="D1933" s="131"/>
      <c r="E1933" s="131"/>
      <c r="F1933" s="131"/>
    </row>
    <row r="1934" spans="1:6" hidden="1">
      <c r="A1934" s="131"/>
      <c r="B1934" s="140"/>
      <c r="C1934" s="131"/>
      <c r="D1934" s="131"/>
      <c r="E1934" s="131"/>
      <c r="F1934" s="131"/>
    </row>
    <row r="1935" spans="1:6" hidden="1">
      <c r="A1935" s="131"/>
      <c r="B1935" s="140"/>
      <c r="C1935" s="131"/>
      <c r="D1935" s="131"/>
      <c r="E1935" s="131"/>
      <c r="F1935" s="131"/>
    </row>
    <row r="1936" spans="1:6" hidden="1">
      <c r="A1936" s="131"/>
      <c r="B1936" s="140"/>
      <c r="C1936" s="131"/>
      <c r="D1936" s="131"/>
      <c r="E1936" s="131"/>
      <c r="F1936" s="131"/>
    </row>
    <row r="1937" spans="1:6" hidden="1">
      <c r="A1937" s="131"/>
      <c r="B1937" s="140"/>
      <c r="C1937" s="131"/>
      <c r="D1937" s="131"/>
      <c r="E1937" s="131"/>
      <c r="F1937" s="131"/>
    </row>
    <row r="1938" spans="1:6" hidden="1">
      <c r="A1938" s="131"/>
      <c r="B1938" s="140"/>
      <c r="C1938" s="131"/>
      <c r="D1938" s="131"/>
      <c r="E1938" s="131"/>
      <c r="F1938" s="131"/>
    </row>
    <row r="1939" spans="1:6" hidden="1">
      <c r="A1939" s="131"/>
      <c r="B1939" s="140"/>
      <c r="C1939" s="131"/>
      <c r="D1939" s="131"/>
      <c r="E1939" s="131"/>
      <c r="F1939" s="131"/>
    </row>
    <row r="1940" spans="1:6" hidden="1">
      <c r="A1940" s="131"/>
      <c r="B1940" s="140"/>
      <c r="C1940" s="131"/>
      <c r="D1940" s="131"/>
      <c r="E1940" s="131"/>
      <c r="F1940" s="131"/>
    </row>
    <row r="1941" spans="1:6" hidden="1">
      <c r="A1941" s="131"/>
      <c r="B1941" s="140"/>
      <c r="C1941" s="131"/>
      <c r="D1941" s="131"/>
      <c r="E1941" s="131"/>
      <c r="F1941" s="131"/>
    </row>
    <row r="1942" spans="1:6" hidden="1">
      <c r="A1942" s="131"/>
      <c r="B1942" s="140"/>
      <c r="C1942" s="131"/>
      <c r="D1942" s="131"/>
      <c r="E1942" s="131"/>
      <c r="F1942" s="131"/>
    </row>
    <row r="1943" spans="1:6" hidden="1">
      <c r="A1943" s="131"/>
      <c r="B1943" s="140"/>
      <c r="C1943" s="131"/>
      <c r="D1943" s="131"/>
      <c r="E1943" s="131"/>
      <c r="F1943" s="131"/>
    </row>
    <row r="1944" spans="1:6" hidden="1">
      <c r="A1944" s="131"/>
      <c r="B1944" s="140"/>
      <c r="C1944" s="131"/>
      <c r="D1944" s="131"/>
      <c r="E1944" s="131"/>
      <c r="F1944" s="131"/>
    </row>
    <row r="1945" spans="1:6" hidden="1">
      <c r="A1945" s="131"/>
      <c r="B1945" s="140"/>
      <c r="C1945" s="131"/>
      <c r="D1945" s="131"/>
      <c r="E1945" s="131"/>
      <c r="F1945" s="131"/>
    </row>
    <row r="1946" spans="1:6" hidden="1">
      <c r="A1946" s="131"/>
      <c r="B1946" s="140"/>
      <c r="C1946" s="131"/>
      <c r="D1946" s="131"/>
      <c r="E1946" s="131"/>
      <c r="F1946" s="131"/>
    </row>
    <row r="1947" spans="1:6" hidden="1">
      <c r="A1947" s="131"/>
      <c r="B1947" s="140"/>
      <c r="C1947" s="131"/>
      <c r="D1947" s="131"/>
      <c r="E1947" s="131"/>
      <c r="F1947" s="131"/>
    </row>
    <row r="1948" spans="1:6" hidden="1">
      <c r="A1948" s="131"/>
      <c r="B1948" s="140"/>
      <c r="C1948" s="131"/>
      <c r="D1948" s="131"/>
      <c r="E1948" s="131"/>
      <c r="F1948" s="131"/>
    </row>
    <row r="1949" spans="1:6" hidden="1">
      <c r="A1949" s="131"/>
      <c r="B1949" s="140"/>
      <c r="C1949" s="131"/>
      <c r="D1949" s="131"/>
      <c r="E1949" s="131"/>
      <c r="F1949" s="131"/>
    </row>
    <row r="1950" spans="1:6" hidden="1">
      <c r="A1950" s="131"/>
      <c r="B1950" s="140"/>
      <c r="C1950" s="131"/>
      <c r="D1950" s="131"/>
      <c r="E1950" s="131"/>
      <c r="F1950" s="131"/>
    </row>
    <row r="1951" spans="1:6" hidden="1">
      <c r="A1951" s="131"/>
      <c r="B1951" s="140"/>
      <c r="C1951" s="131"/>
      <c r="D1951" s="131"/>
      <c r="E1951" s="131"/>
      <c r="F1951" s="131"/>
    </row>
    <row r="1952" spans="1:6" hidden="1">
      <c r="A1952" s="131"/>
      <c r="B1952" s="140"/>
      <c r="C1952" s="131"/>
      <c r="D1952" s="131"/>
      <c r="E1952" s="131"/>
      <c r="F1952" s="131"/>
    </row>
    <row r="1953" spans="1:6" hidden="1">
      <c r="A1953" s="131"/>
      <c r="B1953" s="140"/>
      <c r="C1953" s="131"/>
      <c r="D1953" s="131"/>
      <c r="E1953" s="131"/>
      <c r="F1953" s="131"/>
    </row>
    <row r="1954" spans="1:6" hidden="1">
      <c r="A1954" s="131"/>
      <c r="B1954" s="140"/>
      <c r="C1954" s="131"/>
      <c r="D1954" s="131"/>
      <c r="E1954" s="131"/>
      <c r="F1954" s="131"/>
    </row>
    <row r="1955" spans="1:6" hidden="1">
      <c r="A1955" s="131"/>
      <c r="B1955" s="140"/>
      <c r="C1955" s="131"/>
      <c r="D1955" s="131"/>
      <c r="E1955" s="131"/>
      <c r="F1955" s="131"/>
    </row>
    <row r="1956" spans="1:6" hidden="1">
      <c r="A1956" s="131"/>
      <c r="B1956" s="140"/>
      <c r="C1956" s="131"/>
      <c r="D1956" s="131"/>
      <c r="E1956" s="131"/>
      <c r="F1956" s="131"/>
    </row>
    <row r="1957" spans="1:6" hidden="1">
      <c r="A1957" s="131"/>
      <c r="B1957" s="140"/>
      <c r="C1957" s="131"/>
      <c r="D1957" s="131"/>
      <c r="E1957" s="131"/>
      <c r="F1957" s="131"/>
    </row>
    <row r="1958" spans="1:6" hidden="1">
      <c r="A1958" s="131"/>
      <c r="B1958" s="140"/>
      <c r="C1958" s="131"/>
      <c r="D1958" s="131"/>
      <c r="E1958" s="131"/>
      <c r="F1958" s="131"/>
    </row>
    <row r="1959" spans="1:6" hidden="1">
      <c r="A1959" s="131"/>
      <c r="B1959" s="140"/>
      <c r="C1959" s="131"/>
      <c r="D1959" s="131"/>
      <c r="E1959" s="131"/>
      <c r="F1959" s="131"/>
    </row>
    <row r="1960" spans="1:6" hidden="1">
      <c r="A1960" s="131"/>
      <c r="B1960" s="140"/>
      <c r="C1960" s="131"/>
      <c r="D1960" s="131"/>
      <c r="E1960" s="131"/>
      <c r="F1960" s="131"/>
    </row>
    <row r="1961" spans="1:6" hidden="1">
      <c r="A1961" s="131"/>
      <c r="B1961" s="140"/>
      <c r="C1961" s="131"/>
      <c r="D1961" s="131"/>
      <c r="E1961" s="131"/>
      <c r="F1961" s="131"/>
    </row>
    <row r="1962" spans="1:6" hidden="1">
      <c r="A1962" s="131"/>
      <c r="B1962" s="140"/>
      <c r="C1962" s="131"/>
      <c r="D1962" s="131"/>
      <c r="E1962" s="131"/>
      <c r="F1962" s="131"/>
    </row>
    <row r="1963" spans="1:6" hidden="1">
      <c r="A1963" s="131"/>
      <c r="B1963" s="140"/>
      <c r="C1963" s="131"/>
      <c r="D1963" s="131"/>
      <c r="E1963" s="131"/>
      <c r="F1963" s="131"/>
    </row>
    <row r="1964" spans="1:6" hidden="1">
      <c r="A1964" s="131"/>
      <c r="B1964" s="140"/>
      <c r="C1964" s="131"/>
      <c r="D1964" s="131"/>
      <c r="E1964" s="131"/>
      <c r="F1964" s="131"/>
    </row>
    <row r="1965" spans="1:6" hidden="1">
      <c r="A1965" s="131"/>
      <c r="B1965" s="140"/>
      <c r="C1965" s="131"/>
      <c r="D1965" s="131"/>
      <c r="E1965" s="131"/>
      <c r="F1965" s="131"/>
    </row>
    <row r="1966" spans="1:6" hidden="1">
      <c r="A1966" s="131"/>
      <c r="B1966" s="140"/>
      <c r="C1966" s="131"/>
      <c r="D1966" s="131"/>
      <c r="E1966" s="131"/>
      <c r="F1966" s="131"/>
    </row>
    <row r="1967" spans="1:6" hidden="1">
      <c r="A1967" s="131"/>
      <c r="B1967" s="140"/>
      <c r="C1967" s="131"/>
      <c r="D1967" s="131"/>
      <c r="E1967" s="131"/>
      <c r="F1967" s="131"/>
    </row>
    <row r="1968" spans="1:6" hidden="1">
      <c r="A1968" s="131"/>
      <c r="B1968" s="140"/>
      <c r="C1968" s="131"/>
      <c r="D1968" s="131"/>
      <c r="E1968" s="131"/>
      <c r="F1968" s="131"/>
    </row>
    <row r="1969" spans="1:6" hidden="1">
      <c r="A1969" s="131"/>
      <c r="B1969" s="140"/>
      <c r="C1969" s="131"/>
      <c r="D1969" s="131"/>
      <c r="E1969" s="131"/>
      <c r="F1969" s="131"/>
    </row>
    <row r="1970" spans="1:6" hidden="1">
      <c r="A1970" s="131"/>
      <c r="B1970" s="140"/>
      <c r="C1970" s="131"/>
      <c r="D1970" s="131"/>
      <c r="E1970" s="131"/>
      <c r="F1970" s="131"/>
    </row>
    <row r="1971" spans="1:6" hidden="1">
      <c r="A1971" s="131"/>
      <c r="B1971" s="140"/>
      <c r="C1971" s="131"/>
      <c r="D1971" s="131"/>
      <c r="E1971" s="131"/>
      <c r="F1971" s="131"/>
    </row>
    <row r="1972" spans="1:6" hidden="1">
      <c r="A1972" s="131"/>
      <c r="B1972" s="140"/>
      <c r="C1972" s="131"/>
      <c r="D1972" s="131"/>
      <c r="E1972" s="131"/>
      <c r="F1972" s="131"/>
    </row>
    <row r="1973" spans="1:6" hidden="1">
      <c r="A1973" s="131"/>
      <c r="B1973" s="140"/>
      <c r="C1973" s="131"/>
      <c r="D1973" s="131"/>
      <c r="E1973" s="131"/>
      <c r="F1973" s="131"/>
    </row>
    <row r="1974" spans="1:6" hidden="1">
      <c r="A1974" s="131"/>
      <c r="B1974" s="140"/>
      <c r="C1974" s="131"/>
      <c r="D1974" s="131"/>
      <c r="E1974" s="131"/>
      <c r="F1974" s="131"/>
    </row>
    <row r="1975" spans="1:6" hidden="1">
      <c r="A1975" s="131"/>
      <c r="B1975" s="140"/>
      <c r="C1975" s="131"/>
      <c r="D1975" s="131"/>
      <c r="E1975" s="131"/>
      <c r="F1975" s="131"/>
    </row>
    <row r="1976" spans="1:6" hidden="1">
      <c r="A1976" s="131"/>
      <c r="B1976" s="140"/>
      <c r="C1976" s="131"/>
      <c r="D1976" s="131"/>
      <c r="E1976" s="131"/>
      <c r="F1976" s="131"/>
    </row>
    <row r="1977" spans="1:6" hidden="1">
      <c r="A1977" s="131"/>
      <c r="B1977" s="140"/>
      <c r="C1977" s="131"/>
      <c r="D1977" s="131"/>
      <c r="E1977" s="131"/>
      <c r="F1977" s="131"/>
    </row>
    <row r="1978" spans="1:6" hidden="1">
      <c r="A1978" s="131"/>
      <c r="B1978" s="140"/>
      <c r="C1978" s="131"/>
      <c r="D1978" s="131"/>
      <c r="E1978" s="131"/>
      <c r="F1978" s="131"/>
    </row>
    <row r="1979" spans="1:6" hidden="1">
      <c r="A1979" s="131"/>
      <c r="B1979" s="140"/>
      <c r="C1979" s="131"/>
      <c r="D1979" s="131"/>
      <c r="E1979" s="131"/>
      <c r="F1979" s="131"/>
    </row>
    <row r="1980" spans="1:6" hidden="1">
      <c r="A1980" s="131"/>
      <c r="B1980" s="140"/>
      <c r="C1980" s="131"/>
      <c r="D1980" s="131"/>
      <c r="E1980" s="131"/>
      <c r="F1980" s="131"/>
    </row>
    <row r="1981" spans="1:6" hidden="1">
      <c r="A1981" s="131"/>
      <c r="B1981" s="140"/>
      <c r="C1981" s="131"/>
      <c r="D1981" s="131"/>
      <c r="E1981" s="131"/>
      <c r="F1981" s="131"/>
    </row>
    <row r="1982" spans="1:6" hidden="1">
      <c r="A1982" s="131"/>
      <c r="B1982" s="140"/>
      <c r="C1982" s="131"/>
      <c r="D1982" s="131"/>
      <c r="E1982" s="131"/>
      <c r="F1982" s="131"/>
    </row>
    <row r="1983" spans="1:6" hidden="1">
      <c r="A1983" s="131"/>
      <c r="B1983" s="140"/>
      <c r="C1983" s="131"/>
      <c r="D1983" s="131"/>
      <c r="E1983" s="131"/>
      <c r="F1983" s="131"/>
    </row>
    <row r="1984" spans="1:6" hidden="1">
      <c r="A1984" s="131"/>
      <c r="B1984" s="140"/>
      <c r="C1984" s="131"/>
      <c r="D1984" s="131"/>
      <c r="E1984" s="131"/>
      <c r="F1984" s="131"/>
    </row>
    <row r="1985" spans="1:6" hidden="1">
      <c r="A1985" s="131"/>
      <c r="B1985" s="140"/>
      <c r="C1985" s="131"/>
      <c r="D1985" s="131"/>
      <c r="E1985" s="131"/>
      <c r="F1985" s="131"/>
    </row>
    <row r="1986" spans="1:6" hidden="1">
      <c r="A1986" s="131"/>
      <c r="B1986" s="140"/>
      <c r="C1986" s="131"/>
      <c r="D1986" s="131"/>
      <c r="E1986" s="131"/>
      <c r="F1986" s="131"/>
    </row>
    <row r="1987" spans="1:6" hidden="1">
      <c r="A1987" s="131"/>
      <c r="B1987" s="140"/>
      <c r="C1987" s="131"/>
      <c r="D1987" s="131"/>
      <c r="E1987" s="131"/>
      <c r="F1987" s="131"/>
    </row>
    <row r="1988" spans="1:6" hidden="1">
      <c r="A1988" s="131"/>
      <c r="B1988" s="140"/>
      <c r="C1988" s="131"/>
      <c r="D1988" s="131"/>
      <c r="E1988" s="131"/>
      <c r="F1988" s="131"/>
    </row>
    <row r="1989" spans="1:6" hidden="1">
      <c r="A1989" s="131"/>
      <c r="B1989" s="140"/>
      <c r="C1989" s="131"/>
      <c r="D1989" s="131"/>
      <c r="E1989" s="131"/>
      <c r="F1989" s="131"/>
    </row>
    <row r="1990" spans="1:6" hidden="1">
      <c r="A1990" s="131"/>
      <c r="B1990" s="140"/>
      <c r="C1990" s="131"/>
      <c r="D1990" s="131"/>
      <c r="E1990" s="131"/>
      <c r="F1990" s="131"/>
    </row>
    <row r="1991" spans="1:6" hidden="1">
      <c r="A1991" s="131"/>
      <c r="B1991" s="140"/>
      <c r="C1991" s="131"/>
      <c r="D1991" s="131"/>
      <c r="E1991" s="131"/>
      <c r="F1991" s="131"/>
    </row>
    <row r="1992" spans="1:6" hidden="1">
      <c r="A1992" s="131"/>
      <c r="B1992" s="140"/>
      <c r="C1992" s="131"/>
      <c r="D1992" s="131"/>
      <c r="E1992" s="131"/>
      <c r="F1992" s="131"/>
    </row>
    <row r="1993" spans="1:6" hidden="1">
      <c r="A1993" s="131"/>
      <c r="B1993" s="140"/>
      <c r="C1993" s="131"/>
      <c r="D1993" s="131"/>
      <c r="E1993" s="131"/>
      <c r="F1993" s="131"/>
    </row>
    <row r="1994" spans="1:6" hidden="1">
      <c r="A1994" s="131"/>
      <c r="B1994" s="140"/>
      <c r="C1994" s="131"/>
      <c r="D1994" s="131"/>
      <c r="E1994" s="131"/>
      <c r="F1994" s="131"/>
    </row>
    <row r="1995" spans="1:6" hidden="1">
      <c r="A1995" s="131"/>
      <c r="B1995" s="140"/>
      <c r="C1995" s="131"/>
      <c r="D1995" s="131"/>
      <c r="E1995" s="131"/>
      <c r="F1995" s="131"/>
    </row>
    <row r="1996" spans="1:6" hidden="1">
      <c r="A1996" s="131"/>
      <c r="B1996" s="140"/>
      <c r="C1996" s="131"/>
      <c r="D1996" s="131"/>
      <c r="E1996" s="131"/>
      <c r="F1996" s="131"/>
    </row>
    <row r="1997" spans="1:6" hidden="1">
      <c r="A1997" s="131"/>
      <c r="B1997" s="140"/>
      <c r="C1997" s="131"/>
      <c r="D1997" s="131"/>
      <c r="E1997" s="131"/>
      <c r="F1997" s="131"/>
    </row>
    <row r="1998" spans="1:6" hidden="1">
      <c r="A1998" s="131"/>
      <c r="B1998" s="140"/>
      <c r="C1998" s="131"/>
      <c r="D1998" s="131"/>
      <c r="E1998" s="131"/>
      <c r="F1998" s="131"/>
    </row>
    <row r="1999" spans="1:6" hidden="1">
      <c r="A1999" s="131"/>
      <c r="B1999" s="140"/>
      <c r="C1999" s="131"/>
      <c r="D1999" s="131"/>
      <c r="E1999" s="131"/>
      <c r="F1999" s="131"/>
    </row>
    <row r="2000" spans="1:6" hidden="1">
      <c r="A2000" s="131"/>
      <c r="B2000" s="140"/>
      <c r="C2000" s="131"/>
      <c r="D2000" s="131"/>
      <c r="E2000" s="131"/>
      <c r="F2000" s="131"/>
    </row>
    <row r="2001" spans="1:6" hidden="1">
      <c r="A2001" s="131"/>
      <c r="B2001" s="140"/>
      <c r="C2001" s="131"/>
      <c r="D2001" s="131"/>
      <c r="E2001" s="131"/>
      <c r="F2001" s="131"/>
    </row>
    <row r="2002" spans="1:6" hidden="1">
      <c r="A2002" s="131"/>
      <c r="B2002" s="140"/>
      <c r="C2002" s="131"/>
      <c r="D2002" s="131"/>
      <c r="E2002" s="131"/>
      <c r="F2002" s="131"/>
    </row>
    <row r="2003" spans="1:6" hidden="1">
      <c r="A2003" s="131"/>
      <c r="B2003" s="140"/>
      <c r="C2003" s="131"/>
      <c r="D2003" s="131"/>
      <c r="E2003" s="131"/>
      <c r="F2003" s="131"/>
    </row>
    <row r="2004" spans="1:6" hidden="1">
      <c r="A2004" s="131"/>
      <c r="B2004" s="140"/>
      <c r="C2004" s="131"/>
      <c r="D2004" s="131"/>
      <c r="E2004" s="131"/>
      <c r="F2004" s="131"/>
    </row>
    <row r="2005" spans="1:6" hidden="1">
      <c r="A2005" s="131"/>
      <c r="B2005" s="140"/>
      <c r="C2005" s="131"/>
      <c r="D2005" s="131"/>
      <c r="E2005" s="131"/>
      <c r="F2005" s="131"/>
    </row>
    <row r="2006" spans="1:6" hidden="1">
      <c r="A2006" s="131"/>
      <c r="B2006" s="140"/>
      <c r="C2006" s="131"/>
      <c r="D2006" s="131"/>
      <c r="E2006" s="131"/>
      <c r="F2006" s="131"/>
    </row>
    <row r="2007" spans="1:6" hidden="1">
      <c r="A2007" s="131"/>
      <c r="B2007" s="140"/>
      <c r="C2007" s="131"/>
      <c r="D2007" s="131"/>
      <c r="E2007" s="131"/>
      <c r="F2007" s="131"/>
    </row>
    <row r="2008" spans="1:6" hidden="1">
      <c r="A2008" s="131"/>
      <c r="B2008" s="140"/>
      <c r="C2008" s="131"/>
      <c r="D2008" s="131"/>
      <c r="E2008" s="131"/>
      <c r="F2008" s="131"/>
    </row>
    <row r="2009" spans="1:6" hidden="1">
      <c r="A2009" s="131"/>
      <c r="B2009" s="140"/>
      <c r="C2009" s="131"/>
      <c r="D2009" s="131"/>
      <c r="E2009" s="131"/>
      <c r="F2009" s="131"/>
    </row>
    <row r="2010" spans="1:6" hidden="1">
      <c r="A2010" s="131"/>
      <c r="B2010" s="140"/>
      <c r="C2010" s="131"/>
      <c r="D2010" s="131"/>
      <c r="E2010" s="131"/>
      <c r="F2010" s="131"/>
    </row>
    <row r="2011" spans="1:6" hidden="1">
      <c r="A2011" s="131"/>
      <c r="B2011" s="140"/>
      <c r="C2011" s="131"/>
      <c r="D2011" s="131"/>
      <c r="E2011" s="131"/>
      <c r="F2011" s="131"/>
    </row>
    <row r="2012" spans="1:6" hidden="1">
      <c r="A2012" s="131"/>
      <c r="B2012" s="140"/>
      <c r="C2012" s="131"/>
      <c r="D2012" s="131"/>
      <c r="E2012" s="131"/>
      <c r="F2012" s="131"/>
    </row>
    <row r="2013" spans="1:6" hidden="1">
      <c r="A2013" s="131"/>
      <c r="B2013" s="140"/>
      <c r="C2013" s="131"/>
      <c r="D2013" s="131"/>
      <c r="E2013" s="131"/>
      <c r="F2013" s="131"/>
    </row>
    <row r="2014" spans="1:6" hidden="1">
      <c r="A2014" s="131"/>
      <c r="B2014" s="140"/>
      <c r="C2014" s="131"/>
      <c r="D2014" s="131"/>
      <c r="E2014" s="131"/>
      <c r="F2014" s="131"/>
    </row>
    <row r="2015" spans="1:6" hidden="1">
      <c r="A2015" s="131"/>
      <c r="B2015" s="140"/>
      <c r="C2015" s="131"/>
      <c r="D2015" s="131"/>
      <c r="E2015" s="131"/>
      <c r="F2015" s="131"/>
    </row>
    <row r="2016" spans="1:6" hidden="1">
      <c r="A2016" s="131"/>
      <c r="B2016" s="140"/>
      <c r="C2016" s="131"/>
      <c r="D2016" s="131"/>
      <c r="E2016" s="131"/>
      <c r="F2016" s="131"/>
    </row>
    <row r="2017" spans="1:6" hidden="1">
      <c r="A2017" s="131"/>
      <c r="B2017" s="140"/>
      <c r="C2017" s="131"/>
      <c r="D2017" s="131"/>
      <c r="E2017" s="131"/>
      <c r="F2017" s="131"/>
    </row>
    <row r="2018" spans="1:6" hidden="1">
      <c r="A2018" s="131"/>
      <c r="B2018" s="140"/>
      <c r="C2018" s="131"/>
      <c r="D2018" s="131"/>
      <c r="E2018" s="131"/>
      <c r="F2018" s="131"/>
    </row>
    <row r="2019" spans="1:6" hidden="1">
      <c r="A2019" s="131"/>
      <c r="B2019" s="140"/>
      <c r="C2019" s="131"/>
      <c r="D2019" s="131"/>
      <c r="E2019" s="131"/>
      <c r="F2019" s="131"/>
    </row>
    <row r="2020" spans="1:6" hidden="1">
      <c r="A2020" s="131"/>
      <c r="B2020" s="140"/>
      <c r="C2020" s="131"/>
      <c r="D2020" s="131"/>
      <c r="E2020" s="131"/>
      <c r="F2020" s="131"/>
    </row>
    <row r="2021" spans="1:6" hidden="1">
      <c r="A2021" s="131"/>
      <c r="B2021" s="140"/>
      <c r="C2021" s="131"/>
      <c r="D2021" s="131"/>
      <c r="E2021" s="131"/>
      <c r="F2021" s="131"/>
    </row>
    <row r="2022" spans="1:6" hidden="1">
      <c r="A2022" s="131"/>
      <c r="B2022" s="140"/>
      <c r="C2022" s="131"/>
      <c r="D2022" s="131"/>
      <c r="E2022" s="131"/>
      <c r="F2022" s="131"/>
    </row>
    <row r="2023" spans="1:6" hidden="1">
      <c r="A2023" s="131"/>
      <c r="B2023" s="140"/>
      <c r="C2023" s="131"/>
      <c r="D2023" s="131"/>
      <c r="E2023" s="131"/>
      <c r="F2023" s="131"/>
    </row>
    <row r="2024" spans="1:6" hidden="1">
      <c r="A2024" s="131"/>
      <c r="B2024" s="140"/>
      <c r="C2024" s="131"/>
      <c r="D2024" s="131"/>
      <c r="E2024" s="131"/>
      <c r="F2024" s="131"/>
    </row>
    <row r="2025" spans="1:6" hidden="1">
      <c r="A2025" s="131"/>
      <c r="B2025" s="140"/>
      <c r="C2025" s="131"/>
      <c r="D2025" s="131"/>
      <c r="E2025" s="131"/>
      <c r="F2025" s="131"/>
    </row>
    <row r="2026" spans="1:6" hidden="1">
      <c r="A2026" s="131"/>
      <c r="B2026" s="140"/>
      <c r="C2026" s="131"/>
      <c r="D2026" s="131"/>
      <c r="E2026" s="131"/>
      <c r="F2026" s="131"/>
    </row>
    <row r="2027" spans="1:6" hidden="1">
      <c r="A2027" s="131"/>
      <c r="B2027" s="140"/>
      <c r="C2027" s="131"/>
      <c r="D2027" s="131"/>
      <c r="E2027" s="131"/>
      <c r="F2027" s="131"/>
    </row>
    <row r="2028" spans="1:6" hidden="1">
      <c r="A2028" s="131"/>
      <c r="B2028" s="140"/>
      <c r="C2028" s="131"/>
      <c r="D2028" s="131"/>
      <c r="E2028" s="131"/>
      <c r="F2028" s="131"/>
    </row>
    <row r="2029" spans="1:6" hidden="1">
      <c r="A2029" s="131"/>
      <c r="B2029" s="140"/>
      <c r="C2029" s="131"/>
      <c r="D2029" s="131"/>
      <c r="E2029" s="131"/>
      <c r="F2029" s="131"/>
    </row>
    <row r="2030" spans="1:6" hidden="1">
      <c r="A2030" s="131"/>
      <c r="B2030" s="140"/>
      <c r="C2030" s="131"/>
      <c r="D2030" s="131"/>
      <c r="E2030" s="131"/>
      <c r="F2030" s="131"/>
    </row>
    <row r="2031" spans="1:6" hidden="1">
      <c r="A2031" s="131"/>
      <c r="B2031" s="140"/>
      <c r="C2031" s="131"/>
      <c r="D2031" s="131"/>
      <c r="E2031" s="131"/>
      <c r="F2031" s="131"/>
    </row>
    <row r="2032" spans="1:6" hidden="1">
      <c r="A2032" s="131"/>
      <c r="B2032" s="140"/>
      <c r="C2032" s="131"/>
      <c r="D2032" s="131"/>
      <c r="E2032" s="131"/>
      <c r="F2032" s="131"/>
    </row>
    <row r="2033" spans="1:6" hidden="1">
      <c r="A2033" s="131"/>
      <c r="B2033" s="140"/>
      <c r="C2033" s="131"/>
      <c r="D2033" s="131"/>
      <c r="E2033" s="131"/>
      <c r="F2033" s="131"/>
    </row>
    <row r="2034" spans="1:6" hidden="1">
      <c r="A2034" s="131"/>
      <c r="B2034" s="140"/>
      <c r="C2034" s="131"/>
      <c r="D2034" s="131"/>
      <c r="E2034" s="131"/>
      <c r="F2034" s="131"/>
    </row>
    <row r="2035" spans="1:6" hidden="1">
      <c r="A2035" s="131"/>
      <c r="B2035" s="140"/>
      <c r="C2035" s="131"/>
      <c r="D2035" s="131"/>
      <c r="E2035" s="131"/>
      <c r="F2035" s="131"/>
    </row>
    <row r="2036" spans="1:6" hidden="1">
      <c r="A2036" s="131"/>
      <c r="B2036" s="140"/>
      <c r="C2036" s="131"/>
      <c r="D2036" s="131"/>
      <c r="E2036" s="131"/>
      <c r="F2036" s="131"/>
    </row>
    <row r="2037" spans="1:6" hidden="1">
      <c r="A2037" s="131"/>
      <c r="B2037" s="140"/>
      <c r="C2037" s="131"/>
      <c r="D2037" s="131"/>
      <c r="E2037" s="131"/>
      <c r="F2037" s="131"/>
    </row>
    <row r="2038" spans="1:6" hidden="1">
      <c r="A2038" s="131"/>
      <c r="B2038" s="140"/>
      <c r="C2038" s="131"/>
      <c r="D2038" s="131"/>
      <c r="E2038" s="131"/>
      <c r="F2038" s="131"/>
    </row>
    <row r="2039" spans="1:6" hidden="1">
      <c r="A2039" s="131"/>
      <c r="B2039" s="140"/>
      <c r="C2039" s="131"/>
      <c r="D2039" s="131"/>
      <c r="E2039" s="131"/>
      <c r="F2039" s="131"/>
    </row>
    <row r="2040" spans="1:6" hidden="1">
      <c r="A2040" s="131"/>
      <c r="B2040" s="140"/>
      <c r="C2040" s="131"/>
      <c r="D2040" s="131"/>
      <c r="E2040" s="131"/>
      <c r="F2040" s="131"/>
    </row>
    <row r="2041" spans="1:6" hidden="1">
      <c r="A2041" s="131"/>
      <c r="B2041" s="140"/>
      <c r="C2041" s="131"/>
      <c r="D2041" s="131"/>
      <c r="E2041" s="131"/>
      <c r="F2041" s="131"/>
    </row>
    <row r="2042" spans="1:6" hidden="1">
      <c r="A2042" s="131"/>
      <c r="B2042" s="140"/>
      <c r="C2042" s="131"/>
      <c r="D2042" s="131"/>
      <c r="E2042" s="131"/>
      <c r="F2042" s="131"/>
    </row>
    <row r="2043" spans="1:6" hidden="1">
      <c r="A2043" s="131"/>
      <c r="B2043" s="140"/>
      <c r="C2043" s="131"/>
      <c r="D2043" s="131"/>
      <c r="E2043" s="131"/>
      <c r="F2043" s="131"/>
    </row>
    <row r="2044" spans="1:6" hidden="1">
      <c r="A2044" s="131"/>
      <c r="B2044" s="140"/>
      <c r="C2044" s="131"/>
      <c r="D2044" s="131"/>
      <c r="E2044" s="131"/>
      <c r="F2044" s="131"/>
    </row>
    <row r="2045" spans="1:6" hidden="1">
      <c r="A2045" s="131"/>
      <c r="B2045" s="140"/>
      <c r="C2045" s="131"/>
      <c r="D2045" s="131"/>
      <c r="E2045" s="131"/>
      <c r="F2045" s="131"/>
    </row>
    <row r="2046" spans="1:6" hidden="1">
      <c r="A2046" s="131"/>
      <c r="B2046" s="140"/>
      <c r="C2046" s="131"/>
      <c r="D2046" s="131"/>
      <c r="E2046" s="131"/>
      <c r="F2046" s="131"/>
    </row>
    <row r="2047" spans="1:6" hidden="1">
      <c r="A2047" s="131"/>
      <c r="B2047" s="140"/>
      <c r="C2047" s="131"/>
      <c r="D2047" s="131"/>
      <c r="E2047" s="131"/>
      <c r="F2047" s="131"/>
    </row>
    <row r="2048" spans="1:6" hidden="1">
      <c r="A2048" s="131"/>
      <c r="B2048" s="140"/>
      <c r="C2048" s="131"/>
      <c r="D2048" s="131"/>
      <c r="E2048" s="131"/>
      <c r="F2048" s="131"/>
    </row>
    <row r="2049" spans="1:6" hidden="1">
      <c r="A2049" s="131"/>
      <c r="B2049" s="140"/>
      <c r="C2049" s="131"/>
      <c r="D2049" s="131"/>
      <c r="E2049" s="131"/>
      <c r="F2049" s="131"/>
    </row>
    <row r="2050" spans="1:6" hidden="1">
      <c r="A2050" s="131"/>
      <c r="B2050" s="140"/>
      <c r="C2050" s="131"/>
      <c r="D2050" s="131"/>
      <c r="E2050" s="131"/>
      <c r="F2050" s="131"/>
    </row>
    <row r="2051" spans="1:6" hidden="1">
      <c r="A2051" s="131"/>
      <c r="B2051" s="140"/>
      <c r="C2051" s="131"/>
      <c r="D2051" s="131"/>
      <c r="E2051" s="131"/>
      <c r="F2051" s="131"/>
    </row>
    <row r="2052" spans="1:6" hidden="1">
      <c r="A2052" s="131"/>
      <c r="B2052" s="140"/>
      <c r="C2052" s="131"/>
      <c r="D2052" s="131"/>
      <c r="E2052" s="131"/>
      <c r="F2052" s="131"/>
    </row>
    <row r="2053" spans="1:6" hidden="1">
      <c r="A2053" s="131"/>
      <c r="B2053" s="140"/>
      <c r="C2053" s="131"/>
      <c r="D2053" s="131"/>
      <c r="E2053" s="131"/>
      <c r="F2053" s="131"/>
    </row>
    <row r="2054" spans="1:6" hidden="1">
      <c r="A2054" s="131"/>
      <c r="B2054" s="140"/>
      <c r="C2054" s="131"/>
      <c r="D2054" s="131"/>
      <c r="E2054" s="131"/>
      <c r="F2054" s="131"/>
    </row>
    <row r="2055" spans="1:6" hidden="1">
      <c r="A2055" s="131"/>
      <c r="B2055" s="140"/>
      <c r="C2055" s="131"/>
      <c r="D2055" s="131"/>
      <c r="E2055" s="131"/>
      <c r="F2055" s="131"/>
    </row>
    <row r="2056" spans="1:6" hidden="1">
      <c r="A2056" s="131"/>
      <c r="B2056" s="140"/>
      <c r="C2056" s="131"/>
      <c r="D2056" s="131"/>
      <c r="E2056" s="131"/>
      <c r="F2056" s="131"/>
    </row>
    <row r="2057" spans="1:6" hidden="1">
      <c r="A2057" s="131"/>
      <c r="B2057" s="140"/>
      <c r="C2057" s="131"/>
      <c r="D2057" s="131"/>
      <c r="E2057" s="131"/>
      <c r="F2057" s="131"/>
    </row>
    <row r="2058" spans="1:6" hidden="1">
      <c r="A2058" s="131"/>
      <c r="B2058" s="140"/>
      <c r="C2058" s="131"/>
      <c r="D2058" s="131"/>
      <c r="E2058" s="131"/>
      <c r="F2058" s="131"/>
    </row>
    <row r="2059" spans="1:6" hidden="1">
      <c r="A2059" s="131"/>
      <c r="B2059" s="140"/>
      <c r="C2059" s="131"/>
      <c r="D2059" s="131"/>
      <c r="E2059" s="131"/>
      <c r="F2059" s="131"/>
    </row>
    <row r="2060" spans="1:6" hidden="1">
      <c r="A2060" s="131"/>
      <c r="B2060" s="140"/>
      <c r="C2060" s="131"/>
      <c r="D2060" s="131"/>
      <c r="E2060" s="131"/>
      <c r="F2060" s="131"/>
    </row>
    <row r="2061" spans="1:6" hidden="1">
      <c r="A2061" s="131"/>
      <c r="B2061" s="140"/>
      <c r="C2061" s="131"/>
      <c r="D2061" s="131"/>
      <c r="E2061" s="131"/>
      <c r="F2061" s="131"/>
    </row>
  </sheetData>
  <sheetProtection password="9213" sheet="1" objects="1" scenarios="1"/>
  <mergeCells count="2">
    <mergeCell ref="A11:F11"/>
    <mergeCell ref="A2:F6"/>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3" sqref="A3"/>
    </sheetView>
  </sheetViews>
  <sheetFormatPr defaultRowHeight="12.75"/>
  <cols>
    <col min="1" max="1" width="176.42578125" style="205" customWidth="1"/>
    <col min="2" max="16384" width="9.140625" style="205"/>
  </cols>
  <sheetData>
    <row r="1" spans="1:1" ht="27">
      <c r="A1" s="204" t="s">
        <v>197</v>
      </c>
    </row>
    <row r="2" spans="1:1" ht="255">
      <c r="A2" s="206" t="s">
        <v>198</v>
      </c>
    </row>
    <row r="3" spans="1:1" ht="20.25">
      <c r="A3" s="207" t="s">
        <v>199</v>
      </c>
    </row>
  </sheetData>
  <sheetProtection password="9213" sheet="1" objects="1" scenarios="1" selectLockedCells="1" selectUnlockedCells="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B176"/>
  <sheetViews>
    <sheetView workbookViewId="0">
      <selection activeCell="K24" sqref="K24"/>
    </sheetView>
  </sheetViews>
  <sheetFormatPr defaultColWidth="0" defaultRowHeight="15" zeroHeight="1"/>
  <cols>
    <col min="1" max="6" width="9.140625" style="131" customWidth="1"/>
    <col min="7" max="8" width="11.28515625" style="131" bestFit="1" customWidth="1"/>
    <col min="9" max="9" width="12.7109375" style="131" bestFit="1" customWidth="1"/>
    <col min="10" max="25" width="9.140625" style="131" customWidth="1"/>
    <col min="26" max="28" width="0" style="131" hidden="1" customWidth="1"/>
    <col min="29" max="16384" width="9.140625" style="131" hidden="1"/>
  </cols>
  <sheetData>
    <row r="1" spans="1:24"/>
    <row r="2" spans="1:24">
      <c r="A2" s="14" t="s">
        <v>58</v>
      </c>
      <c r="B2" s="15" t="s">
        <v>57</v>
      </c>
      <c r="C2" s="15" t="s">
        <v>59</v>
      </c>
      <c r="D2" s="155"/>
      <c r="E2" s="155"/>
      <c r="F2" s="155"/>
      <c r="G2" s="130"/>
      <c r="H2" s="130"/>
      <c r="J2" s="156" t="s">
        <v>114</v>
      </c>
      <c r="K2" s="156" t="s">
        <v>89</v>
      </c>
      <c r="L2" s="156"/>
      <c r="M2" s="156"/>
      <c r="O2" s="157" t="s">
        <v>172</v>
      </c>
      <c r="P2" s="157">
        <f>'Trade Log'!F24</f>
        <v>4</v>
      </c>
    </row>
    <row r="3" spans="1:24">
      <c r="A3" s="16">
        <f>IF(Data!N2="real",'Trade Log'!C18,'Trade Log'!C20-15)</f>
        <v>1000</v>
      </c>
      <c r="B3" s="16">
        <f>2*A3/C3</f>
        <v>20</v>
      </c>
      <c r="C3" s="17">
        <v>100</v>
      </c>
      <c r="D3" s="155"/>
      <c r="E3" s="18"/>
      <c r="F3" s="18"/>
      <c r="G3" s="130"/>
      <c r="H3" s="130"/>
      <c r="J3" s="158"/>
      <c r="K3" s="159"/>
      <c r="L3" s="159"/>
      <c r="M3" s="160"/>
      <c r="O3" s="157"/>
      <c r="P3" s="157" t="s">
        <v>161</v>
      </c>
      <c r="Q3" s="157" t="s">
        <v>167</v>
      </c>
      <c r="R3" s="157" t="s">
        <v>168</v>
      </c>
      <c r="S3" s="157" t="s">
        <v>171</v>
      </c>
      <c r="T3" s="157" t="s">
        <v>163</v>
      </c>
      <c r="U3" s="157" t="s">
        <v>170</v>
      </c>
      <c r="V3" s="157" t="s">
        <v>174</v>
      </c>
    </row>
    <row r="4" spans="1:24">
      <c r="A4" s="19"/>
      <c r="B4" s="20"/>
      <c r="C4" s="21"/>
      <c r="D4" s="21"/>
      <c r="E4" s="18"/>
      <c r="F4" s="18"/>
      <c r="G4" s="130"/>
      <c r="H4" s="130"/>
      <c r="J4" s="158"/>
      <c r="K4" s="159"/>
      <c r="L4" s="159"/>
      <c r="M4" s="160"/>
      <c r="O4" s="157" t="s">
        <v>166</v>
      </c>
      <c r="P4" s="157">
        <f ca="1">MATCH("Y",rClose,0)</f>
        <v>1000</v>
      </c>
      <c r="Q4" s="157">
        <f ca="1">INDEX(rPriceData,P4,1)</f>
        <v>1.3429571776600246</v>
      </c>
      <c r="R4" s="157">
        <f ca="1">INDEX(rPriceData,P4,2)</f>
        <v>1.3428771776600246</v>
      </c>
      <c r="S4" s="157">
        <f ca="1">SUM(X7:X17)</f>
        <v>-73.033392408219385</v>
      </c>
      <c r="T4" s="157">
        <f ca="1">SUM(S7:S37)</f>
        <v>16</v>
      </c>
      <c r="U4" s="157">
        <f ca="1">SUM(W7:W37)</f>
        <v>-182.58348102054845</v>
      </c>
      <c r="V4" s="157">
        <f ca="1">IFERROR(Data!Q7/(10*'Trade Log'!C11)/T4,"")</f>
        <v>-45.645870255136565</v>
      </c>
    </row>
    <row r="5" spans="1:24">
      <c r="A5" s="91" t="s">
        <v>56</v>
      </c>
      <c r="B5" s="92" t="s">
        <v>51</v>
      </c>
      <c r="C5" s="93" t="s">
        <v>52</v>
      </c>
      <c r="D5" s="93" t="s">
        <v>53</v>
      </c>
      <c r="E5" s="73" t="s">
        <v>54</v>
      </c>
      <c r="F5" s="73" t="s">
        <v>55</v>
      </c>
      <c r="G5" s="161" t="s">
        <v>108</v>
      </c>
      <c r="H5" s="161" t="s">
        <v>109</v>
      </c>
      <c r="J5" s="158"/>
      <c r="K5" s="159"/>
      <c r="L5" s="159"/>
      <c r="M5" s="160"/>
    </row>
    <row r="6" spans="1:24">
      <c r="A6" s="22">
        <v>1</v>
      </c>
      <c r="B6" s="23">
        <v>1</v>
      </c>
      <c r="C6" s="24">
        <f>INDEX('Trade Log'!$L$66:$L$5066,B6)</f>
        <v>1.35</v>
      </c>
      <c r="D6" s="24">
        <f ca="1">MAX(OFFSET('Trade Log'!$L$66:$L$5066,B6-1,0,10,1))</f>
        <v>1.3501538501417272</v>
      </c>
      <c r="E6" s="24">
        <f ca="1">MIN(OFFSET('Trade Log'!$L$66:$L$5066,B6-1,0,10,1))</f>
        <v>1.3493831033657853</v>
      </c>
      <c r="F6" s="24">
        <f ca="1">INDEX('Trade Log'!$L$66:$L$5066,B7)</f>
        <v>1.3482548882607024</v>
      </c>
      <c r="G6" s="72">
        <f ca="1">INDEX('Trade Log'!$AI$67:$AI$5066,B6)</f>
        <v>0</v>
      </c>
      <c r="H6" s="72">
        <f ca="1">INDEX('Trade Log'!$AJ$67:$AJ$5066,B6)</f>
        <v>0</v>
      </c>
      <c r="I6" s="162"/>
      <c r="J6" s="158"/>
      <c r="K6" s="159"/>
      <c r="L6" s="159"/>
      <c r="M6" s="160"/>
      <c r="O6" s="163" t="s">
        <v>160</v>
      </c>
      <c r="P6" s="163" t="s">
        <v>161</v>
      </c>
      <c r="Q6" s="163" t="s">
        <v>164</v>
      </c>
      <c r="R6" s="163" t="s">
        <v>185</v>
      </c>
      <c r="S6" s="163" t="s">
        <v>163</v>
      </c>
      <c r="T6" s="163" t="s">
        <v>162</v>
      </c>
      <c r="U6" s="163" t="s">
        <v>165</v>
      </c>
      <c r="V6" s="163" t="s">
        <v>169</v>
      </c>
      <c r="W6" s="163" t="s">
        <v>170</v>
      </c>
      <c r="X6" s="163" t="s">
        <v>171</v>
      </c>
    </row>
    <row r="7" spans="1:24">
      <c r="A7" s="22">
        <f t="shared" ref="A7:A38" si="0">A6+1</f>
        <v>2</v>
      </c>
      <c r="B7" s="25">
        <f>B3</f>
        <v>20</v>
      </c>
      <c r="C7" s="24">
        <f ca="1">INDEX('Trade Log'!$L$66:$L$5066,B7)</f>
        <v>1.3482548882607024</v>
      </c>
      <c r="D7" s="24">
        <f ca="1">MAX(OFFSET('Trade Log'!$L$66:$L$5066,B7-1,0,10,1))</f>
        <v>1.3482548882607024</v>
      </c>
      <c r="E7" s="24">
        <f ca="1">MIN(OFFSET('Trade Log'!$L$66:$L$5066,B7-1,0,10,1))</f>
        <v>1.3476206407693547</v>
      </c>
      <c r="F7" s="24">
        <f ca="1">INDEX('Trade Log'!$L$66:$L$5066,B8)</f>
        <v>1.3474994801363585</v>
      </c>
      <c r="G7" s="72">
        <f ca="1">INDEX('Trade Log'!$AI$67:$AI$5066,B7)</f>
        <v>0</v>
      </c>
      <c r="H7" s="72">
        <f ca="1">INDEX('Trade Log'!$AJ$67:$AJ$5066,B7)</f>
        <v>0</v>
      </c>
      <c r="I7" s="162"/>
      <c r="J7" s="158"/>
      <c r="K7" s="159"/>
      <c r="L7" s="159"/>
      <c r="M7" s="160"/>
      <c r="O7" s="164">
        <f>P2</f>
        <v>4</v>
      </c>
      <c r="P7" s="203" t="str">
        <f t="shared" ref="P7:P37" ca="1" si="1">IF(ISNUMBER(O7),IFERROR(IF(O7&gt;0,MATCH(O7,rGridUp,0),IF(O7&lt;0,MATCH(-O7,rGridDown,0),"--")),"--"),"--")</f>
        <v>--</v>
      </c>
      <c r="Q7" s="203" t="str">
        <f t="shared" ref="Q7:Q37" ca="1" si="2">IF(ISNUMBER(P7),ABS(INDEX(rTradeDetail,P7,IF(O7&gt;0,3,4))),"--")</f>
        <v>--</v>
      </c>
      <c r="R7" s="203" t="str">
        <f t="shared" ref="R7:R37" ca="1" si="3">IF(ISNUMBER(P7),ABS(INDEX(rTradeDetail,P7-1,IF(O7&gt;0,3,4))),"--")</f>
        <v>--</v>
      </c>
      <c r="S7" s="203" t="str">
        <f ca="1">IF(ISNUMBER(P7),Q7-R7,"--")</f>
        <v>--</v>
      </c>
      <c r="T7" s="203" t="str">
        <f ca="1">IF(ISNUMBER(P7),IF('Trade Log'!$I$24*SIGN(O7)&gt;0,"Buy","Sell"),"--")</f>
        <v>--</v>
      </c>
      <c r="U7" s="165" t="str">
        <f t="shared" ref="U7:U37" ca="1" si="4">IF(ISNUMBER(P7),INDEX(rPriceData,P7,IF(T7="Buy",1,2)),"--")</f>
        <v>--</v>
      </c>
      <c r="V7" s="165" t="str">
        <f t="shared" ref="V7:V37" ca="1" si="5">IF(ISNUMBER(P7),IF(T7="Buy",$R$4,$Q$4),"--")</f>
        <v>--</v>
      </c>
      <c r="W7" s="203" t="str">
        <f ca="1">IF(ISNUMBER(P7),(V7-U7)*'Trade Log'!$G$12*SIGN('Trade Log'!$I$24)*SIGN(O7),"--")</f>
        <v>--</v>
      </c>
      <c r="X7" s="203" t="str">
        <f ca="1">IFERROR(W7*S7*10*'Trade Log'!$C$11,"--")</f>
        <v>--</v>
      </c>
    </row>
    <row r="8" spans="1:24">
      <c r="A8" s="22">
        <f t="shared" si="0"/>
        <v>3</v>
      </c>
      <c r="B8" s="25">
        <f t="shared" ref="B8:B56" si="6">B7+$B$3</f>
        <v>40</v>
      </c>
      <c r="C8" s="24">
        <f ca="1">INDEX('Trade Log'!$L$66:$L$5066,B8)</f>
        <v>1.3474994801363585</v>
      </c>
      <c r="D8" s="24">
        <f ca="1">MAX(OFFSET('Trade Log'!$L$66:$L$5066,B8-1,0,10,1))</f>
        <v>1.3478997698331088</v>
      </c>
      <c r="E8" s="24">
        <f ca="1">MIN(OFFSET('Trade Log'!$L$66:$L$5066,B8-1,0,10,1))</f>
        <v>1.3473658735687648</v>
      </c>
      <c r="F8" s="24">
        <f ca="1">INDEX('Trade Log'!$L$66:$L$5066,B9)</f>
        <v>1.3474117116380844</v>
      </c>
      <c r="G8" s="72">
        <f ca="1">INDEX('Trade Log'!$AI$67:$AI$5066,B8)</f>
        <v>0</v>
      </c>
      <c r="H8" s="72">
        <f ca="1">INDEX('Trade Log'!$AJ$67:$AJ$5066,B8)</f>
        <v>0</v>
      </c>
      <c r="I8" s="162"/>
      <c r="J8" s="158"/>
      <c r="K8" s="159"/>
      <c r="L8" s="159"/>
      <c r="M8" s="160"/>
      <c r="O8" s="164">
        <f t="shared" ref="O8:O22" si="7">IFERROR(IF(O7-1&gt;=-$P$2,O7-1,""),"")</f>
        <v>3</v>
      </c>
      <c r="P8" s="203" t="str">
        <f t="shared" ca="1" si="1"/>
        <v>--</v>
      </c>
      <c r="Q8" s="203" t="str">
        <f t="shared" ca="1" si="2"/>
        <v>--</v>
      </c>
      <c r="R8" s="203" t="str">
        <f t="shared" ca="1" si="3"/>
        <v>--</v>
      </c>
      <c r="S8" s="203" t="str">
        <f t="shared" ref="S8:S37" ca="1" si="8">IF(ISNUMBER(P8),Q8-R8,"--")</f>
        <v>--</v>
      </c>
      <c r="T8" s="203" t="str">
        <f ca="1">IF(ISNUMBER(P8),IF('Trade Log'!$I$24*SIGN(O8)&gt;0,"Buy","Sell"),"--")</f>
        <v>--</v>
      </c>
      <c r="U8" s="165" t="str">
        <f t="shared" ca="1" si="4"/>
        <v>--</v>
      </c>
      <c r="V8" s="165" t="str">
        <f t="shared" ca="1" si="5"/>
        <v>--</v>
      </c>
      <c r="W8" s="203" t="str">
        <f ca="1">IF(ISNUMBER(P8),(V8-U8)*'Trade Log'!$G$12*SIGN('Trade Log'!$I$24)*SIGN(O8),"--")</f>
        <v>--</v>
      </c>
      <c r="X8" s="203" t="str">
        <f ca="1">IFERROR(W8*S8*10*'Trade Log'!$C$11,"--")</f>
        <v>--</v>
      </c>
    </row>
    <row r="9" spans="1:24">
      <c r="A9" s="22">
        <f t="shared" si="0"/>
        <v>4</v>
      </c>
      <c r="B9" s="25">
        <f t="shared" si="6"/>
        <v>60</v>
      </c>
      <c r="C9" s="24">
        <f ca="1">INDEX('Trade Log'!$L$66:$L$5066,B9)</f>
        <v>1.3474117116380844</v>
      </c>
      <c r="D9" s="24">
        <f ca="1">MAX(OFFSET('Trade Log'!$L$66:$L$5066,B9-1,0,10,1))</f>
        <v>1.3474343131566502</v>
      </c>
      <c r="E9" s="24">
        <f ca="1">MIN(OFFSET('Trade Log'!$L$66:$L$5066,B9-1,0,10,1))</f>
        <v>1.3466824454030681</v>
      </c>
      <c r="F9" s="24">
        <f ca="1">INDEX('Trade Log'!$L$66:$L$5066,B10)</f>
        <v>1.34640125214072</v>
      </c>
      <c r="G9" s="72">
        <f ca="1">INDEX('Trade Log'!$AI$67:$AI$5066,B9)</f>
        <v>0</v>
      </c>
      <c r="H9" s="72">
        <f ca="1">INDEX('Trade Log'!$AJ$67:$AJ$5066,B9)</f>
        <v>0</v>
      </c>
      <c r="I9" s="162"/>
      <c r="J9" s="158"/>
      <c r="K9" s="159"/>
      <c r="L9" s="159"/>
      <c r="M9" s="160"/>
      <c r="O9" s="164">
        <f t="shared" si="7"/>
        <v>2</v>
      </c>
      <c r="P9" s="203">
        <f t="shared" ca="1" si="1"/>
        <v>374</v>
      </c>
      <c r="Q9" s="203">
        <f t="shared" ca="1" si="2"/>
        <v>8</v>
      </c>
      <c r="R9" s="203">
        <f t="shared" ca="1" si="3"/>
        <v>4</v>
      </c>
      <c r="S9" s="203">
        <f t="shared" ca="1" si="8"/>
        <v>4</v>
      </c>
      <c r="T9" s="203" t="str">
        <f ca="1">IF(ISNUMBER(P9),IF('Trade Log'!$I$24*SIGN(O9)&gt;0,"Buy","Sell"),"--")</f>
        <v>Buy</v>
      </c>
      <c r="U9" s="165">
        <f t="shared" ca="1" si="4"/>
        <v>1.3537368361852931</v>
      </c>
      <c r="V9" s="165">
        <f t="shared" ca="1" si="5"/>
        <v>1.3428771776600246</v>
      </c>
      <c r="W9" s="203">
        <f ca="1">IF(ISNUMBER(P9),(V9-U9)*'Trade Log'!$G$12*SIGN('Trade Log'!$I$24)*SIGN(O9),"--")</f>
        <v>-108.59658525268489</v>
      </c>
      <c r="X9" s="203">
        <f ca="1">IFERROR(W9*S9*10*'Trade Log'!$C$11,"--")</f>
        <v>-43.438634101073959</v>
      </c>
    </row>
    <row r="10" spans="1:24">
      <c r="A10" s="22">
        <f t="shared" si="0"/>
        <v>5</v>
      </c>
      <c r="B10" s="25">
        <f t="shared" si="6"/>
        <v>80</v>
      </c>
      <c r="C10" s="24">
        <f ca="1">INDEX('Trade Log'!$L$66:$L$5066,B10)</f>
        <v>1.34640125214072</v>
      </c>
      <c r="D10" s="24">
        <f ca="1">MAX(OFFSET('Trade Log'!$L$66:$L$5066,B10-1,0,10,1))</f>
        <v>1.3468749369944242</v>
      </c>
      <c r="E10" s="24">
        <f ca="1">MIN(OFFSET('Trade Log'!$L$66:$L$5066,B10-1,0,10,1))</f>
        <v>1.3461897801954754</v>
      </c>
      <c r="F10" s="24">
        <f ca="1">INDEX('Trade Log'!$L$66:$L$5066,B11)</f>
        <v>1.3480593883058145</v>
      </c>
      <c r="G10" s="72">
        <f ca="1">INDEX('Trade Log'!$AI$67:$AI$5066,B10)</f>
        <v>0</v>
      </c>
      <c r="H10" s="72">
        <f ca="1">INDEX('Trade Log'!$AJ$67:$AJ$5066,B10)</f>
        <v>0</v>
      </c>
      <c r="I10" s="162"/>
      <c r="J10" s="158"/>
      <c r="K10" s="159"/>
      <c r="L10" s="159"/>
      <c r="M10" s="160"/>
      <c r="O10" s="164">
        <f t="shared" si="7"/>
        <v>1</v>
      </c>
      <c r="P10" s="203">
        <f t="shared" ca="1" si="1"/>
        <v>318</v>
      </c>
      <c r="Q10" s="203">
        <f t="shared" ca="1" si="2"/>
        <v>4</v>
      </c>
      <c r="R10" s="203">
        <f t="shared" ca="1" si="3"/>
        <v>0</v>
      </c>
      <c r="S10" s="203">
        <f t="shared" ca="1" si="8"/>
        <v>4</v>
      </c>
      <c r="T10" s="203" t="str">
        <f ca="1">IF(ISNUMBER(P10),IF('Trade Log'!$I$24*SIGN(O10)&gt;0,"Buy","Sell"),"--")</f>
        <v>Buy</v>
      </c>
      <c r="U10" s="165">
        <f t="shared" ca="1" si="4"/>
        <v>1.3503765562039736</v>
      </c>
      <c r="V10" s="165">
        <f t="shared" ca="1" si="5"/>
        <v>1.3428771776600246</v>
      </c>
      <c r="W10" s="203">
        <f ca="1">IF(ISNUMBER(P10),(V10-U10)*'Trade Log'!$G$12*SIGN('Trade Log'!$I$24)*SIGN(O10),"--")</f>
        <v>-74.993785439489983</v>
      </c>
      <c r="X10" s="203">
        <f ca="1">IFERROR(W10*S10*10*'Trade Log'!$C$11,"--")</f>
        <v>-29.997514175795995</v>
      </c>
    </row>
    <row r="11" spans="1:24">
      <c r="A11" s="22">
        <f t="shared" si="0"/>
        <v>6</v>
      </c>
      <c r="B11" s="25">
        <f t="shared" si="6"/>
        <v>100</v>
      </c>
      <c r="C11" s="24">
        <f ca="1">INDEX('Trade Log'!$L$66:$L$5066,B11)</f>
        <v>1.3480593883058145</v>
      </c>
      <c r="D11" s="24">
        <f ca="1">MAX(OFFSET('Trade Log'!$L$66:$L$5066,B11-1,0,10,1))</f>
        <v>1.3480593883058145</v>
      </c>
      <c r="E11" s="24">
        <f ca="1">MIN(OFFSET('Trade Log'!$L$66:$L$5066,B11-1,0,10,1))</f>
        <v>1.3470010436127593</v>
      </c>
      <c r="F11" s="24">
        <f ca="1">INDEX('Trade Log'!$L$66:$L$5066,B12)</f>
        <v>1.3478227647477028</v>
      </c>
      <c r="G11" s="72">
        <f ca="1">INDEX('Trade Log'!$AI$67:$AI$5066,B11)</f>
        <v>0</v>
      </c>
      <c r="H11" s="72">
        <f ca="1">INDEX('Trade Log'!$AJ$67:$AJ$5066,B11)</f>
        <v>0</v>
      </c>
      <c r="I11" s="162"/>
      <c r="J11" s="158"/>
      <c r="K11" s="159"/>
      <c r="L11" s="159"/>
      <c r="M11" s="160"/>
      <c r="O11" s="164">
        <f t="shared" si="7"/>
        <v>0</v>
      </c>
      <c r="P11" s="203" t="str">
        <f t="shared" si="1"/>
        <v>--</v>
      </c>
      <c r="Q11" s="203" t="str">
        <f t="shared" si="2"/>
        <v>--</v>
      </c>
      <c r="R11" s="203" t="str">
        <f t="shared" si="3"/>
        <v>--</v>
      </c>
      <c r="S11" s="203" t="str">
        <f t="shared" si="8"/>
        <v>--</v>
      </c>
      <c r="T11" s="203" t="str">
        <f>IF(ISNUMBER(P11),IF('Trade Log'!$I$24*SIGN(O11)&gt;0,"Buy","Sell"),"--")</f>
        <v>--</v>
      </c>
      <c r="U11" s="165" t="str">
        <f t="shared" si="4"/>
        <v>--</v>
      </c>
      <c r="V11" s="165" t="str">
        <f t="shared" si="5"/>
        <v>--</v>
      </c>
      <c r="W11" s="203" t="str">
        <f>IF(ISNUMBER(P11),(V11-U11)*'Trade Log'!$G$12*SIGN('Trade Log'!$I$24)*SIGN(O11),"--")</f>
        <v>--</v>
      </c>
      <c r="X11" s="203" t="str">
        <f>IFERROR(W11*S11*10*'Trade Log'!$C$11,"--")</f>
        <v>--</v>
      </c>
    </row>
    <row r="12" spans="1:24">
      <c r="A12" s="22">
        <f t="shared" si="0"/>
        <v>7</v>
      </c>
      <c r="B12" s="25">
        <f t="shared" si="6"/>
        <v>120</v>
      </c>
      <c r="C12" s="24">
        <f ca="1">INDEX('Trade Log'!$L$66:$L$5066,B12)</f>
        <v>1.3478227647477028</v>
      </c>
      <c r="D12" s="24">
        <f ca="1">MAX(OFFSET('Trade Log'!$L$66:$L$5066,B12-1,0,10,1))</f>
        <v>1.3480931687485684</v>
      </c>
      <c r="E12" s="24">
        <f ca="1">MIN(OFFSET('Trade Log'!$L$66:$L$5066,B12-1,0,10,1))</f>
        <v>1.3476398338351134</v>
      </c>
      <c r="F12" s="24">
        <f ca="1">INDEX('Trade Log'!$L$66:$L$5066,B13)</f>
        <v>1.3490903377761849</v>
      </c>
      <c r="G12" s="72">
        <f ca="1">INDEX('Trade Log'!$AI$67:$AI$5066,B12)</f>
        <v>0</v>
      </c>
      <c r="H12" s="72">
        <f ca="1">INDEX('Trade Log'!$AJ$67:$AJ$5066,B12)</f>
        <v>0</v>
      </c>
      <c r="I12" s="162"/>
      <c r="J12" s="158"/>
      <c r="K12" s="159"/>
      <c r="L12" s="159"/>
      <c r="M12" s="160"/>
      <c r="O12" s="164">
        <f t="shared" si="7"/>
        <v>-1</v>
      </c>
      <c r="P12" s="203">
        <f t="shared" ca="1" si="1"/>
        <v>250</v>
      </c>
      <c r="Q12" s="203">
        <f t="shared" ca="1" si="2"/>
        <v>4</v>
      </c>
      <c r="R12" s="203">
        <f t="shared" ca="1" si="3"/>
        <v>0</v>
      </c>
      <c r="S12" s="203">
        <f t="shared" ca="1" si="8"/>
        <v>4</v>
      </c>
      <c r="T12" s="203" t="str">
        <f ca="1">IF(ISNUMBER(P12),IF('Trade Log'!$I$24*SIGN(O12)&gt;0,"Buy","Sell"),"--")</f>
        <v>Sell</v>
      </c>
      <c r="U12" s="165">
        <f t="shared" ca="1" si="4"/>
        <v>1.3444121267255649</v>
      </c>
      <c r="V12" s="165">
        <f t="shared" ca="1" si="5"/>
        <v>1.3429571776600246</v>
      </c>
      <c r="W12" s="203">
        <f ca="1">IF(ISNUMBER(P12),(V12-U12)*'Trade Log'!$G$12*SIGN('Trade Log'!$I$24)*SIGN(O12),"--")</f>
        <v>14.549490655402231</v>
      </c>
      <c r="X12" s="203">
        <f ca="1">IFERROR(W12*S12*10*'Trade Log'!$C$11,"--")</f>
        <v>5.8197962621608914</v>
      </c>
    </row>
    <row r="13" spans="1:24">
      <c r="A13" s="22">
        <f t="shared" si="0"/>
        <v>8</v>
      </c>
      <c r="B13" s="25">
        <f t="shared" si="6"/>
        <v>140</v>
      </c>
      <c r="C13" s="24">
        <f ca="1">INDEX('Trade Log'!$L$66:$L$5066,B13)</f>
        <v>1.3490903377761849</v>
      </c>
      <c r="D13" s="24">
        <f ca="1">MAX(OFFSET('Trade Log'!$L$66:$L$5066,B13-1,0,10,1))</f>
        <v>1.3493644314019064</v>
      </c>
      <c r="E13" s="24">
        <f ca="1">MIN(OFFSET('Trade Log'!$L$66:$L$5066,B13-1,0,10,1))</f>
        <v>1.3489615525366783</v>
      </c>
      <c r="F13" s="24">
        <f ca="1">INDEX('Trade Log'!$L$66:$L$5066,B14)</f>
        <v>1.3497039164802922</v>
      </c>
      <c r="G13" s="72">
        <f ca="1">INDEX('Trade Log'!$AI$67:$AI$5066,B13)</f>
        <v>0</v>
      </c>
      <c r="H13" s="72">
        <f ca="1">INDEX('Trade Log'!$AJ$67:$AJ$5066,B13)</f>
        <v>0</v>
      </c>
      <c r="I13" s="162"/>
      <c r="J13" s="158"/>
      <c r="K13" s="159"/>
      <c r="L13" s="159"/>
      <c r="M13" s="160"/>
      <c r="O13" s="164">
        <f t="shared" si="7"/>
        <v>-2</v>
      </c>
      <c r="P13" s="203">
        <f t="shared" ca="1" si="1"/>
        <v>288</v>
      </c>
      <c r="Q13" s="203">
        <f t="shared" ca="1" si="2"/>
        <v>8</v>
      </c>
      <c r="R13" s="203">
        <f t="shared" ca="1" si="3"/>
        <v>4</v>
      </c>
      <c r="S13" s="203">
        <f t="shared" ca="1" si="8"/>
        <v>4</v>
      </c>
      <c r="T13" s="203" t="str">
        <f ca="1">IF(ISNUMBER(P13),IF('Trade Log'!$I$24*SIGN(O13)&gt;0,"Buy","Sell"),"--")</f>
        <v>Sell</v>
      </c>
      <c r="U13" s="165">
        <f t="shared" ca="1" si="4"/>
        <v>1.3416029175616471</v>
      </c>
      <c r="V13" s="165">
        <f t="shared" ca="1" si="5"/>
        <v>1.3429571776600246</v>
      </c>
      <c r="W13" s="203">
        <f ca="1">IF(ISNUMBER(P13),(V13-U13)*'Trade Log'!$G$12*SIGN('Trade Log'!$I$24)*SIGN(O13),"--")</f>
        <v>-13.542600983775799</v>
      </c>
      <c r="X13" s="203">
        <f ca="1">IFERROR(W13*S13*10*'Trade Log'!$C$11,"--")</f>
        <v>-5.4170403935103195</v>
      </c>
    </row>
    <row r="14" spans="1:24">
      <c r="A14" s="22">
        <f t="shared" si="0"/>
        <v>9</v>
      </c>
      <c r="B14" s="25">
        <f t="shared" si="6"/>
        <v>160</v>
      </c>
      <c r="C14" s="24">
        <f ca="1">INDEX('Trade Log'!$L$66:$L$5066,B14)</f>
        <v>1.3497039164802922</v>
      </c>
      <c r="D14" s="24">
        <f ca="1">MAX(OFFSET('Trade Log'!$L$66:$L$5066,B14-1,0,10,1))</f>
        <v>1.3498141854177852</v>
      </c>
      <c r="E14" s="24">
        <f ca="1">MIN(OFFSET('Trade Log'!$L$66:$L$5066,B14-1,0,10,1))</f>
        <v>1.3490171807172866</v>
      </c>
      <c r="F14" s="24">
        <f ca="1">INDEX('Trade Log'!$L$66:$L$5066,B15)</f>
        <v>1.3493340355797021</v>
      </c>
      <c r="G14" s="72">
        <f ca="1">INDEX('Trade Log'!$AI$67:$AI$5066,B14)</f>
        <v>0</v>
      </c>
      <c r="H14" s="72">
        <f ca="1">INDEX('Trade Log'!$AJ$67:$AJ$5066,B14)</f>
        <v>0</v>
      </c>
      <c r="I14" s="162"/>
      <c r="J14" s="158"/>
      <c r="K14" s="159"/>
      <c r="L14" s="159"/>
      <c r="M14" s="160"/>
      <c r="O14" s="164">
        <f t="shared" si="7"/>
        <v>-3</v>
      </c>
      <c r="P14" s="203" t="str">
        <f t="shared" ca="1" si="1"/>
        <v>--</v>
      </c>
      <c r="Q14" s="203" t="str">
        <f t="shared" ca="1" si="2"/>
        <v>--</v>
      </c>
      <c r="R14" s="203" t="str">
        <f t="shared" ca="1" si="3"/>
        <v>--</v>
      </c>
      <c r="S14" s="203" t="str">
        <f t="shared" ca="1" si="8"/>
        <v>--</v>
      </c>
      <c r="T14" s="203" t="str">
        <f ca="1">IF(ISNUMBER(P14),IF('Trade Log'!$I$24*SIGN(O14)&gt;0,"Buy","Sell"),"--")</f>
        <v>--</v>
      </c>
      <c r="U14" s="165" t="str">
        <f t="shared" ca="1" si="4"/>
        <v>--</v>
      </c>
      <c r="V14" s="165" t="str">
        <f t="shared" ca="1" si="5"/>
        <v>--</v>
      </c>
      <c r="W14" s="203" t="str">
        <f ca="1">IF(ISNUMBER(P14),(V14-U14)*'Trade Log'!$G$12*SIGN('Trade Log'!$I$24)*SIGN(O14),"--")</f>
        <v>--</v>
      </c>
      <c r="X14" s="203" t="str">
        <f ca="1">IFERROR(W14*S14*10*'Trade Log'!$C$11,"--")</f>
        <v>--</v>
      </c>
    </row>
    <row r="15" spans="1:24">
      <c r="A15" s="22">
        <f t="shared" si="0"/>
        <v>10</v>
      </c>
      <c r="B15" s="25">
        <f t="shared" si="6"/>
        <v>180</v>
      </c>
      <c r="C15" s="24">
        <f ca="1">INDEX('Trade Log'!$L$66:$L$5066,B15)</f>
        <v>1.3493340355797021</v>
      </c>
      <c r="D15" s="24">
        <f ca="1">MAX(OFFSET('Trade Log'!$L$66:$L$5066,B15-1,0,10,1))</f>
        <v>1.3500951339640423</v>
      </c>
      <c r="E15" s="24">
        <f ca="1">MIN(OFFSET('Trade Log'!$L$66:$L$5066,B15-1,0,10,1))</f>
        <v>1.3487053308929438</v>
      </c>
      <c r="F15" s="24">
        <f ca="1">INDEX('Trade Log'!$L$66:$L$5066,B16)</f>
        <v>1.3490989256854486</v>
      </c>
      <c r="G15" s="72">
        <f ca="1">INDEX('Trade Log'!$AI$67:$AI$5066,B15)</f>
        <v>0</v>
      </c>
      <c r="H15" s="72">
        <f ca="1">INDEX('Trade Log'!$AJ$67:$AJ$5066,B15)</f>
        <v>0</v>
      </c>
      <c r="I15" s="162"/>
      <c r="J15" s="158"/>
      <c r="K15" s="159"/>
      <c r="L15" s="159"/>
      <c r="M15" s="160"/>
      <c r="O15" s="164">
        <f t="shared" si="7"/>
        <v>-4</v>
      </c>
      <c r="P15" s="203" t="str">
        <f t="shared" ca="1" si="1"/>
        <v>--</v>
      </c>
      <c r="Q15" s="203" t="str">
        <f t="shared" ca="1" si="2"/>
        <v>--</v>
      </c>
      <c r="R15" s="203" t="str">
        <f t="shared" ca="1" si="3"/>
        <v>--</v>
      </c>
      <c r="S15" s="203" t="str">
        <f t="shared" ca="1" si="8"/>
        <v>--</v>
      </c>
      <c r="T15" s="203" t="str">
        <f ca="1">IF(ISNUMBER(P15),IF('Trade Log'!$I$24*SIGN(O15)&gt;0,"Buy","Sell"),"--")</f>
        <v>--</v>
      </c>
      <c r="U15" s="165" t="str">
        <f t="shared" ca="1" si="4"/>
        <v>--</v>
      </c>
      <c r="V15" s="165" t="str">
        <f t="shared" ca="1" si="5"/>
        <v>--</v>
      </c>
      <c r="W15" s="203" t="str">
        <f ca="1">IF(ISNUMBER(P15),(V15-U15)*'Trade Log'!$G$12*SIGN('Trade Log'!$I$24)*SIGN(O15),"--")</f>
        <v>--</v>
      </c>
      <c r="X15" s="203" t="str">
        <f ca="1">IFERROR(W15*S15*10*'Trade Log'!$C$11,"--")</f>
        <v>--</v>
      </c>
    </row>
    <row r="16" spans="1:24">
      <c r="A16" s="22">
        <f t="shared" si="0"/>
        <v>11</v>
      </c>
      <c r="B16" s="25">
        <f t="shared" si="6"/>
        <v>200</v>
      </c>
      <c r="C16" s="24">
        <f ca="1">INDEX('Trade Log'!$L$66:$L$5066,B16)</f>
        <v>1.3490989256854486</v>
      </c>
      <c r="D16" s="24">
        <f ca="1">MAX(OFFSET('Trade Log'!$L$66:$L$5066,B16-1,0,10,1))</f>
        <v>1.3492363891092198</v>
      </c>
      <c r="E16" s="24">
        <f ca="1">MIN(OFFSET('Trade Log'!$L$66:$L$5066,B16-1,0,10,1))</f>
        <v>1.3487753572076875</v>
      </c>
      <c r="F16" s="24">
        <f ca="1">INDEX('Trade Log'!$L$66:$L$5066,B17)</f>
        <v>1.3483095967423082</v>
      </c>
      <c r="G16" s="72">
        <f ca="1">INDEX('Trade Log'!$AI$67:$AI$5066,B16)</f>
        <v>0</v>
      </c>
      <c r="H16" s="72">
        <f ca="1">INDEX('Trade Log'!$AJ$67:$AJ$5066,B16)</f>
        <v>0</v>
      </c>
      <c r="I16" s="162"/>
      <c r="J16" s="158"/>
      <c r="K16" s="159"/>
      <c r="L16" s="159"/>
      <c r="M16" s="160"/>
      <c r="O16" s="164" t="str">
        <f t="shared" si="7"/>
        <v/>
      </c>
      <c r="P16" s="203" t="str">
        <f t="shared" si="1"/>
        <v>--</v>
      </c>
      <c r="Q16" s="203" t="str">
        <f t="shared" si="2"/>
        <v>--</v>
      </c>
      <c r="R16" s="203" t="str">
        <f t="shared" si="3"/>
        <v>--</v>
      </c>
      <c r="S16" s="203" t="str">
        <f t="shared" si="8"/>
        <v>--</v>
      </c>
      <c r="T16" s="203" t="str">
        <f>IF(ISNUMBER(P16),IF('Trade Log'!$I$24*SIGN(O16)&gt;0,"Buy","Sell"),"--")</f>
        <v>--</v>
      </c>
      <c r="U16" s="165" t="str">
        <f t="shared" si="4"/>
        <v>--</v>
      </c>
      <c r="V16" s="165" t="str">
        <f t="shared" si="5"/>
        <v>--</v>
      </c>
      <c r="W16" s="203" t="str">
        <f>IF(ISNUMBER(P16),(V16-U16)*'Trade Log'!$G$12*SIGN('Trade Log'!$I$24)*SIGN(O16),"--")</f>
        <v>--</v>
      </c>
      <c r="X16" s="203" t="str">
        <f>IFERROR(W16*S16*10*'Trade Log'!$C$11,"--")</f>
        <v>--</v>
      </c>
    </row>
    <row r="17" spans="1:24">
      <c r="A17" s="22">
        <f t="shared" si="0"/>
        <v>12</v>
      </c>
      <c r="B17" s="25">
        <f t="shared" si="6"/>
        <v>220</v>
      </c>
      <c r="C17" s="24">
        <f ca="1">INDEX('Trade Log'!$L$66:$L$5066,B17)</f>
        <v>1.3483095967423082</v>
      </c>
      <c r="D17" s="24">
        <f ca="1">MAX(OFFSET('Trade Log'!$L$66:$L$5066,B17-1,0,10,1))</f>
        <v>1.3497533778421691</v>
      </c>
      <c r="E17" s="24">
        <f ca="1">MIN(OFFSET('Trade Log'!$L$66:$L$5066,B17-1,0,10,1))</f>
        <v>1.3481202653417577</v>
      </c>
      <c r="F17" s="24">
        <f ca="1">INDEX('Trade Log'!$L$66:$L$5066,B18)</f>
        <v>1.3489709772218486</v>
      </c>
      <c r="G17" s="72">
        <f ca="1">INDEX('Trade Log'!$AI$67:$AI$5066,B17)</f>
        <v>0</v>
      </c>
      <c r="H17" s="72">
        <f ca="1">INDEX('Trade Log'!$AJ$67:$AJ$5066,B17)</f>
        <v>0</v>
      </c>
      <c r="I17" s="162"/>
      <c r="J17" s="158"/>
      <c r="K17" s="159"/>
      <c r="L17" s="159"/>
      <c r="M17" s="160"/>
      <c r="O17" s="164" t="str">
        <f t="shared" si="7"/>
        <v/>
      </c>
      <c r="P17" s="203" t="str">
        <f t="shared" si="1"/>
        <v>--</v>
      </c>
      <c r="Q17" s="203" t="str">
        <f t="shared" si="2"/>
        <v>--</v>
      </c>
      <c r="R17" s="203" t="str">
        <f t="shared" si="3"/>
        <v>--</v>
      </c>
      <c r="S17" s="203" t="str">
        <f t="shared" si="8"/>
        <v>--</v>
      </c>
      <c r="T17" s="203" t="str">
        <f>IF(ISNUMBER(P17),IF('Trade Log'!$I$24*SIGN(O17)&gt;0,"Buy","Sell"),"--")</f>
        <v>--</v>
      </c>
      <c r="U17" s="165" t="str">
        <f t="shared" si="4"/>
        <v>--</v>
      </c>
      <c r="V17" s="165" t="str">
        <f t="shared" si="5"/>
        <v>--</v>
      </c>
      <c r="W17" s="203" t="str">
        <f>IF(ISNUMBER(P17),(V17-U17)*'Trade Log'!$G$12*SIGN('Trade Log'!$I$24)*SIGN(O17),"--")</f>
        <v>--</v>
      </c>
      <c r="X17" s="203" t="str">
        <f>IFERROR(W17*S17*10*'Trade Log'!$C$11,"--")</f>
        <v>--</v>
      </c>
    </row>
    <row r="18" spans="1:24">
      <c r="A18" s="22">
        <f t="shared" si="0"/>
        <v>13</v>
      </c>
      <c r="B18" s="25">
        <f t="shared" si="6"/>
        <v>240</v>
      </c>
      <c r="C18" s="24">
        <f ca="1">INDEX('Trade Log'!$L$66:$L$5066,B18)</f>
        <v>1.3489709772218486</v>
      </c>
      <c r="D18" s="24">
        <f ca="1">MAX(OFFSET('Trade Log'!$L$66:$L$5066,B18-1,0,10,1))</f>
        <v>1.3502453166699731</v>
      </c>
      <c r="E18" s="24">
        <f ca="1">MIN(OFFSET('Trade Log'!$L$66:$L$5066,B18-1,0,10,1))</f>
        <v>1.3489709772218486</v>
      </c>
      <c r="F18" s="24">
        <f ca="1">INDEX('Trade Log'!$L$66:$L$5066,B19)</f>
        <v>1.3453202623921285</v>
      </c>
      <c r="G18" s="72">
        <f ca="1">INDEX('Trade Log'!$AI$67:$AI$5066,B18)</f>
        <v>0</v>
      </c>
      <c r="H18" s="72">
        <f ca="1">INDEX('Trade Log'!$AJ$67:$AJ$5066,B18)</f>
        <v>0</v>
      </c>
      <c r="I18" s="162"/>
      <c r="J18" s="158"/>
      <c r="K18" s="159"/>
      <c r="L18" s="159"/>
      <c r="M18" s="160"/>
      <c r="O18" s="164" t="str">
        <f t="shared" si="7"/>
        <v/>
      </c>
      <c r="P18" s="203" t="str">
        <f t="shared" si="1"/>
        <v>--</v>
      </c>
      <c r="Q18" s="203" t="str">
        <f t="shared" si="2"/>
        <v>--</v>
      </c>
      <c r="R18" s="203" t="str">
        <f t="shared" si="3"/>
        <v>--</v>
      </c>
      <c r="S18" s="203" t="str">
        <f t="shared" si="8"/>
        <v>--</v>
      </c>
      <c r="T18" s="203" t="str">
        <f>IF(ISNUMBER(P18),IF('Trade Log'!$I$24*SIGN(O18)&gt;0,"Buy","Sell"),"--")</f>
        <v>--</v>
      </c>
      <c r="U18" s="165" t="str">
        <f t="shared" si="4"/>
        <v>--</v>
      </c>
      <c r="V18" s="165" t="str">
        <f t="shared" si="5"/>
        <v>--</v>
      </c>
      <c r="W18" s="203" t="str">
        <f>IF(ISNUMBER(P18),(V18-U18)*'Trade Log'!$G$12*SIGN('Trade Log'!$I$24)*SIGN(O18),"--")</f>
        <v>--</v>
      </c>
      <c r="X18" s="203" t="str">
        <f>IFERROR(W18*S18*10*'Trade Log'!$C$11,"--")</f>
        <v>--</v>
      </c>
    </row>
    <row r="19" spans="1:24">
      <c r="A19" s="22">
        <f t="shared" si="0"/>
        <v>14</v>
      </c>
      <c r="B19" s="25">
        <f t="shared" si="6"/>
        <v>260</v>
      </c>
      <c r="C19" s="24">
        <f ca="1">INDEX('Trade Log'!$L$66:$L$5066,B19)</f>
        <v>1.3453202623921285</v>
      </c>
      <c r="D19" s="24">
        <f ca="1">MAX(OFFSET('Trade Log'!$L$66:$L$5066,B19-1,0,10,1))</f>
        <v>1.3477096852379591</v>
      </c>
      <c r="E19" s="24">
        <f ca="1">MIN(OFFSET('Trade Log'!$L$66:$L$5066,B19-1,0,10,1))</f>
        <v>1.3453202623921285</v>
      </c>
      <c r="F19" s="24">
        <f ca="1">INDEX('Trade Log'!$L$66:$L$5066,B20)</f>
        <v>1.3445027938653886</v>
      </c>
      <c r="G19" s="72">
        <f ca="1">INDEX('Trade Log'!$AI$67:$AI$5066,B19)</f>
        <v>-7.3048249902711859</v>
      </c>
      <c r="H19" s="72">
        <f ca="1">INDEX('Trade Log'!$AJ$67:$AJ$5066,B19)</f>
        <v>0</v>
      </c>
      <c r="I19" s="162"/>
      <c r="J19" s="158"/>
      <c r="K19" s="159"/>
      <c r="L19" s="159"/>
      <c r="M19" s="160"/>
      <c r="O19" s="164" t="str">
        <f t="shared" si="7"/>
        <v/>
      </c>
      <c r="P19" s="203" t="str">
        <f t="shared" si="1"/>
        <v>--</v>
      </c>
      <c r="Q19" s="203" t="str">
        <f t="shared" si="2"/>
        <v>--</v>
      </c>
      <c r="R19" s="203" t="str">
        <f t="shared" si="3"/>
        <v>--</v>
      </c>
      <c r="S19" s="203" t="str">
        <f t="shared" si="8"/>
        <v>--</v>
      </c>
      <c r="T19" s="203" t="str">
        <f>IF(ISNUMBER(P19),IF('Trade Log'!$I$24*SIGN(O19)&gt;0,"Buy","Sell"),"--")</f>
        <v>--</v>
      </c>
      <c r="U19" s="165" t="str">
        <f t="shared" si="4"/>
        <v>--</v>
      </c>
      <c r="V19" s="165" t="str">
        <f t="shared" si="5"/>
        <v>--</v>
      </c>
      <c r="W19" s="203" t="str">
        <f>IF(ISNUMBER(P19),(V19-U19)*'Trade Log'!$G$12*SIGN('Trade Log'!$I$24)*SIGN(O19),"--")</f>
        <v>--</v>
      </c>
      <c r="X19" s="203" t="str">
        <f>IFERROR(W19*S19*10*'Trade Log'!$C$11,"--")</f>
        <v>--</v>
      </c>
    </row>
    <row r="20" spans="1:24">
      <c r="A20" s="22">
        <f t="shared" si="0"/>
        <v>15</v>
      </c>
      <c r="B20" s="25">
        <f t="shared" si="6"/>
        <v>280</v>
      </c>
      <c r="C20" s="24">
        <f ca="1">INDEX('Trade Log'!$L$66:$L$5066,B20)</f>
        <v>1.3445027938653886</v>
      </c>
      <c r="D20" s="24">
        <f ca="1">MAX(OFFSET('Trade Log'!$L$66:$L$5066,B20-1,0,10,1))</f>
        <v>1.3452359030465477</v>
      </c>
      <c r="E20" s="24">
        <f ca="1">MIN(OFFSET('Trade Log'!$L$66:$L$5066,B20-1,0,10,1))</f>
        <v>1.3416429175616471</v>
      </c>
      <c r="F20" s="24">
        <f ca="1">INDEX('Trade Log'!$L$66:$L$5066,B21)</f>
        <v>1.3458011976275601</v>
      </c>
      <c r="G20" s="72">
        <f ca="1">INDEX('Trade Log'!$AI$67:$AI$5066,B20)</f>
        <v>-3.4551052839315588</v>
      </c>
      <c r="H20" s="72">
        <f ca="1">INDEX('Trade Log'!$AJ$67:$AJ$5066,B20)</f>
        <v>0</v>
      </c>
      <c r="I20" s="162"/>
      <c r="J20" s="158"/>
      <c r="K20" s="159"/>
      <c r="L20" s="159"/>
      <c r="M20" s="160"/>
      <c r="O20" s="164" t="str">
        <f t="shared" si="7"/>
        <v/>
      </c>
      <c r="P20" s="203" t="str">
        <f t="shared" si="1"/>
        <v>--</v>
      </c>
      <c r="Q20" s="203" t="str">
        <f t="shared" si="2"/>
        <v>--</v>
      </c>
      <c r="R20" s="203" t="str">
        <f t="shared" si="3"/>
        <v>--</v>
      </c>
      <c r="S20" s="203" t="str">
        <f t="shared" si="8"/>
        <v>--</v>
      </c>
      <c r="T20" s="203" t="str">
        <f>IF(ISNUMBER(P20),IF('Trade Log'!$I$24*SIGN(O20)&gt;0,"Buy","Sell"),"--")</f>
        <v>--</v>
      </c>
      <c r="U20" s="165" t="str">
        <f t="shared" si="4"/>
        <v>--</v>
      </c>
      <c r="V20" s="165" t="str">
        <f t="shared" si="5"/>
        <v>--</v>
      </c>
      <c r="W20" s="203" t="str">
        <f>IF(ISNUMBER(P20),(V20-U20)*'Trade Log'!$G$12*SIGN('Trade Log'!$I$24)*SIGN(O20),"--")</f>
        <v>--</v>
      </c>
      <c r="X20" s="203" t="str">
        <f>IFERROR(W20*S20*10*'Trade Log'!$C$11,"--")</f>
        <v>--</v>
      </c>
    </row>
    <row r="21" spans="1:24">
      <c r="A21" s="22">
        <f t="shared" si="0"/>
        <v>16</v>
      </c>
      <c r="B21" s="25">
        <f t="shared" si="6"/>
        <v>300</v>
      </c>
      <c r="C21" s="24">
        <f ca="1">INDEX('Trade Log'!$L$66:$L$5066,B21)</f>
        <v>1.3458011976275601</v>
      </c>
      <c r="D21" s="24">
        <f ca="1">MAX(OFFSET('Trade Log'!$L$66:$L$5066,B21-1,0,10,1))</f>
        <v>1.3485452531129878</v>
      </c>
      <c r="E21" s="24">
        <f ca="1">MIN(OFFSET('Trade Log'!$L$66:$L$5066,B21-1,0,10,1))</f>
        <v>1.3458011976275601</v>
      </c>
      <c r="F21" s="24">
        <f ca="1">INDEX('Trade Log'!$L$66:$L$5066,B22)</f>
        <v>1.3503746503904213</v>
      </c>
      <c r="G21" s="72">
        <f ca="1">INDEX('Trade Log'!$AI$67:$AI$5066,B21)</f>
        <v>-28.488501182662777</v>
      </c>
      <c r="H21" s="72">
        <f ca="1">INDEX('Trade Log'!$AJ$67:$AJ$5066,B21)</f>
        <v>0</v>
      </c>
      <c r="I21" s="162"/>
      <c r="J21" s="158"/>
      <c r="K21" s="159"/>
      <c r="L21" s="159"/>
      <c r="M21" s="160"/>
      <c r="O21" s="164" t="str">
        <f t="shared" si="7"/>
        <v/>
      </c>
      <c r="P21" s="203" t="str">
        <f t="shared" si="1"/>
        <v>--</v>
      </c>
      <c r="Q21" s="203" t="str">
        <f t="shared" si="2"/>
        <v>--</v>
      </c>
      <c r="R21" s="203" t="str">
        <f t="shared" si="3"/>
        <v>--</v>
      </c>
      <c r="S21" s="203" t="str">
        <f t="shared" si="8"/>
        <v>--</v>
      </c>
      <c r="T21" s="203" t="str">
        <f>IF(ISNUMBER(P21),IF('Trade Log'!$I$24*SIGN(O21)&gt;0,"Buy","Sell"),"--")</f>
        <v>--</v>
      </c>
      <c r="U21" s="165" t="str">
        <f t="shared" si="4"/>
        <v>--</v>
      </c>
      <c r="V21" s="165" t="str">
        <f t="shared" si="5"/>
        <v>--</v>
      </c>
      <c r="W21" s="203" t="str">
        <f>IF(ISNUMBER(P21),(V21-U21)*'Trade Log'!$G$12*SIGN('Trade Log'!$I$24)*SIGN(O21),"--")</f>
        <v>--</v>
      </c>
      <c r="X21" s="203" t="str">
        <f>IFERROR(W21*S21*10*'Trade Log'!$C$11,"--")</f>
        <v>--</v>
      </c>
    </row>
    <row r="22" spans="1:24">
      <c r="A22" s="22">
        <f t="shared" si="0"/>
        <v>17</v>
      </c>
      <c r="B22" s="25">
        <f t="shared" si="6"/>
        <v>320</v>
      </c>
      <c r="C22" s="24">
        <f ca="1">INDEX('Trade Log'!$L$66:$L$5066,B22)</f>
        <v>1.3503746503904213</v>
      </c>
      <c r="D22" s="24">
        <f ca="1">MAX(OFFSET('Trade Log'!$L$66:$L$5066,B22-1,0,10,1))</f>
        <v>1.3512548025197859</v>
      </c>
      <c r="E22" s="24">
        <f ca="1">MIN(OFFSET('Trade Log'!$L$66:$L$5066,B22-1,0,10,1))</f>
        <v>1.3490802757336928</v>
      </c>
      <c r="F22" s="24">
        <f ca="1">INDEX('Trade Log'!$L$66:$L$5066,B23)</f>
        <v>1.3493545638578568</v>
      </c>
      <c r="G22" s="72">
        <f ca="1">INDEX('Trade Log'!$AI$67:$AI$5066,B22)</f>
        <v>-60.058501031214455</v>
      </c>
      <c r="H22" s="72">
        <f ca="1">INDEX('Trade Log'!$AJ$67:$AJ$5066,B22)</f>
        <v>0</v>
      </c>
      <c r="I22" s="162"/>
      <c r="J22" s="158"/>
      <c r="K22" s="159"/>
      <c r="L22" s="159"/>
      <c r="M22" s="160"/>
      <c r="O22" s="164" t="str">
        <f t="shared" si="7"/>
        <v/>
      </c>
      <c r="P22" s="203" t="str">
        <f t="shared" si="1"/>
        <v>--</v>
      </c>
      <c r="Q22" s="203" t="str">
        <f t="shared" si="2"/>
        <v>--</v>
      </c>
      <c r="R22" s="203" t="str">
        <f t="shared" si="3"/>
        <v>--</v>
      </c>
      <c r="S22" s="203" t="str">
        <f t="shared" si="8"/>
        <v>--</v>
      </c>
      <c r="T22" s="203" t="str">
        <f>IF(ISNUMBER(P22),IF('Trade Log'!$I$24*SIGN(O22)&gt;0,"Buy","Sell"),"--")</f>
        <v>--</v>
      </c>
      <c r="U22" s="165" t="str">
        <f t="shared" si="4"/>
        <v>--</v>
      </c>
      <c r="V22" s="165" t="str">
        <f t="shared" si="5"/>
        <v>--</v>
      </c>
      <c r="W22" s="203" t="str">
        <f>IF(ISNUMBER(P22),(V22-U22)*'Trade Log'!$G$12*SIGN('Trade Log'!$I$24)*SIGN(O22),"--")</f>
        <v>--</v>
      </c>
      <c r="X22" s="203" t="str">
        <f>IFERROR(W22*S22*10*'Trade Log'!$C$11,"--")</f>
        <v>--</v>
      </c>
    </row>
    <row r="23" spans="1:24">
      <c r="A23" s="22">
        <f t="shared" si="0"/>
        <v>18</v>
      </c>
      <c r="B23" s="25">
        <f t="shared" si="6"/>
        <v>340</v>
      </c>
      <c r="C23" s="24">
        <f ca="1">INDEX('Trade Log'!$L$66:$L$5066,B23)</f>
        <v>1.3493545638578568</v>
      </c>
      <c r="D23" s="24">
        <f ca="1">MAX(OFFSET('Trade Log'!$L$66:$L$5066,B23-1,0,10,1))</f>
        <v>1.3501001838448135</v>
      </c>
      <c r="E23" s="24">
        <f ca="1">MIN(OFFSET('Trade Log'!$L$66:$L$5066,B23-1,0,10,1))</f>
        <v>1.3478794285306765</v>
      </c>
      <c r="F23" s="24">
        <f ca="1">INDEX('Trade Log'!$L$66:$L$5066,B24)</f>
        <v>1.350376255698444</v>
      </c>
      <c r="G23" s="72">
        <f ca="1">INDEX('Trade Log'!$AI$67:$AI$5066,B23)</f>
        <v>-55.17485025235036</v>
      </c>
      <c r="H23" s="72">
        <f ca="1">INDEX('Trade Log'!$AJ$67:$AJ$5066,B23)</f>
        <v>0</v>
      </c>
      <c r="I23" s="162"/>
      <c r="J23" s="156"/>
      <c r="K23" s="156"/>
      <c r="L23" s="156"/>
      <c r="M23" s="156"/>
      <c r="O23" s="164" t="str">
        <f t="shared" ref="O23:O33" si="9">IFERROR(IF(O22-1&gt;=-$P$2,O22-1,""),"")</f>
        <v/>
      </c>
      <c r="P23" s="203" t="str">
        <f t="shared" si="1"/>
        <v>--</v>
      </c>
      <c r="Q23" s="203" t="str">
        <f t="shared" si="2"/>
        <v>--</v>
      </c>
      <c r="R23" s="203" t="str">
        <f t="shared" si="3"/>
        <v>--</v>
      </c>
      <c r="S23" s="203" t="str">
        <f t="shared" si="8"/>
        <v>--</v>
      </c>
      <c r="T23" s="203" t="str">
        <f>IF(ISNUMBER(P23),IF('Trade Log'!$I$24*SIGN(O23)&gt;0,"Buy","Sell"),"--")</f>
        <v>--</v>
      </c>
      <c r="U23" s="165" t="str">
        <f t="shared" si="4"/>
        <v>--</v>
      </c>
      <c r="V23" s="165" t="str">
        <f t="shared" si="5"/>
        <v>--</v>
      </c>
      <c r="W23" s="203" t="str">
        <f>IF(ISNUMBER(P23),(V23-U23)*'Trade Log'!$G$12*SIGN('Trade Log'!$I$24)*SIGN(O23),"--")</f>
        <v>--</v>
      </c>
      <c r="X23" s="203" t="str">
        <f>IFERROR(W23*S23*10*'Trade Log'!$C$11,"--")</f>
        <v>--</v>
      </c>
    </row>
    <row r="24" spans="1:24">
      <c r="A24" s="22">
        <f t="shared" si="0"/>
        <v>19</v>
      </c>
      <c r="B24" s="25">
        <f t="shared" si="6"/>
        <v>360</v>
      </c>
      <c r="C24" s="24">
        <f ca="1">INDEX('Trade Log'!$L$66:$L$5066,B24)</f>
        <v>1.350376255698444</v>
      </c>
      <c r="D24" s="24">
        <f ca="1">MAX(OFFSET('Trade Log'!$L$66:$L$5066,B24-1,0,10,1))</f>
        <v>1.3520643217654378</v>
      </c>
      <c r="E24" s="24">
        <f ca="1">MIN(OFFSET('Trade Log'!$L$66:$L$5066,B24-1,0,10,1))</f>
        <v>1.350376255698444</v>
      </c>
      <c r="F24" s="24">
        <f ca="1">INDEX('Trade Log'!$L$66:$L$5066,B25)</f>
        <v>1.3537214428239193</v>
      </c>
      <c r="G24" s="72">
        <f ca="1">INDEX('Trade Log'!$AI$67:$AI$5066,B24)</f>
        <v>-60.485402691114132</v>
      </c>
      <c r="H24" s="72">
        <f ca="1">INDEX('Trade Log'!$AJ$67:$AJ$5066,B24)</f>
        <v>0</v>
      </c>
      <c r="I24" s="162"/>
      <c r="J24" s="166" t="s">
        <v>113</v>
      </c>
      <c r="K24" s="159">
        <f>SUM(K3:K22)</f>
        <v>0</v>
      </c>
      <c r="L24" s="156"/>
      <c r="M24" s="156"/>
      <c r="O24" s="164" t="str">
        <f t="shared" si="9"/>
        <v/>
      </c>
      <c r="P24" s="203" t="str">
        <f t="shared" si="1"/>
        <v>--</v>
      </c>
      <c r="Q24" s="203" t="str">
        <f t="shared" si="2"/>
        <v>--</v>
      </c>
      <c r="R24" s="203" t="str">
        <f t="shared" si="3"/>
        <v>--</v>
      </c>
      <c r="S24" s="203" t="str">
        <f t="shared" si="8"/>
        <v>--</v>
      </c>
      <c r="T24" s="203" t="str">
        <f>IF(ISNUMBER(P24),IF('Trade Log'!$I$24*SIGN(O24)&gt;0,"Buy","Sell"),"--")</f>
        <v>--</v>
      </c>
      <c r="U24" s="165" t="str">
        <f t="shared" si="4"/>
        <v>--</v>
      </c>
      <c r="V24" s="165" t="str">
        <f t="shared" si="5"/>
        <v>--</v>
      </c>
      <c r="W24" s="203" t="str">
        <f>IF(ISNUMBER(P24),(V24-U24)*'Trade Log'!$G$12*SIGN('Trade Log'!$I$24)*SIGN(O24),"--")</f>
        <v>--</v>
      </c>
      <c r="X24" s="203" t="str">
        <f>IFERROR(W24*S24*10*'Trade Log'!$C$11,"--")</f>
        <v>--</v>
      </c>
    </row>
    <row r="25" spans="1:24">
      <c r="A25" s="22">
        <f t="shared" si="0"/>
        <v>20</v>
      </c>
      <c r="B25" s="25">
        <f t="shared" si="6"/>
        <v>380</v>
      </c>
      <c r="C25" s="24">
        <f ca="1">INDEX('Trade Log'!$L$66:$L$5066,B25)</f>
        <v>1.3537214428239193</v>
      </c>
      <c r="D25" s="24">
        <f ca="1">MAX(OFFSET('Trade Log'!$L$66:$L$5066,B25-1,0,10,1))</f>
        <v>1.3538975094808767</v>
      </c>
      <c r="E25" s="24">
        <f ca="1">MIN(OFFSET('Trade Log'!$L$66:$L$5066,B25-1,0,10,1))</f>
        <v>1.3530761318536404</v>
      </c>
      <c r="F25" s="24">
        <f ca="1">INDEX('Trade Log'!$L$66:$L$5066,B26)</f>
        <v>1.3523840835593317</v>
      </c>
      <c r="G25" s="72">
        <f ca="1">INDEX('Trade Log'!$AI$67:$AI$5066,B25)</f>
        <v>-73.033392408218504</v>
      </c>
      <c r="H25" s="72">
        <f ca="1">INDEX('Trade Log'!$AJ$67:$AJ$5066,B25)</f>
        <v>0</v>
      </c>
      <c r="I25" s="162"/>
      <c r="O25" s="164" t="str">
        <f t="shared" si="9"/>
        <v/>
      </c>
      <c r="P25" s="203" t="str">
        <f t="shared" si="1"/>
        <v>--</v>
      </c>
      <c r="Q25" s="203" t="str">
        <f t="shared" si="2"/>
        <v>--</v>
      </c>
      <c r="R25" s="203" t="str">
        <f t="shared" si="3"/>
        <v>--</v>
      </c>
      <c r="S25" s="203" t="str">
        <f t="shared" si="8"/>
        <v>--</v>
      </c>
      <c r="T25" s="203" t="str">
        <f>IF(ISNUMBER(P25),IF('Trade Log'!$I$24*SIGN(O25)&gt;0,"Buy","Sell"),"--")</f>
        <v>--</v>
      </c>
      <c r="U25" s="203" t="str">
        <f t="shared" si="4"/>
        <v>--</v>
      </c>
      <c r="V25" s="203" t="str">
        <f t="shared" si="5"/>
        <v>--</v>
      </c>
      <c r="W25" s="203" t="str">
        <f>IF(ISNUMBER(P25),(V25-U25)*'Trade Log'!$G$12*SIGN('Trade Log'!$I$24)*SIGN(O25),"--")</f>
        <v>--</v>
      </c>
      <c r="X25" s="203" t="str">
        <f>IFERROR(W25*S25*10*'Trade Log'!$C$11,"--")</f>
        <v>--</v>
      </c>
    </row>
    <row r="26" spans="1:24">
      <c r="A26" s="22">
        <f t="shared" si="0"/>
        <v>21</v>
      </c>
      <c r="B26" s="25">
        <f t="shared" si="6"/>
        <v>400</v>
      </c>
      <c r="C26" s="24">
        <f ca="1">INDEX('Trade Log'!$L$66:$L$5066,B26)</f>
        <v>1.3523840835593317</v>
      </c>
      <c r="D26" s="24">
        <f ca="1">MAX(OFFSET('Trade Log'!$L$66:$L$5066,B26-1,0,10,1))</f>
        <v>1.3527346808896017</v>
      </c>
      <c r="E26" s="24">
        <f ca="1">MIN(OFFSET('Trade Log'!$L$66:$L$5066,B26-1,0,10,1))</f>
        <v>1.3515123065324788</v>
      </c>
      <c r="F26" s="24">
        <f ca="1">INDEX('Trade Log'!$L$66:$L$5066,B27)</f>
        <v>1.3508637308176998</v>
      </c>
      <c r="G26" s="72">
        <f ca="1">INDEX('Trade Log'!$AI$67:$AI$5066,B26)</f>
        <v>-73.033392408218504</v>
      </c>
      <c r="H26" s="72">
        <f ca="1">INDEX('Trade Log'!$AJ$67:$AJ$5066,B26)</f>
        <v>0</v>
      </c>
      <c r="I26" s="162"/>
      <c r="O26" s="164" t="str">
        <f t="shared" si="9"/>
        <v/>
      </c>
      <c r="P26" s="203" t="str">
        <f t="shared" si="1"/>
        <v>--</v>
      </c>
      <c r="Q26" s="203" t="str">
        <f t="shared" si="2"/>
        <v>--</v>
      </c>
      <c r="R26" s="203" t="str">
        <f t="shared" si="3"/>
        <v>--</v>
      </c>
      <c r="S26" s="203" t="str">
        <f t="shared" si="8"/>
        <v>--</v>
      </c>
      <c r="T26" s="203" t="str">
        <f>IF(ISNUMBER(P26),IF('Trade Log'!$I$24*SIGN(O26)&gt;0,"Buy","Sell"),"--")</f>
        <v>--</v>
      </c>
      <c r="U26" s="203" t="str">
        <f t="shared" si="4"/>
        <v>--</v>
      </c>
      <c r="V26" s="203" t="str">
        <f t="shared" si="5"/>
        <v>--</v>
      </c>
      <c r="W26" s="203" t="str">
        <f>IF(ISNUMBER(P26),(V26-U26)*'Trade Log'!$G$12*SIGN('Trade Log'!$I$24)*SIGN(O26),"--")</f>
        <v>--</v>
      </c>
      <c r="X26" s="203" t="str">
        <f>IFERROR(W26*S26*10*'Trade Log'!$C$11,"--")</f>
        <v>--</v>
      </c>
    </row>
    <row r="27" spans="1:24">
      <c r="A27" s="22">
        <f t="shared" si="0"/>
        <v>22</v>
      </c>
      <c r="B27" s="25">
        <f t="shared" si="6"/>
        <v>420</v>
      </c>
      <c r="C27" s="24">
        <f ca="1">INDEX('Trade Log'!$L$66:$L$5066,B27)</f>
        <v>1.3508637308176998</v>
      </c>
      <c r="D27" s="24">
        <f ca="1">MAX(OFFSET('Trade Log'!$L$66:$L$5066,B27-1,0,10,1))</f>
        <v>1.3533591927393267</v>
      </c>
      <c r="E27" s="24">
        <f ca="1">MIN(OFFSET('Trade Log'!$L$66:$L$5066,B27-1,0,10,1))</f>
        <v>1.3508637308176998</v>
      </c>
      <c r="F27" s="24">
        <f ca="1">INDEX('Trade Log'!$L$66:$L$5066,B28)</f>
        <v>1.3532936660582373</v>
      </c>
      <c r="G27" s="72">
        <f ca="1">INDEX('Trade Log'!$AI$67:$AI$5066,B27)</f>
        <v>-73.033392408218504</v>
      </c>
      <c r="H27" s="72">
        <f ca="1">INDEX('Trade Log'!$AJ$67:$AJ$5066,B27)</f>
        <v>0</v>
      </c>
      <c r="I27" s="162"/>
      <c r="O27" s="164" t="str">
        <f t="shared" si="9"/>
        <v/>
      </c>
      <c r="P27" s="203" t="str">
        <f t="shared" si="1"/>
        <v>--</v>
      </c>
      <c r="Q27" s="203" t="str">
        <f t="shared" si="2"/>
        <v>--</v>
      </c>
      <c r="R27" s="203" t="str">
        <f t="shared" si="3"/>
        <v>--</v>
      </c>
      <c r="S27" s="203" t="str">
        <f t="shared" si="8"/>
        <v>--</v>
      </c>
      <c r="T27" s="203" t="str">
        <f>IF(ISNUMBER(P27),IF('Trade Log'!$I$24*SIGN(O27)&gt;0,"Buy","Sell"),"--")</f>
        <v>--</v>
      </c>
      <c r="U27" s="203" t="str">
        <f t="shared" si="4"/>
        <v>--</v>
      </c>
      <c r="V27" s="203" t="str">
        <f t="shared" si="5"/>
        <v>--</v>
      </c>
      <c r="W27" s="203" t="str">
        <f>IF(ISNUMBER(P27),(V27-U27)*'Trade Log'!$G$12*SIGN('Trade Log'!$I$24)*SIGN(O27),"--")</f>
        <v>--</v>
      </c>
      <c r="X27" s="203" t="str">
        <f>IFERROR(W27*S27*10*'Trade Log'!$C$11,"--")</f>
        <v>--</v>
      </c>
    </row>
    <row r="28" spans="1:24">
      <c r="A28" s="22">
        <f t="shared" si="0"/>
        <v>23</v>
      </c>
      <c r="B28" s="25">
        <f t="shared" si="6"/>
        <v>440</v>
      </c>
      <c r="C28" s="24">
        <f ca="1">INDEX('Trade Log'!$L$66:$L$5066,B28)</f>
        <v>1.3532936660582373</v>
      </c>
      <c r="D28" s="24">
        <f ca="1">MAX(OFFSET('Trade Log'!$L$66:$L$5066,B28-1,0,10,1))</f>
        <v>1.3539254493527639</v>
      </c>
      <c r="E28" s="24">
        <f ca="1">MIN(OFFSET('Trade Log'!$L$66:$L$5066,B28-1,0,10,1))</f>
        <v>1.3521174034911929</v>
      </c>
      <c r="F28" s="24">
        <f ca="1">INDEX('Trade Log'!$L$66:$L$5066,B29)</f>
        <v>1.3514829124215262</v>
      </c>
      <c r="G28" s="72">
        <f ca="1">INDEX('Trade Log'!$AI$67:$AI$5066,B28)</f>
        <v>-73.033392408218504</v>
      </c>
      <c r="H28" s="72">
        <f ca="1">INDEX('Trade Log'!$AJ$67:$AJ$5066,B28)</f>
        <v>0</v>
      </c>
      <c r="I28" s="162"/>
      <c r="O28" s="164" t="str">
        <f t="shared" si="9"/>
        <v/>
      </c>
      <c r="P28" s="203" t="str">
        <f t="shared" si="1"/>
        <v>--</v>
      </c>
      <c r="Q28" s="203" t="str">
        <f t="shared" si="2"/>
        <v>--</v>
      </c>
      <c r="R28" s="203" t="str">
        <f t="shared" si="3"/>
        <v>--</v>
      </c>
      <c r="S28" s="203" t="str">
        <f t="shared" si="8"/>
        <v>--</v>
      </c>
      <c r="T28" s="203" t="str">
        <f>IF(ISNUMBER(P28),IF('Trade Log'!$I$24*SIGN(O28)&gt;0,"Buy","Sell"),"--")</f>
        <v>--</v>
      </c>
      <c r="U28" s="203" t="str">
        <f t="shared" si="4"/>
        <v>--</v>
      </c>
      <c r="V28" s="203" t="str">
        <f t="shared" si="5"/>
        <v>--</v>
      </c>
      <c r="W28" s="203" t="str">
        <f>IF(ISNUMBER(P28),(V28-U28)*'Trade Log'!$G$12*SIGN('Trade Log'!$I$24)*SIGN(O28),"--")</f>
        <v>--</v>
      </c>
      <c r="X28" s="203" t="str">
        <f>IFERROR(W28*S28*10*'Trade Log'!$C$11,"--")</f>
        <v>--</v>
      </c>
    </row>
    <row r="29" spans="1:24">
      <c r="A29" s="22">
        <f t="shared" si="0"/>
        <v>24</v>
      </c>
      <c r="B29" s="25">
        <f t="shared" si="6"/>
        <v>460</v>
      </c>
      <c r="C29" s="24">
        <f ca="1">INDEX('Trade Log'!$L$66:$L$5066,B29)</f>
        <v>1.3514829124215262</v>
      </c>
      <c r="D29" s="24">
        <f ca="1">MAX(OFFSET('Trade Log'!$L$66:$L$5066,B29-1,0,10,1))</f>
        <v>1.3519181593392837</v>
      </c>
      <c r="E29" s="24">
        <f ca="1">MIN(OFFSET('Trade Log'!$L$66:$L$5066,B29-1,0,10,1))</f>
        <v>1.3504316335712454</v>
      </c>
      <c r="F29" s="24">
        <f ca="1">INDEX('Trade Log'!$L$66:$L$5066,B30)</f>
        <v>1.3506094053838817</v>
      </c>
      <c r="G29" s="72">
        <f ca="1">INDEX('Trade Log'!$AI$67:$AI$5066,B29)</f>
        <v>-73.033392408218504</v>
      </c>
      <c r="H29" s="72">
        <f ca="1">INDEX('Trade Log'!$AJ$67:$AJ$5066,B29)</f>
        <v>0</v>
      </c>
      <c r="I29" s="162"/>
      <c r="O29" s="164" t="str">
        <f t="shared" si="9"/>
        <v/>
      </c>
      <c r="P29" s="203" t="str">
        <f t="shared" si="1"/>
        <v>--</v>
      </c>
      <c r="Q29" s="203" t="str">
        <f t="shared" si="2"/>
        <v>--</v>
      </c>
      <c r="R29" s="203" t="str">
        <f t="shared" si="3"/>
        <v>--</v>
      </c>
      <c r="S29" s="203" t="str">
        <f t="shared" si="8"/>
        <v>--</v>
      </c>
      <c r="T29" s="203" t="str">
        <f>IF(ISNUMBER(P29),IF('Trade Log'!$I$24*SIGN(O29)&gt;0,"Buy","Sell"),"--")</f>
        <v>--</v>
      </c>
      <c r="U29" s="203" t="str">
        <f t="shared" si="4"/>
        <v>--</v>
      </c>
      <c r="V29" s="203" t="str">
        <f t="shared" si="5"/>
        <v>--</v>
      </c>
      <c r="W29" s="203" t="str">
        <f>IF(ISNUMBER(P29),(V29-U29)*'Trade Log'!$G$12*SIGN('Trade Log'!$I$24)*SIGN(O29),"--")</f>
        <v>--</v>
      </c>
      <c r="X29" s="203" t="str">
        <f>IFERROR(W29*S29*10*'Trade Log'!$C$11,"--")</f>
        <v>--</v>
      </c>
    </row>
    <row r="30" spans="1:24">
      <c r="A30" s="22">
        <f t="shared" si="0"/>
        <v>25</v>
      </c>
      <c r="B30" s="25">
        <f t="shared" si="6"/>
        <v>480</v>
      </c>
      <c r="C30" s="24">
        <f ca="1">INDEX('Trade Log'!$L$66:$L$5066,B30)</f>
        <v>1.3506094053838817</v>
      </c>
      <c r="D30" s="24">
        <f ca="1">MAX(OFFSET('Trade Log'!$L$66:$L$5066,B30-1,0,10,1))</f>
        <v>1.3523362668449417</v>
      </c>
      <c r="E30" s="24">
        <f ca="1">MIN(OFFSET('Trade Log'!$L$66:$L$5066,B30-1,0,10,1))</f>
        <v>1.3503895752070336</v>
      </c>
      <c r="F30" s="24">
        <f ca="1">INDEX('Trade Log'!$L$66:$L$5066,B31)</f>
        <v>1.34767434278047</v>
      </c>
      <c r="G30" s="72">
        <f ca="1">INDEX('Trade Log'!$AI$67:$AI$5066,B30)</f>
        <v>-73.033392408218504</v>
      </c>
      <c r="H30" s="72">
        <f ca="1">INDEX('Trade Log'!$AJ$67:$AJ$5066,B30)</f>
        <v>0</v>
      </c>
      <c r="I30" s="162"/>
      <c r="O30" s="164" t="str">
        <f t="shared" si="9"/>
        <v/>
      </c>
      <c r="P30" s="203" t="str">
        <f t="shared" si="1"/>
        <v>--</v>
      </c>
      <c r="Q30" s="203" t="str">
        <f t="shared" si="2"/>
        <v>--</v>
      </c>
      <c r="R30" s="203" t="str">
        <f t="shared" si="3"/>
        <v>--</v>
      </c>
      <c r="S30" s="203" t="str">
        <f t="shared" si="8"/>
        <v>--</v>
      </c>
      <c r="T30" s="203" t="str">
        <f>IF(ISNUMBER(P30),IF('Trade Log'!$I$24*SIGN(O30)&gt;0,"Buy","Sell"),"--")</f>
        <v>--</v>
      </c>
      <c r="U30" s="203" t="str">
        <f t="shared" si="4"/>
        <v>--</v>
      </c>
      <c r="V30" s="203" t="str">
        <f t="shared" si="5"/>
        <v>--</v>
      </c>
      <c r="W30" s="203" t="str">
        <f>IF(ISNUMBER(P30),(V30-U30)*'Trade Log'!$G$12*SIGN('Trade Log'!$I$24)*SIGN(O30),"--")</f>
        <v>--</v>
      </c>
      <c r="X30" s="203" t="str">
        <f>IFERROR(W30*S30*10*'Trade Log'!$C$11,"--")</f>
        <v>--</v>
      </c>
    </row>
    <row r="31" spans="1:24">
      <c r="A31" s="22">
        <f t="shared" si="0"/>
        <v>26</v>
      </c>
      <c r="B31" s="25">
        <f t="shared" si="6"/>
        <v>500</v>
      </c>
      <c r="C31" s="24">
        <f ca="1">INDEX('Trade Log'!$L$66:$L$5066,B31)</f>
        <v>1.34767434278047</v>
      </c>
      <c r="D31" s="24">
        <f ca="1">MAX(OFFSET('Trade Log'!$L$66:$L$5066,B31-1,0,10,1))</f>
        <v>1.34767434278047</v>
      </c>
      <c r="E31" s="24">
        <f ca="1">MIN(OFFSET('Trade Log'!$L$66:$L$5066,B31-1,0,10,1))</f>
        <v>1.3462009372497887</v>
      </c>
      <c r="F31" s="24">
        <f ca="1">INDEX('Trade Log'!$L$66:$L$5066,B32)</f>
        <v>1.3495198243568813</v>
      </c>
      <c r="G31" s="72">
        <f ca="1">INDEX('Trade Log'!$AI$67:$AI$5066,B31)</f>
        <v>-73.033392408218504</v>
      </c>
      <c r="H31" s="72">
        <f ca="1">INDEX('Trade Log'!$AJ$67:$AJ$5066,B31)</f>
        <v>0</v>
      </c>
      <c r="I31" s="162"/>
      <c r="O31" s="167" t="str">
        <f t="shared" si="9"/>
        <v/>
      </c>
      <c r="P31" s="203" t="str">
        <f t="shared" si="1"/>
        <v>--</v>
      </c>
      <c r="Q31" s="203" t="str">
        <f t="shared" si="2"/>
        <v>--</v>
      </c>
      <c r="R31" s="203" t="str">
        <f t="shared" si="3"/>
        <v>--</v>
      </c>
      <c r="S31" s="203" t="str">
        <f t="shared" si="8"/>
        <v>--</v>
      </c>
      <c r="T31" s="203" t="str">
        <f>IF(ISNUMBER(P31),IF('Trade Log'!$I$24*SIGN(O31)&gt;0,"Buy","Sell"),"--")</f>
        <v>--</v>
      </c>
      <c r="U31" s="203" t="str">
        <f t="shared" si="4"/>
        <v>--</v>
      </c>
      <c r="V31" s="203" t="str">
        <f t="shared" si="5"/>
        <v>--</v>
      </c>
      <c r="W31" s="203" t="str">
        <f>IF(ISNUMBER(P31),(V31-U31)*'Trade Log'!$G$12*SIGN('Trade Log'!$I$24)*SIGN(O31),"--")</f>
        <v>--</v>
      </c>
      <c r="X31" s="203" t="str">
        <f>IFERROR(W31*S31*10*'Trade Log'!$C$11,"--")</f>
        <v>--</v>
      </c>
    </row>
    <row r="32" spans="1:24">
      <c r="A32" s="22">
        <f t="shared" si="0"/>
        <v>27</v>
      </c>
      <c r="B32" s="25">
        <f t="shared" si="6"/>
        <v>520</v>
      </c>
      <c r="C32" s="24">
        <f ca="1">INDEX('Trade Log'!$L$66:$L$5066,B32)</f>
        <v>1.3495198243568813</v>
      </c>
      <c r="D32" s="24">
        <f ca="1">MAX(OFFSET('Trade Log'!$L$66:$L$5066,B32-1,0,10,1))</f>
        <v>1.3499733195262404</v>
      </c>
      <c r="E32" s="24">
        <f ca="1">MIN(OFFSET('Trade Log'!$L$66:$L$5066,B32-1,0,10,1))</f>
        <v>1.3486629449039595</v>
      </c>
      <c r="F32" s="24">
        <f ca="1">INDEX('Trade Log'!$L$66:$L$5066,B33)</f>
        <v>1.3518469990576547</v>
      </c>
      <c r="G32" s="72">
        <f ca="1">INDEX('Trade Log'!$AI$67:$AI$5066,B32)</f>
        <v>-73.033392408218504</v>
      </c>
      <c r="H32" s="72">
        <f ca="1">INDEX('Trade Log'!$AJ$67:$AJ$5066,B32)</f>
        <v>0</v>
      </c>
      <c r="I32" s="162"/>
      <c r="O32" s="167" t="str">
        <f t="shared" si="9"/>
        <v/>
      </c>
      <c r="P32" s="203" t="str">
        <f t="shared" si="1"/>
        <v>--</v>
      </c>
      <c r="Q32" s="203" t="str">
        <f t="shared" si="2"/>
        <v>--</v>
      </c>
      <c r="R32" s="203" t="str">
        <f t="shared" si="3"/>
        <v>--</v>
      </c>
      <c r="S32" s="203" t="str">
        <f t="shared" si="8"/>
        <v>--</v>
      </c>
      <c r="T32" s="203" t="str">
        <f>IF(ISNUMBER(P32),IF('Trade Log'!$I$24*SIGN(O32)&gt;0,"Buy","Sell"),"--")</f>
        <v>--</v>
      </c>
      <c r="U32" s="203" t="str">
        <f t="shared" si="4"/>
        <v>--</v>
      </c>
      <c r="V32" s="203" t="str">
        <f t="shared" si="5"/>
        <v>--</v>
      </c>
      <c r="W32" s="203" t="str">
        <f>IF(ISNUMBER(P32),(V32-U32)*'Trade Log'!$G$12*SIGN('Trade Log'!$I$24)*SIGN(O32),"--")</f>
        <v>--</v>
      </c>
      <c r="X32" s="203" t="str">
        <f>IFERROR(W32*S32*10*'Trade Log'!$C$11,"--")</f>
        <v>--</v>
      </c>
    </row>
    <row r="33" spans="1:24">
      <c r="A33" s="22">
        <f t="shared" si="0"/>
        <v>28</v>
      </c>
      <c r="B33" s="25">
        <f t="shared" si="6"/>
        <v>540</v>
      </c>
      <c r="C33" s="24">
        <f ca="1">INDEX('Trade Log'!$L$66:$L$5066,B33)</f>
        <v>1.3518469990576547</v>
      </c>
      <c r="D33" s="24">
        <f ca="1">MAX(OFFSET('Trade Log'!$L$66:$L$5066,B33-1,0,10,1))</f>
        <v>1.3521204380719478</v>
      </c>
      <c r="E33" s="24">
        <f ca="1">MIN(OFFSET('Trade Log'!$L$66:$L$5066,B33-1,0,10,1))</f>
        <v>1.3498993084645166</v>
      </c>
      <c r="F33" s="24">
        <f ca="1">INDEX('Trade Log'!$L$66:$L$5066,B34)</f>
        <v>1.3488924748953808</v>
      </c>
      <c r="G33" s="72">
        <f ca="1">INDEX('Trade Log'!$AI$67:$AI$5066,B33)</f>
        <v>-73.033392408218504</v>
      </c>
      <c r="H33" s="72">
        <f ca="1">INDEX('Trade Log'!$AJ$67:$AJ$5066,B33)</f>
        <v>0</v>
      </c>
      <c r="I33" s="162"/>
      <c r="O33" s="167" t="str">
        <f t="shared" si="9"/>
        <v/>
      </c>
      <c r="P33" s="203" t="str">
        <f t="shared" si="1"/>
        <v>--</v>
      </c>
      <c r="Q33" s="203" t="str">
        <f t="shared" si="2"/>
        <v>--</v>
      </c>
      <c r="R33" s="203" t="str">
        <f t="shared" si="3"/>
        <v>--</v>
      </c>
      <c r="S33" s="203" t="str">
        <f t="shared" si="8"/>
        <v>--</v>
      </c>
      <c r="T33" s="203" t="str">
        <f>IF(ISNUMBER(P33),IF('Trade Log'!$I$24*SIGN(O33)&gt;0,"Buy","Sell"),"--")</f>
        <v>--</v>
      </c>
      <c r="U33" s="203" t="str">
        <f t="shared" si="4"/>
        <v>--</v>
      </c>
      <c r="V33" s="203" t="str">
        <f t="shared" si="5"/>
        <v>--</v>
      </c>
      <c r="W33" s="203" t="str">
        <f>IF(ISNUMBER(P33),(V33-U33)*'Trade Log'!$G$12*SIGN('Trade Log'!$I$24)*SIGN(O33),"--")</f>
        <v>--</v>
      </c>
      <c r="X33" s="203" t="str">
        <f>IFERROR(W33*S33*10*'Trade Log'!$C$11,"--")</f>
        <v>--</v>
      </c>
    </row>
    <row r="34" spans="1:24">
      <c r="A34" s="22">
        <f t="shared" si="0"/>
        <v>29</v>
      </c>
      <c r="B34" s="25">
        <f t="shared" si="6"/>
        <v>560</v>
      </c>
      <c r="C34" s="24">
        <f ca="1">INDEX('Trade Log'!$L$66:$L$5066,B34)</f>
        <v>1.3488924748953808</v>
      </c>
      <c r="D34" s="24">
        <f ca="1">MAX(OFFSET('Trade Log'!$L$66:$L$5066,B34-1,0,10,1))</f>
        <v>1.3488924748953808</v>
      </c>
      <c r="E34" s="24">
        <f ca="1">MIN(OFFSET('Trade Log'!$L$66:$L$5066,B34-1,0,10,1))</f>
        <v>1.3454192483507275</v>
      </c>
      <c r="F34" s="24">
        <f ca="1">INDEX('Trade Log'!$L$66:$L$5066,B35)</f>
        <v>1.3467140612882549</v>
      </c>
      <c r="G34" s="72">
        <f ca="1">INDEX('Trade Log'!$AI$67:$AI$5066,B34)</f>
        <v>-73.033392408218504</v>
      </c>
      <c r="H34" s="72">
        <f ca="1">INDEX('Trade Log'!$AJ$67:$AJ$5066,B34)</f>
        <v>0</v>
      </c>
      <c r="I34" s="162"/>
      <c r="O34" s="167" t="str">
        <f t="shared" ref="O34:O36" si="10">IFERROR(IF(O33-1&gt;=-$P$2,O33-1,""),"")</f>
        <v/>
      </c>
      <c r="P34" s="203" t="str">
        <f t="shared" si="1"/>
        <v>--</v>
      </c>
      <c r="Q34" s="203" t="str">
        <f t="shared" si="2"/>
        <v>--</v>
      </c>
      <c r="R34" s="203" t="str">
        <f t="shared" si="3"/>
        <v>--</v>
      </c>
      <c r="S34" s="203" t="str">
        <f t="shared" si="8"/>
        <v>--</v>
      </c>
      <c r="T34" s="203" t="str">
        <f>IF(ISNUMBER(P34),IF('Trade Log'!$I$24*SIGN(O34)&gt;0,"Buy","Sell"),"--")</f>
        <v>--</v>
      </c>
      <c r="U34" s="203" t="str">
        <f t="shared" si="4"/>
        <v>--</v>
      </c>
      <c r="V34" s="203" t="str">
        <f t="shared" si="5"/>
        <v>--</v>
      </c>
      <c r="W34" s="203" t="str">
        <f>IF(ISNUMBER(P34),(V34-U34)*'Trade Log'!$G$12*SIGN('Trade Log'!$I$24)*SIGN(O34),"--")</f>
        <v>--</v>
      </c>
      <c r="X34" s="203" t="str">
        <f>IFERROR(W34*S34*10*'Trade Log'!$C$11,"--")</f>
        <v>--</v>
      </c>
    </row>
    <row r="35" spans="1:24">
      <c r="A35" s="22">
        <f t="shared" si="0"/>
        <v>30</v>
      </c>
      <c r="B35" s="25">
        <f t="shared" si="6"/>
        <v>580</v>
      </c>
      <c r="C35" s="24">
        <f ca="1">INDEX('Trade Log'!$L$66:$L$5066,B35)</f>
        <v>1.3467140612882549</v>
      </c>
      <c r="D35" s="24">
        <f ca="1">MAX(OFFSET('Trade Log'!$L$66:$L$5066,B35-1,0,10,1))</f>
        <v>1.3467140612882549</v>
      </c>
      <c r="E35" s="24">
        <f ca="1">MIN(OFFSET('Trade Log'!$L$66:$L$5066,B35-1,0,10,1))</f>
        <v>1.3453331989041564</v>
      </c>
      <c r="F35" s="24">
        <f ca="1">INDEX('Trade Log'!$L$66:$L$5066,B36)</f>
        <v>1.3492535864058988</v>
      </c>
      <c r="G35" s="72">
        <f ca="1">INDEX('Trade Log'!$AI$67:$AI$5066,B35)</f>
        <v>-73.033392408218504</v>
      </c>
      <c r="H35" s="72">
        <f ca="1">INDEX('Trade Log'!$AJ$67:$AJ$5066,B35)</f>
        <v>0</v>
      </c>
      <c r="I35" s="162"/>
      <c r="O35" s="167" t="str">
        <f t="shared" si="10"/>
        <v/>
      </c>
      <c r="P35" s="203" t="str">
        <f t="shared" si="1"/>
        <v>--</v>
      </c>
      <c r="Q35" s="203" t="str">
        <f t="shared" si="2"/>
        <v>--</v>
      </c>
      <c r="R35" s="203" t="str">
        <f t="shared" si="3"/>
        <v>--</v>
      </c>
      <c r="S35" s="203" t="str">
        <f t="shared" si="8"/>
        <v>--</v>
      </c>
      <c r="T35" s="203" t="str">
        <f>IF(ISNUMBER(P35),IF('Trade Log'!$I$24*SIGN(O35)&gt;0,"Buy","Sell"),"--")</f>
        <v>--</v>
      </c>
      <c r="U35" s="203" t="str">
        <f t="shared" si="4"/>
        <v>--</v>
      </c>
      <c r="V35" s="203" t="str">
        <f t="shared" si="5"/>
        <v>--</v>
      </c>
      <c r="W35" s="203" t="str">
        <f>IF(ISNUMBER(P35),(V35-U35)*'Trade Log'!$G$12*SIGN('Trade Log'!$I$24)*SIGN(O35),"--")</f>
        <v>--</v>
      </c>
      <c r="X35" s="203" t="str">
        <f>IFERROR(W35*S35*10*'Trade Log'!$C$11,"--")</f>
        <v>--</v>
      </c>
    </row>
    <row r="36" spans="1:24">
      <c r="A36" s="22">
        <f t="shared" si="0"/>
        <v>31</v>
      </c>
      <c r="B36" s="25">
        <f t="shared" si="6"/>
        <v>600</v>
      </c>
      <c r="C36" s="24">
        <f ca="1">INDEX('Trade Log'!$L$66:$L$5066,B36)</f>
        <v>1.3492535864058988</v>
      </c>
      <c r="D36" s="24">
        <f ca="1">MAX(OFFSET('Trade Log'!$L$66:$L$5066,B36-1,0,10,1))</f>
        <v>1.3511375011164393</v>
      </c>
      <c r="E36" s="24">
        <f ca="1">MIN(OFFSET('Trade Log'!$L$66:$L$5066,B36-1,0,10,1))</f>
        <v>1.3492535864058988</v>
      </c>
      <c r="F36" s="24">
        <f ca="1">INDEX('Trade Log'!$L$66:$L$5066,B37)</f>
        <v>1.3517721581976028</v>
      </c>
      <c r="G36" s="72">
        <f ca="1">INDEX('Trade Log'!$AI$67:$AI$5066,B36)</f>
        <v>-73.033392408218504</v>
      </c>
      <c r="H36" s="72">
        <f ca="1">INDEX('Trade Log'!$AJ$67:$AJ$5066,B36)</f>
        <v>0</v>
      </c>
      <c r="I36" s="162"/>
      <c r="O36" s="167" t="str">
        <f t="shared" si="10"/>
        <v/>
      </c>
      <c r="P36" s="203" t="str">
        <f t="shared" si="1"/>
        <v>--</v>
      </c>
      <c r="Q36" s="203" t="str">
        <f t="shared" si="2"/>
        <v>--</v>
      </c>
      <c r="R36" s="203" t="str">
        <f t="shared" si="3"/>
        <v>--</v>
      </c>
      <c r="S36" s="203" t="str">
        <f t="shared" si="8"/>
        <v>--</v>
      </c>
      <c r="T36" s="203" t="str">
        <f>IF(ISNUMBER(P36),IF('Trade Log'!$I$24*SIGN(O36)&gt;0,"Buy","Sell"),"--")</f>
        <v>--</v>
      </c>
      <c r="U36" s="203" t="str">
        <f t="shared" si="4"/>
        <v>--</v>
      </c>
      <c r="V36" s="203" t="str">
        <f t="shared" si="5"/>
        <v>--</v>
      </c>
      <c r="W36" s="203" t="str">
        <f>IF(ISNUMBER(P36),(V36-U36)*'Trade Log'!$G$12*SIGN('Trade Log'!$I$24)*SIGN(O36),"--")</f>
        <v>--</v>
      </c>
      <c r="X36" s="203" t="str">
        <f>IFERROR(W36*S36*10*'Trade Log'!$C$11,"--")</f>
        <v>--</v>
      </c>
    </row>
    <row r="37" spans="1:24">
      <c r="A37" s="22">
        <f t="shared" si="0"/>
        <v>32</v>
      </c>
      <c r="B37" s="25">
        <f t="shared" si="6"/>
        <v>620</v>
      </c>
      <c r="C37" s="24">
        <f ca="1">INDEX('Trade Log'!$L$66:$L$5066,B37)</f>
        <v>1.3517721581976028</v>
      </c>
      <c r="D37" s="24">
        <f ca="1">MAX(OFFSET('Trade Log'!$L$66:$L$5066,B37-1,0,10,1))</f>
        <v>1.3541902956304084</v>
      </c>
      <c r="E37" s="24">
        <f ca="1">MIN(OFFSET('Trade Log'!$L$66:$L$5066,B37-1,0,10,1))</f>
        <v>1.3517721581976028</v>
      </c>
      <c r="F37" s="24">
        <f ca="1">INDEX('Trade Log'!$L$66:$L$5066,B38)</f>
        <v>1.3545535079319055</v>
      </c>
      <c r="G37" s="72">
        <f ca="1">INDEX('Trade Log'!$AI$67:$AI$5066,B37)</f>
        <v>-73.033392408218504</v>
      </c>
      <c r="H37" s="72">
        <f ca="1">INDEX('Trade Log'!$AJ$67:$AJ$5066,B37)</f>
        <v>0</v>
      </c>
      <c r="I37" s="162"/>
      <c r="O37" s="167" t="str">
        <f t="shared" ref="O37" si="11">IFERROR(IF(O36-1&gt;=-$P$2,O36-1,""),"")</f>
        <v/>
      </c>
      <c r="P37" s="203" t="str">
        <f t="shared" si="1"/>
        <v>--</v>
      </c>
      <c r="Q37" s="203" t="str">
        <f t="shared" si="2"/>
        <v>--</v>
      </c>
      <c r="R37" s="203" t="str">
        <f t="shared" si="3"/>
        <v>--</v>
      </c>
      <c r="S37" s="203" t="str">
        <f t="shared" si="8"/>
        <v>--</v>
      </c>
      <c r="T37" s="203" t="str">
        <f>IF(ISNUMBER(P37),IF('Trade Log'!$I$24*SIGN(O37)&gt;0,"Buy","Sell"),"--")</f>
        <v>--</v>
      </c>
      <c r="U37" s="203" t="str">
        <f t="shared" si="4"/>
        <v>--</v>
      </c>
      <c r="V37" s="203" t="str">
        <f t="shared" si="5"/>
        <v>--</v>
      </c>
      <c r="W37" s="203" t="str">
        <f>IF(ISNUMBER(P37),(V37-U37)*'Trade Log'!$G$12*SIGN('Trade Log'!$I$24)*SIGN(O37),"--")</f>
        <v>--</v>
      </c>
      <c r="X37" s="203" t="str">
        <f>IFERROR(W37*S37*10*'Trade Log'!$C$11,"--")</f>
        <v>--</v>
      </c>
    </row>
    <row r="38" spans="1:24">
      <c r="A38" s="22">
        <f t="shared" si="0"/>
        <v>33</v>
      </c>
      <c r="B38" s="25">
        <f t="shared" si="6"/>
        <v>640</v>
      </c>
      <c r="C38" s="24">
        <f ca="1">INDEX('Trade Log'!$L$66:$L$5066,B38)</f>
        <v>1.3545535079319055</v>
      </c>
      <c r="D38" s="24">
        <f ca="1">MAX(OFFSET('Trade Log'!$L$66:$L$5066,B38-1,0,10,1))</f>
        <v>1.3545535079319055</v>
      </c>
      <c r="E38" s="24">
        <f ca="1">MIN(OFFSET('Trade Log'!$L$66:$L$5066,B38-1,0,10,1))</f>
        <v>1.352684879940365</v>
      </c>
      <c r="F38" s="24">
        <f ca="1">INDEX('Trade Log'!$L$66:$L$5066,B39)</f>
        <v>1.3524931187090083</v>
      </c>
      <c r="G38" s="72">
        <f ca="1">INDEX('Trade Log'!$AI$67:$AI$5066,B38)</f>
        <v>-73.033392408218504</v>
      </c>
      <c r="H38" s="72">
        <f ca="1">INDEX('Trade Log'!$AJ$67:$AJ$5066,B38)</f>
        <v>0</v>
      </c>
      <c r="I38" s="162"/>
    </row>
    <row r="39" spans="1:24">
      <c r="A39" s="22">
        <f t="shared" ref="A39:A56" si="12">A38+1</f>
        <v>34</v>
      </c>
      <c r="B39" s="25">
        <f t="shared" si="6"/>
        <v>660</v>
      </c>
      <c r="C39" s="24">
        <f ca="1">INDEX('Trade Log'!$L$66:$L$5066,B39)</f>
        <v>1.3524931187090083</v>
      </c>
      <c r="D39" s="24">
        <f ca="1">MAX(OFFSET('Trade Log'!$L$66:$L$5066,B39-1,0,10,1))</f>
        <v>1.3525403565245437</v>
      </c>
      <c r="E39" s="24">
        <f ca="1">MIN(OFFSET('Trade Log'!$L$66:$L$5066,B39-1,0,10,1))</f>
        <v>1.3503640290417456</v>
      </c>
      <c r="F39" s="24">
        <f ca="1">INDEX('Trade Log'!$L$66:$L$5066,B40)</f>
        <v>1.3520649967497753</v>
      </c>
      <c r="G39" s="72">
        <f ca="1">INDEX('Trade Log'!$AI$67:$AI$5066,B39)</f>
        <v>-73.033392408218475</v>
      </c>
      <c r="H39" s="72">
        <f ca="1">INDEX('Trade Log'!$AJ$67:$AJ$5066,B39)</f>
        <v>0</v>
      </c>
      <c r="I39" s="162"/>
    </row>
    <row r="40" spans="1:24">
      <c r="A40" s="22">
        <f t="shared" si="12"/>
        <v>35</v>
      </c>
      <c r="B40" s="25">
        <f t="shared" si="6"/>
        <v>680</v>
      </c>
      <c r="C40" s="24">
        <f ca="1">INDEX('Trade Log'!$L$66:$L$5066,B40)</f>
        <v>1.3520649967497753</v>
      </c>
      <c r="D40" s="24">
        <f ca="1">MAX(OFFSET('Trade Log'!$L$66:$L$5066,B40-1,0,10,1))</f>
        <v>1.3520649967497753</v>
      </c>
      <c r="E40" s="24">
        <f ca="1">MIN(OFFSET('Trade Log'!$L$66:$L$5066,B40-1,0,10,1))</f>
        <v>1.3488585731461602</v>
      </c>
      <c r="F40" s="24">
        <f ca="1">INDEX('Trade Log'!$L$66:$L$5066,B41)</f>
        <v>1.3479624951497267</v>
      </c>
      <c r="G40" s="72">
        <f ca="1">INDEX('Trade Log'!$AI$67:$AI$5066,B40)</f>
        <v>-73.033392408218504</v>
      </c>
      <c r="H40" s="72">
        <f ca="1">INDEX('Trade Log'!$AJ$67:$AJ$5066,B40)</f>
        <v>0</v>
      </c>
      <c r="I40" s="162"/>
    </row>
    <row r="41" spans="1:24">
      <c r="A41" s="22">
        <f t="shared" si="12"/>
        <v>36</v>
      </c>
      <c r="B41" s="25">
        <f t="shared" si="6"/>
        <v>700</v>
      </c>
      <c r="C41" s="24">
        <f ca="1">INDEX('Trade Log'!$L$66:$L$5066,B41)</f>
        <v>1.3479624951497267</v>
      </c>
      <c r="D41" s="24">
        <f ca="1">MAX(OFFSET('Trade Log'!$L$66:$L$5066,B41-1,0,10,1))</f>
        <v>1.3484413677124902</v>
      </c>
      <c r="E41" s="24">
        <f ca="1">MIN(OFFSET('Trade Log'!$L$66:$L$5066,B41-1,0,10,1))</f>
        <v>1.347307679960039</v>
      </c>
      <c r="F41" s="24">
        <f ca="1">INDEX('Trade Log'!$L$66:$L$5066,B42)</f>
        <v>1.3469856924762786</v>
      </c>
      <c r="G41" s="72">
        <f ca="1">INDEX('Trade Log'!$AI$67:$AI$5066,B41)</f>
        <v>-73.033392408218504</v>
      </c>
      <c r="H41" s="72">
        <f ca="1">INDEX('Trade Log'!$AJ$67:$AJ$5066,B41)</f>
        <v>0</v>
      </c>
      <c r="I41" s="162"/>
    </row>
    <row r="42" spans="1:24">
      <c r="A42" s="22">
        <f t="shared" si="12"/>
        <v>37</v>
      </c>
      <c r="B42" s="25">
        <f t="shared" si="6"/>
        <v>720</v>
      </c>
      <c r="C42" s="24">
        <f ca="1">INDEX('Trade Log'!$L$66:$L$5066,B42)</f>
        <v>1.3469856924762786</v>
      </c>
      <c r="D42" s="24">
        <f ca="1">MAX(OFFSET('Trade Log'!$L$66:$L$5066,B42-1,0,10,1))</f>
        <v>1.3475580857474687</v>
      </c>
      <c r="E42" s="24">
        <f ca="1">MIN(OFFSET('Trade Log'!$L$66:$L$5066,B42-1,0,10,1))</f>
        <v>1.3459002335182533</v>
      </c>
      <c r="F42" s="24">
        <f ca="1">INDEX('Trade Log'!$L$66:$L$5066,B43)</f>
        <v>1.3461022363538806</v>
      </c>
      <c r="G42" s="72">
        <f ca="1">INDEX('Trade Log'!$AI$67:$AI$5066,B42)</f>
        <v>-73.033392408218504</v>
      </c>
      <c r="H42" s="72">
        <f ca="1">INDEX('Trade Log'!$AJ$67:$AJ$5066,B42)</f>
        <v>0</v>
      </c>
      <c r="I42" s="162"/>
    </row>
    <row r="43" spans="1:24">
      <c r="A43" s="22">
        <f t="shared" si="12"/>
        <v>38</v>
      </c>
      <c r="B43" s="25">
        <f t="shared" si="6"/>
        <v>740</v>
      </c>
      <c r="C43" s="24">
        <f ca="1">INDEX('Trade Log'!$L$66:$L$5066,B43)</f>
        <v>1.3461022363538806</v>
      </c>
      <c r="D43" s="24">
        <f ca="1">MAX(OFFSET('Trade Log'!$L$66:$L$5066,B43-1,0,10,1))</f>
        <v>1.3465160101968603</v>
      </c>
      <c r="E43" s="24">
        <f ca="1">MIN(OFFSET('Trade Log'!$L$66:$L$5066,B43-1,0,10,1))</f>
        <v>1.3452537840130123</v>
      </c>
      <c r="F43" s="24">
        <f ca="1">INDEX('Trade Log'!$L$66:$L$5066,B44)</f>
        <v>1.3449655906442104</v>
      </c>
      <c r="G43" s="72">
        <f ca="1">INDEX('Trade Log'!$AI$67:$AI$5066,B43)</f>
        <v>-73.033392408218475</v>
      </c>
      <c r="H43" s="72">
        <f ca="1">INDEX('Trade Log'!$AJ$67:$AJ$5066,B43)</f>
        <v>0</v>
      </c>
      <c r="I43" s="162"/>
    </row>
    <row r="44" spans="1:24">
      <c r="A44" s="22">
        <f t="shared" si="12"/>
        <v>39</v>
      </c>
      <c r="B44" s="25">
        <f t="shared" si="6"/>
        <v>760</v>
      </c>
      <c r="C44" s="24">
        <f ca="1">INDEX('Trade Log'!$L$66:$L$5066,B44)</f>
        <v>1.3449655906442104</v>
      </c>
      <c r="D44" s="24">
        <f ca="1">MAX(OFFSET('Trade Log'!$L$66:$L$5066,B44-1,0,10,1))</f>
        <v>1.3449655906442104</v>
      </c>
      <c r="E44" s="24">
        <f ca="1">MIN(OFFSET('Trade Log'!$L$66:$L$5066,B44-1,0,10,1))</f>
        <v>1.3434957728549122</v>
      </c>
      <c r="F44" s="24">
        <f ca="1">INDEX('Trade Log'!$L$66:$L$5066,B45)</f>
        <v>1.3439736311997101</v>
      </c>
      <c r="G44" s="72">
        <f ca="1">INDEX('Trade Log'!$AI$67:$AI$5066,B44)</f>
        <v>-73.033392408218504</v>
      </c>
      <c r="H44" s="72">
        <f ca="1">INDEX('Trade Log'!$AJ$67:$AJ$5066,B44)</f>
        <v>0</v>
      </c>
      <c r="I44" s="162"/>
    </row>
    <row r="45" spans="1:24">
      <c r="A45" s="22">
        <f t="shared" si="12"/>
        <v>40</v>
      </c>
      <c r="B45" s="25">
        <f t="shared" si="6"/>
        <v>780</v>
      </c>
      <c r="C45" s="24">
        <f ca="1">INDEX('Trade Log'!$L$66:$L$5066,B45)</f>
        <v>1.3439736311997101</v>
      </c>
      <c r="D45" s="24">
        <f ca="1">MAX(OFFSET('Trade Log'!$L$66:$L$5066,B45-1,0,10,1))</f>
        <v>1.3439736311997101</v>
      </c>
      <c r="E45" s="24">
        <f ca="1">MIN(OFFSET('Trade Log'!$L$66:$L$5066,B45-1,0,10,1))</f>
        <v>1.3411326221287865</v>
      </c>
      <c r="F45" s="24">
        <f ca="1">INDEX('Trade Log'!$L$66:$L$5066,B46)</f>
        <v>1.3438637322280143</v>
      </c>
      <c r="G45" s="72">
        <f ca="1">INDEX('Trade Log'!$AI$67:$AI$5066,B45)</f>
        <v>-73.033392408218504</v>
      </c>
      <c r="H45" s="72">
        <f ca="1">INDEX('Trade Log'!$AJ$67:$AJ$5066,B45)</f>
        <v>0</v>
      </c>
      <c r="I45" s="162"/>
    </row>
    <row r="46" spans="1:24">
      <c r="A46" s="22">
        <f t="shared" si="12"/>
        <v>41</v>
      </c>
      <c r="B46" s="25">
        <f t="shared" si="6"/>
        <v>800</v>
      </c>
      <c r="C46" s="24">
        <f ca="1">INDEX('Trade Log'!$L$66:$L$5066,B46)</f>
        <v>1.3438637322280143</v>
      </c>
      <c r="D46" s="24">
        <f ca="1">MAX(OFFSET('Trade Log'!$L$66:$L$5066,B46-1,0,10,1))</f>
        <v>1.3464516289792432</v>
      </c>
      <c r="E46" s="24">
        <f ca="1">MIN(OFFSET('Trade Log'!$L$66:$L$5066,B46-1,0,10,1))</f>
        <v>1.343857983217015</v>
      </c>
      <c r="F46" s="24">
        <f ca="1">INDEX('Trade Log'!$L$66:$L$5066,B47)</f>
        <v>1.3444563662096496</v>
      </c>
      <c r="G46" s="72">
        <f ca="1">INDEX('Trade Log'!$AI$67:$AI$5066,B46)</f>
        <v>-73.033392408218504</v>
      </c>
      <c r="H46" s="72">
        <f ca="1">INDEX('Trade Log'!$AJ$67:$AJ$5066,B46)</f>
        <v>0</v>
      </c>
      <c r="I46" s="162"/>
    </row>
    <row r="47" spans="1:24">
      <c r="A47" s="22">
        <f t="shared" si="12"/>
        <v>42</v>
      </c>
      <c r="B47" s="25">
        <f t="shared" si="6"/>
        <v>820</v>
      </c>
      <c r="C47" s="24">
        <f ca="1">INDEX('Trade Log'!$L$66:$L$5066,B47)</f>
        <v>1.3444563662096496</v>
      </c>
      <c r="D47" s="24">
        <f ca="1">MAX(OFFSET('Trade Log'!$L$66:$L$5066,B47-1,0,10,1))</f>
        <v>1.3459815402430739</v>
      </c>
      <c r="E47" s="24">
        <f ca="1">MIN(OFFSET('Trade Log'!$L$66:$L$5066,B47-1,0,10,1))</f>
        <v>1.3440179181411269</v>
      </c>
      <c r="F47" s="24">
        <f ca="1">INDEX('Trade Log'!$L$66:$L$5066,B48)</f>
        <v>1.3456287344027</v>
      </c>
      <c r="G47" s="72">
        <f ca="1">INDEX('Trade Log'!$AI$67:$AI$5066,B47)</f>
        <v>-73.033392408218504</v>
      </c>
      <c r="H47" s="72">
        <f ca="1">INDEX('Trade Log'!$AJ$67:$AJ$5066,B47)</f>
        <v>0</v>
      </c>
      <c r="I47" s="162"/>
    </row>
    <row r="48" spans="1:24">
      <c r="A48" s="22">
        <f t="shared" si="12"/>
        <v>43</v>
      </c>
      <c r="B48" s="25">
        <f t="shared" si="6"/>
        <v>840</v>
      </c>
      <c r="C48" s="24">
        <f ca="1">INDEX('Trade Log'!$L$66:$L$5066,B48)</f>
        <v>1.3456287344027</v>
      </c>
      <c r="D48" s="24">
        <f ca="1">MAX(OFFSET('Trade Log'!$L$66:$L$5066,B48-1,0,10,1))</f>
        <v>1.3459777694104298</v>
      </c>
      <c r="E48" s="24">
        <f ca="1">MIN(OFFSET('Trade Log'!$L$66:$L$5066,B48-1,0,10,1))</f>
        <v>1.3449514894307262</v>
      </c>
      <c r="F48" s="24">
        <f ca="1">INDEX('Trade Log'!$L$66:$L$5066,B49)</f>
        <v>1.3430163722427049</v>
      </c>
      <c r="G48" s="72">
        <f ca="1">INDEX('Trade Log'!$AI$67:$AI$5066,B48)</f>
        <v>-73.033392408218504</v>
      </c>
      <c r="H48" s="72">
        <f ca="1">INDEX('Trade Log'!$AJ$67:$AJ$5066,B48)</f>
        <v>0</v>
      </c>
      <c r="I48" s="162"/>
    </row>
    <row r="49" spans="1:9">
      <c r="A49" s="22">
        <f t="shared" si="12"/>
        <v>44</v>
      </c>
      <c r="B49" s="25">
        <f t="shared" si="6"/>
        <v>860</v>
      </c>
      <c r="C49" s="24">
        <f ca="1">INDEX('Trade Log'!$L$66:$L$5066,B49)</f>
        <v>1.3430163722427049</v>
      </c>
      <c r="D49" s="24">
        <f ca="1">MAX(OFFSET('Trade Log'!$L$66:$L$5066,B49-1,0,10,1))</f>
        <v>1.3439830565699495</v>
      </c>
      <c r="E49" s="24">
        <f ca="1">MIN(OFFSET('Trade Log'!$L$66:$L$5066,B49-1,0,10,1))</f>
        <v>1.3423399287749029</v>
      </c>
      <c r="F49" s="24">
        <f ca="1">INDEX('Trade Log'!$L$66:$L$5066,B50)</f>
        <v>1.3445756357758032</v>
      </c>
      <c r="G49" s="72">
        <f ca="1">INDEX('Trade Log'!$AI$67:$AI$5066,B49)</f>
        <v>-73.033392408218504</v>
      </c>
      <c r="H49" s="72">
        <f ca="1">INDEX('Trade Log'!$AJ$67:$AJ$5066,B49)</f>
        <v>0</v>
      </c>
      <c r="I49" s="162"/>
    </row>
    <row r="50" spans="1:9">
      <c r="A50" s="22">
        <f t="shared" si="12"/>
        <v>45</v>
      </c>
      <c r="B50" s="25">
        <f t="shared" si="6"/>
        <v>880</v>
      </c>
      <c r="C50" s="24">
        <f ca="1">INDEX('Trade Log'!$L$66:$L$5066,B50)</f>
        <v>1.3445756357758032</v>
      </c>
      <c r="D50" s="24">
        <f ca="1">MAX(OFFSET('Trade Log'!$L$66:$L$5066,B50-1,0,10,1))</f>
        <v>1.3461753073599612</v>
      </c>
      <c r="E50" s="24">
        <f ca="1">MIN(OFFSET('Trade Log'!$L$66:$L$5066,B50-1,0,10,1))</f>
        <v>1.3437758434861589</v>
      </c>
      <c r="F50" s="24">
        <f ca="1">INDEX('Trade Log'!$L$66:$L$5066,B51)</f>
        <v>1.3471014203840788</v>
      </c>
      <c r="G50" s="72">
        <f ca="1">INDEX('Trade Log'!$AI$67:$AI$5066,B50)</f>
        <v>-73.033392408218504</v>
      </c>
      <c r="H50" s="72">
        <f ca="1">INDEX('Trade Log'!$AJ$67:$AJ$5066,B50)</f>
        <v>0</v>
      </c>
      <c r="I50" s="162"/>
    </row>
    <row r="51" spans="1:9">
      <c r="A51" s="22">
        <f t="shared" si="12"/>
        <v>46</v>
      </c>
      <c r="B51" s="25">
        <f t="shared" si="6"/>
        <v>900</v>
      </c>
      <c r="C51" s="24">
        <f ca="1">INDEX('Trade Log'!$L$66:$L$5066,B51)</f>
        <v>1.3471014203840788</v>
      </c>
      <c r="D51" s="24">
        <f ca="1">MAX(OFFSET('Trade Log'!$L$66:$L$5066,B51-1,0,10,1))</f>
        <v>1.3471014203840788</v>
      </c>
      <c r="E51" s="24">
        <f ca="1">MIN(OFFSET('Trade Log'!$L$66:$L$5066,B51-1,0,10,1))</f>
        <v>1.3446819360484474</v>
      </c>
      <c r="F51" s="24">
        <f ca="1">INDEX('Trade Log'!$L$66:$L$5066,B52)</f>
        <v>1.3460972611893471</v>
      </c>
      <c r="G51" s="72">
        <f ca="1">INDEX('Trade Log'!$AI$67:$AI$5066,B51)</f>
        <v>-73.033392408218504</v>
      </c>
      <c r="H51" s="72">
        <f ca="1">INDEX('Trade Log'!$AJ$67:$AJ$5066,B51)</f>
        <v>0</v>
      </c>
      <c r="I51" s="162"/>
    </row>
    <row r="52" spans="1:9">
      <c r="A52" s="22">
        <f t="shared" si="12"/>
        <v>47</v>
      </c>
      <c r="B52" s="25">
        <f t="shared" si="6"/>
        <v>920</v>
      </c>
      <c r="C52" s="24">
        <f ca="1">INDEX('Trade Log'!$L$66:$L$5066,B52)</f>
        <v>1.3460972611893471</v>
      </c>
      <c r="D52" s="24">
        <f ca="1">MAX(OFFSET('Trade Log'!$L$66:$L$5066,B52-1,0,10,1))</f>
        <v>1.3470832908350008</v>
      </c>
      <c r="E52" s="24">
        <f ca="1">MIN(OFFSET('Trade Log'!$L$66:$L$5066,B52-1,0,10,1))</f>
        <v>1.3457234556162339</v>
      </c>
      <c r="F52" s="24">
        <f ca="1">INDEX('Trade Log'!$L$66:$L$5066,B53)</f>
        <v>1.3472673689062411</v>
      </c>
      <c r="G52" s="72">
        <f ca="1">INDEX('Trade Log'!$AI$67:$AI$5066,B52)</f>
        <v>-73.033392408218504</v>
      </c>
      <c r="H52" s="72">
        <f ca="1">INDEX('Trade Log'!$AJ$67:$AJ$5066,B52)</f>
        <v>0</v>
      </c>
      <c r="I52" s="162"/>
    </row>
    <row r="53" spans="1:9">
      <c r="A53" s="22">
        <f t="shared" si="12"/>
        <v>48</v>
      </c>
      <c r="B53" s="25">
        <f t="shared" si="6"/>
        <v>940</v>
      </c>
      <c r="C53" s="24">
        <f ca="1">INDEX('Trade Log'!$L$66:$L$5066,B53)</f>
        <v>1.3472673689062411</v>
      </c>
      <c r="D53" s="24">
        <f ca="1">MAX(OFFSET('Trade Log'!$L$66:$L$5066,B53-1,0,10,1))</f>
        <v>1.3478415073439782</v>
      </c>
      <c r="E53" s="24">
        <f ca="1">MIN(OFFSET('Trade Log'!$L$66:$L$5066,B53-1,0,10,1))</f>
        <v>1.3456058789339775</v>
      </c>
      <c r="F53" s="24">
        <f ca="1">INDEX('Trade Log'!$L$66:$L$5066,B54)</f>
        <v>1.3477180952857855</v>
      </c>
      <c r="G53" s="72">
        <f ca="1">INDEX('Trade Log'!$AI$67:$AI$5066,B53)</f>
        <v>-73.033392408218504</v>
      </c>
      <c r="H53" s="72">
        <f ca="1">INDEX('Trade Log'!$AJ$67:$AJ$5066,B53)</f>
        <v>0</v>
      </c>
      <c r="I53" s="162"/>
    </row>
    <row r="54" spans="1:9">
      <c r="A54" s="22">
        <f t="shared" si="12"/>
        <v>49</v>
      </c>
      <c r="B54" s="25">
        <f t="shared" si="6"/>
        <v>960</v>
      </c>
      <c r="C54" s="24">
        <f ca="1">INDEX('Trade Log'!$L$66:$L$5066,B54)</f>
        <v>1.3477180952857855</v>
      </c>
      <c r="D54" s="24">
        <f ca="1">MAX(OFFSET('Trade Log'!$L$66:$L$5066,B54-1,0,10,1))</f>
        <v>1.3483386616740625</v>
      </c>
      <c r="E54" s="24">
        <f ca="1">MIN(OFFSET('Trade Log'!$L$66:$L$5066,B54-1,0,10,1))</f>
        <v>1.3467241364880984</v>
      </c>
      <c r="F54" s="24">
        <f ca="1">INDEX('Trade Log'!$L$66:$L$5066,B55)</f>
        <v>1.3469048204919107</v>
      </c>
      <c r="G54" s="72">
        <f ca="1">INDEX('Trade Log'!$AI$67:$AI$5066,B54)</f>
        <v>-73.033392408218504</v>
      </c>
      <c r="H54" s="72">
        <f ca="1">INDEX('Trade Log'!$AJ$67:$AJ$5066,B54)</f>
        <v>0</v>
      </c>
    </row>
    <row r="55" spans="1:9">
      <c r="A55" s="35">
        <f t="shared" si="12"/>
        <v>50</v>
      </c>
      <c r="B55" s="71">
        <f t="shared" si="6"/>
        <v>980</v>
      </c>
      <c r="C55" s="13">
        <f ca="1">INDEX('Trade Log'!$L$66:$L$5066,B55)</f>
        <v>1.3469048204919107</v>
      </c>
      <c r="D55" s="13">
        <f ca="1">MAX(OFFSET('Trade Log'!$L$66:$L$5066,B55-1,0,10,1))</f>
        <v>1.3473315687294887</v>
      </c>
      <c r="E55" s="13">
        <f ca="1">MIN(OFFSET('Trade Log'!$L$66:$L$5066,B55-1,0,10,1))</f>
        <v>1.3439399817915201</v>
      </c>
      <c r="F55" s="13">
        <f ca="1">INDEX('Trade Log'!$L$66:$L$5066,B56)</f>
        <v>1.3432263408596672</v>
      </c>
      <c r="G55" s="74">
        <f ca="1">INDEX('Trade Log'!$AI$67:$AI$5066,B55)</f>
        <v>-73.033392408218504</v>
      </c>
      <c r="H55" s="74">
        <f ca="1">INDEX('Trade Log'!$AJ$67:$AJ$5066,B55)</f>
        <v>0</v>
      </c>
    </row>
    <row r="56" spans="1:9">
      <c r="A56" s="35">
        <f t="shared" si="12"/>
        <v>51</v>
      </c>
      <c r="B56" s="71">
        <f t="shared" si="6"/>
        <v>1000</v>
      </c>
      <c r="C56" s="168"/>
      <c r="D56" s="168"/>
      <c r="E56" s="168"/>
      <c r="F56" s="168"/>
      <c r="G56" s="74">
        <f ca="1">INDEX('Trade Log'!$AI$67:$AI$5066,B56)</f>
        <v>-73.033392408218504</v>
      </c>
      <c r="H56" s="74">
        <f ca="1">INDEX('Trade Log'!$AJ$67:$AJ$5066,B56)</f>
        <v>-73.033392408218504</v>
      </c>
    </row>
    <row r="57" spans="1:9"/>
    <row r="58" spans="1:9" hidden="1"/>
    <row r="59" spans="1:9" hidden="1"/>
    <row r="60" spans="1:9" hidden="1"/>
    <row r="61" spans="1:9" hidden="1"/>
    <row r="62" spans="1:9" hidden="1"/>
    <row r="63" spans="1:9" hidden="1"/>
    <row r="64" spans="1:9"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sheetData>
  <sheetProtection password="9213" sheet="1" objects="1" scenarios="1" selectLockedCells="1" selectUn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6"/>
  <sheetViews>
    <sheetView workbookViewId="0">
      <selection activeCell="K4" sqref="K4"/>
    </sheetView>
  </sheetViews>
  <sheetFormatPr defaultRowHeight="15"/>
  <cols>
    <col min="1" max="1" width="9.140625" style="131"/>
    <col min="2" max="2" width="11" style="131" bestFit="1" customWidth="1"/>
    <col min="3" max="3" width="11.85546875" style="131" bestFit="1" customWidth="1"/>
    <col min="4" max="4" width="11.28515625" style="131" bestFit="1" customWidth="1"/>
    <col min="5" max="5" width="16" style="131" bestFit="1" customWidth="1"/>
    <col min="6" max="11" width="9.140625" style="131"/>
    <col min="12" max="12" width="29.42578125" style="131" bestFit="1" customWidth="1"/>
    <col min="13" max="13" width="12.85546875" style="131" bestFit="1" customWidth="1"/>
    <col min="14" max="16384" width="9.140625" style="131"/>
  </cols>
  <sheetData>
    <row r="1" spans="1:13">
      <c r="A1" s="157" t="s">
        <v>44</v>
      </c>
      <c r="B1" s="157" t="s">
        <v>46</v>
      </c>
      <c r="C1" s="157" t="s">
        <v>48</v>
      </c>
      <c r="D1" s="157" t="s">
        <v>32</v>
      </c>
      <c r="E1" s="157" t="s">
        <v>36</v>
      </c>
      <c r="F1" s="157" t="s">
        <v>62</v>
      </c>
      <c r="G1" s="157" t="s">
        <v>65</v>
      </c>
      <c r="H1" s="157" t="s">
        <v>10</v>
      </c>
      <c r="I1" s="157" t="s">
        <v>120</v>
      </c>
      <c r="J1" s="157" t="s">
        <v>21</v>
      </c>
      <c r="K1" s="131">
        <v>1</v>
      </c>
      <c r="L1" s="157" t="s">
        <v>128</v>
      </c>
      <c r="M1" s="157" t="s">
        <v>178</v>
      </c>
    </row>
    <row r="2" spans="1:13">
      <c r="A2" s="131" t="s">
        <v>9</v>
      </c>
      <c r="B2" s="169">
        <v>100</v>
      </c>
      <c r="C2" s="131" t="s">
        <v>49</v>
      </c>
      <c r="D2" s="131" t="s">
        <v>33</v>
      </c>
      <c r="E2" s="131" t="s">
        <v>38</v>
      </c>
      <c r="F2" s="131">
        <v>10000</v>
      </c>
      <c r="G2" s="131" t="s">
        <v>66</v>
      </c>
      <c r="H2" s="131" t="s">
        <v>70</v>
      </c>
      <c r="I2" s="131" t="s">
        <v>10</v>
      </c>
      <c r="J2" s="157" t="s">
        <v>111</v>
      </c>
      <c r="K2" s="131">
        <v>21</v>
      </c>
      <c r="L2" s="131" t="str">
        <f>"Instrument Price - "&amp;
  IF(Data!C6="real",
      IF('MetaTrader Import'!C10="","Real",'MetaTrader Import'!C10),
 Data!C6)</f>
        <v>Instrument Price - Simulated</v>
      </c>
      <c r="M2" s="131" t="s">
        <v>179</v>
      </c>
    </row>
    <row r="3" spans="1:13">
      <c r="A3" s="131" t="s">
        <v>50</v>
      </c>
      <c r="B3" s="169">
        <v>200</v>
      </c>
      <c r="C3" s="131" t="s">
        <v>37</v>
      </c>
      <c r="D3" s="131" t="s">
        <v>34</v>
      </c>
      <c r="E3" s="131" t="s">
        <v>37</v>
      </c>
      <c r="F3" s="131">
        <v>100</v>
      </c>
      <c r="G3" s="131" t="s">
        <v>67</v>
      </c>
      <c r="H3" s="131" t="s">
        <v>71</v>
      </c>
      <c r="I3" s="131" t="s">
        <v>121</v>
      </c>
      <c r="J3" s="157" t="s">
        <v>112</v>
      </c>
      <c r="M3" s="131" t="s">
        <v>180</v>
      </c>
    </row>
    <row r="4" spans="1:13">
      <c r="B4" s="169">
        <v>1000</v>
      </c>
      <c r="E4" s="131" t="s">
        <v>61</v>
      </c>
      <c r="G4" s="131" t="s">
        <v>68</v>
      </c>
      <c r="H4" s="131" t="s">
        <v>72</v>
      </c>
      <c r="M4" s="131" t="s">
        <v>181</v>
      </c>
    </row>
    <row r="5" spans="1:13">
      <c r="B5" s="169">
        <v>5000</v>
      </c>
      <c r="G5" s="131" t="s">
        <v>69</v>
      </c>
      <c r="M5" s="131" t="s">
        <v>187</v>
      </c>
    </row>
    <row r="6" spans="1:13">
      <c r="B6" s="169"/>
    </row>
  </sheetData>
  <sheetProtection password="9213" sheet="1" objects="1" scenarios="1" selectLockedCells="1" selectUnlockedCells="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16</vt:i4>
      </vt:variant>
    </vt:vector>
  </HeadingPairs>
  <TitlesOfParts>
    <vt:vector size="22" baseType="lpstr">
      <vt:lpstr>Data</vt:lpstr>
      <vt:lpstr>Trade Log</vt:lpstr>
      <vt:lpstr>MetaTrader Import</vt:lpstr>
      <vt:lpstr>Disclaimer</vt:lpstr>
      <vt:lpstr>Summary</vt:lpstr>
      <vt:lpstr>Params</vt:lpstr>
      <vt:lpstr>DataPoints</vt:lpstr>
      <vt:lpstr>DataSource</vt:lpstr>
      <vt:lpstr>GridType</vt:lpstr>
      <vt:lpstr>hi_lo</vt:lpstr>
      <vt:lpstr>LotSize</vt:lpstr>
      <vt:lpstr>PipSize</vt:lpstr>
      <vt:lpstr>rClose</vt:lpstr>
      <vt:lpstr>rGridDown</vt:lpstr>
      <vt:lpstr>rGridUp</vt:lpstr>
      <vt:lpstr>rPriceData</vt:lpstr>
      <vt:lpstr>rRealized</vt:lpstr>
      <vt:lpstr>rTickData</vt:lpstr>
      <vt:lpstr>rTradeDetail</vt:lpstr>
      <vt:lpstr>SpreadType</vt:lpstr>
      <vt:lpstr>Trend</vt:lpstr>
      <vt:lpstr>VolSetting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2014-01-30T19:17:10Z</dcterms:created>
  <dcterms:modified xsi:type="dcterms:W3CDTF">2018-02-12T13:53:51Z</dcterms:modified>
</cp:coreProperties>
</file>